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Shared drives\GMS Project Data\Football\-8- UEFA\F24 UK\Season 2025-2026\-7- Premier League\Monthly BSR\03-October\"/>
    </mc:Choice>
  </mc:AlternateContent>
  <xr:revisionPtr revIDLastSave="0" documentId="13_ncr:1_{F7196AB8-B465-4A04-BAF0-61B7933ADBD9}" xr6:coauthVersionLast="47" xr6:coauthVersionMax="47" xr10:uidLastSave="{00000000-0000-0000-0000-000000000000}"/>
  <bookViews>
    <workbookView xWindow="-110" yWindow="-110" windowWidth="19420" windowHeight="10300" tabRatio="693" activeTab="3" xr2:uid="{00000000-000D-0000-FFFF-FFFF00000000}"/>
  </bookViews>
  <sheets>
    <sheet name="OVN Audiences" sheetId="1" r:id="rId1"/>
    <sheet name="OVN Aggregated Audiences" sheetId="11" r:id="rId2"/>
    <sheet name="Sheet1" sheetId="17" r:id="rId3"/>
    <sheet name="CDT Audiences" sheetId="12" r:id="rId4"/>
    <sheet name="CDT Aggregated Audiences" sheetId="13" r:id="rId5"/>
    <sheet name="Insights Table" sheetId="14" r:id="rId6"/>
    <sheet name="BE Data" sheetId="15" state="hidden" r:id="rId7"/>
    <sheet name="Lookups" sheetId="9" state="hidden" r:id="rId8"/>
    <sheet name="Calendar" sheetId="10" state="hidden" r:id="rId9"/>
    <sheet name="Last Season Data" sheetId="16" state="hidden" r:id="rId10"/>
  </sheets>
  <definedNames>
    <definedName name="_xlnm._FilterDatabase" localSheetId="8" hidden="1">Calendar!$B$1:$K$382</definedName>
    <definedName name="_xlnm._FilterDatabase" localSheetId="4" hidden="1">'CDT Aggregated Audiences'!$A$9:$AB$8434</definedName>
    <definedName name="_xlnm._FilterDatabase" localSheetId="3" hidden="1">'CDT Audiences'!$A$9:$AJ$4551</definedName>
    <definedName name="_xlnm._FilterDatabase" localSheetId="5" hidden="1">'Insights Table'!$A$10:$G$26</definedName>
    <definedName name="_xlnm._FilterDatabase" localSheetId="9" hidden="1">'Last Season Data'!$A$1:$T$569</definedName>
    <definedName name="_xlnm._FilterDatabase" localSheetId="1" hidden="1">'OVN Aggregated Audiences'!$A$9:$AJ$9410</definedName>
    <definedName name="_xlnm._FilterDatabase" localSheetId="0" hidden="1">'OVN Audiences'!$A$9:$AH$9686</definedName>
  </definedNames>
  <calcPr calcId="191029"/>
  <pivotCaches>
    <pivotCache cacheId="0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58" i="13" l="1"/>
  <c r="AI358" i="13" s="1"/>
  <c r="AJ358" i="13"/>
  <c r="AH353" i="12"/>
  <c r="AH356" i="12"/>
  <c r="AH360" i="12"/>
  <c r="AH364" i="12"/>
  <c r="AH371" i="12"/>
  <c r="P220" i="11" l="1"/>
  <c r="P219" i="11"/>
  <c r="P218" i="11"/>
  <c r="P217" i="11"/>
  <c r="P216" i="11"/>
  <c r="P215" i="11"/>
  <c r="P214" i="11"/>
  <c r="P213" i="11"/>
  <c r="P212" i="11"/>
  <c r="P211" i="11"/>
  <c r="P210" i="11"/>
  <c r="P209" i="11"/>
  <c r="P208" i="11"/>
  <c r="P207" i="11"/>
  <c r="P206" i="11"/>
  <c r="P205" i="11"/>
  <c r="P204" i="11"/>
  <c r="P203" i="11"/>
  <c r="P202" i="11"/>
  <c r="P279" i="1"/>
  <c r="P278" i="1"/>
  <c r="P277" i="1"/>
  <c r="P267" i="1"/>
  <c r="P276" i="1"/>
  <c r="P275" i="1"/>
  <c r="P274" i="1"/>
  <c r="P273" i="1"/>
  <c r="P272" i="1"/>
  <c r="P271" i="1"/>
  <c r="P270" i="1"/>
  <c r="P269" i="1"/>
  <c r="P268" i="1"/>
  <c r="P266" i="1"/>
  <c r="P265" i="1"/>
  <c r="P264" i="1"/>
  <c r="P263" i="1"/>
  <c r="P262" i="1"/>
  <c r="P261" i="1"/>
  <c r="P260" i="1"/>
  <c r="P259" i="1"/>
  <c r="P258" i="1"/>
  <c r="P257" i="1"/>
  <c r="P256" i="1"/>
  <c r="AH154" i="12" l="1"/>
  <c r="AH157" i="12"/>
  <c r="AH160" i="12"/>
  <c r="AH163" i="12"/>
  <c r="AH167" i="12"/>
  <c r="AH169" i="12"/>
  <c r="AH112" i="11"/>
  <c r="P78" i="13" l="1"/>
  <c r="P77" i="13"/>
  <c r="P76" i="13"/>
  <c r="P75" i="13"/>
  <c r="P73" i="13"/>
  <c r="P72" i="13"/>
  <c r="P71" i="13"/>
  <c r="P70" i="13"/>
  <c r="P69" i="13"/>
  <c r="P68" i="13"/>
  <c r="P67" i="13"/>
  <c r="P66" i="13"/>
  <c r="P65" i="13"/>
  <c r="P64" i="13"/>
  <c r="P63" i="13"/>
  <c r="P62" i="13" l="1"/>
  <c r="P61" i="13"/>
  <c r="P60" i="13"/>
  <c r="P59" i="13"/>
  <c r="P58" i="13"/>
  <c r="P57" i="13"/>
  <c r="P56" i="13"/>
  <c r="P55" i="13"/>
  <c r="P95" i="12"/>
  <c r="P94" i="12"/>
  <c r="P93" i="12"/>
  <c r="P92" i="12"/>
  <c r="P91" i="12"/>
  <c r="P89" i="12"/>
  <c r="P88" i="12"/>
  <c r="P87" i="12"/>
  <c r="P86" i="12"/>
  <c r="P85" i="12"/>
  <c r="P84" i="12"/>
  <c r="P83" i="12"/>
  <c r="P82" i="12"/>
  <c r="P81" i="12"/>
  <c r="P80" i="12"/>
  <c r="P79" i="12"/>
  <c r="P78" i="12"/>
  <c r="P77" i="12"/>
  <c r="P76" i="12"/>
  <c r="P111" i="11" l="1"/>
  <c r="P110" i="11"/>
  <c r="P109" i="11"/>
  <c r="P108" i="11"/>
  <c r="P107" i="11"/>
  <c r="P106" i="11"/>
  <c r="P105" i="11"/>
  <c r="P104" i="11"/>
  <c r="P103" i="11"/>
  <c r="P102" i="11"/>
  <c r="P101" i="11"/>
  <c r="P100" i="11"/>
  <c r="P99" i="11"/>
  <c r="P98" i="11"/>
  <c r="P97" i="11"/>
  <c r="P96" i="11"/>
  <c r="P95" i="11"/>
  <c r="P94" i="11"/>
  <c r="P93" i="11"/>
  <c r="P92" i="11"/>
  <c r="P91" i="11"/>
  <c r="P90" i="11"/>
  <c r="P89" i="11"/>
  <c r="P88" i="11"/>
  <c r="P87" i="11"/>
  <c r="P86" i="11"/>
  <c r="P85" i="11"/>
  <c r="P84" i="11"/>
  <c r="P83" i="11"/>
  <c r="P138" i="1"/>
  <c r="P137" i="1"/>
  <c r="P127" i="1"/>
  <c r="P136" i="1"/>
  <c r="P135" i="1"/>
  <c r="P134" i="1"/>
  <c r="P133" i="1"/>
  <c r="P132" i="1"/>
  <c r="P131" i="1"/>
  <c r="P130" i="1"/>
  <c r="P129" i="1"/>
  <c r="P128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AH62" i="13"/>
  <c r="AH61" i="13"/>
  <c r="P71" i="12"/>
  <c r="P70" i="12"/>
  <c r="P58" i="11"/>
  <c r="P57" i="11"/>
  <c r="P73" i="1"/>
  <c r="P72" i="1"/>
  <c r="P75" i="12"/>
  <c r="P74" i="12"/>
  <c r="P73" i="12"/>
  <c r="P72" i="12"/>
  <c r="P69" i="12"/>
  <c r="P68" i="12"/>
  <c r="P113" i="1"/>
  <c r="P112" i="1"/>
  <c r="P111" i="1"/>
  <c r="P110" i="1"/>
  <c r="P109" i="1"/>
  <c r="P108" i="1"/>
  <c r="P107" i="1"/>
  <c r="P106" i="1"/>
  <c r="P105" i="1"/>
  <c r="P104" i="1"/>
  <c r="P103" i="1"/>
  <c r="AH25" i="12"/>
  <c r="P54" i="11"/>
  <c r="P53" i="11"/>
  <c r="P69" i="1"/>
  <c r="P68" i="1"/>
  <c r="P67" i="1"/>
  <c r="AH41" i="11"/>
  <c r="AI41" i="11" s="1"/>
  <c r="AJ41" i="11"/>
  <c r="AH17" i="12"/>
  <c r="H12" i="14"/>
  <c r="H13" i="14"/>
  <c r="H14" i="14"/>
  <c r="H15" i="14"/>
  <c r="H16" i="14"/>
  <c r="H17" i="14"/>
  <c r="AJ10" i="11" l="1"/>
  <c r="AJ11" i="11"/>
  <c r="AJ12" i="11"/>
  <c r="AJ13" i="11"/>
  <c r="AJ14" i="11"/>
  <c r="AJ15" i="11"/>
  <c r="AJ16" i="11"/>
  <c r="AJ17" i="11"/>
  <c r="AJ18" i="11"/>
  <c r="AJ20" i="11"/>
  <c r="AJ22" i="11"/>
  <c r="AJ23" i="11"/>
  <c r="AJ24" i="11"/>
  <c r="AJ25" i="11"/>
  <c r="AJ27" i="11"/>
  <c r="AJ28" i="11"/>
  <c r="AJ21" i="11"/>
  <c r="AJ19" i="11"/>
  <c r="AJ26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2" i="11"/>
  <c r="AJ43" i="11"/>
  <c r="AJ44" i="11"/>
  <c r="AJ45" i="11"/>
  <c r="AJ47" i="11"/>
  <c r="AJ48" i="11"/>
  <c r="AJ49" i="11"/>
  <c r="AJ50" i="11"/>
  <c r="AJ53" i="11"/>
  <c r="AJ55" i="11"/>
  <c r="AJ56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5" i="11"/>
  <c r="AJ76" i="11"/>
  <c r="AJ77" i="11"/>
  <c r="AJ78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4" i="11"/>
  <c r="AJ105" i="11"/>
  <c r="AJ106" i="11"/>
  <c r="AJ107" i="11"/>
  <c r="AJ108" i="11"/>
  <c r="AJ109" i="11"/>
  <c r="AJ113" i="11"/>
  <c r="AJ114" i="11"/>
  <c r="AJ115" i="11"/>
  <c r="AJ116" i="11"/>
  <c r="AJ117" i="11"/>
  <c r="AJ118" i="11"/>
  <c r="AJ119" i="11"/>
  <c r="AJ130" i="11"/>
  <c r="AJ131" i="11"/>
  <c r="AJ132" i="11"/>
  <c r="AJ133" i="11"/>
  <c r="AJ134" i="11"/>
  <c r="AJ135" i="11"/>
  <c r="AJ136" i="11"/>
  <c r="AJ137" i="11"/>
  <c r="AJ138" i="11"/>
  <c r="AJ140" i="11"/>
  <c r="AJ141" i="11"/>
  <c r="AJ142" i="11"/>
  <c r="AJ143" i="11"/>
  <c r="AJ144" i="11"/>
  <c r="AJ145" i="11"/>
  <c r="AJ146" i="11"/>
  <c r="AJ149" i="11"/>
  <c r="AJ120" i="11"/>
  <c r="AJ121" i="11"/>
  <c r="AJ122" i="11"/>
  <c r="AJ123" i="11"/>
  <c r="AJ124" i="11"/>
  <c r="AJ125" i="11"/>
  <c r="AJ126" i="11"/>
  <c r="AJ127" i="11"/>
  <c r="AJ128" i="11"/>
  <c r="AJ12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7" i="11"/>
  <c r="AJ178" i="11"/>
  <c r="AJ179" i="11"/>
  <c r="AJ180" i="11"/>
  <c r="AJ181" i="11"/>
  <c r="AJ182" i="11"/>
  <c r="AJ183" i="11"/>
  <c r="AJ186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6" i="11"/>
  <c r="AJ297" i="11"/>
  <c r="AJ298" i="11"/>
  <c r="AJ301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1" i="11"/>
  <c r="AJ332" i="11"/>
  <c r="AJ333" i="11"/>
  <c r="AJ334" i="11"/>
  <c r="AJ335" i="11"/>
  <c r="AJ336" i="11"/>
  <c r="AJ337" i="11"/>
  <c r="AJ340" i="11"/>
  <c r="AJ342" i="11"/>
  <c r="AJ343" i="11"/>
  <c r="AJ344" i="11"/>
  <c r="AJ345" i="11"/>
  <c r="AJ346" i="11"/>
  <c r="AJ347" i="11"/>
  <c r="AJ348" i="11"/>
  <c r="AJ350" i="11"/>
  <c r="AJ351" i="11"/>
  <c r="AJ352" i="11"/>
  <c r="AJ353" i="11"/>
  <c r="AJ354" i="11"/>
  <c r="AJ355" i="11"/>
  <c r="AJ356" i="11"/>
  <c r="AJ357" i="11"/>
  <c r="AJ358" i="11"/>
  <c r="AJ360" i="11"/>
  <c r="AJ361" i="11"/>
  <c r="AJ362" i="11"/>
  <c r="AJ364" i="11"/>
  <c r="AJ365" i="11"/>
  <c r="AJ366" i="11"/>
  <c r="AJ367" i="11"/>
  <c r="AJ368" i="11"/>
  <c r="AJ369" i="11"/>
  <c r="AJ371" i="11"/>
  <c r="AJ372" i="11"/>
  <c r="AJ373" i="11"/>
  <c r="AJ376" i="11"/>
  <c r="AJ377" i="11"/>
  <c r="AJ378" i="11"/>
  <c r="AJ380" i="11"/>
  <c r="AJ381" i="11"/>
  <c r="AJ382" i="11"/>
  <c r="AJ383" i="11"/>
  <c r="AJ384" i="11"/>
  <c r="AJ385" i="11"/>
  <c r="AJ386" i="11"/>
  <c r="AJ394" i="11"/>
  <c r="AJ395" i="11"/>
  <c r="AJ396" i="11"/>
  <c r="AJ397" i="11"/>
  <c r="AJ398" i="11"/>
  <c r="AJ399" i="11"/>
  <c r="AJ400" i="11"/>
  <c r="AJ387" i="11"/>
  <c r="AJ388" i="11"/>
  <c r="AJ389" i="11"/>
  <c r="AJ390" i="11"/>
  <c r="AJ391" i="11"/>
  <c r="AJ392" i="11"/>
  <c r="AJ393" i="11"/>
  <c r="AJ401" i="11"/>
  <c r="AJ402" i="11"/>
  <c r="AJ403" i="11"/>
  <c r="AJ404" i="11"/>
  <c r="AJ405" i="11"/>
  <c r="AJ406" i="11"/>
  <c r="AJ407" i="11"/>
  <c r="AJ408" i="11"/>
  <c r="AJ409" i="11"/>
  <c r="AJ410" i="11"/>
  <c r="AJ411" i="11"/>
  <c r="AJ412" i="11"/>
  <c r="AJ413" i="11"/>
  <c r="AJ414" i="11"/>
  <c r="AJ415" i="11"/>
  <c r="AJ416" i="11"/>
  <c r="AJ417" i="11"/>
  <c r="AJ418" i="11"/>
  <c r="AJ419" i="11"/>
  <c r="AJ420" i="11"/>
  <c r="AJ421" i="11"/>
  <c r="AJ422" i="11"/>
  <c r="AJ423" i="11"/>
  <c r="AJ424" i="11"/>
  <c r="AJ425" i="11"/>
  <c r="AJ427" i="11"/>
  <c r="AJ428" i="11"/>
  <c r="AJ429" i="11"/>
  <c r="AJ430" i="11"/>
  <c r="AJ431" i="11"/>
  <c r="AJ432" i="11"/>
  <c r="AJ433" i="11"/>
  <c r="AJ434" i="11"/>
  <c r="AJ437" i="11"/>
  <c r="AJ438" i="11"/>
  <c r="AJ440" i="11"/>
  <c r="AJ441" i="11"/>
  <c r="AJ442" i="11"/>
  <c r="AJ443" i="11"/>
  <c r="AJ444" i="11"/>
  <c r="AJ445" i="11"/>
  <c r="AJ446" i="11"/>
  <c r="AJ447" i="11"/>
  <c r="AJ448" i="11"/>
  <c r="AJ449" i="11"/>
  <c r="AJ450" i="11"/>
  <c r="AJ451" i="11"/>
  <c r="AJ452" i="11"/>
  <c r="AJ453" i="11"/>
  <c r="AJ454" i="11"/>
  <c r="AJ455" i="11"/>
  <c r="AJ460" i="11"/>
  <c r="AJ461" i="11"/>
  <c r="AJ463" i="11"/>
  <c r="AJ466" i="11"/>
  <c r="AJ467" i="11"/>
  <c r="AJ456" i="11"/>
  <c r="AJ457" i="11"/>
  <c r="AJ458" i="11"/>
  <c r="AJ459" i="11"/>
  <c r="AJ464" i="11"/>
  <c r="AJ465" i="11"/>
  <c r="AJ470" i="11"/>
  <c r="AJ471" i="11"/>
  <c r="AJ472" i="11"/>
  <c r="AJ473" i="11"/>
  <c r="AJ474" i="11"/>
  <c r="AJ475" i="11"/>
  <c r="AJ476" i="11"/>
  <c r="AJ477" i="11"/>
  <c r="AJ478" i="11"/>
  <c r="AJ479" i="11"/>
  <c r="AJ480" i="11"/>
  <c r="AJ481" i="11"/>
  <c r="AJ482" i="11"/>
  <c r="AJ483" i="11"/>
  <c r="AJ484" i="11"/>
  <c r="AJ485" i="11"/>
  <c r="AJ486" i="11"/>
  <c r="AJ487" i="11"/>
  <c r="AJ488" i="11"/>
  <c r="AJ489" i="11"/>
  <c r="AJ490" i="11"/>
  <c r="AJ491" i="11"/>
  <c r="AJ492" i="11"/>
  <c r="AJ493" i="11"/>
  <c r="AJ494" i="11"/>
  <c r="AJ495" i="11"/>
  <c r="AJ496" i="11"/>
  <c r="AJ497" i="11"/>
  <c r="AJ498" i="11"/>
  <c r="AJ499" i="11"/>
  <c r="AJ500" i="11"/>
  <c r="AJ501" i="11"/>
  <c r="AJ502" i="11"/>
  <c r="AJ503" i="11"/>
  <c r="AJ504" i="11"/>
  <c r="AJ505" i="11"/>
  <c r="AJ506" i="11"/>
  <c r="AJ507" i="11"/>
  <c r="AJ508" i="11"/>
  <c r="AJ509" i="11"/>
  <c r="AJ510" i="11"/>
  <c r="AJ511" i="11"/>
  <c r="AJ512" i="11"/>
  <c r="AJ513" i="11"/>
  <c r="AJ514" i="11"/>
  <c r="AJ515" i="11"/>
  <c r="AJ516" i="11"/>
  <c r="AJ517" i="11"/>
  <c r="AJ518" i="11"/>
  <c r="AJ519" i="11"/>
  <c r="AJ520" i="11"/>
  <c r="AJ521" i="11"/>
  <c r="AJ522" i="11"/>
  <c r="AJ523" i="11"/>
  <c r="AJ524" i="11"/>
  <c r="AJ525" i="11"/>
  <c r="AJ526" i="11"/>
  <c r="AJ527" i="11"/>
  <c r="AJ528" i="11"/>
  <c r="AJ529" i="11"/>
  <c r="AJ530" i="11"/>
  <c r="AJ531" i="11"/>
  <c r="AJ532" i="11"/>
  <c r="AJ533" i="11"/>
  <c r="AJ534" i="11"/>
  <c r="AJ535" i="11"/>
  <c r="AJ536" i="11"/>
  <c r="AJ537" i="11"/>
  <c r="AJ538" i="11"/>
  <c r="AJ539" i="11"/>
  <c r="AJ540" i="11"/>
  <c r="AJ541" i="11"/>
  <c r="AJ542" i="11"/>
  <c r="AJ543" i="11"/>
  <c r="AJ544" i="11"/>
  <c r="AJ545" i="11"/>
  <c r="AJ546" i="11"/>
  <c r="AJ547" i="11"/>
  <c r="AJ548" i="11"/>
  <c r="AJ549" i="11"/>
  <c r="AJ550" i="11"/>
  <c r="AJ551" i="11"/>
  <c r="AJ552" i="11"/>
  <c r="AJ553" i="11"/>
  <c r="AJ554" i="11"/>
  <c r="AJ555" i="11"/>
  <c r="AJ556" i="11"/>
  <c r="AJ557" i="11"/>
  <c r="AJ558" i="11"/>
  <c r="AJ559" i="11"/>
  <c r="AJ560" i="11"/>
  <c r="AJ561" i="11"/>
  <c r="AJ562" i="11"/>
  <c r="AJ563" i="11"/>
  <c r="AJ564" i="11"/>
  <c r="AJ565" i="11"/>
  <c r="AJ566" i="11"/>
  <c r="AJ567" i="11"/>
  <c r="AJ568" i="11"/>
  <c r="AJ569" i="11"/>
  <c r="AJ570" i="11"/>
  <c r="AJ571" i="11"/>
  <c r="AJ572" i="11"/>
  <c r="AJ573" i="11"/>
  <c r="AJ574" i="11"/>
  <c r="AJ575" i="11"/>
  <c r="AJ576" i="11"/>
  <c r="AJ577" i="11"/>
  <c r="AJ578" i="11"/>
  <c r="AJ579" i="11"/>
  <c r="AJ580" i="11"/>
  <c r="AJ581" i="11"/>
  <c r="AJ582" i="11"/>
  <c r="AJ583" i="11"/>
  <c r="AJ584" i="11"/>
  <c r="AJ585" i="11"/>
  <c r="AJ586" i="11"/>
  <c r="AJ587" i="11"/>
  <c r="AJ588" i="11"/>
  <c r="AJ589" i="11"/>
  <c r="AJ590" i="11"/>
  <c r="AJ591" i="11"/>
  <c r="AJ592" i="11"/>
  <c r="AJ593" i="11"/>
  <c r="AJ594" i="11"/>
  <c r="AJ595" i="11"/>
  <c r="AJ596" i="11"/>
  <c r="AJ597" i="11"/>
  <c r="AJ598" i="11"/>
  <c r="AJ599" i="11"/>
  <c r="AJ600" i="11"/>
  <c r="AJ601" i="11"/>
  <c r="AJ602" i="11"/>
  <c r="AJ603" i="11"/>
  <c r="AJ604" i="11"/>
  <c r="AJ605" i="11"/>
  <c r="AJ606" i="11"/>
  <c r="AJ607" i="11"/>
  <c r="AJ608" i="11"/>
  <c r="AJ609" i="11"/>
  <c r="AJ610" i="11"/>
  <c r="AJ611" i="11"/>
  <c r="AJ612" i="11"/>
  <c r="AJ613" i="11"/>
  <c r="AJ614" i="11"/>
  <c r="AJ615" i="11"/>
  <c r="AJ616" i="11"/>
  <c r="AJ617" i="11"/>
  <c r="AJ618" i="11"/>
  <c r="AJ619" i="11"/>
  <c r="AJ620" i="11"/>
  <c r="AJ621" i="11"/>
  <c r="AJ622" i="11"/>
  <c r="AJ623" i="11"/>
  <c r="AJ624" i="11"/>
  <c r="AJ625" i="11"/>
  <c r="AJ626" i="11"/>
  <c r="AJ627" i="11"/>
  <c r="AJ628" i="11"/>
  <c r="AJ629" i="11"/>
  <c r="AJ630" i="11"/>
  <c r="AJ631" i="11"/>
  <c r="AJ632" i="11"/>
  <c r="AJ633" i="11"/>
  <c r="AJ634" i="11"/>
  <c r="AJ635" i="11"/>
  <c r="AJ636" i="11"/>
  <c r="AJ637" i="11"/>
  <c r="AJ638" i="11"/>
  <c r="AJ639" i="11"/>
  <c r="AJ640" i="11"/>
  <c r="AJ641" i="11"/>
  <c r="AJ642" i="11"/>
  <c r="AJ643" i="11"/>
  <c r="AJ644" i="11"/>
  <c r="AJ645" i="11"/>
  <c r="AJ646" i="11"/>
  <c r="AJ647" i="11"/>
  <c r="AJ648" i="11"/>
  <c r="AJ649" i="11"/>
  <c r="AJ650" i="11"/>
  <c r="AJ651" i="11"/>
  <c r="AJ652" i="11"/>
  <c r="AJ653" i="11"/>
  <c r="AJ654" i="11"/>
  <c r="AJ655" i="11"/>
  <c r="AJ656" i="11"/>
  <c r="AJ657" i="11"/>
  <c r="AJ658" i="11"/>
  <c r="AJ659" i="11"/>
  <c r="AJ660" i="11"/>
  <c r="AJ661" i="11"/>
  <c r="AJ662" i="11"/>
  <c r="AJ663" i="11"/>
  <c r="AJ664" i="11"/>
  <c r="AJ665" i="11"/>
  <c r="AJ666" i="11"/>
  <c r="AJ667" i="11"/>
  <c r="AJ668" i="11"/>
  <c r="AJ669" i="11"/>
  <c r="AJ670" i="11"/>
  <c r="AJ671" i="11"/>
  <c r="AJ672" i="11"/>
  <c r="AJ673" i="11"/>
  <c r="AJ674" i="11"/>
  <c r="AJ675" i="11"/>
  <c r="AJ676" i="11"/>
  <c r="AJ677" i="11"/>
  <c r="AJ678" i="11"/>
  <c r="AJ679" i="11"/>
  <c r="AJ680" i="11"/>
  <c r="AJ681" i="11"/>
  <c r="AJ682" i="11"/>
  <c r="AJ683" i="11"/>
  <c r="AJ684" i="11"/>
  <c r="AJ685" i="11"/>
  <c r="AJ686" i="11"/>
  <c r="AJ687" i="11"/>
  <c r="AJ688" i="11"/>
  <c r="AJ689" i="11"/>
  <c r="AJ690" i="11"/>
  <c r="AJ691" i="11"/>
  <c r="AJ692" i="11"/>
  <c r="AJ693" i="11"/>
  <c r="AJ694" i="11"/>
  <c r="AJ695" i="11"/>
  <c r="AJ696" i="11"/>
  <c r="AJ697" i="11"/>
  <c r="AJ698" i="11"/>
  <c r="AJ699" i="11"/>
  <c r="AJ700" i="11"/>
  <c r="AJ701" i="11"/>
  <c r="AJ702" i="11"/>
  <c r="AJ703" i="11"/>
  <c r="AJ704" i="11"/>
  <c r="AJ705" i="11"/>
  <c r="AJ706" i="11"/>
  <c r="AJ707" i="11"/>
  <c r="AJ708" i="11"/>
  <c r="AJ709" i="11"/>
  <c r="AJ710" i="11"/>
  <c r="AJ711" i="11"/>
  <c r="AJ712" i="11"/>
  <c r="AJ713" i="11"/>
  <c r="AJ714" i="11"/>
  <c r="AJ715" i="11"/>
  <c r="AJ716" i="11"/>
  <c r="AJ717" i="11"/>
  <c r="AJ718" i="11"/>
  <c r="AJ719" i="11"/>
  <c r="AJ720" i="11"/>
  <c r="AJ721" i="11"/>
  <c r="AJ722" i="11"/>
  <c r="AJ723" i="11"/>
  <c r="AJ724" i="11"/>
  <c r="AJ725" i="11"/>
  <c r="AJ726" i="11"/>
  <c r="AJ727" i="11"/>
  <c r="AJ728" i="11"/>
  <c r="AJ729" i="11"/>
  <c r="AJ730" i="11"/>
  <c r="AJ731" i="11"/>
  <c r="AJ732" i="11"/>
  <c r="AJ733" i="11"/>
  <c r="AJ734" i="11"/>
  <c r="AJ735" i="11"/>
  <c r="AJ736" i="11"/>
  <c r="AJ737" i="11"/>
  <c r="AJ738" i="11"/>
  <c r="AJ739" i="11"/>
  <c r="AJ740" i="11"/>
  <c r="AJ741" i="11"/>
  <c r="AJ742" i="11"/>
  <c r="AJ743" i="11"/>
  <c r="AJ744" i="11"/>
  <c r="AJ745" i="11"/>
  <c r="AJ746" i="11"/>
  <c r="AJ747" i="11"/>
  <c r="AJ748" i="11"/>
  <c r="AJ749" i="11"/>
  <c r="AJ750" i="11"/>
  <c r="AJ751" i="11"/>
  <c r="AJ752" i="11"/>
  <c r="AJ753" i="11"/>
  <c r="AJ754" i="11"/>
  <c r="AJ755" i="11"/>
  <c r="AJ756" i="11"/>
  <c r="AJ757" i="11"/>
  <c r="AJ758" i="11"/>
  <c r="AJ759" i="11"/>
  <c r="AJ760" i="11"/>
  <c r="AJ761" i="11"/>
  <c r="AJ762" i="11"/>
  <c r="AJ763" i="11"/>
  <c r="AJ764" i="11"/>
  <c r="AJ765" i="11"/>
  <c r="AJ766" i="11"/>
  <c r="AJ767" i="11"/>
  <c r="AJ768" i="11"/>
  <c r="AJ769" i="11"/>
  <c r="AJ770" i="11"/>
  <c r="AJ771" i="11"/>
  <c r="AJ772" i="11"/>
  <c r="AJ773" i="11"/>
  <c r="AJ774" i="11"/>
  <c r="AJ775" i="11"/>
  <c r="AJ776" i="11"/>
  <c r="AJ777" i="11"/>
  <c r="AJ778" i="11"/>
  <c r="AJ779" i="11"/>
  <c r="AJ780" i="11"/>
  <c r="AJ781" i="11"/>
  <c r="AJ782" i="11"/>
  <c r="AJ783" i="11"/>
  <c r="AJ784" i="11"/>
  <c r="AJ785" i="11"/>
  <c r="AJ786" i="11"/>
  <c r="AJ787" i="11"/>
  <c r="AJ788" i="11"/>
  <c r="AJ789" i="11"/>
  <c r="AJ790" i="11"/>
  <c r="AJ791" i="11"/>
  <c r="AJ792" i="11"/>
  <c r="AJ793" i="11"/>
  <c r="AJ794" i="11"/>
  <c r="AJ795" i="11"/>
  <c r="AJ796" i="11"/>
  <c r="AJ797" i="11"/>
  <c r="AJ798" i="11"/>
  <c r="AJ799" i="11"/>
  <c r="AJ800" i="11"/>
  <c r="AJ801" i="11"/>
  <c r="AJ802" i="11"/>
  <c r="AJ803" i="11"/>
  <c r="AJ804" i="11"/>
  <c r="AJ805" i="11"/>
  <c r="AJ806" i="11"/>
  <c r="AJ807" i="11"/>
  <c r="AJ808" i="11"/>
  <c r="AJ809" i="11"/>
  <c r="AJ810" i="11"/>
  <c r="AJ811" i="11"/>
  <c r="AJ812" i="11"/>
  <c r="AJ813" i="11"/>
  <c r="AJ814" i="11"/>
  <c r="AJ815" i="11"/>
  <c r="AJ816" i="11"/>
  <c r="AJ817" i="11"/>
  <c r="AJ818" i="11"/>
  <c r="AJ819" i="11"/>
  <c r="AJ820" i="11"/>
  <c r="AJ821" i="11"/>
  <c r="AJ822" i="11"/>
  <c r="AJ823" i="11"/>
  <c r="AJ824" i="11"/>
  <c r="AJ825" i="11"/>
  <c r="AJ826" i="11"/>
  <c r="AJ827" i="11"/>
  <c r="AJ828" i="11"/>
  <c r="AJ829" i="11"/>
  <c r="AJ830" i="11"/>
  <c r="AJ831" i="11"/>
  <c r="AJ832" i="11"/>
  <c r="AJ833" i="11"/>
  <c r="AJ834" i="11"/>
  <c r="AJ835" i="11"/>
  <c r="AJ836" i="11"/>
  <c r="AJ837" i="11"/>
  <c r="AJ838" i="11"/>
  <c r="AJ839" i="11"/>
  <c r="AJ840" i="11"/>
  <c r="AJ841" i="11"/>
  <c r="AJ842" i="11"/>
  <c r="AJ843" i="11"/>
  <c r="AJ844" i="11"/>
  <c r="AJ845" i="11"/>
  <c r="AJ846" i="11"/>
  <c r="AJ847" i="11"/>
  <c r="AJ848" i="11"/>
  <c r="AJ849" i="11"/>
  <c r="AJ850" i="11"/>
  <c r="AJ851" i="11"/>
  <c r="AJ852" i="11"/>
  <c r="AJ853" i="11"/>
  <c r="AJ854" i="11"/>
  <c r="AJ855" i="11"/>
  <c r="AJ856" i="11"/>
  <c r="AJ857" i="11"/>
  <c r="AJ858" i="11"/>
  <c r="AJ859" i="11"/>
  <c r="AJ860" i="11"/>
  <c r="AJ861" i="11"/>
  <c r="AJ862" i="11"/>
  <c r="AJ863" i="11"/>
  <c r="AJ864" i="11"/>
  <c r="AJ865" i="11"/>
  <c r="AJ866" i="11"/>
  <c r="AJ867" i="11"/>
  <c r="AJ868" i="11"/>
  <c r="AJ869" i="11"/>
  <c r="AJ870" i="11"/>
  <c r="AJ871" i="11"/>
  <c r="AJ872" i="11"/>
  <c r="AJ873" i="11"/>
  <c r="AJ874" i="11"/>
  <c r="AJ875" i="11"/>
  <c r="AJ876" i="11"/>
  <c r="AJ877" i="11"/>
  <c r="AJ878" i="11"/>
  <c r="AJ879" i="11"/>
  <c r="AJ880" i="11"/>
  <c r="AJ881" i="11"/>
  <c r="AJ882" i="11"/>
  <c r="AJ883" i="11"/>
  <c r="AJ884" i="11"/>
  <c r="AJ885" i="11"/>
  <c r="AJ886" i="11"/>
  <c r="AJ887" i="11"/>
  <c r="AJ888" i="11"/>
  <c r="AJ889" i="11"/>
  <c r="AJ890" i="11"/>
  <c r="AJ891" i="11"/>
  <c r="AJ892" i="11"/>
  <c r="AJ893" i="11"/>
  <c r="AJ894" i="11"/>
  <c r="AJ895" i="11"/>
  <c r="AJ896" i="11"/>
  <c r="AJ897" i="11"/>
  <c r="AJ898" i="11"/>
  <c r="AJ899" i="11"/>
  <c r="AJ900" i="11"/>
  <c r="AJ901" i="11"/>
  <c r="AJ902" i="11"/>
  <c r="AJ903" i="11"/>
  <c r="AJ904" i="11"/>
  <c r="AJ905" i="11"/>
  <c r="AJ906" i="11"/>
  <c r="AJ907" i="11"/>
  <c r="AJ908" i="11"/>
  <c r="AJ909" i="11"/>
  <c r="AJ910" i="11"/>
  <c r="AJ911" i="11"/>
  <c r="AJ912" i="11"/>
  <c r="AJ913" i="11"/>
  <c r="AJ914" i="11"/>
  <c r="AJ915" i="11"/>
  <c r="AJ916" i="11"/>
  <c r="AJ917" i="11"/>
  <c r="AJ918" i="11"/>
  <c r="AJ919" i="11"/>
  <c r="AJ920" i="11"/>
  <c r="AJ921" i="11"/>
  <c r="AJ922" i="11"/>
  <c r="AJ923" i="11"/>
  <c r="AJ924" i="11"/>
  <c r="AJ925" i="11"/>
  <c r="AJ926" i="11"/>
  <c r="AJ927" i="11"/>
  <c r="AJ928" i="11"/>
  <c r="AJ929" i="11"/>
  <c r="AJ930" i="11"/>
  <c r="AJ931" i="11"/>
  <c r="AJ932" i="11"/>
  <c r="AJ933" i="11"/>
  <c r="AJ934" i="11"/>
  <c r="AJ935" i="11"/>
  <c r="AJ936" i="11"/>
  <c r="AJ937" i="11"/>
  <c r="AJ938" i="11"/>
  <c r="AJ939" i="11"/>
  <c r="AJ940" i="11"/>
  <c r="AJ941" i="11"/>
  <c r="AJ942" i="11"/>
  <c r="AJ943" i="11"/>
  <c r="AJ944" i="11"/>
  <c r="AJ945" i="11"/>
  <c r="AJ946" i="11"/>
  <c r="AJ947" i="11"/>
  <c r="AJ948" i="11"/>
  <c r="AJ949" i="11"/>
  <c r="AJ950" i="11"/>
  <c r="AJ951" i="11"/>
  <c r="AJ952" i="11"/>
  <c r="AJ953" i="11"/>
  <c r="AJ954" i="11"/>
  <c r="AJ955" i="11"/>
  <c r="AJ956" i="11"/>
  <c r="AJ957" i="11"/>
  <c r="AJ958" i="11"/>
  <c r="AJ959" i="11"/>
  <c r="AJ960" i="11"/>
  <c r="AJ961" i="11"/>
  <c r="AJ962" i="11"/>
  <c r="AJ963" i="11"/>
  <c r="AJ964" i="11"/>
  <c r="AJ965" i="11"/>
  <c r="AJ966" i="11"/>
  <c r="AJ967" i="11"/>
  <c r="AJ968" i="11"/>
  <c r="AJ969" i="11"/>
  <c r="AJ970" i="11"/>
  <c r="AJ971" i="11"/>
  <c r="AJ972" i="11"/>
  <c r="AJ973" i="11"/>
  <c r="AJ974" i="11"/>
  <c r="AJ975" i="11"/>
  <c r="AJ976" i="11"/>
  <c r="AJ977" i="11"/>
  <c r="AJ978" i="11"/>
  <c r="AJ979" i="11"/>
  <c r="AJ980" i="11"/>
  <c r="AJ981" i="11"/>
  <c r="AJ982" i="11"/>
  <c r="AJ983" i="11"/>
  <c r="AJ984" i="11"/>
  <c r="AJ985" i="11"/>
  <c r="AJ986" i="11"/>
  <c r="AJ987" i="11"/>
  <c r="AJ988" i="11"/>
  <c r="AJ989" i="11"/>
  <c r="AJ990" i="11"/>
  <c r="AJ991" i="11"/>
  <c r="AJ992" i="11"/>
  <c r="AJ993" i="11"/>
  <c r="AJ994" i="11"/>
  <c r="AJ995" i="11"/>
  <c r="AJ996" i="11"/>
  <c r="AJ997" i="11"/>
  <c r="AJ998" i="11"/>
  <c r="AJ999" i="11"/>
  <c r="AJ1000" i="11"/>
  <c r="AJ1001" i="11"/>
  <c r="AJ1002" i="11"/>
  <c r="AJ1003" i="11"/>
  <c r="AJ1004" i="11"/>
  <c r="AJ1005" i="11"/>
  <c r="AJ1006" i="11"/>
  <c r="AJ1007" i="11"/>
  <c r="AJ1008" i="11"/>
  <c r="AJ1009" i="11"/>
  <c r="AJ1010" i="11"/>
  <c r="AJ1011" i="11"/>
  <c r="AJ1012" i="11"/>
  <c r="AJ1013" i="11"/>
  <c r="AJ1014" i="11"/>
  <c r="AJ1015" i="11"/>
  <c r="AJ1016" i="11"/>
  <c r="AJ1017" i="11"/>
  <c r="AJ1018" i="11"/>
  <c r="AJ1019" i="11"/>
  <c r="AJ1020" i="11"/>
  <c r="AJ1021" i="11"/>
  <c r="AJ1022" i="11"/>
  <c r="AJ1023" i="11"/>
  <c r="AJ1024" i="11"/>
  <c r="AJ1025" i="11"/>
  <c r="AJ1026" i="11"/>
  <c r="AJ1027" i="11"/>
  <c r="AJ1028" i="11"/>
  <c r="AJ1029" i="11"/>
  <c r="AJ1030" i="11"/>
  <c r="AJ1031" i="11"/>
  <c r="AJ1032" i="11"/>
  <c r="AJ1033" i="11"/>
  <c r="AJ1034" i="11"/>
  <c r="AJ1035" i="11"/>
  <c r="AJ1036" i="11"/>
  <c r="AJ1037" i="11"/>
  <c r="AJ1038" i="11"/>
  <c r="AJ1039" i="11"/>
  <c r="AJ1040" i="11"/>
  <c r="AJ1041" i="11"/>
  <c r="AJ1042" i="11"/>
  <c r="AJ1043" i="11"/>
  <c r="AJ1044" i="11"/>
  <c r="AJ1045" i="11"/>
  <c r="AJ1046" i="11"/>
  <c r="AJ1047" i="11"/>
  <c r="AJ1048" i="11"/>
  <c r="AJ1049" i="11"/>
  <c r="AJ1050" i="11"/>
  <c r="AJ1051" i="11"/>
  <c r="AJ1052" i="11"/>
  <c r="AJ1053" i="11"/>
  <c r="AJ1054" i="11"/>
  <c r="AJ1055" i="11"/>
  <c r="AJ1056" i="11"/>
  <c r="AJ1057" i="11"/>
  <c r="AJ1058" i="11"/>
  <c r="AJ1059" i="11"/>
  <c r="AJ1060" i="11"/>
  <c r="AJ1061" i="11"/>
  <c r="AJ1062" i="11"/>
  <c r="AJ1063" i="11"/>
  <c r="AJ1064" i="11"/>
  <c r="AJ1065" i="11"/>
  <c r="AJ1066" i="11"/>
  <c r="AJ1067" i="11"/>
  <c r="AJ1068" i="11"/>
  <c r="AJ1069" i="11"/>
  <c r="AJ1070" i="11"/>
  <c r="AJ1071" i="11"/>
  <c r="AJ1072" i="11"/>
  <c r="AJ1073" i="11"/>
  <c r="AJ1074" i="11"/>
  <c r="AJ1075" i="11"/>
  <c r="AJ1076" i="11"/>
  <c r="AJ1077" i="11"/>
  <c r="AJ1078" i="11"/>
  <c r="AJ1079" i="11"/>
  <c r="AJ1080" i="11"/>
  <c r="AJ1081" i="11"/>
  <c r="AJ1082" i="11"/>
  <c r="AJ1083" i="11"/>
  <c r="AJ1084" i="11"/>
  <c r="AJ1085" i="11"/>
  <c r="AJ1086" i="11"/>
  <c r="AJ1087" i="11"/>
  <c r="AJ1088" i="11"/>
  <c r="AJ1089" i="11"/>
  <c r="AJ1090" i="11"/>
  <c r="AJ1091" i="11"/>
  <c r="AJ1092" i="11"/>
  <c r="AJ1093" i="11"/>
  <c r="AJ1094" i="11"/>
  <c r="AJ1095" i="11"/>
  <c r="AJ1096" i="11"/>
  <c r="AJ1097" i="11"/>
  <c r="AJ1098" i="11"/>
  <c r="AJ1099" i="11"/>
  <c r="AJ1100" i="11"/>
  <c r="AJ1101" i="11"/>
  <c r="AJ1102" i="11"/>
  <c r="AJ1103" i="11"/>
  <c r="AJ1104" i="11"/>
  <c r="AJ1105" i="11"/>
  <c r="AJ1106" i="11"/>
  <c r="AJ1107" i="11"/>
  <c r="AJ1108" i="11"/>
  <c r="AJ1109" i="11"/>
  <c r="AJ1110" i="11"/>
  <c r="AJ1111" i="11"/>
  <c r="AJ1112" i="11"/>
  <c r="AJ1113" i="11"/>
  <c r="AJ1114" i="11"/>
  <c r="AJ1115" i="11"/>
  <c r="AJ1116" i="11"/>
  <c r="AJ1117" i="11"/>
  <c r="AJ1118" i="11"/>
  <c r="AJ1119" i="11"/>
  <c r="AJ1120" i="11"/>
  <c r="AJ1121" i="11"/>
  <c r="AJ1122" i="11"/>
  <c r="AJ1123" i="11"/>
  <c r="AJ1124" i="11"/>
  <c r="AJ1125" i="11"/>
  <c r="AJ1126" i="11"/>
  <c r="AJ1127" i="11"/>
  <c r="AJ1128" i="11"/>
  <c r="AJ1129" i="11"/>
  <c r="AJ1130" i="11"/>
  <c r="AJ1131" i="11"/>
  <c r="AJ1132" i="11"/>
  <c r="AJ1133" i="11"/>
  <c r="AJ1134" i="11"/>
  <c r="AJ1135" i="11"/>
  <c r="AJ1136" i="11"/>
  <c r="AJ1137" i="11"/>
  <c r="AJ1138" i="11"/>
  <c r="AJ1139" i="11"/>
  <c r="AJ1140" i="11"/>
  <c r="AJ1141" i="11"/>
  <c r="AJ1142" i="11"/>
  <c r="AJ1143" i="11"/>
  <c r="AJ1144" i="11"/>
  <c r="AJ1145" i="11"/>
  <c r="AJ1146" i="11"/>
  <c r="AJ1147" i="11"/>
  <c r="AJ1148" i="11"/>
  <c r="AJ1149" i="11"/>
  <c r="AJ1150" i="11"/>
  <c r="AJ1151" i="11"/>
  <c r="AJ1152" i="11"/>
  <c r="AJ1153" i="11"/>
  <c r="AJ1154" i="11"/>
  <c r="AJ1155" i="11"/>
  <c r="AJ1156" i="11"/>
  <c r="AJ1157" i="11"/>
  <c r="AJ1158" i="11"/>
  <c r="AJ1159" i="11"/>
  <c r="AJ1160" i="11"/>
  <c r="AJ1161" i="11"/>
  <c r="AJ1162" i="11"/>
  <c r="AJ1163" i="11"/>
  <c r="AJ1164" i="11"/>
  <c r="AJ1165" i="11"/>
  <c r="AJ1166" i="11"/>
  <c r="AJ1167" i="11"/>
  <c r="AJ1168" i="11"/>
  <c r="AJ1169" i="11"/>
  <c r="AJ1170" i="11"/>
  <c r="AJ1171" i="11"/>
  <c r="AJ1172" i="11"/>
  <c r="AJ1173" i="11"/>
  <c r="AJ1174" i="11"/>
  <c r="AJ1175" i="11"/>
  <c r="AJ1176" i="11"/>
  <c r="AJ1177" i="11"/>
  <c r="AJ1178" i="11"/>
  <c r="AJ1179" i="11"/>
  <c r="AJ1180" i="11"/>
  <c r="AJ1181" i="11"/>
  <c r="AJ1182" i="11"/>
  <c r="AJ1183" i="11"/>
  <c r="AJ1184" i="11"/>
  <c r="AJ1185" i="11"/>
  <c r="AJ1186" i="11"/>
  <c r="AJ1187" i="11"/>
  <c r="AJ1188" i="11"/>
  <c r="AJ1189" i="11"/>
  <c r="AJ1190" i="11"/>
  <c r="AJ1191" i="11"/>
  <c r="AJ1192" i="11"/>
  <c r="AJ1193" i="11"/>
  <c r="AJ1194" i="11"/>
  <c r="AJ1195" i="11"/>
  <c r="AJ1196" i="11"/>
  <c r="AJ1197" i="11"/>
  <c r="AJ1198" i="11"/>
  <c r="AJ1199" i="11"/>
  <c r="AJ1200" i="11"/>
  <c r="AJ1201" i="11"/>
  <c r="AJ1202" i="11"/>
  <c r="AJ1203" i="11"/>
  <c r="AJ1204" i="11"/>
  <c r="AJ1205" i="11"/>
  <c r="AJ1206" i="11"/>
  <c r="AJ1207" i="11"/>
  <c r="AJ1208" i="11"/>
  <c r="AJ1209" i="11"/>
  <c r="AJ1210" i="11"/>
  <c r="AJ1211" i="11"/>
  <c r="AJ1212" i="11"/>
  <c r="AJ1213" i="11"/>
  <c r="AJ1214" i="11"/>
  <c r="AJ1215" i="11"/>
  <c r="AJ1216" i="11"/>
  <c r="AJ1217" i="11"/>
  <c r="AJ1218" i="11"/>
  <c r="AJ1219" i="11"/>
  <c r="AJ1220" i="11"/>
  <c r="AJ1221" i="11"/>
  <c r="AJ1222" i="11"/>
  <c r="AJ1223" i="11"/>
  <c r="AJ1224" i="11"/>
  <c r="AJ1225" i="11"/>
  <c r="AJ1226" i="11"/>
  <c r="AJ1227" i="11"/>
  <c r="AJ1228" i="11"/>
  <c r="AJ1229" i="11"/>
  <c r="AJ1230" i="11"/>
  <c r="AJ1231" i="11"/>
  <c r="AJ1232" i="11"/>
  <c r="AJ1233" i="11"/>
  <c r="AJ1234" i="11"/>
  <c r="AJ1235" i="11"/>
  <c r="AJ1236" i="11"/>
  <c r="AJ1237" i="11"/>
  <c r="AJ1238" i="11"/>
  <c r="AJ1239" i="11"/>
  <c r="AJ1240" i="11"/>
  <c r="AJ1241" i="11"/>
  <c r="AJ1242" i="11"/>
  <c r="AJ1243" i="11"/>
  <c r="AJ1244" i="11"/>
  <c r="AJ1245" i="11"/>
  <c r="AJ1246" i="11"/>
  <c r="AJ1247" i="11"/>
  <c r="AJ1248" i="11"/>
  <c r="AJ1249" i="11"/>
  <c r="AJ1250" i="11"/>
  <c r="AJ1251" i="11"/>
  <c r="AJ1252" i="11"/>
  <c r="AJ1253" i="11"/>
  <c r="AJ1254" i="11"/>
  <c r="AJ1255" i="11"/>
  <c r="AJ1256" i="11"/>
  <c r="AJ1257" i="11"/>
  <c r="AJ1258" i="11"/>
  <c r="AJ1259" i="11"/>
  <c r="AJ1260" i="11"/>
  <c r="AJ1261" i="11"/>
  <c r="AJ1262" i="11"/>
  <c r="AJ1263" i="11"/>
  <c r="AJ1264" i="11"/>
  <c r="AJ1265" i="11"/>
  <c r="AJ1266" i="11"/>
  <c r="AJ1267" i="11"/>
  <c r="AJ1268" i="11"/>
  <c r="AJ1269" i="11"/>
  <c r="AJ1270" i="11"/>
  <c r="AJ1271" i="11"/>
  <c r="AJ1272" i="11"/>
  <c r="AJ1273" i="11"/>
  <c r="AJ1274" i="11"/>
  <c r="AJ1275" i="11"/>
  <c r="AJ1276" i="11"/>
  <c r="AJ1277" i="11"/>
  <c r="AJ1278" i="11"/>
  <c r="AJ1279" i="11"/>
  <c r="AJ1280" i="11"/>
  <c r="AJ1281" i="11"/>
  <c r="AJ1282" i="11"/>
  <c r="AJ1283" i="11"/>
  <c r="AJ1284" i="11"/>
  <c r="AJ1285" i="11"/>
  <c r="AJ1286" i="11"/>
  <c r="AJ1287" i="11"/>
  <c r="AJ1288" i="11"/>
  <c r="AJ1289" i="11"/>
  <c r="AJ1290" i="11"/>
  <c r="AJ1291" i="11"/>
  <c r="AJ1292" i="11"/>
  <c r="AJ1293" i="11"/>
  <c r="AJ1294" i="11"/>
  <c r="AJ1295" i="11"/>
  <c r="AJ1296" i="11"/>
  <c r="AJ1297" i="11"/>
  <c r="AJ1298" i="11"/>
  <c r="AJ1299" i="11"/>
  <c r="AJ1300" i="11"/>
  <c r="AJ1301" i="11"/>
  <c r="AJ1302" i="11"/>
  <c r="AJ1303" i="11"/>
  <c r="AJ1304" i="11"/>
  <c r="AJ1305" i="11"/>
  <c r="AJ1306" i="11"/>
  <c r="AJ1307" i="11"/>
  <c r="AJ1308" i="11"/>
  <c r="AJ1309" i="11"/>
  <c r="AJ1310" i="11"/>
  <c r="AJ1311" i="11"/>
  <c r="AJ1312" i="11"/>
  <c r="AJ1313" i="11"/>
  <c r="AJ1314" i="11"/>
  <c r="AJ1315" i="11"/>
  <c r="AJ1316" i="11"/>
  <c r="AJ1317" i="11"/>
  <c r="AJ1318" i="11"/>
  <c r="AJ1319" i="11"/>
  <c r="AJ1320" i="11"/>
  <c r="AJ1321" i="11"/>
  <c r="AJ1322" i="11"/>
  <c r="AJ1323" i="11"/>
  <c r="AJ1324" i="11"/>
  <c r="AJ1325" i="11"/>
  <c r="AJ1326" i="11"/>
  <c r="AJ1327" i="11"/>
  <c r="AJ1328" i="11"/>
  <c r="AJ1329" i="11"/>
  <c r="AJ1330" i="11"/>
  <c r="AJ1331" i="11"/>
  <c r="AJ1332" i="11"/>
  <c r="AJ1333" i="11"/>
  <c r="AJ1334" i="11"/>
  <c r="AJ1335" i="11"/>
  <c r="AJ1336" i="11"/>
  <c r="AJ1337" i="11"/>
  <c r="AJ1338" i="11"/>
  <c r="AJ1339" i="11"/>
  <c r="AJ1340" i="11"/>
  <c r="AJ1341" i="11"/>
  <c r="AJ1342" i="11"/>
  <c r="AJ1343" i="11"/>
  <c r="AJ1344" i="11"/>
  <c r="AJ1345" i="11"/>
  <c r="AJ1346" i="11"/>
  <c r="AJ1347" i="11"/>
  <c r="AJ1348" i="11"/>
  <c r="AJ1349" i="11"/>
  <c r="AJ1350" i="11"/>
  <c r="AJ1351" i="11"/>
  <c r="AJ1352" i="11"/>
  <c r="AJ1353" i="11"/>
  <c r="AJ1354" i="11"/>
  <c r="AJ1355" i="11"/>
  <c r="AJ1356" i="11"/>
  <c r="AJ1357" i="11"/>
  <c r="AJ1358" i="11"/>
  <c r="AJ1359" i="11"/>
  <c r="AJ1360" i="11"/>
  <c r="AJ1361" i="11"/>
  <c r="AJ1362" i="11"/>
  <c r="AJ1363" i="11"/>
  <c r="AJ1364" i="11"/>
  <c r="AJ1365" i="11"/>
  <c r="AJ1366" i="11"/>
  <c r="AJ1367" i="11"/>
  <c r="AJ1368" i="11"/>
  <c r="AJ1369" i="11"/>
  <c r="AJ1370" i="11"/>
  <c r="AJ1371" i="11"/>
  <c r="AJ1372" i="11"/>
  <c r="AJ1373" i="11"/>
  <c r="AJ1374" i="11"/>
  <c r="AJ1375" i="11"/>
  <c r="AJ1376" i="11"/>
  <c r="AJ1377" i="11"/>
  <c r="AJ1378" i="11"/>
  <c r="AJ1379" i="11"/>
  <c r="AJ1380" i="11"/>
  <c r="AJ1381" i="11"/>
  <c r="AJ1382" i="11"/>
  <c r="AJ1383" i="11"/>
  <c r="AJ1384" i="11"/>
  <c r="AJ1385" i="11"/>
  <c r="AJ1386" i="11"/>
  <c r="AJ1387" i="11"/>
  <c r="AJ1388" i="11"/>
  <c r="AJ1389" i="11"/>
  <c r="AJ1390" i="11"/>
  <c r="AJ1391" i="11"/>
  <c r="AJ1392" i="11"/>
  <c r="AJ1393" i="11"/>
  <c r="AJ1394" i="11"/>
  <c r="AJ1395" i="11"/>
  <c r="AJ1396" i="11"/>
  <c r="AJ1397" i="11"/>
  <c r="AJ1398" i="11"/>
  <c r="AJ1399" i="11"/>
  <c r="AJ1400" i="11"/>
  <c r="AJ1401" i="11"/>
  <c r="AJ1402" i="11"/>
  <c r="AJ1403" i="11"/>
  <c r="AJ1404" i="11"/>
  <c r="AJ1405" i="11"/>
  <c r="AJ1406" i="11"/>
  <c r="AJ1407" i="11"/>
  <c r="AJ1408" i="11"/>
  <c r="AJ1409" i="11"/>
  <c r="AJ1410" i="11"/>
  <c r="AJ1411" i="11"/>
  <c r="AJ1412" i="11"/>
  <c r="AJ1413" i="11"/>
  <c r="AJ1414" i="11"/>
  <c r="AJ1415" i="11"/>
  <c r="AJ1416" i="11"/>
  <c r="AJ1417" i="11"/>
  <c r="AJ1418" i="11"/>
  <c r="AJ1419" i="11"/>
  <c r="AJ1420" i="11"/>
  <c r="AJ1421" i="11"/>
  <c r="AJ1422" i="11"/>
  <c r="AJ1423" i="11"/>
  <c r="AJ1424" i="11"/>
  <c r="AJ1425" i="11"/>
  <c r="AJ1426" i="11"/>
  <c r="AJ1427" i="11"/>
  <c r="AJ1428" i="11"/>
  <c r="AJ1429" i="11"/>
  <c r="AJ1430" i="11"/>
  <c r="AJ1431" i="11"/>
  <c r="AJ1432" i="11"/>
  <c r="AJ1433" i="11"/>
  <c r="AJ1434" i="11"/>
  <c r="AJ1435" i="11"/>
  <c r="AJ1436" i="11"/>
  <c r="AJ1437" i="11"/>
  <c r="AJ1438" i="11"/>
  <c r="AJ1439" i="11"/>
  <c r="AJ1440" i="11"/>
  <c r="AJ1441" i="11"/>
  <c r="AJ1442" i="11"/>
  <c r="AJ1443" i="11"/>
  <c r="AJ1444" i="11"/>
  <c r="AJ1445" i="11"/>
  <c r="AJ1446" i="11"/>
  <c r="AJ1447" i="11"/>
  <c r="AJ1448" i="11"/>
  <c r="AJ1449" i="11"/>
  <c r="AJ1450" i="11"/>
  <c r="AJ1451" i="11"/>
  <c r="AJ1452" i="11"/>
  <c r="AJ1453" i="11"/>
  <c r="AJ1454" i="11"/>
  <c r="AJ1455" i="11"/>
  <c r="AJ1456" i="11"/>
  <c r="AJ1457" i="11"/>
  <c r="AJ1458" i="11"/>
  <c r="AJ1459" i="11"/>
  <c r="AJ1460" i="11"/>
  <c r="AJ1461" i="11"/>
  <c r="AJ1462" i="11"/>
  <c r="AJ1463" i="11"/>
  <c r="AJ1464" i="11"/>
  <c r="AJ1465" i="11"/>
  <c r="AJ1466" i="11"/>
  <c r="AJ1467" i="11"/>
  <c r="AJ1468" i="11"/>
  <c r="AJ1469" i="11"/>
  <c r="AJ1470" i="11"/>
  <c r="AJ1471" i="11"/>
  <c r="AJ1472" i="11"/>
  <c r="AJ1473" i="11"/>
  <c r="AJ1474" i="11"/>
  <c r="AJ1475" i="11"/>
  <c r="AJ1476" i="11"/>
  <c r="AJ1477" i="11"/>
  <c r="AJ1478" i="11"/>
  <c r="AJ1479" i="11"/>
  <c r="AJ1480" i="11"/>
  <c r="AJ1481" i="11"/>
  <c r="AJ1482" i="11"/>
  <c r="AJ1483" i="11"/>
  <c r="AJ1484" i="11"/>
  <c r="AJ1485" i="11"/>
  <c r="AJ1486" i="11"/>
  <c r="AJ1487" i="11"/>
  <c r="AJ1488" i="11"/>
  <c r="AJ1489" i="11"/>
  <c r="AJ1490" i="11"/>
  <c r="AJ1491" i="11"/>
  <c r="AJ1492" i="11"/>
  <c r="AJ1493" i="11"/>
  <c r="AJ1494" i="11"/>
  <c r="AJ1495" i="11"/>
  <c r="AJ1496" i="11"/>
  <c r="AJ1497" i="11"/>
  <c r="AJ1498" i="11"/>
  <c r="AJ1499" i="11"/>
  <c r="AJ1500" i="11"/>
  <c r="AJ1501" i="11"/>
  <c r="AJ1502" i="11"/>
  <c r="AJ1503" i="11"/>
  <c r="AJ1504" i="11"/>
  <c r="AJ1505" i="11"/>
  <c r="AJ1506" i="11"/>
  <c r="AJ1507" i="11"/>
  <c r="AJ1508" i="11"/>
  <c r="AJ1509" i="11"/>
  <c r="AJ1510" i="11"/>
  <c r="AJ1511" i="11"/>
  <c r="AJ1512" i="11"/>
  <c r="AJ1513" i="11"/>
  <c r="AJ1514" i="11"/>
  <c r="AJ1515" i="11"/>
  <c r="AJ1516" i="11"/>
  <c r="AJ1517" i="11"/>
  <c r="AJ1518" i="11"/>
  <c r="AJ1519" i="11"/>
  <c r="AJ1520" i="11"/>
  <c r="AJ1521" i="11"/>
  <c r="AJ1522" i="11"/>
  <c r="AJ1523" i="11"/>
  <c r="AJ1524" i="11"/>
  <c r="AJ1525" i="11"/>
  <c r="AJ1526" i="11"/>
  <c r="AJ1527" i="11"/>
  <c r="AJ1528" i="11"/>
  <c r="AJ1529" i="11"/>
  <c r="AJ1530" i="11"/>
  <c r="AJ1531" i="11"/>
  <c r="AJ1532" i="11"/>
  <c r="AJ1533" i="11"/>
  <c r="AJ1534" i="11"/>
  <c r="AJ1535" i="11"/>
  <c r="AJ1536" i="11"/>
  <c r="AJ1537" i="11"/>
  <c r="AJ1538" i="11"/>
  <c r="AJ1539" i="11"/>
  <c r="AJ1540" i="11"/>
  <c r="AJ1541" i="11"/>
  <c r="AJ1542" i="11"/>
  <c r="AJ1543" i="11"/>
  <c r="AJ1544" i="11"/>
  <c r="AJ1545" i="11"/>
  <c r="AJ1546" i="11"/>
  <c r="AJ1547" i="11"/>
  <c r="AJ1548" i="11"/>
  <c r="AJ1549" i="11"/>
  <c r="AJ1550" i="11"/>
  <c r="AJ1551" i="11"/>
  <c r="AJ1552" i="11"/>
  <c r="AJ1553" i="11"/>
  <c r="AJ1554" i="11"/>
  <c r="AJ1555" i="11"/>
  <c r="AJ1556" i="11"/>
  <c r="AJ1557" i="11"/>
  <c r="AJ1558" i="11"/>
  <c r="AJ1559" i="11"/>
  <c r="AJ1560" i="11"/>
  <c r="AJ1561" i="11"/>
  <c r="AJ1562" i="11"/>
  <c r="AJ1563" i="11"/>
  <c r="AJ1564" i="11"/>
  <c r="AJ1565" i="11"/>
  <c r="AJ1566" i="11"/>
  <c r="AJ1567" i="11"/>
  <c r="AJ1568" i="11"/>
  <c r="AJ1569" i="11"/>
  <c r="AJ1570" i="11"/>
  <c r="AJ1571" i="11"/>
  <c r="AJ1572" i="11"/>
  <c r="AJ1573" i="11"/>
  <c r="AJ1574" i="11"/>
  <c r="AJ1575" i="11"/>
  <c r="AJ1576" i="11"/>
  <c r="AJ1577" i="11"/>
  <c r="AJ1578" i="11"/>
  <c r="AJ1579" i="11"/>
  <c r="AJ1580" i="11"/>
  <c r="AJ1581" i="11"/>
  <c r="AJ1582" i="11"/>
  <c r="AJ1583" i="11"/>
  <c r="AJ1584" i="11"/>
  <c r="AJ1585" i="11"/>
  <c r="AJ1586" i="11"/>
  <c r="AJ1587" i="11"/>
  <c r="AJ1588" i="11"/>
  <c r="AJ1589" i="11"/>
  <c r="AJ1590" i="11"/>
  <c r="AJ1591" i="11"/>
  <c r="AJ1592" i="11"/>
  <c r="AJ1593" i="11"/>
  <c r="AJ1594" i="11"/>
  <c r="AJ1595" i="11"/>
  <c r="AJ1596" i="11"/>
  <c r="AJ1597" i="11"/>
  <c r="AJ1598" i="11"/>
  <c r="AJ1599" i="11"/>
  <c r="AJ1600" i="11"/>
  <c r="AJ1601" i="11"/>
  <c r="AJ1602" i="11"/>
  <c r="AJ1603" i="11"/>
  <c r="AJ1604" i="11"/>
  <c r="AJ1605" i="11"/>
  <c r="AJ1606" i="11"/>
  <c r="AJ1607" i="11"/>
  <c r="AJ1608" i="11"/>
  <c r="AJ1609" i="11"/>
  <c r="AJ1610" i="11"/>
  <c r="AJ1611" i="11"/>
  <c r="AJ1612" i="11"/>
  <c r="AJ1613" i="11"/>
  <c r="AJ1614" i="11"/>
  <c r="AJ1615" i="11"/>
  <c r="AJ1616" i="11"/>
  <c r="AJ1617" i="11"/>
  <c r="AJ1618" i="11"/>
  <c r="AJ1619" i="11"/>
  <c r="AJ1620" i="11"/>
  <c r="AJ1621" i="11"/>
  <c r="AJ1622" i="11"/>
  <c r="AJ1623" i="11"/>
  <c r="AJ1624" i="11"/>
  <c r="AJ1625" i="11"/>
  <c r="AJ1626" i="11"/>
  <c r="AJ1627" i="11"/>
  <c r="AJ1628" i="11"/>
  <c r="AJ1629" i="11"/>
  <c r="AJ1630" i="11"/>
  <c r="AJ1631" i="11"/>
  <c r="AJ1632" i="11"/>
  <c r="AJ1633" i="11"/>
  <c r="AJ1634" i="11"/>
  <c r="AJ1635" i="11"/>
  <c r="AJ1636" i="11"/>
  <c r="AJ1637" i="11"/>
  <c r="AJ1638" i="11"/>
  <c r="AJ1639" i="11"/>
  <c r="AJ1640" i="11"/>
  <c r="AJ1641" i="11"/>
  <c r="AJ1642" i="11"/>
  <c r="AJ1643" i="11"/>
  <c r="AJ1644" i="11"/>
  <c r="AJ1645" i="11"/>
  <c r="AJ1646" i="11"/>
  <c r="AJ1647" i="11"/>
  <c r="AJ1648" i="11"/>
  <c r="AJ1649" i="11"/>
  <c r="AJ1650" i="11"/>
  <c r="AJ1651" i="11"/>
  <c r="AJ1652" i="11"/>
  <c r="AJ1653" i="11"/>
  <c r="AJ1654" i="11"/>
  <c r="AJ1655" i="11"/>
  <c r="AJ1656" i="11"/>
  <c r="AJ1657" i="11"/>
  <c r="AJ1658" i="11"/>
  <c r="AJ1659" i="11"/>
  <c r="AJ1660" i="11"/>
  <c r="AJ1661" i="11"/>
  <c r="AJ1662" i="11"/>
  <c r="AJ1663" i="11"/>
  <c r="AJ1664" i="11"/>
  <c r="AJ1665" i="11"/>
  <c r="AJ1666" i="11"/>
  <c r="AJ1667" i="11"/>
  <c r="AJ1668" i="11"/>
  <c r="AJ1669" i="11"/>
  <c r="AJ1670" i="11"/>
  <c r="AJ1671" i="11"/>
  <c r="AJ1672" i="11"/>
  <c r="AJ1673" i="11"/>
  <c r="AJ1674" i="11"/>
  <c r="AJ1675" i="11"/>
  <c r="AJ1676" i="11"/>
  <c r="AJ1677" i="11"/>
  <c r="AJ1678" i="11"/>
  <c r="AJ1679" i="11"/>
  <c r="AJ1680" i="11"/>
  <c r="AJ1681" i="11"/>
  <c r="AJ1682" i="11"/>
  <c r="AJ1683" i="11"/>
  <c r="AJ1684" i="11"/>
  <c r="AJ1685" i="11"/>
  <c r="AJ1686" i="11"/>
  <c r="AJ1687" i="11"/>
  <c r="AJ1688" i="11"/>
  <c r="AJ1689" i="11"/>
  <c r="AJ1690" i="11"/>
  <c r="AJ1691" i="11"/>
  <c r="AJ1692" i="11"/>
  <c r="AJ1693" i="11"/>
  <c r="AJ1694" i="11"/>
  <c r="AJ1695" i="11"/>
  <c r="AJ1696" i="11"/>
  <c r="AJ1697" i="11"/>
  <c r="AJ1698" i="11"/>
  <c r="AJ1699" i="11"/>
  <c r="AJ1700" i="11"/>
  <c r="AJ1701" i="11"/>
  <c r="AJ1702" i="11"/>
  <c r="AJ1703" i="11"/>
  <c r="AJ1704" i="11"/>
  <c r="AJ1705" i="11"/>
  <c r="AJ1706" i="11"/>
  <c r="AJ1707" i="11"/>
  <c r="AJ1708" i="11"/>
  <c r="AJ1709" i="11"/>
  <c r="AJ1710" i="11"/>
  <c r="AJ1711" i="11"/>
  <c r="AJ1712" i="11"/>
  <c r="AJ1713" i="11"/>
  <c r="AJ1714" i="11"/>
  <c r="AJ1715" i="11"/>
  <c r="AJ1716" i="11"/>
  <c r="AJ1717" i="11"/>
  <c r="AJ1718" i="11"/>
  <c r="AJ1719" i="11"/>
  <c r="AJ1720" i="11"/>
  <c r="AJ1721" i="11"/>
  <c r="AJ1722" i="11"/>
  <c r="AJ1723" i="11"/>
  <c r="AJ1724" i="11"/>
  <c r="AJ1725" i="11"/>
  <c r="AJ1726" i="11"/>
  <c r="AJ1727" i="11"/>
  <c r="AJ1728" i="11"/>
  <c r="AJ1729" i="11"/>
  <c r="AJ1730" i="11"/>
  <c r="AJ1731" i="11"/>
  <c r="AJ1732" i="11"/>
  <c r="AJ1733" i="11"/>
  <c r="AJ1734" i="11"/>
  <c r="AJ1735" i="11"/>
  <c r="AJ1736" i="11"/>
  <c r="AJ1737" i="11"/>
  <c r="AJ1738" i="11"/>
  <c r="AJ1739" i="11"/>
  <c r="AJ1740" i="11"/>
  <c r="AJ1741" i="11"/>
  <c r="AJ1742" i="11"/>
  <c r="AJ1743" i="11"/>
  <c r="AJ1744" i="11"/>
  <c r="AJ1745" i="11"/>
  <c r="AJ1746" i="11"/>
  <c r="AJ1747" i="11"/>
  <c r="AJ1748" i="11"/>
  <c r="AJ1749" i="11"/>
  <c r="AJ1750" i="11"/>
  <c r="AJ1751" i="11"/>
  <c r="AJ1752" i="11"/>
  <c r="AJ1753" i="11"/>
  <c r="AJ1754" i="11"/>
  <c r="AJ1755" i="11"/>
  <c r="AJ1756" i="11"/>
  <c r="AJ1757" i="11"/>
  <c r="AJ1758" i="11"/>
  <c r="AJ1759" i="11"/>
  <c r="AJ1760" i="11"/>
  <c r="AJ1761" i="11"/>
  <c r="AJ1762" i="11"/>
  <c r="AJ1763" i="11"/>
  <c r="AJ1764" i="11"/>
  <c r="AJ1765" i="11"/>
  <c r="AJ1766" i="11"/>
  <c r="AJ1767" i="11"/>
  <c r="AJ1768" i="11"/>
  <c r="AJ1769" i="11"/>
  <c r="AJ1770" i="11"/>
  <c r="AJ1771" i="11"/>
  <c r="AJ1772" i="11"/>
  <c r="AJ1773" i="11"/>
  <c r="AJ1774" i="11"/>
  <c r="AJ1775" i="11"/>
  <c r="AJ1776" i="11"/>
  <c r="AJ1777" i="11"/>
  <c r="AJ1778" i="11"/>
  <c r="AJ1779" i="11"/>
  <c r="AJ1780" i="11"/>
  <c r="AJ1781" i="11"/>
  <c r="AJ1782" i="11"/>
  <c r="AJ1783" i="11"/>
  <c r="AJ1784" i="11"/>
  <c r="AJ1785" i="11"/>
  <c r="AJ1786" i="11"/>
  <c r="AJ1787" i="11"/>
  <c r="AJ1788" i="11"/>
  <c r="AJ1789" i="11"/>
  <c r="AJ1790" i="11"/>
  <c r="AJ1791" i="11"/>
  <c r="AJ1792" i="11"/>
  <c r="AJ1793" i="11"/>
  <c r="AJ1794" i="11"/>
  <c r="AJ1795" i="11"/>
  <c r="AJ1796" i="11"/>
  <c r="AJ1797" i="11"/>
  <c r="AJ1798" i="11"/>
  <c r="AJ1799" i="11"/>
  <c r="AJ1800" i="11"/>
  <c r="AJ1801" i="11"/>
  <c r="AJ1802" i="11"/>
  <c r="AJ1803" i="11"/>
  <c r="AJ1804" i="11"/>
  <c r="AJ1805" i="11"/>
  <c r="AJ1806" i="11"/>
  <c r="AJ1807" i="11"/>
  <c r="AJ1808" i="11"/>
  <c r="AJ1809" i="11"/>
  <c r="AJ1810" i="11"/>
  <c r="AJ1811" i="11"/>
  <c r="AJ1812" i="11"/>
  <c r="AJ1813" i="11"/>
  <c r="AJ1814" i="11"/>
  <c r="AJ1815" i="11"/>
  <c r="AJ1816" i="11"/>
  <c r="AJ1817" i="11"/>
  <c r="AJ1818" i="11"/>
  <c r="AJ1819" i="11"/>
  <c r="AJ1820" i="11"/>
  <c r="AJ1821" i="11"/>
  <c r="AJ1822" i="11"/>
  <c r="AJ1823" i="11"/>
  <c r="AJ1824" i="11"/>
  <c r="AJ1825" i="11"/>
  <c r="AJ1826" i="11"/>
  <c r="AJ1827" i="11"/>
  <c r="AJ1828" i="11"/>
  <c r="AJ1829" i="11"/>
  <c r="AJ1830" i="11"/>
  <c r="AJ1831" i="11"/>
  <c r="AJ1832" i="11"/>
  <c r="AJ1833" i="11"/>
  <c r="AJ1834" i="11"/>
  <c r="AJ1835" i="11"/>
  <c r="AJ1836" i="11"/>
  <c r="AJ1837" i="11"/>
  <c r="AJ1838" i="11"/>
  <c r="AJ1839" i="11"/>
  <c r="AJ1840" i="11"/>
  <c r="AJ1841" i="11"/>
  <c r="AJ1842" i="11"/>
  <c r="AJ1843" i="11"/>
  <c r="AJ1844" i="11"/>
  <c r="AJ1845" i="11"/>
  <c r="AJ1846" i="11"/>
  <c r="AJ1847" i="11"/>
  <c r="AJ1848" i="11"/>
  <c r="AJ1849" i="11"/>
  <c r="AJ1850" i="11"/>
  <c r="AJ1851" i="11"/>
  <c r="AJ1852" i="11"/>
  <c r="AJ1853" i="11"/>
  <c r="AJ1854" i="11"/>
  <c r="AJ1855" i="11"/>
  <c r="AJ1856" i="11"/>
  <c r="AJ1857" i="11"/>
  <c r="AJ1858" i="11"/>
  <c r="AJ1859" i="11"/>
  <c r="AJ1860" i="11"/>
  <c r="AJ1861" i="11"/>
  <c r="AJ1862" i="11"/>
  <c r="AJ1863" i="11"/>
  <c r="AJ1864" i="11"/>
  <c r="AJ1865" i="11"/>
  <c r="AJ1866" i="11"/>
  <c r="AJ1867" i="11"/>
  <c r="AJ1868" i="11"/>
  <c r="AJ1869" i="11"/>
  <c r="AJ1870" i="11"/>
  <c r="AJ1871" i="11"/>
  <c r="AJ1872" i="11"/>
  <c r="AJ1873" i="11"/>
  <c r="AJ1874" i="11"/>
  <c r="AJ1875" i="11"/>
  <c r="AJ1876" i="11"/>
  <c r="AJ1877" i="11"/>
  <c r="AJ1878" i="11"/>
  <c r="AJ1879" i="11"/>
  <c r="AJ1880" i="11"/>
  <c r="AJ1881" i="11"/>
  <c r="AJ1882" i="11"/>
  <c r="AJ1883" i="11"/>
  <c r="AJ1884" i="11"/>
  <c r="AJ1885" i="11"/>
  <c r="AJ1886" i="11"/>
  <c r="AJ1887" i="11"/>
  <c r="AJ1888" i="11"/>
  <c r="AJ1889" i="11"/>
  <c r="AJ1890" i="11"/>
  <c r="AJ1891" i="11"/>
  <c r="AJ1892" i="11"/>
  <c r="AJ1893" i="11"/>
  <c r="AJ1894" i="11"/>
  <c r="AJ1895" i="11"/>
  <c r="AJ1896" i="11"/>
  <c r="AJ1897" i="11"/>
  <c r="AJ1898" i="11"/>
  <c r="AJ1899" i="11"/>
  <c r="AJ1900" i="11"/>
  <c r="AJ1901" i="11"/>
  <c r="AJ1902" i="11"/>
  <c r="AJ1903" i="11"/>
  <c r="AJ1904" i="11"/>
  <c r="AJ1905" i="11"/>
  <c r="AJ1906" i="11"/>
  <c r="AJ1907" i="11"/>
  <c r="AJ1908" i="11"/>
  <c r="AJ1909" i="11"/>
  <c r="AJ1910" i="11"/>
  <c r="AJ1911" i="11"/>
  <c r="AJ1912" i="11"/>
  <c r="AJ1913" i="11"/>
  <c r="AJ1914" i="11"/>
  <c r="AJ1915" i="11"/>
  <c r="AJ1916" i="11"/>
  <c r="AJ1917" i="11"/>
  <c r="AJ1918" i="11"/>
  <c r="AJ1919" i="11"/>
  <c r="AJ1920" i="11"/>
  <c r="AJ1921" i="11"/>
  <c r="AJ1922" i="11"/>
  <c r="AJ1923" i="11"/>
  <c r="AJ1924" i="11"/>
  <c r="AJ1925" i="11"/>
  <c r="AJ1926" i="11"/>
  <c r="AJ1927" i="11"/>
  <c r="AJ1928" i="11"/>
  <c r="AJ1929" i="11"/>
  <c r="AJ1930" i="11"/>
  <c r="AJ1931" i="11"/>
  <c r="AJ1932" i="11"/>
  <c r="AJ1933" i="11"/>
  <c r="AJ1934" i="11"/>
  <c r="AJ1935" i="11"/>
  <c r="AJ1936" i="11"/>
  <c r="AJ1937" i="11"/>
  <c r="AJ1938" i="11"/>
  <c r="AJ1939" i="11"/>
  <c r="AJ1940" i="11"/>
  <c r="AJ1941" i="11"/>
  <c r="AJ1942" i="11"/>
  <c r="AJ1943" i="11"/>
  <c r="AJ1944" i="11"/>
  <c r="AJ1945" i="11"/>
  <c r="AJ1946" i="11"/>
  <c r="AJ1947" i="11"/>
  <c r="AJ1948" i="11"/>
  <c r="AJ1949" i="11"/>
  <c r="AJ1950" i="11"/>
  <c r="AJ1951" i="11"/>
  <c r="AJ1952" i="11"/>
  <c r="AJ1953" i="11"/>
  <c r="AJ1954" i="11"/>
  <c r="AJ1955" i="11"/>
  <c r="AJ1956" i="11"/>
  <c r="AJ1957" i="11"/>
  <c r="AJ1958" i="11"/>
  <c r="AJ1959" i="11"/>
  <c r="AJ1960" i="11"/>
  <c r="AJ1961" i="11"/>
  <c r="AJ1962" i="11"/>
  <c r="AJ1963" i="11"/>
  <c r="AJ1964" i="11"/>
  <c r="AJ1965" i="11"/>
  <c r="AJ1966" i="11"/>
  <c r="AJ1967" i="11"/>
  <c r="AJ1968" i="11"/>
  <c r="AJ1969" i="11"/>
  <c r="AJ1970" i="11"/>
  <c r="AJ1971" i="11"/>
  <c r="AJ1972" i="11"/>
  <c r="AJ1973" i="11"/>
  <c r="AJ1974" i="11"/>
  <c r="AJ1975" i="11"/>
  <c r="AJ1976" i="11"/>
  <c r="AJ1977" i="11"/>
  <c r="AJ1978" i="11"/>
  <c r="AJ1979" i="11"/>
  <c r="AJ1980" i="11"/>
  <c r="AJ1981" i="11"/>
  <c r="AJ1982" i="11"/>
  <c r="AJ1983" i="11"/>
  <c r="AJ1984" i="11"/>
  <c r="AJ1985" i="11"/>
  <c r="AJ1986" i="11"/>
  <c r="AJ1987" i="11"/>
  <c r="AJ1988" i="11"/>
  <c r="AJ1989" i="11"/>
  <c r="AJ1990" i="11"/>
  <c r="AJ1991" i="11"/>
  <c r="AJ1992" i="11"/>
  <c r="AJ1993" i="11"/>
  <c r="AJ1994" i="11"/>
  <c r="AJ1995" i="11"/>
  <c r="AJ1996" i="11"/>
  <c r="AJ1997" i="11"/>
  <c r="AJ1998" i="11"/>
  <c r="AJ1999" i="11"/>
  <c r="AJ2000" i="11"/>
  <c r="AJ2001" i="11"/>
  <c r="AJ2002" i="11"/>
  <c r="AJ2003" i="11"/>
  <c r="AJ2004" i="11"/>
  <c r="AJ2005" i="11"/>
  <c r="AJ2006" i="11"/>
  <c r="AJ2007" i="11"/>
  <c r="AJ2008" i="11"/>
  <c r="AJ2009" i="11"/>
  <c r="AJ2010" i="11"/>
  <c r="AJ2011" i="11"/>
  <c r="AJ2012" i="11"/>
  <c r="AJ2013" i="11"/>
  <c r="AJ2014" i="11"/>
  <c r="AJ2015" i="11"/>
  <c r="AJ2016" i="11"/>
  <c r="AJ2017" i="11"/>
  <c r="AJ2018" i="11"/>
  <c r="AJ2019" i="11"/>
  <c r="AJ2020" i="11"/>
  <c r="AJ2021" i="11"/>
  <c r="AJ2022" i="11"/>
  <c r="AJ2023" i="11"/>
  <c r="AJ2024" i="11"/>
  <c r="AJ2025" i="11"/>
  <c r="AJ2026" i="11"/>
  <c r="AJ2027" i="11"/>
  <c r="AJ2028" i="11"/>
  <c r="AJ2029" i="11"/>
  <c r="AJ2030" i="11"/>
  <c r="AJ2031" i="11"/>
  <c r="AJ2032" i="11"/>
  <c r="AJ2033" i="11"/>
  <c r="AJ2034" i="11"/>
  <c r="AJ2035" i="11"/>
  <c r="AJ2036" i="11"/>
  <c r="AJ2037" i="11"/>
  <c r="AJ2038" i="11"/>
  <c r="AJ2039" i="11"/>
  <c r="AJ2040" i="11"/>
  <c r="AJ2041" i="11"/>
  <c r="AJ2042" i="11"/>
  <c r="AJ2043" i="11"/>
  <c r="AJ2044" i="11"/>
  <c r="AJ2045" i="11"/>
  <c r="AJ2046" i="11"/>
  <c r="AJ2047" i="11"/>
  <c r="AJ2048" i="11"/>
  <c r="AJ2049" i="11"/>
  <c r="AJ2050" i="11"/>
  <c r="AJ2051" i="11"/>
  <c r="AJ2052" i="11"/>
  <c r="AJ2053" i="11"/>
  <c r="AJ2054" i="11"/>
  <c r="AJ2055" i="11"/>
  <c r="AJ2056" i="11"/>
  <c r="AJ2057" i="11"/>
  <c r="AJ2058" i="11"/>
  <c r="AJ2059" i="11"/>
  <c r="AJ2060" i="11"/>
  <c r="AJ2061" i="11"/>
  <c r="AJ2062" i="11"/>
  <c r="AJ2063" i="11"/>
  <c r="AJ2064" i="11"/>
  <c r="AJ2065" i="11"/>
  <c r="AJ2066" i="11"/>
  <c r="AJ2067" i="11"/>
  <c r="AJ2068" i="11"/>
  <c r="AJ2069" i="11"/>
  <c r="AJ2070" i="11"/>
  <c r="AJ2071" i="11"/>
  <c r="AJ2072" i="11"/>
  <c r="AJ2073" i="11"/>
  <c r="AJ2074" i="11"/>
  <c r="AJ2075" i="11"/>
  <c r="AJ2076" i="11"/>
  <c r="AJ2077" i="11"/>
  <c r="AJ2078" i="11"/>
  <c r="AJ2079" i="11"/>
  <c r="AJ2080" i="11"/>
  <c r="AJ2081" i="11"/>
  <c r="AJ2082" i="11"/>
  <c r="AJ2083" i="11"/>
  <c r="AJ2084" i="11"/>
  <c r="AJ2085" i="11"/>
  <c r="AJ2086" i="11"/>
  <c r="AJ2087" i="11"/>
  <c r="AJ2088" i="11"/>
  <c r="AJ2089" i="11"/>
  <c r="AJ2090" i="11"/>
  <c r="AJ2091" i="11"/>
  <c r="AJ2092" i="11"/>
  <c r="AJ2093" i="11"/>
  <c r="AJ2094" i="11"/>
  <c r="AJ2095" i="11"/>
  <c r="AJ2096" i="11"/>
  <c r="AJ2097" i="11"/>
  <c r="AJ2098" i="11"/>
  <c r="AJ2099" i="11"/>
  <c r="AJ2100" i="11"/>
  <c r="AJ2101" i="11"/>
  <c r="AJ2102" i="11"/>
  <c r="AJ2103" i="11"/>
  <c r="AJ2104" i="11"/>
  <c r="AJ2105" i="11"/>
  <c r="AJ2106" i="11"/>
  <c r="AJ2107" i="11"/>
  <c r="AJ2108" i="11"/>
  <c r="AJ2109" i="11"/>
  <c r="AJ2110" i="11"/>
  <c r="AJ2111" i="11"/>
  <c r="AJ2112" i="11"/>
  <c r="AJ2113" i="11"/>
  <c r="AJ2114" i="11"/>
  <c r="AJ2115" i="11"/>
  <c r="AJ2116" i="11"/>
  <c r="AJ2117" i="11"/>
  <c r="AJ2118" i="11"/>
  <c r="AJ2119" i="11"/>
  <c r="AJ2120" i="11"/>
  <c r="AJ2121" i="11"/>
  <c r="AJ2122" i="11"/>
  <c r="AJ2123" i="11"/>
  <c r="AJ2124" i="11"/>
  <c r="AJ2125" i="11"/>
  <c r="AJ2126" i="11"/>
  <c r="AJ2127" i="11"/>
  <c r="AJ2128" i="11"/>
  <c r="AJ2129" i="11"/>
  <c r="AJ2130" i="11"/>
  <c r="AJ2131" i="11"/>
  <c r="AJ2132" i="11"/>
  <c r="AJ2133" i="11"/>
  <c r="AJ2134" i="11"/>
  <c r="AJ2135" i="11"/>
  <c r="AJ2136" i="11"/>
  <c r="AJ2137" i="11"/>
  <c r="AJ2138" i="11"/>
  <c r="AJ2139" i="11"/>
  <c r="AJ2140" i="11"/>
  <c r="AJ2141" i="11"/>
  <c r="AJ2142" i="11"/>
  <c r="AJ2143" i="11"/>
  <c r="AJ2144" i="11"/>
  <c r="AJ2145" i="11"/>
  <c r="AJ2146" i="11"/>
  <c r="AJ2147" i="11"/>
  <c r="AJ2148" i="11"/>
  <c r="AJ2149" i="11"/>
  <c r="AJ2150" i="11"/>
  <c r="AJ2151" i="11"/>
  <c r="AJ2152" i="11"/>
  <c r="AJ2153" i="11"/>
  <c r="AJ2154" i="11"/>
  <c r="AJ2155" i="11"/>
  <c r="AJ2156" i="11"/>
  <c r="AJ2157" i="11"/>
  <c r="AJ2158" i="11"/>
  <c r="AJ2159" i="11"/>
  <c r="AJ2160" i="11"/>
  <c r="AJ2161" i="11"/>
  <c r="AJ2162" i="11"/>
  <c r="AJ2163" i="11"/>
  <c r="AJ2164" i="11"/>
  <c r="AJ2165" i="11"/>
  <c r="AJ2166" i="11"/>
  <c r="AJ2167" i="11"/>
  <c r="AJ2168" i="11"/>
  <c r="AJ2169" i="11"/>
  <c r="AJ2170" i="11"/>
  <c r="AJ2171" i="11"/>
  <c r="AJ2172" i="11"/>
  <c r="AJ2173" i="11"/>
  <c r="AJ2174" i="11"/>
  <c r="AJ2175" i="11"/>
  <c r="AJ2176" i="11"/>
  <c r="AJ2177" i="11"/>
  <c r="AJ2178" i="11"/>
  <c r="AJ2179" i="11"/>
  <c r="AJ2180" i="11"/>
  <c r="AJ2181" i="11"/>
  <c r="AJ2182" i="11"/>
  <c r="AJ2183" i="11"/>
  <c r="AJ2184" i="11"/>
  <c r="AJ2185" i="11"/>
  <c r="AJ2186" i="11"/>
  <c r="AJ2187" i="11"/>
  <c r="AJ2188" i="11"/>
  <c r="AJ2189" i="11"/>
  <c r="AJ2190" i="11"/>
  <c r="AJ2191" i="11"/>
  <c r="AJ2192" i="11"/>
  <c r="AJ2193" i="11"/>
  <c r="AJ2194" i="11"/>
  <c r="AJ2195" i="11"/>
  <c r="AJ2196" i="11"/>
  <c r="AJ2197" i="11"/>
  <c r="AJ2198" i="11"/>
  <c r="AJ2199" i="11"/>
  <c r="AJ2200" i="11"/>
  <c r="AJ2201" i="11"/>
  <c r="AJ2202" i="11"/>
  <c r="AJ2203" i="11"/>
  <c r="AJ2204" i="11"/>
  <c r="AJ2205" i="11"/>
  <c r="AJ2206" i="11"/>
  <c r="AJ2207" i="11"/>
  <c r="AJ2208" i="11"/>
  <c r="AJ2209" i="11"/>
  <c r="AJ2210" i="11"/>
  <c r="AJ2211" i="11"/>
  <c r="AJ2212" i="11"/>
  <c r="AJ2213" i="11"/>
  <c r="AJ2214" i="11"/>
  <c r="AJ2215" i="11"/>
  <c r="AJ2216" i="11"/>
  <c r="AJ2217" i="11"/>
  <c r="AJ2218" i="11"/>
  <c r="AJ2219" i="11"/>
  <c r="AJ2220" i="11"/>
  <c r="AJ2221" i="11"/>
  <c r="AJ2222" i="11"/>
  <c r="AJ2223" i="11"/>
  <c r="AJ2224" i="11"/>
  <c r="AJ2225" i="11"/>
  <c r="AJ2226" i="11"/>
  <c r="AJ2227" i="11"/>
  <c r="AJ2228" i="11"/>
  <c r="AJ2229" i="11"/>
  <c r="AJ2230" i="11"/>
  <c r="AJ2231" i="11"/>
  <c r="AJ2232" i="11"/>
  <c r="AJ2233" i="11"/>
  <c r="AJ2234" i="11"/>
  <c r="AJ2235" i="11"/>
  <c r="AJ2236" i="11"/>
  <c r="AJ2237" i="11"/>
  <c r="AJ2238" i="11"/>
  <c r="AJ2239" i="11"/>
  <c r="AJ2240" i="11"/>
  <c r="AJ2241" i="11"/>
  <c r="AJ2242" i="11"/>
  <c r="AJ2243" i="11"/>
  <c r="AJ2244" i="11"/>
  <c r="AJ2245" i="11"/>
  <c r="AJ2246" i="11"/>
  <c r="AJ2247" i="11"/>
  <c r="AJ2248" i="11"/>
  <c r="AJ2249" i="11"/>
  <c r="AJ2250" i="11"/>
  <c r="AJ2251" i="11"/>
  <c r="AJ2252" i="11"/>
  <c r="AJ2253" i="11"/>
  <c r="AJ2254" i="11"/>
  <c r="AJ2255" i="11"/>
  <c r="AJ2256" i="11"/>
  <c r="AJ2257" i="11"/>
  <c r="AJ2258" i="11"/>
  <c r="AJ2259" i="11"/>
  <c r="AJ2260" i="11"/>
  <c r="AJ2261" i="11"/>
  <c r="AJ2262" i="11"/>
  <c r="AJ2263" i="11"/>
  <c r="AJ2264" i="11"/>
  <c r="AJ2265" i="11"/>
  <c r="AJ2266" i="11"/>
  <c r="AJ2267" i="11"/>
  <c r="AJ2268" i="11"/>
  <c r="AJ2269" i="11"/>
  <c r="AJ2270" i="11"/>
  <c r="AJ2271" i="11"/>
  <c r="AJ2272" i="11"/>
  <c r="AJ2273" i="11"/>
  <c r="AJ2274" i="11"/>
  <c r="AJ2275" i="11"/>
  <c r="AJ2276" i="11"/>
  <c r="AJ2277" i="11"/>
  <c r="AJ2278" i="11"/>
  <c r="AJ2279" i="11"/>
  <c r="AJ2280" i="11"/>
  <c r="AJ2281" i="11"/>
  <c r="AJ2282" i="11"/>
  <c r="AJ2283" i="11"/>
  <c r="AJ2284" i="11"/>
  <c r="AJ2285" i="11"/>
  <c r="AJ2286" i="11"/>
  <c r="AJ2287" i="11"/>
  <c r="AJ2288" i="11"/>
  <c r="AJ2289" i="11"/>
  <c r="AJ2290" i="11"/>
  <c r="AJ2291" i="11"/>
  <c r="AJ2292" i="11"/>
  <c r="AJ2293" i="11"/>
  <c r="AJ2294" i="11"/>
  <c r="AJ2295" i="11"/>
  <c r="AJ2296" i="11"/>
  <c r="AJ2297" i="11"/>
  <c r="AJ2298" i="11"/>
  <c r="AJ2299" i="11"/>
  <c r="AJ2300" i="11"/>
  <c r="AJ2301" i="11"/>
  <c r="AJ2302" i="11"/>
  <c r="AJ2303" i="11"/>
  <c r="AJ2304" i="11"/>
  <c r="AJ2305" i="11"/>
  <c r="AJ2306" i="11"/>
  <c r="AJ2307" i="11"/>
  <c r="AJ2308" i="11"/>
  <c r="AJ2309" i="11"/>
  <c r="AJ2310" i="11"/>
  <c r="AJ2311" i="11"/>
  <c r="AJ2312" i="11"/>
  <c r="AJ2313" i="11"/>
  <c r="AJ2314" i="11"/>
  <c r="AJ2315" i="11"/>
  <c r="AJ2316" i="11"/>
  <c r="AJ2317" i="11"/>
  <c r="AJ2318" i="11"/>
  <c r="AJ2319" i="11"/>
  <c r="AJ2320" i="11"/>
  <c r="AJ2321" i="11"/>
  <c r="AJ2322" i="11"/>
  <c r="AJ2323" i="11"/>
  <c r="AJ2324" i="11"/>
  <c r="AJ2325" i="11"/>
  <c r="AJ2326" i="11"/>
  <c r="AJ2327" i="11"/>
  <c r="AJ2328" i="11"/>
  <c r="AJ2329" i="11"/>
  <c r="AJ2330" i="11"/>
  <c r="AJ2331" i="11"/>
  <c r="AJ2332" i="11"/>
  <c r="AJ2333" i="11"/>
  <c r="AJ2334" i="11"/>
  <c r="AJ2335" i="11"/>
  <c r="AJ2336" i="11"/>
  <c r="AJ2337" i="11"/>
  <c r="AJ2338" i="11"/>
  <c r="AJ2339" i="11"/>
  <c r="AJ2340" i="11"/>
  <c r="AJ2341" i="11"/>
  <c r="AJ2342" i="11"/>
  <c r="AJ2343" i="11"/>
  <c r="AJ2344" i="11"/>
  <c r="AJ2345" i="11"/>
  <c r="AJ2346" i="11"/>
  <c r="AJ2347" i="11"/>
  <c r="AJ2348" i="11"/>
  <c r="AJ2349" i="11"/>
  <c r="AJ2350" i="11"/>
  <c r="AJ2351" i="11"/>
  <c r="AJ2352" i="11"/>
  <c r="AJ2353" i="11"/>
  <c r="AJ2354" i="11"/>
  <c r="AJ2355" i="11"/>
  <c r="AJ2356" i="11"/>
  <c r="AJ2357" i="11"/>
  <c r="AJ2358" i="11"/>
  <c r="AJ2359" i="11"/>
  <c r="AJ2360" i="11"/>
  <c r="AJ2361" i="11"/>
  <c r="AJ2362" i="11"/>
  <c r="AJ2363" i="11"/>
  <c r="AJ2364" i="11"/>
  <c r="AJ2365" i="11"/>
  <c r="AJ2366" i="11"/>
  <c r="AJ2367" i="11"/>
  <c r="AJ2368" i="11"/>
  <c r="AJ2369" i="11"/>
  <c r="AJ2370" i="11"/>
  <c r="AJ2371" i="11"/>
  <c r="AJ2372" i="11"/>
  <c r="AJ2373" i="11"/>
  <c r="AJ2374" i="11"/>
  <c r="AJ2375" i="11"/>
  <c r="AJ2376" i="11"/>
  <c r="AJ2377" i="11"/>
  <c r="AJ2378" i="11"/>
  <c r="AJ2379" i="11"/>
  <c r="AJ2380" i="11"/>
  <c r="AJ2381" i="11"/>
  <c r="AJ2382" i="11"/>
  <c r="AJ2383" i="11"/>
  <c r="AJ2384" i="11"/>
  <c r="AJ2385" i="11"/>
  <c r="AJ2386" i="11"/>
  <c r="AJ2387" i="11"/>
  <c r="AJ2388" i="11"/>
  <c r="AJ2389" i="11"/>
  <c r="AJ2390" i="11"/>
  <c r="AJ2391" i="11"/>
  <c r="AJ2392" i="11"/>
  <c r="AJ2393" i="11"/>
  <c r="AJ2394" i="11"/>
  <c r="AJ2395" i="11"/>
  <c r="AJ2396" i="11"/>
  <c r="AJ2397" i="11"/>
  <c r="AJ2398" i="11"/>
  <c r="AJ2399" i="11"/>
  <c r="AJ2400" i="11"/>
  <c r="AJ2401" i="11"/>
  <c r="AJ2402" i="11"/>
  <c r="AJ2403" i="11"/>
  <c r="AJ2404" i="11"/>
  <c r="AJ2405" i="11"/>
  <c r="AJ2406" i="11"/>
  <c r="AJ2407" i="11"/>
  <c r="AJ2408" i="11"/>
  <c r="AJ2409" i="11"/>
  <c r="AJ2410" i="11"/>
  <c r="AJ2411" i="11"/>
  <c r="AJ2412" i="11"/>
  <c r="AJ2413" i="11"/>
  <c r="AJ2414" i="11"/>
  <c r="AJ2415" i="11"/>
  <c r="AJ2416" i="11"/>
  <c r="AJ2417" i="11"/>
  <c r="AJ2418" i="11"/>
  <c r="AJ2419" i="11"/>
  <c r="AJ2420" i="11"/>
  <c r="AJ2421" i="11"/>
  <c r="AJ2422" i="11"/>
  <c r="AJ2423" i="11"/>
  <c r="AJ2424" i="11"/>
  <c r="AJ2425" i="11"/>
  <c r="AJ2426" i="11"/>
  <c r="AJ2427" i="11"/>
  <c r="AJ2428" i="11"/>
  <c r="AJ2429" i="11"/>
  <c r="AJ2430" i="11"/>
  <c r="AJ2431" i="11"/>
  <c r="AJ2432" i="11"/>
  <c r="AJ2433" i="11"/>
  <c r="AJ2434" i="11"/>
  <c r="AJ2435" i="11"/>
  <c r="AJ2436" i="11"/>
  <c r="AJ2437" i="11"/>
  <c r="AJ2438" i="11"/>
  <c r="AJ2439" i="11"/>
  <c r="AJ2440" i="11"/>
  <c r="AJ2441" i="11"/>
  <c r="AJ2442" i="11"/>
  <c r="AJ2443" i="11"/>
  <c r="AJ2444" i="11"/>
  <c r="AJ2445" i="11"/>
  <c r="AJ2446" i="11"/>
  <c r="AJ2447" i="11"/>
  <c r="AJ2448" i="11"/>
  <c r="AJ2449" i="11"/>
  <c r="AJ2450" i="11"/>
  <c r="AJ2451" i="11"/>
  <c r="AJ2452" i="11"/>
  <c r="AJ2453" i="11"/>
  <c r="AJ2454" i="11"/>
  <c r="AJ2455" i="11"/>
  <c r="AJ2456" i="11"/>
  <c r="AJ2457" i="11"/>
  <c r="AJ2458" i="11"/>
  <c r="AJ2459" i="11"/>
  <c r="AJ2460" i="11"/>
  <c r="AJ2461" i="11"/>
  <c r="AJ2462" i="11"/>
  <c r="AJ2463" i="11"/>
  <c r="AJ2464" i="11"/>
  <c r="AJ2465" i="11"/>
  <c r="AJ2466" i="11"/>
  <c r="AJ2467" i="11"/>
  <c r="AJ2468" i="11"/>
  <c r="AJ2469" i="11"/>
  <c r="AJ2470" i="11"/>
  <c r="AJ2471" i="11"/>
  <c r="AJ2472" i="11"/>
  <c r="AJ2473" i="11"/>
  <c r="AJ2474" i="11"/>
  <c r="AJ2475" i="11"/>
  <c r="AJ2476" i="11"/>
  <c r="AJ2477" i="11"/>
  <c r="AJ2478" i="11"/>
  <c r="AJ2479" i="11"/>
  <c r="AJ2480" i="11"/>
  <c r="AJ2481" i="11"/>
  <c r="AJ2482" i="11"/>
  <c r="AJ2483" i="11"/>
  <c r="AJ2484" i="11"/>
  <c r="AJ2485" i="11"/>
  <c r="AJ2486" i="11"/>
  <c r="AJ2487" i="11"/>
  <c r="AJ2488" i="11"/>
  <c r="AJ2489" i="11"/>
  <c r="AJ2490" i="11"/>
  <c r="AJ2491" i="11"/>
  <c r="AJ2492" i="11"/>
  <c r="AJ2493" i="11"/>
  <c r="AJ2494" i="11"/>
  <c r="AJ2495" i="11"/>
  <c r="AJ2496" i="11"/>
  <c r="AJ2497" i="11"/>
  <c r="AJ2498" i="11"/>
  <c r="AJ2499" i="11"/>
  <c r="AJ2500" i="11"/>
  <c r="AJ2501" i="11"/>
  <c r="AJ2502" i="11"/>
  <c r="AJ2503" i="11"/>
  <c r="AJ2504" i="11"/>
  <c r="AJ2505" i="11"/>
  <c r="AJ2506" i="11"/>
  <c r="AJ2507" i="11"/>
  <c r="AJ2508" i="11"/>
  <c r="AJ2509" i="11"/>
  <c r="AJ2510" i="11"/>
  <c r="AJ2511" i="11"/>
  <c r="AJ2512" i="11"/>
  <c r="AJ2513" i="11"/>
  <c r="AJ2514" i="11"/>
  <c r="AJ2515" i="11"/>
  <c r="AJ2516" i="11"/>
  <c r="AJ2517" i="11"/>
  <c r="AJ2518" i="11"/>
  <c r="AJ2519" i="11"/>
  <c r="AJ2520" i="11"/>
  <c r="AJ2521" i="11"/>
  <c r="AJ2522" i="11"/>
  <c r="AJ2523" i="11"/>
  <c r="AJ2524" i="11"/>
  <c r="AJ2525" i="11"/>
  <c r="AJ2526" i="11"/>
  <c r="AJ2527" i="11"/>
  <c r="AJ2528" i="11"/>
  <c r="AJ2529" i="11"/>
  <c r="AJ2530" i="11"/>
  <c r="AJ2531" i="11"/>
  <c r="AJ2532" i="11"/>
  <c r="AJ2533" i="11"/>
  <c r="AJ2534" i="11"/>
  <c r="AJ2535" i="11"/>
  <c r="AJ2536" i="11"/>
  <c r="AJ2537" i="11"/>
  <c r="AJ2538" i="11"/>
  <c r="AJ2539" i="11"/>
  <c r="AJ2540" i="11"/>
  <c r="AJ2541" i="11"/>
  <c r="AJ2542" i="11"/>
  <c r="AJ2543" i="11"/>
  <c r="AJ2544" i="11"/>
  <c r="AJ2545" i="11"/>
  <c r="AJ2546" i="11"/>
  <c r="AJ2547" i="11"/>
  <c r="AJ2548" i="11"/>
  <c r="AJ2549" i="11"/>
  <c r="AJ2550" i="11"/>
  <c r="AJ2551" i="11"/>
  <c r="AJ2552" i="11"/>
  <c r="AJ2553" i="11"/>
  <c r="AJ2554" i="11"/>
  <c r="AJ2555" i="11"/>
  <c r="AJ2556" i="11"/>
  <c r="AJ2557" i="11"/>
  <c r="AJ2558" i="11"/>
  <c r="AJ2559" i="11"/>
  <c r="AJ2560" i="11"/>
  <c r="AJ2561" i="11"/>
  <c r="AJ2562" i="11"/>
  <c r="AJ2563" i="11"/>
  <c r="AJ2564" i="11"/>
  <c r="AJ2565" i="11"/>
  <c r="AJ2566" i="11"/>
  <c r="AJ2567" i="11"/>
  <c r="AJ2568" i="11"/>
  <c r="AJ2569" i="11"/>
  <c r="AJ2570" i="11"/>
  <c r="AJ2571" i="11"/>
  <c r="AJ2572" i="11"/>
  <c r="AJ2573" i="11"/>
  <c r="AJ2574" i="11"/>
  <c r="AJ2575" i="11"/>
  <c r="AJ2576" i="11"/>
  <c r="AJ2577" i="11"/>
  <c r="AJ2578" i="11"/>
  <c r="AJ2579" i="11"/>
  <c r="AJ2580" i="11"/>
  <c r="AJ2581" i="11"/>
  <c r="AJ2582" i="11"/>
  <c r="AJ2583" i="11"/>
  <c r="AJ2584" i="11"/>
  <c r="AJ2585" i="11"/>
  <c r="AJ2586" i="11"/>
  <c r="AJ2587" i="11"/>
  <c r="AJ2588" i="11"/>
  <c r="AJ2589" i="11"/>
  <c r="AJ2590" i="11"/>
  <c r="AJ2591" i="11"/>
  <c r="AJ2592" i="11"/>
  <c r="AJ2593" i="11"/>
  <c r="AJ2594" i="11"/>
  <c r="AJ2595" i="11"/>
  <c r="AJ2596" i="11"/>
  <c r="AJ2597" i="11"/>
  <c r="AJ2598" i="11"/>
  <c r="AJ2599" i="11"/>
  <c r="AJ2600" i="11"/>
  <c r="AJ2601" i="11"/>
  <c r="AJ2602" i="11"/>
  <c r="AJ2603" i="11"/>
  <c r="AJ2604" i="11"/>
  <c r="AJ2605" i="11"/>
  <c r="AJ2606" i="11"/>
  <c r="AJ2607" i="11"/>
  <c r="AJ2608" i="11"/>
  <c r="AJ2609" i="11"/>
  <c r="AJ2610" i="11"/>
  <c r="AJ2611" i="11"/>
  <c r="AJ2612" i="11"/>
  <c r="AJ2613" i="11"/>
  <c r="AJ2614" i="11"/>
  <c r="AJ2615" i="11"/>
  <c r="AJ2616" i="11"/>
  <c r="AJ2617" i="11"/>
  <c r="AJ2618" i="11"/>
  <c r="AJ2619" i="11"/>
  <c r="AJ2620" i="11"/>
  <c r="AJ2621" i="11"/>
  <c r="AJ2622" i="11"/>
  <c r="AJ2623" i="11"/>
  <c r="AJ2624" i="11"/>
  <c r="AJ2625" i="11"/>
  <c r="AJ2626" i="11"/>
  <c r="AJ2627" i="11"/>
  <c r="AJ2628" i="11"/>
  <c r="AJ2629" i="11"/>
  <c r="AJ2630" i="11"/>
  <c r="AJ2631" i="11"/>
  <c r="AJ2632" i="11"/>
  <c r="AJ2633" i="11"/>
  <c r="AJ2634" i="11"/>
  <c r="AJ2635" i="11"/>
  <c r="AJ2636" i="11"/>
  <c r="AJ2637" i="11"/>
  <c r="AJ2638" i="11"/>
  <c r="AJ2639" i="11"/>
  <c r="AJ2640" i="11"/>
  <c r="AJ2641" i="11"/>
  <c r="AJ2642" i="11"/>
  <c r="AJ2643" i="11"/>
  <c r="AJ2644" i="11"/>
  <c r="AJ2645" i="11"/>
  <c r="AJ2646" i="11"/>
  <c r="AJ2647" i="11"/>
  <c r="AJ2648" i="11"/>
  <c r="AJ2649" i="11"/>
  <c r="AJ2650" i="11"/>
  <c r="AJ2651" i="11"/>
  <c r="AJ2652" i="11"/>
  <c r="AJ2653" i="11"/>
  <c r="AJ2654" i="11"/>
  <c r="AJ2655" i="11"/>
  <c r="AJ2656" i="11"/>
  <c r="AJ2657" i="11"/>
  <c r="AJ2658" i="11"/>
  <c r="AJ2659" i="11"/>
  <c r="AJ2660" i="11"/>
  <c r="AJ2661" i="11"/>
  <c r="AJ2662" i="11"/>
  <c r="AJ2663" i="11"/>
  <c r="AJ2664" i="11"/>
  <c r="AJ2665" i="11"/>
  <c r="AJ2666" i="11"/>
  <c r="AJ2667" i="11"/>
  <c r="AJ2668" i="11"/>
  <c r="AJ2669" i="11"/>
  <c r="AJ2670" i="11"/>
  <c r="AJ2671" i="11"/>
  <c r="AJ2672" i="11"/>
  <c r="AJ2673" i="11"/>
  <c r="AJ2674" i="11"/>
  <c r="AJ2675" i="11"/>
  <c r="AJ2676" i="11"/>
  <c r="AJ2677" i="11"/>
  <c r="AJ2678" i="11"/>
  <c r="AJ2679" i="11"/>
  <c r="AJ2680" i="11"/>
  <c r="AJ2681" i="11"/>
  <c r="AJ2682" i="11"/>
  <c r="AJ2683" i="11"/>
  <c r="AJ2684" i="11"/>
  <c r="AJ2685" i="11"/>
  <c r="AJ2686" i="11"/>
  <c r="AJ2687" i="11"/>
  <c r="AJ2688" i="11"/>
  <c r="AJ2689" i="11"/>
  <c r="AJ2690" i="11"/>
  <c r="AJ2691" i="11"/>
  <c r="AJ2692" i="11"/>
  <c r="AJ2693" i="11"/>
  <c r="AJ2694" i="11"/>
  <c r="AJ2695" i="11"/>
  <c r="AJ2696" i="11"/>
  <c r="AJ2697" i="11"/>
  <c r="AJ2698" i="11"/>
  <c r="AJ2699" i="11"/>
  <c r="AJ2700" i="11"/>
  <c r="AJ2701" i="11"/>
  <c r="AJ2702" i="11"/>
  <c r="AJ2703" i="11"/>
  <c r="AJ2704" i="11"/>
  <c r="AJ2705" i="11"/>
  <c r="AJ2706" i="11"/>
  <c r="AJ2707" i="11"/>
  <c r="AJ2708" i="11"/>
  <c r="AJ2709" i="11"/>
  <c r="AJ2710" i="11"/>
  <c r="AJ2711" i="11"/>
  <c r="AJ2712" i="11"/>
  <c r="AJ2713" i="11"/>
  <c r="AJ2714" i="11"/>
  <c r="AJ2715" i="11"/>
  <c r="AJ2716" i="11"/>
  <c r="AJ2717" i="11"/>
  <c r="AJ2718" i="11"/>
  <c r="AJ2719" i="11"/>
  <c r="AJ2720" i="11"/>
  <c r="AJ2721" i="11"/>
  <c r="AJ2722" i="11"/>
  <c r="AJ2723" i="11"/>
  <c r="AJ2724" i="11"/>
  <c r="AJ2725" i="11"/>
  <c r="AJ2726" i="11"/>
  <c r="AJ2727" i="11"/>
  <c r="AJ2728" i="11"/>
  <c r="AJ2729" i="11"/>
  <c r="AJ2730" i="11"/>
  <c r="AJ2731" i="11"/>
  <c r="AJ2732" i="11"/>
  <c r="AJ2733" i="11"/>
  <c r="AJ2734" i="11"/>
  <c r="AJ2735" i="11"/>
  <c r="AJ2736" i="11"/>
  <c r="AJ2737" i="11"/>
  <c r="AJ2738" i="11"/>
  <c r="AJ2739" i="11"/>
  <c r="AJ2740" i="11"/>
  <c r="AJ2741" i="11"/>
  <c r="AJ2742" i="11"/>
  <c r="AJ2743" i="11"/>
  <c r="AJ2744" i="11"/>
  <c r="AJ2745" i="11"/>
  <c r="AJ2746" i="11"/>
  <c r="AJ2747" i="11"/>
  <c r="AJ2748" i="11"/>
  <c r="AJ2749" i="11"/>
  <c r="AJ2750" i="11"/>
  <c r="AJ2751" i="11"/>
  <c r="AJ2752" i="11"/>
  <c r="AJ2753" i="11"/>
  <c r="AJ2754" i="11"/>
  <c r="AJ2755" i="11"/>
  <c r="AJ2756" i="11"/>
  <c r="AJ2757" i="11"/>
  <c r="AJ2758" i="11"/>
  <c r="AJ2759" i="11"/>
  <c r="AJ2760" i="11"/>
  <c r="AJ2761" i="11"/>
  <c r="AJ2762" i="11"/>
  <c r="AJ2763" i="11"/>
  <c r="AJ2764" i="11"/>
  <c r="AJ2765" i="11"/>
  <c r="AJ2766" i="11"/>
  <c r="AJ2767" i="11"/>
  <c r="AJ2768" i="11"/>
  <c r="AJ2769" i="11"/>
  <c r="AJ2770" i="11"/>
  <c r="AJ2771" i="11"/>
  <c r="AJ2772" i="11"/>
  <c r="AJ2773" i="11"/>
  <c r="AJ2774" i="11"/>
  <c r="AJ2775" i="11"/>
  <c r="AJ2776" i="11"/>
  <c r="AJ2777" i="11"/>
  <c r="AJ2778" i="11"/>
  <c r="AJ2779" i="11"/>
  <c r="AJ2780" i="11"/>
  <c r="AJ2781" i="11"/>
  <c r="AJ2782" i="11"/>
  <c r="AJ2783" i="11"/>
  <c r="AJ2784" i="11"/>
  <c r="AJ2785" i="11"/>
  <c r="AJ2786" i="11"/>
  <c r="AJ2787" i="11"/>
  <c r="AJ2788" i="11"/>
  <c r="AJ2789" i="11"/>
  <c r="AJ2790" i="11"/>
  <c r="AJ2791" i="11"/>
  <c r="AJ2792" i="11"/>
  <c r="AJ2793" i="11"/>
  <c r="AJ2794" i="11"/>
  <c r="AJ2795" i="11"/>
  <c r="AJ2796" i="11"/>
  <c r="AJ2797" i="11"/>
  <c r="AJ2798" i="11"/>
  <c r="AJ2799" i="11"/>
  <c r="AJ2800" i="11"/>
  <c r="AJ2801" i="11"/>
  <c r="AJ2802" i="11"/>
  <c r="AJ2803" i="11"/>
  <c r="AJ2804" i="11"/>
  <c r="AJ2805" i="11"/>
  <c r="AJ2806" i="11"/>
  <c r="AJ2807" i="11"/>
  <c r="AJ2808" i="11"/>
  <c r="AJ2809" i="11"/>
  <c r="AJ2810" i="11"/>
  <c r="AJ2811" i="11"/>
  <c r="AJ2812" i="11"/>
  <c r="AJ2813" i="11"/>
  <c r="AJ2814" i="11"/>
  <c r="AJ2815" i="11"/>
  <c r="AJ2816" i="11"/>
  <c r="AJ2817" i="11"/>
  <c r="AJ2818" i="11"/>
  <c r="AJ2819" i="11"/>
  <c r="AJ2820" i="11"/>
  <c r="AJ2821" i="11"/>
  <c r="AJ2822" i="11"/>
  <c r="AJ2823" i="11"/>
  <c r="AJ2824" i="11"/>
  <c r="AJ2825" i="11"/>
  <c r="AJ2826" i="11"/>
  <c r="AJ2827" i="11"/>
  <c r="AJ2828" i="11"/>
  <c r="AJ2829" i="11"/>
  <c r="AJ2830" i="11"/>
  <c r="AJ2831" i="11"/>
  <c r="AJ2832" i="11"/>
  <c r="AJ2833" i="11"/>
  <c r="AJ2834" i="11"/>
  <c r="AJ2835" i="11"/>
  <c r="AJ2836" i="11"/>
  <c r="AJ2837" i="11"/>
  <c r="AJ2838" i="11"/>
  <c r="AJ2839" i="11"/>
  <c r="AJ2840" i="11"/>
  <c r="AJ2841" i="11"/>
  <c r="AJ2842" i="11"/>
  <c r="AJ2843" i="11"/>
  <c r="AJ2844" i="11"/>
  <c r="AJ2845" i="11"/>
  <c r="AJ2846" i="11"/>
  <c r="AJ2847" i="11"/>
  <c r="AJ2848" i="11"/>
  <c r="AJ2849" i="11"/>
  <c r="AJ2850" i="11"/>
  <c r="AJ2851" i="11"/>
  <c r="AJ2852" i="11"/>
  <c r="AJ2853" i="11"/>
  <c r="AJ2854" i="11"/>
  <c r="AJ2855" i="11"/>
  <c r="AJ2856" i="11"/>
  <c r="AJ2857" i="11"/>
  <c r="AJ2858" i="11"/>
  <c r="AJ2859" i="11"/>
  <c r="AJ2860" i="11"/>
  <c r="AJ2861" i="11"/>
  <c r="AJ2862" i="11"/>
  <c r="AJ2863" i="11"/>
  <c r="AJ2864" i="11"/>
  <c r="AJ2865" i="11"/>
  <c r="AJ2866" i="11"/>
  <c r="AJ2867" i="11"/>
  <c r="AJ2868" i="11"/>
  <c r="AJ2869" i="11"/>
  <c r="AJ2870" i="11"/>
  <c r="AJ2871" i="11"/>
  <c r="AJ2872" i="11"/>
  <c r="AJ2873" i="11"/>
  <c r="AJ2874" i="11"/>
  <c r="AJ2875" i="11"/>
  <c r="AJ2876" i="11"/>
  <c r="AJ2877" i="11"/>
  <c r="AJ2878" i="11"/>
  <c r="AJ2879" i="11"/>
  <c r="AJ2880" i="11"/>
  <c r="AJ2881" i="11"/>
  <c r="AJ2882" i="11"/>
  <c r="AJ2883" i="11"/>
  <c r="AJ2884" i="11"/>
  <c r="AJ2885" i="11"/>
  <c r="AJ2886" i="11"/>
  <c r="AJ2887" i="11"/>
  <c r="AJ2888" i="11"/>
  <c r="AJ2889" i="11"/>
  <c r="AJ2890" i="11"/>
  <c r="AJ2891" i="11"/>
  <c r="AJ2892" i="11"/>
  <c r="AJ2893" i="11"/>
  <c r="AJ2894" i="11"/>
  <c r="AJ2895" i="11"/>
  <c r="AJ2896" i="11"/>
  <c r="AJ2897" i="11"/>
  <c r="AJ2898" i="11"/>
  <c r="AJ2899" i="11"/>
  <c r="AJ2900" i="11"/>
  <c r="AJ2901" i="11"/>
  <c r="AJ2902" i="11"/>
  <c r="AJ2903" i="11"/>
  <c r="AJ2904" i="11"/>
  <c r="AJ2905" i="11"/>
  <c r="AJ2906" i="11"/>
  <c r="AJ2907" i="11"/>
  <c r="AJ2908" i="11"/>
  <c r="AJ2909" i="11"/>
  <c r="AJ2910" i="11"/>
  <c r="AJ2911" i="11"/>
  <c r="AJ2912" i="11"/>
  <c r="AJ2913" i="11"/>
  <c r="AJ2914" i="11"/>
  <c r="AJ2915" i="11"/>
  <c r="AJ2916" i="11"/>
  <c r="AJ2917" i="11"/>
  <c r="AJ2918" i="11"/>
  <c r="AJ2919" i="11"/>
  <c r="AJ2920" i="11"/>
  <c r="AJ2921" i="11"/>
  <c r="AJ2922" i="11"/>
  <c r="AJ2923" i="11"/>
  <c r="AJ2924" i="11"/>
  <c r="AJ2925" i="11"/>
  <c r="AJ2926" i="11"/>
  <c r="AJ2927" i="11"/>
  <c r="AJ2928" i="11"/>
  <c r="AJ2929" i="11"/>
  <c r="AJ2930" i="11"/>
  <c r="AJ2931" i="11"/>
  <c r="AJ2932" i="11"/>
  <c r="AJ2933" i="11"/>
  <c r="AJ2934" i="11"/>
  <c r="AJ2935" i="11"/>
  <c r="AJ2936" i="11"/>
  <c r="AJ2937" i="11"/>
  <c r="AJ2938" i="11"/>
  <c r="AJ2939" i="11"/>
  <c r="AJ2940" i="11"/>
  <c r="AJ2941" i="11"/>
  <c r="AJ2942" i="11"/>
  <c r="AJ2943" i="11"/>
  <c r="AJ2944" i="11"/>
  <c r="AJ2945" i="11"/>
  <c r="AJ2946" i="11"/>
  <c r="AJ2947" i="11"/>
  <c r="AJ2948" i="11"/>
  <c r="AJ2949" i="11"/>
  <c r="AJ2950" i="11"/>
  <c r="AJ2951" i="11"/>
  <c r="AJ2952" i="11"/>
  <c r="AJ2953" i="11"/>
  <c r="AJ2954" i="11"/>
  <c r="AJ2955" i="11"/>
  <c r="AJ2956" i="11"/>
  <c r="AJ2957" i="11"/>
  <c r="AJ2958" i="11"/>
  <c r="AJ2959" i="11"/>
  <c r="AJ2960" i="11"/>
  <c r="AJ2961" i="11"/>
  <c r="AJ2962" i="11"/>
  <c r="AJ2963" i="11"/>
  <c r="AJ2964" i="11"/>
  <c r="AJ2965" i="11"/>
  <c r="AJ2966" i="11"/>
  <c r="AJ2967" i="11"/>
  <c r="AJ2968" i="11"/>
  <c r="AJ2969" i="11"/>
  <c r="AJ2970" i="11"/>
  <c r="AJ2971" i="11"/>
  <c r="AJ2972" i="11"/>
  <c r="AJ2973" i="11"/>
  <c r="AJ2974" i="11"/>
  <c r="AJ2975" i="11"/>
  <c r="AJ2976" i="11"/>
  <c r="AJ2977" i="11"/>
  <c r="AJ2978" i="11"/>
  <c r="AJ2979" i="11"/>
  <c r="AJ2980" i="11"/>
  <c r="AJ2981" i="11"/>
  <c r="AJ2982" i="11"/>
  <c r="AJ2983" i="11"/>
  <c r="AJ2984" i="11"/>
  <c r="AJ2985" i="11"/>
  <c r="AJ2986" i="11"/>
  <c r="AJ2987" i="11"/>
  <c r="AJ2988" i="11"/>
  <c r="AJ2989" i="11"/>
  <c r="AJ2990" i="11"/>
  <c r="AJ2991" i="11"/>
  <c r="AJ2992" i="11"/>
  <c r="AJ2993" i="11"/>
  <c r="AJ2994" i="11"/>
  <c r="AJ2995" i="11"/>
  <c r="AJ2996" i="11"/>
  <c r="AJ2997" i="11"/>
  <c r="AJ2998" i="11"/>
  <c r="AJ2999" i="11"/>
  <c r="AJ3000" i="11"/>
  <c r="AJ3001" i="11"/>
  <c r="AJ3002" i="11"/>
  <c r="AJ3003" i="11"/>
  <c r="AJ3004" i="11"/>
  <c r="AJ3005" i="11"/>
  <c r="AJ3006" i="11"/>
  <c r="AJ3007" i="11"/>
  <c r="AJ3008" i="11"/>
  <c r="AJ3009" i="11"/>
  <c r="AJ3010" i="11"/>
  <c r="AJ3011" i="11"/>
  <c r="AJ3012" i="11"/>
  <c r="AJ3013" i="11"/>
  <c r="AJ3014" i="11"/>
  <c r="AJ3015" i="11"/>
  <c r="AJ3016" i="11"/>
  <c r="AJ3017" i="11"/>
  <c r="AJ3018" i="11"/>
  <c r="AJ3019" i="11"/>
  <c r="AJ3020" i="11"/>
  <c r="AJ3021" i="11"/>
  <c r="AJ3022" i="11"/>
  <c r="AJ3023" i="11"/>
  <c r="AJ3024" i="11"/>
  <c r="AJ3025" i="11"/>
  <c r="AJ3026" i="11"/>
  <c r="AJ3027" i="11"/>
  <c r="AJ3028" i="11"/>
  <c r="AJ3029" i="11"/>
  <c r="AJ3030" i="11"/>
  <c r="AJ3031" i="11"/>
  <c r="AJ3032" i="11"/>
  <c r="AJ3033" i="11"/>
  <c r="AJ3034" i="11"/>
  <c r="AJ3035" i="11"/>
  <c r="AJ3036" i="11"/>
  <c r="AJ3037" i="11"/>
  <c r="AJ3038" i="11"/>
  <c r="AJ3039" i="11"/>
  <c r="AJ3040" i="11"/>
  <c r="AJ3041" i="11"/>
  <c r="AJ3042" i="11"/>
  <c r="AJ3043" i="11"/>
  <c r="AJ3044" i="11"/>
  <c r="AJ3045" i="11"/>
  <c r="AJ3046" i="11"/>
  <c r="AJ3047" i="11"/>
  <c r="AJ3048" i="11"/>
  <c r="AJ3049" i="11"/>
  <c r="AJ3050" i="11"/>
  <c r="AJ3051" i="11"/>
  <c r="AJ3052" i="11"/>
  <c r="AJ3053" i="11"/>
  <c r="AJ3054" i="11"/>
  <c r="AJ3055" i="11"/>
  <c r="AJ3056" i="11"/>
  <c r="AJ3057" i="11"/>
  <c r="AJ3058" i="11"/>
  <c r="AJ3059" i="11"/>
  <c r="AJ3060" i="11"/>
  <c r="AJ3061" i="11"/>
  <c r="AJ3062" i="11"/>
  <c r="AJ3063" i="11"/>
  <c r="AJ3064" i="11"/>
  <c r="AJ3065" i="11"/>
  <c r="AJ3066" i="11"/>
  <c r="AJ3067" i="11"/>
  <c r="AJ3068" i="11"/>
  <c r="AJ3069" i="11"/>
  <c r="AJ3070" i="11"/>
  <c r="AJ3071" i="11"/>
  <c r="AJ3072" i="11"/>
  <c r="AJ3073" i="11"/>
  <c r="AJ3074" i="11"/>
  <c r="AJ3075" i="11"/>
  <c r="AJ3076" i="11"/>
  <c r="AJ3077" i="11"/>
  <c r="AJ3078" i="11"/>
  <c r="AJ3079" i="11"/>
  <c r="AJ3080" i="11"/>
  <c r="AJ3081" i="11"/>
  <c r="AJ3082" i="11"/>
  <c r="AJ3083" i="11"/>
  <c r="AJ3084" i="11"/>
  <c r="AJ3085" i="11"/>
  <c r="AJ3086" i="11"/>
  <c r="AJ3087" i="11"/>
  <c r="AJ3088" i="11"/>
  <c r="AJ3089" i="11"/>
  <c r="AJ3090" i="11"/>
  <c r="AJ3091" i="11"/>
  <c r="AJ3092" i="11"/>
  <c r="AJ3093" i="11"/>
  <c r="AJ3094" i="11"/>
  <c r="AJ3095" i="11"/>
  <c r="AJ3096" i="11"/>
  <c r="AJ3097" i="11"/>
  <c r="AJ3098" i="11"/>
  <c r="AJ3099" i="11"/>
  <c r="AJ3100" i="11"/>
  <c r="AJ3101" i="11"/>
  <c r="AJ3102" i="11"/>
  <c r="AJ3103" i="11"/>
  <c r="AJ3104" i="11"/>
  <c r="AJ3105" i="11"/>
  <c r="AJ3106" i="11"/>
  <c r="AJ3107" i="11"/>
  <c r="AJ3108" i="11"/>
  <c r="AJ3109" i="11"/>
  <c r="AJ3110" i="11"/>
  <c r="AJ3111" i="11"/>
  <c r="AJ3112" i="11"/>
  <c r="AJ3113" i="11"/>
  <c r="AJ3114" i="11"/>
  <c r="AJ3115" i="11"/>
  <c r="AJ3116" i="11"/>
  <c r="AJ3117" i="11"/>
  <c r="AJ3118" i="11"/>
  <c r="AJ3119" i="11"/>
  <c r="AJ3120" i="11"/>
  <c r="AJ3121" i="11"/>
  <c r="AJ3122" i="11"/>
  <c r="AJ3123" i="11"/>
  <c r="AJ3124" i="11"/>
  <c r="AJ3125" i="11"/>
  <c r="AJ3126" i="11"/>
  <c r="AJ3127" i="11"/>
  <c r="AJ3128" i="11"/>
  <c r="AJ3129" i="11"/>
  <c r="AJ3130" i="11"/>
  <c r="AJ3131" i="11"/>
  <c r="AJ3132" i="11"/>
  <c r="AJ3133" i="11"/>
  <c r="AJ3134" i="11"/>
  <c r="AJ3135" i="11"/>
  <c r="AJ3136" i="11"/>
  <c r="AJ3137" i="11"/>
  <c r="AJ3138" i="11"/>
  <c r="AJ3139" i="11"/>
  <c r="AJ3140" i="11"/>
  <c r="AJ3141" i="11"/>
  <c r="AJ3142" i="11"/>
  <c r="AJ3143" i="11"/>
  <c r="AJ3144" i="11"/>
  <c r="AJ3145" i="11"/>
  <c r="AJ3146" i="11"/>
  <c r="AJ3147" i="11"/>
  <c r="AJ3148" i="11"/>
  <c r="AJ3149" i="11"/>
  <c r="AJ3150" i="11"/>
  <c r="AJ3151" i="11"/>
  <c r="AJ3152" i="11"/>
  <c r="AJ3153" i="11"/>
  <c r="AJ3154" i="11"/>
  <c r="AJ3155" i="11"/>
  <c r="AJ3156" i="11"/>
  <c r="AJ3157" i="11"/>
  <c r="AJ3158" i="11"/>
  <c r="AJ3159" i="11"/>
  <c r="AJ3160" i="11"/>
  <c r="AJ3161" i="11"/>
  <c r="AJ3162" i="11"/>
  <c r="AJ3163" i="11"/>
  <c r="AJ3164" i="11"/>
  <c r="AJ3165" i="11"/>
  <c r="AJ3166" i="11"/>
  <c r="AJ3167" i="11"/>
  <c r="AJ3168" i="11"/>
  <c r="AJ3169" i="11"/>
  <c r="AJ3170" i="11"/>
  <c r="AJ3171" i="11"/>
  <c r="AJ3172" i="11"/>
  <c r="AJ3173" i="11"/>
  <c r="AJ3174" i="11"/>
  <c r="AJ3175" i="11"/>
  <c r="AJ3176" i="11"/>
  <c r="AJ3177" i="11"/>
  <c r="AJ3178" i="11"/>
  <c r="AJ3179" i="11"/>
  <c r="AJ3180" i="11"/>
  <c r="AJ3181" i="11"/>
  <c r="AJ3182" i="11"/>
  <c r="AJ3183" i="11"/>
  <c r="AJ3184" i="11"/>
  <c r="AJ3185" i="11"/>
  <c r="AJ3186" i="11"/>
  <c r="AJ3187" i="11"/>
  <c r="AJ3188" i="11"/>
  <c r="AJ3189" i="11"/>
  <c r="AJ3190" i="11"/>
  <c r="AJ3191" i="11"/>
  <c r="AJ3192" i="11"/>
  <c r="AJ3193" i="11"/>
  <c r="AJ3194" i="11"/>
  <c r="AJ3195" i="11"/>
  <c r="AJ3196" i="11"/>
  <c r="AJ3197" i="11"/>
  <c r="AJ3198" i="11"/>
  <c r="AJ3199" i="11"/>
  <c r="AJ3200" i="11"/>
  <c r="AJ3201" i="11"/>
  <c r="AJ3202" i="11"/>
  <c r="AJ3203" i="11"/>
  <c r="AJ3204" i="11"/>
  <c r="AJ3205" i="11"/>
  <c r="AJ3206" i="11"/>
  <c r="AJ3207" i="11"/>
  <c r="AJ3208" i="11"/>
  <c r="AJ3209" i="11"/>
  <c r="AJ3210" i="11"/>
  <c r="AJ3211" i="11"/>
  <c r="AJ3212" i="11"/>
  <c r="AJ3213" i="11"/>
  <c r="AJ3214" i="11"/>
  <c r="AJ3215" i="11"/>
  <c r="AJ3216" i="11"/>
  <c r="AJ3217" i="11"/>
  <c r="AJ3218" i="11"/>
  <c r="AJ3219" i="11"/>
  <c r="AJ3220" i="11"/>
  <c r="AJ3221" i="11"/>
  <c r="AJ3222" i="11"/>
  <c r="AJ3223" i="11"/>
  <c r="AJ3224" i="11"/>
  <c r="AJ3225" i="11"/>
  <c r="AJ3226" i="11"/>
  <c r="AJ3227" i="11"/>
  <c r="AJ3228" i="11"/>
  <c r="AJ3229" i="11"/>
  <c r="AJ3230" i="11"/>
  <c r="AJ3231" i="11"/>
  <c r="AJ3232" i="11"/>
  <c r="AJ3233" i="11"/>
  <c r="AJ3234" i="11"/>
  <c r="AJ3235" i="11"/>
  <c r="AJ3236" i="11"/>
  <c r="AJ3237" i="11"/>
  <c r="AJ3238" i="11"/>
  <c r="AJ3239" i="11"/>
  <c r="AJ3240" i="11"/>
  <c r="AJ3241" i="11"/>
  <c r="AJ3242" i="11"/>
  <c r="AJ3243" i="11"/>
  <c r="AJ3244" i="11"/>
  <c r="AJ3245" i="11"/>
  <c r="AJ3246" i="11"/>
  <c r="AJ3247" i="11"/>
  <c r="AJ3248" i="11"/>
  <c r="AJ3249" i="11"/>
  <c r="AJ3250" i="11"/>
  <c r="AJ3251" i="11"/>
  <c r="AJ3252" i="11"/>
  <c r="AJ3253" i="11"/>
  <c r="AJ3254" i="11"/>
  <c r="AJ3255" i="11"/>
  <c r="AJ3256" i="11"/>
  <c r="AJ3257" i="11"/>
  <c r="AJ3258" i="11"/>
  <c r="AJ3259" i="11"/>
  <c r="AJ3260" i="11"/>
  <c r="AJ3261" i="11"/>
  <c r="AJ3262" i="11"/>
  <c r="AJ3263" i="11"/>
  <c r="AJ3264" i="11"/>
  <c r="AJ3265" i="11"/>
  <c r="AJ3266" i="11"/>
  <c r="AJ3267" i="11"/>
  <c r="AJ3268" i="11"/>
  <c r="AJ3269" i="11"/>
  <c r="AJ3270" i="11"/>
  <c r="AJ3271" i="11"/>
  <c r="AJ3272" i="11"/>
  <c r="AJ3273" i="11"/>
  <c r="AJ3274" i="11"/>
  <c r="AJ3275" i="11"/>
  <c r="AJ3276" i="11"/>
  <c r="AJ3277" i="11"/>
  <c r="AJ3278" i="11"/>
  <c r="AJ3279" i="11"/>
  <c r="AJ3280" i="11"/>
  <c r="AJ3281" i="11"/>
  <c r="AJ3282" i="11"/>
  <c r="AJ3283" i="11"/>
  <c r="AJ3284" i="11"/>
  <c r="AJ3285" i="11"/>
  <c r="AJ3286" i="11"/>
  <c r="AJ3287" i="11"/>
  <c r="AJ3288" i="11"/>
  <c r="AJ3289" i="11"/>
  <c r="AJ3290" i="11"/>
  <c r="AJ3291" i="11"/>
  <c r="AJ3292" i="11"/>
  <c r="AJ3293" i="11"/>
  <c r="AJ3294" i="11"/>
  <c r="AJ3295" i="11"/>
  <c r="AJ3296" i="11"/>
  <c r="AJ3297" i="11"/>
  <c r="AJ3298" i="11"/>
  <c r="AJ3299" i="11"/>
  <c r="AJ3300" i="11"/>
  <c r="AJ3301" i="11"/>
  <c r="AJ3302" i="11"/>
  <c r="AJ3303" i="11"/>
  <c r="AJ3304" i="11"/>
  <c r="AJ3305" i="11"/>
  <c r="AJ3306" i="11"/>
  <c r="AJ3307" i="11"/>
  <c r="AJ3308" i="11"/>
  <c r="AJ3309" i="11"/>
  <c r="AJ3310" i="11"/>
  <c r="AJ3311" i="11"/>
  <c r="AJ3312" i="11"/>
  <c r="AJ3313" i="11"/>
  <c r="AJ3314" i="11"/>
  <c r="AJ3315" i="11"/>
  <c r="AJ3316" i="11"/>
  <c r="AJ3317" i="11"/>
  <c r="AJ3318" i="11"/>
  <c r="AJ3319" i="11"/>
  <c r="AJ3320" i="11"/>
  <c r="AJ3321" i="11"/>
  <c r="AJ3322" i="11"/>
  <c r="AJ3323" i="11"/>
  <c r="AJ3324" i="11"/>
  <c r="AJ3325" i="11"/>
  <c r="AJ3326" i="11"/>
  <c r="AJ3327" i="11"/>
  <c r="AJ3328" i="11"/>
  <c r="AJ3329" i="11"/>
  <c r="AJ3330" i="11"/>
  <c r="AJ3331" i="11"/>
  <c r="AJ3332" i="11"/>
  <c r="AJ3333" i="11"/>
  <c r="AJ3334" i="11"/>
  <c r="AJ3335" i="11"/>
  <c r="AJ3336" i="11"/>
  <c r="AJ3337" i="11"/>
  <c r="AJ3338" i="11"/>
  <c r="AJ3339" i="11"/>
  <c r="AJ3340" i="11"/>
  <c r="AJ3341" i="11"/>
  <c r="AJ3342" i="11"/>
  <c r="AJ3343" i="11"/>
  <c r="AJ3344" i="11"/>
  <c r="AJ3345" i="11"/>
  <c r="AJ3346" i="11"/>
  <c r="AJ3347" i="11"/>
  <c r="AJ3348" i="11"/>
  <c r="AJ3349" i="11"/>
  <c r="AJ3350" i="11"/>
  <c r="AJ3351" i="11"/>
  <c r="AJ3352" i="11"/>
  <c r="AJ3353" i="11"/>
  <c r="AJ3354" i="11"/>
  <c r="AJ3355" i="11"/>
  <c r="AJ3356" i="11"/>
  <c r="AJ3357" i="11"/>
  <c r="AJ3358" i="11"/>
  <c r="AJ3359" i="11"/>
  <c r="AJ3360" i="11"/>
  <c r="AJ3361" i="11"/>
  <c r="AJ3362" i="11"/>
  <c r="AJ3363" i="11"/>
  <c r="AJ3364" i="11"/>
  <c r="AJ3365" i="11"/>
  <c r="AJ3366" i="11"/>
  <c r="AJ3367" i="11"/>
  <c r="AJ3368" i="11"/>
  <c r="AJ3369" i="11"/>
  <c r="AJ3370" i="11"/>
  <c r="AJ3371" i="11"/>
  <c r="AJ3372" i="11"/>
  <c r="AJ3373" i="11"/>
  <c r="AJ3374" i="11"/>
  <c r="AJ3375" i="11"/>
  <c r="AJ3376" i="11"/>
  <c r="AJ3377" i="11"/>
  <c r="AJ3378" i="11"/>
  <c r="AJ3379" i="11"/>
  <c r="AJ3380" i="11"/>
  <c r="AJ3381" i="11"/>
  <c r="AJ3382" i="11"/>
  <c r="AJ3383" i="11"/>
  <c r="AJ3384" i="11"/>
  <c r="AJ3385" i="11"/>
  <c r="AJ3386" i="11"/>
  <c r="AJ3387" i="11"/>
  <c r="AJ3388" i="11"/>
  <c r="AJ3389" i="11"/>
  <c r="AJ3390" i="11"/>
  <c r="AJ3391" i="11"/>
  <c r="AJ3392" i="11"/>
  <c r="AJ3393" i="11"/>
  <c r="AJ3394" i="11"/>
  <c r="AJ3395" i="11"/>
  <c r="AJ3396" i="11"/>
  <c r="AJ3397" i="11"/>
  <c r="AJ3398" i="11"/>
  <c r="AJ3399" i="11"/>
  <c r="AJ3400" i="11"/>
  <c r="AJ3401" i="11"/>
  <c r="AJ3402" i="11"/>
  <c r="AJ3403" i="11"/>
  <c r="AJ3404" i="11"/>
  <c r="AJ3405" i="11"/>
  <c r="AJ3406" i="11"/>
  <c r="AJ3407" i="11"/>
  <c r="AJ3408" i="11"/>
  <c r="AJ3409" i="11"/>
  <c r="AJ3410" i="11"/>
  <c r="AJ3411" i="11"/>
  <c r="AJ3412" i="11"/>
  <c r="AJ3413" i="11"/>
  <c r="AJ3414" i="11"/>
  <c r="AJ3415" i="11"/>
  <c r="AJ3416" i="11"/>
  <c r="AJ3417" i="11"/>
  <c r="AJ3418" i="11"/>
  <c r="AJ3419" i="11"/>
  <c r="AJ3420" i="11"/>
  <c r="AJ3421" i="11"/>
  <c r="AJ3422" i="11"/>
  <c r="AJ3423" i="11"/>
  <c r="AJ3424" i="11"/>
  <c r="AJ3425" i="11"/>
  <c r="AJ3426" i="11"/>
  <c r="AJ3427" i="11"/>
  <c r="AJ3428" i="11"/>
  <c r="AJ3429" i="11"/>
  <c r="AJ3430" i="11"/>
  <c r="AJ3431" i="11"/>
  <c r="AJ3432" i="11"/>
  <c r="AJ3433" i="11"/>
  <c r="AJ3434" i="11"/>
  <c r="AJ3435" i="11"/>
  <c r="AJ3436" i="11"/>
  <c r="AJ3437" i="11"/>
  <c r="AJ3438" i="11"/>
  <c r="AJ3439" i="11"/>
  <c r="AJ3440" i="11"/>
  <c r="AJ3441" i="11"/>
  <c r="AJ3442" i="11"/>
  <c r="AJ3443" i="11"/>
  <c r="AJ3444" i="11"/>
  <c r="AJ3445" i="11"/>
  <c r="AJ3446" i="11"/>
  <c r="AJ3447" i="11"/>
  <c r="AJ3448" i="11"/>
  <c r="AJ3449" i="11"/>
  <c r="AJ3450" i="11"/>
  <c r="AJ3451" i="11"/>
  <c r="AJ3452" i="11"/>
  <c r="AJ3453" i="11"/>
  <c r="AJ3454" i="11"/>
  <c r="AJ3455" i="11"/>
  <c r="AJ3456" i="11"/>
  <c r="AJ3457" i="11"/>
  <c r="AJ3458" i="11"/>
  <c r="AJ3459" i="11"/>
  <c r="AJ3460" i="11"/>
  <c r="AJ3461" i="11"/>
  <c r="AJ3462" i="11"/>
  <c r="AJ3463" i="11"/>
  <c r="AJ3464" i="11"/>
  <c r="AJ3465" i="11"/>
  <c r="AJ3466" i="11"/>
  <c r="AJ3467" i="11"/>
  <c r="AJ3468" i="11"/>
  <c r="AJ3469" i="11"/>
  <c r="AJ3470" i="11"/>
  <c r="AJ3471" i="11"/>
  <c r="AJ3472" i="11"/>
  <c r="AJ3473" i="11"/>
  <c r="AJ3474" i="11"/>
  <c r="AJ3475" i="11"/>
  <c r="AJ3476" i="11"/>
  <c r="AJ3477" i="11"/>
  <c r="AJ3478" i="11"/>
  <c r="AJ3479" i="11"/>
  <c r="AJ3480" i="11"/>
  <c r="AJ3481" i="11"/>
  <c r="AJ3482" i="11"/>
  <c r="AJ3483" i="11"/>
  <c r="AJ3484" i="11"/>
  <c r="AJ3485" i="11"/>
  <c r="AJ3486" i="11"/>
  <c r="AJ3487" i="11"/>
  <c r="AJ3488" i="11"/>
  <c r="AJ3489" i="11"/>
  <c r="AJ3490" i="11"/>
  <c r="AJ3491" i="11"/>
  <c r="AJ3492" i="11"/>
  <c r="AJ3493" i="11"/>
  <c r="AJ3494" i="11"/>
  <c r="AJ3495" i="11"/>
  <c r="AJ3496" i="11"/>
  <c r="AJ3497" i="11"/>
  <c r="AJ3498" i="11"/>
  <c r="AJ3499" i="11"/>
  <c r="AJ3500" i="11"/>
  <c r="AJ3501" i="11"/>
  <c r="AJ3502" i="11"/>
  <c r="AJ3503" i="11"/>
  <c r="AJ3504" i="11"/>
  <c r="AJ3505" i="11"/>
  <c r="AJ3506" i="11"/>
  <c r="AJ3507" i="11"/>
  <c r="AJ3508" i="11"/>
  <c r="AJ3509" i="11"/>
  <c r="AJ3510" i="11"/>
  <c r="AJ3511" i="11"/>
  <c r="AJ3512" i="11"/>
  <c r="AJ3513" i="11"/>
  <c r="AJ3514" i="11"/>
  <c r="AJ3515" i="11"/>
  <c r="AJ3516" i="11"/>
  <c r="AJ3517" i="11"/>
  <c r="AJ3518" i="11"/>
  <c r="AJ3519" i="11"/>
  <c r="AJ3520" i="11"/>
  <c r="AJ3521" i="11"/>
  <c r="AJ3522" i="11"/>
  <c r="AJ3523" i="11"/>
  <c r="AJ3524" i="11"/>
  <c r="AJ3525" i="11"/>
  <c r="AJ3526" i="11"/>
  <c r="AJ3527" i="11"/>
  <c r="AJ3528" i="11"/>
  <c r="AJ3529" i="11"/>
  <c r="AJ3530" i="11"/>
  <c r="AJ3531" i="11"/>
  <c r="AJ3532" i="11"/>
  <c r="AJ3533" i="11"/>
  <c r="AJ3534" i="11"/>
  <c r="AJ3535" i="11"/>
  <c r="AJ3536" i="11"/>
  <c r="AJ3537" i="11"/>
  <c r="AJ3538" i="11"/>
  <c r="AJ3539" i="11"/>
  <c r="AJ3540" i="11"/>
  <c r="AJ3541" i="11"/>
  <c r="AJ3542" i="11"/>
  <c r="AJ3543" i="11"/>
  <c r="AJ3544" i="11"/>
  <c r="AJ3545" i="11"/>
  <c r="AJ3546" i="11"/>
  <c r="AJ3547" i="11"/>
  <c r="AJ3548" i="11"/>
  <c r="AJ3549" i="11"/>
  <c r="AJ3550" i="11"/>
  <c r="AJ3551" i="11"/>
  <c r="AJ3552" i="11"/>
  <c r="AJ3553" i="11"/>
  <c r="AJ3554" i="11"/>
  <c r="AJ3555" i="11"/>
  <c r="AJ3556" i="11"/>
  <c r="AJ3557" i="11"/>
  <c r="AJ3558" i="11"/>
  <c r="AJ3559" i="11"/>
  <c r="AJ3560" i="11"/>
  <c r="AJ3561" i="11"/>
  <c r="AJ3562" i="11"/>
  <c r="AJ3563" i="11"/>
  <c r="AJ3564" i="11"/>
  <c r="AJ3565" i="11"/>
  <c r="AJ3566" i="11"/>
  <c r="AJ3567" i="11"/>
  <c r="AJ3568" i="11"/>
  <c r="AJ3569" i="11"/>
  <c r="AJ3570" i="11"/>
  <c r="AJ3571" i="11"/>
  <c r="AJ3572" i="11"/>
  <c r="AJ3573" i="11"/>
  <c r="AJ3574" i="11"/>
  <c r="AJ3575" i="11"/>
  <c r="AJ3576" i="11"/>
  <c r="AJ3577" i="11"/>
  <c r="AJ3578" i="11"/>
  <c r="AJ3579" i="11"/>
  <c r="AJ3580" i="11"/>
  <c r="AJ3581" i="11"/>
  <c r="AJ3582" i="11"/>
  <c r="AJ3583" i="11"/>
  <c r="AJ3584" i="11"/>
  <c r="AJ3585" i="11"/>
  <c r="AJ3586" i="11"/>
  <c r="AJ3587" i="11"/>
  <c r="AJ3588" i="11"/>
  <c r="AJ3589" i="11"/>
  <c r="AJ3590" i="11"/>
  <c r="AJ3591" i="11"/>
  <c r="AJ3592" i="11"/>
  <c r="AJ3593" i="11"/>
  <c r="AJ3594" i="11"/>
  <c r="AJ3595" i="11"/>
  <c r="AJ3596" i="11"/>
  <c r="AJ3597" i="11"/>
  <c r="AJ3598" i="11"/>
  <c r="AJ3599" i="11"/>
  <c r="AJ3600" i="11"/>
  <c r="AJ3601" i="11"/>
  <c r="AJ3602" i="11"/>
  <c r="AJ3603" i="11"/>
  <c r="AJ3604" i="11"/>
  <c r="AJ3605" i="11"/>
  <c r="AJ3606" i="11"/>
  <c r="AJ3607" i="11"/>
  <c r="AJ3608" i="11"/>
  <c r="AJ3609" i="11"/>
  <c r="AJ3610" i="11"/>
  <c r="AJ3611" i="11"/>
  <c r="AJ3612" i="11"/>
  <c r="AJ3613" i="11"/>
  <c r="AJ3614" i="11"/>
  <c r="AJ3615" i="11"/>
  <c r="AJ3616" i="11"/>
  <c r="AJ3617" i="11"/>
  <c r="AJ3618" i="11"/>
  <c r="AJ3619" i="11"/>
  <c r="AJ3620" i="11"/>
  <c r="AJ3621" i="11"/>
  <c r="AJ3622" i="11"/>
  <c r="AJ3623" i="11"/>
  <c r="AJ3624" i="11"/>
  <c r="AJ3625" i="11"/>
  <c r="AJ3626" i="11"/>
  <c r="AJ3627" i="11"/>
  <c r="AJ3628" i="11"/>
  <c r="AJ3629" i="11"/>
  <c r="AJ3630" i="11"/>
  <c r="AJ3631" i="11"/>
  <c r="AJ3632" i="11"/>
  <c r="AJ3633" i="11"/>
  <c r="AJ3634" i="11"/>
  <c r="AJ3635" i="11"/>
  <c r="AJ3636" i="11"/>
  <c r="AJ3637" i="11"/>
  <c r="AJ3638" i="11"/>
  <c r="AJ3639" i="11"/>
  <c r="AJ3640" i="11"/>
  <c r="AJ3641" i="11"/>
  <c r="AJ3642" i="11"/>
  <c r="AJ3643" i="11"/>
  <c r="AJ3644" i="11"/>
  <c r="AJ3645" i="11"/>
  <c r="AJ3646" i="11"/>
  <c r="AJ3647" i="11"/>
  <c r="AJ3648" i="11"/>
  <c r="AJ3649" i="11"/>
  <c r="AJ3650" i="11"/>
  <c r="AJ3651" i="11"/>
  <c r="AJ3652" i="11"/>
  <c r="AJ3653" i="11"/>
  <c r="AJ3654" i="11"/>
  <c r="AJ3655" i="11"/>
  <c r="AJ3656" i="11"/>
  <c r="AJ3657" i="11"/>
  <c r="AJ3658" i="11"/>
  <c r="AJ3659" i="11"/>
  <c r="AJ3660" i="11"/>
  <c r="AJ3661" i="11"/>
  <c r="AJ3662" i="11"/>
  <c r="AJ3663" i="11"/>
  <c r="AJ3664" i="11"/>
  <c r="AJ3665" i="11"/>
  <c r="AJ3666" i="11"/>
  <c r="AJ3667" i="11"/>
  <c r="AJ3668" i="11"/>
  <c r="AJ3669" i="11"/>
  <c r="AJ3670" i="11"/>
  <c r="AJ3671" i="11"/>
  <c r="AJ3672" i="11"/>
  <c r="AJ3673" i="11"/>
  <c r="AJ3674" i="11"/>
  <c r="AJ3675" i="11"/>
  <c r="AJ3676" i="11"/>
  <c r="AJ3677" i="11"/>
  <c r="AJ3678" i="11"/>
  <c r="AJ3679" i="11"/>
  <c r="AJ3680" i="11"/>
  <c r="AJ3681" i="11"/>
  <c r="AJ3682" i="11"/>
  <c r="AJ3683" i="11"/>
  <c r="AJ3684" i="11"/>
  <c r="AJ3685" i="11"/>
  <c r="AJ3686" i="11"/>
  <c r="AJ3687" i="11"/>
  <c r="AJ3688" i="11"/>
  <c r="AJ3689" i="11"/>
  <c r="AJ3690" i="11"/>
  <c r="AJ3691" i="11"/>
  <c r="AJ3692" i="11"/>
  <c r="AJ3693" i="11"/>
  <c r="AJ3694" i="11"/>
  <c r="AJ3695" i="11"/>
  <c r="AJ3696" i="11"/>
  <c r="AJ3697" i="11"/>
  <c r="AJ3698" i="11"/>
  <c r="AJ3699" i="11"/>
  <c r="AJ3700" i="11"/>
  <c r="AJ3701" i="11"/>
  <c r="AJ3702" i="11"/>
  <c r="AJ3703" i="11"/>
  <c r="AJ3704" i="11"/>
  <c r="AJ3705" i="11"/>
  <c r="AJ3706" i="11"/>
  <c r="AJ3707" i="11"/>
  <c r="AJ3708" i="11"/>
  <c r="AJ3709" i="11"/>
  <c r="AJ3710" i="11"/>
  <c r="AJ3711" i="11"/>
  <c r="AJ3712" i="11"/>
  <c r="AJ3713" i="11"/>
  <c r="AJ3714" i="11"/>
  <c r="AJ3715" i="11"/>
  <c r="AJ3716" i="11"/>
  <c r="AJ3717" i="11"/>
  <c r="AJ3718" i="11"/>
  <c r="AJ3719" i="11"/>
  <c r="AJ3720" i="11"/>
  <c r="AJ3721" i="11"/>
  <c r="AJ3722" i="11"/>
  <c r="AJ3723" i="11"/>
  <c r="AJ3724" i="11"/>
  <c r="AJ3725" i="11"/>
  <c r="AJ3726" i="11"/>
  <c r="AJ3727" i="11"/>
  <c r="AJ3728" i="11"/>
  <c r="AJ3729" i="11"/>
  <c r="AJ3730" i="11"/>
  <c r="AJ3731" i="11"/>
  <c r="AJ3732" i="11"/>
  <c r="AJ3733" i="11"/>
  <c r="AJ3734" i="11"/>
  <c r="AJ3735" i="11"/>
  <c r="AJ3736" i="11"/>
  <c r="AJ3737" i="11"/>
  <c r="AJ3738" i="11"/>
  <c r="AJ3739" i="11"/>
  <c r="AJ3740" i="11"/>
  <c r="AJ3741" i="11"/>
  <c r="AJ3742" i="11"/>
  <c r="AJ3743" i="11"/>
  <c r="AJ3744" i="11"/>
  <c r="AJ3745" i="11"/>
  <c r="AJ3746" i="11"/>
  <c r="AJ3747" i="11"/>
  <c r="AJ3748" i="11"/>
  <c r="AJ3749" i="11"/>
  <c r="AJ3750" i="11"/>
  <c r="AJ3751" i="11"/>
  <c r="AJ3752" i="11"/>
  <c r="AJ3753" i="11"/>
  <c r="AJ3754" i="11"/>
  <c r="AJ3755" i="11"/>
  <c r="AJ3756" i="11"/>
  <c r="AJ3757" i="11"/>
  <c r="AJ3758" i="11"/>
  <c r="AJ3759" i="11"/>
  <c r="AJ3760" i="11"/>
  <c r="AJ3761" i="11"/>
  <c r="AJ3762" i="11"/>
  <c r="AJ3763" i="11"/>
  <c r="AJ3764" i="11"/>
  <c r="AJ3765" i="11"/>
  <c r="AJ3766" i="11"/>
  <c r="AJ3767" i="11"/>
  <c r="AJ3768" i="11"/>
  <c r="AJ3769" i="11"/>
  <c r="AJ3770" i="11"/>
  <c r="AJ3771" i="11"/>
  <c r="AJ3772" i="11"/>
  <c r="AJ3773" i="11"/>
  <c r="AJ3774" i="11"/>
  <c r="AJ3775" i="11"/>
  <c r="AJ3776" i="11"/>
  <c r="AJ3777" i="11"/>
  <c r="AJ3778" i="11"/>
  <c r="AJ3779" i="11"/>
  <c r="AJ3780" i="11"/>
  <c r="AJ3781" i="11"/>
  <c r="AJ3782" i="11"/>
  <c r="AJ3783" i="11"/>
  <c r="AJ3784" i="11"/>
  <c r="AJ3785" i="11"/>
  <c r="AJ3786" i="11"/>
  <c r="AJ3787" i="11"/>
  <c r="AJ3788" i="11"/>
  <c r="AJ3789" i="11"/>
  <c r="AJ3790" i="11"/>
  <c r="AJ3791" i="11"/>
  <c r="AJ3792" i="11"/>
  <c r="AJ3793" i="11"/>
  <c r="AJ3794" i="11"/>
  <c r="AJ3795" i="11"/>
  <c r="AJ3796" i="11"/>
  <c r="AJ3797" i="11"/>
  <c r="AJ3798" i="11"/>
  <c r="AJ3799" i="11"/>
  <c r="AJ3800" i="11"/>
  <c r="AJ3801" i="11"/>
  <c r="AJ3802" i="11"/>
  <c r="AJ3803" i="11"/>
  <c r="AJ3804" i="11"/>
  <c r="AJ3805" i="11"/>
  <c r="AJ3806" i="11"/>
  <c r="AJ3807" i="11"/>
  <c r="AJ3808" i="11"/>
  <c r="AJ3809" i="11"/>
  <c r="AJ3810" i="11"/>
  <c r="AJ3811" i="11"/>
  <c r="AJ3812" i="11"/>
  <c r="AJ3813" i="11"/>
  <c r="AJ3814" i="11"/>
  <c r="AJ3815" i="11"/>
  <c r="AJ3816" i="11"/>
  <c r="AJ3817" i="11"/>
  <c r="AJ3818" i="11"/>
  <c r="AJ3819" i="11"/>
  <c r="AJ3820" i="11"/>
  <c r="AJ3821" i="11"/>
  <c r="AJ3822" i="11"/>
  <c r="AJ3823" i="11"/>
  <c r="AJ3824" i="11"/>
  <c r="AJ3825" i="11"/>
  <c r="AJ3826" i="11"/>
  <c r="AJ3827" i="11"/>
  <c r="AJ3828" i="11"/>
  <c r="AJ3829" i="11"/>
  <c r="AJ3830" i="11"/>
  <c r="AJ3831" i="11"/>
  <c r="AJ3832" i="11"/>
  <c r="AJ3833" i="11"/>
  <c r="AJ3834" i="11"/>
  <c r="AJ3835" i="11"/>
  <c r="AJ3836" i="11"/>
  <c r="AJ3837" i="11"/>
  <c r="AJ3838" i="11"/>
  <c r="AJ3839" i="11"/>
  <c r="AJ3840" i="11"/>
  <c r="AJ3841" i="11"/>
  <c r="AJ3842" i="11"/>
  <c r="AJ3843" i="11"/>
  <c r="AJ3844" i="11"/>
  <c r="AJ3845" i="11"/>
  <c r="AJ3846" i="11"/>
  <c r="AJ3847" i="11"/>
  <c r="AJ3848" i="11"/>
  <c r="AJ3849" i="11"/>
  <c r="AJ3850" i="11"/>
  <c r="AJ3851" i="11"/>
  <c r="AJ3852" i="11"/>
  <c r="AJ3853" i="11"/>
  <c r="AJ3854" i="11"/>
  <c r="AJ3855" i="11"/>
  <c r="AJ3856" i="11"/>
  <c r="AJ3857" i="11"/>
  <c r="AJ3858" i="11"/>
  <c r="AJ3859" i="11"/>
  <c r="AJ3860" i="11"/>
  <c r="AJ3861" i="11"/>
  <c r="AJ3862" i="11"/>
  <c r="AJ3863" i="11"/>
  <c r="AJ3864" i="11"/>
  <c r="AJ3865" i="11"/>
  <c r="AJ3866" i="11"/>
  <c r="AJ3867" i="11"/>
  <c r="AJ3868" i="11"/>
  <c r="AJ3869" i="11"/>
  <c r="AJ3870" i="11"/>
  <c r="AJ3871" i="11"/>
  <c r="AJ3872" i="11"/>
  <c r="AJ3873" i="11"/>
  <c r="AJ3874" i="11"/>
  <c r="AJ3875" i="11"/>
  <c r="AJ3876" i="11"/>
  <c r="AJ3877" i="11"/>
  <c r="AJ3878" i="11"/>
  <c r="AJ3879" i="11"/>
  <c r="AJ3880" i="11"/>
  <c r="AJ3881" i="11"/>
  <c r="AJ3882" i="11"/>
  <c r="AJ3883" i="11"/>
  <c r="AJ3884" i="11"/>
  <c r="AJ3885" i="11"/>
  <c r="AJ3886" i="11"/>
  <c r="AJ3887" i="11"/>
  <c r="AJ3888" i="11"/>
  <c r="AJ3889" i="11"/>
  <c r="AJ3890" i="11"/>
  <c r="AJ3891" i="11"/>
  <c r="AJ3892" i="11"/>
  <c r="AJ3893" i="11"/>
  <c r="AJ3894" i="11"/>
  <c r="AJ3895" i="11"/>
  <c r="AJ3896" i="11"/>
  <c r="AJ3897" i="11"/>
  <c r="AJ3898" i="11"/>
  <c r="AJ3899" i="11"/>
  <c r="AJ3900" i="11"/>
  <c r="AJ3901" i="11"/>
  <c r="AJ3902" i="11"/>
  <c r="AJ3903" i="11"/>
  <c r="AJ3904" i="11"/>
  <c r="AJ3905" i="11"/>
  <c r="AJ3906" i="11"/>
  <c r="AJ3907" i="11"/>
  <c r="AJ3908" i="11"/>
  <c r="AJ3909" i="11"/>
  <c r="AJ3910" i="11"/>
  <c r="AJ3911" i="11"/>
  <c r="AJ3912" i="11"/>
  <c r="AJ3913" i="11"/>
  <c r="AJ3914" i="11"/>
  <c r="AJ3915" i="11"/>
  <c r="AJ3916" i="11"/>
  <c r="AJ3917" i="11"/>
  <c r="AJ3918" i="11"/>
  <c r="AJ3919" i="11"/>
  <c r="AJ3920" i="11"/>
  <c r="AJ3921" i="11"/>
  <c r="AJ3922" i="11"/>
  <c r="AJ3923" i="11"/>
  <c r="AJ3924" i="11"/>
  <c r="AJ3925" i="11"/>
  <c r="AJ3926" i="11"/>
  <c r="AJ3927" i="11"/>
  <c r="AJ3928" i="11"/>
  <c r="AJ3929" i="11"/>
  <c r="AJ3930" i="11"/>
  <c r="AJ3931" i="11"/>
  <c r="AJ3932" i="11"/>
  <c r="AJ3933" i="11"/>
  <c r="AJ3934" i="11"/>
  <c r="AJ3935" i="11"/>
  <c r="AJ3936" i="11"/>
  <c r="AJ3937" i="11"/>
  <c r="AJ3938" i="11"/>
  <c r="AJ3939" i="11"/>
  <c r="AJ3940" i="11"/>
  <c r="AJ3941" i="11"/>
  <c r="AJ3942" i="11"/>
  <c r="AJ3943" i="11"/>
  <c r="AJ3944" i="11"/>
  <c r="AJ3945" i="11"/>
  <c r="AJ3946" i="11"/>
  <c r="AJ3947" i="11"/>
  <c r="AJ3948" i="11"/>
  <c r="AJ3949" i="11"/>
  <c r="AJ3950" i="11"/>
  <c r="AJ3951" i="11"/>
  <c r="AJ3952" i="11"/>
  <c r="AJ3953" i="11"/>
  <c r="AJ3954" i="11"/>
  <c r="AJ3955" i="11"/>
  <c r="AJ3956" i="11"/>
  <c r="AJ3957" i="11"/>
  <c r="AJ3958" i="11"/>
  <c r="AJ3959" i="11"/>
  <c r="AJ3960" i="11"/>
  <c r="AJ3961" i="11"/>
  <c r="AJ3962" i="11"/>
  <c r="AJ3963" i="11"/>
  <c r="AJ3964" i="11"/>
  <c r="AJ3965" i="11"/>
  <c r="AJ3966" i="11"/>
  <c r="AJ3967" i="11"/>
  <c r="AJ3968" i="11"/>
  <c r="AJ3969" i="11"/>
  <c r="AJ3970" i="11"/>
  <c r="AJ3971" i="11"/>
  <c r="AJ3972" i="11"/>
  <c r="AJ3973" i="11"/>
  <c r="AJ3974" i="11"/>
  <c r="AJ3975" i="11"/>
  <c r="AJ3976" i="11"/>
  <c r="AJ3977" i="11"/>
  <c r="AJ3978" i="11"/>
  <c r="AJ3979" i="11"/>
  <c r="AJ3980" i="11"/>
  <c r="AJ3981" i="11"/>
  <c r="AJ3982" i="11"/>
  <c r="AJ3983" i="11"/>
  <c r="AJ3984" i="11"/>
  <c r="AJ3985" i="11"/>
  <c r="AJ3986" i="11"/>
  <c r="AJ3987" i="11"/>
  <c r="AJ3988" i="11"/>
  <c r="AJ3989" i="11"/>
  <c r="AJ3990" i="11"/>
  <c r="AJ3991" i="11"/>
  <c r="AJ3992" i="11"/>
  <c r="AJ3993" i="11"/>
  <c r="AJ3994" i="11"/>
  <c r="AJ3995" i="11"/>
  <c r="AJ3996" i="11"/>
  <c r="AJ3997" i="11"/>
  <c r="AJ3998" i="11"/>
  <c r="AJ3999" i="11"/>
  <c r="AJ4000" i="11"/>
  <c r="AJ4001" i="11"/>
  <c r="AJ4002" i="11"/>
  <c r="AJ4003" i="11"/>
  <c r="AJ4004" i="11"/>
  <c r="AJ4005" i="11"/>
  <c r="AJ4006" i="11"/>
  <c r="AJ4007" i="11"/>
  <c r="AJ4008" i="11"/>
  <c r="AJ4009" i="11"/>
  <c r="AJ4010" i="11"/>
  <c r="AJ4011" i="11"/>
  <c r="AJ4012" i="11"/>
  <c r="AJ4013" i="11"/>
  <c r="AJ4014" i="11"/>
  <c r="AJ4015" i="11"/>
  <c r="AJ4016" i="11"/>
  <c r="AJ4017" i="11"/>
  <c r="AJ4018" i="11"/>
  <c r="AJ4019" i="11"/>
  <c r="AJ4020" i="11"/>
  <c r="AJ4021" i="11"/>
  <c r="AJ4022" i="11"/>
  <c r="AJ4023" i="11"/>
  <c r="AJ4024" i="11"/>
  <c r="AJ4025" i="11"/>
  <c r="AJ4026" i="11"/>
  <c r="AJ4027" i="11"/>
  <c r="AJ4028" i="11"/>
  <c r="AJ4029" i="11"/>
  <c r="AJ4030" i="11"/>
  <c r="AJ4031" i="11"/>
  <c r="AJ4032" i="11"/>
  <c r="AJ4033" i="11"/>
  <c r="AJ4034" i="11"/>
  <c r="AJ4035" i="11"/>
  <c r="AJ4036" i="11"/>
  <c r="AJ4037" i="11"/>
  <c r="AJ4038" i="11"/>
  <c r="AJ4039" i="11"/>
  <c r="AJ4040" i="11"/>
  <c r="AJ4041" i="11"/>
  <c r="AJ4042" i="11"/>
  <c r="AJ4043" i="11"/>
  <c r="AJ4044" i="11"/>
  <c r="AJ4045" i="11"/>
  <c r="AJ4046" i="11"/>
  <c r="AJ4047" i="11"/>
  <c r="AJ4048" i="11"/>
  <c r="AJ4049" i="11"/>
  <c r="AJ4050" i="11"/>
  <c r="AJ4051" i="11"/>
  <c r="AJ4052" i="11"/>
  <c r="AJ4053" i="11"/>
  <c r="AJ4054" i="11"/>
  <c r="AJ4055" i="11"/>
  <c r="AJ4056" i="11"/>
  <c r="AJ4057" i="11"/>
  <c r="AJ4058" i="11"/>
  <c r="AJ4059" i="11"/>
  <c r="AJ4060" i="11"/>
  <c r="AJ4061" i="11"/>
  <c r="AJ4062" i="11"/>
  <c r="AJ4063" i="11"/>
  <c r="AJ4064" i="11"/>
  <c r="AJ4065" i="11"/>
  <c r="AJ4066" i="11"/>
  <c r="AJ4067" i="11"/>
  <c r="AJ4068" i="11"/>
  <c r="AJ4069" i="11"/>
  <c r="AJ4070" i="11"/>
  <c r="AJ4071" i="11"/>
  <c r="AJ4072" i="11"/>
  <c r="AJ4073" i="11"/>
  <c r="AJ4074" i="11"/>
  <c r="AJ4075" i="11"/>
  <c r="AJ4076" i="11"/>
  <c r="AJ4077" i="11"/>
  <c r="AJ4078" i="11"/>
  <c r="AJ4079" i="11"/>
  <c r="AJ4080" i="11"/>
  <c r="AJ4081" i="11"/>
  <c r="AJ4082" i="11"/>
  <c r="AJ4083" i="11"/>
  <c r="AJ4084" i="11"/>
  <c r="AJ4085" i="11"/>
  <c r="AJ4086" i="11"/>
  <c r="AJ4087" i="11"/>
  <c r="AJ4088" i="11"/>
  <c r="AJ4089" i="11"/>
  <c r="AJ4090" i="11"/>
  <c r="AJ4091" i="11"/>
  <c r="AJ4092" i="11"/>
  <c r="AJ4093" i="11"/>
  <c r="AJ4094" i="11"/>
  <c r="AJ4095" i="11"/>
  <c r="AJ4096" i="11"/>
  <c r="AJ4097" i="11"/>
  <c r="AJ4098" i="11"/>
  <c r="AJ4099" i="11"/>
  <c r="AJ4100" i="11"/>
  <c r="AJ4101" i="11"/>
  <c r="AJ4102" i="11"/>
  <c r="AJ4103" i="11"/>
  <c r="AJ4104" i="11"/>
  <c r="AJ4105" i="11"/>
  <c r="AJ4106" i="11"/>
  <c r="AJ4107" i="11"/>
  <c r="AJ4108" i="11"/>
  <c r="AJ4109" i="11"/>
  <c r="AJ4110" i="11"/>
  <c r="AJ4111" i="11"/>
  <c r="AJ4112" i="11"/>
  <c r="AJ4113" i="11"/>
  <c r="AJ4114" i="11"/>
  <c r="AJ4115" i="11"/>
  <c r="AJ4116" i="11"/>
  <c r="AJ4117" i="11"/>
  <c r="AJ4118" i="11"/>
  <c r="AJ4119" i="11"/>
  <c r="AJ4120" i="11"/>
  <c r="AJ4121" i="11"/>
  <c r="AJ4122" i="11"/>
  <c r="AJ4123" i="11"/>
  <c r="AJ4124" i="11"/>
  <c r="AJ4125" i="11"/>
  <c r="AJ4126" i="11"/>
  <c r="AJ4127" i="11"/>
  <c r="AJ4128" i="11"/>
  <c r="AJ4129" i="11"/>
  <c r="AJ4130" i="11"/>
  <c r="AJ4131" i="11"/>
  <c r="AJ4132" i="11"/>
  <c r="AJ4133" i="11"/>
  <c r="AJ4134" i="11"/>
  <c r="AJ4135" i="11"/>
  <c r="AJ4136" i="11"/>
  <c r="AJ4137" i="11"/>
  <c r="AJ4138" i="11"/>
  <c r="AJ4139" i="11"/>
  <c r="AJ4140" i="11"/>
  <c r="AJ4141" i="11"/>
  <c r="AJ4142" i="11"/>
  <c r="AJ4143" i="11"/>
  <c r="AJ4144" i="11"/>
  <c r="AJ4145" i="11"/>
  <c r="AJ4146" i="11"/>
  <c r="AJ4147" i="11"/>
  <c r="AJ4148" i="11"/>
  <c r="AJ4149" i="11"/>
  <c r="AJ4150" i="11"/>
  <c r="AJ4151" i="11"/>
  <c r="AJ4152" i="11"/>
  <c r="AJ4153" i="11"/>
  <c r="AJ4154" i="11"/>
  <c r="AJ4155" i="11"/>
  <c r="AJ4156" i="11"/>
  <c r="AJ4157" i="11"/>
  <c r="AJ4158" i="11"/>
  <c r="AJ4159" i="11"/>
  <c r="AJ4160" i="11"/>
  <c r="AJ4161" i="11"/>
  <c r="AJ4162" i="11"/>
  <c r="AJ4163" i="11"/>
  <c r="AJ4164" i="11"/>
  <c r="AJ4165" i="11"/>
  <c r="AJ4166" i="11"/>
  <c r="AJ4167" i="11"/>
  <c r="AJ4168" i="11"/>
  <c r="AJ4169" i="11"/>
  <c r="AJ4170" i="11"/>
  <c r="AJ4171" i="11"/>
  <c r="AJ4172" i="11"/>
  <c r="AJ4173" i="11"/>
  <c r="AJ4174" i="11"/>
  <c r="AJ4175" i="11"/>
  <c r="AJ4176" i="11"/>
  <c r="AJ4177" i="11"/>
  <c r="AJ4178" i="11"/>
  <c r="AJ4179" i="11"/>
  <c r="AJ4180" i="11"/>
  <c r="AJ4181" i="11"/>
  <c r="AJ4182" i="11"/>
  <c r="AJ4183" i="11"/>
  <c r="AJ4184" i="11"/>
  <c r="AJ4185" i="11"/>
  <c r="AJ4186" i="11"/>
  <c r="AJ4187" i="11"/>
  <c r="AJ4188" i="11"/>
  <c r="AJ4189" i="11"/>
  <c r="AJ4190" i="11"/>
  <c r="AJ4191" i="11"/>
  <c r="AJ4192" i="11"/>
  <c r="AJ4193" i="11"/>
  <c r="AJ4194" i="11"/>
  <c r="AJ4195" i="11"/>
  <c r="AJ4196" i="11"/>
  <c r="AJ4197" i="11"/>
  <c r="AJ4198" i="11"/>
  <c r="AJ4199" i="11"/>
  <c r="AJ4200" i="11"/>
  <c r="AJ4201" i="11"/>
  <c r="AJ4202" i="11"/>
  <c r="AJ4203" i="11"/>
  <c r="AJ4204" i="11"/>
  <c r="AJ4205" i="11"/>
  <c r="AJ4206" i="11"/>
  <c r="AJ4207" i="11"/>
  <c r="AJ4208" i="11"/>
  <c r="AJ4209" i="11"/>
  <c r="AJ4210" i="11"/>
  <c r="AJ4211" i="11"/>
  <c r="AJ4212" i="11"/>
  <c r="AJ4213" i="11"/>
  <c r="AJ4214" i="11"/>
  <c r="AJ4215" i="11"/>
  <c r="AJ4216" i="11"/>
  <c r="AJ4217" i="11"/>
  <c r="AJ4218" i="11"/>
  <c r="AJ4219" i="11"/>
  <c r="AJ4220" i="11"/>
  <c r="AJ4221" i="11"/>
  <c r="AJ4222" i="11"/>
  <c r="AJ4223" i="11"/>
  <c r="AJ4224" i="11"/>
  <c r="AJ4225" i="11"/>
  <c r="AJ4226" i="11"/>
  <c r="AJ4227" i="11"/>
  <c r="AJ4228" i="11"/>
  <c r="AJ4229" i="11"/>
  <c r="AJ4230" i="11"/>
  <c r="AJ4231" i="11"/>
  <c r="AJ4232" i="11"/>
  <c r="AJ4233" i="11"/>
  <c r="AJ4234" i="11"/>
  <c r="AJ4235" i="11"/>
  <c r="AJ4236" i="11"/>
  <c r="AJ4237" i="11"/>
  <c r="AJ4238" i="11"/>
  <c r="AJ4239" i="11"/>
  <c r="AJ4240" i="11"/>
  <c r="AJ4241" i="11"/>
  <c r="AJ4242" i="11"/>
  <c r="AJ4243" i="11"/>
  <c r="AJ4244" i="11"/>
  <c r="AJ4245" i="11"/>
  <c r="AJ4246" i="11"/>
  <c r="AJ4247" i="11"/>
  <c r="AJ4248" i="11"/>
  <c r="AJ4249" i="11"/>
  <c r="AJ4250" i="11"/>
  <c r="AJ4251" i="11"/>
  <c r="AJ4252" i="11"/>
  <c r="AJ4253" i="11"/>
  <c r="AJ4254" i="11"/>
  <c r="AJ4255" i="11"/>
  <c r="AJ4256" i="11"/>
  <c r="AJ4257" i="11"/>
  <c r="AJ4258" i="11"/>
  <c r="AJ4259" i="11"/>
  <c r="AJ4260" i="11"/>
  <c r="AJ4261" i="11"/>
  <c r="AJ4262" i="11"/>
  <c r="AJ4263" i="11"/>
  <c r="AJ4264" i="11"/>
  <c r="AJ4265" i="11"/>
  <c r="AJ4266" i="11"/>
  <c r="AJ4267" i="11"/>
  <c r="AJ4268" i="11"/>
  <c r="AJ4269" i="11"/>
  <c r="AJ4270" i="11"/>
  <c r="AJ4271" i="11"/>
  <c r="AJ4272" i="11"/>
  <c r="AJ4273" i="11"/>
  <c r="AJ4274" i="11"/>
  <c r="AJ4275" i="11"/>
  <c r="AJ4276" i="11"/>
  <c r="AJ4277" i="11"/>
  <c r="AJ4278" i="11"/>
  <c r="AJ4279" i="11"/>
  <c r="AJ4280" i="11"/>
  <c r="AJ4281" i="11"/>
  <c r="AJ4282" i="11"/>
  <c r="AJ4283" i="11"/>
  <c r="AJ4284" i="11"/>
  <c r="AJ4285" i="11"/>
  <c r="AJ4286" i="11"/>
  <c r="AJ4287" i="11"/>
  <c r="AJ4288" i="11"/>
  <c r="AJ4289" i="11"/>
  <c r="AJ4290" i="11"/>
  <c r="AJ4291" i="11"/>
  <c r="AJ4292" i="11"/>
  <c r="AJ4293" i="11"/>
  <c r="AJ4294" i="11"/>
  <c r="AJ4295" i="11"/>
  <c r="AJ4296" i="11"/>
  <c r="AJ4297" i="11"/>
  <c r="AJ4298" i="11"/>
  <c r="AJ4299" i="11"/>
  <c r="AJ4300" i="11"/>
  <c r="AJ4301" i="11"/>
  <c r="AJ4302" i="11"/>
  <c r="AJ4303" i="11"/>
  <c r="AJ4304" i="11"/>
  <c r="AJ4305" i="11"/>
  <c r="AJ4306" i="11"/>
  <c r="AJ4307" i="11"/>
  <c r="AJ4308" i="11"/>
  <c r="AJ4309" i="11"/>
  <c r="AJ4310" i="11"/>
  <c r="AJ4311" i="11"/>
  <c r="AJ4312" i="11"/>
  <c r="AJ4313" i="11"/>
  <c r="AJ4314" i="11"/>
  <c r="AJ4315" i="11"/>
  <c r="AJ4316" i="11"/>
  <c r="AJ4317" i="11"/>
  <c r="AJ4318" i="11"/>
  <c r="AJ4319" i="11"/>
  <c r="AJ4320" i="11"/>
  <c r="AJ4321" i="11"/>
  <c r="AJ4322" i="11"/>
  <c r="AJ4323" i="11"/>
  <c r="AJ4324" i="11"/>
  <c r="AJ4325" i="11"/>
  <c r="AJ4326" i="11"/>
  <c r="AJ4327" i="11"/>
  <c r="AJ4328" i="11"/>
  <c r="AJ4329" i="11"/>
  <c r="AJ4330" i="11"/>
  <c r="AJ4331" i="11"/>
  <c r="AJ4332" i="11"/>
  <c r="AJ4333" i="11"/>
  <c r="AJ4334" i="11"/>
  <c r="AJ4335" i="11"/>
  <c r="AJ4336" i="11"/>
  <c r="AJ4337" i="11"/>
  <c r="AJ4338" i="11"/>
  <c r="AJ4339" i="11"/>
  <c r="AJ4340" i="11"/>
  <c r="AJ4341" i="11"/>
  <c r="AJ4342" i="11"/>
  <c r="AJ4343" i="11"/>
  <c r="AJ4344" i="11"/>
  <c r="AJ4345" i="11"/>
  <c r="AJ4346" i="11"/>
  <c r="AJ4347" i="11"/>
  <c r="AJ4348" i="11"/>
  <c r="AJ4349" i="11"/>
  <c r="AJ4350" i="11"/>
  <c r="AJ4351" i="11"/>
  <c r="AJ4352" i="11"/>
  <c r="AJ4353" i="11"/>
  <c r="AJ4354" i="11"/>
  <c r="AJ4355" i="11"/>
  <c r="AJ4356" i="11"/>
  <c r="AJ4357" i="11"/>
  <c r="AJ4358" i="11"/>
  <c r="AJ4359" i="11"/>
  <c r="AJ4360" i="11"/>
  <c r="AJ4361" i="11"/>
  <c r="AJ4362" i="11"/>
  <c r="AJ4363" i="11"/>
  <c r="AJ4364" i="11"/>
  <c r="AJ4365" i="11"/>
  <c r="AJ4366" i="11"/>
  <c r="AJ4367" i="11"/>
  <c r="AJ4368" i="11"/>
  <c r="AJ4369" i="11"/>
  <c r="AJ4370" i="11"/>
  <c r="AJ4371" i="11"/>
  <c r="AJ4372" i="11"/>
  <c r="AJ4373" i="11"/>
  <c r="AJ4374" i="11"/>
  <c r="AJ4375" i="11"/>
  <c r="AJ4376" i="11"/>
  <c r="AJ4377" i="11"/>
  <c r="AJ4378" i="11"/>
  <c r="AJ4379" i="11"/>
  <c r="AJ4380" i="11"/>
  <c r="AJ4381" i="11"/>
  <c r="AJ4382" i="11"/>
  <c r="AJ4383" i="11"/>
  <c r="AJ4384" i="11"/>
  <c r="AJ4385" i="11"/>
  <c r="AJ4386" i="11"/>
  <c r="AJ4387" i="11"/>
  <c r="AJ4388" i="11"/>
  <c r="AJ4389" i="11"/>
  <c r="AJ4390" i="11"/>
  <c r="AJ4391" i="11"/>
  <c r="AJ4392" i="11"/>
  <c r="AJ4393" i="11"/>
  <c r="AJ4394" i="11"/>
  <c r="AJ4395" i="11"/>
  <c r="AJ4396" i="11"/>
  <c r="AJ4397" i="11"/>
  <c r="AJ4398" i="11"/>
  <c r="AJ4399" i="11"/>
  <c r="AJ4400" i="11"/>
  <c r="AJ4401" i="11"/>
  <c r="AJ4402" i="11"/>
  <c r="AJ4403" i="11"/>
  <c r="AJ4404" i="11"/>
  <c r="AJ4405" i="11"/>
  <c r="AJ4406" i="11"/>
  <c r="AJ4407" i="11"/>
  <c r="AJ4408" i="11"/>
  <c r="AJ4409" i="11"/>
  <c r="AJ4410" i="11"/>
  <c r="AJ4411" i="11"/>
  <c r="AJ4412" i="11"/>
  <c r="AJ4413" i="11"/>
  <c r="AJ4414" i="11"/>
  <c r="AJ4415" i="11"/>
  <c r="AJ4416" i="11"/>
  <c r="AJ4417" i="11"/>
  <c r="AJ4418" i="11"/>
  <c r="AJ4419" i="11"/>
  <c r="AJ4420" i="11"/>
  <c r="AJ4421" i="11"/>
  <c r="AJ4422" i="11"/>
  <c r="AJ4423" i="11"/>
  <c r="AJ4424" i="11"/>
  <c r="AJ4425" i="11"/>
  <c r="AJ4426" i="11"/>
  <c r="AJ4427" i="11"/>
  <c r="AJ4428" i="11"/>
  <c r="AJ4429" i="11"/>
  <c r="AJ4430" i="11"/>
  <c r="AJ4431" i="11"/>
  <c r="AJ4432" i="11"/>
  <c r="AJ4433" i="11"/>
  <c r="AJ4434" i="11"/>
  <c r="AJ4435" i="11"/>
  <c r="AJ4436" i="11"/>
  <c r="AJ4437" i="11"/>
  <c r="AJ4438" i="11"/>
  <c r="AJ4439" i="11"/>
  <c r="AJ4440" i="11"/>
  <c r="AJ4441" i="11"/>
  <c r="AJ4442" i="11"/>
  <c r="AJ4443" i="11"/>
  <c r="AJ4444" i="11"/>
  <c r="AJ4445" i="11"/>
  <c r="AJ4446" i="11"/>
  <c r="AJ4447" i="11"/>
  <c r="AJ4448" i="11"/>
  <c r="AJ4449" i="11"/>
  <c r="AJ4450" i="11"/>
  <c r="AJ4451" i="11"/>
  <c r="AJ4452" i="11"/>
  <c r="AJ4453" i="11"/>
  <c r="AJ4454" i="11"/>
  <c r="AJ4455" i="11"/>
  <c r="AJ4456" i="11"/>
  <c r="AJ4457" i="11"/>
  <c r="AJ4458" i="11"/>
  <c r="AJ4459" i="11"/>
  <c r="AJ4460" i="11"/>
  <c r="AJ4461" i="11"/>
  <c r="AJ4462" i="11"/>
  <c r="AJ4463" i="11"/>
  <c r="AJ4464" i="11"/>
  <c r="AJ4465" i="11"/>
  <c r="AJ4466" i="11"/>
  <c r="AJ4467" i="11"/>
  <c r="AJ4468" i="11"/>
  <c r="AJ4469" i="11"/>
  <c r="AJ4470" i="11"/>
  <c r="AJ4471" i="11"/>
  <c r="AJ4472" i="11"/>
  <c r="AJ4473" i="11"/>
  <c r="AJ4474" i="11"/>
  <c r="AJ4475" i="11"/>
  <c r="AJ4476" i="11"/>
  <c r="AJ4477" i="11"/>
  <c r="AJ4478" i="11"/>
  <c r="AJ4479" i="11"/>
  <c r="AJ4480" i="11"/>
  <c r="AJ4481" i="11"/>
  <c r="AJ4482" i="11"/>
  <c r="AJ4483" i="11"/>
  <c r="AJ4484" i="11"/>
  <c r="AJ4485" i="11"/>
  <c r="AJ4486" i="11"/>
  <c r="AJ4487" i="11"/>
  <c r="AJ4488" i="11"/>
  <c r="AJ4489" i="11"/>
  <c r="AJ4490" i="11"/>
  <c r="AJ4491" i="11"/>
  <c r="AJ4492" i="11"/>
  <c r="AJ4493" i="11"/>
  <c r="AJ4494" i="11"/>
  <c r="AJ4495" i="11"/>
  <c r="AJ4496" i="11"/>
  <c r="AJ4497" i="11"/>
  <c r="AJ4498" i="11"/>
  <c r="AJ4499" i="11"/>
  <c r="AJ4500" i="11"/>
  <c r="AJ4501" i="11"/>
  <c r="AJ4502" i="11"/>
  <c r="AJ4503" i="11"/>
  <c r="AJ4504" i="11"/>
  <c r="AJ4505" i="11"/>
  <c r="AJ4506" i="11"/>
  <c r="AJ4507" i="11"/>
  <c r="AJ4508" i="11"/>
  <c r="AJ4509" i="11"/>
  <c r="AJ4510" i="11"/>
  <c r="AJ4511" i="11"/>
  <c r="AJ4512" i="11"/>
  <c r="AJ4513" i="11"/>
  <c r="AJ4514" i="11"/>
  <c r="AJ4515" i="11"/>
  <c r="AJ4516" i="11"/>
  <c r="AJ4517" i="11"/>
  <c r="AJ4518" i="11"/>
  <c r="AJ4519" i="11"/>
  <c r="AJ4520" i="11"/>
  <c r="AJ4521" i="11"/>
  <c r="AJ4522" i="11"/>
  <c r="AJ4523" i="11"/>
  <c r="AJ4524" i="11"/>
  <c r="AJ4525" i="11"/>
  <c r="AJ4526" i="11"/>
  <c r="AJ4527" i="11"/>
  <c r="AJ4528" i="11"/>
  <c r="AJ4529" i="11"/>
  <c r="AJ4530" i="11"/>
  <c r="AJ4531" i="11"/>
  <c r="AJ4532" i="11"/>
  <c r="AJ4533" i="11"/>
  <c r="AJ4534" i="11"/>
  <c r="AJ4535" i="11"/>
  <c r="AJ4536" i="11"/>
  <c r="AJ4537" i="11"/>
  <c r="AJ4538" i="11"/>
  <c r="AJ4539" i="11"/>
  <c r="AJ4540" i="11"/>
  <c r="AJ4541" i="11"/>
  <c r="AJ4542" i="11"/>
  <c r="AJ4543" i="11"/>
  <c r="AJ4544" i="11"/>
  <c r="AJ4545" i="11"/>
  <c r="AJ4546" i="11"/>
  <c r="AJ4547" i="11"/>
  <c r="AJ4548" i="11"/>
  <c r="AJ4549" i="11"/>
  <c r="AJ4550" i="11"/>
  <c r="AJ4551" i="11"/>
  <c r="AJ4552" i="11"/>
  <c r="AJ4553" i="11"/>
  <c r="AJ4554" i="11"/>
  <c r="AJ4555" i="11"/>
  <c r="AJ4556" i="11"/>
  <c r="AJ4557" i="11"/>
  <c r="AJ4558" i="11"/>
  <c r="AJ4559" i="11"/>
  <c r="AJ4560" i="11"/>
  <c r="AJ4561" i="11"/>
  <c r="AJ4562" i="11"/>
  <c r="AJ4563" i="11"/>
  <c r="AJ4564" i="11"/>
  <c r="AJ4565" i="11"/>
  <c r="AJ4566" i="11"/>
  <c r="AJ4567" i="11"/>
  <c r="AJ4568" i="11"/>
  <c r="AJ4569" i="11"/>
  <c r="AJ4570" i="11"/>
  <c r="AJ4571" i="11"/>
  <c r="AJ4572" i="11"/>
  <c r="AJ4573" i="11"/>
  <c r="AJ4574" i="11"/>
  <c r="AJ4575" i="11"/>
  <c r="AJ4576" i="11"/>
  <c r="AJ4577" i="11"/>
  <c r="AJ4578" i="11"/>
  <c r="AJ4579" i="11"/>
  <c r="AJ4580" i="11"/>
  <c r="AJ4581" i="11"/>
  <c r="AJ4582" i="11"/>
  <c r="AJ4583" i="11"/>
  <c r="AJ4584" i="11"/>
  <c r="AJ4585" i="11"/>
  <c r="AJ4586" i="11"/>
  <c r="AJ4587" i="11"/>
  <c r="AJ4588" i="11"/>
  <c r="AJ4589" i="11"/>
  <c r="AJ4590" i="11"/>
  <c r="AJ4591" i="11"/>
  <c r="AJ4592" i="11"/>
  <c r="AJ4593" i="11"/>
  <c r="AJ4594" i="11"/>
  <c r="AJ4595" i="11"/>
  <c r="AJ4596" i="11"/>
  <c r="AJ4597" i="11"/>
  <c r="AJ4598" i="11"/>
  <c r="AJ4599" i="11"/>
  <c r="AJ4600" i="11"/>
  <c r="AJ4601" i="11"/>
  <c r="AJ4602" i="11"/>
  <c r="AJ4603" i="11"/>
  <c r="AJ4604" i="11"/>
  <c r="AJ4605" i="11"/>
  <c r="AJ4606" i="11"/>
  <c r="AJ4607" i="11"/>
  <c r="AJ4608" i="11"/>
  <c r="AJ4609" i="11"/>
  <c r="AJ4610" i="11"/>
  <c r="AJ4611" i="11"/>
  <c r="AJ4612" i="11"/>
  <c r="AJ4613" i="11"/>
  <c r="AJ4614" i="11"/>
  <c r="AJ4615" i="11"/>
  <c r="AJ4616" i="11"/>
  <c r="AJ4617" i="11"/>
  <c r="AJ4618" i="11"/>
  <c r="AJ4619" i="11"/>
  <c r="AJ4620" i="11"/>
  <c r="AJ4621" i="11"/>
  <c r="AJ4622" i="11"/>
  <c r="AJ4623" i="11"/>
  <c r="AJ4624" i="11"/>
  <c r="AJ4625" i="11"/>
  <c r="AJ4626" i="11"/>
  <c r="AJ4627" i="11"/>
  <c r="AJ4628" i="11"/>
  <c r="AJ4629" i="11"/>
  <c r="AJ4630" i="11"/>
  <c r="AJ4631" i="11"/>
  <c r="AJ4632" i="11"/>
  <c r="AJ4633" i="11"/>
  <c r="AJ4634" i="11"/>
  <c r="AJ4635" i="11"/>
  <c r="AJ4636" i="11"/>
  <c r="AJ4637" i="11"/>
  <c r="AJ4638" i="11"/>
  <c r="AJ4639" i="11"/>
  <c r="AJ4640" i="11"/>
  <c r="AJ4641" i="11"/>
  <c r="AJ4642" i="11"/>
  <c r="AJ4643" i="11"/>
  <c r="AJ4644" i="11"/>
  <c r="AJ4645" i="11"/>
  <c r="AJ4646" i="11"/>
  <c r="AJ4647" i="11"/>
  <c r="AJ4648" i="11"/>
  <c r="AJ4649" i="11"/>
  <c r="AJ4650" i="11"/>
  <c r="AJ4651" i="11"/>
  <c r="AJ4652" i="11"/>
  <c r="AJ4653" i="11"/>
  <c r="AJ4654" i="11"/>
  <c r="AJ4655" i="11"/>
  <c r="AJ4656" i="11"/>
  <c r="AJ4657" i="11"/>
  <c r="AJ4658" i="11"/>
  <c r="AJ4659" i="11"/>
  <c r="AJ4660" i="11"/>
  <c r="AJ4661" i="11"/>
  <c r="AJ4662" i="11"/>
  <c r="AJ4663" i="11"/>
  <c r="AJ4664" i="11"/>
  <c r="AJ4665" i="11"/>
  <c r="AJ4666" i="11"/>
  <c r="AJ4667" i="11"/>
  <c r="AJ4668" i="11"/>
  <c r="AJ4669" i="11"/>
  <c r="AJ4670" i="11"/>
  <c r="AJ4671" i="11"/>
  <c r="AJ4672" i="11"/>
  <c r="AJ4673" i="11"/>
  <c r="AJ4674" i="11"/>
  <c r="AJ4675" i="11"/>
  <c r="AJ4676" i="11"/>
  <c r="AJ4677" i="11"/>
  <c r="AJ4678" i="11"/>
  <c r="AJ4679" i="11"/>
  <c r="AJ4680" i="11"/>
  <c r="AJ4681" i="11"/>
  <c r="AJ4682" i="11"/>
  <c r="AJ4683" i="11"/>
  <c r="AJ4684" i="11"/>
  <c r="AJ4685" i="11"/>
  <c r="AJ4686" i="11"/>
  <c r="AJ4687" i="11"/>
  <c r="AJ4688" i="11"/>
  <c r="AJ4689" i="11"/>
  <c r="AJ4690" i="11"/>
  <c r="AJ4691" i="11"/>
  <c r="AJ4692" i="11"/>
  <c r="AJ4693" i="11"/>
  <c r="AJ4694" i="11"/>
  <c r="AJ4695" i="11"/>
  <c r="AJ4696" i="11"/>
  <c r="AJ4697" i="11"/>
  <c r="AJ4698" i="11"/>
  <c r="AJ4699" i="11"/>
  <c r="AJ4700" i="11"/>
  <c r="AJ4701" i="11"/>
  <c r="AJ4702" i="11"/>
  <c r="AJ4703" i="11"/>
  <c r="AJ4704" i="11"/>
  <c r="AJ4705" i="11"/>
  <c r="AJ4706" i="11"/>
  <c r="AJ4707" i="11"/>
  <c r="AJ4708" i="11"/>
  <c r="AJ4709" i="11"/>
  <c r="AJ4710" i="11"/>
  <c r="AJ4711" i="11"/>
  <c r="AJ4712" i="11"/>
  <c r="AJ4713" i="11"/>
  <c r="AJ4714" i="11"/>
  <c r="AJ4715" i="11"/>
  <c r="AJ4716" i="11"/>
  <c r="AJ4717" i="11"/>
  <c r="AJ4718" i="11"/>
  <c r="AJ4719" i="11"/>
  <c r="AJ4720" i="11"/>
  <c r="AJ4721" i="11"/>
  <c r="AJ4722" i="11"/>
  <c r="AJ4723" i="11"/>
  <c r="AJ4724" i="11"/>
  <c r="AJ4725" i="11"/>
  <c r="AJ4726" i="11"/>
  <c r="AJ4727" i="11"/>
  <c r="AJ4728" i="11"/>
  <c r="AJ4729" i="11"/>
  <c r="AJ4730" i="11"/>
  <c r="AJ4731" i="11"/>
  <c r="AJ4732" i="11"/>
  <c r="AJ4733" i="11"/>
  <c r="AJ4734" i="11"/>
  <c r="AJ4735" i="11"/>
  <c r="AJ4736" i="11"/>
  <c r="AJ4737" i="11"/>
  <c r="AJ4738" i="11"/>
  <c r="AJ4739" i="11"/>
  <c r="AJ4740" i="11"/>
  <c r="AJ4741" i="11"/>
  <c r="AJ4742" i="11"/>
  <c r="AJ4743" i="11"/>
  <c r="AJ4744" i="11"/>
  <c r="AJ4745" i="11"/>
  <c r="AJ4746" i="11"/>
  <c r="AJ4747" i="11"/>
  <c r="AJ4748" i="11"/>
  <c r="AJ4749" i="11"/>
  <c r="AJ4750" i="11"/>
  <c r="AJ4751" i="11"/>
  <c r="AJ4752" i="11"/>
  <c r="AJ4753" i="11"/>
  <c r="AJ4754" i="11"/>
  <c r="AJ4755" i="11"/>
  <c r="AJ4756" i="11"/>
  <c r="AJ4757" i="11"/>
  <c r="AJ4758" i="11"/>
  <c r="AJ4759" i="11"/>
  <c r="AJ4760" i="11"/>
  <c r="AJ4761" i="11"/>
  <c r="AJ4762" i="11"/>
  <c r="AJ4763" i="11"/>
  <c r="AJ4764" i="11"/>
  <c r="AJ4765" i="11"/>
  <c r="AJ4766" i="11"/>
  <c r="AJ4767" i="11"/>
  <c r="AJ4768" i="11"/>
  <c r="AJ4769" i="11"/>
  <c r="AJ4770" i="11"/>
  <c r="AJ4771" i="11"/>
  <c r="AJ4772" i="11"/>
  <c r="AJ4773" i="11"/>
  <c r="AJ4774" i="11"/>
  <c r="AJ4775" i="11"/>
  <c r="AJ4776" i="11"/>
  <c r="AJ4777" i="11"/>
  <c r="AJ4778" i="11"/>
  <c r="AJ4779" i="11"/>
  <c r="AJ4780" i="11"/>
  <c r="AJ4781" i="11"/>
  <c r="AJ4782" i="11"/>
  <c r="AJ4783" i="11"/>
  <c r="AJ4784" i="11"/>
  <c r="AJ4785" i="11"/>
  <c r="AJ4786" i="11"/>
  <c r="AJ4787" i="11"/>
  <c r="AJ4788" i="11"/>
  <c r="AJ4789" i="11"/>
  <c r="AJ4790" i="11"/>
  <c r="AJ4791" i="11"/>
  <c r="AJ4792" i="11"/>
  <c r="AJ4793" i="11"/>
  <c r="AJ4794" i="11"/>
  <c r="AJ4795" i="11"/>
  <c r="AJ4796" i="11"/>
  <c r="AJ4797" i="11"/>
  <c r="AJ4798" i="11"/>
  <c r="AJ4799" i="11"/>
  <c r="AJ4800" i="11"/>
  <c r="AJ4801" i="11"/>
  <c r="AJ4802" i="11"/>
  <c r="AJ4803" i="11"/>
  <c r="AJ4804" i="11"/>
  <c r="AJ4805" i="11"/>
  <c r="AJ4806" i="11"/>
  <c r="AJ4807" i="11"/>
  <c r="AJ4808" i="11"/>
  <c r="AJ4809" i="11"/>
  <c r="AJ4810" i="11"/>
  <c r="AJ4811" i="11"/>
  <c r="AJ4812" i="11"/>
  <c r="AJ4813" i="11"/>
  <c r="AJ4814" i="11"/>
  <c r="AJ4815" i="11"/>
  <c r="AJ4816" i="11"/>
  <c r="AJ4817" i="11"/>
  <c r="AJ4818" i="11"/>
  <c r="AJ4819" i="11"/>
  <c r="AJ4820" i="11"/>
  <c r="AJ4821" i="11"/>
  <c r="AJ4822" i="11"/>
  <c r="AJ4823" i="11"/>
  <c r="AJ4824" i="11"/>
  <c r="AJ4825" i="11"/>
  <c r="AJ4826" i="11"/>
  <c r="AJ4827" i="11"/>
  <c r="AJ4828" i="11"/>
  <c r="AJ4829" i="11"/>
  <c r="AJ4830" i="11"/>
  <c r="AJ4831" i="11"/>
  <c r="AJ4832" i="11"/>
  <c r="AJ4833" i="11"/>
  <c r="AJ4834" i="11"/>
  <c r="AJ4835" i="11"/>
  <c r="AJ4836" i="11"/>
  <c r="AJ4837" i="11"/>
  <c r="AJ4838" i="11"/>
  <c r="AJ4839" i="11"/>
  <c r="AJ4840" i="11"/>
  <c r="AJ4841" i="11"/>
  <c r="AJ4842" i="11"/>
  <c r="AJ4843" i="11"/>
  <c r="AJ4844" i="11"/>
  <c r="AJ4845" i="11"/>
  <c r="AJ4846" i="11"/>
  <c r="AJ4847" i="11"/>
  <c r="AJ4848" i="11"/>
  <c r="AJ4849" i="11"/>
  <c r="AJ4850" i="11"/>
  <c r="AJ4851" i="11"/>
  <c r="AJ4852" i="11"/>
  <c r="AJ4853" i="11"/>
  <c r="AJ4854" i="11"/>
  <c r="AJ4855" i="11"/>
  <c r="AJ4856" i="11"/>
  <c r="AJ4857" i="11"/>
  <c r="AJ4858" i="11"/>
  <c r="AJ4859" i="11"/>
  <c r="AJ4860" i="11"/>
  <c r="AJ4861" i="11"/>
  <c r="AJ4862" i="11"/>
  <c r="AJ4863" i="11"/>
  <c r="AJ4864" i="11"/>
  <c r="AJ4865" i="11"/>
  <c r="AJ4866" i="11"/>
  <c r="AJ4867" i="11"/>
  <c r="AJ4868" i="11"/>
  <c r="AJ4869" i="11"/>
  <c r="AJ4870" i="11"/>
  <c r="AJ4871" i="11"/>
  <c r="AJ4872" i="11"/>
  <c r="AJ4873" i="11"/>
  <c r="AJ4874" i="11"/>
  <c r="AJ4875" i="11"/>
  <c r="AJ4876" i="11"/>
  <c r="AJ4877" i="11"/>
  <c r="AJ4878" i="11"/>
  <c r="AJ4879" i="11"/>
  <c r="AJ4880" i="11"/>
  <c r="AJ4881" i="11"/>
  <c r="AJ4882" i="11"/>
  <c r="AJ4883" i="11"/>
  <c r="AJ4884" i="11"/>
  <c r="AJ4885" i="11"/>
  <c r="AJ4886" i="11"/>
  <c r="AJ4887" i="11"/>
  <c r="AJ4888" i="11"/>
  <c r="AJ4889" i="11"/>
  <c r="AJ4890" i="11"/>
  <c r="AJ4891" i="11"/>
  <c r="AJ4892" i="11"/>
  <c r="AJ4893" i="11"/>
  <c r="AJ4894" i="11"/>
  <c r="AJ4895" i="11"/>
  <c r="AJ4896" i="11"/>
  <c r="AJ4897" i="11"/>
  <c r="AJ4898" i="11"/>
  <c r="AJ4899" i="11"/>
  <c r="AJ4900" i="11"/>
  <c r="AJ4901" i="11"/>
  <c r="AJ4902" i="11"/>
  <c r="AJ4903" i="11"/>
  <c r="AJ4904" i="11"/>
  <c r="AJ4905" i="11"/>
  <c r="AJ4906" i="11"/>
  <c r="AJ4907" i="11"/>
  <c r="AJ4908" i="11"/>
  <c r="AJ4909" i="11"/>
  <c r="AJ4910" i="11"/>
  <c r="AJ4911" i="11"/>
  <c r="AJ4912" i="11"/>
  <c r="AJ4913" i="11"/>
  <c r="AJ4914" i="11"/>
  <c r="AJ4915" i="11"/>
  <c r="AJ4916" i="11"/>
  <c r="AJ4917" i="11"/>
  <c r="AJ4918" i="11"/>
  <c r="AJ4919" i="11"/>
  <c r="AJ4920" i="11"/>
  <c r="AJ4921" i="11"/>
  <c r="AJ4922" i="11"/>
  <c r="AJ4923" i="11"/>
  <c r="AJ4924" i="11"/>
  <c r="AJ4925" i="11"/>
  <c r="AJ4926" i="11"/>
  <c r="AJ4927" i="11"/>
  <c r="AJ4928" i="11"/>
  <c r="AJ4929" i="11"/>
  <c r="AJ4930" i="11"/>
  <c r="AJ4931" i="11"/>
  <c r="AJ4932" i="11"/>
  <c r="AJ4933" i="11"/>
  <c r="AJ4934" i="11"/>
  <c r="AJ4935" i="11"/>
  <c r="AJ4936" i="11"/>
  <c r="AJ4937" i="11"/>
  <c r="AJ4938" i="11"/>
  <c r="AJ4939" i="11"/>
  <c r="AJ4940" i="11"/>
  <c r="AJ4941" i="11"/>
  <c r="AJ4942" i="11"/>
  <c r="AJ4943" i="11"/>
  <c r="AJ4944" i="11"/>
  <c r="AJ4945" i="11"/>
  <c r="AJ4946" i="11"/>
  <c r="AJ4947" i="11"/>
  <c r="AJ4948" i="11"/>
  <c r="AJ4949" i="11"/>
  <c r="AJ4950" i="11"/>
  <c r="AJ4951" i="11"/>
  <c r="AJ4952" i="11"/>
  <c r="AJ4953" i="11"/>
  <c r="AJ4954" i="11"/>
  <c r="AJ4955" i="11"/>
  <c r="AJ4956" i="11"/>
  <c r="AJ4957" i="11"/>
  <c r="AJ4958" i="11"/>
  <c r="AJ4959" i="11"/>
  <c r="AJ4960" i="11"/>
  <c r="AJ4961" i="11"/>
  <c r="AJ4962" i="11"/>
  <c r="AJ4963" i="11"/>
  <c r="AJ4964" i="11"/>
  <c r="AJ4965" i="11"/>
  <c r="AJ4966" i="11"/>
  <c r="AJ4967" i="11"/>
  <c r="AJ4968" i="11"/>
  <c r="AJ4969" i="11"/>
  <c r="AJ4970" i="11"/>
  <c r="AJ4971" i="11"/>
  <c r="AJ4972" i="11"/>
  <c r="AJ4973" i="11"/>
  <c r="AJ4974" i="11"/>
  <c r="AJ4975" i="11"/>
  <c r="AJ4976" i="11"/>
  <c r="AJ4977" i="11"/>
  <c r="AJ4978" i="11"/>
  <c r="AJ4979" i="11"/>
  <c r="AJ4980" i="11"/>
  <c r="AJ4981" i="11"/>
  <c r="AJ4982" i="11"/>
  <c r="AJ4983" i="11"/>
  <c r="AJ4984" i="11"/>
  <c r="AJ4985" i="11"/>
  <c r="AJ4986" i="11"/>
  <c r="AJ4987" i="11"/>
  <c r="AJ4988" i="11"/>
  <c r="AJ4989" i="11"/>
  <c r="AJ4990" i="11"/>
  <c r="AJ4991" i="11"/>
  <c r="AJ4992" i="11"/>
  <c r="AJ4993" i="11"/>
  <c r="AJ4994" i="11"/>
  <c r="AJ4995" i="11"/>
  <c r="AJ4996" i="11"/>
  <c r="AJ4997" i="11"/>
  <c r="AJ4998" i="11"/>
  <c r="AJ4999" i="11"/>
  <c r="AJ5000" i="11"/>
  <c r="AJ5001" i="11"/>
  <c r="AJ5002" i="11"/>
  <c r="AJ5003" i="11"/>
  <c r="AJ5004" i="11"/>
  <c r="AJ5005" i="11"/>
  <c r="AJ5006" i="11"/>
  <c r="AJ5007" i="11"/>
  <c r="AJ5008" i="11"/>
  <c r="AJ5009" i="11"/>
  <c r="AJ5010" i="11"/>
  <c r="AJ5011" i="11"/>
  <c r="AJ5012" i="11"/>
  <c r="AJ5013" i="11"/>
  <c r="AJ5014" i="11"/>
  <c r="AJ5015" i="11"/>
  <c r="AJ5016" i="11"/>
  <c r="AJ5017" i="11"/>
  <c r="AJ5018" i="11"/>
  <c r="AJ5019" i="11"/>
  <c r="AJ5020" i="11"/>
  <c r="AJ5021" i="11"/>
  <c r="AJ5022" i="11"/>
  <c r="AJ5023" i="11"/>
  <c r="AJ5024" i="11"/>
  <c r="AJ5025" i="11"/>
  <c r="AJ5026" i="11"/>
  <c r="AJ5027" i="11"/>
  <c r="AJ5028" i="11"/>
  <c r="AJ5029" i="11"/>
  <c r="AJ5030" i="11"/>
  <c r="AJ5031" i="11"/>
  <c r="AJ5032" i="11"/>
  <c r="AJ5033" i="11"/>
  <c r="AJ5034" i="11"/>
  <c r="AJ5035" i="11"/>
  <c r="AJ5036" i="11"/>
  <c r="AJ5037" i="11"/>
  <c r="AJ5038" i="11"/>
  <c r="AJ5039" i="11"/>
  <c r="AJ5040" i="11"/>
  <c r="AJ5041" i="11"/>
  <c r="AJ5042" i="11"/>
  <c r="AJ5043" i="11"/>
  <c r="AJ5044" i="11"/>
  <c r="AJ5045" i="11"/>
  <c r="AJ5046" i="11"/>
  <c r="AJ5047" i="11"/>
  <c r="AJ5048" i="11"/>
  <c r="AJ5049" i="11"/>
  <c r="AJ5050" i="11"/>
  <c r="AJ5051" i="11"/>
  <c r="AJ5052" i="11"/>
  <c r="AJ5053" i="11"/>
  <c r="AJ5054" i="11"/>
  <c r="AJ5055" i="11"/>
  <c r="AJ5056" i="11"/>
  <c r="AJ5057" i="11"/>
  <c r="AJ5058" i="11"/>
  <c r="AJ5059" i="11"/>
  <c r="AJ5060" i="11"/>
  <c r="AJ5061" i="11"/>
  <c r="AJ5062" i="11"/>
  <c r="AJ5063" i="11"/>
  <c r="AJ5064" i="11"/>
  <c r="AJ5065" i="11"/>
  <c r="AJ5066" i="11"/>
  <c r="AJ5067" i="11"/>
  <c r="AJ5068" i="11"/>
  <c r="AJ5069" i="11"/>
  <c r="AJ5070" i="11"/>
  <c r="AJ5071" i="11"/>
  <c r="AJ5072" i="11"/>
  <c r="AJ5073" i="11"/>
  <c r="AJ5074" i="11"/>
  <c r="AJ5075" i="11"/>
  <c r="AJ5076" i="11"/>
  <c r="AJ5077" i="11"/>
  <c r="AJ5078" i="11"/>
  <c r="AJ5079" i="11"/>
  <c r="AJ5080" i="11"/>
  <c r="AJ5081" i="11"/>
  <c r="AJ5082" i="11"/>
  <c r="AJ5083" i="11"/>
  <c r="AJ5084" i="11"/>
  <c r="AJ5085" i="11"/>
  <c r="AJ5086" i="11"/>
  <c r="AJ5087" i="11"/>
  <c r="AJ5088" i="11"/>
  <c r="AJ5089" i="11"/>
  <c r="AJ5090" i="11"/>
  <c r="AJ5091" i="11"/>
  <c r="AJ5092" i="11"/>
  <c r="AJ5093" i="11"/>
  <c r="AJ5094" i="11"/>
  <c r="AJ5095" i="11"/>
  <c r="AJ5096" i="11"/>
  <c r="AJ5097" i="11"/>
  <c r="AJ5098" i="11"/>
  <c r="AJ5099" i="11"/>
  <c r="AJ5100" i="11"/>
  <c r="AJ5101" i="11"/>
  <c r="AJ5102" i="11"/>
  <c r="AJ5103" i="11"/>
  <c r="AJ5104" i="11"/>
  <c r="AJ5105" i="11"/>
  <c r="AJ5106" i="11"/>
  <c r="AJ5107" i="11"/>
  <c r="AJ5108" i="11"/>
  <c r="AJ5109" i="11"/>
  <c r="AJ5110" i="11"/>
  <c r="AJ5111" i="11"/>
  <c r="AJ5112" i="11"/>
  <c r="AJ5113" i="11"/>
  <c r="AJ5114" i="11"/>
  <c r="AJ5115" i="11"/>
  <c r="AJ5116" i="11"/>
  <c r="AJ5117" i="11"/>
  <c r="AJ5118" i="11"/>
  <c r="AJ5119" i="11"/>
  <c r="AJ5120" i="11"/>
  <c r="AJ5121" i="11"/>
  <c r="AJ5122" i="11"/>
  <c r="AJ5123" i="11"/>
  <c r="AJ5124" i="11"/>
  <c r="AJ5125" i="11"/>
  <c r="AJ5126" i="11"/>
  <c r="AJ5127" i="11"/>
  <c r="AJ5128" i="11"/>
  <c r="AJ5129" i="11"/>
  <c r="AJ5130" i="11"/>
  <c r="AJ5131" i="11"/>
  <c r="AJ5132" i="11"/>
  <c r="AJ5133" i="11"/>
  <c r="AJ5134" i="11"/>
  <c r="AJ5135" i="11"/>
  <c r="AJ5136" i="11"/>
  <c r="AJ5137" i="11"/>
  <c r="AJ5138" i="11"/>
  <c r="AJ5139" i="11"/>
  <c r="AJ5140" i="11"/>
  <c r="AJ5141" i="11"/>
  <c r="AJ5142" i="11"/>
  <c r="AJ5143" i="11"/>
  <c r="AJ5144" i="11"/>
  <c r="AJ5145" i="11"/>
  <c r="AJ5146" i="11"/>
  <c r="AJ5147" i="11"/>
  <c r="AJ5148" i="11"/>
  <c r="AJ5149" i="11"/>
  <c r="AJ5150" i="11"/>
  <c r="AJ5151" i="11"/>
  <c r="AJ5152" i="11"/>
  <c r="AJ5153" i="11"/>
  <c r="AJ5154" i="11"/>
  <c r="AJ5155" i="11"/>
  <c r="AJ5156" i="11"/>
  <c r="AJ5157" i="11"/>
  <c r="AJ5158" i="11"/>
  <c r="AJ5159" i="11"/>
  <c r="AJ5160" i="11"/>
  <c r="AJ5161" i="11"/>
  <c r="AJ5162" i="11"/>
  <c r="AJ5163" i="11"/>
  <c r="AJ5164" i="11"/>
  <c r="AJ5165" i="11"/>
  <c r="AJ5166" i="11"/>
  <c r="AJ5167" i="11"/>
  <c r="AJ5168" i="11"/>
  <c r="AJ5169" i="11"/>
  <c r="AJ5170" i="11"/>
  <c r="AJ5171" i="11"/>
  <c r="AJ5172" i="11"/>
  <c r="AJ5173" i="11"/>
  <c r="AJ5174" i="11"/>
  <c r="AJ5175" i="11"/>
  <c r="AJ5176" i="11"/>
  <c r="AJ5177" i="11"/>
  <c r="AJ5178" i="11"/>
  <c r="AJ5179" i="11"/>
  <c r="AJ5180" i="11"/>
  <c r="AJ5181" i="11"/>
  <c r="AJ5182" i="11"/>
  <c r="AJ5183" i="11"/>
  <c r="AJ5184" i="11"/>
  <c r="AJ5185" i="11"/>
  <c r="AJ5186" i="11"/>
  <c r="AJ5187" i="11"/>
  <c r="AJ5188" i="11"/>
  <c r="AJ5189" i="11"/>
  <c r="AJ5190" i="11"/>
  <c r="AJ5191" i="11"/>
  <c r="AJ5192" i="11"/>
  <c r="AJ5193" i="11"/>
  <c r="AJ5194" i="11"/>
  <c r="AJ5195" i="11"/>
  <c r="AJ5196" i="11"/>
  <c r="AJ5197" i="11"/>
  <c r="AJ5198" i="11"/>
  <c r="AJ5199" i="11"/>
  <c r="AJ5200" i="11"/>
  <c r="AJ5201" i="11"/>
  <c r="AJ5202" i="11"/>
  <c r="AJ5203" i="11"/>
  <c r="AJ5204" i="11"/>
  <c r="AJ5205" i="11"/>
  <c r="AJ5206" i="11"/>
  <c r="AJ5207" i="11"/>
  <c r="AJ5208" i="11"/>
  <c r="AJ5209" i="11"/>
  <c r="AJ5210" i="11"/>
  <c r="AJ5211" i="11"/>
  <c r="AJ5212" i="11"/>
  <c r="AJ5213" i="11"/>
  <c r="AJ5214" i="11"/>
  <c r="AJ5215" i="11"/>
  <c r="AJ5216" i="11"/>
  <c r="AJ5217" i="11"/>
  <c r="AJ5218" i="11"/>
  <c r="AJ5219" i="11"/>
  <c r="AJ5220" i="11"/>
  <c r="AJ5221" i="11"/>
  <c r="AJ5222" i="11"/>
  <c r="AJ5223" i="11"/>
  <c r="AJ5224" i="11"/>
  <c r="AJ5225" i="11"/>
  <c r="AJ5226" i="11"/>
  <c r="AJ5227" i="11"/>
  <c r="AJ5228" i="11"/>
  <c r="AJ5229" i="11"/>
  <c r="AJ5230" i="11"/>
  <c r="AJ5231" i="11"/>
  <c r="AJ5232" i="11"/>
  <c r="AJ5233" i="11"/>
  <c r="AJ5234" i="11"/>
  <c r="AJ5235" i="11"/>
  <c r="AJ5236" i="11"/>
  <c r="AJ5237" i="11"/>
  <c r="AJ5238" i="11"/>
  <c r="AJ5239" i="11"/>
  <c r="AJ5240" i="11"/>
  <c r="AJ5241" i="11"/>
  <c r="AJ5242" i="11"/>
  <c r="AJ5243" i="11"/>
  <c r="AJ5244" i="11"/>
  <c r="AJ5245" i="11"/>
  <c r="AJ5246" i="11"/>
  <c r="AJ5247" i="11"/>
  <c r="AJ5248" i="11"/>
  <c r="AJ5249" i="11"/>
  <c r="AJ5250" i="11"/>
  <c r="AJ5251" i="11"/>
  <c r="AJ5252" i="11"/>
  <c r="AJ5253" i="11"/>
  <c r="AJ5254" i="11"/>
  <c r="AJ5255" i="11"/>
  <c r="AJ5256" i="11"/>
  <c r="AJ5257" i="11"/>
  <c r="AJ5258" i="11"/>
  <c r="AJ5259" i="11"/>
  <c r="AJ5260" i="11"/>
  <c r="AJ5261" i="11"/>
  <c r="AJ5262" i="11"/>
  <c r="AJ5263" i="11"/>
  <c r="AJ5264" i="11"/>
  <c r="AJ5265" i="11"/>
  <c r="AJ5266" i="11"/>
  <c r="AJ5267" i="11"/>
  <c r="AJ5268" i="11"/>
  <c r="AJ5269" i="11"/>
  <c r="AJ5270" i="11"/>
  <c r="AJ5271" i="11"/>
  <c r="AJ5272" i="11"/>
  <c r="AJ5273" i="11"/>
  <c r="AJ5274" i="11"/>
  <c r="AJ5275" i="11"/>
  <c r="AJ5276" i="11"/>
  <c r="AJ5277" i="11"/>
  <c r="AJ5278" i="11"/>
  <c r="AJ5279" i="11"/>
  <c r="AJ5280" i="11"/>
  <c r="AJ5281" i="11"/>
  <c r="AJ5282" i="11"/>
  <c r="AJ5283" i="11"/>
  <c r="AJ5284" i="11"/>
  <c r="AJ5285" i="11"/>
  <c r="AJ5286" i="11"/>
  <c r="AJ5287" i="11"/>
  <c r="AJ5288" i="11"/>
  <c r="AJ5289" i="11"/>
  <c r="AJ5290" i="11"/>
  <c r="AJ5291" i="11"/>
  <c r="AJ5292" i="11"/>
  <c r="AJ5293" i="11"/>
  <c r="AJ5294" i="11"/>
  <c r="AJ5295" i="11"/>
  <c r="AJ5296" i="11"/>
  <c r="AJ5297" i="11"/>
  <c r="AJ5298" i="11"/>
  <c r="AJ5299" i="11"/>
  <c r="AJ5300" i="11"/>
  <c r="AJ5301" i="11"/>
  <c r="AJ5302" i="11"/>
  <c r="AJ5303" i="11"/>
  <c r="AJ5304" i="11"/>
  <c r="AJ5305" i="11"/>
  <c r="AJ5306" i="11"/>
  <c r="AJ5307" i="11"/>
  <c r="AJ5308" i="11"/>
  <c r="AJ5309" i="11"/>
  <c r="AJ5310" i="11"/>
  <c r="AJ5311" i="11"/>
  <c r="AJ5312" i="11"/>
  <c r="AJ5313" i="11"/>
  <c r="AJ5314" i="11"/>
  <c r="AJ5315" i="11"/>
  <c r="AJ5316" i="11"/>
  <c r="AJ5317" i="11"/>
  <c r="AJ5318" i="11"/>
  <c r="AJ5319" i="11"/>
  <c r="AJ5320" i="11"/>
  <c r="AJ5321" i="11"/>
  <c r="AJ5322" i="11"/>
  <c r="AJ5323" i="11"/>
  <c r="AJ5324" i="11"/>
  <c r="AJ5325" i="11"/>
  <c r="AJ5326" i="11"/>
  <c r="AJ5327" i="11"/>
  <c r="AJ5328" i="11"/>
  <c r="AJ5329" i="11"/>
  <c r="AJ5330" i="11"/>
  <c r="AJ5331" i="11"/>
  <c r="AJ5332" i="11"/>
  <c r="AJ5333" i="11"/>
  <c r="AJ5334" i="11"/>
  <c r="AJ5335" i="11"/>
  <c r="AJ5336" i="11"/>
  <c r="AJ5337" i="11"/>
  <c r="AJ5338" i="11"/>
  <c r="AJ5339" i="11"/>
  <c r="AJ5340" i="11"/>
  <c r="AJ5341" i="11"/>
  <c r="AJ5342" i="11"/>
  <c r="AJ5343" i="11"/>
  <c r="AJ5344" i="11"/>
  <c r="AJ5345" i="11"/>
  <c r="AJ5346" i="11"/>
  <c r="AJ5347" i="11"/>
  <c r="AJ5348" i="11"/>
  <c r="AJ5349" i="11"/>
  <c r="AJ5350" i="11"/>
  <c r="AJ5351" i="11"/>
  <c r="AJ5352" i="11"/>
  <c r="AJ5353" i="11"/>
  <c r="AJ5354" i="11"/>
  <c r="AJ5355" i="11"/>
  <c r="AJ5356" i="11"/>
  <c r="AJ5357" i="11"/>
  <c r="AJ5358" i="11"/>
  <c r="AJ5359" i="11"/>
  <c r="AJ5360" i="11"/>
  <c r="AJ5361" i="11"/>
  <c r="AJ5362" i="11"/>
  <c r="AJ5363" i="11"/>
  <c r="AJ5364" i="11"/>
  <c r="AJ5365" i="11"/>
  <c r="AJ5366" i="11"/>
  <c r="AJ5367" i="11"/>
  <c r="AJ5368" i="11"/>
  <c r="AJ5369" i="11"/>
  <c r="AJ5370" i="11"/>
  <c r="AJ5371" i="11"/>
  <c r="AJ5372" i="11"/>
  <c r="AJ5373" i="11"/>
  <c r="AJ5374" i="11"/>
  <c r="AJ5375" i="11"/>
  <c r="AJ5376" i="11"/>
  <c r="AJ5377" i="11"/>
  <c r="AJ5378" i="11"/>
  <c r="AJ5379" i="11"/>
  <c r="AJ5380" i="11"/>
  <c r="AJ5381" i="11"/>
  <c r="AJ5382" i="11"/>
  <c r="AJ5383" i="11"/>
  <c r="AJ5384" i="11"/>
  <c r="AJ5385" i="11"/>
  <c r="AJ5386" i="11"/>
  <c r="AJ5387" i="11"/>
  <c r="AJ5388" i="11"/>
  <c r="AJ5389" i="11"/>
  <c r="AJ5390" i="11"/>
  <c r="AJ5391" i="11"/>
  <c r="AJ5392" i="11"/>
  <c r="AJ5393" i="11"/>
  <c r="AJ5394" i="11"/>
  <c r="AJ5395" i="11"/>
  <c r="AJ5396" i="11"/>
  <c r="AJ5397" i="11"/>
  <c r="AJ5398" i="11"/>
  <c r="AJ5399" i="11"/>
  <c r="AJ5400" i="11"/>
  <c r="AJ5401" i="11"/>
  <c r="AJ5402" i="11"/>
  <c r="AJ5403" i="11"/>
  <c r="AJ5404" i="11"/>
  <c r="AJ5405" i="11"/>
  <c r="AJ5406" i="11"/>
  <c r="AJ5407" i="11"/>
  <c r="AJ5408" i="11"/>
  <c r="AJ5409" i="11"/>
  <c r="AJ5410" i="11"/>
  <c r="AJ5411" i="11"/>
  <c r="AJ5412" i="11"/>
  <c r="AJ5413" i="11"/>
  <c r="AJ5414" i="11"/>
  <c r="AJ5415" i="11"/>
  <c r="AJ5416" i="11"/>
  <c r="AJ5417" i="11"/>
  <c r="AJ5418" i="11"/>
  <c r="AJ5419" i="11"/>
  <c r="AJ5420" i="11"/>
  <c r="AJ5421" i="11"/>
  <c r="AJ5422" i="11"/>
  <c r="AJ5423" i="11"/>
  <c r="AJ5424" i="11"/>
  <c r="AJ5425" i="11"/>
  <c r="AJ5426" i="11"/>
  <c r="AJ5427" i="11"/>
  <c r="AJ5428" i="11"/>
  <c r="AJ5429" i="11"/>
  <c r="AJ5430" i="11"/>
  <c r="AJ5431" i="11"/>
  <c r="AJ5432" i="11"/>
  <c r="AJ5433" i="11"/>
  <c r="AJ5434" i="11"/>
  <c r="AJ5435" i="11"/>
  <c r="AJ5436" i="11"/>
  <c r="AJ5437" i="11"/>
  <c r="AJ5438" i="11"/>
  <c r="AJ5439" i="11"/>
  <c r="AJ5440" i="11"/>
  <c r="AJ5441" i="11"/>
  <c r="AJ5442" i="11"/>
  <c r="AJ5443" i="11"/>
  <c r="AJ5444" i="11"/>
  <c r="AJ5445" i="11"/>
  <c r="AJ5446" i="11"/>
  <c r="AJ5447" i="11"/>
  <c r="AJ5448" i="11"/>
  <c r="AJ5449" i="11"/>
  <c r="AJ5450" i="11"/>
  <c r="AJ5451" i="11"/>
  <c r="AJ5452" i="11"/>
  <c r="AJ5453" i="11"/>
  <c r="AJ5454" i="11"/>
  <c r="AJ5455" i="11"/>
  <c r="AJ5456" i="11"/>
  <c r="AJ5457" i="11"/>
  <c r="AJ5458" i="11"/>
  <c r="AJ5459" i="11"/>
  <c r="AJ5460" i="11"/>
  <c r="AJ5461" i="11"/>
  <c r="AJ5462" i="11"/>
  <c r="AJ5463" i="11"/>
  <c r="AJ5464" i="11"/>
  <c r="AJ5465" i="11"/>
  <c r="AJ5466" i="11"/>
  <c r="AJ5467" i="11"/>
  <c r="AJ5468" i="11"/>
  <c r="AJ5469" i="11"/>
  <c r="AJ5470" i="11"/>
  <c r="AJ5471" i="11"/>
  <c r="AJ5472" i="11"/>
  <c r="AJ5473" i="11"/>
  <c r="AJ5474" i="11"/>
  <c r="AJ5475" i="11"/>
  <c r="AJ5476" i="11"/>
  <c r="AJ5477" i="11"/>
  <c r="AJ5478" i="11"/>
  <c r="AJ5479" i="11"/>
  <c r="AJ5480" i="11"/>
  <c r="AJ5481" i="11"/>
  <c r="AJ5482" i="11"/>
  <c r="AJ5483" i="11"/>
  <c r="AJ5484" i="11"/>
  <c r="AJ5485" i="11"/>
  <c r="AJ5486" i="11"/>
  <c r="AJ5487" i="11"/>
  <c r="AJ5488" i="11"/>
  <c r="AJ5489" i="11"/>
  <c r="AJ5490" i="11"/>
  <c r="AJ5491" i="11"/>
  <c r="AJ5492" i="11"/>
  <c r="AJ5493" i="11"/>
  <c r="AJ5494" i="11"/>
  <c r="AJ5495" i="11"/>
  <c r="AJ5496" i="11"/>
  <c r="AJ5497" i="11"/>
  <c r="AJ5498" i="11"/>
  <c r="AJ5499" i="11"/>
  <c r="AJ5500" i="11"/>
  <c r="AJ5501" i="11"/>
  <c r="AJ5502" i="11"/>
  <c r="AJ5503" i="11"/>
  <c r="AJ5504" i="11"/>
  <c r="AJ5505" i="11"/>
  <c r="AJ5506" i="11"/>
  <c r="AJ5507" i="11"/>
  <c r="AJ5508" i="11"/>
  <c r="AJ5509" i="11"/>
  <c r="AJ5510" i="11"/>
  <c r="AJ5511" i="11"/>
  <c r="AJ5512" i="11"/>
  <c r="AJ5513" i="11"/>
  <c r="AJ5514" i="11"/>
  <c r="AJ5515" i="11"/>
  <c r="AJ5516" i="11"/>
  <c r="AJ5517" i="11"/>
  <c r="AJ5518" i="11"/>
  <c r="AJ5519" i="11"/>
  <c r="AJ5520" i="11"/>
  <c r="AJ5521" i="11"/>
  <c r="AJ5522" i="11"/>
  <c r="AJ5523" i="11"/>
  <c r="AJ5524" i="11"/>
  <c r="AJ5525" i="11"/>
  <c r="AJ5526" i="11"/>
  <c r="AJ5527" i="11"/>
  <c r="AJ5528" i="11"/>
  <c r="AJ5529" i="11"/>
  <c r="AJ5530" i="11"/>
  <c r="AJ5531" i="11"/>
  <c r="AJ5532" i="11"/>
  <c r="AJ5533" i="11"/>
  <c r="AJ5534" i="11"/>
  <c r="AJ5535" i="11"/>
  <c r="AJ5536" i="11"/>
  <c r="AJ5537" i="11"/>
  <c r="AJ5538" i="11"/>
  <c r="AJ5539" i="11"/>
  <c r="AJ5540" i="11"/>
  <c r="AJ5541" i="11"/>
  <c r="AJ5542" i="11"/>
  <c r="AJ5543" i="11"/>
  <c r="AJ5544" i="11"/>
  <c r="AJ5545" i="11"/>
  <c r="AJ5546" i="11"/>
  <c r="AJ5547" i="11"/>
  <c r="AJ5548" i="11"/>
  <c r="AJ5549" i="11"/>
  <c r="AJ5550" i="11"/>
  <c r="AJ5551" i="11"/>
  <c r="AJ5552" i="11"/>
  <c r="AJ5553" i="11"/>
  <c r="AJ5554" i="11"/>
  <c r="AJ5555" i="11"/>
  <c r="AJ5556" i="11"/>
  <c r="AJ5557" i="11"/>
  <c r="AJ5558" i="11"/>
  <c r="AJ5559" i="11"/>
  <c r="AJ5560" i="11"/>
  <c r="AJ5561" i="11"/>
  <c r="AJ5562" i="11"/>
  <c r="AJ5563" i="11"/>
  <c r="AJ5564" i="11"/>
  <c r="AJ5565" i="11"/>
  <c r="AJ5566" i="11"/>
  <c r="AJ5567" i="11"/>
  <c r="AJ5568" i="11"/>
  <c r="AJ5569" i="11"/>
  <c r="AJ5570" i="11"/>
  <c r="AJ5571" i="11"/>
  <c r="AJ5572" i="11"/>
  <c r="AJ5573" i="11"/>
  <c r="AJ5574" i="11"/>
  <c r="AJ5575" i="11"/>
  <c r="AJ5576" i="11"/>
  <c r="AJ5577" i="11"/>
  <c r="AJ5578" i="11"/>
  <c r="AJ5579" i="11"/>
  <c r="AJ5580" i="11"/>
  <c r="AJ5581" i="11"/>
  <c r="AJ5582" i="11"/>
  <c r="AJ5583" i="11"/>
  <c r="AJ5584" i="11"/>
  <c r="AJ5585" i="11"/>
  <c r="AJ5586" i="11"/>
  <c r="AJ5587" i="11"/>
  <c r="AJ5588" i="11"/>
  <c r="AJ5589" i="11"/>
  <c r="AJ5590" i="11"/>
  <c r="AJ5591" i="11"/>
  <c r="AJ5592" i="11"/>
  <c r="AJ5593" i="11"/>
  <c r="AJ5594" i="11"/>
  <c r="AJ5595" i="11"/>
  <c r="AJ5596" i="11"/>
  <c r="AJ5597" i="11"/>
  <c r="AJ5598" i="11"/>
  <c r="AJ5599" i="11"/>
  <c r="AJ5600" i="11"/>
  <c r="AJ5601" i="11"/>
  <c r="AJ5602" i="11"/>
  <c r="AJ5603" i="11"/>
  <c r="AJ5604" i="11"/>
  <c r="AJ5605" i="11"/>
  <c r="AJ5606" i="11"/>
  <c r="AJ5607" i="11"/>
  <c r="AJ5608" i="11"/>
  <c r="AJ5609" i="11"/>
  <c r="AJ5610" i="11"/>
  <c r="AJ5611" i="11"/>
  <c r="AJ5612" i="11"/>
  <c r="AJ5613" i="11"/>
  <c r="AJ5614" i="11"/>
  <c r="AJ5615" i="11"/>
  <c r="AJ5616" i="11"/>
  <c r="AJ5617" i="11"/>
  <c r="AJ5618" i="11"/>
  <c r="AJ5619" i="11"/>
  <c r="AJ5620" i="11"/>
  <c r="AJ5621" i="11"/>
  <c r="AJ5622" i="11"/>
  <c r="AJ5623" i="11"/>
  <c r="AJ5624" i="11"/>
  <c r="AJ5625" i="11"/>
  <c r="AJ5626" i="11"/>
  <c r="AJ5627" i="11"/>
  <c r="AJ5628" i="11"/>
  <c r="AJ5629" i="11"/>
  <c r="AJ5630" i="11"/>
  <c r="AJ5631" i="11"/>
  <c r="AJ5632" i="11"/>
  <c r="AJ5633" i="11"/>
  <c r="AJ5634" i="11"/>
  <c r="AJ5635" i="11"/>
  <c r="AJ5636" i="11"/>
  <c r="AJ5637" i="11"/>
  <c r="AJ5638" i="11"/>
  <c r="AJ5639" i="11"/>
  <c r="AJ5640" i="11"/>
  <c r="AJ5641" i="11"/>
  <c r="AJ5642" i="11"/>
  <c r="AJ5643" i="11"/>
  <c r="AJ5644" i="11"/>
  <c r="AJ5645" i="11"/>
  <c r="AJ5646" i="11"/>
  <c r="AJ5647" i="11"/>
  <c r="AJ5648" i="11"/>
  <c r="AJ5649" i="11"/>
  <c r="AJ5650" i="11"/>
  <c r="AJ5651" i="11"/>
  <c r="AJ5652" i="11"/>
  <c r="AJ5653" i="11"/>
  <c r="AJ5654" i="11"/>
  <c r="AJ5655" i="11"/>
  <c r="AJ5656" i="11"/>
  <c r="AJ5657" i="11"/>
  <c r="AJ5658" i="11"/>
  <c r="AJ5659" i="11"/>
  <c r="AJ5660" i="11"/>
  <c r="AJ5661" i="11"/>
  <c r="AJ5662" i="11"/>
  <c r="AJ5663" i="11"/>
  <c r="AJ5664" i="11"/>
  <c r="AJ5665" i="11"/>
  <c r="AJ5666" i="11"/>
  <c r="AJ5667" i="11"/>
  <c r="AJ5668" i="11"/>
  <c r="AJ5669" i="11"/>
  <c r="AJ5670" i="11"/>
  <c r="AJ5671" i="11"/>
  <c r="AJ5672" i="11"/>
  <c r="AJ5673" i="11"/>
  <c r="AJ5674" i="11"/>
  <c r="AJ5675" i="11"/>
  <c r="AJ5676" i="11"/>
  <c r="AJ5677" i="11"/>
  <c r="AJ5678" i="11"/>
  <c r="AJ5679" i="11"/>
  <c r="AJ5680" i="11"/>
  <c r="AJ5681" i="11"/>
  <c r="AJ5682" i="11"/>
  <c r="AJ5683" i="11"/>
  <c r="AJ5684" i="11"/>
  <c r="AJ5685" i="11"/>
  <c r="AJ5686" i="11"/>
  <c r="AJ5687" i="11"/>
  <c r="AJ5688" i="11"/>
  <c r="AJ5689" i="11"/>
  <c r="AJ5690" i="11"/>
  <c r="AJ5691" i="11"/>
  <c r="AJ5692" i="11"/>
  <c r="AJ5693" i="11"/>
  <c r="AJ5694" i="11"/>
  <c r="AJ5695" i="11"/>
  <c r="AJ5696" i="11"/>
  <c r="AJ5697" i="11"/>
  <c r="AJ5698" i="11"/>
  <c r="AJ5699" i="11"/>
  <c r="AJ5700" i="11"/>
  <c r="AJ5701" i="11"/>
  <c r="AJ5702" i="11"/>
  <c r="AJ5703" i="11"/>
  <c r="AJ5704" i="11"/>
  <c r="AJ5705" i="11"/>
  <c r="AJ5706" i="11"/>
  <c r="AJ5707" i="11"/>
  <c r="AJ5708" i="11"/>
  <c r="AJ5709" i="11"/>
  <c r="AJ5710" i="11"/>
  <c r="AJ5711" i="11"/>
  <c r="AJ5712" i="11"/>
  <c r="AJ5713" i="11"/>
  <c r="AJ5714" i="11"/>
  <c r="AJ5715" i="11"/>
  <c r="AJ5716" i="11"/>
  <c r="AJ5717" i="11"/>
  <c r="AJ5718" i="11"/>
  <c r="AJ5719" i="11"/>
  <c r="AJ5720" i="11"/>
  <c r="AJ5721" i="11"/>
  <c r="AJ5722" i="11"/>
  <c r="AJ5723" i="11"/>
  <c r="AJ5724" i="11"/>
  <c r="AJ5725" i="11"/>
  <c r="AJ5726" i="11"/>
  <c r="AJ5727" i="11"/>
  <c r="AJ5728" i="11"/>
  <c r="AJ5729" i="11"/>
  <c r="AJ5730" i="11"/>
  <c r="AJ5731" i="11"/>
  <c r="AJ5732" i="11"/>
  <c r="AJ5733" i="11"/>
  <c r="AJ5734" i="11"/>
  <c r="AJ5735" i="11"/>
  <c r="AJ5736" i="11"/>
  <c r="AJ5737" i="11"/>
  <c r="AJ5738" i="11"/>
  <c r="AJ5739" i="11"/>
  <c r="AJ5740" i="11"/>
  <c r="AJ5741" i="11"/>
  <c r="AJ5742" i="11"/>
  <c r="AJ5743" i="11"/>
  <c r="AJ5744" i="11"/>
  <c r="AJ5745" i="11"/>
  <c r="AJ5746" i="11"/>
  <c r="AJ5747" i="11"/>
  <c r="AJ5748" i="11"/>
  <c r="AJ5749" i="11"/>
  <c r="AJ5750" i="11"/>
  <c r="AJ5751" i="11"/>
  <c r="AJ5752" i="11"/>
  <c r="AJ5753" i="11"/>
  <c r="AJ5754" i="11"/>
  <c r="AJ5755" i="11"/>
  <c r="AJ5756" i="11"/>
  <c r="AJ5757" i="11"/>
  <c r="AJ5758" i="11"/>
  <c r="AJ5759" i="11"/>
  <c r="AJ5760" i="11"/>
  <c r="AJ5761" i="11"/>
  <c r="AJ5762" i="11"/>
  <c r="AJ5763" i="11"/>
  <c r="AJ5764" i="11"/>
  <c r="AJ5765" i="11"/>
  <c r="AJ5766" i="11"/>
  <c r="AJ5767" i="11"/>
  <c r="AJ5768" i="11"/>
  <c r="AJ5769" i="11"/>
  <c r="AJ5770" i="11"/>
  <c r="AJ5771" i="11"/>
  <c r="AJ5772" i="11"/>
  <c r="AJ5773" i="11"/>
  <c r="AJ5774" i="11"/>
  <c r="AJ5775" i="11"/>
  <c r="AJ5776" i="11"/>
  <c r="AJ5777" i="11"/>
  <c r="AJ5778" i="11"/>
  <c r="AJ5779" i="11"/>
  <c r="AJ5780" i="11"/>
  <c r="AJ5781" i="11"/>
  <c r="AJ5782" i="11"/>
  <c r="AJ5783" i="11"/>
  <c r="AJ5784" i="11"/>
  <c r="AJ5785" i="11"/>
  <c r="AJ5786" i="11"/>
  <c r="AJ5787" i="11"/>
  <c r="AJ5788" i="11"/>
  <c r="AJ5789" i="11"/>
  <c r="AJ5790" i="11"/>
  <c r="AJ5791" i="11"/>
  <c r="AJ5792" i="11"/>
  <c r="AJ5793" i="11"/>
  <c r="AJ5794" i="11"/>
  <c r="AJ5795" i="11"/>
  <c r="AJ5796" i="11"/>
  <c r="AJ5797" i="11"/>
  <c r="AJ5798" i="11"/>
  <c r="AJ5799" i="11"/>
  <c r="AJ5800" i="11"/>
  <c r="AJ5801" i="11"/>
  <c r="AJ5802" i="11"/>
  <c r="AJ5803" i="11"/>
  <c r="AJ5804" i="11"/>
  <c r="AJ5805" i="11"/>
  <c r="AJ5806" i="11"/>
  <c r="AJ5807" i="11"/>
  <c r="AJ5808" i="11"/>
  <c r="AJ5809" i="11"/>
  <c r="AJ5810" i="11"/>
  <c r="AJ5811" i="11"/>
  <c r="AJ5812" i="11"/>
  <c r="AJ5813" i="11"/>
  <c r="AJ5814" i="11"/>
  <c r="AJ5815" i="11"/>
  <c r="AJ5816" i="11"/>
  <c r="AJ5817" i="11"/>
  <c r="AJ5818" i="11"/>
  <c r="AJ5819" i="11"/>
  <c r="AJ5820" i="11"/>
  <c r="AJ5821" i="11"/>
  <c r="AJ5822" i="11"/>
  <c r="AJ5823" i="11"/>
  <c r="AJ5824" i="11"/>
  <c r="AJ5825" i="11"/>
  <c r="AJ5826" i="11"/>
  <c r="AJ5827" i="11"/>
  <c r="AJ5828" i="11"/>
  <c r="AJ5829" i="11"/>
  <c r="AJ5830" i="11"/>
  <c r="AJ5831" i="11"/>
  <c r="AJ5832" i="11"/>
  <c r="AJ5833" i="11"/>
  <c r="AJ5834" i="11"/>
  <c r="AJ5835" i="11"/>
  <c r="AJ5836" i="11"/>
  <c r="AJ5837" i="11"/>
  <c r="AJ5838" i="11"/>
  <c r="AJ5839" i="11"/>
  <c r="AJ5840" i="11"/>
  <c r="AJ5841" i="11"/>
  <c r="AJ5842" i="11"/>
  <c r="AJ5843" i="11"/>
  <c r="AJ5844" i="11"/>
  <c r="AJ5845" i="11"/>
  <c r="AJ5846" i="11"/>
  <c r="AJ5847" i="11"/>
  <c r="AJ5848" i="11"/>
  <c r="AJ5849" i="11"/>
  <c r="AJ5850" i="11"/>
  <c r="AJ5851" i="11"/>
  <c r="AJ5852" i="11"/>
  <c r="AJ5853" i="11"/>
  <c r="AJ5854" i="11"/>
  <c r="AJ5855" i="11"/>
  <c r="AJ5856" i="11"/>
  <c r="AJ5857" i="11"/>
  <c r="AJ5858" i="11"/>
  <c r="AJ5859" i="11"/>
  <c r="AJ5860" i="11"/>
  <c r="AJ5861" i="11"/>
  <c r="AJ5862" i="11"/>
  <c r="AJ5863" i="11"/>
  <c r="AJ5864" i="11"/>
  <c r="AJ5865" i="11"/>
  <c r="AJ5866" i="11"/>
  <c r="AJ5867" i="11"/>
  <c r="AJ5868" i="11"/>
  <c r="AJ5869" i="11"/>
  <c r="AJ5870" i="11"/>
  <c r="AJ5871" i="11"/>
  <c r="AJ5872" i="11"/>
  <c r="AJ5873" i="11"/>
  <c r="AJ5874" i="11"/>
  <c r="AJ5875" i="11"/>
  <c r="AJ5876" i="11"/>
  <c r="AJ5877" i="11"/>
  <c r="AJ5878" i="11"/>
  <c r="AJ5879" i="11"/>
  <c r="AJ5880" i="11"/>
  <c r="AJ5881" i="11"/>
  <c r="AJ5882" i="11"/>
  <c r="AJ5883" i="11"/>
  <c r="AJ5884" i="11"/>
  <c r="AJ5885" i="11"/>
  <c r="AJ5886" i="11"/>
  <c r="AJ5887" i="11"/>
  <c r="AJ5888" i="11"/>
  <c r="AJ5889" i="11"/>
  <c r="AJ5890" i="11"/>
  <c r="AJ5891" i="11"/>
  <c r="AJ5892" i="11"/>
  <c r="AJ5893" i="11"/>
  <c r="AJ5894" i="11"/>
  <c r="AJ5895" i="11"/>
  <c r="AJ5896" i="11"/>
  <c r="AJ5897" i="11"/>
  <c r="AJ5898" i="11"/>
  <c r="AJ5899" i="11"/>
  <c r="AJ5900" i="11"/>
  <c r="AJ5901" i="11"/>
  <c r="AJ5902" i="11"/>
  <c r="AJ5903" i="11"/>
  <c r="AJ5904" i="11"/>
  <c r="AJ5905" i="11"/>
  <c r="AJ5906" i="11"/>
  <c r="AJ5907" i="11"/>
  <c r="AJ5908" i="11"/>
  <c r="AJ5909" i="11"/>
  <c r="AJ5910" i="11"/>
  <c r="AJ5911" i="11"/>
  <c r="AJ5912" i="11"/>
  <c r="AJ5913" i="11"/>
  <c r="AJ5914" i="11"/>
  <c r="AJ5915" i="11"/>
  <c r="AJ5916" i="11"/>
  <c r="AJ5917" i="11"/>
  <c r="AJ5918" i="11"/>
  <c r="AJ5919" i="11"/>
  <c r="AJ5920" i="11"/>
  <c r="AJ5921" i="11"/>
  <c r="AJ5922" i="11"/>
  <c r="AJ5923" i="11"/>
  <c r="AJ5924" i="11"/>
  <c r="AJ5925" i="11"/>
  <c r="AJ5926" i="11"/>
  <c r="AJ5927" i="11"/>
  <c r="AJ5928" i="11"/>
  <c r="AJ5929" i="11"/>
  <c r="AJ5930" i="11"/>
  <c r="AJ5931" i="11"/>
  <c r="AJ5932" i="11"/>
  <c r="AJ5933" i="11"/>
  <c r="AJ5934" i="11"/>
  <c r="AJ5935" i="11"/>
  <c r="AJ5936" i="11"/>
  <c r="AJ5937" i="11"/>
  <c r="AJ5938" i="11"/>
  <c r="AJ5939" i="11"/>
  <c r="AJ5940" i="11"/>
  <c r="AJ5941" i="11"/>
  <c r="AJ5942" i="11"/>
  <c r="AJ5943" i="11"/>
  <c r="AJ5944" i="11"/>
  <c r="AJ5945" i="11"/>
  <c r="AJ5946" i="11"/>
  <c r="AJ5947" i="11"/>
  <c r="AJ5948" i="11"/>
  <c r="AJ5949" i="11"/>
  <c r="AJ5950" i="11"/>
  <c r="AJ5951" i="11"/>
  <c r="AJ5952" i="11"/>
  <c r="AJ5953" i="11"/>
  <c r="AJ5954" i="11"/>
  <c r="AJ5955" i="11"/>
  <c r="AJ5956" i="11"/>
  <c r="AJ5957" i="11"/>
  <c r="AJ5958" i="11"/>
  <c r="AJ5959" i="11"/>
  <c r="AJ5960" i="11"/>
  <c r="AJ5961" i="11"/>
  <c r="AJ5962" i="11"/>
  <c r="AJ5963" i="11"/>
  <c r="AJ5964" i="11"/>
  <c r="AJ5965" i="11"/>
  <c r="AJ5966" i="11"/>
  <c r="AJ5967" i="11"/>
  <c r="AJ5968" i="11"/>
  <c r="AJ5969" i="11"/>
  <c r="AJ5970" i="11"/>
  <c r="AJ5971" i="11"/>
  <c r="AJ5972" i="11"/>
  <c r="AJ5973" i="11"/>
  <c r="AJ5974" i="11"/>
  <c r="AJ5975" i="11"/>
  <c r="AJ5976" i="11"/>
  <c r="AJ5977" i="11"/>
  <c r="AJ5978" i="11"/>
  <c r="AJ5979" i="11"/>
  <c r="AJ5980" i="11"/>
  <c r="AJ5981" i="11"/>
  <c r="AJ5982" i="11"/>
  <c r="AJ5983" i="11"/>
  <c r="AJ5984" i="11"/>
  <c r="AJ5985" i="11"/>
  <c r="AJ5986" i="11"/>
  <c r="AJ5987" i="11"/>
  <c r="AJ5988" i="11"/>
  <c r="AJ5989" i="11"/>
  <c r="AJ5990" i="11"/>
  <c r="AJ5991" i="11"/>
  <c r="AJ5992" i="11"/>
  <c r="AJ5993" i="11"/>
  <c r="AJ5994" i="11"/>
  <c r="AJ5995" i="11"/>
  <c r="AJ5996" i="11"/>
  <c r="AJ5997" i="11"/>
  <c r="AJ5998" i="11"/>
  <c r="AJ5999" i="11"/>
  <c r="AJ6000" i="11"/>
  <c r="AJ6001" i="11"/>
  <c r="AJ6002" i="11"/>
  <c r="AJ6003" i="11"/>
  <c r="AJ6004" i="11"/>
  <c r="AJ6005" i="11"/>
  <c r="AJ6006" i="11"/>
  <c r="AJ6007" i="11"/>
  <c r="AJ6008" i="11"/>
  <c r="AJ6009" i="11"/>
  <c r="AJ6010" i="11"/>
  <c r="AJ6011" i="11"/>
  <c r="AJ6012" i="11"/>
  <c r="AJ6013" i="11"/>
  <c r="AJ6014" i="11"/>
  <c r="AJ6015" i="11"/>
  <c r="AJ6016" i="11"/>
  <c r="AJ6017" i="11"/>
  <c r="AJ6018" i="11"/>
  <c r="AJ6019" i="11"/>
  <c r="AJ6020" i="11"/>
  <c r="AJ6021" i="11"/>
  <c r="AJ6022" i="11"/>
  <c r="AJ6023" i="11"/>
  <c r="AJ6024" i="11"/>
  <c r="AJ6025" i="11"/>
  <c r="AJ6026" i="11"/>
  <c r="AJ6027" i="11"/>
  <c r="AJ6028" i="11"/>
  <c r="AJ6029" i="11"/>
  <c r="AJ6030" i="11"/>
  <c r="AJ6031" i="11"/>
  <c r="AJ6032" i="11"/>
  <c r="AJ6033" i="11"/>
  <c r="AJ6034" i="11"/>
  <c r="AJ6035" i="11"/>
  <c r="AJ6036" i="11"/>
  <c r="AJ6037" i="11"/>
  <c r="AJ6038" i="11"/>
  <c r="AJ6039" i="11"/>
  <c r="AJ6040" i="11"/>
  <c r="AJ6041" i="11"/>
  <c r="AJ6042" i="11"/>
  <c r="AJ6043" i="11"/>
  <c r="AJ6044" i="11"/>
  <c r="AJ6045" i="11"/>
  <c r="AJ6046" i="11"/>
  <c r="AJ6047" i="11"/>
  <c r="AJ6048" i="11"/>
  <c r="AJ6049" i="11"/>
  <c r="AJ6050" i="11"/>
  <c r="AJ6051" i="11"/>
  <c r="AJ6052" i="11"/>
  <c r="AJ6053" i="11"/>
  <c r="AJ6054" i="11"/>
  <c r="AJ6055" i="11"/>
  <c r="AJ6056" i="11"/>
  <c r="AJ6057" i="11"/>
  <c r="AJ6058" i="11"/>
  <c r="AJ6059" i="11"/>
  <c r="AJ6060" i="11"/>
  <c r="AJ6061" i="11"/>
  <c r="AJ6062" i="11"/>
  <c r="AJ6063" i="11"/>
  <c r="AJ6064" i="11"/>
  <c r="AJ6065" i="11"/>
  <c r="AJ6066" i="11"/>
  <c r="AJ6067" i="11"/>
  <c r="AJ6068" i="11"/>
  <c r="AJ6069" i="11"/>
  <c r="AJ6070" i="11"/>
  <c r="AJ6071" i="11"/>
  <c r="AJ6072" i="11"/>
  <c r="AJ6073" i="11"/>
  <c r="AJ6074" i="11"/>
  <c r="AJ6075" i="11"/>
  <c r="AJ6076" i="11"/>
  <c r="AJ6077" i="11"/>
  <c r="AJ6078" i="11"/>
  <c r="AJ6079" i="11"/>
  <c r="AJ6080" i="11"/>
  <c r="AJ6081" i="11"/>
  <c r="AJ6082" i="11"/>
  <c r="AJ6083" i="11"/>
  <c r="AJ6084" i="11"/>
  <c r="AJ6085" i="11"/>
  <c r="AJ6086" i="11"/>
  <c r="AJ6087" i="11"/>
  <c r="AJ6088" i="11"/>
  <c r="AJ6089" i="11"/>
  <c r="AJ6090" i="11"/>
  <c r="AJ6091" i="11"/>
  <c r="AJ6092" i="11"/>
  <c r="AJ6093" i="11"/>
  <c r="AJ6094" i="11"/>
  <c r="AJ6095" i="11"/>
  <c r="AJ6096" i="11"/>
  <c r="AJ6097" i="11"/>
  <c r="AJ6098" i="11"/>
  <c r="AJ6099" i="11"/>
  <c r="AJ6100" i="11"/>
  <c r="AJ6101" i="11"/>
  <c r="AJ6102" i="11"/>
  <c r="AJ6103" i="11"/>
  <c r="AJ6104" i="11"/>
  <c r="AJ6105" i="11"/>
  <c r="AJ6106" i="11"/>
  <c r="AJ6107" i="11"/>
  <c r="AJ6108" i="11"/>
  <c r="AJ6109" i="11"/>
  <c r="AJ6110" i="11"/>
  <c r="AJ6111" i="11"/>
  <c r="AJ6112" i="11"/>
  <c r="AJ6113" i="11"/>
  <c r="AJ6114" i="11"/>
  <c r="AJ6115" i="11"/>
  <c r="AJ6116" i="11"/>
  <c r="AJ6117" i="11"/>
  <c r="AJ6118" i="11"/>
  <c r="AJ6119" i="11"/>
  <c r="AJ6120" i="11"/>
  <c r="AJ6121" i="11"/>
  <c r="AJ6122" i="11"/>
  <c r="AJ6123" i="11"/>
  <c r="AJ6124" i="11"/>
  <c r="AJ6125" i="11"/>
  <c r="AJ6126" i="11"/>
  <c r="AJ6127" i="11"/>
  <c r="AJ6128" i="11"/>
  <c r="AJ6129" i="11"/>
  <c r="AJ6130" i="11"/>
  <c r="AJ6131" i="11"/>
  <c r="AJ6132" i="11"/>
  <c r="AJ6133" i="11"/>
  <c r="AJ6134" i="11"/>
  <c r="AJ6135" i="11"/>
  <c r="AJ6136" i="11"/>
  <c r="AJ6137" i="11"/>
  <c r="AJ6138" i="11"/>
  <c r="AJ6139" i="11"/>
  <c r="AJ6140" i="11"/>
  <c r="AJ6141" i="11"/>
  <c r="AJ6142" i="11"/>
  <c r="AJ6143" i="11"/>
  <c r="AJ6144" i="11"/>
  <c r="AJ6145" i="11"/>
  <c r="AJ6146" i="11"/>
  <c r="AJ6147" i="11"/>
  <c r="AJ6148" i="11"/>
  <c r="AJ6149" i="11"/>
  <c r="AJ6150" i="11"/>
  <c r="AJ6151" i="11"/>
  <c r="AJ6152" i="11"/>
  <c r="AJ6153" i="11"/>
  <c r="AJ6154" i="11"/>
  <c r="AJ6155" i="11"/>
  <c r="AJ6156" i="11"/>
  <c r="AJ6157" i="11"/>
  <c r="AJ6158" i="11"/>
  <c r="AJ6159" i="11"/>
  <c r="AJ6160" i="11"/>
  <c r="AJ6161" i="11"/>
  <c r="AJ6162" i="11"/>
  <c r="AJ6163" i="11"/>
  <c r="AJ6164" i="11"/>
  <c r="AJ6165" i="11"/>
  <c r="AJ6166" i="11"/>
  <c r="AJ6167" i="11"/>
  <c r="AJ6168" i="11"/>
  <c r="AJ6169" i="11"/>
  <c r="AJ6170" i="11"/>
  <c r="AJ6171" i="11"/>
  <c r="AJ6172" i="11"/>
  <c r="AJ6173" i="11"/>
  <c r="AJ6174" i="11"/>
  <c r="AJ6175" i="11"/>
  <c r="AJ6176" i="11"/>
  <c r="AJ6177" i="11"/>
  <c r="AJ6178" i="11"/>
  <c r="AJ6179" i="11"/>
  <c r="AJ6180" i="11"/>
  <c r="AJ6181" i="11"/>
  <c r="AJ6182" i="11"/>
  <c r="AJ6183" i="11"/>
  <c r="AJ6184" i="11"/>
  <c r="AJ6185" i="11"/>
  <c r="AJ6186" i="11"/>
  <c r="AJ6187" i="11"/>
  <c r="AJ6188" i="11"/>
  <c r="AJ6189" i="11"/>
  <c r="AJ6190" i="11"/>
  <c r="AJ6191" i="11"/>
  <c r="AJ6192" i="11"/>
  <c r="AJ6193" i="11"/>
  <c r="AJ6194" i="11"/>
  <c r="AJ6195" i="11"/>
  <c r="AJ6196" i="11"/>
  <c r="AJ6197" i="11"/>
  <c r="AJ6198" i="11"/>
  <c r="AJ6199" i="11"/>
  <c r="AJ6200" i="11"/>
  <c r="AJ6201" i="11"/>
  <c r="AJ6202" i="11"/>
  <c r="AJ6203" i="11"/>
  <c r="AJ6204" i="11"/>
  <c r="AJ6205" i="11"/>
  <c r="AJ6206" i="11"/>
  <c r="AJ6207" i="11"/>
  <c r="AJ6208" i="11"/>
  <c r="AJ6209" i="11"/>
  <c r="AJ6210" i="11"/>
  <c r="AJ6211" i="11"/>
  <c r="AJ6212" i="11"/>
  <c r="AJ6213" i="11"/>
  <c r="AJ6214" i="11"/>
  <c r="AJ6215" i="11"/>
  <c r="AJ6216" i="11"/>
  <c r="AJ6217" i="11"/>
  <c r="AJ6218" i="11"/>
  <c r="AJ6219" i="11"/>
  <c r="AJ6220" i="11"/>
  <c r="AJ6221" i="11"/>
  <c r="AJ6222" i="11"/>
  <c r="AJ6223" i="11"/>
  <c r="AJ6224" i="11"/>
  <c r="AJ6225" i="11"/>
  <c r="AJ6226" i="11"/>
  <c r="AJ6227" i="11"/>
  <c r="AJ6228" i="11"/>
  <c r="AJ6229" i="11"/>
  <c r="AJ6230" i="11"/>
  <c r="AJ6231" i="11"/>
  <c r="AJ6232" i="11"/>
  <c r="AJ6233" i="11"/>
  <c r="AJ6234" i="11"/>
  <c r="AJ6235" i="11"/>
  <c r="AJ6236" i="11"/>
  <c r="AJ6237" i="11"/>
  <c r="AJ6238" i="11"/>
  <c r="AJ6239" i="11"/>
  <c r="AJ6240" i="11"/>
  <c r="AJ6241" i="11"/>
  <c r="AJ6242" i="11"/>
  <c r="AJ6243" i="11"/>
  <c r="AJ6244" i="11"/>
  <c r="AJ6245" i="11"/>
  <c r="AJ6246" i="11"/>
  <c r="AJ6247" i="11"/>
  <c r="AJ6248" i="11"/>
  <c r="AJ6249" i="11"/>
  <c r="AJ6250" i="11"/>
  <c r="AJ6251" i="11"/>
  <c r="AJ6252" i="11"/>
  <c r="AJ6253" i="11"/>
  <c r="AJ6254" i="11"/>
  <c r="AJ6255" i="11"/>
  <c r="AJ6256" i="11"/>
  <c r="AJ6257" i="11"/>
  <c r="AJ6258" i="11"/>
  <c r="AJ6259" i="11"/>
  <c r="AJ6260" i="11"/>
  <c r="AJ6261" i="11"/>
  <c r="AJ6262" i="11"/>
  <c r="AJ6263" i="11"/>
  <c r="AJ6264" i="11"/>
  <c r="AJ6265" i="11"/>
  <c r="AJ6266" i="11"/>
  <c r="AJ6267" i="11"/>
  <c r="AJ6268" i="11"/>
  <c r="AJ6269" i="11"/>
  <c r="AJ6270" i="11"/>
  <c r="AJ6271" i="11"/>
  <c r="AJ6272" i="11"/>
  <c r="AJ6273" i="11"/>
  <c r="AJ6274" i="11"/>
  <c r="AJ6275" i="11"/>
  <c r="AJ6276" i="11"/>
  <c r="AJ6277" i="11"/>
  <c r="AJ6278" i="11"/>
  <c r="AJ6279" i="11"/>
  <c r="AJ6280" i="11"/>
  <c r="AJ6281" i="11"/>
  <c r="AJ6282" i="11"/>
  <c r="AJ6283" i="11"/>
  <c r="AJ6284" i="11"/>
  <c r="AJ6285" i="11"/>
  <c r="AJ6286" i="11"/>
  <c r="AJ6287" i="11"/>
  <c r="AJ6288" i="11"/>
  <c r="AJ6289" i="11"/>
  <c r="AJ6290" i="11"/>
  <c r="AJ6291" i="11"/>
  <c r="AJ6292" i="11"/>
  <c r="AJ6293" i="11"/>
  <c r="AJ6294" i="11"/>
  <c r="AJ6295" i="11"/>
  <c r="AJ6296" i="11"/>
  <c r="AJ6297" i="11"/>
  <c r="AJ6298" i="11"/>
  <c r="AJ6299" i="11"/>
  <c r="AJ6300" i="11"/>
  <c r="AJ6301" i="11"/>
  <c r="AJ6302" i="11"/>
  <c r="AJ6303" i="11"/>
  <c r="AJ6304" i="11"/>
  <c r="AJ6305" i="11"/>
  <c r="AJ6306" i="11"/>
  <c r="AJ6307" i="11"/>
  <c r="AJ6308" i="11"/>
  <c r="AJ6309" i="11"/>
  <c r="AJ6310" i="11"/>
  <c r="AJ6311" i="11"/>
  <c r="AJ6312" i="11"/>
  <c r="AJ6313" i="11"/>
  <c r="AJ6314" i="11"/>
  <c r="AJ6315" i="11"/>
  <c r="AJ6316" i="11"/>
  <c r="AJ6317" i="11"/>
  <c r="AJ6318" i="11"/>
  <c r="AJ6319" i="11"/>
  <c r="AJ6320" i="11"/>
  <c r="AJ6321" i="11"/>
  <c r="AJ6322" i="11"/>
  <c r="AJ6323" i="11"/>
  <c r="AJ6324" i="11"/>
  <c r="AJ6325" i="11"/>
  <c r="AJ6326" i="11"/>
  <c r="AJ6327" i="11"/>
  <c r="AJ6328" i="11"/>
  <c r="AJ6329" i="11"/>
  <c r="AJ6330" i="11"/>
  <c r="AJ6331" i="11"/>
  <c r="AJ6332" i="11"/>
  <c r="AJ6333" i="11"/>
  <c r="AJ6334" i="11"/>
  <c r="AJ6335" i="11"/>
  <c r="AJ6336" i="11"/>
  <c r="AJ6337" i="11"/>
  <c r="AJ6338" i="11"/>
  <c r="AJ6339" i="11"/>
  <c r="AJ6340" i="11"/>
  <c r="AJ6341" i="11"/>
  <c r="AJ6342" i="11"/>
  <c r="AJ6343" i="11"/>
  <c r="AJ6344" i="11"/>
  <c r="AJ6345" i="11"/>
  <c r="AJ6346" i="11"/>
  <c r="AJ6347" i="11"/>
  <c r="AJ6348" i="11"/>
  <c r="AJ6349" i="11"/>
  <c r="AJ6350" i="11"/>
  <c r="AJ6351" i="11"/>
  <c r="AJ6352" i="11"/>
  <c r="AJ6353" i="11"/>
  <c r="AJ6354" i="11"/>
  <c r="AJ6355" i="11"/>
  <c r="AJ6356" i="11"/>
  <c r="AJ6357" i="11"/>
  <c r="AJ6358" i="11"/>
  <c r="AJ6359" i="11"/>
  <c r="AJ6360" i="11"/>
  <c r="AJ6361" i="11"/>
  <c r="AJ6362" i="11"/>
  <c r="AJ6363" i="11"/>
  <c r="AJ6364" i="11"/>
  <c r="AJ6365" i="11"/>
  <c r="AJ6366" i="11"/>
  <c r="AJ6367" i="11"/>
  <c r="AJ6368" i="11"/>
  <c r="AJ6369" i="11"/>
  <c r="AJ6370" i="11"/>
  <c r="AJ6371" i="11"/>
  <c r="AJ6372" i="11"/>
  <c r="AJ6373" i="11"/>
  <c r="AJ6374" i="11"/>
  <c r="AJ6375" i="11"/>
  <c r="AJ6376" i="11"/>
  <c r="AJ6377" i="11"/>
  <c r="AJ6378" i="11"/>
  <c r="AJ6379" i="11"/>
  <c r="AJ6380" i="11"/>
  <c r="AJ6381" i="11"/>
  <c r="AJ6382" i="11"/>
  <c r="AJ6383" i="11"/>
  <c r="AJ6384" i="11"/>
  <c r="AJ6385" i="11"/>
  <c r="AJ6386" i="11"/>
  <c r="AJ6387" i="11"/>
  <c r="AJ6388" i="11"/>
  <c r="AJ6389" i="11"/>
  <c r="AJ6390" i="11"/>
  <c r="AJ6391" i="11"/>
  <c r="AJ6392" i="11"/>
  <c r="AJ6393" i="11"/>
  <c r="AJ6394" i="11"/>
  <c r="AJ6395" i="11"/>
  <c r="AJ6396" i="11"/>
  <c r="AJ6397" i="11"/>
  <c r="AJ6398" i="11"/>
  <c r="AJ6399" i="11"/>
  <c r="AJ6400" i="11"/>
  <c r="AJ6401" i="11"/>
  <c r="AJ6402" i="11"/>
  <c r="AJ6403" i="11"/>
  <c r="AJ6404" i="11"/>
  <c r="AJ6405" i="11"/>
  <c r="AJ6406" i="11"/>
  <c r="AJ6407" i="11"/>
  <c r="AJ6408" i="11"/>
  <c r="AJ6409" i="11"/>
  <c r="AJ6410" i="11"/>
  <c r="AJ6411" i="11"/>
  <c r="AJ6412" i="11"/>
  <c r="AJ6413" i="11"/>
  <c r="AJ6414" i="11"/>
  <c r="AJ6415" i="11"/>
  <c r="AJ6416" i="11"/>
  <c r="AJ6417" i="11"/>
  <c r="AJ6418" i="11"/>
  <c r="AJ6419" i="11"/>
  <c r="AJ6420" i="11"/>
  <c r="AJ6421" i="11"/>
  <c r="AJ6422" i="11"/>
  <c r="AJ6423" i="11"/>
  <c r="AJ6424" i="11"/>
  <c r="AJ6425" i="11"/>
  <c r="AJ6426" i="11"/>
  <c r="AJ6427" i="11"/>
  <c r="AJ6428" i="11"/>
  <c r="AJ6429" i="11"/>
  <c r="AJ6430" i="11"/>
  <c r="AJ6431" i="11"/>
  <c r="AJ6432" i="11"/>
  <c r="AJ6433" i="11"/>
  <c r="AJ6434" i="11"/>
  <c r="AJ6435" i="11"/>
  <c r="AJ6436" i="11"/>
  <c r="AJ6437" i="11"/>
  <c r="AJ6438" i="11"/>
  <c r="AJ6439" i="11"/>
  <c r="AJ6440" i="11"/>
  <c r="AJ6441" i="11"/>
  <c r="AJ6442" i="11"/>
  <c r="AJ6443" i="11"/>
  <c r="AJ6444" i="11"/>
  <c r="AJ6445" i="11"/>
  <c r="AJ6446" i="11"/>
  <c r="AJ6447" i="11"/>
  <c r="AJ6448" i="11"/>
  <c r="AJ6449" i="11"/>
  <c r="AJ6450" i="11"/>
  <c r="AJ6451" i="11"/>
  <c r="AJ6452" i="11"/>
  <c r="AJ6453" i="11"/>
  <c r="AJ6454" i="11"/>
  <c r="AJ6455" i="11"/>
  <c r="AJ6456" i="11"/>
  <c r="AJ6457" i="11"/>
  <c r="AJ6458" i="11"/>
  <c r="AJ6459" i="11"/>
  <c r="AJ6460" i="11"/>
  <c r="AJ6461" i="11"/>
  <c r="AJ6462" i="11"/>
  <c r="AJ6463" i="11"/>
  <c r="AJ6464" i="11"/>
  <c r="AJ6465" i="11"/>
  <c r="AJ6466" i="11"/>
  <c r="AJ6467" i="11"/>
  <c r="AJ6468" i="11"/>
  <c r="AJ6469" i="11"/>
  <c r="AJ6470" i="11"/>
  <c r="AJ6471" i="11"/>
  <c r="AJ6472" i="11"/>
  <c r="AJ6473" i="11"/>
  <c r="AJ6474" i="11"/>
  <c r="AJ6475" i="11"/>
  <c r="AJ6476" i="11"/>
  <c r="AJ6477" i="11"/>
  <c r="AJ6478" i="11"/>
  <c r="AJ6479" i="11"/>
  <c r="AJ6480" i="11"/>
  <c r="AJ6481" i="11"/>
  <c r="AJ6482" i="11"/>
  <c r="AJ6483" i="11"/>
  <c r="AJ6484" i="11"/>
  <c r="AJ6485" i="11"/>
  <c r="AJ6486" i="11"/>
  <c r="AJ6487" i="11"/>
  <c r="AJ6488" i="11"/>
  <c r="AJ6489" i="11"/>
  <c r="AJ6490" i="11"/>
  <c r="AJ6491" i="11"/>
  <c r="AJ6492" i="11"/>
  <c r="AJ6493" i="11"/>
  <c r="AJ6494" i="11"/>
  <c r="AJ6495" i="11"/>
  <c r="AJ6496" i="11"/>
  <c r="AJ6497" i="11"/>
  <c r="AJ6498" i="11"/>
  <c r="AJ6499" i="11"/>
  <c r="AJ6500" i="11"/>
  <c r="AJ6501" i="11"/>
  <c r="AJ6502" i="11"/>
  <c r="AJ6503" i="11"/>
  <c r="AJ6504" i="11"/>
  <c r="AJ6505" i="11"/>
  <c r="AJ6506" i="11"/>
  <c r="AJ6507" i="11"/>
  <c r="AJ6508" i="11"/>
  <c r="AJ6509" i="11"/>
  <c r="AJ6510" i="11"/>
  <c r="AJ6511" i="11"/>
  <c r="AJ6512" i="11"/>
  <c r="AJ6513" i="11"/>
  <c r="AJ6514" i="11"/>
  <c r="AJ6515" i="11"/>
  <c r="AJ6516" i="11"/>
  <c r="AJ6517" i="11"/>
  <c r="AJ6518" i="11"/>
  <c r="AJ6519" i="11"/>
  <c r="AJ6520" i="11"/>
  <c r="AJ6521" i="11"/>
  <c r="AJ6522" i="11"/>
  <c r="AJ6523" i="11"/>
  <c r="AJ6524" i="11"/>
  <c r="AJ6525" i="11"/>
  <c r="AJ6526" i="11"/>
  <c r="AJ6527" i="11"/>
  <c r="AJ6528" i="11"/>
  <c r="AJ6529" i="11"/>
  <c r="AJ6530" i="11"/>
  <c r="AJ6531" i="11"/>
  <c r="AJ6532" i="11"/>
  <c r="AJ6533" i="11"/>
  <c r="AJ6534" i="11"/>
  <c r="AJ6535" i="11"/>
  <c r="AJ6536" i="11"/>
  <c r="AJ6537" i="11"/>
  <c r="AJ6538" i="11"/>
  <c r="AJ6539" i="11"/>
  <c r="AJ6540" i="11"/>
  <c r="AJ6541" i="11"/>
  <c r="AJ6542" i="11"/>
  <c r="AJ6543" i="11"/>
  <c r="AJ6544" i="11"/>
  <c r="AJ6545" i="11"/>
  <c r="AJ6546" i="11"/>
  <c r="AJ6547" i="11"/>
  <c r="AJ6548" i="11"/>
  <c r="AJ6549" i="11"/>
  <c r="AJ6550" i="11"/>
  <c r="AJ6551" i="11"/>
  <c r="AJ6552" i="11"/>
  <c r="AJ6553" i="11"/>
  <c r="AJ6554" i="11"/>
  <c r="AJ6555" i="11"/>
  <c r="AJ6556" i="11"/>
  <c r="AJ6557" i="11"/>
  <c r="AJ6558" i="11"/>
  <c r="AJ6559" i="11"/>
  <c r="AJ6560" i="11"/>
  <c r="AJ6561" i="11"/>
  <c r="AJ6562" i="11"/>
  <c r="AJ6563" i="11"/>
  <c r="AJ6564" i="11"/>
  <c r="AJ6565" i="11"/>
  <c r="AJ6566" i="11"/>
  <c r="AJ6567" i="11"/>
  <c r="AJ6568" i="11"/>
  <c r="AJ6569" i="11"/>
  <c r="AJ6570" i="11"/>
  <c r="AJ6571" i="11"/>
  <c r="AJ6572" i="11"/>
  <c r="AJ6573" i="11"/>
  <c r="AJ6574" i="11"/>
  <c r="AJ6575" i="11"/>
  <c r="AJ6576" i="11"/>
  <c r="AJ6577" i="11"/>
  <c r="AJ6578" i="11"/>
  <c r="AJ6579" i="11"/>
  <c r="AJ6580" i="11"/>
  <c r="AJ6581" i="11"/>
  <c r="AJ6582" i="11"/>
  <c r="AJ6583" i="11"/>
  <c r="AJ6584" i="11"/>
  <c r="AJ6585" i="11"/>
  <c r="AJ6586" i="11"/>
  <c r="AJ6587" i="11"/>
  <c r="AJ6588" i="11"/>
  <c r="AJ6589" i="11"/>
  <c r="AJ6590" i="11"/>
  <c r="AJ6591" i="11"/>
  <c r="AJ6592" i="11"/>
  <c r="AJ6593" i="11"/>
  <c r="AJ6594" i="11"/>
  <c r="AJ6595" i="11"/>
  <c r="AJ6596" i="11"/>
  <c r="AJ6597" i="11"/>
  <c r="AJ6598" i="11"/>
  <c r="AJ6599" i="11"/>
  <c r="AJ6600" i="11"/>
  <c r="AJ6601" i="11"/>
  <c r="AJ6602" i="11"/>
  <c r="AJ6603" i="11"/>
  <c r="AJ6604" i="11"/>
  <c r="AJ6605" i="11"/>
  <c r="AJ6606" i="11"/>
  <c r="AJ6607" i="11"/>
  <c r="AJ6608" i="11"/>
  <c r="AJ6609" i="11"/>
  <c r="AJ6610" i="11"/>
  <c r="AJ6611" i="11"/>
  <c r="AJ6612" i="11"/>
  <c r="AJ6613" i="11"/>
  <c r="AJ6614" i="11"/>
  <c r="AJ6615" i="11"/>
  <c r="AJ6616" i="11"/>
  <c r="AJ6617" i="11"/>
  <c r="AJ6618" i="11"/>
  <c r="AJ6619" i="11"/>
  <c r="AJ6620" i="11"/>
  <c r="AJ6621" i="11"/>
  <c r="AJ6622" i="11"/>
  <c r="AJ6623" i="11"/>
  <c r="AJ6624" i="11"/>
  <c r="AJ6625" i="11"/>
  <c r="AJ6626" i="11"/>
  <c r="AJ6627" i="11"/>
  <c r="AJ6628" i="11"/>
  <c r="AJ6629" i="11"/>
  <c r="AJ6630" i="11"/>
  <c r="AJ6631" i="11"/>
  <c r="AJ6632" i="11"/>
  <c r="AJ6633" i="11"/>
  <c r="AJ6634" i="11"/>
  <c r="AJ6635" i="11"/>
  <c r="AJ6636" i="11"/>
  <c r="AJ6637" i="11"/>
  <c r="AJ6638" i="11"/>
  <c r="AJ6639" i="11"/>
  <c r="AJ6640" i="11"/>
  <c r="AJ6641" i="11"/>
  <c r="AJ6642" i="11"/>
  <c r="AJ6643" i="11"/>
  <c r="AJ6644" i="11"/>
  <c r="AJ6645" i="11"/>
  <c r="AJ6646" i="11"/>
  <c r="AJ6647" i="11"/>
  <c r="AJ6648" i="11"/>
  <c r="AJ6649" i="11"/>
  <c r="AJ6650" i="11"/>
  <c r="AJ6651" i="11"/>
  <c r="AJ6652" i="11"/>
  <c r="AJ6653" i="11"/>
  <c r="AJ6654" i="11"/>
  <c r="AJ6655" i="11"/>
  <c r="AJ6656" i="11"/>
  <c r="AJ6657" i="11"/>
  <c r="AJ6658" i="11"/>
  <c r="AJ6659" i="11"/>
  <c r="AJ6660" i="11"/>
  <c r="AJ6661" i="11"/>
  <c r="AJ6662" i="11"/>
  <c r="AJ6663" i="11"/>
  <c r="AJ6664" i="11"/>
  <c r="AJ6665" i="11"/>
  <c r="AJ6666" i="11"/>
  <c r="AJ6667" i="11"/>
  <c r="AJ6668" i="11"/>
  <c r="AJ6669" i="11"/>
  <c r="AJ6670" i="11"/>
  <c r="AJ6671" i="11"/>
  <c r="AJ6672" i="11"/>
  <c r="AJ6673" i="11"/>
  <c r="AJ6674" i="11"/>
  <c r="AJ6675" i="11"/>
  <c r="AJ6676" i="11"/>
  <c r="AJ6677" i="11"/>
  <c r="AJ6678" i="11"/>
  <c r="AJ6679" i="11"/>
  <c r="AJ6680" i="11"/>
  <c r="AJ6681" i="11"/>
  <c r="AJ6682" i="11"/>
  <c r="AJ6683" i="11"/>
  <c r="AJ6684" i="11"/>
  <c r="AJ6685" i="11"/>
  <c r="AJ6686" i="11"/>
  <c r="AJ6687" i="11"/>
  <c r="AJ6688" i="11"/>
  <c r="AJ6689" i="11"/>
  <c r="AJ6690" i="11"/>
  <c r="AJ6691" i="11"/>
  <c r="AJ6692" i="11"/>
  <c r="AJ6693" i="11"/>
  <c r="AJ6694" i="11"/>
  <c r="AJ6695" i="11"/>
  <c r="AJ6696" i="11"/>
  <c r="AJ6697" i="11"/>
  <c r="AJ6698" i="11"/>
  <c r="AJ6699" i="11"/>
  <c r="AJ6700" i="11"/>
  <c r="AJ6701" i="11"/>
  <c r="AJ6702" i="11"/>
  <c r="AJ6703" i="11"/>
  <c r="AJ6704" i="11"/>
  <c r="AJ6705" i="11"/>
  <c r="AJ6706" i="11"/>
  <c r="AJ6707" i="11"/>
  <c r="AJ6708" i="11"/>
  <c r="AJ6709" i="11"/>
  <c r="AJ6710" i="11"/>
  <c r="AJ6711" i="11"/>
  <c r="AJ6712" i="11"/>
  <c r="AJ6713" i="11"/>
  <c r="AJ6714" i="11"/>
  <c r="AJ6715" i="11"/>
  <c r="AJ6716" i="11"/>
  <c r="AJ6717" i="11"/>
  <c r="AJ6718" i="11"/>
  <c r="AJ6719" i="11"/>
  <c r="AJ6720" i="11"/>
  <c r="AJ6721" i="11"/>
  <c r="AJ6722" i="11"/>
  <c r="AJ6723" i="11"/>
  <c r="AJ6724" i="11"/>
  <c r="AJ6725" i="11"/>
  <c r="AJ6726" i="11"/>
  <c r="AJ6727" i="11"/>
  <c r="AJ6728" i="11"/>
  <c r="AJ6729" i="11"/>
  <c r="AJ6730" i="11"/>
  <c r="AJ6731" i="11"/>
  <c r="AJ6732" i="11"/>
  <c r="AJ6733" i="11"/>
  <c r="AJ6734" i="11"/>
  <c r="AJ6735" i="11"/>
  <c r="AJ6736" i="11"/>
  <c r="AJ6737" i="11"/>
  <c r="AJ6738" i="11"/>
  <c r="AJ6739" i="11"/>
  <c r="AJ6740" i="11"/>
  <c r="AJ6741" i="11"/>
  <c r="AJ6742" i="11"/>
  <c r="AJ6743" i="11"/>
  <c r="AJ6744" i="11"/>
  <c r="AJ6745" i="11"/>
  <c r="AJ6746" i="11"/>
  <c r="AJ6747" i="11"/>
  <c r="AJ6748" i="11"/>
  <c r="AJ6749" i="11"/>
  <c r="AJ6750" i="11"/>
  <c r="AJ6751" i="11"/>
  <c r="AJ6752" i="11"/>
  <c r="AJ6753" i="11"/>
  <c r="AJ6754" i="11"/>
  <c r="AJ6755" i="11"/>
  <c r="AJ6756" i="11"/>
  <c r="AJ6757" i="11"/>
  <c r="AJ6758" i="11"/>
  <c r="AJ6759" i="11"/>
  <c r="AJ6760" i="11"/>
  <c r="AJ6761" i="11"/>
  <c r="AJ6762" i="11"/>
  <c r="AJ6763" i="11"/>
  <c r="AJ6764" i="11"/>
  <c r="AJ6765" i="11"/>
  <c r="AJ6766" i="11"/>
  <c r="AJ6767" i="11"/>
  <c r="AJ6768" i="11"/>
  <c r="AJ6769" i="11"/>
  <c r="AJ6770" i="11"/>
  <c r="AJ6771" i="11"/>
  <c r="AJ6772" i="11"/>
  <c r="AJ6773" i="11"/>
  <c r="AJ6774" i="11"/>
  <c r="AJ6775" i="11"/>
  <c r="AJ6776" i="11"/>
  <c r="AJ6777" i="11"/>
  <c r="AJ6778" i="11"/>
  <c r="AJ6779" i="11"/>
  <c r="AJ6780" i="11"/>
  <c r="AJ6781" i="11"/>
  <c r="AJ6782" i="11"/>
  <c r="AJ6783" i="11"/>
  <c r="AJ6784" i="11"/>
  <c r="AJ6785" i="11"/>
  <c r="AJ6786" i="11"/>
  <c r="AJ6787" i="11"/>
  <c r="AJ6788" i="11"/>
  <c r="AJ6789" i="11"/>
  <c r="AJ6790" i="11"/>
  <c r="AJ6791" i="11"/>
  <c r="AJ6792" i="11"/>
  <c r="AJ6793" i="11"/>
  <c r="AJ6794" i="11"/>
  <c r="AJ6795" i="11"/>
  <c r="AJ6796" i="11"/>
  <c r="AJ6797" i="11"/>
  <c r="AJ6798" i="11"/>
  <c r="AJ6799" i="11"/>
  <c r="AJ6800" i="11"/>
  <c r="AJ6801" i="11"/>
  <c r="AJ6802" i="11"/>
  <c r="AJ6803" i="11"/>
  <c r="AJ6804" i="11"/>
  <c r="AJ6805" i="11"/>
  <c r="AJ6806" i="11"/>
  <c r="AJ6807" i="11"/>
  <c r="AJ6808" i="11"/>
  <c r="AJ6809" i="11"/>
  <c r="AJ6810" i="11"/>
  <c r="AJ6811" i="11"/>
  <c r="AJ6812" i="11"/>
  <c r="AJ6813" i="11"/>
  <c r="AJ6814" i="11"/>
  <c r="AJ6815" i="11"/>
  <c r="AJ6816" i="11"/>
  <c r="AJ6817" i="11"/>
  <c r="AJ6818" i="11"/>
  <c r="AJ6819" i="11"/>
  <c r="AJ6820" i="11"/>
  <c r="AJ6821" i="11"/>
  <c r="AJ6822" i="11"/>
  <c r="AJ6823" i="11"/>
  <c r="AJ6824" i="11"/>
  <c r="AJ6825" i="11"/>
  <c r="AJ6826" i="11"/>
  <c r="AJ6827" i="11"/>
  <c r="AJ6828" i="11"/>
  <c r="AJ6829" i="11"/>
  <c r="AJ6830" i="11"/>
  <c r="AJ6831" i="11"/>
  <c r="AJ6832" i="11"/>
  <c r="AJ6833" i="11"/>
  <c r="AJ6834" i="11"/>
  <c r="AJ6835" i="11"/>
  <c r="AJ6836" i="11"/>
  <c r="AJ6837" i="11"/>
  <c r="AJ6838" i="11"/>
  <c r="AJ6839" i="11"/>
  <c r="AJ6840" i="11"/>
  <c r="AJ6841" i="11"/>
  <c r="AJ6842" i="11"/>
  <c r="AJ6843" i="11"/>
  <c r="AJ6844" i="11"/>
  <c r="AJ6845" i="11"/>
  <c r="AJ6846" i="11"/>
  <c r="AJ6847" i="11"/>
  <c r="AJ6848" i="11"/>
  <c r="AJ6849" i="11"/>
  <c r="AJ6850" i="11"/>
  <c r="AJ6851" i="11"/>
  <c r="AJ6852" i="11"/>
  <c r="AJ6853" i="11"/>
  <c r="AJ6854" i="11"/>
  <c r="AJ6855" i="11"/>
  <c r="AJ6856" i="11"/>
  <c r="AJ6857" i="11"/>
  <c r="AJ6858" i="11"/>
  <c r="AJ6859" i="11"/>
  <c r="AJ6860" i="11"/>
  <c r="AJ6861" i="11"/>
  <c r="AJ6862" i="11"/>
  <c r="AJ6863" i="11"/>
  <c r="AJ6864" i="11"/>
  <c r="AJ6865" i="11"/>
  <c r="AJ6866" i="11"/>
  <c r="AJ6867" i="11"/>
  <c r="AJ6868" i="11"/>
  <c r="AJ6869" i="11"/>
  <c r="AJ6870" i="11"/>
  <c r="AJ6871" i="11"/>
  <c r="AJ6872" i="11"/>
  <c r="AJ6873" i="11"/>
  <c r="AJ6874" i="11"/>
  <c r="AJ6875" i="11"/>
  <c r="AJ6876" i="11"/>
  <c r="AJ6877" i="11"/>
  <c r="AJ6878" i="11"/>
  <c r="AJ6879" i="11"/>
  <c r="AJ6880" i="11"/>
  <c r="AJ6881" i="11"/>
  <c r="AJ6882" i="11"/>
  <c r="AJ6883" i="11"/>
  <c r="AJ6884" i="11"/>
  <c r="AJ6885" i="11"/>
  <c r="AJ6886" i="11"/>
  <c r="AJ6887" i="11"/>
  <c r="AJ6888" i="11"/>
  <c r="AJ6889" i="11"/>
  <c r="AJ6890" i="11"/>
  <c r="AJ6891" i="11"/>
  <c r="AJ6892" i="11"/>
  <c r="AJ6893" i="11"/>
  <c r="AJ6894" i="11"/>
  <c r="AJ6895" i="11"/>
  <c r="AJ6896" i="11"/>
  <c r="AJ6897" i="11"/>
  <c r="AJ6898" i="11"/>
  <c r="AJ6899" i="11"/>
  <c r="AJ6900" i="11"/>
  <c r="AJ6901" i="11"/>
  <c r="AJ6902" i="11"/>
  <c r="AJ6903" i="11"/>
  <c r="AJ6904" i="11"/>
  <c r="AJ6905" i="11"/>
  <c r="AJ6906" i="11"/>
  <c r="AJ6907" i="11"/>
  <c r="AJ6908" i="11"/>
  <c r="AJ6909" i="11"/>
  <c r="AJ6910" i="11"/>
  <c r="AJ6911" i="11"/>
  <c r="AJ6912" i="11"/>
  <c r="AJ6913" i="11"/>
  <c r="AJ6914" i="11"/>
  <c r="AJ6915" i="11"/>
  <c r="AJ6916" i="11"/>
  <c r="AJ6917" i="11"/>
  <c r="AJ6918" i="11"/>
  <c r="AJ6919" i="11"/>
  <c r="AJ6920" i="11"/>
  <c r="AJ6921" i="11"/>
  <c r="AJ6922" i="11"/>
  <c r="AJ6923" i="11"/>
  <c r="AJ6924" i="11"/>
  <c r="AJ6925" i="11"/>
  <c r="AJ6926" i="11"/>
  <c r="AJ6927" i="11"/>
  <c r="AJ6928" i="11"/>
  <c r="AJ6929" i="11"/>
  <c r="AJ6930" i="11"/>
  <c r="AJ6931" i="11"/>
  <c r="AJ6932" i="11"/>
  <c r="AJ6933" i="11"/>
  <c r="AJ6934" i="11"/>
  <c r="AJ6935" i="11"/>
  <c r="AJ6936" i="11"/>
  <c r="AJ6937" i="11"/>
  <c r="AJ6938" i="11"/>
  <c r="AJ6939" i="11"/>
  <c r="AJ6940" i="11"/>
  <c r="AJ6941" i="11"/>
  <c r="AJ6942" i="11"/>
  <c r="AJ6943" i="11"/>
  <c r="AJ6944" i="11"/>
  <c r="AJ6945" i="11"/>
  <c r="AJ6946" i="11"/>
  <c r="AJ6947" i="11"/>
  <c r="AJ6948" i="11"/>
  <c r="AJ6949" i="11"/>
  <c r="AJ6950" i="11"/>
  <c r="AJ6951" i="11"/>
  <c r="AJ6952" i="11"/>
  <c r="AJ6953" i="11"/>
  <c r="AJ6954" i="11"/>
  <c r="AJ6955" i="11"/>
  <c r="AJ6956" i="11"/>
  <c r="AJ6957" i="11"/>
  <c r="AJ6958" i="11"/>
  <c r="AJ6959" i="11"/>
  <c r="AJ6960" i="11"/>
  <c r="AJ6961" i="11"/>
  <c r="AJ6962" i="11"/>
  <c r="AJ6963" i="11"/>
  <c r="AJ6964" i="11"/>
  <c r="AJ6965" i="11"/>
  <c r="AJ6966" i="11"/>
  <c r="AJ6967" i="11"/>
  <c r="AJ6968" i="11"/>
  <c r="AJ6969" i="11"/>
  <c r="AJ6970" i="11"/>
  <c r="AJ6971" i="11"/>
  <c r="AJ6972" i="11"/>
  <c r="AJ6973" i="11"/>
  <c r="AJ6974" i="11"/>
  <c r="AJ6975" i="11"/>
  <c r="AJ6976" i="11"/>
  <c r="AJ6977" i="11"/>
  <c r="AJ6978" i="11"/>
  <c r="AJ6979" i="11"/>
  <c r="AJ6980" i="11"/>
  <c r="AJ6981" i="11"/>
  <c r="AJ6982" i="11"/>
  <c r="AJ6983" i="11"/>
  <c r="AJ6984" i="11"/>
  <c r="AJ6985" i="11"/>
  <c r="AJ6986" i="11"/>
  <c r="AJ6987" i="11"/>
  <c r="AJ6988" i="11"/>
  <c r="AJ6989" i="11"/>
  <c r="AJ6990" i="11"/>
  <c r="AJ6991" i="11"/>
  <c r="AJ6992" i="11"/>
  <c r="AJ6993" i="11"/>
  <c r="AJ6994" i="11"/>
  <c r="AJ6995" i="11"/>
  <c r="AJ6996" i="11"/>
  <c r="AJ6997" i="11"/>
  <c r="AJ6998" i="11"/>
  <c r="AJ6999" i="11"/>
  <c r="AJ7000" i="11"/>
  <c r="AJ7001" i="11"/>
  <c r="AJ7002" i="11"/>
  <c r="AJ7003" i="11"/>
  <c r="AJ7004" i="11"/>
  <c r="AJ7005" i="11"/>
  <c r="AJ7006" i="11"/>
  <c r="AJ7007" i="11"/>
  <c r="AJ7008" i="11"/>
  <c r="AJ7009" i="11"/>
  <c r="AJ7010" i="11"/>
  <c r="AJ7011" i="11"/>
  <c r="AJ7012" i="11"/>
  <c r="AJ7013" i="11"/>
  <c r="AJ7014" i="11"/>
  <c r="AJ7015" i="11"/>
  <c r="AJ7016" i="11"/>
  <c r="AJ7017" i="11"/>
  <c r="AJ7018" i="11"/>
  <c r="AJ7019" i="11"/>
  <c r="AJ7020" i="11"/>
  <c r="AJ7021" i="11"/>
  <c r="AJ7022" i="11"/>
  <c r="AJ7023" i="11"/>
  <c r="AJ7024" i="11"/>
  <c r="AJ7025" i="11"/>
  <c r="AJ7026" i="11"/>
  <c r="AJ7027" i="11"/>
  <c r="AJ7028" i="11"/>
  <c r="AJ7029" i="11"/>
  <c r="AJ7030" i="11"/>
  <c r="AJ7031" i="11"/>
  <c r="AJ7032" i="11"/>
  <c r="AJ7033" i="11"/>
  <c r="AJ7034" i="11"/>
  <c r="AJ7035" i="11"/>
  <c r="AJ7036" i="11"/>
  <c r="AJ7037" i="11"/>
  <c r="AJ7038" i="11"/>
  <c r="AJ7039" i="11"/>
  <c r="AJ7040" i="11"/>
  <c r="AJ7041" i="11"/>
  <c r="AJ7042" i="11"/>
  <c r="AJ7043" i="11"/>
  <c r="AJ7044" i="11"/>
  <c r="AJ7045" i="11"/>
  <c r="AJ7046" i="11"/>
  <c r="AJ7047" i="11"/>
  <c r="AJ7048" i="11"/>
  <c r="AJ7049" i="11"/>
  <c r="AJ7050" i="11"/>
  <c r="AJ7051" i="11"/>
  <c r="AJ7052" i="11"/>
  <c r="AJ7053" i="11"/>
  <c r="AJ7054" i="11"/>
  <c r="AJ7055" i="11"/>
  <c r="AJ7056" i="11"/>
  <c r="AJ7057" i="11"/>
  <c r="AJ7058" i="11"/>
  <c r="AJ7059" i="11"/>
  <c r="AJ7060" i="11"/>
  <c r="AJ7061" i="11"/>
  <c r="AJ7062" i="11"/>
  <c r="AJ7063" i="11"/>
  <c r="AJ7064" i="11"/>
  <c r="AJ7065" i="11"/>
  <c r="AJ7066" i="11"/>
  <c r="AJ7067" i="11"/>
  <c r="AJ7068" i="11"/>
  <c r="AJ7069" i="11"/>
  <c r="AJ7070" i="11"/>
  <c r="AJ7071" i="11"/>
  <c r="AJ7072" i="11"/>
  <c r="AJ7073" i="11"/>
  <c r="AJ7074" i="11"/>
  <c r="AJ7075" i="11"/>
  <c r="AJ7076" i="11"/>
  <c r="AJ7077" i="11"/>
  <c r="AJ7078" i="11"/>
  <c r="AJ7079" i="11"/>
  <c r="AJ7080" i="11"/>
  <c r="AJ7081" i="11"/>
  <c r="AJ7082" i="11"/>
  <c r="AJ7083" i="11"/>
  <c r="AJ7084" i="11"/>
  <c r="AJ7085" i="11"/>
  <c r="AJ7086" i="11"/>
  <c r="AJ7087" i="11"/>
  <c r="AJ7088" i="11"/>
  <c r="AJ7089" i="11"/>
  <c r="AJ7090" i="11"/>
  <c r="AJ7091" i="11"/>
  <c r="AJ7092" i="11"/>
  <c r="AJ7093" i="11"/>
  <c r="AJ7094" i="11"/>
  <c r="AJ7095" i="11"/>
  <c r="AJ7096" i="11"/>
  <c r="AJ7097" i="11"/>
  <c r="AJ7098" i="11"/>
  <c r="AJ7099" i="11"/>
  <c r="AJ7100" i="11"/>
  <c r="AJ7101" i="11"/>
  <c r="AJ7102" i="11"/>
  <c r="AJ7103" i="11"/>
  <c r="AJ7104" i="11"/>
  <c r="AJ7105" i="11"/>
  <c r="AJ7106" i="11"/>
  <c r="AJ7107" i="11"/>
  <c r="AJ7108" i="11"/>
  <c r="AJ7109" i="11"/>
  <c r="AJ7110" i="11"/>
  <c r="AJ7111" i="11"/>
  <c r="AJ7112" i="11"/>
  <c r="AJ7113" i="11"/>
  <c r="AJ7114" i="11"/>
  <c r="AJ7115" i="11"/>
  <c r="AJ7116" i="11"/>
  <c r="AJ7117" i="11"/>
  <c r="AJ7118" i="11"/>
  <c r="AJ7119" i="11"/>
  <c r="AJ7120" i="11"/>
  <c r="AJ7121" i="11"/>
  <c r="AJ7122" i="11"/>
  <c r="AJ7123" i="11"/>
  <c r="AJ7124" i="11"/>
  <c r="AJ7125" i="11"/>
  <c r="AJ7126" i="11"/>
  <c r="AJ7127" i="11"/>
  <c r="AJ7128" i="11"/>
  <c r="AJ7129" i="11"/>
  <c r="AJ7130" i="11"/>
  <c r="AJ7131" i="11"/>
  <c r="AJ7132" i="11"/>
  <c r="AJ7133" i="11"/>
  <c r="AJ7134" i="11"/>
  <c r="AJ7135" i="11"/>
  <c r="AJ7136" i="11"/>
  <c r="AJ7137" i="11"/>
  <c r="AJ7138" i="11"/>
  <c r="AJ7139" i="11"/>
  <c r="AJ7140" i="11"/>
  <c r="AJ7141" i="11"/>
  <c r="AJ7142" i="11"/>
  <c r="AJ7143" i="11"/>
  <c r="AJ7144" i="11"/>
  <c r="AJ7145" i="11"/>
  <c r="AJ7146" i="11"/>
  <c r="AJ7147" i="11"/>
  <c r="AJ7148" i="11"/>
  <c r="AJ7149" i="11"/>
  <c r="AJ7150" i="11"/>
  <c r="AJ7151" i="11"/>
  <c r="AJ7152" i="11"/>
  <c r="AJ7153" i="11"/>
  <c r="AJ7154" i="11"/>
  <c r="AJ7155" i="11"/>
  <c r="AJ7156" i="11"/>
  <c r="AJ7157" i="11"/>
  <c r="AJ7158" i="11"/>
  <c r="AJ7159" i="11"/>
  <c r="AJ7160" i="11"/>
  <c r="AJ7161" i="11"/>
  <c r="AJ7162" i="11"/>
  <c r="AJ7163" i="11"/>
  <c r="AJ7164" i="11"/>
  <c r="AJ7165" i="11"/>
  <c r="AJ7166" i="11"/>
  <c r="AJ7167" i="11"/>
  <c r="AJ7168" i="11"/>
  <c r="AJ7169" i="11"/>
  <c r="AJ7170" i="11"/>
  <c r="AJ7171" i="11"/>
  <c r="AJ7172" i="11"/>
  <c r="AJ7173" i="11"/>
  <c r="AJ7174" i="11"/>
  <c r="AJ7175" i="11"/>
  <c r="AJ7176" i="11"/>
  <c r="AJ7177" i="11"/>
  <c r="AJ7178" i="11"/>
  <c r="AJ7179" i="11"/>
  <c r="AJ7180" i="11"/>
  <c r="AJ7181" i="11"/>
  <c r="AJ7182" i="11"/>
  <c r="AJ7183" i="11"/>
  <c r="AJ7184" i="11"/>
  <c r="AJ7185" i="11"/>
  <c r="AJ7186" i="11"/>
  <c r="AJ7187" i="11"/>
  <c r="AJ7188" i="11"/>
  <c r="AJ7189" i="11"/>
  <c r="AJ7190" i="11"/>
  <c r="AJ7191" i="11"/>
  <c r="AJ7192" i="11"/>
  <c r="AJ7193" i="11"/>
  <c r="AJ7194" i="11"/>
  <c r="AJ7195" i="11"/>
  <c r="AJ7196" i="11"/>
  <c r="AJ7197" i="11"/>
  <c r="AJ7198" i="11"/>
  <c r="AJ7199" i="11"/>
  <c r="AJ7200" i="11"/>
  <c r="AJ7201" i="11"/>
  <c r="AJ7202" i="11"/>
  <c r="AJ7203" i="11"/>
  <c r="AJ7204" i="11"/>
  <c r="AJ7205" i="11"/>
  <c r="AJ7206" i="11"/>
  <c r="AJ7207" i="11"/>
  <c r="AJ7208" i="11"/>
  <c r="AJ7209" i="11"/>
  <c r="AJ7210" i="11"/>
  <c r="AJ7211" i="11"/>
  <c r="AJ7212" i="11"/>
  <c r="AJ7213" i="11"/>
  <c r="AJ7214" i="11"/>
  <c r="AJ7215" i="11"/>
  <c r="AJ7216" i="11"/>
  <c r="AJ7217" i="11"/>
  <c r="AJ7218" i="11"/>
  <c r="AJ7219" i="11"/>
  <c r="AJ7220" i="11"/>
  <c r="AJ7221" i="11"/>
  <c r="AJ7222" i="11"/>
  <c r="AJ7223" i="11"/>
  <c r="AJ7224" i="11"/>
  <c r="AJ7225" i="11"/>
  <c r="AJ7226" i="11"/>
  <c r="AJ7227" i="11"/>
  <c r="AJ7228" i="11"/>
  <c r="AJ7229" i="11"/>
  <c r="AJ7230" i="11"/>
  <c r="AJ7231" i="11"/>
  <c r="AJ7232" i="11"/>
  <c r="AJ7233" i="11"/>
  <c r="AJ7234" i="11"/>
  <c r="AJ7235" i="11"/>
  <c r="AJ7236" i="11"/>
  <c r="AJ7237" i="11"/>
  <c r="AJ7238" i="11"/>
  <c r="AJ7239" i="11"/>
  <c r="AJ7240" i="11"/>
  <c r="AJ7241" i="11"/>
  <c r="AJ7242" i="11"/>
  <c r="AJ7243" i="11"/>
  <c r="AJ7244" i="11"/>
  <c r="AJ7245" i="11"/>
  <c r="AJ7246" i="11"/>
  <c r="AJ7247" i="11"/>
  <c r="AJ7248" i="11"/>
  <c r="AJ7249" i="11"/>
  <c r="AJ7250" i="11"/>
  <c r="AJ7251" i="11"/>
  <c r="AJ7252" i="11"/>
  <c r="AJ7253" i="11"/>
  <c r="AJ7254" i="11"/>
  <c r="AJ7255" i="11"/>
  <c r="AJ7256" i="11"/>
  <c r="AJ7257" i="11"/>
  <c r="AJ7258" i="11"/>
  <c r="AJ7259" i="11"/>
  <c r="AJ7260" i="11"/>
  <c r="AJ7261" i="11"/>
  <c r="AJ7262" i="11"/>
  <c r="AJ7263" i="11"/>
  <c r="AJ7264" i="11"/>
  <c r="AJ7265" i="11"/>
  <c r="AJ7266" i="11"/>
  <c r="AJ7267" i="11"/>
  <c r="AJ7268" i="11"/>
  <c r="AJ7269" i="11"/>
  <c r="AJ7270" i="11"/>
  <c r="AJ7271" i="11"/>
  <c r="AJ7272" i="11"/>
  <c r="AJ7273" i="11"/>
  <c r="AJ7274" i="11"/>
  <c r="AJ7275" i="11"/>
  <c r="AJ7276" i="11"/>
  <c r="AJ7277" i="11"/>
  <c r="AJ7278" i="11"/>
  <c r="AJ7279" i="11"/>
  <c r="AJ7280" i="11"/>
  <c r="AJ7281" i="11"/>
  <c r="AJ7282" i="11"/>
  <c r="AJ7283" i="11"/>
  <c r="AJ7284" i="11"/>
  <c r="AJ7285" i="11"/>
  <c r="AJ7286" i="11"/>
  <c r="AJ7287" i="11"/>
  <c r="AJ7288" i="11"/>
  <c r="AJ7289" i="11"/>
  <c r="AJ7290" i="11"/>
  <c r="AJ7291" i="11"/>
  <c r="AJ7292" i="11"/>
  <c r="AJ7293" i="11"/>
  <c r="AJ7294" i="11"/>
  <c r="AJ7295" i="11"/>
  <c r="AJ7296" i="11"/>
  <c r="AJ7297" i="11"/>
  <c r="AJ7298" i="11"/>
  <c r="AJ7299" i="11"/>
  <c r="AJ7300" i="11"/>
  <c r="AJ7301" i="11"/>
  <c r="AJ7302" i="11"/>
  <c r="AJ7303" i="11"/>
  <c r="AJ7304" i="11"/>
  <c r="AJ7305" i="11"/>
  <c r="AJ7306" i="11"/>
  <c r="AJ7307" i="11"/>
  <c r="AJ7308" i="11"/>
  <c r="AJ7309" i="11"/>
  <c r="AJ7310" i="11"/>
  <c r="AJ7311" i="11"/>
  <c r="AJ7312" i="11"/>
  <c r="AJ7313" i="11"/>
  <c r="AJ7314" i="11"/>
  <c r="AJ7315" i="11"/>
  <c r="AJ7316" i="11"/>
  <c r="AJ7317" i="11"/>
  <c r="AJ7318" i="11"/>
  <c r="AJ7319" i="11"/>
  <c r="AJ7320" i="11"/>
  <c r="AJ7321" i="11"/>
  <c r="AJ7322" i="11"/>
  <c r="AJ7323" i="11"/>
  <c r="AJ7324" i="11"/>
  <c r="AJ7325" i="11"/>
  <c r="AJ7326" i="11"/>
  <c r="AJ7327" i="11"/>
  <c r="AJ7328" i="11"/>
  <c r="AJ7329" i="11"/>
  <c r="AJ7330" i="11"/>
  <c r="AJ7331" i="11"/>
  <c r="AJ7332" i="11"/>
  <c r="AJ7333" i="11"/>
  <c r="AJ7334" i="11"/>
  <c r="AJ7335" i="11"/>
  <c r="AJ7336" i="11"/>
  <c r="AJ7337" i="11"/>
  <c r="AJ7338" i="11"/>
  <c r="AJ7339" i="11"/>
  <c r="AJ7340" i="11"/>
  <c r="AJ7341" i="11"/>
  <c r="AJ7342" i="11"/>
  <c r="AJ7343" i="11"/>
  <c r="AJ7344" i="11"/>
  <c r="AJ7345" i="11"/>
  <c r="AJ7346" i="11"/>
  <c r="AJ7347" i="11"/>
  <c r="AJ7348" i="11"/>
  <c r="AJ7349" i="11"/>
  <c r="AJ7350" i="11"/>
  <c r="AJ7351" i="11"/>
  <c r="AJ7352" i="11"/>
  <c r="AJ7353" i="11"/>
  <c r="AJ7354" i="11"/>
  <c r="AJ7355" i="11"/>
  <c r="AJ7356" i="11"/>
  <c r="AJ7357" i="11"/>
  <c r="AJ7358" i="11"/>
  <c r="AJ7359" i="11"/>
  <c r="AJ7360" i="11"/>
  <c r="AJ7361" i="11"/>
  <c r="AJ7362" i="11"/>
  <c r="AJ7363" i="11"/>
  <c r="AJ7364" i="11"/>
  <c r="AJ7365" i="11"/>
  <c r="AJ7366" i="11"/>
  <c r="AJ7367" i="11"/>
  <c r="AJ7368" i="11"/>
  <c r="AJ7369" i="11"/>
  <c r="AJ7370" i="11"/>
  <c r="AJ7371" i="11"/>
  <c r="AJ7372" i="11"/>
  <c r="AJ7373" i="11"/>
  <c r="AJ7374" i="11"/>
  <c r="AJ7375" i="11"/>
  <c r="AJ7376" i="11"/>
  <c r="AJ7377" i="11"/>
  <c r="AJ7378" i="11"/>
  <c r="AJ7379" i="11"/>
  <c r="AJ7380" i="11"/>
  <c r="AJ7381" i="11"/>
  <c r="AJ7382" i="11"/>
  <c r="AJ7383" i="11"/>
  <c r="AJ7384" i="11"/>
  <c r="AJ7385" i="11"/>
  <c r="AJ7386" i="11"/>
  <c r="AJ7387" i="11"/>
  <c r="AJ7388" i="11"/>
  <c r="AJ7389" i="11"/>
  <c r="AJ7390" i="11"/>
  <c r="AJ7391" i="11"/>
  <c r="AJ7392" i="11"/>
  <c r="AJ7393" i="11"/>
  <c r="AJ7394" i="11"/>
  <c r="AJ7395" i="11"/>
  <c r="AJ7396" i="11"/>
  <c r="AJ7397" i="11"/>
  <c r="AJ7398" i="11"/>
  <c r="AJ7399" i="11"/>
  <c r="AJ7400" i="11"/>
  <c r="AJ7401" i="11"/>
  <c r="AJ7402" i="11"/>
  <c r="AJ7403" i="11"/>
  <c r="AJ7404" i="11"/>
  <c r="AJ7405" i="11"/>
  <c r="AJ7406" i="11"/>
  <c r="AJ7407" i="11"/>
  <c r="AJ7408" i="11"/>
  <c r="AJ7409" i="11"/>
  <c r="AJ7410" i="11"/>
  <c r="AJ7411" i="11"/>
  <c r="AJ7412" i="11"/>
  <c r="AJ7413" i="11"/>
  <c r="AJ7414" i="11"/>
  <c r="AJ7415" i="11"/>
  <c r="AJ7416" i="11"/>
  <c r="AJ7417" i="11"/>
  <c r="AJ7418" i="11"/>
  <c r="AJ7419" i="11"/>
  <c r="AJ7420" i="11"/>
  <c r="AJ7421" i="11"/>
  <c r="AJ7422" i="11"/>
  <c r="AJ7423" i="11"/>
  <c r="AJ7424" i="11"/>
  <c r="AJ7425" i="11"/>
  <c r="AJ7426" i="11"/>
  <c r="AJ7427" i="11"/>
  <c r="AJ7428" i="11"/>
  <c r="AJ7429" i="11"/>
  <c r="AJ7430" i="11"/>
  <c r="AJ7431" i="11"/>
  <c r="AJ7432" i="11"/>
  <c r="AJ7433" i="11"/>
  <c r="AJ7434" i="11"/>
  <c r="AJ7435" i="11"/>
  <c r="AJ7436" i="11"/>
  <c r="AJ7437" i="11"/>
  <c r="AJ7438" i="11"/>
  <c r="AJ7439" i="11"/>
  <c r="AJ7440" i="11"/>
  <c r="AJ7441" i="11"/>
  <c r="AJ7442" i="11"/>
  <c r="AJ7443" i="11"/>
  <c r="AJ7444" i="11"/>
  <c r="AJ7445" i="11"/>
  <c r="AJ7446" i="11"/>
  <c r="AJ7447" i="11"/>
  <c r="AJ7448" i="11"/>
  <c r="AJ7449" i="11"/>
  <c r="AJ7450" i="11"/>
  <c r="AJ7451" i="11"/>
  <c r="AJ7452" i="11"/>
  <c r="AJ7453" i="11"/>
  <c r="AJ7454" i="11"/>
  <c r="AJ7455" i="11"/>
  <c r="AJ7456" i="11"/>
  <c r="AJ7457" i="11"/>
  <c r="AJ7458" i="11"/>
  <c r="AJ7459" i="11"/>
  <c r="AJ7460" i="11"/>
  <c r="AJ7461" i="11"/>
  <c r="AJ7462" i="11"/>
  <c r="AJ7463" i="11"/>
  <c r="AJ7464" i="11"/>
  <c r="AJ7465" i="11"/>
  <c r="AJ7466" i="11"/>
  <c r="AJ7467" i="11"/>
  <c r="AJ7468" i="11"/>
  <c r="AJ7469" i="11"/>
  <c r="AJ7470" i="11"/>
  <c r="AJ7471" i="11"/>
  <c r="AJ7472" i="11"/>
  <c r="AJ7473" i="11"/>
  <c r="AJ7474" i="11"/>
  <c r="AJ7475" i="11"/>
  <c r="AJ7476" i="11"/>
  <c r="AJ7477" i="11"/>
  <c r="AJ7478" i="11"/>
  <c r="AJ7479" i="11"/>
  <c r="AJ7480" i="11"/>
  <c r="AJ7481" i="11"/>
  <c r="AJ7482" i="11"/>
  <c r="AJ7483" i="11"/>
  <c r="AJ7484" i="11"/>
  <c r="AJ7485" i="11"/>
  <c r="AJ7486" i="11"/>
  <c r="AJ7487" i="11"/>
  <c r="AJ7488" i="11"/>
  <c r="AJ7489" i="11"/>
  <c r="AJ7490" i="11"/>
  <c r="AJ7491" i="11"/>
  <c r="AJ7492" i="11"/>
  <c r="AJ7493" i="11"/>
  <c r="AJ7494" i="11"/>
  <c r="AJ7495" i="11"/>
  <c r="AJ7496" i="11"/>
  <c r="AJ7497" i="11"/>
  <c r="AJ7498" i="11"/>
  <c r="AJ7499" i="11"/>
  <c r="AJ7500" i="11"/>
  <c r="AJ7501" i="11"/>
  <c r="AJ7502" i="11"/>
  <c r="AJ7503" i="11"/>
  <c r="AJ7504" i="11"/>
  <c r="AJ7505" i="11"/>
  <c r="AJ7506" i="11"/>
  <c r="AJ7507" i="11"/>
  <c r="AJ7508" i="11"/>
  <c r="AJ7509" i="11"/>
  <c r="AJ7510" i="11"/>
  <c r="AJ7511" i="11"/>
  <c r="AJ7512" i="11"/>
  <c r="AJ7513" i="11"/>
  <c r="AJ7514" i="11"/>
  <c r="AJ7515" i="11"/>
  <c r="AJ7516" i="11"/>
  <c r="AJ7517" i="11"/>
  <c r="AJ7518" i="11"/>
  <c r="AJ7519" i="11"/>
  <c r="AJ7520" i="11"/>
  <c r="AJ7521" i="11"/>
  <c r="AJ7522" i="11"/>
  <c r="AJ7523" i="11"/>
  <c r="AJ7524" i="11"/>
  <c r="AJ7525" i="11"/>
  <c r="AJ7526" i="11"/>
  <c r="AJ7527" i="11"/>
  <c r="AJ7528" i="11"/>
  <c r="AJ7529" i="11"/>
  <c r="AJ7530" i="11"/>
  <c r="AJ7531" i="11"/>
  <c r="AJ7532" i="11"/>
  <c r="AJ7533" i="11"/>
  <c r="AJ7534" i="11"/>
  <c r="AJ7535" i="11"/>
  <c r="AJ7536" i="11"/>
  <c r="AJ7537" i="11"/>
  <c r="AJ7538" i="11"/>
  <c r="AJ7539" i="11"/>
  <c r="AJ7540" i="11"/>
  <c r="AJ7541" i="11"/>
  <c r="AJ7542" i="11"/>
  <c r="AJ7543" i="11"/>
  <c r="AJ7544" i="11"/>
  <c r="AJ7545" i="11"/>
  <c r="AJ7546" i="11"/>
  <c r="AJ7547" i="11"/>
  <c r="AJ7548" i="11"/>
  <c r="AJ7549" i="11"/>
  <c r="AJ7550" i="11"/>
  <c r="AJ7551" i="11"/>
  <c r="AJ7552" i="11"/>
  <c r="AJ7553" i="11"/>
  <c r="AJ7554" i="11"/>
  <c r="AJ7555" i="11"/>
  <c r="AJ7556" i="11"/>
  <c r="AJ7557" i="11"/>
  <c r="AJ7558" i="11"/>
  <c r="AJ7559" i="11"/>
  <c r="AJ7560" i="11"/>
  <c r="AJ7561" i="11"/>
  <c r="AJ7562" i="11"/>
  <c r="AJ7563" i="11"/>
  <c r="AJ7564" i="11"/>
  <c r="AJ7565" i="11"/>
  <c r="AJ7566" i="11"/>
  <c r="AJ7567" i="11"/>
  <c r="AJ7568" i="11"/>
  <c r="AJ7569" i="11"/>
  <c r="AJ7570" i="11"/>
  <c r="AJ7571" i="11"/>
  <c r="AJ7572" i="11"/>
  <c r="AJ7573" i="11"/>
  <c r="AJ7574" i="11"/>
  <c r="AJ7575" i="11"/>
  <c r="AJ7576" i="11"/>
  <c r="AJ7577" i="11"/>
  <c r="AJ7578" i="11"/>
  <c r="AJ7579" i="11"/>
  <c r="AJ7580" i="11"/>
  <c r="AJ7581" i="11"/>
  <c r="AJ7582" i="11"/>
  <c r="AJ7583" i="11"/>
  <c r="AJ7584" i="11"/>
  <c r="AJ7585" i="11"/>
  <c r="AJ7586" i="11"/>
  <c r="AJ7587" i="11"/>
  <c r="AJ7588" i="11"/>
  <c r="AJ7589" i="11"/>
  <c r="AJ7590" i="11"/>
  <c r="AJ7591" i="11"/>
  <c r="AJ7592" i="11"/>
  <c r="AJ7593" i="11"/>
  <c r="AJ7594" i="11"/>
  <c r="AJ7595" i="11"/>
  <c r="AJ7596" i="11"/>
  <c r="AJ7597" i="11"/>
  <c r="AJ7598" i="11"/>
  <c r="AJ7599" i="11"/>
  <c r="AJ7600" i="11"/>
  <c r="AJ7601" i="11"/>
  <c r="AJ7602" i="11"/>
  <c r="AJ7603" i="11"/>
  <c r="AJ7604" i="11"/>
  <c r="AJ7605" i="11"/>
  <c r="AJ7606" i="11"/>
  <c r="AJ7607" i="11"/>
  <c r="AJ7608" i="11"/>
  <c r="AJ7609" i="11"/>
  <c r="AJ7610" i="11"/>
  <c r="AJ7611" i="11"/>
  <c r="AJ7612" i="11"/>
  <c r="AJ7613" i="11"/>
  <c r="AJ7614" i="11"/>
  <c r="AJ7615" i="11"/>
  <c r="AJ7616" i="11"/>
  <c r="AJ7617" i="11"/>
  <c r="AJ7618" i="11"/>
  <c r="AJ7619" i="11"/>
  <c r="AJ7620" i="11"/>
  <c r="AJ7621" i="11"/>
  <c r="AJ7622" i="11"/>
  <c r="AJ7623" i="11"/>
  <c r="AJ7624" i="11"/>
  <c r="AJ7625" i="11"/>
  <c r="AJ7626" i="11"/>
  <c r="AJ7627" i="11"/>
  <c r="AJ7628" i="11"/>
  <c r="AJ7629" i="11"/>
  <c r="AJ7630" i="11"/>
  <c r="AJ7631" i="11"/>
  <c r="AJ7632" i="11"/>
  <c r="AJ7633" i="11"/>
  <c r="AJ7634" i="11"/>
  <c r="AJ7635" i="11"/>
  <c r="AJ7636" i="11"/>
  <c r="AJ7637" i="11"/>
  <c r="AJ7638" i="11"/>
  <c r="AJ7639" i="11"/>
  <c r="AJ7640" i="11"/>
  <c r="AJ7641" i="11"/>
  <c r="AJ7642" i="11"/>
  <c r="AJ7643" i="11"/>
  <c r="AJ7644" i="11"/>
  <c r="AJ7645" i="11"/>
  <c r="AJ7646" i="11"/>
  <c r="AJ7647" i="11"/>
  <c r="AJ7648" i="11"/>
  <c r="AJ7649" i="11"/>
  <c r="AJ7650" i="11"/>
  <c r="AJ7651" i="11"/>
  <c r="AJ7652" i="11"/>
  <c r="AJ7653" i="11"/>
  <c r="AJ7654" i="11"/>
  <c r="AJ7655" i="11"/>
  <c r="AJ7656" i="11"/>
  <c r="AJ7657" i="11"/>
  <c r="AJ7658" i="11"/>
  <c r="AJ7659" i="11"/>
  <c r="AJ7660" i="11"/>
  <c r="AJ7661" i="11"/>
  <c r="AJ7662" i="11"/>
  <c r="AJ7663" i="11"/>
  <c r="AJ7664" i="11"/>
  <c r="AJ7665" i="11"/>
  <c r="AJ7666" i="11"/>
  <c r="AJ7667" i="11"/>
  <c r="AJ7668" i="11"/>
  <c r="AJ7669" i="11"/>
  <c r="AJ7670" i="11"/>
  <c r="AJ7671" i="11"/>
  <c r="AJ7672" i="11"/>
  <c r="AJ7673" i="11"/>
  <c r="AJ7674" i="11"/>
  <c r="AJ7675" i="11"/>
  <c r="AJ7676" i="11"/>
  <c r="AJ7677" i="11"/>
  <c r="AJ7678" i="11"/>
  <c r="AJ7679" i="11"/>
  <c r="AJ7680" i="11"/>
  <c r="AJ7681" i="11"/>
  <c r="AJ7682" i="11"/>
  <c r="AJ7683" i="11"/>
  <c r="AJ7684" i="11"/>
  <c r="AJ7685" i="11"/>
  <c r="AJ7686" i="11"/>
  <c r="AJ7687" i="11"/>
  <c r="AJ7688" i="11"/>
  <c r="AJ7689" i="11"/>
  <c r="AJ7690" i="11"/>
  <c r="AJ7691" i="11"/>
  <c r="AJ7692" i="11"/>
  <c r="AJ7693" i="11"/>
  <c r="AJ7694" i="11"/>
  <c r="AJ7695" i="11"/>
  <c r="AJ7696" i="11"/>
  <c r="AJ7697" i="11"/>
  <c r="AJ7698" i="11"/>
  <c r="AJ7699" i="11"/>
  <c r="AJ7700" i="11"/>
  <c r="AJ7701" i="11"/>
  <c r="AJ7702" i="11"/>
  <c r="AJ7703" i="11"/>
  <c r="AJ7704" i="11"/>
  <c r="AJ7705" i="11"/>
  <c r="AJ7706" i="11"/>
  <c r="AJ7707" i="11"/>
  <c r="AJ7708" i="11"/>
  <c r="AJ7709" i="11"/>
  <c r="AJ7710" i="11"/>
  <c r="AJ7711" i="11"/>
  <c r="AJ7712" i="11"/>
  <c r="AJ7713" i="11"/>
  <c r="AJ7714" i="11"/>
  <c r="AJ7715" i="11"/>
  <c r="AJ7716" i="11"/>
  <c r="AJ7717" i="11"/>
  <c r="AJ7718" i="11"/>
  <c r="AJ7719" i="11"/>
  <c r="AJ7720" i="11"/>
  <c r="AJ7721" i="11"/>
  <c r="AJ7722" i="11"/>
  <c r="AJ7723" i="11"/>
  <c r="AJ7724" i="11"/>
  <c r="AJ7725" i="11"/>
  <c r="AJ7726" i="11"/>
  <c r="AJ7727" i="11"/>
  <c r="AJ7728" i="11"/>
  <c r="AJ7729" i="11"/>
  <c r="AJ7730" i="11"/>
  <c r="AJ7731" i="11"/>
  <c r="AJ7732" i="11"/>
  <c r="AJ7733" i="11"/>
  <c r="AJ7734" i="11"/>
  <c r="AJ7735" i="11"/>
  <c r="AJ7736" i="11"/>
  <c r="AJ7737" i="11"/>
  <c r="AJ7738" i="11"/>
  <c r="AJ7739" i="11"/>
  <c r="AJ7740" i="11"/>
  <c r="AJ7741" i="11"/>
  <c r="AJ7742" i="11"/>
  <c r="AJ7743" i="11"/>
  <c r="AJ7744" i="11"/>
  <c r="AJ7745" i="11"/>
  <c r="AJ7746" i="11"/>
  <c r="AJ7747" i="11"/>
  <c r="AJ7748" i="11"/>
  <c r="AJ7749" i="11"/>
  <c r="AJ7750" i="11"/>
  <c r="AJ7751" i="11"/>
  <c r="AJ7752" i="11"/>
  <c r="AJ7753" i="11"/>
  <c r="AJ7754" i="11"/>
  <c r="AJ7755" i="11"/>
  <c r="AJ7756" i="11"/>
  <c r="AJ7757" i="11"/>
  <c r="AJ7758" i="11"/>
  <c r="AJ7759" i="11"/>
  <c r="AJ7760" i="11"/>
  <c r="AJ7761" i="11"/>
  <c r="AJ7762" i="11"/>
  <c r="AJ7763" i="11"/>
  <c r="AJ7764" i="11"/>
  <c r="AJ7765" i="11"/>
  <c r="AJ7766" i="11"/>
  <c r="AJ7767" i="11"/>
  <c r="AJ7768" i="11"/>
  <c r="AJ7769" i="11"/>
  <c r="AJ7770" i="11"/>
  <c r="AJ7771" i="11"/>
  <c r="AJ7772" i="11"/>
  <c r="AJ7773" i="11"/>
  <c r="AJ7774" i="11"/>
  <c r="AJ7775" i="11"/>
  <c r="AJ7776" i="11"/>
  <c r="AJ7777" i="11"/>
  <c r="AJ7778" i="11"/>
  <c r="AJ7779" i="11"/>
  <c r="AJ7780" i="11"/>
  <c r="AJ7781" i="11"/>
  <c r="AJ7782" i="11"/>
  <c r="AJ7783" i="11"/>
  <c r="AJ7784" i="11"/>
  <c r="AJ7785" i="11"/>
  <c r="AJ7786" i="11"/>
  <c r="AJ7787" i="11"/>
  <c r="AJ7788" i="11"/>
  <c r="AJ7789" i="11"/>
  <c r="AJ7790" i="11"/>
  <c r="AJ7791" i="11"/>
  <c r="AJ7792" i="11"/>
  <c r="AJ7793" i="11"/>
  <c r="AJ7794" i="11"/>
  <c r="AJ7795" i="11"/>
  <c r="AJ7796" i="11"/>
  <c r="AJ7797" i="11"/>
  <c r="AJ7798" i="11"/>
  <c r="AJ7799" i="11"/>
  <c r="AJ7800" i="11"/>
  <c r="AJ7801" i="11"/>
  <c r="AJ7802" i="11"/>
  <c r="AJ7803" i="11"/>
  <c r="AJ7804" i="11"/>
  <c r="AJ7805" i="11"/>
  <c r="AJ7806" i="11"/>
  <c r="AJ7807" i="11"/>
  <c r="AJ7808" i="11"/>
  <c r="AJ7809" i="11"/>
  <c r="AJ7810" i="11"/>
  <c r="AJ7811" i="11"/>
  <c r="AJ7812" i="11"/>
  <c r="AJ7813" i="11"/>
  <c r="AJ7814" i="11"/>
  <c r="AJ7815" i="11"/>
  <c r="AJ7816" i="11"/>
  <c r="AJ7817" i="11"/>
  <c r="AJ7818" i="11"/>
  <c r="AJ7819" i="11"/>
  <c r="AJ7820" i="11"/>
  <c r="AJ7821" i="11"/>
  <c r="AJ7822" i="11"/>
  <c r="AJ7823" i="11"/>
  <c r="AJ7824" i="11"/>
  <c r="AJ7825" i="11"/>
  <c r="AJ7826" i="11"/>
  <c r="AJ7827" i="11"/>
  <c r="AJ7828" i="11"/>
  <c r="AJ7829" i="11"/>
  <c r="AJ7830" i="11"/>
  <c r="AJ7831" i="11"/>
  <c r="AJ7832" i="11"/>
  <c r="AJ7833" i="11"/>
  <c r="AJ7834" i="11"/>
  <c r="AJ7835" i="11"/>
  <c r="AJ7836" i="11"/>
  <c r="AJ7837" i="11"/>
  <c r="AJ7838" i="11"/>
  <c r="AJ7839" i="11"/>
  <c r="AJ7840" i="11"/>
  <c r="AJ7841" i="11"/>
  <c r="AJ7842" i="11"/>
  <c r="AJ7843" i="11"/>
  <c r="AJ7844" i="11"/>
  <c r="AJ7845" i="11"/>
  <c r="AJ7846" i="11"/>
  <c r="AJ7847" i="11"/>
  <c r="AJ7848" i="11"/>
  <c r="AJ7849" i="11"/>
  <c r="AJ7850" i="11"/>
  <c r="AJ7851" i="11"/>
  <c r="AJ7852" i="11"/>
  <c r="AJ7853" i="11"/>
  <c r="AJ7854" i="11"/>
  <c r="AJ7855" i="11"/>
  <c r="AJ7856" i="11"/>
  <c r="AJ7857" i="11"/>
  <c r="AJ7858" i="11"/>
  <c r="AJ7859" i="11"/>
  <c r="AJ7860" i="11"/>
  <c r="AJ7861" i="11"/>
  <c r="AJ7862" i="11"/>
  <c r="AJ7863" i="11"/>
  <c r="AJ7864" i="11"/>
  <c r="AJ7865" i="11"/>
  <c r="AJ7866" i="11"/>
  <c r="AJ7867" i="11"/>
  <c r="AJ7868" i="11"/>
  <c r="AJ7869" i="11"/>
  <c r="AJ7870" i="11"/>
  <c r="AJ7871" i="11"/>
  <c r="AJ7872" i="11"/>
  <c r="AJ7873" i="11"/>
  <c r="AJ7874" i="11"/>
  <c r="AJ7875" i="11"/>
  <c r="AJ7876" i="11"/>
  <c r="AJ7877" i="11"/>
  <c r="AJ7878" i="11"/>
  <c r="AJ7879" i="11"/>
  <c r="AJ7880" i="11"/>
  <c r="AJ7881" i="11"/>
  <c r="AJ7882" i="11"/>
  <c r="AJ7883" i="11"/>
  <c r="AJ7884" i="11"/>
  <c r="AJ7885" i="11"/>
  <c r="AJ7886" i="11"/>
  <c r="AJ7887" i="11"/>
  <c r="AJ7888" i="11"/>
  <c r="AJ7889" i="11"/>
  <c r="AJ7890" i="11"/>
  <c r="AJ7891" i="11"/>
  <c r="AJ7892" i="11"/>
  <c r="AJ7893" i="11"/>
  <c r="AJ7894" i="11"/>
  <c r="AJ7895" i="11"/>
  <c r="AJ7896" i="11"/>
  <c r="AJ7897" i="11"/>
  <c r="AJ7898" i="11"/>
  <c r="AJ7899" i="11"/>
  <c r="AJ7900" i="11"/>
  <c r="AJ7901" i="11"/>
  <c r="AJ7902" i="11"/>
  <c r="AJ7903" i="11"/>
  <c r="AJ7904" i="11"/>
  <c r="AJ7905" i="11"/>
  <c r="AJ7906" i="11"/>
  <c r="AJ7907" i="11"/>
  <c r="AJ7908" i="11"/>
  <c r="AJ7909" i="11"/>
  <c r="AJ7910" i="11"/>
  <c r="AJ7911" i="11"/>
  <c r="AJ7912" i="11"/>
  <c r="AJ7913" i="11"/>
  <c r="AJ7914" i="11"/>
  <c r="AJ7915" i="11"/>
  <c r="AJ7916" i="11"/>
  <c r="AJ7917" i="11"/>
  <c r="AJ7918" i="11"/>
  <c r="AJ7919" i="11"/>
  <c r="AJ7920" i="11"/>
  <c r="AJ7921" i="11"/>
  <c r="AJ7922" i="11"/>
  <c r="AJ7923" i="11"/>
  <c r="AJ7924" i="11"/>
  <c r="AJ7925" i="11"/>
  <c r="AJ7926" i="11"/>
  <c r="AJ7927" i="11"/>
  <c r="AJ7928" i="11"/>
  <c r="AJ7929" i="11"/>
  <c r="AJ7930" i="11"/>
  <c r="AJ7931" i="11"/>
  <c r="AJ7932" i="11"/>
  <c r="AJ7933" i="11"/>
  <c r="AJ7934" i="11"/>
  <c r="AJ7935" i="11"/>
  <c r="AJ7936" i="11"/>
  <c r="AJ7937" i="11"/>
  <c r="AJ7938" i="11"/>
  <c r="AJ7939" i="11"/>
  <c r="AJ7940" i="11"/>
  <c r="AJ7941" i="11"/>
  <c r="AJ7942" i="11"/>
  <c r="AJ7943" i="11"/>
  <c r="AJ7944" i="11"/>
  <c r="AJ7945" i="11"/>
  <c r="AJ7946" i="11"/>
  <c r="AJ7947" i="11"/>
  <c r="AJ7948" i="11"/>
  <c r="AJ7949" i="11"/>
  <c r="AJ7950" i="11"/>
  <c r="AJ7951" i="11"/>
  <c r="AJ7952" i="11"/>
  <c r="AJ7953" i="11"/>
  <c r="AJ7954" i="11"/>
  <c r="AJ7955" i="11"/>
  <c r="AJ7956" i="11"/>
  <c r="AJ7957" i="11"/>
  <c r="AJ7958" i="11"/>
  <c r="AJ7959" i="11"/>
  <c r="AJ7960" i="11"/>
  <c r="AJ7961" i="11"/>
  <c r="AJ7962" i="11"/>
  <c r="AJ7963" i="11"/>
  <c r="AJ7964" i="11"/>
  <c r="AJ7965" i="11"/>
  <c r="AJ7966" i="11"/>
  <c r="AJ7967" i="11"/>
  <c r="AJ7968" i="11"/>
  <c r="AJ7969" i="11"/>
  <c r="AJ7970" i="11"/>
  <c r="AJ7971" i="11"/>
  <c r="AJ7972" i="11"/>
  <c r="AJ7973" i="11"/>
  <c r="AJ7974" i="11"/>
  <c r="AJ7975" i="11"/>
  <c r="AJ7976" i="11"/>
  <c r="AJ7977" i="11"/>
  <c r="AJ7978" i="11"/>
  <c r="AJ7979" i="11"/>
  <c r="AJ7980" i="11"/>
  <c r="AJ7981" i="11"/>
  <c r="AJ7982" i="11"/>
  <c r="AJ7983" i="11"/>
  <c r="AJ7984" i="11"/>
  <c r="AJ7985" i="11"/>
  <c r="AJ7986" i="11"/>
  <c r="AJ7987" i="11"/>
  <c r="AJ7988" i="11"/>
  <c r="AJ7989" i="11"/>
  <c r="AJ7990" i="11"/>
  <c r="AJ7991" i="11"/>
  <c r="AJ7992" i="11"/>
  <c r="AJ7993" i="11"/>
  <c r="AJ7994" i="11"/>
  <c r="AJ7995" i="11"/>
  <c r="AJ7996" i="11"/>
  <c r="AJ7997" i="11"/>
  <c r="AJ7998" i="11"/>
  <c r="AJ7999" i="11"/>
  <c r="AJ8000" i="11"/>
  <c r="AJ8001" i="11"/>
  <c r="AJ8002" i="11"/>
  <c r="AJ8003" i="11"/>
  <c r="AJ8004" i="11"/>
  <c r="AJ8005" i="11"/>
  <c r="AJ8006" i="11"/>
  <c r="AJ8007" i="11"/>
  <c r="AJ8008" i="11"/>
  <c r="AJ8009" i="11"/>
  <c r="AJ8010" i="11"/>
  <c r="AJ8011" i="11"/>
  <c r="AJ8012" i="11"/>
  <c r="AJ8013" i="11"/>
  <c r="AJ8014" i="11"/>
  <c r="AJ8015" i="11"/>
  <c r="AJ8016" i="11"/>
  <c r="AJ8017" i="11"/>
  <c r="AJ8018" i="11"/>
  <c r="AJ8019" i="11"/>
  <c r="AJ8020" i="11"/>
  <c r="AJ8021" i="11"/>
  <c r="AJ8022" i="11"/>
  <c r="AJ8023" i="11"/>
  <c r="AJ8024" i="11"/>
  <c r="AJ8025" i="11"/>
  <c r="AJ8026" i="11"/>
  <c r="AJ8027" i="11"/>
  <c r="AJ8028" i="11"/>
  <c r="AJ8029" i="11"/>
  <c r="AJ8030" i="11"/>
  <c r="AJ8031" i="11"/>
  <c r="AJ8032" i="11"/>
  <c r="AJ8033" i="11"/>
  <c r="AJ8034" i="11"/>
  <c r="AJ8035" i="11"/>
  <c r="AJ8036" i="11"/>
  <c r="AJ8037" i="11"/>
  <c r="AJ8038" i="11"/>
  <c r="AJ8039" i="11"/>
  <c r="AJ8040" i="11"/>
  <c r="AJ8041" i="11"/>
  <c r="AJ8042" i="11"/>
  <c r="AJ8043" i="11"/>
  <c r="AJ8044" i="11"/>
  <c r="AJ8045" i="11"/>
  <c r="AJ8046" i="11"/>
  <c r="AJ8047" i="11"/>
  <c r="AJ8048" i="11"/>
  <c r="AJ8049" i="11"/>
  <c r="AJ8050" i="11"/>
  <c r="AJ8051" i="11"/>
  <c r="AJ8052" i="11"/>
  <c r="AJ8053" i="11"/>
  <c r="AJ8054" i="11"/>
  <c r="AJ8055" i="11"/>
  <c r="AJ8056" i="11"/>
  <c r="AJ8057" i="11"/>
  <c r="AJ8058" i="11"/>
  <c r="AJ8059" i="11"/>
  <c r="AJ8060" i="11"/>
  <c r="AJ8061" i="11"/>
  <c r="AJ8062" i="11"/>
  <c r="AJ8063" i="11"/>
  <c r="AJ8064" i="11"/>
  <c r="AJ8065" i="11"/>
  <c r="AJ8066" i="11"/>
  <c r="AJ8067" i="11"/>
  <c r="AJ8068" i="11"/>
  <c r="AJ8069" i="11"/>
  <c r="AJ8070" i="11"/>
  <c r="AJ8071" i="11"/>
  <c r="AJ8072" i="11"/>
  <c r="AJ8073" i="11"/>
  <c r="AJ8074" i="11"/>
  <c r="AJ8075" i="11"/>
  <c r="AJ8076" i="11"/>
  <c r="AJ8077" i="11"/>
  <c r="AJ8078" i="11"/>
  <c r="AJ8079" i="11"/>
  <c r="AJ8080" i="11"/>
  <c r="AJ8081" i="11"/>
  <c r="AJ8082" i="11"/>
  <c r="AJ8083" i="11"/>
  <c r="AJ8084" i="11"/>
  <c r="AJ8085" i="11"/>
  <c r="AJ8086" i="11"/>
  <c r="AJ8087" i="11"/>
  <c r="AJ8088" i="11"/>
  <c r="AJ8089" i="11"/>
  <c r="AJ8090" i="11"/>
  <c r="AJ8091" i="11"/>
  <c r="AJ8092" i="11"/>
  <c r="AJ8093" i="11"/>
  <c r="AJ8094" i="11"/>
  <c r="AJ8095" i="11"/>
  <c r="AJ8096" i="11"/>
  <c r="AJ8097" i="11"/>
  <c r="AJ8098" i="11"/>
  <c r="AJ8099" i="11"/>
  <c r="AJ8100" i="11"/>
  <c r="AJ8101" i="11"/>
  <c r="AJ8102" i="11"/>
  <c r="AJ8103" i="11"/>
  <c r="AJ8104" i="11"/>
  <c r="AJ8105" i="11"/>
  <c r="AJ8106" i="11"/>
  <c r="AJ8107" i="11"/>
  <c r="AJ8108" i="11"/>
  <c r="AJ8109" i="11"/>
  <c r="AJ8110" i="11"/>
  <c r="AJ8111" i="11"/>
  <c r="AJ8112" i="11"/>
  <c r="AJ8113" i="11"/>
  <c r="AJ8114" i="11"/>
  <c r="AJ8115" i="11"/>
  <c r="AJ8116" i="11"/>
  <c r="AJ8117" i="11"/>
  <c r="AJ8118" i="11"/>
  <c r="AJ8119" i="11"/>
  <c r="AJ8120" i="11"/>
  <c r="AJ8121" i="11"/>
  <c r="AJ8122" i="11"/>
  <c r="AJ8123" i="11"/>
  <c r="AJ8124" i="11"/>
  <c r="AJ8125" i="11"/>
  <c r="AJ8126" i="11"/>
  <c r="AJ8127" i="11"/>
  <c r="AJ8128" i="11"/>
  <c r="AJ8129" i="11"/>
  <c r="AJ8130" i="11"/>
  <c r="AJ8131" i="11"/>
  <c r="AJ8132" i="11"/>
  <c r="AJ8133" i="11"/>
  <c r="AJ8134" i="11"/>
  <c r="AJ8135" i="11"/>
  <c r="AJ8136" i="11"/>
  <c r="AJ8137" i="11"/>
  <c r="AJ8138" i="11"/>
  <c r="AJ8139" i="11"/>
  <c r="AJ8140" i="11"/>
  <c r="AJ8141" i="11"/>
  <c r="AJ8142" i="11"/>
  <c r="AJ8143" i="11"/>
  <c r="AJ8144" i="11"/>
  <c r="AJ8145" i="11"/>
  <c r="AJ8146" i="11"/>
  <c r="AJ8147" i="11"/>
  <c r="AJ8148" i="11"/>
  <c r="AJ8149" i="11"/>
  <c r="AJ8150" i="11"/>
  <c r="AJ8151" i="11"/>
  <c r="AJ8152" i="11"/>
  <c r="AJ8153" i="11"/>
  <c r="AJ8154" i="11"/>
  <c r="AJ8155" i="11"/>
  <c r="AJ8156" i="11"/>
  <c r="AJ8157" i="11"/>
  <c r="AJ8158" i="11"/>
  <c r="AJ8159" i="11"/>
  <c r="AJ8160" i="11"/>
  <c r="AJ8161" i="11"/>
  <c r="AJ8162" i="11"/>
  <c r="AJ8163" i="11"/>
  <c r="AJ8164" i="11"/>
  <c r="AJ8165" i="11"/>
  <c r="AJ8166" i="11"/>
  <c r="AJ8167" i="11"/>
  <c r="AJ8168" i="11"/>
  <c r="AJ8169" i="11"/>
  <c r="AJ8170" i="11"/>
  <c r="AJ8171" i="11"/>
  <c r="AJ8172" i="11"/>
  <c r="AJ8173" i="11"/>
  <c r="AJ8174" i="11"/>
  <c r="AJ8175" i="11"/>
  <c r="AJ8176" i="11"/>
  <c r="AJ8177" i="11"/>
  <c r="AJ8178" i="11"/>
  <c r="AJ8179" i="11"/>
  <c r="AJ8180" i="11"/>
  <c r="AJ8181" i="11"/>
  <c r="AJ8182" i="11"/>
  <c r="AJ8183" i="11"/>
  <c r="AJ8184" i="11"/>
  <c r="AJ8185" i="11"/>
  <c r="AJ8186" i="11"/>
  <c r="AJ8187" i="11"/>
  <c r="AJ8188" i="11"/>
  <c r="AJ8189" i="11"/>
  <c r="AJ8190" i="11"/>
  <c r="AJ8191" i="11"/>
  <c r="AJ8192" i="11"/>
  <c r="AJ8193" i="11"/>
  <c r="AJ8194" i="11"/>
  <c r="AJ8195" i="11"/>
  <c r="AJ8196" i="11"/>
  <c r="AJ8197" i="11"/>
  <c r="AJ8198" i="11"/>
  <c r="AJ8199" i="11"/>
  <c r="AJ8200" i="11"/>
  <c r="AJ8201" i="11"/>
  <c r="AJ8202" i="11"/>
  <c r="AJ8203" i="11"/>
  <c r="AJ8204" i="11"/>
  <c r="AJ8205" i="11"/>
  <c r="AJ8206" i="11"/>
  <c r="AJ8207" i="11"/>
  <c r="AJ8208" i="11"/>
  <c r="AJ8209" i="11"/>
  <c r="AJ8210" i="11"/>
  <c r="AJ8211" i="11"/>
  <c r="AJ8212" i="11"/>
  <c r="AJ8213" i="11"/>
  <c r="AJ8214" i="11"/>
  <c r="AJ8215" i="11"/>
  <c r="AJ8216" i="11"/>
  <c r="AJ8217" i="11"/>
  <c r="AJ8218" i="11"/>
  <c r="AJ8219" i="11"/>
  <c r="AJ8220" i="11"/>
  <c r="AJ8221" i="11"/>
  <c r="AJ8222" i="11"/>
  <c r="AJ8223" i="11"/>
  <c r="AJ8224" i="11"/>
  <c r="AJ8225" i="11"/>
  <c r="AJ8226" i="11"/>
  <c r="AJ8227" i="11"/>
  <c r="AJ8228" i="11"/>
  <c r="AJ8229" i="11"/>
  <c r="AJ8230" i="11"/>
  <c r="AJ8231" i="11"/>
  <c r="AJ8232" i="11"/>
  <c r="AJ8233" i="11"/>
  <c r="AJ8234" i="11"/>
  <c r="AJ8235" i="11"/>
  <c r="AJ8236" i="11"/>
  <c r="AJ8237" i="11"/>
  <c r="AJ8238" i="11"/>
  <c r="AJ8239" i="11"/>
  <c r="AJ8240" i="11"/>
  <c r="AJ8241" i="11"/>
  <c r="AJ8242" i="11"/>
  <c r="AJ8243" i="11"/>
  <c r="AJ8244" i="11"/>
  <c r="AJ8245" i="11"/>
  <c r="AJ8246" i="11"/>
  <c r="AJ8247" i="11"/>
  <c r="AJ8248" i="11"/>
  <c r="AJ8249" i="11"/>
  <c r="AJ8250" i="11"/>
  <c r="AJ8251" i="11"/>
  <c r="AJ8252" i="11"/>
  <c r="AJ8253" i="11"/>
  <c r="AJ8254" i="11"/>
  <c r="AJ8255" i="11"/>
  <c r="AJ8256" i="11"/>
  <c r="AJ8257" i="11"/>
  <c r="AJ8258" i="11"/>
  <c r="AJ8259" i="11"/>
  <c r="AJ8260" i="11"/>
  <c r="AJ8261" i="11"/>
  <c r="AJ8262" i="11"/>
  <c r="AJ8263" i="11"/>
  <c r="AJ8264" i="11"/>
  <c r="AJ8265" i="11"/>
  <c r="AJ8266" i="11"/>
  <c r="AJ8267" i="11"/>
  <c r="AJ8268" i="11"/>
  <c r="AJ8269" i="11"/>
  <c r="AJ8270" i="11"/>
  <c r="AJ8271" i="11"/>
  <c r="AJ8272" i="11"/>
  <c r="AJ8273" i="11"/>
  <c r="AJ8274" i="11"/>
  <c r="AJ8275" i="11"/>
  <c r="AJ8276" i="11"/>
  <c r="AJ8277" i="11"/>
  <c r="AJ8278" i="11"/>
  <c r="AJ8279" i="11"/>
  <c r="AJ8280" i="11"/>
  <c r="AJ8281" i="11"/>
  <c r="AJ8282" i="11"/>
  <c r="AJ8283" i="11"/>
  <c r="AJ8284" i="11"/>
  <c r="AJ8285" i="11"/>
  <c r="AJ8286" i="11"/>
  <c r="AJ8287" i="11"/>
  <c r="AJ8288" i="11"/>
  <c r="AJ8289" i="11"/>
  <c r="AJ8290" i="11"/>
  <c r="AJ8291" i="11"/>
  <c r="AJ8292" i="11"/>
  <c r="AJ8293" i="11"/>
  <c r="AJ8294" i="11"/>
  <c r="AJ8295" i="11"/>
  <c r="AJ8296" i="11"/>
  <c r="AJ8297" i="11"/>
  <c r="AJ8298" i="11"/>
  <c r="AJ8299" i="11"/>
  <c r="AJ8300" i="11"/>
  <c r="AJ8301" i="11"/>
  <c r="AJ8302" i="11"/>
  <c r="AJ8303" i="11"/>
  <c r="AJ8304" i="11"/>
  <c r="AJ8305" i="11"/>
  <c r="AJ8306" i="11"/>
  <c r="AJ8307" i="11"/>
  <c r="AJ8308" i="11"/>
  <c r="AJ8309" i="11"/>
  <c r="AJ8310" i="11"/>
  <c r="AJ8311" i="11"/>
  <c r="AJ8312" i="11"/>
  <c r="AJ8313" i="11"/>
  <c r="AJ8314" i="11"/>
  <c r="AJ8315" i="11"/>
  <c r="AJ8316" i="11"/>
  <c r="AJ8317" i="11"/>
  <c r="AJ8318" i="11"/>
  <c r="AJ8319" i="11"/>
  <c r="AJ8320" i="11"/>
  <c r="AJ8321" i="11"/>
  <c r="AJ8322" i="11"/>
  <c r="AJ8323" i="11"/>
  <c r="AJ8324" i="11"/>
  <c r="AJ8325" i="11"/>
  <c r="AJ8326" i="11"/>
  <c r="AJ8327" i="11"/>
  <c r="AJ8328" i="11"/>
  <c r="AJ8329" i="11"/>
  <c r="AJ8330" i="11"/>
  <c r="AJ8331" i="11"/>
  <c r="AJ8332" i="11"/>
  <c r="AJ8333" i="11"/>
  <c r="AJ8334" i="11"/>
  <c r="AJ8335" i="11"/>
  <c r="AJ8336" i="11"/>
  <c r="AJ8337" i="11"/>
  <c r="AJ8338" i="11"/>
  <c r="AJ8339" i="11"/>
  <c r="AJ8340" i="11"/>
  <c r="AJ8341" i="11"/>
  <c r="AJ8342" i="11"/>
  <c r="AJ8343" i="11"/>
  <c r="AJ8344" i="11"/>
  <c r="AJ8345" i="11"/>
  <c r="AJ8346" i="11"/>
  <c r="AJ8347" i="11"/>
  <c r="AJ8348" i="11"/>
  <c r="AJ8349" i="11"/>
  <c r="AJ8350" i="11"/>
  <c r="AJ8351" i="11"/>
  <c r="AJ8352" i="11"/>
  <c r="AJ8353" i="11"/>
  <c r="AJ8354" i="11"/>
  <c r="AJ8355" i="11"/>
  <c r="AJ8356" i="11"/>
  <c r="AJ8357" i="11"/>
  <c r="AJ8358" i="11"/>
  <c r="AJ8359" i="11"/>
  <c r="AJ8360" i="11"/>
  <c r="AJ8361" i="11"/>
  <c r="AJ8362" i="11"/>
  <c r="AJ8363" i="11"/>
  <c r="AJ8364" i="11"/>
  <c r="AJ8365" i="11"/>
  <c r="AJ8366" i="11"/>
  <c r="AJ8367" i="11"/>
  <c r="AJ8368" i="11"/>
  <c r="AJ8369" i="11"/>
  <c r="AJ8370" i="11"/>
  <c r="AJ8371" i="11"/>
  <c r="AJ8372" i="11"/>
  <c r="AJ8373" i="11"/>
  <c r="AJ8374" i="11"/>
  <c r="AJ8375" i="11"/>
  <c r="AJ8376" i="11"/>
  <c r="AJ8377" i="11"/>
  <c r="AJ8378" i="11"/>
  <c r="AJ8379" i="11"/>
  <c r="AJ8380" i="11"/>
  <c r="AJ8381" i="11"/>
  <c r="AJ8382" i="11"/>
  <c r="AJ8383" i="11"/>
  <c r="AJ8384" i="11"/>
  <c r="AJ8385" i="11"/>
  <c r="AJ8386" i="11"/>
  <c r="AJ8387" i="11"/>
  <c r="AJ8388" i="11"/>
  <c r="AJ8389" i="11"/>
  <c r="AJ8390" i="11"/>
  <c r="AJ8391" i="11"/>
  <c r="AJ8392" i="11"/>
  <c r="AJ8393" i="11"/>
  <c r="AJ8394" i="11"/>
  <c r="AJ8395" i="11"/>
  <c r="AJ8396" i="11"/>
  <c r="AJ8397" i="11"/>
  <c r="AJ8398" i="11"/>
  <c r="AJ8399" i="11"/>
  <c r="AJ8400" i="11"/>
  <c r="AJ8401" i="11"/>
  <c r="AJ8402" i="11"/>
  <c r="AJ8403" i="11"/>
  <c r="AJ8404" i="11"/>
  <c r="AJ8405" i="11"/>
  <c r="AJ8406" i="11"/>
  <c r="AJ8407" i="11"/>
  <c r="AJ8408" i="11"/>
  <c r="AJ8409" i="11"/>
  <c r="AJ8410" i="11"/>
  <c r="AJ8411" i="11"/>
  <c r="AJ8412" i="11"/>
  <c r="AJ8413" i="11"/>
  <c r="AJ8414" i="11"/>
  <c r="AJ8415" i="11"/>
  <c r="AJ8416" i="11"/>
  <c r="AJ8417" i="11"/>
  <c r="AJ8418" i="11"/>
  <c r="AJ8419" i="11"/>
  <c r="AJ8420" i="11"/>
  <c r="AJ8421" i="11"/>
  <c r="AJ8422" i="11"/>
  <c r="AJ8423" i="11"/>
  <c r="AJ8424" i="11"/>
  <c r="AJ8425" i="11"/>
  <c r="AJ8426" i="11"/>
  <c r="AJ8427" i="11"/>
  <c r="AJ8428" i="11"/>
  <c r="AJ8429" i="11"/>
  <c r="AJ8430" i="11"/>
  <c r="AJ8431" i="11"/>
  <c r="AJ8432" i="11"/>
  <c r="AJ8433" i="11"/>
  <c r="AJ8434" i="11"/>
  <c r="AJ8435" i="11"/>
  <c r="AJ8436" i="11"/>
  <c r="AJ8437" i="11"/>
  <c r="AJ8438" i="11"/>
  <c r="AJ8439" i="11"/>
  <c r="AJ8440" i="11"/>
  <c r="AJ8441" i="11"/>
  <c r="AJ8442" i="11"/>
  <c r="AJ8443" i="11"/>
  <c r="AJ8444" i="11"/>
  <c r="AJ8445" i="11"/>
  <c r="AJ8446" i="11"/>
  <c r="AJ8447" i="11"/>
  <c r="AJ8448" i="11"/>
  <c r="AJ8449" i="11"/>
  <c r="AJ8450" i="11"/>
  <c r="AJ8451" i="11"/>
  <c r="AJ8452" i="11"/>
  <c r="AJ8453" i="11"/>
  <c r="AJ8454" i="11"/>
  <c r="AJ8455" i="11"/>
  <c r="AJ8456" i="11"/>
  <c r="AJ8457" i="11"/>
  <c r="AJ8458" i="11"/>
  <c r="AJ8459" i="11"/>
  <c r="AJ8460" i="11"/>
  <c r="AJ8461" i="11"/>
  <c r="AJ8462" i="11"/>
  <c r="AJ8463" i="11"/>
  <c r="AJ8464" i="11"/>
  <c r="AJ8465" i="11"/>
  <c r="AJ8466" i="11"/>
  <c r="AJ8467" i="11"/>
  <c r="AJ8468" i="11"/>
  <c r="AJ8469" i="11"/>
  <c r="AJ8470" i="11"/>
  <c r="AJ8471" i="11"/>
  <c r="AJ8472" i="11"/>
  <c r="AJ8473" i="11"/>
  <c r="AJ8474" i="11"/>
  <c r="AJ8475" i="11"/>
  <c r="AJ8476" i="11"/>
  <c r="AJ8477" i="11"/>
  <c r="AJ8478" i="11"/>
  <c r="AJ8479" i="11"/>
  <c r="AJ8480" i="11"/>
  <c r="AJ8481" i="11"/>
  <c r="AJ8482" i="11"/>
  <c r="AJ8483" i="11"/>
  <c r="AJ8484" i="11"/>
  <c r="AJ8485" i="11"/>
  <c r="AJ8486" i="11"/>
  <c r="AJ8487" i="11"/>
  <c r="AJ8488" i="11"/>
  <c r="AJ8489" i="11"/>
  <c r="AJ8490" i="11"/>
  <c r="AJ8491" i="11"/>
  <c r="AJ8492" i="11"/>
  <c r="AJ8493" i="11"/>
  <c r="AJ8494" i="11"/>
  <c r="AJ8495" i="11"/>
  <c r="AJ8496" i="11"/>
  <c r="AJ8497" i="11"/>
  <c r="AJ8498" i="11"/>
  <c r="AJ8499" i="11"/>
  <c r="AJ8500" i="11"/>
  <c r="AJ8501" i="11"/>
  <c r="AJ8502" i="11"/>
  <c r="AJ8503" i="11"/>
  <c r="AJ8504" i="11"/>
  <c r="AJ8505" i="11"/>
  <c r="AJ8506" i="11"/>
  <c r="AJ8507" i="11"/>
  <c r="AJ8508" i="11"/>
  <c r="AJ8509" i="11"/>
  <c r="AJ8510" i="11"/>
  <c r="AJ8511" i="11"/>
  <c r="AJ8512" i="11"/>
  <c r="AJ8513" i="11"/>
  <c r="AJ8514" i="11"/>
  <c r="AJ8515" i="11"/>
  <c r="AJ8516" i="11"/>
  <c r="AJ8517" i="11"/>
  <c r="AJ8518" i="11"/>
  <c r="AJ8519" i="11"/>
  <c r="AJ8520" i="11"/>
  <c r="AJ8521" i="11"/>
  <c r="AJ8522" i="11"/>
  <c r="AJ8523" i="11"/>
  <c r="AJ8524" i="11"/>
  <c r="AJ8525" i="11"/>
  <c r="AJ8526" i="11"/>
  <c r="AJ8527" i="11"/>
  <c r="AJ8528" i="11"/>
  <c r="AJ8529" i="11"/>
  <c r="AJ8530" i="11"/>
  <c r="AJ8531" i="11"/>
  <c r="AJ8532" i="11"/>
  <c r="AJ8533" i="11"/>
  <c r="AJ8534" i="11"/>
  <c r="AJ8535" i="11"/>
  <c r="AJ8536" i="11"/>
  <c r="AJ8537" i="11"/>
  <c r="AJ8538" i="11"/>
  <c r="AJ8539" i="11"/>
  <c r="AJ8540" i="11"/>
  <c r="AJ8541" i="11"/>
  <c r="AJ8542" i="11"/>
  <c r="AJ8543" i="11"/>
  <c r="AJ8544" i="11"/>
  <c r="AJ8545" i="11"/>
  <c r="AJ8546" i="11"/>
  <c r="AJ8547" i="11"/>
  <c r="AJ8548" i="11"/>
  <c r="AJ8549" i="11"/>
  <c r="AJ8550" i="11"/>
  <c r="AJ8551" i="11"/>
  <c r="AJ8552" i="11"/>
  <c r="AJ8553" i="11"/>
  <c r="AJ8554" i="11"/>
  <c r="AJ8555" i="11"/>
  <c r="AJ8556" i="11"/>
  <c r="AJ8557" i="11"/>
  <c r="AJ8558" i="11"/>
  <c r="AJ8559" i="11"/>
  <c r="AJ8560" i="11"/>
  <c r="AJ8561" i="11"/>
  <c r="AJ8562" i="11"/>
  <c r="AJ8563" i="11"/>
  <c r="AJ8564" i="11"/>
  <c r="AJ8565" i="11"/>
  <c r="AJ8566" i="11"/>
  <c r="AJ8567" i="11"/>
  <c r="AJ8568" i="11"/>
  <c r="AJ8569" i="11"/>
  <c r="AJ8570" i="11"/>
  <c r="AJ8571" i="11"/>
  <c r="AJ8572" i="11"/>
  <c r="AJ8573" i="11"/>
  <c r="AJ8574" i="11"/>
  <c r="AJ8575" i="11"/>
  <c r="AJ8576" i="11"/>
  <c r="AJ8577" i="11"/>
  <c r="AJ8578" i="11"/>
  <c r="AJ8579" i="11"/>
  <c r="AJ8580" i="11"/>
  <c r="AJ8581" i="11"/>
  <c r="AJ8582" i="11"/>
  <c r="AJ8583" i="11"/>
  <c r="AJ8584" i="11"/>
  <c r="AJ8585" i="11"/>
  <c r="AJ8586" i="11"/>
  <c r="AJ8587" i="11"/>
  <c r="AJ8588" i="11"/>
  <c r="AJ8589" i="11"/>
  <c r="AJ8590" i="11"/>
  <c r="AJ8591" i="11"/>
  <c r="AJ8592" i="11"/>
  <c r="AJ8593" i="11"/>
  <c r="AJ8594" i="11"/>
  <c r="AJ8595" i="11"/>
  <c r="AJ8596" i="11"/>
  <c r="AJ8597" i="11"/>
  <c r="AJ8598" i="11"/>
  <c r="AJ8599" i="11"/>
  <c r="AJ8600" i="11"/>
  <c r="AJ8601" i="11"/>
  <c r="AJ8602" i="11"/>
  <c r="AJ8603" i="11"/>
  <c r="AJ8604" i="11"/>
  <c r="AJ8605" i="11"/>
  <c r="AJ8606" i="11"/>
  <c r="AJ8607" i="11"/>
  <c r="AJ8608" i="11"/>
  <c r="AJ8609" i="11"/>
  <c r="AJ8610" i="11"/>
  <c r="AJ8611" i="11"/>
  <c r="AJ8612" i="11"/>
  <c r="AJ8613" i="11"/>
  <c r="AJ8614" i="11"/>
  <c r="AJ8615" i="11"/>
  <c r="AJ8616" i="11"/>
  <c r="AJ8617" i="11"/>
  <c r="AJ8618" i="11"/>
  <c r="AJ8619" i="11"/>
  <c r="AJ8620" i="11"/>
  <c r="AJ8621" i="11"/>
  <c r="AJ8622" i="11"/>
  <c r="AJ8623" i="11"/>
  <c r="AJ8624" i="11"/>
  <c r="AJ8625" i="11"/>
  <c r="AJ8626" i="11"/>
  <c r="AJ8627" i="11"/>
  <c r="AJ8628" i="11"/>
  <c r="AJ8629" i="11"/>
  <c r="AJ8630" i="11"/>
  <c r="AJ8631" i="11"/>
  <c r="AJ8632" i="11"/>
  <c r="AJ8633" i="11"/>
  <c r="AJ8634" i="11"/>
  <c r="AJ8635" i="11"/>
  <c r="AJ8636" i="11"/>
  <c r="AJ8637" i="11"/>
  <c r="AJ8638" i="11"/>
  <c r="AJ8639" i="11"/>
  <c r="AJ8640" i="11"/>
  <c r="AJ8641" i="11"/>
  <c r="AJ8642" i="11"/>
  <c r="AJ8643" i="11"/>
  <c r="AJ8644" i="11"/>
  <c r="AJ8645" i="11"/>
  <c r="AJ8646" i="11"/>
  <c r="AJ8647" i="11"/>
  <c r="AJ8648" i="11"/>
  <c r="AJ8649" i="11"/>
  <c r="AJ8650" i="11"/>
  <c r="AJ8651" i="11"/>
  <c r="AJ8652" i="11"/>
  <c r="AJ8653" i="11"/>
  <c r="AJ8654" i="11"/>
  <c r="AJ8655" i="11"/>
  <c r="AJ8656" i="11"/>
  <c r="AJ8657" i="11"/>
  <c r="AJ8658" i="11"/>
  <c r="AJ8659" i="11"/>
  <c r="AJ8660" i="11"/>
  <c r="AJ8661" i="11"/>
  <c r="AJ8662" i="11"/>
  <c r="AJ8663" i="11"/>
  <c r="AJ8664" i="11"/>
  <c r="AJ8665" i="11"/>
  <c r="AJ8666" i="11"/>
  <c r="AJ8667" i="11"/>
  <c r="AJ8668" i="11"/>
  <c r="AJ8669" i="11"/>
  <c r="AJ8670" i="11"/>
  <c r="AJ8671" i="11"/>
  <c r="AJ8672" i="11"/>
  <c r="AJ8673" i="11"/>
  <c r="AJ8674" i="11"/>
  <c r="AJ8675" i="11"/>
  <c r="AJ8676" i="11"/>
  <c r="AJ8677" i="11"/>
  <c r="AJ8678" i="11"/>
  <c r="AJ8679" i="11"/>
  <c r="AJ8680" i="11"/>
  <c r="AJ8681" i="11"/>
  <c r="AJ8682" i="11"/>
  <c r="AJ8683" i="11"/>
  <c r="AJ8684" i="11"/>
  <c r="AJ8685" i="11"/>
  <c r="AJ8686" i="11"/>
  <c r="AJ8687" i="11"/>
  <c r="AJ8688" i="11"/>
  <c r="AJ8689" i="11"/>
  <c r="AJ8690" i="11"/>
  <c r="AJ8691" i="11"/>
  <c r="AJ8692" i="11"/>
  <c r="AJ8693" i="11"/>
  <c r="AJ8694" i="11"/>
  <c r="AJ8695" i="11"/>
  <c r="AJ8696" i="11"/>
  <c r="AJ8697" i="11"/>
  <c r="AJ8698" i="11"/>
  <c r="AJ8699" i="11"/>
  <c r="AJ8700" i="11"/>
  <c r="AJ8701" i="11"/>
  <c r="AJ8702" i="11"/>
  <c r="AJ8703" i="11"/>
  <c r="AJ8704" i="11"/>
  <c r="AJ8705" i="11"/>
  <c r="AJ8706" i="11"/>
  <c r="AJ8707" i="11"/>
  <c r="AJ8708" i="11"/>
  <c r="AJ8709" i="11"/>
  <c r="AJ8710" i="11"/>
  <c r="AJ8711" i="11"/>
  <c r="AJ8712" i="11"/>
  <c r="AJ8713" i="11"/>
  <c r="AJ8714" i="11"/>
  <c r="AJ8715" i="11"/>
  <c r="AJ8716" i="11"/>
  <c r="AJ8717" i="11"/>
  <c r="AJ8718" i="11"/>
  <c r="AJ8719" i="11"/>
  <c r="AJ8720" i="11"/>
  <c r="AJ8721" i="11"/>
  <c r="AJ8722" i="11"/>
  <c r="AJ8723" i="11"/>
  <c r="AJ8724" i="11"/>
  <c r="AJ8725" i="11"/>
  <c r="AJ8726" i="11"/>
  <c r="AJ8727" i="11"/>
  <c r="AJ8728" i="11"/>
  <c r="AJ8729" i="11"/>
  <c r="AJ8730" i="11"/>
  <c r="AJ8731" i="11"/>
  <c r="AJ8732" i="11"/>
  <c r="AJ8733" i="11"/>
  <c r="AJ8734" i="11"/>
  <c r="AJ8735" i="11"/>
  <c r="AJ8736" i="11"/>
  <c r="AJ8737" i="11"/>
  <c r="AJ8738" i="11"/>
  <c r="AJ8739" i="11"/>
  <c r="AJ8740" i="11"/>
  <c r="AJ8741" i="11"/>
  <c r="AJ8742" i="11"/>
  <c r="AJ8743" i="11"/>
  <c r="AJ8744" i="11"/>
  <c r="AJ8745" i="11"/>
  <c r="AJ8746" i="11"/>
  <c r="AJ8747" i="11"/>
  <c r="AJ8748" i="11"/>
  <c r="AJ8749" i="11"/>
  <c r="AJ8750" i="11"/>
  <c r="AJ8751" i="11"/>
  <c r="AJ8752" i="11"/>
  <c r="AJ8753" i="11"/>
  <c r="AJ8754" i="11"/>
  <c r="AJ8755" i="11"/>
  <c r="AJ8756" i="11"/>
  <c r="AJ8757" i="11"/>
  <c r="AJ8758" i="11"/>
  <c r="AJ8759" i="11"/>
  <c r="AJ8760" i="11"/>
  <c r="AJ8761" i="11"/>
  <c r="AJ8762" i="11"/>
  <c r="AJ8763" i="11"/>
  <c r="AJ8764" i="11"/>
  <c r="AJ8765" i="11"/>
  <c r="AJ8766" i="11"/>
  <c r="AJ8767" i="11"/>
  <c r="AJ8768" i="11"/>
  <c r="AJ8769" i="11"/>
  <c r="AJ8770" i="11"/>
  <c r="AJ8771" i="11"/>
  <c r="AJ8772" i="11"/>
  <c r="AJ8773" i="11"/>
  <c r="AJ8774" i="11"/>
  <c r="AJ8775" i="11"/>
  <c r="AJ8776" i="11"/>
  <c r="AJ8777" i="11"/>
  <c r="AJ8778" i="11"/>
  <c r="AJ8779" i="11"/>
  <c r="AJ8780" i="11"/>
  <c r="AJ8781" i="11"/>
  <c r="AJ8782" i="11"/>
  <c r="AJ8783" i="11"/>
  <c r="AJ8784" i="11"/>
  <c r="AJ8785" i="11"/>
  <c r="AJ8786" i="11"/>
  <c r="AJ8787" i="11"/>
  <c r="AJ8788" i="11"/>
  <c r="AJ8789" i="11"/>
  <c r="AJ8790" i="11"/>
  <c r="AJ8791" i="11"/>
  <c r="AJ8792" i="11"/>
  <c r="AJ8793" i="11"/>
  <c r="AJ8794" i="11"/>
  <c r="AJ8795" i="11"/>
  <c r="AJ8796" i="11"/>
  <c r="AJ8797" i="11"/>
  <c r="AJ8798" i="11"/>
  <c r="AJ8799" i="11"/>
  <c r="AJ8800" i="11"/>
  <c r="AJ8801" i="11"/>
  <c r="AJ8802" i="11"/>
  <c r="AJ8803" i="11"/>
  <c r="AJ8804" i="11"/>
  <c r="AJ8805" i="11"/>
  <c r="AJ8806" i="11"/>
  <c r="AJ8807" i="11"/>
  <c r="AJ8808" i="11"/>
  <c r="AJ8809" i="11"/>
  <c r="AJ8810" i="11"/>
  <c r="AJ8811" i="11"/>
  <c r="AJ8812" i="11"/>
  <c r="AJ8813" i="11"/>
  <c r="AJ8814" i="11"/>
  <c r="AJ8815" i="11"/>
  <c r="AJ8816" i="11"/>
  <c r="AJ8817" i="11"/>
  <c r="AJ8818" i="11"/>
  <c r="AJ8819" i="11"/>
  <c r="AJ8820" i="11"/>
  <c r="AJ8821" i="11"/>
  <c r="AJ8822" i="11"/>
  <c r="AJ8823" i="11"/>
  <c r="AJ8824" i="11"/>
  <c r="AJ8825" i="11"/>
  <c r="AJ8826" i="11"/>
  <c r="AJ8827" i="11"/>
  <c r="AJ8828" i="11"/>
  <c r="AJ8829" i="11"/>
  <c r="AJ8830" i="11"/>
  <c r="AJ8831" i="11"/>
  <c r="AJ8832" i="11"/>
  <c r="AJ8833" i="11"/>
  <c r="AJ8834" i="11"/>
  <c r="AJ8835" i="11"/>
  <c r="AJ8836" i="11"/>
  <c r="AJ8837" i="11"/>
  <c r="AJ8838" i="11"/>
  <c r="AJ8839" i="11"/>
  <c r="AJ8840" i="11"/>
  <c r="AJ8841" i="11"/>
  <c r="AJ8842" i="11"/>
  <c r="AJ8843" i="11"/>
  <c r="AJ8844" i="11"/>
  <c r="AJ8845" i="11"/>
  <c r="AJ8846" i="11"/>
  <c r="AJ8847" i="11"/>
  <c r="AJ8848" i="11"/>
  <c r="AJ8849" i="11"/>
  <c r="AJ8850" i="11"/>
  <c r="AJ8851" i="11"/>
  <c r="AJ8852" i="11"/>
  <c r="AJ8853" i="11"/>
  <c r="AJ8854" i="11"/>
  <c r="AJ8855" i="11"/>
  <c r="AJ8856" i="11"/>
  <c r="AJ8857" i="11"/>
  <c r="AJ8858" i="11"/>
  <c r="AJ8859" i="11"/>
  <c r="AJ8860" i="11"/>
  <c r="AJ8861" i="11"/>
  <c r="AJ8862" i="11"/>
  <c r="AJ8863" i="11"/>
  <c r="AJ8864" i="11"/>
  <c r="AJ8865" i="11"/>
  <c r="AJ8866" i="11"/>
  <c r="AJ8867" i="11"/>
  <c r="AJ8868" i="11"/>
  <c r="AJ8869" i="11"/>
  <c r="AJ8870" i="11"/>
  <c r="AJ8871" i="11"/>
  <c r="AJ8872" i="11"/>
  <c r="AJ8873" i="11"/>
  <c r="AJ8874" i="11"/>
  <c r="AJ8875" i="11"/>
  <c r="AJ8876" i="11"/>
  <c r="AJ8877" i="11"/>
  <c r="AJ8878" i="11"/>
  <c r="AJ8879" i="11"/>
  <c r="AJ8880" i="11"/>
  <c r="AJ8881" i="11"/>
  <c r="AJ8882" i="11"/>
  <c r="AJ8883" i="11"/>
  <c r="AJ8884" i="11"/>
  <c r="AJ8885" i="11"/>
  <c r="AJ8886" i="11"/>
  <c r="AJ8887" i="11"/>
  <c r="AJ8888" i="11"/>
  <c r="AJ8889" i="11"/>
  <c r="AJ8890" i="11"/>
  <c r="AJ8891" i="11"/>
  <c r="AJ8892" i="11"/>
  <c r="AJ8893" i="11"/>
  <c r="AJ8894" i="11"/>
  <c r="AJ8895" i="11"/>
  <c r="AJ8896" i="11"/>
  <c r="AJ8897" i="11"/>
  <c r="AJ8898" i="11"/>
  <c r="AJ8899" i="11"/>
  <c r="AJ8900" i="11"/>
  <c r="AJ8901" i="11"/>
  <c r="AJ8902" i="11"/>
  <c r="AJ8903" i="11"/>
  <c r="AJ8904" i="11"/>
  <c r="AJ8905" i="11"/>
  <c r="AJ8906" i="11"/>
  <c r="AJ8907" i="11"/>
  <c r="AJ8908" i="11"/>
  <c r="AJ8909" i="11"/>
  <c r="AJ8910" i="11"/>
  <c r="AJ8911" i="11"/>
  <c r="AJ8912" i="11"/>
  <c r="AJ8913" i="11"/>
  <c r="AJ8914" i="11"/>
  <c r="AJ8915" i="11"/>
  <c r="AJ8916" i="11"/>
  <c r="AJ8917" i="11"/>
  <c r="AJ8918" i="11"/>
  <c r="AJ8919" i="11"/>
  <c r="AJ8920" i="11"/>
  <c r="AJ8921" i="11"/>
  <c r="AJ8922" i="11"/>
  <c r="AJ8923" i="11"/>
  <c r="AJ8924" i="11"/>
  <c r="AJ8925" i="11"/>
  <c r="AJ8926" i="11"/>
  <c r="AJ8927" i="11"/>
  <c r="AJ8928" i="11"/>
  <c r="AJ8929" i="11"/>
  <c r="AJ8930" i="11"/>
  <c r="AJ8931" i="11"/>
  <c r="AJ8932" i="11"/>
  <c r="AJ8933" i="11"/>
  <c r="AJ8934" i="11"/>
  <c r="AJ8935" i="11"/>
  <c r="AJ8936" i="11"/>
  <c r="AJ8937" i="11"/>
  <c r="AJ8938" i="11"/>
  <c r="AJ8939" i="11"/>
  <c r="AJ8940" i="11"/>
  <c r="AJ8941" i="11"/>
  <c r="AJ8942" i="11"/>
  <c r="AJ8943" i="11"/>
  <c r="AJ8944" i="11"/>
  <c r="AJ8945" i="11"/>
  <c r="AJ8946" i="11"/>
  <c r="AJ8947" i="11"/>
  <c r="AJ8948" i="11"/>
  <c r="AJ8949" i="11"/>
  <c r="AJ8950" i="11"/>
  <c r="AJ8951" i="11"/>
  <c r="AJ8952" i="11"/>
  <c r="AJ8953" i="11"/>
  <c r="AJ8954" i="11"/>
  <c r="AJ8955" i="11"/>
  <c r="AJ8956" i="11"/>
  <c r="AJ8957" i="11"/>
  <c r="AJ8958" i="11"/>
  <c r="AJ8959" i="11"/>
  <c r="AJ8960" i="11"/>
  <c r="AJ8961" i="11"/>
  <c r="AJ8962" i="11"/>
  <c r="AJ8963" i="11"/>
  <c r="AJ8964" i="11"/>
  <c r="AJ8965" i="11"/>
  <c r="AJ8966" i="11"/>
  <c r="AJ8967" i="11"/>
  <c r="AJ8968" i="11"/>
  <c r="AJ8969" i="11"/>
  <c r="AJ8970" i="11"/>
  <c r="AJ8971" i="11"/>
  <c r="AJ8972" i="11"/>
  <c r="AJ8973" i="11"/>
  <c r="AJ8974" i="11"/>
  <c r="AJ8975" i="11"/>
  <c r="AJ8976" i="11"/>
  <c r="AJ8977" i="11"/>
  <c r="AJ8978" i="11"/>
  <c r="AJ8979" i="11"/>
  <c r="AJ8980" i="11"/>
  <c r="AJ8981" i="11"/>
  <c r="AJ8982" i="11"/>
  <c r="AJ8983" i="11"/>
  <c r="AJ8984" i="11"/>
  <c r="AJ8985" i="11"/>
  <c r="AJ8986" i="11"/>
  <c r="AJ8987" i="11"/>
  <c r="AJ8988" i="11"/>
  <c r="AJ8989" i="11"/>
  <c r="AJ8990" i="11"/>
  <c r="AJ8991" i="11"/>
  <c r="AJ8992" i="11"/>
  <c r="AJ8993" i="11"/>
  <c r="AJ8994" i="11"/>
  <c r="AJ8995" i="11"/>
  <c r="AJ8996" i="11"/>
  <c r="AJ8997" i="11"/>
  <c r="AJ8998" i="11"/>
  <c r="AJ8999" i="11"/>
  <c r="AJ9000" i="11"/>
  <c r="AJ9001" i="11"/>
  <c r="AJ9002" i="11"/>
  <c r="AJ9003" i="11"/>
  <c r="AJ9004" i="11"/>
  <c r="AJ9005" i="11"/>
  <c r="AJ9006" i="11"/>
  <c r="AJ9007" i="11"/>
  <c r="AJ9008" i="11"/>
  <c r="AJ9009" i="11"/>
  <c r="AJ9010" i="11"/>
  <c r="AJ9011" i="11"/>
  <c r="AJ9012" i="11"/>
  <c r="AJ9013" i="11"/>
  <c r="AJ9014" i="11"/>
  <c r="AJ9015" i="11"/>
  <c r="AJ9016" i="11"/>
  <c r="AJ9017" i="11"/>
  <c r="AJ9018" i="11"/>
  <c r="AJ9019" i="11"/>
  <c r="AJ9020" i="11"/>
  <c r="AJ9021" i="11"/>
  <c r="AJ9022" i="11"/>
  <c r="AJ9023" i="11"/>
  <c r="AJ9024" i="11"/>
  <c r="AJ9025" i="11"/>
  <c r="AJ9026" i="11"/>
  <c r="AJ9027" i="11"/>
  <c r="AJ9028" i="11"/>
  <c r="AJ9029" i="11"/>
  <c r="AJ9030" i="11"/>
  <c r="AJ9031" i="11"/>
  <c r="AJ9032" i="11"/>
  <c r="AJ9033" i="11"/>
  <c r="AJ9034" i="11"/>
  <c r="AJ9035" i="11"/>
  <c r="AJ9036" i="11"/>
  <c r="AJ9037" i="11"/>
  <c r="AJ9038" i="11"/>
  <c r="AJ9039" i="11"/>
  <c r="AJ9040" i="11"/>
  <c r="AJ9041" i="11"/>
  <c r="AJ9042" i="11"/>
  <c r="AJ9043" i="11"/>
  <c r="AJ9044" i="11"/>
  <c r="AJ9045" i="11"/>
  <c r="AJ9046" i="11"/>
  <c r="AJ9047" i="11"/>
  <c r="AJ9048" i="11"/>
  <c r="AJ9049" i="11"/>
  <c r="AJ9050" i="11"/>
  <c r="AJ9051" i="11"/>
  <c r="AJ9052" i="11"/>
  <c r="AJ9053" i="11"/>
  <c r="AJ9054" i="11"/>
  <c r="AJ9055" i="11"/>
  <c r="AJ9056" i="11"/>
  <c r="AJ9057" i="11"/>
  <c r="AJ9058" i="11"/>
  <c r="AJ9059" i="11"/>
  <c r="AJ9060" i="11"/>
  <c r="AJ9061" i="11"/>
  <c r="AJ9062" i="11"/>
  <c r="AJ9063" i="11"/>
  <c r="AJ9064" i="11"/>
  <c r="AJ9065" i="11"/>
  <c r="AJ9066" i="11"/>
  <c r="AJ9067" i="11"/>
  <c r="AJ9068" i="11"/>
  <c r="AJ9069" i="11"/>
  <c r="AJ9070" i="11"/>
  <c r="AJ9071" i="11"/>
  <c r="AJ9072" i="11"/>
  <c r="AJ9073" i="11"/>
  <c r="AJ9074" i="11"/>
  <c r="AJ9075" i="11"/>
  <c r="AJ9076" i="11"/>
  <c r="AJ9077" i="11"/>
  <c r="AJ9078" i="11"/>
  <c r="AJ9079" i="11"/>
  <c r="AJ9080" i="11"/>
  <c r="AJ9081" i="11"/>
  <c r="AJ9082" i="11"/>
  <c r="AJ9083" i="11"/>
  <c r="AJ9084" i="11"/>
  <c r="AJ9085" i="11"/>
  <c r="AJ9086" i="11"/>
  <c r="AJ9087" i="11"/>
  <c r="AJ9088" i="11"/>
  <c r="AJ9089" i="11"/>
  <c r="AJ9090" i="11"/>
  <c r="AJ9091" i="11"/>
  <c r="AJ9092" i="11"/>
  <c r="AJ9093" i="11"/>
  <c r="AJ9094" i="11"/>
  <c r="AJ9095" i="11"/>
  <c r="AJ9096" i="11"/>
  <c r="AJ9097" i="11"/>
  <c r="AJ9098" i="11"/>
  <c r="AJ9099" i="11"/>
  <c r="AJ9100" i="11"/>
  <c r="AJ9101" i="11"/>
  <c r="AJ9102" i="11"/>
  <c r="AJ9103" i="11"/>
  <c r="AJ9104" i="11"/>
  <c r="AJ9105" i="11"/>
  <c r="AJ9106" i="11"/>
  <c r="AJ9107" i="11"/>
  <c r="AJ9108" i="11"/>
  <c r="AJ9109" i="11"/>
  <c r="AJ9110" i="11"/>
  <c r="AJ9111" i="11"/>
  <c r="AJ9112" i="11"/>
  <c r="AJ9113" i="11"/>
  <c r="AJ9114" i="11"/>
  <c r="AJ9115" i="11"/>
  <c r="AJ9116" i="11"/>
  <c r="AJ9117" i="11"/>
  <c r="AJ9118" i="11"/>
  <c r="AJ9119" i="11"/>
  <c r="AJ9120" i="11"/>
  <c r="AJ9121" i="11"/>
  <c r="AJ9122" i="11"/>
  <c r="AJ9123" i="11"/>
  <c r="AJ9124" i="11"/>
  <c r="AJ9125" i="11"/>
  <c r="AJ9126" i="11"/>
  <c r="AJ9127" i="11"/>
  <c r="AJ9128" i="11"/>
  <c r="AJ9129" i="11"/>
  <c r="AJ9130" i="11"/>
  <c r="AJ9131" i="11"/>
  <c r="AJ9132" i="11"/>
  <c r="AJ9133" i="11"/>
  <c r="AJ9134" i="11"/>
  <c r="AJ9135" i="11"/>
  <c r="AJ9136" i="11"/>
  <c r="AJ9137" i="11"/>
  <c r="AJ9138" i="11"/>
  <c r="AJ9139" i="11"/>
  <c r="AJ9140" i="11"/>
  <c r="AJ9141" i="11"/>
  <c r="AJ9142" i="11"/>
  <c r="AJ9143" i="11"/>
  <c r="AJ9144" i="11"/>
  <c r="AJ9145" i="11"/>
  <c r="AJ9146" i="11"/>
  <c r="AJ9147" i="11"/>
  <c r="AJ9148" i="11"/>
  <c r="AJ9149" i="11"/>
  <c r="AJ9150" i="11"/>
  <c r="AJ9151" i="11"/>
  <c r="AJ9152" i="11"/>
  <c r="AJ9153" i="11"/>
  <c r="AJ9154" i="11"/>
  <c r="AJ9155" i="11"/>
  <c r="AJ9156" i="11"/>
  <c r="AJ9157" i="11"/>
  <c r="AJ9158" i="11"/>
  <c r="AJ9159" i="11"/>
  <c r="AJ9160" i="11"/>
  <c r="AJ9161" i="11"/>
  <c r="AJ9162" i="11"/>
  <c r="AJ9163" i="11"/>
  <c r="AJ9164" i="11"/>
  <c r="AJ9165" i="11"/>
  <c r="AJ9166" i="11"/>
  <c r="AJ9167" i="11"/>
  <c r="AJ9168" i="11"/>
  <c r="AJ9169" i="11"/>
  <c r="AJ9170" i="11"/>
  <c r="AJ9171" i="11"/>
  <c r="AJ9172" i="11"/>
  <c r="AJ9173" i="11"/>
  <c r="AJ9174" i="11"/>
  <c r="AJ9175" i="11"/>
  <c r="AJ9176" i="11"/>
  <c r="AJ9177" i="11"/>
  <c r="AJ9178" i="11"/>
  <c r="AJ9179" i="11"/>
  <c r="AJ9180" i="11"/>
  <c r="AJ9181" i="11"/>
  <c r="AJ9182" i="11"/>
  <c r="AJ9183" i="11"/>
  <c r="AJ9184" i="11"/>
  <c r="AJ9185" i="11"/>
  <c r="AJ9186" i="11"/>
  <c r="AJ9187" i="11"/>
  <c r="AJ9188" i="11"/>
  <c r="AJ9189" i="11"/>
  <c r="AJ9190" i="11"/>
  <c r="AJ9191" i="11"/>
  <c r="AJ9192" i="11"/>
  <c r="AJ9193" i="11"/>
  <c r="AJ9194" i="11"/>
  <c r="AJ9195" i="11"/>
  <c r="AJ9196" i="11"/>
  <c r="AJ9197" i="11"/>
  <c r="AJ9198" i="11"/>
  <c r="AJ9199" i="11"/>
  <c r="AJ9200" i="11"/>
  <c r="AJ9201" i="11"/>
  <c r="AJ9202" i="11"/>
  <c r="AJ9203" i="11"/>
  <c r="AJ9204" i="11"/>
  <c r="AJ9205" i="11"/>
  <c r="AJ9206" i="11"/>
  <c r="AJ9207" i="11"/>
  <c r="AJ9208" i="11"/>
  <c r="AJ9209" i="11"/>
  <c r="AJ9210" i="11"/>
  <c r="AJ9211" i="11"/>
  <c r="AJ9212" i="11"/>
  <c r="AJ9213" i="11"/>
  <c r="AJ9214" i="11"/>
  <c r="AJ9215" i="11"/>
  <c r="AJ9216" i="11"/>
  <c r="AJ9217" i="11"/>
  <c r="AJ9218" i="11"/>
  <c r="AJ9219" i="11"/>
  <c r="AJ9220" i="11"/>
  <c r="AJ9221" i="11"/>
  <c r="AJ9222" i="11"/>
  <c r="AJ9223" i="11"/>
  <c r="AJ9224" i="11"/>
  <c r="AJ9225" i="11"/>
  <c r="AJ9226" i="11"/>
  <c r="AJ9227" i="11"/>
  <c r="AJ9228" i="11"/>
  <c r="AJ9229" i="11"/>
  <c r="AJ9230" i="11"/>
  <c r="AJ9231" i="11"/>
  <c r="AJ9232" i="11"/>
  <c r="AJ9233" i="11"/>
  <c r="AJ9234" i="11"/>
  <c r="AJ9235" i="11"/>
  <c r="AJ9236" i="11"/>
  <c r="AJ9237" i="11"/>
  <c r="AJ9238" i="11"/>
  <c r="AJ9239" i="11"/>
  <c r="AJ9240" i="11"/>
  <c r="AJ9241" i="11"/>
  <c r="AJ9242" i="11"/>
  <c r="AJ9243" i="11"/>
  <c r="AJ9244" i="11"/>
  <c r="AJ9245" i="11"/>
  <c r="AJ9246" i="11"/>
  <c r="AJ9247" i="11"/>
  <c r="AJ9248" i="11"/>
  <c r="AJ9249" i="11"/>
  <c r="AJ9250" i="11"/>
  <c r="AJ9251" i="11"/>
  <c r="AJ9252" i="11"/>
  <c r="AJ9253" i="11"/>
  <c r="AJ9254" i="11"/>
  <c r="AJ9255" i="11"/>
  <c r="AJ9256" i="11"/>
  <c r="AJ9257" i="11"/>
  <c r="AJ9258" i="11"/>
  <c r="AJ9259" i="11"/>
  <c r="AJ9260" i="11"/>
  <c r="AJ9261" i="11"/>
  <c r="AJ9262" i="11"/>
  <c r="AJ9263" i="11"/>
  <c r="AJ9264" i="11"/>
  <c r="AJ9265" i="11"/>
  <c r="AJ9266" i="11"/>
  <c r="AJ9267" i="11"/>
  <c r="AJ9268" i="11"/>
  <c r="AJ9269" i="11"/>
  <c r="AJ9270" i="11"/>
  <c r="AJ9271" i="11"/>
  <c r="AJ9272" i="11"/>
  <c r="AJ9273" i="11"/>
  <c r="AJ9274" i="11"/>
  <c r="AJ9275" i="11"/>
  <c r="AJ9276" i="11"/>
  <c r="AJ9277" i="11"/>
  <c r="AJ9278" i="11"/>
  <c r="AJ9279" i="11"/>
  <c r="AJ9280" i="11"/>
  <c r="AJ9281" i="11"/>
  <c r="AJ9282" i="11"/>
  <c r="AJ9283" i="11"/>
  <c r="AJ9284" i="11"/>
  <c r="AJ9285" i="11"/>
  <c r="AJ9286" i="11"/>
  <c r="AJ9287" i="11"/>
  <c r="AJ9288" i="11"/>
  <c r="AJ9289" i="11"/>
  <c r="AJ9290" i="11"/>
  <c r="AJ9291" i="11"/>
  <c r="AJ9292" i="11"/>
  <c r="AJ9293" i="11"/>
  <c r="AJ9294" i="11"/>
  <c r="AJ9295" i="11"/>
  <c r="AJ9296" i="11"/>
  <c r="AJ9297" i="11"/>
  <c r="AJ9298" i="11"/>
  <c r="AJ9299" i="11"/>
  <c r="AJ9300" i="11"/>
  <c r="AJ9301" i="11"/>
  <c r="AJ9302" i="11"/>
  <c r="AJ9303" i="11"/>
  <c r="AJ9304" i="11"/>
  <c r="AJ9305" i="11"/>
  <c r="AJ9306" i="11"/>
  <c r="AJ9307" i="11"/>
  <c r="AJ9308" i="11"/>
  <c r="AJ9309" i="11"/>
  <c r="AJ9310" i="11"/>
  <c r="AJ9311" i="11"/>
  <c r="AJ9312" i="11"/>
  <c r="AJ9313" i="11"/>
  <c r="AJ9314" i="11"/>
  <c r="AJ9315" i="11"/>
  <c r="AJ9316" i="11"/>
  <c r="AJ9317" i="11"/>
  <c r="AJ9318" i="11"/>
  <c r="AJ9319" i="11"/>
  <c r="AJ9320" i="11"/>
  <c r="AJ9321" i="11"/>
  <c r="AJ9322" i="11"/>
  <c r="AJ9323" i="11"/>
  <c r="AJ9324" i="11"/>
  <c r="AJ9325" i="11"/>
  <c r="AJ9326" i="11"/>
  <c r="AJ9327" i="11"/>
  <c r="AJ9328" i="11"/>
  <c r="AJ9329" i="11"/>
  <c r="AJ9330" i="11"/>
  <c r="AJ9331" i="11"/>
  <c r="AJ9332" i="11"/>
  <c r="AJ9333" i="11"/>
  <c r="AJ9334" i="11"/>
  <c r="AJ9335" i="11"/>
  <c r="AJ9336" i="11"/>
  <c r="AJ9337" i="11"/>
  <c r="AJ9338" i="11"/>
  <c r="AJ9339" i="11"/>
  <c r="AJ9340" i="11"/>
  <c r="AJ9341" i="11"/>
  <c r="AJ9342" i="11"/>
  <c r="AJ9343" i="11"/>
  <c r="AJ9344" i="11"/>
  <c r="AJ9345" i="11"/>
  <c r="AJ9346" i="11"/>
  <c r="AJ9347" i="11"/>
  <c r="AJ9348" i="11"/>
  <c r="AJ9349" i="11"/>
  <c r="AJ9350" i="11"/>
  <c r="AJ9351" i="11"/>
  <c r="AJ9352" i="11"/>
  <c r="AJ9353" i="11"/>
  <c r="AJ9354" i="11"/>
  <c r="AJ9355" i="11"/>
  <c r="AJ9356" i="11"/>
  <c r="AJ9357" i="11"/>
  <c r="AJ9358" i="11"/>
  <c r="AJ9359" i="11"/>
  <c r="AJ9360" i="11"/>
  <c r="AJ9361" i="11"/>
  <c r="AJ9362" i="11"/>
  <c r="AJ9363" i="11"/>
  <c r="AJ9364" i="11"/>
  <c r="AJ9365" i="11"/>
  <c r="AJ9366" i="11"/>
  <c r="AJ9367" i="11"/>
  <c r="AJ9368" i="11"/>
  <c r="AJ9369" i="11"/>
  <c r="AJ9370" i="11"/>
  <c r="AJ9371" i="11"/>
  <c r="AJ9372" i="11"/>
  <c r="AJ9373" i="11"/>
  <c r="AJ9374" i="11"/>
  <c r="AJ9375" i="11"/>
  <c r="AJ9376" i="11"/>
  <c r="AJ9377" i="11"/>
  <c r="AJ9378" i="11"/>
  <c r="AJ9379" i="11"/>
  <c r="AJ9380" i="11"/>
  <c r="AJ9381" i="11"/>
  <c r="AJ9382" i="11"/>
  <c r="AJ9383" i="11"/>
  <c r="AJ9384" i="11"/>
  <c r="AJ9385" i="11"/>
  <c r="AJ9386" i="11"/>
  <c r="AJ9387" i="11"/>
  <c r="AJ9388" i="11"/>
  <c r="AJ9389" i="11"/>
  <c r="AJ9390" i="11"/>
  <c r="AJ9391" i="11"/>
  <c r="AJ9392" i="11"/>
  <c r="AJ9393" i="11"/>
  <c r="AJ9394" i="11"/>
  <c r="AJ9395" i="11"/>
  <c r="AJ9396" i="11"/>
  <c r="AJ9397" i="11"/>
  <c r="AJ9398" i="11"/>
  <c r="AJ9399" i="11"/>
  <c r="AJ9400" i="11"/>
  <c r="AJ9401" i="11"/>
  <c r="AJ9402" i="11"/>
  <c r="AJ9403" i="11"/>
  <c r="AJ9404" i="11"/>
  <c r="AJ9405" i="11"/>
  <c r="AJ9406" i="11"/>
  <c r="AJ9407" i="11"/>
  <c r="AJ9408" i="11"/>
  <c r="AJ9409" i="11"/>
  <c r="AJ9410" i="11"/>
  <c r="AJ46" i="11" l="1"/>
  <c r="AJ51" i="11" s="1"/>
  <c r="AJ52" i="11" l="1"/>
  <c r="AJ54" i="11" l="1"/>
  <c r="S2" i="16"/>
  <c r="AH20" i="1"/>
  <c r="AH21" i="1"/>
  <c r="AH24" i="1"/>
  <c r="AH27" i="1"/>
  <c r="AH28" i="1"/>
  <c r="AH29" i="1"/>
  <c r="AH30" i="1"/>
  <c r="AH31" i="1"/>
  <c r="AH34" i="1"/>
  <c r="AH35" i="1"/>
  <c r="AH10" i="1"/>
  <c r="AH11" i="1"/>
  <c r="AH12" i="1"/>
  <c r="AH13" i="1"/>
  <c r="AH14" i="1"/>
  <c r="AH15" i="1"/>
  <c r="AH16" i="1"/>
  <c r="AH17" i="1"/>
  <c r="AH18" i="1"/>
  <c r="AH19" i="1"/>
  <c r="AH25" i="1"/>
  <c r="AH26" i="1"/>
  <c r="AH22" i="1"/>
  <c r="AH23" i="1"/>
  <c r="AH32" i="1"/>
  <c r="AH33" i="1"/>
  <c r="AH36" i="1"/>
  <c r="AH37" i="1"/>
  <c r="AH38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9" i="1"/>
  <c r="AH60" i="1"/>
  <c r="AH61" i="1"/>
  <c r="AH62" i="1"/>
  <c r="AH63" i="1"/>
  <c r="AH64" i="1"/>
  <c r="AH67" i="1"/>
  <c r="AH68" i="1"/>
  <c r="AH69" i="1"/>
  <c r="AH70" i="1"/>
  <c r="AH71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3" i="1"/>
  <c r="AH94" i="1"/>
  <c r="AH95" i="1"/>
  <c r="AH96" i="1"/>
  <c r="AH97" i="1"/>
  <c r="AH100" i="1"/>
  <c r="AH101" i="1"/>
  <c r="AH92" i="1"/>
  <c r="AH98" i="1"/>
  <c r="AH99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8" i="1"/>
  <c r="AH129" i="1"/>
  <c r="AH130" i="1"/>
  <c r="AH131" i="1"/>
  <c r="AH132" i="1"/>
  <c r="AH133" i="1"/>
  <c r="AH134" i="1"/>
  <c r="AH135" i="1"/>
  <c r="AH136" i="1"/>
  <c r="AH127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1" i="1"/>
  <c r="AH182" i="1"/>
  <c r="AH183" i="1"/>
  <c r="AH184" i="1"/>
  <c r="AH185" i="1"/>
  <c r="AH186" i="1"/>
  <c r="AH187" i="1"/>
  <c r="AH188" i="1"/>
  <c r="AH189" i="1"/>
  <c r="AH190" i="1"/>
  <c r="AH191" i="1"/>
  <c r="AH180" i="1"/>
  <c r="AH192" i="1"/>
  <c r="AH193" i="1"/>
  <c r="AH194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95" i="1"/>
  <c r="AH210" i="1"/>
  <c r="AH211" i="1"/>
  <c r="AH212" i="1"/>
  <c r="AH213" i="1"/>
  <c r="AH214" i="1"/>
  <c r="AH215" i="1"/>
  <c r="AH216" i="1"/>
  <c r="AH217" i="1"/>
  <c r="AH218" i="1"/>
  <c r="AH219" i="1"/>
  <c r="AH220" i="1"/>
  <c r="AH221" i="1"/>
  <c r="AH222" i="1"/>
  <c r="AH223" i="1"/>
  <c r="AH224" i="1"/>
  <c r="AH225" i="1"/>
  <c r="AH226" i="1"/>
  <c r="AH228" i="1"/>
  <c r="AH229" i="1"/>
  <c r="AH230" i="1"/>
  <c r="AH231" i="1"/>
  <c r="AH232" i="1"/>
  <c r="AH233" i="1"/>
  <c r="AH234" i="1"/>
  <c r="AH235" i="1"/>
  <c r="AH236" i="1"/>
  <c r="AH227" i="1"/>
  <c r="AH237" i="1"/>
  <c r="AH238" i="1"/>
  <c r="AH239" i="1"/>
  <c r="AH196" i="1"/>
  <c r="AH197" i="1"/>
  <c r="AH198" i="1"/>
  <c r="AH199" i="1"/>
  <c r="AH200" i="1"/>
  <c r="AH201" i="1"/>
  <c r="AH202" i="1"/>
  <c r="AH203" i="1"/>
  <c r="AH204" i="1"/>
  <c r="AH205" i="1"/>
  <c r="AH206" i="1"/>
  <c r="AH207" i="1"/>
  <c r="AH208" i="1"/>
  <c r="AH209" i="1"/>
  <c r="AH256" i="1"/>
  <c r="AH257" i="1"/>
  <c r="AH258" i="1"/>
  <c r="AH259" i="1"/>
  <c r="AH260" i="1"/>
  <c r="AH261" i="1"/>
  <c r="AH262" i="1"/>
  <c r="AH263" i="1"/>
  <c r="AH264" i="1"/>
  <c r="AH265" i="1"/>
  <c r="AH266" i="1"/>
  <c r="AH268" i="1"/>
  <c r="AH269" i="1"/>
  <c r="AH270" i="1"/>
  <c r="AH271" i="1"/>
  <c r="AH272" i="1"/>
  <c r="AH273" i="1"/>
  <c r="AH274" i="1"/>
  <c r="AH275" i="1"/>
  <c r="AH276" i="1"/>
  <c r="AH267" i="1"/>
  <c r="AH277" i="1"/>
  <c r="AH278" i="1"/>
  <c r="AH279" i="1"/>
  <c r="AH240" i="1"/>
  <c r="AH241" i="1"/>
  <c r="AH243" i="1"/>
  <c r="AH244" i="1"/>
  <c r="AH245" i="1"/>
  <c r="AH246" i="1"/>
  <c r="AH247" i="1"/>
  <c r="AH248" i="1"/>
  <c r="AH249" i="1"/>
  <c r="AH250" i="1"/>
  <c r="AH251" i="1"/>
  <c r="AH252" i="1"/>
  <c r="AH253" i="1"/>
  <c r="AH254" i="1"/>
  <c r="AH255" i="1"/>
  <c r="AH242" i="1"/>
  <c r="AH280" i="1"/>
  <c r="AH281" i="1"/>
  <c r="AH283" i="1"/>
  <c r="AH284" i="1"/>
  <c r="AH285" i="1"/>
  <c r="AH286" i="1"/>
  <c r="AH287" i="1"/>
  <c r="AH288" i="1"/>
  <c r="AH289" i="1"/>
  <c r="AH290" i="1"/>
  <c r="AH291" i="1"/>
  <c r="AH292" i="1"/>
  <c r="AH293" i="1"/>
  <c r="AH294" i="1"/>
  <c r="AH295" i="1"/>
  <c r="AH296" i="1"/>
  <c r="AH282" i="1"/>
  <c r="AH297" i="1"/>
  <c r="AH298" i="1"/>
  <c r="AH299" i="1"/>
  <c r="AH300" i="1"/>
  <c r="AH301" i="1"/>
  <c r="AH302" i="1"/>
  <c r="AH303" i="1"/>
  <c r="AH304" i="1"/>
  <c r="AH305" i="1"/>
  <c r="AH306" i="1"/>
  <c r="AH307" i="1"/>
  <c r="AH308" i="1"/>
  <c r="AH309" i="1"/>
  <c r="AH310" i="1"/>
  <c r="AH311" i="1"/>
  <c r="AH312" i="1"/>
  <c r="AH313" i="1"/>
  <c r="AH314" i="1"/>
  <c r="AH315" i="1"/>
  <c r="AH316" i="1"/>
  <c r="AH317" i="1"/>
  <c r="AH318" i="1"/>
  <c r="AH319" i="1"/>
  <c r="AH321" i="1"/>
  <c r="AH322" i="1"/>
  <c r="AH323" i="1"/>
  <c r="AH324" i="1"/>
  <c r="AH325" i="1"/>
  <c r="AH326" i="1"/>
  <c r="AH327" i="1"/>
  <c r="AH328" i="1"/>
  <c r="AH329" i="1"/>
  <c r="AH330" i="1"/>
  <c r="AH331" i="1"/>
  <c r="AH320" i="1"/>
  <c r="AH332" i="1"/>
  <c r="AH333" i="1"/>
  <c r="AH334" i="1"/>
  <c r="AH335" i="1"/>
  <c r="AH337" i="1"/>
  <c r="AH338" i="1"/>
  <c r="AH339" i="1"/>
  <c r="AH340" i="1"/>
  <c r="AH341" i="1"/>
  <c r="AH342" i="1"/>
  <c r="AH343" i="1"/>
  <c r="AH344" i="1"/>
  <c r="AH345" i="1"/>
  <c r="AH346" i="1"/>
  <c r="AH347" i="1"/>
  <c r="AH348" i="1"/>
  <c r="AH349" i="1"/>
  <c r="AH350" i="1"/>
  <c r="AH351" i="1"/>
  <c r="AH352" i="1"/>
  <c r="AH336" i="1"/>
  <c r="AH358" i="1"/>
  <c r="AH359" i="1"/>
  <c r="AH360" i="1"/>
  <c r="AH361" i="1"/>
  <c r="AH362" i="1"/>
  <c r="AH363" i="1"/>
  <c r="AH364" i="1"/>
  <c r="AH365" i="1"/>
  <c r="AH366" i="1"/>
  <c r="AH367" i="1"/>
  <c r="AH368" i="1"/>
  <c r="AH369" i="1"/>
  <c r="AH370" i="1"/>
  <c r="AH372" i="1"/>
  <c r="AH373" i="1"/>
  <c r="AH374" i="1"/>
  <c r="AH375" i="1"/>
  <c r="AH376" i="1"/>
  <c r="AH371" i="1"/>
  <c r="AH377" i="1"/>
  <c r="AH378" i="1"/>
  <c r="AH353" i="1"/>
  <c r="AH354" i="1"/>
  <c r="AH355" i="1"/>
  <c r="AH356" i="1"/>
  <c r="AH357" i="1"/>
  <c r="AH379" i="1"/>
  <c r="AH380" i="1"/>
  <c r="AH381" i="1"/>
  <c r="AH396" i="1"/>
  <c r="AH397" i="1"/>
  <c r="AH398" i="1"/>
  <c r="AH399" i="1"/>
  <c r="AH400" i="1"/>
  <c r="AH401" i="1"/>
  <c r="AH402" i="1"/>
  <c r="AH403" i="1"/>
  <c r="AH404" i="1"/>
  <c r="AH405" i="1"/>
  <c r="AH406" i="1"/>
  <c r="AH407" i="1"/>
  <c r="AH408" i="1"/>
  <c r="AH409" i="1"/>
  <c r="AH410" i="1"/>
  <c r="AH411" i="1"/>
  <c r="AH412" i="1"/>
  <c r="AH413" i="1"/>
  <c r="AH414" i="1"/>
  <c r="AH416" i="1"/>
  <c r="AH417" i="1"/>
  <c r="AH418" i="1"/>
  <c r="AH419" i="1"/>
  <c r="AH420" i="1"/>
  <c r="AH421" i="1"/>
  <c r="AH422" i="1"/>
  <c r="AH423" i="1"/>
  <c r="AH415" i="1"/>
  <c r="AH424" i="1"/>
  <c r="AH425" i="1"/>
  <c r="AH382" i="1"/>
  <c r="AH383" i="1"/>
  <c r="AH384" i="1"/>
  <c r="AH385" i="1"/>
  <c r="AH386" i="1"/>
  <c r="AH387" i="1"/>
  <c r="AH388" i="1"/>
  <c r="AH389" i="1"/>
  <c r="AH390" i="1"/>
  <c r="AH391" i="1"/>
  <c r="AH392" i="1"/>
  <c r="AH393" i="1"/>
  <c r="AH394" i="1"/>
  <c r="AH395" i="1"/>
  <c r="AH426" i="1"/>
  <c r="AH427" i="1"/>
  <c r="AH429" i="1"/>
  <c r="AH430" i="1"/>
  <c r="AH431" i="1"/>
  <c r="AH432" i="1"/>
  <c r="AH433" i="1"/>
  <c r="AH434" i="1"/>
  <c r="AH435" i="1"/>
  <c r="AH436" i="1"/>
  <c r="AH437" i="1"/>
  <c r="AH438" i="1"/>
  <c r="AH428" i="1"/>
  <c r="AH439" i="1"/>
  <c r="AH440" i="1"/>
  <c r="AH441" i="1"/>
  <c r="AH442" i="1"/>
  <c r="AH443" i="1"/>
  <c r="AH444" i="1"/>
  <c r="AH445" i="1"/>
  <c r="AH446" i="1"/>
  <c r="AH447" i="1"/>
  <c r="AH448" i="1"/>
  <c r="AH449" i="1"/>
  <c r="AH450" i="1"/>
  <c r="AH451" i="1"/>
  <c r="AH452" i="1"/>
  <c r="AH453" i="1"/>
  <c r="AH454" i="1"/>
  <c r="AH455" i="1"/>
  <c r="AH457" i="1"/>
  <c r="AH458" i="1"/>
  <c r="AH459" i="1"/>
  <c r="AH460" i="1"/>
  <c r="AH461" i="1"/>
  <c r="AH462" i="1"/>
  <c r="AH463" i="1"/>
  <c r="AH464" i="1"/>
  <c r="AH465" i="1"/>
  <c r="AH466" i="1"/>
  <c r="AH467" i="1"/>
  <c r="AH468" i="1"/>
  <c r="AH469" i="1"/>
  <c r="AH470" i="1"/>
  <c r="AH456" i="1"/>
  <c r="AH471" i="1"/>
  <c r="AH472" i="1"/>
  <c r="AH474" i="1"/>
  <c r="AH476" i="1"/>
  <c r="AH477" i="1"/>
  <c r="AH473" i="1"/>
  <c r="AH478" i="1"/>
  <c r="AH479" i="1"/>
  <c r="AH480" i="1"/>
  <c r="AH481" i="1"/>
  <c r="AH482" i="1"/>
  <c r="AH483" i="1"/>
  <c r="AH484" i="1"/>
  <c r="AH485" i="1"/>
  <c r="AH486" i="1"/>
  <c r="AH487" i="1"/>
  <c r="AH488" i="1"/>
  <c r="AH489" i="1"/>
  <c r="AH490" i="1"/>
  <c r="AH491" i="1"/>
  <c r="AH492" i="1"/>
  <c r="AH493" i="1"/>
  <c r="AH494" i="1"/>
  <c r="AH495" i="1"/>
  <c r="AH496" i="1"/>
  <c r="AH497" i="1"/>
  <c r="AH498" i="1"/>
  <c r="AH499" i="1"/>
  <c r="AH500" i="1"/>
  <c r="AH501" i="1"/>
  <c r="AH502" i="1"/>
  <c r="AH503" i="1"/>
  <c r="AH504" i="1"/>
  <c r="AH505" i="1"/>
  <c r="AH506" i="1"/>
  <c r="AH507" i="1"/>
  <c r="AH508" i="1"/>
  <c r="AH509" i="1"/>
  <c r="AH510" i="1"/>
  <c r="AH511" i="1"/>
  <c r="AH512" i="1"/>
  <c r="AH513" i="1"/>
  <c r="AH514" i="1"/>
  <c r="AH515" i="1"/>
  <c r="AH516" i="1"/>
  <c r="AH518" i="1"/>
  <c r="AH519" i="1"/>
  <c r="AH520" i="1"/>
  <c r="AH521" i="1"/>
  <c r="AH522" i="1"/>
  <c r="AH523" i="1"/>
  <c r="AH524" i="1"/>
  <c r="AH525" i="1"/>
  <c r="AH526" i="1"/>
  <c r="AH527" i="1"/>
  <c r="AH517" i="1"/>
  <c r="AH528" i="1"/>
  <c r="AH529" i="1"/>
  <c r="AH530" i="1"/>
  <c r="AH532" i="1"/>
  <c r="AH534" i="1"/>
  <c r="AH533" i="1"/>
  <c r="AH531" i="1"/>
  <c r="AH535" i="1"/>
  <c r="AH536" i="1"/>
  <c r="AH537" i="1"/>
  <c r="AH538" i="1"/>
  <c r="AH539" i="1"/>
  <c r="AH540" i="1"/>
  <c r="AH541" i="1"/>
  <c r="AH542" i="1"/>
  <c r="AH543" i="1"/>
  <c r="AH544" i="1"/>
  <c r="AH545" i="1"/>
  <c r="AH546" i="1"/>
  <c r="AH547" i="1"/>
  <c r="AH548" i="1"/>
  <c r="AH549" i="1"/>
  <c r="AH562" i="1"/>
  <c r="AH563" i="1"/>
  <c r="AH564" i="1"/>
  <c r="AH571" i="1"/>
  <c r="AH572" i="1"/>
  <c r="AH573" i="1"/>
  <c r="AH574" i="1"/>
  <c r="AH565" i="1"/>
  <c r="AH575" i="1"/>
  <c r="AH576" i="1"/>
  <c r="AH566" i="1"/>
  <c r="AH550" i="1"/>
  <c r="AH551" i="1"/>
  <c r="AH552" i="1"/>
  <c r="AH553" i="1"/>
  <c r="AH554" i="1"/>
  <c r="AH555" i="1"/>
  <c r="AH556" i="1"/>
  <c r="AH557" i="1"/>
  <c r="AH558" i="1"/>
  <c r="AH559" i="1"/>
  <c r="AH560" i="1"/>
  <c r="AH561" i="1"/>
  <c r="AH567" i="1"/>
  <c r="AH568" i="1"/>
  <c r="AH569" i="1"/>
  <c r="AH570" i="1"/>
  <c r="AH577" i="1"/>
  <c r="AH578" i="1"/>
  <c r="AH579" i="1"/>
  <c r="AH580" i="1"/>
  <c r="AH581" i="1"/>
  <c r="AD582" i="1"/>
  <c r="AH583" i="1"/>
  <c r="AH584" i="1"/>
  <c r="AH585" i="1"/>
  <c r="AH586" i="1"/>
  <c r="AH587" i="1"/>
  <c r="AH588" i="1"/>
  <c r="AH589" i="1"/>
  <c r="AH590" i="1"/>
  <c r="AH591" i="1"/>
  <c r="AH592" i="1"/>
  <c r="AH593" i="1"/>
  <c r="AH594" i="1"/>
  <c r="AH595" i="1"/>
  <c r="AH596" i="1"/>
  <c r="AH597" i="1"/>
  <c r="AH598" i="1"/>
  <c r="AH599" i="1"/>
  <c r="AH600" i="1"/>
  <c r="AH601" i="1"/>
  <c r="AH602" i="1"/>
  <c r="AH603" i="1"/>
  <c r="AH604" i="1"/>
  <c r="AH605" i="1"/>
  <c r="AH606" i="1"/>
  <c r="AH607" i="1"/>
  <c r="AH608" i="1"/>
  <c r="AH609" i="1"/>
  <c r="AH610" i="1"/>
  <c r="AH611" i="1"/>
  <c r="AH612" i="1"/>
  <c r="AH613" i="1"/>
  <c r="AH614" i="1"/>
  <c r="AH615" i="1"/>
  <c r="AH616" i="1"/>
  <c r="AH617" i="1"/>
  <c r="AH618" i="1"/>
  <c r="AH619" i="1"/>
  <c r="AH620" i="1"/>
  <c r="AH621" i="1"/>
  <c r="AH622" i="1"/>
  <c r="AH623" i="1"/>
  <c r="AH624" i="1"/>
  <c r="AH625" i="1"/>
  <c r="AH626" i="1"/>
  <c r="AH627" i="1"/>
  <c r="AH628" i="1"/>
  <c r="AH629" i="1"/>
  <c r="AH630" i="1"/>
  <c r="AH631" i="1"/>
  <c r="AH632" i="1"/>
  <c r="AH633" i="1"/>
  <c r="AH634" i="1"/>
  <c r="AH635" i="1"/>
  <c r="AH636" i="1"/>
  <c r="AH637" i="1"/>
  <c r="AH638" i="1"/>
  <c r="AH639" i="1"/>
  <c r="AH640" i="1"/>
  <c r="AH641" i="1"/>
  <c r="AH642" i="1"/>
  <c r="AH643" i="1"/>
  <c r="AH644" i="1"/>
  <c r="AH645" i="1"/>
  <c r="AH646" i="1"/>
  <c r="AH647" i="1"/>
  <c r="AH648" i="1"/>
  <c r="AH649" i="1"/>
  <c r="AH650" i="1"/>
  <c r="AH651" i="1"/>
  <c r="AH652" i="1"/>
  <c r="AH653" i="1"/>
  <c r="AH654" i="1"/>
  <c r="AH655" i="1"/>
  <c r="AH656" i="1"/>
  <c r="AH657" i="1"/>
  <c r="AH658" i="1"/>
  <c r="AH659" i="1"/>
  <c r="AH660" i="1"/>
  <c r="AH661" i="1"/>
  <c r="AH662" i="1"/>
  <c r="AH663" i="1"/>
  <c r="AH664" i="1"/>
  <c r="AH665" i="1"/>
  <c r="AH666" i="1"/>
  <c r="AH667" i="1"/>
  <c r="AH668" i="1"/>
  <c r="AH669" i="1"/>
  <c r="AH670" i="1"/>
  <c r="AH671" i="1"/>
  <c r="AH672" i="1"/>
  <c r="AH673" i="1"/>
  <c r="AH674" i="1"/>
  <c r="AH675" i="1"/>
  <c r="AH676" i="1"/>
  <c r="AH677" i="1"/>
  <c r="AH678" i="1"/>
  <c r="AH679" i="1"/>
  <c r="AH680" i="1"/>
  <c r="AH681" i="1"/>
  <c r="AH682" i="1"/>
  <c r="AH683" i="1"/>
  <c r="AH684" i="1"/>
  <c r="AH685" i="1"/>
  <c r="AH686" i="1"/>
  <c r="AH687" i="1"/>
  <c r="AH688" i="1"/>
  <c r="AH689" i="1"/>
  <c r="AH690" i="1"/>
  <c r="AH691" i="1"/>
  <c r="AH692" i="1"/>
  <c r="AH693" i="1"/>
  <c r="AH694" i="1"/>
  <c r="AH695" i="1"/>
  <c r="AH696" i="1"/>
  <c r="AH697" i="1"/>
  <c r="AH698" i="1"/>
  <c r="AH699" i="1"/>
  <c r="AH700" i="1"/>
  <c r="AH701" i="1"/>
  <c r="AH702" i="1"/>
  <c r="AH703" i="1"/>
  <c r="AH704" i="1"/>
  <c r="AH705" i="1"/>
  <c r="AH706" i="1"/>
  <c r="AH707" i="1"/>
  <c r="AH708" i="1"/>
  <c r="AH709" i="1"/>
  <c r="AH710" i="1"/>
  <c r="AH711" i="1"/>
  <c r="AH712" i="1"/>
  <c r="AH713" i="1"/>
  <c r="AH714" i="1"/>
  <c r="AH715" i="1"/>
  <c r="AH716" i="1"/>
  <c r="AH717" i="1"/>
  <c r="AH718" i="1"/>
  <c r="AH719" i="1"/>
  <c r="AH720" i="1"/>
  <c r="AH721" i="1"/>
  <c r="AH722" i="1"/>
  <c r="AH723" i="1"/>
  <c r="AH724" i="1"/>
  <c r="AH725" i="1"/>
  <c r="AH726" i="1"/>
  <c r="AH727" i="1"/>
  <c r="AH728" i="1"/>
  <c r="AH729" i="1"/>
  <c r="AH730" i="1"/>
  <c r="AH731" i="1"/>
  <c r="AH732" i="1"/>
  <c r="AH733" i="1"/>
  <c r="AH734" i="1"/>
  <c r="AH735" i="1"/>
  <c r="AH736" i="1"/>
  <c r="AH737" i="1"/>
  <c r="AH738" i="1"/>
  <c r="AH739" i="1"/>
  <c r="AH740" i="1"/>
  <c r="AH741" i="1"/>
  <c r="AH742" i="1"/>
  <c r="AH743" i="1"/>
  <c r="AH744" i="1"/>
  <c r="AH745" i="1"/>
  <c r="AH746" i="1"/>
  <c r="AH747" i="1"/>
  <c r="AH748" i="1"/>
  <c r="AH749" i="1"/>
  <c r="AH750" i="1"/>
  <c r="AH751" i="1"/>
  <c r="AH752" i="1"/>
  <c r="AH753" i="1"/>
  <c r="AH754" i="1"/>
  <c r="AH755" i="1"/>
  <c r="AH756" i="1"/>
  <c r="AH757" i="1"/>
  <c r="AH758" i="1"/>
  <c r="AH759" i="1"/>
  <c r="AH760" i="1"/>
  <c r="AH761" i="1"/>
  <c r="AH762" i="1"/>
  <c r="AH763" i="1"/>
  <c r="AH764" i="1"/>
  <c r="AH765" i="1"/>
  <c r="AH766" i="1"/>
  <c r="AH767" i="1"/>
  <c r="AH768" i="1"/>
  <c r="AH769" i="1"/>
  <c r="AH770" i="1"/>
  <c r="AH771" i="1"/>
  <c r="AH772" i="1"/>
  <c r="AH773" i="1"/>
  <c r="AH774" i="1"/>
  <c r="AH775" i="1"/>
  <c r="AH776" i="1"/>
  <c r="AH777" i="1"/>
  <c r="AH778" i="1"/>
  <c r="AH779" i="1"/>
  <c r="AH780" i="1"/>
  <c r="AH781" i="1"/>
  <c r="AH782" i="1"/>
  <c r="AH783" i="1"/>
  <c r="AH784" i="1"/>
  <c r="AH785" i="1"/>
  <c r="AH786" i="1"/>
  <c r="AH787" i="1"/>
  <c r="AH788" i="1"/>
  <c r="AH789" i="1"/>
  <c r="AH790" i="1"/>
  <c r="AH791" i="1"/>
  <c r="AH792" i="1"/>
  <c r="AH793" i="1"/>
  <c r="AH794" i="1"/>
  <c r="AH795" i="1"/>
  <c r="AH796" i="1"/>
  <c r="AH797" i="1"/>
  <c r="AH798" i="1"/>
  <c r="AH799" i="1"/>
  <c r="AH800" i="1"/>
  <c r="AH801" i="1"/>
  <c r="AH802" i="1"/>
  <c r="AH803" i="1"/>
  <c r="AH804" i="1"/>
  <c r="AH805" i="1"/>
  <c r="AH806" i="1"/>
  <c r="AH807" i="1"/>
  <c r="AH808" i="1"/>
  <c r="AH809" i="1"/>
  <c r="AH810" i="1"/>
  <c r="AH811" i="1"/>
  <c r="AH812" i="1"/>
  <c r="AH813" i="1"/>
  <c r="AH814" i="1"/>
  <c r="AH815" i="1"/>
  <c r="AH816" i="1"/>
  <c r="AH817" i="1"/>
  <c r="AH818" i="1"/>
  <c r="AH819" i="1"/>
  <c r="AH820" i="1"/>
  <c r="AH821" i="1"/>
  <c r="AH822" i="1"/>
  <c r="AH823" i="1"/>
  <c r="AH824" i="1"/>
  <c r="AH825" i="1"/>
  <c r="AH826" i="1"/>
  <c r="AH827" i="1"/>
  <c r="AH828" i="1"/>
  <c r="AH829" i="1"/>
  <c r="AH830" i="1"/>
  <c r="AH831" i="1"/>
  <c r="AH832" i="1"/>
  <c r="AH833" i="1"/>
  <c r="AH834" i="1"/>
  <c r="AH835" i="1"/>
  <c r="AH836" i="1"/>
  <c r="AH837" i="1"/>
  <c r="AH838" i="1"/>
  <c r="AH839" i="1"/>
  <c r="AH840" i="1"/>
  <c r="AH841" i="1"/>
  <c r="AH842" i="1"/>
  <c r="AH843" i="1"/>
  <c r="AH844" i="1"/>
  <c r="AH845" i="1"/>
  <c r="AH846" i="1"/>
  <c r="AH847" i="1"/>
  <c r="AH848" i="1"/>
  <c r="AH849" i="1"/>
  <c r="AH850" i="1"/>
  <c r="AH851" i="1"/>
  <c r="AH852" i="1"/>
  <c r="AH853" i="1"/>
  <c r="AH854" i="1"/>
  <c r="AH855" i="1"/>
  <c r="AH856" i="1"/>
  <c r="AH857" i="1"/>
  <c r="AH858" i="1"/>
  <c r="AH859" i="1"/>
  <c r="AH860" i="1"/>
  <c r="AH861" i="1"/>
  <c r="AH862" i="1"/>
  <c r="AH863" i="1"/>
  <c r="AH864" i="1"/>
  <c r="AH865" i="1"/>
  <c r="AH866" i="1"/>
  <c r="AH867" i="1"/>
  <c r="AH868" i="1"/>
  <c r="AH869" i="1"/>
  <c r="AH870" i="1"/>
  <c r="AH871" i="1"/>
  <c r="AH872" i="1"/>
  <c r="AH873" i="1"/>
  <c r="AH874" i="1"/>
  <c r="AH875" i="1"/>
  <c r="AH876" i="1"/>
  <c r="AH877" i="1"/>
  <c r="AH878" i="1"/>
  <c r="AH879" i="1"/>
  <c r="AH880" i="1"/>
  <c r="AH881" i="1"/>
  <c r="AH882" i="1"/>
  <c r="AH883" i="1"/>
  <c r="AH884" i="1"/>
  <c r="AH885" i="1"/>
  <c r="AH886" i="1"/>
  <c r="AH887" i="1"/>
  <c r="AH888" i="1"/>
  <c r="AH889" i="1"/>
  <c r="AH890" i="1"/>
  <c r="AH891" i="1"/>
  <c r="AH892" i="1"/>
  <c r="AH893" i="1"/>
  <c r="AH894" i="1"/>
  <c r="AH895" i="1"/>
  <c r="AH896" i="1"/>
  <c r="AH897" i="1"/>
  <c r="AH898" i="1"/>
  <c r="AH899" i="1"/>
  <c r="AH900" i="1"/>
  <c r="AH901" i="1"/>
  <c r="AH902" i="1"/>
  <c r="AH903" i="1"/>
  <c r="AH904" i="1"/>
  <c r="AH905" i="1"/>
  <c r="AH906" i="1"/>
  <c r="AH907" i="1"/>
  <c r="AH908" i="1"/>
  <c r="AH909" i="1"/>
  <c r="AH910" i="1"/>
  <c r="AH911" i="1"/>
  <c r="AH912" i="1"/>
  <c r="AH913" i="1"/>
  <c r="AH914" i="1"/>
  <c r="AH915" i="1"/>
  <c r="AH916" i="1"/>
  <c r="AH917" i="1"/>
  <c r="AH918" i="1"/>
  <c r="AH919" i="1"/>
  <c r="AH920" i="1"/>
  <c r="AH921" i="1"/>
  <c r="AH922" i="1"/>
  <c r="AH923" i="1"/>
  <c r="AH924" i="1"/>
  <c r="AH925" i="1"/>
  <c r="AH926" i="1"/>
  <c r="AH927" i="1"/>
  <c r="AH928" i="1"/>
  <c r="AH929" i="1"/>
  <c r="AH930" i="1"/>
  <c r="AH931" i="1"/>
  <c r="AH932" i="1"/>
  <c r="AH933" i="1"/>
  <c r="AH934" i="1"/>
  <c r="AH935" i="1"/>
  <c r="AH936" i="1"/>
  <c r="AH937" i="1"/>
  <c r="AH938" i="1"/>
  <c r="AH939" i="1"/>
  <c r="AH940" i="1"/>
  <c r="AH941" i="1"/>
  <c r="AH942" i="1"/>
  <c r="AH943" i="1"/>
  <c r="AH944" i="1"/>
  <c r="AH945" i="1"/>
  <c r="AH946" i="1"/>
  <c r="AH947" i="1"/>
  <c r="AH948" i="1"/>
  <c r="AH949" i="1"/>
  <c r="AH950" i="1"/>
  <c r="AH951" i="1"/>
  <c r="AH952" i="1"/>
  <c r="AH953" i="1"/>
  <c r="AH954" i="1"/>
  <c r="AH955" i="1"/>
  <c r="AH956" i="1"/>
  <c r="AH957" i="1"/>
  <c r="AH958" i="1"/>
  <c r="AH959" i="1"/>
  <c r="AH960" i="1"/>
  <c r="AH961" i="1"/>
  <c r="AH962" i="1"/>
  <c r="AH963" i="1"/>
  <c r="AH964" i="1"/>
  <c r="AH965" i="1"/>
  <c r="AH966" i="1"/>
  <c r="AH967" i="1"/>
  <c r="AH968" i="1"/>
  <c r="AH969" i="1"/>
  <c r="AH970" i="1"/>
  <c r="AH971" i="1"/>
  <c r="AH972" i="1"/>
  <c r="AH973" i="1"/>
  <c r="AH974" i="1"/>
  <c r="AH975" i="1"/>
  <c r="AH976" i="1"/>
  <c r="AH977" i="1"/>
  <c r="AH978" i="1"/>
  <c r="AH979" i="1"/>
  <c r="AH980" i="1"/>
  <c r="AH981" i="1"/>
  <c r="AH982" i="1"/>
  <c r="AH983" i="1"/>
  <c r="AH984" i="1"/>
  <c r="AH985" i="1"/>
  <c r="AH986" i="1"/>
  <c r="AH987" i="1"/>
  <c r="AH988" i="1"/>
  <c r="AH989" i="1"/>
  <c r="AH990" i="1"/>
  <c r="AH991" i="1"/>
  <c r="AH992" i="1"/>
  <c r="AH993" i="1"/>
  <c r="AH994" i="1"/>
  <c r="AH995" i="1"/>
  <c r="AH996" i="1"/>
  <c r="AH997" i="1"/>
  <c r="AH998" i="1"/>
  <c r="AH999" i="1"/>
  <c r="AH1000" i="1"/>
  <c r="AH1001" i="1"/>
  <c r="AH1002" i="1"/>
  <c r="AH1003" i="1"/>
  <c r="AH1004" i="1"/>
  <c r="AH1005" i="1"/>
  <c r="AH1006" i="1"/>
  <c r="AH1007" i="1"/>
  <c r="AH1008" i="1"/>
  <c r="AH1009" i="1"/>
  <c r="AH1010" i="1"/>
  <c r="AH1011" i="1"/>
  <c r="AH1012" i="1"/>
  <c r="AH1013" i="1"/>
  <c r="AH1014" i="1"/>
  <c r="AH1015" i="1"/>
  <c r="AH1016" i="1"/>
  <c r="AH1017" i="1"/>
  <c r="AH1018" i="1"/>
  <c r="AH1019" i="1"/>
  <c r="AH1020" i="1"/>
  <c r="AH1021" i="1"/>
  <c r="AH1022" i="1"/>
  <c r="AH1023" i="1"/>
  <c r="AH1024" i="1"/>
  <c r="AH1025" i="1"/>
  <c r="AH1026" i="1"/>
  <c r="AH1027" i="1"/>
  <c r="AH1028" i="1"/>
  <c r="AH1029" i="1"/>
  <c r="AH1030" i="1"/>
  <c r="AH1031" i="1"/>
  <c r="AH1032" i="1"/>
  <c r="AH1033" i="1"/>
  <c r="AH1034" i="1"/>
  <c r="AH1035" i="1"/>
  <c r="AH1036" i="1"/>
  <c r="AH1037" i="1"/>
  <c r="AH1038" i="1"/>
  <c r="AH1039" i="1"/>
  <c r="AH1040" i="1"/>
  <c r="AH1041" i="1"/>
  <c r="AH1042" i="1"/>
  <c r="AH1043" i="1"/>
  <c r="AH1044" i="1"/>
  <c r="AH1045" i="1"/>
  <c r="AH1046" i="1"/>
  <c r="AH1047" i="1"/>
  <c r="AH1048" i="1"/>
  <c r="AH1049" i="1"/>
  <c r="AH1050" i="1"/>
  <c r="AH1051" i="1"/>
  <c r="AH1052" i="1"/>
  <c r="AH1053" i="1"/>
  <c r="AH1054" i="1"/>
  <c r="AH1055" i="1"/>
  <c r="AH1056" i="1"/>
  <c r="AH1057" i="1"/>
  <c r="AH1058" i="1"/>
  <c r="AH1059" i="1"/>
  <c r="AH1060" i="1"/>
  <c r="AH1061" i="1"/>
  <c r="AH1062" i="1"/>
  <c r="AH1063" i="1"/>
  <c r="AH1064" i="1"/>
  <c r="AH1065" i="1"/>
  <c r="AH1066" i="1"/>
  <c r="AH1067" i="1"/>
  <c r="AH1068" i="1"/>
  <c r="AH1069" i="1"/>
  <c r="AH1070" i="1"/>
  <c r="AH1071" i="1"/>
  <c r="AH1072" i="1"/>
  <c r="AH1073" i="1"/>
  <c r="AH1074" i="1"/>
  <c r="AH1075" i="1"/>
  <c r="AH1076" i="1"/>
  <c r="AH1077" i="1"/>
  <c r="AH1078" i="1"/>
  <c r="AH1079" i="1"/>
  <c r="AH1080" i="1"/>
  <c r="AH1081" i="1"/>
  <c r="AH1082" i="1"/>
  <c r="AH1083" i="1"/>
  <c r="AH1084" i="1"/>
  <c r="AH1085" i="1"/>
  <c r="AH1086" i="1"/>
  <c r="AH1087" i="1"/>
  <c r="AH1088" i="1"/>
  <c r="AH1089" i="1"/>
  <c r="AH1090" i="1"/>
  <c r="AH1091" i="1"/>
  <c r="AH1092" i="1"/>
  <c r="AH1093" i="1"/>
  <c r="AH1094" i="1"/>
  <c r="AH1095" i="1"/>
  <c r="AH1096" i="1"/>
  <c r="AH1097" i="1"/>
  <c r="AH1098" i="1"/>
  <c r="AH1099" i="1"/>
  <c r="AH1100" i="1"/>
  <c r="AH1101" i="1"/>
  <c r="AH1102" i="1"/>
  <c r="AH1103" i="1"/>
  <c r="AH1104" i="1"/>
  <c r="AH1105" i="1"/>
  <c r="AH1106" i="1"/>
  <c r="AH1107" i="1"/>
  <c r="AH1108" i="1"/>
  <c r="AH1109" i="1"/>
  <c r="AH1110" i="1"/>
  <c r="AH1111" i="1"/>
  <c r="AH1112" i="1"/>
  <c r="AH1113" i="1"/>
  <c r="AH1114" i="1"/>
  <c r="AH1115" i="1"/>
  <c r="AH1116" i="1"/>
  <c r="AH1117" i="1"/>
  <c r="AH1118" i="1"/>
  <c r="AH1119" i="1"/>
  <c r="AH1120" i="1"/>
  <c r="AH1121" i="1"/>
  <c r="AH1122" i="1"/>
  <c r="AH1123" i="1"/>
  <c r="AH1124" i="1"/>
  <c r="AH1125" i="1"/>
  <c r="AH1126" i="1"/>
  <c r="AH1127" i="1"/>
  <c r="AH1128" i="1"/>
  <c r="AH1129" i="1"/>
  <c r="AH1130" i="1"/>
  <c r="AH1131" i="1"/>
  <c r="AH1132" i="1"/>
  <c r="AH1133" i="1"/>
  <c r="AH1134" i="1"/>
  <c r="AH1135" i="1"/>
  <c r="AH1136" i="1"/>
  <c r="AH1137" i="1"/>
  <c r="AH1138" i="1"/>
  <c r="AH1139" i="1"/>
  <c r="AH1140" i="1"/>
  <c r="AH1141" i="1"/>
  <c r="AH1142" i="1"/>
  <c r="AH1143" i="1"/>
  <c r="AH1144" i="1"/>
  <c r="AH1145" i="1"/>
  <c r="AH1146" i="1"/>
  <c r="AH1147" i="1"/>
  <c r="AH1148" i="1"/>
  <c r="AH1149" i="1"/>
  <c r="AH1150" i="1"/>
  <c r="AH1151" i="1"/>
  <c r="AH1152" i="1"/>
  <c r="AH1153" i="1"/>
  <c r="AH1154" i="1"/>
  <c r="AH1155" i="1"/>
  <c r="AH1156" i="1"/>
  <c r="AH1157" i="1"/>
  <c r="AH1158" i="1"/>
  <c r="AH1159" i="1"/>
  <c r="AH1160" i="1"/>
  <c r="AH1161" i="1"/>
  <c r="AH1162" i="1"/>
  <c r="AH1163" i="1"/>
  <c r="AH1164" i="1"/>
  <c r="AH1165" i="1"/>
  <c r="AH1166" i="1"/>
  <c r="AH1167" i="1"/>
  <c r="AH1168" i="1"/>
  <c r="AH1169" i="1"/>
  <c r="AH1170" i="1"/>
  <c r="AH1171" i="1"/>
  <c r="AH1172" i="1"/>
  <c r="AH1173" i="1"/>
  <c r="AH1174" i="1"/>
  <c r="AH1175" i="1"/>
  <c r="AH1176" i="1"/>
  <c r="AH1177" i="1"/>
  <c r="AH1178" i="1"/>
  <c r="AH1179" i="1"/>
  <c r="AH1180" i="1"/>
  <c r="AH1181" i="1"/>
  <c r="AH1182" i="1"/>
  <c r="AH1183" i="1"/>
  <c r="AH1184" i="1"/>
  <c r="AH1185" i="1"/>
  <c r="AH1186" i="1"/>
  <c r="AH1187" i="1"/>
  <c r="AH1188" i="1"/>
  <c r="AH1189" i="1"/>
  <c r="AH1190" i="1"/>
  <c r="AH1191" i="1"/>
  <c r="AH1192" i="1"/>
  <c r="AH1193" i="1"/>
  <c r="AH1194" i="1"/>
  <c r="AH1195" i="1"/>
  <c r="AH1196" i="1"/>
  <c r="AH1197" i="1"/>
  <c r="AH1198" i="1"/>
  <c r="AH1199" i="1"/>
  <c r="AH1200" i="1"/>
  <c r="AH1201" i="1"/>
  <c r="AH1202" i="1"/>
  <c r="AH1203" i="1"/>
  <c r="AH1204" i="1"/>
  <c r="AH1205" i="1"/>
  <c r="AH1206" i="1"/>
  <c r="AH1207" i="1"/>
  <c r="AH1208" i="1"/>
  <c r="AH1209" i="1"/>
  <c r="AH1210" i="1"/>
  <c r="AH1211" i="1"/>
  <c r="AH1212" i="1"/>
  <c r="AH1213" i="1"/>
  <c r="AH1214" i="1"/>
  <c r="AH1215" i="1"/>
  <c r="AH1216" i="1"/>
  <c r="AH1217" i="1"/>
  <c r="AH1218" i="1"/>
  <c r="AH1219" i="1"/>
  <c r="AH1220" i="1"/>
  <c r="AH1221" i="1"/>
  <c r="AH1222" i="1"/>
  <c r="AH1223" i="1"/>
  <c r="AH1224" i="1"/>
  <c r="AH1225" i="1"/>
  <c r="AH1226" i="1"/>
  <c r="AH1227" i="1"/>
  <c r="AH1228" i="1"/>
  <c r="AH1229" i="1"/>
  <c r="AH1230" i="1"/>
  <c r="AH1231" i="1"/>
  <c r="AH1232" i="1"/>
  <c r="AH1233" i="1"/>
  <c r="AH1234" i="1"/>
  <c r="AH1235" i="1"/>
  <c r="AH1236" i="1"/>
  <c r="AH1237" i="1"/>
  <c r="AH1238" i="1"/>
  <c r="AH1239" i="1"/>
  <c r="AH1240" i="1"/>
  <c r="AH1241" i="1"/>
  <c r="AH1242" i="1"/>
  <c r="AH1243" i="1"/>
  <c r="AH1244" i="1"/>
  <c r="AH1245" i="1"/>
  <c r="AH1246" i="1"/>
  <c r="AH1247" i="1"/>
  <c r="AH1248" i="1"/>
  <c r="AH1249" i="1"/>
  <c r="AH1250" i="1"/>
  <c r="AH1251" i="1"/>
  <c r="AH1252" i="1"/>
  <c r="AH1253" i="1"/>
  <c r="AH1254" i="1"/>
  <c r="AH1255" i="1"/>
  <c r="AH1256" i="1"/>
  <c r="AH1257" i="1"/>
  <c r="AH1258" i="1"/>
  <c r="AH1259" i="1"/>
  <c r="AH1260" i="1"/>
  <c r="AH1261" i="1"/>
  <c r="AH1262" i="1"/>
  <c r="AH1263" i="1"/>
  <c r="AH1264" i="1"/>
  <c r="AH1265" i="1"/>
  <c r="AH1266" i="1"/>
  <c r="AH1267" i="1"/>
  <c r="AH1268" i="1"/>
  <c r="AH1269" i="1"/>
  <c r="AH1270" i="1"/>
  <c r="AH1271" i="1"/>
  <c r="AH1272" i="1"/>
  <c r="AH1273" i="1"/>
  <c r="AH1274" i="1"/>
  <c r="AH1275" i="1"/>
  <c r="AH1276" i="1"/>
  <c r="AH1277" i="1"/>
  <c r="AH1278" i="1"/>
  <c r="AH1279" i="1"/>
  <c r="AH1280" i="1"/>
  <c r="AH1281" i="1"/>
  <c r="AH1282" i="1"/>
  <c r="AH1283" i="1"/>
  <c r="AH1284" i="1"/>
  <c r="AH1285" i="1"/>
  <c r="AH1286" i="1"/>
  <c r="AH1287" i="1"/>
  <c r="AH1288" i="1"/>
  <c r="AH1289" i="1"/>
  <c r="AH1290" i="1"/>
  <c r="AH1291" i="1"/>
  <c r="AH1292" i="1"/>
  <c r="AH1293" i="1"/>
  <c r="AH1294" i="1"/>
  <c r="AH1295" i="1"/>
  <c r="AH1296" i="1"/>
  <c r="AH1297" i="1"/>
  <c r="AH1298" i="1"/>
  <c r="AH1299" i="1"/>
  <c r="AH1300" i="1"/>
  <c r="AH1301" i="1"/>
  <c r="AH1302" i="1"/>
  <c r="AH1303" i="1"/>
  <c r="AH1304" i="1"/>
  <c r="AH1305" i="1"/>
  <c r="AH1306" i="1"/>
  <c r="AH1307" i="1"/>
  <c r="AH1308" i="1"/>
  <c r="AH1309" i="1"/>
  <c r="AH1310" i="1"/>
  <c r="AH1311" i="1"/>
  <c r="AH1312" i="1"/>
  <c r="AH1313" i="1"/>
  <c r="AH1314" i="1"/>
  <c r="AH1315" i="1"/>
  <c r="AH1316" i="1"/>
  <c r="AH1317" i="1"/>
  <c r="AH1318" i="1"/>
  <c r="AH1319" i="1"/>
  <c r="AH1320" i="1"/>
  <c r="AH1321" i="1"/>
  <c r="AH1322" i="1"/>
  <c r="AH1323" i="1"/>
  <c r="AH1324" i="1"/>
  <c r="AH1325" i="1"/>
  <c r="AH1326" i="1"/>
  <c r="AH1327" i="1"/>
  <c r="AH1328" i="1"/>
  <c r="AH1329" i="1"/>
  <c r="AH1330" i="1"/>
  <c r="AH1331" i="1"/>
  <c r="AH1332" i="1"/>
  <c r="AH1333" i="1"/>
  <c r="AH1334" i="1"/>
  <c r="AH1335" i="1"/>
  <c r="AH1336" i="1"/>
  <c r="AH1337" i="1"/>
  <c r="AH1338" i="1"/>
  <c r="AH1339" i="1"/>
  <c r="AH1340" i="1"/>
  <c r="AH1341" i="1"/>
  <c r="AH1342" i="1"/>
  <c r="AH1343" i="1"/>
  <c r="AH1344" i="1"/>
  <c r="AH1345" i="1"/>
  <c r="AH1346" i="1"/>
  <c r="AH1347" i="1"/>
  <c r="AH1348" i="1"/>
  <c r="AH1349" i="1"/>
  <c r="AH1350" i="1"/>
  <c r="AH1351" i="1"/>
  <c r="AH1352" i="1"/>
  <c r="AH1353" i="1"/>
  <c r="AH1354" i="1"/>
  <c r="AH1355" i="1"/>
  <c r="AH1356" i="1"/>
  <c r="AH1357" i="1"/>
  <c r="AH1358" i="1"/>
  <c r="AH1359" i="1"/>
  <c r="AH1360" i="1"/>
  <c r="AH1361" i="1"/>
  <c r="AH1362" i="1"/>
  <c r="AH1363" i="1"/>
  <c r="AH1364" i="1"/>
  <c r="AH1365" i="1"/>
  <c r="AH1366" i="1"/>
  <c r="AH1367" i="1"/>
  <c r="AH1368" i="1"/>
  <c r="AH1369" i="1"/>
  <c r="AH1370" i="1"/>
  <c r="AH1371" i="1"/>
  <c r="AH1372" i="1"/>
  <c r="AH1373" i="1"/>
  <c r="AH1374" i="1"/>
  <c r="AH1375" i="1"/>
  <c r="AH1376" i="1"/>
  <c r="AH1377" i="1"/>
  <c r="AH1378" i="1"/>
  <c r="AH1379" i="1"/>
  <c r="AH1380" i="1"/>
  <c r="AH1381" i="1"/>
  <c r="AH1382" i="1"/>
  <c r="AH1383" i="1"/>
  <c r="AH1384" i="1"/>
  <c r="AH1385" i="1"/>
  <c r="AH1386" i="1"/>
  <c r="AH1387" i="1"/>
  <c r="AH1388" i="1"/>
  <c r="AH1389" i="1"/>
  <c r="AH1390" i="1"/>
  <c r="AH1391" i="1"/>
  <c r="AH1392" i="1"/>
  <c r="AH1393" i="1"/>
  <c r="AH1394" i="1"/>
  <c r="AH1395" i="1"/>
  <c r="AH1396" i="1"/>
  <c r="AH1397" i="1"/>
  <c r="AH1398" i="1"/>
  <c r="AH1399" i="1"/>
  <c r="AH1400" i="1"/>
  <c r="AH1401" i="1"/>
  <c r="AH1402" i="1"/>
  <c r="AH1403" i="1"/>
  <c r="AH1404" i="1"/>
  <c r="AH1405" i="1"/>
  <c r="AH1406" i="1"/>
  <c r="AH1407" i="1"/>
  <c r="AH1408" i="1"/>
  <c r="AH1409" i="1"/>
  <c r="AH1410" i="1"/>
  <c r="AH1411" i="1"/>
  <c r="AH1412" i="1"/>
  <c r="AH1413" i="1"/>
  <c r="AH1414" i="1"/>
  <c r="AH1415" i="1"/>
  <c r="AH1416" i="1"/>
  <c r="AH1417" i="1"/>
  <c r="AH1418" i="1"/>
  <c r="AH1419" i="1"/>
  <c r="AH1420" i="1"/>
  <c r="AH1421" i="1"/>
  <c r="AH1422" i="1"/>
  <c r="AH1423" i="1"/>
  <c r="AH1424" i="1"/>
  <c r="AH1425" i="1"/>
  <c r="AH1426" i="1"/>
  <c r="AH1427" i="1"/>
  <c r="AH1428" i="1"/>
  <c r="AH1429" i="1"/>
  <c r="AH1430" i="1"/>
  <c r="AH1431" i="1"/>
  <c r="AH1432" i="1"/>
  <c r="AH1433" i="1"/>
  <c r="AH1434" i="1"/>
  <c r="AH1435" i="1"/>
  <c r="AH1436" i="1"/>
  <c r="AH1437" i="1"/>
  <c r="AH1438" i="1"/>
  <c r="AH1439" i="1"/>
  <c r="AH1440" i="1"/>
  <c r="AH1441" i="1"/>
  <c r="AH1442" i="1"/>
  <c r="AH1443" i="1"/>
  <c r="AH1444" i="1"/>
  <c r="AH1445" i="1"/>
  <c r="AH1446" i="1"/>
  <c r="AH1447" i="1"/>
  <c r="AH1448" i="1"/>
  <c r="AH1449" i="1"/>
  <c r="AH1450" i="1"/>
  <c r="AH1451" i="1"/>
  <c r="AH1452" i="1"/>
  <c r="AH1453" i="1"/>
  <c r="AH1454" i="1"/>
  <c r="AH1455" i="1"/>
  <c r="AH1456" i="1"/>
  <c r="AH1457" i="1"/>
  <c r="AH1458" i="1"/>
  <c r="AH1459" i="1"/>
  <c r="AH1460" i="1"/>
  <c r="AH1461" i="1"/>
  <c r="AH1462" i="1"/>
  <c r="AH1463" i="1"/>
  <c r="AH1464" i="1"/>
  <c r="AH1465" i="1"/>
  <c r="AH1466" i="1"/>
  <c r="AH1467" i="1"/>
  <c r="AH1468" i="1"/>
  <c r="AH1469" i="1"/>
  <c r="AH1470" i="1"/>
  <c r="AH1471" i="1"/>
  <c r="AH1472" i="1"/>
  <c r="AH1473" i="1"/>
  <c r="AH1474" i="1"/>
  <c r="AH1475" i="1"/>
  <c r="AH1476" i="1"/>
  <c r="AH1477" i="1"/>
  <c r="AH1478" i="1"/>
  <c r="AH1479" i="1"/>
  <c r="AH1480" i="1"/>
  <c r="AH1481" i="1"/>
  <c r="AH1482" i="1"/>
  <c r="AH1483" i="1"/>
  <c r="AH1484" i="1"/>
  <c r="AH1485" i="1"/>
  <c r="AH1486" i="1"/>
  <c r="AH1487" i="1"/>
  <c r="AH1488" i="1"/>
  <c r="AH1489" i="1"/>
  <c r="AH1490" i="1"/>
  <c r="AH1491" i="1"/>
  <c r="AH1492" i="1"/>
  <c r="AH1493" i="1"/>
  <c r="AH1494" i="1"/>
  <c r="AH1495" i="1"/>
  <c r="AH1496" i="1"/>
  <c r="AH1497" i="1"/>
  <c r="AH1498" i="1"/>
  <c r="AH1499" i="1"/>
  <c r="AH1500" i="1"/>
  <c r="AH1501" i="1"/>
  <c r="AH1502" i="1"/>
  <c r="AH1503" i="1"/>
  <c r="AH1504" i="1"/>
  <c r="AH1505" i="1"/>
  <c r="AH1506" i="1"/>
  <c r="AH1507" i="1"/>
  <c r="AH1508" i="1"/>
  <c r="AH1509" i="1"/>
  <c r="AH1510" i="1"/>
  <c r="AH1511" i="1"/>
  <c r="AH1512" i="1"/>
  <c r="AH1513" i="1"/>
  <c r="AH1514" i="1"/>
  <c r="AH1515" i="1"/>
  <c r="AH1516" i="1"/>
  <c r="AH1517" i="1"/>
  <c r="AH1518" i="1"/>
  <c r="AH1519" i="1"/>
  <c r="AH1520" i="1"/>
  <c r="AH1521" i="1"/>
  <c r="AH1522" i="1"/>
  <c r="AH1523" i="1"/>
  <c r="AH1524" i="1"/>
  <c r="AH1525" i="1"/>
  <c r="AH1526" i="1"/>
  <c r="AH1527" i="1"/>
  <c r="AH1528" i="1"/>
  <c r="AH1529" i="1"/>
  <c r="AH1530" i="1"/>
  <c r="AH1531" i="1"/>
  <c r="AH1532" i="1"/>
  <c r="AH1533" i="1"/>
  <c r="AH1534" i="1"/>
  <c r="AH1535" i="1"/>
  <c r="AH1536" i="1"/>
  <c r="AH1537" i="1"/>
  <c r="AH1538" i="1"/>
  <c r="AH1539" i="1"/>
  <c r="AH1540" i="1"/>
  <c r="AH1541" i="1"/>
  <c r="AH1542" i="1"/>
  <c r="AH1543" i="1"/>
  <c r="AH1544" i="1"/>
  <c r="AH1545" i="1"/>
  <c r="AH1546" i="1"/>
  <c r="AH1547" i="1"/>
  <c r="AH1548" i="1"/>
  <c r="AH1549" i="1"/>
  <c r="AH1550" i="1"/>
  <c r="AH1551" i="1"/>
  <c r="AH1552" i="1"/>
  <c r="AH1553" i="1"/>
  <c r="AH1554" i="1"/>
  <c r="AH1555" i="1"/>
  <c r="AH1556" i="1"/>
  <c r="AH1557" i="1"/>
  <c r="AH1558" i="1"/>
  <c r="AH1559" i="1"/>
  <c r="AH1560" i="1"/>
  <c r="AH1561" i="1"/>
  <c r="AH1562" i="1"/>
  <c r="AH1563" i="1"/>
  <c r="AH1564" i="1"/>
  <c r="AH1565" i="1"/>
  <c r="AH1566" i="1"/>
  <c r="AH1567" i="1"/>
  <c r="AH1568" i="1"/>
  <c r="AH1569" i="1"/>
  <c r="AH1570" i="1"/>
  <c r="AH1571" i="1"/>
  <c r="AH1572" i="1"/>
  <c r="AH1573" i="1"/>
  <c r="AH1574" i="1"/>
  <c r="AH1575" i="1"/>
  <c r="AH1576" i="1"/>
  <c r="AH1577" i="1"/>
  <c r="AH1578" i="1"/>
  <c r="AH1579" i="1"/>
  <c r="AH1580" i="1"/>
  <c r="AH1581" i="1"/>
  <c r="AH1582" i="1"/>
  <c r="AH1583" i="1"/>
  <c r="AH1584" i="1"/>
  <c r="AH1585" i="1"/>
  <c r="AH1586" i="1"/>
  <c r="AH1587" i="1"/>
  <c r="AH1588" i="1"/>
  <c r="AH1589" i="1"/>
  <c r="AH1590" i="1"/>
  <c r="AH1591" i="1"/>
  <c r="AH1592" i="1"/>
  <c r="AH1593" i="1"/>
  <c r="AH1594" i="1"/>
  <c r="AH1595" i="1"/>
  <c r="AH1596" i="1"/>
  <c r="AH1597" i="1"/>
  <c r="AH1598" i="1"/>
  <c r="AH1599" i="1"/>
  <c r="AH1600" i="1"/>
  <c r="AH1601" i="1"/>
  <c r="AH1602" i="1"/>
  <c r="AH1603" i="1"/>
  <c r="AH1604" i="1"/>
  <c r="AH1605" i="1"/>
  <c r="AH1606" i="1"/>
  <c r="AH1607" i="1"/>
  <c r="AH1608" i="1"/>
  <c r="AH1609" i="1"/>
  <c r="AH1610" i="1"/>
  <c r="AH1611" i="1"/>
  <c r="AH1612" i="1"/>
  <c r="AH1613" i="1"/>
  <c r="AH1614" i="1"/>
  <c r="AH1615" i="1"/>
  <c r="AH1616" i="1"/>
  <c r="AH1617" i="1"/>
  <c r="AH1618" i="1"/>
  <c r="AH1619" i="1"/>
  <c r="AH1620" i="1"/>
  <c r="AH1621" i="1"/>
  <c r="AH1622" i="1"/>
  <c r="AH1623" i="1"/>
  <c r="AH1624" i="1"/>
  <c r="AH1625" i="1"/>
  <c r="AH1626" i="1"/>
  <c r="AH1627" i="1"/>
  <c r="AH1628" i="1"/>
  <c r="AH1629" i="1"/>
  <c r="AH1630" i="1"/>
  <c r="AH1631" i="1"/>
  <c r="AH1632" i="1"/>
  <c r="AH1633" i="1"/>
  <c r="AH1634" i="1"/>
  <c r="AH1635" i="1"/>
  <c r="AH1636" i="1"/>
  <c r="AH1637" i="1"/>
  <c r="AH1638" i="1"/>
  <c r="AH1639" i="1"/>
  <c r="AH1640" i="1"/>
  <c r="AH1641" i="1"/>
  <c r="AH1642" i="1"/>
  <c r="AH1643" i="1"/>
  <c r="AH1644" i="1"/>
  <c r="AH1645" i="1"/>
  <c r="AH1646" i="1"/>
  <c r="AH1647" i="1"/>
  <c r="AH1648" i="1"/>
  <c r="AH1649" i="1"/>
  <c r="AH1650" i="1"/>
  <c r="AH1651" i="1"/>
  <c r="AH1652" i="1"/>
  <c r="AH1653" i="1"/>
  <c r="AH1654" i="1"/>
  <c r="AH1655" i="1"/>
  <c r="AH1656" i="1"/>
  <c r="AH1657" i="1"/>
  <c r="AH1658" i="1"/>
  <c r="AH1659" i="1"/>
  <c r="AH1660" i="1"/>
  <c r="AH1661" i="1"/>
  <c r="AH1662" i="1"/>
  <c r="AH1663" i="1"/>
  <c r="AH1664" i="1"/>
  <c r="AH1665" i="1"/>
  <c r="AH1666" i="1"/>
  <c r="AH1667" i="1"/>
  <c r="AH1668" i="1"/>
  <c r="AH1669" i="1"/>
  <c r="AH1670" i="1"/>
  <c r="AH1671" i="1"/>
  <c r="AH1672" i="1"/>
  <c r="AH1673" i="1"/>
  <c r="AH1674" i="1"/>
  <c r="AH1675" i="1"/>
  <c r="AH1676" i="1"/>
  <c r="AH1677" i="1"/>
  <c r="AH1678" i="1"/>
  <c r="AH1679" i="1"/>
  <c r="AH1680" i="1"/>
  <c r="AH1681" i="1"/>
  <c r="AH1682" i="1"/>
  <c r="AH1683" i="1"/>
  <c r="AH1684" i="1"/>
  <c r="AH1685" i="1"/>
  <c r="AH1686" i="1"/>
  <c r="AH1687" i="1"/>
  <c r="AH1688" i="1"/>
  <c r="AH1689" i="1"/>
  <c r="AH1690" i="1"/>
  <c r="AH1691" i="1"/>
  <c r="AH1692" i="1"/>
  <c r="AH1693" i="1"/>
  <c r="AH1694" i="1"/>
  <c r="AH1695" i="1"/>
  <c r="AH1696" i="1"/>
  <c r="AH1697" i="1"/>
  <c r="AH1698" i="1"/>
  <c r="AH1699" i="1"/>
  <c r="AH1700" i="1"/>
  <c r="AH1701" i="1"/>
  <c r="AH1702" i="1"/>
  <c r="AH1703" i="1"/>
  <c r="AH1704" i="1"/>
  <c r="AH1705" i="1"/>
  <c r="AH1706" i="1"/>
  <c r="AH1707" i="1"/>
  <c r="AH1708" i="1"/>
  <c r="AH1709" i="1"/>
  <c r="AH1710" i="1"/>
  <c r="AH1711" i="1"/>
  <c r="AH1712" i="1"/>
  <c r="AH1713" i="1"/>
  <c r="AH1714" i="1"/>
  <c r="AH1715" i="1"/>
  <c r="AH1716" i="1"/>
  <c r="AH1717" i="1"/>
  <c r="AH1718" i="1"/>
  <c r="AH1719" i="1"/>
  <c r="AH1720" i="1"/>
  <c r="AH1721" i="1"/>
  <c r="AH1722" i="1"/>
  <c r="AH1723" i="1"/>
  <c r="AH1724" i="1"/>
  <c r="AH1725" i="1"/>
  <c r="AH1726" i="1"/>
  <c r="AH1727" i="1"/>
  <c r="AH1728" i="1"/>
  <c r="AH1729" i="1"/>
  <c r="AH1730" i="1"/>
  <c r="AH1731" i="1"/>
  <c r="AH1732" i="1"/>
  <c r="AH1733" i="1"/>
  <c r="AH1734" i="1"/>
  <c r="AH1735" i="1"/>
  <c r="AH1736" i="1"/>
  <c r="AH1737" i="1"/>
  <c r="AH1738" i="1"/>
  <c r="AH1739" i="1"/>
  <c r="AH1740" i="1"/>
  <c r="AH1741" i="1"/>
  <c r="AH1742" i="1"/>
  <c r="AH1743" i="1"/>
  <c r="AH1744" i="1"/>
  <c r="AH1745" i="1"/>
  <c r="AH1746" i="1"/>
  <c r="AH1747" i="1"/>
  <c r="AH1748" i="1"/>
  <c r="AH1749" i="1"/>
  <c r="AH1750" i="1"/>
  <c r="AH1751" i="1"/>
  <c r="AH1752" i="1"/>
  <c r="AH1753" i="1"/>
  <c r="AH1754" i="1"/>
  <c r="AH1755" i="1"/>
  <c r="AH1756" i="1"/>
  <c r="AH1757" i="1"/>
  <c r="AH1758" i="1"/>
  <c r="AH1759" i="1"/>
  <c r="AH1760" i="1"/>
  <c r="AH1761" i="1"/>
  <c r="AH1762" i="1"/>
  <c r="AH1763" i="1"/>
  <c r="AH1764" i="1"/>
  <c r="AH1765" i="1"/>
  <c r="AH1766" i="1"/>
  <c r="AH1767" i="1"/>
  <c r="AH1768" i="1"/>
  <c r="AH1769" i="1"/>
  <c r="AH1770" i="1"/>
  <c r="AH1771" i="1"/>
  <c r="AH1772" i="1"/>
  <c r="AH1773" i="1"/>
  <c r="AH1774" i="1"/>
  <c r="AH1775" i="1"/>
  <c r="AH1776" i="1"/>
  <c r="AH1777" i="1"/>
  <c r="AH1778" i="1"/>
  <c r="AH1779" i="1"/>
  <c r="AH1780" i="1"/>
  <c r="AH1781" i="1"/>
  <c r="AH1782" i="1"/>
  <c r="AH1783" i="1"/>
  <c r="AH1784" i="1"/>
  <c r="AH1785" i="1"/>
  <c r="AH1786" i="1"/>
  <c r="AH1787" i="1"/>
  <c r="AH1788" i="1"/>
  <c r="AH1789" i="1"/>
  <c r="AH1790" i="1"/>
  <c r="AH1791" i="1"/>
  <c r="AH1792" i="1"/>
  <c r="AH1793" i="1"/>
  <c r="AH1794" i="1"/>
  <c r="AH1795" i="1"/>
  <c r="AH1796" i="1"/>
  <c r="AH1797" i="1"/>
  <c r="AH1798" i="1"/>
  <c r="AH1799" i="1"/>
  <c r="AH1800" i="1"/>
  <c r="AH1801" i="1"/>
  <c r="AH1802" i="1"/>
  <c r="AH1803" i="1"/>
  <c r="AH1804" i="1"/>
  <c r="AH1805" i="1"/>
  <c r="AH1806" i="1"/>
  <c r="AH1807" i="1"/>
  <c r="AH1808" i="1"/>
  <c r="AH1809" i="1"/>
  <c r="AH1810" i="1"/>
  <c r="AH1811" i="1"/>
  <c r="AH1812" i="1"/>
  <c r="AH1813" i="1"/>
  <c r="AH1814" i="1"/>
  <c r="AH1815" i="1"/>
  <c r="AH1816" i="1"/>
  <c r="AH1817" i="1"/>
  <c r="AH1818" i="1"/>
  <c r="AH1819" i="1"/>
  <c r="AH1820" i="1"/>
  <c r="AH1821" i="1"/>
  <c r="AH1822" i="1"/>
  <c r="AH1823" i="1"/>
  <c r="AH1824" i="1"/>
  <c r="AH1825" i="1"/>
  <c r="AH1826" i="1"/>
  <c r="AH1827" i="1"/>
  <c r="AH1828" i="1"/>
  <c r="AH1829" i="1"/>
  <c r="AH1830" i="1"/>
  <c r="AH1831" i="1"/>
  <c r="AH1832" i="1"/>
  <c r="AH1833" i="1"/>
  <c r="AH1834" i="1"/>
  <c r="AH1835" i="1"/>
  <c r="AH1836" i="1"/>
  <c r="AH1837" i="1"/>
  <c r="AH1838" i="1"/>
  <c r="AH1839" i="1"/>
  <c r="AH1840" i="1"/>
  <c r="AH1841" i="1"/>
  <c r="AH1842" i="1"/>
  <c r="AH1843" i="1"/>
  <c r="AH1844" i="1"/>
  <c r="AH1845" i="1"/>
  <c r="AH1846" i="1"/>
  <c r="AH1847" i="1"/>
  <c r="AH1848" i="1"/>
  <c r="AH1849" i="1"/>
  <c r="AH1850" i="1"/>
  <c r="AH1851" i="1"/>
  <c r="AH1852" i="1"/>
  <c r="AH1853" i="1"/>
  <c r="AH1854" i="1"/>
  <c r="AH1855" i="1"/>
  <c r="AH1856" i="1"/>
  <c r="AH1857" i="1"/>
  <c r="AH1858" i="1"/>
  <c r="AH1859" i="1"/>
  <c r="AH1860" i="1"/>
  <c r="AH1861" i="1"/>
  <c r="AH1862" i="1"/>
  <c r="AH1863" i="1"/>
  <c r="AH1864" i="1"/>
  <c r="AH1865" i="1"/>
  <c r="AH1866" i="1"/>
  <c r="AH1867" i="1"/>
  <c r="AH1868" i="1"/>
  <c r="AH1869" i="1"/>
  <c r="AH1870" i="1"/>
  <c r="AH1871" i="1"/>
  <c r="AH1872" i="1"/>
  <c r="AH1873" i="1"/>
  <c r="AH1874" i="1"/>
  <c r="AH1875" i="1"/>
  <c r="AH1876" i="1"/>
  <c r="AH1877" i="1"/>
  <c r="AH1878" i="1"/>
  <c r="AH1879" i="1"/>
  <c r="AH1880" i="1"/>
  <c r="AH1881" i="1"/>
  <c r="AH1882" i="1"/>
  <c r="AH1883" i="1"/>
  <c r="AH1884" i="1"/>
  <c r="AH1885" i="1"/>
  <c r="AH1886" i="1"/>
  <c r="AH1887" i="1"/>
  <c r="AH1888" i="1"/>
  <c r="AH1889" i="1"/>
  <c r="AH1890" i="1"/>
  <c r="AH1891" i="1"/>
  <c r="AH1892" i="1"/>
  <c r="AH1893" i="1"/>
  <c r="AH1894" i="1"/>
  <c r="AH1895" i="1"/>
  <c r="AH1896" i="1"/>
  <c r="AH1897" i="1"/>
  <c r="AH1898" i="1"/>
  <c r="AH1899" i="1"/>
  <c r="AH1900" i="1"/>
  <c r="AH1901" i="1"/>
  <c r="AH1902" i="1"/>
  <c r="AH1903" i="1"/>
  <c r="AH1904" i="1"/>
  <c r="AH1905" i="1"/>
  <c r="AH1906" i="1"/>
  <c r="AH1907" i="1"/>
  <c r="AH1908" i="1"/>
  <c r="AH1909" i="1"/>
  <c r="AH1910" i="1"/>
  <c r="AH1911" i="1"/>
  <c r="AH1912" i="1"/>
  <c r="AH1913" i="1"/>
  <c r="AH1914" i="1"/>
  <c r="AH1915" i="1"/>
  <c r="AH1916" i="1"/>
  <c r="AH1917" i="1"/>
  <c r="AH1918" i="1"/>
  <c r="AH1919" i="1"/>
  <c r="AH1920" i="1"/>
  <c r="AH1921" i="1"/>
  <c r="AH1922" i="1"/>
  <c r="AH1923" i="1"/>
  <c r="AH1924" i="1"/>
  <c r="AH1925" i="1"/>
  <c r="AH1926" i="1"/>
  <c r="AH1927" i="1"/>
  <c r="AH1928" i="1"/>
  <c r="AH1929" i="1"/>
  <c r="AH1930" i="1"/>
  <c r="AH1931" i="1"/>
  <c r="AH1932" i="1"/>
  <c r="AH1933" i="1"/>
  <c r="AH1934" i="1"/>
  <c r="AH1935" i="1"/>
  <c r="AH1936" i="1"/>
  <c r="AH1937" i="1"/>
  <c r="AH1938" i="1"/>
  <c r="AH1939" i="1"/>
  <c r="AH1940" i="1"/>
  <c r="AH1941" i="1"/>
  <c r="AH1942" i="1"/>
  <c r="AH1943" i="1"/>
  <c r="AH1944" i="1"/>
  <c r="AH1945" i="1"/>
  <c r="AH1946" i="1"/>
  <c r="AH1947" i="1"/>
  <c r="AH1948" i="1"/>
  <c r="AH1949" i="1"/>
  <c r="AH1950" i="1"/>
  <c r="AH1951" i="1"/>
  <c r="AH1952" i="1"/>
  <c r="AH1953" i="1"/>
  <c r="AH1954" i="1"/>
  <c r="AH1955" i="1"/>
  <c r="AH1956" i="1"/>
  <c r="AH1957" i="1"/>
  <c r="AH1958" i="1"/>
  <c r="AH1959" i="1"/>
  <c r="AH1960" i="1"/>
  <c r="AH1961" i="1"/>
  <c r="AH1962" i="1"/>
  <c r="AH1963" i="1"/>
  <c r="AH1964" i="1"/>
  <c r="AH1965" i="1"/>
  <c r="AH1966" i="1"/>
  <c r="AH1967" i="1"/>
  <c r="AH1968" i="1"/>
  <c r="AH1969" i="1"/>
  <c r="AH1970" i="1"/>
  <c r="AH1971" i="1"/>
  <c r="AH1972" i="1"/>
  <c r="AH1973" i="1"/>
  <c r="AH1974" i="1"/>
  <c r="AH1975" i="1"/>
  <c r="AH1976" i="1"/>
  <c r="AH1977" i="1"/>
  <c r="AH1978" i="1"/>
  <c r="AH1979" i="1"/>
  <c r="AH1980" i="1"/>
  <c r="AH1981" i="1"/>
  <c r="AH1982" i="1"/>
  <c r="AH1983" i="1"/>
  <c r="AH1984" i="1"/>
  <c r="AH1985" i="1"/>
  <c r="AH1986" i="1"/>
  <c r="AH1987" i="1"/>
  <c r="AH1988" i="1"/>
  <c r="AH1989" i="1"/>
  <c r="AH1990" i="1"/>
  <c r="AH1991" i="1"/>
  <c r="AH1992" i="1"/>
  <c r="AH1993" i="1"/>
  <c r="AH1994" i="1"/>
  <c r="AH1995" i="1"/>
  <c r="AH1996" i="1"/>
  <c r="AH1997" i="1"/>
  <c r="AH1998" i="1"/>
  <c r="AH1999" i="1"/>
  <c r="AH2000" i="1"/>
  <c r="AH2001" i="1"/>
  <c r="AH2002" i="1"/>
  <c r="AH2003" i="1"/>
  <c r="AH2004" i="1"/>
  <c r="AH2005" i="1"/>
  <c r="AH2006" i="1"/>
  <c r="AH2007" i="1"/>
  <c r="AH2008" i="1"/>
  <c r="AH2009" i="1"/>
  <c r="AH2010" i="1"/>
  <c r="AH2011" i="1"/>
  <c r="AH2012" i="1"/>
  <c r="AH2013" i="1"/>
  <c r="AH2014" i="1"/>
  <c r="AH2015" i="1"/>
  <c r="AH2016" i="1"/>
  <c r="AH2017" i="1"/>
  <c r="AH2018" i="1"/>
  <c r="AH2019" i="1"/>
  <c r="AH2020" i="1"/>
  <c r="AH2021" i="1"/>
  <c r="AH2022" i="1"/>
  <c r="AH2023" i="1"/>
  <c r="AH2024" i="1"/>
  <c r="AH2025" i="1"/>
  <c r="AH2026" i="1"/>
  <c r="AH2027" i="1"/>
  <c r="AH2028" i="1"/>
  <c r="AH2029" i="1"/>
  <c r="AH2030" i="1"/>
  <c r="AH2031" i="1"/>
  <c r="AH2032" i="1"/>
  <c r="AH2033" i="1"/>
  <c r="AH2034" i="1"/>
  <c r="AH2035" i="1"/>
  <c r="AH2036" i="1"/>
  <c r="AH2037" i="1"/>
  <c r="AH2038" i="1"/>
  <c r="AH2039" i="1"/>
  <c r="AH2040" i="1"/>
  <c r="AH2041" i="1"/>
  <c r="AH2042" i="1"/>
  <c r="AH2043" i="1"/>
  <c r="AH2044" i="1"/>
  <c r="AH2045" i="1"/>
  <c r="AH2046" i="1"/>
  <c r="AH2047" i="1"/>
  <c r="AH2048" i="1"/>
  <c r="AH2049" i="1"/>
  <c r="AH2050" i="1"/>
  <c r="AH2051" i="1"/>
  <c r="AH2052" i="1"/>
  <c r="AH2053" i="1"/>
  <c r="AH2054" i="1"/>
  <c r="AH2055" i="1"/>
  <c r="AH2056" i="1"/>
  <c r="AH2057" i="1"/>
  <c r="AH2058" i="1"/>
  <c r="AH2059" i="1"/>
  <c r="AH2060" i="1"/>
  <c r="AH2061" i="1"/>
  <c r="AH2062" i="1"/>
  <c r="AH2063" i="1"/>
  <c r="AH2064" i="1"/>
  <c r="AH2065" i="1"/>
  <c r="AH2066" i="1"/>
  <c r="AH2067" i="1"/>
  <c r="AH2068" i="1"/>
  <c r="AH2069" i="1"/>
  <c r="AH2070" i="1"/>
  <c r="AH2071" i="1"/>
  <c r="AH2072" i="1"/>
  <c r="AH2073" i="1"/>
  <c r="AH2074" i="1"/>
  <c r="AH2075" i="1"/>
  <c r="AH2076" i="1"/>
  <c r="AH2077" i="1"/>
  <c r="AH2078" i="1"/>
  <c r="AH2079" i="1"/>
  <c r="AH2080" i="1"/>
  <c r="AH2081" i="1"/>
  <c r="AH2082" i="1"/>
  <c r="AH2083" i="1"/>
  <c r="AH2084" i="1"/>
  <c r="AH2085" i="1"/>
  <c r="AH2086" i="1"/>
  <c r="AH2087" i="1"/>
  <c r="AH2088" i="1"/>
  <c r="AH2089" i="1"/>
  <c r="AH2090" i="1"/>
  <c r="AH2091" i="1"/>
  <c r="AH2092" i="1"/>
  <c r="AH2093" i="1"/>
  <c r="AH2094" i="1"/>
  <c r="AH2095" i="1"/>
  <c r="AH2096" i="1"/>
  <c r="AH2097" i="1"/>
  <c r="AH2098" i="1"/>
  <c r="AH2099" i="1"/>
  <c r="AH2100" i="1"/>
  <c r="AH2101" i="1"/>
  <c r="AH2102" i="1"/>
  <c r="AH2103" i="1"/>
  <c r="AH2104" i="1"/>
  <c r="AH2105" i="1"/>
  <c r="AH2106" i="1"/>
  <c r="AH2107" i="1"/>
  <c r="AH2108" i="1"/>
  <c r="AH2109" i="1"/>
  <c r="AH2110" i="1"/>
  <c r="AH2111" i="1"/>
  <c r="AH2112" i="1"/>
  <c r="AH2113" i="1"/>
  <c r="AH2114" i="1"/>
  <c r="AH2115" i="1"/>
  <c r="AH2116" i="1"/>
  <c r="AH2117" i="1"/>
  <c r="AH2118" i="1"/>
  <c r="AH2119" i="1"/>
  <c r="AH2120" i="1"/>
  <c r="AH2121" i="1"/>
  <c r="AH2122" i="1"/>
  <c r="AH2123" i="1"/>
  <c r="AH2124" i="1"/>
  <c r="AH2125" i="1"/>
  <c r="AH2126" i="1"/>
  <c r="AH2127" i="1"/>
  <c r="AH2128" i="1"/>
  <c r="AH2129" i="1"/>
  <c r="AH2130" i="1"/>
  <c r="AH2131" i="1"/>
  <c r="AH2132" i="1"/>
  <c r="AH2133" i="1"/>
  <c r="AH2134" i="1"/>
  <c r="AH2135" i="1"/>
  <c r="AH2136" i="1"/>
  <c r="AH2137" i="1"/>
  <c r="AH2138" i="1"/>
  <c r="AH2139" i="1"/>
  <c r="AH2140" i="1"/>
  <c r="AH2141" i="1"/>
  <c r="AH2142" i="1"/>
  <c r="AH2143" i="1"/>
  <c r="AH2144" i="1"/>
  <c r="AH2145" i="1"/>
  <c r="AH2146" i="1"/>
  <c r="AH2147" i="1"/>
  <c r="AH2148" i="1"/>
  <c r="AH2149" i="1"/>
  <c r="AH2150" i="1"/>
  <c r="AH2151" i="1"/>
  <c r="AH2152" i="1"/>
  <c r="AH2153" i="1"/>
  <c r="AH2154" i="1"/>
  <c r="AH2155" i="1"/>
  <c r="AH2156" i="1"/>
  <c r="AH2157" i="1"/>
  <c r="AH2158" i="1"/>
  <c r="AH2159" i="1"/>
  <c r="AH2160" i="1"/>
  <c r="AH2161" i="1"/>
  <c r="AH2162" i="1"/>
  <c r="AH2163" i="1"/>
  <c r="AH2164" i="1"/>
  <c r="AH2165" i="1"/>
  <c r="AH2166" i="1"/>
  <c r="AH2167" i="1"/>
  <c r="AH2168" i="1"/>
  <c r="AH2169" i="1"/>
  <c r="AH2170" i="1"/>
  <c r="AH2171" i="1"/>
  <c r="AH2172" i="1"/>
  <c r="AH2173" i="1"/>
  <c r="AH2174" i="1"/>
  <c r="AH2175" i="1"/>
  <c r="AH2176" i="1"/>
  <c r="AH2177" i="1"/>
  <c r="AH2178" i="1"/>
  <c r="AH2179" i="1"/>
  <c r="AH2180" i="1"/>
  <c r="AH2181" i="1"/>
  <c r="AH2182" i="1"/>
  <c r="AH2183" i="1"/>
  <c r="AH2184" i="1"/>
  <c r="AH2185" i="1"/>
  <c r="AH2186" i="1"/>
  <c r="AH2187" i="1"/>
  <c r="AH2188" i="1"/>
  <c r="AH2189" i="1"/>
  <c r="AH2190" i="1"/>
  <c r="AH2191" i="1"/>
  <c r="AH2192" i="1"/>
  <c r="AH2193" i="1"/>
  <c r="AH2194" i="1"/>
  <c r="AH2195" i="1"/>
  <c r="AH2196" i="1"/>
  <c r="AH2197" i="1"/>
  <c r="AH2198" i="1"/>
  <c r="AH2199" i="1"/>
  <c r="AH2200" i="1"/>
  <c r="AH2201" i="1"/>
  <c r="AH2202" i="1"/>
  <c r="AH2203" i="1"/>
  <c r="AH2204" i="1"/>
  <c r="AH2205" i="1"/>
  <c r="AH2206" i="1"/>
  <c r="AH2207" i="1"/>
  <c r="AH2208" i="1"/>
  <c r="AH2209" i="1"/>
  <c r="AH2210" i="1"/>
  <c r="AH2211" i="1"/>
  <c r="AH2212" i="1"/>
  <c r="AH2213" i="1"/>
  <c r="AH2214" i="1"/>
  <c r="AH2215" i="1"/>
  <c r="AH2216" i="1"/>
  <c r="AH2217" i="1"/>
  <c r="AH2218" i="1"/>
  <c r="AH2219" i="1"/>
  <c r="AH2220" i="1"/>
  <c r="AH2221" i="1"/>
  <c r="AH2222" i="1"/>
  <c r="AH2223" i="1"/>
  <c r="AH2224" i="1"/>
  <c r="AH2225" i="1"/>
  <c r="AH2226" i="1"/>
  <c r="AH2227" i="1"/>
  <c r="AH2228" i="1"/>
  <c r="AH2229" i="1"/>
  <c r="AH2230" i="1"/>
  <c r="AH2231" i="1"/>
  <c r="AH2232" i="1"/>
  <c r="AH2233" i="1"/>
  <c r="AH2234" i="1"/>
  <c r="AH2235" i="1"/>
  <c r="AH2236" i="1"/>
  <c r="AH2237" i="1"/>
  <c r="AH2238" i="1"/>
  <c r="AH2239" i="1"/>
  <c r="AH2240" i="1"/>
  <c r="AH2241" i="1"/>
  <c r="AH2242" i="1"/>
  <c r="AH2243" i="1"/>
  <c r="AH2244" i="1"/>
  <c r="AH2245" i="1"/>
  <c r="AH2246" i="1"/>
  <c r="AH2247" i="1"/>
  <c r="AH2248" i="1"/>
  <c r="AH2249" i="1"/>
  <c r="AH2250" i="1"/>
  <c r="AH2251" i="1"/>
  <c r="AH2252" i="1"/>
  <c r="AH2253" i="1"/>
  <c r="AH2254" i="1"/>
  <c r="AH2255" i="1"/>
  <c r="AH2256" i="1"/>
  <c r="AH2257" i="1"/>
  <c r="AH2258" i="1"/>
  <c r="AH2259" i="1"/>
  <c r="AH2260" i="1"/>
  <c r="AH2261" i="1"/>
  <c r="AH2262" i="1"/>
  <c r="AH2263" i="1"/>
  <c r="AH2264" i="1"/>
  <c r="AH2265" i="1"/>
  <c r="AH2266" i="1"/>
  <c r="AH2267" i="1"/>
  <c r="AH2268" i="1"/>
  <c r="AH2269" i="1"/>
  <c r="AH2270" i="1"/>
  <c r="AH2271" i="1"/>
  <c r="AH2272" i="1"/>
  <c r="AH2273" i="1"/>
  <c r="AH2274" i="1"/>
  <c r="AH2275" i="1"/>
  <c r="AH2276" i="1"/>
  <c r="AH2277" i="1"/>
  <c r="AH2278" i="1"/>
  <c r="AH2279" i="1"/>
  <c r="AH2280" i="1"/>
  <c r="AH2281" i="1"/>
  <c r="AH2282" i="1"/>
  <c r="AH2283" i="1"/>
  <c r="AH2284" i="1"/>
  <c r="AH2285" i="1"/>
  <c r="AH2286" i="1"/>
  <c r="AH2287" i="1"/>
  <c r="AH2288" i="1"/>
  <c r="AH2289" i="1"/>
  <c r="AH2290" i="1"/>
  <c r="AH2291" i="1"/>
  <c r="AH2292" i="1"/>
  <c r="AH2293" i="1"/>
  <c r="AH2294" i="1"/>
  <c r="AH2295" i="1"/>
  <c r="AH2296" i="1"/>
  <c r="AH2297" i="1"/>
  <c r="AH2298" i="1"/>
  <c r="AH2299" i="1"/>
  <c r="AH2300" i="1"/>
  <c r="AH2301" i="1"/>
  <c r="AH2302" i="1"/>
  <c r="AH2303" i="1"/>
  <c r="AH2304" i="1"/>
  <c r="AH2305" i="1"/>
  <c r="AH2306" i="1"/>
  <c r="AH2307" i="1"/>
  <c r="AH2308" i="1"/>
  <c r="AH2309" i="1"/>
  <c r="AH2310" i="1"/>
  <c r="AH2311" i="1"/>
  <c r="AH2312" i="1"/>
  <c r="AH2313" i="1"/>
  <c r="AH2314" i="1"/>
  <c r="AH2315" i="1"/>
  <c r="AH2316" i="1"/>
  <c r="AH2317" i="1"/>
  <c r="AH2318" i="1"/>
  <c r="AH2319" i="1"/>
  <c r="AH2320" i="1"/>
  <c r="AH2321" i="1"/>
  <c r="AH2322" i="1"/>
  <c r="AH2323" i="1"/>
  <c r="AH2324" i="1"/>
  <c r="AH2325" i="1"/>
  <c r="AH2326" i="1"/>
  <c r="AH2327" i="1"/>
  <c r="AH2328" i="1"/>
  <c r="AH2329" i="1"/>
  <c r="AH2330" i="1"/>
  <c r="AH2331" i="1"/>
  <c r="AH2332" i="1"/>
  <c r="AH2333" i="1"/>
  <c r="AH2334" i="1"/>
  <c r="AH2335" i="1"/>
  <c r="AH2336" i="1"/>
  <c r="AH2337" i="1"/>
  <c r="AH2338" i="1"/>
  <c r="AH2339" i="1"/>
  <c r="AH2340" i="1"/>
  <c r="AH2341" i="1"/>
  <c r="AH2342" i="1"/>
  <c r="AH2343" i="1"/>
  <c r="AH2344" i="1"/>
  <c r="AH2345" i="1"/>
  <c r="AH2346" i="1"/>
  <c r="AH2347" i="1"/>
  <c r="AH2348" i="1"/>
  <c r="AH2349" i="1"/>
  <c r="AH2350" i="1"/>
  <c r="AH2351" i="1"/>
  <c r="AH2352" i="1"/>
  <c r="AH2353" i="1"/>
  <c r="AH2354" i="1"/>
  <c r="AH2355" i="1"/>
  <c r="AH2356" i="1"/>
  <c r="AH2357" i="1"/>
  <c r="AH2358" i="1"/>
  <c r="AH2359" i="1"/>
  <c r="AH2360" i="1"/>
  <c r="AH2361" i="1"/>
  <c r="AH2362" i="1"/>
  <c r="AH2363" i="1"/>
  <c r="AH2364" i="1"/>
  <c r="AH2365" i="1"/>
  <c r="AH2366" i="1"/>
  <c r="AH2367" i="1"/>
  <c r="AH2368" i="1"/>
  <c r="AH2369" i="1"/>
  <c r="AH2370" i="1"/>
  <c r="AH2371" i="1"/>
  <c r="AH2372" i="1"/>
  <c r="AH2373" i="1"/>
  <c r="AH2374" i="1"/>
  <c r="AH2375" i="1"/>
  <c r="AH2376" i="1"/>
  <c r="AH2377" i="1"/>
  <c r="AH2378" i="1"/>
  <c r="AH2379" i="1"/>
  <c r="AH2380" i="1"/>
  <c r="AH2381" i="1"/>
  <c r="AH2382" i="1"/>
  <c r="AH2383" i="1"/>
  <c r="AH2384" i="1"/>
  <c r="AH2385" i="1"/>
  <c r="AH2386" i="1"/>
  <c r="AH2387" i="1"/>
  <c r="AH2388" i="1"/>
  <c r="AH2389" i="1"/>
  <c r="AH2390" i="1"/>
  <c r="AH2391" i="1"/>
  <c r="AH2392" i="1"/>
  <c r="AH2393" i="1"/>
  <c r="AH2394" i="1"/>
  <c r="AH2395" i="1"/>
  <c r="AH2396" i="1"/>
  <c r="AH2397" i="1"/>
  <c r="AH2398" i="1"/>
  <c r="AH2399" i="1"/>
  <c r="AH2400" i="1"/>
  <c r="AH2401" i="1"/>
  <c r="AH2402" i="1"/>
  <c r="AH2403" i="1"/>
  <c r="AH2404" i="1"/>
  <c r="AH2405" i="1"/>
  <c r="AH2406" i="1"/>
  <c r="AH2407" i="1"/>
  <c r="AH2408" i="1"/>
  <c r="AH2409" i="1"/>
  <c r="AH2410" i="1"/>
  <c r="AH2411" i="1"/>
  <c r="AH2412" i="1"/>
  <c r="AH2413" i="1"/>
  <c r="AH2414" i="1"/>
  <c r="AH2415" i="1"/>
  <c r="AH2416" i="1"/>
  <c r="AH2417" i="1"/>
  <c r="AH2418" i="1"/>
  <c r="AH2419" i="1"/>
  <c r="AH2420" i="1"/>
  <c r="AH2421" i="1"/>
  <c r="AH2422" i="1"/>
  <c r="AH2423" i="1"/>
  <c r="AH2424" i="1"/>
  <c r="AH2425" i="1"/>
  <c r="AH2426" i="1"/>
  <c r="AH2427" i="1"/>
  <c r="AH2428" i="1"/>
  <c r="AH2429" i="1"/>
  <c r="AH2430" i="1"/>
  <c r="AH2431" i="1"/>
  <c r="AH2432" i="1"/>
  <c r="AH2433" i="1"/>
  <c r="AH2434" i="1"/>
  <c r="AH2435" i="1"/>
  <c r="AH2436" i="1"/>
  <c r="AH2437" i="1"/>
  <c r="AH2438" i="1"/>
  <c r="AH2439" i="1"/>
  <c r="AH2440" i="1"/>
  <c r="AH2441" i="1"/>
  <c r="AH2442" i="1"/>
  <c r="AH2443" i="1"/>
  <c r="AH2444" i="1"/>
  <c r="AH2445" i="1"/>
  <c r="AH2446" i="1"/>
  <c r="AH2447" i="1"/>
  <c r="AH2448" i="1"/>
  <c r="AH2449" i="1"/>
  <c r="AH2450" i="1"/>
  <c r="AH2451" i="1"/>
  <c r="AH2452" i="1"/>
  <c r="AH2453" i="1"/>
  <c r="AH2454" i="1"/>
  <c r="AH2455" i="1"/>
  <c r="AH2456" i="1"/>
  <c r="AH2457" i="1"/>
  <c r="AH2458" i="1"/>
  <c r="AH2459" i="1"/>
  <c r="AH2460" i="1"/>
  <c r="AH2461" i="1"/>
  <c r="AH2462" i="1"/>
  <c r="AH2463" i="1"/>
  <c r="AH2464" i="1"/>
  <c r="AH2465" i="1"/>
  <c r="AH2466" i="1"/>
  <c r="AH2467" i="1"/>
  <c r="AH2468" i="1"/>
  <c r="AH2469" i="1"/>
  <c r="AH2470" i="1"/>
  <c r="AH2471" i="1"/>
  <c r="AH2472" i="1"/>
  <c r="AH2473" i="1"/>
  <c r="AH2474" i="1"/>
  <c r="AH2475" i="1"/>
  <c r="AH2476" i="1"/>
  <c r="AH2477" i="1"/>
  <c r="AH2478" i="1"/>
  <c r="AH2479" i="1"/>
  <c r="AH2480" i="1"/>
  <c r="AH2481" i="1"/>
  <c r="AH2482" i="1"/>
  <c r="AH2483" i="1"/>
  <c r="AH2484" i="1"/>
  <c r="AH2485" i="1"/>
  <c r="AH2486" i="1"/>
  <c r="AH2487" i="1"/>
  <c r="AH2488" i="1"/>
  <c r="AH2489" i="1"/>
  <c r="AH2490" i="1"/>
  <c r="AH2491" i="1"/>
  <c r="AH2492" i="1"/>
  <c r="AH2493" i="1"/>
  <c r="AH2494" i="1"/>
  <c r="AH2495" i="1"/>
  <c r="AH2496" i="1"/>
  <c r="AH2497" i="1"/>
  <c r="AH2498" i="1"/>
  <c r="AH2499" i="1"/>
  <c r="AH2500" i="1"/>
  <c r="AH2501" i="1"/>
  <c r="AH2502" i="1"/>
  <c r="AH2503" i="1"/>
  <c r="AH2504" i="1"/>
  <c r="AH2505" i="1"/>
  <c r="AH2506" i="1"/>
  <c r="AH2507" i="1"/>
  <c r="AH2508" i="1"/>
  <c r="AH2509" i="1"/>
  <c r="AH2510" i="1"/>
  <c r="AH2511" i="1"/>
  <c r="AH2512" i="1"/>
  <c r="AH2513" i="1"/>
  <c r="AH2514" i="1"/>
  <c r="AH2515" i="1"/>
  <c r="AH2516" i="1"/>
  <c r="AH2517" i="1"/>
  <c r="AH2518" i="1"/>
  <c r="AH2519" i="1"/>
  <c r="AH2520" i="1"/>
  <c r="AH2521" i="1"/>
  <c r="AH2522" i="1"/>
  <c r="AH2523" i="1"/>
  <c r="AH2524" i="1"/>
  <c r="AH2525" i="1"/>
  <c r="AH2526" i="1"/>
  <c r="AH2527" i="1"/>
  <c r="AH2528" i="1"/>
  <c r="AH2529" i="1"/>
  <c r="AH2530" i="1"/>
  <c r="AH2531" i="1"/>
  <c r="AH2532" i="1"/>
  <c r="AH2533" i="1"/>
  <c r="AH2534" i="1"/>
  <c r="AH2535" i="1"/>
  <c r="AH2536" i="1"/>
  <c r="AH2537" i="1"/>
  <c r="AH2538" i="1"/>
  <c r="AH2539" i="1"/>
  <c r="AH2540" i="1"/>
  <c r="AH2541" i="1"/>
  <c r="AH2542" i="1"/>
  <c r="AH2543" i="1"/>
  <c r="AH2544" i="1"/>
  <c r="AH2545" i="1"/>
  <c r="AH2546" i="1"/>
  <c r="AH2547" i="1"/>
  <c r="AH2548" i="1"/>
  <c r="AH2549" i="1"/>
  <c r="AH2550" i="1"/>
  <c r="AH2551" i="1"/>
  <c r="AH2552" i="1"/>
  <c r="AH2553" i="1"/>
  <c r="AH2554" i="1"/>
  <c r="AH2555" i="1"/>
  <c r="AH2556" i="1"/>
  <c r="AH2557" i="1"/>
  <c r="AH2558" i="1"/>
  <c r="AH2559" i="1"/>
  <c r="AH2560" i="1"/>
  <c r="AH2561" i="1"/>
  <c r="AH2562" i="1"/>
  <c r="AH2563" i="1"/>
  <c r="AH2564" i="1"/>
  <c r="AH2565" i="1"/>
  <c r="AH2566" i="1"/>
  <c r="AH2567" i="1"/>
  <c r="AH2568" i="1"/>
  <c r="AH2569" i="1"/>
  <c r="AH2570" i="1"/>
  <c r="AH2571" i="1"/>
  <c r="AH2572" i="1"/>
  <c r="AH2573" i="1"/>
  <c r="AH2574" i="1"/>
  <c r="AH2575" i="1"/>
  <c r="AH2576" i="1"/>
  <c r="AH2577" i="1"/>
  <c r="AH2578" i="1"/>
  <c r="AH2579" i="1"/>
  <c r="AH2580" i="1"/>
  <c r="AH2581" i="1"/>
  <c r="AH2582" i="1"/>
  <c r="AH2583" i="1"/>
  <c r="AH2584" i="1"/>
  <c r="AH2585" i="1"/>
  <c r="AH2586" i="1"/>
  <c r="AH2587" i="1"/>
  <c r="AH2588" i="1"/>
  <c r="AH2589" i="1"/>
  <c r="AH2590" i="1"/>
  <c r="AH2591" i="1"/>
  <c r="AH2592" i="1"/>
  <c r="AH2593" i="1"/>
  <c r="AH2594" i="1"/>
  <c r="AH2595" i="1"/>
  <c r="AH2596" i="1"/>
  <c r="AH2597" i="1"/>
  <c r="AH2598" i="1"/>
  <c r="AH2599" i="1"/>
  <c r="AH2600" i="1"/>
  <c r="AH2601" i="1"/>
  <c r="AH2602" i="1"/>
  <c r="AH2603" i="1"/>
  <c r="AH2604" i="1"/>
  <c r="AH2605" i="1"/>
  <c r="AH2606" i="1"/>
  <c r="AH2607" i="1"/>
  <c r="AH2608" i="1"/>
  <c r="AH2609" i="1"/>
  <c r="AH2610" i="1"/>
  <c r="AH2611" i="1"/>
  <c r="AH2612" i="1"/>
  <c r="AH2613" i="1"/>
  <c r="AH2614" i="1"/>
  <c r="AH2615" i="1"/>
  <c r="AH2616" i="1"/>
  <c r="AH2617" i="1"/>
  <c r="AH2618" i="1"/>
  <c r="AH2619" i="1"/>
  <c r="AH2620" i="1"/>
  <c r="AH2621" i="1"/>
  <c r="AH2622" i="1"/>
  <c r="AH2623" i="1"/>
  <c r="AH2624" i="1"/>
  <c r="AH2625" i="1"/>
  <c r="AH2626" i="1"/>
  <c r="AH2627" i="1"/>
  <c r="AH2628" i="1"/>
  <c r="AH2629" i="1"/>
  <c r="AH2630" i="1"/>
  <c r="AH2631" i="1"/>
  <c r="AH2632" i="1"/>
  <c r="AH2633" i="1"/>
  <c r="AH2634" i="1"/>
  <c r="AH2635" i="1"/>
  <c r="AH2636" i="1"/>
  <c r="AH2637" i="1"/>
  <c r="AH2638" i="1"/>
  <c r="AH2639" i="1"/>
  <c r="AH2640" i="1"/>
  <c r="AH2641" i="1"/>
  <c r="AH2642" i="1"/>
  <c r="AH2643" i="1"/>
  <c r="AH2644" i="1"/>
  <c r="AH2645" i="1"/>
  <c r="AH2646" i="1"/>
  <c r="AH2647" i="1"/>
  <c r="AH2648" i="1"/>
  <c r="AH2649" i="1"/>
  <c r="AH2650" i="1"/>
  <c r="AH2651" i="1"/>
  <c r="AH2652" i="1"/>
  <c r="AH2653" i="1"/>
  <c r="AH2654" i="1"/>
  <c r="AH2655" i="1"/>
  <c r="AH2656" i="1"/>
  <c r="AH2657" i="1"/>
  <c r="AH2658" i="1"/>
  <c r="AH2659" i="1"/>
  <c r="AH2660" i="1"/>
  <c r="AH2661" i="1"/>
  <c r="AH2662" i="1"/>
  <c r="AH2663" i="1"/>
  <c r="AH2664" i="1"/>
  <c r="AH2665" i="1"/>
  <c r="AH2666" i="1"/>
  <c r="AH2667" i="1"/>
  <c r="AH2668" i="1"/>
  <c r="AH2669" i="1"/>
  <c r="AH2670" i="1"/>
  <c r="AH2671" i="1"/>
  <c r="AH2672" i="1"/>
  <c r="AH2673" i="1"/>
  <c r="AH2674" i="1"/>
  <c r="AH2675" i="1"/>
  <c r="AH2676" i="1"/>
  <c r="AH2677" i="1"/>
  <c r="AH2678" i="1"/>
  <c r="AH2679" i="1"/>
  <c r="AH2680" i="1"/>
  <c r="AH2681" i="1"/>
  <c r="AH2682" i="1"/>
  <c r="AH2683" i="1"/>
  <c r="AH2684" i="1"/>
  <c r="AH2685" i="1"/>
  <c r="AH2686" i="1"/>
  <c r="AH2687" i="1"/>
  <c r="AH2688" i="1"/>
  <c r="AH2689" i="1"/>
  <c r="AH2690" i="1"/>
  <c r="AH2691" i="1"/>
  <c r="AH2692" i="1"/>
  <c r="AH2693" i="1"/>
  <c r="AH2694" i="1"/>
  <c r="AH2695" i="1"/>
  <c r="AH2696" i="1"/>
  <c r="AH2697" i="1"/>
  <c r="AH2698" i="1"/>
  <c r="AH2699" i="1"/>
  <c r="AH2700" i="1"/>
  <c r="AH2701" i="1"/>
  <c r="AH2702" i="1"/>
  <c r="AH2703" i="1"/>
  <c r="AH2704" i="1"/>
  <c r="AH2705" i="1"/>
  <c r="AH2706" i="1"/>
  <c r="AH2707" i="1"/>
  <c r="AH2708" i="1"/>
  <c r="AH2709" i="1"/>
  <c r="AH2710" i="1"/>
  <c r="AH2711" i="1"/>
  <c r="AH2712" i="1"/>
  <c r="AH2713" i="1"/>
  <c r="AH2714" i="1"/>
  <c r="AH2715" i="1"/>
  <c r="AH2716" i="1"/>
  <c r="AH2717" i="1"/>
  <c r="AH2718" i="1"/>
  <c r="AH2719" i="1"/>
  <c r="AH2720" i="1"/>
  <c r="AH2721" i="1"/>
  <c r="AH2722" i="1"/>
  <c r="AH2723" i="1"/>
  <c r="AH2724" i="1"/>
  <c r="AH2725" i="1"/>
  <c r="AH2726" i="1"/>
  <c r="AH2727" i="1"/>
  <c r="AH2728" i="1"/>
  <c r="AH2729" i="1"/>
  <c r="AH2730" i="1"/>
  <c r="AH2731" i="1"/>
  <c r="AH2732" i="1"/>
  <c r="AH2733" i="1"/>
  <c r="AH2734" i="1"/>
  <c r="AH2735" i="1"/>
  <c r="AH2736" i="1"/>
  <c r="AH2737" i="1"/>
  <c r="AH2738" i="1"/>
  <c r="AH2739" i="1"/>
  <c r="AH2740" i="1"/>
  <c r="AH2741" i="1"/>
  <c r="AH2742" i="1"/>
  <c r="AH2743" i="1"/>
  <c r="AH2744" i="1"/>
  <c r="AH2745" i="1"/>
  <c r="AH2746" i="1"/>
  <c r="AH2747" i="1"/>
  <c r="AH2748" i="1"/>
  <c r="AH2749" i="1"/>
  <c r="AH2750" i="1"/>
  <c r="AH2751" i="1"/>
  <c r="AH2752" i="1"/>
  <c r="AH2753" i="1"/>
  <c r="AH2754" i="1"/>
  <c r="AH2755" i="1"/>
  <c r="AH2756" i="1"/>
  <c r="AH2757" i="1"/>
  <c r="AH2758" i="1"/>
  <c r="AH2759" i="1"/>
  <c r="AH2760" i="1"/>
  <c r="AH2761" i="1"/>
  <c r="AH2762" i="1"/>
  <c r="AH2763" i="1"/>
  <c r="AH2764" i="1"/>
  <c r="AH2765" i="1"/>
  <c r="AH2766" i="1"/>
  <c r="AH2767" i="1"/>
  <c r="AH2768" i="1"/>
  <c r="AH2769" i="1"/>
  <c r="AH2770" i="1"/>
  <c r="AH2771" i="1"/>
  <c r="AH2772" i="1"/>
  <c r="AH2773" i="1"/>
  <c r="AH2774" i="1"/>
  <c r="AH2775" i="1"/>
  <c r="AH2776" i="1"/>
  <c r="AH2777" i="1"/>
  <c r="AH2778" i="1"/>
  <c r="AH2779" i="1"/>
  <c r="AH2780" i="1"/>
  <c r="AH2781" i="1"/>
  <c r="AH2782" i="1"/>
  <c r="AH2783" i="1"/>
  <c r="AH2784" i="1"/>
  <c r="AH2785" i="1"/>
  <c r="AH2786" i="1"/>
  <c r="AH2787" i="1"/>
  <c r="AH2788" i="1"/>
  <c r="AH2789" i="1"/>
  <c r="AH2790" i="1"/>
  <c r="AH2791" i="1"/>
  <c r="AH2792" i="1"/>
  <c r="AH2793" i="1"/>
  <c r="AH2794" i="1"/>
  <c r="AH2795" i="1"/>
  <c r="AH2796" i="1"/>
  <c r="AH2797" i="1"/>
  <c r="AH2798" i="1"/>
  <c r="AH2799" i="1"/>
  <c r="AH2800" i="1"/>
  <c r="AH2801" i="1"/>
  <c r="AH2802" i="1"/>
  <c r="AH2803" i="1"/>
  <c r="AH2804" i="1"/>
  <c r="AH2805" i="1"/>
  <c r="AH2806" i="1"/>
  <c r="AH2807" i="1"/>
  <c r="AH2808" i="1"/>
  <c r="AH2809" i="1"/>
  <c r="AH2810" i="1"/>
  <c r="AH2811" i="1"/>
  <c r="AH2812" i="1"/>
  <c r="AH2813" i="1"/>
  <c r="AH2814" i="1"/>
  <c r="AH2815" i="1"/>
  <c r="AH2816" i="1"/>
  <c r="AH2817" i="1"/>
  <c r="AH2818" i="1"/>
  <c r="AH2819" i="1"/>
  <c r="AH2820" i="1"/>
  <c r="AH2821" i="1"/>
  <c r="AH2822" i="1"/>
  <c r="AH2823" i="1"/>
  <c r="AH2824" i="1"/>
  <c r="AH2825" i="1"/>
  <c r="AH2826" i="1"/>
  <c r="AH2827" i="1"/>
  <c r="AH2828" i="1"/>
  <c r="AH2829" i="1"/>
  <c r="AH2830" i="1"/>
  <c r="AH2831" i="1"/>
  <c r="AH2832" i="1"/>
  <c r="AH2833" i="1"/>
  <c r="AH2834" i="1"/>
  <c r="AH2835" i="1"/>
  <c r="AH2836" i="1"/>
  <c r="AH2837" i="1"/>
  <c r="AH2838" i="1"/>
  <c r="AH2839" i="1"/>
  <c r="AH2840" i="1"/>
  <c r="AH2841" i="1"/>
  <c r="AH2842" i="1"/>
  <c r="AH2843" i="1"/>
  <c r="AH2844" i="1"/>
  <c r="AH2845" i="1"/>
  <c r="AH2846" i="1"/>
  <c r="AH2847" i="1"/>
  <c r="AH2848" i="1"/>
  <c r="AH2849" i="1"/>
  <c r="AH2850" i="1"/>
  <c r="AH2851" i="1"/>
  <c r="AH2852" i="1"/>
  <c r="AH2853" i="1"/>
  <c r="AH2854" i="1"/>
  <c r="AH2855" i="1"/>
  <c r="AH2856" i="1"/>
  <c r="AH2857" i="1"/>
  <c r="AH2858" i="1"/>
  <c r="AH2859" i="1"/>
  <c r="AH2860" i="1"/>
  <c r="AH2861" i="1"/>
  <c r="AH2862" i="1"/>
  <c r="AH2863" i="1"/>
  <c r="AH2864" i="1"/>
  <c r="AH2865" i="1"/>
  <c r="AH2866" i="1"/>
  <c r="AH2867" i="1"/>
  <c r="AH2868" i="1"/>
  <c r="AH2869" i="1"/>
  <c r="AH2870" i="1"/>
  <c r="AH2871" i="1"/>
  <c r="AH2872" i="1"/>
  <c r="AH2873" i="1"/>
  <c r="AH2874" i="1"/>
  <c r="AH2875" i="1"/>
  <c r="AH2876" i="1"/>
  <c r="AH2877" i="1"/>
  <c r="AH2878" i="1"/>
  <c r="AH2879" i="1"/>
  <c r="AH2880" i="1"/>
  <c r="AH2881" i="1"/>
  <c r="AH2882" i="1"/>
  <c r="AH2883" i="1"/>
  <c r="AH2884" i="1"/>
  <c r="AH2885" i="1"/>
  <c r="AH2886" i="1"/>
  <c r="AH2887" i="1"/>
  <c r="AH2888" i="1"/>
  <c r="AH2889" i="1"/>
  <c r="AH2890" i="1"/>
  <c r="AH2891" i="1"/>
  <c r="AH2892" i="1"/>
  <c r="AH2893" i="1"/>
  <c r="AH2894" i="1"/>
  <c r="AH2895" i="1"/>
  <c r="AH2896" i="1"/>
  <c r="AH2897" i="1"/>
  <c r="AH2898" i="1"/>
  <c r="AH2899" i="1"/>
  <c r="AH2900" i="1"/>
  <c r="AH2901" i="1"/>
  <c r="AH2902" i="1"/>
  <c r="AH2903" i="1"/>
  <c r="AH2904" i="1"/>
  <c r="AH2905" i="1"/>
  <c r="AH2906" i="1"/>
  <c r="AH2907" i="1"/>
  <c r="AH2908" i="1"/>
  <c r="AH2909" i="1"/>
  <c r="AH2910" i="1"/>
  <c r="AH2911" i="1"/>
  <c r="AH2912" i="1"/>
  <c r="AH2913" i="1"/>
  <c r="AH2914" i="1"/>
  <c r="AH2915" i="1"/>
  <c r="AH2916" i="1"/>
  <c r="AH2917" i="1"/>
  <c r="AH2918" i="1"/>
  <c r="AH2919" i="1"/>
  <c r="AH2920" i="1"/>
  <c r="AH2921" i="1"/>
  <c r="AH2922" i="1"/>
  <c r="AH2923" i="1"/>
  <c r="AH2924" i="1"/>
  <c r="AH2925" i="1"/>
  <c r="AH2926" i="1"/>
  <c r="AH2927" i="1"/>
  <c r="AH2928" i="1"/>
  <c r="AH2929" i="1"/>
  <c r="AH2930" i="1"/>
  <c r="AH2931" i="1"/>
  <c r="AH2932" i="1"/>
  <c r="AH2933" i="1"/>
  <c r="AH2934" i="1"/>
  <c r="AH2935" i="1"/>
  <c r="AH2936" i="1"/>
  <c r="AH2937" i="1"/>
  <c r="AH2938" i="1"/>
  <c r="AH2939" i="1"/>
  <c r="AH2940" i="1"/>
  <c r="AH2941" i="1"/>
  <c r="AH2942" i="1"/>
  <c r="AH2943" i="1"/>
  <c r="AH2944" i="1"/>
  <c r="AH2945" i="1"/>
  <c r="AH2946" i="1"/>
  <c r="AH2947" i="1"/>
  <c r="AH2948" i="1"/>
  <c r="AH2949" i="1"/>
  <c r="AH2950" i="1"/>
  <c r="AH2951" i="1"/>
  <c r="AH2952" i="1"/>
  <c r="AH2953" i="1"/>
  <c r="AH2954" i="1"/>
  <c r="AH2955" i="1"/>
  <c r="AH2956" i="1"/>
  <c r="AH2957" i="1"/>
  <c r="AH2958" i="1"/>
  <c r="AH2959" i="1"/>
  <c r="AH2960" i="1"/>
  <c r="AH2961" i="1"/>
  <c r="AH2962" i="1"/>
  <c r="AH2963" i="1"/>
  <c r="AH2964" i="1"/>
  <c r="AH2965" i="1"/>
  <c r="AH2966" i="1"/>
  <c r="AH2967" i="1"/>
  <c r="AH2968" i="1"/>
  <c r="AH2969" i="1"/>
  <c r="AH2970" i="1"/>
  <c r="AH2971" i="1"/>
  <c r="AH2972" i="1"/>
  <c r="AH2973" i="1"/>
  <c r="AH2974" i="1"/>
  <c r="AH2975" i="1"/>
  <c r="AH2976" i="1"/>
  <c r="AH2977" i="1"/>
  <c r="AH2978" i="1"/>
  <c r="AH2979" i="1"/>
  <c r="AH2980" i="1"/>
  <c r="AH2981" i="1"/>
  <c r="AH2982" i="1"/>
  <c r="AH2983" i="1"/>
  <c r="AH2984" i="1"/>
  <c r="AH2985" i="1"/>
  <c r="AH2986" i="1"/>
  <c r="AH2987" i="1"/>
  <c r="AH2988" i="1"/>
  <c r="AH2989" i="1"/>
  <c r="AH2990" i="1"/>
  <c r="AH2991" i="1"/>
  <c r="AH2992" i="1"/>
  <c r="AH2993" i="1"/>
  <c r="AH2994" i="1"/>
  <c r="AH2995" i="1"/>
  <c r="AH2996" i="1"/>
  <c r="AH2997" i="1"/>
  <c r="AH2998" i="1"/>
  <c r="AH2999" i="1"/>
  <c r="AH3000" i="1"/>
  <c r="AH3001" i="1"/>
  <c r="AH3002" i="1"/>
  <c r="AH3003" i="1"/>
  <c r="AH3004" i="1"/>
  <c r="AH3005" i="1"/>
  <c r="AH3006" i="1"/>
  <c r="AH3007" i="1"/>
  <c r="AH3008" i="1"/>
  <c r="AH3009" i="1"/>
  <c r="AH3010" i="1"/>
  <c r="AH3011" i="1"/>
  <c r="AH3012" i="1"/>
  <c r="AH3013" i="1"/>
  <c r="AH3014" i="1"/>
  <c r="AH3015" i="1"/>
  <c r="AH3016" i="1"/>
  <c r="AH3017" i="1"/>
  <c r="AH3018" i="1"/>
  <c r="AH3019" i="1"/>
  <c r="AH3020" i="1"/>
  <c r="AH3021" i="1"/>
  <c r="AH3022" i="1"/>
  <c r="AH3023" i="1"/>
  <c r="AH3024" i="1"/>
  <c r="AH3025" i="1"/>
  <c r="AH3026" i="1"/>
  <c r="AH3027" i="1"/>
  <c r="AH3028" i="1"/>
  <c r="AH3029" i="1"/>
  <c r="AH3030" i="1"/>
  <c r="AH3031" i="1"/>
  <c r="AH3032" i="1"/>
  <c r="AH3033" i="1"/>
  <c r="AH3034" i="1"/>
  <c r="AH3035" i="1"/>
  <c r="AH3036" i="1"/>
  <c r="AH3037" i="1"/>
  <c r="AH3038" i="1"/>
  <c r="AH3039" i="1"/>
  <c r="AH3040" i="1"/>
  <c r="AH3041" i="1"/>
  <c r="AH3042" i="1"/>
  <c r="AH3043" i="1"/>
  <c r="AH3044" i="1"/>
  <c r="AH3045" i="1"/>
  <c r="AH3046" i="1"/>
  <c r="AH3047" i="1"/>
  <c r="AH3048" i="1"/>
  <c r="AH3049" i="1"/>
  <c r="AH3050" i="1"/>
  <c r="AH3051" i="1"/>
  <c r="AH3052" i="1"/>
  <c r="AH3053" i="1"/>
  <c r="AH3054" i="1"/>
  <c r="AH3055" i="1"/>
  <c r="AH3056" i="1"/>
  <c r="AH3057" i="1"/>
  <c r="AH3058" i="1"/>
  <c r="AH3059" i="1"/>
  <c r="AH3060" i="1"/>
  <c r="AH3061" i="1"/>
  <c r="AH3062" i="1"/>
  <c r="AH3063" i="1"/>
  <c r="AH3064" i="1"/>
  <c r="AH3065" i="1"/>
  <c r="AH3066" i="1"/>
  <c r="AH3067" i="1"/>
  <c r="AH3068" i="1"/>
  <c r="AH3069" i="1"/>
  <c r="AH3070" i="1"/>
  <c r="AH3071" i="1"/>
  <c r="AH3072" i="1"/>
  <c r="AH3073" i="1"/>
  <c r="AH3074" i="1"/>
  <c r="AH3075" i="1"/>
  <c r="AH3076" i="1"/>
  <c r="AH3077" i="1"/>
  <c r="AH3078" i="1"/>
  <c r="AH3079" i="1"/>
  <c r="AH3080" i="1"/>
  <c r="AH3081" i="1"/>
  <c r="AH3082" i="1"/>
  <c r="AH3083" i="1"/>
  <c r="AH3084" i="1"/>
  <c r="AH3085" i="1"/>
  <c r="AH3086" i="1"/>
  <c r="AH3087" i="1"/>
  <c r="AH3088" i="1"/>
  <c r="AH3089" i="1"/>
  <c r="AH3090" i="1"/>
  <c r="AH3091" i="1"/>
  <c r="AH3092" i="1"/>
  <c r="AH3093" i="1"/>
  <c r="AH3094" i="1"/>
  <c r="AH3095" i="1"/>
  <c r="AH3096" i="1"/>
  <c r="AH3097" i="1"/>
  <c r="AH3098" i="1"/>
  <c r="AH3099" i="1"/>
  <c r="AH3100" i="1"/>
  <c r="AH3101" i="1"/>
  <c r="AH3102" i="1"/>
  <c r="AH3103" i="1"/>
  <c r="AH3104" i="1"/>
  <c r="AH3105" i="1"/>
  <c r="AH3106" i="1"/>
  <c r="AH3107" i="1"/>
  <c r="AH3108" i="1"/>
  <c r="AH3109" i="1"/>
  <c r="AH3110" i="1"/>
  <c r="AH3111" i="1"/>
  <c r="AH3112" i="1"/>
  <c r="AH3113" i="1"/>
  <c r="AH3114" i="1"/>
  <c r="AH3115" i="1"/>
  <c r="AH3116" i="1"/>
  <c r="AH3117" i="1"/>
  <c r="AH3118" i="1"/>
  <c r="AH3119" i="1"/>
  <c r="AH3120" i="1"/>
  <c r="AH3121" i="1"/>
  <c r="AH3122" i="1"/>
  <c r="AH3123" i="1"/>
  <c r="AH3124" i="1"/>
  <c r="AH3125" i="1"/>
  <c r="AH3126" i="1"/>
  <c r="AH3127" i="1"/>
  <c r="AH3128" i="1"/>
  <c r="AH3129" i="1"/>
  <c r="AH3130" i="1"/>
  <c r="AH3131" i="1"/>
  <c r="AH3132" i="1"/>
  <c r="AH3133" i="1"/>
  <c r="AH3134" i="1"/>
  <c r="AH3135" i="1"/>
  <c r="AH3136" i="1"/>
  <c r="AH3137" i="1"/>
  <c r="AH3138" i="1"/>
  <c r="AH3139" i="1"/>
  <c r="AH3140" i="1"/>
  <c r="AH3141" i="1"/>
  <c r="AH3142" i="1"/>
  <c r="AH3143" i="1"/>
  <c r="AH3144" i="1"/>
  <c r="AH3145" i="1"/>
  <c r="AH3146" i="1"/>
  <c r="AH3147" i="1"/>
  <c r="AH3148" i="1"/>
  <c r="AH3149" i="1"/>
  <c r="AH3150" i="1"/>
  <c r="AH3151" i="1"/>
  <c r="AH3152" i="1"/>
  <c r="AH3153" i="1"/>
  <c r="AH3154" i="1"/>
  <c r="AH3155" i="1"/>
  <c r="AH3156" i="1"/>
  <c r="AH3157" i="1"/>
  <c r="AH3158" i="1"/>
  <c r="AH3159" i="1"/>
  <c r="AH3160" i="1"/>
  <c r="AH3161" i="1"/>
  <c r="AH3162" i="1"/>
  <c r="AH3163" i="1"/>
  <c r="AH3164" i="1"/>
  <c r="AH3165" i="1"/>
  <c r="AH3166" i="1"/>
  <c r="AH3167" i="1"/>
  <c r="AH3168" i="1"/>
  <c r="AH3169" i="1"/>
  <c r="AH3170" i="1"/>
  <c r="AH3171" i="1"/>
  <c r="AH3172" i="1"/>
  <c r="AH3173" i="1"/>
  <c r="AH3174" i="1"/>
  <c r="AH3175" i="1"/>
  <c r="AH3176" i="1"/>
  <c r="AH3177" i="1"/>
  <c r="AH3178" i="1"/>
  <c r="AH3179" i="1"/>
  <c r="AH3180" i="1"/>
  <c r="AH3181" i="1"/>
  <c r="AH3182" i="1"/>
  <c r="AH3183" i="1"/>
  <c r="AH3184" i="1"/>
  <c r="AH3185" i="1"/>
  <c r="AH3186" i="1"/>
  <c r="AH3187" i="1"/>
  <c r="AH3188" i="1"/>
  <c r="AH3189" i="1"/>
  <c r="AH3190" i="1"/>
  <c r="AH3191" i="1"/>
  <c r="AH3192" i="1"/>
  <c r="AH3193" i="1"/>
  <c r="AH3194" i="1"/>
  <c r="AH3195" i="1"/>
  <c r="AH3196" i="1"/>
  <c r="AH3197" i="1"/>
  <c r="AH3198" i="1"/>
  <c r="AH3199" i="1"/>
  <c r="AH3200" i="1"/>
  <c r="AH3201" i="1"/>
  <c r="AH3202" i="1"/>
  <c r="AH3203" i="1"/>
  <c r="AH3204" i="1"/>
  <c r="AH3205" i="1"/>
  <c r="AH3206" i="1"/>
  <c r="AH3207" i="1"/>
  <c r="AH3208" i="1"/>
  <c r="AH3209" i="1"/>
  <c r="AH3210" i="1"/>
  <c r="AH3211" i="1"/>
  <c r="AH3212" i="1"/>
  <c r="AH3213" i="1"/>
  <c r="AH3214" i="1"/>
  <c r="AH3215" i="1"/>
  <c r="AH3216" i="1"/>
  <c r="AH3217" i="1"/>
  <c r="AH3218" i="1"/>
  <c r="AH3219" i="1"/>
  <c r="AH3220" i="1"/>
  <c r="AH3221" i="1"/>
  <c r="AH3222" i="1"/>
  <c r="AH3223" i="1"/>
  <c r="AH3224" i="1"/>
  <c r="AH3225" i="1"/>
  <c r="AH3226" i="1"/>
  <c r="AH3227" i="1"/>
  <c r="AH3228" i="1"/>
  <c r="AH3229" i="1"/>
  <c r="AH3230" i="1"/>
  <c r="AH3231" i="1"/>
  <c r="AH3232" i="1"/>
  <c r="AH3233" i="1"/>
  <c r="AH3234" i="1"/>
  <c r="AH3235" i="1"/>
  <c r="AH3236" i="1"/>
  <c r="AH3237" i="1"/>
  <c r="AH3238" i="1"/>
  <c r="AH3239" i="1"/>
  <c r="AH3240" i="1"/>
  <c r="AH3241" i="1"/>
  <c r="AH3242" i="1"/>
  <c r="AH3243" i="1"/>
  <c r="AH3244" i="1"/>
  <c r="AH3245" i="1"/>
  <c r="AH3246" i="1"/>
  <c r="AH3247" i="1"/>
  <c r="AH3248" i="1"/>
  <c r="AH3249" i="1"/>
  <c r="AH3250" i="1"/>
  <c r="AH3251" i="1"/>
  <c r="AH3252" i="1"/>
  <c r="AH3253" i="1"/>
  <c r="AH3254" i="1"/>
  <c r="AH3255" i="1"/>
  <c r="AH3256" i="1"/>
  <c r="AH3257" i="1"/>
  <c r="AH3258" i="1"/>
  <c r="AH3259" i="1"/>
  <c r="AH3260" i="1"/>
  <c r="AH3261" i="1"/>
  <c r="AH3262" i="1"/>
  <c r="AH3263" i="1"/>
  <c r="AH3264" i="1"/>
  <c r="AH3265" i="1"/>
  <c r="AH3266" i="1"/>
  <c r="AH3267" i="1"/>
  <c r="AH3268" i="1"/>
  <c r="AH3269" i="1"/>
  <c r="AH3270" i="1"/>
  <c r="AH3271" i="1"/>
  <c r="AH3272" i="1"/>
  <c r="AH3273" i="1"/>
  <c r="AH3274" i="1"/>
  <c r="AH3275" i="1"/>
  <c r="AH3276" i="1"/>
  <c r="AH3277" i="1"/>
  <c r="AH3278" i="1"/>
  <c r="AH3279" i="1"/>
  <c r="AH3280" i="1"/>
  <c r="AH3281" i="1"/>
  <c r="AH3282" i="1"/>
  <c r="AH3283" i="1"/>
  <c r="AH3284" i="1"/>
  <c r="AH3285" i="1"/>
  <c r="AH3286" i="1"/>
  <c r="AH3287" i="1"/>
  <c r="AH3288" i="1"/>
  <c r="AH3289" i="1"/>
  <c r="AH3290" i="1"/>
  <c r="AH3291" i="1"/>
  <c r="AH3292" i="1"/>
  <c r="AH3293" i="1"/>
  <c r="AH3294" i="1"/>
  <c r="AH3295" i="1"/>
  <c r="AH3296" i="1"/>
  <c r="AH3297" i="1"/>
  <c r="AH3298" i="1"/>
  <c r="AH3299" i="1"/>
  <c r="AH3300" i="1"/>
  <c r="AH3301" i="1"/>
  <c r="AH3302" i="1"/>
  <c r="AH3303" i="1"/>
  <c r="AH3304" i="1"/>
  <c r="AH3305" i="1"/>
  <c r="AH3306" i="1"/>
  <c r="AH3307" i="1"/>
  <c r="AH3308" i="1"/>
  <c r="AH3309" i="1"/>
  <c r="AH3310" i="1"/>
  <c r="AH3311" i="1"/>
  <c r="AH3312" i="1"/>
  <c r="AH3313" i="1"/>
  <c r="AH3314" i="1"/>
  <c r="AH3315" i="1"/>
  <c r="AH3316" i="1"/>
  <c r="AH3317" i="1"/>
  <c r="AH3318" i="1"/>
  <c r="AH3319" i="1"/>
  <c r="AH3320" i="1"/>
  <c r="AH3321" i="1"/>
  <c r="AH3322" i="1"/>
  <c r="AH3323" i="1"/>
  <c r="AH3324" i="1"/>
  <c r="AH3325" i="1"/>
  <c r="AH3326" i="1"/>
  <c r="AH3327" i="1"/>
  <c r="AH3328" i="1"/>
  <c r="AH3329" i="1"/>
  <c r="AH3330" i="1"/>
  <c r="AH3331" i="1"/>
  <c r="AH3332" i="1"/>
  <c r="AH3333" i="1"/>
  <c r="AH3334" i="1"/>
  <c r="AH3335" i="1"/>
  <c r="AH3336" i="1"/>
  <c r="AH3337" i="1"/>
  <c r="AH3338" i="1"/>
  <c r="AH3339" i="1"/>
  <c r="AH3340" i="1"/>
  <c r="AH3341" i="1"/>
  <c r="AH3342" i="1"/>
  <c r="AH3343" i="1"/>
  <c r="AH3344" i="1"/>
  <c r="AH3345" i="1"/>
  <c r="AH3346" i="1"/>
  <c r="AH3347" i="1"/>
  <c r="AH3348" i="1"/>
  <c r="AH3349" i="1"/>
  <c r="AH3350" i="1"/>
  <c r="AH3351" i="1"/>
  <c r="AH3352" i="1"/>
  <c r="AH3353" i="1"/>
  <c r="AH3354" i="1"/>
  <c r="AH3355" i="1"/>
  <c r="AH3356" i="1"/>
  <c r="AH3357" i="1"/>
  <c r="AH3358" i="1"/>
  <c r="AH3359" i="1"/>
  <c r="AH3360" i="1"/>
  <c r="AH3361" i="1"/>
  <c r="AH3362" i="1"/>
  <c r="AH3363" i="1"/>
  <c r="AH3364" i="1"/>
  <c r="AH3365" i="1"/>
  <c r="AH3366" i="1"/>
  <c r="AH3367" i="1"/>
  <c r="AH3368" i="1"/>
  <c r="AH3369" i="1"/>
  <c r="AH3370" i="1"/>
  <c r="AH3371" i="1"/>
  <c r="AH3372" i="1"/>
  <c r="AH3373" i="1"/>
  <c r="AH3374" i="1"/>
  <c r="AH3375" i="1"/>
  <c r="AH3376" i="1"/>
  <c r="AH3377" i="1"/>
  <c r="AH3378" i="1"/>
  <c r="AH3379" i="1"/>
  <c r="AH3380" i="1"/>
  <c r="AH3381" i="1"/>
  <c r="AH3382" i="1"/>
  <c r="AH3383" i="1"/>
  <c r="AH3384" i="1"/>
  <c r="AH3385" i="1"/>
  <c r="AH3386" i="1"/>
  <c r="AH3387" i="1"/>
  <c r="AH3388" i="1"/>
  <c r="AH3389" i="1"/>
  <c r="AH3390" i="1"/>
  <c r="AH3391" i="1"/>
  <c r="AH3392" i="1"/>
  <c r="AH3393" i="1"/>
  <c r="AH3394" i="1"/>
  <c r="AH3395" i="1"/>
  <c r="AH3396" i="1"/>
  <c r="AH3397" i="1"/>
  <c r="AH3398" i="1"/>
  <c r="AH3399" i="1"/>
  <c r="AH3400" i="1"/>
  <c r="AH3401" i="1"/>
  <c r="AH3402" i="1"/>
  <c r="AH3403" i="1"/>
  <c r="AH3404" i="1"/>
  <c r="AH3405" i="1"/>
  <c r="AH3406" i="1"/>
  <c r="AH3407" i="1"/>
  <c r="AH3408" i="1"/>
  <c r="AH3409" i="1"/>
  <c r="AH3410" i="1"/>
  <c r="AH3411" i="1"/>
  <c r="AH3412" i="1"/>
  <c r="AH3413" i="1"/>
  <c r="AH3414" i="1"/>
  <c r="AH3415" i="1"/>
  <c r="AH3416" i="1"/>
  <c r="AH3417" i="1"/>
  <c r="AH3418" i="1"/>
  <c r="AH3419" i="1"/>
  <c r="AH3420" i="1"/>
  <c r="AH3421" i="1"/>
  <c r="AH3422" i="1"/>
  <c r="AH3423" i="1"/>
  <c r="AH3424" i="1"/>
  <c r="AH3425" i="1"/>
  <c r="AH3426" i="1"/>
  <c r="AH3427" i="1"/>
  <c r="AH3428" i="1"/>
  <c r="AH3429" i="1"/>
  <c r="AH3430" i="1"/>
  <c r="AH3431" i="1"/>
  <c r="AH3432" i="1"/>
  <c r="AH3433" i="1"/>
  <c r="AH3434" i="1"/>
  <c r="AH3435" i="1"/>
  <c r="AH3436" i="1"/>
  <c r="AH3437" i="1"/>
  <c r="AH3438" i="1"/>
  <c r="AH3439" i="1"/>
  <c r="AH3440" i="1"/>
  <c r="AH3441" i="1"/>
  <c r="AH3442" i="1"/>
  <c r="AH3443" i="1"/>
  <c r="AH3444" i="1"/>
  <c r="AH3445" i="1"/>
  <c r="AH3446" i="1"/>
  <c r="AH3447" i="1"/>
  <c r="AH3448" i="1"/>
  <c r="AH3449" i="1"/>
  <c r="AH3450" i="1"/>
  <c r="AH3451" i="1"/>
  <c r="AH3452" i="1"/>
  <c r="AH3453" i="1"/>
  <c r="AH3454" i="1"/>
  <c r="AH3455" i="1"/>
  <c r="AH3456" i="1"/>
  <c r="AH3457" i="1"/>
  <c r="AH3458" i="1"/>
  <c r="AH3459" i="1"/>
  <c r="AH3460" i="1"/>
  <c r="AH3461" i="1"/>
  <c r="AH3462" i="1"/>
  <c r="AH3463" i="1"/>
  <c r="AH3464" i="1"/>
  <c r="AH3465" i="1"/>
  <c r="AH3466" i="1"/>
  <c r="AH3467" i="1"/>
  <c r="AH3468" i="1"/>
  <c r="AH3469" i="1"/>
  <c r="AH3470" i="1"/>
  <c r="AH3471" i="1"/>
  <c r="AH3472" i="1"/>
  <c r="AH3473" i="1"/>
  <c r="AH3474" i="1"/>
  <c r="AH3475" i="1"/>
  <c r="AH3476" i="1"/>
  <c r="AH3477" i="1"/>
  <c r="AH3478" i="1"/>
  <c r="AH3479" i="1"/>
  <c r="AH3480" i="1"/>
  <c r="AH3481" i="1"/>
  <c r="AH3482" i="1"/>
  <c r="AH3483" i="1"/>
  <c r="AH3484" i="1"/>
  <c r="AH3485" i="1"/>
  <c r="AH3486" i="1"/>
  <c r="AH3487" i="1"/>
  <c r="AH3488" i="1"/>
  <c r="AH3489" i="1"/>
  <c r="AH3490" i="1"/>
  <c r="AH3491" i="1"/>
  <c r="AH3492" i="1"/>
  <c r="AH3493" i="1"/>
  <c r="AH3494" i="1"/>
  <c r="AH3495" i="1"/>
  <c r="AH3496" i="1"/>
  <c r="AH3497" i="1"/>
  <c r="AH3498" i="1"/>
  <c r="AH3499" i="1"/>
  <c r="AH3500" i="1"/>
  <c r="AH3501" i="1"/>
  <c r="AH3502" i="1"/>
  <c r="AH3503" i="1"/>
  <c r="AH3504" i="1"/>
  <c r="AH3505" i="1"/>
  <c r="AH3506" i="1"/>
  <c r="AH3507" i="1"/>
  <c r="AH3508" i="1"/>
  <c r="AH3509" i="1"/>
  <c r="AH3510" i="1"/>
  <c r="AH3511" i="1"/>
  <c r="AH3512" i="1"/>
  <c r="AH3513" i="1"/>
  <c r="AH3514" i="1"/>
  <c r="AH3515" i="1"/>
  <c r="AH3516" i="1"/>
  <c r="AH3517" i="1"/>
  <c r="AH3518" i="1"/>
  <c r="AH3519" i="1"/>
  <c r="AH3520" i="1"/>
  <c r="AH3521" i="1"/>
  <c r="AH3522" i="1"/>
  <c r="AH3523" i="1"/>
  <c r="AH3524" i="1"/>
  <c r="AH3525" i="1"/>
  <c r="AH3526" i="1"/>
  <c r="AH3527" i="1"/>
  <c r="AH3528" i="1"/>
  <c r="AH3529" i="1"/>
  <c r="AH3530" i="1"/>
  <c r="AH3531" i="1"/>
  <c r="AH3532" i="1"/>
  <c r="AH3533" i="1"/>
  <c r="AH3534" i="1"/>
  <c r="AH3535" i="1"/>
  <c r="AH3536" i="1"/>
  <c r="AH3537" i="1"/>
  <c r="AH3538" i="1"/>
  <c r="AH3539" i="1"/>
  <c r="AH3540" i="1"/>
  <c r="AH3541" i="1"/>
  <c r="AH3542" i="1"/>
  <c r="AH3543" i="1"/>
  <c r="AH3544" i="1"/>
  <c r="AH3545" i="1"/>
  <c r="AH3546" i="1"/>
  <c r="AH3547" i="1"/>
  <c r="AH3548" i="1"/>
  <c r="AH3549" i="1"/>
  <c r="AH3550" i="1"/>
  <c r="AH3551" i="1"/>
  <c r="AH3552" i="1"/>
  <c r="AH3553" i="1"/>
  <c r="AH3554" i="1"/>
  <c r="AH3555" i="1"/>
  <c r="AH3556" i="1"/>
  <c r="AH3557" i="1"/>
  <c r="AH3558" i="1"/>
  <c r="AH3559" i="1"/>
  <c r="AH3560" i="1"/>
  <c r="AH3561" i="1"/>
  <c r="AH3562" i="1"/>
  <c r="AH3563" i="1"/>
  <c r="AH3564" i="1"/>
  <c r="AH3565" i="1"/>
  <c r="AH3566" i="1"/>
  <c r="AH3567" i="1"/>
  <c r="AH3568" i="1"/>
  <c r="AH3569" i="1"/>
  <c r="AH3570" i="1"/>
  <c r="AH3571" i="1"/>
  <c r="AH3572" i="1"/>
  <c r="AH3573" i="1"/>
  <c r="AH3574" i="1"/>
  <c r="AH3575" i="1"/>
  <c r="AH3576" i="1"/>
  <c r="AH3577" i="1"/>
  <c r="AH3578" i="1"/>
  <c r="AH3579" i="1"/>
  <c r="AH3580" i="1"/>
  <c r="AH3581" i="1"/>
  <c r="AH3582" i="1"/>
  <c r="AH3583" i="1"/>
  <c r="AH3584" i="1"/>
  <c r="AH3585" i="1"/>
  <c r="AH3586" i="1"/>
  <c r="AH3587" i="1"/>
  <c r="AH3588" i="1"/>
  <c r="AH3589" i="1"/>
  <c r="AH3590" i="1"/>
  <c r="AH3591" i="1"/>
  <c r="AH3592" i="1"/>
  <c r="AH3593" i="1"/>
  <c r="AH3594" i="1"/>
  <c r="AH3595" i="1"/>
  <c r="AH3596" i="1"/>
  <c r="AH3597" i="1"/>
  <c r="AH3598" i="1"/>
  <c r="AH3599" i="1"/>
  <c r="AH3600" i="1"/>
  <c r="AH3601" i="1"/>
  <c r="AH3602" i="1"/>
  <c r="AH3603" i="1"/>
  <c r="AH3604" i="1"/>
  <c r="AH3605" i="1"/>
  <c r="AH3606" i="1"/>
  <c r="AH3607" i="1"/>
  <c r="AH3608" i="1"/>
  <c r="AH3609" i="1"/>
  <c r="AH3610" i="1"/>
  <c r="AH3611" i="1"/>
  <c r="AH3612" i="1"/>
  <c r="AH3613" i="1"/>
  <c r="AH3614" i="1"/>
  <c r="AH3615" i="1"/>
  <c r="AH3616" i="1"/>
  <c r="AH3617" i="1"/>
  <c r="AH3618" i="1"/>
  <c r="AH3619" i="1"/>
  <c r="AH3620" i="1"/>
  <c r="AH3621" i="1"/>
  <c r="AH3622" i="1"/>
  <c r="AH3623" i="1"/>
  <c r="AH3624" i="1"/>
  <c r="AH3625" i="1"/>
  <c r="AH3626" i="1"/>
  <c r="AH3627" i="1"/>
  <c r="AH3628" i="1"/>
  <c r="AH3629" i="1"/>
  <c r="AH3630" i="1"/>
  <c r="AH3631" i="1"/>
  <c r="AH3632" i="1"/>
  <c r="AH3633" i="1"/>
  <c r="AH3634" i="1"/>
  <c r="AH3635" i="1"/>
  <c r="AH3636" i="1"/>
  <c r="AH3637" i="1"/>
  <c r="AH3638" i="1"/>
  <c r="AH3639" i="1"/>
  <c r="AH3640" i="1"/>
  <c r="AH3641" i="1"/>
  <c r="AH3642" i="1"/>
  <c r="AH3643" i="1"/>
  <c r="AH3644" i="1"/>
  <c r="AH3645" i="1"/>
  <c r="AH3646" i="1"/>
  <c r="AH3647" i="1"/>
  <c r="AH3648" i="1"/>
  <c r="AH3649" i="1"/>
  <c r="AH3650" i="1"/>
  <c r="AH3651" i="1"/>
  <c r="AH3652" i="1"/>
  <c r="AH3653" i="1"/>
  <c r="AH3654" i="1"/>
  <c r="AH3655" i="1"/>
  <c r="AH3656" i="1"/>
  <c r="AH3657" i="1"/>
  <c r="AH3658" i="1"/>
  <c r="AH3659" i="1"/>
  <c r="AH3660" i="1"/>
  <c r="AH3661" i="1"/>
  <c r="AH3662" i="1"/>
  <c r="AH3663" i="1"/>
  <c r="AH3664" i="1"/>
  <c r="AH3665" i="1"/>
  <c r="AH3666" i="1"/>
  <c r="AH3667" i="1"/>
  <c r="AH3668" i="1"/>
  <c r="AH3669" i="1"/>
  <c r="AH3670" i="1"/>
  <c r="AH3671" i="1"/>
  <c r="AH3672" i="1"/>
  <c r="AH3673" i="1"/>
  <c r="AH3674" i="1"/>
  <c r="AH3675" i="1"/>
  <c r="AH3676" i="1"/>
  <c r="AH3677" i="1"/>
  <c r="AH3678" i="1"/>
  <c r="AH3679" i="1"/>
  <c r="AH3680" i="1"/>
  <c r="AH3681" i="1"/>
  <c r="AH3682" i="1"/>
  <c r="AH3683" i="1"/>
  <c r="AH3684" i="1"/>
  <c r="AH3685" i="1"/>
  <c r="AH3686" i="1"/>
  <c r="AH3687" i="1"/>
  <c r="AH3688" i="1"/>
  <c r="AH3689" i="1"/>
  <c r="AH3690" i="1"/>
  <c r="AH3691" i="1"/>
  <c r="AH3692" i="1"/>
  <c r="AH3693" i="1"/>
  <c r="AH3694" i="1"/>
  <c r="AH3695" i="1"/>
  <c r="AH3696" i="1"/>
  <c r="AH3697" i="1"/>
  <c r="AH3698" i="1"/>
  <c r="AH3699" i="1"/>
  <c r="AH3700" i="1"/>
  <c r="AH3701" i="1"/>
  <c r="AH3702" i="1"/>
  <c r="AH3703" i="1"/>
  <c r="AH3704" i="1"/>
  <c r="AH3705" i="1"/>
  <c r="AH3706" i="1"/>
  <c r="AH3707" i="1"/>
  <c r="AH3708" i="1"/>
  <c r="AH3709" i="1"/>
  <c r="AH3710" i="1"/>
  <c r="AH3711" i="1"/>
  <c r="AH3712" i="1"/>
  <c r="AH3713" i="1"/>
  <c r="AH3714" i="1"/>
  <c r="AH3715" i="1"/>
  <c r="AH3716" i="1"/>
  <c r="AH3717" i="1"/>
  <c r="AH3718" i="1"/>
  <c r="AH3719" i="1"/>
  <c r="AH3720" i="1"/>
  <c r="AH3721" i="1"/>
  <c r="AH3722" i="1"/>
  <c r="AH3723" i="1"/>
  <c r="AH3724" i="1"/>
  <c r="AH3725" i="1"/>
  <c r="AH3726" i="1"/>
  <c r="AH3727" i="1"/>
  <c r="AH3728" i="1"/>
  <c r="AH3729" i="1"/>
  <c r="AH3730" i="1"/>
  <c r="AH3731" i="1"/>
  <c r="AH3732" i="1"/>
  <c r="AH3733" i="1"/>
  <c r="AH3734" i="1"/>
  <c r="AH3735" i="1"/>
  <c r="AH3736" i="1"/>
  <c r="AH3737" i="1"/>
  <c r="AH3738" i="1"/>
  <c r="AH3739" i="1"/>
  <c r="AH3740" i="1"/>
  <c r="AH3741" i="1"/>
  <c r="AH3742" i="1"/>
  <c r="AH3743" i="1"/>
  <c r="AH3744" i="1"/>
  <c r="AH3745" i="1"/>
  <c r="AH3746" i="1"/>
  <c r="AH3747" i="1"/>
  <c r="AH3748" i="1"/>
  <c r="AH3749" i="1"/>
  <c r="AH3750" i="1"/>
  <c r="AH3751" i="1"/>
  <c r="AH3752" i="1"/>
  <c r="AH3753" i="1"/>
  <c r="AH3754" i="1"/>
  <c r="AH3755" i="1"/>
  <c r="AH3756" i="1"/>
  <c r="AH3757" i="1"/>
  <c r="AH3758" i="1"/>
  <c r="AH3759" i="1"/>
  <c r="AH3760" i="1"/>
  <c r="AH3761" i="1"/>
  <c r="AH3762" i="1"/>
  <c r="AH3763" i="1"/>
  <c r="AH3764" i="1"/>
  <c r="AH3765" i="1"/>
  <c r="AH3766" i="1"/>
  <c r="AH3767" i="1"/>
  <c r="AH3768" i="1"/>
  <c r="AH3769" i="1"/>
  <c r="AH3770" i="1"/>
  <c r="AH3771" i="1"/>
  <c r="AH3772" i="1"/>
  <c r="AH3773" i="1"/>
  <c r="AH3774" i="1"/>
  <c r="AH3775" i="1"/>
  <c r="AH3776" i="1"/>
  <c r="AH3777" i="1"/>
  <c r="AH3778" i="1"/>
  <c r="AH3779" i="1"/>
  <c r="AH3780" i="1"/>
  <c r="AH3781" i="1"/>
  <c r="AH3782" i="1"/>
  <c r="AH3783" i="1"/>
  <c r="AH3784" i="1"/>
  <c r="AH3785" i="1"/>
  <c r="AH3786" i="1"/>
  <c r="AH3787" i="1"/>
  <c r="AH3788" i="1"/>
  <c r="AH3789" i="1"/>
  <c r="AH3790" i="1"/>
  <c r="AH3791" i="1"/>
  <c r="AH3792" i="1"/>
  <c r="AH3793" i="1"/>
  <c r="AH3794" i="1"/>
  <c r="AH3795" i="1"/>
  <c r="AH3796" i="1"/>
  <c r="AH3797" i="1"/>
  <c r="AH3798" i="1"/>
  <c r="AH3799" i="1"/>
  <c r="AH3800" i="1"/>
  <c r="AH3801" i="1"/>
  <c r="AH3802" i="1"/>
  <c r="AH3803" i="1"/>
  <c r="AH3804" i="1"/>
  <c r="AH3805" i="1"/>
  <c r="AH3806" i="1"/>
  <c r="AH3807" i="1"/>
  <c r="AH3808" i="1"/>
  <c r="AH3809" i="1"/>
  <c r="AH3810" i="1"/>
  <c r="AH3811" i="1"/>
  <c r="AH3812" i="1"/>
  <c r="AH3813" i="1"/>
  <c r="AH3814" i="1"/>
  <c r="AH3815" i="1"/>
  <c r="AH3816" i="1"/>
  <c r="AH3817" i="1"/>
  <c r="AH3818" i="1"/>
  <c r="AH3819" i="1"/>
  <c r="AH3820" i="1"/>
  <c r="AH3821" i="1"/>
  <c r="AH3822" i="1"/>
  <c r="AH3823" i="1"/>
  <c r="AH3824" i="1"/>
  <c r="AH3825" i="1"/>
  <c r="AH3826" i="1"/>
  <c r="AH3827" i="1"/>
  <c r="AH3828" i="1"/>
  <c r="AH3829" i="1"/>
  <c r="AH3830" i="1"/>
  <c r="AH3831" i="1"/>
  <c r="AH3832" i="1"/>
  <c r="AH3833" i="1"/>
  <c r="AH3834" i="1"/>
  <c r="AH3835" i="1"/>
  <c r="AH3836" i="1"/>
  <c r="AH3837" i="1"/>
  <c r="AH3838" i="1"/>
  <c r="AH3839" i="1"/>
  <c r="AH3840" i="1"/>
  <c r="AH3841" i="1"/>
  <c r="AH3842" i="1"/>
  <c r="AH3843" i="1"/>
  <c r="AH3844" i="1"/>
  <c r="AH3845" i="1"/>
  <c r="AH3846" i="1"/>
  <c r="AH3847" i="1"/>
  <c r="AH3848" i="1"/>
  <c r="AH3849" i="1"/>
  <c r="AH3850" i="1"/>
  <c r="AH3851" i="1"/>
  <c r="AH3852" i="1"/>
  <c r="AH3853" i="1"/>
  <c r="AH3854" i="1"/>
  <c r="AH3855" i="1"/>
  <c r="AH3856" i="1"/>
  <c r="AH3857" i="1"/>
  <c r="AH3858" i="1"/>
  <c r="AH3859" i="1"/>
  <c r="AH3860" i="1"/>
  <c r="AH3861" i="1"/>
  <c r="AH3862" i="1"/>
  <c r="AH3863" i="1"/>
  <c r="AH3864" i="1"/>
  <c r="AH3865" i="1"/>
  <c r="AH3866" i="1"/>
  <c r="AH3867" i="1"/>
  <c r="AH3868" i="1"/>
  <c r="AH3869" i="1"/>
  <c r="AH3870" i="1"/>
  <c r="AH3871" i="1"/>
  <c r="AH3872" i="1"/>
  <c r="AH3873" i="1"/>
  <c r="AH3874" i="1"/>
  <c r="AH3875" i="1"/>
  <c r="AH3876" i="1"/>
  <c r="AH3877" i="1"/>
  <c r="AH3878" i="1"/>
  <c r="AH3879" i="1"/>
  <c r="AH3880" i="1"/>
  <c r="AH3881" i="1"/>
  <c r="AH3882" i="1"/>
  <c r="AH3883" i="1"/>
  <c r="AH3884" i="1"/>
  <c r="AH3885" i="1"/>
  <c r="AH3886" i="1"/>
  <c r="AH3887" i="1"/>
  <c r="AH3888" i="1"/>
  <c r="AH3889" i="1"/>
  <c r="AH3890" i="1"/>
  <c r="AH3891" i="1"/>
  <c r="AH3892" i="1"/>
  <c r="AH3893" i="1"/>
  <c r="AH3894" i="1"/>
  <c r="AH3895" i="1"/>
  <c r="AH3896" i="1"/>
  <c r="AH3897" i="1"/>
  <c r="AH3898" i="1"/>
  <c r="AH3899" i="1"/>
  <c r="AH3900" i="1"/>
  <c r="AH3901" i="1"/>
  <c r="AH3902" i="1"/>
  <c r="AH3903" i="1"/>
  <c r="AH3904" i="1"/>
  <c r="AH3905" i="1"/>
  <c r="AH3906" i="1"/>
  <c r="AH3907" i="1"/>
  <c r="AH3908" i="1"/>
  <c r="AH3909" i="1"/>
  <c r="AH3910" i="1"/>
  <c r="AH3911" i="1"/>
  <c r="AH3912" i="1"/>
  <c r="AH3913" i="1"/>
  <c r="AH3914" i="1"/>
  <c r="AH3915" i="1"/>
  <c r="AH3916" i="1"/>
  <c r="AH3917" i="1"/>
  <c r="AH3918" i="1"/>
  <c r="AH3919" i="1"/>
  <c r="AH3920" i="1"/>
  <c r="AH3921" i="1"/>
  <c r="AH3922" i="1"/>
  <c r="AH3923" i="1"/>
  <c r="AH3924" i="1"/>
  <c r="AH3925" i="1"/>
  <c r="AH3926" i="1"/>
  <c r="AH3927" i="1"/>
  <c r="AH3928" i="1"/>
  <c r="AH3929" i="1"/>
  <c r="AH3930" i="1"/>
  <c r="AH3931" i="1"/>
  <c r="AH3932" i="1"/>
  <c r="AH3933" i="1"/>
  <c r="AH3934" i="1"/>
  <c r="AH3935" i="1"/>
  <c r="AH3936" i="1"/>
  <c r="AH3937" i="1"/>
  <c r="AH3938" i="1"/>
  <c r="AH3939" i="1"/>
  <c r="AH3940" i="1"/>
  <c r="AH3941" i="1"/>
  <c r="AH3942" i="1"/>
  <c r="AH3943" i="1"/>
  <c r="AH3944" i="1"/>
  <c r="AH3945" i="1"/>
  <c r="AH3946" i="1"/>
  <c r="AH3947" i="1"/>
  <c r="AH3948" i="1"/>
  <c r="AH3949" i="1"/>
  <c r="AH3950" i="1"/>
  <c r="AH3951" i="1"/>
  <c r="AH3952" i="1"/>
  <c r="AH3953" i="1"/>
  <c r="AH3954" i="1"/>
  <c r="AH3955" i="1"/>
  <c r="AH3956" i="1"/>
  <c r="AH3957" i="1"/>
  <c r="AH3958" i="1"/>
  <c r="AH3959" i="1"/>
  <c r="AH3960" i="1"/>
  <c r="AH3961" i="1"/>
  <c r="AH3962" i="1"/>
  <c r="AH3963" i="1"/>
  <c r="AH3964" i="1"/>
  <c r="AH3965" i="1"/>
  <c r="AH3966" i="1"/>
  <c r="AH3967" i="1"/>
  <c r="AH3968" i="1"/>
  <c r="AH3969" i="1"/>
  <c r="AH3970" i="1"/>
  <c r="AH3971" i="1"/>
  <c r="AH3972" i="1"/>
  <c r="AH3973" i="1"/>
  <c r="AH3974" i="1"/>
  <c r="AH3975" i="1"/>
  <c r="AH3976" i="1"/>
  <c r="AH3977" i="1"/>
  <c r="AH3978" i="1"/>
  <c r="AH3979" i="1"/>
  <c r="AH3980" i="1"/>
  <c r="AH3981" i="1"/>
  <c r="AH3982" i="1"/>
  <c r="AH3983" i="1"/>
  <c r="AH3984" i="1"/>
  <c r="AH3985" i="1"/>
  <c r="AH3986" i="1"/>
  <c r="AH3987" i="1"/>
  <c r="AH3988" i="1"/>
  <c r="AH3989" i="1"/>
  <c r="AH3990" i="1"/>
  <c r="AH3991" i="1"/>
  <c r="AH3992" i="1"/>
  <c r="AH3993" i="1"/>
  <c r="AH3994" i="1"/>
  <c r="AH3995" i="1"/>
  <c r="AH3996" i="1"/>
  <c r="AH3997" i="1"/>
  <c r="AH3998" i="1"/>
  <c r="AH3999" i="1"/>
  <c r="AH4000" i="1"/>
  <c r="AH4001" i="1"/>
  <c r="AH4002" i="1"/>
  <c r="AH4003" i="1"/>
  <c r="AH4004" i="1"/>
  <c r="AH4005" i="1"/>
  <c r="AH4006" i="1"/>
  <c r="AH4007" i="1"/>
  <c r="AH4008" i="1"/>
  <c r="AH4009" i="1"/>
  <c r="AH4010" i="1"/>
  <c r="AH4011" i="1"/>
  <c r="AH4012" i="1"/>
  <c r="AH4013" i="1"/>
  <c r="AH4014" i="1"/>
  <c r="AH4015" i="1"/>
  <c r="AH4016" i="1"/>
  <c r="AH4017" i="1"/>
  <c r="AH4018" i="1"/>
  <c r="AH4019" i="1"/>
  <c r="AH4020" i="1"/>
  <c r="AH4021" i="1"/>
  <c r="AH4022" i="1"/>
  <c r="AH4023" i="1"/>
  <c r="AH4024" i="1"/>
  <c r="AH4025" i="1"/>
  <c r="AH4026" i="1"/>
  <c r="AH4027" i="1"/>
  <c r="AH4028" i="1"/>
  <c r="AH4029" i="1"/>
  <c r="AH4030" i="1"/>
  <c r="AH4031" i="1"/>
  <c r="AH4032" i="1"/>
  <c r="AH4033" i="1"/>
  <c r="AH4034" i="1"/>
  <c r="AH4035" i="1"/>
  <c r="AH4036" i="1"/>
  <c r="AH4037" i="1"/>
  <c r="AH4038" i="1"/>
  <c r="AH4039" i="1"/>
  <c r="AH4040" i="1"/>
  <c r="AH4041" i="1"/>
  <c r="AH4042" i="1"/>
  <c r="AH4043" i="1"/>
  <c r="AH4044" i="1"/>
  <c r="AH4045" i="1"/>
  <c r="AH4046" i="1"/>
  <c r="AH4047" i="1"/>
  <c r="AH4048" i="1"/>
  <c r="AH4049" i="1"/>
  <c r="AH4050" i="1"/>
  <c r="AH4051" i="1"/>
  <c r="AH4052" i="1"/>
  <c r="AH4053" i="1"/>
  <c r="AH4054" i="1"/>
  <c r="AH4055" i="1"/>
  <c r="AH4056" i="1"/>
  <c r="AH4057" i="1"/>
  <c r="AH4058" i="1"/>
  <c r="AH4059" i="1"/>
  <c r="AH4060" i="1"/>
  <c r="AH4061" i="1"/>
  <c r="AH4062" i="1"/>
  <c r="AH4063" i="1"/>
  <c r="AH4064" i="1"/>
  <c r="AH4065" i="1"/>
  <c r="AH4066" i="1"/>
  <c r="AH4067" i="1"/>
  <c r="AH4068" i="1"/>
  <c r="AH4069" i="1"/>
  <c r="AH4070" i="1"/>
  <c r="AH4071" i="1"/>
  <c r="AH4072" i="1"/>
  <c r="AH4073" i="1"/>
  <c r="AH4074" i="1"/>
  <c r="AH4075" i="1"/>
  <c r="AH4076" i="1"/>
  <c r="AH4077" i="1"/>
  <c r="AH4078" i="1"/>
  <c r="AH4079" i="1"/>
  <c r="AH4080" i="1"/>
  <c r="AH4081" i="1"/>
  <c r="AH4082" i="1"/>
  <c r="AH4083" i="1"/>
  <c r="AH4084" i="1"/>
  <c r="AH4085" i="1"/>
  <c r="AH4086" i="1"/>
  <c r="AH4087" i="1"/>
  <c r="AH4088" i="1"/>
  <c r="AH4089" i="1"/>
  <c r="AH4090" i="1"/>
  <c r="AH4091" i="1"/>
  <c r="AH4092" i="1"/>
  <c r="AH4093" i="1"/>
  <c r="AH4094" i="1"/>
  <c r="AH4095" i="1"/>
  <c r="AH4096" i="1"/>
  <c r="AH4097" i="1"/>
  <c r="AH4098" i="1"/>
  <c r="AH4099" i="1"/>
  <c r="AH4100" i="1"/>
  <c r="AH4101" i="1"/>
  <c r="AH4102" i="1"/>
  <c r="AH4103" i="1"/>
  <c r="AH4104" i="1"/>
  <c r="AH4105" i="1"/>
  <c r="AH4106" i="1"/>
  <c r="AH4107" i="1"/>
  <c r="AH4108" i="1"/>
  <c r="AH4109" i="1"/>
  <c r="AH4110" i="1"/>
  <c r="AH4111" i="1"/>
  <c r="AH4112" i="1"/>
  <c r="AH4113" i="1"/>
  <c r="AH4114" i="1"/>
  <c r="AH4115" i="1"/>
  <c r="AH4116" i="1"/>
  <c r="AH4117" i="1"/>
  <c r="AH4118" i="1"/>
  <c r="AH4119" i="1"/>
  <c r="AH4120" i="1"/>
  <c r="AH4121" i="1"/>
  <c r="AH4122" i="1"/>
  <c r="AH4123" i="1"/>
  <c r="AH4124" i="1"/>
  <c r="AH4125" i="1"/>
  <c r="AH4126" i="1"/>
  <c r="AH4127" i="1"/>
  <c r="AH4128" i="1"/>
  <c r="AH4129" i="1"/>
  <c r="AH4130" i="1"/>
  <c r="AH4131" i="1"/>
  <c r="AH4132" i="1"/>
  <c r="AH4133" i="1"/>
  <c r="AH4134" i="1"/>
  <c r="AH4135" i="1"/>
  <c r="AH4136" i="1"/>
  <c r="AH4137" i="1"/>
  <c r="AH4138" i="1"/>
  <c r="AH4139" i="1"/>
  <c r="AH4140" i="1"/>
  <c r="AH4141" i="1"/>
  <c r="AH4142" i="1"/>
  <c r="AH4143" i="1"/>
  <c r="AH4144" i="1"/>
  <c r="AH4145" i="1"/>
  <c r="AH4146" i="1"/>
  <c r="AH4147" i="1"/>
  <c r="AH4148" i="1"/>
  <c r="AH4149" i="1"/>
  <c r="AH4150" i="1"/>
  <c r="AH4151" i="1"/>
  <c r="AH4152" i="1"/>
  <c r="AH4153" i="1"/>
  <c r="AH4154" i="1"/>
  <c r="AH4155" i="1"/>
  <c r="AH4156" i="1"/>
  <c r="AH4157" i="1"/>
  <c r="AH4158" i="1"/>
  <c r="AH4159" i="1"/>
  <c r="AH4160" i="1"/>
  <c r="AH4161" i="1"/>
  <c r="AH4162" i="1"/>
  <c r="AH4163" i="1"/>
  <c r="AH4164" i="1"/>
  <c r="AH4165" i="1"/>
  <c r="AH4166" i="1"/>
  <c r="AH4167" i="1"/>
  <c r="AH4168" i="1"/>
  <c r="AH4169" i="1"/>
  <c r="AH4170" i="1"/>
  <c r="AH4171" i="1"/>
  <c r="AH4172" i="1"/>
  <c r="AH4173" i="1"/>
  <c r="AH4174" i="1"/>
  <c r="AH4175" i="1"/>
  <c r="AH4176" i="1"/>
  <c r="AH4177" i="1"/>
  <c r="AH4178" i="1"/>
  <c r="AH4179" i="1"/>
  <c r="AH4180" i="1"/>
  <c r="AH4181" i="1"/>
  <c r="AH4182" i="1"/>
  <c r="AH4183" i="1"/>
  <c r="AH4184" i="1"/>
  <c r="AH4185" i="1"/>
  <c r="AH4186" i="1"/>
  <c r="AH4187" i="1"/>
  <c r="AH4188" i="1"/>
  <c r="AH4189" i="1"/>
  <c r="AH4190" i="1"/>
  <c r="AH4191" i="1"/>
  <c r="AH4192" i="1"/>
  <c r="AH4193" i="1"/>
  <c r="AH4194" i="1"/>
  <c r="AH4195" i="1"/>
  <c r="AH4196" i="1"/>
  <c r="AH4197" i="1"/>
  <c r="AH4198" i="1"/>
  <c r="AH4199" i="1"/>
  <c r="AH4200" i="1"/>
  <c r="AH4201" i="1"/>
  <c r="AH4202" i="1"/>
  <c r="AH4203" i="1"/>
  <c r="AH4204" i="1"/>
  <c r="AH4205" i="1"/>
  <c r="AH4206" i="1"/>
  <c r="AH4207" i="1"/>
  <c r="AH4208" i="1"/>
  <c r="AH4209" i="1"/>
  <c r="AH4210" i="1"/>
  <c r="AH4211" i="1"/>
  <c r="AH4212" i="1"/>
  <c r="AH4213" i="1"/>
  <c r="AH4214" i="1"/>
  <c r="AH4215" i="1"/>
  <c r="AH4216" i="1"/>
  <c r="AH4217" i="1"/>
  <c r="AH4218" i="1"/>
  <c r="AH4219" i="1"/>
  <c r="AH4220" i="1"/>
  <c r="AH4221" i="1"/>
  <c r="AH4222" i="1"/>
  <c r="AH4223" i="1"/>
  <c r="AH4224" i="1"/>
  <c r="AH4225" i="1"/>
  <c r="AH4226" i="1"/>
  <c r="AH4227" i="1"/>
  <c r="AH4228" i="1"/>
  <c r="AH4229" i="1"/>
  <c r="AH4230" i="1"/>
  <c r="AH4231" i="1"/>
  <c r="AH4232" i="1"/>
  <c r="AH4233" i="1"/>
  <c r="AH4234" i="1"/>
  <c r="AH4235" i="1"/>
  <c r="AH4236" i="1"/>
  <c r="AH4237" i="1"/>
  <c r="AH4238" i="1"/>
  <c r="AH4239" i="1"/>
  <c r="AH4240" i="1"/>
  <c r="AH4241" i="1"/>
  <c r="AH4242" i="1"/>
  <c r="AH4243" i="1"/>
  <c r="AH4244" i="1"/>
  <c r="AH4245" i="1"/>
  <c r="AH4246" i="1"/>
  <c r="AH4247" i="1"/>
  <c r="AH4248" i="1"/>
  <c r="AH4249" i="1"/>
  <c r="AH4250" i="1"/>
  <c r="AH4251" i="1"/>
  <c r="AH4252" i="1"/>
  <c r="AH4253" i="1"/>
  <c r="AH4254" i="1"/>
  <c r="AH4255" i="1"/>
  <c r="AH4256" i="1"/>
  <c r="AH4257" i="1"/>
  <c r="AH4258" i="1"/>
  <c r="AH4259" i="1"/>
  <c r="AH4260" i="1"/>
  <c r="AH4261" i="1"/>
  <c r="AH4262" i="1"/>
  <c r="AH4263" i="1"/>
  <c r="AH4264" i="1"/>
  <c r="AH4265" i="1"/>
  <c r="AH4266" i="1"/>
  <c r="AH4267" i="1"/>
  <c r="AH4268" i="1"/>
  <c r="AH4269" i="1"/>
  <c r="AH4270" i="1"/>
  <c r="AH4271" i="1"/>
  <c r="AH4272" i="1"/>
  <c r="AH4273" i="1"/>
  <c r="AH4274" i="1"/>
  <c r="AH4275" i="1"/>
  <c r="AH4276" i="1"/>
  <c r="AH4277" i="1"/>
  <c r="AH4278" i="1"/>
  <c r="AH4279" i="1"/>
  <c r="AH4280" i="1"/>
  <c r="AH4281" i="1"/>
  <c r="AH4282" i="1"/>
  <c r="AH4283" i="1"/>
  <c r="AH4284" i="1"/>
  <c r="AH4285" i="1"/>
  <c r="AH4286" i="1"/>
  <c r="AH4287" i="1"/>
  <c r="AH4288" i="1"/>
  <c r="AH4289" i="1"/>
  <c r="AH4290" i="1"/>
  <c r="AH4291" i="1"/>
  <c r="AH4292" i="1"/>
  <c r="AH4293" i="1"/>
  <c r="AH4294" i="1"/>
  <c r="AH4295" i="1"/>
  <c r="AH4296" i="1"/>
  <c r="AH4297" i="1"/>
  <c r="AH4298" i="1"/>
  <c r="AH4299" i="1"/>
  <c r="AH4300" i="1"/>
  <c r="AH4301" i="1"/>
  <c r="AH4302" i="1"/>
  <c r="AH4303" i="1"/>
  <c r="AH4304" i="1"/>
  <c r="AH4305" i="1"/>
  <c r="AH4306" i="1"/>
  <c r="AH4307" i="1"/>
  <c r="AH4308" i="1"/>
  <c r="AH4309" i="1"/>
  <c r="AH4310" i="1"/>
  <c r="AH4311" i="1"/>
  <c r="AH4312" i="1"/>
  <c r="AH4313" i="1"/>
  <c r="AH4314" i="1"/>
  <c r="AH4315" i="1"/>
  <c r="AH4316" i="1"/>
  <c r="AH4317" i="1"/>
  <c r="AH4318" i="1"/>
  <c r="AH4319" i="1"/>
  <c r="AH4320" i="1"/>
  <c r="AH4321" i="1"/>
  <c r="AH4322" i="1"/>
  <c r="AH4323" i="1"/>
  <c r="AH4324" i="1"/>
  <c r="AH4325" i="1"/>
  <c r="AH4326" i="1"/>
  <c r="AH4327" i="1"/>
  <c r="AH4328" i="1"/>
  <c r="AH4329" i="1"/>
  <c r="AH4330" i="1"/>
  <c r="AH4331" i="1"/>
  <c r="AH4332" i="1"/>
  <c r="AH4333" i="1"/>
  <c r="AH4334" i="1"/>
  <c r="AH4335" i="1"/>
  <c r="AH4336" i="1"/>
  <c r="AH4337" i="1"/>
  <c r="AH4338" i="1"/>
  <c r="AH4339" i="1"/>
  <c r="AH4340" i="1"/>
  <c r="AH4341" i="1"/>
  <c r="AH4342" i="1"/>
  <c r="AH4343" i="1"/>
  <c r="AH4344" i="1"/>
  <c r="AH4345" i="1"/>
  <c r="AH4346" i="1"/>
  <c r="AH4347" i="1"/>
  <c r="AH4348" i="1"/>
  <c r="AH4349" i="1"/>
  <c r="AH4350" i="1"/>
  <c r="AH4351" i="1"/>
  <c r="AH4352" i="1"/>
  <c r="AH4353" i="1"/>
  <c r="AH4354" i="1"/>
  <c r="AH4355" i="1"/>
  <c r="AH4356" i="1"/>
  <c r="AH4357" i="1"/>
  <c r="AH4358" i="1"/>
  <c r="AH4359" i="1"/>
  <c r="AH4360" i="1"/>
  <c r="AH4361" i="1"/>
  <c r="AH4362" i="1"/>
  <c r="AH4363" i="1"/>
  <c r="AH4364" i="1"/>
  <c r="AH4365" i="1"/>
  <c r="AH4366" i="1"/>
  <c r="AH4367" i="1"/>
  <c r="AH4368" i="1"/>
  <c r="AH4369" i="1"/>
  <c r="AH4370" i="1"/>
  <c r="AH4371" i="1"/>
  <c r="AH4372" i="1"/>
  <c r="AH4373" i="1"/>
  <c r="AH4374" i="1"/>
  <c r="AH4375" i="1"/>
  <c r="AH4376" i="1"/>
  <c r="AH4377" i="1"/>
  <c r="AH4378" i="1"/>
  <c r="AH4379" i="1"/>
  <c r="AH4380" i="1"/>
  <c r="AH4381" i="1"/>
  <c r="AH4382" i="1"/>
  <c r="AH4383" i="1"/>
  <c r="AH4384" i="1"/>
  <c r="AH4385" i="1"/>
  <c r="AH4386" i="1"/>
  <c r="AH4387" i="1"/>
  <c r="AH4388" i="1"/>
  <c r="AH4389" i="1"/>
  <c r="AH4390" i="1"/>
  <c r="AH4391" i="1"/>
  <c r="AH4392" i="1"/>
  <c r="AH4393" i="1"/>
  <c r="AH4394" i="1"/>
  <c r="AH4395" i="1"/>
  <c r="AH4396" i="1"/>
  <c r="AH4397" i="1"/>
  <c r="AH4398" i="1"/>
  <c r="AH4399" i="1"/>
  <c r="AH4400" i="1"/>
  <c r="AH4401" i="1"/>
  <c r="AH4402" i="1"/>
  <c r="AH4403" i="1"/>
  <c r="AH4404" i="1"/>
  <c r="AH4405" i="1"/>
  <c r="AH4406" i="1"/>
  <c r="AH4407" i="1"/>
  <c r="AH4408" i="1"/>
  <c r="AH4409" i="1"/>
  <c r="AH4410" i="1"/>
  <c r="AH4411" i="1"/>
  <c r="AH4412" i="1"/>
  <c r="AH4413" i="1"/>
  <c r="AH4414" i="1"/>
  <c r="AH4415" i="1"/>
  <c r="AH4416" i="1"/>
  <c r="AH4417" i="1"/>
  <c r="AH4418" i="1"/>
  <c r="AH4419" i="1"/>
  <c r="AH4420" i="1"/>
  <c r="AH4421" i="1"/>
  <c r="AH4422" i="1"/>
  <c r="AH4423" i="1"/>
  <c r="AH4424" i="1"/>
  <c r="AH4425" i="1"/>
  <c r="AH4426" i="1"/>
  <c r="AH4427" i="1"/>
  <c r="AH4428" i="1"/>
  <c r="AH4429" i="1"/>
  <c r="AH4430" i="1"/>
  <c r="AH4431" i="1"/>
  <c r="AH4432" i="1"/>
  <c r="AH4433" i="1"/>
  <c r="AH4434" i="1"/>
  <c r="AH4435" i="1"/>
  <c r="AH4436" i="1"/>
  <c r="AH4437" i="1"/>
  <c r="AH4438" i="1"/>
  <c r="AH4439" i="1"/>
  <c r="AH4440" i="1"/>
  <c r="AH4441" i="1"/>
  <c r="AH4442" i="1"/>
  <c r="AH4443" i="1"/>
  <c r="AH4444" i="1"/>
  <c r="AH4445" i="1"/>
  <c r="AH4446" i="1"/>
  <c r="AH4447" i="1"/>
  <c r="AH4448" i="1"/>
  <c r="AH4449" i="1"/>
  <c r="AH4450" i="1"/>
  <c r="AH4451" i="1"/>
  <c r="AH4452" i="1"/>
  <c r="AH4453" i="1"/>
  <c r="AH4454" i="1"/>
  <c r="AH4455" i="1"/>
  <c r="AH4456" i="1"/>
  <c r="AH4457" i="1"/>
  <c r="AH4458" i="1"/>
  <c r="AH4459" i="1"/>
  <c r="AH4460" i="1"/>
  <c r="AH4461" i="1"/>
  <c r="AH4462" i="1"/>
  <c r="AH4463" i="1"/>
  <c r="AH4464" i="1"/>
  <c r="AH4465" i="1"/>
  <c r="AH4466" i="1"/>
  <c r="AH4467" i="1"/>
  <c r="AH4468" i="1"/>
  <c r="AH4469" i="1"/>
  <c r="AH4470" i="1"/>
  <c r="AH4471" i="1"/>
  <c r="AH4472" i="1"/>
  <c r="AH4473" i="1"/>
  <c r="AH4474" i="1"/>
  <c r="AH4475" i="1"/>
  <c r="AH4476" i="1"/>
  <c r="AH4477" i="1"/>
  <c r="AH4478" i="1"/>
  <c r="AH4479" i="1"/>
  <c r="AH4480" i="1"/>
  <c r="AH4481" i="1"/>
  <c r="AH4482" i="1"/>
  <c r="AH4483" i="1"/>
  <c r="AH4484" i="1"/>
  <c r="AH4485" i="1"/>
  <c r="AH4486" i="1"/>
  <c r="AH4487" i="1"/>
  <c r="AH4488" i="1"/>
  <c r="AH4489" i="1"/>
  <c r="AH4490" i="1"/>
  <c r="AH4491" i="1"/>
  <c r="AH4492" i="1"/>
  <c r="AH4493" i="1"/>
  <c r="AH4494" i="1"/>
  <c r="AH4495" i="1"/>
  <c r="AH4496" i="1"/>
  <c r="AH4497" i="1"/>
  <c r="AH4498" i="1"/>
  <c r="AH4499" i="1"/>
  <c r="AH4500" i="1"/>
  <c r="AH4501" i="1"/>
  <c r="AH4502" i="1"/>
  <c r="AH4503" i="1"/>
  <c r="AH4504" i="1"/>
  <c r="AH4505" i="1"/>
  <c r="AH4506" i="1"/>
  <c r="AH4507" i="1"/>
  <c r="AH4508" i="1"/>
  <c r="AH4509" i="1"/>
  <c r="AH4510" i="1"/>
  <c r="AH4511" i="1"/>
  <c r="AH4512" i="1"/>
  <c r="AH4513" i="1"/>
  <c r="AH4514" i="1"/>
  <c r="AH4515" i="1"/>
  <c r="AH4516" i="1"/>
  <c r="AH4517" i="1"/>
  <c r="AH4518" i="1"/>
  <c r="AH4519" i="1"/>
  <c r="AH4520" i="1"/>
  <c r="AH4521" i="1"/>
  <c r="AH4522" i="1"/>
  <c r="AH4523" i="1"/>
  <c r="AH4524" i="1"/>
  <c r="AH4525" i="1"/>
  <c r="AH4526" i="1"/>
  <c r="AH4527" i="1"/>
  <c r="AH4528" i="1"/>
  <c r="AH4529" i="1"/>
  <c r="AH4530" i="1"/>
  <c r="AH4531" i="1"/>
  <c r="AH4532" i="1"/>
  <c r="AH4533" i="1"/>
  <c r="AH4534" i="1"/>
  <c r="AH4535" i="1"/>
  <c r="AH4536" i="1"/>
  <c r="AH4537" i="1"/>
  <c r="AH4538" i="1"/>
  <c r="AH4539" i="1"/>
  <c r="AH4540" i="1"/>
  <c r="AH4541" i="1"/>
  <c r="AH4542" i="1"/>
  <c r="AH4543" i="1"/>
  <c r="AH4544" i="1"/>
  <c r="AH4545" i="1"/>
  <c r="AH4546" i="1"/>
  <c r="AH4547" i="1"/>
  <c r="AH4548" i="1"/>
  <c r="AH4549" i="1"/>
  <c r="AH4550" i="1"/>
  <c r="AH4551" i="1"/>
  <c r="AH4552" i="1"/>
  <c r="AH4553" i="1"/>
  <c r="AH4554" i="1"/>
  <c r="AH4555" i="1"/>
  <c r="AH4556" i="1"/>
  <c r="AH4557" i="1"/>
  <c r="AH4558" i="1"/>
  <c r="AH4559" i="1"/>
  <c r="AH4560" i="1"/>
  <c r="AH4561" i="1"/>
  <c r="AH4562" i="1"/>
  <c r="AH4563" i="1"/>
  <c r="AH4564" i="1"/>
  <c r="AH4565" i="1"/>
  <c r="AH4566" i="1"/>
  <c r="AH4567" i="1"/>
  <c r="AH4568" i="1"/>
  <c r="AH4569" i="1"/>
  <c r="AH4570" i="1"/>
  <c r="AH4571" i="1"/>
  <c r="AH4572" i="1"/>
  <c r="AH4573" i="1"/>
  <c r="AH4574" i="1"/>
  <c r="AH4575" i="1"/>
  <c r="AH4576" i="1"/>
  <c r="AH4577" i="1"/>
  <c r="AH4578" i="1"/>
  <c r="AH4579" i="1"/>
  <c r="AH4580" i="1"/>
  <c r="AH4581" i="1"/>
  <c r="AH4582" i="1"/>
  <c r="AH4583" i="1"/>
  <c r="AH4584" i="1"/>
  <c r="AH4585" i="1"/>
  <c r="AH4586" i="1"/>
  <c r="AH4587" i="1"/>
  <c r="AH4588" i="1"/>
  <c r="AH4589" i="1"/>
  <c r="AH4590" i="1"/>
  <c r="AH4591" i="1"/>
  <c r="AH4592" i="1"/>
  <c r="AH4593" i="1"/>
  <c r="AH4594" i="1"/>
  <c r="AH4595" i="1"/>
  <c r="AH4596" i="1"/>
  <c r="AH4597" i="1"/>
  <c r="AH4598" i="1"/>
  <c r="AH4599" i="1"/>
  <c r="AH4600" i="1"/>
  <c r="AH4601" i="1"/>
  <c r="AH4602" i="1"/>
  <c r="AH4603" i="1"/>
  <c r="AH4604" i="1"/>
  <c r="AH4605" i="1"/>
  <c r="AH4606" i="1"/>
  <c r="AH4607" i="1"/>
  <c r="AH4608" i="1"/>
  <c r="AH4609" i="1"/>
  <c r="AH4610" i="1"/>
  <c r="AH4611" i="1"/>
  <c r="AH4612" i="1"/>
  <c r="AH4613" i="1"/>
  <c r="AH4614" i="1"/>
  <c r="AH4615" i="1"/>
  <c r="AH4616" i="1"/>
  <c r="AH4617" i="1"/>
  <c r="AH4618" i="1"/>
  <c r="AH4619" i="1"/>
  <c r="AH4620" i="1"/>
  <c r="AH4621" i="1"/>
  <c r="AH4622" i="1"/>
  <c r="AH4623" i="1"/>
  <c r="AH4624" i="1"/>
  <c r="AH4625" i="1"/>
  <c r="AH4626" i="1"/>
  <c r="AH4627" i="1"/>
  <c r="AH4628" i="1"/>
  <c r="AH4629" i="1"/>
  <c r="AH4630" i="1"/>
  <c r="AH4631" i="1"/>
  <c r="AH4632" i="1"/>
  <c r="AH4633" i="1"/>
  <c r="AH4634" i="1"/>
  <c r="AH4635" i="1"/>
  <c r="AH4636" i="1"/>
  <c r="AH4637" i="1"/>
  <c r="AH4638" i="1"/>
  <c r="AH4639" i="1"/>
  <c r="AH4640" i="1"/>
  <c r="AH4641" i="1"/>
  <c r="AH4642" i="1"/>
  <c r="AH4643" i="1"/>
  <c r="AH4644" i="1"/>
  <c r="AH4645" i="1"/>
  <c r="AH4646" i="1"/>
  <c r="AH4647" i="1"/>
  <c r="AH4648" i="1"/>
  <c r="AH4649" i="1"/>
  <c r="AH4650" i="1"/>
  <c r="AH4651" i="1"/>
  <c r="AH4652" i="1"/>
  <c r="AH4653" i="1"/>
  <c r="AH4654" i="1"/>
  <c r="AH4655" i="1"/>
  <c r="AH4656" i="1"/>
  <c r="AH4657" i="1"/>
  <c r="AH4658" i="1"/>
  <c r="AH4659" i="1"/>
  <c r="AH4660" i="1"/>
  <c r="AH4661" i="1"/>
  <c r="AH4662" i="1"/>
  <c r="AH4663" i="1"/>
  <c r="AH4664" i="1"/>
  <c r="AH4665" i="1"/>
  <c r="AH4666" i="1"/>
  <c r="AH4667" i="1"/>
  <c r="AH4668" i="1"/>
  <c r="AH4669" i="1"/>
  <c r="AH4670" i="1"/>
  <c r="AH4671" i="1"/>
  <c r="AH4672" i="1"/>
  <c r="AH4673" i="1"/>
  <c r="AH4674" i="1"/>
  <c r="AH4675" i="1"/>
  <c r="AH4676" i="1"/>
  <c r="AH4677" i="1"/>
  <c r="AH4678" i="1"/>
  <c r="AH4679" i="1"/>
  <c r="AH4680" i="1"/>
  <c r="AH4681" i="1"/>
  <c r="AH4682" i="1"/>
  <c r="AH4683" i="1"/>
  <c r="AH4684" i="1"/>
  <c r="AH4685" i="1"/>
  <c r="AH4686" i="1"/>
  <c r="AH4687" i="1"/>
  <c r="AH4688" i="1"/>
  <c r="AH4689" i="1"/>
  <c r="AH4690" i="1"/>
  <c r="AH4691" i="1"/>
  <c r="AH4692" i="1"/>
  <c r="AH4693" i="1"/>
  <c r="AH4694" i="1"/>
  <c r="AH4695" i="1"/>
  <c r="AH4696" i="1"/>
  <c r="AH4697" i="1"/>
  <c r="AH4698" i="1"/>
  <c r="AH4699" i="1"/>
  <c r="AH4700" i="1"/>
  <c r="AH4701" i="1"/>
  <c r="AH4702" i="1"/>
  <c r="AH4703" i="1"/>
  <c r="AH4704" i="1"/>
  <c r="AH4705" i="1"/>
  <c r="AH4706" i="1"/>
  <c r="AH4707" i="1"/>
  <c r="AH4708" i="1"/>
  <c r="AH4709" i="1"/>
  <c r="AH4710" i="1"/>
  <c r="AH4711" i="1"/>
  <c r="AH4712" i="1"/>
  <c r="AH4713" i="1"/>
  <c r="AH4714" i="1"/>
  <c r="AH4715" i="1"/>
  <c r="AH4716" i="1"/>
  <c r="AH4717" i="1"/>
  <c r="AH4718" i="1"/>
  <c r="AH4719" i="1"/>
  <c r="AH4720" i="1"/>
  <c r="AH4721" i="1"/>
  <c r="AH4722" i="1"/>
  <c r="AH4723" i="1"/>
  <c r="AH4724" i="1"/>
  <c r="AH4725" i="1"/>
  <c r="AH4726" i="1"/>
  <c r="AH4727" i="1"/>
  <c r="AH4728" i="1"/>
  <c r="AH4729" i="1"/>
  <c r="AH4730" i="1"/>
  <c r="AH4731" i="1"/>
  <c r="AH4732" i="1"/>
  <c r="AH4733" i="1"/>
  <c r="AH4734" i="1"/>
  <c r="AH4735" i="1"/>
  <c r="AH4736" i="1"/>
  <c r="AH4737" i="1"/>
  <c r="AH4738" i="1"/>
  <c r="AH4739" i="1"/>
  <c r="AH4740" i="1"/>
  <c r="AH4741" i="1"/>
  <c r="AH4742" i="1"/>
  <c r="AH4743" i="1"/>
  <c r="AH4744" i="1"/>
  <c r="AH4745" i="1"/>
  <c r="AH4746" i="1"/>
  <c r="AH4747" i="1"/>
  <c r="AH4748" i="1"/>
  <c r="AH4749" i="1"/>
  <c r="AH4750" i="1"/>
  <c r="AH4751" i="1"/>
  <c r="AH4752" i="1"/>
  <c r="AH4753" i="1"/>
  <c r="AH4754" i="1"/>
  <c r="AH4755" i="1"/>
  <c r="AH4756" i="1"/>
  <c r="AH4757" i="1"/>
  <c r="AH4758" i="1"/>
  <c r="AH4759" i="1"/>
  <c r="AH4760" i="1"/>
  <c r="AH4761" i="1"/>
  <c r="AH4762" i="1"/>
  <c r="AH4763" i="1"/>
  <c r="AH4764" i="1"/>
  <c r="AH4765" i="1"/>
  <c r="AH4766" i="1"/>
  <c r="AH4767" i="1"/>
  <c r="AH4768" i="1"/>
  <c r="AH4769" i="1"/>
  <c r="AH4770" i="1"/>
  <c r="AH4771" i="1"/>
  <c r="AH4772" i="1"/>
  <c r="AH4773" i="1"/>
  <c r="AH4774" i="1"/>
  <c r="AH4775" i="1"/>
  <c r="AH4776" i="1"/>
  <c r="AH4777" i="1"/>
  <c r="AH4778" i="1"/>
  <c r="AH4779" i="1"/>
  <c r="AH4780" i="1"/>
  <c r="AH4781" i="1"/>
  <c r="AH4782" i="1"/>
  <c r="AH4783" i="1"/>
  <c r="AH4784" i="1"/>
  <c r="AH4785" i="1"/>
  <c r="AH4786" i="1"/>
  <c r="AH4787" i="1"/>
  <c r="AH4788" i="1"/>
  <c r="AH4789" i="1"/>
  <c r="AH4790" i="1"/>
  <c r="AH4791" i="1"/>
  <c r="AH4792" i="1"/>
  <c r="AH4793" i="1"/>
  <c r="AH4794" i="1"/>
  <c r="AH4795" i="1"/>
  <c r="AH4796" i="1"/>
  <c r="AH4797" i="1"/>
  <c r="AH4798" i="1"/>
  <c r="AH4799" i="1"/>
  <c r="AH4800" i="1"/>
  <c r="AH4801" i="1"/>
  <c r="AH4802" i="1"/>
  <c r="AH4803" i="1"/>
  <c r="AH4804" i="1"/>
  <c r="AH4805" i="1"/>
  <c r="AH4806" i="1"/>
  <c r="AH4807" i="1"/>
  <c r="AH4808" i="1"/>
  <c r="AH4809" i="1"/>
  <c r="AH4810" i="1"/>
  <c r="AH4811" i="1"/>
  <c r="AH4812" i="1"/>
  <c r="AH4813" i="1"/>
  <c r="AH4814" i="1"/>
  <c r="AH4815" i="1"/>
  <c r="AH4816" i="1"/>
  <c r="AH4817" i="1"/>
  <c r="AH4818" i="1"/>
  <c r="AH4819" i="1"/>
  <c r="AH4820" i="1"/>
  <c r="AH4821" i="1"/>
  <c r="AH4822" i="1"/>
  <c r="AH4823" i="1"/>
  <c r="AH4824" i="1"/>
  <c r="AH4825" i="1"/>
  <c r="AH4826" i="1"/>
  <c r="AH4827" i="1"/>
  <c r="AH4828" i="1"/>
  <c r="AH4829" i="1"/>
  <c r="AH4830" i="1"/>
  <c r="AH4831" i="1"/>
  <c r="AH4832" i="1"/>
  <c r="AH4833" i="1"/>
  <c r="AH4834" i="1"/>
  <c r="AH4835" i="1"/>
  <c r="AH4836" i="1"/>
  <c r="AH4837" i="1"/>
  <c r="AH4838" i="1"/>
  <c r="AH4839" i="1"/>
  <c r="AH4840" i="1"/>
  <c r="AH4841" i="1"/>
  <c r="AH4842" i="1"/>
  <c r="AH4843" i="1"/>
  <c r="AH4844" i="1"/>
  <c r="AH4845" i="1"/>
  <c r="AH4846" i="1"/>
  <c r="AH4847" i="1"/>
  <c r="AH4848" i="1"/>
  <c r="AH4849" i="1"/>
  <c r="AH4850" i="1"/>
  <c r="AH4851" i="1"/>
  <c r="AH4852" i="1"/>
  <c r="AH4853" i="1"/>
  <c r="AH4854" i="1"/>
  <c r="AH4855" i="1"/>
  <c r="AH4856" i="1"/>
  <c r="AH4857" i="1"/>
  <c r="AH4858" i="1"/>
  <c r="AH4859" i="1"/>
  <c r="AH4860" i="1"/>
  <c r="AH4861" i="1"/>
  <c r="AH4862" i="1"/>
  <c r="AH4863" i="1"/>
  <c r="AH4864" i="1"/>
  <c r="AH4865" i="1"/>
  <c r="AH4866" i="1"/>
  <c r="AH4867" i="1"/>
  <c r="AH4868" i="1"/>
  <c r="AH4869" i="1"/>
  <c r="AH4870" i="1"/>
  <c r="AH4871" i="1"/>
  <c r="AH4872" i="1"/>
  <c r="AH4873" i="1"/>
  <c r="AH4874" i="1"/>
  <c r="AH4875" i="1"/>
  <c r="AH4876" i="1"/>
  <c r="AH4877" i="1"/>
  <c r="AH4878" i="1"/>
  <c r="AH4879" i="1"/>
  <c r="AH4880" i="1"/>
  <c r="AH4881" i="1"/>
  <c r="AH4882" i="1"/>
  <c r="AH4883" i="1"/>
  <c r="AH4884" i="1"/>
  <c r="AH4885" i="1"/>
  <c r="AH4886" i="1"/>
  <c r="AH4887" i="1"/>
  <c r="AH4888" i="1"/>
  <c r="AH4889" i="1"/>
  <c r="AH4890" i="1"/>
  <c r="AH4891" i="1"/>
  <c r="AH4892" i="1"/>
  <c r="AH4893" i="1"/>
  <c r="AH4894" i="1"/>
  <c r="AH4895" i="1"/>
  <c r="AH4896" i="1"/>
  <c r="AH4897" i="1"/>
  <c r="AH4898" i="1"/>
  <c r="AH4899" i="1"/>
  <c r="AH4900" i="1"/>
  <c r="AH4901" i="1"/>
  <c r="AH4902" i="1"/>
  <c r="AH4903" i="1"/>
  <c r="AH4904" i="1"/>
  <c r="AH4905" i="1"/>
  <c r="AH4906" i="1"/>
  <c r="AH4907" i="1"/>
  <c r="AH4908" i="1"/>
  <c r="AH4909" i="1"/>
  <c r="AH4910" i="1"/>
  <c r="AH4911" i="1"/>
  <c r="AH4912" i="1"/>
  <c r="AH4913" i="1"/>
  <c r="AH4914" i="1"/>
  <c r="AH4915" i="1"/>
  <c r="AH4916" i="1"/>
  <c r="AH4917" i="1"/>
  <c r="AH4918" i="1"/>
  <c r="AH4919" i="1"/>
  <c r="AH4920" i="1"/>
  <c r="AH4921" i="1"/>
  <c r="AH4922" i="1"/>
  <c r="AH4923" i="1"/>
  <c r="AH4924" i="1"/>
  <c r="AH4925" i="1"/>
  <c r="AH4926" i="1"/>
  <c r="AH4927" i="1"/>
  <c r="AH4928" i="1"/>
  <c r="AH4929" i="1"/>
  <c r="AH4930" i="1"/>
  <c r="AH4931" i="1"/>
  <c r="AH4932" i="1"/>
  <c r="AH4933" i="1"/>
  <c r="AH4934" i="1"/>
  <c r="AH4935" i="1"/>
  <c r="AH4936" i="1"/>
  <c r="AH4937" i="1"/>
  <c r="AH4938" i="1"/>
  <c r="AH4939" i="1"/>
  <c r="AH4940" i="1"/>
  <c r="AH4941" i="1"/>
  <c r="AH4942" i="1"/>
  <c r="AH4943" i="1"/>
  <c r="AH4944" i="1"/>
  <c r="AH4945" i="1"/>
  <c r="AH4946" i="1"/>
  <c r="AH4947" i="1"/>
  <c r="AH4948" i="1"/>
  <c r="AH4949" i="1"/>
  <c r="AH4950" i="1"/>
  <c r="AH4951" i="1"/>
  <c r="AH4952" i="1"/>
  <c r="AH4953" i="1"/>
  <c r="AH4954" i="1"/>
  <c r="AH4955" i="1"/>
  <c r="AH4956" i="1"/>
  <c r="AH4957" i="1"/>
  <c r="AH4958" i="1"/>
  <c r="AH4959" i="1"/>
  <c r="AH4960" i="1"/>
  <c r="AH4961" i="1"/>
  <c r="AH4962" i="1"/>
  <c r="AH4963" i="1"/>
  <c r="AH4964" i="1"/>
  <c r="AH4965" i="1"/>
  <c r="AH4966" i="1"/>
  <c r="AH4967" i="1"/>
  <c r="AH4968" i="1"/>
  <c r="AH4969" i="1"/>
  <c r="AH4970" i="1"/>
  <c r="AH4971" i="1"/>
  <c r="AH4972" i="1"/>
  <c r="AH4973" i="1"/>
  <c r="AH4974" i="1"/>
  <c r="AH4975" i="1"/>
  <c r="AH4976" i="1"/>
  <c r="AH4977" i="1"/>
  <c r="AH4978" i="1"/>
  <c r="AH4979" i="1"/>
  <c r="AH4980" i="1"/>
  <c r="AH4981" i="1"/>
  <c r="AH4982" i="1"/>
  <c r="AH4983" i="1"/>
  <c r="AH4984" i="1"/>
  <c r="AH4985" i="1"/>
  <c r="AH4986" i="1"/>
  <c r="AH4987" i="1"/>
  <c r="AH4988" i="1"/>
  <c r="AH4989" i="1"/>
  <c r="AH4990" i="1"/>
  <c r="AH4991" i="1"/>
  <c r="AH4992" i="1"/>
  <c r="AH4993" i="1"/>
  <c r="AH4994" i="1"/>
  <c r="AH4995" i="1"/>
  <c r="AH4996" i="1"/>
  <c r="AH4997" i="1"/>
  <c r="AH4998" i="1"/>
  <c r="AH4999" i="1"/>
  <c r="AH5000" i="1"/>
  <c r="AH5001" i="1"/>
  <c r="AH5002" i="1"/>
  <c r="AH5003" i="1"/>
  <c r="AH5004" i="1"/>
  <c r="AH5005" i="1"/>
  <c r="AH5006" i="1"/>
  <c r="AH5007" i="1"/>
  <c r="AH5008" i="1"/>
  <c r="AH5009" i="1"/>
  <c r="AH5010" i="1"/>
  <c r="AH5011" i="1"/>
  <c r="AH5012" i="1"/>
  <c r="AH5013" i="1"/>
  <c r="AH5014" i="1"/>
  <c r="AH5015" i="1"/>
  <c r="AH5016" i="1"/>
  <c r="AH5017" i="1"/>
  <c r="AH5018" i="1"/>
  <c r="AH5019" i="1"/>
  <c r="AH5020" i="1"/>
  <c r="AH5021" i="1"/>
  <c r="AH5022" i="1"/>
  <c r="AH5023" i="1"/>
  <c r="AH5024" i="1"/>
  <c r="AH5025" i="1"/>
  <c r="AH5026" i="1"/>
  <c r="AH5027" i="1"/>
  <c r="AH5028" i="1"/>
  <c r="AH5029" i="1"/>
  <c r="AH5030" i="1"/>
  <c r="AH5031" i="1"/>
  <c r="AH5032" i="1"/>
  <c r="AH5033" i="1"/>
  <c r="AH5034" i="1"/>
  <c r="AH5035" i="1"/>
  <c r="AH5036" i="1"/>
  <c r="AH5037" i="1"/>
  <c r="AH5038" i="1"/>
  <c r="AH5039" i="1"/>
  <c r="AH5040" i="1"/>
  <c r="AH5041" i="1"/>
  <c r="AH5042" i="1"/>
  <c r="AH5043" i="1"/>
  <c r="AH5044" i="1"/>
  <c r="AH5045" i="1"/>
  <c r="AH5046" i="1"/>
  <c r="AH5047" i="1"/>
  <c r="AH5048" i="1"/>
  <c r="AH5049" i="1"/>
  <c r="AH5050" i="1"/>
  <c r="AH5051" i="1"/>
  <c r="AH5052" i="1"/>
  <c r="AH5053" i="1"/>
  <c r="AH5054" i="1"/>
  <c r="AH5055" i="1"/>
  <c r="AH5056" i="1"/>
  <c r="AH5057" i="1"/>
  <c r="AH5058" i="1"/>
  <c r="AH5059" i="1"/>
  <c r="AH5060" i="1"/>
  <c r="AH5061" i="1"/>
  <c r="AH5062" i="1"/>
  <c r="AH5063" i="1"/>
  <c r="AH5064" i="1"/>
  <c r="AH5065" i="1"/>
  <c r="AH5066" i="1"/>
  <c r="AH5067" i="1"/>
  <c r="AH5068" i="1"/>
  <c r="AH5069" i="1"/>
  <c r="AH5070" i="1"/>
  <c r="AH5071" i="1"/>
  <c r="AH5072" i="1"/>
  <c r="AH5073" i="1"/>
  <c r="AH5074" i="1"/>
  <c r="AH5075" i="1"/>
  <c r="AH5076" i="1"/>
  <c r="AH5077" i="1"/>
  <c r="AH5078" i="1"/>
  <c r="AH5079" i="1"/>
  <c r="AH5080" i="1"/>
  <c r="AH5081" i="1"/>
  <c r="AH5082" i="1"/>
  <c r="AH5083" i="1"/>
  <c r="AH5084" i="1"/>
  <c r="AH5085" i="1"/>
  <c r="AH5086" i="1"/>
  <c r="AH5087" i="1"/>
  <c r="AH5088" i="1"/>
  <c r="AH5089" i="1"/>
  <c r="AH5090" i="1"/>
  <c r="AH5091" i="1"/>
  <c r="AH5092" i="1"/>
  <c r="AH5093" i="1"/>
  <c r="AH5094" i="1"/>
  <c r="AH5095" i="1"/>
  <c r="AH5096" i="1"/>
  <c r="AH5097" i="1"/>
  <c r="AH5098" i="1"/>
  <c r="AH5099" i="1"/>
  <c r="AH5100" i="1"/>
  <c r="AH5101" i="1"/>
  <c r="AH5102" i="1"/>
  <c r="AH5103" i="1"/>
  <c r="AH5104" i="1"/>
  <c r="AH5105" i="1"/>
  <c r="AH5106" i="1"/>
  <c r="AH5107" i="1"/>
  <c r="AH5108" i="1"/>
  <c r="AH5109" i="1"/>
  <c r="AH5110" i="1"/>
  <c r="AH5111" i="1"/>
  <c r="AH5112" i="1"/>
  <c r="AH5113" i="1"/>
  <c r="AH5114" i="1"/>
  <c r="AH5115" i="1"/>
  <c r="AH5116" i="1"/>
  <c r="AH5117" i="1"/>
  <c r="AH5118" i="1"/>
  <c r="AH5119" i="1"/>
  <c r="AH5120" i="1"/>
  <c r="AH5121" i="1"/>
  <c r="AH5122" i="1"/>
  <c r="AH5123" i="1"/>
  <c r="AH5124" i="1"/>
  <c r="AH5125" i="1"/>
  <c r="AH5126" i="1"/>
  <c r="AH5127" i="1"/>
  <c r="AH5128" i="1"/>
  <c r="AH5129" i="1"/>
  <c r="AH5130" i="1"/>
  <c r="AH5131" i="1"/>
  <c r="AH5132" i="1"/>
  <c r="AH5133" i="1"/>
  <c r="AH5134" i="1"/>
  <c r="AH5135" i="1"/>
  <c r="AH5136" i="1"/>
  <c r="AH5137" i="1"/>
  <c r="AH5138" i="1"/>
  <c r="AH5139" i="1"/>
  <c r="AH5140" i="1"/>
  <c r="AH5141" i="1"/>
  <c r="AH5142" i="1"/>
  <c r="AH5143" i="1"/>
  <c r="AH5144" i="1"/>
  <c r="AH5145" i="1"/>
  <c r="AH5146" i="1"/>
  <c r="AH5147" i="1"/>
  <c r="AH5148" i="1"/>
  <c r="AH5149" i="1"/>
  <c r="AH5150" i="1"/>
  <c r="AH5151" i="1"/>
  <c r="AH5152" i="1"/>
  <c r="AH5153" i="1"/>
  <c r="AH5154" i="1"/>
  <c r="AH5155" i="1"/>
  <c r="AH5156" i="1"/>
  <c r="AH5157" i="1"/>
  <c r="AH5158" i="1"/>
  <c r="AH5159" i="1"/>
  <c r="AH5160" i="1"/>
  <c r="AH5161" i="1"/>
  <c r="AH5162" i="1"/>
  <c r="AH5163" i="1"/>
  <c r="AH5164" i="1"/>
  <c r="AH5165" i="1"/>
  <c r="AH5166" i="1"/>
  <c r="AH5167" i="1"/>
  <c r="AH5168" i="1"/>
  <c r="AH5169" i="1"/>
  <c r="AH5170" i="1"/>
  <c r="AH5171" i="1"/>
  <c r="AH5172" i="1"/>
  <c r="AH5173" i="1"/>
  <c r="AH5174" i="1"/>
  <c r="AH5175" i="1"/>
  <c r="AH5176" i="1"/>
  <c r="AH5177" i="1"/>
  <c r="AH5178" i="1"/>
  <c r="AH5179" i="1"/>
  <c r="AH5180" i="1"/>
  <c r="AH5181" i="1"/>
  <c r="AH5182" i="1"/>
  <c r="AH5183" i="1"/>
  <c r="AH5184" i="1"/>
  <c r="AH5185" i="1"/>
  <c r="AH5186" i="1"/>
  <c r="AH5187" i="1"/>
  <c r="AH5188" i="1"/>
  <c r="AH5189" i="1"/>
  <c r="AH5190" i="1"/>
  <c r="AH5191" i="1"/>
  <c r="AH5192" i="1"/>
  <c r="AH5193" i="1"/>
  <c r="AH5194" i="1"/>
  <c r="AH5195" i="1"/>
  <c r="AH5196" i="1"/>
  <c r="AH5197" i="1"/>
  <c r="AH5198" i="1"/>
  <c r="AH5199" i="1"/>
  <c r="AH5200" i="1"/>
  <c r="AH5201" i="1"/>
  <c r="AH5202" i="1"/>
  <c r="AH5203" i="1"/>
  <c r="AH5204" i="1"/>
  <c r="AH5205" i="1"/>
  <c r="AH5206" i="1"/>
  <c r="AH5207" i="1"/>
  <c r="AH5208" i="1"/>
  <c r="AH5209" i="1"/>
  <c r="AH5210" i="1"/>
  <c r="AH5211" i="1"/>
  <c r="AH5212" i="1"/>
  <c r="AH5213" i="1"/>
  <c r="AH5214" i="1"/>
  <c r="AH5215" i="1"/>
  <c r="AH5216" i="1"/>
  <c r="AH5217" i="1"/>
  <c r="AH5218" i="1"/>
  <c r="AH5219" i="1"/>
  <c r="AH5220" i="1"/>
  <c r="AH5221" i="1"/>
  <c r="AH5222" i="1"/>
  <c r="AH5223" i="1"/>
  <c r="AH5224" i="1"/>
  <c r="AH5225" i="1"/>
  <c r="AH5226" i="1"/>
  <c r="AH5227" i="1"/>
  <c r="AH5228" i="1"/>
  <c r="AH5229" i="1"/>
  <c r="AH5230" i="1"/>
  <c r="AH5231" i="1"/>
  <c r="AH5232" i="1"/>
  <c r="AH5233" i="1"/>
  <c r="AH5234" i="1"/>
  <c r="AH5235" i="1"/>
  <c r="AH5236" i="1"/>
  <c r="AH5237" i="1"/>
  <c r="AH5238" i="1"/>
  <c r="AH5239" i="1"/>
  <c r="AH5240" i="1"/>
  <c r="AH5241" i="1"/>
  <c r="AH5242" i="1"/>
  <c r="AH5243" i="1"/>
  <c r="AH5244" i="1"/>
  <c r="AH5245" i="1"/>
  <c r="AH5246" i="1"/>
  <c r="AH5247" i="1"/>
  <c r="AH5248" i="1"/>
  <c r="AH5249" i="1"/>
  <c r="AH5250" i="1"/>
  <c r="AH5251" i="1"/>
  <c r="AH5252" i="1"/>
  <c r="AH5253" i="1"/>
  <c r="AH5254" i="1"/>
  <c r="AH5255" i="1"/>
  <c r="AH5256" i="1"/>
  <c r="AH5257" i="1"/>
  <c r="AH5258" i="1"/>
  <c r="AH5259" i="1"/>
  <c r="AH5260" i="1"/>
  <c r="AH5261" i="1"/>
  <c r="AH5262" i="1"/>
  <c r="AH5263" i="1"/>
  <c r="AH5264" i="1"/>
  <c r="AH5265" i="1"/>
  <c r="AH5266" i="1"/>
  <c r="AH5267" i="1"/>
  <c r="AH5268" i="1"/>
  <c r="AH5269" i="1"/>
  <c r="AH5270" i="1"/>
  <c r="AH5271" i="1"/>
  <c r="AH5272" i="1"/>
  <c r="AH5273" i="1"/>
  <c r="AH5274" i="1"/>
  <c r="AH5275" i="1"/>
  <c r="AH5276" i="1"/>
  <c r="AH5277" i="1"/>
  <c r="AH5278" i="1"/>
  <c r="AH5279" i="1"/>
  <c r="AH5280" i="1"/>
  <c r="AH5281" i="1"/>
  <c r="AH5282" i="1"/>
  <c r="AH5283" i="1"/>
  <c r="AH5284" i="1"/>
  <c r="AH5285" i="1"/>
  <c r="AH5286" i="1"/>
  <c r="AH5287" i="1"/>
  <c r="AH5288" i="1"/>
  <c r="AH5289" i="1"/>
  <c r="AH5290" i="1"/>
  <c r="AH5291" i="1"/>
  <c r="AH5292" i="1"/>
  <c r="AH5293" i="1"/>
  <c r="AH5294" i="1"/>
  <c r="AH5295" i="1"/>
  <c r="AH5296" i="1"/>
  <c r="AH5297" i="1"/>
  <c r="AH5298" i="1"/>
  <c r="AH5299" i="1"/>
  <c r="AH5300" i="1"/>
  <c r="AH5301" i="1"/>
  <c r="AH5302" i="1"/>
  <c r="AH5303" i="1"/>
  <c r="AH5304" i="1"/>
  <c r="AH5305" i="1"/>
  <c r="AH5306" i="1"/>
  <c r="AH5307" i="1"/>
  <c r="AH5308" i="1"/>
  <c r="AH5309" i="1"/>
  <c r="AH5310" i="1"/>
  <c r="AH5311" i="1"/>
  <c r="AH5312" i="1"/>
  <c r="AH5313" i="1"/>
  <c r="AH5314" i="1"/>
  <c r="AH5315" i="1"/>
  <c r="AH5316" i="1"/>
  <c r="AH5317" i="1"/>
  <c r="AH5318" i="1"/>
  <c r="AH5319" i="1"/>
  <c r="AH5320" i="1"/>
  <c r="AH5321" i="1"/>
  <c r="AH5322" i="1"/>
  <c r="AH5323" i="1"/>
  <c r="AH5324" i="1"/>
  <c r="AH5325" i="1"/>
  <c r="AH5326" i="1"/>
  <c r="AH5327" i="1"/>
  <c r="AH5328" i="1"/>
  <c r="AH5329" i="1"/>
  <c r="AH5330" i="1"/>
  <c r="AH5331" i="1"/>
  <c r="AH5332" i="1"/>
  <c r="AH5333" i="1"/>
  <c r="AH5334" i="1"/>
  <c r="AH5335" i="1"/>
  <c r="AH5336" i="1"/>
  <c r="AH5337" i="1"/>
  <c r="AH5338" i="1"/>
  <c r="AH5339" i="1"/>
  <c r="AH5340" i="1"/>
  <c r="AH5341" i="1"/>
  <c r="AH5342" i="1"/>
  <c r="AH5343" i="1"/>
  <c r="AH5344" i="1"/>
  <c r="AH5345" i="1"/>
  <c r="AH5346" i="1"/>
  <c r="AH5347" i="1"/>
  <c r="AH5348" i="1"/>
  <c r="AH5349" i="1"/>
  <c r="AH5350" i="1"/>
  <c r="AH5351" i="1"/>
  <c r="AH5352" i="1"/>
  <c r="AH5353" i="1"/>
  <c r="AH5354" i="1"/>
  <c r="AH5355" i="1"/>
  <c r="AH5356" i="1"/>
  <c r="AH5357" i="1"/>
  <c r="AH5358" i="1"/>
  <c r="AH5359" i="1"/>
  <c r="AH5360" i="1"/>
  <c r="AH5361" i="1"/>
  <c r="AH5362" i="1"/>
  <c r="AH5363" i="1"/>
  <c r="AH5364" i="1"/>
  <c r="AH5365" i="1"/>
  <c r="AH5366" i="1"/>
  <c r="AH5367" i="1"/>
  <c r="AH5368" i="1"/>
  <c r="AH5369" i="1"/>
  <c r="AH5370" i="1"/>
  <c r="AH5371" i="1"/>
  <c r="AH5372" i="1"/>
  <c r="AH5373" i="1"/>
  <c r="AH5374" i="1"/>
  <c r="AH5375" i="1"/>
  <c r="AH5376" i="1"/>
  <c r="AH5377" i="1"/>
  <c r="AH5378" i="1"/>
  <c r="AH5379" i="1"/>
  <c r="AH5380" i="1"/>
  <c r="AH5381" i="1"/>
  <c r="AH5382" i="1"/>
  <c r="AH5383" i="1"/>
  <c r="AH5384" i="1"/>
  <c r="AH5385" i="1"/>
  <c r="AH5386" i="1"/>
  <c r="AH5387" i="1"/>
  <c r="AH5388" i="1"/>
  <c r="AH5389" i="1"/>
  <c r="AH5390" i="1"/>
  <c r="AH5391" i="1"/>
  <c r="AH5392" i="1"/>
  <c r="AH5393" i="1"/>
  <c r="AH5394" i="1"/>
  <c r="AH5395" i="1"/>
  <c r="AH5396" i="1"/>
  <c r="AH5397" i="1"/>
  <c r="AH5398" i="1"/>
  <c r="AH5399" i="1"/>
  <c r="AH5400" i="1"/>
  <c r="AH5401" i="1"/>
  <c r="AH5402" i="1"/>
  <c r="AH5403" i="1"/>
  <c r="AH5404" i="1"/>
  <c r="AH5405" i="1"/>
  <c r="AH5406" i="1"/>
  <c r="AH5407" i="1"/>
  <c r="AH5408" i="1"/>
  <c r="AH5409" i="1"/>
  <c r="AH5410" i="1"/>
  <c r="AH5411" i="1"/>
  <c r="AH5412" i="1"/>
  <c r="AH5413" i="1"/>
  <c r="AH5414" i="1"/>
  <c r="AH5415" i="1"/>
  <c r="AH5416" i="1"/>
  <c r="AH5417" i="1"/>
  <c r="AH5418" i="1"/>
  <c r="AH5419" i="1"/>
  <c r="AH5420" i="1"/>
  <c r="AH5421" i="1"/>
  <c r="AH5422" i="1"/>
  <c r="AH5423" i="1"/>
  <c r="AH5424" i="1"/>
  <c r="AH5425" i="1"/>
  <c r="AH5426" i="1"/>
  <c r="AH5427" i="1"/>
  <c r="AH5428" i="1"/>
  <c r="AH5429" i="1"/>
  <c r="AH5430" i="1"/>
  <c r="AH5431" i="1"/>
  <c r="AH5432" i="1"/>
  <c r="AH5433" i="1"/>
  <c r="AH5434" i="1"/>
  <c r="AH5435" i="1"/>
  <c r="AH5436" i="1"/>
  <c r="AH5437" i="1"/>
  <c r="AH5438" i="1"/>
  <c r="AH5439" i="1"/>
  <c r="AH5440" i="1"/>
  <c r="AH5441" i="1"/>
  <c r="AH5442" i="1"/>
  <c r="AH5443" i="1"/>
  <c r="AH5444" i="1"/>
  <c r="AH5445" i="1"/>
  <c r="AH5446" i="1"/>
  <c r="AH5447" i="1"/>
  <c r="AH5448" i="1"/>
  <c r="AH5449" i="1"/>
  <c r="AH5450" i="1"/>
  <c r="AH5451" i="1"/>
  <c r="AH5452" i="1"/>
  <c r="AH5453" i="1"/>
  <c r="AH5454" i="1"/>
  <c r="AH5455" i="1"/>
  <c r="AH5456" i="1"/>
  <c r="AH5457" i="1"/>
  <c r="AH5458" i="1"/>
  <c r="AH5459" i="1"/>
  <c r="AH5460" i="1"/>
  <c r="AH5461" i="1"/>
  <c r="AH5462" i="1"/>
  <c r="AH5463" i="1"/>
  <c r="AH5464" i="1"/>
  <c r="AH5465" i="1"/>
  <c r="AH5466" i="1"/>
  <c r="AH5467" i="1"/>
  <c r="AH5468" i="1"/>
  <c r="AH5469" i="1"/>
  <c r="AH5470" i="1"/>
  <c r="AH5471" i="1"/>
  <c r="AH5472" i="1"/>
  <c r="AH5473" i="1"/>
  <c r="AH5474" i="1"/>
  <c r="AH5475" i="1"/>
  <c r="AH5476" i="1"/>
  <c r="AH5477" i="1"/>
  <c r="AH5478" i="1"/>
  <c r="AH5479" i="1"/>
  <c r="AH5480" i="1"/>
  <c r="AH5481" i="1"/>
  <c r="AH5482" i="1"/>
  <c r="AH5483" i="1"/>
  <c r="AH5484" i="1"/>
  <c r="AH5485" i="1"/>
  <c r="AH5486" i="1"/>
  <c r="AH5487" i="1"/>
  <c r="AH5488" i="1"/>
  <c r="AH5489" i="1"/>
  <c r="AH5490" i="1"/>
  <c r="AH5491" i="1"/>
  <c r="AH5492" i="1"/>
  <c r="AH5493" i="1"/>
  <c r="AH5494" i="1"/>
  <c r="AH5495" i="1"/>
  <c r="AH5496" i="1"/>
  <c r="AH5497" i="1"/>
  <c r="AH5498" i="1"/>
  <c r="AH5499" i="1"/>
  <c r="AH5500" i="1"/>
  <c r="AH5501" i="1"/>
  <c r="AH5502" i="1"/>
  <c r="AH5503" i="1"/>
  <c r="AH5504" i="1"/>
  <c r="AH5505" i="1"/>
  <c r="AH5506" i="1"/>
  <c r="AH5507" i="1"/>
  <c r="AH5508" i="1"/>
  <c r="AH5509" i="1"/>
  <c r="AH5510" i="1"/>
  <c r="AH5511" i="1"/>
  <c r="AH5512" i="1"/>
  <c r="AH5513" i="1"/>
  <c r="AH5514" i="1"/>
  <c r="AH5515" i="1"/>
  <c r="AH5516" i="1"/>
  <c r="AH5517" i="1"/>
  <c r="AH5518" i="1"/>
  <c r="AH5519" i="1"/>
  <c r="AH5520" i="1"/>
  <c r="AH5521" i="1"/>
  <c r="AH5522" i="1"/>
  <c r="AH5523" i="1"/>
  <c r="AH5524" i="1"/>
  <c r="AH5525" i="1"/>
  <c r="AH5526" i="1"/>
  <c r="AH5527" i="1"/>
  <c r="AH5528" i="1"/>
  <c r="AH5529" i="1"/>
  <c r="AH5530" i="1"/>
  <c r="AH5531" i="1"/>
  <c r="AH5532" i="1"/>
  <c r="AH5533" i="1"/>
  <c r="AH5534" i="1"/>
  <c r="AH5535" i="1"/>
  <c r="AH5536" i="1"/>
  <c r="AH5537" i="1"/>
  <c r="AH5538" i="1"/>
  <c r="AH5539" i="1"/>
  <c r="AH5540" i="1"/>
  <c r="AH5541" i="1"/>
  <c r="AH5542" i="1"/>
  <c r="AH5543" i="1"/>
  <c r="AH5544" i="1"/>
  <c r="AH5545" i="1"/>
  <c r="AH5546" i="1"/>
  <c r="AH5547" i="1"/>
  <c r="AH5548" i="1"/>
  <c r="AH5549" i="1"/>
  <c r="AH5550" i="1"/>
  <c r="AH5551" i="1"/>
  <c r="AH5552" i="1"/>
  <c r="AH5553" i="1"/>
  <c r="AH5554" i="1"/>
  <c r="AH5555" i="1"/>
  <c r="AH5556" i="1"/>
  <c r="AH5557" i="1"/>
  <c r="AH5558" i="1"/>
  <c r="AH5559" i="1"/>
  <c r="AH5560" i="1"/>
  <c r="AH5561" i="1"/>
  <c r="AH5562" i="1"/>
  <c r="AH5563" i="1"/>
  <c r="AH5564" i="1"/>
  <c r="AH5565" i="1"/>
  <c r="AH5566" i="1"/>
  <c r="AH5567" i="1"/>
  <c r="AH5568" i="1"/>
  <c r="AH5569" i="1"/>
  <c r="AH5570" i="1"/>
  <c r="AH5571" i="1"/>
  <c r="AH5572" i="1"/>
  <c r="AH5573" i="1"/>
  <c r="AH5574" i="1"/>
  <c r="AH5575" i="1"/>
  <c r="AH5576" i="1"/>
  <c r="AH5577" i="1"/>
  <c r="AH5578" i="1"/>
  <c r="AH5579" i="1"/>
  <c r="AH5580" i="1"/>
  <c r="AH5581" i="1"/>
  <c r="AH5582" i="1"/>
  <c r="AH5583" i="1"/>
  <c r="AH5584" i="1"/>
  <c r="AH5585" i="1"/>
  <c r="AH5586" i="1"/>
  <c r="AH5587" i="1"/>
  <c r="AH5588" i="1"/>
  <c r="AH5589" i="1"/>
  <c r="AH5590" i="1"/>
  <c r="AH5591" i="1"/>
  <c r="AH5592" i="1"/>
  <c r="AH5593" i="1"/>
  <c r="AH5594" i="1"/>
  <c r="AH5595" i="1"/>
  <c r="AH5596" i="1"/>
  <c r="AH5597" i="1"/>
  <c r="AH5598" i="1"/>
  <c r="AH5599" i="1"/>
  <c r="AH5600" i="1"/>
  <c r="AH5601" i="1"/>
  <c r="AH5602" i="1"/>
  <c r="AH5603" i="1"/>
  <c r="AH5604" i="1"/>
  <c r="AH5605" i="1"/>
  <c r="AH5606" i="1"/>
  <c r="AH5607" i="1"/>
  <c r="AH5608" i="1"/>
  <c r="AH5609" i="1"/>
  <c r="AH5610" i="1"/>
  <c r="AH5611" i="1"/>
  <c r="AH5612" i="1"/>
  <c r="AH5613" i="1"/>
  <c r="AH5614" i="1"/>
  <c r="AH5615" i="1"/>
  <c r="AH5616" i="1"/>
  <c r="AH5617" i="1"/>
  <c r="AH5618" i="1"/>
  <c r="AH5619" i="1"/>
  <c r="AH5620" i="1"/>
  <c r="AH5621" i="1"/>
  <c r="AH5622" i="1"/>
  <c r="AH5623" i="1"/>
  <c r="AH5624" i="1"/>
  <c r="AH5625" i="1"/>
  <c r="AH5626" i="1"/>
  <c r="AH5627" i="1"/>
  <c r="AH5628" i="1"/>
  <c r="AH5629" i="1"/>
  <c r="AH5630" i="1"/>
  <c r="AH5631" i="1"/>
  <c r="AH5632" i="1"/>
  <c r="AH5633" i="1"/>
  <c r="AH5634" i="1"/>
  <c r="AH5635" i="1"/>
  <c r="AH5636" i="1"/>
  <c r="AH5637" i="1"/>
  <c r="AH5638" i="1"/>
  <c r="AH5639" i="1"/>
  <c r="AH5640" i="1"/>
  <c r="AH5641" i="1"/>
  <c r="AH5642" i="1"/>
  <c r="AH5643" i="1"/>
  <c r="AH5644" i="1"/>
  <c r="AH5645" i="1"/>
  <c r="AH5646" i="1"/>
  <c r="AH5647" i="1"/>
  <c r="AH5648" i="1"/>
  <c r="AH5649" i="1"/>
  <c r="AH5650" i="1"/>
  <c r="AH5651" i="1"/>
  <c r="AH5652" i="1"/>
  <c r="AH5653" i="1"/>
  <c r="AH5654" i="1"/>
  <c r="AH5655" i="1"/>
  <c r="AH5656" i="1"/>
  <c r="AH5657" i="1"/>
  <c r="AH5658" i="1"/>
  <c r="AH5659" i="1"/>
  <c r="AH5660" i="1"/>
  <c r="AH5661" i="1"/>
  <c r="AH5662" i="1"/>
  <c r="AH5663" i="1"/>
  <c r="AH5664" i="1"/>
  <c r="AH5665" i="1"/>
  <c r="AH5666" i="1"/>
  <c r="AH5667" i="1"/>
  <c r="AH5668" i="1"/>
  <c r="AH5669" i="1"/>
  <c r="AH5670" i="1"/>
  <c r="AH5671" i="1"/>
  <c r="AH5672" i="1"/>
  <c r="AH5673" i="1"/>
  <c r="AH5674" i="1"/>
  <c r="AH5675" i="1"/>
  <c r="AH5676" i="1"/>
  <c r="AH5677" i="1"/>
  <c r="AH5678" i="1"/>
  <c r="AH5679" i="1"/>
  <c r="AH5680" i="1"/>
  <c r="AH5681" i="1"/>
  <c r="AH5682" i="1"/>
  <c r="AH5683" i="1"/>
  <c r="AH5684" i="1"/>
  <c r="AH5685" i="1"/>
  <c r="AH5686" i="1"/>
  <c r="AH5687" i="1"/>
  <c r="AH5688" i="1"/>
  <c r="AH5689" i="1"/>
  <c r="AH5690" i="1"/>
  <c r="AH5691" i="1"/>
  <c r="AH5692" i="1"/>
  <c r="AH5693" i="1"/>
  <c r="AH5694" i="1"/>
  <c r="AH5695" i="1"/>
  <c r="AH5696" i="1"/>
  <c r="AH5697" i="1"/>
  <c r="AH5698" i="1"/>
  <c r="AH5699" i="1"/>
  <c r="AH5700" i="1"/>
  <c r="AH5701" i="1"/>
  <c r="AH5702" i="1"/>
  <c r="AH5703" i="1"/>
  <c r="AH5704" i="1"/>
  <c r="AH5705" i="1"/>
  <c r="AH5706" i="1"/>
  <c r="AH5707" i="1"/>
  <c r="AH5708" i="1"/>
  <c r="AH5709" i="1"/>
  <c r="AH5710" i="1"/>
  <c r="AH5711" i="1"/>
  <c r="AH5712" i="1"/>
  <c r="AH5713" i="1"/>
  <c r="AH5714" i="1"/>
  <c r="AH5715" i="1"/>
  <c r="AH5716" i="1"/>
  <c r="AH5717" i="1"/>
  <c r="AH5718" i="1"/>
  <c r="AH5719" i="1"/>
  <c r="AH5720" i="1"/>
  <c r="AH5721" i="1"/>
  <c r="AH5722" i="1"/>
  <c r="AH5723" i="1"/>
  <c r="AH5724" i="1"/>
  <c r="AH5725" i="1"/>
  <c r="AH5726" i="1"/>
  <c r="AH5727" i="1"/>
  <c r="AH5728" i="1"/>
  <c r="AH5729" i="1"/>
  <c r="AH5730" i="1"/>
  <c r="AH5731" i="1"/>
  <c r="AH5732" i="1"/>
  <c r="AH5733" i="1"/>
  <c r="AH5734" i="1"/>
  <c r="AH5735" i="1"/>
  <c r="AH5736" i="1"/>
  <c r="AH5737" i="1"/>
  <c r="AH5738" i="1"/>
  <c r="AH5739" i="1"/>
  <c r="AH5740" i="1"/>
  <c r="AH5741" i="1"/>
  <c r="AH5742" i="1"/>
  <c r="AH5743" i="1"/>
  <c r="AH5744" i="1"/>
  <c r="AH5745" i="1"/>
  <c r="AH5746" i="1"/>
  <c r="AH5747" i="1"/>
  <c r="AH5748" i="1"/>
  <c r="AH5749" i="1"/>
  <c r="AH5750" i="1"/>
  <c r="AH5751" i="1"/>
  <c r="AH5752" i="1"/>
  <c r="AH5753" i="1"/>
  <c r="AH5754" i="1"/>
  <c r="AH5755" i="1"/>
  <c r="AH5756" i="1"/>
  <c r="AH5757" i="1"/>
  <c r="AH5758" i="1"/>
  <c r="AH5759" i="1"/>
  <c r="AH5760" i="1"/>
  <c r="AH5761" i="1"/>
  <c r="AH5762" i="1"/>
  <c r="AH5763" i="1"/>
  <c r="AH5764" i="1"/>
  <c r="AH5765" i="1"/>
  <c r="AH5766" i="1"/>
  <c r="AH5767" i="1"/>
  <c r="AH5768" i="1"/>
  <c r="AH5769" i="1"/>
  <c r="AH5770" i="1"/>
  <c r="AH5771" i="1"/>
  <c r="AH5772" i="1"/>
  <c r="AH5773" i="1"/>
  <c r="AH5774" i="1"/>
  <c r="AH5775" i="1"/>
  <c r="AH5776" i="1"/>
  <c r="AH5777" i="1"/>
  <c r="AH5778" i="1"/>
  <c r="AH5779" i="1"/>
  <c r="AH5780" i="1"/>
  <c r="AH5781" i="1"/>
  <c r="AH5782" i="1"/>
  <c r="AH5783" i="1"/>
  <c r="AH5784" i="1"/>
  <c r="AH5785" i="1"/>
  <c r="AH5786" i="1"/>
  <c r="AH5787" i="1"/>
  <c r="AH5788" i="1"/>
  <c r="AH5789" i="1"/>
  <c r="AH5790" i="1"/>
  <c r="AH5791" i="1"/>
  <c r="AH5792" i="1"/>
  <c r="AH5793" i="1"/>
  <c r="AH5794" i="1"/>
  <c r="AH5795" i="1"/>
  <c r="AH5796" i="1"/>
  <c r="AH5797" i="1"/>
  <c r="AH5798" i="1"/>
  <c r="AH5799" i="1"/>
  <c r="AH5800" i="1"/>
  <c r="AH5801" i="1"/>
  <c r="AH5802" i="1"/>
  <c r="AH5803" i="1"/>
  <c r="AH5804" i="1"/>
  <c r="AH5805" i="1"/>
  <c r="AH5806" i="1"/>
  <c r="AH5807" i="1"/>
  <c r="AH5808" i="1"/>
  <c r="AH5809" i="1"/>
  <c r="AH5810" i="1"/>
  <c r="AH5811" i="1"/>
  <c r="AH5812" i="1"/>
  <c r="AH5813" i="1"/>
  <c r="AH5814" i="1"/>
  <c r="AH5815" i="1"/>
  <c r="AH5816" i="1"/>
  <c r="AH5817" i="1"/>
  <c r="AH5818" i="1"/>
  <c r="AH5819" i="1"/>
  <c r="AH5820" i="1"/>
  <c r="AH5821" i="1"/>
  <c r="AH5822" i="1"/>
  <c r="AH5823" i="1"/>
  <c r="AH5824" i="1"/>
  <c r="AH5825" i="1"/>
  <c r="AH5826" i="1"/>
  <c r="AH5827" i="1"/>
  <c r="AH5828" i="1"/>
  <c r="AH5829" i="1"/>
  <c r="AH5830" i="1"/>
  <c r="AH5831" i="1"/>
  <c r="AH5832" i="1"/>
  <c r="AH5833" i="1"/>
  <c r="AH5834" i="1"/>
  <c r="AH5835" i="1"/>
  <c r="AH5836" i="1"/>
  <c r="AH5837" i="1"/>
  <c r="AH5838" i="1"/>
  <c r="AH5839" i="1"/>
  <c r="AH5840" i="1"/>
  <c r="AH5841" i="1"/>
  <c r="AH5842" i="1"/>
  <c r="AH5843" i="1"/>
  <c r="AH5844" i="1"/>
  <c r="AH5845" i="1"/>
  <c r="AH5846" i="1"/>
  <c r="AH5847" i="1"/>
  <c r="AH5848" i="1"/>
  <c r="AH5849" i="1"/>
  <c r="AH5850" i="1"/>
  <c r="AH5851" i="1"/>
  <c r="AH5852" i="1"/>
  <c r="AH5853" i="1"/>
  <c r="AH5854" i="1"/>
  <c r="AH5855" i="1"/>
  <c r="AH5856" i="1"/>
  <c r="AH5857" i="1"/>
  <c r="AH5858" i="1"/>
  <c r="AH5859" i="1"/>
  <c r="AH5860" i="1"/>
  <c r="AH5861" i="1"/>
  <c r="AH5862" i="1"/>
  <c r="AH5863" i="1"/>
  <c r="AH5864" i="1"/>
  <c r="AH5865" i="1"/>
  <c r="AH5866" i="1"/>
  <c r="AH5867" i="1"/>
  <c r="AH5868" i="1"/>
  <c r="AH5869" i="1"/>
  <c r="AH5870" i="1"/>
  <c r="AH5871" i="1"/>
  <c r="AH5872" i="1"/>
  <c r="AH5873" i="1"/>
  <c r="AH5874" i="1"/>
  <c r="AH5875" i="1"/>
  <c r="AH5876" i="1"/>
  <c r="AH5877" i="1"/>
  <c r="AH5878" i="1"/>
  <c r="AH5879" i="1"/>
  <c r="AH5880" i="1"/>
  <c r="AH5881" i="1"/>
  <c r="AH5882" i="1"/>
  <c r="AH5883" i="1"/>
  <c r="AH5884" i="1"/>
  <c r="AH5885" i="1"/>
  <c r="AH5886" i="1"/>
  <c r="AH5887" i="1"/>
  <c r="AH5888" i="1"/>
  <c r="AH5889" i="1"/>
  <c r="AH5890" i="1"/>
  <c r="AH5891" i="1"/>
  <c r="AH5892" i="1"/>
  <c r="AH5893" i="1"/>
  <c r="AH5894" i="1"/>
  <c r="AH5895" i="1"/>
  <c r="AH5896" i="1"/>
  <c r="AH5897" i="1"/>
  <c r="AH5898" i="1"/>
  <c r="AH5899" i="1"/>
  <c r="AH5900" i="1"/>
  <c r="AH5901" i="1"/>
  <c r="AH5902" i="1"/>
  <c r="AH5903" i="1"/>
  <c r="AH5904" i="1"/>
  <c r="AH5905" i="1"/>
  <c r="AH5906" i="1"/>
  <c r="AH5907" i="1"/>
  <c r="AH5908" i="1"/>
  <c r="AH5909" i="1"/>
  <c r="AH5910" i="1"/>
  <c r="AH5911" i="1"/>
  <c r="AH5912" i="1"/>
  <c r="AH5913" i="1"/>
  <c r="AH5914" i="1"/>
  <c r="AH5915" i="1"/>
  <c r="AH5916" i="1"/>
  <c r="AH5917" i="1"/>
  <c r="AH5918" i="1"/>
  <c r="AH5919" i="1"/>
  <c r="AH5920" i="1"/>
  <c r="AH5921" i="1"/>
  <c r="AH5922" i="1"/>
  <c r="AH5923" i="1"/>
  <c r="AH5924" i="1"/>
  <c r="AH5925" i="1"/>
  <c r="AH5926" i="1"/>
  <c r="AH5927" i="1"/>
  <c r="AH5928" i="1"/>
  <c r="AH5929" i="1"/>
  <c r="AH5930" i="1"/>
  <c r="AH5931" i="1"/>
  <c r="AH5932" i="1"/>
  <c r="AH5933" i="1"/>
  <c r="AH5934" i="1"/>
  <c r="AH5935" i="1"/>
  <c r="AH5936" i="1"/>
  <c r="AH5937" i="1"/>
  <c r="AH5938" i="1"/>
  <c r="AH5939" i="1"/>
  <c r="AH5940" i="1"/>
  <c r="AH5941" i="1"/>
  <c r="AH5942" i="1"/>
  <c r="AH5943" i="1"/>
  <c r="AH5944" i="1"/>
  <c r="AH5945" i="1"/>
  <c r="AH5946" i="1"/>
  <c r="AH5947" i="1"/>
  <c r="AH5948" i="1"/>
  <c r="AH5949" i="1"/>
  <c r="AH5950" i="1"/>
  <c r="AH5951" i="1"/>
  <c r="AH5952" i="1"/>
  <c r="AH5953" i="1"/>
  <c r="AH5954" i="1"/>
  <c r="AH5955" i="1"/>
  <c r="AH5956" i="1"/>
  <c r="AH5957" i="1"/>
  <c r="AH5958" i="1"/>
  <c r="AH5959" i="1"/>
  <c r="AH5960" i="1"/>
  <c r="AH5961" i="1"/>
  <c r="AH5962" i="1"/>
  <c r="AH5963" i="1"/>
  <c r="AH5964" i="1"/>
  <c r="AH5965" i="1"/>
  <c r="AH5966" i="1"/>
  <c r="AH5967" i="1"/>
  <c r="AH5968" i="1"/>
  <c r="AH5969" i="1"/>
  <c r="AH5970" i="1"/>
  <c r="AH5971" i="1"/>
  <c r="AH5972" i="1"/>
  <c r="AH5973" i="1"/>
  <c r="AH5974" i="1"/>
  <c r="AH5975" i="1"/>
  <c r="AH5976" i="1"/>
  <c r="AH5977" i="1"/>
  <c r="AH5978" i="1"/>
  <c r="AH5979" i="1"/>
  <c r="AH5980" i="1"/>
  <c r="AH5981" i="1"/>
  <c r="AH5982" i="1"/>
  <c r="AH5983" i="1"/>
  <c r="AH5984" i="1"/>
  <c r="AH5985" i="1"/>
  <c r="AH5986" i="1"/>
  <c r="AH5987" i="1"/>
  <c r="AH5988" i="1"/>
  <c r="AH5989" i="1"/>
  <c r="AH5990" i="1"/>
  <c r="AH5991" i="1"/>
  <c r="AH5992" i="1"/>
  <c r="AH5993" i="1"/>
  <c r="AH5994" i="1"/>
  <c r="AH5995" i="1"/>
  <c r="AH5996" i="1"/>
  <c r="AH5997" i="1"/>
  <c r="AH5998" i="1"/>
  <c r="AH5999" i="1"/>
  <c r="AH6000" i="1"/>
  <c r="AH6001" i="1"/>
  <c r="AH6002" i="1"/>
  <c r="AH6003" i="1"/>
  <c r="AH6004" i="1"/>
  <c r="AH6005" i="1"/>
  <c r="AH6006" i="1"/>
  <c r="AH6007" i="1"/>
  <c r="AH6008" i="1"/>
  <c r="AH6009" i="1"/>
  <c r="AH6010" i="1"/>
  <c r="AH6011" i="1"/>
  <c r="AH6012" i="1"/>
  <c r="AH6013" i="1"/>
  <c r="AH6014" i="1"/>
  <c r="AH6015" i="1"/>
  <c r="AH6016" i="1"/>
  <c r="AH6017" i="1"/>
  <c r="AH6018" i="1"/>
  <c r="AH6019" i="1"/>
  <c r="AH6020" i="1"/>
  <c r="AH6021" i="1"/>
  <c r="AH6022" i="1"/>
  <c r="AH6023" i="1"/>
  <c r="AH6024" i="1"/>
  <c r="AH6025" i="1"/>
  <c r="AH6026" i="1"/>
  <c r="AH6027" i="1"/>
  <c r="AH6028" i="1"/>
  <c r="AH6029" i="1"/>
  <c r="AH6030" i="1"/>
  <c r="AH6031" i="1"/>
  <c r="AH6032" i="1"/>
  <c r="AH6033" i="1"/>
  <c r="AH6034" i="1"/>
  <c r="AH6035" i="1"/>
  <c r="AH6036" i="1"/>
  <c r="AH6037" i="1"/>
  <c r="AH6038" i="1"/>
  <c r="AH6039" i="1"/>
  <c r="AH6040" i="1"/>
  <c r="AH6041" i="1"/>
  <c r="AH6042" i="1"/>
  <c r="AH6043" i="1"/>
  <c r="AH6044" i="1"/>
  <c r="AH6045" i="1"/>
  <c r="AH6046" i="1"/>
  <c r="AH6047" i="1"/>
  <c r="AH6048" i="1"/>
  <c r="AH6049" i="1"/>
  <c r="AH6050" i="1"/>
  <c r="AH6051" i="1"/>
  <c r="AH6052" i="1"/>
  <c r="AH6053" i="1"/>
  <c r="AH6054" i="1"/>
  <c r="AH6055" i="1"/>
  <c r="AH6056" i="1"/>
  <c r="AH6057" i="1"/>
  <c r="AH6058" i="1"/>
  <c r="AH6059" i="1"/>
  <c r="AH6060" i="1"/>
  <c r="AH6061" i="1"/>
  <c r="AH6062" i="1"/>
  <c r="AH6063" i="1"/>
  <c r="AH6064" i="1"/>
  <c r="AH6065" i="1"/>
  <c r="AH6066" i="1"/>
  <c r="AH6067" i="1"/>
  <c r="AH6068" i="1"/>
  <c r="AH6069" i="1"/>
  <c r="AH6070" i="1"/>
  <c r="AH6071" i="1"/>
  <c r="AH6072" i="1"/>
  <c r="AH6073" i="1"/>
  <c r="AH6074" i="1"/>
  <c r="AH6075" i="1"/>
  <c r="AH6076" i="1"/>
  <c r="AH6077" i="1"/>
  <c r="AH6078" i="1"/>
  <c r="AH6079" i="1"/>
  <c r="AH6080" i="1"/>
  <c r="AH6081" i="1"/>
  <c r="AH6082" i="1"/>
  <c r="AH6083" i="1"/>
  <c r="AH6084" i="1"/>
  <c r="AH6085" i="1"/>
  <c r="AH6086" i="1"/>
  <c r="AH6087" i="1"/>
  <c r="AH6088" i="1"/>
  <c r="AH6089" i="1"/>
  <c r="AH6090" i="1"/>
  <c r="AH6091" i="1"/>
  <c r="AH6092" i="1"/>
  <c r="AH6093" i="1"/>
  <c r="AH6094" i="1"/>
  <c r="AH6095" i="1"/>
  <c r="AH6096" i="1"/>
  <c r="AH6097" i="1"/>
  <c r="AH6098" i="1"/>
  <c r="AH6099" i="1"/>
  <c r="AH6100" i="1"/>
  <c r="AH6101" i="1"/>
  <c r="AH6102" i="1"/>
  <c r="AH6103" i="1"/>
  <c r="AH6104" i="1"/>
  <c r="AH6105" i="1"/>
  <c r="AH6106" i="1"/>
  <c r="AH6107" i="1"/>
  <c r="AH6108" i="1"/>
  <c r="AH6109" i="1"/>
  <c r="AH6110" i="1"/>
  <c r="AH6111" i="1"/>
  <c r="AH6112" i="1"/>
  <c r="AH6113" i="1"/>
  <c r="AH6114" i="1"/>
  <c r="AH6115" i="1"/>
  <c r="AH6116" i="1"/>
  <c r="AH6117" i="1"/>
  <c r="AH6118" i="1"/>
  <c r="AH6119" i="1"/>
  <c r="AH6120" i="1"/>
  <c r="AH6121" i="1"/>
  <c r="AH6122" i="1"/>
  <c r="AH6123" i="1"/>
  <c r="AH6124" i="1"/>
  <c r="AH6125" i="1"/>
  <c r="AH6126" i="1"/>
  <c r="AH6127" i="1"/>
  <c r="AH6128" i="1"/>
  <c r="AH6129" i="1"/>
  <c r="AH6130" i="1"/>
  <c r="AH6131" i="1"/>
  <c r="AH6132" i="1"/>
  <c r="AH6133" i="1"/>
  <c r="AH6134" i="1"/>
  <c r="AH6135" i="1"/>
  <c r="AH6136" i="1"/>
  <c r="AH6137" i="1"/>
  <c r="AH6138" i="1"/>
  <c r="AH6139" i="1"/>
  <c r="AH6140" i="1"/>
  <c r="AH6141" i="1"/>
  <c r="AH6142" i="1"/>
  <c r="AH6143" i="1"/>
  <c r="AH6144" i="1"/>
  <c r="AH6145" i="1"/>
  <c r="AH6146" i="1"/>
  <c r="AH6147" i="1"/>
  <c r="AH6148" i="1"/>
  <c r="AH6149" i="1"/>
  <c r="AH6150" i="1"/>
  <c r="AH6151" i="1"/>
  <c r="AH6152" i="1"/>
  <c r="AH6153" i="1"/>
  <c r="AH6154" i="1"/>
  <c r="AH6155" i="1"/>
  <c r="AH6156" i="1"/>
  <c r="AH6157" i="1"/>
  <c r="AH6158" i="1"/>
  <c r="AH6159" i="1"/>
  <c r="AH6160" i="1"/>
  <c r="AH6161" i="1"/>
  <c r="AH6162" i="1"/>
  <c r="AH6163" i="1"/>
  <c r="AH6164" i="1"/>
  <c r="AH6165" i="1"/>
  <c r="AH6166" i="1"/>
  <c r="AH6167" i="1"/>
  <c r="AH6168" i="1"/>
  <c r="AH6169" i="1"/>
  <c r="AH6170" i="1"/>
  <c r="AH6171" i="1"/>
  <c r="AH6172" i="1"/>
  <c r="AH6173" i="1"/>
  <c r="AH6174" i="1"/>
  <c r="AH6175" i="1"/>
  <c r="AH6176" i="1"/>
  <c r="AH6177" i="1"/>
  <c r="AH6178" i="1"/>
  <c r="AH6179" i="1"/>
  <c r="AH6180" i="1"/>
  <c r="AH6181" i="1"/>
  <c r="AH6182" i="1"/>
  <c r="AH6183" i="1"/>
  <c r="AH6184" i="1"/>
  <c r="AH6185" i="1"/>
  <c r="AH6186" i="1"/>
  <c r="AH6187" i="1"/>
  <c r="AH6188" i="1"/>
  <c r="AH6189" i="1"/>
  <c r="AH6190" i="1"/>
  <c r="AH6191" i="1"/>
  <c r="AH6192" i="1"/>
  <c r="AH6193" i="1"/>
  <c r="AH6194" i="1"/>
  <c r="AH6195" i="1"/>
  <c r="AH6196" i="1"/>
  <c r="AH6197" i="1"/>
  <c r="AH6198" i="1"/>
  <c r="AH6199" i="1"/>
  <c r="AH6200" i="1"/>
  <c r="AH6201" i="1"/>
  <c r="AH6202" i="1"/>
  <c r="AH6203" i="1"/>
  <c r="AH6204" i="1"/>
  <c r="AH6205" i="1"/>
  <c r="AH6206" i="1"/>
  <c r="AH6207" i="1"/>
  <c r="AH6208" i="1"/>
  <c r="AH6209" i="1"/>
  <c r="AH6210" i="1"/>
  <c r="AH6211" i="1"/>
  <c r="AH6212" i="1"/>
  <c r="AH6213" i="1"/>
  <c r="AH6214" i="1"/>
  <c r="AH6215" i="1"/>
  <c r="AH6216" i="1"/>
  <c r="AH6217" i="1"/>
  <c r="AH6218" i="1"/>
  <c r="AH6219" i="1"/>
  <c r="AH6220" i="1"/>
  <c r="AH6221" i="1"/>
  <c r="AH6222" i="1"/>
  <c r="AH6223" i="1"/>
  <c r="AH6224" i="1"/>
  <c r="AH6225" i="1"/>
  <c r="AH6226" i="1"/>
  <c r="AH6227" i="1"/>
  <c r="AH6228" i="1"/>
  <c r="AH6229" i="1"/>
  <c r="AH6230" i="1"/>
  <c r="AH6231" i="1"/>
  <c r="AH6232" i="1"/>
  <c r="AH6233" i="1"/>
  <c r="AH6234" i="1"/>
  <c r="AH6235" i="1"/>
  <c r="AH6236" i="1"/>
  <c r="AH6237" i="1"/>
  <c r="AH6238" i="1"/>
  <c r="AH6239" i="1"/>
  <c r="AH6240" i="1"/>
  <c r="AH6241" i="1"/>
  <c r="AH6242" i="1"/>
  <c r="AH6243" i="1"/>
  <c r="AH6244" i="1"/>
  <c r="AH6245" i="1"/>
  <c r="AH6246" i="1"/>
  <c r="AH6247" i="1"/>
  <c r="AH6248" i="1"/>
  <c r="AH6249" i="1"/>
  <c r="AH6250" i="1"/>
  <c r="AH6251" i="1"/>
  <c r="AH6252" i="1"/>
  <c r="AH6253" i="1"/>
  <c r="AH6254" i="1"/>
  <c r="AH6255" i="1"/>
  <c r="AH6256" i="1"/>
  <c r="AH6257" i="1"/>
  <c r="AH6258" i="1"/>
  <c r="AH6259" i="1"/>
  <c r="AH6260" i="1"/>
  <c r="AH6261" i="1"/>
  <c r="AH6262" i="1"/>
  <c r="AH6263" i="1"/>
  <c r="AH6264" i="1"/>
  <c r="AH6265" i="1"/>
  <c r="AH6266" i="1"/>
  <c r="AH6267" i="1"/>
  <c r="AH6268" i="1"/>
  <c r="AH6269" i="1"/>
  <c r="AH6270" i="1"/>
  <c r="AH6271" i="1"/>
  <c r="AH6272" i="1"/>
  <c r="AH6273" i="1"/>
  <c r="AH6274" i="1"/>
  <c r="AH6275" i="1"/>
  <c r="AH6276" i="1"/>
  <c r="AH6277" i="1"/>
  <c r="AH6278" i="1"/>
  <c r="AH6279" i="1"/>
  <c r="AH6280" i="1"/>
  <c r="AH6281" i="1"/>
  <c r="AH6282" i="1"/>
  <c r="AH6283" i="1"/>
  <c r="AH6284" i="1"/>
  <c r="AH6285" i="1"/>
  <c r="AH6286" i="1"/>
  <c r="AH6287" i="1"/>
  <c r="AH6288" i="1"/>
  <c r="AH6289" i="1"/>
  <c r="AH6290" i="1"/>
  <c r="AH6291" i="1"/>
  <c r="AH6292" i="1"/>
  <c r="AH6293" i="1"/>
  <c r="AH6294" i="1"/>
  <c r="AH6295" i="1"/>
  <c r="AH6296" i="1"/>
  <c r="AH6297" i="1"/>
  <c r="AH6298" i="1"/>
  <c r="AH6299" i="1"/>
  <c r="AH6300" i="1"/>
  <c r="AH6301" i="1"/>
  <c r="AH6302" i="1"/>
  <c r="AH6303" i="1"/>
  <c r="AH6304" i="1"/>
  <c r="AH6305" i="1"/>
  <c r="AH6306" i="1"/>
  <c r="AH6307" i="1"/>
  <c r="AH6308" i="1"/>
  <c r="AH6309" i="1"/>
  <c r="AH6310" i="1"/>
  <c r="AH6311" i="1"/>
  <c r="AH6312" i="1"/>
  <c r="AH6313" i="1"/>
  <c r="AH6314" i="1"/>
  <c r="AH6315" i="1"/>
  <c r="AH6316" i="1"/>
  <c r="AH6317" i="1"/>
  <c r="AH6318" i="1"/>
  <c r="AH6319" i="1"/>
  <c r="AH6320" i="1"/>
  <c r="AH6321" i="1"/>
  <c r="AH6322" i="1"/>
  <c r="AH6323" i="1"/>
  <c r="AH6324" i="1"/>
  <c r="AH6325" i="1"/>
  <c r="AH6326" i="1"/>
  <c r="AH6327" i="1"/>
  <c r="AH6328" i="1"/>
  <c r="AH6329" i="1"/>
  <c r="AH6330" i="1"/>
  <c r="AH6331" i="1"/>
  <c r="AH6332" i="1"/>
  <c r="AH6333" i="1"/>
  <c r="AH6334" i="1"/>
  <c r="AH6335" i="1"/>
  <c r="AH6336" i="1"/>
  <c r="AH6337" i="1"/>
  <c r="AH6338" i="1"/>
  <c r="AH6339" i="1"/>
  <c r="AH6340" i="1"/>
  <c r="AH6341" i="1"/>
  <c r="AH6342" i="1"/>
  <c r="AH6343" i="1"/>
  <c r="AH6344" i="1"/>
  <c r="AH6345" i="1"/>
  <c r="AH6346" i="1"/>
  <c r="AH6347" i="1"/>
  <c r="AH6348" i="1"/>
  <c r="AH6349" i="1"/>
  <c r="AH6350" i="1"/>
  <c r="AH6351" i="1"/>
  <c r="AH6352" i="1"/>
  <c r="AH6353" i="1"/>
  <c r="AH6354" i="1"/>
  <c r="AH6355" i="1"/>
  <c r="AH6356" i="1"/>
  <c r="AH6357" i="1"/>
  <c r="AH6358" i="1"/>
  <c r="AH6359" i="1"/>
  <c r="AH6360" i="1"/>
  <c r="AH6361" i="1"/>
  <c r="AH6362" i="1"/>
  <c r="AH6363" i="1"/>
  <c r="AH6364" i="1"/>
  <c r="AH6365" i="1"/>
  <c r="AH6366" i="1"/>
  <c r="AH6367" i="1"/>
  <c r="AH6368" i="1"/>
  <c r="AH6369" i="1"/>
  <c r="AH6370" i="1"/>
  <c r="AH6371" i="1"/>
  <c r="AH6372" i="1"/>
  <c r="AH6373" i="1"/>
  <c r="AH6374" i="1"/>
  <c r="AH6375" i="1"/>
  <c r="AH6376" i="1"/>
  <c r="AH6377" i="1"/>
  <c r="AH6378" i="1"/>
  <c r="AH6379" i="1"/>
  <c r="AH6380" i="1"/>
  <c r="AH6381" i="1"/>
  <c r="AH6382" i="1"/>
  <c r="AH6383" i="1"/>
  <c r="AH6384" i="1"/>
  <c r="AH6385" i="1"/>
  <c r="AH6386" i="1"/>
  <c r="AH6387" i="1"/>
  <c r="AH6388" i="1"/>
  <c r="AH6389" i="1"/>
  <c r="AH6390" i="1"/>
  <c r="AH6391" i="1"/>
  <c r="AH6392" i="1"/>
  <c r="AH6393" i="1"/>
  <c r="AH6394" i="1"/>
  <c r="AH6395" i="1"/>
  <c r="AH6396" i="1"/>
  <c r="AH6397" i="1"/>
  <c r="AH6398" i="1"/>
  <c r="AH6399" i="1"/>
  <c r="AH6400" i="1"/>
  <c r="AH6401" i="1"/>
  <c r="AH6402" i="1"/>
  <c r="AH6403" i="1"/>
  <c r="AH6404" i="1"/>
  <c r="AH6405" i="1"/>
  <c r="AH6406" i="1"/>
  <c r="AH6407" i="1"/>
  <c r="AH6408" i="1"/>
  <c r="AH6409" i="1"/>
  <c r="AH6410" i="1"/>
  <c r="AH6411" i="1"/>
  <c r="AH6412" i="1"/>
  <c r="AH6413" i="1"/>
  <c r="AH6414" i="1"/>
  <c r="AH6415" i="1"/>
  <c r="AH6416" i="1"/>
  <c r="AH6417" i="1"/>
  <c r="AH6418" i="1"/>
  <c r="AH6419" i="1"/>
  <c r="AH6420" i="1"/>
  <c r="AH6421" i="1"/>
  <c r="AH6422" i="1"/>
  <c r="AH6423" i="1"/>
  <c r="AH6424" i="1"/>
  <c r="AH6425" i="1"/>
  <c r="AH6426" i="1"/>
  <c r="AH6427" i="1"/>
  <c r="AH6428" i="1"/>
  <c r="AH6429" i="1"/>
  <c r="AH6430" i="1"/>
  <c r="AH6431" i="1"/>
  <c r="AH6432" i="1"/>
  <c r="AH6433" i="1"/>
  <c r="AH6434" i="1"/>
  <c r="AH6435" i="1"/>
  <c r="AH6436" i="1"/>
  <c r="AH6437" i="1"/>
  <c r="AH6438" i="1"/>
  <c r="AH6439" i="1"/>
  <c r="AH6440" i="1"/>
  <c r="AH6441" i="1"/>
  <c r="AH6442" i="1"/>
  <c r="AH6443" i="1"/>
  <c r="AH6444" i="1"/>
  <c r="AH6445" i="1"/>
  <c r="AH6446" i="1"/>
  <c r="AH6447" i="1"/>
  <c r="AH6448" i="1"/>
  <c r="AH6449" i="1"/>
  <c r="AH6450" i="1"/>
  <c r="AH6451" i="1"/>
  <c r="AH6452" i="1"/>
  <c r="AH6453" i="1"/>
  <c r="AH6454" i="1"/>
  <c r="AH6455" i="1"/>
  <c r="AH6456" i="1"/>
  <c r="AH6457" i="1"/>
  <c r="AH6458" i="1"/>
  <c r="AH6459" i="1"/>
  <c r="AH6460" i="1"/>
  <c r="AH6461" i="1"/>
  <c r="AH6462" i="1"/>
  <c r="AH6463" i="1"/>
  <c r="AH6464" i="1"/>
  <c r="AH6465" i="1"/>
  <c r="AH6466" i="1"/>
  <c r="AH6467" i="1"/>
  <c r="AH6468" i="1"/>
  <c r="AH6469" i="1"/>
  <c r="AH6470" i="1"/>
  <c r="AH6471" i="1"/>
  <c r="AH6472" i="1"/>
  <c r="AH6473" i="1"/>
  <c r="AH6474" i="1"/>
  <c r="AH6475" i="1"/>
  <c r="AH6476" i="1"/>
  <c r="AH6477" i="1"/>
  <c r="AH6478" i="1"/>
  <c r="AH6479" i="1"/>
  <c r="AH6480" i="1"/>
  <c r="AH6481" i="1"/>
  <c r="AH6482" i="1"/>
  <c r="AH6483" i="1"/>
  <c r="AH6484" i="1"/>
  <c r="AH6485" i="1"/>
  <c r="AH6486" i="1"/>
  <c r="AH6487" i="1"/>
  <c r="AH6488" i="1"/>
  <c r="AH6489" i="1"/>
  <c r="AH6490" i="1"/>
  <c r="AH6491" i="1"/>
  <c r="AH6492" i="1"/>
  <c r="AH6493" i="1"/>
  <c r="AH6494" i="1"/>
  <c r="AH6495" i="1"/>
  <c r="AH6496" i="1"/>
  <c r="AH6497" i="1"/>
  <c r="AH6498" i="1"/>
  <c r="AH6499" i="1"/>
  <c r="AH6500" i="1"/>
  <c r="AH6501" i="1"/>
  <c r="AH6502" i="1"/>
  <c r="AH6503" i="1"/>
  <c r="AH6504" i="1"/>
  <c r="AH6505" i="1"/>
  <c r="AH6506" i="1"/>
  <c r="AH6507" i="1"/>
  <c r="AH6508" i="1"/>
  <c r="AH6509" i="1"/>
  <c r="AH6510" i="1"/>
  <c r="AH6511" i="1"/>
  <c r="AH6512" i="1"/>
  <c r="AH6513" i="1"/>
  <c r="AH6514" i="1"/>
  <c r="AH6515" i="1"/>
  <c r="AH6516" i="1"/>
  <c r="AH6517" i="1"/>
  <c r="AH6518" i="1"/>
  <c r="AH6519" i="1"/>
  <c r="AH6520" i="1"/>
  <c r="AH6521" i="1"/>
  <c r="AH6522" i="1"/>
  <c r="AH6523" i="1"/>
  <c r="AH6524" i="1"/>
  <c r="AH6525" i="1"/>
  <c r="AH6526" i="1"/>
  <c r="AH6527" i="1"/>
  <c r="AH6528" i="1"/>
  <c r="AH6529" i="1"/>
  <c r="AH6530" i="1"/>
  <c r="AH6531" i="1"/>
  <c r="AH6532" i="1"/>
  <c r="AH6533" i="1"/>
  <c r="AH6534" i="1"/>
  <c r="AH6535" i="1"/>
  <c r="AH6536" i="1"/>
  <c r="AH6537" i="1"/>
  <c r="AH6538" i="1"/>
  <c r="AH6539" i="1"/>
  <c r="AH6540" i="1"/>
  <c r="AH6541" i="1"/>
  <c r="AH6542" i="1"/>
  <c r="AH6543" i="1"/>
  <c r="AH6544" i="1"/>
  <c r="AH6545" i="1"/>
  <c r="AH6546" i="1"/>
  <c r="AH6547" i="1"/>
  <c r="AH6548" i="1"/>
  <c r="AH6549" i="1"/>
  <c r="AH6550" i="1"/>
  <c r="AH6551" i="1"/>
  <c r="AH6552" i="1"/>
  <c r="AH6553" i="1"/>
  <c r="AH6554" i="1"/>
  <c r="AH6555" i="1"/>
  <c r="AH6556" i="1"/>
  <c r="AH6557" i="1"/>
  <c r="AH6558" i="1"/>
  <c r="AH6559" i="1"/>
  <c r="AH6560" i="1"/>
  <c r="AH6561" i="1"/>
  <c r="AH6562" i="1"/>
  <c r="AH6563" i="1"/>
  <c r="AH6564" i="1"/>
  <c r="AH6565" i="1"/>
  <c r="AH6566" i="1"/>
  <c r="AH6567" i="1"/>
  <c r="AH6568" i="1"/>
  <c r="AH6569" i="1"/>
  <c r="AH6570" i="1"/>
  <c r="AH6571" i="1"/>
  <c r="AH6572" i="1"/>
  <c r="AH6573" i="1"/>
  <c r="AH6574" i="1"/>
  <c r="AH6575" i="1"/>
  <c r="AH6576" i="1"/>
  <c r="AH6577" i="1"/>
  <c r="AH6578" i="1"/>
  <c r="AH6579" i="1"/>
  <c r="AH6580" i="1"/>
  <c r="AH6581" i="1"/>
  <c r="AH6582" i="1"/>
  <c r="AH6583" i="1"/>
  <c r="AH6584" i="1"/>
  <c r="AH6585" i="1"/>
  <c r="AH6586" i="1"/>
  <c r="AH6587" i="1"/>
  <c r="AH6588" i="1"/>
  <c r="AH6589" i="1"/>
  <c r="AH6590" i="1"/>
  <c r="AH6591" i="1"/>
  <c r="AH6592" i="1"/>
  <c r="AH6593" i="1"/>
  <c r="AH6594" i="1"/>
  <c r="AH6595" i="1"/>
  <c r="AH6596" i="1"/>
  <c r="AH6597" i="1"/>
  <c r="AH6598" i="1"/>
  <c r="AH6599" i="1"/>
  <c r="AH6600" i="1"/>
  <c r="AH6601" i="1"/>
  <c r="AH6602" i="1"/>
  <c r="AH6603" i="1"/>
  <c r="AH6604" i="1"/>
  <c r="AH6605" i="1"/>
  <c r="AH6606" i="1"/>
  <c r="AH6607" i="1"/>
  <c r="AH6608" i="1"/>
  <c r="AH6609" i="1"/>
  <c r="AH6610" i="1"/>
  <c r="AH6611" i="1"/>
  <c r="AH6612" i="1"/>
  <c r="AH6613" i="1"/>
  <c r="AH6614" i="1"/>
  <c r="AH6615" i="1"/>
  <c r="AH6616" i="1"/>
  <c r="AH6617" i="1"/>
  <c r="AH6618" i="1"/>
  <c r="AH6619" i="1"/>
  <c r="AH6620" i="1"/>
  <c r="AH6621" i="1"/>
  <c r="AH6622" i="1"/>
  <c r="AH6623" i="1"/>
  <c r="AH6624" i="1"/>
  <c r="AH6625" i="1"/>
  <c r="AH6626" i="1"/>
  <c r="AH6627" i="1"/>
  <c r="AH6628" i="1"/>
  <c r="AH6629" i="1"/>
  <c r="AH6630" i="1"/>
  <c r="AH6631" i="1"/>
  <c r="AH6632" i="1"/>
  <c r="AH6633" i="1"/>
  <c r="AH6634" i="1"/>
  <c r="AH6635" i="1"/>
  <c r="AH6636" i="1"/>
  <c r="AH6637" i="1"/>
  <c r="AH6638" i="1"/>
  <c r="AH6639" i="1"/>
  <c r="AH6640" i="1"/>
  <c r="AH6641" i="1"/>
  <c r="AH6642" i="1"/>
  <c r="AH6643" i="1"/>
  <c r="AH6644" i="1"/>
  <c r="AH6645" i="1"/>
  <c r="AH6646" i="1"/>
  <c r="AH6647" i="1"/>
  <c r="AH6648" i="1"/>
  <c r="AH6649" i="1"/>
  <c r="AH6650" i="1"/>
  <c r="AH6651" i="1"/>
  <c r="AH6652" i="1"/>
  <c r="AH6653" i="1"/>
  <c r="AH6654" i="1"/>
  <c r="AH6655" i="1"/>
  <c r="AH6656" i="1"/>
  <c r="AH6657" i="1"/>
  <c r="AH6658" i="1"/>
  <c r="AH6659" i="1"/>
  <c r="AH6660" i="1"/>
  <c r="AH6661" i="1"/>
  <c r="AH6662" i="1"/>
  <c r="AH6663" i="1"/>
  <c r="AH6664" i="1"/>
  <c r="AH6665" i="1"/>
  <c r="AH6666" i="1"/>
  <c r="AH6667" i="1"/>
  <c r="AH6668" i="1"/>
  <c r="AH6669" i="1"/>
  <c r="AH6670" i="1"/>
  <c r="AH6671" i="1"/>
  <c r="AH6672" i="1"/>
  <c r="AH6673" i="1"/>
  <c r="AH6674" i="1"/>
  <c r="AH6675" i="1"/>
  <c r="AH6676" i="1"/>
  <c r="AH6677" i="1"/>
  <c r="AH6678" i="1"/>
  <c r="AH6679" i="1"/>
  <c r="AH6680" i="1"/>
  <c r="AH6681" i="1"/>
  <c r="AH6682" i="1"/>
  <c r="AH6683" i="1"/>
  <c r="AH6684" i="1"/>
  <c r="AH6685" i="1"/>
  <c r="AH6686" i="1"/>
  <c r="AH6687" i="1"/>
  <c r="AH6688" i="1"/>
  <c r="AH6689" i="1"/>
  <c r="AH6690" i="1"/>
  <c r="AH6691" i="1"/>
  <c r="AH6692" i="1"/>
  <c r="AH6693" i="1"/>
  <c r="AH6694" i="1"/>
  <c r="AH6695" i="1"/>
  <c r="AH6696" i="1"/>
  <c r="AH6697" i="1"/>
  <c r="AH6698" i="1"/>
  <c r="AH6699" i="1"/>
  <c r="AH6700" i="1"/>
  <c r="AH6701" i="1"/>
  <c r="AH6702" i="1"/>
  <c r="AH6703" i="1"/>
  <c r="AH6704" i="1"/>
  <c r="AH6705" i="1"/>
  <c r="AH6706" i="1"/>
  <c r="AH6707" i="1"/>
  <c r="AH6708" i="1"/>
  <c r="AH6709" i="1"/>
  <c r="AH6710" i="1"/>
  <c r="AH6711" i="1"/>
  <c r="AH6712" i="1"/>
  <c r="AH6713" i="1"/>
  <c r="AH6714" i="1"/>
  <c r="AH6715" i="1"/>
  <c r="AH6716" i="1"/>
  <c r="AH6717" i="1"/>
  <c r="AH6718" i="1"/>
  <c r="AH6719" i="1"/>
  <c r="AH6720" i="1"/>
  <c r="AH6721" i="1"/>
  <c r="AH6722" i="1"/>
  <c r="AH6723" i="1"/>
  <c r="AH6724" i="1"/>
  <c r="AH6725" i="1"/>
  <c r="AH6726" i="1"/>
  <c r="AH6727" i="1"/>
  <c r="AH6728" i="1"/>
  <c r="AH6729" i="1"/>
  <c r="AH6730" i="1"/>
  <c r="AH6731" i="1"/>
  <c r="AH6732" i="1"/>
  <c r="AH6733" i="1"/>
  <c r="AH6734" i="1"/>
  <c r="AH6735" i="1"/>
  <c r="AH6736" i="1"/>
  <c r="AH6737" i="1"/>
  <c r="AH6738" i="1"/>
  <c r="AH6739" i="1"/>
  <c r="AH6740" i="1"/>
  <c r="AH6741" i="1"/>
  <c r="AH6742" i="1"/>
  <c r="AH6743" i="1"/>
  <c r="AH6744" i="1"/>
  <c r="AH6745" i="1"/>
  <c r="AH6746" i="1"/>
  <c r="AH6747" i="1"/>
  <c r="AH6748" i="1"/>
  <c r="AH6749" i="1"/>
  <c r="AH6750" i="1"/>
  <c r="AH6751" i="1"/>
  <c r="AH6752" i="1"/>
  <c r="AH6753" i="1"/>
  <c r="AH6754" i="1"/>
  <c r="AH6755" i="1"/>
  <c r="AH6756" i="1"/>
  <c r="AH6757" i="1"/>
  <c r="AH6758" i="1"/>
  <c r="AH6759" i="1"/>
  <c r="AH6760" i="1"/>
  <c r="AH6761" i="1"/>
  <c r="AH6762" i="1"/>
  <c r="AH6763" i="1"/>
  <c r="AH6764" i="1"/>
  <c r="AH6765" i="1"/>
  <c r="AH6766" i="1"/>
  <c r="AH6767" i="1"/>
  <c r="AH6768" i="1"/>
  <c r="AH6769" i="1"/>
  <c r="AH6770" i="1"/>
  <c r="AH6771" i="1"/>
  <c r="AH6772" i="1"/>
  <c r="AH6773" i="1"/>
  <c r="AH6774" i="1"/>
  <c r="AH6775" i="1"/>
  <c r="AH6776" i="1"/>
  <c r="AH6777" i="1"/>
  <c r="AH6778" i="1"/>
  <c r="AH6779" i="1"/>
  <c r="AH6780" i="1"/>
  <c r="AH6781" i="1"/>
  <c r="AH6782" i="1"/>
  <c r="AH6783" i="1"/>
  <c r="AH6784" i="1"/>
  <c r="AH6785" i="1"/>
  <c r="AH6786" i="1"/>
  <c r="AH6787" i="1"/>
  <c r="AH6788" i="1"/>
  <c r="AH6789" i="1"/>
  <c r="AH6790" i="1"/>
  <c r="AH6791" i="1"/>
  <c r="AH6792" i="1"/>
  <c r="AH6793" i="1"/>
  <c r="AH6794" i="1"/>
  <c r="AH6795" i="1"/>
  <c r="AH6796" i="1"/>
  <c r="AH6797" i="1"/>
  <c r="AH6798" i="1"/>
  <c r="AH6799" i="1"/>
  <c r="AH6800" i="1"/>
  <c r="AH6801" i="1"/>
  <c r="AH6802" i="1"/>
  <c r="AH6803" i="1"/>
  <c r="AH6804" i="1"/>
  <c r="AH6805" i="1"/>
  <c r="AH6806" i="1"/>
  <c r="AH6807" i="1"/>
  <c r="AH6808" i="1"/>
  <c r="AH6809" i="1"/>
  <c r="AH6810" i="1"/>
  <c r="AH6811" i="1"/>
  <c r="AH6812" i="1"/>
  <c r="AH6813" i="1"/>
  <c r="AH6814" i="1"/>
  <c r="AH6815" i="1"/>
  <c r="AH6816" i="1"/>
  <c r="AH6817" i="1"/>
  <c r="AH6818" i="1"/>
  <c r="AH6819" i="1"/>
  <c r="AH6820" i="1"/>
  <c r="AH6821" i="1"/>
  <c r="AH6822" i="1"/>
  <c r="AH6823" i="1"/>
  <c r="AH6824" i="1"/>
  <c r="AH6825" i="1"/>
  <c r="AH6826" i="1"/>
  <c r="AH6827" i="1"/>
  <c r="AH6828" i="1"/>
  <c r="AH6829" i="1"/>
  <c r="AH6830" i="1"/>
  <c r="AH6831" i="1"/>
  <c r="AH6832" i="1"/>
  <c r="AH6833" i="1"/>
  <c r="AH6834" i="1"/>
  <c r="AH6835" i="1"/>
  <c r="AH6836" i="1"/>
  <c r="AH6837" i="1"/>
  <c r="AH6838" i="1"/>
  <c r="AH6839" i="1"/>
  <c r="AH6840" i="1"/>
  <c r="AH6841" i="1"/>
  <c r="AH6842" i="1"/>
  <c r="AH6843" i="1"/>
  <c r="AH6844" i="1"/>
  <c r="AH6845" i="1"/>
  <c r="AH6846" i="1"/>
  <c r="AH6847" i="1"/>
  <c r="AH6848" i="1"/>
  <c r="AH6849" i="1"/>
  <c r="AH6850" i="1"/>
  <c r="AH6851" i="1"/>
  <c r="AH6852" i="1"/>
  <c r="AH6853" i="1"/>
  <c r="AH6854" i="1"/>
  <c r="AH6855" i="1"/>
  <c r="AH6856" i="1"/>
  <c r="AH6857" i="1"/>
  <c r="AH6858" i="1"/>
  <c r="AH6859" i="1"/>
  <c r="AH6860" i="1"/>
  <c r="AH6861" i="1"/>
  <c r="AH6862" i="1"/>
  <c r="AH6863" i="1"/>
  <c r="AH6864" i="1"/>
  <c r="AH6865" i="1"/>
  <c r="AH6866" i="1"/>
  <c r="AH6867" i="1"/>
  <c r="AH6868" i="1"/>
  <c r="AH6869" i="1"/>
  <c r="AH6870" i="1"/>
  <c r="AH6871" i="1"/>
  <c r="AH6872" i="1"/>
  <c r="AH6873" i="1"/>
  <c r="AH6874" i="1"/>
  <c r="AH6875" i="1"/>
  <c r="AH6876" i="1"/>
  <c r="AH6877" i="1"/>
  <c r="AH6878" i="1"/>
  <c r="AH6879" i="1"/>
  <c r="AH6880" i="1"/>
  <c r="AH6881" i="1"/>
  <c r="AH6882" i="1"/>
  <c r="AH6883" i="1"/>
  <c r="AH6884" i="1"/>
  <c r="AH6885" i="1"/>
  <c r="AH6886" i="1"/>
  <c r="AH6887" i="1"/>
  <c r="AH6888" i="1"/>
  <c r="AH6889" i="1"/>
  <c r="AH6890" i="1"/>
  <c r="AH6891" i="1"/>
  <c r="AH6892" i="1"/>
  <c r="AH6893" i="1"/>
  <c r="AH6894" i="1"/>
  <c r="AH6895" i="1"/>
  <c r="AH6896" i="1"/>
  <c r="AH6897" i="1"/>
  <c r="AH6898" i="1"/>
  <c r="AH6899" i="1"/>
  <c r="AH6900" i="1"/>
  <c r="AH6901" i="1"/>
  <c r="AH6902" i="1"/>
  <c r="AH6903" i="1"/>
  <c r="AH6904" i="1"/>
  <c r="AH6905" i="1"/>
  <c r="AH6906" i="1"/>
  <c r="AH6907" i="1"/>
  <c r="AH6908" i="1"/>
  <c r="AH6909" i="1"/>
  <c r="AH6910" i="1"/>
  <c r="AH6911" i="1"/>
  <c r="AH6912" i="1"/>
  <c r="AH6913" i="1"/>
  <c r="AH6914" i="1"/>
  <c r="AH6915" i="1"/>
  <c r="AH6916" i="1"/>
  <c r="AH6917" i="1"/>
  <c r="AH6918" i="1"/>
  <c r="AH6919" i="1"/>
  <c r="AH6920" i="1"/>
  <c r="AH6921" i="1"/>
  <c r="AH6922" i="1"/>
  <c r="AH6923" i="1"/>
  <c r="AH6924" i="1"/>
  <c r="AH6925" i="1"/>
  <c r="AH6926" i="1"/>
  <c r="AH6927" i="1"/>
  <c r="AH6928" i="1"/>
  <c r="AH6929" i="1"/>
  <c r="AH6930" i="1"/>
  <c r="AH6931" i="1"/>
  <c r="AH6932" i="1"/>
  <c r="AH6933" i="1"/>
  <c r="AH6934" i="1"/>
  <c r="AH6935" i="1"/>
  <c r="AH6936" i="1"/>
  <c r="AH6937" i="1"/>
  <c r="AH6938" i="1"/>
  <c r="AH6939" i="1"/>
  <c r="AH6940" i="1"/>
  <c r="AH6941" i="1"/>
  <c r="AH6942" i="1"/>
  <c r="AH6943" i="1"/>
  <c r="AH6944" i="1"/>
  <c r="AH6945" i="1"/>
  <c r="AH6946" i="1"/>
  <c r="AH6947" i="1"/>
  <c r="AH6948" i="1"/>
  <c r="AH6949" i="1"/>
  <c r="AH6950" i="1"/>
  <c r="AH6951" i="1"/>
  <c r="AH6952" i="1"/>
  <c r="AH6953" i="1"/>
  <c r="AH6954" i="1"/>
  <c r="AH6955" i="1"/>
  <c r="AH6956" i="1"/>
  <c r="AH6957" i="1"/>
  <c r="AH6958" i="1"/>
  <c r="AH6959" i="1"/>
  <c r="AH6960" i="1"/>
  <c r="AH6961" i="1"/>
  <c r="AH6962" i="1"/>
  <c r="AH6963" i="1"/>
  <c r="AH6964" i="1"/>
  <c r="AH6965" i="1"/>
  <c r="AH6966" i="1"/>
  <c r="AH6967" i="1"/>
  <c r="AH6968" i="1"/>
  <c r="AH6969" i="1"/>
  <c r="AH6970" i="1"/>
  <c r="AH6971" i="1"/>
  <c r="AH6972" i="1"/>
  <c r="AH6973" i="1"/>
  <c r="AH6974" i="1"/>
  <c r="AH6975" i="1"/>
  <c r="AH6976" i="1"/>
  <c r="AH6977" i="1"/>
  <c r="AH6978" i="1"/>
  <c r="AH6979" i="1"/>
  <c r="AH6980" i="1"/>
  <c r="AH6981" i="1"/>
  <c r="AH6982" i="1"/>
  <c r="AH6983" i="1"/>
  <c r="AH6984" i="1"/>
  <c r="AH6985" i="1"/>
  <c r="AH6986" i="1"/>
  <c r="AH6987" i="1"/>
  <c r="AH6988" i="1"/>
  <c r="AH6989" i="1"/>
  <c r="AH6990" i="1"/>
  <c r="AH6991" i="1"/>
  <c r="AH6992" i="1"/>
  <c r="AH6993" i="1"/>
  <c r="AH6994" i="1"/>
  <c r="AH6995" i="1"/>
  <c r="AH6996" i="1"/>
  <c r="AH6997" i="1"/>
  <c r="AH6998" i="1"/>
  <c r="AH6999" i="1"/>
  <c r="AH7000" i="1"/>
  <c r="AH7001" i="1"/>
  <c r="AH7002" i="1"/>
  <c r="AH7003" i="1"/>
  <c r="AH7004" i="1"/>
  <c r="AH7005" i="1"/>
  <c r="AH7006" i="1"/>
  <c r="AH7007" i="1"/>
  <c r="AH7008" i="1"/>
  <c r="AH7009" i="1"/>
  <c r="AH7010" i="1"/>
  <c r="AH7011" i="1"/>
  <c r="AH7012" i="1"/>
  <c r="AH7013" i="1"/>
  <c r="AH7014" i="1"/>
  <c r="AH7015" i="1"/>
  <c r="AH7016" i="1"/>
  <c r="AH7017" i="1"/>
  <c r="AH7018" i="1"/>
  <c r="AH7019" i="1"/>
  <c r="AH7020" i="1"/>
  <c r="AH7021" i="1"/>
  <c r="AH7022" i="1"/>
  <c r="AH7023" i="1"/>
  <c r="AH7024" i="1"/>
  <c r="AH7025" i="1"/>
  <c r="AH7026" i="1"/>
  <c r="AH7027" i="1"/>
  <c r="AH7028" i="1"/>
  <c r="AH7029" i="1"/>
  <c r="AH7030" i="1"/>
  <c r="AH7031" i="1"/>
  <c r="AH7032" i="1"/>
  <c r="AH7033" i="1"/>
  <c r="AH7034" i="1"/>
  <c r="AH7035" i="1"/>
  <c r="AH7036" i="1"/>
  <c r="AH7037" i="1"/>
  <c r="AH7038" i="1"/>
  <c r="AH7039" i="1"/>
  <c r="AH7040" i="1"/>
  <c r="AH7041" i="1"/>
  <c r="AH7042" i="1"/>
  <c r="AH7043" i="1"/>
  <c r="AH7044" i="1"/>
  <c r="AH7045" i="1"/>
  <c r="AH7046" i="1"/>
  <c r="AH7047" i="1"/>
  <c r="AH7048" i="1"/>
  <c r="AH7049" i="1"/>
  <c r="AH7050" i="1"/>
  <c r="AH7051" i="1"/>
  <c r="AH7052" i="1"/>
  <c r="AH7053" i="1"/>
  <c r="AH7054" i="1"/>
  <c r="AH7055" i="1"/>
  <c r="AH7056" i="1"/>
  <c r="AH7057" i="1"/>
  <c r="AH7058" i="1"/>
  <c r="AH7059" i="1"/>
  <c r="AH7060" i="1"/>
  <c r="AH7061" i="1"/>
  <c r="AH7062" i="1"/>
  <c r="AH7063" i="1"/>
  <c r="AH7064" i="1"/>
  <c r="AH7065" i="1"/>
  <c r="AH7066" i="1"/>
  <c r="AH7067" i="1"/>
  <c r="AH7068" i="1"/>
  <c r="AH7069" i="1"/>
  <c r="AH7070" i="1"/>
  <c r="AH7071" i="1"/>
  <c r="AH7072" i="1"/>
  <c r="AH7073" i="1"/>
  <c r="AH7074" i="1"/>
  <c r="AH7075" i="1"/>
  <c r="AH7076" i="1"/>
  <c r="AH7077" i="1"/>
  <c r="AH7078" i="1"/>
  <c r="AH7079" i="1"/>
  <c r="AH7080" i="1"/>
  <c r="AH7081" i="1"/>
  <c r="AH7082" i="1"/>
  <c r="AH7083" i="1"/>
  <c r="AH7084" i="1"/>
  <c r="AH7085" i="1"/>
  <c r="AH7086" i="1"/>
  <c r="AH7087" i="1"/>
  <c r="AH7088" i="1"/>
  <c r="AH7089" i="1"/>
  <c r="AH7090" i="1"/>
  <c r="AH7091" i="1"/>
  <c r="AH7092" i="1"/>
  <c r="AH7093" i="1"/>
  <c r="AH7094" i="1"/>
  <c r="AH7095" i="1"/>
  <c r="AH7096" i="1"/>
  <c r="AH7097" i="1"/>
  <c r="AH7098" i="1"/>
  <c r="AH7099" i="1"/>
  <c r="AH7100" i="1"/>
  <c r="AH7101" i="1"/>
  <c r="AH7102" i="1"/>
  <c r="AH7103" i="1"/>
  <c r="AH7104" i="1"/>
  <c r="AH7105" i="1"/>
  <c r="AH7106" i="1"/>
  <c r="AH7107" i="1"/>
  <c r="AH7108" i="1"/>
  <c r="AH7109" i="1"/>
  <c r="AH7110" i="1"/>
  <c r="AH7111" i="1"/>
  <c r="AH7112" i="1"/>
  <c r="AH7113" i="1"/>
  <c r="AH7114" i="1"/>
  <c r="AH7115" i="1"/>
  <c r="AH7116" i="1"/>
  <c r="AH7117" i="1"/>
  <c r="AH7118" i="1"/>
  <c r="AH7119" i="1"/>
  <c r="AH7120" i="1"/>
  <c r="AH7121" i="1"/>
  <c r="AH7122" i="1"/>
  <c r="AH7123" i="1"/>
  <c r="AH7124" i="1"/>
  <c r="AH7125" i="1"/>
  <c r="AH7126" i="1"/>
  <c r="AH7127" i="1"/>
  <c r="AH7128" i="1"/>
  <c r="AH7129" i="1"/>
  <c r="AH7130" i="1"/>
  <c r="AH7131" i="1"/>
  <c r="AH7132" i="1"/>
  <c r="AH7133" i="1"/>
  <c r="AH7134" i="1"/>
  <c r="AH7135" i="1"/>
  <c r="AH7136" i="1"/>
  <c r="AH7137" i="1"/>
  <c r="AH7138" i="1"/>
  <c r="AH7139" i="1"/>
  <c r="AH7140" i="1"/>
  <c r="AH7141" i="1"/>
  <c r="AH7142" i="1"/>
  <c r="AH7143" i="1"/>
  <c r="AH7144" i="1"/>
  <c r="AH7145" i="1"/>
  <c r="AH7146" i="1"/>
  <c r="AH7147" i="1"/>
  <c r="AH7148" i="1"/>
  <c r="AH7149" i="1"/>
  <c r="AH7150" i="1"/>
  <c r="AH7151" i="1"/>
  <c r="AH7152" i="1"/>
  <c r="AH7153" i="1"/>
  <c r="AH7154" i="1"/>
  <c r="AH7155" i="1"/>
  <c r="AH7156" i="1"/>
  <c r="AH7157" i="1"/>
  <c r="AH7158" i="1"/>
  <c r="AH7159" i="1"/>
  <c r="AH7160" i="1"/>
  <c r="AH7161" i="1"/>
  <c r="AH7162" i="1"/>
  <c r="AH7163" i="1"/>
  <c r="AH7164" i="1"/>
  <c r="AH7165" i="1"/>
  <c r="AH7166" i="1"/>
  <c r="AH7167" i="1"/>
  <c r="AH7168" i="1"/>
  <c r="AH7169" i="1"/>
  <c r="AH7170" i="1"/>
  <c r="AH7171" i="1"/>
  <c r="AH7172" i="1"/>
  <c r="AH7173" i="1"/>
  <c r="AH7174" i="1"/>
  <c r="AH7175" i="1"/>
  <c r="AH7176" i="1"/>
  <c r="AH7177" i="1"/>
  <c r="AH7178" i="1"/>
  <c r="AH7179" i="1"/>
  <c r="AH7180" i="1"/>
  <c r="AH7181" i="1"/>
  <c r="AH7182" i="1"/>
  <c r="AH7183" i="1"/>
  <c r="AH7184" i="1"/>
  <c r="AH7185" i="1"/>
  <c r="AH7186" i="1"/>
  <c r="AH7187" i="1"/>
  <c r="AH7188" i="1"/>
  <c r="AH7189" i="1"/>
  <c r="AH7190" i="1"/>
  <c r="AH7191" i="1"/>
  <c r="AH7192" i="1"/>
  <c r="AH7193" i="1"/>
  <c r="AH7194" i="1"/>
  <c r="AH7195" i="1"/>
  <c r="AH7196" i="1"/>
  <c r="AH7197" i="1"/>
  <c r="AH7198" i="1"/>
  <c r="AH7199" i="1"/>
  <c r="AH7200" i="1"/>
  <c r="AH7201" i="1"/>
  <c r="AH7202" i="1"/>
  <c r="AH7203" i="1"/>
  <c r="AH7204" i="1"/>
  <c r="AH7205" i="1"/>
  <c r="AH7206" i="1"/>
  <c r="AH7207" i="1"/>
  <c r="AH7208" i="1"/>
  <c r="AH7209" i="1"/>
  <c r="AH7210" i="1"/>
  <c r="AH7211" i="1"/>
  <c r="AH7212" i="1"/>
  <c r="AH7213" i="1"/>
  <c r="AH7214" i="1"/>
  <c r="AH7215" i="1"/>
  <c r="AH7216" i="1"/>
  <c r="AH7217" i="1"/>
  <c r="AH7218" i="1"/>
  <c r="AH7219" i="1"/>
  <c r="AH7220" i="1"/>
  <c r="AH7221" i="1"/>
  <c r="AH7222" i="1"/>
  <c r="AH7223" i="1"/>
  <c r="AH7224" i="1"/>
  <c r="AH7225" i="1"/>
  <c r="AH7226" i="1"/>
  <c r="AH7227" i="1"/>
  <c r="AH7228" i="1"/>
  <c r="AH7229" i="1"/>
  <c r="AH7230" i="1"/>
  <c r="AH7231" i="1"/>
  <c r="AH7232" i="1"/>
  <c r="AH7233" i="1"/>
  <c r="AH7234" i="1"/>
  <c r="AH7235" i="1"/>
  <c r="AH7236" i="1"/>
  <c r="AH7237" i="1"/>
  <c r="AH7238" i="1"/>
  <c r="AH7239" i="1"/>
  <c r="AH7240" i="1"/>
  <c r="AH7241" i="1"/>
  <c r="AH7242" i="1"/>
  <c r="AH7243" i="1"/>
  <c r="AH7244" i="1"/>
  <c r="AH7245" i="1"/>
  <c r="AH7246" i="1"/>
  <c r="AH7247" i="1"/>
  <c r="AH7248" i="1"/>
  <c r="AH7249" i="1"/>
  <c r="AH7250" i="1"/>
  <c r="AH7251" i="1"/>
  <c r="AH7252" i="1"/>
  <c r="AH7253" i="1"/>
  <c r="AH7254" i="1"/>
  <c r="AH7255" i="1"/>
  <c r="AH7256" i="1"/>
  <c r="AH7257" i="1"/>
  <c r="AH7258" i="1"/>
  <c r="AH7259" i="1"/>
  <c r="AH7260" i="1"/>
  <c r="AH7261" i="1"/>
  <c r="AH7262" i="1"/>
  <c r="AH7263" i="1"/>
  <c r="AH7264" i="1"/>
  <c r="AH7265" i="1"/>
  <c r="AH7266" i="1"/>
  <c r="AH7267" i="1"/>
  <c r="AH7268" i="1"/>
  <c r="AH7269" i="1"/>
  <c r="AH7270" i="1"/>
  <c r="AH7271" i="1"/>
  <c r="AH7272" i="1"/>
  <c r="AH7273" i="1"/>
  <c r="AH7274" i="1"/>
  <c r="AH7275" i="1"/>
  <c r="AH7276" i="1"/>
  <c r="AH7277" i="1"/>
  <c r="AH7278" i="1"/>
  <c r="AH7279" i="1"/>
  <c r="AH7280" i="1"/>
  <c r="AH7281" i="1"/>
  <c r="AH7282" i="1"/>
  <c r="AH7283" i="1"/>
  <c r="AH7284" i="1"/>
  <c r="AH7285" i="1"/>
  <c r="AH7286" i="1"/>
  <c r="AH7287" i="1"/>
  <c r="AH7288" i="1"/>
  <c r="AH7289" i="1"/>
  <c r="AH7290" i="1"/>
  <c r="AH7291" i="1"/>
  <c r="AH7292" i="1"/>
  <c r="AH7293" i="1"/>
  <c r="AH7294" i="1"/>
  <c r="AH7295" i="1"/>
  <c r="AH7296" i="1"/>
  <c r="AH7297" i="1"/>
  <c r="AH7298" i="1"/>
  <c r="AH7299" i="1"/>
  <c r="AH7300" i="1"/>
  <c r="AH7301" i="1"/>
  <c r="AH7302" i="1"/>
  <c r="AH7303" i="1"/>
  <c r="AH7304" i="1"/>
  <c r="AH7305" i="1"/>
  <c r="AH7306" i="1"/>
  <c r="AH7307" i="1"/>
  <c r="AH7308" i="1"/>
  <c r="AH7309" i="1"/>
  <c r="AH7310" i="1"/>
  <c r="AH7311" i="1"/>
  <c r="AH7312" i="1"/>
  <c r="AH7313" i="1"/>
  <c r="AH7314" i="1"/>
  <c r="AH7315" i="1"/>
  <c r="AH7316" i="1"/>
  <c r="AH7317" i="1"/>
  <c r="AH7318" i="1"/>
  <c r="AH7319" i="1"/>
  <c r="AH7320" i="1"/>
  <c r="AH7321" i="1"/>
  <c r="AH7322" i="1"/>
  <c r="AH7323" i="1"/>
  <c r="AH7324" i="1"/>
  <c r="AH7325" i="1"/>
  <c r="AH7326" i="1"/>
  <c r="AH7327" i="1"/>
  <c r="AH7328" i="1"/>
  <c r="AH7329" i="1"/>
  <c r="AH7330" i="1"/>
  <c r="AH7331" i="1"/>
  <c r="AH7332" i="1"/>
  <c r="AH7333" i="1"/>
  <c r="AH7334" i="1"/>
  <c r="AH7335" i="1"/>
  <c r="AH7336" i="1"/>
  <c r="AH7337" i="1"/>
  <c r="AH7338" i="1"/>
  <c r="AH7339" i="1"/>
  <c r="AH7340" i="1"/>
  <c r="AH7341" i="1"/>
  <c r="AH7342" i="1"/>
  <c r="AH7343" i="1"/>
  <c r="AH7344" i="1"/>
  <c r="AH7345" i="1"/>
  <c r="AH7346" i="1"/>
  <c r="AH7347" i="1"/>
  <c r="AH7348" i="1"/>
  <c r="AH7349" i="1"/>
  <c r="AH7350" i="1"/>
  <c r="AH7351" i="1"/>
  <c r="AH7352" i="1"/>
  <c r="AH7353" i="1"/>
  <c r="AH7354" i="1"/>
  <c r="AH7355" i="1"/>
  <c r="AH7356" i="1"/>
  <c r="AH7357" i="1"/>
  <c r="AH7358" i="1"/>
  <c r="AH7359" i="1"/>
  <c r="AH7360" i="1"/>
  <c r="AH7361" i="1"/>
  <c r="AH7362" i="1"/>
  <c r="AH7363" i="1"/>
  <c r="AH7364" i="1"/>
  <c r="AH7365" i="1"/>
  <c r="AH7366" i="1"/>
  <c r="AH7367" i="1"/>
  <c r="AH7368" i="1"/>
  <c r="AH7369" i="1"/>
  <c r="AH7370" i="1"/>
  <c r="AH7371" i="1"/>
  <c r="AH7372" i="1"/>
  <c r="AH7373" i="1"/>
  <c r="AH7374" i="1"/>
  <c r="AH7375" i="1"/>
  <c r="AH7376" i="1"/>
  <c r="AH7377" i="1"/>
  <c r="AH7378" i="1"/>
  <c r="AH7379" i="1"/>
  <c r="AH7380" i="1"/>
  <c r="AH7381" i="1"/>
  <c r="AH7382" i="1"/>
  <c r="AH7383" i="1"/>
  <c r="AH7384" i="1"/>
  <c r="AH7385" i="1"/>
  <c r="AH7386" i="1"/>
  <c r="AH7387" i="1"/>
  <c r="AH7388" i="1"/>
  <c r="AH7389" i="1"/>
  <c r="AH7390" i="1"/>
  <c r="AH7391" i="1"/>
  <c r="AH7392" i="1"/>
  <c r="AH7393" i="1"/>
  <c r="AH7394" i="1"/>
  <c r="AH7395" i="1"/>
  <c r="AH7396" i="1"/>
  <c r="AH7397" i="1"/>
  <c r="AH7398" i="1"/>
  <c r="AH7399" i="1"/>
  <c r="AH7400" i="1"/>
  <c r="AH7401" i="1"/>
  <c r="AH7402" i="1"/>
  <c r="AH7403" i="1"/>
  <c r="AH7404" i="1"/>
  <c r="AH7405" i="1"/>
  <c r="AH7406" i="1"/>
  <c r="AH7407" i="1"/>
  <c r="AH7408" i="1"/>
  <c r="AH7409" i="1"/>
  <c r="AH7410" i="1"/>
  <c r="AH7411" i="1"/>
  <c r="AH7412" i="1"/>
  <c r="AH7413" i="1"/>
  <c r="AH7414" i="1"/>
  <c r="AH7415" i="1"/>
  <c r="AH7416" i="1"/>
  <c r="AH7417" i="1"/>
  <c r="AH7418" i="1"/>
  <c r="AH7419" i="1"/>
  <c r="AH7420" i="1"/>
  <c r="AH7421" i="1"/>
  <c r="AH7422" i="1"/>
  <c r="AH7423" i="1"/>
  <c r="AH7424" i="1"/>
  <c r="AH7425" i="1"/>
  <c r="AH7426" i="1"/>
  <c r="AH7427" i="1"/>
  <c r="AH7428" i="1"/>
  <c r="AH7429" i="1"/>
  <c r="AH7430" i="1"/>
  <c r="AH7431" i="1"/>
  <c r="AH7432" i="1"/>
  <c r="AH7433" i="1"/>
  <c r="AH7434" i="1"/>
  <c r="AH7435" i="1"/>
  <c r="AH7436" i="1"/>
  <c r="AH7437" i="1"/>
  <c r="AH7438" i="1"/>
  <c r="AH7439" i="1"/>
  <c r="AH7440" i="1"/>
  <c r="AH7441" i="1"/>
  <c r="AH7442" i="1"/>
  <c r="AH7443" i="1"/>
  <c r="AH7444" i="1"/>
  <c r="AH7445" i="1"/>
  <c r="AH7446" i="1"/>
  <c r="AH7447" i="1"/>
  <c r="AH7448" i="1"/>
  <c r="AH7449" i="1"/>
  <c r="AH7450" i="1"/>
  <c r="AH7451" i="1"/>
  <c r="AH7452" i="1"/>
  <c r="AH7453" i="1"/>
  <c r="AH7454" i="1"/>
  <c r="AH7455" i="1"/>
  <c r="AH7456" i="1"/>
  <c r="AH7457" i="1"/>
  <c r="AH7458" i="1"/>
  <c r="AH7459" i="1"/>
  <c r="AH7460" i="1"/>
  <c r="AH7461" i="1"/>
  <c r="AH7462" i="1"/>
  <c r="AH7463" i="1"/>
  <c r="AH7464" i="1"/>
  <c r="AH7465" i="1"/>
  <c r="AH7466" i="1"/>
  <c r="AH7467" i="1"/>
  <c r="AH7468" i="1"/>
  <c r="AH7469" i="1"/>
  <c r="AH7470" i="1"/>
  <c r="AH7471" i="1"/>
  <c r="AH7472" i="1"/>
  <c r="AH7473" i="1"/>
  <c r="AH7474" i="1"/>
  <c r="AH7475" i="1"/>
  <c r="AH7476" i="1"/>
  <c r="AH7477" i="1"/>
  <c r="AH7478" i="1"/>
  <c r="AH7479" i="1"/>
  <c r="AH7480" i="1"/>
  <c r="AH7481" i="1"/>
  <c r="AH7482" i="1"/>
  <c r="AH7483" i="1"/>
  <c r="AH7484" i="1"/>
  <c r="AH7485" i="1"/>
  <c r="AH7486" i="1"/>
  <c r="AH7487" i="1"/>
  <c r="AH7488" i="1"/>
  <c r="AH7489" i="1"/>
  <c r="AH7490" i="1"/>
  <c r="AH7491" i="1"/>
  <c r="AH7492" i="1"/>
  <c r="AH7493" i="1"/>
  <c r="AH7494" i="1"/>
  <c r="AH7495" i="1"/>
  <c r="AH7496" i="1"/>
  <c r="AH7497" i="1"/>
  <c r="AH7498" i="1"/>
  <c r="AH7499" i="1"/>
  <c r="AH7500" i="1"/>
  <c r="AH7501" i="1"/>
  <c r="AH7502" i="1"/>
  <c r="AH7503" i="1"/>
  <c r="AH7504" i="1"/>
  <c r="AH7505" i="1"/>
  <c r="AH7506" i="1"/>
  <c r="AH7507" i="1"/>
  <c r="AH7508" i="1"/>
  <c r="AH7509" i="1"/>
  <c r="AH7510" i="1"/>
  <c r="AH7511" i="1"/>
  <c r="AH7512" i="1"/>
  <c r="AH7513" i="1"/>
  <c r="AH7514" i="1"/>
  <c r="AH7515" i="1"/>
  <c r="AH7516" i="1"/>
  <c r="AH7517" i="1"/>
  <c r="AH7518" i="1"/>
  <c r="AH7519" i="1"/>
  <c r="AH7520" i="1"/>
  <c r="AH7521" i="1"/>
  <c r="AH7522" i="1"/>
  <c r="AH7523" i="1"/>
  <c r="AH7524" i="1"/>
  <c r="AH7525" i="1"/>
  <c r="AH7526" i="1"/>
  <c r="AH7527" i="1"/>
  <c r="AH7528" i="1"/>
  <c r="AH7529" i="1"/>
  <c r="AH7530" i="1"/>
  <c r="AH7531" i="1"/>
  <c r="AH7532" i="1"/>
  <c r="AH7533" i="1"/>
  <c r="AH7534" i="1"/>
  <c r="AH7535" i="1"/>
  <c r="AH7536" i="1"/>
  <c r="AH7537" i="1"/>
  <c r="AH7538" i="1"/>
  <c r="AH7539" i="1"/>
  <c r="AH7540" i="1"/>
  <c r="AH7541" i="1"/>
  <c r="AH7542" i="1"/>
  <c r="AH7543" i="1"/>
  <c r="AH7544" i="1"/>
  <c r="AH7545" i="1"/>
  <c r="AH7546" i="1"/>
  <c r="AH7547" i="1"/>
  <c r="AH7548" i="1"/>
  <c r="AH7549" i="1"/>
  <c r="AH7550" i="1"/>
  <c r="AH7551" i="1"/>
  <c r="AH7552" i="1"/>
  <c r="AH7553" i="1"/>
  <c r="AH7554" i="1"/>
  <c r="AH7555" i="1"/>
  <c r="AH7556" i="1"/>
  <c r="AH7557" i="1"/>
  <c r="AH7558" i="1"/>
  <c r="AH7559" i="1"/>
  <c r="AH7560" i="1"/>
  <c r="AH7561" i="1"/>
  <c r="AH7562" i="1"/>
  <c r="AH7563" i="1"/>
  <c r="AH7564" i="1"/>
  <c r="AH7565" i="1"/>
  <c r="AH7566" i="1"/>
  <c r="AH7567" i="1"/>
  <c r="AH7568" i="1"/>
  <c r="AH7569" i="1"/>
  <c r="AH7570" i="1"/>
  <c r="AH7571" i="1"/>
  <c r="AH7572" i="1"/>
  <c r="AH7573" i="1"/>
  <c r="AH7574" i="1"/>
  <c r="AH7575" i="1"/>
  <c r="AH7576" i="1"/>
  <c r="AH7577" i="1"/>
  <c r="AH7578" i="1"/>
  <c r="AH7579" i="1"/>
  <c r="AH7580" i="1"/>
  <c r="AH7581" i="1"/>
  <c r="AH7582" i="1"/>
  <c r="AH7583" i="1"/>
  <c r="AH7584" i="1"/>
  <c r="AH7585" i="1"/>
  <c r="AH7586" i="1"/>
  <c r="AH7587" i="1"/>
  <c r="AH7588" i="1"/>
  <c r="AH7589" i="1"/>
  <c r="AH7590" i="1"/>
  <c r="AH7591" i="1"/>
  <c r="AH7592" i="1"/>
  <c r="AH7593" i="1"/>
  <c r="AH7594" i="1"/>
  <c r="AH7595" i="1"/>
  <c r="AH7596" i="1"/>
  <c r="AH7597" i="1"/>
  <c r="AH7598" i="1"/>
  <c r="AH7599" i="1"/>
  <c r="AH7600" i="1"/>
  <c r="AH7601" i="1"/>
  <c r="AH7602" i="1"/>
  <c r="AH7603" i="1"/>
  <c r="AH7604" i="1"/>
  <c r="AH7605" i="1"/>
  <c r="AH7606" i="1"/>
  <c r="AH7607" i="1"/>
  <c r="AH7608" i="1"/>
  <c r="AH7609" i="1"/>
  <c r="AH7610" i="1"/>
  <c r="AH7611" i="1"/>
  <c r="AH7612" i="1"/>
  <c r="AH7613" i="1"/>
  <c r="AH7614" i="1"/>
  <c r="AH7615" i="1"/>
  <c r="AH7616" i="1"/>
  <c r="AH7617" i="1"/>
  <c r="AH7618" i="1"/>
  <c r="AH7619" i="1"/>
  <c r="AH7620" i="1"/>
  <c r="AH7621" i="1"/>
  <c r="AH7622" i="1"/>
  <c r="AH7623" i="1"/>
  <c r="AH7624" i="1"/>
  <c r="AH7625" i="1"/>
  <c r="AH7626" i="1"/>
  <c r="AH7627" i="1"/>
  <c r="AH7628" i="1"/>
  <c r="AH7629" i="1"/>
  <c r="AH7630" i="1"/>
  <c r="AH7631" i="1"/>
  <c r="AH7632" i="1"/>
  <c r="AH7633" i="1"/>
  <c r="AH7634" i="1"/>
  <c r="AH7635" i="1"/>
  <c r="AH7636" i="1"/>
  <c r="AH7637" i="1"/>
  <c r="AH7638" i="1"/>
  <c r="AH7639" i="1"/>
  <c r="AH7640" i="1"/>
  <c r="AH7641" i="1"/>
  <c r="AH7642" i="1"/>
  <c r="AH7643" i="1"/>
  <c r="AH7644" i="1"/>
  <c r="AH7645" i="1"/>
  <c r="AH7646" i="1"/>
  <c r="AH7647" i="1"/>
  <c r="AH7648" i="1"/>
  <c r="AH7649" i="1"/>
  <c r="AH7650" i="1"/>
  <c r="AH7651" i="1"/>
  <c r="AH7652" i="1"/>
  <c r="AH7653" i="1"/>
  <c r="AH7654" i="1"/>
  <c r="AH7655" i="1"/>
  <c r="AH7656" i="1"/>
  <c r="AH7657" i="1"/>
  <c r="AH7658" i="1"/>
  <c r="AH7659" i="1"/>
  <c r="AH7660" i="1"/>
  <c r="AH7661" i="1"/>
  <c r="AH7662" i="1"/>
  <c r="AH7663" i="1"/>
  <c r="AH7664" i="1"/>
  <c r="AH7665" i="1"/>
  <c r="AH7666" i="1"/>
  <c r="AH7667" i="1"/>
  <c r="AH7668" i="1"/>
  <c r="AH7669" i="1"/>
  <c r="AH7670" i="1"/>
  <c r="AH7671" i="1"/>
  <c r="AH7672" i="1"/>
  <c r="AH7673" i="1"/>
  <c r="AH7674" i="1"/>
  <c r="AH7675" i="1"/>
  <c r="AH7676" i="1"/>
  <c r="AH7677" i="1"/>
  <c r="AH7678" i="1"/>
  <c r="AH7679" i="1"/>
  <c r="AH7680" i="1"/>
  <c r="AH7681" i="1"/>
  <c r="AH7682" i="1"/>
  <c r="AH7683" i="1"/>
  <c r="AH7684" i="1"/>
  <c r="AH7685" i="1"/>
  <c r="AH7686" i="1"/>
  <c r="AH7687" i="1"/>
  <c r="AH7688" i="1"/>
  <c r="AH7689" i="1"/>
  <c r="AH7690" i="1"/>
  <c r="AH7691" i="1"/>
  <c r="AH7692" i="1"/>
  <c r="AH7693" i="1"/>
  <c r="AH7694" i="1"/>
  <c r="AH7695" i="1"/>
  <c r="AH7696" i="1"/>
  <c r="AH7697" i="1"/>
  <c r="AH7698" i="1"/>
  <c r="AH7699" i="1"/>
  <c r="AH7700" i="1"/>
  <c r="AH7701" i="1"/>
  <c r="AH7702" i="1"/>
  <c r="AH7703" i="1"/>
  <c r="AH7704" i="1"/>
  <c r="AH7705" i="1"/>
  <c r="AH7706" i="1"/>
  <c r="AH7707" i="1"/>
  <c r="AH7708" i="1"/>
  <c r="AH7709" i="1"/>
  <c r="AH7710" i="1"/>
  <c r="AH7711" i="1"/>
  <c r="AH7712" i="1"/>
  <c r="AH7713" i="1"/>
  <c r="AH7714" i="1"/>
  <c r="AH7715" i="1"/>
  <c r="AH7716" i="1"/>
  <c r="AH7717" i="1"/>
  <c r="AH7718" i="1"/>
  <c r="AH7719" i="1"/>
  <c r="AH7720" i="1"/>
  <c r="AH7721" i="1"/>
  <c r="AH7722" i="1"/>
  <c r="AH7723" i="1"/>
  <c r="AH7724" i="1"/>
  <c r="AH7725" i="1"/>
  <c r="AH7726" i="1"/>
  <c r="AH7727" i="1"/>
  <c r="AH7728" i="1"/>
  <c r="AH7729" i="1"/>
  <c r="AH7730" i="1"/>
  <c r="AH7731" i="1"/>
  <c r="AH7732" i="1"/>
  <c r="AH7733" i="1"/>
  <c r="AH7734" i="1"/>
  <c r="AH7735" i="1"/>
  <c r="AH7736" i="1"/>
  <c r="AH7737" i="1"/>
  <c r="AH7738" i="1"/>
  <c r="AH7739" i="1"/>
  <c r="AH7740" i="1"/>
  <c r="AH7741" i="1"/>
  <c r="AH7742" i="1"/>
  <c r="AH7743" i="1"/>
  <c r="AH7744" i="1"/>
  <c r="AH7745" i="1"/>
  <c r="AH7746" i="1"/>
  <c r="AH7747" i="1"/>
  <c r="AH7748" i="1"/>
  <c r="AH7749" i="1"/>
  <c r="AH7750" i="1"/>
  <c r="AH7751" i="1"/>
  <c r="AH7752" i="1"/>
  <c r="AH7753" i="1"/>
  <c r="AH7754" i="1"/>
  <c r="AH7755" i="1"/>
  <c r="AH7756" i="1"/>
  <c r="AH7757" i="1"/>
  <c r="AH7758" i="1"/>
  <c r="AH7759" i="1"/>
  <c r="AH7760" i="1"/>
  <c r="AH7761" i="1"/>
  <c r="AH7762" i="1"/>
  <c r="AH7763" i="1"/>
  <c r="AH7764" i="1"/>
  <c r="AH7765" i="1"/>
  <c r="AH7766" i="1"/>
  <c r="AH7767" i="1"/>
  <c r="AH7768" i="1"/>
  <c r="AH7769" i="1"/>
  <c r="AH7770" i="1"/>
  <c r="AH7771" i="1"/>
  <c r="AH7772" i="1"/>
  <c r="AH7773" i="1"/>
  <c r="AH7774" i="1"/>
  <c r="AH7775" i="1"/>
  <c r="AH7776" i="1"/>
  <c r="AH7777" i="1"/>
  <c r="AH7778" i="1"/>
  <c r="AH7779" i="1"/>
  <c r="AH7780" i="1"/>
  <c r="AH7781" i="1"/>
  <c r="AH7782" i="1"/>
  <c r="AH7783" i="1"/>
  <c r="AH7784" i="1"/>
  <c r="AH7785" i="1"/>
  <c r="AH7786" i="1"/>
  <c r="AH7787" i="1"/>
  <c r="AH7788" i="1"/>
  <c r="AH7789" i="1"/>
  <c r="AH7790" i="1"/>
  <c r="AH7791" i="1"/>
  <c r="AH7792" i="1"/>
  <c r="AH7793" i="1"/>
  <c r="AH7794" i="1"/>
  <c r="AH7795" i="1"/>
  <c r="AH7796" i="1"/>
  <c r="AH7797" i="1"/>
  <c r="AH7798" i="1"/>
  <c r="AH7799" i="1"/>
  <c r="AH7800" i="1"/>
  <c r="AH7801" i="1"/>
  <c r="AH7802" i="1"/>
  <c r="AH7803" i="1"/>
  <c r="AH7804" i="1"/>
  <c r="AH7805" i="1"/>
  <c r="AH7806" i="1"/>
  <c r="AH7807" i="1"/>
  <c r="AH7808" i="1"/>
  <c r="AH7809" i="1"/>
  <c r="AH7810" i="1"/>
  <c r="AH7811" i="1"/>
  <c r="AH7812" i="1"/>
  <c r="AH7813" i="1"/>
  <c r="AH7814" i="1"/>
  <c r="AH7815" i="1"/>
  <c r="AH7816" i="1"/>
  <c r="AH7817" i="1"/>
  <c r="AH7818" i="1"/>
  <c r="AH7819" i="1"/>
  <c r="AH7820" i="1"/>
  <c r="AH7821" i="1"/>
  <c r="AH7822" i="1"/>
  <c r="AH7823" i="1"/>
  <c r="AH7824" i="1"/>
  <c r="AH7825" i="1"/>
  <c r="AH7826" i="1"/>
  <c r="AH7827" i="1"/>
  <c r="AH7828" i="1"/>
  <c r="AH7829" i="1"/>
  <c r="AH7830" i="1"/>
  <c r="AH7831" i="1"/>
  <c r="AH7832" i="1"/>
  <c r="AH7833" i="1"/>
  <c r="AH7834" i="1"/>
  <c r="AH7835" i="1"/>
  <c r="AH7836" i="1"/>
  <c r="AH7837" i="1"/>
  <c r="AH7838" i="1"/>
  <c r="AH7839" i="1"/>
  <c r="AH7840" i="1"/>
  <c r="AH7841" i="1"/>
  <c r="AH7842" i="1"/>
  <c r="AH7843" i="1"/>
  <c r="AH7844" i="1"/>
  <c r="AH7845" i="1"/>
  <c r="AH7846" i="1"/>
  <c r="AH7847" i="1"/>
  <c r="AH7848" i="1"/>
  <c r="AH7849" i="1"/>
  <c r="AH7850" i="1"/>
  <c r="AH7851" i="1"/>
  <c r="AH7852" i="1"/>
  <c r="AH7853" i="1"/>
  <c r="AH7854" i="1"/>
  <c r="AH7855" i="1"/>
  <c r="AH7856" i="1"/>
  <c r="AH7857" i="1"/>
  <c r="AH7858" i="1"/>
  <c r="AH7859" i="1"/>
  <c r="AH7860" i="1"/>
  <c r="AH7861" i="1"/>
  <c r="AH7862" i="1"/>
  <c r="AH7863" i="1"/>
  <c r="AH7864" i="1"/>
  <c r="AH7865" i="1"/>
  <c r="AH7866" i="1"/>
  <c r="AH7867" i="1"/>
  <c r="AH7868" i="1"/>
  <c r="AH7869" i="1"/>
  <c r="AH7870" i="1"/>
  <c r="AH7871" i="1"/>
  <c r="AH7872" i="1"/>
  <c r="AH7873" i="1"/>
  <c r="AH7874" i="1"/>
  <c r="AH7875" i="1"/>
  <c r="AH7876" i="1"/>
  <c r="AH7877" i="1"/>
  <c r="AH7878" i="1"/>
  <c r="AH7879" i="1"/>
  <c r="AH7880" i="1"/>
  <c r="AH7881" i="1"/>
  <c r="AH7882" i="1"/>
  <c r="AH7883" i="1"/>
  <c r="AH7884" i="1"/>
  <c r="AH7885" i="1"/>
  <c r="AH7886" i="1"/>
  <c r="AH7887" i="1"/>
  <c r="AH7888" i="1"/>
  <c r="AH7889" i="1"/>
  <c r="AH7890" i="1"/>
  <c r="AH7891" i="1"/>
  <c r="AH7892" i="1"/>
  <c r="AH7893" i="1"/>
  <c r="AH7894" i="1"/>
  <c r="AH7895" i="1"/>
  <c r="AH7896" i="1"/>
  <c r="AH7897" i="1"/>
  <c r="AH7898" i="1"/>
  <c r="AH7899" i="1"/>
  <c r="AH7900" i="1"/>
  <c r="AH7901" i="1"/>
  <c r="AH7902" i="1"/>
  <c r="AH7903" i="1"/>
  <c r="AH7904" i="1"/>
  <c r="AH7905" i="1"/>
  <c r="AH7906" i="1"/>
  <c r="AH7907" i="1"/>
  <c r="AH7908" i="1"/>
  <c r="AH7909" i="1"/>
  <c r="AH7910" i="1"/>
  <c r="AH7911" i="1"/>
  <c r="AH7912" i="1"/>
  <c r="AH7913" i="1"/>
  <c r="AH7914" i="1"/>
  <c r="AH7915" i="1"/>
  <c r="AH7916" i="1"/>
  <c r="AH7917" i="1"/>
  <c r="AH7918" i="1"/>
  <c r="AH7919" i="1"/>
  <c r="AH7920" i="1"/>
  <c r="AH7921" i="1"/>
  <c r="AH7922" i="1"/>
  <c r="AH7923" i="1"/>
  <c r="AH7924" i="1"/>
  <c r="AH7925" i="1"/>
  <c r="AH7926" i="1"/>
  <c r="AH7927" i="1"/>
  <c r="AH7928" i="1"/>
  <c r="AH7929" i="1"/>
  <c r="AH7930" i="1"/>
  <c r="AH7931" i="1"/>
  <c r="AH7932" i="1"/>
  <c r="AH7933" i="1"/>
  <c r="AH7934" i="1"/>
  <c r="AH7935" i="1"/>
  <c r="AH7936" i="1"/>
  <c r="AH7937" i="1"/>
  <c r="AH7938" i="1"/>
  <c r="AH7939" i="1"/>
  <c r="AH7940" i="1"/>
  <c r="AH7941" i="1"/>
  <c r="AH7942" i="1"/>
  <c r="AH7943" i="1"/>
  <c r="AH7944" i="1"/>
  <c r="AH7945" i="1"/>
  <c r="AH7946" i="1"/>
  <c r="AH7947" i="1"/>
  <c r="AH7948" i="1"/>
  <c r="AH7949" i="1"/>
  <c r="AH7950" i="1"/>
  <c r="AH7951" i="1"/>
  <c r="AH7952" i="1"/>
  <c r="AH7953" i="1"/>
  <c r="AH7954" i="1"/>
  <c r="AH7955" i="1"/>
  <c r="AH7956" i="1"/>
  <c r="AH7957" i="1"/>
  <c r="AH7958" i="1"/>
  <c r="AH7959" i="1"/>
  <c r="AH7960" i="1"/>
  <c r="AH7961" i="1"/>
  <c r="AH7962" i="1"/>
  <c r="AH7963" i="1"/>
  <c r="AH7964" i="1"/>
  <c r="AH7965" i="1"/>
  <c r="AH7966" i="1"/>
  <c r="AH7967" i="1"/>
  <c r="AH7968" i="1"/>
  <c r="AH7969" i="1"/>
  <c r="AH7970" i="1"/>
  <c r="AH7971" i="1"/>
  <c r="AH7972" i="1"/>
  <c r="AH7973" i="1"/>
  <c r="AH7974" i="1"/>
  <c r="AH7975" i="1"/>
  <c r="AH7976" i="1"/>
  <c r="AH7977" i="1"/>
  <c r="AH7978" i="1"/>
  <c r="AH7979" i="1"/>
  <c r="AH7980" i="1"/>
  <c r="AH7981" i="1"/>
  <c r="AH7982" i="1"/>
  <c r="AH7983" i="1"/>
  <c r="AH7984" i="1"/>
  <c r="AH7985" i="1"/>
  <c r="AH7986" i="1"/>
  <c r="AH7987" i="1"/>
  <c r="AH7988" i="1"/>
  <c r="AH7989" i="1"/>
  <c r="AH7990" i="1"/>
  <c r="AH7991" i="1"/>
  <c r="AH7992" i="1"/>
  <c r="AH7993" i="1"/>
  <c r="AH7994" i="1"/>
  <c r="AH7995" i="1"/>
  <c r="AH7996" i="1"/>
  <c r="AH7997" i="1"/>
  <c r="AH7998" i="1"/>
  <c r="AH7999" i="1"/>
  <c r="AH8000" i="1"/>
  <c r="AH8001" i="1"/>
  <c r="AH8002" i="1"/>
  <c r="AH8003" i="1"/>
  <c r="AH8004" i="1"/>
  <c r="AH8005" i="1"/>
  <c r="AH8006" i="1"/>
  <c r="AH8007" i="1"/>
  <c r="AH8008" i="1"/>
  <c r="AH8009" i="1"/>
  <c r="AH8010" i="1"/>
  <c r="AH8011" i="1"/>
  <c r="AH8012" i="1"/>
  <c r="AH8013" i="1"/>
  <c r="AH8014" i="1"/>
  <c r="AH8015" i="1"/>
  <c r="AH8016" i="1"/>
  <c r="AH8017" i="1"/>
  <c r="AH8018" i="1"/>
  <c r="AH8019" i="1"/>
  <c r="AH8020" i="1"/>
  <c r="AH8021" i="1"/>
  <c r="AH8022" i="1"/>
  <c r="AH8023" i="1"/>
  <c r="AH8024" i="1"/>
  <c r="AH8025" i="1"/>
  <c r="AH8026" i="1"/>
  <c r="AH8027" i="1"/>
  <c r="AH8028" i="1"/>
  <c r="AH8029" i="1"/>
  <c r="AH8030" i="1"/>
  <c r="AH8031" i="1"/>
  <c r="AH8032" i="1"/>
  <c r="AH8033" i="1"/>
  <c r="AH8034" i="1"/>
  <c r="AH8035" i="1"/>
  <c r="AH8036" i="1"/>
  <c r="AH8037" i="1"/>
  <c r="AH8038" i="1"/>
  <c r="AH8039" i="1"/>
  <c r="AH8040" i="1"/>
  <c r="AH8041" i="1"/>
  <c r="AH8042" i="1"/>
  <c r="AH8043" i="1"/>
  <c r="AH8044" i="1"/>
  <c r="AH8045" i="1"/>
  <c r="AH8046" i="1"/>
  <c r="AH8047" i="1"/>
  <c r="AH8048" i="1"/>
  <c r="AH8049" i="1"/>
  <c r="AH8050" i="1"/>
  <c r="AH8051" i="1"/>
  <c r="AH8052" i="1"/>
  <c r="AH8053" i="1"/>
  <c r="AH8054" i="1"/>
  <c r="AH8055" i="1"/>
  <c r="AH8056" i="1"/>
  <c r="AH8057" i="1"/>
  <c r="AH8058" i="1"/>
  <c r="AH8059" i="1"/>
  <c r="AH8060" i="1"/>
  <c r="AH8061" i="1"/>
  <c r="AH8062" i="1"/>
  <c r="AH8063" i="1"/>
  <c r="AH8064" i="1"/>
  <c r="AH8065" i="1"/>
  <c r="AH8066" i="1"/>
  <c r="AH8067" i="1"/>
  <c r="AH8068" i="1"/>
  <c r="AH8069" i="1"/>
  <c r="AH8070" i="1"/>
  <c r="AH8071" i="1"/>
  <c r="AH8072" i="1"/>
  <c r="AH8073" i="1"/>
  <c r="AH8074" i="1"/>
  <c r="AH8075" i="1"/>
  <c r="AH8076" i="1"/>
  <c r="AH8077" i="1"/>
  <c r="AH8078" i="1"/>
  <c r="AH8079" i="1"/>
  <c r="AH8080" i="1"/>
  <c r="AH8081" i="1"/>
  <c r="AH8082" i="1"/>
  <c r="AH8083" i="1"/>
  <c r="AH8084" i="1"/>
  <c r="AH8085" i="1"/>
  <c r="AH8086" i="1"/>
  <c r="AH8087" i="1"/>
  <c r="AH8088" i="1"/>
  <c r="AH8089" i="1"/>
  <c r="AH8090" i="1"/>
  <c r="AH8091" i="1"/>
  <c r="AH8092" i="1"/>
  <c r="AH8093" i="1"/>
  <c r="AH8094" i="1"/>
  <c r="AH8095" i="1"/>
  <c r="AH8096" i="1"/>
  <c r="AH8097" i="1"/>
  <c r="AH8098" i="1"/>
  <c r="AH8099" i="1"/>
  <c r="AH8100" i="1"/>
  <c r="AH8101" i="1"/>
  <c r="AH8102" i="1"/>
  <c r="AH8103" i="1"/>
  <c r="AH8104" i="1"/>
  <c r="AH8105" i="1"/>
  <c r="AH8106" i="1"/>
  <c r="AH8107" i="1"/>
  <c r="AH8108" i="1"/>
  <c r="AH8109" i="1"/>
  <c r="AH8110" i="1"/>
  <c r="AH8111" i="1"/>
  <c r="AH8112" i="1"/>
  <c r="AH8113" i="1"/>
  <c r="AH8114" i="1"/>
  <c r="AH8115" i="1"/>
  <c r="AH8116" i="1"/>
  <c r="AH8117" i="1"/>
  <c r="AH8118" i="1"/>
  <c r="AH8119" i="1"/>
  <c r="AH8120" i="1"/>
  <c r="AH8121" i="1"/>
  <c r="AH8122" i="1"/>
  <c r="AH8123" i="1"/>
  <c r="AH8124" i="1"/>
  <c r="AH8125" i="1"/>
  <c r="AH8126" i="1"/>
  <c r="AH8127" i="1"/>
  <c r="AH8128" i="1"/>
  <c r="AH8129" i="1"/>
  <c r="AH8130" i="1"/>
  <c r="AH8131" i="1"/>
  <c r="AH8132" i="1"/>
  <c r="AH8133" i="1"/>
  <c r="AH8134" i="1"/>
  <c r="AH8135" i="1"/>
  <c r="AH8136" i="1"/>
  <c r="AH8137" i="1"/>
  <c r="AH8138" i="1"/>
  <c r="AH8139" i="1"/>
  <c r="AH8140" i="1"/>
  <c r="AH8141" i="1"/>
  <c r="AH8142" i="1"/>
  <c r="AH8143" i="1"/>
  <c r="AH8144" i="1"/>
  <c r="AH8145" i="1"/>
  <c r="AH8146" i="1"/>
  <c r="AH8147" i="1"/>
  <c r="AH8148" i="1"/>
  <c r="AH8149" i="1"/>
  <c r="AH8150" i="1"/>
  <c r="AH8151" i="1"/>
  <c r="AH8152" i="1"/>
  <c r="AH8153" i="1"/>
  <c r="AH8154" i="1"/>
  <c r="AH8155" i="1"/>
  <c r="AH8156" i="1"/>
  <c r="AH8157" i="1"/>
  <c r="AH8158" i="1"/>
  <c r="AH8159" i="1"/>
  <c r="AH8160" i="1"/>
  <c r="AH8161" i="1"/>
  <c r="AH8162" i="1"/>
  <c r="AH8163" i="1"/>
  <c r="AH8164" i="1"/>
  <c r="AH8165" i="1"/>
  <c r="AH8166" i="1"/>
  <c r="AH8167" i="1"/>
  <c r="AH8168" i="1"/>
  <c r="AH8169" i="1"/>
  <c r="AH8170" i="1"/>
  <c r="AH8171" i="1"/>
  <c r="AH8172" i="1"/>
  <c r="AH8173" i="1"/>
  <c r="AH8174" i="1"/>
  <c r="AH8175" i="1"/>
  <c r="AH8176" i="1"/>
  <c r="AH8177" i="1"/>
  <c r="AH8178" i="1"/>
  <c r="AH8179" i="1"/>
  <c r="AH8180" i="1"/>
  <c r="AH8181" i="1"/>
  <c r="AH8182" i="1"/>
  <c r="AH8183" i="1"/>
  <c r="AH8184" i="1"/>
  <c r="AH8185" i="1"/>
  <c r="AH8186" i="1"/>
  <c r="AH8187" i="1"/>
  <c r="AH8188" i="1"/>
  <c r="AH8189" i="1"/>
  <c r="AH8190" i="1"/>
  <c r="AH8191" i="1"/>
  <c r="AH8192" i="1"/>
  <c r="AH8193" i="1"/>
  <c r="AH8194" i="1"/>
  <c r="AH8195" i="1"/>
  <c r="AH8196" i="1"/>
  <c r="AH8197" i="1"/>
  <c r="AH8198" i="1"/>
  <c r="AH8199" i="1"/>
  <c r="AH8200" i="1"/>
  <c r="AH8201" i="1"/>
  <c r="AH8202" i="1"/>
  <c r="AH8203" i="1"/>
  <c r="AH8204" i="1"/>
  <c r="AH8205" i="1"/>
  <c r="AH8206" i="1"/>
  <c r="AH8207" i="1"/>
  <c r="AH8208" i="1"/>
  <c r="AH8209" i="1"/>
  <c r="AH8210" i="1"/>
  <c r="AH8211" i="1"/>
  <c r="AH8212" i="1"/>
  <c r="AH8213" i="1"/>
  <c r="AH8214" i="1"/>
  <c r="AH8215" i="1"/>
  <c r="AH8216" i="1"/>
  <c r="AH8217" i="1"/>
  <c r="AH8218" i="1"/>
  <c r="AH8219" i="1"/>
  <c r="AH8220" i="1"/>
  <c r="AH8221" i="1"/>
  <c r="AH8222" i="1"/>
  <c r="AH8223" i="1"/>
  <c r="AH8224" i="1"/>
  <c r="AH8225" i="1"/>
  <c r="AH8226" i="1"/>
  <c r="AH8227" i="1"/>
  <c r="AH8228" i="1"/>
  <c r="AH8229" i="1"/>
  <c r="AH8230" i="1"/>
  <c r="AH8231" i="1"/>
  <c r="AH8232" i="1"/>
  <c r="AH8233" i="1"/>
  <c r="AH8234" i="1"/>
  <c r="AH8235" i="1"/>
  <c r="AH8236" i="1"/>
  <c r="AH8237" i="1"/>
  <c r="AH8238" i="1"/>
  <c r="AH8239" i="1"/>
  <c r="AH8240" i="1"/>
  <c r="AH8241" i="1"/>
  <c r="AH8242" i="1"/>
  <c r="AH8243" i="1"/>
  <c r="AH8244" i="1"/>
  <c r="AH8245" i="1"/>
  <c r="AH8246" i="1"/>
  <c r="AH8247" i="1"/>
  <c r="AH8248" i="1"/>
  <c r="AH8249" i="1"/>
  <c r="AH8250" i="1"/>
  <c r="AH8251" i="1"/>
  <c r="AH8252" i="1"/>
  <c r="AH8253" i="1"/>
  <c r="AH8254" i="1"/>
  <c r="AH8255" i="1"/>
  <c r="AH8256" i="1"/>
  <c r="AH8257" i="1"/>
  <c r="AH8258" i="1"/>
  <c r="AH8259" i="1"/>
  <c r="AH8260" i="1"/>
  <c r="AH8261" i="1"/>
  <c r="AH8262" i="1"/>
  <c r="AH8263" i="1"/>
  <c r="AH8264" i="1"/>
  <c r="AH8265" i="1"/>
  <c r="AH8266" i="1"/>
  <c r="AH8267" i="1"/>
  <c r="AH8268" i="1"/>
  <c r="AH8269" i="1"/>
  <c r="AH8270" i="1"/>
  <c r="AH8271" i="1"/>
  <c r="AH8272" i="1"/>
  <c r="AH8273" i="1"/>
  <c r="AH8274" i="1"/>
  <c r="AH8275" i="1"/>
  <c r="AH8276" i="1"/>
  <c r="AH8277" i="1"/>
  <c r="AH8278" i="1"/>
  <c r="AH8279" i="1"/>
  <c r="AH8280" i="1"/>
  <c r="AH8281" i="1"/>
  <c r="AH8282" i="1"/>
  <c r="AH8283" i="1"/>
  <c r="AH8284" i="1"/>
  <c r="AH8285" i="1"/>
  <c r="AH8286" i="1"/>
  <c r="AH8287" i="1"/>
  <c r="AH8288" i="1"/>
  <c r="AH8289" i="1"/>
  <c r="AH8290" i="1"/>
  <c r="AH8291" i="1"/>
  <c r="AH8292" i="1"/>
  <c r="AH8293" i="1"/>
  <c r="AH8294" i="1"/>
  <c r="AH8295" i="1"/>
  <c r="AH8296" i="1"/>
  <c r="AH8297" i="1"/>
  <c r="AH8298" i="1"/>
  <c r="AH8299" i="1"/>
  <c r="AH8300" i="1"/>
  <c r="AH8301" i="1"/>
  <c r="AH8302" i="1"/>
  <c r="AH8303" i="1"/>
  <c r="AH8304" i="1"/>
  <c r="AH8305" i="1"/>
  <c r="AH8306" i="1"/>
  <c r="AH8307" i="1"/>
  <c r="AH8308" i="1"/>
  <c r="AH8309" i="1"/>
  <c r="AH8310" i="1"/>
  <c r="AH8311" i="1"/>
  <c r="AH8312" i="1"/>
  <c r="AH8313" i="1"/>
  <c r="AH8314" i="1"/>
  <c r="AH8315" i="1"/>
  <c r="AH8316" i="1"/>
  <c r="AH8317" i="1"/>
  <c r="AH8318" i="1"/>
  <c r="AH8319" i="1"/>
  <c r="AH8320" i="1"/>
  <c r="AH8321" i="1"/>
  <c r="AH8322" i="1"/>
  <c r="AH8323" i="1"/>
  <c r="AH8324" i="1"/>
  <c r="AH8325" i="1"/>
  <c r="AH8326" i="1"/>
  <c r="AH8327" i="1"/>
  <c r="AH8328" i="1"/>
  <c r="AH8329" i="1"/>
  <c r="AH8330" i="1"/>
  <c r="AH8331" i="1"/>
  <c r="AH8332" i="1"/>
  <c r="AH8333" i="1"/>
  <c r="AH8334" i="1"/>
  <c r="AH8335" i="1"/>
  <c r="AH8336" i="1"/>
  <c r="AH8337" i="1"/>
  <c r="AH8338" i="1"/>
  <c r="AH8339" i="1"/>
  <c r="AH8340" i="1"/>
  <c r="AH8341" i="1"/>
  <c r="AH8342" i="1"/>
  <c r="AH8343" i="1"/>
  <c r="AH8344" i="1"/>
  <c r="AH8345" i="1"/>
  <c r="AH8346" i="1"/>
  <c r="AH8347" i="1"/>
  <c r="AH8348" i="1"/>
  <c r="AH8349" i="1"/>
  <c r="AH8350" i="1"/>
  <c r="AH8351" i="1"/>
  <c r="AH8352" i="1"/>
  <c r="AH8353" i="1"/>
  <c r="AH8354" i="1"/>
  <c r="AH8355" i="1"/>
  <c r="AH8356" i="1"/>
  <c r="AH8357" i="1"/>
  <c r="AH8358" i="1"/>
  <c r="AH8359" i="1"/>
  <c r="AH8360" i="1"/>
  <c r="AH8361" i="1"/>
  <c r="AH8362" i="1"/>
  <c r="AH8363" i="1"/>
  <c r="AH8364" i="1"/>
  <c r="AH8365" i="1"/>
  <c r="AH8366" i="1"/>
  <c r="AH8367" i="1"/>
  <c r="AH8368" i="1"/>
  <c r="AH8369" i="1"/>
  <c r="AH8370" i="1"/>
  <c r="AH8371" i="1"/>
  <c r="AH8372" i="1"/>
  <c r="AH8373" i="1"/>
  <c r="AH8374" i="1"/>
  <c r="AH8375" i="1"/>
  <c r="AH8376" i="1"/>
  <c r="AH8377" i="1"/>
  <c r="AH8378" i="1"/>
  <c r="AH8379" i="1"/>
  <c r="AH8380" i="1"/>
  <c r="AH8381" i="1"/>
  <c r="AH8382" i="1"/>
  <c r="AH8383" i="1"/>
  <c r="AH8384" i="1"/>
  <c r="AH8385" i="1"/>
  <c r="AH8386" i="1"/>
  <c r="AH8387" i="1"/>
  <c r="AH8388" i="1"/>
  <c r="AH8389" i="1"/>
  <c r="AH8390" i="1"/>
  <c r="AH8391" i="1"/>
  <c r="AH8392" i="1"/>
  <c r="AH8393" i="1"/>
  <c r="AH8394" i="1"/>
  <c r="AH8395" i="1"/>
  <c r="AH8396" i="1"/>
  <c r="AH8397" i="1"/>
  <c r="AH8398" i="1"/>
  <c r="AH8399" i="1"/>
  <c r="AH8400" i="1"/>
  <c r="AH8401" i="1"/>
  <c r="AH8402" i="1"/>
  <c r="AH8403" i="1"/>
  <c r="AH8404" i="1"/>
  <c r="AH8405" i="1"/>
  <c r="AH8406" i="1"/>
  <c r="AH8407" i="1"/>
  <c r="AH8408" i="1"/>
  <c r="AH8409" i="1"/>
  <c r="AH8410" i="1"/>
  <c r="AH8411" i="1"/>
  <c r="AH8412" i="1"/>
  <c r="AH8413" i="1"/>
  <c r="AH8414" i="1"/>
  <c r="AH8415" i="1"/>
  <c r="AH8416" i="1"/>
  <c r="AH8417" i="1"/>
  <c r="AH8418" i="1"/>
  <c r="AH8419" i="1"/>
  <c r="AH8420" i="1"/>
  <c r="AH8421" i="1"/>
  <c r="AH8422" i="1"/>
  <c r="AH8423" i="1"/>
  <c r="AH8424" i="1"/>
  <c r="AH8425" i="1"/>
  <c r="AH8426" i="1"/>
  <c r="AH8427" i="1"/>
  <c r="AH8428" i="1"/>
  <c r="AH8429" i="1"/>
  <c r="AH8430" i="1"/>
  <c r="AH8431" i="1"/>
  <c r="AH8432" i="1"/>
  <c r="AH8433" i="1"/>
  <c r="AH8434" i="1"/>
  <c r="AH8435" i="1"/>
  <c r="AH8436" i="1"/>
  <c r="AH8437" i="1"/>
  <c r="AH8438" i="1"/>
  <c r="AH8439" i="1"/>
  <c r="AH8440" i="1"/>
  <c r="AH8441" i="1"/>
  <c r="AH8442" i="1"/>
  <c r="AH8443" i="1"/>
  <c r="AH8444" i="1"/>
  <c r="AH8445" i="1"/>
  <c r="AH8446" i="1"/>
  <c r="AH8447" i="1"/>
  <c r="AH8448" i="1"/>
  <c r="AH8449" i="1"/>
  <c r="AH8450" i="1"/>
  <c r="AH8451" i="1"/>
  <c r="AH8452" i="1"/>
  <c r="AH8453" i="1"/>
  <c r="AH8454" i="1"/>
  <c r="AH8455" i="1"/>
  <c r="AH8456" i="1"/>
  <c r="AH8457" i="1"/>
  <c r="AH8458" i="1"/>
  <c r="AH8459" i="1"/>
  <c r="AH8460" i="1"/>
  <c r="AH8461" i="1"/>
  <c r="AH8462" i="1"/>
  <c r="AH8463" i="1"/>
  <c r="AH8464" i="1"/>
  <c r="AH8465" i="1"/>
  <c r="AH8466" i="1"/>
  <c r="AH8467" i="1"/>
  <c r="AH8468" i="1"/>
  <c r="AH8469" i="1"/>
  <c r="AH8470" i="1"/>
  <c r="AH8471" i="1"/>
  <c r="AH8472" i="1"/>
  <c r="AH8473" i="1"/>
  <c r="AH8474" i="1"/>
  <c r="AH8475" i="1"/>
  <c r="AH8476" i="1"/>
  <c r="AH8477" i="1"/>
  <c r="AH8478" i="1"/>
  <c r="AH8479" i="1"/>
  <c r="AH8480" i="1"/>
  <c r="AH8481" i="1"/>
  <c r="AH8482" i="1"/>
  <c r="AH8483" i="1"/>
  <c r="AH8484" i="1"/>
  <c r="AH8485" i="1"/>
  <c r="AH8486" i="1"/>
  <c r="AH8487" i="1"/>
  <c r="AH8488" i="1"/>
  <c r="AH8489" i="1"/>
  <c r="AH8490" i="1"/>
  <c r="AH8491" i="1"/>
  <c r="AH8492" i="1"/>
  <c r="AH8493" i="1"/>
  <c r="AH8494" i="1"/>
  <c r="AH8495" i="1"/>
  <c r="AH8496" i="1"/>
  <c r="AH8497" i="1"/>
  <c r="AH8498" i="1"/>
  <c r="AH8499" i="1"/>
  <c r="AH8500" i="1"/>
  <c r="AH8501" i="1"/>
  <c r="AH8502" i="1"/>
  <c r="AH8503" i="1"/>
  <c r="AH8504" i="1"/>
  <c r="AH8505" i="1"/>
  <c r="AH8506" i="1"/>
  <c r="AH8507" i="1"/>
  <c r="AH8508" i="1"/>
  <c r="AH8509" i="1"/>
  <c r="AH8510" i="1"/>
  <c r="AH8511" i="1"/>
  <c r="AH8512" i="1"/>
  <c r="AH8513" i="1"/>
  <c r="AH8514" i="1"/>
  <c r="AH8515" i="1"/>
  <c r="AH8516" i="1"/>
  <c r="AH8517" i="1"/>
  <c r="AH8518" i="1"/>
  <c r="AH8519" i="1"/>
  <c r="AH8520" i="1"/>
  <c r="AH8521" i="1"/>
  <c r="AH8522" i="1"/>
  <c r="AH8523" i="1"/>
  <c r="AH8524" i="1"/>
  <c r="AH8525" i="1"/>
  <c r="AH8526" i="1"/>
  <c r="AH8527" i="1"/>
  <c r="AH8528" i="1"/>
  <c r="AH8529" i="1"/>
  <c r="AH8530" i="1"/>
  <c r="AH8531" i="1"/>
  <c r="AH8532" i="1"/>
  <c r="AH8533" i="1"/>
  <c r="AH8534" i="1"/>
  <c r="AH8535" i="1"/>
  <c r="AH8536" i="1"/>
  <c r="AH8537" i="1"/>
  <c r="AH8538" i="1"/>
  <c r="AH8539" i="1"/>
  <c r="AH8540" i="1"/>
  <c r="AH8541" i="1"/>
  <c r="AH8542" i="1"/>
  <c r="AH8543" i="1"/>
  <c r="AH8544" i="1"/>
  <c r="AH8545" i="1"/>
  <c r="AH8546" i="1"/>
  <c r="AH8547" i="1"/>
  <c r="AH8548" i="1"/>
  <c r="AH8549" i="1"/>
  <c r="AH8550" i="1"/>
  <c r="AH8551" i="1"/>
  <c r="AH8552" i="1"/>
  <c r="AH8553" i="1"/>
  <c r="AH8554" i="1"/>
  <c r="AH8555" i="1"/>
  <c r="AH8556" i="1"/>
  <c r="AH8557" i="1"/>
  <c r="AH8558" i="1"/>
  <c r="AH8559" i="1"/>
  <c r="AH8560" i="1"/>
  <c r="AH8561" i="1"/>
  <c r="AH8562" i="1"/>
  <c r="AH8563" i="1"/>
  <c r="AH8564" i="1"/>
  <c r="AH8565" i="1"/>
  <c r="AH8566" i="1"/>
  <c r="AH8567" i="1"/>
  <c r="AH8568" i="1"/>
  <c r="AH8569" i="1"/>
  <c r="AH8570" i="1"/>
  <c r="AH8571" i="1"/>
  <c r="AH8572" i="1"/>
  <c r="AH8573" i="1"/>
  <c r="AH8574" i="1"/>
  <c r="AH8575" i="1"/>
  <c r="AH8576" i="1"/>
  <c r="AH8577" i="1"/>
  <c r="AH8578" i="1"/>
  <c r="AH8579" i="1"/>
  <c r="AH8580" i="1"/>
  <c r="AH8581" i="1"/>
  <c r="AH8582" i="1"/>
  <c r="AH8583" i="1"/>
  <c r="AH8584" i="1"/>
  <c r="AH8585" i="1"/>
  <c r="AH8586" i="1"/>
  <c r="AH8587" i="1"/>
  <c r="AH8588" i="1"/>
  <c r="AH8589" i="1"/>
  <c r="AH8590" i="1"/>
  <c r="AH8591" i="1"/>
  <c r="AH8592" i="1"/>
  <c r="AH8593" i="1"/>
  <c r="AH8594" i="1"/>
  <c r="AH8595" i="1"/>
  <c r="AH8596" i="1"/>
  <c r="AH8597" i="1"/>
  <c r="AH8598" i="1"/>
  <c r="AH8599" i="1"/>
  <c r="AH8600" i="1"/>
  <c r="AH8601" i="1"/>
  <c r="AH8602" i="1"/>
  <c r="AH8603" i="1"/>
  <c r="AH8604" i="1"/>
  <c r="AH8605" i="1"/>
  <c r="AH8606" i="1"/>
  <c r="AH8607" i="1"/>
  <c r="AH8608" i="1"/>
  <c r="AH8609" i="1"/>
  <c r="AH8610" i="1"/>
  <c r="AH8611" i="1"/>
  <c r="AH8612" i="1"/>
  <c r="AH8613" i="1"/>
  <c r="AH8614" i="1"/>
  <c r="AH8615" i="1"/>
  <c r="AH8616" i="1"/>
  <c r="AH8617" i="1"/>
  <c r="AH8618" i="1"/>
  <c r="AH8619" i="1"/>
  <c r="AH8620" i="1"/>
  <c r="AH8621" i="1"/>
  <c r="AH8622" i="1"/>
  <c r="AH8623" i="1"/>
  <c r="AH8624" i="1"/>
  <c r="AH8625" i="1"/>
  <c r="AH8626" i="1"/>
  <c r="AH8627" i="1"/>
  <c r="AH8628" i="1"/>
  <c r="AH8629" i="1"/>
  <c r="AH8630" i="1"/>
  <c r="AH8631" i="1"/>
  <c r="AH8632" i="1"/>
  <c r="AH8633" i="1"/>
  <c r="AH8634" i="1"/>
  <c r="AH8635" i="1"/>
  <c r="AH8636" i="1"/>
  <c r="AH8637" i="1"/>
  <c r="AH8638" i="1"/>
  <c r="AH8639" i="1"/>
  <c r="AH8640" i="1"/>
  <c r="AH8641" i="1"/>
  <c r="AH8642" i="1"/>
  <c r="AH8643" i="1"/>
  <c r="AH8644" i="1"/>
  <c r="AH8645" i="1"/>
  <c r="AH8646" i="1"/>
  <c r="AH8647" i="1"/>
  <c r="AH8648" i="1"/>
  <c r="AH8649" i="1"/>
  <c r="AH8650" i="1"/>
  <c r="AH8651" i="1"/>
  <c r="AH8652" i="1"/>
  <c r="AH8653" i="1"/>
  <c r="AH8654" i="1"/>
  <c r="AH8655" i="1"/>
  <c r="AH8656" i="1"/>
  <c r="AH8657" i="1"/>
  <c r="AH8658" i="1"/>
  <c r="AH8659" i="1"/>
  <c r="AH8660" i="1"/>
  <c r="AH8661" i="1"/>
  <c r="AH8662" i="1"/>
  <c r="AH8663" i="1"/>
  <c r="AH8664" i="1"/>
  <c r="AH8665" i="1"/>
  <c r="AH8666" i="1"/>
  <c r="AH8667" i="1"/>
  <c r="AH8668" i="1"/>
  <c r="AH8669" i="1"/>
  <c r="AH8670" i="1"/>
  <c r="AH8671" i="1"/>
  <c r="AH8672" i="1"/>
  <c r="AH8673" i="1"/>
  <c r="AH8674" i="1"/>
  <c r="AH8675" i="1"/>
  <c r="AH8676" i="1"/>
  <c r="AH8677" i="1"/>
  <c r="AH8678" i="1"/>
  <c r="AH8679" i="1"/>
  <c r="AH8680" i="1"/>
  <c r="AH8681" i="1"/>
  <c r="AH8682" i="1"/>
  <c r="AH8683" i="1"/>
  <c r="AH8684" i="1"/>
  <c r="AH8685" i="1"/>
  <c r="AH8686" i="1"/>
  <c r="AH8687" i="1"/>
  <c r="AH8688" i="1"/>
  <c r="AH8689" i="1"/>
  <c r="AH8690" i="1"/>
  <c r="AH8691" i="1"/>
  <c r="AH8692" i="1"/>
  <c r="AH8693" i="1"/>
  <c r="AH8694" i="1"/>
  <c r="AH8695" i="1"/>
  <c r="AH8696" i="1"/>
  <c r="AH8697" i="1"/>
  <c r="AH8698" i="1"/>
  <c r="AH8699" i="1"/>
  <c r="AH8700" i="1"/>
  <c r="AH8701" i="1"/>
  <c r="AH8702" i="1"/>
  <c r="AH8703" i="1"/>
  <c r="AH8704" i="1"/>
  <c r="AH8705" i="1"/>
  <c r="AH8706" i="1"/>
  <c r="AH8707" i="1"/>
  <c r="AH8708" i="1"/>
  <c r="AH8709" i="1"/>
  <c r="AH8710" i="1"/>
  <c r="AH8711" i="1"/>
  <c r="AH8712" i="1"/>
  <c r="AH8713" i="1"/>
  <c r="AH8714" i="1"/>
  <c r="AH8715" i="1"/>
  <c r="AH8716" i="1"/>
  <c r="AH8717" i="1"/>
  <c r="AH8718" i="1"/>
  <c r="AH8719" i="1"/>
  <c r="AH8720" i="1"/>
  <c r="AH8721" i="1"/>
  <c r="AH8722" i="1"/>
  <c r="AH8723" i="1"/>
  <c r="AH8724" i="1"/>
  <c r="AH8725" i="1"/>
  <c r="AH8726" i="1"/>
  <c r="AH8727" i="1"/>
  <c r="AH8728" i="1"/>
  <c r="AH8729" i="1"/>
  <c r="AH8730" i="1"/>
  <c r="AH8731" i="1"/>
  <c r="AH8732" i="1"/>
  <c r="AH8733" i="1"/>
  <c r="AH8734" i="1"/>
  <c r="AH8735" i="1"/>
  <c r="AH8736" i="1"/>
  <c r="AH8737" i="1"/>
  <c r="AH8738" i="1"/>
  <c r="AH8739" i="1"/>
  <c r="AH8740" i="1"/>
  <c r="AH8741" i="1"/>
  <c r="AH8742" i="1"/>
  <c r="AH8743" i="1"/>
  <c r="AH8744" i="1"/>
  <c r="AH8745" i="1"/>
  <c r="AH8746" i="1"/>
  <c r="AH8747" i="1"/>
  <c r="AH8748" i="1"/>
  <c r="AH8749" i="1"/>
  <c r="AH8750" i="1"/>
  <c r="AH8751" i="1"/>
  <c r="AH8752" i="1"/>
  <c r="AH8753" i="1"/>
  <c r="AH8754" i="1"/>
  <c r="AH8755" i="1"/>
  <c r="AH8756" i="1"/>
  <c r="AH8757" i="1"/>
  <c r="AH8758" i="1"/>
  <c r="AH8759" i="1"/>
  <c r="AH8760" i="1"/>
  <c r="AH8761" i="1"/>
  <c r="AH8762" i="1"/>
  <c r="AH8763" i="1"/>
  <c r="AH8764" i="1"/>
  <c r="AH8765" i="1"/>
  <c r="AH8766" i="1"/>
  <c r="AH8767" i="1"/>
  <c r="AH8768" i="1"/>
  <c r="AH8769" i="1"/>
  <c r="AH8770" i="1"/>
  <c r="AH8771" i="1"/>
  <c r="AH8772" i="1"/>
  <c r="AH8773" i="1"/>
  <c r="AH8774" i="1"/>
  <c r="AH8775" i="1"/>
  <c r="AH8776" i="1"/>
  <c r="AH8777" i="1"/>
  <c r="AH8778" i="1"/>
  <c r="AH8779" i="1"/>
  <c r="AH8780" i="1"/>
  <c r="AH8781" i="1"/>
  <c r="AH8782" i="1"/>
  <c r="AH8783" i="1"/>
  <c r="AH8784" i="1"/>
  <c r="AH8785" i="1"/>
  <c r="AH8786" i="1"/>
  <c r="AH8787" i="1"/>
  <c r="AH8788" i="1"/>
  <c r="AH8789" i="1"/>
  <c r="AH8790" i="1"/>
  <c r="AH8791" i="1"/>
  <c r="AH8792" i="1"/>
  <c r="AH8793" i="1"/>
  <c r="AH8794" i="1"/>
  <c r="AH8795" i="1"/>
  <c r="AH8796" i="1"/>
  <c r="AH8797" i="1"/>
  <c r="AH8798" i="1"/>
  <c r="AH8799" i="1"/>
  <c r="AH8800" i="1"/>
  <c r="AH8801" i="1"/>
  <c r="AH8802" i="1"/>
  <c r="AH8803" i="1"/>
  <c r="AH8804" i="1"/>
  <c r="AH8805" i="1"/>
  <c r="AH8806" i="1"/>
  <c r="AH8807" i="1"/>
  <c r="AH8808" i="1"/>
  <c r="AH8809" i="1"/>
  <c r="AH8810" i="1"/>
  <c r="AH8811" i="1"/>
  <c r="AH8812" i="1"/>
  <c r="AH8813" i="1"/>
  <c r="AH8814" i="1"/>
  <c r="AH8815" i="1"/>
  <c r="AH8816" i="1"/>
  <c r="AH8817" i="1"/>
  <c r="AH8818" i="1"/>
  <c r="AH8819" i="1"/>
  <c r="AH8820" i="1"/>
  <c r="AH8821" i="1"/>
  <c r="AH8822" i="1"/>
  <c r="AH8823" i="1"/>
  <c r="AH8824" i="1"/>
  <c r="AH8825" i="1"/>
  <c r="AH8826" i="1"/>
  <c r="AH8827" i="1"/>
  <c r="AH8828" i="1"/>
  <c r="AH8829" i="1"/>
  <c r="AH8830" i="1"/>
  <c r="AH8831" i="1"/>
  <c r="AH8832" i="1"/>
  <c r="AH8833" i="1"/>
  <c r="AH8834" i="1"/>
  <c r="AH8835" i="1"/>
  <c r="AH8836" i="1"/>
  <c r="AH8837" i="1"/>
  <c r="AH8838" i="1"/>
  <c r="AH8839" i="1"/>
  <c r="AH8840" i="1"/>
  <c r="AH8841" i="1"/>
  <c r="AH8842" i="1"/>
  <c r="AH8843" i="1"/>
  <c r="AH8844" i="1"/>
  <c r="AH8845" i="1"/>
  <c r="AH8846" i="1"/>
  <c r="AH8847" i="1"/>
  <c r="AH8848" i="1"/>
  <c r="AH8849" i="1"/>
  <c r="AH8850" i="1"/>
  <c r="AH8851" i="1"/>
  <c r="AH8852" i="1"/>
  <c r="AH8853" i="1"/>
  <c r="AH8854" i="1"/>
  <c r="AH8855" i="1"/>
  <c r="AH8856" i="1"/>
  <c r="AH8857" i="1"/>
  <c r="AH8858" i="1"/>
  <c r="AH8859" i="1"/>
  <c r="AH8860" i="1"/>
  <c r="AH8861" i="1"/>
  <c r="AH8862" i="1"/>
  <c r="AH8863" i="1"/>
  <c r="AH8864" i="1"/>
  <c r="AH8865" i="1"/>
  <c r="AH8866" i="1"/>
  <c r="AH8867" i="1"/>
  <c r="AH8868" i="1"/>
  <c r="AH8869" i="1"/>
  <c r="AH8870" i="1"/>
  <c r="AH8871" i="1"/>
  <c r="AH8872" i="1"/>
  <c r="AH8873" i="1"/>
  <c r="AH8874" i="1"/>
  <c r="AH8875" i="1"/>
  <c r="AH8876" i="1"/>
  <c r="AH8877" i="1"/>
  <c r="AH8878" i="1"/>
  <c r="AH8879" i="1"/>
  <c r="AH8880" i="1"/>
  <c r="AH8881" i="1"/>
  <c r="AH8882" i="1"/>
  <c r="AH8883" i="1"/>
  <c r="AH8884" i="1"/>
  <c r="AH8885" i="1"/>
  <c r="AH8886" i="1"/>
  <c r="AH8887" i="1"/>
  <c r="AH8888" i="1"/>
  <c r="AH8889" i="1"/>
  <c r="AH8890" i="1"/>
  <c r="AH8891" i="1"/>
  <c r="AH8892" i="1"/>
  <c r="AH8893" i="1"/>
  <c r="AH8894" i="1"/>
  <c r="AH8895" i="1"/>
  <c r="AH8896" i="1"/>
  <c r="AH8897" i="1"/>
  <c r="AH8898" i="1"/>
  <c r="AH8899" i="1"/>
  <c r="AH8900" i="1"/>
  <c r="AH8901" i="1"/>
  <c r="AH8902" i="1"/>
  <c r="AH8903" i="1"/>
  <c r="AH8904" i="1"/>
  <c r="AH8905" i="1"/>
  <c r="AH8906" i="1"/>
  <c r="AH8907" i="1"/>
  <c r="AH8908" i="1"/>
  <c r="AH8909" i="1"/>
  <c r="AH8910" i="1"/>
  <c r="AH8911" i="1"/>
  <c r="AH8912" i="1"/>
  <c r="AH8913" i="1"/>
  <c r="AH8914" i="1"/>
  <c r="AH8915" i="1"/>
  <c r="AH8916" i="1"/>
  <c r="AH8917" i="1"/>
  <c r="AH8918" i="1"/>
  <c r="AH8919" i="1"/>
  <c r="AH8920" i="1"/>
  <c r="AH8921" i="1"/>
  <c r="AH8922" i="1"/>
  <c r="AH8923" i="1"/>
  <c r="AH8924" i="1"/>
  <c r="AH8925" i="1"/>
  <c r="AH8926" i="1"/>
  <c r="AH8927" i="1"/>
  <c r="AH8928" i="1"/>
  <c r="AH8929" i="1"/>
  <c r="AH8930" i="1"/>
  <c r="AH8931" i="1"/>
  <c r="AH8932" i="1"/>
  <c r="AH8933" i="1"/>
  <c r="AH8934" i="1"/>
  <c r="AH8935" i="1"/>
  <c r="AH8936" i="1"/>
  <c r="AH8937" i="1"/>
  <c r="AH8938" i="1"/>
  <c r="AH8939" i="1"/>
  <c r="AH8940" i="1"/>
  <c r="AH8941" i="1"/>
  <c r="AH8942" i="1"/>
  <c r="AH8943" i="1"/>
  <c r="AH8944" i="1"/>
  <c r="AH8945" i="1"/>
  <c r="AH8946" i="1"/>
  <c r="AH8947" i="1"/>
  <c r="AH8948" i="1"/>
  <c r="AH8949" i="1"/>
  <c r="AH8950" i="1"/>
  <c r="AH8951" i="1"/>
  <c r="AH8952" i="1"/>
  <c r="AH8953" i="1"/>
  <c r="AH8954" i="1"/>
  <c r="AH8955" i="1"/>
  <c r="AH8956" i="1"/>
  <c r="AH8957" i="1"/>
  <c r="AH8958" i="1"/>
  <c r="AH8959" i="1"/>
  <c r="AH8960" i="1"/>
  <c r="AH8961" i="1"/>
  <c r="AH8962" i="1"/>
  <c r="AH8963" i="1"/>
  <c r="AH8964" i="1"/>
  <c r="AH8965" i="1"/>
  <c r="AH8966" i="1"/>
  <c r="AH8967" i="1"/>
  <c r="AH8968" i="1"/>
  <c r="AH8969" i="1"/>
  <c r="AH8970" i="1"/>
  <c r="AH8971" i="1"/>
  <c r="AH8972" i="1"/>
  <c r="AH8973" i="1"/>
  <c r="AH8974" i="1"/>
  <c r="AH8975" i="1"/>
  <c r="AH8976" i="1"/>
  <c r="AH8977" i="1"/>
  <c r="AH8978" i="1"/>
  <c r="AH8979" i="1"/>
  <c r="AH8980" i="1"/>
  <c r="AH8981" i="1"/>
  <c r="AH8982" i="1"/>
  <c r="AH8983" i="1"/>
  <c r="AH8984" i="1"/>
  <c r="AH8985" i="1"/>
  <c r="AH8986" i="1"/>
  <c r="AH8987" i="1"/>
  <c r="AH8988" i="1"/>
  <c r="AH8989" i="1"/>
  <c r="AH8990" i="1"/>
  <c r="AH8991" i="1"/>
  <c r="AH8992" i="1"/>
  <c r="AH8993" i="1"/>
  <c r="AH8994" i="1"/>
  <c r="AH8995" i="1"/>
  <c r="AH8996" i="1"/>
  <c r="AH10" i="11"/>
  <c r="AI10" i="11" s="1"/>
  <c r="AH11" i="11"/>
  <c r="AI11" i="11" s="1"/>
  <c r="AH12" i="11"/>
  <c r="AI12" i="11" s="1"/>
  <c r="AH13" i="11"/>
  <c r="AI13" i="11" s="1"/>
  <c r="AH14" i="11"/>
  <c r="AI14" i="11" s="1"/>
  <c r="AH15" i="11"/>
  <c r="AI15" i="11" s="1"/>
  <c r="AH16" i="11"/>
  <c r="AI16" i="11" s="1"/>
  <c r="AH17" i="11"/>
  <c r="AI17" i="11" s="1"/>
  <c r="AH18" i="11"/>
  <c r="AI18" i="11" s="1"/>
  <c r="AH20" i="11"/>
  <c r="AI20" i="11" s="1"/>
  <c r="AH22" i="11"/>
  <c r="AI22" i="11" s="1"/>
  <c r="AH23" i="11"/>
  <c r="AI23" i="11" s="1"/>
  <c r="AH24" i="11"/>
  <c r="AI24" i="11" s="1"/>
  <c r="AH25" i="11"/>
  <c r="AI25" i="11" s="1"/>
  <c r="AH27" i="11"/>
  <c r="AI27" i="11" s="1"/>
  <c r="AH28" i="11"/>
  <c r="AI28" i="11" s="1"/>
  <c r="AH21" i="11"/>
  <c r="AI21" i="11" s="1"/>
  <c r="AH19" i="11"/>
  <c r="AI19" i="11" s="1"/>
  <c r="AH26" i="11"/>
  <c r="AI26" i="11" s="1"/>
  <c r="AH29" i="11"/>
  <c r="AI29" i="11" s="1"/>
  <c r="AH30" i="11"/>
  <c r="AI30" i="11" s="1"/>
  <c r="AH31" i="11"/>
  <c r="AI31" i="11" s="1"/>
  <c r="AH32" i="11"/>
  <c r="AI32" i="11" s="1"/>
  <c r="AH33" i="11"/>
  <c r="AI33" i="11" s="1"/>
  <c r="AH34" i="11"/>
  <c r="AI34" i="11" s="1"/>
  <c r="AH35" i="11"/>
  <c r="AI35" i="11" s="1"/>
  <c r="AH36" i="11"/>
  <c r="AI36" i="11" s="1"/>
  <c r="AH37" i="11"/>
  <c r="AI37" i="11" s="1"/>
  <c r="AH38" i="11"/>
  <c r="AH39" i="11"/>
  <c r="AI39" i="11" s="1"/>
  <c r="AH40" i="11"/>
  <c r="AI40" i="11" s="1"/>
  <c r="AH42" i="11"/>
  <c r="AH43" i="11"/>
  <c r="AH44" i="11"/>
  <c r="AI44" i="11" s="1"/>
  <c r="AH45" i="11"/>
  <c r="AI45" i="11" s="1"/>
  <c r="AH47" i="11"/>
  <c r="AI47" i="11" s="1"/>
  <c r="AH48" i="11"/>
  <c r="AH49" i="11"/>
  <c r="AH50" i="11"/>
  <c r="AH53" i="11"/>
  <c r="AI53" i="11" s="1"/>
  <c r="AH54" i="11"/>
  <c r="AI54" i="11" s="1"/>
  <c r="AH55" i="11"/>
  <c r="AI55" i="11" s="1"/>
  <c r="AH56" i="11"/>
  <c r="AI56" i="11" s="1"/>
  <c r="AH59" i="11"/>
  <c r="AI59" i="11" s="1"/>
  <c r="AH60" i="11"/>
  <c r="AI60" i="11" s="1"/>
  <c r="AH61" i="11"/>
  <c r="AI61" i="11" s="1"/>
  <c r="AH62" i="11"/>
  <c r="AI62" i="11" s="1"/>
  <c r="AH63" i="11"/>
  <c r="AI63" i="11" s="1"/>
  <c r="AH64" i="11"/>
  <c r="AI64" i="11" s="1"/>
  <c r="AH65" i="11"/>
  <c r="AI65" i="11" s="1"/>
  <c r="AH66" i="11"/>
  <c r="AI66" i="11" s="1"/>
  <c r="AH67" i="11"/>
  <c r="AI67" i="11" s="1"/>
  <c r="AH68" i="11"/>
  <c r="AI68" i="11" s="1"/>
  <c r="AH69" i="11"/>
  <c r="AI69" i="11" s="1"/>
  <c r="AH70" i="11"/>
  <c r="AI70" i="11" s="1"/>
  <c r="AH71" i="11"/>
  <c r="AI71" i="11" s="1"/>
  <c r="AH72" i="11"/>
  <c r="AI72" i="11" s="1"/>
  <c r="AH73" i="11"/>
  <c r="AI73" i="11" s="1"/>
  <c r="AH74" i="11"/>
  <c r="AI74" i="11" s="1"/>
  <c r="AH75" i="11"/>
  <c r="AI75" i="11" s="1"/>
  <c r="AH76" i="11"/>
  <c r="AI76" i="11" s="1"/>
  <c r="AH77" i="11"/>
  <c r="AI77" i="11" s="1"/>
  <c r="AH78" i="11"/>
  <c r="AI78" i="11" s="1"/>
  <c r="AH79" i="11"/>
  <c r="AI79" i="11" s="1"/>
  <c r="AH80" i="11"/>
  <c r="AI80" i="11" s="1"/>
  <c r="AH81" i="11"/>
  <c r="AI81" i="11" s="1"/>
  <c r="AH82" i="11"/>
  <c r="AI82" i="11" s="1"/>
  <c r="AH83" i="11"/>
  <c r="AI83" i="11" s="1"/>
  <c r="AH84" i="11"/>
  <c r="AI84" i="11" s="1"/>
  <c r="AH85" i="11"/>
  <c r="AI85" i="11" s="1"/>
  <c r="AH86" i="11"/>
  <c r="AI86" i="11" s="1"/>
  <c r="AH87" i="11"/>
  <c r="AI87" i="11" s="1"/>
  <c r="AH88" i="11"/>
  <c r="AI88" i="11" s="1"/>
  <c r="AH89" i="11"/>
  <c r="AI89" i="11" s="1"/>
  <c r="AH90" i="11"/>
  <c r="AI90" i="11" s="1"/>
  <c r="AH91" i="11"/>
  <c r="AI91" i="11" s="1"/>
  <c r="AH92" i="11"/>
  <c r="AI92" i="11" s="1"/>
  <c r="AH93" i="11"/>
  <c r="AI93" i="11" s="1"/>
  <c r="AH94" i="11"/>
  <c r="AI94" i="11" s="1"/>
  <c r="AH95" i="11"/>
  <c r="AI95" i="11" s="1"/>
  <c r="AH96" i="11"/>
  <c r="AI96" i="11" s="1"/>
  <c r="AH97" i="11"/>
  <c r="AI97" i="11" s="1"/>
  <c r="AH98" i="11"/>
  <c r="AI98" i="11" s="1"/>
  <c r="AH99" i="11"/>
  <c r="AI99" i="11" s="1"/>
  <c r="AH100" i="11"/>
  <c r="AI100" i="11" s="1"/>
  <c r="AH101" i="11"/>
  <c r="AI101" i="11" s="1"/>
  <c r="AH102" i="11"/>
  <c r="AI102" i="11" s="1"/>
  <c r="AH103" i="11"/>
  <c r="AI103" i="11" s="1"/>
  <c r="AH104" i="11"/>
  <c r="AI104" i="11" s="1"/>
  <c r="AH105" i="11"/>
  <c r="AI105" i="11" s="1"/>
  <c r="AH106" i="11"/>
  <c r="AI106" i="11" s="1"/>
  <c r="AH107" i="11"/>
  <c r="AI107" i="11" s="1"/>
  <c r="AH108" i="11"/>
  <c r="AI108" i="11" s="1"/>
  <c r="AH109" i="11"/>
  <c r="AI109" i="11" s="1"/>
  <c r="AH110" i="11"/>
  <c r="AI110" i="11" s="1"/>
  <c r="AH111" i="11"/>
  <c r="AI111" i="11" s="1"/>
  <c r="AH113" i="11"/>
  <c r="AI113" i="11" s="1"/>
  <c r="AH114" i="11"/>
  <c r="AI114" i="11" s="1"/>
  <c r="AH115" i="11"/>
  <c r="AI115" i="11" s="1"/>
  <c r="AH116" i="11"/>
  <c r="AI116" i="11" s="1"/>
  <c r="AH117" i="11"/>
  <c r="AI117" i="11" s="1"/>
  <c r="AH118" i="11"/>
  <c r="AI118" i="11" s="1"/>
  <c r="AH119" i="11"/>
  <c r="AI119" i="11" s="1"/>
  <c r="AH130" i="11"/>
  <c r="AI130" i="11" s="1"/>
  <c r="AH131" i="11"/>
  <c r="AI131" i="11" s="1"/>
  <c r="AH132" i="11"/>
  <c r="AI132" i="11" s="1"/>
  <c r="AH133" i="11"/>
  <c r="AI133" i="11" s="1"/>
  <c r="AH134" i="11"/>
  <c r="AI134" i="11" s="1"/>
  <c r="AH135" i="11"/>
  <c r="AI135" i="11" s="1"/>
  <c r="AH136" i="11"/>
  <c r="AI136" i="11" s="1"/>
  <c r="AH137" i="11"/>
  <c r="AI137" i="11" s="1"/>
  <c r="AH138" i="11"/>
  <c r="AI138" i="11" s="1"/>
  <c r="AH139" i="11"/>
  <c r="AI139" i="11" s="1"/>
  <c r="AH140" i="11"/>
  <c r="AI140" i="11" s="1"/>
  <c r="AH141" i="11"/>
  <c r="AI141" i="11" s="1"/>
  <c r="AH142" i="11"/>
  <c r="AI142" i="11" s="1"/>
  <c r="AH143" i="11"/>
  <c r="AI143" i="11" s="1"/>
  <c r="AH144" i="11"/>
  <c r="AI144" i="11" s="1"/>
  <c r="AH145" i="11"/>
  <c r="AI145" i="11" s="1"/>
  <c r="AH146" i="11"/>
  <c r="AI146" i="11" s="1"/>
  <c r="AH147" i="11"/>
  <c r="AI147" i="11" s="1"/>
  <c r="AH148" i="11"/>
  <c r="AI148" i="11" s="1"/>
  <c r="AH149" i="11"/>
  <c r="AI149" i="11" s="1"/>
  <c r="AH120" i="11"/>
  <c r="AI120" i="11" s="1"/>
  <c r="AH121" i="11"/>
  <c r="AI121" i="11" s="1"/>
  <c r="AH122" i="11"/>
  <c r="AI122" i="11" s="1"/>
  <c r="AH123" i="11"/>
  <c r="AI123" i="11" s="1"/>
  <c r="AH124" i="11"/>
  <c r="AI124" i="11" s="1"/>
  <c r="AH125" i="11"/>
  <c r="AI125" i="11" s="1"/>
  <c r="AH126" i="11"/>
  <c r="AI126" i="11" s="1"/>
  <c r="AH127" i="11"/>
  <c r="AI127" i="11" s="1"/>
  <c r="AH128" i="11"/>
  <c r="AI128" i="11" s="1"/>
  <c r="AH129" i="11"/>
  <c r="AI129" i="11" s="1"/>
  <c r="AH150" i="11"/>
  <c r="AI150" i="11" s="1"/>
  <c r="AH151" i="11"/>
  <c r="AI151" i="11" s="1"/>
  <c r="AH152" i="11"/>
  <c r="AI152" i="11" s="1"/>
  <c r="AH153" i="11"/>
  <c r="AI153" i="11" s="1"/>
  <c r="AH154" i="11"/>
  <c r="AI154" i="11" s="1"/>
  <c r="AH155" i="11"/>
  <c r="AI155" i="11" s="1"/>
  <c r="AH156" i="11"/>
  <c r="AI156" i="11" s="1"/>
  <c r="AH157" i="11"/>
  <c r="AI157" i="11" s="1"/>
  <c r="AH158" i="11"/>
  <c r="AI158" i="11" s="1"/>
  <c r="AH159" i="11"/>
  <c r="AI159" i="11" s="1"/>
  <c r="AH160" i="11"/>
  <c r="AI160" i="11" s="1"/>
  <c r="AH161" i="11"/>
  <c r="AI161" i="11" s="1"/>
  <c r="AH162" i="11"/>
  <c r="AI162" i="11" s="1"/>
  <c r="AH163" i="11"/>
  <c r="AI163" i="11" s="1"/>
  <c r="AH164" i="11"/>
  <c r="AI164" i="11" s="1"/>
  <c r="AH165" i="11"/>
  <c r="AI165" i="11" s="1"/>
  <c r="AH166" i="11"/>
  <c r="AI166" i="11" s="1"/>
  <c r="AH167" i="11"/>
  <c r="AI167" i="11" s="1"/>
  <c r="AH168" i="11"/>
  <c r="AI168" i="11" s="1"/>
  <c r="AH169" i="11"/>
  <c r="AI169" i="11" s="1"/>
  <c r="AH170" i="11"/>
  <c r="AI170" i="11" s="1"/>
  <c r="AH171" i="11"/>
  <c r="AI171" i="11" s="1"/>
  <c r="AH172" i="11"/>
  <c r="AI172" i="11" s="1"/>
  <c r="AH173" i="11"/>
  <c r="AI173" i="11" s="1"/>
  <c r="AH174" i="11"/>
  <c r="AI174" i="11" s="1"/>
  <c r="AH175" i="11"/>
  <c r="AI175" i="11" s="1"/>
  <c r="AH176" i="11"/>
  <c r="AI176" i="11" s="1"/>
  <c r="AH177" i="11"/>
  <c r="AI177" i="11" s="1"/>
  <c r="AH178" i="11"/>
  <c r="AI178" i="11" s="1"/>
  <c r="AH179" i="11"/>
  <c r="AI179" i="11" s="1"/>
  <c r="AH180" i="11"/>
  <c r="AI180" i="11" s="1"/>
  <c r="AH181" i="11"/>
  <c r="AI181" i="11" s="1"/>
  <c r="AH182" i="11"/>
  <c r="AI182" i="11" s="1"/>
  <c r="AH183" i="11"/>
  <c r="AI183" i="11" s="1"/>
  <c r="AH184" i="11"/>
  <c r="AI184" i="11" s="1"/>
  <c r="AH185" i="11"/>
  <c r="AI185" i="11" s="1"/>
  <c r="AH186" i="11"/>
  <c r="AI186" i="11" s="1"/>
  <c r="AH281" i="11"/>
  <c r="AI281" i="11" s="1"/>
  <c r="AH282" i="11"/>
  <c r="AI282" i="11" s="1"/>
  <c r="AH283" i="11"/>
  <c r="AI283" i="11" s="1"/>
  <c r="AH284" i="11"/>
  <c r="AI284" i="11" s="1"/>
  <c r="AH285" i="11"/>
  <c r="AI285" i="11" s="1"/>
  <c r="AH286" i="11"/>
  <c r="AI286" i="11" s="1"/>
  <c r="AH287" i="11"/>
  <c r="AI287" i="11" s="1"/>
  <c r="AH288" i="11"/>
  <c r="AI288" i="11" s="1"/>
  <c r="AH289" i="11"/>
  <c r="AI289" i="11" s="1"/>
  <c r="AH290" i="11"/>
  <c r="AI290" i="11" s="1"/>
  <c r="AH291" i="11"/>
  <c r="AI291" i="11" s="1"/>
  <c r="AH292" i="11"/>
  <c r="AI292" i="11" s="1"/>
  <c r="AH293" i="11"/>
  <c r="AI293" i="11" s="1"/>
  <c r="AH294" i="11"/>
  <c r="AI294" i="11" s="1"/>
  <c r="AH295" i="11"/>
  <c r="AI295" i="11" s="1"/>
  <c r="AH296" i="11"/>
  <c r="AI296" i="11" s="1"/>
  <c r="AH297" i="11"/>
  <c r="AI297" i="11" s="1"/>
  <c r="AH298" i="11"/>
  <c r="AI298" i="11" s="1"/>
  <c r="AH299" i="11"/>
  <c r="AI299" i="11" s="1"/>
  <c r="AH300" i="11"/>
  <c r="AI300" i="11" s="1"/>
  <c r="AH301" i="11"/>
  <c r="AI301" i="11" s="1"/>
  <c r="AH302" i="11"/>
  <c r="AI302" i="11" s="1"/>
  <c r="AH303" i="11"/>
  <c r="AI303" i="11" s="1"/>
  <c r="AH304" i="11"/>
  <c r="AI304" i="11" s="1"/>
  <c r="AH305" i="11"/>
  <c r="AI305" i="11" s="1"/>
  <c r="AH306" i="11"/>
  <c r="AI306" i="11" s="1"/>
  <c r="AH307" i="11"/>
  <c r="AI307" i="11" s="1"/>
  <c r="AH308" i="11"/>
  <c r="AI308" i="11" s="1"/>
  <c r="AH309" i="11"/>
  <c r="AI309" i="11" s="1"/>
  <c r="AH310" i="11"/>
  <c r="AI310" i="11" s="1"/>
  <c r="AH311" i="11"/>
  <c r="AI311" i="11" s="1"/>
  <c r="AH312" i="11"/>
  <c r="AI312" i="11" s="1"/>
  <c r="AH313" i="11"/>
  <c r="AI313" i="11" s="1"/>
  <c r="AH314" i="11"/>
  <c r="AI314" i="11" s="1"/>
  <c r="AH315" i="11"/>
  <c r="AI315" i="11" s="1"/>
  <c r="AH316" i="11"/>
  <c r="AI316" i="11" s="1"/>
  <c r="AH317" i="11"/>
  <c r="AI317" i="11" s="1"/>
  <c r="AH318" i="11"/>
  <c r="AI318" i="11" s="1"/>
  <c r="AH319" i="11"/>
  <c r="AI319" i="11" s="1"/>
  <c r="AH320" i="11"/>
  <c r="AI320" i="11" s="1"/>
  <c r="AH321" i="11"/>
  <c r="AI321" i="11" s="1"/>
  <c r="AH322" i="11"/>
  <c r="AI322" i="11" s="1"/>
  <c r="AH323" i="11"/>
  <c r="AI323" i="11" s="1"/>
  <c r="AH324" i="11"/>
  <c r="AI324" i="11" s="1"/>
  <c r="AH325" i="11"/>
  <c r="AI325" i="11" s="1"/>
  <c r="AH326" i="11"/>
  <c r="AI326" i="11" s="1"/>
  <c r="AH327" i="11"/>
  <c r="AI327" i="11" s="1"/>
  <c r="AH328" i="11"/>
  <c r="AI328" i="11" s="1"/>
  <c r="AH329" i="11"/>
  <c r="AI329" i="11" s="1"/>
  <c r="AH330" i="11"/>
  <c r="AI330" i="11" s="1"/>
  <c r="AH331" i="11"/>
  <c r="AI331" i="11" s="1"/>
  <c r="AH332" i="11"/>
  <c r="AI332" i="11" s="1"/>
  <c r="AH333" i="11"/>
  <c r="AI333" i="11" s="1"/>
  <c r="AH334" i="11"/>
  <c r="AI334" i="11" s="1"/>
  <c r="AH335" i="11"/>
  <c r="AI335" i="11" s="1"/>
  <c r="AH336" i="11"/>
  <c r="AI336" i="11" s="1"/>
  <c r="AH337" i="11"/>
  <c r="AI337" i="11" s="1"/>
  <c r="AH338" i="11"/>
  <c r="AI338" i="11" s="1"/>
  <c r="AH339" i="11"/>
  <c r="AI339" i="11" s="1"/>
  <c r="AH340" i="11"/>
  <c r="AI340" i="11" s="1"/>
  <c r="AH341" i="11"/>
  <c r="AI341" i="11" s="1"/>
  <c r="AH342" i="11"/>
  <c r="AI342" i="11" s="1"/>
  <c r="AH343" i="11"/>
  <c r="AI343" i="11" s="1"/>
  <c r="AH344" i="11"/>
  <c r="AI344" i="11" s="1"/>
  <c r="AH345" i="11"/>
  <c r="AI345" i="11" s="1"/>
  <c r="AH346" i="11"/>
  <c r="AI346" i="11" s="1"/>
  <c r="AH347" i="11"/>
  <c r="AI347" i="11" s="1"/>
  <c r="AH348" i="11"/>
  <c r="AI348" i="11" s="1"/>
  <c r="AH350" i="11"/>
  <c r="AI350" i="11" s="1"/>
  <c r="AH351" i="11"/>
  <c r="AI351" i="11" s="1"/>
  <c r="AH352" i="11"/>
  <c r="AI352" i="11" s="1"/>
  <c r="AH353" i="11"/>
  <c r="AI353" i="11" s="1"/>
  <c r="AH354" i="11"/>
  <c r="AI354" i="11" s="1"/>
  <c r="AH355" i="11"/>
  <c r="AI355" i="11" s="1"/>
  <c r="AH356" i="11"/>
  <c r="AI356" i="11" s="1"/>
  <c r="AH357" i="11"/>
  <c r="AI357" i="11" s="1"/>
  <c r="AH358" i="11"/>
  <c r="AI358" i="11" s="1"/>
  <c r="AH360" i="11"/>
  <c r="AI360" i="11" s="1"/>
  <c r="AH361" i="11"/>
  <c r="AI361" i="11" s="1"/>
  <c r="AH362" i="11"/>
  <c r="AI362" i="11" s="1"/>
  <c r="AH363" i="11"/>
  <c r="AI363" i="11" s="1"/>
  <c r="AH364" i="11"/>
  <c r="AI364" i="11" s="1"/>
  <c r="AH365" i="11"/>
  <c r="AI365" i="11" s="1"/>
  <c r="AH366" i="11"/>
  <c r="AI366" i="11" s="1"/>
  <c r="AH367" i="11"/>
  <c r="AI367" i="11" s="1"/>
  <c r="AH368" i="11"/>
  <c r="AI368" i="11" s="1"/>
  <c r="AH369" i="11"/>
  <c r="AI369" i="11" s="1"/>
  <c r="AH371" i="11"/>
  <c r="AI371" i="11" s="1"/>
  <c r="AH372" i="11"/>
  <c r="AI372" i="11" s="1"/>
  <c r="AH373" i="11"/>
  <c r="AI373" i="11" s="1"/>
  <c r="AH374" i="11"/>
  <c r="AI374" i="11" s="1"/>
  <c r="AH375" i="11"/>
  <c r="AI375" i="11" s="1"/>
  <c r="AH376" i="11"/>
  <c r="AI376" i="11" s="1"/>
  <c r="AH377" i="11"/>
  <c r="AI377" i="11" s="1"/>
  <c r="AH378" i="11"/>
  <c r="AI378" i="11" s="1"/>
  <c r="AH379" i="11"/>
  <c r="AI379" i="11" s="1"/>
  <c r="AH380" i="11"/>
  <c r="AI380" i="11" s="1"/>
  <c r="AH381" i="11"/>
  <c r="AI381" i="11" s="1"/>
  <c r="AH382" i="11"/>
  <c r="AI382" i="11" s="1"/>
  <c r="AH383" i="11"/>
  <c r="AI383" i="11" s="1"/>
  <c r="AH384" i="11"/>
  <c r="AI384" i="11" s="1"/>
  <c r="AH385" i="11"/>
  <c r="AI385" i="11" s="1"/>
  <c r="AH386" i="11"/>
  <c r="AI386" i="11" s="1"/>
  <c r="AH394" i="11"/>
  <c r="AI394" i="11" s="1"/>
  <c r="AH395" i="11"/>
  <c r="AI395" i="11" s="1"/>
  <c r="AH396" i="11"/>
  <c r="AI396" i="11" s="1"/>
  <c r="AH397" i="11"/>
  <c r="AI397" i="11" s="1"/>
  <c r="AH398" i="11"/>
  <c r="AI398" i="11" s="1"/>
  <c r="AH399" i="11"/>
  <c r="AI399" i="11" s="1"/>
  <c r="AH400" i="11"/>
  <c r="AI400" i="11" s="1"/>
  <c r="AH387" i="11"/>
  <c r="AI387" i="11" s="1"/>
  <c r="AH388" i="11"/>
  <c r="AI388" i="11" s="1"/>
  <c r="AH389" i="11"/>
  <c r="AI389" i="11" s="1"/>
  <c r="AH390" i="11"/>
  <c r="AI390" i="11" s="1"/>
  <c r="AH391" i="11"/>
  <c r="AI391" i="11" s="1"/>
  <c r="AH392" i="11"/>
  <c r="AI392" i="11" s="1"/>
  <c r="AH393" i="11"/>
  <c r="AI393" i="11" s="1"/>
  <c r="AH401" i="11"/>
  <c r="AI401" i="11" s="1"/>
  <c r="AH402" i="11"/>
  <c r="AI402" i="11" s="1"/>
  <c r="AH403" i="11"/>
  <c r="AI403" i="11" s="1"/>
  <c r="AH404" i="11"/>
  <c r="AI404" i="11" s="1"/>
  <c r="AH405" i="11"/>
  <c r="AI405" i="11" s="1"/>
  <c r="AH406" i="11"/>
  <c r="AI406" i="11" s="1"/>
  <c r="AH407" i="11"/>
  <c r="AI407" i="11" s="1"/>
  <c r="AH408" i="11"/>
  <c r="AI408" i="11" s="1"/>
  <c r="AH409" i="11"/>
  <c r="AI409" i="11" s="1"/>
  <c r="AH410" i="11"/>
  <c r="AI410" i="11" s="1"/>
  <c r="AH411" i="11"/>
  <c r="AI411" i="11" s="1"/>
  <c r="AH412" i="11"/>
  <c r="AI412" i="11" s="1"/>
  <c r="AH413" i="11"/>
  <c r="AI413" i="11" s="1"/>
  <c r="AH414" i="11"/>
  <c r="AI414" i="11" s="1"/>
  <c r="AH415" i="11"/>
  <c r="AI415" i="11" s="1"/>
  <c r="AH416" i="11"/>
  <c r="AI416" i="11" s="1"/>
  <c r="AH417" i="11"/>
  <c r="AI417" i="11" s="1"/>
  <c r="AH418" i="11"/>
  <c r="AI418" i="11" s="1"/>
  <c r="AH419" i="11"/>
  <c r="AI419" i="11" s="1"/>
  <c r="AH420" i="11"/>
  <c r="AI420" i="11" s="1"/>
  <c r="AH421" i="11"/>
  <c r="AI421" i="11" s="1"/>
  <c r="AH422" i="11"/>
  <c r="AI422" i="11" s="1"/>
  <c r="AH423" i="11"/>
  <c r="AI423" i="11" s="1"/>
  <c r="AH424" i="11"/>
  <c r="AI424" i="11" s="1"/>
  <c r="AH425" i="11"/>
  <c r="AI425" i="11" s="1"/>
  <c r="AH426" i="11"/>
  <c r="AI426" i="11" s="1"/>
  <c r="AH427" i="11"/>
  <c r="AI427" i="11" s="1"/>
  <c r="AH428" i="11"/>
  <c r="AI428" i="11" s="1"/>
  <c r="AH429" i="11"/>
  <c r="AI429" i="11" s="1"/>
  <c r="AH430" i="11"/>
  <c r="AI430" i="11" s="1"/>
  <c r="AH431" i="11"/>
  <c r="AI431" i="11" s="1"/>
  <c r="AH432" i="11"/>
  <c r="AI432" i="11" s="1"/>
  <c r="AH433" i="11"/>
  <c r="AI433" i="11" s="1"/>
  <c r="AH434" i="11"/>
  <c r="AI434" i="11" s="1"/>
  <c r="AH435" i="11"/>
  <c r="AI435" i="11" s="1"/>
  <c r="AH436" i="11"/>
  <c r="AI436" i="11" s="1"/>
  <c r="AH437" i="11"/>
  <c r="AI437" i="11" s="1"/>
  <c r="AH438" i="11"/>
  <c r="AI438" i="11" s="1"/>
  <c r="AH439" i="11"/>
  <c r="AI439" i="11" s="1"/>
  <c r="AH440" i="11"/>
  <c r="AI440" i="11" s="1"/>
  <c r="AH441" i="11"/>
  <c r="AI441" i="11" s="1"/>
  <c r="AH442" i="11"/>
  <c r="AI442" i="11" s="1"/>
  <c r="AH443" i="11"/>
  <c r="AI443" i="11" s="1"/>
  <c r="AH444" i="11"/>
  <c r="AI444" i="11" s="1"/>
  <c r="AH445" i="11"/>
  <c r="AI445" i="11" s="1"/>
  <c r="AH446" i="11"/>
  <c r="AI446" i="11" s="1"/>
  <c r="AH447" i="11"/>
  <c r="AI447" i="11" s="1"/>
  <c r="AH448" i="11"/>
  <c r="AI448" i="11" s="1"/>
  <c r="AH449" i="11"/>
  <c r="AI449" i="11" s="1"/>
  <c r="AH450" i="11"/>
  <c r="AI450" i="11" s="1"/>
  <c r="AH451" i="11"/>
  <c r="AI451" i="11" s="1"/>
  <c r="AH452" i="11"/>
  <c r="AI452" i="11" s="1"/>
  <c r="AH453" i="11"/>
  <c r="AI453" i="11" s="1"/>
  <c r="AH454" i="11"/>
  <c r="AI454" i="11" s="1"/>
  <c r="AH455" i="11"/>
  <c r="AI455" i="11" s="1"/>
  <c r="AH460" i="11"/>
  <c r="AI460" i="11" s="1"/>
  <c r="AH461" i="11"/>
  <c r="AI461" i="11" s="1"/>
  <c r="AH462" i="11"/>
  <c r="AI462" i="11" s="1"/>
  <c r="AH463" i="11"/>
  <c r="AI463" i="11" s="1"/>
  <c r="AH466" i="11"/>
  <c r="AI466" i="11" s="1"/>
  <c r="AH467" i="11"/>
  <c r="AI467" i="11" s="1"/>
  <c r="AH468" i="11"/>
  <c r="AI468" i="11" s="1"/>
  <c r="AH469" i="11"/>
  <c r="AI469" i="11" s="1"/>
  <c r="AH456" i="11"/>
  <c r="AI456" i="11" s="1"/>
  <c r="AH457" i="11"/>
  <c r="AI457" i="11" s="1"/>
  <c r="AH458" i="11"/>
  <c r="AI458" i="11" s="1"/>
  <c r="AH459" i="11"/>
  <c r="AI459" i="11" s="1"/>
  <c r="AH464" i="11"/>
  <c r="AI464" i="11" s="1"/>
  <c r="AH465" i="11"/>
  <c r="AI465" i="11" s="1"/>
  <c r="AH470" i="11"/>
  <c r="AI470" i="11" s="1"/>
  <c r="AH471" i="11"/>
  <c r="AI471" i="11" s="1"/>
  <c r="AH472" i="11"/>
  <c r="AI472" i="11" s="1"/>
  <c r="AH473" i="11"/>
  <c r="AI473" i="11" s="1"/>
  <c r="AH474" i="11"/>
  <c r="AI474" i="11" s="1"/>
  <c r="AH475" i="11"/>
  <c r="AI475" i="11" s="1"/>
  <c r="AH476" i="11"/>
  <c r="AI476" i="11" s="1"/>
  <c r="AH477" i="11"/>
  <c r="AI477" i="11" s="1"/>
  <c r="AH478" i="11"/>
  <c r="AI478" i="11" s="1"/>
  <c r="AH479" i="11"/>
  <c r="AI479" i="11" s="1"/>
  <c r="AH480" i="11"/>
  <c r="AI480" i="11" s="1"/>
  <c r="AH481" i="11"/>
  <c r="AI481" i="11" s="1"/>
  <c r="AH482" i="11"/>
  <c r="AI482" i="11" s="1"/>
  <c r="AH483" i="11"/>
  <c r="AI483" i="11" s="1"/>
  <c r="AH484" i="11"/>
  <c r="AI484" i="11" s="1"/>
  <c r="AH485" i="11"/>
  <c r="AI485" i="11" s="1"/>
  <c r="AH486" i="11"/>
  <c r="AI486" i="11" s="1"/>
  <c r="AH487" i="11"/>
  <c r="AI487" i="11" s="1"/>
  <c r="AH488" i="11"/>
  <c r="AI488" i="11" s="1"/>
  <c r="AH489" i="11"/>
  <c r="AI489" i="11" s="1"/>
  <c r="AH490" i="11"/>
  <c r="AI490" i="11" s="1"/>
  <c r="AH491" i="11"/>
  <c r="AI491" i="11" s="1"/>
  <c r="AH492" i="11"/>
  <c r="AI492" i="11" s="1"/>
  <c r="AH493" i="11"/>
  <c r="AI493" i="11" s="1"/>
  <c r="AH494" i="11"/>
  <c r="AI494" i="11" s="1"/>
  <c r="AH495" i="11"/>
  <c r="AI495" i="11" s="1"/>
  <c r="AH496" i="11"/>
  <c r="AI496" i="11" s="1"/>
  <c r="AH497" i="11"/>
  <c r="AI497" i="11" s="1"/>
  <c r="AH498" i="11"/>
  <c r="AI498" i="11" s="1"/>
  <c r="AH499" i="11"/>
  <c r="AI499" i="11" s="1"/>
  <c r="AH500" i="11"/>
  <c r="AI500" i="11" s="1"/>
  <c r="AH501" i="11"/>
  <c r="AI501" i="11" s="1"/>
  <c r="AH502" i="11"/>
  <c r="AI502" i="11" s="1"/>
  <c r="AH503" i="11"/>
  <c r="AI503" i="11" s="1"/>
  <c r="AH504" i="11"/>
  <c r="AI504" i="11" s="1"/>
  <c r="AH505" i="11"/>
  <c r="AI505" i="11" s="1"/>
  <c r="AH506" i="11"/>
  <c r="AI506" i="11" s="1"/>
  <c r="AH507" i="11"/>
  <c r="AI507" i="11" s="1"/>
  <c r="AH508" i="11"/>
  <c r="AI508" i="11" s="1"/>
  <c r="AH509" i="11"/>
  <c r="AI509" i="11" s="1"/>
  <c r="AH510" i="11"/>
  <c r="AI510" i="11" s="1"/>
  <c r="AH511" i="11"/>
  <c r="AI511" i="11" s="1"/>
  <c r="AH512" i="11"/>
  <c r="AI512" i="11" s="1"/>
  <c r="AH513" i="11"/>
  <c r="AI513" i="11" s="1"/>
  <c r="AH514" i="11"/>
  <c r="AI514" i="11" s="1"/>
  <c r="AH515" i="11"/>
  <c r="AI515" i="11" s="1"/>
  <c r="AH516" i="11"/>
  <c r="AI516" i="11" s="1"/>
  <c r="AH517" i="11"/>
  <c r="AI517" i="11" s="1"/>
  <c r="AH518" i="11"/>
  <c r="AI518" i="11" s="1"/>
  <c r="AH519" i="11"/>
  <c r="AI519" i="11" s="1"/>
  <c r="AH520" i="11"/>
  <c r="AI520" i="11" s="1"/>
  <c r="AH521" i="11"/>
  <c r="AI521" i="11" s="1"/>
  <c r="AH522" i="11"/>
  <c r="AI522" i="11" s="1"/>
  <c r="AH523" i="11"/>
  <c r="AI523" i="11" s="1"/>
  <c r="AH524" i="11"/>
  <c r="AI524" i="11" s="1"/>
  <c r="AH525" i="11"/>
  <c r="AI525" i="11" s="1"/>
  <c r="AH526" i="11"/>
  <c r="AI526" i="11" s="1"/>
  <c r="AH527" i="11"/>
  <c r="AI527" i="11" s="1"/>
  <c r="AH528" i="11"/>
  <c r="AI528" i="11" s="1"/>
  <c r="AH529" i="11"/>
  <c r="AI529" i="11" s="1"/>
  <c r="AH530" i="11"/>
  <c r="AI530" i="11" s="1"/>
  <c r="AH531" i="11"/>
  <c r="AI531" i="11" s="1"/>
  <c r="AH532" i="11"/>
  <c r="AI532" i="11" s="1"/>
  <c r="AH533" i="11"/>
  <c r="AI533" i="11" s="1"/>
  <c r="AH534" i="11"/>
  <c r="AI534" i="11" s="1"/>
  <c r="AH535" i="11"/>
  <c r="AI535" i="11" s="1"/>
  <c r="AH536" i="11"/>
  <c r="AI536" i="11" s="1"/>
  <c r="AH537" i="11"/>
  <c r="AI537" i="11" s="1"/>
  <c r="AH538" i="11"/>
  <c r="AI538" i="11" s="1"/>
  <c r="AH539" i="11"/>
  <c r="AI539" i="11" s="1"/>
  <c r="AH540" i="11"/>
  <c r="AI540" i="11" s="1"/>
  <c r="AH541" i="11"/>
  <c r="AI541" i="11" s="1"/>
  <c r="AH542" i="11"/>
  <c r="AI542" i="11" s="1"/>
  <c r="AH543" i="11"/>
  <c r="AI543" i="11" s="1"/>
  <c r="AH544" i="11"/>
  <c r="AI544" i="11" s="1"/>
  <c r="AH545" i="11"/>
  <c r="AI545" i="11" s="1"/>
  <c r="AH546" i="11"/>
  <c r="AI546" i="11" s="1"/>
  <c r="AH547" i="11"/>
  <c r="AI547" i="11" s="1"/>
  <c r="AH548" i="11"/>
  <c r="AI548" i="11" s="1"/>
  <c r="AH549" i="11"/>
  <c r="AI549" i="11" s="1"/>
  <c r="AH550" i="11"/>
  <c r="AI550" i="11" s="1"/>
  <c r="AH551" i="11"/>
  <c r="AI551" i="11" s="1"/>
  <c r="AH552" i="11"/>
  <c r="AI552" i="11" s="1"/>
  <c r="AH553" i="11"/>
  <c r="AI553" i="11" s="1"/>
  <c r="AH554" i="11"/>
  <c r="AI554" i="11" s="1"/>
  <c r="AH555" i="11"/>
  <c r="AI555" i="11" s="1"/>
  <c r="AH556" i="11"/>
  <c r="AI556" i="11" s="1"/>
  <c r="AH557" i="11"/>
  <c r="AI557" i="11" s="1"/>
  <c r="AH558" i="11"/>
  <c r="AI558" i="11" s="1"/>
  <c r="AH559" i="11"/>
  <c r="AI559" i="11" s="1"/>
  <c r="AH560" i="11"/>
  <c r="AI560" i="11" s="1"/>
  <c r="AH561" i="11"/>
  <c r="AI561" i="11" s="1"/>
  <c r="AH562" i="11"/>
  <c r="AI562" i="11" s="1"/>
  <c r="AH563" i="11"/>
  <c r="AI563" i="11" s="1"/>
  <c r="AH564" i="11"/>
  <c r="AI564" i="11" s="1"/>
  <c r="AH565" i="11"/>
  <c r="AI565" i="11" s="1"/>
  <c r="AH566" i="11"/>
  <c r="AI566" i="11" s="1"/>
  <c r="AH567" i="11"/>
  <c r="AI567" i="11" s="1"/>
  <c r="AH568" i="11"/>
  <c r="AI568" i="11" s="1"/>
  <c r="AH569" i="11"/>
  <c r="AI569" i="11" s="1"/>
  <c r="AH570" i="11"/>
  <c r="AI570" i="11" s="1"/>
  <c r="AH571" i="11"/>
  <c r="AI571" i="11" s="1"/>
  <c r="AH572" i="11"/>
  <c r="AI572" i="11" s="1"/>
  <c r="AH573" i="11"/>
  <c r="AI573" i="11" s="1"/>
  <c r="AH574" i="11"/>
  <c r="AI574" i="11" s="1"/>
  <c r="AH575" i="11"/>
  <c r="AI575" i="11" s="1"/>
  <c r="AH576" i="11"/>
  <c r="AI576" i="11" s="1"/>
  <c r="AH577" i="11"/>
  <c r="AI577" i="11" s="1"/>
  <c r="AH578" i="11"/>
  <c r="AI578" i="11" s="1"/>
  <c r="AH579" i="11"/>
  <c r="AI579" i="11" s="1"/>
  <c r="AH580" i="11"/>
  <c r="AI580" i="11" s="1"/>
  <c r="AH581" i="11"/>
  <c r="AI581" i="11" s="1"/>
  <c r="AH582" i="11"/>
  <c r="AI582" i="11" s="1"/>
  <c r="AH583" i="11"/>
  <c r="AI583" i="11" s="1"/>
  <c r="AH584" i="11"/>
  <c r="AI584" i="11" s="1"/>
  <c r="AH585" i="11"/>
  <c r="AI585" i="11" s="1"/>
  <c r="AH586" i="11"/>
  <c r="AI586" i="11" s="1"/>
  <c r="AH587" i="11"/>
  <c r="AI587" i="11" s="1"/>
  <c r="AH588" i="11"/>
  <c r="AI588" i="11" s="1"/>
  <c r="AH589" i="11"/>
  <c r="AI589" i="11" s="1"/>
  <c r="AH590" i="11"/>
  <c r="AI590" i="11" s="1"/>
  <c r="AH591" i="11"/>
  <c r="AI591" i="11" s="1"/>
  <c r="AH592" i="11"/>
  <c r="AI592" i="11" s="1"/>
  <c r="AH593" i="11"/>
  <c r="AI593" i="11" s="1"/>
  <c r="AH594" i="11"/>
  <c r="AI594" i="11" s="1"/>
  <c r="AH595" i="11"/>
  <c r="AI595" i="11" s="1"/>
  <c r="AH596" i="11"/>
  <c r="AI596" i="11" s="1"/>
  <c r="AH597" i="11"/>
  <c r="AI597" i="11" s="1"/>
  <c r="AH598" i="11"/>
  <c r="AI598" i="11" s="1"/>
  <c r="AH599" i="11"/>
  <c r="AI599" i="11" s="1"/>
  <c r="AH600" i="11"/>
  <c r="AI600" i="11" s="1"/>
  <c r="AH601" i="11"/>
  <c r="AI601" i="11" s="1"/>
  <c r="AH602" i="11"/>
  <c r="AI602" i="11" s="1"/>
  <c r="AH603" i="11"/>
  <c r="AI603" i="11" s="1"/>
  <c r="AH604" i="11"/>
  <c r="AI604" i="11" s="1"/>
  <c r="AH605" i="11"/>
  <c r="AI605" i="11" s="1"/>
  <c r="AH606" i="11"/>
  <c r="AI606" i="11" s="1"/>
  <c r="AH607" i="11"/>
  <c r="AI607" i="11" s="1"/>
  <c r="AH608" i="11"/>
  <c r="AI608" i="11" s="1"/>
  <c r="AH609" i="11"/>
  <c r="AI609" i="11" s="1"/>
  <c r="AH610" i="11"/>
  <c r="AI610" i="11" s="1"/>
  <c r="AH611" i="11"/>
  <c r="AI611" i="11" s="1"/>
  <c r="AH612" i="11"/>
  <c r="AI612" i="11" s="1"/>
  <c r="AH613" i="11"/>
  <c r="AI613" i="11" s="1"/>
  <c r="AH614" i="11"/>
  <c r="AI614" i="11" s="1"/>
  <c r="AH615" i="11"/>
  <c r="AI615" i="11" s="1"/>
  <c r="AH616" i="11"/>
  <c r="AI616" i="11" s="1"/>
  <c r="AH617" i="11"/>
  <c r="AI617" i="11" s="1"/>
  <c r="AH618" i="11"/>
  <c r="AI618" i="11" s="1"/>
  <c r="AH619" i="11"/>
  <c r="AI619" i="11" s="1"/>
  <c r="AH620" i="11"/>
  <c r="AI620" i="11" s="1"/>
  <c r="AH621" i="11"/>
  <c r="AI621" i="11" s="1"/>
  <c r="AH622" i="11"/>
  <c r="AI622" i="11" s="1"/>
  <c r="AH623" i="11"/>
  <c r="AI623" i="11" s="1"/>
  <c r="AH624" i="11"/>
  <c r="AI624" i="11" s="1"/>
  <c r="AH625" i="11"/>
  <c r="AI625" i="11" s="1"/>
  <c r="AH626" i="11"/>
  <c r="AI626" i="11" s="1"/>
  <c r="AH627" i="11"/>
  <c r="AI627" i="11" s="1"/>
  <c r="AH628" i="11"/>
  <c r="AI628" i="11" s="1"/>
  <c r="AH629" i="11"/>
  <c r="AI629" i="11" s="1"/>
  <c r="AH630" i="11"/>
  <c r="AI630" i="11" s="1"/>
  <c r="AH631" i="11"/>
  <c r="AI631" i="11" s="1"/>
  <c r="AH632" i="11"/>
  <c r="AI632" i="11" s="1"/>
  <c r="AH633" i="11"/>
  <c r="AI633" i="11" s="1"/>
  <c r="AH634" i="11"/>
  <c r="AI634" i="11" s="1"/>
  <c r="AH635" i="11"/>
  <c r="AI635" i="11" s="1"/>
  <c r="AH636" i="11"/>
  <c r="AI636" i="11" s="1"/>
  <c r="AH637" i="11"/>
  <c r="AI637" i="11" s="1"/>
  <c r="AH638" i="11"/>
  <c r="AI638" i="11" s="1"/>
  <c r="AH639" i="11"/>
  <c r="AI639" i="11" s="1"/>
  <c r="AH640" i="11"/>
  <c r="AI640" i="11" s="1"/>
  <c r="AH641" i="11"/>
  <c r="AI641" i="11" s="1"/>
  <c r="AH642" i="11"/>
  <c r="AI642" i="11" s="1"/>
  <c r="AH643" i="11"/>
  <c r="AI643" i="11" s="1"/>
  <c r="AH644" i="11"/>
  <c r="AI644" i="11" s="1"/>
  <c r="AH645" i="11"/>
  <c r="AI645" i="11" s="1"/>
  <c r="AH646" i="11"/>
  <c r="AI646" i="11" s="1"/>
  <c r="AH647" i="11"/>
  <c r="AI647" i="11" s="1"/>
  <c r="AH648" i="11"/>
  <c r="AI648" i="11" s="1"/>
  <c r="AH649" i="11"/>
  <c r="AI649" i="11" s="1"/>
  <c r="AH650" i="11"/>
  <c r="AI650" i="11" s="1"/>
  <c r="AH651" i="11"/>
  <c r="AI651" i="11" s="1"/>
  <c r="AH652" i="11"/>
  <c r="AI652" i="11" s="1"/>
  <c r="AH653" i="11"/>
  <c r="AI653" i="11" s="1"/>
  <c r="AH654" i="11"/>
  <c r="AI654" i="11" s="1"/>
  <c r="AH655" i="11"/>
  <c r="AI655" i="11" s="1"/>
  <c r="AH656" i="11"/>
  <c r="AI656" i="11" s="1"/>
  <c r="AH657" i="11"/>
  <c r="AI657" i="11" s="1"/>
  <c r="AH658" i="11"/>
  <c r="AI658" i="11" s="1"/>
  <c r="AH659" i="11"/>
  <c r="AI659" i="11" s="1"/>
  <c r="AH660" i="11"/>
  <c r="AI660" i="11" s="1"/>
  <c r="AH661" i="11"/>
  <c r="AI661" i="11" s="1"/>
  <c r="AH662" i="11"/>
  <c r="AI662" i="11" s="1"/>
  <c r="AH663" i="11"/>
  <c r="AI663" i="11" s="1"/>
  <c r="AH664" i="11"/>
  <c r="AI664" i="11" s="1"/>
  <c r="AH665" i="11"/>
  <c r="AI665" i="11" s="1"/>
  <c r="AH666" i="11"/>
  <c r="AI666" i="11" s="1"/>
  <c r="AH667" i="11"/>
  <c r="AI667" i="11" s="1"/>
  <c r="AH668" i="11"/>
  <c r="AI668" i="11" s="1"/>
  <c r="AH669" i="11"/>
  <c r="AI669" i="11" s="1"/>
  <c r="AH670" i="11"/>
  <c r="AI670" i="11" s="1"/>
  <c r="AH671" i="11"/>
  <c r="AI671" i="11" s="1"/>
  <c r="AH672" i="11"/>
  <c r="AI672" i="11" s="1"/>
  <c r="AH673" i="11"/>
  <c r="AI673" i="11" s="1"/>
  <c r="AH674" i="11"/>
  <c r="AI674" i="11" s="1"/>
  <c r="AH675" i="11"/>
  <c r="AI675" i="11" s="1"/>
  <c r="AH676" i="11"/>
  <c r="AI676" i="11" s="1"/>
  <c r="AH677" i="11"/>
  <c r="AI677" i="11" s="1"/>
  <c r="AH678" i="11"/>
  <c r="AI678" i="11" s="1"/>
  <c r="AH679" i="11"/>
  <c r="AI679" i="11" s="1"/>
  <c r="AH680" i="11"/>
  <c r="AI680" i="11" s="1"/>
  <c r="AH681" i="11"/>
  <c r="AI681" i="11" s="1"/>
  <c r="AH682" i="11"/>
  <c r="AI682" i="11" s="1"/>
  <c r="AH683" i="11"/>
  <c r="AI683" i="11" s="1"/>
  <c r="AH684" i="11"/>
  <c r="AI684" i="11" s="1"/>
  <c r="AH685" i="11"/>
  <c r="AI685" i="11" s="1"/>
  <c r="AH686" i="11"/>
  <c r="AI686" i="11" s="1"/>
  <c r="AH687" i="11"/>
  <c r="AI687" i="11" s="1"/>
  <c r="AH688" i="11"/>
  <c r="AI688" i="11" s="1"/>
  <c r="AH689" i="11"/>
  <c r="AI689" i="11" s="1"/>
  <c r="AH690" i="11"/>
  <c r="AI690" i="11" s="1"/>
  <c r="AH691" i="11"/>
  <c r="AI691" i="11" s="1"/>
  <c r="AH692" i="11"/>
  <c r="AI692" i="11" s="1"/>
  <c r="AH693" i="11"/>
  <c r="AI693" i="11" s="1"/>
  <c r="AH694" i="11"/>
  <c r="AI694" i="11" s="1"/>
  <c r="AH695" i="11"/>
  <c r="AI695" i="11" s="1"/>
  <c r="AH696" i="11"/>
  <c r="AI696" i="11" s="1"/>
  <c r="AH697" i="11"/>
  <c r="AI697" i="11" s="1"/>
  <c r="AH698" i="11"/>
  <c r="AI698" i="11" s="1"/>
  <c r="AH699" i="11"/>
  <c r="AI699" i="11" s="1"/>
  <c r="AH700" i="11"/>
  <c r="AI700" i="11" s="1"/>
  <c r="AH701" i="11"/>
  <c r="AI701" i="11" s="1"/>
  <c r="AH702" i="11"/>
  <c r="AI702" i="11" s="1"/>
  <c r="AH703" i="11"/>
  <c r="AI703" i="11" s="1"/>
  <c r="AH704" i="11"/>
  <c r="AI704" i="11" s="1"/>
  <c r="AH705" i="11"/>
  <c r="AI705" i="11" s="1"/>
  <c r="AH706" i="11"/>
  <c r="AI706" i="11" s="1"/>
  <c r="AH707" i="11"/>
  <c r="AI707" i="11" s="1"/>
  <c r="AH708" i="11"/>
  <c r="AI708" i="11" s="1"/>
  <c r="AH709" i="11"/>
  <c r="AI709" i="11" s="1"/>
  <c r="AH710" i="11"/>
  <c r="AI710" i="11" s="1"/>
  <c r="AH711" i="11"/>
  <c r="AI711" i="11" s="1"/>
  <c r="AH712" i="11"/>
  <c r="AI712" i="11" s="1"/>
  <c r="AH713" i="11"/>
  <c r="AI713" i="11" s="1"/>
  <c r="AH714" i="11"/>
  <c r="AI714" i="11" s="1"/>
  <c r="AH715" i="11"/>
  <c r="AI715" i="11" s="1"/>
  <c r="AH716" i="11"/>
  <c r="AI716" i="11" s="1"/>
  <c r="AH717" i="11"/>
  <c r="AI717" i="11" s="1"/>
  <c r="AH718" i="11"/>
  <c r="AI718" i="11" s="1"/>
  <c r="AH719" i="11"/>
  <c r="AI719" i="11" s="1"/>
  <c r="AH720" i="11"/>
  <c r="AI720" i="11" s="1"/>
  <c r="AH721" i="11"/>
  <c r="AI721" i="11" s="1"/>
  <c r="AH722" i="11"/>
  <c r="AI722" i="11" s="1"/>
  <c r="AH723" i="11"/>
  <c r="AI723" i="11" s="1"/>
  <c r="AH724" i="11"/>
  <c r="AI724" i="11" s="1"/>
  <c r="AH725" i="11"/>
  <c r="AI725" i="11" s="1"/>
  <c r="AH726" i="11"/>
  <c r="AI726" i="11" s="1"/>
  <c r="AH727" i="11"/>
  <c r="AI727" i="11" s="1"/>
  <c r="AH728" i="11"/>
  <c r="AI728" i="11" s="1"/>
  <c r="AH729" i="11"/>
  <c r="AI729" i="11" s="1"/>
  <c r="AH730" i="11"/>
  <c r="AI730" i="11" s="1"/>
  <c r="AH731" i="11"/>
  <c r="AI731" i="11" s="1"/>
  <c r="AH732" i="11"/>
  <c r="AI732" i="11" s="1"/>
  <c r="AH733" i="11"/>
  <c r="AI733" i="11" s="1"/>
  <c r="AH734" i="11"/>
  <c r="AI734" i="11" s="1"/>
  <c r="AH735" i="11"/>
  <c r="AI735" i="11" s="1"/>
  <c r="AH736" i="11"/>
  <c r="AI736" i="11" s="1"/>
  <c r="AH737" i="11"/>
  <c r="AI737" i="11" s="1"/>
  <c r="AH738" i="11"/>
  <c r="AI738" i="11" s="1"/>
  <c r="AH739" i="11"/>
  <c r="AI739" i="11" s="1"/>
  <c r="AH740" i="11"/>
  <c r="AI740" i="11" s="1"/>
  <c r="AH741" i="11"/>
  <c r="AI741" i="11" s="1"/>
  <c r="AH742" i="11"/>
  <c r="AI742" i="11" s="1"/>
  <c r="AH743" i="11"/>
  <c r="AI743" i="11" s="1"/>
  <c r="AH744" i="11"/>
  <c r="AI744" i="11" s="1"/>
  <c r="AH745" i="11"/>
  <c r="AI745" i="11" s="1"/>
  <c r="AH746" i="11"/>
  <c r="AI746" i="11" s="1"/>
  <c r="AH747" i="11"/>
  <c r="AI747" i="11" s="1"/>
  <c r="AH748" i="11"/>
  <c r="AI748" i="11" s="1"/>
  <c r="AH749" i="11"/>
  <c r="AI749" i="11" s="1"/>
  <c r="AH750" i="11"/>
  <c r="AI750" i="11" s="1"/>
  <c r="AH751" i="11"/>
  <c r="AI751" i="11" s="1"/>
  <c r="AH752" i="11"/>
  <c r="AI752" i="11" s="1"/>
  <c r="AH753" i="11"/>
  <c r="AI753" i="11" s="1"/>
  <c r="AH754" i="11"/>
  <c r="AI754" i="11" s="1"/>
  <c r="AH755" i="11"/>
  <c r="AI755" i="11" s="1"/>
  <c r="AH756" i="11"/>
  <c r="AI756" i="11" s="1"/>
  <c r="AH757" i="11"/>
  <c r="AI757" i="11" s="1"/>
  <c r="AH758" i="11"/>
  <c r="AI758" i="11" s="1"/>
  <c r="AH759" i="11"/>
  <c r="AI759" i="11" s="1"/>
  <c r="AH760" i="11"/>
  <c r="AI760" i="11" s="1"/>
  <c r="AH761" i="11"/>
  <c r="AI761" i="11" s="1"/>
  <c r="AH762" i="11"/>
  <c r="AI762" i="11" s="1"/>
  <c r="AH763" i="11"/>
  <c r="AI763" i="11" s="1"/>
  <c r="AH764" i="11"/>
  <c r="AI764" i="11" s="1"/>
  <c r="AH765" i="11"/>
  <c r="AI765" i="11" s="1"/>
  <c r="AH766" i="11"/>
  <c r="AI766" i="11" s="1"/>
  <c r="AH767" i="11"/>
  <c r="AI767" i="11" s="1"/>
  <c r="AH768" i="11"/>
  <c r="AI768" i="11" s="1"/>
  <c r="AH769" i="11"/>
  <c r="AI769" i="11" s="1"/>
  <c r="AH770" i="11"/>
  <c r="AI770" i="11" s="1"/>
  <c r="AH771" i="11"/>
  <c r="AI771" i="11" s="1"/>
  <c r="AH772" i="11"/>
  <c r="AI772" i="11" s="1"/>
  <c r="AH773" i="11"/>
  <c r="AI773" i="11" s="1"/>
  <c r="AH774" i="11"/>
  <c r="AI774" i="11" s="1"/>
  <c r="AH775" i="11"/>
  <c r="AI775" i="11" s="1"/>
  <c r="AH776" i="11"/>
  <c r="AI776" i="11" s="1"/>
  <c r="AH777" i="11"/>
  <c r="AI777" i="11" s="1"/>
  <c r="AH778" i="11"/>
  <c r="AI778" i="11" s="1"/>
  <c r="AH779" i="11"/>
  <c r="AI779" i="11" s="1"/>
  <c r="AH780" i="11"/>
  <c r="AI780" i="11" s="1"/>
  <c r="AH781" i="11"/>
  <c r="AI781" i="11" s="1"/>
  <c r="AH782" i="11"/>
  <c r="AI782" i="11" s="1"/>
  <c r="AH783" i="11"/>
  <c r="AI783" i="11" s="1"/>
  <c r="AH784" i="11"/>
  <c r="AI784" i="11" s="1"/>
  <c r="AH785" i="11"/>
  <c r="AI785" i="11" s="1"/>
  <c r="AH786" i="11"/>
  <c r="AI786" i="11" s="1"/>
  <c r="AH787" i="11"/>
  <c r="AI787" i="11" s="1"/>
  <c r="AH788" i="11"/>
  <c r="AI788" i="11" s="1"/>
  <c r="AH789" i="11"/>
  <c r="AI789" i="11" s="1"/>
  <c r="AH790" i="11"/>
  <c r="AI790" i="11" s="1"/>
  <c r="AH791" i="11"/>
  <c r="AI791" i="11" s="1"/>
  <c r="AH792" i="11"/>
  <c r="AI792" i="11" s="1"/>
  <c r="AH793" i="11"/>
  <c r="AI793" i="11" s="1"/>
  <c r="AH794" i="11"/>
  <c r="AI794" i="11" s="1"/>
  <c r="AH795" i="11"/>
  <c r="AI795" i="11" s="1"/>
  <c r="AH796" i="11"/>
  <c r="AI796" i="11" s="1"/>
  <c r="AH797" i="11"/>
  <c r="AI797" i="11" s="1"/>
  <c r="AH798" i="11"/>
  <c r="AI798" i="11" s="1"/>
  <c r="AH799" i="11"/>
  <c r="AI799" i="11" s="1"/>
  <c r="AH800" i="11"/>
  <c r="AI800" i="11" s="1"/>
  <c r="AH801" i="11"/>
  <c r="AI801" i="11" s="1"/>
  <c r="AH802" i="11"/>
  <c r="AI802" i="11" s="1"/>
  <c r="AH803" i="11"/>
  <c r="AI803" i="11" s="1"/>
  <c r="AH804" i="11"/>
  <c r="AI804" i="11" s="1"/>
  <c r="AH805" i="11"/>
  <c r="AI805" i="11" s="1"/>
  <c r="AH806" i="11"/>
  <c r="AI806" i="11" s="1"/>
  <c r="AH807" i="11"/>
  <c r="AI807" i="11" s="1"/>
  <c r="AH808" i="11"/>
  <c r="AI808" i="11" s="1"/>
  <c r="AH809" i="11"/>
  <c r="AI809" i="11" s="1"/>
  <c r="AH810" i="11"/>
  <c r="AI810" i="11" s="1"/>
  <c r="AH811" i="11"/>
  <c r="AI811" i="11" s="1"/>
  <c r="AH812" i="11"/>
  <c r="AI812" i="11" s="1"/>
  <c r="AH813" i="11"/>
  <c r="AI813" i="11" s="1"/>
  <c r="AH814" i="11"/>
  <c r="AI814" i="11" s="1"/>
  <c r="AH815" i="11"/>
  <c r="AI815" i="11" s="1"/>
  <c r="AH816" i="11"/>
  <c r="AI816" i="11" s="1"/>
  <c r="AH817" i="11"/>
  <c r="AI817" i="11" s="1"/>
  <c r="AH818" i="11"/>
  <c r="AI818" i="11" s="1"/>
  <c r="AH819" i="11"/>
  <c r="AI819" i="11" s="1"/>
  <c r="AH820" i="11"/>
  <c r="AI820" i="11" s="1"/>
  <c r="AH821" i="11"/>
  <c r="AI821" i="11" s="1"/>
  <c r="AH822" i="11"/>
  <c r="AI822" i="11" s="1"/>
  <c r="AH823" i="11"/>
  <c r="AI823" i="11" s="1"/>
  <c r="AH824" i="11"/>
  <c r="AI824" i="11" s="1"/>
  <c r="AH825" i="11"/>
  <c r="AI825" i="11" s="1"/>
  <c r="AH826" i="11"/>
  <c r="AI826" i="11" s="1"/>
  <c r="AH827" i="11"/>
  <c r="AI827" i="11" s="1"/>
  <c r="AH828" i="11"/>
  <c r="AI828" i="11" s="1"/>
  <c r="AH829" i="11"/>
  <c r="AI829" i="11" s="1"/>
  <c r="AH830" i="11"/>
  <c r="AI830" i="11" s="1"/>
  <c r="AH831" i="11"/>
  <c r="AI831" i="11" s="1"/>
  <c r="AH832" i="11"/>
  <c r="AI832" i="11" s="1"/>
  <c r="AH833" i="11"/>
  <c r="AI833" i="11" s="1"/>
  <c r="AH834" i="11"/>
  <c r="AI834" i="11" s="1"/>
  <c r="AH835" i="11"/>
  <c r="AI835" i="11" s="1"/>
  <c r="AH836" i="11"/>
  <c r="AI836" i="11" s="1"/>
  <c r="AH837" i="11"/>
  <c r="AI837" i="11" s="1"/>
  <c r="AH838" i="11"/>
  <c r="AI838" i="11" s="1"/>
  <c r="AH839" i="11"/>
  <c r="AI839" i="11" s="1"/>
  <c r="AH840" i="11"/>
  <c r="AI840" i="11" s="1"/>
  <c r="AH841" i="11"/>
  <c r="AI841" i="11" s="1"/>
  <c r="AH842" i="11"/>
  <c r="AI842" i="11" s="1"/>
  <c r="AH843" i="11"/>
  <c r="AI843" i="11" s="1"/>
  <c r="AH844" i="11"/>
  <c r="AI844" i="11" s="1"/>
  <c r="AH845" i="11"/>
  <c r="AI845" i="11" s="1"/>
  <c r="AH846" i="11"/>
  <c r="AI846" i="11" s="1"/>
  <c r="AH847" i="11"/>
  <c r="AI847" i="11" s="1"/>
  <c r="AH848" i="11"/>
  <c r="AI848" i="11" s="1"/>
  <c r="AH849" i="11"/>
  <c r="AI849" i="11" s="1"/>
  <c r="AH850" i="11"/>
  <c r="AI850" i="11" s="1"/>
  <c r="AH851" i="11"/>
  <c r="AI851" i="11" s="1"/>
  <c r="AH852" i="11"/>
  <c r="AI852" i="11" s="1"/>
  <c r="AH853" i="11"/>
  <c r="AI853" i="11" s="1"/>
  <c r="AH854" i="11"/>
  <c r="AI854" i="11" s="1"/>
  <c r="AH855" i="11"/>
  <c r="AI855" i="11" s="1"/>
  <c r="AH856" i="11"/>
  <c r="AI856" i="11" s="1"/>
  <c r="AH857" i="11"/>
  <c r="AI857" i="11" s="1"/>
  <c r="AH858" i="11"/>
  <c r="AI858" i="11" s="1"/>
  <c r="AH859" i="11"/>
  <c r="AI859" i="11" s="1"/>
  <c r="AH860" i="11"/>
  <c r="AI860" i="11" s="1"/>
  <c r="AH861" i="11"/>
  <c r="AI861" i="11" s="1"/>
  <c r="AH862" i="11"/>
  <c r="AI862" i="11" s="1"/>
  <c r="AH863" i="11"/>
  <c r="AI863" i="11" s="1"/>
  <c r="AH864" i="11"/>
  <c r="AI864" i="11" s="1"/>
  <c r="AH865" i="11"/>
  <c r="AI865" i="11" s="1"/>
  <c r="AH866" i="11"/>
  <c r="AI866" i="11" s="1"/>
  <c r="AH867" i="11"/>
  <c r="AI867" i="11" s="1"/>
  <c r="AH868" i="11"/>
  <c r="AI868" i="11" s="1"/>
  <c r="AH869" i="11"/>
  <c r="AI869" i="11" s="1"/>
  <c r="AH870" i="11"/>
  <c r="AI870" i="11" s="1"/>
  <c r="AH871" i="11"/>
  <c r="AI871" i="11" s="1"/>
  <c r="AH872" i="11"/>
  <c r="AI872" i="11" s="1"/>
  <c r="AH873" i="11"/>
  <c r="AI873" i="11" s="1"/>
  <c r="AH874" i="11"/>
  <c r="AI874" i="11" s="1"/>
  <c r="AH875" i="11"/>
  <c r="AI875" i="11" s="1"/>
  <c r="AH876" i="11"/>
  <c r="AI876" i="11" s="1"/>
  <c r="AH877" i="11"/>
  <c r="AI877" i="11" s="1"/>
  <c r="AH878" i="11"/>
  <c r="AI878" i="11" s="1"/>
  <c r="AH879" i="11"/>
  <c r="AI879" i="11" s="1"/>
  <c r="AH880" i="11"/>
  <c r="AI880" i="11" s="1"/>
  <c r="AH881" i="11"/>
  <c r="AI881" i="11" s="1"/>
  <c r="AH882" i="11"/>
  <c r="AI882" i="11" s="1"/>
  <c r="AH883" i="11"/>
  <c r="AI883" i="11" s="1"/>
  <c r="AH884" i="11"/>
  <c r="AI884" i="11" s="1"/>
  <c r="AH885" i="11"/>
  <c r="AI885" i="11" s="1"/>
  <c r="AH886" i="11"/>
  <c r="AI886" i="11" s="1"/>
  <c r="AH887" i="11"/>
  <c r="AI887" i="11" s="1"/>
  <c r="AH888" i="11"/>
  <c r="AI888" i="11" s="1"/>
  <c r="AH889" i="11"/>
  <c r="AI889" i="11" s="1"/>
  <c r="AH890" i="11"/>
  <c r="AI890" i="11" s="1"/>
  <c r="AH891" i="11"/>
  <c r="AI891" i="11" s="1"/>
  <c r="AH892" i="11"/>
  <c r="AI892" i="11" s="1"/>
  <c r="AH893" i="11"/>
  <c r="AI893" i="11" s="1"/>
  <c r="AH894" i="11"/>
  <c r="AI894" i="11" s="1"/>
  <c r="AH895" i="11"/>
  <c r="AI895" i="11" s="1"/>
  <c r="AH896" i="11"/>
  <c r="AI896" i="11" s="1"/>
  <c r="AH897" i="11"/>
  <c r="AI897" i="11" s="1"/>
  <c r="AH898" i="11"/>
  <c r="AI898" i="11" s="1"/>
  <c r="AH899" i="11"/>
  <c r="AI899" i="11" s="1"/>
  <c r="AH900" i="11"/>
  <c r="AI900" i="11" s="1"/>
  <c r="AH901" i="11"/>
  <c r="AI901" i="11" s="1"/>
  <c r="AH902" i="11"/>
  <c r="AI902" i="11" s="1"/>
  <c r="AH903" i="11"/>
  <c r="AI903" i="11" s="1"/>
  <c r="AH904" i="11"/>
  <c r="AI904" i="11" s="1"/>
  <c r="AH905" i="11"/>
  <c r="AI905" i="11" s="1"/>
  <c r="AH906" i="11"/>
  <c r="AI906" i="11" s="1"/>
  <c r="AH907" i="11"/>
  <c r="AI907" i="11" s="1"/>
  <c r="AH908" i="11"/>
  <c r="AI908" i="11" s="1"/>
  <c r="AH909" i="11"/>
  <c r="AI909" i="11" s="1"/>
  <c r="AH910" i="11"/>
  <c r="AI910" i="11" s="1"/>
  <c r="AH911" i="11"/>
  <c r="AI911" i="11" s="1"/>
  <c r="AH912" i="11"/>
  <c r="AI912" i="11" s="1"/>
  <c r="AH913" i="11"/>
  <c r="AI913" i="11" s="1"/>
  <c r="AH914" i="11"/>
  <c r="AI914" i="11" s="1"/>
  <c r="AH915" i="11"/>
  <c r="AI915" i="11" s="1"/>
  <c r="AH916" i="11"/>
  <c r="AI916" i="11" s="1"/>
  <c r="AH917" i="11"/>
  <c r="AI917" i="11" s="1"/>
  <c r="AH918" i="11"/>
  <c r="AI918" i="11" s="1"/>
  <c r="AH919" i="11"/>
  <c r="AI919" i="11" s="1"/>
  <c r="AH920" i="11"/>
  <c r="AI920" i="11" s="1"/>
  <c r="AH921" i="11"/>
  <c r="AI921" i="11" s="1"/>
  <c r="AH922" i="11"/>
  <c r="AI922" i="11" s="1"/>
  <c r="AH923" i="11"/>
  <c r="AI923" i="11" s="1"/>
  <c r="AH924" i="11"/>
  <c r="AI924" i="11" s="1"/>
  <c r="AH925" i="11"/>
  <c r="AI925" i="11" s="1"/>
  <c r="AH926" i="11"/>
  <c r="AI926" i="11" s="1"/>
  <c r="AH927" i="11"/>
  <c r="AI927" i="11" s="1"/>
  <c r="AH928" i="11"/>
  <c r="AI928" i="11" s="1"/>
  <c r="AH929" i="11"/>
  <c r="AI929" i="11" s="1"/>
  <c r="AH930" i="11"/>
  <c r="AI930" i="11" s="1"/>
  <c r="AH931" i="11"/>
  <c r="AI931" i="11" s="1"/>
  <c r="AH932" i="11"/>
  <c r="AI932" i="11" s="1"/>
  <c r="AH933" i="11"/>
  <c r="AI933" i="11" s="1"/>
  <c r="AH934" i="11"/>
  <c r="AI934" i="11" s="1"/>
  <c r="AH935" i="11"/>
  <c r="AI935" i="11" s="1"/>
  <c r="AH936" i="11"/>
  <c r="AI936" i="11" s="1"/>
  <c r="AH937" i="11"/>
  <c r="AI937" i="11" s="1"/>
  <c r="AH938" i="11"/>
  <c r="AI938" i="11" s="1"/>
  <c r="AH939" i="11"/>
  <c r="AI939" i="11" s="1"/>
  <c r="AH940" i="11"/>
  <c r="AI940" i="11" s="1"/>
  <c r="AH941" i="11"/>
  <c r="AI941" i="11" s="1"/>
  <c r="AH942" i="11"/>
  <c r="AI942" i="11" s="1"/>
  <c r="AH943" i="11"/>
  <c r="AI943" i="11" s="1"/>
  <c r="AH944" i="11"/>
  <c r="AI944" i="11" s="1"/>
  <c r="AH945" i="11"/>
  <c r="AI945" i="11" s="1"/>
  <c r="AH946" i="11"/>
  <c r="AI946" i="11" s="1"/>
  <c r="AH947" i="11"/>
  <c r="AI947" i="11" s="1"/>
  <c r="AH948" i="11"/>
  <c r="AI948" i="11" s="1"/>
  <c r="AH949" i="11"/>
  <c r="AI949" i="11" s="1"/>
  <c r="AH950" i="11"/>
  <c r="AI950" i="11" s="1"/>
  <c r="AH951" i="11"/>
  <c r="AI951" i="11" s="1"/>
  <c r="AH952" i="11"/>
  <c r="AI952" i="11" s="1"/>
  <c r="AH953" i="11"/>
  <c r="AI953" i="11" s="1"/>
  <c r="AH954" i="11"/>
  <c r="AI954" i="11" s="1"/>
  <c r="AH955" i="11"/>
  <c r="AI955" i="11" s="1"/>
  <c r="AH956" i="11"/>
  <c r="AI956" i="11" s="1"/>
  <c r="AH957" i="11"/>
  <c r="AI957" i="11" s="1"/>
  <c r="AH958" i="11"/>
  <c r="AI958" i="11" s="1"/>
  <c r="AH959" i="11"/>
  <c r="AI959" i="11" s="1"/>
  <c r="AH960" i="11"/>
  <c r="AI960" i="11" s="1"/>
  <c r="AH961" i="11"/>
  <c r="AI961" i="11" s="1"/>
  <c r="AH962" i="11"/>
  <c r="AI962" i="11" s="1"/>
  <c r="AH963" i="11"/>
  <c r="AI963" i="11" s="1"/>
  <c r="AH964" i="11"/>
  <c r="AI964" i="11" s="1"/>
  <c r="AH965" i="11"/>
  <c r="AI965" i="11" s="1"/>
  <c r="AH966" i="11"/>
  <c r="AI966" i="11" s="1"/>
  <c r="AH967" i="11"/>
  <c r="AI967" i="11" s="1"/>
  <c r="AH968" i="11"/>
  <c r="AI968" i="11" s="1"/>
  <c r="AH969" i="11"/>
  <c r="AI969" i="11" s="1"/>
  <c r="AH970" i="11"/>
  <c r="AI970" i="11" s="1"/>
  <c r="AH971" i="11"/>
  <c r="AI971" i="11" s="1"/>
  <c r="AH972" i="11"/>
  <c r="AI972" i="11" s="1"/>
  <c r="AH973" i="11"/>
  <c r="AI973" i="11" s="1"/>
  <c r="AH974" i="11"/>
  <c r="AI974" i="11" s="1"/>
  <c r="AH975" i="11"/>
  <c r="AI975" i="11" s="1"/>
  <c r="AH976" i="11"/>
  <c r="AI976" i="11" s="1"/>
  <c r="AH977" i="11"/>
  <c r="AI977" i="11" s="1"/>
  <c r="AH978" i="11"/>
  <c r="AI978" i="11" s="1"/>
  <c r="AH979" i="11"/>
  <c r="AI979" i="11" s="1"/>
  <c r="AH980" i="11"/>
  <c r="AI980" i="11" s="1"/>
  <c r="AH981" i="11"/>
  <c r="AI981" i="11" s="1"/>
  <c r="AH982" i="11"/>
  <c r="AI982" i="11" s="1"/>
  <c r="AH983" i="11"/>
  <c r="AI983" i="11" s="1"/>
  <c r="AH984" i="11"/>
  <c r="AI984" i="11" s="1"/>
  <c r="AH985" i="11"/>
  <c r="AI985" i="11" s="1"/>
  <c r="AH986" i="11"/>
  <c r="AI986" i="11" s="1"/>
  <c r="AH987" i="11"/>
  <c r="AI987" i="11" s="1"/>
  <c r="AH988" i="11"/>
  <c r="AI988" i="11" s="1"/>
  <c r="AH989" i="11"/>
  <c r="AI989" i="11" s="1"/>
  <c r="AH990" i="11"/>
  <c r="AI990" i="11" s="1"/>
  <c r="AH991" i="11"/>
  <c r="AI991" i="11" s="1"/>
  <c r="AH992" i="11"/>
  <c r="AI992" i="11" s="1"/>
  <c r="AH993" i="11"/>
  <c r="AI993" i="11" s="1"/>
  <c r="AH994" i="11"/>
  <c r="AI994" i="11" s="1"/>
  <c r="AH995" i="11"/>
  <c r="AI995" i="11" s="1"/>
  <c r="AH996" i="11"/>
  <c r="AI996" i="11" s="1"/>
  <c r="AH997" i="11"/>
  <c r="AI997" i="11" s="1"/>
  <c r="AH998" i="11"/>
  <c r="AI998" i="11" s="1"/>
  <c r="AH999" i="11"/>
  <c r="AI999" i="11" s="1"/>
  <c r="AH1000" i="11"/>
  <c r="AI1000" i="11" s="1"/>
  <c r="AH1001" i="11"/>
  <c r="AI1001" i="11" s="1"/>
  <c r="AH1002" i="11"/>
  <c r="AI1002" i="11" s="1"/>
  <c r="AH1003" i="11"/>
  <c r="AI1003" i="11" s="1"/>
  <c r="AH1004" i="11"/>
  <c r="AI1004" i="11" s="1"/>
  <c r="AH1005" i="11"/>
  <c r="AI1005" i="11" s="1"/>
  <c r="AH1006" i="11"/>
  <c r="AI1006" i="11" s="1"/>
  <c r="AH1007" i="11"/>
  <c r="AI1007" i="11" s="1"/>
  <c r="AH1008" i="11"/>
  <c r="AI1008" i="11" s="1"/>
  <c r="AH1009" i="11"/>
  <c r="AI1009" i="11" s="1"/>
  <c r="AH1010" i="11"/>
  <c r="AI1010" i="11" s="1"/>
  <c r="AH1011" i="11"/>
  <c r="AI1011" i="11" s="1"/>
  <c r="AH1012" i="11"/>
  <c r="AI1012" i="11" s="1"/>
  <c r="AH1013" i="11"/>
  <c r="AI1013" i="11" s="1"/>
  <c r="AH1014" i="11"/>
  <c r="AI1014" i="11" s="1"/>
  <c r="AH1015" i="11"/>
  <c r="AI1015" i="11" s="1"/>
  <c r="AH1016" i="11"/>
  <c r="AI1016" i="11" s="1"/>
  <c r="AH1017" i="11"/>
  <c r="AI1017" i="11" s="1"/>
  <c r="AH1018" i="11"/>
  <c r="AI1018" i="11" s="1"/>
  <c r="AH1019" i="11"/>
  <c r="AI1019" i="11" s="1"/>
  <c r="AH1020" i="11"/>
  <c r="AI1020" i="11" s="1"/>
  <c r="AH1021" i="11"/>
  <c r="AI1021" i="11" s="1"/>
  <c r="AH1022" i="11"/>
  <c r="AI1022" i="11" s="1"/>
  <c r="AH1023" i="11"/>
  <c r="AI1023" i="11" s="1"/>
  <c r="AH1024" i="11"/>
  <c r="AI1024" i="11" s="1"/>
  <c r="AH1025" i="11"/>
  <c r="AI1025" i="11" s="1"/>
  <c r="AH1026" i="11"/>
  <c r="AI1026" i="11" s="1"/>
  <c r="AH1027" i="11"/>
  <c r="AI1027" i="11" s="1"/>
  <c r="AH1028" i="11"/>
  <c r="AI1028" i="11" s="1"/>
  <c r="AH1029" i="11"/>
  <c r="AI1029" i="11" s="1"/>
  <c r="AH1030" i="11"/>
  <c r="AI1030" i="11" s="1"/>
  <c r="AH1031" i="11"/>
  <c r="AI1031" i="11" s="1"/>
  <c r="AH1032" i="11"/>
  <c r="AI1032" i="11" s="1"/>
  <c r="AH1033" i="11"/>
  <c r="AI1033" i="11" s="1"/>
  <c r="AH1034" i="11"/>
  <c r="AI1034" i="11" s="1"/>
  <c r="AH1035" i="11"/>
  <c r="AI1035" i="11" s="1"/>
  <c r="AH1036" i="11"/>
  <c r="AI1036" i="11" s="1"/>
  <c r="AH1037" i="11"/>
  <c r="AI1037" i="11" s="1"/>
  <c r="AH1038" i="11"/>
  <c r="AI1038" i="11" s="1"/>
  <c r="AH1039" i="11"/>
  <c r="AI1039" i="11" s="1"/>
  <c r="AH1040" i="11"/>
  <c r="AI1040" i="11" s="1"/>
  <c r="AH1041" i="11"/>
  <c r="AI1041" i="11" s="1"/>
  <c r="AH1042" i="11"/>
  <c r="AI1042" i="11" s="1"/>
  <c r="AH1043" i="11"/>
  <c r="AI1043" i="11" s="1"/>
  <c r="AH1044" i="11"/>
  <c r="AI1044" i="11" s="1"/>
  <c r="AH1045" i="11"/>
  <c r="AI1045" i="11" s="1"/>
  <c r="AH1046" i="11"/>
  <c r="AI1046" i="11" s="1"/>
  <c r="AH1047" i="11"/>
  <c r="AI1047" i="11" s="1"/>
  <c r="AH1048" i="11"/>
  <c r="AI1048" i="11" s="1"/>
  <c r="AH1049" i="11"/>
  <c r="AI1049" i="11" s="1"/>
  <c r="AH1050" i="11"/>
  <c r="AI1050" i="11" s="1"/>
  <c r="AH1051" i="11"/>
  <c r="AI1051" i="11" s="1"/>
  <c r="AH1052" i="11"/>
  <c r="AI1052" i="11" s="1"/>
  <c r="AH1053" i="11"/>
  <c r="AI1053" i="11" s="1"/>
  <c r="AH1054" i="11"/>
  <c r="AI1054" i="11" s="1"/>
  <c r="AH1055" i="11"/>
  <c r="AI1055" i="11" s="1"/>
  <c r="AH1056" i="11"/>
  <c r="AI1056" i="11" s="1"/>
  <c r="AH1057" i="11"/>
  <c r="AI1057" i="11" s="1"/>
  <c r="AH1058" i="11"/>
  <c r="AI1058" i="11" s="1"/>
  <c r="AH1059" i="11"/>
  <c r="AI1059" i="11" s="1"/>
  <c r="AH1060" i="11"/>
  <c r="AI1060" i="11" s="1"/>
  <c r="AH1061" i="11"/>
  <c r="AI1061" i="11" s="1"/>
  <c r="AH1062" i="11"/>
  <c r="AI1062" i="11" s="1"/>
  <c r="AH1063" i="11"/>
  <c r="AI1063" i="11" s="1"/>
  <c r="AH1064" i="11"/>
  <c r="AI1064" i="11" s="1"/>
  <c r="AH1065" i="11"/>
  <c r="AI1065" i="11" s="1"/>
  <c r="AH1066" i="11"/>
  <c r="AI1066" i="11" s="1"/>
  <c r="AH1067" i="11"/>
  <c r="AI1067" i="11" s="1"/>
  <c r="AH1068" i="11"/>
  <c r="AI1068" i="11" s="1"/>
  <c r="AH1069" i="11"/>
  <c r="AI1069" i="11" s="1"/>
  <c r="AH1070" i="11"/>
  <c r="AI1070" i="11" s="1"/>
  <c r="AH1071" i="11"/>
  <c r="AI1071" i="11" s="1"/>
  <c r="AH1072" i="11"/>
  <c r="AI1072" i="11" s="1"/>
  <c r="AH1073" i="11"/>
  <c r="AI1073" i="11" s="1"/>
  <c r="AH1074" i="11"/>
  <c r="AI1074" i="11" s="1"/>
  <c r="AH1075" i="11"/>
  <c r="AI1075" i="11" s="1"/>
  <c r="AH1076" i="11"/>
  <c r="AI1076" i="11" s="1"/>
  <c r="AH1077" i="11"/>
  <c r="AI1077" i="11" s="1"/>
  <c r="AH1078" i="11"/>
  <c r="AI1078" i="11" s="1"/>
  <c r="AH1079" i="11"/>
  <c r="AI1079" i="11" s="1"/>
  <c r="AH1080" i="11"/>
  <c r="AI1080" i="11" s="1"/>
  <c r="AH1081" i="11"/>
  <c r="AI1081" i="11" s="1"/>
  <c r="AH1082" i="11"/>
  <c r="AI1082" i="11" s="1"/>
  <c r="AH1083" i="11"/>
  <c r="AI1083" i="11" s="1"/>
  <c r="AH1084" i="11"/>
  <c r="AI1084" i="11" s="1"/>
  <c r="AH1085" i="11"/>
  <c r="AI1085" i="11" s="1"/>
  <c r="AH1086" i="11"/>
  <c r="AI1086" i="11" s="1"/>
  <c r="AH1087" i="11"/>
  <c r="AI1087" i="11" s="1"/>
  <c r="AH1088" i="11"/>
  <c r="AI1088" i="11" s="1"/>
  <c r="AH1089" i="11"/>
  <c r="AI1089" i="11" s="1"/>
  <c r="AH1090" i="11"/>
  <c r="AI1090" i="11" s="1"/>
  <c r="AH1091" i="11"/>
  <c r="AI1091" i="11" s="1"/>
  <c r="AH1092" i="11"/>
  <c r="AI1092" i="11" s="1"/>
  <c r="AH1093" i="11"/>
  <c r="AI1093" i="11" s="1"/>
  <c r="AH1094" i="11"/>
  <c r="AI1094" i="11" s="1"/>
  <c r="AH1095" i="11"/>
  <c r="AI1095" i="11" s="1"/>
  <c r="AH1096" i="11"/>
  <c r="AI1096" i="11" s="1"/>
  <c r="AH1097" i="11"/>
  <c r="AI1097" i="11" s="1"/>
  <c r="AH1098" i="11"/>
  <c r="AI1098" i="11" s="1"/>
  <c r="AH1099" i="11"/>
  <c r="AI1099" i="11" s="1"/>
  <c r="AH1100" i="11"/>
  <c r="AI1100" i="11" s="1"/>
  <c r="AH1101" i="11"/>
  <c r="AI1101" i="11" s="1"/>
  <c r="AH1102" i="11"/>
  <c r="AI1102" i="11" s="1"/>
  <c r="AH1103" i="11"/>
  <c r="AI1103" i="11" s="1"/>
  <c r="AH1104" i="11"/>
  <c r="AI1104" i="11" s="1"/>
  <c r="AH1105" i="11"/>
  <c r="AI1105" i="11" s="1"/>
  <c r="AH1106" i="11"/>
  <c r="AI1106" i="11" s="1"/>
  <c r="AH1107" i="11"/>
  <c r="AI1107" i="11" s="1"/>
  <c r="AH1108" i="11"/>
  <c r="AI1108" i="11" s="1"/>
  <c r="AH1109" i="11"/>
  <c r="AI1109" i="11" s="1"/>
  <c r="AH1110" i="11"/>
  <c r="AI1110" i="11" s="1"/>
  <c r="AH1111" i="11"/>
  <c r="AI1111" i="11" s="1"/>
  <c r="AH1112" i="11"/>
  <c r="AI1112" i="11" s="1"/>
  <c r="AH1113" i="11"/>
  <c r="AI1113" i="11" s="1"/>
  <c r="AH1114" i="11"/>
  <c r="AI1114" i="11" s="1"/>
  <c r="AH1115" i="11"/>
  <c r="AI1115" i="11" s="1"/>
  <c r="AH1116" i="11"/>
  <c r="AI1116" i="11" s="1"/>
  <c r="AH1117" i="11"/>
  <c r="AI1117" i="11" s="1"/>
  <c r="AH1118" i="11"/>
  <c r="AI1118" i="11" s="1"/>
  <c r="AH1119" i="11"/>
  <c r="AI1119" i="11" s="1"/>
  <c r="AH1120" i="11"/>
  <c r="AI1120" i="11" s="1"/>
  <c r="AH1121" i="11"/>
  <c r="AI1121" i="11" s="1"/>
  <c r="AH1122" i="11"/>
  <c r="AI1122" i="11" s="1"/>
  <c r="AH1123" i="11"/>
  <c r="AI1123" i="11" s="1"/>
  <c r="AH1124" i="11"/>
  <c r="AI1124" i="11" s="1"/>
  <c r="AH1125" i="11"/>
  <c r="AI1125" i="11" s="1"/>
  <c r="AH1126" i="11"/>
  <c r="AI1126" i="11" s="1"/>
  <c r="AH1127" i="11"/>
  <c r="AI1127" i="11" s="1"/>
  <c r="AH1128" i="11"/>
  <c r="AI1128" i="11" s="1"/>
  <c r="AH1129" i="11"/>
  <c r="AI1129" i="11" s="1"/>
  <c r="AH1130" i="11"/>
  <c r="AI1130" i="11" s="1"/>
  <c r="AH1131" i="11"/>
  <c r="AI1131" i="11" s="1"/>
  <c r="AH1132" i="11"/>
  <c r="AI1132" i="11" s="1"/>
  <c r="AH1133" i="11"/>
  <c r="AI1133" i="11" s="1"/>
  <c r="AH1134" i="11"/>
  <c r="AI1134" i="11" s="1"/>
  <c r="AH1135" i="11"/>
  <c r="AI1135" i="11" s="1"/>
  <c r="AH1136" i="11"/>
  <c r="AI1136" i="11" s="1"/>
  <c r="AH1137" i="11"/>
  <c r="AI1137" i="11" s="1"/>
  <c r="AH1138" i="11"/>
  <c r="AI1138" i="11" s="1"/>
  <c r="AH1139" i="11"/>
  <c r="AI1139" i="11" s="1"/>
  <c r="AH1140" i="11"/>
  <c r="AI1140" i="11" s="1"/>
  <c r="AH1141" i="11"/>
  <c r="AI1141" i="11" s="1"/>
  <c r="AH1142" i="11"/>
  <c r="AI1142" i="11" s="1"/>
  <c r="AH1143" i="11"/>
  <c r="AI1143" i="11" s="1"/>
  <c r="AH1144" i="11"/>
  <c r="AI1144" i="11" s="1"/>
  <c r="AH1145" i="11"/>
  <c r="AI1145" i="11" s="1"/>
  <c r="AH1146" i="11"/>
  <c r="AI1146" i="11" s="1"/>
  <c r="AH1147" i="11"/>
  <c r="AI1147" i="11" s="1"/>
  <c r="AH1148" i="11"/>
  <c r="AI1148" i="11" s="1"/>
  <c r="AH1149" i="11"/>
  <c r="AI1149" i="11" s="1"/>
  <c r="AH1150" i="11"/>
  <c r="AI1150" i="11" s="1"/>
  <c r="AH1151" i="11"/>
  <c r="AI1151" i="11" s="1"/>
  <c r="AH1152" i="11"/>
  <c r="AI1152" i="11" s="1"/>
  <c r="AH1153" i="11"/>
  <c r="AI1153" i="11" s="1"/>
  <c r="AH1154" i="11"/>
  <c r="AI1154" i="11" s="1"/>
  <c r="AH1155" i="11"/>
  <c r="AI1155" i="11" s="1"/>
  <c r="AH1156" i="11"/>
  <c r="AI1156" i="11" s="1"/>
  <c r="AH1157" i="11"/>
  <c r="AI1157" i="11" s="1"/>
  <c r="AH1158" i="11"/>
  <c r="AI1158" i="11" s="1"/>
  <c r="AH1159" i="11"/>
  <c r="AI1159" i="11" s="1"/>
  <c r="AH1160" i="11"/>
  <c r="AI1160" i="11" s="1"/>
  <c r="AH1161" i="11"/>
  <c r="AI1161" i="11" s="1"/>
  <c r="AH1162" i="11"/>
  <c r="AI1162" i="11" s="1"/>
  <c r="AH1163" i="11"/>
  <c r="AI1163" i="11" s="1"/>
  <c r="AH1164" i="11"/>
  <c r="AI1164" i="11" s="1"/>
  <c r="AH1165" i="11"/>
  <c r="AI1165" i="11" s="1"/>
  <c r="AH1166" i="11"/>
  <c r="AI1166" i="11" s="1"/>
  <c r="AH1167" i="11"/>
  <c r="AI1167" i="11" s="1"/>
  <c r="AH1168" i="11"/>
  <c r="AI1168" i="11" s="1"/>
  <c r="AH1169" i="11"/>
  <c r="AI1169" i="11" s="1"/>
  <c r="AH1170" i="11"/>
  <c r="AI1170" i="11" s="1"/>
  <c r="AH1171" i="11"/>
  <c r="AI1171" i="11" s="1"/>
  <c r="AH1172" i="11"/>
  <c r="AI1172" i="11" s="1"/>
  <c r="AH1173" i="11"/>
  <c r="AI1173" i="11" s="1"/>
  <c r="AH1174" i="11"/>
  <c r="AI1174" i="11" s="1"/>
  <c r="AH1175" i="11"/>
  <c r="AI1175" i="11" s="1"/>
  <c r="AH1176" i="11"/>
  <c r="AI1176" i="11" s="1"/>
  <c r="AH1177" i="11"/>
  <c r="AI1177" i="11" s="1"/>
  <c r="AH1178" i="11"/>
  <c r="AI1178" i="11" s="1"/>
  <c r="AH1179" i="11"/>
  <c r="AI1179" i="11" s="1"/>
  <c r="AH1180" i="11"/>
  <c r="AI1180" i="11" s="1"/>
  <c r="AH1181" i="11"/>
  <c r="AI1181" i="11" s="1"/>
  <c r="AH1182" i="11"/>
  <c r="AI1182" i="11" s="1"/>
  <c r="AH1183" i="11"/>
  <c r="AI1183" i="11" s="1"/>
  <c r="AH1184" i="11"/>
  <c r="AI1184" i="11" s="1"/>
  <c r="AH1185" i="11"/>
  <c r="AI1185" i="11" s="1"/>
  <c r="AH1186" i="11"/>
  <c r="AI1186" i="11" s="1"/>
  <c r="AH1187" i="11"/>
  <c r="AI1187" i="11" s="1"/>
  <c r="AH1188" i="11"/>
  <c r="AI1188" i="11" s="1"/>
  <c r="AH1189" i="11"/>
  <c r="AI1189" i="11" s="1"/>
  <c r="AH1190" i="11"/>
  <c r="AI1190" i="11" s="1"/>
  <c r="AH1191" i="11"/>
  <c r="AI1191" i="11" s="1"/>
  <c r="AH1192" i="11"/>
  <c r="AI1192" i="11" s="1"/>
  <c r="AH1193" i="11"/>
  <c r="AI1193" i="11" s="1"/>
  <c r="AH1194" i="11"/>
  <c r="AI1194" i="11" s="1"/>
  <c r="AH1195" i="11"/>
  <c r="AI1195" i="11" s="1"/>
  <c r="AH1196" i="11"/>
  <c r="AI1196" i="11" s="1"/>
  <c r="AH1197" i="11"/>
  <c r="AI1197" i="11" s="1"/>
  <c r="AH1198" i="11"/>
  <c r="AI1198" i="11" s="1"/>
  <c r="AH1199" i="11"/>
  <c r="AI1199" i="11" s="1"/>
  <c r="AH1200" i="11"/>
  <c r="AI1200" i="11" s="1"/>
  <c r="AH1201" i="11"/>
  <c r="AI1201" i="11" s="1"/>
  <c r="AH1202" i="11"/>
  <c r="AI1202" i="11" s="1"/>
  <c r="AH1203" i="11"/>
  <c r="AI1203" i="11" s="1"/>
  <c r="AH1204" i="11"/>
  <c r="AI1204" i="11" s="1"/>
  <c r="AH1205" i="11"/>
  <c r="AI1205" i="11" s="1"/>
  <c r="AH1206" i="11"/>
  <c r="AI1206" i="11" s="1"/>
  <c r="AH1207" i="11"/>
  <c r="AI1207" i="11" s="1"/>
  <c r="AH1208" i="11"/>
  <c r="AI1208" i="11" s="1"/>
  <c r="AH1209" i="11"/>
  <c r="AI1209" i="11" s="1"/>
  <c r="AH1210" i="11"/>
  <c r="AI1210" i="11" s="1"/>
  <c r="AH1211" i="11"/>
  <c r="AI1211" i="11" s="1"/>
  <c r="AH1212" i="11"/>
  <c r="AI1212" i="11" s="1"/>
  <c r="AH1213" i="11"/>
  <c r="AI1213" i="11" s="1"/>
  <c r="AH1214" i="11"/>
  <c r="AI1214" i="11" s="1"/>
  <c r="AH1215" i="11"/>
  <c r="AI1215" i="11" s="1"/>
  <c r="AH1216" i="11"/>
  <c r="AI1216" i="11" s="1"/>
  <c r="AH1217" i="11"/>
  <c r="AI1217" i="11" s="1"/>
  <c r="AH1218" i="11"/>
  <c r="AI1218" i="11" s="1"/>
  <c r="AH1219" i="11"/>
  <c r="AI1219" i="11" s="1"/>
  <c r="AH1220" i="11"/>
  <c r="AI1220" i="11" s="1"/>
  <c r="AH1221" i="11"/>
  <c r="AI1221" i="11" s="1"/>
  <c r="AH1222" i="11"/>
  <c r="AI1222" i="11" s="1"/>
  <c r="AH1223" i="11"/>
  <c r="AI1223" i="11" s="1"/>
  <c r="AH1224" i="11"/>
  <c r="AI1224" i="11" s="1"/>
  <c r="AH1225" i="11"/>
  <c r="AI1225" i="11" s="1"/>
  <c r="AH1226" i="11"/>
  <c r="AI1226" i="11" s="1"/>
  <c r="AH1227" i="11"/>
  <c r="AI1227" i="11" s="1"/>
  <c r="AH1228" i="11"/>
  <c r="AI1228" i="11" s="1"/>
  <c r="AH1229" i="11"/>
  <c r="AI1229" i="11" s="1"/>
  <c r="AH1230" i="11"/>
  <c r="AI1230" i="11" s="1"/>
  <c r="AH1231" i="11"/>
  <c r="AI1231" i="11" s="1"/>
  <c r="AH1232" i="11"/>
  <c r="AI1232" i="11" s="1"/>
  <c r="AH1233" i="11"/>
  <c r="AI1233" i="11" s="1"/>
  <c r="AH1234" i="11"/>
  <c r="AI1234" i="11" s="1"/>
  <c r="AH1235" i="11"/>
  <c r="AI1235" i="11" s="1"/>
  <c r="AH1236" i="11"/>
  <c r="AI1236" i="11" s="1"/>
  <c r="AH1237" i="11"/>
  <c r="AI1237" i="11" s="1"/>
  <c r="AH1238" i="11"/>
  <c r="AI1238" i="11" s="1"/>
  <c r="AH1239" i="11"/>
  <c r="AI1239" i="11" s="1"/>
  <c r="AH1240" i="11"/>
  <c r="AI1240" i="11" s="1"/>
  <c r="AH1241" i="11"/>
  <c r="AI1241" i="11" s="1"/>
  <c r="AH1242" i="11"/>
  <c r="AI1242" i="11" s="1"/>
  <c r="AH1243" i="11"/>
  <c r="AI1243" i="11" s="1"/>
  <c r="AH1244" i="11"/>
  <c r="AI1244" i="11" s="1"/>
  <c r="AH1245" i="11"/>
  <c r="AI1245" i="11" s="1"/>
  <c r="AH1246" i="11"/>
  <c r="AI1246" i="11" s="1"/>
  <c r="AH1247" i="11"/>
  <c r="AI1247" i="11" s="1"/>
  <c r="AH1248" i="11"/>
  <c r="AI1248" i="11" s="1"/>
  <c r="AH1249" i="11"/>
  <c r="AI1249" i="11" s="1"/>
  <c r="AH1250" i="11"/>
  <c r="AI1250" i="11" s="1"/>
  <c r="AH1251" i="11"/>
  <c r="AI1251" i="11" s="1"/>
  <c r="AH1252" i="11"/>
  <c r="AI1252" i="11" s="1"/>
  <c r="AH1253" i="11"/>
  <c r="AI1253" i="11" s="1"/>
  <c r="AH1254" i="11"/>
  <c r="AI1254" i="11" s="1"/>
  <c r="AH1255" i="11"/>
  <c r="AI1255" i="11" s="1"/>
  <c r="AH1256" i="11"/>
  <c r="AI1256" i="11" s="1"/>
  <c r="AH1257" i="11"/>
  <c r="AI1257" i="11" s="1"/>
  <c r="AH1258" i="11"/>
  <c r="AI1258" i="11" s="1"/>
  <c r="AH1259" i="11"/>
  <c r="AI1259" i="11" s="1"/>
  <c r="AH1260" i="11"/>
  <c r="AI1260" i="11" s="1"/>
  <c r="AH1261" i="11"/>
  <c r="AI1261" i="11" s="1"/>
  <c r="AH1262" i="11"/>
  <c r="AI1262" i="11" s="1"/>
  <c r="AH1263" i="11"/>
  <c r="AI1263" i="11" s="1"/>
  <c r="AH1264" i="11"/>
  <c r="AI1264" i="11" s="1"/>
  <c r="AH1265" i="11"/>
  <c r="AI1265" i="11" s="1"/>
  <c r="AH1266" i="11"/>
  <c r="AI1266" i="11" s="1"/>
  <c r="AH1267" i="11"/>
  <c r="AI1267" i="11" s="1"/>
  <c r="AH1268" i="11"/>
  <c r="AI1268" i="11" s="1"/>
  <c r="AH1269" i="11"/>
  <c r="AI1269" i="11" s="1"/>
  <c r="AH1270" i="11"/>
  <c r="AI1270" i="11" s="1"/>
  <c r="AH1271" i="11"/>
  <c r="AI1271" i="11" s="1"/>
  <c r="AH1272" i="11"/>
  <c r="AI1272" i="11" s="1"/>
  <c r="AH1273" i="11"/>
  <c r="AI1273" i="11" s="1"/>
  <c r="AH1274" i="11"/>
  <c r="AI1274" i="11" s="1"/>
  <c r="AH1275" i="11"/>
  <c r="AI1275" i="11" s="1"/>
  <c r="AH1276" i="11"/>
  <c r="AI1276" i="11" s="1"/>
  <c r="AH1277" i="11"/>
  <c r="AI1277" i="11" s="1"/>
  <c r="AH1278" i="11"/>
  <c r="AI1278" i="11" s="1"/>
  <c r="AH1279" i="11"/>
  <c r="AI1279" i="11" s="1"/>
  <c r="AH1280" i="11"/>
  <c r="AI1280" i="11" s="1"/>
  <c r="AH1281" i="11"/>
  <c r="AI1281" i="11" s="1"/>
  <c r="AH1282" i="11"/>
  <c r="AI1282" i="11" s="1"/>
  <c r="AH1283" i="11"/>
  <c r="AI1283" i="11" s="1"/>
  <c r="AH1284" i="11"/>
  <c r="AI1284" i="11" s="1"/>
  <c r="AH1285" i="11"/>
  <c r="AI1285" i="11" s="1"/>
  <c r="AH1286" i="11"/>
  <c r="AI1286" i="11" s="1"/>
  <c r="AH1287" i="11"/>
  <c r="AI1287" i="11" s="1"/>
  <c r="AH1288" i="11"/>
  <c r="AI1288" i="11" s="1"/>
  <c r="AH1289" i="11"/>
  <c r="AI1289" i="11" s="1"/>
  <c r="AH1290" i="11"/>
  <c r="AI1290" i="11" s="1"/>
  <c r="AH1291" i="11"/>
  <c r="AI1291" i="11" s="1"/>
  <c r="AH1292" i="11"/>
  <c r="AI1292" i="11" s="1"/>
  <c r="AH1293" i="11"/>
  <c r="AI1293" i="11" s="1"/>
  <c r="AH1294" i="11"/>
  <c r="AI1294" i="11" s="1"/>
  <c r="AH1295" i="11"/>
  <c r="AI1295" i="11" s="1"/>
  <c r="AH1296" i="11"/>
  <c r="AI1296" i="11" s="1"/>
  <c r="AH1297" i="11"/>
  <c r="AI1297" i="11" s="1"/>
  <c r="AH1298" i="11"/>
  <c r="AI1298" i="11" s="1"/>
  <c r="AH1299" i="11"/>
  <c r="AI1299" i="11" s="1"/>
  <c r="AH1300" i="11"/>
  <c r="AI1300" i="11" s="1"/>
  <c r="AH1301" i="11"/>
  <c r="AI1301" i="11" s="1"/>
  <c r="AH1302" i="11"/>
  <c r="AI1302" i="11" s="1"/>
  <c r="AH1303" i="11"/>
  <c r="AI1303" i="11" s="1"/>
  <c r="AH1304" i="11"/>
  <c r="AI1304" i="11" s="1"/>
  <c r="AH1305" i="11"/>
  <c r="AI1305" i="11" s="1"/>
  <c r="AH1306" i="11"/>
  <c r="AI1306" i="11" s="1"/>
  <c r="AH1307" i="11"/>
  <c r="AI1307" i="11" s="1"/>
  <c r="AH1308" i="11"/>
  <c r="AI1308" i="11" s="1"/>
  <c r="AH1309" i="11"/>
  <c r="AI1309" i="11" s="1"/>
  <c r="AH1310" i="11"/>
  <c r="AI1310" i="11" s="1"/>
  <c r="AH1311" i="11"/>
  <c r="AI1311" i="11" s="1"/>
  <c r="AH1312" i="11"/>
  <c r="AI1312" i="11" s="1"/>
  <c r="AH1313" i="11"/>
  <c r="AI1313" i="11" s="1"/>
  <c r="AH1314" i="11"/>
  <c r="AI1314" i="11" s="1"/>
  <c r="AH1315" i="11"/>
  <c r="AI1315" i="11" s="1"/>
  <c r="AH1316" i="11"/>
  <c r="AI1316" i="11" s="1"/>
  <c r="AH1317" i="11"/>
  <c r="AI1317" i="11" s="1"/>
  <c r="AH1318" i="11"/>
  <c r="AI1318" i="11" s="1"/>
  <c r="AH1319" i="11"/>
  <c r="AI1319" i="11" s="1"/>
  <c r="AH1320" i="11"/>
  <c r="AI1320" i="11" s="1"/>
  <c r="AH1321" i="11"/>
  <c r="AI1321" i="11" s="1"/>
  <c r="AH1322" i="11"/>
  <c r="AI1322" i="11" s="1"/>
  <c r="AH1323" i="11"/>
  <c r="AI1323" i="11" s="1"/>
  <c r="AH1324" i="11"/>
  <c r="AI1324" i="11" s="1"/>
  <c r="AH1325" i="11"/>
  <c r="AI1325" i="11" s="1"/>
  <c r="AH1326" i="11"/>
  <c r="AI1326" i="11" s="1"/>
  <c r="AH1327" i="11"/>
  <c r="AI1327" i="11" s="1"/>
  <c r="AH1328" i="11"/>
  <c r="AI1328" i="11" s="1"/>
  <c r="AH1329" i="11"/>
  <c r="AI1329" i="11" s="1"/>
  <c r="AH1330" i="11"/>
  <c r="AI1330" i="11" s="1"/>
  <c r="AH1331" i="11"/>
  <c r="AI1331" i="11" s="1"/>
  <c r="AH1332" i="11"/>
  <c r="AI1332" i="11" s="1"/>
  <c r="AH1333" i="11"/>
  <c r="AI1333" i="11" s="1"/>
  <c r="AH1334" i="11"/>
  <c r="AI1334" i="11" s="1"/>
  <c r="AH1335" i="11"/>
  <c r="AI1335" i="11" s="1"/>
  <c r="AH1336" i="11"/>
  <c r="AI1336" i="11" s="1"/>
  <c r="AH1337" i="11"/>
  <c r="AI1337" i="11" s="1"/>
  <c r="AH1338" i="11"/>
  <c r="AI1338" i="11" s="1"/>
  <c r="AH1339" i="11"/>
  <c r="AI1339" i="11" s="1"/>
  <c r="AH1340" i="11"/>
  <c r="AI1340" i="11" s="1"/>
  <c r="AH1341" i="11"/>
  <c r="AI1341" i="11" s="1"/>
  <c r="AH1342" i="11"/>
  <c r="AI1342" i="11" s="1"/>
  <c r="AH1343" i="11"/>
  <c r="AI1343" i="11" s="1"/>
  <c r="AH1344" i="11"/>
  <c r="AI1344" i="11" s="1"/>
  <c r="AH1345" i="11"/>
  <c r="AI1345" i="11" s="1"/>
  <c r="AH1346" i="11"/>
  <c r="AI1346" i="11" s="1"/>
  <c r="AH1347" i="11"/>
  <c r="AI1347" i="11" s="1"/>
  <c r="AH1348" i="11"/>
  <c r="AI1348" i="11" s="1"/>
  <c r="AH1349" i="11"/>
  <c r="AI1349" i="11" s="1"/>
  <c r="AH1350" i="11"/>
  <c r="AI1350" i="11" s="1"/>
  <c r="AH1351" i="11"/>
  <c r="AI1351" i="11" s="1"/>
  <c r="AH1352" i="11"/>
  <c r="AI1352" i="11" s="1"/>
  <c r="AH1353" i="11"/>
  <c r="AI1353" i="11" s="1"/>
  <c r="AH1354" i="11"/>
  <c r="AI1354" i="11" s="1"/>
  <c r="AH1355" i="11"/>
  <c r="AI1355" i="11" s="1"/>
  <c r="AH1356" i="11"/>
  <c r="AI1356" i="11" s="1"/>
  <c r="AH1357" i="11"/>
  <c r="AI1357" i="11" s="1"/>
  <c r="AH1358" i="11"/>
  <c r="AI1358" i="11" s="1"/>
  <c r="AH1359" i="11"/>
  <c r="AI1359" i="11" s="1"/>
  <c r="AH1360" i="11"/>
  <c r="AI1360" i="11" s="1"/>
  <c r="AH1361" i="11"/>
  <c r="AI1361" i="11" s="1"/>
  <c r="AH1362" i="11"/>
  <c r="AI1362" i="11" s="1"/>
  <c r="AH1363" i="11"/>
  <c r="AI1363" i="11" s="1"/>
  <c r="AH1364" i="11"/>
  <c r="AI1364" i="11" s="1"/>
  <c r="AH1365" i="11"/>
  <c r="AI1365" i="11" s="1"/>
  <c r="AH1366" i="11"/>
  <c r="AI1366" i="11" s="1"/>
  <c r="AH1367" i="11"/>
  <c r="AI1367" i="11" s="1"/>
  <c r="AH1368" i="11"/>
  <c r="AI1368" i="11" s="1"/>
  <c r="AH1369" i="11"/>
  <c r="AI1369" i="11" s="1"/>
  <c r="AH1370" i="11"/>
  <c r="AI1370" i="11" s="1"/>
  <c r="AH1371" i="11"/>
  <c r="AI1371" i="11" s="1"/>
  <c r="AH1372" i="11"/>
  <c r="AI1372" i="11" s="1"/>
  <c r="AH1373" i="11"/>
  <c r="AI1373" i="11" s="1"/>
  <c r="AH1374" i="11"/>
  <c r="AI1374" i="11" s="1"/>
  <c r="AH1375" i="11"/>
  <c r="AI1375" i="11" s="1"/>
  <c r="AH1376" i="11"/>
  <c r="AI1376" i="11" s="1"/>
  <c r="AH1377" i="11"/>
  <c r="AI1377" i="11" s="1"/>
  <c r="AH1378" i="11"/>
  <c r="AI1378" i="11" s="1"/>
  <c r="AH1379" i="11"/>
  <c r="AI1379" i="11" s="1"/>
  <c r="AH1380" i="11"/>
  <c r="AI1380" i="11" s="1"/>
  <c r="AH1381" i="11"/>
  <c r="AI1381" i="11" s="1"/>
  <c r="AH1382" i="11"/>
  <c r="AI1382" i="11" s="1"/>
  <c r="AH1383" i="11"/>
  <c r="AI1383" i="11" s="1"/>
  <c r="AH1384" i="11"/>
  <c r="AI1384" i="11" s="1"/>
  <c r="AH1385" i="11"/>
  <c r="AI1385" i="11" s="1"/>
  <c r="AH1386" i="11"/>
  <c r="AI1386" i="11" s="1"/>
  <c r="AH1387" i="11"/>
  <c r="AI1387" i="11" s="1"/>
  <c r="AH1388" i="11"/>
  <c r="AI1388" i="11" s="1"/>
  <c r="AH1389" i="11"/>
  <c r="AI1389" i="11" s="1"/>
  <c r="AH1390" i="11"/>
  <c r="AI1390" i="11" s="1"/>
  <c r="AH1391" i="11"/>
  <c r="AI1391" i="11" s="1"/>
  <c r="AH1392" i="11"/>
  <c r="AI1392" i="11" s="1"/>
  <c r="AH1393" i="11"/>
  <c r="AI1393" i="11" s="1"/>
  <c r="AH1394" i="11"/>
  <c r="AI1394" i="11" s="1"/>
  <c r="AH1395" i="11"/>
  <c r="AI1395" i="11" s="1"/>
  <c r="AH1396" i="11"/>
  <c r="AI1396" i="11" s="1"/>
  <c r="AH1397" i="11"/>
  <c r="AI1397" i="11" s="1"/>
  <c r="AH1398" i="11"/>
  <c r="AI1398" i="11" s="1"/>
  <c r="AH1399" i="11"/>
  <c r="AI1399" i="11" s="1"/>
  <c r="AH1400" i="11"/>
  <c r="AI1400" i="11" s="1"/>
  <c r="AH1401" i="11"/>
  <c r="AI1401" i="11" s="1"/>
  <c r="AH1402" i="11"/>
  <c r="AI1402" i="11" s="1"/>
  <c r="AH1403" i="11"/>
  <c r="AI1403" i="11" s="1"/>
  <c r="AH1404" i="11"/>
  <c r="AI1404" i="11" s="1"/>
  <c r="AH1405" i="11"/>
  <c r="AI1405" i="11" s="1"/>
  <c r="AH1406" i="11"/>
  <c r="AI1406" i="11" s="1"/>
  <c r="AH1407" i="11"/>
  <c r="AI1407" i="11" s="1"/>
  <c r="AH1408" i="11"/>
  <c r="AI1408" i="11" s="1"/>
  <c r="AH1409" i="11"/>
  <c r="AI1409" i="11" s="1"/>
  <c r="AH1410" i="11"/>
  <c r="AI1410" i="11" s="1"/>
  <c r="AH1411" i="11"/>
  <c r="AI1411" i="11" s="1"/>
  <c r="AH1412" i="11"/>
  <c r="AI1412" i="11" s="1"/>
  <c r="AH1413" i="11"/>
  <c r="AI1413" i="11" s="1"/>
  <c r="AH1414" i="11"/>
  <c r="AI1414" i="11" s="1"/>
  <c r="AH1415" i="11"/>
  <c r="AI1415" i="11" s="1"/>
  <c r="AH1416" i="11"/>
  <c r="AI1416" i="11" s="1"/>
  <c r="AH1417" i="11"/>
  <c r="AI1417" i="11" s="1"/>
  <c r="AH1418" i="11"/>
  <c r="AI1418" i="11" s="1"/>
  <c r="AH1419" i="11"/>
  <c r="AI1419" i="11" s="1"/>
  <c r="AH1420" i="11"/>
  <c r="AI1420" i="11" s="1"/>
  <c r="AH1421" i="11"/>
  <c r="AI1421" i="11" s="1"/>
  <c r="AH1422" i="11"/>
  <c r="AI1422" i="11" s="1"/>
  <c r="AH1423" i="11"/>
  <c r="AI1423" i="11" s="1"/>
  <c r="AH1424" i="11"/>
  <c r="AI1424" i="11" s="1"/>
  <c r="AH1425" i="11"/>
  <c r="AI1425" i="11" s="1"/>
  <c r="AH1426" i="11"/>
  <c r="AI1426" i="11" s="1"/>
  <c r="AH1427" i="11"/>
  <c r="AI1427" i="11" s="1"/>
  <c r="AH1428" i="11"/>
  <c r="AI1428" i="11" s="1"/>
  <c r="AH1429" i="11"/>
  <c r="AI1429" i="11" s="1"/>
  <c r="AH1430" i="11"/>
  <c r="AI1430" i="11" s="1"/>
  <c r="AH1431" i="11"/>
  <c r="AI1431" i="11" s="1"/>
  <c r="AH1432" i="11"/>
  <c r="AI1432" i="11" s="1"/>
  <c r="AH1433" i="11"/>
  <c r="AI1433" i="11" s="1"/>
  <c r="AH1434" i="11"/>
  <c r="AI1434" i="11" s="1"/>
  <c r="AH1435" i="11"/>
  <c r="AI1435" i="11" s="1"/>
  <c r="AH1436" i="11"/>
  <c r="AI1436" i="11" s="1"/>
  <c r="AH1437" i="11"/>
  <c r="AI1437" i="11" s="1"/>
  <c r="AH1438" i="11"/>
  <c r="AI1438" i="11" s="1"/>
  <c r="AH1439" i="11"/>
  <c r="AI1439" i="11" s="1"/>
  <c r="AH1440" i="11"/>
  <c r="AI1440" i="11" s="1"/>
  <c r="AH1441" i="11"/>
  <c r="AI1441" i="11" s="1"/>
  <c r="AH1442" i="11"/>
  <c r="AI1442" i="11" s="1"/>
  <c r="AH1443" i="11"/>
  <c r="AI1443" i="11" s="1"/>
  <c r="AH1444" i="11"/>
  <c r="AI1444" i="11" s="1"/>
  <c r="AH1445" i="11"/>
  <c r="AI1445" i="11" s="1"/>
  <c r="AH1446" i="11"/>
  <c r="AI1446" i="11" s="1"/>
  <c r="AH1447" i="11"/>
  <c r="AI1447" i="11" s="1"/>
  <c r="AH1448" i="11"/>
  <c r="AI1448" i="11" s="1"/>
  <c r="AH1449" i="11"/>
  <c r="AI1449" i="11" s="1"/>
  <c r="AH1450" i="11"/>
  <c r="AI1450" i="11" s="1"/>
  <c r="AH1451" i="11"/>
  <c r="AI1451" i="11" s="1"/>
  <c r="AH1452" i="11"/>
  <c r="AI1452" i="11" s="1"/>
  <c r="AH1453" i="11"/>
  <c r="AI1453" i="11" s="1"/>
  <c r="AH1454" i="11"/>
  <c r="AI1454" i="11" s="1"/>
  <c r="AH1455" i="11"/>
  <c r="AI1455" i="11" s="1"/>
  <c r="AH1456" i="11"/>
  <c r="AI1456" i="11" s="1"/>
  <c r="AH1457" i="11"/>
  <c r="AI1457" i="11" s="1"/>
  <c r="AH1458" i="11"/>
  <c r="AI1458" i="11" s="1"/>
  <c r="AH1459" i="11"/>
  <c r="AI1459" i="11" s="1"/>
  <c r="AH1460" i="11"/>
  <c r="AI1460" i="11" s="1"/>
  <c r="AH1461" i="11"/>
  <c r="AI1461" i="11" s="1"/>
  <c r="AH1462" i="11"/>
  <c r="AI1462" i="11" s="1"/>
  <c r="AH1463" i="11"/>
  <c r="AI1463" i="11" s="1"/>
  <c r="AH1464" i="11"/>
  <c r="AI1464" i="11" s="1"/>
  <c r="AH1465" i="11"/>
  <c r="AI1465" i="11" s="1"/>
  <c r="AH1466" i="11"/>
  <c r="AI1466" i="11" s="1"/>
  <c r="AH1467" i="11"/>
  <c r="AI1467" i="11" s="1"/>
  <c r="AH1468" i="11"/>
  <c r="AI1468" i="11" s="1"/>
  <c r="AH1469" i="11"/>
  <c r="AI1469" i="11" s="1"/>
  <c r="AH1470" i="11"/>
  <c r="AI1470" i="11" s="1"/>
  <c r="AH1471" i="11"/>
  <c r="AI1471" i="11" s="1"/>
  <c r="AH1472" i="11"/>
  <c r="AI1472" i="11" s="1"/>
  <c r="AH1473" i="11"/>
  <c r="AI1473" i="11" s="1"/>
  <c r="AH1474" i="11"/>
  <c r="AI1474" i="11" s="1"/>
  <c r="AH1475" i="11"/>
  <c r="AI1475" i="11" s="1"/>
  <c r="AH1476" i="11"/>
  <c r="AI1476" i="11" s="1"/>
  <c r="AH1477" i="11"/>
  <c r="AI1477" i="11" s="1"/>
  <c r="AH1478" i="11"/>
  <c r="AI1478" i="11" s="1"/>
  <c r="AH1479" i="11"/>
  <c r="AI1479" i="11" s="1"/>
  <c r="AH1480" i="11"/>
  <c r="AI1480" i="11" s="1"/>
  <c r="AH1481" i="11"/>
  <c r="AI1481" i="11" s="1"/>
  <c r="AH1482" i="11"/>
  <c r="AI1482" i="11" s="1"/>
  <c r="AH1483" i="11"/>
  <c r="AI1483" i="11" s="1"/>
  <c r="AH1484" i="11"/>
  <c r="AI1484" i="11" s="1"/>
  <c r="AH1485" i="11"/>
  <c r="AI1485" i="11" s="1"/>
  <c r="AH1486" i="11"/>
  <c r="AI1486" i="11" s="1"/>
  <c r="AH1487" i="11"/>
  <c r="AI1487" i="11" s="1"/>
  <c r="AH1488" i="11"/>
  <c r="AI1488" i="11" s="1"/>
  <c r="AH1489" i="11"/>
  <c r="AI1489" i="11" s="1"/>
  <c r="AH1490" i="11"/>
  <c r="AI1490" i="11" s="1"/>
  <c r="AH1491" i="11"/>
  <c r="AI1491" i="11" s="1"/>
  <c r="AH1492" i="11"/>
  <c r="AI1492" i="11" s="1"/>
  <c r="AH1493" i="11"/>
  <c r="AI1493" i="11" s="1"/>
  <c r="AH1494" i="11"/>
  <c r="AI1494" i="11" s="1"/>
  <c r="AH1495" i="11"/>
  <c r="AI1495" i="11" s="1"/>
  <c r="AH1496" i="11"/>
  <c r="AI1496" i="11" s="1"/>
  <c r="AH1497" i="11"/>
  <c r="AI1497" i="11" s="1"/>
  <c r="AH1498" i="11"/>
  <c r="AI1498" i="11" s="1"/>
  <c r="AH1499" i="11"/>
  <c r="AI1499" i="11" s="1"/>
  <c r="AH1500" i="11"/>
  <c r="AI1500" i="11" s="1"/>
  <c r="AH1501" i="11"/>
  <c r="AI1501" i="11" s="1"/>
  <c r="AH1502" i="11"/>
  <c r="AI1502" i="11" s="1"/>
  <c r="AH1503" i="11"/>
  <c r="AI1503" i="11" s="1"/>
  <c r="AH1504" i="11"/>
  <c r="AI1504" i="11" s="1"/>
  <c r="AH1505" i="11"/>
  <c r="AI1505" i="11" s="1"/>
  <c r="AH1506" i="11"/>
  <c r="AI1506" i="11" s="1"/>
  <c r="AH1507" i="11"/>
  <c r="AI1507" i="11" s="1"/>
  <c r="AH1508" i="11"/>
  <c r="AI1508" i="11" s="1"/>
  <c r="AH1509" i="11"/>
  <c r="AI1509" i="11" s="1"/>
  <c r="AH1510" i="11"/>
  <c r="AI1510" i="11" s="1"/>
  <c r="AH1511" i="11"/>
  <c r="AI1511" i="11" s="1"/>
  <c r="AH1512" i="11"/>
  <c r="AI1512" i="11" s="1"/>
  <c r="AH1513" i="11"/>
  <c r="AI1513" i="11" s="1"/>
  <c r="AH1514" i="11"/>
  <c r="AI1514" i="11" s="1"/>
  <c r="AH1515" i="11"/>
  <c r="AI1515" i="11" s="1"/>
  <c r="AH1516" i="11"/>
  <c r="AI1516" i="11" s="1"/>
  <c r="AH1517" i="11"/>
  <c r="AI1517" i="11" s="1"/>
  <c r="AH1518" i="11"/>
  <c r="AI1518" i="11" s="1"/>
  <c r="AH1519" i="11"/>
  <c r="AI1519" i="11" s="1"/>
  <c r="AH1520" i="11"/>
  <c r="AI1520" i="11" s="1"/>
  <c r="AH1521" i="11"/>
  <c r="AI1521" i="11" s="1"/>
  <c r="AH1522" i="11"/>
  <c r="AI1522" i="11" s="1"/>
  <c r="AH1523" i="11"/>
  <c r="AI1523" i="11" s="1"/>
  <c r="AH1524" i="11"/>
  <c r="AI1524" i="11" s="1"/>
  <c r="AH1525" i="11"/>
  <c r="AI1525" i="11" s="1"/>
  <c r="AH1526" i="11"/>
  <c r="AI1526" i="11" s="1"/>
  <c r="AH1527" i="11"/>
  <c r="AI1527" i="11" s="1"/>
  <c r="AH1528" i="11"/>
  <c r="AI1528" i="11" s="1"/>
  <c r="AH1529" i="11"/>
  <c r="AI1529" i="11" s="1"/>
  <c r="AH1530" i="11"/>
  <c r="AI1530" i="11" s="1"/>
  <c r="AH1531" i="11"/>
  <c r="AI1531" i="11" s="1"/>
  <c r="AH1532" i="11"/>
  <c r="AI1532" i="11" s="1"/>
  <c r="AH1533" i="11"/>
  <c r="AI1533" i="11" s="1"/>
  <c r="AH1534" i="11"/>
  <c r="AI1534" i="11" s="1"/>
  <c r="AH1535" i="11"/>
  <c r="AI1535" i="11" s="1"/>
  <c r="AH1536" i="11"/>
  <c r="AI1536" i="11" s="1"/>
  <c r="AH1537" i="11"/>
  <c r="AI1537" i="11" s="1"/>
  <c r="AH1538" i="11"/>
  <c r="AI1538" i="11" s="1"/>
  <c r="AH1539" i="11"/>
  <c r="AI1539" i="11" s="1"/>
  <c r="AH1540" i="11"/>
  <c r="AI1540" i="11" s="1"/>
  <c r="AH1541" i="11"/>
  <c r="AI1541" i="11" s="1"/>
  <c r="AH1542" i="11"/>
  <c r="AI1542" i="11" s="1"/>
  <c r="AH1543" i="11"/>
  <c r="AI1543" i="11" s="1"/>
  <c r="AH1544" i="11"/>
  <c r="AI1544" i="11" s="1"/>
  <c r="AH1545" i="11"/>
  <c r="AI1545" i="11" s="1"/>
  <c r="AH1546" i="11"/>
  <c r="AI1546" i="11" s="1"/>
  <c r="AH1547" i="11"/>
  <c r="AI1547" i="11" s="1"/>
  <c r="AH1548" i="11"/>
  <c r="AI1548" i="11" s="1"/>
  <c r="AH1549" i="11"/>
  <c r="AI1549" i="11" s="1"/>
  <c r="AH1550" i="11"/>
  <c r="AI1550" i="11" s="1"/>
  <c r="AH1551" i="11"/>
  <c r="AI1551" i="11" s="1"/>
  <c r="AH1552" i="11"/>
  <c r="AI1552" i="11" s="1"/>
  <c r="AH1553" i="11"/>
  <c r="AI1553" i="11" s="1"/>
  <c r="AH1554" i="11"/>
  <c r="AI1554" i="11" s="1"/>
  <c r="AH1555" i="11"/>
  <c r="AI1555" i="11" s="1"/>
  <c r="AH1556" i="11"/>
  <c r="AI1556" i="11" s="1"/>
  <c r="AH1557" i="11"/>
  <c r="AI1557" i="11" s="1"/>
  <c r="AH1558" i="11"/>
  <c r="AI1558" i="11" s="1"/>
  <c r="AH1559" i="11"/>
  <c r="AI1559" i="11" s="1"/>
  <c r="AH1560" i="11"/>
  <c r="AI1560" i="11" s="1"/>
  <c r="AH1561" i="11"/>
  <c r="AI1561" i="11" s="1"/>
  <c r="AH1562" i="11"/>
  <c r="AI1562" i="11" s="1"/>
  <c r="AH1563" i="11"/>
  <c r="AI1563" i="11" s="1"/>
  <c r="AH1564" i="11"/>
  <c r="AI1564" i="11" s="1"/>
  <c r="AH1565" i="11"/>
  <c r="AI1565" i="11" s="1"/>
  <c r="AH1566" i="11"/>
  <c r="AI1566" i="11" s="1"/>
  <c r="AH1567" i="11"/>
  <c r="AI1567" i="11" s="1"/>
  <c r="AH1568" i="11"/>
  <c r="AI1568" i="11" s="1"/>
  <c r="AH1569" i="11"/>
  <c r="AI1569" i="11" s="1"/>
  <c r="AH1570" i="11"/>
  <c r="AI1570" i="11" s="1"/>
  <c r="AH1571" i="11"/>
  <c r="AI1571" i="11" s="1"/>
  <c r="AH1572" i="11"/>
  <c r="AI1572" i="11" s="1"/>
  <c r="AH1573" i="11"/>
  <c r="AI1573" i="11" s="1"/>
  <c r="AH1574" i="11"/>
  <c r="AI1574" i="11" s="1"/>
  <c r="AH1575" i="11"/>
  <c r="AI1575" i="11" s="1"/>
  <c r="AH1576" i="11"/>
  <c r="AI1576" i="11" s="1"/>
  <c r="AH1577" i="11"/>
  <c r="AI1577" i="11" s="1"/>
  <c r="AH1578" i="11"/>
  <c r="AI1578" i="11" s="1"/>
  <c r="AH1579" i="11"/>
  <c r="AI1579" i="11" s="1"/>
  <c r="AH1580" i="11"/>
  <c r="AI1580" i="11" s="1"/>
  <c r="AH1581" i="11"/>
  <c r="AI1581" i="11" s="1"/>
  <c r="AH1582" i="11"/>
  <c r="AI1582" i="11" s="1"/>
  <c r="AH1583" i="11"/>
  <c r="AI1583" i="11" s="1"/>
  <c r="AH1584" i="11"/>
  <c r="AI1584" i="11" s="1"/>
  <c r="AH1585" i="11"/>
  <c r="AI1585" i="11" s="1"/>
  <c r="AH1586" i="11"/>
  <c r="AI1586" i="11" s="1"/>
  <c r="AH1587" i="11"/>
  <c r="AI1587" i="11" s="1"/>
  <c r="AH1588" i="11"/>
  <c r="AI1588" i="11" s="1"/>
  <c r="AH1589" i="11"/>
  <c r="AI1589" i="11" s="1"/>
  <c r="AH1590" i="11"/>
  <c r="AI1590" i="11" s="1"/>
  <c r="AH1591" i="11"/>
  <c r="AI1591" i="11" s="1"/>
  <c r="AH1592" i="11"/>
  <c r="AI1592" i="11" s="1"/>
  <c r="AH1593" i="11"/>
  <c r="AI1593" i="11" s="1"/>
  <c r="AH1594" i="11"/>
  <c r="AI1594" i="11" s="1"/>
  <c r="AH1595" i="11"/>
  <c r="AI1595" i="11" s="1"/>
  <c r="AH1596" i="11"/>
  <c r="AI1596" i="11" s="1"/>
  <c r="AH1597" i="11"/>
  <c r="AI1597" i="11" s="1"/>
  <c r="AH1598" i="11"/>
  <c r="AI1598" i="11" s="1"/>
  <c r="AH1599" i="11"/>
  <c r="AI1599" i="11" s="1"/>
  <c r="AH1600" i="11"/>
  <c r="AI1600" i="11" s="1"/>
  <c r="AH1601" i="11"/>
  <c r="AI1601" i="11" s="1"/>
  <c r="AH1602" i="11"/>
  <c r="AI1602" i="11" s="1"/>
  <c r="AH1603" i="11"/>
  <c r="AI1603" i="11" s="1"/>
  <c r="AH1604" i="11"/>
  <c r="AI1604" i="11" s="1"/>
  <c r="AH1605" i="11"/>
  <c r="AI1605" i="11" s="1"/>
  <c r="AH1606" i="11"/>
  <c r="AI1606" i="11" s="1"/>
  <c r="AH1607" i="11"/>
  <c r="AI1607" i="11" s="1"/>
  <c r="AH1608" i="11"/>
  <c r="AI1608" i="11" s="1"/>
  <c r="AH1609" i="11"/>
  <c r="AI1609" i="11" s="1"/>
  <c r="AH1610" i="11"/>
  <c r="AI1610" i="11" s="1"/>
  <c r="AH1611" i="11"/>
  <c r="AI1611" i="11" s="1"/>
  <c r="AH1612" i="11"/>
  <c r="AI1612" i="11" s="1"/>
  <c r="AH1613" i="11"/>
  <c r="AI1613" i="11" s="1"/>
  <c r="AH1614" i="11"/>
  <c r="AI1614" i="11" s="1"/>
  <c r="AH1615" i="11"/>
  <c r="AI1615" i="11" s="1"/>
  <c r="AH1616" i="11"/>
  <c r="AI1616" i="11" s="1"/>
  <c r="AH1617" i="11"/>
  <c r="AI1617" i="11" s="1"/>
  <c r="AH1618" i="11"/>
  <c r="AI1618" i="11" s="1"/>
  <c r="AH1619" i="11"/>
  <c r="AI1619" i="11" s="1"/>
  <c r="AH1620" i="11"/>
  <c r="AI1620" i="11" s="1"/>
  <c r="AH1621" i="11"/>
  <c r="AI1621" i="11" s="1"/>
  <c r="AH1622" i="11"/>
  <c r="AI1622" i="11" s="1"/>
  <c r="AH1623" i="11"/>
  <c r="AI1623" i="11" s="1"/>
  <c r="AH1624" i="11"/>
  <c r="AI1624" i="11" s="1"/>
  <c r="AH1625" i="11"/>
  <c r="AI1625" i="11" s="1"/>
  <c r="AH1626" i="11"/>
  <c r="AI1626" i="11" s="1"/>
  <c r="AH1627" i="11"/>
  <c r="AI1627" i="11" s="1"/>
  <c r="AH1628" i="11"/>
  <c r="AI1628" i="11" s="1"/>
  <c r="AH1629" i="11"/>
  <c r="AI1629" i="11" s="1"/>
  <c r="AH1630" i="11"/>
  <c r="AI1630" i="11" s="1"/>
  <c r="AH1631" i="11"/>
  <c r="AI1631" i="11" s="1"/>
  <c r="AH1632" i="11"/>
  <c r="AI1632" i="11" s="1"/>
  <c r="AH1633" i="11"/>
  <c r="AI1633" i="11" s="1"/>
  <c r="AH1634" i="11"/>
  <c r="AI1634" i="11" s="1"/>
  <c r="AH1635" i="11"/>
  <c r="AI1635" i="11" s="1"/>
  <c r="AH1636" i="11"/>
  <c r="AI1636" i="11" s="1"/>
  <c r="AH1637" i="11"/>
  <c r="AI1637" i="11" s="1"/>
  <c r="AH1638" i="11"/>
  <c r="AI1638" i="11" s="1"/>
  <c r="AH1639" i="11"/>
  <c r="AI1639" i="11" s="1"/>
  <c r="AH1640" i="11"/>
  <c r="AI1640" i="11" s="1"/>
  <c r="AH1641" i="11"/>
  <c r="AI1641" i="11" s="1"/>
  <c r="AH1642" i="11"/>
  <c r="AI1642" i="11" s="1"/>
  <c r="AH1643" i="11"/>
  <c r="AI1643" i="11" s="1"/>
  <c r="AH1644" i="11"/>
  <c r="AI1644" i="11" s="1"/>
  <c r="AH1645" i="11"/>
  <c r="AI1645" i="11" s="1"/>
  <c r="AH1646" i="11"/>
  <c r="AI1646" i="11" s="1"/>
  <c r="AH1647" i="11"/>
  <c r="AI1647" i="11" s="1"/>
  <c r="AH1648" i="11"/>
  <c r="AI1648" i="11" s="1"/>
  <c r="AH1649" i="11"/>
  <c r="AI1649" i="11" s="1"/>
  <c r="AH1650" i="11"/>
  <c r="AI1650" i="11" s="1"/>
  <c r="AH1651" i="11"/>
  <c r="AI1651" i="11" s="1"/>
  <c r="AH1652" i="11"/>
  <c r="AI1652" i="11" s="1"/>
  <c r="AH1653" i="11"/>
  <c r="AI1653" i="11" s="1"/>
  <c r="AH1654" i="11"/>
  <c r="AI1654" i="11" s="1"/>
  <c r="AH1655" i="11"/>
  <c r="AI1655" i="11" s="1"/>
  <c r="AH1656" i="11"/>
  <c r="AI1656" i="11" s="1"/>
  <c r="AH1657" i="11"/>
  <c r="AI1657" i="11" s="1"/>
  <c r="AH1658" i="11"/>
  <c r="AI1658" i="11" s="1"/>
  <c r="AH1659" i="11"/>
  <c r="AI1659" i="11" s="1"/>
  <c r="AH1660" i="11"/>
  <c r="AI1660" i="11" s="1"/>
  <c r="AH1661" i="11"/>
  <c r="AI1661" i="11" s="1"/>
  <c r="AH1662" i="11"/>
  <c r="AI1662" i="11" s="1"/>
  <c r="AH1663" i="11"/>
  <c r="AI1663" i="11" s="1"/>
  <c r="AH1664" i="11"/>
  <c r="AI1664" i="11" s="1"/>
  <c r="AH1665" i="11"/>
  <c r="AI1665" i="11" s="1"/>
  <c r="AH1666" i="11"/>
  <c r="AI1666" i="11" s="1"/>
  <c r="AH1667" i="11"/>
  <c r="AI1667" i="11" s="1"/>
  <c r="AH1668" i="11"/>
  <c r="AI1668" i="11" s="1"/>
  <c r="AH1669" i="11"/>
  <c r="AI1669" i="11" s="1"/>
  <c r="AH1670" i="11"/>
  <c r="AI1670" i="11" s="1"/>
  <c r="AH1671" i="11"/>
  <c r="AI1671" i="11" s="1"/>
  <c r="AH1672" i="11"/>
  <c r="AI1672" i="11" s="1"/>
  <c r="AH1673" i="11"/>
  <c r="AI1673" i="11" s="1"/>
  <c r="AH1674" i="11"/>
  <c r="AI1674" i="11" s="1"/>
  <c r="AH1675" i="11"/>
  <c r="AI1675" i="11" s="1"/>
  <c r="AH1676" i="11"/>
  <c r="AI1676" i="11" s="1"/>
  <c r="AH1677" i="11"/>
  <c r="AI1677" i="11" s="1"/>
  <c r="AH1678" i="11"/>
  <c r="AI1678" i="11" s="1"/>
  <c r="AH1679" i="11"/>
  <c r="AI1679" i="11" s="1"/>
  <c r="AH1680" i="11"/>
  <c r="AI1680" i="11" s="1"/>
  <c r="AH1681" i="11"/>
  <c r="AI1681" i="11" s="1"/>
  <c r="AH1682" i="11"/>
  <c r="AI1682" i="11" s="1"/>
  <c r="AH1683" i="11"/>
  <c r="AI1683" i="11" s="1"/>
  <c r="AH1684" i="11"/>
  <c r="AI1684" i="11" s="1"/>
  <c r="AH1685" i="11"/>
  <c r="AI1685" i="11" s="1"/>
  <c r="AH1686" i="11"/>
  <c r="AI1686" i="11" s="1"/>
  <c r="AH1687" i="11"/>
  <c r="AI1687" i="11" s="1"/>
  <c r="AH1688" i="11"/>
  <c r="AI1688" i="11" s="1"/>
  <c r="AH1689" i="11"/>
  <c r="AI1689" i="11" s="1"/>
  <c r="AH1690" i="11"/>
  <c r="AI1690" i="11" s="1"/>
  <c r="AH1691" i="11"/>
  <c r="AI1691" i="11" s="1"/>
  <c r="AH1692" i="11"/>
  <c r="AI1692" i="11" s="1"/>
  <c r="AH1693" i="11"/>
  <c r="AI1693" i="11" s="1"/>
  <c r="AH1694" i="11"/>
  <c r="AI1694" i="11" s="1"/>
  <c r="AH1695" i="11"/>
  <c r="AI1695" i="11" s="1"/>
  <c r="AH1696" i="11"/>
  <c r="AI1696" i="11" s="1"/>
  <c r="AH1697" i="11"/>
  <c r="AI1697" i="11" s="1"/>
  <c r="AH1698" i="11"/>
  <c r="AI1698" i="11" s="1"/>
  <c r="AH1699" i="11"/>
  <c r="AI1699" i="11" s="1"/>
  <c r="AH1700" i="11"/>
  <c r="AI1700" i="11" s="1"/>
  <c r="AH1701" i="11"/>
  <c r="AI1701" i="11" s="1"/>
  <c r="AH1702" i="11"/>
  <c r="AI1702" i="11" s="1"/>
  <c r="AH1703" i="11"/>
  <c r="AI1703" i="11" s="1"/>
  <c r="AH1704" i="11"/>
  <c r="AI1704" i="11" s="1"/>
  <c r="AH1705" i="11"/>
  <c r="AI1705" i="11" s="1"/>
  <c r="AH1706" i="11"/>
  <c r="AI1706" i="11" s="1"/>
  <c r="AH1707" i="11"/>
  <c r="AI1707" i="11" s="1"/>
  <c r="AH1708" i="11"/>
  <c r="AI1708" i="11" s="1"/>
  <c r="AH1709" i="11"/>
  <c r="AI1709" i="11" s="1"/>
  <c r="AH1710" i="11"/>
  <c r="AI1710" i="11" s="1"/>
  <c r="AH1711" i="11"/>
  <c r="AI1711" i="11" s="1"/>
  <c r="AH1712" i="11"/>
  <c r="AI1712" i="11" s="1"/>
  <c r="AH1713" i="11"/>
  <c r="AI1713" i="11" s="1"/>
  <c r="AH1714" i="11"/>
  <c r="AI1714" i="11" s="1"/>
  <c r="AH1715" i="11"/>
  <c r="AI1715" i="11" s="1"/>
  <c r="AH1716" i="11"/>
  <c r="AI1716" i="11" s="1"/>
  <c r="AH1717" i="11"/>
  <c r="AI1717" i="11" s="1"/>
  <c r="AH1718" i="11"/>
  <c r="AI1718" i="11" s="1"/>
  <c r="AH1719" i="11"/>
  <c r="AI1719" i="11" s="1"/>
  <c r="AH1720" i="11"/>
  <c r="AI1720" i="11" s="1"/>
  <c r="AH1721" i="11"/>
  <c r="AI1721" i="11" s="1"/>
  <c r="AH1722" i="11"/>
  <c r="AI1722" i="11" s="1"/>
  <c r="AH1723" i="11"/>
  <c r="AI1723" i="11" s="1"/>
  <c r="AH1724" i="11"/>
  <c r="AI1724" i="11" s="1"/>
  <c r="AH1725" i="11"/>
  <c r="AI1725" i="11" s="1"/>
  <c r="AH1726" i="11"/>
  <c r="AI1726" i="11" s="1"/>
  <c r="AH1727" i="11"/>
  <c r="AI1727" i="11" s="1"/>
  <c r="AH1728" i="11"/>
  <c r="AI1728" i="11" s="1"/>
  <c r="AH1729" i="11"/>
  <c r="AI1729" i="11" s="1"/>
  <c r="AH1730" i="11"/>
  <c r="AI1730" i="11" s="1"/>
  <c r="AH1731" i="11"/>
  <c r="AI1731" i="11" s="1"/>
  <c r="AH1732" i="11"/>
  <c r="AI1732" i="11" s="1"/>
  <c r="AH1733" i="11"/>
  <c r="AI1733" i="11" s="1"/>
  <c r="AH1734" i="11"/>
  <c r="AI1734" i="11" s="1"/>
  <c r="AH1735" i="11"/>
  <c r="AI1735" i="11" s="1"/>
  <c r="AH1736" i="11"/>
  <c r="AI1736" i="11" s="1"/>
  <c r="AH1737" i="11"/>
  <c r="AI1737" i="11" s="1"/>
  <c r="AH1738" i="11"/>
  <c r="AI1738" i="11" s="1"/>
  <c r="AH1739" i="11"/>
  <c r="AI1739" i="11" s="1"/>
  <c r="AH1740" i="11"/>
  <c r="AI1740" i="11" s="1"/>
  <c r="AH1741" i="11"/>
  <c r="AI1741" i="11" s="1"/>
  <c r="AH1742" i="11"/>
  <c r="AI1742" i="11" s="1"/>
  <c r="AH1743" i="11"/>
  <c r="AI1743" i="11" s="1"/>
  <c r="AH1744" i="11"/>
  <c r="AI1744" i="11" s="1"/>
  <c r="AH1745" i="11"/>
  <c r="AI1745" i="11" s="1"/>
  <c r="AH1746" i="11"/>
  <c r="AI1746" i="11" s="1"/>
  <c r="AH1747" i="11"/>
  <c r="AI1747" i="11" s="1"/>
  <c r="AH1748" i="11"/>
  <c r="AI1748" i="11" s="1"/>
  <c r="AH1749" i="11"/>
  <c r="AI1749" i="11" s="1"/>
  <c r="AH1750" i="11"/>
  <c r="AI1750" i="11" s="1"/>
  <c r="AH1751" i="11"/>
  <c r="AI1751" i="11" s="1"/>
  <c r="AH1752" i="11"/>
  <c r="AI1752" i="11" s="1"/>
  <c r="AH1753" i="11"/>
  <c r="AI1753" i="11" s="1"/>
  <c r="AH1754" i="11"/>
  <c r="AI1754" i="11" s="1"/>
  <c r="AH1755" i="11"/>
  <c r="AI1755" i="11" s="1"/>
  <c r="AH1756" i="11"/>
  <c r="AI1756" i="11" s="1"/>
  <c r="AH1757" i="11"/>
  <c r="AI1757" i="11" s="1"/>
  <c r="AH1758" i="11"/>
  <c r="AI1758" i="11" s="1"/>
  <c r="AH1759" i="11"/>
  <c r="AI1759" i="11" s="1"/>
  <c r="AH1760" i="11"/>
  <c r="AI1760" i="11" s="1"/>
  <c r="AH1761" i="11"/>
  <c r="AI1761" i="11" s="1"/>
  <c r="AH1762" i="11"/>
  <c r="AI1762" i="11" s="1"/>
  <c r="AH1763" i="11"/>
  <c r="AI1763" i="11" s="1"/>
  <c r="AH1764" i="11"/>
  <c r="AI1764" i="11" s="1"/>
  <c r="AH1765" i="11"/>
  <c r="AI1765" i="11" s="1"/>
  <c r="AH1766" i="11"/>
  <c r="AI1766" i="11" s="1"/>
  <c r="AH1767" i="11"/>
  <c r="AI1767" i="11" s="1"/>
  <c r="AH1768" i="11"/>
  <c r="AI1768" i="11" s="1"/>
  <c r="AH1769" i="11"/>
  <c r="AI1769" i="11" s="1"/>
  <c r="AH1770" i="11"/>
  <c r="AI1770" i="11" s="1"/>
  <c r="AH1771" i="11"/>
  <c r="AI1771" i="11" s="1"/>
  <c r="AH1772" i="11"/>
  <c r="AI1772" i="11" s="1"/>
  <c r="AH1773" i="11"/>
  <c r="AI1773" i="11" s="1"/>
  <c r="AH1774" i="11"/>
  <c r="AI1774" i="11" s="1"/>
  <c r="AH1775" i="11"/>
  <c r="AI1775" i="11" s="1"/>
  <c r="AH1776" i="11"/>
  <c r="AI1776" i="11" s="1"/>
  <c r="AH1777" i="11"/>
  <c r="AI1777" i="11" s="1"/>
  <c r="AH1778" i="11"/>
  <c r="AI1778" i="11" s="1"/>
  <c r="AH1779" i="11"/>
  <c r="AI1779" i="11" s="1"/>
  <c r="AH1780" i="11"/>
  <c r="AI1780" i="11" s="1"/>
  <c r="AH1781" i="11"/>
  <c r="AI1781" i="11" s="1"/>
  <c r="AH1782" i="11"/>
  <c r="AI1782" i="11" s="1"/>
  <c r="AH1783" i="11"/>
  <c r="AI1783" i="11" s="1"/>
  <c r="AH1784" i="11"/>
  <c r="AI1784" i="11" s="1"/>
  <c r="AH1785" i="11"/>
  <c r="AI1785" i="11" s="1"/>
  <c r="AH1786" i="11"/>
  <c r="AI1786" i="11" s="1"/>
  <c r="AH1787" i="11"/>
  <c r="AI1787" i="11" s="1"/>
  <c r="AH1788" i="11"/>
  <c r="AI1788" i="11" s="1"/>
  <c r="AH1789" i="11"/>
  <c r="AI1789" i="11" s="1"/>
  <c r="AH1790" i="11"/>
  <c r="AI1790" i="11" s="1"/>
  <c r="AH1791" i="11"/>
  <c r="AI1791" i="11" s="1"/>
  <c r="AH1792" i="11"/>
  <c r="AI1792" i="11" s="1"/>
  <c r="AH1793" i="11"/>
  <c r="AI1793" i="11" s="1"/>
  <c r="AH1794" i="11"/>
  <c r="AI1794" i="11" s="1"/>
  <c r="AH1795" i="11"/>
  <c r="AI1795" i="11" s="1"/>
  <c r="AH1796" i="11"/>
  <c r="AI1796" i="11" s="1"/>
  <c r="AH1797" i="11"/>
  <c r="AI1797" i="11" s="1"/>
  <c r="AH1798" i="11"/>
  <c r="AI1798" i="11" s="1"/>
  <c r="AH1799" i="11"/>
  <c r="AI1799" i="11" s="1"/>
  <c r="AH1800" i="11"/>
  <c r="AI1800" i="11" s="1"/>
  <c r="AH1801" i="11"/>
  <c r="AI1801" i="11" s="1"/>
  <c r="AH1802" i="11"/>
  <c r="AI1802" i="11" s="1"/>
  <c r="AH1803" i="11"/>
  <c r="AI1803" i="11" s="1"/>
  <c r="AH1804" i="11"/>
  <c r="AI1804" i="11" s="1"/>
  <c r="AH1805" i="11"/>
  <c r="AI1805" i="11" s="1"/>
  <c r="AH1806" i="11"/>
  <c r="AI1806" i="11" s="1"/>
  <c r="AH1807" i="11"/>
  <c r="AI1807" i="11" s="1"/>
  <c r="AH1808" i="11"/>
  <c r="AI1808" i="11" s="1"/>
  <c r="AH1809" i="11"/>
  <c r="AI1809" i="11" s="1"/>
  <c r="AH1810" i="11"/>
  <c r="AI1810" i="11" s="1"/>
  <c r="AH1811" i="11"/>
  <c r="AI1811" i="11" s="1"/>
  <c r="AH1812" i="11"/>
  <c r="AI1812" i="11" s="1"/>
  <c r="AH1813" i="11"/>
  <c r="AI1813" i="11" s="1"/>
  <c r="AH1814" i="11"/>
  <c r="AI1814" i="11" s="1"/>
  <c r="AH1815" i="11"/>
  <c r="AI1815" i="11" s="1"/>
  <c r="AH1816" i="11"/>
  <c r="AI1816" i="11" s="1"/>
  <c r="AH1817" i="11"/>
  <c r="AI1817" i="11" s="1"/>
  <c r="AH1818" i="11"/>
  <c r="AI1818" i="11" s="1"/>
  <c r="AH1819" i="11"/>
  <c r="AI1819" i="11" s="1"/>
  <c r="AH1820" i="11"/>
  <c r="AI1820" i="11" s="1"/>
  <c r="AH1821" i="11"/>
  <c r="AI1821" i="11" s="1"/>
  <c r="AH1822" i="11"/>
  <c r="AI1822" i="11" s="1"/>
  <c r="AH1823" i="11"/>
  <c r="AI1823" i="11" s="1"/>
  <c r="AH1824" i="11"/>
  <c r="AI1824" i="11" s="1"/>
  <c r="AH1825" i="11"/>
  <c r="AI1825" i="11" s="1"/>
  <c r="AH1826" i="11"/>
  <c r="AI1826" i="11" s="1"/>
  <c r="AH1827" i="11"/>
  <c r="AI1827" i="11" s="1"/>
  <c r="AH1828" i="11"/>
  <c r="AI1828" i="11" s="1"/>
  <c r="AH1829" i="11"/>
  <c r="AI1829" i="11" s="1"/>
  <c r="AH1830" i="11"/>
  <c r="AI1830" i="11" s="1"/>
  <c r="AH1831" i="11"/>
  <c r="AI1831" i="11" s="1"/>
  <c r="AH1832" i="11"/>
  <c r="AI1832" i="11" s="1"/>
  <c r="AH1833" i="11"/>
  <c r="AI1833" i="11" s="1"/>
  <c r="AH1834" i="11"/>
  <c r="AI1834" i="11" s="1"/>
  <c r="AH1835" i="11"/>
  <c r="AI1835" i="11" s="1"/>
  <c r="AH1836" i="11"/>
  <c r="AI1836" i="11" s="1"/>
  <c r="AH1837" i="11"/>
  <c r="AI1837" i="11" s="1"/>
  <c r="AH1838" i="11"/>
  <c r="AI1838" i="11" s="1"/>
  <c r="AH1839" i="11"/>
  <c r="AI1839" i="11" s="1"/>
  <c r="AH1840" i="11"/>
  <c r="AI1840" i="11" s="1"/>
  <c r="AH1841" i="11"/>
  <c r="AI1841" i="11" s="1"/>
  <c r="AH1842" i="11"/>
  <c r="AI1842" i="11" s="1"/>
  <c r="AH1843" i="11"/>
  <c r="AI1843" i="11" s="1"/>
  <c r="AH1844" i="11"/>
  <c r="AI1844" i="11" s="1"/>
  <c r="AH1845" i="11"/>
  <c r="AI1845" i="11" s="1"/>
  <c r="AH1846" i="11"/>
  <c r="AI1846" i="11" s="1"/>
  <c r="AH1847" i="11"/>
  <c r="AI1847" i="11" s="1"/>
  <c r="AH1848" i="11"/>
  <c r="AI1848" i="11" s="1"/>
  <c r="AH1849" i="11"/>
  <c r="AI1849" i="11" s="1"/>
  <c r="AH1850" i="11"/>
  <c r="AI1850" i="11" s="1"/>
  <c r="AH1851" i="11"/>
  <c r="AI1851" i="11" s="1"/>
  <c r="AH1852" i="11"/>
  <c r="AI1852" i="11" s="1"/>
  <c r="AH1853" i="11"/>
  <c r="AI1853" i="11" s="1"/>
  <c r="AH1854" i="11"/>
  <c r="AI1854" i="11" s="1"/>
  <c r="AH1855" i="11"/>
  <c r="AI1855" i="11" s="1"/>
  <c r="AH1856" i="11"/>
  <c r="AI1856" i="11" s="1"/>
  <c r="AH1857" i="11"/>
  <c r="AI1857" i="11" s="1"/>
  <c r="AH1858" i="11"/>
  <c r="AI1858" i="11" s="1"/>
  <c r="AH1859" i="11"/>
  <c r="AI1859" i="11" s="1"/>
  <c r="AH1860" i="11"/>
  <c r="AI1860" i="11" s="1"/>
  <c r="AH1861" i="11"/>
  <c r="AI1861" i="11" s="1"/>
  <c r="AH1862" i="11"/>
  <c r="AI1862" i="11" s="1"/>
  <c r="AH1863" i="11"/>
  <c r="AI1863" i="11" s="1"/>
  <c r="AH1864" i="11"/>
  <c r="AI1864" i="11" s="1"/>
  <c r="AH1865" i="11"/>
  <c r="AI1865" i="11" s="1"/>
  <c r="AH1866" i="11"/>
  <c r="AI1866" i="11" s="1"/>
  <c r="AH1867" i="11"/>
  <c r="AI1867" i="11" s="1"/>
  <c r="AH1868" i="11"/>
  <c r="AI1868" i="11" s="1"/>
  <c r="AH1869" i="11"/>
  <c r="AI1869" i="11" s="1"/>
  <c r="AH1870" i="11"/>
  <c r="AI1870" i="11" s="1"/>
  <c r="AH1871" i="11"/>
  <c r="AI1871" i="11" s="1"/>
  <c r="AH1872" i="11"/>
  <c r="AI1872" i="11" s="1"/>
  <c r="AH1873" i="11"/>
  <c r="AI1873" i="11" s="1"/>
  <c r="AH1874" i="11"/>
  <c r="AI1874" i="11" s="1"/>
  <c r="AH1875" i="11"/>
  <c r="AI1875" i="11" s="1"/>
  <c r="AH1876" i="11"/>
  <c r="AI1876" i="11" s="1"/>
  <c r="AH1877" i="11"/>
  <c r="AI1877" i="11" s="1"/>
  <c r="AH1878" i="11"/>
  <c r="AI1878" i="11" s="1"/>
  <c r="AH1879" i="11"/>
  <c r="AI1879" i="11" s="1"/>
  <c r="AH1880" i="11"/>
  <c r="AI1880" i="11" s="1"/>
  <c r="AH1881" i="11"/>
  <c r="AI1881" i="11" s="1"/>
  <c r="AH1882" i="11"/>
  <c r="AI1882" i="11" s="1"/>
  <c r="AH1883" i="11"/>
  <c r="AI1883" i="11" s="1"/>
  <c r="AH1884" i="11"/>
  <c r="AI1884" i="11" s="1"/>
  <c r="AH1885" i="11"/>
  <c r="AI1885" i="11" s="1"/>
  <c r="AH1886" i="11"/>
  <c r="AI1886" i="11" s="1"/>
  <c r="AH1887" i="11"/>
  <c r="AI1887" i="11" s="1"/>
  <c r="AH1888" i="11"/>
  <c r="AI1888" i="11" s="1"/>
  <c r="AH1889" i="11"/>
  <c r="AI1889" i="11" s="1"/>
  <c r="AH1890" i="11"/>
  <c r="AI1890" i="11" s="1"/>
  <c r="AH1891" i="11"/>
  <c r="AI1891" i="11" s="1"/>
  <c r="AH1892" i="11"/>
  <c r="AI1892" i="11" s="1"/>
  <c r="AH1893" i="11"/>
  <c r="AI1893" i="11" s="1"/>
  <c r="AH1894" i="11"/>
  <c r="AI1894" i="11" s="1"/>
  <c r="AH1895" i="11"/>
  <c r="AI1895" i="11" s="1"/>
  <c r="AH1896" i="11"/>
  <c r="AI1896" i="11" s="1"/>
  <c r="AH1897" i="11"/>
  <c r="AI1897" i="11" s="1"/>
  <c r="AH1898" i="11"/>
  <c r="AI1898" i="11" s="1"/>
  <c r="AH1899" i="11"/>
  <c r="AI1899" i="11" s="1"/>
  <c r="AH1900" i="11"/>
  <c r="AI1900" i="11" s="1"/>
  <c r="AH1901" i="11"/>
  <c r="AI1901" i="11" s="1"/>
  <c r="AH1902" i="11"/>
  <c r="AI1902" i="11" s="1"/>
  <c r="AH1903" i="11"/>
  <c r="AI1903" i="11" s="1"/>
  <c r="AH1904" i="11"/>
  <c r="AI1904" i="11" s="1"/>
  <c r="AH1905" i="11"/>
  <c r="AI1905" i="11" s="1"/>
  <c r="AH1906" i="11"/>
  <c r="AI1906" i="11" s="1"/>
  <c r="AH1907" i="11"/>
  <c r="AI1907" i="11" s="1"/>
  <c r="AH1908" i="11"/>
  <c r="AI1908" i="11" s="1"/>
  <c r="AH1909" i="11"/>
  <c r="AI1909" i="11" s="1"/>
  <c r="AH1910" i="11"/>
  <c r="AI1910" i="11" s="1"/>
  <c r="AH1911" i="11"/>
  <c r="AI1911" i="11" s="1"/>
  <c r="AH1912" i="11"/>
  <c r="AI1912" i="11" s="1"/>
  <c r="AH1913" i="11"/>
  <c r="AI1913" i="11" s="1"/>
  <c r="AH1914" i="11"/>
  <c r="AI1914" i="11" s="1"/>
  <c r="AH1915" i="11"/>
  <c r="AI1915" i="11" s="1"/>
  <c r="AH1916" i="11"/>
  <c r="AI1916" i="11" s="1"/>
  <c r="AH1917" i="11"/>
  <c r="AI1917" i="11" s="1"/>
  <c r="AH1918" i="11"/>
  <c r="AI1918" i="11" s="1"/>
  <c r="AH1919" i="11"/>
  <c r="AI1919" i="11" s="1"/>
  <c r="AH1920" i="11"/>
  <c r="AI1920" i="11" s="1"/>
  <c r="AH1921" i="11"/>
  <c r="AI1921" i="11" s="1"/>
  <c r="AH1922" i="11"/>
  <c r="AI1922" i="11" s="1"/>
  <c r="AH1923" i="11"/>
  <c r="AI1923" i="11" s="1"/>
  <c r="AH1924" i="11"/>
  <c r="AI1924" i="11" s="1"/>
  <c r="AH1925" i="11"/>
  <c r="AI1925" i="11" s="1"/>
  <c r="AH1926" i="11"/>
  <c r="AI1926" i="11" s="1"/>
  <c r="AH1927" i="11"/>
  <c r="AI1927" i="11" s="1"/>
  <c r="AH1928" i="11"/>
  <c r="AI1928" i="11" s="1"/>
  <c r="AH1929" i="11"/>
  <c r="AI1929" i="11" s="1"/>
  <c r="AH1930" i="11"/>
  <c r="AI1930" i="11" s="1"/>
  <c r="AH1931" i="11"/>
  <c r="AI1931" i="11" s="1"/>
  <c r="AH1932" i="11"/>
  <c r="AI1932" i="11" s="1"/>
  <c r="AH1933" i="11"/>
  <c r="AI1933" i="11" s="1"/>
  <c r="AH1934" i="11"/>
  <c r="AI1934" i="11" s="1"/>
  <c r="AH1935" i="11"/>
  <c r="AI1935" i="11" s="1"/>
  <c r="AH1936" i="11"/>
  <c r="AI1936" i="11" s="1"/>
  <c r="AH1937" i="11"/>
  <c r="AI1937" i="11" s="1"/>
  <c r="AH1938" i="11"/>
  <c r="AI1938" i="11" s="1"/>
  <c r="AH1939" i="11"/>
  <c r="AI1939" i="11" s="1"/>
  <c r="AH1940" i="11"/>
  <c r="AI1940" i="11" s="1"/>
  <c r="AH1941" i="11"/>
  <c r="AI1941" i="11" s="1"/>
  <c r="AH1942" i="11"/>
  <c r="AI1942" i="11" s="1"/>
  <c r="AH1943" i="11"/>
  <c r="AI1943" i="11" s="1"/>
  <c r="AH1944" i="11"/>
  <c r="AI1944" i="11" s="1"/>
  <c r="AH1945" i="11"/>
  <c r="AI1945" i="11" s="1"/>
  <c r="AH1946" i="11"/>
  <c r="AI1946" i="11" s="1"/>
  <c r="AH1947" i="11"/>
  <c r="AI1947" i="11" s="1"/>
  <c r="AH1948" i="11"/>
  <c r="AI1948" i="11" s="1"/>
  <c r="AH1949" i="11"/>
  <c r="AI1949" i="11" s="1"/>
  <c r="AH1950" i="11"/>
  <c r="AI1950" i="11" s="1"/>
  <c r="AH1951" i="11"/>
  <c r="AI1951" i="11" s="1"/>
  <c r="AH1952" i="11"/>
  <c r="AI1952" i="11" s="1"/>
  <c r="AH1953" i="11"/>
  <c r="AI1953" i="11" s="1"/>
  <c r="AH1954" i="11"/>
  <c r="AI1954" i="11" s="1"/>
  <c r="AH1955" i="11"/>
  <c r="AI1955" i="11" s="1"/>
  <c r="AH1956" i="11"/>
  <c r="AI1956" i="11" s="1"/>
  <c r="AH1957" i="11"/>
  <c r="AI1957" i="11" s="1"/>
  <c r="AH1958" i="11"/>
  <c r="AI1958" i="11" s="1"/>
  <c r="AH1959" i="11"/>
  <c r="AI1959" i="11" s="1"/>
  <c r="AH1960" i="11"/>
  <c r="AI1960" i="11" s="1"/>
  <c r="AH1961" i="11"/>
  <c r="AI1961" i="11" s="1"/>
  <c r="AH1962" i="11"/>
  <c r="AI1962" i="11" s="1"/>
  <c r="AH1963" i="11"/>
  <c r="AI1963" i="11" s="1"/>
  <c r="AH1964" i="11"/>
  <c r="AI1964" i="11" s="1"/>
  <c r="AH1965" i="11"/>
  <c r="AI1965" i="11" s="1"/>
  <c r="AH1966" i="11"/>
  <c r="AI1966" i="11" s="1"/>
  <c r="AH1967" i="11"/>
  <c r="AI1967" i="11" s="1"/>
  <c r="AH1968" i="11"/>
  <c r="AI1968" i="11" s="1"/>
  <c r="AH1969" i="11"/>
  <c r="AI1969" i="11" s="1"/>
  <c r="AH1970" i="11"/>
  <c r="AI1970" i="11" s="1"/>
  <c r="AH1971" i="11"/>
  <c r="AI1971" i="11" s="1"/>
  <c r="AH1972" i="11"/>
  <c r="AI1972" i="11" s="1"/>
  <c r="AH1973" i="11"/>
  <c r="AI1973" i="11" s="1"/>
  <c r="AH1974" i="11"/>
  <c r="AI1974" i="11" s="1"/>
  <c r="AH1975" i="11"/>
  <c r="AI1975" i="11" s="1"/>
  <c r="AH1976" i="11"/>
  <c r="AI1976" i="11" s="1"/>
  <c r="AH1977" i="11"/>
  <c r="AI1977" i="11" s="1"/>
  <c r="AH1978" i="11"/>
  <c r="AI1978" i="11" s="1"/>
  <c r="AH1979" i="11"/>
  <c r="AI1979" i="11" s="1"/>
  <c r="AH1980" i="11"/>
  <c r="AI1980" i="11" s="1"/>
  <c r="AH1981" i="11"/>
  <c r="AI1981" i="11" s="1"/>
  <c r="AH1982" i="11"/>
  <c r="AI1982" i="11" s="1"/>
  <c r="AH1983" i="11"/>
  <c r="AI1983" i="11" s="1"/>
  <c r="AH1984" i="11"/>
  <c r="AI1984" i="11" s="1"/>
  <c r="AH1985" i="11"/>
  <c r="AI1985" i="11" s="1"/>
  <c r="AH1986" i="11"/>
  <c r="AI1986" i="11" s="1"/>
  <c r="AH1987" i="11"/>
  <c r="AI1987" i="11" s="1"/>
  <c r="AH1988" i="11"/>
  <c r="AI1988" i="11" s="1"/>
  <c r="AH1989" i="11"/>
  <c r="AI1989" i="11" s="1"/>
  <c r="AH1990" i="11"/>
  <c r="AI1990" i="11" s="1"/>
  <c r="AH1991" i="11"/>
  <c r="AI1991" i="11" s="1"/>
  <c r="AH1992" i="11"/>
  <c r="AI1992" i="11" s="1"/>
  <c r="AH1993" i="11"/>
  <c r="AI1993" i="11" s="1"/>
  <c r="AH1994" i="11"/>
  <c r="AI1994" i="11" s="1"/>
  <c r="AH1995" i="11"/>
  <c r="AI1995" i="11" s="1"/>
  <c r="AH1996" i="11"/>
  <c r="AI1996" i="11" s="1"/>
  <c r="AH1997" i="11"/>
  <c r="AI1997" i="11" s="1"/>
  <c r="AH1998" i="11"/>
  <c r="AI1998" i="11" s="1"/>
  <c r="AH1999" i="11"/>
  <c r="AI1999" i="11" s="1"/>
  <c r="AH2000" i="11"/>
  <c r="AI2000" i="11" s="1"/>
  <c r="AH2001" i="11"/>
  <c r="AI2001" i="11" s="1"/>
  <c r="AH2002" i="11"/>
  <c r="AI2002" i="11" s="1"/>
  <c r="AH2003" i="11"/>
  <c r="AI2003" i="11" s="1"/>
  <c r="AH2004" i="11"/>
  <c r="AI2004" i="11" s="1"/>
  <c r="AH2005" i="11"/>
  <c r="AI2005" i="11" s="1"/>
  <c r="AH2006" i="11"/>
  <c r="AI2006" i="11" s="1"/>
  <c r="AH2007" i="11"/>
  <c r="AI2007" i="11" s="1"/>
  <c r="AH2008" i="11"/>
  <c r="AI2008" i="11" s="1"/>
  <c r="AH2009" i="11"/>
  <c r="AI2009" i="11" s="1"/>
  <c r="AH2010" i="11"/>
  <c r="AI2010" i="11" s="1"/>
  <c r="AH2011" i="11"/>
  <c r="AI2011" i="11" s="1"/>
  <c r="AH2012" i="11"/>
  <c r="AI2012" i="11" s="1"/>
  <c r="AH2013" i="11"/>
  <c r="AI2013" i="11" s="1"/>
  <c r="AH2014" i="11"/>
  <c r="AI2014" i="11" s="1"/>
  <c r="AH2015" i="11"/>
  <c r="AI2015" i="11" s="1"/>
  <c r="AH2016" i="11"/>
  <c r="AI2016" i="11" s="1"/>
  <c r="AH2017" i="11"/>
  <c r="AI2017" i="11" s="1"/>
  <c r="AH2018" i="11"/>
  <c r="AI2018" i="11" s="1"/>
  <c r="AH2019" i="11"/>
  <c r="AI2019" i="11" s="1"/>
  <c r="AH2020" i="11"/>
  <c r="AI2020" i="11" s="1"/>
  <c r="AH2021" i="11"/>
  <c r="AI2021" i="11" s="1"/>
  <c r="AH2022" i="11"/>
  <c r="AI2022" i="11" s="1"/>
  <c r="AH2023" i="11"/>
  <c r="AI2023" i="11" s="1"/>
  <c r="AH2024" i="11"/>
  <c r="AI2024" i="11" s="1"/>
  <c r="AH2025" i="11"/>
  <c r="AI2025" i="11" s="1"/>
  <c r="AH2026" i="11"/>
  <c r="AI2026" i="11" s="1"/>
  <c r="AH2027" i="11"/>
  <c r="AI2027" i="11" s="1"/>
  <c r="AH2028" i="11"/>
  <c r="AI2028" i="11" s="1"/>
  <c r="AH2029" i="11"/>
  <c r="AI2029" i="11" s="1"/>
  <c r="AH2030" i="11"/>
  <c r="AI2030" i="11" s="1"/>
  <c r="AH2031" i="11"/>
  <c r="AI2031" i="11" s="1"/>
  <c r="AH2032" i="11"/>
  <c r="AI2032" i="11" s="1"/>
  <c r="AH2033" i="11"/>
  <c r="AI2033" i="11" s="1"/>
  <c r="AH2034" i="11"/>
  <c r="AI2034" i="11" s="1"/>
  <c r="AH2035" i="11"/>
  <c r="AI2035" i="11" s="1"/>
  <c r="AH2036" i="11"/>
  <c r="AI2036" i="11" s="1"/>
  <c r="AH2037" i="11"/>
  <c r="AI2037" i="11" s="1"/>
  <c r="AH2038" i="11"/>
  <c r="AI2038" i="11" s="1"/>
  <c r="AH2039" i="11"/>
  <c r="AI2039" i="11" s="1"/>
  <c r="AH2040" i="11"/>
  <c r="AI2040" i="11" s="1"/>
  <c r="AH2041" i="11"/>
  <c r="AI2041" i="11" s="1"/>
  <c r="AH2042" i="11"/>
  <c r="AI2042" i="11" s="1"/>
  <c r="AH2043" i="11"/>
  <c r="AI2043" i="11" s="1"/>
  <c r="AH2044" i="11"/>
  <c r="AI2044" i="11" s="1"/>
  <c r="AH2045" i="11"/>
  <c r="AI2045" i="11" s="1"/>
  <c r="AH2046" i="11"/>
  <c r="AI2046" i="11" s="1"/>
  <c r="AH2047" i="11"/>
  <c r="AI2047" i="11" s="1"/>
  <c r="AH2048" i="11"/>
  <c r="AI2048" i="11" s="1"/>
  <c r="AH2049" i="11"/>
  <c r="AI2049" i="11" s="1"/>
  <c r="AH2050" i="11"/>
  <c r="AI2050" i="11" s="1"/>
  <c r="AH2051" i="11"/>
  <c r="AI2051" i="11" s="1"/>
  <c r="AH2052" i="11"/>
  <c r="AI2052" i="11" s="1"/>
  <c r="AH2053" i="11"/>
  <c r="AI2053" i="11" s="1"/>
  <c r="AH2054" i="11"/>
  <c r="AI2054" i="11" s="1"/>
  <c r="AH2055" i="11"/>
  <c r="AI2055" i="11" s="1"/>
  <c r="AH2056" i="11"/>
  <c r="AI2056" i="11" s="1"/>
  <c r="AH2057" i="11"/>
  <c r="AI2057" i="11" s="1"/>
  <c r="AH2058" i="11"/>
  <c r="AI2058" i="11" s="1"/>
  <c r="AH2059" i="11"/>
  <c r="AI2059" i="11" s="1"/>
  <c r="AH2060" i="11"/>
  <c r="AI2060" i="11" s="1"/>
  <c r="AH2061" i="11"/>
  <c r="AI2061" i="11" s="1"/>
  <c r="AH2062" i="11"/>
  <c r="AI2062" i="11" s="1"/>
  <c r="AH2063" i="11"/>
  <c r="AI2063" i="11" s="1"/>
  <c r="AH2064" i="11"/>
  <c r="AI2064" i="11" s="1"/>
  <c r="AH2065" i="11"/>
  <c r="AI2065" i="11" s="1"/>
  <c r="AH2066" i="11"/>
  <c r="AI2066" i="11" s="1"/>
  <c r="AH2067" i="11"/>
  <c r="AI2067" i="11" s="1"/>
  <c r="AH2068" i="11"/>
  <c r="AI2068" i="11" s="1"/>
  <c r="AH2069" i="11"/>
  <c r="AI2069" i="11" s="1"/>
  <c r="AH2070" i="11"/>
  <c r="AI2070" i="11" s="1"/>
  <c r="AH2071" i="11"/>
  <c r="AI2071" i="11" s="1"/>
  <c r="AH2072" i="11"/>
  <c r="AI2072" i="11" s="1"/>
  <c r="AH2073" i="11"/>
  <c r="AI2073" i="11" s="1"/>
  <c r="AH2074" i="11"/>
  <c r="AI2074" i="11" s="1"/>
  <c r="AH2075" i="11"/>
  <c r="AI2075" i="11" s="1"/>
  <c r="AH2076" i="11"/>
  <c r="AI2076" i="11" s="1"/>
  <c r="AH2077" i="11"/>
  <c r="AI2077" i="11" s="1"/>
  <c r="AH2078" i="11"/>
  <c r="AI2078" i="11" s="1"/>
  <c r="AH2079" i="11"/>
  <c r="AI2079" i="11" s="1"/>
  <c r="AH2080" i="11"/>
  <c r="AI2080" i="11" s="1"/>
  <c r="AH2081" i="11"/>
  <c r="AI2081" i="11" s="1"/>
  <c r="AH2082" i="11"/>
  <c r="AI2082" i="11" s="1"/>
  <c r="AH2083" i="11"/>
  <c r="AI2083" i="11" s="1"/>
  <c r="AH2084" i="11"/>
  <c r="AI2084" i="11" s="1"/>
  <c r="AH2085" i="11"/>
  <c r="AI2085" i="11" s="1"/>
  <c r="AH2086" i="11"/>
  <c r="AI2086" i="11" s="1"/>
  <c r="AH2087" i="11"/>
  <c r="AI2087" i="11" s="1"/>
  <c r="AH2088" i="11"/>
  <c r="AI2088" i="11" s="1"/>
  <c r="AH2089" i="11"/>
  <c r="AI2089" i="11" s="1"/>
  <c r="AH2090" i="11"/>
  <c r="AI2090" i="11" s="1"/>
  <c r="AH2091" i="11"/>
  <c r="AI2091" i="11" s="1"/>
  <c r="AH2092" i="11"/>
  <c r="AI2092" i="11" s="1"/>
  <c r="AH2093" i="11"/>
  <c r="AI2093" i="11" s="1"/>
  <c r="AH2094" i="11"/>
  <c r="AI2094" i="11" s="1"/>
  <c r="AH2095" i="11"/>
  <c r="AI2095" i="11" s="1"/>
  <c r="AH2096" i="11"/>
  <c r="AI2096" i="11" s="1"/>
  <c r="AH2097" i="11"/>
  <c r="AI2097" i="11" s="1"/>
  <c r="AH2098" i="11"/>
  <c r="AI2098" i="11" s="1"/>
  <c r="AH2099" i="11"/>
  <c r="AI2099" i="11" s="1"/>
  <c r="AH2100" i="11"/>
  <c r="AI2100" i="11" s="1"/>
  <c r="AH2101" i="11"/>
  <c r="AI2101" i="11" s="1"/>
  <c r="AH2102" i="11"/>
  <c r="AI2102" i="11" s="1"/>
  <c r="AH2103" i="11"/>
  <c r="AI2103" i="11" s="1"/>
  <c r="AH2104" i="11"/>
  <c r="AI2104" i="11" s="1"/>
  <c r="AH2105" i="11"/>
  <c r="AI2105" i="11" s="1"/>
  <c r="AH2106" i="11"/>
  <c r="AI2106" i="11" s="1"/>
  <c r="AH2107" i="11"/>
  <c r="AI2107" i="11" s="1"/>
  <c r="AH2108" i="11"/>
  <c r="AI2108" i="11" s="1"/>
  <c r="AH2109" i="11"/>
  <c r="AI2109" i="11" s="1"/>
  <c r="AH2110" i="11"/>
  <c r="AI2110" i="11" s="1"/>
  <c r="AH2111" i="11"/>
  <c r="AI2111" i="11" s="1"/>
  <c r="AH2112" i="11"/>
  <c r="AI2112" i="11" s="1"/>
  <c r="AH2113" i="11"/>
  <c r="AI2113" i="11" s="1"/>
  <c r="AH2114" i="11"/>
  <c r="AI2114" i="11" s="1"/>
  <c r="AH2115" i="11"/>
  <c r="AI2115" i="11" s="1"/>
  <c r="AH2116" i="11"/>
  <c r="AI2116" i="11" s="1"/>
  <c r="AH2117" i="11"/>
  <c r="AI2117" i="11" s="1"/>
  <c r="AH2118" i="11"/>
  <c r="AI2118" i="11" s="1"/>
  <c r="AH2119" i="11"/>
  <c r="AI2119" i="11" s="1"/>
  <c r="AH2120" i="11"/>
  <c r="AI2120" i="11" s="1"/>
  <c r="AH2121" i="11"/>
  <c r="AI2121" i="11" s="1"/>
  <c r="AH2122" i="11"/>
  <c r="AI2122" i="11" s="1"/>
  <c r="AH2123" i="11"/>
  <c r="AI2123" i="11" s="1"/>
  <c r="AH2124" i="11"/>
  <c r="AI2124" i="11" s="1"/>
  <c r="AH2125" i="11"/>
  <c r="AI2125" i="11" s="1"/>
  <c r="AH2126" i="11"/>
  <c r="AI2126" i="11" s="1"/>
  <c r="AH2127" i="11"/>
  <c r="AI2127" i="11" s="1"/>
  <c r="AH2128" i="11"/>
  <c r="AI2128" i="11" s="1"/>
  <c r="AH2129" i="11"/>
  <c r="AI2129" i="11" s="1"/>
  <c r="AH2130" i="11"/>
  <c r="AI2130" i="11" s="1"/>
  <c r="AH2131" i="11"/>
  <c r="AI2131" i="11" s="1"/>
  <c r="AH2132" i="11"/>
  <c r="AI2132" i="11" s="1"/>
  <c r="AH2133" i="11"/>
  <c r="AI2133" i="11" s="1"/>
  <c r="AH2134" i="11"/>
  <c r="AI2134" i="11" s="1"/>
  <c r="AH2135" i="11"/>
  <c r="AI2135" i="11" s="1"/>
  <c r="AH2136" i="11"/>
  <c r="AI2136" i="11" s="1"/>
  <c r="AH2137" i="11"/>
  <c r="AI2137" i="11" s="1"/>
  <c r="AH2138" i="11"/>
  <c r="AI2138" i="11" s="1"/>
  <c r="AH2139" i="11"/>
  <c r="AI2139" i="11" s="1"/>
  <c r="AH2140" i="11"/>
  <c r="AI2140" i="11" s="1"/>
  <c r="AH2141" i="11"/>
  <c r="AI2141" i="11" s="1"/>
  <c r="AH2142" i="11"/>
  <c r="AI2142" i="11" s="1"/>
  <c r="AH2143" i="11"/>
  <c r="AI2143" i="11" s="1"/>
  <c r="AH2144" i="11"/>
  <c r="AI2144" i="11" s="1"/>
  <c r="AH2145" i="11"/>
  <c r="AI2145" i="11" s="1"/>
  <c r="AH2146" i="11"/>
  <c r="AI2146" i="11" s="1"/>
  <c r="AH2147" i="11"/>
  <c r="AI2147" i="11" s="1"/>
  <c r="AH2148" i="11"/>
  <c r="AI2148" i="11" s="1"/>
  <c r="AH2149" i="11"/>
  <c r="AI2149" i="11" s="1"/>
  <c r="AH2150" i="11"/>
  <c r="AI2150" i="11" s="1"/>
  <c r="AH2151" i="11"/>
  <c r="AI2151" i="11" s="1"/>
  <c r="AH2152" i="11"/>
  <c r="AI2152" i="11" s="1"/>
  <c r="AH2153" i="11"/>
  <c r="AI2153" i="11" s="1"/>
  <c r="AH2154" i="11"/>
  <c r="AI2154" i="11" s="1"/>
  <c r="AH2155" i="11"/>
  <c r="AI2155" i="11" s="1"/>
  <c r="AH2156" i="11"/>
  <c r="AI2156" i="11" s="1"/>
  <c r="AH2157" i="11"/>
  <c r="AI2157" i="11" s="1"/>
  <c r="AH2158" i="11"/>
  <c r="AI2158" i="11" s="1"/>
  <c r="AH2159" i="11"/>
  <c r="AI2159" i="11" s="1"/>
  <c r="AH2160" i="11"/>
  <c r="AI2160" i="11" s="1"/>
  <c r="AH2161" i="11"/>
  <c r="AI2161" i="11" s="1"/>
  <c r="AH2162" i="11"/>
  <c r="AI2162" i="11" s="1"/>
  <c r="AH2163" i="11"/>
  <c r="AI2163" i="11" s="1"/>
  <c r="AH2164" i="11"/>
  <c r="AI2164" i="11" s="1"/>
  <c r="AH2165" i="11"/>
  <c r="AI2165" i="11" s="1"/>
  <c r="AH2166" i="11"/>
  <c r="AI2166" i="11" s="1"/>
  <c r="AH2167" i="11"/>
  <c r="AI2167" i="11" s="1"/>
  <c r="AH2168" i="11"/>
  <c r="AI2168" i="11" s="1"/>
  <c r="AH2169" i="11"/>
  <c r="AI2169" i="11" s="1"/>
  <c r="AH2170" i="11"/>
  <c r="AI2170" i="11" s="1"/>
  <c r="AH2171" i="11"/>
  <c r="AI2171" i="11" s="1"/>
  <c r="AH2172" i="11"/>
  <c r="AI2172" i="11" s="1"/>
  <c r="AH2173" i="11"/>
  <c r="AI2173" i="11" s="1"/>
  <c r="AH2174" i="11"/>
  <c r="AI2174" i="11" s="1"/>
  <c r="AH2175" i="11"/>
  <c r="AI2175" i="11" s="1"/>
  <c r="AH2176" i="11"/>
  <c r="AI2176" i="11" s="1"/>
  <c r="AH2177" i="11"/>
  <c r="AI2177" i="11" s="1"/>
  <c r="AH2178" i="11"/>
  <c r="AI2178" i="11" s="1"/>
  <c r="AH2179" i="11"/>
  <c r="AI2179" i="11" s="1"/>
  <c r="AH2180" i="11"/>
  <c r="AI2180" i="11" s="1"/>
  <c r="AH2181" i="11"/>
  <c r="AI2181" i="11" s="1"/>
  <c r="AH2182" i="11"/>
  <c r="AI2182" i="11" s="1"/>
  <c r="AH2183" i="11"/>
  <c r="AI2183" i="11" s="1"/>
  <c r="AH2184" i="11"/>
  <c r="AI2184" i="11" s="1"/>
  <c r="AH2185" i="11"/>
  <c r="AI2185" i="11" s="1"/>
  <c r="AH2186" i="11"/>
  <c r="AI2186" i="11" s="1"/>
  <c r="AH2187" i="11"/>
  <c r="AI2187" i="11" s="1"/>
  <c r="AH2188" i="11"/>
  <c r="AI2188" i="11" s="1"/>
  <c r="AH2189" i="11"/>
  <c r="AI2189" i="11" s="1"/>
  <c r="AH2190" i="11"/>
  <c r="AI2190" i="11" s="1"/>
  <c r="AH2191" i="11"/>
  <c r="AI2191" i="11" s="1"/>
  <c r="AH2192" i="11"/>
  <c r="AI2192" i="11" s="1"/>
  <c r="AH2193" i="11"/>
  <c r="AI2193" i="11" s="1"/>
  <c r="AH2194" i="11"/>
  <c r="AI2194" i="11" s="1"/>
  <c r="AH2195" i="11"/>
  <c r="AI2195" i="11" s="1"/>
  <c r="AH2196" i="11"/>
  <c r="AI2196" i="11" s="1"/>
  <c r="AH2197" i="11"/>
  <c r="AI2197" i="11" s="1"/>
  <c r="AH2198" i="11"/>
  <c r="AI2198" i="11" s="1"/>
  <c r="AH2199" i="11"/>
  <c r="AI2199" i="11" s="1"/>
  <c r="AH2200" i="11"/>
  <c r="AI2200" i="11" s="1"/>
  <c r="AH2201" i="11"/>
  <c r="AI2201" i="11" s="1"/>
  <c r="AH2202" i="11"/>
  <c r="AI2202" i="11" s="1"/>
  <c r="AH2203" i="11"/>
  <c r="AI2203" i="11" s="1"/>
  <c r="AH2204" i="11"/>
  <c r="AI2204" i="11" s="1"/>
  <c r="AH2205" i="11"/>
  <c r="AI2205" i="11" s="1"/>
  <c r="AH2206" i="11"/>
  <c r="AI2206" i="11" s="1"/>
  <c r="AH2207" i="11"/>
  <c r="AI2207" i="11" s="1"/>
  <c r="AH2208" i="11"/>
  <c r="AI2208" i="11" s="1"/>
  <c r="AH2209" i="11"/>
  <c r="AI2209" i="11" s="1"/>
  <c r="AH2210" i="11"/>
  <c r="AI2210" i="11" s="1"/>
  <c r="AH2211" i="11"/>
  <c r="AI2211" i="11" s="1"/>
  <c r="AH2212" i="11"/>
  <c r="AI2212" i="11" s="1"/>
  <c r="AH2213" i="11"/>
  <c r="AI2213" i="11" s="1"/>
  <c r="AH2214" i="11"/>
  <c r="AI2214" i="11" s="1"/>
  <c r="AH2215" i="11"/>
  <c r="AI2215" i="11" s="1"/>
  <c r="AH2216" i="11"/>
  <c r="AI2216" i="11" s="1"/>
  <c r="AH2217" i="11"/>
  <c r="AI2217" i="11" s="1"/>
  <c r="AH2218" i="11"/>
  <c r="AI2218" i="11" s="1"/>
  <c r="AH2219" i="11"/>
  <c r="AI2219" i="11" s="1"/>
  <c r="AH2220" i="11"/>
  <c r="AI2220" i="11" s="1"/>
  <c r="AH2221" i="11"/>
  <c r="AI2221" i="11" s="1"/>
  <c r="AH2222" i="11"/>
  <c r="AI2222" i="11" s="1"/>
  <c r="AH2223" i="11"/>
  <c r="AI2223" i="11" s="1"/>
  <c r="AH2224" i="11"/>
  <c r="AI2224" i="11" s="1"/>
  <c r="AH2225" i="11"/>
  <c r="AI2225" i="11" s="1"/>
  <c r="AH2226" i="11"/>
  <c r="AI2226" i="11" s="1"/>
  <c r="AH2227" i="11"/>
  <c r="AI2227" i="11" s="1"/>
  <c r="AH2228" i="11"/>
  <c r="AI2228" i="11" s="1"/>
  <c r="AH2229" i="11"/>
  <c r="AI2229" i="11" s="1"/>
  <c r="AH2230" i="11"/>
  <c r="AI2230" i="11" s="1"/>
  <c r="AH2231" i="11"/>
  <c r="AI2231" i="11" s="1"/>
  <c r="AH2232" i="11"/>
  <c r="AI2232" i="11" s="1"/>
  <c r="AH2233" i="11"/>
  <c r="AI2233" i="11" s="1"/>
  <c r="AH2234" i="11"/>
  <c r="AI2234" i="11" s="1"/>
  <c r="AH2235" i="11"/>
  <c r="AI2235" i="11" s="1"/>
  <c r="AH2236" i="11"/>
  <c r="AI2236" i="11" s="1"/>
  <c r="AH2237" i="11"/>
  <c r="AI2237" i="11" s="1"/>
  <c r="AH2238" i="11"/>
  <c r="AI2238" i="11" s="1"/>
  <c r="AH2239" i="11"/>
  <c r="AI2239" i="11" s="1"/>
  <c r="AH2240" i="11"/>
  <c r="AI2240" i="11" s="1"/>
  <c r="AH2241" i="11"/>
  <c r="AI2241" i="11" s="1"/>
  <c r="AH2242" i="11"/>
  <c r="AI2242" i="11" s="1"/>
  <c r="AH2243" i="11"/>
  <c r="AI2243" i="11" s="1"/>
  <c r="AH2244" i="11"/>
  <c r="AI2244" i="11" s="1"/>
  <c r="AH2245" i="11"/>
  <c r="AI2245" i="11" s="1"/>
  <c r="AH2246" i="11"/>
  <c r="AI2246" i="11" s="1"/>
  <c r="AH2247" i="11"/>
  <c r="AI2247" i="11" s="1"/>
  <c r="AH2248" i="11"/>
  <c r="AI2248" i="11" s="1"/>
  <c r="AH2249" i="11"/>
  <c r="AI2249" i="11" s="1"/>
  <c r="AH2250" i="11"/>
  <c r="AI2250" i="11" s="1"/>
  <c r="AH2251" i="11"/>
  <c r="AI2251" i="11" s="1"/>
  <c r="AH2252" i="11"/>
  <c r="AI2252" i="11" s="1"/>
  <c r="AH2253" i="11"/>
  <c r="AI2253" i="11" s="1"/>
  <c r="AH2254" i="11"/>
  <c r="AI2254" i="11" s="1"/>
  <c r="AH2255" i="11"/>
  <c r="AI2255" i="11" s="1"/>
  <c r="AH2256" i="11"/>
  <c r="AI2256" i="11" s="1"/>
  <c r="AH2257" i="11"/>
  <c r="AI2257" i="11" s="1"/>
  <c r="AH2258" i="11"/>
  <c r="AI2258" i="11" s="1"/>
  <c r="AH2259" i="11"/>
  <c r="AI2259" i="11" s="1"/>
  <c r="AH2260" i="11"/>
  <c r="AI2260" i="11" s="1"/>
  <c r="AH2261" i="11"/>
  <c r="AI2261" i="11" s="1"/>
  <c r="AH2262" i="11"/>
  <c r="AI2262" i="11" s="1"/>
  <c r="AH2263" i="11"/>
  <c r="AI2263" i="11" s="1"/>
  <c r="AH2264" i="11"/>
  <c r="AI2264" i="11" s="1"/>
  <c r="AH2265" i="11"/>
  <c r="AI2265" i="11" s="1"/>
  <c r="AH2266" i="11"/>
  <c r="AI2266" i="11" s="1"/>
  <c r="AH2267" i="11"/>
  <c r="AI2267" i="11" s="1"/>
  <c r="AH2268" i="11"/>
  <c r="AI2268" i="11" s="1"/>
  <c r="AH2269" i="11"/>
  <c r="AI2269" i="11" s="1"/>
  <c r="AH2270" i="11"/>
  <c r="AI2270" i="11" s="1"/>
  <c r="AH2271" i="11"/>
  <c r="AI2271" i="11" s="1"/>
  <c r="AH2272" i="11"/>
  <c r="AI2272" i="11" s="1"/>
  <c r="AH2273" i="11"/>
  <c r="AI2273" i="11" s="1"/>
  <c r="AH2274" i="11"/>
  <c r="AI2274" i="11" s="1"/>
  <c r="AH2275" i="11"/>
  <c r="AI2275" i="11" s="1"/>
  <c r="AH2276" i="11"/>
  <c r="AI2276" i="11" s="1"/>
  <c r="AH2277" i="11"/>
  <c r="AI2277" i="11" s="1"/>
  <c r="AH2278" i="11"/>
  <c r="AI2278" i="11" s="1"/>
  <c r="AH2279" i="11"/>
  <c r="AI2279" i="11" s="1"/>
  <c r="AH2280" i="11"/>
  <c r="AI2280" i="11" s="1"/>
  <c r="AH2281" i="11"/>
  <c r="AI2281" i="11" s="1"/>
  <c r="AH2282" i="11"/>
  <c r="AI2282" i="11" s="1"/>
  <c r="AH2283" i="11"/>
  <c r="AI2283" i="11" s="1"/>
  <c r="AH2284" i="11"/>
  <c r="AI2284" i="11" s="1"/>
  <c r="AH2285" i="11"/>
  <c r="AI2285" i="11" s="1"/>
  <c r="AH2286" i="11"/>
  <c r="AI2286" i="11" s="1"/>
  <c r="AH2287" i="11"/>
  <c r="AI2287" i="11" s="1"/>
  <c r="AH2288" i="11"/>
  <c r="AI2288" i="11" s="1"/>
  <c r="AH2289" i="11"/>
  <c r="AI2289" i="11" s="1"/>
  <c r="AH2290" i="11"/>
  <c r="AI2290" i="11" s="1"/>
  <c r="AH2291" i="11"/>
  <c r="AI2291" i="11" s="1"/>
  <c r="AH2292" i="11"/>
  <c r="AI2292" i="11" s="1"/>
  <c r="AH2293" i="11"/>
  <c r="AI2293" i="11" s="1"/>
  <c r="AH2294" i="11"/>
  <c r="AI2294" i="11" s="1"/>
  <c r="AH2295" i="11"/>
  <c r="AI2295" i="11" s="1"/>
  <c r="AH2296" i="11"/>
  <c r="AI2296" i="11" s="1"/>
  <c r="AH2297" i="11"/>
  <c r="AI2297" i="11" s="1"/>
  <c r="AH2298" i="11"/>
  <c r="AI2298" i="11" s="1"/>
  <c r="AH2299" i="11"/>
  <c r="AI2299" i="11" s="1"/>
  <c r="AH2300" i="11"/>
  <c r="AI2300" i="11" s="1"/>
  <c r="AH2301" i="11"/>
  <c r="AI2301" i="11" s="1"/>
  <c r="AH2302" i="11"/>
  <c r="AI2302" i="11" s="1"/>
  <c r="AH2303" i="11"/>
  <c r="AI2303" i="11" s="1"/>
  <c r="AH2304" i="11"/>
  <c r="AI2304" i="11" s="1"/>
  <c r="AH2305" i="11"/>
  <c r="AI2305" i="11" s="1"/>
  <c r="AH2306" i="11"/>
  <c r="AI2306" i="11" s="1"/>
  <c r="AH2307" i="11"/>
  <c r="AI2307" i="11" s="1"/>
  <c r="AH2308" i="11"/>
  <c r="AI2308" i="11" s="1"/>
  <c r="AH2309" i="11"/>
  <c r="AI2309" i="11" s="1"/>
  <c r="AH2310" i="11"/>
  <c r="AI2310" i="11" s="1"/>
  <c r="AH2311" i="11"/>
  <c r="AI2311" i="11" s="1"/>
  <c r="AH2312" i="11"/>
  <c r="AI2312" i="11" s="1"/>
  <c r="AH2313" i="11"/>
  <c r="AI2313" i="11" s="1"/>
  <c r="AH2314" i="11"/>
  <c r="AI2314" i="11" s="1"/>
  <c r="AH2315" i="11"/>
  <c r="AI2315" i="11" s="1"/>
  <c r="AH2316" i="11"/>
  <c r="AI2316" i="11" s="1"/>
  <c r="AH2317" i="11"/>
  <c r="AI2317" i="11" s="1"/>
  <c r="AH2318" i="11"/>
  <c r="AI2318" i="11" s="1"/>
  <c r="AH2319" i="11"/>
  <c r="AI2319" i="11" s="1"/>
  <c r="AH2320" i="11"/>
  <c r="AI2320" i="11" s="1"/>
  <c r="AH2321" i="11"/>
  <c r="AI2321" i="11" s="1"/>
  <c r="AH2322" i="11"/>
  <c r="AI2322" i="11" s="1"/>
  <c r="AH2323" i="11"/>
  <c r="AI2323" i="11" s="1"/>
  <c r="AH2324" i="11"/>
  <c r="AI2324" i="11" s="1"/>
  <c r="AH2325" i="11"/>
  <c r="AI2325" i="11" s="1"/>
  <c r="AH2326" i="11"/>
  <c r="AI2326" i="11" s="1"/>
  <c r="AH2327" i="11"/>
  <c r="AI2327" i="11" s="1"/>
  <c r="AH2328" i="11"/>
  <c r="AI2328" i="11" s="1"/>
  <c r="AH2329" i="11"/>
  <c r="AI2329" i="11" s="1"/>
  <c r="AH2330" i="11"/>
  <c r="AI2330" i="11" s="1"/>
  <c r="AH2331" i="11"/>
  <c r="AI2331" i="11" s="1"/>
  <c r="AH2332" i="11"/>
  <c r="AI2332" i="11" s="1"/>
  <c r="AH2333" i="11"/>
  <c r="AI2333" i="11" s="1"/>
  <c r="AH2334" i="11"/>
  <c r="AI2334" i="11" s="1"/>
  <c r="AH2335" i="11"/>
  <c r="AI2335" i="11" s="1"/>
  <c r="AH2336" i="11"/>
  <c r="AI2336" i="11" s="1"/>
  <c r="AH2337" i="11"/>
  <c r="AI2337" i="11" s="1"/>
  <c r="AH2338" i="11"/>
  <c r="AI2338" i="11" s="1"/>
  <c r="AH2339" i="11"/>
  <c r="AI2339" i="11" s="1"/>
  <c r="AH2340" i="11"/>
  <c r="AI2340" i="11" s="1"/>
  <c r="AH2341" i="11"/>
  <c r="AI2341" i="11" s="1"/>
  <c r="AH2342" i="11"/>
  <c r="AI2342" i="11" s="1"/>
  <c r="AH2343" i="11"/>
  <c r="AI2343" i="11" s="1"/>
  <c r="AH2344" i="11"/>
  <c r="AI2344" i="11" s="1"/>
  <c r="AH2345" i="11"/>
  <c r="AI2345" i="11" s="1"/>
  <c r="AH2346" i="11"/>
  <c r="AI2346" i="11" s="1"/>
  <c r="AH2347" i="11"/>
  <c r="AI2347" i="11" s="1"/>
  <c r="AH2348" i="11"/>
  <c r="AI2348" i="11" s="1"/>
  <c r="AH2349" i="11"/>
  <c r="AI2349" i="11" s="1"/>
  <c r="AH2350" i="11"/>
  <c r="AI2350" i="11" s="1"/>
  <c r="AH2351" i="11"/>
  <c r="AI2351" i="11" s="1"/>
  <c r="AH2352" i="11"/>
  <c r="AI2352" i="11" s="1"/>
  <c r="AH2353" i="11"/>
  <c r="AI2353" i="11" s="1"/>
  <c r="AH2354" i="11"/>
  <c r="AI2354" i="11" s="1"/>
  <c r="AH2355" i="11"/>
  <c r="AI2355" i="11" s="1"/>
  <c r="AH2356" i="11"/>
  <c r="AI2356" i="11" s="1"/>
  <c r="AH2357" i="11"/>
  <c r="AI2357" i="11" s="1"/>
  <c r="AH2358" i="11"/>
  <c r="AI2358" i="11" s="1"/>
  <c r="AH2359" i="11"/>
  <c r="AI2359" i="11" s="1"/>
  <c r="AH2360" i="11"/>
  <c r="AI2360" i="11" s="1"/>
  <c r="AH2361" i="11"/>
  <c r="AI2361" i="11" s="1"/>
  <c r="AH2362" i="11"/>
  <c r="AI2362" i="11" s="1"/>
  <c r="AH2363" i="11"/>
  <c r="AI2363" i="11" s="1"/>
  <c r="AH2364" i="11"/>
  <c r="AI2364" i="11" s="1"/>
  <c r="AH2365" i="11"/>
  <c r="AI2365" i="11" s="1"/>
  <c r="AH2366" i="11"/>
  <c r="AI2366" i="11" s="1"/>
  <c r="AH2367" i="11"/>
  <c r="AI2367" i="11" s="1"/>
  <c r="AH2368" i="11"/>
  <c r="AI2368" i="11" s="1"/>
  <c r="AH2369" i="11"/>
  <c r="AI2369" i="11" s="1"/>
  <c r="AH2370" i="11"/>
  <c r="AI2370" i="11" s="1"/>
  <c r="AH2371" i="11"/>
  <c r="AI2371" i="11" s="1"/>
  <c r="AH2372" i="11"/>
  <c r="AI2372" i="11" s="1"/>
  <c r="AH2373" i="11"/>
  <c r="AI2373" i="11" s="1"/>
  <c r="AH2374" i="11"/>
  <c r="AI2374" i="11" s="1"/>
  <c r="AH2375" i="11"/>
  <c r="AI2375" i="11" s="1"/>
  <c r="AH2376" i="11"/>
  <c r="AI2376" i="11" s="1"/>
  <c r="AH2377" i="11"/>
  <c r="AI2377" i="11" s="1"/>
  <c r="AH2378" i="11"/>
  <c r="AI2378" i="11" s="1"/>
  <c r="AH2379" i="11"/>
  <c r="AI2379" i="11" s="1"/>
  <c r="AH2380" i="11"/>
  <c r="AI2380" i="11" s="1"/>
  <c r="AH2381" i="11"/>
  <c r="AI2381" i="11" s="1"/>
  <c r="AH2382" i="11"/>
  <c r="AI2382" i="11" s="1"/>
  <c r="AH2383" i="11"/>
  <c r="AI2383" i="11" s="1"/>
  <c r="AH2384" i="11"/>
  <c r="AI2384" i="11" s="1"/>
  <c r="AH2385" i="11"/>
  <c r="AI2385" i="11" s="1"/>
  <c r="AH2386" i="11"/>
  <c r="AI2386" i="11" s="1"/>
  <c r="AH2387" i="11"/>
  <c r="AI2387" i="11" s="1"/>
  <c r="AH2388" i="11"/>
  <c r="AI2388" i="11" s="1"/>
  <c r="AH2389" i="11"/>
  <c r="AI2389" i="11" s="1"/>
  <c r="AH2390" i="11"/>
  <c r="AI2390" i="11" s="1"/>
  <c r="AH2391" i="11"/>
  <c r="AI2391" i="11" s="1"/>
  <c r="AH2392" i="11"/>
  <c r="AI2392" i="11" s="1"/>
  <c r="AH2393" i="11"/>
  <c r="AI2393" i="11" s="1"/>
  <c r="AH2394" i="11"/>
  <c r="AI2394" i="11" s="1"/>
  <c r="AH2395" i="11"/>
  <c r="AI2395" i="11" s="1"/>
  <c r="AH2396" i="11"/>
  <c r="AI2396" i="11" s="1"/>
  <c r="AH2397" i="11"/>
  <c r="AI2397" i="11" s="1"/>
  <c r="AH2398" i="11"/>
  <c r="AI2398" i="11" s="1"/>
  <c r="AH2399" i="11"/>
  <c r="AI2399" i="11" s="1"/>
  <c r="AH2400" i="11"/>
  <c r="AI2400" i="11" s="1"/>
  <c r="AH2401" i="11"/>
  <c r="AI2401" i="11" s="1"/>
  <c r="AH2402" i="11"/>
  <c r="AI2402" i="11" s="1"/>
  <c r="AH2403" i="11"/>
  <c r="AI2403" i="11" s="1"/>
  <c r="AH2404" i="11"/>
  <c r="AI2404" i="11" s="1"/>
  <c r="AH2405" i="11"/>
  <c r="AI2405" i="11" s="1"/>
  <c r="AH2406" i="11"/>
  <c r="AI2406" i="11" s="1"/>
  <c r="AH2407" i="11"/>
  <c r="AI2407" i="11" s="1"/>
  <c r="AH2408" i="11"/>
  <c r="AI2408" i="11" s="1"/>
  <c r="AH2409" i="11"/>
  <c r="AI2409" i="11" s="1"/>
  <c r="AH2410" i="11"/>
  <c r="AI2410" i="11" s="1"/>
  <c r="AH2411" i="11"/>
  <c r="AI2411" i="11" s="1"/>
  <c r="AH2412" i="11"/>
  <c r="AI2412" i="11" s="1"/>
  <c r="AH2413" i="11"/>
  <c r="AI2413" i="11" s="1"/>
  <c r="AH2414" i="11"/>
  <c r="AI2414" i="11" s="1"/>
  <c r="AH2415" i="11"/>
  <c r="AI2415" i="11" s="1"/>
  <c r="AH2416" i="11"/>
  <c r="AI2416" i="11" s="1"/>
  <c r="AH2417" i="11"/>
  <c r="AI2417" i="11" s="1"/>
  <c r="AH2418" i="11"/>
  <c r="AI2418" i="11" s="1"/>
  <c r="AH2419" i="11"/>
  <c r="AI2419" i="11" s="1"/>
  <c r="AH2420" i="11"/>
  <c r="AI2420" i="11" s="1"/>
  <c r="AH2421" i="11"/>
  <c r="AI2421" i="11" s="1"/>
  <c r="AH2422" i="11"/>
  <c r="AI2422" i="11" s="1"/>
  <c r="AH2423" i="11"/>
  <c r="AI2423" i="11" s="1"/>
  <c r="AH2424" i="11"/>
  <c r="AI2424" i="11" s="1"/>
  <c r="AH2425" i="11"/>
  <c r="AI2425" i="11" s="1"/>
  <c r="AH2426" i="11"/>
  <c r="AI2426" i="11" s="1"/>
  <c r="AH2427" i="11"/>
  <c r="AI2427" i="11" s="1"/>
  <c r="AH2428" i="11"/>
  <c r="AI2428" i="11" s="1"/>
  <c r="AH2429" i="11"/>
  <c r="AI2429" i="11" s="1"/>
  <c r="AH2430" i="11"/>
  <c r="AI2430" i="11" s="1"/>
  <c r="AH2431" i="11"/>
  <c r="AI2431" i="11" s="1"/>
  <c r="AH2432" i="11"/>
  <c r="AI2432" i="11" s="1"/>
  <c r="AH2433" i="11"/>
  <c r="AI2433" i="11" s="1"/>
  <c r="AH2434" i="11"/>
  <c r="AI2434" i="11" s="1"/>
  <c r="AH2435" i="11"/>
  <c r="AI2435" i="11" s="1"/>
  <c r="AH2436" i="11"/>
  <c r="AI2436" i="11" s="1"/>
  <c r="AH2437" i="11"/>
  <c r="AI2437" i="11" s="1"/>
  <c r="AH2438" i="11"/>
  <c r="AI2438" i="11" s="1"/>
  <c r="AH2439" i="11"/>
  <c r="AI2439" i="11" s="1"/>
  <c r="AH2440" i="11"/>
  <c r="AI2440" i="11" s="1"/>
  <c r="AH2441" i="11"/>
  <c r="AI2441" i="11" s="1"/>
  <c r="AH2442" i="11"/>
  <c r="AI2442" i="11" s="1"/>
  <c r="AH2443" i="11"/>
  <c r="AI2443" i="11" s="1"/>
  <c r="AH2444" i="11"/>
  <c r="AI2444" i="11" s="1"/>
  <c r="AH2445" i="11"/>
  <c r="AI2445" i="11" s="1"/>
  <c r="AH2446" i="11"/>
  <c r="AI2446" i="11" s="1"/>
  <c r="AH2447" i="11"/>
  <c r="AI2447" i="11" s="1"/>
  <c r="AH2448" i="11"/>
  <c r="AI2448" i="11" s="1"/>
  <c r="AH2449" i="11"/>
  <c r="AI2449" i="11" s="1"/>
  <c r="AH2450" i="11"/>
  <c r="AI2450" i="11" s="1"/>
  <c r="AH2451" i="11"/>
  <c r="AI2451" i="11" s="1"/>
  <c r="AH2452" i="11"/>
  <c r="AI2452" i="11" s="1"/>
  <c r="AH2453" i="11"/>
  <c r="AI2453" i="11" s="1"/>
  <c r="AH2454" i="11"/>
  <c r="AI2454" i="11" s="1"/>
  <c r="AH2455" i="11"/>
  <c r="AI2455" i="11" s="1"/>
  <c r="AH2456" i="11"/>
  <c r="AI2456" i="11" s="1"/>
  <c r="AH2457" i="11"/>
  <c r="AI2457" i="11" s="1"/>
  <c r="AH2458" i="11"/>
  <c r="AI2458" i="11" s="1"/>
  <c r="AH2459" i="11"/>
  <c r="AI2459" i="11" s="1"/>
  <c r="AH2460" i="11"/>
  <c r="AI2460" i="11" s="1"/>
  <c r="AH2461" i="11"/>
  <c r="AI2461" i="11" s="1"/>
  <c r="AH2462" i="11"/>
  <c r="AI2462" i="11" s="1"/>
  <c r="AH2463" i="11"/>
  <c r="AI2463" i="11" s="1"/>
  <c r="AH2464" i="11"/>
  <c r="AI2464" i="11" s="1"/>
  <c r="AH2465" i="11"/>
  <c r="AI2465" i="11" s="1"/>
  <c r="AH2466" i="11"/>
  <c r="AI2466" i="11" s="1"/>
  <c r="AH2467" i="11"/>
  <c r="AI2467" i="11" s="1"/>
  <c r="AH2468" i="11"/>
  <c r="AI2468" i="11" s="1"/>
  <c r="AH2469" i="11"/>
  <c r="AI2469" i="11" s="1"/>
  <c r="AH2470" i="11"/>
  <c r="AI2470" i="11" s="1"/>
  <c r="AH2471" i="11"/>
  <c r="AI2471" i="11" s="1"/>
  <c r="AH2472" i="11"/>
  <c r="AI2472" i="11" s="1"/>
  <c r="AH2473" i="11"/>
  <c r="AI2473" i="11" s="1"/>
  <c r="AH2474" i="11"/>
  <c r="AI2474" i="11" s="1"/>
  <c r="AH2475" i="11"/>
  <c r="AI2475" i="11" s="1"/>
  <c r="AH2476" i="11"/>
  <c r="AI2476" i="11" s="1"/>
  <c r="AH2477" i="11"/>
  <c r="AI2477" i="11" s="1"/>
  <c r="AH2478" i="11"/>
  <c r="AI2478" i="11" s="1"/>
  <c r="AH2479" i="11"/>
  <c r="AI2479" i="11" s="1"/>
  <c r="AH2480" i="11"/>
  <c r="AI2480" i="11" s="1"/>
  <c r="AH2481" i="11"/>
  <c r="AI2481" i="11" s="1"/>
  <c r="AH2482" i="11"/>
  <c r="AI2482" i="11" s="1"/>
  <c r="AH2483" i="11"/>
  <c r="AI2483" i="11" s="1"/>
  <c r="AH2484" i="11"/>
  <c r="AI2484" i="11" s="1"/>
  <c r="AH2485" i="11"/>
  <c r="AI2485" i="11" s="1"/>
  <c r="AH2486" i="11"/>
  <c r="AI2486" i="11" s="1"/>
  <c r="AH2487" i="11"/>
  <c r="AI2487" i="11" s="1"/>
  <c r="AH2488" i="11"/>
  <c r="AI2488" i="11" s="1"/>
  <c r="AH2489" i="11"/>
  <c r="AI2489" i="11" s="1"/>
  <c r="AH2490" i="11"/>
  <c r="AI2490" i="11" s="1"/>
  <c r="AH2491" i="11"/>
  <c r="AI2491" i="11" s="1"/>
  <c r="AH2492" i="11"/>
  <c r="AI2492" i="11" s="1"/>
  <c r="AH2493" i="11"/>
  <c r="AI2493" i="11" s="1"/>
  <c r="AH2494" i="11"/>
  <c r="AI2494" i="11" s="1"/>
  <c r="AH2495" i="11"/>
  <c r="AI2495" i="11" s="1"/>
  <c r="AH2496" i="11"/>
  <c r="AI2496" i="11" s="1"/>
  <c r="AH2497" i="11"/>
  <c r="AI2497" i="11" s="1"/>
  <c r="AH2498" i="11"/>
  <c r="AI2498" i="11" s="1"/>
  <c r="AH2499" i="11"/>
  <c r="AI2499" i="11" s="1"/>
  <c r="AH2500" i="11"/>
  <c r="AI2500" i="11" s="1"/>
  <c r="AH2501" i="11"/>
  <c r="AI2501" i="11" s="1"/>
  <c r="AH2502" i="11"/>
  <c r="AI2502" i="11" s="1"/>
  <c r="AH2503" i="11"/>
  <c r="AI2503" i="11" s="1"/>
  <c r="AH2504" i="11"/>
  <c r="AI2504" i="11" s="1"/>
  <c r="AH2505" i="11"/>
  <c r="AI2505" i="11" s="1"/>
  <c r="AH2506" i="11"/>
  <c r="AI2506" i="11" s="1"/>
  <c r="AH2507" i="11"/>
  <c r="AI2507" i="11" s="1"/>
  <c r="AH2508" i="11"/>
  <c r="AI2508" i="11" s="1"/>
  <c r="AH2509" i="11"/>
  <c r="AI2509" i="11" s="1"/>
  <c r="AH2510" i="11"/>
  <c r="AI2510" i="11" s="1"/>
  <c r="AH2511" i="11"/>
  <c r="AI2511" i="11" s="1"/>
  <c r="AH2512" i="11"/>
  <c r="AI2512" i="11" s="1"/>
  <c r="AH2513" i="11"/>
  <c r="AI2513" i="11" s="1"/>
  <c r="AH2514" i="11"/>
  <c r="AI2514" i="11" s="1"/>
  <c r="AH2515" i="11"/>
  <c r="AI2515" i="11" s="1"/>
  <c r="AH2516" i="11"/>
  <c r="AI2516" i="11" s="1"/>
  <c r="AH2517" i="11"/>
  <c r="AI2517" i="11" s="1"/>
  <c r="AH2518" i="11"/>
  <c r="AI2518" i="11" s="1"/>
  <c r="AH2519" i="11"/>
  <c r="AI2519" i="11" s="1"/>
  <c r="AH2520" i="11"/>
  <c r="AI2520" i="11" s="1"/>
  <c r="AH2521" i="11"/>
  <c r="AI2521" i="11" s="1"/>
  <c r="AH2522" i="11"/>
  <c r="AI2522" i="11" s="1"/>
  <c r="AH2523" i="11"/>
  <c r="AI2523" i="11" s="1"/>
  <c r="AH2524" i="11"/>
  <c r="AI2524" i="11" s="1"/>
  <c r="AH2525" i="11"/>
  <c r="AI2525" i="11" s="1"/>
  <c r="AH2526" i="11"/>
  <c r="AI2526" i="11" s="1"/>
  <c r="AH2527" i="11"/>
  <c r="AI2527" i="11" s="1"/>
  <c r="AH2528" i="11"/>
  <c r="AI2528" i="11" s="1"/>
  <c r="AH2529" i="11"/>
  <c r="AI2529" i="11" s="1"/>
  <c r="AH2530" i="11"/>
  <c r="AI2530" i="11" s="1"/>
  <c r="AH2531" i="11"/>
  <c r="AI2531" i="11" s="1"/>
  <c r="AH2532" i="11"/>
  <c r="AI2532" i="11" s="1"/>
  <c r="AH2533" i="11"/>
  <c r="AI2533" i="11" s="1"/>
  <c r="AH2534" i="11"/>
  <c r="AI2534" i="11" s="1"/>
  <c r="AH2535" i="11"/>
  <c r="AI2535" i="11" s="1"/>
  <c r="AH2536" i="11"/>
  <c r="AI2536" i="11" s="1"/>
  <c r="AH2537" i="11"/>
  <c r="AI2537" i="11" s="1"/>
  <c r="AH2538" i="11"/>
  <c r="AI2538" i="11" s="1"/>
  <c r="AH2539" i="11"/>
  <c r="AI2539" i="11" s="1"/>
  <c r="AH2540" i="11"/>
  <c r="AI2540" i="11" s="1"/>
  <c r="AH2541" i="11"/>
  <c r="AI2541" i="11" s="1"/>
  <c r="AH2542" i="11"/>
  <c r="AI2542" i="11" s="1"/>
  <c r="AH2543" i="11"/>
  <c r="AI2543" i="11" s="1"/>
  <c r="AH2544" i="11"/>
  <c r="AI2544" i="11" s="1"/>
  <c r="AH2545" i="11"/>
  <c r="AI2545" i="11" s="1"/>
  <c r="AH2546" i="11"/>
  <c r="AI2546" i="11" s="1"/>
  <c r="AH2547" i="11"/>
  <c r="AI2547" i="11" s="1"/>
  <c r="AH2548" i="11"/>
  <c r="AI2548" i="11" s="1"/>
  <c r="AH2549" i="11"/>
  <c r="AI2549" i="11" s="1"/>
  <c r="AH2550" i="11"/>
  <c r="AI2550" i="11" s="1"/>
  <c r="AH2551" i="11"/>
  <c r="AI2551" i="11" s="1"/>
  <c r="AH2552" i="11"/>
  <c r="AI2552" i="11" s="1"/>
  <c r="AH2553" i="11"/>
  <c r="AI2553" i="11" s="1"/>
  <c r="AH2554" i="11"/>
  <c r="AI2554" i="11" s="1"/>
  <c r="AH2555" i="11"/>
  <c r="AI2555" i="11" s="1"/>
  <c r="AH2556" i="11"/>
  <c r="AI2556" i="11" s="1"/>
  <c r="AH2557" i="11"/>
  <c r="AI2557" i="11" s="1"/>
  <c r="AH2558" i="11"/>
  <c r="AI2558" i="11" s="1"/>
  <c r="AH2559" i="11"/>
  <c r="AI2559" i="11" s="1"/>
  <c r="AH2560" i="11"/>
  <c r="AI2560" i="11" s="1"/>
  <c r="AH2561" i="11"/>
  <c r="AI2561" i="11" s="1"/>
  <c r="AH2562" i="11"/>
  <c r="AI2562" i="11" s="1"/>
  <c r="AH2563" i="11"/>
  <c r="AI2563" i="11" s="1"/>
  <c r="AH2564" i="11"/>
  <c r="AI2564" i="11" s="1"/>
  <c r="AH2565" i="11"/>
  <c r="AI2565" i="11" s="1"/>
  <c r="AH2566" i="11"/>
  <c r="AI2566" i="11" s="1"/>
  <c r="AH2567" i="11"/>
  <c r="AI2567" i="11" s="1"/>
  <c r="AH2568" i="11"/>
  <c r="AI2568" i="11" s="1"/>
  <c r="AH2569" i="11"/>
  <c r="AI2569" i="11" s="1"/>
  <c r="AH2570" i="11"/>
  <c r="AI2570" i="11" s="1"/>
  <c r="AH2571" i="11"/>
  <c r="AI2571" i="11" s="1"/>
  <c r="AH2572" i="11"/>
  <c r="AI2572" i="11" s="1"/>
  <c r="AH2573" i="11"/>
  <c r="AI2573" i="11" s="1"/>
  <c r="AH2574" i="11"/>
  <c r="AI2574" i="11" s="1"/>
  <c r="AH2575" i="11"/>
  <c r="AI2575" i="11" s="1"/>
  <c r="AH2576" i="11"/>
  <c r="AI2576" i="11" s="1"/>
  <c r="AH2577" i="11"/>
  <c r="AI2577" i="11" s="1"/>
  <c r="AH2578" i="11"/>
  <c r="AI2578" i="11" s="1"/>
  <c r="AH2579" i="11"/>
  <c r="AI2579" i="11" s="1"/>
  <c r="AH2580" i="11"/>
  <c r="AI2580" i="11" s="1"/>
  <c r="AH2581" i="11"/>
  <c r="AI2581" i="11" s="1"/>
  <c r="AH2582" i="11"/>
  <c r="AI2582" i="11" s="1"/>
  <c r="AH2583" i="11"/>
  <c r="AI2583" i="11" s="1"/>
  <c r="AH2584" i="11"/>
  <c r="AI2584" i="11" s="1"/>
  <c r="AH2585" i="11"/>
  <c r="AI2585" i="11" s="1"/>
  <c r="AH2586" i="11"/>
  <c r="AI2586" i="11" s="1"/>
  <c r="AH2587" i="11"/>
  <c r="AI2587" i="11" s="1"/>
  <c r="AH2588" i="11"/>
  <c r="AI2588" i="11" s="1"/>
  <c r="AH2589" i="11"/>
  <c r="AI2589" i="11" s="1"/>
  <c r="AH2590" i="11"/>
  <c r="AI2590" i="11" s="1"/>
  <c r="AH2591" i="11"/>
  <c r="AI2591" i="11" s="1"/>
  <c r="AH2592" i="11"/>
  <c r="AI2592" i="11" s="1"/>
  <c r="AH2593" i="11"/>
  <c r="AI2593" i="11" s="1"/>
  <c r="AH2594" i="11"/>
  <c r="AI2594" i="11" s="1"/>
  <c r="AH2595" i="11"/>
  <c r="AI2595" i="11" s="1"/>
  <c r="AH2596" i="11"/>
  <c r="AI2596" i="11" s="1"/>
  <c r="AH2597" i="11"/>
  <c r="AI2597" i="11" s="1"/>
  <c r="AH2598" i="11"/>
  <c r="AI2598" i="11" s="1"/>
  <c r="AH2599" i="11"/>
  <c r="AI2599" i="11" s="1"/>
  <c r="AH2600" i="11"/>
  <c r="AI2600" i="11" s="1"/>
  <c r="AH2601" i="11"/>
  <c r="AI2601" i="11" s="1"/>
  <c r="AH2602" i="11"/>
  <c r="AI2602" i="11" s="1"/>
  <c r="AH2603" i="11"/>
  <c r="AI2603" i="11" s="1"/>
  <c r="AH2604" i="11"/>
  <c r="AI2604" i="11" s="1"/>
  <c r="AH2605" i="11"/>
  <c r="AI2605" i="11" s="1"/>
  <c r="AH2606" i="11"/>
  <c r="AI2606" i="11" s="1"/>
  <c r="AH2607" i="11"/>
  <c r="AI2607" i="11" s="1"/>
  <c r="AH2608" i="11"/>
  <c r="AI2608" i="11" s="1"/>
  <c r="AH2609" i="11"/>
  <c r="AI2609" i="11" s="1"/>
  <c r="AH2610" i="11"/>
  <c r="AI2610" i="11" s="1"/>
  <c r="AH2611" i="11"/>
  <c r="AI2611" i="11" s="1"/>
  <c r="AH2612" i="11"/>
  <c r="AI2612" i="11" s="1"/>
  <c r="AH2613" i="11"/>
  <c r="AI2613" i="11" s="1"/>
  <c r="AH2614" i="11"/>
  <c r="AI2614" i="11" s="1"/>
  <c r="AH2615" i="11"/>
  <c r="AI2615" i="11" s="1"/>
  <c r="AH2616" i="11"/>
  <c r="AI2616" i="11" s="1"/>
  <c r="AH2617" i="11"/>
  <c r="AI2617" i="11" s="1"/>
  <c r="AH2618" i="11"/>
  <c r="AI2618" i="11" s="1"/>
  <c r="AH2619" i="11"/>
  <c r="AI2619" i="11" s="1"/>
  <c r="AH2620" i="11"/>
  <c r="AI2620" i="11" s="1"/>
  <c r="AH2621" i="11"/>
  <c r="AI2621" i="11" s="1"/>
  <c r="AH2622" i="11"/>
  <c r="AI2622" i="11" s="1"/>
  <c r="AH2623" i="11"/>
  <c r="AI2623" i="11" s="1"/>
  <c r="AH2624" i="11"/>
  <c r="AI2624" i="11" s="1"/>
  <c r="AH2625" i="11"/>
  <c r="AI2625" i="11" s="1"/>
  <c r="AH2626" i="11"/>
  <c r="AI2626" i="11" s="1"/>
  <c r="AH2627" i="11"/>
  <c r="AI2627" i="11" s="1"/>
  <c r="AH2628" i="11"/>
  <c r="AI2628" i="11" s="1"/>
  <c r="AH2629" i="11"/>
  <c r="AI2629" i="11" s="1"/>
  <c r="AH2630" i="11"/>
  <c r="AI2630" i="11" s="1"/>
  <c r="AH2631" i="11"/>
  <c r="AI2631" i="11" s="1"/>
  <c r="AH2632" i="11"/>
  <c r="AI2632" i="11" s="1"/>
  <c r="AH2633" i="11"/>
  <c r="AI2633" i="11" s="1"/>
  <c r="AH2634" i="11"/>
  <c r="AI2634" i="11" s="1"/>
  <c r="AH2635" i="11"/>
  <c r="AI2635" i="11" s="1"/>
  <c r="AH2636" i="11"/>
  <c r="AI2636" i="11" s="1"/>
  <c r="AH2637" i="11"/>
  <c r="AI2637" i="11" s="1"/>
  <c r="AH2638" i="11"/>
  <c r="AI2638" i="11" s="1"/>
  <c r="AH2639" i="11"/>
  <c r="AI2639" i="11" s="1"/>
  <c r="AH2640" i="11"/>
  <c r="AI2640" i="11" s="1"/>
  <c r="AH2641" i="11"/>
  <c r="AI2641" i="11" s="1"/>
  <c r="AH2642" i="11"/>
  <c r="AI2642" i="11" s="1"/>
  <c r="AH2643" i="11"/>
  <c r="AI2643" i="11" s="1"/>
  <c r="AH2644" i="11"/>
  <c r="AI2644" i="11" s="1"/>
  <c r="AH2645" i="11"/>
  <c r="AI2645" i="11" s="1"/>
  <c r="AH2646" i="11"/>
  <c r="AI2646" i="11" s="1"/>
  <c r="AH2647" i="11"/>
  <c r="AI2647" i="11" s="1"/>
  <c r="AH2648" i="11"/>
  <c r="AI2648" i="11" s="1"/>
  <c r="AH2649" i="11"/>
  <c r="AI2649" i="11" s="1"/>
  <c r="AH2650" i="11"/>
  <c r="AI2650" i="11" s="1"/>
  <c r="AH2651" i="11"/>
  <c r="AI2651" i="11" s="1"/>
  <c r="AH2652" i="11"/>
  <c r="AI2652" i="11" s="1"/>
  <c r="AH2653" i="11"/>
  <c r="AI2653" i="11" s="1"/>
  <c r="AH2654" i="11"/>
  <c r="AI2654" i="11" s="1"/>
  <c r="AH2655" i="11"/>
  <c r="AI2655" i="11" s="1"/>
  <c r="AH2656" i="11"/>
  <c r="AI2656" i="11" s="1"/>
  <c r="AH2657" i="11"/>
  <c r="AI2657" i="11" s="1"/>
  <c r="AH2658" i="11"/>
  <c r="AI2658" i="11" s="1"/>
  <c r="AH2659" i="11"/>
  <c r="AI2659" i="11" s="1"/>
  <c r="AH2660" i="11"/>
  <c r="AI2660" i="11" s="1"/>
  <c r="AH2661" i="11"/>
  <c r="AI2661" i="11" s="1"/>
  <c r="AH2662" i="11"/>
  <c r="AI2662" i="11" s="1"/>
  <c r="AH2663" i="11"/>
  <c r="AI2663" i="11" s="1"/>
  <c r="AH2664" i="11"/>
  <c r="AI2664" i="11" s="1"/>
  <c r="AH2665" i="11"/>
  <c r="AI2665" i="11" s="1"/>
  <c r="AH2666" i="11"/>
  <c r="AI2666" i="11" s="1"/>
  <c r="AH2667" i="11"/>
  <c r="AI2667" i="11" s="1"/>
  <c r="AH2668" i="11"/>
  <c r="AI2668" i="11" s="1"/>
  <c r="AH2669" i="11"/>
  <c r="AI2669" i="11" s="1"/>
  <c r="AH2670" i="11"/>
  <c r="AI2670" i="11" s="1"/>
  <c r="AH2671" i="11"/>
  <c r="AI2671" i="11" s="1"/>
  <c r="AH2672" i="11"/>
  <c r="AI2672" i="11" s="1"/>
  <c r="AH2673" i="11"/>
  <c r="AI2673" i="11" s="1"/>
  <c r="AH2674" i="11"/>
  <c r="AI2674" i="11" s="1"/>
  <c r="AH2675" i="11"/>
  <c r="AI2675" i="11" s="1"/>
  <c r="AH2676" i="11"/>
  <c r="AI2676" i="11" s="1"/>
  <c r="AH2677" i="11"/>
  <c r="AI2677" i="11" s="1"/>
  <c r="AH2678" i="11"/>
  <c r="AI2678" i="11" s="1"/>
  <c r="AH2679" i="11"/>
  <c r="AI2679" i="11" s="1"/>
  <c r="AH2680" i="11"/>
  <c r="AI2680" i="11" s="1"/>
  <c r="AH2681" i="11"/>
  <c r="AI2681" i="11" s="1"/>
  <c r="AH2682" i="11"/>
  <c r="AI2682" i="11" s="1"/>
  <c r="AH2683" i="11"/>
  <c r="AI2683" i="11" s="1"/>
  <c r="AH2684" i="11"/>
  <c r="AI2684" i="11" s="1"/>
  <c r="AH2685" i="11"/>
  <c r="AI2685" i="11" s="1"/>
  <c r="AH2686" i="11"/>
  <c r="AI2686" i="11" s="1"/>
  <c r="AH2687" i="11"/>
  <c r="AI2687" i="11" s="1"/>
  <c r="AH2688" i="11"/>
  <c r="AI2688" i="11" s="1"/>
  <c r="AH2689" i="11"/>
  <c r="AI2689" i="11" s="1"/>
  <c r="AH2690" i="11"/>
  <c r="AI2690" i="11" s="1"/>
  <c r="AH2691" i="11"/>
  <c r="AI2691" i="11" s="1"/>
  <c r="AH2692" i="11"/>
  <c r="AI2692" i="11" s="1"/>
  <c r="AH2693" i="11"/>
  <c r="AI2693" i="11" s="1"/>
  <c r="AH2694" i="11"/>
  <c r="AI2694" i="11" s="1"/>
  <c r="AH2695" i="11"/>
  <c r="AI2695" i="11" s="1"/>
  <c r="AH2696" i="11"/>
  <c r="AI2696" i="11" s="1"/>
  <c r="AH2697" i="11"/>
  <c r="AI2697" i="11" s="1"/>
  <c r="AH2698" i="11"/>
  <c r="AI2698" i="11" s="1"/>
  <c r="AH2699" i="11"/>
  <c r="AI2699" i="11" s="1"/>
  <c r="AH2700" i="11"/>
  <c r="AI2700" i="11" s="1"/>
  <c r="AH2701" i="11"/>
  <c r="AI2701" i="11" s="1"/>
  <c r="AH2702" i="11"/>
  <c r="AI2702" i="11" s="1"/>
  <c r="AH2703" i="11"/>
  <c r="AI2703" i="11" s="1"/>
  <c r="AH2704" i="11"/>
  <c r="AI2704" i="11" s="1"/>
  <c r="AH2705" i="11"/>
  <c r="AI2705" i="11" s="1"/>
  <c r="AH2706" i="11"/>
  <c r="AI2706" i="11" s="1"/>
  <c r="AH2707" i="11"/>
  <c r="AI2707" i="11" s="1"/>
  <c r="AH2708" i="11"/>
  <c r="AI2708" i="11" s="1"/>
  <c r="AH2709" i="11"/>
  <c r="AI2709" i="11" s="1"/>
  <c r="AH2710" i="11"/>
  <c r="AI2710" i="11" s="1"/>
  <c r="AH2711" i="11"/>
  <c r="AI2711" i="11" s="1"/>
  <c r="AH2712" i="11"/>
  <c r="AI2712" i="11" s="1"/>
  <c r="AH2713" i="11"/>
  <c r="AI2713" i="11" s="1"/>
  <c r="AH2714" i="11"/>
  <c r="AI2714" i="11" s="1"/>
  <c r="AH2715" i="11"/>
  <c r="AI2715" i="11" s="1"/>
  <c r="AH2716" i="11"/>
  <c r="AI2716" i="11" s="1"/>
  <c r="AH2717" i="11"/>
  <c r="AI2717" i="11" s="1"/>
  <c r="AH2718" i="11"/>
  <c r="AI2718" i="11" s="1"/>
  <c r="AH2719" i="11"/>
  <c r="AI2719" i="11" s="1"/>
  <c r="AH2720" i="11"/>
  <c r="AI2720" i="11" s="1"/>
  <c r="AH2721" i="11"/>
  <c r="AI2721" i="11" s="1"/>
  <c r="AH2722" i="11"/>
  <c r="AI2722" i="11" s="1"/>
  <c r="AH2723" i="11"/>
  <c r="AI2723" i="11" s="1"/>
  <c r="AH2724" i="11"/>
  <c r="AI2724" i="11" s="1"/>
  <c r="AH2725" i="11"/>
  <c r="AI2725" i="11" s="1"/>
  <c r="AH2726" i="11"/>
  <c r="AI2726" i="11" s="1"/>
  <c r="AH2727" i="11"/>
  <c r="AI2727" i="11" s="1"/>
  <c r="AH2728" i="11"/>
  <c r="AI2728" i="11" s="1"/>
  <c r="AH2729" i="11"/>
  <c r="AI2729" i="11" s="1"/>
  <c r="AH2730" i="11"/>
  <c r="AI2730" i="11" s="1"/>
  <c r="AH2731" i="11"/>
  <c r="AI2731" i="11" s="1"/>
  <c r="AH2732" i="11"/>
  <c r="AI2732" i="11" s="1"/>
  <c r="AH2733" i="11"/>
  <c r="AI2733" i="11" s="1"/>
  <c r="AH2734" i="11"/>
  <c r="AI2734" i="11" s="1"/>
  <c r="AH2735" i="11"/>
  <c r="AI2735" i="11" s="1"/>
  <c r="AH2736" i="11"/>
  <c r="AI2736" i="11" s="1"/>
  <c r="AH2737" i="11"/>
  <c r="AI2737" i="11" s="1"/>
  <c r="AH2738" i="11"/>
  <c r="AI2738" i="11" s="1"/>
  <c r="AH2739" i="11"/>
  <c r="AI2739" i="11" s="1"/>
  <c r="AH2740" i="11"/>
  <c r="AI2740" i="11" s="1"/>
  <c r="AH2741" i="11"/>
  <c r="AI2741" i="11" s="1"/>
  <c r="AH2742" i="11"/>
  <c r="AI2742" i="11" s="1"/>
  <c r="AH2743" i="11"/>
  <c r="AI2743" i="11" s="1"/>
  <c r="AH2744" i="11"/>
  <c r="AI2744" i="11" s="1"/>
  <c r="AH2745" i="11"/>
  <c r="AI2745" i="11" s="1"/>
  <c r="AH2746" i="11"/>
  <c r="AI2746" i="11" s="1"/>
  <c r="AH2747" i="11"/>
  <c r="AI2747" i="11" s="1"/>
  <c r="AH2748" i="11"/>
  <c r="AI2748" i="11" s="1"/>
  <c r="AH2749" i="11"/>
  <c r="AI2749" i="11" s="1"/>
  <c r="AH2750" i="11"/>
  <c r="AI2750" i="11" s="1"/>
  <c r="AH2751" i="11"/>
  <c r="AI2751" i="11" s="1"/>
  <c r="AH2752" i="11"/>
  <c r="AI2752" i="11" s="1"/>
  <c r="AH2753" i="11"/>
  <c r="AI2753" i="11" s="1"/>
  <c r="AH2754" i="11"/>
  <c r="AI2754" i="11" s="1"/>
  <c r="AH2755" i="11"/>
  <c r="AI2755" i="11" s="1"/>
  <c r="AH2756" i="11"/>
  <c r="AI2756" i="11" s="1"/>
  <c r="AH2757" i="11"/>
  <c r="AI2757" i="11" s="1"/>
  <c r="AH2758" i="11"/>
  <c r="AI2758" i="11" s="1"/>
  <c r="AH2759" i="11"/>
  <c r="AI2759" i="11" s="1"/>
  <c r="AH2760" i="11"/>
  <c r="AI2760" i="11" s="1"/>
  <c r="AH2761" i="11"/>
  <c r="AI2761" i="11" s="1"/>
  <c r="AH2762" i="11"/>
  <c r="AI2762" i="11" s="1"/>
  <c r="AH2763" i="11"/>
  <c r="AI2763" i="11" s="1"/>
  <c r="AH2764" i="11"/>
  <c r="AI2764" i="11" s="1"/>
  <c r="AH2765" i="11"/>
  <c r="AI2765" i="11" s="1"/>
  <c r="AH2766" i="11"/>
  <c r="AI2766" i="11" s="1"/>
  <c r="AH2767" i="11"/>
  <c r="AI2767" i="11" s="1"/>
  <c r="AH2768" i="11"/>
  <c r="AI2768" i="11" s="1"/>
  <c r="AH2769" i="11"/>
  <c r="AI2769" i="11" s="1"/>
  <c r="AH2770" i="11"/>
  <c r="AI2770" i="11" s="1"/>
  <c r="AH2771" i="11"/>
  <c r="AI2771" i="11" s="1"/>
  <c r="AH2772" i="11"/>
  <c r="AI2772" i="11" s="1"/>
  <c r="AH2773" i="11"/>
  <c r="AI2773" i="11" s="1"/>
  <c r="AH2774" i="11"/>
  <c r="AI2774" i="11" s="1"/>
  <c r="AH2775" i="11"/>
  <c r="AI2775" i="11" s="1"/>
  <c r="AH2776" i="11"/>
  <c r="AI2776" i="11" s="1"/>
  <c r="AH2777" i="11"/>
  <c r="AI2777" i="11" s="1"/>
  <c r="AH2778" i="11"/>
  <c r="AI2778" i="11" s="1"/>
  <c r="AH2779" i="11"/>
  <c r="AI2779" i="11" s="1"/>
  <c r="AH2780" i="11"/>
  <c r="AI2780" i="11" s="1"/>
  <c r="AH2781" i="11"/>
  <c r="AI2781" i="11" s="1"/>
  <c r="AH2782" i="11"/>
  <c r="AI2782" i="11" s="1"/>
  <c r="AH2783" i="11"/>
  <c r="AI2783" i="11" s="1"/>
  <c r="AH2784" i="11"/>
  <c r="AI2784" i="11" s="1"/>
  <c r="AH2785" i="11"/>
  <c r="AI2785" i="11" s="1"/>
  <c r="AH2786" i="11"/>
  <c r="AI2786" i="11" s="1"/>
  <c r="AH2787" i="11"/>
  <c r="AI2787" i="11" s="1"/>
  <c r="AH2788" i="11"/>
  <c r="AI2788" i="11" s="1"/>
  <c r="AH2789" i="11"/>
  <c r="AI2789" i="11" s="1"/>
  <c r="AH2790" i="11"/>
  <c r="AI2790" i="11" s="1"/>
  <c r="AH2791" i="11"/>
  <c r="AI2791" i="11" s="1"/>
  <c r="AH2792" i="11"/>
  <c r="AI2792" i="11" s="1"/>
  <c r="AH2793" i="11"/>
  <c r="AI2793" i="11" s="1"/>
  <c r="AH2794" i="11"/>
  <c r="AI2794" i="11" s="1"/>
  <c r="AH2795" i="11"/>
  <c r="AI2795" i="11" s="1"/>
  <c r="AH2796" i="11"/>
  <c r="AI2796" i="11" s="1"/>
  <c r="AH2797" i="11"/>
  <c r="AI2797" i="11" s="1"/>
  <c r="AH2798" i="11"/>
  <c r="AI2798" i="11" s="1"/>
  <c r="AH2799" i="11"/>
  <c r="AI2799" i="11" s="1"/>
  <c r="AH2800" i="11"/>
  <c r="AI2800" i="11" s="1"/>
  <c r="AH2801" i="11"/>
  <c r="AI2801" i="11" s="1"/>
  <c r="AH2802" i="11"/>
  <c r="AI2802" i="11" s="1"/>
  <c r="AH2803" i="11"/>
  <c r="AI2803" i="11" s="1"/>
  <c r="AH2804" i="11"/>
  <c r="AI2804" i="11" s="1"/>
  <c r="AH2805" i="11"/>
  <c r="AI2805" i="11" s="1"/>
  <c r="AH2806" i="11"/>
  <c r="AI2806" i="11" s="1"/>
  <c r="AH2807" i="11"/>
  <c r="AI2807" i="11" s="1"/>
  <c r="AH2808" i="11"/>
  <c r="AI2808" i="11" s="1"/>
  <c r="AH2809" i="11"/>
  <c r="AI2809" i="11" s="1"/>
  <c r="AH2810" i="11"/>
  <c r="AI2810" i="11" s="1"/>
  <c r="AH2811" i="11"/>
  <c r="AI2811" i="11" s="1"/>
  <c r="AH2812" i="11"/>
  <c r="AI2812" i="11" s="1"/>
  <c r="AH2813" i="11"/>
  <c r="AI2813" i="11" s="1"/>
  <c r="AH2814" i="11"/>
  <c r="AI2814" i="11" s="1"/>
  <c r="AH2815" i="11"/>
  <c r="AI2815" i="11" s="1"/>
  <c r="AH2816" i="11"/>
  <c r="AI2816" i="11" s="1"/>
  <c r="AH2817" i="11"/>
  <c r="AI2817" i="11" s="1"/>
  <c r="AH2818" i="11"/>
  <c r="AI2818" i="11" s="1"/>
  <c r="AH2819" i="11"/>
  <c r="AI2819" i="11" s="1"/>
  <c r="AH2820" i="11"/>
  <c r="AI2820" i="11" s="1"/>
  <c r="AH2821" i="11"/>
  <c r="AI2821" i="11" s="1"/>
  <c r="AH2822" i="11"/>
  <c r="AI2822" i="11" s="1"/>
  <c r="AH2823" i="11"/>
  <c r="AI2823" i="11" s="1"/>
  <c r="AH2824" i="11"/>
  <c r="AI2824" i="11" s="1"/>
  <c r="AH2825" i="11"/>
  <c r="AI2825" i="11" s="1"/>
  <c r="AH2826" i="11"/>
  <c r="AI2826" i="11" s="1"/>
  <c r="AH2827" i="11"/>
  <c r="AI2827" i="11" s="1"/>
  <c r="AH2828" i="11"/>
  <c r="AI2828" i="11" s="1"/>
  <c r="AH2829" i="11"/>
  <c r="AI2829" i="11" s="1"/>
  <c r="AH2830" i="11"/>
  <c r="AI2830" i="11" s="1"/>
  <c r="AH2831" i="11"/>
  <c r="AI2831" i="11" s="1"/>
  <c r="AH2832" i="11"/>
  <c r="AI2832" i="11" s="1"/>
  <c r="AH2833" i="11"/>
  <c r="AI2833" i="11" s="1"/>
  <c r="AH2834" i="11"/>
  <c r="AI2834" i="11" s="1"/>
  <c r="AH2835" i="11"/>
  <c r="AI2835" i="11" s="1"/>
  <c r="AH2836" i="11"/>
  <c r="AI2836" i="11" s="1"/>
  <c r="AH2837" i="11"/>
  <c r="AI2837" i="11" s="1"/>
  <c r="AH2838" i="11"/>
  <c r="AI2838" i="11" s="1"/>
  <c r="AH2839" i="11"/>
  <c r="AI2839" i="11" s="1"/>
  <c r="AH2840" i="11"/>
  <c r="AI2840" i="11" s="1"/>
  <c r="AH2841" i="11"/>
  <c r="AI2841" i="11" s="1"/>
  <c r="AH2842" i="11"/>
  <c r="AI2842" i="11" s="1"/>
  <c r="AH2843" i="11"/>
  <c r="AI2843" i="11" s="1"/>
  <c r="AH2844" i="11"/>
  <c r="AI2844" i="11" s="1"/>
  <c r="AH2845" i="11"/>
  <c r="AI2845" i="11" s="1"/>
  <c r="AH2846" i="11"/>
  <c r="AI2846" i="11" s="1"/>
  <c r="AH2847" i="11"/>
  <c r="AI2847" i="11" s="1"/>
  <c r="AH2848" i="11"/>
  <c r="AI2848" i="11" s="1"/>
  <c r="AH2849" i="11"/>
  <c r="AI2849" i="11" s="1"/>
  <c r="AH2850" i="11"/>
  <c r="AI2850" i="11" s="1"/>
  <c r="AH2851" i="11"/>
  <c r="AI2851" i="11" s="1"/>
  <c r="AH2852" i="11"/>
  <c r="AI2852" i="11" s="1"/>
  <c r="AH2853" i="11"/>
  <c r="AI2853" i="11" s="1"/>
  <c r="AH2854" i="11"/>
  <c r="AI2854" i="11" s="1"/>
  <c r="AH2855" i="11"/>
  <c r="AI2855" i="11" s="1"/>
  <c r="AH2856" i="11"/>
  <c r="AI2856" i="11" s="1"/>
  <c r="AH2857" i="11"/>
  <c r="AI2857" i="11" s="1"/>
  <c r="AH2858" i="11"/>
  <c r="AI2858" i="11" s="1"/>
  <c r="AH2859" i="11"/>
  <c r="AI2859" i="11" s="1"/>
  <c r="AH2860" i="11"/>
  <c r="AI2860" i="11" s="1"/>
  <c r="AH2861" i="11"/>
  <c r="AI2861" i="11" s="1"/>
  <c r="AH2862" i="11"/>
  <c r="AI2862" i="11" s="1"/>
  <c r="AH2863" i="11"/>
  <c r="AI2863" i="11" s="1"/>
  <c r="AH2864" i="11"/>
  <c r="AI2864" i="11" s="1"/>
  <c r="AH2865" i="11"/>
  <c r="AI2865" i="11" s="1"/>
  <c r="AH2866" i="11"/>
  <c r="AI2866" i="11" s="1"/>
  <c r="AH2867" i="11"/>
  <c r="AI2867" i="11" s="1"/>
  <c r="AH2868" i="11"/>
  <c r="AI2868" i="11" s="1"/>
  <c r="AH2869" i="11"/>
  <c r="AI2869" i="11" s="1"/>
  <c r="AH2870" i="11"/>
  <c r="AI2870" i="11" s="1"/>
  <c r="AH2871" i="11"/>
  <c r="AI2871" i="11" s="1"/>
  <c r="AH2872" i="11"/>
  <c r="AI2872" i="11" s="1"/>
  <c r="AH2873" i="11"/>
  <c r="AI2873" i="11" s="1"/>
  <c r="AH2874" i="11"/>
  <c r="AI2874" i="11" s="1"/>
  <c r="AH2875" i="11"/>
  <c r="AI2875" i="11" s="1"/>
  <c r="AH2876" i="11"/>
  <c r="AI2876" i="11" s="1"/>
  <c r="AH2877" i="11"/>
  <c r="AI2877" i="11" s="1"/>
  <c r="AH2878" i="11"/>
  <c r="AI2878" i="11" s="1"/>
  <c r="AH2879" i="11"/>
  <c r="AI2879" i="11" s="1"/>
  <c r="AH2880" i="11"/>
  <c r="AI2880" i="11" s="1"/>
  <c r="AH2881" i="11"/>
  <c r="AI2881" i="11" s="1"/>
  <c r="AH2882" i="11"/>
  <c r="AI2882" i="11" s="1"/>
  <c r="AH2883" i="11"/>
  <c r="AI2883" i="11" s="1"/>
  <c r="AH2884" i="11"/>
  <c r="AI2884" i="11" s="1"/>
  <c r="AH2885" i="11"/>
  <c r="AI2885" i="11" s="1"/>
  <c r="AH2886" i="11"/>
  <c r="AI2886" i="11" s="1"/>
  <c r="AH2887" i="11"/>
  <c r="AI2887" i="11" s="1"/>
  <c r="AH2888" i="11"/>
  <c r="AI2888" i="11" s="1"/>
  <c r="AH2889" i="11"/>
  <c r="AI2889" i="11" s="1"/>
  <c r="AH2890" i="11"/>
  <c r="AI2890" i="11" s="1"/>
  <c r="AH2891" i="11"/>
  <c r="AI2891" i="11" s="1"/>
  <c r="AH2892" i="11"/>
  <c r="AI2892" i="11" s="1"/>
  <c r="AH2893" i="11"/>
  <c r="AI2893" i="11" s="1"/>
  <c r="AH2894" i="11"/>
  <c r="AI2894" i="11" s="1"/>
  <c r="AH2895" i="11"/>
  <c r="AI2895" i="11" s="1"/>
  <c r="AH2896" i="11"/>
  <c r="AI2896" i="11" s="1"/>
  <c r="AH2897" i="11"/>
  <c r="AI2897" i="11" s="1"/>
  <c r="AH2898" i="11"/>
  <c r="AI2898" i="11" s="1"/>
  <c r="AH2899" i="11"/>
  <c r="AI2899" i="11" s="1"/>
  <c r="AH2900" i="11"/>
  <c r="AI2900" i="11" s="1"/>
  <c r="AH2901" i="11"/>
  <c r="AI2901" i="11" s="1"/>
  <c r="AH2902" i="11"/>
  <c r="AI2902" i="11" s="1"/>
  <c r="AH2903" i="11"/>
  <c r="AI2903" i="11" s="1"/>
  <c r="AH2904" i="11"/>
  <c r="AI2904" i="11" s="1"/>
  <c r="AH2905" i="11"/>
  <c r="AI2905" i="11" s="1"/>
  <c r="AH2906" i="11"/>
  <c r="AI2906" i="11" s="1"/>
  <c r="AH2907" i="11"/>
  <c r="AI2907" i="11" s="1"/>
  <c r="AH2908" i="11"/>
  <c r="AI2908" i="11" s="1"/>
  <c r="AH2909" i="11"/>
  <c r="AI2909" i="11" s="1"/>
  <c r="AH2910" i="11"/>
  <c r="AI2910" i="11" s="1"/>
  <c r="AH2911" i="11"/>
  <c r="AI2911" i="11" s="1"/>
  <c r="AH2912" i="11"/>
  <c r="AI2912" i="11" s="1"/>
  <c r="AH2913" i="11"/>
  <c r="AI2913" i="11" s="1"/>
  <c r="AH2914" i="11"/>
  <c r="AI2914" i="11" s="1"/>
  <c r="AH2915" i="11"/>
  <c r="AI2915" i="11" s="1"/>
  <c r="AH2916" i="11"/>
  <c r="AI2916" i="11" s="1"/>
  <c r="AH2917" i="11"/>
  <c r="AI2917" i="11" s="1"/>
  <c r="AH2918" i="11"/>
  <c r="AI2918" i="11" s="1"/>
  <c r="AH2919" i="11"/>
  <c r="AI2919" i="11" s="1"/>
  <c r="AH2920" i="11"/>
  <c r="AI2920" i="11" s="1"/>
  <c r="AH2921" i="11"/>
  <c r="AI2921" i="11" s="1"/>
  <c r="AH2922" i="11"/>
  <c r="AI2922" i="11" s="1"/>
  <c r="AH2923" i="11"/>
  <c r="AI2923" i="11" s="1"/>
  <c r="AH2924" i="11"/>
  <c r="AI2924" i="11" s="1"/>
  <c r="AH2925" i="11"/>
  <c r="AI2925" i="11" s="1"/>
  <c r="AH2926" i="11"/>
  <c r="AI2926" i="11" s="1"/>
  <c r="AH2927" i="11"/>
  <c r="AI2927" i="11" s="1"/>
  <c r="AH2928" i="11"/>
  <c r="AI2928" i="11" s="1"/>
  <c r="AH2929" i="11"/>
  <c r="AI2929" i="11" s="1"/>
  <c r="AH2930" i="11"/>
  <c r="AI2930" i="11" s="1"/>
  <c r="AH2931" i="11"/>
  <c r="AI2931" i="11" s="1"/>
  <c r="AH2932" i="11"/>
  <c r="AI2932" i="11" s="1"/>
  <c r="AH2933" i="11"/>
  <c r="AI2933" i="11" s="1"/>
  <c r="AH2934" i="11"/>
  <c r="AI2934" i="11" s="1"/>
  <c r="AH2935" i="11"/>
  <c r="AI2935" i="11" s="1"/>
  <c r="AH2936" i="11"/>
  <c r="AI2936" i="11" s="1"/>
  <c r="AH2937" i="11"/>
  <c r="AI2937" i="11" s="1"/>
  <c r="AH2938" i="11"/>
  <c r="AI2938" i="11" s="1"/>
  <c r="AH2939" i="11"/>
  <c r="AI2939" i="11" s="1"/>
  <c r="AH2940" i="11"/>
  <c r="AI2940" i="11" s="1"/>
  <c r="AH2941" i="11"/>
  <c r="AI2941" i="11" s="1"/>
  <c r="AH2942" i="11"/>
  <c r="AI2942" i="11" s="1"/>
  <c r="AH2943" i="11"/>
  <c r="AI2943" i="11" s="1"/>
  <c r="AH2944" i="11"/>
  <c r="AI2944" i="11" s="1"/>
  <c r="AH2945" i="11"/>
  <c r="AI2945" i="11" s="1"/>
  <c r="AH2946" i="11"/>
  <c r="AI2946" i="11" s="1"/>
  <c r="AH2947" i="11"/>
  <c r="AI2947" i="11" s="1"/>
  <c r="AH2948" i="11"/>
  <c r="AI2948" i="11" s="1"/>
  <c r="AH2949" i="11"/>
  <c r="AI2949" i="11" s="1"/>
  <c r="AH2950" i="11"/>
  <c r="AI2950" i="11" s="1"/>
  <c r="AH2951" i="11"/>
  <c r="AI2951" i="11" s="1"/>
  <c r="AH2952" i="11"/>
  <c r="AI2952" i="11" s="1"/>
  <c r="AH2953" i="11"/>
  <c r="AI2953" i="11" s="1"/>
  <c r="AH2954" i="11"/>
  <c r="AI2954" i="11" s="1"/>
  <c r="AH2955" i="11"/>
  <c r="AI2955" i="11" s="1"/>
  <c r="AH2956" i="11"/>
  <c r="AI2956" i="11" s="1"/>
  <c r="AH2957" i="11"/>
  <c r="AI2957" i="11" s="1"/>
  <c r="AH2958" i="11"/>
  <c r="AI2958" i="11" s="1"/>
  <c r="AH2959" i="11"/>
  <c r="AI2959" i="11" s="1"/>
  <c r="AH2960" i="11"/>
  <c r="AI2960" i="11" s="1"/>
  <c r="AH2961" i="11"/>
  <c r="AI2961" i="11" s="1"/>
  <c r="AH2962" i="11"/>
  <c r="AI2962" i="11" s="1"/>
  <c r="AH2963" i="11"/>
  <c r="AI2963" i="11" s="1"/>
  <c r="AH2964" i="11"/>
  <c r="AI2964" i="11" s="1"/>
  <c r="AH2965" i="11"/>
  <c r="AI2965" i="11" s="1"/>
  <c r="AH2966" i="11"/>
  <c r="AI2966" i="11" s="1"/>
  <c r="AH2967" i="11"/>
  <c r="AI2967" i="11" s="1"/>
  <c r="AH2968" i="11"/>
  <c r="AI2968" i="11" s="1"/>
  <c r="AH2969" i="11"/>
  <c r="AI2969" i="11" s="1"/>
  <c r="AH2970" i="11"/>
  <c r="AI2970" i="11" s="1"/>
  <c r="AH2971" i="11"/>
  <c r="AI2971" i="11" s="1"/>
  <c r="AH2972" i="11"/>
  <c r="AI2972" i="11" s="1"/>
  <c r="AH2973" i="11"/>
  <c r="AI2973" i="11" s="1"/>
  <c r="AH2974" i="11"/>
  <c r="AI2974" i="11" s="1"/>
  <c r="AH2975" i="11"/>
  <c r="AI2975" i="11" s="1"/>
  <c r="AH2976" i="11"/>
  <c r="AI2976" i="11" s="1"/>
  <c r="AH2977" i="11"/>
  <c r="AI2977" i="11" s="1"/>
  <c r="AH2978" i="11"/>
  <c r="AI2978" i="11" s="1"/>
  <c r="AH2979" i="11"/>
  <c r="AI2979" i="11" s="1"/>
  <c r="AH2980" i="11"/>
  <c r="AI2980" i="11" s="1"/>
  <c r="AH2981" i="11"/>
  <c r="AI2981" i="11" s="1"/>
  <c r="AH2982" i="11"/>
  <c r="AI2982" i="11" s="1"/>
  <c r="AH2983" i="11"/>
  <c r="AI2983" i="11" s="1"/>
  <c r="AH2984" i="11"/>
  <c r="AI2984" i="11" s="1"/>
  <c r="AH2985" i="11"/>
  <c r="AI2985" i="11" s="1"/>
  <c r="AH2986" i="11"/>
  <c r="AI2986" i="11" s="1"/>
  <c r="AH2987" i="11"/>
  <c r="AI2987" i="11" s="1"/>
  <c r="AH2988" i="11"/>
  <c r="AI2988" i="11" s="1"/>
  <c r="AH2989" i="11"/>
  <c r="AI2989" i="11" s="1"/>
  <c r="AH2990" i="11"/>
  <c r="AI2990" i="11" s="1"/>
  <c r="AH2991" i="11"/>
  <c r="AI2991" i="11" s="1"/>
  <c r="AH2992" i="11"/>
  <c r="AI2992" i="11" s="1"/>
  <c r="AH2993" i="11"/>
  <c r="AI2993" i="11" s="1"/>
  <c r="AH2994" i="11"/>
  <c r="AI2994" i="11" s="1"/>
  <c r="AH2995" i="11"/>
  <c r="AI2995" i="11" s="1"/>
  <c r="AH2996" i="11"/>
  <c r="AI2996" i="11" s="1"/>
  <c r="AH2997" i="11"/>
  <c r="AI2997" i="11" s="1"/>
  <c r="AH2998" i="11"/>
  <c r="AI2998" i="11" s="1"/>
  <c r="AH2999" i="11"/>
  <c r="AI2999" i="11" s="1"/>
  <c r="AH3000" i="11"/>
  <c r="AI3000" i="11" s="1"/>
  <c r="AH3001" i="11"/>
  <c r="AI3001" i="11" s="1"/>
  <c r="AH3002" i="11"/>
  <c r="AI3002" i="11" s="1"/>
  <c r="AH3003" i="11"/>
  <c r="AI3003" i="11" s="1"/>
  <c r="AH3004" i="11"/>
  <c r="AI3004" i="11" s="1"/>
  <c r="AH3005" i="11"/>
  <c r="AI3005" i="11" s="1"/>
  <c r="AH3006" i="11"/>
  <c r="AI3006" i="11" s="1"/>
  <c r="AH3007" i="11"/>
  <c r="AI3007" i="11" s="1"/>
  <c r="AH3008" i="11"/>
  <c r="AI3008" i="11" s="1"/>
  <c r="AH3009" i="11"/>
  <c r="AI3009" i="11" s="1"/>
  <c r="AH3010" i="11"/>
  <c r="AI3010" i="11" s="1"/>
  <c r="AH3011" i="11"/>
  <c r="AI3011" i="11" s="1"/>
  <c r="AH3012" i="11"/>
  <c r="AI3012" i="11" s="1"/>
  <c r="AH3013" i="11"/>
  <c r="AI3013" i="11" s="1"/>
  <c r="AH3014" i="11"/>
  <c r="AI3014" i="11" s="1"/>
  <c r="AH3015" i="11"/>
  <c r="AI3015" i="11" s="1"/>
  <c r="AH3016" i="11"/>
  <c r="AI3016" i="11" s="1"/>
  <c r="AH3017" i="11"/>
  <c r="AI3017" i="11" s="1"/>
  <c r="AH3018" i="11"/>
  <c r="AI3018" i="11" s="1"/>
  <c r="AH3019" i="11"/>
  <c r="AI3019" i="11" s="1"/>
  <c r="AH3020" i="11"/>
  <c r="AI3020" i="11" s="1"/>
  <c r="AH3021" i="11"/>
  <c r="AI3021" i="11" s="1"/>
  <c r="AH3022" i="11"/>
  <c r="AI3022" i="11" s="1"/>
  <c r="AH3023" i="11"/>
  <c r="AI3023" i="11" s="1"/>
  <c r="AH3024" i="11"/>
  <c r="AI3024" i="11" s="1"/>
  <c r="AH3025" i="11"/>
  <c r="AI3025" i="11" s="1"/>
  <c r="AH3026" i="11"/>
  <c r="AI3026" i="11" s="1"/>
  <c r="AH3027" i="11"/>
  <c r="AI3027" i="11" s="1"/>
  <c r="AH3028" i="11"/>
  <c r="AI3028" i="11" s="1"/>
  <c r="AH3029" i="11"/>
  <c r="AI3029" i="11" s="1"/>
  <c r="AH3030" i="11"/>
  <c r="AI3030" i="11" s="1"/>
  <c r="AH3031" i="11"/>
  <c r="AI3031" i="11" s="1"/>
  <c r="AH3032" i="11"/>
  <c r="AI3032" i="11" s="1"/>
  <c r="AH3033" i="11"/>
  <c r="AI3033" i="11" s="1"/>
  <c r="AH3034" i="11"/>
  <c r="AI3034" i="11" s="1"/>
  <c r="AH3035" i="11"/>
  <c r="AI3035" i="11" s="1"/>
  <c r="AH3036" i="11"/>
  <c r="AI3036" i="11" s="1"/>
  <c r="AH3037" i="11"/>
  <c r="AI3037" i="11" s="1"/>
  <c r="AH3038" i="11"/>
  <c r="AI3038" i="11" s="1"/>
  <c r="AH3039" i="11"/>
  <c r="AI3039" i="11" s="1"/>
  <c r="AH3040" i="11"/>
  <c r="AI3040" i="11" s="1"/>
  <c r="AH3041" i="11"/>
  <c r="AI3041" i="11" s="1"/>
  <c r="AH3042" i="11"/>
  <c r="AI3042" i="11" s="1"/>
  <c r="AH3043" i="11"/>
  <c r="AI3043" i="11" s="1"/>
  <c r="AH3044" i="11"/>
  <c r="AI3044" i="11" s="1"/>
  <c r="AH3045" i="11"/>
  <c r="AI3045" i="11" s="1"/>
  <c r="AH3046" i="11"/>
  <c r="AI3046" i="11" s="1"/>
  <c r="AH3047" i="11"/>
  <c r="AI3047" i="11" s="1"/>
  <c r="AH3048" i="11"/>
  <c r="AI3048" i="11" s="1"/>
  <c r="AH3049" i="11"/>
  <c r="AI3049" i="11" s="1"/>
  <c r="AH3050" i="11"/>
  <c r="AI3050" i="11" s="1"/>
  <c r="AH3051" i="11"/>
  <c r="AI3051" i="11" s="1"/>
  <c r="AH3052" i="11"/>
  <c r="AI3052" i="11" s="1"/>
  <c r="AH3053" i="11"/>
  <c r="AI3053" i="11" s="1"/>
  <c r="AH3054" i="11"/>
  <c r="AI3054" i="11" s="1"/>
  <c r="AH3055" i="11"/>
  <c r="AI3055" i="11" s="1"/>
  <c r="AH3056" i="11"/>
  <c r="AI3056" i="11" s="1"/>
  <c r="AH3057" i="11"/>
  <c r="AI3057" i="11" s="1"/>
  <c r="AH3058" i="11"/>
  <c r="AI3058" i="11" s="1"/>
  <c r="AH3059" i="11"/>
  <c r="AI3059" i="11" s="1"/>
  <c r="AH3060" i="11"/>
  <c r="AI3060" i="11" s="1"/>
  <c r="AH3061" i="11"/>
  <c r="AI3061" i="11" s="1"/>
  <c r="AH3062" i="11"/>
  <c r="AI3062" i="11" s="1"/>
  <c r="AH3063" i="11"/>
  <c r="AI3063" i="11" s="1"/>
  <c r="AH3064" i="11"/>
  <c r="AI3064" i="11" s="1"/>
  <c r="AH3065" i="11"/>
  <c r="AI3065" i="11" s="1"/>
  <c r="AH3066" i="11"/>
  <c r="AI3066" i="11" s="1"/>
  <c r="AH3067" i="11"/>
  <c r="AI3067" i="11" s="1"/>
  <c r="AH3068" i="11"/>
  <c r="AI3068" i="11" s="1"/>
  <c r="AH3069" i="11"/>
  <c r="AI3069" i="11" s="1"/>
  <c r="AH3070" i="11"/>
  <c r="AI3070" i="11" s="1"/>
  <c r="AH3071" i="11"/>
  <c r="AI3071" i="11" s="1"/>
  <c r="AH3072" i="11"/>
  <c r="AI3072" i="11" s="1"/>
  <c r="AH3073" i="11"/>
  <c r="AI3073" i="11" s="1"/>
  <c r="AH3074" i="11"/>
  <c r="AI3074" i="11" s="1"/>
  <c r="AH3075" i="11"/>
  <c r="AI3075" i="11" s="1"/>
  <c r="AH3076" i="11"/>
  <c r="AI3076" i="11" s="1"/>
  <c r="AH3077" i="11"/>
  <c r="AI3077" i="11" s="1"/>
  <c r="AH3078" i="11"/>
  <c r="AI3078" i="11" s="1"/>
  <c r="AH3079" i="11"/>
  <c r="AI3079" i="11" s="1"/>
  <c r="AH3080" i="11"/>
  <c r="AI3080" i="11" s="1"/>
  <c r="AH3081" i="11"/>
  <c r="AI3081" i="11" s="1"/>
  <c r="AH3082" i="11"/>
  <c r="AI3082" i="11" s="1"/>
  <c r="AH3083" i="11"/>
  <c r="AI3083" i="11" s="1"/>
  <c r="AH3084" i="11"/>
  <c r="AI3084" i="11" s="1"/>
  <c r="AH3085" i="11"/>
  <c r="AI3085" i="11" s="1"/>
  <c r="AH3086" i="11"/>
  <c r="AI3086" i="11" s="1"/>
  <c r="AH3087" i="11"/>
  <c r="AI3087" i="11" s="1"/>
  <c r="AH3088" i="11"/>
  <c r="AI3088" i="11" s="1"/>
  <c r="AH3089" i="11"/>
  <c r="AI3089" i="11" s="1"/>
  <c r="AH3090" i="11"/>
  <c r="AI3090" i="11" s="1"/>
  <c r="AH3091" i="11"/>
  <c r="AI3091" i="11" s="1"/>
  <c r="AH3092" i="11"/>
  <c r="AI3092" i="11" s="1"/>
  <c r="AH3093" i="11"/>
  <c r="AI3093" i="11" s="1"/>
  <c r="AH3094" i="11"/>
  <c r="AI3094" i="11" s="1"/>
  <c r="AH3095" i="11"/>
  <c r="AI3095" i="11" s="1"/>
  <c r="AH3096" i="11"/>
  <c r="AI3096" i="11" s="1"/>
  <c r="AH3097" i="11"/>
  <c r="AI3097" i="11" s="1"/>
  <c r="AH3098" i="11"/>
  <c r="AI3098" i="11" s="1"/>
  <c r="AH3099" i="11"/>
  <c r="AI3099" i="11" s="1"/>
  <c r="AH3100" i="11"/>
  <c r="AI3100" i="11" s="1"/>
  <c r="AH3101" i="11"/>
  <c r="AI3101" i="11" s="1"/>
  <c r="AH3102" i="11"/>
  <c r="AI3102" i="11" s="1"/>
  <c r="AH3103" i="11"/>
  <c r="AI3103" i="11" s="1"/>
  <c r="AH3104" i="11"/>
  <c r="AI3104" i="11" s="1"/>
  <c r="AH3105" i="11"/>
  <c r="AI3105" i="11" s="1"/>
  <c r="AH3106" i="11"/>
  <c r="AI3106" i="11" s="1"/>
  <c r="AH3107" i="11"/>
  <c r="AI3107" i="11" s="1"/>
  <c r="AH3108" i="11"/>
  <c r="AI3108" i="11" s="1"/>
  <c r="AH3109" i="11"/>
  <c r="AI3109" i="11" s="1"/>
  <c r="AH3110" i="11"/>
  <c r="AI3110" i="11" s="1"/>
  <c r="AH3111" i="11"/>
  <c r="AI3111" i="11" s="1"/>
  <c r="AH3112" i="11"/>
  <c r="AI3112" i="11" s="1"/>
  <c r="AH3113" i="11"/>
  <c r="AI3113" i="11" s="1"/>
  <c r="AH3114" i="11"/>
  <c r="AI3114" i="11" s="1"/>
  <c r="AH3115" i="11"/>
  <c r="AI3115" i="11" s="1"/>
  <c r="AH3116" i="11"/>
  <c r="AI3116" i="11" s="1"/>
  <c r="AH3117" i="11"/>
  <c r="AI3117" i="11" s="1"/>
  <c r="AH3118" i="11"/>
  <c r="AI3118" i="11" s="1"/>
  <c r="AH3119" i="11"/>
  <c r="AI3119" i="11" s="1"/>
  <c r="AH3120" i="11"/>
  <c r="AI3120" i="11" s="1"/>
  <c r="AH3121" i="11"/>
  <c r="AI3121" i="11" s="1"/>
  <c r="AH3122" i="11"/>
  <c r="AI3122" i="11" s="1"/>
  <c r="AH3123" i="11"/>
  <c r="AI3123" i="11" s="1"/>
  <c r="AH3124" i="11"/>
  <c r="AI3124" i="11" s="1"/>
  <c r="AH3125" i="11"/>
  <c r="AI3125" i="11" s="1"/>
  <c r="AH3126" i="11"/>
  <c r="AI3126" i="11" s="1"/>
  <c r="AH3127" i="11"/>
  <c r="AI3127" i="11" s="1"/>
  <c r="AH3128" i="11"/>
  <c r="AI3128" i="11" s="1"/>
  <c r="AH3129" i="11"/>
  <c r="AI3129" i="11" s="1"/>
  <c r="AH3130" i="11"/>
  <c r="AI3130" i="11" s="1"/>
  <c r="AH3131" i="11"/>
  <c r="AI3131" i="11" s="1"/>
  <c r="AH3132" i="11"/>
  <c r="AI3132" i="11" s="1"/>
  <c r="AH3133" i="11"/>
  <c r="AI3133" i="11" s="1"/>
  <c r="AH3134" i="11"/>
  <c r="AI3134" i="11" s="1"/>
  <c r="AH3135" i="11"/>
  <c r="AI3135" i="11" s="1"/>
  <c r="AH3136" i="11"/>
  <c r="AI3136" i="11" s="1"/>
  <c r="AH3137" i="11"/>
  <c r="AI3137" i="11" s="1"/>
  <c r="AH3138" i="11"/>
  <c r="AI3138" i="11" s="1"/>
  <c r="AH3139" i="11"/>
  <c r="AI3139" i="11" s="1"/>
  <c r="AH3140" i="11"/>
  <c r="AI3140" i="11" s="1"/>
  <c r="AH3141" i="11"/>
  <c r="AI3141" i="11" s="1"/>
  <c r="AH3142" i="11"/>
  <c r="AI3142" i="11" s="1"/>
  <c r="AH3143" i="11"/>
  <c r="AI3143" i="11" s="1"/>
  <c r="AH3144" i="11"/>
  <c r="AI3144" i="11" s="1"/>
  <c r="AH3145" i="11"/>
  <c r="AI3145" i="11" s="1"/>
  <c r="AH3146" i="11"/>
  <c r="AI3146" i="11" s="1"/>
  <c r="AH3147" i="11"/>
  <c r="AI3147" i="11" s="1"/>
  <c r="AH3148" i="11"/>
  <c r="AI3148" i="11" s="1"/>
  <c r="AH3149" i="11"/>
  <c r="AI3149" i="11" s="1"/>
  <c r="AH3150" i="11"/>
  <c r="AI3150" i="11" s="1"/>
  <c r="AH3151" i="11"/>
  <c r="AI3151" i="11" s="1"/>
  <c r="AH3152" i="11"/>
  <c r="AI3152" i="11" s="1"/>
  <c r="AH3153" i="11"/>
  <c r="AI3153" i="11" s="1"/>
  <c r="AH3154" i="11"/>
  <c r="AI3154" i="11" s="1"/>
  <c r="AH3155" i="11"/>
  <c r="AI3155" i="11" s="1"/>
  <c r="AH3156" i="11"/>
  <c r="AI3156" i="11" s="1"/>
  <c r="AH3157" i="11"/>
  <c r="AI3157" i="11" s="1"/>
  <c r="AH3158" i="11"/>
  <c r="AI3158" i="11" s="1"/>
  <c r="AH3159" i="11"/>
  <c r="AI3159" i="11" s="1"/>
  <c r="AH3160" i="11"/>
  <c r="AI3160" i="11" s="1"/>
  <c r="AH3161" i="11"/>
  <c r="AI3161" i="11" s="1"/>
  <c r="AH3162" i="11"/>
  <c r="AI3162" i="11" s="1"/>
  <c r="AH3163" i="11"/>
  <c r="AI3163" i="11" s="1"/>
  <c r="AH3164" i="11"/>
  <c r="AI3164" i="11" s="1"/>
  <c r="AH3165" i="11"/>
  <c r="AI3165" i="11" s="1"/>
  <c r="AH3166" i="11"/>
  <c r="AI3166" i="11" s="1"/>
  <c r="AH3167" i="11"/>
  <c r="AI3167" i="11" s="1"/>
  <c r="AH3168" i="11"/>
  <c r="AI3168" i="11" s="1"/>
  <c r="AH3169" i="11"/>
  <c r="AI3169" i="11" s="1"/>
  <c r="AH3170" i="11"/>
  <c r="AI3170" i="11" s="1"/>
  <c r="AH3171" i="11"/>
  <c r="AI3171" i="11" s="1"/>
  <c r="AH3172" i="11"/>
  <c r="AI3172" i="11" s="1"/>
  <c r="AH3173" i="11"/>
  <c r="AI3173" i="11" s="1"/>
  <c r="AH3174" i="11"/>
  <c r="AI3174" i="11" s="1"/>
  <c r="AH3175" i="11"/>
  <c r="AI3175" i="11" s="1"/>
  <c r="AH3176" i="11"/>
  <c r="AI3176" i="11" s="1"/>
  <c r="AH3177" i="11"/>
  <c r="AI3177" i="11" s="1"/>
  <c r="AH3178" i="11"/>
  <c r="AI3178" i="11" s="1"/>
  <c r="AH3179" i="11"/>
  <c r="AI3179" i="11" s="1"/>
  <c r="AH3180" i="11"/>
  <c r="AI3180" i="11" s="1"/>
  <c r="AH3181" i="11"/>
  <c r="AI3181" i="11" s="1"/>
  <c r="AH3182" i="11"/>
  <c r="AI3182" i="11" s="1"/>
  <c r="AH3183" i="11"/>
  <c r="AI3183" i="11" s="1"/>
  <c r="AH3184" i="11"/>
  <c r="AI3184" i="11" s="1"/>
  <c r="AH3185" i="11"/>
  <c r="AI3185" i="11" s="1"/>
  <c r="AH3186" i="11"/>
  <c r="AI3186" i="11" s="1"/>
  <c r="AH3187" i="11"/>
  <c r="AI3187" i="11" s="1"/>
  <c r="AH3188" i="11"/>
  <c r="AI3188" i="11" s="1"/>
  <c r="AH3189" i="11"/>
  <c r="AI3189" i="11" s="1"/>
  <c r="AH3190" i="11"/>
  <c r="AI3190" i="11" s="1"/>
  <c r="AH3191" i="11"/>
  <c r="AI3191" i="11" s="1"/>
  <c r="AH3192" i="11"/>
  <c r="AI3192" i="11" s="1"/>
  <c r="AH3193" i="11"/>
  <c r="AI3193" i="11" s="1"/>
  <c r="AH3194" i="11"/>
  <c r="AI3194" i="11" s="1"/>
  <c r="AH3195" i="11"/>
  <c r="AI3195" i="11" s="1"/>
  <c r="AH3196" i="11"/>
  <c r="AI3196" i="11" s="1"/>
  <c r="AH3197" i="11"/>
  <c r="AI3197" i="11" s="1"/>
  <c r="AH3198" i="11"/>
  <c r="AI3198" i="11" s="1"/>
  <c r="AH3199" i="11"/>
  <c r="AI3199" i="11" s="1"/>
  <c r="AH3200" i="11"/>
  <c r="AI3200" i="11" s="1"/>
  <c r="AH3201" i="11"/>
  <c r="AI3201" i="11" s="1"/>
  <c r="AH3202" i="11"/>
  <c r="AI3202" i="11" s="1"/>
  <c r="AH3203" i="11"/>
  <c r="AI3203" i="11" s="1"/>
  <c r="AH3204" i="11"/>
  <c r="AI3204" i="11" s="1"/>
  <c r="AH3205" i="11"/>
  <c r="AI3205" i="11" s="1"/>
  <c r="AH3206" i="11"/>
  <c r="AI3206" i="11" s="1"/>
  <c r="AH3207" i="11"/>
  <c r="AI3207" i="11" s="1"/>
  <c r="AH3208" i="11"/>
  <c r="AI3208" i="11" s="1"/>
  <c r="AH3209" i="11"/>
  <c r="AI3209" i="11" s="1"/>
  <c r="AH3210" i="11"/>
  <c r="AI3210" i="11" s="1"/>
  <c r="AH3211" i="11"/>
  <c r="AI3211" i="11" s="1"/>
  <c r="AH3212" i="11"/>
  <c r="AI3212" i="11" s="1"/>
  <c r="AH3213" i="11"/>
  <c r="AI3213" i="11" s="1"/>
  <c r="AH3214" i="11"/>
  <c r="AI3214" i="11" s="1"/>
  <c r="AH3215" i="11"/>
  <c r="AI3215" i="11" s="1"/>
  <c r="AH3216" i="11"/>
  <c r="AI3216" i="11" s="1"/>
  <c r="AH3217" i="11"/>
  <c r="AI3217" i="11" s="1"/>
  <c r="AH3218" i="11"/>
  <c r="AI3218" i="11" s="1"/>
  <c r="AH3219" i="11"/>
  <c r="AI3219" i="11" s="1"/>
  <c r="AH3220" i="11"/>
  <c r="AI3220" i="11" s="1"/>
  <c r="AH3221" i="11"/>
  <c r="AI3221" i="11" s="1"/>
  <c r="AH3222" i="11"/>
  <c r="AI3222" i="11" s="1"/>
  <c r="AH3223" i="11"/>
  <c r="AI3223" i="11" s="1"/>
  <c r="AH3224" i="11"/>
  <c r="AI3224" i="11" s="1"/>
  <c r="AH3225" i="11"/>
  <c r="AI3225" i="11" s="1"/>
  <c r="AH3226" i="11"/>
  <c r="AI3226" i="11" s="1"/>
  <c r="AH3227" i="11"/>
  <c r="AI3227" i="11" s="1"/>
  <c r="AH3228" i="11"/>
  <c r="AI3228" i="11" s="1"/>
  <c r="AH3229" i="11"/>
  <c r="AI3229" i="11" s="1"/>
  <c r="AH3230" i="11"/>
  <c r="AI3230" i="11" s="1"/>
  <c r="AH3231" i="11"/>
  <c r="AI3231" i="11" s="1"/>
  <c r="AH3232" i="11"/>
  <c r="AI3232" i="11" s="1"/>
  <c r="AH3233" i="11"/>
  <c r="AI3233" i="11" s="1"/>
  <c r="AH3234" i="11"/>
  <c r="AI3234" i="11" s="1"/>
  <c r="AH3235" i="11"/>
  <c r="AI3235" i="11" s="1"/>
  <c r="AH3236" i="11"/>
  <c r="AI3236" i="11" s="1"/>
  <c r="AH3237" i="11"/>
  <c r="AI3237" i="11" s="1"/>
  <c r="AH3238" i="11"/>
  <c r="AI3238" i="11" s="1"/>
  <c r="AH3239" i="11"/>
  <c r="AI3239" i="11" s="1"/>
  <c r="AH3240" i="11"/>
  <c r="AI3240" i="11" s="1"/>
  <c r="AH3241" i="11"/>
  <c r="AI3241" i="11" s="1"/>
  <c r="AH3242" i="11"/>
  <c r="AI3242" i="11" s="1"/>
  <c r="AH3243" i="11"/>
  <c r="AI3243" i="11" s="1"/>
  <c r="AH3244" i="11"/>
  <c r="AI3244" i="11" s="1"/>
  <c r="AH3245" i="11"/>
  <c r="AI3245" i="11" s="1"/>
  <c r="AH3246" i="11"/>
  <c r="AI3246" i="11" s="1"/>
  <c r="AH3247" i="11"/>
  <c r="AI3247" i="11" s="1"/>
  <c r="AH3248" i="11"/>
  <c r="AI3248" i="11" s="1"/>
  <c r="AH3249" i="11"/>
  <c r="AI3249" i="11" s="1"/>
  <c r="AH3250" i="11"/>
  <c r="AI3250" i="11" s="1"/>
  <c r="AH3251" i="11"/>
  <c r="AI3251" i="11" s="1"/>
  <c r="AH3252" i="11"/>
  <c r="AI3252" i="11" s="1"/>
  <c r="AH3253" i="11"/>
  <c r="AI3253" i="11" s="1"/>
  <c r="AH3254" i="11"/>
  <c r="AI3254" i="11" s="1"/>
  <c r="AH3255" i="11"/>
  <c r="AI3255" i="11" s="1"/>
  <c r="AH3256" i="11"/>
  <c r="AI3256" i="11" s="1"/>
  <c r="AH3257" i="11"/>
  <c r="AI3257" i="11" s="1"/>
  <c r="AH3258" i="11"/>
  <c r="AI3258" i="11" s="1"/>
  <c r="AH3259" i="11"/>
  <c r="AI3259" i="11" s="1"/>
  <c r="AH3260" i="11"/>
  <c r="AI3260" i="11" s="1"/>
  <c r="AH3261" i="11"/>
  <c r="AI3261" i="11" s="1"/>
  <c r="AH3262" i="11"/>
  <c r="AI3262" i="11" s="1"/>
  <c r="AH3263" i="11"/>
  <c r="AI3263" i="11" s="1"/>
  <c r="AH3264" i="11"/>
  <c r="AI3264" i="11" s="1"/>
  <c r="AH3265" i="11"/>
  <c r="AI3265" i="11" s="1"/>
  <c r="AH3266" i="11"/>
  <c r="AI3266" i="11" s="1"/>
  <c r="AH3267" i="11"/>
  <c r="AI3267" i="11" s="1"/>
  <c r="AH3268" i="11"/>
  <c r="AI3268" i="11" s="1"/>
  <c r="AH3269" i="11"/>
  <c r="AI3269" i="11" s="1"/>
  <c r="AH3270" i="11"/>
  <c r="AI3270" i="11" s="1"/>
  <c r="AH3271" i="11"/>
  <c r="AI3271" i="11" s="1"/>
  <c r="AH3272" i="11"/>
  <c r="AI3272" i="11" s="1"/>
  <c r="AH3273" i="11"/>
  <c r="AI3273" i="11" s="1"/>
  <c r="AH3274" i="11"/>
  <c r="AI3274" i="11" s="1"/>
  <c r="AH3275" i="11"/>
  <c r="AI3275" i="11" s="1"/>
  <c r="AH3276" i="11"/>
  <c r="AI3276" i="11" s="1"/>
  <c r="AH3277" i="11"/>
  <c r="AI3277" i="11" s="1"/>
  <c r="AH3278" i="11"/>
  <c r="AI3278" i="11" s="1"/>
  <c r="AH3279" i="11"/>
  <c r="AI3279" i="11" s="1"/>
  <c r="AH3280" i="11"/>
  <c r="AI3280" i="11" s="1"/>
  <c r="AH3281" i="11"/>
  <c r="AI3281" i="11" s="1"/>
  <c r="AH3282" i="11"/>
  <c r="AI3282" i="11" s="1"/>
  <c r="AH3283" i="11"/>
  <c r="AI3283" i="11" s="1"/>
  <c r="AH3284" i="11"/>
  <c r="AI3284" i="11" s="1"/>
  <c r="AH3285" i="11"/>
  <c r="AI3285" i="11" s="1"/>
  <c r="AH3286" i="11"/>
  <c r="AI3286" i="11" s="1"/>
  <c r="AH3287" i="11"/>
  <c r="AI3287" i="11" s="1"/>
  <c r="AH3288" i="11"/>
  <c r="AI3288" i="11" s="1"/>
  <c r="AH3289" i="11"/>
  <c r="AI3289" i="11" s="1"/>
  <c r="AH3290" i="11"/>
  <c r="AI3290" i="11" s="1"/>
  <c r="AH3291" i="11"/>
  <c r="AI3291" i="11" s="1"/>
  <c r="AH3292" i="11"/>
  <c r="AI3292" i="11" s="1"/>
  <c r="AH3293" i="11"/>
  <c r="AI3293" i="11" s="1"/>
  <c r="AH3294" i="11"/>
  <c r="AI3294" i="11" s="1"/>
  <c r="AH3295" i="11"/>
  <c r="AI3295" i="11" s="1"/>
  <c r="AH3296" i="11"/>
  <c r="AI3296" i="11" s="1"/>
  <c r="AH3297" i="11"/>
  <c r="AI3297" i="11" s="1"/>
  <c r="AH3298" i="11"/>
  <c r="AI3298" i="11" s="1"/>
  <c r="AH3299" i="11"/>
  <c r="AI3299" i="11" s="1"/>
  <c r="AH3300" i="11"/>
  <c r="AI3300" i="11" s="1"/>
  <c r="AH3301" i="11"/>
  <c r="AI3301" i="11" s="1"/>
  <c r="AH3302" i="11"/>
  <c r="AI3302" i="11" s="1"/>
  <c r="AH3303" i="11"/>
  <c r="AI3303" i="11" s="1"/>
  <c r="AH3304" i="11"/>
  <c r="AI3304" i="11" s="1"/>
  <c r="AH3305" i="11"/>
  <c r="AI3305" i="11" s="1"/>
  <c r="AH3306" i="11"/>
  <c r="AI3306" i="11" s="1"/>
  <c r="AH3307" i="11"/>
  <c r="AI3307" i="11" s="1"/>
  <c r="AH3308" i="11"/>
  <c r="AI3308" i="11" s="1"/>
  <c r="AH3309" i="11"/>
  <c r="AI3309" i="11" s="1"/>
  <c r="AH3310" i="11"/>
  <c r="AI3310" i="11" s="1"/>
  <c r="AH3311" i="11"/>
  <c r="AI3311" i="11" s="1"/>
  <c r="AH3312" i="11"/>
  <c r="AI3312" i="11" s="1"/>
  <c r="AH3313" i="11"/>
  <c r="AI3313" i="11" s="1"/>
  <c r="AH3314" i="11"/>
  <c r="AI3314" i="11" s="1"/>
  <c r="AH3315" i="11"/>
  <c r="AI3315" i="11" s="1"/>
  <c r="AH3316" i="11"/>
  <c r="AI3316" i="11" s="1"/>
  <c r="AH3317" i="11"/>
  <c r="AI3317" i="11" s="1"/>
  <c r="AH3318" i="11"/>
  <c r="AI3318" i="11" s="1"/>
  <c r="AH3319" i="11"/>
  <c r="AI3319" i="11" s="1"/>
  <c r="AH3320" i="11"/>
  <c r="AI3320" i="11" s="1"/>
  <c r="AH3321" i="11"/>
  <c r="AI3321" i="11" s="1"/>
  <c r="AH3322" i="11"/>
  <c r="AI3322" i="11" s="1"/>
  <c r="AH3323" i="11"/>
  <c r="AI3323" i="11" s="1"/>
  <c r="AH3324" i="11"/>
  <c r="AI3324" i="11" s="1"/>
  <c r="AH3325" i="11"/>
  <c r="AI3325" i="11" s="1"/>
  <c r="AH3326" i="11"/>
  <c r="AI3326" i="11" s="1"/>
  <c r="AH3327" i="11"/>
  <c r="AI3327" i="11" s="1"/>
  <c r="AH3328" i="11"/>
  <c r="AI3328" i="11" s="1"/>
  <c r="AH3329" i="11"/>
  <c r="AI3329" i="11" s="1"/>
  <c r="AH3330" i="11"/>
  <c r="AI3330" i="11" s="1"/>
  <c r="AH3331" i="11"/>
  <c r="AI3331" i="11" s="1"/>
  <c r="AH3332" i="11"/>
  <c r="AI3332" i="11" s="1"/>
  <c r="AH3333" i="11"/>
  <c r="AI3333" i="11" s="1"/>
  <c r="AH3334" i="11"/>
  <c r="AI3334" i="11" s="1"/>
  <c r="AH3335" i="11"/>
  <c r="AI3335" i="11" s="1"/>
  <c r="AH3336" i="11"/>
  <c r="AI3336" i="11" s="1"/>
  <c r="AH3337" i="11"/>
  <c r="AI3337" i="11" s="1"/>
  <c r="AH3338" i="11"/>
  <c r="AI3338" i="11" s="1"/>
  <c r="AH3339" i="11"/>
  <c r="AI3339" i="11" s="1"/>
  <c r="AH3340" i="11"/>
  <c r="AI3340" i="11" s="1"/>
  <c r="AH3341" i="11"/>
  <c r="AI3341" i="11" s="1"/>
  <c r="AH3342" i="11"/>
  <c r="AI3342" i="11" s="1"/>
  <c r="AH3343" i="11"/>
  <c r="AI3343" i="11" s="1"/>
  <c r="AH3344" i="11"/>
  <c r="AI3344" i="11" s="1"/>
  <c r="AH3345" i="11"/>
  <c r="AI3345" i="11" s="1"/>
  <c r="AH3346" i="11"/>
  <c r="AI3346" i="11" s="1"/>
  <c r="AH3347" i="11"/>
  <c r="AI3347" i="11" s="1"/>
  <c r="AH3348" i="11"/>
  <c r="AI3348" i="11" s="1"/>
  <c r="AH3349" i="11"/>
  <c r="AI3349" i="11" s="1"/>
  <c r="AH3350" i="11"/>
  <c r="AI3350" i="11" s="1"/>
  <c r="AH3351" i="11"/>
  <c r="AI3351" i="11" s="1"/>
  <c r="AH3352" i="11"/>
  <c r="AI3352" i="11" s="1"/>
  <c r="AH3353" i="11"/>
  <c r="AI3353" i="11" s="1"/>
  <c r="AH3354" i="11"/>
  <c r="AI3354" i="11" s="1"/>
  <c r="AH3355" i="11"/>
  <c r="AI3355" i="11" s="1"/>
  <c r="AH3356" i="11"/>
  <c r="AI3356" i="11" s="1"/>
  <c r="AH3357" i="11"/>
  <c r="AI3357" i="11" s="1"/>
  <c r="AH3358" i="11"/>
  <c r="AI3358" i="11" s="1"/>
  <c r="AH3359" i="11"/>
  <c r="AI3359" i="11" s="1"/>
  <c r="AH3360" i="11"/>
  <c r="AI3360" i="11" s="1"/>
  <c r="AH3361" i="11"/>
  <c r="AI3361" i="11" s="1"/>
  <c r="AH3362" i="11"/>
  <c r="AI3362" i="11" s="1"/>
  <c r="AH3363" i="11"/>
  <c r="AI3363" i="11" s="1"/>
  <c r="AH3364" i="11"/>
  <c r="AI3364" i="11" s="1"/>
  <c r="AH3365" i="11"/>
  <c r="AI3365" i="11" s="1"/>
  <c r="AH3366" i="11"/>
  <c r="AI3366" i="11" s="1"/>
  <c r="AH3367" i="11"/>
  <c r="AI3367" i="11" s="1"/>
  <c r="AH3368" i="11"/>
  <c r="AI3368" i="11" s="1"/>
  <c r="AH3369" i="11"/>
  <c r="AI3369" i="11" s="1"/>
  <c r="AH3370" i="11"/>
  <c r="AI3370" i="11" s="1"/>
  <c r="AH3371" i="11"/>
  <c r="AI3371" i="11" s="1"/>
  <c r="AH3372" i="11"/>
  <c r="AI3372" i="11" s="1"/>
  <c r="AH3373" i="11"/>
  <c r="AI3373" i="11" s="1"/>
  <c r="AH3374" i="11"/>
  <c r="AI3374" i="11" s="1"/>
  <c r="AH3375" i="11"/>
  <c r="AI3375" i="11" s="1"/>
  <c r="AH3376" i="11"/>
  <c r="AI3376" i="11" s="1"/>
  <c r="AH3377" i="11"/>
  <c r="AI3377" i="11" s="1"/>
  <c r="AH3378" i="11"/>
  <c r="AI3378" i="11" s="1"/>
  <c r="AH3379" i="11"/>
  <c r="AI3379" i="11" s="1"/>
  <c r="AH3380" i="11"/>
  <c r="AI3380" i="11" s="1"/>
  <c r="AH3381" i="11"/>
  <c r="AI3381" i="11" s="1"/>
  <c r="AH3382" i="11"/>
  <c r="AI3382" i="11" s="1"/>
  <c r="AH3383" i="11"/>
  <c r="AI3383" i="11" s="1"/>
  <c r="AH3384" i="11"/>
  <c r="AI3384" i="11" s="1"/>
  <c r="AH3385" i="11"/>
  <c r="AI3385" i="11" s="1"/>
  <c r="AH3386" i="11"/>
  <c r="AI3386" i="11" s="1"/>
  <c r="AH3387" i="11"/>
  <c r="AI3387" i="11" s="1"/>
  <c r="AH3388" i="11"/>
  <c r="AI3388" i="11" s="1"/>
  <c r="AH3389" i="11"/>
  <c r="AI3389" i="11" s="1"/>
  <c r="AH3390" i="11"/>
  <c r="AI3390" i="11" s="1"/>
  <c r="AH3391" i="11"/>
  <c r="AI3391" i="11" s="1"/>
  <c r="AH3392" i="11"/>
  <c r="AI3392" i="11" s="1"/>
  <c r="AH3393" i="11"/>
  <c r="AI3393" i="11" s="1"/>
  <c r="AH3394" i="11"/>
  <c r="AI3394" i="11" s="1"/>
  <c r="AH3395" i="11"/>
  <c r="AI3395" i="11" s="1"/>
  <c r="AH3396" i="11"/>
  <c r="AI3396" i="11" s="1"/>
  <c r="AH3397" i="11"/>
  <c r="AI3397" i="11" s="1"/>
  <c r="AH3398" i="11"/>
  <c r="AI3398" i="11" s="1"/>
  <c r="AH3399" i="11"/>
  <c r="AI3399" i="11" s="1"/>
  <c r="AH3400" i="11"/>
  <c r="AI3400" i="11" s="1"/>
  <c r="AH3401" i="11"/>
  <c r="AI3401" i="11" s="1"/>
  <c r="AH3402" i="11"/>
  <c r="AI3402" i="11" s="1"/>
  <c r="AH3403" i="11"/>
  <c r="AI3403" i="11" s="1"/>
  <c r="AH3404" i="11"/>
  <c r="AI3404" i="11" s="1"/>
  <c r="AH3405" i="11"/>
  <c r="AI3405" i="11" s="1"/>
  <c r="AH3406" i="11"/>
  <c r="AI3406" i="11" s="1"/>
  <c r="AH3407" i="11"/>
  <c r="AI3407" i="11" s="1"/>
  <c r="AH3408" i="11"/>
  <c r="AI3408" i="11" s="1"/>
  <c r="AH3409" i="11"/>
  <c r="AI3409" i="11" s="1"/>
  <c r="AH3410" i="11"/>
  <c r="AI3410" i="11" s="1"/>
  <c r="AH3411" i="11"/>
  <c r="AI3411" i="11" s="1"/>
  <c r="AH3412" i="11"/>
  <c r="AI3412" i="11" s="1"/>
  <c r="AH3413" i="11"/>
  <c r="AI3413" i="11" s="1"/>
  <c r="AH3414" i="11"/>
  <c r="AI3414" i="11" s="1"/>
  <c r="AH3415" i="11"/>
  <c r="AI3415" i="11" s="1"/>
  <c r="AH3416" i="11"/>
  <c r="AI3416" i="11" s="1"/>
  <c r="AH3417" i="11"/>
  <c r="AI3417" i="11" s="1"/>
  <c r="AH3418" i="11"/>
  <c r="AI3418" i="11" s="1"/>
  <c r="AH3419" i="11"/>
  <c r="AI3419" i="11" s="1"/>
  <c r="AH3420" i="11"/>
  <c r="AI3420" i="11" s="1"/>
  <c r="AH3421" i="11"/>
  <c r="AI3421" i="11" s="1"/>
  <c r="AH3422" i="11"/>
  <c r="AI3422" i="11" s="1"/>
  <c r="AH3423" i="11"/>
  <c r="AI3423" i="11" s="1"/>
  <c r="AH3424" i="11"/>
  <c r="AI3424" i="11" s="1"/>
  <c r="AH3425" i="11"/>
  <c r="AI3425" i="11" s="1"/>
  <c r="AH3426" i="11"/>
  <c r="AI3426" i="11" s="1"/>
  <c r="AH3427" i="11"/>
  <c r="AI3427" i="11" s="1"/>
  <c r="AH3428" i="11"/>
  <c r="AI3428" i="11" s="1"/>
  <c r="AH3429" i="11"/>
  <c r="AI3429" i="11" s="1"/>
  <c r="AH3430" i="11"/>
  <c r="AI3430" i="11" s="1"/>
  <c r="AH3431" i="11"/>
  <c r="AI3431" i="11" s="1"/>
  <c r="AH3432" i="11"/>
  <c r="AI3432" i="11" s="1"/>
  <c r="AH3433" i="11"/>
  <c r="AI3433" i="11" s="1"/>
  <c r="AH3434" i="11"/>
  <c r="AI3434" i="11" s="1"/>
  <c r="AH3435" i="11"/>
  <c r="AI3435" i="11" s="1"/>
  <c r="AH3436" i="11"/>
  <c r="AI3436" i="11" s="1"/>
  <c r="AH3437" i="11"/>
  <c r="AI3437" i="11" s="1"/>
  <c r="AH3438" i="11"/>
  <c r="AI3438" i="11" s="1"/>
  <c r="AH3439" i="11"/>
  <c r="AI3439" i="11" s="1"/>
  <c r="AH3440" i="11"/>
  <c r="AI3440" i="11" s="1"/>
  <c r="AH3441" i="11"/>
  <c r="AI3441" i="11" s="1"/>
  <c r="AH3442" i="11"/>
  <c r="AI3442" i="11" s="1"/>
  <c r="AH3443" i="11"/>
  <c r="AI3443" i="11" s="1"/>
  <c r="AH3444" i="11"/>
  <c r="AI3444" i="11" s="1"/>
  <c r="AH3445" i="11"/>
  <c r="AI3445" i="11" s="1"/>
  <c r="AH3446" i="11"/>
  <c r="AI3446" i="11" s="1"/>
  <c r="AH3447" i="11"/>
  <c r="AI3447" i="11" s="1"/>
  <c r="AH3448" i="11"/>
  <c r="AI3448" i="11" s="1"/>
  <c r="AH3449" i="11"/>
  <c r="AI3449" i="11" s="1"/>
  <c r="AH3450" i="11"/>
  <c r="AI3450" i="11" s="1"/>
  <c r="AH3451" i="11"/>
  <c r="AI3451" i="11" s="1"/>
  <c r="AH3452" i="11"/>
  <c r="AI3452" i="11" s="1"/>
  <c r="AH3453" i="11"/>
  <c r="AI3453" i="11" s="1"/>
  <c r="AH3454" i="11"/>
  <c r="AI3454" i="11" s="1"/>
  <c r="AH3455" i="11"/>
  <c r="AI3455" i="11" s="1"/>
  <c r="AH3456" i="11"/>
  <c r="AI3456" i="11" s="1"/>
  <c r="AH3457" i="11"/>
  <c r="AI3457" i="11" s="1"/>
  <c r="AH3458" i="11"/>
  <c r="AI3458" i="11" s="1"/>
  <c r="AH3459" i="11"/>
  <c r="AI3459" i="11" s="1"/>
  <c r="AH3460" i="11"/>
  <c r="AI3460" i="11" s="1"/>
  <c r="AH3461" i="11"/>
  <c r="AI3461" i="11" s="1"/>
  <c r="AH3462" i="11"/>
  <c r="AI3462" i="11" s="1"/>
  <c r="AH3463" i="11"/>
  <c r="AI3463" i="11" s="1"/>
  <c r="AH3464" i="11"/>
  <c r="AI3464" i="11" s="1"/>
  <c r="AH3465" i="11"/>
  <c r="AI3465" i="11" s="1"/>
  <c r="AH3466" i="11"/>
  <c r="AI3466" i="11" s="1"/>
  <c r="AH3467" i="11"/>
  <c r="AI3467" i="11" s="1"/>
  <c r="AH3468" i="11"/>
  <c r="AI3468" i="11" s="1"/>
  <c r="AH3469" i="11"/>
  <c r="AI3469" i="11" s="1"/>
  <c r="AH3470" i="11"/>
  <c r="AI3470" i="11" s="1"/>
  <c r="AH3471" i="11"/>
  <c r="AI3471" i="11" s="1"/>
  <c r="AH3472" i="11"/>
  <c r="AI3472" i="11" s="1"/>
  <c r="AH3473" i="11"/>
  <c r="AI3473" i="11" s="1"/>
  <c r="AH3474" i="11"/>
  <c r="AI3474" i="11" s="1"/>
  <c r="AH3475" i="11"/>
  <c r="AI3475" i="11" s="1"/>
  <c r="AH3476" i="11"/>
  <c r="AI3476" i="11" s="1"/>
  <c r="AH3477" i="11"/>
  <c r="AI3477" i="11" s="1"/>
  <c r="AH3478" i="11"/>
  <c r="AI3478" i="11" s="1"/>
  <c r="AH3479" i="11"/>
  <c r="AI3479" i="11" s="1"/>
  <c r="AH3480" i="11"/>
  <c r="AI3480" i="11" s="1"/>
  <c r="AH3481" i="11"/>
  <c r="AI3481" i="11" s="1"/>
  <c r="AH3482" i="11"/>
  <c r="AI3482" i="11" s="1"/>
  <c r="AH3483" i="11"/>
  <c r="AI3483" i="11" s="1"/>
  <c r="AH3484" i="11"/>
  <c r="AI3484" i="11" s="1"/>
  <c r="AH3485" i="11"/>
  <c r="AI3485" i="11" s="1"/>
  <c r="AH3486" i="11"/>
  <c r="AI3486" i="11" s="1"/>
  <c r="AH3487" i="11"/>
  <c r="AI3487" i="11" s="1"/>
  <c r="AH3488" i="11"/>
  <c r="AI3488" i="11" s="1"/>
  <c r="AH3489" i="11"/>
  <c r="AI3489" i="11" s="1"/>
  <c r="AH3490" i="11"/>
  <c r="AI3490" i="11" s="1"/>
  <c r="AH3491" i="11"/>
  <c r="AI3491" i="11" s="1"/>
  <c r="AH3492" i="11"/>
  <c r="AI3492" i="11" s="1"/>
  <c r="AH3493" i="11"/>
  <c r="AI3493" i="11" s="1"/>
  <c r="AH3494" i="11"/>
  <c r="AI3494" i="11" s="1"/>
  <c r="AH3495" i="11"/>
  <c r="AI3495" i="11" s="1"/>
  <c r="AH3496" i="11"/>
  <c r="AI3496" i="11" s="1"/>
  <c r="AH3497" i="11"/>
  <c r="AI3497" i="11" s="1"/>
  <c r="AH3498" i="11"/>
  <c r="AI3498" i="11" s="1"/>
  <c r="AH3499" i="11"/>
  <c r="AI3499" i="11" s="1"/>
  <c r="AH3500" i="11"/>
  <c r="AI3500" i="11" s="1"/>
  <c r="AH3501" i="11"/>
  <c r="AI3501" i="11" s="1"/>
  <c r="AH3502" i="11"/>
  <c r="AI3502" i="11" s="1"/>
  <c r="AH3503" i="11"/>
  <c r="AI3503" i="11" s="1"/>
  <c r="AH3504" i="11"/>
  <c r="AI3504" i="11" s="1"/>
  <c r="AH3505" i="11"/>
  <c r="AI3505" i="11" s="1"/>
  <c r="AH3506" i="11"/>
  <c r="AI3506" i="11" s="1"/>
  <c r="AH3507" i="11"/>
  <c r="AI3507" i="11" s="1"/>
  <c r="AH3508" i="11"/>
  <c r="AI3508" i="11" s="1"/>
  <c r="AH3509" i="11"/>
  <c r="AI3509" i="11" s="1"/>
  <c r="AH3510" i="11"/>
  <c r="AI3510" i="11" s="1"/>
  <c r="AH3511" i="11"/>
  <c r="AI3511" i="11" s="1"/>
  <c r="AH3512" i="11"/>
  <c r="AI3512" i="11" s="1"/>
  <c r="AH3513" i="11"/>
  <c r="AI3513" i="11" s="1"/>
  <c r="AH3514" i="11"/>
  <c r="AI3514" i="11" s="1"/>
  <c r="AH3515" i="11"/>
  <c r="AI3515" i="11" s="1"/>
  <c r="AH3516" i="11"/>
  <c r="AI3516" i="11" s="1"/>
  <c r="AH3517" i="11"/>
  <c r="AI3517" i="11" s="1"/>
  <c r="AH3518" i="11"/>
  <c r="AI3518" i="11" s="1"/>
  <c r="AH3519" i="11"/>
  <c r="AI3519" i="11" s="1"/>
  <c r="AH3520" i="11"/>
  <c r="AI3520" i="11" s="1"/>
  <c r="AH3521" i="11"/>
  <c r="AI3521" i="11" s="1"/>
  <c r="AH3522" i="11"/>
  <c r="AI3522" i="11" s="1"/>
  <c r="AH3523" i="11"/>
  <c r="AI3523" i="11" s="1"/>
  <c r="AH3524" i="11"/>
  <c r="AI3524" i="11" s="1"/>
  <c r="AH3525" i="11"/>
  <c r="AI3525" i="11" s="1"/>
  <c r="AH3526" i="11"/>
  <c r="AI3526" i="11" s="1"/>
  <c r="AH3527" i="11"/>
  <c r="AI3527" i="11" s="1"/>
  <c r="AH3528" i="11"/>
  <c r="AI3528" i="11" s="1"/>
  <c r="AH3529" i="11"/>
  <c r="AI3529" i="11" s="1"/>
  <c r="AH3530" i="11"/>
  <c r="AI3530" i="11" s="1"/>
  <c r="AH3531" i="11"/>
  <c r="AI3531" i="11" s="1"/>
  <c r="AH3532" i="11"/>
  <c r="AI3532" i="11" s="1"/>
  <c r="AH3533" i="11"/>
  <c r="AI3533" i="11" s="1"/>
  <c r="AH3534" i="11"/>
  <c r="AI3534" i="11" s="1"/>
  <c r="AH3535" i="11"/>
  <c r="AI3535" i="11" s="1"/>
  <c r="AH3536" i="11"/>
  <c r="AI3536" i="11" s="1"/>
  <c r="AH3537" i="11"/>
  <c r="AI3537" i="11" s="1"/>
  <c r="AH3538" i="11"/>
  <c r="AI3538" i="11" s="1"/>
  <c r="AH3539" i="11"/>
  <c r="AI3539" i="11" s="1"/>
  <c r="AH3540" i="11"/>
  <c r="AI3540" i="11" s="1"/>
  <c r="AH3541" i="11"/>
  <c r="AI3541" i="11" s="1"/>
  <c r="AH3542" i="11"/>
  <c r="AI3542" i="11" s="1"/>
  <c r="AH3543" i="11"/>
  <c r="AI3543" i="11" s="1"/>
  <c r="AH3544" i="11"/>
  <c r="AI3544" i="11" s="1"/>
  <c r="AH3545" i="11"/>
  <c r="AI3545" i="11" s="1"/>
  <c r="AH3546" i="11"/>
  <c r="AI3546" i="11" s="1"/>
  <c r="AH3547" i="11"/>
  <c r="AI3547" i="11" s="1"/>
  <c r="AH3548" i="11"/>
  <c r="AI3548" i="11" s="1"/>
  <c r="AH3549" i="11"/>
  <c r="AI3549" i="11" s="1"/>
  <c r="AH3550" i="11"/>
  <c r="AI3550" i="11" s="1"/>
  <c r="AH3551" i="11"/>
  <c r="AI3551" i="11" s="1"/>
  <c r="AH3552" i="11"/>
  <c r="AI3552" i="11" s="1"/>
  <c r="AH3553" i="11"/>
  <c r="AI3553" i="11" s="1"/>
  <c r="AH3554" i="11"/>
  <c r="AI3554" i="11" s="1"/>
  <c r="AH3555" i="11"/>
  <c r="AI3555" i="11" s="1"/>
  <c r="AH3556" i="11"/>
  <c r="AI3556" i="11" s="1"/>
  <c r="AH3557" i="11"/>
  <c r="AI3557" i="11" s="1"/>
  <c r="AH3558" i="11"/>
  <c r="AI3558" i="11" s="1"/>
  <c r="AH3559" i="11"/>
  <c r="AI3559" i="11" s="1"/>
  <c r="AH3560" i="11"/>
  <c r="AI3560" i="11" s="1"/>
  <c r="AH3561" i="11"/>
  <c r="AI3561" i="11" s="1"/>
  <c r="AH3562" i="11"/>
  <c r="AI3562" i="11" s="1"/>
  <c r="AH3563" i="11"/>
  <c r="AI3563" i="11" s="1"/>
  <c r="AH3564" i="11"/>
  <c r="AI3564" i="11" s="1"/>
  <c r="AH3565" i="11"/>
  <c r="AI3565" i="11" s="1"/>
  <c r="AH3566" i="11"/>
  <c r="AI3566" i="11" s="1"/>
  <c r="AH3567" i="11"/>
  <c r="AI3567" i="11" s="1"/>
  <c r="AH3568" i="11"/>
  <c r="AI3568" i="11" s="1"/>
  <c r="AH3569" i="11"/>
  <c r="AI3569" i="11" s="1"/>
  <c r="AH3570" i="11"/>
  <c r="AI3570" i="11" s="1"/>
  <c r="AH3571" i="11"/>
  <c r="AI3571" i="11" s="1"/>
  <c r="AH3572" i="11"/>
  <c r="AI3572" i="11" s="1"/>
  <c r="AH3573" i="11"/>
  <c r="AI3573" i="11" s="1"/>
  <c r="AH3574" i="11"/>
  <c r="AI3574" i="11" s="1"/>
  <c r="AH3575" i="11"/>
  <c r="AI3575" i="11" s="1"/>
  <c r="AH3576" i="11"/>
  <c r="AI3576" i="11" s="1"/>
  <c r="AH3577" i="11"/>
  <c r="AI3577" i="11" s="1"/>
  <c r="AH3578" i="11"/>
  <c r="AI3578" i="11" s="1"/>
  <c r="AH3579" i="11"/>
  <c r="AI3579" i="11" s="1"/>
  <c r="AH3580" i="11"/>
  <c r="AI3580" i="11" s="1"/>
  <c r="AH3581" i="11"/>
  <c r="AI3581" i="11" s="1"/>
  <c r="AH3582" i="11"/>
  <c r="AI3582" i="11" s="1"/>
  <c r="AH3583" i="11"/>
  <c r="AI3583" i="11" s="1"/>
  <c r="AH3584" i="11"/>
  <c r="AI3584" i="11" s="1"/>
  <c r="AH3585" i="11"/>
  <c r="AI3585" i="11" s="1"/>
  <c r="AH3586" i="11"/>
  <c r="AI3586" i="11" s="1"/>
  <c r="AH3587" i="11"/>
  <c r="AI3587" i="11" s="1"/>
  <c r="AH3588" i="11"/>
  <c r="AI3588" i="11" s="1"/>
  <c r="AH3589" i="11"/>
  <c r="AI3589" i="11" s="1"/>
  <c r="AH3590" i="11"/>
  <c r="AI3590" i="11" s="1"/>
  <c r="AH3591" i="11"/>
  <c r="AI3591" i="11" s="1"/>
  <c r="AH3592" i="11"/>
  <c r="AI3592" i="11" s="1"/>
  <c r="AH3593" i="11"/>
  <c r="AI3593" i="11" s="1"/>
  <c r="AH3594" i="11"/>
  <c r="AI3594" i="11" s="1"/>
  <c r="AH3595" i="11"/>
  <c r="AI3595" i="11" s="1"/>
  <c r="AH3596" i="11"/>
  <c r="AI3596" i="11" s="1"/>
  <c r="AH3597" i="11"/>
  <c r="AI3597" i="11" s="1"/>
  <c r="AH3598" i="11"/>
  <c r="AI3598" i="11" s="1"/>
  <c r="AH3599" i="11"/>
  <c r="AI3599" i="11" s="1"/>
  <c r="AH3600" i="11"/>
  <c r="AI3600" i="11" s="1"/>
  <c r="AH3601" i="11"/>
  <c r="AI3601" i="11" s="1"/>
  <c r="AH3602" i="11"/>
  <c r="AI3602" i="11" s="1"/>
  <c r="AH3603" i="11"/>
  <c r="AI3603" i="11" s="1"/>
  <c r="AH3604" i="11"/>
  <c r="AI3604" i="11" s="1"/>
  <c r="AH3605" i="11"/>
  <c r="AI3605" i="11" s="1"/>
  <c r="AH3606" i="11"/>
  <c r="AI3606" i="11" s="1"/>
  <c r="AH3607" i="11"/>
  <c r="AI3607" i="11" s="1"/>
  <c r="AH3608" i="11"/>
  <c r="AI3608" i="11" s="1"/>
  <c r="AH3609" i="11"/>
  <c r="AI3609" i="11" s="1"/>
  <c r="AH3610" i="11"/>
  <c r="AI3610" i="11" s="1"/>
  <c r="AH3611" i="11"/>
  <c r="AI3611" i="11" s="1"/>
  <c r="AH3612" i="11"/>
  <c r="AI3612" i="11" s="1"/>
  <c r="AH3613" i="11"/>
  <c r="AI3613" i="11" s="1"/>
  <c r="AH3614" i="11"/>
  <c r="AI3614" i="11" s="1"/>
  <c r="AH3615" i="11"/>
  <c r="AI3615" i="11" s="1"/>
  <c r="AH3616" i="11"/>
  <c r="AI3616" i="11" s="1"/>
  <c r="AH3617" i="11"/>
  <c r="AI3617" i="11" s="1"/>
  <c r="AH3618" i="11"/>
  <c r="AI3618" i="11" s="1"/>
  <c r="AH3619" i="11"/>
  <c r="AI3619" i="11" s="1"/>
  <c r="AH3620" i="11"/>
  <c r="AI3620" i="11" s="1"/>
  <c r="AH3621" i="11"/>
  <c r="AI3621" i="11" s="1"/>
  <c r="AH3622" i="11"/>
  <c r="AI3622" i="11" s="1"/>
  <c r="AH3623" i="11"/>
  <c r="AI3623" i="11" s="1"/>
  <c r="AH3624" i="11"/>
  <c r="AI3624" i="11" s="1"/>
  <c r="AH3625" i="11"/>
  <c r="AI3625" i="11" s="1"/>
  <c r="AH3626" i="11"/>
  <c r="AI3626" i="11" s="1"/>
  <c r="AH3627" i="11"/>
  <c r="AI3627" i="11" s="1"/>
  <c r="AH3628" i="11"/>
  <c r="AI3628" i="11" s="1"/>
  <c r="AH3629" i="11"/>
  <c r="AI3629" i="11" s="1"/>
  <c r="AH3630" i="11"/>
  <c r="AI3630" i="11" s="1"/>
  <c r="AH3631" i="11"/>
  <c r="AI3631" i="11" s="1"/>
  <c r="AH3632" i="11"/>
  <c r="AI3632" i="11" s="1"/>
  <c r="AH3633" i="11"/>
  <c r="AI3633" i="11" s="1"/>
  <c r="AH3634" i="11"/>
  <c r="AI3634" i="11" s="1"/>
  <c r="AH3635" i="11"/>
  <c r="AI3635" i="11" s="1"/>
  <c r="AH3636" i="11"/>
  <c r="AI3636" i="11" s="1"/>
  <c r="AH3637" i="11"/>
  <c r="AI3637" i="11" s="1"/>
  <c r="AH3638" i="11"/>
  <c r="AI3638" i="11" s="1"/>
  <c r="AH3639" i="11"/>
  <c r="AI3639" i="11" s="1"/>
  <c r="AH3640" i="11"/>
  <c r="AI3640" i="11" s="1"/>
  <c r="AH3641" i="11"/>
  <c r="AI3641" i="11" s="1"/>
  <c r="AH3642" i="11"/>
  <c r="AI3642" i="11" s="1"/>
  <c r="AH3643" i="11"/>
  <c r="AI3643" i="11" s="1"/>
  <c r="AH3644" i="11"/>
  <c r="AI3644" i="11" s="1"/>
  <c r="AH3645" i="11"/>
  <c r="AI3645" i="11" s="1"/>
  <c r="AH3646" i="11"/>
  <c r="AI3646" i="11" s="1"/>
  <c r="AH3647" i="11"/>
  <c r="AI3647" i="11" s="1"/>
  <c r="AH3648" i="11"/>
  <c r="AI3648" i="11" s="1"/>
  <c r="AH3649" i="11"/>
  <c r="AI3649" i="11" s="1"/>
  <c r="AH3650" i="11"/>
  <c r="AI3650" i="11" s="1"/>
  <c r="AH3651" i="11"/>
  <c r="AI3651" i="11" s="1"/>
  <c r="AH3652" i="11"/>
  <c r="AI3652" i="11" s="1"/>
  <c r="AH3653" i="11"/>
  <c r="AI3653" i="11" s="1"/>
  <c r="AH3654" i="11"/>
  <c r="AI3654" i="11" s="1"/>
  <c r="AH3655" i="11"/>
  <c r="AI3655" i="11" s="1"/>
  <c r="AH3656" i="11"/>
  <c r="AI3656" i="11" s="1"/>
  <c r="AH3657" i="11"/>
  <c r="AI3657" i="11" s="1"/>
  <c r="AH3658" i="11"/>
  <c r="AI3658" i="11" s="1"/>
  <c r="AH3659" i="11"/>
  <c r="AI3659" i="11" s="1"/>
  <c r="AH3660" i="11"/>
  <c r="AI3660" i="11" s="1"/>
  <c r="AH3661" i="11"/>
  <c r="AI3661" i="11" s="1"/>
  <c r="AH3662" i="11"/>
  <c r="AI3662" i="11" s="1"/>
  <c r="AH3663" i="11"/>
  <c r="AI3663" i="11" s="1"/>
  <c r="AH3664" i="11"/>
  <c r="AI3664" i="11" s="1"/>
  <c r="AH3665" i="11"/>
  <c r="AI3665" i="11" s="1"/>
  <c r="AH3666" i="11"/>
  <c r="AI3666" i="11" s="1"/>
  <c r="AH3667" i="11"/>
  <c r="AI3667" i="11" s="1"/>
  <c r="AH3668" i="11"/>
  <c r="AI3668" i="11" s="1"/>
  <c r="AH3669" i="11"/>
  <c r="AI3669" i="11" s="1"/>
  <c r="AH3670" i="11"/>
  <c r="AI3670" i="11" s="1"/>
  <c r="AH3671" i="11"/>
  <c r="AI3671" i="11" s="1"/>
  <c r="AH3672" i="11"/>
  <c r="AI3672" i="11" s="1"/>
  <c r="AH3673" i="11"/>
  <c r="AI3673" i="11" s="1"/>
  <c r="AH3674" i="11"/>
  <c r="AI3674" i="11" s="1"/>
  <c r="AH3675" i="11"/>
  <c r="AI3675" i="11" s="1"/>
  <c r="AH3676" i="11"/>
  <c r="AI3676" i="11" s="1"/>
  <c r="AH3677" i="11"/>
  <c r="AI3677" i="11" s="1"/>
  <c r="AH3678" i="11"/>
  <c r="AI3678" i="11" s="1"/>
  <c r="AH3679" i="11"/>
  <c r="AI3679" i="11" s="1"/>
  <c r="AH3680" i="11"/>
  <c r="AI3680" i="11" s="1"/>
  <c r="AH3681" i="11"/>
  <c r="AI3681" i="11" s="1"/>
  <c r="AH3682" i="11"/>
  <c r="AI3682" i="11" s="1"/>
  <c r="AH3683" i="11"/>
  <c r="AI3683" i="11" s="1"/>
  <c r="AH3684" i="11"/>
  <c r="AI3684" i="11" s="1"/>
  <c r="AH3685" i="11"/>
  <c r="AI3685" i="11" s="1"/>
  <c r="AH3686" i="11"/>
  <c r="AI3686" i="11" s="1"/>
  <c r="AH3687" i="11"/>
  <c r="AI3687" i="11" s="1"/>
  <c r="AH3688" i="11"/>
  <c r="AI3688" i="11" s="1"/>
  <c r="AH3689" i="11"/>
  <c r="AI3689" i="11" s="1"/>
  <c r="AH3690" i="11"/>
  <c r="AI3690" i="11" s="1"/>
  <c r="AH3691" i="11"/>
  <c r="AI3691" i="11" s="1"/>
  <c r="AH3692" i="11"/>
  <c r="AI3692" i="11" s="1"/>
  <c r="AH3693" i="11"/>
  <c r="AI3693" i="11" s="1"/>
  <c r="AH3694" i="11"/>
  <c r="AI3694" i="11" s="1"/>
  <c r="AH3695" i="11"/>
  <c r="AI3695" i="11" s="1"/>
  <c r="AH3696" i="11"/>
  <c r="AI3696" i="11" s="1"/>
  <c r="AH3697" i="11"/>
  <c r="AI3697" i="11" s="1"/>
  <c r="AH3698" i="11"/>
  <c r="AI3698" i="11" s="1"/>
  <c r="AH3699" i="11"/>
  <c r="AI3699" i="11" s="1"/>
  <c r="AH3700" i="11"/>
  <c r="AI3700" i="11" s="1"/>
  <c r="AH3701" i="11"/>
  <c r="AI3701" i="11" s="1"/>
  <c r="AH3702" i="11"/>
  <c r="AI3702" i="11" s="1"/>
  <c r="AH3703" i="11"/>
  <c r="AI3703" i="11" s="1"/>
  <c r="AH3704" i="11"/>
  <c r="AI3704" i="11" s="1"/>
  <c r="AH3705" i="11"/>
  <c r="AI3705" i="11" s="1"/>
  <c r="AH3706" i="11"/>
  <c r="AI3706" i="11" s="1"/>
  <c r="AH3707" i="11"/>
  <c r="AI3707" i="11" s="1"/>
  <c r="AH3708" i="11"/>
  <c r="AI3708" i="11" s="1"/>
  <c r="AH3709" i="11"/>
  <c r="AI3709" i="11" s="1"/>
  <c r="AH3710" i="11"/>
  <c r="AI3710" i="11" s="1"/>
  <c r="AH3711" i="11"/>
  <c r="AI3711" i="11" s="1"/>
  <c r="AH3712" i="11"/>
  <c r="AI3712" i="11" s="1"/>
  <c r="AH3713" i="11"/>
  <c r="AI3713" i="11" s="1"/>
  <c r="AH3714" i="11"/>
  <c r="AI3714" i="11" s="1"/>
  <c r="AH3715" i="11"/>
  <c r="AI3715" i="11" s="1"/>
  <c r="AH3716" i="11"/>
  <c r="AI3716" i="11" s="1"/>
  <c r="AH3717" i="11"/>
  <c r="AI3717" i="11" s="1"/>
  <c r="AH3718" i="11"/>
  <c r="AI3718" i="11" s="1"/>
  <c r="AH3719" i="11"/>
  <c r="AI3719" i="11" s="1"/>
  <c r="AH3720" i="11"/>
  <c r="AI3720" i="11" s="1"/>
  <c r="AH3721" i="11"/>
  <c r="AI3721" i="11" s="1"/>
  <c r="AH3722" i="11"/>
  <c r="AI3722" i="11" s="1"/>
  <c r="AH3723" i="11"/>
  <c r="AI3723" i="11" s="1"/>
  <c r="AH3724" i="11"/>
  <c r="AI3724" i="11" s="1"/>
  <c r="AH3725" i="11"/>
  <c r="AI3725" i="11" s="1"/>
  <c r="AH3726" i="11"/>
  <c r="AI3726" i="11" s="1"/>
  <c r="AH3727" i="11"/>
  <c r="AI3727" i="11" s="1"/>
  <c r="AH3728" i="11"/>
  <c r="AI3728" i="11" s="1"/>
  <c r="AH3729" i="11"/>
  <c r="AI3729" i="11" s="1"/>
  <c r="AH3730" i="11"/>
  <c r="AI3730" i="11" s="1"/>
  <c r="AH3731" i="11"/>
  <c r="AI3731" i="11" s="1"/>
  <c r="AH3732" i="11"/>
  <c r="AI3732" i="11" s="1"/>
  <c r="AH3733" i="11"/>
  <c r="AI3733" i="11" s="1"/>
  <c r="AH3734" i="11"/>
  <c r="AI3734" i="11" s="1"/>
  <c r="AH3735" i="11"/>
  <c r="AI3735" i="11" s="1"/>
  <c r="AH3736" i="11"/>
  <c r="AI3736" i="11" s="1"/>
  <c r="AH3737" i="11"/>
  <c r="AI3737" i="11" s="1"/>
  <c r="AH3738" i="11"/>
  <c r="AI3738" i="11" s="1"/>
  <c r="AH3739" i="11"/>
  <c r="AI3739" i="11" s="1"/>
  <c r="AH3740" i="11"/>
  <c r="AI3740" i="11" s="1"/>
  <c r="AH3741" i="11"/>
  <c r="AI3741" i="11" s="1"/>
  <c r="AH3742" i="11"/>
  <c r="AI3742" i="11" s="1"/>
  <c r="AH3743" i="11"/>
  <c r="AI3743" i="11" s="1"/>
  <c r="AH3744" i="11"/>
  <c r="AI3744" i="11" s="1"/>
  <c r="AH3745" i="11"/>
  <c r="AI3745" i="11" s="1"/>
  <c r="AH3746" i="11"/>
  <c r="AI3746" i="11" s="1"/>
  <c r="AH3747" i="11"/>
  <c r="AI3747" i="11" s="1"/>
  <c r="AH3748" i="11"/>
  <c r="AI3748" i="11" s="1"/>
  <c r="AH3749" i="11"/>
  <c r="AI3749" i="11" s="1"/>
  <c r="AH3750" i="11"/>
  <c r="AI3750" i="11" s="1"/>
  <c r="AH3751" i="11"/>
  <c r="AI3751" i="11" s="1"/>
  <c r="AH3752" i="11"/>
  <c r="AI3752" i="11" s="1"/>
  <c r="AH3753" i="11"/>
  <c r="AI3753" i="11" s="1"/>
  <c r="AH3754" i="11"/>
  <c r="AI3754" i="11" s="1"/>
  <c r="AH3755" i="11"/>
  <c r="AI3755" i="11" s="1"/>
  <c r="AH3756" i="11"/>
  <c r="AI3756" i="11" s="1"/>
  <c r="AH3757" i="11"/>
  <c r="AI3757" i="11" s="1"/>
  <c r="AH3758" i="11"/>
  <c r="AI3758" i="11" s="1"/>
  <c r="AH3759" i="11"/>
  <c r="AI3759" i="11" s="1"/>
  <c r="AH3760" i="11"/>
  <c r="AI3760" i="11" s="1"/>
  <c r="AH3761" i="11"/>
  <c r="AI3761" i="11" s="1"/>
  <c r="AH3762" i="11"/>
  <c r="AI3762" i="11" s="1"/>
  <c r="AH3763" i="11"/>
  <c r="AI3763" i="11" s="1"/>
  <c r="AH3764" i="11"/>
  <c r="AI3764" i="11" s="1"/>
  <c r="AH3765" i="11"/>
  <c r="AI3765" i="11" s="1"/>
  <c r="AH3766" i="11"/>
  <c r="AI3766" i="11" s="1"/>
  <c r="AH3767" i="11"/>
  <c r="AI3767" i="11" s="1"/>
  <c r="AH3768" i="11"/>
  <c r="AI3768" i="11" s="1"/>
  <c r="AH3769" i="11"/>
  <c r="AI3769" i="11" s="1"/>
  <c r="AH3770" i="11"/>
  <c r="AI3770" i="11" s="1"/>
  <c r="AH3771" i="11"/>
  <c r="AI3771" i="11" s="1"/>
  <c r="AH3772" i="11"/>
  <c r="AI3772" i="11" s="1"/>
  <c r="AH3773" i="11"/>
  <c r="AI3773" i="11" s="1"/>
  <c r="AH3774" i="11"/>
  <c r="AI3774" i="11" s="1"/>
  <c r="AH3775" i="11"/>
  <c r="AI3775" i="11" s="1"/>
  <c r="AH3776" i="11"/>
  <c r="AI3776" i="11" s="1"/>
  <c r="AH3777" i="11"/>
  <c r="AI3777" i="11" s="1"/>
  <c r="AH3778" i="11"/>
  <c r="AI3778" i="11" s="1"/>
  <c r="AH3779" i="11"/>
  <c r="AI3779" i="11" s="1"/>
  <c r="AH3780" i="11"/>
  <c r="AI3780" i="11" s="1"/>
  <c r="AH3781" i="11"/>
  <c r="AI3781" i="11" s="1"/>
  <c r="AH3782" i="11"/>
  <c r="AI3782" i="11" s="1"/>
  <c r="AH3783" i="11"/>
  <c r="AI3783" i="11" s="1"/>
  <c r="AH3784" i="11"/>
  <c r="AI3784" i="11" s="1"/>
  <c r="AH3785" i="11"/>
  <c r="AI3785" i="11" s="1"/>
  <c r="AH3786" i="11"/>
  <c r="AI3786" i="11" s="1"/>
  <c r="AH3787" i="11"/>
  <c r="AI3787" i="11" s="1"/>
  <c r="AH3788" i="11"/>
  <c r="AI3788" i="11" s="1"/>
  <c r="AH3789" i="11"/>
  <c r="AI3789" i="11" s="1"/>
  <c r="AH3790" i="11"/>
  <c r="AI3790" i="11" s="1"/>
  <c r="AH3791" i="11"/>
  <c r="AI3791" i="11" s="1"/>
  <c r="AH3792" i="11"/>
  <c r="AI3792" i="11" s="1"/>
  <c r="AH3793" i="11"/>
  <c r="AI3793" i="11" s="1"/>
  <c r="AH3794" i="11"/>
  <c r="AI3794" i="11" s="1"/>
  <c r="AH3795" i="11"/>
  <c r="AI3795" i="11" s="1"/>
  <c r="AH3796" i="11"/>
  <c r="AI3796" i="11" s="1"/>
  <c r="AH3797" i="11"/>
  <c r="AI3797" i="11" s="1"/>
  <c r="AH3798" i="11"/>
  <c r="AI3798" i="11" s="1"/>
  <c r="AH3799" i="11"/>
  <c r="AI3799" i="11" s="1"/>
  <c r="AH3800" i="11"/>
  <c r="AI3800" i="11" s="1"/>
  <c r="AH3801" i="11"/>
  <c r="AI3801" i="11" s="1"/>
  <c r="AH3802" i="11"/>
  <c r="AI3802" i="11" s="1"/>
  <c r="AH3803" i="11"/>
  <c r="AI3803" i="11" s="1"/>
  <c r="AH3804" i="11"/>
  <c r="AI3804" i="11" s="1"/>
  <c r="AH3805" i="11"/>
  <c r="AI3805" i="11" s="1"/>
  <c r="AH3806" i="11"/>
  <c r="AI3806" i="11" s="1"/>
  <c r="AH3807" i="11"/>
  <c r="AI3807" i="11" s="1"/>
  <c r="AH3808" i="11"/>
  <c r="AI3808" i="11" s="1"/>
  <c r="AH3809" i="11"/>
  <c r="AI3809" i="11" s="1"/>
  <c r="AH3810" i="11"/>
  <c r="AI3810" i="11" s="1"/>
  <c r="AH3811" i="11"/>
  <c r="AI3811" i="11" s="1"/>
  <c r="AH3812" i="11"/>
  <c r="AI3812" i="11" s="1"/>
  <c r="AH3813" i="11"/>
  <c r="AI3813" i="11" s="1"/>
  <c r="AH3814" i="11"/>
  <c r="AI3814" i="11" s="1"/>
  <c r="AH3815" i="11"/>
  <c r="AI3815" i="11" s="1"/>
  <c r="AH3816" i="11"/>
  <c r="AI3816" i="11" s="1"/>
  <c r="AH3817" i="11"/>
  <c r="AI3817" i="11" s="1"/>
  <c r="AH3818" i="11"/>
  <c r="AI3818" i="11" s="1"/>
  <c r="AH3819" i="11"/>
  <c r="AI3819" i="11" s="1"/>
  <c r="AH3820" i="11"/>
  <c r="AI3820" i="11" s="1"/>
  <c r="AH3821" i="11"/>
  <c r="AI3821" i="11" s="1"/>
  <c r="AH3822" i="11"/>
  <c r="AI3822" i="11" s="1"/>
  <c r="AH3823" i="11"/>
  <c r="AI3823" i="11" s="1"/>
  <c r="AH3824" i="11"/>
  <c r="AI3824" i="11" s="1"/>
  <c r="AH3825" i="11"/>
  <c r="AI3825" i="11" s="1"/>
  <c r="AH3826" i="11"/>
  <c r="AI3826" i="11" s="1"/>
  <c r="AH3827" i="11"/>
  <c r="AI3827" i="11" s="1"/>
  <c r="AH3828" i="11"/>
  <c r="AI3828" i="11" s="1"/>
  <c r="AH3829" i="11"/>
  <c r="AI3829" i="11" s="1"/>
  <c r="AH3830" i="11"/>
  <c r="AI3830" i="11" s="1"/>
  <c r="AH3831" i="11"/>
  <c r="AI3831" i="11" s="1"/>
  <c r="AH3832" i="11"/>
  <c r="AI3832" i="11" s="1"/>
  <c r="AH3833" i="11"/>
  <c r="AI3833" i="11" s="1"/>
  <c r="AH3834" i="11"/>
  <c r="AI3834" i="11" s="1"/>
  <c r="AH3835" i="11"/>
  <c r="AI3835" i="11" s="1"/>
  <c r="AH3836" i="11"/>
  <c r="AI3836" i="11" s="1"/>
  <c r="AH3837" i="11"/>
  <c r="AI3837" i="11" s="1"/>
  <c r="AH3838" i="11"/>
  <c r="AI3838" i="11" s="1"/>
  <c r="AH3839" i="11"/>
  <c r="AI3839" i="11" s="1"/>
  <c r="AH3840" i="11"/>
  <c r="AI3840" i="11" s="1"/>
  <c r="AH3841" i="11"/>
  <c r="AI3841" i="11" s="1"/>
  <c r="AH3842" i="11"/>
  <c r="AI3842" i="11" s="1"/>
  <c r="AH3843" i="11"/>
  <c r="AI3843" i="11" s="1"/>
  <c r="AH3844" i="11"/>
  <c r="AI3844" i="11" s="1"/>
  <c r="AH3845" i="11"/>
  <c r="AI3845" i="11" s="1"/>
  <c r="AH3846" i="11"/>
  <c r="AI3846" i="11" s="1"/>
  <c r="AH3847" i="11"/>
  <c r="AI3847" i="11" s="1"/>
  <c r="AH3848" i="11"/>
  <c r="AI3848" i="11" s="1"/>
  <c r="AH3849" i="11"/>
  <c r="AI3849" i="11" s="1"/>
  <c r="AH3850" i="11"/>
  <c r="AI3850" i="11" s="1"/>
  <c r="AH3851" i="11"/>
  <c r="AI3851" i="11" s="1"/>
  <c r="AH3852" i="11"/>
  <c r="AI3852" i="11" s="1"/>
  <c r="AH3853" i="11"/>
  <c r="AI3853" i="11" s="1"/>
  <c r="AH3854" i="11"/>
  <c r="AI3854" i="11" s="1"/>
  <c r="AH3855" i="11"/>
  <c r="AI3855" i="11" s="1"/>
  <c r="AH3856" i="11"/>
  <c r="AI3856" i="11" s="1"/>
  <c r="AH3857" i="11"/>
  <c r="AI3857" i="11" s="1"/>
  <c r="AH3858" i="11"/>
  <c r="AI3858" i="11" s="1"/>
  <c r="AH3859" i="11"/>
  <c r="AI3859" i="11" s="1"/>
  <c r="AH3860" i="11"/>
  <c r="AI3860" i="11" s="1"/>
  <c r="AH3861" i="11"/>
  <c r="AI3861" i="11" s="1"/>
  <c r="AH3862" i="11"/>
  <c r="AI3862" i="11" s="1"/>
  <c r="AH3863" i="11"/>
  <c r="AI3863" i="11" s="1"/>
  <c r="AH3864" i="11"/>
  <c r="AI3864" i="11" s="1"/>
  <c r="AH3865" i="11"/>
  <c r="AI3865" i="11" s="1"/>
  <c r="AH3866" i="11"/>
  <c r="AI3866" i="11" s="1"/>
  <c r="AH3867" i="11"/>
  <c r="AI3867" i="11" s="1"/>
  <c r="AH3868" i="11"/>
  <c r="AI3868" i="11" s="1"/>
  <c r="AH3869" i="11"/>
  <c r="AI3869" i="11" s="1"/>
  <c r="AH3870" i="11"/>
  <c r="AI3870" i="11" s="1"/>
  <c r="AH3871" i="11"/>
  <c r="AI3871" i="11" s="1"/>
  <c r="AH3872" i="11"/>
  <c r="AI3872" i="11" s="1"/>
  <c r="AH3873" i="11"/>
  <c r="AI3873" i="11" s="1"/>
  <c r="AH3874" i="11"/>
  <c r="AI3874" i="11" s="1"/>
  <c r="AH3875" i="11"/>
  <c r="AI3875" i="11" s="1"/>
  <c r="AH3876" i="11"/>
  <c r="AI3876" i="11" s="1"/>
  <c r="AH3877" i="11"/>
  <c r="AI3877" i="11" s="1"/>
  <c r="AH3878" i="11"/>
  <c r="AI3878" i="11" s="1"/>
  <c r="AH3879" i="11"/>
  <c r="AI3879" i="11" s="1"/>
  <c r="AH3880" i="11"/>
  <c r="AI3880" i="11" s="1"/>
  <c r="AH3881" i="11"/>
  <c r="AI3881" i="11" s="1"/>
  <c r="AH3882" i="11"/>
  <c r="AI3882" i="11" s="1"/>
  <c r="AH3883" i="11"/>
  <c r="AI3883" i="11" s="1"/>
  <c r="AH3884" i="11"/>
  <c r="AI3884" i="11" s="1"/>
  <c r="AH3885" i="11"/>
  <c r="AI3885" i="11" s="1"/>
  <c r="AH3886" i="11"/>
  <c r="AI3886" i="11" s="1"/>
  <c r="AH3887" i="11"/>
  <c r="AI3887" i="11" s="1"/>
  <c r="AH3888" i="11"/>
  <c r="AI3888" i="11" s="1"/>
  <c r="AH3889" i="11"/>
  <c r="AI3889" i="11" s="1"/>
  <c r="AH3890" i="11"/>
  <c r="AI3890" i="11" s="1"/>
  <c r="AH3891" i="11"/>
  <c r="AI3891" i="11" s="1"/>
  <c r="AH3892" i="11"/>
  <c r="AI3892" i="11" s="1"/>
  <c r="AH3893" i="11"/>
  <c r="AI3893" i="11" s="1"/>
  <c r="AH3894" i="11"/>
  <c r="AI3894" i="11" s="1"/>
  <c r="AH3895" i="11"/>
  <c r="AI3895" i="11" s="1"/>
  <c r="AH3896" i="11"/>
  <c r="AI3896" i="11" s="1"/>
  <c r="AH3897" i="11"/>
  <c r="AI3897" i="11" s="1"/>
  <c r="AH3898" i="11"/>
  <c r="AI3898" i="11" s="1"/>
  <c r="AH3899" i="11"/>
  <c r="AI3899" i="11" s="1"/>
  <c r="AH3900" i="11"/>
  <c r="AI3900" i="11" s="1"/>
  <c r="AH3901" i="11"/>
  <c r="AI3901" i="11" s="1"/>
  <c r="AH3902" i="11"/>
  <c r="AI3902" i="11" s="1"/>
  <c r="AH3903" i="11"/>
  <c r="AI3903" i="11" s="1"/>
  <c r="AH3904" i="11"/>
  <c r="AI3904" i="11" s="1"/>
  <c r="AH3905" i="11"/>
  <c r="AI3905" i="11" s="1"/>
  <c r="AH3906" i="11"/>
  <c r="AI3906" i="11" s="1"/>
  <c r="AH3907" i="11"/>
  <c r="AI3907" i="11" s="1"/>
  <c r="AH3908" i="11"/>
  <c r="AI3908" i="11" s="1"/>
  <c r="AH3909" i="11"/>
  <c r="AI3909" i="11" s="1"/>
  <c r="AH3910" i="11"/>
  <c r="AI3910" i="11" s="1"/>
  <c r="AH3911" i="11"/>
  <c r="AI3911" i="11" s="1"/>
  <c r="AH3912" i="11"/>
  <c r="AI3912" i="11" s="1"/>
  <c r="AH3913" i="11"/>
  <c r="AI3913" i="11" s="1"/>
  <c r="AH3914" i="11"/>
  <c r="AI3914" i="11" s="1"/>
  <c r="AH3915" i="11"/>
  <c r="AI3915" i="11" s="1"/>
  <c r="AH3916" i="11"/>
  <c r="AI3916" i="11" s="1"/>
  <c r="AH3917" i="11"/>
  <c r="AI3917" i="11" s="1"/>
  <c r="AH3918" i="11"/>
  <c r="AI3918" i="11" s="1"/>
  <c r="AH3919" i="11"/>
  <c r="AI3919" i="11" s="1"/>
  <c r="AH3920" i="11"/>
  <c r="AI3920" i="11" s="1"/>
  <c r="AH3921" i="11"/>
  <c r="AI3921" i="11" s="1"/>
  <c r="AH3922" i="11"/>
  <c r="AI3922" i="11" s="1"/>
  <c r="AH3923" i="11"/>
  <c r="AI3923" i="11" s="1"/>
  <c r="AH3924" i="11"/>
  <c r="AI3924" i="11" s="1"/>
  <c r="AH3925" i="11"/>
  <c r="AI3925" i="11" s="1"/>
  <c r="AH3926" i="11"/>
  <c r="AI3926" i="11" s="1"/>
  <c r="AH3927" i="11"/>
  <c r="AI3927" i="11" s="1"/>
  <c r="AH3928" i="11"/>
  <c r="AI3928" i="11" s="1"/>
  <c r="AH3929" i="11"/>
  <c r="AI3929" i="11" s="1"/>
  <c r="AH3930" i="11"/>
  <c r="AI3930" i="11" s="1"/>
  <c r="AH3931" i="11"/>
  <c r="AI3931" i="11" s="1"/>
  <c r="AH3932" i="11"/>
  <c r="AI3932" i="11" s="1"/>
  <c r="AH3933" i="11"/>
  <c r="AI3933" i="11" s="1"/>
  <c r="AH3934" i="11"/>
  <c r="AI3934" i="11" s="1"/>
  <c r="AH3935" i="11"/>
  <c r="AI3935" i="11" s="1"/>
  <c r="AH3936" i="11"/>
  <c r="AI3936" i="11" s="1"/>
  <c r="AH3937" i="11"/>
  <c r="AI3937" i="11" s="1"/>
  <c r="AH3938" i="11"/>
  <c r="AI3938" i="11" s="1"/>
  <c r="AH3939" i="11"/>
  <c r="AI3939" i="11" s="1"/>
  <c r="AH3940" i="11"/>
  <c r="AI3940" i="11" s="1"/>
  <c r="AH3941" i="11"/>
  <c r="AI3941" i="11" s="1"/>
  <c r="AH3942" i="11"/>
  <c r="AI3942" i="11" s="1"/>
  <c r="AH3943" i="11"/>
  <c r="AI3943" i="11" s="1"/>
  <c r="AH3944" i="11"/>
  <c r="AI3944" i="11" s="1"/>
  <c r="AH3945" i="11"/>
  <c r="AI3945" i="11" s="1"/>
  <c r="AH3946" i="11"/>
  <c r="AI3946" i="11" s="1"/>
  <c r="AH3947" i="11"/>
  <c r="AI3947" i="11" s="1"/>
  <c r="AH3948" i="11"/>
  <c r="AI3948" i="11" s="1"/>
  <c r="AH3949" i="11"/>
  <c r="AI3949" i="11" s="1"/>
  <c r="AH3950" i="11"/>
  <c r="AI3950" i="11" s="1"/>
  <c r="AH3951" i="11"/>
  <c r="AI3951" i="11" s="1"/>
  <c r="AH3952" i="11"/>
  <c r="AI3952" i="11" s="1"/>
  <c r="AH3953" i="11"/>
  <c r="AI3953" i="11" s="1"/>
  <c r="AH3954" i="11"/>
  <c r="AI3954" i="11" s="1"/>
  <c r="AH3955" i="11"/>
  <c r="AI3955" i="11" s="1"/>
  <c r="AH3956" i="11"/>
  <c r="AI3956" i="11" s="1"/>
  <c r="AH3957" i="11"/>
  <c r="AI3957" i="11" s="1"/>
  <c r="AH3958" i="11"/>
  <c r="AI3958" i="11" s="1"/>
  <c r="AH3959" i="11"/>
  <c r="AI3959" i="11" s="1"/>
  <c r="AH3960" i="11"/>
  <c r="AI3960" i="11" s="1"/>
  <c r="AH3961" i="11"/>
  <c r="AI3961" i="11" s="1"/>
  <c r="AH3962" i="11"/>
  <c r="AI3962" i="11" s="1"/>
  <c r="AH3963" i="11"/>
  <c r="AI3963" i="11" s="1"/>
  <c r="AH3964" i="11"/>
  <c r="AI3964" i="11" s="1"/>
  <c r="AH3965" i="11"/>
  <c r="AI3965" i="11" s="1"/>
  <c r="AH3966" i="11"/>
  <c r="AI3966" i="11" s="1"/>
  <c r="AH3967" i="11"/>
  <c r="AI3967" i="11" s="1"/>
  <c r="AH3968" i="11"/>
  <c r="AI3968" i="11" s="1"/>
  <c r="AH3969" i="11"/>
  <c r="AI3969" i="11" s="1"/>
  <c r="AH3970" i="11"/>
  <c r="AI3970" i="11" s="1"/>
  <c r="AH3971" i="11"/>
  <c r="AI3971" i="11" s="1"/>
  <c r="AH3972" i="11"/>
  <c r="AI3972" i="11" s="1"/>
  <c r="AH3973" i="11"/>
  <c r="AI3973" i="11" s="1"/>
  <c r="AH3974" i="11"/>
  <c r="AI3974" i="11" s="1"/>
  <c r="AH3975" i="11"/>
  <c r="AI3975" i="11" s="1"/>
  <c r="AH3976" i="11"/>
  <c r="AI3976" i="11" s="1"/>
  <c r="AH3977" i="11"/>
  <c r="AI3977" i="11" s="1"/>
  <c r="AH3978" i="11"/>
  <c r="AI3978" i="11" s="1"/>
  <c r="AH3979" i="11"/>
  <c r="AI3979" i="11" s="1"/>
  <c r="AH3980" i="11"/>
  <c r="AI3980" i="11" s="1"/>
  <c r="AH3981" i="11"/>
  <c r="AI3981" i="11" s="1"/>
  <c r="AH3982" i="11"/>
  <c r="AI3982" i="11" s="1"/>
  <c r="AH3983" i="11"/>
  <c r="AI3983" i="11" s="1"/>
  <c r="AH3984" i="11"/>
  <c r="AI3984" i="11" s="1"/>
  <c r="AH3985" i="11"/>
  <c r="AI3985" i="11" s="1"/>
  <c r="AH3986" i="11"/>
  <c r="AI3986" i="11" s="1"/>
  <c r="AH3987" i="11"/>
  <c r="AI3987" i="11" s="1"/>
  <c r="AH3988" i="11"/>
  <c r="AI3988" i="11" s="1"/>
  <c r="AH3989" i="11"/>
  <c r="AI3989" i="11" s="1"/>
  <c r="AH3990" i="11"/>
  <c r="AI3990" i="11" s="1"/>
  <c r="AH3991" i="11"/>
  <c r="AI3991" i="11" s="1"/>
  <c r="AH3992" i="11"/>
  <c r="AI3992" i="11" s="1"/>
  <c r="AH3993" i="11"/>
  <c r="AI3993" i="11" s="1"/>
  <c r="AH3994" i="11"/>
  <c r="AI3994" i="11" s="1"/>
  <c r="AH3995" i="11"/>
  <c r="AI3995" i="11" s="1"/>
  <c r="AH3996" i="11"/>
  <c r="AI3996" i="11" s="1"/>
  <c r="AH3997" i="11"/>
  <c r="AI3997" i="11" s="1"/>
  <c r="AH3998" i="11"/>
  <c r="AI3998" i="11" s="1"/>
  <c r="AH3999" i="11"/>
  <c r="AI3999" i="11" s="1"/>
  <c r="AH4000" i="11"/>
  <c r="AI4000" i="11" s="1"/>
  <c r="AH4001" i="11"/>
  <c r="AI4001" i="11" s="1"/>
  <c r="AH4002" i="11"/>
  <c r="AI4002" i="11" s="1"/>
  <c r="AH4003" i="11"/>
  <c r="AI4003" i="11" s="1"/>
  <c r="AH4004" i="11"/>
  <c r="AI4004" i="11" s="1"/>
  <c r="AH4005" i="11"/>
  <c r="AI4005" i="11" s="1"/>
  <c r="AH4006" i="11"/>
  <c r="AI4006" i="11" s="1"/>
  <c r="AH4007" i="11"/>
  <c r="AI4007" i="11" s="1"/>
  <c r="AH4008" i="11"/>
  <c r="AI4008" i="11" s="1"/>
  <c r="AH4009" i="11"/>
  <c r="AI4009" i="11" s="1"/>
  <c r="AH4010" i="11"/>
  <c r="AI4010" i="11" s="1"/>
  <c r="AH4011" i="11"/>
  <c r="AI4011" i="11" s="1"/>
  <c r="AH4012" i="11"/>
  <c r="AI4012" i="11" s="1"/>
  <c r="AH4013" i="11"/>
  <c r="AI4013" i="11" s="1"/>
  <c r="AH4014" i="11"/>
  <c r="AI4014" i="11" s="1"/>
  <c r="AH4015" i="11"/>
  <c r="AI4015" i="11" s="1"/>
  <c r="AH4016" i="11"/>
  <c r="AI4016" i="11" s="1"/>
  <c r="AH4017" i="11"/>
  <c r="AI4017" i="11" s="1"/>
  <c r="AH4018" i="11"/>
  <c r="AI4018" i="11" s="1"/>
  <c r="AH4019" i="11"/>
  <c r="AI4019" i="11" s="1"/>
  <c r="AH4020" i="11"/>
  <c r="AI4020" i="11" s="1"/>
  <c r="AH4021" i="11"/>
  <c r="AI4021" i="11" s="1"/>
  <c r="AH4022" i="11"/>
  <c r="AI4022" i="11" s="1"/>
  <c r="AH4023" i="11"/>
  <c r="AI4023" i="11" s="1"/>
  <c r="AH4024" i="11"/>
  <c r="AI4024" i="11" s="1"/>
  <c r="AH4025" i="11"/>
  <c r="AI4025" i="11" s="1"/>
  <c r="AH4026" i="11"/>
  <c r="AI4026" i="11" s="1"/>
  <c r="AH4027" i="11"/>
  <c r="AI4027" i="11" s="1"/>
  <c r="AH4028" i="11"/>
  <c r="AI4028" i="11" s="1"/>
  <c r="AH4029" i="11"/>
  <c r="AI4029" i="11" s="1"/>
  <c r="AH4030" i="11"/>
  <c r="AI4030" i="11" s="1"/>
  <c r="AH4031" i="11"/>
  <c r="AI4031" i="11" s="1"/>
  <c r="AH4032" i="11"/>
  <c r="AI4032" i="11" s="1"/>
  <c r="AH4033" i="11"/>
  <c r="AI4033" i="11" s="1"/>
  <c r="AH4034" i="11"/>
  <c r="AI4034" i="11" s="1"/>
  <c r="AH4035" i="11"/>
  <c r="AI4035" i="11" s="1"/>
  <c r="AH4036" i="11"/>
  <c r="AI4036" i="11" s="1"/>
  <c r="AH4037" i="11"/>
  <c r="AI4037" i="11" s="1"/>
  <c r="AH4038" i="11"/>
  <c r="AI4038" i="11" s="1"/>
  <c r="AH4039" i="11"/>
  <c r="AI4039" i="11" s="1"/>
  <c r="AH4040" i="11"/>
  <c r="AI4040" i="11" s="1"/>
  <c r="AH4041" i="11"/>
  <c r="AI4041" i="11" s="1"/>
  <c r="AH4042" i="11"/>
  <c r="AI4042" i="11" s="1"/>
  <c r="AH4043" i="11"/>
  <c r="AI4043" i="11" s="1"/>
  <c r="AH4044" i="11"/>
  <c r="AI4044" i="11" s="1"/>
  <c r="AH4045" i="11"/>
  <c r="AI4045" i="11" s="1"/>
  <c r="AH4046" i="11"/>
  <c r="AI4046" i="11" s="1"/>
  <c r="AH4047" i="11"/>
  <c r="AI4047" i="11" s="1"/>
  <c r="AH4048" i="11"/>
  <c r="AI4048" i="11" s="1"/>
  <c r="AH4049" i="11"/>
  <c r="AI4049" i="11" s="1"/>
  <c r="AH4050" i="11"/>
  <c r="AI4050" i="11" s="1"/>
  <c r="AH4051" i="11"/>
  <c r="AI4051" i="11" s="1"/>
  <c r="AH4052" i="11"/>
  <c r="AI4052" i="11" s="1"/>
  <c r="AH4053" i="11"/>
  <c r="AI4053" i="11" s="1"/>
  <c r="AH4054" i="11"/>
  <c r="AI4054" i="11" s="1"/>
  <c r="AH4055" i="11"/>
  <c r="AI4055" i="11" s="1"/>
  <c r="AH4056" i="11"/>
  <c r="AI4056" i="11" s="1"/>
  <c r="AH4057" i="11"/>
  <c r="AI4057" i="11" s="1"/>
  <c r="AH4058" i="11"/>
  <c r="AI4058" i="11" s="1"/>
  <c r="AH4059" i="11"/>
  <c r="AI4059" i="11" s="1"/>
  <c r="AH4060" i="11"/>
  <c r="AI4060" i="11" s="1"/>
  <c r="AH4061" i="11"/>
  <c r="AI4061" i="11" s="1"/>
  <c r="AH4062" i="11"/>
  <c r="AI4062" i="11" s="1"/>
  <c r="AH4063" i="11"/>
  <c r="AI4063" i="11" s="1"/>
  <c r="AH4064" i="11"/>
  <c r="AI4064" i="11" s="1"/>
  <c r="AH4065" i="11"/>
  <c r="AI4065" i="11" s="1"/>
  <c r="AH4066" i="11"/>
  <c r="AI4066" i="11" s="1"/>
  <c r="AH4067" i="11"/>
  <c r="AI4067" i="11" s="1"/>
  <c r="AH4068" i="11"/>
  <c r="AI4068" i="11" s="1"/>
  <c r="AH4069" i="11"/>
  <c r="AI4069" i="11" s="1"/>
  <c r="AH4070" i="11"/>
  <c r="AI4070" i="11" s="1"/>
  <c r="AH4071" i="11"/>
  <c r="AI4071" i="11" s="1"/>
  <c r="AH4072" i="11"/>
  <c r="AI4072" i="11" s="1"/>
  <c r="AH4073" i="11"/>
  <c r="AI4073" i="11" s="1"/>
  <c r="AH4074" i="11"/>
  <c r="AI4074" i="11" s="1"/>
  <c r="AH4075" i="11"/>
  <c r="AI4075" i="11" s="1"/>
  <c r="AH4076" i="11"/>
  <c r="AI4076" i="11" s="1"/>
  <c r="AH4077" i="11"/>
  <c r="AI4077" i="11" s="1"/>
  <c r="AH4078" i="11"/>
  <c r="AI4078" i="11" s="1"/>
  <c r="AH4079" i="11"/>
  <c r="AI4079" i="11" s="1"/>
  <c r="AH4080" i="11"/>
  <c r="AI4080" i="11" s="1"/>
  <c r="AH4081" i="11"/>
  <c r="AI4081" i="11" s="1"/>
  <c r="AH4082" i="11"/>
  <c r="AI4082" i="11" s="1"/>
  <c r="AH4083" i="11"/>
  <c r="AI4083" i="11" s="1"/>
  <c r="AH4084" i="11"/>
  <c r="AI4084" i="11" s="1"/>
  <c r="AH4085" i="11"/>
  <c r="AI4085" i="11" s="1"/>
  <c r="AH4086" i="11"/>
  <c r="AI4086" i="11" s="1"/>
  <c r="AH4087" i="11"/>
  <c r="AI4087" i="11" s="1"/>
  <c r="AH4088" i="11"/>
  <c r="AI4088" i="11" s="1"/>
  <c r="AH4089" i="11"/>
  <c r="AI4089" i="11" s="1"/>
  <c r="AH4090" i="11"/>
  <c r="AI4090" i="11" s="1"/>
  <c r="AH4091" i="11"/>
  <c r="AI4091" i="11" s="1"/>
  <c r="AH4092" i="11"/>
  <c r="AI4092" i="11" s="1"/>
  <c r="AH4093" i="11"/>
  <c r="AI4093" i="11" s="1"/>
  <c r="AH4094" i="11"/>
  <c r="AI4094" i="11" s="1"/>
  <c r="AH4095" i="11"/>
  <c r="AI4095" i="11" s="1"/>
  <c r="AH4096" i="11"/>
  <c r="AI4096" i="11" s="1"/>
  <c r="AH4097" i="11"/>
  <c r="AI4097" i="11" s="1"/>
  <c r="AH4098" i="11"/>
  <c r="AI4098" i="11" s="1"/>
  <c r="AH4099" i="11"/>
  <c r="AI4099" i="11" s="1"/>
  <c r="AH4100" i="11"/>
  <c r="AI4100" i="11" s="1"/>
  <c r="AH4101" i="11"/>
  <c r="AI4101" i="11" s="1"/>
  <c r="AH4102" i="11"/>
  <c r="AI4102" i="11" s="1"/>
  <c r="AH4103" i="11"/>
  <c r="AI4103" i="11" s="1"/>
  <c r="AH4104" i="11"/>
  <c r="AI4104" i="11" s="1"/>
  <c r="AH4105" i="11"/>
  <c r="AI4105" i="11" s="1"/>
  <c r="AH4106" i="11"/>
  <c r="AI4106" i="11" s="1"/>
  <c r="AH4107" i="11"/>
  <c r="AI4107" i="11" s="1"/>
  <c r="AH4108" i="11"/>
  <c r="AI4108" i="11" s="1"/>
  <c r="AH4109" i="11"/>
  <c r="AI4109" i="11" s="1"/>
  <c r="AH4110" i="11"/>
  <c r="AI4110" i="11" s="1"/>
  <c r="AH4111" i="11"/>
  <c r="AI4111" i="11" s="1"/>
  <c r="AH4112" i="11"/>
  <c r="AI4112" i="11" s="1"/>
  <c r="AH4113" i="11"/>
  <c r="AI4113" i="11" s="1"/>
  <c r="AH4114" i="11"/>
  <c r="AI4114" i="11" s="1"/>
  <c r="AH4115" i="11"/>
  <c r="AI4115" i="11" s="1"/>
  <c r="AH4116" i="11"/>
  <c r="AI4116" i="11" s="1"/>
  <c r="AH4117" i="11"/>
  <c r="AI4117" i="11" s="1"/>
  <c r="AH4118" i="11"/>
  <c r="AI4118" i="11" s="1"/>
  <c r="AH4119" i="11"/>
  <c r="AI4119" i="11" s="1"/>
  <c r="AH4120" i="11"/>
  <c r="AI4120" i="11" s="1"/>
  <c r="AH4121" i="11"/>
  <c r="AI4121" i="11" s="1"/>
  <c r="AH4122" i="11"/>
  <c r="AI4122" i="11" s="1"/>
  <c r="AH4123" i="11"/>
  <c r="AI4123" i="11" s="1"/>
  <c r="AH4124" i="11"/>
  <c r="AI4124" i="11" s="1"/>
  <c r="AH4125" i="11"/>
  <c r="AI4125" i="11" s="1"/>
  <c r="AH4126" i="11"/>
  <c r="AI4126" i="11" s="1"/>
  <c r="AH4127" i="11"/>
  <c r="AI4127" i="11" s="1"/>
  <c r="AH4128" i="11"/>
  <c r="AI4128" i="11" s="1"/>
  <c r="AH4129" i="11"/>
  <c r="AI4129" i="11" s="1"/>
  <c r="AH4130" i="11"/>
  <c r="AI4130" i="11" s="1"/>
  <c r="AH4131" i="11"/>
  <c r="AI4131" i="11" s="1"/>
  <c r="AH4132" i="11"/>
  <c r="AI4132" i="11" s="1"/>
  <c r="AH4133" i="11"/>
  <c r="AI4133" i="11" s="1"/>
  <c r="AH4134" i="11"/>
  <c r="AI4134" i="11" s="1"/>
  <c r="AH4135" i="11"/>
  <c r="AI4135" i="11" s="1"/>
  <c r="AH4136" i="11"/>
  <c r="AI4136" i="11" s="1"/>
  <c r="AH4137" i="11"/>
  <c r="AI4137" i="11" s="1"/>
  <c r="AH4138" i="11"/>
  <c r="AI4138" i="11" s="1"/>
  <c r="AH4139" i="11"/>
  <c r="AI4139" i="11" s="1"/>
  <c r="AH4140" i="11"/>
  <c r="AI4140" i="11" s="1"/>
  <c r="AH4141" i="11"/>
  <c r="AI4141" i="11" s="1"/>
  <c r="AH4142" i="11"/>
  <c r="AI4142" i="11" s="1"/>
  <c r="AH4143" i="11"/>
  <c r="AI4143" i="11" s="1"/>
  <c r="AH4144" i="11"/>
  <c r="AI4144" i="11" s="1"/>
  <c r="AH4145" i="11"/>
  <c r="AI4145" i="11" s="1"/>
  <c r="AH4146" i="11"/>
  <c r="AI4146" i="11" s="1"/>
  <c r="AH4147" i="11"/>
  <c r="AI4147" i="11" s="1"/>
  <c r="AH4148" i="11"/>
  <c r="AI4148" i="11" s="1"/>
  <c r="AH4149" i="11"/>
  <c r="AI4149" i="11" s="1"/>
  <c r="AH4150" i="11"/>
  <c r="AI4150" i="11" s="1"/>
  <c r="AH4151" i="11"/>
  <c r="AI4151" i="11" s="1"/>
  <c r="AH4152" i="11"/>
  <c r="AI4152" i="11" s="1"/>
  <c r="AH4153" i="11"/>
  <c r="AI4153" i="11" s="1"/>
  <c r="AH4154" i="11"/>
  <c r="AI4154" i="11" s="1"/>
  <c r="AH4155" i="11"/>
  <c r="AI4155" i="11" s="1"/>
  <c r="AH4156" i="11"/>
  <c r="AI4156" i="11" s="1"/>
  <c r="AH4157" i="11"/>
  <c r="AI4157" i="11" s="1"/>
  <c r="AH4158" i="11"/>
  <c r="AI4158" i="11" s="1"/>
  <c r="AH4159" i="11"/>
  <c r="AI4159" i="11" s="1"/>
  <c r="AH4160" i="11"/>
  <c r="AI4160" i="11" s="1"/>
  <c r="AH4161" i="11"/>
  <c r="AI4161" i="11" s="1"/>
  <c r="AH4162" i="11"/>
  <c r="AI4162" i="11" s="1"/>
  <c r="AH4163" i="11"/>
  <c r="AI4163" i="11" s="1"/>
  <c r="AH4164" i="11"/>
  <c r="AI4164" i="11" s="1"/>
  <c r="AH4165" i="11"/>
  <c r="AI4165" i="11" s="1"/>
  <c r="AH4166" i="11"/>
  <c r="AI4166" i="11" s="1"/>
  <c r="AH4167" i="11"/>
  <c r="AI4167" i="11" s="1"/>
  <c r="AH4168" i="11"/>
  <c r="AI4168" i="11" s="1"/>
  <c r="AH4169" i="11"/>
  <c r="AI4169" i="11" s="1"/>
  <c r="AH4170" i="11"/>
  <c r="AI4170" i="11" s="1"/>
  <c r="AH4171" i="11"/>
  <c r="AI4171" i="11" s="1"/>
  <c r="AH4172" i="11"/>
  <c r="AI4172" i="11" s="1"/>
  <c r="AH4173" i="11"/>
  <c r="AI4173" i="11" s="1"/>
  <c r="AH4174" i="11"/>
  <c r="AI4174" i="11" s="1"/>
  <c r="AH4175" i="11"/>
  <c r="AI4175" i="11" s="1"/>
  <c r="AH4176" i="11"/>
  <c r="AI4176" i="11" s="1"/>
  <c r="AH4177" i="11"/>
  <c r="AI4177" i="11" s="1"/>
  <c r="AH4178" i="11"/>
  <c r="AI4178" i="11" s="1"/>
  <c r="AH4179" i="11"/>
  <c r="AI4179" i="11" s="1"/>
  <c r="AH4180" i="11"/>
  <c r="AI4180" i="11" s="1"/>
  <c r="AH4181" i="11"/>
  <c r="AI4181" i="11" s="1"/>
  <c r="AH4182" i="11"/>
  <c r="AI4182" i="11" s="1"/>
  <c r="AH4183" i="11"/>
  <c r="AI4183" i="11" s="1"/>
  <c r="AH4184" i="11"/>
  <c r="AI4184" i="11" s="1"/>
  <c r="AH4185" i="11"/>
  <c r="AI4185" i="11" s="1"/>
  <c r="AH4186" i="11"/>
  <c r="AI4186" i="11" s="1"/>
  <c r="AH4187" i="11"/>
  <c r="AI4187" i="11" s="1"/>
  <c r="AH4188" i="11"/>
  <c r="AI4188" i="11" s="1"/>
  <c r="AH4189" i="11"/>
  <c r="AI4189" i="11" s="1"/>
  <c r="AH4190" i="11"/>
  <c r="AI4190" i="11" s="1"/>
  <c r="AH4191" i="11"/>
  <c r="AI4191" i="11" s="1"/>
  <c r="AH4192" i="11"/>
  <c r="AI4192" i="11" s="1"/>
  <c r="AH4193" i="11"/>
  <c r="AI4193" i="11" s="1"/>
  <c r="AH4194" i="11"/>
  <c r="AI4194" i="11" s="1"/>
  <c r="AH4195" i="11"/>
  <c r="AI4195" i="11" s="1"/>
  <c r="AH4196" i="11"/>
  <c r="AI4196" i="11" s="1"/>
  <c r="AH4197" i="11"/>
  <c r="AI4197" i="11" s="1"/>
  <c r="AH4198" i="11"/>
  <c r="AI4198" i="11" s="1"/>
  <c r="AH4199" i="11"/>
  <c r="AI4199" i="11" s="1"/>
  <c r="AH4200" i="11"/>
  <c r="AI4200" i="11" s="1"/>
  <c r="AH4201" i="11"/>
  <c r="AI4201" i="11" s="1"/>
  <c r="AH4202" i="11"/>
  <c r="AI4202" i="11" s="1"/>
  <c r="AH4203" i="11"/>
  <c r="AI4203" i="11" s="1"/>
  <c r="AH4204" i="11"/>
  <c r="AI4204" i="11" s="1"/>
  <c r="AH4205" i="11"/>
  <c r="AI4205" i="11" s="1"/>
  <c r="AH4206" i="11"/>
  <c r="AI4206" i="11" s="1"/>
  <c r="AH4207" i="11"/>
  <c r="AI4207" i="11" s="1"/>
  <c r="AH4208" i="11"/>
  <c r="AI4208" i="11" s="1"/>
  <c r="AH4209" i="11"/>
  <c r="AI4209" i="11" s="1"/>
  <c r="AH4210" i="11"/>
  <c r="AI4210" i="11" s="1"/>
  <c r="AH4211" i="11"/>
  <c r="AI4211" i="11" s="1"/>
  <c r="AH4212" i="11"/>
  <c r="AI4212" i="11" s="1"/>
  <c r="AH4213" i="11"/>
  <c r="AI4213" i="11" s="1"/>
  <c r="AH4214" i="11"/>
  <c r="AI4214" i="11" s="1"/>
  <c r="AH4215" i="11"/>
  <c r="AI4215" i="11" s="1"/>
  <c r="AH4216" i="11"/>
  <c r="AI4216" i="11" s="1"/>
  <c r="AH4217" i="11"/>
  <c r="AI4217" i="11" s="1"/>
  <c r="AH4218" i="11"/>
  <c r="AI4218" i="11" s="1"/>
  <c r="AH4219" i="11"/>
  <c r="AI4219" i="11" s="1"/>
  <c r="AH4220" i="11"/>
  <c r="AI4220" i="11" s="1"/>
  <c r="AH4221" i="11"/>
  <c r="AI4221" i="11" s="1"/>
  <c r="AH4222" i="11"/>
  <c r="AI4222" i="11" s="1"/>
  <c r="AH4223" i="11"/>
  <c r="AI4223" i="11" s="1"/>
  <c r="AH4224" i="11"/>
  <c r="AI4224" i="11" s="1"/>
  <c r="AH4225" i="11"/>
  <c r="AI4225" i="11" s="1"/>
  <c r="AH4226" i="11"/>
  <c r="AI4226" i="11" s="1"/>
  <c r="AH4227" i="11"/>
  <c r="AI4227" i="11" s="1"/>
  <c r="AH4228" i="11"/>
  <c r="AI4228" i="11" s="1"/>
  <c r="AH4229" i="11"/>
  <c r="AI4229" i="11" s="1"/>
  <c r="AH4230" i="11"/>
  <c r="AI4230" i="11" s="1"/>
  <c r="AH4231" i="11"/>
  <c r="AI4231" i="11" s="1"/>
  <c r="AH4232" i="11"/>
  <c r="AI4232" i="11" s="1"/>
  <c r="AH4233" i="11"/>
  <c r="AI4233" i="11" s="1"/>
  <c r="AH4234" i="11"/>
  <c r="AI4234" i="11" s="1"/>
  <c r="AH4235" i="11"/>
  <c r="AI4235" i="11" s="1"/>
  <c r="AH4236" i="11"/>
  <c r="AI4236" i="11" s="1"/>
  <c r="AH4237" i="11"/>
  <c r="AI4237" i="11" s="1"/>
  <c r="AH4238" i="11"/>
  <c r="AI4238" i="11" s="1"/>
  <c r="AH4239" i="11"/>
  <c r="AI4239" i="11" s="1"/>
  <c r="AH4240" i="11"/>
  <c r="AI4240" i="11" s="1"/>
  <c r="AH4241" i="11"/>
  <c r="AI4241" i="11" s="1"/>
  <c r="AH4242" i="11"/>
  <c r="AI4242" i="11" s="1"/>
  <c r="AH4243" i="11"/>
  <c r="AI4243" i="11" s="1"/>
  <c r="AH4244" i="11"/>
  <c r="AI4244" i="11" s="1"/>
  <c r="AH4245" i="11"/>
  <c r="AI4245" i="11" s="1"/>
  <c r="AH4246" i="11"/>
  <c r="AI4246" i="11" s="1"/>
  <c r="AH4247" i="11"/>
  <c r="AI4247" i="11" s="1"/>
  <c r="AH4248" i="11"/>
  <c r="AI4248" i="11" s="1"/>
  <c r="AH4249" i="11"/>
  <c r="AI4249" i="11" s="1"/>
  <c r="AH4250" i="11"/>
  <c r="AI4250" i="11" s="1"/>
  <c r="AH4251" i="11"/>
  <c r="AI4251" i="11" s="1"/>
  <c r="AH4252" i="11"/>
  <c r="AI4252" i="11" s="1"/>
  <c r="AH4253" i="11"/>
  <c r="AI4253" i="11" s="1"/>
  <c r="AH4254" i="11"/>
  <c r="AI4254" i="11" s="1"/>
  <c r="AH4255" i="11"/>
  <c r="AI4255" i="11" s="1"/>
  <c r="AH4256" i="11"/>
  <c r="AI4256" i="11" s="1"/>
  <c r="AH4257" i="11"/>
  <c r="AI4257" i="11" s="1"/>
  <c r="AH4258" i="11"/>
  <c r="AI4258" i="11" s="1"/>
  <c r="AH4259" i="11"/>
  <c r="AI4259" i="11" s="1"/>
  <c r="AH4260" i="11"/>
  <c r="AI4260" i="11" s="1"/>
  <c r="AH4261" i="11"/>
  <c r="AI4261" i="11" s="1"/>
  <c r="AH4262" i="11"/>
  <c r="AI4262" i="11" s="1"/>
  <c r="AH4263" i="11"/>
  <c r="AI4263" i="11" s="1"/>
  <c r="AH4264" i="11"/>
  <c r="AI4264" i="11" s="1"/>
  <c r="AH4265" i="11"/>
  <c r="AI4265" i="11" s="1"/>
  <c r="AH4266" i="11"/>
  <c r="AI4266" i="11" s="1"/>
  <c r="AH4267" i="11"/>
  <c r="AI4267" i="11" s="1"/>
  <c r="AH4268" i="11"/>
  <c r="AI4268" i="11" s="1"/>
  <c r="AH4269" i="11"/>
  <c r="AI4269" i="11" s="1"/>
  <c r="AH4270" i="11"/>
  <c r="AI4270" i="11" s="1"/>
  <c r="AH4271" i="11"/>
  <c r="AI4271" i="11" s="1"/>
  <c r="AH4272" i="11"/>
  <c r="AI4272" i="11" s="1"/>
  <c r="AH4273" i="11"/>
  <c r="AI4273" i="11" s="1"/>
  <c r="AH4274" i="11"/>
  <c r="AI4274" i="11" s="1"/>
  <c r="AH4275" i="11"/>
  <c r="AI4275" i="11" s="1"/>
  <c r="AH4276" i="11"/>
  <c r="AI4276" i="11" s="1"/>
  <c r="AH4277" i="11"/>
  <c r="AI4277" i="11" s="1"/>
  <c r="AH4278" i="11"/>
  <c r="AI4278" i="11" s="1"/>
  <c r="AH4279" i="11"/>
  <c r="AI4279" i="11" s="1"/>
  <c r="AH4280" i="11"/>
  <c r="AI4280" i="11" s="1"/>
  <c r="AH4281" i="11"/>
  <c r="AI4281" i="11" s="1"/>
  <c r="AH4282" i="11"/>
  <c r="AI4282" i="11" s="1"/>
  <c r="AH4283" i="11"/>
  <c r="AI4283" i="11" s="1"/>
  <c r="AH4284" i="11"/>
  <c r="AI4284" i="11" s="1"/>
  <c r="AH4285" i="11"/>
  <c r="AI4285" i="11" s="1"/>
  <c r="AH4286" i="11"/>
  <c r="AI4286" i="11" s="1"/>
  <c r="AH4287" i="11"/>
  <c r="AI4287" i="11" s="1"/>
  <c r="AH4288" i="11"/>
  <c r="AI4288" i="11" s="1"/>
  <c r="AH4289" i="11"/>
  <c r="AI4289" i="11" s="1"/>
  <c r="AH4290" i="11"/>
  <c r="AI4290" i="11" s="1"/>
  <c r="AH4291" i="11"/>
  <c r="AI4291" i="11" s="1"/>
  <c r="AH4292" i="11"/>
  <c r="AI4292" i="11" s="1"/>
  <c r="AH4293" i="11"/>
  <c r="AI4293" i="11" s="1"/>
  <c r="AH4294" i="11"/>
  <c r="AI4294" i="11" s="1"/>
  <c r="AH4295" i="11"/>
  <c r="AI4295" i="11" s="1"/>
  <c r="AH4296" i="11"/>
  <c r="AI4296" i="11" s="1"/>
  <c r="AH4297" i="11"/>
  <c r="AI4297" i="11" s="1"/>
  <c r="AH4298" i="11"/>
  <c r="AI4298" i="11" s="1"/>
  <c r="AH4299" i="11"/>
  <c r="AI4299" i="11" s="1"/>
  <c r="AH4300" i="11"/>
  <c r="AI4300" i="11" s="1"/>
  <c r="AH4301" i="11"/>
  <c r="AI4301" i="11" s="1"/>
  <c r="AH4302" i="11"/>
  <c r="AI4302" i="11" s="1"/>
  <c r="AH4303" i="11"/>
  <c r="AI4303" i="11" s="1"/>
  <c r="AH4304" i="11"/>
  <c r="AI4304" i="11" s="1"/>
  <c r="AH4305" i="11"/>
  <c r="AI4305" i="11" s="1"/>
  <c r="AH4306" i="11"/>
  <c r="AI4306" i="11" s="1"/>
  <c r="AH4307" i="11"/>
  <c r="AI4307" i="11" s="1"/>
  <c r="AH4308" i="11"/>
  <c r="AI4308" i="11" s="1"/>
  <c r="AH4309" i="11"/>
  <c r="AI4309" i="11" s="1"/>
  <c r="AH4310" i="11"/>
  <c r="AI4310" i="11" s="1"/>
  <c r="AH4311" i="11"/>
  <c r="AI4311" i="11" s="1"/>
  <c r="AH4312" i="11"/>
  <c r="AI4312" i="11" s="1"/>
  <c r="AH4313" i="11"/>
  <c r="AI4313" i="11" s="1"/>
  <c r="AH4314" i="11"/>
  <c r="AI4314" i="11" s="1"/>
  <c r="AH4315" i="11"/>
  <c r="AI4315" i="11" s="1"/>
  <c r="AH4316" i="11"/>
  <c r="AI4316" i="11" s="1"/>
  <c r="AH4317" i="11"/>
  <c r="AI4317" i="11" s="1"/>
  <c r="AH4318" i="11"/>
  <c r="AI4318" i="11" s="1"/>
  <c r="AH4319" i="11"/>
  <c r="AI4319" i="11" s="1"/>
  <c r="AH4320" i="11"/>
  <c r="AI4320" i="11" s="1"/>
  <c r="AH4321" i="11"/>
  <c r="AI4321" i="11" s="1"/>
  <c r="AH4322" i="11"/>
  <c r="AI4322" i="11" s="1"/>
  <c r="AH4323" i="11"/>
  <c r="AI4323" i="11" s="1"/>
  <c r="AH4324" i="11"/>
  <c r="AI4324" i="11" s="1"/>
  <c r="AH4325" i="11"/>
  <c r="AI4325" i="11" s="1"/>
  <c r="AH4326" i="11"/>
  <c r="AI4326" i="11" s="1"/>
  <c r="AH4327" i="11"/>
  <c r="AI4327" i="11" s="1"/>
  <c r="AH4328" i="11"/>
  <c r="AI4328" i="11" s="1"/>
  <c r="AH4329" i="11"/>
  <c r="AI4329" i="11" s="1"/>
  <c r="AH4330" i="11"/>
  <c r="AI4330" i="11" s="1"/>
  <c r="AH4331" i="11"/>
  <c r="AI4331" i="11" s="1"/>
  <c r="AH4332" i="11"/>
  <c r="AI4332" i="11" s="1"/>
  <c r="AH4333" i="11"/>
  <c r="AI4333" i="11" s="1"/>
  <c r="AH4334" i="11"/>
  <c r="AI4334" i="11" s="1"/>
  <c r="AH4335" i="11"/>
  <c r="AI4335" i="11" s="1"/>
  <c r="AH4336" i="11"/>
  <c r="AI4336" i="11" s="1"/>
  <c r="AH4337" i="11"/>
  <c r="AI4337" i="11" s="1"/>
  <c r="AH4338" i="11"/>
  <c r="AI4338" i="11" s="1"/>
  <c r="AH4339" i="11"/>
  <c r="AI4339" i="11" s="1"/>
  <c r="AH4340" i="11"/>
  <c r="AI4340" i="11" s="1"/>
  <c r="AH4341" i="11"/>
  <c r="AI4341" i="11" s="1"/>
  <c r="AH4342" i="11"/>
  <c r="AI4342" i="11" s="1"/>
  <c r="AH4343" i="11"/>
  <c r="AI4343" i="11" s="1"/>
  <c r="AH4344" i="11"/>
  <c r="AI4344" i="11" s="1"/>
  <c r="AH4345" i="11"/>
  <c r="AI4345" i="11" s="1"/>
  <c r="AH4346" i="11"/>
  <c r="AI4346" i="11" s="1"/>
  <c r="AH4347" i="11"/>
  <c r="AI4347" i="11" s="1"/>
  <c r="AH4348" i="11"/>
  <c r="AI4348" i="11" s="1"/>
  <c r="AH4349" i="11"/>
  <c r="AI4349" i="11" s="1"/>
  <c r="AH4350" i="11"/>
  <c r="AI4350" i="11" s="1"/>
  <c r="AH4351" i="11"/>
  <c r="AI4351" i="11" s="1"/>
  <c r="AH4352" i="11"/>
  <c r="AI4352" i="11" s="1"/>
  <c r="AH4353" i="11"/>
  <c r="AI4353" i="11" s="1"/>
  <c r="AH4354" i="11"/>
  <c r="AI4354" i="11" s="1"/>
  <c r="AH4355" i="11"/>
  <c r="AI4355" i="11" s="1"/>
  <c r="AH4356" i="11"/>
  <c r="AI4356" i="11" s="1"/>
  <c r="AH4357" i="11"/>
  <c r="AI4357" i="11" s="1"/>
  <c r="AH4358" i="11"/>
  <c r="AI4358" i="11" s="1"/>
  <c r="AH4359" i="11"/>
  <c r="AI4359" i="11" s="1"/>
  <c r="AH4360" i="11"/>
  <c r="AI4360" i="11" s="1"/>
  <c r="AH4361" i="11"/>
  <c r="AI4361" i="11" s="1"/>
  <c r="AH4362" i="11"/>
  <c r="AI4362" i="11" s="1"/>
  <c r="AH4363" i="11"/>
  <c r="AI4363" i="11" s="1"/>
  <c r="AH4364" i="11"/>
  <c r="AI4364" i="11" s="1"/>
  <c r="AH4365" i="11"/>
  <c r="AI4365" i="11" s="1"/>
  <c r="AH4366" i="11"/>
  <c r="AI4366" i="11" s="1"/>
  <c r="AH4367" i="11"/>
  <c r="AI4367" i="11" s="1"/>
  <c r="AH4368" i="11"/>
  <c r="AI4368" i="11" s="1"/>
  <c r="AH4369" i="11"/>
  <c r="AI4369" i="11" s="1"/>
  <c r="AH4370" i="11"/>
  <c r="AI4370" i="11" s="1"/>
  <c r="AH4371" i="11"/>
  <c r="AI4371" i="11" s="1"/>
  <c r="AH4372" i="11"/>
  <c r="AI4372" i="11" s="1"/>
  <c r="AH4373" i="11"/>
  <c r="AI4373" i="11" s="1"/>
  <c r="AH4374" i="11"/>
  <c r="AI4374" i="11" s="1"/>
  <c r="AH4375" i="11"/>
  <c r="AI4375" i="11" s="1"/>
  <c r="AH4376" i="11"/>
  <c r="AI4376" i="11" s="1"/>
  <c r="AH4377" i="11"/>
  <c r="AI4377" i="11" s="1"/>
  <c r="AH4378" i="11"/>
  <c r="AI4378" i="11" s="1"/>
  <c r="AH4379" i="11"/>
  <c r="AI4379" i="11" s="1"/>
  <c r="AH4380" i="11"/>
  <c r="AI4380" i="11" s="1"/>
  <c r="AH4381" i="11"/>
  <c r="AI4381" i="11" s="1"/>
  <c r="AH4382" i="11"/>
  <c r="AI4382" i="11" s="1"/>
  <c r="AH4383" i="11"/>
  <c r="AI4383" i="11" s="1"/>
  <c r="AH4384" i="11"/>
  <c r="AI4384" i="11" s="1"/>
  <c r="AH4385" i="11"/>
  <c r="AI4385" i="11" s="1"/>
  <c r="AH4386" i="11"/>
  <c r="AI4386" i="11" s="1"/>
  <c r="AH4387" i="11"/>
  <c r="AI4387" i="11" s="1"/>
  <c r="AH4388" i="11"/>
  <c r="AI4388" i="11" s="1"/>
  <c r="AH4389" i="11"/>
  <c r="AI4389" i="11" s="1"/>
  <c r="AH4390" i="11"/>
  <c r="AI4390" i="11" s="1"/>
  <c r="AH4391" i="11"/>
  <c r="AI4391" i="11" s="1"/>
  <c r="AH4392" i="11"/>
  <c r="AI4392" i="11" s="1"/>
  <c r="AH4393" i="11"/>
  <c r="AI4393" i="11" s="1"/>
  <c r="AH4394" i="11"/>
  <c r="AI4394" i="11" s="1"/>
  <c r="AH4395" i="11"/>
  <c r="AI4395" i="11" s="1"/>
  <c r="AH4396" i="11"/>
  <c r="AI4396" i="11" s="1"/>
  <c r="AH4397" i="11"/>
  <c r="AI4397" i="11" s="1"/>
  <c r="AH4398" i="11"/>
  <c r="AI4398" i="11" s="1"/>
  <c r="AH4399" i="11"/>
  <c r="AI4399" i="11" s="1"/>
  <c r="AH4400" i="11"/>
  <c r="AI4400" i="11" s="1"/>
  <c r="AH4401" i="11"/>
  <c r="AI4401" i="11" s="1"/>
  <c r="AH4402" i="11"/>
  <c r="AI4402" i="11" s="1"/>
  <c r="AH4403" i="11"/>
  <c r="AI4403" i="11" s="1"/>
  <c r="AH4404" i="11"/>
  <c r="AI4404" i="11" s="1"/>
  <c r="AH4405" i="11"/>
  <c r="AI4405" i="11" s="1"/>
  <c r="AH4406" i="11"/>
  <c r="AI4406" i="11" s="1"/>
  <c r="AH4407" i="11"/>
  <c r="AI4407" i="11" s="1"/>
  <c r="AH4408" i="11"/>
  <c r="AI4408" i="11" s="1"/>
  <c r="AH4409" i="11"/>
  <c r="AI4409" i="11" s="1"/>
  <c r="AH4410" i="11"/>
  <c r="AI4410" i="11" s="1"/>
  <c r="AH4411" i="11"/>
  <c r="AI4411" i="11" s="1"/>
  <c r="AH4412" i="11"/>
  <c r="AI4412" i="11" s="1"/>
  <c r="AH4413" i="11"/>
  <c r="AI4413" i="11" s="1"/>
  <c r="AH4414" i="11"/>
  <c r="AI4414" i="11" s="1"/>
  <c r="AH4415" i="11"/>
  <c r="AI4415" i="11" s="1"/>
  <c r="AH4416" i="11"/>
  <c r="AI4416" i="11" s="1"/>
  <c r="AH4417" i="11"/>
  <c r="AI4417" i="11" s="1"/>
  <c r="AH4418" i="11"/>
  <c r="AI4418" i="11" s="1"/>
  <c r="AH4419" i="11"/>
  <c r="AI4419" i="11" s="1"/>
  <c r="AH4420" i="11"/>
  <c r="AI4420" i="11" s="1"/>
  <c r="AH4421" i="11"/>
  <c r="AI4421" i="11" s="1"/>
  <c r="AH4422" i="11"/>
  <c r="AI4422" i="11" s="1"/>
  <c r="AH4423" i="11"/>
  <c r="AI4423" i="11" s="1"/>
  <c r="AH4424" i="11"/>
  <c r="AI4424" i="11" s="1"/>
  <c r="AH4425" i="11"/>
  <c r="AI4425" i="11" s="1"/>
  <c r="AH4426" i="11"/>
  <c r="AI4426" i="11" s="1"/>
  <c r="AH4427" i="11"/>
  <c r="AI4427" i="11" s="1"/>
  <c r="AH4428" i="11"/>
  <c r="AI4428" i="11" s="1"/>
  <c r="AH4429" i="11"/>
  <c r="AI4429" i="11" s="1"/>
  <c r="AH4430" i="11"/>
  <c r="AI4430" i="11" s="1"/>
  <c r="AH4431" i="11"/>
  <c r="AI4431" i="11" s="1"/>
  <c r="AH4432" i="11"/>
  <c r="AI4432" i="11" s="1"/>
  <c r="AH4433" i="11"/>
  <c r="AI4433" i="11" s="1"/>
  <c r="AH4434" i="11"/>
  <c r="AI4434" i="11" s="1"/>
  <c r="AH4435" i="11"/>
  <c r="AI4435" i="11" s="1"/>
  <c r="AH4436" i="11"/>
  <c r="AI4436" i="11" s="1"/>
  <c r="AH4437" i="11"/>
  <c r="AI4437" i="11" s="1"/>
  <c r="AH4438" i="11"/>
  <c r="AI4438" i="11" s="1"/>
  <c r="AH4439" i="11"/>
  <c r="AI4439" i="11" s="1"/>
  <c r="AH4440" i="11"/>
  <c r="AI4440" i="11" s="1"/>
  <c r="AH4441" i="11"/>
  <c r="AI4441" i="11" s="1"/>
  <c r="AH4442" i="11"/>
  <c r="AI4442" i="11" s="1"/>
  <c r="AH4443" i="11"/>
  <c r="AI4443" i="11" s="1"/>
  <c r="AH4444" i="11"/>
  <c r="AI4444" i="11" s="1"/>
  <c r="AH4445" i="11"/>
  <c r="AI4445" i="11" s="1"/>
  <c r="AH4446" i="11"/>
  <c r="AI4446" i="11" s="1"/>
  <c r="AH4447" i="11"/>
  <c r="AI4447" i="11" s="1"/>
  <c r="AH4448" i="11"/>
  <c r="AI4448" i="11" s="1"/>
  <c r="AH4449" i="11"/>
  <c r="AI4449" i="11" s="1"/>
  <c r="AH4450" i="11"/>
  <c r="AI4450" i="11" s="1"/>
  <c r="AH4451" i="11"/>
  <c r="AI4451" i="11" s="1"/>
  <c r="AH4452" i="11"/>
  <c r="AI4452" i="11" s="1"/>
  <c r="AH4453" i="11"/>
  <c r="AI4453" i="11" s="1"/>
  <c r="AH4454" i="11"/>
  <c r="AI4454" i="11" s="1"/>
  <c r="AH4455" i="11"/>
  <c r="AI4455" i="11" s="1"/>
  <c r="AH4456" i="11"/>
  <c r="AI4456" i="11" s="1"/>
  <c r="AH4457" i="11"/>
  <c r="AI4457" i="11" s="1"/>
  <c r="AH4458" i="11"/>
  <c r="AI4458" i="11" s="1"/>
  <c r="AH4459" i="11"/>
  <c r="AI4459" i="11" s="1"/>
  <c r="AH4460" i="11"/>
  <c r="AI4460" i="11" s="1"/>
  <c r="AH4461" i="11"/>
  <c r="AI4461" i="11" s="1"/>
  <c r="AH4462" i="11"/>
  <c r="AI4462" i="11" s="1"/>
  <c r="AH4463" i="11"/>
  <c r="AI4463" i="11" s="1"/>
  <c r="AH4464" i="11"/>
  <c r="AI4464" i="11" s="1"/>
  <c r="AH4465" i="11"/>
  <c r="AI4465" i="11" s="1"/>
  <c r="AH4466" i="11"/>
  <c r="AI4466" i="11" s="1"/>
  <c r="AH4467" i="11"/>
  <c r="AI4467" i="11" s="1"/>
  <c r="AH4468" i="11"/>
  <c r="AI4468" i="11" s="1"/>
  <c r="AH4469" i="11"/>
  <c r="AI4469" i="11" s="1"/>
  <c r="AH4470" i="11"/>
  <c r="AI4470" i="11" s="1"/>
  <c r="AH4471" i="11"/>
  <c r="AI4471" i="11" s="1"/>
  <c r="AH4472" i="11"/>
  <c r="AI4472" i="11" s="1"/>
  <c r="AH4473" i="11"/>
  <c r="AI4473" i="11" s="1"/>
  <c r="AH4474" i="11"/>
  <c r="AI4474" i="11" s="1"/>
  <c r="AH4475" i="11"/>
  <c r="AI4475" i="11" s="1"/>
  <c r="AH4476" i="11"/>
  <c r="AI4476" i="11" s="1"/>
  <c r="AH4477" i="11"/>
  <c r="AI4477" i="11" s="1"/>
  <c r="AH4478" i="11"/>
  <c r="AI4478" i="11" s="1"/>
  <c r="AH4479" i="11"/>
  <c r="AI4479" i="11" s="1"/>
  <c r="AH4480" i="11"/>
  <c r="AI4480" i="11" s="1"/>
  <c r="AH4481" i="11"/>
  <c r="AI4481" i="11" s="1"/>
  <c r="AH4482" i="11"/>
  <c r="AI4482" i="11" s="1"/>
  <c r="AH4483" i="11"/>
  <c r="AI4483" i="11" s="1"/>
  <c r="AH4484" i="11"/>
  <c r="AI4484" i="11" s="1"/>
  <c r="AH4485" i="11"/>
  <c r="AI4485" i="11" s="1"/>
  <c r="AH4486" i="11"/>
  <c r="AI4486" i="11" s="1"/>
  <c r="AH4487" i="11"/>
  <c r="AI4487" i="11" s="1"/>
  <c r="AH4488" i="11"/>
  <c r="AI4488" i="11" s="1"/>
  <c r="AH4489" i="11"/>
  <c r="AI4489" i="11" s="1"/>
  <c r="AH4490" i="11"/>
  <c r="AI4490" i="11" s="1"/>
  <c r="AH4491" i="11"/>
  <c r="AI4491" i="11" s="1"/>
  <c r="AH4492" i="11"/>
  <c r="AI4492" i="11" s="1"/>
  <c r="AH4493" i="11"/>
  <c r="AI4493" i="11" s="1"/>
  <c r="AH4494" i="11"/>
  <c r="AI4494" i="11" s="1"/>
  <c r="AH4495" i="11"/>
  <c r="AI4495" i="11" s="1"/>
  <c r="AH4496" i="11"/>
  <c r="AI4496" i="11" s="1"/>
  <c r="AH4497" i="11"/>
  <c r="AI4497" i="11" s="1"/>
  <c r="AH4498" i="11"/>
  <c r="AI4498" i="11" s="1"/>
  <c r="AH4499" i="11"/>
  <c r="AI4499" i="11" s="1"/>
  <c r="AH4500" i="11"/>
  <c r="AI4500" i="11" s="1"/>
  <c r="AH4501" i="11"/>
  <c r="AI4501" i="11" s="1"/>
  <c r="AH4502" i="11"/>
  <c r="AI4502" i="11" s="1"/>
  <c r="AH4503" i="11"/>
  <c r="AI4503" i="11" s="1"/>
  <c r="AH4504" i="11"/>
  <c r="AI4504" i="11" s="1"/>
  <c r="AH4505" i="11"/>
  <c r="AI4505" i="11" s="1"/>
  <c r="AH4506" i="11"/>
  <c r="AI4506" i="11" s="1"/>
  <c r="AH4507" i="11"/>
  <c r="AI4507" i="11" s="1"/>
  <c r="AH4508" i="11"/>
  <c r="AI4508" i="11" s="1"/>
  <c r="AH4509" i="11"/>
  <c r="AI4509" i="11" s="1"/>
  <c r="AH4510" i="11"/>
  <c r="AI4510" i="11" s="1"/>
  <c r="AH4511" i="11"/>
  <c r="AI4511" i="11" s="1"/>
  <c r="AH4512" i="11"/>
  <c r="AI4512" i="11" s="1"/>
  <c r="AH4513" i="11"/>
  <c r="AI4513" i="11" s="1"/>
  <c r="AH4514" i="11"/>
  <c r="AI4514" i="11" s="1"/>
  <c r="AH4515" i="11"/>
  <c r="AI4515" i="11" s="1"/>
  <c r="AH4516" i="11"/>
  <c r="AI4516" i="11" s="1"/>
  <c r="AH4517" i="11"/>
  <c r="AI4517" i="11" s="1"/>
  <c r="AH4518" i="11"/>
  <c r="AI4518" i="11" s="1"/>
  <c r="AH4519" i="11"/>
  <c r="AI4519" i="11" s="1"/>
  <c r="AH4520" i="11"/>
  <c r="AI4520" i="11" s="1"/>
  <c r="AH4521" i="11"/>
  <c r="AI4521" i="11" s="1"/>
  <c r="AH4522" i="11"/>
  <c r="AI4522" i="11" s="1"/>
  <c r="AH4523" i="11"/>
  <c r="AI4523" i="11" s="1"/>
  <c r="AH4524" i="11"/>
  <c r="AI4524" i="11" s="1"/>
  <c r="AH4525" i="11"/>
  <c r="AI4525" i="11" s="1"/>
  <c r="AH4526" i="11"/>
  <c r="AI4526" i="11" s="1"/>
  <c r="AH4527" i="11"/>
  <c r="AI4527" i="11" s="1"/>
  <c r="AH4528" i="11"/>
  <c r="AI4528" i="11" s="1"/>
  <c r="AH4529" i="11"/>
  <c r="AI4529" i="11" s="1"/>
  <c r="AH4530" i="11"/>
  <c r="AI4530" i="11" s="1"/>
  <c r="AH4531" i="11"/>
  <c r="AI4531" i="11" s="1"/>
  <c r="AH4532" i="11"/>
  <c r="AI4532" i="11" s="1"/>
  <c r="AH4533" i="11"/>
  <c r="AI4533" i="11" s="1"/>
  <c r="AH4534" i="11"/>
  <c r="AI4534" i="11" s="1"/>
  <c r="AH4535" i="11"/>
  <c r="AI4535" i="11" s="1"/>
  <c r="AH4536" i="11"/>
  <c r="AI4536" i="11" s="1"/>
  <c r="AH4537" i="11"/>
  <c r="AI4537" i="11" s="1"/>
  <c r="AH4538" i="11"/>
  <c r="AI4538" i="11" s="1"/>
  <c r="AH4539" i="11"/>
  <c r="AI4539" i="11" s="1"/>
  <c r="AH4540" i="11"/>
  <c r="AI4540" i="11" s="1"/>
  <c r="AH4541" i="11"/>
  <c r="AI4541" i="11" s="1"/>
  <c r="AH4542" i="11"/>
  <c r="AI4542" i="11" s="1"/>
  <c r="AH4543" i="11"/>
  <c r="AI4543" i="11" s="1"/>
  <c r="AH4544" i="11"/>
  <c r="AI4544" i="11" s="1"/>
  <c r="AH4545" i="11"/>
  <c r="AI4545" i="11" s="1"/>
  <c r="AH4546" i="11"/>
  <c r="AI4546" i="11" s="1"/>
  <c r="AH4547" i="11"/>
  <c r="AI4547" i="11" s="1"/>
  <c r="AH4548" i="11"/>
  <c r="AI4548" i="11" s="1"/>
  <c r="AH4549" i="11"/>
  <c r="AI4549" i="11" s="1"/>
  <c r="AH4550" i="11"/>
  <c r="AI4550" i="11" s="1"/>
  <c r="AH4551" i="11"/>
  <c r="AI4551" i="11" s="1"/>
  <c r="AH4552" i="11"/>
  <c r="AI4552" i="11" s="1"/>
  <c r="AH4553" i="11"/>
  <c r="AI4553" i="11" s="1"/>
  <c r="AH4554" i="11"/>
  <c r="AI4554" i="11" s="1"/>
  <c r="AH4555" i="11"/>
  <c r="AI4555" i="11" s="1"/>
  <c r="AH4556" i="11"/>
  <c r="AI4556" i="11" s="1"/>
  <c r="AH4557" i="11"/>
  <c r="AI4557" i="11" s="1"/>
  <c r="AH4558" i="11"/>
  <c r="AI4558" i="11" s="1"/>
  <c r="AH4559" i="11"/>
  <c r="AI4559" i="11" s="1"/>
  <c r="AH4560" i="11"/>
  <c r="AI4560" i="11" s="1"/>
  <c r="AH4561" i="11"/>
  <c r="AI4561" i="11" s="1"/>
  <c r="AH4562" i="11"/>
  <c r="AI4562" i="11" s="1"/>
  <c r="AH4563" i="11"/>
  <c r="AI4563" i="11" s="1"/>
  <c r="AH4564" i="11"/>
  <c r="AI4564" i="11" s="1"/>
  <c r="AH4565" i="11"/>
  <c r="AI4565" i="11" s="1"/>
  <c r="AH4566" i="11"/>
  <c r="AI4566" i="11" s="1"/>
  <c r="AH4567" i="11"/>
  <c r="AI4567" i="11" s="1"/>
  <c r="AH4568" i="11"/>
  <c r="AI4568" i="11" s="1"/>
  <c r="AH4569" i="11"/>
  <c r="AI4569" i="11" s="1"/>
  <c r="AH4570" i="11"/>
  <c r="AI4570" i="11" s="1"/>
  <c r="AH4571" i="11"/>
  <c r="AI4571" i="11" s="1"/>
  <c r="AH4572" i="11"/>
  <c r="AI4572" i="11" s="1"/>
  <c r="AH4573" i="11"/>
  <c r="AI4573" i="11" s="1"/>
  <c r="AH4574" i="11"/>
  <c r="AI4574" i="11" s="1"/>
  <c r="AH4575" i="11"/>
  <c r="AI4575" i="11" s="1"/>
  <c r="AH4576" i="11"/>
  <c r="AI4576" i="11" s="1"/>
  <c r="AH4577" i="11"/>
  <c r="AI4577" i="11" s="1"/>
  <c r="AH4578" i="11"/>
  <c r="AI4578" i="11" s="1"/>
  <c r="AH4579" i="11"/>
  <c r="AI4579" i="11" s="1"/>
  <c r="AH4580" i="11"/>
  <c r="AI4580" i="11" s="1"/>
  <c r="AH4581" i="11"/>
  <c r="AI4581" i="11" s="1"/>
  <c r="AH4582" i="11"/>
  <c r="AI4582" i="11" s="1"/>
  <c r="AH4583" i="11"/>
  <c r="AI4583" i="11" s="1"/>
  <c r="AH4584" i="11"/>
  <c r="AI4584" i="11" s="1"/>
  <c r="AH4585" i="11"/>
  <c r="AI4585" i="11" s="1"/>
  <c r="AH4586" i="11"/>
  <c r="AI4586" i="11" s="1"/>
  <c r="AH4587" i="11"/>
  <c r="AI4587" i="11" s="1"/>
  <c r="AH4588" i="11"/>
  <c r="AI4588" i="11" s="1"/>
  <c r="AH4589" i="11"/>
  <c r="AI4589" i="11" s="1"/>
  <c r="AH4590" i="11"/>
  <c r="AI4590" i="11" s="1"/>
  <c r="AH4591" i="11"/>
  <c r="AI4591" i="11" s="1"/>
  <c r="AH4592" i="11"/>
  <c r="AI4592" i="11" s="1"/>
  <c r="AH4593" i="11"/>
  <c r="AI4593" i="11" s="1"/>
  <c r="AH4594" i="11"/>
  <c r="AI4594" i="11" s="1"/>
  <c r="AH4595" i="11"/>
  <c r="AI4595" i="11" s="1"/>
  <c r="AH4596" i="11"/>
  <c r="AI4596" i="11" s="1"/>
  <c r="AH4597" i="11"/>
  <c r="AI4597" i="11" s="1"/>
  <c r="AH4598" i="11"/>
  <c r="AI4598" i="11" s="1"/>
  <c r="AH4599" i="11"/>
  <c r="AI4599" i="11" s="1"/>
  <c r="AH4600" i="11"/>
  <c r="AI4600" i="11" s="1"/>
  <c r="AH4601" i="11"/>
  <c r="AI4601" i="11" s="1"/>
  <c r="AH4602" i="11"/>
  <c r="AI4602" i="11" s="1"/>
  <c r="AH4603" i="11"/>
  <c r="AI4603" i="11" s="1"/>
  <c r="AH4604" i="11"/>
  <c r="AI4604" i="11" s="1"/>
  <c r="AH4605" i="11"/>
  <c r="AI4605" i="11" s="1"/>
  <c r="AH4606" i="11"/>
  <c r="AI4606" i="11" s="1"/>
  <c r="AH4607" i="11"/>
  <c r="AI4607" i="11" s="1"/>
  <c r="AH4608" i="11"/>
  <c r="AI4608" i="11" s="1"/>
  <c r="AH4609" i="11"/>
  <c r="AI4609" i="11" s="1"/>
  <c r="AH4610" i="11"/>
  <c r="AI4610" i="11" s="1"/>
  <c r="AH4611" i="11"/>
  <c r="AI4611" i="11" s="1"/>
  <c r="AH4612" i="11"/>
  <c r="AI4612" i="11" s="1"/>
  <c r="AH4613" i="11"/>
  <c r="AI4613" i="11" s="1"/>
  <c r="AH4614" i="11"/>
  <c r="AI4614" i="11" s="1"/>
  <c r="AH4615" i="11"/>
  <c r="AI4615" i="11" s="1"/>
  <c r="AH4616" i="11"/>
  <c r="AI4616" i="11" s="1"/>
  <c r="AH4617" i="11"/>
  <c r="AI4617" i="11" s="1"/>
  <c r="AH4618" i="11"/>
  <c r="AI4618" i="11" s="1"/>
  <c r="AH4619" i="11"/>
  <c r="AI4619" i="11" s="1"/>
  <c r="AH4620" i="11"/>
  <c r="AI4620" i="11" s="1"/>
  <c r="AH4621" i="11"/>
  <c r="AI4621" i="11" s="1"/>
  <c r="AH4622" i="11"/>
  <c r="AI4622" i="11" s="1"/>
  <c r="AH4623" i="11"/>
  <c r="AI4623" i="11" s="1"/>
  <c r="AH4624" i="11"/>
  <c r="AI4624" i="11" s="1"/>
  <c r="AH4625" i="11"/>
  <c r="AI4625" i="11" s="1"/>
  <c r="AH4626" i="11"/>
  <c r="AI4626" i="11" s="1"/>
  <c r="AH4627" i="11"/>
  <c r="AI4627" i="11" s="1"/>
  <c r="AH4628" i="11"/>
  <c r="AI4628" i="11" s="1"/>
  <c r="AH4629" i="11"/>
  <c r="AI4629" i="11" s="1"/>
  <c r="AH4630" i="11"/>
  <c r="AI4630" i="11" s="1"/>
  <c r="AH4631" i="11"/>
  <c r="AI4631" i="11" s="1"/>
  <c r="AH4632" i="11"/>
  <c r="AI4632" i="11" s="1"/>
  <c r="AH4633" i="11"/>
  <c r="AI4633" i="11" s="1"/>
  <c r="AH4634" i="11"/>
  <c r="AI4634" i="11" s="1"/>
  <c r="AH4635" i="11"/>
  <c r="AI4635" i="11" s="1"/>
  <c r="AH4636" i="11"/>
  <c r="AI4636" i="11" s="1"/>
  <c r="AH4637" i="11"/>
  <c r="AI4637" i="11" s="1"/>
  <c r="AH4638" i="11"/>
  <c r="AI4638" i="11" s="1"/>
  <c r="AH4639" i="11"/>
  <c r="AI4639" i="11" s="1"/>
  <c r="AH4640" i="11"/>
  <c r="AI4640" i="11" s="1"/>
  <c r="AH4641" i="11"/>
  <c r="AI4641" i="11" s="1"/>
  <c r="AH4642" i="11"/>
  <c r="AI4642" i="11" s="1"/>
  <c r="AH4643" i="11"/>
  <c r="AI4643" i="11" s="1"/>
  <c r="AH4644" i="11"/>
  <c r="AI4644" i="11" s="1"/>
  <c r="AH4645" i="11"/>
  <c r="AI4645" i="11" s="1"/>
  <c r="AH4646" i="11"/>
  <c r="AI4646" i="11" s="1"/>
  <c r="AH4647" i="11"/>
  <c r="AI4647" i="11" s="1"/>
  <c r="AH4648" i="11"/>
  <c r="AI4648" i="11" s="1"/>
  <c r="AH4649" i="11"/>
  <c r="AI4649" i="11" s="1"/>
  <c r="AH4650" i="11"/>
  <c r="AI4650" i="11" s="1"/>
  <c r="AH4651" i="11"/>
  <c r="AI4651" i="11" s="1"/>
  <c r="AH4652" i="11"/>
  <c r="AI4652" i="11" s="1"/>
  <c r="AH4653" i="11"/>
  <c r="AI4653" i="11" s="1"/>
  <c r="AH4654" i="11"/>
  <c r="AI4654" i="11" s="1"/>
  <c r="AH4655" i="11"/>
  <c r="AI4655" i="11" s="1"/>
  <c r="AH4656" i="11"/>
  <c r="AI4656" i="11" s="1"/>
  <c r="AH4657" i="11"/>
  <c r="AI4657" i="11" s="1"/>
  <c r="AH4658" i="11"/>
  <c r="AI4658" i="11" s="1"/>
  <c r="AH4659" i="11"/>
  <c r="AI4659" i="11" s="1"/>
  <c r="AH4660" i="11"/>
  <c r="AI4660" i="11" s="1"/>
  <c r="AH4661" i="11"/>
  <c r="AI4661" i="11" s="1"/>
  <c r="AH4662" i="11"/>
  <c r="AI4662" i="11" s="1"/>
  <c r="AH4663" i="11"/>
  <c r="AI4663" i="11" s="1"/>
  <c r="AH4664" i="11"/>
  <c r="AI4664" i="11" s="1"/>
  <c r="AH4665" i="11"/>
  <c r="AI4665" i="11" s="1"/>
  <c r="AH4666" i="11"/>
  <c r="AI4666" i="11" s="1"/>
  <c r="AH4667" i="11"/>
  <c r="AI4667" i="11" s="1"/>
  <c r="AH4668" i="11"/>
  <c r="AI4668" i="11" s="1"/>
  <c r="AH4669" i="11"/>
  <c r="AI4669" i="11" s="1"/>
  <c r="AH4670" i="11"/>
  <c r="AI4670" i="11" s="1"/>
  <c r="AH4671" i="11"/>
  <c r="AI4671" i="11" s="1"/>
  <c r="AH4672" i="11"/>
  <c r="AI4672" i="11" s="1"/>
  <c r="AH4673" i="11"/>
  <c r="AI4673" i="11" s="1"/>
  <c r="AH4674" i="11"/>
  <c r="AI4674" i="11" s="1"/>
  <c r="AH4675" i="11"/>
  <c r="AI4675" i="11" s="1"/>
  <c r="AH4676" i="11"/>
  <c r="AI4676" i="11" s="1"/>
  <c r="AH4677" i="11"/>
  <c r="AI4677" i="11" s="1"/>
  <c r="AH4678" i="11"/>
  <c r="AI4678" i="11" s="1"/>
  <c r="AH4679" i="11"/>
  <c r="AI4679" i="11" s="1"/>
  <c r="AH4680" i="11"/>
  <c r="AI4680" i="11" s="1"/>
  <c r="AH4681" i="11"/>
  <c r="AI4681" i="11" s="1"/>
  <c r="AH4682" i="11"/>
  <c r="AI4682" i="11" s="1"/>
  <c r="AH4683" i="11"/>
  <c r="AI4683" i="11" s="1"/>
  <c r="AH4684" i="11"/>
  <c r="AI4684" i="11" s="1"/>
  <c r="AH4685" i="11"/>
  <c r="AI4685" i="11" s="1"/>
  <c r="AH4686" i="11"/>
  <c r="AI4686" i="11" s="1"/>
  <c r="AH4687" i="11"/>
  <c r="AI4687" i="11" s="1"/>
  <c r="AH4688" i="11"/>
  <c r="AI4688" i="11" s="1"/>
  <c r="AH4689" i="11"/>
  <c r="AI4689" i="11" s="1"/>
  <c r="AH4690" i="11"/>
  <c r="AI4690" i="11" s="1"/>
  <c r="AH4691" i="11"/>
  <c r="AI4691" i="11" s="1"/>
  <c r="AH4692" i="11"/>
  <c r="AI4692" i="11" s="1"/>
  <c r="AH4693" i="11"/>
  <c r="AI4693" i="11" s="1"/>
  <c r="AH4694" i="11"/>
  <c r="AI4694" i="11" s="1"/>
  <c r="AH4695" i="11"/>
  <c r="AI4695" i="11" s="1"/>
  <c r="AH4696" i="11"/>
  <c r="AI4696" i="11" s="1"/>
  <c r="AH4697" i="11"/>
  <c r="AI4697" i="11" s="1"/>
  <c r="AH4698" i="11"/>
  <c r="AI4698" i="11" s="1"/>
  <c r="AH4699" i="11"/>
  <c r="AI4699" i="11" s="1"/>
  <c r="AH4700" i="11"/>
  <c r="AI4700" i="11" s="1"/>
  <c r="AH4701" i="11"/>
  <c r="AI4701" i="11" s="1"/>
  <c r="AH4702" i="11"/>
  <c r="AI4702" i="11" s="1"/>
  <c r="AH4703" i="11"/>
  <c r="AI4703" i="11" s="1"/>
  <c r="AH4704" i="11"/>
  <c r="AI4704" i="11" s="1"/>
  <c r="AH4705" i="11"/>
  <c r="AI4705" i="11" s="1"/>
  <c r="AH4706" i="11"/>
  <c r="AI4706" i="11" s="1"/>
  <c r="AH4707" i="11"/>
  <c r="AI4707" i="11" s="1"/>
  <c r="AH4708" i="11"/>
  <c r="AI4708" i="11" s="1"/>
  <c r="AH4709" i="11"/>
  <c r="AI4709" i="11" s="1"/>
  <c r="AH4710" i="11"/>
  <c r="AI4710" i="11" s="1"/>
  <c r="AH4711" i="11"/>
  <c r="AI4711" i="11" s="1"/>
  <c r="AH4712" i="11"/>
  <c r="AI4712" i="11" s="1"/>
  <c r="AH4713" i="11"/>
  <c r="AI4713" i="11" s="1"/>
  <c r="AH4714" i="11"/>
  <c r="AI4714" i="11" s="1"/>
  <c r="AH4715" i="11"/>
  <c r="AI4715" i="11" s="1"/>
  <c r="AH4716" i="11"/>
  <c r="AI4716" i="11" s="1"/>
  <c r="AH4717" i="11"/>
  <c r="AI4717" i="11" s="1"/>
  <c r="AH4718" i="11"/>
  <c r="AI4718" i="11" s="1"/>
  <c r="AH4719" i="11"/>
  <c r="AI4719" i="11" s="1"/>
  <c r="AH4720" i="11"/>
  <c r="AI4720" i="11" s="1"/>
  <c r="AH4721" i="11"/>
  <c r="AI4721" i="11" s="1"/>
  <c r="AH4722" i="11"/>
  <c r="AI4722" i="11" s="1"/>
  <c r="AH4723" i="11"/>
  <c r="AI4723" i="11" s="1"/>
  <c r="AH4724" i="11"/>
  <c r="AI4724" i="11" s="1"/>
  <c r="AH4725" i="11"/>
  <c r="AI4725" i="11" s="1"/>
  <c r="AH4726" i="11"/>
  <c r="AI4726" i="11" s="1"/>
  <c r="AH4727" i="11"/>
  <c r="AI4727" i="11" s="1"/>
  <c r="AH4728" i="11"/>
  <c r="AI4728" i="11" s="1"/>
  <c r="AH4729" i="11"/>
  <c r="AI4729" i="11" s="1"/>
  <c r="AH4730" i="11"/>
  <c r="AI4730" i="11" s="1"/>
  <c r="AH4731" i="11"/>
  <c r="AI4731" i="11" s="1"/>
  <c r="AH4732" i="11"/>
  <c r="AI4732" i="11" s="1"/>
  <c r="AH4733" i="11"/>
  <c r="AI4733" i="11" s="1"/>
  <c r="AH4734" i="11"/>
  <c r="AI4734" i="11" s="1"/>
  <c r="AH4735" i="11"/>
  <c r="AI4735" i="11" s="1"/>
  <c r="AH4736" i="11"/>
  <c r="AI4736" i="11" s="1"/>
  <c r="AH4737" i="11"/>
  <c r="AI4737" i="11" s="1"/>
  <c r="AH4738" i="11"/>
  <c r="AI4738" i="11" s="1"/>
  <c r="AH4739" i="11"/>
  <c r="AI4739" i="11" s="1"/>
  <c r="AH4740" i="11"/>
  <c r="AI4740" i="11" s="1"/>
  <c r="AH4741" i="11"/>
  <c r="AI4741" i="11" s="1"/>
  <c r="AH4742" i="11"/>
  <c r="AI4742" i="11" s="1"/>
  <c r="AH4743" i="11"/>
  <c r="AI4743" i="11" s="1"/>
  <c r="AH4744" i="11"/>
  <c r="AI4744" i="11" s="1"/>
  <c r="AH4745" i="11"/>
  <c r="AI4745" i="11" s="1"/>
  <c r="AH4746" i="11"/>
  <c r="AI4746" i="11" s="1"/>
  <c r="AH4747" i="11"/>
  <c r="AI4747" i="11" s="1"/>
  <c r="AH4748" i="11"/>
  <c r="AI4748" i="11" s="1"/>
  <c r="AH4749" i="11"/>
  <c r="AI4749" i="11" s="1"/>
  <c r="AH4750" i="11"/>
  <c r="AI4750" i="11" s="1"/>
  <c r="AH4751" i="11"/>
  <c r="AI4751" i="11" s="1"/>
  <c r="AH4752" i="11"/>
  <c r="AI4752" i="11" s="1"/>
  <c r="AH4753" i="11"/>
  <c r="AI4753" i="11" s="1"/>
  <c r="AH4754" i="11"/>
  <c r="AI4754" i="11" s="1"/>
  <c r="AH4755" i="11"/>
  <c r="AI4755" i="11" s="1"/>
  <c r="AH4756" i="11"/>
  <c r="AI4756" i="11" s="1"/>
  <c r="AH4757" i="11"/>
  <c r="AI4757" i="11" s="1"/>
  <c r="AH4758" i="11"/>
  <c r="AI4758" i="11" s="1"/>
  <c r="AH4759" i="11"/>
  <c r="AI4759" i="11" s="1"/>
  <c r="AH4760" i="11"/>
  <c r="AI4760" i="11" s="1"/>
  <c r="AH4761" i="11"/>
  <c r="AI4761" i="11" s="1"/>
  <c r="AH4762" i="11"/>
  <c r="AI4762" i="11" s="1"/>
  <c r="AH4763" i="11"/>
  <c r="AI4763" i="11" s="1"/>
  <c r="AH4764" i="11"/>
  <c r="AI4764" i="11" s="1"/>
  <c r="AH4765" i="11"/>
  <c r="AI4765" i="11" s="1"/>
  <c r="AH4766" i="11"/>
  <c r="AI4766" i="11" s="1"/>
  <c r="AH4767" i="11"/>
  <c r="AI4767" i="11" s="1"/>
  <c r="AH4768" i="11"/>
  <c r="AI4768" i="11" s="1"/>
  <c r="AH4769" i="11"/>
  <c r="AI4769" i="11" s="1"/>
  <c r="AH4770" i="11"/>
  <c r="AI4770" i="11" s="1"/>
  <c r="AH4771" i="11"/>
  <c r="AI4771" i="11" s="1"/>
  <c r="AH4772" i="11"/>
  <c r="AI4772" i="11" s="1"/>
  <c r="AH4773" i="11"/>
  <c r="AI4773" i="11" s="1"/>
  <c r="AH4774" i="11"/>
  <c r="AI4774" i="11" s="1"/>
  <c r="AH4775" i="11"/>
  <c r="AI4775" i="11" s="1"/>
  <c r="AH4776" i="11"/>
  <c r="AI4776" i="11" s="1"/>
  <c r="AH4777" i="11"/>
  <c r="AI4777" i="11" s="1"/>
  <c r="AH4778" i="11"/>
  <c r="AI4778" i="11" s="1"/>
  <c r="AH4779" i="11"/>
  <c r="AI4779" i="11" s="1"/>
  <c r="AH4780" i="11"/>
  <c r="AI4780" i="11" s="1"/>
  <c r="AH4781" i="11"/>
  <c r="AI4781" i="11" s="1"/>
  <c r="AH4782" i="11"/>
  <c r="AI4782" i="11" s="1"/>
  <c r="AH4783" i="11"/>
  <c r="AI4783" i="11" s="1"/>
  <c r="AH4784" i="11"/>
  <c r="AI4784" i="11" s="1"/>
  <c r="AH4785" i="11"/>
  <c r="AI4785" i="11" s="1"/>
  <c r="AH4786" i="11"/>
  <c r="AI4786" i="11" s="1"/>
  <c r="AH4787" i="11"/>
  <c r="AI4787" i="11" s="1"/>
  <c r="AH4788" i="11"/>
  <c r="AI4788" i="11" s="1"/>
  <c r="AH4789" i="11"/>
  <c r="AI4789" i="11" s="1"/>
  <c r="AH4790" i="11"/>
  <c r="AI4790" i="11" s="1"/>
  <c r="AH4791" i="11"/>
  <c r="AI4791" i="11" s="1"/>
  <c r="AH4792" i="11"/>
  <c r="AI4792" i="11" s="1"/>
  <c r="AH4793" i="11"/>
  <c r="AI4793" i="11" s="1"/>
  <c r="AH4794" i="11"/>
  <c r="AI4794" i="11" s="1"/>
  <c r="AH4795" i="11"/>
  <c r="AI4795" i="11" s="1"/>
  <c r="AH4796" i="11"/>
  <c r="AI4796" i="11" s="1"/>
  <c r="AH4797" i="11"/>
  <c r="AI4797" i="11" s="1"/>
  <c r="AH4798" i="11"/>
  <c r="AI4798" i="11" s="1"/>
  <c r="AH4799" i="11"/>
  <c r="AI4799" i="11" s="1"/>
  <c r="AH4800" i="11"/>
  <c r="AI4800" i="11" s="1"/>
  <c r="AH4801" i="11"/>
  <c r="AI4801" i="11" s="1"/>
  <c r="AH4802" i="11"/>
  <c r="AI4802" i="11" s="1"/>
  <c r="AH4803" i="11"/>
  <c r="AI4803" i="11" s="1"/>
  <c r="AH4804" i="11"/>
  <c r="AI4804" i="11" s="1"/>
  <c r="AH4805" i="11"/>
  <c r="AI4805" i="11" s="1"/>
  <c r="AH4806" i="11"/>
  <c r="AI4806" i="11" s="1"/>
  <c r="AH4807" i="11"/>
  <c r="AI4807" i="11" s="1"/>
  <c r="AH4808" i="11"/>
  <c r="AI4808" i="11" s="1"/>
  <c r="AH4809" i="11"/>
  <c r="AI4809" i="11" s="1"/>
  <c r="AH4810" i="11"/>
  <c r="AI4810" i="11" s="1"/>
  <c r="AH4811" i="11"/>
  <c r="AI4811" i="11" s="1"/>
  <c r="AH4812" i="11"/>
  <c r="AI4812" i="11" s="1"/>
  <c r="AH4813" i="11"/>
  <c r="AI4813" i="11" s="1"/>
  <c r="AH4814" i="11"/>
  <c r="AI4814" i="11" s="1"/>
  <c r="AH4815" i="11"/>
  <c r="AI4815" i="11" s="1"/>
  <c r="AH4816" i="11"/>
  <c r="AI4816" i="11" s="1"/>
  <c r="AH4817" i="11"/>
  <c r="AI4817" i="11" s="1"/>
  <c r="AH4818" i="11"/>
  <c r="AI4818" i="11" s="1"/>
  <c r="AH4819" i="11"/>
  <c r="AI4819" i="11" s="1"/>
  <c r="AH4820" i="11"/>
  <c r="AI4820" i="11" s="1"/>
  <c r="AH4821" i="11"/>
  <c r="AI4821" i="11" s="1"/>
  <c r="AH4822" i="11"/>
  <c r="AI4822" i="11" s="1"/>
  <c r="AH4823" i="11"/>
  <c r="AI4823" i="11" s="1"/>
  <c r="AH4824" i="11"/>
  <c r="AI4824" i="11" s="1"/>
  <c r="AH4825" i="11"/>
  <c r="AI4825" i="11" s="1"/>
  <c r="AH4826" i="11"/>
  <c r="AI4826" i="11" s="1"/>
  <c r="AH4827" i="11"/>
  <c r="AI4827" i="11" s="1"/>
  <c r="AH4828" i="11"/>
  <c r="AI4828" i="11" s="1"/>
  <c r="AH4829" i="11"/>
  <c r="AI4829" i="11" s="1"/>
  <c r="AH4830" i="11"/>
  <c r="AI4830" i="11" s="1"/>
  <c r="AH4831" i="11"/>
  <c r="AI4831" i="11" s="1"/>
  <c r="AH4832" i="11"/>
  <c r="AI4832" i="11" s="1"/>
  <c r="AH4833" i="11"/>
  <c r="AI4833" i="11" s="1"/>
  <c r="AH4834" i="11"/>
  <c r="AI4834" i="11" s="1"/>
  <c r="AH4835" i="11"/>
  <c r="AI4835" i="11" s="1"/>
  <c r="AH4836" i="11"/>
  <c r="AI4836" i="11" s="1"/>
  <c r="AH4837" i="11"/>
  <c r="AI4837" i="11" s="1"/>
  <c r="AH4838" i="11"/>
  <c r="AI4838" i="11" s="1"/>
  <c r="AH4839" i="11"/>
  <c r="AI4839" i="11" s="1"/>
  <c r="AH4840" i="11"/>
  <c r="AI4840" i="11" s="1"/>
  <c r="AH4841" i="11"/>
  <c r="AI4841" i="11" s="1"/>
  <c r="AH4842" i="11"/>
  <c r="AI4842" i="11" s="1"/>
  <c r="AH4843" i="11"/>
  <c r="AI4843" i="11" s="1"/>
  <c r="AH4844" i="11"/>
  <c r="AI4844" i="11" s="1"/>
  <c r="AH4845" i="11"/>
  <c r="AI4845" i="11" s="1"/>
  <c r="AH4846" i="11"/>
  <c r="AI4846" i="11" s="1"/>
  <c r="AH4847" i="11"/>
  <c r="AI4847" i="11" s="1"/>
  <c r="AH4848" i="11"/>
  <c r="AI4848" i="11" s="1"/>
  <c r="AH4849" i="11"/>
  <c r="AI4849" i="11" s="1"/>
  <c r="AH4850" i="11"/>
  <c r="AI4850" i="11" s="1"/>
  <c r="AH4851" i="11"/>
  <c r="AI4851" i="11" s="1"/>
  <c r="AH4852" i="11"/>
  <c r="AI4852" i="11" s="1"/>
  <c r="AH4853" i="11"/>
  <c r="AI4853" i="11" s="1"/>
  <c r="AH4854" i="11"/>
  <c r="AI4854" i="11" s="1"/>
  <c r="AH4855" i="11"/>
  <c r="AI4855" i="11" s="1"/>
  <c r="AH4856" i="11"/>
  <c r="AI4856" i="11" s="1"/>
  <c r="AH4857" i="11"/>
  <c r="AI4857" i="11" s="1"/>
  <c r="AH4858" i="11"/>
  <c r="AI4858" i="11" s="1"/>
  <c r="AH4859" i="11"/>
  <c r="AI4859" i="11" s="1"/>
  <c r="AH4860" i="11"/>
  <c r="AI4860" i="11" s="1"/>
  <c r="AH4861" i="11"/>
  <c r="AI4861" i="11" s="1"/>
  <c r="AH4862" i="11"/>
  <c r="AI4862" i="11" s="1"/>
  <c r="AH4863" i="11"/>
  <c r="AI4863" i="11" s="1"/>
  <c r="AH4864" i="11"/>
  <c r="AI4864" i="11" s="1"/>
  <c r="AH4865" i="11"/>
  <c r="AI4865" i="11" s="1"/>
  <c r="AH4866" i="11"/>
  <c r="AI4866" i="11" s="1"/>
  <c r="AH4867" i="11"/>
  <c r="AI4867" i="11" s="1"/>
  <c r="AH4868" i="11"/>
  <c r="AI4868" i="11" s="1"/>
  <c r="AH4869" i="11"/>
  <c r="AI4869" i="11" s="1"/>
  <c r="AH4870" i="11"/>
  <c r="AI4870" i="11" s="1"/>
  <c r="AH4871" i="11"/>
  <c r="AI4871" i="11" s="1"/>
  <c r="AH4872" i="11"/>
  <c r="AI4872" i="11" s="1"/>
  <c r="AH4873" i="11"/>
  <c r="AI4873" i="11" s="1"/>
  <c r="AH4874" i="11"/>
  <c r="AI4874" i="11" s="1"/>
  <c r="AH4875" i="11"/>
  <c r="AI4875" i="11" s="1"/>
  <c r="AH4876" i="11"/>
  <c r="AI4876" i="11" s="1"/>
  <c r="AH4877" i="11"/>
  <c r="AI4877" i="11" s="1"/>
  <c r="AH4878" i="11"/>
  <c r="AI4878" i="11" s="1"/>
  <c r="AH4879" i="11"/>
  <c r="AI4879" i="11" s="1"/>
  <c r="AH4880" i="11"/>
  <c r="AI4880" i="11" s="1"/>
  <c r="AH4881" i="11"/>
  <c r="AI4881" i="11" s="1"/>
  <c r="AH4882" i="11"/>
  <c r="AI4882" i="11" s="1"/>
  <c r="AH4883" i="11"/>
  <c r="AI4883" i="11" s="1"/>
  <c r="AH4884" i="11"/>
  <c r="AI4884" i="11" s="1"/>
  <c r="AH4885" i="11"/>
  <c r="AI4885" i="11" s="1"/>
  <c r="AH4886" i="11"/>
  <c r="AI4886" i="11" s="1"/>
  <c r="AH4887" i="11"/>
  <c r="AI4887" i="11" s="1"/>
  <c r="AH4888" i="11"/>
  <c r="AI4888" i="11" s="1"/>
  <c r="AH4889" i="11"/>
  <c r="AI4889" i="11" s="1"/>
  <c r="AH4890" i="11"/>
  <c r="AI4890" i="11" s="1"/>
  <c r="AH4891" i="11"/>
  <c r="AI4891" i="11" s="1"/>
  <c r="AH4892" i="11"/>
  <c r="AI4892" i="11" s="1"/>
  <c r="AH4893" i="11"/>
  <c r="AI4893" i="11" s="1"/>
  <c r="AH4894" i="11"/>
  <c r="AI4894" i="11" s="1"/>
  <c r="AH4895" i="11"/>
  <c r="AI4895" i="11" s="1"/>
  <c r="AH4896" i="11"/>
  <c r="AI4896" i="11" s="1"/>
  <c r="AH4897" i="11"/>
  <c r="AI4897" i="11" s="1"/>
  <c r="AH4898" i="11"/>
  <c r="AI4898" i="11" s="1"/>
  <c r="AH4899" i="11"/>
  <c r="AI4899" i="11" s="1"/>
  <c r="AH4900" i="11"/>
  <c r="AI4900" i="11" s="1"/>
  <c r="AH4901" i="11"/>
  <c r="AI4901" i="11" s="1"/>
  <c r="AH4902" i="11"/>
  <c r="AI4902" i="11" s="1"/>
  <c r="AH4903" i="11"/>
  <c r="AI4903" i="11" s="1"/>
  <c r="AH4904" i="11"/>
  <c r="AI4904" i="11" s="1"/>
  <c r="AH4905" i="11"/>
  <c r="AI4905" i="11" s="1"/>
  <c r="AH4906" i="11"/>
  <c r="AI4906" i="11" s="1"/>
  <c r="AH4907" i="11"/>
  <c r="AI4907" i="11" s="1"/>
  <c r="AH4908" i="11"/>
  <c r="AI4908" i="11" s="1"/>
  <c r="AH4909" i="11"/>
  <c r="AI4909" i="11" s="1"/>
  <c r="AH4910" i="11"/>
  <c r="AI4910" i="11" s="1"/>
  <c r="AH4911" i="11"/>
  <c r="AI4911" i="11" s="1"/>
  <c r="AH4912" i="11"/>
  <c r="AI4912" i="11" s="1"/>
  <c r="AH4913" i="11"/>
  <c r="AI4913" i="11" s="1"/>
  <c r="AH4914" i="11"/>
  <c r="AI4914" i="11" s="1"/>
  <c r="AH4915" i="11"/>
  <c r="AI4915" i="11" s="1"/>
  <c r="AH4916" i="11"/>
  <c r="AI4916" i="11" s="1"/>
  <c r="AH4917" i="11"/>
  <c r="AI4917" i="11" s="1"/>
  <c r="AH4918" i="11"/>
  <c r="AI4918" i="11" s="1"/>
  <c r="AH4919" i="11"/>
  <c r="AI4919" i="11" s="1"/>
  <c r="AH4920" i="11"/>
  <c r="AI4920" i="11" s="1"/>
  <c r="AH4921" i="11"/>
  <c r="AI4921" i="11" s="1"/>
  <c r="AH4922" i="11"/>
  <c r="AI4922" i="11" s="1"/>
  <c r="AH4923" i="11"/>
  <c r="AI4923" i="11" s="1"/>
  <c r="AH4924" i="11"/>
  <c r="AI4924" i="11" s="1"/>
  <c r="AH4925" i="11"/>
  <c r="AI4925" i="11" s="1"/>
  <c r="AH4926" i="11"/>
  <c r="AI4926" i="11" s="1"/>
  <c r="AH4927" i="11"/>
  <c r="AI4927" i="11" s="1"/>
  <c r="AH4928" i="11"/>
  <c r="AI4928" i="11" s="1"/>
  <c r="AH4929" i="11"/>
  <c r="AI4929" i="11" s="1"/>
  <c r="AH4930" i="11"/>
  <c r="AI4930" i="11" s="1"/>
  <c r="AH4931" i="11"/>
  <c r="AI4931" i="11" s="1"/>
  <c r="AH4932" i="11"/>
  <c r="AI4932" i="11" s="1"/>
  <c r="AH4933" i="11"/>
  <c r="AI4933" i="11" s="1"/>
  <c r="AH4934" i="11"/>
  <c r="AI4934" i="11" s="1"/>
  <c r="AH4935" i="11"/>
  <c r="AI4935" i="11" s="1"/>
  <c r="AH4936" i="11"/>
  <c r="AI4936" i="11" s="1"/>
  <c r="AH4937" i="11"/>
  <c r="AI4937" i="11" s="1"/>
  <c r="AH4938" i="11"/>
  <c r="AI4938" i="11" s="1"/>
  <c r="AH4939" i="11"/>
  <c r="AI4939" i="11" s="1"/>
  <c r="AH4940" i="11"/>
  <c r="AI4940" i="11" s="1"/>
  <c r="AH4941" i="11"/>
  <c r="AI4941" i="11" s="1"/>
  <c r="AH4942" i="11"/>
  <c r="AI4942" i="11" s="1"/>
  <c r="AH4943" i="11"/>
  <c r="AI4943" i="11" s="1"/>
  <c r="AH4944" i="11"/>
  <c r="AI4944" i="11" s="1"/>
  <c r="AH4945" i="11"/>
  <c r="AI4945" i="11" s="1"/>
  <c r="AH4946" i="11"/>
  <c r="AI4946" i="11" s="1"/>
  <c r="AH4947" i="11"/>
  <c r="AI4947" i="11" s="1"/>
  <c r="AH4948" i="11"/>
  <c r="AI4948" i="11" s="1"/>
  <c r="AH4949" i="11"/>
  <c r="AI4949" i="11" s="1"/>
  <c r="AH4950" i="11"/>
  <c r="AI4950" i="11" s="1"/>
  <c r="AH4951" i="11"/>
  <c r="AI4951" i="11" s="1"/>
  <c r="AH4952" i="11"/>
  <c r="AI4952" i="11" s="1"/>
  <c r="AH4953" i="11"/>
  <c r="AI4953" i="11" s="1"/>
  <c r="AH4954" i="11"/>
  <c r="AI4954" i="11" s="1"/>
  <c r="AH4955" i="11"/>
  <c r="AI4955" i="11" s="1"/>
  <c r="AH4956" i="11"/>
  <c r="AI4956" i="11" s="1"/>
  <c r="AH4957" i="11"/>
  <c r="AI4957" i="11" s="1"/>
  <c r="AH4958" i="11"/>
  <c r="AI4958" i="11" s="1"/>
  <c r="AH4959" i="11"/>
  <c r="AI4959" i="11" s="1"/>
  <c r="AH4960" i="11"/>
  <c r="AI4960" i="11" s="1"/>
  <c r="AH4961" i="11"/>
  <c r="AI4961" i="11" s="1"/>
  <c r="AH4962" i="11"/>
  <c r="AI4962" i="11" s="1"/>
  <c r="AH4963" i="11"/>
  <c r="AI4963" i="11" s="1"/>
  <c r="AH4964" i="11"/>
  <c r="AI4964" i="11" s="1"/>
  <c r="AH4965" i="11"/>
  <c r="AI4965" i="11" s="1"/>
  <c r="AH4966" i="11"/>
  <c r="AI4966" i="11" s="1"/>
  <c r="AH4967" i="11"/>
  <c r="AI4967" i="11" s="1"/>
  <c r="AH4968" i="11"/>
  <c r="AI4968" i="11" s="1"/>
  <c r="AH4969" i="11"/>
  <c r="AI4969" i="11" s="1"/>
  <c r="AH4970" i="11"/>
  <c r="AI4970" i="11" s="1"/>
  <c r="AH4971" i="11"/>
  <c r="AI4971" i="11" s="1"/>
  <c r="AH4972" i="11"/>
  <c r="AI4972" i="11" s="1"/>
  <c r="AH4973" i="11"/>
  <c r="AI4973" i="11" s="1"/>
  <c r="AH4974" i="11"/>
  <c r="AI4974" i="11" s="1"/>
  <c r="AH4975" i="11"/>
  <c r="AI4975" i="11" s="1"/>
  <c r="AH4976" i="11"/>
  <c r="AI4976" i="11" s="1"/>
  <c r="AH4977" i="11"/>
  <c r="AI4977" i="11" s="1"/>
  <c r="AH4978" i="11"/>
  <c r="AI4978" i="11" s="1"/>
  <c r="AH4979" i="11"/>
  <c r="AI4979" i="11" s="1"/>
  <c r="AH4980" i="11"/>
  <c r="AI4980" i="11" s="1"/>
  <c r="AH4981" i="11"/>
  <c r="AI4981" i="11" s="1"/>
  <c r="AH4982" i="11"/>
  <c r="AI4982" i="11" s="1"/>
  <c r="AH4983" i="11"/>
  <c r="AI4983" i="11" s="1"/>
  <c r="AH4984" i="11"/>
  <c r="AI4984" i="11" s="1"/>
  <c r="AH4985" i="11"/>
  <c r="AI4985" i="11" s="1"/>
  <c r="AH4986" i="11"/>
  <c r="AI4986" i="11" s="1"/>
  <c r="AH4987" i="11"/>
  <c r="AI4987" i="11" s="1"/>
  <c r="AH4988" i="11"/>
  <c r="AI4988" i="11" s="1"/>
  <c r="AH4989" i="11"/>
  <c r="AI4989" i="11" s="1"/>
  <c r="AH4990" i="11"/>
  <c r="AI4990" i="11" s="1"/>
  <c r="AH4991" i="11"/>
  <c r="AI4991" i="11" s="1"/>
  <c r="AH4992" i="11"/>
  <c r="AI4992" i="11" s="1"/>
  <c r="AH4993" i="11"/>
  <c r="AI4993" i="11" s="1"/>
  <c r="AH4994" i="11"/>
  <c r="AI4994" i="11" s="1"/>
  <c r="AH4995" i="11"/>
  <c r="AI4995" i="11" s="1"/>
  <c r="AH4996" i="11"/>
  <c r="AI4996" i="11" s="1"/>
  <c r="AH4997" i="11"/>
  <c r="AI4997" i="11" s="1"/>
  <c r="AH4998" i="11"/>
  <c r="AI4998" i="11" s="1"/>
  <c r="AH4999" i="11"/>
  <c r="AI4999" i="11" s="1"/>
  <c r="AH5000" i="11"/>
  <c r="AI5000" i="11" s="1"/>
  <c r="AH5001" i="11"/>
  <c r="AI5001" i="11" s="1"/>
  <c r="AH5002" i="11"/>
  <c r="AI5002" i="11" s="1"/>
  <c r="AH5003" i="11"/>
  <c r="AI5003" i="11" s="1"/>
  <c r="AH5004" i="11"/>
  <c r="AI5004" i="11" s="1"/>
  <c r="AH5005" i="11"/>
  <c r="AI5005" i="11" s="1"/>
  <c r="AH5006" i="11"/>
  <c r="AI5006" i="11" s="1"/>
  <c r="AH5007" i="11"/>
  <c r="AI5007" i="11" s="1"/>
  <c r="AH5008" i="11"/>
  <c r="AI5008" i="11" s="1"/>
  <c r="AH5009" i="11"/>
  <c r="AI5009" i="11" s="1"/>
  <c r="AH5010" i="11"/>
  <c r="AI5010" i="11" s="1"/>
  <c r="AH5011" i="11"/>
  <c r="AI5011" i="11" s="1"/>
  <c r="AH5012" i="11"/>
  <c r="AI5012" i="11" s="1"/>
  <c r="AH5013" i="11"/>
  <c r="AI5013" i="11" s="1"/>
  <c r="AH5014" i="11"/>
  <c r="AI5014" i="11" s="1"/>
  <c r="AH5015" i="11"/>
  <c r="AI5015" i="11" s="1"/>
  <c r="AH5016" i="11"/>
  <c r="AI5016" i="11" s="1"/>
  <c r="AH5017" i="11"/>
  <c r="AI5017" i="11" s="1"/>
  <c r="AH5018" i="11"/>
  <c r="AI5018" i="11" s="1"/>
  <c r="AH5019" i="11"/>
  <c r="AI5019" i="11" s="1"/>
  <c r="AH5020" i="11"/>
  <c r="AI5020" i="11" s="1"/>
  <c r="AH5021" i="11"/>
  <c r="AI5021" i="11" s="1"/>
  <c r="AH5022" i="11"/>
  <c r="AI5022" i="11" s="1"/>
  <c r="AH5023" i="11"/>
  <c r="AI5023" i="11" s="1"/>
  <c r="AH5024" i="11"/>
  <c r="AI5024" i="11" s="1"/>
  <c r="AH5025" i="11"/>
  <c r="AI5025" i="11" s="1"/>
  <c r="AH5026" i="11"/>
  <c r="AI5026" i="11" s="1"/>
  <c r="AH5027" i="11"/>
  <c r="AI5027" i="11" s="1"/>
  <c r="AH5028" i="11"/>
  <c r="AI5028" i="11" s="1"/>
  <c r="AH5029" i="11"/>
  <c r="AI5029" i="11" s="1"/>
  <c r="AH5030" i="11"/>
  <c r="AI5030" i="11" s="1"/>
  <c r="AH5031" i="11"/>
  <c r="AI5031" i="11" s="1"/>
  <c r="AH5032" i="11"/>
  <c r="AI5032" i="11" s="1"/>
  <c r="AH5033" i="11"/>
  <c r="AI5033" i="11" s="1"/>
  <c r="AH5034" i="11"/>
  <c r="AI5034" i="11" s="1"/>
  <c r="AH5035" i="11"/>
  <c r="AI5035" i="11" s="1"/>
  <c r="AH5036" i="11"/>
  <c r="AI5036" i="11" s="1"/>
  <c r="AH5037" i="11"/>
  <c r="AI5037" i="11" s="1"/>
  <c r="AH5038" i="11"/>
  <c r="AI5038" i="11" s="1"/>
  <c r="AH5039" i="11"/>
  <c r="AI5039" i="11" s="1"/>
  <c r="AH5040" i="11"/>
  <c r="AI5040" i="11" s="1"/>
  <c r="AH5041" i="11"/>
  <c r="AI5041" i="11" s="1"/>
  <c r="AH5042" i="11"/>
  <c r="AI5042" i="11" s="1"/>
  <c r="AH5043" i="11"/>
  <c r="AI5043" i="11" s="1"/>
  <c r="AH5044" i="11"/>
  <c r="AI5044" i="11" s="1"/>
  <c r="AH5045" i="11"/>
  <c r="AI5045" i="11" s="1"/>
  <c r="AH5046" i="11"/>
  <c r="AI5046" i="11" s="1"/>
  <c r="AH5047" i="11"/>
  <c r="AI5047" i="11" s="1"/>
  <c r="AH5048" i="11"/>
  <c r="AI5048" i="11" s="1"/>
  <c r="AH5049" i="11"/>
  <c r="AI5049" i="11" s="1"/>
  <c r="AH5050" i="11"/>
  <c r="AI5050" i="11" s="1"/>
  <c r="AH5051" i="11"/>
  <c r="AI5051" i="11" s="1"/>
  <c r="AH5052" i="11"/>
  <c r="AI5052" i="11" s="1"/>
  <c r="AH5053" i="11"/>
  <c r="AI5053" i="11" s="1"/>
  <c r="AH5054" i="11"/>
  <c r="AI5054" i="11" s="1"/>
  <c r="AH5055" i="11"/>
  <c r="AI5055" i="11" s="1"/>
  <c r="AH5056" i="11"/>
  <c r="AI5056" i="11" s="1"/>
  <c r="AH5057" i="11"/>
  <c r="AI5057" i="11" s="1"/>
  <c r="AH5058" i="11"/>
  <c r="AI5058" i="11" s="1"/>
  <c r="AH5059" i="11"/>
  <c r="AI5059" i="11" s="1"/>
  <c r="AH5060" i="11"/>
  <c r="AI5060" i="11" s="1"/>
  <c r="AH5061" i="11"/>
  <c r="AI5061" i="11" s="1"/>
  <c r="AH5062" i="11"/>
  <c r="AI5062" i="11" s="1"/>
  <c r="AH5063" i="11"/>
  <c r="AI5063" i="11" s="1"/>
  <c r="AH5064" i="11"/>
  <c r="AI5064" i="11" s="1"/>
  <c r="AH5065" i="11"/>
  <c r="AI5065" i="11" s="1"/>
  <c r="AH5066" i="11"/>
  <c r="AI5066" i="11" s="1"/>
  <c r="AH5067" i="11"/>
  <c r="AI5067" i="11" s="1"/>
  <c r="AH5068" i="11"/>
  <c r="AI5068" i="11" s="1"/>
  <c r="AH5069" i="11"/>
  <c r="AI5069" i="11" s="1"/>
  <c r="AH5070" i="11"/>
  <c r="AI5070" i="11" s="1"/>
  <c r="AH5071" i="11"/>
  <c r="AI5071" i="11" s="1"/>
  <c r="AH5072" i="11"/>
  <c r="AI5072" i="11" s="1"/>
  <c r="AH5073" i="11"/>
  <c r="AI5073" i="11" s="1"/>
  <c r="AH5074" i="11"/>
  <c r="AI5074" i="11" s="1"/>
  <c r="AH5075" i="11"/>
  <c r="AI5075" i="11" s="1"/>
  <c r="AH5076" i="11"/>
  <c r="AI5076" i="11" s="1"/>
  <c r="AH5077" i="11"/>
  <c r="AI5077" i="11" s="1"/>
  <c r="AH5078" i="11"/>
  <c r="AI5078" i="11" s="1"/>
  <c r="AH5079" i="11"/>
  <c r="AI5079" i="11" s="1"/>
  <c r="AH5080" i="11"/>
  <c r="AI5080" i="11" s="1"/>
  <c r="AH5081" i="11"/>
  <c r="AI5081" i="11" s="1"/>
  <c r="AH5082" i="11"/>
  <c r="AI5082" i="11" s="1"/>
  <c r="AH5083" i="11"/>
  <c r="AI5083" i="11" s="1"/>
  <c r="AH5084" i="11"/>
  <c r="AI5084" i="11" s="1"/>
  <c r="AH5085" i="11"/>
  <c r="AI5085" i="11" s="1"/>
  <c r="AH5086" i="11"/>
  <c r="AI5086" i="11" s="1"/>
  <c r="AH5087" i="11"/>
  <c r="AI5087" i="11" s="1"/>
  <c r="AH5088" i="11"/>
  <c r="AI5088" i="11" s="1"/>
  <c r="AH5089" i="11"/>
  <c r="AI5089" i="11" s="1"/>
  <c r="AH5090" i="11"/>
  <c r="AI5090" i="11" s="1"/>
  <c r="AH5091" i="11"/>
  <c r="AI5091" i="11" s="1"/>
  <c r="AH5092" i="11"/>
  <c r="AI5092" i="11" s="1"/>
  <c r="AH5093" i="11"/>
  <c r="AI5093" i="11" s="1"/>
  <c r="AH5094" i="11"/>
  <c r="AI5094" i="11" s="1"/>
  <c r="AH5095" i="11"/>
  <c r="AI5095" i="11" s="1"/>
  <c r="AH5096" i="11"/>
  <c r="AI5096" i="11" s="1"/>
  <c r="AH5097" i="11"/>
  <c r="AI5097" i="11" s="1"/>
  <c r="AH5098" i="11"/>
  <c r="AI5098" i="11" s="1"/>
  <c r="AH5099" i="11"/>
  <c r="AI5099" i="11" s="1"/>
  <c r="AH5100" i="11"/>
  <c r="AI5100" i="11" s="1"/>
  <c r="AH5101" i="11"/>
  <c r="AI5101" i="11" s="1"/>
  <c r="AH5102" i="11"/>
  <c r="AI5102" i="11" s="1"/>
  <c r="AH5103" i="11"/>
  <c r="AI5103" i="11" s="1"/>
  <c r="AH5104" i="11"/>
  <c r="AI5104" i="11" s="1"/>
  <c r="AH5105" i="11"/>
  <c r="AI5105" i="11" s="1"/>
  <c r="AH5106" i="11"/>
  <c r="AI5106" i="11" s="1"/>
  <c r="AH5107" i="11"/>
  <c r="AI5107" i="11" s="1"/>
  <c r="AH5108" i="11"/>
  <c r="AI5108" i="11" s="1"/>
  <c r="AH5109" i="11"/>
  <c r="AI5109" i="11" s="1"/>
  <c r="AH5110" i="11"/>
  <c r="AI5110" i="11" s="1"/>
  <c r="AH5111" i="11"/>
  <c r="AI5111" i="11" s="1"/>
  <c r="AH5112" i="11"/>
  <c r="AI5112" i="11" s="1"/>
  <c r="AH5113" i="11"/>
  <c r="AI5113" i="11" s="1"/>
  <c r="AH5114" i="11"/>
  <c r="AI5114" i="11" s="1"/>
  <c r="AH5115" i="11"/>
  <c r="AI5115" i="11" s="1"/>
  <c r="AH5116" i="11"/>
  <c r="AI5116" i="11" s="1"/>
  <c r="AH5117" i="11"/>
  <c r="AI5117" i="11" s="1"/>
  <c r="AH5118" i="11"/>
  <c r="AI5118" i="11" s="1"/>
  <c r="AH5119" i="11"/>
  <c r="AI5119" i="11" s="1"/>
  <c r="AH5120" i="11"/>
  <c r="AI5120" i="11" s="1"/>
  <c r="AH5121" i="11"/>
  <c r="AI5121" i="11" s="1"/>
  <c r="AH5122" i="11"/>
  <c r="AI5122" i="11" s="1"/>
  <c r="AH5123" i="11"/>
  <c r="AI5123" i="11" s="1"/>
  <c r="AH5124" i="11"/>
  <c r="AI5124" i="11" s="1"/>
  <c r="AH5125" i="11"/>
  <c r="AI5125" i="11" s="1"/>
  <c r="AH5126" i="11"/>
  <c r="AI5126" i="11" s="1"/>
  <c r="AH5127" i="11"/>
  <c r="AI5127" i="11" s="1"/>
  <c r="AH5128" i="11"/>
  <c r="AI5128" i="11" s="1"/>
  <c r="AH5129" i="11"/>
  <c r="AI5129" i="11" s="1"/>
  <c r="AH5130" i="11"/>
  <c r="AI5130" i="11" s="1"/>
  <c r="AH5131" i="11"/>
  <c r="AI5131" i="11" s="1"/>
  <c r="AH5132" i="11"/>
  <c r="AI5132" i="11" s="1"/>
  <c r="AH5133" i="11"/>
  <c r="AI5133" i="11" s="1"/>
  <c r="AH5134" i="11"/>
  <c r="AI5134" i="11" s="1"/>
  <c r="AH5135" i="11"/>
  <c r="AI5135" i="11" s="1"/>
  <c r="AH5136" i="11"/>
  <c r="AI5136" i="11" s="1"/>
  <c r="AH5137" i="11"/>
  <c r="AI5137" i="11" s="1"/>
  <c r="AH5138" i="11"/>
  <c r="AI5138" i="11" s="1"/>
  <c r="AH5139" i="11"/>
  <c r="AI5139" i="11" s="1"/>
  <c r="AH5140" i="11"/>
  <c r="AI5140" i="11" s="1"/>
  <c r="AH5141" i="11"/>
  <c r="AI5141" i="11" s="1"/>
  <c r="AH5142" i="11"/>
  <c r="AI5142" i="11" s="1"/>
  <c r="AH5143" i="11"/>
  <c r="AI5143" i="11" s="1"/>
  <c r="AH5144" i="11"/>
  <c r="AI5144" i="11" s="1"/>
  <c r="AH5145" i="11"/>
  <c r="AI5145" i="11" s="1"/>
  <c r="AH5146" i="11"/>
  <c r="AI5146" i="11" s="1"/>
  <c r="AH5147" i="11"/>
  <c r="AI5147" i="11" s="1"/>
  <c r="AH5148" i="11"/>
  <c r="AI5148" i="11" s="1"/>
  <c r="AH5149" i="11"/>
  <c r="AI5149" i="11" s="1"/>
  <c r="AH5150" i="11"/>
  <c r="AI5150" i="11" s="1"/>
  <c r="AH5151" i="11"/>
  <c r="AI5151" i="11" s="1"/>
  <c r="AH5152" i="11"/>
  <c r="AI5152" i="11" s="1"/>
  <c r="AH5153" i="11"/>
  <c r="AI5153" i="11" s="1"/>
  <c r="AH5154" i="11"/>
  <c r="AI5154" i="11" s="1"/>
  <c r="AH5155" i="11"/>
  <c r="AI5155" i="11" s="1"/>
  <c r="AH5156" i="11"/>
  <c r="AI5156" i="11" s="1"/>
  <c r="AH5157" i="11"/>
  <c r="AI5157" i="11" s="1"/>
  <c r="AH5158" i="11"/>
  <c r="AI5158" i="11" s="1"/>
  <c r="AH5159" i="11"/>
  <c r="AI5159" i="11" s="1"/>
  <c r="AH5160" i="11"/>
  <c r="AI5160" i="11" s="1"/>
  <c r="AH5161" i="11"/>
  <c r="AI5161" i="11" s="1"/>
  <c r="AH5162" i="11"/>
  <c r="AI5162" i="11" s="1"/>
  <c r="AH5163" i="11"/>
  <c r="AI5163" i="11" s="1"/>
  <c r="AH5164" i="11"/>
  <c r="AI5164" i="11" s="1"/>
  <c r="AH5165" i="11"/>
  <c r="AI5165" i="11" s="1"/>
  <c r="AH5166" i="11"/>
  <c r="AI5166" i="11" s="1"/>
  <c r="AH5167" i="11"/>
  <c r="AI5167" i="11" s="1"/>
  <c r="AH5168" i="11"/>
  <c r="AI5168" i="11" s="1"/>
  <c r="AH5169" i="11"/>
  <c r="AI5169" i="11" s="1"/>
  <c r="AH5170" i="11"/>
  <c r="AI5170" i="11" s="1"/>
  <c r="AH5171" i="11"/>
  <c r="AI5171" i="11" s="1"/>
  <c r="AH5172" i="11"/>
  <c r="AI5172" i="11" s="1"/>
  <c r="AH5173" i="11"/>
  <c r="AI5173" i="11" s="1"/>
  <c r="AH5174" i="11"/>
  <c r="AI5174" i="11" s="1"/>
  <c r="AH5175" i="11"/>
  <c r="AI5175" i="11" s="1"/>
  <c r="AH5176" i="11"/>
  <c r="AI5176" i="11" s="1"/>
  <c r="AH5177" i="11"/>
  <c r="AI5177" i="11" s="1"/>
  <c r="AH5178" i="11"/>
  <c r="AI5178" i="11" s="1"/>
  <c r="AH5179" i="11"/>
  <c r="AI5179" i="11" s="1"/>
  <c r="AH5180" i="11"/>
  <c r="AI5180" i="11" s="1"/>
  <c r="AH5181" i="11"/>
  <c r="AI5181" i="11" s="1"/>
  <c r="AH5182" i="11"/>
  <c r="AI5182" i="11" s="1"/>
  <c r="AH5183" i="11"/>
  <c r="AI5183" i="11" s="1"/>
  <c r="AH5184" i="11"/>
  <c r="AI5184" i="11" s="1"/>
  <c r="AH5185" i="11"/>
  <c r="AI5185" i="11" s="1"/>
  <c r="AH5186" i="11"/>
  <c r="AI5186" i="11" s="1"/>
  <c r="AH5187" i="11"/>
  <c r="AI5187" i="11" s="1"/>
  <c r="AH5188" i="11"/>
  <c r="AI5188" i="11" s="1"/>
  <c r="AH5189" i="11"/>
  <c r="AI5189" i="11" s="1"/>
  <c r="AH5190" i="11"/>
  <c r="AI5190" i="11" s="1"/>
  <c r="AH5191" i="11"/>
  <c r="AI5191" i="11" s="1"/>
  <c r="AH5192" i="11"/>
  <c r="AI5192" i="11" s="1"/>
  <c r="AH5193" i="11"/>
  <c r="AI5193" i="11" s="1"/>
  <c r="AH5194" i="11"/>
  <c r="AI5194" i="11" s="1"/>
  <c r="AH5195" i="11"/>
  <c r="AI5195" i="11" s="1"/>
  <c r="AH5196" i="11"/>
  <c r="AI5196" i="11" s="1"/>
  <c r="AH5197" i="11"/>
  <c r="AI5197" i="11" s="1"/>
  <c r="AH5198" i="11"/>
  <c r="AI5198" i="11" s="1"/>
  <c r="AH5199" i="11"/>
  <c r="AI5199" i="11" s="1"/>
  <c r="AH5200" i="11"/>
  <c r="AI5200" i="11" s="1"/>
  <c r="AH5201" i="11"/>
  <c r="AI5201" i="11" s="1"/>
  <c r="AH5202" i="11"/>
  <c r="AI5202" i="11" s="1"/>
  <c r="AH5203" i="11"/>
  <c r="AI5203" i="11" s="1"/>
  <c r="AH5204" i="11"/>
  <c r="AI5204" i="11" s="1"/>
  <c r="AH5205" i="11"/>
  <c r="AI5205" i="11" s="1"/>
  <c r="AH5206" i="11"/>
  <c r="AI5206" i="11" s="1"/>
  <c r="AH5207" i="11"/>
  <c r="AI5207" i="11" s="1"/>
  <c r="AH5208" i="11"/>
  <c r="AI5208" i="11" s="1"/>
  <c r="AH5209" i="11"/>
  <c r="AI5209" i="11" s="1"/>
  <c r="AH5210" i="11"/>
  <c r="AI5210" i="11" s="1"/>
  <c r="AH5211" i="11"/>
  <c r="AI5211" i="11" s="1"/>
  <c r="AH5212" i="11"/>
  <c r="AI5212" i="11" s="1"/>
  <c r="AH5213" i="11"/>
  <c r="AI5213" i="11" s="1"/>
  <c r="AH5214" i="11"/>
  <c r="AI5214" i="11" s="1"/>
  <c r="AH5215" i="11"/>
  <c r="AI5215" i="11" s="1"/>
  <c r="AH5216" i="11"/>
  <c r="AI5216" i="11" s="1"/>
  <c r="AH5217" i="11"/>
  <c r="AI5217" i="11" s="1"/>
  <c r="AH5218" i="11"/>
  <c r="AI5218" i="11" s="1"/>
  <c r="AH5219" i="11"/>
  <c r="AI5219" i="11" s="1"/>
  <c r="AH5220" i="11"/>
  <c r="AI5220" i="11" s="1"/>
  <c r="AH5221" i="11"/>
  <c r="AI5221" i="11" s="1"/>
  <c r="AH5222" i="11"/>
  <c r="AI5222" i="11" s="1"/>
  <c r="AH5223" i="11"/>
  <c r="AI5223" i="11" s="1"/>
  <c r="AH5224" i="11"/>
  <c r="AI5224" i="11" s="1"/>
  <c r="AH5225" i="11"/>
  <c r="AI5225" i="11" s="1"/>
  <c r="AH5226" i="11"/>
  <c r="AI5226" i="11" s="1"/>
  <c r="AH5227" i="11"/>
  <c r="AI5227" i="11" s="1"/>
  <c r="AH5228" i="11"/>
  <c r="AI5228" i="11" s="1"/>
  <c r="AH5229" i="11"/>
  <c r="AI5229" i="11" s="1"/>
  <c r="AH5230" i="11"/>
  <c r="AI5230" i="11" s="1"/>
  <c r="AH5231" i="11"/>
  <c r="AI5231" i="11" s="1"/>
  <c r="AH5232" i="11"/>
  <c r="AI5232" i="11" s="1"/>
  <c r="AH5233" i="11"/>
  <c r="AI5233" i="11" s="1"/>
  <c r="AH5234" i="11"/>
  <c r="AI5234" i="11" s="1"/>
  <c r="AH5235" i="11"/>
  <c r="AI5235" i="11" s="1"/>
  <c r="AH5236" i="11"/>
  <c r="AI5236" i="11" s="1"/>
  <c r="AH5237" i="11"/>
  <c r="AI5237" i="11" s="1"/>
  <c r="AH5238" i="11"/>
  <c r="AI5238" i="11" s="1"/>
  <c r="AH5239" i="11"/>
  <c r="AI5239" i="11" s="1"/>
  <c r="AH5240" i="11"/>
  <c r="AI5240" i="11" s="1"/>
  <c r="AH5241" i="11"/>
  <c r="AI5241" i="11" s="1"/>
  <c r="AH5242" i="11"/>
  <c r="AI5242" i="11" s="1"/>
  <c r="AH5243" i="11"/>
  <c r="AI5243" i="11" s="1"/>
  <c r="AH5244" i="11"/>
  <c r="AI5244" i="11" s="1"/>
  <c r="AH5245" i="11"/>
  <c r="AI5245" i="11" s="1"/>
  <c r="AH5246" i="11"/>
  <c r="AI5246" i="11" s="1"/>
  <c r="AH5247" i="11"/>
  <c r="AI5247" i="11" s="1"/>
  <c r="AH5248" i="11"/>
  <c r="AI5248" i="11" s="1"/>
  <c r="AH5249" i="11"/>
  <c r="AI5249" i="11" s="1"/>
  <c r="AH5250" i="11"/>
  <c r="AI5250" i="11" s="1"/>
  <c r="AH5251" i="11"/>
  <c r="AI5251" i="11" s="1"/>
  <c r="AH5252" i="11"/>
  <c r="AI5252" i="11" s="1"/>
  <c r="AH5253" i="11"/>
  <c r="AI5253" i="11" s="1"/>
  <c r="AH5254" i="11"/>
  <c r="AI5254" i="11" s="1"/>
  <c r="AH5255" i="11"/>
  <c r="AI5255" i="11" s="1"/>
  <c r="AH5256" i="11"/>
  <c r="AI5256" i="11" s="1"/>
  <c r="AH5257" i="11"/>
  <c r="AI5257" i="11" s="1"/>
  <c r="AH5258" i="11"/>
  <c r="AI5258" i="11" s="1"/>
  <c r="AH5259" i="11"/>
  <c r="AI5259" i="11" s="1"/>
  <c r="AH5260" i="11"/>
  <c r="AI5260" i="11" s="1"/>
  <c r="AH5261" i="11"/>
  <c r="AI5261" i="11" s="1"/>
  <c r="AH5262" i="11"/>
  <c r="AI5262" i="11" s="1"/>
  <c r="AH5263" i="11"/>
  <c r="AI5263" i="11" s="1"/>
  <c r="AH5264" i="11"/>
  <c r="AI5264" i="11" s="1"/>
  <c r="AH5265" i="11"/>
  <c r="AI5265" i="11" s="1"/>
  <c r="AH5266" i="11"/>
  <c r="AI5266" i="11" s="1"/>
  <c r="AH5267" i="11"/>
  <c r="AI5267" i="11" s="1"/>
  <c r="AH5268" i="11"/>
  <c r="AI5268" i="11" s="1"/>
  <c r="AH5269" i="11"/>
  <c r="AI5269" i="11" s="1"/>
  <c r="AH5270" i="11"/>
  <c r="AI5270" i="11" s="1"/>
  <c r="AH5271" i="11"/>
  <c r="AI5271" i="11" s="1"/>
  <c r="AH5272" i="11"/>
  <c r="AI5272" i="11" s="1"/>
  <c r="AH5273" i="11"/>
  <c r="AI5273" i="11" s="1"/>
  <c r="AH5274" i="11"/>
  <c r="AI5274" i="11" s="1"/>
  <c r="AH5275" i="11"/>
  <c r="AI5275" i="11" s="1"/>
  <c r="AH5276" i="11"/>
  <c r="AI5276" i="11" s="1"/>
  <c r="AH5277" i="11"/>
  <c r="AI5277" i="11" s="1"/>
  <c r="AH5278" i="11"/>
  <c r="AI5278" i="11" s="1"/>
  <c r="AH5279" i="11"/>
  <c r="AI5279" i="11" s="1"/>
  <c r="AH5280" i="11"/>
  <c r="AI5280" i="11" s="1"/>
  <c r="AH5281" i="11"/>
  <c r="AI5281" i="11" s="1"/>
  <c r="AH5282" i="11"/>
  <c r="AI5282" i="11" s="1"/>
  <c r="AH5283" i="11"/>
  <c r="AI5283" i="11" s="1"/>
  <c r="AH5284" i="11"/>
  <c r="AI5284" i="11" s="1"/>
  <c r="AH5285" i="11"/>
  <c r="AI5285" i="11" s="1"/>
  <c r="AH5286" i="11"/>
  <c r="AI5286" i="11" s="1"/>
  <c r="AH5287" i="11"/>
  <c r="AI5287" i="11" s="1"/>
  <c r="AH5288" i="11"/>
  <c r="AI5288" i="11" s="1"/>
  <c r="AH5289" i="11"/>
  <c r="AI5289" i="11" s="1"/>
  <c r="AH5290" i="11"/>
  <c r="AI5290" i="11" s="1"/>
  <c r="AH5291" i="11"/>
  <c r="AI5291" i="11" s="1"/>
  <c r="AH5292" i="11"/>
  <c r="AI5292" i="11" s="1"/>
  <c r="AH5293" i="11"/>
  <c r="AI5293" i="11" s="1"/>
  <c r="AH5294" i="11"/>
  <c r="AI5294" i="11" s="1"/>
  <c r="AH5295" i="11"/>
  <c r="AI5295" i="11" s="1"/>
  <c r="AH5296" i="11"/>
  <c r="AI5296" i="11" s="1"/>
  <c r="AH5297" i="11"/>
  <c r="AI5297" i="11" s="1"/>
  <c r="AH5298" i="11"/>
  <c r="AI5298" i="11" s="1"/>
  <c r="AH5299" i="11"/>
  <c r="AI5299" i="11" s="1"/>
  <c r="AH5300" i="11"/>
  <c r="AI5300" i="11" s="1"/>
  <c r="AH5301" i="11"/>
  <c r="AI5301" i="11" s="1"/>
  <c r="AH5302" i="11"/>
  <c r="AI5302" i="11" s="1"/>
  <c r="AH5303" i="11"/>
  <c r="AI5303" i="11" s="1"/>
  <c r="AH5304" i="11"/>
  <c r="AI5304" i="11" s="1"/>
  <c r="AH5305" i="11"/>
  <c r="AI5305" i="11" s="1"/>
  <c r="AH5306" i="11"/>
  <c r="AI5306" i="11" s="1"/>
  <c r="AH5307" i="11"/>
  <c r="AI5307" i="11" s="1"/>
  <c r="AH5308" i="11"/>
  <c r="AI5308" i="11" s="1"/>
  <c r="AH5309" i="11"/>
  <c r="AI5309" i="11" s="1"/>
  <c r="AH5310" i="11"/>
  <c r="AI5310" i="11" s="1"/>
  <c r="AH5311" i="11"/>
  <c r="AI5311" i="11" s="1"/>
  <c r="AH5312" i="11"/>
  <c r="AI5312" i="11" s="1"/>
  <c r="AH5313" i="11"/>
  <c r="AI5313" i="11" s="1"/>
  <c r="AH5314" i="11"/>
  <c r="AI5314" i="11" s="1"/>
  <c r="AH5315" i="11"/>
  <c r="AI5315" i="11" s="1"/>
  <c r="AH5316" i="11"/>
  <c r="AI5316" i="11" s="1"/>
  <c r="AH5317" i="11"/>
  <c r="AI5317" i="11" s="1"/>
  <c r="AH5318" i="11"/>
  <c r="AI5318" i="11" s="1"/>
  <c r="AH5319" i="11"/>
  <c r="AI5319" i="11" s="1"/>
  <c r="AH5320" i="11"/>
  <c r="AI5320" i="11" s="1"/>
  <c r="AH5321" i="11"/>
  <c r="AI5321" i="11" s="1"/>
  <c r="AH5322" i="11"/>
  <c r="AI5322" i="11" s="1"/>
  <c r="AH5323" i="11"/>
  <c r="AI5323" i="11" s="1"/>
  <c r="AH5324" i="11"/>
  <c r="AI5324" i="11" s="1"/>
  <c r="AH5325" i="11"/>
  <c r="AI5325" i="11" s="1"/>
  <c r="AH5326" i="11"/>
  <c r="AI5326" i="11" s="1"/>
  <c r="AH5327" i="11"/>
  <c r="AI5327" i="11" s="1"/>
  <c r="AH5328" i="11"/>
  <c r="AI5328" i="11" s="1"/>
  <c r="AH5329" i="11"/>
  <c r="AI5329" i="11" s="1"/>
  <c r="AH5330" i="11"/>
  <c r="AI5330" i="11" s="1"/>
  <c r="AH5331" i="11"/>
  <c r="AI5331" i="11" s="1"/>
  <c r="AH5332" i="11"/>
  <c r="AI5332" i="11" s="1"/>
  <c r="AH5333" i="11"/>
  <c r="AI5333" i="11" s="1"/>
  <c r="AH5334" i="11"/>
  <c r="AI5334" i="11" s="1"/>
  <c r="AH5335" i="11"/>
  <c r="AI5335" i="11" s="1"/>
  <c r="AH5336" i="11"/>
  <c r="AI5336" i="11" s="1"/>
  <c r="AH5337" i="11"/>
  <c r="AI5337" i="11" s="1"/>
  <c r="AH5338" i="11"/>
  <c r="AI5338" i="11" s="1"/>
  <c r="AH5339" i="11"/>
  <c r="AI5339" i="11" s="1"/>
  <c r="AH5340" i="11"/>
  <c r="AI5340" i="11" s="1"/>
  <c r="AH5341" i="11"/>
  <c r="AI5341" i="11" s="1"/>
  <c r="AH5342" i="11"/>
  <c r="AI5342" i="11" s="1"/>
  <c r="AH5343" i="11"/>
  <c r="AI5343" i="11" s="1"/>
  <c r="AH5344" i="11"/>
  <c r="AI5344" i="11" s="1"/>
  <c r="AH5345" i="11"/>
  <c r="AI5345" i="11" s="1"/>
  <c r="AH5346" i="11"/>
  <c r="AI5346" i="11" s="1"/>
  <c r="AH5347" i="11"/>
  <c r="AI5347" i="11" s="1"/>
  <c r="AH5348" i="11"/>
  <c r="AI5348" i="11" s="1"/>
  <c r="AH5349" i="11"/>
  <c r="AI5349" i="11" s="1"/>
  <c r="AH5350" i="11"/>
  <c r="AI5350" i="11" s="1"/>
  <c r="AH5351" i="11"/>
  <c r="AI5351" i="11" s="1"/>
  <c r="AH5352" i="11"/>
  <c r="AI5352" i="11" s="1"/>
  <c r="AH5353" i="11"/>
  <c r="AI5353" i="11" s="1"/>
  <c r="AH5354" i="11"/>
  <c r="AI5354" i="11" s="1"/>
  <c r="AH5355" i="11"/>
  <c r="AI5355" i="11" s="1"/>
  <c r="AH5356" i="11"/>
  <c r="AI5356" i="11" s="1"/>
  <c r="AH5357" i="11"/>
  <c r="AI5357" i="11" s="1"/>
  <c r="AH5358" i="11"/>
  <c r="AI5358" i="11" s="1"/>
  <c r="AH5359" i="11"/>
  <c r="AI5359" i="11" s="1"/>
  <c r="AH5360" i="11"/>
  <c r="AI5360" i="11" s="1"/>
  <c r="AH5361" i="11"/>
  <c r="AI5361" i="11" s="1"/>
  <c r="AH5362" i="11"/>
  <c r="AI5362" i="11" s="1"/>
  <c r="AH5363" i="11"/>
  <c r="AI5363" i="11" s="1"/>
  <c r="AH5364" i="11"/>
  <c r="AI5364" i="11" s="1"/>
  <c r="AH5365" i="11"/>
  <c r="AI5365" i="11" s="1"/>
  <c r="AH5366" i="11"/>
  <c r="AI5366" i="11" s="1"/>
  <c r="AH5367" i="11"/>
  <c r="AI5367" i="11" s="1"/>
  <c r="AH5368" i="11"/>
  <c r="AI5368" i="11" s="1"/>
  <c r="AH5369" i="11"/>
  <c r="AI5369" i="11" s="1"/>
  <c r="AH5370" i="11"/>
  <c r="AI5370" i="11" s="1"/>
  <c r="AH5371" i="11"/>
  <c r="AI5371" i="11" s="1"/>
  <c r="AH5372" i="11"/>
  <c r="AI5372" i="11" s="1"/>
  <c r="AH5373" i="11"/>
  <c r="AI5373" i="11" s="1"/>
  <c r="AH5374" i="11"/>
  <c r="AI5374" i="11" s="1"/>
  <c r="AH5375" i="11"/>
  <c r="AI5375" i="11" s="1"/>
  <c r="AH5376" i="11"/>
  <c r="AI5376" i="11" s="1"/>
  <c r="AH5377" i="11"/>
  <c r="AI5377" i="11" s="1"/>
  <c r="AH5378" i="11"/>
  <c r="AI5378" i="11" s="1"/>
  <c r="AH5379" i="11"/>
  <c r="AI5379" i="11" s="1"/>
  <c r="AH5380" i="11"/>
  <c r="AI5380" i="11" s="1"/>
  <c r="AH5381" i="11"/>
  <c r="AI5381" i="11" s="1"/>
  <c r="AH5382" i="11"/>
  <c r="AI5382" i="11" s="1"/>
  <c r="AH5383" i="11"/>
  <c r="AI5383" i="11" s="1"/>
  <c r="AH5384" i="11"/>
  <c r="AI5384" i="11" s="1"/>
  <c r="AH5385" i="11"/>
  <c r="AI5385" i="11" s="1"/>
  <c r="AH5386" i="11"/>
  <c r="AI5386" i="11" s="1"/>
  <c r="AH5387" i="11"/>
  <c r="AI5387" i="11" s="1"/>
  <c r="AH5388" i="11"/>
  <c r="AI5388" i="11" s="1"/>
  <c r="AH5389" i="11"/>
  <c r="AI5389" i="11" s="1"/>
  <c r="AH5390" i="11"/>
  <c r="AI5390" i="11" s="1"/>
  <c r="AH5391" i="11"/>
  <c r="AI5391" i="11" s="1"/>
  <c r="AH5392" i="11"/>
  <c r="AI5392" i="11" s="1"/>
  <c r="AH5393" i="11"/>
  <c r="AI5393" i="11" s="1"/>
  <c r="AH5394" i="11"/>
  <c r="AI5394" i="11" s="1"/>
  <c r="AH5395" i="11"/>
  <c r="AI5395" i="11" s="1"/>
  <c r="AH5396" i="11"/>
  <c r="AI5396" i="11" s="1"/>
  <c r="AH5397" i="11"/>
  <c r="AI5397" i="11" s="1"/>
  <c r="AH5398" i="11"/>
  <c r="AI5398" i="11" s="1"/>
  <c r="AH5399" i="11"/>
  <c r="AI5399" i="11" s="1"/>
  <c r="AH5400" i="11"/>
  <c r="AI5400" i="11" s="1"/>
  <c r="AH5401" i="11"/>
  <c r="AI5401" i="11" s="1"/>
  <c r="AH5402" i="11"/>
  <c r="AI5402" i="11" s="1"/>
  <c r="AH5403" i="11"/>
  <c r="AI5403" i="11" s="1"/>
  <c r="AH5404" i="11"/>
  <c r="AI5404" i="11" s="1"/>
  <c r="AH5405" i="11"/>
  <c r="AI5405" i="11" s="1"/>
  <c r="AH5406" i="11"/>
  <c r="AI5406" i="11" s="1"/>
  <c r="AH5407" i="11"/>
  <c r="AI5407" i="11" s="1"/>
  <c r="AH5408" i="11"/>
  <c r="AI5408" i="11" s="1"/>
  <c r="AH5409" i="11"/>
  <c r="AI5409" i="11" s="1"/>
  <c r="AH5410" i="11"/>
  <c r="AI5410" i="11" s="1"/>
  <c r="AH5411" i="11"/>
  <c r="AI5411" i="11" s="1"/>
  <c r="AH5412" i="11"/>
  <c r="AI5412" i="11" s="1"/>
  <c r="AH5413" i="11"/>
  <c r="AI5413" i="11" s="1"/>
  <c r="AH5414" i="11"/>
  <c r="AI5414" i="11" s="1"/>
  <c r="AH5415" i="11"/>
  <c r="AI5415" i="11" s="1"/>
  <c r="AH5416" i="11"/>
  <c r="AI5416" i="11" s="1"/>
  <c r="AH5417" i="11"/>
  <c r="AI5417" i="11" s="1"/>
  <c r="AH5418" i="11"/>
  <c r="AI5418" i="11" s="1"/>
  <c r="AH5419" i="11"/>
  <c r="AI5419" i="11" s="1"/>
  <c r="AH5420" i="11"/>
  <c r="AI5420" i="11" s="1"/>
  <c r="AH5421" i="11"/>
  <c r="AI5421" i="11" s="1"/>
  <c r="AH5422" i="11"/>
  <c r="AI5422" i="11" s="1"/>
  <c r="AH5423" i="11"/>
  <c r="AI5423" i="11" s="1"/>
  <c r="AH5424" i="11"/>
  <c r="AI5424" i="11" s="1"/>
  <c r="AH5425" i="11"/>
  <c r="AI5425" i="11" s="1"/>
  <c r="AH5426" i="11"/>
  <c r="AI5426" i="11" s="1"/>
  <c r="AH5427" i="11"/>
  <c r="AI5427" i="11" s="1"/>
  <c r="AH5428" i="11"/>
  <c r="AI5428" i="11" s="1"/>
  <c r="AH5429" i="11"/>
  <c r="AI5429" i="11" s="1"/>
  <c r="AH5430" i="11"/>
  <c r="AI5430" i="11" s="1"/>
  <c r="AH5431" i="11"/>
  <c r="AI5431" i="11" s="1"/>
  <c r="AH5432" i="11"/>
  <c r="AI5432" i="11" s="1"/>
  <c r="AH5433" i="11"/>
  <c r="AI5433" i="11" s="1"/>
  <c r="AH5434" i="11"/>
  <c r="AI5434" i="11" s="1"/>
  <c r="AH5435" i="11"/>
  <c r="AI5435" i="11" s="1"/>
  <c r="AH5436" i="11"/>
  <c r="AI5436" i="11" s="1"/>
  <c r="AH5437" i="11"/>
  <c r="AI5437" i="11" s="1"/>
  <c r="AH5438" i="11"/>
  <c r="AI5438" i="11" s="1"/>
  <c r="AH5439" i="11"/>
  <c r="AI5439" i="11" s="1"/>
  <c r="AH5440" i="11"/>
  <c r="AI5440" i="11" s="1"/>
  <c r="AH5441" i="11"/>
  <c r="AI5441" i="11" s="1"/>
  <c r="AH5442" i="11"/>
  <c r="AI5442" i="11" s="1"/>
  <c r="AH5443" i="11"/>
  <c r="AI5443" i="11" s="1"/>
  <c r="AH5444" i="11"/>
  <c r="AI5444" i="11" s="1"/>
  <c r="AH5445" i="11"/>
  <c r="AI5445" i="11" s="1"/>
  <c r="AH5446" i="11"/>
  <c r="AI5446" i="11" s="1"/>
  <c r="AH5447" i="11"/>
  <c r="AI5447" i="11" s="1"/>
  <c r="AH5448" i="11"/>
  <c r="AI5448" i="11" s="1"/>
  <c r="AH5449" i="11"/>
  <c r="AI5449" i="11" s="1"/>
  <c r="AH5450" i="11"/>
  <c r="AI5450" i="11" s="1"/>
  <c r="AH5451" i="11"/>
  <c r="AI5451" i="11" s="1"/>
  <c r="AH5452" i="11"/>
  <c r="AI5452" i="11" s="1"/>
  <c r="AH5453" i="11"/>
  <c r="AI5453" i="11" s="1"/>
  <c r="AH5454" i="11"/>
  <c r="AI5454" i="11" s="1"/>
  <c r="AH5455" i="11"/>
  <c r="AI5455" i="11" s="1"/>
  <c r="AH5456" i="11"/>
  <c r="AI5456" i="11" s="1"/>
  <c r="AH5457" i="11"/>
  <c r="AI5457" i="11" s="1"/>
  <c r="AH5458" i="11"/>
  <c r="AI5458" i="11" s="1"/>
  <c r="AH5459" i="11"/>
  <c r="AI5459" i="11" s="1"/>
  <c r="AH5460" i="11"/>
  <c r="AI5460" i="11" s="1"/>
  <c r="AH5461" i="11"/>
  <c r="AI5461" i="11" s="1"/>
  <c r="AH5462" i="11"/>
  <c r="AI5462" i="11" s="1"/>
  <c r="AH5463" i="11"/>
  <c r="AI5463" i="11" s="1"/>
  <c r="AH5464" i="11"/>
  <c r="AI5464" i="11" s="1"/>
  <c r="AH5465" i="11"/>
  <c r="AI5465" i="11" s="1"/>
  <c r="AH5466" i="11"/>
  <c r="AI5466" i="11" s="1"/>
  <c r="AH5467" i="11"/>
  <c r="AI5467" i="11" s="1"/>
  <c r="AH5468" i="11"/>
  <c r="AI5468" i="11" s="1"/>
  <c r="AH5469" i="11"/>
  <c r="AI5469" i="11" s="1"/>
  <c r="AH5470" i="11"/>
  <c r="AI5470" i="11" s="1"/>
  <c r="AH5471" i="11"/>
  <c r="AI5471" i="11" s="1"/>
  <c r="AH5472" i="11"/>
  <c r="AI5472" i="11" s="1"/>
  <c r="AH5473" i="11"/>
  <c r="AI5473" i="11" s="1"/>
  <c r="AH5474" i="11"/>
  <c r="AI5474" i="11" s="1"/>
  <c r="AH5475" i="11"/>
  <c r="AI5475" i="11" s="1"/>
  <c r="AH5476" i="11"/>
  <c r="AI5476" i="11" s="1"/>
  <c r="AH5477" i="11"/>
  <c r="AI5477" i="11" s="1"/>
  <c r="AH5478" i="11"/>
  <c r="AI5478" i="11" s="1"/>
  <c r="AH5479" i="11"/>
  <c r="AI5479" i="11" s="1"/>
  <c r="AH5480" i="11"/>
  <c r="AI5480" i="11" s="1"/>
  <c r="AH5481" i="11"/>
  <c r="AI5481" i="11" s="1"/>
  <c r="AH5482" i="11"/>
  <c r="AI5482" i="11" s="1"/>
  <c r="AH5483" i="11"/>
  <c r="AI5483" i="11" s="1"/>
  <c r="AH5484" i="11"/>
  <c r="AI5484" i="11" s="1"/>
  <c r="AH5485" i="11"/>
  <c r="AI5485" i="11" s="1"/>
  <c r="AH5486" i="11"/>
  <c r="AI5486" i="11" s="1"/>
  <c r="AH5487" i="11"/>
  <c r="AI5487" i="11" s="1"/>
  <c r="AH5488" i="11"/>
  <c r="AI5488" i="11" s="1"/>
  <c r="AH5489" i="11"/>
  <c r="AI5489" i="11" s="1"/>
  <c r="AH5490" i="11"/>
  <c r="AI5490" i="11" s="1"/>
  <c r="AH5491" i="11"/>
  <c r="AI5491" i="11" s="1"/>
  <c r="AH5492" i="11"/>
  <c r="AI5492" i="11" s="1"/>
  <c r="AH5493" i="11"/>
  <c r="AI5493" i="11" s="1"/>
  <c r="AH5494" i="11"/>
  <c r="AI5494" i="11" s="1"/>
  <c r="AH5495" i="11"/>
  <c r="AI5495" i="11" s="1"/>
  <c r="AH5496" i="11"/>
  <c r="AI5496" i="11" s="1"/>
  <c r="AH5497" i="11"/>
  <c r="AI5497" i="11" s="1"/>
  <c r="AH5498" i="11"/>
  <c r="AI5498" i="11" s="1"/>
  <c r="AH5499" i="11"/>
  <c r="AI5499" i="11" s="1"/>
  <c r="AH5500" i="11"/>
  <c r="AI5500" i="11" s="1"/>
  <c r="AH5501" i="11"/>
  <c r="AI5501" i="11" s="1"/>
  <c r="AH5502" i="11"/>
  <c r="AI5502" i="11" s="1"/>
  <c r="AH5503" i="11"/>
  <c r="AI5503" i="11" s="1"/>
  <c r="AH5504" i="11"/>
  <c r="AI5504" i="11" s="1"/>
  <c r="AH5505" i="11"/>
  <c r="AI5505" i="11" s="1"/>
  <c r="AH5506" i="11"/>
  <c r="AI5506" i="11" s="1"/>
  <c r="AH5507" i="11"/>
  <c r="AI5507" i="11" s="1"/>
  <c r="AH5508" i="11"/>
  <c r="AI5508" i="11" s="1"/>
  <c r="AH5509" i="11"/>
  <c r="AI5509" i="11" s="1"/>
  <c r="AH5510" i="11"/>
  <c r="AI5510" i="11" s="1"/>
  <c r="AH5511" i="11"/>
  <c r="AI5511" i="11" s="1"/>
  <c r="AH5512" i="11"/>
  <c r="AI5512" i="11" s="1"/>
  <c r="AH5513" i="11"/>
  <c r="AI5513" i="11" s="1"/>
  <c r="AH5514" i="11"/>
  <c r="AI5514" i="11" s="1"/>
  <c r="AH5515" i="11"/>
  <c r="AI5515" i="11" s="1"/>
  <c r="AH5516" i="11"/>
  <c r="AI5516" i="11" s="1"/>
  <c r="AH5517" i="11"/>
  <c r="AI5517" i="11" s="1"/>
  <c r="AH5518" i="11"/>
  <c r="AI5518" i="11" s="1"/>
  <c r="AH5519" i="11"/>
  <c r="AI5519" i="11" s="1"/>
  <c r="AH5520" i="11"/>
  <c r="AI5520" i="11" s="1"/>
  <c r="AH5521" i="11"/>
  <c r="AI5521" i="11" s="1"/>
  <c r="AH5522" i="11"/>
  <c r="AI5522" i="11" s="1"/>
  <c r="AH5523" i="11"/>
  <c r="AI5523" i="11" s="1"/>
  <c r="AH5524" i="11"/>
  <c r="AI5524" i="11" s="1"/>
  <c r="AH5525" i="11"/>
  <c r="AI5525" i="11" s="1"/>
  <c r="AH5526" i="11"/>
  <c r="AI5526" i="11" s="1"/>
  <c r="AH5527" i="11"/>
  <c r="AI5527" i="11" s="1"/>
  <c r="AH5528" i="11"/>
  <c r="AI5528" i="11" s="1"/>
  <c r="AH5529" i="11"/>
  <c r="AI5529" i="11" s="1"/>
  <c r="AH5530" i="11"/>
  <c r="AI5530" i="11" s="1"/>
  <c r="AH5531" i="11"/>
  <c r="AI5531" i="11" s="1"/>
  <c r="AH5532" i="11"/>
  <c r="AI5532" i="11" s="1"/>
  <c r="AH5533" i="11"/>
  <c r="AI5533" i="11" s="1"/>
  <c r="AH5534" i="11"/>
  <c r="AI5534" i="11" s="1"/>
  <c r="AH5535" i="11"/>
  <c r="AI5535" i="11" s="1"/>
  <c r="AH5536" i="11"/>
  <c r="AI5536" i="11" s="1"/>
  <c r="AH5537" i="11"/>
  <c r="AI5537" i="11" s="1"/>
  <c r="AH5538" i="11"/>
  <c r="AI5538" i="11" s="1"/>
  <c r="AH5539" i="11"/>
  <c r="AI5539" i="11" s="1"/>
  <c r="AH5540" i="11"/>
  <c r="AI5540" i="11" s="1"/>
  <c r="AH5541" i="11"/>
  <c r="AI5541" i="11" s="1"/>
  <c r="AH5542" i="11"/>
  <c r="AI5542" i="11" s="1"/>
  <c r="AH5543" i="11"/>
  <c r="AI5543" i="11" s="1"/>
  <c r="AH5544" i="11"/>
  <c r="AI5544" i="11" s="1"/>
  <c r="AH5545" i="11"/>
  <c r="AI5545" i="11" s="1"/>
  <c r="AH5546" i="11"/>
  <c r="AI5546" i="11" s="1"/>
  <c r="AH5547" i="11"/>
  <c r="AI5547" i="11" s="1"/>
  <c r="AH5548" i="11"/>
  <c r="AI5548" i="11" s="1"/>
  <c r="AH5549" i="11"/>
  <c r="AI5549" i="11" s="1"/>
  <c r="AH5550" i="11"/>
  <c r="AI5550" i="11" s="1"/>
  <c r="AH5551" i="11"/>
  <c r="AI5551" i="11" s="1"/>
  <c r="AH5552" i="11"/>
  <c r="AI5552" i="11" s="1"/>
  <c r="AH5553" i="11"/>
  <c r="AI5553" i="11" s="1"/>
  <c r="AH5554" i="11"/>
  <c r="AI5554" i="11" s="1"/>
  <c r="AH5555" i="11"/>
  <c r="AI5555" i="11" s="1"/>
  <c r="AH5556" i="11"/>
  <c r="AI5556" i="11" s="1"/>
  <c r="AH5557" i="11"/>
  <c r="AI5557" i="11" s="1"/>
  <c r="AH5558" i="11"/>
  <c r="AI5558" i="11" s="1"/>
  <c r="AH5559" i="11"/>
  <c r="AI5559" i="11" s="1"/>
  <c r="AH5560" i="11"/>
  <c r="AI5560" i="11" s="1"/>
  <c r="AH5561" i="11"/>
  <c r="AI5561" i="11" s="1"/>
  <c r="AH5562" i="11"/>
  <c r="AI5562" i="11" s="1"/>
  <c r="AH5563" i="11"/>
  <c r="AI5563" i="11" s="1"/>
  <c r="AH5564" i="11"/>
  <c r="AI5564" i="11" s="1"/>
  <c r="AH5565" i="11"/>
  <c r="AI5565" i="11" s="1"/>
  <c r="AH5566" i="11"/>
  <c r="AI5566" i="11" s="1"/>
  <c r="AH5567" i="11"/>
  <c r="AI5567" i="11" s="1"/>
  <c r="AH5568" i="11"/>
  <c r="AI5568" i="11" s="1"/>
  <c r="AH5569" i="11"/>
  <c r="AI5569" i="11" s="1"/>
  <c r="AH5570" i="11"/>
  <c r="AI5570" i="11" s="1"/>
  <c r="AH5571" i="11"/>
  <c r="AI5571" i="11" s="1"/>
  <c r="AH5572" i="11"/>
  <c r="AI5572" i="11" s="1"/>
  <c r="AH5573" i="11"/>
  <c r="AI5573" i="11" s="1"/>
  <c r="AH5574" i="11"/>
  <c r="AI5574" i="11" s="1"/>
  <c r="AH5575" i="11"/>
  <c r="AI5575" i="11" s="1"/>
  <c r="AH5576" i="11"/>
  <c r="AI5576" i="11" s="1"/>
  <c r="AH5577" i="11"/>
  <c r="AI5577" i="11" s="1"/>
  <c r="AH5578" i="11"/>
  <c r="AI5578" i="11" s="1"/>
  <c r="AH5579" i="11"/>
  <c r="AI5579" i="11" s="1"/>
  <c r="AH5580" i="11"/>
  <c r="AI5580" i="11" s="1"/>
  <c r="AH5581" i="11"/>
  <c r="AI5581" i="11" s="1"/>
  <c r="AH5582" i="11"/>
  <c r="AI5582" i="11" s="1"/>
  <c r="AH5583" i="11"/>
  <c r="AI5583" i="11" s="1"/>
  <c r="AH5584" i="11"/>
  <c r="AI5584" i="11" s="1"/>
  <c r="AH5585" i="11"/>
  <c r="AI5585" i="11" s="1"/>
  <c r="AH5586" i="11"/>
  <c r="AI5586" i="11" s="1"/>
  <c r="AH5587" i="11"/>
  <c r="AI5587" i="11" s="1"/>
  <c r="AH5588" i="11"/>
  <c r="AI5588" i="11" s="1"/>
  <c r="AH5589" i="11"/>
  <c r="AI5589" i="11" s="1"/>
  <c r="AH5590" i="11"/>
  <c r="AI5590" i="11" s="1"/>
  <c r="AH5591" i="11"/>
  <c r="AI5591" i="11" s="1"/>
  <c r="AH5592" i="11"/>
  <c r="AI5592" i="11" s="1"/>
  <c r="AH5593" i="11"/>
  <c r="AI5593" i="11" s="1"/>
  <c r="AH5594" i="11"/>
  <c r="AI5594" i="11" s="1"/>
  <c r="AH5595" i="11"/>
  <c r="AI5595" i="11" s="1"/>
  <c r="AH5596" i="11"/>
  <c r="AI5596" i="11" s="1"/>
  <c r="AH5597" i="11"/>
  <c r="AI5597" i="11" s="1"/>
  <c r="AH5598" i="11"/>
  <c r="AI5598" i="11" s="1"/>
  <c r="AH5599" i="11"/>
  <c r="AI5599" i="11" s="1"/>
  <c r="AH5600" i="11"/>
  <c r="AI5600" i="11" s="1"/>
  <c r="AH5601" i="11"/>
  <c r="AI5601" i="11" s="1"/>
  <c r="AH5602" i="11"/>
  <c r="AI5602" i="11" s="1"/>
  <c r="AH5603" i="11"/>
  <c r="AI5603" i="11" s="1"/>
  <c r="AH5604" i="11"/>
  <c r="AI5604" i="11" s="1"/>
  <c r="AH5605" i="11"/>
  <c r="AI5605" i="11" s="1"/>
  <c r="AH5606" i="11"/>
  <c r="AI5606" i="11" s="1"/>
  <c r="AH5607" i="11"/>
  <c r="AI5607" i="11" s="1"/>
  <c r="AH5608" i="11"/>
  <c r="AI5608" i="11" s="1"/>
  <c r="AH5609" i="11"/>
  <c r="AI5609" i="11" s="1"/>
  <c r="AH5610" i="11"/>
  <c r="AI5610" i="11" s="1"/>
  <c r="AH5611" i="11"/>
  <c r="AI5611" i="11" s="1"/>
  <c r="AH5612" i="11"/>
  <c r="AI5612" i="11" s="1"/>
  <c r="AH5613" i="11"/>
  <c r="AI5613" i="11" s="1"/>
  <c r="AH5614" i="11"/>
  <c r="AI5614" i="11" s="1"/>
  <c r="AH5615" i="11"/>
  <c r="AI5615" i="11" s="1"/>
  <c r="AH5616" i="11"/>
  <c r="AI5616" i="11" s="1"/>
  <c r="AH5617" i="11"/>
  <c r="AI5617" i="11" s="1"/>
  <c r="AH5618" i="11"/>
  <c r="AI5618" i="11" s="1"/>
  <c r="AH5619" i="11"/>
  <c r="AI5619" i="11" s="1"/>
  <c r="AH5620" i="11"/>
  <c r="AI5620" i="11" s="1"/>
  <c r="AH5621" i="11"/>
  <c r="AI5621" i="11" s="1"/>
  <c r="AH5622" i="11"/>
  <c r="AI5622" i="11" s="1"/>
  <c r="AH5623" i="11"/>
  <c r="AI5623" i="11" s="1"/>
  <c r="AH5624" i="11"/>
  <c r="AI5624" i="11" s="1"/>
  <c r="AH5625" i="11"/>
  <c r="AI5625" i="11" s="1"/>
  <c r="AH5626" i="11"/>
  <c r="AI5626" i="11" s="1"/>
  <c r="AH5627" i="11"/>
  <c r="AI5627" i="11" s="1"/>
  <c r="AH5628" i="11"/>
  <c r="AI5628" i="11" s="1"/>
  <c r="AH5629" i="11"/>
  <c r="AI5629" i="11" s="1"/>
  <c r="AH5630" i="11"/>
  <c r="AI5630" i="11" s="1"/>
  <c r="AH5631" i="11"/>
  <c r="AI5631" i="11" s="1"/>
  <c r="AH5632" i="11"/>
  <c r="AI5632" i="11" s="1"/>
  <c r="AH5633" i="11"/>
  <c r="AI5633" i="11" s="1"/>
  <c r="AH5634" i="11"/>
  <c r="AI5634" i="11" s="1"/>
  <c r="AH5635" i="11"/>
  <c r="AI5635" i="11" s="1"/>
  <c r="AH5636" i="11"/>
  <c r="AI5636" i="11" s="1"/>
  <c r="AH5637" i="11"/>
  <c r="AI5637" i="11" s="1"/>
  <c r="AH5638" i="11"/>
  <c r="AI5638" i="11" s="1"/>
  <c r="AH5639" i="11"/>
  <c r="AI5639" i="11" s="1"/>
  <c r="AH5640" i="11"/>
  <c r="AI5640" i="11" s="1"/>
  <c r="AH5641" i="11"/>
  <c r="AI5641" i="11" s="1"/>
  <c r="AH5642" i="11"/>
  <c r="AI5642" i="11" s="1"/>
  <c r="AH5643" i="11"/>
  <c r="AI5643" i="11" s="1"/>
  <c r="AH5644" i="11"/>
  <c r="AI5644" i="11" s="1"/>
  <c r="AH5645" i="11"/>
  <c r="AI5645" i="11" s="1"/>
  <c r="AH5646" i="11"/>
  <c r="AI5646" i="11" s="1"/>
  <c r="AH5647" i="11"/>
  <c r="AI5647" i="11" s="1"/>
  <c r="AH5648" i="11"/>
  <c r="AI5648" i="11" s="1"/>
  <c r="AH5649" i="11"/>
  <c r="AI5649" i="11" s="1"/>
  <c r="AH5650" i="11"/>
  <c r="AI5650" i="11" s="1"/>
  <c r="AH5651" i="11"/>
  <c r="AI5651" i="11" s="1"/>
  <c r="AH5652" i="11"/>
  <c r="AI5652" i="11" s="1"/>
  <c r="AH5653" i="11"/>
  <c r="AI5653" i="11" s="1"/>
  <c r="AH5654" i="11"/>
  <c r="AI5654" i="11" s="1"/>
  <c r="AH5655" i="11"/>
  <c r="AI5655" i="11" s="1"/>
  <c r="AH5656" i="11"/>
  <c r="AI5656" i="11" s="1"/>
  <c r="AH5657" i="11"/>
  <c r="AI5657" i="11" s="1"/>
  <c r="AH5658" i="11"/>
  <c r="AI5658" i="11" s="1"/>
  <c r="AH5659" i="11"/>
  <c r="AI5659" i="11" s="1"/>
  <c r="AH5660" i="11"/>
  <c r="AI5660" i="11" s="1"/>
  <c r="AH5661" i="11"/>
  <c r="AI5661" i="11" s="1"/>
  <c r="AH5662" i="11"/>
  <c r="AI5662" i="11" s="1"/>
  <c r="AH5663" i="11"/>
  <c r="AI5663" i="11" s="1"/>
  <c r="AH5664" i="11"/>
  <c r="AI5664" i="11" s="1"/>
  <c r="AH5665" i="11"/>
  <c r="AI5665" i="11" s="1"/>
  <c r="AH5666" i="11"/>
  <c r="AI5666" i="11" s="1"/>
  <c r="AH5667" i="11"/>
  <c r="AI5667" i="11" s="1"/>
  <c r="AH5668" i="11"/>
  <c r="AI5668" i="11" s="1"/>
  <c r="AH5669" i="11"/>
  <c r="AI5669" i="11" s="1"/>
  <c r="AH5670" i="11"/>
  <c r="AI5670" i="11" s="1"/>
  <c r="AH5671" i="11"/>
  <c r="AI5671" i="11" s="1"/>
  <c r="AH5672" i="11"/>
  <c r="AI5672" i="11" s="1"/>
  <c r="AH5673" i="11"/>
  <c r="AI5673" i="11" s="1"/>
  <c r="AH5674" i="11"/>
  <c r="AI5674" i="11" s="1"/>
  <c r="AH5675" i="11"/>
  <c r="AI5675" i="11" s="1"/>
  <c r="AH5676" i="11"/>
  <c r="AI5676" i="11" s="1"/>
  <c r="AH5677" i="11"/>
  <c r="AI5677" i="11" s="1"/>
  <c r="AH5678" i="11"/>
  <c r="AI5678" i="11" s="1"/>
  <c r="AH5679" i="11"/>
  <c r="AI5679" i="11" s="1"/>
  <c r="AH5680" i="11"/>
  <c r="AI5680" i="11" s="1"/>
  <c r="AH5681" i="11"/>
  <c r="AI5681" i="11" s="1"/>
  <c r="AH5682" i="11"/>
  <c r="AI5682" i="11" s="1"/>
  <c r="AH5683" i="11"/>
  <c r="AI5683" i="11" s="1"/>
  <c r="AH5684" i="11"/>
  <c r="AI5684" i="11" s="1"/>
  <c r="AH5685" i="11"/>
  <c r="AI5685" i="11" s="1"/>
  <c r="AH5686" i="11"/>
  <c r="AI5686" i="11" s="1"/>
  <c r="AH5687" i="11"/>
  <c r="AI5687" i="11" s="1"/>
  <c r="AH5688" i="11"/>
  <c r="AI5688" i="11" s="1"/>
  <c r="AH5689" i="11"/>
  <c r="AI5689" i="11" s="1"/>
  <c r="AH5690" i="11"/>
  <c r="AI5690" i="11" s="1"/>
  <c r="AH5691" i="11"/>
  <c r="AI5691" i="11" s="1"/>
  <c r="AH5692" i="11"/>
  <c r="AI5692" i="11" s="1"/>
  <c r="AH5693" i="11"/>
  <c r="AI5693" i="11" s="1"/>
  <c r="AH5694" i="11"/>
  <c r="AI5694" i="11" s="1"/>
  <c r="AH5695" i="11"/>
  <c r="AI5695" i="11" s="1"/>
  <c r="AH5696" i="11"/>
  <c r="AI5696" i="11" s="1"/>
  <c r="AH5697" i="11"/>
  <c r="AI5697" i="11" s="1"/>
  <c r="AH5698" i="11"/>
  <c r="AI5698" i="11" s="1"/>
  <c r="AH5699" i="11"/>
  <c r="AI5699" i="11" s="1"/>
  <c r="AH5700" i="11"/>
  <c r="AI5700" i="11" s="1"/>
  <c r="AH5701" i="11"/>
  <c r="AI5701" i="11" s="1"/>
  <c r="AH5702" i="11"/>
  <c r="AI5702" i="11" s="1"/>
  <c r="AH5703" i="11"/>
  <c r="AI5703" i="11" s="1"/>
  <c r="AH5704" i="11"/>
  <c r="AI5704" i="11" s="1"/>
  <c r="AH5705" i="11"/>
  <c r="AI5705" i="11" s="1"/>
  <c r="AH5706" i="11"/>
  <c r="AI5706" i="11" s="1"/>
  <c r="AH5707" i="11"/>
  <c r="AI5707" i="11" s="1"/>
  <c r="AH5708" i="11"/>
  <c r="AI5708" i="11" s="1"/>
  <c r="AH5709" i="11"/>
  <c r="AI5709" i="11" s="1"/>
  <c r="AH5710" i="11"/>
  <c r="AI5710" i="11" s="1"/>
  <c r="AH5711" i="11"/>
  <c r="AI5711" i="11" s="1"/>
  <c r="AH5712" i="11"/>
  <c r="AI5712" i="11" s="1"/>
  <c r="AH5713" i="11"/>
  <c r="AI5713" i="11" s="1"/>
  <c r="AH5714" i="11"/>
  <c r="AI5714" i="11" s="1"/>
  <c r="AH5715" i="11"/>
  <c r="AI5715" i="11" s="1"/>
  <c r="AH5716" i="11"/>
  <c r="AI5716" i="11" s="1"/>
  <c r="AH5717" i="11"/>
  <c r="AI5717" i="11" s="1"/>
  <c r="AH5718" i="11"/>
  <c r="AI5718" i="11" s="1"/>
  <c r="AH5719" i="11"/>
  <c r="AI5719" i="11" s="1"/>
  <c r="AH5720" i="11"/>
  <c r="AI5720" i="11" s="1"/>
  <c r="AH5721" i="11"/>
  <c r="AI5721" i="11" s="1"/>
  <c r="AH5722" i="11"/>
  <c r="AI5722" i="11" s="1"/>
  <c r="AH5723" i="11"/>
  <c r="AI5723" i="11" s="1"/>
  <c r="AH5724" i="11"/>
  <c r="AI5724" i="11" s="1"/>
  <c r="AH5725" i="11"/>
  <c r="AI5725" i="11" s="1"/>
  <c r="AH5726" i="11"/>
  <c r="AI5726" i="11" s="1"/>
  <c r="AH5727" i="11"/>
  <c r="AI5727" i="11" s="1"/>
  <c r="AH5728" i="11"/>
  <c r="AI5728" i="11" s="1"/>
  <c r="AH5729" i="11"/>
  <c r="AI5729" i="11" s="1"/>
  <c r="AH5730" i="11"/>
  <c r="AI5730" i="11" s="1"/>
  <c r="AH5731" i="11"/>
  <c r="AI5731" i="11" s="1"/>
  <c r="AH5732" i="11"/>
  <c r="AI5732" i="11" s="1"/>
  <c r="AH5733" i="11"/>
  <c r="AI5733" i="11" s="1"/>
  <c r="AH5734" i="11"/>
  <c r="AI5734" i="11" s="1"/>
  <c r="AH5735" i="11"/>
  <c r="AI5735" i="11" s="1"/>
  <c r="AH5736" i="11"/>
  <c r="AI5736" i="11" s="1"/>
  <c r="AH5737" i="11"/>
  <c r="AI5737" i="11" s="1"/>
  <c r="AH5738" i="11"/>
  <c r="AI5738" i="11" s="1"/>
  <c r="AH5739" i="11"/>
  <c r="AI5739" i="11" s="1"/>
  <c r="AH5740" i="11"/>
  <c r="AI5740" i="11" s="1"/>
  <c r="AH5741" i="11"/>
  <c r="AI5741" i="11" s="1"/>
  <c r="AH5742" i="11"/>
  <c r="AI5742" i="11" s="1"/>
  <c r="AH5743" i="11"/>
  <c r="AI5743" i="11" s="1"/>
  <c r="AH5744" i="11"/>
  <c r="AI5744" i="11" s="1"/>
  <c r="AH5745" i="11"/>
  <c r="AI5745" i="11" s="1"/>
  <c r="AH5746" i="11"/>
  <c r="AI5746" i="11" s="1"/>
  <c r="AH5747" i="11"/>
  <c r="AI5747" i="11" s="1"/>
  <c r="AH5748" i="11"/>
  <c r="AI5748" i="11" s="1"/>
  <c r="AH5749" i="11"/>
  <c r="AI5749" i="11" s="1"/>
  <c r="AH5750" i="11"/>
  <c r="AI5750" i="11" s="1"/>
  <c r="AH5751" i="11"/>
  <c r="AI5751" i="11" s="1"/>
  <c r="AH5752" i="11"/>
  <c r="AI5752" i="11" s="1"/>
  <c r="AH5753" i="11"/>
  <c r="AI5753" i="11" s="1"/>
  <c r="AH5754" i="11"/>
  <c r="AI5754" i="11" s="1"/>
  <c r="AH5755" i="11"/>
  <c r="AI5755" i="11" s="1"/>
  <c r="AH5756" i="11"/>
  <c r="AI5756" i="11" s="1"/>
  <c r="AH5757" i="11"/>
  <c r="AI5757" i="11" s="1"/>
  <c r="AH5758" i="11"/>
  <c r="AI5758" i="11" s="1"/>
  <c r="AH5759" i="11"/>
  <c r="AI5759" i="11" s="1"/>
  <c r="AH5760" i="11"/>
  <c r="AI5760" i="11" s="1"/>
  <c r="AH5761" i="11"/>
  <c r="AI5761" i="11" s="1"/>
  <c r="AH5762" i="11"/>
  <c r="AI5762" i="11" s="1"/>
  <c r="AH5763" i="11"/>
  <c r="AI5763" i="11" s="1"/>
  <c r="AH5764" i="11"/>
  <c r="AI5764" i="11" s="1"/>
  <c r="AH5765" i="11"/>
  <c r="AI5765" i="11" s="1"/>
  <c r="AH5766" i="11"/>
  <c r="AI5766" i="11" s="1"/>
  <c r="AH5767" i="11"/>
  <c r="AI5767" i="11" s="1"/>
  <c r="AH5768" i="11"/>
  <c r="AI5768" i="11" s="1"/>
  <c r="AH5769" i="11"/>
  <c r="AI5769" i="11" s="1"/>
  <c r="AH5770" i="11"/>
  <c r="AI5770" i="11" s="1"/>
  <c r="AH5771" i="11"/>
  <c r="AI5771" i="11" s="1"/>
  <c r="AH5772" i="11"/>
  <c r="AI5772" i="11" s="1"/>
  <c r="AH5773" i="11"/>
  <c r="AI5773" i="11" s="1"/>
  <c r="AH5774" i="11"/>
  <c r="AI5774" i="11" s="1"/>
  <c r="AH5775" i="11"/>
  <c r="AI5775" i="11" s="1"/>
  <c r="AH5776" i="11"/>
  <c r="AI5776" i="11" s="1"/>
  <c r="AH5777" i="11"/>
  <c r="AI5777" i="11" s="1"/>
  <c r="AH5778" i="11"/>
  <c r="AI5778" i="11" s="1"/>
  <c r="AH5779" i="11"/>
  <c r="AI5779" i="11" s="1"/>
  <c r="AH5780" i="11"/>
  <c r="AI5780" i="11" s="1"/>
  <c r="AH5781" i="11"/>
  <c r="AI5781" i="11" s="1"/>
  <c r="AH5782" i="11"/>
  <c r="AI5782" i="11" s="1"/>
  <c r="AH5783" i="11"/>
  <c r="AI5783" i="11" s="1"/>
  <c r="AH5784" i="11"/>
  <c r="AI5784" i="11" s="1"/>
  <c r="AH5785" i="11"/>
  <c r="AI5785" i="11" s="1"/>
  <c r="AH5786" i="11"/>
  <c r="AI5786" i="11" s="1"/>
  <c r="AH5787" i="11"/>
  <c r="AI5787" i="11" s="1"/>
  <c r="AH5788" i="11"/>
  <c r="AI5788" i="11" s="1"/>
  <c r="AH5789" i="11"/>
  <c r="AI5789" i="11" s="1"/>
  <c r="AH5790" i="11"/>
  <c r="AI5790" i="11" s="1"/>
  <c r="AH5791" i="11"/>
  <c r="AI5791" i="11" s="1"/>
  <c r="AH5792" i="11"/>
  <c r="AI5792" i="11" s="1"/>
  <c r="AH5793" i="11"/>
  <c r="AI5793" i="11" s="1"/>
  <c r="AH5794" i="11"/>
  <c r="AI5794" i="11" s="1"/>
  <c r="AH5795" i="11"/>
  <c r="AI5795" i="11" s="1"/>
  <c r="AH5796" i="11"/>
  <c r="AI5796" i="11" s="1"/>
  <c r="AH5797" i="11"/>
  <c r="AI5797" i="11" s="1"/>
  <c r="AH5798" i="11"/>
  <c r="AI5798" i="11" s="1"/>
  <c r="AH5799" i="11"/>
  <c r="AI5799" i="11" s="1"/>
  <c r="AH5800" i="11"/>
  <c r="AI5800" i="11" s="1"/>
  <c r="AH5801" i="11"/>
  <c r="AI5801" i="11" s="1"/>
  <c r="AH5802" i="11"/>
  <c r="AI5802" i="11" s="1"/>
  <c r="AH5803" i="11"/>
  <c r="AI5803" i="11" s="1"/>
  <c r="AH5804" i="11"/>
  <c r="AI5804" i="11" s="1"/>
  <c r="AH5805" i="11"/>
  <c r="AI5805" i="11" s="1"/>
  <c r="AH5806" i="11"/>
  <c r="AI5806" i="11" s="1"/>
  <c r="AH5807" i="11"/>
  <c r="AI5807" i="11" s="1"/>
  <c r="AH5808" i="11"/>
  <c r="AI5808" i="11" s="1"/>
  <c r="AH5809" i="11"/>
  <c r="AI5809" i="11" s="1"/>
  <c r="AH5810" i="11"/>
  <c r="AI5810" i="11" s="1"/>
  <c r="AH5811" i="11"/>
  <c r="AI5811" i="11" s="1"/>
  <c r="AH5812" i="11"/>
  <c r="AI5812" i="11" s="1"/>
  <c r="AH5813" i="11"/>
  <c r="AI5813" i="11" s="1"/>
  <c r="AH5814" i="11"/>
  <c r="AI5814" i="11" s="1"/>
  <c r="AH5815" i="11"/>
  <c r="AI5815" i="11" s="1"/>
  <c r="AH5816" i="11"/>
  <c r="AI5816" i="11" s="1"/>
  <c r="AH5817" i="11"/>
  <c r="AI5817" i="11" s="1"/>
  <c r="AH5818" i="11"/>
  <c r="AI5818" i="11" s="1"/>
  <c r="AH5819" i="11"/>
  <c r="AI5819" i="11" s="1"/>
  <c r="AH5820" i="11"/>
  <c r="AI5820" i="11" s="1"/>
  <c r="AH5821" i="11"/>
  <c r="AI5821" i="11" s="1"/>
  <c r="AH5822" i="11"/>
  <c r="AI5822" i="11" s="1"/>
  <c r="AH5823" i="11"/>
  <c r="AI5823" i="11" s="1"/>
  <c r="AH5824" i="11"/>
  <c r="AI5824" i="11" s="1"/>
  <c r="AH5825" i="11"/>
  <c r="AI5825" i="11" s="1"/>
  <c r="AH5826" i="11"/>
  <c r="AI5826" i="11" s="1"/>
  <c r="AH5827" i="11"/>
  <c r="AI5827" i="11" s="1"/>
  <c r="AH5828" i="11"/>
  <c r="AI5828" i="11" s="1"/>
  <c r="AH5829" i="11"/>
  <c r="AI5829" i="11" s="1"/>
  <c r="AH5830" i="11"/>
  <c r="AI5830" i="11" s="1"/>
  <c r="AH5831" i="11"/>
  <c r="AI5831" i="11" s="1"/>
  <c r="AH5832" i="11"/>
  <c r="AI5832" i="11" s="1"/>
  <c r="AH5833" i="11"/>
  <c r="AI5833" i="11" s="1"/>
  <c r="AH5834" i="11"/>
  <c r="AI5834" i="11" s="1"/>
  <c r="AH5835" i="11"/>
  <c r="AI5835" i="11" s="1"/>
  <c r="AH5836" i="11"/>
  <c r="AI5836" i="11" s="1"/>
  <c r="AH5837" i="11"/>
  <c r="AI5837" i="11" s="1"/>
  <c r="AH5838" i="11"/>
  <c r="AI5838" i="11" s="1"/>
  <c r="AH5839" i="11"/>
  <c r="AI5839" i="11" s="1"/>
  <c r="AH5840" i="11"/>
  <c r="AI5840" i="11" s="1"/>
  <c r="AH5841" i="11"/>
  <c r="AI5841" i="11" s="1"/>
  <c r="AH5842" i="11"/>
  <c r="AI5842" i="11" s="1"/>
  <c r="AH5843" i="11"/>
  <c r="AI5843" i="11" s="1"/>
  <c r="AH5844" i="11"/>
  <c r="AI5844" i="11" s="1"/>
  <c r="AH5845" i="11"/>
  <c r="AI5845" i="11" s="1"/>
  <c r="AH5846" i="11"/>
  <c r="AI5846" i="11" s="1"/>
  <c r="AH5847" i="11"/>
  <c r="AI5847" i="11" s="1"/>
  <c r="AH5848" i="11"/>
  <c r="AI5848" i="11" s="1"/>
  <c r="AH5849" i="11"/>
  <c r="AI5849" i="11" s="1"/>
  <c r="AH5850" i="11"/>
  <c r="AI5850" i="11" s="1"/>
  <c r="AH5851" i="11"/>
  <c r="AI5851" i="11" s="1"/>
  <c r="AH5852" i="11"/>
  <c r="AI5852" i="11" s="1"/>
  <c r="AH5853" i="11"/>
  <c r="AI5853" i="11" s="1"/>
  <c r="AH5854" i="11"/>
  <c r="AI5854" i="11" s="1"/>
  <c r="AH5855" i="11"/>
  <c r="AI5855" i="11" s="1"/>
  <c r="AH5856" i="11"/>
  <c r="AI5856" i="11" s="1"/>
  <c r="AH5857" i="11"/>
  <c r="AI5857" i="11" s="1"/>
  <c r="AH5858" i="11"/>
  <c r="AI5858" i="11" s="1"/>
  <c r="AH5859" i="11"/>
  <c r="AI5859" i="11" s="1"/>
  <c r="AH5860" i="11"/>
  <c r="AI5860" i="11" s="1"/>
  <c r="AH5861" i="11"/>
  <c r="AI5861" i="11" s="1"/>
  <c r="AH5862" i="11"/>
  <c r="AI5862" i="11" s="1"/>
  <c r="AH5863" i="11"/>
  <c r="AI5863" i="11" s="1"/>
  <c r="AH5864" i="11"/>
  <c r="AI5864" i="11" s="1"/>
  <c r="AH5865" i="11"/>
  <c r="AI5865" i="11" s="1"/>
  <c r="AH5866" i="11"/>
  <c r="AI5866" i="11" s="1"/>
  <c r="AH5867" i="11"/>
  <c r="AI5867" i="11" s="1"/>
  <c r="AH5868" i="11"/>
  <c r="AI5868" i="11" s="1"/>
  <c r="AH5869" i="11"/>
  <c r="AI5869" i="11" s="1"/>
  <c r="AH5870" i="11"/>
  <c r="AI5870" i="11" s="1"/>
  <c r="AH5871" i="11"/>
  <c r="AI5871" i="11" s="1"/>
  <c r="AH5872" i="11"/>
  <c r="AI5872" i="11" s="1"/>
  <c r="AH5873" i="11"/>
  <c r="AI5873" i="11" s="1"/>
  <c r="AH5874" i="11"/>
  <c r="AI5874" i="11" s="1"/>
  <c r="AH5875" i="11"/>
  <c r="AI5875" i="11" s="1"/>
  <c r="AH5876" i="11"/>
  <c r="AI5876" i="11" s="1"/>
  <c r="AH5877" i="11"/>
  <c r="AI5877" i="11" s="1"/>
  <c r="AH5878" i="11"/>
  <c r="AI5878" i="11" s="1"/>
  <c r="AH5879" i="11"/>
  <c r="AI5879" i="11" s="1"/>
  <c r="AH5880" i="11"/>
  <c r="AI5880" i="11" s="1"/>
  <c r="AH5881" i="11"/>
  <c r="AI5881" i="11" s="1"/>
  <c r="AH5882" i="11"/>
  <c r="AI5882" i="11" s="1"/>
  <c r="AH5883" i="11"/>
  <c r="AI5883" i="11" s="1"/>
  <c r="AH5884" i="11"/>
  <c r="AI5884" i="11" s="1"/>
  <c r="AH5885" i="11"/>
  <c r="AI5885" i="11" s="1"/>
  <c r="AH5886" i="11"/>
  <c r="AI5886" i="11" s="1"/>
  <c r="AH5887" i="11"/>
  <c r="AI5887" i="11" s="1"/>
  <c r="AH5888" i="11"/>
  <c r="AI5888" i="11" s="1"/>
  <c r="AH5889" i="11"/>
  <c r="AI5889" i="11" s="1"/>
  <c r="AH5890" i="11"/>
  <c r="AI5890" i="11" s="1"/>
  <c r="AH5891" i="11"/>
  <c r="AI5891" i="11" s="1"/>
  <c r="AH5892" i="11"/>
  <c r="AI5892" i="11" s="1"/>
  <c r="AH5893" i="11"/>
  <c r="AI5893" i="11" s="1"/>
  <c r="AH5894" i="11"/>
  <c r="AI5894" i="11" s="1"/>
  <c r="AH5895" i="11"/>
  <c r="AI5895" i="11" s="1"/>
  <c r="AH5896" i="11"/>
  <c r="AI5896" i="11" s="1"/>
  <c r="AH5897" i="11"/>
  <c r="AI5897" i="11" s="1"/>
  <c r="AH5898" i="11"/>
  <c r="AI5898" i="11" s="1"/>
  <c r="AH5899" i="11"/>
  <c r="AI5899" i="11" s="1"/>
  <c r="AH5900" i="11"/>
  <c r="AI5900" i="11" s="1"/>
  <c r="AH5901" i="11"/>
  <c r="AI5901" i="11" s="1"/>
  <c r="AH5902" i="11"/>
  <c r="AI5902" i="11" s="1"/>
  <c r="AH5903" i="11"/>
  <c r="AI5903" i="11" s="1"/>
  <c r="AH5904" i="11"/>
  <c r="AI5904" i="11" s="1"/>
  <c r="AH5905" i="11"/>
  <c r="AI5905" i="11" s="1"/>
  <c r="AH5906" i="11"/>
  <c r="AI5906" i="11" s="1"/>
  <c r="AH5907" i="11"/>
  <c r="AI5907" i="11" s="1"/>
  <c r="AH5908" i="11"/>
  <c r="AI5908" i="11" s="1"/>
  <c r="AH5909" i="11"/>
  <c r="AI5909" i="11" s="1"/>
  <c r="AH5910" i="11"/>
  <c r="AI5910" i="11" s="1"/>
  <c r="AH5911" i="11"/>
  <c r="AI5911" i="11" s="1"/>
  <c r="AH5912" i="11"/>
  <c r="AI5912" i="11" s="1"/>
  <c r="AH5913" i="11"/>
  <c r="AI5913" i="11" s="1"/>
  <c r="AH5914" i="11"/>
  <c r="AI5914" i="11" s="1"/>
  <c r="AH5915" i="11"/>
  <c r="AI5915" i="11" s="1"/>
  <c r="AH5916" i="11"/>
  <c r="AI5916" i="11" s="1"/>
  <c r="AH5917" i="11"/>
  <c r="AI5917" i="11" s="1"/>
  <c r="AH5918" i="11"/>
  <c r="AI5918" i="11" s="1"/>
  <c r="AH5919" i="11"/>
  <c r="AI5919" i="11" s="1"/>
  <c r="AH5920" i="11"/>
  <c r="AI5920" i="11" s="1"/>
  <c r="AH5921" i="11"/>
  <c r="AI5921" i="11" s="1"/>
  <c r="AH5922" i="11"/>
  <c r="AI5922" i="11" s="1"/>
  <c r="AH5923" i="11"/>
  <c r="AI5923" i="11" s="1"/>
  <c r="AH5924" i="11"/>
  <c r="AI5924" i="11" s="1"/>
  <c r="AH5925" i="11"/>
  <c r="AI5925" i="11" s="1"/>
  <c r="AH5926" i="11"/>
  <c r="AI5926" i="11" s="1"/>
  <c r="AH5927" i="11"/>
  <c r="AI5927" i="11" s="1"/>
  <c r="AH5928" i="11"/>
  <c r="AI5928" i="11" s="1"/>
  <c r="AH5929" i="11"/>
  <c r="AI5929" i="11" s="1"/>
  <c r="AH5930" i="11"/>
  <c r="AI5930" i="11" s="1"/>
  <c r="AH5931" i="11"/>
  <c r="AI5931" i="11" s="1"/>
  <c r="AH5932" i="11"/>
  <c r="AI5932" i="11" s="1"/>
  <c r="AH5933" i="11"/>
  <c r="AI5933" i="11" s="1"/>
  <c r="AH5934" i="11"/>
  <c r="AI5934" i="11" s="1"/>
  <c r="AH5935" i="11"/>
  <c r="AI5935" i="11" s="1"/>
  <c r="AH5936" i="11"/>
  <c r="AI5936" i="11" s="1"/>
  <c r="AH5937" i="11"/>
  <c r="AI5937" i="11" s="1"/>
  <c r="AH5938" i="11"/>
  <c r="AI5938" i="11" s="1"/>
  <c r="AH5939" i="11"/>
  <c r="AI5939" i="11" s="1"/>
  <c r="AH5940" i="11"/>
  <c r="AI5940" i="11" s="1"/>
  <c r="AH5941" i="11"/>
  <c r="AI5941" i="11" s="1"/>
  <c r="AH5942" i="11"/>
  <c r="AI5942" i="11" s="1"/>
  <c r="AH5943" i="11"/>
  <c r="AI5943" i="11" s="1"/>
  <c r="AH5944" i="11"/>
  <c r="AI5944" i="11" s="1"/>
  <c r="AH5945" i="11"/>
  <c r="AI5945" i="11" s="1"/>
  <c r="AH5946" i="11"/>
  <c r="AI5946" i="11" s="1"/>
  <c r="AH5947" i="11"/>
  <c r="AI5947" i="11" s="1"/>
  <c r="AH5948" i="11"/>
  <c r="AI5948" i="11" s="1"/>
  <c r="AH5949" i="11"/>
  <c r="AI5949" i="11" s="1"/>
  <c r="AH5950" i="11"/>
  <c r="AI5950" i="11" s="1"/>
  <c r="AH5951" i="11"/>
  <c r="AI5951" i="11" s="1"/>
  <c r="AH5952" i="11"/>
  <c r="AI5952" i="11" s="1"/>
  <c r="AH5953" i="11"/>
  <c r="AI5953" i="11" s="1"/>
  <c r="AH5954" i="11"/>
  <c r="AI5954" i="11" s="1"/>
  <c r="AH5955" i="11"/>
  <c r="AI5955" i="11" s="1"/>
  <c r="AH5956" i="11"/>
  <c r="AI5956" i="11" s="1"/>
  <c r="AH5957" i="11"/>
  <c r="AI5957" i="11" s="1"/>
  <c r="AH5958" i="11"/>
  <c r="AI5958" i="11" s="1"/>
  <c r="AH5959" i="11"/>
  <c r="AI5959" i="11" s="1"/>
  <c r="AH5960" i="11"/>
  <c r="AI5960" i="11" s="1"/>
  <c r="AH5961" i="11"/>
  <c r="AI5961" i="11" s="1"/>
  <c r="AH5962" i="11"/>
  <c r="AI5962" i="11" s="1"/>
  <c r="AH5963" i="11"/>
  <c r="AI5963" i="11" s="1"/>
  <c r="AH5964" i="11"/>
  <c r="AI5964" i="11" s="1"/>
  <c r="AH5965" i="11"/>
  <c r="AI5965" i="11" s="1"/>
  <c r="AH5966" i="11"/>
  <c r="AI5966" i="11" s="1"/>
  <c r="AH5967" i="11"/>
  <c r="AI5967" i="11" s="1"/>
  <c r="AH5968" i="11"/>
  <c r="AI5968" i="11" s="1"/>
  <c r="AH5969" i="11"/>
  <c r="AI5969" i="11" s="1"/>
  <c r="AH5970" i="11"/>
  <c r="AI5970" i="11" s="1"/>
  <c r="AH5971" i="11"/>
  <c r="AI5971" i="11" s="1"/>
  <c r="AH5972" i="11"/>
  <c r="AI5972" i="11" s="1"/>
  <c r="AH5973" i="11"/>
  <c r="AI5973" i="11" s="1"/>
  <c r="AH5974" i="11"/>
  <c r="AI5974" i="11" s="1"/>
  <c r="AH5975" i="11"/>
  <c r="AI5975" i="11" s="1"/>
  <c r="AH5976" i="11"/>
  <c r="AI5976" i="11" s="1"/>
  <c r="AH5977" i="11"/>
  <c r="AI5977" i="11" s="1"/>
  <c r="AH5978" i="11"/>
  <c r="AI5978" i="11" s="1"/>
  <c r="AH5979" i="11"/>
  <c r="AI5979" i="11" s="1"/>
  <c r="AH5980" i="11"/>
  <c r="AI5980" i="11" s="1"/>
  <c r="AH5981" i="11"/>
  <c r="AI5981" i="11" s="1"/>
  <c r="AH5982" i="11"/>
  <c r="AI5982" i="11" s="1"/>
  <c r="AH5983" i="11"/>
  <c r="AI5983" i="11" s="1"/>
  <c r="AH5984" i="11"/>
  <c r="AI5984" i="11" s="1"/>
  <c r="AH5985" i="11"/>
  <c r="AI5985" i="11" s="1"/>
  <c r="AH5986" i="11"/>
  <c r="AI5986" i="11" s="1"/>
  <c r="AH5987" i="11"/>
  <c r="AI5987" i="11" s="1"/>
  <c r="AH5988" i="11"/>
  <c r="AI5988" i="11" s="1"/>
  <c r="AH5989" i="11"/>
  <c r="AI5989" i="11" s="1"/>
  <c r="AH5990" i="11"/>
  <c r="AI5990" i="11" s="1"/>
  <c r="AH5991" i="11"/>
  <c r="AI5991" i="11" s="1"/>
  <c r="AH5992" i="11"/>
  <c r="AI5992" i="11" s="1"/>
  <c r="AH5993" i="11"/>
  <c r="AI5993" i="11" s="1"/>
  <c r="AH5994" i="11"/>
  <c r="AI5994" i="11" s="1"/>
  <c r="AH5995" i="11"/>
  <c r="AI5995" i="11" s="1"/>
  <c r="AH5996" i="11"/>
  <c r="AI5996" i="11" s="1"/>
  <c r="AH5997" i="11"/>
  <c r="AI5997" i="11" s="1"/>
  <c r="AH5998" i="11"/>
  <c r="AI5998" i="11" s="1"/>
  <c r="AH5999" i="11"/>
  <c r="AI5999" i="11" s="1"/>
  <c r="AH6000" i="11"/>
  <c r="AI6000" i="11" s="1"/>
  <c r="AH6001" i="11"/>
  <c r="AI6001" i="11" s="1"/>
  <c r="AH6002" i="11"/>
  <c r="AI6002" i="11" s="1"/>
  <c r="AH6003" i="11"/>
  <c r="AI6003" i="11" s="1"/>
  <c r="AH6004" i="11"/>
  <c r="AI6004" i="11" s="1"/>
  <c r="AH6005" i="11"/>
  <c r="AI6005" i="11" s="1"/>
  <c r="AH6006" i="11"/>
  <c r="AI6006" i="11" s="1"/>
  <c r="AH6007" i="11"/>
  <c r="AI6007" i="11" s="1"/>
  <c r="AH6008" i="11"/>
  <c r="AI6008" i="11" s="1"/>
  <c r="AH6009" i="11"/>
  <c r="AI6009" i="11" s="1"/>
  <c r="AH6010" i="11"/>
  <c r="AI6010" i="11" s="1"/>
  <c r="AH6011" i="11"/>
  <c r="AI6011" i="11" s="1"/>
  <c r="AH6012" i="11"/>
  <c r="AI6012" i="11" s="1"/>
  <c r="AH6013" i="11"/>
  <c r="AI6013" i="11" s="1"/>
  <c r="AH6014" i="11"/>
  <c r="AI6014" i="11" s="1"/>
  <c r="AH6015" i="11"/>
  <c r="AI6015" i="11" s="1"/>
  <c r="AH6016" i="11"/>
  <c r="AI6016" i="11" s="1"/>
  <c r="AH6017" i="11"/>
  <c r="AI6017" i="11" s="1"/>
  <c r="AH6018" i="11"/>
  <c r="AI6018" i="11" s="1"/>
  <c r="AH6019" i="11"/>
  <c r="AI6019" i="11" s="1"/>
  <c r="AH6020" i="11"/>
  <c r="AI6020" i="11" s="1"/>
  <c r="AH6021" i="11"/>
  <c r="AI6021" i="11" s="1"/>
  <c r="AH6022" i="11"/>
  <c r="AI6022" i="11" s="1"/>
  <c r="AH6023" i="11"/>
  <c r="AI6023" i="11" s="1"/>
  <c r="AH6024" i="11"/>
  <c r="AI6024" i="11" s="1"/>
  <c r="AH6025" i="11"/>
  <c r="AI6025" i="11" s="1"/>
  <c r="AH6026" i="11"/>
  <c r="AI6026" i="11" s="1"/>
  <c r="AH6027" i="11"/>
  <c r="AI6027" i="11" s="1"/>
  <c r="AH6028" i="11"/>
  <c r="AI6028" i="11" s="1"/>
  <c r="AH6029" i="11"/>
  <c r="AI6029" i="11" s="1"/>
  <c r="AH6030" i="11"/>
  <c r="AI6030" i="11" s="1"/>
  <c r="AH6031" i="11"/>
  <c r="AI6031" i="11" s="1"/>
  <c r="AH6032" i="11"/>
  <c r="AI6032" i="11" s="1"/>
  <c r="AH6033" i="11"/>
  <c r="AI6033" i="11" s="1"/>
  <c r="AH6034" i="11"/>
  <c r="AI6034" i="11" s="1"/>
  <c r="AH6035" i="11"/>
  <c r="AI6035" i="11" s="1"/>
  <c r="AH6036" i="11"/>
  <c r="AI6036" i="11" s="1"/>
  <c r="AH6037" i="11"/>
  <c r="AI6037" i="11" s="1"/>
  <c r="AH6038" i="11"/>
  <c r="AI6038" i="11" s="1"/>
  <c r="AH6039" i="11"/>
  <c r="AI6039" i="11" s="1"/>
  <c r="AH6040" i="11"/>
  <c r="AI6040" i="11" s="1"/>
  <c r="AH6041" i="11"/>
  <c r="AI6041" i="11" s="1"/>
  <c r="AH6042" i="11"/>
  <c r="AI6042" i="11" s="1"/>
  <c r="AH6043" i="11"/>
  <c r="AI6043" i="11" s="1"/>
  <c r="AH6044" i="11"/>
  <c r="AI6044" i="11" s="1"/>
  <c r="AH6045" i="11"/>
  <c r="AI6045" i="11" s="1"/>
  <c r="AH6046" i="11"/>
  <c r="AI6046" i="11" s="1"/>
  <c r="AH6047" i="11"/>
  <c r="AI6047" i="11" s="1"/>
  <c r="AH6048" i="11"/>
  <c r="AI6048" i="11" s="1"/>
  <c r="AH6049" i="11"/>
  <c r="AI6049" i="11" s="1"/>
  <c r="AH6050" i="11"/>
  <c r="AI6050" i="11" s="1"/>
  <c r="AH6051" i="11"/>
  <c r="AI6051" i="11" s="1"/>
  <c r="AH6052" i="11"/>
  <c r="AI6052" i="11" s="1"/>
  <c r="AH6053" i="11"/>
  <c r="AI6053" i="11" s="1"/>
  <c r="AH6054" i="11"/>
  <c r="AI6054" i="11" s="1"/>
  <c r="AH6055" i="11"/>
  <c r="AI6055" i="11" s="1"/>
  <c r="AH6056" i="11"/>
  <c r="AI6056" i="11" s="1"/>
  <c r="AH6057" i="11"/>
  <c r="AI6057" i="11" s="1"/>
  <c r="AH6058" i="11"/>
  <c r="AI6058" i="11" s="1"/>
  <c r="AH6059" i="11"/>
  <c r="AI6059" i="11" s="1"/>
  <c r="AH6060" i="11"/>
  <c r="AI6060" i="11" s="1"/>
  <c r="AH6061" i="11"/>
  <c r="AI6061" i="11" s="1"/>
  <c r="AH6062" i="11"/>
  <c r="AI6062" i="11" s="1"/>
  <c r="AH6063" i="11"/>
  <c r="AI6063" i="11" s="1"/>
  <c r="AH6064" i="11"/>
  <c r="AI6064" i="11" s="1"/>
  <c r="AH6065" i="11"/>
  <c r="AI6065" i="11" s="1"/>
  <c r="AH6066" i="11"/>
  <c r="AI6066" i="11" s="1"/>
  <c r="AH6067" i="11"/>
  <c r="AI6067" i="11" s="1"/>
  <c r="AH6068" i="11"/>
  <c r="AI6068" i="11" s="1"/>
  <c r="AH6069" i="11"/>
  <c r="AI6069" i="11" s="1"/>
  <c r="AH6070" i="11"/>
  <c r="AI6070" i="11" s="1"/>
  <c r="AH6071" i="11"/>
  <c r="AI6071" i="11" s="1"/>
  <c r="AH6072" i="11"/>
  <c r="AI6072" i="11" s="1"/>
  <c r="AH6073" i="11"/>
  <c r="AI6073" i="11" s="1"/>
  <c r="AH6074" i="11"/>
  <c r="AI6074" i="11" s="1"/>
  <c r="AH6075" i="11"/>
  <c r="AI6075" i="11" s="1"/>
  <c r="AH6076" i="11"/>
  <c r="AI6076" i="11" s="1"/>
  <c r="AH6077" i="11"/>
  <c r="AI6077" i="11" s="1"/>
  <c r="AH6078" i="11"/>
  <c r="AI6078" i="11" s="1"/>
  <c r="AH6079" i="11"/>
  <c r="AI6079" i="11" s="1"/>
  <c r="AH6080" i="11"/>
  <c r="AI6080" i="11" s="1"/>
  <c r="AH6081" i="11"/>
  <c r="AI6081" i="11" s="1"/>
  <c r="AH6082" i="11"/>
  <c r="AI6082" i="11" s="1"/>
  <c r="AH6083" i="11"/>
  <c r="AI6083" i="11" s="1"/>
  <c r="AH6084" i="11"/>
  <c r="AI6084" i="11" s="1"/>
  <c r="AH6085" i="11"/>
  <c r="AI6085" i="11" s="1"/>
  <c r="AH6086" i="11"/>
  <c r="AI6086" i="11" s="1"/>
  <c r="AH6087" i="11"/>
  <c r="AI6087" i="11" s="1"/>
  <c r="AH6088" i="11"/>
  <c r="AI6088" i="11" s="1"/>
  <c r="AH6089" i="11"/>
  <c r="AI6089" i="11" s="1"/>
  <c r="AH6090" i="11"/>
  <c r="AI6090" i="11" s="1"/>
  <c r="AH6091" i="11"/>
  <c r="AI6091" i="11" s="1"/>
  <c r="AH6092" i="11"/>
  <c r="AI6092" i="11" s="1"/>
  <c r="AH6093" i="11"/>
  <c r="AI6093" i="11" s="1"/>
  <c r="AH6094" i="11"/>
  <c r="AI6094" i="11" s="1"/>
  <c r="AH6095" i="11"/>
  <c r="AI6095" i="11" s="1"/>
  <c r="AH6096" i="11"/>
  <c r="AI6096" i="11" s="1"/>
  <c r="AH6097" i="11"/>
  <c r="AI6097" i="11" s="1"/>
  <c r="AH6098" i="11"/>
  <c r="AI6098" i="11" s="1"/>
  <c r="AH6099" i="11"/>
  <c r="AI6099" i="11" s="1"/>
  <c r="AH6100" i="11"/>
  <c r="AI6100" i="11" s="1"/>
  <c r="AH6101" i="11"/>
  <c r="AI6101" i="11" s="1"/>
  <c r="AH6102" i="11"/>
  <c r="AI6102" i="11" s="1"/>
  <c r="AH6103" i="11"/>
  <c r="AI6103" i="11" s="1"/>
  <c r="AH6104" i="11"/>
  <c r="AI6104" i="11" s="1"/>
  <c r="AH6105" i="11"/>
  <c r="AI6105" i="11" s="1"/>
  <c r="AH6106" i="11"/>
  <c r="AI6106" i="11" s="1"/>
  <c r="AH6107" i="11"/>
  <c r="AI6107" i="11" s="1"/>
  <c r="AH6108" i="11"/>
  <c r="AI6108" i="11" s="1"/>
  <c r="AH6109" i="11"/>
  <c r="AI6109" i="11" s="1"/>
  <c r="AH6110" i="11"/>
  <c r="AI6110" i="11" s="1"/>
  <c r="AH6111" i="11"/>
  <c r="AI6111" i="11" s="1"/>
  <c r="AH6112" i="11"/>
  <c r="AI6112" i="11" s="1"/>
  <c r="AH6113" i="11"/>
  <c r="AI6113" i="11" s="1"/>
  <c r="AH6114" i="11"/>
  <c r="AI6114" i="11" s="1"/>
  <c r="AH6115" i="11"/>
  <c r="AI6115" i="11" s="1"/>
  <c r="AH6116" i="11"/>
  <c r="AI6116" i="11" s="1"/>
  <c r="AH6117" i="11"/>
  <c r="AI6117" i="11" s="1"/>
  <c r="AH6118" i="11"/>
  <c r="AI6118" i="11" s="1"/>
  <c r="AH6119" i="11"/>
  <c r="AI6119" i="11" s="1"/>
  <c r="AH6120" i="11"/>
  <c r="AI6120" i="11" s="1"/>
  <c r="AH6121" i="11"/>
  <c r="AI6121" i="11" s="1"/>
  <c r="AH6122" i="11"/>
  <c r="AI6122" i="11" s="1"/>
  <c r="AH6123" i="11"/>
  <c r="AI6123" i="11" s="1"/>
  <c r="AH6124" i="11"/>
  <c r="AI6124" i="11" s="1"/>
  <c r="AH6125" i="11"/>
  <c r="AI6125" i="11" s="1"/>
  <c r="AH6126" i="11"/>
  <c r="AI6126" i="11" s="1"/>
  <c r="AH6127" i="11"/>
  <c r="AI6127" i="11" s="1"/>
  <c r="AH6128" i="11"/>
  <c r="AI6128" i="11" s="1"/>
  <c r="AH6129" i="11"/>
  <c r="AI6129" i="11" s="1"/>
  <c r="AH6130" i="11"/>
  <c r="AI6130" i="11" s="1"/>
  <c r="AH6131" i="11"/>
  <c r="AI6131" i="11" s="1"/>
  <c r="AH6132" i="11"/>
  <c r="AI6132" i="11" s="1"/>
  <c r="AH6133" i="11"/>
  <c r="AI6133" i="11" s="1"/>
  <c r="AH6134" i="11"/>
  <c r="AI6134" i="11" s="1"/>
  <c r="AH6135" i="11"/>
  <c r="AI6135" i="11" s="1"/>
  <c r="AH6136" i="11"/>
  <c r="AI6136" i="11" s="1"/>
  <c r="AH6137" i="11"/>
  <c r="AI6137" i="11" s="1"/>
  <c r="AH6138" i="11"/>
  <c r="AI6138" i="11" s="1"/>
  <c r="AH6139" i="11"/>
  <c r="AI6139" i="11" s="1"/>
  <c r="AH6140" i="11"/>
  <c r="AI6140" i="11" s="1"/>
  <c r="AH6141" i="11"/>
  <c r="AI6141" i="11" s="1"/>
  <c r="AH6142" i="11"/>
  <c r="AI6142" i="11" s="1"/>
  <c r="AH6143" i="11"/>
  <c r="AI6143" i="11" s="1"/>
  <c r="AH6144" i="11"/>
  <c r="AI6144" i="11" s="1"/>
  <c r="AH6145" i="11"/>
  <c r="AI6145" i="11" s="1"/>
  <c r="AH6146" i="11"/>
  <c r="AI6146" i="11" s="1"/>
  <c r="AH6147" i="11"/>
  <c r="AI6147" i="11" s="1"/>
  <c r="AH6148" i="11"/>
  <c r="AI6148" i="11" s="1"/>
  <c r="AH6149" i="11"/>
  <c r="AI6149" i="11" s="1"/>
  <c r="AH6150" i="11"/>
  <c r="AI6150" i="11" s="1"/>
  <c r="AH6151" i="11"/>
  <c r="AI6151" i="11" s="1"/>
  <c r="AH6152" i="11"/>
  <c r="AI6152" i="11" s="1"/>
  <c r="AH6153" i="11"/>
  <c r="AI6153" i="11" s="1"/>
  <c r="AH6154" i="11"/>
  <c r="AI6154" i="11" s="1"/>
  <c r="AH6155" i="11"/>
  <c r="AI6155" i="11" s="1"/>
  <c r="AH6156" i="11"/>
  <c r="AI6156" i="11" s="1"/>
  <c r="AH6157" i="11"/>
  <c r="AI6157" i="11" s="1"/>
  <c r="AH6158" i="11"/>
  <c r="AI6158" i="11" s="1"/>
  <c r="AH6159" i="11"/>
  <c r="AI6159" i="11" s="1"/>
  <c r="AH6160" i="11"/>
  <c r="AI6160" i="11" s="1"/>
  <c r="AH6161" i="11"/>
  <c r="AI6161" i="11" s="1"/>
  <c r="AH6162" i="11"/>
  <c r="AI6162" i="11" s="1"/>
  <c r="AH6163" i="11"/>
  <c r="AI6163" i="11" s="1"/>
  <c r="AH6164" i="11"/>
  <c r="AI6164" i="11" s="1"/>
  <c r="AH6165" i="11"/>
  <c r="AI6165" i="11" s="1"/>
  <c r="AH6166" i="11"/>
  <c r="AI6166" i="11" s="1"/>
  <c r="AH6167" i="11"/>
  <c r="AI6167" i="11" s="1"/>
  <c r="AH6168" i="11"/>
  <c r="AI6168" i="11" s="1"/>
  <c r="AH6169" i="11"/>
  <c r="AI6169" i="11" s="1"/>
  <c r="AH6170" i="11"/>
  <c r="AI6170" i="11" s="1"/>
  <c r="AH6171" i="11"/>
  <c r="AI6171" i="11" s="1"/>
  <c r="AH6172" i="11"/>
  <c r="AI6172" i="11" s="1"/>
  <c r="AH6173" i="11"/>
  <c r="AI6173" i="11" s="1"/>
  <c r="AH6174" i="11"/>
  <c r="AI6174" i="11" s="1"/>
  <c r="AH6175" i="11"/>
  <c r="AI6175" i="11" s="1"/>
  <c r="AH6176" i="11"/>
  <c r="AI6176" i="11" s="1"/>
  <c r="AH6177" i="11"/>
  <c r="AI6177" i="11" s="1"/>
  <c r="AH6178" i="11"/>
  <c r="AI6178" i="11" s="1"/>
  <c r="AH6179" i="11"/>
  <c r="AI6179" i="11" s="1"/>
  <c r="AH6180" i="11"/>
  <c r="AI6180" i="11" s="1"/>
  <c r="AH6181" i="11"/>
  <c r="AI6181" i="11" s="1"/>
  <c r="AH6182" i="11"/>
  <c r="AI6182" i="11" s="1"/>
  <c r="AH6183" i="11"/>
  <c r="AI6183" i="11" s="1"/>
  <c r="AH6184" i="11"/>
  <c r="AI6184" i="11" s="1"/>
  <c r="AH6185" i="11"/>
  <c r="AI6185" i="11" s="1"/>
  <c r="AH6186" i="11"/>
  <c r="AI6186" i="11" s="1"/>
  <c r="AH6187" i="11"/>
  <c r="AI6187" i="11" s="1"/>
  <c r="AH6188" i="11"/>
  <c r="AI6188" i="11" s="1"/>
  <c r="AH6189" i="11"/>
  <c r="AI6189" i="11" s="1"/>
  <c r="AH6190" i="11"/>
  <c r="AI6190" i="11" s="1"/>
  <c r="AH6191" i="11"/>
  <c r="AI6191" i="11" s="1"/>
  <c r="AH6192" i="11"/>
  <c r="AI6192" i="11" s="1"/>
  <c r="AH6193" i="11"/>
  <c r="AI6193" i="11" s="1"/>
  <c r="AH6194" i="11"/>
  <c r="AI6194" i="11" s="1"/>
  <c r="AH6195" i="11"/>
  <c r="AI6195" i="11" s="1"/>
  <c r="AH6196" i="11"/>
  <c r="AI6196" i="11" s="1"/>
  <c r="AH6197" i="11"/>
  <c r="AI6197" i="11" s="1"/>
  <c r="AH6198" i="11"/>
  <c r="AI6198" i="11" s="1"/>
  <c r="AH6199" i="11"/>
  <c r="AI6199" i="11" s="1"/>
  <c r="AH6200" i="11"/>
  <c r="AI6200" i="11" s="1"/>
  <c r="AH6201" i="11"/>
  <c r="AI6201" i="11" s="1"/>
  <c r="AH6202" i="11"/>
  <c r="AI6202" i="11" s="1"/>
  <c r="AH6203" i="11"/>
  <c r="AI6203" i="11" s="1"/>
  <c r="AH6204" i="11"/>
  <c r="AI6204" i="11" s="1"/>
  <c r="AH6205" i="11"/>
  <c r="AI6205" i="11" s="1"/>
  <c r="AH6206" i="11"/>
  <c r="AI6206" i="11" s="1"/>
  <c r="AH6207" i="11"/>
  <c r="AI6207" i="11" s="1"/>
  <c r="AH6208" i="11"/>
  <c r="AI6208" i="11" s="1"/>
  <c r="AH6209" i="11"/>
  <c r="AI6209" i="11" s="1"/>
  <c r="AH6210" i="11"/>
  <c r="AI6210" i="11" s="1"/>
  <c r="AH6211" i="11"/>
  <c r="AI6211" i="11" s="1"/>
  <c r="AH6212" i="11"/>
  <c r="AI6212" i="11" s="1"/>
  <c r="AH6213" i="11"/>
  <c r="AI6213" i="11" s="1"/>
  <c r="AH6214" i="11"/>
  <c r="AI6214" i="11" s="1"/>
  <c r="AH6215" i="11"/>
  <c r="AI6215" i="11" s="1"/>
  <c r="AH6216" i="11"/>
  <c r="AI6216" i="11" s="1"/>
  <c r="AH6217" i="11"/>
  <c r="AI6217" i="11" s="1"/>
  <c r="AH6218" i="11"/>
  <c r="AI6218" i="11" s="1"/>
  <c r="AH6219" i="11"/>
  <c r="AI6219" i="11" s="1"/>
  <c r="AH6220" i="11"/>
  <c r="AI6220" i="11" s="1"/>
  <c r="AH6221" i="11"/>
  <c r="AI6221" i="11" s="1"/>
  <c r="AH6222" i="11"/>
  <c r="AI6222" i="11" s="1"/>
  <c r="AH6223" i="11"/>
  <c r="AI6223" i="11" s="1"/>
  <c r="AH6224" i="11"/>
  <c r="AI6224" i="11" s="1"/>
  <c r="AH6225" i="11"/>
  <c r="AI6225" i="11" s="1"/>
  <c r="AH6226" i="11"/>
  <c r="AI6226" i="11" s="1"/>
  <c r="AH6227" i="11"/>
  <c r="AI6227" i="11" s="1"/>
  <c r="AH6228" i="11"/>
  <c r="AI6228" i="11" s="1"/>
  <c r="AH6229" i="11"/>
  <c r="AI6229" i="11" s="1"/>
  <c r="AH6230" i="11"/>
  <c r="AI6230" i="11" s="1"/>
  <c r="AH6231" i="11"/>
  <c r="AI6231" i="11" s="1"/>
  <c r="AH6232" i="11"/>
  <c r="AI6232" i="11" s="1"/>
  <c r="AH6233" i="11"/>
  <c r="AI6233" i="11" s="1"/>
  <c r="AH6234" i="11"/>
  <c r="AI6234" i="11" s="1"/>
  <c r="AH6235" i="11"/>
  <c r="AI6235" i="11" s="1"/>
  <c r="AH6236" i="11"/>
  <c r="AI6236" i="11" s="1"/>
  <c r="AH6237" i="11"/>
  <c r="AI6237" i="11" s="1"/>
  <c r="AH6238" i="11"/>
  <c r="AI6238" i="11" s="1"/>
  <c r="AH6239" i="11"/>
  <c r="AI6239" i="11" s="1"/>
  <c r="AH6240" i="11"/>
  <c r="AI6240" i="11" s="1"/>
  <c r="AH6241" i="11"/>
  <c r="AI6241" i="11" s="1"/>
  <c r="AH6242" i="11"/>
  <c r="AI6242" i="11" s="1"/>
  <c r="AH6243" i="11"/>
  <c r="AI6243" i="11" s="1"/>
  <c r="AH6244" i="11"/>
  <c r="AI6244" i="11" s="1"/>
  <c r="AH6245" i="11"/>
  <c r="AI6245" i="11" s="1"/>
  <c r="AH6246" i="11"/>
  <c r="AI6246" i="11" s="1"/>
  <c r="AH6247" i="11"/>
  <c r="AI6247" i="11" s="1"/>
  <c r="AH6248" i="11"/>
  <c r="AI6248" i="11" s="1"/>
  <c r="AH6249" i="11"/>
  <c r="AI6249" i="11" s="1"/>
  <c r="AH6250" i="11"/>
  <c r="AI6250" i="11" s="1"/>
  <c r="AH6251" i="11"/>
  <c r="AI6251" i="11" s="1"/>
  <c r="AH6252" i="11"/>
  <c r="AI6252" i="11" s="1"/>
  <c r="AH6253" i="11"/>
  <c r="AI6253" i="11" s="1"/>
  <c r="AH6254" i="11"/>
  <c r="AI6254" i="11" s="1"/>
  <c r="AH6255" i="11"/>
  <c r="AI6255" i="11" s="1"/>
  <c r="AH6256" i="11"/>
  <c r="AI6256" i="11" s="1"/>
  <c r="AH6257" i="11"/>
  <c r="AI6257" i="11" s="1"/>
  <c r="AH6258" i="11"/>
  <c r="AI6258" i="11" s="1"/>
  <c r="AH6259" i="11"/>
  <c r="AI6259" i="11" s="1"/>
  <c r="AH6260" i="11"/>
  <c r="AI6260" i="11" s="1"/>
  <c r="AH6261" i="11"/>
  <c r="AI6261" i="11" s="1"/>
  <c r="AH6262" i="11"/>
  <c r="AI6262" i="11" s="1"/>
  <c r="AH6263" i="11"/>
  <c r="AI6263" i="11" s="1"/>
  <c r="AH6264" i="11"/>
  <c r="AI6264" i="11" s="1"/>
  <c r="AH6265" i="11"/>
  <c r="AI6265" i="11" s="1"/>
  <c r="AH6266" i="11"/>
  <c r="AI6266" i="11" s="1"/>
  <c r="AH6267" i="11"/>
  <c r="AI6267" i="11" s="1"/>
  <c r="AH6268" i="11"/>
  <c r="AI6268" i="11" s="1"/>
  <c r="AH6269" i="11"/>
  <c r="AI6269" i="11" s="1"/>
  <c r="AH6270" i="11"/>
  <c r="AI6270" i="11" s="1"/>
  <c r="AH6271" i="11"/>
  <c r="AI6271" i="11" s="1"/>
  <c r="AH6272" i="11"/>
  <c r="AI6272" i="11" s="1"/>
  <c r="AH6273" i="11"/>
  <c r="AI6273" i="11" s="1"/>
  <c r="AH6274" i="11"/>
  <c r="AI6274" i="11" s="1"/>
  <c r="AH6275" i="11"/>
  <c r="AI6275" i="11" s="1"/>
  <c r="AH6276" i="11"/>
  <c r="AI6276" i="11" s="1"/>
  <c r="AH6277" i="11"/>
  <c r="AI6277" i="11" s="1"/>
  <c r="AH6278" i="11"/>
  <c r="AI6278" i="11" s="1"/>
  <c r="AH6279" i="11"/>
  <c r="AI6279" i="11" s="1"/>
  <c r="AH6280" i="11"/>
  <c r="AI6280" i="11" s="1"/>
  <c r="AH6281" i="11"/>
  <c r="AI6281" i="11" s="1"/>
  <c r="AH6282" i="11"/>
  <c r="AI6282" i="11" s="1"/>
  <c r="AH6283" i="11"/>
  <c r="AI6283" i="11" s="1"/>
  <c r="AH6284" i="11"/>
  <c r="AI6284" i="11" s="1"/>
  <c r="AH6285" i="11"/>
  <c r="AI6285" i="11" s="1"/>
  <c r="AH6286" i="11"/>
  <c r="AI6286" i="11" s="1"/>
  <c r="AH6287" i="11"/>
  <c r="AI6287" i="11" s="1"/>
  <c r="AH6288" i="11"/>
  <c r="AI6288" i="11" s="1"/>
  <c r="AH6289" i="11"/>
  <c r="AI6289" i="11" s="1"/>
  <c r="AH6290" i="11"/>
  <c r="AI6290" i="11" s="1"/>
  <c r="AH6291" i="11"/>
  <c r="AI6291" i="11" s="1"/>
  <c r="AH6292" i="11"/>
  <c r="AI6292" i="11" s="1"/>
  <c r="AH6293" i="11"/>
  <c r="AI6293" i="11" s="1"/>
  <c r="AH6294" i="11"/>
  <c r="AI6294" i="11" s="1"/>
  <c r="AH6295" i="11"/>
  <c r="AI6295" i="11" s="1"/>
  <c r="AH6296" i="11"/>
  <c r="AI6296" i="11" s="1"/>
  <c r="AH6297" i="11"/>
  <c r="AI6297" i="11" s="1"/>
  <c r="AH6298" i="11"/>
  <c r="AI6298" i="11" s="1"/>
  <c r="AH6299" i="11"/>
  <c r="AI6299" i="11" s="1"/>
  <c r="AH6300" i="11"/>
  <c r="AI6300" i="11" s="1"/>
  <c r="AH6301" i="11"/>
  <c r="AI6301" i="11" s="1"/>
  <c r="AH6302" i="11"/>
  <c r="AI6302" i="11" s="1"/>
  <c r="AH6303" i="11"/>
  <c r="AI6303" i="11" s="1"/>
  <c r="AH6304" i="11"/>
  <c r="AI6304" i="11" s="1"/>
  <c r="AH6305" i="11"/>
  <c r="AI6305" i="11" s="1"/>
  <c r="AH6306" i="11"/>
  <c r="AI6306" i="11" s="1"/>
  <c r="AH6307" i="11"/>
  <c r="AI6307" i="11" s="1"/>
  <c r="AH6308" i="11"/>
  <c r="AI6308" i="11" s="1"/>
  <c r="AH6309" i="11"/>
  <c r="AI6309" i="11" s="1"/>
  <c r="AH6310" i="11"/>
  <c r="AI6310" i="11" s="1"/>
  <c r="AH6311" i="11"/>
  <c r="AI6311" i="11" s="1"/>
  <c r="AH6312" i="11"/>
  <c r="AI6312" i="11" s="1"/>
  <c r="AH6313" i="11"/>
  <c r="AI6313" i="11" s="1"/>
  <c r="AH6314" i="11"/>
  <c r="AI6314" i="11" s="1"/>
  <c r="AH6315" i="11"/>
  <c r="AI6315" i="11" s="1"/>
  <c r="AH6316" i="11"/>
  <c r="AI6316" i="11" s="1"/>
  <c r="AH6317" i="11"/>
  <c r="AI6317" i="11" s="1"/>
  <c r="AH6318" i="11"/>
  <c r="AI6318" i="11" s="1"/>
  <c r="AH6319" i="11"/>
  <c r="AI6319" i="11" s="1"/>
  <c r="AH6320" i="11"/>
  <c r="AI6320" i="11" s="1"/>
  <c r="AH6321" i="11"/>
  <c r="AI6321" i="11" s="1"/>
  <c r="AH6322" i="11"/>
  <c r="AI6322" i="11" s="1"/>
  <c r="AH6323" i="11"/>
  <c r="AI6323" i="11" s="1"/>
  <c r="AH6324" i="11"/>
  <c r="AI6324" i="11" s="1"/>
  <c r="AH6325" i="11"/>
  <c r="AI6325" i="11" s="1"/>
  <c r="AH6326" i="11"/>
  <c r="AI6326" i="11" s="1"/>
  <c r="AH6327" i="11"/>
  <c r="AI6327" i="11" s="1"/>
  <c r="AH6328" i="11"/>
  <c r="AI6328" i="11" s="1"/>
  <c r="AH6329" i="11"/>
  <c r="AI6329" i="11" s="1"/>
  <c r="AH6330" i="11"/>
  <c r="AI6330" i="11" s="1"/>
  <c r="AH6331" i="11"/>
  <c r="AI6331" i="11" s="1"/>
  <c r="AH6332" i="11"/>
  <c r="AI6332" i="11" s="1"/>
  <c r="AH6333" i="11"/>
  <c r="AI6333" i="11" s="1"/>
  <c r="AH6334" i="11"/>
  <c r="AI6334" i="11" s="1"/>
  <c r="AH6335" i="11"/>
  <c r="AI6335" i="11" s="1"/>
  <c r="AH6336" i="11"/>
  <c r="AI6336" i="11" s="1"/>
  <c r="AH6337" i="11"/>
  <c r="AI6337" i="11" s="1"/>
  <c r="AH6338" i="11"/>
  <c r="AI6338" i="11" s="1"/>
  <c r="AH6339" i="11"/>
  <c r="AI6339" i="11" s="1"/>
  <c r="AH6340" i="11"/>
  <c r="AI6340" i="11" s="1"/>
  <c r="AH6341" i="11"/>
  <c r="AI6341" i="11" s="1"/>
  <c r="AH6342" i="11"/>
  <c r="AI6342" i="11" s="1"/>
  <c r="AH6343" i="11"/>
  <c r="AI6343" i="11" s="1"/>
  <c r="AH6344" i="11"/>
  <c r="AI6344" i="11" s="1"/>
  <c r="AH6345" i="11"/>
  <c r="AI6345" i="11" s="1"/>
  <c r="AH6346" i="11"/>
  <c r="AI6346" i="11" s="1"/>
  <c r="AH6347" i="11"/>
  <c r="AI6347" i="11" s="1"/>
  <c r="AH6348" i="11"/>
  <c r="AI6348" i="11" s="1"/>
  <c r="AH6349" i="11"/>
  <c r="AI6349" i="11" s="1"/>
  <c r="AH6350" i="11"/>
  <c r="AI6350" i="11" s="1"/>
  <c r="AH6351" i="11"/>
  <c r="AI6351" i="11" s="1"/>
  <c r="AH6352" i="11"/>
  <c r="AI6352" i="11" s="1"/>
  <c r="AH6353" i="11"/>
  <c r="AI6353" i="11" s="1"/>
  <c r="AH6354" i="11"/>
  <c r="AI6354" i="11" s="1"/>
  <c r="AH6355" i="11"/>
  <c r="AI6355" i="11" s="1"/>
  <c r="AH6356" i="11"/>
  <c r="AI6356" i="11" s="1"/>
  <c r="AH6357" i="11"/>
  <c r="AI6357" i="11" s="1"/>
  <c r="AH6358" i="11"/>
  <c r="AI6358" i="11" s="1"/>
  <c r="AH6359" i="11"/>
  <c r="AI6359" i="11" s="1"/>
  <c r="AH6360" i="11"/>
  <c r="AI6360" i="11" s="1"/>
  <c r="AH6361" i="11"/>
  <c r="AI6361" i="11" s="1"/>
  <c r="AH6362" i="11"/>
  <c r="AI6362" i="11" s="1"/>
  <c r="AH6363" i="11"/>
  <c r="AI6363" i="11" s="1"/>
  <c r="AH6364" i="11"/>
  <c r="AI6364" i="11" s="1"/>
  <c r="AH6365" i="11"/>
  <c r="AI6365" i="11" s="1"/>
  <c r="AH6366" i="11"/>
  <c r="AI6366" i="11" s="1"/>
  <c r="AH6367" i="11"/>
  <c r="AI6367" i="11" s="1"/>
  <c r="AH6368" i="11"/>
  <c r="AI6368" i="11" s="1"/>
  <c r="AH6369" i="11"/>
  <c r="AI6369" i="11" s="1"/>
  <c r="AH6370" i="11"/>
  <c r="AI6370" i="11" s="1"/>
  <c r="AH6371" i="11"/>
  <c r="AI6371" i="11" s="1"/>
  <c r="AH6372" i="11"/>
  <c r="AI6372" i="11" s="1"/>
  <c r="AH6373" i="11"/>
  <c r="AI6373" i="11" s="1"/>
  <c r="AH6374" i="11"/>
  <c r="AI6374" i="11" s="1"/>
  <c r="AH6375" i="11"/>
  <c r="AI6375" i="11" s="1"/>
  <c r="AH6376" i="11"/>
  <c r="AI6376" i="11" s="1"/>
  <c r="AH6377" i="11"/>
  <c r="AI6377" i="11" s="1"/>
  <c r="AH6378" i="11"/>
  <c r="AI6378" i="11" s="1"/>
  <c r="AH6379" i="11"/>
  <c r="AI6379" i="11" s="1"/>
  <c r="AH6380" i="11"/>
  <c r="AI6380" i="11" s="1"/>
  <c r="AH6381" i="11"/>
  <c r="AI6381" i="11" s="1"/>
  <c r="AH6382" i="11"/>
  <c r="AI6382" i="11" s="1"/>
  <c r="AH6383" i="11"/>
  <c r="AI6383" i="11" s="1"/>
  <c r="AH6384" i="11"/>
  <c r="AI6384" i="11" s="1"/>
  <c r="AH6385" i="11"/>
  <c r="AI6385" i="11" s="1"/>
  <c r="AH6386" i="11"/>
  <c r="AI6386" i="11" s="1"/>
  <c r="AH6387" i="11"/>
  <c r="AI6387" i="11" s="1"/>
  <c r="AH6388" i="11"/>
  <c r="AI6388" i="11" s="1"/>
  <c r="AH6389" i="11"/>
  <c r="AI6389" i="11" s="1"/>
  <c r="AH6390" i="11"/>
  <c r="AI6390" i="11" s="1"/>
  <c r="AH6391" i="11"/>
  <c r="AI6391" i="11" s="1"/>
  <c r="AH6392" i="11"/>
  <c r="AI6392" i="11" s="1"/>
  <c r="AH6393" i="11"/>
  <c r="AI6393" i="11" s="1"/>
  <c r="AH6394" i="11"/>
  <c r="AI6394" i="11" s="1"/>
  <c r="AH6395" i="11"/>
  <c r="AI6395" i="11" s="1"/>
  <c r="AH6396" i="11"/>
  <c r="AI6396" i="11" s="1"/>
  <c r="AH6397" i="11"/>
  <c r="AI6397" i="11" s="1"/>
  <c r="AH6398" i="11"/>
  <c r="AI6398" i="11" s="1"/>
  <c r="AH6399" i="11"/>
  <c r="AI6399" i="11" s="1"/>
  <c r="AH6400" i="11"/>
  <c r="AI6400" i="11" s="1"/>
  <c r="AH6401" i="11"/>
  <c r="AI6401" i="11" s="1"/>
  <c r="AH6402" i="11"/>
  <c r="AI6402" i="11" s="1"/>
  <c r="AH6403" i="11"/>
  <c r="AI6403" i="11" s="1"/>
  <c r="AH6404" i="11"/>
  <c r="AI6404" i="11" s="1"/>
  <c r="AH6405" i="11"/>
  <c r="AI6405" i="11" s="1"/>
  <c r="AH6406" i="11"/>
  <c r="AI6406" i="11" s="1"/>
  <c r="AH6407" i="11"/>
  <c r="AI6407" i="11" s="1"/>
  <c r="AH6408" i="11"/>
  <c r="AI6408" i="11" s="1"/>
  <c r="AH6409" i="11"/>
  <c r="AI6409" i="11" s="1"/>
  <c r="AH6410" i="11"/>
  <c r="AI6410" i="11" s="1"/>
  <c r="AH6411" i="11"/>
  <c r="AI6411" i="11" s="1"/>
  <c r="AH6412" i="11"/>
  <c r="AI6412" i="11" s="1"/>
  <c r="AH6413" i="11"/>
  <c r="AI6413" i="11" s="1"/>
  <c r="AH6414" i="11"/>
  <c r="AI6414" i="11" s="1"/>
  <c r="AH6415" i="11"/>
  <c r="AI6415" i="11" s="1"/>
  <c r="AH6416" i="11"/>
  <c r="AI6416" i="11" s="1"/>
  <c r="AH6417" i="11"/>
  <c r="AI6417" i="11" s="1"/>
  <c r="AH6418" i="11"/>
  <c r="AI6418" i="11" s="1"/>
  <c r="AH6419" i="11"/>
  <c r="AI6419" i="11" s="1"/>
  <c r="AH6420" i="11"/>
  <c r="AI6420" i="11" s="1"/>
  <c r="AH6421" i="11"/>
  <c r="AI6421" i="11" s="1"/>
  <c r="AH6422" i="11"/>
  <c r="AI6422" i="11" s="1"/>
  <c r="AH6423" i="11"/>
  <c r="AI6423" i="11" s="1"/>
  <c r="AH6424" i="11"/>
  <c r="AI6424" i="11" s="1"/>
  <c r="AH6425" i="11"/>
  <c r="AI6425" i="11" s="1"/>
  <c r="AH6426" i="11"/>
  <c r="AI6426" i="11" s="1"/>
  <c r="AH6427" i="11"/>
  <c r="AI6427" i="11" s="1"/>
  <c r="AH6428" i="11"/>
  <c r="AI6428" i="11" s="1"/>
  <c r="AH6429" i="11"/>
  <c r="AI6429" i="11" s="1"/>
  <c r="AH6430" i="11"/>
  <c r="AI6430" i="11" s="1"/>
  <c r="AH6431" i="11"/>
  <c r="AI6431" i="11" s="1"/>
  <c r="AH6432" i="11"/>
  <c r="AI6432" i="11" s="1"/>
  <c r="AH6433" i="11"/>
  <c r="AI6433" i="11" s="1"/>
  <c r="AH6434" i="11"/>
  <c r="AI6434" i="11" s="1"/>
  <c r="AH6435" i="11"/>
  <c r="AI6435" i="11" s="1"/>
  <c r="AH6436" i="11"/>
  <c r="AI6436" i="11" s="1"/>
  <c r="AH6437" i="11"/>
  <c r="AI6437" i="11" s="1"/>
  <c r="AH6438" i="11"/>
  <c r="AI6438" i="11" s="1"/>
  <c r="AH6439" i="11"/>
  <c r="AI6439" i="11" s="1"/>
  <c r="AH6440" i="11"/>
  <c r="AI6440" i="11" s="1"/>
  <c r="AH6441" i="11"/>
  <c r="AI6441" i="11" s="1"/>
  <c r="AH6442" i="11"/>
  <c r="AI6442" i="11" s="1"/>
  <c r="AH6443" i="11"/>
  <c r="AI6443" i="11" s="1"/>
  <c r="AH6444" i="11"/>
  <c r="AI6444" i="11" s="1"/>
  <c r="AH6445" i="11"/>
  <c r="AI6445" i="11" s="1"/>
  <c r="AH6446" i="11"/>
  <c r="AI6446" i="11" s="1"/>
  <c r="AH6447" i="11"/>
  <c r="AI6447" i="11" s="1"/>
  <c r="AH6448" i="11"/>
  <c r="AI6448" i="11" s="1"/>
  <c r="AH6449" i="11"/>
  <c r="AI6449" i="11" s="1"/>
  <c r="AH6450" i="11"/>
  <c r="AI6450" i="11" s="1"/>
  <c r="AH6451" i="11"/>
  <c r="AI6451" i="11" s="1"/>
  <c r="AH6452" i="11"/>
  <c r="AI6452" i="11" s="1"/>
  <c r="AH6453" i="11"/>
  <c r="AI6453" i="11" s="1"/>
  <c r="AH6454" i="11"/>
  <c r="AI6454" i="11" s="1"/>
  <c r="AH6455" i="11"/>
  <c r="AI6455" i="11" s="1"/>
  <c r="AH6456" i="11"/>
  <c r="AI6456" i="11" s="1"/>
  <c r="AH6457" i="11"/>
  <c r="AI6457" i="11" s="1"/>
  <c r="AH6458" i="11"/>
  <c r="AI6458" i="11" s="1"/>
  <c r="AH6459" i="11"/>
  <c r="AI6459" i="11" s="1"/>
  <c r="AH6460" i="11"/>
  <c r="AI6460" i="11" s="1"/>
  <c r="AH6461" i="11"/>
  <c r="AI6461" i="11" s="1"/>
  <c r="AH6462" i="11"/>
  <c r="AI6462" i="11" s="1"/>
  <c r="AH6463" i="11"/>
  <c r="AI6463" i="11" s="1"/>
  <c r="AH6464" i="11"/>
  <c r="AI6464" i="11" s="1"/>
  <c r="AH6465" i="11"/>
  <c r="AI6465" i="11" s="1"/>
  <c r="AH6466" i="11"/>
  <c r="AI6466" i="11" s="1"/>
  <c r="AH6467" i="11"/>
  <c r="AI6467" i="11" s="1"/>
  <c r="AH6468" i="11"/>
  <c r="AI6468" i="11" s="1"/>
  <c r="AH6469" i="11"/>
  <c r="AI6469" i="11" s="1"/>
  <c r="AH6470" i="11"/>
  <c r="AI6470" i="11" s="1"/>
  <c r="AH6471" i="11"/>
  <c r="AI6471" i="11" s="1"/>
  <c r="AH6472" i="11"/>
  <c r="AI6472" i="11" s="1"/>
  <c r="AH6473" i="11"/>
  <c r="AI6473" i="11" s="1"/>
  <c r="AH6474" i="11"/>
  <c r="AI6474" i="11" s="1"/>
  <c r="AH6475" i="11"/>
  <c r="AI6475" i="11" s="1"/>
  <c r="AH6476" i="11"/>
  <c r="AI6476" i="11" s="1"/>
  <c r="AH6477" i="11"/>
  <c r="AI6477" i="11" s="1"/>
  <c r="AH6478" i="11"/>
  <c r="AI6478" i="11" s="1"/>
  <c r="AH6479" i="11"/>
  <c r="AI6479" i="11" s="1"/>
  <c r="AH6480" i="11"/>
  <c r="AI6480" i="11" s="1"/>
  <c r="AH6481" i="11"/>
  <c r="AI6481" i="11" s="1"/>
  <c r="AH6482" i="11"/>
  <c r="AI6482" i="11" s="1"/>
  <c r="AH6483" i="11"/>
  <c r="AI6483" i="11" s="1"/>
  <c r="AH6484" i="11"/>
  <c r="AI6484" i="11" s="1"/>
  <c r="AH6485" i="11"/>
  <c r="AI6485" i="11" s="1"/>
  <c r="AH6486" i="11"/>
  <c r="AI6486" i="11" s="1"/>
  <c r="AH6487" i="11"/>
  <c r="AI6487" i="11" s="1"/>
  <c r="AH6488" i="11"/>
  <c r="AI6488" i="11" s="1"/>
  <c r="AH6489" i="11"/>
  <c r="AI6489" i="11" s="1"/>
  <c r="AH6490" i="11"/>
  <c r="AI6490" i="11" s="1"/>
  <c r="AH6491" i="11"/>
  <c r="AI6491" i="11" s="1"/>
  <c r="AH6492" i="11"/>
  <c r="AI6492" i="11" s="1"/>
  <c r="AH6493" i="11"/>
  <c r="AI6493" i="11" s="1"/>
  <c r="AH6494" i="11"/>
  <c r="AI6494" i="11" s="1"/>
  <c r="AH6495" i="11"/>
  <c r="AI6495" i="11" s="1"/>
  <c r="AH6496" i="11"/>
  <c r="AI6496" i="11" s="1"/>
  <c r="AH6497" i="11"/>
  <c r="AI6497" i="11" s="1"/>
  <c r="AH6498" i="11"/>
  <c r="AI6498" i="11" s="1"/>
  <c r="AH6499" i="11"/>
  <c r="AI6499" i="11" s="1"/>
  <c r="AH6500" i="11"/>
  <c r="AI6500" i="11" s="1"/>
  <c r="AH6501" i="11"/>
  <c r="AI6501" i="11" s="1"/>
  <c r="AH6502" i="11"/>
  <c r="AI6502" i="11" s="1"/>
  <c r="AH6503" i="11"/>
  <c r="AI6503" i="11" s="1"/>
  <c r="AH6504" i="11"/>
  <c r="AI6504" i="11" s="1"/>
  <c r="AH6505" i="11"/>
  <c r="AI6505" i="11" s="1"/>
  <c r="AH6506" i="11"/>
  <c r="AI6506" i="11" s="1"/>
  <c r="AH6507" i="11"/>
  <c r="AI6507" i="11" s="1"/>
  <c r="AH6508" i="11"/>
  <c r="AI6508" i="11" s="1"/>
  <c r="AH6509" i="11"/>
  <c r="AI6509" i="11" s="1"/>
  <c r="AH6510" i="11"/>
  <c r="AI6510" i="11" s="1"/>
  <c r="AH6511" i="11"/>
  <c r="AI6511" i="11" s="1"/>
  <c r="AH6512" i="11"/>
  <c r="AI6512" i="11" s="1"/>
  <c r="AH6513" i="11"/>
  <c r="AI6513" i="11" s="1"/>
  <c r="AH6514" i="11"/>
  <c r="AI6514" i="11" s="1"/>
  <c r="AH6515" i="11"/>
  <c r="AI6515" i="11" s="1"/>
  <c r="AH6516" i="11"/>
  <c r="AI6516" i="11" s="1"/>
  <c r="AH6517" i="11"/>
  <c r="AI6517" i="11" s="1"/>
  <c r="AH6518" i="11"/>
  <c r="AI6518" i="11" s="1"/>
  <c r="AH6519" i="11"/>
  <c r="AI6519" i="11" s="1"/>
  <c r="AH6520" i="11"/>
  <c r="AI6520" i="11" s="1"/>
  <c r="AH6521" i="11"/>
  <c r="AI6521" i="11" s="1"/>
  <c r="AH6522" i="11"/>
  <c r="AI6522" i="11" s="1"/>
  <c r="AH6523" i="11"/>
  <c r="AI6523" i="11" s="1"/>
  <c r="AH6524" i="11"/>
  <c r="AI6524" i="11" s="1"/>
  <c r="AH6525" i="11"/>
  <c r="AI6525" i="11" s="1"/>
  <c r="AH6526" i="11"/>
  <c r="AI6526" i="11" s="1"/>
  <c r="AH6527" i="11"/>
  <c r="AI6527" i="11" s="1"/>
  <c r="AH6528" i="11"/>
  <c r="AI6528" i="11" s="1"/>
  <c r="AH6529" i="11"/>
  <c r="AI6529" i="11" s="1"/>
  <c r="AH6530" i="11"/>
  <c r="AI6530" i="11" s="1"/>
  <c r="AH6531" i="11"/>
  <c r="AI6531" i="11" s="1"/>
  <c r="AH6532" i="11"/>
  <c r="AI6532" i="11" s="1"/>
  <c r="AH6533" i="11"/>
  <c r="AI6533" i="11" s="1"/>
  <c r="AH6534" i="11"/>
  <c r="AI6534" i="11" s="1"/>
  <c r="AH6535" i="11"/>
  <c r="AI6535" i="11" s="1"/>
  <c r="AH6536" i="11"/>
  <c r="AI6536" i="11" s="1"/>
  <c r="AH6537" i="11"/>
  <c r="AI6537" i="11" s="1"/>
  <c r="AH6538" i="11"/>
  <c r="AI6538" i="11" s="1"/>
  <c r="AH6539" i="11"/>
  <c r="AI6539" i="11" s="1"/>
  <c r="AH6540" i="11"/>
  <c r="AI6540" i="11" s="1"/>
  <c r="AH6541" i="11"/>
  <c r="AI6541" i="11" s="1"/>
  <c r="AH6542" i="11"/>
  <c r="AI6542" i="11" s="1"/>
  <c r="AH6543" i="11"/>
  <c r="AI6543" i="11" s="1"/>
  <c r="AH6544" i="11"/>
  <c r="AI6544" i="11" s="1"/>
  <c r="AH6545" i="11"/>
  <c r="AI6545" i="11" s="1"/>
  <c r="AH6546" i="11"/>
  <c r="AI6546" i="11" s="1"/>
  <c r="AH6547" i="11"/>
  <c r="AI6547" i="11" s="1"/>
  <c r="AH6548" i="11"/>
  <c r="AI6548" i="11" s="1"/>
  <c r="AH6549" i="11"/>
  <c r="AI6549" i="11" s="1"/>
  <c r="AH6550" i="11"/>
  <c r="AI6550" i="11" s="1"/>
  <c r="AH6551" i="11"/>
  <c r="AI6551" i="11" s="1"/>
  <c r="AH6552" i="11"/>
  <c r="AI6552" i="11" s="1"/>
  <c r="AH6553" i="11"/>
  <c r="AI6553" i="11" s="1"/>
  <c r="AH6554" i="11"/>
  <c r="AI6554" i="11" s="1"/>
  <c r="AH6555" i="11"/>
  <c r="AI6555" i="11" s="1"/>
  <c r="AH6556" i="11"/>
  <c r="AI6556" i="11" s="1"/>
  <c r="AH6557" i="11"/>
  <c r="AI6557" i="11" s="1"/>
  <c r="AH6558" i="11"/>
  <c r="AI6558" i="11" s="1"/>
  <c r="AH6559" i="11"/>
  <c r="AI6559" i="11" s="1"/>
  <c r="AH6560" i="11"/>
  <c r="AI6560" i="11" s="1"/>
  <c r="AH6561" i="11"/>
  <c r="AI6561" i="11" s="1"/>
  <c r="AH6562" i="11"/>
  <c r="AI6562" i="11" s="1"/>
  <c r="AH6563" i="11"/>
  <c r="AI6563" i="11" s="1"/>
  <c r="AH6564" i="11"/>
  <c r="AI6564" i="11" s="1"/>
  <c r="AH6565" i="11"/>
  <c r="AI6565" i="11" s="1"/>
  <c r="AH6566" i="11"/>
  <c r="AI6566" i="11" s="1"/>
  <c r="AH6567" i="11"/>
  <c r="AI6567" i="11" s="1"/>
  <c r="AH6568" i="11"/>
  <c r="AI6568" i="11" s="1"/>
  <c r="AH6569" i="11"/>
  <c r="AI6569" i="11" s="1"/>
  <c r="AH6570" i="11"/>
  <c r="AI6570" i="11" s="1"/>
  <c r="AH6571" i="11"/>
  <c r="AI6571" i="11" s="1"/>
  <c r="AH6572" i="11"/>
  <c r="AI6572" i="11" s="1"/>
  <c r="AH6573" i="11"/>
  <c r="AI6573" i="11" s="1"/>
  <c r="AH6574" i="11"/>
  <c r="AI6574" i="11" s="1"/>
  <c r="AH6575" i="11"/>
  <c r="AI6575" i="11" s="1"/>
  <c r="AH6576" i="11"/>
  <c r="AI6576" i="11" s="1"/>
  <c r="AH6577" i="11"/>
  <c r="AI6577" i="11" s="1"/>
  <c r="AH6578" i="11"/>
  <c r="AI6578" i="11" s="1"/>
  <c r="AH6579" i="11"/>
  <c r="AI6579" i="11" s="1"/>
  <c r="AH6580" i="11"/>
  <c r="AI6580" i="11" s="1"/>
  <c r="AH6581" i="11"/>
  <c r="AI6581" i="11" s="1"/>
  <c r="AH6582" i="11"/>
  <c r="AI6582" i="11" s="1"/>
  <c r="AH6583" i="11"/>
  <c r="AI6583" i="11" s="1"/>
  <c r="AH6584" i="11"/>
  <c r="AI6584" i="11" s="1"/>
  <c r="AH6585" i="11"/>
  <c r="AI6585" i="11" s="1"/>
  <c r="AH6586" i="11"/>
  <c r="AI6586" i="11" s="1"/>
  <c r="AH6587" i="11"/>
  <c r="AI6587" i="11" s="1"/>
  <c r="AH6588" i="11"/>
  <c r="AI6588" i="11" s="1"/>
  <c r="AH6589" i="11"/>
  <c r="AI6589" i="11" s="1"/>
  <c r="AH6590" i="11"/>
  <c r="AI6590" i="11" s="1"/>
  <c r="AH6591" i="11"/>
  <c r="AI6591" i="11" s="1"/>
  <c r="AH6592" i="11"/>
  <c r="AI6592" i="11" s="1"/>
  <c r="AH6593" i="11"/>
  <c r="AI6593" i="11" s="1"/>
  <c r="AH6594" i="11"/>
  <c r="AI6594" i="11" s="1"/>
  <c r="AH6595" i="11"/>
  <c r="AI6595" i="11" s="1"/>
  <c r="AH6596" i="11"/>
  <c r="AI6596" i="11" s="1"/>
  <c r="AH6597" i="11"/>
  <c r="AI6597" i="11" s="1"/>
  <c r="AH6598" i="11"/>
  <c r="AI6598" i="11" s="1"/>
  <c r="AH6599" i="11"/>
  <c r="AI6599" i="11" s="1"/>
  <c r="AH6600" i="11"/>
  <c r="AI6600" i="11" s="1"/>
  <c r="AH6601" i="11"/>
  <c r="AI6601" i="11" s="1"/>
  <c r="AH6602" i="11"/>
  <c r="AI6602" i="11" s="1"/>
  <c r="AH6603" i="11"/>
  <c r="AI6603" i="11" s="1"/>
  <c r="AH6604" i="11"/>
  <c r="AI6604" i="11" s="1"/>
  <c r="AH6605" i="11"/>
  <c r="AI6605" i="11" s="1"/>
  <c r="AH6606" i="11"/>
  <c r="AI6606" i="11" s="1"/>
  <c r="AH6607" i="11"/>
  <c r="AI6607" i="11" s="1"/>
  <c r="AH6608" i="11"/>
  <c r="AI6608" i="11" s="1"/>
  <c r="AH6609" i="11"/>
  <c r="AI6609" i="11" s="1"/>
  <c r="AH6610" i="11"/>
  <c r="AI6610" i="11" s="1"/>
  <c r="AH6611" i="11"/>
  <c r="AI6611" i="11" s="1"/>
  <c r="AH6612" i="11"/>
  <c r="AI6612" i="11" s="1"/>
  <c r="AH6613" i="11"/>
  <c r="AI6613" i="11" s="1"/>
  <c r="AH6614" i="11"/>
  <c r="AI6614" i="11" s="1"/>
  <c r="AH6615" i="11"/>
  <c r="AI6615" i="11" s="1"/>
  <c r="AH6616" i="11"/>
  <c r="AI6616" i="11" s="1"/>
  <c r="AH6617" i="11"/>
  <c r="AI6617" i="11" s="1"/>
  <c r="AH6618" i="11"/>
  <c r="AI6618" i="11" s="1"/>
  <c r="AH6619" i="11"/>
  <c r="AI6619" i="11" s="1"/>
  <c r="AH6620" i="11"/>
  <c r="AI6620" i="11" s="1"/>
  <c r="AH6621" i="11"/>
  <c r="AI6621" i="11" s="1"/>
  <c r="AH6622" i="11"/>
  <c r="AI6622" i="11" s="1"/>
  <c r="AH6623" i="11"/>
  <c r="AI6623" i="11" s="1"/>
  <c r="AH6624" i="11"/>
  <c r="AI6624" i="11" s="1"/>
  <c r="AH6625" i="11"/>
  <c r="AI6625" i="11" s="1"/>
  <c r="AH6626" i="11"/>
  <c r="AI6626" i="11" s="1"/>
  <c r="AH6627" i="11"/>
  <c r="AI6627" i="11" s="1"/>
  <c r="AH6628" i="11"/>
  <c r="AI6628" i="11" s="1"/>
  <c r="AH6629" i="11"/>
  <c r="AI6629" i="11" s="1"/>
  <c r="AH6630" i="11"/>
  <c r="AI6630" i="11" s="1"/>
  <c r="AH6631" i="11"/>
  <c r="AI6631" i="11" s="1"/>
  <c r="AH6632" i="11"/>
  <c r="AI6632" i="11" s="1"/>
  <c r="AH6633" i="11"/>
  <c r="AI6633" i="11" s="1"/>
  <c r="AH6634" i="11"/>
  <c r="AI6634" i="11" s="1"/>
  <c r="AH6635" i="11"/>
  <c r="AI6635" i="11" s="1"/>
  <c r="AH6636" i="11"/>
  <c r="AI6636" i="11" s="1"/>
  <c r="AH6637" i="11"/>
  <c r="AI6637" i="11" s="1"/>
  <c r="AH6638" i="11"/>
  <c r="AI6638" i="11" s="1"/>
  <c r="AH6639" i="11"/>
  <c r="AI6639" i="11" s="1"/>
  <c r="AH6640" i="11"/>
  <c r="AI6640" i="11" s="1"/>
  <c r="AH6641" i="11"/>
  <c r="AI6641" i="11" s="1"/>
  <c r="AH6642" i="11"/>
  <c r="AI6642" i="11" s="1"/>
  <c r="AH6643" i="11"/>
  <c r="AI6643" i="11" s="1"/>
  <c r="AH6644" i="11"/>
  <c r="AI6644" i="11" s="1"/>
  <c r="AH6645" i="11"/>
  <c r="AI6645" i="11" s="1"/>
  <c r="AH6646" i="11"/>
  <c r="AI6646" i="11" s="1"/>
  <c r="AH6647" i="11"/>
  <c r="AI6647" i="11" s="1"/>
  <c r="AH6648" i="11"/>
  <c r="AI6648" i="11" s="1"/>
  <c r="AH6649" i="11"/>
  <c r="AI6649" i="11" s="1"/>
  <c r="AH6650" i="11"/>
  <c r="AI6650" i="11" s="1"/>
  <c r="AH6651" i="11"/>
  <c r="AI6651" i="11" s="1"/>
  <c r="AH6652" i="11"/>
  <c r="AI6652" i="11" s="1"/>
  <c r="AH6653" i="11"/>
  <c r="AI6653" i="11" s="1"/>
  <c r="AH6654" i="11"/>
  <c r="AI6654" i="11" s="1"/>
  <c r="AH6655" i="11"/>
  <c r="AI6655" i="11" s="1"/>
  <c r="AH6656" i="11"/>
  <c r="AI6656" i="11" s="1"/>
  <c r="AH6657" i="11"/>
  <c r="AI6657" i="11" s="1"/>
  <c r="AH6658" i="11"/>
  <c r="AI6658" i="11" s="1"/>
  <c r="AH6659" i="11"/>
  <c r="AI6659" i="11" s="1"/>
  <c r="AH6660" i="11"/>
  <c r="AI6660" i="11" s="1"/>
  <c r="AH6661" i="11"/>
  <c r="AI6661" i="11" s="1"/>
  <c r="AH6662" i="11"/>
  <c r="AI6662" i="11" s="1"/>
  <c r="AH6663" i="11"/>
  <c r="AI6663" i="11" s="1"/>
  <c r="AH6664" i="11"/>
  <c r="AI6664" i="11" s="1"/>
  <c r="AH6665" i="11"/>
  <c r="AI6665" i="11" s="1"/>
  <c r="AH6666" i="11"/>
  <c r="AI6666" i="11" s="1"/>
  <c r="AH6667" i="11"/>
  <c r="AI6667" i="11" s="1"/>
  <c r="AH6668" i="11"/>
  <c r="AI6668" i="11" s="1"/>
  <c r="AH6669" i="11"/>
  <c r="AI6669" i="11" s="1"/>
  <c r="AH6670" i="11"/>
  <c r="AI6670" i="11" s="1"/>
  <c r="AH6671" i="11"/>
  <c r="AI6671" i="11" s="1"/>
  <c r="AH6672" i="11"/>
  <c r="AI6672" i="11" s="1"/>
  <c r="AH6673" i="11"/>
  <c r="AI6673" i="11" s="1"/>
  <c r="AH6674" i="11"/>
  <c r="AI6674" i="11" s="1"/>
  <c r="AH6675" i="11"/>
  <c r="AI6675" i="11" s="1"/>
  <c r="AH6676" i="11"/>
  <c r="AI6676" i="11" s="1"/>
  <c r="AH6677" i="11"/>
  <c r="AI6677" i="11" s="1"/>
  <c r="AH6678" i="11"/>
  <c r="AI6678" i="11" s="1"/>
  <c r="AH6679" i="11"/>
  <c r="AI6679" i="11" s="1"/>
  <c r="AH6680" i="11"/>
  <c r="AI6680" i="11" s="1"/>
  <c r="AH6681" i="11"/>
  <c r="AI6681" i="11" s="1"/>
  <c r="AH6682" i="11"/>
  <c r="AI6682" i="11" s="1"/>
  <c r="AH6683" i="11"/>
  <c r="AI6683" i="11" s="1"/>
  <c r="AH6684" i="11"/>
  <c r="AI6684" i="11" s="1"/>
  <c r="AH6685" i="11"/>
  <c r="AI6685" i="11" s="1"/>
  <c r="AH6686" i="11"/>
  <c r="AI6686" i="11" s="1"/>
  <c r="AH6687" i="11"/>
  <c r="AI6687" i="11" s="1"/>
  <c r="AH6688" i="11"/>
  <c r="AI6688" i="11" s="1"/>
  <c r="AH6689" i="11"/>
  <c r="AI6689" i="11" s="1"/>
  <c r="AH6690" i="11"/>
  <c r="AI6690" i="11" s="1"/>
  <c r="AH6691" i="11"/>
  <c r="AI6691" i="11" s="1"/>
  <c r="AH6692" i="11"/>
  <c r="AI6692" i="11" s="1"/>
  <c r="AH6693" i="11"/>
  <c r="AI6693" i="11" s="1"/>
  <c r="AH6694" i="11"/>
  <c r="AI6694" i="11" s="1"/>
  <c r="AH6695" i="11"/>
  <c r="AI6695" i="11" s="1"/>
  <c r="AH6696" i="11"/>
  <c r="AI6696" i="11" s="1"/>
  <c r="AH6697" i="11"/>
  <c r="AI6697" i="11" s="1"/>
  <c r="AH6698" i="11"/>
  <c r="AI6698" i="11" s="1"/>
  <c r="AH6699" i="11"/>
  <c r="AI6699" i="11" s="1"/>
  <c r="AH6700" i="11"/>
  <c r="AI6700" i="11" s="1"/>
  <c r="AH6701" i="11"/>
  <c r="AI6701" i="11" s="1"/>
  <c r="AH6702" i="11"/>
  <c r="AI6702" i="11" s="1"/>
  <c r="AH6703" i="11"/>
  <c r="AI6703" i="11" s="1"/>
  <c r="AH6704" i="11"/>
  <c r="AI6704" i="11" s="1"/>
  <c r="AH6705" i="11"/>
  <c r="AI6705" i="11" s="1"/>
  <c r="AH6706" i="11"/>
  <c r="AI6706" i="11" s="1"/>
  <c r="AH6707" i="11"/>
  <c r="AI6707" i="11" s="1"/>
  <c r="AH6708" i="11"/>
  <c r="AI6708" i="11" s="1"/>
  <c r="AH6709" i="11"/>
  <c r="AI6709" i="11" s="1"/>
  <c r="AH6710" i="11"/>
  <c r="AI6710" i="11" s="1"/>
  <c r="AH6711" i="11"/>
  <c r="AI6711" i="11" s="1"/>
  <c r="AH6712" i="11"/>
  <c r="AI6712" i="11" s="1"/>
  <c r="AH6713" i="11"/>
  <c r="AI6713" i="11" s="1"/>
  <c r="AH6714" i="11"/>
  <c r="AI6714" i="11" s="1"/>
  <c r="AH6715" i="11"/>
  <c r="AI6715" i="11" s="1"/>
  <c r="AH6716" i="11"/>
  <c r="AI6716" i="11" s="1"/>
  <c r="AH6717" i="11"/>
  <c r="AI6717" i="11" s="1"/>
  <c r="AH6718" i="11"/>
  <c r="AI6718" i="11" s="1"/>
  <c r="AH6719" i="11"/>
  <c r="AI6719" i="11" s="1"/>
  <c r="AH6720" i="11"/>
  <c r="AI6720" i="11" s="1"/>
  <c r="AH6721" i="11"/>
  <c r="AI6721" i="11" s="1"/>
  <c r="AH6722" i="11"/>
  <c r="AI6722" i="11" s="1"/>
  <c r="AH6723" i="11"/>
  <c r="AI6723" i="11" s="1"/>
  <c r="AH6724" i="11"/>
  <c r="AI6724" i="11" s="1"/>
  <c r="AH6725" i="11"/>
  <c r="AI6725" i="11" s="1"/>
  <c r="AH6726" i="11"/>
  <c r="AI6726" i="11" s="1"/>
  <c r="AH6727" i="11"/>
  <c r="AI6727" i="11" s="1"/>
  <c r="AH6728" i="11"/>
  <c r="AI6728" i="11" s="1"/>
  <c r="AH6729" i="11"/>
  <c r="AI6729" i="11" s="1"/>
  <c r="AH6730" i="11"/>
  <c r="AI6730" i="11" s="1"/>
  <c r="AH6731" i="11"/>
  <c r="AI6731" i="11" s="1"/>
  <c r="AH6732" i="11"/>
  <c r="AI6732" i="11" s="1"/>
  <c r="AH6733" i="11"/>
  <c r="AI6733" i="11" s="1"/>
  <c r="AH6734" i="11"/>
  <c r="AI6734" i="11" s="1"/>
  <c r="AH6735" i="11"/>
  <c r="AI6735" i="11" s="1"/>
  <c r="AH6736" i="11"/>
  <c r="AI6736" i="11" s="1"/>
  <c r="AH6737" i="11"/>
  <c r="AI6737" i="11" s="1"/>
  <c r="AH6738" i="11"/>
  <c r="AI6738" i="11" s="1"/>
  <c r="AH6739" i="11"/>
  <c r="AI6739" i="11" s="1"/>
  <c r="AH6740" i="11"/>
  <c r="AI6740" i="11" s="1"/>
  <c r="AH6741" i="11"/>
  <c r="AI6741" i="11" s="1"/>
  <c r="AH6742" i="11"/>
  <c r="AI6742" i="11" s="1"/>
  <c r="AH6743" i="11"/>
  <c r="AI6743" i="11" s="1"/>
  <c r="AH6744" i="11"/>
  <c r="AI6744" i="11" s="1"/>
  <c r="AH6745" i="11"/>
  <c r="AI6745" i="11" s="1"/>
  <c r="AH6746" i="11"/>
  <c r="AI6746" i="11" s="1"/>
  <c r="AH6747" i="11"/>
  <c r="AI6747" i="11" s="1"/>
  <c r="AH6748" i="11"/>
  <c r="AI6748" i="11" s="1"/>
  <c r="AH6749" i="11"/>
  <c r="AI6749" i="11" s="1"/>
  <c r="AH6750" i="11"/>
  <c r="AI6750" i="11" s="1"/>
  <c r="AH6751" i="11"/>
  <c r="AI6751" i="11" s="1"/>
  <c r="AH6752" i="11"/>
  <c r="AI6752" i="11" s="1"/>
  <c r="AH6753" i="11"/>
  <c r="AI6753" i="11" s="1"/>
  <c r="AH6754" i="11"/>
  <c r="AI6754" i="11" s="1"/>
  <c r="AH6755" i="11"/>
  <c r="AI6755" i="11" s="1"/>
  <c r="AH6756" i="11"/>
  <c r="AI6756" i="11" s="1"/>
  <c r="AH6757" i="11"/>
  <c r="AI6757" i="11" s="1"/>
  <c r="AH6758" i="11"/>
  <c r="AI6758" i="11" s="1"/>
  <c r="AH6759" i="11"/>
  <c r="AI6759" i="11" s="1"/>
  <c r="AH6760" i="11"/>
  <c r="AI6760" i="11" s="1"/>
  <c r="AH6761" i="11"/>
  <c r="AI6761" i="11" s="1"/>
  <c r="AH6762" i="11"/>
  <c r="AI6762" i="11" s="1"/>
  <c r="AH6763" i="11"/>
  <c r="AI6763" i="11" s="1"/>
  <c r="AH6764" i="11"/>
  <c r="AI6764" i="11" s="1"/>
  <c r="AH6765" i="11"/>
  <c r="AI6765" i="11" s="1"/>
  <c r="AH6766" i="11"/>
  <c r="AI6766" i="11" s="1"/>
  <c r="AH6767" i="11"/>
  <c r="AI6767" i="11" s="1"/>
  <c r="AH6768" i="11"/>
  <c r="AI6768" i="11" s="1"/>
  <c r="AH6769" i="11"/>
  <c r="AI6769" i="11" s="1"/>
  <c r="AH6770" i="11"/>
  <c r="AI6770" i="11" s="1"/>
  <c r="AH6771" i="11"/>
  <c r="AI6771" i="11" s="1"/>
  <c r="AH6772" i="11"/>
  <c r="AI6772" i="11" s="1"/>
  <c r="AH6773" i="11"/>
  <c r="AI6773" i="11" s="1"/>
  <c r="AH6774" i="11"/>
  <c r="AI6774" i="11" s="1"/>
  <c r="AH6775" i="11"/>
  <c r="AI6775" i="11" s="1"/>
  <c r="AH6776" i="11"/>
  <c r="AI6776" i="11" s="1"/>
  <c r="AH6777" i="11"/>
  <c r="AI6777" i="11" s="1"/>
  <c r="AH6778" i="11"/>
  <c r="AI6778" i="11" s="1"/>
  <c r="AH6779" i="11"/>
  <c r="AI6779" i="11" s="1"/>
  <c r="AH6780" i="11"/>
  <c r="AI6780" i="11" s="1"/>
  <c r="AH6781" i="11"/>
  <c r="AI6781" i="11" s="1"/>
  <c r="AH6782" i="11"/>
  <c r="AI6782" i="11" s="1"/>
  <c r="AH6783" i="11"/>
  <c r="AI6783" i="11" s="1"/>
  <c r="AH6784" i="11"/>
  <c r="AI6784" i="11" s="1"/>
  <c r="AH6785" i="11"/>
  <c r="AI6785" i="11" s="1"/>
  <c r="AH6786" i="11"/>
  <c r="AI6786" i="11" s="1"/>
  <c r="AH6787" i="11"/>
  <c r="AI6787" i="11" s="1"/>
  <c r="AH6788" i="11"/>
  <c r="AI6788" i="11" s="1"/>
  <c r="AH6789" i="11"/>
  <c r="AI6789" i="11" s="1"/>
  <c r="AH6790" i="11"/>
  <c r="AI6790" i="11" s="1"/>
  <c r="AH6791" i="11"/>
  <c r="AI6791" i="11" s="1"/>
  <c r="AH6792" i="11"/>
  <c r="AI6792" i="11" s="1"/>
  <c r="AH6793" i="11"/>
  <c r="AI6793" i="11" s="1"/>
  <c r="AH6794" i="11"/>
  <c r="AI6794" i="11" s="1"/>
  <c r="AH6795" i="11"/>
  <c r="AI6795" i="11" s="1"/>
  <c r="AH6796" i="11"/>
  <c r="AI6796" i="11" s="1"/>
  <c r="AH6797" i="11"/>
  <c r="AI6797" i="11" s="1"/>
  <c r="AH6798" i="11"/>
  <c r="AI6798" i="11" s="1"/>
  <c r="AH6799" i="11"/>
  <c r="AI6799" i="11" s="1"/>
  <c r="AH6800" i="11"/>
  <c r="AI6800" i="11" s="1"/>
  <c r="AH6801" i="11"/>
  <c r="AI6801" i="11" s="1"/>
  <c r="AH6802" i="11"/>
  <c r="AI6802" i="11" s="1"/>
  <c r="AH6803" i="11"/>
  <c r="AI6803" i="11" s="1"/>
  <c r="AH6804" i="11"/>
  <c r="AI6804" i="11" s="1"/>
  <c r="AH6805" i="11"/>
  <c r="AI6805" i="11" s="1"/>
  <c r="AH6806" i="11"/>
  <c r="AI6806" i="11" s="1"/>
  <c r="AH6807" i="11"/>
  <c r="AI6807" i="11" s="1"/>
  <c r="AH6808" i="11"/>
  <c r="AI6808" i="11" s="1"/>
  <c r="AH6809" i="11"/>
  <c r="AI6809" i="11" s="1"/>
  <c r="AH6810" i="11"/>
  <c r="AI6810" i="11" s="1"/>
  <c r="AH6811" i="11"/>
  <c r="AI6811" i="11" s="1"/>
  <c r="AH6812" i="11"/>
  <c r="AI6812" i="11" s="1"/>
  <c r="AH6813" i="11"/>
  <c r="AI6813" i="11" s="1"/>
  <c r="AH6814" i="11"/>
  <c r="AI6814" i="11" s="1"/>
  <c r="AH6815" i="11"/>
  <c r="AI6815" i="11" s="1"/>
  <c r="AH6816" i="11"/>
  <c r="AI6816" i="11" s="1"/>
  <c r="AH6817" i="11"/>
  <c r="AI6817" i="11" s="1"/>
  <c r="AH6818" i="11"/>
  <c r="AI6818" i="11" s="1"/>
  <c r="AH6819" i="11"/>
  <c r="AI6819" i="11" s="1"/>
  <c r="AH6820" i="11"/>
  <c r="AI6820" i="11" s="1"/>
  <c r="AH6821" i="11"/>
  <c r="AI6821" i="11" s="1"/>
  <c r="AH6822" i="11"/>
  <c r="AI6822" i="11" s="1"/>
  <c r="AH6823" i="11"/>
  <c r="AI6823" i="11" s="1"/>
  <c r="AH6824" i="11"/>
  <c r="AI6824" i="11" s="1"/>
  <c r="AH6825" i="11"/>
  <c r="AI6825" i="11" s="1"/>
  <c r="AH6826" i="11"/>
  <c r="AI6826" i="11" s="1"/>
  <c r="AH6827" i="11"/>
  <c r="AI6827" i="11" s="1"/>
  <c r="AH6828" i="11"/>
  <c r="AI6828" i="11" s="1"/>
  <c r="AH6829" i="11"/>
  <c r="AI6829" i="11" s="1"/>
  <c r="AH6830" i="11"/>
  <c r="AI6830" i="11" s="1"/>
  <c r="AH6831" i="11"/>
  <c r="AI6831" i="11" s="1"/>
  <c r="AH6832" i="11"/>
  <c r="AI6832" i="11" s="1"/>
  <c r="AH6833" i="11"/>
  <c r="AI6833" i="11" s="1"/>
  <c r="AH6834" i="11"/>
  <c r="AI6834" i="11" s="1"/>
  <c r="AH6835" i="11"/>
  <c r="AI6835" i="11" s="1"/>
  <c r="AH6836" i="11"/>
  <c r="AI6836" i="11" s="1"/>
  <c r="AH6837" i="11"/>
  <c r="AI6837" i="11" s="1"/>
  <c r="AH6838" i="11"/>
  <c r="AI6838" i="11" s="1"/>
  <c r="AH6839" i="11"/>
  <c r="AI6839" i="11" s="1"/>
  <c r="AH6840" i="11"/>
  <c r="AI6840" i="11" s="1"/>
  <c r="AH6841" i="11"/>
  <c r="AI6841" i="11" s="1"/>
  <c r="AH6842" i="11"/>
  <c r="AI6842" i="11" s="1"/>
  <c r="AH6843" i="11"/>
  <c r="AI6843" i="11" s="1"/>
  <c r="AH6844" i="11"/>
  <c r="AI6844" i="11" s="1"/>
  <c r="AH6845" i="11"/>
  <c r="AI6845" i="11" s="1"/>
  <c r="AH6846" i="11"/>
  <c r="AI6846" i="11" s="1"/>
  <c r="AH6847" i="11"/>
  <c r="AI6847" i="11" s="1"/>
  <c r="AH6848" i="11"/>
  <c r="AI6848" i="11" s="1"/>
  <c r="AH6849" i="11"/>
  <c r="AI6849" i="11" s="1"/>
  <c r="AH6850" i="11"/>
  <c r="AI6850" i="11" s="1"/>
  <c r="AH6851" i="11"/>
  <c r="AI6851" i="11" s="1"/>
  <c r="AH6852" i="11"/>
  <c r="AI6852" i="11" s="1"/>
  <c r="AH6853" i="11"/>
  <c r="AI6853" i="11" s="1"/>
  <c r="AH6854" i="11"/>
  <c r="AI6854" i="11" s="1"/>
  <c r="AH6855" i="11"/>
  <c r="AI6855" i="11" s="1"/>
  <c r="AH6856" i="11"/>
  <c r="AI6856" i="11" s="1"/>
  <c r="AH6857" i="11"/>
  <c r="AI6857" i="11" s="1"/>
  <c r="AH6858" i="11"/>
  <c r="AI6858" i="11" s="1"/>
  <c r="AH6859" i="11"/>
  <c r="AI6859" i="11" s="1"/>
  <c r="AH6860" i="11"/>
  <c r="AI6860" i="11" s="1"/>
  <c r="AH6861" i="11"/>
  <c r="AI6861" i="11" s="1"/>
  <c r="AH6862" i="11"/>
  <c r="AI6862" i="11" s="1"/>
  <c r="AH6863" i="11"/>
  <c r="AI6863" i="11" s="1"/>
  <c r="AH6864" i="11"/>
  <c r="AI6864" i="11" s="1"/>
  <c r="AH6865" i="11"/>
  <c r="AI6865" i="11" s="1"/>
  <c r="AH6866" i="11"/>
  <c r="AI6866" i="11" s="1"/>
  <c r="AH6867" i="11"/>
  <c r="AI6867" i="11" s="1"/>
  <c r="AH6868" i="11"/>
  <c r="AI6868" i="11" s="1"/>
  <c r="AH6869" i="11"/>
  <c r="AI6869" i="11" s="1"/>
  <c r="AH6870" i="11"/>
  <c r="AI6870" i="11" s="1"/>
  <c r="AH6871" i="11"/>
  <c r="AI6871" i="11" s="1"/>
  <c r="AH6872" i="11"/>
  <c r="AI6872" i="11" s="1"/>
  <c r="AH6873" i="11"/>
  <c r="AI6873" i="11" s="1"/>
  <c r="AH6874" i="11"/>
  <c r="AI6874" i="11" s="1"/>
  <c r="AH6875" i="11"/>
  <c r="AI6875" i="11" s="1"/>
  <c r="AH6876" i="11"/>
  <c r="AI6876" i="11" s="1"/>
  <c r="AH6877" i="11"/>
  <c r="AI6877" i="11" s="1"/>
  <c r="AH6878" i="11"/>
  <c r="AI6878" i="11" s="1"/>
  <c r="AH6879" i="11"/>
  <c r="AI6879" i="11" s="1"/>
  <c r="AH6880" i="11"/>
  <c r="AI6880" i="11" s="1"/>
  <c r="AH6881" i="11"/>
  <c r="AI6881" i="11" s="1"/>
  <c r="AH6882" i="11"/>
  <c r="AI6882" i="11" s="1"/>
  <c r="AH6883" i="11"/>
  <c r="AI6883" i="11" s="1"/>
  <c r="AH6884" i="11"/>
  <c r="AI6884" i="11" s="1"/>
  <c r="AH6885" i="11"/>
  <c r="AI6885" i="11" s="1"/>
  <c r="AH6886" i="11"/>
  <c r="AI6886" i="11" s="1"/>
  <c r="AH6887" i="11"/>
  <c r="AI6887" i="11" s="1"/>
  <c r="AH6888" i="11"/>
  <c r="AI6888" i="11" s="1"/>
  <c r="AH6889" i="11"/>
  <c r="AI6889" i="11" s="1"/>
  <c r="AH6890" i="11"/>
  <c r="AI6890" i="11" s="1"/>
  <c r="AH6891" i="11"/>
  <c r="AI6891" i="11" s="1"/>
  <c r="AH6892" i="11"/>
  <c r="AI6892" i="11" s="1"/>
  <c r="AH6893" i="11"/>
  <c r="AI6893" i="11" s="1"/>
  <c r="AH6894" i="11"/>
  <c r="AI6894" i="11" s="1"/>
  <c r="AH6895" i="11"/>
  <c r="AI6895" i="11" s="1"/>
  <c r="AH6896" i="11"/>
  <c r="AI6896" i="11" s="1"/>
  <c r="AH6897" i="11"/>
  <c r="AI6897" i="11" s="1"/>
  <c r="AH6898" i="11"/>
  <c r="AI6898" i="11" s="1"/>
  <c r="AH6899" i="11"/>
  <c r="AI6899" i="11" s="1"/>
  <c r="AH6900" i="11"/>
  <c r="AI6900" i="11" s="1"/>
  <c r="AH6901" i="11"/>
  <c r="AI6901" i="11" s="1"/>
  <c r="AH6902" i="11"/>
  <c r="AI6902" i="11" s="1"/>
  <c r="AH6903" i="11"/>
  <c r="AI6903" i="11" s="1"/>
  <c r="AH6904" i="11"/>
  <c r="AI6904" i="11" s="1"/>
  <c r="AH6905" i="11"/>
  <c r="AI6905" i="11" s="1"/>
  <c r="AH6906" i="11"/>
  <c r="AI6906" i="11" s="1"/>
  <c r="AH6907" i="11"/>
  <c r="AI6907" i="11" s="1"/>
  <c r="AH6908" i="11"/>
  <c r="AI6908" i="11" s="1"/>
  <c r="AH6909" i="11"/>
  <c r="AI6909" i="11" s="1"/>
  <c r="AH6910" i="11"/>
  <c r="AI6910" i="11" s="1"/>
  <c r="AH6911" i="11"/>
  <c r="AI6911" i="11" s="1"/>
  <c r="AH6912" i="11"/>
  <c r="AI6912" i="11" s="1"/>
  <c r="AH6913" i="11"/>
  <c r="AI6913" i="11" s="1"/>
  <c r="AH6914" i="11"/>
  <c r="AI6914" i="11" s="1"/>
  <c r="AH6915" i="11"/>
  <c r="AI6915" i="11" s="1"/>
  <c r="AH6916" i="11"/>
  <c r="AI6916" i="11" s="1"/>
  <c r="AH6917" i="11"/>
  <c r="AI6917" i="11" s="1"/>
  <c r="AH6918" i="11"/>
  <c r="AI6918" i="11" s="1"/>
  <c r="AH6919" i="11"/>
  <c r="AI6919" i="11" s="1"/>
  <c r="AH6920" i="11"/>
  <c r="AI6920" i="11" s="1"/>
  <c r="AH6921" i="11"/>
  <c r="AI6921" i="11" s="1"/>
  <c r="AH6922" i="11"/>
  <c r="AI6922" i="11" s="1"/>
  <c r="AH6923" i="11"/>
  <c r="AI6923" i="11" s="1"/>
  <c r="AH6924" i="11"/>
  <c r="AI6924" i="11" s="1"/>
  <c r="AH6925" i="11"/>
  <c r="AI6925" i="11" s="1"/>
  <c r="AH6926" i="11"/>
  <c r="AI6926" i="11" s="1"/>
  <c r="AH6927" i="11"/>
  <c r="AI6927" i="11" s="1"/>
  <c r="AH6928" i="11"/>
  <c r="AI6928" i="11" s="1"/>
  <c r="AH6929" i="11"/>
  <c r="AI6929" i="11" s="1"/>
  <c r="AH6930" i="11"/>
  <c r="AI6930" i="11" s="1"/>
  <c r="AH6931" i="11"/>
  <c r="AI6931" i="11" s="1"/>
  <c r="AH6932" i="11"/>
  <c r="AI6932" i="11" s="1"/>
  <c r="AH6933" i="11"/>
  <c r="AI6933" i="11" s="1"/>
  <c r="AH6934" i="11"/>
  <c r="AI6934" i="11" s="1"/>
  <c r="AH6935" i="11"/>
  <c r="AI6935" i="11" s="1"/>
  <c r="AH6936" i="11"/>
  <c r="AI6936" i="11" s="1"/>
  <c r="AH6937" i="11"/>
  <c r="AI6937" i="11" s="1"/>
  <c r="AH6938" i="11"/>
  <c r="AI6938" i="11" s="1"/>
  <c r="AH6939" i="11"/>
  <c r="AI6939" i="11" s="1"/>
  <c r="AH6940" i="11"/>
  <c r="AI6940" i="11" s="1"/>
  <c r="AH6941" i="11"/>
  <c r="AI6941" i="11" s="1"/>
  <c r="AH6942" i="11"/>
  <c r="AI6942" i="11" s="1"/>
  <c r="AH6943" i="11"/>
  <c r="AI6943" i="11" s="1"/>
  <c r="AH6944" i="11"/>
  <c r="AI6944" i="11" s="1"/>
  <c r="AH6945" i="11"/>
  <c r="AI6945" i="11" s="1"/>
  <c r="AH6946" i="11"/>
  <c r="AI6946" i="11" s="1"/>
  <c r="AH6947" i="11"/>
  <c r="AI6947" i="11" s="1"/>
  <c r="AH6948" i="11"/>
  <c r="AI6948" i="11" s="1"/>
  <c r="AH6949" i="11"/>
  <c r="AI6949" i="11" s="1"/>
  <c r="AH6950" i="11"/>
  <c r="AI6950" i="11" s="1"/>
  <c r="AH6951" i="11"/>
  <c r="AI6951" i="11" s="1"/>
  <c r="AH6952" i="11"/>
  <c r="AI6952" i="11" s="1"/>
  <c r="AH6953" i="11"/>
  <c r="AI6953" i="11" s="1"/>
  <c r="AH6954" i="11"/>
  <c r="AI6954" i="11" s="1"/>
  <c r="AH6955" i="11"/>
  <c r="AI6955" i="11" s="1"/>
  <c r="AH6956" i="11"/>
  <c r="AI6956" i="11" s="1"/>
  <c r="AH6957" i="11"/>
  <c r="AI6957" i="11" s="1"/>
  <c r="AH6958" i="11"/>
  <c r="AI6958" i="11" s="1"/>
  <c r="AH6959" i="11"/>
  <c r="AI6959" i="11" s="1"/>
  <c r="AH6960" i="11"/>
  <c r="AI6960" i="11" s="1"/>
  <c r="AH6961" i="11"/>
  <c r="AI6961" i="11" s="1"/>
  <c r="AH6962" i="11"/>
  <c r="AI6962" i="11" s="1"/>
  <c r="AH6963" i="11"/>
  <c r="AI6963" i="11" s="1"/>
  <c r="AH6964" i="11"/>
  <c r="AI6964" i="11" s="1"/>
  <c r="AH6965" i="11"/>
  <c r="AI6965" i="11" s="1"/>
  <c r="AH6966" i="11"/>
  <c r="AI6966" i="11" s="1"/>
  <c r="AH6967" i="11"/>
  <c r="AI6967" i="11" s="1"/>
  <c r="AH6968" i="11"/>
  <c r="AI6968" i="11" s="1"/>
  <c r="AH6969" i="11"/>
  <c r="AI6969" i="11" s="1"/>
  <c r="AH6970" i="11"/>
  <c r="AI6970" i="11" s="1"/>
  <c r="AH6971" i="11"/>
  <c r="AI6971" i="11" s="1"/>
  <c r="AH6972" i="11"/>
  <c r="AI6972" i="11" s="1"/>
  <c r="AH6973" i="11"/>
  <c r="AI6973" i="11" s="1"/>
  <c r="AH6974" i="11"/>
  <c r="AI6974" i="11" s="1"/>
  <c r="AH6975" i="11"/>
  <c r="AI6975" i="11" s="1"/>
  <c r="AH6976" i="11"/>
  <c r="AI6976" i="11" s="1"/>
  <c r="AH6977" i="11"/>
  <c r="AI6977" i="11" s="1"/>
  <c r="AH6978" i="11"/>
  <c r="AI6978" i="11" s="1"/>
  <c r="AH6979" i="11"/>
  <c r="AI6979" i="11" s="1"/>
  <c r="AH6980" i="11"/>
  <c r="AI6980" i="11" s="1"/>
  <c r="AH6981" i="11"/>
  <c r="AI6981" i="11" s="1"/>
  <c r="AH6982" i="11"/>
  <c r="AI6982" i="11" s="1"/>
  <c r="AH6983" i="11"/>
  <c r="AI6983" i="11" s="1"/>
  <c r="AH6984" i="11"/>
  <c r="AI6984" i="11" s="1"/>
  <c r="AH6985" i="11"/>
  <c r="AI6985" i="11" s="1"/>
  <c r="AH6986" i="11"/>
  <c r="AI6986" i="11" s="1"/>
  <c r="AH6987" i="11"/>
  <c r="AI6987" i="11" s="1"/>
  <c r="AH6988" i="11"/>
  <c r="AI6988" i="11" s="1"/>
  <c r="AH6989" i="11"/>
  <c r="AI6989" i="11" s="1"/>
  <c r="AH6990" i="11"/>
  <c r="AI6990" i="11" s="1"/>
  <c r="AH6991" i="11"/>
  <c r="AI6991" i="11" s="1"/>
  <c r="AH6992" i="11"/>
  <c r="AI6992" i="11" s="1"/>
  <c r="AH6993" i="11"/>
  <c r="AI6993" i="11" s="1"/>
  <c r="AH6994" i="11"/>
  <c r="AI6994" i="11" s="1"/>
  <c r="AH6995" i="11"/>
  <c r="AI6995" i="11" s="1"/>
  <c r="AH6996" i="11"/>
  <c r="AI6996" i="11" s="1"/>
  <c r="AH6997" i="11"/>
  <c r="AI6997" i="11" s="1"/>
  <c r="AH6998" i="11"/>
  <c r="AI6998" i="11" s="1"/>
  <c r="AH6999" i="11"/>
  <c r="AI6999" i="11" s="1"/>
  <c r="AH7000" i="11"/>
  <c r="AI7000" i="11" s="1"/>
  <c r="AH7001" i="11"/>
  <c r="AI7001" i="11" s="1"/>
  <c r="AH7002" i="11"/>
  <c r="AI7002" i="11" s="1"/>
  <c r="AH7003" i="11"/>
  <c r="AI7003" i="11" s="1"/>
  <c r="AH7004" i="11"/>
  <c r="AI7004" i="11" s="1"/>
  <c r="AH7005" i="11"/>
  <c r="AI7005" i="11" s="1"/>
  <c r="AH7006" i="11"/>
  <c r="AI7006" i="11" s="1"/>
  <c r="AH7007" i="11"/>
  <c r="AI7007" i="11" s="1"/>
  <c r="AH7008" i="11"/>
  <c r="AI7008" i="11" s="1"/>
  <c r="AH7009" i="11"/>
  <c r="AI7009" i="11" s="1"/>
  <c r="AH7010" i="11"/>
  <c r="AI7010" i="11" s="1"/>
  <c r="AH7011" i="11"/>
  <c r="AI7011" i="11" s="1"/>
  <c r="AH7012" i="11"/>
  <c r="AI7012" i="11" s="1"/>
  <c r="AH7013" i="11"/>
  <c r="AI7013" i="11" s="1"/>
  <c r="AH7014" i="11"/>
  <c r="AI7014" i="11" s="1"/>
  <c r="AH7015" i="11"/>
  <c r="AI7015" i="11" s="1"/>
  <c r="AH7016" i="11"/>
  <c r="AI7016" i="11" s="1"/>
  <c r="AH7017" i="11"/>
  <c r="AI7017" i="11" s="1"/>
  <c r="AH7018" i="11"/>
  <c r="AI7018" i="11" s="1"/>
  <c r="AH7019" i="11"/>
  <c r="AI7019" i="11" s="1"/>
  <c r="AH7020" i="11"/>
  <c r="AI7020" i="11" s="1"/>
  <c r="AH7021" i="11"/>
  <c r="AI7021" i="11" s="1"/>
  <c r="AH7022" i="11"/>
  <c r="AI7022" i="11" s="1"/>
  <c r="AH7023" i="11"/>
  <c r="AI7023" i="11" s="1"/>
  <c r="AH7024" i="11"/>
  <c r="AI7024" i="11" s="1"/>
  <c r="AH7025" i="11"/>
  <c r="AI7025" i="11" s="1"/>
  <c r="AH7026" i="11"/>
  <c r="AI7026" i="11" s="1"/>
  <c r="AH7027" i="11"/>
  <c r="AI7027" i="11" s="1"/>
  <c r="AH7028" i="11"/>
  <c r="AI7028" i="11" s="1"/>
  <c r="AH7029" i="11"/>
  <c r="AI7029" i="11" s="1"/>
  <c r="AH7030" i="11"/>
  <c r="AI7030" i="11" s="1"/>
  <c r="AH7031" i="11"/>
  <c r="AI7031" i="11" s="1"/>
  <c r="AH7032" i="11"/>
  <c r="AI7032" i="11" s="1"/>
  <c r="AH7033" i="11"/>
  <c r="AI7033" i="11" s="1"/>
  <c r="AH7034" i="11"/>
  <c r="AI7034" i="11" s="1"/>
  <c r="AH7035" i="11"/>
  <c r="AI7035" i="11" s="1"/>
  <c r="AH7036" i="11"/>
  <c r="AI7036" i="11" s="1"/>
  <c r="AH7037" i="11"/>
  <c r="AI7037" i="11" s="1"/>
  <c r="AH7038" i="11"/>
  <c r="AI7038" i="11" s="1"/>
  <c r="AH7039" i="11"/>
  <c r="AI7039" i="11" s="1"/>
  <c r="AH7040" i="11"/>
  <c r="AI7040" i="11" s="1"/>
  <c r="AH7041" i="11"/>
  <c r="AI7041" i="11" s="1"/>
  <c r="AH7042" i="11"/>
  <c r="AI7042" i="11" s="1"/>
  <c r="AH7043" i="11"/>
  <c r="AI7043" i="11" s="1"/>
  <c r="AH7044" i="11"/>
  <c r="AI7044" i="11" s="1"/>
  <c r="AH7045" i="11"/>
  <c r="AI7045" i="11" s="1"/>
  <c r="AH7046" i="11"/>
  <c r="AI7046" i="11" s="1"/>
  <c r="AH7047" i="11"/>
  <c r="AI7047" i="11" s="1"/>
  <c r="AH7048" i="11"/>
  <c r="AI7048" i="11" s="1"/>
  <c r="AH7049" i="11"/>
  <c r="AI7049" i="11" s="1"/>
  <c r="AH7050" i="11"/>
  <c r="AI7050" i="11" s="1"/>
  <c r="AH7051" i="11"/>
  <c r="AI7051" i="11" s="1"/>
  <c r="AH7052" i="11"/>
  <c r="AI7052" i="11" s="1"/>
  <c r="AH7053" i="11"/>
  <c r="AI7053" i="11" s="1"/>
  <c r="AH7054" i="11"/>
  <c r="AI7054" i="11" s="1"/>
  <c r="AH7055" i="11"/>
  <c r="AI7055" i="11" s="1"/>
  <c r="AH7056" i="11"/>
  <c r="AI7056" i="11" s="1"/>
  <c r="AH7057" i="11"/>
  <c r="AI7057" i="11" s="1"/>
  <c r="AH7058" i="11"/>
  <c r="AI7058" i="11" s="1"/>
  <c r="AH7059" i="11"/>
  <c r="AI7059" i="11" s="1"/>
  <c r="AH7060" i="11"/>
  <c r="AI7060" i="11" s="1"/>
  <c r="AH7061" i="11"/>
  <c r="AI7061" i="11" s="1"/>
  <c r="AH7062" i="11"/>
  <c r="AI7062" i="11" s="1"/>
  <c r="AH7063" i="11"/>
  <c r="AI7063" i="11" s="1"/>
  <c r="AH7064" i="11"/>
  <c r="AI7064" i="11" s="1"/>
  <c r="AH7065" i="11"/>
  <c r="AI7065" i="11" s="1"/>
  <c r="AH7066" i="11"/>
  <c r="AI7066" i="11" s="1"/>
  <c r="AH7067" i="11"/>
  <c r="AI7067" i="11" s="1"/>
  <c r="AH7068" i="11"/>
  <c r="AI7068" i="11" s="1"/>
  <c r="AH7069" i="11"/>
  <c r="AI7069" i="11" s="1"/>
  <c r="AH7070" i="11"/>
  <c r="AI7070" i="11" s="1"/>
  <c r="AH7071" i="11"/>
  <c r="AI7071" i="11" s="1"/>
  <c r="AH7072" i="11"/>
  <c r="AI7072" i="11" s="1"/>
  <c r="AH7073" i="11"/>
  <c r="AI7073" i="11" s="1"/>
  <c r="AH7074" i="11"/>
  <c r="AI7074" i="11" s="1"/>
  <c r="AH7075" i="11"/>
  <c r="AI7075" i="11" s="1"/>
  <c r="AH7076" i="11"/>
  <c r="AI7076" i="11" s="1"/>
  <c r="AH7077" i="11"/>
  <c r="AI7077" i="11" s="1"/>
  <c r="AH7078" i="11"/>
  <c r="AI7078" i="11" s="1"/>
  <c r="AH7079" i="11"/>
  <c r="AI7079" i="11" s="1"/>
  <c r="AH7080" i="11"/>
  <c r="AI7080" i="11" s="1"/>
  <c r="AH7081" i="11"/>
  <c r="AI7081" i="11" s="1"/>
  <c r="AH7082" i="11"/>
  <c r="AI7082" i="11" s="1"/>
  <c r="AH7083" i="11"/>
  <c r="AI7083" i="11" s="1"/>
  <c r="AH7084" i="11"/>
  <c r="AI7084" i="11" s="1"/>
  <c r="AH7085" i="11"/>
  <c r="AI7085" i="11" s="1"/>
  <c r="AH7086" i="11"/>
  <c r="AI7086" i="11" s="1"/>
  <c r="AH7087" i="11"/>
  <c r="AI7087" i="11" s="1"/>
  <c r="AH7088" i="11"/>
  <c r="AI7088" i="11" s="1"/>
  <c r="AH7089" i="11"/>
  <c r="AI7089" i="11" s="1"/>
  <c r="AH7090" i="11"/>
  <c r="AI7090" i="11" s="1"/>
  <c r="AH7091" i="11"/>
  <c r="AI7091" i="11" s="1"/>
  <c r="AH7092" i="11"/>
  <c r="AI7092" i="11" s="1"/>
  <c r="AH7093" i="11"/>
  <c r="AI7093" i="11" s="1"/>
  <c r="AH7094" i="11"/>
  <c r="AI7094" i="11" s="1"/>
  <c r="AH7095" i="11"/>
  <c r="AI7095" i="11" s="1"/>
  <c r="AH7096" i="11"/>
  <c r="AI7096" i="11" s="1"/>
  <c r="AH7097" i="11"/>
  <c r="AI7097" i="11" s="1"/>
  <c r="AH7098" i="11"/>
  <c r="AI7098" i="11" s="1"/>
  <c r="AH7099" i="11"/>
  <c r="AI7099" i="11" s="1"/>
  <c r="AH7100" i="11"/>
  <c r="AI7100" i="11" s="1"/>
  <c r="AH7101" i="11"/>
  <c r="AI7101" i="11" s="1"/>
  <c r="AH7102" i="11"/>
  <c r="AI7102" i="11" s="1"/>
  <c r="AH7103" i="11"/>
  <c r="AI7103" i="11" s="1"/>
  <c r="AH7104" i="11"/>
  <c r="AI7104" i="11" s="1"/>
  <c r="AH7105" i="11"/>
  <c r="AI7105" i="11" s="1"/>
  <c r="AH7106" i="11"/>
  <c r="AI7106" i="11" s="1"/>
  <c r="AH7107" i="11"/>
  <c r="AI7107" i="11" s="1"/>
  <c r="AH7108" i="11"/>
  <c r="AI7108" i="11" s="1"/>
  <c r="AH7109" i="11"/>
  <c r="AI7109" i="11" s="1"/>
  <c r="AH7110" i="11"/>
  <c r="AI7110" i="11" s="1"/>
  <c r="AH7111" i="11"/>
  <c r="AI7111" i="11" s="1"/>
  <c r="AH7112" i="11"/>
  <c r="AI7112" i="11" s="1"/>
  <c r="AH7113" i="11"/>
  <c r="AI7113" i="11" s="1"/>
  <c r="AH7114" i="11"/>
  <c r="AI7114" i="11" s="1"/>
  <c r="AH7115" i="11"/>
  <c r="AI7115" i="11" s="1"/>
  <c r="AH7116" i="11"/>
  <c r="AI7116" i="11" s="1"/>
  <c r="AH7117" i="11"/>
  <c r="AI7117" i="11" s="1"/>
  <c r="AH7118" i="11"/>
  <c r="AI7118" i="11" s="1"/>
  <c r="AH7119" i="11"/>
  <c r="AI7119" i="11" s="1"/>
  <c r="AH7120" i="11"/>
  <c r="AI7120" i="11" s="1"/>
  <c r="AH7121" i="11"/>
  <c r="AI7121" i="11" s="1"/>
  <c r="AH7122" i="11"/>
  <c r="AI7122" i="11" s="1"/>
  <c r="AH7123" i="11"/>
  <c r="AI7123" i="11" s="1"/>
  <c r="AH7124" i="11"/>
  <c r="AI7124" i="11" s="1"/>
  <c r="AH7125" i="11"/>
  <c r="AI7125" i="11" s="1"/>
  <c r="AH7126" i="11"/>
  <c r="AI7126" i="11" s="1"/>
  <c r="AH7127" i="11"/>
  <c r="AI7127" i="11" s="1"/>
  <c r="AH7128" i="11"/>
  <c r="AI7128" i="11" s="1"/>
  <c r="AH7129" i="11"/>
  <c r="AI7129" i="11" s="1"/>
  <c r="AH7130" i="11"/>
  <c r="AI7130" i="11" s="1"/>
  <c r="AH7131" i="11"/>
  <c r="AI7131" i="11" s="1"/>
  <c r="AH7132" i="11"/>
  <c r="AI7132" i="11" s="1"/>
  <c r="AH7133" i="11"/>
  <c r="AI7133" i="11" s="1"/>
  <c r="AH7134" i="11"/>
  <c r="AI7134" i="11" s="1"/>
  <c r="AH7135" i="11"/>
  <c r="AI7135" i="11" s="1"/>
  <c r="AH7136" i="11"/>
  <c r="AI7136" i="11" s="1"/>
  <c r="AH7137" i="11"/>
  <c r="AI7137" i="11" s="1"/>
  <c r="AH7138" i="11"/>
  <c r="AI7138" i="11" s="1"/>
  <c r="AH7139" i="11"/>
  <c r="AI7139" i="11" s="1"/>
  <c r="AH7140" i="11"/>
  <c r="AI7140" i="11" s="1"/>
  <c r="AH7141" i="11"/>
  <c r="AI7141" i="11" s="1"/>
  <c r="AH7142" i="11"/>
  <c r="AI7142" i="11" s="1"/>
  <c r="AH7143" i="11"/>
  <c r="AI7143" i="11" s="1"/>
  <c r="AH7144" i="11"/>
  <c r="AI7144" i="11" s="1"/>
  <c r="AH7145" i="11"/>
  <c r="AI7145" i="11" s="1"/>
  <c r="AH7146" i="11"/>
  <c r="AI7146" i="11" s="1"/>
  <c r="AH7147" i="11"/>
  <c r="AI7147" i="11" s="1"/>
  <c r="AH7148" i="11"/>
  <c r="AI7148" i="11" s="1"/>
  <c r="AH7149" i="11"/>
  <c r="AI7149" i="11" s="1"/>
  <c r="AH7150" i="11"/>
  <c r="AI7150" i="11" s="1"/>
  <c r="AH7151" i="11"/>
  <c r="AI7151" i="11" s="1"/>
  <c r="AH7152" i="11"/>
  <c r="AI7152" i="11" s="1"/>
  <c r="AH7153" i="11"/>
  <c r="AI7153" i="11" s="1"/>
  <c r="AH7154" i="11"/>
  <c r="AI7154" i="11" s="1"/>
  <c r="AH7155" i="11"/>
  <c r="AI7155" i="11" s="1"/>
  <c r="AH7156" i="11"/>
  <c r="AI7156" i="11" s="1"/>
  <c r="AH7157" i="11"/>
  <c r="AI7157" i="11" s="1"/>
  <c r="AH7158" i="11"/>
  <c r="AI7158" i="11" s="1"/>
  <c r="AH7159" i="11"/>
  <c r="AI7159" i="11" s="1"/>
  <c r="AH7160" i="11"/>
  <c r="AI7160" i="11" s="1"/>
  <c r="AH7161" i="11"/>
  <c r="AI7161" i="11" s="1"/>
  <c r="AH7162" i="11"/>
  <c r="AI7162" i="11" s="1"/>
  <c r="AH7163" i="11"/>
  <c r="AI7163" i="11" s="1"/>
  <c r="AH7164" i="11"/>
  <c r="AI7164" i="11" s="1"/>
  <c r="AH7165" i="11"/>
  <c r="AI7165" i="11" s="1"/>
  <c r="AH7166" i="11"/>
  <c r="AI7166" i="11" s="1"/>
  <c r="AH7167" i="11"/>
  <c r="AI7167" i="11" s="1"/>
  <c r="AH7168" i="11"/>
  <c r="AI7168" i="11" s="1"/>
  <c r="AH7169" i="11"/>
  <c r="AI7169" i="11" s="1"/>
  <c r="AH7170" i="11"/>
  <c r="AI7170" i="11" s="1"/>
  <c r="AH7171" i="11"/>
  <c r="AI7171" i="11" s="1"/>
  <c r="AH7172" i="11"/>
  <c r="AI7172" i="11" s="1"/>
  <c r="AH7173" i="11"/>
  <c r="AI7173" i="11" s="1"/>
  <c r="AH7174" i="11"/>
  <c r="AI7174" i="11" s="1"/>
  <c r="AH7175" i="11"/>
  <c r="AI7175" i="11" s="1"/>
  <c r="AH7176" i="11"/>
  <c r="AI7176" i="11" s="1"/>
  <c r="AH7177" i="11"/>
  <c r="AI7177" i="11" s="1"/>
  <c r="AH7178" i="11"/>
  <c r="AI7178" i="11" s="1"/>
  <c r="AH7179" i="11"/>
  <c r="AI7179" i="11" s="1"/>
  <c r="AH7180" i="11"/>
  <c r="AI7180" i="11" s="1"/>
  <c r="AH7181" i="11"/>
  <c r="AI7181" i="11" s="1"/>
  <c r="AH7182" i="11"/>
  <c r="AI7182" i="11" s="1"/>
  <c r="AH7183" i="11"/>
  <c r="AI7183" i="11" s="1"/>
  <c r="AH7184" i="11"/>
  <c r="AI7184" i="11" s="1"/>
  <c r="AH7185" i="11"/>
  <c r="AI7185" i="11" s="1"/>
  <c r="AH7186" i="11"/>
  <c r="AI7186" i="11" s="1"/>
  <c r="AH7187" i="11"/>
  <c r="AI7187" i="11" s="1"/>
  <c r="AH7188" i="11"/>
  <c r="AI7188" i="11" s="1"/>
  <c r="AH7189" i="11"/>
  <c r="AI7189" i="11" s="1"/>
  <c r="AH7190" i="11"/>
  <c r="AI7190" i="11" s="1"/>
  <c r="AH7191" i="11"/>
  <c r="AI7191" i="11" s="1"/>
  <c r="AH7192" i="11"/>
  <c r="AI7192" i="11" s="1"/>
  <c r="AH7193" i="11"/>
  <c r="AI7193" i="11" s="1"/>
  <c r="AH7194" i="11"/>
  <c r="AI7194" i="11" s="1"/>
  <c r="AH7195" i="11"/>
  <c r="AI7195" i="11" s="1"/>
  <c r="AH7196" i="11"/>
  <c r="AI7196" i="11" s="1"/>
  <c r="AH7197" i="11"/>
  <c r="AI7197" i="11" s="1"/>
  <c r="AH7198" i="11"/>
  <c r="AI7198" i="11" s="1"/>
  <c r="AH7199" i="11"/>
  <c r="AI7199" i="11" s="1"/>
  <c r="AH7200" i="11"/>
  <c r="AI7200" i="11" s="1"/>
  <c r="AH7201" i="11"/>
  <c r="AI7201" i="11" s="1"/>
  <c r="AH7202" i="11"/>
  <c r="AI7202" i="11" s="1"/>
  <c r="AH7203" i="11"/>
  <c r="AI7203" i="11" s="1"/>
  <c r="AH7204" i="11"/>
  <c r="AI7204" i="11" s="1"/>
  <c r="AH7205" i="11"/>
  <c r="AI7205" i="11" s="1"/>
  <c r="AH7206" i="11"/>
  <c r="AI7206" i="11" s="1"/>
  <c r="AH7207" i="11"/>
  <c r="AI7207" i="11" s="1"/>
  <c r="AH7208" i="11"/>
  <c r="AI7208" i="11" s="1"/>
  <c r="AH7209" i="11"/>
  <c r="AI7209" i="11" s="1"/>
  <c r="AH7210" i="11"/>
  <c r="AI7210" i="11" s="1"/>
  <c r="AH7211" i="11"/>
  <c r="AI7211" i="11" s="1"/>
  <c r="AH7212" i="11"/>
  <c r="AI7212" i="11" s="1"/>
  <c r="AH7213" i="11"/>
  <c r="AI7213" i="11" s="1"/>
  <c r="AH7214" i="11"/>
  <c r="AI7214" i="11" s="1"/>
  <c r="AH7215" i="11"/>
  <c r="AI7215" i="11" s="1"/>
  <c r="AH7216" i="11"/>
  <c r="AI7216" i="11" s="1"/>
  <c r="AH7217" i="11"/>
  <c r="AI7217" i="11" s="1"/>
  <c r="AH7218" i="11"/>
  <c r="AI7218" i="11" s="1"/>
  <c r="AH7219" i="11"/>
  <c r="AI7219" i="11" s="1"/>
  <c r="AH7220" i="11"/>
  <c r="AI7220" i="11" s="1"/>
  <c r="AH7221" i="11"/>
  <c r="AI7221" i="11" s="1"/>
  <c r="AH7222" i="11"/>
  <c r="AI7222" i="11" s="1"/>
  <c r="AH7223" i="11"/>
  <c r="AI7223" i="11" s="1"/>
  <c r="AH7224" i="11"/>
  <c r="AI7224" i="11" s="1"/>
  <c r="AH7225" i="11"/>
  <c r="AI7225" i="11" s="1"/>
  <c r="AH7226" i="11"/>
  <c r="AI7226" i="11" s="1"/>
  <c r="AH7227" i="11"/>
  <c r="AI7227" i="11" s="1"/>
  <c r="AH7228" i="11"/>
  <c r="AI7228" i="11" s="1"/>
  <c r="AH7229" i="11"/>
  <c r="AI7229" i="11" s="1"/>
  <c r="AH7230" i="11"/>
  <c r="AI7230" i="11" s="1"/>
  <c r="AH7231" i="11"/>
  <c r="AI7231" i="11" s="1"/>
  <c r="AH7232" i="11"/>
  <c r="AI7232" i="11" s="1"/>
  <c r="AH7233" i="11"/>
  <c r="AI7233" i="11" s="1"/>
  <c r="AH7234" i="11"/>
  <c r="AI7234" i="11" s="1"/>
  <c r="AH7235" i="11"/>
  <c r="AI7235" i="11" s="1"/>
  <c r="AH7236" i="11"/>
  <c r="AI7236" i="11" s="1"/>
  <c r="AH7237" i="11"/>
  <c r="AI7237" i="11" s="1"/>
  <c r="AH7238" i="11"/>
  <c r="AI7238" i="11" s="1"/>
  <c r="AH7239" i="11"/>
  <c r="AI7239" i="11" s="1"/>
  <c r="AH7240" i="11"/>
  <c r="AI7240" i="11" s="1"/>
  <c r="AH7241" i="11"/>
  <c r="AI7241" i="11" s="1"/>
  <c r="AH7242" i="11"/>
  <c r="AI7242" i="11" s="1"/>
  <c r="AH7243" i="11"/>
  <c r="AI7243" i="11" s="1"/>
  <c r="AH7244" i="11"/>
  <c r="AI7244" i="11" s="1"/>
  <c r="AH7245" i="11"/>
  <c r="AI7245" i="11" s="1"/>
  <c r="AH7246" i="11"/>
  <c r="AI7246" i="11" s="1"/>
  <c r="AH7247" i="11"/>
  <c r="AI7247" i="11" s="1"/>
  <c r="AH7248" i="11"/>
  <c r="AI7248" i="11" s="1"/>
  <c r="AH7249" i="11"/>
  <c r="AI7249" i="11" s="1"/>
  <c r="AH7250" i="11"/>
  <c r="AI7250" i="11" s="1"/>
  <c r="AH7251" i="11"/>
  <c r="AI7251" i="11" s="1"/>
  <c r="AH7252" i="11"/>
  <c r="AI7252" i="11" s="1"/>
  <c r="AH7253" i="11"/>
  <c r="AI7253" i="11" s="1"/>
  <c r="AH7254" i="11"/>
  <c r="AI7254" i="11" s="1"/>
  <c r="AH7255" i="11"/>
  <c r="AI7255" i="11" s="1"/>
  <c r="AH7256" i="11"/>
  <c r="AI7256" i="11" s="1"/>
  <c r="AH7257" i="11"/>
  <c r="AI7257" i="11" s="1"/>
  <c r="AH7258" i="11"/>
  <c r="AI7258" i="11" s="1"/>
  <c r="AH7259" i="11"/>
  <c r="AI7259" i="11" s="1"/>
  <c r="AH7260" i="11"/>
  <c r="AI7260" i="11" s="1"/>
  <c r="AH7261" i="11"/>
  <c r="AI7261" i="11" s="1"/>
  <c r="AH7262" i="11"/>
  <c r="AI7262" i="11" s="1"/>
  <c r="AH7263" i="11"/>
  <c r="AI7263" i="11" s="1"/>
  <c r="AH7264" i="11"/>
  <c r="AI7264" i="11" s="1"/>
  <c r="AH7265" i="11"/>
  <c r="AI7265" i="11" s="1"/>
  <c r="AH7266" i="11"/>
  <c r="AI7266" i="11" s="1"/>
  <c r="AH7267" i="11"/>
  <c r="AI7267" i="11" s="1"/>
  <c r="AH7268" i="11"/>
  <c r="AI7268" i="11" s="1"/>
  <c r="AH7269" i="11"/>
  <c r="AI7269" i="11" s="1"/>
  <c r="AH7270" i="11"/>
  <c r="AI7270" i="11" s="1"/>
  <c r="AH7271" i="11"/>
  <c r="AI7271" i="11" s="1"/>
  <c r="AH7272" i="11"/>
  <c r="AI7272" i="11" s="1"/>
  <c r="AH7273" i="11"/>
  <c r="AI7273" i="11" s="1"/>
  <c r="AH7274" i="11"/>
  <c r="AI7274" i="11" s="1"/>
  <c r="AH7275" i="11"/>
  <c r="AI7275" i="11" s="1"/>
  <c r="AH7276" i="11"/>
  <c r="AI7276" i="11" s="1"/>
  <c r="AH7277" i="11"/>
  <c r="AI7277" i="11" s="1"/>
  <c r="AH7278" i="11"/>
  <c r="AI7278" i="11" s="1"/>
  <c r="AH7279" i="11"/>
  <c r="AI7279" i="11" s="1"/>
  <c r="AH7280" i="11"/>
  <c r="AI7280" i="11" s="1"/>
  <c r="AH7281" i="11"/>
  <c r="AI7281" i="11" s="1"/>
  <c r="AH7282" i="11"/>
  <c r="AI7282" i="11" s="1"/>
  <c r="AH7283" i="11"/>
  <c r="AI7283" i="11" s="1"/>
  <c r="AH7284" i="11"/>
  <c r="AI7284" i="11" s="1"/>
  <c r="AH7285" i="11"/>
  <c r="AI7285" i="11" s="1"/>
  <c r="AH7286" i="11"/>
  <c r="AI7286" i="11" s="1"/>
  <c r="AH7287" i="11"/>
  <c r="AI7287" i="11" s="1"/>
  <c r="AH7288" i="11"/>
  <c r="AI7288" i="11" s="1"/>
  <c r="AH7289" i="11"/>
  <c r="AI7289" i="11" s="1"/>
  <c r="AH7290" i="11"/>
  <c r="AI7290" i="11" s="1"/>
  <c r="AH7291" i="11"/>
  <c r="AI7291" i="11" s="1"/>
  <c r="AH7292" i="11"/>
  <c r="AI7292" i="11" s="1"/>
  <c r="AH7293" i="11"/>
  <c r="AI7293" i="11" s="1"/>
  <c r="AH7294" i="11"/>
  <c r="AI7294" i="11" s="1"/>
  <c r="AH7295" i="11"/>
  <c r="AI7295" i="11" s="1"/>
  <c r="AH7296" i="11"/>
  <c r="AI7296" i="11" s="1"/>
  <c r="AH7297" i="11"/>
  <c r="AI7297" i="11" s="1"/>
  <c r="AH7298" i="11"/>
  <c r="AI7298" i="11" s="1"/>
  <c r="AH7299" i="11"/>
  <c r="AI7299" i="11" s="1"/>
  <c r="AH7300" i="11"/>
  <c r="AI7300" i="11" s="1"/>
  <c r="AH7301" i="11"/>
  <c r="AI7301" i="11" s="1"/>
  <c r="AH7302" i="11"/>
  <c r="AI7302" i="11" s="1"/>
  <c r="AH7303" i="11"/>
  <c r="AI7303" i="11" s="1"/>
  <c r="AH7304" i="11"/>
  <c r="AI7304" i="11" s="1"/>
  <c r="AH7305" i="11"/>
  <c r="AI7305" i="11" s="1"/>
  <c r="AH7306" i="11"/>
  <c r="AI7306" i="11" s="1"/>
  <c r="AH7307" i="11"/>
  <c r="AI7307" i="11" s="1"/>
  <c r="AH7308" i="11"/>
  <c r="AI7308" i="11" s="1"/>
  <c r="AH7309" i="11"/>
  <c r="AI7309" i="11" s="1"/>
  <c r="AH7310" i="11"/>
  <c r="AI7310" i="11" s="1"/>
  <c r="AH7311" i="11"/>
  <c r="AI7311" i="11" s="1"/>
  <c r="AH7312" i="11"/>
  <c r="AI7312" i="11" s="1"/>
  <c r="AH7313" i="11"/>
  <c r="AI7313" i="11" s="1"/>
  <c r="AH7314" i="11"/>
  <c r="AI7314" i="11" s="1"/>
  <c r="AH7315" i="11"/>
  <c r="AI7315" i="11" s="1"/>
  <c r="AH7316" i="11"/>
  <c r="AI7316" i="11" s="1"/>
  <c r="AH7317" i="11"/>
  <c r="AI7317" i="11" s="1"/>
  <c r="AH7318" i="11"/>
  <c r="AI7318" i="11" s="1"/>
  <c r="AH7319" i="11"/>
  <c r="AI7319" i="11" s="1"/>
  <c r="AH7320" i="11"/>
  <c r="AI7320" i="11" s="1"/>
  <c r="AH7321" i="11"/>
  <c r="AI7321" i="11" s="1"/>
  <c r="AH7322" i="11"/>
  <c r="AI7322" i="11" s="1"/>
  <c r="AH7323" i="11"/>
  <c r="AI7323" i="11" s="1"/>
  <c r="AH7324" i="11"/>
  <c r="AI7324" i="11" s="1"/>
  <c r="AH7325" i="11"/>
  <c r="AI7325" i="11" s="1"/>
  <c r="AH7326" i="11"/>
  <c r="AI7326" i="11" s="1"/>
  <c r="AH7327" i="11"/>
  <c r="AI7327" i="11" s="1"/>
  <c r="AH7328" i="11"/>
  <c r="AI7328" i="11" s="1"/>
  <c r="AH7329" i="11"/>
  <c r="AI7329" i="11" s="1"/>
  <c r="AH7330" i="11"/>
  <c r="AI7330" i="11" s="1"/>
  <c r="AH7331" i="11"/>
  <c r="AI7331" i="11" s="1"/>
  <c r="AH7332" i="11"/>
  <c r="AI7332" i="11" s="1"/>
  <c r="AH7333" i="11"/>
  <c r="AI7333" i="11" s="1"/>
  <c r="AH7334" i="11"/>
  <c r="AI7334" i="11" s="1"/>
  <c r="AH7335" i="11"/>
  <c r="AI7335" i="11" s="1"/>
  <c r="AH7336" i="11"/>
  <c r="AI7336" i="11" s="1"/>
  <c r="AH7337" i="11"/>
  <c r="AI7337" i="11" s="1"/>
  <c r="AH7338" i="11"/>
  <c r="AI7338" i="11" s="1"/>
  <c r="AH7339" i="11"/>
  <c r="AI7339" i="11" s="1"/>
  <c r="AH7340" i="11"/>
  <c r="AI7340" i="11" s="1"/>
  <c r="AH7341" i="11"/>
  <c r="AI7341" i="11" s="1"/>
  <c r="AH7342" i="11"/>
  <c r="AI7342" i="11" s="1"/>
  <c r="AH7343" i="11"/>
  <c r="AI7343" i="11" s="1"/>
  <c r="AH7344" i="11"/>
  <c r="AI7344" i="11" s="1"/>
  <c r="AH7345" i="11"/>
  <c r="AI7345" i="11" s="1"/>
  <c r="AH7346" i="11"/>
  <c r="AI7346" i="11" s="1"/>
  <c r="AH7347" i="11"/>
  <c r="AI7347" i="11" s="1"/>
  <c r="AH7348" i="11"/>
  <c r="AI7348" i="11" s="1"/>
  <c r="AH7349" i="11"/>
  <c r="AI7349" i="11" s="1"/>
  <c r="AH7350" i="11"/>
  <c r="AI7350" i="11" s="1"/>
  <c r="AH7351" i="11"/>
  <c r="AI7351" i="11" s="1"/>
  <c r="AH7352" i="11"/>
  <c r="AI7352" i="11" s="1"/>
  <c r="AH7353" i="11"/>
  <c r="AI7353" i="11" s="1"/>
  <c r="AH7354" i="11"/>
  <c r="AI7354" i="11" s="1"/>
  <c r="AH7355" i="11"/>
  <c r="AI7355" i="11" s="1"/>
  <c r="AH7356" i="11"/>
  <c r="AI7356" i="11" s="1"/>
  <c r="AH7357" i="11"/>
  <c r="AI7357" i="11" s="1"/>
  <c r="AH7358" i="11"/>
  <c r="AI7358" i="11" s="1"/>
  <c r="AH7359" i="11"/>
  <c r="AI7359" i="11" s="1"/>
  <c r="AH7360" i="11"/>
  <c r="AI7360" i="11" s="1"/>
  <c r="AH7361" i="11"/>
  <c r="AI7361" i="11" s="1"/>
  <c r="AH7362" i="11"/>
  <c r="AI7362" i="11" s="1"/>
  <c r="AH7363" i="11"/>
  <c r="AI7363" i="11" s="1"/>
  <c r="AH7364" i="11"/>
  <c r="AI7364" i="11" s="1"/>
  <c r="AH7365" i="11"/>
  <c r="AI7365" i="11" s="1"/>
  <c r="AH7366" i="11"/>
  <c r="AI7366" i="11" s="1"/>
  <c r="AH7367" i="11"/>
  <c r="AI7367" i="11" s="1"/>
  <c r="AH7368" i="11"/>
  <c r="AI7368" i="11" s="1"/>
  <c r="AH7369" i="11"/>
  <c r="AI7369" i="11" s="1"/>
  <c r="AH7370" i="11"/>
  <c r="AI7370" i="11" s="1"/>
  <c r="AH7371" i="11"/>
  <c r="AI7371" i="11" s="1"/>
  <c r="AH7372" i="11"/>
  <c r="AI7372" i="11" s="1"/>
  <c r="AH7373" i="11"/>
  <c r="AI7373" i="11" s="1"/>
  <c r="AH7374" i="11"/>
  <c r="AI7374" i="11" s="1"/>
  <c r="AH7375" i="11"/>
  <c r="AI7375" i="11" s="1"/>
  <c r="AH7376" i="11"/>
  <c r="AI7376" i="11" s="1"/>
  <c r="AH7377" i="11"/>
  <c r="AI7377" i="11" s="1"/>
  <c r="AH7378" i="11"/>
  <c r="AI7378" i="11" s="1"/>
  <c r="AH7379" i="11"/>
  <c r="AI7379" i="11" s="1"/>
  <c r="AH7380" i="11"/>
  <c r="AI7380" i="11" s="1"/>
  <c r="AH7381" i="11"/>
  <c r="AI7381" i="11" s="1"/>
  <c r="AH7382" i="11"/>
  <c r="AI7382" i="11" s="1"/>
  <c r="AH7383" i="11"/>
  <c r="AI7383" i="11" s="1"/>
  <c r="AH7384" i="11"/>
  <c r="AI7384" i="11" s="1"/>
  <c r="AH7385" i="11"/>
  <c r="AI7385" i="11" s="1"/>
  <c r="AH7386" i="11"/>
  <c r="AI7386" i="11" s="1"/>
  <c r="AH7387" i="11"/>
  <c r="AI7387" i="11" s="1"/>
  <c r="AH7388" i="11"/>
  <c r="AI7388" i="11" s="1"/>
  <c r="AH7389" i="11"/>
  <c r="AI7389" i="11" s="1"/>
  <c r="AH7390" i="11"/>
  <c r="AI7390" i="11" s="1"/>
  <c r="AH7391" i="11"/>
  <c r="AI7391" i="11" s="1"/>
  <c r="AH7392" i="11"/>
  <c r="AI7392" i="11" s="1"/>
  <c r="AH7393" i="11"/>
  <c r="AI7393" i="11" s="1"/>
  <c r="AH7394" i="11"/>
  <c r="AI7394" i="11" s="1"/>
  <c r="AH7395" i="11"/>
  <c r="AI7395" i="11" s="1"/>
  <c r="AH7396" i="11"/>
  <c r="AI7396" i="11" s="1"/>
  <c r="AH7397" i="11"/>
  <c r="AI7397" i="11" s="1"/>
  <c r="AH7398" i="11"/>
  <c r="AI7398" i="11" s="1"/>
  <c r="AH7399" i="11"/>
  <c r="AI7399" i="11" s="1"/>
  <c r="AH7400" i="11"/>
  <c r="AI7400" i="11" s="1"/>
  <c r="AH7401" i="11"/>
  <c r="AI7401" i="11" s="1"/>
  <c r="AH7402" i="11"/>
  <c r="AI7402" i="11" s="1"/>
  <c r="AH7403" i="11"/>
  <c r="AI7403" i="11" s="1"/>
  <c r="AH7404" i="11"/>
  <c r="AI7404" i="11" s="1"/>
  <c r="AH7405" i="11"/>
  <c r="AI7405" i="11" s="1"/>
  <c r="AH7406" i="11"/>
  <c r="AI7406" i="11" s="1"/>
  <c r="AH7407" i="11"/>
  <c r="AI7407" i="11" s="1"/>
  <c r="AH7408" i="11"/>
  <c r="AI7408" i="11" s="1"/>
  <c r="AH7409" i="11"/>
  <c r="AI7409" i="11" s="1"/>
  <c r="AH7410" i="11"/>
  <c r="AI7410" i="11" s="1"/>
  <c r="AH7411" i="11"/>
  <c r="AI7411" i="11" s="1"/>
  <c r="AH7412" i="11"/>
  <c r="AI7412" i="11" s="1"/>
  <c r="AH7413" i="11"/>
  <c r="AI7413" i="11" s="1"/>
  <c r="AH7414" i="11"/>
  <c r="AI7414" i="11" s="1"/>
  <c r="AH7415" i="11"/>
  <c r="AI7415" i="11" s="1"/>
  <c r="AH7416" i="11"/>
  <c r="AI7416" i="11" s="1"/>
  <c r="AH7417" i="11"/>
  <c r="AI7417" i="11" s="1"/>
  <c r="AH7418" i="11"/>
  <c r="AI7418" i="11" s="1"/>
  <c r="AH7419" i="11"/>
  <c r="AI7419" i="11" s="1"/>
  <c r="AH7420" i="11"/>
  <c r="AI7420" i="11" s="1"/>
  <c r="AH7421" i="11"/>
  <c r="AI7421" i="11" s="1"/>
  <c r="AH7422" i="11"/>
  <c r="AI7422" i="11" s="1"/>
  <c r="AH7423" i="11"/>
  <c r="AI7423" i="11" s="1"/>
  <c r="AH7424" i="11"/>
  <c r="AI7424" i="11" s="1"/>
  <c r="AH7425" i="11"/>
  <c r="AI7425" i="11" s="1"/>
  <c r="AH7426" i="11"/>
  <c r="AI7426" i="11" s="1"/>
  <c r="AH7427" i="11"/>
  <c r="AI7427" i="11" s="1"/>
  <c r="AH7428" i="11"/>
  <c r="AI7428" i="11" s="1"/>
  <c r="AH7429" i="11"/>
  <c r="AI7429" i="11" s="1"/>
  <c r="AH7430" i="11"/>
  <c r="AI7430" i="11" s="1"/>
  <c r="AH7431" i="11"/>
  <c r="AI7431" i="11" s="1"/>
  <c r="AH7432" i="11"/>
  <c r="AI7432" i="11" s="1"/>
  <c r="AH7433" i="11"/>
  <c r="AI7433" i="11" s="1"/>
  <c r="AH7434" i="11"/>
  <c r="AI7434" i="11" s="1"/>
  <c r="AH7435" i="11"/>
  <c r="AI7435" i="11" s="1"/>
  <c r="AH7436" i="11"/>
  <c r="AI7436" i="11" s="1"/>
  <c r="AH7437" i="11"/>
  <c r="AI7437" i="11" s="1"/>
  <c r="AH7438" i="11"/>
  <c r="AI7438" i="11" s="1"/>
  <c r="AH7439" i="11"/>
  <c r="AI7439" i="11" s="1"/>
  <c r="AH7440" i="11"/>
  <c r="AI7440" i="11" s="1"/>
  <c r="AH7441" i="11"/>
  <c r="AI7441" i="11" s="1"/>
  <c r="AH7442" i="11"/>
  <c r="AI7442" i="11" s="1"/>
  <c r="AH7443" i="11"/>
  <c r="AI7443" i="11" s="1"/>
  <c r="AH7444" i="11"/>
  <c r="AI7444" i="11" s="1"/>
  <c r="AH7445" i="11"/>
  <c r="AI7445" i="11" s="1"/>
  <c r="AH7446" i="11"/>
  <c r="AI7446" i="11" s="1"/>
  <c r="AH7447" i="11"/>
  <c r="AI7447" i="11" s="1"/>
  <c r="AH7448" i="11"/>
  <c r="AI7448" i="11" s="1"/>
  <c r="AH7449" i="11"/>
  <c r="AI7449" i="11" s="1"/>
  <c r="AH7450" i="11"/>
  <c r="AI7450" i="11" s="1"/>
  <c r="AH7451" i="11"/>
  <c r="AI7451" i="11" s="1"/>
  <c r="AH7452" i="11"/>
  <c r="AI7452" i="11" s="1"/>
  <c r="AH7453" i="11"/>
  <c r="AI7453" i="11" s="1"/>
  <c r="AH7454" i="11"/>
  <c r="AI7454" i="11" s="1"/>
  <c r="AH7455" i="11"/>
  <c r="AI7455" i="11" s="1"/>
  <c r="AH7456" i="11"/>
  <c r="AI7456" i="11" s="1"/>
  <c r="AH7457" i="11"/>
  <c r="AI7457" i="11" s="1"/>
  <c r="AH7458" i="11"/>
  <c r="AI7458" i="11" s="1"/>
  <c r="AH7459" i="11"/>
  <c r="AI7459" i="11" s="1"/>
  <c r="AH7460" i="11"/>
  <c r="AI7460" i="11" s="1"/>
  <c r="AH7461" i="11"/>
  <c r="AI7461" i="11" s="1"/>
  <c r="AH7462" i="11"/>
  <c r="AI7462" i="11" s="1"/>
  <c r="AH7463" i="11"/>
  <c r="AI7463" i="11" s="1"/>
  <c r="AH7464" i="11"/>
  <c r="AI7464" i="11" s="1"/>
  <c r="AH7465" i="11"/>
  <c r="AI7465" i="11" s="1"/>
  <c r="AH7466" i="11"/>
  <c r="AI7466" i="11" s="1"/>
  <c r="AH7467" i="11"/>
  <c r="AI7467" i="11" s="1"/>
  <c r="AH7468" i="11"/>
  <c r="AI7468" i="11" s="1"/>
  <c r="AH7469" i="11"/>
  <c r="AI7469" i="11" s="1"/>
  <c r="AH7470" i="11"/>
  <c r="AI7470" i="11" s="1"/>
  <c r="AH7471" i="11"/>
  <c r="AI7471" i="11" s="1"/>
  <c r="AH7472" i="11"/>
  <c r="AI7472" i="11" s="1"/>
  <c r="AH7473" i="11"/>
  <c r="AI7473" i="11" s="1"/>
  <c r="AH7474" i="11"/>
  <c r="AI7474" i="11" s="1"/>
  <c r="AH7475" i="11"/>
  <c r="AI7475" i="11" s="1"/>
  <c r="AH7476" i="11"/>
  <c r="AI7476" i="11" s="1"/>
  <c r="AH7477" i="11"/>
  <c r="AI7477" i="11" s="1"/>
  <c r="AH7478" i="11"/>
  <c r="AI7478" i="11" s="1"/>
  <c r="AH7479" i="11"/>
  <c r="AI7479" i="11" s="1"/>
  <c r="AH7480" i="11"/>
  <c r="AI7480" i="11" s="1"/>
  <c r="AH7481" i="11"/>
  <c r="AI7481" i="11" s="1"/>
  <c r="AH7482" i="11"/>
  <c r="AI7482" i="11" s="1"/>
  <c r="AH7483" i="11"/>
  <c r="AI7483" i="11" s="1"/>
  <c r="AH7484" i="11"/>
  <c r="AI7484" i="11" s="1"/>
  <c r="AH7485" i="11"/>
  <c r="AI7485" i="11" s="1"/>
  <c r="AH7486" i="11"/>
  <c r="AI7486" i="11" s="1"/>
  <c r="AH7487" i="11"/>
  <c r="AI7487" i="11" s="1"/>
  <c r="AH7488" i="11"/>
  <c r="AI7488" i="11" s="1"/>
  <c r="AH7489" i="11"/>
  <c r="AI7489" i="11" s="1"/>
  <c r="AH7490" i="11"/>
  <c r="AI7490" i="11" s="1"/>
  <c r="AH7491" i="11"/>
  <c r="AI7491" i="11" s="1"/>
  <c r="AH7492" i="11"/>
  <c r="AI7492" i="11" s="1"/>
  <c r="AH7493" i="11"/>
  <c r="AI7493" i="11" s="1"/>
  <c r="AH7494" i="11"/>
  <c r="AI7494" i="11" s="1"/>
  <c r="AH7495" i="11"/>
  <c r="AI7495" i="11" s="1"/>
  <c r="AH7496" i="11"/>
  <c r="AI7496" i="11" s="1"/>
  <c r="AH7497" i="11"/>
  <c r="AI7497" i="11" s="1"/>
  <c r="AH7498" i="11"/>
  <c r="AI7498" i="11" s="1"/>
  <c r="AH7499" i="11"/>
  <c r="AI7499" i="11" s="1"/>
  <c r="AH7500" i="11"/>
  <c r="AI7500" i="11" s="1"/>
  <c r="AH7501" i="11"/>
  <c r="AI7501" i="11" s="1"/>
  <c r="AH7502" i="11"/>
  <c r="AI7502" i="11" s="1"/>
  <c r="AH7503" i="11"/>
  <c r="AI7503" i="11" s="1"/>
  <c r="AH7504" i="11"/>
  <c r="AI7504" i="11" s="1"/>
  <c r="AH7505" i="11"/>
  <c r="AI7505" i="11" s="1"/>
  <c r="AH7506" i="11"/>
  <c r="AI7506" i="11" s="1"/>
  <c r="AH7507" i="11"/>
  <c r="AI7507" i="11" s="1"/>
  <c r="AH7508" i="11"/>
  <c r="AI7508" i="11" s="1"/>
  <c r="AH7509" i="11"/>
  <c r="AI7509" i="11" s="1"/>
  <c r="AH7510" i="11"/>
  <c r="AI7510" i="11" s="1"/>
  <c r="AH7511" i="11"/>
  <c r="AI7511" i="11" s="1"/>
  <c r="AH7512" i="11"/>
  <c r="AI7512" i="11" s="1"/>
  <c r="AH7513" i="11"/>
  <c r="AI7513" i="11" s="1"/>
  <c r="AH7514" i="11"/>
  <c r="AI7514" i="11" s="1"/>
  <c r="AH7515" i="11"/>
  <c r="AI7515" i="11" s="1"/>
  <c r="AH7516" i="11"/>
  <c r="AI7516" i="11" s="1"/>
  <c r="AH7517" i="11"/>
  <c r="AI7517" i="11" s="1"/>
  <c r="AH7518" i="11"/>
  <c r="AI7518" i="11" s="1"/>
  <c r="AH7519" i="11"/>
  <c r="AI7519" i="11" s="1"/>
  <c r="AH7520" i="11"/>
  <c r="AI7520" i="11" s="1"/>
  <c r="AH7521" i="11"/>
  <c r="AI7521" i="11" s="1"/>
  <c r="AH7522" i="11"/>
  <c r="AI7522" i="11" s="1"/>
  <c r="AH7523" i="11"/>
  <c r="AI7523" i="11" s="1"/>
  <c r="AH7524" i="11"/>
  <c r="AI7524" i="11" s="1"/>
  <c r="AH7525" i="11"/>
  <c r="AI7525" i="11" s="1"/>
  <c r="AH7526" i="11"/>
  <c r="AI7526" i="11" s="1"/>
  <c r="AH7527" i="11"/>
  <c r="AI7527" i="11" s="1"/>
  <c r="AH7528" i="11"/>
  <c r="AI7528" i="11" s="1"/>
  <c r="AH7529" i="11"/>
  <c r="AI7529" i="11" s="1"/>
  <c r="AH7530" i="11"/>
  <c r="AI7530" i="11" s="1"/>
  <c r="AH7531" i="11"/>
  <c r="AI7531" i="11" s="1"/>
  <c r="AH7532" i="11"/>
  <c r="AI7532" i="11" s="1"/>
  <c r="AH7533" i="11"/>
  <c r="AI7533" i="11" s="1"/>
  <c r="AH7534" i="11"/>
  <c r="AI7534" i="11" s="1"/>
  <c r="AH7535" i="11"/>
  <c r="AI7535" i="11" s="1"/>
  <c r="AH7536" i="11"/>
  <c r="AI7536" i="11" s="1"/>
  <c r="AH7537" i="11"/>
  <c r="AI7537" i="11" s="1"/>
  <c r="AH7538" i="11"/>
  <c r="AI7538" i="11" s="1"/>
  <c r="AH7539" i="11"/>
  <c r="AI7539" i="11" s="1"/>
  <c r="AH7540" i="11"/>
  <c r="AI7540" i="11" s="1"/>
  <c r="AH7541" i="11"/>
  <c r="AI7541" i="11" s="1"/>
  <c r="AH7542" i="11"/>
  <c r="AI7542" i="11" s="1"/>
  <c r="AH7543" i="11"/>
  <c r="AI7543" i="11" s="1"/>
  <c r="AH7544" i="11"/>
  <c r="AI7544" i="11" s="1"/>
  <c r="AH7545" i="11"/>
  <c r="AI7545" i="11" s="1"/>
  <c r="AH7546" i="11"/>
  <c r="AI7546" i="11" s="1"/>
  <c r="AH7547" i="11"/>
  <c r="AI7547" i="11" s="1"/>
  <c r="AH7548" i="11"/>
  <c r="AI7548" i="11" s="1"/>
  <c r="AH7549" i="11"/>
  <c r="AI7549" i="11" s="1"/>
  <c r="AH7550" i="11"/>
  <c r="AI7550" i="11" s="1"/>
  <c r="AH7551" i="11"/>
  <c r="AI7551" i="11" s="1"/>
  <c r="AH7552" i="11"/>
  <c r="AI7552" i="11" s="1"/>
  <c r="AH7553" i="11"/>
  <c r="AI7553" i="11" s="1"/>
  <c r="AH7554" i="11"/>
  <c r="AI7554" i="11" s="1"/>
  <c r="AH7555" i="11"/>
  <c r="AI7555" i="11" s="1"/>
  <c r="AH7556" i="11"/>
  <c r="AI7556" i="11" s="1"/>
  <c r="AH7557" i="11"/>
  <c r="AI7557" i="11" s="1"/>
  <c r="AH7558" i="11"/>
  <c r="AI7558" i="11" s="1"/>
  <c r="AH7559" i="11"/>
  <c r="AI7559" i="11" s="1"/>
  <c r="AH7560" i="11"/>
  <c r="AI7560" i="11" s="1"/>
  <c r="AH7561" i="11"/>
  <c r="AI7561" i="11" s="1"/>
  <c r="AH7562" i="11"/>
  <c r="AI7562" i="11" s="1"/>
  <c r="AH7563" i="11"/>
  <c r="AI7563" i="11" s="1"/>
  <c r="AH7564" i="11"/>
  <c r="AI7564" i="11" s="1"/>
  <c r="AH7565" i="11"/>
  <c r="AI7565" i="11" s="1"/>
  <c r="AH7566" i="11"/>
  <c r="AI7566" i="11" s="1"/>
  <c r="AH7567" i="11"/>
  <c r="AI7567" i="11" s="1"/>
  <c r="AH7568" i="11"/>
  <c r="AI7568" i="11" s="1"/>
  <c r="AH7569" i="11"/>
  <c r="AI7569" i="11" s="1"/>
  <c r="AH7570" i="11"/>
  <c r="AI7570" i="11" s="1"/>
  <c r="AH7571" i="11"/>
  <c r="AI7571" i="11" s="1"/>
  <c r="AH7572" i="11"/>
  <c r="AI7572" i="11" s="1"/>
  <c r="AH7573" i="11"/>
  <c r="AI7573" i="11" s="1"/>
  <c r="AH7574" i="11"/>
  <c r="AI7574" i="11" s="1"/>
  <c r="AH7575" i="11"/>
  <c r="AI7575" i="11" s="1"/>
  <c r="AH7576" i="11"/>
  <c r="AI7576" i="11" s="1"/>
  <c r="AH7577" i="11"/>
  <c r="AI7577" i="11" s="1"/>
  <c r="AH7578" i="11"/>
  <c r="AI7578" i="11" s="1"/>
  <c r="AH7579" i="11"/>
  <c r="AI7579" i="11" s="1"/>
  <c r="AH7580" i="11"/>
  <c r="AI7580" i="11" s="1"/>
  <c r="AH7581" i="11"/>
  <c r="AI7581" i="11" s="1"/>
  <c r="AH7582" i="11"/>
  <c r="AI7582" i="11" s="1"/>
  <c r="AH7583" i="11"/>
  <c r="AI7583" i="11" s="1"/>
  <c r="AH7584" i="11"/>
  <c r="AI7584" i="11" s="1"/>
  <c r="AH7585" i="11"/>
  <c r="AI7585" i="11" s="1"/>
  <c r="AH7586" i="11"/>
  <c r="AI7586" i="11" s="1"/>
  <c r="AH7587" i="11"/>
  <c r="AI7587" i="11" s="1"/>
  <c r="AH7588" i="11"/>
  <c r="AI7588" i="11" s="1"/>
  <c r="AH7589" i="11"/>
  <c r="AI7589" i="11" s="1"/>
  <c r="AH7590" i="11"/>
  <c r="AI7590" i="11" s="1"/>
  <c r="AH7591" i="11"/>
  <c r="AI7591" i="11" s="1"/>
  <c r="AH7592" i="11"/>
  <c r="AI7592" i="11" s="1"/>
  <c r="AH7593" i="11"/>
  <c r="AI7593" i="11" s="1"/>
  <c r="AH7594" i="11"/>
  <c r="AI7594" i="11" s="1"/>
  <c r="AH7595" i="11"/>
  <c r="AI7595" i="11" s="1"/>
  <c r="AH7596" i="11"/>
  <c r="AI7596" i="11" s="1"/>
  <c r="AH7597" i="11"/>
  <c r="AI7597" i="11" s="1"/>
  <c r="AH7598" i="11"/>
  <c r="AI7598" i="11" s="1"/>
  <c r="AH7599" i="11"/>
  <c r="AI7599" i="11" s="1"/>
  <c r="AH7600" i="11"/>
  <c r="AI7600" i="11" s="1"/>
  <c r="AH7601" i="11"/>
  <c r="AI7601" i="11" s="1"/>
  <c r="AH7602" i="11"/>
  <c r="AI7602" i="11" s="1"/>
  <c r="AH7603" i="11"/>
  <c r="AI7603" i="11" s="1"/>
  <c r="AH7604" i="11"/>
  <c r="AI7604" i="11" s="1"/>
  <c r="AH7605" i="11"/>
  <c r="AI7605" i="11" s="1"/>
  <c r="AH7606" i="11"/>
  <c r="AI7606" i="11" s="1"/>
  <c r="AH7607" i="11"/>
  <c r="AI7607" i="11" s="1"/>
  <c r="AH7608" i="11"/>
  <c r="AI7608" i="11" s="1"/>
  <c r="AH7609" i="11"/>
  <c r="AI7609" i="11" s="1"/>
  <c r="AH7610" i="11"/>
  <c r="AI7610" i="11" s="1"/>
  <c r="AH7611" i="11"/>
  <c r="AI7611" i="11" s="1"/>
  <c r="AH7612" i="11"/>
  <c r="AI7612" i="11" s="1"/>
  <c r="AH7613" i="11"/>
  <c r="AI7613" i="11" s="1"/>
  <c r="AH7614" i="11"/>
  <c r="AI7614" i="11" s="1"/>
  <c r="AH7615" i="11"/>
  <c r="AI7615" i="11" s="1"/>
  <c r="AH7616" i="11"/>
  <c r="AI7616" i="11" s="1"/>
  <c r="AH7617" i="11"/>
  <c r="AI7617" i="11" s="1"/>
  <c r="AH7618" i="11"/>
  <c r="AI7618" i="11" s="1"/>
  <c r="AH7619" i="11"/>
  <c r="AI7619" i="11" s="1"/>
  <c r="AH7620" i="11"/>
  <c r="AI7620" i="11" s="1"/>
  <c r="AH7621" i="11"/>
  <c r="AI7621" i="11" s="1"/>
  <c r="AH7622" i="11"/>
  <c r="AI7622" i="11" s="1"/>
  <c r="AH7623" i="11"/>
  <c r="AI7623" i="11" s="1"/>
  <c r="AH7624" i="11"/>
  <c r="AI7624" i="11" s="1"/>
  <c r="AH7625" i="11"/>
  <c r="AI7625" i="11" s="1"/>
  <c r="AH7626" i="11"/>
  <c r="AI7626" i="11" s="1"/>
  <c r="AH7627" i="11"/>
  <c r="AI7627" i="11" s="1"/>
  <c r="AH7628" i="11"/>
  <c r="AI7628" i="11" s="1"/>
  <c r="AH7629" i="11"/>
  <c r="AI7629" i="11" s="1"/>
  <c r="AH7630" i="11"/>
  <c r="AI7630" i="11" s="1"/>
  <c r="AH7631" i="11"/>
  <c r="AI7631" i="11" s="1"/>
  <c r="AH7632" i="11"/>
  <c r="AI7632" i="11" s="1"/>
  <c r="AH7633" i="11"/>
  <c r="AI7633" i="11" s="1"/>
  <c r="AH7634" i="11"/>
  <c r="AI7634" i="11" s="1"/>
  <c r="AH7635" i="11"/>
  <c r="AI7635" i="11" s="1"/>
  <c r="AH7636" i="11"/>
  <c r="AI7636" i="11" s="1"/>
  <c r="AH7637" i="11"/>
  <c r="AI7637" i="11" s="1"/>
  <c r="AH7638" i="11"/>
  <c r="AI7638" i="11" s="1"/>
  <c r="AH7639" i="11"/>
  <c r="AI7639" i="11" s="1"/>
  <c r="AH7640" i="11"/>
  <c r="AI7640" i="11" s="1"/>
  <c r="AH7641" i="11"/>
  <c r="AI7641" i="11" s="1"/>
  <c r="AH7642" i="11"/>
  <c r="AI7642" i="11" s="1"/>
  <c r="AH7643" i="11"/>
  <c r="AI7643" i="11" s="1"/>
  <c r="AH7644" i="11"/>
  <c r="AI7644" i="11" s="1"/>
  <c r="AH7645" i="11"/>
  <c r="AI7645" i="11" s="1"/>
  <c r="AH7646" i="11"/>
  <c r="AI7646" i="11" s="1"/>
  <c r="AH7647" i="11"/>
  <c r="AI7647" i="11" s="1"/>
  <c r="AH7648" i="11"/>
  <c r="AI7648" i="11" s="1"/>
  <c r="AH7649" i="11"/>
  <c r="AI7649" i="11" s="1"/>
  <c r="AH7650" i="11"/>
  <c r="AI7650" i="11" s="1"/>
  <c r="AH7651" i="11"/>
  <c r="AI7651" i="11" s="1"/>
  <c r="AH7652" i="11"/>
  <c r="AI7652" i="11" s="1"/>
  <c r="AH7653" i="11"/>
  <c r="AI7653" i="11" s="1"/>
  <c r="AH7654" i="11"/>
  <c r="AI7654" i="11" s="1"/>
  <c r="AH7655" i="11"/>
  <c r="AI7655" i="11" s="1"/>
  <c r="AH7656" i="11"/>
  <c r="AI7656" i="11" s="1"/>
  <c r="AH7657" i="11"/>
  <c r="AI7657" i="11" s="1"/>
  <c r="AH7658" i="11"/>
  <c r="AI7658" i="11" s="1"/>
  <c r="AH7659" i="11"/>
  <c r="AI7659" i="11" s="1"/>
  <c r="AH7660" i="11"/>
  <c r="AI7660" i="11" s="1"/>
  <c r="AH7661" i="11"/>
  <c r="AI7661" i="11" s="1"/>
  <c r="AH7662" i="11"/>
  <c r="AI7662" i="11" s="1"/>
  <c r="AH7663" i="11"/>
  <c r="AI7663" i="11" s="1"/>
  <c r="AH7664" i="11"/>
  <c r="AI7664" i="11" s="1"/>
  <c r="AH7665" i="11"/>
  <c r="AI7665" i="11" s="1"/>
  <c r="AH7666" i="11"/>
  <c r="AI7666" i="11" s="1"/>
  <c r="AH7667" i="11"/>
  <c r="AI7667" i="11" s="1"/>
  <c r="AH7668" i="11"/>
  <c r="AI7668" i="11" s="1"/>
  <c r="AH7669" i="11"/>
  <c r="AI7669" i="11" s="1"/>
  <c r="AH7670" i="11"/>
  <c r="AI7670" i="11" s="1"/>
  <c r="AH7671" i="11"/>
  <c r="AI7671" i="11" s="1"/>
  <c r="AH7672" i="11"/>
  <c r="AI7672" i="11" s="1"/>
  <c r="AH7673" i="11"/>
  <c r="AI7673" i="11" s="1"/>
  <c r="AH7674" i="11"/>
  <c r="AI7674" i="11" s="1"/>
  <c r="AH7675" i="11"/>
  <c r="AI7675" i="11" s="1"/>
  <c r="AH7676" i="11"/>
  <c r="AI7676" i="11" s="1"/>
  <c r="AH7677" i="11"/>
  <c r="AI7677" i="11" s="1"/>
  <c r="AH7678" i="11"/>
  <c r="AI7678" i="11" s="1"/>
  <c r="AH7679" i="11"/>
  <c r="AI7679" i="11" s="1"/>
  <c r="AH7680" i="11"/>
  <c r="AI7680" i="11" s="1"/>
  <c r="AH7681" i="11"/>
  <c r="AI7681" i="11" s="1"/>
  <c r="AH7682" i="11"/>
  <c r="AI7682" i="11" s="1"/>
  <c r="AH7683" i="11"/>
  <c r="AI7683" i="11" s="1"/>
  <c r="AH7684" i="11"/>
  <c r="AI7684" i="11" s="1"/>
  <c r="AH7685" i="11"/>
  <c r="AI7685" i="11" s="1"/>
  <c r="AH7686" i="11"/>
  <c r="AI7686" i="11" s="1"/>
  <c r="AH7687" i="11"/>
  <c r="AI7687" i="11" s="1"/>
  <c r="AH7688" i="11"/>
  <c r="AI7688" i="11" s="1"/>
  <c r="AH7689" i="11"/>
  <c r="AI7689" i="11" s="1"/>
  <c r="AH7690" i="11"/>
  <c r="AI7690" i="11" s="1"/>
  <c r="AH7691" i="11"/>
  <c r="AI7691" i="11" s="1"/>
  <c r="AH7692" i="11"/>
  <c r="AI7692" i="11" s="1"/>
  <c r="AH7693" i="11"/>
  <c r="AI7693" i="11" s="1"/>
  <c r="AH7694" i="11"/>
  <c r="AI7694" i="11" s="1"/>
  <c r="AH7695" i="11"/>
  <c r="AI7695" i="11" s="1"/>
  <c r="AH7696" i="11"/>
  <c r="AI7696" i="11" s="1"/>
  <c r="AH7697" i="11"/>
  <c r="AI7697" i="11" s="1"/>
  <c r="AH7698" i="11"/>
  <c r="AI7698" i="11" s="1"/>
  <c r="AH7699" i="11"/>
  <c r="AI7699" i="11" s="1"/>
  <c r="AH7700" i="11"/>
  <c r="AI7700" i="11" s="1"/>
  <c r="AH7701" i="11"/>
  <c r="AI7701" i="11" s="1"/>
  <c r="AH7702" i="11"/>
  <c r="AI7702" i="11" s="1"/>
  <c r="AH7703" i="11"/>
  <c r="AI7703" i="11" s="1"/>
  <c r="AH7704" i="11"/>
  <c r="AI7704" i="11" s="1"/>
  <c r="AH7705" i="11"/>
  <c r="AI7705" i="11" s="1"/>
  <c r="AH7706" i="11"/>
  <c r="AI7706" i="11" s="1"/>
  <c r="AH7707" i="11"/>
  <c r="AI7707" i="11" s="1"/>
  <c r="AH7708" i="11"/>
  <c r="AI7708" i="11" s="1"/>
  <c r="AH7709" i="11"/>
  <c r="AI7709" i="11" s="1"/>
  <c r="AH7710" i="11"/>
  <c r="AI7710" i="11" s="1"/>
  <c r="AH7711" i="11"/>
  <c r="AI7711" i="11" s="1"/>
  <c r="AH7712" i="11"/>
  <c r="AI7712" i="11" s="1"/>
  <c r="AH7713" i="11"/>
  <c r="AI7713" i="11" s="1"/>
  <c r="AH7714" i="11"/>
  <c r="AI7714" i="11" s="1"/>
  <c r="AH7715" i="11"/>
  <c r="AI7715" i="11" s="1"/>
  <c r="AH7716" i="11"/>
  <c r="AI7716" i="11" s="1"/>
  <c r="AH7717" i="11"/>
  <c r="AI7717" i="11" s="1"/>
  <c r="AH7718" i="11"/>
  <c r="AI7718" i="11" s="1"/>
  <c r="AH7719" i="11"/>
  <c r="AI7719" i="11" s="1"/>
  <c r="AH7720" i="11"/>
  <c r="AI7720" i="11" s="1"/>
  <c r="AH7721" i="11"/>
  <c r="AI7721" i="11" s="1"/>
  <c r="AH7722" i="11"/>
  <c r="AI7722" i="11" s="1"/>
  <c r="AH7723" i="11"/>
  <c r="AI7723" i="11" s="1"/>
  <c r="AH7724" i="11"/>
  <c r="AI7724" i="11" s="1"/>
  <c r="AH7725" i="11"/>
  <c r="AI7725" i="11" s="1"/>
  <c r="AH7726" i="11"/>
  <c r="AI7726" i="11" s="1"/>
  <c r="AH7727" i="11"/>
  <c r="AI7727" i="11" s="1"/>
  <c r="AH7728" i="11"/>
  <c r="AI7728" i="11" s="1"/>
  <c r="AH7729" i="11"/>
  <c r="AI7729" i="11" s="1"/>
  <c r="AH7730" i="11"/>
  <c r="AI7730" i="11" s="1"/>
  <c r="AH7731" i="11"/>
  <c r="AI7731" i="11" s="1"/>
  <c r="AH7732" i="11"/>
  <c r="AI7732" i="11" s="1"/>
  <c r="AH7733" i="11"/>
  <c r="AI7733" i="11" s="1"/>
  <c r="AH7734" i="11"/>
  <c r="AI7734" i="11" s="1"/>
  <c r="AH7735" i="11"/>
  <c r="AI7735" i="11" s="1"/>
  <c r="AH7736" i="11"/>
  <c r="AI7736" i="11" s="1"/>
  <c r="AH7737" i="11"/>
  <c r="AI7737" i="11" s="1"/>
  <c r="AH7738" i="11"/>
  <c r="AI7738" i="11" s="1"/>
  <c r="AH7739" i="11"/>
  <c r="AI7739" i="11" s="1"/>
  <c r="AH7740" i="11"/>
  <c r="AI7740" i="11" s="1"/>
  <c r="AH7741" i="11"/>
  <c r="AI7741" i="11" s="1"/>
  <c r="AH7742" i="11"/>
  <c r="AI7742" i="11" s="1"/>
  <c r="AH7743" i="11"/>
  <c r="AI7743" i="11" s="1"/>
  <c r="AH7744" i="11"/>
  <c r="AI7744" i="11" s="1"/>
  <c r="AH7745" i="11"/>
  <c r="AI7745" i="11" s="1"/>
  <c r="AH7746" i="11"/>
  <c r="AI7746" i="11" s="1"/>
  <c r="AH7747" i="11"/>
  <c r="AI7747" i="11" s="1"/>
  <c r="AH7748" i="11"/>
  <c r="AI7748" i="11" s="1"/>
  <c r="AH7749" i="11"/>
  <c r="AI7749" i="11" s="1"/>
  <c r="AH7750" i="11"/>
  <c r="AI7750" i="11" s="1"/>
  <c r="AH7751" i="11"/>
  <c r="AI7751" i="11" s="1"/>
  <c r="AH7752" i="11"/>
  <c r="AI7752" i="11" s="1"/>
  <c r="AH7753" i="11"/>
  <c r="AI7753" i="11" s="1"/>
  <c r="AH7754" i="11"/>
  <c r="AI7754" i="11" s="1"/>
  <c r="AH7755" i="11"/>
  <c r="AI7755" i="11" s="1"/>
  <c r="AH7756" i="11"/>
  <c r="AI7756" i="11" s="1"/>
  <c r="AH7757" i="11"/>
  <c r="AI7757" i="11" s="1"/>
  <c r="AH7758" i="11"/>
  <c r="AI7758" i="11" s="1"/>
  <c r="AH7759" i="11"/>
  <c r="AI7759" i="11" s="1"/>
  <c r="AH7760" i="11"/>
  <c r="AI7760" i="11" s="1"/>
  <c r="AH7761" i="11"/>
  <c r="AI7761" i="11" s="1"/>
  <c r="AH7762" i="11"/>
  <c r="AI7762" i="11" s="1"/>
  <c r="AH7763" i="11"/>
  <c r="AI7763" i="11" s="1"/>
  <c r="AH7764" i="11"/>
  <c r="AI7764" i="11" s="1"/>
  <c r="AH7765" i="11"/>
  <c r="AI7765" i="11" s="1"/>
  <c r="AH7766" i="11"/>
  <c r="AI7766" i="11" s="1"/>
  <c r="AH7767" i="11"/>
  <c r="AI7767" i="11" s="1"/>
  <c r="AH7768" i="11"/>
  <c r="AI7768" i="11" s="1"/>
  <c r="AH7769" i="11"/>
  <c r="AI7769" i="11" s="1"/>
  <c r="AH7770" i="11"/>
  <c r="AI7770" i="11" s="1"/>
  <c r="AH7771" i="11"/>
  <c r="AI7771" i="11" s="1"/>
  <c r="AH7772" i="11"/>
  <c r="AI7772" i="11" s="1"/>
  <c r="AH7773" i="11"/>
  <c r="AI7773" i="11" s="1"/>
  <c r="AH7774" i="11"/>
  <c r="AI7774" i="11" s="1"/>
  <c r="AH7775" i="11"/>
  <c r="AI7775" i="11" s="1"/>
  <c r="AH7776" i="11"/>
  <c r="AI7776" i="11" s="1"/>
  <c r="AH7777" i="11"/>
  <c r="AI7777" i="11" s="1"/>
  <c r="AH7778" i="11"/>
  <c r="AI7778" i="11" s="1"/>
  <c r="AH7779" i="11"/>
  <c r="AI7779" i="11" s="1"/>
  <c r="AH7780" i="11"/>
  <c r="AI7780" i="11" s="1"/>
  <c r="AH7781" i="11"/>
  <c r="AI7781" i="11" s="1"/>
  <c r="AH7782" i="11"/>
  <c r="AI7782" i="11" s="1"/>
  <c r="AH7783" i="11"/>
  <c r="AI7783" i="11" s="1"/>
  <c r="AH7784" i="11"/>
  <c r="AI7784" i="11" s="1"/>
  <c r="AH7785" i="11"/>
  <c r="AI7785" i="11" s="1"/>
  <c r="AH7786" i="11"/>
  <c r="AI7786" i="11" s="1"/>
  <c r="AH7787" i="11"/>
  <c r="AI7787" i="11" s="1"/>
  <c r="AH7788" i="11"/>
  <c r="AI7788" i="11" s="1"/>
  <c r="AH7789" i="11"/>
  <c r="AI7789" i="11" s="1"/>
  <c r="AH7790" i="11"/>
  <c r="AI7790" i="11" s="1"/>
  <c r="AH7791" i="11"/>
  <c r="AI7791" i="11" s="1"/>
  <c r="AH7792" i="11"/>
  <c r="AI7792" i="11" s="1"/>
  <c r="AH7793" i="11"/>
  <c r="AI7793" i="11" s="1"/>
  <c r="AH7794" i="11"/>
  <c r="AI7794" i="11" s="1"/>
  <c r="AH7795" i="11"/>
  <c r="AI7795" i="11" s="1"/>
  <c r="AH7796" i="11"/>
  <c r="AI7796" i="11" s="1"/>
  <c r="AH7797" i="11"/>
  <c r="AI7797" i="11" s="1"/>
  <c r="AH7798" i="11"/>
  <c r="AI7798" i="11" s="1"/>
  <c r="AH7799" i="11"/>
  <c r="AI7799" i="11" s="1"/>
  <c r="AH7800" i="11"/>
  <c r="AI7800" i="11" s="1"/>
  <c r="AH7801" i="11"/>
  <c r="AI7801" i="11" s="1"/>
  <c r="AH7802" i="11"/>
  <c r="AI7802" i="11" s="1"/>
  <c r="AH7803" i="11"/>
  <c r="AI7803" i="11" s="1"/>
  <c r="AH7804" i="11"/>
  <c r="AI7804" i="11" s="1"/>
  <c r="AH7805" i="11"/>
  <c r="AI7805" i="11" s="1"/>
  <c r="AH7806" i="11"/>
  <c r="AI7806" i="11" s="1"/>
  <c r="AH7807" i="11"/>
  <c r="AI7807" i="11" s="1"/>
  <c r="AH7808" i="11"/>
  <c r="AI7808" i="11" s="1"/>
  <c r="AH7809" i="11"/>
  <c r="AI7809" i="11" s="1"/>
  <c r="AH7810" i="11"/>
  <c r="AI7810" i="11" s="1"/>
  <c r="AH7811" i="11"/>
  <c r="AI7811" i="11" s="1"/>
  <c r="AH7812" i="11"/>
  <c r="AI7812" i="11" s="1"/>
  <c r="AH7813" i="11"/>
  <c r="AI7813" i="11" s="1"/>
  <c r="AH7814" i="11"/>
  <c r="AI7814" i="11" s="1"/>
  <c r="AH7815" i="11"/>
  <c r="AI7815" i="11" s="1"/>
  <c r="AH7816" i="11"/>
  <c r="AI7816" i="11" s="1"/>
  <c r="AH7817" i="11"/>
  <c r="AI7817" i="11" s="1"/>
  <c r="AH7818" i="11"/>
  <c r="AI7818" i="11" s="1"/>
  <c r="AH7819" i="11"/>
  <c r="AI7819" i="11" s="1"/>
  <c r="AH7820" i="11"/>
  <c r="AI7820" i="11" s="1"/>
  <c r="AH7821" i="11"/>
  <c r="AI7821" i="11" s="1"/>
  <c r="AH7822" i="11"/>
  <c r="AI7822" i="11" s="1"/>
  <c r="AH7823" i="11"/>
  <c r="AI7823" i="11" s="1"/>
  <c r="AH7824" i="11"/>
  <c r="AI7824" i="11" s="1"/>
  <c r="AH7825" i="11"/>
  <c r="AI7825" i="11" s="1"/>
  <c r="AH7826" i="11"/>
  <c r="AI7826" i="11" s="1"/>
  <c r="AH7827" i="11"/>
  <c r="AI7827" i="11" s="1"/>
  <c r="AH7828" i="11"/>
  <c r="AI7828" i="11" s="1"/>
  <c r="AH7829" i="11"/>
  <c r="AI7829" i="11" s="1"/>
  <c r="AH7830" i="11"/>
  <c r="AI7830" i="11" s="1"/>
  <c r="AH7831" i="11"/>
  <c r="AI7831" i="11" s="1"/>
  <c r="AH7832" i="11"/>
  <c r="AI7832" i="11" s="1"/>
  <c r="AH7833" i="11"/>
  <c r="AI7833" i="11" s="1"/>
  <c r="AH7834" i="11"/>
  <c r="AI7834" i="11" s="1"/>
  <c r="AH7835" i="11"/>
  <c r="AI7835" i="11" s="1"/>
  <c r="AH7836" i="11"/>
  <c r="AI7836" i="11" s="1"/>
  <c r="AH7837" i="11"/>
  <c r="AI7837" i="11" s="1"/>
  <c r="AH7838" i="11"/>
  <c r="AI7838" i="11" s="1"/>
  <c r="AH7839" i="11"/>
  <c r="AI7839" i="11" s="1"/>
  <c r="AH7840" i="11"/>
  <c r="AI7840" i="11" s="1"/>
  <c r="AH7841" i="11"/>
  <c r="AI7841" i="11" s="1"/>
  <c r="AH7842" i="11"/>
  <c r="AI7842" i="11" s="1"/>
  <c r="AH7843" i="11"/>
  <c r="AI7843" i="11" s="1"/>
  <c r="AH7844" i="11"/>
  <c r="AI7844" i="11" s="1"/>
  <c r="AH7845" i="11"/>
  <c r="AI7845" i="11" s="1"/>
  <c r="AH7846" i="11"/>
  <c r="AI7846" i="11" s="1"/>
  <c r="AH7847" i="11"/>
  <c r="AI7847" i="11" s="1"/>
  <c r="AH7848" i="11"/>
  <c r="AI7848" i="11" s="1"/>
  <c r="AH7849" i="11"/>
  <c r="AI7849" i="11" s="1"/>
  <c r="AH7850" i="11"/>
  <c r="AI7850" i="11" s="1"/>
  <c r="AH7851" i="11"/>
  <c r="AI7851" i="11" s="1"/>
  <c r="AH7852" i="11"/>
  <c r="AI7852" i="11" s="1"/>
  <c r="AH7853" i="11"/>
  <c r="AI7853" i="11" s="1"/>
  <c r="AH7854" i="11"/>
  <c r="AI7854" i="11" s="1"/>
  <c r="AH7855" i="11"/>
  <c r="AI7855" i="11" s="1"/>
  <c r="AH7856" i="11"/>
  <c r="AI7856" i="11" s="1"/>
  <c r="AH7857" i="11"/>
  <c r="AI7857" i="11" s="1"/>
  <c r="AH7858" i="11"/>
  <c r="AI7858" i="11" s="1"/>
  <c r="AH7859" i="11"/>
  <c r="AI7859" i="11" s="1"/>
  <c r="AH7860" i="11"/>
  <c r="AI7860" i="11" s="1"/>
  <c r="AH7861" i="11"/>
  <c r="AI7861" i="11" s="1"/>
  <c r="AH7862" i="11"/>
  <c r="AI7862" i="11" s="1"/>
  <c r="AH7863" i="11"/>
  <c r="AI7863" i="11" s="1"/>
  <c r="AH7864" i="11"/>
  <c r="AI7864" i="11" s="1"/>
  <c r="AH7865" i="11"/>
  <c r="AI7865" i="11" s="1"/>
  <c r="AH7866" i="11"/>
  <c r="AI7866" i="11" s="1"/>
  <c r="AH7867" i="11"/>
  <c r="AI7867" i="11" s="1"/>
  <c r="AH7868" i="11"/>
  <c r="AI7868" i="11" s="1"/>
  <c r="AH7869" i="11"/>
  <c r="AI7869" i="11" s="1"/>
  <c r="AH7870" i="11"/>
  <c r="AI7870" i="11" s="1"/>
  <c r="AH7871" i="11"/>
  <c r="AI7871" i="11" s="1"/>
  <c r="AH7872" i="11"/>
  <c r="AI7872" i="11" s="1"/>
  <c r="AH7873" i="11"/>
  <c r="AI7873" i="11" s="1"/>
  <c r="AH7874" i="11"/>
  <c r="AI7874" i="11" s="1"/>
  <c r="AH7875" i="11"/>
  <c r="AI7875" i="11" s="1"/>
  <c r="AH7876" i="11"/>
  <c r="AI7876" i="11" s="1"/>
  <c r="AH7877" i="11"/>
  <c r="AI7877" i="11" s="1"/>
  <c r="AH7878" i="11"/>
  <c r="AI7878" i="11" s="1"/>
  <c r="AH7879" i="11"/>
  <c r="AI7879" i="11" s="1"/>
  <c r="AH7880" i="11"/>
  <c r="AI7880" i="11" s="1"/>
  <c r="AH7881" i="11"/>
  <c r="AI7881" i="11" s="1"/>
  <c r="AH7882" i="11"/>
  <c r="AI7882" i="11" s="1"/>
  <c r="AH7883" i="11"/>
  <c r="AI7883" i="11" s="1"/>
  <c r="AH7884" i="11"/>
  <c r="AI7884" i="11" s="1"/>
  <c r="AH7885" i="11"/>
  <c r="AI7885" i="11" s="1"/>
  <c r="AH7886" i="11"/>
  <c r="AI7886" i="11" s="1"/>
  <c r="AH7887" i="11"/>
  <c r="AI7887" i="11" s="1"/>
  <c r="AH7888" i="11"/>
  <c r="AI7888" i="11" s="1"/>
  <c r="AH7889" i="11"/>
  <c r="AI7889" i="11" s="1"/>
  <c r="AH7890" i="11"/>
  <c r="AI7890" i="11" s="1"/>
  <c r="AH7891" i="11"/>
  <c r="AI7891" i="11" s="1"/>
  <c r="AH7892" i="11"/>
  <c r="AI7892" i="11" s="1"/>
  <c r="AH7893" i="11"/>
  <c r="AI7893" i="11" s="1"/>
  <c r="AH7894" i="11"/>
  <c r="AI7894" i="11" s="1"/>
  <c r="AH7895" i="11"/>
  <c r="AI7895" i="11" s="1"/>
  <c r="AH7896" i="11"/>
  <c r="AI7896" i="11" s="1"/>
  <c r="AH7897" i="11"/>
  <c r="AI7897" i="11" s="1"/>
  <c r="AH7898" i="11"/>
  <c r="AI7898" i="11" s="1"/>
  <c r="AH7899" i="11"/>
  <c r="AI7899" i="11" s="1"/>
  <c r="AH7900" i="11"/>
  <c r="AI7900" i="11" s="1"/>
  <c r="AH7901" i="11"/>
  <c r="AI7901" i="11" s="1"/>
  <c r="AH7902" i="11"/>
  <c r="AI7902" i="11" s="1"/>
  <c r="AH7903" i="11"/>
  <c r="AI7903" i="11" s="1"/>
  <c r="AH7904" i="11"/>
  <c r="AI7904" i="11" s="1"/>
  <c r="AH7905" i="11"/>
  <c r="AI7905" i="11" s="1"/>
  <c r="AH7906" i="11"/>
  <c r="AI7906" i="11" s="1"/>
  <c r="AH7907" i="11"/>
  <c r="AI7907" i="11" s="1"/>
  <c r="AH7908" i="11"/>
  <c r="AI7908" i="11" s="1"/>
  <c r="AH7909" i="11"/>
  <c r="AI7909" i="11" s="1"/>
  <c r="AH7910" i="11"/>
  <c r="AI7910" i="11" s="1"/>
  <c r="AH7911" i="11"/>
  <c r="AI7911" i="11" s="1"/>
  <c r="AH7912" i="11"/>
  <c r="AI7912" i="11" s="1"/>
  <c r="AH7913" i="11"/>
  <c r="AI7913" i="11" s="1"/>
  <c r="AH7914" i="11"/>
  <c r="AI7914" i="11" s="1"/>
  <c r="AH7915" i="11"/>
  <c r="AI7915" i="11" s="1"/>
  <c r="AH7916" i="11"/>
  <c r="AI7916" i="11" s="1"/>
  <c r="AH7917" i="11"/>
  <c r="AI7917" i="11" s="1"/>
  <c r="AH7918" i="11"/>
  <c r="AI7918" i="11" s="1"/>
  <c r="AH7919" i="11"/>
  <c r="AI7919" i="11" s="1"/>
  <c r="AH7920" i="11"/>
  <c r="AI7920" i="11" s="1"/>
  <c r="AH7921" i="11"/>
  <c r="AI7921" i="11" s="1"/>
  <c r="AH7922" i="11"/>
  <c r="AI7922" i="11" s="1"/>
  <c r="AH7923" i="11"/>
  <c r="AI7923" i="11" s="1"/>
  <c r="AH7924" i="11"/>
  <c r="AI7924" i="11" s="1"/>
  <c r="AH7925" i="11"/>
  <c r="AI7925" i="11" s="1"/>
  <c r="AH7926" i="11"/>
  <c r="AI7926" i="11" s="1"/>
  <c r="AH7927" i="11"/>
  <c r="AI7927" i="11" s="1"/>
  <c r="AH7928" i="11"/>
  <c r="AI7928" i="11" s="1"/>
  <c r="AH7929" i="11"/>
  <c r="AI7929" i="11" s="1"/>
  <c r="AH7930" i="11"/>
  <c r="AI7930" i="11" s="1"/>
  <c r="AH7931" i="11"/>
  <c r="AI7931" i="11" s="1"/>
  <c r="AH7932" i="11"/>
  <c r="AI7932" i="11" s="1"/>
  <c r="AH7933" i="11"/>
  <c r="AI7933" i="11" s="1"/>
  <c r="AH7934" i="11"/>
  <c r="AI7934" i="11" s="1"/>
  <c r="AH7935" i="11"/>
  <c r="AI7935" i="11" s="1"/>
  <c r="AH7936" i="11"/>
  <c r="AI7936" i="11" s="1"/>
  <c r="AH7937" i="11"/>
  <c r="AI7937" i="11" s="1"/>
  <c r="AH7938" i="11"/>
  <c r="AI7938" i="11" s="1"/>
  <c r="AH7939" i="11"/>
  <c r="AI7939" i="11" s="1"/>
  <c r="AH7940" i="11"/>
  <c r="AI7940" i="11" s="1"/>
  <c r="AH7941" i="11"/>
  <c r="AI7941" i="11" s="1"/>
  <c r="AH7942" i="11"/>
  <c r="AI7942" i="11" s="1"/>
  <c r="AH7943" i="11"/>
  <c r="AI7943" i="11" s="1"/>
  <c r="AH7944" i="11"/>
  <c r="AI7944" i="11" s="1"/>
  <c r="AH7945" i="11"/>
  <c r="AI7945" i="11" s="1"/>
  <c r="AH7946" i="11"/>
  <c r="AI7946" i="11" s="1"/>
  <c r="AH7947" i="11"/>
  <c r="AI7947" i="11" s="1"/>
  <c r="AH7948" i="11"/>
  <c r="AI7948" i="11" s="1"/>
  <c r="AH7949" i="11"/>
  <c r="AI7949" i="11" s="1"/>
  <c r="AH7950" i="11"/>
  <c r="AI7950" i="11" s="1"/>
  <c r="AH7951" i="11"/>
  <c r="AI7951" i="11" s="1"/>
  <c r="AH7952" i="11"/>
  <c r="AI7952" i="11" s="1"/>
  <c r="AH7953" i="11"/>
  <c r="AI7953" i="11" s="1"/>
  <c r="AH7954" i="11"/>
  <c r="AI7954" i="11" s="1"/>
  <c r="AH7955" i="11"/>
  <c r="AI7955" i="11" s="1"/>
  <c r="AH7956" i="11"/>
  <c r="AI7956" i="11" s="1"/>
  <c r="AH7957" i="11"/>
  <c r="AI7957" i="11" s="1"/>
  <c r="AH7958" i="11"/>
  <c r="AI7958" i="11" s="1"/>
  <c r="AH7959" i="11"/>
  <c r="AI7959" i="11" s="1"/>
  <c r="AH7960" i="11"/>
  <c r="AI7960" i="11" s="1"/>
  <c r="AH7961" i="11"/>
  <c r="AI7961" i="11" s="1"/>
  <c r="AH7962" i="11"/>
  <c r="AI7962" i="11" s="1"/>
  <c r="AH7963" i="11"/>
  <c r="AI7963" i="11" s="1"/>
  <c r="AH7964" i="11"/>
  <c r="AI7964" i="11" s="1"/>
  <c r="AH7965" i="11"/>
  <c r="AI7965" i="11" s="1"/>
  <c r="AH7966" i="11"/>
  <c r="AI7966" i="11" s="1"/>
  <c r="AH7967" i="11"/>
  <c r="AI7967" i="11" s="1"/>
  <c r="AH7968" i="11"/>
  <c r="AI7968" i="11" s="1"/>
  <c r="AH7969" i="11"/>
  <c r="AI7969" i="11" s="1"/>
  <c r="AH7970" i="11"/>
  <c r="AI7970" i="11" s="1"/>
  <c r="AH7971" i="11"/>
  <c r="AI7971" i="11" s="1"/>
  <c r="AH7972" i="11"/>
  <c r="AI7972" i="11" s="1"/>
  <c r="AH7973" i="11"/>
  <c r="AI7973" i="11" s="1"/>
  <c r="AH7974" i="11"/>
  <c r="AI7974" i="11" s="1"/>
  <c r="AH7975" i="11"/>
  <c r="AI7975" i="11" s="1"/>
  <c r="AH7976" i="11"/>
  <c r="AI7976" i="11" s="1"/>
  <c r="AH7977" i="11"/>
  <c r="AI7977" i="11" s="1"/>
  <c r="AH7978" i="11"/>
  <c r="AI7978" i="11" s="1"/>
  <c r="AH7979" i="11"/>
  <c r="AI7979" i="11" s="1"/>
  <c r="AH7980" i="11"/>
  <c r="AI7980" i="11" s="1"/>
  <c r="AH7981" i="11"/>
  <c r="AI7981" i="11" s="1"/>
  <c r="AH7982" i="11"/>
  <c r="AI7982" i="11" s="1"/>
  <c r="AH7983" i="11"/>
  <c r="AI7983" i="11" s="1"/>
  <c r="AH7984" i="11"/>
  <c r="AI7984" i="11" s="1"/>
  <c r="AH7985" i="11"/>
  <c r="AI7985" i="11" s="1"/>
  <c r="AH7986" i="11"/>
  <c r="AI7986" i="11" s="1"/>
  <c r="AH7987" i="11"/>
  <c r="AI7987" i="11" s="1"/>
  <c r="AH7988" i="11"/>
  <c r="AI7988" i="11" s="1"/>
  <c r="AH7989" i="11"/>
  <c r="AI7989" i="11" s="1"/>
  <c r="AH7990" i="11"/>
  <c r="AI7990" i="11" s="1"/>
  <c r="AH7991" i="11"/>
  <c r="AI7991" i="11" s="1"/>
  <c r="AH7992" i="11"/>
  <c r="AI7992" i="11" s="1"/>
  <c r="AH7993" i="11"/>
  <c r="AI7993" i="11" s="1"/>
  <c r="AH7994" i="11"/>
  <c r="AI7994" i="11" s="1"/>
  <c r="AH7995" i="11"/>
  <c r="AI7995" i="11" s="1"/>
  <c r="AH7996" i="11"/>
  <c r="AI7996" i="11" s="1"/>
  <c r="AH7997" i="11"/>
  <c r="AI7997" i="11" s="1"/>
  <c r="AH7998" i="11"/>
  <c r="AI7998" i="11" s="1"/>
  <c r="AH7999" i="11"/>
  <c r="AI7999" i="11" s="1"/>
  <c r="AH8000" i="11"/>
  <c r="AI8000" i="11" s="1"/>
  <c r="AH8001" i="11"/>
  <c r="AI8001" i="11" s="1"/>
  <c r="AH8002" i="11"/>
  <c r="AI8002" i="11" s="1"/>
  <c r="AH8003" i="11"/>
  <c r="AI8003" i="11" s="1"/>
  <c r="AH8004" i="11"/>
  <c r="AI8004" i="11" s="1"/>
  <c r="AH8005" i="11"/>
  <c r="AI8005" i="11" s="1"/>
  <c r="AH8006" i="11"/>
  <c r="AI8006" i="11" s="1"/>
  <c r="AH8007" i="11"/>
  <c r="AI8007" i="11" s="1"/>
  <c r="AH8008" i="11"/>
  <c r="AI8008" i="11" s="1"/>
  <c r="AH8009" i="11"/>
  <c r="AI8009" i="11" s="1"/>
  <c r="AH8010" i="11"/>
  <c r="AI8010" i="11" s="1"/>
  <c r="AH8011" i="11"/>
  <c r="AI8011" i="11" s="1"/>
  <c r="AH8012" i="11"/>
  <c r="AI8012" i="11" s="1"/>
  <c r="AH8013" i="11"/>
  <c r="AI8013" i="11" s="1"/>
  <c r="AH8014" i="11"/>
  <c r="AI8014" i="11" s="1"/>
  <c r="AH8015" i="11"/>
  <c r="AI8015" i="11" s="1"/>
  <c r="AH8016" i="11"/>
  <c r="AI8016" i="11" s="1"/>
  <c r="AH8017" i="11"/>
  <c r="AI8017" i="11" s="1"/>
  <c r="AH8018" i="11"/>
  <c r="AI8018" i="11" s="1"/>
  <c r="AH8019" i="11"/>
  <c r="AI8019" i="11" s="1"/>
  <c r="AH8020" i="11"/>
  <c r="AI8020" i="11" s="1"/>
  <c r="AH8021" i="11"/>
  <c r="AI8021" i="11" s="1"/>
  <c r="AH8022" i="11"/>
  <c r="AI8022" i="11" s="1"/>
  <c r="AH8023" i="11"/>
  <c r="AI8023" i="11" s="1"/>
  <c r="AH8024" i="11"/>
  <c r="AI8024" i="11" s="1"/>
  <c r="AH8025" i="11"/>
  <c r="AI8025" i="11" s="1"/>
  <c r="AH8026" i="11"/>
  <c r="AI8026" i="11" s="1"/>
  <c r="AH8027" i="11"/>
  <c r="AI8027" i="11" s="1"/>
  <c r="AH8028" i="11"/>
  <c r="AI8028" i="11" s="1"/>
  <c r="AH8029" i="11"/>
  <c r="AI8029" i="11" s="1"/>
  <c r="AH8030" i="11"/>
  <c r="AI8030" i="11" s="1"/>
  <c r="AH8031" i="11"/>
  <c r="AI8031" i="11" s="1"/>
  <c r="AH8032" i="11"/>
  <c r="AI8032" i="11" s="1"/>
  <c r="AH8033" i="11"/>
  <c r="AI8033" i="11" s="1"/>
  <c r="AH8034" i="11"/>
  <c r="AI8034" i="11" s="1"/>
  <c r="AH8035" i="11"/>
  <c r="AI8035" i="11" s="1"/>
  <c r="AH8036" i="11"/>
  <c r="AI8036" i="11" s="1"/>
  <c r="AH8037" i="11"/>
  <c r="AI8037" i="11" s="1"/>
  <c r="AH8038" i="11"/>
  <c r="AI8038" i="11" s="1"/>
  <c r="AH8039" i="11"/>
  <c r="AI8039" i="11" s="1"/>
  <c r="AH8040" i="11"/>
  <c r="AI8040" i="11" s="1"/>
  <c r="AH8041" i="11"/>
  <c r="AI8041" i="11" s="1"/>
  <c r="AH8042" i="11"/>
  <c r="AI8042" i="11" s="1"/>
  <c r="AH8043" i="11"/>
  <c r="AI8043" i="11" s="1"/>
  <c r="AH8044" i="11"/>
  <c r="AI8044" i="11" s="1"/>
  <c r="AH8045" i="11"/>
  <c r="AI8045" i="11" s="1"/>
  <c r="AH8046" i="11"/>
  <c r="AI8046" i="11" s="1"/>
  <c r="AH8047" i="11"/>
  <c r="AI8047" i="11" s="1"/>
  <c r="AH8048" i="11"/>
  <c r="AI8048" i="11" s="1"/>
  <c r="AH8049" i="11"/>
  <c r="AI8049" i="11" s="1"/>
  <c r="AH8050" i="11"/>
  <c r="AI8050" i="11" s="1"/>
  <c r="AH8051" i="11"/>
  <c r="AI8051" i="11" s="1"/>
  <c r="AH8052" i="11"/>
  <c r="AI8052" i="11" s="1"/>
  <c r="AH8053" i="11"/>
  <c r="AI8053" i="11" s="1"/>
  <c r="AH8054" i="11"/>
  <c r="AI8054" i="11" s="1"/>
  <c r="AH8055" i="11"/>
  <c r="AI8055" i="11" s="1"/>
  <c r="AH8056" i="11"/>
  <c r="AI8056" i="11" s="1"/>
  <c r="AH8057" i="11"/>
  <c r="AI8057" i="11" s="1"/>
  <c r="AH8058" i="11"/>
  <c r="AI8058" i="11" s="1"/>
  <c r="AH8059" i="11"/>
  <c r="AI8059" i="11" s="1"/>
  <c r="AH8060" i="11"/>
  <c r="AI8060" i="11" s="1"/>
  <c r="AH8061" i="11"/>
  <c r="AI8061" i="11" s="1"/>
  <c r="AH8062" i="11"/>
  <c r="AI8062" i="11" s="1"/>
  <c r="AH8063" i="11"/>
  <c r="AI8063" i="11" s="1"/>
  <c r="AH8064" i="11"/>
  <c r="AI8064" i="11" s="1"/>
  <c r="AH8065" i="11"/>
  <c r="AI8065" i="11" s="1"/>
  <c r="AH8066" i="11"/>
  <c r="AI8066" i="11" s="1"/>
  <c r="AH8067" i="11"/>
  <c r="AI8067" i="11" s="1"/>
  <c r="AH8068" i="11"/>
  <c r="AI8068" i="11" s="1"/>
  <c r="AH8069" i="11"/>
  <c r="AI8069" i="11" s="1"/>
  <c r="AH8070" i="11"/>
  <c r="AI8070" i="11" s="1"/>
  <c r="AH8071" i="11"/>
  <c r="AI8071" i="11" s="1"/>
  <c r="AH8072" i="11"/>
  <c r="AI8072" i="11" s="1"/>
  <c r="AH8073" i="11"/>
  <c r="AI8073" i="11" s="1"/>
  <c r="AH8074" i="11"/>
  <c r="AI8074" i="11" s="1"/>
  <c r="AH8075" i="11"/>
  <c r="AI8075" i="11" s="1"/>
  <c r="AH8076" i="11"/>
  <c r="AI8076" i="11" s="1"/>
  <c r="AH8077" i="11"/>
  <c r="AI8077" i="11" s="1"/>
  <c r="AH8078" i="11"/>
  <c r="AI8078" i="11" s="1"/>
  <c r="AH8079" i="11"/>
  <c r="AI8079" i="11" s="1"/>
  <c r="AH8080" i="11"/>
  <c r="AI8080" i="11" s="1"/>
  <c r="AH8081" i="11"/>
  <c r="AI8081" i="11" s="1"/>
  <c r="AH8082" i="11"/>
  <c r="AI8082" i="11" s="1"/>
  <c r="AH8083" i="11"/>
  <c r="AI8083" i="11" s="1"/>
  <c r="AH8084" i="11"/>
  <c r="AI8084" i="11" s="1"/>
  <c r="AH8085" i="11"/>
  <c r="AI8085" i="11" s="1"/>
  <c r="AH8086" i="11"/>
  <c r="AI8086" i="11" s="1"/>
  <c r="AH8087" i="11"/>
  <c r="AI8087" i="11" s="1"/>
  <c r="AH8088" i="11"/>
  <c r="AI8088" i="11" s="1"/>
  <c r="AH8089" i="11"/>
  <c r="AI8089" i="11" s="1"/>
  <c r="AH8090" i="11"/>
  <c r="AI8090" i="11" s="1"/>
  <c r="AH8091" i="11"/>
  <c r="AI8091" i="11" s="1"/>
  <c r="AH8092" i="11"/>
  <c r="AI8092" i="11" s="1"/>
  <c r="AH8093" i="11"/>
  <c r="AI8093" i="11" s="1"/>
  <c r="AH8094" i="11"/>
  <c r="AI8094" i="11" s="1"/>
  <c r="AH8095" i="11"/>
  <c r="AI8095" i="11" s="1"/>
  <c r="AH8096" i="11"/>
  <c r="AI8096" i="11" s="1"/>
  <c r="AH8097" i="11"/>
  <c r="AI8097" i="11" s="1"/>
  <c r="AH8098" i="11"/>
  <c r="AI8098" i="11" s="1"/>
  <c r="AH8099" i="11"/>
  <c r="AI8099" i="11" s="1"/>
  <c r="AH8100" i="11"/>
  <c r="AI8100" i="11" s="1"/>
  <c r="AH8101" i="11"/>
  <c r="AI8101" i="11" s="1"/>
  <c r="AH8102" i="11"/>
  <c r="AI8102" i="11" s="1"/>
  <c r="AH8103" i="11"/>
  <c r="AI8103" i="11" s="1"/>
  <c r="AH8104" i="11"/>
  <c r="AI8104" i="11" s="1"/>
  <c r="AH8105" i="11"/>
  <c r="AI8105" i="11" s="1"/>
  <c r="AH8106" i="11"/>
  <c r="AI8106" i="11" s="1"/>
  <c r="AH8107" i="11"/>
  <c r="AI8107" i="11" s="1"/>
  <c r="AH8108" i="11"/>
  <c r="AI8108" i="11" s="1"/>
  <c r="AH8109" i="11"/>
  <c r="AI8109" i="11" s="1"/>
  <c r="AH8110" i="11"/>
  <c r="AI8110" i="11" s="1"/>
  <c r="AH8111" i="11"/>
  <c r="AI8111" i="11" s="1"/>
  <c r="AH8112" i="11"/>
  <c r="AI8112" i="11" s="1"/>
  <c r="AH8113" i="11"/>
  <c r="AI8113" i="11" s="1"/>
  <c r="AH8114" i="11"/>
  <c r="AI8114" i="11" s="1"/>
  <c r="AH8115" i="11"/>
  <c r="AI8115" i="11" s="1"/>
  <c r="AH8116" i="11"/>
  <c r="AI8116" i="11" s="1"/>
  <c r="AH8117" i="11"/>
  <c r="AI8117" i="11" s="1"/>
  <c r="AH8118" i="11"/>
  <c r="AI8118" i="11" s="1"/>
  <c r="AH8119" i="11"/>
  <c r="AI8119" i="11" s="1"/>
  <c r="AH8120" i="11"/>
  <c r="AI8120" i="11" s="1"/>
  <c r="AH8121" i="11"/>
  <c r="AI8121" i="11" s="1"/>
  <c r="AH8122" i="11"/>
  <c r="AI8122" i="11" s="1"/>
  <c r="AH8123" i="11"/>
  <c r="AI8123" i="11" s="1"/>
  <c r="AH8124" i="11"/>
  <c r="AI8124" i="11" s="1"/>
  <c r="AH8125" i="11"/>
  <c r="AI8125" i="11" s="1"/>
  <c r="AH8126" i="11"/>
  <c r="AI8126" i="11" s="1"/>
  <c r="AH8127" i="11"/>
  <c r="AI8127" i="11" s="1"/>
  <c r="AH8128" i="11"/>
  <c r="AI8128" i="11" s="1"/>
  <c r="AH8129" i="11"/>
  <c r="AI8129" i="11" s="1"/>
  <c r="AH8130" i="11"/>
  <c r="AI8130" i="11" s="1"/>
  <c r="AH8131" i="11"/>
  <c r="AI8131" i="11" s="1"/>
  <c r="AH8132" i="11"/>
  <c r="AI8132" i="11" s="1"/>
  <c r="AH8133" i="11"/>
  <c r="AI8133" i="11" s="1"/>
  <c r="AH8134" i="11"/>
  <c r="AI8134" i="11" s="1"/>
  <c r="AH8135" i="11"/>
  <c r="AI8135" i="11" s="1"/>
  <c r="AH8136" i="11"/>
  <c r="AI8136" i="11" s="1"/>
  <c r="AH8137" i="11"/>
  <c r="AI8137" i="11" s="1"/>
  <c r="AH8138" i="11"/>
  <c r="AI8138" i="11" s="1"/>
  <c r="AH8139" i="11"/>
  <c r="AI8139" i="11" s="1"/>
  <c r="AH8140" i="11"/>
  <c r="AI8140" i="11" s="1"/>
  <c r="AH8141" i="11"/>
  <c r="AI8141" i="11" s="1"/>
  <c r="AH8142" i="11"/>
  <c r="AI8142" i="11" s="1"/>
  <c r="AH8143" i="11"/>
  <c r="AI8143" i="11" s="1"/>
  <c r="AH8144" i="11"/>
  <c r="AI8144" i="11" s="1"/>
  <c r="AH8145" i="11"/>
  <c r="AI8145" i="11" s="1"/>
  <c r="AH8146" i="11"/>
  <c r="AI8146" i="11" s="1"/>
  <c r="AH8147" i="11"/>
  <c r="AI8147" i="11" s="1"/>
  <c r="AH8148" i="11"/>
  <c r="AI8148" i="11" s="1"/>
  <c r="AH8149" i="11"/>
  <c r="AI8149" i="11" s="1"/>
  <c r="AH8150" i="11"/>
  <c r="AI8150" i="11" s="1"/>
  <c r="AH8151" i="11"/>
  <c r="AI8151" i="11" s="1"/>
  <c r="AH8152" i="11"/>
  <c r="AI8152" i="11" s="1"/>
  <c r="AH8153" i="11"/>
  <c r="AI8153" i="11" s="1"/>
  <c r="AH8154" i="11"/>
  <c r="AI8154" i="11" s="1"/>
  <c r="AH8155" i="11"/>
  <c r="AI8155" i="11" s="1"/>
  <c r="AH8156" i="11"/>
  <c r="AI8156" i="11" s="1"/>
  <c r="AH8157" i="11"/>
  <c r="AI8157" i="11" s="1"/>
  <c r="AH8158" i="11"/>
  <c r="AI8158" i="11" s="1"/>
  <c r="AH8159" i="11"/>
  <c r="AI8159" i="11" s="1"/>
  <c r="AH8160" i="11"/>
  <c r="AI8160" i="11" s="1"/>
  <c r="AH8161" i="11"/>
  <c r="AI8161" i="11" s="1"/>
  <c r="AH8162" i="11"/>
  <c r="AI8162" i="11" s="1"/>
  <c r="AH8163" i="11"/>
  <c r="AI8163" i="11" s="1"/>
  <c r="AH8164" i="11"/>
  <c r="AI8164" i="11" s="1"/>
  <c r="AH8165" i="11"/>
  <c r="AI8165" i="11" s="1"/>
  <c r="AH8166" i="11"/>
  <c r="AI8166" i="11" s="1"/>
  <c r="AH8167" i="11"/>
  <c r="AI8167" i="11" s="1"/>
  <c r="AH8168" i="11"/>
  <c r="AI8168" i="11" s="1"/>
  <c r="AH8169" i="11"/>
  <c r="AI8169" i="11" s="1"/>
  <c r="AH8170" i="11"/>
  <c r="AI8170" i="11" s="1"/>
  <c r="AH8171" i="11"/>
  <c r="AI8171" i="11" s="1"/>
  <c r="AH8172" i="11"/>
  <c r="AI8172" i="11" s="1"/>
  <c r="AH8173" i="11"/>
  <c r="AI8173" i="11" s="1"/>
  <c r="AH8174" i="11"/>
  <c r="AI8174" i="11" s="1"/>
  <c r="AH8175" i="11"/>
  <c r="AI8175" i="11" s="1"/>
  <c r="AH8176" i="11"/>
  <c r="AI8176" i="11" s="1"/>
  <c r="AH8177" i="11"/>
  <c r="AI8177" i="11" s="1"/>
  <c r="AH8178" i="11"/>
  <c r="AI8178" i="11" s="1"/>
  <c r="AH8179" i="11"/>
  <c r="AI8179" i="11" s="1"/>
  <c r="AH8180" i="11"/>
  <c r="AI8180" i="11" s="1"/>
  <c r="AH8181" i="11"/>
  <c r="AI8181" i="11" s="1"/>
  <c r="AH8182" i="11"/>
  <c r="AI8182" i="11" s="1"/>
  <c r="AH8183" i="11"/>
  <c r="AI8183" i="11" s="1"/>
  <c r="AH8184" i="11"/>
  <c r="AI8184" i="11" s="1"/>
  <c r="AH8185" i="11"/>
  <c r="AI8185" i="11" s="1"/>
  <c r="AH8186" i="11"/>
  <c r="AI8186" i="11" s="1"/>
  <c r="AH8187" i="11"/>
  <c r="AI8187" i="11" s="1"/>
  <c r="AH8188" i="11"/>
  <c r="AI8188" i="11" s="1"/>
  <c r="AH8189" i="11"/>
  <c r="AI8189" i="11" s="1"/>
  <c r="AH8190" i="11"/>
  <c r="AI8190" i="11" s="1"/>
  <c r="AH8191" i="11"/>
  <c r="AI8191" i="11" s="1"/>
  <c r="AH8192" i="11"/>
  <c r="AI8192" i="11" s="1"/>
  <c r="AH8193" i="11"/>
  <c r="AI8193" i="11" s="1"/>
  <c r="AH8194" i="11"/>
  <c r="AI8194" i="11" s="1"/>
  <c r="AH8195" i="11"/>
  <c r="AI8195" i="11" s="1"/>
  <c r="AH8196" i="11"/>
  <c r="AI8196" i="11" s="1"/>
  <c r="AH8197" i="11"/>
  <c r="AI8197" i="11" s="1"/>
  <c r="AH8198" i="11"/>
  <c r="AI8198" i="11" s="1"/>
  <c r="AH8199" i="11"/>
  <c r="AI8199" i="11" s="1"/>
  <c r="AH8200" i="11"/>
  <c r="AI8200" i="11" s="1"/>
  <c r="AH8201" i="11"/>
  <c r="AI8201" i="11" s="1"/>
  <c r="AH8202" i="11"/>
  <c r="AI8202" i="11" s="1"/>
  <c r="AH8203" i="11"/>
  <c r="AI8203" i="11" s="1"/>
  <c r="AH8204" i="11"/>
  <c r="AI8204" i="11" s="1"/>
  <c r="AH8205" i="11"/>
  <c r="AI8205" i="11" s="1"/>
  <c r="AH8206" i="11"/>
  <c r="AI8206" i="11" s="1"/>
  <c r="AH8207" i="11"/>
  <c r="AI8207" i="11" s="1"/>
  <c r="AH8208" i="11"/>
  <c r="AI8208" i="11" s="1"/>
  <c r="AH8209" i="11"/>
  <c r="AI8209" i="11" s="1"/>
  <c r="AH8210" i="11"/>
  <c r="AI8210" i="11" s="1"/>
  <c r="AH8211" i="11"/>
  <c r="AI8211" i="11" s="1"/>
  <c r="AH8212" i="11"/>
  <c r="AI8212" i="11" s="1"/>
  <c r="AH8213" i="11"/>
  <c r="AI8213" i="11" s="1"/>
  <c r="AH8214" i="11"/>
  <c r="AI8214" i="11" s="1"/>
  <c r="AH8215" i="11"/>
  <c r="AI8215" i="11" s="1"/>
  <c r="AH8216" i="11"/>
  <c r="AI8216" i="11" s="1"/>
  <c r="AH8217" i="11"/>
  <c r="AI8217" i="11" s="1"/>
  <c r="AH8218" i="11"/>
  <c r="AI8218" i="11" s="1"/>
  <c r="AH8219" i="11"/>
  <c r="AI8219" i="11" s="1"/>
  <c r="AH8220" i="11"/>
  <c r="AI8220" i="11" s="1"/>
  <c r="AH8221" i="11"/>
  <c r="AI8221" i="11" s="1"/>
  <c r="AH8222" i="11"/>
  <c r="AI8222" i="11" s="1"/>
  <c r="AH8223" i="11"/>
  <c r="AI8223" i="11" s="1"/>
  <c r="AH8224" i="11"/>
  <c r="AI8224" i="11" s="1"/>
  <c r="AH8225" i="11"/>
  <c r="AI8225" i="11" s="1"/>
  <c r="AH8226" i="11"/>
  <c r="AI8226" i="11" s="1"/>
  <c r="AH8227" i="11"/>
  <c r="AI8227" i="11" s="1"/>
  <c r="AH8228" i="11"/>
  <c r="AI8228" i="11" s="1"/>
  <c r="AH8229" i="11"/>
  <c r="AI8229" i="11" s="1"/>
  <c r="AH8230" i="11"/>
  <c r="AI8230" i="11" s="1"/>
  <c r="AH8231" i="11"/>
  <c r="AI8231" i="11" s="1"/>
  <c r="AH8232" i="11"/>
  <c r="AI8232" i="11" s="1"/>
  <c r="AH8233" i="11"/>
  <c r="AI8233" i="11" s="1"/>
  <c r="AH8234" i="11"/>
  <c r="AI8234" i="11" s="1"/>
  <c r="AH8235" i="11"/>
  <c r="AI8235" i="11" s="1"/>
  <c r="AH8236" i="11"/>
  <c r="AI8236" i="11" s="1"/>
  <c r="AH8237" i="11"/>
  <c r="AI8237" i="11" s="1"/>
  <c r="AH8238" i="11"/>
  <c r="AI8238" i="11" s="1"/>
  <c r="AH8239" i="11"/>
  <c r="AI8239" i="11" s="1"/>
  <c r="AH8240" i="11"/>
  <c r="AI8240" i="11" s="1"/>
  <c r="AH8241" i="11"/>
  <c r="AI8241" i="11" s="1"/>
  <c r="AH8242" i="11"/>
  <c r="AI8242" i="11" s="1"/>
  <c r="AH8243" i="11"/>
  <c r="AI8243" i="11" s="1"/>
  <c r="AH8244" i="11"/>
  <c r="AI8244" i="11" s="1"/>
  <c r="AH8245" i="11"/>
  <c r="AI8245" i="11" s="1"/>
  <c r="AH8246" i="11"/>
  <c r="AI8246" i="11" s="1"/>
  <c r="AH8247" i="11"/>
  <c r="AI8247" i="11" s="1"/>
  <c r="AH8248" i="11"/>
  <c r="AI8248" i="11" s="1"/>
  <c r="AH8249" i="11"/>
  <c r="AI8249" i="11" s="1"/>
  <c r="AH8250" i="11"/>
  <c r="AI8250" i="11" s="1"/>
  <c r="AH8251" i="11"/>
  <c r="AI8251" i="11" s="1"/>
  <c r="AH8252" i="11"/>
  <c r="AI8252" i="11" s="1"/>
  <c r="AH8253" i="11"/>
  <c r="AI8253" i="11" s="1"/>
  <c r="AH8254" i="11"/>
  <c r="AI8254" i="11" s="1"/>
  <c r="AH8255" i="11"/>
  <c r="AI8255" i="11" s="1"/>
  <c r="AH8256" i="11"/>
  <c r="AI8256" i="11" s="1"/>
  <c r="AH8257" i="11"/>
  <c r="AI8257" i="11" s="1"/>
  <c r="AH8258" i="11"/>
  <c r="AI8258" i="11" s="1"/>
  <c r="AH8259" i="11"/>
  <c r="AI8259" i="11" s="1"/>
  <c r="AH8260" i="11"/>
  <c r="AI8260" i="11" s="1"/>
  <c r="AH8261" i="11"/>
  <c r="AI8261" i="11" s="1"/>
  <c r="AH8262" i="11"/>
  <c r="AI8262" i="11" s="1"/>
  <c r="AH8263" i="11"/>
  <c r="AI8263" i="11" s="1"/>
  <c r="AH8264" i="11"/>
  <c r="AI8264" i="11" s="1"/>
  <c r="AH8265" i="11"/>
  <c r="AI8265" i="11" s="1"/>
  <c r="AH8266" i="11"/>
  <c r="AI8266" i="11" s="1"/>
  <c r="AH8267" i="11"/>
  <c r="AI8267" i="11" s="1"/>
  <c r="AH8268" i="11"/>
  <c r="AI8268" i="11" s="1"/>
  <c r="AH8269" i="11"/>
  <c r="AI8269" i="11" s="1"/>
  <c r="AH8270" i="11"/>
  <c r="AI8270" i="11" s="1"/>
  <c r="AH8271" i="11"/>
  <c r="AI8271" i="11" s="1"/>
  <c r="AH8272" i="11"/>
  <c r="AI8272" i="11" s="1"/>
  <c r="AH8273" i="11"/>
  <c r="AI8273" i="11" s="1"/>
  <c r="AH8274" i="11"/>
  <c r="AI8274" i="11" s="1"/>
  <c r="AH8275" i="11"/>
  <c r="AI8275" i="11" s="1"/>
  <c r="AH10" i="13"/>
  <c r="AI10" i="13" s="1"/>
  <c r="AJ10" i="13"/>
  <c r="AH11" i="13"/>
  <c r="AI11" i="13" s="1"/>
  <c r="AJ11" i="13"/>
  <c r="AH12" i="13"/>
  <c r="AI12" i="13" s="1"/>
  <c r="AJ12" i="13"/>
  <c r="AH13" i="13"/>
  <c r="AI13" i="13" s="1"/>
  <c r="AJ13" i="13"/>
  <c r="AH14" i="13"/>
  <c r="AI14" i="13" s="1"/>
  <c r="AJ14" i="13"/>
  <c r="AH15" i="13"/>
  <c r="AI15" i="13" s="1"/>
  <c r="AJ15" i="13"/>
  <c r="AH16" i="13"/>
  <c r="AI16" i="13" s="1"/>
  <c r="AJ16" i="13"/>
  <c r="AH17" i="13"/>
  <c r="AI17" i="13" s="1"/>
  <c r="AJ17" i="13"/>
  <c r="AH18" i="13"/>
  <c r="AI18" i="13" s="1"/>
  <c r="AJ18" i="13"/>
  <c r="AH19" i="13"/>
  <c r="AI19" i="13" s="1"/>
  <c r="AJ19" i="13"/>
  <c r="AH20" i="13"/>
  <c r="AI20" i="13" s="1"/>
  <c r="AJ20" i="13"/>
  <c r="AH21" i="13"/>
  <c r="AI21" i="13" s="1"/>
  <c r="AJ21" i="13"/>
  <c r="AH22" i="13"/>
  <c r="AI22" i="13" s="1"/>
  <c r="AJ22" i="13"/>
  <c r="AH23" i="13"/>
  <c r="AI23" i="13" s="1"/>
  <c r="AJ23" i="13"/>
  <c r="AH24" i="13"/>
  <c r="AI24" i="13" s="1"/>
  <c r="AJ24" i="13"/>
  <c r="AH25" i="13"/>
  <c r="AI25" i="13" s="1"/>
  <c r="AJ25" i="13"/>
  <c r="AH26" i="13"/>
  <c r="AI26" i="13" s="1"/>
  <c r="AJ26" i="13"/>
  <c r="AH27" i="13"/>
  <c r="AI27" i="13" s="1"/>
  <c r="AJ27" i="13"/>
  <c r="AH28" i="13"/>
  <c r="AI28" i="13" s="1"/>
  <c r="AJ28" i="13"/>
  <c r="AH29" i="13"/>
  <c r="AI29" i="13" s="1"/>
  <c r="AJ29" i="13"/>
  <c r="AH30" i="13"/>
  <c r="AI30" i="13" s="1"/>
  <c r="AJ30" i="13"/>
  <c r="AH31" i="13"/>
  <c r="AI31" i="13" s="1"/>
  <c r="AJ31" i="13"/>
  <c r="AH32" i="13"/>
  <c r="AI32" i="13" s="1"/>
  <c r="AJ32" i="13"/>
  <c r="AH33" i="13"/>
  <c r="AI33" i="13" s="1"/>
  <c r="AJ33" i="13"/>
  <c r="AH34" i="13"/>
  <c r="AI34" i="13" s="1"/>
  <c r="AJ34" i="13"/>
  <c r="AH35" i="13"/>
  <c r="AI35" i="13" s="1"/>
  <c r="AJ35" i="13"/>
  <c r="AH36" i="13"/>
  <c r="AI36" i="13" s="1"/>
  <c r="AJ36" i="13"/>
  <c r="AH37" i="13"/>
  <c r="AI37" i="13" s="1"/>
  <c r="AJ37" i="13"/>
  <c r="AH38" i="13"/>
  <c r="AI38" i="13" s="1"/>
  <c r="AJ38" i="13"/>
  <c r="AH39" i="13"/>
  <c r="AI39" i="13" s="1"/>
  <c r="AJ39" i="13"/>
  <c r="AH40" i="13"/>
  <c r="AI40" i="13" s="1"/>
  <c r="AJ40" i="13"/>
  <c r="AH41" i="13"/>
  <c r="AI41" i="13" s="1"/>
  <c r="AJ41" i="13"/>
  <c r="AH42" i="13"/>
  <c r="AI42" i="13" s="1"/>
  <c r="AJ42" i="13"/>
  <c r="AH43" i="13"/>
  <c r="AI43" i="13" s="1"/>
  <c r="AJ43" i="13"/>
  <c r="AH44" i="13"/>
  <c r="AI44" i="13" s="1"/>
  <c r="AJ44" i="13"/>
  <c r="AH45" i="13"/>
  <c r="AI45" i="13" s="1"/>
  <c r="AJ45" i="13"/>
  <c r="AH46" i="13"/>
  <c r="AI46" i="13" s="1"/>
  <c r="AH47" i="13"/>
  <c r="AI47" i="13" s="1"/>
  <c r="AJ47" i="13"/>
  <c r="AH48" i="13"/>
  <c r="AI48" i="13" s="1"/>
  <c r="AH49" i="13"/>
  <c r="AI49" i="13" s="1"/>
  <c r="AH50" i="13"/>
  <c r="AI50" i="13" s="1"/>
  <c r="AJ50" i="13"/>
  <c r="AH55" i="13"/>
  <c r="AI55" i="13" s="1"/>
  <c r="AJ55" i="13"/>
  <c r="AH56" i="13"/>
  <c r="AI56" i="13" s="1"/>
  <c r="AJ56" i="13"/>
  <c r="AH57" i="13"/>
  <c r="AI57" i="13" s="1"/>
  <c r="AJ57" i="13"/>
  <c r="AH58" i="13"/>
  <c r="AI58" i="13" s="1"/>
  <c r="AJ58" i="13"/>
  <c r="AH59" i="13"/>
  <c r="AI59" i="13" s="1"/>
  <c r="AJ59" i="13"/>
  <c r="AH60" i="13"/>
  <c r="AI60" i="13" s="1"/>
  <c r="AJ60" i="13"/>
  <c r="AH63" i="13"/>
  <c r="AI63" i="13" s="1"/>
  <c r="AJ63" i="13"/>
  <c r="AH64" i="13"/>
  <c r="AI64" i="13" s="1"/>
  <c r="AJ64" i="13"/>
  <c r="AH65" i="13"/>
  <c r="AI65" i="13" s="1"/>
  <c r="AJ65" i="13"/>
  <c r="AH66" i="13"/>
  <c r="AI66" i="13" s="1"/>
  <c r="AJ66" i="13"/>
  <c r="AH67" i="13"/>
  <c r="AI67" i="13" s="1"/>
  <c r="AJ67" i="13"/>
  <c r="AH68" i="13"/>
  <c r="AI68" i="13" s="1"/>
  <c r="AJ68" i="13"/>
  <c r="AH69" i="13"/>
  <c r="AI69" i="13" s="1"/>
  <c r="AJ69" i="13"/>
  <c r="AH70" i="13"/>
  <c r="AI70" i="13" s="1"/>
  <c r="AJ70" i="13"/>
  <c r="AH71" i="13"/>
  <c r="AI71" i="13" s="1"/>
  <c r="AJ71" i="13"/>
  <c r="AH72" i="13"/>
  <c r="AI72" i="13" s="1"/>
  <c r="AJ72" i="13"/>
  <c r="AH73" i="13"/>
  <c r="AI73" i="13" s="1"/>
  <c r="AJ73" i="13"/>
  <c r="AH74" i="13"/>
  <c r="AI74" i="13" s="1"/>
  <c r="AH75" i="13"/>
  <c r="AI75" i="13" s="1"/>
  <c r="AJ75" i="13"/>
  <c r="AH76" i="13"/>
  <c r="AI76" i="13" s="1"/>
  <c r="AJ76" i="13"/>
  <c r="AH77" i="13"/>
  <c r="AI77" i="13" s="1"/>
  <c r="AJ77" i="13"/>
  <c r="AH78" i="13"/>
  <c r="AI78" i="13" s="1"/>
  <c r="AH79" i="13"/>
  <c r="AI79" i="13" s="1"/>
  <c r="AH80" i="13"/>
  <c r="AI80" i="13" s="1"/>
  <c r="AH81" i="13"/>
  <c r="AI81" i="13" s="1"/>
  <c r="AJ81" i="13"/>
  <c r="AH82" i="13"/>
  <c r="AI82" i="13" s="1"/>
  <c r="AH83" i="13"/>
  <c r="AI83" i="13" s="1"/>
  <c r="AJ83" i="13"/>
  <c r="AH84" i="13"/>
  <c r="AI84" i="13" s="1"/>
  <c r="AJ84" i="13"/>
  <c r="AH85" i="13"/>
  <c r="AI85" i="13" s="1"/>
  <c r="AJ85" i="13"/>
  <c r="AH86" i="13"/>
  <c r="AI86" i="13" s="1"/>
  <c r="AJ86" i="13"/>
  <c r="AH87" i="13"/>
  <c r="AI87" i="13" s="1"/>
  <c r="AJ87" i="13"/>
  <c r="AH88" i="13"/>
  <c r="AI88" i="13" s="1"/>
  <c r="AJ88" i="13"/>
  <c r="AH89" i="13"/>
  <c r="AI89" i="13" s="1"/>
  <c r="AJ89" i="13"/>
  <c r="AH90" i="13"/>
  <c r="AI90" i="13" s="1"/>
  <c r="AJ90" i="13"/>
  <c r="AH91" i="13"/>
  <c r="AI91" i="13" s="1"/>
  <c r="AJ91" i="13"/>
  <c r="AH92" i="13"/>
  <c r="AI92" i="13" s="1"/>
  <c r="AJ92" i="13"/>
  <c r="AH93" i="13"/>
  <c r="AI93" i="13" s="1"/>
  <c r="AJ93" i="13"/>
  <c r="AH94" i="13"/>
  <c r="AI94" i="13" s="1"/>
  <c r="AJ94" i="13"/>
  <c r="AH95" i="13"/>
  <c r="AI95" i="13" s="1"/>
  <c r="AJ95" i="13"/>
  <c r="AH96" i="13"/>
  <c r="AI96" i="13" s="1"/>
  <c r="AJ96" i="13"/>
  <c r="AH97" i="13"/>
  <c r="AI97" i="13" s="1"/>
  <c r="AJ97" i="13"/>
  <c r="AH98" i="13"/>
  <c r="AI98" i="13" s="1"/>
  <c r="AJ98" i="13"/>
  <c r="AH99" i="13"/>
  <c r="AI99" i="13" s="1"/>
  <c r="AH100" i="13"/>
  <c r="AI100" i="13" s="1"/>
  <c r="AJ100" i="13"/>
  <c r="AH101" i="13"/>
  <c r="AI101" i="13" s="1"/>
  <c r="AJ101" i="13"/>
  <c r="AH102" i="13"/>
  <c r="AI102" i="13" s="1"/>
  <c r="AJ102" i="13"/>
  <c r="AH103" i="13"/>
  <c r="AI103" i="13" s="1"/>
  <c r="AJ103" i="13"/>
  <c r="AH104" i="13"/>
  <c r="AI104" i="13" s="1"/>
  <c r="AJ104" i="13"/>
  <c r="AH105" i="13"/>
  <c r="AI105" i="13" s="1"/>
  <c r="AJ105" i="13"/>
  <c r="AH106" i="13"/>
  <c r="AI106" i="13" s="1"/>
  <c r="AJ106" i="13"/>
  <c r="AH107" i="13"/>
  <c r="AI107" i="13" s="1"/>
  <c r="AH108" i="13"/>
  <c r="AI108" i="13" s="1"/>
  <c r="AH109" i="13"/>
  <c r="AI109" i="13" s="1"/>
  <c r="AJ109" i="13"/>
  <c r="AH111" i="13"/>
  <c r="AI111" i="13" s="1"/>
  <c r="AJ111" i="13"/>
  <c r="AH112" i="13"/>
  <c r="AI112" i="13" s="1"/>
  <c r="AH113" i="13"/>
  <c r="AI113" i="13" s="1"/>
  <c r="AJ113" i="13"/>
  <c r="AH114" i="13"/>
  <c r="AI114" i="13" s="1"/>
  <c r="AJ114" i="13"/>
  <c r="AH115" i="13"/>
  <c r="AI115" i="13" s="1"/>
  <c r="AJ115" i="13"/>
  <c r="AH116" i="13"/>
  <c r="AI116" i="13" s="1"/>
  <c r="AJ116" i="13"/>
  <c r="AH117" i="13"/>
  <c r="AI117" i="13" s="1"/>
  <c r="AJ117" i="13"/>
  <c r="AH118" i="13"/>
  <c r="AI118" i="13" s="1"/>
  <c r="AJ118" i="13"/>
  <c r="AH119" i="13"/>
  <c r="AI119" i="13" s="1"/>
  <c r="AJ119" i="13"/>
  <c r="AH120" i="13"/>
  <c r="AI120" i="13" s="1"/>
  <c r="AJ120" i="13"/>
  <c r="AH121" i="13"/>
  <c r="AI121" i="13" s="1"/>
  <c r="AJ121" i="13"/>
  <c r="AH122" i="13"/>
  <c r="AI122" i="13" s="1"/>
  <c r="AJ122" i="13"/>
  <c r="AH123" i="13"/>
  <c r="AI123" i="13" s="1"/>
  <c r="AJ123" i="13"/>
  <c r="AH124" i="13"/>
  <c r="AI124" i="13" s="1"/>
  <c r="AJ124" i="13"/>
  <c r="AH125" i="13"/>
  <c r="AI125" i="13" s="1"/>
  <c r="AJ125" i="13"/>
  <c r="AH126" i="13"/>
  <c r="AI126" i="13" s="1"/>
  <c r="AJ126" i="13"/>
  <c r="AH127" i="13"/>
  <c r="AI127" i="13" s="1"/>
  <c r="AJ127" i="13"/>
  <c r="AH128" i="13"/>
  <c r="AI128" i="13" s="1"/>
  <c r="AJ128" i="13"/>
  <c r="AH129" i="13"/>
  <c r="AI129" i="13" s="1"/>
  <c r="AJ129" i="13"/>
  <c r="AH130" i="13"/>
  <c r="AI130" i="13" s="1"/>
  <c r="AJ130" i="13"/>
  <c r="AH131" i="13"/>
  <c r="AI131" i="13" s="1"/>
  <c r="AJ131" i="13"/>
  <c r="AH132" i="13"/>
  <c r="AI132" i="13" s="1"/>
  <c r="AJ132" i="13"/>
  <c r="AH133" i="13"/>
  <c r="AI133" i="13" s="1"/>
  <c r="AJ133" i="13"/>
  <c r="AH134" i="13"/>
  <c r="AI134" i="13" s="1"/>
  <c r="AJ134" i="13"/>
  <c r="AH135" i="13"/>
  <c r="AI135" i="13" s="1"/>
  <c r="AJ135" i="13"/>
  <c r="AH136" i="13"/>
  <c r="AI136" i="13" s="1"/>
  <c r="AJ136" i="13"/>
  <c r="AH137" i="13"/>
  <c r="AI137" i="13" s="1"/>
  <c r="AJ137" i="13"/>
  <c r="AH138" i="13"/>
  <c r="AI138" i="13" s="1"/>
  <c r="AJ138" i="13"/>
  <c r="AH139" i="13"/>
  <c r="AI139" i="13" s="1"/>
  <c r="AH140" i="13"/>
  <c r="AI140" i="13" s="1"/>
  <c r="AJ140" i="13"/>
  <c r="AH141" i="13"/>
  <c r="AI141" i="13" s="1"/>
  <c r="AJ141" i="13"/>
  <c r="AH142" i="13"/>
  <c r="AI142" i="13" s="1"/>
  <c r="AJ142" i="13"/>
  <c r="AH143" i="13"/>
  <c r="AI143" i="13" s="1"/>
  <c r="AJ143" i="13"/>
  <c r="AH144" i="13"/>
  <c r="AI144" i="13" s="1"/>
  <c r="AJ144" i="13"/>
  <c r="AH145" i="13"/>
  <c r="AI145" i="13" s="1"/>
  <c r="AJ145" i="13"/>
  <c r="AH146" i="13"/>
  <c r="AI146" i="13" s="1"/>
  <c r="AJ146" i="13"/>
  <c r="AH147" i="13"/>
  <c r="AI147" i="13" s="1"/>
  <c r="AH148" i="13"/>
  <c r="AI148" i="13" s="1"/>
  <c r="AH149" i="13"/>
  <c r="AI149" i="13" s="1"/>
  <c r="AJ149" i="13"/>
  <c r="AH150" i="13"/>
  <c r="AI150" i="13" s="1"/>
  <c r="AH151" i="13"/>
  <c r="AI151" i="13" s="1"/>
  <c r="AJ151" i="13"/>
  <c r="AH152" i="13"/>
  <c r="AI152" i="13" s="1"/>
  <c r="AJ152" i="13"/>
  <c r="AH153" i="13"/>
  <c r="AI153" i="13" s="1"/>
  <c r="AJ153" i="13"/>
  <c r="AH154" i="13"/>
  <c r="AI154" i="13" s="1"/>
  <c r="AJ154" i="13"/>
  <c r="AH155" i="13"/>
  <c r="AI155" i="13" s="1"/>
  <c r="AJ155" i="13"/>
  <c r="AH156" i="13"/>
  <c r="AI156" i="13" s="1"/>
  <c r="AJ156" i="13"/>
  <c r="AH157" i="13"/>
  <c r="AI157" i="13" s="1"/>
  <c r="AJ157" i="13"/>
  <c r="AH158" i="13"/>
  <c r="AI158" i="13" s="1"/>
  <c r="AJ158" i="13"/>
  <c r="AH159" i="13"/>
  <c r="AI159" i="13" s="1"/>
  <c r="AJ159" i="13"/>
  <c r="AH160" i="13"/>
  <c r="AI160" i="13" s="1"/>
  <c r="AJ160" i="13"/>
  <c r="AH161" i="13"/>
  <c r="AI161" i="13" s="1"/>
  <c r="AJ161" i="13"/>
  <c r="AH162" i="13"/>
  <c r="AI162" i="13" s="1"/>
  <c r="AJ162" i="13"/>
  <c r="AH163" i="13"/>
  <c r="AI163" i="13" s="1"/>
  <c r="AJ163" i="13"/>
  <c r="AH164" i="13"/>
  <c r="AI164" i="13" s="1"/>
  <c r="AJ164" i="13"/>
  <c r="AH165" i="13"/>
  <c r="AI165" i="13" s="1"/>
  <c r="AJ165" i="13"/>
  <c r="AH166" i="13"/>
  <c r="AI166" i="13" s="1"/>
  <c r="AJ166" i="13"/>
  <c r="AH167" i="13"/>
  <c r="AI167" i="13" s="1"/>
  <c r="AJ167" i="13"/>
  <c r="AH168" i="13"/>
  <c r="AI168" i="13" s="1"/>
  <c r="AJ168" i="13"/>
  <c r="AH169" i="13"/>
  <c r="AI169" i="13" s="1"/>
  <c r="AJ169" i="13"/>
  <c r="AH170" i="13"/>
  <c r="AI170" i="13" s="1"/>
  <c r="AJ170" i="13"/>
  <c r="AH171" i="13"/>
  <c r="AI171" i="13" s="1"/>
  <c r="AJ171" i="13"/>
  <c r="AH172" i="13"/>
  <c r="AI172" i="13" s="1"/>
  <c r="AJ172" i="13"/>
  <c r="AH173" i="13"/>
  <c r="AI173" i="13" s="1"/>
  <c r="AJ173" i="13"/>
  <c r="AH174" i="13"/>
  <c r="AI174" i="13" s="1"/>
  <c r="AJ174" i="13"/>
  <c r="AH175" i="13"/>
  <c r="AI175" i="13" s="1"/>
  <c r="AJ175" i="13"/>
  <c r="AH176" i="13"/>
  <c r="AI176" i="13" s="1"/>
  <c r="AH177" i="13"/>
  <c r="AI177" i="13" s="1"/>
  <c r="AJ177" i="13"/>
  <c r="AH178" i="13"/>
  <c r="AI178" i="13" s="1"/>
  <c r="AJ178" i="13"/>
  <c r="AH179" i="13"/>
  <c r="AI179" i="13" s="1"/>
  <c r="AJ179" i="13"/>
  <c r="AH180" i="13"/>
  <c r="AI180" i="13" s="1"/>
  <c r="AJ180" i="13"/>
  <c r="AH181" i="13"/>
  <c r="AI181" i="13" s="1"/>
  <c r="AJ181" i="13"/>
  <c r="AH182" i="13"/>
  <c r="AI182" i="13" s="1"/>
  <c r="AJ182" i="13"/>
  <c r="AH183" i="13"/>
  <c r="AI183" i="13" s="1"/>
  <c r="AJ183" i="13"/>
  <c r="AH184" i="13"/>
  <c r="AI184" i="13" s="1"/>
  <c r="AH185" i="13"/>
  <c r="AI185" i="13" s="1"/>
  <c r="AH186" i="13"/>
  <c r="AI186" i="13" s="1"/>
  <c r="AJ186" i="13"/>
  <c r="AH187" i="13"/>
  <c r="AI187" i="13" s="1"/>
  <c r="AJ187" i="13"/>
  <c r="AH188" i="13"/>
  <c r="AI188" i="13" s="1"/>
  <c r="AH189" i="13"/>
  <c r="AI189" i="13" s="1"/>
  <c r="AJ189" i="13"/>
  <c r="AH190" i="13"/>
  <c r="AI190" i="13" s="1"/>
  <c r="AJ190" i="13"/>
  <c r="AH191" i="13"/>
  <c r="AI191" i="13" s="1"/>
  <c r="AJ191" i="13"/>
  <c r="AH192" i="13"/>
  <c r="AI192" i="13" s="1"/>
  <c r="AJ192" i="13"/>
  <c r="AH193" i="13"/>
  <c r="AI193" i="13" s="1"/>
  <c r="AJ193" i="13"/>
  <c r="AH194" i="13"/>
  <c r="AI194" i="13" s="1"/>
  <c r="AJ194" i="13"/>
  <c r="AH195" i="13"/>
  <c r="AI195" i="13" s="1"/>
  <c r="AJ195" i="13"/>
  <c r="AH196" i="13"/>
  <c r="AI196" i="13" s="1"/>
  <c r="AJ196" i="13"/>
  <c r="AH197" i="13"/>
  <c r="AI197" i="13" s="1"/>
  <c r="AJ197" i="13"/>
  <c r="AH198" i="13"/>
  <c r="AI198" i="13" s="1"/>
  <c r="AJ198" i="13"/>
  <c r="AH199" i="13"/>
  <c r="AI199" i="13" s="1"/>
  <c r="AJ199" i="13"/>
  <c r="AH200" i="13"/>
  <c r="AI200" i="13" s="1"/>
  <c r="AJ200" i="13"/>
  <c r="AH201" i="13"/>
  <c r="AI201" i="13" s="1"/>
  <c r="AJ201" i="13"/>
  <c r="AH202" i="13"/>
  <c r="AI202" i="13" s="1"/>
  <c r="AJ202" i="13"/>
  <c r="AH203" i="13"/>
  <c r="AI203" i="13" s="1"/>
  <c r="AJ203" i="13"/>
  <c r="AH204" i="13"/>
  <c r="AI204" i="13" s="1"/>
  <c r="AJ204" i="13"/>
  <c r="AH205" i="13"/>
  <c r="AI205" i="13" s="1"/>
  <c r="AJ205" i="13"/>
  <c r="AH206" i="13"/>
  <c r="AI206" i="13" s="1"/>
  <c r="AJ206" i="13"/>
  <c r="AH207" i="13"/>
  <c r="AI207" i="13" s="1"/>
  <c r="AJ207" i="13"/>
  <c r="AH208" i="13"/>
  <c r="AI208" i="13" s="1"/>
  <c r="AJ208" i="13"/>
  <c r="AH209" i="13"/>
  <c r="AI209" i="13" s="1"/>
  <c r="AJ209" i="13"/>
  <c r="AH210" i="13"/>
  <c r="AI210" i="13" s="1"/>
  <c r="AJ210" i="13"/>
  <c r="AH211" i="13"/>
  <c r="AI211" i="13" s="1"/>
  <c r="AJ211" i="13"/>
  <c r="AH212" i="13"/>
  <c r="AI212" i="13" s="1"/>
  <c r="AH213" i="13"/>
  <c r="AI213" i="13" s="1"/>
  <c r="AJ213" i="13"/>
  <c r="AH214" i="13"/>
  <c r="AI214" i="13" s="1"/>
  <c r="AJ214" i="13"/>
  <c r="AH215" i="13"/>
  <c r="AI215" i="13" s="1"/>
  <c r="AJ215" i="13"/>
  <c r="AH216" i="13"/>
  <c r="AI216" i="13" s="1"/>
  <c r="AJ216" i="13"/>
  <c r="AH217" i="13"/>
  <c r="AI217" i="13" s="1"/>
  <c r="AJ217" i="13"/>
  <c r="AH218" i="13"/>
  <c r="AI218" i="13" s="1"/>
  <c r="AH219" i="13"/>
  <c r="AI219" i="13" s="1"/>
  <c r="AH220" i="13"/>
  <c r="AI220" i="13" s="1"/>
  <c r="AH221" i="13"/>
  <c r="AI221" i="13" s="1"/>
  <c r="AJ221" i="13"/>
  <c r="AH222" i="13"/>
  <c r="AI222" i="13" s="1"/>
  <c r="AH223" i="13"/>
  <c r="AI223" i="13" s="1"/>
  <c r="AJ223" i="13"/>
  <c r="AH224" i="13"/>
  <c r="AI224" i="13" s="1"/>
  <c r="AJ224" i="13"/>
  <c r="AH225" i="13"/>
  <c r="AI225" i="13" s="1"/>
  <c r="AJ225" i="13"/>
  <c r="AH226" i="13"/>
  <c r="AI226" i="13" s="1"/>
  <c r="AJ226" i="13"/>
  <c r="AH227" i="13"/>
  <c r="AI227" i="13" s="1"/>
  <c r="AJ227" i="13"/>
  <c r="AH228" i="13"/>
  <c r="AI228" i="13" s="1"/>
  <c r="AJ228" i="13"/>
  <c r="AH229" i="13"/>
  <c r="AI229" i="13" s="1"/>
  <c r="AJ229" i="13"/>
  <c r="AH230" i="13"/>
  <c r="AI230" i="13" s="1"/>
  <c r="AJ230" i="13"/>
  <c r="AH231" i="13"/>
  <c r="AI231" i="13" s="1"/>
  <c r="AJ231" i="13"/>
  <c r="AH232" i="13"/>
  <c r="AI232" i="13" s="1"/>
  <c r="AJ232" i="13"/>
  <c r="AH233" i="13"/>
  <c r="AI233" i="13" s="1"/>
  <c r="AJ233" i="13"/>
  <c r="AH234" i="13"/>
  <c r="AI234" i="13" s="1"/>
  <c r="AJ234" i="13"/>
  <c r="AH235" i="13"/>
  <c r="AI235" i="13" s="1"/>
  <c r="AJ235" i="13"/>
  <c r="AH236" i="13"/>
  <c r="AI236" i="13" s="1"/>
  <c r="AJ236" i="13"/>
  <c r="AH237" i="13"/>
  <c r="AI237" i="13" s="1"/>
  <c r="AJ237" i="13"/>
  <c r="AH238" i="13"/>
  <c r="AI238" i="13" s="1"/>
  <c r="AJ238" i="13"/>
  <c r="AH239" i="13"/>
  <c r="AI239" i="13" s="1"/>
  <c r="AJ239" i="13"/>
  <c r="AH240" i="13"/>
  <c r="AI240" i="13" s="1"/>
  <c r="AJ240" i="13"/>
  <c r="AH241" i="13"/>
  <c r="AI241" i="13" s="1"/>
  <c r="AJ241" i="13"/>
  <c r="AH242" i="13"/>
  <c r="AI242" i="13" s="1"/>
  <c r="AJ242" i="13"/>
  <c r="AH243" i="13"/>
  <c r="AI243" i="13" s="1"/>
  <c r="AJ243" i="13"/>
  <c r="AH244" i="13"/>
  <c r="AI244" i="13" s="1"/>
  <c r="AJ244" i="13"/>
  <c r="AH245" i="13"/>
  <c r="AI245" i="13" s="1"/>
  <c r="AJ245" i="13"/>
  <c r="AH246" i="13"/>
  <c r="AI246" i="13" s="1"/>
  <c r="AJ246" i="13"/>
  <c r="AH247" i="13"/>
  <c r="AI247" i="13" s="1"/>
  <c r="AJ247" i="13"/>
  <c r="AH248" i="13"/>
  <c r="AI248" i="13" s="1"/>
  <c r="AJ248" i="13"/>
  <c r="AH249" i="13"/>
  <c r="AI249" i="13" s="1"/>
  <c r="AJ249" i="13"/>
  <c r="AH250" i="13"/>
  <c r="AI250" i="13" s="1"/>
  <c r="AJ250" i="13"/>
  <c r="AH251" i="13"/>
  <c r="AI251" i="13" s="1"/>
  <c r="AJ251" i="13"/>
  <c r="AH252" i="13"/>
  <c r="AI252" i="13" s="1"/>
  <c r="AJ252" i="13"/>
  <c r="AH253" i="13"/>
  <c r="AI253" i="13" s="1"/>
  <c r="AH254" i="13"/>
  <c r="AI254" i="13" s="1"/>
  <c r="AJ254" i="13"/>
  <c r="AH255" i="13"/>
  <c r="AI255" i="13" s="1"/>
  <c r="AJ255" i="13"/>
  <c r="AH256" i="13"/>
  <c r="AI256" i="13" s="1"/>
  <c r="AJ256" i="13"/>
  <c r="AH257" i="13"/>
  <c r="AI257" i="13" s="1"/>
  <c r="AJ257" i="13"/>
  <c r="AH258" i="13"/>
  <c r="AI258" i="13" s="1"/>
  <c r="AJ258" i="13"/>
  <c r="AH259" i="13"/>
  <c r="AI259" i="13" s="1"/>
  <c r="AJ259" i="13"/>
  <c r="AH260" i="13"/>
  <c r="AI260" i="13" s="1"/>
  <c r="AJ260" i="13"/>
  <c r="AH261" i="13"/>
  <c r="AI261" i="13" s="1"/>
  <c r="AJ261" i="13"/>
  <c r="AH262" i="13"/>
  <c r="AI262" i="13" s="1"/>
  <c r="AJ262" i="13"/>
  <c r="AH263" i="13"/>
  <c r="AI263" i="13" s="1"/>
  <c r="AH264" i="13"/>
  <c r="AI264" i="13" s="1"/>
  <c r="AH265" i="13"/>
  <c r="AI265" i="13" s="1"/>
  <c r="AJ265" i="13"/>
  <c r="AH266" i="13"/>
  <c r="AI266" i="13" s="1"/>
  <c r="AJ266" i="13"/>
  <c r="AH267" i="13"/>
  <c r="AI267" i="13" s="1"/>
  <c r="AH268" i="13"/>
  <c r="AI268" i="13" s="1"/>
  <c r="AJ268" i="13"/>
  <c r="AH269" i="13"/>
  <c r="AI269" i="13" s="1"/>
  <c r="AJ269" i="13"/>
  <c r="AH270" i="13"/>
  <c r="AI270" i="13" s="1"/>
  <c r="AJ270" i="13"/>
  <c r="AH271" i="13"/>
  <c r="AI271" i="13" s="1"/>
  <c r="AJ271" i="13"/>
  <c r="AH272" i="13"/>
  <c r="AI272" i="13" s="1"/>
  <c r="AJ272" i="13"/>
  <c r="AH273" i="13"/>
  <c r="AI273" i="13" s="1"/>
  <c r="AJ273" i="13"/>
  <c r="AH274" i="13"/>
  <c r="AI274" i="13" s="1"/>
  <c r="AJ274" i="13"/>
  <c r="AH275" i="13"/>
  <c r="AI275" i="13" s="1"/>
  <c r="AJ275" i="13"/>
  <c r="AH276" i="13"/>
  <c r="AI276" i="13" s="1"/>
  <c r="AJ276" i="13"/>
  <c r="AH277" i="13"/>
  <c r="AI277" i="13" s="1"/>
  <c r="AJ277" i="13"/>
  <c r="AH278" i="13"/>
  <c r="AI278" i="13" s="1"/>
  <c r="AJ278" i="13"/>
  <c r="AH279" i="13"/>
  <c r="AI279" i="13" s="1"/>
  <c r="AJ279" i="13"/>
  <c r="AH280" i="13"/>
  <c r="AI280" i="13" s="1"/>
  <c r="AJ280" i="13"/>
  <c r="AH281" i="13"/>
  <c r="AI281" i="13" s="1"/>
  <c r="AJ281" i="13"/>
  <c r="AH282" i="13"/>
  <c r="AI282" i="13" s="1"/>
  <c r="AJ282" i="13"/>
  <c r="AH283" i="13"/>
  <c r="AI283" i="13" s="1"/>
  <c r="AJ283" i="13"/>
  <c r="AH284" i="13"/>
  <c r="AI284" i="13" s="1"/>
  <c r="AJ284" i="13"/>
  <c r="AH285" i="13"/>
  <c r="AI285" i="13" s="1"/>
  <c r="AJ285" i="13"/>
  <c r="AH286" i="13"/>
  <c r="AI286" i="13" s="1"/>
  <c r="AJ286" i="13"/>
  <c r="AH287" i="13"/>
  <c r="AI287" i="13" s="1"/>
  <c r="AJ287" i="13"/>
  <c r="AH288" i="13"/>
  <c r="AI288" i="13" s="1"/>
  <c r="AJ288" i="13"/>
  <c r="AH289" i="13"/>
  <c r="AI289" i="13" s="1"/>
  <c r="AJ289" i="13"/>
  <c r="AH290" i="13"/>
  <c r="AI290" i="13" s="1"/>
  <c r="AJ290" i="13"/>
  <c r="AH291" i="13"/>
  <c r="AI291" i="13" s="1"/>
  <c r="AJ291" i="13"/>
  <c r="AH292" i="13"/>
  <c r="AI292" i="13" s="1"/>
  <c r="AJ292" i="13"/>
  <c r="AH293" i="13"/>
  <c r="AI293" i="13" s="1"/>
  <c r="AJ293" i="13"/>
  <c r="AH294" i="13"/>
  <c r="AI294" i="13" s="1"/>
  <c r="AH295" i="13"/>
  <c r="AI295" i="13" s="1"/>
  <c r="AJ295" i="13"/>
  <c r="AH296" i="13"/>
  <c r="AI296" i="13" s="1"/>
  <c r="AJ296" i="13"/>
  <c r="AH297" i="13"/>
  <c r="AI297" i="13" s="1"/>
  <c r="AJ297" i="13"/>
  <c r="AH298" i="13"/>
  <c r="AI298" i="13" s="1"/>
  <c r="AH299" i="13"/>
  <c r="AI299" i="13" s="1"/>
  <c r="AH300" i="13"/>
  <c r="AI300" i="13" s="1"/>
  <c r="AJ300" i="13"/>
  <c r="AH301" i="13"/>
  <c r="AI301" i="13" s="1"/>
  <c r="AH302" i="13"/>
  <c r="AI302" i="13" s="1"/>
  <c r="AJ302" i="13"/>
  <c r="AH303" i="13"/>
  <c r="AI303" i="13" s="1"/>
  <c r="AJ303" i="13"/>
  <c r="AH304" i="13"/>
  <c r="AI304" i="13" s="1"/>
  <c r="AJ304" i="13"/>
  <c r="AH305" i="13"/>
  <c r="AI305" i="13" s="1"/>
  <c r="AJ305" i="13"/>
  <c r="AH306" i="13"/>
  <c r="AI306" i="13" s="1"/>
  <c r="AJ306" i="13"/>
  <c r="AH307" i="13"/>
  <c r="AI307" i="13" s="1"/>
  <c r="AJ307" i="13"/>
  <c r="AH308" i="13"/>
  <c r="AI308" i="13" s="1"/>
  <c r="AJ308" i="13"/>
  <c r="AH309" i="13"/>
  <c r="AI309" i="13" s="1"/>
  <c r="AJ309" i="13"/>
  <c r="AH310" i="13"/>
  <c r="AI310" i="13" s="1"/>
  <c r="AJ310" i="13"/>
  <c r="AH311" i="13"/>
  <c r="AI311" i="13" s="1"/>
  <c r="AJ311" i="13"/>
  <c r="AH312" i="13"/>
  <c r="AI312" i="13" s="1"/>
  <c r="AJ312" i="13"/>
  <c r="AH313" i="13"/>
  <c r="AI313" i="13" s="1"/>
  <c r="AJ313" i="13"/>
  <c r="AH314" i="13"/>
  <c r="AI314" i="13" s="1"/>
  <c r="AJ314" i="13"/>
  <c r="AH315" i="13"/>
  <c r="AI315" i="13" s="1"/>
  <c r="AJ315" i="13"/>
  <c r="AH316" i="13"/>
  <c r="AI316" i="13" s="1"/>
  <c r="AJ316" i="13"/>
  <c r="AH317" i="13"/>
  <c r="AI317" i="13" s="1"/>
  <c r="AJ317" i="13"/>
  <c r="AH318" i="13"/>
  <c r="AI318" i="13" s="1"/>
  <c r="AJ318" i="13"/>
  <c r="AH319" i="13"/>
  <c r="AI319" i="13" s="1"/>
  <c r="AJ319" i="13"/>
  <c r="AH320" i="13"/>
  <c r="AI320" i="13" s="1"/>
  <c r="AJ320" i="13"/>
  <c r="AH321" i="13"/>
  <c r="AI321" i="13" s="1"/>
  <c r="AJ321" i="13"/>
  <c r="AH322" i="13"/>
  <c r="AI322" i="13" s="1"/>
  <c r="AJ322" i="13"/>
  <c r="AH323" i="13"/>
  <c r="AI323" i="13" s="1"/>
  <c r="AJ323" i="13"/>
  <c r="AH324" i="13"/>
  <c r="AI324" i="13" s="1"/>
  <c r="AJ324" i="13"/>
  <c r="AH325" i="13"/>
  <c r="AI325" i="13" s="1"/>
  <c r="AJ325" i="13"/>
  <c r="AH326" i="13"/>
  <c r="AI326" i="13" s="1"/>
  <c r="AJ326" i="13"/>
  <c r="AH327" i="13"/>
  <c r="AI327" i="13" s="1"/>
  <c r="AJ327" i="13"/>
  <c r="AH328" i="13"/>
  <c r="AI328" i="13" s="1"/>
  <c r="AJ328" i="13"/>
  <c r="AH329" i="13"/>
  <c r="AI329" i="13" s="1"/>
  <c r="AH330" i="13"/>
  <c r="AI330" i="13" s="1"/>
  <c r="AJ330" i="13"/>
  <c r="AH331" i="13"/>
  <c r="AI331" i="13" s="1"/>
  <c r="AJ331" i="13"/>
  <c r="AH332" i="13"/>
  <c r="AI332" i="13" s="1"/>
  <c r="AJ332" i="13"/>
  <c r="AH333" i="13"/>
  <c r="AI333" i="13" s="1"/>
  <c r="AJ333" i="13"/>
  <c r="AH334" i="13"/>
  <c r="AI334" i="13" s="1"/>
  <c r="AJ334" i="13"/>
  <c r="AH335" i="13"/>
  <c r="AI335" i="13" s="1"/>
  <c r="AJ335" i="13"/>
  <c r="AH336" i="13"/>
  <c r="AI336" i="13" s="1"/>
  <c r="AJ336" i="13"/>
  <c r="AH337" i="13"/>
  <c r="AI337" i="13" s="1"/>
  <c r="AH338" i="13"/>
  <c r="AI338" i="13" s="1"/>
  <c r="AH339" i="13"/>
  <c r="AI339" i="13" s="1"/>
  <c r="AJ339" i="13"/>
  <c r="AH340" i="13"/>
  <c r="AI340" i="13" s="1"/>
  <c r="AH341" i="13"/>
  <c r="AI341" i="13" s="1"/>
  <c r="AJ341" i="13"/>
  <c r="AH342" i="13"/>
  <c r="AI342" i="13" s="1"/>
  <c r="AJ342" i="13"/>
  <c r="AH343" i="13"/>
  <c r="AI343" i="13" s="1"/>
  <c r="AJ343" i="13"/>
  <c r="AH344" i="13"/>
  <c r="AI344" i="13" s="1"/>
  <c r="AJ344" i="13"/>
  <c r="AH345" i="13"/>
  <c r="AI345" i="13" s="1"/>
  <c r="AJ345" i="13"/>
  <c r="AH346" i="13"/>
  <c r="AI346" i="13" s="1"/>
  <c r="AJ346" i="13"/>
  <c r="AH347" i="13"/>
  <c r="AI347" i="13" s="1"/>
  <c r="AJ347" i="13"/>
  <c r="AH348" i="13"/>
  <c r="AI348" i="13" s="1"/>
  <c r="AJ348" i="13"/>
  <c r="AH349" i="13"/>
  <c r="AI349" i="13" s="1"/>
  <c r="AJ349" i="13"/>
  <c r="AH350" i="13"/>
  <c r="AI350" i="13" s="1"/>
  <c r="AJ350" i="13"/>
  <c r="AH351" i="13"/>
  <c r="AI351" i="13" s="1"/>
  <c r="AJ351" i="13"/>
  <c r="AH352" i="13"/>
  <c r="AI352" i="13" s="1"/>
  <c r="AJ352" i="13"/>
  <c r="AH353" i="13"/>
  <c r="AI353" i="13" s="1"/>
  <c r="AJ353" i="13"/>
  <c r="AH354" i="13"/>
  <c r="AI354" i="13" s="1"/>
  <c r="AJ354" i="13"/>
  <c r="AH355" i="13"/>
  <c r="AI355" i="13" s="1"/>
  <c r="AJ355" i="13"/>
  <c r="AH356" i="13"/>
  <c r="AI356" i="13" s="1"/>
  <c r="AJ356" i="13"/>
  <c r="AH357" i="13"/>
  <c r="AI357" i="13" s="1"/>
  <c r="AJ357" i="13"/>
  <c r="AH359" i="13"/>
  <c r="AI359" i="13" s="1"/>
  <c r="AJ359" i="13"/>
  <c r="AH360" i="13"/>
  <c r="AI360" i="13" s="1"/>
  <c r="AJ360" i="13"/>
  <c r="AH361" i="13"/>
  <c r="AI361" i="13" s="1"/>
  <c r="AJ361" i="13"/>
  <c r="AH362" i="13"/>
  <c r="AI362" i="13" s="1"/>
  <c r="AH363" i="13"/>
  <c r="AI363" i="13" s="1"/>
  <c r="AJ363" i="13"/>
  <c r="AH364" i="13"/>
  <c r="AI364" i="13" s="1"/>
  <c r="AJ364" i="13"/>
  <c r="AH365" i="13"/>
  <c r="AI365" i="13" s="1"/>
  <c r="AJ365" i="13"/>
  <c r="AH366" i="13"/>
  <c r="AI366" i="13" s="1"/>
  <c r="AJ366" i="13"/>
  <c r="AH367" i="13"/>
  <c r="AI367" i="13" s="1"/>
  <c r="AJ367" i="13"/>
  <c r="AH368" i="13"/>
  <c r="AI368" i="13" s="1"/>
  <c r="AJ368" i="13"/>
  <c r="AH369" i="13"/>
  <c r="AI369" i="13" s="1"/>
  <c r="AJ369" i="13"/>
  <c r="AH370" i="13"/>
  <c r="AI370" i="13" s="1"/>
  <c r="AJ370" i="13"/>
  <c r="AH371" i="13"/>
  <c r="AI371" i="13" s="1"/>
  <c r="AJ371" i="13"/>
  <c r="AH372" i="13"/>
  <c r="AI372" i="13" s="1"/>
  <c r="AJ372" i="13"/>
  <c r="AH373" i="13"/>
  <c r="AI373" i="13" s="1"/>
  <c r="AH374" i="13"/>
  <c r="AI374" i="13" s="1"/>
  <c r="AH375" i="13"/>
  <c r="AI375" i="13" s="1"/>
  <c r="AJ375" i="13"/>
  <c r="AH376" i="13"/>
  <c r="AI376" i="13" s="1"/>
  <c r="AJ376" i="13"/>
  <c r="AH377" i="13"/>
  <c r="AI377" i="13" s="1"/>
  <c r="AJ377" i="13"/>
  <c r="AH378" i="13"/>
  <c r="AI378" i="13" s="1"/>
  <c r="AH379" i="13"/>
  <c r="AI379" i="13" s="1"/>
  <c r="AJ379" i="13"/>
  <c r="AH380" i="13"/>
  <c r="AI380" i="13" s="1"/>
  <c r="AJ380" i="13"/>
  <c r="AH381" i="13"/>
  <c r="AI381" i="13" s="1"/>
  <c r="AJ381" i="13"/>
  <c r="AH382" i="13"/>
  <c r="AI382" i="13" s="1"/>
  <c r="AJ382" i="13"/>
  <c r="AH383" i="13"/>
  <c r="AI383" i="13" s="1"/>
  <c r="AJ383" i="13"/>
  <c r="AH384" i="13"/>
  <c r="AI384" i="13" s="1"/>
  <c r="AJ384" i="13"/>
  <c r="AH385" i="13"/>
  <c r="AI385" i="13" s="1"/>
  <c r="AJ385" i="13"/>
  <c r="AH386" i="13"/>
  <c r="AI386" i="13" s="1"/>
  <c r="AJ386" i="13"/>
  <c r="AH387" i="13"/>
  <c r="AI387" i="13" s="1"/>
  <c r="AJ387" i="13"/>
  <c r="AH388" i="13"/>
  <c r="AI388" i="13" s="1"/>
  <c r="AJ388" i="13"/>
  <c r="AH389" i="13"/>
  <c r="AI389" i="13" s="1"/>
  <c r="AJ389" i="13"/>
  <c r="AH390" i="13"/>
  <c r="AI390" i="13" s="1"/>
  <c r="AJ390" i="13"/>
  <c r="AH391" i="13"/>
  <c r="AI391" i="13" s="1"/>
  <c r="AJ391" i="13"/>
  <c r="AH392" i="13"/>
  <c r="AI392" i="13" s="1"/>
  <c r="AJ392" i="13"/>
  <c r="AH393" i="13"/>
  <c r="AI393" i="13" s="1"/>
  <c r="AJ393" i="13"/>
  <c r="AH394" i="13"/>
  <c r="AI394" i="13" s="1"/>
  <c r="AJ394" i="13"/>
  <c r="AH395" i="13"/>
  <c r="AI395" i="13" s="1"/>
  <c r="AJ395" i="13"/>
  <c r="AH396" i="13"/>
  <c r="AI396" i="13" s="1"/>
  <c r="AJ396" i="13"/>
  <c r="AH397" i="13"/>
  <c r="AI397" i="13" s="1"/>
  <c r="AJ397" i="13"/>
  <c r="AH398" i="13"/>
  <c r="AI398" i="13" s="1"/>
  <c r="AJ398" i="13"/>
  <c r="AH399" i="13"/>
  <c r="AI399" i="13" s="1"/>
  <c r="AJ399" i="13"/>
  <c r="AH400" i="13"/>
  <c r="AI400" i="13" s="1"/>
  <c r="AJ400" i="13"/>
  <c r="AH401" i="13"/>
  <c r="AI401" i="13" s="1"/>
  <c r="AJ401" i="13"/>
  <c r="AH402" i="13"/>
  <c r="AI402" i="13" s="1"/>
  <c r="AJ402" i="13"/>
  <c r="AH403" i="13"/>
  <c r="AI403" i="13" s="1"/>
  <c r="AJ403" i="13"/>
  <c r="AH404" i="13"/>
  <c r="AI404" i="13" s="1"/>
  <c r="AJ404" i="13"/>
  <c r="AH405" i="13"/>
  <c r="AI405" i="13" s="1"/>
  <c r="AJ405" i="13"/>
  <c r="AH406" i="13"/>
  <c r="AI406" i="13" s="1"/>
  <c r="AJ406" i="13"/>
  <c r="AH407" i="13"/>
  <c r="AI407" i="13" s="1"/>
  <c r="AJ407" i="13"/>
  <c r="AH408" i="13"/>
  <c r="AI408" i="13" s="1"/>
  <c r="AJ408" i="13"/>
  <c r="AH409" i="13"/>
  <c r="AI409" i="13" s="1"/>
  <c r="AJ409" i="13"/>
  <c r="AH410" i="13"/>
  <c r="AI410" i="13" s="1"/>
  <c r="AH411" i="13"/>
  <c r="AI411" i="13" s="1"/>
  <c r="AH412" i="13"/>
  <c r="AI412" i="13" s="1"/>
  <c r="AJ412" i="13"/>
  <c r="AH413" i="13"/>
  <c r="AI413" i="13" s="1"/>
  <c r="AJ413" i="13"/>
  <c r="AH414" i="13"/>
  <c r="AI414" i="13" s="1"/>
  <c r="AJ414" i="13"/>
  <c r="AH415" i="13"/>
  <c r="AI415" i="13" s="1"/>
  <c r="AJ415" i="13"/>
  <c r="AH416" i="13"/>
  <c r="AI416" i="13" s="1"/>
  <c r="AJ416" i="13"/>
  <c r="AH417" i="13"/>
  <c r="AI417" i="13" s="1"/>
  <c r="AJ417" i="13"/>
  <c r="AH418" i="13"/>
  <c r="AI418" i="13" s="1"/>
  <c r="AJ418" i="13"/>
  <c r="AH419" i="13"/>
  <c r="AI419" i="13" s="1"/>
  <c r="AH420" i="13"/>
  <c r="AI420" i="13" s="1"/>
  <c r="AH421" i="13"/>
  <c r="AI421" i="13" s="1"/>
  <c r="AH422" i="13"/>
  <c r="AI422" i="13" s="1"/>
  <c r="AJ422" i="13"/>
  <c r="AH423" i="13"/>
  <c r="AI423" i="13" s="1"/>
  <c r="AJ423" i="13"/>
  <c r="AH424" i="13"/>
  <c r="AI424" i="13" s="1"/>
  <c r="AH425" i="13"/>
  <c r="AI425" i="13" s="1"/>
  <c r="AJ425" i="13"/>
  <c r="AH426" i="13"/>
  <c r="AI426" i="13" s="1"/>
  <c r="AJ426" i="13"/>
  <c r="AH427" i="13"/>
  <c r="AI427" i="13" s="1"/>
  <c r="AJ427" i="13"/>
  <c r="AH428" i="13"/>
  <c r="AI428" i="13" s="1"/>
  <c r="AJ428" i="13"/>
  <c r="AH429" i="13"/>
  <c r="AI429" i="13" s="1"/>
  <c r="AJ429" i="13"/>
  <c r="AH430" i="13"/>
  <c r="AI430" i="13" s="1"/>
  <c r="AJ430" i="13"/>
  <c r="AH431" i="13"/>
  <c r="AI431" i="13" s="1"/>
  <c r="AJ431" i="13"/>
  <c r="AH432" i="13"/>
  <c r="AI432" i="13" s="1"/>
  <c r="AJ432" i="13"/>
  <c r="AH433" i="13"/>
  <c r="AI433" i="13" s="1"/>
  <c r="AJ433" i="13"/>
  <c r="AH434" i="13"/>
  <c r="AI434" i="13" s="1"/>
  <c r="AJ434" i="13"/>
  <c r="AH435" i="13"/>
  <c r="AI435" i="13" s="1"/>
  <c r="AJ435" i="13"/>
  <c r="AH436" i="13"/>
  <c r="AI436" i="13" s="1"/>
  <c r="AJ436" i="13"/>
  <c r="AH437" i="13"/>
  <c r="AI437" i="13" s="1"/>
  <c r="AJ437" i="13"/>
  <c r="AH438" i="13"/>
  <c r="AI438" i="13" s="1"/>
  <c r="AJ438" i="13"/>
  <c r="AH439" i="13"/>
  <c r="AI439" i="13" s="1"/>
  <c r="AJ439" i="13"/>
  <c r="AH440" i="13"/>
  <c r="AI440" i="13" s="1"/>
  <c r="AJ440" i="13"/>
  <c r="AH441" i="13"/>
  <c r="AI441" i="13" s="1"/>
  <c r="AJ441" i="13"/>
  <c r="AH442" i="13"/>
  <c r="AI442" i="13" s="1"/>
  <c r="AJ442" i="13"/>
  <c r="AH443" i="13"/>
  <c r="AI443" i="13" s="1"/>
  <c r="AJ443" i="13"/>
  <c r="AH444" i="13"/>
  <c r="AI444" i="13" s="1"/>
  <c r="AJ444" i="13"/>
  <c r="AH445" i="13"/>
  <c r="AI445" i="13" s="1"/>
  <c r="AJ445" i="13"/>
  <c r="AH446" i="13"/>
  <c r="AI446" i="13" s="1"/>
  <c r="AJ446" i="13"/>
  <c r="AH447" i="13"/>
  <c r="AI447" i="13" s="1"/>
  <c r="AJ447" i="13"/>
  <c r="AH448" i="13"/>
  <c r="AI448" i="13" s="1"/>
  <c r="AJ448" i="13"/>
  <c r="AH449" i="13"/>
  <c r="AI449" i="13" s="1"/>
  <c r="AJ449" i="13"/>
  <c r="AH450" i="13"/>
  <c r="AI450" i="13" s="1"/>
  <c r="AJ450" i="13"/>
  <c r="AH451" i="13"/>
  <c r="AI451" i="13" s="1"/>
  <c r="AJ451" i="13"/>
  <c r="AH452" i="13"/>
  <c r="AI452" i="13" s="1"/>
  <c r="AJ452" i="13"/>
  <c r="AH453" i="13"/>
  <c r="AI453" i="13" s="1"/>
  <c r="AJ453" i="13"/>
  <c r="AH454" i="13"/>
  <c r="AI454" i="13" s="1"/>
  <c r="AJ454" i="13"/>
  <c r="AH455" i="13"/>
  <c r="AI455" i="13" s="1"/>
  <c r="AJ455" i="13"/>
  <c r="AH456" i="13"/>
  <c r="AI456" i="13" s="1"/>
  <c r="AJ456" i="13"/>
  <c r="AH457" i="13"/>
  <c r="AI457" i="13" s="1"/>
  <c r="AJ457" i="13"/>
  <c r="AH458" i="13"/>
  <c r="AI458" i="13" s="1"/>
  <c r="AJ458" i="13"/>
  <c r="AH459" i="13"/>
  <c r="AI459" i="13" s="1"/>
  <c r="AJ459" i="13"/>
  <c r="AH460" i="13"/>
  <c r="AI460" i="13" s="1"/>
  <c r="AJ460" i="13"/>
  <c r="AH461" i="13"/>
  <c r="AI461" i="13" s="1"/>
  <c r="AJ461" i="13"/>
  <c r="AH462" i="13"/>
  <c r="AI462" i="13" s="1"/>
  <c r="AJ462" i="13"/>
  <c r="AH463" i="13"/>
  <c r="AI463" i="13" s="1"/>
  <c r="AJ463" i="13"/>
  <c r="AH464" i="13"/>
  <c r="AI464" i="13" s="1"/>
  <c r="AJ464" i="13"/>
  <c r="AH465" i="13"/>
  <c r="AI465" i="13" s="1"/>
  <c r="AJ465" i="13"/>
  <c r="AH466" i="13"/>
  <c r="AI466" i="13" s="1"/>
  <c r="AJ466" i="13"/>
  <c r="AH467" i="13"/>
  <c r="AI467" i="13" s="1"/>
  <c r="AJ467" i="13"/>
  <c r="AH468" i="13"/>
  <c r="AI468" i="13" s="1"/>
  <c r="AJ468" i="13"/>
  <c r="AH469" i="13"/>
  <c r="AI469" i="13" s="1"/>
  <c r="AJ469" i="13"/>
  <c r="AH470" i="13"/>
  <c r="AI470" i="13" s="1"/>
  <c r="AJ470" i="13"/>
  <c r="AH471" i="13"/>
  <c r="AI471" i="13" s="1"/>
  <c r="AJ471" i="13"/>
  <c r="AH472" i="13"/>
  <c r="AI472" i="13" s="1"/>
  <c r="AJ472" i="13"/>
  <c r="AH473" i="13"/>
  <c r="AI473" i="13" s="1"/>
  <c r="AJ473" i="13"/>
  <c r="AH474" i="13"/>
  <c r="AI474" i="13" s="1"/>
  <c r="AJ474" i="13"/>
  <c r="AH475" i="13"/>
  <c r="AI475" i="13" s="1"/>
  <c r="AJ475" i="13"/>
  <c r="AH476" i="13"/>
  <c r="AI476" i="13" s="1"/>
  <c r="AJ476" i="13"/>
  <c r="AH477" i="13"/>
  <c r="AI477" i="13" s="1"/>
  <c r="AJ477" i="13"/>
  <c r="AH478" i="13"/>
  <c r="AI478" i="13" s="1"/>
  <c r="AJ478" i="13"/>
  <c r="AH479" i="13"/>
  <c r="AI479" i="13" s="1"/>
  <c r="AJ479" i="13"/>
  <c r="AH480" i="13"/>
  <c r="AI480" i="13" s="1"/>
  <c r="AJ480" i="13"/>
  <c r="AH481" i="13"/>
  <c r="AI481" i="13" s="1"/>
  <c r="AJ481" i="13"/>
  <c r="AH482" i="13"/>
  <c r="AI482" i="13" s="1"/>
  <c r="AJ482" i="13"/>
  <c r="AH483" i="13"/>
  <c r="AI483" i="13" s="1"/>
  <c r="AJ483" i="13"/>
  <c r="AH484" i="13"/>
  <c r="AI484" i="13" s="1"/>
  <c r="AJ484" i="13"/>
  <c r="AH485" i="13"/>
  <c r="AI485" i="13" s="1"/>
  <c r="AJ485" i="13"/>
  <c r="AH486" i="13"/>
  <c r="AI486" i="13" s="1"/>
  <c r="AJ486" i="13"/>
  <c r="AH487" i="13"/>
  <c r="AI487" i="13" s="1"/>
  <c r="AJ487" i="13"/>
  <c r="AH488" i="13"/>
  <c r="AI488" i="13" s="1"/>
  <c r="AJ488" i="13"/>
  <c r="AH489" i="13"/>
  <c r="AI489" i="13" s="1"/>
  <c r="AJ489" i="13"/>
  <c r="AH490" i="13"/>
  <c r="AI490" i="13" s="1"/>
  <c r="AJ490" i="13"/>
  <c r="AH491" i="13"/>
  <c r="AI491" i="13" s="1"/>
  <c r="AJ491" i="13"/>
  <c r="AH492" i="13"/>
  <c r="AI492" i="13" s="1"/>
  <c r="AJ492" i="13"/>
  <c r="AH493" i="13"/>
  <c r="AI493" i="13" s="1"/>
  <c r="AJ493" i="13"/>
  <c r="AH494" i="13"/>
  <c r="AI494" i="13" s="1"/>
  <c r="AJ494" i="13"/>
  <c r="AH495" i="13"/>
  <c r="AI495" i="13" s="1"/>
  <c r="AJ495" i="13"/>
  <c r="AH496" i="13"/>
  <c r="AI496" i="13" s="1"/>
  <c r="AJ496" i="13"/>
  <c r="AH497" i="13"/>
  <c r="AI497" i="13" s="1"/>
  <c r="AJ497" i="13"/>
  <c r="AH498" i="13"/>
  <c r="AI498" i="13" s="1"/>
  <c r="AJ498" i="13"/>
  <c r="AH499" i="13"/>
  <c r="AI499" i="13" s="1"/>
  <c r="AJ499" i="13"/>
  <c r="AH500" i="13"/>
  <c r="AI500" i="13" s="1"/>
  <c r="AJ500" i="13"/>
  <c r="AH501" i="13"/>
  <c r="AI501" i="13" s="1"/>
  <c r="AJ501" i="13"/>
  <c r="AH502" i="13"/>
  <c r="AI502" i="13" s="1"/>
  <c r="AJ502" i="13"/>
  <c r="AH503" i="13"/>
  <c r="AI503" i="13" s="1"/>
  <c r="AJ503" i="13"/>
  <c r="AH504" i="13"/>
  <c r="AI504" i="13" s="1"/>
  <c r="AJ504" i="13"/>
  <c r="AH505" i="13"/>
  <c r="AI505" i="13" s="1"/>
  <c r="AJ505" i="13"/>
  <c r="AH506" i="13"/>
  <c r="AI506" i="13" s="1"/>
  <c r="AJ506" i="13"/>
  <c r="AH507" i="13"/>
  <c r="AI507" i="13" s="1"/>
  <c r="AJ507" i="13"/>
  <c r="AH508" i="13"/>
  <c r="AI508" i="13" s="1"/>
  <c r="AJ508" i="13"/>
  <c r="AH509" i="13"/>
  <c r="AI509" i="13" s="1"/>
  <c r="AJ509" i="13"/>
  <c r="AH510" i="13"/>
  <c r="AI510" i="13" s="1"/>
  <c r="AJ510" i="13"/>
  <c r="AH511" i="13"/>
  <c r="AI511" i="13" s="1"/>
  <c r="AJ511" i="13"/>
  <c r="AH512" i="13"/>
  <c r="AI512" i="13" s="1"/>
  <c r="AJ512" i="13"/>
  <c r="AH513" i="13"/>
  <c r="AI513" i="13" s="1"/>
  <c r="AJ513" i="13"/>
  <c r="AH514" i="13"/>
  <c r="AI514" i="13" s="1"/>
  <c r="AJ514" i="13"/>
  <c r="AH515" i="13"/>
  <c r="AI515" i="13" s="1"/>
  <c r="AJ515" i="13"/>
  <c r="AH516" i="13"/>
  <c r="AI516" i="13" s="1"/>
  <c r="AJ516" i="13"/>
  <c r="AH517" i="13"/>
  <c r="AI517" i="13" s="1"/>
  <c r="AJ517" i="13"/>
  <c r="AH518" i="13"/>
  <c r="AI518" i="13" s="1"/>
  <c r="AJ518" i="13"/>
  <c r="AH519" i="13"/>
  <c r="AI519" i="13" s="1"/>
  <c r="AJ519" i="13"/>
  <c r="AH520" i="13"/>
  <c r="AI520" i="13" s="1"/>
  <c r="AJ520" i="13"/>
  <c r="AH521" i="13"/>
  <c r="AI521" i="13" s="1"/>
  <c r="AJ521" i="13"/>
  <c r="AH522" i="13"/>
  <c r="AI522" i="13" s="1"/>
  <c r="AJ522" i="13"/>
  <c r="AH523" i="13"/>
  <c r="AI523" i="13" s="1"/>
  <c r="AJ523" i="13"/>
  <c r="AH524" i="13"/>
  <c r="AI524" i="13" s="1"/>
  <c r="AJ524" i="13"/>
  <c r="AH525" i="13"/>
  <c r="AI525" i="13" s="1"/>
  <c r="AJ525" i="13"/>
  <c r="AH526" i="13"/>
  <c r="AI526" i="13" s="1"/>
  <c r="AJ526" i="13"/>
  <c r="AH527" i="13"/>
  <c r="AI527" i="13" s="1"/>
  <c r="AJ527" i="13"/>
  <c r="AH528" i="13"/>
  <c r="AI528" i="13" s="1"/>
  <c r="AJ528" i="13"/>
  <c r="AH529" i="13"/>
  <c r="AI529" i="13" s="1"/>
  <c r="AJ529" i="13"/>
  <c r="AH530" i="13"/>
  <c r="AI530" i="13" s="1"/>
  <c r="AJ530" i="13"/>
  <c r="AH531" i="13"/>
  <c r="AI531" i="13" s="1"/>
  <c r="AJ531" i="13"/>
  <c r="AH532" i="13"/>
  <c r="AI532" i="13" s="1"/>
  <c r="AJ532" i="13"/>
  <c r="AH533" i="13"/>
  <c r="AI533" i="13" s="1"/>
  <c r="AJ533" i="13"/>
  <c r="AH534" i="13"/>
  <c r="AI534" i="13" s="1"/>
  <c r="AJ534" i="13"/>
  <c r="AH535" i="13"/>
  <c r="AI535" i="13" s="1"/>
  <c r="AJ535" i="13"/>
  <c r="AH536" i="13"/>
  <c r="AI536" i="13" s="1"/>
  <c r="AJ536" i="13"/>
  <c r="AH537" i="13"/>
  <c r="AI537" i="13" s="1"/>
  <c r="AJ537" i="13"/>
  <c r="AH538" i="13"/>
  <c r="AI538" i="13" s="1"/>
  <c r="AJ538" i="13"/>
  <c r="AH539" i="13"/>
  <c r="AI539" i="13" s="1"/>
  <c r="AJ539" i="13"/>
  <c r="AH540" i="13"/>
  <c r="AI540" i="13" s="1"/>
  <c r="AJ540" i="13"/>
  <c r="AH541" i="13"/>
  <c r="AI541" i="13" s="1"/>
  <c r="AJ541" i="13"/>
  <c r="AH542" i="13"/>
  <c r="AI542" i="13" s="1"/>
  <c r="AJ542" i="13"/>
  <c r="AH543" i="13"/>
  <c r="AI543" i="13" s="1"/>
  <c r="AJ543" i="13"/>
  <c r="AH544" i="13"/>
  <c r="AI544" i="13" s="1"/>
  <c r="AJ544" i="13"/>
  <c r="AH545" i="13"/>
  <c r="AI545" i="13" s="1"/>
  <c r="AJ545" i="13"/>
  <c r="AH546" i="13"/>
  <c r="AI546" i="13" s="1"/>
  <c r="AJ546" i="13"/>
  <c r="AH547" i="13"/>
  <c r="AI547" i="13" s="1"/>
  <c r="AJ547" i="13"/>
  <c r="AH548" i="13"/>
  <c r="AI548" i="13" s="1"/>
  <c r="AJ548" i="13"/>
  <c r="AH549" i="13"/>
  <c r="AI549" i="13" s="1"/>
  <c r="AJ549" i="13"/>
  <c r="AH550" i="13"/>
  <c r="AI550" i="13" s="1"/>
  <c r="AJ550" i="13"/>
  <c r="AH551" i="13"/>
  <c r="AI551" i="13" s="1"/>
  <c r="AJ551" i="13"/>
  <c r="AH552" i="13"/>
  <c r="AI552" i="13" s="1"/>
  <c r="AJ552" i="13"/>
  <c r="AH553" i="13"/>
  <c r="AI553" i="13" s="1"/>
  <c r="AJ553" i="13"/>
  <c r="AH554" i="13"/>
  <c r="AI554" i="13" s="1"/>
  <c r="AJ554" i="13"/>
  <c r="AH555" i="13"/>
  <c r="AI555" i="13" s="1"/>
  <c r="AJ555" i="13"/>
  <c r="AH556" i="13"/>
  <c r="AI556" i="13" s="1"/>
  <c r="AJ556" i="13"/>
  <c r="AH557" i="13"/>
  <c r="AI557" i="13" s="1"/>
  <c r="AJ557" i="13"/>
  <c r="AH558" i="13"/>
  <c r="AI558" i="13" s="1"/>
  <c r="AJ558" i="13"/>
  <c r="AH559" i="13"/>
  <c r="AI559" i="13" s="1"/>
  <c r="AJ559" i="13"/>
  <c r="AH560" i="13"/>
  <c r="AI560" i="13" s="1"/>
  <c r="AJ560" i="13"/>
  <c r="AH561" i="13"/>
  <c r="AI561" i="13" s="1"/>
  <c r="AJ561" i="13"/>
  <c r="AH562" i="13"/>
  <c r="AI562" i="13" s="1"/>
  <c r="AJ562" i="13"/>
  <c r="AH563" i="13"/>
  <c r="AI563" i="13" s="1"/>
  <c r="AJ563" i="13"/>
  <c r="AH564" i="13"/>
  <c r="AI564" i="13" s="1"/>
  <c r="AJ564" i="13"/>
  <c r="AH565" i="13"/>
  <c r="AI565" i="13" s="1"/>
  <c r="AJ565" i="13"/>
  <c r="AH566" i="13"/>
  <c r="AI566" i="13" s="1"/>
  <c r="AJ566" i="13"/>
  <c r="AH567" i="13"/>
  <c r="AI567" i="13" s="1"/>
  <c r="AJ567" i="13"/>
  <c r="AH568" i="13"/>
  <c r="AI568" i="13" s="1"/>
  <c r="AJ568" i="13"/>
  <c r="AH569" i="13"/>
  <c r="AI569" i="13" s="1"/>
  <c r="AJ569" i="13"/>
  <c r="AH570" i="13"/>
  <c r="AI570" i="13" s="1"/>
  <c r="AJ570" i="13"/>
  <c r="AH571" i="13"/>
  <c r="AI571" i="13" s="1"/>
  <c r="AJ571" i="13"/>
  <c r="AH572" i="13"/>
  <c r="AI572" i="13" s="1"/>
  <c r="AJ572" i="13"/>
  <c r="AH573" i="13"/>
  <c r="AI573" i="13" s="1"/>
  <c r="AJ573" i="13"/>
  <c r="AH574" i="13"/>
  <c r="AI574" i="13" s="1"/>
  <c r="AJ574" i="13"/>
  <c r="AH575" i="13"/>
  <c r="AI575" i="13" s="1"/>
  <c r="AJ575" i="13"/>
  <c r="AH576" i="13"/>
  <c r="AI576" i="13" s="1"/>
  <c r="AJ576" i="13"/>
  <c r="AH577" i="13"/>
  <c r="AI577" i="13" s="1"/>
  <c r="AJ577" i="13"/>
  <c r="AH578" i="13"/>
  <c r="AI578" i="13" s="1"/>
  <c r="AJ578" i="13"/>
  <c r="AH579" i="13"/>
  <c r="AI579" i="13" s="1"/>
  <c r="AJ579" i="13"/>
  <c r="AH580" i="13"/>
  <c r="AI580" i="13" s="1"/>
  <c r="AJ580" i="13"/>
  <c r="AH581" i="13"/>
  <c r="AI581" i="13" s="1"/>
  <c r="AJ581" i="13"/>
  <c r="AH582" i="13"/>
  <c r="AI582" i="13" s="1"/>
  <c r="AJ582" i="13"/>
  <c r="AH583" i="13"/>
  <c r="AI583" i="13" s="1"/>
  <c r="AJ583" i="13"/>
  <c r="AH584" i="13"/>
  <c r="AI584" i="13" s="1"/>
  <c r="AJ584" i="13"/>
  <c r="AH585" i="13"/>
  <c r="AI585" i="13" s="1"/>
  <c r="AJ585" i="13"/>
  <c r="AH586" i="13"/>
  <c r="AI586" i="13" s="1"/>
  <c r="AJ586" i="13"/>
  <c r="AH587" i="13"/>
  <c r="AI587" i="13" s="1"/>
  <c r="AJ587" i="13"/>
  <c r="AH588" i="13"/>
  <c r="AI588" i="13" s="1"/>
  <c r="AJ588" i="13"/>
  <c r="AH589" i="13"/>
  <c r="AI589" i="13" s="1"/>
  <c r="AJ589" i="13"/>
  <c r="AH590" i="13"/>
  <c r="AI590" i="13" s="1"/>
  <c r="AJ590" i="13"/>
  <c r="AH591" i="13"/>
  <c r="AI591" i="13" s="1"/>
  <c r="AJ591" i="13"/>
  <c r="AH592" i="13"/>
  <c r="AI592" i="13" s="1"/>
  <c r="AJ592" i="13"/>
  <c r="AH593" i="13"/>
  <c r="AI593" i="13" s="1"/>
  <c r="AJ593" i="13"/>
  <c r="AH594" i="13"/>
  <c r="AI594" i="13" s="1"/>
  <c r="AJ594" i="13"/>
  <c r="AH595" i="13"/>
  <c r="AI595" i="13" s="1"/>
  <c r="AJ595" i="13"/>
  <c r="AH596" i="13"/>
  <c r="AI596" i="13" s="1"/>
  <c r="AJ596" i="13"/>
  <c r="AH597" i="13"/>
  <c r="AI597" i="13" s="1"/>
  <c r="AJ597" i="13"/>
  <c r="AH598" i="13"/>
  <c r="AI598" i="13" s="1"/>
  <c r="AJ598" i="13"/>
  <c r="AH599" i="13"/>
  <c r="AI599" i="13" s="1"/>
  <c r="AJ599" i="13"/>
  <c r="AH600" i="13"/>
  <c r="AI600" i="13" s="1"/>
  <c r="AJ600" i="13"/>
  <c r="AH601" i="13"/>
  <c r="AI601" i="13" s="1"/>
  <c r="AJ601" i="13"/>
  <c r="AH602" i="13"/>
  <c r="AI602" i="13" s="1"/>
  <c r="AJ602" i="13"/>
  <c r="AH603" i="13"/>
  <c r="AI603" i="13" s="1"/>
  <c r="AJ603" i="13"/>
  <c r="AH604" i="13"/>
  <c r="AI604" i="13" s="1"/>
  <c r="AJ604" i="13"/>
  <c r="AH605" i="13"/>
  <c r="AI605" i="13" s="1"/>
  <c r="AJ605" i="13"/>
  <c r="AH606" i="13"/>
  <c r="AI606" i="13" s="1"/>
  <c r="AJ606" i="13"/>
  <c r="AH607" i="13"/>
  <c r="AI607" i="13" s="1"/>
  <c r="AJ607" i="13"/>
  <c r="AH608" i="13"/>
  <c r="AI608" i="13" s="1"/>
  <c r="AJ608" i="13"/>
  <c r="AH609" i="13"/>
  <c r="AI609" i="13" s="1"/>
  <c r="AJ609" i="13"/>
  <c r="AH610" i="13"/>
  <c r="AI610" i="13" s="1"/>
  <c r="AJ610" i="13"/>
  <c r="AH611" i="13"/>
  <c r="AI611" i="13" s="1"/>
  <c r="AJ611" i="13"/>
  <c r="AH612" i="13"/>
  <c r="AI612" i="13" s="1"/>
  <c r="AJ612" i="13"/>
  <c r="AH613" i="13"/>
  <c r="AI613" i="13" s="1"/>
  <c r="AJ613" i="13"/>
  <c r="AH614" i="13"/>
  <c r="AI614" i="13" s="1"/>
  <c r="AJ614" i="13"/>
  <c r="AH615" i="13"/>
  <c r="AI615" i="13" s="1"/>
  <c r="AJ615" i="13"/>
  <c r="AH616" i="13"/>
  <c r="AI616" i="13" s="1"/>
  <c r="AJ616" i="13"/>
  <c r="AH617" i="13"/>
  <c r="AI617" i="13" s="1"/>
  <c r="AJ617" i="13"/>
  <c r="AH618" i="13"/>
  <c r="AI618" i="13" s="1"/>
  <c r="AJ618" i="13"/>
  <c r="AH619" i="13"/>
  <c r="AI619" i="13" s="1"/>
  <c r="AJ619" i="13"/>
  <c r="AH620" i="13"/>
  <c r="AI620" i="13" s="1"/>
  <c r="AJ620" i="13"/>
  <c r="AH621" i="13"/>
  <c r="AI621" i="13" s="1"/>
  <c r="AJ621" i="13"/>
  <c r="AH622" i="13"/>
  <c r="AI622" i="13" s="1"/>
  <c r="AJ622" i="13"/>
  <c r="AH623" i="13"/>
  <c r="AI623" i="13" s="1"/>
  <c r="AJ623" i="13"/>
  <c r="AH624" i="13"/>
  <c r="AI624" i="13" s="1"/>
  <c r="AJ624" i="13"/>
  <c r="AH625" i="13"/>
  <c r="AI625" i="13" s="1"/>
  <c r="AJ625" i="13"/>
  <c r="AH626" i="13"/>
  <c r="AI626" i="13" s="1"/>
  <c r="AJ626" i="13"/>
  <c r="AH627" i="13"/>
  <c r="AI627" i="13" s="1"/>
  <c r="AJ627" i="13"/>
  <c r="AH628" i="13"/>
  <c r="AI628" i="13" s="1"/>
  <c r="AJ628" i="13"/>
  <c r="AH629" i="13"/>
  <c r="AI629" i="13" s="1"/>
  <c r="AJ629" i="13"/>
  <c r="AH630" i="13"/>
  <c r="AI630" i="13" s="1"/>
  <c r="AJ630" i="13"/>
  <c r="AH631" i="13"/>
  <c r="AI631" i="13" s="1"/>
  <c r="AJ631" i="13"/>
  <c r="AH632" i="13"/>
  <c r="AI632" i="13" s="1"/>
  <c r="AJ632" i="13"/>
  <c r="AH633" i="13"/>
  <c r="AI633" i="13" s="1"/>
  <c r="AJ633" i="13"/>
  <c r="AH634" i="13"/>
  <c r="AI634" i="13" s="1"/>
  <c r="AJ634" i="13"/>
  <c r="AH635" i="13"/>
  <c r="AI635" i="13" s="1"/>
  <c r="AJ635" i="13"/>
  <c r="AH636" i="13"/>
  <c r="AI636" i="13" s="1"/>
  <c r="AJ636" i="13"/>
  <c r="AH637" i="13"/>
  <c r="AI637" i="13" s="1"/>
  <c r="AJ637" i="13"/>
  <c r="AH638" i="13"/>
  <c r="AI638" i="13" s="1"/>
  <c r="AJ638" i="13"/>
  <c r="AH639" i="13"/>
  <c r="AI639" i="13" s="1"/>
  <c r="AJ639" i="13"/>
  <c r="AH640" i="13"/>
  <c r="AI640" i="13" s="1"/>
  <c r="AJ640" i="13"/>
  <c r="AH641" i="13"/>
  <c r="AI641" i="13" s="1"/>
  <c r="AJ641" i="13"/>
  <c r="AH642" i="13"/>
  <c r="AI642" i="13" s="1"/>
  <c r="AJ642" i="13"/>
  <c r="AH643" i="13"/>
  <c r="AI643" i="13" s="1"/>
  <c r="AJ643" i="13"/>
  <c r="AH644" i="13"/>
  <c r="AI644" i="13" s="1"/>
  <c r="AJ644" i="13"/>
  <c r="AH645" i="13"/>
  <c r="AI645" i="13" s="1"/>
  <c r="AJ645" i="13"/>
  <c r="AH646" i="13"/>
  <c r="AI646" i="13" s="1"/>
  <c r="AJ646" i="13"/>
  <c r="AH647" i="13"/>
  <c r="AI647" i="13" s="1"/>
  <c r="AJ647" i="13"/>
  <c r="AH648" i="13"/>
  <c r="AI648" i="13" s="1"/>
  <c r="AJ648" i="13"/>
  <c r="AH649" i="13"/>
  <c r="AI649" i="13" s="1"/>
  <c r="AJ649" i="13"/>
  <c r="AH650" i="13"/>
  <c r="AI650" i="13" s="1"/>
  <c r="AJ650" i="13"/>
  <c r="AH651" i="13"/>
  <c r="AI651" i="13" s="1"/>
  <c r="AJ651" i="13"/>
  <c r="AH652" i="13"/>
  <c r="AI652" i="13" s="1"/>
  <c r="AJ652" i="13"/>
  <c r="AH653" i="13"/>
  <c r="AI653" i="13" s="1"/>
  <c r="AJ653" i="13"/>
  <c r="AH654" i="13"/>
  <c r="AI654" i="13" s="1"/>
  <c r="AJ654" i="13"/>
  <c r="AH655" i="13"/>
  <c r="AI655" i="13" s="1"/>
  <c r="AJ655" i="13"/>
  <c r="AH656" i="13"/>
  <c r="AI656" i="13" s="1"/>
  <c r="AJ656" i="13"/>
  <c r="AH657" i="13"/>
  <c r="AI657" i="13" s="1"/>
  <c r="AJ657" i="13"/>
  <c r="AH658" i="13"/>
  <c r="AI658" i="13" s="1"/>
  <c r="AJ658" i="13"/>
  <c r="AH659" i="13"/>
  <c r="AI659" i="13" s="1"/>
  <c r="AJ659" i="13"/>
  <c r="AH660" i="13"/>
  <c r="AI660" i="13" s="1"/>
  <c r="AJ660" i="13"/>
  <c r="AH661" i="13"/>
  <c r="AI661" i="13" s="1"/>
  <c r="AJ661" i="13"/>
  <c r="AH662" i="13"/>
  <c r="AI662" i="13" s="1"/>
  <c r="AJ662" i="13"/>
  <c r="AH663" i="13"/>
  <c r="AI663" i="13" s="1"/>
  <c r="AJ663" i="13"/>
  <c r="AH664" i="13"/>
  <c r="AI664" i="13" s="1"/>
  <c r="AJ664" i="13"/>
  <c r="AH665" i="13"/>
  <c r="AI665" i="13" s="1"/>
  <c r="AJ665" i="13"/>
  <c r="AH666" i="13"/>
  <c r="AI666" i="13" s="1"/>
  <c r="AJ666" i="13"/>
  <c r="AH667" i="13"/>
  <c r="AI667" i="13" s="1"/>
  <c r="AJ667" i="13"/>
  <c r="AH668" i="13"/>
  <c r="AI668" i="13" s="1"/>
  <c r="AJ668" i="13"/>
  <c r="AH669" i="13"/>
  <c r="AI669" i="13" s="1"/>
  <c r="AJ669" i="13"/>
  <c r="AH670" i="13"/>
  <c r="AI670" i="13" s="1"/>
  <c r="AJ670" i="13"/>
  <c r="AH671" i="13"/>
  <c r="AI671" i="13" s="1"/>
  <c r="AJ671" i="13"/>
  <c r="AH672" i="13"/>
  <c r="AI672" i="13" s="1"/>
  <c r="AJ672" i="13"/>
  <c r="AH673" i="13"/>
  <c r="AI673" i="13" s="1"/>
  <c r="AJ673" i="13"/>
  <c r="AH674" i="13"/>
  <c r="AI674" i="13" s="1"/>
  <c r="AJ674" i="13"/>
  <c r="AH675" i="13"/>
  <c r="AI675" i="13" s="1"/>
  <c r="AJ675" i="13"/>
  <c r="AH676" i="13"/>
  <c r="AI676" i="13" s="1"/>
  <c r="AJ676" i="13"/>
  <c r="AH677" i="13"/>
  <c r="AI677" i="13" s="1"/>
  <c r="AJ677" i="13"/>
  <c r="AH678" i="13"/>
  <c r="AI678" i="13" s="1"/>
  <c r="AJ678" i="13"/>
  <c r="AH679" i="13"/>
  <c r="AI679" i="13" s="1"/>
  <c r="AJ679" i="13"/>
  <c r="AH680" i="13"/>
  <c r="AI680" i="13" s="1"/>
  <c r="AJ680" i="13"/>
  <c r="AH681" i="13"/>
  <c r="AI681" i="13" s="1"/>
  <c r="AJ681" i="13"/>
  <c r="AH682" i="13"/>
  <c r="AI682" i="13" s="1"/>
  <c r="AJ682" i="13"/>
  <c r="AH683" i="13"/>
  <c r="AI683" i="13" s="1"/>
  <c r="AJ683" i="13"/>
  <c r="AH684" i="13"/>
  <c r="AI684" i="13" s="1"/>
  <c r="AJ684" i="13"/>
  <c r="AH685" i="13"/>
  <c r="AI685" i="13" s="1"/>
  <c r="AJ685" i="13"/>
  <c r="AH686" i="13"/>
  <c r="AI686" i="13" s="1"/>
  <c r="AJ686" i="13"/>
  <c r="AH687" i="13"/>
  <c r="AI687" i="13" s="1"/>
  <c r="AJ687" i="13"/>
  <c r="AH688" i="13"/>
  <c r="AI688" i="13" s="1"/>
  <c r="AJ688" i="13"/>
  <c r="AH689" i="13"/>
  <c r="AI689" i="13" s="1"/>
  <c r="AJ689" i="13"/>
  <c r="AH690" i="13"/>
  <c r="AI690" i="13" s="1"/>
  <c r="AJ690" i="13"/>
  <c r="AH691" i="13"/>
  <c r="AI691" i="13" s="1"/>
  <c r="AJ691" i="13"/>
  <c r="AH692" i="13"/>
  <c r="AI692" i="13" s="1"/>
  <c r="AJ692" i="13"/>
  <c r="AH693" i="13"/>
  <c r="AI693" i="13" s="1"/>
  <c r="AJ693" i="13"/>
  <c r="AH694" i="13"/>
  <c r="AI694" i="13" s="1"/>
  <c r="AJ694" i="13"/>
  <c r="AH695" i="13"/>
  <c r="AI695" i="13" s="1"/>
  <c r="AJ695" i="13"/>
  <c r="AH696" i="13"/>
  <c r="AI696" i="13" s="1"/>
  <c r="AJ696" i="13"/>
  <c r="AH697" i="13"/>
  <c r="AI697" i="13" s="1"/>
  <c r="AJ697" i="13"/>
  <c r="AH698" i="13"/>
  <c r="AI698" i="13" s="1"/>
  <c r="AJ698" i="13"/>
  <c r="AH699" i="13"/>
  <c r="AI699" i="13" s="1"/>
  <c r="AJ699" i="13"/>
  <c r="AH700" i="13"/>
  <c r="AI700" i="13" s="1"/>
  <c r="AJ700" i="13"/>
  <c r="AH701" i="13"/>
  <c r="AI701" i="13" s="1"/>
  <c r="AJ701" i="13"/>
  <c r="AH702" i="13"/>
  <c r="AI702" i="13" s="1"/>
  <c r="AJ702" i="13"/>
  <c r="AH703" i="13"/>
  <c r="AI703" i="13" s="1"/>
  <c r="AJ703" i="13"/>
  <c r="AH704" i="13"/>
  <c r="AI704" i="13" s="1"/>
  <c r="AJ704" i="13"/>
  <c r="AH705" i="13"/>
  <c r="AI705" i="13" s="1"/>
  <c r="AJ705" i="13"/>
  <c r="AH706" i="13"/>
  <c r="AI706" i="13" s="1"/>
  <c r="AJ706" i="13"/>
  <c r="AH707" i="13"/>
  <c r="AI707" i="13" s="1"/>
  <c r="AJ707" i="13"/>
  <c r="AH708" i="13"/>
  <c r="AI708" i="13" s="1"/>
  <c r="AJ708" i="13"/>
  <c r="AH709" i="13"/>
  <c r="AI709" i="13" s="1"/>
  <c r="AJ709" i="13"/>
  <c r="AH710" i="13"/>
  <c r="AI710" i="13" s="1"/>
  <c r="AJ710" i="13"/>
  <c r="AH711" i="13"/>
  <c r="AI711" i="13" s="1"/>
  <c r="AJ711" i="13"/>
  <c r="AH712" i="13"/>
  <c r="AI712" i="13" s="1"/>
  <c r="AJ712" i="13"/>
  <c r="AH713" i="13"/>
  <c r="AI713" i="13" s="1"/>
  <c r="AJ713" i="13"/>
  <c r="AH714" i="13"/>
  <c r="AI714" i="13" s="1"/>
  <c r="AJ714" i="13"/>
  <c r="AH715" i="13"/>
  <c r="AI715" i="13" s="1"/>
  <c r="AJ715" i="13"/>
  <c r="AH716" i="13"/>
  <c r="AI716" i="13" s="1"/>
  <c r="AJ716" i="13"/>
  <c r="AH717" i="13"/>
  <c r="AI717" i="13" s="1"/>
  <c r="AJ717" i="13"/>
  <c r="AH718" i="13"/>
  <c r="AI718" i="13" s="1"/>
  <c r="AJ718" i="13"/>
  <c r="AH719" i="13"/>
  <c r="AI719" i="13" s="1"/>
  <c r="AJ719" i="13"/>
  <c r="AH720" i="13"/>
  <c r="AI720" i="13" s="1"/>
  <c r="AJ720" i="13"/>
  <c r="AH721" i="13"/>
  <c r="AI721" i="13" s="1"/>
  <c r="AJ721" i="13"/>
  <c r="AH722" i="13"/>
  <c r="AI722" i="13" s="1"/>
  <c r="AJ722" i="13"/>
  <c r="AH723" i="13"/>
  <c r="AI723" i="13" s="1"/>
  <c r="AJ723" i="13"/>
  <c r="AH724" i="13"/>
  <c r="AI724" i="13" s="1"/>
  <c r="AJ724" i="13"/>
  <c r="AH725" i="13"/>
  <c r="AI725" i="13" s="1"/>
  <c r="AJ725" i="13"/>
  <c r="AH726" i="13"/>
  <c r="AI726" i="13" s="1"/>
  <c r="AJ726" i="13"/>
  <c r="AH727" i="13"/>
  <c r="AI727" i="13" s="1"/>
  <c r="AJ727" i="13"/>
  <c r="AH728" i="13"/>
  <c r="AI728" i="13" s="1"/>
  <c r="AJ728" i="13"/>
  <c r="AH729" i="13"/>
  <c r="AI729" i="13" s="1"/>
  <c r="AJ729" i="13"/>
  <c r="AH730" i="13"/>
  <c r="AI730" i="13" s="1"/>
  <c r="AJ730" i="13"/>
  <c r="AH731" i="13"/>
  <c r="AI731" i="13" s="1"/>
  <c r="AJ731" i="13"/>
  <c r="AH732" i="13"/>
  <c r="AI732" i="13" s="1"/>
  <c r="AJ732" i="13"/>
  <c r="AH733" i="13"/>
  <c r="AI733" i="13" s="1"/>
  <c r="AJ733" i="13"/>
  <c r="AH734" i="13"/>
  <c r="AI734" i="13" s="1"/>
  <c r="AJ734" i="13"/>
  <c r="AH735" i="13"/>
  <c r="AI735" i="13" s="1"/>
  <c r="AJ735" i="13"/>
  <c r="AH736" i="13"/>
  <c r="AI736" i="13" s="1"/>
  <c r="AJ736" i="13"/>
  <c r="AH737" i="13"/>
  <c r="AI737" i="13" s="1"/>
  <c r="AJ737" i="13"/>
  <c r="AH738" i="13"/>
  <c r="AI738" i="13" s="1"/>
  <c r="AJ738" i="13"/>
  <c r="AH739" i="13"/>
  <c r="AI739" i="13" s="1"/>
  <c r="AJ739" i="13"/>
  <c r="AH740" i="13"/>
  <c r="AI740" i="13" s="1"/>
  <c r="AJ740" i="13"/>
  <c r="AH741" i="13"/>
  <c r="AI741" i="13" s="1"/>
  <c r="AJ741" i="13"/>
  <c r="AH742" i="13"/>
  <c r="AI742" i="13" s="1"/>
  <c r="AJ742" i="13"/>
  <c r="AH743" i="13"/>
  <c r="AI743" i="13" s="1"/>
  <c r="AJ743" i="13"/>
  <c r="AH744" i="13"/>
  <c r="AI744" i="13" s="1"/>
  <c r="AJ744" i="13"/>
  <c r="AH745" i="13"/>
  <c r="AI745" i="13" s="1"/>
  <c r="AJ745" i="13"/>
  <c r="AH746" i="13"/>
  <c r="AI746" i="13" s="1"/>
  <c r="AJ746" i="13"/>
  <c r="AH747" i="13"/>
  <c r="AI747" i="13" s="1"/>
  <c r="AJ747" i="13"/>
  <c r="AH748" i="13"/>
  <c r="AI748" i="13" s="1"/>
  <c r="AJ748" i="13"/>
  <c r="AH749" i="13"/>
  <c r="AI749" i="13" s="1"/>
  <c r="AJ749" i="13"/>
  <c r="AH750" i="13"/>
  <c r="AI750" i="13" s="1"/>
  <c r="AJ750" i="13"/>
  <c r="AH751" i="13"/>
  <c r="AI751" i="13" s="1"/>
  <c r="AJ751" i="13"/>
  <c r="AH752" i="13"/>
  <c r="AI752" i="13" s="1"/>
  <c r="AJ752" i="13"/>
  <c r="AH753" i="13"/>
  <c r="AI753" i="13" s="1"/>
  <c r="AJ753" i="13"/>
  <c r="AH754" i="13"/>
  <c r="AI754" i="13" s="1"/>
  <c r="AJ754" i="13"/>
  <c r="AH755" i="13"/>
  <c r="AI755" i="13" s="1"/>
  <c r="AJ755" i="13"/>
  <c r="AH756" i="13"/>
  <c r="AI756" i="13" s="1"/>
  <c r="AJ756" i="13"/>
  <c r="AH757" i="13"/>
  <c r="AI757" i="13" s="1"/>
  <c r="AJ757" i="13"/>
  <c r="AH758" i="13"/>
  <c r="AI758" i="13" s="1"/>
  <c r="AJ758" i="13"/>
  <c r="AH759" i="13"/>
  <c r="AI759" i="13" s="1"/>
  <c r="AJ759" i="13"/>
  <c r="AH760" i="13"/>
  <c r="AI760" i="13" s="1"/>
  <c r="AJ760" i="13"/>
  <c r="AH761" i="13"/>
  <c r="AI761" i="13" s="1"/>
  <c r="AJ761" i="13"/>
  <c r="AH762" i="13"/>
  <c r="AI762" i="13" s="1"/>
  <c r="AJ762" i="13"/>
  <c r="AH763" i="13"/>
  <c r="AI763" i="13" s="1"/>
  <c r="AJ763" i="13"/>
  <c r="AH764" i="13"/>
  <c r="AI764" i="13" s="1"/>
  <c r="AJ764" i="13"/>
  <c r="AH765" i="13"/>
  <c r="AI765" i="13" s="1"/>
  <c r="AJ765" i="13"/>
  <c r="AH766" i="13"/>
  <c r="AI766" i="13" s="1"/>
  <c r="AJ766" i="13"/>
  <c r="AH767" i="13"/>
  <c r="AI767" i="13" s="1"/>
  <c r="AJ767" i="13"/>
  <c r="AH768" i="13"/>
  <c r="AI768" i="13" s="1"/>
  <c r="AJ768" i="13"/>
  <c r="AH769" i="13"/>
  <c r="AI769" i="13" s="1"/>
  <c r="AJ769" i="13"/>
  <c r="AH770" i="13"/>
  <c r="AI770" i="13" s="1"/>
  <c r="AJ770" i="13"/>
  <c r="AH771" i="13"/>
  <c r="AI771" i="13" s="1"/>
  <c r="AJ771" i="13"/>
  <c r="AH772" i="13"/>
  <c r="AI772" i="13" s="1"/>
  <c r="AJ772" i="13"/>
  <c r="AH773" i="13"/>
  <c r="AI773" i="13" s="1"/>
  <c r="AJ773" i="13"/>
  <c r="AH774" i="13"/>
  <c r="AI774" i="13" s="1"/>
  <c r="AJ774" i="13"/>
  <c r="AH775" i="13"/>
  <c r="AI775" i="13" s="1"/>
  <c r="AJ775" i="13"/>
  <c r="AH776" i="13"/>
  <c r="AI776" i="13" s="1"/>
  <c r="AJ776" i="13"/>
  <c r="AH777" i="13"/>
  <c r="AI777" i="13" s="1"/>
  <c r="AJ777" i="13"/>
  <c r="AH778" i="13"/>
  <c r="AI778" i="13" s="1"/>
  <c r="AJ778" i="13"/>
  <c r="AH779" i="13"/>
  <c r="AI779" i="13" s="1"/>
  <c r="AJ779" i="13"/>
  <c r="AH780" i="13"/>
  <c r="AI780" i="13" s="1"/>
  <c r="AJ780" i="13"/>
  <c r="AH781" i="13"/>
  <c r="AI781" i="13" s="1"/>
  <c r="AJ781" i="13"/>
  <c r="AH782" i="13"/>
  <c r="AI782" i="13" s="1"/>
  <c r="AJ782" i="13"/>
  <c r="AH783" i="13"/>
  <c r="AI783" i="13" s="1"/>
  <c r="AJ783" i="13"/>
  <c r="AH784" i="13"/>
  <c r="AI784" i="13" s="1"/>
  <c r="AJ784" i="13"/>
  <c r="AH785" i="13"/>
  <c r="AI785" i="13" s="1"/>
  <c r="AJ785" i="13"/>
  <c r="AH786" i="13"/>
  <c r="AI786" i="13" s="1"/>
  <c r="AJ786" i="13"/>
  <c r="AH787" i="13"/>
  <c r="AI787" i="13" s="1"/>
  <c r="AJ787" i="13"/>
  <c r="AH788" i="13"/>
  <c r="AI788" i="13" s="1"/>
  <c r="AJ788" i="13"/>
  <c r="AH789" i="13"/>
  <c r="AI789" i="13" s="1"/>
  <c r="AJ789" i="13"/>
  <c r="AH790" i="13"/>
  <c r="AI790" i="13" s="1"/>
  <c r="AJ790" i="13"/>
  <c r="AH791" i="13"/>
  <c r="AI791" i="13" s="1"/>
  <c r="AJ791" i="13"/>
  <c r="AH792" i="13"/>
  <c r="AI792" i="13" s="1"/>
  <c r="AJ792" i="13"/>
  <c r="AH793" i="13"/>
  <c r="AI793" i="13" s="1"/>
  <c r="AJ793" i="13"/>
  <c r="AH794" i="13"/>
  <c r="AI794" i="13" s="1"/>
  <c r="AJ794" i="13"/>
  <c r="AH795" i="13"/>
  <c r="AI795" i="13" s="1"/>
  <c r="AJ795" i="13"/>
  <c r="AH796" i="13"/>
  <c r="AI796" i="13" s="1"/>
  <c r="AJ796" i="13"/>
  <c r="AH797" i="13"/>
  <c r="AI797" i="13" s="1"/>
  <c r="AJ797" i="13"/>
  <c r="AH798" i="13"/>
  <c r="AI798" i="13" s="1"/>
  <c r="AJ798" i="13"/>
  <c r="AH799" i="13"/>
  <c r="AI799" i="13" s="1"/>
  <c r="AJ799" i="13"/>
  <c r="AH800" i="13"/>
  <c r="AI800" i="13" s="1"/>
  <c r="AJ800" i="13"/>
  <c r="AH801" i="13"/>
  <c r="AI801" i="13" s="1"/>
  <c r="AJ801" i="13"/>
  <c r="AH802" i="13"/>
  <c r="AI802" i="13" s="1"/>
  <c r="AJ802" i="13"/>
  <c r="AH803" i="13"/>
  <c r="AI803" i="13" s="1"/>
  <c r="AJ803" i="13"/>
  <c r="AH804" i="13"/>
  <c r="AI804" i="13" s="1"/>
  <c r="AJ804" i="13"/>
  <c r="AH805" i="13"/>
  <c r="AI805" i="13" s="1"/>
  <c r="AJ805" i="13"/>
  <c r="AH806" i="13"/>
  <c r="AI806" i="13" s="1"/>
  <c r="AJ806" i="13"/>
  <c r="AH807" i="13"/>
  <c r="AI807" i="13" s="1"/>
  <c r="AJ807" i="13"/>
  <c r="AH808" i="13"/>
  <c r="AI808" i="13" s="1"/>
  <c r="AJ808" i="13"/>
  <c r="AH809" i="13"/>
  <c r="AI809" i="13" s="1"/>
  <c r="AJ809" i="13"/>
  <c r="AH810" i="13"/>
  <c r="AI810" i="13" s="1"/>
  <c r="AJ810" i="13"/>
  <c r="AH811" i="13"/>
  <c r="AI811" i="13" s="1"/>
  <c r="AJ811" i="13"/>
  <c r="AH812" i="13"/>
  <c r="AI812" i="13" s="1"/>
  <c r="AJ812" i="13"/>
  <c r="AH813" i="13"/>
  <c r="AI813" i="13" s="1"/>
  <c r="AJ813" i="13"/>
  <c r="AH814" i="13"/>
  <c r="AI814" i="13" s="1"/>
  <c r="AJ814" i="13"/>
  <c r="AH815" i="13"/>
  <c r="AI815" i="13" s="1"/>
  <c r="AJ815" i="13"/>
  <c r="AH816" i="13"/>
  <c r="AI816" i="13" s="1"/>
  <c r="AJ816" i="13"/>
  <c r="AH817" i="13"/>
  <c r="AI817" i="13" s="1"/>
  <c r="AJ817" i="13"/>
  <c r="AH818" i="13"/>
  <c r="AI818" i="13" s="1"/>
  <c r="AJ818" i="13"/>
  <c r="AH819" i="13"/>
  <c r="AI819" i="13" s="1"/>
  <c r="AJ819" i="13"/>
  <c r="AH820" i="13"/>
  <c r="AI820" i="13" s="1"/>
  <c r="AJ820" i="13"/>
  <c r="AH821" i="13"/>
  <c r="AI821" i="13" s="1"/>
  <c r="AJ821" i="13"/>
  <c r="AH822" i="13"/>
  <c r="AI822" i="13" s="1"/>
  <c r="AJ822" i="13"/>
  <c r="AH823" i="13"/>
  <c r="AI823" i="13" s="1"/>
  <c r="AJ823" i="13"/>
  <c r="AH824" i="13"/>
  <c r="AI824" i="13" s="1"/>
  <c r="AJ824" i="13"/>
  <c r="AH825" i="13"/>
  <c r="AI825" i="13" s="1"/>
  <c r="AJ825" i="13"/>
  <c r="AH826" i="13"/>
  <c r="AI826" i="13" s="1"/>
  <c r="AJ826" i="13"/>
  <c r="AH827" i="13"/>
  <c r="AI827" i="13" s="1"/>
  <c r="AJ827" i="13"/>
  <c r="AH828" i="13"/>
  <c r="AI828" i="13" s="1"/>
  <c r="AJ828" i="13"/>
  <c r="AH829" i="13"/>
  <c r="AI829" i="13" s="1"/>
  <c r="AJ829" i="13"/>
  <c r="AH830" i="13"/>
  <c r="AI830" i="13" s="1"/>
  <c r="AJ830" i="13"/>
  <c r="AH831" i="13"/>
  <c r="AI831" i="13" s="1"/>
  <c r="AJ831" i="13"/>
  <c r="AH832" i="13"/>
  <c r="AI832" i="13" s="1"/>
  <c r="AJ832" i="13"/>
  <c r="AH833" i="13"/>
  <c r="AI833" i="13" s="1"/>
  <c r="AJ833" i="13"/>
  <c r="AH834" i="13"/>
  <c r="AI834" i="13" s="1"/>
  <c r="AJ834" i="13"/>
  <c r="AH835" i="13"/>
  <c r="AI835" i="13" s="1"/>
  <c r="AJ835" i="13"/>
  <c r="AH836" i="13"/>
  <c r="AI836" i="13" s="1"/>
  <c r="AJ836" i="13"/>
  <c r="AH837" i="13"/>
  <c r="AI837" i="13" s="1"/>
  <c r="AJ837" i="13"/>
  <c r="AH838" i="13"/>
  <c r="AI838" i="13" s="1"/>
  <c r="AJ838" i="13"/>
  <c r="AH839" i="13"/>
  <c r="AI839" i="13" s="1"/>
  <c r="AJ839" i="13"/>
  <c r="AH840" i="13"/>
  <c r="AI840" i="13" s="1"/>
  <c r="AJ840" i="13"/>
  <c r="AH841" i="13"/>
  <c r="AI841" i="13" s="1"/>
  <c r="AJ841" i="13"/>
  <c r="AH842" i="13"/>
  <c r="AI842" i="13" s="1"/>
  <c r="AJ842" i="13"/>
  <c r="AH843" i="13"/>
  <c r="AI843" i="13" s="1"/>
  <c r="AJ843" i="13"/>
  <c r="AH844" i="13"/>
  <c r="AI844" i="13" s="1"/>
  <c r="AJ844" i="13"/>
  <c r="AH845" i="13"/>
  <c r="AI845" i="13" s="1"/>
  <c r="AJ845" i="13"/>
  <c r="AH846" i="13"/>
  <c r="AI846" i="13" s="1"/>
  <c r="AJ846" i="13"/>
  <c r="AH847" i="13"/>
  <c r="AI847" i="13" s="1"/>
  <c r="AJ847" i="13"/>
  <c r="AH848" i="13"/>
  <c r="AI848" i="13" s="1"/>
  <c r="AJ848" i="13"/>
  <c r="AH849" i="13"/>
  <c r="AI849" i="13" s="1"/>
  <c r="AJ849" i="13"/>
  <c r="AH850" i="13"/>
  <c r="AI850" i="13" s="1"/>
  <c r="AJ850" i="13"/>
  <c r="AH851" i="13"/>
  <c r="AI851" i="13" s="1"/>
  <c r="AJ851" i="13"/>
  <c r="AH852" i="13"/>
  <c r="AI852" i="13" s="1"/>
  <c r="AJ852" i="13"/>
  <c r="AH853" i="13"/>
  <c r="AI853" i="13" s="1"/>
  <c r="AJ853" i="13"/>
  <c r="AH854" i="13"/>
  <c r="AI854" i="13" s="1"/>
  <c r="AJ854" i="13"/>
  <c r="AH855" i="13"/>
  <c r="AI855" i="13" s="1"/>
  <c r="AJ855" i="13"/>
  <c r="AH856" i="13"/>
  <c r="AI856" i="13" s="1"/>
  <c r="AJ856" i="13"/>
  <c r="AH857" i="13"/>
  <c r="AI857" i="13" s="1"/>
  <c r="AJ857" i="13"/>
  <c r="AH858" i="13"/>
  <c r="AI858" i="13" s="1"/>
  <c r="AJ858" i="13"/>
  <c r="AH859" i="13"/>
  <c r="AI859" i="13" s="1"/>
  <c r="AJ859" i="13"/>
  <c r="AH860" i="13"/>
  <c r="AI860" i="13" s="1"/>
  <c r="AJ860" i="13"/>
  <c r="AH861" i="13"/>
  <c r="AI861" i="13" s="1"/>
  <c r="AJ861" i="13"/>
  <c r="AH862" i="13"/>
  <c r="AI862" i="13" s="1"/>
  <c r="AJ862" i="13"/>
  <c r="AH863" i="13"/>
  <c r="AI863" i="13" s="1"/>
  <c r="AJ863" i="13"/>
  <c r="AH864" i="13"/>
  <c r="AI864" i="13" s="1"/>
  <c r="AJ864" i="13"/>
  <c r="AH865" i="13"/>
  <c r="AI865" i="13" s="1"/>
  <c r="AJ865" i="13"/>
  <c r="AH866" i="13"/>
  <c r="AI866" i="13" s="1"/>
  <c r="AJ866" i="13"/>
  <c r="AH867" i="13"/>
  <c r="AI867" i="13" s="1"/>
  <c r="AJ867" i="13"/>
  <c r="AH868" i="13"/>
  <c r="AI868" i="13" s="1"/>
  <c r="AJ868" i="13"/>
  <c r="AH869" i="13"/>
  <c r="AI869" i="13" s="1"/>
  <c r="AJ869" i="13"/>
  <c r="AH870" i="13"/>
  <c r="AI870" i="13" s="1"/>
  <c r="AJ870" i="13"/>
  <c r="AH871" i="13"/>
  <c r="AI871" i="13" s="1"/>
  <c r="AJ871" i="13"/>
  <c r="AH872" i="13"/>
  <c r="AI872" i="13" s="1"/>
  <c r="AJ872" i="13"/>
  <c r="AH873" i="13"/>
  <c r="AI873" i="13" s="1"/>
  <c r="AJ873" i="13"/>
  <c r="AH874" i="13"/>
  <c r="AI874" i="13" s="1"/>
  <c r="AJ874" i="13"/>
  <c r="AH875" i="13"/>
  <c r="AI875" i="13" s="1"/>
  <c r="AJ875" i="13"/>
  <c r="AH876" i="13"/>
  <c r="AI876" i="13" s="1"/>
  <c r="AJ876" i="13"/>
  <c r="AH877" i="13"/>
  <c r="AI877" i="13" s="1"/>
  <c r="AJ877" i="13"/>
  <c r="AH878" i="13"/>
  <c r="AI878" i="13" s="1"/>
  <c r="AJ878" i="13"/>
  <c r="AH879" i="13"/>
  <c r="AI879" i="13" s="1"/>
  <c r="AJ879" i="13"/>
  <c r="AH880" i="13"/>
  <c r="AI880" i="13" s="1"/>
  <c r="AJ880" i="13"/>
  <c r="AH881" i="13"/>
  <c r="AI881" i="13" s="1"/>
  <c r="AJ881" i="13"/>
  <c r="AH882" i="13"/>
  <c r="AI882" i="13" s="1"/>
  <c r="AJ882" i="13"/>
  <c r="AH883" i="13"/>
  <c r="AI883" i="13" s="1"/>
  <c r="AJ883" i="13"/>
  <c r="AH884" i="13"/>
  <c r="AI884" i="13" s="1"/>
  <c r="AJ884" i="13"/>
  <c r="AH885" i="13"/>
  <c r="AI885" i="13" s="1"/>
  <c r="AJ885" i="13"/>
  <c r="AH886" i="13"/>
  <c r="AI886" i="13" s="1"/>
  <c r="AJ886" i="13"/>
  <c r="AH887" i="13"/>
  <c r="AI887" i="13" s="1"/>
  <c r="AJ887" i="13"/>
  <c r="AH888" i="13"/>
  <c r="AI888" i="13" s="1"/>
  <c r="AJ888" i="13"/>
  <c r="AH889" i="13"/>
  <c r="AI889" i="13" s="1"/>
  <c r="AJ889" i="13"/>
  <c r="AH890" i="13"/>
  <c r="AI890" i="13" s="1"/>
  <c r="AJ890" i="13"/>
  <c r="AH891" i="13"/>
  <c r="AI891" i="13" s="1"/>
  <c r="AJ891" i="13"/>
  <c r="AH892" i="13"/>
  <c r="AI892" i="13" s="1"/>
  <c r="AJ892" i="13"/>
  <c r="AH893" i="13"/>
  <c r="AI893" i="13" s="1"/>
  <c r="AJ893" i="13"/>
  <c r="AH894" i="13"/>
  <c r="AI894" i="13" s="1"/>
  <c r="AJ894" i="13"/>
  <c r="AH895" i="13"/>
  <c r="AI895" i="13" s="1"/>
  <c r="AJ895" i="13"/>
  <c r="AH896" i="13"/>
  <c r="AI896" i="13" s="1"/>
  <c r="AJ896" i="13"/>
  <c r="AH897" i="13"/>
  <c r="AI897" i="13" s="1"/>
  <c r="AJ897" i="13"/>
  <c r="AH898" i="13"/>
  <c r="AI898" i="13" s="1"/>
  <c r="AJ898" i="13"/>
  <c r="AH899" i="13"/>
  <c r="AI899" i="13" s="1"/>
  <c r="AJ899" i="13"/>
  <c r="AH900" i="13"/>
  <c r="AI900" i="13" s="1"/>
  <c r="AJ900" i="13"/>
  <c r="AH901" i="13"/>
  <c r="AI901" i="13" s="1"/>
  <c r="AJ901" i="13"/>
  <c r="AH902" i="13"/>
  <c r="AI902" i="13" s="1"/>
  <c r="AJ902" i="13"/>
  <c r="AH903" i="13"/>
  <c r="AI903" i="13" s="1"/>
  <c r="AJ903" i="13"/>
  <c r="AH904" i="13"/>
  <c r="AI904" i="13" s="1"/>
  <c r="AJ904" i="13"/>
  <c r="AH905" i="13"/>
  <c r="AI905" i="13" s="1"/>
  <c r="AJ905" i="13"/>
  <c r="AH906" i="13"/>
  <c r="AI906" i="13" s="1"/>
  <c r="AJ906" i="13"/>
  <c r="AH907" i="13"/>
  <c r="AI907" i="13" s="1"/>
  <c r="AJ907" i="13"/>
  <c r="AH908" i="13"/>
  <c r="AI908" i="13" s="1"/>
  <c r="AJ908" i="13"/>
  <c r="AH909" i="13"/>
  <c r="AI909" i="13" s="1"/>
  <c r="AJ909" i="13"/>
  <c r="AH910" i="13"/>
  <c r="AI910" i="13" s="1"/>
  <c r="AJ910" i="13"/>
  <c r="AH911" i="13"/>
  <c r="AI911" i="13" s="1"/>
  <c r="AJ911" i="13"/>
  <c r="AH912" i="13"/>
  <c r="AI912" i="13" s="1"/>
  <c r="AJ912" i="13"/>
  <c r="AH913" i="13"/>
  <c r="AI913" i="13" s="1"/>
  <c r="AJ913" i="13"/>
  <c r="AH914" i="13"/>
  <c r="AI914" i="13" s="1"/>
  <c r="AJ914" i="13"/>
  <c r="AH915" i="13"/>
  <c r="AI915" i="13" s="1"/>
  <c r="AJ915" i="13"/>
  <c r="AH916" i="13"/>
  <c r="AI916" i="13" s="1"/>
  <c r="AJ916" i="13"/>
  <c r="AH917" i="13"/>
  <c r="AI917" i="13" s="1"/>
  <c r="AJ917" i="13"/>
  <c r="AH918" i="13"/>
  <c r="AI918" i="13" s="1"/>
  <c r="AJ918" i="13"/>
  <c r="AH919" i="13"/>
  <c r="AI919" i="13" s="1"/>
  <c r="AJ919" i="13"/>
  <c r="AH920" i="13"/>
  <c r="AI920" i="13" s="1"/>
  <c r="AJ920" i="13"/>
  <c r="AH921" i="13"/>
  <c r="AI921" i="13" s="1"/>
  <c r="AJ921" i="13"/>
  <c r="AH922" i="13"/>
  <c r="AI922" i="13" s="1"/>
  <c r="AJ922" i="13"/>
  <c r="AH923" i="13"/>
  <c r="AI923" i="13" s="1"/>
  <c r="AJ923" i="13"/>
  <c r="AH924" i="13"/>
  <c r="AI924" i="13" s="1"/>
  <c r="AJ924" i="13"/>
  <c r="AH925" i="13"/>
  <c r="AI925" i="13" s="1"/>
  <c r="AJ925" i="13"/>
  <c r="AH926" i="13"/>
  <c r="AI926" i="13" s="1"/>
  <c r="AJ926" i="13"/>
  <c r="AH927" i="13"/>
  <c r="AI927" i="13" s="1"/>
  <c r="AJ927" i="13"/>
  <c r="AH928" i="13"/>
  <c r="AI928" i="13" s="1"/>
  <c r="AJ928" i="13"/>
  <c r="AH929" i="13"/>
  <c r="AI929" i="13" s="1"/>
  <c r="AJ929" i="13"/>
  <c r="AH930" i="13"/>
  <c r="AI930" i="13" s="1"/>
  <c r="AJ930" i="13"/>
  <c r="AH931" i="13"/>
  <c r="AI931" i="13" s="1"/>
  <c r="AJ931" i="13"/>
  <c r="AH932" i="13"/>
  <c r="AI932" i="13" s="1"/>
  <c r="AJ932" i="13"/>
  <c r="AH933" i="13"/>
  <c r="AI933" i="13" s="1"/>
  <c r="AJ933" i="13"/>
  <c r="AH934" i="13"/>
  <c r="AI934" i="13" s="1"/>
  <c r="AJ934" i="13"/>
  <c r="AH935" i="13"/>
  <c r="AI935" i="13" s="1"/>
  <c r="AJ935" i="13"/>
  <c r="AH936" i="13"/>
  <c r="AI936" i="13" s="1"/>
  <c r="AJ936" i="13"/>
  <c r="AH937" i="13"/>
  <c r="AI937" i="13" s="1"/>
  <c r="AJ937" i="13"/>
  <c r="AH938" i="13"/>
  <c r="AI938" i="13" s="1"/>
  <c r="AJ938" i="13"/>
  <c r="AH939" i="13"/>
  <c r="AI939" i="13" s="1"/>
  <c r="AJ939" i="13"/>
  <c r="AH940" i="13"/>
  <c r="AI940" i="13" s="1"/>
  <c r="AJ940" i="13"/>
  <c r="AH941" i="13"/>
  <c r="AI941" i="13" s="1"/>
  <c r="AJ941" i="13"/>
  <c r="AH942" i="13"/>
  <c r="AI942" i="13" s="1"/>
  <c r="AJ942" i="13"/>
  <c r="AH943" i="13"/>
  <c r="AI943" i="13" s="1"/>
  <c r="AJ943" i="13"/>
  <c r="AH944" i="13"/>
  <c r="AI944" i="13" s="1"/>
  <c r="AJ944" i="13"/>
  <c r="AH945" i="13"/>
  <c r="AI945" i="13" s="1"/>
  <c r="AJ945" i="13"/>
  <c r="AH946" i="13"/>
  <c r="AI946" i="13" s="1"/>
  <c r="AJ946" i="13"/>
  <c r="AH947" i="13"/>
  <c r="AI947" i="13" s="1"/>
  <c r="AJ947" i="13"/>
  <c r="AH948" i="13"/>
  <c r="AI948" i="13" s="1"/>
  <c r="AJ948" i="13"/>
  <c r="AH949" i="13"/>
  <c r="AI949" i="13" s="1"/>
  <c r="AJ949" i="13"/>
  <c r="AH950" i="13"/>
  <c r="AI950" i="13" s="1"/>
  <c r="AJ950" i="13"/>
  <c r="AH951" i="13"/>
  <c r="AI951" i="13" s="1"/>
  <c r="AJ951" i="13"/>
  <c r="AH952" i="13"/>
  <c r="AI952" i="13" s="1"/>
  <c r="AJ952" i="13"/>
  <c r="AH953" i="13"/>
  <c r="AI953" i="13" s="1"/>
  <c r="AJ953" i="13"/>
  <c r="AH954" i="13"/>
  <c r="AI954" i="13" s="1"/>
  <c r="AJ954" i="13"/>
  <c r="AH955" i="13"/>
  <c r="AI955" i="13" s="1"/>
  <c r="AJ955" i="13"/>
  <c r="AH956" i="13"/>
  <c r="AI956" i="13" s="1"/>
  <c r="AJ956" i="13"/>
  <c r="AH957" i="13"/>
  <c r="AI957" i="13" s="1"/>
  <c r="AJ957" i="13"/>
  <c r="AH958" i="13"/>
  <c r="AI958" i="13" s="1"/>
  <c r="AJ958" i="13"/>
  <c r="AH959" i="13"/>
  <c r="AI959" i="13" s="1"/>
  <c r="AJ959" i="13"/>
  <c r="AH960" i="13"/>
  <c r="AI960" i="13" s="1"/>
  <c r="AJ960" i="13"/>
  <c r="AH961" i="13"/>
  <c r="AI961" i="13" s="1"/>
  <c r="AJ961" i="13"/>
  <c r="AH962" i="13"/>
  <c r="AI962" i="13" s="1"/>
  <c r="AJ962" i="13"/>
  <c r="AH963" i="13"/>
  <c r="AI963" i="13" s="1"/>
  <c r="AJ963" i="13"/>
  <c r="AH964" i="13"/>
  <c r="AI964" i="13" s="1"/>
  <c r="AJ964" i="13"/>
  <c r="AH965" i="13"/>
  <c r="AI965" i="13" s="1"/>
  <c r="AJ965" i="13"/>
  <c r="AH966" i="13"/>
  <c r="AI966" i="13" s="1"/>
  <c r="AJ966" i="13"/>
  <c r="AH967" i="13"/>
  <c r="AI967" i="13" s="1"/>
  <c r="AJ967" i="13"/>
  <c r="AH968" i="13"/>
  <c r="AI968" i="13" s="1"/>
  <c r="AJ968" i="13"/>
  <c r="AH969" i="13"/>
  <c r="AI969" i="13" s="1"/>
  <c r="AJ969" i="13"/>
  <c r="AH970" i="13"/>
  <c r="AI970" i="13" s="1"/>
  <c r="AJ970" i="13"/>
  <c r="AH971" i="13"/>
  <c r="AI971" i="13" s="1"/>
  <c r="AJ971" i="13"/>
  <c r="AH972" i="13"/>
  <c r="AI972" i="13" s="1"/>
  <c r="AJ972" i="13"/>
  <c r="AH973" i="13"/>
  <c r="AI973" i="13" s="1"/>
  <c r="AJ973" i="13"/>
  <c r="AH974" i="13"/>
  <c r="AI974" i="13" s="1"/>
  <c r="AJ974" i="13"/>
  <c r="AH975" i="13"/>
  <c r="AI975" i="13" s="1"/>
  <c r="AJ975" i="13"/>
  <c r="AH976" i="13"/>
  <c r="AI976" i="13" s="1"/>
  <c r="AJ976" i="13"/>
  <c r="AH977" i="13"/>
  <c r="AI977" i="13" s="1"/>
  <c r="AJ977" i="13"/>
  <c r="AH978" i="13"/>
  <c r="AI978" i="13" s="1"/>
  <c r="AJ978" i="13"/>
  <c r="AH979" i="13"/>
  <c r="AI979" i="13" s="1"/>
  <c r="AJ979" i="13"/>
  <c r="AH980" i="13"/>
  <c r="AI980" i="13" s="1"/>
  <c r="AJ980" i="13"/>
  <c r="AH981" i="13"/>
  <c r="AI981" i="13" s="1"/>
  <c r="AJ981" i="13"/>
  <c r="AH982" i="13"/>
  <c r="AI982" i="13" s="1"/>
  <c r="AJ982" i="13"/>
  <c r="AH983" i="13"/>
  <c r="AI983" i="13" s="1"/>
  <c r="AJ983" i="13"/>
  <c r="AH984" i="13"/>
  <c r="AI984" i="13" s="1"/>
  <c r="AJ984" i="13"/>
  <c r="AH985" i="13"/>
  <c r="AI985" i="13" s="1"/>
  <c r="AJ985" i="13"/>
  <c r="AH986" i="13"/>
  <c r="AI986" i="13" s="1"/>
  <c r="AJ986" i="13"/>
  <c r="AH987" i="13"/>
  <c r="AI987" i="13" s="1"/>
  <c r="AJ987" i="13"/>
  <c r="AH988" i="13"/>
  <c r="AI988" i="13" s="1"/>
  <c r="AJ988" i="13"/>
  <c r="AH989" i="13"/>
  <c r="AI989" i="13" s="1"/>
  <c r="AJ989" i="13"/>
  <c r="AH990" i="13"/>
  <c r="AI990" i="13" s="1"/>
  <c r="AJ990" i="13"/>
  <c r="AH991" i="13"/>
  <c r="AI991" i="13" s="1"/>
  <c r="AJ991" i="13"/>
  <c r="AH992" i="13"/>
  <c r="AI992" i="13" s="1"/>
  <c r="AJ992" i="13"/>
  <c r="AH993" i="13"/>
  <c r="AI993" i="13" s="1"/>
  <c r="AJ993" i="13"/>
  <c r="AH994" i="13"/>
  <c r="AI994" i="13" s="1"/>
  <c r="AJ994" i="13"/>
  <c r="AH995" i="13"/>
  <c r="AI995" i="13" s="1"/>
  <c r="AJ995" i="13"/>
  <c r="AH996" i="13"/>
  <c r="AI996" i="13" s="1"/>
  <c r="AJ996" i="13"/>
  <c r="AH997" i="13"/>
  <c r="AI997" i="13" s="1"/>
  <c r="AJ997" i="13"/>
  <c r="AH998" i="13"/>
  <c r="AI998" i="13" s="1"/>
  <c r="AJ998" i="13"/>
  <c r="AH999" i="13"/>
  <c r="AI999" i="13" s="1"/>
  <c r="AJ999" i="13"/>
  <c r="AH1000" i="13"/>
  <c r="AI1000" i="13" s="1"/>
  <c r="AJ1000" i="13"/>
  <c r="AH1001" i="13"/>
  <c r="AI1001" i="13" s="1"/>
  <c r="AJ1001" i="13"/>
  <c r="AH1002" i="13"/>
  <c r="AI1002" i="13" s="1"/>
  <c r="AJ1002" i="13"/>
  <c r="AH1003" i="13"/>
  <c r="AI1003" i="13" s="1"/>
  <c r="AJ1003" i="13"/>
  <c r="AH1004" i="13"/>
  <c r="AI1004" i="13" s="1"/>
  <c r="AJ1004" i="13"/>
  <c r="AH1005" i="13"/>
  <c r="AI1005" i="13" s="1"/>
  <c r="AJ1005" i="13"/>
  <c r="AH1006" i="13"/>
  <c r="AI1006" i="13" s="1"/>
  <c r="AJ1006" i="13"/>
  <c r="AH1007" i="13"/>
  <c r="AI1007" i="13" s="1"/>
  <c r="AJ1007" i="13"/>
  <c r="AH1008" i="13"/>
  <c r="AI1008" i="13" s="1"/>
  <c r="AJ1008" i="13"/>
  <c r="AH1009" i="13"/>
  <c r="AI1009" i="13" s="1"/>
  <c r="AJ1009" i="13"/>
  <c r="AH1010" i="13"/>
  <c r="AI1010" i="13" s="1"/>
  <c r="AJ1010" i="13"/>
  <c r="AH1011" i="13"/>
  <c r="AI1011" i="13" s="1"/>
  <c r="AJ1011" i="13"/>
  <c r="AH1012" i="13"/>
  <c r="AI1012" i="13" s="1"/>
  <c r="AJ1012" i="13"/>
  <c r="AH1013" i="13"/>
  <c r="AI1013" i="13" s="1"/>
  <c r="AJ1013" i="13"/>
  <c r="AH1014" i="13"/>
  <c r="AI1014" i="13" s="1"/>
  <c r="AJ1014" i="13"/>
  <c r="AH1015" i="13"/>
  <c r="AI1015" i="13" s="1"/>
  <c r="AJ1015" i="13"/>
  <c r="AH1016" i="13"/>
  <c r="AI1016" i="13" s="1"/>
  <c r="AJ1016" i="13"/>
  <c r="AH1017" i="13"/>
  <c r="AI1017" i="13" s="1"/>
  <c r="AJ1017" i="13"/>
  <c r="AH1018" i="13"/>
  <c r="AI1018" i="13" s="1"/>
  <c r="AJ1018" i="13"/>
  <c r="AH1019" i="13"/>
  <c r="AI1019" i="13" s="1"/>
  <c r="AJ1019" i="13"/>
  <c r="AH1020" i="13"/>
  <c r="AI1020" i="13" s="1"/>
  <c r="AJ1020" i="13"/>
  <c r="AH1021" i="13"/>
  <c r="AI1021" i="13" s="1"/>
  <c r="AJ1021" i="13"/>
  <c r="AH1022" i="13"/>
  <c r="AI1022" i="13" s="1"/>
  <c r="AJ1022" i="13"/>
  <c r="AH1023" i="13"/>
  <c r="AI1023" i="13" s="1"/>
  <c r="AJ1023" i="13"/>
  <c r="AH1024" i="13"/>
  <c r="AI1024" i="13" s="1"/>
  <c r="AJ1024" i="13"/>
  <c r="AH1025" i="13"/>
  <c r="AI1025" i="13" s="1"/>
  <c r="AJ1025" i="13"/>
  <c r="AH1026" i="13"/>
  <c r="AI1026" i="13" s="1"/>
  <c r="AJ1026" i="13"/>
  <c r="AH1027" i="13"/>
  <c r="AI1027" i="13" s="1"/>
  <c r="AJ1027" i="13"/>
  <c r="AH1028" i="13"/>
  <c r="AI1028" i="13" s="1"/>
  <c r="AJ1028" i="13"/>
  <c r="AH1029" i="13"/>
  <c r="AI1029" i="13" s="1"/>
  <c r="AJ1029" i="13"/>
  <c r="AH1030" i="13"/>
  <c r="AI1030" i="13" s="1"/>
  <c r="AJ1030" i="13"/>
  <c r="AH1031" i="13"/>
  <c r="AI1031" i="13" s="1"/>
  <c r="AJ1031" i="13"/>
  <c r="AH1032" i="13"/>
  <c r="AI1032" i="13" s="1"/>
  <c r="AJ1032" i="13"/>
  <c r="AH1033" i="13"/>
  <c r="AI1033" i="13" s="1"/>
  <c r="AJ1033" i="13"/>
  <c r="AH1034" i="13"/>
  <c r="AI1034" i="13" s="1"/>
  <c r="AJ1034" i="13"/>
  <c r="AH1035" i="13"/>
  <c r="AI1035" i="13" s="1"/>
  <c r="AJ1035" i="13"/>
  <c r="AH1036" i="13"/>
  <c r="AI1036" i="13" s="1"/>
  <c r="AJ1036" i="13"/>
  <c r="AH1037" i="13"/>
  <c r="AI1037" i="13" s="1"/>
  <c r="AJ1037" i="13"/>
  <c r="AH1038" i="13"/>
  <c r="AI1038" i="13" s="1"/>
  <c r="AJ1038" i="13"/>
  <c r="AH1039" i="13"/>
  <c r="AI1039" i="13" s="1"/>
  <c r="AJ1039" i="13"/>
  <c r="AH1040" i="13"/>
  <c r="AI1040" i="13" s="1"/>
  <c r="AJ1040" i="13"/>
  <c r="AH1041" i="13"/>
  <c r="AI1041" i="13" s="1"/>
  <c r="AJ1041" i="13"/>
  <c r="AH1042" i="13"/>
  <c r="AI1042" i="13" s="1"/>
  <c r="AJ1042" i="13"/>
  <c r="AH1043" i="13"/>
  <c r="AI1043" i="13" s="1"/>
  <c r="AJ1043" i="13"/>
  <c r="AH1044" i="13"/>
  <c r="AI1044" i="13" s="1"/>
  <c r="AJ1044" i="13"/>
  <c r="AH1045" i="13"/>
  <c r="AI1045" i="13" s="1"/>
  <c r="AJ1045" i="13"/>
  <c r="AH1046" i="13"/>
  <c r="AI1046" i="13" s="1"/>
  <c r="AJ1046" i="13"/>
  <c r="AH1047" i="13"/>
  <c r="AI1047" i="13" s="1"/>
  <c r="AJ1047" i="13"/>
  <c r="AH1048" i="13"/>
  <c r="AI1048" i="13" s="1"/>
  <c r="AJ1048" i="13"/>
  <c r="AH1049" i="13"/>
  <c r="AI1049" i="13" s="1"/>
  <c r="AJ1049" i="13"/>
  <c r="AH1050" i="13"/>
  <c r="AI1050" i="13" s="1"/>
  <c r="AJ1050" i="13"/>
  <c r="AH1051" i="13"/>
  <c r="AI1051" i="13" s="1"/>
  <c r="AJ1051" i="13"/>
  <c r="AH1052" i="13"/>
  <c r="AI1052" i="13" s="1"/>
  <c r="AJ1052" i="13"/>
  <c r="AH1053" i="13"/>
  <c r="AI1053" i="13" s="1"/>
  <c r="AJ1053" i="13"/>
  <c r="AH1054" i="13"/>
  <c r="AI1054" i="13" s="1"/>
  <c r="AJ1054" i="13"/>
  <c r="AH1055" i="13"/>
  <c r="AI1055" i="13" s="1"/>
  <c r="AJ1055" i="13"/>
  <c r="AH1056" i="13"/>
  <c r="AI1056" i="13" s="1"/>
  <c r="AJ1056" i="13"/>
  <c r="AH1057" i="13"/>
  <c r="AI1057" i="13" s="1"/>
  <c r="AJ1057" i="13"/>
  <c r="AH1058" i="13"/>
  <c r="AI1058" i="13" s="1"/>
  <c r="AJ1058" i="13"/>
  <c r="AH1059" i="13"/>
  <c r="AI1059" i="13" s="1"/>
  <c r="AJ1059" i="13"/>
  <c r="AH1060" i="13"/>
  <c r="AI1060" i="13" s="1"/>
  <c r="AJ1060" i="13"/>
  <c r="AH1061" i="13"/>
  <c r="AI1061" i="13" s="1"/>
  <c r="AJ1061" i="13"/>
  <c r="AH1062" i="13"/>
  <c r="AI1062" i="13" s="1"/>
  <c r="AJ1062" i="13"/>
  <c r="AH1063" i="13"/>
  <c r="AI1063" i="13" s="1"/>
  <c r="AJ1063" i="13"/>
  <c r="AH1064" i="13"/>
  <c r="AI1064" i="13" s="1"/>
  <c r="AJ1064" i="13"/>
  <c r="AH1065" i="13"/>
  <c r="AI1065" i="13" s="1"/>
  <c r="AJ1065" i="13"/>
  <c r="AH1066" i="13"/>
  <c r="AI1066" i="13" s="1"/>
  <c r="AJ1066" i="13"/>
  <c r="AH1067" i="13"/>
  <c r="AI1067" i="13" s="1"/>
  <c r="AJ1067" i="13"/>
  <c r="AH1068" i="13"/>
  <c r="AI1068" i="13" s="1"/>
  <c r="AJ1068" i="13"/>
  <c r="AH1069" i="13"/>
  <c r="AI1069" i="13" s="1"/>
  <c r="AJ1069" i="13"/>
  <c r="AH1070" i="13"/>
  <c r="AI1070" i="13" s="1"/>
  <c r="AJ1070" i="13"/>
  <c r="AH1071" i="13"/>
  <c r="AI1071" i="13" s="1"/>
  <c r="AJ1071" i="13"/>
  <c r="AH1072" i="13"/>
  <c r="AI1072" i="13" s="1"/>
  <c r="AJ1072" i="13"/>
  <c r="AH1073" i="13"/>
  <c r="AI1073" i="13" s="1"/>
  <c r="AJ1073" i="13"/>
  <c r="AH1074" i="13"/>
  <c r="AI1074" i="13" s="1"/>
  <c r="AJ1074" i="13"/>
  <c r="AH1075" i="13"/>
  <c r="AI1075" i="13" s="1"/>
  <c r="AJ1075" i="13"/>
  <c r="AH1076" i="13"/>
  <c r="AI1076" i="13" s="1"/>
  <c r="AJ1076" i="13"/>
  <c r="AH1077" i="13"/>
  <c r="AI1077" i="13" s="1"/>
  <c r="AJ1077" i="13"/>
  <c r="AH1078" i="13"/>
  <c r="AI1078" i="13" s="1"/>
  <c r="AJ1078" i="13"/>
  <c r="AH1079" i="13"/>
  <c r="AI1079" i="13" s="1"/>
  <c r="AJ1079" i="13"/>
  <c r="AH1080" i="13"/>
  <c r="AI1080" i="13" s="1"/>
  <c r="AJ1080" i="13"/>
  <c r="AH1081" i="13"/>
  <c r="AI1081" i="13" s="1"/>
  <c r="AJ1081" i="13"/>
  <c r="AH1082" i="13"/>
  <c r="AI1082" i="13" s="1"/>
  <c r="AJ1082" i="13"/>
  <c r="AH1083" i="13"/>
  <c r="AI1083" i="13" s="1"/>
  <c r="AJ1083" i="13"/>
  <c r="AH1084" i="13"/>
  <c r="AI1084" i="13" s="1"/>
  <c r="AJ1084" i="13"/>
  <c r="AH1085" i="13"/>
  <c r="AI1085" i="13" s="1"/>
  <c r="AJ1085" i="13"/>
  <c r="AH1086" i="13"/>
  <c r="AI1086" i="13" s="1"/>
  <c r="AJ1086" i="13"/>
  <c r="AH1087" i="13"/>
  <c r="AI1087" i="13" s="1"/>
  <c r="AJ1087" i="13"/>
  <c r="AH1088" i="13"/>
  <c r="AI1088" i="13" s="1"/>
  <c r="AJ1088" i="13"/>
  <c r="AH1089" i="13"/>
  <c r="AI1089" i="13" s="1"/>
  <c r="AJ1089" i="13"/>
  <c r="AH1090" i="13"/>
  <c r="AI1090" i="13" s="1"/>
  <c r="AJ1090" i="13"/>
  <c r="AH1091" i="13"/>
  <c r="AI1091" i="13" s="1"/>
  <c r="AJ1091" i="13"/>
  <c r="AH1092" i="13"/>
  <c r="AI1092" i="13" s="1"/>
  <c r="AJ1092" i="13"/>
  <c r="AH1093" i="13"/>
  <c r="AI1093" i="13" s="1"/>
  <c r="AJ1093" i="13"/>
  <c r="AH1094" i="13"/>
  <c r="AI1094" i="13" s="1"/>
  <c r="AJ1094" i="13"/>
  <c r="AH1095" i="13"/>
  <c r="AI1095" i="13" s="1"/>
  <c r="AJ1095" i="13"/>
  <c r="AH1096" i="13"/>
  <c r="AI1096" i="13" s="1"/>
  <c r="AJ1096" i="13"/>
  <c r="AH1097" i="13"/>
  <c r="AI1097" i="13" s="1"/>
  <c r="AJ1097" i="13"/>
  <c r="AH1098" i="13"/>
  <c r="AI1098" i="13" s="1"/>
  <c r="AJ1098" i="13"/>
  <c r="AH1099" i="13"/>
  <c r="AI1099" i="13" s="1"/>
  <c r="AJ1099" i="13"/>
  <c r="AH1100" i="13"/>
  <c r="AI1100" i="13" s="1"/>
  <c r="AJ1100" i="13"/>
  <c r="AH1101" i="13"/>
  <c r="AI1101" i="13" s="1"/>
  <c r="AJ1101" i="13"/>
  <c r="AH1102" i="13"/>
  <c r="AI1102" i="13" s="1"/>
  <c r="AJ1102" i="13"/>
  <c r="AH1103" i="13"/>
  <c r="AI1103" i="13" s="1"/>
  <c r="AJ1103" i="13"/>
  <c r="AH1104" i="13"/>
  <c r="AI1104" i="13" s="1"/>
  <c r="AJ1104" i="13"/>
  <c r="AH1105" i="13"/>
  <c r="AI1105" i="13" s="1"/>
  <c r="AJ1105" i="13"/>
  <c r="AH1106" i="13"/>
  <c r="AI1106" i="13" s="1"/>
  <c r="AJ1106" i="13"/>
  <c r="AH1107" i="13"/>
  <c r="AI1107" i="13" s="1"/>
  <c r="AJ1107" i="13"/>
  <c r="AH1108" i="13"/>
  <c r="AI1108" i="13" s="1"/>
  <c r="AJ1108" i="13"/>
  <c r="AH1109" i="13"/>
  <c r="AI1109" i="13" s="1"/>
  <c r="AJ1109" i="13"/>
  <c r="AH1110" i="13"/>
  <c r="AI1110" i="13" s="1"/>
  <c r="AJ1110" i="13"/>
  <c r="AH1111" i="13"/>
  <c r="AI1111" i="13" s="1"/>
  <c r="AJ1111" i="13"/>
  <c r="AH1112" i="13"/>
  <c r="AI1112" i="13" s="1"/>
  <c r="AJ1112" i="13"/>
  <c r="AH1113" i="13"/>
  <c r="AI1113" i="13" s="1"/>
  <c r="AJ1113" i="13"/>
  <c r="AH1114" i="13"/>
  <c r="AI1114" i="13" s="1"/>
  <c r="AJ1114" i="13"/>
  <c r="AH1115" i="13"/>
  <c r="AI1115" i="13" s="1"/>
  <c r="AJ1115" i="13"/>
  <c r="AH1116" i="13"/>
  <c r="AI1116" i="13" s="1"/>
  <c r="AJ1116" i="13"/>
  <c r="AH1117" i="13"/>
  <c r="AI1117" i="13" s="1"/>
  <c r="AJ1117" i="13"/>
  <c r="AH1118" i="13"/>
  <c r="AI1118" i="13" s="1"/>
  <c r="AJ1118" i="13"/>
  <c r="AH1119" i="13"/>
  <c r="AI1119" i="13" s="1"/>
  <c r="AJ1119" i="13"/>
  <c r="AH1120" i="13"/>
  <c r="AI1120" i="13" s="1"/>
  <c r="AJ1120" i="13"/>
  <c r="AH1121" i="13"/>
  <c r="AI1121" i="13" s="1"/>
  <c r="AJ1121" i="13"/>
  <c r="AH1122" i="13"/>
  <c r="AI1122" i="13" s="1"/>
  <c r="AJ1122" i="13"/>
  <c r="AH1123" i="13"/>
  <c r="AI1123" i="13" s="1"/>
  <c r="AJ1123" i="13"/>
  <c r="AH1124" i="13"/>
  <c r="AI1124" i="13" s="1"/>
  <c r="AJ1124" i="13"/>
  <c r="AH1125" i="13"/>
  <c r="AI1125" i="13" s="1"/>
  <c r="AJ1125" i="13"/>
  <c r="AH1126" i="13"/>
  <c r="AI1126" i="13" s="1"/>
  <c r="AJ1126" i="13"/>
  <c r="AH1127" i="13"/>
  <c r="AI1127" i="13" s="1"/>
  <c r="AJ1127" i="13"/>
  <c r="AH1128" i="13"/>
  <c r="AI1128" i="13" s="1"/>
  <c r="AJ1128" i="13"/>
  <c r="AH1129" i="13"/>
  <c r="AI1129" i="13" s="1"/>
  <c r="AJ1129" i="13"/>
  <c r="AH1130" i="13"/>
  <c r="AI1130" i="13" s="1"/>
  <c r="AJ1130" i="13"/>
  <c r="AH1131" i="13"/>
  <c r="AI1131" i="13" s="1"/>
  <c r="AJ1131" i="13"/>
  <c r="AH1132" i="13"/>
  <c r="AI1132" i="13" s="1"/>
  <c r="AJ1132" i="13"/>
  <c r="AH1133" i="13"/>
  <c r="AI1133" i="13" s="1"/>
  <c r="AJ1133" i="13"/>
  <c r="AH1134" i="13"/>
  <c r="AI1134" i="13" s="1"/>
  <c r="AJ1134" i="13"/>
  <c r="AH1135" i="13"/>
  <c r="AI1135" i="13" s="1"/>
  <c r="AJ1135" i="13"/>
  <c r="AH1136" i="13"/>
  <c r="AI1136" i="13" s="1"/>
  <c r="AJ1136" i="13"/>
  <c r="AH1137" i="13"/>
  <c r="AI1137" i="13" s="1"/>
  <c r="AJ1137" i="13"/>
  <c r="AH1138" i="13"/>
  <c r="AI1138" i="13" s="1"/>
  <c r="AJ1138" i="13"/>
  <c r="AH1139" i="13"/>
  <c r="AI1139" i="13" s="1"/>
  <c r="AJ1139" i="13"/>
  <c r="AH1140" i="13"/>
  <c r="AI1140" i="13" s="1"/>
  <c r="AJ1140" i="13"/>
  <c r="AH1141" i="13"/>
  <c r="AI1141" i="13" s="1"/>
  <c r="AJ1141" i="13"/>
  <c r="AH1142" i="13"/>
  <c r="AI1142" i="13" s="1"/>
  <c r="AJ1142" i="13"/>
  <c r="AH1143" i="13"/>
  <c r="AI1143" i="13" s="1"/>
  <c r="AJ1143" i="13"/>
  <c r="AH1144" i="13"/>
  <c r="AI1144" i="13" s="1"/>
  <c r="AJ1144" i="13"/>
  <c r="AH1145" i="13"/>
  <c r="AI1145" i="13" s="1"/>
  <c r="AJ1145" i="13"/>
  <c r="AH1146" i="13"/>
  <c r="AI1146" i="13" s="1"/>
  <c r="AJ1146" i="13"/>
  <c r="AH1147" i="13"/>
  <c r="AI1147" i="13" s="1"/>
  <c r="AJ1147" i="13"/>
  <c r="AH1148" i="13"/>
  <c r="AI1148" i="13" s="1"/>
  <c r="AJ1148" i="13"/>
  <c r="AH1149" i="13"/>
  <c r="AI1149" i="13" s="1"/>
  <c r="AJ1149" i="13"/>
  <c r="AH1150" i="13"/>
  <c r="AI1150" i="13" s="1"/>
  <c r="AJ1150" i="13"/>
  <c r="AH1151" i="13"/>
  <c r="AI1151" i="13" s="1"/>
  <c r="AJ1151" i="13"/>
  <c r="AH1152" i="13"/>
  <c r="AI1152" i="13" s="1"/>
  <c r="AJ1152" i="13"/>
  <c r="AH1153" i="13"/>
  <c r="AI1153" i="13" s="1"/>
  <c r="AJ1153" i="13"/>
  <c r="AH1154" i="13"/>
  <c r="AI1154" i="13" s="1"/>
  <c r="AJ1154" i="13"/>
  <c r="AH1155" i="13"/>
  <c r="AI1155" i="13" s="1"/>
  <c r="AJ1155" i="13"/>
  <c r="AH1156" i="13"/>
  <c r="AI1156" i="13" s="1"/>
  <c r="AJ1156" i="13"/>
  <c r="AH1157" i="13"/>
  <c r="AI1157" i="13" s="1"/>
  <c r="AJ1157" i="13"/>
  <c r="AH1158" i="13"/>
  <c r="AI1158" i="13" s="1"/>
  <c r="AJ1158" i="13"/>
  <c r="AH1159" i="13"/>
  <c r="AI1159" i="13" s="1"/>
  <c r="AJ1159" i="13"/>
  <c r="AH1160" i="13"/>
  <c r="AI1160" i="13" s="1"/>
  <c r="AJ1160" i="13"/>
  <c r="AH1161" i="13"/>
  <c r="AI1161" i="13" s="1"/>
  <c r="AJ1161" i="13"/>
  <c r="AH1162" i="13"/>
  <c r="AI1162" i="13" s="1"/>
  <c r="AJ1162" i="13"/>
  <c r="AH1163" i="13"/>
  <c r="AI1163" i="13" s="1"/>
  <c r="AJ1163" i="13"/>
  <c r="AH1164" i="13"/>
  <c r="AI1164" i="13" s="1"/>
  <c r="AJ1164" i="13"/>
  <c r="AH1165" i="13"/>
  <c r="AI1165" i="13" s="1"/>
  <c r="AJ1165" i="13"/>
  <c r="AH1166" i="13"/>
  <c r="AI1166" i="13" s="1"/>
  <c r="AJ1166" i="13"/>
  <c r="AH1167" i="13"/>
  <c r="AI1167" i="13" s="1"/>
  <c r="AJ1167" i="13"/>
  <c r="AH1168" i="13"/>
  <c r="AI1168" i="13" s="1"/>
  <c r="AJ1168" i="13"/>
  <c r="AH1169" i="13"/>
  <c r="AI1169" i="13" s="1"/>
  <c r="AJ1169" i="13"/>
  <c r="AH1170" i="13"/>
  <c r="AI1170" i="13" s="1"/>
  <c r="AJ1170" i="13"/>
  <c r="AH1171" i="13"/>
  <c r="AI1171" i="13" s="1"/>
  <c r="AJ1171" i="13"/>
  <c r="AH1172" i="13"/>
  <c r="AI1172" i="13" s="1"/>
  <c r="AJ1172" i="13"/>
  <c r="AH1173" i="13"/>
  <c r="AI1173" i="13" s="1"/>
  <c r="AJ1173" i="13"/>
  <c r="AH1174" i="13"/>
  <c r="AI1174" i="13" s="1"/>
  <c r="AJ1174" i="13"/>
  <c r="AH1175" i="13"/>
  <c r="AI1175" i="13" s="1"/>
  <c r="AJ1175" i="13"/>
  <c r="AH1176" i="13"/>
  <c r="AI1176" i="13" s="1"/>
  <c r="AJ1176" i="13"/>
  <c r="AH1177" i="13"/>
  <c r="AI1177" i="13" s="1"/>
  <c r="AJ1177" i="13"/>
  <c r="AH1178" i="13"/>
  <c r="AI1178" i="13" s="1"/>
  <c r="AJ1178" i="13"/>
  <c r="AH1179" i="13"/>
  <c r="AI1179" i="13" s="1"/>
  <c r="AJ1179" i="13"/>
  <c r="AH1180" i="13"/>
  <c r="AI1180" i="13" s="1"/>
  <c r="AJ1180" i="13"/>
  <c r="AH1181" i="13"/>
  <c r="AI1181" i="13" s="1"/>
  <c r="AJ1181" i="13"/>
  <c r="AH1182" i="13"/>
  <c r="AI1182" i="13" s="1"/>
  <c r="AJ1182" i="13"/>
  <c r="AH1183" i="13"/>
  <c r="AI1183" i="13" s="1"/>
  <c r="AJ1183" i="13"/>
  <c r="AH1184" i="13"/>
  <c r="AI1184" i="13" s="1"/>
  <c r="AJ1184" i="13"/>
  <c r="AH1185" i="13"/>
  <c r="AI1185" i="13" s="1"/>
  <c r="AJ1185" i="13"/>
  <c r="AH1186" i="13"/>
  <c r="AI1186" i="13" s="1"/>
  <c r="AJ1186" i="13"/>
  <c r="AH1187" i="13"/>
  <c r="AI1187" i="13" s="1"/>
  <c r="AJ1187" i="13"/>
  <c r="AH1188" i="13"/>
  <c r="AI1188" i="13" s="1"/>
  <c r="AJ1188" i="13"/>
  <c r="AH1189" i="13"/>
  <c r="AI1189" i="13" s="1"/>
  <c r="AJ1189" i="13"/>
  <c r="AH1190" i="13"/>
  <c r="AI1190" i="13" s="1"/>
  <c r="AJ1190" i="13"/>
  <c r="AH1191" i="13"/>
  <c r="AI1191" i="13" s="1"/>
  <c r="AJ1191" i="13"/>
  <c r="AH1192" i="13"/>
  <c r="AI1192" i="13" s="1"/>
  <c r="AJ1192" i="13"/>
  <c r="AH1193" i="13"/>
  <c r="AI1193" i="13" s="1"/>
  <c r="AJ1193" i="13"/>
  <c r="AH1194" i="13"/>
  <c r="AI1194" i="13" s="1"/>
  <c r="AJ1194" i="13"/>
  <c r="AH1195" i="13"/>
  <c r="AI1195" i="13" s="1"/>
  <c r="AJ1195" i="13"/>
  <c r="AH1196" i="13"/>
  <c r="AI1196" i="13" s="1"/>
  <c r="AJ1196" i="13"/>
  <c r="AH1197" i="13"/>
  <c r="AI1197" i="13" s="1"/>
  <c r="AJ1197" i="13"/>
  <c r="AH1198" i="13"/>
  <c r="AI1198" i="13" s="1"/>
  <c r="AJ1198" i="13"/>
  <c r="AH1199" i="13"/>
  <c r="AI1199" i="13" s="1"/>
  <c r="AJ1199" i="13"/>
  <c r="AH1200" i="13"/>
  <c r="AI1200" i="13" s="1"/>
  <c r="AJ1200" i="13"/>
  <c r="AH1201" i="13"/>
  <c r="AI1201" i="13" s="1"/>
  <c r="AJ1201" i="13"/>
  <c r="AH1202" i="13"/>
  <c r="AI1202" i="13" s="1"/>
  <c r="AJ1202" i="13"/>
  <c r="AH1203" i="13"/>
  <c r="AI1203" i="13" s="1"/>
  <c r="AJ1203" i="13"/>
  <c r="AH1204" i="13"/>
  <c r="AI1204" i="13" s="1"/>
  <c r="AJ1204" i="13"/>
  <c r="AH1205" i="13"/>
  <c r="AI1205" i="13" s="1"/>
  <c r="AJ1205" i="13"/>
  <c r="AH1206" i="13"/>
  <c r="AI1206" i="13" s="1"/>
  <c r="AJ1206" i="13"/>
  <c r="AH1207" i="13"/>
  <c r="AI1207" i="13" s="1"/>
  <c r="AJ1207" i="13"/>
  <c r="AH1208" i="13"/>
  <c r="AI1208" i="13" s="1"/>
  <c r="AJ1208" i="13"/>
  <c r="AH1209" i="13"/>
  <c r="AI1209" i="13" s="1"/>
  <c r="AJ1209" i="13"/>
  <c r="AH1210" i="13"/>
  <c r="AI1210" i="13" s="1"/>
  <c r="AJ1210" i="13"/>
  <c r="AH1211" i="13"/>
  <c r="AI1211" i="13" s="1"/>
  <c r="AJ1211" i="13"/>
  <c r="AH1212" i="13"/>
  <c r="AI1212" i="13" s="1"/>
  <c r="AJ1212" i="13"/>
  <c r="AH1213" i="13"/>
  <c r="AI1213" i="13" s="1"/>
  <c r="AJ1213" i="13"/>
  <c r="AH1214" i="13"/>
  <c r="AI1214" i="13" s="1"/>
  <c r="AJ1214" i="13"/>
  <c r="AH1215" i="13"/>
  <c r="AI1215" i="13" s="1"/>
  <c r="AJ1215" i="13"/>
  <c r="AH1216" i="13"/>
  <c r="AI1216" i="13" s="1"/>
  <c r="AJ1216" i="13"/>
  <c r="AH1217" i="13"/>
  <c r="AI1217" i="13" s="1"/>
  <c r="AJ1217" i="13"/>
  <c r="AH1218" i="13"/>
  <c r="AI1218" i="13" s="1"/>
  <c r="AJ1218" i="13"/>
  <c r="AH1219" i="13"/>
  <c r="AI1219" i="13" s="1"/>
  <c r="AJ1219" i="13"/>
  <c r="AH1220" i="13"/>
  <c r="AI1220" i="13" s="1"/>
  <c r="AJ1220" i="13"/>
  <c r="AH1221" i="13"/>
  <c r="AI1221" i="13" s="1"/>
  <c r="AJ1221" i="13"/>
  <c r="AH1222" i="13"/>
  <c r="AI1222" i="13" s="1"/>
  <c r="AJ1222" i="13"/>
  <c r="AH1223" i="13"/>
  <c r="AI1223" i="13" s="1"/>
  <c r="AJ1223" i="13"/>
  <c r="AH1224" i="13"/>
  <c r="AI1224" i="13" s="1"/>
  <c r="AJ1224" i="13"/>
  <c r="AH1225" i="13"/>
  <c r="AI1225" i="13" s="1"/>
  <c r="AJ1225" i="13"/>
  <c r="AH1226" i="13"/>
  <c r="AI1226" i="13" s="1"/>
  <c r="AJ1226" i="13"/>
  <c r="AH1227" i="13"/>
  <c r="AI1227" i="13" s="1"/>
  <c r="AJ1227" i="13"/>
  <c r="AH1228" i="13"/>
  <c r="AI1228" i="13" s="1"/>
  <c r="AJ1228" i="13"/>
  <c r="AH1229" i="13"/>
  <c r="AI1229" i="13" s="1"/>
  <c r="AJ1229" i="13"/>
  <c r="AH1230" i="13"/>
  <c r="AI1230" i="13" s="1"/>
  <c r="AJ1230" i="13"/>
  <c r="AH1231" i="13"/>
  <c r="AI1231" i="13" s="1"/>
  <c r="AJ1231" i="13"/>
  <c r="AH1232" i="13"/>
  <c r="AI1232" i="13" s="1"/>
  <c r="AJ1232" i="13"/>
  <c r="AH1233" i="13"/>
  <c r="AI1233" i="13" s="1"/>
  <c r="AJ1233" i="13"/>
  <c r="AH1234" i="13"/>
  <c r="AI1234" i="13" s="1"/>
  <c r="AJ1234" i="13"/>
  <c r="AH1235" i="13"/>
  <c r="AI1235" i="13" s="1"/>
  <c r="AJ1235" i="13"/>
  <c r="AH1236" i="13"/>
  <c r="AI1236" i="13" s="1"/>
  <c r="AJ1236" i="13"/>
  <c r="AH1237" i="13"/>
  <c r="AI1237" i="13" s="1"/>
  <c r="AJ1237" i="13"/>
  <c r="AH1238" i="13"/>
  <c r="AI1238" i="13" s="1"/>
  <c r="AJ1238" i="13"/>
  <c r="AH1239" i="13"/>
  <c r="AI1239" i="13" s="1"/>
  <c r="AJ1239" i="13"/>
  <c r="AH1240" i="13"/>
  <c r="AI1240" i="13" s="1"/>
  <c r="AJ1240" i="13"/>
  <c r="AH1241" i="13"/>
  <c r="AI1241" i="13" s="1"/>
  <c r="AJ1241" i="13"/>
  <c r="AH1242" i="13"/>
  <c r="AI1242" i="13" s="1"/>
  <c r="AJ1242" i="13"/>
  <c r="AH1243" i="13"/>
  <c r="AI1243" i="13" s="1"/>
  <c r="AJ1243" i="13"/>
  <c r="AH1244" i="13"/>
  <c r="AI1244" i="13" s="1"/>
  <c r="AJ1244" i="13"/>
  <c r="AH1245" i="13"/>
  <c r="AI1245" i="13" s="1"/>
  <c r="AJ1245" i="13"/>
  <c r="AH1246" i="13"/>
  <c r="AI1246" i="13" s="1"/>
  <c r="AJ1246" i="13"/>
  <c r="AH1247" i="13"/>
  <c r="AI1247" i="13" s="1"/>
  <c r="AJ1247" i="13"/>
  <c r="AH1248" i="13"/>
  <c r="AI1248" i="13" s="1"/>
  <c r="AJ1248" i="13"/>
  <c r="AH1249" i="13"/>
  <c r="AI1249" i="13" s="1"/>
  <c r="AJ1249" i="13"/>
  <c r="AH1250" i="13"/>
  <c r="AI1250" i="13" s="1"/>
  <c r="AJ1250" i="13"/>
  <c r="AH1251" i="13"/>
  <c r="AI1251" i="13" s="1"/>
  <c r="AJ1251" i="13"/>
  <c r="AH1252" i="13"/>
  <c r="AI1252" i="13" s="1"/>
  <c r="AJ1252" i="13"/>
  <c r="AH1253" i="13"/>
  <c r="AI1253" i="13" s="1"/>
  <c r="AJ1253" i="13"/>
  <c r="AH1254" i="13"/>
  <c r="AI1254" i="13" s="1"/>
  <c r="AJ1254" i="13"/>
  <c r="AH1255" i="13"/>
  <c r="AI1255" i="13" s="1"/>
  <c r="AJ1255" i="13"/>
  <c r="AH1256" i="13"/>
  <c r="AI1256" i="13" s="1"/>
  <c r="AJ1256" i="13"/>
  <c r="AH1257" i="13"/>
  <c r="AI1257" i="13" s="1"/>
  <c r="AJ1257" i="13"/>
  <c r="AH1258" i="13"/>
  <c r="AI1258" i="13" s="1"/>
  <c r="AJ1258" i="13"/>
  <c r="AH1259" i="13"/>
  <c r="AI1259" i="13" s="1"/>
  <c r="AJ1259" i="13"/>
  <c r="AH1260" i="13"/>
  <c r="AI1260" i="13" s="1"/>
  <c r="AJ1260" i="13"/>
  <c r="AH1261" i="13"/>
  <c r="AI1261" i="13" s="1"/>
  <c r="AJ1261" i="13"/>
  <c r="AH1262" i="13"/>
  <c r="AI1262" i="13" s="1"/>
  <c r="AJ1262" i="13"/>
  <c r="AH1263" i="13"/>
  <c r="AI1263" i="13" s="1"/>
  <c r="AJ1263" i="13"/>
  <c r="AH1264" i="13"/>
  <c r="AI1264" i="13" s="1"/>
  <c r="AJ1264" i="13"/>
  <c r="AH1265" i="13"/>
  <c r="AI1265" i="13" s="1"/>
  <c r="AJ1265" i="13"/>
  <c r="AH1266" i="13"/>
  <c r="AI1266" i="13" s="1"/>
  <c r="AJ1266" i="13"/>
  <c r="AH1267" i="13"/>
  <c r="AI1267" i="13" s="1"/>
  <c r="AJ1267" i="13"/>
  <c r="AH1268" i="13"/>
  <c r="AI1268" i="13" s="1"/>
  <c r="AJ1268" i="13"/>
  <c r="AH1269" i="13"/>
  <c r="AI1269" i="13" s="1"/>
  <c r="AJ1269" i="13"/>
  <c r="AH1270" i="13"/>
  <c r="AI1270" i="13" s="1"/>
  <c r="AJ1270" i="13"/>
  <c r="AH1271" i="13"/>
  <c r="AI1271" i="13" s="1"/>
  <c r="AJ1271" i="13"/>
  <c r="AH1272" i="13"/>
  <c r="AI1272" i="13" s="1"/>
  <c r="AJ1272" i="13"/>
  <c r="AH1273" i="13"/>
  <c r="AI1273" i="13" s="1"/>
  <c r="AJ1273" i="13"/>
  <c r="AH1274" i="13"/>
  <c r="AI1274" i="13" s="1"/>
  <c r="AJ1274" i="13"/>
  <c r="AH1275" i="13"/>
  <c r="AI1275" i="13" s="1"/>
  <c r="AJ1275" i="13"/>
  <c r="AH1276" i="13"/>
  <c r="AI1276" i="13" s="1"/>
  <c r="AJ1276" i="13"/>
  <c r="AH1277" i="13"/>
  <c r="AI1277" i="13" s="1"/>
  <c r="AJ1277" i="13"/>
  <c r="AH1278" i="13"/>
  <c r="AI1278" i="13" s="1"/>
  <c r="AJ1278" i="13"/>
  <c r="AH1279" i="13"/>
  <c r="AI1279" i="13" s="1"/>
  <c r="AJ1279" i="13"/>
  <c r="AH1280" i="13"/>
  <c r="AI1280" i="13" s="1"/>
  <c r="AJ1280" i="13"/>
  <c r="AH1281" i="13"/>
  <c r="AI1281" i="13" s="1"/>
  <c r="AJ1281" i="13"/>
  <c r="AH1282" i="13"/>
  <c r="AI1282" i="13" s="1"/>
  <c r="AJ1282" i="13"/>
  <c r="AH1283" i="13"/>
  <c r="AI1283" i="13" s="1"/>
  <c r="AJ1283" i="13"/>
  <c r="AH1284" i="13"/>
  <c r="AI1284" i="13" s="1"/>
  <c r="AJ1284" i="13"/>
  <c r="AH1285" i="13"/>
  <c r="AI1285" i="13" s="1"/>
  <c r="AJ1285" i="13"/>
  <c r="AH1286" i="13"/>
  <c r="AI1286" i="13" s="1"/>
  <c r="AJ1286" i="13"/>
  <c r="AH1287" i="13"/>
  <c r="AI1287" i="13" s="1"/>
  <c r="AJ1287" i="13"/>
  <c r="AH1288" i="13"/>
  <c r="AI1288" i="13" s="1"/>
  <c r="AJ1288" i="13"/>
  <c r="AH1289" i="13"/>
  <c r="AI1289" i="13" s="1"/>
  <c r="AJ1289" i="13"/>
  <c r="AH1290" i="13"/>
  <c r="AI1290" i="13" s="1"/>
  <c r="AJ1290" i="13"/>
  <c r="AH1291" i="13"/>
  <c r="AI1291" i="13" s="1"/>
  <c r="AJ1291" i="13"/>
  <c r="AH1292" i="13"/>
  <c r="AI1292" i="13" s="1"/>
  <c r="AJ1292" i="13"/>
  <c r="AH1293" i="13"/>
  <c r="AI1293" i="13" s="1"/>
  <c r="AJ1293" i="13"/>
  <c r="AH1294" i="13"/>
  <c r="AI1294" i="13" s="1"/>
  <c r="AJ1294" i="13"/>
  <c r="AH1295" i="13"/>
  <c r="AI1295" i="13" s="1"/>
  <c r="AJ1295" i="13"/>
  <c r="AH1296" i="13"/>
  <c r="AI1296" i="13" s="1"/>
  <c r="AJ1296" i="13"/>
  <c r="AH1297" i="13"/>
  <c r="AI1297" i="13" s="1"/>
  <c r="AJ1297" i="13"/>
  <c r="AH1298" i="13"/>
  <c r="AI1298" i="13" s="1"/>
  <c r="AJ1298" i="13"/>
  <c r="AH1299" i="13"/>
  <c r="AI1299" i="13" s="1"/>
  <c r="AJ1299" i="13"/>
  <c r="AH1300" i="13"/>
  <c r="AI1300" i="13" s="1"/>
  <c r="AJ1300" i="13"/>
  <c r="AH1301" i="13"/>
  <c r="AI1301" i="13" s="1"/>
  <c r="AJ1301" i="13"/>
  <c r="AH1302" i="13"/>
  <c r="AI1302" i="13" s="1"/>
  <c r="AJ1302" i="13"/>
  <c r="AH1303" i="13"/>
  <c r="AI1303" i="13" s="1"/>
  <c r="AJ1303" i="13"/>
  <c r="AH1304" i="13"/>
  <c r="AI1304" i="13" s="1"/>
  <c r="AJ1304" i="13"/>
  <c r="AH1305" i="13"/>
  <c r="AI1305" i="13" s="1"/>
  <c r="AJ1305" i="13"/>
  <c r="AH1306" i="13"/>
  <c r="AI1306" i="13" s="1"/>
  <c r="AJ1306" i="13"/>
  <c r="AH1307" i="13"/>
  <c r="AI1307" i="13" s="1"/>
  <c r="AJ1307" i="13"/>
  <c r="AH1308" i="13"/>
  <c r="AI1308" i="13" s="1"/>
  <c r="AJ1308" i="13"/>
  <c r="AH1309" i="13"/>
  <c r="AI1309" i="13" s="1"/>
  <c r="AJ1309" i="13"/>
  <c r="AH1310" i="13"/>
  <c r="AI1310" i="13" s="1"/>
  <c r="AJ1310" i="13"/>
  <c r="AH1311" i="13"/>
  <c r="AI1311" i="13" s="1"/>
  <c r="AJ1311" i="13"/>
  <c r="AH1312" i="13"/>
  <c r="AI1312" i="13" s="1"/>
  <c r="AJ1312" i="13"/>
  <c r="AH1313" i="13"/>
  <c r="AI1313" i="13" s="1"/>
  <c r="AJ1313" i="13"/>
  <c r="AH1314" i="13"/>
  <c r="AI1314" i="13" s="1"/>
  <c r="AJ1314" i="13"/>
  <c r="AH1315" i="13"/>
  <c r="AI1315" i="13" s="1"/>
  <c r="AJ1315" i="13"/>
  <c r="AH1316" i="13"/>
  <c r="AI1316" i="13" s="1"/>
  <c r="AJ1316" i="13"/>
  <c r="AH1317" i="13"/>
  <c r="AI1317" i="13" s="1"/>
  <c r="AJ1317" i="13"/>
  <c r="AH1318" i="13"/>
  <c r="AI1318" i="13" s="1"/>
  <c r="AJ1318" i="13"/>
  <c r="AH1319" i="13"/>
  <c r="AI1319" i="13" s="1"/>
  <c r="AJ1319" i="13"/>
  <c r="AH1320" i="13"/>
  <c r="AI1320" i="13" s="1"/>
  <c r="AJ1320" i="13"/>
  <c r="AH1321" i="13"/>
  <c r="AI1321" i="13" s="1"/>
  <c r="AJ1321" i="13"/>
  <c r="AH1322" i="13"/>
  <c r="AI1322" i="13" s="1"/>
  <c r="AJ1322" i="13"/>
  <c r="AH1323" i="13"/>
  <c r="AI1323" i="13" s="1"/>
  <c r="AJ1323" i="13"/>
  <c r="AH1324" i="13"/>
  <c r="AI1324" i="13" s="1"/>
  <c r="AJ1324" i="13"/>
  <c r="AH1325" i="13"/>
  <c r="AI1325" i="13" s="1"/>
  <c r="AJ1325" i="13"/>
  <c r="AH1326" i="13"/>
  <c r="AI1326" i="13" s="1"/>
  <c r="AJ1326" i="13"/>
  <c r="AH1327" i="13"/>
  <c r="AI1327" i="13" s="1"/>
  <c r="AJ1327" i="13"/>
  <c r="AH1328" i="13"/>
  <c r="AI1328" i="13" s="1"/>
  <c r="AJ1328" i="13"/>
  <c r="AH1329" i="13"/>
  <c r="AI1329" i="13" s="1"/>
  <c r="AJ1329" i="13"/>
  <c r="AH1330" i="13"/>
  <c r="AI1330" i="13" s="1"/>
  <c r="AJ1330" i="13"/>
  <c r="AH1331" i="13"/>
  <c r="AI1331" i="13" s="1"/>
  <c r="AJ1331" i="13"/>
  <c r="AH1332" i="13"/>
  <c r="AI1332" i="13" s="1"/>
  <c r="AJ1332" i="13"/>
  <c r="AH1333" i="13"/>
  <c r="AI1333" i="13" s="1"/>
  <c r="AJ1333" i="13"/>
  <c r="AH1334" i="13"/>
  <c r="AI1334" i="13" s="1"/>
  <c r="AJ1334" i="13"/>
  <c r="AH1335" i="13"/>
  <c r="AI1335" i="13" s="1"/>
  <c r="AJ1335" i="13"/>
  <c r="AH1336" i="13"/>
  <c r="AI1336" i="13" s="1"/>
  <c r="AJ1336" i="13"/>
  <c r="AH1337" i="13"/>
  <c r="AI1337" i="13" s="1"/>
  <c r="AJ1337" i="13"/>
  <c r="AH1338" i="13"/>
  <c r="AI1338" i="13" s="1"/>
  <c r="AJ1338" i="13"/>
  <c r="AH1339" i="13"/>
  <c r="AI1339" i="13" s="1"/>
  <c r="AJ1339" i="13"/>
  <c r="AH1340" i="13"/>
  <c r="AI1340" i="13" s="1"/>
  <c r="AJ1340" i="13"/>
  <c r="AH1341" i="13"/>
  <c r="AI1341" i="13" s="1"/>
  <c r="AJ1341" i="13"/>
  <c r="AH1342" i="13"/>
  <c r="AI1342" i="13" s="1"/>
  <c r="AJ1342" i="13"/>
  <c r="AH1343" i="13"/>
  <c r="AI1343" i="13" s="1"/>
  <c r="AJ1343" i="13"/>
  <c r="AH1344" i="13"/>
  <c r="AI1344" i="13" s="1"/>
  <c r="AJ1344" i="13"/>
  <c r="AH1345" i="13"/>
  <c r="AI1345" i="13" s="1"/>
  <c r="AJ1345" i="13"/>
  <c r="AH1346" i="13"/>
  <c r="AI1346" i="13" s="1"/>
  <c r="AJ1346" i="13"/>
  <c r="AH1347" i="13"/>
  <c r="AI1347" i="13" s="1"/>
  <c r="AJ1347" i="13"/>
  <c r="AH1348" i="13"/>
  <c r="AI1348" i="13" s="1"/>
  <c r="AJ1348" i="13"/>
  <c r="AH1349" i="13"/>
  <c r="AI1349" i="13" s="1"/>
  <c r="AJ1349" i="13"/>
  <c r="AH1350" i="13"/>
  <c r="AI1350" i="13" s="1"/>
  <c r="AJ1350" i="13"/>
  <c r="AH1351" i="13"/>
  <c r="AI1351" i="13" s="1"/>
  <c r="AJ1351" i="13"/>
  <c r="AH1352" i="13"/>
  <c r="AI1352" i="13" s="1"/>
  <c r="AJ1352" i="13"/>
  <c r="AH1353" i="13"/>
  <c r="AI1353" i="13" s="1"/>
  <c r="AJ1353" i="13"/>
  <c r="AH1354" i="13"/>
  <c r="AI1354" i="13" s="1"/>
  <c r="AJ1354" i="13"/>
  <c r="AH1355" i="13"/>
  <c r="AI1355" i="13" s="1"/>
  <c r="AJ1355" i="13"/>
  <c r="AH1356" i="13"/>
  <c r="AI1356" i="13" s="1"/>
  <c r="AJ1356" i="13"/>
  <c r="AH1357" i="13"/>
  <c r="AI1357" i="13" s="1"/>
  <c r="AJ1357" i="13"/>
  <c r="AH1358" i="13"/>
  <c r="AI1358" i="13" s="1"/>
  <c r="AJ1358" i="13"/>
  <c r="AH1359" i="13"/>
  <c r="AI1359" i="13" s="1"/>
  <c r="AJ1359" i="13"/>
  <c r="AH1360" i="13"/>
  <c r="AI1360" i="13" s="1"/>
  <c r="AJ1360" i="13"/>
  <c r="AH1361" i="13"/>
  <c r="AI1361" i="13" s="1"/>
  <c r="AJ1361" i="13"/>
  <c r="AH1362" i="13"/>
  <c r="AI1362" i="13" s="1"/>
  <c r="AJ1362" i="13"/>
  <c r="AH1363" i="13"/>
  <c r="AI1363" i="13" s="1"/>
  <c r="AJ1363" i="13"/>
  <c r="AH1364" i="13"/>
  <c r="AI1364" i="13" s="1"/>
  <c r="AJ1364" i="13"/>
  <c r="AH1365" i="13"/>
  <c r="AI1365" i="13" s="1"/>
  <c r="AJ1365" i="13"/>
  <c r="AH1366" i="13"/>
  <c r="AI1366" i="13" s="1"/>
  <c r="AJ1366" i="13"/>
  <c r="AH1367" i="13"/>
  <c r="AI1367" i="13" s="1"/>
  <c r="AJ1367" i="13"/>
  <c r="AH1368" i="13"/>
  <c r="AI1368" i="13" s="1"/>
  <c r="AJ1368" i="13"/>
  <c r="AH1369" i="13"/>
  <c r="AI1369" i="13" s="1"/>
  <c r="AJ1369" i="13"/>
  <c r="AH1370" i="13"/>
  <c r="AI1370" i="13" s="1"/>
  <c r="AJ1370" i="13"/>
  <c r="AH1371" i="13"/>
  <c r="AI1371" i="13" s="1"/>
  <c r="AJ1371" i="13"/>
  <c r="AH1372" i="13"/>
  <c r="AI1372" i="13" s="1"/>
  <c r="AJ1372" i="13"/>
  <c r="AH1373" i="13"/>
  <c r="AI1373" i="13" s="1"/>
  <c r="AJ1373" i="13"/>
  <c r="AH1374" i="13"/>
  <c r="AI1374" i="13" s="1"/>
  <c r="AJ1374" i="13"/>
  <c r="AH1375" i="13"/>
  <c r="AI1375" i="13" s="1"/>
  <c r="AJ1375" i="13"/>
  <c r="AH1376" i="13"/>
  <c r="AI1376" i="13" s="1"/>
  <c r="AJ1376" i="13"/>
  <c r="AH1377" i="13"/>
  <c r="AI1377" i="13" s="1"/>
  <c r="AJ1377" i="13"/>
  <c r="AH1378" i="13"/>
  <c r="AI1378" i="13" s="1"/>
  <c r="AJ1378" i="13"/>
  <c r="AH1379" i="13"/>
  <c r="AI1379" i="13" s="1"/>
  <c r="AJ1379" i="13"/>
  <c r="AH1380" i="13"/>
  <c r="AI1380" i="13" s="1"/>
  <c r="AJ1380" i="13"/>
  <c r="AH1381" i="13"/>
  <c r="AI1381" i="13" s="1"/>
  <c r="AJ1381" i="13"/>
  <c r="AH1382" i="13"/>
  <c r="AI1382" i="13" s="1"/>
  <c r="AJ1382" i="13"/>
  <c r="AH1383" i="13"/>
  <c r="AI1383" i="13" s="1"/>
  <c r="AJ1383" i="13"/>
  <c r="AH1384" i="13"/>
  <c r="AI1384" i="13" s="1"/>
  <c r="AJ1384" i="13"/>
  <c r="AH1385" i="13"/>
  <c r="AI1385" i="13" s="1"/>
  <c r="AJ1385" i="13"/>
  <c r="AH1386" i="13"/>
  <c r="AI1386" i="13" s="1"/>
  <c r="AJ1386" i="13"/>
  <c r="AH1387" i="13"/>
  <c r="AI1387" i="13" s="1"/>
  <c r="AJ1387" i="13"/>
  <c r="AH1388" i="13"/>
  <c r="AI1388" i="13" s="1"/>
  <c r="AJ1388" i="13"/>
  <c r="AH1389" i="13"/>
  <c r="AI1389" i="13" s="1"/>
  <c r="AJ1389" i="13"/>
  <c r="AH1390" i="13"/>
  <c r="AI1390" i="13" s="1"/>
  <c r="AJ1390" i="13"/>
  <c r="AH1391" i="13"/>
  <c r="AI1391" i="13" s="1"/>
  <c r="AJ1391" i="13"/>
  <c r="AH1392" i="13"/>
  <c r="AI1392" i="13" s="1"/>
  <c r="AJ1392" i="13"/>
  <c r="AH1393" i="13"/>
  <c r="AI1393" i="13" s="1"/>
  <c r="AJ1393" i="13"/>
  <c r="AH1394" i="13"/>
  <c r="AI1394" i="13" s="1"/>
  <c r="AJ1394" i="13"/>
  <c r="AH1395" i="13"/>
  <c r="AI1395" i="13" s="1"/>
  <c r="AJ1395" i="13"/>
  <c r="AH1396" i="13"/>
  <c r="AI1396" i="13" s="1"/>
  <c r="AJ1396" i="13"/>
  <c r="AH1397" i="13"/>
  <c r="AI1397" i="13" s="1"/>
  <c r="AJ1397" i="13"/>
  <c r="AH1398" i="13"/>
  <c r="AI1398" i="13" s="1"/>
  <c r="AJ1398" i="13"/>
  <c r="AH1399" i="13"/>
  <c r="AI1399" i="13" s="1"/>
  <c r="AJ1399" i="13"/>
  <c r="AH1400" i="13"/>
  <c r="AI1400" i="13" s="1"/>
  <c r="AJ1400" i="13"/>
  <c r="AH1401" i="13"/>
  <c r="AI1401" i="13" s="1"/>
  <c r="AJ1401" i="13"/>
  <c r="AH1402" i="13"/>
  <c r="AI1402" i="13" s="1"/>
  <c r="AJ1402" i="13"/>
  <c r="AH1403" i="13"/>
  <c r="AI1403" i="13" s="1"/>
  <c r="AJ1403" i="13"/>
  <c r="AH1404" i="13"/>
  <c r="AI1404" i="13" s="1"/>
  <c r="AJ1404" i="13"/>
  <c r="AH1405" i="13"/>
  <c r="AI1405" i="13" s="1"/>
  <c r="AJ1405" i="13"/>
  <c r="AH1406" i="13"/>
  <c r="AI1406" i="13" s="1"/>
  <c r="AJ1406" i="13"/>
  <c r="AH1407" i="13"/>
  <c r="AI1407" i="13" s="1"/>
  <c r="AJ1407" i="13"/>
  <c r="AH1408" i="13"/>
  <c r="AI1408" i="13" s="1"/>
  <c r="AJ1408" i="13"/>
  <c r="AH1409" i="13"/>
  <c r="AI1409" i="13" s="1"/>
  <c r="AJ1409" i="13"/>
  <c r="AH1410" i="13"/>
  <c r="AI1410" i="13" s="1"/>
  <c r="AJ1410" i="13"/>
  <c r="AH1411" i="13"/>
  <c r="AI1411" i="13" s="1"/>
  <c r="AJ1411" i="13"/>
  <c r="AH1412" i="13"/>
  <c r="AI1412" i="13" s="1"/>
  <c r="AJ1412" i="13"/>
  <c r="AH1413" i="13"/>
  <c r="AI1413" i="13" s="1"/>
  <c r="AJ1413" i="13"/>
  <c r="AH1414" i="13"/>
  <c r="AI1414" i="13" s="1"/>
  <c r="AJ1414" i="13"/>
  <c r="AH1415" i="13"/>
  <c r="AI1415" i="13" s="1"/>
  <c r="AJ1415" i="13"/>
  <c r="AH1416" i="13"/>
  <c r="AI1416" i="13" s="1"/>
  <c r="AJ1416" i="13"/>
  <c r="AH1417" i="13"/>
  <c r="AI1417" i="13" s="1"/>
  <c r="AJ1417" i="13"/>
  <c r="AH1418" i="13"/>
  <c r="AI1418" i="13" s="1"/>
  <c r="AJ1418" i="13"/>
  <c r="AH1419" i="13"/>
  <c r="AI1419" i="13" s="1"/>
  <c r="AJ1419" i="13"/>
  <c r="AH1420" i="13"/>
  <c r="AI1420" i="13" s="1"/>
  <c r="AJ1420" i="13"/>
  <c r="AH1421" i="13"/>
  <c r="AI1421" i="13" s="1"/>
  <c r="AJ1421" i="13"/>
  <c r="AH1422" i="13"/>
  <c r="AI1422" i="13" s="1"/>
  <c r="AJ1422" i="13"/>
  <c r="AH1423" i="13"/>
  <c r="AI1423" i="13" s="1"/>
  <c r="AJ1423" i="13"/>
  <c r="AH1424" i="13"/>
  <c r="AI1424" i="13" s="1"/>
  <c r="AJ1424" i="13"/>
  <c r="AH1425" i="13"/>
  <c r="AI1425" i="13" s="1"/>
  <c r="AJ1425" i="13"/>
  <c r="AH1426" i="13"/>
  <c r="AI1426" i="13" s="1"/>
  <c r="AJ1426" i="13"/>
  <c r="AH1427" i="13"/>
  <c r="AI1427" i="13" s="1"/>
  <c r="AJ1427" i="13"/>
  <c r="AH1428" i="13"/>
  <c r="AI1428" i="13" s="1"/>
  <c r="AJ1428" i="13"/>
  <c r="AH1429" i="13"/>
  <c r="AI1429" i="13" s="1"/>
  <c r="AJ1429" i="13"/>
  <c r="AH1430" i="13"/>
  <c r="AI1430" i="13" s="1"/>
  <c r="AJ1430" i="13"/>
  <c r="AH1431" i="13"/>
  <c r="AI1431" i="13" s="1"/>
  <c r="AJ1431" i="13"/>
  <c r="AH1432" i="13"/>
  <c r="AI1432" i="13" s="1"/>
  <c r="AJ1432" i="13"/>
  <c r="AH1433" i="13"/>
  <c r="AI1433" i="13" s="1"/>
  <c r="AJ1433" i="13"/>
  <c r="AH1434" i="13"/>
  <c r="AI1434" i="13" s="1"/>
  <c r="AJ1434" i="13"/>
  <c r="AH1435" i="13"/>
  <c r="AI1435" i="13" s="1"/>
  <c r="AJ1435" i="13"/>
  <c r="AH1436" i="13"/>
  <c r="AI1436" i="13" s="1"/>
  <c r="AJ1436" i="13"/>
  <c r="AH1437" i="13"/>
  <c r="AI1437" i="13" s="1"/>
  <c r="AJ1437" i="13"/>
  <c r="AH1438" i="13"/>
  <c r="AI1438" i="13" s="1"/>
  <c r="AJ1438" i="13"/>
  <c r="AH1439" i="13"/>
  <c r="AI1439" i="13" s="1"/>
  <c r="AJ1439" i="13"/>
  <c r="AH1440" i="13"/>
  <c r="AI1440" i="13" s="1"/>
  <c r="AJ1440" i="13"/>
  <c r="AH1441" i="13"/>
  <c r="AI1441" i="13" s="1"/>
  <c r="AJ1441" i="13"/>
  <c r="AH1442" i="13"/>
  <c r="AI1442" i="13" s="1"/>
  <c r="AJ1442" i="13"/>
  <c r="AH1443" i="13"/>
  <c r="AI1443" i="13" s="1"/>
  <c r="AJ1443" i="13"/>
  <c r="AH1444" i="13"/>
  <c r="AI1444" i="13" s="1"/>
  <c r="AJ1444" i="13"/>
  <c r="AH1445" i="13"/>
  <c r="AI1445" i="13" s="1"/>
  <c r="AJ1445" i="13"/>
  <c r="AH1446" i="13"/>
  <c r="AI1446" i="13" s="1"/>
  <c r="AJ1446" i="13"/>
  <c r="AH1447" i="13"/>
  <c r="AI1447" i="13" s="1"/>
  <c r="AJ1447" i="13"/>
  <c r="AH1448" i="13"/>
  <c r="AI1448" i="13" s="1"/>
  <c r="AJ1448" i="13"/>
  <c r="AH1449" i="13"/>
  <c r="AI1449" i="13" s="1"/>
  <c r="AJ1449" i="13"/>
  <c r="AH1450" i="13"/>
  <c r="AI1450" i="13" s="1"/>
  <c r="AJ1450" i="13"/>
  <c r="AH1451" i="13"/>
  <c r="AI1451" i="13" s="1"/>
  <c r="AJ1451" i="13"/>
  <c r="AH1452" i="13"/>
  <c r="AI1452" i="13" s="1"/>
  <c r="AJ1452" i="13"/>
  <c r="AH1453" i="13"/>
  <c r="AI1453" i="13" s="1"/>
  <c r="AJ1453" i="13"/>
  <c r="AH1454" i="13"/>
  <c r="AI1454" i="13" s="1"/>
  <c r="AJ1454" i="13"/>
  <c r="AH1455" i="13"/>
  <c r="AI1455" i="13" s="1"/>
  <c r="AJ1455" i="13"/>
  <c r="AH1456" i="13"/>
  <c r="AI1456" i="13" s="1"/>
  <c r="AJ1456" i="13"/>
  <c r="AH1457" i="13"/>
  <c r="AI1457" i="13" s="1"/>
  <c r="AJ1457" i="13"/>
  <c r="AH1458" i="13"/>
  <c r="AI1458" i="13" s="1"/>
  <c r="AJ1458" i="13"/>
  <c r="AH1459" i="13"/>
  <c r="AI1459" i="13" s="1"/>
  <c r="AJ1459" i="13"/>
  <c r="AH1460" i="13"/>
  <c r="AI1460" i="13" s="1"/>
  <c r="AJ1460" i="13"/>
  <c r="AH1461" i="13"/>
  <c r="AI1461" i="13" s="1"/>
  <c r="AJ1461" i="13"/>
  <c r="AH1462" i="13"/>
  <c r="AI1462" i="13" s="1"/>
  <c r="AJ1462" i="13"/>
  <c r="AH1463" i="13"/>
  <c r="AI1463" i="13" s="1"/>
  <c r="AJ1463" i="13"/>
  <c r="AH1464" i="13"/>
  <c r="AI1464" i="13" s="1"/>
  <c r="AJ1464" i="13"/>
  <c r="AH1465" i="13"/>
  <c r="AI1465" i="13" s="1"/>
  <c r="AJ1465" i="13"/>
  <c r="AH1466" i="13"/>
  <c r="AI1466" i="13" s="1"/>
  <c r="AJ1466" i="13"/>
  <c r="AH1467" i="13"/>
  <c r="AI1467" i="13" s="1"/>
  <c r="AJ1467" i="13"/>
  <c r="AH1468" i="13"/>
  <c r="AI1468" i="13" s="1"/>
  <c r="AJ1468" i="13"/>
  <c r="AH1469" i="13"/>
  <c r="AI1469" i="13" s="1"/>
  <c r="AJ1469" i="13"/>
  <c r="AH1470" i="13"/>
  <c r="AI1470" i="13" s="1"/>
  <c r="AJ1470" i="13"/>
  <c r="AH1471" i="13"/>
  <c r="AI1471" i="13" s="1"/>
  <c r="AJ1471" i="13"/>
  <c r="AH1472" i="13"/>
  <c r="AI1472" i="13" s="1"/>
  <c r="AJ1472" i="13"/>
  <c r="AH1473" i="13"/>
  <c r="AI1473" i="13" s="1"/>
  <c r="AJ1473" i="13"/>
  <c r="AH1474" i="13"/>
  <c r="AI1474" i="13" s="1"/>
  <c r="AJ1474" i="13"/>
  <c r="AH1475" i="13"/>
  <c r="AI1475" i="13" s="1"/>
  <c r="AJ1475" i="13"/>
  <c r="AH1476" i="13"/>
  <c r="AI1476" i="13" s="1"/>
  <c r="AJ1476" i="13"/>
  <c r="AH1477" i="13"/>
  <c r="AI1477" i="13" s="1"/>
  <c r="AJ1477" i="13"/>
  <c r="AH1478" i="13"/>
  <c r="AI1478" i="13" s="1"/>
  <c r="AJ1478" i="13"/>
  <c r="AH1479" i="13"/>
  <c r="AI1479" i="13" s="1"/>
  <c r="AJ1479" i="13"/>
  <c r="AH1480" i="13"/>
  <c r="AI1480" i="13" s="1"/>
  <c r="AJ1480" i="13"/>
  <c r="AH1481" i="13"/>
  <c r="AI1481" i="13" s="1"/>
  <c r="AJ1481" i="13"/>
  <c r="AH1482" i="13"/>
  <c r="AI1482" i="13" s="1"/>
  <c r="AJ1482" i="13"/>
  <c r="AH1483" i="13"/>
  <c r="AI1483" i="13" s="1"/>
  <c r="AJ1483" i="13"/>
  <c r="AH1484" i="13"/>
  <c r="AI1484" i="13" s="1"/>
  <c r="AJ1484" i="13"/>
  <c r="AH1485" i="13"/>
  <c r="AI1485" i="13" s="1"/>
  <c r="AJ1485" i="13"/>
  <c r="AH1486" i="13"/>
  <c r="AI1486" i="13" s="1"/>
  <c r="AJ1486" i="13"/>
  <c r="AH1487" i="13"/>
  <c r="AI1487" i="13" s="1"/>
  <c r="AJ1487" i="13"/>
  <c r="AH1488" i="13"/>
  <c r="AI1488" i="13" s="1"/>
  <c r="AJ1488" i="13"/>
  <c r="AH1489" i="13"/>
  <c r="AI1489" i="13" s="1"/>
  <c r="AJ1489" i="13"/>
  <c r="AH1490" i="13"/>
  <c r="AI1490" i="13" s="1"/>
  <c r="AJ1490" i="13"/>
  <c r="AH1491" i="13"/>
  <c r="AI1491" i="13" s="1"/>
  <c r="AJ1491" i="13"/>
  <c r="AH1492" i="13"/>
  <c r="AI1492" i="13" s="1"/>
  <c r="AJ1492" i="13"/>
  <c r="AH1493" i="13"/>
  <c r="AI1493" i="13" s="1"/>
  <c r="AJ1493" i="13"/>
  <c r="AH1494" i="13"/>
  <c r="AI1494" i="13" s="1"/>
  <c r="AJ1494" i="13"/>
  <c r="AH1495" i="13"/>
  <c r="AI1495" i="13" s="1"/>
  <c r="AJ1495" i="13"/>
  <c r="AH1496" i="13"/>
  <c r="AI1496" i="13" s="1"/>
  <c r="AJ1496" i="13"/>
  <c r="AH1497" i="13"/>
  <c r="AI1497" i="13" s="1"/>
  <c r="AJ1497" i="13"/>
  <c r="AH1498" i="13"/>
  <c r="AI1498" i="13" s="1"/>
  <c r="AJ1498" i="13"/>
  <c r="AH1499" i="13"/>
  <c r="AI1499" i="13" s="1"/>
  <c r="AJ1499" i="13"/>
  <c r="AH1500" i="13"/>
  <c r="AI1500" i="13" s="1"/>
  <c r="AJ1500" i="13"/>
  <c r="AH1501" i="13"/>
  <c r="AI1501" i="13" s="1"/>
  <c r="AJ1501" i="13"/>
  <c r="AH1502" i="13"/>
  <c r="AI1502" i="13" s="1"/>
  <c r="AJ1502" i="13"/>
  <c r="AH1503" i="13"/>
  <c r="AI1503" i="13" s="1"/>
  <c r="AJ1503" i="13"/>
  <c r="AH1504" i="13"/>
  <c r="AI1504" i="13" s="1"/>
  <c r="AJ1504" i="13"/>
  <c r="AH1505" i="13"/>
  <c r="AI1505" i="13" s="1"/>
  <c r="AJ1505" i="13"/>
  <c r="AH1506" i="13"/>
  <c r="AI1506" i="13" s="1"/>
  <c r="AJ1506" i="13"/>
  <c r="AH1507" i="13"/>
  <c r="AI1507" i="13" s="1"/>
  <c r="AJ1507" i="13"/>
  <c r="AH1508" i="13"/>
  <c r="AI1508" i="13" s="1"/>
  <c r="AJ1508" i="13"/>
  <c r="AH1509" i="13"/>
  <c r="AI1509" i="13" s="1"/>
  <c r="AJ1509" i="13"/>
  <c r="AH1510" i="13"/>
  <c r="AI1510" i="13" s="1"/>
  <c r="AJ1510" i="13"/>
  <c r="AH1511" i="13"/>
  <c r="AI1511" i="13" s="1"/>
  <c r="AJ1511" i="13"/>
  <c r="AH1512" i="13"/>
  <c r="AI1512" i="13" s="1"/>
  <c r="AJ1512" i="13"/>
  <c r="AH1513" i="13"/>
  <c r="AI1513" i="13" s="1"/>
  <c r="AJ1513" i="13"/>
  <c r="AH1514" i="13"/>
  <c r="AI1514" i="13" s="1"/>
  <c r="AJ1514" i="13"/>
  <c r="AH1515" i="13"/>
  <c r="AI1515" i="13" s="1"/>
  <c r="AJ1515" i="13"/>
  <c r="AH1516" i="13"/>
  <c r="AI1516" i="13" s="1"/>
  <c r="AJ1516" i="13"/>
  <c r="AH1517" i="13"/>
  <c r="AI1517" i="13" s="1"/>
  <c r="AJ1517" i="13"/>
  <c r="AH1518" i="13"/>
  <c r="AI1518" i="13" s="1"/>
  <c r="AJ1518" i="13"/>
  <c r="AH1519" i="13"/>
  <c r="AI1519" i="13" s="1"/>
  <c r="AJ1519" i="13"/>
  <c r="AH1520" i="13"/>
  <c r="AI1520" i="13" s="1"/>
  <c r="AJ1520" i="13"/>
  <c r="AH1521" i="13"/>
  <c r="AI1521" i="13" s="1"/>
  <c r="AJ1521" i="13"/>
  <c r="AH1522" i="13"/>
  <c r="AI1522" i="13" s="1"/>
  <c r="AJ1522" i="13"/>
  <c r="AH1523" i="13"/>
  <c r="AI1523" i="13" s="1"/>
  <c r="AJ1523" i="13"/>
  <c r="AH1524" i="13"/>
  <c r="AI1524" i="13" s="1"/>
  <c r="AJ1524" i="13"/>
  <c r="AH1525" i="13"/>
  <c r="AI1525" i="13" s="1"/>
  <c r="AJ1525" i="13"/>
  <c r="AH1526" i="13"/>
  <c r="AI1526" i="13" s="1"/>
  <c r="AJ1526" i="13"/>
  <c r="AH1527" i="13"/>
  <c r="AI1527" i="13" s="1"/>
  <c r="AJ1527" i="13"/>
  <c r="AH1528" i="13"/>
  <c r="AI1528" i="13" s="1"/>
  <c r="AJ1528" i="13"/>
  <c r="AH1529" i="13"/>
  <c r="AI1529" i="13" s="1"/>
  <c r="AJ1529" i="13"/>
  <c r="AH1530" i="13"/>
  <c r="AI1530" i="13" s="1"/>
  <c r="AJ1530" i="13"/>
  <c r="AH1531" i="13"/>
  <c r="AI1531" i="13" s="1"/>
  <c r="AJ1531" i="13"/>
  <c r="AH1532" i="13"/>
  <c r="AI1532" i="13" s="1"/>
  <c r="AJ1532" i="13"/>
  <c r="AH1533" i="13"/>
  <c r="AI1533" i="13" s="1"/>
  <c r="AJ1533" i="13"/>
  <c r="AH1534" i="13"/>
  <c r="AI1534" i="13" s="1"/>
  <c r="AJ1534" i="13"/>
  <c r="AH1535" i="13"/>
  <c r="AI1535" i="13" s="1"/>
  <c r="AJ1535" i="13"/>
  <c r="AH1536" i="13"/>
  <c r="AI1536" i="13" s="1"/>
  <c r="AJ1536" i="13"/>
  <c r="AH1537" i="13"/>
  <c r="AI1537" i="13" s="1"/>
  <c r="AJ1537" i="13"/>
  <c r="AH1538" i="13"/>
  <c r="AI1538" i="13" s="1"/>
  <c r="AJ1538" i="13"/>
  <c r="AH1539" i="13"/>
  <c r="AI1539" i="13" s="1"/>
  <c r="AJ1539" i="13"/>
  <c r="AH1540" i="13"/>
  <c r="AI1540" i="13" s="1"/>
  <c r="AJ1540" i="13"/>
  <c r="AH1541" i="13"/>
  <c r="AI1541" i="13" s="1"/>
  <c r="AJ1541" i="13"/>
  <c r="AH1542" i="13"/>
  <c r="AI1542" i="13" s="1"/>
  <c r="AJ1542" i="13"/>
  <c r="AH1543" i="13"/>
  <c r="AI1543" i="13" s="1"/>
  <c r="AJ1543" i="13"/>
  <c r="AH1544" i="13"/>
  <c r="AI1544" i="13" s="1"/>
  <c r="AJ1544" i="13"/>
  <c r="AH1545" i="13"/>
  <c r="AI1545" i="13" s="1"/>
  <c r="AJ1545" i="13"/>
  <c r="AH1546" i="13"/>
  <c r="AI1546" i="13" s="1"/>
  <c r="AJ1546" i="13"/>
  <c r="AH1547" i="13"/>
  <c r="AI1547" i="13" s="1"/>
  <c r="AJ1547" i="13"/>
  <c r="AH1548" i="13"/>
  <c r="AI1548" i="13" s="1"/>
  <c r="AJ1548" i="13"/>
  <c r="AH1549" i="13"/>
  <c r="AI1549" i="13" s="1"/>
  <c r="AJ1549" i="13"/>
  <c r="AH1550" i="13"/>
  <c r="AI1550" i="13" s="1"/>
  <c r="AJ1550" i="13"/>
  <c r="AH1551" i="13"/>
  <c r="AI1551" i="13" s="1"/>
  <c r="AJ1551" i="13"/>
  <c r="AH1552" i="13"/>
  <c r="AI1552" i="13" s="1"/>
  <c r="AJ1552" i="13"/>
  <c r="AH1553" i="13"/>
  <c r="AI1553" i="13" s="1"/>
  <c r="AJ1553" i="13"/>
  <c r="AH1554" i="13"/>
  <c r="AI1554" i="13" s="1"/>
  <c r="AJ1554" i="13"/>
  <c r="AH1555" i="13"/>
  <c r="AI1555" i="13" s="1"/>
  <c r="AJ1555" i="13"/>
  <c r="AH1556" i="13"/>
  <c r="AI1556" i="13" s="1"/>
  <c r="AJ1556" i="13"/>
  <c r="AH1557" i="13"/>
  <c r="AI1557" i="13" s="1"/>
  <c r="AJ1557" i="13"/>
  <c r="AH1558" i="13"/>
  <c r="AI1558" i="13" s="1"/>
  <c r="AJ1558" i="13"/>
  <c r="AH1559" i="13"/>
  <c r="AI1559" i="13" s="1"/>
  <c r="AJ1559" i="13"/>
  <c r="AH1560" i="13"/>
  <c r="AI1560" i="13" s="1"/>
  <c r="AJ1560" i="13"/>
  <c r="AH1561" i="13"/>
  <c r="AI1561" i="13" s="1"/>
  <c r="AJ1561" i="13"/>
  <c r="AH1562" i="13"/>
  <c r="AI1562" i="13" s="1"/>
  <c r="AJ1562" i="13"/>
  <c r="AH1563" i="13"/>
  <c r="AI1563" i="13" s="1"/>
  <c r="AJ1563" i="13"/>
  <c r="AH1564" i="13"/>
  <c r="AI1564" i="13" s="1"/>
  <c r="AJ1564" i="13"/>
  <c r="AH1565" i="13"/>
  <c r="AI1565" i="13" s="1"/>
  <c r="AJ1565" i="13"/>
  <c r="AH1566" i="13"/>
  <c r="AI1566" i="13" s="1"/>
  <c r="AJ1566" i="13"/>
  <c r="AH1567" i="13"/>
  <c r="AI1567" i="13" s="1"/>
  <c r="AJ1567" i="13"/>
  <c r="AH1568" i="13"/>
  <c r="AI1568" i="13" s="1"/>
  <c r="AJ1568" i="13"/>
  <c r="AH1569" i="13"/>
  <c r="AI1569" i="13" s="1"/>
  <c r="AJ1569" i="13"/>
  <c r="AH1570" i="13"/>
  <c r="AI1570" i="13" s="1"/>
  <c r="AJ1570" i="13"/>
  <c r="AH1571" i="13"/>
  <c r="AI1571" i="13" s="1"/>
  <c r="AJ1571" i="13"/>
  <c r="AH1572" i="13"/>
  <c r="AI1572" i="13" s="1"/>
  <c r="AJ1572" i="13"/>
  <c r="AH1573" i="13"/>
  <c r="AI1573" i="13" s="1"/>
  <c r="AJ1573" i="13"/>
  <c r="AH1574" i="13"/>
  <c r="AI1574" i="13" s="1"/>
  <c r="AJ1574" i="13"/>
  <c r="AH1575" i="13"/>
  <c r="AI1575" i="13" s="1"/>
  <c r="AJ1575" i="13"/>
  <c r="AH1576" i="13"/>
  <c r="AI1576" i="13" s="1"/>
  <c r="AJ1576" i="13"/>
  <c r="AH1577" i="13"/>
  <c r="AI1577" i="13" s="1"/>
  <c r="AJ1577" i="13"/>
  <c r="AH1578" i="13"/>
  <c r="AI1578" i="13" s="1"/>
  <c r="AJ1578" i="13"/>
  <c r="AH1579" i="13"/>
  <c r="AI1579" i="13" s="1"/>
  <c r="AJ1579" i="13"/>
  <c r="AH1580" i="13"/>
  <c r="AI1580" i="13" s="1"/>
  <c r="AJ1580" i="13"/>
  <c r="AH1581" i="13"/>
  <c r="AI1581" i="13" s="1"/>
  <c r="AJ1581" i="13"/>
  <c r="AH1582" i="13"/>
  <c r="AI1582" i="13" s="1"/>
  <c r="AJ1582" i="13"/>
  <c r="AH1583" i="13"/>
  <c r="AI1583" i="13" s="1"/>
  <c r="AJ1583" i="13"/>
  <c r="AH1584" i="13"/>
  <c r="AI1584" i="13" s="1"/>
  <c r="AJ1584" i="13"/>
  <c r="AH1585" i="13"/>
  <c r="AI1585" i="13" s="1"/>
  <c r="AJ1585" i="13"/>
  <c r="AH1586" i="13"/>
  <c r="AI1586" i="13" s="1"/>
  <c r="AJ1586" i="13"/>
  <c r="AH1587" i="13"/>
  <c r="AI1587" i="13" s="1"/>
  <c r="AJ1587" i="13"/>
  <c r="AH1588" i="13"/>
  <c r="AI1588" i="13" s="1"/>
  <c r="AJ1588" i="13"/>
  <c r="AH1589" i="13"/>
  <c r="AI1589" i="13" s="1"/>
  <c r="AJ1589" i="13"/>
  <c r="AH1590" i="13"/>
  <c r="AI1590" i="13" s="1"/>
  <c r="AJ1590" i="13"/>
  <c r="AH1591" i="13"/>
  <c r="AI1591" i="13" s="1"/>
  <c r="AJ1591" i="13"/>
  <c r="AH1592" i="13"/>
  <c r="AI1592" i="13" s="1"/>
  <c r="AJ1592" i="13"/>
  <c r="AH1593" i="13"/>
  <c r="AI1593" i="13" s="1"/>
  <c r="AJ1593" i="13"/>
  <c r="AH1594" i="13"/>
  <c r="AI1594" i="13" s="1"/>
  <c r="AJ1594" i="13"/>
  <c r="AH1595" i="13"/>
  <c r="AI1595" i="13" s="1"/>
  <c r="AJ1595" i="13"/>
  <c r="AH1596" i="13"/>
  <c r="AI1596" i="13" s="1"/>
  <c r="AJ1596" i="13"/>
  <c r="AH1597" i="13"/>
  <c r="AI1597" i="13" s="1"/>
  <c r="AJ1597" i="13"/>
  <c r="AH1598" i="13"/>
  <c r="AI1598" i="13" s="1"/>
  <c r="AJ1598" i="13"/>
  <c r="AH1599" i="13"/>
  <c r="AI1599" i="13" s="1"/>
  <c r="AJ1599" i="13"/>
  <c r="AH1600" i="13"/>
  <c r="AI1600" i="13" s="1"/>
  <c r="AJ1600" i="13"/>
  <c r="AH1601" i="13"/>
  <c r="AI1601" i="13" s="1"/>
  <c r="AJ1601" i="13"/>
  <c r="AH1602" i="13"/>
  <c r="AI1602" i="13" s="1"/>
  <c r="AJ1602" i="13"/>
  <c r="AH1603" i="13"/>
  <c r="AI1603" i="13" s="1"/>
  <c r="AJ1603" i="13"/>
  <c r="AH1604" i="13"/>
  <c r="AI1604" i="13" s="1"/>
  <c r="AJ1604" i="13"/>
  <c r="AH1605" i="13"/>
  <c r="AI1605" i="13" s="1"/>
  <c r="AJ1605" i="13"/>
  <c r="AH1606" i="13"/>
  <c r="AI1606" i="13" s="1"/>
  <c r="AJ1606" i="13"/>
  <c r="AH1607" i="13"/>
  <c r="AI1607" i="13" s="1"/>
  <c r="AJ1607" i="13"/>
  <c r="AH1608" i="13"/>
  <c r="AI1608" i="13" s="1"/>
  <c r="AJ1608" i="13"/>
  <c r="AH1609" i="13"/>
  <c r="AI1609" i="13" s="1"/>
  <c r="AJ1609" i="13"/>
  <c r="AH1610" i="13"/>
  <c r="AI1610" i="13" s="1"/>
  <c r="AJ1610" i="13"/>
  <c r="AH1611" i="13"/>
  <c r="AI1611" i="13" s="1"/>
  <c r="AJ1611" i="13"/>
  <c r="AH1612" i="13"/>
  <c r="AI1612" i="13" s="1"/>
  <c r="AJ1612" i="13"/>
  <c r="AH1613" i="13"/>
  <c r="AI1613" i="13" s="1"/>
  <c r="AJ1613" i="13"/>
  <c r="AH1614" i="13"/>
  <c r="AI1614" i="13" s="1"/>
  <c r="AJ1614" i="13"/>
  <c r="AH1615" i="13"/>
  <c r="AI1615" i="13" s="1"/>
  <c r="AJ1615" i="13"/>
  <c r="AH1616" i="13"/>
  <c r="AI1616" i="13" s="1"/>
  <c r="AJ1616" i="13"/>
  <c r="AH1617" i="13"/>
  <c r="AI1617" i="13" s="1"/>
  <c r="AJ1617" i="13"/>
  <c r="AH1618" i="13"/>
  <c r="AI1618" i="13" s="1"/>
  <c r="AJ1618" i="13"/>
  <c r="AH1619" i="13"/>
  <c r="AI1619" i="13" s="1"/>
  <c r="AJ1619" i="13"/>
  <c r="AH1620" i="13"/>
  <c r="AI1620" i="13" s="1"/>
  <c r="AJ1620" i="13"/>
  <c r="AH1621" i="13"/>
  <c r="AI1621" i="13" s="1"/>
  <c r="AJ1621" i="13"/>
  <c r="AH1622" i="13"/>
  <c r="AI1622" i="13" s="1"/>
  <c r="AJ1622" i="13"/>
  <c r="AH1623" i="13"/>
  <c r="AI1623" i="13" s="1"/>
  <c r="AJ1623" i="13"/>
  <c r="AH1624" i="13"/>
  <c r="AI1624" i="13" s="1"/>
  <c r="AJ1624" i="13"/>
  <c r="AH1625" i="13"/>
  <c r="AI1625" i="13" s="1"/>
  <c r="AJ1625" i="13"/>
  <c r="AH1626" i="13"/>
  <c r="AI1626" i="13" s="1"/>
  <c r="AJ1626" i="13"/>
  <c r="AH1627" i="13"/>
  <c r="AI1627" i="13" s="1"/>
  <c r="AJ1627" i="13"/>
  <c r="AH1628" i="13"/>
  <c r="AI1628" i="13" s="1"/>
  <c r="AJ1628" i="13"/>
  <c r="AH1629" i="13"/>
  <c r="AI1629" i="13" s="1"/>
  <c r="AJ1629" i="13"/>
  <c r="AH1630" i="13"/>
  <c r="AI1630" i="13" s="1"/>
  <c r="AJ1630" i="13"/>
  <c r="AH1631" i="13"/>
  <c r="AI1631" i="13" s="1"/>
  <c r="AJ1631" i="13"/>
  <c r="AH1632" i="13"/>
  <c r="AI1632" i="13" s="1"/>
  <c r="AJ1632" i="13"/>
  <c r="AH1633" i="13"/>
  <c r="AI1633" i="13" s="1"/>
  <c r="AJ1633" i="13"/>
  <c r="AH1634" i="13"/>
  <c r="AI1634" i="13" s="1"/>
  <c r="AJ1634" i="13"/>
  <c r="AH1635" i="13"/>
  <c r="AI1635" i="13" s="1"/>
  <c r="AJ1635" i="13"/>
  <c r="AH1636" i="13"/>
  <c r="AI1636" i="13" s="1"/>
  <c r="AJ1636" i="13"/>
  <c r="AH1637" i="13"/>
  <c r="AI1637" i="13" s="1"/>
  <c r="AJ1637" i="13"/>
  <c r="AH1638" i="13"/>
  <c r="AI1638" i="13" s="1"/>
  <c r="AJ1638" i="13"/>
  <c r="AH1639" i="13"/>
  <c r="AI1639" i="13" s="1"/>
  <c r="AJ1639" i="13"/>
  <c r="AH1640" i="13"/>
  <c r="AI1640" i="13" s="1"/>
  <c r="AJ1640" i="13"/>
  <c r="AH1641" i="13"/>
  <c r="AI1641" i="13" s="1"/>
  <c r="AJ1641" i="13"/>
  <c r="AH1642" i="13"/>
  <c r="AI1642" i="13" s="1"/>
  <c r="AJ1642" i="13"/>
  <c r="AH1643" i="13"/>
  <c r="AI1643" i="13" s="1"/>
  <c r="AJ1643" i="13"/>
  <c r="AH1644" i="13"/>
  <c r="AI1644" i="13" s="1"/>
  <c r="AJ1644" i="13"/>
  <c r="AH1645" i="13"/>
  <c r="AI1645" i="13" s="1"/>
  <c r="AJ1645" i="13"/>
  <c r="AH1646" i="13"/>
  <c r="AI1646" i="13" s="1"/>
  <c r="AJ1646" i="13"/>
  <c r="AH1647" i="13"/>
  <c r="AI1647" i="13" s="1"/>
  <c r="AJ1647" i="13"/>
  <c r="AH1648" i="13"/>
  <c r="AI1648" i="13" s="1"/>
  <c r="AJ1648" i="13"/>
  <c r="AH1649" i="13"/>
  <c r="AI1649" i="13" s="1"/>
  <c r="AJ1649" i="13"/>
  <c r="AH1650" i="13"/>
  <c r="AI1650" i="13" s="1"/>
  <c r="AJ1650" i="13"/>
  <c r="AH1651" i="13"/>
  <c r="AI1651" i="13" s="1"/>
  <c r="AJ1651" i="13"/>
  <c r="AH1652" i="13"/>
  <c r="AI1652" i="13" s="1"/>
  <c r="AJ1652" i="13"/>
  <c r="AH1653" i="13"/>
  <c r="AI1653" i="13" s="1"/>
  <c r="AJ1653" i="13"/>
  <c r="AH1654" i="13"/>
  <c r="AI1654" i="13" s="1"/>
  <c r="AJ1654" i="13"/>
  <c r="AH1655" i="13"/>
  <c r="AI1655" i="13" s="1"/>
  <c r="AJ1655" i="13"/>
  <c r="AH1656" i="13"/>
  <c r="AI1656" i="13" s="1"/>
  <c r="AJ1656" i="13"/>
  <c r="AH1657" i="13"/>
  <c r="AI1657" i="13" s="1"/>
  <c r="AJ1657" i="13"/>
  <c r="AH1658" i="13"/>
  <c r="AI1658" i="13" s="1"/>
  <c r="AJ1658" i="13"/>
  <c r="AH1659" i="13"/>
  <c r="AI1659" i="13" s="1"/>
  <c r="AJ1659" i="13"/>
  <c r="AH1660" i="13"/>
  <c r="AI1660" i="13" s="1"/>
  <c r="AJ1660" i="13"/>
  <c r="AH1661" i="13"/>
  <c r="AI1661" i="13" s="1"/>
  <c r="AJ1661" i="13"/>
  <c r="AH1662" i="13"/>
  <c r="AI1662" i="13" s="1"/>
  <c r="AJ1662" i="13"/>
  <c r="AH1663" i="13"/>
  <c r="AI1663" i="13" s="1"/>
  <c r="AJ1663" i="13"/>
  <c r="AH1664" i="13"/>
  <c r="AI1664" i="13" s="1"/>
  <c r="AJ1664" i="13"/>
  <c r="AH1665" i="13"/>
  <c r="AI1665" i="13" s="1"/>
  <c r="AJ1665" i="13"/>
  <c r="AH1666" i="13"/>
  <c r="AI1666" i="13" s="1"/>
  <c r="AJ1666" i="13"/>
  <c r="AH1667" i="13"/>
  <c r="AI1667" i="13" s="1"/>
  <c r="AJ1667" i="13"/>
  <c r="AH1668" i="13"/>
  <c r="AI1668" i="13" s="1"/>
  <c r="AJ1668" i="13"/>
  <c r="AH1669" i="13"/>
  <c r="AI1669" i="13" s="1"/>
  <c r="AJ1669" i="13"/>
  <c r="AH1670" i="13"/>
  <c r="AI1670" i="13" s="1"/>
  <c r="AJ1670" i="13"/>
  <c r="AH1671" i="13"/>
  <c r="AI1671" i="13" s="1"/>
  <c r="AJ1671" i="13"/>
  <c r="AH1672" i="13"/>
  <c r="AI1672" i="13" s="1"/>
  <c r="AJ1672" i="13"/>
  <c r="AH1673" i="13"/>
  <c r="AI1673" i="13" s="1"/>
  <c r="AJ1673" i="13"/>
  <c r="AH1674" i="13"/>
  <c r="AI1674" i="13" s="1"/>
  <c r="AJ1674" i="13"/>
  <c r="AH1675" i="13"/>
  <c r="AI1675" i="13" s="1"/>
  <c r="AJ1675" i="13"/>
  <c r="AH1676" i="13"/>
  <c r="AI1676" i="13" s="1"/>
  <c r="AJ1676" i="13"/>
  <c r="AH1677" i="13"/>
  <c r="AI1677" i="13" s="1"/>
  <c r="AJ1677" i="13"/>
  <c r="AH1678" i="13"/>
  <c r="AI1678" i="13" s="1"/>
  <c r="AJ1678" i="13"/>
  <c r="AH1679" i="13"/>
  <c r="AI1679" i="13" s="1"/>
  <c r="AJ1679" i="13"/>
  <c r="AH1680" i="13"/>
  <c r="AI1680" i="13" s="1"/>
  <c r="AJ1680" i="13"/>
  <c r="AH1681" i="13"/>
  <c r="AI1681" i="13" s="1"/>
  <c r="AJ1681" i="13"/>
  <c r="AH1682" i="13"/>
  <c r="AI1682" i="13" s="1"/>
  <c r="AJ1682" i="13"/>
  <c r="AH1683" i="13"/>
  <c r="AI1683" i="13" s="1"/>
  <c r="AJ1683" i="13"/>
  <c r="AH1684" i="13"/>
  <c r="AI1684" i="13" s="1"/>
  <c r="AJ1684" i="13"/>
  <c r="AH1685" i="13"/>
  <c r="AI1685" i="13" s="1"/>
  <c r="AJ1685" i="13"/>
  <c r="AH1686" i="13"/>
  <c r="AI1686" i="13" s="1"/>
  <c r="AJ1686" i="13"/>
  <c r="AH1687" i="13"/>
  <c r="AI1687" i="13" s="1"/>
  <c r="AJ1687" i="13"/>
  <c r="AH1688" i="13"/>
  <c r="AI1688" i="13" s="1"/>
  <c r="AJ1688" i="13"/>
  <c r="AH1689" i="13"/>
  <c r="AI1689" i="13" s="1"/>
  <c r="AJ1689" i="13"/>
  <c r="AH1690" i="13"/>
  <c r="AI1690" i="13" s="1"/>
  <c r="AJ1690" i="13"/>
  <c r="AH1691" i="13"/>
  <c r="AI1691" i="13" s="1"/>
  <c r="AJ1691" i="13"/>
  <c r="AH1692" i="13"/>
  <c r="AI1692" i="13" s="1"/>
  <c r="AJ1692" i="13"/>
  <c r="AH1693" i="13"/>
  <c r="AI1693" i="13" s="1"/>
  <c r="AJ1693" i="13"/>
  <c r="AH1694" i="13"/>
  <c r="AI1694" i="13" s="1"/>
  <c r="AJ1694" i="13"/>
  <c r="AH1695" i="13"/>
  <c r="AI1695" i="13" s="1"/>
  <c r="AJ1695" i="13"/>
  <c r="AH1696" i="13"/>
  <c r="AI1696" i="13" s="1"/>
  <c r="AJ1696" i="13"/>
  <c r="AH1697" i="13"/>
  <c r="AI1697" i="13" s="1"/>
  <c r="AJ1697" i="13"/>
  <c r="AH1698" i="13"/>
  <c r="AI1698" i="13" s="1"/>
  <c r="AJ1698" i="13"/>
  <c r="AH1699" i="13"/>
  <c r="AI1699" i="13" s="1"/>
  <c r="AJ1699" i="13"/>
  <c r="AH1700" i="13"/>
  <c r="AI1700" i="13" s="1"/>
  <c r="AJ1700" i="13"/>
  <c r="AH1701" i="13"/>
  <c r="AI1701" i="13" s="1"/>
  <c r="AJ1701" i="13"/>
  <c r="AH1702" i="13"/>
  <c r="AI1702" i="13" s="1"/>
  <c r="AJ1702" i="13"/>
  <c r="AH1703" i="13"/>
  <c r="AI1703" i="13" s="1"/>
  <c r="AJ1703" i="13"/>
  <c r="AH1704" i="13"/>
  <c r="AI1704" i="13" s="1"/>
  <c r="AJ1704" i="13"/>
  <c r="AH1705" i="13"/>
  <c r="AI1705" i="13" s="1"/>
  <c r="AJ1705" i="13"/>
  <c r="AH1706" i="13"/>
  <c r="AI1706" i="13" s="1"/>
  <c r="AJ1706" i="13"/>
  <c r="AH1707" i="13"/>
  <c r="AI1707" i="13" s="1"/>
  <c r="AJ1707" i="13"/>
  <c r="AH1708" i="13"/>
  <c r="AI1708" i="13" s="1"/>
  <c r="AJ1708" i="13"/>
  <c r="AH1709" i="13"/>
  <c r="AI1709" i="13" s="1"/>
  <c r="AJ1709" i="13"/>
  <c r="AH1710" i="13"/>
  <c r="AI1710" i="13" s="1"/>
  <c r="AJ1710" i="13"/>
  <c r="AH1711" i="13"/>
  <c r="AI1711" i="13" s="1"/>
  <c r="AJ1711" i="13"/>
  <c r="AH1712" i="13"/>
  <c r="AI1712" i="13" s="1"/>
  <c r="AJ1712" i="13"/>
  <c r="AH1713" i="13"/>
  <c r="AI1713" i="13" s="1"/>
  <c r="AJ1713" i="13"/>
  <c r="AH1714" i="13"/>
  <c r="AI1714" i="13" s="1"/>
  <c r="AJ1714" i="13"/>
  <c r="AH1715" i="13"/>
  <c r="AI1715" i="13" s="1"/>
  <c r="AJ1715" i="13"/>
  <c r="AH1716" i="13"/>
  <c r="AI1716" i="13" s="1"/>
  <c r="AJ1716" i="13"/>
  <c r="AH1717" i="13"/>
  <c r="AI1717" i="13" s="1"/>
  <c r="AJ1717" i="13"/>
  <c r="AH1718" i="13"/>
  <c r="AI1718" i="13" s="1"/>
  <c r="AJ1718" i="13"/>
  <c r="AH1719" i="13"/>
  <c r="AI1719" i="13" s="1"/>
  <c r="AJ1719" i="13"/>
  <c r="AH1720" i="13"/>
  <c r="AI1720" i="13" s="1"/>
  <c r="AJ1720" i="13"/>
  <c r="AH1721" i="13"/>
  <c r="AI1721" i="13" s="1"/>
  <c r="AJ1721" i="13"/>
  <c r="AH1722" i="13"/>
  <c r="AI1722" i="13" s="1"/>
  <c r="AJ1722" i="13"/>
  <c r="AH1723" i="13"/>
  <c r="AI1723" i="13" s="1"/>
  <c r="AJ1723" i="13"/>
  <c r="AH1724" i="13"/>
  <c r="AI1724" i="13" s="1"/>
  <c r="AJ1724" i="13"/>
  <c r="AH1725" i="13"/>
  <c r="AI1725" i="13" s="1"/>
  <c r="AJ1725" i="13"/>
  <c r="AH1726" i="13"/>
  <c r="AI1726" i="13" s="1"/>
  <c r="AJ1726" i="13"/>
  <c r="AH1727" i="13"/>
  <c r="AI1727" i="13" s="1"/>
  <c r="AJ1727" i="13"/>
  <c r="AH1728" i="13"/>
  <c r="AI1728" i="13" s="1"/>
  <c r="AJ1728" i="13"/>
  <c r="AH1729" i="13"/>
  <c r="AI1729" i="13" s="1"/>
  <c r="AJ1729" i="13"/>
  <c r="AH1730" i="13"/>
  <c r="AI1730" i="13" s="1"/>
  <c r="AJ1730" i="13"/>
  <c r="AH1731" i="13"/>
  <c r="AI1731" i="13" s="1"/>
  <c r="AJ1731" i="13"/>
  <c r="AH1732" i="13"/>
  <c r="AI1732" i="13" s="1"/>
  <c r="AJ1732" i="13"/>
  <c r="AH1733" i="13"/>
  <c r="AI1733" i="13" s="1"/>
  <c r="AJ1733" i="13"/>
  <c r="AH1734" i="13"/>
  <c r="AI1734" i="13" s="1"/>
  <c r="AJ1734" i="13"/>
  <c r="AH1735" i="13"/>
  <c r="AI1735" i="13" s="1"/>
  <c r="AJ1735" i="13"/>
  <c r="AH1736" i="13"/>
  <c r="AI1736" i="13" s="1"/>
  <c r="AJ1736" i="13"/>
  <c r="AH1737" i="13"/>
  <c r="AI1737" i="13" s="1"/>
  <c r="AJ1737" i="13"/>
  <c r="AH1738" i="13"/>
  <c r="AI1738" i="13" s="1"/>
  <c r="AJ1738" i="13"/>
  <c r="AH1739" i="13"/>
  <c r="AI1739" i="13" s="1"/>
  <c r="AJ1739" i="13"/>
  <c r="AH1740" i="13"/>
  <c r="AI1740" i="13" s="1"/>
  <c r="AJ1740" i="13"/>
  <c r="AH1741" i="13"/>
  <c r="AI1741" i="13" s="1"/>
  <c r="AJ1741" i="13"/>
  <c r="AH1742" i="13"/>
  <c r="AI1742" i="13" s="1"/>
  <c r="AJ1742" i="13"/>
  <c r="AH1743" i="13"/>
  <c r="AI1743" i="13" s="1"/>
  <c r="AJ1743" i="13"/>
  <c r="AH1744" i="13"/>
  <c r="AI1744" i="13" s="1"/>
  <c r="AJ1744" i="13"/>
  <c r="AH1745" i="13"/>
  <c r="AI1745" i="13" s="1"/>
  <c r="AJ1745" i="13"/>
  <c r="AH1746" i="13"/>
  <c r="AI1746" i="13" s="1"/>
  <c r="AJ1746" i="13"/>
  <c r="AH1747" i="13"/>
  <c r="AI1747" i="13" s="1"/>
  <c r="AJ1747" i="13"/>
  <c r="AH1748" i="13"/>
  <c r="AI1748" i="13" s="1"/>
  <c r="AJ1748" i="13"/>
  <c r="AH1749" i="13"/>
  <c r="AI1749" i="13" s="1"/>
  <c r="AJ1749" i="13"/>
  <c r="AH1750" i="13"/>
  <c r="AI1750" i="13" s="1"/>
  <c r="AJ1750" i="13"/>
  <c r="AH1751" i="13"/>
  <c r="AI1751" i="13" s="1"/>
  <c r="AJ1751" i="13"/>
  <c r="AH1752" i="13"/>
  <c r="AI1752" i="13" s="1"/>
  <c r="AJ1752" i="13"/>
  <c r="AH1753" i="13"/>
  <c r="AI1753" i="13" s="1"/>
  <c r="AJ1753" i="13"/>
  <c r="AH1754" i="13"/>
  <c r="AI1754" i="13" s="1"/>
  <c r="AJ1754" i="13"/>
  <c r="AH1755" i="13"/>
  <c r="AI1755" i="13" s="1"/>
  <c r="AJ1755" i="13"/>
  <c r="AH1756" i="13"/>
  <c r="AI1756" i="13" s="1"/>
  <c r="AJ1756" i="13"/>
  <c r="AH1757" i="13"/>
  <c r="AI1757" i="13" s="1"/>
  <c r="AJ1757" i="13"/>
  <c r="AH1758" i="13"/>
  <c r="AI1758" i="13" s="1"/>
  <c r="AJ1758" i="13"/>
  <c r="AH1759" i="13"/>
  <c r="AI1759" i="13" s="1"/>
  <c r="AJ1759" i="13"/>
  <c r="AH1760" i="13"/>
  <c r="AI1760" i="13" s="1"/>
  <c r="AJ1760" i="13"/>
  <c r="AH1761" i="13"/>
  <c r="AI1761" i="13" s="1"/>
  <c r="AJ1761" i="13"/>
  <c r="AH1762" i="13"/>
  <c r="AI1762" i="13" s="1"/>
  <c r="AJ1762" i="13"/>
  <c r="AH1763" i="13"/>
  <c r="AI1763" i="13" s="1"/>
  <c r="AJ1763" i="13"/>
  <c r="AH1764" i="13"/>
  <c r="AI1764" i="13" s="1"/>
  <c r="AJ1764" i="13"/>
  <c r="AH1765" i="13"/>
  <c r="AI1765" i="13" s="1"/>
  <c r="AJ1765" i="13"/>
  <c r="AH1766" i="13"/>
  <c r="AI1766" i="13" s="1"/>
  <c r="AJ1766" i="13"/>
  <c r="AH1767" i="13"/>
  <c r="AI1767" i="13" s="1"/>
  <c r="AJ1767" i="13"/>
  <c r="AH1768" i="13"/>
  <c r="AI1768" i="13" s="1"/>
  <c r="AJ1768" i="13"/>
  <c r="AH1769" i="13"/>
  <c r="AI1769" i="13" s="1"/>
  <c r="AJ1769" i="13"/>
  <c r="AH1770" i="13"/>
  <c r="AI1770" i="13" s="1"/>
  <c r="AJ1770" i="13"/>
  <c r="AH1771" i="13"/>
  <c r="AI1771" i="13" s="1"/>
  <c r="AJ1771" i="13"/>
  <c r="AH1772" i="13"/>
  <c r="AI1772" i="13" s="1"/>
  <c r="AJ1772" i="13"/>
  <c r="AH1773" i="13"/>
  <c r="AI1773" i="13" s="1"/>
  <c r="AJ1773" i="13"/>
  <c r="AH1774" i="13"/>
  <c r="AI1774" i="13" s="1"/>
  <c r="AJ1774" i="13"/>
  <c r="AH1775" i="13"/>
  <c r="AI1775" i="13" s="1"/>
  <c r="AJ1775" i="13"/>
  <c r="AH1776" i="13"/>
  <c r="AI1776" i="13" s="1"/>
  <c r="AJ1776" i="13"/>
  <c r="AH1777" i="13"/>
  <c r="AI1777" i="13" s="1"/>
  <c r="AJ1777" i="13"/>
  <c r="AH1778" i="13"/>
  <c r="AI1778" i="13" s="1"/>
  <c r="AJ1778" i="13"/>
  <c r="AH1779" i="13"/>
  <c r="AI1779" i="13" s="1"/>
  <c r="AJ1779" i="13"/>
  <c r="AH1780" i="13"/>
  <c r="AI1780" i="13" s="1"/>
  <c r="AJ1780" i="13"/>
  <c r="AH1781" i="13"/>
  <c r="AI1781" i="13" s="1"/>
  <c r="AJ1781" i="13"/>
  <c r="AH1782" i="13"/>
  <c r="AI1782" i="13" s="1"/>
  <c r="AJ1782" i="13"/>
  <c r="AH1783" i="13"/>
  <c r="AI1783" i="13" s="1"/>
  <c r="AJ1783" i="13"/>
  <c r="AH1784" i="13"/>
  <c r="AI1784" i="13" s="1"/>
  <c r="AJ1784" i="13"/>
  <c r="AH1785" i="13"/>
  <c r="AI1785" i="13" s="1"/>
  <c r="AJ1785" i="13"/>
  <c r="AH1786" i="13"/>
  <c r="AI1786" i="13" s="1"/>
  <c r="AJ1786" i="13"/>
  <c r="AH1787" i="13"/>
  <c r="AI1787" i="13" s="1"/>
  <c r="AJ1787" i="13"/>
  <c r="AH1788" i="13"/>
  <c r="AI1788" i="13" s="1"/>
  <c r="AJ1788" i="13"/>
  <c r="AH1789" i="13"/>
  <c r="AI1789" i="13" s="1"/>
  <c r="AJ1789" i="13"/>
  <c r="AH1790" i="13"/>
  <c r="AI1790" i="13" s="1"/>
  <c r="AJ1790" i="13"/>
  <c r="AH1791" i="13"/>
  <c r="AI1791" i="13" s="1"/>
  <c r="AJ1791" i="13"/>
  <c r="AH1792" i="13"/>
  <c r="AI1792" i="13" s="1"/>
  <c r="AJ1792" i="13"/>
  <c r="AH1793" i="13"/>
  <c r="AI1793" i="13" s="1"/>
  <c r="AJ1793" i="13"/>
  <c r="AH1794" i="13"/>
  <c r="AI1794" i="13" s="1"/>
  <c r="AJ1794" i="13"/>
  <c r="AH1795" i="13"/>
  <c r="AI1795" i="13" s="1"/>
  <c r="AJ1795" i="13"/>
  <c r="AH1796" i="13"/>
  <c r="AI1796" i="13" s="1"/>
  <c r="AJ1796" i="13"/>
  <c r="AH1797" i="13"/>
  <c r="AI1797" i="13" s="1"/>
  <c r="AJ1797" i="13"/>
  <c r="AH1798" i="13"/>
  <c r="AI1798" i="13" s="1"/>
  <c r="AJ1798" i="13"/>
  <c r="AH1799" i="13"/>
  <c r="AI1799" i="13" s="1"/>
  <c r="AJ1799" i="13"/>
  <c r="AH1800" i="13"/>
  <c r="AI1800" i="13" s="1"/>
  <c r="AJ1800" i="13"/>
  <c r="AH1801" i="13"/>
  <c r="AI1801" i="13" s="1"/>
  <c r="AJ1801" i="13"/>
  <c r="AH1802" i="13"/>
  <c r="AI1802" i="13" s="1"/>
  <c r="AJ1802" i="13"/>
  <c r="AH1803" i="13"/>
  <c r="AI1803" i="13" s="1"/>
  <c r="AJ1803" i="13"/>
  <c r="AH1804" i="13"/>
  <c r="AI1804" i="13" s="1"/>
  <c r="AJ1804" i="13"/>
  <c r="AH1805" i="13"/>
  <c r="AI1805" i="13" s="1"/>
  <c r="AJ1805" i="13"/>
  <c r="AH1806" i="13"/>
  <c r="AI1806" i="13" s="1"/>
  <c r="AJ1806" i="13"/>
  <c r="AH1807" i="13"/>
  <c r="AI1807" i="13" s="1"/>
  <c r="AJ1807" i="13"/>
  <c r="AH1808" i="13"/>
  <c r="AI1808" i="13" s="1"/>
  <c r="AJ1808" i="13"/>
  <c r="AH1809" i="13"/>
  <c r="AI1809" i="13" s="1"/>
  <c r="AJ1809" i="13"/>
  <c r="AH1810" i="13"/>
  <c r="AI1810" i="13" s="1"/>
  <c r="AJ1810" i="13"/>
  <c r="AH1811" i="13"/>
  <c r="AI1811" i="13" s="1"/>
  <c r="AJ1811" i="13"/>
  <c r="AH1812" i="13"/>
  <c r="AI1812" i="13" s="1"/>
  <c r="AJ1812" i="13"/>
  <c r="AH1813" i="13"/>
  <c r="AI1813" i="13" s="1"/>
  <c r="AJ1813" i="13"/>
  <c r="AH1814" i="13"/>
  <c r="AI1814" i="13" s="1"/>
  <c r="AJ1814" i="13"/>
  <c r="AH1815" i="13"/>
  <c r="AI1815" i="13" s="1"/>
  <c r="AJ1815" i="13"/>
  <c r="AH1816" i="13"/>
  <c r="AI1816" i="13" s="1"/>
  <c r="AJ1816" i="13"/>
  <c r="AH1817" i="13"/>
  <c r="AI1817" i="13" s="1"/>
  <c r="AJ1817" i="13"/>
  <c r="AH1818" i="13"/>
  <c r="AI1818" i="13" s="1"/>
  <c r="AJ1818" i="13"/>
  <c r="AH1819" i="13"/>
  <c r="AI1819" i="13" s="1"/>
  <c r="AJ1819" i="13"/>
  <c r="AH1820" i="13"/>
  <c r="AI1820" i="13" s="1"/>
  <c r="AJ1820" i="13"/>
  <c r="AH1821" i="13"/>
  <c r="AI1821" i="13" s="1"/>
  <c r="AJ1821" i="13"/>
  <c r="AH1822" i="13"/>
  <c r="AI1822" i="13" s="1"/>
  <c r="AJ1822" i="13"/>
  <c r="AH1823" i="13"/>
  <c r="AI1823" i="13" s="1"/>
  <c r="AJ1823" i="13"/>
  <c r="AH1824" i="13"/>
  <c r="AI1824" i="13" s="1"/>
  <c r="AJ1824" i="13"/>
  <c r="AH1825" i="13"/>
  <c r="AI1825" i="13" s="1"/>
  <c r="AJ1825" i="13"/>
  <c r="AH1826" i="13"/>
  <c r="AI1826" i="13" s="1"/>
  <c r="AJ1826" i="13"/>
  <c r="AH1827" i="13"/>
  <c r="AI1827" i="13" s="1"/>
  <c r="AJ1827" i="13"/>
  <c r="AH1828" i="13"/>
  <c r="AI1828" i="13" s="1"/>
  <c r="AJ1828" i="13"/>
  <c r="AH1829" i="13"/>
  <c r="AI1829" i="13" s="1"/>
  <c r="AJ1829" i="13"/>
  <c r="AH1830" i="13"/>
  <c r="AI1830" i="13" s="1"/>
  <c r="AJ1830" i="13"/>
  <c r="AH1831" i="13"/>
  <c r="AI1831" i="13" s="1"/>
  <c r="AJ1831" i="13"/>
  <c r="AH1832" i="13"/>
  <c r="AI1832" i="13" s="1"/>
  <c r="AJ1832" i="13"/>
  <c r="AH1833" i="13"/>
  <c r="AI1833" i="13" s="1"/>
  <c r="AJ1833" i="13"/>
  <c r="AH1834" i="13"/>
  <c r="AI1834" i="13" s="1"/>
  <c r="AJ1834" i="13"/>
  <c r="AH1835" i="13"/>
  <c r="AI1835" i="13" s="1"/>
  <c r="AJ1835" i="13"/>
  <c r="AH1836" i="13"/>
  <c r="AI1836" i="13" s="1"/>
  <c r="AJ1836" i="13"/>
  <c r="AH1837" i="13"/>
  <c r="AI1837" i="13" s="1"/>
  <c r="AJ1837" i="13"/>
  <c r="AH1838" i="13"/>
  <c r="AI1838" i="13" s="1"/>
  <c r="AJ1838" i="13"/>
  <c r="AH1839" i="13"/>
  <c r="AI1839" i="13" s="1"/>
  <c r="AJ1839" i="13"/>
  <c r="AH1840" i="13"/>
  <c r="AI1840" i="13" s="1"/>
  <c r="AJ1840" i="13"/>
  <c r="AH1841" i="13"/>
  <c r="AI1841" i="13" s="1"/>
  <c r="AJ1841" i="13"/>
  <c r="AH1842" i="13"/>
  <c r="AI1842" i="13" s="1"/>
  <c r="AJ1842" i="13"/>
  <c r="AH1843" i="13"/>
  <c r="AI1843" i="13" s="1"/>
  <c r="AJ1843" i="13"/>
  <c r="AH1844" i="13"/>
  <c r="AI1844" i="13" s="1"/>
  <c r="AJ1844" i="13"/>
  <c r="AH1845" i="13"/>
  <c r="AI1845" i="13" s="1"/>
  <c r="AJ1845" i="13"/>
  <c r="AH1846" i="13"/>
  <c r="AI1846" i="13" s="1"/>
  <c r="AJ1846" i="13"/>
  <c r="AH1847" i="13"/>
  <c r="AI1847" i="13" s="1"/>
  <c r="AJ1847" i="13"/>
  <c r="AH1848" i="13"/>
  <c r="AI1848" i="13" s="1"/>
  <c r="AJ1848" i="13"/>
  <c r="AH1849" i="13"/>
  <c r="AI1849" i="13" s="1"/>
  <c r="AJ1849" i="13"/>
  <c r="AH1850" i="13"/>
  <c r="AI1850" i="13" s="1"/>
  <c r="AJ1850" i="13"/>
  <c r="AH1851" i="13"/>
  <c r="AI1851" i="13" s="1"/>
  <c r="AJ1851" i="13"/>
  <c r="AH1852" i="13"/>
  <c r="AI1852" i="13" s="1"/>
  <c r="AJ1852" i="13"/>
  <c r="AH1853" i="13"/>
  <c r="AI1853" i="13" s="1"/>
  <c r="AJ1853" i="13"/>
  <c r="AH1854" i="13"/>
  <c r="AI1854" i="13" s="1"/>
  <c r="AJ1854" i="13"/>
  <c r="AH1855" i="13"/>
  <c r="AI1855" i="13" s="1"/>
  <c r="AJ1855" i="13"/>
  <c r="AH1856" i="13"/>
  <c r="AI1856" i="13" s="1"/>
  <c r="AJ1856" i="13"/>
  <c r="AH1857" i="13"/>
  <c r="AI1857" i="13" s="1"/>
  <c r="AJ1857" i="13"/>
  <c r="AH1858" i="13"/>
  <c r="AI1858" i="13" s="1"/>
  <c r="AJ1858" i="13"/>
  <c r="AH1859" i="13"/>
  <c r="AI1859" i="13" s="1"/>
  <c r="AJ1859" i="13"/>
  <c r="AH1860" i="13"/>
  <c r="AI1860" i="13" s="1"/>
  <c r="AJ1860" i="13"/>
  <c r="AH1861" i="13"/>
  <c r="AI1861" i="13" s="1"/>
  <c r="AJ1861" i="13"/>
  <c r="AH1862" i="13"/>
  <c r="AI1862" i="13" s="1"/>
  <c r="AJ1862" i="13"/>
  <c r="AH1863" i="13"/>
  <c r="AI1863" i="13" s="1"/>
  <c r="AJ1863" i="13"/>
  <c r="AH1864" i="13"/>
  <c r="AI1864" i="13" s="1"/>
  <c r="AJ1864" i="13"/>
  <c r="AH1865" i="13"/>
  <c r="AI1865" i="13" s="1"/>
  <c r="AJ1865" i="13"/>
  <c r="AH1866" i="13"/>
  <c r="AI1866" i="13" s="1"/>
  <c r="AJ1866" i="13"/>
  <c r="AH1867" i="13"/>
  <c r="AI1867" i="13" s="1"/>
  <c r="AJ1867" i="13"/>
  <c r="AH1868" i="13"/>
  <c r="AI1868" i="13" s="1"/>
  <c r="AJ1868" i="13"/>
  <c r="AH1869" i="13"/>
  <c r="AI1869" i="13" s="1"/>
  <c r="AJ1869" i="13"/>
  <c r="AH1870" i="13"/>
  <c r="AI1870" i="13" s="1"/>
  <c r="AJ1870" i="13"/>
  <c r="AH1871" i="13"/>
  <c r="AI1871" i="13" s="1"/>
  <c r="AJ1871" i="13"/>
  <c r="AH1872" i="13"/>
  <c r="AI1872" i="13" s="1"/>
  <c r="AJ1872" i="13"/>
  <c r="AH1873" i="13"/>
  <c r="AI1873" i="13" s="1"/>
  <c r="AJ1873" i="13"/>
  <c r="AH1874" i="13"/>
  <c r="AI1874" i="13" s="1"/>
  <c r="AJ1874" i="13"/>
  <c r="AH1875" i="13"/>
  <c r="AI1875" i="13" s="1"/>
  <c r="AJ1875" i="13"/>
  <c r="AH1876" i="13"/>
  <c r="AI1876" i="13" s="1"/>
  <c r="AJ1876" i="13"/>
  <c r="AH1877" i="13"/>
  <c r="AI1877" i="13" s="1"/>
  <c r="AJ1877" i="13"/>
  <c r="AH1878" i="13"/>
  <c r="AI1878" i="13" s="1"/>
  <c r="AJ1878" i="13"/>
  <c r="AH1879" i="13"/>
  <c r="AI1879" i="13" s="1"/>
  <c r="AJ1879" i="13"/>
  <c r="AH1880" i="13"/>
  <c r="AI1880" i="13" s="1"/>
  <c r="AJ1880" i="13"/>
  <c r="AH1881" i="13"/>
  <c r="AI1881" i="13" s="1"/>
  <c r="AJ1881" i="13"/>
  <c r="AH1882" i="13"/>
  <c r="AI1882" i="13" s="1"/>
  <c r="AJ1882" i="13"/>
  <c r="AH1883" i="13"/>
  <c r="AI1883" i="13" s="1"/>
  <c r="AJ1883" i="13"/>
  <c r="AH1884" i="13"/>
  <c r="AI1884" i="13" s="1"/>
  <c r="AJ1884" i="13"/>
  <c r="AH1885" i="13"/>
  <c r="AI1885" i="13" s="1"/>
  <c r="AJ1885" i="13"/>
  <c r="AH1886" i="13"/>
  <c r="AI1886" i="13" s="1"/>
  <c r="AJ1886" i="13"/>
  <c r="AH1887" i="13"/>
  <c r="AI1887" i="13" s="1"/>
  <c r="AJ1887" i="13"/>
  <c r="AH1888" i="13"/>
  <c r="AI1888" i="13" s="1"/>
  <c r="AJ1888" i="13"/>
  <c r="AH1889" i="13"/>
  <c r="AI1889" i="13" s="1"/>
  <c r="AJ1889" i="13"/>
  <c r="AH1890" i="13"/>
  <c r="AI1890" i="13" s="1"/>
  <c r="AJ1890" i="13"/>
  <c r="AH1891" i="13"/>
  <c r="AI1891" i="13" s="1"/>
  <c r="AJ1891" i="13"/>
  <c r="AH1892" i="13"/>
  <c r="AI1892" i="13" s="1"/>
  <c r="AJ1892" i="13"/>
  <c r="AH1893" i="13"/>
  <c r="AI1893" i="13" s="1"/>
  <c r="AJ1893" i="13"/>
  <c r="AH1894" i="13"/>
  <c r="AI1894" i="13" s="1"/>
  <c r="AJ1894" i="13"/>
  <c r="AH1895" i="13"/>
  <c r="AI1895" i="13" s="1"/>
  <c r="AJ1895" i="13"/>
  <c r="AH1896" i="13"/>
  <c r="AI1896" i="13" s="1"/>
  <c r="AJ1896" i="13"/>
  <c r="AH1897" i="13"/>
  <c r="AI1897" i="13" s="1"/>
  <c r="AJ1897" i="13"/>
  <c r="AH1898" i="13"/>
  <c r="AI1898" i="13" s="1"/>
  <c r="AJ1898" i="13"/>
  <c r="AH1899" i="13"/>
  <c r="AI1899" i="13" s="1"/>
  <c r="AJ1899" i="13"/>
  <c r="AH1900" i="13"/>
  <c r="AI1900" i="13" s="1"/>
  <c r="AJ1900" i="13"/>
  <c r="AH1901" i="13"/>
  <c r="AI1901" i="13" s="1"/>
  <c r="AJ1901" i="13"/>
  <c r="AH1902" i="13"/>
  <c r="AI1902" i="13" s="1"/>
  <c r="AJ1902" i="13"/>
  <c r="AH1903" i="13"/>
  <c r="AI1903" i="13" s="1"/>
  <c r="AJ1903" i="13"/>
  <c r="AH1904" i="13"/>
  <c r="AI1904" i="13" s="1"/>
  <c r="AJ1904" i="13"/>
  <c r="AH1905" i="13"/>
  <c r="AI1905" i="13" s="1"/>
  <c r="AJ1905" i="13"/>
  <c r="AH1906" i="13"/>
  <c r="AI1906" i="13" s="1"/>
  <c r="AJ1906" i="13"/>
  <c r="AH1907" i="13"/>
  <c r="AI1907" i="13" s="1"/>
  <c r="AJ1907" i="13"/>
  <c r="AH1908" i="13"/>
  <c r="AI1908" i="13" s="1"/>
  <c r="AJ1908" i="13"/>
  <c r="AH1909" i="13"/>
  <c r="AI1909" i="13" s="1"/>
  <c r="AJ1909" i="13"/>
  <c r="AH1910" i="13"/>
  <c r="AI1910" i="13" s="1"/>
  <c r="AJ1910" i="13"/>
  <c r="AH1911" i="13"/>
  <c r="AI1911" i="13" s="1"/>
  <c r="AJ1911" i="13"/>
  <c r="AH1912" i="13"/>
  <c r="AI1912" i="13" s="1"/>
  <c r="AJ1912" i="13"/>
  <c r="AH1913" i="13"/>
  <c r="AI1913" i="13" s="1"/>
  <c r="AJ1913" i="13"/>
  <c r="AH1914" i="13"/>
  <c r="AI1914" i="13" s="1"/>
  <c r="AJ1914" i="13"/>
  <c r="AH1915" i="13"/>
  <c r="AI1915" i="13" s="1"/>
  <c r="AJ1915" i="13"/>
  <c r="AH1916" i="13"/>
  <c r="AI1916" i="13" s="1"/>
  <c r="AJ1916" i="13"/>
  <c r="AH1917" i="13"/>
  <c r="AI1917" i="13" s="1"/>
  <c r="AJ1917" i="13"/>
  <c r="AH1918" i="13"/>
  <c r="AI1918" i="13" s="1"/>
  <c r="AJ1918" i="13"/>
  <c r="AH1919" i="13"/>
  <c r="AI1919" i="13" s="1"/>
  <c r="AJ1919" i="13"/>
  <c r="AH1920" i="13"/>
  <c r="AI1920" i="13" s="1"/>
  <c r="AJ1920" i="13"/>
  <c r="AH1921" i="13"/>
  <c r="AI1921" i="13" s="1"/>
  <c r="AJ1921" i="13"/>
  <c r="AH1922" i="13"/>
  <c r="AI1922" i="13" s="1"/>
  <c r="AJ1922" i="13"/>
  <c r="AH1923" i="13"/>
  <c r="AI1923" i="13" s="1"/>
  <c r="AJ1923" i="13"/>
  <c r="AH1924" i="13"/>
  <c r="AI1924" i="13" s="1"/>
  <c r="AJ1924" i="13"/>
  <c r="AH1925" i="13"/>
  <c r="AI1925" i="13" s="1"/>
  <c r="AJ1925" i="13"/>
  <c r="AH1926" i="13"/>
  <c r="AI1926" i="13" s="1"/>
  <c r="AJ1926" i="13"/>
  <c r="AH1927" i="13"/>
  <c r="AI1927" i="13" s="1"/>
  <c r="AJ1927" i="13"/>
  <c r="AH1928" i="13"/>
  <c r="AI1928" i="13" s="1"/>
  <c r="AJ1928" i="13"/>
  <c r="AH1929" i="13"/>
  <c r="AI1929" i="13" s="1"/>
  <c r="AJ1929" i="13"/>
  <c r="AH1930" i="13"/>
  <c r="AI1930" i="13" s="1"/>
  <c r="AJ1930" i="13"/>
  <c r="AH1931" i="13"/>
  <c r="AI1931" i="13" s="1"/>
  <c r="AJ1931" i="13"/>
  <c r="AH1932" i="13"/>
  <c r="AI1932" i="13" s="1"/>
  <c r="AJ1932" i="13"/>
  <c r="AH1933" i="13"/>
  <c r="AI1933" i="13" s="1"/>
  <c r="AJ1933" i="13"/>
  <c r="AH1934" i="13"/>
  <c r="AI1934" i="13" s="1"/>
  <c r="AJ1934" i="13"/>
  <c r="AH1935" i="13"/>
  <c r="AI1935" i="13" s="1"/>
  <c r="AJ1935" i="13"/>
  <c r="AH1936" i="13"/>
  <c r="AI1936" i="13" s="1"/>
  <c r="AJ1936" i="13"/>
  <c r="AH1937" i="13"/>
  <c r="AI1937" i="13" s="1"/>
  <c r="AJ1937" i="13"/>
  <c r="AH1938" i="13"/>
  <c r="AI1938" i="13" s="1"/>
  <c r="AJ1938" i="13"/>
  <c r="AH1939" i="13"/>
  <c r="AI1939" i="13" s="1"/>
  <c r="AJ1939" i="13"/>
  <c r="AH1940" i="13"/>
  <c r="AI1940" i="13" s="1"/>
  <c r="AJ1940" i="13"/>
  <c r="AH1941" i="13"/>
  <c r="AI1941" i="13" s="1"/>
  <c r="AJ1941" i="13"/>
  <c r="AH1942" i="13"/>
  <c r="AI1942" i="13" s="1"/>
  <c r="AJ1942" i="13"/>
  <c r="AH1943" i="13"/>
  <c r="AI1943" i="13" s="1"/>
  <c r="AJ1943" i="13"/>
  <c r="AH1944" i="13"/>
  <c r="AI1944" i="13" s="1"/>
  <c r="AJ1944" i="13"/>
  <c r="AH1945" i="13"/>
  <c r="AI1945" i="13" s="1"/>
  <c r="AJ1945" i="13"/>
  <c r="AH1946" i="13"/>
  <c r="AI1946" i="13" s="1"/>
  <c r="AJ1946" i="13"/>
  <c r="AH1947" i="13"/>
  <c r="AI1947" i="13" s="1"/>
  <c r="AJ1947" i="13"/>
  <c r="AH1948" i="13"/>
  <c r="AI1948" i="13" s="1"/>
  <c r="AJ1948" i="13"/>
  <c r="AH1949" i="13"/>
  <c r="AI1949" i="13" s="1"/>
  <c r="AJ1949" i="13"/>
  <c r="AH1950" i="13"/>
  <c r="AI1950" i="13" s="1"/>
  <c r="AJ1950" i="13"/>
  <c r="AH1951" i="13"/>
  <c r="AI1951" i="13" s="1"/>
  <c r="AJ1951" i="13"/>
  <c r="AH1952" i="13"/>
  <c r="AI1952" i="13" s="1"/>
  <c r="AJ1952" i="13"/>
  <c r="AH1953" i="13"/>
  <c r="AI1953" i="13" s="1"/>
  <c r="AJ1953" i="13"/>
  <c r="AH1954" i="13"/>
  <c r="AI1954" i="13" s="1"/>
  <c r="AJ1954" i="13"/>
  <c r="AH1955" i="13"/>
  <c r="AI1955" i="13" s="1"/>
  <c r="AJ1955" i="13"/>
  <c r="AH1956" i="13"/>
  <c r="AI1956" i="13" s="1"/>
  <c r="AJ1956" i="13"/>
  <c r="AH1957" i="13"/>
  <c r="AI1957" i="13" s="1"/>
  <c r="AJ1957" i="13"/>
  <c r="AH1958" i="13"/>
  <c r="AI1958" i="13" s="1"/>
  <c r="AJ1958" i="13"/>
  <c r="AH1959" i="13"/>
  <c r="AI1959" i="13" s="1"/>
  <c r="AJ1959" i="13"/>
  <c r="AH1960" i="13"/>
  <c r="AI1960" i="13" s="1"/>
  <c r="AJ1960" i="13"/>
  <c r="AH1961" i="13"/>
  <c r="AI1961" i="13" s="1"/>
  <c r="AJ1961" i="13"/>
  <c r="AH1962" i="13"/>
  <c r="AI1962" i="13" s="1"/>
  <c r="AJ1962" i="13"/>
  <c r="AH1963" i="13"/>
  <c r="AI1963" i="13" s="1"/>
  <c r="AJ1963" i="13"/>
  <c r="AH1964" i="13"/>
  <c r="AI1964" i="13" s="1"/>
  <c r="AJ1964" i="13"/>
  <c r="AH1965" i="13"/>
  <c r="AI1965" i="13" s="1"/>
  <c r="AJ1965" i="13"/>
  <c r="AH1966" i="13"/>
  <c r="AI1966" i="13" s="1"/>
  <c r="AJ1966" i="13"/>
  <c r="AH1967" i="13"/>
  <c r="AI1967" i="13" s="1"/>
  <c r="AJ1967" i="13"/>
  <c r="AH1968" i="13"/>
  <c r="AI1968" i="13" s="1"/>
  <c r="AJ1968" i="13"/>
  <c r="AH1969" i="13"/>
  <c r="AI1969" i="13" s="1"/>
  <c r="AJ1969" i="13"/>
  <c r="AH1970" i="13"/>
  <c r="AI1970" i="13" s="1"/>
  <c r="AJ1970" i="13"/>
  <c r="AH1971" i="13"/>
  <c r="AI1971" i="13" s="1"/>
  <c r="AJ1971" i="13"/>
  <c r="AH1972" i="13"/>
  <c r="AI1972" i="13" s="1"/>
  <c r="AJ1972" i="13"/>
  <c r="AH1973" i="13"/>
  <c r="AI1973" i="13" s="1"/>
  <c r="AJ1973" i="13"/>
  <c r="AH1974" i="13"/>
  <c r="AI1974" i="13" s="1"/>
  <c r="AJ1974" i="13"/>
  <c r="AH1975" i="13"/>
  <c r="AI1975" i="13" s="1"/>
  <c r="AJ1975" i="13"/>
  <c r="AH1976" i="13"/>
  <c r="AI1976" i="13" s="1"/>
  <c r="AJ1976" i="13"/>
  <c r="AH1977" i="13"/>
  <c r="AI1977" i="13" s="1"/>
  <c r="AJ1977" i="13"/>
  <c r="AH1978" i="13"/>
  <c r="AI1978" i="13" s="1"/>
  <c r="AJ1978" i="13"/>
  <c r="AH1979" i="13"/>
  <c r="AI1979" i="13" s="1"/>
  <c r="AJ1979" i="13"/>
  <c r="AH1980" i="13"/>
  <c r="AI1980" i="13" s="1"/>
  <c r="AJ1980" i="13"/>
  <c r="AH1981" i="13"/>
  <c r="AI1981" i="13" s="1"/>
  <c r="AJ1981" i="13"/>
  <c r="AH1982" i="13"/>
  <c r="AI1982" i="13" s="1"/>
  <c r="AJ1982" i="13"/>
  <c r="AH1983" i="13"/>
  <c r="AI1983" i="13" s="1"/>
  <c r="AJ1983" i="13"/>
  <c r="AH1984" i="13"/>
  <c r="AI1984" i="13" s="1"/>
  <c r="AJ1984" i="13"/>
  <c r="AH1985" i="13"/>
  <c r="AI1985" i="13" s="1"/>
  <c r="AJ1985" i="13"/>
  <c r="AH1986" i="13"/>
  <c r="AI1986" i="13" s="1"/>
  <c r="AJ1986" i="13"/>
  <c r="AH1987" i="13"/>
  <c r="AI1987" i="13" s="1"/>
  <c r="AJ1987" i="13"/>
  <c r="AH1988" i="13"/>
  <c r="AI1988" i="13" s="1"/>
  <c r="AJ1988" i="13"/>
  <c r="AH1989" i="13"/>
  <c r="AI1989" i="13" s="1"/>
  <c r="AJ1989" i="13"/>
  <c r="AH1990" i="13"/>
  <c r="AI1990" i="13" s="1"/>
  <c r="AJ1990" i="13"/>
  <c r="AH1991" i="13"/>
  <c r="AI1991" i="13" s="1"/>
  <c r="AJ1991" i="13"/>
  <c r="AH1992" i="13"/>
  <c r="AI1992" i="13" s="1"/>
  <c r="AJ1992" i="13"/>
  <c r="AH1993" i="13"/>
  <c r="AI1993" i="13" s="1"/>
  <c r="AJ1993" i="13"/>
  <c r="AH1994" i="13"/>
  <c r="AI1994" i="13" s="1"/>
  <c r="AJ1994" i="13"/>
  <c r="AH1995" i="13"/>
  <c r="AI1995" i="13" s="1"/>
  <c r="AJ1995" i="13"/>
  <c r="AH1996" i="13"/>
  <c r="AI1996" i="13" s="1"/>
  <c r="AJ1996" i="13"/>
  <c r="AH1997" i="13"/>
  <c r="AI1997" i="13" s="1"/>
  <c r="AJ1997" i="13"/>
  <c r="AH1998" i="13"/>
  <c r="AI1998" i="13" s="1"/>
  <c r="AJ1998" i="13"/>
  <c r="AH1999" i="13"/>
  <c r="AI1999" i="13" s="1"/>
  <c r="AJ1999" i="13"/>
  <c r="AH2000" i="13"/>
  <c r="AI2000" i="13" s="1"/>
  <c r="AJ2000" i="13"/>
  <c r="AH2001" i="13"/>
  <c r="AI2001" i="13" s="1"/>
  <c r="AJ2001" i="13"/>
  <c r="AH2002" i="13"/>
  <c r="AI2002" i="13" s="1"/>
  <c r="AJ2002" i="13"/>
  <c r="AH2003" i="13"/>
  <c r="AI2003" i="13" s="1"/>
  <c r="AJ2003" i="13"/>
  <c r="AH2004" i="13"/>
  <c r="AI2004" i="13" s="1"/>
  <c r="AJ2004" i="13"/>
  <c r="AH2005" i="13"/>
  <c r="AI2005" i="13" s="1"/>
  <c r="AJ2005" i="13"/>
  <c r="AH2006" i="13"/>
  <c r="AI2006" i="13" s="1"/>
  <c r="AJ2006" i="13"/>
  <c r="AH2007" i="13"/>
  <c r="AI2007" i="13" s="1"/>
  <c r="AJ2007" i="13"/>
  <c r="AH2008" i="13"/>
  <c r="AI2008" i="13" s="1"/>
  <c r="AJ2008" i="13"/>
  <c r="AH2009" i="13"/>
  <c r="AI2009" i="13" s="1"/>
  <c r="AJ2009" i="13"/>
  <c r="AH2010" i="13"/>
  <c r="AI2010" i="13" s="1"/>
  <c r="AJ2010" i="13"/>
  <c r="AH2011" i="13"/>
  <c r="AI2011" i="13" s="1"/>
  <c r="AJ2011" i="13"/>
  <c r="AH2012" i="13"/>
  <c r="AI2012" i="13" s="1"/>
  <c r="AJ2012" i="13"/>
  <c r="AH2013" i="13"/>
  <c r="AI2013" i="13" s="1"/>
  <c r="AJ2013" i="13"/>
  <c r="AH2014" i="13"/>
  <c r="AI2014" i="13" s="1"/>
  <c r="AJ2014" i="13"/>
  <c r="AH2015" i="13"/>
  <c r="AI2015" i="13" s="1"/>
  <c r="AJ2015" i="13"/>
  <c r="AH2016" i="13"/>
  <c r="AI2016" i="13" s="1"/>
  <c r="AJ2016" i="13"/>
  <c r="AH2017" i="13"/>
  <c r="AI2017" i="13" s="1"/>
  <c r="AJ2017" i="13"/>
  <c r="AH2018" i="13"/>
  <c r="AI2018" i="13" s="1"/>
  <c r="AJ2018" i="13"/>
  <c r="AH2019" i="13"/>
  <c r="AI2019" i="13" s="1"/>
  <c r="AJ2019" i="13"/>
  <c r="AH2020" i="13"/>
  <c r="AI2020" i="13" s="1"/>
  <c r="AJ2020" i="13"/>
  <c r="AH2021" i="13"/>
  <c r="AI2021" i="13" s="1"/>
  <c r="AJ2021" i="13"/>
  <c r="AH2022" i="13"/>
  <c r="AI2022" i="13" s="1"/>
  <c r="AJ2022" i="13"/>
  <c r="AH2023" i="13"/>
  <c r="AI2023" i="13" s="1"/>
  <c r="AJ2023" i="13"/>
  <c r="AH2024" i="13"/>
  <c r="AI2024" i="13" s="1"/>
  <c r="AJ2024" i="13"/>
  <c r="AH2025" i="13"/>
  <c r="AI2025" i="13" s="1"/>
  <c r="AJ2025" i="13"/>
  <c r="AH2026" i="13"/>
  <c r="AI2026" i="13" s="1"/>
  <c r="AJ2026" i="13"/>
  <c r="AH2027" i="13"/>
  <c r="AI2027" i="13" s="1"/>
  <c r="AJ2027" i="13"/>
  <c r="AH2028" i="13"/>
  <c r="AI2028" i="13" s="1"/>
  <c r="AJ2028" i="13"/>
  <c r="AH2029" i="13"/>
  <c r="AI2029" i="13" s="1"/>
  <c r="AJ2029" i="13"/>
  <c r="AH2030" i="13"/>
  <c r="AI2030" i="13" s="1"/>
  <c r="AJ2030" i="13"/>
  <c r="AH2031" i="13"/>
  <c r="AI2031" i="13" s="1"/>
  <c r="AJ2031" i="13"/>
  <c r="AH2032" i="13"/>
  <c r="AI2032" i="13" s="1"/>
  <c r="AJ2032" i="13"/>
  <c r="AH2033" i="13"/>
  <c r="AI2033" i="13" s="1"/>
  <c r="AJ2033" i="13"/>
  <c r="AH2034" i="13"/>
  <c r="AI2034" i="13" s="1"/>
  <c r="AJ2034" i="13"/>
  <c r="AH2035" i="13"/>
  <c r="AI2035" i="13" s="1"/>
  <c r="AJ2035" i="13"/>
  <c r="AH2036" i="13"/>
  <c r="AI2036" i="13" s="1"/>
  <c r="AJ2036" i="13"/>
  <c r="AH2037" i="13"/>
  <c r="AI2037" i="13" s="1"/>
  <c r="AJ2037" i="13"/>
  <c r="AH2038" i="13"/>
  <c r="AI2038" i="13" s="1"/>
  <c r="AJ2038" i="13"/>
  <c r="AH2039" i="13"/>
  <c r="AI2039" i="13" s="1"/>
  <c r="AJ2039" i="13"/>
  <c r="AH2040" i="13"/>
  <c r="AI2040" i="13" s="1"/>
  <c r="AJ2040" i="13"/>
  <c r="AH2041" i="13"/>
  <c r="AI2041" i="13" s="1"/>
  <c r="AJ2041" i="13"/>
  <c r="AH2042" i="13"/>
  <c r="AI2042" i="13" s="1"/>
  <c r="AJ2042" i="13"/>
  <c r="AH2043" i="13"/>
  <c r="AI2043" i="13" s="1"/>
  <c r="AJ2043" i="13"/>
  <c r="AH2044" i="13"/>
  <c r="AI2044" i="13" s="1"/>
  <c r="AJ2044" i="13"/>
  <c r="AH2045" i="13"/>
  <c r="AI2045" i="13" s="1"/>
  <c r="AJ2045" i="13"/>
  <c r="AH2046" i="13"/>
  <c r="AI2046" i="13" s="1"/>
  <c r="AJ2046" i="13"/>
  <c r="AH2047" i="13"/>
  <c r="AI2047" i="13" s="1"/>
  <c r="AJ2047" i="13"/>
  <c r="AH2048" i="13"/>
  <c r="AI2048" i="13" s="1"/>
  <c r="AJ2048" i="13"/>
  <c r="AH2049" i="13"/>
  <c r="AI2049" i="13" s="1"/>
  <c r="AJ2049" i="13"/>
  <c r="AH2050" i="13"/>
  <c r="AI2050" i="13" s="1"/>
  <c r="AJ2050" i="13"/>
  <c r="AH2051" i="13"/>
  <c r="AI2051" i="13" s="1"/>
  <c r="AJ2051" i="13"/>
  <c r="AH2052" i="13"/>
  <c r="AI2052" i="13" s="1"/>
  <c r="AJ2052" i="13"/>
  <c r="AH2053" i="13"/>
  <c r="AI2053" i="13" s="1"/>
  <c r="AJ2053" i="13"/>
  <c r="AH2054" i="13"/>
  <c r="AI2054" i="13" s="1"/>
  <c r="AJ2054" i="13"/>
  <c r="AH2055" i="13"/>
  <c r="AI2055" i="13" s="1"/>
  <c r="AJ2055" i="13"/>
  <c r="AH2056" i="13"/>
  <c r="AI2056" i="13" s="1"/>
  <c r="AJ2056" i="13"/>
  <c r="AH2057" i="13"/>
  <c r="AI2057" i="13" s="1"/>
  <c r="AJ2057" i="13"/>
  <c r="AH2058" i="13"/>
  <c r="AI2058" i="13" s="1"/>
  <c r="AJ2058" i="13"/>
  <c r="AH2059" i="13"/>
  <c r="AI2059" i="13" s="1"/>
  <c r="AJ2059" i="13"/>
  <c r="AH2060" i="13"/>
  <c r="AI2060" i="13" s="1"/>
  <c r="AJ2060" i="13"/>
  <c r="AH2061" i="13"/>
  <c r="AI2061" i="13" s="1"/>
  <c r="AJ2061" i="13"/>
  <c r="AH2062" i="13"/>
  <c r="AI2062" i="13" s="1"/>
  <c r="AJ2062" i="13"/>
  <c r="AH2063" i="13"/>
  <c r="AI2063" i="13" s="1"/>
  <c r="AJ2063" i="13"/>
  <c r="AH2064" i="13"/>
  <c r="AI2064" i="13" s="1"/>
  <c r="AJ2064" i="13"/>
  <c r="AH2065" i="13"/>
  <c r="AI2065" i="13" s="1"/>
  <c r="AJ2065" i="13"/>
  <c r="AH2066" i="13"/>
  <c r="AI2066" i="13" s="1"/>
  <c r="AJ2066" i="13"/>
  <c r="AH2067" i="13"/>
  <c r="AI2067" i="13" s="1"/>
  <c r="AJ2067" i="13"/>
  <c r="AH2068" i="13"/>
  <c r="AI2068" i="13" s="1"/>
  <c r="AJ2068" i="13"/>
  <c r="AH2069" i="13"/>
  <c r="AI2069" i="13" s="1"/>
  <c r="AJ2069" i="13"/>
  <c r="AH2070" i="13"/>
  <c r="AI2070" i="13" s="1"/>
  <c r="AJ2070" i="13"/>
  <c r="AH2071" i="13"/>
  <c r="AI2071" i="13" s="1"/>
  <c r="AJ2071" i="13"/>
  <c r="AH2072" i="13"/>
  <c r="AI2072" i="13" s="1"/>
  <c r="AJ2072" i="13"/>
  <c r="AH2073" i="13"/>
  <c r="AI2073" i="13" s="1"/>
  <c r="AJ2073" i="13"/>
  <c r="AH2074" i="13"/>
  <c r="AI2074" i="13" s="1"/>
  <c r="AJ2074" i="13"/>
  <c r="AH2075" i="13"/>
  <c r="AI2075" i="13" s="1"/>
  <c r="AJ2075" i="13"/>
  <c r="AH2076" i="13"/>
  <c r="AI2076" i="13" s="1"/>
  <c r="AJ2076" i="13"/>
  <c r="AH2077" i="13"/>
  <c r="AI2077" i="13" s="1"/>
  <c r="AJ2077" i="13"/>
  <c r="AH2078" i="13"/>
  <c r="AI2078" i="13" s="1"/>
  <c r="AJ2078" i="13"/>
  <c r="AH2079" i="13"/>
  <c r="AI2079" i="13" s="1"/>
  <c r="AJ2079" i="13"/>
  <c r="AH2080" i="13"/>
  <c r="AI2080" i="13" s="1"/>
  <c r="AJ2080" i="13"/>
  <c r="AH2081" i="13"/>
  <c r="AI2081" i="13" s="1"/>
  <c r="AJ2081" i="13"/>
  <c r="AH2082" i="13"/>
  <c r="AI2082" i="13" s="1"/>
  <c r="AJ2082" i="13"/>
  <c r="AH2083" i="13"/>
  <c r="AI2083" i="13" s="1"/>
  <c r="AJ2083" i="13"/>
  <c r="AH2084" i="13"/>
  <c r="AI2084" i="13" s="1"/>
  <c r="AJ2084" i="13"/>
  <c r="AH2085" i="13"/>
  <c r="AI2085" i="13" s="1"/>
  <c r="AJ2085" i="13"/>
  <c r="AH2086" i="13"/>
  <c r="AI2086" i="13" s="1"/>
  <c r="AJ2086" i="13"/>
  <c r="AH2087" i="13"/>
  <c r="AI2087" i="13" s="1"/>
  <c r="AJ2087" i="13"/>
  <c r="AH2088" i="13"/>
  <c r="AI2088" i="13" s="1"/>
  <c r="AJ2088" i="13"/>
  <c r="AH2089" i="13"/>
  <c r="AI2089" i="13" s="1"/>
  <c r="AJ2089" i="13"/>
  <c r="AH2090" i="13"/>
  <c r="AI2090" i="13" s="1"/>
  <c r="AJ2090" i="13"/>
  <c r="AH2091" i="13"/>
  <c r="AI2091" i="13" s="1"/>
  <c r="AJ2091" i="13"/>
  <c r="AH2092" i="13"/>
  <c r="AI2092" i="13" s="1"/>
  <c r="AJ2092" i="13"/>
  <c r="AH2093" i="13"/>
  <c r="AI2093" i="13" s="1"/>
  <c r="AJ2093" i="13"/>
  <c r="AH2094" i="13"/>
  <c r="AI2094" i="13" s="1"/>
  <c r="AJ2094" i="13"/>
  <c r="AH2095" i="13"/>
  <c r="AI2095" i="13" s="1"/>
  <c r="AJ2095" i="13"/>
  <c r="AH2096" i="13"/>
  <c r="AI2096" i="13" s="1"/>
  <c r="AJ2096" i="13"/>
  <c r="AH2097" i="13"/>
  <c r="AI2097" i="13" s="1"/>
  <c r="AJ2097" i="13"/>
  <c r="AH2098" i="13"/>
  <c r="AI2098" i="13" s="1"/>
  <c r="AJ2098" i="13"/>
  <c r="AH2099" i="13"/>
  <c r="AI2099" i="13" s="1"/>
  <c r="AJ2099" i="13"/>
  <c r="AH2100" i="13"/>
  <c r="AI2100" i="13" s="1"/>
  <c r="AJ2100" i="13"/>
  <c r="AH2101" i="13"/>
  <c r="AI2101" i="13" s="1"/>
  <c r="AJ2101" i="13"/>
  <c r="AH2102" i="13"/>
  <c r="AI2102" i="13" s="1"/>
  <c r="AJ2102" i="13"/>
  <c r="AH2103" i="13"/>
  <c r="AI2103" i="13" s="1"/>
  <c r="AJ2103" i="13"/>
  <c r="AH2104" i="13"/>
  <c r="AI2104" i="13" s="1"/>
  <c r="AJ2104" i="13"/>
  <c r="AH2105" i="13"/>
  <c r="AI2105" i="13" s="1"/>
  <c r="AJ2105" i="13"/>
  <c r="AH2106" i="13"/>
  <c r="AI2106" i="13" s="1"/>
  <c r="AJ2106" i="13"/>
  <c r="AH2107" i="13"/>
  <c r="AI2107" i="13" s="1"/>
  <c r="AJ2107" i="13"/>
  <c r="AH2108" i="13"/>
  <c r="AI2108" i="13" s="1"/>
  <c r="AJ2108" i="13"/>
  <c r="AH2109" i="13"/>
  <c r="AI2109" i="13" s="1"/>
  <c r="AJ2109" i="13"/>
  <c r="AH2110" i="13"/>
  <c r="AI2110" i="13" s="1"/>
  <c r="AJ2110" i="13"/>
  <c r="AH2111" i="13"/>
  <c r="AI2111" i="13" s="1"/>
  <c r="AJ2111" i="13"/>
  <c r="AH2112" i="13"/>
  <c r="AI2112" i="13" s="1"/>
  <c r="AJ2112" i="13"/>
  <c r="AH2113" i="13"/>
  <c r="AI2113" i="13" s="1"/>
  <c r="AJ2113" i="13"/>
  <c r="AH2114" i="13"/>
  <c r="AI2114" i="13" s="1"/>
  <c r="AJ2114" i="13"/>
  <c r="AH2115" i="13"/>
  <c r="AI2115" i="13" s="1"/>
  <c r="AJ2115" i="13"/>
  <c r="AH2116" i="13"/>
  <c r="AI2116" i="13" s="1"/>
  <c r="AJ2116" i="13"/>
  <c r="AH2117" i="13"/>
  <c r="AI2117" i="13" s="1"/>
  <c r="AJ2117" i="13"/>
  <c r="AH2118" i="13"/>
  <c r="AI2118" i="13" s="1"/>
  <c r="AJ2118" i="13"/>
  <c r="AH2119" i="13"/>
  <c r="AI2119" i="13" s="1"/>
  <c r="AJ2119" i="13"/>
  <c r="AH2120" i="13"/>
  <c r="AI2120" i="13" s="1"/>
  <c r="AJ2120" i="13"/>
  <c r="AH2121" i="13"/>
  <c r="AI2121" i="13" s="1"/>
  <c r="AJ2121" i="13"/>
  <c r="AH2122" i="13"/>
  <c r="AI2122" i="13" s="1"/>
  <c r="AJ2122" i="13"/>
  <c r="AH2123" i="13"/>
  <c r="AI2123" i="13" s="1"/>
  <c r="AJ2123" i="13"/>
  <c r="AH2124" i="13"/>
  <c r="AI2124" i="13" s="1"/>
  <c r="AJ2124" i="13"/>
  <c r="AH2125" i="13"/>
  <c r="AI2125" i="13" s="1"/>
  <c r="AJ2125" i="13"/>
  <c r="AH2126" i="13"/>
  <c r="AI2126" i="13" s="1"/>
  <c r="AJ2126" i="13"/>
  <c r="AH2127" i="13"/>
  <c r="AI2127" i="13" s="1"/>
  <c r="AJ2127" i="13"/>
  <c r="AH2128" i="13"/>
  <c r="AI2128" i="13" s="1"/>
  <c r="AJ2128" i="13"/>
  <c r="AH2129" i="13"/>
  <c r="AI2129" i="13" s="1"/>
  <c r="AJ2129" i="13"/>
  <c r="AH2130" i="13"/>
  <c r="AI2130" i="13" s="1"/>
  <c r="AJ2130" i="13"/>
  <c r="AH2131" i="13"/>
  <c r="AI2131" i="13" s="1"/>
  <c r="AJ2131" i="13"/>
  <c r="AH2132" i="13"/>
  <c r="AI2132" i="13" s="1"/>
  <c r="AJ2132" i="13"/>
  <c r="AH2133" i="13"/>
  <c r="AI2133" i="13" s="1"/>
  <c r="AJ2133" i="13"/>
  <c r="AH2134" i="13"/>
  <c r="AI2134" i="13" s="1"/>
  <c r="AJ2134" i="13"/>
  <c r="AH2135" i="13"/>
  <c r="AI2135" i="13" s="1"/>
  <c r="AJ2135" i="13"/>
  <c r="AH2136" i="13"/>
  <c r="AI2136" i="13" s="1"/>
  <c r="AJ2136" i="13"/>
  <c r="AH2137" i="13"/>
  <c r="AI2137" i="13" s="1"/>
  <c r="AJ2137" i="13"/>
  <c r="AH2138" i="13"/>
  <c r="AI2138" i="13" s="1"/>
  <c r="AJ2138" i="13"/>
  <c r="AH2139" i="13"/>
  <c r="AI2139" i="13" s="1"/>
  <c r="AJ2139" i="13"/>
  <c r="AH2140" i="13"/>
  <c r="AI2140" i="13" s="1"/>
  <c r="AJ2140" i="13"/>
  <c r="AH2141" i="13"/>
  <c r="AI2141" i="13" s="1"/>
  <c r="AJ2141" i="13"/>
  <c r="AH2142" i="13"/>
  <c r="AI2142" i="13" s="1"/>
  <c r="AJ2142" i="13"/>
  <c r="AH2143" i="13"/>
  <c r="AI2143" i="13" s="1"/>
  <c r="AJ2143" i="13"/>
  <c r="AH2144" i="13"/>
  <c r="AI2144" i="13" s="1"/>
  <c r="AJ2144" i="13"/>
  <c r="AH2145" i="13"/>
  <c r="AI2145" i="13" s="1"/>
  <c r="AJ2145" i="13"/>
  <c r="AH2146" i="13"/>
  <c r="AI2146" i="13" s="1"/>
  <c r="AJ2146" i="13"/>
  <c r="AH2147" i="13"/>
  <c r="AI2147" i="13" s="1"/>
  <c r="AJ2147" i="13"/>
  <c r="AH2148" i="13"/>
  <c r="AI2148" i="13" s="1"/>
  <c r="AJ2148" i="13"/>
  <c r="AH2149" i="13"/>
  <c r="AI2149" i="13" s="1"/>
  <c r="AJ2149" i="13"/>
  <c r="AH2150" i="13"/>
  <c r="AI2150" i="13" s="1"/>
  <c r="AJ2150" i="13"/>
  <c r="AH2151" i="13"/>
  <c r="AI2151" i="13" s="1"/>
  <c r="AJ2151" i="13"/>
  <c r="AH2152" i="13"/>
  <c r="AI2152" i="13" s="1"/>
  <c r="AJ2152" i="13"/>
  <c r="AH2153" i="13"/>
  <c r="AI2153" i="13" s="1"/>
  <c r="AJ2153" i="13"/>
  <c r="AH2154" i="13"/>
  <c r="AI2154" i="13" s="1"/>
  <c r="AJ2154" i="13"/>
  <c r="AH2155" i="13"/>
  <c r="AI2155" i="13" s="1"/>
  <c r="AJ2155" i="13"/>
  <c r="AH2156" i="13"/>
  <c r="AI2156" i="13" s="1"/>
  <c r="AJ2156" i="13"/>
  <c r="AH2157" i="13"/>
  <c r="AI2157" i="13" s="1"/>
  <c r="AJ2157" i="13"/>
  <c r="AH2158" i="13"/>
  <c r="AI2158" i="13" s="1"/>
  <c r="AJ2158" i="13"/>
  <c r="AH2159" i="13"/>
  <c r="AI2159" i="13" s="1"/>
  <c r="AJ2159" i="13"/>
  <c r="AH2160" i="13"/>
  <c r="AI2160" i="13" s="1"/>
  <c r="AJ2160" i="13"/>
  <c r="AH2161" i="13"/>
  <c r="AI2161" i="13" s="1"/>
  <c r="AJ2161" i="13"/>
  <c r="AH2162" i="13"/>
  <c r="AI2162" i="13" s="1"/>
  <c r="AJ2162" i="13"/>
  <c r="AH2163" i="13"/>
  <c r="AI2163" i="13" s="1"/>
  <c r="AJ2163" i="13"/>
  <c r="AH2164" i="13"/>
  <c r="AI2164" i="13" s="1"/>
  <c r="AJ2164" i="13"/>
  <c r="AH2165" i="13"/>
  <c r="AI2165" i="13" s="1"/>
  <c r="AJ2165" i="13"/>
  <c r="AH2166" i="13"/>
  <c r="AI2166" i="13" s="1"/>
  <c r="AJ2166" i="13"/>
  <c r="AH2167" i="13"/>
  <c r="AI2167" i="13" s="1"/>
  <c r="AJ2167" i="13"/>
  <c r="AH2168" i="13"/>
  <c r="AI2168" i="13" s="1"/>
  <c r="AJ2168" i="13"/>
  <c r="AH2169" i="13"/>
  <c r="AI2169" i="13" s="1"/>
  <c r="AJ2169" i="13"/>
  <c r="AH2170" i="13"/>
  <c r="AI2170" i="13" s="1"/>
  <c r="AJ2170" i="13"/>
  <c r="AH2171" i="13"/>
  <c r="AI2171" i="13" s="1"/>
  <c r="AJ2171" i="13"/>
  <c r="AH2172" i="13"/>
  <c r="AI2172" i="13" s="1"/>
  <c r="AJ2172" i="13"/>
  <c r="AH2173" i="13"/>
  <c r="AI2173" i="13" s="1"/>
  <c r="AJ2173" i="13"/>
  <c r="AH2174" i="13"/>
  <c r="AI2174" i="13" s="1"/>
  <c r="AJ2174" i="13"/>
  <c r="AH2175" i="13"/>
  <c r="AI2175" i="13" s="1"/>
  <c r="AJ2175" i="13"/>
  <c r="AH2176" i="13"/>
  <c r="AI2176" i="13" s="1"/>
  <c r="AJ2176" i="13"/>
  <c r="AH2177" i="13"/>
  <c r="AI2177" i="13" s="1"/>
  <c r="AJ2177" i="13"/>
  <c r="AH2178" i="13"/>
  <c r="AI2178" i="13" s="1"/>
  <c r="AJ2178" i="13"/>
  <c r="AH2179" i="13"/>
  <c r="AI2179" i="13" s="1"/>
  <c r="AJ2179" i="13"/>
  <c r="AH2180" i="13"/>
  <c r="AI2180" i="13" s="1"/>
  <c r="AJ2180" i="13"/>
  <c r="AH2181" i="13"/>
  <c r="AI2181" i="13" s="1"/>
  <c r="AJ2181" i="13"/>
  <c r="AH2182" i="13"/>
  <c r="AI2182" i="13" s="1"/>
  <c r="AJ2182" i="13"/>
  <c r="AH2183" i="13"/>
  <c r="AI2183" i="13" s="1"/>
  <c r="AJ2183" i="13"/>
  <c r="AH2184" i="13"/>
  <c r="AI2184" i="13" s="1"/>
  <c r="AJ2184" i="13"/>
  <c r="AH2185" i="13"/>
  <c r="AI2185" i="13" s="1"/>
  <c r="AJ2185" i="13"/>
  <c r="AH2186" i="13"/>
  <c r="AI2186" i="13" s="1"/>
  <c r="AJ2186" i="13"/>
  <c r="AH2187" i="13"/>
  <c r="AI2187" i="13" s="1"/>
  <c r="AJ2187" i="13"/>
  <c r="AH2188" i="13"/>
  <c r="AI2188" i="13" s="1"/>
  <c r="AJ2188" i="13"/>
  <c r="AH2189" i="13"/>
  <c r="AI2189" i="13" s="1"/>
  <c r="AJ2189" i="13"/>
  <c r="AH2190" i="13"/>
  <c r="AI2190" i="13" s="1"/>
  <c r="AJ2190" i="13"/>
  <c r="AH2191" i="13"/>
  <c r="AI2191" i="13" s="1"/>
  <c r="AJ2191" i="13"/>
  <c r="AH2192" i="13"/>
  <c r="AI2192" i="13" s="1"/>
  <c r="AJ2192" i="13"/>
  <c r="AH2193" i="13"/>
  <c r="AI2193" i="13" s="1"/>
  <c r="AJ2193" i="13"/>
  <c r="AH2194" i="13"/>
  <c r="AI2194" i="13" s="1"/>
  <c r="AJ2194" i="13"/>
  <c r="AH2195" i="13"/>
  <c r="AI2195" i="13" s="1"/>
  <c r="AJ2195" i="13"/>
  <c r="AH2196" i="13"/>
  <c r="AI2196" i="13" s="1"/>
  <c r="AJ2196" i="13"/>
  <c r="AH2197" i="13"/>
  <c r="AI2197" i="13" s="1"/>
  <c r="AJ2197" i="13"/>
  <c r="AH2198" i="13"/>
  <c r="AI2198" i="13" s="1"/>
  <c r="AJ2198" i="13"/>
  <c r="AH2199" i="13"/>
  <c r="AI2199" i="13" s="1"/>
  <c r="AJ2199" i="13"/>
  <c r="AH2200" i="13"/>
  <c r="AI2200" i="13" s="1"/>
  <c r="AJ2200" i="13"/>
  <c r="AH2201" i="13"/>
  <c r="AI2201" i="13" s="1"/>
  <c r="AJ2201" i="13"/>
  <c r="AH2202" i="13"/>
  <c r="AI2202" i="13" s="1"/>
  <c r="AJ2202" i="13"/>
  <c r="AH2203" i="13"/>
  <c r="AI2203" i="13" s="1"/>
  <c r="AJ2203" i="13"/>
  <c r="AH2204" i="13"/>
  <c r="AI2204" i="13" s="1"/>
  <c r="AJ2204" i="13"/>
  <c r="AH2205" i="13"/>
  <c r="AI2205" i="13" s="1"/>
  <c r="AJ2205" i="13"/>
  <c r="AH2206" i="13"/>
  <c r="AI2206" i="13" s="1"/>
  <c r="AJ2206" i="13"/>
  <c r="AH2207" i="13"/>
  <c r="AI2207" i="13" s="1"/>
  <c r="AJ2207" i="13"/>
  <c r="AH2208" i="13"/>
  <c r="AI2208" i="13" s="1"/>
  <c r="AJ2208" i="13"/>
  <c r="AH2209" i="13"/>
  <c r="AI2209" i="13" s="1"/>
  <c r="AJ2209" i="13"/>
  <c r="AH2210" i="13"/>
  <c r="AI2210" i="13" s="1"/>
  <c r="AJ2210" i="13"/>
  <c r="AH2211" i="13"/>
  <c r="AI2211" i="13" s="1"/>
  <c r="AJ2211" i="13"/>
  <c r="AH2212" i="13"/>
  <c r="AI2212" i="13" s="1"/>
  <c r="AJ2212" i="13"/>
  <c r="AH2213" i="13"/>
  <c r="AI2213" i="13" s="1"/>
  <c r="AJ2213" i="13"/>
  <c r="AH2214" i="13"/>
  <c r="AI2214" i="13" s="1"/>
  <c r="AJ2214" i="13"/>
  <c r="AH2215" i="13"/>
  <c r="AI2215" i="13" s="1"/>
  <c r="AJ2215" i="13"/>
  <c r="AH2216" i="13"/>
  <c r="AI2216" i="13" s="1"/>
  <c r="AJ2216" i="13"/>
  <c r="AH2217" i="13"/>
  <c r="AI2217" i="13" s="1"/>
  <c r="AJ2217" i="13"/>
  <c r="AH2218" i="13"/>
  <c r="AI2218" i="13" s="1"/>
  <c r="AJ2218" i="13"/>
  <c r="AH2219" i="13"/>
  <c r="AI2219" i="13" s="1"/>
  <c r="AJ2219" i="13"/>
  <c r="AH2220" i="13"/>
  <c r="AI2220" i="13" s="1"/>
  <c r="AJ2220" i="13"/>
  <c r="AH2221" i="13"/>
  <c r="AI2221" i="13" s="1"/>
  <c r="AJ2221" i="13"/>
  <c r="AH2222" i="13"/>
  <c r="AI2222" i="13" s="1"/>
  <c r="AJ2222" i="13"/>
  <c r="AH2223" i="13"/>
  <c r="AI2223" i="13" s="1"/>
  <c r="AJ2223" i="13"/>
  <c r="AH2224" i="13"/>
  <c r="AI2224" i="13" s="1"/>
  <c r="AJ2224" i="13"/>
  <c r="AH2225" i="13"/>
  <c r="AI2225" i="13" s="1"/>
  <c r="AJ2225" i="13"/>
  <c r="AH2226" i="13"/>
  <c r="AI2226" i="13" s="1"/>
  <c r="AJ2226" i="13"/>
  <c r="AH2227" i="13"/>
  <c r="AI2227" i="13" s="1"/>
  <c r="AJ2227" i="13"/>
  <c r="AH2228" i="13"/>
  <c r="AI2228" i="13" s="1"/>
  <c r="AJ2228" i="13"/>
  <c r="AH2229" i="13"/>
  <c r="AI2229" i="13" s="1"/>
  <c r="AJ2229" i="13"/>
  <c r="AH2230" i="13"/>
  <c r="AI2230" i="13" s="1"/>
  <c r="AJ2230" i="13"/>
  <c r="AH2231" i="13"/>
  <c r="AI2231" i="13" s="1"/>
  <c r="AJ2231" i="13"/>
  <c r="AH2232" i="13"/>
  <c r="AI2232" i="13" s="1"/>
  <c r="AJ2232" i="13"/>
  <c r="AH2233" i="13"/>
  <c r="AI2233" i="13" s="1"/>
  <c r="AJ2233" i="13"/>
  <c r="AH2234" i="13"/>
  <c r="AI2234" i="13" s="1"/>
  <c r="AJ2234" i="13"/>
  <c r="AH2235" i="13"/>
  <c r="AI2235" i="13" s="1"/>
  <c r="AJ2235" i="13"/>
  <c r="AH2236" i="13"/>
  <c r="AI2236" i="13" s="1"/>
  <c r="AJ2236" i="13"/>
  <c r="AH2237" i="13"/>
  <c r="AI2237" i="13" s="1"/>
  <c r="AJ2237" i="13"/>
  <c r="AH2238" i="13"/>
  <c r="AI2238" i="13" s="1"/>
  <c r="AJ2238" i="13"/>
  <c r="AH2239" i="13"/>
  <c r="AI2239" i="13" s="1"/>
  <c r="AJ2239" i="13"/>
  <c r="AH2240" i="13"/>
  <c r="AI2240" i="13" s="1"/>
  <c r="AJ2240" i="13"/>
  <c r="AH2241" i="13"/>
  <c r="AI2241" i="13" s="1"/>
  <c r="AJ2241" i="13"/>
  <c r="AH2242" i="13"/>
  <c r="AI2242" i="13" s="1"/>
  <c r="AJ2242" i="13"/>
  <c r="AH2243" i="13"/>
  <c r="AI2243" i="13" s="1"/>
  <c r="AJ2243" i="13"/>
  <c r="AH2244" i="13"/>
  <c r="AI2244" i="13" s="1"/>
  <c r="AJ2244" i="13"/>
  <c r="AH2245" i="13"/>
  <c r="AI2245" i="13" s="1"/>
  <c r="AJ2245" i="13"/>
  <c r="AH2246" i="13"/>
  <c r="AI2246" i="13" s="1"/>
  <c r="AJ2246" i="13"/>
  <c r="AH2247" i="13"/>
  <c r="AI2247" i="13" s="1"/>
  <c r="AJ2247" i="13"/>
  <c r="AH2248" i="13"/>
  <c r="AI2248" i="13" s="1"/>
  <c r="AJ2248" i="13"/>
  <c r="AH2249" i="13"/>
  <c r="AI2249" i="13" s="1"/>
  <c r="AJ2249" i="13"/>
  <c r="AH2250" i="13"/>
  <c r="AI2250" i="13" s="1"/>
  <c r="AJ2250" i="13"/>
  <c r="AH2251" i="13"/>
  <c r="AI2251" i="13" s="1"/>
  <c r="AJ2251" i="13"/>
  <c r="AH2252" i="13"/>
  <c r="AI2252" i="13" s="1"/>
  <c r="AJ2252" i="13"/>
  <c r="AH2253" i="13"/>
  <c r="AI2253" i="13" s="1"/>
  <c r="AJ2253" i="13"/>
  <c r="AH2254" i="13"/>
  <c r="AI2254" i="13" s="1"/>
  <c r="AJ2254" i="13"/>
  <c r="AH2255" i="13"/>
  <c r="AI2255" i="13" s="1"/>
  <c r="AJ2255" i="13"/>
  <c r="AH2256" i="13"/>
  <c r="AI2256" i="13" s="1"/>
  <c r="AJ2256" i="13"/>
  <c r="AH2257" i="13"/>
  <c r="AI2257" i="13" s="1"/>
  <c r="AJ2257" i="13"/>
  <c r="AH2258" i="13"/>
  <c r="AI2258" i="13" s="1"/>
  <c r="AJ2258" i="13"/>
  <c r="AH2259" i="13"/>
  <c r="AI2259" i="13" s="1"/>
  <c r="AJ2259" i="13"/>
  <c r="AH2260" i="13"/>
  <c r="AI2260" i="13" s="1"/>
  <c r="AJ2260" i="13"/>
  <c r="AH2261" i="13"/>
  <c r="AI2261" i="13" s="1"/>
  <c r="AJ2261" i="13"/>
  <c r="AH2262" i="13"/>
  <c r="AI2262" i="13" s="1"/>
  <c r="AJ2262" i="13"/>
  <c r="AH2263" i="13"/>
  <c r="AI2263" i="13" s="1"/>
  <c r="AJ2263" i="13"/>
  <c r="AH2264" i="13"/>
  <c r="AI2264" i="13" s="1"/>
  <c r="AJ2264" i="13"/>
  <c r="AH2265" i="13"/>
  <c r="AI2265" i="13" s="1"/>
  <c r="AJ2265" i="13"/>
  <c r="AH2266" i="13"/>
  <c r="AI2266" i="13" s="1"/>
  <c r="AJ2266" i="13"/>
  <c r="AH2267" i="13"/>
  <c r="AI2267" i="13" s="1"/>
  <c r="AJ2267" i="13"/>
  <c r="AH2268" i="13"/>
  <c r="AI2268" i="13" s="1"/>
  <c r="AJ2268" i="13"/>
  <c r="AH2269" i="13"/>
  <c r="AI2269" i="13" s="1"/>
  <c r="AJ2269" i="13"/>
  <c r="AH2270" i="13"/>
  <c r="AI2270" i="13" s="1"/>
  <c r="AJ2270" i="13"/>
  <c r="AH2271" i="13"/>
  <c r="AI2271" i="13" s="1"/>
  <c r="AJ2271" i="13"/>
  <c r="AH2272" i="13"/>
  <c r="AI2272" i="13" s="1"/>
  <c r="AJ2272" i="13"/>
  <c r="AH2273" i="13"/>
  <c r="AI2273" i="13" s="1"/>
  <c r="AJ2273" i="13"/>
  <c r="AH2274" i="13"/>
  <c r="AI2274" i="13" s="1"/>
  <c r="AJ2274" i="13"/>
  <c r="AH2275" i="13"/>
  <c r="AI2275" i="13" s="1"/>
  <c r="AJ2275" i="13"/>
  <c r="AH2276" i="13"/>
  <c r="AI2276" i="13" s="1"/>
  <c r="AJ2276" i="13"/>
  <c r="AH2277" i="13"/>
  <c r="AI2277" i="13" s="1"/>
  <c r="AJ2277" i="13"/>
  <c r="AH2278" i="13"/>
  <c r="AI2278" i="13" s="1"/>
  <c r="AJ2278" i="13"/>
  <c r="AH2279" i="13"/>
  <c r="AI2279" i="13" s="1"/>
  <c r="AJ2279" i="13"/>
  <c r="AH2280" i="13"/>
  <c r="AI2280" i="13" s="1"/>
  <c r="AJ2280" i="13"/>
  <c r="AH2281" i="13"/>
  <c r="AI2281" i="13" s="1"/>
  <c r="AJ2281" i="13"/>
  <c r="AH2282" i="13"/>
  <c r="AI2282" i="13" s="1"/>
  <c r="AJ2282" i="13"/>
  <c r="AH2283" i="13"/>
  <c r="AI2283" i="13" s="1"/>
  <c r="AJ2283" i="13"/>
  <c r="AH2284" i="13"/>
  <c r="AI2284" i="13" s="1"/>
  <c r="AJ2284" i="13"/>
  <c r="AH2285" i="13"/>
  <c r="AI2285" i="13" s="1"/>
  <c r="AJ2285" i="13"/>
  <c r="AH2286" i="13"/>
  <c r="AI2286" i="13" s="1"/>
  <c r="AJ2286" i="13"/>
  <c r="AH2287" i="13"/>
  <c r="AI2287" i="13" s="1"/>
  <c r="AJ2287" i="13"/>
  <c r="AH2288" i="13"/>
  <c r="AI2288" i="13" s="1"/>
  <c r="AJ2288" i="13"/>
  <c r="AH2289" i="13"/>
  <c r="AI2289" i="13" s="1"/>
  <c r="AJ2289" i="13"/>
  <c r="AH2290" i="13"/>
  <c r="AI2290" i="13" s="1"/>
  <c r="AJ2290" i="13"/>
  <c r="AH2291" i="13"/>
  <c r="AI2291" i="13" s="1"/>
  <c r="AJ2291" i="13"/>
  <c r="AH2292" i="13"/>
  <c r="AI2292" i="13" s="1"/>
  <c r="AJ2292" i="13"/>
  <c r="AH2293" i="13"/>
  <c r="AI2293" i="13" s="1"/>
  <c r="AJ2293" i="13"/>
  <c r="AH2294" i="13"/>
  <c r="AI2294" i="13" s="1"/>
  <c r="AJ2294" i="13"/>
  <c r="AH2295" i="13"/>
  <c r="AI2295" i="13" s="1"/>
  <c r="AJ2295" i="13"/>
  <c r="AH2296" i="13"/>
  <c r="AI2296" i="13" s="1"/>
  <c r="AJ2296" i="13"/>
  <c r="AH2297" i="13"/>
  <c r="AI2297" i="13" s="1"/>
  <c r="AJ2297" i="13"/>
  <c r="AH2298" i="13"/>
  <c r="AI2298" i="13" s="1"/>
  <c r="AJ2298" i="13"/>
  <c r="AH2299" i="13"/>
  <c r="AI2299" i="13" s="1"/>
  <c r="AJ2299" i="13"/>
  <c r="AH2300" i="13"/>
  <c r="AI2300" i="13" s="1"/>
  <c r="AJ2300" i="13"/>
  <c r="AH2301" i="13"/>
  <c r="AI2301" i="13" s="1"/>
  <c r="AJ2301" i="13"/>
  <c r="AH2302" i="13"/>
  <c r="AI2302" i="13" s="1"/>
  <c r="AJ2302" i="13"/>
  <c r="AH2303" i="13"/>
  <c r="AI2303" i="13" s="1"/>
  <c r="AJ2303" i="13"/>
  <c r="AH2304" i="13"/>
  <c r="AI2304" i="13" s="1"/>
  <c r="AJ2304" i="13"/>
  <c r="AH2305" i="13"/>
  <c r="AI2305" i="13" s="1"/>
  <c r="AJ2305" i="13"/>
  <c r="AH2306" i="13"/>
  <c r="AI2306" i="13" s="1"/>
  <c r="AJ2306" i="13"/>
  <c r="AH2307" i="13"/>
  <c r="AI2307" i="13" s="1"/>
  <c r="AJ2307" i="13"/>
  <c r="AH2308" i="13"/>
  <c r="AI2308" i="13" s="1"/>
  <c r="AJ2308" i="13"/>
  <c r="AH2309" i="13"/>
  <c r="AI2309" i="13" s="1"/>
  <c r="AJ2309" i="13"/>
  <c r="AH2310" i="13"/>
  <c r="AI2310" i="13" s="1"/>
  <c r="AJ2310" i="13"/>
  <c r="AH2311" i="13"/>
  <c r="AI2311" i="13" s="1"/>
  <c r="AJ2311" i="13"/>
  <c r="AH2312" i="13"/>
  <c r="AI2312" i="13" s="1"/>
  <c r="AJ2312" i="13"/>
  <c r="AH2313" i="13"/>
  <c r="AI2313" i="13" s="1"/>
  <c r="AJ2313" i="13"/>
  <c r="AH2314" i="13"/>
  <c r="AI2314" i="13" s="1"/>
  <c r="AJ2314" i="13"/>
  <c r="AH2315" i="13"/>
  <c r="AI2315" i="13" s="1"/>
  <c r="AJ2315" i="13"/>
  <c r="AH2316" i="13"/>
  <c r="AI2316" i="13" s="1"/>
  <c r="AJ2316" i="13"/>
  <c r="AH2317" i="13"/>
  <c r="AI2317" i="13" s="1"/>
  <c r="AJ2317" i="13"/>
  <c r="AH2318" i="13"/>
  <c r="AI2318" i="13" s="1"/>
  <c r="AJ2318" i="13"/>
  <c r="AH2319" i="13"/>
  <c r="AI2319" i="13" s="1"/>
  <c r="AJ2319" i="13"/>
  <c r="AH2320" i="13"/>
  <c r="AI2320" i="13" s="1"/>
  <c r="AJ2320" i="13"/>
  <c r="AH2321" i="13"/>
  <c r="AI2321" i="13" s="1"/>
  <c r="AJ2321" i="13"/>
  <c r="AH2322" i="13"/>
  <c r="AI2322" i="13" s="1"/>
  <c r="AJ2322" i="13"/>
  <c r="AH2323" i="13"/>
  <c r="AI2323" i="13" s="1"/>
  <c r="AJ2323" i="13"/>
  <c r="AH2324" i="13"/>
  <c r="AI2324" i="13" s="1"/>
  <c r="AJ2324" i="13"/>
  <c r="AH2325" i="13"/>
  <c r="AI2325" i="13" s="1"/>
  <c r="AJ2325" i="13"/>
  <c r="AH2326" i="13"/>
  <c r="AI2326" i="13" s="1"/>
  <c r="AJ2326" i="13"/>
  <c r="AH2327" i="13"/>
  <c r="AI2327" i="13" s="1"/>
  <c r="AJ2327" i="13"/>
  <c r="AH2328" i="13"/>
  <c r="AI2328" i="13" s="1"/>
  <c r="AJ2328" i="13"/>
  <c r="AH2329" i="13"/>
  <c r="AI2329" i="13" s="1"/>
  <c r="AJ2329" i="13"/>
  <c r="AH2330" i="13"/>
  <c r="AI2330" i="13" s="1"/>
  <c r="AJ2330" i="13"/>
  <c r="AH2331" i="13"/>
  <c r="AI2331" i="13" s="1"/>
  <c r="AJ2331" i="13"/>
  <c r="AH2332" i="13"/>
  <c r="AI2332" i="13" s="1"/>
  <c r="AJ2332" i="13"/>
  <c r="AH2333" i="13"/>
  <c r="AI2333" i="13" s="1"/>
  <c r="AJ2333" i="13"/>
  <c r="AH2334" i="13"/>
  <c r="AI2334" i="13" s="1"/>
  <c r="AJ2334" i="13"/>
  <c r="AH2335" i="13"/>
  <c r="AI2335" i="13" s="1"/>
  <c r="AJ2335" i="13"/>
  <c r="AH2336" i="13"/>
  <c r="AI2336" i="13" s="1"/>
  <c r="AJ2336" i="13"/>
  <c r="AH2337" i="13"/>
  <c r="AI2337" i="13" s="1"/>
  <c r="AJ2337" i="13"/>
  <c r="AH2338" i="13"/>
  <c r="AI2338" i="13" s="1"/>
  <c r="AJ2338" i="13"/>
  <c r="AH2339" i="13"/>
  <c r="AI2339" i="13" s="1"/>
  <c r="AJ2339" i="13"/>
  <c r="AH2340" i="13"/>
  <c r="AI2340" i="13" s="1"/>
  <c r="AJ2340" i="13"/>
  <c r="AH2341" i="13"/>
  <c r="AI2341" i="13" s="1"/>
  <c r="AJ2341" i="13"/>
  <c r="AH2342" i="13"/>
  <c r="AI2342" i="13" s="1"/>
  <c r="AJ2342" i="13"/>
  <c r="AH2343" i="13"/>
  <c r="AI2343" i="13" s="1"/>
  <c r="AJ2343" i="13"/>
  <c r="AH2344" i="13"/>
  <c r="AI2344" i="13" s="1"/>
  <c r="AJ2344" i="13"/>
  <c r="AH2345" i="13"/>
  <c r="AI2345" i="13" s="1"/>
  <c r="AJ2345" i="13"/>
  <c r="AH2346" i="13"/>
  <c r="AI2346" i="13" s="1"/>
  <c r="AJ2346" i="13"/>
  <c r="AH2347" i="13"/>
  <c r="AI2347" i="13" s="1"/>
  <c r="AJ2347" i="13"/>
  <c r="AH2348" i="13"/>
  <c r="AI2348" i="13" s="1"/>
  <c r="AJ2348" i="13"/>
  <c r="AH2349" i="13"/>
  <c r="AI2349" i="13" s="1"/>
  <c r="AJ2349" i="13"/>
  <c r="AH2350" i="13"/>
  <c r="AI2350" i="13" s="1"/>
  <c r="AJ2350" i="13"/>
  <c r="AH2351" i="13"/>
  <c r="AI2351" i="13" s="1"/>
  <c r="AJ2351" i="13"/>
  <c r="AH2352" i="13"/>
  <c r="AI2352" i="13" s="1"/>
  <c r="AJ2352" i="13"/>
  <c r="AH2353" i="13"/>
  <c r="AI2353" i="13" s="1"/>
  <c r="AJ2353" i="13"/>
  <c r="AH2354" i="13"/>
  <c r="AI2354" i="13" s="1"/>
  <c r="AJ2354" i="13"/>
  <c r="AH2355" i="13"/>
  <c r="AI2355" i="13" s="1"/>
  <c r="AJ2355" i="13"/>
  <c r="AH2356" i="13"/>
  <c r="AI2356" i="13" s="1"/>
  <c r="AJ2356" i="13"/>
  <c r="AH2357" i="13"/>
  <c r="AI2357" i="13" s="1"/>
  <c r="AJ2357" i="13"/>
  <c r="AH2358" i="13"/>
  <c r="AI2358" i="13" s="1"/>
  <c r="AJ2358" i="13"/>
  <c r="AH2359" i="13"/>
  <c r="AI2359" i="13" s="1"/>
  <c r="AJ2359" i="13"/>
  <c r="AH2360" i="13"/>
  <c r="AI2360" i="13" s="1"/>
  <c r="AJ2360" i="13"/>
  <c r="AH2361" i="13"/>
  <c r="AI2361" i="13" s="1"/>
  <c r="AJ2361" i="13"/>
  <c r="AH2362" i="13"/>
  <c r="AI2362" i="13" s="1"/>
  <c r="AJ2362" i="13"/>
  <c r="AH2363" i="13"/>
  <c r="AI2363" i="13" s="1"/>
  <c r="AJ2363" i="13"/>
  <c r="AH2364" i="13"/>
  <c r="AI2364" i="13" s="1"/>
  <c r="AJ2364" i="13"/>
  <c r="AH2365" i="13"/>
  <c r="AI2365" i="13" s="1"/>
  <c r="AJ2365" i="13"/>
  <c r="AH2366" i="13"/>
  <c r="AI2366" i="13" s="1"/>
  <c r="AJ2366" i="13"/>
  <c r="AH2367" i="13"/>
  <c r="AI2367" i="13" s="1"/>
  <c r="AJ2367" i="13"/>
  <c r="AH2368" i="13"/>
  <c r="AI2368" i="13" s="1"/>
  <c r="AJ2368" i="13"/>
  <c r="AH2369" i="13"/>
  <c r="AI2369" i="13" s="1"/>
  <c r="AJ2369" i="13"/>
  <c r="AH2370" i="13"/>
  <c r="AI2370" i="13" s="1"/>
  <c r="AJ2370" i="13"/>
  <c r="AH2371" i="13"/>
  <c r="AI2371" i="13" s="1"/>
  <c r="AJ2371" i="13"/>
  <c r="AH2372" i="13"/>
  <c r="AI2372" i="13" s="1"/>
  <c r="AJ2372" i="13"/>
  <c r="AH2373" i="13"/>
  <c r="AI2373" i="13" s="1"/>
  <c r="AJ2373" i="13"/>
  <c r="AH2374" i="13"/>
  <c r="AI2374" i="13" s="1"/>
  <c r="AJ2374" i="13"/>
  <c r="AH2375" i="13"/>
  <c r="AI2375" i="13" s="1"/>
  <c r="AJ2375" i="13"/>
  <c r="AH2376" i="13"/>
  <c r="AI2376" i="13" s="1"/>
  <c r="AJ2376" i="13"/>
  <c r="AH2377" i="13"/>
  <c r="AI2377" i="13" s="1"/>
  <c r="AJ2377" i="13"/>
  <c r="AH2378" i="13"/>
  <c r="AI2378" i="13" s="1"/>
  <c r="AJ2378" i="13"/>
  <c r="AH2379" i="13"/>
  <c r="AI2379" i="13" s="1"/>
  <c r="AJ2379" i="13"/>
  <c r="AH2380" i="13"/>
  <c r="AI2380" i="13" s="1"/>
  <c r="AJ2380" i="13"/>
  <c r="AH2381" i="13"/>
  <c r="AI2381" i="13" s="1"/>
  <c r="AJ2381" i="13"/>
  <c r="AH2382" i="13"/>
  <c r="AI2382" i="13" s="1"/>
  <c r="AJ2382" i="13"/>
  <c r="AH2383" i="13"/>
  <c r="AI2383" i="13" s="1"/>
  <c r="AJ2383" i="13"/>
  <c r="AH2384" i="13"/>
  <c r="AI2384" i="13" s="1"/>
  <c r="AJ2384" i="13"/>
  <c r="AH2385" i="13"/>
  <c r="AI2385" i="13" s="1"/>
  <c r="AJ2385" i="13"/>
  <c r="AH2386" i="13"/>
  <c r="AI2386" i="13" s="1"/>
  <c r="AJ2386" i="13"/>
  <c r="AH2387" i="13"/>
  <c r="AI2387" i="13" s="1"/>
  <c r="AJ2387" i="13"/>
  <c r="AH2388" i="13"/>
  <c r="AI2388" i="13" s="1"/>
  <c r="AJ2388" i="13"/>
  <c r="AH2389" i="13"/>
  <c r="AI2389" i="13" s="1"/>
  <c r="AJ2389" i="13"/>
  <c r="AH2390" i="13"/>
  <c r="AI2390" i="13" s="1"/>
  <c r="AJ2390" i="13"/>
  <c r="AH2391" i="13"/>
  <c r="AI2391" i="13" s="1"/>
  <c r="AJ2391" i="13"/>
  <c r="AH2392" i="13"/>
  <c r="AI2392" i="13" s="1"/>
  <c r="AJ2392" i="13"/>
  <c r="AH2393" i="13"/>
  <c r="AI2393" i="13" s="1"/>
  <c r="AJ2393" i="13"/>
  <c r="AH2394" i="13"/>
  <c r="AI2394" i="13" s="1"/>
  <c r="AJ2394" i="13"/>
  <c r="AH2395" i="13"/>
  <c r="AI2395" i="13" s="1"/>
  <c r="AJ2395" i="13"/>
  <c r="AH2396" i="13"/>
  <c r="AI2396" i="13" s="1"/>
  <c r="AJ2396" i="13"/>
  <c r="AH2397" i="13"/>
  <c r="AI2397" i="13" s="1"/>
  <c r="AJ2397" i="13"/>
  <c r="AH2398" i="13"/>
  <c r="AI2398" i="13" s="1"/>
  <c r="AJ2398" i="13"/>
  <c r="AH2399" i="13"/>
  <c r="AI2399" i="13" s="1"/>
  <c r="AJ2399" i="13"/>
  <c r="AH2400" i="13"/>
  <c r="AI2400" i="13" s="1"/>
  <c r="AJ2400" i="13"/>
  <c r="AH2401" i="13"/>
  <c r="AI2401" i="13" s="1"/>
  <c r="AJ2401" i="13"/>
  <c r="AH2402" i="13"/>
  <c r="AI2402" i="13" s="1"/>
  <c r="AJ2402" i="13"/>
  <c r="AH2403" i="13"/>
  <c r="AI2403" i="13" s="1"/>
  <c r="AJ2403" i="13"/>
  <c r="AH2404" i="13"/>
  <c r="AI2404" i="13" s="1"/>
  <c r="AJ2404" i="13"/>
  <c r="AH2405" i="13"/>
  <c r="AI2405" i="13" s="1"/>
  <c r="AJ2405" i="13"/>
  <c r="AH2406" i="13"/>
  <c r="AI2406" i="13" s="1"/>
  <c r="AJ2406" i="13"/>
  <c r="AH2407" i="13"/>
  <c r="AI2407" i="13" s="1"/>
  <c r="AJ2407" i="13"/>
  <c r="AH2408" i="13"/>
  <c r="AI2408" i="13" s="1"/>
  <c r="AJ2408" i="13"/>
  <c r="AH2409" i="13"/>
  <c r="AI2409" i="13" s="1"/>
  <c r="AJ2409" i="13"/>
  <c r="AH2410" i="13"/>
  <c r="AI2410" i="13" s="1"/>
  <c r="AJ2410" i="13"/>
  <c r="AH2411" i="13"/>
  <c r="AI2411" i="13" s="1"/>
  <c r="AJ2411" i="13"/>
  <c r="AH2412" i="13"/>
  <c r="AI2412" i="13" s="1"/>
  <c r="AJ2412" i="13"/>
  <c r="AH2413" i="13"/>
  <c r="AI2413" i="13" s="1"/>
  <c r="AJ2413" i="13"/>
  <c r="AH2414" i="13"/>
  <c r="AI2414" i="13" s="1"/>
  <c r="AJ2414" i="13"/>
  <c r="AH2415" i="13"/>
  <c r="AI2415" i="13" s="1"/>
  <c r="AJ2415" i="13"/>
  <c r="AH2416" i="13"/>
  <c r="AI2416" i="13" s="1"/>
  <c r="AJ2416" i="13"/>
  <c r="AH2417" i="13"/>
  <c r="AI2417" i="13" s="1"/>
  <c r="AJ2417" i="13"/>
  <c r="AH2418" i="13"/>
  <c r="AI2418" i="13" s="1"/>
  <c r="AJ2418" i="13"/>
  <c r="AH2419" i="13"/>
  <c r="AI2419" i="13" s="1"/>
  <c r="AJ2419" i="13"/>
  <c r="AH2420" i="13"/>
  <c r="AI2420" i="13" s="1"/>
  <c r="AJ2420" i="13"/>
  <c r="AH2421" i="13"/>
  <c r="AI2421" i="13" s="1"/>
  <c r="AJ2421" i="13"/>
  <c r="AH2422" i="13"/>
  <c r="AI2422" i="13" s="1"/>
  <c r="AJ2422" i="13"/>
  <c r="AH2423" i="13"/>
  <c r="AI2423" i="13" s="1"/>
  <c r="AJ2423" i="13"/>
  <c r="AH2424" i="13"/>
  <c r="AI2424" i="13" s="1"/>
  <c r="AJ2424" i="13"/>
  <c r="AH2425" i="13"/>
  <c r="AI2425" i="13" s="1"/>
  <c r="AJ2425" i="13"/>
  <c r="AH2426" i="13"/>
  <c r="AI2426" i="13" s="1"/>
  <c r="AJ2426" i="13"/>
  <c r="AH2427" i="13"/>
  <c r="AI2427" i="13" s="1"/>
  <c r="AJ2427" i="13"/>
  <c r="AH2428" i="13"/>
  <c r="AI2428" i="13" s="1"/>
  <c r="AJ2428" i="13"/>
  <c r="AH2429" i="13"/>
  <c r="AI2429" i="13" s="1"/>
  <c r="AJ2429" i="13"/>
  <c r="AH2430" i="13"/>
  <c r="AI2430" i="13" s="1"/>
  <c r="AJ2430" i="13"/>
  <c r="AH2431" i="13"/>
  <c r="AI2431" i="13" s="1"/>
  <c r="AJ2431" i="13"/>
  <c r="AH2432" i="13"/>
  <c r="AI2432" i="13" s="1"/>
  <c r="AJ2432" i="13"/>
  <c r="AH2433" i="13"/>
  <c r="AI2433" i="13" s="1"/>
  <c r="AJ2433" i="13"/>
  <c r="AH2434" i="13"/>
  <c r="AI2434" i="13" s="1"/>
  <c r="AJ2434" i="13"/>
  <c r="AH2435" i="13"/>
  <c r="AI2435" i="13" s="1"/>
  <c r="AJ2435" i="13"/>
  <c r="AH2436" i="13"/>
  <c r="AI2436" i="13" s="1"/>
  <c r="AJ2436" i="13"/>
  <c r="AH2437" i="13"/>
  <c r="AI2437" i="13" s="1"/>
  <c r="AJ2437" i="13"/>
  <c r="AH2438" i="13"/>
  <c r="AI2438" i="13" s="1"/>
  <c r="AJ2438" i="13"/>
  <c r="AH2439" i="13"/>
  <c r="AI2439" i="13" s="1"/>
  <c r="AJ2439" i="13"/>
  <c r="AH2440" i="13"/>
  <c r="AI2440" i="13" s="1"/>
  <c r="AJ2440" i="13"/>
  <c r="AH2441" i="13"/>
  <c r="AI2441" i="13" s="1"/>
  <c r="AJ2441" i="13"/>
  <c r="AH2442" i="13"/>
  <c r="AI2442" i="13" s="1"/>
  <c r="AJ2442" i="13"/>
  <c r="AH2443" i="13"/>
  <c r="AI2443" i="13" s="1"/>
  <c r="AJ2443" i="13"/>
  <c r="AH2444" i="13"/>
  <c r="AI2444" i="13" s="1"/>
  <c r="AJ2444" i="13"/>
  <c r="AH2445" i="13"/>
  <c r="AI2445" i="13" s="1"/>
  <c r="AJ2445" i="13"/>
  <c r="AH2446" i="13"/>
  <c r="AI2446" i="13" s="1"/>
  <c r="AJ2446" i="13"/>
  <c r="AH2447" i="13"/>
  <c r="AI2447" i="13" s="1"/>
  <c r="AJ2447" i="13"/>
  <c r="AH2448" i="13"/>
  <c r="AI2448" i="13" s="1"/>
  <c r="AJ2448" i="13"/>
  <c r="AH2449" i="13"/>
  <c r="AI2449" i="13" s="1"/>
  <c r="AJ2449" i="13"/>
  <c r="AH2450" i="13"/>
  <c r="AI2450" i="13" s="1"/>
  <c r="AJ2450" i="13"/>
  <c r="AH2451" i="13"/>
  <c r="AI2451" i="13" s="1"/>
  <c r="AJ2451" i="13"/>
  <c r="AH2452" i="13"/>
  <c r="AI2452" i="13" s="1"/>
  <c r="AJ2452" i="13"/>
  <c r="AH2453" i="13"/>
  <c r="AI2453" i="13" s="1"/>
  <c r="AJ2453" i="13"/>
  <c r="AH2454" i="13"/>
  <c r="AI2454" i="13" s="1"/>
  <c r="AJ2454" i="13"/>
  <c r="AH2455" i="13"/>
  <c r="AI2455" i="13" s="1"/>
  <c r="AJ2455" i="13"/>
  <c r="AH2456" i="13"/>
  <c r="AI2456" i="13" s="1"/>
  <c r="AJ2456" i="13"/>
  <c r="AH2457" i="13"/>
  <c r="AI2457" i="13" s="1"/>
  <c r="AJ2457" i="13"/>
  <c r="AH2458" i="13"/>
  <c r="AI2458" i="13" s="1"/>
  <c r="AJ2458" i="13"/>
  <c r="AH2459" i="13"/>
  <c r="AI2459" i="13" s="1"/>
  <c r="AJ2459" i="13"/>
  <c r="AH2460" i="13"/>
  <c r="AI2460" i="13" s="1"/>
  <c r="AJ2460" i="13"/>
  <c r="AH2461" i="13"/>
  <c r="AI2461" i="13" s="1"/>
  <c r="AJ2461" i="13"/>
  <c r="AH2462" i="13"/>
  <c r="AI2462" i="13" s="1"/>
  <c r="AJ2462" i="13"/>
  <c r="AH2463" i="13"/>
  <c r="AI2463" i="13" s="1"/>
  <c r="AJ2463" i="13"/>
  <c r="AH2464" i="13"/>
  <c r="AI2464" i="13" s="1"/>
  <c r="AJ2464" i="13"/>
  <c r="AH2465" i="13"/>
  <c r="AI2465" i="13" s="1"/>
  <c r="AJ2465" i="13"/>
  <c r="AH2466" i="13"/>
  <c r="AI2466" i="13" s="1"/>
  <c r="AJ2466" i="13"/>
  <c r="AH2467" i="13"/>
  <c r="AI2467" i="13" s="1"/>
  <c r="AJ2467" i="13"/>
  <c r="AH2468" i="13"/>
  <c r="AI2468" i="13" s="1"/>
  <c r="AJ2468" i="13"/>
  <c r="AH2469" i="13"/>
  <c r="AI2469" i="13" s="1"/>
  <c r="AJ2469" i="13"/>
  <c r="AH2470" i="13"/>
  <c r="AI2470" i="13" s="1"/>
  <c r="AJ2470" i="13"/>
  <c r="AH2471" i="13"/>
  <c r="AI2471" i="13" s="1"/>
  <c r="AJ2471" i="13"/>
  <c r="AH2472" i="13"/>
  <c r="AI2472" i="13" s="1"/>
  <c r="AJ2472" i="13"/>
  <c r="AH2473" i="13"/>
  <c r="AI2473" i="13" s="1"/>
  <c r="AJ2473" i="13"/>
  <c r="AH2474" i="13"/>
  <c r="AI2474" i="13" s="1"/>
  <c r="AJ2474" i="13"/>
  <c r="AH2475" i="13"/>
  <c r="AI2475" i="13" s="1"/>
  <c r="AJ2475" i="13"/>
  <c r="AH2476" i="13"/>
  <c r="AI2476" i="13" s="1"/>
  <c r="AJ2476" i="13"/>
  <c r="AH2477" i="13"/>
  <c r="AI2477" i="13" s="1"/>
  <c r="AJ2477" i="13"/>
  <c r="AH2478" i="13"/>
  <c r="AI2478" i="13" s="1"/>
  <c r="AJ2478" i="13"/>
  <c r="AH2479" i="13"/>
  <c r="AI2479" i="13" s="1"/>
  <c r="AJ2479" i="13"/>
  <c r="AH2480" i="13"/>
  <c r="AI2480" i="13" s="1"/>
  <c r="AJ2480" i="13"/>
  <c r="AH2481" i="13"/>
  <c r="AI2481" i="13" s="1"/>
  <c r="AJ2481" i="13"/>
  <c r="AH2482" i="13"/>
  <c r="AI2482" i="13" s="1"/>
  <c r="AJ2482" i="13"/>
  <c r="AH2483" i="13"/>
  <c r="AI2483" i="13" s="1"/>
  <c r="AJ2483" i="13"/>
  <c r="AH2484" i="13"/>
  <c r="AI2484" i="13" s="1"/>
  <c r="AJ2484" i="13"/>
  <c r="AH2485" i="13"/>
  <c r="AI2485" i="13" s="1"/>
  <c r="AJ2485" i="13"/>
  <c r="AH2486" i="13"/>
  <c r="AI2486" i="13" s="1"/>
  <c r="AJ2486" i="13"/>
  <c r="AH2487" i="13"/>
  <c r="AI2487" i="13" s="1"/>
  <c r="AJ2487" i="13"/>
  <c r="AH2488" i="13"/>
  <c r="AI2488" i="13" s="1"/>
  <c r="AJ2488" i="13"/>
  <c r="AH2489" i="13"/>
  <c r="AI2489" i="13" s="1"/>
  <c r="AJ2489" i="13"/>
  <c r="AH2490" i="13"/>
  <c r="AI2490" i="13" s="1"/>
  <c r="AJ2490" i="13"/>
  <c r="AH2491" i="13"/>
  <c r="AI2491" i="13" s="1"/>
  <c r="AJ2491" i="13"/>
  <c r="AH2492" i="13"/>
  <c r="AI2492" i="13" s="1"/>
  <c r="AJ2492" i="13"/>
  <c r="AH2493" i="13"/>
  <c r="AI2493" i="13" s="1"/>
  <c r="AJ2493" i="13"/>
  <c r="AH2494" i="13"/>
  <c r="AI2494" i="13" s="1"/>
  <c r="AJ2494" i="13"/>
  <c r="AH2495" i="13"/>
  <c r="AI2495" i="13" s="1"/>
  <c r="AJ2495" i="13"/>
  <c r="AH2496" i="13"/>
  <c r="AI2496" i="13" s="1"/>
  <c r="AJ2496" i="13"/>
  <c r="AH2497" i="13"/>
  <c r="AI2497" i="13" s="1"/>
  <c r="AJ2497" i="13"/>
  <c r="AH2498" i="13"/>
  <c r="AI2498" i="13" s="1"/>
  <c r="AJ2498" i="13"/>
  <c r="AH2499" i="13"/>
  <c r="AI2499" i="13" s="1"/>
  <c r="AJ2499" i="13"/>
  <c r="AH2500" i="13"/>
  <c r="AI2500" i="13" s="1"/>
  <c r="AJ2500" i="13"/>
  <c r="AH2501" i="13"/>
  <c r="AI2501" i="13" s="1"/>
  <c r="AJ2501" i="13"/>
  <c r="AH2502" i="13"/>
  <c r="AI2502" i="13" s="1"/>
  <c r="AJ2502" i="13"/>
  <c r="AH2503" i="13"/>
  <c r="AI2503" i="13" s="1"/>
  <c r="AJ2503" i="13"/>
  <c r="AH2504" i="13"/>
  <c r="AI2504" i="13" s="1"/>
  <c r="AJ2504" i="13"/>
  <c r="AH2505" i="13"/>
  <c r="AI2505" i="13" s="1"/>
  <c r="AJ2505" i="13"/>
  <c r="AH2506" i="13"/>
  <c r="AI2506" i="13" s="1"/>
  <c r="AJ2506" i="13"/>
  <c r="AH2507" i="13"/>
  <c r="AI2507" i="13" s="1"/>
  <c r="AJ2507" i="13"/>
  <c r="AH2508" i="13"/>
  <c r="AI2508" i="13" s="1"/>
  <c r="AJ2508" i="13"/>
  <c r="AH2509" i="13"/>
  <c r="AI2509" i="13" s="1"/>
  <c r="AJ2509" i="13"/>
  <c r="AH2510" i="13"/>
  <c r="AI2510" i="13" s="1"/>
  <c r="AJ2510" i="13"/>
  <c r="AH2511" i="13"/>
  <c r="AI2511" i="13" s="1"/>
  <c r="AJ2511" i="13"/>
  <c r="AH2512" i="13"/>
  <c r="AI2512" i="13" s="1"/>
  <c r="AJ2512" i="13"/>
  <c r="AH2513" i="13"/>
  <c r="AI2513" i="13" s="1"/>
  <c r="AJ2513" i="13"/>
  <c r="AH2514" i="13"/>
  <c r="AI2514" i="13" s="1"/>
  <c r="AJ2514" i="13"/>
  <c r="AH2515" i="13"/>
  <c r="AI2515" i="13" s="1"/>
  <c r="AJ2515" i="13"/>
  <c r="AH2516" i="13"/>
  <c r="AI2516" i="13" s="1"/>
  <c r="AJ2516" i="13"/>
  <c r="AH2517" i="13"/>
  <c r="AI2517" i="13" s="1"/>
  <c r="AJ2517" i="13"/>
  <c r="AH2518" i="13"/>
  <c r="AI2518" i="13" s="1"/>
  <c r="AJ2518" i="13"/>
  <c r="AH2519" i="13"/>
  <c r="AI2519" i="13" s="1"/>
  <c r="AJ2519" i="13"/>
  <c r="AH2520" i="13"/>
  <c r="AI2520" i="13" s="1"/>
  <c r="AJ2520" i="13"/>
  <c r="AH2521" i="13"/>
  <c r="AI2521" i="13" s="1"/>
  <c r="AJ2521" i="13"/>
  <c r="AH2522" i="13"/>
  <c r="AI2522" i="13" s="1"/>
  <c r="AJ2522" i="13"/>
  <c r="AH2523" i="13"/>
  <c r="AI2523" i="13" s="1"/>
  <c r="AJ2523" i="13"/>
  <c r="AH2524" i="13"/>
  <c r="AI2524" i="13" s="1"/>
  <c r="AJ2524" i="13"/>
  <c r="AH2525" i="13"/>
  <c r="AI2525" i="13" s="1"/>
  <c r="AJ2525" i="13"/>
  <c r="AH2526" i="13"/>
  <c r="AI2526" i="13" s="1"/>
  <c r="AJ2526" i="13"/>
  <c r="AH2527" i="13"/>
  <c r="AI2527" i="13" s="1"/>
  <c r="AJ2527" i="13"/>
  <c r="AH2528" i="13"/>
  <c r="AI2528" i="13" s="1"/>
  <c r="AJ2528" i="13"/>
  <c r="AH2529" i="13"/>
  <c r="AI2529" i="13" s="1"/>
  <c r="AJ2529" i="13"/>
  <c r="AH2530" i="13"/>
  <c r="AI2530" i="13" s="1"/>
  <c r="AJ2530" i="13"/>
  <c r="AH2531" i="13"/>
  <c r="AI2531" i="13" s="1"/>
  <c r="AJ2531" i="13"/>
  <c r="AH2532" i="13"/>
  <c r="AI2532" i="13" s="1"/>
  <c r="AJ2532" i="13"/>
  <c r="AH2533" i="13"/>
  <c r="AI2533" i="13" s="1"/>
  <c r="AJ2533" i="13"/>
  <c r="AH2534" i="13"/>
  <c r="AI2534" i="13" s="1"/>
  <c r="AJ2534" i="13"/>
  <c r="AH2535" i="13"/>
  <c r="AI2535" i="13" s="1"/>
  <c r="AJ2535" i="13"/>
  <c r="AH2536" i="13"/>
  <c r="AI2536" i="13" s="1"/>
  <c r="AJ2536" i="13"/>
  <c r="AH2537" i="13"/>
  <c r="AI2537" i="13" s="1"/>
  <c r="AJ2537" i="13"/>
  <c r="AH2538" i="13"/>
  <c r="AI2538" i="13" s="1"/>
  <c r="AJ2538" i="13"/>
  <c r="AH2539" i="13"/>
  <c r="AI2539" i="13" s="1"/>
  <c r="AJ2539" i="13"/>
  <c r="AH2540" i="13"/>
  <c r="AI2540" i="13" s="1"/>
  <c r="AJ2540" i="13"/>
  <c r="AH2541" i="13"/>
  <c r="AI2541" i="13" s="1"/>
  <c r="AJ2541" i="13"/>
  <c r="AH2542" i="13"/>
  <c r="AI2542" i="13" s="1"/>
  <c r="AJ2542" i="13"/>
  <c r="AH2543" i="13"/>
  <c r="AI2543" i="13" s="1"/>
  <c r="AJ2543" i="13"/>
  <c r="AH2544" i="13"/>
  <c r="AI2544" i="13" s="1"/>
  <c r="AJ2544" i="13"/>
  <c r="AH2545" i="13"/>
  <c r="AI2545" i="13" s="1"/>
  <c r="AJ2545" i="13"/>
  <c r="AH2546" i="13"/>
  <c r="AI2546" i="13" s="1"/>
  <c r="AJ2546" i="13"/>
  <c r="AH2547" i="13"/>
  <c r="AI2547" i="13" s="1"/>
  <c r="AJ2547" i="13"/>
  <c r="AH2548" i="13"/>
  <c r="AI2548" i="13" s="1"/>
  <c r="AJ2548" i="13"/>
  <c r="AH2549" i="13"/>
  <c r="AI2549" i="13" s="1"/>
  <c r="AJ2549" i="13"/>
  <c r="AH2550" i="13"/>
  <c r="AI2550" i="13" s="1"/>
  <c r="AJ2550" i="13"/>
  <c r="AH2551" i="13"/>
  <c r="AI2551" i="13" s="1"/>
  <c r="AJ2551" i="13"/>
  <c r="AH2552" i="13"/>
  <c r="AI2552" i="13" s="1"/>
  <c r="AJ2552" i="13"/>
  <c r="AH2553" i="13"/>
  <c r="AI2553" i="13" s="1"/>
  <c r="AJ2553" i="13"/>
  <c r="AH2554" i="13"/>
  <c r="AI2554" i="13" s="1"/>
  <c r="AJ2554" i="13"/>
  <c r="AH2555" i="13"/>
  <c r="AI2555" i="13" s="1"/>
  <c r="AJ2555" i="13"/>
  <c r="AH2556" i="13"/>
  <c r="AI2556" i="13" s="1"/>
  <c r="AJ2556" i="13"/>
  <c r="AH2557" i="13"/>
  <c r="AI2557" i="13" s="1"/>
  <c r="AJ2557" i="13"/>
  <c r="AH2558" i="13"/>
  <c r="AI2558" i="13" s="1"/>
  <c r="AJ2558" i="13"/>
  <c r="AH2559" i="13"/>
  <c r="AI2559" i="13" s="1"/>
  <c r="AJ2559" i="13"/>
  <c r="AH2560" i="13"/>
  <c r="AI2560" i="13" s="1"/>
  <c r="AJ2560" i="13"/>
  <c r="AH2561" i="13"/>
  <c r="AI2561" i="13" s="1"/>
  <c r="AJ2561" i="13"/>
  <c r="AH2562" i="13"/>
  <c r="AI2562" i="13" s="1"/>
  <c r="AJ2562" i="13"/>
  <c r="AH2563" i="13"/>
  <c r="AI2563" i="13" s="1"/>
  <c r="AJ2563" i="13"/>
  <c r="AH2564" i="13"/>
  <c r="AI2564" i="13" s="1"/>
  <c r="AJ2564" i="13"/>
  <c r="AH2565" i="13"/>
  <c r="AI2565" i="13" s="1"/>
  <c r="AJ2565" i="13"/>
  <c r="AH2566" i="13"/>
  <c r="AI2566" i="13" s="1"/>
  <c r="AJ2566" i="13"/>
  <c r="AH2567" i="13"/>
  <c r="AI2567" i="13" s="1"/>
  <c r="AJ2567" i="13"/>
  <c r="AH2568" i="13"/>
  <c r="AI2568" i="13" s="1"/>
  <c r="AJ2568" i="13"/>
  <c r="AH2569" i="13"/>
  <c r="AI2569" i="13" s="1"/>
  <c r="AJ2569" i="13"/>
  <c r="AH2570" i="13"/>
  <c r="AI2570" i="13" s="1"/>
  <c r="AJ2570" i="13"/>
  <c r="AH2571" i="13"/>
  <c r="AI2571" i="13" s="1"/>
  <c r="AJ2571" i="13"/>
  <c r="AH2572" i="13"/>
  <c r="AI2572" i="13" s="1"/>
  <c r="AJ2572" i="13"/>
  <c r="AH2573" i="13"/>
  <c r="AI2573" i="13" s="1"/>
  <c r="AJ2573" i="13"/>
  <c r="AH2574" i="13"/>
  <c r="AI2574" i="13" s="1"/>
  <c r="AJ2574" i="13"/>
  <c r="AH2575" i="13"/>
  <c r="AI2575" i="13" s="1"/>
  <c r="AJ2575" i="13"/>
  <c r="AH2576" i="13"/>
  <c r="AI2576" i="13" s="1"/>
  <c r="AJ2576" i="13"/>
  <c r="AH2577" i="13"/>
  <c r="AI2577" i="13" s="1"/>
  <c r="AJ2577" i="13"/>
  <c r="AH2578" i="13"/>
  <c r="AI2578" i="13" s="1"/>
  <c r="AJ2578" i="13"/>
  <c r="AH2579" i="13"/>
  <c r="AI2579" i="13" s="1"/>
  <c r="AJ2579" i="13"/>
  <c r="AH2580" i="13"/>
  <c r="AI2580" i="13" s="1"/>
  <c r="AJ2580" i="13"/>
  <c r="AH2581" i="13"/>
  <c r="AI2581" i="13" s="1"/>
  <c r="AJ2581" i="13"/>
  <c r="AH2582" i="13"/>
  <c r="AI2582" i="13" s="1"/>
  <c r="AJ2582" i="13"/>
  <c r="AH2583" i="13"/>
  <c r="AI2583" i="13" s="1"/>
  <c r="AJ2583" i="13"/>
  <c r="AH2584" i="13"/>
  <c r="AI2584" i="13" s="1"/>
  <c r="AJ2584" i="13"/>
  <c r="AH2585" i="13"/>
  <c r="AI2585" i="13" s="1"/>
  <c r="AJ2585" i="13"/>
  <c r="AH2586" i="13"/>
  <c r="AI2586" i="13" s="1"/>
  <c r="AJ2586" i="13"/>
  <c r="AH2587" i="13"/>
  <c r="AI2587" i="13" s="1"/>
  <c r="AJ2587" i="13"/>
  <c r="AH2588" i="13"/>
  <c r="AI2588" i="13" s="1"/>
  <c r="AJ2588" i="13"/>
  <c r="AH2589" i="13"/>
  <c r="AI2589" i="13" s="1"/>
  <c r="AJ2589" i="13"/>
  <c r="AH2590" i="13"/>
  <c r="AI2590" i="13" s="1"/>
  <c r="AJ2590" i="13"/>
  <c r="AH2591" i="13"/>
  <c r="AI2591" i="13" s="1"/>
  <c r="AJ2591" i="13"/>
  <c r="AH2592" i="13"/>
  <c r="AI2592" i="13" s="1"/>
  <c r="AJ2592" i="13"/>
  <c r="AH2593" i="13"/>
  <c r="AI2593" i="13" s="1"/>
  <c r="AJ2593" i="13"/>
  <c r="AH2594" i="13"/>
  <c r="AI2594" i="13" s="1"/>
  <c r="AJ2594" i="13"/>
  <c r="AH2595" i="13"/>
  <c r="AI2595" i="13" s="1"/>
  <c r="AJ2595" i="13"/>
  <c r="AH2596" i="13"/>
  <c r="AI2596" i="13" s="1"/>
  <c r="AJ2596" i="13"/>
  <c r="AH2597" i="13"/>
  <c r="AI2597" i="13" s="1"/>
  <c r="AJ2597" i="13"/>
  <c r="AH2598" i="13"/>
  <c r="AI2598" i="13" s="1"/>
  <c r="AJ2598" i="13"/>
  <c r="AH2599" i="13"/>
  <c r="AI2599" i="13" s="1"/>
  <c r="AJ2599" i="13"/>
  <c r="AH2600" i="13"/>
  <c r="AI2600" i="13" s="1"/>
  <c r="AJ2600" i="13"/>
  <c r="AH2601" i="13"/>
  <c r="AI2601" i="13" s="1"/>
  <c r="AJ2601" i="13"/>
  <c r="AH2602" i="13"/>
  <c r="AI2602" i="13" s="1"/>
  <c r="AJ2602" i="13"/>
  <c r="AH2603" i="13"/>
  <c r="AI2603" i="13" s="1"/>
  <c r="AJ2603" i="13"/>
  <c r="AH2604" i="13"/>
  <c r="AI2604" i="13" s="1"/>
  <c r="AJ2604" i="13"/>
  <c r="AH2605" i="13"/>
  <c r="AI2605" i="13" s="1"/>
  <c r="AJ2605" i="13"/>
  <c r="AH2606" i="13"/>
  <c r="AI2606" i="13" s="1"/>
  <c r="AJ2606" i="13"/>
  <c r="AH2607" i="13"/>
  <c r="AI2607" i="13" s="1"/>
  <c r="AJ2607" i="13"/>
  <c r="AH2608" i="13"/>
  <c r="AI2608" i="13" s="1"/>
  <c r="AJ2608" i="13"/>
  <c r="AH2609" i="13"/>
  <c r="AI2609" i="13" s="1"/>
  <c r="AJ2609" i="13"/>
  <c r="AH2610" i="13"/>
  <c r="AI2610" i="13" s="1"/>
  <c r="AJ2610" i="13"/>
  <c r="AH2611" i="13"/>
  <c r="AI2611" i="13" s="1"/>
  <c r="AJ2611" i="13"/>
  <c r="AH2612" i="13"/>
  <c r="AI2612" i="13" s="1"/>
  <c r="AJ2612" i="13"/>
  <c r="AH2613" i="13"/>
  <c r="AI2613" i="13" s="1"/>
  <c r="AJ2613" i="13"/>
  <c r="AH2614" i="13"/>
  <c r="AI2614" i="13" s="1"/>
  <c r="AJ2614" i="13"/>
  <c r="AH2615" i="13"/>
  <c r="AI2615" i="13" s="1"/>
  <c r="AJ2615" i="13"/>
  <c r="AH2616" i="13"/>
  <c r="AI2616" i="13" s="1"/>
  <c r="AJ2616" i="13"/>
  <c r="AH2617" i="13"/>
  <c r="AI2617" i="13" s="1"/>
  <c r="AJ2617" i="13"/>
  <c r="AH2618" i="13"/>
  <c r="AI2618" i="13" s="1"/>
  <c r="AJ2618" i="13"/>
  <c r="AH2619" i="13"/>
  <c r="AI2619" i="13" s="1"/>
  <c r="AJ2619" i="13"/>
  <c r="AH2620" i="13"/>
  <c r="AI2620" i="13" s="1"/>
  <c r="AJ2620" i="13"/>
  <c r="AH2621" i="13"/>
  <c r="AI2621" i="13" s="1"/>
  <c r="AJ2621" i="13"/>
  <c r="AH2622" i="13"/>
  <c r="AI2622" i="13" s="1"/>
  <c r="AJ2622" i="13"/>
  <c r="AH2623" i="13"/>
  <c r="AI2623" i="13" s="1"/>
  <c r="AJ2623" i="13"/>
  <c r="AH2624" i="13"/>
  <c r="AI2624" i="13" s="1"/>
  <c r="AJ2624" i="13"/>
  <c r="AH2625" i="13"/>
  <c r="AI2625" i="13" s="1"/>
  <c r="AJ2625" i="13"/>
  <c r="AH2626" i="13"/>
  <c r="AI2626" i="13" s="1"/>
  <c r="AJ2626" i="13"/>
  <c r="AH2627" i="13"/>
  <c r="AI2627" i="13" s="1"/>
  <c r="AJ2627" i="13"/>
  <c r="AH2628" i="13"/>
  <c r="AI2628" i="13" s="1"/>
  <c r="AJ2628" i="13"/>
  <c r="AH2629" i="13"/>
  <c r="AI2629" i="13" s="1"/>
  <c r="AJ2629" i="13"/>
  <c r="AH2630" i="13"/>
  <c r="AI2630" i="13" s="1"/>
  <c r="AJ2630" i="13"/>
  <c r="AH2631" i="13"/>
  <c r="AI2631" i="13" s="1"/>
  <c r="AJ2631" i="13"/>
  <c r="AH2632" i="13"/>
  <c r="AI2632" i="13" s="1"/>
  <c r="AJ2632" i="13"/>
  <c r="AH2633" i="13"/>
  <c r="AI2633" i="13" s="1"/>
  <c r="AJ2633" i="13"/>
  <c r="AH2634" i="13"/>
  <c r="AI2634" i="13" s="1"/>
  <c r="AJ2634" i="13"/>
  <c r="AH2635" i="13"/>
  <c r="AI2635" i="13" s="1"/>
  <c r="AJ2635" i="13"/>
  <c r="AH2636" i="13"/>
  <c r="AI2636" i="13" s="1"/>
  <c r="AJ2636" i="13"/>
  <c r="AH2637" i="13"/>
  <c r="AI2637" i="13" s="1"/>
  <c r="AJ2637" i="13"/>
  <c r="AH2638" i="13"/>
  <c r="AI2638" i="13" s="1"/>
  <c r="AJ2638" i="13"/>
  <c r="AH2639" i="13"/>
  <c r="AI2639" i="13" s="1"/>
  <c r="AJ2639" i="13"/>
  <c r="AH2640" i="13"/>
  <c r="AI2640" i="13" s="1"/>
  <c r="AJ2640" i="13"/>
  <c r="AH2641" i="13"/>
  <c r="AI2641" i="13" s="1"/>
  <c r="AJ2641" i="13"/>
  <c r="AH2642" i="13"/>
  <c r="AI2642" i="13" s="1"/>
  <c r="AJ2642" i="13"/>
  <c r="AH2643" i="13"/>
  <c r="AI2643" i="13" s="1"/>
  <c r="AJ2643" i="13"/>
  <c r="AH2644" i="13"/>
  <c r="AI2644" i="13" s="1"/>
  <c r="AJ2644" i="13"/>
  <c r="AH2645" i="13"/>
  <c r="AI2645" i="13" s="1"/>
  <c r="AJ2645" i="13"/>
  <c r="AH2646" i="13"/>
  <c r="AI2646" i="13" s="1"/>
  <c r="AJ2646" i="13"/>
  <c r="AH2647" i="13"/>
  <c r="AI2647" i="13" s="1"/>
  <c r="AJ2647" i="13"/>
  <c r="AH2648" i="13"/>
  <c r="AI2648" i="13" s="1"/>
  <c r="AJ2648" i="13"/>
  <c r="AH2649" i="13"/>
  <c r="AI2649" i="13" s="1"/>
  <c r="AJ2649" i="13"/>
  <c r="AH2650" i="13"/>
  <c r="AI2650" i="13" s="1"/>
  <c r="AJ2650" i="13"/>
  <c r="AH2651" i="13"/>
  <c r="AI2651" i="13" s="1"/>
  <c r="AJ2651" i="13"/>
  <c r="AH2652" i="13"/>
  <c r="AI2652" i="13" s="1"/>
  <c r="AJ2652" i="13"/>
  <c r="AH2653" i="13"/>
  <c r="AI2653" i="13" s="1"/>
  <c r="AJ2653" i="13"/>
  <c r="AH2654" i="13"/>
  <c r="AI2654" i="13" s="1"/>
  <c r="AJ2654" i="13"/>
  <c r="AH2655" i="13"/>
  <c r="AI2655" i="13" s="1"/>
  <c r="AJ2655" i="13"/>
  <c r="AH2656" i="13"/>
  <c r="AI2656" i="13" s="1"/>
  <c r="AJ2656" i="13"/>
  <c r="AH2657" i="13"/>
  <c r="AI2657" i="13" s="1"/>
  <c r="AJ2657" i="13"/>
  <c r="AH2658" i="13"/>
  <c r="AI2658" i="13" s="1"/>
  <c r="AJ2658" i="13"/>
  <c r="AH2659" i="13"/>
  <c r="AI2659" i="13" s="1"/>
  <c r="AJ2659" i="13"/>
  <c r="AH2660" i="13"/>
  <c r="AI2660" i="13" s="1"/>
  <c r="AJ2660" i="13"/>
  <c r="AH2661" i="13"/>
  <c r="AI2661" i="13" s="1"/>
  <c r="AJ2661" i="13"/>
  <c r="AH2662" i="13"/>
  <c r="AI2662" i="13" s="1"/>
  <c r="AJ2662" i="13"/>
  <c r="AH2663" i="13"/>
  <c r="AI2663" i="13" s="1"/>
  <c r="AJ2663" i="13"/>
  <c r="AH2664" i="13"/>
  <c r="AI2664" i="13" s="1"/>
  <c r="AJ2664" i="13"/>
  <c r="AH2665" i="13"/>
  <c r="AI2665" i="13" s="1"/>
  <c r="AJ2665" i="13"/>
  <c r="AH2666" i="13"/>
  <c r="AI2666" i="13" s="1"/>
  <c r="AJ2666" i="13"/>
  <c r="AH2667" i="13"/>
  <c r="AI2667" i="13" s="1"/>
  <c r="AJ2667" i="13"/>
  <c r="AH2668" i="13"/>
  <c r="AI2668" i="13" s="1"/>
  <c r="AJ2668" i="13"/>
  <c r="AH2669" i="13"/>
  <c r="AI2669" i="13" s="1"/>
  <c r="AJ2669" i="13"/>
  <c r="AH2670" i="13"/>
  <c r="AI2670" i="13" s="1"/>
  <c r="AJ2670" i="13"/>
  <c r="AH2671" i="13"/>
  <c r="AI2671" i="13" s="1"/>
  <c r="AJ2671" i="13"/>
  <c r="AH2672" i="13"/>
  <c r="AI2672" i="13" s="1"/>
  <c r="AJ2672" i="13"/>
  <c r="AH2673" i="13"/>
  <c r="AI2673" i="13" s="1"/>
  <c r="AJ2673" i="13"/>
  <c r="AH2674" i="13"/>
  <c r="AI2674" i="13" s="1"/>
  <c r="AJ2674" i="13"/>
  <c r="AH2675" i="13"/>
  <c r="AI2675" i="13" s="1"/>
  <c r="AJ2675" i="13"/>
  <c r="AH2676" i="13"/>
  <c r="AI2676" i="13" s="1"/>
  <c r="AJ2676" i="13"/>
  <c r="AH2677" i="13"/>
  <c r="AI2677" i="13" s="1"/>
  <c r="AJ2677" i="13"/>
  <c r="AH2678" i="13"/>
  <c r="AI2678" i="13" s="1"/>
  <c r="AJ2678" i="13"/>
  <c r="AH2679" i="13"/>
  <c r="AI2679" i="13" s="1"/>
  <c r="AJ2679" i="13"/>
  <c r="AH2680" i="13"/>
  <c r="AI2680" i="13" s="1"/>
  <c r="AJ2680" i="13"/>
  <c r="AH2681" i="13"/>
  <c r="AI2681" i="13" s="1"/>
  <c r="AJ2681" i="13"/>
  <c r="AH2682" i="13"/>
  <c r="AI2682" i="13" s="1"/>
  <c r="AJ2682" i="13"/>
  <c r="AH2683" i="13"/>
  <c r="AI2683" i="13" s="1"/>
  <c r="AJ2683" i="13"/>
  <c r="AH2684" i="13"/>
  <c r="AI2684" i="13" s="1"/>
  <c r="AJ2684" i="13"/>
  <c r="AH2685" i="13"/>
  <c r="AI2685" i="13" s="1"/>
  <c r="AJ2685" i="13"/>
  <c r="AH2686" i="13"/>
  <c r="AI2686" i="13" s="1"/>
  <c r="AJ2686" i="13"/>
  <c r="AH2687" i="13"/>
  <c r="AI2687" i="13" s="1"/>
  <c r="AJ2687" i="13"/>
  <c r="AH2688" i="13"/>
  <c r="AI2688" i="13" s="1"/>
  <c r="AJ2688" i="13"/>
  <c r="AH2689" i="13"/>
  <c r="AI2689" i="13" s="1"/>
  <c r="AJ2689" i="13"/>
  <c r="AH2690" i="13"/>
  <c r="AI2690" i="13" s="1"/>
  <c r="AJ2690" i="13"/>
  <c r="AH2691" i="13"/>
  <c r="AI2691" i="13" s="1"/>
  <c r="AJ2691" i="13"/>
  <c r="AH2692" i="13"/>
  <c r="AI2692" i="13" s="1"/>
  <c r="AJ2692" i="13"/>
  <c r="AH2693" i="13"/>
  <c r="AI2693" i="13" s="1"/>
  <c r="AJ2693" i="13"/>
  <c r="AH2694" i="13"/>
  <c r="AI2694" i="13" s="1"/>
  <c r="AJ2694" i="13"/>
  <c r="AH2695" i="13"/>
  <c r="AI2695" i="13" s="1"/>
  <c r="AJ2695" i="13"/>
  <c r="AH2696" i="13"/>
  <c r="AI2696" i="13" s="1"/>
  <c r="AJ2696" i="13"/>
  <c r="AH2697" i="13"/>
  <c r="AI2697" i="13" s="1"/>
  <c r="AJ2697" i="13"/>
  <c r="AH2698" i="13"/>
  <c r="AI2698" i="13" s="1"/>
  <c r="AJ2698" i="13"/>
  <c r="AH2699" i="13"/>
  <c r="AI2699" i="13" s="1"/>
  <c r="AJ2699" i="13"/>
  <c r="AH2700" i="13"/>
  <c r="AI2700" i="13" s="1"/>
  <c r="AJ2700" i="13"/>
  <c r="AH2701" i="13"/>
  <c r="AI2701" i="13" s="1"/>
  <c r="AJ2701" i="13"/>
  <c r="AH2702" i="13"/>
  <c r="AI2702" i="13" s="1"/>
  <c r="AJ2702" i="13"/>
  <c r="AH2703" i="13"/>
  <c r="AI2703" i="13" s="1"/>
  <c r="AJ2703" i="13"/>
  <c r="AH2704" i="13"/>
  <c r="AI2704" i="13" s="1"/>
  <c r="AJ2704" i="13"/>
  <c r="AH2705" i="13"/>
  <c r="AI2705" i="13" s="1"/>
  <c r="AJ2705" i="13"/>
  <c r="AH2706" i="13"/>
  <c r="AI2706" i="13" s="1"/>
  <c r="AJ2706" i="13"/>
  <c r="AH2707" i="13"/>
  <c r="AI2707" i="13" s="1"/>
  <c r="AJ2707" i="13"/>
  <c r="AH2708" i="13"/>
  <c r="AI2708" i="13" s="1"/>
  <c r="AJ2708" i="13"/>
  <c r="AH2709" i="13"/>
  <c r="AI2709" i="13" s="1"/>
  <c r="AJ2709" i="13"/>
  <c r="AH2710" i="13"/>
  <c r="AI2710" i="13" s="1"/>
  <c r="AJ2710" i="13"/>
  <c r="AH2711" i="13"/>
  <c r="AI2711" i="13" s="1"/>
  <c r="AJ2711" i="13"/>
  <c r="AH2712" i="13"/>
  <c r="AI2712" i="13" s="1"/>
  <c r="AJ2712" i="13"/>
  <c r="AH2713" i="13"/>
  <c r="AI2713" i="13" s="1"/>
  <c r="AJ2713" i="13"/>
  <c r="AH2714" i="13"/>
  <c r="AI2714" i="13" s="1"/>
  <c r="AJ2714" i="13"/>
  <c r="AH2715" i="13"/>
  <c r="AI2715" i="13" s="1"/>
  <c r="AJ2715" i="13"/>
  <c r="AH2716" i="13"/>
  <c r="AI2716" i="13" s="1"/>
  <c r="AJ2716" i="13"/>
  <c r="AH2717" i="13"/>
  <c r="AI2717" i="13" s="1"/>
  <c r="AJ2717" i="13"/>
  <c r="AH2718" i="13"/>
  <c r="AI2718" i="13" s="1"/>
  <c r="AJ2718" i="13"/>
  <c r="AH2719" i="13"/>
  <c r="AI2719" i="13" s="1"/>
  <c r="AJ2719" i="13"/>
  <c r="AH2720" i="13"/>
  <c r="AI2720" i="13" s="1"/>
  <c r="AJ2720" i="13"/>
  <c r="AH2721" i="13"/>
  <c r="AI2721" i="13" s="1"/>
  <c r="AJ2721" i="13"/>
  <c r="AH2722" i="13"/>
  <c r="AI2722" i="13" s="1"/>
  <c r="AJ2722" i="13"/>
  <c r="AH2723" i="13"/>
  <c r="AI2723" i="13" s="1"/>
  <c r="AJ2723" i="13"/>
  <c r="AH2724" i="13"/>
  <c r="AI2724" i="13" s="1"/>
  <c r="AJ2724" i="13"/>
  <c r="AH2725" i="13"/>
  <c r="AI2725" i="13" s="1"/>
  <c r="AJ2725" i="13"/>
  <c r="AH2726" i="13"/>
  <c r="AI2726" i="13" s="1"/>
  <c r="AJ2726" i="13"/>
  <c r="AH2727" i="13"/>
  <c r="AI2727" i="13" s="1"/>
  <c r="AJ2727" i="13"/>
  <c r="AH2728" i="13"/>
  <c r="AI2728" i="13" s="1"/>
  <c r="AJ2728" i="13"/>
  <c r="AH2729" i="13"/>
  <c r="AI2729" i="13" s="1"/>
  <c r="AJ2729" i="13"/>
  <c r="AH2730" i="13"/>
  <c r="AI2730" i="13" s="1"/>
  <c r="AJ2730" i="13"/>
  <c r="AH2731" i="13"/>
  <c r="AI2731" i="13" s="1"/>
  <c r="AJ2731" i="13"/>
  <c r="AH2732" i="13"/>
  <c r="AI2732" i="13" s="1"/>
  <c r="AJ2732" i="13"/>
  <c r="AH2733" i="13"/>
  <c r="AI2733" i="13" s="1"/>
  <c r="AJ2733" i="13"/>
  <c r="AH2734" i="13"/>
  <c r="AI2734" i="13" s="1"/>
  <c r="AJ2734" i="13"/>
  <c r="AH2735" i="13"/>
  <c r="AI2735" i="13" s="1"/>
  <c r="AJ2735" i="13"/>
  <c r="AH2736" i="13"/>
  <c r="AI2736" i="13" s="1"/>
  <c r="AJ2736" i="13"/>
  <c r="AH2737" i="13"/>
  <c r="AI2737" i="13" s="1"/>
  <c r="AJ2737" i="13"/>
  <c r="AH2738" i="13"/>
  <c r="AI2738" i="13" s="1"/>
  <c r="AJ2738" i="13"/>
  <c r="AH2739" i="13"/>
  <c r="AI2739" i="13" s="1"/>
  <c r="AJ2739" i="13"/>
  <c r="AH2740" i="13"/>
  <c r="AI2740" i="13" s="1"/>
  <c r="AJ2740" i="13"/>
  <c r="AH2741" i="13"/>
  <c r="AI2741" i="13" s="1"/>
  <c r="AJ2741" i="13"/>
  <c r="AH2742" i="13"/>
  <c r="AI2742" i="13" s="1"/>
  <c r="AJ2742" i="13"/>
  <c r="AH2743" i="13"/>
  <c r="AI2743" i="13" s="1"/>
  <c r="AJ2743" i="13"/>
  <c r="AH2744" i="13"/>
  <c r="AI2744" i="13" s="1"/>
  <c r="AJ2744" i="13"/>
  <c r="AH2745" i="13"/>
  <c r="AI2745" i="13" s="1"/>
  <c r="AJ2745" i="13"/>
  <c r="AH2746" i="13"/>
  <c r="AI2746" i="13" s="1"/>
  <c r="AJ2746" i="13"/>
  <c r="AH2747" i="13"/>
  <c r="AI2747" i="13" s="1"/>
  <c r="AJ2747" i="13"/>
  <c r="AH2748" i="13"/>
  <c r="AI2748" i="13" s="1"/>
  <c r="AJ2748" i="13"/>
  <c r="AH2749" i="13"/>
  <c r="AI2749" i="13" s="1"/>
  <c r="AJ2749" i="13"/>
  <c r="AH2750" i="13"/>
  <c r="AI2750" i="13" s="1"/>
  <c r="AJ2750" i="13"/>
  <c r="AH2751" i="13"/>
  <c r="AI2751" i="13" s="1"/>
  <c r="AJ2751" i="13"/>
  <c r="AH2752" i="13"/>
  <c r="AI2752" i="13" s="1"/>
  <c r="AJ2752" i="13"/>
  <c r="AH2753" i="13"/>
  <c r="AI2753" i="13" s="1"/>
  <c r="AJ2753" i="13"/>
  <c r="AH2754" i="13"/>
  <c r="AI2754" i="13" s="1"/>
  <c r="AJ2754" i="13"/>
  <c r="AH2755" i="13"/>
  <c r="AI2755" i="13" s="1"/>
  <c r="AJ2755" i="13"/>
  <c r="AH2756" i="13"/>
  <c r="AI2756" i="13" s="1"/>
  <c r="AJ2756" i="13"/>
  <c r="AH2757" i="13"/>
  <c r="AI2757" i="13" s="1"/>
  <c r="AJ2757" i="13"/>
  <c r="AH2758" i="13"/>
  <c r="AI2758" i="13" s="1"/>
  <c r="AJ2758" i="13"/>
  <c r="AH2759" i="13"/>
  <c r="AI2759" i="13" s="1"/>
  <c r="AJ2759" i="13"/>
  <c r="AH2760" i="13"/>
  <c r="AI2760" i="13" s="1"/>
  <c r="AJ2760" i="13"/>
  <c r="AH2761" i="13"/>
  <c r="AI2761" i="13" s="1"/>
  <c r="AJ2761" i="13"/>
  <c r="AH2762" i="13"/>
  <c r="AI2762" i="13" s="1"/>
  <c r="AJ2762" i="13"/>
  <c r="AH2763" i="13"/>
  <c r="AI2763" i="13" s="1"/>
  <c r="AJ2763" i="13"/>
  <c r="AH2764" i="13"/>
  <c r="AI2764" i="13" s="1"/>
  <c r="AJ2764" i="13"/>
  <c r="AH2765" i="13"/>
  <c r="AI2765" i="13" s="1"/>
  <c r="AJ2765" i="13"/>
  <c r="AH2766" i="13"/>
  <c r="AI2766" i="13" s="1"/>
  <c r="AJ2766" i="13"/>
  <c r="AH2767" i="13"/>
  <c r="AI2767" i="13" s="1"/>
  <c r="AJ2767" i="13"/>
  <c r="AH2768" i="13"/>
  <c r="AI2768" i="13" s="1"/>
  <c r="AJ2768" i="13"/>
  <c r="AH2769" i="13"/>
  <c r="AI2769" i="13" s="1"/>
  <c r="AJ2769" i="13"/>
  <c r="AH2770" i="13"/>
  <c r="AI2770" i="13" s="1"/>
  <c r="AJ2770" i="13"/>
  <c r="AH2771" i="13"/>
  <c r="AI2771" i="13" s="1"/>
  <c r="AJ2771" i="13"/>
  <c r="AH2772" i="13"/>
  <c r="AI2772" i="13" s="1"/>
  <c r="AJ2772" i="13"/>
  <c r="AH2773" i="13"/>
  <c r="AI2773" i="13" s="1"/>
  <c r="AJ2773" i="13"/>
  <c r="AH2774" i="13"/>
  <c r="AI2774" i="13" s="1"/>
  <c r="AJ2774" i="13"/>
  <c r="AH2775" i="13"/>
  <c r="AI2775" i="13" s="1"/>
  <c r="AJ2775" i="13"/>
  <c r="AH2776" i="13"/>
  <c r="AI2776" i="13" s="1"/>
  <c r="AJ2776" i="13"/>
  <c r="AH2777" i="13"/>
  <c r="AI2777" i="13" s="1"/>
  <c r="AJ2777" i="13"/>
  <c r="AH2778" i="13"/>
  <c r="AI2778" i="13" s="1"/>
  <c r="AJ2778" i="13"/>
  <c r="AH2779" i="13"/>
  <c r="AI2779" i="13" s="1"/>
  <c r="AJ2779" i="13"/>
  <c r="AH2780" i="13"/>
  <c r="AI2780" i="13" s="1"/>
  <c r="AJ2780" i="13"/>
  <c r="AH2781" i="13"/>
  <c r="AI2781" i="13" s="1"/>
  <c r="AJ2781" i="13"/>
  <c r="AH2782" i="13"/>
  <c r="AI2782" i="13" s="1"/>
  <c r="AJ2782" i="13"/>
  <c r="AH2783" i="13"/>
  <c r="AI2783" i="13" s="1"/>
  <c r="AJ2783" i="13"/>
  <c r="AH2784" i="13"/>
  <c r="AI2784" i="13" s="1"/>
  <c r="AJ2784" i="13"/>
  <c r="AH2785" i="13"/>
  <c r="AI2785" i="13" s="1"/>
  <c r="AJ2785" i="13"/>
  <c r="AH2786" i="13"/>
  <c r="AI2786" i="13" s="1"/>
  <c r="AJ2786" i="13"/>
  <c r="AH2787" i="13"/>
  <c r="AI2787" i="13" s="1"/>
  <c r="AJ2787" i="13"/>
  <c r="AH2788" i="13"/>
  <c r="AI2788" i="13" s="1"/>
  <c r="AJ2788" i="13"/>
  <c r="AH2789" i="13"/>
  <c r="AI2789" i="13" s="1"/>
  <c r="AJ2789" i="13"/>
  <c r="AH2790" i="13"/>
  <c r="AI2790" i="13" s="1"/>
  <c r="AJ2790" i="13"/>
  <c r="AH2791" i="13"/>
  <c r="AI2791" i="13" s="1"/>
  <c r="AJ2791" i="13"/>
  <c r="AH2792" i="13"/>
  <c r="AI2792" i="13" s="1"/>
  <c r="AJ2792" i="13"/>
  <c r="AH2793" i="13"/>
  <c r="AI2793" i="13" s="1"/>
  <c r="AJ2793" i="13"/>
  <c r="AH2794" i="13"/>
  <c r="AI2794" i="13" s="1"/>
  <c r="AJ2794" i="13"/>
  <c r="AH2795" i="13"/>
  <c r="AI2795" i="13" s="1"/>
  <c r="AJ2795" i="13"/>
  <c r="AH2796" i="13"/>
  <c r="AI2796" i="13" s="1"/>
  <c r="AJ2796" i="13"/>
  <c r="AH2797" i="13"/>
  <c r="AI2797" i="13" s="1"/>
  <c r="AJ2797" i="13"/>
  <c r="AH2798" i="13"/>
  <c r="AI2798" i="13" s="1"/>
  <c r="AJ2798" i="13"/>
  <c r="AH2799" i="13"/>
  <c r="AI2799" i="13" s="1"/>
  <c r="AJ2799" i="13"/>
  <c r="AH2800" i="13"/>
  <c r="AI2800" i="13" s="1"/>
  <c r="AJ2800" i="13"/>
  <c r="AH2801" i="13"/>
  <c r="AI2801" i="13" s="1"/>
  <c r="AJ2801" i="13"/>
  <c r="AH2802" i="13"/>
  <c r="AI2802" i="13" s="1"/>
  <c r="AJ2802" i="13"/>
  <c r="AH2803" i="13"/>
  <c r="AI2803" i="13" s="1"/>
  <c r="AJ2803" i="13"/>
  <c r="AH2804" i="13"/>
  <c r="AI2804" i="13" s="1"/>
  <c r="AJ2804" i="13"/>
  <c r="AH2805" i="13"/>
  <c r="AI2805" i="13" s="1"/>
  <c r="AJ2805" i="13"/>
  <c r="AH2806" i="13"/>
  <c r="AI2806" i="13" s="1"/>
  <c r="AJ2806" i="13"/>
  <c r="AH2807" i="13"/>
  <c r="AI2807" i="13" s="1"/>
  <c r="AJ2807" i="13"/>
  <c r="AH2808" i="13"/>
  <c r="AI2808" i="13" s="1"/>
  <c r="AJ2808" i="13"/>
  <c r="AH2809" i="13"/>
  <c r="AI2809" i="13" s="1"/>
  <c r="AJ2809" i="13"/>
  <c r="AH2810" i="13"/>
  <c r="AI2810" i="13" s="1"/>
  <c r="AJ2810" i="13"/>
  <c r="AH2811" i="13"/>
  <c r="AI2811" i="13" s="1"/>
  <c r="AJ2811" i="13"/>
  <c r="AH2812" i="13"/>
  <c r="AI2812" i="13" s="1"/>
  <c r="AJ2812" i="13"/>
  <c r="AH2813" i="13"/>
  <c r="AI2813" i="13" s="1"/>
  <c r="AJ2813" i="13"/>
  <c r="AH2814" i="13"/>
  <c r="AI2814" i="13" s="1"/>
  <c r="AJ2814" i="13"/>
  <c r="AH2815" i="13"/>
  <c r="AI2815" i="13" s="1"/>
  <c r="AJ2815" i="13"/>
  <c r="AH2816" i="13"/>
  <c r="AI2816" i="13" s="1"/>
  <c r="AJ2816" i="13"/>
  <c r="AH2817" i="13"/>
  <c r="AI2817" i="13" s="1"/>
  <c r="AJ2817" i="13"/>
  <c r="AH2818" i="13"/>
  <c r="AI2818" i="13" s="1"/>
  <c r="AJ2818" i="13"/>
  <c r="AH2819" i="13"/>
  <c r="AI2819" i="13" s="1"/>
  <c r="AJ2819" i="13"/>
  <c r="AH2820" i="13"/>
  <c r="AI2820" i="13" s="1"/>
  <c r="AJ2820" i="13"/>
  <c r="AH2821" i="13"/>
  <c r="AI2821" i="13" s="1"/>
  <c r="AJ2821" i="13"/>
  <c r="AH2822" i="13"/>
  <c r="AI2822" i="13" s="1"/>
  <c r="AJ2822" i="13"/>
  <c r="AH2823" i="13"/>
  <c r="AI2823" i="13" s="1"/>
  <c r="AJ2823" i="13"/>
  <c r="AH2824" i="13"/>
  <c r="AI2824" i="13" s="1"/>
  <c r="AJ2824" i="13"/>
  <c r="AH2825" i="13"/>
  <c r="AI2825" i="13" s="1"/>
  <c r="AJ2825" i="13"/>
  <c r="AH2826" i="13"/>
  <c r="AI2826" i="13" s="1"/>
  <c r="AJ2826" i="13"/>
  <c r="AH2827" i="13"/>
  <c r="AI2827" i="13" s="1"/>
  <c r="AJ2827" i="13"/>
  <c r="AH2828" i="13"/>
  <c r="AI2828" i="13" s="1"/>
  <c r="AJ2828" i="13"/>
  <c r="AH2829" i="13"/>
  <c r="AI2829" i="13" s="1"/>
  <c r="AJ2829" i="13"/>
  <c r="AH2830" i="13"/>
  <c r="AI2830" i="13" s="1"/>
  <c r="AJ2830" i="13"/>
  <c r="AH2831" i="13"/>
  <c r="AI2831" i="13" s="1"/>
  <c r="AJ2831" i="13"/>
  <c r="AH2832" i="13"/>
  <c r="AI2832" i="13" s="1"/>
  <c r="AJ2832" i="13"/>
  <c r="AH2833" i="13"/>
  <c r="AI2833" i="13" s="1"/>
  <c r="AJ2833" i="13"/>
  <c r="AH2834" i="13"/>
  <c r="AI2834" i="13" s="1"/>
  <c r="AJ2834" i="13"/>
  <c r="AH2835" i="13"/>
  <c r="AI2835" i="13" s="1"/>
  <c r="AJ2835" i="13"/>
  <c r="AH2836" i="13"/>
  <c r="AI2836" i="13" s="1"/>
  <c r="AJ2836" i="13"/>
  <c r="AH2837" i="13"/>
  <c r="AI2837" i="13" s="1"/>
  <c r="AJ2837" i="13"/>
  <c r="AH2838" i="13"/>
  <c r="AI2838" i="13" s="1"/>
  <c r="AJ2838" i="13"/>
  <c r="AH2839" i="13"/>
  <c r="AI2839" i="13" s="1"/>
  <c r="AJ2839" i="13"/>
  <c r="AH2840" i="13"/>
  <c r="AI2840" i="13" s="1"/>
  <c r="AJ2840" i="13"/>
  <c r="AH2841" i="13"/>
  <c r="AI2841" i="13" s="1"/>
  <c r="AJ2841" i="13"/>
  <c r="AH2842" i="13"/>
  <c r="AI2842" i="13" s="1"/>
  <c r="AJ2842" i="13"/>
  <c r="AH2843" i="13"/>
  <c r="AI2843" i="13" s="1"/>
  <c r="AJ2843" i="13"/>
  <c r="AH2844" i="13"/>
  <c r="AI2844" i="13" s="1"/>
  <c r="AJ2844" i="13"/>
  <c r="AH2845" i="13"/>
  <c r="AI2845" i="13" s="1"/>
  <c r="AJ2845" i="13"/>
  <c r="AH2846" i="13"/>
  <c r="AI2846" i="13" s="1"/>
  <c r="AJ2846" i="13"/>
  <c r="AH2847" i="13"/>
  <c r="AI2847" i="13" s="1"/>
  <c r="AJ2847" i="13"/>
  <c r="AH2848" i="13"/>
  <c r="AI2848" i="13" s="1"/>
  <c r="AJ2848" i="13"/>
  <c r="AH2849" i="13"/>
  <c r="AI2849" i="13" s="1"/>
  <c r="AJ2849" i="13"/>
  <c r="AH2850" i="13"/>
  <c r="AI2850" i="13" s="1"/>
  <c r="AJ2850" i="13"/>
  <c r="AH2851" i="13"/>
  <c r="AI2851" i="13" s="1"/>
  <c r="AJ2851" i="13"/>
  <c r="AH2852" i="13"/>
  <c r="AI2852" i="13" s="1"/>
  <c r="AJ2852" i="13"/>
  <c r="AH2853" i="13"/>
  <c r="AI2853" i="13" s="1"/>
  <c r="AJ2853" i="13"/>
  <c r="AH2854" i="13"/>
  <c r="AI2854" i="13" s="1"/>
  <c r="AJ2854" i="13"/>
  <c r="AH2855" i="13"/>
  <c r="AI2855" i="13" s="1"/>
  <c r="AJ2855" i="13"/>
  <c r="AH2856" i="13"/>
  <c r="AI2856" i="13" s="1"/>
  <c r="AJ2856" i="13"/>
  <c r="AH2857" i="13"/>
  <c r="AI2857" i="13" s="1"/>
  <c r="AJ2857" i="13"/>
  <c r="AH2858" i="13"/>
  <c r="AI2858" i="13" s="1"/>
  <c r="AJ2858" i="13"/>
  <c r="AH2859" i="13"/>
  <c r="AI2859" i="13" s="1"/>
  <c r="AJ2859" i="13"/>
  <c r="AH2860" i="13"/>
  <c r="AI2860" i="13" s="1"/>
  <c r="AJ2860" i="13"/>
  <c r="AH2861" i="13"/>
  <c r="AI2861" i="13" s="1"/>
  <c r="AJ2861" i="13"/>
  <c r="AH2862" i="13"/>
  <c r="AI2862" i="13" s="1"/>
  <c r="AJ2862" i="13"/>
  <c r="AH2863" i="13"/>
  <c r="AI2863" i="13" s="1"/>
  <c r="AJ2863" i="13"/>
  <c r="AH2864" i="13"/>
  <c r="AI2864" i="13" s="1"/>
  <c r="AJ2864" i="13"/>
  <c r="AH2865" i="13"/>
  <c r="AI2865" i="13" s="1"/>
  <c r="AJ2865" i="13"/>
  <c r="AH2866" i="13"/>
  <c r="AI2866" i="13" s="1"/>
  <c r="AJ2866" i="13"/>
  <c r="AH2867" i="13"/>
  <c r="AI2867" i="13" s="1"/>
  <c r="AJ2867" i="13"/>
  <c r="AH2868" i="13"/>
  <c r="AI2868" i="13" s="1"/>
  <c r="AJ2868" i="13"/>
  <c r="AH2869" i="13"/>
  <c r="AI2869" i="13" s="1"/>
  <c r="AJ2869" i="13"/>
  <c r="AH2870" i="13"/>
  <c r="AI2870" i="13" s="1"/>
  <c r="AJ2870" i="13"/>
  <c r="AH2871" i="13"/>
  <c r="AI2871" i="13" s="1"/>
  <c r="AJ2871" i="13"/>
  <c r="AH2872" i="13"/>
  <c r="AI2872" i="13" s="1"/>
  <c r="AJ2872" i="13"/>
  <c r="AH2873" i="13"/>
  <c r="AI2873" i="13" s="1"/>
  <c r="AJ2873" i="13"/>
  <c r="AH2874" i="13"/>
  <c r="AI2874" i="13" s="1"/>
  <c r="AJ2874" i="13"/>
  <c r="AH2875" i="13"/>
  <c r="AI2875" i="13" s="1"/>
  <c r="AJ2875" i="13"/>
  <c r="AH2876" i="13"/>
  <c r="AI2876" i="13" s="1"/>
  <c r="AJ2876" i="13"/>
  <c r="AH2877" i="13"/>
  <c r="AI2877" i="13" s="1"/>
  <c r="AJ2877" i="13"/>
  <c r="AH2878" i="13"/>
  <c r="AI2878" i="13" s="1"/>
  <c r="AJ2878" i="13"/>
  <c r="AH2879" i="13"/>
  <c r="AI2879" i="13" s="1"/>
  <c r="AJ2879" i="13"/>
  <c r="AH2880" i="13"/>
  <c r="AI2880" i="13" s="1"/>
  <c r="AJ2880" i="13"/>
  <c r="AH2881" i="13"/>
  <c r="AI2881" i="13" s="1"/>
  <c r="AJ2881" i="13"/>
  <c r="AH2882" i="13"/>
  <c r="AI2882" i="13" s="1"/>
  <c r="AJ2882" i="13"/>
  <c r="AH2883" i="13"/>
  <c r="AI2883" i="13" s="1"/>
  <c r="AJ2883" i="13"/>
  <c r="AH2884" i="13"/>
  <c r="AI2884" i="13" s="1"/>
  <c r="AJ2884" i="13"/>
  <c r="AH2885" i="13"/>
  <c r="AI2885" i="13" s="1"/>
  <c r="AJ2885" i="13"/>
  <c r="AH2886" i="13"/>
  <c r="AI2886" i="13" s="1"/>
  <c r="AJ2886" i="13"/>
  <c r="AH2887" i="13"/>
  <c r="AI2887" i="13" s="1"/>
  <c r="AJ2887" i="13"/>
  <c r="AH2888" i="13"/>
  <c r="AI2888" i="13" s="1"/>
  <c r="AJ2888" i="13"/>
  <c r="AH2889" i="13"/>
  <c r="AI2889" i="13" s="1"/>
  <c r="AJ2889" i="13"/>
  <c r="AH2890" i="13"/>
  <c r="AI2890" i="13" s="1"/>
  <c r="AJ2890" i="13"/>
  <c r="AH2891" i="13"/>
  <c r="AI2891" i="13" s="1"/>
  <c r="AJ2891" i="13"/>
  <c r="AH2892" i="13"/>
  <c r="AI2892" i="13" s="1"/>
  <c r="AJ2892" i="13"/>
  <c r="AH2893" i="13"/>
  <c r="AI2893" i="13" s="1"/>
  <c r="AJ2893" i="13"/>
  <c r="AH2894" i="13"/>
  <c r="AI2894" i="13" s="1"/>
  <c r="AJ2894" i="13"/>
  <c r="AH2895" i="13"/>
  <c r="AI2895" i="13" s="1"/>
  <c r="AJ2895" i="13"/>
  <c r="AH2896" i="13"/>
  <c r="AI2896" i="13" s="1"/>
  <c r="AJ2896" i="13"/>
  <c r="AH2897" i="13"/>
  <c r="AI2897" i="13" s="1"/>
  <c r="AJ2897" i="13"/>
  <c r="AH2898" i="13"/>
  <c r="AI2898" i="13" s="1"/>
  <c r="AJ2898" i="13"/>
  <c r="AH2899" i="13"/>
  <c r="AI2899" i="13" s="1"/>
  <c r="AJ2899" i="13"/>
  <c r="AH2900" i="13"/>
  <c r="AI2900" i="13" s="1"/>
  <c r="AJ2900" i="13"/>
  <c r="AH2901" i="13"/>
  <c r="AI2901" i="13" s="1"/>
  <c r="AJ2901" i="13"/>
  <c r="AH2902" i="13"/>
  <c r="AI2902" i="13" s="1"/>
  <c r="AJ2902" i="13"/>
  <c r="AH2903" i="13"/>
  <c r="AI2903" i="13" s="1"/>
  <c r="AJ2903" i="13"/>
  <c r="AH2904" i="13"/>
  <c r="AI2904" i="13" s="1"/>
  <c r="AJ2904" i="13"/>
  <c r="AH2905" i="13"/>
  <c r="AI2905" i="13" s="1"/>
  <c r="AJ2905" i="13"/>
  <c r="AH2906" i="13"/>
  <c r="AI2906" i="13" s="1"/>
  <c r="AJ2906" i="13"/>
  <c r="AH2907" i="13"/>
  <c r="AI2907" i="13" s="1"/>
  <c r="AJ2907" i="13"/>
  <c r="AH2908" i="13"/>
  <c r="AI2908" i="13" s="1"/>
  <c r="AJ2908" i="13"/>
  <c r="AH2909" i="13"/>
  <c r="AI2909" i="13" s="1"/>
  <c r="AJ2909" i="13"/>
  <c r="AH2910" i="13"/>
  <c r="AI2910" i="13" s="1"/>
  <c r="AJ2910" i="13"/>
  <c r="AH2911" i="13"/>
  <c r="AI2911" i="13" s="1"/>
  <c r="AJ2911" i="13"/>
  <c r="AH2912" i="13"/>
  <c r="AI2912" i="13" s="1"/>
  <c r="AJ2912" i="13"/>
  <c r="AH2913" i="13"/>
  <c r="AI2913" i="13" s="1"/>
  <c r="AJ2913" i="13"/>
  <c r="AH2914" i="13"/>
  <c r="AI2914" i="13" s="1"/>
  <c r="AJ2914" i="13"/>
  <c r="AH2915" i="13"/>
  <c r="AI2915" i="13" s="1"/>
  <c r="AJ2915" i="13"/>
  <c r="AH2916" i="13"/>
  <c r="AI2916" i="13" s="1"/>
  <c r="AJ2916" i="13"/>
  <c r="AH2917" i="13"/>
  <c r="AI2917" i="13" s="1"/>
  <c r="AJ2917" i="13"/>
  <c r="AH2918" i="13"/>
  <c r="AI2918" i="13" s="1"/>
  <c r="AJ2918" i="13"/>
  <c r="AH2919" i="13"/>
  <c r="AI2919" i="13" s="1"/>
  <c r="AJ2919" i="13"/>
  <c r="AH2920" i="13"/>
  <c r="AI2920" i="13" s="1"/>
  <c r="AJ2920" i="13"/>
  <c r="AH2921" i="13"/>
  <c r="AI2921" i="13" s="1"/>
  <c r="AJ2921" i="13"/>
  <c r="AH2922" i="13"/>
  <c r="AI2922" i="13" s="1"/>
  <c r="AJ2922" i="13"/>
  <c r="AH2923" i="13"/>
  <c r="AI2923" i="13" s="1"/>
  <c r="AJ2923" i="13"/>
  <c r="AH2924" i="13"/>
  <c r="AI2924" i="13" s="1"/>
  <c r="AJ2924" i="13"/>
  <c r="AH2925" i="13"/>
  <c r="AI2925" i="13" s="1"/>
  <c r="AJ2925" i="13"/>
  <c r="AH2926" i="13"/>
  <c r="AI2926" i="13" s="1"/>
  <c r="AJ2926" i="13"/>
  <c r="AH2927" i="13"/>
  <c r="AI2927" i="13" s="1"/>
  <c r="AJ2927" i="13"/>
  <c r="AH2928" i="13"/>
  <c r="AI2928" i="13" s="1"/>
  <c r="AJ2928" i="13"/>
  <c r="AH2929" i="13"/>
  <c r="AI2929" i="13" s="1"/>
  <c r="AJ2929" i="13"/>
  <c r="AH2930" i="13"/>
  <c r="AI2930" i="13" s="1"/>
  <c r="AJ2930" i="13"/>
  <c r="AH2931" i="13"/>
  <c r="AI2931" i="13" s="1"/>
  <c r="AJ2931" i="13"/>
  <c r="AH2932" i="13"/>
  <c r="AI2932" i="13" s="1"/>
  <c r="AJ2932" i="13"/>
  <c r="AH2933" i="13"/>
  <c r="AI2933" i="13" s="1"/>
  <c r="AJ2933" i="13"/>
  <c r="AH2934" i="13"/>
  <c r="AI2934" i="13" s="1"/>
  <c r="AJ2934" i="13"/>
  <c r="AH2935" i="13"/>
  <c r="AI2935" i="13" s="1"/>
  <c r="AJ2935" i="13"/>
  <c r="AH2936" i="13"/>
  <c r="AI2936" i="13" s="1"/>
  <c r="AJ2936" i="13"/>
  <c r="AH2937" i="13"/>
  <c r="AI2937" i="13" s="1"/>
  <c r="AJ2937" i="13"/>
  <c r="AH2938" i="13"/>
  <c r="AI2938" i="13" s="1"/>
  <c r="AJ2938" i="13"/>
  <c r="AH2939" i="13"/>
  <c r="AI2939" i="13" s="1"/>
  <c r="AJ2939" i="13"/>
  <c r="AH2940" i="13"/>
  <c r="AI2940" i="13" s="1"/>
  <c r="AJ2940" i="13"/>
  <c r="AH2941" i="13"/>
  <c r="AI2941" i="13" s="1"/>
  <c r="AJ2941" i="13"/>
  <c r="AH2942" i="13"/>
  <c r="AI2942" i="13" s="1"/>
  <c r="AJ2942" i="13"/>
  <c r="AH2943" i="13"/>
  <c r="AI2943" i="13" s="1"/>
  <c r="AJ2943" i="13"/>
  <c r="AH2944" i="13"/>
  <c r="AI2944" i="13" s="1"/>
  <c r="AJ2944" i="13"/>
  <c r="AH2945" i="13"/>
  <c r="AI2945" i="13" s="1"/>
  <c r="AJ2945" i="13"/>
  <c r="AH2946" i="13"/>
  <c r="AI2946" i="13" s="1"/>
  <c r="AJ2946" i="13"/>
  <c r="AH2947" i="13"/>
  <c r="AI2947" i="13" s="1"/>
  <c r="AJ2947" i="13"/>
  <c r="AH2948" i="13"/>
  <c r="AI2948" i="13" s="1"/>
  <c r="AJ2948" i="13"/>
  <c r="AH2949" i="13"/>
  <c r="AI2949" i="13" s="1"/>
  <c r="AJ2949" i="13"/>
  <c r="AH2950" i="13"/>
  <c r="AI2950" i="13" s="1"/>
  <c r="AJ2950" i="13"/>
  <c r="AH2951" i="13"/>
  <c r="AI2951" i="13" s="1"/>
  <c r="AJ2951" i="13"/>
  <c r="AH2952" i="13"/>
  <c r="AI2952" i="13" s="1"/>
  <c r="AJ2952" i="13"/>
  <c r="AH2953" i="13"/>
  <c r="AI2953" i="13" s="1"/>
  <c r="AJ2953" i="13"/>
  <c r="AH2954" i="13"/>
  <c r="AI2954" i="13" s="1"/>
  <c r="AJ2954" i="13"/>
  <c r="AH2955" i="13"/>
  <c r="AI2955" i="13" s="1"/>
  <c r="AJ2955" i="13"/>
  <c r="AH2956" i="13"/>
  <c r="AI2956" i="13" s="1"/>
  <c r="AJ2956" i="13"/>
  <c r="AH2957" i="13"/>
  <c r="AI2957" i="13" s="1"/>
  <c r="AJ2957" i="13"/>
  <c r="AH2958" i="13"/>
  <c r="AI2958" i="13" s="1"/>
  <c r="AJ2958" i="13"/>
  <c r="AH2959" i="13"/>
  <c r="AI2959" i="13" s="1"/>
  <c r="AJ2959" i="13"/>
  <c r="AH2960" i="13"/>
  <c r="AI2960" i="13" s="1"/>
  <c r="AJ2960" i="13"/>
  <c r="AH2961" i="13"/>
  <c r="AI2961" i="13" s="1"/>
  <c r="AJ2961" i="13"/>
  <c r="AH2962" i="13"/>
  <c r="AI2962" i="13" s="1"/>
  <c r="AJ2962" i="13"/>
  <c r="AH2963" i="13"/>
  <c r="AI2963" i="13" s="1"/>
  <c r="AJ2963" i="13"/>
  <c r="AH2964" i="13"/>
  <c r="AI2964" i="13" s="1"/>
  <c r="AJ2964" i="13"/>
  <c r="AH2965" i="13"/>
  <c r="AI2965" i="13" s="1"/>
  <c r="AJ2965" i="13"/>
  <c r="AH2966" i="13"/>
  <c r="AI2966" i="13" s="1"/>
  <c r="AJ2966" i="13"/>
  <c r="AH2967" i="13"/>
  <c r="AI2967" i="13" s="1"/>
  <c r="AJ2967" i="13"/>
  <c r="AH2968" i="13"/>
  <c r="AI2968" i="13" s="1"/>
  <c r="AJ2968" i="13"/>
  <c r="AH2969" i="13"/>
  <c r="AI2969" i="13" s="1"/>
  <c r="AJ2969" i="13"/>
  <c r="AH2970" i="13"/>
  <c r="AI2970" i="13" s="1"/>
  <c r="AJ2970" i="13"/>
  <c r="AH2971" i="13"/>
  <c r="AI2971" i="13" s="1"/>
  <c r="AJ2971" i="13"/>
  <c r="AH2972" i="13"/>
  <c r="AI2972" i="13" s="1"/>
  <c r="AJ2972" i="13"/>
  <c r="AH2973" i="13"/>
  <c r="AI2973" i="13" s="1"/>
  <c r="AJ2973" i="13"/>
  <c r="AH2974" i="13"/>
  <c r="AI2974" i="13" s="1"/>
  <c r="AJ2974" i="13"/>
  <c r="AH2975" i="13"/>
  <c r="AI2975" i="13" s="1"/>
  <c r="AJ2975" i="13"/>
  <c r="AH2976" i="13"/>
  <c r="AI2976" i="13" s="1"/>
  <c r="AJ2976" i="13"/>
  <c r="AH2977" i="13"/>
  <c r="AI2977" i="13" s="1"/>
  <c r="AJ2977" i="13"/>
  <c r="AH2978" i="13"/>
  <c r="AI2978" i="13" s="1"/>
  <c r="AJ2978" i="13"/>
  <c r="AH2979" i="13"/>
  <c r="AI2979" i="13" s="1"/>
  <c r="AJ2979" i="13"/>
  <c r="AH2980" i="13"/>
  <c r="AI2980" i="13" s="1"/>
  <c r="AJ2980" i="13"/>
  <c r="AH2981" i="13"/>
  <c r="AI2981" i="13" s="1"/>
  <c r="AJ2981" i="13"/>
  <c r="AH2982" i="13"/>
  <c r="AI2982" i="13" s="1"/>
  <c r="AJ2982" i="13"/>
  <c r="AH2983" i="13"/>
  <c r="AI2983" i="13" s="1"/>
  <c r="AJ2983" i="13"/>
  <c r="AH2984" i="13"/>
  <c r="AI2984" i="13" s="1"/>
  <c r="AJ2984" i="13"/>
  <c r="AH2985" i="13"/>
  <c r="AI2985" i="13" s="1"/>
  <c r="AJ2985" i="13"/>
  <c r="AH2986" i="13"/>
  <c r="AI2986" i="13" s="1"/>
  <c r="AJ2986" i="13"/>
  <c r="AH2987" i="13"/>
  <c r="AI2987" i="13" s="1"/>
  <c r="AJ2987" i="13"/>
  <c r="AH2988" i="13"/>
  <c r="AI2988" i="13" s="1"/>
  <c r="AJ2988" i="13"/>
  <c r="AH2989" i="13"/>
  <c r="AI2989" i="13" s="1"/>
  <c r="AJ2989" i="13"/>
  <c r="AH2990" i="13"/>
  <c r="AI2990" i="13" s="1"/>
  <c r="AJ2990" i="13"/>
  <c r="AH2991" i="13"/>
  <c r="AI2991" i="13" s="1"/>
  <c r="AJ2991" i="13"/>
  <c r="AH2992" i="13"/>
  <c r="AI2992" i="13" s="1"/>
  <c r="AJ2992" i="13"/>
  <c r="AH2993" i="13"/>
  <c r="AI2993" i="13" s="1"/>
  <c r="AJ2993" i="13"/>
  <c r="AH2994" i="13"/>
  <c r="AI2994" i="13" s="1"/>
  <c r="AJ2994" i="13"/>
  <c r="AH2995" i="13"/>
  <c r="AI2995" i="13" s="1"/>
  <c r="AJ2995" i="13"/>
  <c r="AH2996" i="13"/>
  <c r="AI2996" i="13" s="1"/>
  <c r="AJ2996" i="13"/>
  <c r="AH2997" i="13"/>
  <c r="AI2997" i="13" s="1"/>
  <c r="AJ2997" i="13"/>
  <c r="AH2998" i="13"/>
  <c r="AI2998" i="13" s="1"/>
  <c r="AJ2998" i="13"/>
  <c r="AH2999" i="13"/>
  <c r="AI2999" i="13" s="1"/>
  <c r="AJ2999" i="13"/>
  <c r="AH3000" i="13"/>
  <c r="AI3000" i="13" s="1"/>
  <c r="AJ3000" i="13"/>
  <c r="AH3001" i="13"/>
  <c r="AI3001" i="13" s="1"/>
  <c r="AJ3001" i="13"/>
  <c r="AH3002" i="13"/>
  <c r="AI3002" i="13" s="1"/>
  <c r="AJ3002" i="13"/>
  <c r="AH3003" i="13"/>
  <c r="AI3003" i="13" s="1"/>
  <c r="AJ3003" i="13"/>
  <c r="AH3004" i="13"/>
  <c r="AI3004" i="13" s="1"/>
  <c r="AJ3004" i="13"/>
  <c r="AH3005" i="13"/>
  <c r="AI3005" i="13" s="1"/>
  <c r="AJ3005" i="13"/>
  <c r="AH3006" i="13"/>
  <c r="AI3006" i="13" s="1"/>
  <c r="AJ3006" i="13"/>
  <c r="AH3007" i="13"/>
  <c r="AI3007" i="13" s="1"/>
  <c r="AJ3007" i="13"/>
  <c r="AH3008" i="13"/>
  <c r="AI3008" i="13" s="1"/>
  <c r="AJ3008" i="13"/>
  <c r="AH3009" i="13"/>
  <c r="AI3009" i="13" s="1"/>
  <c r="AJ3009" i="13"/>
  <c r="AH3010" i="13"/>
  <c r="AI3010" i="13" s="1"/>
  <c r="AJ3010" i="13"/>
  <c r="AH3011" i="13"/>
  <c r="AI3011" i="13" s="1"/>
  <c r="AJ3011" i="13"/>
  <c r="AH3012" i="13"/>
  <c r="AI3012" i="13" s="1"/>
  <c r="AJ3012" i="13"/>
  <c r="AH3013" i="13"/>
  <c r="AI3013" i="13" s="1"/>
  <c r="AJ3013" i="13"/>
  <c r="AH3014" i="13"/>
  <c r="AI3014" i="13" s="1"/>
  <c r="AJ3014" i="13"/>
  <c r="AH3015" i="13"/>
  <c r="AI3015" i="13" s="1"/>
  <c r="AJ3015" i="13"/>
  <c r="AH3016" i="13"/>
  <c r="AI3016" i="13" s="1"/>
  <c r="AJ3016" i="13"/>
  <c r="AH3017" i="13"/>
  <c r="AI3017" i="13" s="1"/>
  <c r="AJ3017" i="13"/>
  <c r="AH3018" i="13"/>
  <c r="AI3018" i="13" s="1"/>
  <c r="AJ3018" i="13"/>
  <c r="AH3019" i="13"/>
  <c r="AI3019" i="13" s="1"/>
  <c r="AJ3019" i="13"/>
  <c r="AH3020" i="13"/>
  <c r="AI3020" i="13" s="1"/>
  <c r="AJ3020" i="13"/>
  <c r="AH3021" i="13"/>
  <c r="AI3021" i="13" s="1"/>
  <c r="AJ3021" i="13"/>
  <c r="AH3022" i="13"/>
  <c r="AI3022" i="13" s="1"/>
  <c r="AJ3022" i="13"/>
  <c r="AH3023" i="13"/>
  <c r="AI3023" i="13" s="1"/>
  <c r="AJ3023" i="13"/>
  <c r="AH3024" i="13"/>
  <c r="AI3024" i="13" s="1"/>
  <c r="AJ3024" i="13"/>
  <c r="AH3025" i="13"/>
  <c r="AI3025" i="13" s="1"/>
  <c r="AJ3025" i="13"/>
  <c r="AH3026" i="13"/>
  <c r="AI3026" i="13" s="1"/>
  <c r="AJ3026" i="13"/>
  <c r="AH3027" i="13"/>
  <c r="AI3027" i="13" s="1"/>
  <c r="AJ3027" i="13"/>
  <c r="AH3028" i="13"/>
  <c r="AI3028" i="13" s="1"/>
  <c r="AJ3028" i="13"/>
  <c r="AH3029" i="13"/>
  <c r="AI3029" i="13" s="1"/>
  <c r="AJ3029" i="13"/>
  <c r="AH3030" i="13"/>
  <c r="AI3030" i="13" s="1"/>
  <c r="AJ3030" i="13"/>
  <c r="AH3031" i="13"/>
  <c r="AI3031" i="13" s="1"/>
  <c r="AJ3031" i="13"/>
  <c r="AH3032" i="13"/>
  <c r="AI3032" i="13" s="1"/>
  <c r="AJ3032" i="13"/>
  <c r="AH3033" i="13"/>
  <c r="AI3033" i="13" s="1"/>
  <c r="AJ3033" i="13"/>
  <c r="AH3034" i="13"/>
  <c r="AI3034" i="13" s="1"/>
  <c r="AJ3034" i="13"/>
  <c r="AH3035" i="13"/>
  <c r="AI3035" i="13" s="1"/>
  <c r="AJ3035" i="13"/>
  <c r="AH3036" i="13"/>
  <c r="AI3036" i="13" s="1"/>
  <c r="AJ3036" i="13"/>
  <c r="AH3037" i="13"/>
  <c r="AI3037" i="13" s="1"/>
  <c r="AJ3037" i="13"/>
  <c r="AH3038" i="13"/>
  <c r="AI3038" i="13" s="1"/>
  <c r="AJ3038" i="13"/>
  <c r="AH3039" i="13"/>
  <c r="AI3039" i="13" s="1"/>
  <c r="AJ3039" i="13"/>
  <c r="AH3040" i="13"/>
  <c r="AI3040" i="13" s="1"/>
  <c r="AJ3040" i="13"/>
  <c r="AH3041" i="13"/>
  <c r="AI3041" i="13" s="1"/>
  <c r="AJ3041" i="13"/>
  <c r="AH3042" i="13"/>
  <c r="AI3042" i="13" s="1"/>
  <c r="AJ3042" i="13"/>
  <c r="AH3043" i="13"/>
  <c r="AI3043" i="13" s="1"/>
  <c r="AJ3043" i="13"/>
  <c r="AH3044" i="13"/>
  <c r="AI3044" i="13" s="1"/>
  <c r="AJ3044" i="13"/>
  <c r="AH3045" i="13"/>
  <c r="AI3045" i="13" s="1"/>
  <c r="AJ3045" i="13"/>
  <c r="AH3046" i="13"/>
  <c r="AI3046" i="13" s="1"/>
  <c r="AJ3046" i="13"/>
  <c r="AH3047" i="13"/>
  <c r="AI3047" i="13" s="1"/>
  <c r="AJ3047" i="13"/>
  <c r="AH3048" i="13"/>
  <c r="AI3048" i="13" s="1"/>
  <c r="AJ3048" i="13"/>
  <c r="AH3049" i="13"/>
  <c r="AI3049" i="13" s="1"/>
  <c r="AJ3049" i="13"/>
  <c r="AH3050" i="13"/>
  <c r="AI3050" i="13" s="1"/>
  <c r="AJ3050" i="13"/>
  <c r="AH3051" i="13"/>
  <c r="AI3051" i="13" s="1"/>
  <c r="AJ3051" i="13"/>
  <c r="AH3052" i="13"/>
  <c r="AI3052" i="13" s="1"/>
  <c r="AJ3052" i="13"/>
  <c r="AH3053" i="13"/>
  <c r="AI3053" i="13" s="1"/>
  <c r="AJ3053" i="13"/>
  <c r="AH3054" i="13"/>
  <c r="AI3054" i="13" s="1"/>
  <c r="AJ3054" i="13"/>
  <c r="AH3055" i="13"/>
  <c r="AI3055" i="13" s="1"/>
  <c r="AJ3055" i="13"/>
  <c r="AH3056" i="13"/>
  <c r="AI3056" i="13" s="1"/>
  <c r="AJ3056" i="13"/>
  <c r="AH3057" i="13"/>
  <c r="AI3057" i="13" s="1"/>
  <c r="AJ3057" i="13"/>
  <c r="AH3058" i="13"/>
  <c r="AI3058" i="13" s="1"/>
  <c r="AJ3058" i="13"/>
  <c r="AH3059" i="13"/>
  <c r="AI3059" i="13" s="1"/>
  <c r="AJ3059" i="13"/>
  <c r="AH3060" i="13"/>
  <c r="AI3060" i="13" s="1"/>
  <c r="AJ3060" i="13"/>
  <c r="AH3061" i="13"/>
  <c r="AI3061" i="13" s="1"/>
  <c r="AJ3061" i="13"/>
  <c r="AH3062" i="13"/>
  <c r="AI3062" i="13" s="1"/>
  <c r="AJ3062" i="13"/>
  <c r="AH3063" i="13"/>
  <c r="AI3063" i="13" s="1"/>
  <c r="AJ3063" i="13"/>
  <c r="AH3064" i="13"/>
  <c r="AI3064" i="13" s="1"/>
  <c r="AJ3064" i="13"/>
  <c r="AH3065" i="13"/>
  <c r="AI3065" i="13" s="1"/>
  <c r="AJ3065" i="13"/>
  <c r="AH3066" i="13"/>
  <c r="AI3066" i="13" s="1"/>
  <c r="AJ3066" i="13"/>
  <c r="AH3067" i="13"/>
  <c r="AI3067" i="13" s="1"/>
  <c r="AJ3067" i="13"/>
  <c r="AH3068" i="13"/>
  <c r="AI3068" i="13" s="1"/>
  <c r="AJ3068" i="13"/>
  <c r="AH3069" i="13"/>
  <c r="AI3069" i="13" s="1"/>
  <c r="AJ3069" i="13"/>
  <c r="AH3070" i="13"/>
  <c r="AI3070" i="13" s="1"/>
  <c r="AJ3070" i="13"/>
  <c r="AH3071" i="13"/>
  <c r="AI3071" i="13" s="1"/>
  <c r="AJ3071" i="13"/>
  <c r="AH3072" i="13"/>
  <c r="AI3072" i="13" s="1"/>
  <c r="AJ3072" i="13"/>
  <c r="AH3073" i="13"/>
  <c r="AI3073" i="13" s="1"/>
  <c r="AJ3073" i="13"/>
  <c r="AH3074" i="13"/>
  <c r="AI3074" i="13" s="1"/>
  <c r="AJ3074" i="13"/>
  <c r="AH3075" i="13"/>
  <c r="AI3075" i="13" s="1"/>
  <c r="AJ3075" i="13"/>
  <c r="AH3076" i="13"/>
  <c r="AI3076" i="13" s="1"/>
  <c r="AJ3076" i="13"/>
  <c r="AH3077" i="13"/>
  <c r="AI3077" i="13" s="1"/>
  <c r="AJ3077" i="13"/>
  <c r="AH3078" i="13"/>
  <c r="AI3078" i="13" s="1"/>
  <c r="AJ3078" i="13"/>
  <c r="AH3079" i="13"/>
  <c r="AI3079" i="13" s="1"/>
  <c r="AJ3079" i="13"/>
  <c r="AH3080" i="13"/>
  <c r="AI3080" i="13" s="1"/>
  <c r="AJ3080" i="13"/>
  <c r="AH3081" i="13"/>
  <c r="AI3081" i="13" s="1"/>
  <c r="AJ3081" i="13"/>
  <c r="AH3082" i="13"/>
  <c r="AI3082" i="13" s="1"/>
  <c r="AJ3082" i="13"/>
  <c r="AH3083" i="13"/>
  <c r="AI3083" i="13" s="1"/>
  <c r="AJ3083" i="13"/>
  <c r="AH3084" i="13"/>
  <c r="AI3084" i="13" s="1"/>
  <c r="AJ3084" i="13"/>
  <c r="AH3085" i="13"/>
  <c r="AI3085" i="13" s="1"/>
  <c r="AJ3085" i="13"/>
  <c r="AH3086" i="13"/>
  <c r="AI3086" i="13" s="1"/>
  <c r="AJ3086" i="13"/>
  <c r="AH3087" i="13"/>
  <c r="AI3087" i="13" s="1"/>
  <c r="AJ3087" i="13"/>
  <c r="AH3088" i="13"/>
  <c r="AI3088" i="13" s="1"/>
  <c r="AJ3088" i="13"/>
  <c r="AH3089" i="13"/>
  <c r="AI3089" i="13" s="1"/>
  <c r="AJ3089" i="13"/>
  <c r="AH3090" i="13"/>
  <c r="AI3090" i="13" s="1"/>
  <c r="AJ3090" i="13"/>
  <c r="AH3091" i="13"/>
  <c r="AI3091" i="13" s="1"/>
  <c r="AJ3091" i="13"/>
  <c r="AH3092" i="13"/>
  <c r="AI3092" i="13" s="1"/>
  <c r="AJ3092" i="13"/>
  <c r="AH3093" i="13"/>
  <c r="AI3093" i="13" s="1"/>
  <c r="AJ3093" i="13"/>
  <c r="AH3094" i="13"/>
  <c r="AI3094" i="13" s="1"/>
  <c r="AJ3094" i="13"/>
  <c r="AH3095" i="13"/>
  <c r="AI3095" i="13" s="1"/>
  <c r="AJ3095" i="13"/>
  <c r="AH3096" i="13"/>
  <c r="AI3096" i="13" s="1"/>
  <c r="AJ3096" i="13"/>
  <c r="AH3097" i="13"/>
  <c r="AI3097" i="13" s="1"/>
  <c r="AJ3097" i="13"/>
  <c r="AH3098" i="13"/>
  <c r="AI3098" i="13" s="1"/>
  <c r="AJ3098" i="13"/>
  <c r="AH3099" i="13"/>
  <c r="AI3099" i="13" s="1"/>
  <c r="AJ3099" i="13"/>
  <c r="AH3100" i="13"/>
  <c r="AI3100" i="13" s="1"/>
  <c r="AJ3100" i="13"/>
  <c r="AH3101" i="13"/>
  <c r="AI3101" i="13" s="1"/>
  <c r="AJ3101" i="13"/>
  <c r="AH3102" i="13"/>
  <c r="AI3102" i="13" s="1"/>
  <c r="AJ3102" i="13"/>
  <c r="AH3103" i="13"/>
  <c r="AI3103" i="13" s="1"/>
  <c r="AJ3103" i="13"/>
  <c r="AH3104" i="13"/>
  <c r="AI3104" i="13" s="1"/>
  <c r="AJ3104" i="13"/>
  <c r="AH3105" i="13"/>
  <c r="AI3105" i="13" s="1"/>
  <c r="AJ3105" i="13"/>
  <c r="AH3106" i="13"/>
  <c r="AI3106" i="13" s="1"/>
  <c r="AJ3106" i="13"/>
  <c r="AH3107" i="13"/>
  <c r="AI3107" i="13" s="1"/>
  <c r="AJ3107" i="13"/>
  <c r="AH3108" i="13"/>
  <c r="AI3108" i="13" s="1"/>
  <c r="AJ3108" i="13"/>
  <c r="AH3109" i="13"/>
  <c r="AI3109" i="13" s="1"/>
  <c r="AJ3109" i="13"/>
  <c r="AH3110" i="13"/>
  <c r="AI3110" i="13" s="1"/>
  <c r="AJ3110" i="13"/>
  <c r="AH3111" i="13"/>
  <c r="AI3111" i="13" s="1"/>
  <c r="AJ3111" i="13"/>
  <c r="AH3112" i="13"/>
  <c r="AI3112" i="13" s="1"/>
  <c r="AJ3112" i="13"/>
  <c r="AH3113" i="13"/>
  <c r="AI3113" i="13" s="1"/>
  <c r="AJ3113" i="13"/>
  <c r="AH3114" i="13"/>
  <c r="AI3114" i="13" s="1"/>
  <c r="AJ3114" i="13"/>
  <c r="AH3115" i="13"/>
  <c r="AI3115" i="13" s="1"/>
  <c r="AJ3115" i="13"/>
  <c r="AH3116" i="13"/>
  <c r="AI3116" i="13" s="1"/>
  <c r="AJ3116" i="13"/>
  <c r="AH3117" i="13"/>
  <c r="AI3117" i="13" s="1"/>
  <c r="AJ3117" i="13"/>
  <c r="AH3118" i="13"/>
  <c r="AI3118" i="13" s="1"/>
  <c r="AJ3118" i="13"/>
  <c r="AH3119" i="13"/>
  <c r="AI3119" i="13" s="1"/>
  <c r="AJ3119" i="13"/>
  <c r="AH3120" i="13"/>
  <c r="AI3120" i="13" s="1"/>
  <c r="AJ3120" i="13"/>
  <c r="AH3121" i="13"/>
  <c r="AI3121" i="13" s="1"/>
  <c r="AJ3121" i="13"/>
  <c r="AH3122" i="13"/>
  <c r="AI3122" i="13" s="1"/>
  <c r="AJ3122" i="13"/>
  <c r="AH3123" i="13"/>
  <c r="AI3123" i="13" s="1"/>
  <c r="AJ3123" i="13"/>
  <c r="AH3124" i="13"/>
  <c r="AI3124" i="13" s="1"/>
  <c r="AJ3124" i="13"/>
  <c r="AH3125" i="13"/>
  <c r="AI3125" i="13" s="1"/>
  <c r="AJ3125" i="13"/>
  <c r="AH3126" i="13"/>
  <c r="AI3126" i="13" s="1"/>
  <c r="AJ3126" i="13"/>
  <c r="AH3127" i="13"/>
  <c r="AI3127" i="13" s="1"/>
  <c r="AJ3127" i="13"/>
  <c r="AH3128" i="13"/>
  <c r="AI3128" i="13" s="1"/>
  <c r="AJ3128" i="13"/>
  <c r="AH3129" i="13"/>
  <c r="AI3129" i="13" s="1"/>
  <c r="AJ3129" i="13"/>
  <c r="AH3130" i="13"/>
  <c r="AI3130" i="13" s="1"/>
  <c r="AJ3130" i="13"/>
  <c r="AH3131" i="13"/>
  <c r="AI3131" i="13" s="1"/>
  <c r="AJ3131" i="13"/>
  <c r="AH3132" i="13"/>
  <c r="AI3132" i="13" s="1"/>
  <c r="AJ3132" i="13"/>
  <c r="AH3133" i="13"/>
  <c r="AI3133" i="13" s="1"/>
  <c r="AJ3133" i="13"/>
  <c r="AH3134" i="13"/>
  <c r="AI3134" i="13" s="1"/>
  <c r="AJ3134" i="13"/>
  <c r="AH3135" i="13"/>
  <c r="AI3135" i="13" s="1"/>
  <c r="AJ3135" i="13"/>
  <c r="AH3136" i="13"/>
  <c r="AI3136" i="13" s="1"/>
  <c r="AJ3136" i="13"/>
  <c r="AH3137" i="13"/>
  <c r="AI3137" i="13" s="1"/>
  <c r="AJ3137" i="13"/>
  <c r="AH3138" i="13"/>
  <c r="AI3138" i="13" s="1"/>
  <c r="AJ3138" i="13"/>
  <c r="AH3139" i="13"/>
  <c r="AI3139" i="13" s="1"/>
  <c r="AJ3139" i="13"/>
  <c r="AH3140" i="13"/>
  <c r="AI3140" i="13" s="1"/>
  <c r="AJ3140" i="13"/>
  <c r="AH3141" i="13"/>
  <c r="AI3141" i="13" s="1"/>
  <c r="AJ3141" i="13"/>
  <c r="AH3142" i="13"/>
  <c r="AI3142" i="13" s="1"/>
  <c r="AJ3142" i="13"/>
  <c r="AH3143" i="13"/>
  <c r="AI3143" i="13" s="1"/>
  <c r="AJ3143" i="13"/>
  <c r="AH3144" i="13"/>
  <c r="AI3144" i="13" s="1"/>
  <c r="AJ3144" i="13"/>
  <c r="AH3145" i="13"/>
  <c r="AI3145" i="13" s="1"/>
  <c r="AJ3145" i="13"/>
  <c r="AH3146" i="13"/>
  <c r="AI3146" i="13" s="1"/>
  <c r="AJ3146" i="13"/>
  <c r="AH3147" i="13"/>
  <c r="AI3147" i="13" s="1"/>
  <c r="AJ3147" i="13"/>
  <c r="AH3148" i="13"/>
  <c r="AI3148" i="13" s="1"/>
  <c r="AJ3148" i="13"/>
  <c r="AH3149" i="13"/>
  <c r="AI3149" i="13" s="1"/>
  <c r="AJ3149" i="13"/>
  <c r="AH3150" i="13"/>
  <c r="AI3150" i="13" s="1"/>
  <c r="AJ3150" i="13"/>
  <c r="AH3151" i="13"/>
  <c r="AI3151" i="13" s="1"/>
  <c r="AJ3151" i="13"/>
  <c r="AH3152" i="13"/>
  <c r="AI3152" i="13" s="1"/>
  <c r="AJ3152" i="13"/>
  <c r="AH3153" i="13"/>
  <c r="AI3153" i="13" s="1"/>
  <c r="AJ3153" i="13"/>
  <c r="AH3154" i="13"/>
  <c r="AI3154" i="13" s="1"/>
  <c r="AJ3154" i="13"/>
  <c r="AH3155" i="13"/>
  <c r="AI3155" i="13" s="1"/>
  <c r="AJ3155" i="13"/>
  <c r="AH3156" i="13"/>
  <c r="AI3156" i="13" s="1"/>
  <c r="AJ3156" i="13"/>
  <c r="AH3157" i="13"/>
  <c r="AI3157" i="13" s="1"/>
  <c r="AJ3157" i="13"/>
  <c r="AH3158" i="13"/>
  <c r="AI3158" i="13" s="1"/>
  <c r="AJ3158" i="13"/>
  <c r="AH3159" i="13"/>
  <c r="AI3159" i="13" s="1"/>
  <c r="AJ3159" i="13"/>
  <c r="AH3160" i="13"/>
  <c r="AI3160" i="13" s="1"/>
  <c r="AJ3160" i="13"/>
  <c r="AH3161" i="13"/>
  <c r="AI3161" i="13" s="1"/>
  <c r="AJ3161" i="13"/>
  <c r="AH3162" i="13"/>
  <c r="AI3162" i="13" s="1"/>
  <c r="AJ3162" i="13"/>
  <c r="AH3163" i="13"/>
  <c r="AI3163" i="13" s="1"/>
  <c r="AJ3163" i="13"/>
  <c r="AH3164" i="13"/>
  <c r="AI3164" i="13" s="1"/>
  <c r="AJ3164" i="13"/>
  <c r="AH3165" i="13"/>
  <c r="AI3165" i="13" s="1"/>
  <c r="AJ3165" i="13"/>
  <c r="AH3166" i="13"/>
  <c r="AI3166" i="13" s="1"/>
  <c r="AJ3166" i="13"/>
  <c r="AH3167" i="13"/>
  <c r="AI3167" i="13" s="1"/>
  <c r="AJ3167" i="13"/>
  <c r="AH3168" i="13"/>
  <c r="AI3168" i="13" s="1"/>
  <c r="AJ3168" i="13"/>
  <c r="AH3169" i="13"/>
  <c r="AI3169" i="13" s="1"/>
  <c r="AJ3169" i="13"/>
  <c r="AH3170" i="13"/>
  <c r="AI3170" i="13" s="1"/>
  <c r="AJ3170" i="13"/>
  <c r="AH3171" i="13"/>
  <c r="AI3171" i="13" s="1"/>
  <c r="AJ3171" i="13"/>
  <c r="AH3172" i="13"/>
  <c r="AI3172" i="13" s="1"/>
  <c r="AJ3172" i="13"/>
  <c r="AH3173" i="13"/>
  <c r="AI3173" i="13" s="1"/>
  <c r="AJ3173" i="13"/>
  <c r="AH3174" i="13"/>
  <c r="AI3174" i="13" s="1"/>
  <c r="AJ3174" i="13"/>
  <c r="AH3175" i="13"/>
  <c r="AI3175" i="13" s="1"/>
  <c r="AJ3175" i="13"/>
  <c r="AH3176" i="13"/>
  <c r="AI3176" i="13" s="1"/>
  <c r="AJ3176" i="13"/>
  <c r="AH3177" i="13"/>
  <c r="AI3177" i="13" s="1"/>
  <c r="AJ3177" i="13"/>
  <c r="AH3178" i="13"/>
  <c r="AI3178" i="13" s="1"/>
  <c r="AJ3178" i="13"/>
  <c r="AH3179" i="13"/>
  <c r="AI3179" i="13" s="1"/>
  <c r="AJ3179" i="13"/>
  <c r="AH3180" i="13"/>
  <c r="AI3180" i="13" s="1"/>
  <c r="AJ3180" i="13"/>
  <c r="AH3181" i="13"/>
  <c r="AI3181" i="13" s="1"/>
  <c r="AJ3181" i="13"/>
  <c r="AH3182" i="13"/>
  <c r="AI3182" i="13" s="1"/>
  <c r="AJ3182" i="13"/>
  <c r="AH3183" i="13"/>
  <c r="AI3183" i="13" s="1"/>
  <c r="AJ3183" i="13"/>
  <c r="AH3184" i="13"/>
  <c r="AI3184" i="13" s="1"/>
  <c r="AJ3184" i="13"/>
  <c r="AH3185" i="13"/>
  <c r="AI3185" i="13" s="1"/>
  <c r="AJ3185" i="13"/>
  <c r="AH3186" i="13"/>
  <c r="AI3186" i="13" s="1"/>
  <c r="AJ3186" i="13"/>
  <c r="AH3187" i="13"/>
  <c r="AI3187" i="13" s="1"/>
  <c r="AJ3187" i="13"/>
  <c r="AH3188" i="13"/>
  <c r="AI3188" i="13" s="1"/>
  <c r="AJ3188" i="13"/>
  <c r="AH3189" i="13"/>
  <c r="AI3189" i="13" s="1"/>
  <c r="AJ3189" i="13"/>
  <c r="AH3190" i="13"/>
  <c r="AI3190" i="13" s="1"/>
  <c r="AJ3190" i="13"/>
  <c r="AH3191" i="13"/>
  <c r="AI3191" i="13" s="1"/>
  <c r="AJ3191" i="13"/>
  <c r="AH3192" i="13"/>
  <c r="AI3192" i="13" s="1"/>
  <c r="AJ3192" i="13"/>
  <c r="AH3193" i="13"/>
  <c r="AI3193" i="13" s="1"/>
  <c r="AJ3193" i="13"/>
  <c r="AH3194" i="13"/>
  <c r="AI3194" i="13" s="1"/>
  <c r="AJ3194" i="13"/>
  <c r="AH3195" i="13"/>
  <c r="AI3195" i="13" s="1"/>
  <c r="AJ3195" i="13"/>
  <c r="AH3196" i="13"/>
  <c r="AI3196" i="13" s="1"/>
  <c r="AJ3196" i="13"/>
  <c r="AH3197" i="13"/>
  <c r="AI3197" i="13" s="1"/>
  <c r="AJ3197" i="13"/>
  <c r="AH3198" i="13"/>
  <c r="AI3198" i="13" s="1"/>
  <c r="AJ3198" i="13"/>
  <c r="AH3199" i="13"/>
  <c r="AI3199" i="13" s="1"/>
  <c r="AJ3199" i="13"/>
  <c r="AH3200" i="13"/>
  <c r="AI3200" i="13" s="1"/>
  <c r="AJ3200" i="13"/>
  <c r="AH3201" i="13"/>
  <c r="AI3201" i="13" s="1"/>
  <c r="AJ3201" i="13"/>
  <c r="AH3202" i="13"/>
  <c r="AI3202" i="13" s="1"/>
  <c r="AJ3202" i="13"/>
  <c r="AH3203" i="13"/>
  <c r="AI3203" i="13" s="1"/>
  <c r="AJ3203" i="13"/>
  <c r="AH3204" i="13"/>
  <c r="AI3204" i="13" s="1"/>
  <c r="AJ3204" i="13"/>
  <c r="AH3205" i="13"/>
  <c r="AI3205" i="13" s="1"/>
  <c r="AJ3205" i="13"/>
  <c r="AH3206" i="13"/>
  <c r="AI3206" i="13" s="1"/>
  <c r="AJ3206" i="13"/>
  <c r="AH3207" i="13"/>
  <c r="AI3207" i="13" s="1"/>
  <c r="AJ3207" i="13"/>
  <c r="AH3208" i="13"/>
  <c r="AI3208" i="13" s="1"/>
  <c r="AJ3208" i="13"/>
  <c r="AH3209" i="13"/>
  <c r="AI3209" i="13" s="1"/>
  <c r="AJ3209" i="13"/>
  <c r="AH3210" i="13"/>
  <c r="AI3210" i="13" s="1"/>
  <c r="AJ3210" i="13"/>
  <c r="AH3211" i="13"/>
  <c r="AI3211" i="13" s="1"/>
  <c r="AJ3211" i="13"/>
  <c r="AH3212" i="13"/>
  <c r="AI3212" i="13" s="1"/>
  <c r="AJ3212" i="13"/>
  <c r="AH3213" i="13"/>
  <c r="AI3213" i="13" s="1"/>
  <c r="AJ3213" i="13"/>
  <c r="AH3214" i="13"/>
  <c r="AI3214" i="13" s="1"/>
  <c r="AJ3214" i="13"/>
  <c r="AH3215" i="13"/>
  <c r="AI3215" i="13" s="1"/>
  <c r="AJ3215" i="13"/>
  <c r="AH3216" i="13"/>
  <c r="AI3216" i="13" s="1"/>
  <c r="AJ3216" i="13"/>
  <c r="AH3217" i="13"/>
  <c r="AI3217" i="13" s="1"/>
  <c r="AJ3217" i="13"/>
  <c r="AH3218" i="13"/>
  <c r="AI3218" i="13" s="1"/>
  <c r="AJ3218" i="13"/>
  <c r="AH3219" i="13"/>
  <c r="AI3219" i="13" s="1"/>
  <c r="AJ3219" i="13"/>
  <c r="AH3220" i="13"/>
  <c r="AI3220" i="13" s="1"/>
  <c r="AJ3220" i="13"/>
  <c r="AH3221" i="13"/>
  <c r="AI3221" i="13" s="1"/>
  <c r="AJ3221" i="13"/>
  <c r="AH3222" i="13"/>
  <c r="AI3222" i="13" s="1"/>
  <c r="AJ3222" i="13"/>
  <c r="AH3223" i="13"/>
  <c r="AI3223" i="13" s="1"/>
  <c r="AJ3223" i="13"/>
  <c r="AH3224" i="13"/>
  <c r="AI3224" i="13" s="1"/>
  <c r="AJ3224" i="13"/>
  <c r="AH3225" i="13"/>
  <c r="AI3225" i="13" s="1"/>
  <c r="AJ3225" i="13"/>
  <c r="AH3226" i="13"/>
  <c r="AI3226" i="13" s="1"/>
  <c r="AJ3226" i="13"/>
  <c r="AH3227" i="13"/>
  <c r="AI3227" i="13" s="1"/>
  <c r="AJ3227" i="13"/>
  <c r="AH3228" i="13"/>
  <c r="AI3228" i="13" s="1"/>
  <c r="AJ3228" i="13"/>
  <c r="AH3229" i="13"/>
  <c r="AI3229" i="13" s="1"/>
  <c r="AJ3229" i="13"/>
  <c r="AH3230" i="13"/>
  <c r="AI3230" i="13" s="1"/>
  <c r="AJ3230" i="13"/>
  <c r="AH3231" i="13"/>
  <c r="AI3231" i="13" s="1"/>
  <c r="AJ3231" i="13"/>
  <c r="AH3232" i="13"/>
  <c r="AI3232" i="13" s="1"/>
  <c r="AJ3232" i="13"/>
  <c r="AH3233" i="13"/>
  <c r="AI3233" i="13" s="1"/>
  <c r="AJ3233" i="13"/>
  <c r="AH3234" i="13"/>
  <c r="AI3234" i="13" s="1"/>
  <c r="AJ3234" i="13"/>
  <c r="AH3235" i="13"/>
  <c r="AI3235" i="13" s="1"/>
  <c r="AJ3235" i="13"/>
  <c r="AH3236" i="13"/>
  <c r="AI3236" i="13" s="1"/>
  <c r="AJ3236" i="13"/>
  <c r="AH3237" i="13"/>
  <c r="AI3237" i="13" s="1"/>
  <c r="AJ3237" i="13"/>
  <c r="AH3238" i="13"/>
  <c r="AI3238" i="13" s="1"/>
  <c r="AJ3238" i="13"/>
  <c r="AH3239" i="13"/>
  <c r="AI3239" i="13" s="1"/>
  <c r="AJ3239" i="13"/>
  <c r="AH3240" i="13"/>
  <c r="AI3240" i="13" s="1"/>
  <c r="AJ3240" i="13"/>
  <c r="AH3241" i="13"/>
  <c r="AI3241" i="13" s="1"/>
  <c r="AJ3241" i="13"/>
  <c r="AH3242" i="13"/>
  <c r="AI3242" i="13" s="1"/>
  <c r="AJ3242" i="13"/>
  <c r="AH3243" i="13"/>
  <c r="AI3243" i="13" s="1"/>
  <c r="AJ3243" i="13"/>
  <c r="AH3244" i="13"/>
  <c r="AI3244" i="13" s="1"/>
  <c r="AJ3244" i="13"/>
  <c r="AH3245" i="13"/>
  <c r="AI3245" i="13" s="1"/>
  <c r="AJ3245" i="13"/>
  <c r="AH3246" i="13"/>
  <c r="AI3246" i="13" s="1"/>
  <c r="AJ3246" i="13"/>
  <c r="AH3247" i="13"/>
  <c r="AI3247" i="13" s="1"/>
  <c r="AJ3247" i="13"/>
  <c r="AH3248" i="13"/>
  <c r="AI3248" i="13" s="1"/>
  <c r="AJ3248" i="13"/>
  <c r="AH3249" i="13"/>
  <c r="AI3249" i="13" s="1"/>
  <c r="AJ3249" i="13"/>
  <c r="AH3250" i="13"/>
  <c r="AI3250" i="13" s="1"/>
  <c r="AJ3250" i="13"/>
  <c r="AH3251" i="13"/>
  <c r="AI3251" i="13" s="1"/>
  <c r="AJ3251" i="13"/>
  <c r="AH3252" i="13"/>
  <c r="AI3252" i="13" s="1"/>
  <c r="AJ3252" i="13"/>
  <c r="AH3253" i="13"/>
  <c r="AI3253" i="13" s="1"/>
  <c r="AJ3253" i="13"/>
  <c r="AH3254" i="13"/>
  <c r="AI3254" i="13" s="1"/>
  <c r="AJ3254" i="13"/>
  <c r="AH3255" i="13"/>
  <c r="AI3255" i="13" s="1"/>
  <c r="AJ3255" i="13"/>
  <c r="AH3256" i="13"/>
  <c r="AI3256" i="13" s="1"/>
  <c r="AJ3256" i="13"/>
  <c r="AH3257" i="13"/>
  <c r="AI3257" i="13" s="1"/>
  <c r="AJ3257" i="13"/>
  <c r="AH3258" i="13"/>
  <c r="AI3258" i="13" s="1"/>
  <c r="AJ3258" i="13"/>
  <c r="AH3259" i="13"/>
  <c r="AI3259" i="13" s="1"/>
  <c r="AJ3259" i="13"/>
  <c r="AH3260" i="13"/>
  <c r="AI3260" i="13" s="1"/>
  <c r="AJ3260" i="13"/>
  <c r="AH3261" i="13"/>
  <c r="AI3261" i="13" s="1"/>
  <c r="AJ3261" i="13"/>
  <c r="AH3262" i="13"/>
  <c r="AI3262" i="13" s="1"/>
  <c r="AJ3262" i="13"/>
  <c r="AH3263" i="13"/>
  <c r="AI3263" i="13" s="1"/>
  <c r="AJ3263" i="13"/>
  <c r="AH3264" i="13"/>
  <c r="AI3264" i="13" s="1"/>
  <c r="AJ3264" i="13"/>
  <c r="AH3265" i="13"/>
  <c r="AI3265" i="13" s="1"/>
  <c r="AJ3265" i="13"/>
  <c r="AH3266" i="13"/>
  <c r="AI3266" i="13" s="1"/>
  <c r="AJ3266" i="13"/>
  <c r="AH3267" i="13"/>
  <c r="AI3267" i="13" s="1"/>
  <c r="AJ3267" i="13"/>
  <c r="AH3268" i="13"/>
  <c r="AI3268" i="13" s="1"/>
  <c r="AJ3268" i="13"/>
  <c r="AH3269" i="13"/>
  <c r="AI3269" i="13" s="1"/>
  <c r="AJ3269" i="13"/>
  <c r="AH3270" i="13"/>
  <c r="AI3270" i="13" s="1"/>
  <c r="AJ3270" i="13"/>
  <c r="AH3271" i="13"/>
  <c r="AI3271" i="13" s="1"/>
  <c r="AJ3271" i="13"/>
  <c r="AH3272" i="13"/>
  <c r="AI3272" i="13" s="1"/>
  <c r="AJ3272" i="13"/>
  <c r="AH3273" i="13"/>
  <c r="AI3273" i="13" s="1"/>
  <c r="AJ3273" i="13"/>
  <c r="AH3274" i="13"/>
  <c r="AI3274" i="13" s="1"/>
  <c r="AJ3274" i="13"/>
  <c r="AH3275" i="13"/>
  <c r="AI3275" i="13" s="1"/>
  <c r="AJ3275" i="13"/>
  <c r="AH3276" i="13"/>
  <c r="AI3276" i="13" s="1"/>
  <c r="AJ3276" i="13"/>
  <c r="AH3277" i="13"/>
  <c r="AI3277" i="13" s="1"/>
  <c r="AJ3277" i="13"/>
  <c r="AH3278" i="13"/>
  <c r="AI3278" i="13" s="1"/>
  <c r="AJ3278" i="13"/>
  <c r="AH3279" i="13"/>
  <c r="AI3279" i="13" s="1"/>
  <c r="AJ3279" i="13"/>
  <c r="AH3280" i="13"/>
  <c r="AI3280" i="13" s="1"/>
  <c r="AJ3280" i="13"/>
  <c r="AH3281" i="13"/>
  <c r="AI3281" i="13" s="1"/>
  <c r="AJ3281" i="13"/>
  <c r="AH3282" i="13"/>
  <c r="AI3282" i="13" s="1"/>
  <c r="AJ3282" i="13"/>
  <c r="AH3283" i="13"/>
  <c r="AI3283" i="13" s="1"/>
  <c r="AJ3283" i="13"/>
  <c r="AH3284" i="13"/>
  <c r="AI3284" i="13" s="1"/>
  <c r="AJ3284" i="13"/>
  <c r="AH3285" i="13"/>
  <c r="AI3285" i="13" s="1"/>
  <c r="AJ3285" i="13"/>
  <c r="AH3286" i="13"/>
  <c r="AI3286" i="13" s="1"/>
  <c r="AJ3286" i="13"/>
  <c r="AH3287" i="13"/>
  <c r="AI3287" i="13" s="1"/>
  <c r="AJ3287" i="13"/>
  <c r="AH3288" i="13"/>
  <c r="AI3288" i="13" s="1"/>
  <c r="AJ3288" i="13"/>
  <c r="AH3289" i="13"/>
  <c r="AI3289" i="13" s="1"/>
  <c r="AJ3289" i="13"/>
  <c r="AH3290" i="13"/>
  <c r="AI3290" i="13" s="1"/>
  <c r="AJ3290" i="13"/>
  <c r="AH3291" i="13"/>
  <c r="AI3291" i="13" s="1"/>
  <c r="AJ3291" i="13"/>
  <c r="AH3292" i="13"/>
  <c r="AI3292" i="13" s="1"/>
  <c r="AJ3292" i="13"/>
  <c r="AH3293" i="13"/>
  <c r="AI3293" i="13" s="1"/>
  <c r="AJ3293" i="13"/>
  <c r="AH3294" i="13"/>
  <c r="AI3294" i="13" s="1"/>
  <c r="AJ3294" i="13"/>
  <c r="AH3295" i="13"/>
  <c r="AI3295" i="13" s="1"/>
  <c r="AJ3295" i="13"/>
  <c r="AH3296" i="13"/>
  <c r="AI3296" i="13" s="1"/>
  <c r="AJ3296" i="13"/>
  <c r="AH3297" i="13"/>
  <c r="AI3297" i="13" s="1"/>
  <c r="AJ3297" i="13"/>
  <c r="AH3298" i="13"/>
  <c r="AI3298" i="13" s="1"/>
  <c r="AJ3298" i="13"/>
  <c r="AH3299" i="13"/>
  <c r="AI3299" i="13" s="1"/>
  <c r="AJ3299" i="13"/>
  <c r="AH3300" i="13"/>
  <c r="AI3300" i="13" s="1"/>
  <c r="AJ3300" i="13"/>
  <c r="AH3301" i="13"/>
  <c r="AI3301" i="13" s="1"/>
  <c r="AJ3301" i="13"/>
  <c r="AH3302" i="13"/>
  <c r="AI3302" i="13" s="1"/>
  <c r="AJ3302" i="13"/>
  <c r="AH3303" i="13"/>
  <c r="AI3303" i="13" s="1"/>
  <c r="AJ3303" i="13"/>
  <c r="AH3304" i="13"/>
  <c r="AI3304" i="13" s="1"/>
  <c r="AJ3304" i="13"/>
  <c r="AH3305" i="13"/>
  <c r="AI3305" i="13" s="1"/>
  <c r="AJ3305" i="13"/>
  <c r="AH3306" i="13"/>
  <c r="AI3306" i="13" s="1"/>
  <c r="AJ3306" i="13"/>
  <c r="AH3307" i="13"/>
  <c r="AI3307" i="13" s="1"/>
  <c r="AJ3307" i="13"/>
  <c r="AH3308" i="13"/>
  <c r="AI3308" i="13" s="1"/>
  <c r="AJ3308" i="13"/>
  <c r="AH3309" i="13"/>
  <c r="AI3309" i="13" s="1"/>
  <c r="AJ3309" i="13"/>
  <c r="AH3310" i="13"/>
  <c r="AI3310" i="13" s="1"/>
  <c r="AJ3310" i="13"/>
  <c r="AH3311" i="13"/>
  <c r="AI3311" i="13" s="1"/>
  <c r="AJ3311" i="13"/>
  <c r="AH3312" i="13"/>
  <c r="AI3312" i="13" s="1"/>
  <c r="AJ3312" i="13"/>
  <c r="AH3313" i="13"/>
  <c r="AI3313" i="13" s="1"/>
  <c r="AJ3313" i="13"/>
  <c r="AH3314" i="13"/>
  <c r="AI3314" i="13" s="1"/>
  <c r="AJ3314" i="13"/>
  <c r="AH3315" i="13"/>
  <c r="AI3315" i="13" s="1"/>
  <c r="AJ3315" i="13"/>
  <c r="AH3316" i="13"/>
  <c r="AI3316" i="13" s="1"/>
  <c r="AJ3316" i="13"/>
  <c r="AH3317" i="13"/>
  <c r="AI3317" i="13" s="1"/>
  <c r="AJ3317" i="13"/>
  <c r="AH3318" i="13"/>
  <c r="AI3318" i="13" s="1"/>
  <c r="AJ3318" i="13"/>
  <c r="AH3319" i="13"/>
  <c r="AI3319" i="13" s="1"/>
  <c r="AJ3319" i="13"/>
  <c r="AH3320" i="13"/>
  <c r="AI3320" i="13" s="1"/>
  <c r="AJ3320" i="13"/>
  <c r="AH3321" i="13"/>
  <c r="AI3321" i="13" s="1"/>
  <c r="AJ3321" i="13"/>
  <c r="AH3322" i="13"/>
  <c r="AI3322" i="13" s="1"/>
  <c r="AJ3322" i="13"/>
  <c r="AH3323" i="13"/>
  <c r="AI3323" i="13" s="1"/>
  <c r="AJ3323" i="13"/>
  <c r="AH3324" i="13"/>
  <c r="AI3324" i="13" s="1"/>
  <c r="AJ3324" i="13"/>
  <c r="AH3325" i="13"/>
  <c r="AI3325" i="13" s="1"/>
  <c r="AJ3325" i="13"/>
  <c r="AH3326" i="13"/>
  <c r="AI3326" i="13" s="1"/>
  <c r="AJ3326" i="13"/>
  <c r="AH3327" i="13"/>
  <c r="AI3327" i="13" s="1"/>
  <c r="AJ3327" i="13"/>
  <c r="AH3328" i="13"/>
  <c r="AI3328" i="13" s="1"/>
  <c r="AJ3328" i="13"/>
  <c r="AH3329" i="13"/>
  <c r="AI3329" i="13" s="1"/>
  <c r="AJ3329" i="13"/>
  <c r="AH3330" i="13"/>
  <c r="AI3330" i="13" s="1"/>
  <c r="AJ3330" i="13"/>
  <c r="AH3331" i="13"/>
  <c r="AI3331" i="13" s="1"/>
  <c r="AJ3331" i="13"/>
  <c r="AH3332" i="13"/>
  <c r="AI3332" i="13" s="1"/>
  <c r="AJ3332" i="13"/>
  <c r="AH3333" i="13"/>
  <c r="AI3333" i="13" s="1"/>
  <c r="AJ3333" i="13"/>
  <c r="AH3334" i="13"/>
  <c r="AI3334" i="13" s="1"/>
  <c r="AJ3334" i="13"/>
  <c r="AH3335" i="13"/>
  <c r="AI3335" i="13" s="1"/>
  <c r="AJ3335" i="13"/>
  <c r="AH3336" i="13"/>
  <c r="AI3336" i="13" s="1"/>
  <c r="AJ3336" i="13"/>
  <c r="AH3337" i="13"/>
  <c r="AI3337" i="13" s="1"/>
  <c r="AJ3337" i="13"/>
  <c r="AH3338" i="13"/>
  <c r="AI3338" i="13" s="1"/>
  <c r="AJ3338" i="13"/>
  <c r="AH3339" i="13"/>
  <c r="AI3339" i="13" s="1"/>
  <c r="AJ3339" i="13"/>
  <c r="AH3340" i="13"/>
  <c r="AI3340" i="13" s="1"/>
  <c r="AJ3340" i="13"/>
  <c r="AH3341" i="13"/>
  <c r="AI3341" i="13" s="1"/>
  <c r="AJ3341" i="13"/>
  <c r="AH3342" i="13"/>
  <c r="AI3342" i="13" s="1"/>
  <c r="AJ3342" i="13"/>
  <c r="AH3343" i="13"/>
  <c r="AI3343" i="13" s="1"/>
  <c r="AJ3343" i="13"/>
  <c r="AH3344" i="13"/>
  <c r="AI3344" i="13" s="1"/>
  <c r="AJ3344" i="13"/>
  <c r="AH3345" i="13"/>
  <c r="AI3345" i="13" s="1"/>
  <c r="AJ3345" i="13"/>
  <c r="AH3346" i="13"/>
  <c r="AI3346" i="13" s="1"/>
  <c r="AJ3346" i="13"/>
  <c r="AH3347" i="13"/>
  <c r="AI3347" i="13" s="1"/>
  <c r="AJ3347" i="13"/>
  <c r="AH3348" i="13"/>
  <c r="AI3348" i="13" s="1"/>
  <c r="AJ3348" i="13"/>
  <c r="AH3349" i="13"/>
  <c r="AI3349" i="13" s="1"/>
  <c r="AJ3349" i="13"/>
  <c r="AH3350" i="13"/>
  <c r="AI3350" i="13" s="1"/>
  <c r="AJ3350" i="13"/>
  <c r="AH3351" i="13"/>
  <c r="AI3351" i="13" s="1"/>
  <c r="AJ3351" i="13"/>
  <c r="AH3352" i="13"/>
  <c r="AI3352" i="13" s="1"/>
  <c r="AJ3352" i="13"/>
  <c r="AH3353" i="13"/>
  <c r="AI3353" i="13" s="1"/>
  <c r="AJ3353" i="13"/>
  <c r="AH3354" i="13"/>
  <c r="AI3354" i="13" s="1"/>
  <c r="AJ3354" i="13"/>
  <c r="AH3355" i="13"/>
  <c r="AI3355" i="13" s="1"/>
  <c r="AJ3355" i="13"/>
  <c r="AH3356" i="13"/>
  <c r="AI3356" i="13" s="1"/>
  <c r="AJ3356" i="13"/>
  <c r="AH3357" i="13"/>
  <c r="AI3357" i="13" s="1"/>
  <c r="AJ3357" i="13"/>
  <c r="AH3358" i="13"/>
  <c r="AI3358" i="13" s="1"/>
  <c r="AJ3358" i="13"/>
  <c r="AH3359" i="13"/>
  <c r="AI3359" i="13" s="1"/>
  <c r="AJ3359" i="13"/>
  <c r="AH3360" i="13"/>
  <c r="AI3360" i="13" s="1"/>
  <c r="AJ3360" i="13"/>
  <c r="AH3361" i="13"/>
  <c r="AI3361" i="13" s="1"/>
  <c r="AJ3361" i="13"/>
  <c r="AH3362" i="13"/>
  <c r="AI3362" i="13" s="1"/>
  <c r="AJ3362" i="13"/>
  <c r="AH3363" i="13"/>
  <c r="AI3363" i="13" s="1"/>
  <c r="AJ3363" i="13"/>
  <c r="AH3364" i="13"/>
  <c r="AI3364" i="13" s="1"/>
  <c r="AJ3364" i="13"/>
  <c r="AH3365" i="13"/>
  <c r="AI3365" i="13" s="1"/>
  <c r="AJ3365" i="13"/>
  <c r="AH3366" i="13"/>
  <c r="AI3366" i="13" s="1"/>
  <c r="AJ3366" i="13"/>
  <c r="AH3367" i="13"/>
  <c r="AI3367" i="13" s="1"/>
  <c r="AJ3367" i="13"/>
  <c r="AH3368" i="13"/>
  <c r="AI3368" i="13" s="1"/>
  <c r="AJ3368" i="13"/>
  <c r="AH3369" i="13"/>
  <c r="AI3369" i="13" s="1"/>
  <c r="AJ3369" i="13"/>
  <c r="AH3370" i="13"/>
  <c r="AI3370" i="13" s="1"/>
  <c r="AJ3370" i="13"/>
  <c r="AH3371" i="13"/>
  <c r="AI3371" i="13" s="1"/>
  <c r="AJ3371" i="13"/>
  <c r="AH3372" i="13"/>
  <c r="AI3372" i="13" s="1"/>
  <c r="AJ3372" i="13"/>
  <c r="AH3373" i="13"/>
  <c r="AI3373" i="13" s="1"/>
  <c r="AJ3373" i="13"/>
  <c r="AH3374" i="13"/>
  <c r="AI3374" i="13" s="1"/>
  <c r="AJ3374" i="13"/>
  <c r="AH3375" i="13"/>
  <c r="AI3375" i="13" s="1"/>
  <c r="AJ3375" i="13"/>
  <c r="AH3376" i="13"/>
  <c r="AI3376" i="13" s="1"/>
  <c r="AJ3376" i="13"/>
  <c r="AH3377" i="13"/>
  <c r="AI3377" i="13" s="1"/>
  <c r="AJ3377" i="13"/>
  <c r="AH3378" i="13"/>
  <c r="AI3378" i="13" s="1"/>
  <c r="AJ3378" i="13"/>
  <c r="AH3379" i="13"/>
  <c r="AI3379" i="13" s="1"/>
  <c r="AJ3379" i="13"/>
  <c r="AH3380" i="13"/>
  <c r="AI3380" i="13" s="1"/>
  <c r="AJ3380" i="13"/>
  <c r="AH3381" i="13"/>
  <c r="AI3381" i="13" s="1"/>
  <c r="AJ3381" i="13"/>
  <c r="AH3382" i="13"/>
  <c r="AI3382" i="13" s="1"/>
  <c r="AJ3382" i="13"/>
  <c r="AH3383" i="13"/>
  <c r="AI3383" i="13" s="1"/>
  <c r="AJ3383" i="13"/>
  <c r="AH3384" i="13"/>
  <c r="AI3384" i="13" s="1"/>
  <c r="AJ3384" i="13"/>
  <c r="AH3385" i="13"/>
  <c r="AI3385" i="13" s="1"/>
  <c r="AJ3385" i="13"/>
  <c r="AH3386" i="13"/>
  <c r="AI3386" i="13" s="1"/>
  <c r="AJ3386" i="13"/>
  <c r="AH3387" i="13"/>
  <c r="AI3387" i="13" s="1"/>
  <c r="AJ3387" i="13"/>
  <c r="AH3388" i="13"/>
  <c r="AI3388" i="13" s="1"/>
  <c r="AJ3388" i="13"/>
  <c r="AH3389" i="13"/>
  <c r="AI3389" i="13" s="1"/>
  <c r="AJ3389" i="13"/>
  <c r="AH3390" i="13"/>
  <c r="AI3390" i="13" s="1"/>
  <c r="AJ3390" i="13"/>
  <c r="AH3391" i="13"/>
  <c r="AI3391" i="13" s="1"/>
  <c r="AJ3391" i="13"/>
  <c r="AH3392" i="13"/>
  <c r="AI3392" i="13" s="1"/>
  <c r="AJ3392" i="13"/>
  <c r="AH3393" i="13"/>
  <c r="AI3393" i="13" s="1"/>
  <c r="AJ3393" i="13"/>
  <c r="AH3394" i="13"/>
  <c r="AI3394" i="13" s="1"/>
  <c r="AJ3394" i="13"/>
  <c r="AH3395" i="13"/>
  <c r="AI3395" i="13" s="1"/>
  <c r="AJ3395" i="13"/>
  <c r="AH3396" i="13"/>
  <c r="AI3396" i="13" s="1"/>
  <c r="AJ3396" i="13"/>
  <c r="AH3397" i="13"/>
  <c r="AI3397" i="13" s="1"/>
  <c r="AJ3397" i="13"/>
  <c r="AH3398" i="13"/>
  <c r="AI3398" i="13" s="1"/>
  <c r="AJ3398" i="13"/>
  <c r="AH3399" i="13"/>
  <c r="AI3399" i="13" s="1"/>
  <c r="AJ3399" i="13"/>
  <c r="AH3400" i="13"/>
  <c r="AI3400" i="13" s="1"/>
  <c r="AJ3400" i="13"/>
  <c r="AH3401" i="13"/>
  <c r="AI3401" i="13" s="1"/>
  <c r="AJ3401" i="13"/>
  <c r="AH3402" i="13"/>
  <c r="AI3402" i="13" s="1"/>
  <c r="AJ3402" i="13"/>
  <c r="AH3403" i="13"/>
  <c r="AI3403" i="13" s="1"/>
  <c r="AJ3403" i="13"/>
  <c r="AH3404" i="13"/>
  <c r="AI3404" i="13" s="1"/>
  <c r="AJ3404" i="13"/>
  <c r="AH3405" i="13"/>
  <c r="AI3405" i="13" s="1"/>
  <c r="AJ3405" i="13"/>
  <c r="AH3406" i="13"/>
  <c r="AI3406" i="13" s="1"/>
  <c r="AJ3406" i="13"/>
  <c r="AH3407" i="13"/>
  <c r="AI3407" i="13" s="1"/>
  <c r="AJ3407" i="13"/>
  <c r="AH3408" i="13"/>
  <c r="AI3408" i="13" s="1"/>
  <c r="AJ3408" i="13"/>
  <c r="AH3409" i="13"/>
  <c r="AI3409" i="13" s="1"/>
  <c r="AJ3409" i="13"/>
  <c r="AH3410" i="13"/>
  <c r="AI3410" i="13" s="1"/>
  <c r="AJ3410" i="13"/>
  <c r="AH3411" i="13"/>
  <c r="AI3411" i="13" s="1"/>
  <c r="AJ3411" i="13"/>
  <c r="AH3412" i="13"/>
  <c r="AI3412" i="13" s="1"/>
  <c r="AJ3412" i="13"/>
  <c r="AH3413" i="13"/>
  <c r="AI3413" i="13" s="1"/>
  <c r="AJ3413" i="13"/>
  <c r="AH3414" i="13"/>
  <c r="AI3414" i="13" s="1"/>
  <c r="AJ3414" i="13"/>
  <c r="AH3415" i="13"/>
  <c r="AI3415" i="13" s="1"/>
  <c r="AJ3415" i="13"/>
  <c r="AH3416" i="13"/>
  <c r="AI3416" i="13" s="1"/>
  <c r="AJ3416" i="13"/>
  <c r="AH3417" i="13"/>
  <c r="AI3417" i="13" s="1"/>
  <c r="AJ3417" i="13"/>
  <c r="AH3418" i="13"/>
  <c r="AI3418" i="13" s="1"/>
  <c r="AJ3418" i="13"/>
  <c r="AH3419" i="13"/>
  <c r="AI3419" i="13" s="1"/>
  <c r="AJ3419" i="13"/>
  <c r="AH3420" i="13"/>
  <c r="AI3420" i="13" s="1"/>
  <c r="AJ3420" i="13"/>
  <c r="AH3421" i="13"/>
  <c r="AI3421" i="13" s="1"/>
  <c r="AJ3421" i="13"/>
  <c r="AH3422" i="13"/>
  <c r="AI3422" i="13" s="1"/>
  <c r="AJ3422" i="13"/>
  <c r="AH3423" i="13"/>
  <c r="AI3423" i="13" s="1"/>
  <c r="AJ3423" i="13"/>
  <c r="AH3424" i="13"/>
  <c r="AI3424" i="13" s="1"/>
  <c r="AJ3424" i="13"/>
  <c r="AH3425" i="13"/>
  <c r="AI3425" i="13" s="1"/>
  <c r="AJ3425" i="13"/>
  <c r="AH3426" i="13"/>
  <c r="AI3426" i="13" s="1"/>
  <c r="AJ3426" i="13"/>
  <c r="AH3427" i="13"/>
  <c r="AI3427" i="13" s="1"/>
  <c r="AJ3427" i="13"/>
  <c r="AH3428" i="13"/>
  <c r="AI3428" i="13" s="1"/>
  <c r="AJ3428" i="13"/>
  <c r="AH3429" i="13"/>
  <c r="AI3429" i="13" s="1"/>
  <c r="AJ3429" i="13"/>
  <c r="AH3430" i="13"/>
  <c r="AI3430" i="13" s="1"/>
  <c r="AJ3430" i="13"/>
  <c r="AH3431" i="13"/>
  <c r="AI3431" i="13" s="1"/>
  <c r="AJ3431" i="13"/>
  <c r="AH3432" i="13"/>
  <c r="AI3432" i="13" s="1"/>
  <c r="AJ3432" i="13"/>
  <c r="AH3433" i="13"/>
  <c r="AI3433" i="13" s="1"/>
  <c r="AJ3433" i="13"/>
  <c r="AH3434" i="13"/>
  <c r="AI3434" i="13" s="1"/>
  <c r="AJ3434" i="13"/>
  <c r="AH3435" i="13"/>
  <c r="AI3435" i="13" s="1"/>
  <c r="AJ3435" i="13"/>
  <c r="AH3436" i="13"/>
  <c r="AI3436" i="13" s="1"/>
  <c r="AJ3436" i="13"/>
  <c r="AH3437" i="13"/>
  <c r="AI3437" i="13" s="1"/>
  <c r="AJ3437" i="13"/>
  <c r="AH3438" i="13"/>
  <c r="AI3438" i="13" s="1"/>
  <c r="AJ3438" i="13"/>
  <c r="AH3439" i="13"/>
  <c r="AI3439" i="13" s="1"/>
  <c r="AJ3439" i="13"/>
  <c r="AH3440" i="13"/>
  <c r="AI3440" i="13" s="1"/>
  <c r="AJ3440" i="13"/>
  <c r="AH3441" i="13"/>
  <c r="AI3441" i="13" s="1"/>
  <c r="AJ3441" i="13"/>
  <c r="AH3442" i="13"/>
  <c r="AI3442" i="13" s="1"/>
  <c r="AJ3442" i="13"/>
  <c r="AH3443" i="13"/>
  <c r="AI3443" i="13" s="1"/>
  <c r="AJ3443" i="13"/>
  <c r="AH3444" i="13"/>
  <c r="AI3444" i="13" s="1"/>
  <c r="AJ3444" i="13"/>
  <c r="AH3445" i="13"/>
  <c r="AI3445" i="13" s="1"/>
  <c r="AJ3445" i="13"/>
  <c r="AH3446" i="13"/>
  <c r="AI3446" i="13" s="1"/>
  <c r="AJ3446" i="13"/>
  <c r="AH3447" i="13"/>
  <c r="AI3447" i="13" s="1"/>
  <c r="AJ3447" i="13"/>
  <c r="AH3448" i="13"/>
  <c r="AI3448" i="13" s="1"/>
  <c r="AJ3448" i="13"/>
  <c r="AH3449" i="13"/>
  <c r="AI3449" i="13" s="1"/>
  <c r="AJ3449" i="13"/>
  <c r="AH3450" i="13"/>
  <c r="AI3450" i="13" s="1"/>
  <c r="AJ3450" i="13"/>
  <c r="AH3451" i="13"/>
  <c r="AI3451" i="13" s="1"/>
  <c r="AJ3451" i="13"/>
  <c r="AH3452" i="13"/>
  <c r="AI3452" i="13" s="1"/>
  <c r="AJ3452" i="13"/>
  <c r="AH3453" i="13"/>
  <c r="AI3453" i="13" s="1"/>
  <c r="AJ3453" i="13"/>
  <c r="AH3454" i="13"/>
  <c r="AI3454" i="13" s="1"/>
  <c r="AJ3454" i="13"/>
  <c r="AH3455" i="13"/>
  <c r="AI3455" i="13" s="1"/>
  <c r="AJ3455" i="13"/>
  <c r="AH3456" i="13"/>
  <c r="AI3456" i="13" s="1"/>
  <c r="AJ3456" i="13"/>
  <c r="AH3457" i="13"/>
  <c r="AI3457" i="13" s="1"/>
  <c r="AJ3457" i="13"/>
  <c r="AH3458" i="13"/>
  <c r="AI3458" i="13" s="1"/>
  <c r="AJ3458" i="13"/>
  <c r="AH3459" i="13"/>
  <c r="AI3459" i="13" s="1"/>
  <c r="AJ3459" i="13"/>
  <c r="AH3460" i="13"/>
  <c r="AI3460" i="13" s="1"/>
  <c r="AJ3460" i="13"/>
  <c r="AH3461" i="13"/>
  <c r="AI3461" i="13" s="1"/>
  <c r="AJ3461" i="13"/>
  <c r="AH3462" i="13"/>
  <c r="AI3462" i="13" s="1"/>
  <c r="AJ3462" i="13"/>
  <c r="AH3463" i="13"/>
  <c r="AI3463" i="13" s="1"/>
  <c r="AJ3463" i="13"/>
  <c r="AH3464" i="13"/>
  <c r="AI3464" i="13" s="1"/>
  <c r="AJ3464" i="13"/>
  <c r="AH3465" i="13"/>
  <c r="AI3465" i="13" s="1"/>
  <c r="AJ3465" i="13"/>
  <c r="AH3466" i="13"/>
  <c r="AI3466" i="13" s="1"/>
  <c r="AJ3466" i="13"/>
  <c r="AH3467" i="13"/>
  <c r="AI3467" i="13" s="1"/>
  <c r="AJ3467" i="13"/>
  <c r="AH3468" i="13"/>
  <c r="AI3468" i="13" s="1"/>
  <c r="AJ3468" i="13"/>
  <c r="AH3469" i="13"/>
  <c r="AI3469" i="13" s="1"/>
  <c r="AJ3469" i="13"/>
  <c r="AH3470" i="13"/>
  <c r="AI3470" i="13" s="1"/>
  <c r="AJ3470" i="13"/>
  <c r="AH3471" i="13"/>
  <c r="AI3471" i="13" s="1"/>
  <c r="AJ3471" i="13"/>
  <c r="AH3472" i="13"/>
  <c r="AI3472" i="13" s="1"/>
  <c r="AJ3472" i="13"/>
  <c r="AH3473" i="13"/>
  <c r="AI3473" i="13" s="1"/>
  <c r="AJ3473" i="13"/>
  <c r="AH3474" i="13"/>
  <c r="AI3474" i="13" s="1"/>
  <c r="AJ3474" i="13"/>
  <c r="AH3475" i="13"/>
  <c r="AI3475" i="13" s="1"/>
  <c r="AJ3475" i="13"/>
  <c r="AH3476" i="13"/>
  <c r="AI3476" i="13" s="1"/>
  <c r="AJ3476" i="13"/>
  <c r="AH3477" i="13"/>
  <c r="AI3477" i="13" s="1"/>
  <c r="AJ3477" i="13"/>
  <c r="AH3478" i="13"/>
  <c r="AI3478" i="13" s="1"/>
  <c r="AJ3478" i="13"/>
  <c r="AH3479" i="13"/>
  <c r="AI3479" i="13" s="1"/>
  <c r="AJ3479" i="13"/>
  <c r="AH3480" i="13"/>
  <c r="AI3480" i="13" s="1"/>
  <c r="AJ3480" i="13"/>
  <c r="AH3481" i="13"/>
  <c r="AI3481" i="13" s="1"/>
  <c r="AJ3481" i="13"/>
  <c r="AH3482" i="13"/>
  <c r="AI3482" i="13" s="1"/>
  <c r="AJ3482" i="13"/>
  <c r="AH3483" i="13"/>
  <c r="AI3483" i="13" s="1"/>
  <c r="AJ3483" i="13"/>
  <c r="AH3484" i="13"/>
  <c r="AI3484" i="13" s="1"/>
  <c r="AJ3484" i="13"/>
  <c r="AH3485" i="13"/>
  <c r="AI3485" i="13" s="1"/>
  <c r="AJ3485" i="13"/>
  <c r="AH3486" i="13"/>
  <c r="AI3486" i="13" s="1"/>
  <c r="AJ3486" i="13"/>
  <c r="AH3487" i="13"/>
  <c r="AI3487" i="13" s="1"/>
  <c r="AJ3487" i="13"/>
  <c r="AH3488" i="13"/>
  <c r="AI3488" i="13" s="1"/>
  <c r="AJ3488" i="13"/>
  <c r="AH3489" i="13"/>
  <c r="AI3489" i="13" s="1"/>
  <c r="AJ3489" i="13"/>
  <c r="AH3490" i="13"/>
  <c r="AI3490" i="13" s="1"/>
  <c r="AJ3490" i="13"/>
  <c r="AH3491" i="13"/>
  <c r="AI3491" i="13" s="1"/>
  <c r="AJ3491" i="13"/>
  <c r="AH3492" i="13"/>
  <c r="AI3492" i="13" s="1"/>
  <c r="AJ3492" i="13"/>
  <c r="AH3493" i="13"/>
  <c r="AI3493" i="13" s="1"/>
  <c r="AJ3493" i="13"/>
  <c r="AH3494" i="13"/>
  <c r="AI3494" i="13" s="1"/>
  <c r="AJ3494" i="13"/>
  <c r="AH3495" i="13"/>
  <c r="AI3495" i="13" s="1"/>
  <c r="AJ3495" i="13"/>
  <c r="AH3496" i="13"/>
  <c r="AI3496" i="13" s="1"/>
  <c r="AJ3496" i="13"/>
  <c r="AH3497" i="13"/>
  <c r="AI3497" i="13" s="1"/>
  <c r="AJ3497" i="13"/>
  <c r="AH3498" i="13"/>
  <c r="AI3498" i="13" s="1"/>
  <c r="AJ3498" i="13"/>
  <c r="AH3499" i="13"/>
  <c r="AI3499" i="13" s="1"/>
  <c r="AJ3499" i="13"/>
  <c r="AH3500" i="13"/>
  <c r="AI3500" i="13" s="1"/>
  <c r="AJ3500" i="13"/>
  <c r="AH3501" i="13"/>
  <c r="AI3501" i="13" s="1"/>
  <c r="AJ3501" i="13"/>
  <c r="AH3502" i="13"/>
  <c r="AI3502" i="13" s="1"/>
  <c r="AJ3502" i="13"/>
  <c r="AH3503" i="13"/>
  <c r="AI3503" i="13" s="1"/>
  <c r="AJ3503" i="13"/>
  <c r="AH3504" i="13"/>
  <c r="AI3504" i="13" s="1"/>
  <c r="AJ3504" i="13"/>
  <c r="AH3505" i="13"/>
  <c r="AI3505" i="13" s="1"/>
  <c r="AJ3505" i="13"/>
  <c r="AH3506" i="13"/>
  <c r="AI3506" i="13" s="1"/>
  <c r="AJ3506" i="13"/>
  <c r="AH3507" i="13"/>
  <c r="AI3507" i="13" s="1"/>
  <c r="AJ3507" i="13"/>
  <c r="AH3508" i="13"/>
  <c r="AI3508" i="13" s="1"/>
  <c r="AJ3508" i="13"/>
  <c r="AH3509" i="13"/>
  <c r="AI3509" i="13" s="1"/>
  <c r="AJ3509" i="13"/>
  <c r="AH3510" i="13"/>
  <c r="AI3510" i="13" s="1"/>
  <c r="AJ3510" i="13"/>
  <c r="AH3511" i="13"/>
  <c r="AI3511" i="13" s="1"/>
  <c r="AJ3511" i="13"/>
  <c r="AH3512" i="13"/>
  <c r="AI3512" i="13" s="1"/>
  <c r="AJ3512" i="13"/>
  <c r="AH3513" i="13"/>
  <c r="AI3513" i="13" s="1"/>
  <c r="AJ3513" i="13"/>
  <c r="AH3514" i="13"/>
  <c r="AI3514" i="13" s="1"/>
  <c r="AJ3514" i="13"/>
  <c r="AH3515" i="13"/>
  <c r="AI3515" i="13" s="1"/>
  <c r="AJ3515" i="13"/>
  <c r="AH3516" i="13"/>
  <c r="AI3516" i="13" s="1"/>
  <c r="AJ3516" i="13"/>
  <c r="AH3517" i="13"/>
  <c r="AI3517" i="13" s="1"/>
  <c r="AJ3517" i="13"/>
  <c r="AH3518" i="13"/>
  <c r="AI3518" i="13" s="1"/>
  <c r="AJ3518" i="13"/>
  <c r="AH3519" i="13"/>
  <c r="AI3519" i="13" s="1"/>
  <c r="AJ3519" i="13"/>
  <c r="AH3520" i="13"/>
  <c r="AI3520" i="13" s="1"/>
  <c r="AJ3520" i="13"/>
  <c r="AH3521" i="13"/>
  <c r="AI3521" i="13" s="1"/>
  <c r="AJ3521" i="13"/>
  <c r="AH3522" i="13"/>
  <c r="AI3522" i="13" s="1"/>
  <c r="AJ3522" i="13"/>
  <c r="AH3523" i="13"/>
  <c r="AI3523" i="13" s="1"/>
  <c r="AJ3523" i="13"/>
  <c r="AH3524" i="13"/>
  <c r="AI3524" i="13" s="1"/>
  <c r="AJ3524" i="13"/>
  <c r="AH3525" i="13"/>
  <c r="AI3525" i="13" s="1"/>
  <c r="AJ3525" i="13"/>
  <c r="AH3526" i="13"/>
  <c r="AI3526" i="13" s="1"/>
  <c r="AJ3526" i="13"/>
  <c r="AH3527" i="13"/>
  <c r="AI3527" i="13" s="1"/>
  <c r="AJ3527" i="13"/>
  <c r="AH3528" i="13"/>
  <c r="AI3528" i="13" s="1"/>
  <c r="AJ3528" i="13"/>
  <c r="AH3529" i="13"/>
  <c r="AI3529" i="13" s="1"/>
  <c r="AJ3529" i="13"/>
  <c r="AH3530" i="13"/>
  <c r="AI3530" i="13" s="1"/>
  <c r="AJ3530" i="13"/>
  <c r="AH3531" i="13"/>
  <c r="AI3531" i="13" s="1"/>
  <c r="AJ3531" i="13"/>
  <c r="AH3532" i="13"/>
  <c r="AI3532" i="13" s="1"/>
  <c r="AJ3532" i="13"/>
  <c r="AH3533" i="13"/>
  <c r="AI3533" i="13" s="1"/>
  <c r="AJ3533" i="13"/>
  <c r="AH3534" i="13"/>
  <c r="AI3534" i="13" s="1"/>
  <c r="AJ3534" i="13"/>
  <c r="AH3535" i="13"/>
  <c r="AI3535" i="13" s="1"/>
  <c r="AJ3535" i="13"/>
  <c r="AH3536" i="13"/>
  <c r="AI3536" i="13" s="1"/>
  <c r="AJ3536" i="13"/>
  <c r="AH3537" i="13"/>
  <c r="AI3537" i="13" s="1"/>
  <c r="AJ3537" i="13"/>
  <c r="AH3538" i="13"/>
  <c r="AI3538" i="13" s="1"/>
  <c r="AJ3538" i="13"/>
  <c r="AH3539" i="13"/>
  <c r="AI3539" i="13" s="1"/>
  <c r="AJ3539" i="13"/>
  <c r="AH3540" i="13"/>
  <c r="AI3540" i="13" s="1"/>
  <c r="AJ3540" i="13"/>
  <c r="AH3541" i="13"/>
  <c r="AI3541" i="13" s="1"/>
  <c r="AJ3541" i="13"/>
  <c r="AH3542" i="13"/>
  <c r="AI3542" i="13" s="1"/>
  <c r="AJ3542" i="13"/>
  <c r="AH3543" i="13"/>
  <c r="AI3543" i="13" s="1"/>
  <c r="AJ3543" i="13"/>
  <c r="AH3544" i="13"/>
  <c r="AI3544" i="13" s="1"/>
  <c r="AJ3544" i="13"/>
  <c r="AH3545" i="13"/>
  <c r="AI3545" i="13" s="1"/>
  <c r="AJ3545" i="13"/>
  <c r="AH3546" i="13"/>
  <c r="AI3546" i="13" s="1"/>
  <c r="AJ3546" i="13"/>
  <c r="AH3547" i="13"/>
  <c r="AI3547" i="13" s="1"/>
  <c r="AJ3547" i="13"/>
  <c r="AH3548" i="13"/>
  <c r="AI3548" i="13" s="1"/>
  <c r="AJ3548" i="13"/>
  <c r="AH3549" i="13"/>
  <c r="AI3549" i="13" s="1"/>
  <c r="AJ3549" i="13"/>
  <c r="AH3550" i="13"/>
  <c r="AI3550" i="13" s="1"/>
  <c r="AJ3550" i="13"/>
  <c r="AH3551" i="13"/>
  <c r="AI3551" i="13" s="1"/>
  <c r="AJ3551" i="13"/>
  <c r="AH3552" i="13"/>
  <c r="AI3552" i="13" s="1"/>
  <c r="AJ3552" i="13"/>
  <c r="AH3553" i="13"/>
  <c r="AI3553" i="13" s="1"/>
  <c r="AJ3553" i="13"/>
  <c r="AH3554" i="13"/>
  <c r="AI3554" i="13" s="1"/>
  <c r="AJ3554" i="13"/>
  <c r="AH3555" i="13"/>
  <c r="AI3555" i="13" s="1"/>
  <c r="AJ3555" i="13"/>
  <c r="AH3556" i="13"/>
  <c r="AI3556" i="13" s="1"/>
  <c r="AJ3556" i="13"/>
  <c r="AH3557" i="13"/>
  <c r="AI3557" i="13" s="1"/>
  <c r="AJ3557" i="13"/>
  <c r="AH3558" i="13"/>
  <c r="AI3558" i="13" s="1"/>
  <c r="AJ3558" i="13"/>
  <c r="AH3559" i="13"/>
  <c r="AI3559" i="13" s="1"/>
  <c r="AJ3559" i="13"/>
  <c r="AH3560" i="13"/>
  <c r="AI3560" i="13" s="1"/>
  <c r="AJ3560" i="13"/>
  <c r="AH3561" i="13"/>
  <c r="AI3561" i="13" s="1"/>
  <c r="AJ3561" i="13"/>
  <c r="AH3562" i="13"/>
  <c r="AI3562" i="13" s="1"/>
  <c r="AJ3562" i="13"/>
  <c r="AH3563" i="13"/>
  <c r="AI3563" i="13" s="1"/>
  <c r="AJ3563" i="13"/>
  <c r="AH3564" i="13"/>
  <c r="AI3564" i="13" s="1"/>
  <c r="AJ3564" i="13"/>
  <c r="AH3565" i="13"/>
  <c r="AI3565" i="13" s="1"/>
  <c r="AJ3565" i="13"/>
  <c r="AH3566" i="13"/>
  <c r="AI3566" i="13" s="1"/>
  <c r="AJ3566" i="13"/>
  <c r="AH3567" i="13"/>
  <c r="AI3567" i="13" s="1"/>
  <c r="AJ3567" i="13"/>
  <c r="AH3568" i="13"/>
  <c r="AI3568" i="13" s="1"/>
  <c r="AJ3568" i="13"/>
  <c r="AH3569" i="13"/>
  <c r="AI3569" i="13" s="1"/>
  <c r="AJ3569" i="13"/>
  <c r="AH3570" i="13"/>
  <c r="AI3570" i="13" s="1"/>
  <c r="AJ3570" i="13"/>
  <c r="AH3571" i="13"/>
  <c r="AI3571" i="13" s="1"/>
  <c r="AJ3571" i="13"/>
  <c r="AH3572" i="13"/>
  <c r="AI3572" i="13" s="1"/>
  <c r="AJ3572" i="13"/>
  <c r="AH3573" i="13"/>
  <c r="AI3573" i="13" s="1"/>
  <c r="AJ3573" i="13"/>
  <c r="AH3574" i="13"/>
  <c r="AI3574" i="13" s="1"/>
  <c r="AJ3574" i="13"/>
  <c r="AH3575" i="13"/>
  <c r="AI3575" i="13" s="1"/>
  <c r="AJ3575" i="13"/>
  <c r="AH3576" i="13"/>
  <c r="AI3576" i="13" s="1"/>
  <c r="AJ3576" i="13"/>
  <c r="AH3577" i="13"/>
  <c r="AI3577" i="13" s="1"/>
  <c r="AJ3577" i="13"/>
  <c r="AH3578" i="13"/>
  <c r="AI3578" i="13" s="1"/>
  <c r="AJ3578" i="13"/>
  <c r="AH3579" i="13"/>
  <c r="AI3579" i="13" s="1"/>
  <c r="AJ3579" i="13"/>
  <c r="AH3580" i="13"/>
  <c r="AI3580" i="13" s="1"/>
  <c r="AJ3580" i="13"/>
  <c r="AH3581" i="13"/>
  <c r="AI3581" i="13" s="1"/>
  <c r="AJ3581" i="13"/>
  <c r="AH3582" i="13"/>
  <c r="AI3582" i="13" s="1"/>
  <c r="AJ3582" i="13"/>
  <c r="AH3583" i="13"/>
  <c r="AI3583" i="13" s="1"/>
  <c r="AJ3583" i="13"/>
  <c r="AH3584" i="13"/>
  <c r="AI3584" i="13" s="1"/>
  <c r="AJ3584" i="13"/>
  <c r="AH3585" i="13"/>
  <c r="AI3585" i="13" s="1"/>
  <c r="AJ3585" i="13"/>
  <c r="AH3586" i="13"/>
  <c r="AI3586" i="13" s="1"/>
  <c r="AJ3586" i="13"/>
  <c r="AH3587" i="13"/>
  <c r="AI3587" i="13" s="1"/>
  <c r="AJ3587" i="13"/>
  <c r="AH3588" i="13"/>
  <c r="AI3588" i="13" s="1"/>
  <c r="AJ3588" i="13"/>
  <c r="AH3589" i="13"/>
  <c r="AI3589" i="13" s="1"/>
  <c r="AJ3589" i="13"/>
  <c r="AH3590" i="13"/>
  <c r="AI3590" i="13" s="1"/>
  <c r="AJ3590" i="13"/>
  <c r="AH3591" i="13"/>
  <c r="AI3591" i="13" s="1"/>
  <c r="AJ3591" i="13"/>
  <c r="AH3592" i="13"/>
  <c r="AI3592" i="13" s="1"/>
  <c r="AJ3592" i="13"/>
  <c r="AH3593" i="13"/>
  <c r="AI3593" i="13" s="1"/>
  <c r="AJ3593" i="13"/>
  <c r="AH3594" i="13"/>
  <c r="AI3594" i="13" s="1"/>
  <c r="AJ3594" i="13"/>
  <c r="AH3595" i="13"/>
  <c r="AI3595" i="13" s="1"/>
  <c r="AJ3595" i="13"/>
  <c r="AH3596" i="13"/>
  <c r="AI3596" i="13" s="1"/>
  <c r="AJ3596" i="13"/>
  <c r="AH3597" i="13"/>
  <c r="AI3597" i="13" s="1"/>
  <c r="AJ3597" i="13"/>
  <c r="AH3598" i="13"/>
  <c r="AI3598" i="13" s="1"/>
  <c r="AJ3598" i="13"/>
  <c r="AH3599" i="13"/>
  <c r="AI3599" i="13" s="1"/>
  <c r="AJ3599" i="13"/>
  <c r="AH3600" i="13"/>
  <c r="AI3600" i="13" s="1"/>
  <c r="AJ3600" i="13"/>
  <c r="AH3601" i="13"/>
  <c r="AI3601" i="13" s="1"/>
  <c r="AJ3601" i="13"/>
  <c r="AH3602" i="13"/>
  <c r="AI3602" i="13" s="1"/>
  <c r="AJ3602" i="13"/>
  <c r="AH3603" i="13"/>
  <c r="AI3603" i="13" s="1"/>
  <c r="AJ3603" i="13"/>
  <c r="AH3604" i="13"/>
  <c r="AI3604" i="13" s="1"/>
  <c r="AJ3604" i="13"/>
  <c r="AH3605" i="13"/>
  <c r="AI3605" i="13" s="1"/>
  <c r="AJ3605" i="13"/>
  <c r="AH3606" i="13"/>
  <c r="AI3606" i="13" s="1"/>
  <c r="AJ3606" i="13"/>
  <c r="AH3607" i="13"/>
  <c r="AI3607" i="13" s="1"/>
  <c r="AJ3607" i="13"/>
  <c r="AH3608" i="13"/>
  <c r="AI3608" i="13" s="1"/>
  <c r="AJ3608" i="13"/>
  <c r="AH3609" i="13"/>
  <c r="AI3609" i="13" s="1"/>
  <c r="AJ3609" i="13"/>
  <c r="AH3610" i="13"/>
  <c r="AI3610" i="13" s="1"/>
  <c r="AJ3610" i="13"/>
  <c r="AH3611" i="13"/>
  <c r="AI3611" i="13" s="1"/>
  <c r="AJ3611" i="13"/>
  <c r="AH3612" i="13"/>
  <c r="AI3612" i="13" s="1"/>
  <c r="AJ3612" i="13"/>
  <c r="AH3613" i="13"/>
  <c r="AI3613" i="13" s="1"/>
  <c r="AJ3613" i="13"/>
  <c r="AH3614" i="13"/>
  <c r="AI3614" i="13" s="1"/>
  <c r="AJ3614" i="13"/>
  <c r="AH3615" i="13"/>
  <c r="AI3615" i="13" s="1"/>
  <c r="AJ3615" i="13"/>
  <c r="AH3616" i="13"/>
  <c r="AI3616" i="13" s="1"/>
  <c r="AJ3616" i="13"/>
  <c r="AH3617" i="13"/>
  <c r="AI3617" i="13" s="1"/>
  <c r="AJ3617" i="13"/>
  <c r="AH3618" i="13"/>
  <c r="AI3618" i="13" s="1"/>
  <c r="AJ3618" i="13"/>
  <c r="AH3619" i="13"/>
  <c r="AI3619" i="13" s="1"/>
  <c r="AJ3619" i="13"/>
  <c r="AH3620" i="13"/>
  <c r="AI3620" i="13" s="1"/>
  <c r="AJ3620" i="13"/>
  <c r="AH3621" i="13"/>
  <c r="AI3621" i="13" s="1"/>
  <c r="AJ3621" i="13"/>
  <c r="AH3622" i="13"/>
  <c r="AI3622" i="13" s="1"/>
  <c r="AJ3622" i="13"/>
  <c r="AH3623" i="13"/>
  <c r="AI3623" i="13" s="1"/>
  <c r="AJ3623" i="13"/>
  <c r="AH3624" i="13"/>
  <c r="AI3624" i="13" s="1"/>
  <c r="AJ3624" i="13"/>
  <c r="AH3625" i="13"/>
  <c r="AI3625" i="13" s="1"/>
  <c r="AJ3625" i="13"/>
  <c r="AH3626" i="13"/>
  <c r="AI3626" i="13" s="1"/>
  <c r="AJ3626" i="13"/>
  <c r="AH3627" i="13"/>
  <c r="AI3627" i="13" s="1"/>
  <c r="AJ3627" i="13"/>
  <c r="AH3628" i="13"/>
  <c r="AI3628" i="13" s="1"/>
  <c r="AJ3628" i="13"/>
  <c r="AH3629" i="13"/>
  <c r="AI3629" i="13" s="1"/>
  <c r="AJ3629" i="13"/>
  <c r="AH3630" i="13"/>
  <c r="AI3630" i="13" s="1"/>
  <c r="AJ3630" i="13"/>
  <c r="AH3631" i="13"/>
  <c r="AI3631" i="13" s="1"/>
  <c r="AJ3631" i="13"/>
  <c r="AH3632" i="13"/>
  <c r="AI3632" i="13" s="1"/>
  <c r="AJ3632" i="13"/>
  <c r="AH3633" i="13"/>
  <c r="AI3633" i="13" s="1"/>
  <c r="AJ3633" i="13"/>
  <c r="AH3634" i="13"/>
  <c r="AI3634" i="13" s="1"/>
  <c r="AJ3634" i="13"/>
  <c r="AH3635" i="13"/>
  <c r="AI3635" i="13" s="1"/>
  <c r="AJ3635" i="13"/>
  <c r="AH3636" i="13"/>
  <c r="AI3636" i="13" s="1"/>
  <c r="AJ3636" i="13"/>
  <c r="AH3637" i="13"/>
  <c r="AI3637" i="13" s="1"/>
  <c r="AJ3637" i="13"/>
  <c r="AH3638" i="13"/>
  <c r="AI3638" i="13" s="1"/>
  <c r="AJ3638" i="13"/>
  <c r="AH3639" i="13"/>
  <c r="AI3639" i="13" s="1"/>
  <c r="AJ3639" i="13"/>
  <c r="AH3640" i="13"/>
  <c r="AI3640" i="13" s="1"/>
  <c r="AJ3640" i="13"/>
  <c r="AH3641" i="13"/>
  <c r="AI3641" i="13" s="1"/>
  <c r="AJ3641" i="13"/>
  <c r="AH3642" i="13"/>
  <c r="AI3642" i="13" s="1"/>
  <c r="AJ3642" i="13"/>
  <c r="AH3643" i="13"/>
  <c r="AI3643" i="13" s="1"/>
  <c r="AJ3643" i="13"/>
  <c r="AH3644" i="13"/>
  <c r="AI3644" i="13" s="1"/>
  <c r="AJ3644" i="13"/>
  <c r="AH3645" i="13"/>
  <c r="AI3645" i="13" s="1"/>
  <c r="AJ3645" i="13"/>
  <c r="AH3646" i="13"/>
  <c r="AI3646" i="13" s="1"/>
  <c r="AJ3646" i="13"/>
  <c r="AH3647" i="13"/>
  <c r="AI3647" i="13" s="1"/>
  <c r="AJ3647" i="13"/>
  <c r="AH3648" i="13"/>
  <c r="AI3648" i="13" s="1"/>
  <c r="AJ3648" i="13"/>
  <c r="AH3649" i="13"/>
  <c r="AI3649" i="13" s="1"/>
  <c r="AJ3649" i="13"/>
  <c r="AH3650" i="13"/>
  <c r="AI3650" i="13" s="1"/>
  <c r="AJ3650" i="13"/>
  <c r="AH3651" i="13"/>
  <c r="AI3651" i="13" s="1"/>
  <c r="AJ3651" i="13"/>
  <c r="AH3652" i="13"/>
  <c r="AI3652" i="13" s="1"/>
  <c r="AJ3652" i="13"/>
  <c r="AH3653" i="13"/>
  <c r="AI3653" i="13" s="1"/>
  <c r="AJ3653" i="13"/>
  <c r="AH3654" i="13"/>
  <c r="AI3654" i="13" s="1"/>
  <c r="AJ3654" i="13"/>
  <c r="AH3655" i="13"/>
  <c r="AI3655" i="13" s="1"/>
  <c r="AJ3655" i="13"/>
  <c r="AH3656" i="13"/>
  <c r="AI3656" i="13" s="1"/>
  <c r="AJ3656" i="13"/>
  <c r="AH3657" i="13"/>
  <c r="AI3657" i="13" s="1"/>
  <c r="AJ3657" i="13"/>
  <c r="AH3658" i="13"/>
  <c r="AI3658" i="13" s="1"/>
  <c r="AJ3658" i="13"/>
  <c r="AH3659" i="13"/>
  <c r="AI3659" i="13" s="1"/>
  <c r="AJ3659" i="13"/>
  <c r="AH3660" i="13"/>
  <c r="AI3660" i="13" s="1"/>
  <c r="AJ3660" i="13"/>
  <c r="AH3661" i="13"/>
  <c r="AI3661" i="13" s="1"/>
  <c r="AJ3661" i="13"/>
  <c r="AH3662" i="13"/>
  <c r="AI3662" i="13" s="1"/>
  <c r="AJ3662" i="13"/>
  <c r="AH3663" i="13"/>
  <c r="AI3663" i="13" s="1"/>
  <c r="AJ3663" i="13"/>
  <c r="AH3664" i="13"/>
  <c r="AI3664" i="13" s="1"/>
  <c r="AJ3664" i="13"/>
  <c r="AH3665" i="13"/>
  <c r="AI3665" i="13" s="1"/>
  <c r="AJ3665" i="13"/>
  <c r="AH3666" i="13"/>
  <c r="AI3666" i="13" s="1"/>
  <c r="AJ3666" i="13"/>
  <c r="AH3667" i="13"/>
  <c r="AI3667" i="13" s="1"/>
  <c r="AJ3667" i="13"/>
  <c r="AH3668" i="13"/>
  <c r="AI3668" i="13" s="1"/>
  <c r="AJ3668" i="13"/>
  <c r="AH3669" i="13"/>
  <c r="AI3669" i="13" s="1"/>
  <c r="AJ3669" i="13"/>
  <c r="AH3670" i="13"/>
  <c r="AI3670" i="13" s="1"/>
  <c r="AJ3670" i="13"/>
  <c r="AH3671" i="13"/>
  <c r="AI3671" i="13" s="1"/>
  <c r="AJ3671" i="13"/>
  <c r="AH3672" i="13"/>
  <c r="AI3672" i="13" s="1"/>
  <c r="AJ3672" i="13"/>
  <c r="AH3673" i="13"/>
  <c r="AI3673" i="13" s="1"/>
  <c r="AJ3673" i="13"/>
  <c r="AH3674" i="13"/>
  <c r="AI3674" i="13" s="1"/>
  <c r="AJ3674" i="13"/>
  <c r="AH3675" i="13"/>
  <c r="AI3675" i="13" s="1"/>
  <c r="AJ3675" i="13"/>
  <c r="AH3676" i="13"/>
  <c r="AI3676" i="13" s="1"/>
  <c r="AJ3676" i="13"/>
  <c r="AH3677" i="13"/>
  <c r="AI3677" i="13" s="1"/>
  <c r="AJ3677" i="13"/>
  <c r="AH3678" i="13"/>
  <c r="AI3678" i="13" s="1"/>
  <c r="AJ3678" i="13"/>
  <c r="AH3679" i="13"/>
  <c r="AI3679" i="13" s="1"/>
  <c r="AJ3679" i="13"/>
  <c r="AH3680" i="13"/>
  <c r="AI3680" i="13" s="1"/>
  <c r="AJ3680" i="13"/>
  <c r="AH3681" i="13"/>
  <c r="AI3681" i="13" s="1"/>
  <c r="AJ3681" i="13"/>
  <c r="AH3682" i="13"/>
  <c r="AI3682" i="13" s="1"/>
  <c r="AJ3682" i="13"/>
  <c r="AH3683" i="13"/>
  <c r="AI3683" i="13" s="1"/>
  <c r="AJ3683" i="13"/>
  <c r="AH3684" i="13"/>
  <c r="AI3684" i="13" s="1"/>
  <c r="AJ3684" i="13"/>
  <c r="AH3685" i="13"/>
  <c r="AI3685" i="13" s="1"/>
  <c r="AJ3685" i="13"/>
  <c r="AH3686" i="13"/>
  <c r="AI3686" i="13" s="1"/>
  <c r="AJ3686" i="13"/>
  <c r="AH3687" i="13"/>
  <c r="AI3687" i="13" s="1"/>
  <c r="AJ3687" i="13"/>
  <c r="AH3688" i="13"/>
  <c r="AI3688" i="13" s="1"/>
  <c r="AJ3688" i="13"/>
  <c r="AH3689" i="13"/>
  <c r="AI3689" i="13" s="1"/>
  <c r="AJ3689" i="13"/>
  <c r="AH3690" i="13"/>
  <c r="AI3690" i="13" s="1"/>
  <c r="AJ3690" i="13"/>
  <c r="AH3691" i="13"/>
  <c r="AI3691" i="13" s="1"/>
  <c r="AJ3691" i="13"/>
  <c r="AH3692" i="13"/>
  <c r="AI3692" i="13" s="1"/>
  <c r="AJ3692" i="13"/>
  <c r="AH3693" i="13"/>
  <c r="AI3693" i="13" s="1"/>
  <c r="AJ3693" i="13"/>
  <c r="AH3694" i="13"/>
  <c r="AI3694" i="13" s="1"/>
  <c r="AJ3694" i="13"/>
  <c r="AH3695" i="13"/>
  <c r="AI3695" i="13" s="1"/>
  <c r="AJ3695" i="13"/>
  <c r="AH3696" i="13"/>
  <c r="AI3696" i="13" s="1"/>
  <c r="AJ3696" i="13"/>
  <c r="AH3697" i="13"/>
  <c r="AI3697" i="13" s="1"/>
  <c r="AJ3697" i="13"/>
  <c r="AH3698" i="13"/>
  <c r="AI3698" i="13" s="1"/>
  <c r="AJ3698" i="13"/>
  <c r="AH3699" i="13"/>
  <c r="AI3699" i="13" s="1"/>
  <c r="AJ3699" i="13"/>
  <c r="AH3700" i="13"/>
  <c r="AI3700" i="13" s="1"/>
  <c r="AJ3700" i="13"/>
  <c r="AH3701" i="13"/>
  <c r="AI3701" i="13" s="1"/>
  <c r="AJ3701" i="13"/>
  <c r="AH3702" i="13"/>
  <c r="AI3702" i="13" s="1"/>
  <c r="AJ3702" i="13"/>
  <c r="AH3703" i="13"/>
  <c r="AI3703" i="13" s="1"/>
  <c r="AJ3703" i="13"/>
  <c r="AH3704" i="13"/>
  <c r="AI3704" i="13" s="1"/>
  <c r="AJ3704" i="13"/>
  <c r="AH3705" i="13"/>
  <c r="AI3705" i="13" s="1"/>
  <c r="AJ3705" i="13"/>
  <c r="AH3706" i="13"/>
  <c r="AI3706" i="13" s="1"/>
  <c r="AJ3706" i="13"/>
  <c r="AH3707" i="13"/>
  <c r="AI3707" i="13" s="1"/>
  <c r="AJ3707" i="13"/>
  <c r="AH3708" i="13"/>
  <c r="AI3708" i="13" s="1"/>
  <c r="AJ3708" i="13"/>
  <c r="AH3709" i="13"/>
  <c r="AI3709" i="13" s="1"/>
  <c r="AJ3709" i="13"/>
  <c r="AH3710" i="13"/>
  <c r="AI3710" i="13" s="1"/>
  <c r="AJ3710" i="13"/>
  <c r="AH3711" i="13"/>
  <c r="AI3711" i="13" s="1"/>
  <c r="AJ3711" i="13"/>
  <c r="AH3712" i="13"/>
  <c r="AI3712" i="13" s="1"/>
  <c r="AJ3712" i="13"/>
  <c r="AH3713" i="13"/>
  <c r="AI3713" i="13" s="1"/>
  <c r="AJ3713" i="13"/>
  <c r="AH3714" i="13"/>
  <c r="AI3714" i="13" s="1"/>
  <c r="AJ3714" i="13"/>
  <c r="AH3715" i="13"/>
  <c r="AI3715" i="13" s="1"/>
  <c r="AJ3715" i="13"/>
  <c r="AH3716" i="13"/>
  <c r="AI3716" i="13" s="1"/>
  <c r="AJ3716" i="13"/>
  <c r="AH3717" i="13"/>
  <c r="AI3717" i="13" s="1"/>
  <c r="AJ3717" i="13"/>
  <c r="AH3718" i="13"/>
  <c r="AI3718" i="13" s="1"/>
  <c r="AJ3718" i="13"/>
  <c r="AH3719" i="13"/>
  <c r="AI3719" i="13" s="1"/>
  <c r="AJ3719" i="13"/>
  <c r="AH3720" i="13"/>
  <c r="AI3720" i="13" s="1"/>
  <c r="AJ3720" i="13"/>
  <c r="AH3721" i="13"/>
  <c r="AI3721" i="13" s="1"/>
  <c r="AJ3721" i="13"/>
  <c r="AH3722" i="13"/>
  <c r="AI3722" i="13" s="1"/>
  <c r="AJ3722" i="13"/>
  <c r="AH3723" i="13"/>
  <c r="AI3723" i="13" s="1"/>
  <c r="AJ3723" i="13"/>
  <c r="AH3724" i="13"/>
  <c r="AI3724" i="13" s="1"/>
  <c r="AJ3724" i="13"/>
  <c r="AH3725" i="13"/>
  <c r="AI3725" i="13" s="1"/>
  <c r="AJ3725" i="13"/>
  <c r="AH3726" i="13"/>
  <c r="AI3726" i="13" s="1"/>
  <c r="AJ3726" i="13"/>
  <c r="AH3727" i="13"/>
  <c r="AI3727" i="13" s="1"/>
  <c r="AJ3727" i="13"/>
  <c r="AH3728" i="13"/>
  <c r="AI3728" i="13" s="1"/>
  <c r="AJ3728" i="13"/>
  <c r="AH3729" i="13"/>
  <c r="AI3729" i="13" s="1"/>
  <c r="AJ3729" i="13"/>
  <c r="AH3730" i="13"/>
  <c r="AI3730" i="13" s="1"/>
  <c r="AJ3730" i="13"/>
  <c r="AH3731" i="13"/>
  <c r="AI3731" i="13" s="1"/>
  <c r="AJ3731" i="13"/>
  <c r="AH3732" i="13"/>
  <c r="AI3732" i="13" s="1"/>
  <c r="AJ3732" i="13"/>
  <c r="AH3733" i="13"/>
  <c r="AI3733" i="13" s="1"/>
  <c r="AJ3733" i="13"/>
  <c r="AH3734" i="13"/>
  <c r="AI3734" i="13" s="1"/>
  <c r="AJ3734" i="13"/>
  <c r="AH3735" i="13"/>
  <c r="AI3735" i="13" s="1"/>
  <c r="AJ3735" i="13"/>
  <c r="AH3736" i="13"/>
  <c r="AI3736" i="13" s="1"/>
  <c r="AJ3736" i="13"/>
  <c r="AH3737" i="13"/>
  <c r="AI3737" i="13" s="1"/>
  <c r="AJ3737" i="13"/>
  <c r="AH3738" i="13"/>
  <c r="AI3738" i="13" s="1"/>
  <c r="AJ3738" i="13"/>
  <c r="AH3739" i="13"/>
  <c r="AI3739" i="13" s="1"/>
  <c r="AJ3739" i="13"/>
  <c r="AH3740" i="13"/>
  <c r="AI3740" i="13" s="1"/>
  <c r="AJ3740" i="13"/>
  <c r="AH3741" i="13"/>
  <c r="AI3741" i="13" s="1"/>
  <c r="AJ3741" i="13"/>
  <c r="AH3742" i="13"/>
  <c r="AI3742" i="13" s="1"/>
  <c r="AJ3742" i="13"/>
  <c r="AH3743" i="13"/>
  <c r="AI3743" i="13" s="1"/>
  <c r="AJ3743" i="13"/>
  <c r="AH3744" i="13"/>
  <c r="AI3744" i="13" s="1"/>
  <c r="AJ3744" i="13"/>
  <c r="AH3745" i="13"/>
  <c r="AI3745" i="13" s="1"/>
  <c r="AJ3745" i="13"/>
  <c r="AH3746" i="13"/>
  <c r="AI3746" i="13" s="1"/>
  <c r="AJ3746" i="13"/>
  <c r="AH3747" i="13"/>
  <c r="AI3747" i="13" s="1"/>
  <c r="AJ3747" i="13"/>
  <c r="AH3748" i="13"/>
  <c r="AI3748" i="13" s="1"/>
  <c r="AJ3748" i="13"/>
  <c r="AH3749" i="13"/>
  <c r="AI3749" i="13" s="1"/>
  <c r="AJ3749" i="13"/>
  <c r="AH3750" i="13"/>
  <c r="AI3750" i="13" s="1"/>
  <c r="AJ3750" i="13"/>
  <c r="AH3751" i="13"/>
  <c r="AI3751" i="13" s="1"/>
  <c r="AJ3751" i="13"/>
  <c r="AH3752" i="13"/>
  <c r="AI3752" i="13" s="1"/>
  <c r="AJ3752" i="13"/>
  <c r="AH3753" i="13"/>
  <c r="AI3753" i="13" s="1"/>
  <c r="AJ3753" i="13"/>
  <c r="AH3754" i="13"/>
  <c r="AI3754" i="13" s="1"/>
  <c r="AJ3754" i="13"/>
  <c r="AH3755" i="13"/>
  <c r="AI3755" i="13" s="1"/>
  <c r="AJ3755" i="13"/>
  <c r="AH3756" i="13"/>
  <c r="AI3756" i="13" s="1"/>
  <c r="AJ3756" i="13"/>
  <c r="AH3757" i="13"/>
  <c r="AI3757" i="13" s="1"/>
  <c r="AJ3757" i="13"/>
  <c r="AH3758" i="13"/>
  <c r="AI3758" i="13" s="1"/>
  <c r="AJ3758" i="13"/>
  <c r="AH3759" i="13"/>
  <c r="AI3759" i="13" s="1"/>
  <c r="AJ3759" i="13"/>
  <c r="AH3760" i="13"/>
  <c r="AI3760" i="13" s="1"/>
  <c r="AJ3760" i="13"/>
  <c r="AH3761" i="13"/>
  <c r="AI3761" i="13" s="1"/>
  <c r="AJ3761" i="13"/>
  <c r="AH3762" i="13"/>
  <c r="AI3762" i="13" s="1"/>
  <c r="AJ3762" i="13"/>
  <c r="AH3763" i="13"/>
  <c r="AI3763" i="13" s="1"/>
  <c r="AJ3763" i="13"/>
  <c r="AH3764" i="13"/>
  <c r="AI3764" i="13" s="1"/>
  <c r="AJ3764" i="13"/>
  <c r="AH3765" i="13"/>
  <c r="AI3765" i="13" s="1"/>
  <c r="AJ3765" i="13"/>
  <c r="AH3766" i="13"/>
  <c r="AI3766" i="13" s="1"/>
  <c r="AJ3766" i="13"/>
  <c r="AH3767" i="13"/>
  <c r="AI3767" i="13" s="1"/>
  <c r="AJ3767" i="13"/>
  <c r="AH3768" i="13"/>
  <c r="AI3768" i="13" s="1"/>
  <c r="AJ3768" i="13"/>
  <c r="AH3769" i="13"/>
  <c r="AI3769" i="13" s="1"/>
  <c r="AJ3769" i="13"/>
  <c r="AH3770" i="13"/>
  <c r="AI3770" i="13" s="1"/>
  <c r="AJ3770" i="13"/>
  <c r="AH3771" i="13"/>
  <c r="AI3771" i="13" s="1"/>
  <c r="AJ3771" i="13"/>
  <c r="AH3772" i="13"/>
  <c r="AI3772" i="13" s="1"/>
  <c r="AJ3772" i="13"/>
  <c r="AH3773" i="13"/>
  <c r="AI3773" i="13" s="1"/>
  <c r="AJ3773" i="13"/>
  <c r="AH3774" i="13"/>
  <c r="AI3774" i="13" s="1"/>
  <c r="AJ3774" i="13"/>
  <c r="AH3775" i="13"/>
  <c r="AI3775" i="13" s="1"/>
  <c r="AJ3775" i="13"/>
  <c r="AH3776" i="13"/>
  <c r="AI3776" i="13" s="1"/>
  <c r="AJ3776" i="13"/>
  <c r="AH3777" i="13"/>
  <c r="AI3777" i="13" s="1"/>
  <c r="AJ3777" i="13"/>
  <c r="AH3778" i="13"/>
  <c r="AI3778" i="13" s="1"/>
  <c r="AJ3778" i="13"/>
  <c r="AH3779" i="13"/>
  <c r="AI3779" i="13" s="1"/>
  <c r="AJ3779" i="13"/>
  <c r="AH3780" i="13"/>
  <c r="AI3780" i="13" s="1"/>
  <c r="AJ3780" i="13"/>
  <c r="AH3781" i="13"/>
  <c r="AI3781" i="13" s="1"/>
  <c r="AJ3781" i="13"/>
  <c r="AH3782" i="13"/>
  <c r="AI3782" i="13" s="1"/>
  <c r="AJ3782" i="13"/>
  <c r="AH3783" i="13"/>
  <c r="AI3783" i="13" s="1"/>
  <c r="AJ3783" i="13"/>
  <c r="AH3784" i="13"/>
  <c r="AI3784" i="13" s="1"/>
  <c r="AJ3784" i="13"/>
  <c r="AH3785" i="13"/>
  <c r="AI3785" i="13" s="1"/>
  <c r="AJ3785" i="13"/>
  <c r="AH3786" i="13"/>
  <c r="AI3786" i="13" s="1"/>
  <c r="AJ3786" i="13"/>
  <c r="AH3787" i="13"/>
  <c r="AI3787" i="13" s="1"/>
  <c r="AJ3787" i="13"/>
  <c r="AH3788" i="13"/>
  <c r="AI3788" i="13" s="1"/>
  <c r="AJ3788" i="13"/>
  <c r="AH3789" i="13"/>
  <c r="AI3789" i="13" s="1"/>
  <c r="AJ3789" i="13"/>
  <c r="AH3790" i="13"/>
  <c r="AI3790" i="13" s="1"/>
  <c r="AJ3790" i="13"/>
  <c r="AH3791" i="13"/>
  <c r="AI3791" i="13" s="1"/>
  <c r="AJ3791" i="13"/>
  <c r="AH3792" i="13"/>
  <c r="AI3792" i="13" s="1"/>
  <c r="AJ3792" i="13"/>
  <c r="AH3793" i="13"/>
  <c r="AI3793" i="13" s="1"/>
  <c r="AJ3793" i="13"/>
  <c r="AH3794" i="13"/>
  <c r="AI3794" i="13" s="1"/>
  <c r="AJ3794" i="13"/>
  <c r="AH3795" i="13"/>
  <c r="AI3795" i="13" s="1"/>
  <c r="AJ3795" i="13"/>
  <c r="AH3796" i="13"/>
  <c r="AI3796" i="13" s="1"/>
  <c r="AJ3796" i="13"/>
  <c r="AH3797" i="13"/>
  <c r="AI3797" i="13" s="1"/>
  <c r="AJ3797" i="13"/>
  <c r="AH3798" i="13"/>
  <c r="AI3798" i="13" s="1"/>
  <c r="AJ3798" i="13"/>
  <c r="AH3799" i="13"/>
  <c r="AI3799" i="13" s="1"/>
  <c r="AJ3799" i="13"/>
  <c r="AH3800" i="13"/>
  <c r="AI3800" i="13" s="1"/>
  <c r="AJ3800" i="13"/>
  <c r="AH3801" i="13"/>
  <c r="AI3801" i="13" s="1"/>
  <c r="AJ3801" i="13"/>
  <c r="AH3802" i="13"/>
  <c r="AI3802" i="13" s="1"/>
  <c r="AJ3802" i="13"/>
  <c r="AH3803" i="13"/>
  <c r="AI3803" i="13" s="1"/>
  <c r="AJ3803" i="13"/>
  <c r="AH3804" i="13"/>
  <c r="AI3804" i="13" s="1"/>
  <c r="AJ3804" i="13"/>
  <c r="AH3805" i="13"/>
  <c r="AI3805" i="13" s="1"/>
  <c r="AJ3805" i="13"/>
  <c r="AH3806" i="13"/>
  <c r="AI3806" i="13" s="1"/>
  <c r="AJ3806" i="13"/>
  <c r="AH3807" i="13"/>
  <c r="AI3807" i="13" s="1"/>
  <c r="AJ3807" i="13"/>
  <c r="AH3808" i="13"/>
  <c r="AI3808" i="13" s="1"/>
  <c r="AJ3808" i="13"/>
  <c r="AH3809" i="13"/>
  <c r="AI3809" i="13" s="1"/>
  <c r="AJ3809" i="13"/>
  <c r="AH3810" i="13"/>
  <c r="AI3810" i="13" s="1"/>
  <c r="AJ3810" i="13"/>
  <c r="AH3811" i="13"/>
  <c r="AI3811" i="13" s="1"/>
  <c r="AJ3811" i="13"/>
  <c r="AH3812" i="13"/>
  <c r="AI3812" i="13" s="1"/>
  <c r="AJ3812" i="13"/>
  <c r="AH3813" i="13"/>
  <c r="AI3813" i="13" s="1"/>
  <c r="AJ3813" i="13"/>
  <c r="AH3814" i="13"/>
  <c r="AI3814" i="13" s="1"/>
  <c r="AJ3814" i="13"/>
  <c r="AH3815" i="13"/>
  <c r="AI3815" i="13" s="1"/>
  <c r="AJ3815" i="13"/>
  <c r="AH3816" i="13"/>
  <c r="AI3816" i="13" s="1"/>
  <c r="AJ3816" i="13"/>
  <c r="AH3817" i="13"/>
  <c r="AI3817" i="13" s="1"/>
  <c r="AJ3817" i="13"/>
  <c r="AH3818" i="13"/>
  <c r="AI3818" i="13" s="1"/>
  <c r="AJ3818" i="13"/>
  <c r="AH3819" i="13"/>
  <c r="AI3819" i="13" s="1"/>
  <c r="AJ3819" i="13"/>
  <c r="AH3820" i="13"/>
  <c r="AI3820" i="13" s="1"/>
  <c r="AJ3820" i="13"/>
  <c r="AH3821" i="13"/>
  <c r="AI3821" i="13" s="1"/>
  <c r="AJ3821" i="13"/>
  <c r="AH3822" i="13"/>
  <c r="AI3822" i="13" s="1"/>
  <c r="AJ3822" i="13"/>
  <c r="AH3823" i="13"/>
  <c r="AI3823" i="13" s="1"/>
  <c r="AJ3823" i="13"/>
  <c r="AH3824" i="13"/>
  <c r="AI3824" i="13" s="1"/>
  <c r="AJ3824" i="13"/>
  <c r="AH3825" i="13"/>
  <c r="AI3825" i="13" s="1"/>
  <c r="AJ3825" i="13"/>
  <c r="AH3826" i="13"/>
  <c r="AI3826" i="13" s="1"/>
  <c r="AJ3826" i="13"/>
  <c r="AH3827" i="13"/>
  <c r="AI3827" i="13" s="1"/>
  <c r="AJ3827" i="13"/>
  <c r="AH3828" i="13"/>
  <c r="AI3828" i="13" s="1"/>
  <c r="AJ3828" i="13"/>
  <c r="AH3829" i="13"/>
  <c r="AI3829" i="13" s="1"/>
  <c r="AJ3829" i="13"/>
  <c r="AH3830" i="13"/>
  <c r="AI3830" i="13" s="1"/>
  <c r="AJ3830" i="13"/>
  <c r="AH3831" i="13"/>
  <c r="AI3831" i="13" s="1"/>
  <c r="AJ3831" i="13"/>
  <c r="AH3832" i="13"/>
  <c r="AI3832" i="13" s="1"/>
  <c r="AJ3832" i="13"/>
  <c r="AH3833" i="13"/>
  <c r="AI3833" i="13" s="1"/>
  <c r="AJ3833" i="13"/>
  <c r="AH3834" i="13"/>
  <c r="AI3834" i="13" s="1"/>
  <c r="AJ3834" i="13"/>
  <c r="AH3835" i="13"/>
  <c r="AI3835" i="13" s="1"/>
  <c r="AJ3835" i="13"/>
  <c r="AH3836" i="13"/>
  <c r="AI3836" i="13" s="1"/>
  <c r="AJ3836" i="13"/>
  <c r="AH3837" i="13"/>
  <c r="AI3837" i="13" s="1"/>
  <c r="AJ3837" i="13"/>
  <c r="AH3838" i="13"/>
  <c r="AI3838" i="13" s="1"/>
  <c r="AJ3838" i="13"/>
  <c r="AH3839" i="13"/>
  <c r="AI3839" i="13" s="1"/>
  <c r="AJ3839" i="13"/>
  <c r="AH3840" i="13"/>
  <c r="AI3840" i="13" s="1"/>
  <c r="AJ3840" i="13"/>
  <c r="AH3841" i="13"/>
  <c r="AI3841" i="13" s="1"/>
  <c r="AJ3841" i="13"/>
  <c r="AH3842" i="13"/>
  <c r="AI3842" i="13" s="1"/>
  <c r="AJ3842" i="13"/>
  <c r="AH3843" i="13"/>
  <c r="AI3843" i="13" s="1"/>
  <c r="AJ3843" i="13"/>
  <c r="AH3844" i="13"/>
  <c r="AI3844" i="13" s="1"/>
  <c r="AJ3844" i="13"/>
  <c r="AH3845" i="13"/>
  <c r="AI3845" i="13" s="1"/>
  <c r="AJ3845" i="13"/>
  <c r="AH3846" i="13"/>
  <c r="AI3846" i="13" s="1"/>
  <c r="AJ3846" i="13"/>
  <c r="AH3847" i="13"/>
  <c r="AI3847" i="13" s="1"/>
  <c r="AJ3847" i="13"/>
  <c r="AH3848" i="13"/>
  <c r="AI3848" i="13" s="1"/>
  <c r="AJ3848" i="13"/>
  <c r="AH3849" i="13"/>
  <c r="AI3849" i="13" s="1"/>
  <c r="AJ3849" i="13"/>
  <c r="AH3850" i="13"/>
  <c r="AI3850" i="13" s="1"/>
  <c r="AJ3850" i="13"/>
  <c r="AH3851" i="13"/>
  <c r="AI3851" i="13" s="1"/>
  <c r="AJ3851" i="13"/>
  <c r="AH3852" i="13"/>
  <c r="AI3852" i="13" s="1"/>
  <c r="AJ3852" i="13"/>
  <c r="AH3853" i="13"/>
  <c r="AI3853" i="13" s="1"/>
  <c r="AJ3853" i="13"/>
  <c r="AH3854" i="13"/>
  <c r="AI3854" i="13" s="1"/>
  <c r="AJ3854" i="13"/>
  <c r="AH3855" i="13"/>
  <c r="AI3855" i="13" s="1"/>
  <c r="AJ3855" i="13"/>
  <c r="AH3856" i="13"/>
  <c r="AI3856" i="13" s="1"/>
  <c r="AJ3856" i="13"/>
  <c r="AH3857" i="13"/>
  <c r="AI3857" i="13" s="1"/>
  <c r="AJ3857" i="13"/>
  <c r="AH3858" i="13"/>
  <c r="AI3858" i="13" s="1"/>
  <c r="AJ3858" i="13"/>
  <c r="AH3859" i="13"/>
  <c r="AI3859" i="13" s="1"/>
  <c r="AJ3859" i="13"/>
  <c r="AH3860" i="13"/>
  <c r="AI3860" i="13" s="1"/>
  <c r="AJ3860" i="13"/>
  <c r="AH3861" i="13"/>
  <c r="AI3861" i="13" s="1"/>
  <c r="AJ3861" i="13"/>
  <c r="AH3862" i="13"/>
  <c r="AI3862" i="13" s="1"/>
  <c r="AJ3862" i="13"/>
  <c r="AH3863" i="13"/>
  <c r="AI3863" i="13" s="1"/>
  <c r="AJ3863" i="13"/>
  <c r="AH3864" i="13"/>
  <c r="AI3864" i="13" s="1"/>
  <c r="AJ3864" i="13"/>
  <c r="AH3865" i="13"/>
  <c r="AI3865" i="13" s="1"/>
  <c r="AJ3865" i="13"/>
  <c r="AH3866" i="13"/>
  <c r="AI3866" i="13" s="1"/>
  <c r="AJ3866" i="13"/>
  <c r="AH3867" i="13"/>
  <c r="AI3867" i="13" s="1"/>
  <c r="AJ3867" i="13"/>
  <c r="AH3868" i="13"/>
  <c r="AI3868" i="13" s="1"/>
  <c r="AJ3868" i="13"/>
  <c r="AH3869" i="13"/>
  <c r="AI3869" i="13" s="1"/>
  <c r="AJ3869" i="13"/>
  <c r="AH3870" i="13"/>
  <c r="AI3870" i="13" s="1"/>
  <c r="AJ3870" i="13"/>
  <c r="AH3871" i="13"/>
  <c r="AI3871" i="13" s="1"/>
  <c r="AJ3871" i="13"/>
  <c r="AH3872" i="13"/>
  <c r="AI3872" i="13" s="1"/>
  <c r="AJ3872" i="13"/>
  <c r="AH3873" i="13"/>
  <c r="AI3873" i="13" s="1"/>
  <c r="AJ3873" i="13"/>
  <c r="AH3874" i="13"/>
  <c r="AI3874" i="13" s="1"/>
  <c r="AJ3874" i="13"/>
  <c r="AH3875" i="13"/>
  <c r="AI3875" i="13" s="1"/>
  <c r="AJ3875" i="13"/>
  <c r="AH3876" i="13"/>
  <c r="AI3876" i="13" s="1"/>
  <c r="AJ3876" i="13"/>
  <c r="AH3877" i="13"/>
  <c r="AI3877" i="13" s="1"/>
  <c r="AJ3877" i="13"/>
  <c r="AH3878" i="13"/>
  <c r="AI3878" i="13" s="1"/>
  <c r="AJ3878" i="13"/>
  <c r="AH3879" i="13"/>
  <c r="AI3879" i="13" s="1"/>
  <c r="AJ3879" i="13"/>
  <c r="AH3880" i="13"/>
  <c r="AI3880" i="13" s="1"/>
  <c r="AJ3880" i="13"/>
  <c r="AH3881" i="13"/>
  <c r="AI3881" i="13" s="1"/>
  <c r="AJ3881" i="13"/>
  <c r="AH3882" i="13"/>
  <c r="AI3882" i="13" s="1"/>
  <c r="AJ3882" i="13"/>
  <c r="AH3883" i="13"/>
  <c r="AI3883" i="13" s="1"/>
  <c r="AJ3883" i="13"/>
  <c r="AH3884" i="13"/>
  <c r="AI3884" i="13" s="1"/>
  <c r="AJ3884" i="13"/>
  <c r="AH3885" i="13"/>
  <c r="AI3885" i="13" s="1"/>
  <c r="AJ3885" i="13"/>
  <c r="AH3886" i="13"/>
  <c r="AI3886" i="13" s="1"/>
  <c r="AJ3886" i="13"/>
  <c r="AH3887" i="13"/>
  <c r="AI3887" i="13" s="1"/>
  <c r="AJ3887" i="13"/>
  <c r="AH3888" i="13"/>
  <c r="AI3888" i="13" s="1"/>
  <c r="AJ3888" i="13"/>
  <c r="AH3889" i="13"/>
  <c r="AI3889" i="13" s="1"/>
  <c r="AJ3889" i="13"/>
  <c r="AH3890" i="13"/>
  <c r="AI3890" i="13" s="1"/>
  <c r="AJ3890" i="13"/>
  <c r="AH3891" i="13"/>
  <c r="AI3891" i="13" s="1"/>
  <c r="AJ3891" i="13"/>
  <c r="AH3892" i="13"/>
  <c r="AI3892" i="13" s="1"/>
  <c r="AJ3892" i="13"/>
  <c r="AH3893" i="13"/>
  <c r="AI3893" i="13" s="1"/>
  <c r="AJ3893" i="13"/>
  <c r="AH3894" i="13"/>
  <c r="AI3894" i="13" s="1"/>
  <c r="AJ3894" i="13"/>
  <c r="AH3895" i="13"/>
  <c r="AI3895" i="13" s="1"/>
  <c r="AJ3895" i="13"/>
  <c r="AH3896" i="13"/>
  <c r="AI3896" i="13" s="1"/>
  <c r="AJ3896" i="13"/>
  <c r="AH3897" i="13"/>
  <c r="AI3897" i="13" s="1"/>
  <c r="AJ3897" i="13"/>
  <c r="AH3898" i="13"/>
  <c r="AI3898" i="13" s="1"/>
  <c r="AJ3898" i="13"/>
  <c r="AH3899" i="13"/>
  <c r="AI3899" i="13" s="1"/>
  <c r="AJ3899" i="13"/>
  <c r="AH3900" i="13"/>
  <c r="AI3900" i="13" s="1"/>
  <c r="AJ3900" i="13"/>
  <c r="AH3901" i="13"/>
  <c r="AI3901" i="13" s="1"/>
  <c r="AJ3901" i="13"/>
  <c r="AH3902" i="13"/>
  <c r="AI3902" i="13" s="1"/>
  <c r="AJ3902" i="13"/>
  <c r="AH3903" i="13"/>
  <c r="AI3903" i="13" s="1"/>
  <c r="AJ3903" i="13"/>
  <c r="AH3904" i="13"/>
  <c r="AI3904" i="13" s="1"/>
  <c r="AJ3904" i="13"/>
  <c r="AH3905" i="13"/>
  <c r="AI3905" i="13" s="1"/>
  <c r="AJ3905" i="13"/>
  <c r="AH3906" i="13"/>
  <c r="AI3906" i="13" s="1"/>
  <c r="AJ3906" i="13"/>
  <c r="AH3907" i="13"/>
  <c r="AI3907" i="13" s="1"/>
  <c r="AJ3907" i="13"/>
  <c r="AH3908" i="13"/>
  <c r="AI3908" i="13" s="1"/>
  <c r="AJ3908" i="13"/>
  <c r="AH3909" i="13"/>
  <c r="AI3909" i="13" s="1"/>
  <c r="AJ3909" i="13"/>
  <c r="AH3910" i="13"/>
  <c r="AI3910" i="13" s="1"/>
  <c r="AJ3910" i="13"/>
  <c r="AH3911" i="13"/>
  <c r="AI3911" i="13" s="1"/>
  <c r="AJ3911" i="13"/>
  <c r="AH3912" i="13"/>
  <c r="AI3912" i="13" s="1"/>
  <c r="AJ3912" i="13"/>
  <c r="AH3913" i="13"/>
  <c r="AI3913" i="13" s="1"/>
  <c r="AJ3913" i="13"/>
  <c r="AH3914" i="13"/>
  <c r="AI3914" i="13" s="1"/>
  <c r="AJ3914" i="13"/>
  <c r="AH3915" i="13"/>
  <c r="AI3915" i="13" s="1"/>
  <c r="AJ3915" i="13"/>
  <c r="AH3916" i="13"/>
  <c r="AI3916" i="13" s="1"/>
  <c r="AJ3916" i="13"/>
  <c r="AH3917" i="13"/>
  <c r="AI3917" i="13" s="1"/>
  <c r="AJ3917" i="13"/>
  <c r="AH3918" i="13"/>
  <c r="AI3918" i="13" s="1"/>
  <c r="AJ3918" i="13"/>
  <c r="AH3919" i="13"/>
  <c r="AI3919" i="13" s="1"/>
  <c r="AJ3919" i="13"/>
  <c r="AH3920" i="13"/>
  <c r="AI3920" i="13" s="1"/>
  <c r="AJ3920" i="13"/>
  <c r="AH3921" i="13"/>
  <c r="AI3921" i="13" s="1"/>
  <c r="AJ3921" i="13"/>
  <c r="AH3922" i="13"/>
  <c r="AI3922" i="13" s="1"/>
  <c r="AJ3922" i="13"/>
  <c r="AH3923" i="13"/>
  <c r="AI3923" i="13" s="1"/>
  <c r="AJ3923" i="13"/>
  <c r="AH3924" i="13"/>
  <c r="AI3924" i="13" s="1"/>
  <c r="AJ3924" i="13"/>
  <c r="AH3925" i="13"/>
  <c r="AI3925" i="13" s="1"/>
  <c r="AJ3925" i="13"/>
  <c r="AH3926" i="13"/>
  <c r="AI3926" i="13" s="1"/>
  <c r="AJ3926" i="13"/>
  <c r="AH3927" i="13"/>
  <c r="AI3927" i="13" s="1"/>
  <c r="AJ3927" i="13"/>
  <c r="AH3928" i="13"/>
  <c r="AI3928" i="13" s="1"/>
  <c r="AJ3928" i="13"/>
  <c r="AH3929" i="13"/>
  <c r="AI3929" i="13" s="1"/>
  <c r="AJ3929" i="13"/>
  <c r="AH3930" i="13"/>
  <c r="AI3930" i="13" s="1"/>
  <c r="AJ3930" i="13"/>
  <c r="AH3931" i="13"/>
  <c r="AI3931" i="13" s="1"/>
  <c r="AJ3931" i="13"/>
  <c r="AH3932" i="13"/>
  <c r="AI3932" i="13" s="1"/>
  <c r="AJ3932" i="13"/>
  <c r="AH3933" i="13"/>
  <c r="AI3933" i="13" s="1"/>
  <c r="AJ3933" i="13"/>
  <c r="AH3934" i="13"/>
  <c r="AI3934" i="13" s="1"/>
  <c r="AJ3934" i="13"/>
  <c r="AH3935" i="13"/>
  <c r="AI3935" i="13" s="1"/>
  <c r="AJ3935" i="13"/>
  <c r="AH3936" i="13"/>
  <c r="AI3936" i="13" s="1"/>
  <c r="AJ3936" i="13"/>
  <c r="AH3937" i="13"/>
  <c r="AI3937" i="13" s="1"/>
  <c r="AJ3937" i="13"/>
  <c r="AH3938" i="13"/>
  <c r="AI3938" i="13" s="1"/>
  <c r="AJ3938" i="13"/>
  <c r="AH3939" i="13"/>
  <c r="AI3939" i="13" s="1"/>
  <c r="AJ3939" i="13"/>
  <c r="AH3940" i="13"/>
  <c r="AI3940" i="13" s="1"/>
  <c r="AJ3940" i="13"/>
  <c r="AH3941" i="13"/>
  <c r="AI3941" i="13" s="1"/>
  <c r="AJ3941" i="13"/>
  <c r="AH3942" i="13"/>
  <c r="AI3942" i="13" s="1"/>
  <c r="AJ3942" i="13"/>
  <c r="AH3943" i="13"/>
  <c r="AI3943" i="13" s="1"/>
  <c r="AJ3943" i="13"/>
  <c r="AH3944" i="13"/>
  <c r="AI3944" i="13" s="1"/>
  <c r="AJ3944" i="13"/>
  <c r="AH3945" i="13"/>
  <c r="AI3945" i="13" s="1"/>
  <c r="AJ3945" i="13"/>
  <c r="AH3946" i="13"/>
  <c r="AI3946" i="13" s="1"/>
  <c r="AJ3946" i="13"/>
  <c r="AH3947" i="13"/>
  <c r="AI3947" i="13" s="1"/>
  <c r="AJ3947" i="13"/>
  <c r="AH3948" i="13"/>
  <c r="AI3948" i="13" s="1"/>
  <c r="AJ3948" i="13"/>
  <c r="AH3949" i="13"/>
  <c r="AI3949" i="13" s="1"/>
  <c r="AJ3949" i="13"/>
  <c r="AH3950" i="13"/>
  <c r="AI3950" i="13" s="1"/>
  <c r="AJ3950" i="13"/>
  <c r="AH3951" i="13"/>
  <c r="AI3951" i="13" s="1"/>
  <c r="AJ3951" i="13"/>
  <c r="AH3952" i="13"/>
  <c r="AI3952" i="13" s="1"/>
  <c r="AJ3952" i="13"/>
  <c r="AH3953" i="13"/>
  <c r="AI3953" i="13" s="1"/>
  <c r="AJ3953" i="13"/>
  <c r="AH3954" i="13"/>
  <c r="AI3954" i="13" s="1"/>
  <c r="AJ3954" i="13"/>
  <c r="AH3955" i="13"/>
  <c r="AI3955" i="13" s="1"/>
  <c r="AJ3955" i="13"/>
  <c r="AH3956" i="13"/>
  <c r="AI3956" i="13" s="1"/>
  <c r="AJ3956" i="13"/>
  <c r="AH3957" i="13"/>
  <c r="AI3957" i="13" s="1"/>
  <c r="AJ3957" i="13"/>
  <c r="AH3958" i="13"/>
  <c r="AI3958" i="13" s="1"/>
  <c r="AJ3958" i="13"/>
  <c r="AH3959" i="13"/>
  <c r="AI3959" i="13" s="1"/>
  <c r="AJ3959" i="13"/>
  <c r="AH3960" i="13"/>
  <c r="AI3960" i="13" s="1"/>
  <c r="AJ3960" i="13"/>
  <c r="AH3961" i="13"/>
  <c r="AI3961" i="13" s="1"/>
  <c r="AJ3961" i="13"/>
  <c r="AH3962" i="13"/>
  <c r="AI3962" i="13" s="1"/>
  <c r="AJ3962" i="13"/>
  <c r="AH3963" i="13"/>
  <c r="AI3963" i="13" s="1"/>
  <c r="AJ3963" i="13"/>
  <c r="AH3964" i="13"/>
  <c r="AI3964" i="13" s="1"/>
  <c r="AJ3964" i="13"/>
  <c r="AH3965" i="13"/>
  <c r="AI3965" i="13" s="1"/>
  <c r="AJ3965" i="13"/>
  <c r="AH3966" i="13"/>
  <c r="AI3966" i="13" s="1"/>
  <c r="AJ3966" i="13"/>
  <c r="AH3967" i="13"/>
  <c r="AI3967" i="13" s="1"/>
  <c r="AJ3967" i="13"/>
  <c r="AH3968" i="13"/>
  <c r="AI3968" i="13" s="1"/>
  <c r="AJ3968" i="13"/>
  <c r="AH3969" i="13"/>
  <c r="AI3969" i="13" s="1"/>
  <c r="AJ3969" i="13"/>
  <c r="AH3970" i="13"/>
  <c r="AI3970" i="13" s="1"/>
  <c r="AJ3970" i="13"/>
  <c r="AH3971" i="13"/>
  <c r="AI3971" i="13" s="1"/>
  <c r="AJ3971" i="13"/>
  <c r="AH3972" i="13"/>
  <c r="AI3972" i="13" s="1"/>
  <c r="AJ3972" i="13"/>
  <c r="AH3973" i="13"/>
  <c r="AI3973" i="13" s="1"/>
  <c r="AJ3973" i="13"/>
  <c r="AH3974" i="13"/>
  <c r="AI3974" i="13" s="1"/>
  <c r="AJ3974" i="13"/>
  <c r="AH3975" i="13"/>
  <c r="AI3975" i="13" s="1"/>
  <c r="AJ3975" i="13"/>
  <c r="AH3976" i="13"/>
  <c r="AI3976" i="13" s="1"/>
  <c r="AJ3976" i="13"/>
  <c r="AH3977" i="13"/>
  <c r="AI3977" i="13" s="1"/>
  <c r="AJ3977" i="13"/>
  <c r="AH3978" i="13"/>
  <c r="AI3978" i="13" s="1"/>
  <c r="AJ3978" i="13"/>
  <c r="AH3979" i="13"/>
  <c r="AI3979" i="13" s="1"/>
  <c r="AJ3979" i="13"/>
  <c r="AH3980" i="13"/>
  <c r="AI3980" i="13" s="1"/>
  <c r="AJ3980" i="13"/>
  <c r="AH3981" i="13"/>
  <c r="AI3981" i="13" s="1"/>
  <c r="AJ3981" i="13"/>
  <c r="AH3982" i="13"/>
  <c r="AI3982" i="13" s="1"/>
  <c r="AJ3982" i="13"/>
  <c r="AH3983" i="13"/>
  <c r="AI3983" i="13" s="1"/>
  <c r="AJ3983" i="13"/>
  <c r="AH3984" i="13"/>
  <c r="AI3984" i="13" s="1"/>
  <c r="AJ3984" i="13"/>
  <c r="AH3985" i="13"/>
  <c r="AI3985" i="13" s="1"/>
  <c r="AJ3985" i="13"/>
  <c r="AH3986" i="13"/>
  <c r="AI3986" i="13" s="1"/>
  <c r="AJ3986" i="13"/>
  <c r="AH3987" i="13"/>
  <c r="AI3987" i="13" s="1"/>
  <c r="AJ3987" i="13"/>
  <c r="AH3988" i="13"/>
  <c r="AI3988" i="13" s="1"/>
  <c r="AJ3988" i="13"/>
  <c r="AH3989" i="13"/>
  <c r="AI3989" i="13" s="1"/>
  <c r="AJ3989" i="13"/>
  <c r="AH3990" i="13"/>
  <c r="AI3990" i="13" s="1"/>
  <c r="AJ3990" i="13"/>
  <c r="AH3991" i="13"/>
  <c r="AI3991" i="13" s="1"/>
  <c r="AJ3991" i="13"/>
  <c r="AH3992" i="13"/>
  <c r="AI3992" i="13" s="1"/>
  <c r="AJ3992" i="13"/>
  <c r="AH3993" i="13"/>
  <c r="AI3993" i="13" s="1"/>
  <c r="AJ3993" i="13"/>
  <c r="AH3994" i="13"/>
  <c r="AI3994" i="13" s="1"/>
  <c r="AJ3994" i="13"/>
  <c r="AH3995" i="13"/>
  <c r="AI3995" i="13" s="1"/>
  <c r="AJ3995" i="13"/>
  <c r="AH3996" i="13"/>
  <c r="AI3996" i="13" s="1"/>
  <c r="AJ3996" i="13"/>
  <c r="AH3997" i="13"/>
  <c r="AI3997" i="13" s="1"/>
  <c r="AJ3997" i="13"/>
  <c r="AH3998" i="13"/>
  <c r="AI3998" i="13" s="1"/>
  <c r="AJ3998" i="13"/>
  <c r="AH3999" i="13"/>
  <c r="AI3999" i="13" s="1"/>
  <c r="AJ3999" i="13"/>
  <c r="AH4000" i="13"/>
  <c r="AI4000" i="13" s="1"/>
  <c r="AJ4000" i="13"/>
  <c r="AH4001" i="13"/>
  <c r="AI4001" i="13" s="1"/>
  <c r="AJ4001" i="13"/>
  <c r="AH4002" i="13"/>
  <c r="AI4002" i="13" s="1"/>
  <c r="AJ4002" i="13"/>
  <c r="AH4003" i="13"/>
  <c r="AI4003" i="13" s="1"/>
  <c r="AJ4003" i="13"/>
  <c r="AH4004" i="13"/>
  <c r="AI4004" i="13" s="1"/>
  <c r="AJ4004" i="13"/>
  <c r="AH4005" i="13"/>
  <c r="AI4005" i="13" s="1"/>
  <c r="AJ4005" i="13"/>
  <c r="AH4006" i="13"/>
  <c r="AI4006" i="13" s="1"/>
  <c r="AJ4006" i="13"/>
  <c r="AH4007" i="13"/>
  <c r="AI4007" i="13" s="1"/>
  <c r="AJ4007" i="13"/>
  <c r="AH4008" i="13"/>
  <c r="AI4008" i="13" s="1"/>
  <c r="AJ4008" i="13"/>
  <c r="AH4009" i="13"/>
  <c r="AI4009" i="13" s="1"/>
  <c r="AJ4009" i="13"/>
  <c r="AH4010" i="13"/>
  <c r="AI4010" i="13" s="1"/>
  <c r="AJ4010" i="13"/>
  <c r="AH4011" i="13"/>
  <c r="AI4011" i="13" s="1"/>
  <c r="AJ4011" i="13"/>
  <c r="AH4012" i="13"/>
  <c r="AI4012" i="13" s="1"/>
  <c r="AJ4012" i="13"/>
  <c r="AH4013" i="13"/>
  <c r="AI4013" i="13" s="1"/>
  <c r="AJ4013" i="13"/>
  <c r="AH4014" i="13"/>
  <c r="AI4014" i="13" s="1"/>
  <c r="AJ4014" i="13"/>
  <c r="AH4015" i="13"/>
  <c r="AI4015" i="13" s="1"/>
  <c r="AJ4015" i="13"/>
  <c r="AH4016" i="13"/>
  <c r="AI4016" i="13" s="1"/>
  <c r="AJ4016" i="13"/>
  <c r="AH4017" i="13"/>
  <c r="AI4017" i="13" s="1"/>
  <c r="AJ4017" i="13"/>
  <c r="AH4018" i="13"/>
  <c r="AI4018" i="13" s="1"/>
  <c r="AJ4018" i="13"/>
  <c r="AH4019" i="13"/>
  <c r="AI4019" i="13" s="1"/>
  <c r="AJ4019" i="13"/>
  <c r="AH4020" i="13"/>
  <c r="AI4020" i="13" s="1"/>
  <c r="AJ4020" i="13"/>
  <c r="AH4021" i="13"/>
  <c r="AI4021" i="13" s="1"/>
  <c r="AJ4021" i="13"/>
  <c r="AH4022" i="13"/>
  <c r="AI4022" i="13" s="1"/>
  <c r="AJ4022" i="13"/>
  <c r="AH4023" i="13"/>
  <c r="AI4023" i="13" s="1"/>
  <c r="AJ4023" i="13"/>
  <c r="AH4024" i="13"/>
  <c r="AI4024" i="13" s="1"/>
  <c r="AJ4024" i="13"/>
  <c r="AH4025" i="13"/>
  <c r="AI4025" i="13" s="1"/>
  <c r="AJ4025" i="13"/>
  <c r="AH4026" i="13"/>
  <c r="AI4026" i="13" s="1"/>
  <c r="AJ4026" i="13"/>
  <c r="AH4027" i="13"/>
  <c r="AI4027" i="13" s="1"/>
  <c r="AJ4027" i="13"/>
  <c r="AH4028" i="13"/>
  <c r="AI4028" i="13" s="1"/>
  <c r="AJ4028" i="13"/>
  <c r="AH4029" i="13"/>
  <c r="AI4029" i="13" s="1"/>
  <c r="AJ4029" i="13"/>
  <c r="AH4030" i="13"/>
  <c r="AI4030" i="13" s="1"/>
  <c r="AJ4030" i="13"/>
  <c r="AH4031" i="13"/>
  <c r="AI4031" i="13" s="1"/>
  <c r="AJ4031" i="13"/>
  <c r="AH4032" i="13"/>
  <c r="AI4032" i="13" s="1"/>
  <c r="AJ4032" i="13"/>
  <c r="AH4033" i="13"/>
  <c r="AI4033" i="13" s="1"/>
  <c r="AJ4033" i="13"/>
  <c r="AH4034" i="13"/>
  <c r="AI4034" i="13" s="1"/>
  <c r="AJ4034" i="13"/>
  <c r="AH4035" i="13"/>
  <c r="AI4035" i="13" s="1"/>
  <c r="AJ4035" i="13"/>
  <c r="AH4036" i="13"/>
  <c r="AI4036" i="13" s="1"/>
  <c r="AJ4036" i="13"/>
  <c r="AH4037" i="13"/>
  <c r="AI4037" i="13" s="1"/>
  <c r="AJ4037" i="13"/>
  <c r="AH4038" i="13"/>
  <c r="AI4038" i="13" s="1"/>
  <c r="AJ4038" i="13"/>
  <c r="AH4039" i="13"/>
  <c r="AI4039" i="13" s="1"/>
  <c r="AJ4039" i="13"/>
  <c r="AH4040" i="13"/>
  <c r="AI4040" i="13" s="1"/>
  <c r="AJ4040" i="13"/>
  <c r="AH4041" i="13"/>
  <c r="AI4041" i="13" s="1"/>
  <c r="AJ4041" i="13"/>
  <c r="AH4042" i="13"/>
  <c r="AI4042" i="13" s="1"/>
  <c r="AJ4042" i="13"/>
  <c r="AH4043" i="13"/>
  <c r="AI4043" i="13" s="1"/>
  <c r="AJ4043" i="13"/>
  <c r="AH4044" i="13"/>
  <c r="AI4044" i="13" s="1"/>
  <c r="AJ4044" i="13"/>
  <c r="AH4045" i="13"/>
  <c r="AI4045" i="13" s="1"/>
  <c r="AJ4045" i="13"/>
  <c r="AH4046" i="13"/>
  <c r="AI4046" i="13" s="1"/>
  <c r="AJ4046" i="13"/>
  <c r="AH4047" i="13"/>
  <c r="AI4047" i="13" s="1"/>
  <c r="AJ4047" i="13"/>
  <c r="AH4048" i="13"/>
  <c r="AI4048" i="13" s="1"/>
  <c r="AJ4048" i="13"/>
  <c r="AH4049" i="13"/>
  <c r="AI4049" i="13" s="1"/>
  <c r="AJ4049" i="13"/>
  <c r="AH4050" i="13"/>
  <c r="AI4050" i="13" s="1"/>
  <c r="AJ4050" i="13"/>
  <c r="AH4051" i="13"/>
  <c r="AI4051" i="13" s="1"/>
  <c r="AJ4051" i="13"/>
  <c r="AH4052" i="13"/>
  <c r="AI4052" i="13" s="1"/>
  <c r="AJ4052" i="13"/>
  <c r="AH4053" i="13"/>
  <c r="AI4053" i="13" s="1"/>
  <c r="AJ4053" i="13"/>
  <c r="AH4054" i="13"/>
  <c r="AI4054" i="13" s="1"/>
  <c r="AJ4054" i="13"/>
  <c r="AH4055" i="13"/>
  <c r="AI4055" i="13" s="1"/>
  <c r="AJ4055" i="13"/>
  <c r="AH4056" i="13"/>
  <c r="AI4056" i="13" s="1"/>
  <c r="AJ4056" i="13"/>
  <c r="AH4057" i="13"/>
  <c r="AI4057" i="13" s="1"/>
  <c r="AJ4057" i="13"/>
  <c r="AH4058" i="13"/>
  <c r="AI4058" i="13" s="1"/>
  <c r="AJ4058" i="13"/>
  <c r="AH4059" i="13"/>
  <c r="AI4059" i="13" s="1"/>
  <c r="AJ4059" i="13"/>
  <c r="AH4060" i="13"/>
  <c r="AI4060" i="13" s="1"/>
  <c r="AJ4060" i="13"/>
  <c r="AH4061" i="13"/>
  <c r="AI4061" i="13" s="1"/>
  <c r="AJ4061" i="13"/>
  <c r="AH4062" i="13"/>
  <c r="AI4062" i="13" s="1"/>
  <c r="AJ4062" i="13"/>
  <c r="AH4063" i="13"/>
  <c r="AI4063" i="13" s="1"/>
  <c r="AJ4063" i="13"/>
  <c r="AH4064" i="13"/>
  <c r="AI4064" i="13" s="1"/>
  <c r="AJ4064" i="13"/>
  <c r="AH4065" i="13"/>
  <c r="AI4065" i="13" s="1"/>
  <c r="AJ4065" i="13"/>
  <c r="AH4066" i="13"/>
  <c r="AI4066" i="13" s="1"/>
  <c r="AJ4066" i="13"/>
  <c r="AH4067" i="13"/>
  <c r="AI4067" i="13" s="1"/>
  <c r="AJ4067" i="13"/>
  <c r="AH4068" i="13"/>
  <c r="AI4068" i="13" s="1"/>
  <c r="AJ4068" i="13"/>
  <c r="AH4069" i="13"/>
  <c r="AI4069" i="13" s="1"/>
  <c r="AJ4069" i="13"/>
  <c r="AH4070" i="13"/>
  <c r="AI4070" i="13" s="1"/>
  <c r="AJ4070" i="13"/>
  <c r="AH4071" i="13"/>
  <c r="AI4071" i="13" s="1"/>
  <c r="AJ4071" i="13"/>
  <c r="AH4072" i="13"/>
  <c r="AI4072" i="13" s="1"/>
  <c r="AJ4072" i="13"/>
  <c r="AH4073" i="13"/>
  <c r="AI4073" i="13" s="1"/>
  <c r="AJ4073" i="13"/>
  <c r="AH4074" i="13"/>
  <c r="AI4074" i="13" s="1"/>
  <c r="AJ4074" i="13"/>
  <c r="AH4075" i="13"/>
  <c r="AI4075" i="13" s="1"/>
  <c r="AJ4075" i="13"/>
  <c r="AH4076" i="13"/>
  <c r="AI4076" i="13" s="1"/>
  <c r="AJ4076" i="13"/>
  <c r="AH4077" i="13"/>
  <c r="AI4077" i="13" s="1"/>
  <c r="AJ4077" i="13"/>
  <c r="AH4078" i="13"/>
  <c r="AI4078" i="13" s="1"/>
  <c r="AJ4078" i="13"/>
  <c r="AH4079" i="13"/>
  <c r="AI4079" i="13" s="1"/>
  <c r="AJ4079" i="13"/>
  <c r="AH4080" i="13"/>
  <c r="AI4080" i="13" s="1"/>
  <c r="AJ4080" i="13"/>
  <c r="AH4081" i="13"/>
  <c r="AI4081" i="13" s="1"/>
  <c r="AJ4081" i="13"/>
  <c r="AH4082" i="13"/>
  <c r="AI4082" i="13" s="1"/>
  <c r="AJ4082" i="13"/>
  <c r="AH4083" i="13"/>
  <c r="AI4083" i="13" s="1"/>
  <c r="AJ4083" i="13"/>
  <c r="AH4084" i="13"/>
  <c r="AI4084" i="13" s="1"/>
  <c r="AJ4084" i="13"/>
  <c r="AH4085" i="13"/>
  <c r="AI4085" i="13" s="1"/>
  <c r="AJ4085" i="13"/>
  <c r="AH4086" i="13"/>
  <c r="AI4086" i="13" s="1"/>
  <c r="AJ4086" i="13"/>
  <c r="AH4087" i="13"/>
  <c r="AI4087" i="13" s="1"/>
  <c r="AJ4087" i="13"/>
  <c r="AH4088" i="13"/>
  <c r="AI4088" i="13" s="1"/>
  <c r="AJ4088" i="13"/>
  <c r="AH4089" i="13"/>
  <c r="AI4089" i="13" s="1"/>
  <c r="AJ4089" i="13"/>
  <c r="AH4090" i="13"/>
  <c r="AI4090" i="13" s="1"/>
  <c r="AJ4090" i="13"/>
  <c r="AH4091" i="13"/>
  <c r="AI4091" i="13" s="1"/>
  <c r="AJ4091" i="13"/>
  <c r="AH4092" i="13"/>
  <c r="AI4092" i="13" s="1"/>
  <c r="AJ4092" i="13"/>
  <c r="AH4093" i="13"/>
  <c r="AI4093" i="13" s="1"/>
  <c r="AJ4093" i="13"/>
  <c r="AH4094" i="13"/>
  <c r="AI4094" i="13" s="1"/>
  <c r="AJ4094" i="13"/>
  <c r="AH4095" i="13"/>
  <c r="AI4095" i="13" s="1"/>
  <c r="AJ4095" i="13"/>
  <c r="AH4096" i="13"/>
  <c r="AI4096" i="13" s="1"/>
  <c r="AJ4096" i="13"/>
  <c r="AH4097" i="13"/>
  <c r="AI4097" i="13" s="1"/>
  <c r="AJ4097" i="13"/>
  <c r="AH4098" i="13"/>
  <c r="AI4098" i="13" s="1"/>
  <c r="AJ4098" i="13"/>
  <c r="AH4099" i="13"/>
  <c r="AI4099" i="13" s="1"/>
  <c r="AJ4099" i="13"/>
  <c r="AH4100" i="13"/>
  <c r="AI4100" i="13" s="1"/>
  <c r="AJ4100" i="13"/>
  <c r="AH4101" i="13"/>
  <c r="AI4101" i="13" s="1"/>
  <c r="AJ4101" i="13"/>
  <c r="AH4102" i="13"/>
  <c r="AI4102" i="13" s="1"/>
  <c r="AJ4102" i="13"/>
  <c r="AH4103" i="13"/>
  <c r="AI4103" i="13" s="1"/>
  <c r="AJ4103" i="13"/>
  <c r="AH4104" i="13"/>
  <c r="AI4104" i="13" s="1"/>
  <c r="AJ4104" i="13"/>
  <c r="AH4105" i="13"/>
  <c r="AI4105" i="13" s="1"/>
  <c r="AJ4105" i="13"/>
  <c r="AH4106" i="13"/>
  <c r="AI4106" i="13" s="1"/>
  <c r="AJ4106" i="13"/>
  <c r="AH4107" i="13"/>
  <c r="AI4107" i="13" s="1"/>
  <c r="AJ4107" i="13"/>
  <c r="AH4108" i="13"/>
  <c r="AI4108" i="13" s="1"/>
  <c r="AJ4108" i="13"/>
  <c r="AH4109" i="13"/>
  <c r="AI4109" i="13" s="1"/>
  <c r="AJ4109" i="13"/>
  <c r="AH4110" i="13"/>
  <c r="AI4110" i="13" s="1"/>
  <c r="AJ4110" i="13"/>
  <c r="AH4111" i="13"/>
  <c r="AI4111" i="13" s="1"/>
  <c r="AJ4111" i="13"/>
  <c r="AH4112" i="13"/>
  <c r="AI4112" i="13" s="1"/>
  <c r="AJ4112" i="13"/>
  <c r="AH4113" i="13"/>
  <c r="AI4113" i="13" s="1"/>
  <c r="AJ4113" i="13"/>
  <c r="AH4114" i="13"/>
  <c r="AI4114" i="13" s="1"/>
  <c r="AJ4114" i="13"/>
  <c r="AH4115" i="13"/>
  <c r="AI4115" i="13" s="1"/>
  <c r="AJ4115" i="13"/>
  <c r="AH4116" i="13"/>
  <c r="AI4116" i="13" s="1"/>
  <c r="AJ4116" i="13"/>
  <c r="AH4117" i="13"/>
  <c r="AI4117" i="13" s="1"/>
  <c r="AJ4117" i="13"/>
  <c r="AH4118" i="13"/>
  <c r="AI4118" i="13" s="1"/>
  <c r="AJ4118" i="13"/>
  <c r="AH4119" i="13"/>
  <c r="AI4119" i="13" s="1"/>
  <c r="AJ4119" i="13"/>
  <c r="AH4120" i="13"/>
  <c r="AI4120" i="13" s="1"/>
  <c r="AJ4120" i="13"/>
  <c r="AH4121" i="13"/>
  <c r="AI4121" i="13" s="1"/>
  <c r="AJ4121" i="13"/>
  <c r="AH4122" i="13"/>
  <c r="AI4122" i="13" s="1"/>
  <c r="AJ4122" i="13"/>
  <c r="AH4123" i="13"/>
  <c r="AI4123" i="13" s="1"/>
  <c r="AJ4123" i="13"/>
  <c r="AH4124" i="13"/>
  <c r="AI4124" i="13" s="1"/>
  <c r="AJ4124" i="13"/>
  <c r="AH4125" i="13"/>
  <c r="AI4125" i="13" s="1"/>
  <c r="AJ4125" i="13"/>
  <c r="AH4126" i="13"/>
  <c r="AI4126" i="13" s="1"/>
  <c r="AJ4126" i="13"/>
  <c r="AH4127" i="13"/>
  <c r="AI4127" i="13" s="1"/>
  <c r="AJ4127" i="13"/>
  <c r="AH4128" i="13"/>
  <c r="AI4128" i="13" s="1"/>
  <c r="AJ4128" i="13"/>
  <c r="AH4129" i="13"/>
  <c r="AI4129" i="13" s="1"/>
  <c r="AJ4129" i="13"/>
  <c r="AH4130" i="13"/>
  <c r="AI4130" i="13" s="1"/>
  <c r="AJ4130" i="13"/>
  <c r="AH4131" i="13"/>
  <c r="AI4131" i="13" s="1"/>
  <c r="AJ4131" i="13"/>
  <c r="AH4132" i="13"/>
  <c r="AI4132" i="13" s="1"/>
  <c r="AJ4132" i="13"/>
  <c r="AH4133" i="13"/>
  <c r="AI4133" i="13" s="1"/>
  <c r="AJ4133" i="13"/>
  <c r="AH4134" i="13"/>
  <c r="AI4134" i="13" s="1"/>
  <c r="AJ4134" i="13"/>
  <c r="AH4135" i="13"/>
  <c r="AI4135" i="13" s="1"/>
  <c r="AJ4135" i="13"/>
  <c r="AH4136" i="13"/>
  <c r="AI4136" i="13" s="1"/>
  <c r="AJ4136" i="13"/>
  <c r="AH4137" i="13"/>
  <c r="AI4137" i="13" s="1"/>
  <c r="AJ4137" i="13"/>
  <c r="AH4138" i="13"/>
  <c r="AI4138" i="13" s="1"/>
  <c r="AJ4138" i="13"/>
  <c r="AH4139" i="13"/>
  <c r="AI4139" i="13" s="1"/>
  <c r="AJ4139" i="13"/>
  <c r="AH4140" i="13"/>
  <c r="AI4140" i="13" s="1"/>
  <c r="AJ4140" i="13"/>
  <c r="AH4141" i="13"/>
  <c r="AI4141" i="13" s="1"/>
  <c r="AJ4141" i="13"/>
  <c r="AH4142" i="13"/>
  <c r="AI4142" i="13" s="1"/>
  <c r="AJ4142" i="13"/>
  <c r="AH4143" i="13"/>
  <c r="AI4143" i="13" s="1"/>
  <c r="AJ4143" i="13"/>
  <c r="AH4144" i="13"/>
  <c r="AI4144" i="13" s="1"/>
  <c r="AJ4144" i="13"/>
  <c r="AH4145" i="13"/>
  <c r="AI4145" i="13" s="1"/>
  <c r="AJ4145" i="13"/>
  <c r="AH4146" i="13"/>
  <c r="AI4146" i="13" s="1"/>
  <c r="AJ4146" i="13"/>
  <c r="AH4147" i="13"/>
  <c r="AI4147" i="13" s="1"/>
  <c r="AJ4147" i="13"/>
  <c r="AH4148" i="13"/>
  <c r="AI4148" i="13" s="1"/>
  <c r="AJ4148" i="13"/>
  <c r="AH4149" i="13"/>
  <c r="AI4149" i="13" s="1"/>
  <c r="AJ4149" i="13"/>
  <c r="AH4150" i="13"/>
  <c r="AI4150" i="13" s="1"/>
  <c r="AJ4150" i="13"/>
  <c r="AH4151" i="13"/>
  <c r="AI4151" i="13" s="1"/>
  <c r="AJ4151" i="13"/>
  <c r="AH4152" i="13"/>
  <c r="AI4152" i="13" s="1"/>
  <c r="AJ4152" i="13"/>
  <c r="AH4153" i="13"/>
  <c r="AI4153" i="13" s="1"/>
  <c r="AJ4153" i="13"/>
  <c r="AH4154" i="13"/>
  <c r="AI4154" i="13" s="1"/>
  <c r="AJ4154" i="13"/>
  <c r="AH4155" i="13"/>
  <c r="AI4155" i="13" s="1"/>
  <c r="AJ4155" i="13"/>
  <c r="AH4156" i="13"/>
  <c r="AI4156" i="13" s="1"/>
  <c r="AJ4156" i="13"/>
  <c r="AH4157" i="13"/>
  <c r="AI4157" i="13" s="1"/>
  <c r="AJ4157" i="13"/>
  <c r="AH4158" i="13"/>
  <c r="AI4158" i="13" s="1"/>
  <c r="AJ4158" i="13"/>
  <c r="AH4159" i="13"/>
  <c r="AI4159" i="13" s="1"/>
  <c r="AJ4159" i="13"/>
  <c r="AH4160" i="13"/>
  <c r="AI4160" i="13" s="1"/>
  <c r="AJ4160" i="13"/>
  <c r="AH4161" i="13"/>
  <c r="AI4161" i="13" s="1"/>
  <c r="AJ4161" i="13"/>
  <c r="AH4162" i="13"/>
  <c r="AI4162" i="13" s="1"/>
  <c r="AJ4162" i="13"/>
  <c r="AH4163" i="13"/>
  <c r="AI4163" i="13" s="1"/>
  <c r="AJ4163" i="13"/>
  <c r="AH4164" i="13"/>
  <c r="AI4164" i="13" s="1"/>
  <c r="AJ4164" i="13"/>
  <c r="AH4165" i="13"/>
  <c r="AI4165" i="13" s="1"/>
  <c r="AJ4165" i="13"/>
  <c r="AH4166" i="13"/>
  <c r="AI4166" i="13" s="1"/>
  <c r="AJ4166" i="13"/>
  <c r="AH4167" i="13"/>
  <c r="AI4167" i="13" s="1"/>
  <c r="AJ4167" i="13"/>
  <c r="AH4168" i="13"/>
  <c r="AI4168" i="13" s="1"/>
  <c r="AJ4168" i="13"/>
  <c r="AH4169" i="13"/>
  <c r="AI4169" i="13" s="1"/>
  <c r="AJ4169" i="13"/>
  <c r="AH4170" i="13"/>
  <c r="AI4170" i="13" s="1"/>
  <c r="AJ4170" i="13"/>
  <c r="AH4171" i="13"/>
  <c r="AI4171" i="13" s="1"/>
  <c r="AJ4171" i="13"/>
  <c r="AH4172" i="13"/>
  <c r="AI4172" i="13" s="1"/>
  <c r="AJ4172" i="13"/>
  <c r="AH4173" i="13"/>
  <c r="AI4173" i="13" s="1"/>
  <c r="AJ4173" i="13"/>
  <c r="AH4174" i="13"/>
  <c r="AI4174" i="13" s="1"/>
  <c r="AJ4174" i="13"/>
  <c r="AH4175" i="13"/>
  <c r="AI4175" i="13" s="1"/>
  <c r="AJ4175" i="13"/>
  <c r="AH4176" i="13"/>
  <c r="AI4176" i="13" s="1"/>
  <c r="AJ4176" i="13"/>
  <c r="AH4177" i="13"/>
  <c r="AI4177" i="13" s="1"/>
  <c r="AJ4177" i="13"/>
  <c r="AH4178" i="13"/>
  <c r="AI4178" i="13" s="1"/>
  <c r="AJ4178" i="13"/>
  <c r="AH4179" i="13"/>
  <c r="AI4179" i="13" s="1"/>
  <c r="AJ4179" i="13"/>
  <c r="AH4180" i="13"/>
  <c r="AI4180" i="13" s="1"/>
  <c r="AJ4180" i="13"/>
  <c r="AH4181" i="13"/>
  <c r="AI4181" i="13" s="1"/>
  <c r="AJ4181" i="13"/>
  <c r="AH4182" i="13"/>
  <c r="AI4182" i="13" s="1"/>
  <c r="AJ4182" i="13"/>
  <c r="AH4183" i="13"/>
  <c r="AI4183" i="13" s="1"/>
  <c r="AJ4183" i="13"/>
  <c r="AH4184" i="13"/>
  <c r="AI4184" i="13" s="1"/>
  <c r="AJ4184" i="13"/>
  <c r="AH4185" i="13"/>
  <c r="AI4185" i="13" s="1"/>
  <c r="AJ4185" i="13"/>
  <c r="AH4186" i="13"/>
  <c r="AI4186" i="13" s="1"/>
  <c r="AJ4186" i="13"/>
  <c r="AH4187" i="13"/>
  <c r="AI4187" i="13" s="1"/>
  <c r="AJ4187" i="13"/>
  <c r="AH4188" i="13"/>
  <c r="AI4188" i="13" s="1"/>
  <c r="AJ4188" i="13"/>
  <c r="AH4189" i="13"/>
  <c r="AI4189" i="13" s="1"/>
  <c r="AJ4189" i="13"/>
  <c r="AH4190" i="13"/>
  <c r="AI4190" i="13" s="1"/>
  <c r="AJ4190" i="13"/>
  <c r="AH4191" i="13"/>
  <c r="AI4191" i="13" s="1"/>
  <c r="AJ4191" i="13"/>
  <c r="AH4192" i="13"/>
  <c r="AI4192" i="13" s="1"/>
  <c r="AJ4192" i="13"/>
  <c r="AH4193" i="13"/>
  <c r="AI4193" i="13" s="1"/>
  <c r="AJ4193" i="13"/>
  <c r="AH4194" i="13"/>
  <c r="AI4194" i="13" s="1"/>
  <c r="AJ4194" i="13"/>
  <c r="AH4195" i="13"/>
  <c r="AI4195" i="13" s="1"/>
  <c r="AJ4195" i="13"/>
  <c r="AH4196" i="13"/>
  <c r="AI4196" i="13" s="1"/>
  <c r="AJ4196" i="13"/>
  <c r="AH4197" i="13"/>
  <c r="AI4197" i="13" s="1"/>
  <c r="AJ4197" i="13"/>
  <c r="AH4198" i="13"/>
  <c r="AI4198" i="13" s="1"/>
  <c r="AJ4198" i="13"/>
  <c r="AH4199" i="13"/>
  <c r="AI4199" i="13" s="1"/>
  <c r="AJ4199" i="13"/>
  <c r="AH4200" i="13"/>
  <c r="AI4200" i="13" s="1"/>
  <c r="AJ4200" i="13"/>
  <c r="AH4201" i="13"/>
  <c r="AI4201" i="13" s="1"/>
  <c r="AJ4201" i="13"/>
  <c r="AH4202" i="13"/>
  <c r="AI4202" i="13" s="1"/>
  <c r="AJ4202" i="13"/>
  <c r="AH4203" i="13"/>
  <c r="AI4203" i="13" s="1"/>
  <c r="AJ4203" i="13"/>
  <c r="AH4204" i="13"/>
  <c r="AI4204" i="13" s="1"/>
  <c r="AJ4204" i="13"/>
  <c r="AH4205" i="13"/>
  <c r="AI4205" i="13" s="1"/>
  <c r="AJ4205" i="13"/>
  <c r="AH4206" i="13"/>
  <c r="AI4206" i="13" s="1"/>
  <c r="AJ4206" i="13"/>
  <c r="AH4207" i="13"/>
  <c r="AI4207" i="13" s="1"/>
  <c r="AJ4207" i="13"/>
  <c r="AH4208" i="13"/>
  <c r="AI4208" i="13" s="1"/>
  <c r="AJ4208" i="13"/>
  <c r="AH4209" i="13"/>
  <c r="AI4209" i="13" s="1"/>
  <c r="AJ4209" i="13"/>
  <c r="AH4210" i="13"/>
  <c r="AI4210" i="13" s="1"/>
  <c r="AJ4210" i="13"/>
  <c r="AH4211" i="13"/>
  <c r="AI4211" i="13" s="1"/>
  <c r="AJ4211" i="13"/>
  <c r="AH4212" i="13"/>
  <c r="AI4212" i="13" s="1"/>
  <c r="AJ4212" i="13"/>
  <c r="AH4213" i="13"/>
  <c r="AI4213" i="13" s="1"/>
  <c r="AJ4213" i="13"/>
  <c r="AH4214" i="13"/>
  <c r="AI4214" i="13" s="1"/>
  <c r="AJ4214" i="13"/>
  <c r="AH4215" i="13"/>
  <c r="AI4215" i="13" s="1"/>
  <c r="AJ4215" i="13"/>
  <c r="AH4216" i="13"/>
  <c r="AI4216" i="13" s="1"/>
  <c r="AJ4216" i="13"/>
  <c r="AH4217" i="13"/>
  <c r="AI4217" i="13" s="1"/>
  <c r="AJ4217" i="13"/>
  <c r="AH4218" i="13"/>
  <c r="AI4218" i="13" s="1"/>
  <c r="AJ4218" i="13"/>
  <c r="AH4219" i="13"/>
  <c r="AI4219" i="13" s="1"/>
  <c r="AJ4219" i="13"/>
  <c r="AH4220" i="13"/>
  <c r="AI4220" i="13" s="1"/>
  <c r="AJ4220" i="13"/>
  <c r="AH4221" i="13"/>
  <c r="AI4221" i="13" s="1"/>
  <c r="AJ4221" i="13"/>
  <c r="AH4222" i="13"/>
  <c r="AI4222" i="13" s="1"/>
  <c r="AJ4222" i="13"/>
  <c r="AH4223" i="13"/>
  <c r="AI4223" i="13" s="1"/>
  <c r="AJ4223" i="13"/>
  <c r="AH4224" i="13"/>
  <c r="AI4224" i="13" s="1"/>
  <c r="AJ4224" i="13"/>
  <c r="AH4225" i="13"/>
  <c r="AI4225" i="13" s="1"/>
  <c r="AJ4225" i="13"/>
  <c r="AH4226" i="13"/>
  <c r="AI4226" i="13" s="1"/>
  <c r="AJ4226" i="13"/>
  <c r="AH4227" i="13"/>
  <c r="AI4227" i="13" s="1"/>
  <c r="AJ4227" i="13"/>
  <c r="AH4228" i="13"/>
  <c r="AI4228" i="13" s="1"/>
  <c r="AJ4228" i="13"/>
  <c r="AH4229" i="13"/>
  <c r="AI4229" i="13" s="1"/>
  <c r="AJ4229" i="13"/>
  <c r="AH4230" i="13"/>
  <c r="AI4230" i="13" s="1"/>
  <c r="AJ4230" i="13"/>
  <c r="AH4231" i="13"/>
  <c r="AI4231" i="13" s="1"/>
  <c r="AJ4231" i="13"/>
  <c r="AH4232" i="13"/>
  <c r="AI4232" i="13" s="1"/>
  <c r="AJ4232" i="13"/>
  <c r="AH4233" i="13"/>
  <c r="AI4233" i="13" s="1"/>
  <c r="AJ4233" i="13"/>
  <c r="AH4234" i="13"/>
  <c r="AI4234" i="13" s="1"/>
  <c r="AJ4234" i="13"/>
  <c r="AH4235" i="13"/>
  <c r="AI4235" i="13" s="1"/>
  <c r="AJ4235" i="13"/>
  <c r="AH4236" i="13"/>
  <c r="AI4236" i="13" s="1"/>
  <c r="AJ4236" i="13"/>
  <c r="AH4237" i="13"/>
  <c r="AI4237" i="13" s="1"/>
  <c r="AJ4237" i="13"/>
  <c r="AH4238" i="13"/>
  <c r="AI4238" i="13" s="1"/>
  <c r="AJ4238" i="13"/>
  <c r="AH4239" i="13"/>
  <c r="AI4239" i="13" s="1"/>
  <c r="AJ4239" i="13"/>
  <c r="AH4240" i="13"/>
  <c r="AI4240" i="13" s="1"/>
  <c r="AJ4240" i="13"/>
  <c r="AH4241" i="13"/>
  <c r="AI4241" i="13" s="1"/>
  <c r="AJ4241" i="13"/>
  <c r="AH4242" i="13"/>
  <c r="AI4242" i="13" s="1"/>
  <c r="AJ4242" i="13"/>
  <c r="AH4243" i="13"/>
  <c r="AI4243" i="13" s="1"/>
  <c r="AJ4243" i="13"/>
  <c r="AH4244" i="13"/>
  <c r="AI4244" i="13" s="1"/>
  <c r="AJ4244" i="13"/>
  <c r="AH4245" i="13"/>
  <c r="AI4245" i="13" s="1"/>
  <c r="AJ4245" i="13"/>
  <c r="AH4246" i="13"/>
  <c r="AI4246" i="13" s="1"/>
  <c r="AJ4246" i="13"/>
  <c r="AH4247" i="13"/>
  <c r="AI4247" i="13" s="1"/>
  <c r="AJ4247" i="13"/>
  <c r="AH4248" i="13"/>
  <c r="AI4248" i="13" s="1"/>
  <c r="AJ4248" i="13"/>
  <c r="AH4249" i="13"/>
  <c r="AI4249" i="13" s="1"/>
  <c r="AJ4249" i="13"/>
  <c r="AH4250" i="13"/>
  <c r="AI4250" i="13" s="1"/>
  <c r="AJ4250" i="13"/>
  <c r="AH4251" i="13"/>
  <c r="AI4251" i="13" s="1"/>
  <c r="AJ4251" i="13"/>
  <c r="AH4252" i="13"/>
  <c r="AI4252" i="13" s="1"/>
  <c r="AJ4252" i="13"/>
  <c r="AH4253" i="13"/>
  <c r="AI4253" i="13" s="1"/>
  <c r="AJ4253" i="13"/>
  <c r="AH4254" i="13"/>
  <c r="AI4254" i="13" s="1"/>
  <c r="AJ4254" i="13"/>
  <c r="AH4255" i="13"/>
  <c r="AI4255" i="13" s="1"/>
  <c r="AJ4255" i="13"/>
  <c r="AH4256" i="13"/>
  <c r="AI4256" i="13" s="1"/>
  <c r="AJ4256" i="13"/>
  <c r="AH4257" i="13"/>
  <c r="AI4257" i="13" s="1"/>
  <c r="AJ4257" i="13"/>
  <c r="AH4258" i="13"/>
  <c r="AI4258" i="13" s="1"/>
  <c r="AJ4258" i="13"/>
  <c r="AH4259" i="13"/>
  <c r="AI4259" i="13" s="1"/>
  <c r="AJ4259" i="13"/>
  <c r="AH4260" i="13"/>
  <c r="AI4260" i="13" s="1"/>
  <c r="AJ4260" i="13"/>
  <c r="AH4261" i="13"/>
  <c r="AI4261" i="13" s="1"/>
  <c r="AJ4261" i="13"/>
  <c r="AH4262" i="13"/>
  <c r="AI4262" i="13" s="1"/>
  <c r="AJ4262" i="13"/>
  <c r="AH4263" i="13"/>
  <c r="AI4263" i="13" s="1"/>
  <c r="AJ4263" i="13"/>
  <c r="AH4264" i="13"/>
  <c r="AI4264" i="13" s="1"/>
  <c r="AJ4264" i="13"/>
  <c r="AH4265" i="13"/>
  <c r="AI4265" i="13" s="1"/>
  <c r="AJ4265" i="13"/>
  <c r="AH4266" i="13"/>
  <c r="AI4266" i="13" s="1"/>
  <c r="AJ4266" i="13"/>
  <c r="AH4267" i="13"/>
  <c r="AI4267" i="13" s="1"/>
  <c r="AJ4267" i="13"/>
  <c r="AH4268" i="13"/>
  <c r="AI4268" i="13" s="1"/>
  <c r="AJ4268" i="13"/>
  <c r="AH4269" i="13"/>
  <c r="AI4269" i="13" s="1"/>
  <c r="AJ4269" i="13"/>
  <c r="AH4270" i="13"/>
  <c r="AI4270" i="13" s="1"/>
  <c r="AJ4270" i="13"/>
  <c r="AH4271" i="13"/>
  <c r="AI4271" i="13" s="1"/>
  <c r="AJ4271" i="13"/>
  <c r="AH4272" i="13"/>
  <c r="AI4272" i="13" s="1"/>
  <c r="AJ4272" i="13"/>
  <c r="AH4273" i="13"/>
  <c r="AI4273" i="13" s="1"/>
  <c r="AJ4273" i="13"/>
  <c r="AH4274" i="13"/>
  <c r="AI4274" i="13" s="1"/>
  <c r="AJ4274" i="13"/>
  <c r="AH4275" i="13"/>
  <c r="AI4275" i="13" s="1"/>
  <c r="AJ4275" i="13"/>
  <c r="AH4276" i="13"/>
  <c r="AI4276" i="13" s="1"/>
  <c r="AJ4276" i="13"/>
  <c r="AH4277" i="13"/>
  <c r="AI4277" i="13" s="1"/>
  <c r="AJ4277" i="13"/>
  <c r="AH4278" i="13"/>
  <c r="AI4278" i="13" s="1"/>
  <c r="AJ4278" i="13"/>
  <c r="AH4279" i="13"/>
  <c r="AI4279" i="13" s="1"/>
  <c r="AJ4279" i="13"/>
  <c r="AH4280" i="13"/>
  <c r="AI4280" i="13" s="1"/>
  <c r="AJ4280" i="13"/>
  <c r="AH4281" i="13"/>
  <c r="AI4281" i="13" s="1"/>
  <c r="AJ4281" i="13"/>
  <c r="AH4282" i="13"/>
  <c r="AI4282" i="13" s="1"/>
  <c r="AJ4282" i="13"/>
  <c r="AH4283" i="13"/>
  <c r="AI4283" i="13" s="1"/>
  <c r="AJ4283" i="13"/>
  <c r="AH4284" i="13"/>
  <c r="AI4284" i="13" s="1"/>
  <c r="AJ4284" i="13"/>
  <c r="AH4285" i="13"/>
  <c r="AI4285" i="13" s="1"/>
  <c r="AJ4285" i="13"/>
  <c r="AH4286" i="13"/>
  <c r="AI4286" i="13" s="1"/>
  <c r="AJ4286" i="13"/>
  <c r="AH4287" i="13"/>
  <c r="AI4287" i="13" s="1"/>
  <c r="AJ4287" i="13"/>
  <c r="AH4288" i="13"/>
  <c r="AI4288" i="13" s="1"/>
  <c r="AJ4288" i="13"/>
  <c r="AH4289" i="13"/>
  <c r="AI4289" i="13" s="1"/>
  <c r="AJ4289" i="13"/>
  <c r="AH4290" i="13"/>
  <c r="AI4290" i="13" s="1"/>
  <c r="AJ4290" i="13"/>
  <c r="AH4291" i="13"/>
  <c r="AI4291" i="13" s="1"/>
  <c r="AJ4291" i="13"/>
  <c r="AH4292" i="13"/>
  <c r="AI4292" i="13" s="1"/>
  <c r="AJ4292" i="13"/>
  <c r="AH4293" i="13"/>
  <c r="AI4293" i="13" s="1"/>
  <c r="AJ4293" i="13"/>
  <c r="AH4294" i="13"/>
  <c r="AI4294" i="13" s="1"/>
  <c r="AJ4294" i="13"/>
  <c r="AH4295" i="13"/>
  <c r="AI4295" i="13" s="1"/>
  <c r="AJ4295" i="13"/>
  <c r="AH4296" i="13"/>
  <c r="AI4296" i="13" s="1"/>
  <c r="AJ4296" i="13"/>
  <c r="AH4297" i="13"/>
  <c r="AI4297" i="13" s="1"/>
  <c r="AJ4297" i="13"/>
  <c r="AH4298" i="13"/>
  <c r="AI4298" i="13" s="1"/>
  <c r="AJ4298" i="13"/>
  <c r="AH4299" i="13"/>
  <c r="AI4299" i="13" s="1"/>
  <c r="AJ4299" i="13"/>
  <c r="AH4300" i="13"/>
  <c r="AI4300" i="13" s="1"/>
  <c r="AJ4300" i="13"/>
  <c r="AH4301" i="13"/>
  <c r="AI4301" i="13" s="1"/>
  <c r="AJ4301" i="13"/>
  <c r="AH4302" i="13"/>
  <c r="AI4302" i="13" s="1"/>
  <c r="AJ4302" i="13"/>
  <c r="AH4303" i="13"/>
  <c r="AI4303" i="13" s="1"/>
  <c r="AJ4303" i="13"/>
  <c r="AH4304" i="13"/>
  <c r="AI4304" i="13" s="1"/>
  <c r="AJ4304" i="13"/>
  <c r="AH4305" i="13"/>
  <c r="AI4305" i="13" s="1"/>
  <c r="AJ4305" i="13"/>
  <c r="AH4306" i="13"/>
  <c r="AI4306" i="13" s="1"/>
  <c r="AJ4306" i="13"/>
  <c r="AH4307" i="13"/>
  <c r="AI4307" i="13" s="1"/>
  <c r="AJ4307" i="13"/>
  <c r="AH4308" i="13"/>
  <c r="AI4308" i="13" s="1"/>
  <c r="AJ4308" i="13"/>
  <c r="AH4309" i="13"/>
  <c r="AI4309" i="13" s="1"/>
  <c r="AJ4309" i="13"/>
  <c r="AH4310" i="13"/>
  <c r="AI4310" i="13" s="1"/>
  <c r="AJ4310" i="13"/>
  <c r="AH4311" i="13"/>
  <c r="AI4311" i="13" s="1"/>
  <c r="AJ4311" i="13"/>
  <c r="AH4312" i="13"/>
  <c r="AI4312" i="13" s="1"/>
  <c r="AJ4312" i="13"/>
  <c r="AH4313" i="13"/>
  <c r="AI4313" i="13" s="1"/>
  <c r="AJ4313" i="13"/>
  <c r="AH4314" i="13"/>
  <c r="AI4314" i="13" s="1"/>
  <c r="AJ4314" i="13"/>
  <c r="AH4315" i="13"/>
  <c r="AI4315" i="13" s="1"/>
  <c r="AJ4315" i="13"/>
  <c r="AH4316" i="13"/>
  <c r="AI4316" i="13" s="1"/>
  <c r="AJ4316" i="13"/>
  <c r="AH4317" i="13"/>
  <c r="AI4317" i="13" s="1"/>
  <c r="AJ4317" i="13"/>
  <c r="AH4318" i="13"/>
  <c r="AI4318" i="13" s="1"/>
  <c r="AJ4318" i="13"/>
  <c r="AH4319" i="13"/>
  <c r="AI4319" i="13" s="1"/>
  <c r="AJ4319" i="13"/>
  <c r="AH4320" i="13"/>
  <c r="AI4320" i="13" s="1"/>
  <c r="AJ4320" i="13"/>
  <c r="AH4321" i="13"/>
  <c r="AI4321" i="13" s="1"/>
  <c r="AJ4321" i="13"/>
  <c r="AH4322" i="13"/>
  <c r="AI4322" i="13" s="1"/>
  <c r="AJ4322" i="13"/>
  <c r="AH4323" i="13"/>
  <c r="AI4323" i="13" s="1"/>
  <c r="AJ4323" i="13"/>
  <c r="AH4324" i="13"/>
  <c r="AI4324" i="13" s="1"/>
  <c r="AJ4324" i="13"/>
  <c r="AH4325" i="13"/>
  <c r="AI4325" i="13" s="1"/>
  <c r="AJ4325" i="13"/>
  <c r="AH4326" i="13"/>
  <c r="AI4326" i="13" s="1"/>
  <c r="AJ4326" i="13"/>
  <c r="AH4327" i="13"/>
  <c r="AI4327" i="13" s="1"/>
  <c r="AJ4327" i="13"/>
  <c r="AH4328" i="13"/>
  <c r="AI4328" i="13" s="1"/>
  <c r="AJ4328" i="13"/>
  <c r="AH4329" i="13"/>
  <c r="AI4329" i="13" s="1"/>
  <c r="AJ4329" i="13"/>
  <c r="AH4330" i="13"/>
  <c r="AI4330" i="13" s="1"/>
  <c r="AJ4330" i="13"/>
  <c r="AH4331" i="13"/>
  <c r="AI4331" i="13" s="1"/>
  <c r="AJ4331" i="13"/>
  <c r="AH4332" i="13"/>
  <c r="AI4332" i="13" s="1"/>
  <c r="AJ4332" i="13"/>
  <c r="AH4333" i="13"/>
  <c r="AI4333" i="13" s="1"/>
  <c r="AJ4333" i="13"/>
  <c r="AH4334" i="13"/>
  <c r="AI4334" i="13" s="1"/>
  <c r="AJ4334" i="13"/>
  <c r="AH4335" i="13"/>
  <c r="AI4335" i="13" s="1"/>
  <c r="AJ4335" i="13"/>
  <c r="AH4336" i="13"/>
  <c r="AI4336" i="13" s="1"/>
  <c r="AJ4336" i="13"/>
  <c r="AH4337" i="13"/>
  <c r="AI4337" i="13" s="1"/>
  <c r="AJ4337" i="13"/>
  <c r="AH4338" i="13"/>
  <c r="AI4338" i="13" s="1"/>
  <c r="AJ4338" i="13"/>
  <c r="AH4339" i="13"/>
  <c r="AI4339" i="13" s="1"/>
  <c r="AJ4339" i="13"/>
  <c r="AH4340" i="13"/>
  <c r="AI4340" i="13" s="1"/>
  <c r="AJ4340" i="13"/>
  <c r="AH4341" i="13"/>
  <c r="AI4341" i="13" s="1"/>
  <c r="AJ4341" i="13"/>
  <c r="AH4342" i="13"/>
  <c r="AI4342" i="13" s="1"/>
  <c r="AJ4342" i="13"/>
  <c r="AH4343" i="13"/>
  <c r="AI4343" i="13" s="1"/>
  <c r="AJ4343" i="13"/>
  <c r="AH4344" i="13"/>
  <c r="AI4344" i="13" s="1"/>
  <c r="AJ4344" i="13"/>
  <c r="AH4345" i="13"/>
  <c r="AI4345" i="13" s="1"/>
  <c r="AJ4345" i="13"/>
  <c r="AH4346" i="13"/>
  <c r="AI4346" i="13" s="1"/>
  <c r="AJ4346" i="13"/>
  <c r="AH4347" i="13"/>
  <c r="AI4347" i="13" s="1"/>
  <c r="AJ4347" i="13"/>
  <c r="AH4348" i="13"/>
  <c r="AI4348" i="13" s="1"/>
  <c r="AJ4348" i="13"/>
  <c r="AH4349" i="13"/>
  <c r="AI4349" i="13" s="1"/>
  <c r="AJ4349" i="13"/>
  <c r="AH4350" i="13"/>
  <c r="AI4350" i="13" s="1"/>
  <c r="AJ4350" i="13"/>
  <c r="AH4351" i="13"/>
  <c r="AI4351" i="13" s="1"/>
  <c r="AJ4351" i="13"/>
  <c r="AH4352" i="13"/>
  <c r="AI4352" i="13" s="1"/>
  <c r="AJ4352" i="13"/>
  <c r="AH4353" i="13"/>
  <c r="AI4353" i="13" s="1"/>
  <c r="AJ4353" i="13"/>
  <c r="AH4354" i="13"/>
  <c r="AI4354" i="13" s="1"/>
  <c r="AJ4354" i="13"/>
  <c r="AH4355" i="13"/>
  <c r="AI4355" i="13" s="1"/>
  <c r="AJ4355" i="13"/>
  <c r="AH4356" i="13"/>
  <c r="AI4356" i="13" s="1"/>
  <c r="AJ4356" i="13"/>
  <c r="AH4357" i="13"/>
  <c r="AI4357" i="13" s="1"/>
  <c r="AJ4357" i="13"/>
  <c r="AH4358" i="13"/>
  <c r="AI4358" i="13" s="1"/>
  <c r="AJ4358" i="13"/>
  <c r="AH4359" i="13"/>
  <c r="AI4359" i="13" s="1"/>
  <c r="AJ4359" i="13"/>
  <c r="AH4360" i="13"/>
  <c r="AI4360" i="13" s="1"/>
  <c r="AJ4360" i="13"/>
  <c r="AH4361" i="13"/>
  <c r="AI4361" i="13" s="1"/>
  <c r="AJ4361" i="13"/>
  <c r="AH4362" i="13"/>
  <c r="AI4362" i="13" s="1"/>
  <c r="AJ4362" i="13"/>
  <c r="AH4363" i="13"/>
  <c r="AI4363" i="13" s="1"/>
  <c r="AJ4363" i="13"/>
  <c r="AH4364" i="13"/>
  <c r="AI4364" i="13" s="1"/>
  <c r="AJ4364" i="13"/>
  <c r="AH4365" i="13"/>
  <c r="AI4365" i="13" s="1"/>
  <c r="AJ4365" i="13"/>
  <c r="AH4366" i="13"/>
  <c r="AI4366" i="13" s="1"/>
  <c r="AJ4366" i="13"/>
  <c r="AH4367" i="13"/>
  <c r="AI4367" i="13" s="1"/>
  <c r="AJ4367" i="13"/>
  <c r="AH4368" i="13"/>
  <c r="AI4368" i="13" s="1"/>
  <c r="AJ4368" i="13"/>
  <c r="AH4369" i="13"/>
  <c r="AI4369" i="13" s="1"/>
  <c r="AJ4369" i="13"/>
  <c r="AH4370" i="13"/>
  <c r="AI4370" i="13" s="1"/>
  <c r="AJ4370" i="13"/>
  <c r="AH4371" i="13"/>
  <c r="AI4371" i="13" s="1"/>
  <c r="AJ4371" i="13"/>
  <c r="AH4372" i="13"/>
  <c r="AI4372" i="13" s="1"/>
  <c r="AJ4372" i="13"/>
  <c r="AH4373" i="13"/>
  <c r="AI4373" i="13" s="1"/>
  <c r="AJ4373" i="13"/>
  <c r="AH4374" i="13"/>
  <c r="AI4374" i="13" s="1"/>
  <c r="AJ4374" i="13"/>
  <c r="AH4375" i="13"/>
  <c r="AI4375" i="13" s="1"/>
  <c r="AJ4375" i="13"/>
  <c r="AH4376" i="13"/>
  <c r="AI4376" i="13" s="1"/>
  <c r="AJ4376" i="13"/>
  <c r="AH4377" i="13"/>
  <c r="AI4377" i="13" s="1"/>
  <c r="AJ4377" i="13"/>
  <c r="AH4378" i="13"/>
  <c r="AI4378" i="13" s="1"/>
  <c r="AJ4378" i="13"/>
  <c r="AH4379" i="13"/>
  <c r="AI4379" i="13" s="1"/>
  <c r="AJ4379" i="13"/>
  <c r="AH4380" i="13"/>
  <c r="AI4380" i="13" s="1"/>
  <c r="AJ4380" i="13"/>
  <c r="AH4381" i="13"/>
  <c r="AI4381" i="13" s="1"/>
  <c r="AJ4381" i="13"/>
  <c r="AH4382" i="13"/>
  <c r="AI4382" i="13" s="1"/>
  <c r="AJ4382" i="13"/>
  <c r="AH4383" i="13"/>
  <c r="AI4383" i="13" s="1"/>
  <c r="AJ4383" i="13"/>
  <c r="AH4384" i="13"/>
  <c r="AI4384" i="13" s="1"/>
  <c r="AJ4384" i="13"/>
  <c r="AH4385" i="13"/>
  <c r="AI4385" i="13" s="1"/>
  <c r="AJ4385" i="13"/>
  <c r="AH4386" i="13"/>
  <c r="AI4386" i="13" s="1"/>
  <c r="AJ4386" i="13"/>
  <c r="AH4387" i="13"/>
  <c r="AI4387" i="13" s="1"/>
  <c r="AJ4387" i="13"/>
  <c r="AH4388" i="13"/>
  <c r="AI4388" i="13" s="1"/>
  <c r="AJ4388" i="13"/>
  <c r="AH4389" i="13"/>
  <c r="AI4389" i="13" s="1"/>
  <c r="AJ4389" i="13"/>
  <c r="AH4390" i="13"/>
  <c r="AI4390" i="13" s="1"/>
  <c r="AJ4390" i="13"/>
  <c r="AH4391" i="13"/>
  <c r="AI4391" i="13" s="1"/>
  <c r="AJ4391" i="13"/>
  <c r="AH4392" i="13"/>
  <c r="AI4392" i="13" s="1"/>
  <c r="AJ4392" i="13"/>
  <c r="AH4393" i="13"/>
  <c r="AI4393" i="13" s="1"/>
  <c r="AJ4393" i="13"/>
  <c r="AH4394" i="13"/>
  <c r="AI4394" i="13" s="1"/>
  <c r="AJ4394" i="13"/>
  <c r="AH4395" i="13"/>
  <c r="AI4395" i="13" s="1"/>
  <c r="AJ4395" i="13"/>
  <c r="AH4396" i="13"/>
  <c r="AI4396" i="13" s="1"/>
  <c r="AJ4396" i="13"/>
  <c r="AH4397" i="13"/>
  <c r="AI4397" i="13" s="1"/>
  <c r="AJ4397" i="13"/>
  <c r="AH4398" i="13"/>
  <c r="AI4398" i="13" s="1"/>
  <c r="AJ4398" i="13"/>
  <c r="AH4399" i="13"/>
  <c r="AI4399" i="13" s="1"/>
  <c r="AJ4399" i="13"/>
  <c r="AH4400" i="13"/>
  <c r="AI4400" i="13" s="1"/>
  <c r="AJ4400" i="13"/>
  <c r="AH4401" i="13"/>
  <c r="AI4401" i="13" s="1"/>
  <c r="AJ4401" i="13"/>
  <c r="AH4402" i="13"/>
  <c r="AI4402" i="13" s="1"/>
  <c r="AJ4402" i="13"/>
  <c r="AH4403" i="13"/>
  <c r="AI4403" i="13" s="1"/>
  <c r="AJ4403" i="13"/>
  <c r="AH4404" i="13"/>
  <c r="AI4404" i="13" s="1"/>
  <c r="AJ4404" i="13"/>
  <c r="AH4405" i="13"/>
  <c r="AI4405" i="13" s="1"/>
  <c r="AJ4405" i="13"/>
  <c r="AH4406" i="13"/>
  <c r="AI4406" i="13" s="1"/>
  <c r="AJ4406" i="13"/>
  <c r="AH4407" i="13"/>
  <c r="AI4407" i="13" s="1"/>
  <c r="AJ4407" i="13"/>
  <c r="AH4408" i="13"/>
  <c r="AI4408" i="13" s="1"/>
  <c r="AJ4408" i="13"/>
  <c r="AH4409" i="13"/>
  <c r="AI4409" i="13" s="1"/>
  <c r="AJ4409" i="13"/>
  <c r="AH4410" i="13"/>
  <c r="AI4410" i="13" s="1"/>
  <c r="AJ4410" i="13"/>
  <c r="AH4411" i="13"/>
  <c r="AI4411" i="13" s="1"/>
  <c r="AJ4411" i="13"/>
  <c r="AH4412" i="13"/>
  <c r="AI4412" i="13" s="1"/>
  <c r="AJ4412" i="13"/>
  <c r="AH4413" i="13"/>
  <c r="AI4413" i="13" s="1"/>
  <c r="AJ4413" i="13"/>
  <c r="AH4414" i="13"/>
  <c r="AI4414" i="13" s="1"/>
  <c r="AJ4414" i="13"/>
  <c r="AH4415" i="13"/>
  <c r="AI4415" i="13" s="1"/>
  <c r="AJ4415" i="13"/>
  <c r="AH4416" i="13"/>
  <c r="AI4416" i="13" s="1"/>
  <c r="AJ4416" i="13"/>
  <c r="AH4417" i="13"/>
  <c r="AI4417" i="13" s="1"/>
  <c r="AJ4417" i="13"/>
  <c r="AH4418" i="13"/>
  <c r="AI4418" i="13" s="1"/>
  <c r="AJ4418" i="13"/>
  <c r="AH4419" i="13"/>
  <c r="AI4419" i="13" s="1"/>
  <c r="AJ4419" i="13"/>
  <c r="AH4420" i="13"/>
  <c r="AI4420" i="13" s="1"/>
  <c r="AJ4420" i="13"/>
  <c r="AH4421" i="13"/>
  <c r="AI4421" i="13" s="1"/>
  <c r="AJ4421" i="13"/>
  <c r="AH4422" i="13"/>
  <c r="AI4422" i="13" s="1"/>
  <c r="AJ4422" i="13"/>
  <c r="AH4423" i="13"/>
  <c r="AI4423" i="13" s="1"/>
  <c r="AJ4423" i="13"/>
  <c r="AH4424" i="13"/>
  <c r="AI4424" i="13" s="1"/>
  <c r="AJ4424" i="13"/>
  <c r="AH4425" i="13"/>
  <c r="AI4425" i="13" s="1"/>
  <c r="AJ4425" i="13"/>
  <c r="AH4426" i="13"/>
  <c r="AI4426" i="13" s="1"/>
  <c r="AJ4426" i="13"/>
  <c r="AH4427" i="13"/>
  <c r="AI4427" i="13" s="1"/>
  <c r="AJ4427" i="13"/>
  <c r="AH4428" i="13"/>
  <c r="AI4428" i="13" s="1"/>
  <c r="AJ4428" i="13"/>
  <c r="AH4429" i="13"/>
  <c r="AI4429" i="13" s="1"/>
  <c r="AJ4429" i="13"/>
  <c r="AH4430" i="13"/>
  <c r="AI4430" i="13" s="1"/>
  <c r="AJ4430" i="13"/>
  <c r="AH4431" i="13"/>
  <c r="AI4431" i="13" s="1"/>
  <c r="AJ4431" i="13"/>
  <c r="AH4432" i="13"/>
  <c r="AI4432" i="13" s="1"/>
  <c r="AJ4432" i="13"/>
  <c r="AH4433" i="13"/>
  <c r="AI4433" i="13" s="1"/>
  <c r="AJ4433" i="13"/>
  <c r="AH4434" i="13"/>
  <c r="AI4434" i="13" s="1"/>
  <c r="AJ4434" i="13"/>
  <c r="AH4435" i="13"/>
  <c r="AI4435" i="13" s="1"/>
  <c r="AJ4435" i="13"/>
  <c r="AH4436" i="13"/>
  <c r="AI4436" i="13" s="1"/>
  <c r="AJ4436" i="13"/>
  <c r="AH4437" i="13"/>
  <c r="AI4437" i="13" s="1"/>
  <c r="AJ4437" i="13"/>
  <c r="AH4438" i="13"/>
  <c r="AI4438" i="13" s="1"/>
  <c r="AJ4438" i="13"/>
  <c r="AH4439" i="13"/>
  <c r="AI4439" i="13" s="1"/>
  <c r="AJ4439" i="13"/>
  <c r="AH4440" i="13"/>
  <c r="AI4440" i="13" s="1"/>
  <c r="AJ4440" i="13"/>
  <c r="AH4441" i="13"/>
  <c r="AI4441" i="13" s="1"/>
  <c r="AJ4441" i="13"/>
  <c r="AH4442" i="13"/>
  <c r="AI4442" i="13" s="1"/>
  <c r="AJ4442" i="13"/>
  <c r="AH4443" i="13"/>
  <c r="AI4443" i="13" s="1"/>
  <c r="AJ4443" i="13"/>
  <c r="AH4444" i="13"/>
  <c r="AI4444" i="13" s="1"/>
  <c r="AJ4444" i="13"/>
  <c r="AH4445" i="13"/>
  <c r="AI4445" i="13" s="1"/>
  <c r="AJ4445" i="13"/>
  <c r="AH4446" i="13"/>
  <c r="AI4446" i="13" s="1"/>
  <c r="AJ4446" i="13"/>
  <c r="AH4447" i="13"/>
  <c r="AI4447" i="13" s="1"/>
  <c r="AJ4447" i="13"/>
  <c r="AH4448" i="13"/>
  <c r="AI4448" i="13" s="1"/>
  <c r="AJ4448" i="13"/>
  <c r="AH4449" i="13"/>
  <c r="AI4449" i="13" s="1"/>
  <c r="AJ4449" i="13"/>
  <c r="AH4450" i="13"/>
  <c r="AI4450" i="13" s="1"/>
  <c r="AJ4450" i="13"/>
  <c r="AH4451" i="13"/>
  <c r="AI4451" i="13" s="1"/>
  <c r="AJ4451" i="13"/>
  <c r="AH4452" i="13"/>
  <c r="AI4452" i="13" s="1"/>
  <c r="AJ4452" i="13"/>
  <c r="AH4453" i="13"/>
  <c r="AI4453" i="13" s="1"/>
  <c r="AJ4453" i="13"/>
  <c r="AH4454" i="13"/>
  <c r="AI4454" i="13" s="1"/>
  <c r="AJ4454" i="13"/>
  <c r="AH4455" i="13"/>
  <c r="AI4455" i="13" s="1"/>
  <c r="AJ4455" i="13"/>
  <c r="AH4456" i="13"/>
  <c r="AI4456" i="13" s="1"/>
  <c r="AJ4456" i="13"/>
  <c r="AH4457" i="13"/>
  <c r="AI4457" i="13" s="1"/>
  <c r="AJ4457" i="13"/>
  <c r="AH4458" i="13"/>
  <c r="AI4458" i="13" s="1"/>
  <c r="AJ4458" i="13"/>
  <c r="AH4459" i="13"/>
  <c r="AI4459" i="13" s="1"/>
  <c r="AJ4459" i="13"/>
  <c r="AH4460" i="13"/>
  <c r="AI4460" i="13" s="1"/>
  <c r="AJ4460" i="13"/>
  <c r="AH4461" i="13"/>
  <c r="AI4461" i="13" s="1"/>
  <c r="AJ4461" i="13"/>
  <c r="AH4462" i="13"/>
  <c r="AI4462" i="13" s="1"/>
  <c r="AJ4462" i="13"/>
  <c r="AH4463" i="13"/>
  <c r="AI4463" i="13" s="1"/>
  <c r="AJ4463" i="13"/>
  <c r="AH4464" i="13"/>
  <c r="AI4464" i="13" s="1"/>
  <c r="AJ4464" i="13"/>
  <c r="AH4465" i="13"/>
  <c r="AI4465" i="13" s="1"/>
  <c r="AJ4465" i="13"/>
  <c r="AH4466" i="13"/>
  <c r="AI4466" i="13" s="1"/>
  <c r="AJ4466" i="13"/>
  <c r="AH4467" i="13"/>
  <c r="AI4467" i="13" s="1"/>
  <c r="AJ4467" i="13"/>
  <c r="AH4468" i="13"/>
  <c r="AI4468" i="13" s="1"/>
  <c r="AJ4468" i="13"/>
  <c r="AH4469" i="13"/>
  <c r="AI4469" i="13" s="1"/>
  <c r="AJ4469" i="13"/>
  <c r="AH4470" i="13"/>
  <c r="AI4470" i="13" s="1"/>
  <c r="AJ4470" i="13"/>
  <c r="AH4471" i="13"/>
  <c r="AI4471" i="13" s="1"/>
  <c r="AJ4471" i="13"/>
  <c r="AH4472" i="13"/>
  <c r="AI4472" i="13" s="1"/>
  <c r="AJ4472" i="13"/>
  <c r="AH4473" i="13"/>
  <c r="AI4473" i="13" s="1"/>
  <c r="AJ4473" i="13"/>
  <c r="AH4474" i="13"/>
  <c r="AI4474" i="13" s="1"/>
  <c r="AJ4474" i="13"/>
  <c r="AH4475" i="13"/>
  <c r="AI4475" i="13" s="1"/>
  <c r="AJ4475" i="13"/>
  <c r="AH4476" i="13"/>
  <c r="AI4476" i="13" s="1"/>
  <c r="AJ4476" i="13"/>
  <c r="AH4477" i="13"/>
  <c r="AI4477" i="13" s="1"/>
  <c r="AJ4477" i="13"/>
  <c r="AH4478" i="13"/>
  <c r="AI4478" i="13" s="1"/>
  <c r="AJ4478" i="13"/>
  <c r="AH4479" i="13"/>
  <c r="AI4479" i="13" s="1"/>
  <c r="AJ4479" i="13"/>
  <c r="AH4480" i="13"/>
  <c r="AI4480" i="13" s="1"/>
  <c r="AJ4480" i="13"/>
  <c r="AH4481" i="13"/>
  <c r="AI4481" i="13" s="1"/>
  <c r="AJ4481" i="13"/>
  <c r="AH4482" i="13"/>
  <c r="AI4482" i="13" s="1"/>
  <c r="AJ4482" i="13"/>
  <c r="AH4483" i="13"/>
  <c r="AI4483" i="13" s="1"/>
  <c r="AJ4483" i="13"/>
  <c r="AH4484" i="13"/>
  <c r="AI4484" i="13" s="1"/>
  <c r="AJ4484" i="13"/>
  <c r="AH4485" i="13"/>
  <c r="AI4485" i="13" s="1"/>
  <c r="AJ4485" i="13"/>
  <c r="AH4486" i="13"/>
  <c r="AI4486" i="13" s="1"/>
  <c r="AJ4486" i="13"/>
  <c r="AH4487" i="13"/>
  <c r="AI4487" i="13" s="1"/>
  <c r="AJ4487" i="13"/>
  <c r="AH4488" i="13"/>
  <c r="AI4488" i="13" s="1"/>
  <c r="AJ4488" i="13"/>
  <c r="AH4489" i="13"/>
  <c r="AI4489" i="13" s="1"/>
  <c r="AJ4489" i="13"/>
  <c r="AH4490" i="13"/>
  <c r="AI4490" i="13" s="1"/>
  <c r="AJ4490" i="13"/>
  <c r="AH4491" i="13"/>
  <c r="AI4491" i="13" s="1"/>
  <c r="AJ4491" i="13"/>
  <c r="AH4492" i="13"/>
  <c r="AI4492" i="13" s="1"/>
  <c r="AJ4492" i="13"/>
  <c r="AH4493" i="13"/>
  <c r="AI4493" i="13" s="1"/>
  <c r="AJ4493" i="13"/>
  <c r="AH4494" i="13"/>
  <c r="AI4494" i="13" s="1"/>
  <c r="AJ4494" i="13"/>
  <c r="AH4495" i="13"/>
  <c r="AI4495" i="13" s="1"/>
  <c r="AJ4495" i="13"/>
  <c r="AH4496" i="13"/>
  <c r="AI4496" i="13" s="1"/>
  <c r="AJ4496" i="13"/>
  <c r="AH4497" i="13"/>
  <c r="AI4497" i="13" s="1"/>
  <c r="AJ4497" i="13"/>
  <c r="AH4498" i="13"/>
  <c r="AI4498" i="13" s="1"/>
  <c r="AJ4498" i="13"/>
  <c r="AH4499" i="13"/>
  <c r="AI4499" i="13" s="1"/>
  <c r="AJ4499" i="13"/>
  <c r="AH4500" i="13"/>
  <c r="AI4500" i="13" s="1"/>
  <c r="AJ4500" i="13"/>
  <c r="AH4501" i="13"/>
  <c r="AI4501" i="13" s="1"/>
  <c r="AJ4501" i="13"/>
  <c r="AH4502" i="13"/>
  <c r="AI4502" i="13" s="1"/>
  <c r="AJ4502" i="13"/>
  <c r="AH4503" i="13"/>
  <c r="AI4503" i="13" s="1"/>
  <c r="AJ4503" i="13"/>
  <c r="AH4504" i="13"/>
  <c r="AI4504" i="13" s="1"/>
  <c r="AJ4504" i="13"/>
  <c r="AH4505" i="13"/>
  <c r="AI4505" i="13" s="1"/>
  <c r="AJ4505" i="13"/>
  <c r="AH4506" i="13"/>
  <c r="AI4506" i="13" s="1"/>
  <c r="AJ4506" i="13"/>
  <c r="AH4507" i="13"/>
  <c r="AI4507" i="13" s="1"/>
  <c r="AJ4507" i="13"/>
  <c r="AH4508" i="13"/>
  <c r="AI4508" i="13" s="1"/>
  <c r="AJ4508" i="13"/>
  <c r="AH4509" i="13"/>
  <c r="AI4509" i="13" s="1"/>
  <c r="AJ4509" i="13"/>
  <c r="AH4510" i="13"/>
  <c r="AI4510" i="13" s="1"/>
  <c r="AJ4510" i="13"/>
  <c r="AH4511" i="13"/>
  <c r="AI4511" i="13" s="1"/>
  <c r="AJ4511" i="13"/>
  <c r="AH4512" i="13"/>
  <c r="AI4512" i="13" s="1"/>
  <c r="AJ4512" i="13"/>
  <c r="AH4513" i="13"/>
  <c r="AI4513" i="13" s="1"/>
  <c r="AJ4513" i="13"/>
  <c r="AH4514" i="13"/>
  <c r="AI4514" i="13" s="1"/>
  <c r="AJ4514" i="13"/>
  <c r="AH4515" i="13"/>
  <c r="AI4515" i="13" s="1"/>
  <c r="AJ4515" i="13"/>
  <c r="AH4516" i="13"/>
  <c r="AI4516" i="13" s="1"/>
  <c r="AJ4516" i="13"/>
  <c r="AH4517" i="13"/>
  <c r="AI4517" i="13" s="1"/>
  <c r="AJ4517" i="13"/>
  <c r="AH4518" i="13"/>
  <c r="AI4518" i="13" s="1"/>
  <c r="AJ4518" i="13"/>
  <c r="AH4519" i="13"/>
  <c r="AI4519" i="13" s="1"/>
  <c r="AJ4519" i="13"/>
  <c r="AH4520" i="13"/>
  <c r="AI4520" i="13" s="1"/>
  <c r="AJ4520" i="13"/>
  <c r="AH4521" i="13"/>
  <c r="AI4521" i="13" s="1"/>
  <c r="AJ4521" i="13"/>
  <c r="AH4522" i="13"/>
  <c r="AI4522" i="13" s="1"/>
  <c r="AJ4522" i="13"/>
  <c r="AH4523" i="13"/>
  <c r="AI4523" i="13" s="1"/>
  <c r="AJ4523" i="13"/>
  <c r="AH4524" i="13"/>
  <c r="AI4524" i="13" s="1"/>
  <c r="AJ4524" i="13"/>
  <c r="AH4525" i="13"/>
  <c r="AI4525" i="13" s="1"/>
  <c r="AJ4525" i="13"/>
  <c r="AH4526" i="13"/>
  <c r="AI4526" i="13" s="1"/>
  <c r="AJ4526" i="13"/>
  <c r="AH4527" i="13"/>
  <c r="AI4527" i="13" s="1"/>
  <c r="AJ4527" i="13"/>
  <c r="AH4528" i="13"/>
  <c r="AI4528" i="13" s="1"/>
  <c r="AJ4528" i="13"/>
  <c r="AH4529" i="13"/>
  <c r="AI4529" i="13" s="1"/>
  <c r="AJ4529" i="13"/>
  <c r="AH4530" i="13"/>
  <c r="AI4530" i="13" s="1"/>
  <c r="AJ4530" i="13"/>
  <c r="AH4531" i="13"/>
  <c r="AI4531" i="13" s="1"/>
  <c r="AJ4531" i="13"/>
  <c r="AH4532" i="13"/>
  <c r="AI4532" i="13" s="1"/>
  <c r="AJ4532" i="13"/>
  <c r="AH4533" i="13"/>
  <c r="AI4533" i="13" s="1"/>
  <c r="AJ4533" i="13"/>
  <c r="AH4534" i="13"/>
  <c r="AI4534" i="13" s="1"/>
  <c r="AJ4534" i="13"/>
  <c r="AH4535" i="13"/>
  <c r="AI4535" i="13" s="1"/>
  <c r="AJ4535" i="13"/>
  <c r="AH4536" i="13"/>
  <c r="AI4536" i="13" s="1"/>
  <c r="AJ4536" i="13"/>
  <c r="AH4537" i="13"/>
  <c r="AI4537" i="13" s="1"/>
  <c r="AJ4537" i="13"/>
  <c r="AH4538" i="13"/>
  <c r="AI4538" i="13" s="1"/>
  <c r="AJ4538" i="13"/>
  <c r="AH4539" i="13"/>
  <c r="AI4539" i="13" s="1"/>
  <c r="AJ4539" i="13"/>
  <c r="AH4540" i="13"/>
  <c r="AI4540" i="13" s="1"/>
  <c r="AJ4540" i="13"/>
  <c r="AH4541" i="13"/>
  <c r="AI4541" i="13" s="1"/>
  <c r="AJ4541" i="13"/>
  <c r="AH4542" i="13"/>
  <c r="AI4542" i="13" s="1"/>
  <c r="AJ4542" i="13"/>
  <c r="AH4543" i="13"/>
  <c r="AI4543" i="13" s="1"/>
  <c r="AJ4543" i="13"/>
  <c r="AH4544" i="13"/>
  <c r="AI4544" i="13" s="1"/>
  <c r="AJ4544" i="13"/>
  <c r="AH4545" i="13"/>
  <c r="AI4545" i="13" s="1"/>
  <c r="AJ4545" i="13"/>
  <c r="AH4546" i="13"/>
  <c r="AI4546" i="13" s="1"/>
  <c r="AJ4546" i="13"/>
  <c r="AH4547" i="13"/>
  <c r="AI4547" i="13" s="1"/>
  <c r="AJ4547" i="13"/>
  <c r="AH4548" i="13"/>
  <c r="AI4548" i="13" s="1"/>
  <c r="AJ4548" i="13"/>
  <c r="AH4549" i="13"/>
  <c r="AI4549" i="13" s="1"/>
  <c r="AJ4549" i="13"/>
  <c r="AH4550" i="13"/>
  <c r="AI4550" i="13" s="1"/>
  <c r="AJ4550" i="13"/>
  <c r="AH4551" i="13"/>
  <c r="AI4551" i="13" s="1"/>
  <c r="AJ4551" i="13"/>
  <c r="AH4552" i="13"/>
  <c r="AI4552" i="13" s="1"/>
  <c r="AJ4552" i="13"/>
  <c r="AH4553" i="13"/>
  <c r="AI4553" i="13" s="1"/>
  <c r="AJ4553" i="13"/>
  <c r="AH4554" i="13"/>
  <c r="AI4554" i="13" s="1"/>
  <c r="AJ4554" i="13"/>
  <c r="AH4555" i="13"/>
  <c r="AI4555" i="13" s="1"/>
  <c r="AJ4555" i="13"/>
  <c r="AH4556" i="13"/>
  <c r="AI4556" i="13" s="1"/>
  <c r="AJ4556" i="13"/>
  <c r="AH4557" i="13"/>
  <c r="AI4557" i="13" s="1"/>
  <c r="AJ4557" i="13"/>
  <c r="AH4558" i="13"/>
  <c r="AI4558" i="13" s="1"/>
  <c r="AJ4558" i="13"/>
  <c r="AH4559" i="13"/>
  <c r="AI4559" i="13" s="1"/>
  <c r="AJ4559" i="13"/>
  <c r="AH4560" i="13"/>
  <c r="AI4560" i="13" s="1"/>
  <c r="AJ4560" i="13"/>
  <c r="AH4561" i="13"/>
  <c r="AI4561" i="13" s="1"/>
  <c r="AJ4561" i="13"/>
  <c r="AH4562" i="13"/>
  <c r="AI4562" i="13" s="1"/>
  <c r="AJ4562" i="13"/>
  <c r="AH4563" i="13"/>
  <c r="AI4563" i="13" s="1"/>
  <c r="AJ4563" i="13"/>
  <c r="AH4564" i="13"/>
  <c r="AI4564" i="13" s="1"/>
  <c r="AJ4564" i="13"/>
  <c r="AH4565" i="13"/>
  <c r="AI4565" i="13" s="1"/>
  <c r="AJ4565" i="13"/>
  <c r="AH4566" i="13"/>
  <c r="AI4566" i="13" s="1"/>
  <c r="AJ4566" i="13"/>
  <c r="AH4567" i="13"/>
  <c r="AI4567" i="13" s="1"/>
  <c r="AJ4567" i="13"/>
  <c r="AH4568" i="13"/>
  <c r="AI4568" i="13" s="1"/>
  <c r="AJ4568" i="13"/>
  <c r="AH4569" i="13"/>
  <c r="AI4569" i="13" s="1"/>
  <c r="AJ4569" i="13"/>
  <c r="AH4570" i="13"/>
  <c r="AI4570" i="13" s="1"/>
  <c r="AJ4570" i="13"/>
  <c r="AH4571" i="13"/>
  <c r="AI4571" i="13" s="1"/>
  <c r="AJ4571" i="13"/>
  <c r="AH4572" i="13"/>
  <c r="AI4572" i="13" s="1"/>
  <c r="AJ4572" i="13"/>
  <c r="AH4573" i="13"/>
  <c r="AI4573" i="13" s="1"/>
  <c r="AJ4573" i="13"/>
  <c r="AH4574" i="13"/>
  <c r="AI4574" i="13" s="1"/>
  <c r="AJ4574" i="13"/>
  <c r="AH4575" i="13"/>
  <c r="AI4575" i="13" s="1"/>
  <c r="AJ4575" i="13"/>
  <c r="AH4576" i="13"/>
  <c r="AI4576" i="13" s="1"/>
  <c r="AJ4576" i="13"/>
  <c r="AH4577" i="13"/>
  <c r="AI4577" i="13" s="1"/>
  <c r="AJ4577" i="13"/>
  <c r="AH4578" i="13"/>
  <c r="AI4578" i="13" s="1"/>
  <c r="AJ4578" i="13"/>
  <c r="AH4579" i="13"/>
  <c r="AI4579" i="13" s="1"/>
  <c r="AJ4579" i="13"/>
  <c r="AH4580" i="13"/>
  <c r="AI4580" i="13" s="1"/>
  <c r="AJ4580" i="13"/>
  <c r="AH4581" i="13"/>
  <c r="AI4581" i="13" s="1"/>
  <c r="AJ4581" i="13"/>
  <c r="AH4582" i="13"/>
  <c r="AI4582" i="13" s="1"/>
  <c r="AJ4582" i="13"/>
  <c r="AH4583" i="13"/>
  <c r="AI4583" i="13" s="1"/>
  <c r="AJ4583" i="13"/>
  <c r="AH4584" i="13"/>
  <c r="AI4584" i="13" s="1"/>
  <c r="AJ4584" i="13"/>
  <c r="AH4585" i="13"/>
  <c r="AI4585" i="13" s="1"/>
  <c r="AJ4585" i="13"/>
  <c r="AH4586" i="13"/>
  <c r="AI4586" i="13" s="1"/>
  <c r="AJ4586" i="13"/>
  <c r="AH4587" i="13"/>
  <c r="AI4587" i="13" s="1"/>
  <c r="AJ4587" i="13"/>
  <c r="AH4588" i="13"/>
  <c r="AI4588" i="13" s="1"/>
  <c r="AJ4588" i="13"/>
  <c r="AH4589" i="13"/>
  <c r="AI4589" i="13" s="1"/>
  <c r="AJ4589" i="13"/>
  <c r="AH4590" i="13"/>
  <c r="AI4590" i="13" s="1"/>
  <c r="AJ4590" i="13"/>
  <c r="AH4591" i="13"/>
  <c r="AI4591" i="13" s="1"/>
  <c r="AJ4591" i="13"/>
  <c r="AH4592" i="13"/>
  <c r="AI4592" i="13" s="1"/>
  <c r="AJ4592" i="13"/>
  <c r="AH4593" i="13"/>
  <c r="AI4593" i="13" s="1"/>
  <c r="AJ4593" i="13"/>
  <c r="AH4594" i="13"/>
  <c r="AI4594" i="13" s="1"/>
  <c r="AJ4594" i="13"/>
  <c r="AH4595" i="13"/>
  <c r="AI4595" i="13" s="1"/>
  <c r="AJ4595" i="13"/>
  <c r="AH4596" i="13"/>
  <c r="AI4596" i="13" s="1"/>
  <c r="AJ4596" i="13"/>
  <c r="AH4597" i="13"/>
  <c r="AI4597" i="13" s="1"/>
  <c r="AJ4597" i="13"/>
  <c r="AH4598" i="13"/>
  <c r="AI4598" i="13" s="1"/>
  <c r="AJ4598" i="13"/>
  <c r="AH4599" i="13"/>
  <c r="AI4599" i="13" s="1"/>
  <c r="AJ4599" i="13"/>
  <c r="AH4600" i="13"/>
  <c r="AI4600" i="13" s="1"/>
  <c r="AJ4600" i="13"/>
  <c r="AH4601" i="13"/>
  <c r="AI4601" i="13" s="1"/>
  <c r="AJ4601" i="13"/>
  <c r="AH4602" i="13"/>
  <c r="AI4602" i="13" s="1"/>
  <c r="AJ4602" i="13"/>
  <c r="AH4603" i="13"/>
  <c r="AI4603" i="13" s="1"/>
  <c r="AJ4603" i="13"/>
  <c r="AH4604" i="13"/>
  <c r="AI4604" i="13" s="1"/>
  <c r="AJ4604" i="13"/>
  <c r="AH4605" i="13"/>
  <c r="AI4605" i="13" s="1"/>
  <c r="AJ4605" i="13"/>
  <c r="AH4606" i="13"/>
  <c r="AI4606" i="13" s="1"/>
  <c r="AJ4606" i="13"/>
  <c r="AH4607" i="13"/>
  <c r="AI4607" i="13" s="1"/>
  <c r="AJ4607" i="13"/>
  <c r="AH4608" i="13"/>
  <c r="AI4608" i="13" s="1"/>
  <c r="AJ4608" i="13"/>
  <c r="AH4609" i="13"/>
  <c r="AI4609" i="13" s="1"/>
  <c r="AJ4609" i="13"/>
  <c r="AH4610" i="13"/>
  <c r="AI4610" i="13" s="1"/>
  <c r="AJ4610" i="13"/>
  <c r="AH4611" i="13"/>
  <c r="AI4611" i="13" s="1"/>
  <c r="AJ4611" i="13"/>
  <c r="AH4612" i="13"/>
  <c r="AI4612" i="13" s="1"/>
  <c r="AJ4612" i="13"/>
  <c r="AH4613" i="13"/>
  <c r="AI4613" i="13" s="1"/>
  <c r="AJ4613" i="13"/>
  <c r="AH4614" i="13"/>
  <c r="AI4614" i="13" s="1"/>
  <c r="AJ4614" i="13"/>
  <c r="AH4615" i="13"/>
  <c r="AI4615" i="13" s="1"/>
  <c r="AJ4615" i="13"/>
  <c r="AH4616" i="13"/>
  <c r="AI4616" i="13" s="1"/>
  <c r="AJ4616" i="13"/>
  <c r="AH4617" i="13"/>
  <c r="AI4617" i="13" s="1"/>
  <c r="AJ4617" i="13"/>
  <c r="AH4618" i="13"/>
  <c r="AI4618" i="13" s="1"/>
  <c r="AJ4618" i="13"/>
  <c r="AH4619" i="13"/>
  <c r="AI4619" i="13" s="1"/>
  <c r="AJ4619" i="13"/>
  <c r="AH4620" i="13"/>
  <c r="AI4620" i="13" s="1"/>
  <c r="AJ4620" i="13"/>
  <c r="AH4621" i="13"/>
  <c r="AI4621" i="13" s="1"/>
  <c r="AJ4621" i="13"/>
  <c r="AH4622" i="13"/>
  <c r="AI4622" i="13" s="1"/>
  <c r="AJ4622" i="13"/>
  <c r="AH4623" i="13"/>
  <c r="AI4623" i="13" s="1"/>
  <c r="AJ4623" i="13"/>
  <c r="AH4624" i="13"/>
  <c r="AI4624" i="13" s="1"/>
  <c r="AJ4624" i="13"/>
  <c r="AH4625" i="13"/>
  <c r="AI4625" i="13" s="1"/>
  <c r="AJ4625" i="13"/>
  <c r="AH4626" i="13"/>
  <c r="AI4626" i="13" s="1"/>
  <c r="AJ4626" i="13"/>
  <c r="AH4627" i="13"/>
  <c r="AI4627" i="13" s="1"/>
  <c r="AJ4627" i="13"/>
  <c r="AH4628" i="13"/>
  <c r="AI4628" i="13" s="1"/>
  <c r="AJ4628" i="13"/>
  <c r="AH4629" i="13"/>
  <c r="AI4629" i="13" s="1"/>
  <c r="AJ4629" i="13"/>
  <c r="AH4630" i="13"/>
  <c r="AI4630" i="13" s="1"/>
  <c r="AJ4630" i="13"/>
  <c r="AH4631" i="13"/>
  <c r="AI4631" i="13" s="1"/>
  <c r="AJ4631" i="13"/>
  <c r="AH4632" i="13"/>
  <c r="AI4632" i="13" s="1"/>
  <c r="AJ4632" i="13"/>
  <c r="AH4633" i="13"/>
  <c r="AI4633" i="13" s="1"/>
  <c r="AJ4633" i="13"/>
  <c r="AH4634" i="13"/>
  <c r="AI4634" i="13" s="1"/>
  <c r="AJ4634" i="13"/>
  <c r="AH4635" i="13"/>
  <c r="AI4635" i="13" s="1"/>
  <c r="AJ4635" i="13"/>
  <c r="AH4636" i="13"/>
  <c r="AI4636" i="13" s="1"/>
  <c r="AJ4636" i="13"/>
  <c r="AH4637" i="13"/>
  <c r="AI4637" i="13" s="1"/>
  <c r="AJ4637" i="13"/>
  <c r="AH4638" i="13"/>
  <c r="AI4638" i="13" s="1"/>
  <c r="AJ4638" i="13"/>
  <c r="AH4639" i="13"/>
  <c r="AI4639" i="13" s="1"/>
  <c r="AJ4639" i="13"/>
  <c r="AH4640" i="13"/>
  <c r="AI4640" i="13" s="1"/>
  <c r="AJ4640" i="13"/>
  <c r="AH4641" i="13"/>
  <c r="AI4641" i="13" s="1"/>
  <c r="AJ4641" i="13"/>
  <c r="AH4642" i="13"/>
  <c r="AI4642" i="13" s="1"/>
  <c r="AJ4642" i="13"/>
  <c r="AH4643" i="13"/>
  <c r="AI4643" i="13" s="1"/>
  <c r="AJ4643" i="13"/>
  <c r="AH4644" i="13"/>
  <c r="AI4644" i="13" s="1"/>
  <c r="AJ4644" i="13"/>
  <c r="AH4645" i="13"/>
  <c r="AI4645" i="13" s="1"/>
  <c r="AJ4645" i="13"/>
  <c r="AH4646" i="13"/>
  <c r="AI4646" i="13" s="1"/>
  <c r="AJ4646" i="13"/>
  <c r="AH4647" i="13"/>
  <c r="AI4647" i="13" s="1"/>
  <c r="AJ4647" i="13"/>
  <c r="AH4648" i="13"/>
  <c r="AI4648" i="13" s="1"/>
  <c r="AJ4648" i="13"/>
  <c r="AH4649" i="13"/>
  <c r="AI4649" i="13" s="1"/>
  <c r="AJ4649" i="13"/>
  <c r="AH4650" i="13"/>
  <c r="AI4650" i="13" s="1"/>
  <c r="AJ4650" i="13"/>
  <c r="AH4651" i="13"/>
  <c r="AI4651" i="13" s="1"/>
  <c r="AJ4651" i="13"/>
  <c r="AH4652" i="13"/>
  <c r="AI4652" i="13" s="1"/>
  <c r="AJ4652" i="13"/>
  <c r="AH4653" i="13"/>
  <c r="AI4653" i="13" s="1"/>
  <c r="AJ4653" i="13"/>
  <c r="AH4654" i="13"/>
  <c r="AI4654" i="13" s="1"/>
  <c r="AJ4654" i="13"/>
  <c r="AH4655" i="13"/>
  <c r="AI4655" i="13" s="1"/>
  <c r="AJ4655" i="13"/>
  <c r="AH4656" i="13"/>
  <c r="AI4656" i="13" s="1"/>
  <c r="AJ4656" i="13"/>
  <c r="AH4657" i="13"/>
  <c r="AI4657" i="13" s="1"/>
  <c r="AJ4657" i="13"/>
  <c r="AH4658" i="13"/>
  <c r="AI4658" i="13" s="1"/>
  <c r="AJ4658" i="13"/>
  <c r="AH4659" i="13"/>
  <c r="AI4659" i="13" s="1"/>
  <c r="AJ4659" i="13"/>
  <c r="AH4660" i="13"/>
  <c r="AI4660" i="13" s="1"/>
  <c r="AJ4660" i="13"/>
  <c r="AH4661" i="13"/>
  <c r="AI4661" i="13" s="1"/>
  <c r="AJ4661" i="13"/>
  <c r="AH4662" i="13"/>
  <c r="AI4662" i="13" s="1"/>
  <c r="AJ4662" i="13"/>
  <c r="AH4663" i="13"/>
  <c r="AI4663" i="13" s="1"/>
  <c r="AJ4663" i="13"/>
  <c r="AH4664" i="13"/>
  <c r="AI4664" i="13" s="1"/>
  <c r="AJ4664" i="13"/>
  <c r="AH4665" i="13"/>
  <c r="AI4665" i="13" s="1"/>
  <c r="AJ4665" i="13"/>
  <c r="AH4666" i="13"/>
  <c r="AI4666" i="13" s="1"/>
  <c r="AJ4666" i="13"/>
  <c r="AH4667" i="13"/>
  <c r="AI4667" i="13" s="1"/>
  <c r="AJ4667" i="13"/>
  <c r="AH4668" i="13"/>
  <c r="AI4668" i="13" s="1"/>
  <c r="AJ4668" i="13"/>
  <c r="AH4669" i="13"/>
  <c r="AI4669" i="13" s="1"/>
  <c r="AJ4669" i="13"/>
  <c r="AH4670" i="13"/>
  <c r="AI4670" i="13" s="1"/>
  <c r="AJ4670" i="13"/>
  <c r="AH4671" i="13"/>
  <c r="AI4671" i="13" s="1"/>
  <c r="AJ4671" i="13"/>
  <c r="AH4672" i="13"/>
  <c r="AI4672" i="13" s="1"/>
  <c r="AJ4672" i="13"/>
  <c r="AH4673" i="13"/>
  <c r="AI4673" i="13" s="1"/>
  <c r="AJ4673" i="13"/>
  <c r="AH4674" i="13"/>
  <c r="AI4674" i="13" s="1"/>
  <c r="AJ4674" i="13"/>
  <c r="AH4675" i="13"/>
  <c r="AI4675" i="13" s="1"/>
  <c r="AJ4675" i="13"/>
  <c r="AH4676" i="13"/>
  <c r="AI4676" i="13" s="1"/>
  <c r="AJ4676" i="13"/>
  <c r="AH4677" i="13"/>
  <c r="AI4677" i="13" s="1"/>
  <c r="AJ4677" i="13"/>
  <c r="AH4678" i="13"/>
  <c r="AI4678" i="13" s="1"/>
  <c r="AJ4678" i="13"/>
  <c r="AH4679" i="13"/>
  <c r="AI4679" i="13" s="1"/>
  <c r="AJ4679" i="13"/>
  <c r="AH4680" i="13"/>
  <c r="AI4680" i="13" s="1"/>
  <c r="AJ4680" i="13"/>
  <c r="AH4681" i="13"/>
  <c r="AI4681" i="13" s="1"/>
  <c r="AJ4681" i="13"/>
  <c r="AH4682" i="13"/>
  <c r="AI4682" i="13" s="1"/>
  <c r="AJ4682" i="13"/>
  <c r="AH4683" i="13"/>
  <c r="AI4683" i="13" s="1"/>
  <c r="AJ4683" i="13"/>
  <c r="AH4684" i="13"/>
  <c r="AI4684" i="13" s="1"/>
  <c r="AJ4684" i="13"/>
  <c r="AH4685" i="13"/>
  <c r="AI4685" i="13" s="1"/>
  <c r="AJ4685" i="13"/>
  <c r="AH4686" i="13"/>
  <c r="AI4686" i="13" s="1"/>
  <c r="AJ4686" i="13"/>
  <c r="AH4687" i="13"/>
  <c r="AI4687" i="13" s="1"/>
  <c r="AJ4687" i="13"/>
  <c r="AH4688" i="13"/>
  <c r="AI4688" i="13" s="1"/>
  <c r="AJ4688" i="13"/>
  <c r="AH4689" i="13"/>
  <c r="AI4689" i="13" s="1"/>
  <c r="AJ4689" i="13"/>
  <c r="AH4690" i="13"/>
  <c r="AI4690" i="13" s="1"/>
  <c r="AJ4690" i="13"/>
  <c r="AH4691" i="13"/>
  <c r="AI4691" i="13" s="1"/>
  <c r="AJ4691" i="13"/>
  <c r="AH4692" i="13"/>
  <c r="AI4692" i="13" s="1"/>
  <c r="AJ4692" i="13"/>
  <c r="AH4693" i="13"/>
  <c r="AI4693" i="13" s="1"/>
  <c r="AJ4693" i="13"/>
  <c r="AH4694" i="13"/>
  <c r="AI4694" i="13" s="1"/>
  <c r="AJ4694" i="13"/>
  <c r="AH4695" i="13"/>
  <c r="AI4695" i="13" s="1"/>
  <c r="AJ4695" i="13"/>
  <c r="AH4696" i="13"/>
  <c r="AI4696" i="13" s="1"/>
  <c r="AJ4696" i="13"/>
  <c r="AH4697" i="13"/>
  <c r="AI4697" i="13" s="1"/>
  <c r="AJ4697" i="13"/>
  <c r="AH4698" i="13"/>
  <c r="AI4698" i="13" s="1"/>
  <c r="AJ4698" i="13"/>
  <c r="AH4699" i="13"/>
  <c r="AI4699" i="13" s="1"/>
  <c r="AJ4699" i="13"/>
  <c r="AH4700" i="13"/>
  <c r="AI4700" i="13" s="1"/>
  <c r="AJ4700" i="13"/>
  <c r="AH4701" i="13"/>
  <c r="AI4701" i="13" s="1"/>
  <c r="AJ4701" i="13"/>
  <c r="AH4702" i="13"/>
  <c r="AI4702" i="13" s="1"/>
  <c r="AJ4702" i="13"/>
  <c r="AH4703" i="13"/>
  <c r="AI4703" i="13" s="1"/>
  <c r="AJ4703" i="13"/>
  <c r="AH4704" i="13"/>
  <c r="AI4704" i="13" s="1"/>
  <c r="AJ4704" i="13"/>
  <c r="AH4705" i="13"/>
  <c r="AI4705" i="13" s="1"/>
  <c r="AJ4705" i="13"/>
  <c r="AH4706" i="13"/>
  <c r="AI4706" i="13" s="1"/>
  <c r="AJ4706" i="13"/>
  <c r="AH4707" i="13"/>
  <c r="AI4707" i="13" s="1"/>
  <c r="AJ4707" i="13"/>
  <c r="AH4708" i="13"/>
  <c r="AI4708" i="13" s="1"/>
  <c r="AJ4708" i="13"/>
  <c r="AH4709" i="13"/>
  <c r="AI4709" i="13" s="1"/>
  <c r="AJ4709" i="13"/>
  <c r="AH4710" i="13"/>
  <c r="AI4710" i="13" s="1"/>
  <c r="AJ4710" i="13"/>
  <c r="AH4711" i="13"/>
  <c r="AI4711" i="13" s="1"/>
  <c r="AJ4711" i="13"/>
  <c r="AH4712" i="13"/>
  <c r="AI4712" i="13" s="1"/>
  <c r="AJ4712" i="13"/>
  <c r="AH4713" i="13"/>
  <c r="AI4713" i="13" s="1"/>
  <c r="AJ4713" i="13"/>
  <c r="AH4714" i="13"/>
  <c r="AI4714" i="13" s="1"/>
  <c r="AJ4714" i="13"/>
  <c r="AH4715" i="13"/>
  <c r="AI4715" i="13" s="1"/>
  <c r="AJ4715" i="13"/>
  <c r="AH4716" i="13"/>
  <c r="AI4716" i="13" s="1"/>
  <c r="AJ4716" i="13"/>
  <c r="AH4717" i="13"/>
  <c r="AI4717" i="13" s="1"/>
  <c r="AJ4717" i="13"/>
  <c r="AH4718" i="13"/>
  <c r="AI4718" i="13" s="1"/>
  <c r="AJ4718" i="13"/>
  <c r="AH4719" i="13"/>
  <c r="AI4719" i="13" s="1"/>
  <c r="AJ4719" i="13"/>
  <c r="AH4720" i="13"/>
  <c r="AI4720" i="13" s="1"/>
  <c r="AJ4720" i="13"/>
  <c r="AH4721" i="13"/>
  <c r="AI4721" i="13" s="1"/>
  <c r="AJ4721" i="13"/>
  <c r="AH4722" i="13"/>
  <c r="AI4722" i="13" s="1"/>
  <c r="AJ4722" i="13"/>
  <c r="AH4723" i="13"/>
  <c r="AI4723" i="13" s="1"/>
  <c r="AJ4723" i="13"/>
  <c r="AH4724" i="13"/>
  <c r="AI4724" i="13" s="1"/>
  <c r="AJ4724" i="13"/>
  <c r="AH4725" i="13"/>
  <c r="AI4725" i="13" s="1"/>
  <c r="AJ4725" i="13"/>
  <c r="AH4726" i="13"/>
  <c r="AI4726" i="13" s="1"/>
  <c r="AJ4726" i="13"/>
  <c r="AH4727" i="13"/>
  <c r="AI4727" i="13" s="1"/>
  <c r="AJ4727" i="13"/>
  <c r="AH4728" i="13"/>
  <c r="AI4728" i="13" s="1"/>
  <c r="AJ4728" i="13"/>
  <c r="AH4729" i="13"/>
  <c r="AI4729" i="13" s="1"/>
  <c r="AJ4729" i="13"/>
  <c r="AH4730" i="13"/>
  <c r="AI4730" i="13" s="1"/>
  <c r="AJ4730" i="13"/>
  <c r="AH4731" i="13"/>
  <c r="AI4731" i="13" s="1"/>
  <c r="AJ4731" i="13"/>
  <c r="AH4732" i="13"/>
  <c r="AI4732" i="13" s="1"/>
  <c r="AJ4732" i="13"/>
  <c r="AH4733" i="13"/>
  <c r="AI4733" i="13" s="1"/>
  <c r="AJ4733" i="13"/>
  <c r="AH4734" i="13"/>
  <c r="AI4734" i="13" s="1"/>
  <c r="AJ4734" i="13"/>
  <c r="AH4735" i="13"/>
  <c r="AI4735" i="13" s="1"/>
  <c r="AJ4735" i="13"/>
  <c r="AH4736" i="13"/>
  <c r="AI4736" i="13" s="1"/>
  <c r="AJ4736" i="13"/>
  <c r="AH4737" i="13"/>
  <c r="AI4737" i="13" s="1"/>
  <c r="AJ4737" i="13"/>
  <c r="AH4738" i="13"/>
  <c r="AI4738" i="13" s="1"/>
  <c r="AJ4738" i="13"/>
  <c r="AH4739" i="13"/>
  <c r="AI4739" i="13" s="1"/>
  <c r="AJ4739" i="13"/>
  <c r="AH4740" i="13"/>
  <c r="AI4740" i="13" s="1"/>
  <c r="AJ4740" i="13"/>
  <c r="AH4741" i="13"/>
  <c r="AI4741" i="13" s="1"/>
  <c r="AJ4741" i="13"/>
  <c r="AH4742" i="13"/>
  <c r="AI4742" i="13" s="1"/>
  <c r="AJ4742" i="13"/>
  <c r="AH4743" i="13"/>
  <c r="AI4743" i="13" s="1"/>
  <c r="AJ4743" i="13"/>
  <c r="AH4744" i="13"/>
  <c r="AI4744" i="13" s="1"/>
  <c r="AJ4744" i="13"/>
  <c r="AH4745" i="13"/>
  <c r="AI4745" i="13" s="1"/>
  <c r="AJ4745" i="13"/>
  <c r="AH4746" i="13"/>
  <c r="AI4746" i="13" s="1"/>
  <c r="AJ4746" i="13"/>
  <c r="AH4747" i="13"/>
  <c r="AI4747" i="13" s="1"/>
  <c r="AJ4747" i="13"/>
  <c r="AH4748" i="13"/>
  <c r="AI4748" i="13" s="1"/>
  <c r="AJ4748" i="13"/>
  <c r="AH4749" i="13"/>
  <c r="AI4749" i="13" s="1"/>
  <c r="AJ4749" i="13"/>
  <c r="AH4750" i="13"/>
  <c r="AI4750" i="13" s="1"/>
  <c r="AJ4750" i="13"/>
  <c r="AH4751" i="13"/>
  <c r="AI4751" i="13" s="1"/>
  <c r="AJ4751" i="13"/>
  <c r="AH4752" i="13"/>
  <c r="AI4752" i="13" s="1"/>
  <c r="AJ4752" i="13"/>
  <c r="AH4753" i="13"/>
  <c r="AI4753" i="13" s="1"/>
  <c r="AJ4753" i="13"/>
  <c r="AH4754" i="13"/>
  <c r="AI4754" i="13" s="1"/>
  <c r="AJ4754" i="13"/>
  <c r="AH4755" i="13"/>
  <c r="AI4755" i="13" s="1"/>
  <c r="AJ4755" i="13"/>
  <c r="AH4756" i="13"/>
  <c r="AI4756" i="13" s="1"/>
  <c r="AJ4756" i="13"/>
  <c r="AH4757" i="13"/>
  <c r="AI4757" i="13" s="1"/>
  <c r="AJ4757" i="13"/>
  <c r="AH4758" i="13"/>
  <c r="AI4758" i="13" s="1"/>
  <c r="AJ4758" i="13"/>
  <c r="AH4759" i="13"/>
  <c r="AI4759" i="13" s="1"/>
  <c r="AJ4759" i="13"/>
  <c r="AH4760" i="13"/>
  <c r="AI4760" i="13" s="1"/>
  <c r="AJ4760" i="13"/>
  <c r="AH4761" i="13"/>
  <c r="AI4761" i="13" s="1"/>
  <c r="AJ4761" i="13"/>
  <c r="AH4762" i="13"/>
  <c r="AI4762" i="13" s="1"/>
  <c r="AJ4762" i="13"/>
  <c r="AH4763" i="13"/>
  <c r="AI4763" i="13" s="1"/>
  <c r="AJ4763" i="13"/>
  <c r="AH4764" i="13"/>
  <c r="AI4764" i="13" s="1"/>
  <c r="AJ4764" i="13"/>
  <c r="AH4765" i="13"/>
  <c r="AI4765" i="13" s="1"/>
  <c r="AJ4765" i="13"/>
  <c r="AH4766" i="13"/>
  <c r="AI4766" i="13" s="1"/>
  <c r="AJ4766" i="13"/>
  <c r="AH4767" i="13"/>
  <c r="AI4767" i="13" s="1"/>
  <c r="AJ4767" i="13"/>
  <c r="AH4768" i="13"/>
  <c r="AI4768" i="13" s="1"/>
  <c r="AJ4768" i="13"/>
  <c r="AH4769" i="13"/>
  <c r="AI4769" i="13" s="1"/>
  <c r="AJ4769" i="13"/>
  <c r="AH4770" i="13"/>
  <c r="AI4770" i="13" s="1"/>
  <c r="AJ4770" i="13"/>
  <c r="AH4771" i="13"/>
  <c r="AI4771" i="13" s="1"/>
  <c r="AJ4771" i="13"/>
  <c r="AH4772" i="13"/>
  <c r="AI4772" i="13" s="1"/>
  <c r="AJ4772" i="13"/>
  <c r="AH4773" i="13"/>
  <c r="AI4773" i="13" s="1"/>
  <c r="AJ4773" i="13"/>
  <c r="AH4774" i="13"/>
  <c r="AI4774" i="13" s="1"/>
  <c r="AJ4774" i="13"/>
  <c r="AH4775" i="13"/>
  <c r="AI4775" i="13" s="1"/>
  <c r="AJ4775" i="13"/>
  <c r="AH4776" i="13"/>
  <c r="AI4776" i="13" s="1"/>
  <c r="AJ4776" i="13"/>
  <c r="AH4777" i="13"/>
  <c r="AI4777" i="13" s="1"/>
  <c r="AJ4777" i="13"/>
  <c r="AH4778" i="13"/>
  <c r="AI4778" i="13" s="1"/>
  <c r="AJ4778" i="13"/>
  <c r="AH4779" i="13"/>
  <c r="AI4779" i="13" s="1"/>
  <c r="AJ4779" i="13"/>
  <c r="AH4780" i="13"/>
  <c r="AI4780" i="13" s="1"/>
  <c r="AJ4780" i="13"/>
  <c r="AH4781" i="13"/>
  <c r="AI4781" i="13" s="1"/>
  <c r="AJ4781" i="13"/>
  <c r="AH4782" i="13"/>
  <c r="AI4782" i="13" s="1"/>
  <c r="AJ4782" i="13"/>
  <c r="AH4783" i="13"/>
  <c r="AI4783" i="13" s="1"/>
  <c r="AJ4783" i="13"/>
  <c r="AH4784" i="13"/>
  <c r="AI4784" i="13" s="1"/>
  <c r="AJ4784" i="13"/>
  <c r="AH4785" i="13"/>
  <c r="AI4785" i="13" s="1"/>
  <c r="AJ4785" i="13"/>
  <c r="AH4786" i="13"/>
  <c r="AI4786" i="13" s="1"/>
  <c r="AJ4786" i="13"/>
  <c r="AH4787" i="13"/>
  <c r="AI4787" i="13" s="1"/>
  <c r="AJ4787" i="13"/>
  <c r="AH4788" i="13"/>
  <c r="AI4788" i="13" s="1"/>
  <c r="AJ4788" i="13"/>
  <c r="AH4789" i="13"/>
  <c r="AI4789" i="13" s="1"/>
  <c r="AJ4789" i="13"/>
  <c r="AH4790" i="13"/>
  <c r="AI4790" i="13" s="1"/>
  <c r="AJ4790" i="13"/>
  <c r="AH4791" i="13"/>
  <c r="AI4791" i="13" s="1"/>
  <c r="AJ4791" i="13"/>
  <c r="AH4792" i="13"/>
  <c r="AI4792" i="13" s="1"/>
  <c r="AJ4792" i="13"/>
  <c r="AH4793" i="13"/>
  <c r="AI4793" i="13" s="1"/>
  <c r="AJ4793" i="13"/>
  <c r="AH4794" i="13"/>
  <c r="AI4794" i="13" s="1"/>
  <c r="AJ4794" i="13"/>
  <c r="AH4795" i="13"/>
  <c r="AI4795" i="13" s="1"/>
  <c r="AJ4795" i="13"/>
  <c r="AH4796" i="13"/>
  <c r="AI4796" i="13" s="1"/>
  <c r="AJ4796" i="13"/>
  <c r="AH4797" i="13"/>
  <c r="AI4797" i="13" s="1"/>
  <c r="AJ4797" i="13"/>
  <c r="AH4798" i="13"/>
  <c r="AI4798" i="13" s="1"/>
  <c r="AJ4798" i="13"/>
  <c r="AH4799" i="13"/>
  <c r="AI4799" i="13" s="1"/>
  <c r="AJ4799" i="13"/>
  <c r="AH4800" i="13"/>
  <c r="AI4800" i="13" s="1"/>
  <c r="AJ4800" i="13"/>
  <c r="AH4801" i="13"/>
  <c r="AI4801" i="13" s="1"/>
  <c r="AJ4801" i="13"/>
  <c r="AH4802" i="13"/>
  <c r="AI4802" i="13" s="1"/>
  <c r="AJ4802" i="13"/>
  <c r="AH4803" i="13"/>
  <c r="AI4803" i="13" s="1"/>
  <c r="AJ4803" i="13"/>
  <c r="AH4804" i="13"/>
  <c r="AI4804" i="13" s="1"/>
  <c r="AJ4804" i="13"/>
  <c r="AH4805" i="13"/>
  <c r="AI4805" i="13" s="1"/>
  <c r="AJ4805" i="13"/>
  <c r="AH4806" i="13"/>
  <c r="AI4806" i="13" s="1"/>
  <c r="AJ4806" i="13"/>
  <c r="AH4807" i="13"/>
  <c r="AI4807" i="13" s="1"/>
  <c r="AJ4807" i="13"/>
  <c r="AH4808" i="13"/>
  <c r="AI4808" i="13" s="1"/>
  <c r="AJ4808" i="13"/>
  <c r="AH4809" i="13"/>
  <c r="AI4809" i="13" s="1"/>
  <c r="AJ4809" i="13"/>
  <c r="AH4810" i="13"/>
  <c r="AI4810" i="13" s="1"/>
  <c r="AJ4810" i="13"/>
  <c r="AH4811" i="13"/>
  <c r="AI4811" i="13" s="1"/>
  <c r="AJ4811" i="13"/>
  <c r="AH4812" i="13"/>
  <c r="AI4812" i="13" s="1"/>
  <c r="AJ4812" i="13"/>
  <c r="AH4813" i="13"/>
  <c r="AI4813" i="13" s="1"/>
  <c r="AJ4813" i="13"/>
  <c r="AH4814" i="13"/>
  <c r="AI4814" i="13" s="1"/>
  <c r="AJ4814" i="13"/>
  <c r="AH4815" i="13"/>
  <c r="AI4815" i="13" s="1"/>
  <c r="AJ4815" i="13"/>
  <c r="AH4816" i="13"/>
  <c r="AI4816" i="13" s="1"/>
  <c r="AJ4816" i="13"/>
  <c r="AH4817" i="13"/>
  <c r="AI4817" i="13" s="1"/>
  <c r="AJ4817" i="13"/>
  <c r="AH4818" i="13"/>
  <c r="AI4818" i="13" s="1"/>
  <c r="AJ4818" i="13"/>
  <c r="AH4819" i="13"/>
  <c r="AI4819" i="13" s="1"/>
  <c r="AJ4819" i="13"/>
  <c r="AH4820" i="13"/>
  <c r="AI4820" i="13" s="1"/>
  <c r="AJ4820" i="13"/>
  <c r="AH4821" i="13"/>
  <c r="AI4821" i="13" s="1"/>
  <c r="AJ4821" i="13"/>
  <c r="AH4822" i="13"/>
  <c r="AI4822" i="13" s="1"/>
  <c r="AJ4822" i="13"/>
  <c r="AH4823" i="13"/>
  <c r="AI4823" i="13" s="1"/>
  <c r="AJ4823" i="13"/>
  <c r="AH4824" i="13"/>
  <c r="AI4824" i="13" s="1"/>
  <c r="AJ4824" i="13"/>
  <c r="AH4825" i="13"/>
  <c r="AI4825" i="13" s="1"/>
  <c r="AJ4825" i="13"/>
  <c r="AH4826" i="13"/>
  <c r="AI4826" i="13" s="1"/>
  <c r="AJ4826" i="13"/>
  <c r="AH4827" i="13"/>
  <c r="AI4827" i="13" s="1"/>
  <c r="AJ4827" i="13"/>
  <c r="AH4828" i="13"/>
  <c r="AI4828" i="13" s="1"/>
  <c r="AJ4828" i="13"/>
  <c r="AH4829" i="13"/>
  <c r="AI4829" i="13" s="1"/>
  <c r="AJ4829" i="13"/>
  <c r="AH4830" i="13"/>
  <c r="AI4830" i="13" s="1"/>
  <c r="AJ4830" i="13"/>
  <c r="AH4831" i="13"/>
  <c r="AI4831" i="13" s="1"/>
  <c r="AJ4831" i="13"/>
  <c r="AH4832" i="13"/>
  <c r="AI4832" i="13" s="1"/>
  <c r="AJ4832" i="13"/>
  <c r="AH4833" i="13"/>
  <c r="AI4833" i="13" s="1"/>
  <c r="AJ4833" i="13"/>
  <c r="AH4834" i="13"/>
  <c r="AI4834" i="13" s="1"/>
  <c r="AJ4834" i="13"/>
  <c r="AH4835" i="13"/>
  <c r="AI4835" i="13" s="1"/>
  <c r="AJ4835" i="13"/>
  <c r="AH4836" i="13"/>
  <c r="AI4836" i="13" s="1"/>
  <c r="AJ4836" i="13"/>
  <c r="AH4837" i="13"/>
  <c r="AI4837" i="13" s="1"/>
  <c r="AJ4837" i="13"/>
  <c r="AH4838" i="13"/>
  <c r="AI4838" i="13" s="1"/>
  <c r="AJ4838" i="13"/>
  <c r="AH4839" i="13"/>
  <c r="AI4839" i="13" s="1"/>
  <c r="AJ4839" i="13"/>
  <c r="AH4840" i="13"/>
  <c r="AI4840" i="13" s="1"/>
  <c r="AJ4840" i="13"/>
  <c r="AH4841" i="13"/>
  <c r="AI4841" i="13" s="1"/>
  <c r="AJ4841" i="13"/>
  <c r="AH4842" i="13"/>
  <c r="AI4842" i="13" s="1"/>
  <c r="AJ4842" i="13"/>
  <c r="AH4843" i="13"/>
  <c r="AI4843" i="13" s="1"/>
  <c r="AJ4843" i="13"/>
  <c r="AH4844" i="13"/>
  <c r="AI4844" i="13" s="1"/>
  <c r="AJ4844" i="13"/>
  <c r="AH4845" i="13"/>
  <c r="AI4845" i="13" s="1"/>
  <c r="AJ4845" i="13"/>
  <c r="AH4846" i="13"/>
  <c r="AI4846" i="13" s="1"/>
  <c r="AJ4846" i="13"/>
  <c r="AH4847" i="13"/>
  <c r="AI4847" i="13" s="1"/>
  <c r="AJ4847" i="13"/>
  <c r="AH4848" i="13"/>
  <c r="AI4848" i="13" s="1"/>
  <c r="AJ4848" i="13"/>
  <c r="AH4849" i="13"/>
  <c r="AI4849" i="13" s="1"/>
  <c r="AJ4849" i="13"/>
  <c r="AH4850" i="13"/>
  <c r="AI4850" i="13" s="1"/>
  <c r="AJ4850" i="13"/>
  <c r="AH4851" i="13"/>
  <c r="AI4851" i="13" s="1"/>
  <c r="AJ4851" i="13"/>
  <c r="AH4852" i="13"/>
  <c r="AI4852" i="13" s="1"/>
  <c r="AJ4852" i="13"/>
  <c r="AH4853" i="13"/>
  <c r="AI4853" i="13" s="1"/>
  <c r="AJ4853" i="13"/>
  <c r="AH4854" i="13"/>
  <c r="AI4854" i="13" s="1"/>
  <c r="AJ4854" i="13"/>
  <c r="AH4855" i="13"/>
  <c r="AI4855" i="13" s="1"/>
  <c r="AJ4855" i="13"/>
  <c r="AH4856" i="13"/>
  <c r="AI4856" i="13" s="1"/>
  <c r="AJ4856" i="13"/>
  <c r="AH4857" i="13"/>
  <c r="AI4857" i="13" s="1"/>
  <c r="AJ4857" i="13"/>
  <c r="AH4858" i="13"/>
  <c r="AI4858" i="13" s="1"/>
  <c r="AJ4858" i="13"/>
  <c r="AH4859" i="13"/>
  <c r="AI4859" i="13" s="1"/>
  <c r="AJ4859" i="13"/>
  <c r="AH4860" i="13"/>
  <c r="AI4860" i="13" s="1"/>
  <c r="AJ4860" i="13"/>
  <c r="AH4861" i="13"/>
  <c r="AI4861" i="13" s="1"/>
  <c r="AJ4861" i="13"/>
  <c r="AH4862" i="13"/>
  <c r="AI4862" i="13" s="1"/>
  <c r="AJ4862" i="13"/>
  <c r="AH4863" i="13"/>
  <c r="AI4863" i="13" s="1"/>
  <c r="AJ4863" i="13"/>
  <c r="AH4864" i="13"/>
  <c r="AI4864" i="13" s="1"/>
  <c r="AJ4864" i="13"/>
  <c r="AH4865" i="13"/>
  <c r="AI4865" i="13" s="1"/>
  <c r="AJ4865" i="13"/>
  <c r="AH4866" i="13"/>
  <c r="AI4866" i="13" s="1"/>
  <c r="AJ4866" i="13"/>
  <c r="AH4867" i="13"/>
  <c r="AI4867" i="13" s="1"/>
  <c r="AJ4867" i="13"/>
  <c r="AH4868" i="13"/>
  <c r="AI4868" i="13" s="1"/>
  <c r="AJ4868" i="13"/>
  <c r="AH4869" i="13"/>
  <c r="AI4869" i="13" s="1"/>
  <c r="AJ4869" i="13"/>
  <c r="AH4870" i="13"/>
  <c r="AI4870" i="13" s="1"/>
  <c r="AJ4870" i="13"/>
  <c r="AH4871" i="13"/>
  <c r="AI4871" i="13" s="1"/>
  <c r="AJ4871" i="13"/>
  <c r="AH4872" i="13"/>
  <c r="AI4872" i="13" s="1"/>
  <c r="AJ4872" i="13"/>
  <c r="AH4873" i="13"/>
  <c r="AI4873" i="13" s="1"/>
  <c r="AJ4873" i="13"/>
  <c r="AH4874" i="13"/>
  <c r="AI4874" i="13" s="1"/>
  <c r="AJ4874" i="13"/>
  <c r="AH4875" i="13"/>
  <c r="AI4875" i="13" s="1"/>
  <c r="AJ4875" i="13"/>
  <c r="AH4876" i="13"/>
  <c r="AI4876" i="13" s="1"/>
  <c r="AJ4876" i="13"/>
  <c r="AH4877" i="13"/>
  <c r="AI4877" i="13" s="1"/>
  <c r="AJ4877" i="13"/>
  <c r="AH4878" i="13"/>
  <c r="AI4878" i="13" s="1"/>
  <c r="AJ4878" i="13"/>
  <c r="AH4879" i="13"/>
  <c r="AI4879" i="13" s="1"/>
  <c r="AJ4879" i="13"/>
  <c r="AH4880" i="13"/>
  <c r="AI4880" i="13" s="1"/>
  <c r="AJ4880" i="13"/>
  <c r="AH4881" i="13"/>
  <c r="AI4881" i="13" s="1"/>
  <c r="AJ4881" i="13"/>
  <c r="AH4882" i="13"/>
  <c r="AI4882" i="13" s="1"/>
  <c r="AJ4882" i="13"/>
  <c r="AH4883" i="13"/>
  <c r="AI4883" i="13" s="1"/>
  <c r="AJ4883" i="13"/>
  <c r="AH4884" i="13"/>
  <c r="AI4884" i="13" s="1"/>
  <c r="AJ4884" i="13"/>
  <c r="AH4885" i="13"/>
  <c r="AI4885" i="13" s="1"/>
  <c r="AJ4885" i="13"/>
  <c r="AH4886" i="13"/>
  <c r="AI4886" i="13" s="1"/>
  <c r="AJ4886" i="13"/>
  <c r="AH4887" i="13"/>
  <c r="AI4887" i="13" s="1"/>
  <c r="AJ4887" i="13"/>
  <c r="AH4888" i="13"/>
  <c r="AI4888" i="13" s="1"/>
  <c r="AJ4888" i="13"/>
  <c r="AH4889" i="13"/>
  <c r="AI4889" i="13" s="1"/>
  <c r="AJ4889" i="13"/>
  <c r="AH4890" i="13"/>
  <c r="AI4890" i="13" s="1"/>
  <c r="AJ4890" i="13"/>
  <c r="AH4891" i="13"/>
  <c r="AI4891" i="13" s="1"/>
  <c r="AJ4891" i="13"/>
  <c r="AH4892" i="13"/>
  <c r="AI4892" i="13" s="1"/>
  <c r="AJ4892" i="13"/>
  <c r="AH4893" i="13"/>
  <c r="AI4893" i="13" s="1"/>
  <c r="AJ4893" i="13"/>
  <c r="AH4894" i="13"/>
  <c r="AI4894" i="13" s="1"/>
  <c r="AJ4894" i="13"/>
  <c r="AH4895" i="13"/>
  <c r="AI4895" i="13" s="1"/>
  <c r="AJ4895" i="13"/>
  <c r="AH4896" i="13"/>
  <c r="AI4896" i="13" s="1"/>
  <c r="AJ4896" i="13"/>
  <c r="AH4897" i="13"/>
  <c r="AI4897" i="13" s="1"/>
  <c r="AJ4897" i="13"/>
  <c r="AH4898" i="13"/>
  <c r="AI4898" i="13" s="1"/>
  <c r="AJ4898" i="13"/>
  <c r="AH4899" i="13"/>
  <c r="AI4899" i="13" s="1"/>
  <c r="AJ4899" i="13"/>
  <c r="AH4900" i="13"/>
  <c r="AI4900" i="13" s="1"/>
  <c r="AJ4900" i="13"/>
  <c r="AH4901" i="13"/>
  <c r="AI4901" i="13" s="1"/>
  <c r="AJ4901" i="13"/>
  <c r="AH4902" i="13"/>
  <c r="AI4902" i="13" s="1"/>
  <c r="AJ4902" i="13"/>
  <c r="AH4903" i="13"/>
  <c r="AI4903" i="13" s="1"/>
  <c r="AJ4903" i="13"/>
  <c r="AH4904" i="13"/>
  <c r="AI4904" i="13" s="1"/>
  <c r="AJ4904" i="13"/>
  <c r="AH4905" i="13"/>
  <c r="AI4905" i="13" s="1"/>
  <c r="AJ4905" i="13"/>
  <c r="AH4906" i="13"/>
  <c r="AI4906" i="13" s="1"/>
  <c r="AJ4906" i="13"/>
  <c r="AH4907" i="13"/>
  <c r="AI4907" i="13" s="1"/>
  <c r="AJ4907" i="13"/>
  <c r="AH4908" i="13"/>
  <c r="AI4908" i="13" s="1"/>
  <c r="AJ4908" i="13"/>
  <c r="AH4909" i="13"/>
  <c r="AI4909" i="13" s="1"/>
  <c r="AJ4909" i="13"/>
  <c r="AH4910" i="13"/>
  <c r="AI4910" i="13" s="1"/>
  <c r="AJ4910" i="13"/>
  <c r="AH4911" i="13"/>
  <c r="AI4911" i="13" s="1"/>
  <c r="AJ4911" i="13"/>
  <c r="AH4912" i="13"/>
  <c r="AI4912" i="13" s="1"/>
  <c r="AJ4912" i="13"/>
  <c r="AH4913" i="13"/>
  <c r="AI4913" i="13" s="1"/>
  <c r="AJ4913" i="13"/>
  <c r="AH4914" i="13"/>
  <c r="AI4914" i="13" s="1"/>
  <c r="AJ4914" i="13"/>
  <c r="AH4915" i="13"/>
  <c r="AI4915" i="13" s="1"/>
  <c r="AJ4915" i="13"/>
  <c r="AH4916" i="13"/>
  <c r="AI4916" i="13" s="1"/>
  <c r="AJ4916" i="13"/>
  <c r="AH4917" i="13"/>
  <c r="AI4917" i="13" s="1"/>
  <c r="AJ4917" i="13"/>
  <c r="AH4918" i="13"/>
  <c r="AI4918" i="13" s="1"/>
  <c r="AJ4918" i="13"/>
  <c r="AH4919" i="13"/>
  <c r="AI4919" i="13" s="1"/>
  <c r="AJ4919" i="13"/>
  <c r="AH4920" i="13"/>
  <c r="AI4920" i="13" s="1"/>
  <c r="AJ4920" i="13"/>
  <c r="AH4921" i="13"/>
  <c r="AI4921" i="13" s="1"/>
  <c r="AJ4921" i="13"/>
  <c r="AH4922" i="13"/>
  <c r="AI4922" i="13" s="1"/>
  <c r="AJ4922" i="13"/>
  <c r="AH4923" i="13"/>
  <c r="AI4923" i="13" s="1"/>
  <c r="AJ4923" i="13"/>
  <c r="AH4924" i="13"/>
  <c r="AI4924" i="13" s="1"/>
  <c r="AJ4924" i="13"/>
  <c r="AH4925" i="13"/>
  <c r="AI4925" i="13" s="1"/>
  <c r="AJ4925" i="13"/>
  <c r="AH4926" i="13"/>
  <c r="AI4926" i="13" s="1"/>
  <c r="AJ4926" i="13"/>
  <c r="AH4927" i="13"/>
  <c r="AI4927" i="13" s="1"/>
  <c r="AJ4927" i="13"/>
  <c r="AH4928" i="13"/>
  <c r="AI4928" i="13" s="1"/>
  <c r="AJ4928" i="13"/>
  <c r="AH4929" i="13"/>
  <c r="AI4929" i="13" s="1"/>
  <c r="AJ4929" i="13"/>
  <c r="AH4930" i="13"/>
  <c r="AI4930" i="13" s="1"/>
  <c r="AJ4930" i="13"/>
  <c r="AH4931" i="13"/>
  <c r="AI4931" i="13" s="1"/>
  <c r="AJ4931" i="13"/>
  <c r="AH4932" i="13"/>
  <c r="AI4932" i="13" s="1"/>
  <c r="AJ4932" i="13"/>
  <c r="AH4933" i="13"/>
  <c r="AI4933" i="13" s="1"/>
  <c r="AJ4933" i="13"/>
  <c r="AH4934" i="13"/>
  <c r="AI4934" i="13" s="1"/>
  <c r="AJ4934" i="13"/>
  <c r="AH4935" i="13"/>
  <c r="AI4935" i="13" s="1"/>
  <c r="AJ4935" i="13"/>
  <c r="AH4936" i="13"/>
  <c r="AI4936" i="13" s="1"/>
  <c r="AJ4936" i="13"/>
  <c r="AH4937" i="13"/>
  <c r="AI4937" i="13" s="1"/>
  <c r="AJ4937" i="13"/>
  <c r="AH4938" i="13"/>
  <c r="AI4938" i="13" s="1"/>
  <c r="AJ4938" i="13"/>
  <c r="AH4939" i="13"/>
  <c r="AI4939" i="13" s="1"/>
  <c r="AJ4939" i="13"/>
  <c r="AH4940" i="13"/>
  <c r="AI4940" i="13" s="1"/>
  <c r="AJ4940" i="13"/>
  <c r="AH4941" i="13"/>
  <c r="AI4941" i="13" s="1"/>
  <c r="AJ4941" i="13"/>
  <c r="AH4942" i="13"/>
  <c r="AI4942" i="13" s="1"/>
  <c r="AJ4942" i="13"/>
  <c r="AH4943" i="13"/>
  <c r="AI4943" i="13" s="1"/>
  <c r="AJ4943" i="13"/>
  <c r="AH4944" i="13"/>
  <c r="AI4944" i="13" s="1"/>
  <c r="AJ4944" i="13"/>
  <c r="AH4945" i="13"/>
  <c r="AI4945" i="13" s="1"/>
  <c r="AJ4945" i="13"/>
  <c r="AH4946" i="13"/>
  <c r="AI4946" i="13" s="1"/>
  <c r="AJ4946" i="13"/>
  <c r="AH4947" i="13"/>
  <c r="AI4947" i="13" s="1"/>
  <c r="AJ4947" i="13"/>
  <c r="AH4948" i="13"/>
  <c r="AI4948" i="13" s="1"/>
  <c r="AJ4948" i="13"/>
  <c r="AH4949" i="13"/>
  <c r="AI4949" i="13" s="1"/>
  <c r="AJ4949" i="13"/>
  <c r="AH4950" i="13"/>
  <c r="AI4950" i="13" s="1"/>
  <c r="AJ4950" i="13"/>
  <c r="AH4951" i="13"/>
  <c r="AI4951" i="13" s="1"/>
  <c r="AJ4951" i="13"/>
  <c r="AH4952" i="13"/>
  <c r="AI4952" i="13" s="1"/>
  <c r="AJ4952" i="13"/>
  <c r="AH4953" i="13"/>
  <c r="AI4953" i="13" s="1"/>
  <c r="AJ4953" i="13"/>
  <c r="AH4954" i="13"/>
  <c r="AI4954" i="13" s="1"/>
  <c r="AJ4954" i="13"/>
  <c r="AH4955" i="13"/>
  <c r="AI4955" i="13" s="1"/>
  <c r="AJ4955" i="13"/>
  <c r="AH4956" i="13"/>
  <c r="AI4956" i="13" s="1"/>
  <c r="AJ4956" i="13"/>
  <c r="AH4957" i="13"/>
  <c r="AI4957" i="13" s="1"/>
  <c r="AJ4957" i="13"/>
  <c r="AH4958" i="13"/>
  <c r="AI4958" i="13" s="1"/>
  <c r="AJ4958" i="13"/>
  <c r="AH4959" i="13"/>
  <c r="AI4959" i="13" s="1"/>
  <c r="AJ4959" i="13"/>
  <c r="AH4960" i="13"/>
  <c r="AI4960" i="13" s="1"/>
  <c r="AJ4960" i="13"/>
  <c r="AH4961" i="13"/>
  <c r="AI4961" i="13" s="1"/>
  <c r="AJ4961" i="13"/>
  <c r="AH4962" i="13"/>
  <c r="AI4962" i="13" s="1"/>
  <c r="AJ4962" i="13"/>
  <c r="AH4963" i="13"/>
  <c r="AI4963" i="13" s="1"/>
  <c r="AJ4963" i="13"/>
  <c r="AH4964" i="13"/>
  <c r="AI4964" i="13" s="1"/>
  <c r="AJ4964" i="13"/>
  <c r="AH4965" i="13"/>
  <c r="AI4965" i="13" s="1"/>
  <c r="AJ4965" i="13"/>
  <c r="AH4966" i="13"/>
  <c r="AI4966" i="13" s="1"/>
  <c r="AJ4966" i="13"/>
  <c r="AH4967" i="13"/>
  <c r="AI4967" i="13" s="1"/>
  <c r="AJ4967" i="13"/>
  <c r="AH4968" i="13"/>
  <c r="AI4968" i="13" s="1"/>
  <c r="AJ4968" i="13"/>
  <c r="AH4969" i="13"/>
  <c r="AI4969" i="13" s="1"/>
  <c r="AJ4969" i="13"/>
  <c r="AH4970" i="13"/>
  <c r="AI4970" i="13" s="1"/>
  <c r="AJ4970" i="13"/>
  <c r="AH4971" i="13"/>
  <c r="AI4971" i="13" s="1"/>
  <c r="AJ4971" i="13"/>
  <c r="AH4972" i="13"/>
  <c r="AI4972" i="13" s="1"/>
  <c r="AJ4972" i="13"/>
  <c r="AH4973" i="13"/>
  <c r="AI4973" i="13" s="1"/>
  <c r="AJ4973" i="13"/>
  <c r="AH4974" i="13"/>
  <c r="AI4974" i="13" s="1"/>
  <c r="AJ4974" i="13"/>
  <c r="AH4975" i="13"/>
  <c r="AI4975" i="13" s="1"/>
  <c r="AJ4975" i="13"/>
  <c r="AH4976" i="13"/>
  <c r="AI4976" i="13" s="1"/>
  <c r="AJ4976" i="13"/>
  <c r="AH4977" i="13"/>
  <c r="AI4977" i="13" s="1"/>
  <c r="AJ4977" i="13"/>
  <c r="AH4978" i="13"/>
  <c r="AI4978" i="13" s="1"/>
  <c r="AJ4978" i="13"/>
  <c r="AH4979" i="13"/>
  <c r="AI4979" i="13" s="1"/>
  <c r="AJ4979" i="13"/>
  <c r="AH4980" i="13"/>
  <c r="AI4980" i="13" s="1"/>
  <c r="AJ4980" i="13"/>
  <c r="AH4981" i="13"/>
  <c r="AI4981" i="13" s="1"/>
  <c r="AJ4981" i="13"/>
  <c r="AH4982" i="13"/>
  <c r="AI4982" i="13" s="1"/>
  <c r="AJ4982" i="13"/>
  <c r="AH4983" i="13"/>
  <c r="AI4983" i="13" s="1"/>
  <c r="AJ4983" i="13"/>
  <c r="AH4984" i="13"/>
  <c r="AI4984" i="13" s="1"/>
  <c r="AJ4984" i="13"/>
  <c r="AH4985" i="13"/>
  <c r="AI4985" i="13" s="1"/>
  <c r="AJ4985" i="13"/>
  <c r="AH4986" i="13"/>
  <c r="AI4986" i="13" s="1"/>
  <c r="AJ4986" i="13"/>
  <c r="AH4987" i="13"/>
  <c r="AI4987" i="13" s="1"/>
  <c r="AJ4987" i="13"/>
  <c r="AH4988" i="13"/>
  <c r="AI4988" i="13" s="1"/>
  <c r="AJ4988" i="13"/>
  <c r="AH4989" i="13"/>
  <c r="AI4989" i="13" s="1"/>
  <c r="AJ4989" i="13"/>
  <c r="AH4990" i="13"/>
  <c r="AI4990" i="13" s="1"/>
  <c r="AJ4990" i="13"/>
  <c r="AH4991" i="13"/>
  <c r="AI4991" i="13" s="1"/>
  <c r="AJ4991" i="13"/>
  <c r="AH4992" i="13"/>
  <c r="AI4992" i="13" s="1"/>
  <c r="AJ4992" i="13"/>
  <c r="AH4993" i="13"/>
  <c r="AI4993" i="13" s="1"/>
  <c r="AJ4993" i="13"/>
  <c r="AH4994" i="13"/>
  <c r="AI4994" i="13" s="1"/>
  <c r="AJ4994" i="13"/>
  <c r="AH4995" i="13"/>
  <c r="AI4995" i="13" s="1"/>
  <c r="AJ4995" i="13"/>
  <c r="AH4996" i="13"/>
  <c r="AI4996" i="13" s="1"/>
  <c r="AJ4996" i="13"/>
  <c r="AH4997" i="13"/>
  <c r="AI4997" i="13" s="1"/>
  <c r="AJ4997" i="13"/>
  <c r="AH4998" i="13"/>
  <c r="AI4998" i="13" s="1"/>
  <c r="AJ4998" i="13"/>
  <c r="AH4999" i="13"/>
  <c r="AI4999" i="13" s="1"/>
  <c r="AJ4999" i="13"/>
  <c r="AH5000" i="13"/>
  <c r="AI5000" i="13" s="1"/>
  <c r="AJ5000" i="13"/>
  <c r="AH5001" i="13"/>
  <c r="AI5001" i="13" s="1"/>
  <c r="AJ5001" i="13"/>
  <c r="AH5002" i="13"/>
  <c r="AI5002" i="13" s="1"/>
  <c r="AJ5002" i="13"/>
  <c r="AH5003" i="13"/>
  <c r="AI5003" i="13" s="1"/>
  <c r="AJ5003" i="13"/>
  <c r="AH5004" i="13"/>
  <c r="AI5004" i="13" s="1"/>
  <c r="AJ5004" i="13"/>
  <c r="AH5005" i="13"/>
  <c r="AI5005" i="13" s="1"/>
  <c r="AJ5005" i="13"/>
  <c r="AH5006" i="13"/>
  <c r="AI5006" i="13" s="1"/>
  <c r="AJ5006" i="13"/>
  <c r="AH5007" i="13"/>
  <c r="AI5007" i="13" s="1"/>
  <c r="AJ5007" i="13"/>
  <c r="AH5008" i="13"/>
  <c r="AI5008" i="13" s="1"/>
  <c r="AJ5008" i="13"/>
  <c r="AH5009" i="13"/>
  <c r="AI5009" i="13" s="1"/>
  <c r="AJ5009" i="13"/>
  <c r="AH5010" i="13"/>
  <c r="AI5010" i="13" s="1"/>
  <c r="AJ5010" i="13"/>
  <c r="AH5011" i="13"/>
  <c r="AI5011" i="13" s="1"/>
  <c r="AJ5011" i="13"/>
  <c r="AH5012" i="13"/>
  <c r="AI5012" i="13" s="1"/>
  <c r="AJ5012" i="13"/>
  <c r="AH5013" i="13"/>
  <c r="AI5013" i="13" s="1"/>
  <c r="AJ5013" i="13"/>
  <c r="AH5014" i="13"/>
  <c r="AI5014" i="13" s="1"/>
  <c r="AJ5014" i="13"/>
  <c r="AH5015" i="13"/>
  <c r="AI5015" i="13" s="1"/>
  <c r="AJ5015" i="13"/>
  <c r="AH5016" i="13"/>
  <c r="AI5016" i="13" s="1"/>
  <c r="AJ5016" i="13"/>
  <c r="AH5017" i="13"/>
  <c r="AI5017" i="13" s="1"/>
  <c r="AJ5017" i="13"/>
  <c r="AH5018" i="13"/>
  <c r="AI5018" i="13" s="1"/>
  <c r="AJ5018" i="13"/>
  <c r="AH5019" i="13"/>
  <c r="AI5019" i="13" s="1"/>
  <c r="AJ5019" i="13"/>
  <c r="AH5020" i="13"/>
  <c r="AI5020" i="13" s="1"/>
  <c r="AJ5020" i="13"/>
  <c r="AH5021" i="13"/>
  <c r="AI5021" i="13" s="1"/>
  <c r="AJ5021" i="13"/>
  <c r="AH5022" i="13"/>
  <c r="AI5022" i="13" s="1"/>
  <c r="AJ5022" i="13"/>
  <c r="AH5023" i="13"/>
  <c r="AI5023" i="13" s="1"/>
  <c r="AJ5023" i="13"/>
  <c r="AH5024" i="13"/>
  <c r="AI5024" i="13" s="1"/>
  <c r="AJ5024" i="13"/>
  <c r="AH5025" i="13"/>
  <c r="AI5025" i="13" s="1"/>
  <c r="AJ5025" i="13"/>
  <c r="AH5026" i="13"/>
  <c r="AI5026" i="13" s="1"/>
  <c r="AJ5026" i="13"/>
  <c r="AH5027" i="13"/>
  <c r="AI5027" i="13" s="1"/>
  <c r="AJ5027" i="13"/>
  <c r="AH5028" i="13"/>
  <c r="AI5028" i="13" s="1"/>
  <c r="AJ5028" i="13"/>
  <c r="AH5029" i="13"/>
  <c r="AI5029" i="13" s="1"/>
  <c r="AJ5029" i="13"/>
  <c r="AH5030" i="13"/>
  <c r="AI5030" i="13" s="1"/>
  <c r="AJ5030" i="13"/>
  <c r="AH5031" i="13"/>
  <c r="AI5031" i="13" s="1"/>
  <c r="AJ5031" i="13"/>
  <c r="AH5032" i="13"/>
  <c r="AI5032" i="13" s="1"/>
  <c r="AJ5032" i="13"/>
  <c r="AH5033" i="13"/>
  <c r="AI5033" i="13" s="1"/>
  <c r="AJ5033" i="13"/>
  <c r="AH5034" i="13"/>
  <c r="AI5034" i="13" s="1"/>
  <c r="AJ5034" i="13"/>
  <c r="AH5035" i="13"/>
  <c r="AI5035" i="13" s="1"/>
  <c r="AJ5035" i="13"/>
  <c r="AH5036" i="13"/>
  <c r="AI5036" i="13" s="1"/>
  <c r="AJ5036" i="13"/>
  <c r="AH5037" i="13"/>
  <c r="AI5037" i="13" s="1"/>
  <c r="AJ5037" i="13"/>
  <c r="AH5038" i="13"/>
  <c r="AI5038" i="13" s="1"/>
  <c r="AJ5038" i="13"/>
  <c r="AH5039" i="13"/>
  <c r="AI5039" i="13" s="1"/>
  <c r="AJ5039" i="13"/>
  <c r="AH5040" i="13"/>
  <c r="AI5040" i="13" s="1"/>
  <c r="AJ5040" i="13"/>
  <c r="AH5041" i="13"/>
  <c r="AI5041" i="13" s="1"/>
  <c r="AJ5041" i="13"/>
  <c r="AH5042" i="13"/>
  <c r="AI5042" i="13" s="1"/>
  <c r="AJ5042" i="13"/>
  <c r="AH5043" i="13"/>
  <c r="AI5043" i="13" s="1"/>
  <c r="AJ5043" i="13"/>
  <c r="AH5044" i="13"/>
  <c r="AI5044" i="13" s="1"/>
  <c r="AJ5044" i="13"/>
  <c r="AH5045" i="13"/>
  <c r="AI5045" i="13" s="1"/>
  <c r="AJ5045" i="13"/>
  <c r="AH5046" i="13"/>
  <c r="AI5046" i="13" s="1"/>
  <c r="AJ5046" i="13"/>
  <c r="AH5047" i="13"/>
  <c r="AI5047" i="13" s="1"/>
  <c r="AJ5047" i="13"/>
  <c r="AH5048" i="13"/>
  <c r="AI5048" i="13" s="1"/>
  <c r="AJ5048" i="13"/>
  <c r="AH5049" i="13"/>
  <c r="AI5049" i="13" s="1"/>
  <c r="AJ5049" i="13"/>
  <c r="AH5050" i="13"/>
  <c r="AI5050" i="13" s="1"/>
  <c r="AJ5050" i="13"/>
  <c r="AH5051" i="13"/>
  <c r="AI5051" i="13" s="1"/>
  <c r="AJ5051" i="13"/>
  <c r="AH5052" i="13"/>
  <c r="AI5052" i="13" s="1"/>
  <c r="AJ5052" i="13"/>
  <c r="AH5053" i="13"/>
  <c r="AI5053" i="13" s="1"/>
  <c r="AJ5053" i="13"/>
  <c r="AH5054" i="13"/>
  <c r="AI5054" i="13" s="1"/>
  <c r="AJ5054" i="13"/>
  <c r="AH5055" i="13"/>
  <c r="AI5055" i="13" s="1"/>
  <c r="AJ5055" i="13"/>
  <c r="AH5056" i="13"/>
  <c r="AI5056" i="13" s="1"/>
  <c r="AJ5056" i="13"/>
  <c r="AH5057" i="13"/>
  <c r="AI5057" i="13" s="1"/>
  <c r="AJ5057" i="13"/>
  <c r="AH5058" i="13"/>
  <c r="AI5058" i="13" s="1"/>
  <c r="AJ5058" i="13"/>
  <c r="AH5059" i="13"/>
  <c r="AI5059" i="13" s="1"/>
  <c r="AJ5059" i="13"/>
  <c r="AH5060" i="13"/>
  <c r="AI5060" i="13" s="1"/>
  <c r="AJ5060" i="13"/>
  <c r="AH5061" i="13"/>
  <c r="AI5061" i="13" s="1"/>
  <c r="AJ5061" i="13"/>
  <c r="AH5062" i="13"/>
  <c r="AI5062" i="13" s="1"/>
  <c r="AJ5062" i="13"/>
  <c r="AH5063" i="13"/>
  <c r="AI5063" i="13" s="1"/>
  <c r="AJ5063" i="13"/>
  <c r="AH5064" i="13"/>
  <c r="AI5064" i="13" s="1"/>
  <c r="AJ5064" i="13"/>
  <c r="AH5065" i="13"/>
  <c r="AI5065" i="13" s="1"/>
  <c r="AJ5065" i="13"/>
  <c r="AH5066" i="13"/>
  <c r="AI5066" i="13" s="1"/>
  <c r="AJ5066" i="13"/>
  <c r="AH5067" i="13"/>
  <c r="AI5067" i="13" s="1"/>
  <c r="AJ5067" i="13"/>
  <c r="AH5068" i="13"/>
  <c r="AI5068" i="13" s="1"/>
  <c r="AJ5068" i="13"/>
  <c r="AH5069" i="13"/>
  <c r="AI5069" i="13" s="1"/>
  <c r="AJ5069" i="13"/>
  <c r="AH5070" i="13"/>
  <c r="AI5070" i="13" s="1"/>
  <c r="AJ5070" i="13"/>
  <c r="AH5071" i="13"/>
  <c r="AI5071" i="13" s="1"/>
  <c r="AJ5071" i="13"/>
  <c r="AH5072" i="13"/>
  <c r="AI5072" i="13" s="1"/>
  <c r="AJ5072" i="13"/>
  <c r="AH5073" i="13"/>
  <c r="AI5073" i="13" s="1"/>
  <c r="AJ5073" i="13"/>
  <c r="AH5074" i="13"/>
  <c r="AI5074" i="13" s="1"/>
  <c r="AJ5074" i="13"/>
  <c r="AH5075" i="13"/>
  <c r="AI5075" i="13" s="1"/>
  <c r="AJ5075" i="13"/>
  <c r="AH5076" i="13"/>
  <c r="AI5076" i="13" s="1"/>
  <c r="AJ5076" i="13"/>
  <c r="AH5077" i="13"/>
  <c r="AI5077" i="13" s="1"/>
  <c r="AJ5077" i="13"/>
  <c r="AH5078" i="13"/>
  <c r="AI5078" i="13" s="1"/>
  <c r="AJ5078" i="13"/>
  <c r="AH5079" i="13"/>
  <c r="AI5079" i="13" s="1"/>
  <c r="AJ5079" i="13"/>
  <c r="AH5080" i="13"/>
  <c r="AI5080" i="13" s="1"/>
  <c r="AJ5080" i="13"/>
  <c r="AH5081" i="13"/>
  <c r="AI5081" i="13" s="1"/>
  <c r="AJ5081" i="13"/>
  <c r="AH5082" i="13"/>
  <c r="AI5082" i="13" s="1"/>
  <c r="AJ5082" i="13"/>
  <c r="AH5083" i="13"/>
  <c r="AI5083" i="13" s="1"/>
  <c r="AJ5083" i="13"/>
  <c r="AH5084" i="13"/>
  <c r="AI5084" i="13" s="1"/>
  <c r="AJ5084" i="13"/>
  <c r="AH5085" i="13"/>
  <c r="AI5085" i="13" s="1"/>
  <c r="AJ5085" i="13"/>
  <c r="AH5086" i="13"/>
  <c r="AI5086" i="13" s="1"/>
  <c r="AJ5086" i="13"/>
  <c r="AH5087" i="13"/>
  <c r="AI5087" i="13" s="1"/>
  <c r="AJ5087" i="13"/>
  <c r="AH5088" i="13"/>
  <c r="AI5088" i="13" s="1"/>
  <c r="AJ5088" i="13"/>
  <c r="AH5089" i="13"/>
  <c r="AI5089" i="13" s="1"/>
  <c r="AJ5089" i="13"/>
  <c r="AH5090" i="13"/>
  <c r="AI5090" i="13" s="1"/>
  <c r="AJ5090" i="13"/>
  <c r="AH5091" i="13"/>
  <c r="AI5091" i="13" s="1"/>
  <c r="AJ5091" i="13"/>
  <c r="AH5092" i="13"/>
  <c r="AI5092" i="13" s="1"/>
  <c r="AJ5092" i="13"/>
  <c r="AH5093" i="13"/>
  <c r="AI5093" i="13" s="1"/>
  <c r="AJ5093" i="13"/>
  <c r="AH5094" i="13"/>
  <c r="AI5094" i="13" s="1"/>
  <c r="AJ5094" i="13"/>
  <c r="AH5095" i="13"/>
  <c r="AI5095" i="13" s="1"/>
  <c r="AJ5095" i="13"/>
  <c r="AH5096" i="13"/>
  <c r="AI5096" i="13" s="1"/>
  <c r="AJ5096" i="13"/>
  <c r="AH5097" i="13"/>
  <c r="AI5097" i="13" s="1"/>
  <c r="AJ5097" i="13"/>
  <c r="AH5098" i="13"/>
  <c r="AI5098" i="13" s="1"/>
  <c r="AJ5098" i="13"/>
  <c r="AH5099" i="13"/>
  <c r="AI5099" i="13" s="1"/>
  <c r="AJ5099" i="13"/>
  <c r="AH5100" i="13"/>
  <c r="AI5100" i="13" s="1"/>
  <c r="AJ5100" i="13"/>
  <c r="AH5101" i="13"/>
  <c r="AI5101" i="13" s="1"/>
  <c r="AJ5101" i="13"/>
  <c r="AH5102" i="13"/>
  <c r="AI5102" i="13" s="1"/>
  <c r="AJ5102" i="13"/>
  <c r="AH5103" i="13"/>
  <c r="AI5103" i="13" s="1"/>
  <c r="AJ5103" i="13"/>
  <c r="AH5104" i="13"/>
  <c r="AI5104" i="13" s="1"/>
  <c r="AJ5104" i="13"/>
  <c r="AH5105" i="13"/>
  <c r="AI5105" i="13" s="1"/>
  <c r="AJ5105" i="13"/>
  <c r="AH5106" i="13"/>
  <c r="AI5106" i="13" s="1"/>
  <c r="AJ5106" i="13"/>
  <c r="AH5107" i="13"/>
  <c r="AI5107" i="13" s="1"/>
  <c r="AJ5107" i="13"/>
  <c r="AH5108" i="13"/>
  <c r="AI5108" i="13" s="1"/>
  <c r="AJ5108" i="13"/>
  <c r="AH5109" i="13"/>
  <c r="AI5109" i="13" s="1"/>
  <c r="AJ5109" i="13"/>
  <c r="AH5110" i="13"/>
  <c r="AI5110" i="13" s="1"/>
  <c r="AJ5110" i="13"/>
  <c r="AH5111" i="13"/>
  <c r="AI5111" i="13" s="1"/>
  <c r="AJ5111" i="13"/>
  <c r="AH5112" i="13"/>
  <c r="AI5112" i="13" s="1"/>
  <c r="AJ5112" i="13"/>
  <c r="AH5113" i="13"/>
  <c r="AI5113" i="13" s="1"/>
  <c r="AJ5113" i="13"/>
  <c r="AH5114" i="13"/>
  <c r="AI5114" i="13" s="1"/>
  <c r="AJ5114" i="13"/>
  <c r="AH5115" i="13"/>
  <c r="AI5115" i="13" s="1"/>
  <c r="AJ5115" i="13"/>
  <c r="AH5116" i="13"/>
  <c r="AI5116" i="13" s="1"/>
  <c r="AJ5116" i="13"/>
  <c r="AH5117" i="13"/>
  <c r="AI5117" i="13" s="1"/>
  <c r="AJ5117" i="13"/>
  <c r="AH5118" i="13"/>
  <c r="AI5118" i="13" s="1"/>
  <c r="AJ5118" i="13"/>
  <c r="AH5119" i="13"/>
  <c r="AI5119" i="13" s="1"/>
  <c r="AJ5119" i="13"/>
  <c r="AH5120" i="13"/>
  <c r="AI5120" i="13" s="1"/>
  <c r="AJ5120" i="13"/>
  <c r="AH5121" i="13"/>
  <c r="AI5121" i="13" s="1"/>
  <c r="AJ5121" i="13"/>
  <c r="AH5122" i="13"/>
  <c r="AI5122" i="13" s="1"/>
  <c r="AJ5122" i="13"/>
  <c r="AH5123" i="13"/>
  <c r="AI5123" i="13" s="1"/>
  <c r="AJ5123" i="13"/>
  <c r="AH5124" i="13"/>
  <c r="AI5124" i="13" s="1"/>
  <c r="AJ5124" i="13"/>
  <c r="AH5125" i="13"/>
  <c r="AI5125" i="13" s="1"/>
  <c r="AJ5125" i="13"/>
  <c r="AH5126" i="13"/>
  <c r="AI5126" i="13" s="1"/>
  <c r="AJ5126" i="13"/>
  <c r="AH5127" i="13"/>
  <c r="AI5127" i="13" s="1"/>
  <c r="AJ5127" i="13"/>
  <c r="AH5128" i="13"/>
  <c r="AI5128" i="13" s="1"/>
  <c r="AJ5128" i="13"/>
  <c r="AH5129" i="13"/>
  <c r="AI5129" i="13" s="1"/>
  <c r="AJ5129" i="13"/>
  <c r="AH5130" i="13"/>
  <c r="AI5130" i="13" s="1"/>
  <c r="AJ5130" i="13"/>
  <c r="AH5131" i="13"/>
  <c r="AI5131" i="13" s="1"/>
  <c r="AJ5131" i="13"/>
  <c r="AH5132" i="13"/>
  <c r="AI5132" i="13" s="1"/>
  <c r="AJ5132" i="13"/>
  <c r="AH5133" i="13"/>
  <c r="AI5133" i="13" s="1"/>
  <c r="AJ5133" i="13"/>
  <c r="AH5134" i="13"/>
  <c r="AI5134" i="13" s="1"/>
  <c r="AJ5134" i="13"/>
  <c r="AH5135" i="13"/>
  <c r="AI5135" i="13" s="1"/>
  <c r="AJ5135" i="13"/>
  <c r="AH5136" i="13"/>
  <c r="AI5136" i="13" s="1"/>
  <c r="AJ5136" i="13"/>
  <c r="AH5137" i="13"/>
  <c r="AI5137" i="13" s="1"/>
  <c r="AJ5137" i="13"/>
  <c r="AH5138" i="13"/>
  <c r="AI5138" i="13" s="1"/>
  <c r="AJ5138" i="13"/>
  <c r="AH5139" i="13"/>
  <c r="AI5139" i="13" s="1"/>
  <c r="AJ5139" i="13"/>
  <c r="AH5140" i="13"/>
  <c r="AI5140" i="13" s="1"/>
  <c r="AJ5140" i="13"/>
  <c r="AH5141" i="13"/>
  <c r="AI5141" i="13" s="1"/>
  <c r="AJ5141" i="13"/>
  <c r="AH5142" i="13"/>
  <c r="AI5142" i="13" s="1"/>
  <c r="AJ5142" i="13"/>
  <c r="AH5143" i="13"/>
  <c r="AI5143" i="13" s="1"/>
  <c r="AJ5143" i="13"/>
  <c r="AH5144" i="13"/>
  <c r="AI5144" i="13" s="1"/>
  <c r="AJ5144" i="13"/>
  <c r="AH5145" i="13"/>
  <c r="AI5145" i="13" s="1"/>
  <c r="AJ5145" i="13"/>
  <c r="AH5146" i="13"/>
  <c r="AI5146" i="13" s="1"/>
  <c r="AJ5146" i="13"/>
  <c r="AH5147" i="13"/>
  <c r="AI5147" i="13" s="1"/>
  <c r="AJ5147" i="13"/>
  <c r="AH5148" i="13"/>
  <c r="AI5148" i="13" s="1"/>
  <c r="AJ5148" i="13"/>
  <c r="AH5149" i="13"/>
  <c r="AI5149" i="13" s="1"/>
  <c r="AJ5149" i="13"/>
  <c r="AH5150" i="13"/>
  <c r="AI5150" i="13" s="1"/>
  <c r="AJ5150" i="13"/>
  <c r="AH5151" i="13"/>
  <c r="AI5151" i="13" s="1"/>
  <c r="AJ5151" i="13"/>
  <c r="AH5152" i="13"/>
  <c r="AI5152" i="13" s="1"/>
  <c r="AJ5152" i="13"/>
  <c r="AH5153" i="13"/>
  <c r="AI5153" i="13" s="1"/>
  <c r="AJ5153" i="13"/>
  <c r="AH5154" i="13"/>
  <c r="AI5154" i="13" s="1"/>
  <c r="AJ5154" i="13"/>
  <c r="AH5155" i="13"/>
  <c r="AI5155" i="13" s="1"/>
  <c r="AJ5155" i="13"/>
  <c r="AH5156" i="13"/>
  <c r="AI5156" i="13" s="1"/>
  <c r="AJ5156" i="13"/>
  <c r="AH5157" i="13"/>
  <c r="AI5157" i="13" s="1"/>
  <c r="AJ5157" i="13"/>
  <c r="AH5158" i="13"/>
  <c r="AI5158" i="13" s="1"/>
  <c r="AJ5158" i="13"/>
  <c r="AH5159" i="13"/>
  <c r="AI5159" i="13" s="1"/>
  <c r="AJ5159" i="13"/>
  <c r="AH5160" i="13"/>
  <c r="AI5160" i="13" s="1"/>
  <c r="AJ5160" i="13"/>
  <c r="AH5161" i="13"/>
  <c r="AI5161" i="13" s="1"/>
  <c r="AJ5161" i="13"/>
  <c r="AH5162" i="13"/>
  <c r="AI5162" i="13" s="1"/>
  <c r="AJ5162" i="13"/>
  <c r="AH5163" i="13"/>
  <c r="AI5163" i="13" s="1"/>
  <c r="AJ5163" i="13"/>
  <c r="AH5164" i="13"/>
  <c r="AI5164" i="13" s="1"/>
  <c r="AJ5164" i="13"/>
  <c r="AH5165" i="13"/>
  <c r="AI5165" i="13" s="1"/>
  <c r="AJ5165" i="13"/>
  <c r="AH5166" i="13"/>
  <c r="AI5166" i="13" s="1"/>
  <c r="AJ5166" i="13"/>
  <c r="AH5167" i="13"/>
  <c r="AI5167" i="13" s="1"/>
  <c r="AJ5167" i="13"/>
  <c r="AH5168" i="13"/>
  <c r="AI5168" i="13" s="1"/>
  <c r="AJ5168" i="13"/>
  <c r="AH5169" i="13"/>
  <c r="AI5169" i="13" s="1"/>
  <c r="AJ5169" i="13"/>
  <c r="AH5170" i="13"/>
  <c r="AI5170" i="13" s="1"/>
  <c r="AJ5170" i="13"/>
  <c r="AH5171" i="13"/>
  <c r="AI5171" i="13" s="1"/>
  <c r="AJ5171" i="13"/>
  <c r="AH5172" i="13"/>
  <c r="AI5172" i="13" s="1"/>
  <c r="AJ5172" i="13"/>
  <c r="AH5173" i="13"/>
  <c r="AI5173" i="13" s="1"/>
  <c r="AJ5173" i="13"/>
  <c r="AH5174" i="13"/>
  <c r="AI5174" i="13" s="1"/>
  <c r="AJ5174" i="13"/>
  <c r="AH5175" i="13"/>
  <c r="AI5175" i="13" s="1"/>
  <c r="AJ5175" i="13"/>
  <c r="AH5176" i="13"/>
  <c r="AI5176" i="13" s="1"/>
  <c r="AJ5176" i="13"/>
  <c r="AH5177" i="13"/>
  <c r="AI5177" i="13" s="1"/>
  <c r="AJ5177" i="13"/>
  <c r="AH5178" i="13"/>
  <c r="AI5178" i="13" s="1"/>
  <c r="AJ5178" i="13"/>
  <c r="AH5179" i="13"/>
  <c r="AI5179" i="13" s="1"/>
  <c r="AJ5179" i="13"/>
  <c r="AH5180" i="13"/>
  <c r="AI5180" i="13" s="1"/>
  <c r="AJ5180" i="13"/>
  <c r="AH5181" i="13"/>
  <c r="AI5181" i="13" s="1"/>
  <c r="AJ5181" i="13"/>
  <c r="AH5182" i="13"/>
  <c r="AI5182" i="13" s="1"/>
  <c r="AJ5182" i="13"/>
  <c r="AH5183" i="13"/>
  <c r="AI5183" i="13" s="1"/>
  <c r="AJ5183" i="13"/>
  <c r="AH5184" i="13"/>
  <c r="AI5184" i="13" s="1"/>
  <c r="AJ5184" i="13"/>
  <c r="AH5185" i="13"/>
  <c r="AI5185" i="13" s="1"/>
  <c r="AJ5185" i="13"/>
  <c r="AH5186" i="13"/>
  <c r="AI5186" i="13" s="1"/>
  <c r="AJ5186" i="13"/>
  <c r="AH5187" i="13"/>
  <c r="AI5187" i="13" s="1"/>
  <c r="AJ5187" i="13"/>
  <c r="AH5188" i="13"/>
  <c r="AI5188" i="13" s="1"/>
  <c r="AJ5188" i="13"/>
  <c r="AH5189" i="13"/>
  <c r="AI5189" i="13" s="1"/>
  <c r="AJ5189" i="13"/>
  <c r="AH5190" i="13"/>
  <c r="AI5190" i="13" s="1"/>
  <c r="AJ5190" i="13"/>
  <c r="AH5191" i="13"/>
  <c r="AI5191" i="13" s="1"/>
  <c r="AJ5191" i="13"/>
  <c r="AH5192" i="13"/>
  <c r="AI5192" i="13" s="1"/>
  <c r="AJ5192" i="13"/>
  <c r="AH5193" i="13"/>
  <c r="AI5193" i="13" s="1"/>
  <c r="AJ5193" i="13"/>
  <c r="AH5194" i="13"/>
  <c r="AI5194" i="13" s="1"/>
  <c r="AJ5194" i="13"/>
  <c r="AH5195" i="13"/>
  <c r="AI5195" i="13" s="1"/>
  <c r="AJ5195" i="13"/>
  <c r="AH5196" i="13"/>
  <c r="AI5196" i="13" s="1"/>
  <c r="AJ5196" i="13"/>
  <c r="AH5197" i="13"/>
  <c r="AI5197" i="13" s="1"/>
  <c r="AJ5197" i="13"/>
  <c r="AH5198" i="13"/>
  <c r="AI5198" i="13" s="1"/>
  <c r="AJ5198" i="13"/>
  <c r="AH5199" i="13"/>
  <c r="AI5199" i="13" s="1"/>
  <c r="AJ5199" i="13"/>
  <c r="AH5200" i="13"/>
  <c r="AI5200" i="13" s="1"/>
  <c r="AJ5200" i="13"/>
  <c r="AH5201" i="13"/>
  <c r="AI5201" i="13" s="1"/>
  <c r="AJ5201" i="13"/>
  <c r="AH5202" i="13"/>
  <c r="AI5202" i="13" s="1"/>
  <c r="AJ5202" i="13"/>
  <c r="AH5203" i="13"/>
  <c r="AI5203" i="13" s="1"/>
  <c r="AJ5203" i="13"/>
  <c r="AH5204" i="13"/>
  <c r="AI5204" i="13" s="1"/>
  <c r="AJ5204" i="13"/>
  <c r="AH5205" i="13"/>
  <c r="AI5205" i="13" s="1"/>
  <c r="AJ5205" i="13"/>
  <c r="AH5206" i="13"/>
  <c r="AI5206" i="13" s="1"/>
  <c r="AJ5206" i="13"/>
  <c r="AH5207" i="13"/>
  <c r="AI5207" i="13" s="1"/>
  <c r="AJ5207" i="13"/>
  <c r="AH5208" i="13"/>
  <c r="AI5208" i="13" s="1"/>
  <c r="AJ5208" i="13"/>
  <c r="AH5209" i="13"/>
  <c r="AI5209" i="13" s="1"/>
  <c r="AJ5209" i="13"/>
  <c r="AH5210" i="13"/>
  <c r="AI5210" i="13" s="1"/>
  <c r="AJ5210" i="13"/>
  <c r="AH5211" i="13"/>
  <c r="AI5211" i="13" s="1"/>
  <c r="AJ5211" i="13"/>
  <c r="AH5212" i="13"/>
  <c r="AI5212" i="13" s="1"/>
  <c r="AJ5212" i="13"/>
  <c r="AH5213" i="13"/>
  <c r="AI5213" i="13" s="1"/>
  <c r="AJ5213" i="13"/>
  <c r="AH5214" i="13"/>
  <c r="AI5214" i="13" s="1"/>
  <c r="AJ5214" i="13"/>
  <c r="AH5215" i="13"/>
  <c r="AI5215" i="13" s="1"/>
  <c r="AJ5215" i="13"/>
  <c r="AH5216" i="13"/>
  <c r="AI5216" i="13" s="1"/>
  <c r="AJ5216" i="13"/>
  <c r="AH5217" i="13"/>
  <c r="AI5217" i="13" s="1"/>
  <c r="AJ5217" i="13"/>
  <c r="AH5218" i="13"/>
  <c r="AI5218" i="13" s="1"/>
  <c r="AJ5218" i="13"/>
  <c r="AH5219" i="13"/>
  <c r="AI5219" i="13" s="1"/>
  <c r="AJ5219" i="13"/>
  <c r="AH5220" i="13"/>
  <c r="AI5220" i="13" s="1"/>
  <c r="AJ5220" i="13"/>
  <c r="AH5221" i="13"/>
  <c r="AI5221" i="13" s="1"/>
  <c r="AJ5221" i="13"/>
  <c r="AH5222" i="13"/>
  <c r="AI5222" i="13" s="1"/>
  <c r="AJ5222" i="13"/>
  <c r="AH5223" i="13"/>
  <c r="AI5223" i="13" s="1"/>
  <c r="AJ5223" i="13"/>
  <c r="AH5224" i="13"/>
  <c r="AI5224" i="13" s="1"/>
  <c r="AJ5224" i="13"/>
  <c r="AH5225" i="13"/>
  <c r="AI5225" i="13" s="1"/>
  <c r="AJ5225" i="13"/>
  <c r="AH5226" i="13"/>
  <c r="AI5226" i="13" s="1"/>
  <c r="AJ5226" i="13"/>
  <c r="AH5227" i="13"/>
  <c r="AI5227" i="13" s="1"/>
  <c r="AJ5227" i="13"/>
  <c r="AH5228" i="13"/>
  <c r="AI5228" i="13" s="1"/>
  <c r="AJ5228" i="13"/>
  <c r="AH5229" i="13"/>
  <c r="AI5229" i="13" s="1"/>
  <c r="AJ5229" i="13"/>
  <c r="AH5230" i="13"/>
  <c r="AI5230" i="13" s="1"/>
  <c r="AJ5230" i="13"/>
  <c r="AH5231" i="13"/>
  <c r="AI5231" i="13" s="1"/>
  <c r="AJ5231" i="13"/>
  <c r="AH5232" i="13"/>
  <c r="AI5232" i="13" s="1"/>
  <c r="AJ5232" i="13"/>
  <c r="AH5233" i="13"/>
  <c r="AI5233" i="13" s="1"/>
  <c r="AJ5233" i="13"/>
  <c r="AH5234" i="13"/>
  <c r="AI5234" i="13" s="1"/>
  <c r="AJ5234" i="13"/>
  <c r="AH5235" i="13"/>
  <c r="AI5235" i="13" s="1"/>
  <c r="AJ5235" i="13"/>
  <c r="AH5236" i="13"/>
  <c r="AI5236" i="13" s="1"/>
  <c r="AJ5236" i="13"/>
  <c r="AH5237" i="13"/>
  <c r="AI5237" i="13" s="1"/>
  <c r="AJ5237" i="13"/>
  <c r="AH5238" i="13"/>
  <c r="AI5238" i="13" s="1"/>
  <c r="AJ5238" i="13"/>
  <c r="AH5239" i="13"/>
  <c r="AI5239" i="13" s="1"/>
  <c r="AJ5239" i="13"/>
  <c r="AH5240" i="13"/>
  <c r="AI5240" i="13" s="1"/>
  <c r="AJ5240" i="13"/>
  <c r="AH5241" i="13"/>
  <c r="AI5241" i="13" s="1"/>
  <c r="AJ5241" i="13"/>
  <c r="AH5242" i="13"/>
  <c r="AI5242" i="13" s="1"/>
  <c r="AJ5242" i="13"/>
  <c r="AH5243" i="13"/>
  <c r="AI5243" i="13" s="1"/>
  <c r="AJ5243" i="13"/>
  <c r="AH5244" i="13"/>
  <c r="AI5244" i="13" s="1"/>
  <c r="AJ5244" i="13"/>
  <c r="AH5245" i="13"/>
  <c r="AI5245" i="13" s="1"/>
  <c r="AJ5245" i="13"/>
  <c r="AH5246" i="13"/>
  <c r="AI5246" i="13" s="1"/>
  <c r="AJ5246" i="13"/>
  <c r="AH5247" i="13"/>
  <c r="AI5247" i="13" s="1"/>
  <c r="AJ5247" i="13"/>
  <c r="AH5248" i="13"/>
  <c r="AI5248" i="13" s="1"/>
  <c r="AJ5248" i="13"/>
  <c r="AH5249" i="13"/>
  <c r="AI5249" i="13" s="1"/>
  <c r="AJ5249" i="13"/>
  <c r="AH5250" i="13"/>
  <c r="AI5250" i="13" s="1"/>
  <c r="AJ5250" i="13"/>
  <c r="AH5251" i="13"/>
  <c r="AI5251" i="13" s="1"/>
  <c r="AJ5251" i="13"/>
  <c r="AH5252" i="13"/>
  <c r="AI5252" i="13" s="1"/>
  <c r="AJ5252" i="13"/>
  <c r="AH5253" i="13"/>
  <c r="AI5253" i="13" s="1"/>
  <c r="AJ5253" i="13"/>
  <c r="AH5254" i="13"/>
  <c r="AI5254" i="13" s="1"/>
  <c r="AJ5254" i="13"/>
  <c r="AH5255" i="13"/>
  <c r="AI5255" i="13" s="1"/>
  <c r="AJ5255" i="13"/>
  <c r="AH5256" i="13"/>
  <c r="AI5256" i="13" s="1"/>
  <c r="AJ5256" i="13"/>
  <c r="AH5257" i="13"/>
  <c r="AI5257" i="13" s="1"/>
  <c r="AJ5257" i="13"/>
  <c r="AH5258" i="13"/>
  <c r="AI5258" i="13" s="1"/>
  <c r="AJ5258" i="13"/>
  <c r="AH5259" i="13"/>
  <c r="AI5259" i="13" s="1"/>
  <c r="AJ5259" i="13"/>
  <c r="AH5260" i="13"/>
  <c r="AI5260" i="13" s="1"/>
  <c r="AJ5260" i="13"/>
  <c r="AH5261" i="13"/>
  <c r="AI5261" i="13" s="1"/>
  <c r="AJ5261" i="13"/>
  <c r="AH5262" i="13"/>
  <c r="AI5262" i="13" s="1"/>
  <c r="AJ5262" i="13"/>
  <c r="AH5263" i="13"/>
  <c r="AI5263" i="13" s="1"/>
  <c r="AJ5263" i="13"/>
  <c r="AH5264" i="13"/>
  <c r="AI5264" i="13" s="1"/>
  <c r="AJ5264" i="13"/>
  <c r="AH5265" i="13"/>
  <c r="AI5265" i="13" s="1"/>
  <c r="AJ5265" i="13"/>
  <c r="AH5266" i="13"/>
  <c r="AI5266" i="13" s="1"/>
  <c r="AJ5266" i="13"/>
  <c r="AH5267" i="13"/>
  <c r="AI5267" i="13" s="1"/>
  <c r="AJ5267" i="13"/>
  <c r="AH5268" i="13"/>
  <c r="AI5268" i="13" s="1"/>
  <c r="AJ5268" i="13"/>
  <c r="AH5269" i="13"/>
  <c r="AI5269" i="13" s="1"/>
  <c r="AJ5269" i="13"/>
  <c r="AH5270" i="13"/>
  <c r="AI5270" i="13" s="1"/>
  <c r="AJ5270" i="13"/>
  <c r="AH5271" i="13"/>
  <c r="AI5271" i="13" s="1"/>
  <c r="AJ5271" i="13"/>
  <c r="AH5272" i="13"/>
  <c r="AI5272" i="13" s="1"/>
  <c r="AJ5272" i="13"/>
  <c r="AH5273" i="13"/>
  <c r="AI5273" i="13" s="1"/>
  <c r="AJ5273" i="13"/>
  <c r="AH5274" i="13"/>
  <c r="AI5274" i="13" s="1"/>
  <c r="AJ5274" i="13"/>
  <c r="AH5275" i="13"/>
  <c r="AI5275" i="13" s="1"/>
  <c r="AJ5275" i="13"/>
  <c r="AH5276" i="13"/>
  <c r="AI5276" i="13" s="1"/>
  <c r="AJ5276" i="13"/>
  <c r="AH5277" i="13"/>
  <c r="AI5277" i="13" s="1"/>
  <c r="AJ5277" i="13"/>
  <c r="AH5278" i="13"/>
  <c r="AI5278" i="13" s="1"/>
  <c r="AJ5278" i="13"/>
  <c r="AH5279" i="13"/>
  <c r="AI5279" i="13" s="1"/>
  <c r="AJ5279" i="13"/>
  <c r="AH5280" i="13"/>
  <c r="AI5280" i="13" s="1"/>
  <c r="AJ5280" i="13"/>
  <c r="AH5281" i="13"/>
  <c r="AI5281" i="13" s="1"/>
  <c r="AJ5281" i="13"/>
  <c r="AH5282" i="13"/>
  <c r="AI5282" i="13" s="1"/>
  <c r="AJ5282" i="13"/>
  <c r="AH5283" i="13"/>
  <c r="AI5283" i="13" s="1"/>
  <c r="AJ5283" i="13"/>
  <c r="AH5284" i="13"/>
  <c r="AI5284" i="13" s="1"/>
  <c r="AJ5284" i="13"/>
  <c r="AH5285" i="13"/>
  <c r="AI5285" i="13" s="1"/>
  <c r="AJ5285" i="13"/>
  <c r="AH5286" i="13"/>
  <c r="AI5286" i="13" s="1"/>
  <c r="AJ5286" i="13"/>
  <c r="AH5287" i="13"/>
  <c r="AI5287" i="13" s="1"/>
  <c r="AJ5287" i="13"/>
  <c r="AH5288" i="13"/>
  <c r="AI5288" i="13" s="1"/>
  <c r="AJ5288" i="13"/>
  <c r="AH5289" i="13"/>
  <c r="AI5289" i="13" s="1"/>
  <c r="AJ5289" i="13"/>
  <c r="AH5290" i="13"/>
  <c r="AI5290" i="13" s="1"/>
  <c r="AJ5290" i="13"/>
  <c r="AH5291" i="13"/>
  <c r="AI5291" i="13" s="1"/>
  <c r="AJ5291" i="13"/>
  <c r="AH5292" i="13"/>
  <c r="AI5292" i="13" s="1"/>
  <c r="AJ5292" i="13"/>
  <c r="AH5293" i="13"/>
  <c r="AI5293" i="13" s="1"/>
  <c r="AJ5293" i="13"/>
  <c r="AH5294" i="13"/>
  <c r="AI5294" i="13" s="1"/>
  <c r="AJ5294" i="13"/>
  <c r="AH5295" i="13"/>
  <c r="AI5295" i="13" s="1"/>
  <c r="AJ5295" i="13"/>
  <c r="AH5296" i="13"/>
  <c r="AI5296" i="13" s="1"/>
  <c r="AJ5296" i="13"/>
  <c r="AH5297" i="13"/>
  <c r="AI5297" i="13" s="1"/>
  <c r="AJ5297" i="13"/>
  <c r="AH5298" i="13"/>
  <c r="AI5298" i="13" s="1"/>
  <c r="AJ5298" i="13"/>
  <c r="AH5299" i="13"/>
  <c r="AI5299" i="13" s="1"/>
  <c r="AJ5299" i="13"/>
  <c r="AH5300" i="13"/>
  <c r="AI5300" i="13" s="1"/>
  <c r="AJ5300" i="13"/>
  <c r="AH5301" i="13"/>
  <c r="AI5301" i="13" s="1"/>
  <c r="AJ5301" i="13"/>
  <c r="AH5302" i="13"/>
  <c r="AI5302" i="13" s="1"/>
  <c r="AJ5302" i="13"/>
  <c r="AH5303" i="13"/>
  <c r="AI5303" i="13" s="1"/>
  <c r="AJ5303" i="13"/>
  <c r="AH5304" i="13"/>
  <c r="AI5304" i="13" s="1"/>
  <c r="AJ5304" i="13"/>
  <c r="AH5305" i="13"/>
  <c r="AI5305" i="13" s="1"/>
  <c r="AJ5305" i="13"/>
  <c r="AH5306" i="13"/>
  <c r="AI5306" i="13" s="1"/>
  <c r="AJ5306" i="13"/>
  <c r="AH5307" i="13"/>
  <c r="AI5307" i="13" s="1"/>
  <c r="AJ5307" i="13"/>
  <c r="AH5308" i="13"/>
  <c r="AI5308" i="13" s="1"/>
  <c r="AJ5308" i="13"/>
  <c r="AH5309" i="13"/>
  <c r="AI5309" i="13" s="1"/>
  <c r="AJ5309" i="13"/>
  <c r="AH5310" i="13"/>
  <c r="AI5310" i="13" s="1"/>
  <c r="AJ5310" i="13"/>
  <c r="AH5311" i="13"/>
  <c r="AI5311" i="13" s="1"/>
  <c r="AJ5311" i="13"/>
  <c r="AH5312" i="13"/>
  <c r="AI5312" i="13" s="1"/>
  <c r="AJ5312" i="13"/>
  <c r="AH5313" i="13"/>
  <c r="AI5313" i="13" s="1"/>
  <c r="AJ5313" i="13"/>
  <c r="AH5314" i="13"/>
  <c r="AI5314" i="13" s="1"/>
  <c r="AJ5314" i="13"/>
  <c r="AH5315" i="13"/>
  <c r="AI5315" i="13" s="1"/>
  <c r="AJ5315" i="13"/>
  <c r="AH5316" i="13"/>
  <c r="AI5316" i="13" s="1"/>
  <c r="AJ5316" i="13"/>
  <c r="AH5317" i="13"/>
  <c r="AI5317" i="13" s="1"/>
  <c r="AJ5317" i="13"/>
  <c r="AH5318" i="13"/>
  <c r="AI5318" i="13" s="1"/>
  <c r="AJ5318" i="13"/>
  <c r="AH5319" i="13"/>
  <c r="AI5319" i="13" s="1"/>
  <c r="AJ5319" i="13"/>
  <c r="AH5320" i="13"/>
  <c r="AI5320" i="13" s="1"/>
  <c r="AJ5320" i="13"/>
  <c r="AH5321" i="13"/>
  <c r="AI5321" i="13" s="1"/>
  <c r="AJ5321" i="13"/>
  <c r="AH5322" i="13"/>
  <c r="AI5322" i="13" s="1"/>
  <c r="AJ5322" i="13"/>
  <c r="AH5323" i="13"/>
  <c r="AI5323" i="13" s="1"/>
  <c r="AJ5323" i="13"/>
  <c r="AH5324" i="13"/>
  <c r="AI5324" i="13" s="1"/>
  <c r="AJ5324" i="13"/>
  <c r="AH5325" i="13"/>
  <c r="AI5325" i="13" s="1"/>
  <c r="AJ5325" i="13"/>
  <c r="AH5326" i="13"/>
  <c r="AI5326" i="13" s="1"/>
  <c r="AJ5326" i="13"/>
  <c r="AH5327" i="13"/>
  <c r="AI5327" i="13" s="1"/>
  <c r="AJ5327" i="13"/>
  <c r="AH5328" i="13"/>
  <c r="AI5328" i="13" s="1"/>
  <c r="AJ5328" i="13"/>
  <c r="AH5329" i="13"/>
  <c r="AI5329" i="13" s="1"/>
  <c r="AJ5329" i="13"/>
  <c r="AH5330" i="13"/>
  <c r="AI5330" i="13" s="1"/>
  <c r="AJ5330" i="13"/>
  <c r="AH5331" i="13"/>
  <c r="AI5331" i="13" s="1"/>
  <c r="AJ5331" i="13"/>
  <c r="AH5332" i="13"/>
  <c r="AI5332" i="13" s="1"/>
  <c r="AJ5332" i="13"/>
  <c r="AH5333" i="13"/>
  <c r="AI5333" i="13" s="1"/>
  <c r="AJ5333" i="13"/>
  <c r="AH5334" i="13"/>
  <c r="AI5334" i="13" s="1"/>
  <c r="AJ5334" i="13"/>
  <c r="AH5335" i="13"/>
  <c r="AI5335" i="13" s="1"/>
  <c r="AJ5335" i="13"/>
  <c r="AH5336" i="13"/>
  <c r="AI5336" i="13" s="1"/>
  <c r="AJ5336" i="13"/>
  <c r="AH5337" i="13"/>
  <c r="AI5337" i="13" s="1"/>
  <c r="AJ5337" i="13"/>
  <c r="AH5338" i="13"/>
  <c r="AI5338" i="13" s="1"/>
  <c r="AJ5338" i="13"/>
  <c r="AH5339" i="13"/>
  <c r="AI5339" i="13" s="1"/>
  <c r="AJ5339" i="13"/>
  <c r="AH5340" i="13"/>
  <c r="AI5340" i="13" s="1"/>
  <c r="AJ5340" i="13"/>
  <c r="AH5341" i="13"/>
  <c r="AI5341" i="13" s="1"/>
  <c r="AJ5341" i="13"/>
  <c r="AH5342" i="13"/>
  <c r="AI5342" i="13" s="1"/>
  <c r="AJ5342" i="13"/>
  <c r="AH5343" i="13"/>
  <c r="AI5343" i="13" s="1"/>
  <c r="AJ5343" i="13"/>
  <c r="AH5344" i="13"/>
  <c r="AI5344" i="13" s="1"/>
  <c r="AJ5344" i="13"/>
  <c r="AH5345" i="13"/>
  <c r="AI5345" i="13" s="1"/>
  <c r="AJ5345" i="13"/>
  <c r="AH5346" i="13"/>
  <c r="AI5346" i="13" s="1"/>
  <c r="AJ5346" i="13"/>
  <c r="AH5347" i="13"/>
  <c r="AI5347" i="13" s="1"/>
  <c r="AJ5347" i="13"/>
  <c r="AH5348" i="13"/>
  <c r="AI5348" i="13" s="1"/>
  <c r="AJ5348" i="13"/>
  <c r="AH5349" i="13"/>
  <c r="AI5349" i="13" s="1"/>
  <c r="AJ5349" i="13"/>
  <c r="AH5350" i="13"/>
  <c r="AI5350" i="13" s="1"/>
  <c r="AJ5350" i="13"/>
  <c r="AH5351" i="13"/>
  <c r="AI5351" i="13" s="1"/>
  <c r="AJ5351" i="13"/>
  <c r="AH5352" i="13"/>
  <c r="AI5352" i="13" s="1"/>
  <c r="AJ5352" i="13"/>
  <c r="AH5353" i="13"/>
  <c r="AI5353" i="13" s="1"/>
  <c r="AJ5353" i="13"/>
  <c r="AH5354" i="13"/>
  <c r="AI5354" i="13" s="1"/>
  <c r="AJ5354" i="13"/>
  <c r="AH5355" i="13"/>
  <c r="AI5355" i="13" s="1"/>
  <c r="AJ5355" i="13"/>
  <c r="AH5356" i="13"/>
  <c r="AI5356" i="13" s="1"/>
  <c r="AJ5356" i="13"/>
  <c r="AH5357" i="13"/>
  <c r="AI5357" i="13" s="1"/>
  <c r="AJ5357" i="13"/>
  <c r="AH5358" i="13"/>
  <c r="AI5358" i="13" s="1"/>
  <c r="AJ5358" i="13"/>
  <c r="AH5359" i="13"/>
  <c r="AI5359" i="13" s="1"/>
  <c r="AJ5359" i="13"/>
  <c r="AH5360" i="13"/>
  <c r="AI5360" i="13" s="1"/>
  <c r="AJ5360" i="13"/>
  <c r="AH5361" i="13"/>
  <c r="AI5361" i="13" s="1"/>
  <c r="AJ5361" i="13"/>
  <c r="AH5362" i="13"/>
  <c r="AI5362" i="13" s="1"/>
  <c r="AJ5362" i="13"/>
  <c r="AH5363" i="13"/>
  <c r="AI5363" i="13" s="1"/>
  <c r="AJ5363" i="13"/>
  <c r="AH5364" i="13"/>
  <c r="AI5364" i="13" s="1"/>
  <c r="AJ5364" i="13"/>
  <c r="AH5365" i="13"/>
  <c r="AI5365" i="13" s="1"/>
  <c r="AJ5365" i="13"/>
  <c r="AH5366" i="13"/>
  <c r="AI5366" i="13" s="1"/>
  <c r="AJ5366" i="13"/>
  <c r="AH5367" i="13"/>
  <c r="AI5367" i="13" s="1"/>
  <c r="AJ5367" i="13"/>
  <c r="AH5368" i="13"/>
  <c r="AI5368" i="13" s="1"/>
  <c r="AJ5368" i="13"/>
  <c r="AH5369" i="13"/>
  <c r="AI5369" i="13" s="1"/>
  <c r="AJ5369" i="13"/>
  <c r="AH5370" i="13"/>
  <c r="AI5370" i="13" s="1"/>
  <c r="AJ5370" i="13"/>
  <c r="AH5371" i="13"/>
  <c r="AI5371" i="13" s="1"/>
  <c r="AJ5371" i="13"/>
  <c r="AH5372" i="13"/>
  <c r="AI5372" i="13" s="1"/>
  <c r="AJ5372" i="13"/>
  <c r="AH5373" i="13"/>
  <c r="AI5373" i="13" s="1"/>
  <c r="AJ5373" i="13"/>
  <c r="AH5374" i="13"/>
  <c r="AI5374" i="13" s="1"/>
  <c r="AJ5374" i="13"/>
  <c r="AH5375" i="13"/>
  <c r="AI5375" i="13" s="1"/>
  <c r="AJ5375" i="13"/>
  <c r="AH5376" i="13"/>
  <c r="AI5376" i="13" s="1"/>
  <c r="AJ5376" i="13"/>
  <c r="AH5377" i="13"/>
  <c r="AI5377" i="13" s="1"/>
  <c r="AJ5377" i="13"/>
  <c r="AH5378" i="13"/>
  <c r="AI5378" i="13" s="1"/>
  <c r="AJ5378" i="13"/>
  <c r="AH5379" i="13"/>
  <c r="AI5379" i="13" s="1"/>
  <c r="AJ5379" i="13"/>
  <c r="AH5380" i="13"/>
  <c r="AI5380" i="13" s="1"/>
  <c r="AJ5380" i="13"/>
  <c r="AH5381" i="13"/>
  <c r="AI5381" i="13" s="1"/>
  <c r="AJ5381" i="13"/>
  <c r="AH5382" i="13"/>
  <c r="AI5382" i="13" s="1"/>
  <c r="AJ5382" i="13"/>
  <c r="AH5383" i="13"/>
  <c r="AI5383" i="13" s="1"/>
  <c r="AJ5383" i="13"/>
  <c r="AH5384" i="13"/>
  <c r="AI5384" i="13" s="1"/>
  <c r="AJ5384" i="13"/>
  <c r="AH5385" i="13"/>
  <c r="AI5385" i="13" s="1"/>
  <c r="AJ5385" i="13"/>
  <c r="AH5386" i="13"/>
  <c r="AI5386" i="13" s="1"/>
  <c r="AJ5386" i="13"/>
  <c r="AH5387" i="13"/>
  <c r="AI5387" i="13" s="1"/>
  <c r="AJ5387" i="13"/>
  <c r="AH5388" i="13"/>
  <c r="AI5388" i="13" s="1"/>
  <c r="AJ5388" i="13"/>
  <c r="AH5389" i="13"/>
  <c r="AI5389" i="13" s="1"/>
  <c r="AJ5389" i="13"/>
  <c r="AH5390" i="13"/>
  <c r="AI5390" i="13" s="1"/>
  <c r="AJ5390" i="13"/>
  <c r="AH5391" i="13"/>
  <c r="AI5391" i="13" s="1"/>
  <c r="AJ5391" i="13"/>
  <c r="AH5392" i="13"/>
  <c r="AI5392" i="13" s="1"/>
  <c r="AJ5392" i="13"/>
  <c r="AH5393" i="13"/>
  <c r="AI5393" i="13" s="1"/>
  <c r="AJ5393" i="13"/>
  <c r="AH5394" i="13"/>
  <c r="AI5394" i="13" s="1"/>
  <c r="AJ5394" i="13"/>
  <c r="AH5395" i="13"/>
  <c r="AI5395" i="13" s="1"/>
  <c r="AJ5395" i="13"/>
  <c r="AH5396" i="13"/>
  <c r="AI5396" i="13" s="1"/>
  <c r="AJ5396" i="13"/>
  <c r="AH5397" i="13"/>
  <c r="AI5397" i="13" s="1"/>
  <c r="AJ5397" i="13"/>
  <c r="AH5398" i="13"/>
  <c r="AI5398" i="13" s="1"/>
  <c r="AJ5398" i="13"/>
  <c r="AH5399" i="13"/>
  <c r="AI5399" i="13" s="1"/>
  <c r="AJ5399" i="13"/>
  <c r="AH5400" i="13"/>
  <c r="AI5400" i="13" s="1"/>
  <c r="AJ5400" i="13"/>
  <c r="AH5401" i="13"/>
  <c r="AI5401" i="13" s="1"/>
  <c r="AJ5401" i="13"/>
  <c r="AH5402" i="13"/>
  <c r="AI5402" i="13" s="1"/>
  <c r="AJ5402" i="13"/>
  <c r="AH5403" i="13"/>
  <c r="AI5403" i="13" s="1"/>
  <c r="AJ5403" i="13"/>
  <c r="AH5404" i="13"/>
  <c r="AI5404" i="13" s="1"/>
  <c r="AJ5404" i="13"/>
  <c r="AH5405" i="13"/>
  <c r="AI5405" i="13" s="1"/>
  <c r="AJ5405" i="13"/>
  <c r="AH5406" i="13"/>
  <c r="AI5406" i="13" s="1"/>
  <c r="AJ5406" i="13"/>
  <c r="AH5407" i="13"/>
  <c r="AI5407" i="13" s="1"/>
  <c r="AJ5407" i="13"/>
  <c r="AH5408" i="13"/>
  <c r="AI5408" i="13" s="1"/>
  <c r="AJ5408" i="13"/>
  <c r="AH5409" i="13"/>
  <c r="AI5409" i="13" s="1"/>
  <c r="AJ5409" i="13"/>
  <c r="AH5410" i="13"/>
  <c r="AI5410" i="13" s="1"/>
  <c r="AJ5410" i="13"/>
  <c r="AH5411" i="13"/>
  <c r="AI5411" i="13" s="1"/>
  <c r="AJ5411" i="13"/>
  <c r="AH5412" i="13"/>
  <c r="AI5412" i="13" s="1"/>
  <c r="AJ5412" i="13"/>
  <c r="AH5413" i="13"/>
  <c r="AI5413" i="13" s="1"/>
  <c r="AJ5413" i="13"/>
  <c r="AH5414" i="13"/>
  <c r="AI5414" i="13" s="1"/>
  <c r="AJ5414" i="13"/>
  <c r="AH5415" i="13"/>
  <c r="AI5415" i="13" s="1"/>
  <c r="AJ5415" i="13"/>
  <c r="AH5416" i="13"/>
  <c r="AI5416" i="13" s="1"/>
  <c r="AJ5416" i="13"/>
  <c r="AH5417" i="13"/>
  <c r="AI5417" i="13" s="1"/>
  <c r="AJ5417" i="13"/>
  <c r="AH5418" i="13"/>
  <c r="AI5418" i="13" s="1"/>
  <c r="AJ5418" i="13"/>
  <c r="AH5419" i="13"/>
  <c r="AI5419" i="13" s="1"/>
  <c r="AJ5419" i="13"/>
  <c r="AH5420" i="13"/>
  <c r="AI5420" i="13" s="1"/>
  <c r="AJ5420" i="13"/>
  <c r="AH5421" i="13"/>
  <c r="AI5421" i="13" s="1"/>
  <c r="AJ5421" i="13"/>
  <c r="AH5422" i="13"/>
  <c r="AI5422" i="13" s="1"/>
  <c r="AJ5422" i="13"/>
  <c r="AH5423" i="13"/>
  <c r="AI5423" i="13" s="1"/>
  <c r="AJ5423" i="13"/>
  <c r="AH5424" i="13"/>
  <c r="AI5424" i="13" s="1"/>
  <c r="AJ5424" i="13"/>
  <c r="AH5425" i="13"/>
  <c r="AI5425" i="13" s="1"/>
  <c r="AJ5425" i="13"/>
  <c r="AH5426" i="13"/>
  <c r="AI5426" i="13" s="1"/>
  <c r="AJ5426" i="13"/>
  <c r="AH5427" i="13"/>
  <c r="AI5427" i="13" s="1"/>
  <c r="AJ5427" i="13"/>
  <c r="AH5428" i="13"/>
  <c r="AI5428" i="13" s="1"/>
  <c r="AJ5428" i="13"/>
  <c r="AH5429" i="13"/>
  <c r="AI5429" i="13" s="1"/>
  <c r="AJ5429" i="13"/>
  <c r="AH5430" i="13"/>
  <c r="AI5430" i="13" s="1"/>
  <c r="AJ5430" i="13"/>
  <c r="AH5431" i="13"/>
  <c r="AI5431" i="13" s="1"/>
  <c r="AJ5431" i="13"/>
  <c r="AH5432" i="13"/>
  <c r="AI5432" i="13" s="1"/>
  <c r="AJ5432" i="13"/>
  <c r="AH5433" i="13"/>
  <c r="AI5433" i="13" s="1"/>
  <c r="AJ5433" i="13"/>
  <c r="AH5434" i="13"/>
  <c r="AI5434" i="13" s="1"/>
  <c r="AJ5434" i="13"/>
  <c r="AH5435" i="13"/>
  <c r="AI5435" i="13" s="1"/>
  <c r="AJ5435" i="13"/>
  <c r="AH5436" i="13"/>
  <c r="AI5436" i="13" s="1"/>
  <c r="AJ5436" i="13"/>
  <c r="AH5437" i="13"/>
  <c r="AI5437" i="13" s="1"/>
  <c r="AJ5437" i="13"/>
  <c r="AH5438" i="13"/>
  <c r="AI5438" i="13" s="1"/>
  <c r="AJ5438" i="13"/>
  <c r="AH5439" i="13"/>
  <c r="AI5439" i="13" s="1"/>
  <c r="AJ5439" i="13"/>
  <c r="AH5440" i="13"/>
  <c r="AI5440" i="13" s="1"/>
  <c r="AJ5440" i="13"/>
  <c r="AH5441" i="13"/>
  <c r="AI5441" i="13" s="1"/>
  <c r="AJ5441" i="13"/>
  <c r="AH5442" i="13"/>
  <c r="AI5442" i="13" s="1"/>
  <c r="AJ5442" i="13"/>
  <c r="AH5443" i="13"/>
  <c r="AI5443" i="13" s="1"/>
  <c r="AJ5443" i="13"/>
  <c r="AH5444" i="13"/>
  <c r="AI5444" i="13" s="1"/>
  <c r="AJ5444" i="13"/>
  <c r="AH5445" i="13"/>
  <c r="AI5445" i="13" s="1"/>
  <c r="AJ5445" i="13"/>
  <c r="AH5446" i="13"/>
  <c r="AI5446" i="13" s="1"/>
  <c r="AJ5446" i="13"/>
  <c r="AH5447" i="13"/>
  <c r="AI5447" i="13" s="1"/>
  <c r="AJ5447" i="13"/>
  <c r="AH5448" i="13"/>
  <c r="AI5448" i="13" s="1"/>
  <c r="AJ5448" i="13"/>
  <c r="AH5449" i="13"/>
  <c r="AI5449" i="13" s="1"/>
  <c r="AJ5449" i="13"/>
  <c r="AH5450" i="13"/>
  <c r="AI5450" i="13" s="1"/>
  <c r="AJ5450" i="13"/>
  <c r="AH5451" i="13"/>
  <c r="AI5451" i="13" s="1"/>
  <c r="AJ5451" i="13"/>
  <c r="AH5452" i="13"/>
  <c r="AI5452" i="13" s="1"/>
  <c r="AJ5452" i="13"/>
  <c r="AH5453" i="13"/>
  <c r="AI5453" i="13" s="1"/>
  <c r="AJ5453" i="13"/>
  <c r="AH5454" i="13"/>
  <c r="AI5454" i="13" s="1"/>
  <c r="AJ5454" i="13"/>
  <c r="AH5455" i="13"/>
  <c r="AI5455" i="13" s="1"/>
  <c r="AJ5455" i="13"/>
  <c r="AH5456" i="13"/>
  <c r="AI5456" i="13" s="1"/>
  <c r="AJ5456" i="13"/>
  <c r="AH5457" i="13"/>
  <c r="AI5457" i="13" s="1"/>
  <c r="AJ5457" i="13"/>
  <c r="AH5458" i="13"/>
  <c r="AI5458" i="13" s="1"/>
  <c r="AJ5458" i="13"/>
  <c r="AH5459" i="13"/>
  <c r="AI5459" i="13" s="1"/>
  <c r="AJ5459" i="13"/>
  <c r="AH5460" i="13"/>
  <c r="AI5460" i="13" s="1"/>
  <c r="AJ5460" i="13"/>
  <c r="AH5461" i="13"/>
  <c r="AI5461" i="13" s="1"/>
  <c r="AJ5461" i="13"/>
  <c r="AH5462" i="13"/>
  <c r="AI5462" i="13" s="1"/>
  <c r="AJ5462" i="13"/>
  <c r="AH5463" i="13"/>
  <c r="AI5463" i="13" s="1"/>
  <c r="AJ5463" i="13"/>
  <c r="AH5464" i="13"/>
  <c r="AI5464" i="13" s="1"/>
  <c r="AJ5464" i="13"/>
  <c r="AH5465" i="13"/>
  <c r="AI5465" i="13" s="1"/>
  <c r="AJ5465" i="13"/>
  <c r="AH5466" i="13"/>
  <c r="AI5466" i="13" s="1"/>
  <c r="AJ5466" i="13"/>
  <c r="AH5467" i="13"/>
  <c r="AI5467" i="13" s="1"/>
  <c r="AJ5467" i="13"/>
  <c r="AH5468" i="13"/>
  <c r="AI5468" i="13" s="1"/>
  <c r="AJ5468" i="13"/>
  <c r="AH5469" i="13"/>
  <c r="AI5469" i="13" s="1"/>
  <c r="AJ5469" i="13"/>
  <c r="AH5470" i="13"/>
  <c r="AI5470" i="13" s="1"/>
  <c r="AJ5470" i="13"/>
  <c r="AH5471" i="13"/>
  <c r="AI5471" i="13" s="1"/>
  <c r="AJ5471" i="13"/>
  <c r="AH5472" i="13"/>
  <c r="AI5472" i="13" s="1"/>
  <c r="AJ5472" i="13"/>
  <c r="AH5473" i="13"/>
  <c r="AI5473" i="13" s="1"/>
  <c r="AJ5473" i="13"/>
  <c r="AH5474" i="13"/>
  <c r="AI5474" i="13" s="1"/>
  <c r="AJ5474" i="13"/>
  <c r="AH5475" i="13"/>
  <c r="AI5475" i="13" s="1"/>
  <c r="AJ5475" i="13"/>
  <c r="AH5476" i="13"/>
  <c r="AI5476" i="13" s="1"/>
  <c r="AJ5476" i="13"/>
  <c r="AH5477" i="13"/>
  <c r="AI5477" i="13" s="1"/>
  <c r="AJ5477" i="13"/>
  <c r="AH5478" i="13"/>
  <c r="AI5478" i="13" s="1"/>
  <c r="AJ5478" i="13"/>
  <c r="AH5479" i="13"/>
  <c r="AI5479" i="13" s="1"/>
  <c r="AJ5479" i="13"/>
  <c r="AH5480" i="13"/>
  <c r="AI5480" i="13" s="1"/>
  <c r="AJ5480" i="13"/>
  <c r="AH5481" i="13"/>
  <c r="AI5481" i="13" s="1"/>
  <c r="AJ5481" i="13"/>
  <c r="AH5482" i="13"/>
  <c r="AI5482" i="13" s="1"/>
  <c r="AJ5482" i="13"/>
  <c r="AH5483" i="13"/>
  <c r="AI5483" i="13" s="1"/>
  <c r="AJ5483" i="13"/>
  <c r="AH5484" i="13"/>
  <c r="AI5484" i="13" s="1"/>
  <c r="AJ5484" i="13"/>
  <c r="AH5485" i="13"/>
  <c r="AI5485" i="13" s="1"/>
  <c r="AJ5485" i="13"/>
  <c r="AH5486" i="13"/>
  <c r="AI5486" i="13" s="1"/>
  <c r="AJ5486" i="13"/>
  <c r="AH5487" i="13"/>
  <c r="AI5487" i="13" s="1"/>
  <c r="AJ5487" i="13"/>
  <c r="AH5488" i="13"/>
  <c r="AI5488" i="13" s="1"/>
  <c r="AJ5488" i="13"/>
  <c r="AH5489" i="13"/>
  <c r="AI5489" i="13" s="1"/>
  <c r="AJ5489" i="13"/>
  <c r="AH5490" i="13"/>
  <c r="AI5490" i="13" s="1"/>
  <c r="AJ5490" i="13"/>
  <c r="AH5491" i="13"/>
  <c r="AI5491" i="13" s="1"/>
  <c r="AJ5491" i="13"/>
  <c r="AH5492" i="13"/>
  <c r="AI5492" i="13" s="1"/>
  <c r="AJ5492" i="13"/>
  <c r="AH5493" i="13"/>
  <c r="AI5493" i="13" s="1"/>
  <c r="AJ5493" i="13"/>
  <c r="AH5494" i="13"/>
  <c r="AI5494" i="13" s="1"/>
  <c r="AJ5494" i="13"/>
  <c r="AH5495" i="13"/>
  <c r="AI5495" i="13" s="1"/>
  <c r="AJ5495" i="13"/>
  <c r="AH5496" i="13"/>
  <c r="AI5496" i="13" s="1"/>
  <c r="AJ5496" i="13"/>
  <c r="AH5497" i="13"/>
  <c r="AI5497" i="13" s="1"/>
  <c r="AJ5497" i="13"/>
  <c r="AH5498" i="13"/>
  <c r="AI5498" i="13" s="1"/>
  <c r="AJ5498" i="13"/>
  <c r="AH5499" i="13"/>
  <c r="AI5499" i="13" s="1"/>
  <c r="AJ5499" i="13"/>
  <c r="AH5500" i="13"/>
  <c r="AI5500" i="13" s="1"/>
  <c r="AJ5500" i="13"/>
  <c r="AH5501" i="13"/>
  <c r="AI5501" i="13" s="1"/>
  <c r="AJ5501" i="13"/>
  <c r="AH5502" i="13"/>
  <c r="AI5502" i="13" s="1"/>
  <c r="AJ5502" i="13"/>
  <c r="AH5503" i="13"/>
  <c r="AI5503" i="13" s="1"/>
  <c r="AJ5503" i="13"/>
  <c r="AH5504" i="13"/>
  <c r="AI5504" i="13" s="1"/>
  <c r="AJ5504" i="13"/>
  <c r="AH5505" i="13"/>
  <c r="AI5505" i="13" s="1"/>
  <c r="AJ5505" i="13"/>
  <c r="AH5506" i="13"/>
  <c r="AI5506" i="13" s="1"/>
  <c r="AJ5506" i="13"/>
  <c r="AH5507" i="13"/>
  <c r="AI5507" i="13" s="1"/>
  <c r="AJ5507" i="13"/>
  <c r="AH5508" i="13"/>
  <c r="AI5508" i="13" s="1"/>
  <c r="AJ5508" i="13"/>
  <c r="AH5509" i="13"/>
  <c r="AI5509" i="13" s="1"/>
  <c r="AJ5509" i="13"/>
  <c r="AH5510" i="13"/>
  <c r="AI5510" i="13" s="1"/>
  <c r="AJ5510" i="13"/>
  <c r="AH5511" i="13"/>
  <c r="AI5511" i="13" s="1"/>
  <c r="AJ5511" i="13"/>
  <c r="AH5512" i="13"/>
  <c r="AI5512" i="13" s="1"/>
  <c r="AJ5512" i="13"/>
  <c r="AH5513" i="13"/>
  <c r="AI5513" i="13" s="1"/>
  <c r="AJ5513" i="13"/>
  <c r="AH5514" i="13"/>
  <c r="AI5514" i="13" s="1"/>
  <c r="AJ5514" i="13"/>
  <c r="AH5515" i="13"/>
  <c r="AI5515" i="13" s="1"/>
  <c r="AJ5515" i="13"/>
  <c r="AH5516" i="13"/>
  <c r="AI5516" i="13" s="1"/>
  <c r="AJ5516" i="13"/>
  <c r="AH5517" i="13"/>
  <c r="AI5517" i="13" s="1"/>
  <c r="AJ5517" i="13"/>
  <c r="AH5518" i="13"/>
  <c r="AI5518" i="13" s="1"/>
  <c r="AJ5518" i="13"/>
  <c r="AH5519" i="13"/>
  <c r="AI5519" i="13" s="1"/>
  <c r="AJ5519" i="13"/>
  <c r="AH5520" i="13"/>
  <c r="AI5520" i="13" s="1"/>
  <c r="AJ5520" i="13"/>
  <c r="AH5521" i="13"/>
  <c r="AI5521" i="13" s="1"/>
  <c r="AJ5521" i="13"/>
  <c r="AH5522" i="13"/>
  <c r="AI5522" i="13" s="1"/>
  <c r="AJ5522" i="13"/>
  <c r="AH5523" i="13"/>
  <c r="AI5523" i="13" s="1"/>
  <c r="AJ5523" i="13"/>
  <c r="AH5524" i="13"/>
  <c r="AI5524" i="13" s="1"/>
  <c r="AJ5524" i="13"/>
  <c r="AH5525" i="13"/>
  <c r="AI5525" i="13" s="1"/>
  <c r="AJ5525" i="13"/>
  <c r="AH5526" i="13"/>
  <c r="AI5526" i="13" s="1"/>
  <c r="AJ5526" i="13"/>
  <c r="AH5527" i="13"/>
  <c r="AI5527" i="13" s="1"/>
  <c r="AJ5527" i="13"/>
  <c r="AH5528" i="13"/>
  <c r="AI5528" i="13" s="1"/>
  <c r="AJ5528" i="13"/>
  <c r="AH5529" i="13"/>
  <c r="AI5529" i="13" s="1"/>
  <c r="AJ5529" i="13"/>
  <c r="AH5530" i="13"/>
  <c r="AI5530" i="13" s="1"/>
  <c r="AJ5530" i="13"/>
  <c r="AH5531" i="13"/>
  <c r="AI5531" i="13" s="1"/>
  <c r="AJ5531" i="13"/>
  <c r="AH5532" i="13"/>
  <c r="AI5532" i="13" s="1"/>
  <c r="AJ5532" i="13"/>
  <c r="AH5533" i="13"/>
  <c r="AI5533" i="13" s="1"/>
  <c r="AJ5533" i="13"/>
  <c r="AH5534" i="13"/>
  <c r="AI5534" i="13" s="1"/>
  <c r="AJ5534" i="13"/>
  <c r="AH5535" i="13"/>
  <c r="AI5535" i="13" s="1"/>
  <c r="AJ5535" i="13"/>
  <c r="AH5536" i="13"/>
  <c r="AI5536" i="13" s="1"/>
  <c r="AJ5536" i="13"/>
  <c r="AH5537" i="13"/>
  <c r="AI5537" i="13" s="1"/>
  <c r="AJ5537" i="13"/>
  <c r="AH5538" i="13"/>
  <c r="AI5538" i="13" s="1"/>
  <c r="AJ5538" i="13"/>
  <c r="AH5539" i="13"/>
  <c r="AI5539" i="13" s="1"/>
  <c r="AJ5539" i="13"/>
  <c r="AH5540" i="13"/>
  <c r="AI5540" i="13" s="1"/>
  <c r="AJ5540" i="13"/>
  <c r="AH5541" i="13"/>
  <c r="AI5541" i="13" s="1"/>
  <c r="AJ5541" i="13"/>
  <c r="AH5542" i="13"/>
  <c r="AI5542" i="13" s="1"/>
  <c r="AJ5542" i="13"/>
  <c r="AH5543" i="13"/>
  <c r="AI5543" i="13" s="1"/>
  <c r="AJ5543" i="13"/>
  <c r="AH5544" i="13"/>
  <c r="AI5544" i="13" s="1"/>
  <c r="AJ5544" i="13"/>
  <c r="AH5545" i="13"/>
  <c r="AI5545" i="13" s="1"/>
  <c r="AJ5545" i="13"/>
  <c r="AH5546" i="13"/>
  <c r="AI5546" i="13" s="1"/>
  <c r="AJ5546" i="13"/>
  <c r="AH5547" i="13"/>
  <c r="AI5547" i="13" s="1"/>
  <c r="AJ5547" i="13"/>
  <c r="AH5548" i="13"/>
  <c r="AI5548" i="13" s="1"/>
  <c r="AJ5548" i="13"/>
  <c r="AH5549" i="13"/>
  <c r="AI5549" i="13" s="1"/>
  <c r="AJ5549" i="13"/>
  <c r="AH5550" i="13"/>
  <c r="AI5550" i="13" s="1"/>
  <c r="AJ5550" i="13"/>
  <c r="AH5551" i="13"/>
  <c r="AI5551" i="13" s="1"/>
  <c r="AJ5551" i="13"/>
  <c r="AH5552" i="13"/>
  <c r="AI5552" i="13" s="1"/>
  <c r="AJ5552" i="13"/>
  <c r="AH5553" i="13"/>
  <c r="AI5553" i="13" s="1"/>
  <c r="AJ5553" i="13"/>
  <c r="AH5554" i="13"/>
  <c r="AI5554" i="13" s="1"/>
  <c r="AJ5554" i="13"/>
  <c r="AH5555" i="13"/>
  <c r="AI5555" i="13" s="1"/>
  <c r="AJ5555" i="13"/>
  <c r="AH5556" i="13"/>
  <c r="AI5556" i="13" s="1"/>
  <c r="AJ5556" i="13"/>
  <c r="AH5557" i="13"/>
  <c r="AI5557" i="13" s="1"/>
  <c r="AJ5557" i="13"/>
  <c r="AH5558" i="13"/>
  <c r="AI5558" i="13" s="1"/>
  <c r="AJ5558" i="13"/>
  <c r="AH5559" i="13"/>
  <c r="AI5559" i="13" s="1"/>
  <c r="AJ5559" i="13"/>
  <c r="AH5560" i="13"/>
  <c r="AI5560" i="13" s="1"/>
  <c r="AJ5560" i="13"/>
  <c r="AH5561" i="13"/>
  <c r="AI5561" i="13" s="1"/>
  <c r="AJ5561" i="13"/>
  <c r="AH5562" i="13"/>
  <c r="AI5562" i="13" s="1"/>
  <c r="AJ5562" i="13"/>
  <c r="AH5563" i="13"/>
  <c r="AI5563" i="13" s="1"/>
  <c r="AJ5563" i="13"/>
  <c r="AH5564" i="13"/>
  <c r="AI5564" i="13" s="1"/>
  <c r="AJ5564" i="13"/>
  <c r="AH5565" i="13"/>
  <c r="AI5565" i="13" s="1"/>
  <c r="AJ5565" i="13"/>
  <c r="AH5566" i="13"/>
  <c r="AI5566" i="13" s="1"/>
  <c r="AJ5566" i="13"/>
  <c r="AH5567" i="13"/>
  <c r="AI5567" i="13" s="1"/>
  <c r="AJ5567" i="13"/>
  <c r="AH5568" i="13"/>
  <c r="AI5568" i="13" s="1"/>
  <c r="AJ5568" i="13"/>
  <c r="AH5569" i="13"/>
  <c r="AI5569" i="13" s="1"/>
  <c r="AJ5569" i="13"/>
  <c r="AH5570" i="13"/>
  <c r="AI5570" i="13" s="1"/>
  <c r="AJ5570" i="13"/>
  <c r="AH5571" i="13"/>
  <c r="AI5571" i="13" s="1"/>
  <c r="AJ5571" i="13"/>
  <c r="AH5572" i="13"/>
  <c r="AI5572" i="13" s="1"/>
  <c r="AJ5572" i="13"/>
  <c r="AH5573" i="13"/>
  <c r="AI5573" i="13" s="1"/>
  <c r="AJ5573" i="13"/>
  <c r="AH5574" i="13"/>
  <c r="AI5574" i="13" s="1"/>
  <c r="AJ5574" i="13"/>
  <c r="AH5575" i="13"/>
  <c r="AI5575" i="13" s="1"/>
  <c r="AJ5575" i="13"/>
  <c r="AH5576" i="13"/>
  <c r="AI5576" i="13" s="1"/>
  <c r="AJ5576" i="13"/>
  <c r="AH5577" i="13"/>
  <c r="AI5577" i="13" s="1"/>
  <c r="AJ5577" i="13"/>
  <c r="AH5578" i="13"/>
  <c r="AI5578" i="13" s="1"/>
  <c r="AJ5578" i="13"/>
  <c r="AH5579" i="13"/>
  <c r="AI5579" i="13" s="1"/>
  <c r="AJ5579" i="13"/>
  <c r="AH5580" i="13"/>
  <c r="AI5580" i="13" s="1"/>
  <c r="AJ5580" i="13"/>
  <c r="AH5581" i="13"/>
  <c r="AI5581" i="13" s="1"/>
  <c r="AJ5581" i="13"/>
  <c r="AH5582" i="13"/>
  <c r="AI5582" i="13" s="1"/>
  <c r="AJ5582" i="13"/>
  <c r="AH5583" i="13"/>
  <c r="AI5583" i="13" s="1"/>
  <c r="AJ5583" i="13"/>
  <c r="AH5584" i="13"/>
  <c r="AI5584" i="13" s="1"/>
  <c r="AJ5584" i="13"/>
  <c r="AH5585" i="13"/>
  <c r="AI5585" i="13" s="1"/>
  <c r="AJ5585" i="13"/>
  <c r="AH5586" i="13"/>
  <c r="AI5586" i="13" s="1"/>
  <c r="AJ5586" i="13"/>
  <c r="AH5587" i="13"/>
  <c r="AI5587" i="13" s="1"/>
  <c r="AJ5587" i="13"/>
  <c r="AH5588" i="13"/>
  <c r="AI5588" i="13" s="1"/>
  <c r="AJ5588" i="13"/>
  <c r="AH5589" i="13"/>
  <c r="AI5589" i="13" s="1"/>
  <c r="AJ5589" i="13"/>
  <c r="AH5590" i="13"/>
  <c r="AI5590" i="13" s="1"/>
  <c r="AJ5590" i="13"/>
  <c r="AH5591" i="13"/>
  <c r="AI5591" i="13" s="1"/>
  <c r="AJ5591" i="13"/>
  <c r="AH5592" i="13"/>
  <c r="AI5592" i="13" s="1"/>
  <c r="AJ5592" i="13"/>
  <c r="AH5593" i="13"/>
  <c r="AI5593" i="13" s="1"/>
  <c r="AJ5593" i="13"/>
  <c r="AH5594" i="13"/>
  <c r="AI5594" i="13" s="1"/>
  <c r="AJ5594" i="13"/>
  <c r="AH5595" i="13"/>
  <c r="AI5595" i="13" s="1"/>
  <c r="AJ5595" i="13"/>
  <c r="AH5596" i="13"/>
  <c r="AI5596" i="13" s="1"/>
  <c r="AJ5596" i="13"/>
  <c r="AH5597" i="13"/>
  <c r="AI5597" i="13" s="1"/>
  <c r="AJ5597" i="13"/>
  <c r="AH5598" i="13"/>
  <c r="AI5598" i="13" s="1"/>
  <c r="AJ5598" i="13"/>
  <c r="AH5599" i="13"/>
  <c r="AI5599" i="13" s="1"/>
  <c r="AJ5599" i="13"/>
  <c r="AH5600" i="13"/>
  <c r="AI5600" i="13" s="1"/>
  <c r="AJ5600" i="13"/>
  <c r="AH5601" i="13"/>
  <c r="AI5601" i="13" s="1"/>
  <c r="AJ5601" i="13"/>
  <c r="AH5602" i="13"/>
  <c r="AI5602" i="13" s="1"/>
  <c r="AJ5602" i="13"/>
  <c r="AH5603" i="13"/>
  <c r="AI5603" i="13" s="1"/>
  <c r="AJ5603" i="13"/>
  <c r="AH5604" i="13"/>
  <c r="AI5604" i="13" s="1"/>
  <c r="AJ5604" i="13"/>
  <c r="AH5605" i="13"/>
  <c r="AI5605" i="13" s="1"/>
  <c r="AJ5605" i="13"/>
  <c r="AH5606" i="13"/>
  <c r="AI5606" i="13" s="1"/>
  <c r="AJ5606" i="13"/>
  <c r="AH5607" i="13"/>
  <c r="AI5607" i="13" s="1"/>
  <c r="AJ5607" i="13"/>
  <c r="AH5608" i="13"/>
  <c r="AI5608" i="13" s="1"/>
  <c r="AJ5608" i="13"/>
  <c r="AH5609" i="13"/>
  <c r="AI5609" i="13" s="1"/>
  <c r="AJ5609" i="13"/>
  <c r="AH5610" i="13"/>
  <c r="AI5610" i="13" s="1"/>
  <c r="AJ5610" i="13"/>
  <c r="AH5611" i="13"/>
  <c r="AI5611" i="13" s="1"/>
  <c r="AJ5611" i="13"/>
  <c r="AH5612" i="13"/>
  <c r="AI5612" i="13" s="1"/>
  <c r="AJ5612" i="13"/>
  <c r="AH5613" i="13"/>
  <c r="AI5613" i="13" s="1"/>
  <c r="AJ5613" i="13"/>
  <c r="AH5614" i="13"/>
  <c r="AI5614" i="13" s="1"/>
  <c r="AJ5614" i="13"/>
  <c r="AH5615" i="13"/>
  <c r="AI5615" i="13" s="1"/>
  <c r="AJ5615" i="13"/>
  <c r="AH5616" i="13"/>
  <c r="AI5616" i="13" s="1"/>
  <c r="AJ5616" i="13"/>
  <c r="AH5617" i="13"/>
  <c r="AI5617" i="13" s="1"/>
  <c r="AJ5617" i="13"/>
  <c r="AH5618" i="13"/>
  <c r="AI5618" i="13" s="1"/>
  <c r="AJ5618" i="13"/>
  <c r="AH5619" i="13"/>
  <c r="AI5619" i="13" s="1"/>
  <c r="AJ5619" i="13"/>
  <c r="AH5620" i="13"/>
  <c r="AI5620" i="13" s="1"/>
  <c r="AJ5620" i="13"/>
  <c r="AH5621" i="13"/>
  <c r="AI5621" i="13" s="1"/>
  <c r="AJ5621" i="13"/>
  <c r="AH5622" i="13"/>
  <c r="AI5622" i="13" s="1"/>
  <c r="AJ5622" i="13"/>
  <c r="AH5623" i="13"/>
  <c r="AI5623" i="13" s="1"/>
  <c r="AJ5623" i="13"/>
  <c r="AH5624" i="13"/>
  <c r="AI5624" i="13" s="1"/>
  <c r="AJ5624" i="13"/>
  <c r="AH5625" i="13"/>
  <c r="AI5625" i="13" s="1"/>
  <c r="AJ5625" i="13"/>
  <c r="AH5626" i="13"/>
  <c r="AI5626" i="13" s="1"/>
  <c r="AJ5626" i="13"/>
  <c r="AH5627" i="13"/>
  <c r="AI5627" i="13" s="1"/>
  <c r="AJ5627" i="13"/>
  <c r="AH5628" i="13"/>
  <c r="AI5628" i="13" s="1"/>
  <c r="AJ5628" i="13"/>
  <c r="AH5629" i="13"/>
  <c r="AI5629" i="13" s="1"/>
  <c r="AJ5629" i="13"/>
  <c r="AH5630" i="13"/>
  <c r="AI5630" i="13" s="1"/>
  <c r="AJ5630" i="13"/>
  <c r="AH5631" i="13"/>
  <c r="AI5631" i="13" s="1"/>
  <c r="AJ5631" i="13"/>
  <c r="AH5632" i="13"/>
  <c r="AI5632" i="13" s="1"/>
  <c r="AJ5632" i="13"/>
  <c r="AH5633" i="13"/>
  <c r="AI5633" i="13" s="1"/>
  <c r="AJ5633" i="13"/>
  <c r="AH5634" i="13"/>
  <c r="AI5634" i="13" s="1"/>
  <c r="AJ5634" i="13"/>
  <c r="AH5635" i="13"/>
  <c r="AI5635" i="13" s="1"/>
  <c r="AJ5635" i="13"/>
  <c r="AH5636" i="13"/>
  <c r="AI5636" i="13" s="1"/>
  <c r="AJ5636" i="13"/>
  <c r="AH5637" i="13"/>
  <c r="AI5637" i="13" s="1"/>
  <c r="AJ5637" i="13"/>
  <c r="AH5638" i="13"/>
  <c r="AI5638" i="13" s="1"/>
  <c r="AJ5638" i="13"/>
  <c r="AH5639" i="13"/>
  <c r="AI5639" i="13" s="1"/>
  <c r="AJ5639" i="13"/>
  <c r="AH5640" i="13"/>
  <c r="AI5640" i="13" s="1"/>
  <c r="AJ5640" i="13"/>
  <c r="AH5641" i="13"/>
  <c r="AI5641" i="13" s="1"/>
  <c r="AJ5641" i="13"/>
  <c r="AH5642" i="13"/>
  <c r="AI5642" i="13" s="1"/>
  <c r="AJ5642" i="13"/>
  <c r="AH5643" i="13"/>
  <c r="AI5643" i="13" s="1"/>
  <c r="AJ5643" i="13"/>
  <c r="AH5644" i="13"/>
  <c r="AI5644" i="13" s="1"/>
  <c r="AJ5644" i="13"/>
  <c r="AH5645" i="13"/>
  <c r="AI5645" i="13" s="1"/>
  <c r="AJ5645" i="13"/>
  <c r="AH5646" i="13"/>
  <c r="AI5646" i="13" s="1"/>
  <c r="AJ5646" i="13"/>
  <c r="AH5647" i="13"/>
  <c r="AI5647" i="13" s="1"/>
  <c r="AJ5647" i="13"/>
  <c r="AH5648" i="13"/>
  <c r="AI5648" i="13" s="1"/>
  <c r="AJ5648" i="13"/>
  <c r="AH5649" i="13"/>
  <c r="AI5649" i="13" s="1"/>
  <c r="AJ5649" i="13"/>
  <c r="AH5650" i="13"/>
  <c r="AI5650" i="13" s="1"/>
  <c r="AJ5650" i="13"/>
  <c r="AH5651" i="13"/>
  <c r="AI5651" i="13" s="1"/>
  <c r="AJ5651" i="13"/>
  <c r="AH5652" i="13"/>
  <c r="AI5652" i="13" s="1"/>
  <c r="AJ5652" i="13"/>
  <c r="AH5653" i="13"/>
  <c r="AI5653" i="13" s="1"/>
  <c r="AJ5653" i="13"/>
  <c r="AH5654" i="13"/>
  <c r="AI5654" i="13" s="1"/>
  <c r="AJ5654" i="13"/>
  <c r="AH5655" i="13"/>
  <c r="AI5655" i="13" s="1"/>
  <c r="AJ5655" i="13"/>
  <c r="AH5656" i="13"/>
  <c r="AI5656" i="13" s="1"/>
  <c r="AJ5656" i="13"/>
  <c r="AH5657" i="13"/>
  <c r="AI5657" i="13" s="1"/>
  <c r="AJ5657" i="13"/>
  <c r="AH5658" i="13"/>
  <c r="AI5658" i="13" s="1"/>
  <c r="AJ5658" i="13"/>
  <c r="AH5659" i="13"/>
  <c r="AI5659" i="13" s="1"/>
  <c r="AJ5659" i="13"/>
  <c r="AH5660" i="13"/>
  <c r="AI5660" i="13" s="1"/>
  <c r="AJ5660" i="13"/>
  <c r="AH5661" i="13"/>
  <c r="AI5661" i="13" s="1"/>
  <c r="AJ5661" i="13"/>
  <c r="AH5662" i="13"/>
  <c r="AI5662" i="13" s="1"/>
  <c r="AJ5662" i="13"/>
  <c r="AH5663" i="13"/>
  <c r="AI5663" i="13" s="1"/>
  <c r="AJ5663" i="13"/>
  <c r="AH5664" i="13"/>
  <c r="AI5664" i="13" s="1"/>
  <c r="AJ5664" i="13"/>
  <c r="AH5665" i="13"/>
  <c r="AI5665" i="13" s="1"/>
  <c r="AJ5665" i="13"/>
  <c r="AH5666" i="13"/>
  <c r="AI5666" i="13" s="1"/>
  <c r="AJ5666" i="13"/>
  <c r="AH5667" i="13"/>
  <c r="AI5667" i="13" s="1"/>
  <c r="AJ5667" i="13"/>
  <c r="AH5668" i="13"/>
  <c r="AI5668" i="13" s="1"/>
  <c r="AJ5668" i="13"/>
  <c r="AH5669" i="13"/>
  <c r="AI5669" i="13" s="1"/>
  <c r="AJ5669" i="13"/>
  <c r="AH5670" i="13"/>
  <c r="AI5670" i="13" s="1"/>
  <c r="AJ5670" i="13"/>
  <c r="AH5671" i="13"/>
  <c r="AI5671" i="13" s="1"/>
  <c r="AJ5671" i="13"/>
  <c r="AH5672" i="13"/>
  <c r="AI5672" i="13" s="1"/>
  <c r="AJ5672" i="13"/>
  <c r="AH5673" i="13"/>
  <c r="AI5673" i="13" s="1"/>
  <c r="AJ5673" i="13"/>
  <c r="AH5674" i="13"/>
  <c r="AI5674" i="13" s="1"/>
  <c r="AJ5674" i="13"/>
  <c r="AH5675" i="13"/>
  <c r="AI5675" i="13" s="1"/>
  <c r="AJ5675" i="13"/>
  <c r="AH5676" i="13"/>
  <c r="AI5676" i="13" s="1"/>
  <c r="AJ5676" i="13"/>
  <c r="AH5677" i="13"/>
  <c r="AI5677" i="13" s="1"/>
  <c r="AJ5677" i="13"/>
  <c r="AH5678" i="13"/>
  <c r="AI5678" i="13" s="1"/>
  <c r="AJ5678" i="13"/>
  <c r="AH5679" i="13"/>
  <c r="AI5679" i="13" s="1"/>
  <c r="AJ5679" i="13"/>
  <c r="AH5680" i="13"/>
  <c r="AI5680" i="13" s="1"/>
  <c r="AJ5680" i="13"/>
  <c r="AH5681" i="13"/>
  <c r="AI5681" i="13" s="1"/>
  <c r="AJ5681" i="13"/>
  <c r="AH5682" i="13"/>
  <c r="AI5682" i="13" s="1"/>
  <c r="AJ5682" i="13"/>
  <c r="AH5683" i="13"/>
  <c r="AI5683" i="13" s="1"/>
  <c r="AJ5683" i="13"/>
  <c r="AH5684" i="13"/>
  <c r="AI5684" i="13" s="1"/>
  <c r="AJ5684" i="13"/>
  <c r="AH5685" i="13"/>
  <c r="AI5685" i="13" s="1"/>
  <c r="AJ5685" i="13"/>
  <c r="AH5686" i="13"/>
  <c r="AI5686" i="13" s="1"/>
  <c r="AJ5686" i="13"/>
  <c r="AH5687" i="13"/>
  <c r="AI5687" i="13" s="1"/>
  <c r="AJ5687" i="13"/>
  <c r="AH5688" i="13"/>
  <c r="AI5688" i="13" s="1"/>
  <c r="AJ5688" i="13"/>
  <c r="AH5689" i="13"/>
  <c r="AI5689" i="13" s="1"/>
  <c r="AJ5689" i="13"/>
  <c r="AH5690" i="13"/>
  <c r="AI5690" i="13" s="1"/>
  <c r="AJ5690" i="13"/>
  <c r="AH5691" i="13"/>
  <c r="AI5691" i="13" s="1"/>
  <c r="AJ5691" i="13"/>
  <c r="AH5692" i="13"/>
  <c r="AI5692" i="13" s="1"/>
  <c r="AJ5692" i="13"/>
  <c r="AH5693" i="13"/>
  <c r="AI5693" i="13" s="1"/>
  <c r="AJ5693" i="13"/>
  <c r="AH5694" i="13"/>
  <c r="AI5694" i="13" s="1"/>
  <c r="AJ5694" i="13"/>
  <c r="AH5695" i="13"/>
  <c r="AI5695" i="13" s="1"/>
  <c r="AJ5695" i="13"/>
  <c r="AH5696" i="13"/>
  <c r="AI5696" i="13" s="1"/>
  <c r="AJ5696" i="13"/>
  <c r="AH5697" i="13"/>
  <c r="AI5697" i="13" s="1"/>
  <c r="AJ5697" i="13"/>
  <c r="AH5698" i="13"/>
  <c r="AI5698" i="13" s="1"/>
  <c r="AJ5698" i="13"/>
  <c r="AH5699" i="13"/>
  <c r="AI5699" i="13" s="1"/>
  <c r="AJ5699" i="13"/>
  <c r="AH5700" i="13"/>
  <c r="AI5700" i="13" s="1"/>
  <c r="AJ5700" i="13"/>
  <c r="AH5701" i="13"/>
  <c r="AI5701" i="13" s="1"/>
  <c r="AJ5701" i="13"/>
  <c r="AH5702" i="13"/>
  <c r="AI5702" i="13" s="1"/>
  <c r="AJ5702" i="13"/>
  <c r="AH5703" i="13"/>
  <c r="AI5703" i="13" s="1"/>
  <c r="AJ5703" i="13"/>
  <c r="AH5704" i="13"/>
  <c r="AI5704" i="13" s="1"/>
  <c r="AJ5704" i="13"/>
  <c r="AH5705" i="13"/>
  <c r="AI5705" i="13" s="1"/>
  <c r="AJ5705" i="13"/>
  <c r="AH5706" i="13"/>
  <c r="AI5706" i="13" s="1"/>
  <c r="AJ5706" i="13"/>
  <c r="AH5707" i="13"/>
  <c r="AI5707" i="13" s="1"/>
  <c r="AJ5707" i="13"/>
  <c r="AH5708" i="13"/>
  <c r="AI5708" i="13" s="1"/>
  <c r="AJ5708" i="13"/>
  <c r="AH5709" i="13"/>
  <c r="AI5709" i="13" s="1"/>
  <c r="AJ5709" i="13"/>
  <c r="AH5710" i="13"/>
  <c r="AI5710" i="13" s="1"/>
  <c r="AJ5710" i="13"/>
  <c r="AH5711" i="13"/>
  <c r="AI5711" i="13" s="1"/>
  <c r="AJ5711" i="13"/>
  <c r="AH5712" i="13"/>
  <c r="AI5712" i="13" s="1"/>
  <c r="AJ5712" i="13"/>
  <c r="AH5713" i="13"/>
  <c r="AI5713" i="13" s="1"/>
  <c r="AJ5713" i="13"/>
  <c r="AH5714" i="13"/>
  <c r="AI5714" i="13" s="1"/>
  <c r="AJ5714" i="13"/>
  <c r="AH5715" i="13"/>
  <c r="AI5715" i="13" s="1"/>
  <c r="AJ5715" i="13"/>
  <c r="AH5716" i="13"/>
  <c r="AI5716" i="13" s="1"/>
  <c r="AJ5716" i="13"/>
  <c r="AH5717" i="13"/>
  <c r="AI5717" i="13" s="1"/>
  <c r="AJ5717" i="13"/>
  <c r="AH5718" i="13"/>
  <c r="AI5718" i="13" s="1"/>
  <c r="AJ5718" i="13"/>
  <c r="AH5719" i="13"/>
  <c r="AI5719" i="13" s="1"/>
  <c r="AJ5719" i="13"/>
  <c r="AH5720" i="13"/>
  <c r="AI5720" i="13" s="1"/>
  <c r="AJ5720" i="13"/>
  <c r="AH5721" i="13"/>
  <c r="AI5721" i="13" s="1"/>
  <c r="AJ5721" i="13"/>
  <c r="AH5722" i="13"/>
  <c r="AI5722" i="13" s="1"/>
  <c r="AJ5722" i="13"/>
  <c r="AH5723" i="13"/>
  <c r="AI5723" i="13" s="1"/>
  <c r="AJ5723" i="13"/>
  <c r="AH5724" i="13"/>
  <c r="AI5724" i="13" s="1"/>
  <c r="AJ5724" i="13"/>
  <c r="AH5725" i="13"/>
  <c r="AI5725" i="13" s="1"/>
  <c r="AJ5725" i="13"/>
  <c r="AH5726" i="13"/>
  <c r="AI5726" i="13" s="1"/>
  <c r="AJ5726" i="13"/>
  <c r="AH5727" i="13"/>
  <c r="AI5727" i="13" s="1"/>
  <c r="AJ5727" i="13"/>
  <c r="AH5728" i="13"/>
  <c r="AI5728" i="13" s="1"/>
  <c r="AJ5728" i="13"/>
  <c r="AH5729" i="13"/>
  <c r="AI5729" i="13" s="1"/>
  <c r="AJ5729" i="13"/>
  <c r="AH5730" i="13"/>
  <c r="AI5730" i="13" s="1"/>
  <c r="AJ5730" i="13"/>
  <c r="AH5731" i="13"/>
  <c r="AI5731" i="13" s="1"/>
  <c r="AJ5731" i="13"/>
  <c r="AH5732" i="13"/>
  <c r="AI5732" i="13" s="1"/>
  <c r="AJ5732" i="13"/>
  <c r="AH5733" i="13"/>
  <c r="AI5733" i="13" s="1"/>
  <c r="AJ5733" i="13"/>
  <c r="AH5734" i="13"/>
  <c r="AI5734" i="13" s="1"/>
  <c r="AJ5734" i="13"/>
  <c r="AH5735" i="13"/>
  <c r="AI5735" i="13" s="1"/>
  <c r="AJ5735" i="13"/>
  <c r="AH5736" i="13"/>
  <c r="AI5736" i="13" s="1"/>
  <c r="AJ5736" i="13"/>
  <c r="AH5737" i="13"/>
  <c r="AI5737" i="13" s="1"/>
  <c r="AJ5737" i="13"/>
  <c r="AH5738" i="13"/>
  <c r="AI5738" i="13" s="1"/>
  <c r="AJ5738" i="13"/>
  <c r="AH5739" i="13"/>
  <c r="AI5739" i="13" s="1"/>
  <c r="AJ5739" i="13"/>
  <c r="AH5740" i="13"/>
  <c r="AI5740" i="13" s="1"/>
  <c r="AJ5740" i="13"/>
  <c r="AH5741" i="13"/>
  <c r="AI5741" i="13" s="1"/>
  <c r="AJ5741" i="13"/>
  <c r="AH5742" i="13"/>
  <c r="AI5742" i="13" s="1"/>
  <c r="AJ5742" i="13"/>
  <c r="AH5743" i="13"/>
  <c r="AI5743" i="13" s="1"/>
  <c r="AJ5743" i="13"/>
  <c r="AH5744" i="13"/>
  <c r="AI5744" i="13" s="1"/>
  <c r="AJ5744" i="13"/>
  <c r="AH5745" i="13"/>
  <c r="AI5745" i="13" s="1"/>
  <c r="AJ5745" i="13"/>
  <c r="AH5746" i="13"/>
  <c r="AI5746" i="13" s="1"/>
  <c r="AJ5746" i="13"/>
  <c r="AH5747" i="13"/>
  <c r="AI5747" i="13" s="1"/>
  <c r="AJ5747" i="13"/>
  <c r="AH5748" i="13"/>
  <c r="AI5748" i="13" s="1"/>
  <c r="AJ5748" i="13"/>
  <c r="AH5749" i="13"/>
  <c r="AI5749" i="13" s="1"/>
  <c r="AJ5749" i="13"/>
  <c r="AH5750" i="13"/>
  <c r="AI5750" i="13" s="1"/>
  <c r="AJ5750" i="13"/>
  <c r="AH5751" i="13"/>
  <c r="AI5751" i="13" s="1"/>
  <c r="AJ5751" i="13"/>
  <c r="AH5752" i="13"/>
  <c r="AI5752" i="13" s="1"/>
  <c r="AJ5752" i="13"/>
  <c r="AH5753" i="13"/>
  <c r="AI5753" i="13" s="1"/>
  <c r="AJ5753" i="13"/>
  <c r="AH5754" i="13"/>
  <c r="AI5754" i="13" s="1"/>
  <c r="AJ5754" i="13"/>
  <c r="AH5755" i="13"/>
  <c r="AI5755" i="13" s="1"/>
  <c r="AJ5755" i="13"/>
  <c r="AH5756" i="13"/>
  <c r="AI5756" i="13" s="1"/>
  <c r="AJ5756" i="13"/>
  <c r="AH5757" i="13"/>
  <c r="AI5757" i="13" s="1"/>
  <c r="AJ5757" i="13"/>
  <c r="AH5758" i="13"/>
  <c r="AI5758" i="13" s="1"/>
  <c r="AJ5758" i="13"/>
  <c r="AH5759" i="13"/>
  <c r="AI5759" i="13" s="1"/>
  <c r="AJ5759" i="13"/>
  <c r="AH5760" i="13"/>
  <c r="AI5760" i="13" s="1"/>
  <c r="AJ5760" i="13"/>
  <c r="AH5761" i="13"/>
  <c r="AI5761" i="13" s="1"/>
  <c r="AJ5761" i="13"/>
  <c r="AH5762" i="13"/>
  <c r="AI5762" i="13" s="1"/>
  <c r="AJ5762" i="13"/>
  <c r="AH5763" i="13"/>
  <c r="AI5763" i="13" s="1"/>
  <c r="AJ5763" i="13"/>
  <c r="AH5764" i="13"/>
  <c r="AI5764" i="13" s="1"/>
  <c r="AJ5764" i="13"/>
  <c r="AH5765" i="13"/>
  <c r="AI5765" i="13" s="1"/>
  <c r="AJ5765" i="13"/>
  <c r="AH5766" i="13"/>
  <c r="AI5766" i="13" s="1"/>
  <c r="AJ5766" i="13"/>
  <c r="AH5767" i="13"/>
  <c r="AI5767" i="13" s="1"/>
  <c r="AJ5767" i="13"/>
  <c r="AH5768" i="13"/>
  <c r="AI5768" i="13" s="1"/>
  <c r="AJ5768" i="13"/>
  <c r="AH5769" i="13"/>
  <c r="AI5769" i="13" s="1"/>
  <c r="AJ5769" i="13"/>
  <c r="AH5770" i="13"/>
  <c r="AI5770" i="13" s="1"/>
  <c r="AJ5770" i="13"/>
  <c r="AH5771" i="13"/>
  <c r="AI5771" i="13" s="1"/>
  <c r="AJ5771" i="13"/>
  <c r="AH5772" i="13"/>
  <c r="AI5772" i="13" s="1"/>
  <c r="AJ5772" i="13"/>
  <c r="AH5773" i="13"/>
  <c r="AI5773" i="13" s="1"/>
  <c r="AJ5773" i="13"/>
  <c r="AH5774" i="13"/>
  <c r="AI5774" i="13" s="1"/>
  <c r="AJ5774" i="13"/>
  <c r="AH5775" i="13"/>
  <c r="AI5775" i="13" s="1"/>
  <c r="AJ5775" i="13"/>
  <c r="AH5776" i="13"/>
  <c r="AI5776" i="13" s="1"/>
  <c r="AJ5776" i="13"/>
  <c r="AH5777" i="13"/>
  <c r="AI5777" i="13" s="1"/>
  <c r="AJ5777" i="13"/>
  <c r="AH5778" i="13"/>
  <c r="AI5778" i="13" s="1"/>
  <c r="AJ5778" i="13"/>
  <c r="AH5779" i="13"/>
  <c r="AI5779" i="13" s="1"/>
  <c r="AJ5779" i="13"/>
  <c r="AH5780" i="13"/>
  <c r="AI5780" i="13" s="1"/>
  <c r="AJ5780" i="13"/>
  <c r="AH5781" i="13"/>
  <c r="AI5781" i="13" s="1"/>
  <c r="AJ5781" i="13"/>
  <c r="AH5782" i="13"/>
  <c r="AI5782" i="13" s="1"/>
  <c r="AJ5782" i="13"/>
  <c r="AH5783" i="13"/>
  <c r="AI5783" i="13" s="1"/>
  <c r="AJ5783" i="13"/>
  <c r="AH5784" i="13"/>
  <c r="AI5784" i="13" s="1"/>
  <c r="AJ5784" i="13"/>
  <c r="AH5785" i="13"/>
  <c r="AI5785" i="13" s="1"/>
  <c r="AJ5785" i="13"/>
  <c r="AH5786" i="13"/>
  <c r="AI5786" i="13" s="1"/>
  <c r="AJ5786" i="13"/>
  <c r="AH5787" i="13"/>
  <c r="AI5787" i="13" s="1"/>
  <c r="AJ5787" i="13"/>
  <c r="AH5788" i="13"/>
  <c r="AI5788" i="13" s="1"/>
  <c r="AJ5788" i="13"/>
  <c r="AH5789" i="13"/>
  <c r="AI5789" i="13" s="1"/>
  <c r="AJ5789" i="13"/>
  <c r="AH5790" i="13"/>
  <c r="AI5790" i="13" s="1"/>
  <c r="AJ5790" i="13"/>
  <c r="AH5791" i="13"/>
  <c r="AI5791" i="13" s="1"/>
  <c r="AJ5791" i="13"/>
  <c r="AH5792" i="13"/>
  <c r="AI5792" i="13" s="1"/>
  <c r="AJ5792" i="13"/>
  <c r="AH5793" i="13"/>
  <c r="AI5793" i="13" s="1"/>
  <c r="AJ5793" i="13"/>
  <c r="AH5794" i="13"/>
  <c r="AI5794" i="13" s="1"/>
  <c r="AJ5794" i="13"/>
  <c r="AH5795" i="13"/>
  <c r="AI5795" i="13" s="1"/>
  <c r="AJ5795" i="13"/>
  <c r="AH5796" i="13"/>
  <c r="AI5796" i="13" s="1"/>
  <c r="AJ5796" i="13"/>
  <c r="AH5797" i="13"/>
  <c r="AI5797" i="13" s="1"/>
  <c r="AJ5797" i="13"/>
  <c r="AH5798" i="13"/>
  <c r="AI5798" i="13" s="1"/>
  <c r="AJ5798" i="13"/>
  <c r="AH5799" i="13"/>
  <c r="AI5799" i="13" s="1"/>
  <c r="AJ5799" i="13"/>
  <c r="AH5800" i="13"/>
  <c r="AI5800" i="13" s="1"/>
  <c r="AJ5800" i="13"/>
  <c r="AH5801" i="13"/>
  <c r="AI5801" i="13" s="1"/>
  <c r="AJ5801" i="13"/>
  <c r="AH5802" i="13"/>
  <c r="AI5802" i="13" s="1"/>
  <c r="AJ5802" i="13"/>
  <c r="AH5803" i="13"/>
  <c r="AI5803" i="13" s="1"/>
  <c r="AJ5803" i="13"/>
  <c r="AH5804" i="13"/>
  <c r="AI5804" i="13" s="1"/>
  <c r="AJ5804" i="13"/>
  <c r="AH5805" i="13"/>
  <c r="AI5805" i="13" s="1"/>
  <c r="AJ5805" i="13"/>
  <c r="AH5806" i="13"/>
  <c r="AI5806" i="13" s="1"/>
  <c r="AJ5806" i="13"/>
  <c r="AH5807" i="13"/>
  <c r="AI5807" i="13" s="1"/>
  <c r="AJ5807" i="13"/>
  <c r="AH5808" i="13"/>
  <c r="AI5808" i="13" s="1"/>
  <c r="AJ5808" i="13"/>
  <c r="AH5809" i="13"/>
  <c r="AI5809" i="13" s="1"/>
  <c r="AJ5809" i="13"/>
  <c r="AH5810" i="13"/>
  <c r="AI5810" i="13" s="1"/>
  <c r="AJ5810" i="13"/>
  <c r="AH5811" i="13"/>
  <c r="AI5811" i="13" s="1"/>
  <c r="AJ5811" i="13"/>
  <c r="AH5812" i="13"/>
  <c r="AI5812" i="13" s="1"/>
  <c r="AJ5812" i="13"/>
  <c r="AH5813" i="13"/>
  <c r="AI5813" i="13" s="1"/>
  <c r="AJ5813" i="13"/>
  <c r="AH5814" i="13"/>
  <c r="AI5814" i="13" s="1"/>
  <c r="AJ5814" i="13"/>
  <c r="AH5815" i="13"/>
  <c r="AI5815" i="13" s="1"/>
  <c r="AJ5815" i="13"/>
  <c r="AH5816" i="13"/>
  <c r="AI5816" i="13" s="1"/>
  <c r="AJ5816" i="13"/>
  <c r="AH5817" i="13"/>
  <c r="AI5817" i="13" s="1"/>
  <c r="AJ5817" i="13"/>
  <c r="AH5818" i="13"/>
  <c r="AI5818" i="13" s="1"/>
  <c r="AJ5818" i="13"/>
  <c r="AH5819" i="13"/>
  <c r="AI5819" i="13" s="1"/>
  <c r="AJ5819" i="13"/>
  <c r="AH5820" i="13"/>
  <c r="AI5820" i="13" s="1"/>
  <c r="AJ5820" i="13"/>
  <c r="AH5821" i="13"/>
  <c r="AI5821" i="13" s="1"/>
  <c r="AJ5821" i="13"/>
  <c r="AH5822" i="13"/>
  <c r="AI5822" i="13" s="1"/>
  <c r="AJ5822" i="13"/>
  <c r="AH5823" i="13"/>
  <c r="AI5823" i="13" s="1"/>
  <c r="AJ5823" i="13"/>
  <c r="AH5824" i="13"/>
  <c r="AI5824" i="13" s="1"/>
  <c r="AJ5824" i="13"/>
  <c r="AH5825" i="13"/>
  <c r="AI5825" i="13" s="1"/>
  <c r="AJ5825" i="13"/>
  <c r="AH5826" i="13"/>
  <c r="AI5826" i="13" s="1"/>
  <c r="AJ5826" i="13"/>
  <c r="AH5827" i="13"/>
  <c r="AI5827" i="13" s="1"/>
  <c r="AJ5827" i="13"/>
  <c r="AH5828" i="13"/>
  <c r="AI5828" i="13" s="1"/>
  <c r="AJ5828" i="13"/>
  <c r="AH5829" i="13"/>
  <c r="AI5829" i="13" s="1"/>
  <c r="AJ5829" i="13"/>
  <c r="AH5830" i="13"/>
  <c r="AI5830" i="13" s="1"/>
  <c r="AJ5830" i="13"/>
  <c r="AH5831" i="13"/>
  <c r="AI5831" i="13" s="1"/>
  <c r="AJ5831" i="13"/>
  <c r="AH5832" i="13"/>
  <c r="AI5832" i="13" s="1"/>
  <c r="AJ5832" i="13"/>
  <c r="AH5833" i="13"/>
  <c r="AI5833" i="13" s="1"/>
  <c r="AJ5833" i="13"/>
  <c r="AH5834" i="13"/>
  <c r="AI5834" i="13" s="1"/>
  <c r="AJ5834" i="13"/>
  <c r="AH5835" i="13"/>
  <c r="AI5835" i="13" s="1"/>
  <c r="AJ5835" i="13"/>
  <c r="AH5836" i="13"/>
  <c r="AI5836" i="13" s="1"/>
  <c r="AJ5836" i="13"/>
  <c r="AH5837" i="13"/>
  <c r="AI5837" i="13" s="1"/>
  <c r="AJ5837" i="13"/>
  <c r="AH5838" i="13"/>
  <c r="AI5838" i="13" s="1"/>
  <c r="AJ5838" i="13"/>
  <c r="AH5839" i="13"/>
  <c r="AI5839" i="13" s="1"/>
  <c r="AJ5839" i="13"/>
  <c r="AH5840" i="13"/>
  <c r="AI5840" i="13" s="1"/>
  <c r="AJ5840" i="13"/>
  <c r="AH5841" i="13"/>
  <c r="AI5841" i="13" s="1"/>
  <c r="AJ5841" i="13"/>
  <c r="AH5842" i="13"/>
  <c r="AI5842" i="13" s="1"/>
  <c r="AJ5842" i="13"/>
  <c r="AH5843" i="13"/>
  <c r="AI5843" i="13" s="1"/>
  <c r="AJ5843" i="13"/>
  <c r="AH5844" i="13"/>
  <c r="AI5844" i="13" s="1"/>
  <c r="AJ5844" i="13"/>
  <c r="AH5845" i="13"/>
  <c r="AI5845" i="13" s="1"/>
  <c r="AJ5845" i="13"/>
  <c r="AH5846" i="13"/>
  <c r="AI5846" i="13" s="1"/>
  <c r="AJ5846" i="13"/>
  <c r="AH5847" i="13"/>
  <c r="AI5847" i="13" s="1"/>
  <c r="AJ5847" i="13"/>
  <c r="AH5848" i="13"/>
  <c r="AI5848" i="13" s="1"/>
  <c r="AJ5848" i="13"/>
  <c r="AH5849" i="13"/>
  <c r="AI5849" i="13" s="1"/>
  <c r="AJ5849" i="13"/>
  <c r="AH5850" i="13"/>
  <c r="AI5850" i="13" s="1"/>
  <c r="AJ5850" i="13"/>
  <c r="AH5851" i="13"/>
  <c r="AI5851" i="13" s="1"/>
  <c r="AJ5851" i="13"/>
  <c r="AH5852" i="13"/>
  <c r="AI5852" i="13" s="1"/>
  <c r="AJ5852" i="13"/>
  <c r="AH5853" i="13"/>
  <c r="AI5853" i="13" s="1"/>
  <c r="AJ5853" i="13"/>
  <c r="AH5854" i="13"/>
  <c r="AI5854" i="13" s="1"/>
  <c r="AJ5854" i="13"/>
  <c r="AH5855" i="13"/>
  <c r="AI5855" i="13" s="1"/>
  <c r="AJ5855" i="13"/>
  <c r="AH5856" i="13"/>
  <c r="AI5856" i="13" s="1"/>
  <c r="AJ5856" i="13"/>
  <c r="AH5857" i="13"/>
  <c r="AI5857" i="13" s="1"/>
  <c r="AJ5857" i="13"/>
  <c r="AH5858" i="13"/>
  <c r="AI5858" i="13" s="1"/>
  <c r="AJ5858" i="13"/>
  <c r="AH5859" i="13"/>
  <c r="AI5859" i="13" s="1"/>
  <c r="AJ5859" i="13"/>
  <c r="AH5860" i="13"/>
  <c r="AI5860" i="13" s="1"/>
  <c r="AJ5860" i="13"/>
  <c r="AH5861" i="13"/>
  <c r="AI5861" i="13" s="1"/>
  <c r="AJ5861" i="13"/>
  <c r="AH5862" i="13"/>
  <c r="AI5862" i="13" s="1"/>
  <c r="AJ5862" i="13"/>
  <c r="AH5863" i="13"/>
  <c r="AI5863" i="13" s="1"/>
  <c r="AJ5863" i="13"/>
  <c r="AH5864" i="13"/>
  <c r="AI5864" i="13" s="1"/>
  <c r="AJ5864" i="13"/>
  <c r="AH5865" i="13"/>
  <c r="AI5865" i="13" s="1"/>
  <c r="AJ5865" i="13"/>
  <c r="AH5866" i="13"/>
  <c r="AI5866" i="13" s="1"/>
  <c r="AJ5866" i="13"/>
  <c r="AH5867" i="13"/>
  <c r="AI5867" i="13" s="1"/>
  <c r="AJ5867" i="13"/>
  <c r="AH5868" i="13"/>
  <c r="AI5868" i="13" s="1"/>
  <c r="AJ5868" i="13"/>
  <c r="AH5869" i="13"/>
  <c r="AI5869" i="13" s="1"/>
  <c r="AJ5869" i="13"/>
  <c r="AH5870" i="13"/>
  <c r="AI5870" i="13" s="1"/>
  <c r="AJ5870" i="13"/>
  <c r="AH5871" i="13"/>
  <c r="AI5871" i="13" s="1"/>
  <c r="AJ5871" i="13"/>
  <c r="AH5872" i="13"/>
  <c r="AI5872" i="13" s="1"/>
  <c r="AJ5872" i="13"/>
  <c r="AH5873" i="13"/>
  <c r="AI5873" i="13" s="1"/>
  <c r="AJ5873" i="13"/>
  <c r="AH5874" i="13"/>
  <c r="AI5874" i="13" s="1"/>
  <c r="AJ5874" i="13"/>
  <c r="AH5875" i="13"/>
  <c r="AI5875" i="13" s="1"/>
  <c r="AJ5875" i="13"/>
  <c r="AH5876" i="13"/>
  <c r="AI5876" i="13" s="1"/>
  <c r="AJ5876" i="13"/>
  <c r="AH5877" i="13"/>
  <c r="AI5877" i="13" s="1"/>
  <c r="AJ5877" i="13"/>
  <c r="AH5878" i="13"/>
  <c r="AI5878" i="13" s="1"/>
  <c r="AJ5878" i="13"/>
  <c r="AH5879" i="13"/>
  <c r="AI5879" i="13" s="1"/>
  <c r="AJ5879" i="13"/>
  <c r="AH5880" i="13"/>
  <c r="AI5880" i="13" s="1"/>
  <c r="AJ5880" i="13"/>
  <c r="AH5881" i="13"/>
  <c r="AI5881" i="13" s="1"/>
  <c r="AJ5881" i="13"/>
  <c r="AH5882" i="13"/>
  <c r="AI5882" i="13" s="1"/>
  <c r="AJ5882" i="13"/>
  <c r="AH5883" i="13"/>
  <c r="AI5883" i="13" s="1"/>
  <c r="AJ5883" i="13"/>
  <c r="AH5884" i="13"/>
  <c r="AI5884" i="13" s="1"/>
  <c r="AJ5884" i="13"/>
  <c r="AH5885" i="13"/>
  <c r="AI5885" i="13" s="1"/>
  <c r="AJ5885" i="13"/>
  <c r="AH5886" i="13"/>
  <c r="AI5886" i="13" s="1"/>
  <c r="AJ5886" i="13"/>
  <c r="AH5887" i="13"/>
  <c r="AI5887" i="13" s="1"/>
  <c r="AJ5887" i="13"/>
  <c r="AH5888" i="13"/>
  <c r="AI5888" i="13" s="1"/>
  <c r="AJ5888" i="13"/>
  <c r="AH5889" i="13"/>
  <c r="AI5889" i="13" s="1"/>
  <c r="AJ5889" i="13"/>
  <c r="AH5890" i="13"/>
  <c r="AI5890" i="13" s="1"/>
  <c r="AJ5890" i="13"/>
  <c r="AH5891" i="13"/>
  <c r="AI5891" i="13" s="1"/>
  <c r="AJ5891" i="13"/>
  <c r="AH5892" i="13"/>
  <c r="AI5892" i="13" s="1"/>
  <c r="AJ5892" i="13"/>
  <c r="AH5893" i="13"/>
  <c r="AI5893" i="13" s="1"/>
  <c r="AJ5893" i="13"/>
  <c r="AH5894" i="13"/>
  <c r="AI5894" i="13" s="1"/>
  <c r="AJ5894" i="13"/>
  <c r="AH5895" i="13"/>
  <c r="AI5895" i="13" s="1"/>
  <c r="AJ5895" i="13"/>
  <c r="AH5896" i="13"/>
  <c r="AI5896" i="13" s="1"/>
  <c r="AJ5896" i="13"/>
  <c r="AH5897" i="13"/>
  <c r="AI5897" i="13" s="1"/>
  <c r="AJ5897" i="13"/>
  <c r="AH5898" i="13"/>
  <c r="AI5898" i="13" s="1"/>
  <c r="AJ5898" i="13"/>
  <c r="AH5899" i="13"/>
  <c r="AI5899" i="13" s="1"/>
  <c r="AJ5899" i="13"/>
  <c r="AH5900" i="13"/>
  <c r="AI5900" i="13" s="1"/>
  <c r="AJ5900" i="13"/>
  <c r="AH5901" i="13"/>
  <c r="AI5901" i="13" s="1"/>
  <c r="AJ5901" i="13"/>
  <c r="AH5902" i="13"/>
  <c r="AI5902" i="13" s="1"/>
  <c r="AJ5902" i="13"/>
  <c r="AH5903" i="13"/>
  <c r="AI5903" i="13" s="1"/>
  <c r="AJ5903" i="13"/>
  <c r="AH5904" i="13"/>
  <c r="AI5904" i="13" s="1"/>
  <c r="AJ5904" i="13"/>
  <c r="AH5905" i="13"/>
  <c r="AI5905" i="13" s="1"/>
  <c r="AJ5905" i="13"/>
  <c r="AH5906" i="13"/>
  <c r="AI5906" i="13" s="1"/>
  <c r="AJ5906" i="13"/>
  <c r="AH5907" i="13"/>
  <c r="AI5907" i="13" s="1"/>
  <c r="AJ5907" i="13"/>
  <c r="AH5908" i="13"/>
  <c r="AI5908" i="13" s="1"/>
  <c r="AJ5908" i="13"/>
  <c r="AH5909" i="13"/>
  <c r="AI5909" i="13" s="1"/>
  <c r="AJ5909" i="13"/>
  <c r="AH5910" i="13"/>
  <c r="AI5910" i="13" s="1"/>
  <c r="AJ5910" i="13"/>
  <c r="AH5911" i="13"/>
  <c r="AI5911" i="13" s="1"/>
  <c r="AJ5911" i="13"/>
  <c r="AH5912" i="13"/>
  <c r="AI5912" i="13" s="1"/>
  <c r="AJ5912" i="13"/>
  <c r="AH5913" i="13"/>
  <c r="AI5913" i="13" s="1"/>
  <c r="AJ5913" i="13"/>
  <c r="AH5914" i="13"/>
  <c r="AI5914" i="13" s="1"/>
  <c r="AJ5914" i="13"/>
  <c r="AH5915" i="13"/>
  <c r="AI5915" i="13" s="1"/>
  <c r="AJ5915" i="13"/>
  <c r="AH5916" i="13"/>
  <c r="AI5916" i="13" s="1"/>
  <c r="AJ5916" i="13"/>
  <c r="AH5917" i="13"/>
  <c r="AI5917" i="13" s="1"/>
  <c r="AJ5917" i="13"/>
  <c r="AH5918" i="13"/>
  <c r="AI5918" i="13" s="1"/>
  <c r="AJ5918" i="13"/>
  <c r="AH5919" i="13"/>
  <c r="AI5919" i="13" s="1"/>
  <c r="AJ5919" i="13"/>
  <c r="AH5920" i="13"/>
  <c r="AI5920" i="13" s="1"/>
  <c r="AJ5920" i="13"/>
  <c r="AH5921" i="13"/>
  <c r="AI5921" i="13" s="1"/>
  <c r="AJ5921" i="13"/>
  <c r="AH5922" i="13"/>
  <c r="AI5922" i="13" s="1"/>
  <c r="AJ5922" i="13"/>
  <c r="AH5923" i="13"/>
  <c r="AI5923" i="13" s="1"/>
  <c r="AJ5923" i="13"/>
  <c r="AH5924" i="13"/>
  <c r="AI5924" i="13" s="1"/>
  <c r="AJ5924" i="13"/>
  <c r="AH5925" i="13"/>
  <c r="AI5925" i="13" s="1"/>
  <c r="AJ5925" i="13"/>
  <c r="AH5926" i="13"/>
  <c r="AI5926" i="13" s="1"/>
  <c r="AJ5926" i="13"/>
  <c r="AH5927" i="13"/>
  <c r="AI5927" i="13" s="1"/>
  <c r="AJ5927" i="13"/>
  <c r="AH5928" i="13"/>
  <c r="AI5928" i="13" s="1"/>
  <c r="AJ5928" i="13"/>
  <c r="AH5929" i="13"/>
  <c r="AI5929" i="13" s="1"/>
  <c r="AJ5929" i="13"/>
  <c r="AH5930" i="13"/>
  <c r="AI5930" i="13" s="1"/>
  <c r="AJ5930" i="13"/>
  <c r="AH5931" i="13"/>
  <c r="AI5931" i="13" s="1"/>
  <c r="AJ5931" i="13"/>
  <c r="AH5932" i="13"/>
  <c r="AI5932" i="13" s="1"/>
  <c r="AJ5932" i="13"/>
  <c r="AH5933" i="13"/>
  <c r="AI5933" i="13" s="1"/>
  <c r="AJ5933" i="13"/>
  <c r="AH5934" i="13"/>
  <c r="AI5934" i="13" s="1"/>
  <c r="AJ5934" i="13"/>
  <c r="AH5935" i="13"/>
  <c r="AI5935" i="13" s="1"/>
  <c r="AJ5935" i="13"/>
  <c r="AH5936" i="13"/>
  <c r="AI5936" i="13" s="1"/>
  <c r="AJ5936" i="13"/>
  <c r="AH5937" i="13"/>
  <c r="AI5937" i="13" s="1"/>
  <c r="AJ5937" i="13"/>
  <c r="AH5938" i="13"/>
  <c r="AI5938" i="13" s="1"/>
  <c r="AJ5938" i="13"/>
  <c r="AH5939" i="13"/>
  <c r="AI5939" i="13" s="1"/>
  <c r="AJ5939" i="13"/>
  <c r="AH5940" i="13"/>
  <c r="AI5940" i="13" s="1"/>
  <c r="AJ5940" i="13"/>
  <c r="AH5941" i="13"/>
  <c r="AI5941" i="13" s="1"/>
  <c r="AJ5941" i="13"/>
  <c r="AH5942" i="13"/>
  <c r="AI5942" i="13" s="1"/>
  <c r="AJ5942" i="13"/>
  <c r="AH5943" i="13"/>
  <c r="AI5943" i="13" s="1"/>
  <c r="AJ5943" i="13"/>
  <c r="AH5944" i="13"/>
  <c r="AI5944" i="13" s="1"/>
  <c r="AJ5944" i="13"/>
  <c r="AH5945" i="13"/>
  <c r="AI5945" i="13" s="1"/>
  <c r="AJ5945" i="13"/>
  <c r="AH5946" i="13"/>
  <c r="AI5946" i="13" s="1"/>
  <c r="AJ5946" i="13"/>
  <c r="AH5947" i="13"/>
  <c r="AI5947" i="13" s="1"/>
  <c r="AJ5947" i="13"/>
  <c r="AH5948" i="13"/>
  <c r="AI5948" i="13" s="1"/>
  <c r="AJ5948" i="13"/>
  <c r="AH5949" i="13"/>
  <c r="AI5949" i="13" s="1"/>
  <c r="AJ5949" i="13"/>
  <c r="AH5950" i="13"/>
  <c r="AI5950" i="13" s="1"/>
  <c r="AJ5950" i="13"/>
  <c r="AH5951" i="13"/>
  <c r="AI5951" i="13" s="1"/>
  <c r="AJ5951" i="13"/>
  <c r="AH5952" i="13"/>
  <c r="AI5952" i="13" s="1"/>
  <c r="AJ5952" i="13"/>
  <c r="AH5953" i="13"/>
  <c r="AI5953" i="13" s="1"/>
  <c r="AJ5953" i="13"/>
  <c r="AH5954" i="13"/>
  <c r="AI5954" i="13" s="1"/>
  <c r="AJ5954" i="13"/>
  <c r="AH5955" i="13"/>
  <c r="AI5955" i="13" s="1"/>
  <c r="AJ5955" i="13"/>
  <c r="AH5956" i="13"/>
  <c r="AI5956" i="13" s="1"/>
  <c r="AJ5956" i="13"/>
  <c r="AH5957" i="13"/>
  <c r="AI5957" i="13" s="1"/>
  <c r="AJ5957" i="13"/>
  <c r="AH5958" i="13"/>
  <c r="AI5958" i="13" s="1"/>
  <c r="AJ5958" i="13"/>
  <c r="AH5959" i="13"/>
  <c r="AI5959" i="13" s="1"/>
  <c r="AJ5959" i="13"/>
  <c r="AH5960" i="13"/>
  <c r="AI5960" i="13" s="1"/>
  <c r="AJ5960" i="13"/>
  <c r="AH5961" i="13"/>
  <c r="AI5961" i="13" s="1"/>
  <c r="AJ5961" i="13"/>
  <c r="AH5962" i="13"/>
  <c r="AI5962" i="13" s="1"/>
  <c r="AJ5962" i="13"/>
  <c r="AH5963" i="13"/>
  <c r="AI5963" i="13" s="1"/>
  <c r="AJ5963" i="13"/>
  <c r="AH5964" i="13"/>
  <c r="AI5964" i="13" s="1"/>
  <c r="AJ5964" i="13"/>
  <c r="AH5965" i="13"/>
  <c r="AI5965" i="13" s="1"/>
  <c r="AJ5965" i="13"/>
  <c r="AH5966" i="13"/>
  <c r="AI5966" i="13" s="1"/>
  <c r="AJ5966" i="13"/>
  <c r="AH5967" i="13"/>
  <c r="AI5967" i="13" s="1"/>
  <c r="AJ5967" i="13"/>
  <c r="AH5968" i="13"/>
  <c r="AI5968" i="13" s="1"/>
  <c r="AJ5968" i="13"/>
  <c r="AH5969" i="13"/>
  <c r="AI5969" i="13" s="1"/>
  <c r="AJ5969" i="13"/>
  <c r="AH5970" i="13"/>
  <c r="AI5970" i="13" s="1"/>
  <c r="AJ5970" i="13"/>
  <c r="AH5971" i="13"/>
  <c r="AI5971" i="13" s="1"/>
  <c r="AJ5971" i="13"/>
  <c r="AH5972" i="13"/>
  <c r="AI5972" i="13" s="1"/>
  <c r="AJ5972" i="13"/>
  <c r="AH5973" i="13"/>
  <c r="AI5973" i="13" s="1"/>
  <c r="AJ5973" i="13"/>
  <c r="AH5974" i="13"/>
  <c r="AI5974" i="13" s="1"/>
  <c r="AJ5974" i="13"/>
  <c r="AH5975" i="13"/>
  <c r="AI5975" i="13" s="1"/>
  <c r="AJ5975" i="13"/>
  <c r="AH5976" i="13"/>
  <c r="AI5976" i="13" s="1"/>
  <c r="AJ5976" i="13"/>
  <c r="AH5977" i="13"/>
  <c r="AI5977" i="13" s="1"/>
  <c r="AJ5977" i="13"/>
  <c r="AH5978" i="13"/>
  <c r="AI5978" i="13" s="1"/>
  <c r="AJ5978" i="13"/>
  <c r="AH5979" i="13"/>
  <c r="AI5979" i="13" s="1"/>
  <c r="AJ5979" i="13"/>
  <c r="AH5980" i="13"/>
  <c r="AI5980" i="13" s="1"/>
  <c r="AJ5980" i="13"/>
  <c r="AH5981" i="13"/>
  <c r="AI5981" i="13" s="1"/>
  <c r="AJ5981" i="13"/>
  <c r="AH5982" i="13"/>
  <c r="AI5982" i="13" s="1"/>
  <c r="AJ5982" i="13"/>
  <c r="AH5983" i="13"/>
  <c r="AI5983" i="13" s="1"/>
  <c r="AJ5983" i="13"/>
  <c r="AH5984" i="13"/>
  <c r="AI5984" i="13" s="1"/>
  <c r="AJ5984" i="13"/>
  <c r="AH5985" i="13"/>
  <c r="AI5985" i="13" s="1"/>
  <c r="AJ5985" i="13"/>
  <c r="AH5986" i="13"/>
  <c r="AI5986" i="13" s="1"/>
  <c r="AJ5986" i="13"/>
  <c r="AH5987" i="13"/>
  <c r="AI5987" i="13" s="1"/>
  <c r="AJ5987" i="13"/>
  <c r="AH5988" i="13"/>
  <c r="AI5988" i="13" s="1"/>
  <c r="AJ5988" i="13"/>
  <c r="AH5989" i="13"/>
  <c r="AI5989" i="13" s="1"/>
  <c r="AJ5989" i="13"/>
  <c r="AH5990" i="13"/>
  <c r="AI5990" i="13" s="1"/>
  <c r="AJ5990" i="13"/>
  <c r="AH5991" i="13"/>
  <c r="AI5991" i="13" s="1"/>
  <c r="AJ5991" i="13"/>
  <c r="AH5992" i="13"/>
  <c r="AI5992" i="13" s="1"/>
  <c r="AJ5992" i="13"/>
  <c r="AH5993" i="13"/>
  <c r="AI5993" i="13" s="1"/>
  <c r="AJ5993" i="13"/>
  <c r="AH5994" i="13"/>
  <c r="AI5994" i="13" s="1"/>
  <c r="AJ5994" i="13"/>
  <c r="AH5995" i="13"/>
  <c r="AI5995" i="13" s="1"/>
  <c r="AJ5995" i="13"/>
  <c r="AH5996" i="13"/>
  <c r="AI5996" i="13" s="1"/>
  <c r="AJ5996" i="13"/>
  <c r="AH5997" i="13"/>
  <c r="AI5997" i="13" s="1"/>
  <c r="AJ5997" i="13"/>
  <c r="AH5998" i="13"/>
  <c r="AI5998" i="13" s="1"/>
  <c r="AJ5998" i="13"/>
  <c r="AH5999" i="13"/>
  <c r="AI5999" i="13" s="1"/>
  <c r="AJ5999" i="13"/>
  <c r="AH6000" i="13"/>
  <c r="AI6000" i="13" s="1"/>
  <c r="AJ6000" i="13"/>
  <c r="AH6001" i="13"/>
  <c r="AI6001" i="13" s="1"/>
  <c r="AJ6001" i="13"/>
  <c r="AH6002" i="13"/>
  <c r="AI6002" i="13" s="1"/>
  <c r="AJ6002" i="13"/>
  <c r="AH6003" i="13"/>
  <c r="AI6003" i="13" s="1"/>
  <c r="AJ6003" i="13"/>
  <c r="AH6004" i="13"/>
  <c r="AI6004" i="13" s="1"/>
  <c r="AJ6004" i="13"/>
  <c r="AH6005" i="13"/>
  <c r="AI6005" i="13" s="1"/>
  <c r="AJ6005" i="13"/>
  <c r="AH6006" i="13"/>
  <c r="AI6006" i="13" s="1"/>
  <c r="AJ6006" i="13"/>
  <c r="AH6007" i="13"/>
  <c r="AI6007" i="13" s="1"/>
  <c r="AJ6007" i="13"/>
  <c r="AH6008" i="13"/>
  <c r="AI6008" i="13" s="1"/>
  <c r="AJ6008" i="13"/>
  <c r="AH6009" i="13"/>
  <c r="AI6009" i="13" s="1"/>
  <c r="AJ6009" i="13"/>
  <c r="AH6010" i="13"/>
  <c r="AI6010" i="13" s="1"/>
  <c r="AJ6010" i="13"/>
  <c r="AH6011" i="13"/>
  <c r="AI6011" i="13" s="1"/>
  <c r="AJ6011" i="13"/>
  <c r="AH6012" i="13"/>
  <c r="AI6012" i="13" s="1"/>
  <c r="AJ6012" i="13"/>
  <c r="AH6013" i="13"/>
  <c r="AI6013" i="13" s="1"/>
  <c r="AJ6013" i="13"/>
  <c r="AH6014" i="13"/>
  <c r="AI6014" i="13" s="1"/>
  <c r="AJ6014" i="13"/>
  <c r="AH6015" i="13"/>
  <c r="AI6015" i="13" s="1"/>
  <c r="AJ6015" i="13"/>
  <c r="AH6016" i="13"/>
  <c r="AI6016" i="13" s="1"/>
  <c r="AJ6016" i="13"/>
  <c r="AH6017" i="13"/>
  <c r="AI6017" i="13" s="1"/>
  <c r="AJ6017" i="13"/>
  <c r="AH6018" i="13"/>
  <c r="AI6018" i="13" s="1"/>
  <c r="AJ6018" i="13"/>
  <c r="AH6019" i="13"/>
  <c r="AI6019" i="13" s="1"/>
  <c r="AJ6019" i="13"/>
  <c r="AH6020" i="13"/>
  <c r="AI6020" i="13" s="1"/>
  <c r="AJ6020" i="13"/>
  <c r="AH6021" i="13"/>
  <c r="AI6021" i="13" s="1"/>
  <c r="AJ6021" i="13"/>
  <c r="AH6022" i="13"/>
  <c r="AI6022" i="13" s="1"/>
  <c r="AJ6022" i="13"/>
  <c r="AH6023" i="13"/>
  <c r="AI6023" i="13" s="1"/>
  <c r="AJ6023" i="13"/>
  <c r="AH6024" i="13"/>
  <c r="AI6024" i="13" s="1"/>
  <c r="AJ6024" i="13"/>
  <c r="AH6025" i="13"/>
  <c r="AI6025" i="13" s="1"/>
  <c r="AJ6025" i="13"/>
  <c r="AH6026" i="13"/>
  <c r="AI6026" i="13" s="1"/>
  <c r="AJ6026" i="13"/>
  <c r="AH6027" i="13"/>
  <c r="AI6027" i="13" s="1"/>
  <c r="AJ6027" i="13"/>
  <c r="AH6028" i="13"/>
  <c r="AI6028" i="13" s="1"/>
  <c r="AJ6028" i="13"/>
  <c r="AH6029" i="13"/>
  <c r="AI6029" i="13" s="1"/>
  <c r="AJ6029" i="13"/>
  <c r="AH6030" i="13"/>
  <c r="AI6030" i="13" s="1"/>
  <c r="AJ6030" i="13"/>
  <c r="AH6031" i="13"/>
  <c r="AI6031" i="13" s="1"/>
  <c r="AJ6031" i="13"/>
  <c r="AH6032" i="13"/>
  <c r="AI6032" i="13" s="1"/>
  <c r="AJ6032" i="13"/>
  <c r="AH6033" i="13"/>
  <c r="AI6033" i="13" s="1"/>
  <c r="AJ6033" i="13"/>
  <c r="AH6034" i="13"/>
  <c r="AI6034" i="13" s="1"/>
  <c r="AJ6034" i="13"/>
  <c r="AH6035" i="13"/>
  <c r="AI6035" i="13" s="1"/>
  <c r="AJ6035" i="13"/>
  <c r="AH6036" i="13"/>
  <c r="AI6036" i="13" s="1"/>
  <c r="AJ6036" i="13"/>
  <c r="AH6037" i="13"/>
  <c r="AI6037" i="13" s="1"/>
  <c r="AJ6037" i="13"/>
  <c r="AH6038" i="13"/>
  <c r="AI6038" i="13" s="1"/>
  <c r="AJ6038" i="13"/>
  <c r="AH6039" i="13"/>
  <c r="AI6039" i="13" s="1"/>
  <c r="AJ6039" i="13"/>
  <c r="AH6040" i="13"/>
  <c r="AI6040" i="13" s="1"/>
  <c r="AJ6040" i="13"/>
  <c r="AH6041" i="13"/>
  <c r="AI6041" i="13" s="1"/>
  <c r="AJ6041" i="13"/>
  <c r="AH6042" i="13"/>
  <c r="AI6042" i="13" s="1"/>
  <c r="AJ6042" i="13"/>
  <c r="AH6043" i="13"/>
  <c r="AI6043" i="13" s="1"/>
  <c r="AJ6043" i="13"/>
  <c r="AH6044" i="13"/>
  <c r="AI6044" i="13" s="1"/>
  <c r="AJ6044" i="13"/>
  <c r="AH6045" i="13"/>
  <c r="AI6045" i="13" s="1"/>
  <c r="AJ6045" i="13"/>
  <c r="AH6046" i="13"/>
  <c r="AI6046" i="13" s="1"/>
  <c r="AJ6046" i="13"/>
  <c r="AH6047" i="13"/>
  <c r="AI6047" i="13" s="1"/>
  <c r="AJ6047" i="13"/>
  <c r="AH6048" i="13"/>
  <c r="AI6048" i="13" s="1"/>
  <c r="AJ6048" i="13"/>
  <c r="AH6049" i="13"/>
  <c r="AI6049" i="13" s="1"/>
  <c r="AJ6049" i="13"/>
  <c r="AH6050" i="13"/>
  <c r="AI6050" i="13" s="1"/>
  <c r="AJ6050" i="13"/>
  <c r="AH6051" i="13"/>
  <c r="AI6051" i="13" s="1"/>
  <c r="AJ6051" i="13"/>
  <c r="AH6052" i="13"/>
  <c r="AI6052" i="13" s="1"/>
  <c r="AJ6052" i="13"/>
  <c r="AH6053" i="13"/>
  <c r="AI6053" i="13" s="1"/>
  <c r="AJ6053" i="13"/>
  <c r="AH6054" i="13"/>
  <c r="AI6054" i="13" s="1"/>
  <c r="AJ6054" i="13"/>
  <c r="AH6055" i="13"/>
  <c r="AI6055" i="13" s="1"/>
  <c r="AJ6055" i="13"/>
  <c r="AH6056" i="13"/>
  <c r="AI6056" i="13" s="1"/>
  <c r="AJ6056" i="13"/>
  <c r="AH6057" i="13"/>
  <c r="AI6057" i="13" s="1"/>
  <c r="AJ6057" i="13"/>
  <c r="AH6058" i="13"/>
  <c r="AI6058" i="13" s="1"/>
  <c r="AJ6058" i="13"/>
  <c r="AH6059" i="13"/>
  <c r="AI6059" i="13" s="1"/>
  <c r="AJ6059" i="13"/>
  <c r="AH6060" i="13"/>
  <c r="AI6060" i="13" s="1"/>
  <c r="AJ6060" i="13"/>
  <c r="AH6061" i="13"/>
  <c r="AI6061" i="13" s="1"/>
  <c r="AJ6061" i="13"/>
  <c r="AH6062" i="13"/>
  <c r="AI6062" i="13" s="1"/>
  <c r="AJ6062" i="13"/>
  <c r="AH6063" i="13"/>
  <c r="AI6063" i="13" s="1"/>
  <c r="AJ6063" i="13"/>
  <c r="AH6064" i="13"/>
  <c r="AI6064" i="13" s="1"/>
  <c r="AJ6064" i="13"/>
  <c r="AH6065" i="13"/>
  <c r="AI6065" i="13" s="1"/>
  <c r="AJ6065" i="13"/>
  <c r="AH6066" i="13"/>
  <c r="AI6066" i="13" s="1"/>
  <c r="AJ6066" i="13"/>
  <c r="AH6067" i="13"/>
  <c r="AI6067" i="13" s="1"/>
  <c r="AJ6067" i="13"/>
  <c r="AH6068" i="13"/>
  <c r="AI6068" i="13" s="1"/>
  <c r="AJ6068" i="13"/>
  <c r="AH6069" i="13"/>
  <c r="AI6069" i="13" s="1"/>
  <c r="AJ6069" i="13"/>
  <c r="AH6070" i="13"/>
  <c r="AI6070" i="13" s="1"/>
  <c r="AJ6070" i="13"/>
  <c r="AH6071" i="13"/>
  <c r="AI6071" i="13" s="1"/>
  <c r="AJ6071" i="13"/>
  <c r="AH6072" i="13"/>
  <c r="AI6072" i="13" s="1"/>
  <c r="AJ6072" i="13"/>
  <c r="AH6073" i="13"/>
  <c r="AI6073" i="13" s="1"/>
  <c r="AJ6073" i="13"/>
  <c r="AH6074" i="13"/>
  <c r="AI6074" i="13" s="1"/>
  <c r="AJ6074" i="13"/>
  <c r="AH6075" i="13"/>
  <c r="AI6075" i="13" s="1"/>
  <c r="AJ6075" i="13"/>
  <c r="AH6076" i="13"/>
  <c r="AI6076" i="13" s="1"/>
  <c r="AJ6076" i="13"/>
  <c r="AH6077" i="13"/>
  <c r="AI6077" i="13" s="1"/>
  <c r="AJ6077" i="13"/>
  <c r="AH6078" i="13"/>
  <c r="AI6078" i="13" s="1"/>
  <c r="AJ6078" i="13"/>
  <c r="AH6079" i="13"/>
  <c r="AI6079" i="13" s="1"/>
  <c r="AJ6079" i="13"/>
  <c r="AH6080" i="13"/>
  <c r="AI6080" i="13" s="1"/>
  <c r="AJ6080" i="13"/>
  <c r="AH6081" i="13"/>
  <c r="AI6081" i="13" s="1"/>
  <c r="AJ6081" i="13"/>
  <c r="AH6082" i="13"/>
  <c r="AI6082" i="13" s="1"/>
  <c r="AJ6082" i="13"/>
  <c r="AH6083" i="13"/>
  <c r="AI6083" i="13" s="1"/>
  <c r="AJ6083" i="13"/>
  <c r="AH6084" i="13"/>
  <c r="AI6084" i="13" s="1"/>
  <c r="AJ6084" i="13"/>
  <c r="AH6085" i="13"/>
  <c r="AI6085" i="13" s="1"/>
  <c r="AJ6085" i="13"/>
  <c r="AH6086" i="13"/>
  <c r="AI6086" i="13" s="1"/>
  <c r="AJ6086" i="13"/>
  <c r="AH6087" i="13"/>
  <c r="AI6087" i="13" s="1"/>
  <c r="AJ6087" i="13"/>
  <c r="AH6088" i="13"/>
  <c r="AI6088" i="13" s="1"/>
  <c r="AJ6088" i="13"/>
  <c r="AH6089" i="13"/>
  <c r="AI6089" i="13" s="1"/>
  <c r="AJ6089" i="13"/>
  <c r="AH6090" i="13"/>
  <c r="AI6090" i="13" s="1"/>
  <c r="AJ6090" i="13"/>
  <c r="AH6091" i="13"/>
  <c r="AI6091" i="13" s="1"/>
  <c r="AJ6091" i="13"/>
  <c r="AH6092" i="13"/>
  <c r="AI6092" i="13" s="1"/>
  <c r="AJ6092" i="13"/>
  <c r="AH6093" i="13"/>
  <c r="AI6093" i="13" s="1"/>
  <c r="AJ6093" i="13"/>
  <c r="AH6094" i="13"/>
  <c r="AI6094" i="13" s="1"/>
  <c r="AJ6094" i="13"/>
  <c r="AH6095" i="13"/>
  <c r="AI6095" i="13" s="1"/>
  <c r="AJ6095" i="13"/>
  <c r="AH6096" i="13"/>
  <c r="AI6096" i="13" s="1"/>
  <c r="AJ6096" i="13"/>
  <c r="AH6097" i="13"/>
  <c r="AI6097" i="13" s="1"/>
  <c r="AJ6097" i="13"/>
  <c r="AH6098" i="13"/>
  <c r="AI6098" i="13" s="1"/>
  <c r="AJ6098" i="13"/>
  <c r="AH6099" i="13"/>
  <c r="AI6099" i="13" s="1"/>
  <c r="AJ6099" i="13"/>
  <c r="AH6100" i="13"/>
  <c r="AI6100" i="13" s="1"/>
  <c r="AJ6100" i="13"/>
  <c r="AH6101" i="13"/>
  <c r="AI6101" i="13" s="1"/>
  <c r="AJ6101" i="13"/>
  <c r="AH6102" i="13"/>
  <c r="AI6102" i="13" s="1"/>
  <c r="AJ6102" i="13"/>
  <c r="AH6103" i="13"/>
  <c r="AI6103" i="13" s="1"/>
  <c r="AJ6103" i="13"/>
  <c r="AH6104" i="13"/>
  <c r="AI6104" i="13" s="1"/>
  <c r="AJ6104" i="13"/>
  <c r="AH6105" i="13"/>
  <c r="AI6105" i="13" s="1"/>
  <c r="AJ6105" i="13"/>
  <c r="AH6106" i="13"/>
  <c r="AI6106" i="13" s="1"/>
  <c r="AJ6106" i="13"/>
  <c r="AH6107" i="13"/>
  <c r="AI6107" i="13" s="1"/>
  <c r="AJ6107" i="13"/>
  <c r="AH6108" i="13"/>
  <c r="AI6108" i="13" s="1"/>
  <c r="AJ6108" i="13"/>
  <c r="AH6109" i="13"/>
  <c r="AI6109" i="13" s="1"/>
  <c r="AJ6109" i="13"/>
  <c r="AH6110" i="13"/>
  <c r="AI6110" i="13" s="1"/>
  <c r="AJ6110" i="13"/>
  <c r="AH6111" i="13"/>
  <c r="AI6111" i="13" s="1"/>
  <c r="AJ6111" i="13"/>
  <c r="AH6112" i="13"/>
  <c r="AI6112" i="13" s="1"/>
  <c r="AJ6112" i="13"/>
  <c r="AH6113" i="13"/>
  <c r="AI6113" i="13" s="1"/>
  <c r="AJ6113" i="13"/>
  <c r="AH6114" i="13"/>
  <c r="AI6114" i="13" s="1"/>
  <c r="AJ6114" i="13"/>
  <c r="AH6115" i="13"/>
  <c r="AI6115" i="13" s="1"/>
  <c r="AJ6115" i="13"/>
  <c r="AH6116" i="13"/>
  <c r="AI6116" i="13" s="1"/>
  <c r="AJ6116" i="13"/>
  <c r="AH6117" i="13"/>
  <c r="AI6117" i="13" s="1"/>
  <c r="AJ6117" i="13"/>
  <c r="AH6118" i="13"/>
  <c r="AI6118" i="13" s="1"/>
  <c r="AJ6118" i="13"/>
  <c r="AH6119" i="13"/>
  <c r="AI6119" i="13" s="1"/>
  <c r="AJ6119" i="13"/>
  <c r="AH6120" i="13"/>
  <c r="AI6120" i="13" s="1"/>
  <c r="AJ6120" i="13"/>
  <c r="AH6121" i="13"/>
  <c r="AI6121" i="13" s="1"/>
  <c r="AJ6121" i="13"/>
  <c r="AH6122" i="13"/>
  <c r="AI6122" i="13" s="1"/>
  <c r="AJ6122" i="13"/>
  <c r="AH6123" i="13"/>
  <c r="AI6123" i="13" s="1"/>
  <c r="AJ6123" i="13"/>
  <c r="AH6124" i="13"/>
  <c r="AI6124" i="13" s="1"/>
  <c r="AJ6124" i="13"/>
  <c r="AH6125" i="13"/>
  <c r="AI6125" i="13" s="1"/>
  <c r="AJ6125" i="13"/>
  <c r="AH6126" i="13"/>
  <c r="AI6126" i="13" s="1"/>
  <c r="AJ6126" i="13"/>
  <c r="AH6127" i="13"/>
  <c r="AI6127" i="13" s="1"/>
  <c r="AJ6127" i="13"/>
  <c r="AH6128" i="13"/>
  <c r="AI6128" i="13" s="1"/>
  <c r="AJ6128" i="13"/>
  <c r="AH6129" i="13"/>
  <c r="AI6129" i="13" s="1"/>
  <c r="AJ6129" i="13"/>
  <c r="AH6130" i="13"/>
  <c r="AI6130" i="13" s="1"/>
  <c r="AJ6130" i="13"/>
  <c r="AH6131" i="13"/>
  <c r="AI6131" i="13" s="1"/>
  <c r="AJ6131" i="13"/>
  <c r="AH6132" i="13"/>
  <c r="AI6132" i="13" s="1"/>
  <c r="AJ6132" i="13"/>
  <c r="AH6133" i="13"/>
  <c r="AI6133" i="13" s="1"/>
  <c r="AJ6133" i="13"/>
  <c r="AH6134" i="13"/>
  <c r="AI6134" i="13" s="1"/>
  <c r="AJ6134" i="13"/>
  <c r="AH6135" i="13"/>
  <c r="AI6135" i="13" s="1"/>
  <c r="AJ6135" i="13"/>
  <c r="AH6136" i="13"/>
  <c r="AI6136" i="13" s="1"/>
  <c r="AJ6136" i="13"/>
  <c r="AH6137" i="13"/>
  <c r="AI6137" i="13" s="1"/>
  <c r="AJ6137" i="13"/>
  <c r="AH6138" i="13"/>
  <c r="AI6138" i="13" s="1"/>
  <c r="AJ6138" i="13"/>
  <c r="AH6139" i="13"/>
  <c r="AI6139" i="13" s="1"/>
  <c r="AJ6139" i="13"/>
  <c r="AH6140" i="13"/>
  <c r="AI6140" i="13" s="1"/>
  <c r="AJ6140" i="13"/>
  <c r="AH6141" i="13"/>
  <c r="AI6141" i="13" s="1"/>
  <c r="AJ6141" i="13"/>
  <c r="AH6142" i="13"/>
  <c r="AI6142" i="13" s="1"/>
  <c r="AJ6142" i="13"/>
  <c r="AH6143" i="13"/>
  <c r="AI6143" i="13" s="1"/>
  <c r="AJ6143" i="13"/>
  <c r="AH6144" i="13"/>
  <c r="AI6144" i="13" s="1"/>
  <c r="AJ6144" i="13"/>
  <c r="AH6145" i="13"/>
  <c r="AI6145" i="13" s="1"/>
  <c r="AJ6145" i="13"/>
  <c r="AH6146" i="13"/>
  <c r="AI6146" i="13" s="1"/>
  <c r="AJ6146" i="13"/>
  <c r="AH6147" i="13"/>
  <c r="AI6147" i="13" s="1"/>
  <c r="AJ6147" i="13"/>
  <c r="AH6148" i="13"/>
  <c r="AI6148" i="13" s="1"/>
  <c r="AJ6148" i="13"/>
  <c r="AH6149" i="13"/>
  <c r="AI6149" i="13" s="1"/>
  <c r="AJ6149" i="13"/>
  <c r="AH6150" i="13"/>
  <c r="AI6150" i="13" s="1"/>
  <c r="AJ6150" i="13"/>
  <c r="AH6151" i="13"/>
  <c r="AI6151" i="13" s="1"/>
  <c r="AJ6151" i="13"/>
  <c r="AH6152" i="13"/>
  <c r="AI6152" i="13" s="1"/>
  <c r="AJ6152" i="13"/>
  <c r="AH6153" i="13"/>
  <c r="AI6153" i="13" s="1"/>
  <c r="AJ6153" i="13"/>
  <c r="AH6154" i="13"/>
  <c r="AI6154" i="13" s="1"/>
  <c r="AJ6154" i="13"/>
  <c r="AH6155" i="13"/>
  <c r="AI6155" i="13" s="1"/>
  <c r="AJ6155" i="13"/>
  <c r="AH6156" i="13"/>
  <c r="AI6156" i="13" s="1"/>
  <c r="AJ6156" i="13"/>
  <c r="AH6157" i="13"/>
  <c r="AI6157" i="13" s="1"/>
  <c r="AJ6157" i="13"/>
  <c r="AH6158" i="13"/>
  <c r="AI6158" i="13" s="1"/>
  <c r="AJ6158" i="13"/>
  <c r="AH6159" i="13"/>
  <c r="AI6159" i="13" s="1"/>
  <c r="AJ6159" i="13"/>
  <c r="AH6160" i="13"/>
  <c r="AI6160" i="13" s="1"/>
  <c r="AJ6160" i="13"/>
  <c r="AH6161" i="13"/>
  <c r="AI6161" i="13" s="1"/>
  <c r="AJ6161" i="13"/>
  <c r="AH6162" i="13"/>
  <c r="AI6162" i="13" s="1"/>
  <c r="AJ6162" i="13"/>
  <c r="AH6163" i="13"/>
  <c r="AI6163" i="13" s="1"/>
  <c r="AJ6163" i="13"/>
  <c r="AH6164" i="13"/>
  <c r="AI6164" i="13" s="1"/>
  <c r="AJ6164" i="13"/>
  <c r="AH6165" i="13"/>
  <c r="AI6165" i="13" s="1"/>
  <c r="AJ6165" i="13"/>
  <c r="AH6166" i="13"/>
  <c r="AI6166" i="13" s="1"/>
  <c r="AJ6166" i="13"/>
  <c r="AH6167" i="13"/>
  <c r="AI6167" i="13" s="1"/>
  <c r="AJ6167" i="13"/>
  <c r="AH6168" i="13"/>
  <c r="AI6168" i="13" s="1"/>
  <c r="AJ6168" i="13"/>
  <c r="AH6169" i="13"/>
  <c r="AI6169" i="13" s="1"/>
  <c r="AJ6169" i="13"/>
  <c r="AH6170" i="13"/>
  <c r="AI6170" i="13" s="1"/>
  <c r="AJ6170" i="13"/>
  <c r="AH6171" i="13"/>
  <c r="AI6171" i="13" s="1"/>
  <c r="AJ6171" i="13"/>
  <c r="AH6172" i="13"/>
  <c r="AI6172" i="13" s="1"/>
  <c r="AJ6172" i="13"/>
  <c r="AH6173" i="13"/>
  <c r="AI6173" i="13" s="1"/>
  <c r="AJ6173" i="13"/>
  <c r="AH6174" i="13"/>
  <c r="AI6174" i="13" s="1"/>
  <c r="AJ6174" i="13"/>
  <c r="AH6175" i="13"/>
  <c r="AI6175" i="13" s="1"/>
  <c r="AJ6175" i="13"/>
  <c r="AH6176" i="13"/>
  <c r="AI6176" i="13" s="1"/>
  <c r="AJ6176" i="13"/>
  <c r="AH6177" i="13"/>
  <c r="AI6177" i="13" s="1"/>
  <c r="AJ6177" i="13"/>
  <c r="AH6178" i="13"/>
  <c r="AI6178" i="13" s="1"/>
  <c r="AJ6178" i="13"/>
  <c r="AH6179" i="13"/>
  <c r="AI6179" i="13" s="1"/>
  <c r="AJ6179" i="13"/>
  <c r="AH6180" i="13"/>
  <c r="AI6180" i="13" s="1"/>
  <c r="AJ6180" i="13"/>
  <c r="AH6181" i="13"/>
  <c r="AI6181" i="13" s="1"/>
  <c r="AJ6181" i="13"/>
  <c r="AH6182" i="13"/>
  <c r="AI6182" i="13" s="1"/>
  <c r="AJ6182" i="13"/>
  <c r="AH6183" i="13"/>
  <c r="AI6183" i="13" s="1"/>
  <c r="AJ6183" i="13"/>
  <c r="AH6184" i="13"/>
  <c r="AI6184" i="13" s="1"/>
  <c r="AJ6184" i="13"/>
  <c r="AH6185" i="13"/>
  <c r="AI6185" i="13" s="1"/>
  <c r="AJ6185" i="13"/>
  <c r="AH6186" i="13"/>
  <c r="AI6186" i="13" s="1"/>
  <c r="AJ6186" i="13"/>
  <c r="AH6187" i="13"/>
  <c r="AI6187" i="13" s="1"/>
  <c r="AJ6187" i="13"/>
  <c r="AH6188" i="13"/>
  <c r="AI6188" i="13" s="1"/>
  <c r="AJ6188" i="13"/>
  <c r="AH6189" i="13"/>
  <c r="AI6189" i="13" s="1"/>
  <c r="AJ6189" i="13"/>
  <c r="AH6190" i="13"/>
  <c r="AI6190" i="13" s="1"/>
  <c r="AJ6190" i="13"/>
  <c r="AH6191" i="13"/>
  <c r="AI6191" i="13" s="1"/>
  <c r="AJ6191" i="13"/>
  <c r="AH6192" i="13"/>
  <c r="AI6192" i="13" s="1"/>
  <c r="AJ6192" i="13"/>
  <c r="AH6193" i="13"/>
  <c r="AI6193" i="13" s="1"/>
  <c r="AJ6193" i="13"/>
  <c r="AH6194" i="13"/>
  <c r="AI6194" i="13" s="1"/>
  <c r="AJ6194" i="13"/>
  <c r="AH6195" i="13"/>
  <c r="AI6195" i="13" s="1"/>
  <c r="AJ6195" i="13"/>
  <c r="AH6196" i="13"/>
  <c r="AI6196" i="13" s="1"/>
  <c r="AJ6196" i="13"/>
  <c r="AH6197" i="13"/>
  <c r="AI6197" i="13" s="1"/>
  <c r="AJ6197" i="13"/>
  <c r="AH6198" i="13"/>
  <c r="AI6198" i="13" s="1"/>
  <c r="AJ6198" i="13"/>
  <c r="AH6199" i="13"/>
  <c r="AI6199" i="13" s="1"/>
  <c r="AJ6199" i="13"/>
  <c r="AH6200" i="13"/>
  <c r="AI6200" i="13" s="1"/>
  <c r="AJ6200" i="13"/>
  <c r="AH6201" i="13"/>
  <c r="AI6201" i="13" s="1"/>
  <c r="AJ6201" i="13"/>
  <c r="AH6202" i="13"/>
  <c r="AI6202" i="13" s="1"/>
  <c r="AJ6202" i="13"/>
  <c r="AH6203" i="13"/>
  <c r="AI6203" i="13" s="1"/>
  <c r="AJ6203" i="13"/>
  <c r="AH6204" i="13"/>
  <c r="AI6204" i="13" s="1"/>
  <c r="AJ6204" i="13"/>
  <c r="AH6205" i="13"/>
  <c r="AI6205" i="13" s="1"/>
  <c r="AJ6205" i="13"/>
  <c r="AH6206" i="13"/>
  <c r="AI6206" i="13" s="1"/>
  <c r="AJ6206" i="13"/>
  <c r="AH6207" i="13"/>
  <c r="AI6207" i="13" s="1"/>
  <c r="AJ6207" i="13"/>
  <c r="AH6208" i="13"/>
  <c r="AI6208" i="13" s="1"/>
  <c r="AJ6208" i="13"/>
  <c r="AH6209" i="13"/>
  <c r="AI6209" i="13" s="1"/>
  <c r="AJ6209" i="13"/>
  <c r="AH6210" i="13"/>
  <c r="AI6210" i="13" s="1"/>
  <c r="AJ6210" i="13"/>
  <c r="AH6211" i="13"/>
  <c r="AI6211" i="13" s="1"/>
  <c r="AJ6211" i="13"/>
  <c r="AH6212" i="13"/>
  <c r="AI6212" i="13" s="1"/>
  <c r="AJ6212" i="13"/>
  <c r="AH6213" i="13"/>
  <c r="AI6213" i="13" s="1"/>
  <c r="AJ6213" i="13"/>
  <c r="AH6214" i="13"/>
  <c r="AI6214" i="13" s="1"/>
  <c r="AJ6214" i="13"/>
  <c r="AH6215" i="13"/>
  <c r="AI6215" i="13" s="1"/>
  <c r="AJ6215" i="13"/>
  <c r="AH6216" i="13"/>
  <c r="AI6216" i="13" s="1"/>
  <c r="AJ6216" i="13"/>
  <c r="AH6217" i="13"/>
  <c r="AI6217" i="13" s="1"/>
  <c r="AJ6217" i="13"/>
  <c r="AH6218" i="13"/>
  <c r="AI6218" i="13" s="1"/>
  <c r="AJ6218" i="13"/>
  <c r="AH6219" i="13"/>
  <c r="AI6219" i="13" s="1"/>
  <c r="AJ6219" i="13"/>
  <c r="AH6220" i="13"/>
  <c r="AI6220" i="13" s="1"/>
  <c r="AJ6220" i="13"/>
  <c r="AH6221" i="13"/>
  <c r="AI6221" i="13" s="1"/>
  <c r="AJ6221" i="13"/>
  <c r="AH6222" i="13"/>
  <c r="AI6222" i="13" s="1"/>
  <c r="AJ6222" i="13"/>
  <c r="AH6223" i="13"/>
  <c r="AI6223" i="13" s="1"/>
  <c r="AJ6223" i="13"/>
  <c r="AH6224" i="13"/>
  <c r="AI6224" i="13" s="1"/>
  <c r="AJ6224" i="13"/>
  <c r="AH6225" i="13"/>
  <c r="AI6225" i="13" s="1"/>
  <c r="AJ6225" i="13"/>
  <c r="AH6226" i="13"/>
  <c r="AI6226" i="13" s="1"/>
  <c r="AJ6226" i="13"/>
  <c r="AH6227" i="13"/>
  <c r="AI6227" i="13" s="1"/>
  <c r="AJ6227" i="13"/>
  <c r="AH6228" i="13"/>
  <c r="AI6228" i="13" s="1"/>
  <c r="AJ6228" i="13"/>
  <c r="AH6229" i="13"/>
  <c r="AI6229" i="13" s="1"/>
  <c r="AJ6229" i="13"/>
  <c r="AH6230" i="13"/>
  <c r="AI6230" i="13" s="1"/>
  <c r="AJ6230" i="13"/>
  <c r="AH6231" i="13"/>
  <c r="AI6231" i="13" s="1"/>
  <c r="AJ6231" i="13"/>
  <c r="AH6232" i="13"/>
  <c r="AI6232" i="13" s="1"/>
  <c r="AJ6232" i="13"/>
  <c r="AH6233" i="13"/>
  <c r="AI6233" i="13" s="1"/>
  <c r="AJ6233" i="13"/>
  <c r="AH6234" i="13"/>
  <c r="AI6234" i="13" s="1"/>
  <c r="AJ6234" i="13"/>
  <c r="AH6235" i="13"/>
  <c r="AI6235" i="13" s="1"/>
  <c r="AJ6235" i="13"/>
  <c r="AH6236" i="13"/>
  <c r="AI6236" i="13" s="1"/>
  <c r="AJ6236" i="13"/>
  <c r="AH6237" i="13"/>
  <c r="AI6237" i="13" s="1"/>
  <c r="AJ6237" i="13"/>
  <c r="AH6238" i="13"/>
  <c r="AI6238" i="13" s="1"/>
  <c r="AJ6238" i="13"/>
  <c r="AH6239" i="13"/>
  <c r="AI6239" i="13" s="1"/>
  <c r="AJ6239" i="13"/>
  <c r="AH6240" i="13"/>
  <c r="AI6240" i="13" s="1"/>
  <c r="AJ6240" i="13"/>
  <c r="AH6241" i="13"/>
  <c r="AI6241" i="13" s="1"/>
  <c r="AJ6241" i="13"/>
  <c r="AH6242" i="13"/>
  <c r="AI6242" i="13" s="1"/>
  <c r="AJ6242" i="13"/>
  <c r="AH6243" i="13"/>
  <c r="AI6243" i="13" s="1"/>
  <c r="AJ6243" i="13"/>
  <c r="AH6244" i="13"/>
  <c r="AI6244" i="13" s="1"/>
  <c r="AJ6244" i="13"/>
  <c r="AH6245" i="13"/>
  <c r="AI6245" i="13" s="1"/>
  <c r="AJ6245" i="13"/>
  <c r="AH6246" i="13"/>
  <c r="AI6246" i="13" s="1"/>
  <c r="AJ6246" i="13"/>
  <c r="AH6247" i="13"/>
  <c r="AI6247" i="13" s="1"/>
  <c r="AJ6247" i="13"/>
  <c r="AH6248" i="13"/>
  <c r="AI6248" i="13" s="1"/>
  <c r="AJ6248" i="13"/>
  <c r="AH6249" i="13"/>
  <c r="AI6249" i="13" s="1"/>
  <c r="AJ6249" i="13"/>
  <c r="AH6250" i="13"/>
  <c r="AI6250" i="13" s="1"/>
  <c r="AJ6250" i="13"/>
  <c r="AH6251" i="13"/>
  <c r="AI6251" i="13" s="1"/>
  <c r="AJ6251" i="13"/>
  <c r="AH6252" i="13"/>
  <c r="AI6252" i="13" s="1"/>
  <c r="AJ6252" i="13"/>
  <c r="AH6253" i="13"/>
  <c r="AI6253" i="13" s="1"/>
  <c r="AJ6253" i="13"/>
  <c r="AH6254" i="13"/>
  <c r="AI6254" i="13" s="1"/>
  <c r="AJ6254" i="13"/>
  <c r="AH6255" i="13"/>
  <c r="AI6255" i="13" s="1"/>
  <c r="AJ6255" i="13"/>
  <c r="AH6256" i="13"/>
  <c r="AI6256" i="13" s="1"/>
  <c r="AJ6256" i="13"/>
  <c r="AH6257" i="13"/>
  <c r="AI6257" i="13" s="1"/>
  <c r="AJ6257" i="13"/>
  <c r="AH6258" i="13"/>
  <c r="AI6258" i="13" s="1"/>
  <c r="AJ6258" i="13"/>
  <c r="AH6259" i="13"/>
  <c r="AI6259" i="13" s="1"/>
  <c r="AJ6259" i="13"/>
  <c r="AH6260" i="13"/>
  <c r="AI6260" i="13" s="1"/>
  <c r="AJ6260" i="13"/>
  <c r="AH6261" i="13"/>
  <c r="AI6261" i="13" s="1"/>
  <c r="AJ6261" i="13"/>
  <c r="AH6262" i="13"/>
  <c r="AI6262" i="13" s="1"/>
  <c r="AJ6262" i="13"/>
  <c r="AH6263" i="13"/>
  <c r="AI6263" i="13" s="1"/>
  <c r="AJ6263" i="13"/>
  <c r="AH6264" i="13"/>
  <c r="AI6264" i="13" s="1"/>
  <c r="AJ6264" i="13"/>
  <c r="AH6265" i="13"/>
  <c r="AI6265" i="13" s="1"/>
  <c r="AJ6265" i="13"/>
  <c r="AH6266" i="13"/>
  <c r="AI6266" i="13" s="1"/>
  <c r="AJ6266" i="13"/>
  <c r="AH6267" i="13"/>
  <c r="AI6267" i="13" s="1"/>
  <c r="AJ6267" i="13"/>
  <c r="AH6268" i="13"/>
  <c r="AI6268" i="13" s="1"/>
  <c r="AJ6268" i="13"/>
  <c r="AH6269" i="13"/>
  <c r="AI6269" i="13" s="1"/>
  <c r="AJ6269" i="13"/>
  <c r="AH6270" i="13"/>
  <c r="AI6270" i="13" s="1"/>
  <c r="AJ6270" i="13"/>
  <c r="AH6271" i="13"/>
  <c r="AI6271" i="13" s="1"/>
  <c r="AJ6271" i="13"/>
  <c r="AH6272" i="13"/>
  <c r="AI6272" i="13" s="1"/>
  <c r="AJ6272" i="13"/>
  <c r="AH6273" i="13"/>
  <c r="AI6273" i="13" s="1"/>
  <c r="AJ6273" i="13"/>
  <c r="AH6274" i="13"/>
  <c r="AI6274" i="13" s="1"/>
  <c r="AJ6274" i="13"/>
  <c r="AH6275" i="13"/>
  <c r="AI6275" i="13" s="1"/>
  <c r="AJ6275" i="13"/>
  <c r="AH6276" i="13"/>
  <c r="AI6276" i="13" s="1"/>
  <c r="AJ6276" i="13"/>
  <c r="AH6277" i="13"/>
  <c r="AI6277" i="13" s="1"/>
  <c r="AJ6277" i="13"/>
  <c r="AH6278" i="13"/>
  <c r="AI6278" i="13" s="1"/>
  <c r="AJ6278" i="13"/>
  <c r="AH6279" i="13"/>
  <c r="AI6279" i="13" s="1"/>
  <c r="AJ6279" i="13"/>
  <c r="AH6280" i="13"/>
  <c r="AI6280" i="13" s="1"/>
  <c r="AJ6280" i="13"/>
  <c r="AH6281" i="13"/>
  <c r="AI6281" i="13" s="1"/>
  <c r="AJ6281" i="13"/>
  <c r="AH6282" i="13"/>
  <c r="AI6282" i="13" s="1"/>
  <c r="AJ6282" i="13"/>
  <c r="AH6283" i="13"/>
  <c r="AI6283" i="13" s="1"/>
  <c r="AJ6283" i="13"/>
  <c r="AH6284" i="13"/>
  <c r="AI6284" i="13" s="1"/>
  <c r="AJ6284" i="13"/>
  <c r="AH6285" i="13"/>
  <c r="AI6285" i="13" s="1"/>
  <c r="AJ6285" i="13"/>
  <c r="AH6286" i="13"/>
  <c r="AI6286" i="13" s="1"/>
  <c r="AJ6286" i="13"/>
  <c r="AH6287" i="13"/>
  <c r="AI6287" i="13" s="1"/>
  <c r="AJ6287" i="13"/>
  <c r="AH6288" i="13"/>
  <c r="AI6288" i="13" s="1"/>
  <c r="AJ6288" i="13"/>
  <c r="AH6289" i="13"/>
  <c r="AI6289" i="13" s="1"/>
  <c r="AJ6289" i="13"/>
  <c r="AH6290" i="13"/>
  <c r="AI6290" i="13" s="1"/>
  <c r="AJ6290" i="13"/>
  <c r="AH6291" i="13"/>
  <c r="AI6291" i="13" s="1"/>
  <c r="AJ6291" i="13"/>
  <c r="AH6292" i="13"/>
  <c r="AI6292" i="13" s="1"/>
  <c r="AJ6292" i="13"/>
  <c r="AH6293" i="13"/>
  <c r="AI6293" i="13" s="1"/>
  <c r="AJ6293" i="13"/>
  <c r="AH6294" i="13"/>
  <c r="AI6294" i="13" s="1"/>
  <c r="AJ6294" i="13"/>
  <c r="AH6295" i="13"/>
  <c r="AI6295" i="13" s="1"/>
  <c r="AJ6295" i="13"/>
  <c r="AH6296" i="13"/>
  <c r="AI6296" i="13" s="1"/>
  <c r="AJ6296" i="13"/>
  <c r="AH6297" i="13"/>
  <c r="AI6297" i="13" s="1"/>
  <c r="AJ6297" i="13"/>
  <c r="AH6298" i="13"/>
  <c r="AI6298" i="13" s="1"/>
  <c r="AJ6298" i="13"/>
  <c r="AH6299" i="13"/>
  <c r="AI6299" i="13" s="1"/>
  <c r="AJ6299" i="13"/>
  <c r="AH6300" i="13"/>
  <c r="AI6300" i="13" s="1"/>
  <c r="AJ6300" i="13"/>
  <c r="AH6301" i="13"/>
  <c r="AI6301" i="13" s="1"/>
  <c r="AJ6301" i="13"/>
  <c r="AH6302" i="13"/>
  <c r="AI6302" i="13" s="1"/>
  <c r="AJ6302" i="13"/>
  <c r="AH6303" i="13"/>
  <c r="AI6303" i="13" s="1"/>
  <c r="AJ6303" i="13"/>
  <c r="AH6304" i="13"/>
  <c r="AI6304" i="13" s="1"/>
  <c r="AJ6304" i="13"/>
  <c r="AH6305" i="13"/>
  <c r="AI6305" i="13" s="1"/>
  <c r="AJ6305" i="13"/>
  <c r="AH6306" i="13"/>
  <c r="AI6306" i="13" s="1"/>
  <c r="AJ6306" i="13"/>
  <c r="AH6307" i="13"/>
  <c r="AI6307" i="13" s="1"/>
  <c r="AJ6307" i="13"/>
  <c r="AH6308" i="13"/>
  <c r="AI6308" i="13" s="1"/>
  <c r="AJ6308" i="13"/>
  <c r="AH6309" i="13"/>
  <c r="AI6309" i="13" s="1"/>
  <c r="AJ6309" i="13"/>
  <c r="AH6310" i="13"/>
  <c r="AI6310" i="13" s="1"/>
  <c r="AJ6310" i="13"/>
  <c r="AH6311" i="13"/>
  <c r="AI6311" i="13" s="1"/>
  <c r="AJ6311" i="13"/>
  <c r="AH6312" i="13"/>
  <c r="AI6312" i="13" s="1"/>
  <c r="AJ6312" i="13"/>
  <c r="AH6313" i="13"/>
  <c r="AI6313" i="13" s="1"/>
  <c r="AJ6313" i="13"/>
  <c r="AH6314" i="13"/>
  <c r="AI6314" i="13" s="1"/>
  <c r="AJ6314" i="13"/>
  <c r="AH6315" i="13"/>
  <c r="AI6315" i="13" s="1"/>
  <c r="AJ6315" i="13"/>
  <c r="AH6316" i="13"/>
  <c r="AI6316" i="13" s="1"/>
  <c r="AJ6316" i="13"/>
  <c r="AH6317" i="13"/>
  <c r="AI6317" i="13" s="1"/>
  <c r="AJ6317" i="13"/>
  <c r="AH6318" i="13"/>
  <c r="AI6318" i="13" s="1"/>
  <c r="AJ6318" i="13"/>
  <c r="AH6319" i="13"/>
  <c r="AI6319" i="13" s="1"/>
  <c r="AJ6319" i="13"/>
  <c r="AH6320" i="13"/>
  <c r="AI6320" i="13" s="1"/>
  <c r="AJ6320" i="13"/>
  <c r="AH6321" i="13"/>
  <c r="AI6321" i="13" s="1"/>
  <c r="AJ6321" i="13"/>
  <c r="AH6322" i="13"/>
  <c r="AI6322" i="13" s="1"/>
  <c r="AJ6322" i="13"/>
  <c r="AH6323" i="13"/>
  <c r="AI6323" i="13" s="1"/>
  <c r="AJ6323" i="13"/>
  <c r="AH6324" i="13"/>
  <c r="AI6324" i="13" s="1"/>
  <c r="AJ6324" i="13"/>
  <c r="AH6325" i="13"/>
  <c r="AI6325" i="13" s="1"/>
  <c r="AJ6325" i="13"/>
  <c r="AH6326" i="13"/>
  <c r="AI6326" i="13" s="1"/>
  <c r="AJ6326" i="13"/>
  <c r="AH6327" i="13"/>
  <c r="AI6327" i="13" s="1"/>
  <c r="AJ6327" i="13"/>
  <c r="AH6328" i="13"/>
  <c r="AI6328" i="13" s="1"/>
  <c r="AJ6328" i="13"/>
  <c r="AH6329" i="13"/>
  <c r="AI6329" i="13" s="1"/>
  <c r="AJ6329" i="13"/>
  <c r="AH6330" i="13"/>
  <c r="AI6330" i="13" s="1"/>
  <c r="AJ6330" i="13"/>
  <c r="AH6331" i="13"/>
  <c r="AI6331" i="13" s="1"/>
  <c r="AJ6331" i="13"/>
  <c r="AH6332" i="13"/>
  <c r="AI6332" i="13" s="1"/>
  <c r="AJ6332" i="13"/>
  <c r="AH6333" i="13"/>
  <c r="AI6333" i="13" s="1"/>
  <c r="AJ6333" i="13"/>
  <c r="AH6334" i="13"/>
  <c r="AI6334" i="13" s="1"/>
  <c r="AJ6334" i="13"/>
  <c r="AH6335" i="13"/>
  <c r="AI6335" i="13" s="1"/>
  <c r="AJ6335" i="13"/>
  <c r="AH6336" i="13"/>
  <c r="AI6336" i="13" s="1"/>
  <c r="AJ6336" i="13"/>
  <c r="AH6337" i="13"/>
  <c r="AI6337" i="13" s="1"/>
  <c r="AJ6337" i="13"/>
  <c r="AH6338" i="13"/>
  <c r="AI6338" i="13" s="1"/>
  <c r="AJ6338" i="13"/>
  <c r="AH6339" i="13"/>
  <c r="AI6339" i="13" s="1"/>
  <c r="AJ6339" i="13"/>
  <c r="AH6340" i="13"/>
  <c r="AI6340" i="13" s="1"/>
  <c r="AJ6340" i="13"/>
  <c r="AH6341" i="13"/>
  <c r="AI6341" i="13" s="1"/>
  <c r="AJ6341" i="13"/>
  <c r="AH6342" i="13"/>
  <c r="AI6342" i="13" s="1"/>
  <c r="AJ6342" i="13"/>
  <c r="AH6343" i="13"/>
  <c r="AI6343" i="13" s="1"/>
  <c r="AJ6343" i="13"/>
  <c r="AH6344" i="13"/>
  <c r="AI6344" i="13" s="1"/>
  <c r="AJ6344" i="13"/>
  <c r="AH6345" i="13"/>
  <c r="AI6345" i="13" s="1"/>
  <c r="AJ6345" i="13"/>
  <c r="AH6346" i="13"/>
  <c r="AI6346" i="13" s="1"/>
  <c r="AJ6346" i="13"/>
  <c r="AH6347" i="13"/>
  <c r="AI6347" i="13" s="1"/>
  <c r="AJ6347" i="13"/>
  <c r="AH6348" i="13"/>
  <c r="AI6348" i="13" s="1"/>
  <c r="AJ6348" i="13"/>
  <c r="AH6349" i="13"/>
  <c r="AI6349" i="13" s="1"/>
  <c r="AJ6349" i="13"/>
  <c r="AH6350" i="13"/>
  <c r="AI6350" i="13" s="1"/>
  <c r="AJ6350" i="13"/>
  <c r="AH6351" i="13"/>
  <c r="AI6351" i="13" s="1"/>
  <c r="AJ6351" i="13"/>
  <c r="AH6352" i="13"/>
  <c r="AI6352" i="13" s="1"/>
  <c r="AJ6352" i="13"/>
  <c r="AH6353" i="13"/>
  <c r="AI6353" i="13" s="1"/>
  <c r="AJ6353" i="13"/>
  <c r="AH6354" i="13"/>
  <c r="AI6354" i="13" s="1"/>
  <c r="AJ6354" i="13"/>
  <c r="AH6355" i="13"/>
  <c r="AI6355" i="13" s="1"/>
  <c r="AJ6355" i="13"/>
  <c r="AH6356" i="13"/>
  <c r="AI6356" i="13" s="1"/>
  <c r="AJ6356" i="13"/>
  <c r="AH6357" i="13"/>
  <c r="AI6357" i="13" s="1"/>
  <c r="AJ6357" i="13"/>
  <c r="AH6358" i="13"/>
  <c r="AI6358" i="13" s="1"/>
  <c r="AJ6358" i="13"/>
  <c r="AH6359" i="13"/>
  <c r="AI6359" i="13" s="1"/>
  <c r="AJ6359" i="13"/>
  <c r="AH6360" i="13"/>
  <c r="AI6360" i="13" s="1"/>
  <c r="AJ6360" i="13"/>
  <c r="AH6361" i="13"/>
  <c r="AI6361" i="13" s="1"/>
  <c r="AJ6361" i="13"/>
  <c r="AH6362" i="13"/>
  <c r="AI6362" i="13" s="1"/>
  <c r="AJ6362" i="13"/>
  <c r="AH6363" i="13"/>
  <c r="AI6363" i="13" s="1"/>
  <c r="AJ6363" i="13"/>
  <c r="AH6364" i="13"/>
  <c r="AI6364" i="13" s="1"/>
  <c r="AJ6364" i="13"/>
  <c r="AH6365" i="13"/>
  <c r="AI6365" i="13" s="1"/>
  <c r="AJ6365" i="13"/>
  <c r="AH6366" i="13"/>
  <c r="AI6366" i="13" s="1"/>
  <c r="AJ6366" i="13"/>
  <c r="AH6367" i="13"/>
  <c r="AI6367" i="13" s="1"/>
  <c r="AJ6367" i="13"/>
  <c r="AH6368" i="13"/>
  <c r="AI6368" i="13" s="1"/>
  <c r="AJ6368" i="13"/>
  <c r="AH6369" i="13"/>
  <c r="AI6369" i="13" s="1"/>
  <c r="AJ6369" i="13"/>
  <c r="AH6370" i="13"/>
  <c r="AI6370" i="13" s="1"/>
  <c r="AJ6370" i="13"/>
  <c r="AH6371" i="13"/>
  <c r="AI6371" i="13" s="1"/>
  <c r="AJ6371" i="13"/>
  <c r="AH6372" i="13"/>
  <c r="AI6372" i="13" s="1"/>
  <c r="AJ6372" i="13"/>
  <c r="AH6373" i="13"/>
  <c r="AI6373" i="13" s="1"/>
  <c r="AJ6373" i="13"/>
  <c r="AH6374" i="13"/>
  <c r="AI6374" i="13" s="1"/>
  <c r="AJ6374" i="13"/>
  <c r="AH6375" i="13"/>
  <c r="AI6375" i="13" s="1"/>
  <c r="AJ6375" i="13"/>
  <c r="AH6376" i="13"/>
  <c r="AI6376" i="13" s="1"/>
  <c r="AJ6376" i="13"/>
  <c r="AH6377" i="13"/>
  <c r="AI6377" i="13" s="1"/>
  <c r="AJ6377" i="13"/>
  <c r="AH6378" i="13"/>
  <c r="AI6378" i="13" s="1"/>
  <c r="AJ6378" i="13"/>
  <c r="AH6379" i="13"/>
  <c r="AI6379" i="13" s="1"/>
  <c r="AJ6379" i="13"/>
  <c r="AH6380" i="13"/>
  <c r="AI6380" i="13" s="1"/>
  <c r="AJ6380" i="13"/>
  <c r="AH6381" i="13"/>
  <c r="AI6381" i="13" s="1"/>
  <c r="AJ6381" i="13"/>
  <c r="AH6382" i="13"/>
  <c r="AI6382" i="13" s="1"/>
  <c r="AJ6382" i="13"/>
  <c r="AH6383" i="13"/>
  <c r="AI6383" i="13" s="1"/>
  <c r="AJ6383" i="13"/>
  <c r="AH6384" i="13"/>
  <c r="AI6384" i="13" s="1"/>
  <c r="AJ6384" i="13"/>
  <c r="AH6385" i="13"/>
  <c r="AI6385" i="13" s="1"/>
  <c r="AJ6385" i="13"/>
  <c r="AH6386" i="13"/>
  <c r="AI6386" i="13" s="1"/>
  <c r="AJ6386" i="13"/>
  <c r="AH6387" i="13"/>
  <c r="AI6387" i="13" s="1"/>
  <c r="AJ6387" i="13"/>
  <c r="AH6388" i="13"/>
  <c r="AI6388" i="13" s="1"/>
  <c r="AJ6388" i="13"/>
  <c r="AH6389" i="13"/>
  <c r="AI6389" i="13" s="1"/>
  <c r="AJ6389" i="13"/>
  <c r="AH6390" i="13"/>
  <c r="AI6390" i="13" s="1"/>
  <c r="AJ6390" i="13"/>
  <c r="AH6391" i="13"/>
  <c r="AI6391" i="13" s="1"/>
  <c r="AJ6391" i="13"/>
  <c r="AH6392" i="13"/>
  <c r="AI6392" i="13" s="1"/>
  <c r="AJ6392" i="13"/>
  <c r="AH6393" i="13"/>
  <c r="AI6393" i="13" s="1"/>
  <c r="AJ6393" i="13"/>
  <c r="AH6394" i="13"/>
  <c r="AI6394" i="13" s="1"/>
  <c r="AJ6394" i="13"/>
  <c r="AH6395" i="13"/>
  <c r="AI6395" i="13" s="1"/>
  <c r="AJ6395" i="13"/>
  <c r="AH6396" i="13"/>
  <c r="AI6396" i="13" s="1"/>
  <c r="AJ6396" i="13"/>
  <c r="AH6397" i="13"/>
  <c r="AI6397" i="13" s="1"/>
  <c r="AJ6397" i="13"/>
  <c r="AH6398" i="13"/>
  <c r="AI6398" i="13" s="1"/>
  <c r="AJ6398" i="13"/>
  <c r="AH6399" i="13"/>
  <c r="AI6399" i="13" s="1"/>
  <c r="AJ6399" i="13"/>
  <c r="AH6400" i="13"/>
  <c r="AI6400" i="13" s="1"/>
  <c r="AJ6400" i="13"/>
  <c r="AH6401" i="13"/>
  <c r="AI6401" i="13" s="1"/>
  <c r="AJ6401" i="13"/>
  <c r="AH6402" i="13"/>
  <c r="AI6402" i="13" s="1"/>
  <c r="AJ6402" i="13"/>
  <c r="AH6403" i="13"/>
  <c r="AI6403" i="13" s="1"/>
  <c r="AJ6403" i="13"/>
  <c r="AH6404" i="13"/>
  <c r="AI6404" i="13" s="1"/>
  <c r="AJ6404" i="13"/>
  <c r="AH6405" i="13"/>
  <c r="AI6405" i="13" s="1"/>
  <c r="AJ6405" i="13"/>
  <c r="AH6406" i="13"/>
  <c r="AI6406" i="13" s="1"/>
  <c r="AJ6406" i="13"/>
  <c r="AH6407" i="13"/>
  <c r="AI6407" i="13" s="1"/>
  <c r="AJ6407" i="13"/>
  <c r="AH6408" i="13"/>
  <c r="AI6408" i="13" s="1"/>
  <c r="AJ6408" i="13"/>
  <c r="AH6409" i="13"/>
  <c r="AI6409" i="13" s="1"/>
  <c r="AJ6409" i="13"/>
  <c r="AH6410" i="13"/>
  <c r="AI6410" i="13" s="1"/>
  <c r="AJ6410" i="13"/>
  <c r="AH6411" i="13"/>
  <c r="AI6411" i="13" s="1"/>
  <c r="AJ6411" i="13"/>
  <c r="AH6412" i="13"/>
  <c r="AI6412" i="13" s="1"/>
  <c r="AJ6412" i="13"/>
  <c r="AH6413" i="13"/>
  <c r="AI6413" i="13" s="1"/>
  <c r="AJ6413" i="13"/>
  <c r="AH6414" i="13"/>
  <c r="AI6414" i="13" s="1"/>
  <c r="AJ6414" i="13"/>
  <c r="AH6415" i="13"/>
  <c r="AI6415" i="13" s="1"/>
  <c r="AJ6415" i="13"/>
  <c r="AH6416" i="13"/>
  <c r="AI6416" i="13" s="1"/>
  <c r="AJ6416" i="13"/>
  <c r="AH6417" i="13"/>
  <c r="AI6417" i="13" s="1"/>
  <c r="AJ6417" i="13"/>
  <c r="AH6418" i="13"/>
  <c r="AI6418" i="13" s="1"/>
  <c r="AJ6418" i="13"/>
  <c r="AH6419" i="13"/>
  <c r="AI6419" i="13" s="1"/>
  <c r="AJ6419" i="13"/>
  <c r="AH6420" i="13"/>
  <c r="AI6420" i="13" s="1"/>
  <c r="AJ6420" i="13"/>
  <c r="AH6421" i="13"/>
  <c r="AI6421" i="13" s="1"/>
  <c r="AJ6421" i="13"/>
  <c r="AH6422" i="13"/>
  <c r="AI6422" i="13" s="1"/>
  <c r="AJ6422" i="13"/>
  <c r="AH6423" i="13"/>
  <c r="AI6423" i="13" s="1"/>
  <c r="AJ6423" i="13"/>
  <c r="AH6424" i="13"/>
  <c r="AI6424" i="13" s="1"/>
  <c r="AJ6424" i="13"/>
  <c r="AH6425" i="13"/>
  <c r="AI6425" i="13" s="1"/>
  <c r="AJ6425" i="13"/>
  <c r="AH6426" i="13"/>
  <c r="AI6426" i="13" s="1"/>
  <c r="AJ6426" i="13"/>
  <c r="AH6427" i="13"/>
  <c r="AI6427" i="13" s="1"/>
  <c r="AJ6427" i="13"/>
  <c r="AH6428" i="13"/>
  <c r="AI6428" i="13" s="1"/>
  <c r="AJ6428" i="13"/>
  <c r="AH6429" i="13"/>
  <c r="AI6429" i="13" s="1"/>
  <c r="AJ6429" i="13"/>
  <c r="AH6430" i="13"/>
  <c r="AI6430" i="13" s="1"/>
  <c r="AJ6430" i="13"/>
  <c r="AH6431" i="13"/>
  <c r="AI6431" i="13" s="1"/>
  <c r="AJ6431" i="13"/>
  <c r="AH6432" i="13"/>
  <c r="AI6432" i="13" s="1"/>
  <c r="AJ6432" i="13"/>
  <c r="AH6433" i="13"/>
  <c r="AI6433" i="13" s="1"/>
  <c r="AJ6433" i="13"/>
  <c r="AH6434" i="13"/>
  <c r="AI6434" i="13" s="1"/>
  <c r="AJ6434" i="13"/>
  <c r="AH6435" i="13"/>
  <c r="AI6435" i="13" s="1"/>
  <c r="AJ6435" i="13"/>
  <c r="AH6436" i="13"/>
  <c r="AI6436" i="13" s="1"/>
  <c r="AJ6436" i="13"/>
  <c r="AH6437" i="13"/>
  <c r="AI6437" i="13" s="1"/>
  <c r="AJ6437" i="13"/>
  <c r="AH6438" i="13"/>
  <c r="AI6438" i="13" s="1"/>
  <c r="AJ6438" i="13"/>
  <c r="AH6439" i="13"/>
  <c r="AI6439" i="13" s="1"/>
  <c r="AJ6439" i="13"/>
  <c r="AH6440" i="13"/>
  <c r="AI6440" i="13" s="1"/>
  <c r="AJ6440" i="13"/>
  <c r="AH6441" i="13"/>
  <c r="AI6441" i="13" s="1"/>
  <c r="AJ6441" i="13"/>
  <c r="AH6442" i="13"/>
  <c r="AI6442" i="13" s="1"/>
  <c r="AJ6442" i="13"/>
  <c r="AH6443" i="13"/>
  <c r="AI6443" i="13" s="1"/>
  <c r="AJ6443" i="13"/>
  <c r="AH6444" i="13"/>
  <c r="AI6444" i="13" s="1"/>
  <c r="AJ6444" i="13"/>
  <c r="AH6445" i="13"/>
  <c r="AI6445" i="13" s="1"/>
  <c r="AJ6445" i="13"/>
  <c r="AH6446" i="13"/>
  <c r="AI6446" i="13" s="1"/>
  <c r="AJ6446" i="13"/>
  <c r="AH6447" i="13"/>
  <c r="AI6447" i="13" s="1"/>
  <c r="AJ6447" i="13"/>
  <c r="AH6448" i="13"/>
  <c r="AI6448" i="13" s="1"/>
  <c r="AJ6448" i="13"/>
  <c r="AH6449" i="13"/>
  <c r="AI6449" i="13" s="1"/>
  <c r="AJ6449" i="13"/>
  <c r="AH6450" i="13"/>
  <c r="AI6450" i="13" s="1"/>
  <c r="AJ6450" i="13"/>
  <c r="AH6451" i="13"/>
  <c r="AI6451" i="13" s="1"/>
  <c r="AJ6451" i="13"/>
  <c r="AH6452" i="13"/>
  <c r="AI6452" i="13" s="1"/>
  <c r="AJ6452" i="13"/>
  <c r="AH6453" i="13"/>
  <c r="AI6453" i="13" s="1"/>
  <c r="AJ6453" i="13"/>
  <c r="AH6454" i="13"/>
  <c r="AI6454" i="13" s="1"/>
  <c r="AJ6454" i="13"/>
  <c r="AH6455" i="13"/>
  <c r="AI6455" i="13" s="1"/>
  <c r="AJ6455" i="13"/>
  <c r="AH6456" i="13"/>
  <c r="AI6456" i="13" s="1"/>
  <c r="AJ6456" i="13"/>
  <c r="AH6457" i="13"/>
  <c r="AI6457" i="13" s="1"/>
  <c r="AJ6457" i="13"/>
  <c r="AH6458" i="13"/>
  <c r="AI6458" i="13" s="1"/>
  <c r="AJ6458" i="13"/>
  <c r="AH6459" i="13"/>
  <c r="AI6459" i="13" s="1"/>
  <c r="AJ6459" i="13"/>
  <c r="AH6460" i="13"/>
  <c r="AI6460" i="13" s="1"/>
  <c r="AJ6460" i="13"/>
  <c r="AH6461" i="13"/>
  <c r="AI6461" i="13" s="1"/>
  <c r="AJ6461" i="13"/>
  <c r="AH6462" i="13"/>
  <c r="AI6462" i="13" s="1"/>
  <c r="AJ6462" i="13"/>
  <c r="AH6463" i="13"/>
  <c r="AI6463" i="13" s="1"/>
  <c r="AJ6463" i="13"/>
  <c r="AH6464" i="13"/>
  <c r="AI6464" i="13" s="1"/>
  <c r="AJ6464" i="13"/>
  <c r="AH6465" i="13"/>
  <c r="AI6465" i="13" s="1"/>
  <c r="AJ6465" i="13"/>
  <c r="AH6466" i="13"/>
  <c r="AI6466" i="13" s="1"/>
  <c r="AJ6466" i="13"/>
  <c r="AH6467" i="13"/>
  <c r="AI6467" i="13" s="1"/>
  <c r="AJ6467" i="13"/>
  <c r="AH6468" i="13"/>
  <c r="AI6468" i="13" s="1"/>
  <c r="AJ6468" i="13"/>
  <c r="AH6469" i="13"/>
  <c r="AI6469" i="13" s="1"/>
  <c r="AJ6469" i="13"/>
  <c r="AH6470" i="13"/>
  <c r="AI6470" i="13" s="1"/>
  <c r="AJ6470" i="13"/>
  <c r="AH6471" i="13"/>
  <c r="AI6471" i="13" s="1"/>
  <c r="AJ6471" i="13"/>
  <c r="AH6472" i="13"/>
  <c r="AI6472" i="13" s="1"/>
  <c r="AJ6472" i="13"/>
  <c r="AH6473" i="13"/>
  <c r="AI6473" i="13" s="1"/>
  <c r="AJ6473" i="13"/>
  <c r="AH6474" i="13"/>
  <c r="AI6474" i="13" s="1"/>
  <c r="AJ6474" i="13"/>
  <c r="AH6475" i="13"/>
  <c r="AI6475" i="13" s="1"/>
  <c r="AJ6475" i="13"/>
  <c r="AH6476" i="13"/>
  <c r="AI6476" i="13" s="1"/>
  <c r="AJ6476" i="13"/>
  <c r="AH6477" i="13"/>
  <c r="AI6477" i="13" s="1"/>
  <c r="AJ6477" i="13"/>
  <c r="AH6478" i="13"/>
  <c r="AI6478" i="13" s="1"/>
  <c r="AJ6478" i="13"/>
  <c r="AH6479" i="13"/>
  <c r="AI6479" i="13" s="1"/>
  <c r="AJ6479" i="13"/>
  <c r="AH6480" i="13"/>
  <c r="AI6480" i="13" s="1"/>
  <c r="AJ6480" i="13"/>
  <c r="AH6481" i="13"/>
  <c r="AI6481" i="13" s="1"/>
  <c r="AJ6481" i="13"/>
  <c r="AH6482" i="13"/>
  <c r="AI6482" i="13" s="1"/>
  <c r="AJ6482" i="13"/>
  <c r="AH6483" i="13"/>
  <c r="AI6483" i="13" s="1"/>
  <c r="AJ6483" i="13"/>
  <c r="AH6484" i="13"/>
  <c r="AI6484" i="13" s="1"/>
  <c r="AJ6484" i="13"/>
  <c r="AH6485" i="13"/>
  <c r="AI6485" i="13" s="1"/>
  <c r="AJ6485" i="13"/>
  <c r="AH6486" i="13"/>
  <c r="AI6486" i="13" s="1"/>
  <c r="AJ6486" i="13"/>
  <c r="AH6487" i="13"/>
  <c r="AI6487" i="13" s="1"/>
  <c r="AJ6487" i="13"/>
  <c r="AH6488" i="13"/>
  <c r="AI6488" i="13" s="1"/>
  <c r="AJ6488" i="13"/>
  <c r="AH6489" i="13"/>
  <c r="AI6489" i="13" s="1"/>
  <c r="AJ6489" i="13"/>
  <c r="AH6490" i="13"/>
  <c r="AI6490" i="13" s="1"/>
  <c r="AJ6490" i="13"/>
  <c r="AH6491" i="13"/>
  <c r="AI6491" i="13" s="1"/>
  <c r="AJ6491" i="13"/>
  <c r="AH6492" i="13"/>
  <c r="AI6492" i="13" s="1"/>
  <c r="AJ6492" i="13"/>
  <c r="AH6493" i="13"/>
  <c r="AI6493" i="13" s="1"/>
  <c r="AJ6493" i="13"/>
  <c r="AH6494" i="13"/>
  <c r="AI6494" i="13" s="1"/>
  <c r="AJ6494" i="13"/>
  <c r="AH6495" i="13"/>
  <c r="AI6495" i="13" s="1"/>
  <c r="AJ6495" i="13"/>
  <c r="AH6496" i="13"/>
  <c r="AI6496" i="13" s="1"/>
  <c r="AJ6496" i="13"/>
  <c r="AH6497" i="13"/>
  <c r="AI6497" i="13" s="1"/>
  <c r="AJ6497" i="13"/>
  <c r="AH6498" i="13"/>
  <c r="AI6498" i="13" s="1"/>
  <c r="AJ6498" i="13"/>
  <c r="AH6499" i="13"/>
  <c r="AI6499" i="13" s="1"/>
  <c r="AJ6499" i="13"/>
  <c r="AH6500" i="13"/>
  <c r="AI6500" i="13" s="1"/>
  <c r="AJ6500" i="13"/>
  <c r="AH6501" i="13"/>
  <c r="AI6501" i="13" s="1"/>
  <c r="AJ6501" i="13"/>
  <c r="AH6502" i="13"/>
  <c r="AI6502" i="13" s="1"/>
  <c r="AJ6502" i="13"/>
  <c r="AH6503" i="13"/>
  <c r="AI6503" i="13" s="1"/>
  <c r="AJ6503" i="13"/>
  <c r="AH6504" i="13"/>
  <c r="AI6504" i="13" s="1"/>
  <c r="AJ6504" i="13"/>
  <c r="AH6505" i="13"/>
  <c r="AI6505" i="13" s="1"/>
  <c r="AJ6505" i="13"/>
  <c r="AH6506" i="13"/>
  <c r="AI6506" i="13" s="1"/>
  <c r="AJ6506" i="13"/>
  <c r="AH6507" i="13"/>
  <c r="AI6507" i="13" s="1"/>
  <c r="AJ6507" i="13"/>
  <c r="AH6508" i="13"/>
  <c r="AI6508" i="13" s="1"/>
  <c r="AJ6508" i="13"/>
  <c r="AH6509" i="13"/>
  <c r="AI6509" i="13" s="1"/>
  <c r="AJ6509" i="13"/>
  <c r="AH6510" i="13"/>
  <c r="AI6510" i="13" s="1"/>
  <c r="AJ6510" i="13"/>
  <c r="AH6511" i="13"/>
  <c r="AI6511" i="13" s="1"/>
  <c r="AJ6511" i="13"/>
  <c r="AH6512" i="13"/>
  <c r="AI6512" i="13" s="1"/>
  <c r="AJ6512" i="13"/>
  <c r="AH6513" i="13"/>
  <c r="AI6513" i="13" s="1"/>
  <c r="AJ6513" i="13"/>
  <c r="AH6514" i="13"/>
  <c r="AI6514" i="13" s="1"/>
  <c r="AJ6514" i="13"/>
  <c r="AH6515" i="13"/>
  <c r="AI6515" i="13" s="1"/>
  <c r="AJ6515" i="13"/>
  <c r="AH6516" i="13"/>
  <c r="AI6516" i="13" s="1"/>
  <c r="AJ6516" i="13"/>
  <c r="AH6517" i="13"/>
  <c r="AI6517" i="13" s="1"/>
  <c r="AJ6517" i="13"/>
  <c r="AH6518" i="13"/>
  <c r="AI6518" i="13" s="1"/>
  <c r="AJ6518" i="13"/>
  <c r="AH6519" i="13"/>
  <c r="AI6519" i="13" s="1"/>
  <c r="AJ6519" i="13"/>
  <c r="AH6520" i="13"/>
  <c r="AI6520" i="13" s="1"/>
  <c r="AJ6520" i="13"/>
  <c r="AH6521" i="13"/>
  <c r="AI6521" i="13" s="1"/>
  <c r="AJ6521" i="13"/>
  <c r="AH6522" i="13"/>
  <c r="AI6522" i="13" s="1"/>
  <c r="AJ6522" i="13"/>
  <c r="AH6523" i="13"/>
  <c r="AI6523" i="13" s="1"/>
  <c r="AJ6523" i="13"/>
  <c r="AH6524" i="13"/>
  <c r="AI6524" i="13" s="1"/>
  <c r="AJ6524" i="13"/>
  <c r="AH6525" i="13"/>
  <c r="AI6525" i="13" s="1"/>
  <c r="AJ6525" i="13"/>
  <c r="AH6526" i="13"/>
  <c r="AI6526" i="13" s="1"/>
  <c r="AJ6526" i="13"/>
  <c r="AH6527" i="13"/>
  <c r="AI6527" i="13" s="1"/>
  <c r="AJ6527" i="13"/>
  <c r="AH6528" i="13"/>
  <c r="AI6528" i="13" s="1"/>
  <c r="AJ6528" i="13"/>
  <c r="AH6529" i="13"/>
  <c r="AI6529" i="13" s="1"/>
  <c r="AJ6529" i="13"/>
  <c r="AH6530" i="13"/>
  <c r="AI6530" i="13" s="1"/>
  <c r="AJ6530" i="13"/>
  <c r="AH6531" i="13"/>
  <c r="AI6531" i="13" s="1"/>
  <c r="AJ6531" i="13"/>
  <c r="AH6532" i="13"/>
  <c r="AI6532" i="13" s="1"/>
  <c r="AJ6532" i="13"/>
  <c r="AH6533" i="13"/>
  <c r="AI6533" i="13" s="1"/>
  <c r="AJ6533" i="13"/>
  <c r="AH6534" i="13"/>
  <c r="AI6534" i="13" s="1"/>
  <c r="AJ6534" i="13"/>
  <c r="AH6535" i="13"/>
  <c r="AI6535" i="13" s="1"/>
  <c r="AJ6535" i="13"/>
  <c r="AH6536" i="13"/>
  <c r="AI6536" i="13" s="1"/>
  <c r="AJ6536" i="13"/>
  <c r="AH6537" i="13"/>
  <c r="AI6537" i="13" s="1"/>
  <c r="AJ6537" i="13"/>
  <c r="AH6538" i="13"/>
  <c r="AI6538" i="13" s="1"/>
  <c r="AJ6538" i="13"/>
  <c r="AH6539" i="13"/>
  <c r="AI6539" i="13" s="1"/>
  <c r="AJ6539" i="13"/>
  <c r="AH6540" i="13"/>
  <c r="AI6540" i="13" s="1"/>
  <c r="AJ6540" i="13"/>
  <c r="AH6541" i="13"/>
  <c r="AI6541" i="13" s="1"/>
  <c r="AJ6541" i="13"/>
  <c r="AH6542" i="13"/>
  <c r="AI6542" i="13" s="1"/>
  <c r="AJ6542" i="13"/>
  <c r="AH6543" i="13"/>
  <c r="AI6543" i="13" s="1"/>
  <c r="AJ6543" i="13"/>
  <c r="AH6544" i="13"/>
  <c r="AI6544" i="13" s="1"/>
  <c r="AJ6544" i="13"/>
  <c r="AH6545" i="13"/>
  <c r="AI6545" i="13" s="1"/>
  <c r="AJ6545" i="13"/>
  <c r="AH6546" i="13"/>
  <c r="AI6546" i="13" s="1"/>
  <c r="AJ6546" i="13"/>
  <c r="AH6547" i="13"/>
  <c r="AI6547" i="13" s="1"/>
  <c r="AJ6547" i="13"/>
  <c r="AH6548" i="13"/>
  <c r="AI6548" i="13" s="1"/>
  <c r="AJ6548" i="13"/>
  <c r="AH6549" i="13"/>
  <c r="AI6549" i="13" s="1"/>
  <c r="AJ6549" i="13"/>
  <c r="AH6550" i="13"/>
  <c r="AI6550" i="13" s="1"/>
  <c r="AJ6550" i="13"/>
  <c r="AH6551" i="13"/>
  <c r="AI6551" i="13" s="1"/>
  <c r="AJ6551" i="13"/>
  <c r="AH6552" i="13"/>
  <c r="AI6552" i="13" s="1"/>
  <c r="AJ6552" i="13"/>
  <c r="AH6553" i="13"/>
  <c r="AI6553" i="13" s="1"/>
  <c r="AJ6553" i="13"/>
  <c r="AH6554" i="13"/>
  <c r="AI6554" i="13" s="1"/>
  <c r="AJ6554" i="13"/>
  <c r="AH6555" i="13"/>
  <c r="AI6555" i="13" s="1"/>
  <c r="AJ6555" i="13"/>
  <c r="AH6556" i="13"/>
  <c r="AI6556" i="13" s="1"/>
  <c r="AJ6556" i="13"/>
  <c r="AH6557" i="13"/>
  <c r="AI6557" i="13" s="1"/>
  <c r="AJ6557" i="13"/>
  <c r="AH6558" i="13"/>
  <c r="AI6558" i="13" s="1"/>
  <c r="AJ6558" i="13"/>
  <c r="AH6559" i="13"/>
  <c r="AI6559" i="13" s="1"/>
  <c r="AJ6559" i="13"/>
  <c r="AH6560" i="13"/>
  <c r="AI6560" i="13" s="1"/>
  <c r="AJ6560" i="13"/>
  <c r="AH6561" i="13"/>
  <c r="AI6561" i="13" s="1"/>
  <c r="AJ6561" i="13"/>
  <c r="AH6562" i="13"/>
  <c r="AI6562" i="13" s="1"/>
  <c r="AJ6562" i="13"/>
  <c r="AH6563" i="13"/>
  <c r="AI6563" i="13" s="1"/>
  <c r="AJ6563" i="13"/>
  <c r="AH6564" i="13"/>
  <c r="AI6564" i="13" s="1"/>
  <c r="AJ6564" i="13"/>
  <c r="AH6565" i="13"/>
  <c r="AI6565" i="13" s="1"/>
  <c r="AJ6565" i="13"/>
  <c r="AH6566" i="13"/>
  <c r="AI6566" i="13" s="1"/>
  <c r="AJ6566" i="13"/>
  <c r="AH6567" i="13"/>
  <c r="AI6567" i="13" s="1"/>
  <c r="AJ6567" i="13"/>
  <c r="AH6568" i="13"/>
  <c r="AI6568" i="13" s="1"/>
  <c r="AJ6568" i="13"/>
  <c r="AH6569" i="13"/>
  <c r="AI6569" i="13" s="1"/>
  <c r="AJ6569" i="13"/>
  <c r="AH6570" i="13"/>
  <c r="AI6570" i="13" s="1"/>
  <c r="AJ6570" i="13"/>
  <c r="AH6571" i="13"/>
  <c r="AI6571" i="13" s="1"/>
  <c r="AJ6571" i="13"/>
  <c r="AH6572" i="13"/>
  <c r="AI6572" i="13" s="1"/>
  <c r="AJ6572" i="13"/>
  <c r="AH6573" i="13"/>
  <c r="AI6573" i="13" s="1"/>
  <c r="AJ6573" i="13"/>
  <c r="AH6574" i="13"/>
  <c r="AI6574" i="13" s="1"/>
  <c r="AJ6574" i="13"/>
  <c r="AH6575" i="13"/>
  <c r="AI6575" i="13" s="1"/>
  <c r="AJ6575" i="13"/>
  <c r="AH6576" i="13"/>
  <c r="AI6576" i="13" s="1"/>
  <c r="AJ6576" i="13"/>
  <c r="AH6577" i="13"/>
  <c r="AI6577" i="13" s="1"/>
  <c r="AJ6577" i="13"/>
  <c r="AH6578" i="13"/>
  <c r="AI6578" i="13" s="1"/>
  <c r="AJ6578" i="13"/>
  <c r="AH6579" i="13"/>
  <c r="AI6579" i="13" s="1"/>
  <c r="AJ6579" i="13"/>
  <c r="AH6580" i="13"/>
  <c r="AI6580" i="13" s="1"/>
  <c r="AJ6580" i="13"/>
  <c r="AH6581" i="13"/>
  <c r="AI6581" i="13" s="1"/>
  <c r="AJ6581" i="13"/>
  <c r="AH6582" i="13"/>
  <c r="AI6582" i="13" s="1"/>
  <c r="AJ6582" i="13"/>
  <c r="AH6583" i="13"/>
  <c r="AI6583" i="13" s="1"/>
  <c r="AJ6583" i="13"/>
  <c r="AH6584" i="13"/>
  <c r="AI6584" i="13" s="1"/>
  <c r="AJ6584" i="13"/>
  <c r="AH6585" i="13"/>
  <c r="AI6585" i="13" s="1"/>
  <c r="AJ6585" i="13"/>
  <c r="AH6586" i="13"/>
  <c r="AI6586" i="13" s="1"/>
  <c r="AJ6586" i="13"/>
  <c r="AH6587" i="13"/>
  <c r="AI6587" i="13" s="1"/>
  <c r="AJ6587" i="13"/>
  <c r="AH6588" i="13"/>
  <c r="AI6588" i="13" s="1"/>
  <c r="AJ6588" i="13"/>
  <c r="AH6589" i="13"/>
  <c r="AI6589" i="13" s="1"/>
  <c r="AJ6589" i="13"/>
  <c r="AH6590" i="13"/>
  <c r="AI6590" i="13" s="1"/>
  <c r="AJ6590" i="13"/>
  <c r="AH6591" i="13"/>
  <c r="AI6591" i="13" s="1"/>
  <c r="AJ6591" i="13"/>
  <c r="AH6592" i="13"/>
  <c r="AI6592" i="13" s="1"/>
  <c r="AJ6592" i="13"/>
  <c r="AH6593" i="13"/>
  <c r="AI6593" i="13" s="1"/>
  <c r="AJ6593" i="13"/>
  <c r="AH6594" i="13"/>
  <c r="AI6594" i="13" s="1"/>
  <c r="AJ6594" i="13"/>
  <c r="AH6595" i="13"/>
  <c r="AI6595" i="13" s="1"/>
  <c r="AJ6595" i="13"/>
  <c r="AH6596" i="13"/>
  <c r="AI6596" i="13" s="1"/>
  <c r="AJ6596" i="13"/>
  <c r="AH6597" i="13"/>
  <c r="AI6597" i="13" s="1"/>
  <c r="AJ6597" i="13"/>
  <c r="AH6598" i="13"/>
  <c r="AI6598" i="13" s="1"/>
  <c r="AJ6598" i="13"/>
  <c r="AH6599" i="13"/>
  <c r="AI6599" i="13" s="1"/>
  <c r="AJ6599" i="13"/>
  <c r="AH6600" i="13"/>
  <c r="AI6600" i="13" s="1"/>
  <c r="AJ6600" i="13"/>
  <c r="AH6601" i="13"/>
  <c r="AI6601" i="13" s="1"/>
  <c r="AJ6601" i="13"/>
  <c r="AH6602" i="13"/>
  <c r="AI6602" i="13" s="1"/>
  <c r="AJ6602" i="13"/>
  <c r="AH6603" i="13"/>
  <c r="AI6603" i="13" s="1"/>
  <c r="AJ6603" i="13"/>
  <c r="AH6604" i="13"/>
  <c r="AI6604" i="13" s="1"/>
  <c r="AJ6604" i="13"/>
  <c r="AH6605" i="13"/>
  <c r="AI6605" i="13" s="1"/>
  <c r="AJ6605" i="13"/>
  <c r="AH6606" i="13"/>
  <c r="AI6606" i="13" s="1"/>
  <c r="AJ6606" i="13"/>
  <c r="AH6607" i="13"/>
  <c r="AI6607" i="13" s="1"/>
  <c r="AJ6607" i="13"/>
  <c r="AH6608" i="13"/>
  <c r="AI6608" i="13" s="1"/>
  <c r="AJ6608" i="13"/>
  <c r="AH6609" i="13"/>
  <c r="AI6609" i="13" s="1"/>
  <c r="AJ6609" i="13"/>
  <c r="AH6610" i="13"/>
  <c r="AI6610" i="13" s="1"/>
  <c r="AJ6610" i="13"/>
  <c r="AH6611" i="13"/>
  <c r="AI6611" i="13" s="1"/>
  <c r="AJ6611" i="13"/>
  <c r="AH6612" i="13"/>
  <c r="AI6612" i="13" s="1"/>
  <c r="AJ6612" i="13"/>
  <c r="AH6613" i="13"/>
  <c r="AI6613" i="13" s="1"/>
  <c r="AJ6613" i="13"/>
  <c r="AH6614" i="13"/>
  <c r="AI6614" i="13" s="1"/>
  <c r="AJ6614" i="13"/>
  <c r="AH6615" i="13"/>
  <c r="AI6615" i="13" s="1"/>
  <c r="AJ6615" i="13"/>
  <c r="AH6616" i="13"/>
  <c r="AI6616" i="13" s="1"/>
  <c r="AJ6616" i="13"/>
  <c r="AH6617" i="13"/>
  <c r="AI6617" i="13" s="1"/>
  <c r="AJ6617" i="13"/>
  <c r="AH6618" i="13"/>
  <c r="AI6618" i="13" s="1"/>
  <c r="AJ6618" i="13"/>
  <c r="AH6619" i="13"/>
  <c r="AI6619" i="13" s="1"/>
  <c r="AJ6619" i="13"/>
  <c r="AH6620" i="13"/>
  <c r="AI6620" i="13" s="1"/>
  <c r="AJ6620" i="13"/>
  <c r="AH6621" i="13"/>
  <c r="AI6621" i="13" s="1"/>
  <c r="AJ6621" i="13"/>
  <c r="AH6622" i="13"/>
  <c r="AI6622" i="13" s="1"/>
  <c r="AJ6622" i="13"/>
  <c r="AH6623" i="13"/>
  <c r="AI6623" i="13" s="1"/>
  <c r="AJ6623" i="13"/>
  <c r="AH6624" i="13"/>
  <c r="AI6624" i="13" s="1"/>
  <c r="AJ6624" i="13"/>
  <c r="AH6625" i="13"/>
  <c r="AI6625" i="13" s="1"/>
  <c r="AJ6625" i="13"/>
  <c r="AH6626" i="13"/>
  <c r="AI6626" i="13" s="1"/>
  <c r="AJ6626" i="13"/>
  <c r="AH6627" i="13"/>
  <c r="AI6627" i="13" s="1"/>
  <c r="AJ6627" i="13"/>
  <c r="AH6628" i="13"/>
  <c r="AI6628" i="13" s="1"/>
  <c r="AJ6628" i="13"/>
  <c r="AH6629" i="13"/>
  <c r="AI6629" i="13" s="1"/>
  <c r="AJ6629" i="13"/>
  <c r="AH6630" i="13"/>
  <c r="AI6630" i="13" s="1"/>
  <c r="AJ6630" i="13"/>
  <c r="AH6631" i="13"/>
  <c r="AI6631" i="13" s="1"/>
  <c r="AJ6631" i="13"/>
  <c r="AH6632" i="13"/>
  <c r="AI6632" i="13" s="1"/>
  <c r="AJ6632" i="13"/>
  <c r="AH6633" i="13"/>
  <c r="AI6633" i="13" s="1"/>
  <c r="AJ6633" i="13"/>
  <c r="AH6634" i="13"/>
  <c r="AI6634" i="13" s="1"/>
  <c r="AJ6634" i="13"/>
  <c r="AH6635" i="13"/>
  <c r="AI6635" i="13" s="1"/>
  <c r="AJ6635" i="13"/>
  <c r="AH6636" i="13"/>
  <c r="AI6636" i="13" s="1"/>
  <c r="AJ6636" i="13"/>
  <c r="AH6637" i="13"/>
  <c r="AI6637" i="13" s="1"/>
  <c r="AJ6637" i="13"/>
  <c r="AH6638" i="13"/>
  <c r="AI6638" i="13" s="1"/>
  <c r="AJ6638" i="13"/>
  <c r="AH6639" i="13"/>
  <c r="AI6639" i="13" s="1"/>
  <c r="AJ6639" i="13"/>
  <c r="AH6640" i="13"/>
  <c r="AI6640" i="13" s="1"/>
  <c r="AJ6640" i="13"/>
  <c r="AH6641" i="13"/>
  <c r="AI6641" i="13" s="1"/>
  <c r="AJ6641" i="13"/>
  <c r="AH6642" i="13"/>
  <c r="AI6642" i="13" s="1"/>
  <c r="AJ6642" i="13"/>
  <c r="AH6643" i="13"/>
  <c r="AI6643" i="13" s="1"/>
  <c r="AJ6643" i="13"/>
  <c r="AH6644" i="13"/>
  <c r="AI6644" i="13" s="1"/>
  <c r="AJ6644" i="13"/>
  <c r="AH6645" i="13"/>
  <c r="AI6645" i="13" s="1"/>
  <c r="AJ6645" i="13"/>
  <c r="AH6646" i="13"/>
  <c r="AI6646" i="13" s="1"/>
  <c r="AJ6646" i="13"/>
  <c r="AH6647" i="13"/>
  <c r="AI6647" i="13" s="1"/>
  <c r="AJ6647" i="13"/>
  <c r="AH6648" i="13"/>
  <c r="AI6648" i="13" s="1"/>
  <c r="AJ6648" i="13"/>
  <c r="AH6649" i="13"/>
  <c r="AI6649" i="13" s="1"/>
  <c r="AJ6649" i="13"/>
  <c r="AH6650" i="13"/>
  <c r="AI6650" i="13" s="1"/>
  <c r="AJ6650" i="13"/>
  <c r="AH6651" i="13"/>
  <c r="AI6651" i="13" s="1"/>
  <c r="AJ6651" i="13"/>
  <c r="AH6652" i="13"/>
  <c r="AI6652" i="13" s="1"/>
  <c r="AJ6652" i="13"/>
  <c r="AH6653" i="13"/>
  <c r="AI6653" i="13" s="1"/>
  <c r="AJ6653" i="13"/>
  <c r="AH6654" i="13"/>
  <c r="AI6654" i="13" s="1"/>
  <c r="AJ6654" i="13"/>
  <c r="AH6655" i="13"/>
  <c r="AI6655" i="13" s="1"/>
  <c r="AJ6655" i="13"/>
  <c r="AH6656" i="13"/>
  <c r="AI6656" i="13" s="1"/>
  <c r="AJ6656" i="13"/>
  <c r="AH6657" i="13"/>
  <c r="AI6657" i="13" s="1"/>
  <c r="AJ6657" i="13"/>
  <c r="AH6658" i="13"/>
  <c r="AI6658" i="13" s="1"/>
  <c r="AJ6658" i="13"/>
  <c r="AH6659" i="13"/>
  <c r="AI6659" i="13" s="1"/>
  <c r="AJ6659" i="13"/>
  <c r="AH6660" i="13"/>
  <c r="AI6660" i="13" s="1"/>
  <c r="AJ6660" i="13"/>
  <c r="AH6661" i="13"/>
  <c r="AI6661" i="13" s="1"/>
  <c r="AJ6661" i="13"/>
  <c r="AH6662" i="13"/>
  <c r="AI6662" i="13" s="1"/>
  <c r="AJ6662" i="13"/>
  <c r="AH6663" i="13"/>
  <c r="AI6663" i="13" s="1"/>
  <c r="AJ6663" i="13"/>
  <c r="AH6664" i="13"/>
  <c r="AI6664" i="13" s="1"/>
  <c r="AJ6664" i="13"/>
  <c r="AH6665" i="13"/>
  <c r="AI6665" i="13" s="1"/>
  <c r="AJ6665" i="13"/>
  <c r="AH6666" i="13"/>
  <c r="AI6666" i="13" s="1"/>
  <c r="AJ6666" i="13"/>
  <c r="AH6667" i="13"/>
  <c r="AI6667" i="13" s="1"/>
  <c r="AJ6667" i="13"/>
  <c r="AH6668" i="13"/>
  <c r="AI6668" i="13" s="1"/>
  <c r="AJ6668" i="13"/>
  <c r="AH6669" i="13"/>
  <c r="AI6669" i="13" s="1"/>
  <c r="AJ6669" i="13"/>
  <c r="AH6670" i="13"/>
  <c r="AI6670" i="13" s="1"/>
  <c r="AJ6670" i="13"/>
  <c r="AH6671" i="13"/>
  <c r="AI6671" i="13" s="1"/>
  <c r="AJ6671" i="13"/>
  <c r="AH6672" i="13"/>
  <c r="AI6672" i="13" s="1"/>
  <c r="AJ6672" i="13"/>
  <c r="AH6673" i="13"/>
  <c r="AI6673" i="13" s="1"/>
  <c r="AJ6673" i="13"/>
  <c r="AH6674" i="13"/>
  <c r="AI6674" i="13" s="1"/>
  <c r="AJ6674" i="13"/>
  <c r="AH6675" i="13"/>
  <c r="AI6675" i="13" s="1"/>
  <c r="AJ6675" i="13"/>
  <c r="AH6676" i="13"/>
  <c r="AI6676" i="13" s="1"/>
  <c r="AJ6676" i="13"/>
  <c r="AH6677" i="13"/>
  <c r="AI6677" i="13" s="1"/>
  <c r="AJ6677" i="13"/>
  <c r="AH6678" i="13"/>
  <c r="AI6678" i="13" s="1"/>
  <c r="AJ6678" i="13"/>
  <c r="AH6679" i="13"/>
  <c r="AI6679" i="13" s="1"/>
  <c r="AJ6679" i="13"/>
  <c r="AH6680" i="13"/>
  <c r="AI6680" i="13" s="1"/>
  <c r="AJ6680" i="13"/>
  <c r="AH6681" i="13"/>
  <c r="AI6681" i="13" s="1"/>
  <c r="AJ6681" i="13"/>
  <c r="AH6682" i="13"/>
  <c r="AI6682" i="13" s="1"/>
  <c r="AJ6682" i="13"/>
  <c r="AH6683" i="13"/>
  <c r="AI6683" i="13" s="1"/>
  <c r="AJ6683" i="13"/>
  <c r="AH6684" i="13"/>
  <c r="AI6684" i="13" s="1"/>
  <c r="AJ6684" i="13"/>
  <c r="AH6685" i="13"/>
  <c r="AI6685" i="13" s="1"/>
  <c r="AJ6685" i="13"/>
  <c r="AH6686" i="13"/>
  <c r="AI6686" i="13" s="1"/>
  <c r="AJ6686" i="13"/>
  <c r="AH6687" i="13"/>
  <c r="AI6687" i="13" s="1"/>
  <c r="AJ6687" i="13"/>
  <c r="AH6688" i="13"/>
  <c r="AI6688" i="13" s="1"/>
  <c r="AJ6688" i="13"/>
  <c r="AH6689" i="13"/>
  <c r="AI6689" i="13" s="1"/>
  <c r="AJ6689" i="13"/>
  <c r="AH6690" i="13"/>
  <c r="AI6690" i="13" s="1"/>
  <c r="AJ6690" i="13"/>
  <c r="AH6691" i="13"/>
  <c r="AI6691" i="13" s="1"/>
  <c r="AJ6691" i="13"/>
  <c r="AH6692" i="13"/>
  <c r="AI6692" i="13" s="1"/>
  <c r="AJ6692" i="13"/>
  <c r="AH6693" i="13"/>
  <c r="AI6693" i="13" s="1"/>
  <c r="AJ6693" i="13"/>
  <c r="AH6694" i="13"/>
  <c r="AI6694" i="13" s="1"/>
  <c r="AJ6694" i="13"/>
  <c r="AH6695" i="13"/>
  <c r="AI6695" i="13" s="1"/>
  <c r="AJ6695" i="13"/>
  <c r="AH6696" i="13"/>
  <c r="AI6696" i="13" s="1"/>
  <c r="AJ6696" i="13"/>
  <c r="AH6697" i="13"/>
  <c r="AI6697" i="13" s="1"/>
  <c r="AJ6697" i="13"/>
  <c r="AH6698" i="13"/>
  <c r="AI6698" i="13" s="1"/>
  <c r="AJ6698" i="13"/>
  <c r="AH6699" i="13"/>
  <c r="AI6699" i="13" s="1"/>
  <c r="AJ6699" i="13"/>
  <c r="AH6700" i="13"/>
  <c r="AI6700" i="13" s="1"/>
  <c r="AJ6700" i="13"/>
  <c r="AH6701" i="13"/>
  <c r="AI6701" i="13" s="1"/>
  <c r="AJ6701" i="13"/>
  <c r="AH6702" i="13"/>
  <c r="AI6702" i="13" s="1"/>
  <c r="AJ6702" i="13"/>
  <c r="AH6703" i="13"/>
  <c r="AI6703" i="13" s="1"/>
  <c r="AJ6703" i="13"/>
  <c r="AH6704" i="13"/>
  <c r="AI6704" i="13" s="1"/>
  <c r="AJ6704" i="13"/>
  <c r="AH6705" i="13"/>
  <c r="AI6705" i="13" s="1"/>
  <c r="AJ6705" i="13"/>
  <c r="AH6706" i="13"/>
  <c r="AI6706" i="13" s="1"/>
  <c r="AJ6706" i="13"/>
  <c r="AH6707" i="13"/>
  <c r="AI6707" i="13" s="1"/>
  <c r="AJ6707" i="13"/>
  <c r="AH6708" i="13"/>
  <c r="AI6708" i="13" s="1"/>
  <c r="AJ6708" i="13"/>
  <c r="AH6709" i="13"/>
  <c r="AI6709" i="13" s="1"/>
  <c r="AJ6709" i="13"/>
  <c r="AH6710" i="13"/>
  <c r="AI6710" i="13" s="1"/>
  <c r="AJ6710" i="13"/>
  <c r="AH6711" i="13"/>
  <c r="AI6711" i="13" s="1"/>
  <c r="AJ6711" i="13"/>
  <c r="AH6712" i="13"/>
  <c r="AI6712" i="13" s="1"/>
  <c r="AJ6712" i="13"/>
  <c r="AH6713" i="13"/>
  <c r="AI6713" i="13" s="1"/>
  <c r="AJ6713" i="13"/>
  <c r="AH6714" i="13"/>
  <c r="AI6714" i="13" s="1"/>
  <c r="AJ6714" i="13"/>
  <c r="AH6715" i="13"/>
  <c r="AI6715" i="13" s="1"/>
  <c r="AJ6715" i="13"/>
  <c r="AH6716" i="13"/>
  <c r="AI6716" i="13" s="1"/>
  <c r="AJ6716" i="13"/>
  <c r="AH6717" i="13"/>
  <c r="AI6717" i="13" s="1"/>
  <c r="AJ6717" i="13"/>
  <c r="AH6718" i="13"/>
  <c r="AI6718" i="13" s="1"/>
  <c r="AJ6718" i="13"/>
  <c r="AH6719" i="13"/>
  <c r="AI6719" i="13" s="1"/>
  <c r="AJ6719" i="13"/>
  <c r="AH6720" i="13"/>
  <c r="AI6720" i="13" s="1"/>
  <c r="AJ6720" i="13"/>
  <c r="AH6721" i="13"/>
  <c r="AI6721" i="13" s="1"/>
  <c r="AJ6721" i="13"/>
  <c r="AH6722" i="13"/>
  <c r="AI6722" i="13" s="1"/>
  <c r="AJ6722" i="13"/>
  <c r="AH6723" i="13"/>
  <c r="AI6723" i="13" s="1"/>
  <c r="AJ6723" i="13"/>
  <c r="AH6724" i="13"/>
  <c r="AI6724" i="13" s="1"/>
  <c r="AJ6724" i="13"/>
  <c r="AH6725" i="13"/>
  <c r="AI6725" i="13" s="1"/>
  <c r="AJ6725" i="13"/>
  <c r="AH6726" i="13"/>
  <c r="AI6726" i="13" s="1"/>
  <c r="AJ6726" i="13"/>
  <c r="AH6727" i="13"/>
  <c r="AI6727" i="13" s="1"/>
  <c r="AJ6727" i="13"/>
  <c r="AH6728" i="13"/>
  <c r="AI6728" i="13" s="1"/>
  <c r="AJ6728" i="13"/>
  <c r="AH6729" i="13"/>
  <c r="AI6729" i="13" s="1"/>
  <c r="AJ6729" i="13"/>
  <c r="AH6730" i="13"/>
  <c r="AI6730" i="13" s="1"/>
  <c r="AJ6730" i="13"/>
  <c r="AH6731" i="13"/>
  <c r="AI6731" i="13" s="1"/>
  <c r="AJ6731" i="13"/>
  <c r="AH6732" i="13"/>
  <c r="AI6732" i="13" s="1"/>
  <c r="AJ6732" i="13"/>
  <c r="AH6733" i="13"/>
  <c r="AI6733" i="13" s="1"/>
  <c r="AJ6733" i="13"/>
  <c r="AH6734" i="13"/>
  <c r="AI6734" i="13" s="1"/>
  <c r="AJ6734" i="13"/>
  <c r="AH6735" i="13"/>
  <c r="AI6735" i="13" s="1"/>
  <c r="AJ6735" i="13"/>
  <c r="AH6736" i="13"/>
  <c r="AI6736" i="13" s="1"/>
  <c r="AJ6736" i="13"/>
  <c r="AH6737" i="13"/>
  <c r="AI6737" i="13" s="1"/>
  <c r="AJ6737" i="13"/>
  <c r="AH6738" i="13"/>
  <c r="AI6738" i="13" s="1"/>
  <c r="AJ6738" i="13"/>
  <c r="AH6739" i="13"/>
  <c r="AI6739" i="13" s="1"/>
  <c r="AJ6739" i="13"/>
  <c r="AH6740" i="13"/>
  <c r="AI6740" i="13" s="1"/>
  <c r="AJ6740" i="13"/>
  <c r="AH6741" i="13"/>
  <c r="AI6741" i="13" s="1"/>
  <c r="AJ6741" i="13"/>
  <c r="AH6742" i="13"/>
  <c r="AI6742" i="13" s="1"/>
  <c r="AJ6742" i="13"/>
  <c r="AH6743" i="13"/>
  <c r="AI6743" i="13" s="1"/>
  <c r="AJ6743" i="13"/>
  <c r="AH6744" i="13"/>
  <c r="AI6744" i="13" s="1"/>
  <c r="AJ6744" i="13"/>
  <c r="AH6745" i="13"/>
  <c r="AI6745" i="13" s="1"/>
  <c r="AJ6745" i="13"/>
  <c r="AH6746" i="13"/>
  <c r="AI6746" i="13" s="1"/>
  <c r="AJ6746" i="13"/>
  <c r="AH6747" i="13"/>
  <c r="AI6747" i="13" s="1"/>
  <c r="AJ6747" i="13"/>
  <c r="AH6748" i="13"/>
  <c r="AI6748" i="13" s="1"/>
  <c r="AJ6748" i="13"/>
  <c r="AH6749" i="13"/>
  <c r="AI6749" i="13" s="1"/>
  <c r="AJ6749" i="13"/>
  <c r="AH6750" i="13"/>
  <c r="AI6750" i="13" s="1"/>
  <c r="AJ6750" i="13"/>
  <c r="AH6751" i="13"/>
  <c r="AI6751" i="13" s="1"/>
  <c r="AJ6751" i="13"/>
  <c r="AH6752" i="13"/>
  <c r="AI6752" i="13" s="1"/>
  <c r="AJ6752" i="13"/>
  <c r="AH6753" i="13"/>
  <c r="AI6753" i="13" s="1"/>
  <c r="AJ6753" i="13"/>
  <c r="AH6754" i="13"/>
  <c r="AI6754" i="13" s="1"/>
  <c r="AJ6754" i="13"/>
  <c r="AH6755" i="13"/>
  <c r="AI6755" i="13" s="1"/>
  <c r="AJ6755" i="13"/>
  <c r="AH6756" i="13"/>
  <c r="AI6756" i="13" s="1"/>
  <c r="AJ6756" i="13"/>
  <c r="AH6757" i="13"/>
  <c r="AI6757" i="13" s="1"/>
  <c r="AJ6757" i="13"/>
  <c r="AH6758" i="13"/>
  <c r="AI6758" i="13" s="1"/>
  <c r="AJ6758" i="13"/>
  <c r="AH6759" i="13"/>
  <c r="AI6759" i="13" s="1"/>
  <c r="AJ6759" i="13"/>
  <c r="AH6760" i="13"/>
  <c r="AI6760" i="13" s="1"/>
  <c r="AJ6760" i="13"/>
  <c r="AH6761" i="13"/>
  <c r="AI6761" i="13" s="1"/>
  <c r="AJ6761" i="13"/>
  <c r="AH6762" i="13"/>
  <c r="AI6762" i="13" s="1"/>
  <c r="AJ6762" i="13"/>
  <c r="AH6763" i="13"/>
  <c r="AI6763" i="13" s="1"/>
  <c r="AJ6763" i="13"/>
  <c r="AH6764" i="13"/>
  <c r="AI6764" i="13" s="1"/>
  <c r="AJ6764" i="13"/>
  <c r="AH6765" i="13"/>
  <c r="AI6765" i="13" s="1"/>
  <c r="AJ6765" i="13"/>
  <c r="AH6766" i="13"/>
  <c r="AI6766" i="13" s="1"/>
  <c r="AJ6766" i="13"/>
  <c r="AH6767" i="13"/>
  <c r="AI6767" i="13" s="1"/>
  <c r="AJ6767" i="13"/>
  <c r="AH6768" i="13"/>
  <c r="AI6768" i="13" s="1"/>
  <c r="AJ6768" i="13"/>
  <c r="AH6769" i="13"/>
  <c r="AI6769" i="13" s="1"/>
  <c r="AJ6769" i="13"/>
  <c r="AH6770" i="13"/>
  <c r="AI6770" i="13" s="1"/>
  <c r="AJ6770" i="13"/>
  <c r="AH6771" i="13"/>
  <c r="AI6771" i="13" s="1"/>
  <c r="AJ6771" i="13"/>
  <c r="AH6772" i="13"/>
  <c r="AI6772" i="13" s="1"/>
  <c r="AJ6772" i="13"/>
  <c r="AH6773" i="13"/>
  <c r="AI6773" i="13" s="1"/>
  <c r="AJ6773" i="13"/>
  <c r="AH6774" i="13"/>
  <c r="AI6774" i="13" s="1"/>
  <c r="AJ6774" i="13"/>
  <c r="AH6775" i="13"/>
  <c r="AI6775" i="13" s="1"/>
  <c r="AJ6775" i="13"/>
  <c r="AH6776" i="13"/>
  <c r="AI6776" i="13" s="1"/>
  <c r="AJ6776" i="13"/>
  <c r="AH6777" i="13"/>
  <c r="AI6777" i="13" s="1"/>
  <c r="AJ6777" i="13"/>
  <c r="AH6778" i="13"/>
  <c r="AI6778" i="13" s="1"/>
  <c r="AJ6778" i="13"/>
  <c r="AH6779" i="13"/>
  <c r="AI6779" i="13" s="1"/>
  <c r="AJ6779" i="13"/>
  <c r="AH6780" i="13"/>
  <c r="AI6780" i="13" s="1"/>
  <c r="AJ6780" i="13"/>
  <c r="AH6781" i="13"/>
  <c r="AI6781" i="13" s="1"/>
  <c r="AJ6781" i="13"/>
  <c r="AH6782" i="13"/>
  <c r="AI6782" i="13" s="1"/>
  <c r="AJ6782" i="13"/>
  <c r="AH6783" i="13"/>
  <c r="AI6783" i="13" s="1"/>
  <c r="AJ6783" i="13"/>
  <c r="AH6784" i="13"/>
  <c r="AI6784" i="13" s="1"/>
  <c r="AJ6784" i="13"/>
  <c r="AH6785" i="13"/>
  <c r="AI6785" i="13" s="1"/>
  <c r="AJ6785" i="13"/>
  <c r="AH6786" i="13"/>
  <c r="AI6786" i="13" s="1"/>
  <c r="AJ6786" i="13"/>
  <c r="AH6787" i="13"/>
  <c r="AI6787" i="13" s="1"/>
  <c r="AJ6787" i="13"/>
  <c r="AH6788" i="13"/>
  <c r="AI6788" i="13" s="1"/>
  <c r="AJ6788" i="13"/>
  <c r="AH6789" i="13"/>
  <c r="AI6789" i="13" s="1"/>
  <c r="AJ6789" i="13"/>
  <c r="AH6790" i="13"/>
  <c r="AI6790" i="13" s="1"/>
  <c r="AJ6790" i="13"/>
  <c r="AH6791" i="13"/>
  <c r="AI6791" i="13" s="1"/>
  <c r="AJ6791" i="13"/>
  <c r="AH6792" i="13"/>
  <c r="AI6792" i="13" s="1"/>
  <c r="AJ6792" i="13"/>
  <c r="AH6793" i="13"/>
  <c r="AI6793" i="13" s="1"/>
  <c r="AJ6793" i="13"/>
  <c r="AH6794" i="13"/>
  <c r="AI6794" i="13" s="1"/>
  <c r="AJ6794" i="13"/>
  <c r="AH6795" i="13"/>
  <c r="AI6795" i="13" s="1"/>
  <c r="AJ6795" i="13"/>
  <c r="AH6796" i="13"/>
  <c r="AI6796" i="13" s="1"/>
  <c r="AJ6796" i="13"/>
  <c r="AH6797" i="13"/>
  <c r="AI6797" i="13" s="1"/>
  <c r="AJ6797" i="13"/>
  <c r="AH6798" i="13"/>
  <c r="AI6798" i="13" s="1"/>
  <c r="AJ6798" i="13"/>
  <c r="AH6799" i="13"/>
  <c r="AI6799" i="13" s="1"/>
  <c r="AJ6799" i="13"/>
  <c r="AH6800" i="13"/>
  <c r="AI6800" i="13" s="1"/>
  <c r="AJ6800" i="13"/>
  <c r="AH6801" i="13"/>
  <c r="AI6801" i="13" s="1"/>
  <c r="AJ6801" i="13"/>
  <c r="AH6802" i="13"/>
  <c r="AI6802" i="13" s="1"/>
  <c r="AJ6802" i="13"/>
  <c r="AH6803" i="13"/>
  <c r="AI6803" i="13" s="1"/>
  <c r="AJ6803" i="13"/>
  <c r="AH6804" i="13"/>
  <c r="AI6804" i="13" s="1"/>
  <c r="AJ6804" i="13"/>
  <c r="AH6805" i="13"/>
  <c r="AI6805" i="13" s="1"/>
  <c r="AJ6805" i="13"/>
  <c r="AH6806" i="13"/>
  <c r="AI6806" i="13" s="1"/>
  <c r="AJ6806" i="13"/>
  <c r="AH6807" i="13"/>
  <c r="AI6807" i="13" s="1"/>
  <c r="AJ6807" i="13"/>
  <c r="AH6808" i="13"/>
  <c r="AI6808" i="13" s="1"/>
  <c r="AJ6808" i="13"/>
  <c r="AH6809" i="13"/>
  <c r="AI6809" i="13" s="1"/>
  <c r="AJ6809" i="13"/>
  <c r="AH6810" i="13"/>
  <c r="AI6810" i="13" s="1"/>
  <c r="AJ6810" i="13"/>
  <c r="AH6811" i="13"/>
  <c r="AI6811" i="13" s="1"/>
  <c r="AJ6811" i="13"/>
  <c r="AH6812" i="13"/>
  <c r="AI6812" i="13" s="1"/>
  <c r="AJ6812" i="13"/>
  <c r="AH6813" i="13"/>
  <c r="AI6813" i="13" s="1"/>
  <c r="AJ6813" i="13"/>
  <c r="AH6814" i="13"/>
  <c r="AI6814" i="13" s="1"/>
  <c r="AJ6814" i="13"/>
  <c r="AH6815" i="13"/>
  <c r="AI6815" i="13" s="1"/>
  <c r="AJ6815" i="13"/>
  <c r="AH6816" i="13"/>
  <c r="AI6816" i="13" s="1"/>
  <c r="AJ6816" i="13"/>
  <c r="AH6817" i="13"/>
  <c r="AI6817" i="13" s="1"/>
  <c r="AJ6817" i="13"/>
  <c r="AH6818" i="13"/>
  <c r="AI6818" i="13" s="1"/>
  <c r="AJ6818" i="13"/>
  <c r="AH6819" i="13"/>
  <c r="AI6819" i="13" s="1"/>
  <c r="AJ6819" i="13"/>
  <c r="AH6820" i="13"/>
  <c r="AI6820" i="13" s="1"/>
  <c r="AJ6820" i="13"/>
  <c r="AH6821" i="13"/>
  <c r="AI6821" i="13" s="1"/>
  <c r="AJ6821" i="13"/>
  <c r="AH6822" i="13"/>
  <c r="AI6822" i="13" s="1"/>
  <c r="AJ6822" i="13"/>
  <c r="AH6823" i="13"/>
  <c r="AI6823" i="13" s="1"/>
  <c r="AJ6823" i="13"/>
  <c r="AH6824" i="13"/>
  <c r="AI6824" i="13" s="1"/>
  <c r="AJ6824" i="13"/>
  <c r="AH6825" i="13"/>
  <c r="AI6825" i="13" s="1"/>
  <c r="AJ6825" i="13"/>
  <c r="AH6826" i="13"/>
  <c r="AI6826" i="13" s="1"/>
  <c r="AJ6826" i="13"/>
  <c r="AH6827" i="13"/>
  <c r="AI6827" i="13" s="1"/>
  <c r="AJ6827" i="13"/>
  <c r="AH6828" i="13"/>
  <c r="AI6828" i="13" s="1"/>
  <c r="AJ6828" i="13"/>
  <c r="AH6829" i="13"/>
  <c r="AI6829" i="13" s="1"/>
  <c r="AJ6829" i="13"/>
  <c r="AH6830" i="13"/>
  <c r="AI6830" i="13" s="1"/>
  <c r="AJ6830" i="13"/>
  <c r="AH6831" i="13"/>
  <c r="AI6831" i="13" s="1"/>
  <c r="AJ6831" i="13"/>
  <c r="AH6832" i="13"/>
  <c r="AI6832" i="13" s="1"/>
  <c r="AJ6832" i="13"/>
  <c r="AH6833" i="13"/>
  <c r="AI6833" i="13" s="1"/>
  <c r="AJ6833" i="13"/>
  <c r="AH6834" i="13"/>
  <c r="AI6834" i="13" s="1"/>
  <c r="AJ6834" i="13"/>
  <c r="AH6835" i="13"/>
  <c r="AI6835" i="13" s="1"/>
  <c r="AJ6835" i="13"/>
  <c r="AH6836" i="13"/>
  <c r="AI6836" i="13" s="1"/>
  <c r="AJ6836" i="13"/>
  <c r="AH6837" i="13"/>
  <c r="AI6837" i="13" s="1"/>
  <c r="AJ6837" i="13"/>
  <c r="AH6838" i="13"/>
  <c r="AI6838" i="13" s="1"/>
  <c r="AJ6838" i="13"/>
  <c r="AH6839" i="13"/>
  <c r="AI6839" i="13" s="1"/>
  <c r="AJ6839" i="13"/>
  <c r="AH6840" i="13"/>
  <c r="AI6840" i="13" s="1"/>
  <c r="AJ6840" i="13"/>
  <c r="AH6841" i="13"/>
  <c r="AI6841" i="13" s="1"/>
  <c r="AJ6841" i="13"/>
  <c r="AH6842" i="13"/>
  <c r="AI6842" i="13" s="1"/>
  <c r="AJ6842" i="13"/>
  <c r="AH6843" i="13"/>
  <c r="AI6843" i="13" s="1"/>
  <c r="AJ6843" i="13"/>
  <c r="AH6844" i="13"/>
  <c r="AI6844" i="13" s="1"/>
  <c r="AJ6844" i="13"/>
  <c r="AH6845" i="13"/>
  <c r="AI6845" i="13" s="1"/>
  <c r="AJ6845" i="13"/>
  <c r="AH6846" i="13"/>
  <c r="AI6846" i="13" s="1"/>
  <c r="AJ6846" i="13"/>
  <c r="AH6847" i="13"/>
  <c r="AI6847" i="13" s="1"/>
  <c r="AJ6847" i="13"/>
  <c r="AH6848" i="13"/>
  <c r="AI6848" i="13" s="1"/>
  <c r="AJ6848" i="13"/>
  <c r="AH6849" i="13"/>
  <c r="AI6849" i="13" s="1"/>
  <c r="AJ6849" i="13"/>
  <c r="AH6850" i="13"/>
  <c r="AI6850" i="13" s="1"/>
  <c r="AJ6850" i="13"/>
  <c r="AH6851" i="13"/>
  <c r="AI6851" i="13" s="1"/>
  <c r="AJ6851" i="13"/>
  <c r="AH6852" i="13"/>
  <c r="AI6852" i="13" s="1"/>
  <c r="AJ6852" i="13"/>
  <c r="AH6853" i="13"/>
  <c r="AI6853" i="13" s="1"/>
  <c r="AJ6853" i="13"/>
  <c r="AH6854" i="13"/>
  <c r="AI6854" i="13" s="1"/>
  <c r="AJ6854" i="13"/>
  <c r="AH6855" i="13"/>
  <c r="AI6855" i="13" s="1"/>
  <c r="AJ6855" i="13"/>
  <c r="AH6856" i="13"/>
  <c r="AI6856" i="13" s="1"/>
  <c r="AJ6856" i="13"/>
  <c r="AH6857" i="13"/>
  <c r="AI6857" i="13" s="1"/>
  <c r="AJ6857" i="13"/>
  <c r="AH6858" i="13"/>
  <c r="AI6858" i="13" s="1"/>
  <c r="AJ6858" i="13"/>
  <c r="AH6859" i="13"/>
  <c r="AI6859" i="13" s="1"/>
  <c r="AJ6859" i="13"/>
  <c r="AH6860" i="13"/>
  <c r="AI6860" i="13" s="1"/>
  <c r="AJ6860" i="13"/>
  <c r="AH6861" i="13"/>
  <c r="AI6861" i="13" s="1"/>
  <c r="AJ6861" i="13"/>
  <c r="AH6862" i="13"/>
  <c r="AI6862" i="13" s="1"/>
  <c r="AJ6862" i="13"/>
  <c r="AH6863" i="13"/>
  <c r="AI6863" i="13" s="1"/>
  <c r="AJ6863" i="13"/>
  <c r="AH6864" i="13"/>
  <c r="AI6864" i="13" s="1"/>
  <c r="AJ6864" i="13"/>
  <c r="AH6865" i="13"/>
  <c r="AI6865" i="13" s="1"/>
  <c r="AJ6865" i="13"/>
  <c r="AH6866" i="13"/>
  <c r="AI6866" i="13" s="1"/>
  <c r="AJ6866" i="13"/>
  <c r="AH6867" i="13"/>
  <c r="AI6867" i="13" s="1"/>
  <c r="AJ6867" i="13"/>
  <c r="AH6868" i="13"/>
  <c r="AI6868" i="13" s="1"/>
  <c r="AJ6868" i="13"/>
  <c r="AH6869" i="13"/>
  <c r="AI6869" i="13" s="1"/>
  <c r="AJ6869" i="13"/>
  <c r="AH6870" i="13"/>
  <c r="AI6870" i="13" s="1"/>
  <c r="AJ6870" i="13"/>
  <c r="AH6871" i="13"/>
  <c r="AI6871" i="13" s="1"/>
  <c r="AJ6871" i="13"/>
  <c r="AH6872" i="13"/>
  <c r="AI6872" i="13" s="1"/>
  <c r="AJ6872" i="13"/>
  <c r="AH6873" i="13"/>
  <c r="AI6873" i="13" s="1"/>
  <c r="AJ6873" i="13"/>
  <c r="AH6874" i="13"/>
  <c r="AI6874" i="13" s="1"/>
  <c r="AJ6874" i="13"/>
  <c r="AH6875" i="13"/>
  <c r="AI6875" i="13" s="1"/>
  <c r="AJ6875" i="13"/>
  <c r="AH6876" i="13"/>
  <c r="AI6876" i="13" s="1"/>
  <c r="AJ6876" i="13"/>
  <c r="AH6877" i="13"/>
  <c r="AI6877" i="13" s="1"/>
  <c r="AJ6877" i="13"/>
  <c r="AH6878" i="13"/>
  <c r="AI6878" i="13" s="1"/>
  <c r="AJ6878" i="13"/>
  <c r="AH6879" i="13"/>
  <c r="AI6879" i="13" s="1"/>
  <c r="AJ6879" i="13"/>
  <c r="AH6880" i="13"/>
  <c r="AI6880" i="13" s="1"/>
  <c r="AJ6880" i="13"/>
  <c r="AH6881" i="13"/>
  <c r="AI6881" i="13" s="1"/>
  <c r="AJ6881" i="13"/>
  <c r="AH6882" i="13"/>
  <c r="AI6882" i="13" s="1"/>
  <c r="AJ6882" i="13"/>
  <c r="AH6883" i="13"/>
  <c r="AI6883" i="13" s="1"/>
  <c r="AJ6883" i="13"/>
  <c r="AH6884" i="13"/>
  <c r="AI6884" i="13" s="1"/>
  <c r="AJ6884" i="13"/>
  <c r="AH6885" i="13"/>
  <c r="AI6885" i="13" s="1"/>
  <c r="AJ6885" i="13"/>
  <c r="AH6886" i="13"/>
  <c r="AI6886" i="13" s="1"/>
  <c r="AJ6886" i="13"/>
  <c r="AH6887" i="13"/>
  <c r="AI6887" i="13" s="1"/>
  <c r="AJ6887" i="13"/>
  <c r="AH6888" i="13"/>
  <c r="AI6888" i="13" s="1"/>
  <c r="AJ6888" i="13"/>
  <c r="AH6889" i="13"/>
  <c r="AI6889" i="13" s="1"/>
  <c r="AJ6889" i="13"/>
  <c r="AH6890" i="13"/>
  <c r="AI6890" i="13" s="1"/>
  <c r="AJ6890" i="13"/>
  <c r="AH6891" i="13"/>
  <c r="AI6891" i="13" s="1"/>
  <c r="AJ6891" i="13"/>
  <c r="AH6892" i="13"/>
  <c r="AI6892" i="13" s="1"/>
  <c r="AJ6892" i="13"/>
  <c r="AH6893" i="13"/>
  <c r="AI6893" i="13" s="1"/>
  <c r="AJ6893" i="13"/>
  <c r="AH6894" i="13"/>
  <c r="AI6894" i="13" s="1"/>
  <c r="AJ6894" i="13"/>
  <c r="AH6895" i="13"/>
  <c r="AI6895" i="13" s="1"/>
  <c r="AJ6895" i="13"/>
  <c r="AH6896" i="13"/>
  <c r="AI6896" i="13" s="1"/>
  <c r="AJ6896" i="13"/>
  <c r="AH6897" i="13"/>
  <c r="AI6897" i="13" s="1"/>
  <c r="AJ6897" i="13"/>
  <c r="AH6898" i="13"/>
  <c r="AI6898" i="13" s="1"/>
  <c r="AJ6898" i="13"/>
  <c r="AH6899" i="13"/>
  <c r="AI6899" i="13" s="1"/>
  <c r="AJ6899" i="13"/>
  <c r="AH6900" i="13"/>
  <c r="AI6900" i="13" s="1"/>
  <c r="AJ6900" i="13"/>
  <c r="AH6901" i="13"/>
  <c r="AI6901" i="13" s="1"/>
  <c r="AJ6901" i="13"/>
  <c r="AH6902" i="13"/>
  <c r="AI6902" i="13" s="1"/>
  <c r="AJ6902" i="13"/>
  <c r="AH6903" i="13"/>
  <c r="AI6903" i="13" s="1"/>
  <c r="AJ6903" i="13"/>
  <c r="AH6904" i="13"/>
  <c r="AI6904" i="13" s="1"/>
  <c r="AJ6904" i="13"/>
  <c r="AH6905" i="13"/>
  <c r="AI6905" i="13" s="1"/>
  <c r="AJ6905" i="13"/>
  <c r="AH6906" i="13"/>
  <c r="AI6906" i="13" s="1"/>
  <c r="AJ6906" i="13"/>
  <c r="AH6907" i="13"/>
  <c r="AI6907" i="13" s="1"/>
  <c r="AJ6907" i="13"/>
  <c r="AH6908" i="13"/>
  <c r="AI6908" i="13" s="1"/>
  <c r="AJ6908" i="13"/>
  <c r="AH6909" i="13"/>
  <c r="AI6909" i="13" s="1"/>
  <c r="AJ6909" i="13"/>
  <c r="AH6910" i="13"/>
  <c r="AI6910" i="13" s="1"/>
  <c r="AJ6910" i="13"/>
  <c r="AH6911" i="13"/>
  <c r="AI6911" i="13" s="1"/>
  <c r="AJ6911" i="13"/>
  <c r="AH6912" i="13"/>
  <c r="AI6912" i="13" s="1"/>
  <c r="AJ6912" i="13"/>
  <c r="AH6913" i="13"/>
  <c r="AI6913" i="13" s="1"/>
  <c r="AJ6913" i="13"/>
  <c r="AH6914" i="13"/>
  <c r="AI6914" i="13" s="1"/>
  <c r="AJ6914" i="13"/>
  <c r="AH6915" i="13"/>
  <c r="AI6915" i="13" s="1"/>
  <c r="AJ6915" i="13"/>
  <c r="AH6916" i="13"/>
  <c r="AI6916" i="13" s="1"/>
  <c r="AJ6916" i="13"/>
  <c r="AH6917" i="13"/>
  <c r="AI6917" i="13" s="1"/>
  <c r="AJ6917" i="13"/>
  <c r="AH6918" i="13"/>
  <c r="AI6918" i="13" s="1"/>
  <c r="AJ6918" i="13"/>
  <c r="AH6919" i="13"/>
  <c r="AI6919" i="13" s="1"/>
  <c r="AJ6919" i="13"/>
  <c r="AH6920" i="13"/>
  <c r="AI6920" i="13" s="1"/>
  <c r="AJ6920" i="13"/>
  <c r="AH6921" i="13"/>
  <c r="AI6921" i="13" s="1"/>
  <c r="AJ6921" i="13"/>
  <c r="AH6922" i="13"/>
  <c r="AI6922" i="13" s="1"/>
  <c r="AJ6922" i="13"/>
  <c r="AH6923" i="13"/>
  <c r="AI6923" i="13" s="1"/>
  <c r="AJ6923" i="13"/>
  <c r="AH6924" i="13"/>
  <c r="AI6924" i="13" s="1"/>
  <c r="AJ6924" i="13"/>
  <c r="AH6925" i="13"/>
  <c r="AI6925" i="13" s="1"/>
  <c r="AJ6925" i="13"/>
  <c r="AH6926" i="13"/>
  <c r="AI6926" i="13" s="1"/>
  <c r="AJ6926" i="13"/>
  <c r="AH6927" i="13"/>
  <c r="AI6927" i="13" s="1"/>
  <c r="AJ6927" i="13"/>
  <c r="AH6928" i="13"/>
  <c r="AI6928" i="13" s="1"/>
  <c r="AJ6928" i="13"/>
  <c r="AH6929" i="13"/>
  <c r="AI6929" i="13" s="1"/>
  <c r="AJ6929" i="13"/>
  <c r="AH6930" i="13"/>
  <c r="AI6930" i="13" s="1"/>
  <c r="AJ6930" i="13"/>
  <c r="AH6931" i="13"/>
  <c r="AI6931" i="13" s="1"/>
  <c r="AJ6931" i="13"/>
  <c r="AH6932" i="13"/>
  <c r="AI6932" i="13" s="1"/>
  <c r="AJ6932" i="13"/>
  <c r="AH6933" i="13"/>
  <c r="AI6933" i="13" s="1"/>
  <c r="AJ6933" i="13"/>
  <c r="AH6934" i="13"/>
  <c r="AI6934" i="13" s="1"/>
  <c r="AJ6934" i="13"/>
  <c r="AH6935" i="13"/>
  <c r="AI6935" i="13" s="1"/>
  <c r="AJ6935" i="13"/>
  <c r="AH6936" i="13"/>
  <c r="AI6936" i="13" s="1"/>
  <c r="AJ6936" i="13"/>
  <c r="AH6937" i="13"/>
  <c r="AI6937" i="13" s="1"/>
  <c r="AJ6937" i="13"/>
  <c r="AH6938" i="13"/>
  <c r="AI6938" i="13" s="1"/>
  <c r="AJ6938" i="13"/>
  <c r="AH6939" i="13"/>
  <c r="AI6939" i="13" s="1"/>
  <c r="AJ6939" i="13"/>
  <c r="AH6940" i="13"/>
  <c r="AI6940" i="13" s="1"/>
  <c r="AJ6940" i="13"/>
  <c r="AH6941" i="13"/>
  <c r="AI6941" i="13" s="1"/>
  <c r="AJ6941" i="13"/>
  <c r="AH6942" i="13"/>
  <c r="AI6942" i="13" s="1"/>
  <c r="AJ6942" i="13"/>
  <c r="AH6943" i="13"/>
  <c r="AI6943" i="13" s="1"/>
  <c r="AJ6943" i="13"/>
  <c r="AH6944" i="13"/>
  <c r="AI6944" i="13" s="1"/>
  <c r="AJ6944" i="13"/>
  <c r="AH6945" i="13"/>
  <c r="AI6945" i="13" s="1"/>
  <c r="AJ6945" i="13"/>
  <c r="AH6946" i="13"/>
  <c r="AI6946" i="13" s="1"/>
  <c r="AJ6946" i="13"/>
  <c r="AH6947" i="13"/>
  <c r="AI6947" i="13" s="1"/>
  <c r="AJ6947" i="13"/>
  <c r="AH6948" i="13"/>
  <c r="AI6948" i="13" s="1"/>
  <c r="AJ6948" i="13"/>
  <c r="AH6949" i="13"/>
  <c r="AI6949" i="13" s="1"/>
  <c r="AJ6949" i="13"/>
  <c r="AH6950" i="13"/>
  <c r="AI6950" i="13" s="1"/>
  <c r="AJ6950" i="13"/>
  <c r="AH6951" i="13"/>
  <c r="AI6951" i="13" s="1"/>
  <c r="AJ6951" i="13"/>
  <c r="AH6952" i="13"/>
  <c r="AI6952" i="13" s="1"/>
  <c r="AJ6952" i="13"/>
  <c r="AH6953" i="13"/>
  <c r="AI6953" i="13" s="1"/>
  <c r="AJ6953" i="13"/>
  <c r="AH6954" i="13"/>
  <c r="AI6954" i="13" s="1"/>
  <c r="AJ6954" i="13"/>
  <c r="AH6955" i="13"/>
  <c r="AI6955" i="13" s="1"/>
  <c r="AJ6955" i="13"/>
  <c r="AH6956" i="13"/>
  <c r="AI6956" i="13" s="1"/>
  <c r="AJ6956" i="13"/>
  <c r="AH6957" i="13"/>
  <c r="AI6957" i="13" s="1"/>
  <c r="AJ6957" i="13"/>
  <c r="AH6958" i="13"/>
  <c r="AI6958" i="13" s="1"/>
  <c r="AJ6958" i="13"/>
  <c r="AH6959" i="13"/>
  <c r="AI6959" i="13" s="1"/>
  <c r="AJ6959" i="13"/>
  <c r="AH6960" i="13"/>
  <c r="AI6960" i="13" s="1"/>
  <c r="AJ6960" i="13"/>
  <c r="AH6961" i="13"/>
  <c r="AI6961" i="13" s="1"/>
  <c r="AJ6961" i="13"/>
  <c r="AH6962" i="13"/>
  <c r="AI6962" i="13" s="1"/>
  <c r="AJ6962" i="13"/>
  <c r="AH6963" i="13"/>
  <c r="AI6963" i="13" s="1"/>
  <c r="AJ6963" i="13"/>
  <c r="AH6964" i="13"/>
  <c r="AI6964" i="13" s="1"/>
  <c r="AJ6964" i="13"/>
  <c r="AH6965" i="13"/>
  <c r="AI6965" i="13" s="1"/>
  <c r="AJ6965" i="13"/>
  <c r="AH6966" i="13"/>
  <c r="AI6966" i="13" s="1"/>
  <c r="AJ6966" i="13"/>
  <c r="AH6967" i="13"/>
  <c r="AI6967" i="13" s="1"/>
  <c r="AJ6967" i="13"/>
  <c r="AH6968" i="13"/>
  <c r="AI6968" i="13" s="1"/>
  <c r="AJ6968" i="13"/>
  <c r="AH6969" i="13"/>
  <c r="AI6969" i="13" s="1"/>
  <c r="AJ6969" i="13"/>
  <c r="AH6970" i="13"/>
  <c r="AI6970" i="13" s="1"/>
  <c r="AJ6970" i="13"/>
  <c r="AH6971" i="13"/>
  <c r="AI6971" i="13" s="1"/>
  <c r="AJ6971" i="13"/>
  <c r="AH6972" i="13"/>
  <c r="AI6972" i="13" s="1"/>
  <c r="AJ6972" i="13"/>
  <c r="AH6973" i="13"/>
  <c r="AI6973" i="13" s="1"/>
  <c r="AJ6973" i="13"/>
  <c r="AH6974" i="13"/>
  <c r="AI6974" i="13" s="1"/>
  <c r="AJ6974" i="13"/>
  <c r="AH6975" i="13"/>
  <c r="AI6975" i="13" s="1"/>
  <c r="AJ6975" i="13"/>
  <c r="AH6976" i="13"/>
  <c r="AI6976" i="13" s="1"/>
  <c r="AJ6976" i="13"/>
  <c r="AH6977" i="13"/>
  <c r="AI6977" i="13" s="1"/>
  <c r="AJ6977" i="13"/>
  <c r="AH6978" i="13"/>
  <c r="AI6978" i="13" s="1"/>
  <c r="AJ6978" i="13"/>
  <c r="AH6979" i="13"/>
  <c r="AI6979" i="13" s="1"/>
  <c r="AJ6979" i="13"/>
  <c r="AH6980" i="13"/>
  <c r="AI6980" i="13" s="1"/>
  <c r="AJ6980" i="13"/>
  <c r="AH6981" i="13"/>
  <c r="AI6981" i="13" s="1"/>
  <c r="AJ6981" i="13"/>
  <c r="AH6982" i="13"/>
  <c r="AI6982" i="13" s="1"/>
  <c r="AJ6982" i="13"/>
  <c r="AH6983" i="13"/>
  <c r="AI6983" i="13" s="1"/>
  <c r="AJ6983" i="13"/>
  <c r="AH6984" i="13"/>
  <c r="AI6984" i="13" s="1"/>
  <c r="AJ6984" i="13"/>
  <c r="AH6985" i="13"/>
  <c r="AI6985" i="13" s="1"/>
  <c r="AJ6985" i="13"/>
  <c r="AH6986" i="13"/>
  <c r="AI6986" i="13" s="1"/>
  <c r="AJ6986" i="13"/>
  <c r="AH6987" i="13"/>
  <c r="AI6987" i="13" s="1"/>
  <c r="AJ6987" i="13"/>
  <c r="AH6988" i="13"/>
  <c r="AI6988" i="13" s="1"/>
  <c r="AJ6988" i="13"/>
  <c r="AH6989" i="13"/>
  <c r="AI6989" i="13" s="1"/>
  <c r="AJ6989" i="13"/>
  <c r="AH6990" i="13"/>
  <c r="AI6990" i="13" s="1"/>
  <c r="AJ6990" i="13"/>
  <c r="AH6991" i="13"/>
  <c r="AI6991" i="13" s="1"/>
  <c r="AJ6991" i="13"/>
  <c r="AH6992" i="13"/>
  <c r="AI6992" i="13" s="1"/>
  <c r="AJ6992" i="13"/>
  <c r="AH6993" i="13"/>
  <c r="AI6993" i="13" s="1"/>
  <c r="AJ6993" i="13"/>
  <c r="AH6994" i="13"/>
  <c r="AI6994" i="13" s="1"/>
  <c r="AJ6994" i="13"/>
  <c r="AH6995" i="13"/>
  <c r="AI6995" i="13" s="1"/>
  <c r="AJ6995" i="13"/>
  <c r="AH6996" i="13"/>
  <c r="AI6996" i="13" s="1"/>
  <c r="AJ6996" i="13"/>
  <c r="AH6997" i="13"/>
  <c r="AI6997" i="13" s="1"/>
  <c r="AJ6997" i="13"/>
  <c r="AH6998" i="13"/>
  <c r="AI6998" i="13" s="1"/>
  <c r="AJ6998" i="13"/>
  <c r="AH6999" i="13"/>
  <c r="AI6999" i="13" s="1"/>
  <c r="AJ6999" i="13"/>
  <c r="AH7000" i="13"/>
  <c r="AI7000" i="13" s="1"/>
  <c r="AJ7000" i="13"/>
  <c r="AH7001" i="13"/>
  <c r="AI7001" i="13" s="1"/>
  <c r="AJ7001" i="13"/>
  <c r="AH7002" i="13"/>
  <c r="AI7002" i="13" s="1"/>
  <c r="AJ7002" i="13"/>
  <c r="AH7003" i="13"/>
  <c r="AI7003" i="13" s="1"/>
  <c r="AJ7003" i="13"/>
  <c r="AH7004" i="13"/>
  <c r="AI7004" i="13" s="1"/>
  <c r="AJ7004" i="13"/>
  <c r="AH7005" i="13"/>
  <c r="AI7005" i="13" s="1"/>
  <c r="AJ7005" i="13"/>
  <c r="AH7006" i="13"/>
  <c r="AI7006" i="13" s="1"/>
  <c r="AJ7006" i="13"/>
  <c r="AH7007" i="13"/>
  <c r="AI7007" i="13" s="1"/>
  <c r="AJ7007" i="13"/>
  <c r="AH7008" i="13"/>
  <c r="AI7008" i="13" s="1"/>
  <c r="AJ7008" i="13"/>
  <c r="AH7009" i="13"/>
  <c r="AI7009" i="13" s="1"/>
  <c r="AJ7009" i="13"/>
  <c r="AH7010" i="13"/>
  <c r="AI7010" i="13" s="1"/>
  <c r="AJ7010" i="13"/>
  <c r="AH7011" i="13"/>
  <c r="AI7011" i="13" s="1"/>
  <c r="AJ7011" i="13"/>
  <c r="AH7012" i="13"/>
  <c r="AI7012" i="13" s="1"/>
  <c r="AJ7012" i="13"/>
  <c r="AH7013" i="13"/>
  <c r="AI7013" i="13" s="1"/>
  <c r="AJ7013" i="13"/>
  <c r="AH7014" i="13"/>
  <c r="AI7014" i="13" s="1"/>
  <c r="AJ7014" i="13"/>
  <c r="AH7015" i="13"/>
  <c r="AI7015" i="13" s="1"/>
  <c r="AJ7015" i="13"/>
  <c r="AH7016" i="13"/>
  <c r="AI7016" i="13" s="1"/>
  <c r="AJ7016" i="13"/>
  <c r="AH7017" i="13"/>
  <c r="AI7017" i="13" s="1"/>
  <c r="AJ7017" i="13"/>
  <c r="AH7018" i="13"/>
  <c r="AI7018" i="13" s="1"/>
  <c r="AJ7018" i="13"/>
  <c r="AH7019" i="13"/>
  <c r="AI7019" i="13" s="1"/>
  <c r="AJ7019" i="13"/>
  <c r="AH7020" i="13"/>
  <c r="AI7020" i="13" s="1"/>
  <c r="AJ7020" i="13"/>
  <c r="AH7021" i="13"/>
  <c r="AI7021" i="13" s="1"/>
  <c r="AJ7021" i="13"/>
  <c r="AH7022" i="13"/>
  <c r="AI7022" i="13" s="1"/>
  <c r="AJ7022" i="13"/>
  <c r="AH7023" i="13"/>
  <c r="AI7023" i="13" s="1"/>
  <c r="AJ7023" i="13"/>
  <c r="AH7024" i="13"/>
  <c r="AI7024" i="13" s="1"/>
  <c r="AJ7024" i="13"/>
  <c r="AH7025" i="13"/>
  <c r="AI7025" i="13" s="1"/>
  <c r="AJ7025" i="13"/>
  <c r="AH7026" i="13"/>
  <c r="AI7026" i="13" s="1"/>
  <c r="AJ7026" i="13"/>
  <c r="AH7027" i="13"/>
  <c r="AI7027" i="13" s="1"/>
  <c r="AJ7027" i="13"/>
  <c r="AH7028" i="13"/>
  <c r="AI7028" i="13" s="1"/>
  <c r="AJ7028" i="13"/>
  <c r="AH7029" i="13"/>
  <c r="AI7029" i="13" s="1"/>
  <c r="AJ7029" i="13"/>
  <c r="AH7030" i="13"/>
  <c r="AI7030" i="13" s="1"/>
  <c r="AJ7030" i="13"/>
  <c r="AH7031" i="13"/>
  <c r="AI7031" i="13" s="1"/>
  <c r="AJ7031" i="13"/>
  <c r="AH7032" i="13"/>
  <c r="AI7032" i="13" s="1"/>
  <c r="AJ7032" i="13"/>
  <c r="AH7033" i="13"/>
  <c r="AI7033" i="13" s="1"/>
  <c r="AJ7033" i="13"/>
  <c r="AH7034" i="13"/>
  <c r="AI7034" i="13" s="1"/>
  <c r="AJ7034" i="13"/>
  <c r="AH7035" i="13"/>
  <c r="AI7035" i="13" s="1"/>
  <c r="AJ7035" i="13"/>
  <c r="AH7036" i="13"/>
  <c r="AI7036" i="13" s="1"/>
  <c r="AJ7036" i="13"/>
  <c r="AH7037" i="13"/>
  <c r="AI7037" i="13" s="1"/>
  <c r="AJ7037" i="13"/>
  <c r="AH7038" i="13"/>
  <c r="AI7038" i="13" s="1"/>
  <c r="AJ7038" i="13"/>
  <c r="AH7039" i="13"/>
  <c r="AI7039" i="13" s="1"/>
  <c r="AJ7039" i="13"/>
  <c r="AH7040" i="13"/>
  <c r="AI7040" i="13" s="1"/>
  <c r="AJ7040" i="13"/>
  <c r="AH7041" i="13"/>
  <c r="AI7041" i="13" s="1"/>
  <c r="AJ7041" i="13"/>
  <c r="AH7042" i="13"/>
  <c r="AI7042" i="13" s="1"/>
  <c r="AJ7042" i="13"/>
  <c r="AH7043" i="13"/>
  <c r="AI7043" i="13" s="1"/>
  <c r="AJ7043" i="13"/>
  <c r="AH7044" i="13"/>
  <c r="AI7044" i="13" s="1"/>
  <c r="AJ7044" i="13"/>
  <c r="AH7045" i="13"/>
  <c r="AI7045" i="13" s="1"/>
  <c r="AJ7045" i="13"/>
  <c r="AH7046" i="13"/>
  <c r="AI7046" i="13" s="1"/>
  <c r="AJ7046" i="13"/>
  <c r="AH7047" i="13"/>
  <c r="AI7047" i="13" s="1"/>
  <c r="AJ7047" i="13"/>
  <c r="AH7048" i="13"/>
  <c r="AI7048" i="13" s="1"/>
  <c r="AJ7048" i="13"/>
  <c r="AH7049" i="13"/>
  <c r="AI7049" i="13" s="1"/>
  <c r="AJ7049" i="13"/>
  <c r="AH7050" i="13"/>
  <c r="AI7050" i="13" s="1"/>
  <c r="AJ7050" i="13"/>
  <c r="AH7051" i="13"/>
  <c r="AI7051" i="13" s="1"/>
  <c r="AJ7051" i="13"/>
  <c r="AH7052" i="13"/>
  <c r="AI7052" i="13" s="1"/>
  <c r="AJ7052" i="13"/>
  <c r="AH7053" i="13"/>
  <c r="AI7053" i="13" s="1"/>
  <c r="AJ7053" i="13"/>
  <c r="AH7054" i="13"/>
  <c r="AI7054" i="13" s="1"/>
  <c r="AJ7054" i="13"/>
  <c r="AH7055" i="13"/>
  <c r="AI7055" i="13" s="1"/>
  <c r="AJ7055" i="13"/>
  <c r="AH7056" i="13"/>
  <c r="AI7056" i="13" s="1"/>
  <c r="AJ7056" i="13"/>
  <c r="AH7057" i="13"/>
  <c r="AI7057" i="13" s="1"/>
  <c r="AJ7057" i="13"/>
  <c r="AH7058" i="13"/>
  <c r="AI7058" i="13" s="1"/>
  <c r="AJ7058" i="13"/>
  <c r="AH7059" i="13"/>
  <c r="AI7059" i="13" s="1"/>
  <c r="AJ7059" i="13"/>
  <c r="AH7060" i="13"/>
  <c r="AI7060" i="13" s="1"/>
  <c r="AJ7060" i="13"/>
  <c r="AH7061" i="13"/>
  <c r="AI7061" i="13" s="1"/>
  <c r="AJ7061" i="13"/>
  <c r="AH7062" i="13"/>
  <c r="AI7062" i="13" s="1"/>
  <c r="AJ7062" i="13"/>
  <c r="AH7063" i="13"/>
  <c r="AI7063" i="13" s="1"/>
  <c r="AJ7063" i="13"/>
  <c r="AH7064" i="13"/>
  <c r="AI7064" i="13" s="1"/>
  <c r="AJ7064" i="13"/>
  <c r="AH7065" i="13"/>
  <c r="AI7065" i="13" s="1"/>
  <c r="AJ7065" i="13"/>
  <c r="AH7066" i="13"/>
  <c r="AI7066" i="13" s="1"/>
  <c r="AJ7066" i="13"/>
  <c r="AH7067" i="13"/>
  <c r="AI7067" i="13" s="1"/>
  <c r="AJ7067" i="13"/>
  <c r="AH7068" i="13"/>
  <c r="AI7068" i="13" s="1"/>
  <c r="AJ7068" i="13"/>
  <c r="AH7069" i="13"/>
  <c r="AI7069" i="13" s="1"/>
  <c r="AJ7069" i="13"/>
  <c r="AH7070" i="13"/>
  <c r="AI7070" i="13" s="1"/>
  <c r="AJ7070" i="13"/>
  <c r="AH7071" i="13"/>
  <c r="AI7071" i="13" s="1"/>
  <c r="AJ7071" i="13"/>
  <c r="AH7072" i="13"/>
  <c r="AI7072" i="13" s="1"/>
  <c r="AJ7072" i="13"/>
  <c r="AH7073" i="13"/>
  <c r="AI7073" i="13" s="1"/>
  <c r="AJ7073" i="13"/>
  <c r="AH7074" i="13"/>
  <c r="AI7074" i="13" s="1"/>
  <c r="AJ7074" i="13"/>
  <c r="AH7075" i="13"/>
  <c r="AI7075" i="13" s="1"/>
  <c r="AJ7075" i="13"/>
  <c r="AH7076" i="13"/>
  <c r="AI7076" i="13" s="1"/>
  <c r="AJ7076" i="13"/>
  <c r="AH7077" i="13"/>
  <c r="AI7077" i="13" s="1"/>
  <c r="AJ7077" i="13"/>
  <c r="AH7078" i="13"/>
  <c r="AI7078" i="13" s="1"/>
  <c r="AJ7078" i="13"/>
  <c r="AH7079" i="13"/>
  <c r="AI7079" i="13" s="1"/>
  <c r="AJ7079" i="13"/>
  <c r="AH7080" i="13"/>
  <c r="AI7080" i="13" s="1"/>
  <c r="AJ7080" i="13"/>
  <c r="AH7081" i="13"/>
  <c r="AI7081" i="13" s="1"/>
  <c r="AJ7081" i="13"/>
  <c r="AH7082" i="13"/>
  <c r="AI7082" i="13" s="1"/>
  <c r="AJ7082" i="13"/>
  <c r="AH7083" i="13"/>
  <c r="AI7083" i="13" s="1"/>
  <c r="AJ7083" i="13"/>
  <c r="AH7084" i="13"/>
  <c r="AI7084" i="13" s="1"/>
  <c r="AJ7084" i="13"/>
  <c r="AH7085" i="13"/>
  <c r="AI7085" i="13" s="1"/>
  <c r="AJ7085" i="13"/>
  <c r="AH7086" i="13"/>
  <c r="AI7086" i="13" s="1"/>
  <c r="AJ7086" i="13"/>
  <c r="AH7087" i="13"/>
  <c r="AI7087" i="13" s="1"/>
  <c r="AJ7087" i="13"/>
  <c r="AH7088" i="13"/>
  <c r="AI7088" i="13" s="1"/>
  <c r="AJ7088" i="13"/>
  <c r="AH7089" i="13"/>
  <c r="AI7089" i="13" s="1"/>
  <c r="AJ7089" i="13"/>
  <c r="AH7090" i="13"/>
  <c r="AI7090" i="13" s="1"/>
  <c r="AJ7090" i="13"/>
  <c r="AH7091" i="13"/>
  <c r="AI7091" i="13" s="1"/>
  <c r="AJ7091" i="13"/>
  <c r="AH7092" i="13"/>
  <c r="AI7092" i="13" s="1"/>
  <c r="AJ7092" i="13"/>
  <c r="AH7093" i="13"/>
  <c r="AI7093" i="13" s="1"/>
  <c r="AJ7093" i="13"/>
  <c r="AH7094" i="13"/>
  <c r="AI7094" i="13" s="1"/>
  <c r="AJ7094" i="13"/>
  <c r="AH7095" i="13"/>
  <c r="AI7095" i="13" s="1"/>
  <c r="AJ7095" i="13"/>
  <c r="AH7096" i="13"/>
  <c r="AI7096" i="13" s="1"/>
  <c r="AJ7096" i="13"/>
  <c r="AH7097" i="13"/>
  <c r="AI7097" i="13" s="1"/>
  <c r="AJ7097" i="13"/>
  <c r="AH7098" i="13"/>
  <c r="AI7098" i="13" s="1"/>
  <c r="AJ7098" i="13"/>
  <c r="AH7099" i="13"/>
  <c r="AI7099" i="13" s="1"/>
  <c r="AJ7099" i="13"/>
  <c r="AH7100" i="13"/>
  <c r="AI7100" i="13" s="1"/>
  <c r="AJ7100" i="13"/>
  <c r="AH7101" i="13"/>
  <c r="AI7101" i="13" s="1"/>
  <c r="AJ7101" i="13"/>
  <c r="AH7102" i="13"/>
  <c r="AI7102" i="13" s="1"/>
  <c r="AJ7102" i="13"/>
  <c r="AH7103" i="13"/>
  <c r="AI7103" i="13" s="1"/>
  <c r="AJ7103" i="13"/>
  <c r="AH7104" i="13"/>
  <c r="AI7104" i="13" s="1"/>
  <c r="AJ7104" i="13"/>
  <c r="AH7105" i="13"/>
  <c r="AI7105" i="13" s="1"/>
  <c r="AJ7105" i="13"/>
  <c r="AH7106" i="13"/>
  <c r="AI7106" i="13" s="1"/>
  <c r="AJ7106" i="13"/>
  <c r="AH7107" i="13"/>
  <c r="AI7107" i="13" s="1"/>
  <c r="AJ7107" i="13"/>
  <c r="AH7108" i="13"/>
  <c r="AI7108" i="13" s="1"/>
  <c r="AJ7108" i="13"/>
  <c r="AH7109" i="13"/>
  <c r="AI7109" i="13" s="1"/>
  <c r="AJ7109" i="13"/>
  <c r="AH7110" i="13"/>
  <c r="AI7110" i="13" s="1"/>
  <c r="AJ7110" i="13"/>
  <c r="AH7111" i="13"/>
  <c r="AI7111" i="13" s="1"/>
  <c r="AJ7111" i="13"/>
  <c r="AH7112" i="13"/>
  <c r="AI7112" i="13" s="1"/>
  <c r="AJ7112" i="13"/>
  <c r="AH7113" i="13"/>
  <c r="AI7113" i="13" s="1"/>
  <c r="AJ7113" i="13"/>
  <c r="AH7114" i="13"/>
  <c r="AI7114" i="13" s="1"/>
  <c r="AJ7114" i="13"/>
  <c r="AH7115" i="13"/>
  <c r="AI7115" i="13" s="1"/>
  <c r="AJ7115" i="13"/>
  <c r="AH7116" i="13"/>
  <c r="AI7116" i="13" s="1"/>
  <c r="AJ7116" i="13"/>
  <c r="AH7117" i="13"/>
  <c r="AI7117" i="13" s="1"/>
  <c r="AJ7117" i="13"/>
  <c r="AH7118" i="13"/>
  <c r="AI7118" i="13" s="1"/>
  <c r="AJ7118" i="13"/>
  <c r="AH7119" i="13"/>
  <c r="AI7119" i="13" s="1"/>
  <c r="AJ7119" i="13"/>
  <c r="AH7120" i="13"/>
  <c r="AI7120" i="13" s="1"/>
  <c r="AJ7120" i="13"/>
  <c r="AH7121" i="13"/>
  <c r="AI7121" i="13" s="1"/>
  <c r="AJ7121" i="13"/>
  <c r="AH7122" i="13"/>
  <c r="AI7122" i="13" s="1"/>
  <c r="AJ7122" i="13"/>
  <c r="AH7123" i="13"/>
  <c r="AI7123" i="13" s="1"/>
  <c r="AJ7123" i="13"/>
  <c r="AH7124" i="13"/>
  <c r="AI7124" i="13" s="1"/>
  <c r="AJ7124" i="13"/>
  <c r="AH7125" i="13"/>
  <c r="AI7125" i="13" s="1"/>
  <c r="AJ7125" i="13"/>
  <c r="AH7126" i="13"/>
  <c r="AI7126" i="13" s="1"/>
  <c r="AJ7126" i="13"/>
  <c r="AH7127" i="13"/>
  <c r="AI7127" i="13" s="1"/>
  <c r="AJ7127" i="13"/>
  <c r="AH7128" i="13"/>
  <c r="AI7128" i="13" s="1"/>
  <c r="AJ7128" i="13"/>
  <c r="AH7129" i="13"/>
  <c r="AI7129" i="13" s="1"/>
  <c r="AJ7129" i="13"/>
  <c r="AH7130" i="13"/>
  <c r="AI7130" i="13" s="1"/>
  <c r="AJ7130" i="13"/>
  <c r="AH7131" i="13"/>
  <c r="AI7131" i="13" s="1"/>
  <c r="AJ7131" i="13"/>
  <c r="AH7132" i="13"/>
  <c r="AI7132" i="13" s="1"/>
  <c r="AJ7132" i="13"/>
  <c r="AH7133" i="13"/>
  <c r="AI7133" i="13" s="1"/>
  <c r="AJ7133" i="13"/>
  <c r="AH7134" i="13"/>
  <c r="AI7134" i="13" s="1"/>
  <c r="AJ7134" i="13"/>
  <c r="AH7135" i="13"/>
  <c r="AI7135" i="13" s="1"/>
  <c r="AJ7135" i="13"/>
  <c r="AH7136" i="13"/>
  <c r="AI7136" i="13" s="1"/>
  <c r="AJ7136" i="13"/>
  <c r="AH7137" i="13"/>
  <c r="AI7137" i="13" s="1"/>
  <c r="AJ7137" i="13"/>
  <c r="AH7138" i="13"/>
  <c r="AI7138" i="13" s="1"/>
  <c r="AJ7138" i="13"/>
  <c r="AH7139" i="13"/>
  <c r="AI7139" i="13" s="1"/>
  <c r="AJ7139" i="13"/>
  <c r="AH7140" i="13"/>
  <c r="AI7140" i="13" s="1"/>
  <c r="AJ7140" i="13"/>
  <c r="AH7141" i="13"/>
  <c r="AI7141" i="13" s="1"/>
  <c r="AJ7141" i="13"/>
  <c r="AH7142" i="13"/>
  <c r="AI7142" i="13" s="1"/>
  <c r="AJ7142" i="13"/>
  <c r="AH7143" i="13"/>
  <c r="AI7143" i="13" s="1"/>
  <c r="AJ7143" i="13"/>
  <c r="AH7144" i="13"/>
  <c r="AI7144" i="13" s="1"/>
  <c r="AJ7144" i="13"/>
  <c r="AH7145" i="13"/>
  <c r="AI7145" i="13" s="1"/>
  <c r="AJ7145" i="13"/>
  <c r="AH7146" i="13"/>
  <c r="AI7146" i="13" s="1"/>
  <c r="AJ7146" i="13"/>
  <c r="AH7147" i="13"/>
  <c r="AI7147" i="13" s="1"/>
  <c r="AJ7147" i="13"/>
  <c r="AH7148" i="13"/>
  <c r="AI7148" i="13" s="1"/>
  <c r="AJ7148" i="13"/>
  <c r="AH7149" i="13"/>
  <c r="AI7149" i="13" s="1"/>
  <c r="AJ7149" i="13"/>
  <c r="AH7150" i="13"/>
  <c r="AI7150" i="13" s="1"/>
  <c r="AJ7150" i="13"/>
  <c r="AH7151" i="13"/>
  <c r="AI7151" i="13" s="1"/>
  <c r="AJ7151" i="13"/>
  <c r="AH7152" i="13"/>
  <c r="AI7152" i="13" s="1"/>
  <c r="AJ7152" i="13"/>
  <c r="AH7153" i="13"/>
  <c r="AI7153" i="13" s="1"/>
  <c r="AJ7153" i="13"/>
  <c r="AH7154" i="13"/>
  <c r="AI7154" i="13" s="1"/>
  <c r="AJ7154" i="13"/>
  <c r="AH7155" i="13"/>
  <c r="AI7155" i="13" s="1"/>
  <c r="AJ7155" i="13"/>
  <c r="AH7156" i="13"/>
  <c r="AI7156" i="13" s="1"/>
  <c r="AJ7156" i="13"/>
  <c r="AH7157" i="13"/>
  <c r="AI7157" i="13" s="1"/>
  <c r="AJ7157" i="13"/>
  <c r="AH7158" i="13"/>
  <c r="AI7158" i="13" s="1"/>
  <c r="AJ7158" i="13"/>
  <c r="AH7159" i="13"/>
  <c r="AI7159" i="13" s="1"/>
  <c r="AJ7159" i="13"/>
  <c r="AH7160" i="13"/>
  <c r="AI7160" i="13" s="1"/>
  <c r="AJ7160" i="13"/>
  <c r="AH7161" i="13"/>
  <c r="AI7161" i="13" s="1"/>
  <c r="AJ7161" i="13"/>
  <c r="AH7162" i="13"/>
  <c r="AI7162" i="13" s="1"/>
  <c r="AJ7162" i="13"/>
  <c r="AH7163" i="13"/>
  <c r="AI7163" i="13" s="1"/>
  <c r="AJ7163" i="13"/>
  <c r="AH7164" i="13"/>
  <c r="AI7164" i="13" s="1"/>
  <c r="AJ7164" i="13"/>
  <c r="AH7165" i="13"/>
  <c r="AI7165" i="13" s="1"/>
  <c r="AJ7165" i="13"/>
  <c r="AH7166" i="13"/>
  <c r="AI7166" i="13" s="1"/>
  <c r="AJ7166" i="13"/>
  <c r="AH7167" i="13"/>
  <c r="AI7167" i="13" s="1"/>
  <c r="AJ7167" i="13"/>
  <c r="AH7168" i="13"/>
  <c r="AI7168" i="13" s="1"/>
  <c r="AJ7168" i="13"/>
  <c r="AH7169" i="13"/>
  <c r="AI7169" i="13" s="1"/>
  <c r="AJ7169" i="13"/>
  <c r="AH7170" i="13"/>
  <c r="AI7170" i="13" s="1"/>
  <c r="AJ7170" i="13"/>
  <c r="AH7171" i="13"/>
  <c r="AI7171" i="13" s="1"/>
  <c r="AJ7171" i="13"/>
  <c r="AH7172" i="13"/>
  <c r="AI7172" i="13" s="1"/>
  <c r="AJ7172" i="13"/>
  <c r="AH7173" i="13"/>
  <c r="AI7173" i="13" s="1"/>
  <c r="AJ7173" i="13"/>
  <c r="AH7174" i="13"/>
  <c r="AI7174" i="13" s="1"/>
  <c r="AJ7174" i="13"/>
  <c r="AH7175" i="13"/>
  <c r="AI7175" i="13" s="1"/>
  <c r="AJ7175" i="13"/>
  <c r="AH7176" i="13"/>
  <c r="AI7176" i="13" s="1"/>
  <c r="AJ7176" i="13"/>
  <c r="AH7177" i="13"/>
  <c r="AI7177" i="13" s="1"/>
  <c r="AJ7177" i="13"/>
  <c r="AH7178" i="13"/>
  <c r="AI7178" i="13" s="1"/>
  <c r="AJ7178" i="13"/>
  <c r="AH7179" i="13"/>
  <c r="AI7179" i="13" s="1"/>
  <c r="AJ7179" i="13"/>
  <c r="AH7180" i="13"/>
  <c r="AI7180" i="13" s="1"/>
  <c r="AJ7180" i="13"/>
  <c r="AH7181" i="13"/>
  <c r="AI7181" i="13" s="1"/>
  <c r="AJ7181" i="13"/>
  <c r="AH7182" i="13"/>
  <c r="AI7182" i="13" s="1"/>
  <c r="AJ7182" i="13"/>
  <c r="AH7183" i="13"/>
  <c r="AI7183" i="13" s="1"/>
  <c r="AJ7183" i="13"/>
  <c r="AH7184" i="13"/>
  <c r="AI7184" i="13" s="1"/>
  <c r="AJ7184" i="13"/>
  <c r="AH7185" i="13"/>
  <c r="AI7185" i="13" s="1"/>
  <c r="AJ7185" i="13"/>
  <c r="AH7186" i="13"/>
  <c r="AI7186" i="13" s="1"/>
  <c r="AJ7186" i="13"/>
  <c r="AH7187" i="13"/>
  <c r="AI7187" i="13" s="1"/>
  <c r="AJ7187" i="13"/>
  <c r="AH7188" i="13"/>
  <c r="AI7188" i="13" s="1"/>
  <c r="AJ7188" i="13"/>
  <c r="AH7189" i="13"/>
  <c r="AI7189" i="13" s="1"/>
  <c r="AJ7189" i="13"/>
  <c r="AH7190" i="13"/>
  <c r="AI7190" i="13" s="1"/>
  <c r="AJ7190" i="13"/>
  <c r="AH7191" i="13"/>
  <c r="AI7191" i="13" s="1"/>
  <c r="AJ7191" i="13"/>
  <c r="AH7192" i="13"/>
  <c r="AI7192" i="13" s="1"/>
  <c r="AJ7192" i="13"/>
  <c r="AH7193" i="13"/>
  <c r="AI7193" i="13" s="1"/>
  <c r="AJ7193" i="13"/>
  <c r="AH7194" i="13"/>
  <c r="AI7194" i="13" s="1"/>
  <c r="AJ7194" i="13"/>
  <c r="AH7195" i="13"/>
  <c r="AI7195" i="13" s="1"/>
  <c r="AJ7195" i="13"/>
  <c r="AH7196" i="13"/>
  <c r="AI7196" i="13" s="1"/>
  <c r="AJ7196" i="13"/>
  <c r="AH7197" i="13"/>
  <c r="AI7197" i="13" s="1"/>
  <c r="AJ7197" i="13"/>
  <c r="AH7198" i="13"/>
  <c r="AI7198" i="13" s="1"/>
  <c r="AJ7198" i="13"/>
  <c r="AH7199" i="13"/>
  <c r="AI7199" i="13" s="1"/>
  <c r="AJ7199" i="13"/>
  <c r="AH7200" i="13"/>
  <c r="AI7200" i="13" s="1"/>
  <c r="AJ7200" i="13"/>
  <c r="AH7201" i="13"/>
  <c r="AI7201" i="13" s="1"/>
  <c r="AJ7201" i="13"/>
  <c r="AH7202" i="13"/>
  <c r="AI7202" i="13" s="1"/>
  <c r="AJ7202" i="13"/>
  <c r="AH7203" i="13"/>
  <c r="AI7203" i="13" s="1"/>
  <c r="AJ7203" i="13"/>
  <c r="AH7204" i="13"/>
  <c r="AI7204" i="13" s="1"/>
  <c r="AJ7204" i="13"/>
  <c r="AH7205" i="13"/>
  <c r="AI7205" i="13" s="1"/>
  <c r="AJ7205" i="13"/>
  <c r="AH7206" i="13"/>
  <c r="AI7206" i="13" s="1"/>
  <c r="AJ7206" i="13"/>
  <c r="AH7207" i="13"/>
  <c r="AI7207" i="13" s="1"/>
  <c r="AJ7207" i="13"/>
  <c r="AH7208" i="13"/>
  <c r="AI7208" i="13" s="1"/>
  <c r="AJ7208" i="13"/>
  <c r="AH7209" i="13"/>
  <c r="AI7209" i="13" s="1"/>
  <c r="AJ7209" i="13"/>
  <c r="AH7210" i="13"/>
  <c r="AI7210" i="13" s="1"/>
  <c r="AJ7210" i="13"/>
  <c r="AH7211" i="13"/>
  <c r="AI7211" i="13" s="1"/>
  <c r="AJ7211" i="13"/>
  <c r="AH7212" i="13"/>
  <c r="AI7212" i="13" s="1"/>
  <c r="AJ7212" i="13"/>
  <c r="AH7213" i="13"/>
  <c r="AI7213" i="13" s="1"/>
  <c r="AJ7213" i="13"/>
  <c r="AH7214" i="13"/>
  <c r="AI7214" i="13" s="1"/>
  <c r="AJ7214" i="13"/>
  <c r="AH7215" i="13"/>
  <c r="AI7215" i="13" s="1"/>
  <c r="AJ7215" i="13"/>
  <c r="AH7216" i="13"/>
  <c r="AI7216" i="13" s="1"/>
  <c r="AJ7216" i="13"/>
  <c r="AH7217" i="13"/>
  <c r="AI7217" i="13" s="1"/>
  <c r="AJ7217" i="13"/>
  <c r="AH7218" i="13"/>
  <c r="AI7218" i="13" s="1"/>
  <c r="AJ7218" i="13"/>
  <c r="AH7219" i="13"/>
  <c r="AI7219" i="13" s="1"/>
  <c r="AJ7219" i="13"/>
  <c r="AH7220" i="13"/>
  <c r="AI7220" i="13" s="1"/>
  <c r="AJ7220" i="13"/>
  <c r="AH7221" i="13"/>
  <c r="AI7221" i="13" s="1"/>
  <c r="AJ7221" i="13"/>
  <c r="AH7222" i="13"/>
  <c r="AI7222" i="13" s="1"/>
  <c r="AJ7222" i="13"/>
  <c r="AH7223" i="13"/>
  <c r="AI7223" i="13" s="1"/>
  <c r="AJ7223" i="13"/>
  <c r="AH7224" i="13"/>
  <c r="AI7224" i="13" s="1"/>
  <c r="AJ7224" i="13"/>
  <c r="AH7225" i="13"/>
  <c r="AI7225" i="13" s="1"/>
  <c r="AJ7225" i="13"/>
  <c r="AH7226" i="13"/>
  <c r="AI7226" i="13" s="1"/>
  <c r="AJ7226" i="13"/>
  <c r="AH7227" i="13"/>
  <c r="AI7227" i="13" s="1"/>
  <c r="AJ7227" i="13"/>
  <c r="AH7228" i="13"/>
  <c r="AI7228" i="13" s="1"/>
  <c r="AJ7228" i="13"/>
  <c r="AH7229" i="13"/>
  <c r="AI7229" i="13" s="1"/>
  <c r="AJ7229" i="13"/>
  <c r="AH7230" i="13"/>
  <c r="AI7230" i="13" s="1"/>
  <c r="AJ7230" i="13"/>
  <c r="AH7231" i="13"/>
  <c r="AI7231" i="13" s="1"/>
  <c r="AJ7231" i="13"/>
  <c r="AH7232" i="13"/>
  <c r="AI7232" i="13" s="1"/>
  <c r="AJ7232" i="13"/>
  <c r="AH7233" i="13"/>
  <c r="AI7233" i="13" s="1"/>
  <c r="AJ7233" i="13"/>
  <c r="AH7234" i="13"/>
  <c r="AI7234" i="13" s="1"/>
  <c r="AJ7234" i="13"/>
  <c r="AH7235" i="13"/>
  <c r="AI7235" i="13" s="1"/>
  <c r="AJ7235" i="13"/>
  <c r="AH7236" i="13"/>
  <c r="AI7236" i="13" s="1"/>
  <c r="AJ7236" i="13"/>
  <c r="AH7237" i="13"/>
  <c r="AI7237" i="13" s="1"/>
  <c r="AJ7237" i="13"/>
  <c r="AH7238" i="13"/>
  <c r="AI7238" i="13" s="1"/>
  <c r="AJ7238" i="13"/>
  <c r="AH7239" i="13"/>
  <c r="AI7239" i="13" s="1"/>
  <c r="AJ7239" i="13"/>
  <c r="AH7240" i="13"/>
  <c r="AI7240" i="13" s="1"/>
  <c r="AJ7240" i="13"/>
  <c r="AH7241" i="13"/>
  <c r="AI7241" i="13" s="1"/>
  <c r="AJ7241" i="13"/>
  <c r="AH7242" i="13"/>
  <c r="AI7242" i="13" s="1"/>
  <c r="AJ7242" i="13"/>
  <c r="AH7243" i="13"/>
  <c r="AI7243" i="13" s="1"/>
  <c r="AJ7243" i="13"/>
  <c r="AH7244" i="13"/>
  <c r="AI7244" i="13" s="1"/>
  <c r="AJ7244" i="13"/>
  <c r="AH7245" i="13"/>
  <c r="AI7245" i="13" s="1"/>
  <c r="AJ7245" i="13"/>
  <c r="AH7246" i="13"/>
  <c r="AI7246" i="13" s="1"/>
  <c r="AJ7246" i="13"/>
  <c r="AH7247" i="13"/>
  <c r="AI7247" i="13" s="1"/>
  <c r="AJ7247" i="13"/>
  <c r="AH7248" i="13"/>
  <c r="AI7248" i="13" s="1"/>
  <c r="AJ7248" i="13"/>
  <c r="AH7249" i="13"/>
  <c r="AI7249" i="13" s="1"/>
  <c r="AJ7249" i="13"/>
  <c r="AH7250" i="13"/>
  <c r="AI7250" i="13" s="1"/>
  <c r="AJ7250" i="13"/>
  <c r="AH7251" i="13"/>
  <c r="AI7251" i="13" s="1"/>
  <c r="AJ7251" i="13"/>
  <c r="AH7252" i="13"/>
  <c r="AI7252" i="13" s="1"/>
  <c r="AJ7252" i="13"/>
  <c r="AH7253" i="13"/>
  <c r="AI7253" i="13" s="1"/>
  <c r="AJ7253" i="13"/>
  <c r="AH7254" i="13"/>
  <c r="AI7254" i="13" s="1"/>
  <c r="AJ7254" i="13"/>
  <c r="AH7255" i="13"/>
  <c r="AI7255" i="13" s="1"/>
  <c r="AJ7255" i="13"/>
  <c r="AH7256" i="13"/>
  <c r="AI7256" i="13" s="1"/>
  <c r="AJ7256" i="13"/>
  <c r="AH7257" i="13"/>
  <c r="AI7257" i="13" s="1"/>
  <c r="AJ7257" i="13"/>
  <c r="AH7258" i="13"/>
  <c r="AI7258" i="13" s="1"/>
  <c r="AJ7258" i="13"/>
  <c r="AH7259" i="13"/>
  <c r="AI7259" i="13" s="1"/>
  <c r="AJ7259" i="13"/>
  <c r="AH7260" i="13"/>
  <c r="AI7260" i="13" s="1"/>
  <c r="AJ7260" i="13"/>
  <c r="AH7261" i="13"/>
  <c r="AI7261" i="13" s="1"/>
  <c r="AJ7261" i="13"/>
  <c r="AH7262" i="13"/>
  <c r="AI7262" i="13" s="1"/>
  <c r="AJ7262" i="13"/>
  <c r="AH7263" i="13"/>
  <c r="AI7263" i="13" s="1"/>
  <c r="AJ7263" i="13"/>
  <c r="AH7264" i="13"/>
  <c r="AI7264" i="13" s="1"/>
  <c r="AJ7264" i="13"/>
  <c r="AH7265" i="13"/>
  <c r="AI7265" i="13" s="1"/>
  <c r="AJ7265" i="13"/>
  <c r="AH7266" i="13"/>
  <c r="AI7266" i="13" s="1"/>
  <c r="AJ7266" i="13"/>
  <c r="AH7267" i="13"/>
  <c r="AI7267" i="13" s="1"/>
  <c r="AJ7267" i="13"/>
  <c r="AH7268" i="13"/>
  <c r="AI7268" i="13" s="1"/>
  <c r="AJ7268" i="13"/>
  <c r="AH7269" i="13"/>
  <c r="AI7269" i="13" s="1"/>
  <c r="AJ7269" i="13"/>
  <c r="AH7270" i="13"/>
  <c r="AI7270" i="13" s="1"/>
  <c r="AJ7270" i="13"/>
  <c r="AH7271" i="13"/>
  <c r="AI7271" i="13" s="1"/>
  <c r="AJ7271" i="13"/>
  <c r="AH7272" i="13"/>
  <c r="AI7272" i="13" s="1"/>
  <c r="AJ7272" i="13"/>
  <c r="AH7273" i="13"/>
  <c r="AI7273" i="13" s="1"/>
  <c r="AJ7273" i="13"/>
  <c r="AH7274" i="13"/>
  <c r="AI7274" i="13" s="1"/>
  <c r="AJ7274" i="13"/>
  <c r="AH7275" i="13"/>
  <c r="AI7275" i="13" s="1"/>
  <c r="AJ7275" i="13"/>
  <c r="AH7276" i="13"/>
  <c r="AI7276" i="13" s="1"/>
  <c r="AJ7276" i="13"/>
  <c r="AH7277" i="13"/>
  <c r="AI7277" i="13" s="1"/>
  <c r="AJ7277" i="13"/>
  <c r="AH7278" i="13"/>
  <c r="AI7278" i="13" s="1"/>
  <c r="AJ7278" i="13"/>
  <c r="AH7279" i="13"/>
  <c r="AI7279" i="13" s="1"/>
  <c r="AJ7279" i="13"/>
  <c r="AH7280" i="13"/>
  <c r="AI7280" i="13" s="1"/>
  <c r="AJ7280" i="13"/>
  <c r="AH7281" i="13"/>
  <c r="AI7281" i="13" s="1"/>
  <c r="AJ7281" i="13"/>
  <c r="AH7282" i="13"/>
  <c r="AI7282" i="13" s="1"/>
  <c r="AJ7282" i="13"/>
  <c r="AH7283" i="13"/>
  <c r="AI7283" i="13" s="1"/>
  <c r="AJ7283" i="13"/>
  <c r="AH7284" i="13"/>
  <c r="AI7284" i="13" s="1"/>
  <c r="AJ7284" i="13"/>
  <c r="AH7285" i="13"/>
  <c r="AI7285" i="13" s="1"/>
  <c r="AJ7285" i="13"/>
  <c r="AH7286" i="13"/>
  <c r="AI7286" i="13" s="1"/>
  <c r="AJ7286" i="13"/>
  <c r="AH7287" i="13"/>
  <c r="AI7287" i="13" s="1"/>
  <c r="AJ7287" i="13"/>
  <c r="AH7288" i="13"/>
  <c r="AI7288" i="13" s="1"/>
  <c r="AJ7288" i="13"/>
  <c r="AH7289" i="13"/>
  <c r="AI7289" i="13" s="1"/>
  <c r="AJ7289" i="13"/>
  <c r="AH7290" i="13"/>
  <c r="AI7290" i="13" s="1"/>
  <c r="AJ7290" i="13"/>
  <c r="AH7291" i="13"/>
  <c r="AI7291" i="13" s="1"/>
  <c r="AJ7291" i="13"/>
  <c r="AH7292" i="13"/>
  <c r="AI7292" i="13" s="1"/>
  <c r="AJ7292" i="13"/>
  <c r="AH7293" i="13"/>
  <c r="AI7293" i="13" s="1"/>
  <c r="AJ7293" i="13"/>
  <c r="AH7294" i="13"/>
  <c r="AI7294" i="13" s="1"/>
  <c r="AJ7294" i="13"/>
  <c r="AH7295" i="13"/>
  <c r="AI7295" i="13" s="1"/>
  <c r="AJ7295" i="13"/>
  <c r="AH7296" i="13"/>
  <c r="AI7296" i="13" s="1"/>
  <c r="AJ7296" i="13"/>
  <c r="AH7297" i="13"/>
  <c r="AI7297" i="13" s="1"/>
  <c r="AJ7297" i="13"/>
  <c r="AH7298" i="13"/>
  <c r="AI7298" i="13" s="1"/>
  <c r="AJ7298" i="13"/>
  <c r="AH7299" i="13"/>
  <c r="AI7299" i="13" s="1"/>
  <c r="AJ7299" i="13"/>
  <c r="AH7300" i="13"/>
  <c r="AI7300" i="13" s="1"/>
  <c r="AJ7300" i="13"/>
  <c r="AH7301" i="13"/>
  <c r="AI7301" i="13" s="1"/>
  <c r="AJ7301" i="13"/>
  <c r="AH7302" i="13"/>
  <c r="AI7302" i="13" s="1"/>
  <c r="AJ7302" i="13"/>
  <c r="AH7303" i="13"/>
  <c r="AI7303" i="13" s="1"/>
  <c r="AJ7303" i="13"/>
  <c r="AH7304" i="13"/>
  <c r="AI7304" i="13" s="1"/>
  <c r="AJ7304" i="13"/>
  <c r="AH7305" i="13"/>
  <c r="AI7305" i="13" s="1"/>
  <c r="AJ7305" i="13"/>
  <c r="AH7306" i="13"/>
  <c r="AI7306" i="13" s="1"/>
  <c r="AJ7306" i="13"/>
  <c r="AH7307" i="13"/>
  <c r="AI7307" i="13" s="1"/>
  <c r="AJ7307" i="13"/>
  <c r="AH7308" i="13"/>
  <c r="AI7308" i="13" s="1"/>
  <c r="AJ7308" i="13"/>
  <c r="AH7309" i="13"/>
  <c r="AI7309" i="13" s="1"/>
  <c r="AJ7309" i="13"/>
  <c r="AH7310" i="13"/>
  <c r="AI7310" i="13" s="1"/>
  <c r="AJ7310" i="13"/>
  <c r="AH7311" i="13"/>
  <c r="AI7311" i="13" s="1"/>
  <c r="AJ7311" i="13"/>
  <c r="AH7312" i="13"/>
  <c r="AI7312" i="13" s="1"/>
  <c r="AJ7312" i="13"/>
  <c r="AH7313" i="13"/>
  <c r="AI7313" i="13" s="1"/>
  <c r="AJ7313" i="13"/>
  <c r="AH7314" i="13"/>
  <c r="AI7314" i="13" s="1"/>
  <c r="AJ7314" i="13"/>
  <c r="AH7315" i="13"/>
  <c r="AI7315" i="13" s="1"/>
  <c r="AJ7315" i="13"/>
  <c r="AH7316" i="13"/>
  <c r="AI7316" i="13" s="1"/>
  <c r="AJ7316" i="13"/>
  <c r="AH7317" i="13"/>
  <c r="AI7317" i="13" s="1"/>
  <c r="AJ7317" i="13"/>
  <c r="AH7318" i="13"/>
  <c r="AI7318" i="13" s="1"/>
  <c r="AJ7318" i="13"/>
  <c r="AH7319" i="13"/>
  <c r="AI7319" i="13" s="1"/>
  <c r="AJ7319" i="13"/>
  <c r="AH7320" i="13"/>
  <c r="AI7320" i="13" s="1"/>
  <c r="AJ7320" i="13"/>
  <c r="AH7321" i="13"/>
  <c r="AI7321" i="13" s="1"/>
  <c r="AJ7321" i="13"/>
  <c r="AH7322" i="13"/>
  <c r="AI7322" i="13" s="1"/>
  <c r="AJ7322" i="13"/>
  <c r="AH7323" i="13"/>
  <c r="AI7323" i="13" s="1"/>
  <c r="AJ7323" i="13"/>
  <c r="AH7324" i="13"/>
  <c r="AI7324" i="13" s="1"/>
  <c r="AJ7324" i="13"/>
  <c r="AH7325" i="13"/>
  <c r="AI7325" i="13" s="1"/>
  <c r="AJ7325" i="13"/>
  <c r="AH7326" i="13"/>
  <c r="AI7326" i="13" s="1"/>
  <c r="AJ7326" i="13"/>
  <c r="AH7327" i="13"/>
  <c r="AI7327" i="13" s="1"/>
  <c r="AJ7327" i="13"/>
  <c r="AH7328" i="13"/>
  <c r="AI7328" i="13" s="1"/>
  <c r="AJ7328" i="13"/>
  <c r="AH7329" i="13"/>
  <c r="AI7329" i="13" s="1"/>
  <c r="AJ7329" i="13"/>
  <c r="AH7330" i="13"/>
  <c r="AI7330" i="13" s="1"/>
  <c r="AJ7330" i="13"/>
  <c r="AH7331" i="13"/>
  <c r="AI7331" i="13" s="1"/>
  <c r="AJ7331" i="13"/>
  <c r="AH7332" i="13"/>
  <c r="AI7332" i="13" s="1"/>
  <c r="AJ7332" i="13"/>
  <c r="AH7333" i="13"/>
  <c r="AI7333" i="13" s="1"/>
  <c r="AJ7333" i="13"/>
  <c r="AH7334" i="13"/>
  <c r="AI7334" i="13" s="1"/>
  <c r="AJ7334" i="13"/>
  <c r="AH7335" i="13"/>
  <c r="AI7335" i="13" s="1"/>
  <c r="AJ7335" i="13"/>
  <c r="AH7336" i="13"/>
  <c r="AI7336" i="13" s="1"/>
  <c r="AJ7336" i="13"/>
  <c r="AH7337" i="13"/>
  <c r="AI7337" i="13" s="1"/>
  <c r="AJ7337" i="13"/>
  <c r="AH7338" i="13"/>
  <c r="AI7338" i="13" s="1"/>
  <c r="AJ7338" i="13"/>
  <c r="AH7339" i="13"/>
  <c r="AI7339" i="13" s="1"/>
  <c r="AJ7339" i="13"/>
  <c r="AH7340" i="13"/>
  <c r="AI7340" i="13" s="1"/>
  <c r="AJ7340" i="13"/>
  <c r="AH7341" i="13"/>
  <c r="AI7341" i="13" s="1"/>
  <c r="AJ7341" i="13"/>
  <c r="AH7342" i="13"/>
  <c r="AI7342" i="13" s="1"/>
  <c r="AJ7342" i="13"/>
  <c r="AH7343" i="13"/>
  <c r="AI7343" i="13" s="1"/>
  <c r="AJ7343" i="13"/>
  <c r="AH7344" i="13"/>
  <c r="AI7344" i="13" s="1"/>
  <c r="AJ7344" i="13"/>
  <c r="AH7345" i="13"/>
  <c r="AI7345" i="13" s="1"/>
  <c r="AJ7345" i="13"/>
  <c r="AH7346" i="13"/>
  <c r="AI7346" i="13" s="1"/>
  <c r="AJ7346" i="13"/>
  <c r="AH7347" i="13"/>
  <c r="AI7347" i="13" s="1"/>
  <c r="AJ7347" i="13"/>
  <c r="AH7348" i="13"/>
  <c r="AI7348" i="13" s="1"/>
  <c r="AJ7348" i="13"/>
  <c r="AH7349" i="13"/>
  <c r="AI7349" i="13" s="1"/>
  <c r="AJ7349" i="13"/>
  <c r="AH7350" i="13"/>
  <c r="AI7350" i="13" s="1"/>
  <c r="AJ7350" i="13"/>
  <c r="AH7351" i="13"/>
  <c r="AI7351" i="13" s="1"/>
  <c r="AJ7351" i="13"/>
  <c r="AH7352" i="13"/>
  <c r="AI7352" i="13" s="1"/>
  <c r="AJ7352" i="13"/>
  <c r="AH7353" i="13"/>
  <c r="AI7353" i="13" s="1"/>
  <c r="AJ7353" i="13"/>
  <c r="AH7354" i="13"/>
  <c r="AI7354" i="13" s="1"/>
  <c r="AJ7354" i="13"/>
  <c r="AH7355" i="13"/>
  <c r="AI7355" i="13" s="1"/>
  <c r="AJ7355" i="13"/>
  <c r="AH7356" i="13"/>
  <c r="AI7356" i="13" s="1"/>
  <c r="AJ7356" i="13"/>
  <c r="AH7357" i="13"/>
  <c r="AI7357" i="13" s="1"/>
  <c r="AJ7357" i="13"/>
  <c r="AH7358" i="13"/>
  <c r="AI7358" i="13" s="1"/>
  <c r="AJ7358" i="13"/>
  <c r="AH7359" i="13"/>
  <c r="AI7359" i="13" s="1"/>
  <c r="AJ7359" i="13"/>
  <c r="AH7360" i="13"/>
  <c r="AI7360" i="13" s="1"/>
  <c r="AJ7360" i="13"/>
  <c r="AH7361" i="13"/>
  <c r="AI7361" i="13" s="1"/>
  <c r="AJ7361" i="13"/>
  <c r="AH7362" i="13"/>
  <c r="AI7362" i="13" s="1"/>
  <c r="AJ7362" i="13"/>
  <c r="AH7363" i="13"/>
  <c r="AI7363" i="13" s="1"/>
  <c r="AJ7363" i="13"/>
  <c r="AH7364" i="13"/>
  <c r="AI7364" i="13" s="1"/>
  <c r="AJ7364" i="13"/>
  <c r="AH7365" i="13"/>
  <c r="AI7365" i="13" s="1"/>
  <c r="AJ7365" i="13"/>
  <c r="AH7366" i="13"/>
  <c r="AI7366" i="13" s="1"/>
  <c r="AJ7366" i="13"/>
  <c r="AH7367" i="13"/>
  <c r="AI7367" i="13" s="1"/>
  <c r="AJ7367" i="13"/>
  <c r="AH7368" i="13"/>
  <c r="AI7368" i="13" s="1"/>
  <c r="AJ7368" i="13"/>
  <c r="AH7369" i="13"/>
  <c r="AI7369" i="13" s="1"/>
  <c r="AJ7369" i="13"/>
  <c r="AH7370" i="13"/>
  <c r="AI7370" i="13" s="1"/>
  <c r="AJ7370" i="13"/>
  <c r="AH7371" i="13"/>
  <c r="AI7371" i="13" s="1"/>
  <c r="AJ7371" i="13"/>
  <c r="AH7372" i="13"/>
  <c r="AI7372" i="13" s="1"/>
  <c r="AJ7372" i="13"/>
  <c r="AH7373" i="13"/>
  <c r="AI7373" i="13" s="1"/>
  <c r="AJ7373" i="13"/>
  <c r="AH7374" i="13"/>
  <c r="AI7374" i="13" s="1"/>
  <c r="AJ7374" i="13"/>
  <c r="AH7375" i="13"/>
  <c r="AI7375" i="13" s="1"/>
  <c r="AJ7375" i="13"/>
  <c r="AH7376" i="13"/>
  <c r="AI7376" i="13" s="1"/>
  <c r="AJ7376" i="13"/>
  <c r="AH7377" i="13"/>
  <c r="AI7377" i="13" s="1"/>
  <c r="AJ7377" i="13"/>
  <c r="AH7378" i="13"/>
  <c r="AI7378" i="13" s="1"/>
  <c r="AJ7378" i="13"/>
  <c r="AH7379" i="13"/>
  <c r="AI7379" i="13" s="1"/>
  <c r="AJ7379" i="13"/>
  <c r="AH7380" i="13"/>
  <c r="AI7380" i="13" s="1"/>
  <c r="AJ7380" i="13"/>
  <c r="AH7381" i="13"/>
  <c r="AI7381" i="13" s="1"/>
  <c r="AJ7381" i="13"/>
  <c r="AH7382" i="13"/>
  <c r="AI7382" i="13" s="1"/>
  <c r="AJ7382" i="13"/>
  <c r="AH7383" i="13"/>
  <c r="AI7383" i="13" s="1"/>
  <c r="AJ7383" i="13"/>
  <c r="AH7384" i="13"/>
  <c r="AI7384" i="13" s="1"/>
  <c r="AJ7384" i="13"/>
  <c r="AH7385" i="13"/>
  <c r="AI7385" i="13" s="1"/>
  <c r="AJ7385" i="13"/>
  <c r="AH7386" i="13"/>
  <c r="AI7386" i="13" s="1"/>
  <c r="AJ7386" i="13"/>
  <c r="AH7387" i="13"/>
  <c r="AI7387" i="13" s="1"/>
  <c r="AJ7387" i="13"/>
  <c r="AH7388" i="13"/>
  <c r="AI7388" i="13" s="1"/>
  <c r="AJ7388" i="13"/>
  <c r="AH7389" i="13"/>
  <c r="AI7389" i="13" s="1"/>
  <c r="AJ7389" i="13"/>
  <c r="AH7390" i="13"/>
  <c r="AI7390" i="13" s="1"/>
  <c r="AJ7390" i="13"/>
  <c r="AH7391" i="13"/>
  <c r="AI7391" i="13" s="1"/>
  <c r="AJ7391" i="13"/>
  <c r="AH7392" i="13"/>
  <c r="AI7392" i="13" s="1"/>
  <c r="AJ7392" i="13"/>
  <c r="AH7393" i="13"/>
  <c r="AI7393" i="13" s="1"/>
  <c r="AJ7393" i="13"/>
  <c r="AH7394" i="13"/>
  <c r="AI7394" i="13" s="1"/>
  <c r="AJ7394" i="13"/>
  <c r="AH7395" i="13"/>
  <c r="AI7395" i="13" s="1"/>
  <c r="AJ7395" i="13"/>
  <c r="AH7396" i="13"/>
  <c r="AI7396" i="13" s="1"/>
  <c r="AJ7396" i="13"/>
  <c r="AH7397" i="13"/>
  <c r="AI7397" i="13" s="1"/>
  <c r="AJ7397" i="13"/>
  <c r="AH7398" i="13"/>
  <c r="AI7398" i="13" s="1"/>
  <c r="AJ7398" i="13"/>
  <c r="AH7399" i="13"/>
  <c r="AI7399" i="13" s="1"/>
  <c r="AJ7399" i="13"/>
  <c r="AH7400" i="13"/>
  <c r="AI7400" i="13" s="1"/>
  <c r="AJ7400" i="13"/>
  <c r="AH7401" i="13"/>
  <c r="AI7401" i="13" s="1"/>
  <c r="AJ7401" i="13"/>
  <c r="AH7402" i="13"/>
  <c r="AI7402" i="13" s="1"/>
  <c r="AJ7402" i="13"/>
  <c r="AH7403" i="13"/>
  <c r="AI7403" i="13" s="1"/>
  <c r="AJ7403" i="13"/>
  <c r="AH7404" i="13"/>
  <c r="AI7404" i="13" s="1"/>
  <c r="AJ7404" i="13"/>
  <c r="AH7405" i="13"/>
  <c r="AI7405" i="13" s="1"/>
  <c r="AJ7405" i="13"/>
  <c r="AH7406" i="13"/>
  <c r="AI7406" i="13" s="1"/>
  <c r="AJ7406" i="13"/>
  <c r="AH7407" i="13"/>
  <c r="AI7407" i="13" s="1"/>
  <c r="AJ7407" i="13"/>
  <c r="AH7408" i="13"/>
  <c r="AI7408" i="13" s="1"/>
  <c r="AJ7408" i="13"/>
  <c r="AH7409" i="13"/>
  <c r="AI7409" i="13" s="1"/>
  <c r="AJ7409" i="13"/>
  <c r="AH7410" i="13"/>
  <c r="AI7410" i="13" s="1"/>
  <c r="AJ7410" i="13"/>
  <c r="AH7411" i="13"/>
  <c r="AI7411" i="13" s="1"/>
  <c r="AJ7411" i="13"/>
  <c r="AH7412" i="13"/>
  <c r="AI7412" i="13" s="1"/>
  <c r="AJ7412" i="13"/>
  <c r="AH7413" i="13"/>
  <c r="AI7413" i="13" s="1"/>
  <c r="AJ7413" i="13"/>
  <c r="AH7414" i="13"/>
  <c r="AI7414" i="13" s="1"/>
  <c r="AJ7414" i="13"/>
  <c r="AH7415" i="13"/>
  <c r="AI7415" i="13" s="1"/>
  <c r="AJ7415" i="13"/>
  <c r="AH7416" i="13"/>
  <c r="AI7416" i="13" s="1"/>
  <c r="AJ7416" i="13"/>
  <c r="AH7417" i="13"/>
  <c r="AI7417" i="13" s="1"/>
  <c r="AJ7417" i="13"/>
  <c r="AH7418" i="13"/>
  <c r="AI7418" i="13" s="1"/>
  <c r="AJ7418" i="13"/>
  <c r="AH7419" i="13"/>
  <c r="AI7419" i="13" s="1"/>
  <c r="AJ7419" i="13"/>
  <c r="AH7420" i="13"/>
  <c r="AI7420" i="13" s="1"/>
  <c r="AJ7420" i="13"/>
  <c r="AH7421" i="13"/>
  <c r="AI7421" i="13" s="1"/>
  <c r="AJ7421" i="13"/>
  <c r="AH7422" i="13"/>
  <c r="AI7422" i="13" s="1"/>
  <c r="AJ7422" i="13"/>
  <c r="AH7423" i="13"/>
  <c r="AI7423" i="13" s="1"/>
  <c r="AJ7423" i="13"/>
  <c r="AH7424" i="13"/>
  <c r="AI7424" i="13" s="1"/>
  <c r="AJ7424" i="13"/>
  <c r="AH7425" i="13"/>
  <c r="AI7425" i="13" s="1"/>
  <c r="AJ7425" i="13"/>
  <c r="AH7426" i="13"/>
  <c r="AI7426" i="13" s="1"/>
  <c r="AJ7426" i="13"/>
  <c r="AH7427" i="13"/>
  <c r="AI7427" i="13" s="1"/>
  <c r="AJ7427" i="13"/>
  <c r="AH7428" i="13"/>
  <c r="AI7428" i="13" s="1"/>
  <c r="AJ7428" i="13"/>
  <c r="AH7429" i="13"/>
  <c r="AI7429" i="13" s="1"/>
  <c r="AJ7429" i="13"/>
  <c r="AH7430" i="13"/>
  <c r="AI7430" i="13" s="1"/>
  <c r="AJ7430" i="13"/>
  <c r="AH7431" i="13"/>
  <c r="AI7431" i="13" s="1"/>
  <c r="AJ7431" i="13"/>
  <c r="AH7432" i="13"/>
  <c r="AI7432" i="13" s="1"/>
  <c r="AJ7432" i="13"/>
  <c r="AH7433" i="13"/>
  <c r="AI7433" i="13" s="1"/>
  <c r="AJ7433" i="13"/>
  <c r="AH7434" i="13"/>
  <c r="AI7434" i="13" s="1"/>
  <c r="AJ7434" i="13"/>
  <c r="AH7435" i="13"/>
  <c r="AI7435" i="13" s="1"/>
  <c r="AJ7435" i="13"/>
  <c r="AH7436" i="13"/>
  <c r="AI7436" i="13" s="1"/>
  <c r="AJ7436" i="13"/>
  <c r="AH7437" i="13"/>
  <c r="AI7437" i="13" s="1"/>
  <c r="AJ7437" i="13"/>
  <c r="AH7438" i="13"/>
  <c r="AI7438" i="13" s="1"/>
  <c r="AJ7438" i="13"/>
  <c r="AH7439" i="13"/>
  <c r="AI7439" i="13" s="1"/>
  <c r="AJ7439" i="13"/>
  <c r="AH7440" i="13"/>
  <c r="AI7440" i="13" s="1"/>
  <c r="AJ7440" i="13"/>
  <c r="AH7441" i="13"/>
  <c r="AI7441" i="13" s="1"/>
  <c r="AJ7441" i="13"/>
  <c r="AH7442" i="13"/>
  <c r="AI7442" i="13" s="1"/>
  <c r="AJ7442" i="13"/>
  <c r="AH7443" i="13"/>
  <c r="AI7443" i="13" s="1"/>
  <c r="AJ7443" i="13"/>
  <c r="AH7444" i="13"/>
  <c r="AI7444" i="13" s="1"/>
  <c r="AJ7444" i="13"/>
  <c r="AH7445" i="13"/>
  <c r="AI7445" i="13" s="1"/>
  <c r="AJ7445" i="13"/>
  <c r="AH7446" i="13"/>
  <c r="AI7446" i="13" s="1"/>
  <c r="AJ7446" i="13"/>
  <c r="AH7447" i="13"/>
  <c r="AI7447" i="13" s="1"/>
  <c r="AJ7447" i="13"/>
  <c r="AH7448" i="13"/>
  <c r="AI7448" i="13" s="1"/>
  <c r="AJ7448" i="13"/>
  <c r="AH7449" i="13"/>
  <c r="AI7449" i="13" s="1"/>
  <c r="AJ7449" i="13"/>
  <c r="AH7450" i="13"/>
  <c r="AI7450" i="13" s="1"/>
  <c r="AJ7450" i="13"/>
  <c r="AH7451" i="13"/>
  <c r="AI7451" i="13" s="1"/>
  <c r="AJ7451" i="13"/>
  <c r="AH7452" i="13"/>
  <c r="AI7452" i="13" s="1"/>
  <c r="AJ7452" i="13"/>
  <c r="AH7453" i="13"/>
  <c r="AI7453" i="13" s="1"/>
  <c r="AJ7453" i="13"/>
  <c r="AH7454" i="13"/>
  <c r="AI7454" i="13" s="1"/>
  <c r="AJ7454" i="13"/>
  <c r="AH7455" i="13"/>
  <c r="AI7455" i="13" s="1"/>
  <c r="AJ7455" i="13"/>
  <c r="AH7456" i="13"/>
  <c r="AI7456" i="13" s="1"/>
  <c r="AJ7456" i="13"/>
  <c r="AH7457" i="13"/>
  <c r="AI7457" i="13" s="1"/>
  <c r="AJ7457" i="13"/>
  <c r="AH7458" i="13"/>
  <c r="AI7458" i="13" s="1"/>
  <c r="AJ7458" i="13"/>
  <c r="AH7459" i="13"/>
  <c r="AI7459" i="13" s="1"/>
  <c r="AJ7459" i="13"/>
  <c r="AH7460" i="13"/>
  <c r="AI7460" i="13" s="1"/>
  <c r="AJ7460" i="13"/>
  <c r="AH7461" i="13"/>
  <c r="AI7461" i="13" s="1"/>
  <c r="AJ7461" i="13"/>
  <c r="AH7462" i="13"/>
  <c r="AI7462" i="13" s="1"/>
  <c r="AJ7462" i="13"/>
  <c r="AH7463" i="13"/>
  <c r="AI7463" i="13" s="1"/>
  <c r="AJ7463" i="13"/>
  <c r="AH7464" i="13"/>
  <c r="AI7464" i="13" s="1"/>
  <c r="AJ7464" i="13"/>
  <c r="AH7465" i="13"/>
  <c r="AI7465" i="13" s="1"/>
  <c r="AJ7465" i="13"/>
  <c r="AH7466" i="13"/>
  <c r="AI7466" i="13" s="1"/>
  <c r="AJ7466" i="13"/>
  <c r="AH7467" i="13"/>
  <c r="AI7467" i="13" s="1"/>
  <c r="AJ7467" i="13"/>
  <c r="AH7468" i="13"/>
  <c r="AI7468" i="13" s="1"/>
  <c r="AJ7468" i="13"/>
  <c r="AH7469" i="13"/>
  <c r="AI7469" i="13" s="1"/>
  <c r="AJ7469" i="13"/>
  <c r="AH7470" i="13"/>
  <c r="AI7470" i="13" s="1"/>
  <c r="AJ7470" i="13"/>
  <c r="AH7471" i="13"/>
  <c r="AI7471" i="13" s="1"/>
  <c r="AJ7471" i="13"/>
  <c r="AH7472" i="13"/>
  <c r="AI7472" i="13" s="1"/>
  <c r="AJ7472" i="13"/>
  <c r="AH7473" i="13"/>
  <c r="AI7473" i="13" s="1"/>
  <c r="AJ7473" i="13"/>
  <c r="AH7474" i="13"/>
  <c r="AI7474" i="13" s="1"/>
  <c r="AJ7474" i="13"/>
  <c r="AH7475" i="13"/>
  <c r="AI7475" i="13" s="1"/>
  <c r="AJ7475" i="13"/>
  <c r="AH7476" i="13"/>
  <c r="AI7476" i="13" s="1"/>
  <c r="AJ7476" i="13"/>
  <c r="AH7477" i="13"/>
  <c r="AI7477" i="13" s="1"/>
  <c r="AJ7477" i="13"/>
  <c r="AH7478" i="13"/>
  <c r="AI7478" i="13" s="1"/>
  <c r="AJ7478" i="13"/>
  <c r="AH7479" i="13"/>
  <c r="AI7479" i="13" s="1"/>
  <c r="AJ7479" i="13"/>
  <c r="AH7480" i="13"/>
  <c r="AI7480" i="13" s="1"/>
  <c r="AJ7480" i="13"/>
  <c r="AH7481" i="13"/>
  <c r="AI7481" i="13" s="1"/>
  <c r="AJ7481" i="13"/>
  <c r="AH7482" i="13"/>
  <c r="AI7482" i="13" s="1"/>
  <c r="AJ7482" i="13"/>
  <c r="AH7483" i="13"/>
  <c r="AI7483" i="13" s="1"/>
  <c r="AJ7483" i="13"/>
  <c r="AH7484" i="13"/>
  <c r="AI7484" i="13" s="1"/>
  <c r="AJ7484" i="13"/>
  <c r="AH7485" i="13"/>
  <c r="AI7485" i="13" s="1"/>
  <c r="AJ7485" i="13"/>
  <c r="AH7486" i="13"/>
  <c r="AI7486" i="13" s="1"/>
  <c r="AJ7486" i="13"/>
  <c r="AH7487" i="13"/>
  <c r="AI7487" i="13" s="1"/>
  <c r="AJ7487" i="13"/>
  <c r="AH7488" i="13"/>
  <c r="AI7488" i="13" s="1"/>
  <c r="AJ7488" i="13"/>
  <c r="AH7489" i="13"/>
  <c r="AI7489" i="13" s="1"/>
  <c r="AJ7489" i="13"/>
  <c r="AH7490" i="13"/>
  <c r="AI7490" i="13" s="1"/>
  <c r="AJ7490" i="13"/>
  <c r="AH7491" i="13"/>
  <c r="AI7491" i="13" s="1"/>
  <c r="AJ7491" i="13"/>
  <c r="AH7492" i="13"/>
  <c r="AI7492" i="13" s="1"/>
  <c r="AJ7492" i="13"/>
  <c r="AH7493" i="13"/>
  <c r="AI7493" i="13" s="1"/>
  <c r="AJ7493" i="13"/>
  <c r="AH7494" i="13"/>
  <c r="AI7494" i="13" s="1"/>
  <c r="AJ7494" i="13"/>
  <c r="AH7495" i="13"/>
  <c r="AI7495" i="13" s="1"/>
  <c r="AJ7495" i="13"/>
  <c r="AH7496" i="13"/>
  <c r="AI7496" i="13" s="1"/>
  <c r="AJ7496" i="13"/>
  <c r="AH7497" i="13"/>
  <c r="AI7497" i="13" s="1"/>
  <c r="AJ7497" i="13"/>
  <c r="AH7498" i="13"/>
  <c r="AI7498" i="13" s="1"/>
  <c r="AJ7498" i="13"/>
  <c r="AH7499" i="13"/>
  <c r="AI7499" i="13" s="1"/>
  <c r="AJ7499" i="13"/>
  <c r="AH7500" i="13"/>
  <c r="AI7500" i="13" s="1"/>
  <c r="AJ7500" i="13"/>
  <c r="AH7501" i="13"/>
  <c r="AI7501" i="13" s="1"/>
  <c r="AJ7501" i="13"/>
  <c r="AH7502" i="13"/>
  <c r="AI7502" i="13" s="1"/>
  <c r="AJ7502" i="13"/>
  <c r="AH7503" i="13"/>
  <c r="AI7503" i="13" s="1"/>
  <c r="AJ7503" i="13"/>
  <c r="AH7504" i="13"/>
  <c r="AI7504" i="13" s="1"/>
  <c r="AJ7504" i="13"/>
  <c r="AH7505" i="13"/>
  <c r="AI7505" i="13" s="1"/>
  <c r="AJ7505" i="13"/>
  <c r="AH7506" i="13"/>
  <c r="AI7506" i="13" s="1"/>
  <c r="AJ7506" i="13"/>
  <c r="AH7507" i="13"/>
  <c r="AI7507" i="13" s="1"/>
  <c r="AJ7507" i="13"/>
  <c r="AH7508" i="13"/>
  <c r="AI7508" i="13" s="1"/>
  <c r="AJ7508" i="13"/>
  <c r="AH7509" i="13"/>
  <c r="AI7509" i="13" s="1"/>
  <c r="AJ7509" i="13"/>
  <c r="AH7510" i="13"/>
  <c r="AI7510" i="13" s="1"/>
  <c r="AJ7510" i="13"/>
  <c r="AH7511" i="13"/>
  <c r="AI7511" i="13" s="1"/>
  <c r="AJ7511" i="13"/>
  <c r="AH7512" i="13"/>
  <c r="AI7512" i="13" s="1"/>
  <c r="AJ7512" i="13"/>
  <c r="AH7513" i="13"/>
  <c r="AI7513" i="13" s="1"/>
  <c r="AJ7513" i="13"/>
  <c r="AH7514" i="13"/>
  <c r="AI7514" i="13" s="1"/>
  <c r="AJ7514" i="13"/>
  <c r="AH7515" i="13"/>
  <c r="AI7515" i="13" s="1"/>
  <c r="AJ7515" i="13"/>
  <c r="AH7516" i="13"/>
  <c r="AI7516" i="13" s="1"/>
  <c r="AJ7516" i="13"/>
  <c r="AH7517" i="13"/>
  <c r="AI7517" i="13" s="1"/>
  <c r="AJ7517" i="13"/>
  <c r="AH7518" i="13"/>
  <c r="AI7518" i="13" s="1"/>
  <c r="AJ7518" i="13"/>
  <c r="AH7519" i="13"/>
  <c r="AI7519" i="13" s="1"/>
  <c r="AJ7519" i="13"/>
  <c r="AH7520" i="13"/>
  <c r="AI7520" i="13" s="1"/>
  <c r="AJ7520" i="13"/>
  <c r="AH7521" i="13"/>
  <c r="AI7521" i="13" s="1"/>
  <c r="AJ7521" i="13"/>
  <c r="AH7522" i="13"/>
  <c r="AI7522" i="13" s="1"/>
  <c r="AJ7522" i="13"/>
  <c r="AH7523" i="13"/>
  <c r="AI7523" i="13" s="1"/>
  <c r="AJ7523" i="13"/>
  <c r="AH7524" i="13"/>
  <c r="AI7524" i="13" s="1"/>
  <c r="AJ7524" i="13"/>
  <c r="AH7525" i="13"/>
  <c r="AI7525" i="13" s="1"/>
  <c r="AJ7525" i="13"/>
  <c r="AH7526" i="13"/>
  <c r="AI7526" i="13" s="1"/>
  <c r="AJ7526" i="13"/>
  <c r="AH7527" i="13"/>
  <c r="AI7527" i="13" s="1"/>
  <c r="AJ7527" i="13"/>
  <c r="AH7528" i="13"/>
  <c r="AI7528" i="13" s="1"/>
  <c r="AJ7528" i="13"/>
  <c r="AH7529" i="13"/>
  <c r="AI7529" i="13" s="1"/>
  <c r="AJ7529" i="13"/>
  <c r="AH7530" i="13"/>
  <c r="AI7530" i="13" s="1"/>
  <c r="AJ7530" i="13"/>
  <c r="AH7531" i="13"/>
  <c r="AI7531" i="13" s="1"/>
  <c r="AJ7531" i="13"/>
  <c r="AH7532" i="13"/>
  <c r="AI7532" i="13" s="1"/>
  <c r="AJ7532" i="13"/>
  <c r="AH7533" i="13"/>
  <c r="AI7533" i="13" s="1"/>
  <c r="AJ7533" i="13"/>
  <c r="AH7534" i="13"/>
  <c r="AI7534" i="13" s="1"/>
  <c r="AJ7534" i="13"/>
  <c r="AH7535" i="13"/>
  <c r="AI7535" i="13" s="1"/>
  <c r="AJ7535" i="13"/>
  <c r="AH7536" i="13"/>
  <c r="AI7536" i="13" s="1"/>
  <c r="AJ7536" i="13"/>
  <c r="AH7537" i="13"/>
  <c r="AI7537" i="13" s="1"/>
  <c r="AJ7537" i="13"/>
  <c r="AH7538" i="13"/>
  <c r="AI7538" i="13" s="1"/>
  <c r="AJ7538" i="13"/>
  <c r="AH7539" i="13"/>
  <c r="AI7539" i="13" s="1"/>
  <c r="AJ7539" i="13"/>
  <c r="AH7540" i="13"/>
  <c r="AI7540" i="13" s="1"/>
  <c r="AJ7540" i="13"/>
  <c r="AH7541" i="13"/>
  <c r="AI7541" i="13" s="1"/>
  <c r="AJ7541" i="13"/>
  <c r="AH7542" i="13"/>
  <c r="AI7542" i="13" s="1"/>
  <c r="AJ7542" i="13"/>
  <c r="AH7543" i="13"/>
  <c r="AI7543" i="13" s="1"/>
  <c r="AJ7543" i="13"/>
  <c r="AH7544" i="13"/>
  <c r="AI7544" i="13" s="1"/>
  <c r="AJ7544" i="13"/>
  <c r="AH7545" i="13"/>
  <c r="AI7545" i="13" s="1"/>
  <c r="AJ7545" i="13"/>
  <c r="AH7546" i="13"/>
  <c r="AI7546" i="13" s="1"/>
  <c r="AJ7546" i="13"/>
  <c r="AH7547" i="13"/>
  <c r="AI7547" i="13" s="1"/>
  <c r="AJ7547" i="13"/>
  <c r="AH7548" i="13"/>
  <c r="AI7548" i="13" s="1"/>
  <c r="AJ7548" i="13"/>
  <c r="AH7549" i="13"/>
  <c r="AI7549" i="13" s="1"/>
  <c r="AJ7549" i="13"/>
  <c r="AH7550" i="13"/>
  <c r="AI7550" i="13" s="1"/>
  <c r="AJ7550" i="13"/>
  <c r="AH7551" i="13"/>
  <c r="AI7551" i="13" s="1"/>
  <c r="AJ7551" i="13"/>
  <c r="AH7552" i="13"/>
  <c r="AI7552" i="13" s="1"/>
  <c r="AJ7552" i="13"/>
  <c r="AH7553" i="13"/>
  <c r="AI7553" i="13" s="1"/>
  <c r="AJ7553" i="13"/>
  <c r="AH7554" i="13"/>
  <c r="AI7554" i="13" s="1"/>
  <c r="AJ7554" i="13"/>
  <c r="AH7555" i="13"/>
  <c r="AI7555" i="13" s="1"/>
  <c r="AJ7555" i="13"/>
  <c r="AH7556" i="13"/>
  <c r="AI7556" i="13" s="1"/>
  <c r="AJ7556" i="13"/>
  <c r="AH7557" i="13"/>
  <c r="AI7557" i="13" s="1"/>
  <c r="AJ7557" i="13"/>
  <c r="AH7558" i="13"/>
  <c r="AI7558" i="13" s="1"/>
  <c r="AJ7558" i="13"/>
  <c r="AH7559" i="13"/>
  <c r="AI7559" i="13" s="1"/>
  <c r="AJ7559" i="13"/>
  <c r="AH7560" i="13"/>
  <c r="AI7560" i="13" s="1"/>
  <c r="AJ7560" i="13"/>
  <c r="AH7561" i="13"/>
  <c r="AI7561" i="13" s="1"/>
  <c r="AJ7561" i="13"/>
  <c r="AH7562" i="13"/>
  <c r="AI7562" i="13" s="1"/>
  <c r="AJ7562" i="13"/>
  <c r="AH7563" i="13"/>
  <c r="AI7563" i="13" s="1"/>
  <c r="AJ7563" i="13"/>
  <c r="AH7564" i="13"/>
  <c r="AI7564" i="13" s="1"/>
  <c r="AJ7564" i="13"/>
  <c r="AH7565" i="13"/>
  <c r="AI7565" i="13" s="1"/>
  <c r="AJ7565" i="13"/>
  <c r="AH7566" i="13"/>
  <c r="AI7566" i="13" s="1"/>
  <c r="AJ7566" i="13"/>
  <c r="AH7567" i="13"/>
  <c r="AI7567" i="13" s="1"/>
  <c r="AJ7567" i="13"/>
  <c r="AH7568" i="13"/>
  <c r="AI7568" i="13" s="1"/>
  <c r="AJ7568" i="13"/>
  <c r="AH7569" i="13"/>
  <c r="AI7569" i="13" s="1"/>
  <c r="AJ7569" i="13"/>
  <c r="AH7570" i="13"/>
  <c r="AI7570" i="13" s="1"/>
  <c r="AJ7570" i="13"/>
  <c r="AH7571" i="13"/>
  <c r="AI7571" i="13" s="1"/>
  <c r="AJ7571" i="13"/>
  <c r="AH7572" i="13"/>
  <c r="AI7572" i="13" s="1"/>
  <c r="AJ7572" i="13"/>
  <c r="AH7573" i="13"/>
  <c r="AI7573" i="13" s="1"/>
  <c r="AJ7573" i="13"/>
  <c r="AH7574" i="13"/>
  <c r="AI7574" i="13" s="1"/>
  <c r="AJ7574" i="13"/>
  <c r="AH7575" i="13"/>
  <c r="AI7575" i="13" s="1"/>
  <c r="AJ7575" i="13"/>
  <c r="AH7576" i="13"/>
  <c r="AI7576" i="13" s="1"/>
  <c r="AJ7576" i="13"/>
  <c r="AH7577" i="13"/>
  <c r="AI7577" i="13" s="1"/>
  <c r="AJ7577" i="13"/>
  <c r="AH7578" i="13"/>
  <c r="AI7578" i="13" s="1"/>
  <c r="AJ7578" i="13"/>
  <c r="AH7579" i="13"/>
  <c r="AI7579" i="13" s="1"/>
  <c r="AJ7579" i="13"/>
  <c r="AH7580" i="13"/>
  <c r="AI7580" i="13" s="1"/>
  <c r="AJ7580" i="13"/>
  <c r="AH7581" i="13"/>
  <c r="AI7581" i="13" s="1"/>
  <c r="AJ7581" i="13"/>
  <c r="AH7582" i="13"/>
  <c r="AI7582" i="13" s="1"/>
  <c r="AJ7582" i="13"/>
  <c r="AH7583" i="13"/>
  <c r="AI7583" i="13" s="1"/>
  <c r="AJ7583" i="13"/>
  <c r="AH7584" i="13"/>
  <c r="AI7584" i="13" s="1"/>
  <c r="AJ7584" i="13"/>
  <c r="AH7585" i="13"/>
  <c r="AI7585" i="13" s="1"/>
  <c r="AJ7585" i="13"/>
  <c r="AH7586" i="13"/>
  <c r="AI7586" i="13" s="1"/>
  <c r="AJ7586" i="13"/>
  <c r="AH7587" i="13"/>
  <c r="AI7587" i="13" s="1"/>
  <c r="AJ7587" i="13"/>
  <c r="AH7588" i="13"/>
  <c r="AI7588" i="13" s="1"/>
  <c r="AJ7588" i="13"/>
  <c r="AH7589" i="13"/>
  <c r="AI7589" i="13" s="1"/>
  <c r="AJ7589" i="13"/>
  <c r="AH7590" i="13"/>
  <c r="AI7590" i="13" s="1"/>
  <c r="AJ7590" i="13"/>
  <c r="AH7591" i="13"/>
  <c r="AI7591" i="13" s="1"/>
  <c r="AJ7591" i="13"/>
  <c r="AH7592" i="13"/>
  <c r="AI7592" i="13" s="1"/>
  <c r="AJ7592" i="13"/>
  <c r="AH7593" i="13"/>
  <c r="AI7593" i="13" s="1"/>
  <c r="AJ7593" i="13"/>
  <c r="AH7594" i="13"/>
  <c r="AI7594" i="13" s="1"/>
  <c r="AJ7594" i="13"/>
  <c r="AH7595" i="13"/>
  <c r="AI7595" i="13" s="1"/>
  <c r="AJ7595" i="13"/>
  <c r="AH7596" i="13"/>
  <c r="AI7596" i="13" s="1"/>
  <c r="AJ7596" i="13"/>
  <c r="AH7597" i="13"/>
  <c r="AI7597" i="13" s="1"/>
  <c r="AJ7597" i="13"/>
  <c r="AH7598" i="13"/>
  <c r="AI7598" i="13" s="1"/>
  <c r="AJ7598" i="13"/>
  <c r="AH7599" i="13"/>
  <c r="AI7599" i="13" s="1"/>
  <c r="AJ7599" i="13"/>
  <c r="AH7600" i="13"/>
  <c r="AI7600" i="13" s="1"/>
  <c r="AJ7600" i="13"/>
  <c r="AH7601" i="13"/>
  <c r="AI7601" i="13" s="1"/>
  <c r="AJ7601" i="13"/>
  <c r="AH7602" i="13"/>
  <c r="AI7602" i="13" s="1"/>
  <c r="AJ7602" i="13"/>
  <c r="AH7603" i="13"/>
  <c r="AI7603" i="13" s="1"/>
  <c r="AJ7603" i="13"/>
  <c r="AH7604" i="13"/>
  <c r="AI7604" i="13" s="1"/>
  <c r="AJ7604" i="13"/>
  <c r="AH7605" i="13"/>
  <c r="AI7605" i="13" s="1"/>
  <c r="AJ7605" i="13"/>
  <c r="AH7606" i="13"/>
  <c r="AI7606" i="13" s="1"/>
  <c r="AJ7606" i="13"/>
  <c r="AH7607" i="13"/>
  <c r="AI7607" i="13" s="1"/>
  <c r="AJ7607" i="13"/>
  <c r="AH7608" i="13"/>
  <c r="AI7608" i="13" s="1"/>
  <c r="AJ7608" i="13"/>
  <c r="AH7609" i="13"/>
  <c r="AI7609" i="13" s="1"/>
  <c r="AJ7609" i="13"/>
  <c r="AH7610" i="13"/>
  <c r="AI7610" i="13" s="1"/>
  <c r="AJ7610" i="13"/>
  <c r="AH7611" i="13"/>
  <c r="AI7611" i="13" s="1"/>
  <c r="AJ7611" i="13"/>
  <c r="AH7612" i="13"/>
  <c r="AI7612" i="13" s="1"/>
  <c r="AJ7612" i="13"/>
  <c r="AH7613" i="13"/>
  <c r="AI7613" i="13" s="1"/>
  <c r="AJ7613" i="13"/>
  <c r="AH7614" i="13"/>
  <c r="AI7614" i="13" s="1"/>
  <c r="AJ7614" i="13"/>
  <c r="AH7615" i="13"/>
  <c r="AI7615" i="13" s="1"/>
  <c r="AJ7615" i="13"/>
  <c r="AH7616" i="13"/>
  <c r="AI7616" i="13" s="1"/>
  <c r="AJ7616" i="13"/>
  <c r="AH7617" i="13"/>
  <c r="AI7617" i="13" s="1"/>
  <c r="AJ7617" i="13"/>
  <c r="AH7618" i="13"/>
  <c r="AI7618" i="13" s="1"/>
  <c r="AJ7618" i="13"/>
  <c r="AH7619" i="13"/>
  <c r="AI7619" i="13" s="1"/>
  <c r="AJ7619" i="13"/>
  <c r="AH7620" i="13"/>
  <c r="AI7620" i="13" s="1"/>
  <c r="AJ7620" i="13"/>
  <c r="AH7621" i="13"/>
  <c r="AI7621" i="13" s="1"/>
  <c r="AJ7621" i="13"/>
  <c r="AH7622" i="13"/>
  <c r="AI7622" i="13" s="1"/>
  <c r="AJ7622" i="13"/>
  <c r="AH7623" i="13"/>
  <c r="AI7623" i="13" s="1"/>
  <c r="AJ7623" i="13"/>
  <c r="AH7624" i="13"/>
  <c r="AI7624" i="13" s="1"/>
  <c r="AJ7624" i="13"/>
  <c r="AH7625" i="13"/>
  <c r="AI7625" i="13" s="1"/>
  <c r="AJ7625" i="13"/>
  <c r="AH7626" i="13"/>
  <c r="AI7626" i="13" s="1"/>
  <c r="AJ7626" i="13"/>
  <c r="AH7627" i="13"/>
  <c r="AI7627" i="13" s="1"/>
  <c r="AJ7627" i="13"/>
  <c r="AH7628" i="13"/>
  <c r="AI7628" i="13" s="1"/>
  <c r="AJ7628" i="13"/>
  <c r="AH7629" i="13"/>
  <c r="AI7629" i="13" s="1"/>
  <c r="AJ7629" i="13"/>
  <c r="AH7630" i="13"/>
  <c r="AI7630" i="13" s="1"/>
  <c r="AJ7630" i="13"/>
  <c r="AH7631" i="13"/>
  <c r="AI7631" i="13" s="1"/>
  <c r="AJ7631" i="13"/>
  <c r="AH7632" i="13"/>
  <c r="AI7632" i="13" s="1"/>
  <c r="AJ7632" i="13"/>
  <c r="AH7633" i="13"/>
  <c r="AI7633" i="13" s="1"/>
  <c r="AJ7633" i="13"/>
  <c r="AH7634" i="13"/>
  <c r="AI7634" i="13" s="1"/>
  <c r="AJ7634" i="13"/>
  <c r="AH7635" i="13"/>
  <c r="AI7635" i="13" s="1"/>
  <c r="AJ7635" i="13"/>
  <c r="AH7636" i="13"/>
  <c r="AI7636" i="13" s="1"/>
  <c r="AJ7636" i="13"/>
  <c r="AH7637" i="13"/>
  <c r="AI7637" i="13" s="1"/>
  <c r="AJ7637" i="13"/>
  <c r="AH7638" i="13"/>
  <c r="AI7638" i="13" s="1"/>
  <c r="AJ7638" i="13"/>
  <c r="AH7639" i="13"/>
  <c r="AI7639" i="13" s="1"/>
  <c r="AJ7639" i="13"/>
  <c r="AH7640" i="13"/>
  <c r="AI7640" i="13" s="1"/>
  <c r="AJ7640" i="13"/>
  <c r="AH7641" i="13"/>
  <c r="AI7641" i="13" s="1"/>
  <c r="AJ7641" i="13"/>
  <c r="AH7642" i="13"/>
  <c r="AI7642" i="13" s="1"/>
  <c r="AJ7642" i="13"/>
  <c r="AH7643" i="13"/>
  <c r="AI7643" i="13" s="1"/>
  <c r="AJ7643" i="13"/>
  <c r="AH7644" i="13"/>
  <c r="AI7644" i="13" s="1"/>
  <c r="AJ7644" i="13"/>
  <c r="AH7645" i="13"/>
  <c r="AI7645" i="13" s="1"/>
  <c r="AJ7645" i="13"/>
  <c r="AH7646" i="13"/>
  <c r="AI7646" i="13" s="1"/>
  <c r="AJ7646" i="13"/>
  <c r="AH7647" i="13"/>
  <c r="AI7647" i="13" s="1"/>
  <c r="AJ7647" i="13"/>
  <c r="AH7648" i="13"/>
  <c r="AI7648" i="13" s="1"/>
  <c r="AJ7648" i="13"/>
  <c r="AH7649" i="13"/>
  <c r="AI7649" i="13" s="1"/>
  <c r="AJ7649" i="13"/>
  <c r="AH7650" i="13"/>
  <c r="AI7650" i="13" s="1"/>
  <c r="AJ7650" i="13"/>
  <c r="AH7651" i="13"/>
  <c r="AI7651" i="13" s="1"/>
  <c r="AJ7651" i="13"/>
  <c r="AH7652" i="13"/>
  <c r="AI7652" i="13" s="1"/>
  <c r="AJ7652" i="13"/>
  <c r="AH7653" i="13"/>
  <c r="AI7653" i="13" s="1"/>
  <c r="AJ7653" i="13"/>
  <c r="AH7654" i="13"/>
  <c r="AI7654" i="13" s="1"/>
  <c r="AJ7654" i="13"/>
  <c r="AH7655" i="13"/>
  <c r="AI7655" i="13" s="1"/>
  <c r="AJ7655" i="13"/>
  <c r="AH7656" i="13"/>
  <c r="AI7656" i="13" s="1"/>
  <c r="AJ7656" i="13"/>
  <c r="AH7657" i="13"/>
  <c r="AI7657" i="13" s="1"/>
  <c r="AJ7657" i="13"/>
  <c r="AH7658" i="13"/>
  <c r="AI7658" i="13" s="1"/>
  <c r="AJ7658" i="13"/>
  <c r="AH7659" i="13"/>
  <c r="AI7659" i="13" s="1"/>
  <c r="AJ7659" i="13"/>
  <c r="AH7660" i="13"/>
  <c r="AI7660" i="13" s="1"/>
  <c r="AJ7660" i="13"/>
  <c r="AH7661" i="13"/>
  <c r="AI7661" i="13" s="1"/>
  <c r="AJ7661" i="13"/>
  <c r="AH7662" i="13"/>
  <c r="AI7662" i="13" s="1"/>
  <c r="AJ7662" i="13"/>
  <c r="AH7663" i="13"/>
  <c r="AI7663" i="13" s="1"/>
  <c r="AJ7663" i="13"/>
  <c r="AH7664" i="13"/>
  <c r="AI7664" i="13" s="1"/>
  <c r="AJ7664" i="13"/>
  <c r="AH7665" i="13"/>
  <c r="AI7665" i="13" s="1"/>
  <c r="AJ7665" i="13"/>
  <c r="AH7666" i="13"/>
  <c r="AI7666" i="13" s="1"/>
  <c r="AJ7666" i="13"/>
  <c r="AH7667" i="13"/>
  <c r="AI7667" i="13" s="1"/>
  <c r="AJ7667" i="13"/>
  <c r="AH7668" i="13"/>
  <c r="AI7668" i="13" s="1"/>
  <c r="AJ7668" i="13"/>
  <c r="AH7669" i="13"/>
  <c r="AI7669" i="13" s="1"/>
  <c r="AJ7669" i="13"/>
  <c r="AH7670" i="13"/>
  <c r="AI7670" i="13" s="1"/>
  <c r="AJ7670" i="13"/>
  <c r="AH7671" i="13"/>
  <c r="AI7671" i="13" s="1"/>
  <c r="AJ7671" i="13"/>
  <c r="AH7672" i="13"/>
  <c r="AI7672" i="13" s="1"/>
  <c r="AJ7672" i="13"/>
  <c r="AH7673" i="13"/>
  <c r="AI7673" i="13" s="1"/>
  <c r="AJ7673" i="13"/>
  <c r="AH7674" i="13"/>
  <c r="AI7674" i="13" s="1"/>
  <c r="AJ7674" i="13"/>
  <c r="AH7675" i="13"/>
  <c r="AI7675" i="13" s="1"/>
  <c r="AJ7675" i="13"/>
  <c r="AH7676" i="13"/>
  <c r="AI7676" i="13" s="1"/>
  <c r="AJ7676" i="13"/>
  <c r="AH7677" i="13"/>
  <c r="AI7677" i="13" s="1"/>
  <c r="AJ7677" i="13"/>
  <c r="AH7678" i="13"/>
  <c r="AI7678" i="13" s="1"/>
  <c r="AJ7678" i="13"/>
  <c r="AH7679" i="13"/>
  <c r="AI7679" i="13" s="1"/>
  <c r="AJ7679" i="13"/>
  <c r="AH7680" i="13"/>
  <c r="AI7680" i="13" s="1"/>
  <c r="AJ7680" i="13"/>
  <c r="AH7681" i="13"/>
  <c r="AI7681" i="13" s="1"/>
  <c r="AJ7681" i="13"/>
  <c r="AH7682" i="13"/>
  <c r="AI7682" i="13" s="1"/>
  <c r="AJ7682" i="13"/>
  <c r="AH7683" i="13"/>
  <c r="AI7683" i="13" s="1"/>
  <c r="AJ7683" i="13"/>
  <c r="AH7684" i="13"/>
  <c r="AI7684" i="13" s="1"/>
  <c r="AJ7684" i="13"/>
  <c r="AH7685" i="13"/>
  <c r="AI7685" i="13" s="1"/>
  <c r="AJ7685" i="13"/>
  <c r="AH7686" i="13"/>
  <c r="AI7686" i="13" s="1"/>
  <c r="AJ7686" i="13"/>
  <c r="AH7687" i="13"/>
  <c r="AI7687" i="13" s="1"/>
  <c r="AJ7687" i="13"/>
  <c r="AH7688" i="13"/>
  <c r="AI7688" i="13" s="1"/>
  <c r="AJ7688" i="13"/>
  <c r="AH7689" i="13"/>
  <c r="AI7689" i="13" s="1"/>
  <c r="AJ7689" i="13"/>
  <c r="AH7690" i="13"/>
  <c r="AI7690" i="13" s="1"/>
  <c r="AJ7690" i="13"/>
  <c r="AH7691" i="13"/>
  <c r="AI7691" i="13" s="1"/>
  <c r="AJ7691" i="13"/>
  <c r="AH7692" i="13"/>
  <c r="AI7692" i="13" s="1"/>
  <c r="AJ7692" i="13"/>
  <c r="AH7693" i="13"/>
  <c r="AI7693" i="13" s="1"/>
  <c r="AJ7693" i="13"/>
  <c r="AH7694" i="13"/>
  <c r="AI7694" i="13" s="1"/>
  <c r="AJ7694" i="13"/>
  <c r="AH7695" i="13"/>
  <c r="AI7695" i="13" s="1"/>
  <c r="AJ7695" i="13"/>
  <c r="AH7696" i="13"/>
  <c r="AI7696" i="13" s="1"/>
  <c r="AJ7696" i="13"/>
  <c r="AH7697" i="13"/>
  <c r="AI7697" i="13" s="1"/>
  <c r="AJ7697" i="13"/>
  <c r="AH7698" i="13"/>
  <c r="AI7698" i="13" s="1"/>
  <c r="AJ7698" i="13"/>
  <c r="AH7699" i="13"/>
  <c r="AI7699" i="13" s="1"/>
  <c r="AJ7699" i="13"/>
  <c r="AH7700" i="13"/>
  <c r="AI7700" i="13" s="1"/>
  <c r="AJ7700" i="13"/>
  <c r="AH7701" i="13"/>
  <c r="AI7701" i="13" s="1"/>
  <c r="AJ7701" i="13"/>
  <c r="AH7702" i="13"/>
  <c r="AI7702" i="13" s="1"/>
  <c r="AJ7702" i="13"/>
  <c r="AH7703" i="13"/>
  <c r="AI7703" i="13" s="1"/>
  <c r="AJ7703" i="13"/>
  <c r="AH7704" i="13"/>
  <c r="AI7704" i="13" s="1"/>
  <c r="AJ7704" i="13"/>
  <c r="AH7705" i="13"/>
  <c r="AI7705" i="13" s="1"/>
  <c r="AJ7705" i="13"/>
  <c r="AH7706" i="13"/>
  <c r="AI7706" i="13" s="1"/>
  <c r="AJ7706" i="13"/>
  <c r="AH7707" i="13"/>
  <c r="AI7707" i="13" s="1"/>
  <c r="AJ7707" i="13"/>
  <c r="AH7708" i="13"/>
  <c r="AI7708" i="13" s="1"/>
  <c r="AJ7708" i="13"/>
  <c r="AH7709" i="13"/>
  <c r="AI7709" i="13" s="1"/>
  <c r="AJ7709" i="13"/>
  <c r="AH7710" i="13"/>
  <c r="AI7710" i="13" s="1"/>
  <c r="AJ7710" i="13"/>
  <c r="AH7711" i="13"/>
  <c r="AI7711" i="13" s="1"/>
  <c r="AJ7711" i="13"/>
  <c r="AH7712" i="13"/>
  <c r="AI7712" i="13" s="1"/>
  <c r="AJ7712" i="13"/>
  <c r="AH7713" i="13"/>
  <c r="AI7713" i="13" s="1"/>
  <c r="AJ7713" i="13"/>
  <c r="AH7714" i="13"/>
  <c r="AI7714" i="13" s="1"/>
  <c r="AJ7714" i="13"/>
  <c r="AH7715" i="13"/>
  <c r="AI7715" i="13" s="1"/>
  <c r="AJ7715" i="13"/>
  <c r="AH7716" i="13"/>
  <c r="AI7716" i="13" s="1"/>
  <c r="AJ7716" i="13"/>
  <c r="AH7717" i="13"/>
  <c r="AI7717" i="13" s="1"/>
  <c r="AJ7717" i="13"/>
  <c r="AH7718" i="13"/>
  <c r="AI7718" i="13" s="1"/>
  <c r="AJ7718" i="13"/>
  <c r="AH7719" i="13"/>
  <c r="AI7719" i="13" s="1"/>
  <c r="AJ7719" i="13"/>
  <c r="AH7720" i="13"/>
  <c r="AI7720" i="13" s="1"/>
  <c r="AJ7720" i="13"/>
  <c r="AH7721" i="13"/>
  <c r="AI7721" i="13" s="1"/>
  <c r="AJ7721" i="13"/>
  <c r="AH7722" i="13"/>
  <c r="AI7722" i="13" s="1"/>
  <c r="AJ7722" i="13"/>
  <c r="AH7723" i="13"/>
  <c r="AI7723" i="13" s="1"/>
  <c r="AJ7723" i="13"/>
  <c r="AH7724" i="13"/>
  <c r="AI7724" i="13" s="1"/>
  <c r="AJ7724" i="13"/>
  <c r="AH7725" i="13"/>
  <c r="AI7725" i="13" s="1"/>
  <c r="AJ7725" i="13"/>
  <c r="AH7726" i="13"/>
  <c r="AI7726" i="13" s="1"/>
  <c r="AJ7726" i="13"/>
  <c r="AH7727" i="13"/>
  <c r="AI7727" i="13" s="1"/>
  <c r="AJ7727" i="13"/>
  <c r="AH7728" i="13"/>
  <c r="AI7728" i="13" s="1"/>
  <c r="AJ7728" i="13"/>
  <c r="AH7729" i="13"/>
  <c r="AI7729" i="13" s="1"/>
  <c r="AJ7729" i="13"/>
  <c r="AH7730" i="13"/>
  <c r="AI7730" i="13" s="1"/>
  <c r="AJ7730" i="13"/>
  <c r="AH7731" i="13"/>
  <c r="AI7731" i="13" s="1"/>
  <c r="AJ7731" i="13"/>
  <c r="AH7732" i="13"/>
  <c r="AI7732" i="13" s="1"/>
  <c r="AJ7732" i="13"/>
  <c r="AH7733" i="13"/>
  <c r="AI7733" i="13" s="1"/>
  <c r="AJ7733" i="13"/>
  <c r="AH7734" i="13"/>
  <c r="AI7734" i="13" s="1"/>
  <c r="AJ7734" i="13"/>
  <c r="AH7735" i="13"/>
  <c r="AI7735" i="13" s="1"/>
  <c r="AJ7735" i="13"/>
  <c r="AH7736" i="13"/>
  <c r="AI7736" i="13" s="1"/>
  <c r="AJ7736" i="13"/>
  <c r="AH7737" i="13"/>
  <c r="AI7737" i="13" s="1"/>
  <c r="AJ7737" i="13"/>
  <c r="AH7738" i="13"/>
  <c r="AI7738" i="13" s="1"/>
  <c r="AJ7738" i="13"/>
  <c r="AH7739" i="13"/>
  <c r="AI7739" i="13" s="1"/>
  <c r="AJ7739" i="13"/>
  <c r="AH7740" i="13"/>
  <c r="AI7740" i="13" s="1"/>
  <c r="AJ7740" i="13"/>
  <c r="AH7741" i="13"/>
  <c r="AI7741" i="13" s="1"/>
  <c r="AJ7741" i="13"/>
  <c r="AH7742" i="13"/>
  <c r="AI7742" i="13" s="1"/>
  <c r="AJ7742" i="13"/>
  <c r="AH7743" i="13"/>
  <c r="AI7743" i="13" s="1"/>
  <c r="AJ7743" i="13"/>
  <c r="AH7744" i="13"/>
  <c r="AI7744" i="13" s="1"/>
  <c r="AJ7744" i="13"/>
  <c r="AH7745" i="13"/>
  <c r="AI7745" i="13" s="1"/>
  <c r="AJ7745" i="13"/>
  <c r="AH7746" i="13"/>
  <c r="AI7746" i="13" s="1"/>
  <c r="AJ7746" i="13"/>
  <c r="AH7747" i="13"/>
  <c r="AI7747" i="13" s="1"/>
  <c r="AJ7747" i="13"/>
  <c r="AH7748" i="13"/>
  <c r="AI7748" i="13" s="1"/>
  <c r="AJ7748" i="13"/>
  <c r="AH7749" i="13"/>
  <c r="AI7749" i="13" s="1"/>
  <c r="AJ7749" i="13"/>
  <c r="AH7750" i="13"/>
  <c r="AI7750" i="13" s="1"/>
  <c r="AJ7750" i="13"/>
  <c r="AH7751" i="13"/>
  <c r="AI7751" i="13" s="1"/>
  <c r="AJ7751" i="13"/>
  <c r="AH7752" i="13"/>
  <c r="AI7752" i="13" s="1"/>
  <c r="AJ7752" i="13"/>
  <c r="AH7753" i="13"/>
  <c r="AI7753" i="13" s="1"/>
  <c r="AJ7753" i="13"/>
  <c r="AH7754" i="13"/>
  <c r="AI7754" i="13" s="1"/>
  <c r="AJ7754" i="13"/>
  <c r="AH7755" i="13"/>
  <c r="AI7755" i="13" s="1"/>
  <c r="AJ7755" i="13"/>
  <c r="AH7756" i="13"/>
  <c r="AI7756" i="13" s="1"/>
  <c r="AJ7756" i="13"/>
  <c r="AH7757" i="13"/>
  <c r="AI7757" i="13" s="1"/>
  <c r="AJ7757" i="13"/>
  <c r="AH7758" i="13"/>
  <c r="AI7758" i="13" s="1"/>
  <c r="AJ7758" i="13"/>
  <c r="AH7759" i="13"/>
  <c r="AI7759" i="13" s="1"/>
  <c r="AJ7759" i="13"/>
  <c r="AH7760" i="13"/>
  <c r="AI7760" i="13" s="1"/>
  <c r="AJ7760" i="13"/>
  <c r="AH7761" i="13"/>
  <c r="AI7761" i="13" s="1"/>
  <c r="AJ7761" i="13"/>
  <c r="AH7762" i="13"/>
  <c r="AI7762" i="13" s="1"/>
  <c r="AJ7762" i="13"/>
  <c r="AH7763" i="13"/>
  <c r="AI7763" i="13" s="1"/>
  <c r="AJ7763" i="13"/>
  <c r="AH7764" i="13"/>
  <c r="AI7764" i="13" s="1"/>
  <c r="AJ7764" i="13"/>
  <c r="AH7765" i="13"/>
  <c r="AI7765" i="13" s="1"/>
  <c r="AJ7765" i="13"/>
  <c r="AH7766" i="13"/>
  <c r="AI7766" i="13" s="1"/>
  <c r="AJ7766" i="13"/>
  <c r="AH7767" i="13"/>
  <c r="AI7767" i="13" s="1"/>
  <c r="AJ7767" i="13"/>
  <c r="AH7768" i="13"/>
  <c r="AI7768" i="13" s="1"/>
  <c r="AJ7768" i="13"/>
  <c r="AH7769" i="13"/>
  <c r="AI7769" i="13" s="1"/>
  <c r="AJ7769" i="13"/>
  <c r="AH7770" i="13"/>
  <c r="AI7770" i="13" s="1"/>
  <c r="AJ7770" i="13"/>
  <c r="AH7771" i="13"/>
  <c r="AI7771" i="13" s="1"/>
  <c r="AJ7771" i="13"/>
  <c r="AH7772" i="13"/>
  <c r="AI7772" i="13" s="1"/>
  <c r="AJ7772" i="13"/>
  <c r="AH7773" i="13"/>
  <c r="AI7773" i="13" s="1"/>
  <c r="AJ7773" i="13"/>
  <c r="AH7774" i="13"/>
  <c r="AI7774" i="13" s="1"/>
  <c r="AJ7774" i="13"/>
  <c r="AH7775" i="13"/>
  <c r="AI7775" i="13" s="1"/>
  <c r="AJ7775" i="13"/>
  <c r="AH7776" i="13"/>
  <c r="AI7776" i="13" s="1"/>
  <c r="AJ7776" i="13"/>
  <c r="AH7777" i="13"/>
  <c r="AI7777" i="13" s="1"/>
  <c r="AJ7777" i="13"/>
  <c r="AH7778" i="13"/>
  <c r="AI7778" i="13" s="1"/>
  <c r="AJ7778" i="13"/>
  <c r="AH7779" i="13"/>
  <c r="AI7779" i="13" s="1"/>
  <c r="AJ7779" i="13"/>
  <c r="AH7780" i="13"/>
  <c r="AI7780" i="13" s="1"/>
  <c r="AJ7780" i="13"/>
  <c r="AH7781" i="13"/>
  <c r="AI7781" i="13" s="1"/>
  <c r="AJ7781" i="13"/>
  <c r="AH7782" i="13"/>
  <c r="AI7782" i="13" s="1"/>
  <c r="AJ7782" i="13"/>
  <c r="AH7783" i="13"/>
  <c r="AI7783" i="13" s="1"/>
  <c r="AJ7783" i="13"/>
  <c r="AH7784" i="13"/>
  <c r="AI7784" i="13" s="1"/>
  <c r="AJ7784" i="13"/>
  <c r="AH7785" i="13"/>
  <c r="AI7785" i="13" s="1"/>
  <c r="AJ7785" i="13"/>
  <c r="AH7786" i="13"/>
  <c r="AI7786" i="13" s="1"/>
  <c r="AJ7786" i="13"/>
  <c r="AH7787" i="13"/>
  <c r="AI7787" i="13" s="1"/>
  <c r="AJ7787" i="13"/>
  <c r="AH7788" i="13"/>
  <c r="AI7788" i="13" s="1"/>
  <c r="AJ7788" i="13"/>
  <c r="AH7789" i="13"/>
  <c r="AI7789" i="13" s="1"/>
  <c r="AJ7789" i="13"/>
  <c r="AH7790" i="13"/>
  <c r="AI7790" i="13" s="1"/>
  <c r="AJ7790" i="13"/>
  <c r="AH7791" i="13"/>
  <c r="AI7791" i="13" s="1"/>
  <c r="AJ7791" i="13"/>
  <c r="AH7792" i="13"/>
  <c r="AI7792" i="13" s="1"/>
  <c r="AJ7792" i="13"/>
  <c r="AH7793" i="13"/>
  <c r="AI7793" i="13" s="1"/>
  <c r="AJ7793" i="13"/>
  <c r="AH7794" i="13"/>
  <c r="AI7794" i="13" s="1"/>
  <c r="AJ7794" i="13"/>
  <c r="AH7795" i="13"/>
  <c r="AI7795" i="13" s="1"/>
  <c r="AJ7795" i="13"/>
  <c r="AH7796" i="13"/>
  <c r="AI7796" i="13" s="1"/>
  <c r="AJ7796" i="13"/>
  <c r="AH7797" i="13"/>
  <c r="AI7797" i="13" s="1"/>
  <c r="AJ7797" i="13"/>
  <c r="AH7798" i="13"/>
  <c r="AI7798" i="13" s="1"/>
  <c r="AJ7798" i="13"/>
  <c r="AH7799" i="13"/>
  <c r="AI7799" i="13" s="1"/>
  <c r="AJ7799" i="13"/>
  <c r="AH7800" i="13"/>
  <c r="AI7800" i="13" s="1"/>
  <c r="AJ7800" i="13"/>
  <c r="AH7801" i="13"/>
  <c r="AI7801" i="13" s="1"/>
  <c r="AJ7801" i="13"/>
  <c r="AH7802" i="13"/>
  <c r="AI7802" i="13" s="1"/>
  <c r="AJ7802" i="13"/>
  <c r="AH7803" i="13"/>
  <c r="AI7803" i="13" s="1"/>
  <c r="AJ7803" i="13"/>
  <c r="AH7804" i="13"/>
  <c r="AI7804" i="13" s="1"/>
  <c r="AJ7804" i="13"/>
  <c r="AH7805" i="13"/>
  <c r="AI7805" i="13" s="1"/>
  <c r="AJ7805" i="13"/>
  <c r="AH7806" i="13"/>
  <c r="AI7806" i="13" s="1"/>
  <c r="AJ7806" i="13"/>
  <c r="AH7807" i="13"/>
  <c r="AI7807" i="13" s="1"/>
  <c r="AJ7807" i="13"/>
  <c r="AH7808" i="13"/>
  <c r="AI7808" i="13" s="1"/>
  <c r="AJ7808" i="13"/>
  <c r="AH7809" i="13"/>
  <c r="AI7809" i="13" s="1"/>
  <c r="AJ7809" i="13"/>
  <c r="AH7810" i="13"/>
  <c r="AI7810" i="13" s="1"/>
  <c r="AJ7810" i="13"/>
  <c r="AH7811" i="13"/>
  <c r="AI7811" i="13" s="1"/>
  <c r="AJ7811" i="13"/>
  <c r="AH7812" i="13"/>
  <c r="AI7812" i="13" s="1"/>
  <c r="AJ7812" i="13"/>
  <c r="AH7813" i="13"/>
  <c r="AI7813" i="13" s="1"/>
  <c r="AJ7813" i="13"/>
  <c r="AH7814" i="13"/>
  <c r="AI7814" i="13" s="1"/>
  <c r="AJ7814" i="13"/>
  <c r="AH7815" i="13"/>
  <c r="AI7815" i="13" s="1"/>
  <c r="AJ7815" i="13"/>
  <c r="AH7816" i="13"/>
  <c r="AI7816" i="13" s="1"/>
  <c r="AJ7816" i="13"/>
  <c r="AH7817" i="13"/>
  <c r="AI7817" i="13" s="1"/>
  <c r="AJ7817" i="13"/>
  <c r="AH7818" i="13"/>
  <c r="AI7818" i="13" s="1"/>
  <c r="AJ7818" i="13"/>
  <c r="AH7819" i="13"/>
  <c r="AI7819" i="13" s="1"/>
  <c r="AJ7819" i="13"/>
  <c r="AH7820" i="13"/>
  <c r="AI7820" i="13" s="1"/>
  <c r="AJ7820" i="13"/>
  <c r="AH7821" i="13"/>
  <c r="AI7821" i="13" s="1"/>
  <c r="AJ7821" i="13"/>
  <c r="AH7822" i="13"/>
  <c r="AI7822" i="13" s="1"/>
  <c r="AJ7822" i="13"/>
  <c r="AH7823" i="13"/>
  <c r="AI7823" i="13" s="1"/>
  <c r="AJ7823" i="13"/>
  <c r="AH7824" i="13"/>
  <c r="AI7824" i="13" s="1"/>
  <c r="AJ7824" i="13"/>
  <c r="AH7825" i="13"/>
  <c r="AI7825" i="13" s="1"/>
  <c r="AJ7825" i="13"/>
  <c r="AH7826" i="13"/>
  <c r="AI7826" i="13" s="1"/>
  <c r="AJ7826" i="13"/>
  <c r="AH7827" i="13"/>
  <c r="AI7827" i="13" s="1"/>
  <c r="AJ7827" i="13"/>
  <c r="AH7828" i="13"/>
  <c r="AI7828" i="13" s="1"/>
  <c r="AJ7828" i="13"/>
  <c r="AH7829" i="13"/>
  <c r="AI7829" i="13" s="1"/>
  <c r="AJ7829" i="13"/>
  <c r="AH7830" i="13"/>
  <c r="AI7830" i="13" s="1"/>
  <c r="AJ7830" i="13"/>
  <c r="AH7831" i="13"/>
  <c r="AI7831" i="13" s="1"/>
  <c r="AJ7831" i="13"/>
  <c r="AH7832" i="13"/>
  <c r="AI7832" i="13" s="1"/>
  <c r="AJ7832" i="13"/>
  <c r="AH7833" i="13"/>
  <c r="AI7833" i="13" s="1"/>
  <c r="AJ7833" i="13"/>
  <c r="AH7834" i="13"/>
  <c r="AI7834" i="13" s="1"/>
  <c r="AJ7834" i="13"/>
  <c r="AH7835" i="13"/>
  <c r="AI7835" i="13" s="1"/>
  <c r="AJ7835" i="13"/>
  <c r="AH7836" i="13"/>
  <c r="AI7836" i="13" s="1"/>
  <c r="AJ7836" i="13"/>
  <c r="AH7837" i="13"/>
  <c r="AI7837" i="13" s="1"/>
  <c r="AJ7837" i="13"/>
  <c r="AH7838" i="13"/>
  <c r="AI7838" i="13" s="1"/>
  <c r="AJ7838" i="13"/>
  <c r="AH7839" i="13"/>
  <c r="AI7839" i="13" s="1"/>
  <c r="AJ7839" i="13"/>
  <c r="AH7840" i="13"/>
  <c r="AI7840" i="13" s="1"/>
  <c r="AJ7840" i="13"/>
  <c r="AH7841" i="13"/>
  <c r="AI7841" i="13" s="1"/>
  <c r="AJ7841" i="13"/>
  <c r="AH7842" i="13"/>
  <c r="AI7842" i="13" s="1"/>
  <c r="AJ7842" i="13"/>
  <c r="AH7843" i="13"/>
  <c r="AI7843" i="13" s="1"/>
  <c r="AJ7843" i="13"/>
  <c r="AH7844" i="13"/>
  <c r="AI7844" i="13" s="1"/>
  <c r="AJ7844" i="13"/>
  <c r="AH7845" i="13"/>
  <c r="AI7845" i="13" s="1"/>
  <c r="AJ7845" i="13"/>
  <c r="AH7846" i="13"/>
  <c r="AI7846" i="13" s="1"/>
  <c r="AJ7846" i="13"/>
  <c r="AH7847" i="13"/>
  <c r="AI7847" i="13" s="1"/>
  <c r="AJ7847" i="13"/>
  <c r="AH7848" i="13"/>
  <c r="AI7848" i="13" s="1"/>
  <c r="AJ7848" i="13"/>
  <c r="AH7849" i="13"/>
  <c r="AI7849" i="13" s="1"/>
  <c r="AJ7849" i="13"/>
  <c r="AH7850" i="13"/>
  <c r="AI7850" i="13" s="1"/>
  <c r="AJ7850" i="13"/>
  <c r="AH7851" i="13"/>
  <c r="AI7851" i="13" s="1"/>
  <c r="AJ7851" i="13"/>
  <c r="AH7852" i="13"/>
  <c r="AI7852" i="13" s="1"/>
  <c r="AJ7852" i="13"/>
  <c r="AH7853" i="13"/>
  <c r="AI7853" i="13" s="1"/>
  <c r="AJ7853" i="13"/>
  <c r="AH7854" i="13"/>
  <c r="AI7854" i="13" s="1"/>
  <c r="AJ7854" i="13"/>
  <c r="AH7855" i="13"/>
  <c r="AI7855" i="13" s="1"/>
  <c r="AJ7855" i="13"/>
  <c r="AH7856" i="13"/>
  <c r="AI7856" i="13" s="1"/>
  <c r="AJ7856" i="13"/>
  <c r="AH7857" i="13"/>
  <c r="AI7857" i="13" s="1"/>
  <c r="AJ7857" i="13"/>
  <c r="AH7858" i="13"/>
  <c r="AI7858" i="13" s="1"/>
  <c r="AJ7858" i="13"/>
  <c r="AH7859" i="13"/>
  <c r="AI7859" i="13" s="1"/>
  <c r="AJ7859" i="13"/>
  <c r="AH7860" i="13"/>
  <c r="AI7860" i="13" s="1"/>
  <c r="AJ7860" i="13"/>
  <c r="AH7861" i="13"/>
  <c r="AI7861" i="13" s="1"/>
  <c r="AJ7861" i="13"/>
  <c r="AH7862" i="13"/>
  <c r="AI7862" i="13" s="1"/>
  <c r="AJ7862" i="13"/>
  <c r="AH7863" i="13"/>
  <c r="AI7863" i="13" s="1"/>
  <c r="AJ7863" i="13"/>
  <c r="AH7864" i="13"/>
  <c r="AI7864" i="13" s="1"/>
  <c r="AJ7864" i="13"/>
  <c r="AH7865" i="13"/>
  <c r="AI7865" i="13" s="1"/>
  <c r="AJ7865" i="13"/>
  <c r="AH7866" i="13"/>
  <c r="AI7866" i="13" s="1"/>
  <c r="AJ7866" i="13"/>
  <c r="AH7867" i="13"/>
  <c r="AI7867" i="13" s="1"/>
  <c r="AJ7867" i="13"/>
  <c r="AH7868" i="13"/>
  <c r="AI7868" i="13" s="1"/>
  <c r="AJ7868" i="13"/>
  <c r="AH7869" i="13"/>
  <c r="AI7869" i="13" s="1"/>
  <c r="AJ7869" i="13"/>
  <c r="AH7870" i="13"/>
  <c r="AI7870" i="13" s="1"/>
  <c r="AJ7870" i="13"/>
  <c r="AH7871" i="13"/>
  <c r="AI7871" i="13" s="1"/>
  <c r="AJ7871" i="13"/>
  <c r="AH7872" i="13"/>
  <c r="AI7872" i="13" s="1"/>
  <c r="AJ7872" i="13"/>
  <c r="AH7873" i="13"/>
  <c r="AI7873" i="13" s="1"/>
  <c r="AJ7873" i="13"/>
  <c r="AH7874" i="13"/>
  <c r="AI7874" i="13" s="1"/>
  <c r="AJ7874" i="13"/>
  <c r="AH7875" i="13"/>
  <c r="AI7875" i="13" s="1"/>
  <c r="AJ7875" i="13"/>
  <c r="AH7876" i="13"/>
  <c r="AI7876" i="13" s="1"/>
  <c r="AJ7876" i="13"/>
  <c r="AH7877" i="13"/>
  <c r="AI7877" i="13" s="1"/>
  <c r="AJ7877" i="13"/>
  <c r="AH7878" i="13"/>
  <c r="AI7878" i="13" s="1"/>
  <c r="AJ7878" i="13"/>
  <c r="AH7879" i="13"/>
  <c r="AI7879" i="13" s="1"/>
  <c r="AJ7879" i="13"/>
  <c r="AH7880" i="13"/>
  <c r="AI7880" i="13" s="1"/>
  <c r="AJ7880" i="13"/>
  <c r="AH7881" i="13"/>
  <c r="AI7881" i="13" s="1"/>
  <c r="AJ7881" i="13"/>
  <c r="AH7882" i="13"/>
  <c r="AI7882" i="13" s="1"/>
  <c r="AJ7882" i="13"/>
  <c r="AH7883" i="13"/>
  <c r="AI7883" i="13" s="1"/>
  <c r="AJ7883" i="13"/>
  <c r="AH7884" i="13"/>
  <c r="AI7884" i="13" s="1"/>
  <c r="AJ7884" i="13"/>
  <c r="AH7885" i="13"/>
  <c r="AI7885" i="13" s="1"/>
  <c r="AJ7885" i="13"/>
  <c r="AH7886" i="13"/>
  <c r="AI7886" i="13" s="1"/>
  <c r="AJ7886" i="13"/>
  <c r="AH7887" i="13"/>
  <c r="AI7887" i="13" s="1"/>
  <c r="AJ7887" i="13"/>
  <c r="AH7888" i="13"/>
  <c r="AI7888" i="13" s="1"/>
  <c r="AJ7888" i="13"/>
  <c r="AH7889" i="13"/>
  <c r="AI7889" i="13" s="1"/>
  <c r="AJ7889" i="13"/>
  <c r="AH7890" i="13"/>
  <c r="AI7890" i="13" s="1"/>
  <c r="AJ7890" i="13"/>
  <c r="AH7891" i="13"/>
  <c r="AI7891" i="13" s="1"/>
  <c r="AJ7891" i="13"/>
  <c r="AH7892" i="13"/>
  <c r="AI7892" i="13" s="1"/>
  <c r="AJ7892" i="13"/>
  <c r="AH7893" i="13"/>
  <c r="AI7893" i="13" s="1"/>
  <c r="AJ7893" i="13"/>
  <c r="AH7894" i="13"/>
  <c r="AI7894" i="13" s="1"/>
  <c r="AJ7894" i="13"/>
  <c r="AH7895" i="13"/>
  <c r="AI7895" i="13" s="1"/>
  <c r="AJ7895" i="13"/>
  <c r="AH7896" i="13"/>
  <c r="AI7896" i="13" s="1"/>
  <c r="AJ7896" i="13"/>
  <c r="AH7897" i="13"/>
  <c r="AI7897" i="13" s="1"/>
  <c r="AJ7897" i="13"/>
  <c r="AH7898" i="13"/>
  <c r="AI7898" i="13" s="1"/>
  <c r="AJ7898" i="13"/>
  <c r="AH7899" i="13"/>
  <c r="AI7899" i="13" s="1"/>
  <c r="AJ7899" i="13"/>
  <c r="AH7900" i="13"/>
  <c r="AI7900" i="13" s="1"/>
  <c r="AJ7900" i="13"/>
  <c r="AH7901" i="13"/>
  <c r="AI7901" i="13" s="1"/>
  <c r="AJ7901" i="13"/>
  <c r="AH7902" i="13"/>
  <c r="AI7902" i="13" s="1"/>
  <c r="AJ7902" i="13"/>
  <c r="AH7903" i="13"/>
  <c r="AI7903" i="13" s="1"/>
  <c r="AJ7903" i="13"/>
  <c r="AH7904" i="13"/>
  <c r="AI7904" i="13" s="1"/>
  <c r="AJ7904" i="13"/>
  <c r="AH7905" i="13"/>
  <c r="AI7905" i="13" s="1"/>
  <c r="AJ7905" i="13"/>
  <c r="AH7906" i="13"/>
  <c r="AI7906" i="13" s="1"/>
  <c r="AJ7906" i="13"/>
  <c r="AH7907" i="13"/>
  <c r="AI7907" i="13" s="1"/>
  <c r="AJ7907" i="13"/>
  <c r="AH7908" i="13"/>
  <c r="AI7908" i="13" s="1"/>
  <c r="AJ7908" i="13"/>
  <c r="AH7909" i="13"/>
  <c r="AI7909" i="13" s="1"/>
  <c r="AJ7909" i="13"/>
  <c r="AH7910" i="13"/>
  <c r="AI7910" i="13" s="1"/>
  <c r="AJ7910" i="13"/>
  <c r="AH7911" i="13"/>
  <c r="AI7911" i="13" s="1"/>
  <c r="AJ7911" i="13"/>
  <c r="AH7912" i="13"/>
  <c r="AI7912" i="13" s="1"/>
  <c r="AJ7912" i="13"/>
  <c r="AH7913" i="13"/>
  <c r="AI7913" i="13" s="1"/>
  <c r="AJ7913" i="13"/>
  <c r="AH7914" i="13"/>
  <c r="AI7914" i="13" s="1"/>
  <c r="AJ7914" i="13"/>
  <c r="AH7915" i="13"/>
  <c r="AI7915" i="13" s="1"/>
  <c r="AJ7915" i="13"/>
  <c r="AH7916" i="13"/>
  <c r="AI7916" i="13" s="1"/>
  <c r="AJ7916" i="13"/>
  <c r="AH7917" i="13"/>
  <c r="AI7917" i="13" s="1"/>
  <c r="AJ7917" i="13"/>
  <c r="AH7918" i="13"/>
  <c r="AI7918" i="13" s="1"/>
  <c r="AJ7918" i="13"/>
  <c r="AH7919" i="13"/>
  <c r="AI7919" i="13" s="1"/>
  <c r="AJ7919" i="13"/>
  <c r="AH7920" i="13"/>
  <c r="AI7920" i="13" s="1"/>
  <c r="AJ7920" i="13"/>
  <c r="AH7921" i="13"/>
  <c r="AI7921" i="13" s="1"/>
  <c r="AJ7921" i="13"/>
  <c r="AH7922" i="13"/>
  <c r="AI7922" i="13" s="1"/>
  <c r="AJ7922" i="13"/>
  <c r="AH7923" i="13"/>
  <c r="AI7923" i="13" s="1"/>
  <c r="AJ7923" i="13"/>
  <c r="AH7924" i="13"/>
  <c r="AI7924" i="13" s="1"/>
  <c r="AJ7924" i="13"/>
  <c r="AH7925" i="13"/>
  <c r="AI7925" i="13" s="1"/>
  <c r="AJ7925" i="13"/>
  <c r="AH7926" i="13"/>
  <c r="AI7926" i="13" s="1"/>
  <c r="AJ7926" i="13"/>
  <c r="AH7927" i="13"/>
  <c r="AI7927" i="13" s="1"/>
  <c r="AJ7927" i="13"/>
  <c r="AH7928" i="13"/>
  <c r="AI7928" i="13" s="1"/>
  <c r="AJ7928" i="13"/>
  <c r="AH7929" i="13"/>
  <c r="AI7929" i="13" s="1"/>
  <c r="AJ7929" i="13"/>
  <c r="AH7930" i="13"/>
  <c r="AI7930" i="13" s="1"/>
  <c r="AJ7930" i="13"/>
  <c r="AH7931" i="13"/>
  <c r="AI7931" i="13" s="1"/>
  <c r="AJ7931" i="13"/>
  <c r="AH7932" i="13"/>
  <c r="AI7932" i="13" s="1"/>
  <c r="AJ7932" i="13"/>
  <c r="AH7933" i="13"/>
  <c r="AI7933" i="13" s="1"/>
  <c r="AJ7933" i="13"/>
  <c r="AH7934" i="13"/>
  <c r="AI7934" i="13" s="1"/>
  <c r="AJ7934" i="13"/>
  <c r="AH7935" i="13"/>
  <c r="AI7935" i="13" s="1"/>
  <c r="AJ7935" i="13"/>
  <c r="AH7936" i="13"/>
  <c r="AI7936" i="13" s="1"/>
  <c r="AJ7936" i="13"/>
  <c r="AH7937" i="13"/>
  <c r="AI7937" i="13" s="1"/>
  <c r="AJ7937" i="13"/>
  <c r="AH7938" i="13"/>
  <c r="AI7938" i="13" s="1"/>
  <c r="AJ7938" i="13"/>
  <c r="AH7939" i="13"/>
  <c r="AI7939" i="13" s="1"/>
  <c r="AJ7939" i="13"/>
  <c r="AH7940" i="13"/>
  <c r="AI7940" i="13" s="1"/>
  <c r="AJ7940" i="13"/>
  <c r="AH7941" i="13"/>
  <c r="AI7941" i="13" s="1"/>
  <c r="AJ7941" i="13"/>
  <c r="AH7942" i="13"/>
  <c r="AI7942" i="13" s="1"/>
  <c r="AJ7942" i="13"/>
  <c r="AH7943" i="13"/>
  <c r="AI7943" i="13" s="1"/>
  <c r="AJ7943" i="13"/>
  <c r="AH7944" i="13"/>
  <c r="AI7944" i="13" s="1"/>
  <c r="AJ7944" i="13"/>
  <c r="AH7945" i="13"/>
  <c r="AI7945" i="13" s="1"/>
  <c r="AJ7945" i="13"/>
  <c r="AH7946" i="13"/>
  <c r="AI7946" i="13" s="1"/>
  <c r="AJ7946" i="13"/>
  <c r="AH7947" i="13"/>
  <c r="AI7947" i="13" s="1"/>
  <c r="AJ7947" i="13"/>
  <c r="AH7948" i="13"/>
  <c r="AI7948" i="13" s="1"/>
  <c r="AJ7948" i="13"/>
  <c r="AH7949" i="13"/>
  <c r="AI7949" i="13" s="1"/>
  <c r="AJ7949" i="13"/>
  <c r="AH7950" i="13"/>
  <c r="AI7950" i="13" s="1"/>
  <c r="AJ7950" i="13"/>
  <c r="AH7951" i="13"/>
  <c r="AI7951" i="13" s="1"/>
  <c r="AJ7951" i="13"/>
  <c r="AH7952" i="13"/>
  <c r="AI7952" i="13" s="1"/>
  <c r="AJ7952" i="13"/>
  <c r="AH7953" i="13"/>
  <c r="AI7953" i="13" s="1"/>
  <c r="AJ7953" i="13"/>
  <c r="AH7954" i="13"/>
  <c r="AI7954" i="13" s="1"/>
  <c r="AJ7954" i="13"/>
  <c r="AH7955" i="13"/>
  <c r="AI7955" i="13" s="1"/>
  <c r="AJ7955" i="13"/>
  <c r="AH7956" i="13"/>
  <c r="AI7956" i="13" s="1"/>
  <c r="AJ7956" i="13"/>
  <c r="AH7957" i="13"/>
  <c r="AI7957" i="13" s="1"/>
  <c r="AJ7957" i="13"/>
  <c r="AH7958" i="13"/>
  <c r="AI7958" i="13" s="1"/>
  <c r="AJ7958" i="13"/>
  <c r="AH7959" i="13"/>
  <c r="AI7959" i="13" s="1"/>
  <c r="AJ7959" i="13"/>
  <c r="AH7960" i="13"/>
  <c r="AI7960" i="13" s="1"/>
  <c r="AJ7960" i="13"/>
  <c r="AH7961" i="13"/>
  <c r="AI7961" i="13" s="1"/>
  <c r="AJ7961" i="13"/>
  <c r="AH7962" i="13"/>
  <c r="AI7962" i="13" s="1"/>
  <c r="AJ7962" i="13"/>
  <c r="AH7963" i="13"/>
  <c r="AI7963" i="13" s="1"/>
  <c r="AJ7963" i="13"/>
  <c r="AH7964" i="13"/>
  <c r="AI7964" i="13" s="1"/>
  <c r="AJ7964" i="13"/>
  <c r="AH7965" i="13"/>
  <c r="AI7965" i="13" s="1"/>
  <c r="AJ7965" i="13"/>
  <c r="AH7966" i="13"/>
  <c r="AI7966" i="13" s="1"/>
  <c r="AJ7966" i="13"/>
  <c r="AH7967" i="13"/>
  <c r="AI7967" i="13" s="1"/>
  <c r="AJ7967" i="13"/>
  <c r="AH7968" i="13"/>
  <c r="AI7968" i="13" s="1"/>
  <c r="AJ7968" i="13"/>
  <c r="AH7969" i="13"/>
  <c r="AI7969" i="13" s="1"/>
  <c r="AJ7969" i="13"/>
  <c r="AH7970" i="13"/>
  <c r="AI7970" i="13" s="1"/>
  <c r="AJ7970" i="13"/>
  <c r="AH7971" i="13"/>
  <c r="AI7971" i="13" s="1"/>
  <c r="AJ7971" i="13"/>
  <c r="AH7972" i="13"/>
  <c r="AI7972" i="13" s="1"/>
  <c r="AJ7972" i="13"/>
  <c r="AH7973" i="13"/>
  <c r="AI7973" i="13" s="1"/>
  <c r="AJ7973" i="13"/>
  <c r="AH7974" i="13"/>
  <c r="AI7974" i="13" s="1"/>
  <c r="AJ7974" i="13"/>
  <c r="AH7975" i="13"/>
  <c r="AI7975" i="13" s="1"/>
  <c r="AJ7975" i="13"/>
  <c r="AH7976" i="13"/>
  <c r="AI7976" i="13" s="1"/>
  <c r="AJ7976" i="13"/>
  <c r="AH7977" i="13"/>
  <c r="AI7977" i="13" s="1"/>
  <c r="AJ7977" i="13"/>
  <c r="AH7978" i="13"/>
  <c r="AI7978" i="13" s="1"/>
  <c r="AJ7978" i="13"/>
  <c r="AH7979" i="13"/>
  <c r="AI7979" i="13" s="1"/>
  <c r="AJ7979" i="13"/>
  <c r="AH7980" i="13"/>
  <c r="AI7980" i="13" s="1"/>
  <c r="AJ7980" i="13"/>
  <c r="AH7981" i="13"/>
  <c r="AI7981" i="13" s="1"/>
  <c r="AJ7981" i="13"/>
  <c r="AH7982" i="13"/>
  <c r="AI7982" i="13" s="1"/>
  <c r="AJ7982" i="13"/>
  <c r="AH7983" i="13"/>
  <c r="AI7983" i="13" s="1"/>
  <c r="AJ7983" i="13"/>
  <c r="AH7984" i="13"/>
  <c r="AI7984" i="13" s="1"/>
  <c r="AJ7984" i="13"/>
  <c r="AH7985" i="13"/>
  <c r="AI7985" i="13" s="1"/>
  <c r="AJ7985" i="13"/>
  <c r="AH7986" i="13"/>
  <c r="AI7986" i="13" s="1"/>
  <c r="AJ7986" i="13"/>
  <c r="AH7987" i="13"/>
  <c r="AI7987" i="13" s="1"/>
  <c r="AJ7987" i="13"/>
  <c r="AH7988" i="13"/>
  <c r="AI7988" i="13" s="1"/>
  <c r="AJ7988" i="13"/>
  <c r="AH7989" i="13"/>
  <c r="AI7989" i="13" s="1"/>
  <c r="AJ7989" i="13"/>
  <c r="AH7990" i="13"/>
  <c r="AI7990" i="13" s="1"/>
  <c r="AJ7990" i="13"/>
  <c r="AH7991" i="13"/>
  <c r="AI7991" i="13" s="1"/>
  <c r="AJ7991" i="13"/>
  <c r="AH7992" i="13"/>
  <c r="AI7992" i="13" s="1"/>
  <c r="AJ7992" i="13"/>
  <c r="AH7993" i="13"/>
  <c r="AI7993" i="13" s="1"/>
  <c r="AJ7993" i="13"/>
  <c r="AH7994" i="13"/>
  <c r="AI7994" i="13" s="1"/>
  <c r="AJ7994" i="13"/>
  <c r="AH7995" i="13"/>
  <c r="AI7995" i="13" s="1"/>
  <c r="AJ7995" i="13"/>
  <c r="AH7996" i="13"/>
  <c r="AI7996" i="13" s="1"/>
  <c r="AJ7996" i="13"/>
  <c r="AH7997" i="13"/>
  <c r="AI7997" i="13" s="1"/>
  <c r="AJ7997" i="13"/>
  <c r="AH7998" i="13"/>
  <c r="AI7998" i="13" s="1"/>
  <c r="AJ7998" i="13"/>
  <c r="AH7999" i="13"/>
  <c r="AI7999" i="13" s="1"/>
  <c r="AJ7999" i="13"/>
  <c r="AH8000" i="13"/>
  <c r="AI8000" i="13" s="1"/>
  <c r="AJ8000" i="13"/>
  <c r="AH8001" i="13"/>
  <c r="AI8001" i="13" s="1"/>
  <c r="AJ8001" i="13"/>
  <c r="AH8002" i="13"/>
  <c r="AI8002" i="13" s="1"/>
  <c r="AJ8002" i="13"/>
  <c r="AH8003" i="13"/>
  <c r="AI8003" i="13" s="1"/>
  <c r="AJ8003" i="13"/>
  <c r="AH8004" i="13"/>
  <c r="AI8004" i="13" s="1"/>
  <c r="AJ8004" i="13"/>
  <c r="AH8005" i="13"/>
  <c r="AI8005" i="13" s="1"/>
  <c r="AJ8005" i="13"/>
  <c r="AH8006" i="13"/>
  <c r="AI8006" i="13" s="1"/>
  <c r="AJ8006" i="13"/>
  <c r="AH8007" i="13"/>
  <c r="AI8007" i="13" s="1"/>
  <c r="AJ8007" i="13"/>
  <c r="AH8008" i="13"/>
  <c r="AI8008" i="13" s="1"/>
  <c r="AJ8008" i="13"/>
  <c r="AH8009" i="13"/>
  <c r="AI8009" i="13" s="1"/>
  <c r="AJ8009" i="13"/>
  <c r="AH8010" i="13"/>
  <c r="AI8010" i="13" s="1"/>
  <c r="AJ8010" i="13"/>
  <c r="AH8011" i="13"/>
  <c r="AI8011" i="13" s="1"/>
  <c r="AJ8011" i="13"/>
  <c r="AH8012" i="13"/>
  <c r="AI8012" i="13" s="1"/>
  <c r="AJ8012" i="13"/>
  <c r="AH8013" i="13"/>
  <c r="AI8013" i="13" s="1"/>
  <c r="AJ8013" i="13"/>
  <c r="AH8014" i="13"/>
  <c r="AI8014" i="13" s="1"/>
  <c r="AJ8014" i="13"/>
  <c r="AH8015" i="13"/>
  <c r="AI8015" i="13" s="1"/>
  <c r="AJ8015" i="13"/>
  <c r="AH8016" i="13"/>
  <c r="AI8016" i="13" s="1"/>
  <c r="AJ8016" i="13"/>
  <c r="AH8017" i="13"/>
  <c r="AI8017" i="13" s="1"/>
  <c r="AJ8017" i="13"/>
  <c r="AH8018" i="13"/>
  <c r="AI8018" i="13" s="1"/>
  <c r="AJ8018" i="13"/>
  <c r="AH8019" i="13"/>
  <c r="AI8019" i="13" s="1"/>
  <c r="AJ8019" i="13"/>
  <c r="AH8020" i="13"/>
  <c r="AI8020" i="13" s="1"/>
  <c r="AJ8020" i="13"/>
  <c r="AH8021" i="13"/>
  <c r="AI8021" i="13" s="1"/>
  <c r="AJ8021" i="13"/>
  <c r="AH8022" i="13"/>
  <c r="AI8022" i="13" s="1"/>
  <c r="AJ8022" i="13"/>
  <c r="AH8023" i="13"/>
  <c r="AI8023" i="13" s="1"/>
  <c r="AJ8023" i="13"/>
  <c r="AH8024" i="13"/>
  <c r="AI8024" i="13" s="1"/>
  <c r="AJ8024" i="13"/>
  <c r="AH8025" i="13"/>
  <c r="AI8025" i="13" s="1"/>
  <c r="AJ8025" i="13"/>
  <c r="AH8026" i="13"/>
  <c r="AI8026" i="13" s="1"/>
  <c r="AJ8026" i="13"/>
  <c r="AH8027" i="13"/>
  <c r="AI8027" i="13" s="1"/>
  <c r="AJ8027" i="13"/>
  <c r="AH8028" i="13"/>
  <c r="AI8028" i="13" s="1"/>
  <c r="AJ8028" i="13"/>
  <c r="AH8029" i="13"/>
  <c r="AI8029" i="13" s="1"/>
  <c r="AJ8029" i="13"/>
  <c r="AH8030" i="13"/>
  <c r="AI8030" i="13" s="1"/>
  <c r="AJ8030" i="13"/>
  <c r="AH8031" i="13"/>
  <c r="AI8031" i="13" s="1"/>
  <c r="AJ8031" i="13"/>
  <c r="AH8032" i="13"/>
  <c r="AI8032" i="13" s="1"/>
  <c r="AJ8032" i="13"/>
  <c r="AH8033" i="13"/>
  <c r="AI8033" i="13" s="1"/>
  <c r="AJ8033" i="13"/>
  <c r="AH8034" i="13"/>
  <c r="AI8034" i="13" s="1"/>
  <c r="AJ8034" i="13"/>
  <c r="AH8035" i="13"/>
  <c r="AI8035" i="13" s="1"/>
  <c r="AJ8035" i="13"/>
  <c r="AH8036" i="13"/>
  <c r="AI8036" i="13" s="1"/>
  <c r="AJ8036" i="13"/>
  <c r="AH8037" i="13"/>
  <c r="AI8037" i="13" s="1"/>
  <c r="AJ8037" i="13"/>
  <c r="AH8038" i="13"/>
  <c r="AI8038" i="13" s="1"/>
  <c r="AJ8038" i="13"/>
  <c r="AH8039" i="13"/>
  <c r="AI8039" i="13" s="1"/>
  <c r="AJ8039" i="13"/>
  <c r="AH8040" i="13"/>
  <c r="AI8040" i="13" s="1"/>
  <c r="AJ8040" i="13"/>
  <c r="AH8041" i="13"/>
  <c r="AI8041" i="13" s="1"/>
  <c r="AJ8041" i="13"/>
  <c r="AH8042" i="13"/>
  <c r="AI8042" i="13" s="1"/>
  <c r="AJ8042" i="13"/>
  <c r="AH8043" i="13"/>
  <c r="AI8043" i="13" s="1"/>
  <c r="AJ8043" i="13"/>
  <c r="AH8044" i="13"/>
  <c r="AI8044" i="13" s="1"/>
  <c r="AJ8044" i="13"/>
  <c r="AH8045" i="13"/>
  <c r="AI8045" i="13" s="1"/>
  <c r="AJ8045" i="13"/>
  <c r="AH8046" i="13"/>
  <c r="AI8046" i="13" s="1"/>
  <c r="AJ8046" i="13"/>
  <c r="AH8047" i="13"/>
  <c r="AI8047" i="13" s="1"/>
  <c r="AJ8047" i="13"/>
  <c r="AH8048" i="13"/>
  <c r="AI8048" i="13" s="1"/>
  <c r="AJ8048" i="13"/>
  <c r="AH8049" i="13"/>
  <c r="AI8049" i="13" s="1"/>
  <c r="AJ8049" i="13"/>
  <c r="AH8050" i="13"/>
  <c r="AI8050" i="13" s="1"/>
  <c r="AJ8050" i="13"/>
  <c r="AH8051" i="13"/>
  <c r="AI8051" i="13" s="1"/>
  <c r="AJ8051" i="13"/>
  <c r="AH8052" i="13"/>
  <c r="AI8052" i="13" s="1"/>
  <c r="AJ8052" i="13"/>
  <c r="AH8053" i="13"/>
  <c r="AI8053" i="13" s="1"/>
  <c r="AJ8053" i="13"/>
  <c r="AH8054" i="13"/>
  <c r="AI8054" i="13" s="1"/>
  <c r="AJ8054" i="13"/>
  <c r="AH8055" i="13"/>
  <c r="AI8055" i="13" s="1"/>
  <c r="AJ8055" i="13"/>
  <c r="AH8056" i="13"/>
  <c r="AI8056" i="13" s="1"/>
  <c r="AJ8056" i="13"/>
  <c r="AH8057" i="13"/>
  <c r="AI8057" i="13" s="1"/>
  <c r="AJ8057" i="13"/>
  <c r="AH8058" i="13"/>
  <c r="AI8058" i="13" s="1"/>
  <c r="AJ8058" i="13"/>
  <c r="AH8059" i="13"/>
  <c r="AI8059" i="13" s="1"/>
  <c r="AJ8059" i="13"/>
  <c r="AH8060" i="13"/>
  <c r="AI8060" i="13" s="1"/>
  <c r="AJ8060" i="13"/>
  <c r="AH8061" i="13"/>
  <c r="AI8061" i="13" s="1"/>
  <c r="AJ8061" i="13"/>
  <c r="AH8062" i="13"/>
  <c r="AI8062" i="13" s="1"/>
  <c r="AJ8062" i="13"/>
  <c r="AH8063" i="13"/>
  <c r="AI8063" i="13" s="1"/>
  <c r="AJ8063" i="13"/>
  <c r="AH8064" i="13"/>
  <c r="AI8064" i="13" s="1"/>
  <c r="AJ8064" i="13"/>
  <c r="AH8065" i="13"/>
  <c r="AI8065" i="13" s="1"/>
  <c r="AJ8065" i="13"/>
  <c r="AH8066" i="13"/>
  <c r="AI8066" i="13" s="1"/>
  <c r="AJ8066" i="13"/>
  <c r="AH8067" i="13"/>
  <c r="AI8067" i="13" s="1"/>
  <c r="AJ8067" i="13"/>
  <c r="AH8068" i="13"/>
  <c r="AI8068" i="13" s="1"/>
  <c r="AJ8068" i="13"/>
  <c r="AH8069" i="13"/>
  <c r="AI8069" i="13" s="1"/>
  <c r="AJ8069" i="13"/>
  <c r="AH8070" i="13"/>
  <c r="AI8070" i="13" s="1"/>
  <c r="AJ8070" i="13"/>
  <c r="AH8071" i="13"/>
  <c r="AI8071" i="13" s="1"/>
  <c r="AJ8071" i="13"/>
  <c r="AH8072" i="13"/>
  <c r="AI8072" i="13" s="1"/>
  <c r="AJ8072" i="13"/>
  <c r="AH8073" i="13"/>
  <c r="AI8073" i="13" s="1"/>
  <c r="AJ8073" i="13"/>
  <c r="AH8074" i="13"/>
  <c r="AI8074" i="13" s="1"/>
  <c r="AJ8074" i="13"/>
  <c r="AH8075" i="13"/>
  <c r="AI8075" i="13" s="1"/>
  <c r="AJ8075" i="13"/>
  <c r="AH8076" i="13"/>
  <c r="AI8076" i="13" s="1"/>
  <c r="AJ8076" i="13"/>
  <c r="AH8077" i="13"/>
  <c r="AI8077" i="13" s="1"/>
  <c r="AJ8077" i="13"/>
  <c r="AH8078" i="13"/>
  <c r="AI8078" i="13" s="1"/>
  <c r="AJ8078" i="13"/>
  <c r="AH8079" i="13"/>
  <c r="AI8079" i="13" s="1"/>
  <c r="AJ8079" i="13"/>
  <c r="AH8080" i="13"/>
  <c r="AI8080" i="13" s="1"/>
  <c r="AJ8080" i="13"/>
  <c r="AH8081" i="13"/>
  <c r="AI8081" i="13" s="1"/>
  <c r="AJ8081" i="13"/>
  <c r="AH8082" i="13"/>
  <c r="AI8082" i="13" s="1"/>
  <c r="AJ8082" i="13"/>
  <c r="AH8083" i="13"/>
  <c r="AI8083" i="13" s="1"/>
  <c r="AJ8083" i="13"/>
  <c r="AH8084" i="13"/>
  <c r="AI8084" i="13" s="1"/>
  <c r="AJ8084" i="13"/>
  <c r="AH8085" i="13"/>
  <c r="AI8085" i="13" s="1"/>
  <c r="AJ8085" i="13"/>
  <c r="AH8086" i="13"/>
  <c r="AI8086" i="13" s="1"/>
  <c r="AJ8086" i="13"/>
  <c r="AH8087" i="13"/>
  <c r="AI8087" i="13" s="1"/>
  <c r="AJ8087" i="13"/>
  <c r="AH8088" i="13"/>
  <c r="AI8088" i="13" s="1"/>
  <c r="AJ8088" i="13"/>
  <c r="AH8089" i="13"/>
  <c r="AI8089" i="13" s="1"/>
  <c r="AJ8089" i="13"/>
  <c r="AH8090" i="13"/>
  <c r="AI8090" i="13" s="1"/>
  <c r="AJ8090" i="13"/>
  <c r="AH8091" i="13"/>
  <c r="AI8091" i="13" s="1"/>
  <c r="AJ8091" i="13"/>
  <c r="AH8092" i="13"/>
  <c r="AI8092" i="13" s="1"/>
  <c r="AJ8092" i="13"/>
  <c r="AH8093" i="13"/>
  <c r="AI8093" i="13" s="1"/>
  <c r="AJ8093" i="13"/>
  <c r="AH8094" i="13"/>
  <c r="AI8094" i="13" s="1"/>
  <c r="AJ8094" i="13"/>
  <c r="AH8095" i="13"/>
  <c r="AI8095" i="13" s="1"/>
  <c r="AJ8095" i="13"/>
  <c r="AH8096" i="13"/>
  <c r="AI8096" i="13" s="1"/>
  <c r="AJ8096" i="13"/>
  <c r="AH8097" i="13"/>
  <c r="AI8097" i="13" s="1"/>
  <c r="AJ8097" i="13"/>
  <c r="AH8098" i="13"/>
  <c r="AI8098" i="13" s="1"/>
  <c r="AJ8098" i="13"/>
  <c r="AH8099" i="13"/>
  <c r="AI8099" i="13" s="1"/>
  <c r="AJ8099" i="13"/>
  <c r="AH8100" i="13"/>
  <c r="AI8100" i="13" s="1"/>
  <c r="AJ8100" i="13"/>
  <c r="AH8101" i="13"/>
  <c r="AI8101" i="13" s="1"/>
  <c r="AJ8101" i="13"/>
  <c r="AH8102" i="13"/>
  <c r="AI8102" i="13" s="1"/>
  <c r="AJ8102" i="13"/>
  <c r="AH8103" i="13"/>
  <c r="AI8103" i="13" s="1"/>
  <c r="AJ8103" i="13"/>
  <c r="AH8104" i="13"/>
  <c r="AI8104" i="13" s="1"/>
  <c r="AJ8104" i="13"/>
  <c r="AH8105" i="13"/>
  <c r="AI8105" i="13" s="1"/>
  <c r="AJ8105" i="13"/>
  <c r="AH8106" i="13"/>
  <c r="AI8106" i="13" s="1"/>
  <c r="AJ8106" i="13"/>
  <c r="AH8107" i="13"/>
  <c r="AI8107" i="13" s="1"/>
  <c r="AJ8107" i="13"/>
  <c r="AH8108" i="13"/>
  <c r="AI8108" i="13" s="1"/>
  <c r="AJ8108" i="13"/>
  <c r="AH8109" i="13"/>
  <c r="AI8109" i="13" s="1"/>
  <c r="AJ8109" i="13"/>
  <c r="AH8110" i="13"/>
  <c r="AI8110" i="13" s="1"/>
  <c r="AJ8110" i="13"/>
  <c r="AH8111" i="13"/>
  <c r="AI8111" i="13" s="1"/>
  <c r="AJ8111" i="13"/>
  <c r="AH8112" i="13"/>
  <c r="AI8112" i="13" s="1"/>
  <c r="AJ8112" i="13"/>
  <c r="AH8113" i="13"/>
  <c r="AI8113" i="13" s="1"/>
  <c r="AJ8113" i="13"/>
  <c r="AH8114" i="13"/>
  <c r="AI8114" i="13" s="1"/>
  <c r="AJ8114" i="13"/>
  <c r="AH8115" i="13"/>
  <c r="AI8115" i="13" s="1"/>
  <c r="AJ8115" i="13"/>
  <c r="AH8116" i="13"/>
  <c r="AI8116" i="13" s="1"/>
  <c r="AJ8116" i="13"/>
  <c r="AH8117" i="13"/>
  <c r="AI8117" i="13" s="1"/>
  <c r="AJ8117" i="13"/>
  <c r="AH8118" i="13"/>
  <c r="AI8118" i="13" s="1"/>
  <c r="AJ8118" i="13"/>
  <c r="AH8119" i="13"/>
  <c r="AI8119" i="13" s="1"/>
  <c r="AJ8119" i="13"/>
  <c r="AH8120" i="13"/>
  <c r="AI8120" i="13" s="1"/>
  <c r="AJ8120" i="13"/>
  <c r="AH8121" i="13"/>
  <c r="AI8121" i="13" s="1"/>
  <c r="AJ8121" i="13"/>
  <c r="AH8122" i="13"/>
  <c r="AI8122" i="13" s="1"/>
  <c r="AJ8122" i="13"/>
  <c r="AH8123" i="13"/>
  <c r="AI8123" i="13" s="1"/>
  <c r="AJ8123" i="13"/>
  <c r="AH8124" i="13"/>
  <c r="AI8124" i="13" s="1"/>
  <c r="AJ8124" i="13"/>
  <c r="AH8125" i="13"/>
  <c r="AI8125" i="13" s="1"/>
  <c r="AJ8125" i="13"/>
  <c r="AH8126" i="13"/>
  <c r="AI8126" i="13" s="1"/>
  <c r="AJ8126" i="13"/>
  <c r="AH8127" i="13"/>
  <c r="AI8127" i="13" s="1"/>
  <c r="AJ8127" i="13"/>
  <c r="AH8128" i="13"/>
  <c r="AI8128" i="13" s="1"/>
  <c r="AJ8128" i="13"/>
  <c r="AH8129" i="13"/>
  <c r="AI8129" i="13" s="1"/>
  <c r="AJ8129" i="13"/>
  <c r="AH8130" i="13"/>
  <c r="AI8130" i="13" s="1"/>
  <c r="AJ8130" i="13"/>
  <c r="AH8131" i="13"/>
  <c r="AI8131" i="13" s="1"/>
  <c r="AJ8131" i="13"/>
  <c r="AH8132" i="13"/>
  <c r="AI8132" i="13" s="1"/>
  <c r="AJ8132" i="13"/>
  <c r="AH8133" i="13"/>
  <c r="AI8133" i="13" s="1"/>
  <c r="AJ8133" i="13"/>
  <c r="AH8134" i="13"/>
  <c r="AI8134" i="13" s="1"/>
  <c r="AJ8134" i="13"/>
  <c r="AH8135" i="13"/>
  <c r="AI8135" i="13" s="1"/>
  <c r="AJ8135" i="13"/>
  <c r="AH8136" i="13"/>
  <c r="AI8136" i="13" s="1"/>
  <c r="AJ8136" i="13"/>
  <c r="AH8137" i="13"/>
  <c r="AI8137" i="13" s="1"/>
  <c r="AJ8137" i="13"/>
  <c r="AH8138" i="13"/>
  <c r="AI8138" i="13" s="1"/>
  <c r="AJ8138" i="13"/>
  <c r="AH8139" i="13"/>
  <c r="AI8139" i="13" s="1"/>
  <c r="AJ8139" i="13"/>
  <c r="AH8140" i="13"/>
  <c r="AI8140" i="13" s="1"/>
  <c r="AJ8140" i="13"/>
  <c r="AH8141" i="13"/>
  <c r="AI8141" i="13" s="1"/>
  <c r="AJ8141" i="13"/>
  <c r="AH8142" i="13"/>
  <c r="AI8142" i="13" s="1"/>
  <c r="AJ8142" i="13"/>
  <c r="AH8143" i="13"/>
  <c r="AI8143" i="13" s="1"/>
  <c r="AJ8143" i="13"/>
  <c r="AH8144" i="13"/>
  <c r="AI8144" i="13" s="1"/>
  <c r="AJ8144" i="13"/>
  <c r="AH8145" i="13"/>
  <c r="AI8145" i="13" s="1"/>
  <c r="AJ8145" i="13"/>
  <c r="AH8146" i="13"/>
  <c r="AI8146" i="13" s="1"/>
  <c r="AJ8146" i="13"/>
  <c r="AH8147" i="13"/>
  <c r="AI8147" i="13" s="1"/>
  <c r="AJ8147" i="13"/>
  <c r="AH8148" i="13"/>
  <c r="AI8148" i="13" s="1"/>
  <c r="AJ8148" i="13"/>
  <c r="AH8149" i="13"/>
  <c r="AI8149" i="13" s="1"/>
  <c r="AJ8149" i="13"/>
  <c r="AH8150" i="13"/>
  <c r="AI8150" i="13" s="1"/>
  <c r="AJ8150" i="13"/>
  <c r="AH8151" i="13"/>
  <c r="AI8151" i="13" s="1"/>
  <c r="AJ8151" i="13"/>
  <c r="AH8152" i="13"/>
  <c r="AI8152" i="13" s="1"/>
  <c r="AJ8152" i="13"/>
  <c r="AH8153" i="13"/>
  <c r="AI8153" i="13" s="1"/>
  <c r="AJ8153" i="13"/>
  <c r="AH8154" i="13"/>
  <c r="AI8154" i="13" s="1"/>
  <c r="AJ8154" i="13"/>
  <c r="AH8155" i="13"/>
  <c r="AI8155" i="13" s="1"/>
  <c r="AJ8155" i="13"/>
  <c r="AH8156" i="13"/>
  <c r="AI8156" i="13" s="1"/>
  <c r="AJ8156" i="13"/>
  <c r="AH8157" i="13"/>
  <c r="AI8157" i="13" s="1"/>
  <c r="AJ8157" i="13"/>
  <c r="AH8158" i="13"/>
  <c r="AI8158" i="13" s="1"/>
  <c r="AJ8158" i="13"/>
  <c r="AH8159" i="13"/>
  <c r="AI8159" i="13" s="1"/>
  <c r="AJ8159" i="13"/>
  <c r="AH8160" i="13"/>
  <c r="AI8160" i="13" s="1"/>
  <c r="AJ8160" i="13"/>
  <c r="AH8161" i="13"/>
  <c r="AI8161" i="13" s="1"/>
  <c r="AJ8161" i="13"/>
  <c r="AH8162" i="13"/>
  <c r="AI8162" i="13" s="1"/>
  <c r="AJ8162" i="13"/>
  <c r="AH8163" i="13"/>
  <c r="AI8163" i="13" s="1"/>
  <c r="AJ8163" i="13"/>
  <c r="AH8164" i="13"/>
  <c r="AI8164" i="13" s="1"/>
  <c r="AJ8164" i="13"/>
  <c r="AH8165" i="13"/>
  <c r="AI8165" i="13" s="1"/>
  <c r="AJ8165" i="13"/>
  <c r="AH8166" i="13"/>
  <c r="AI8166" i="13" s="1"/>
  <c r="AJ8166" i="13"/>
  <c r="AH8167" i="13"/>
  <c r="AI8167" i="13" s="1"/>
  <c r="AJ8167" i="13"/>
  <c r="AH8168" i="13"/>
  <c r="AI8168" i="13" s="1"/>
  <c r="AJ8168" i="13"/>
  <c r="AH8169" i="13"/>
  <c r="AI8169" i="13" s="1"/>
  <c r="AJ8169" i="13"/>
  <c r="AH8170" i="13"/>
  <c r="AI8170" i="13" s="1"/>
  <c r="AJ8170" i="13"/>
  <c r="AH8171" i="13"/>
  <c r="AI8171" i="13" s="1"/>
  <c r="AJ8171" i="13"/>
  <c r="AH8172" i="13"/>
  <c r="AI8172" i="13" s="1"/>
  <c r="AJ8172" i="13"/>
  <c r="AH8173" i="13"/>
  <c r="AI8173" i="13" s="1"/>
  <c r="AJ8173" i="13"/>
  <c r="AH8174" i="13"/>
  <c r="AI8174" i="13" s="1"/>
  <c r="AJ8174" i="13"/>
  <c r="AH8175" i="13"/>
  <c r="AI8175" i="13" s="1"/>
  <c r="AJ8175" i="13"/>
  <c r="AH8176" i="13"/>
  <c r="AI8176" i="13" s="1"/>
  <c r="AJ8176" i="13"/>
  <c r="AH8177" i="13"/>
  <c r="AI8177" i="13" s="1"/>
  <c r="AJ8177" i="13"/>
  <c r="AH8178" i="13"/>
  <c r="AI8178" i="13" s="1"/>
  <c r="AJ8178" i="13"/>
  <c r="AH8179" i="13"/>
  <c r="AI8179" i="13" s="1"/>
  <c r="AJ8179" i="13"/>
  <c r="AH8180" i="13"/>
  <c r="AI8180" i="13" s="1"/>
  <c r="AJ8180" i="13"/>
  <c r="AH8181" i="13"/>
  <c r="AI8181" i="13" s="1"/>
  <c r="AJ8181" i="13"/>
  <c r="AH8182" i="13"/>
  <c r="AI8182" i="13" s="1"/>
  <c r="AJ8182" i="13"/>
  <c r="AH8183" i="13"/>
  <c r="AI8183" i="13" s="1"/>
  <c r="AJ8183" i="13"/>
  <c r="AH8184" i="13"/>
  <c r="AI8184" i="13" s="1"/>
  <c r="AJ8184" i="13"/>
  <c r="AH8185" i="13"/>
  <c r="AI8185" i="13" s="1"/>
  <c r="AJ8185" i="13"/>
  <c r="AH8186" i="13"/>
  <c r="AI8186" i="13" s="1"/>
  <c r="AJ8186" i="13"/>
  <c r="AH8187" i="13"/>
  <c r="AI8187" i="13" s="1"/>
  <c r="AJ8187" i="13"/>
  <c r="AH8188" i="13"/>
  <c r="AI8188" i="13" s="1"/>
  <c r="AJ8188" i="13"/>
  <c r="AH8189" i="13"/>
  <c r="AI8189" i="13" s="1"/>
  <c r="AJ8189" i="13"/>
  <c r="AH8190" i="13"/>
  <c r="AI8190" i="13" s="1"/>
  <c r="AJ8190" i="13"/>
  <c r="AH8191" i="13"/>
  <c r="AI8191" i="13" s="1"/>
  <c r="AJ8191" i="13"/>
  <c r="AH8192" i="13"/>
  <c r="AI8192" i="13" s="1"/>
  <c r="AJ8192" i="13"/>
  <c r="AH8193" i="13"/>
  <c r="AI8193" i="13" s="1"/>
  <c r="AJ8193" i="13"/>
  <c r="AH8194" i="13"/>
  <c r="AI8194" i="13" s="1"/>
  <c r="AJ8194" i="13"/>
  <c r="AH8195" i="13"/>
  <c r="AI8195" i="13" s="1"/>
  <c r="AJ8195" i="13"/>
  <c r="AH8196" i="13"/>
  <c r="AI8196" i="13" s="1"/>
  <c r="AJ8196" i="13"/>
  <c r="AH8197" i="13"/>
  <c r="AI8197" i="13" s="1"/>
  <c r="AJ8197" i="13"/>
  <c r="AH8198" i="13"/>
  <c r="AI8198" i="13" s="1"/>
  <c r="AJ8198" i="13"/>
  <c r="AH8199" i="13"/>
  <c r="AI8199" i="13" s="1"/>
  <c r="AJ8199" i="13"/>
  <c r="AH8200" i="13"/>
  <c r="AI8200" i="13" s="1"/>
  <c r="AJ8200" i="13"/>
  <c r="AH8201" i="13"/>
  <c r="AI8201" i="13" s="1"/>
  <c r="AJ8201" i="13"/>
  <c r="AH8202" i="13"/>
  <c r="AI8202" i="13" s="1"/>
  <c r="AJ8202" i="13"/>
  <c r="AH8203" i="13"/>
  <c r="AI8203" i="13" s="1"/>
  <c r="AJ8203" i="13"/>
  <c r="AH8204" i="13"/>
  <c r="AI8204" i="13" s="1"/>
  <c r="AJ8204" i="13"/>
  <c r="AH8205" i="13"/>
  <c r="AI8205" i="13" s="1"/>
  <c r="AJ8205" i="13"/>
  <c r="AH8206" i="13"/>
  <c r="AI8206" i="13" s="1"/>
  <c r="AJ8206" i="13"/>
  <c r="AH8207" i="13"/>
  <c r="AI8207" i="13" s="1"/>
  <c r="AJ8207" i="13"/>
  <c r="AH8208" i="13"/>
  <c r="AI8208" i="13" s="1"/>
  <c r="AJ8208" i="13"/>
  <c r="AH8209" i="13"/>
  <c r="AI8209" i="13" s="1"/>
  <c r="AJ8209" i="13"/>
  <c r="AH8210" i="13"/>
  <c r="AI8210" i="13" s="1"/>
  <c r="AJ8210" i="13"/>
  <c r="AH8211" i="13"/>
  <c r="AI8211" i="13" s="1"/>
  <c r="AJ8211" i="13"/>
  <c r="AH8212" i="13"/>
  <c r="AI8212" i="13" s="1"/>
  <c r="AJ8212" i="13"/>
  <c r="AH8213" i="13"/>
  <c r="AI8213" i="13" s="1"/>
  <c r="AJ8213" i="13"/>
  <c r="AH8214" i="13"/>
  <c r="AI8214" i="13" s="1"/>
  <c r="AJ8214" i="13"/>
  <c r="AH8215" i="13"/>
  <c r="AI8215" i="13" s="1"/>
  <c r="AJ8215" i="13"/>
  <c r="AH8216" i="13"/>
  <c r="AI8216" i="13" s="1"/>
  <c r="AJ8216" i="13"/>
  <c r="AH8217" i="13"/>
  <c r="AI8217" i="13" s="1"/>
  <c r="AJ8217" i="13"/>
  <c r="AH8218" i="13"/>
  <c r="AI8218" i="13" s="1"/>
  <c r="AJ8218" i="13"/>
  <c r="AH8219" i="13"/>
  <c r="AI8219" i="13" s="1"/>
  <c r="AJ8219" i="13"/>
  <c r="AH8220" i="13"/>
  <c r="AI8220" i="13" s="1"/>
  <c r="AJ8220" i="13"/>
  <c r="AH8221" i="13"/>
  <c r="AI8221" i="13" s="1"/>
  <c r="AJ8221" i="13"/>
  <c r="AH8222" i="13"/>
  <c r="AI8222" i="13" s="1"/>
  <c r="AJ8222" i="13"/>
  <c r="AH8223" i="13"/>
  <c r="AI8223" i="13" s="1"/>
  <c r="AJ8223" i="13"/>
  <c r="AH8224" i="13"/>
  <c r="AI8224" i="13" s="1"/>
  <c r="AJ8224" i="13"/>
  <c r="AH8225" i="13"/>
  <c r="AI8225" i="13" s="1"/>
  <c r="AJ8225" i="13"/>
  <c r="AH8226" i="13"/>
  <c r="AI8226" i="13" s="1"/>
  <c r="AJ8226" i="13"/>
  <c r="AH8227" i="13"/>
  <c r="AI8227" i="13" s="1"/>
  <c r="AJ8227" i="13"/>
  <c r="AH8228" i="13"/>
  <c r="AI8228" i="13" s="1"/>
  <c r="AJ8228" i="13"/>
  <c r="AH8229" i="13"/>
  <c r="AI8229" i="13" s="1"/>
  <c r="AJ8229" i="13"/>
  <c r="AH8230" i="13"/>
  <c r="AI8230" i="13" s="1"/>
  <c r="AJ8230" i="13"/>
  <c r="AH8231" i="13"/>
  <c r="AI8231" i="13" s="1"/>
  <c r="AJ8231" i="13"/>
  <c r="AH8232" i="13"/>
  <c r="AI8232" i="13" s="1"/>
  <c r="AJ8232" i="13"/>
  <c r="AH8233" i="13"/>
  <c r="AI8233" i="13" s="1"/>
  <c r="AJ8233" i="13"/>
  <c r="AH8234" i="13"/>
  <c r="AI8234" i="13" s="1"/>
  <c r="AJ8234" i="13"/>
  <c r="AH8235" i="13"/>
  <c r="AI8235" i="13" s="1"/>
  <c r="AJ8235" i="13"/>
  <c r="AH8236" i="13"/>
  <c r="AI8236" i="13" s="1"/>
  <c r="AJ8236" i="13"/>
  <c r="AH8237" i="13"/>
  <c r="AI8237" i="13" s="1"/>
  <c r="AJ8237" i="13"/>
  <c r="AH8238" i="13"/>
  <c r="AI8238" i="13" s="1"/>
  <c r="AJ8238" i="13"/>
  <c r="AH8239" i="13"/>
  <c r="AI8239" i="13" s="1"/>
  <c r="AJ8239" i="13"/>
  <c r="AH8240" i="13"/>
  <c r="AI8240" i="13" s="1"/>
  <c r="AJ8240" i="13"/>
  <c r="AH8241" i="13"/>
  <c r="AI8241" i="13" s="1"/>
  <c r="AJ8241" i="13"/>
  <c r="AH8242" i="13"/>
  <c r="AI8242" i="13" s="1"/>
  <c r="AJ8242" i="13"/>
  <c r="AH8243" i="13"/>
  <c r="AI8243" i="13" s="1"/>
  <c r="AJ8243" i="13"/>
  <c r="AH8244" i="13"/>
  <c r="AI8244" i="13" s="1"/>
  <c r="AJ8244" i="13"/>
  <c r="AH8245" i="13"/>
  <c r="AI8245" i="13" s="1"/>
  <c r="AJ8245" i="13"/>
  <c r="AH8246" i="13"/>
  <c r="AI8246" i="13" s="1"/>
  <c r="AJ8246" i="13"/>
  <c r="AH8247" i="13"/>
  <c r="AI8247" i="13" s="1"/>
  <c r="AJ8247" i="13"/>
  <c r="AH8248" i="13"/>
  <c r="AI8248" i="13" s="1"/>
  <c r="AJ8248" i="13"/>
  <c r="AH8249" i="13"/>
  <c r="AI8249" i="13" s="1"/>
  <c r="AJ8249" i="13"/>
  <c r="AH8250" i="13"/>
  <c r="AI8250" i="13" s="1"/>
  <c r="AJ8250" i="13"/>
  <c r="AH8251" i="13"/>
  <c r="AI8251" i="13" s="1"/>
  <c r="AJ8251" i="13"/>
  <c r="AH8252" i="13"/>
  <c r="AI8252" i="13" s="1"/>
  <c r="AJ8252" i="13"/>
  <c r="AH8253" i="13"/>
  <c r="AI8253" i="13" s="1"/>
  <c r="AJ8253" i="13"/>
  <c r="AH8254" i="13"/>
  <c r="AI8254" i="13" s="1"/>
  <c r="AJ8254" i="13"/>
  <c r="AH8255" i="13"/>
  <c r="AI8255" i="13" s="1"/>
  <c r="AJ8255" i="13"/>
  <c r="AH8256" i="13"/>
  <c r="AI8256" i="13" s="1"/>
  <c r="AJ8256" i="13"/>
  <c r="AH8257" i="13"/>
  <c r="AI8257" i="13" s="1"/>
  <c r="AJ8257" i="13"/>
  <c r="AH8258" i="13"/>
  <c r="AI8258" i="13" s="1"/>
  <c r="AJ8258" i="13"/>
  <c r="AH8259" i="13"/>
  <c r="AI8259" i="13" s="1"/>
  <c r="AJ8259" i="13"/>
  <c r="AH8260" i="13"/>
  <c r="AI8260" i="13" s="1"/>
  <c r="AJ8260" i="13"/>
  <c r="AH8261" i="13"/>
  <c r="AI8261" i="13" s="1"/>
  <c r="AJ8261" i="13"/>
  <c r="AH8262" i="13"/>
  <c r="AI8262" i="13" s="1"/>
  <c r="AJ8262" i="13"/>
  <c r="AH8263" i="13"/>
  <c r="AI8263" i="13" s="1"/>
  <c r="AJ8263" i="13"/>
  <c r="AH8264" i="13"/>
  <c r="AI8264" i="13" s="1"/>
  <c r="AJ8264" i="13"/>
  <c r="AH8265" i="13"/>
  <c r="AI8265" i="13" s="1"/>
  <c r="AJ8265" i="13"/>
  <c r="AH8266" i="13"/>
  <c r="AI8266" i="13" s="1"/>
  <c r="AJ8266" i="13"/>
  <c r="AH8267" i="13"/>
  <c r="AI8267" i="13" s="1"/>
  <c r="AJ8267" i="13"/>
  <c r="AH8268" i="13"/>
  <c r="AI8268" i="13" s="1"/>
  <c r="AJ8268" i="13"/>
  <c r="AH8269" i="13"/>
  <c r="AI8269" i="13" s="1"/>
  <c r="AJ8269" i="13"/>
  <c r="AH8270" i="13"/>
  <c r="AI8270" i="13" s="1"/>
  <c r="AJ8270" i="13"/>
  <c r="AH8271" i="13"/>
  <c r="AI8271" i="13" s="1"/>
  <c r="AJ8271" i="13"/>
  <c r="AH8272" i="13"/>
  <c r="AI8272" i="13" s="1"/>
  <c r="AJ8272" i="13"/>
  <c r="AH8273" i="13"/>
  <c r="AI8273" i="13" s="1"/>
  <c r="AJ8273" i="13"/>
  <c r="AH8274" i="13"/>
  <c r="AI8274" i="13" s="1"/>
  <c r="AJ8274" i="13"/>
  <c r="AH8275" i="13"/>
  <c r="AI8275" i="13" s="1"/>
  <c r="AJ8275" i="13"/>
  <c r="AH8276" i="13"/>
  <c r="AI8276" i="13" s="1"/>
  <c r="AJ8276" i="13"/>
  <c r="AH8277" i="13"/>
  <c r="AI8277" i="13" s="1"/>
  <c r="AJ8277" i="13"/>
  <c r="AH8278" i="13"/>
  <c r="AI8278" i="13" s="1"/>
  <c r="AJ8278" i="13"/>
  <c r="AH8279" i="13"/>
  <c r="AI8279" i="13" s="1"/>
  <c r="AJ8279" i="13"/>
  <c r="AH8280" i="13"/>
  <c r="AI8280" i="13" s="1"/>
  <c r="AJ8280" i="13"/>
  <c r="AH8281" i="13"/>
  <c r="AI8281" i="13" s="1"/>
  <c r="AJ8281" i="13"/>
  <c r="AH8282" i="13"/>
  <c r="AI8282" i="13" s="1"/>
  <c r="AJ8282" i="13"/>
  <c r="AH8283" i="13"/>
  <c r="AI8283" i="13" s="1"/>
  <c r="AJ8283" i="13"/>
  <c r="AH8284" i="13"/>
  <c r="AI8284" i="13" s="1"/>
  <c r="AJ8284" i="13"/>
  <c r="AH8285" i="13"/>
  <c r="AI8285" i="13" s="1"/>
  <c r="AJ8285" i="13"/>
  <c r="AH8286" i="13"/>
  <c r="AI8286" i="13" s="1"/>
  <c r="AJ8286" i="13"/>
  <c r="AH8287" i="13"/>
  <c r="AI8287" i="13" s="1"/>
  <c r="AJ8287" i="13"/>
  <c r="AH8288" i="13"/>
  <c r="AI8288" i="13" s="1"/>
  <c r="AJ8288" i="13"/>
  <c r="AH8289" i="13"/>
  <c r="AI8289" i="13" s="1"/>
  <c r="AJ8289" i="13"/>
  <c r="AH8290" i="13"/>
  <c r="AI8290" i="13" s="1"/>
  <c r="AJ8290" i="13"/>
  <c r="AH8291" i="13"/>
  <c r="AI8291" i="13" s="1"/>
  <c r="AJ8291" i="13"/>
  <c r="AH8292" i="13"/>
  <c r="AI8292" i="13" s="1"/>
  <c r="AJ8292" i="13"/>
  <c r="AH8293" i="13"/>
  <c r="AI8293" i="13" s="1"/>
  <c r="AJ8293" i="13"/>
  <c r="AH8294" i="13"/>
  <c r="AI8294" i="13" s="1"/>
  <c r="AJ8294" i="13"/>
  <c r="AH8295" i="13"/>
  <c r="AI8295" i="13" s="1"/>
  <c r="AJ8295" i="13"/>
  <c r="AH8296" i="13"/>
  <c r="AI8296" i="13" s="1"/>
  <c r="AJ8296" i="13"/>
  <c r="AH8297" i="13"/>
  <c r="AI8297" i="13" s="1"/>
  <c r="AJ8297" i="13"/>
  <c r="AH8298" i="13"/>
  <c r="AI8298" i="13" s="1"/>
  <c r="AJ8298" i="13"/>
  <c r="AH8299" i="13"/>
  <c r="AI8299" i="13" s="1"/>
  <c r="AJ8299" i="13"/>
  <c r="AH8300" i="13"/>
  <c r="AI8300" i="13" s="1"/>
  <c r="AJ8300" i="13"/>
  <c r="AH8301" i="13"/>
  <c r="AI8301" i="13" s="1"/>
  <c r="AJ8301" i="13"/>
  <c r="AH8302" i="13"/>
  <c r="AI8302" i="13" s="1"/>
  <c r="AJ8302" i="13"/>
  <c r="AH8303" i="13"/>
  <c r="AI8303" i="13" s="1"/>
  <c r="AJ8303" i="13"/>
  <c r="AH8304" i="13"/>
  <c r="AI8304" i="13" s="1"/>
  <c r="AJ8304" i="13"/>
  <c r="AH8305" i="13"/>
  <c r="AI8305" i="13" s="1"/>
  <c r="AJ8305" i="13"/>
  <c r="AH8306" i="13"/>
  <c r="AI8306" i="13" s="1"/>
  <c r="AJ8306" i="13"/>
  <c r="AH8307" i="13"/>
  <c r="AI8307" i="13" s="1"/>
  <c r="AJ8307" i="13"/>
  <c r="AH8308" i="13"/>
  <c r="AI8308" i="13" s="1"/>
  <c r="AJ8308" i="13"/>
  <c r="AH8309" i="13"/>
  <c r="AI8309" i="13" s="1"/>
  <c r="AJ8309" i="13"/>
  <c r="AH8310" i="13"/>
  <c r="AI8310" i="13" s="1"/>
  <c r="AJ8310" i="13"/>
  <c r="AH8311" i="13"/>
  <c r="AI8311" i="13" s="1"/>
  <c r="AJ8311" i="13"/>
  <c r="AH8312" i="13"/>
  <c r="AI8312" i="13" s="1"/>
  <c r="AJ8312" i="13"/>
  <c r="AH8313" i="13"/>
  <c r="AI8313" i="13" s="1"/>
  <c r="AJ8313" i="13"/>
  <c r="AH8314" i="13"/>
  <c r="AI8314" i="13" s="1"/>
  <c r="AJ8314" i="13"/>
  <c r="AH8315" i="13"/>
  <c r="AI8315" i="13" s="1"/>
  <c r="AJ8315" i="13"/>
  <c r="AH8316" i="13"/>
  <c r="AI8316" i="13" s="1"/>
  <c r="AJ8316" i="13"/>
  <c r="AH8317" i="13"/>
  <c r="AI8317" i="13" s="1"/>
  <c r="AJ8317" i="13"/>
  <c r="AH8318" i="13"/>
  <c r="AI8318" i="13" s="1"/>
  <c r="AJ8318" i="13"/>
  <c r="AH8319" i="13"/>
  <c r="AI8319" i="13" s="1"/>
  <c r="AJ8319" i="13"/>
  <c r="AH8320" i="13"/>
  <c r="AI8320" i="13" s="1"/>
  <c r="AJ8320" i="13"/>
  <c r="AH8321" i="13"/>
  <c r="AI8321" i="13" s="1"/>
  <c r="AJ8321" i="13"/>
  <c r="AH8322" i="13"/>
  <c r="AI8322" i="13" s="1"/>
  <c r="AJ8322" i="13"/>
  <c r="AH8323" i="13"/>
  <c r="AI8323" i="13" s="1"/>
  <c r="AJ8323" i="13"/>
  <c r="AH8324" i="13"/>
  <c r="AI8324" i="13" s="1"/>
  <c r="AJ8324" i="13"/>
  <c r="AH8325" i="13"/>
  <c r="AI8325" i="13" s="1"/>
  <c r="AJ8325" i="13"/>
  <c r="AH8326" i="13"/>
  <c r="AI8326" i="13" s="1"/>
  <c r="AJ8326" i="13"/>
  <c r="AH8327" i="13"/>
  <c r="AI8327" i="13" s="1"/>
  <c r="AJ8327" i="13"/>
  <c r="AH8328" i="13"/>
  <c r="AI8328" i="13" s="1"/>
  <c r="AJ8328" i="13"/>
  <c r="AH8329" i="13"/>
  <c r="AI8329" i="13" s="1"/>
  <c r="AJ8329" i="13"/>
  <c r="AH8330" i="13"/>
  <c r="AI8330" i="13" s="1"/>
  <c r="AJ8330" i="13"/>
  <c r="AH8331" i="13"/>
  <c r="AI8331" i="13" s="1"/>
  <c r="AJ8331" i="13"/>
  <c r="AH8332" i="13"/>
  <c r="AI8332" i="13" s="1"/>
  <c r="AJ8332" i="13"/>
  <c r="AH8333" i="13"/>
  <c r="AI8333" i="13" s="1"/>
  <c r="AJ8333" i="13"/>
  <c r="AH8334" i="13"/>
  <c r="AI8334" i="13" s="1"/>
  <c r="AJ8334" i="13"/>
  <c r="AH8335" i="13"/>
  <c r="AI8335" i="13" s="1"/>
  <c r="AJ8335" i="13"/>
  <c r="AH8336" i="13"/>
  <c r="AI8336" i="13" s="1"/>
  <c r="AJ8336" i="13"/>
  <c r="AH8337" i="13"/>
  <c r="AI8337" i="13" s="1"/>
  <c r="AJ8337" i="13"/>
  <c r="AH8338" i="13"/>
  <c r="AI8338" i="13" s="1"/>
  <c r="AJ8338" i="13"/>
  <c r="AH8339" i="13"/>
  <c r="AI8339" i="13" s="1"/>
  <c r="AJ8339" i="13"/>
  <c r="AH8340" i="13"/>
  <c r="AI8340" i="13" s="1"/>
  <c r="AJ8340" i="13"/>
  <c r="AH8341" i="13"/>
  <c r="AI8341" i="13" s="1"/>
  <c r="AJ8341" i="13"/>
  <c r="AH8342" i="13"/>
  <c r="AI8342" i="13" s="1"/>
  <c r="AJ8342" i="13"/>
  <c r="AH8343" i="13"/>
  <c r="AI8343" i="13" s="1"/>
  <c r="AJ8343" i="13"/>
  <c r="AH8344" i="13"/>
  <c r="AI8344" i="13" s="1"/>
  <c r="AJ8344" i="13"/>
  <c r="AH8345" i="13"/>
  <c r="AI8345" i="13" s="1"/>
  <c r="AJ8345" i="13"/>
  <c r="AH8346" i="13"/>
  <c r="AI8346" i="13" s="1"/>
  <c r="AJ8346" i="13"/>
  <c r="AH8347" i="13"/>
  <c r="AI8347" i="13" s="1"/>
  <c r="AJ8347" i="13"/>
  <c r="AH8348" i="13"/>
  <c r="AI8348" i="13" s="1"/>
  <c r="AJ8348" i="13"/>
  <c r="AH8349" i="13"/>
  <c r="AI8349" i="13" s="1"/>
  <c r="AJ8349" i="13"/>
  <c r="AH8350" i="13"/>
  <c r="AI8350" i="13" s="1"/>
  <c r="AJ8350" i="13"/>
  <c r="AH8351" i="13"/>
  <c r="AI8351" i="13" s="1"/>
  <c r="AJ8351" i="13"/>
  <c r="AH8352" i="13"/>
  <c r="AI8352" i="13" s="1"/>
  <c r="AJ8352" i="13"/>
  <c r="AH8353" i="13"/>
  <c r="AI8353" i="13" s="1"/>
  <c r="AJ8353" i="13"/>
  <c r="AH8354" i="13"/>
  <c r="AI8354" i="13" s="1"/>
  <c r="AJ8354" i="13"/>
  <c r="AH8355" i="13"/>
  <c r="AI8355" i="13" s="1"/>
  <c r="AJ8355" i="13"/>
  <c r="AH8356" i="13"/>
  <c r="AI8356" i="13" s="1"/>
  <c r="AJ8356" i="13"/>
  <c r="AH8357" i="13"/>
  <c r="AI8357" i="13" s="1"/>
  <c r="AJ8357" i="13"/>
  <c r="AH8358" i="13"/>
  <c r="AI8358" i="13" s="1"/>
  <c r="AJ8358" i="13"/>
  <c r="AH8359" i="13"/>
  <c r="AI8359" i="13" s="1"/>
  <c r="AJ8359" i="13"/>
  <c r="AH8360" i="13"/>
  <c r="AI8360" i="13" s="1"/>
  <c r="AJ8360" i="13"/>
  <c r="AH8361" i="13"/>
  <c r="AI8361" i="13" s="1"/>
  <c r="AJ8361" i="13"/>
  <c r="AH8362" i="13"/>
  <c r="AI8362" i="13" s="1"/>
  <c r="AJ8362" i="13"/>
  <c r="AH8363" i="13"/>
  <c r="AI8363" i="13" s="1"/>
  <c r="AJ8363" i="13"/>
  <c r="AH8364" i="13"/>
  <c r="AI8364" i="13" s="1"/>
  <c r="AJ8364" i="13"/>
  <c r="AH8365" i="13"/>
  <c r="AI8365" i="13" s="1"/>
  <c r="AJ8365" i="13"/>
  <c r="AH8366" i="13"/>
  <c r="AI8366" i="13" s="1"/>
  <c r="AJ8366" i="13"/>
  <c r="AH8367" i="13"/>
  <c r="AI8367" i="13" s="1"/>
  <c r="AJ8367" i="13"/>
  <c r="AH8368" i="13"/>
  <c r="AI8368" i="13" s="1"/>
  <c r="AJ8368" i="13"/>
  <c r="AH8369" i="13"/>
  <c r="AI8369" i="13" s="1"/>
  <c r="AJ8369" i="13"/>
  <c r="AH8370" i="13"/>
  <c r="AI8370" i="13" s="1"/>
  <c r="AJ8370" i="13"/>
  <c r="AH8371" i="13"/>
  <c r="AI8371" i="13" s="1"/>
  <c r="AJ8371" i="13"/>
  <c r="AH8372" i="13"/>
  <c r="AI8372" i="13" s="1"/>
  <c r="AJ8372" i="13"/>
  <c r="AH8373" i="13"/>
  <c r="AI8373" i="13" s="1"/>
  <c r="AJ8373" i="13"/>
  <c r="AH8374" i="13"/>
  <c r="AI8374" i="13" s="1"/>
  <c r="AJ8374" i="13"/>
  <c r="AH8375" i="13"/>
  <c r="AI8375" i="13" s="1"/>
  <c r="AJ8375" i="13"/>
  <c r="AH8376" i="13"/>
  <c r="AI8376" i="13" s="1"/>
  <c r="AJ8376" i="13"/>
  <c r="AH8377" i="13"/>
  <c r="AI8377" i="13" s="1"/>
  <c r="AJ8377" i="13"/>
  <c r="AH8378" i="13"/>
  <c r="AI8378" i="13" s="1"/>
  <c r="AJ8378" i="13"/>
  <c r="AH8379" i="13"/>
  <c r="AI8379" i="13" s="1"/>
  <c r="AJ8379" i="13"/>
  <c r="AH8380" i="13"/>
  <c r="AI8380" i="13" s="1"/>
  <c r="AJ8380" i="13"/>
  <c r="AH8381" i="13"/>
  <c r="AI8381" i="13" s="1"/>
  <c r="AJ8381" i="13"/>
  <c r="AH8382" i="13"/>
  <c r="AI8382" i="13" s="1"/>
  <c r="AJ8382" i="13"/>
  <c r="AH8383" i="13"/>
  <c r="AI8383" i="13" s="1"/>
  <c r="AJ8383" i="13"/>
  <c r="AH8384" i="13"/>
  <c r="AI8384" i="13" s="1"/>
  <c r="AJ8384" i="13"/>
  <c r="AH8385" i="13"/>
  <c r="AI8385" i="13" s="1"/>
  <c r="AJ8385" i="13"/>
  <c r="AH8386" i="13"/>
  <c r="AI8386" i="13" s="1"/>
  <c r="AJ8386" i="13"/>
  <c r="AH8387" i="13"/>
  <c r="AI8387" i="13" s="1"/>
  <c r="AJ8387" i="13"/>
  <c r="AH8388" i="13"/>
  <c r="AI8388" i="13" s="1"/>
  <c r="AJ8388" i="13"/>
  <c r="AH8389" i="13"/>
  <c r="AI8389" i="13" s="1"/>
  <c r="AJ8389" i="13"/>
  <c r="AH8390" i="13"/>
  <c r="AI8390" i="13" s="1"/>
  <c r="AJ8390" i="13"/>
  <c r="AH8391" i="13"/>
  <c r="AI8391" i="13" s="1"/>
  <c r="AJ8391" i="13"/>
  <c r="AH8392" i="13"/>
  <c r="AI8392" i="13" s="1"/>
  <c r="AJ8392" i="13"/>
  <c r="AH8393" i="13"/>
  <c r="AI8393" i="13" s="1"/>
  <c r="AJ8393" i="13"/>
  <c r="AH8394" i="13"/>
  <c r="AI8394" i="13" s="1"/>
  <c r="AJ8394" i="13"/>
  <c r="AH8395" i="13"/>
  <c r="AI8395" i="13" s="1"/>
  <c r="AJ8395" i="13"/>
  <c r="AH8396" i="13"/>
  <c r="AI8396" i="13" s="1"/>
  <c r="AJ8396" i="13"/>
  <c r="AH8397" i="13"/>
  <c r="AI8397" i="13" s="1"/>
  <c r="AJ8397" i="13"/>
  <c r="AH8398" i="13"/>
  <c r="AI8398" i="13" s="1"/>
  <c r="AJ8398" i="13"/>
  <c r="AH8399" i="13"/>
  <c r="AI8399" i="13" s="1"/>
  <c r="AJ8399" i="13"/>
  <c r="AH8400" i="13"/>
  <c r="AI8400" i="13" s="1"/>
  <c r="AJ8400" i="13"/>
  <c r="AH8401" i="13"/>
  <c r="AI8401" i="13" s="1"/>
  <c r="AJ8401" i="13"/>
  <c r="AH8402" i="13"/>
  <c r="AI8402" i="13" s="1"/>
  <c r="AJ8402" i="13"/>
  <c r="AH8403" i="13"/>
  <c r="AI8403" i="13" s="1"/>
  <c r="AJ8403" i="13"/>
  <c r="AH8404" i="13"/>
  <c r="AI8404" i="13" s="1"/>
  <c r="AJ8404" i="13"/>
  <c r="AH8405" i="13"/>
  <c r="AI8405" i="13" s="1"/>
  <c r="AJ8405" i="13"/>
  <c r="AH8406" i="13"/>
  <c r="AI8406" i="13" s="1"/>
  <c r="AJ8406" i="13"/>
  <c r="AH8407" i="13"/>
  <c r="AI8407" i="13" s="1"/>
  <c r="AJ8407" i="13"/>
  <c r="AH8408" i="13"/>
  <c r="AI8408" i="13" s="1"/>
  <c r="AJ8408" i="13"/>
  <c r="AH8409" i="13"/>
  <c r="AI8409" i="13" s="1"/>
  <c r="AJ8409" i="13"/>
  <c r="AH8410" i="13"/>
  <c r="AI8410" i="13" s="1"/>
  <c r="AJ8410" i="13"/>
  <c r="AH8411" i="13"/>
  <c r="AI8411" i="13" s="1"/>
  <c r="AJ8411" i="13"/>
  <c r="AH8412" i="13"/>
  <c r="AI8412" i="13" s="1"/>
  <c r="AJ8412" i="13"/>
  <c r="AH8413" i="13"/>
  <c r="AI8413" i="13" s="1"/>
  <c r="AJ8413" i="13"/>
  <c r="AH8414" i="13"/>
  <c r="AI8414" i="13" s="1"/>
  <c r="AJ8414" i="13"/>
  <c r="AH8415" i="13"/>
  <c r="AI8415" i="13" s="1"/>
  <c r="AJ8415" i="13"/>
  <c r="AH8416" i="13"/>
  <c r="AI8416" i="13" s="1"/>
  <c r="AJ8416" i="13"/>
  <c r="AH8417" i="13"/>
  <c r="AI8417" i="13" s="1"/>
  <c r="AJ8417" i="13"/>
  <c r="AH8418" i="13"/>
  <c r="AI8418" i="13" s="1"/>
  <c r="AJ8418" i="13"/>
  <c r="AH8419" i="13"/>
  <c r="AI8419" i="13" s="1"/>
  <c r="AJ8419" i="13"/>
  <c r="AH8420" i="13"/>
  <c r="AI8420" i="13" s="1"/>
  <c r="AJ8420" i="13"/>
  <c r="AH8421" i="13"/>
  <c r="AI8421" i="13" s="1"/>
  <c r="AJ8421" i="13"/>
  <c r="AH8422" i="13"/>
  <c r="AI8422" i="13" s="1"/>
  <c r="AJ8422" i="13"/>
  <c r="AH8423" i="13"/>
  <c r="AI8423" i="13" s="1"/>
  <c r="AJ8423" i="13"/>
  <c r="AH8424" i="13"/>
  <c r="AI8424" i="13" s="1"/>
  <c r="AJ8424" i="13"/>
  <c r="AH8425" i="13"/>
  <c r="AI8425" i="13" s="1"/>
  <c r="AJ8425" i="13"/>
  <c r="AH8426" i="13"/>
  <c r="AI8426" i="13" s="1"/>
  <c r="AJ8426" i="13"/>
  <c r="AH8427" i="13"/>
  <c r="AI8427" i="13" s="1"/>
  <c r="AJ8427" i="13"/>
  <c r="AH8428" i="13"/>
  <c r="AI8428" i="13" s="1"/>
  <c r="AJ8428" i="13"/>
  <c r="AH8429" i="13"/>
  <c r="AI8429" i="13" s="1"/>
  <c r="AJ8429" i="13"/>
  <c r="AH8430" i="13"/>
  <c r="AI8430" i="13" s="1"/>
  <c r="AJ8430" i="13"/>
  <c r="AH8431" i="13"/>
  <c r="AI8431" i="13" s="1"/>
  <c r="AJ8431" i="13"/>
  <c r="AH8432" i="13"/>
  <c r="AI8432" i="13" s="1"/>
  <c r="AJ8432" i="13"/>
  <c r="AH8433" i="13"/>
  <c r="AI8433" i="13" s="1"/>
  <c r="AJ8433" i="13"/>
  <c r="AH8434" i="13"/>
  <c r="AI8434" i="13" s="1"/>
  <c r="AJ8434" i="13"/>
  <c r="AH10" i="12"/>
  <c r="AH11" i="12"/>
  <c r="AH12" i="12"/>
  <c r="AH13" i="12"/>
  <c r="AH14" i="12"/>
  <c r="AH15" i="12"/>
  <c r="AH16" i="12"/>
  <c r="AH18" i="12"/>
  <c r="AH19" i="12"/>
  <c r="AH20" i="12"/>
  <c r="AH21" i="12"/>
  <c r="AH22" i="12"/>
  <c r="AH23" i="12"/>
  <c r="AH24" i="12"/>
  <c r="AH26" i="12"/>
  <c r="AH27" i="12"/>
  <c r="AH28" i="12"/>
  <c r="AH29" i="12"/>
  <c r="AH30" i="12"/>
  <c r="AH31" i="12"/>
  <c r="AH32" i="12"/>
  <c r="AH33" i="12"/>
  <c r="AH34" i="12"/>
  <c r="AH35" i="12"/>
  <c r="AH36" i="12"/>
  <c r="AH37" i="12"/>
  <c r="AH38" i="12"/>
  <c r="AH39" i="12"/>
  <c r="AH40" i="12"/>
  <c r="AH41" i="12"/>
  <c r="AH42" i="12"/>
  <c r="AH43" i="12"/>
  <c r="AH44" i="12"/>
  <c r="AH45" i="12"/>
  <c r="AH46" i="12"/>
  <c r="AH47" i="12"/>
  <c r="AH48" i="12"/>
  <c r="AH49" i="12"/>
  <c r="AH50" i="12"/>
  <c r="AH51" i="12"/>
  <c r="AH52" i="12"/>
  <c r="AH53" i="12"/>
  <c r="AH54" i="12"/>
  <c r="AH55" i="12"/>
  <c r="AH57" i="12"/>
  <c r="AH58" i="12"/>
  <c r="AH59" i="12"/>
  <c r="AH60" i="12"/>
  <c r="AH61" i="12"/>
  <c r="AH62" i="12"/>
  <c r="AH65" i="12"/>
  <c r="AH66" i="12"/>
  <c r="AH56" i="12"/>
  <c r="AH63" i="12"/>
  <c r="AH64" i="12"/>
  <c r="AH67" i="12"/>
  <c r="AH68" i="12"/>
  <c r="AH69" i="12"/>
  <c r="AH72" i="12"/>
  <c r="AH73" i="12"/>
  <c r="AH74" i="12"/>
  <c r="AH75" i="12"/>
  <c r="AH70" i="12"/>
  <c r="AH71" i="12"/>
  <c r="AH76" i="12"/>
  <c r="AH77" i="12"/>
  <c r="AH78" i="12"/>
  <c r="AH79" i="12"/>
  <c r="AH80" i="12"/>
  <c r="AH81" i="12"/>
  <c r="AH82" i="12"/>
  <c r="AH83" i="12"/>
  <c r="AH84" i="12"/>
  <c r="AH85" i="12"/>
  <c r="AH86" i="12"/>
  <c r="AH87" i="12"/>
  <c r="AH88" i="12"/>
  <c r="AH89" i="12"/>
  <c r="AH91" i="12"/>
  <c r="AH92" i="12"/>
  <c r="AH93" i="12"/>
  <c r="AH94" i="12"/>
  <c r="AH95" i="12"/>
  <c r="AH90" i="12"/>
  <c r="AH96" i="12"/>
  <c r="AH97" i="12"/>
  <c r="AH98" i="12"/>
  <c r="AH99" i="12"/>
  <c r="AH100" i="12"/>
  <c r="AH116" i="12"/>
  <c r="AH117" i="12"/>
  <c r="AH118" i="12"/>
  <c r="AH119" i="12"/>
  <c r="AH120" i="12"/>
  <c r="AH125" i="12"/>
  <c r="AH126" i="12"/>
  <c r="AH127" i="12"/>
  <c r="AH128" i="12"/>
  <c r="AH129" i="12"/>
  <c r="AH130" i="12"/>
  <c r="AH131" i="12"/>
  <c r="AH132" i="12"/>
  <c r="AH101" i="12"/>
  <c r="AH102" i="12"/>
  <c r="AH103" i="12"/>
  <c r="AH104" i="12"/>
  <c r="AH105" i="12"/>
  <c r="AH106" i="12"/>
  <c r="AH107" i="12"/>
  <c r="AH108" i="12"/>
  <c r="AH109" i="12"/>
  <c r="AH110" i="12"/>
  <c r="AH111" i="12"/>
  <c r="AH112" i="12"/>
  <c r="AH113" i="12"/>
  <c r="AH114" i="12"/>
  <c r="AH115" i="12"/>
  <c r="AH121" i="12"/>
  <c r="AH122" i="12"/>
  <c r="AH123" i="12"/>
  <c r="AH124" i="12"/>
  <c r="AH133" i="12"/>
  <c r="AH134" i="12"/>
  <c r="AH135" i="12"/>
  <c r="AH136" i="12"/>
  <c r="AH138" i="12"/>
  <c r="AH139" i="12"/>
  <c r="AH140" i="12"/>
  <c r="AH141" i="12"/>
  <c r="AH142" i="12"/>
  <c r="AH143" i="12"/>
  <c r="AH144" i="12"/>
  <c r="AH145" i="12"/>
  <c r="AH146" i="12"/>
  <c r="AH147" i="12"/>
  <c r="AH148" i="12"/>
  <c r="AH149" i="12"/>
  <c r="AH150" i="12"/>
  <c r="AH151" i="12"/>
  <c r="AH152" i="12"/>
  <c r="AH153" i="12"/>
  <c r="AH155" i="12"/>
  <c r="AH156" i="12"/>
  <c r="AH158" i="12"/>
  <c r="AH159" i="12"/>
  <c r="AH161" i="12"/>
  <c r="AH162" i="12"/>
  <c r="AH164" i="12"/>
  <c r="AH165" i="12"/>
  <c r="AH166" i="12"/>
  <c r="AH168" i="12"/>
  <c r="AH170" i="12"/>
  <c r="AH171" i="12"/>
  <c r="AH172" i="12"/>
  <c r="AH173" i="12"/>
  <c r="AH174" i="12"/>
  <c r="AH175" i="12"/>
  <c r="AH176" i="12"/>
  <c r="AH177" i="12"/>
  <c r="AH178" i="12"/>
  <c r="AH179" i="12"/>
  <c r="AH180" i="12"/>
  <c r="AH181" i="12"/>
  <c r="AH182" i="12"/>
  <c r="AH183" i="12"/>
  <c r="AH184" i="12"/>
  <c r="AH185" i="12"/>
  <c r="AH186" i="12"/>
  <c r="AH187" i="12"/>
  <c r="AH188" i="12"/>
  <c r="AH189" i="12"/>
  <c r="AH190" i="12"/>
  <c r="AH191" i="12"/>
  <c r="AH192" i="12"/>
  <c r="AH193" i="12"/>
  <c r="AH194" i="12"/>
  <c r="AH195" i="12"/>
  <c r="AH196" i="12"/>
  <c r="AH197" i="12"/>
  <c r="AH198" i="12"/>
  <c r="AH199" i="12"/>
  <c r="AH200" i="12"/>
  <c r="AH201" i="12"/>
  <c r="AH202" i="12"/>
  <c r="AH203" i="12"/>
  <c r="AH204" i="12"/>
  <c r="AH205" i="12"/>
  <c r="AH206" i="12"/>
  <c r="AH207" i="12"/>
  <c r="AH208" i="12"/>
  <c r="AH209" i="12"/>
  <c r="AH210" i="12"/>
  <c r="AH211" i="12"/>
  <c r="AH212" i="12"/>
  <c r="AH213" i="12"/>
  <c r="AH214" i="12"/>
  <c r="AH215" i="12"/>
  <c r="AH216" i="12"/>
  <c r="AH217" i="12"/>
  <c r="AH218" i="12"/>
  <c r="AH219" i="12"/>
  <c r="AH220" i="12"/>
  <c r="AH221" i="12"/>
  <c r="AH222" i="12"/>
  <c r="AH223" i="12"/>
  <c r="AH224" i="12"/>
  <c r="AH225" i="12"/>
  <c r="AH226" i="12"/>
  <c r="AH227" i="12"/>
  <c r="AH228" i="12"/>
  <c r="AH229" i="12"/>
  <c r="AH230" i="12"/>
  <c r="AH231" i="12"/>
  <c r="AH232" i="12"/>
  <c r="AH233" i="12"/>
  <c r="AH234" i="12"/>
  <c r="AH235" i="12"/>
  <c r="AH236" i="12"/>
  <c r="AH237" i="12"/>
  <c r="AH238" i="12"/>
  <c r="AH239" i="12"/>
  <c r="AH240" i="12"/>
  <c r="AH241" i="12"/>
  <c r="AH242" i="12"/>
  <c r="AH243" i="12"/>
  <c r="AH244" i="12"/>
  <c r="AH245" i="12"/>
  <c r="AH246" i="12"/>
  <c r="AH247" i="12"/>
  <c r="AH248" i="12"/>
  <c r="AH249" i="12"/>
  <c r="AH250" i="12"/>
  <c r="AH251" i="12"/>
  <c r="AH252" i="12"/>
  <c r="AH253" i="12"/>
  <c r="AH254" i="12"/>
  <c r="AH255" i="12"/>
  <c r="AH256" i="12"/>
  <c r="AH257" i="12"/>
  <c r="AH258" i="12"/>
  <c r="AH259" i="12"/>
  <c r="AH260" i="12"/>
  <c r="AH261" i="12"/>
  <c r="AH262" i="12"/>
  <c r="AH263" i="12"/>
  <c r="AH265" i="12"/>
  <c r="AH266" i="12"/>
  <c r="AH267" i="12"/>
  <c r="AH268" i="12"/>
  <c r="AH269" i="12"/>
  <c r="AH270" i="12"/>
  <c r="AH271" i="12"/>
  <c r="AH272" i="12"/>
  <c r="AH273" i="12"/>
  <c r="AH264" i="12"/>
  <c r="AH274" i="12"/>
  <c r="AH276" i="12"/>
  <c r="AH275" i="12"/>
  <c r="AH277" i="12"/>
  <c r="AH278" i="12"/>
  <c r="AH279" i="12"/>
  <c r="AH280" i="12"/>
  <c r="AH281" i="12"/>
  <c r="AH282" i="12"/>
  <c r="AH283" i="12"/>
  <c r="AH284" i="12"/>
  <c r="AH285" i="12"/>
  <c r="AH286" i="12"/>
  <c r="AH287" i="12"/>
  <c r="AH288" i="12"/>
  <c r="AH289" i="12"/>
  <c r="AH290" i="12"/>
  <c r="AH291" i="12"/>
  <c r="AH292" i="12"/>
  <c r="AH293" i="12"/>
  <c r="AH294" i="12"/>
  <c r="AH295" i="12"/>
  <c r="AH296" i="12"/>
  <c r="AH297" i="12"/>
  <c r="AH298" i="12"/>
  <c r="AH299" i="12"/>
  <c r="AH300" i="12"/>
  <c r="AH301" i="12"/>
  <c r="AH302" i="12"/>
  <c r="AH303" i="12"/>
  <c r="AH304" i="12"/>
  <c r="AH305" i="12"/>
  <c r="AH306" i="12"/>
  <c r="AH307" i="12"/>
  <c r="AH308" i="12"/>
  <c r="AH309" i="12"/>
  <c r="AH310" i="12"/>
  <c r="AH311" i="12"/>
  <c r="AH312" i="12"/>
  <c r="AH313" i="12"/>
  <c r="AH314" i="12"/>
  <c r="AH315" i="12"/>
  <c r="AH316" i="12"/>
  <c r="AH317" i="12"/>
  <c r="AH318" i="12"/>
  <c r="AH319" i="12"/>
  <c r="AH320" i="12"/>
  <c r="AH321" i="12"/>
  <c r="AH322" i="12"/>
  <c r="AH323" i="12"/>
  <c r="AH324" i="12"/>
  <c r="AH325" i="12"/>
  <c r="AH326" i="12"/>
  <c r="AH327" i="12"/>
  <c r="AH328" i="12"/>
  <c r="AH329" i="12"/>
  <c r="AH330" i="12"/>
  <c r="AH331" i="12"/>
  <c r="AH332" i="12"/>
  <c r="AH333" i="12"/>
  <c r="AH334" i="12"/>
  <c r="AH335" i="12"/>
  <c r="AH336" i="12"/>
  <c r="AH337" i="12"/>
  <c r="AH338" i="12"/>
  <c r="AH339" i="12"/>
  <c r="AH340" i="12"/>
  <c r="AH341" i="12"/>
  <c r="AH342" i="12"/>
  <c r="AH343" i="12"/>
  <c r="AH344" i="12"/>
  <c r="AH345" i="12"/>
  <c r="AH346" i="12"/>
  <c r="AH347" i="12"/>
  <c r="AH348" i="12"/>
  <c r="AH349" i="12"/>
  <c r="AH350" i="12"/>
  <c r="AH351" i="12"/>
  <c r="AH352" i="12"/>
  <c r="AH354" i="12"/>
  <c r="AH355" i="12"/>
  <c r="AH357" i="12"/>
  <c r="AH358" i="12"/>
  <c r="AH359" i="12"/>
  <c r="AH361" i="12"/>
  <c r="AH362" i="12"/>
  <c r="AH363" i="12"/>
  <c r="AH365" i="12"/>
  <c r="AH366" i="12"/>
  <c r="AH367" i="12"/>
  <c r="AH368" i="12"/>
  <c r="AH369" i="12"/>
  <c r="AH370" i="12"/>
  <c r="AH372" i="12"/>
  <c r="AH373" i="12"/>
  <c r="AH374" i="12"/>
  <c r="AH375" i="12"/>
  <c r="AH376" i="12"/>
  <c r="AH377" i="12"/>
  <c r="AH378" i="12"/>
  <c r="AH379" i="12"/>
  <c r="AH380" i="12"/>
  <c r="AH381" i="12"/>
  <c r="AH382" i="12"/>
  <c r="AH383" i="12"/>
  <c r="AH384" i="12"/>
  <c r="AH385" i="12"/>
  <c r="AH386" i="12"/>
  <c r="AH387" i="12"/>
  <c r="AH388" i="12"/>
  <c r="AH389" i="12"/>
  <c r="AH390" i="12"/>
  <c r="AH391" i="12"/>
  <c r="AH392" i="12"/>
  <c r="AH393" i="12"/>
  <c r="AH394" i="12"/>
  <c r="AH395" i="12"/>
  <c r="AH396" i="12"/>
  <c r="AH397" i="12"/>
  <c r="AH398" i="12"/>
  <c r="AH399" i="12"/>
  <c r="AH400" i="12"/>
  <c r="AH401" i="12"/>
  <c r="AH402" i="12"/>
  <c r="AH403" i="12"/>
  <c r="AH404" i="12"/>
  <c r="AH405" i="12"/>
  <c r="AH406" i="12"/>
  <c r="AH407" i="12"/>
  <c r="AH408" i="12"/>
  <c r="AH409" i="12"/>
  <c r="AH410" i="12"/>
  <c r="AH411" i="12"/>
  <c r="AH412" i="12"/>
  <c r="AH413" i="12"/>
  <c r="AH414" i="12"/>
  <c r="AH415" i="12"/>
  <c r="AH416" i="12"/>
  <c r="AH417" i="12"/>
  <c r="AH418" i="12"/>
  <c r="AH419" i="12"/>
  <c r="AH420" i="12"/>
  <c r="AH421" i="12"/>
  <c r="AH422" i="12"/>
  <c r="AH423" i="12"/>
  <c r="AH424" i="12"/>
  <c r="AH425" i="12"/>
  <c r="AH426" i="12"/>
  <c r="AH427" i="12"/>
  <c r="AH428" i="12"/>
  <c r="AH429" i="12"/>
  <c r="AH430" i="12"/>
  <c r="AH431" i="12"/>
  <c r="AH432" i="12"/>
  <c r="AH433" i="12"/>
  <c r="AH434" i="12"/>
  <c r="AH435" i="12"/>
  <c r="AH436" i="12"/>
  <c r="AH437" i="12"/>
  <c r="AH438" i="12"/>
  <c r="AH439" i="12"/>
  <c r="AH440" i="12"/>
  <c r="AH441" i="12"/>
  <c r="AH442" i="12"/>
  <c r="AH443" i="12"/>
  <c r="AH444" i="12"/>
  <c r="AH445" i="12"/>
  <c r="AH446" i="12"/>
  <c r="AH447" i="12"/>
  <c r="AH448" i="12"/>
  <c r="AH449" i="12"/>
  <c r="AH450" i="12"/>
  <c r="AH451" i="12"/>
  <c r="AH452" i="12"/>
  <c r="AH453" i="12"/>
  <c r="AH454" i="12"/>
  <c r="AH455" i="12"/>
  <c r="AH456" i="12"/>
  <c r="AH457" i="12"/>
  <c r="AH458" i="12"/>
  <c r="AH459" i="12"/>
  <c r="AH460" i="12"/>
  <c r="AH461" i="12"/>
  <c r="AH462" i="12"/>
  <c r="AH463" i="12"/>
  <c r="AH464" i="12"/>
  <c r="AH465" i="12"/>
  <c r="AH466" i="12"/>
  <c r="AH467" i="12"/>
  <c r="AH468" i="12"/>
  <c r="AH469" i="12"/>
  <c r="AH470" i="12"/>
  <c r="AH471" i="12"/>
  <c r="AH472" i="12"/>
  <c r="AH473" i="12"/>
  <c r="AH475" i="12"/>
  <c r="AH476" i="12"/>
  <c r="AH477" i="12"/>
  <c r="AH478" i="12"/>
  <c r="AH479" i="12"/>
  <c r="AH480" i="12"/>
  <c r="AH481" i="12"/>
  <c r="AH482" i="12"/>
  <c r="AH483" i="12"/>
  <c r="AH484" i="12"/>
  <c r="AH485" i="12"/>
  <c r="AH486" i="12"/>
  <c r="AH487" i="12"/>
  <c r="AH488" i="12"/>
  <c r="AH489" i="12"/>
  <c r="AH490" i="12"/>
  <c r="AH491" i="12"/>
  <c r="AH492" i="12"/>
  <c r="AH493" i="12"/>
  <c r="AH494" i="12"/>
  <c r="AH495" i="12"/>
  <c r="AH496" i="12"/>
  <c r="AH497" i="12"/>
  <c r="AH498" i="12"/>
  <c r="AH499" i="12"/>
  <c r="AH500" i="12"/>
  <c r="AH501" i="12"/>
  <c r="AH502" i="12"/>
  <c r="AH503" i="12"/>
  <c r="AH504" i="12"/>
  <c r="AH505" i="12"/>
  <c r="AH506" i="12"/>
  <c r="AH507" i="12"/>
  <c r="AH508" i="12"/>
  <c r="AH509" i="12"/>
  <c r="AH510" i="12"/>
  <c r="AH511" i="12"/>
  <c r="AH512" i="12"/>
  <c r="AH513" i="12"/>
  <c r="AH514" i="12"/>
  <c r="AH515" i="12"/>
  <c r="AH516" i="12"/>
  <c r="AH517" i="12"/>
  <c r="AH518" i="12"/>
  <c r="AH519" i="12"/>
  <c r="AH520" i="12"/>
  <c r="AH521" i="12"/>
  <c r="AH522" i="12"/>
  <c r="AH523" i="12"/>
  <c r="AH524" i="12"/>
  <c r="AH525" i="12"/>
  <c r="AH526" i="12"/>
  <c r="AH527" i="12"/>
  <c r="AH474" i="12"/>
  <c r="AH528" i="12"/>
  <c r="AH529" i="12"/>
  <c r="AH530" i="12"/>
  <c r="AH531" i="12"/>
  <c r="AH532" i="12"/>
  <c r="AH533" i="12"/>
  <c r="AH534" i="12"/>
  <c r="AH535" i="12"/>
  <c r="AH536" i="12"/>
  <c r="AH537" i="12"/>
  <c r="AH538" i="12"/>
  <c r="AH539" i="12"/>
  <c r="AH540" i="12"/>
  <c r="AH541" i="12"/>
  <c r="AH542" i="12"/>
  <c r="AH543" i="12"/>
  <c r="AH544" i="12"/>
  <c r="AH545" i="12"/>
  <c r="AH546" i="12"/>
  <c r="AH547" i="12"/>
  <c r="AH548" i="12"/>
  <c r="AH549" i="12"/>
  <c r="AH550" i="12"/>
  <c r="AH551" i="12"/>
  <c r="AH552" i="12"/>
  <c r="AH553" i="12"/>
  <c r="AH554" i="12"/>
  <c r="AH555" i="12"/>
  <c r="AH556" i="12"/>
  <c r="AH557" i="12"/>
  <c r="AH558" i="12"/>
  <c r="AH559" i="12"/>
  <c r="AH560" i="12"/>
  <c r="AH561" i="12"/>
  <c r="AH562" i="12"/>
  <c r="AH563" i="12"/>
  <c r="AH564" i="12"/>
  <c r="AH565" i="12"/>
  <c r="AH566" i="12"/>
  <c r="AH567" i="12"/>
  <c r="AH568" i="12"/>
  <c r="AH569" i="12"/>
  <c r="AH570" i="12"/>
  <c r="AH571" i="12"/>
  <c r="AH572" i="12"/>
  <c r="AH573" i="12"/>
  <c r="AH574" i="12"/>
  <c r="AH575" i="12"/>
  <c r="AH576" i="12"/>
  <c r="AH577" i="12"/>
  <c r="AH578" i="12"/>
  <c r="AH579" i="12"/>
  <c r="AH580" i="12"/>
  <c r="AH581" i="12"/>
  <c r="AH582" i="12"/>
  <c r="AH583" i="12"/>
  <c r="AH584" i="12"/>
  <c r="AH585" i="12"/>
  <c r="AH586" i="12"/>
  <c r="AH587" i="12"/>
  <c r="AH588" i="12"/>
  <c r="AH589" i="12"/>
  <c r="AH590" i="12"/>
  <c r="AH591" i="12"/>
  <c r="AH592" i="12"/>
  <c r="AH593" i="12"/>
  <c r="AH594" i="12"/>
  <c r="AH595" i="12"/>
  <c r="AH596" i="12"/>
  <c r="AH597" i="12"/>
  <c r="AH598" i="12"/>
  <c r="AH599" i="12"/>
  <c r="AH600" i="12"/>
  <c r="AH601" i="12"/>
  <c r="AH602" i="12"/>
  <c r="AH603" i="12"/>
  <c r="AH604" i="12"/>
  <c r="AH605" i="12"/>
  <c r="AH606" i="12"/>
  <c r="AH607" i="12"/>
  <c r="AH608" i="12"/>
  <c r="AH609" i="12"/>
  <c r="AH610" i="12"/>
  <c r="AH611" i="12"/>
  <c r="AH612" i="12"/>
  <c r="AH613" i="12"/>
  <c r="AH614" i="12"/>
  <c r="AH615" i="12"/>
  <c r="AH616" i="12"/>
  <c r="AH617" i="12"/>
  <c r="AH618" i="12"/>
  <c r="AH619" i="12"/>
  <c r="AH620" i="12"/>
  <c r="AH621" i="12"/>
  <c r="AH622" i="12"/>
  <c r="AH623" i="12"/>
  <c r="AH624" i="12"/>
  <c r="AH625" i="12"/>
  <c r="AH626" i="12"/>
  <c r="AH627" i="12"/>
  <c r="AH628" i="12"/>
  <c r="AH629" i="12"/>
  <c r="AH630" i="12"/>
  <c r="AH631" i="12"/>
  <c r="AH632" i="12"/>
  <c r="AH633" i="12"/>
  <c r="AH634" i="12"/>
  <c r="AH635" i="12"/>
  <c r="AH636" i="12"/>
  <c r="AH637" i="12"/>
  <c r="AH638" i="12"/>
  <c r="AH639" i="12"/>
  <c r="AH640" i="12"/>
  <c r="AH641" i="12"/>
  <c r="AH642" i="12"/>
  <c r="AH643" i="12"/>
  <c r="AH644" i="12"/>
  <c r="AH645" i="12"/>
  <c r="AH646" i="12"/>
  <c r="AH647" i="12"/>
  <c r="AH648" i="12"/>
  <c r="AH649" i="12"/>
  <c r="AH650" i="12"/>
  <c r="AH651" i="12"/>
  <c r="AH652" i="12"/>
  <c r="AH653" i="12"/>
  <c r="AH654" i="12"/>
  <c r="AH655" i="12"/>
  <c r="AH656" i="12"/>
  <c r="AH657" i="12"/>
  <c r="AH658" i="12"/>
  <c r="AH659" i="12"/>
  <c r="AH660" i="12"/>
  <c r="AH661" i="12"/>
  <c r="AH662" i="12"/>
  <c r="AH663" i="12"/>
  <c r="AH664" i="12"/>
  <c r="AH665" i="12"/>
  <c r="AH666" i="12"/>
  <c r="AH667" i="12"/>
  <c r="AH668" i="12"/>
  <c r="AH669" i="12"/>
  <c r="AH670" i="12"/>
  <c r="AH671" i="12"/>
  <c r="AH672" i="12"/>
  <c r="AH673" i="12"/>
  <c r="AH674" i="12"/>
  <c r="AH675" i="12"/>
  <c r="AH676" i="12"/>
  <c r="AH677" i="12"/>
  <c r="AH678" i="12"/>
  <c r="AH679" i="12"/>
  <c r="AH680" i="12"/>
  <c r="AH681" i="12"/>
  <c r="AH682" i="12"/>
  <c r="AH683" i="12"/>
  <c r="AH684" i="12"/>
  <c r="AH685" i="12"/>
  <c r="AH686" i="12"/>
  <c r="AH687" i="12"/>
  <c r="AH688" i="12"/>
  <c r="AH689" i="12"/>
  <c r="AH690" i="12"/>
  <c r="AH691" i="12"/>
  <c r="AH692" i="12"/>
  <c r="AH693" i="12"/>
  <c r="AH694" i="12"/>
  <c r="AH695" i="12"/>
  <c r="AH696" i="12"/>
  <c r="AH697" i="12"/>
  <c r="AH698" i="12"/>
  <c r="AH699" i="12"/>
  <c r="AH700" i="12"/>
  <c r="AH701" i="12"/>
  <c r="AH702" i="12"/>
  <c r="AH703" i="12"/>
  <c r="AH704" i="12"/>
  <c r="AH705" i="12"/>
  <c r="AH706" i="12"/>
  <c r="AH707" i="12"/>
  <c r="AH708" i="12"/>
  <c r="AH709" i="12"/>
  <c r="AH710" i="12"/>
  <c r="AH711" i="12"/>
  <c r="AH712" i="12"/>
  <c r="AH713" i="12"/>
  <c r="AH714" i="12"/>
  <c r="AH715" i="12"/>
  <c r="AH716" i="12"/>
  <c r="AH717" i="12"/>
  <c r="AH718" i="12"/>
  <c r="AH719" i="12"/>
  <c r="AH720" i="12"/>
  <c r="AH721" i="12"/>
  <c r="AH722" i="12"/>
  <c r="AH723" i="12"/>
  <c r="AH724" i="12"/>
  <c r="AH725" i="12"/>
  <c r="AH726" i="12"/>
  <c r="AH727" i="12"/>
  <c r="AH728" i="12"/>
  <c r="AH729" i="12"/>
  <c r="AH730" i="12"/>
  <c r="AH731" i="12"/>
  <c r="AH732" i="12"/>
  <c r="AH733" i="12"/>
  <c r="AH734" i="12"/>
  <c r="AH735" i="12"/>
  <c r="AH736" i="12"/>
  <c r="AH737" i="12"/>
  <c r="AH738" i="12"/>
  <c r="AH739" i="12"/>
  <c r="AH740" i="12"/>
  <c r="AH741" i="12"/>
  <c r="AH742" i="12"/>
  <c r="AH743" i="12"/>
  <c r="AH744" i="12"/>
  <c r="AH745" i="12"/>
  <c r="AH746" i="12"/>
  <c r="AH747" i="12"/>
  <c r="AH748" i="12"/>
  <c r="AH749" i="12"/>
  <c r="AH750" i="12"/>
  <c r="AH751" i="12"/>
  <c r="AH752" i="12"/>
  <c r="AH753" i="12"/>
  <c r="AH754" i="12"/>
  <c r="AH755" i="12"/>
  <c r="AH756" i="12"/>
  <c r="AH757" i="12"/>
  <c r="AH758" i="12"/>
  <c r="AH759" i="12"/>
  <c r="AH760" i="12"/>
  <c r="AH761" i="12"/>
  <c r="AH762" i="12"/>
  <c r="AH763" i="12"/>
  <c r="AH764" i="12"/>
  <c r="AH765" i="12"/>
  <c r="AH766" i="12"/>
  <c r="AH767" i="12"/>
  <c r="AH768" i="12"/>
  <c r="AH769" i="12"/>
  <c r="AH770" i="12"/>
  <c r="AH771" i="12"/>
  <c r="AH772" i="12"/>
  <c r="AH773" i="12"/>
  <c r="AH774" i="12"/>
  <c r="AH775" i="12"/>
  <c r="AH776" i="12"/>
  <c r="AH777" i="12"/>
  <c r="AH778" i="12"/>
  <c r="AH779" i="12"/>
  <c r="AH780" i="12"/>
  <c r="AH781" i="12"/>
  <c r="AH782" i="12"/>
  <c r="AH783" i="12"/>
  <c r="AH784" i="12"/>
  <c r="AH785" i="12"/>
  <c r="AH786" i="12"/>
  <c r="AH787" i="12"/>
  <c r="AH788" i="12"/>
  <c r="AH789" i="12"/>
  <c r="AH790" i="12"/>
  <c r="AH791" i="12"/>
  <c r="AH792" i="12"/>
  <c r="AH793" i="12"/>
  <c r="AH794" i="12"/>
  <c r="AH795" i="12"/>
  <c r="AH796" i="12"/>
  <c r="AH797" i="12"/>
  <c r="AH798" i="12"/>
  <c r="AH799" i="12"/>
  <c r="AH800" i="12"/>
  <c r="AH801" i="12"/>
  <c r="AH802" i="12"/>
  <c r="AH803" i="12"/>
  <c r="AH804" i="12"/>
  <c r="AH805" i="12"/>
  <c r="AH806" i="12"/>
  <c r="AH807" i="12"/>
  <c r="AH808" i="12"/>
  <c r="AH809" i="12"/>
  <c r="AH810" i="12"/>
  <c r="AH811" i="12"/>
  <c r="AH812" i="12"/>
  <c r="AH813" i="12"/>
  <c r="AH814" i="12"/>
  <c r="AH815" i="12"/>
  <c r="AH816" i="12"/>
  <c r="AH817" i="12"/>
  <c r="AH818" i="12"/>
  <c r="AH819" i="12"/>
  <c r="AH820" i="12"/>
  <c r="AH821" i="12"/>
  <c r="AH822" i="12"/>
  <c r="AH823" i="12"/>
  <c r="AH824" i="12"/>
  <c r="AH825" i="12"/>
  <c r="AH826" i="12"/>
  <c r="AH827" i="12"/>
  <c r="AH828" i="12"/>
  <c r="AH829" i="12"/>
  <c r="AH830" i="12"/>
  <c r="AH831" i="12"/>
  <c r="AH832" i="12"/>
  <c r="AH833" i="12"/>
  <c r="AH834" i="12"/>
  <c r="AH835" i="12"/>
  <c r="AH836" i="12"/>
  <c r="AH837" i="12"/>
  <c r="AH838" i="12"/>
  <c r="AH839" i="12"/>
  <c r="AH840" i="12"/>
  <c r="AH841" i="12"/>
  <c r="AH842" i="12"/>
  <c r="AH843" i="12"/>
  <c r="AH844" i="12"/>
  <c r="AH845" i="12"/>
  <c r="AH846" i="12"/>
  <c r="AH847" i="12"/>
  <c r="AH848" i="12"/>
  <c r="AH849" i="12"/>
  <c r="AH850" i="12"/>
  <c r="AH851" i="12"/>
  <c r="AH852" i="12"/>
  <c r="AH853" i="12"/>
  <c r="AH854" i="12"/>
  <c r="AH855" i="12"/>
  <c r="AH856" i="12"/>
  <c r="AH857" i="12"/>
  <c r="AH858" i="12"/>
  <c r="AH859" i="12"/>
  <c r="AH860" i="12"/>
  <c r="AH861" i="12"/>
  <c r="AH862" i="12"/>
  <c r="AH863" i="12"/>
  <c r="AH864" i="12"/>
  <c r="AH865" i="12"/>
  <c r="AH866" i="12"/>
  <c r="AH867" i="12"/>
  <c r="AH868" i="12"/>
  <c r="AH869" i="12"/>
  <c r="AH870" i="12"/>
  <c r="AH871" i="12"/>
  <c r="AH872" i="12"/>
  <c r="AH873" i="12"/>
  <c r="AH874" i="12"/>
  <c r="AH875" i="12"/>
  <c r="AH876" i="12"/>
  <c r="AH877" i="12"/>
  <c r="AH878" i="12"/>
  <c r="AH879" i="12"/>
  <c r="AH880" i="12"/>
  <c r="AH881" i="12"/>
  <c r="AH882" i="12"/>
  <c r="AH883" i="12"/>
  <c r="AH884" i="12"/>
  <c r="AH885" i="12"/>
  <c r="AH886" i="12"/>
  <c r="AH887" i="12"/>
  <c r="AH888" i="12"/>
  <c r="AH889" i="12"/>
  <c r="AH890" i="12"/>
  <c r="AH891" i="12"/>
  <c r="AH892" i="12"/>
  <c r="AH893" i="12"/>
  <c r="AH894" i="12"/>
  <c r="AH895" i="12"/>
  <c r="AH896" i="12"/>
  <c r="AH897" i="12"/>
  <c r="AH898" i="12"/>
  <c r="AH899" i="12"/>
  <c r="AH900" i="12"/>
  <c r="AH901" i="12"/>
  <c r="AH902" i="12"/>
  <c r="AH903" i="12"/>
  <c r="AH904" i="12"/>
  <c r="AH905" i="12"/>
  <c r="AH906" i="12"/>
  <c r="AH907" i="12"/>
  <c r="AH908" i="12"/>
  <c r="AH909" i="12"/>
  <c r="AH910" i="12"/>
  <c r="AH911" i="12"/>
  <c r="AH912" i="12"/>
  <c r="AH913" i="12"/>
  <c r="AH914" i="12"/>
  <c r="AH915" i="12"/>
  <c r="AH916" i="12"/>
  <c r="AH917" i="12"/>
  <c r="AH918" i="12"/>
  <c r="AH919" i="12"/>
  <c r="AH920" i="12"/>
  <c r="AH921" i="12"/>
  <c r="AH922" i="12"/>
  <c r="AH923" i="12"/>
  <c r="AH924" i="12"/>
  <c r="AH925" i="12"/>
  <c r="AH926" i="12"/>
  <c r="AH927" i="12"/>
  <c r="AH928" i="12"/>
  <c r="AH929" i="12"/>
  <c r="AH930" i="12"/>
  <c r="AH931" i="12"/>
  <c r="AH932" i="12"/>
  <c r="AH933" i="12"/>
  <c r="AH934" i="12"/>
  <c r="AH935" i="12"/>
  <c r="AH936" i="12"/>
  <c r="AH937" i="12"/>
  <c r="AH938" i="12"/>
  <c r="AH939" i="12"/>
  <c r="AH940" i="12"/>
  <c r="AH941" i="12"/>
  <c r="AH942" i="12"/>
  <c r="AH943" i="12"/>
  <c r="AH944" i="12"/>
  <c r="AH945" i="12"/>
  <c r="AH946" i="12"/>
  <c r="AH947" i="12"/>
  <c r="AH948" i="12"/>
  <c r="AH949" i="12"/>
  <c r="AH950" i="12"/>
  <c r="AH951" i="12"/>
  <c r="AH952" i="12"/>
  <c r="AH953" i="12"/>
  <c r="AH954" i="12"/>
  <c r="AH955" i="12"/>
  <c r="AH956" i="12"/>
  <c r="AH957" i="12"/>
  <c r="AH958" i="12"/>
  <c r="AH959" i="12"/>
  <c r="AH960" i="12"/>
  <c r="AH961" i="12"/>
  <c r="AH962" i="12"/>
  <c r="AH963" i="12"/>
  <c r="AH964" i="12"/>
  <c r="AH965" i="12"/>
  <c r="AH966" i="12"/>
  <c r="AH967" i="12"/>
  <c r="AH968" i="12"/>
  <c r="AH969" i="12"/>
  <c r="AH970" i="12"/>
  <c r="AH971" i="12"/>
  <c r="AH972" i="12"/>
  <c r="AH973" i="12"/>
  <c r="AH974" i="12"/>
  <c r="AH975" i="12"/>
  <c r="AH976" i="12"/>
  <c r="AH977" i="12"/>
  <c r="AH978" i="12"/>
  <c r="AH979" i="12"/>
  <c r="AH980" i="12"/>
  <c r="AH981" i="12"/>
  <c r="AH982" i="12"/>
  <c r="AH983" i="12"/>
  <c r="AH984" i="12"/>
  <c r="AH985" i="12"/>
  <c r="AH986" i="12"/>
  <c r="AH987" i="12"/>
  <c r="AH988" i="12"/>
  <c r="AH989" i="12"/>
  <c r="AH990" i="12"/>
  <c r="AH991" i="12"/>
  <c r="AH992" i="12"/>
  <c r="AH993" i="12"/>
  <c r="AH994" i="12"/>
  <c r="AH995" i="12"/>
  <c r="AH996" i="12"/>
  <c r="AH997" i="12"/>
  <c r="AH998" i="12"/>
  <c r="AH999" i="12"/>
  <c r="AH1000" i="12"/>
  <c r="AH1001" i="12"/>
  <c r="AH1002" i="12"/>
  <c r="AH1003" i="12"/>
  <c r="AH1004" i="12"/>
  <c r="AH1005" i="12"/>
  <c r="AH1006" i="12"/>
  <c r="AH1007" i="12"/>
  <c r="AH1008" i="12"/>
  <c r="AH1009" i="12"/>
  <c r="AH1010" i="12"/>
  <c r="AH1011" i="12"/>
  <c r="AH1012" i="12"/>
  <c r="AH1013" i="12"/>
  <c r="AH1014" i="12"/>
  <c r="AH1015" i="12"/>
  <c r="AH1016" i="12"/>
  <c r="AH1017" i="12"/>
  <c r="AH1018" i="12"/>
  <c r="AH1019" i="12"/>
  <c r="AH1020" i="12"/>
  <c r="AH1021" i="12"/>
  <c r="AH1022" i="12"/>
  <c r="AH1023" i="12"/>
  <c r="AH1024" i="12"/>
  <c r="AH1025" i="12"/>
  <c r="AH1026" i="12"/>
  <c r="AH1027" i="12"/>
  <c r="AH1028" i="12"/>
  <c r="AH1029" i="12"/>
  <c r="AH1030" i="12"/>
  <c r="AH1031" i="12"/>
  <c r="AH1032" i="12"/>
  <c r="AH1033" i="12"/>
  <c r="AH1034" i="12"/>
  <c r="AH1035" i="12"/>
  <c r="AH1036" i="12"/>
  <c r="AH1037" i="12"/>
  <c r="AH1038" i="12"/>
  <c r="AH1039" i="12"/>
  <c r="AH1040" i="12"/>
  <c r="AH1041" i="12"/>
  <c r="AH1042" i="12"/>
  <c r="AH1043" i="12"/>
  <c r="AH1044" i="12"/>
  <c r="AH1045" i="12"/>
  <c r="AH1046" i="12"/>
  <c r="AH1047" i="12"/>
  <c r="AH1048" i="12"/>
  <c r="AH1049" i="12"/>
  <c r="AH1050" i="12"/>
  <c r="AH1051" i="12"/>
  <c r="AH1052" i="12"/>
  <c r="AH1053" i="12"/>
  <c r="AH1054" i="12"/>
  <c r="AH1055" i="12"/>
  <c r="AH1056" i="12"/>
  <c r="AH1057" i="12"/>
  <c r="AH1058" i="12"/>
  <c r="AH1059" i="12"/>
  <c r="AH1060" i="12"/>
  <c r="AH1061" i="12"/>
  <c r="AH1062" i="12"/>
  <c r="AH1063" i="12"/>
  <c r="AH1064" i="12"/>
  <c r="AH1065" i="12"/>
  <c r="AH1066" i="12"/>
  <c r="AH1067" i="12"/>
  <c r="AH1068" i="12"/>
  <c r="AH1069" i="12"/>
  <c r="AH1070" i="12"/>
  <c r="AH1071" i="12"/>
  <c r="AH1072" i="12"/>
  <c r="AH1073" i="12"/>
  <c r="AH1074" i="12"/>
  <c r="AH1075" i="12"/>
  <c r="AH1076" i="12"/>
  <c r="AH1077" i="12"/>
  <c r="AH1078" i="12"/>
  <c r="AH1079" i="12"/>
  <c r="AH1080" i="12"/>
  <c r="AH1081" i="12"/>
  <c r="AH1082" i="12"/>
  <c r="AH1083" i="12"/>
  <c r="AH1084" i="12"/>
  <c r="AH1085" i="12"/>
  <c r="AH1086" i="12"/>
  <c r="AH1087" i="12"/>
  <c r="AH1088" i="12"/>
  <c r="AH1089" i="12"/>
  <c r="AH1090" i="12"/>
  <c r="AH1091" i="12"/>
  <c r="AH1092" i="12"/>
  <c r="AH1093" i="12"/>
  <c r="AH1094" i="12"/>
  <c r="AH1095" i="12"/>
  <c r="AH1096" i="12"/>
  <c r="AH1097" i="12"/>
  <c r="AH1098" i="12"/>
  <c r="AH1099" i="12"/>
  <c r="AH1100" i="12"/>
  <c r="AH1101" i="12"/>
  <c r="AH1102" i="12"/>
  <c r="AH1103" i="12"/>
  <c r="AH1104" i="12"/>
  <c r="AH1105" i="12"/>
  <c r="AH1106" i="12"/>
  <c r="AH1107" i="12"/>
  <c r="AH1108" i="12"/>
  <c r="AH1109" i="12"/>
  <c r="AH1110" i="12"/>
  <c r="AH1111" i="12"/>
  <c r="AH1112" i="12"/>
  <c r="AH1113" i="12"/>
  <c r="AH1114" i="12"/>
  <c r="AH1115" i="12"/>
  <c r="AH1116" i="12"/>
  <c r="AH1117" i="12"/>
  <c r="AH1118" i="12"/>
  <c r="AH1119" i="12"/>
  <c r="AH1120" i="12"/>
  <c r="AH1121" i="12"/>
  <c r="AH1122" i="12"/>
  <c r="AH1123" i="12"/>
  <c r="AH1124" i="12"/>
  <c r="AH1125" i="12"/>
  <c r="AH1126" i="12"/>
  <c r="AH1127" i="12"/>
  <c r="AH1128" i="12"/>
  <c r="AH1129" i="12"/>
  <c r="AH1130" i="12"/>
  <c r="AH1131" i="12"/>
  <c r="AH1132" i="12"/>
  <c r="AH1133" i="12"/>
  <c r="AH1134" i="12"/>
  <c r="AH1135" i="12"/>
  <c r="AH1136" i="12"/>
  <c r="AH1137" i="12"/>
  <c r="AH1138" i="12"/>
  <c r="AH1139" i="12"/>
  <c r="AH1140" i="12"/>
  <c r="AH1141" i="12"/>
  <c r="AH1142" i="12"/>
  <c r="AH1143" i="12"/>
  <c r="AH1144" i="12"/>
  <c r="AH1145" i="12"/>
  <c r="AH1146" i="12"/>
  <c r="AH1147" i="12"/>
  <c r="AH1148" i="12"/>
  <c r="AH1149" i="12"/>
  <c r="AH1150" i="12"/>
  <c r="AH1151" i="12"/>
  <c r="AH1152" i="12"/>
  <c r="AH1153" i="12"/>
  <c r="AH1154" i="12"/>
  <c r="AH1155" i="12"/>
  <c r="AH1156" i="12"/>
  <c r="AH1157" i="12"/>
  <c r="AH1158" i="12"/>
  <c r="AH1159" i="12"/>
  <c r="AH1160" i="12"/>
  <c r="AH1161" i="12"/>
  <c r="AH1162" i="12"/>
  <c r="AH1163" i="12"/>
  <c r="AH1164" i="12"/>
  <c r="AH1165" i="12"/>
  <c r="AH1166" i="12"/>
  <c r="AH1167" i="12"/>
  <c r="AH1168" i="12"/>
  <c r="AH1169" i="12"/>
  <c r="AH1170" i="12"/>
  <c r="AH1171" i="12"/>
  <c r="AH1172" i="12"/>
  <c r="AH1173" i="12"/>
  <c r="AH1174" i="12"/>
  <c r="AH1175" i="12"/>
  <c r="AH1176" i="12"/>
  <c r="AH1177" i="12"/>
  <c r="AH1178" i="12"/>
  <c r="AH1179" i="12"/>
  <c r="AH1180" i="12"/>
  <c r="AH1181" i="12"/>
  <c r="AH1182" i="12"/>
  <c r="AH1183" i="12"/>
  <c r="AH1184" i="12"/>
  <c r="AH1185" i="12"/>
  <c r="AH1186" i="12"/>
  <c r="AH1187" i="12"/>
  <c r="AH1188" i="12"/>
  <c r="AH1189" i="12"/>
  <c r="AH1190" i="12"/>
  <c r="AH1191" i="12"/>
  <c r="AH1192" i="12"/>
  <c r="AH1193" i="12"/>
  <c r="AH1194" i="12"/>
  <c r="AH1195" i="12"/>
  <c r="AH1196" i="12"/>
  <c r="AH1197" i="12"/>
  <c r="AH1198" i="12"/>
  <c r="AH1199" i="12"/>
  <c r="AH1200" i="12"/>
  <c r="AH1201" i="12"/>
  <c r="AH1202" i="12"/>
  <c r="AH1203" i="12"/>
  <c r="AH1204" i="12"/>
  <c r="AH1205" i="12"/>
  <c r="AH1206" i="12"/>
  <c r="AH1207" i="12"/>
  <c r="AH1208" i="12"/>
  <c r="AH1209" i="12"/>
  <c r="AH1210" i="12"/>
  <c r="AH1211" i="12"/>
  <c r="AH1212" i="12"/>
  <c r="AH1213" i="12"/>
  <c r="AH1214" i="12"/>
  <c r="AH1215" i="12"/>
  <c r="AH1216" i="12"/>
  <c r="AH1217" i="12"/>
  <c r="AH1218" i="12"/>
  <c r="AH1219" i="12"/>
  <c r="AH1220" i="12"/>
  <c r="AH1221" i="12"/>
  <c r="AH1222" i="12"/>
  <c r="AH1223" i="12"/>
  <c r="AH1224" i="12"/>
  <c r="AH1225" i="12"/>
  <c r="AH1226" i="12"/>
  <c r="AH1227" i="12"/>
  <c r="AH1228" i="12"/>
  <c r="AH1229" i="12"/>
  <c r="AH1230" i="12"/>
  <c r="AH1231" i="12"/>
  <c r="AH1232" i="12"/>
  <c r="AH1233" i="12"/>
  <c r="AH1234" i="12"/>
  <c r="AH1235" i="12"/>
  <c r="AH1236" i="12"/>
  <c r="AH1237" i="12"/>
  <c r="AH1238" i="12"/>
  <c r="AH1239" i="12"/>
  <c r="AH1240" i="12"/>
  <c r="AH1241" i="12"/>
  <c r="AH1242" i="12"/>
  <c r="AH1243" i="12"/>
  <c r="AH1244" i="12"/>
  <c r="AH1245" i="12"/>
  <c r="AH1246" i="12"/>
  <c r="AH1247" i="12"/>
  <c r="AH1248" i="12"/>
  <c r="AH1249" i="12"/>
  <c r="AH1250" i="12"/>
  <c r="AH1251" i="12"/>
  <c r="AH1252" i="12"/>
  <c r="AH1253" i="12"/>
  <c r="AH1254" i="12"/>
  <c r="AH1255" i="12"/>
  <c r="AH1256" i="12"/>
  <c r="AH1257" i="12"/>
  <c r="AH1258" i="12"/>
  <c r="AH1259" i="12"/>
  <c r="AH1260" i="12"/>
  <c r="AH1261" i="12"/>
  <c r="AH1262" i="12"/>
  <c r="AH1263" i="12"/>
  <c r="AH1264" i="12"/>
  <c r="AH1265" i="12"/>
  <c r="AH1266" i="12"/>
  <c r="AH1267" i="12"/>
  <c r="AH1268" i="12"/>
  <c r="AH1269" i="12"/>
  <c r="AH1270" i="12"/>
  <c r="AH1271" i="12"/>
  <c r="AH1272" i="12"/>
  <c r="AH1273" i="12"/>
  <c r="AH1274" i="12"/>
  <c r="AH1275" i="12"/>
  <c r="AH1276" i="12"/>
  <c r="AH1277" i="12"/>
  <c r="AH1278" i="12"/>
  <c r="AH1279" i="12"/>
  <c r="AH1280" i="12"/>
  <c r="AH1281" i="12"/>
  <c r="AH1282" i="12"/>
  <c r="AH1283" i="12"/>
  <c r="AH1284" i="12"/>
  <c r="AH1285" i="12"/>
  <c r="AH1286" i="12"/>
  <c r="AH1287" i="12"/>
  <c r="AH1288" i="12"/>
  <c r="AH1289" i="12"/>
  <c r="AH1290" i="12"/>
  <c r="AH1291" i="12"/>
  <c r="AH1292" i="12"/>
  <c r="AH1293" i="12"/>
  <c r="AH1294" i="12"/>
  <c r="AH1295" i="12"/>
  <c r="AH1296" i="12"/>
  <c r="AH1297" i="12"/>
  <c r="AH1298" i="12"/>
  <c r="AH1299" i="12"/>
  <c r="AH1300" i="12"/>
  <c r="AH1301" i="12"/>
  <c r="AH1302" i="12"/>
  <c r="AH1303" i="12"/>
  <c r="AH1304" i="12"/>
  <c r="AH1305" i="12"/>
  <c r="AH1306" i="12"/>
  <c r="AH1307" i="12"/>
  <c r="AH1308" i="12"/>
  <c r="AH1309" i="12"/>
  <c r="AH1310" i="12"/>
  <c r="AH1311" i="12"/>
  <c r="AH1312" i="12"/>
  <c r="AH1313" i="12"/>
  <c r="AH1314" i="12"/>
  <c r="AH1315" i="12"/>
  <c r="AH1316" i="12"/>
  <c r="AH1317" i="12"/>
  <c r="AH1318" i="12"/>
  <c r="AH1319" i="12"/>
  <c r="AH1320" i="12"/>
  <c r="AH1321" i="12"/>
  <c r="AH1322" i="12"/>
  <c r="AH1323" i="12"/>
  <c r="AH1324" i="12"/>
  <c r="AH1325" i="12"/>
  <c r="AH1326" i="12"/>
  <c r="AH1327" i="12"/>
  <c r="AH1328" i="12"/>
  <c r="AH1329" i="12"/>
  <c r="AH1330" i="12"/>
  <c r="AH1331" i="12"/>
  <c r="AH1332" i="12"/>
  <c r="AH1333" i="12"/>
  <c r="AH1334" i="12"/>
  <c r="AH1335" i="12"/>
  <c r="AH1336" i="12"/>
  <c r="AH1337" i="12"/>
  <c r="AH1338" i="12"/>
  <c r="AH1339" i="12"/>
  <c r="AH1340" i="12"/>
  <c r="AH1341" i="12"/>
  <c r="AH1342" i="12"/>
  <c r="AH1343" i="12"/>
  <c r="AH1344" i="12"/>
  <c r="AH1345" i="12"/>
  <c r="AH1346" i="12"/>
  <c r="AH1347" i="12"/>
  <c r="AH1348" i="12"/>
  <c r="AH1349" i="12"/>
  <c r="AH1350" i="12"/>
  <c r="AH1351" i="12"/>
  <c r="AH1352" i="12"/>
  <c r="AH1353" i="12"/>
  <c r="AH1354" i="12"/>
  <c r="AH1355" i="12"/>
  <c r="AH1356" i="12"/>
  <c r="AH1357" i="12"/>
  <c r="AH1358" i="12"/>
  <c r="AH1359" i="12"/>
  <c r="AH1360" i="12"/>
  <c r="AH1361" i="12"/>
  <c r="AH1362" i="12"/>
  <c r="AH1363" i="12"/>
  <c r="AH1364" i="12"/>
  <c r="AH1365" i="12"/>
  <c r="AH1366" i="12"/>
  <c r="AH1367" i="12"/>
  <c r="AH1368" i="12"/>
  <c r="AH1369" i="12"/>
  <c r="AH1370" i="12"/>
  <c r="AH1371" i="12"/>
  <c r="AH1372" i="12"/>
  <c r="AH1373" i="12"/>
  <c r="AH1374" i="12"/>
  <c r="AH1375" i="12"/>
  <c r="AH1376" i="12"/>
  <c r="AH1377" i="12"/>
  <c r="AH1378" i="12"/>
  <c r="AH1379" i="12"/>
  <c r="AH1380" i="12"/>
  <c r="AH1381" i="12"/>
  <c r="AH1382" i="12"/>
  <c r="AH1383" i="12"/>
  <c r="AH1384" i="12"/>
  <c r="AH1385" i="12"/>
  <c r="AH1386" i="12"/>
  <c r="AH1387" i="12"/>
  <c r="AH1388" i="12"/>
  <c r="AH1389" i="12"/>
  <c r="AH1390" i="12"/>
  <c r="AH1391" i="12"/>
  <c r="AH1392" i="12"/>
  <c r="AH1393" i="12"/>
  <c r="AH1394" i="12"/>
  <c r="AH1395" i="12"/>
  <c r="AH1396" i="12"/>
  <c r="AH1397" i="12"/>
  <c r="AH1398" i="12"/>
  <c r="AH1399" i="12"/>
  <c r="AH1400" i="12"/>
  <c r="AH1401" i="12"/>
  <c r="AH1402" i="12"/>
  <c r="AH1403" i="12"/>
  <c r="AH1404" i="12"/>
  <c r="AH1405" i="12"/>
  <c r="AH1406" i="12"/>
  <c r="AH1407" i="12"/>
  <c r="AH1408" i="12"/>
  <c r="AH1409" i="12"/>
  <c r="AH1410" i="12"/>
  <c r="AH1411" i="12"/>
  <c r="AH1412" i="12"/>
  <c r="AH1413" i="12"/>
  <c r="AH1414" i="12"/>
  <c r="AH1415" i="12"/>
  <c r="AH1416" i="12"/>
  <c r="AH1417" i="12"/>
  <c r="AH1418" i="12"/>
  <c r="AH1419" i="12"/>
  <c r="AH1420" i="12"/>
  <c r="AH1421" i="12"/>
  <c r="AH1422" i="12"/>
  <c r="AH1423" i="12"/>
  <c r="AH1424" i="12"/>
  <c r="AH1425" i="12"/>
  <c r="AH1426" i="12"/>
  <c r="AH1427" i="12"/>
  <c r="AH1428" i="12"/>
  <c r="AH1429" i="12"/>
  <c r="AH1430" i="12"/>
  <c r="AH1431" i="12"/>
  <c r="AH1432" i="12"/>
  <c r="AH1433" i="12"/>
  <c r="AH1434" i="12"/>
  <c r="AH1435" i="12"/>
  <c r="AH1436" i="12"/>
  <c r="AH1437" i="12"/>
  <c r="AH1438" i="12"/>
  <c r="AH1439" i="12"/>
  <c r="AH1440" i="12"/>
  <c r="AH1441" i="12"/>
  <c r="AH1442" i="12"/>
  <c r="AH1443" i="12"/>
  <c r="AH1444" i="12"/>
  <c r="AH1445" i="12"/>
  <c r="AH1446" i="12"/>
  <c r="AH1447" i="12"/>
  <c r="AH1448" i="12"/>
  <c r="AH1449" i="12"/>
  <c r="AH1450" i="12"/>
  <c r="AH1451" i="12"/>
  <c r="AH1452" i="12"/>
  <c r="AH1453" i="12"/>
  <c r="AH1454" i="12"/>
  <c r="AH1455" i="12"/>
  <c r="AH1456" i="12"/>
  <c r="AH1457" i="12"/>
  <c r="AH1458" i="12"/>
  <c r="AH1459" i="12"/>
  <c r="AH1460" i="12"/>
  <c r="AH1461" i="12"/>
  <c r="AH1462" i="12"/>
  <c r="AH1463" i="12"/>
  <c r="AH1464" i="12"/>
  <c r="AH1465" i="12"/>
  <c r="AH1466" i="12"/>
  <c r="AH1467" i="12"/>
  <c r="AH1468" i="12"/>
  <c r="AH1469" i="12"/>
  <c r="AH1470" i="12"/>
  <c r="AH1471" i="12"/>
  <c r="AH1472" i="12"/>
  <c r="AH1473" i="12"/>
  <c r="AH1474" i="12"/>
  <c r="AH1475" i="12"/>
  <c r="AH1476" i="12"/>
  <c r="AH1477" i="12"/>
  <c r="AH1478" i="12"/>
  <c r="AH1479" i="12"/>
  <c r="AH1480" i="12"/>
  <c r="AH1481" i="12"/>
  <c r="AH1482" i="12"/>
  <c r="AH1483" i="12"/>
  <c r="AH1484" i="12"/>
  <c r="AH1485" i="12"/>
  <c r="AH1486" i="12"/>
  <c r="AH1487" i="12"/>
  <c r="AH1488" i="12"/>
  <c r="AH1489" i="12"/>
  <c r="AH1490" i="12"/>
  <c r="AH1491" i="12"/>
  <c r="AH1492" i="12"/>
  <c r="AH1493" i="12"/>
  <c r="AH1494" i="12"/>
  <c r="AH1495" i="12"/>
  <c r="AH1496" i="12"/>
  <c r="AH1497" i="12"/>
  <c r="AH1498" i="12"/>
  <c r="AH1499" i="12"/>
  <c r="AH1500" i="12"/>
  <c r="AH1501" i="12"/>
  <c r="AH1502" i="12"/>
  <c r="AH1503" i="12"/>
  <c r="AH1504" i="12"/>
  <c r="AH1505" i="12"/>
  <c r="AH1506" i="12"/>
  <c r="AH1507" i="12"/>
  <c r="AH1508" i="12"/>
  <c r="AH1509" i="12"/>
  <c r="AH1510" i="12"/>
  <c r="AH1511" i="12"/>
  <c r="AH1512" i="12"/>
  <c r="AH1513" i="12"/>
  <c r="AH1514" i="12"/>
  <c r="AH1515" i="12"/>
  <c r="AH1516" i="12"/>
  <c r="AH1517" i="12"/>
  <c r="AH1518" i="12"/>
  <c r="AH1519" i="12"/>
  <c r="AH1520" i="12"/>
  <c r="AH1521" i="12"/>
  <c r="AH1522" i="12"/>
  <c r="AH1523" i="12"/>
  <c r="AH1524" i="12"/>
  <c r="AH1525" i="12"/>
  <c r="AH1526" i="12"/>
  <c r="AH1527" i="12"/>
  <c r="AH1528" i="12"/>
  <c r="AH1529" i="12"/>
  <c r="AH1530" i="12"/>
  <c r="AH1531" i="12"/>
  <c r="AH1532" i="12"/>
  <c r="AH1533" i="12"/>
  <c r="AH1534" i="12"/>
  <c r="AH1535" i="12"/>
  <c r="AH1536" i="12"/>
  <c r="AH1537" i="12"/>
  <c r="AH1538" i="12"/>
  <c r="AH1539" i="12"/>
  <c r="AH1540" i="12"/>
  <c r="AH1541" i="12"/>
  <c r="AH1542" i="12"/>
  <c r="AH1543" i="12"/>
  <c r="AH1544" i="12"/>
  <c r="AH1545" i="12"/>
  <c r="AH1546" i="12"/>
  <c r="AH1547" i="12"/>
  <c r="AH1548" i="12"/>
  <c r="AH1549" i="12"/>
  <c r="AH1550" i="12"/>
  <c r="AH1551" i="12"/>
  <c r="AH1552" i="12"/>
  <c r="AH1553" i="12"/>
  <c r="AH1554" i="12"/>
  <c r="AH1555" i="12"/>
  <c r="AH1556" i="12"/>
  <c r="AH1557" i="12"/>
  <c r="AH1558" i="12"/>
  <c r="AH1559" i="12"/>
  <c r="AH1560" i="12"/>
  <c r="AH1561" i="12"/>
  <c r="AH1562" i="12"/>
  <c r="AH1563" i="12"/>
  <c r="AH1564" i="12"/>
  <c r="AH1565" i="12"/>
  <c r="AH1566" i="12"/>
  <c r="AH1567" i="12"/>
  <c r="AH1568" i="12"/>
  <c r="AH1569" i="12"/>
  <c r="AH1570" i="12"/>
  <c r="AH1571" i="12"/>
  <c r="AH1572" i="12"/>
  <c r="AH1573" i="12"/>
  <c r="AH1574" i="12"/>
  <c r="AH1575" i="12"/>
  <c r="AH1576" i="12"/>
  <c r="AH1577" i="12"/>
  <c r="AH1578" i="12"/>
  <c r="AH1579" i="12"/>
  <c r="AH1580" i="12"/>
  <c r="AH1581" i="12"/>
  <c r="AH1582" i="12"/>
  <c r="AH1583" i="12"/>
  <c r="AH1584" i="12"/>
  <c r="AH1585" i="12"/>
  <c r="AH1586" i="12"/>
  <c r="AH1587" i="12"/>
  <c r="AH1588" i="12"/>
  <c r="AH1589" i="12"/>
  <c r="AH1590" i="12"/>
  <c r="AH1591" i="12"/>
  <c r="AH1592" i="12"/>
  <c r="AH1593" i="12"/>
  <c r="AH1594" i="12"/>
  <c r="AH1595" i="12"/>
  <c r="AH1596" i="12"/>
  <c r="AH1597" i="12"/>
  <c r="AH1598" i="12"/>
  <c r="AH1599" i="12"/>
  <c r="AH1600" i="12"/>
  <c r="AH1601" i="12"/>
  <c r="AH1602" i="12"/>
  <c r="AH1603" i="12"/>
  <c r="AH1604" i="12"/>
  <c r="AH1605" i="12"/>
  <c r="AH1606" i="12"/>
  <c r="AH1607" i="12"/>
  <c r="AH1608" i="12"/>
  <c r="AH1609" i="12"/>
  <c r="AH1610" i="12"/>
  <c r="AH1611" i="12"/>
  <c r="AH1612" i="12"/>
  <c r="AH1613" i="12"/>
  <c r="AH1614" i="12"/>
  <c r="AH1615" i="12"/>
  <c r="AH1616" i="12"/>
  <c r="AH1617" i="12"/>
  <c r="AH1618" i="12"/>
  <c r="AH1619" i="12"/>
  <c r="AH1620" i="12"/>
  <c r="AH1621" i="12"/>
  <c r="AH1622" i="12"/>
  <c r="AH1623" i="12"/>
  <c r="AH1624" i="12"/>
  <c r="AH1625" i="12"/>
  <c r="AH1626" i="12"/>
  <c r="AH1627" i="12"/>
  <c r="AH1628" i="12"/>
  <c r="AH1629" i="12"/>
  <c r="AH1630" i="12"/>
  <c r="AH1631" i="12"/>
  <c r="AH1632" i="12"/>
  <c r="AH1633" i="12"/>
  <c r="AH1634" i="12"/>
  <c r="AH1635" i="12"/>
  <c r="AH1636" i="12"/>
  <c r="AH1637" i="12"/>
  <c r="AH1638" i="12"/>
  <c r="AH1639" i="12"/>
  <c r="AH1640" i="12"/>
  <c r="AH1641" i="12"/>
  <c r="AH1642" i="12"/>
  <c r="AH1643" i="12"/>
  <c r="AH1644" i="12"/>
  <c r="AH1645" i="12"/>
  <c r="AH1646" i="12"/>
  <c r="AH1647" i="12"/>
  <c r="AH1648" i="12"/>
  <c r="AH1649" i="12"/>
  <c r="AH1650" i="12"/>
  <c r="AH1651" i="12"/>
  <c r="AH1652" i="12"/>
  <c r="AH1653" i="12"/>
  <c r="AH1654" i="12"/>
  <c r="AH1655" i="12"/>
  <c r="AH1656" i="12"/>
  <c r="AH1657" i="12"/>
  <c r="AH1658" i="12"/>
  <c r="AH1659" i="12"/>
  <c r="AH1660" i="12"/>
  <c r="AH1661" i="12"/>
  <c r="AH1662" i="12"/>
  <c r="AH1663" i="12"/>
  <c r="AH1664" i="12"/>
  <c r="AH1665" i="12"/>
  <c r="AH1666" i="12"/>
  <c r="AH1667" i="12"/>
  <c r="AH1668" i="12"/>
  <c r="AH1669" i="12"/>
  <c r="AH1670" i="12"/>
  <c r="AH1671" i="12"/>
  <c r="AH1672" i="12"/>
  <c r="AH1673" i="12"/>
  <c r="AH1674" i="12"/>
  <c r="AH1675" i="12"/>
  <c r="AH1676" i="12"/>
  <c r="AH1677" i="12"/>
  <c r="AH1678" i="12"/>
  <c r="AH1679" i="12"/>
  <c r="AH1680" i="12"/>
  <c r="AH1681" i="12"/>
  <c r="AH1682" i="12"/>
  <c r="AH1683" i="12"/>
  <c r="AH1684" i="12"/>
  <c r="AH1685" i="12"/>
  <c r="AH1686" i="12"/>
  <c r="AH1687" i="12"/>
  <c r="AH1688" i="12"/>
  <c r="AH1689" i="12"/>
  <c r="AH1690" i="12"/>
  <c r="AH1691" i="12"/>
  <c r="AH1692" i="12"/>
  <c r="AH1693" i="12"/>
  <c r="AH1694" i="12"/>
  <c r="AH1695" i="12"/>
  <c r="AH1696" i="12"/>
  <c r="AH1697" i="12"/>
  <c r="AH1698" i="12"/>
  <c r="AH1699" i="12"/>
  <c r="AH1700" i="12"/>
  <c r="AH1701" i="12"/>
  <c r="AH1702" i="12"/>
  <c r="AH1703" i="12"/>
  <c r="AH1704" i="12"/>
  <c r="AH1705" i="12"/>
  <c r="AH1706" i="12"/>
  <c r="AH1707" i="12"/>
  <c r="AH1708" i="12"/>
  <c r="AH1709" i="12"/>
  <c r="AH1710" i="12"/>
  <c r="AH1711" i="12"/>
  <c r="AH1712" i="12"/>
  <c r="AH1713" i="12"/>
  <c r="AH1714" i="12"/>
  <c r="AH1715" i="12"/>
  <c r="AH1716" i="12"/>
  <c r="AH1717" i="12"/>
  <c r="AH1718" i="12"/>
  <c r="AH1719" i="12"/>
  <c r="AH1720" i="12"/>
  <c r="AH1721" i="12"/>
  <c r="AH1722" i="12"/>
  <c r="AH1723" i="12"/>
  <c r="AH1724" i="12"/>
  <c r="AH1725" i="12"/>
  <c r="AH1726" i="12"/>
  <c r="AH1727" i="12"/>
  <c r="AH1728" i="12"/>
  <c r="AH1729" i="12"/>
  <c r="AH1730" i="12"/>
  <c r="AH1731" i="12"/>
  <c r="AH1732" i="12"/>
  <c r="AH1733" i="12"/>
  <c r="AH1734" i="12"/>
  <c r="AH1735" i="12"/>
  <c r="AH1736" i="12"/>
  <c r="AH1737" i="12"/>
  <c r="AH1738" i="12"/>
  <c r="AH1739" i="12"/>
  <c r="AH1740" i="12"/>
  <c r="AH1741" i="12"/>
  <c r="AH1742" i="12"/>
  <c r="AH1743" i="12"/>
  <c r="AH1744" i="12"/>
  <c r="AH1745" i="12"/>
  <c r="AH1746" i="12"/>
  <c r="AH1747" i="12"/>
  <c r="AH1748" i="12"/>
  <c r="AH1749" i="12"/>
  <c r="AH1750" i="12"/>
  <c r="AH1751" i="12"/>
  <c r="AH1752" i="12"/>
  <c r="AH1753" i="12"/>
  <c r="AH1754" i="12"/>
  <c r="AH1755" i="12"/>
  <c r="AH1756" i="12"/>
  <c r="AH1757" i="12"/>
  <c r="AH1758" i="12"/>
  <c r="AH1759" i="12"/>
  <c r="AH1760" i="12"/>
  <c r="AH1761" i="12"/>
  <c r="AH1762" i="12"/>
  <c r="AH1763" i="12"/>
  <c r="AH1764" i="12"/>
  <c r="AH1765" i="12"/>
  <c r="AH1766" i="12"/>
  <c r="AH1767" i="12"/>
  <c r="AH1768" i="12"/>
  <c r="AH1769" i="12"/>
  <c r="AH1770" i="12"/>
  <c r="AH1771" i="12"/>
  <c r="AH1772" i="12"/>
  <c r="AH1773" i="12"/>
  <c r="AH1774" i="12"/>
  <c r="AH1775" i="12"/>
  <c r="AH1776" i="12"/>
  <c r="AH1777" i="12"/>
  <c r="AH1778" i="12"/>
  <c r="AH1779" i="12"/>
  <c r="AH1780" i="12"/>
  <c r="AH1781" i="12"/>
  <c r="AH1782" i="12"/>
  <c r="AH1783" i="12"/>
  <c r="AH1784" i="12"/>
  <c r="AH1785" i="12"/>
  <c r="AH1786" i="12"/>
  <c r="AH1787" i="12"/>
  <c r="AH1788" i="12"/>
  <c r="AH1789" i="12"/>
  <c r="AH1790" i="12"/>
  <c r="AH1791" i="12"/>
  <c r="AH1792" i="12"/>
  <c r="AH1793" i="12"/>
  <c r="AH1794" i="12"/>
  <c r="AH1795" i="12"/>
  <c r="AH1796" i="12"/>
  <c r="AH1797" i="12"/>
  <c r="AH1798" i="12"/>
  <c r="AH1799" i="12"/>
  <c r="AH1800" i="12"/>
  <c r="AH1801" i="12"/>
  <c r="AH1802" i="12"/>
  <c r="AH1803" i="12"/>
  <c r="AH1804" i="12"/>
  <c r="AH1805" i="12"/>
  <c r="AH1806" i="12"/>
  <c r="AH1807" i="12"/>
  <c r="AH1808" i="12"/>
  <c r="AH1809" i="12"/>
  <c r="AH1810" i="12"/>
  <c r="AH1811" i="12"/>
  <c r="AH1812" i="12"/>
  <c r="AH1813" i="12"/>
  <c r="AH1814" i="12"/>
  <c r="AH1815" i="12"/>
  <c r="AH1816" i="12"/>
  <c r="AH1817" i="12"/>
  <c r="AH1818" i="12"/>
  <c r="AH1819" i="12"/>
  <c r="AH1820" i="12"/>
  <c r="AH1821" i="12"/>
  <c r="AH1822" i="12"/>
  <c r="AH1823" i="12"/>
  <c r="AH1824" i="12"/>
  <c r="AH1825" i="12"/>
  <c r="AH1826" i="12"/>
  <c r="AH1827" i="12"/>
  <c r="AH1828" i="12"/>
  <c r="AH1829" i="12"/>
  <c r="AH1830" i="12"/>
  <c r="AH1831" i="12"/>
  <c r="AH1832" i="12"/>
  <c r="AH1833" i="12"/>
  <c r="AH1834" i="12"/>
  <c r="AH1835" i="12"/>
  <c r="AH1836" i="12"/>
  <c r="AH1837" i="12"/>
  <c r="AH1838" i="12"/>
  <c r="AH1839" i="12"/>
  <c r="AH1840" i="12"/>
  <c r="AH1841" i="12"/>
  <c r="AH1842" i="12"/>
  <c r="AH1843" i="12"/>
  <c r="AH1844" i="12"/>
  <c r="AH1845" i="12"/>
  <c r="AH1846" i="12"/>
  <c r="AH1847" i="12"/>
  <c r="AH1848" i="12"/>
  <c r="AH1849" i="12"/>
  <c r="AH1850" i="12"/>
  <c r="AH1851" i="12"/>
  <c r="AH1852" i="12"/>
  <c r="AH1853" i="12"/>
  <c r="AH1854" i="12"/>
  <c r="AH1855" i="12"/>
  <c r="AH1856" i="12"/>
  <c r="AH1857" i="12"/>
  <c r="AH1858" i="12"/>
  <c r="AH1859" i="12"/>
  <c r="AH1860" i="12"/>
  <c r="AH1861" i="12"/>
  <c r="AH1862" i="12"/>
  <c r="AH1863" i="12"/>
  <c r="AH1864" i="12"/>
  <c r="AH1865" i="12"/>
  <c r="AH1866" i="12"/>
  <c r="AH1867" i="12"/>
  <c r="AH1868" i="12"/>
  <c r="AH1869" i="12"/>
  <c r="AH1870" i="12"/>
  <c r="AH1871" i="12"/>
  <c r="AH1872" i="12"/>
  <c r="AH1873" i="12"/>
  <c r="AH1874" i="12"/>
  <c r="AH1875" i="12"/>
  <c r="AH1876" i="12"/>
  <c r="AH1877" i="12"/>
  <c r="AH1878" i="12"/>
  <c r="AH1879" i="12"/>
  <c r="AH1880" i="12"/>
  <c r="AH1881" i="12"/>
  <c r="AH1882" i="12"/>
  <c r="AH1883" i="12"/>
  <c r="AH1884" i="12"/>
  <c r="AH1885" i="12"/>
  <c r="AH1886" i="12"/>
  <c r="AH1887" i="12"/>
  <c r="AH1888" i="12"/>
  <c r="AH1889" i="12"/>
  <c r="AH1890" i="12"/>
  <c r="AH1891" i="12"/>
  <c r="AH1892" i="12"/>
  <c r="AH1893" i="12"/>
  <c r="AH1894" i="12"/>
  <c r="AH1895" i="12"/>
  <c r="AH1896" i="12"/>
  <c r="AH1897" i="12"/>
  <c r="AH1898" i="12"/>
  <c r="AH1899" i="12"/>
  <c r="AH1900" i="12"/>
  <c r="AH1901" i="12"/>
  <c r="AH1902" i="12"/>
  <c r="AH1903" i="12"/>
  <c r="AH1904" i="12"/>
  <c r="AH1905" i="12"/>
  <c r="AH1906" i="12"/>
  <c r="AH1907" i="12"/>
  <c r="AH1908" i="12"/>
  <c r="AH1909" i="12"/>
  <c r="AH1910" i="12"/>
  <c r="AH1911" i="12"/>
  <c r="AH1912" i="12"/>
  <c r="AH1913" i="12"/>
  <c r="AH1914" i="12"/>
  <c r="AH1915" i="12"/>
  <c r="AH1916" i="12"/>
  <c r="AH1917" i="12"/>
  <c r="AH1918" i="12"/>
  <c r="AH1919" i="12"/>
  <c r="AH1920" i="12"/>
  <c r="AH1921" i="12"/>
  <c r="AH1922" i="12"/>
  <c r="AH1923" i="12"/>
  <c r="AH1924" i="12"/>
  <c r="AH1925" i="12"/>
  <c r="AH1926" i="12"/>
  <c r="AH1927" i="12"/>
  <c r="AH1928" i="12"/>
  <c r="AH1929" i="12"/>
  <c r="AH1930" i="12"/>
  <c r="AH1931" i="12"/>
  <c r="AH1932" i="12"/>
  <c r="AH1933" i="12"/>
  <c r="AH1934" i="12"/>
  <c r="AH1935" i="12"/>
  <c r="AH1936" i="12"/>
  <c r="AH1937" i="12"/>
  <c r="AH1938" i="12"/>
  <c r="AH1939" i="12"/>
  <c r="AH1940" i="12"/>
  <c r="AH1941" i="12"/>
  <c r="AH1942" i="12"/>
  <c r="AH1943" i="12"/>
  <c r="AH1944" i="12"/>
  <c r="AH1945" i="12"/>
  <c r="AH1946" i="12"/>
  <c r="AH1947" i="12"/>
  <c r="AH1948" i="12"/>
  <c r="AH1949" i="12"/>
  <c r="AH1950" i="12"/>
  <c r="AH1951" i="12"/>
  <c r="AH1952" i="12"/>
  <c r="AH1953" i="12"/>
  <c r="AH1954" i="12"/>
  <c r="AH1955" i="12"/>
  <c r="AH1956" i="12"/>
  <c r="AH1957" i="12"/>
  <c r="AH1958" i="12"/>
  <c r="AH1959" i="12"/>
  <c r="AH1960" i="12"/>
  <c r="AH1961" i="12"/>
  <c r="AH1962" i="12"/>
  <c r="AH1963" i="12"/>
  <c r="AH1964" i="12"/>
  <c r="AH1965" i="12"/>
  <c r="AH1966" i="12"/>
  <c r="AH1967" i="12"/>
  <c r="AH1968" i="12"/>
  <c r="AH1969" i="12"/>
  <c r="AH1970" i="12"/>
  <c r="AH1971" i="12"/>
  <c r="AH1972" i="12"/>
  <c r="AH1973" i="12"/>
  <c r="AH1974" i="12"/>
  <c r="AH1975" i="12"/>
  <c r="AH1976" i="12"/>
  <c r="AH1977" i="12"/>
  <c r="AH1978" i="12"/>
  <c r="AH1979" i="12"/>
  <c r="AH1980" i="12"/>
  <c r="AH1981" i="12"/>
  <c r="AH1982" i="12"/>
  <c r="AH1983" i="12"/>
  <c r="AH1984" i="12"/>
  <c r="AH1985" i="12"/>
  <c r="AH1986" i="12"/>
  <c r="AH1987" i="12"/>
  <c r="AH1988" i="12"/>
  <c r="AH1989" i="12"/>
  <c r="AH1990" i="12"/>
  <c r="AH1991" i="12"/>
  <c r="AH1992" i="12"/>
  <c r="AH1993" i="12"/>
  <c r="AH1994" i="12"/>
  <c r="AH1995" i="12"/>
  <c r="AH1996" i="12"/>
  <c r="AH1997" i="12"/>
  <c r="AH1998" i="12"/>
  <c r="AH1999" i="12"/>
  <c r="AH2000" i="12"/>
  <c r="AH2001" i="12"/>
  <c r="AH2002" i="12"/>
  <c r="AH2003" i="12"/>
  <c r="AH2004" i="12"/>
  <c r="AH2005" i="12"/>
  <c r="AH2006" i="12"/>
  <c r="AH2007" i="12"/>
  <c r="AH2008" i="12"/>
  <c r="AH2009" i="12"/>
  <c r="AH2010" i="12"/>
  <c r="AH2011" i="12"/>
  <c r="AH2012" i="12"/>
  <c r="AH2013" i="12"/>
  <c r="AH2014" i="12"/>
  <c r="AH2015" i="12"/>
  <c r="AH2016" i="12"/>
  <c r="AH2017" i="12"/>
  <c r="AH2018" i="12"/>
  <c r="AH2019" i="12"/>
  <c r="AH2020" i="12"/>
  <c r="AH2021" i="12"/>
  <c r="AH2022" i="12"/>
  <c r="AH2023" i="12"/>
  <c r="AH2024" i="12"/>
  <c r="AH2025" i="12"/>
  <c r="AH2026" i="12"/>
  <c r="AH2027" i="12"/>
  <c r="AH2028" i="12"/>
  <c r="AH2029" i="12"/>
  <c r="AH2030" i="12"/>
  <c r="AH2031" i="12"/>
  <c r="AH2032" i="12"/>
  <c r="AH2033" i="12"/>
  <c r="AH2034" i="12"/>
  <c r="AH2035" i="12"/>
  <c r="AH2036" i="12"/>
  <c r="AH2037" i="12"/>
  <c r="AH2038" i="12"/>
  <c r="AH2039" i="12"/>
  <c r="AH2040" i="12"/>
  <c r="AH2041" i="12"/>
  <c r="AH2042" i="12"/>
  <c r="AH2043" i="12"/>
  <c r="AH2044" i="12"/>
  <c r="AH2045" i="12"/>
  <c r="AH2046" i="12"/>
  <c r="AH2047" i="12"/>
  <c r="AH2048" i="12"/>
  <c r="AH2049" i="12"/>
  <c r="AH2050" i="12"/>
  <c r="AH2051" i="12"/>
  <c r="AH2052" i="12"/>
  <c r="AH2053" i="12"/>
  <c r="AH2054" i="12"/>
  <c r="AH2055" i="12"/>
  <c r="AH2056" i="12"/>
  <c r="AH2057" i="12"/>
  <c r="AH2058" i="12"/>
  <c r="AH2059" i="12"/>
  <c r="AH2060" i="12"/>
  <c r="AH2061" i="12"/>
  <c r="AH2062" i="12"/>
  <c r="AH2063" i="12"/>
  <c r="AH2064" i="12"/>
  <c r="AH2065" i="12"/>
  <c r="AH2066" i="12"/>
  <c r="AH2067" i="12"/>
  <c r="AH2068" i="12"/>
  <c r="AH2069" i="12"/>
  <c r="AH2070" i="12"/>
  <c r="AH2071" i="12"/>
  <c r="AH2072" i="12"/>
  <c r="AH2073" i="12"/>
  <c r="AH2074" i="12"/>
  <c r="AH2075" i="12"/>
  <c r="AH2076" i="12"/>
  <c r="AH2077" i="12"/>
  <c r="AH2078" i="12"/>
  <c r="AH2079" i="12"/>
  <c r="AH2080" i="12"/>
  <c r="AH2081" i="12"/>
  <c r="AH2082" i="12"/>
  <c r="AH2083" i="12"/>
  <c r="AH2084" i="12"/>
  <c r="AH2085" i="12"/>
  <c r="AH2086" i="12"/>
  <c r="AH2087" i="12"/>
  <c r="AH2088" i="12"/>
  <c r="AH2089" i="12"/>
  <c r="AH2090" i="12"/>
  <c r="AH2091" i="12"/>
  <c r="AH2092" i="12"/>
  <c r="AH2093" i="12"/>
  <c r="AH2094" i="12"/>
  <c r="AH2095" i="12"/>
  <c r="AH2096" i="12"/>
  <c r="AH2097" i="12"/>
  <c r="AH2098" i="12"/>
  <c r="AH2099" i="12"/>
  <c r="AH2100" i="12"/>
  <c r="AH2101" i="12"/>
  <c r="AH2102" i="12"/>
  <c r="AH2103" i="12"/>
  <c r="AH2104" i="12"/>
  <c r="AH2105" i="12"/>
  <c r="AH2106" i="12"/>
  <c r="AH2107" i="12"/>
  <c r="AH2108" i="12"/>
  <c r="AH2109" i="12"/>
  <c r="AH2110" i="12"/>
  <c r="AH2111" i="12"/>
  <c r="AH2112" i="12"/>
  <c r="AH2113" i="12"/>
  <c r="AH2114" i="12"/>
  <c r="AH2115" i="12"/>
  <c r="AH2116" i="12"/>
  <c r="AH2117" i="12"/>
  <c r="AH2118" i="12"/>
  <c r="AH2119" i="12"/>
  <c r="AH2120" i="12"/>
  <c r="AH2121" i="12"/>
  <c r="AH2122" i="12"/>
  <c r="AH2123" i="12"/>
  <c r="AH2124" i="12"/>
  <c r="AH2125" i="12"/>
  <c r="AH2126" i="12"/>
  <c r="AH2127" i="12"/>
  <c r="AH2128" i="12"/>
  <c r="AH2129" i="12"/>
  <c r="AH2130" i="12"/>
  <c r="AH2131" i="12"/>
  <c r="AH2132" i="12"/>
  <c r="AH2133" i="12"/>
  <c r="AH2134" i="12"/>
  <c r="AH2135" i="12"/>
  <c r="AH2136" i="12"/>
  <c r="AH2137" i="12"/>
  <c r="AH2138" i="12"/>
  <c r="AH2139" i="12"/>
  <c r="AH2140" i="12"/>
  <c r="AH2141" i="12"/>
  <c r="AH2142" i="12"/>
  <c r="AH2143" i="12"/>
  <c r="AH2144" i="12"/>
  <c r="AH2145" i="12"/>
  <c r="AH2146" i="12"/>
  <c r="AH2147" i="12"/>
  <c r="AH2148" i="12"/>
  <c r="AH2149" i="12"/>
  <c r="AH2150" i="12"/>
  <c r="AH2151" i="12"/>
  <c r="AH2152" i="12"/>
  <c r="AH2153" i="12"/>
  <c r="AH2154" i="12"/>
  <c r="AH2155" i="12"/>
  <c r="AH2156" i="12"/>
  <c r="AH2157" i="12"/>
  <c r="AH2158" i="12"/>
  <c r="AH2159" i="12"/>
  <c r="AH2160" i="12"/>
  <c r="AH2161" i="12"/>
  <c r="AH2162" i="12"/>
  <c r="AH2163" i="12"/>
  <c r="AH2164" i="12"/>
  <c r="AH2165" i="12"/>
  <c r="AH2166" i="12"/>
  <c r="AH2167" i="12"/>
  <c r="AH2168" i="12"/>
  <c r="AH2169" i="12"/>
  <c r="AH2170" i="12"/>
  <c r="AH2171" i="12"/>
  <c r="AH2172" i="12"/>
  <c r="AH2173" i="12"/>
  <c r="AH2174" i="12"/>
  <c r="AH2175" i="12"/>
  <c r="AH2176" i="12"/>
  <c r="AH2177" i="12"/>
  <c r="AH2178" i="12"/>
  <c r="AH2179" i="12"/>
  <c r="AH2180" i="12"/>
  <c r="AH2181" i="12"/>
  <c r="AH2182" i="12"/>
  <c r="AH2183" i="12"/>
  <c r="AH2184" i="12"/>
  <c r="AH2185" i="12"/>
  <c r="AH2186" i="12"/>
  <c r="AH2187" i="12"/>
  <c r="AH2188" i="12"/>
  <c r="AH2189" i="12"/>
  <c r="AH2190" i="12"/>
  <c r="AH2191" i="12"/>
  <c r="AH2192" i="12"/>
  <c r="AH2193" i="12"/>
  <c r="AH2194" i="12"/>
  <c r="AH2195" i="12"/>
  <c r="AH2196" i="12"/>
  <c r="AH2197" i="12"/>
  <c r="AH2198" i="12"/>
  <c r="AH2199" i="12"/>
  <c r="AH2200" i="12"/>
  <c r="AH2201" i="12"/>
  <c r="AH2202" i="12"/>
  <c r="AH2203" i="12"/>
  <c r="AH2204" i="12"/>
  <c r="AH2205" i="12"/>
  <c r="AH2206" i="12"/>
  <c r="AH2207" i="12"/>
  <c r="AH2208" i="12"/>
  <c r="AH2209" i="12"/>
  <c r="AH2210" i="12"/>
  <c r="AH2211" i="12"/>
  <c r="AH2212" i="12"/>
  <c r="AH2213" i="12"/>
  <c r="AH2214" i="12"/>
  <c r="AH2215" i="12"/>
  <c r="AH2216" i="12"/>
  <c r="AH2217" i="12"/>
  <c r="AH2218" i="12"/>
  <c r="AH2219" i="12"/>
  <c r="AH2220" i="12"/>
  <c r="AH2221" i="12"/>
  <c r="AH2222" i="12"/>
  <c r="AH2223" i="12"/>
  <c r="AH2224" i="12"/>
  <c r="AH2225" i="12"/>
  <c r="AH2226" i="12"/>
  <c r="AH2227" i="12"/>
  <c r="AH2228" i="12"/>
  <c r="AH2229" i="12"/>
  <c r="AH2230" i="12"/>
  <c r="AH2231" i="12"/>
  <c r="AH2232" i="12"/>
  <c r="AH2233" i="12"/>
  <c r="AH2234" i="12"/>
  <c r="AH2235" i="12"/>
  <c r="AH2236" i="12"/>
  <c r="AH2237" i="12"/>
  <c r="AH2238" i="12"/>
  <c r="AH2239" i="12"/>
  <c r="AH2240" i="12"/>
  <c r="AH2241" i="12"/>
  <c r="AH2242" i="12"/>
  <c r="AH2243" i="12"/>
  <c r="AH2244" i="12"/>
  <c r="AH2245" i="12"/>
  <c r="AH2246" i="12"/>
  <c r="AH2247" i="12"/>
  <c r="AH2248" i="12"/>
  <c r="AH2249" i="12"/>
  <c r="AH2250" i="12"/>
  <c r="AH2251" i="12"/>
  <c r="AH2252" i="12"/>
  <c r="AH2253" i="12"/>
  <c r="AH2254" i="12"/>
  <c r="AH2255" i="12"/>
  <c r="AH2256" i="12"/>
  <c r="AH2257" i="12"/>
  <c r="AH2258" i="12"/>
  <c r="AH2259" i="12"/>
  <c r="AH2260" i="12"/>
  <c r="AH2261" i="12"/>
  <c r="AH2262" i="12"/>
  <c r="AH2263" i="12"/>
  <c r="AH2264" i="12"/>
  <c r="AH2265" i="12"/>
  <c r="AH2266" i="12"/>
  <c r="AH2267" i="12"/>
  <c r="AH2268" i="12"/>
  <c r="AH2269" i="12"/>
  <c r="AH2270" i="12"/>
  <c r="AH2271" i="12"/>
  <c r="AH2272" i="12"/>
  <c r="AH2273" i="12"/>
  <c r="AH2274" i="12"/>
  <c r="AH2275" i="12"/>
  <c r="AH2276" i="12"/>
  <c r="AH2277" i="12"/>
  <c r="AH2278" i="12"/>
  <c r="AH2279" i="12"/>
  <c r="AH2280" i="12"/>
  <c r="AH2281" i="12"/>
  <c r="AH2282" i="12"/>
  <c r="AH2283" i="12"/>
  <c r="AH2284" i="12"/>
  <c r="AH2285" i="12"/>
  <c r="AH2286" i="12"/>
  <c r="AH2287" i="12"/>
  <c r="AH2288" i="12"/>
  <c r="AH2289" i="12"/>
  <c r="AH2290" i="12"/>
  <c r="AH2291" i="12"/>
  <c r="AH2292" i="12"/>
  <c r="AH2293" i="12"/>
  <c r="AH2294" i="12"/>
  <c r="AH2295" i="12"/>
  <c r="AH2296" i="12"/>
  <c r="AH2297" i="12"/>
  <c r="AH2298" i="12"/>
  <c r="AH2299" i="12"/>
  <c r="AH2300" i="12"/>
  <c r="AH2301" i="12"/>
  <c r="AH2302" i="12"/>
  <c r="AH2303" i="12"/>
  <c r="AH2304" i="12"/>
  <c r="AH2305" i="12"/>
  <c r="AH2306" i="12"/>
  <c r="AH2307" i="12"/>
  <c r="AH2308" i="12"/>
  <c r="AH2309" i="12"/>
  <c r="AH2310" i="12"/>
  <c r="AH2311" i="12"/>
  <c r="AH2312" i="12"/>
  <c r="AH2313" i="12"/>
  <c r="AH2314" i="12"/>
  <c r="AH2315" i="12"/>
  <c r="AH2316" i="12"/>
  <c r="AH2317" i="12"/>
  <c r="AH2318" i="12"/>
  <c r="AH2319" i="12"/>
  <c r="AH2320" i="12"/>
  <c r="AH2321" i="12"/>
  <c r="AH2322" i="12"/>
  <c r="AH2323" i="12"/>
  <c r="AH2324" i="12"/>
  <c r="AH2325" i="12"/>
  <c r="AH2326" i="12"/>
  <c r="AH2327" i="12"/>
  <c r="AH2328" i="12"/>
  <c r="AH2329" i="12"/>
  <c r="AH2330" i="12"/>
  <c r="AH2331" i="12"/>
  <c r="AH2332" i="12"/>
  <c r="AH2333" i="12"/>
  <c r="AH2334" i="12"/>
  <c r="AH2335" i="12"/>
  <c r="AH2336" i="12"/>
  <c r="AH2337" i="12"/>
  <c r="AH2338" i="12"/>
  <c r="AH2339" i="12"/>
  <c r="AH2340" i="12"/>
  <c r="AH2341" i="12"/>
  <c r="AH2342" i="12"/>
  <c r="AH2343" i="12"/>
  <c r="AH2344" i="12"/>
  <c r="AH2345" i="12"/>
  <c r="AH2346" i="12"/>
  <c r="AH2347" i="12"/>
  <c r="AH2348" i="12"/>
  <c r="AH2349" i="12"/>
  <c r="AH2350" i="12"/>
  <c r="AH2351" i="12"/>
  <c r="AH2352" i="12"/>
  <c r="AH2353" i="12"/>
  <c r="AH2354" i="12"/>
  <c r="AH2355" i="12"/>
  <c r="AH2356" i="12"/>
  <c r="AH2357" i="12"/>
  <c r="AH2358" i="12"/>
  <c r="AH2359" i="12"/>
  <c r="AH2360" i="12"/>
  <c r="AH2361" i="12"/>
  <c r="AH2362" i="12"/>
  <c r="AH2363" i="12"/>
  <c r="AH2364" i="12"/>
  <c r="AH2365" i="12"/>
  <c r="AH2366" i="12"/>
  <c r="AH2367" i="12"/>
  <c r="AH2368" i="12"/>
  <c r="AH2369" i="12"/>
  <c r="AH2370" i="12"/>
  <c r="AH2371" i="12"/>
  <c r="AH2372" i="12"/>
  <c r="AH2373" i="12"/>
  <c r="AH2374" i="12"/>
  <c r="AH2375" i="12"/>
  <c r="AH2376" i="12"/>
  <c r="AH2377" i="12"/>
  <c r="AH2378" i="12"/>
  <c r="AH2379" i="12"/>
  <c r="AH2380" i="12"/>
  <c r="AH2381" i="12"/>
  <c r="AH2382" i="12"/>
  <c r="AH2383" i="12"/>
  <c r="AH2384" i="12"/>
  <c r="AH2385" i="12"/>
  <c r="AH2386" i="12"/>
  <c r="AH2387" i="12"/>
  <c r="AH2388" i="12"/>
  <c r="AH2389" i="12"/>
  <c r="AH2390" i="12"/>
  <c r="AH2391" i="12"/>
  <c r="AH2392" i="12"/>
  <c r="AH2393" i="12"/>
  <c r="AH2394" i="12"/>
  <c r="AH2395" i="12"/>
  <c r="AH2396" i="12"/>
  <c r="AH2397" i="12"/>
  <c r="AH2398" i="12"/>
  <c r="AH2399" i="12"/>
  <c r="AH2400" i="12"/>
  <c r="AH2401" i="12"/>
  <c r="AH2402" i="12"/>
  <c r="AH2403" i="12"/>
  <c r="AH2404" i="12"/>
  <c r="AH2405" i="12"/>
  <c r="AH2406" i="12"/>
  <c r="AH2407" i="12"/>
  <c r="AH2408" i="12"/>
  <c r="AH2409" i="12"/>
  <c r="AH2410" i="12"/>
  <c r="AH2411" i="12"/>
  <c r="AH2412" i="12"/>
  <c r="AH2413" i="12"/>
  <c r="AH2414" i="12"/>
  <c r="AH2415" i="12"/>
  <c r="AH2416" i="12"/>
  <c r="AH2417" i="12"/>
  <c r="AH2418" i="12"/>
  <c r="AH2419" i="12"/>
  <c r="AH2420" i="12"/>
  <c r="AH2421" i="12"/>
  <c r="AH2422" i="12"/>
  <c r="AH2423" i="12"/>
  <c r="AH2424" i="12"/>
  <c r="AH2425" i="12"/>
  <c r="AH2426" i="12"/>
  <c r="AH2427" i="12"/>
  <c r="AH2428" i="12"/>
  <c r="AH2429" i="12"/>
  <c r="AH2430" i="12"/>
  <c r="AH2431" i="12"/>
  <c r="AH2432" i="12"/>
  <c r="AH2433" i="12"/>
  <c r="AH2434" i="12"/>
  <c r="AH2435" i="12"/>
  <c r="AH2436" i="12"/>
  <c r="AH2437" i="12"/>
  <c r="AH2438" i="12"/>
  <c r="AH2439" i="12"/>
  <c r="AH2440" i="12"/>
  <c r="AH2441" i="12"/>
  <c r="AH2442" i="12"/>
  <c r="AH2443" i="12"/>
  <c r="AH2444" i="12"/>
  <c r="AH2445" i="12"/>
  <c r="AH2446" i="12"/>
  <c r="AH2447" i="12"/>
  <c r="AH2448" i="12"/>
  <c r="AH2449" i="12"/>
  <c r="AH2450" i="12"/>
  <c r="AH2451" i="12"/>
  <c r="AH2452" i="12"/>
  <c r="AH2453" i="12"/>
  <c r="AH2454" i="12"/>
  <c r="AH2455" i="12"/>
  <c r="AH2456" i="12"/>
  <c r="AH2457" i="12"/>
  <c r="AH2458" i="12"/>
  <c r="AH2459" i="12"/>
  <c r="AH2460" i="12"/>
  <c r="AH2461" i="12"/>
  <c r="AH2462" i="12"/>
  <c r="AH2463" i="12"/>
  <c r="AH2464" i="12"/>
  <c r="AH2465" i="12"/>
  <c r="AH2466" i="12"/>
  <c r="AH2467" i="12"/>
  <c r="AH2468" i="12"/>
  <c r="AH2469" i="12"/>
  <c r="AH2470" i="12"/>
  <c r="AH2471" i="12"/>
  <c r="AH2472" i="12"/>
  <c r="AH2473" i="12"/>
  <c r="AH2474" i="12"/>
  <c r="AH2475" i="12"/>
  <c r="AH2476" i="12"/>
  <c r="AH2477" i="12"/>
  <c r="AH2478" i="12"/>
  <c r="AH2479" i="12"/>
  <c r="AH2480" i="12"/>
  <c r="AH2481" i="12"/>
  <c r="AH2482" i="12"/>
  <c r="AH2483" i="12"/>
  <c r="AH2484" i="12"/>
  <c r="AH2485" i="12"/>
  <c r="AH2486" i="12"/>
  <c r="AH2487" i="12"/>
  <c r="AH2488" i="12"/>
  <c r="AH2489" i="12"/>
  <c r="AH2490" i="12"/>
  <c r="AH2491" i="12"/>
  <c r="AH2492" i="12"/>
  <c r="AH2493" i="12"/>
  <c r="AH2494" i="12"/>
  <c r="AH2495" i="12"/>
  <c r="AH2496" i="12"/>
  <c r="AH2497" i="12"/>
  <c r="AH2498" i="12"/>
  <c r="AH2499" i="12"/>
  <c r="AH2500" i="12"/>
  <c r="AH2501" i="12"/>
  <c r="AH2502" i="12"/>
  <c r="AH2503" i="12"/>
  <c r="AH2504" i="12"/>
  <c r="AH2505" i="12"/>
  <c r="AH2506" i="12"/>
  <c r="AH2507" i="12"/>
  <c r="AH2508" i="12"/>
  <c r="AH2509" i="12"/>
  <c r="AH2510" i="12"/>
  <c r="AH2511" i="12"/>
  <c r="AH2512" i="12"/>
  <c r="AH2513" i="12"/>
  <c r="AH2514" i="12"/>
  <c r="AH2515" i="12"/>
  <c r="AH2516" i="12"/>
  <c r="AH2517" i="12"/>
  <c r="AH2518" i="12"/>
  <c r="AH2519" i="12"/>
  <c r="AH2520" i="12"/>
  <c r="AH2521" i="12"/>
  <c r="AH2522" i="12"/>
  <c r="AH2523" i="12"/>
  <c r="AH2524" i="12"/>
  <c r="AH2525" i="12"/>
  <c r="AH2526" i="12"/>
  <c r="AH2527" i="12"/>
  <c r="AH2528" i="12"/>
  <c r="AH2529" i="12"/>
  <c r="AH2530" i="12"/>
  <c r="AH2531" i="12"/>
  <c r="AH2532" i="12"/>
  <c r="AH2533" i="12"/>
  <c r="AH2534" i="12"/>
  <c r="AH2535" i="12"/>
  <c r="AH2536" i="12"/>
  <c r="AH2537" i="12"/>
  <c r="AH2538" i="12"/>
  <c r="AH2539" i="12"/>
  <c r="AH2540" i="12"/>
  <c r="AH2541" i="12"/>
  <c r="AH2542" i="12"/>
  <c r="AH2543" i="12"/>
  <c r="AH2544" i="12"/>
  <c r="AH2545" i="12"/>
  <c r="AH2546" i="12"/>
  <c r="AH2547" i="12"/>
  <c r="AH2548" i="12"/>
  <c r="AH2549" i="12"/>
  <c r="AH2550" i="12"/>
  <c r="AH2551" i="12"/>
  <c r="AH2552" i="12"/>
  <c r="AH2553" i="12"/>
  <c r="AH2554" i="12"/>
  <c r="AH2555" i="12"/>
  <c r="AH2556" i="12"/>
  <c r="AH2557" i="12"/>
  <c r="AH2558" i="12"/>
  <c r="AH2559" i="12"/>
  <c r="AH2560" i="12"/>
  <c r="AH2561" i="12"/>
  <c r="AH2562" i="12"/>
  <c r="AH2563" i="12"/>
  <c r="AH2564" i="12"/>
  <c r="AH2565" i="12"/>
  <c r="AH2566" i="12"/>
  <c r="AH2567" i="12"/>
  <c r="AH2568" i="12"/>
  <c r="AH2569" i="12"/>
  <c r="AH2570" i="12"/>
  <c r="AH2571" i="12"/>
  <c r="AH2572" i="12"/>
  <c r="AH2573" i="12"/>
  <c r="AH2574" i="12"/>
  <c r="AH2575" i="12"/>
  <c r="AH2576" i="12"/>
  <c r="AH2577" i="12"/>
  <c r="AH2578" i="12"/>
  <c r="AH2579" i="12"/>
  <c r="AH2580" i="12"/>
  <c r="AH2581" i="12"/>
  <c r="AH2582" i="12"/>
  <c r="AH2583" i="12"/>
  <c r="AH2584" i="12"/>
  <c r="AH2585" i="12"/>
  <c r="AH2586" i="12"/>
  <c r="AH2587" i="12"/>
  <c r="AH2588" i="12"/>
  <c r="AH2589" i="12"/>
  <c r="AH2590" i="12"/>
  <c r="AH2591" i="12"/>
  <c r="AH2592" i="12"/>
  <c r="AH2593" i="12"/>
  <c r="AH2594" i="12"/>
  <c r="AH2595" i="12"/>
  <c r="AH2596" i="12"/>
  <c r="AH2597" i="12"/>
  <c r="AH2598" i="12"/>
  <c r="AH2599" i="12"/>
  <c r="AH2600" i="12"/>
  <c r="AH2601" i="12"/>
  <c r="AH2602" i="12"/>
  <c r="AH2603" i="12"/>
  <c r="AH2604" i="12"/>
  <c r="AH2605" i="12"/>
  <c r="AH2606" i="12"/>
  <c r="AH2607" i="12"/>
  <c r="AH2608" i="12"/>
  <c r="AH2609" i="12"/>
  <c r="AH2610" i="12"/>
  <c r="AH2611" i="12"/>
  <c r="AH2612" i="12"/>
  <c r="AH2613" i="12"/>
  <c r="AH2614" i="12"/>
  <c r="AH2615" i="12"/>
  <c r="AH2616" i="12"/>
  <c r="AH2617" i="12"/>
  <c r="AH2618" i="12"/>
  <c r="AH2619" i="12"/>
  <c r="AH2620" i="12"/>
  <c r="AH2621" i="12"/>
  <c r="AH2622" i="12"/>
  <c r="AH2623" i="12"/>
  <c r="AH2624" i="12"/>
  <c r="AH2625" i="12"/>
  <c r="AH2626" i="12"/>
  <c r="AH2627" i="12"/>
  <c r="AH2628" i="12"/>
  <c r="AH2629" i="12"/>
  <c r="AH2630" i="12"/>
  <c r="AH2631" i="12"/>
  <c r="AH2632" i="12"/>
  <c r="AH2633" i="12"/>
  <c r="AH2634" i="12"/>
  <c r="AH2635" i="12"/>
  <c r="AH2636" i="12"/>
  <c r="AH2637" i="12"/>
  <c r="AH2638" i="12"/>
  <c r="AH2639" i="12"/>
  <c r="AH2640" i="12"/>
  <c r="AH2641" i="12"/>
  <c r="AH2642" i="12"/>
  <c r="AH2643" i="12"/>
  <c r="AH2644" i="12"/>
  <c r="AH2645" i="12"/>
  <c r="AH2646" i="12"/>
  <c r="AH2647" i="12"/>
  <c r="AH2648" i="12"/>
  <c r="AH2649" i="12"/>
  <c r="AH2650" i="12"/>
  <c r="AH2651" i="12"/>
  <c r="AH2652" i="12"/>
  <c r="AH2653" i="12"/>
  <c r="AH2654" i="12"/>
  <c r="AH2655" i="12"/>
  <c r="AH2656" i="12"/>
  <c r="AH2657" i="12"/>
  <c r="AH2658" i="12"/>
  <c r="AH2659" i="12"/>
  <c r="AH2660" i="12"/>
  <c r="AH2661" i="12"/>
  <c r="AH2662" i="12"/>
  <c r="AH2663" i="12"/>
  <c r="AH2664" i="12"/>
  <c r="AH2665" i="12"/>
  <c r="AH2666" i="12"/>
  <c r="AH2667" i="12"/>
  <c r="AH2668" i="12"/>
  <c r="AH2669" i="12"/>
  <c r="AH2670" i="12"/>
  <c r="AH2671" i="12"/>
  <c r="AH2672" i="12"/>
  <c r="AH2673" i="12"/>
  <c r="AH2674" i="12"/>
  <c r="AH2675" i="12"/>
  <c r="AH2676" i="12"/>
  <c r="AH2677" i="12"/>
  <c r="AH2678" i="12"/>
  <c r="AH2679" i="12"/>
  <c r="AH2680" i="12"/>
  <c r="AH2681" i="12"/>
  <c r="AH2682" i="12"/>
  <c r="AH2683" i="12"/>
  <c r="AH2684" i="12"/>
  <c r="AH2685" i="12"/>
  <c r="AH2686" i="12"/>
  <c r="AH2687" i="12"/>
  <c r="AH2688" i="12"/>
  <c r="AH2689" i="12"/>
  <c r="AH2690" i="12"/>
  <c r="AH2691" i="12"/>
  <c r="AH2692" i="12"/>
  <c r="AH2693" i="12"/>
  <c r="AH2694" i="12"/>
  <c r="AH2695" i="12"/>
  <c r="AH2696" i="12"/>
  <c r="AH2697" i="12"/>
  <c r="AH2698" i="12"/>
  <c r="AH2699" i="12"/>
  <c r="AH2700" i="12"/>
  <c r="AH2701" i="12"/>
  <c r="AH2702" i="12"/>
  <c r="AH2703" i="12"/>
  <c r="AH2704" i="12"/>
  <c r="AH2705" i="12"/>
  <c r="AH2706" i="12"/>
  <c r="AH2707" i="12"/>
  <c r="AH2708" i="12"/>
  <c r="AH2709" i="12"/>
  <c r="AH2710" i="12"/>
  <c r="AH2711" i="12"/>
  <c r="AH2712" i="12"/>
  <c r="AH2713" i="12"/>
  <c r="AH2714" i="12"/>
  <c r="AH2715" i="12"/>
  <c r="AH2716" i="12"/>
  <c r="AH2717" i="12"/>
  <c r="AH2718" i="12"/>
  <c r="AH2719" i="12"/>
  <c r="AH2720" i="12"/>
  <c r="AH2721" i="12"/>
  <c r="AH2722" i="12"/>
  <c r="AH2723" i="12"/>
  <c r="AH2724" i="12"/>
  <c r="AH2725" i="12"/>
  <c r="AH2726" i="12"/>
  <c r="AH2727" i="12"/>
  <c r="AH2728" i="12"/>
  <c r="AH2729" i="12"/>
  <c r="AH2730" i="12"/>
  <c r="AH2731" i="12"/>
  <c r="AH2732" i="12"/>
  <c r="AH2733" i="12"/>
  <c r="AH2734" i="12"/>
  <c r="AH2735" i="12"/>
  <c r="AH2736" i="12"/>
  <c r="AH2737" i="12"/>
  <c r="AH2738" i="12"/>
  <c r="AH2739" i="12"/>
  <c r="AH2740" i="12"/>
  <c r="AH2741" i="12"/>
  <c r="AH2742" i="12"/>
  <c r="AH2743" i="12"/>
  <c r="AH2744" i="12"/>
  <c r="AH2745" i="12"/>
  <c r="AH2746" i="12"/>
  <c r="AH2747" i="12"/>
  <c r="AH2748" i="12"/>
  <c r="AH2749" i="12"/>
  <c r="AH2750" i="12"/>
  <c r="AH2751" i="12"/>
  <c r="AH2752" i="12"/>
  <c r="AH2753" i="12"/>
  <c r="AH2754" i="12"/>
  <c r="AH2755" i="12"/>
  <c r="AH2756" i="12"/>
  <c r="AH2757" i="12"/>
  <c r="AH2758" i="12"/>
  <c r="AH2759" i="12"/>
  <c r="AH2760" i="12"/>
  <c r="AH2761" i="12"/>
  <c r="AH2762" i="12"/>
  <c r="AH2763" i="12"/>
  <c r="AH2764" i="12"/>
  <c r="AH2765" i="12"/>
  <c r="AH2766" i="12"/>
  <c r="AH2767" i="12"/>
  <c r="AH2768" i="12"/>
  <c r="AH2769" i="12"/>
  <c r="AH2770" i="12"/>
  <c r="AH2771" i="12"/>
  <c r="AH2772" i="12"/>
  <c r="AH2773" i="12"/>
  <c r="AH2774" i="12"/>
  <c r="AH2775" i="12"/>
  <c r="AH2776" i="12"/>
  <c r="AH2777" i="12"/>
  <c r="AH2778" i="12"/>
  <c r="AH2779" i="12"/>
  <c r="AH2780" i="12"/>
  <c r="AH2781" i="12"/>
  <c r="AH2782" i="12"/>
  <c r="AH2783" i="12"/>
  <c r="AH2784" i="12"/>
  <c r="AH2785" i="12"/>
  <c r="AH2786" i="12"/>
  <c r="AH2787" i="12"/>
  <c r="AH2788" i="12"/>
  <c r="AH2789" i="12"/>
  <c r="AH2790" i="12"/>
  <c r="AH2791" i="12"/>
  <c r="AH2792" i="12"/>
  <c r="AH2793" i="12"/>
  <c r="AH2794" i="12"/>
  <c r="AH2795" i="12"/>
  <c r="AH2796" i="12"/>
  <c r="AH2797" i="12"/>
  <c r="AH2798" i="12"/>
  <c r="AH2799" i="12"/>
  <c r="AH2800" i="12"/>
  <c r="AH2801" i="12"/>
  <c r="AH2802" i="12"/>
  <c r="AH2803" i="12"/>
  <c r="AH2804" i="12"/>
  <c r="AH2805" i="12"/>
  <c r="AH2806" i="12"/>
  <c r="AH2807" i="12"/>
  <c r="AH2808" i="12"/>
  <c r="AH2809" i="12"/>
  <c r="AH2810" i="12"/>
  <c r="AH2811" i="12"/>
  <c r="AH2812" i="12"/>
  <c r="AH2813" i="12"/>
  <c r="AH2814" i="12"/>
  <c r="AH2815" i="12"/>
  <c r="AH2816" i="12"/>
  <c r="AH2817" i="12"/>
  <c r="AH2818" i="12"/>
  <c r="AH2819" i="12"/>
  <c r="AH2820" i="12"/>
  <c r="AH2821" i="12"/>
  <c r="AH2822" i="12"/>
  <c r="AH2823" i="12"/>
  <c r="AH2824" i="12"/>
  <c r="AH2825" i="12"/>
  <c r="AH2826" i="12"/>
  <c r="AH2827" i="12"/>
  <c r="AH2828" i="12"/>
  <c r="AH2829" i="12"/>
  <c r="AH2830" i="12"/>
  <c r="AH2831" i="12"/>
  <c r="AH2832" i="12"/>
  <c r="AH2833" i="12"/>
  <c r="AH2834" i="12"/>
  <c r="AH2835" i="12"/>
  <c r="AH2836" i="12"/>
  <c r="AH2837" i="12"/>
  <c r="AH2838" i="12"/>
  <c r="AH2839" i="12"/>
  <c r="AH2840" i="12"/>
  <c r="AH2841" i="12"/>
  <c r="AH2842" i="12"/>
  <c r="AH2843" i="12"/>
  <c r="AH2844" i="12"/>
  <c r="AH2845" i="12"/>
  <c r="AH2846" i="12"/>
  <c r="AH2847" i="12"/>
  <c r="AH2848" i="12"/>
  <c r="AH2849" i="12"/>
  <c r="AH2850" i="12"/>
  <c r="AH2851" i="12"/>
  <c r="AH2852" i="12"/>
  <c r="AH2853" i="12"/>
  <c r="AH2854" i="12"/>
  <c r="AH2855" i="12"/>
  <c r="AH2856" i="12"/>
  <c r="AH2857" i="12"/>
  <c r="AH2858" i="12"/>
  <c r="AH2859" i="12"/>
  <c r="AH2860" i="12"/>
  <c r="AH2861" i="12"/>
  <c r="AH2862" i="12"/>
  <c r="AH2863" i="12"/>
  <c r="AH2864" i="12"/>
  <c r="AH2865" i="12"/>
  <c r="AH2866" i="12"/>
  <c r="AH2867" i="12"/>
  <c r="AH2868" i="12"/>
  <c r="AH2869" i="12"/>
  <c r="AH2870" i="12"/>
  <c r="AH2871" i="12"/>
  <c r="AH2872" i="12"/>
  <c r="AH2873" i="12"/>
  <c r="AH2874" i="12"/>
  <c r="AH2875" i="12"/>
  <c r="AH2876" i="12"/>
  <c r="AH2877" i="12"/>
  <c r="AH2878" i="12"/>
  <c r="AH2879" i="12"/>
  <c r="AH2880" i="12"/>
  <c r="AH2881" i="12"/>
  <c r="AH2882" i="12"/>
  <c r="AH2883" i="12"/>
  <c r="AH2884" i="12"/>
  <c r="AH2885" i="12"/>
  <c r="AH2886" i="12"/>
  <c r="AH2887" i="12"/>
  <c r="AH2888" i="12"/>
  <c r="AH2889" i="12"/>
  <c r="AH2890" i="12"/>
  <c r="AH2891" i="12"/>
  <c r="AH2892" i="12"/>
  <c r="AH2893" i="12"/>
  <c r="AH2894" i="12"/>
  <c r="AH2895" i="12"/>
  <c r="AH2896" i="12"/>
  <c r="AH2897" i="12"/>
  <c r="AH2898" i="12"/>
  <c r="AH2899" i="12"/>
  <c r="AH2900" i="12"/>
  <c r="AH2901" i="12"/>
  <c r="AH2902" i="12"/>
  <c r="AH2903" i="12"/>
  <c r="AH2904" i="12"/>
  <c r="AH2905" i="12"/>
  <c r="AH2906" i="12"/>
  <c r="AH2907" i="12"/>
  <c r="AH2908" i="12"/>
  <c r="AH2909" i="12"/>
  <c r="AH2910" i="12"/>
  <c r="AH2911" i="12"/>
  <c r="AH2912" i="12"/>
  <c r="AH2913" i="12"/>
  <c r="AH2914" i="12"/>
  <c r="AH2915" i="12"/>
  <c r="AH2916" i="12"/>
  <c r="AH2917" i="12"/>
  <c r="AH2918" i="12"/>
  <c r="AH2919" i="12"/>
  <c r="AH2920" i="12"/>
  <c r="AH2921" i="12"/>
  <c r="AH2922" i="12"/>
  <c r="AH2923" i="12"/>
  <c r="AH2924" i="12"/>
  <c r="AH2925" i="12"/>
  <c r="AH2926" i="12"/>
  <c r="AH2927" i="12"/>
  <c r="AH2928" i="12"/>
  <c r="AH2929" i="12"/>
  <c r="AH2930" i="12"/>
  <c r="AH2931" i="12"/>
  <c r="AH2932" i="12"/>
  <c r="AH2933" i="12"/>
  <c r="AH2934" i="12"/>
  <c r="AH2935" i="12"/>
  <c r="AH2936" i="12"/>
  <c r="AH2937" i="12"/>
  <c r="AH2938" i="12"/>
  <c r="AH2939" i="12"/>
  <c r="AH2940" i="12"/>
  <c r="AH2941" i="12"/>
  <c r="AH2942" i="12"/>
  <c r="AH2943" i="12"/>
  <c r="AH2944" i="12"/>
  <c r="AH2945" i="12"/>
  <c r="AH2946" i="12"/>
  <c r="AH2947" i="12"/>
  <c r="AH2948" i="12"/>
  <c r="AH2949" i="12"/>
  <c r="AH2950" i="12"/>
  <c r="AH2951" i="12"/>
  <c r="AH2952" i="12"/>
  <c r="AH2953" i="12"/>
  <c r="AH2954" i="12"/>
  <c r="AH2955" i="12"/>
  <c r="AH2956" i="12"/>
  <c r="AH2957" i="12"/>
  <c r="AH2958" i="12"/>
  <c r="AH2959" i="12"/>
  <c r="AH2960" i="12"/>
  <c r="AH2961" i="12"/>
  <c r="AH2962" i="12"/>
  <c r="AH2963" i="12"/>
  <c r="AH2964" i="12"/>
  <c r="AH2965" i="12"/>
  <c r="AH2966" i="12"/>
  <c r="AH2967" i="12"/>
  <c r="AH2968" i="12"/>
  <c r="AH2969" i="12"/>
  <c r="AH2970" i="12"/>
  <c r="AH2971" i="12"/>
  <c r="AH2972" i="12"/>
  <c r="AH2973" i="12"/>
  <c r="AH2974" i="12"/>
  <c r="AH2975" i="12"/>
  <c r="AH2976" i="12"/>
  <c r="AH2977" i="12"/>
  <c r="AH2978" i="12"/>
  <c r="AH2979" i="12"/>
  <c r="AH2980" i="12"/>
  <c r="AH2981" i="12"/>
  <c r="AH2982" i="12"/>
  <c r="AH2983" i="12"/>
  <c r="AH2984" i="12"/>
  <c r="AH2985" i="12"/>
  <c r="AH2986" i="12"/>
  <c r="AH2987" i="12"/>
  <c r="AH2988" i="12"/>
  <c r="AH2989" i="12"/>
  <c r="AH2990" i="12"/>
  <c r="AH2991" i="12"/>
  <c r="AH2992" i="12"/>
  <c r="AH2993" i="12"/>
  <c r="AH2994" i="12"/>
  <c r="AH2995" i="12"/>
  <c r="AH2996" i="12"/>
  <c r="AH2997" i="12"/>
  <c r="AH2998" i="12"/>
  <c r="AH2999" i="12"/>
  <c r="AH3000" i="12"/>
  <c r="AH3001" i="12"/>
  <c r="AH3002" i="12"/>
  <c r="AH3003" i="12"/>
  <c r="AH3004" i="12"/>
  <c r="AH3005" i="12"/>
  <c r="AH3006" i="12"/>
  <c r="AH3007" i="12"/>
  <c r="AH3008" i="12"/>
  <c r="AH3009" i="12"/>
  <c r="AH3010" i="12"/>
  <c r="AH3011" i="12"/>
  <c r="AH3012" i="12"/>
  <c r="AH3013" i="12"/>
  <c r="AH3014" i="12"/>
  <c r="AH3015" i="12"/>
  <c r="AH3016" i="12"/>
  <c r="AH3017" i="12"/>
  <c r="AH3018" i="12"/>
  <c r="AH3019" i="12"/>
  <c r="AH3020" i="12"/>
  <c r="AH3021" i="12"/>
  <c r="AH3022" i="12"/>
  <c r="AH3023" i="12"/>
  <c r="AH3024" i="12"/>
  <c r="AH3025" i="12"/>
  <c r="AH3026" i="12"/>
  <c r="AH3027" i="12"/>
  <c r="AH3028" i="12"/>
  <c r="AH3029" i="12"/>
  <c r="AH3030" i="12"/>
  <c r="AH3031" i="12"/>
  <c r="AH3032" i="12"/>
  <c r="AH3033" i="12"/>
  <c r="AH3034" i="12"/>
  <c r="AH3035" i="12"/>
  <c r="AH3036" i="12"/>
  <c r="AH3037" i="12"/>
  <c r="AH3038" i="12"/>
  <c r="AH3039" i="12"/>
  <c r="AH3040" i="12"/>
  <c r="AH3041" i="12"/>
  <c r="AH3042" i="12"/>
  <c r="AH3043" i="12"/>
  <c r="AH3044" i="12"/>
  <c r="AH3045" i="12"/>
  <c r="AH3046" i="12"/>
  <c r="AH3047" i="12"/>
  <c r="AH3048" i="12"/>
  <c r="AH3049" i="12"/>
  <c r="AH3050" i="12"/>
  <c r="AH3051" i="12"/>
  <c r="AH3052" i="12"/>
  <c r="AH3053" i="12"/>
  <c r="AH3054" i="12"/>
  <c r="AH3055" i="12"/>
  <c r="AH3056" i="12"/>
  <c r="AH3057" i="12"/>
  <c r="AH3058" i="12"/>
  <c r="AH3059" i="12"/>
  <c r="AH3060" i="12"/>
  <c r="AH3061" i="12"/>
  <c r="AH3062" i="12"/>
  <c r="AH3063" i="12"/>
  <c r="AH3064" i="12"/>
  <c r="AH3065" i="12"/>
  <c r="AH3066" i="12"/>
  <c r="AH3067" i="12"/>
  <c r="AH3068" i="12"/>
  <c r="AH3069" i="12"/>
  <c r="AH3070" i="12"/>
  <c r="AH3071" i="12"/>
  <c r="AH3072" i="12"/>
  <c r="AH3073" i="12"/>
  <c r="AH3074" i="12"/>
  <c r="AH3075" i="12"/>
  <c r="AH3076" i="12"/>
  <c r="AH3077" i="12"/>
  <c r="AH3078" i="12"/>
  <c r="AH3079" i="12"/>
  <c r="AH3080" i="12"/>
  <c r="AH3081" i="12"/>
  <c r="AH3082" i="12"/>
  <c r="AH3083" i="12"/>
  <c r="AH3084" i="12"/>
  <c r="AH3085" i="12"/>
  <c r="AH3086" i="12"/>
  <c r="AH3087" i="12"/>
  <c r="AH3088" i="12"/>
  <c r="AH3089" i="12"/>
  <c r="AH3090" i="12"/>
  <c r="AH3091" i="12"/>
  <c r="AH3092" i="12"/>
  <c r="AH3093" i="12"/>
  <c r="AH3094" i="12"/>
  <c r="AH3095" i="12"/>
  <c r="AH3096" i="12"/>
  <c r="AH3097" i="12"/>
  <c r="AH3098" i="12"/>
  <c r="AH3099" i="12"/>
  <c r="AH3100" i="12"/>
  <c r="AH3101" i="12"/>
  <c r="AH3102" i="12"/>
  <c r="AH3103" i="12"/>
  <c r="AH3104" i="12"/>
  <c r="AH3105" i="12"/>
  <c r="AH3106" i="12"/>
  <c r="AH3107" i="12"/>
  <c r="AH3108" i="12"/>
  <c r="AH3109" i="12"/>
  <c r="AH3110" i="12"/>
  <c r="AH3111" i="12"/>
  <c r="AH3112" i="12"/>
  <c r="AH3113" i="12"/>
  <c r="AH3114" i="12"/>
  <c r="AH3115" i="12"/>
  <c r="AH3116" i="12"/>
  <c r="AH3117" i="12"/>
  <c r="AH3118" i="12"/>
  <c r="AH3119" i="12"/>
  <c r="AH3120" i="12"/>
  <c r="AH3121" i="12"/>
  <c r="AH3122" i="12"/>
  <c r="AH3123" i="12"/>
  <c r="AH3124" i="12"/>
  <c r="AH3125" i="12"/>
  <c r="AH3126" i="12"/>
  <c r="AH3127" i="12"/>
  <c r="AH3128" i="12"/>
  <c r="AH3129" i="12"/>
  <c r="AH3130" i="12"/>
  <c r="AH3131" i="12"/>
  <c r="AH3132" i="12"/>
  <c r="AH3133" i="12"/>
  <c r="AH3134" i="12"/>
  <c r="AH3135" i="12"/>
  <c r="AH3136" i="12"/>
  <c r="AH3137" i="12"/>
  <c r="AH3138" i="12"/>
  <c r="AH3139" i="12"/>
  <c r="AH3140" i="12"/>
  <c r="AH3141" i="12"/>
  <c r="AH3142" i="12"/>
  <c r="AH3143" i="12"/>
  <c r="AH3144" i="12"/>
  <c r="AH3145" i="12"/>
  <c r="AH3146" i="12"/>
  <c r="AH3147" i="12"/>
  <c r="AH3148" i="12"/>
  <c r="AH3149" i="12"/>
  <c r="AH3150" i="12"/>
  <c r="AH3151" i="12"/>
  <c r="AH3152" i="12"/>
  <c r="AH3153" i="12"/>
  <c r="AH3154" i="12"/>
  <c r="AH3155" i="12"/>
  <c r="AH3156" i="12"/>
  <c r="AH3157" i="12"/>
  <c r="AH3158" i="12"/>
  <c r="AH3159" i="12"/>
  <c r="AH3160" i="12"/>
  <c r="AH3161" i="12"/>
  <c r="AH3162" i="12"/>
  <c r="AH3163" i="12"/>
  <c r="AH3164" i="12"/>
  <c r="AH3165" i="12"/>
  <c r="AH3166" i="12"/>
  <c r="AH3167" i="12"/>
  <c r="AH3168" i="12"/>
  <c r="AH3169" i="12"/>
  <c r="AH3170" i="12"/>
  <c r="AH3171" i="12"/>
  <c r="AH3172" i="12"/>
  <c r="AH3173" i="12"/>
  <c r="AH3174" i="12"/>
  <c r="AH3175" i="12"/>
  <c r="AH3176" i="12"/>
  <c r="AH3177" i="12"/>
  <c r="AH3178" i="12"/>
  <c r="AH3179" i="12"/>
  <c r="AH3180" i="12"/>
  <c r="AH3181" i="12"/>
  <c r="AH3182" i="12"/>
  <c r="AH3183" i="12"/>
  <c r="AH3184" i="12"/>
  <c r="AH3185" i="12"/>
  <c r="AH3186" i="12"/>
  <c r="AH3187" i="12"/>
  <c r="AH3188" i="12"/>
  <c r="AH3189" i="12"/>
  <c r="AH3190" i="12"/>
  <c r="AH3191" i="12"/>
  <c r="AH3192" i="12"/>
  <c r="AH3193" i="12"/>
  <c r="AH3194" i="12"/>
  <c r="AH3195" i="12"/>
  <c r="AH3196" i="12"/>
  <c r="AH3197" i="12"/>
  <c r="AH3198" i="12"/>
  <c r="AH3199" i="12"/>
  <c r="AH3200" i="12"/>
  <c r="AH3201" i="12"/>
  <c r="AH3202" i="12"/>
  <c r="AH3203" i="12"/>
  <c r="AH3204" i="12"/>
  <c r="AH3205" i="12"/>
  <c r="AH3206" i="12"/>
  <c r="AH3207" i="12"/>
  <c r="AH3208" i="12"/>
  <c r="AH3209" i="12"/>
  <c r="AH3210" i="12"/>
  <c r="AH3211" i="12"/>
  <c r="AH3212" i="12"/>
  <c r="AH3213" i="12"/>
  <c r="AH3214" i="12"/>
  <c r="AH3215" i="12"/>
  <c r="AH3216" i="12"/>
  <c r="AH3217" i="12"/>
  <c r="AH3218" i="12"/>
  <c r="AH3219" i="12"/>
  <c r="AH3220" i="12"/>
  <c r="AH3221" i="12"/>
  <c r="AH3222" i="12"/>
  <c r="AH3223" i="12"/>
  <c r="AH3224" i="12"/>
  <c r="AH3225" i="12"/>
  <c r="AH3226" i="12"/>
  <c r="AH3227" i="12"/>
  <c r="AH3228" i="12"/>
  <c r="AH3229" i="12"/>
  <c r="AH3230" i="12"/>
  <c r="AH3231" i="12"/>
  <c r="AH3232" i="12"/>
  <c r="AH3233" i="12"/>
  <c r="AH3234" i="12"/>
  <c r="AH3235" i="12"/>
  <c r="AH3236" i="12"/>
  <c r="AH3237" i="12"/>
  <c r="AH3238" i="12"/>
  <c r="AH3239" i="12"/>
  <c r="AH3240" i="12"/>
  <c r="AH3241" i="12"/>
  <c r="AH3242" i="12"/>
  <c r="AH3243" i="12"/>
  <c r="AH3244" i="12"/>
  <c r="AH3245" i="12"/>
  <c r="AH3246" i="12"/>
  <c r="AH3247" i="12"/>
  <c r="AH3248" i="12"/>
  <c r="AH3249" i="12"/>
  <c r="AH3250" i="12"/>
  <c r="AH3251" i="12"/>
  <c r="AH3252" i="12"/>
  <c r="AH3253" i="12"/>
  <c r="AH3254" i="12"/>
  <c r="AH3255" i="12"/>
  <c r="AH3256" i="12"/>
  <c r="AH3257" i="12"/>
  <c r="AH3258" i="12"/>
  <c r="AH3259" i="12"/>
  <c r="AH3260" i="12"/>
  <c r="AH3261" i="12"/>
  <c r="AH3262" i="12"/>
  <c r="AH3263" i="12"/>
  <c r="AH3264" i="12"/>
  <c r="AH3265" i="12"/>
  <c r="AH3266" i="12"/>
  <c r="AH3267" i="12"/>
  <c r="AH3268" i="12"/>
  <c r="AH3269" i="12"/>
  <c r="AH3270" i="12"/>
  <c r="AH3271" i="12"/>
  <c r="AH3272" i="12"/>
  <c r="AH3273" i="12"/>
  <c r="AH3274" i="12"/>
  <c r="AH3275" i="12"/>
  <c r="AH3276" i="12"/>
  <c r="AH3277" i="12"/>
  <c r="AH3278" i="12"/>
  <c r="AH3279" i="12"/>
  <c r="AH3280" i="12"/>
  <c r="AH3281" i="12"/>
  <c r="AH3282" i="12"/>
  <c r="AH3283" i="12"/>
  <c r="AH3284" i="12"/>
  <c r="AH3285" i="12"/>
  <c r="AH3286" i="12"/>
  <c r="AH3287" i="12"/>
  <c r="AH3288" i="12"/>
  <c r="AH3289" i="12"/>
  <c r="AH3290" i="12"/>
  <c r="AH3291" i="12"/>
  <c r="AH3292" i="12"/>
  <c r="AH3293" i="12"/>
  <c r="AH3294" i="12"/>
  <c r="AH3295" i="12"/>
  <c r="AH3296" i="12"/>
  <c r="AH3297" i="12"/>
  <c r="AH3298" i="12"/>
  <c r="AH3299" i="12"/>
  <c r="AH3300" i="12"/>
  <c r="AH3301" i="12"/>
  <c r="AH3302" i="12"/>
  <c r="AH3303" i="12"/>
  <c r="AH3304" i="12"/>
  <c r="AH3305" i="12"/>
  <c r="AH3306" i="12"/>
  <c r="AH3307" i="12"/>
  <c r="AH3308" i="12"/>
  <c r="AH3309" i="12"/>
  <c r="AH3310" i="12"/>
  <c r="AH3311" i="12"/>
  <c r="AH3312" i="12"/>
  <c r="AH3313" i="12"/>
  <c r="AH3314" i="12"/>
  <c r="AH3315" i="12"/>
  <c r="AH3316" i="12"/>
  <c r="AH3317" i="12"/>
  <c r="AH3318" i="12"/>
  <c r="AH3319" i="12"/>
  <c r="AH3320" i="12"/>
  <c r="AH3321" i="12"/>
  <c r="AH3322" i="12"/>
  <c r="AH3323" i="12"/>
  <c r="AH3324" i="12"/>
  <c r="AH3325" i="12"/>
  <c r="AH3326" i="12"/>
  <c r="AH3327" i="12"/>
  <c r="AH3328" i="12"/>
  <c r="AH3329" i="12"/>
  <c r="AH3330" i="12"/>
  <c r="AH3331" i="12"/>
  <c r="AH3332" i="12"/>
  <c r="AH3333" i="12"/>
  <c r="AH3334" i="12"/>
  <c r="AH3335" i="12"/>
  <c r="AH3336" i="12"/>
  <c r="AH3337" i="12"/>
  <c r="AH3338" i="12"/>
  <c r="AH3339" i="12"/>
  <c r="AH3340" i="12"/>
  <c r="AH3341" i="12"/>
  <c r="AH3342" i="12"/>
  <c r="AH3343" i="12"/>
  <c r="AH3344" i="12"/>
  <c r="AH3345" i="12"/>
  <c r="AH3346" i="12"/>
  <c r="AH3347" i="12"/>
  <c r="AH3348" i="12"/>
  <c r="AH3349" i="12"/>
  <c r="AH3350" i="12"/>
  <c r="AH3351" i="12"/>
  <c r="AH3352" i="12"/>
  <c r="AH3353" i="12"/>
  <c r="AH3354" i="12"/>
  <c r="AH3355" i="12"/>
  <c r="AH3356" i="12"/>
  <c r="AH3357" i="12"/>
  <c r="AH3358" i="12"/>
  <c r="AH3359" i="12"/>
  <c r="AH3360" i="12"/>
  <c r="AH3361" i="12"/>
  <c r="AH3362" i="12"/>
  <c r="AH3363" i="12"/>
  <c r="AH3364" i="12"/>
  <c r="AH3365" i="12"/>
  <c r="AH3366" i="12"/>
  <c r="AH3367" i="12"/>
  <c r="AH3368" i="12"/>
  <c r="AH3369" i="12"/>
  <c r="AH3370" i="12"/>
  <c r="AH3371" i="12"/>
  <c r="AH3372" i="12"/>
  <c r="AH3373" i="12"/>
  <c r="AH3374" i="12"/>
  <c r="AH3375" i="12"/>
  <c r="AH3376" i="12"/>
  <c r="AH3377" i="12"/>
  <c r="AH3378" i="12"/>
  <c r="AH3379" i="12"/>
  <c r="AH3380" i="12"/>
  <c r="AH3381" i="12"/>
  <c r="AH3382" i="12"/>
  <c r="AH3383" i="12"/>
  <c r="AH3384" i="12"/>
  <c r="AH3385" i="12"/>
  <c r="AH3386" i="12"/>
  <c r="AH3387" i="12"/>
  <c r="AH3388" i="12"/>
  <c r="AH3389" i="12"/>
  <c r="AH3390" i="12"/>
  <c r="AH3391" i="12"/>
  <c r="AH3392" i="12"/>
  <c r="AH3393" i="12"/>
  <c r="AH3394" i="12"/>
  <c r="AH3395" i="12"/>
  <c r="AH3396" i="12"/>
  <c r="AH3397" i="12"/>
  <c r="AH3398" i="12"/>
  <c r="AH3399" i="12"/>
  <c r="AH3400" i="12"/>
  <c r="AH3401" i="12"/>
  <c r="AH3402" i="12"/>
  <c r="AH3403" i="12"/>
  <c r="AH3404" i="12"/>
  <c r="AH3405" i="12"/>
  <c r="AH3406" i="12"/>
  <c r="AH3407" i="12"/>
  <c r="AH3408" i="12"/>
  <c r="AH3409" i="12"/>
  <c r="AH3410" i="12"/>
  <c r="AH3411" i="12"/>
  <c r="AH3412" i="12"/>
  <c r="AH3413" i="12"/>
  <c r="AH3414" i="12"/>
  <c r="AH3415" i="12"/>
  <c r="AH3416" i="12"/>
  <c r="AH3417" i="12"/>
  <c r="AH3418" i="12"/>
  <c r="AH3419" i="12"/>
  <c r="AH3420" i="12"/>
  <c r="AH3421" i="12"/>
  <c r="AH3422" i="12"/>
  <c r="AH3423" i="12"/>
  <c r="AH3424" i="12"/>
  <c r="AH3425" i="12"/>
  <c r="AH3426" i="12"/>
  <c r="AH3427" i="12"/>
  <c r="AH3428" i="12"/>
  <c r="AH3429" i="12"/>
  <c r="AH3430" i="12"/>
  <c r="AH3431" i="12"/>
  <c r="AH3432" i="12"/>
  <c r="AH3433" i="12"/>
  <c r="AH3434" i="12"/>
  <c r="AH3435" i="12"/>
  <c r="AH3436" i="12"/>
  <c r="AH3437" i="12"/>
  <c r="AH3438" i="12"/>
  <c r="AH3439" i="12"/>
  <c r="AH3440" i="12"/>
  <c r="AH3441" i="12"/>
  <c r="AH3442" i="12"/>
  <c r="AH3443" i="12"/>
  <c r="AH3444" i="12"/>
  <c r="AH3445" i="12"/>
  <c r="AH3446" i="12"/>
  <c r="AH3447" i="12"/>
  <c r="AH3448" i="12"/>
  <c r="AH3449" i="12"/>
  <c r="AH3450" i="12"/>
  <c r="AH3451" i="12"/>
  <c r="AH3452" i="12"/>
  <c r="AH3453" i="12"/>
  <c r="AH3454" i="12"/>
  <c r="AH3455" i="12"/>
  <c r="AH3456" i="12"/>
  <c r="AH3457" i="12"/>
  <c r="AH3458" i="12"/>
  <c r="AH3459" i="12"/>
  <c r="AH3460" i="12"/>
  <c r="AH3461" i="12"/>
  <c r="AH3462" i="12"/>
  <c r="AH3463" i="12"/>
  <c r="AH3464" i="12"/>
  <c r="AH3465" i="12"/>
  <c r="AH3466" i="12"/>
  <c r="AH3467" i="12"/>
  <c r="AH3468" i="12"/>
  <c r="AH3469" i="12"/>
  <c r="AH3470" i="12"/>
  <c r="AH3471" i="12"/>
  <c r="AH3472" i="12"/>
  <c r="AH3473" i="12"/>
  <c r="AH3474" i="12"/>
  <c r="AH3475" i="12"/>
  <c r="AH3476" i="12"/>
  <c r="AH3477" i="12"/>
  <c r="AH3478" i="12"/>
  <c r="AH3479" i="12"/>
  <c r="AH3480" i="12"/>
  <c r="AH3481" i="12"/>
  <c r="AH3482" i="12"/>
  <c r="AH3483" i="12"/>
  <c r="AH3484" i="12"/>
  <c r="AH3485" i="12"/>
  <c r="AH3486" i="12"/>
  <c r="AH3487" i="12"/>
  <c r="AH3488" i="12"/>
  <c r="AH3489" i="12"/>
  <c r="AH3490" i="12"/>
  <c r="AH3491" i="12"/>
  <c r="AH3492" i="12"/>
  <c r="AH3493" i="12"/>
  <c r="AH3494" i="12"/>
  <c r="AH3495" i="12"/>
  <c r="AH3496" i="12"/>
  <c r="AH3497" i="12"/>
  <c r="AH3498" i="12"/>
  <c r="AH3499" i="12"/>
  <c r="AH3500" i="12"/>
  <c r="AH3501" i="12"/>
  <c r="AH3502" i="12"/>
  <c r="AH3503" i="12"/>
  <c r="AH3504" i="12"/>
  <c r="AH3505" i="12"/>
  <c r="AH3506" i="12"/>
  <c r="AH3507" i="12"/>
  <c r="AH3508" i="12"/>
  <c r="AH3509" i="12"/>
  <c r="AH3510" i="12"/>
  <c r="AH3511" i="12"/>
  <c r="AH3512" i="12"/>
  <c r="AH3513" i="12"/>
  <c r="AH3514" i="12"/>
  <c r="AH3515" i="12"/>
  <c r="AH3516" i="12"/>
  <c r="AH3517" i="12"/>
  <c r="AH3518" i="12"/>
  <c r="AH3519" i="12"/>
  <c r="AH3520" i="12"/>
  <c r="AH3521" i="12"/>
  <c r="AH3522" i="12"/>
  <c r="AH3523" i="12"/>
  <c r="AH3524" i="12"/>
  <c r="AH3525" i="12"/>
  <c r="AH3526" i="12"/>
  <c r="AH3527" i="12"/>
  <c r="AH3528" i="12"/>
  <c r="AH3529" i="12"/>
  <c r="AH3530" i="12"/>
  <c r="AH3531" i="12"/>
  <c r="AH3532" i="12"/>
  <c r="AH3533" i="12"/>
  <c r="AH3534" i="12"/>
  <c r="AH3535" i="12"/>
  <c r="AH3536" i="12"/>
  <c r="AH3537" i="12"/>
  <c r="AH3538" i="12"/>
  <c r="AH3539" i="12"/>
  <c r="AH3540" i="12"/>
  <c r="AH3541" i="12"/>
  <c r="AH3542" i="12"/>
  <c r="AH3543" i="12"/>
  <c r="AH3544" i="12"/>
  <c r="AH3545" i="12"/>
  <c r="AH3546" i="12"/>
  <c r="AH3547" i="12"/>
  <c r="AH3548" i="12"/>
  <c r="AH3549" i="12"/>
  <c r="AH3550" i="12"/>
  <c r="AH3551" i="12"/>
  <c r="AH3552" i="12"/>
  <c r="AH3553" i="12"/>
  <c r="AH3554" i="12"/>
  <c r="AH3555" i="12"/>
  <c r="AH3556" i="12"/>
  <c r="AH3557" i="12"/>
  <c r="AH3558" i="12"/>
  <c r="AH3559" i="12"/>
  <c r="AH3560" i="12"/>
  <c r="AH3561" i="12"/>
  <c r="AH3562" i="12"/>
  <c r="AH3563" i="12"/>
  <c r="AH3564" i="12"/>
  <c r="AH3565" i="12"/>
  <c r="AH3566" i="12"/>
  <c r="AH3567" i="12"/>
  <c r="AH3568" i="12"/>
  <c r="AH3569" i="12"/>
  <c r="AH3570" i="12"/>
  <c r="AH3571" i="12"/>
  <c r="AH3572" i="12"/>
  <c r="AH3573" i="12"/>
  <c r="AH3574" i="12"/>
  <c r="AH3575" i="12"/>
  <c r="AH3576" i="12"/>
  <c r="AH3577" i="12"/>
  <c r="AH3578" i="12"/>
  <c r="AH3579" i="12"/>
  <c r="AH3580" i="12"/>
  <c r="AH3581" i="12"/>
  <c r="AH3582" i="12"/>
  <c r="AH3583" i="12"/>
  <c r="AH3584" i="12"/>
  <c r="AH3585" i="12"/>
  <c r="AH3586" i="12"/>
  <c r="AH3587" i="12"/>
  <c r="AH3588" i="12"/>
  <c r="AH3589" i="12"/>
  <c r="AH3590" i="12"/>
  <c r="AH3591" i="12"/>
  <c r="AH3592" i="12"/>
  <c r="AH3593" i="12"/>
  <c r="AH3594" i="12"/>
  <c r="AH3595" i="12"/>
  <c r="AH3596" i="12"/>
  <c r="AH3597" i="12"/>
  <c r="AH3598" i="12"/>
  <c r="AH3599" i="12"/>
  <c r="AH3600" i="12"/>
  <c r="AH3601" i="12"/>
  <c r="AH3602" i="12"/>
  <c r="AH3603" i="12"/>
  <c r="AH3604" i="12"/>
  <c r="AH3605" i="12"/>
  <c r="AH3606" i="12"/>
  <c r="AH3607" i="12"/>
  <c r="AH3608" i="12"/>
  <c r="AH3609" i="12"/>
  <c r="AH3610" i="12"/>
  <c r="AH3611" i="12"/>
  <c r="AH3612" i="12"/>
  <c r="AH3613" i="12"/>
  <c r="AH3614" i="12"/>
  <c r="AH3615" i="12"/>
  <c r="AH3616" i="12"/>
  <c r="AH3617" i="12"/>
  <c r="AH3618" i="12"/>
  <c r="AH3619" i="12"/>
  <c r="AH3620" i="12"/>
  <c r="AH3621" i="12"/>
  <c r="AH3622" i="12"/>
  <c r="AH3623" i="12"/>
  <c r="AH3624" i="12"/>
  <c r="AH3625" i="12"/>
  <c r="AH3626" i="12"/>
  <c r="AH3627" i="12"/>
  <c r="AH3628" i="12"/>
  <c r="AH3629" i="12"/>
  <c r="AH3630" i="12"/>
  <c r="AH3631" i="12"/>
  <c r="AH3632" i="12"/>
  <c r="AH3633" i="12"/>
  <c r="AH3634" i="12"/>
  <c r="AH3635" i="12"/>
  <c r="AH3636" i="12"/>
  <c r="AH3637" i="12"/>
  <c r="AH3638" i="12"/>
  <c r="AH3639" i="12"/>
  <c r="AH3640" i="12"/>
  <c r="AH3641" i="12"/>
  <c r="AH3642" i="12"/>
  <c r="AH3643" i="12"/>
  <c r="AH3644" i="12"/>
  <c r="AH3645" i="12"/>
  <c r="AH3646" i="12"/>
  <c r="AH3647" i="12"/>
  <c r="AH3648" i="12"/>
  <c r="AH3649" i="12"/>
  <c r="AH3650" i="12"/>
  <c r="AH3651" i="12"/>
  <c r="AH3652" i="12"/>
  <c r="AH3653" i="12"/>
  <c r="AH3654" i="12"/>
  <c r="AH3655" i="12"/>
  <c r="AH3656" i="12"/>
  <c r="AH3657" i="12"/>
  <c r="AH3658" i="12"/>
  <c r="AH3659" i="12"/>
  <c r="AH3660" i="12"/>
  <c r="AH3661" i="12"/>
  <c r="AH3662" i="12"/>
  <c r="AH3663" i="12"/>
  <c r="AH3664" i="12"/>
  <c r="AH3665" i="12"/>
  <c r="AH3666" i="12"/>
  <c r="AH3667" i="12"/>
  <c r="AH3668" i="12"/>
  <c r="AH3669" i="12"/>
  <c r="AH3670" i="12"/>
  <c r="AH3671" i="12"/>
  <c r="AH3672" i="12"/>
  <c r="AH3673" i="12"/>
  <c r="AH3674" i="12"/>
  <c r="AH3675" i="12"/>
  <c r="AH3676" i="12"/>
  <c r="AH3677" i="12"/>
  <c r="AH3678" i="12"/>
  <c r="AH3679" i="12"/>
  <c r="AH3680" i="12"/>
  <c r="AH3681" i="12"/>
  <c r="AH3682" i="12"/>
  <c r="AH3683" i="12"/>
  <c r="AH3684" i="12"/>
  <c r="AH3685" i="12"/>
  <c r="AH3686" i="12"/>
  <c r="AH3687" i="12"/>
  <c r="AH3688" i="12"/>
  <c r="AH3689" i="12"/>
  <c r="AH3690" i="12"/>
  <c r="AH3691" i="12"/>
  <c r="AH3692" i="12"/>
  <c r="AH3693" i="12"/>
  <c r="AH3694" i="12"/>
  <c r="AH3695" i="12"/>
  <c r="AH3696" i="12"/>
  <c r="AH3697" i="12"/>
  <c r="AH3698" i="12"/>
  <c r="AH3699" i="12"/>
  <c r="AH3700" i="12"/>
  <c r="AH3701" i="12"/>
  <c r="AH3702" i="12"/>
  <c r="AH3703" i="12"/>
  <c r="AH3704" i="12"/>
  <c r="AH3705" i="12"/>
  <c r="AH3706" i="12"/>
  <c r="AH3707" i="12"/>
  <c r="AH3708" i="12"/>
  <c r="AH3709" i="12"/>
  <c r="AH3710" i="12"/>
  <c r="AH3711" i="12"/>
  <c r="AH3712" i="12"/>
  <c r="AH3713" i="12"/>
  <c r="AH3714" i="12"/>
  <c r="AH3715" i="12"/>
  <c r="AH3716" i="12"/>
  <c r="AH3717" i="12"/>
  <c r="AH3718" i="12"/>
  <c r="AH3719" i="12"/>
  <c r="AH3720" i="12"/>
  <c r="AH3721" i="12"/>
  <c r="AH3722" i="12"/>
  <c r="AH3723" i="12"/>
  <c r="AH3724" i="12"/>
  <c r="AH3725" i="12"/>
  <c r="AH3726" i="12"/>
  <c r="AH3727" i="12"/>
  <c r="AH3728" i="12"/>
  <c r="AH3729" i="12"/>
  <c r="AH3730" i="12"/>
  <c r="AH3731" i="12"/>
  <c r="AH3732" i="12"/>
  <c r="AH3733" i="12"/>
  <c r="AH3734" i="12"/>
  <c r="AH3735" i="12"/>
  <c r="AH3736" i="12"/>
  <c r="AH3737" i="12"/>
  <c r="AH3738" i="12"/>
  <c r="AH3739" i="12"/>
  <c r="AH3740" i="12"/>
  <c r="AH3741" i="12"/>
  <c r="AH3742" i="12"/>
  <c r="AH3743" i="12"/>
  <c r="AH3744" i="12"/>
  <c r="AH3745" i="12"/>
  <c r="AH3746" i="12"/>
  <c r="AH3747" i="12"/>
  <c r="AH3748" i="12"/>
  <c r="AH3749" i="12"/>
  <c r="AH3750" i="12"/>
  <c r="AH3751" i="12"/>
  <c r="AH3752" i="12"/>
  <c r="AH3753" i="12"/>
  <c r="AH3754" i="12"/>
  <c r="AH3755" i="12"/>
  <c r="AH3756" i="12"/>
  <c r="AH3757" i="12"/>
  <c r="AH3758" i="12"/>
  <c r="AH3759" i="12"/>
  <c r="AH3760" i="12"/>
  <c r="AH3761" i="12"/>
  <c r="AH3762" i="12"/>
  <c r="AH3763" i="12"/>
  <c r="AH3764" i="12"/>
  <c r="AH3765" i="12"/>
  <c r="AH3766" i="12"/>
  <c r="AH3767" i="12"/>
  <c r="AH3768" i="12"/>
  <c r="AH3769" i="12"/>
  <c r="AH3770" i="12"/>
  <c r="AH3771" i="12"/>
  <c r="AH3772" i="12"/>
  <c r="AH3773" i="12"/>
  <c r="AH3774" i="12"/>
  <c r="AH3775" i="12"/>
  <c r="AH3776" i="12"/>
  <c r="AH3777" i="12"/>
  <c r="AH3778" i="12"/>
  <c r="AH3779" i="12"/>
  <c r="AH3780" i="12"/>
  <c r="AH3781" i="12"/>
  <c r="AH3782" i="12"/>
  <c r="AH3783" i="12"/>
  <c r="AH3784" i="12"/>
  <c r="AH3785" i="12"/>
  <c r="AH3786" i="12"/>
  <c r="AH3787" i="12"/>
  <c r="AH3788" i="12"/>
  <c r="AH3789" i="12"/>
  <c r="AH3790" i="12"/>
  <c r="AH3791" i="12"/>
  <c r="AH3792" i="12"/>
  <c r="AH3793" i="12"/>
  <c r="AH3794" i="12"/>
  <c r="AH3795" i="12"/>
  <c r="AH3796" i="12"/>
  <c r="AH3797" i="12"/>
  <c r="AH3798" i="12"/>
  <c r="AH3799" i="12"/>
  <c r="AH3800" i="12"/>
  <c r="AH3801" i="12"/>
  <c r="AH3802" i="12"/>
  <c r="AH3803" i="12"/>
  <c r="AH3804" i="12"/>
  <c r="AH3805" i="12"/>
  <c r="AH3806" i="12"/>
  <c r="AH3807" i="12"/>
  <c r="AH3808" i="12"/>
  <c r="AH3809" i="12"/>
  <c r="AH3810" i="12"/>
  <c r="AH3811" i="12"/>
  <c r="AH3812" i="12"/>
  <c r="AH3813" i="12"/>
  <c r="AH3814" i="12"/>
  <c r="AH3815" i="12"/>
  <c r="AH3816" i="12"/>
  <c r="AH3817" i="12"/>
  <c r="AH3818" i="12"/>
  <c r="AH3819" i="12"/>
  <c r="AH3820" i="12"/>
  <c r="AH3821" i="12"/>
  <c r="AH3822" i="12"/>
  <c r="AH3823" i="12"/>
  <c r="AH3824" i="12"/>
  <c r="AH3825" i="12"/>
  <c r="AH3826" i="12"/>
  <c r="AH3827" i="12"/>
  <c r="AH3828" i="12"/>
  <c r="AH3829" i="12"/>
  <c r="AH3830" i="12"/>
  <c r="AH3831" i="12"/>
  <c r="AH3832" i="12"/>
  <c r="AH3833" i="12"/>
  <c r="AH3834" i="12"/>
  <c r="AH3835" i="12"/>
  <c r="AH3836" i="12"/>
  <c r="AH3837" i="12"/>
  <c r="AH3838" i="12"/>
  <c r="AH3839" i="12"/>
  <c r="AH3840" i="12"/>
  <c r="AH3841" i="12"/>
  <c r="AH3842" i="12"/>
  <c r="AH3843" i="12"/>
  <c r="AH3844" i="12"/>
  <c r="AH3845" i="12"/>
  <c r="AH3846" i="12"/>
  <c r="AH3847" i="12"/>
  <c r="AH3848" i="12"/>
  <c r="AH3849" i="12"/>
  <c r="AH3850" i="12"/>
  <c r="AH3851" i="12"/>
  <c r="AH3852" i="12"/>
  <c r="AH3853" i="12"/>
  <c r="AH3854" i="12"/>
  <c r="AH3855" i="12"/>
  <c r="AH3856" i="12"/>
  <c r="AH3857" i="12"/>
  <c r="AH3858" i="12"/>
  <c r="AH3859" i="12"/>
  <c r="AH3860" i="12"/>
  <c r="AH3861" i="12"/>
  <c r="AH3862" i="12"/>
  <c r="AH3863" i="12"/>
  <c r="AH3864" i="12"/>
  <c r="AH3865" i="12"/>
  <c r="AH3866" i="12"/>
  <c r="AH3867" i="12"/>
  <c r="AH3868" i="12"/>
  <c r="AH3869" i="12"/>
  <c r="AH3870" i="12"/>
  <c r="AH3871" i="12"/>
  <c r="AH3872" i="12"/>
  <c r="AH3873" i="12"/>
  <c r="AH3874" i="12"/>
  <c r="AH3875" i="12"/>
  <c r="AH3876" i="12"/>
  <c r="AH3877" i="12"/>
  <c r="AH3878" i="12"/>
  <c r="AH3879" i="12"/>
  <c r="AH3880" i="12"/>
  <c r="AH3881" i="12"/>
  <c r="AH3882" i="12"/>
  <c r="AH3883" i="12"/>
  <c r="AH3884" i="12"/>
  <c r="AH3885" i="12"/>
  <c r="AH3886" i="12"/>
  <c r="AH3887" i="12"/>
  <c r="AH3888" i="12"/>
  <c r="AH3889" i="12"/>
  <c r="AH3890" i="12"/>
  <c r="AH3891" i="12"/>
  <c r="AH3892" i="12"/>
  <c r="AH3893" i="12"/>
  <c r="AH3894" i="12"/>
  <c r="AH3895" i="12"/>
  <c r="AH3896" i="12"/>
  <c r="AH3897" i="12"/>
  <c r="AH3898" i="12"/>
  <c r="AH3899" i="12"/>
  <c r="AH3900" i="12"/>
  <c r="AH3901" i="12"/>
  <c r="AH3902" i="12"/>
  <c r="AH3903" i="12"/>
  <c r="AH3904" i="12"/>
  <c r="AH3905" i="12"/>
  <c r="AH3906" i="12"/>
  <c r="AH3907" i="12"/>
  <c r="AH3908" i="12"/>
  <c r="AH3909" i="12"/>
  <c r="AH3910" i="12"/>
  <c r="AH3911" i="12"/>
  <c r="AH3912" i="12"/>
  <c r="AH3913" i="12"/>
  <c r="AH3914" i="12"/>
  <c r="AH3915" i="12"/>
  <c r="AH3916" i="12"/>
  <c r="AH3917" i="12"/>
  <c r="AH3918" i="12"/>
  <c r="AH3919" i="12"/>
  <c r="AH3920" i="12"/>
  <c r="AH3921" i="12"/>
  <c r="AH3922" i="12"/>
  <c r="AH3923" i="12"/>
  <c r="AH3924" i="12"/>
  <c r="AH3925" i="12"/>
  <c r="AH3926" i="12"/>
  <c r="AH3927" i="12"/>
  <c r="AH3928" i="12"/>
  <c r="AH3929" i="12"/>
  <c r="AH3930" i="12"/>
  <c r="AH3931" i="12"/>
  <c r="AH3932" i="12"/>
  <c r="AH3933" i="12"/>
  <c r="AH3934" i="12"/>
  <c r="AH3935" i="12"/>
  <c r="AH3936" i="12"/>
  <c r="AH3937" i="12"/>
  <c r="AH3938" i="12"/>
  <c r="AH3939" i="12"/>
  <c r="AH3940" i="12"/>
  <c r="AH3941" i="12"/>
  <c r="AH3942" i="12"/>
  <c r="AH3943" i="12"/>
  <c r="AH3944" i="12"/>
  <c r="AH3945" i="12"/>
  <c r="AH3946" i="12"/>
  <c r="AH3947" i="12"/>
  <c r="AH3948" i="12"/>
  <c r="AH3949" i="12"/>
  <c r="AH3950" i="12"/>
  <c r="AH3951" i="12"/>
  <c r="AH3952" i="12"/>
  <c r="AH3953" i="12"/>
  <c r="AH3954" i="12"/>
  <c r="AH3955" i="12"/>
  <c r="AH3956" i="12"/>
  <c r="AH3957" i="12"/>
  <c r="AH3958" i="12"/>
  <c r="AH3959" i="12"/>
  <c r="AH3960" i="12"/>
  <c r="AH3961" i="12"/>
  <c r="AH3962" i="12"/>
  <c r="AH3963" i="12"/>
  <c r="AH3964" i="12"/>
  <c r="AH3965" i="12"/>
  <c r="AH3966" i="12"/>
  <c r="AH3967" i="12"/>
  <c r="AH3968" i="12"/>
  <c r="AH3969" i="12"/>
  <c r="AH3970" i="12"/>
  <c r="AH3971" i="12"/>
  <c r="AH3972" i="12"/>
  <c r="AH3973" i="12"/>
  <c r="AH3974" i="12"/>
  <c r="AH3975" i="12"/>
  <c r="AH3976" i="12"/>
  <c r="AH3977" i="12"/>
  <c r="AH3978" i="12"/>
  <c r="AH3979" i="12"/>
  <c r="AH3980" i="12"/>
  <c r="AH3981" i="12"/>
  <c r="AH3982" i="12"/>
  <c r="AH3983" i="12"/>
  <c r="AH3984" i="12"/>
  <c r="AH3985" i="12"/>
  <c r="AH3986" i="12"/>
  <c r="AH3987" i="12"/>
  <c r="AH3988" i="12"/>
  <c r="AH3989" i="12"/>
  <c r="AH3990" i="12"/>
  <c r="AH3991" i="12"/>
  <c r="AH3992" i="12"/>
  <c r="AH3993" i="12"/>
  <c r="AH3994" i="12"/>
  <c r="AH3995" i="12"/>
  <c r="AH3996" i="12"/>
  <c r="AH3997" i="12"/>
  <c r="AH3998" i="12"/>
  <c r="AH3999" i="12"/>
  <c r="AH4000" i="12"/>
  <c r="AH4001" i="12"/>
  <c r="AH4002" i="12"/>
  <c r="AH4003" i="12"/>
  <c r="AH4004" i="12"/>
  <c r="AH4005" i="12"/>
  <c r="AH4006" i="12"/>
  <c r="AH4007" i="12"/>
  <c r="AH4008" i="12"/>
  <c r="AH4009" i="12"/>
  <c r="AH4010" i="12"/>
  <c r="AH4011" i="12"/>
  <c r="AH4012" i="12"/>
  <c r="AH4013" i="12"/>
  <c r="AH4014" i="12"/>
  <c r="AH4015" i="12"/>
  <c r="AH4016" i="12"/>
  <c r="AH4017" i="12"/>
  <c r="AH4018" i="12"/>
  <c r="AH4019" i="12"/>
  <c r="AH4020" i="12"/>
  <c r="AH4021" i="12"/>
  <c r="AH4022" i="12"/>
  <c r="AH4023" i="12"/>
  <c r="AH4024" i="12"/>
  <c r="AH4025" i="12"/>
  <c r="AH4026" i="12"/>
  <c r="AH4027" i="12"/>
  <c r="AH4028" i="12"/>
  <c r="AH4029" i="12"/>
  <c r="AH4030" i="12"/>
  <c r="AH4031" i="12"/>
  <c r="AH4032" i="12"/>
  <c r="AH4033" i="12"/>
  <c r="AH4034" i="12"/>
  <c r="AH4035" i="12"/>
  <c r="AH4036" i="12"/>
  <c r="AH4037" i="12"/>
  <c r="AH4038" i="12"/>
  <c r="AH4039" i="12"/>
  <c r="AH4040" i="12"/>
  <c r="AH4041" i="12"/>
  <c r="AH4042" i="12"/>
  <c r="AH4043" i="12"/>
  <c r="AH4044" i="12"/>
  <c r="AH4045" i="12"/>
  <c r="AH4046" i="12"/>
  <c r="AH4047" i="12"/>
  <c r="AH4048" i="12"/>
  <c r="AH4049" i="12"/>
  <c r="AH4050" i="12"/>
  <c r="AH4051" i="12"/>
  <c r="AH4052" i="12"/>
  <c r="AH4053" i="12"/>
  <c r="AH4054" i="12"/>
  <c r="AH4055" i="12"/>
  <c r="AH4056" i="12"/>
  <c r="AH4057" i="12"/>
  <c r="AH4058" i="12"/>
  <c r="AH4059" i="12"/>
  <c r="AH4060" i="12"/>
  <c r="AH4061" i="12"/>
  <c r="AH4062" i="12"/>
  <c r="AH4063" i="12"/>
  <c r="AH4064" i="12"/>
  <c r="AH4065" i="12"/>
  <c r="AH4066" i="12"/>
  <c r="AH4067" i="12"/>
  <c r="AH4068" i="12"/>
  <c r="AH4069" i="12"/>
  <c r="AH4070" i="12"/>
  <c r="AH4071" i="12"/>
  <c r="AH4072" i="12"/>
  <c r="AH4073" i="12"/>
  <c r="AH4074" i="12"/>
  <c r="AH4075" i="12"/>
  <c r="AH4076" i="12"/>
  <c r="AH4077" i="12"/>
  <c r="AH4078" i="12"/>
  <c r="AH4079" i="12"/>
  <c r="AH4080" i="12"/>
  <c r="AH4081" i="12"/>
  <c r="AH4082" i="12"/>
  <c r="AH4083" i="12"/>
  <c r="AH4084" i="12"/>
  <c r="AH4085" i="12"/>
  <c r="AH4086" i="12"/>
  <c r="AH4087" i="12"/>
  <c r="AH4088" i="12"/>
  <c r="AH4089" i="12"/>
  <c r="AH4090" i="12"/>
  <c r="AH4091" i="12"/>
  <c r="AH4092" i="12"/>
  <c r="AH4093" i="12"/>
  <c r="AH4094" i="12"/>
  <c r="AH4095" i="12"/>
  <c r="AH4096" i="12"/>
  <c r="AH4097" i="12"/>
  <c r="AH4098" i="12"/>
  <c r="AH4099" i="12"/>
  <c r="AH4100" i="12"/>
  <c r="AH4101" i="12"/>
  <c r="AH4102" i="12"/>
  <c r="AH4103" i="12"/>
  <c r="AH4104" i="12"/>
  <c r="AH4105" i="12"/>
  <c r="AH4106" i="12"/>
  <c r="AH4107" i="12"/>
  <c r="AH4108" i="12"/>
  <c r="AH4109" i="12"/>
  <c r="AH4110" i="12"/>
  <c r="AH4111" i="12"/>
  <c r="AH4112" i="12"/>
  <c r="AH4113" i="12"/>
  <c r="AH4114" i="12"/>
  <c r="AH4115" i="12"/>
  <c r="AH4116" i="12"/>
  <c r="AH4117" i="12"/>
  <c r="AH4118" i="12"/>
  <c r="AH4119" i="12"/>
  <c r="AH4120" i="12"/>
  <c r="AH4121" i="12"/>
  <c r="AH4122" i="12"/>
  <c r="AH4123" i="12"/>
  <c r="AH4124" i="12"/>
  <c r="AH4125" i="12"/>
  <c r="AH4126" i="12"/>
  <c r="AH4127" i="12"/>
  <c r="AH4128" i="12"/>
  <c r="AH4129" i="12"/>
  <c r="AH4130" i="12"/>
  <c r="AH4131" i="12"/>
  <c r="AH4132" i="12"/>
  <c r="AH4133" i="12"/>
  <c r="AH4134" i="12"/>
  <c r="AH4135" i="12"/>
  <c r="AH4136" i="12"/>
  <c r="AH4137" i="12"/>
  <c r="AH4138" i="12"/>
  <c r="AH4139" i="12"/>
  <c r="AH4140" i="12"/>
  <c r="AH4141" i="12"/>
  <c r="AH4142" i="12"/>
  <c r="AH4143" i="12"/>
  <c r="AH4144" i="12"/>
  <c r="AH4145" i="12"/>
  <c r="AH4146" i="12"/>
  <c r="AH4147" i="12"/>
  <c r="AH4148" i="12"/>
  <c r="AH4149" i="12"/>
  <c r="AH4150" i="12"/>
  <c r="AH4151" i="12"/>
  <c r="AH4152" i="12"/>
  <c r="AH4153" i="12"/>
  <c r="AH4154" i="12"/>
  <c r="AH4155" i="12"/>
  <c r="AH4156" i="12"/>
  <c r="AH4157" i="12"/>
  <c r="AH4158" i="12"/>
  <c r="AH4159" i="12"/>
  <c r="AH4160" i="12"/>
  <c r="AH4161" i="12"/>
  <c r="AH4162" i="12"/>
  <c r="AH4163" i="12"/>
  <c r="AH4164" i="12"/>
  <c r="AH4165" i="12"/>
  <c r="AH4166" i="12"/>
  <c r="AH4167" i="12"/>
  <c r="AH4168" i="12"/>
  <c r="AH4169" i="12"/>
  <c r="AH4170" i="12"/>
  <c r="AH4171" i="12"/>
  <c r="AH4172" i="12"/>
  <c r="AH4173" i="12"/>
  <c r="AH4174" i="12"/>
  <c r="AH4175" i="12"/>
  <c r="AH4176" i="12"/>
  <c r="AH4177" i="12"/>
  <c r="AH4178" i="12"/>
  <c r="AH4179" i="12"/>
  <c r="AH4180" i="12"/>
  <c r="AH4181" i="12"/>
  <c r="AH4182" i="12"/>
  <c r="AH4183" i="12"/>
  <c r="AH4184" i="12"/>
  <c r="AH4185" i="12"/>
  <c r="AH4186" i="12"/>
  <c r="AH4187" i="12"/>
  <c r="AH4188" i="12"/>
  <c r="AH4189" i="12"/>
  <c r="AH4190" i="12"/>
  <c r="AH4191" i="12"/>
  <c r="AH4192" i="12"/>
  <c r="AH4193" i="12"/>
  <c r="AH4194" i="12"/>
  <c r="AH4195" i="12"/>
  <c r="AH4196" i="12"/>
  <c r="AH4197" i="12"/>
  <c r="AH4198" i="12"/>
  <c r="AH4199" i="12"/>
  <c r="AH4200" i="12"/>
  <c r="AH4201" i="12"/>
  <c r="AH4202" i="12"/>
  <c r="AH4203" i="12"/>
  <c r="AH4204" i="12"/>
  <c r="AH4205" i="12"/>
  <c r="AH4206" i="12"/>
  <c r="AH4207" i="12"/>
  <c r="AH4208" i="12"/>
  <c r="AH4209" i="12"/>
  <c r="AH4210" i="12"/>
  <c r="AH4211" i="12"/>
  <c r="AH4212" i="12"/>
  <c r="AH4213" i="12"/>
  <c r="AH4214" i="12"/>
  <c r="AH4215" i="12"/>
  <c r="AH4216" i="12"/>
  <c r="AH4217" i="12"/>
  <c r="AH4218" i="12"/>
  <c r="AH4219" i="12"/>
  <c r="AH4220" i="12"/>
  <c r="AH4221" i="12"/>
  <c r="AH4222" i="12"/>
  <c r="AH4223" i="12"/>
  <c r="AH4224" i="12"/>
  <c r="AH4225" i="12"/>
  <c r="AH4226" i="12"/>
  <c r="AH4227" i="12"/>
  <c r="AH4228" i="12"/>
  <c r="AH4229" i="12"/>
  <c r="AH4230" i="12"/>
  <c r="AH4231" i="12"/>
  <c r="AH4232" i="12"/>
  <c r="AH4233" i="12"/>
  <c r="AH4234" i="12"/>
  <c r="AH4235" i="12"/>
  <c r="AH4236" i="12"/>
  <c r="AH4237" i="12"/>
  <c r="AH4238" i="12"/>
  <c r="AH4239" i="12"/>
  <c r="AH4240" i="12"/>
  <c r="AH4241" i="12"/>
  <c r="AH4242" i="12"/>
  <c r="AH4243" i="12"/>
  <c r="AH4244" i="12"/>
  <c r="AH4245" i="12"/>
  <c r="AH4246" i="12"/>
  <c r="AH4247" i="12"/>
  <c r="AH4248" i="12"/>
  <c r="AH4249" i="12"/>
  <c r="AH4250" i="12"/>
  <c r="AH4251" i="12"/>
  <c r="AH4252" i="12"/>
  <c r="AH4253" i="12"/>
  <c r="AH4254" i="12"/>
  <c r="AH4255" i="12"/>
  <c r="AH4256" i="12"/>
  <c r="AH4257" i="12"/>
  <c r="AH4258" i="12"/>
  <c r="AH4259" i="12"/>
  <c r="AH4260" i="12"/>
  <c r="AH4261" i="12"/>
  <c r="AH4262" i="12"/>
  <c r="AH4263" i="12"/>
  <c r="AH4264" i="12"/>
  <c r="AH4265" i="12"/>
  <c r="AH4266" i="12"/>
  <c r="AH4267" i="12"/>
  <c r="AH4268" i="12"/>
  <c r="AH4269" i="12"/>
  <c r="AH4270" i="12"/>
  <c r="AH4271" i="12"/>
  <c r="AH4272" i="12"/>
  <c r="AH4273" i="12"/>
  <c r="AH4274" i="12"/>
  <c r="AH4275" i="12"/>
  <c r="AH4276" i="12"/>
  <c r="AH4277" i="12"/>
  <c r="AH4278" i="12"/>
  <c r="AH4279" i="12"/>
  <c r="AH4280" i="12"/>
  <c r="AH4281" i="12"/>
  <c r="AH4282" i="12"/>
  <c r="AH4283" i="12"/>
  <c r="AH4284" i="12"/>
  <c r="AH4285" i="12"/>
  <c r="AH4286" i="12"/>
  <c r="AH4287" i="12"/>
  <c r="AH4288" i="12"/>
  <c r="AH4289" i="12"/>
  <c r="AH4290" i="12"/>
  <c r="AH4291" i="12"/>
  <c r="AH4292" i="12"/>
  <c r="AH4293" i="12"/>
  <c r="AH4294" i="12"/>
  <c r="AH4295" i="12"/>
  <c r="AH4296" i="12"/>
  <c r="AH4297" i="12"/>
  <c r="AH4298" i="12"/>
  <c r="AH4299" i="12"/>
  <c r="AH4300" i="12"/>
  <c r="AH4301" i="12"/>
  <c r="AH4302" i="12"/>
  <c r="AH4303" i="12"/>
  <c r="AH4304" i="12"/>
  <c r="AH4305" i="12"/>
  <c r="AH4306" i="12"/>
  <c r="AH4307" i="12"/>
  <c r="AH4308" i="12"/>
  <c r="AH4309" i="12"/>
  <c r="AH4310" i="12"/>
  <c r="AH4311" i="12"/>
  <c r="AH4312" i="12"/>
  <c r="AH4313" i="12"/>
  <c r="AH4314" i="12"/>
  <c r="AH4315" i="12"/>
  <c r="AH4316" i="12"/>
  <c r="AH4317" i="12"/>
  <c r="AH4318" i="12"/>
  <c r="AH4319" i="12"/>
  <c r="AH4320" i="12"/>
  <c r="AH4321" i="12"/>
  <c r="AH4322" i="12"/>
  <c r="AH4323" i="12"/>
  <c r="AH4324" i="12"/>
  <c r="AH4325" i="12"/>
  <c r="AH4326" i="12"/>
  <c r="AH4327" i="12"/>
  <c r="AH4328" i="12"/>
  <c r="AH4329" i="12"/>
  <c r="AH4330" i="12"/>
  <c r="AH4331" i="12"/>
  <c r="AH4332" i="12"/>
  <c r="AH4333" i="12"/>
  <c r="AH4334" i="12"/>
  <c r="AH4335" i="12"/>
  <c r="AH4336" i="12"/>
  <c r="AH4337" i="12"/>
  <c r="AH4338" i="12"/>
  <c r="AH4339" i="12"/>
  <c r="AH4340" i="12"/>
  <c r="AH4341" i="12"/>
  <c r="AH4342" i="12"/>
  <c r="AH4343" i="12"/>
  <c r="AH4344" i="12"/>
  <c r="AH4345" i="12"/>
  <c r="AH4346" i="12"/>
  <c r="AH4347" i="12"/>
  <c r="AH4348" i="12"/>
  <c r="AH4349" i="12"/>
  <c r="AH4350" i="12"/>
  <c r="AH4351" i="12"/>
  <c r="AH4352" i="12"/>
  <c r="AH4353" i="12"/>
  <c r="AH4354" i="12"/>
  <c r="AH4355" i="12"/>
  <c r="AH4356" i="12"/>
  <c r="AH4357" i="12"/>
  <c r="AH4358" i="12"/>
  <c r="AH4359" i="12"/>
  <c r="AH4360" i="12"/>
  <c r="AH4361" i="12"/>
  <c r="AH4362" i="12"/>
  <c r="AH4363" i="12"/>
  <c r="AH4364" i="12"/>
  <c r="AH4365" i="12"/>
  <c r="AH4366" i="12"/>
  <c r="AH4367" i="12"/>
  <c r="AH4368" i="12"/>
  <c r="AH4369" i="12"/>
  <c r="AH4370" i="12"/>
  <c r="AH4371" i="12"/>
  <c r="AH4372" i="12"/>
  <c r="AH4373" i="12"/>
  <c r="AH4374" i="12"/>
  <c r="AH4375" i="12"/>
  <c r="AH4376" i="12"/>
  <c r="AH4377" i="12"/>
  <c r="AH4378" i="12"/>
  <c r="AH4379" i="12"/>
  <c r="AH4380" i="12"/>
  <c r="AH4381" i="12"/>
  <c r="AH4382" i="12"/>
  <c r="AH4383" i="12"/>
  <c r="AH4384" i="12"/>
  <c r="AH4385" i="12"/>
  <c r="AH4386" i="12"/>
  <c r="AH4387" i="12"/>
  <c r="AH4388" i="12"/>
  <c r="AH4389" i="12"/>
  <c r="AH4390" i="12"/>
  <c r="AH4391" i="12"/>
  <c r="AH4392" i="12"/>
  <c r="AH4393" i="12"/>
  <c r="AH4394" i="12"/>
  <c r="AH4395" i="12"/>
  <c r="AH4396" i="12"/>
  <c r="AH4397" i="12"/>
  <c r="AH4398" i="12"/>
  <c r="AH4399" i="12"/>
  <c r="AH4400" i="12"/>
  <c r="AH4401" i="12"/>
  <c r="AH4402" i="12"/>
  <c r="AH4403" i="12"/>
  <c r="AH4404" i="12"/>
  <c r="AH4405" i="12"/>
  <c r="AH4406" i="12"/>
  <c r="AH4407" i="12"/>
  <c r="AH4408" i="12"/>
  <c r="AH4409" i="12"/>
  <c r="AH4410" i="12"/>
  <c r="AH4411" i="12"/>
  <c r="AH4412" i="12"/>
  <c r="AH4413" i="12"/>
  <c r="AH4414" i="12"/>
  <c r="AH4415" i="12"/>
  <c r="AH4416" i="12"/>
  <c r="AH4417" i="12"/>
  <c r="AH4418" i="12"/>
  <c r="AH4419" i="12"/>
  <c r="AH4420" i="12"/>
  <c r="AH4421" i="12"/>
  <c r="AH4422" i="12"/>
  <c r="AH4423" i="12"/>
  <c r="AH4424" i="12"/>
  <c r="AH4425" i="12"/>
  <c r="AH4426" i="12"/>
  <c r="AH4427" i="12"/>
  <c r="AH4428" i="12"/>
  <c r="AH4429" i="12"/>
  <c r="AH4430" i="12"/>
  <c r="AH4431" i="12"/>
  <c r="AH4432" i="12"/>
  <c r="AH4433" i="12"/>
  <c r="AH4434" i="12"/>
  <c r="AH4435" i="12"/>
  <c r="AH4436" i="12"/>
  <c r="AH4437" i="12"/>
  <c r="AH4438" i="12"/>
  <c r="AH4439" i="12"/>
  <c r="AH4440" i="12"/>
  <c r="AH4441" i="12"/>
  <c r="AH4442" i="12"/>
  <c r="AH4443" i="12"/>
  <c r="AH4444" i="12"/>
  <c r="AH4445" i="12"/>
  <c r="AH4446" i="12"/>
  <c r="AH4447" i="12"/>
  <c r="AH4448" i="12"/>
  <c r="AH4449" i="12"/>
  <c r="AH4450" i="12"/>
  <c r="AH4451" i="12"/>
  <c r="AH4452" i="12"/>
  <c r="AH4453" i="12"/>
  <c r="AH4454" i="12"/>
  <c r="AH4455" i="12"/>
  <c r="AH4456" i="12"/>
  <c r="AH4457" i="12"/>
  <c r="AH4458" i="12"/>
  <c r="AH4459" i="12"/>
  <c r="AH4460" i="12"/>
  <c r="AH4461" i="12"/>
  <c r="AH4462" i="12"/>
  <c r="AH4463" i="12"/>
  <c r="AH4464" i="12"/>
  <c r="AH4465" i="12"/>
  <c r="AH4466" i="12"/>
  <c r="AH4467" i="12"/>
  <c r="AH4468" i="12"/>
  <c r="AH4469" i="12"/>
  <c r="AH4470" i="12"/>
  <c r="AH4471" i="12"/>
  <c r="AH4472" i="12"/>
  <c r="AH4473" i="12"/>
  <c r="AH4474" i="12"/>
  <c r="AH4475" i="12"/>
  <c r="AH4476" i="12"/>
  <c r="AH4477" i="12"/>
  <c r="AH4478" i="12"/>
  <c r="AH4479" i="12"/>
  <c r="AH4480" i="12"/>
  <c r="AH4481" i="12"/>
  <c r="AH4482" i="12"/>
  <c r="AH4483" i="12"/>
  <c r="AH4484" i="12"/>
  <c r="AH4485" i="12"/>
  <c r="AH4486" i="12"/>
  <c r="AH4487" i="12"/>
  <c r="AH4488" i="12"/>
  <c r="AH4489" i="12"/>
  <c r="AH4490" i="12"/>
  <c r="AH4491" i="12"/>
  <c r="AH4492" i="12"/>
  <c r="AH4493" i="12"/>
  <c r="AH4494" i="12"/>
  <c r="AH4495" i="12"/>
  <c r="AH4496" i="12"/>
  <c r="AH4497" i="12"/>
  <c r="AH4498" i="12"/>
  <c r="AH4499" i="12"/>
  <c r="AH4500" i="12"/>
  <c r="AH4501" i="12"/>
  <c r="AH4502" i="12"/>
  <c r="AH4503" i="12"/>
  <c r="AH4504" i="12"/>
  <c r="AH4505" i="12"/>
  <c r="AH4506" i="12"/>
  <c r="AH4507" i="12"/>
  <c r="AH4508" i="12"/>
  <c r="AH4509" i="12"/>
  <c r="AH4510" i="12"/>
  <c r="AH4511" i="12"/>
  <c r="AH4512" i="12"/>
  <c r="AH4513" i="12"/>
  <c r="AH4514" i="12"/>
  <c r="AH4515" i="12"/>
  <c r="AH4516" i="12"/>
  <c r="AH4517" i="12"/>
  <c r="AH4518" i="12"/>
  <c r="AH4519" i="12"/>
  <c r="AH4520" i="12"/>
  <c r="AH4521" i="12"/>
  <c r="AH4522" i="12"/>
  <c r="AH4523" i="12"/>
  <c r="AH4524" i="12"/>
  <c r="AH4525" i="12"/>
  <c r="AH4526" i="12"/>
  <c r="AH4527" i="12"/>
  <c r="AH4528" i="12"/>
  <c r="AH4529" i="12"/>
  <c r="AH4530" i="12"/>
  <c r="AH4531" i="12"/>
  <c r="AH4532" i="12"/>
  <c r="AH4533" i="12"/>
  <c r="AH4534" i="12"/>
  <c r="AH4535" i="12"/>
  <c r="AH4536" i="12"/>
  <c r="AH4537" i="12"/>
  <c r="AH4538" i="12"/>
  <c r="AH4539" i="12"/>
  <c r="AH4540" i="12"/>
  <c r="AH4541" i="12"/>
  <c r="AH4542" i="12"/>
  <c r="AH4543" i="12"/>
  <c r="AH4544" i="12"/>
  <c r="AH4545" i="12"/>
  <c r="AH4546" i="12"/>
  <c r="AH4547" i="12"/>
  <c r="AH4548" i="12"/>
  <c r="AH4549" i="12"/>
  <c r="AH4550" i="12"/>
  <c r="AH4551" i="12"/>
  <c r="AJ74" i="11" l="1"/>
  <c r="AJ46" i="13"/>
  <c r="AJ49" i="13"/>
  <c r="AI2" i="15" a="1"/>
  <c r="AI2" i="15" s="1"/>
  <c r="H11" i="14" s="1"/>
  <c r="AJ79" i="11" l="1"/>
  <c r="AJ48" i="13"/>
  <c r="AJ78" i="13"/>
  <c r="O68" i="10"/>
  <c r="O78" i="10"/>
  <c r="AJ80" i="11" l="1"/>
  <c r="AJ103" i="11" s="1"/>
  <c r="AJ110" i="11" s="1"/>
  <c r="AJ111" i="11" s="1"/>
  <c r="AJ139" i="11" s="1"/>
  <c r="AJ74" i="13"/>
  <c r="AH8276" i="11"/>
  <c r="AI8276" i="11" s="1"/>
  <c r="AH8277" i="11"/>
  <c r="AI8277" i="11" s="1"/>
  <c r="AH8278" i="11"/>
  <c r="AI8278" i="11" s="1"/>
  <c r="AH8279" i="11"/>
  <c r="AI8279" i="11" s="1"/>
  <c r="AH8280" i="11"/>
  <c r="AI8280" i="11" s="1"/>
  <c r="AH8281" i="11"/>
  <c r="AI8281" i="11" s="1"/>
  <c r="AH8282" i="11"/>
  <c r="AI8282" i="11" s="1"/>
  <c r="AH8283" i="11"/>
  <c r="AI8283" i="11" s="1"/>
  <c r="AH8284" i="11"/>
  <c r="AI8284" i="11" s="1"/>
  <c r="AH8285" i="11"/>
  <c r="AI8285" i="11" s="1"/>
  <c r="AH8286" i="11"/>
  <c r="AI8286" i="11" s="1"/>
  <c r="AH8287" i="11"/>
  <c r="AI8287" i="11" s="1"/>
  <c r="AH8288" i="11"/>
  <c r="AI8288" i="11" s="1"/>
  <c r="AH8289" i="11"/>
  <c r="AI8289" i="11" s="1"/>
  <c r="AH8290" i="11"/>
  <c r="AI8290" i="11" s="1"/>
  <c r="AH8291" i="11"/>
  <c r="AI8291" i="11" s="1"/>
  <c r="AH8292" i="11"/>
  <c r="AI8292" i="11" s="1"/>
  <c r="AH8293" i="11"/>
  <c r="AI8293" i="11" s="1"/>
  <c r="AH8294" i="11"/>
  <c r="AI8294" i="11" s="1"/>
  <c r="AH8295" i="11"/>
  <c r="AI8295" i="11" s="1"/>
  <c r="AH8296" i="11"/>
  <c r="AI8296" i="11" s="1"/>
  <c r="AH8297" i="11"/>
  <c r="AI8297" i="11" s="1"/>
  <c r="AH8298" i="11"/>
  <c r="AI8298" i="11" s="1"/>
  <c r="AH8299" i="11"/>
  <c r="AI8299" i="11" s="1"/>
  <c r="AH8300" i="11"/>
  <c r="AI8300" i="11" s="1"/>
  <c r="AH8301" i="11"/>
  <c r="AI8301" i="11" s="1"/>
  <c r="AH8302" i="11"/>
  <c r="AI8302" i="11" s="1"/>
  <c r="AH8303" i="11"/>
  <c r="AI8303" i="11" s="1"/>
  <c r="AH8304" i="11"/>
  <c r="AI8304" i="11" s="1"/>
  <c r="AH8305" i="11"/>
  <c r="AI8305" i="11" s="1"/>
  <c r="AH8306" i="11"/>
  <c r="AI8306" i="11" s="1"/>
  <c r="AH8307" i="11"/>
  <c r="AI8307" i="11" s="1"/>
  <c r="AH8308" i="11"/>
  <c r="AI8308" i="11" s="1"/>
  <c r="AH8309" i="11"/>
  <c r="AI8309" i="11" s="1"/>
  <c r="AH8310" i="11"/>
  <c r="AI8310" i="11" s="1"/>
  <c r="AH8311" i="11"/>
  <c r="AI8311" i="11" s="1"/>
  <c r="AH8312" i="11"/>
  <c r="AI8312" i="11" s="1"/>
  <c r="AH8313" i="11"/>
  <c r="AI8313" i="11" s="1"/>
  <c r="AH8314" i="11"/>
  <c r="AI8314" i="11" s="1"/>
  <c r="AH8315" i="11"/>
  <c r="AI8315" i="11" s="1"/>
  <c r="AH8316" i="11"/>
  <c r="AI8316" i="11" s="1"/>
  <c r="AH8317" i="11"/>
  <c r="AI8317" i="11" s="1"/>
  <c r="AH8318" i="11"/>
  <c r="AI8318" i="11" s="1"/>
  <c r="AH8319" i="11"/>
  <c r="AI8319" i="11" s="1"/>
  <c r="AH8320" i="11"/>
  <c r="AI8320" i="11" s="1"/>
  <c r="AH8321" i="11"/>
  <c r="AI8321" i="11" s="1"/>
  <c r="AH8322" i="11"/>
  <c r="AI8322" i="11" s="1"/>
  <c r="AH8323" i="11"/>
  <c r="AI8323" i="11" s="1"/>
  <c r="AH8324" i="11"/>
  <c r="AI8324" i="11" s="1"/>
  <c r="AH8325" i="11"/>
  <c r="AI8325" i="11" s="1"/>
  <c r="AH8326" i="11"/>
  <c r="AI8326" i="11" s="1"/>
  <c r="AH8327" i="11"/>
  <c r="AI8327" i="11" s="1"/>
  <c r="AH8328" i="11"/>
  <c r="AI8328" i="11" s="1"/>
  <c r="AH8329" i="11"/>
  <c r="AI8329" i="11" s="1"/>
  <c r="AH8330" i="11"/>
  <c r="AI8330" i="11" s="1"/>
  <c r="AH8331" i="11"/>
  <c r="AI8331" i="11" s="1"/>
  <c r="AH8332" i="11"/>
  <c r="AI8332" i="11" s="1"/>
  <c r="AH8333" i="11"/>
  <c r="AI8333" i="11" s="1"/>
  <c r="AH8334" i="11"/>
  <c r="AI8334" i="11" s="1"/>
  <c r="AH8335" i="11"/>
  <c r="AI8335" i="11" s="1"/>
  <c r="AH8336" i="11"/>
  <c r="AI8336" i="11" s="1"/>
  <c r="AH8337" i="11"/>
  <c r="AI8337" i="11" s="1"/>
  <c r="AH8338" i="11"/>
  <c r="AI8338" i="11" s="1"/>
  <c r="AH8339" i="11"/>
  <c r="AI8339" i="11" s="1"/>
  <c r="AH8340" i="11"/>
  <c r="AI8340" i="11" s="1"/>
  <c r="AH8341" i="11"/>
  <c r="AI8341" i="11" s="1"/>
  <c r="AH8342" i="11"/>
  <c r="AI8342" i="11" s="1"/>
  <c r="AH8343" i="11"/>
  <c r="AI8343" i="11" s="1"/>
  <c r="AH8344" i="11"/>
  <c r="AI8344" i="11" s="1"/>
  <c r="AH8345" i="11"/>
  <c r="AI8345" i="11" s="1"/>
  <c r="AH8346" i="11"/>
  <c r="AI8346" i="11" s="1"/>
  <c r="AH8347" i="11"/>
  <c r="AI8347" i="11" s="1"/>
  <c r="AH8348" i="11"/>
  <c r="AI8348" i="11" s="1"/>
  <c r="AH8349" i="11"/>
  <c r="AI8349" i="11" s="1"/>
  <c r="AH8350" i="11"/>
  <c r="AI8350" i="11" s="1"/>
  <c r="AH8351" i="11"/>
  <c r="AI8351" i="11" s="1"/>
  <c r="AH8352" i="11"/>
  <c r="AI8352" i="11" s="1"/>
  <c r="AH8353" i="11"/>
  <c r="AI8353" i="11" s="1"/>
  <c r="AH8354" i="11"/>
  <c r="AI8354" i="11" s="1"/>
  <c r="AH8355" i="11"/>
  <c r="AI8355" i="11" s="1"/>
  <c r="AH8356" i="11"/>
  <c r="AI8356" i="11" s="1"/>
  <c r="AH8357" i="11"/>
  <c r="AI8357" i="11" s="1"/>
  <c r="AH8358" i="11"/>
  <c r="AI8358" i="11" s="1"/>
  <c r="AH8359" i="11"/>
  <c r="AI8359" i="11" s="1"/>
  <c r="AH8360" i="11"/>
  <c r="AI8360" i="11" s="1"/>
  <c r="AH8361" i="11"/>
  <c r="AI8361" i="11" s="1"/>
  <c r="AH8362" i="11"/>
  <c r="AI8362" i="11" s="1"/>
  <c r="AH8363" i="11"/>
  <c r="AI8363" i="11" s="1"/>
  <c r="AH8364" i="11"/>
  <c r="AI8364" i="11" s="1"/>
  <c r="AH8365" i="11"/>
  <c r="AI8365" i="11" s="1"/>
  <c r="AH8366" i="11"/>
  <c r="AI8366" i="11" s="1"/>
  <c r="AH8367" i="11"/>
  <c r="AI8367" i="11" s="1"/>
  <c r="AH8368" i="11"/>
  <c r="AI8368" i="11" s="1"/>
  <c r="AH8369" i="11"/>
  <c r="AI8369" i="11" s="1"/>
  <c r="AH8370" i="11"/>
  <c r="AI8370" i="11" s="1"/>
  <c r="AH8371" i="11"/>
  <c r="AI8371" i="11" s="1"/>
  <c r="AH8372" i="11"/>
  <c r="AI8372" i="11" s="1"/>
  <c r="AH8373" i="11"/>
  <c r="AI8373" i="11" s="1"/>
  <c r="AH8374" i="11"/>
  <c r="AI8374" i="11" s="1"/>
  <c r="AH8375" i="11"/>
  <c r="AI8375" i="11" s="1"/>
  <c r="AH8376" i="11"/>
  <c r="AI8376" i="11" s="1"/>
  <c r="AH8377" i="11"/>
  <c r="AI8377" i="11" s="1"/>
  <c r="AH8378" i="11"/>
  <c r="AI8378" i="11" s="1"/>
  <c r="AH8379" i="11"/>
  <c r="AI8379" i="11" s="1"/>
  <c r="AH8380" i="11"/>
  <c r="AI8380" i="11" s="1"/>
  <c r="AH8381" i="11"/>
  <c r="AI8381" i="11" s="1"/>
  <c r="AH8382" i="11"/>
  <c r="AI8382" i="11" s="1"/>
  <c r="AH8383" i="11"/>
  <c r="AI8383" i="11" s="1"/>
  <c r="AH8384" i="11"/>
  <c r="AI8384" i="11" s="1"/>
  <c r="AH8385" i="11"/>
  <c r="AI8385" i="11" s="1"/>
  <c r="AH8386" i="11"/>
  <c r="AI8386" i="11" s="1"/>
  <c r="AH8387" i="11"/>
  <c r="AI8387" i="11" s="1"/>
  <c r="AH8388" i="11"/>
  <c r="AI8388" i="11" s="1"/>
  <c r="AH8389" i="11"/>
  <c r="AI8389" i="11" s="1"/>
  <c r="AH8390" i="11"/>
  <c r="AI8390" i="11" s="1"/>
  <c r="AH8391" i="11"/>
  <c r="AI8391" i="11" s="1"/>
  <c r="AH8392" i="11"/>
  <c r="AI8392" i="11" s="1"/>
  <c r="AH8393" i="11"/>
  <c r="AI8393" i="11" s="1"/>
  <c r="AH8394" i="11"/>
  <c r="AI8394" i="11" s="1"/>
  <c r="AH8395" i="11"/>
  <c r="AI8395" i="11" s="1"/>
  <c r="AH8396" i="11"/>
  <c r="AI8396" i="11" s="1"/>
  <c r="AH8397" i="11"/>
  <c r="AI8397" i="11" s="1"/>
  <c r="AH8398" i="11"/>
  <c r="AI8398" i="11" s="1"/>
  <c r="AH8399" i="11"/>
  <c r="AI8399" i="11" s="1"/>
  <c r="AH8400" i="11"/>
  <c r="AI8400" i="11" s="1"/>
  <c r="AH8401" i="11"/>
  <c r="AI8401" i="11" s="1"/>
  <c r="AH8402" i="11"/>
  <c r="AI8402" i="11" s="1"/>
  <c r="AH8403" i="11"/>
  <c r="AI8403" i="11" s="1"/>
  <c r="AH8404" i="11"/>
  <c r="AI8404" i="11" s="1"/>
  <c r="AH8405" i="11"/>
  <c r="AI8405" i="11" s="1"/>
  <c r="AH8406" i="11"/>
  <c r="AI8406" i="11" s="1"/>
  <c r="AH8407" i="11"/>
  <c r="AI8407" i="11" s="1"/>
  <c r="AH8408" i="11"/>
  <c r="AI8408" i="11" s="1"/>
  <c r="AH8409" i="11"/>
  <c r="AI8409" i="11" s="1"/>
  <c r="AH8410" i="11"/>
  <c r="AI8410" i="11" s="1"/>
  <c r="AH8411" i="11"/>
  <c r="AI8411" i="11" s="1"/>
  <c r="AH8412" i="11"/>
  <c r="AI8412" i="11" s="1"/>
  <c r="AH8413" i="11"/>
  <c r="AI8413" i="11" s="1"/>
  <c r="AH8414" i="11"/>
  <c r="AI8414" i="11" s="1"/>
  <c r="AH8415" i="11"/>
  <c r="AI8415" i="11" s="1"/>
  <c r="AH8416" i="11"/>
  <c r="AI8416" i="11" s="1"/>
  <c r="AH8417" i="11"/>
  <c r="AI8417" i="11" s="1"/>
  <c r="AH8418" i="11"/>
  <c r="AI8418" i="11" s="1"/>
  <c r="AH8419" i="11"/>
  <c r="AI8419" i="11" s="1"/>
  <c r="AH8420" i="11"/>
  <c r="AI8420" i="11" s="1"/>
  <c r="AH8421" i="11"/>
  <c r="AI8421" i="11" s="1"/>
  <c r="AH8422" i="11"/>
  <c r="AI8422" i="11" s="1"/>
  <c r="AH8423" i="11"/>
  <c r="AI8423" i="11" s="1"/>
  <c r="AH8424" i="11"/>
  <c r="AI8424" i="11" s="1"/>
  <c r="AH8425" i="11"/>
  <c r="AI8425" i="11" s="1"/>
  <c r="AH8426" i="11"/>
  <c r="AI8426" i="11" s="1"/>
  <c r="AH8427" i="11"/>
  <c r="AI8427" i="11" s="1"/>
  <c r="AH8428" i="11"/>
  <c r="AI8428" i="11" s="1"/>
  <c r="AH8429" i="11"/>
  <c r="AI8429" i="11" s="1"/>
  <c r="AH8430" i="11"/>
  <c r="AI8430" i="11" s="1"/>
  <c r="AH8431" i="11"/>
  <c r="AI8431" i="11" s="1"/>
  <c r="AH8432" i="11"/>
  <c r="AI8432" i="11" s="1"/>
  <c r="AH8433" i="11"/>
  <c r="AI8433" i="11" s="1"/>
  <c r="AH8434" i="11"/>
  <c r="AI8434" i="11" s="1"/>
  <c r="AH8435" i="11"/>
  <c r="AI8435" i="11" s="1"/>
  <c r="AH8436" i="11"/>
  <c r="AI8436" i="11" s="1"/>
  <c r="AH8437" i="11"/>
  <c r="AI8437" i="11" s="1"/>
  <c r="AH8438" i="11"/>
  <c r="AI8438" i="11" s="1"/>
  <c r="AH8439" i="11"/>
  <c r="AI8439" i="11" s="1"/>
  <c r="AH8440" i="11"/>
  <c r="AI8440" i="11" s="1"/>
  <c r="AH8441" i="11"/>
  <c r="AI8441" i="11" s="1"/>
  <c r="AH8442" i="11"/>
  <c r="AI8442" i="11" s="1"/>
  <c r="AH8443" i="11"/>
  <c r="AI8443" i="11" s="1"/>
  <c r="AH8444" i="11"/>
  <c r="AI8444" i="11" s="1"/>
  <c r="AH8445" i="11"/>
  <c r="AI8445" i="11" s="1"/>
  <c r="AH8446" i="11"/>
  <c r="AI8446" i="11" s="1"/>
  <c r="AH8447" i="11"/>
  <c r="AI8447" i="11" s="1"/>
  <c r="AH8448" i="11"/>
  <c r="AI8448" i="11" s="1"/>
  <c r="AH8449" i="11"/>
  <c r="AI8449" i="11" s="1"/>
  <c r="AH8450" i="11"/>
  <c r="AI8450" i="11" s="1"/>
  <c r="AH8451" i="11"/>
  <c r="AI8451" i="11" s="1"/>
  <c r="AH8452" i="11"/>
  <c r="AI8452" i="11" s="1"/>
  <c r="AH8453" i="11"/>
  <c r="AI8453" i="11" s="1"/>
  <c r="AH8454" i="11"/>
  <c r="AI8454" i="11" s="1"/>
  <c r="AH8455" i="11"/>
  <c r="AI8455" i="11" s="1"/>
  <c r="AH8456" i="11"/>
  <c r="AI8456" i="11" s="1"/>
  <c r="AH8457" i="11"/>
  <c r="AI8457" i="11" s="1"/>
  <c r="AH8458" i="11"/>
  <c r="AI8458" i="11" s="1"/>
  <c r="AH8459" i="11"/>
  <c r="AI8459" i="11" s="1"/>
  <c r="AH8460" i="11"/>
  <c r="AI8460" i="11" s="1"/>
  <c r="AH8461" i="11"/>
  <c r="AI8461" i="11" s="1"/>
  <c r="AH8462" i="11"/>
  <c r="AI8462" i="11" s="1"/>
  <c r="AH8463" i="11"/>
  <c r="AI8463" i="11" s="1"/>
  <c r="AH8464" i="11"/>
  <c r="AI8464" i="11" s="1"/>
  <c r="AH8465" i="11"/>
  <c r="AI8465" i="11" s="1"/>
  <c r="AH8466" i="11"/>
  <c r="AI8466" i="11" s="1"/>
  <c r="AH8467" i="11"/>
  <c r="AI8467" i="11" s="1"/>
  <c r="AH8468" i="11"/>
  <c r="AI8468" i="11" s="1"/>
  <c r="AH8469" i="11"/>
  <c r="AI8469" i="11" s="1"/>
  <c r="AH8470" i="11"/>
  <c r="AI8470" i="11" s="1"/>
  <c r="AH8471" i="11"/>
  <c r="AI8471" i="11" s="1"/>
  <c r="AH8472" i="11"/>
  <c r="AI8472" i="11" s="1"/>
  <c r="AH8473" i="11"/>
  <c r="AI8473" i="11" s="1"/>
  <c r="AH8474" i="11"/>
  <c r="AI8474" i="11" s="1"/>
  <c r="AH8475" i="11"/>
  <c r="AI8475" i="11" s="1"/>
  <c r="AH8476" i="11"/>
  <c r="AI8476" i="11" s="1"/>
  <c r="AH8477" i="11"/>
  <c r="AI8477" i="11" s="1"/>
  <c r="AH8478" i="11"/>
  <c r="AI8478" i="11" s="1"/>
  <c r="AH8479" i="11"/>
  <c r="AI8479" i="11" s="1"/>
  <c r="AH8480" i="11"/>
  <c r="AI8480" i="11" s="1"/>
  <c r="AH8481" i="11"/>
  <c r="AI8481" i="11" s="1"/>
  <c r="AH8482" i="11"/>
  <c r="AI8482" i="11" s="1"/>
  <c r="AH8483" i="11"/>
  <c r="AI8483" i="11" s="1"/>
  <c r="AH8484" i="11"/>
  <c r="AI8484" i="11" s="1"/>
  <c r="AH8485" i="11"/>
  <c r="AI8485" i="11" s="1"/>
  <c r="AH8486" i="11"/>
  <c r="AI8486" i="11" s="1"/>
  <c r="AH8487" i="11"/>
  <c r="AI8487" i="11" s="1"/>
  <c r="AH8488" i="11"/>
  <c r="AI8488" i="11" s="1"/>
  <c r="AH8489" i="11"/>
  <c r="AI8489" i="11" s="1"/>
  <c r="AH8490" i="11"/>
  <c r="AI8490" i="11" s="1"/>
  <c r="AH8491" i="11"/>
  <c r="AI8491" i="11" s="1"/>
  <c r="AH8492" i="11"/>
  <c r="AI8492" i="11" s="1"/>
  <c r="AH8493" i="11"/>
  <c r="AI8493" i="11" s="1"/>
  <c r="AH8494" i="11"/>
  <c r="AI8494" i="11" s="1"/>
  <c r="AH8495" i="11"/>
  <c r="AI8495" i="11" s="1"/>
  <c r="AH8496" i="11"/>
  <c r="AI8496" i="11" s="1"/>
  <c r="AH8497" i="11"/>
  <c r="AI8497" i="11" s="1"/>
  <c r="AH8498" i="11"/>
  <c r="AI8498" i="11" s="1"/>
  <c r="AH8499" i="11"/>
  <c r="AI8499" i="11" s="1"/>
  <c r="AH8500" i="11"/>
  <c r="AI8500" i="11" s="1"/>
  <c r="AH8501" i="11"/>
  <c r="AI8501" i="11" s="1"/>
  <c r="AH8502" i="11"/>
  <c r="AI8502" i="11" s="1"/>
  <c r="AH8503" i="11"/>
  <c r="AI8503" i="11" s="1"/>
  <c r="AH8504" i="11"/>
  <c r="AI8504" i="11" s="1"/>
  <c r="AH8505" i="11"/>
  <c r="AI8505" i="11" s="1"/>
  <c r="AH8506" i="11"/>
  <c r="AI8506" i="11" s="1"/>
  <c r="AH8507" i="11"/>
  <c r="AI8507" i="11" s="1"/>
  <c r="AH8508" i="11"/>
  <c r="AI8508" i="11" s="1"/>
  <c r="AH8509" i="11"/>
  <c r="AI8509" i="11" s="1"/>
  <c r="AH8510" i="11"/>
  <c r="AI8510" i="11" s="1"/>
  <c r="AH8511" i="11"/>
  <c r="AI8511" i="11" s="1"/>
  <c r="AH8512" i="11"/>
  <c r="AI8512" i="11" s="1"/>
  <c r="AH8513" i="11"/>
  <c r="AI8513" i="11" s="1"/>
  <c r="AH8514" i="11"/>
  <c r="AI8514" i="11" s="1"/>
  <c r="AH8515" i="11"/>
  <c r="AI8515" i="11" s="1"/>
  <c r="AH8516" i="11"/>
  <c r="AI8516" i="11" s="1"/>
  <c r="AH8517" i="11"/>
  <c r="AI8517" i="11" s="1"/>
  <c r="AH8518" i="11"/>
  <c r="AI8518" i="11" s="1"/>
  <c r="AH8519" i="11"/>
  <c r="AI8519" i="11" s="1"/>
  <c r="AH8520" i="11"/>
  <c r="AI8520" i="11" s="1"/>
  <c r="AH8521" i="11"/>
  <c r="AI8521" i="11" s="1"/>
  <c r="AH8522" i="11"/>
  <c r="AI8522" i="11" s="1"/>
  <c r="AH8523" i="11"/>
  <c r="AI8523" i="11" s="1"/>
  <c r="AH8524" i="11"/>
  <c r="AI8524" i="11" s="1"/>
  <c r="AH8525" i="11"/>
  <c r="AI8525" i="11" s="1"/>
  <c r="AH8526" i="11"/>
  <c r="AI8526" i="11" s="1"/>
  <c r="AH8527" i="11"/>
  <c r="AI8527" i="11" s="1"/>
  <c r="AH8528" i="11"/>
  <c r="AI8528" i="11" s="1"/>
  <c r="AH8529" i="11"/>
  <c r="AI8529" i="11" s="1"/>
  <c r="AH8530" i="11"/>
  <c r="AI8530" i="11" s="1"/>
  <c r="AH8531" i="11"/>
  <c r="AI8531" i="11" s="1"/>
  <c r="AH8532" i="11"/>
  <c r="AI8532" i="11" s="1"/>
  <c r="AH8533" i="11"/>
  <c r="AI8533" i="11" s="1"/>
  <c r="AH8534" i="11"/>
  <c r="AI8534" i="11" s="1"/>
  <c r="AH8535" i="11"/>
  <c r="AI8535" i="11" s="1"/>
  <c r="AH8536" i="11"/>
  <c r="AI8536" i="11" s="1"/>
  <c r="AH8537" i="11"/>
  <c r="AI8537" i="11" s="1"/>
  <c r="AH8538" i="11"/>
  <c r="AI8538" i="11" s="1"/>
  <c r="AH8539" i="11"/>
  <c r="AI8539" i="11" s="1"/>
  <c r="AH8540" i="11"/>
  <c r="AI8540" i="11" s="1"/>
  <c r="AH8541" i="11"/>
  <c r="AI8541" i="11" s="1"/>
  <c r="AH8542" i="11"/>
  <c r="AI8542" i="11" s="1"/>
  <c r="AH8543" i="11"/>
  <c r="AI8543" i="11" s="1"/>
  <c r="AH8544" i="11"/>
  <c r="AI8544" i="11" s="1"/>
  <c r="AH8545" i="11"/>
  <c r="AI8545" i="11" s="1"/>
  <c r="AH8546" i="11"/>
  <c r="AI8546" i="11" s="1"/>
  <c r="AH8547" i="11"/>
  <c r="AI8547" i="11" s="1"/>
  <c r="AH8548" i="11"/>
  <c r="AI8548" i="11" s="1"/>
  <c r="AH8549" i="11"/>
  <c r="AI8549" i="11" s="1"/>
  <c r="AH8550" i="11"/>
  <c r="AI8550" i="11" s="1"/>
  <c r="AH8551" i="11"/>
  <c r="AI8551" i="11" s="1"/>
  <c r="AH8552" i="11"/>
  <c r="AI8552" i="11" s="1"/>
  <c r="AH8553" i="11"/>
  <c r="AI8553" i="11" s="1"/>
  <c r="AH8554" i="11"/>
  <c r="AI8554" i="11" s="1"/>
  <c r="AH8555" i="11"/>
  <c r="AI8555" i="11" s="1"/>
  <c r="AH8556" i="11"/>
  <c r="AI8556" i="11" s="1"/>
  <c r="AH8557" i="11"/>
  <c r="AI8557" i="11" s="1"/>
  <c r="AH8558" i="11"/>
  <c r="AI8558" i="11" s="1"/>
  <c r="AH8559" i="11"/>
  <c r="AI8559" i="11" s="1"/>
  <c r="AH8560" i="11"/>
  <c r="AI8560" i="11" s="1"/>
  <c r="AH8561" i="11"/>
  <c r="AI8561" i="11" s="1"/>
  <c r="AH8562" i="11"/>
  <c r="AI8562" i="11" s="1"/>
  <c r="AH8563" i="11"/>
  <c r="AI8563" i="11" s="1"/>
  <c r="AH8564" i="11"/>
  <c r="AI8564" i="11" s="1"/>
  <c r="AH8565" i="11"/>
  <c r="AI8565" i="11" s="1"/>
  <c r="AH8566" i="11"/>
  <c r="AI8566" i="11" s="1"/>
  <c r="AH8567" i="11"/>
  <c r="AI8567" i="11" s="1"/>
  <c r="AH8568" i="11"/>
  <c r="AI8568" i="11" s="1"/>
  <c r="AH8569" i="11"/>
  <c r="AI8569" i="11" s="1"/>
  <c r="AH8570" i="11"/>
  <c r="AI8570" i="11" s="1"/>
  <c r="AH8571" i="11"/>
  <c r="AI8571" i="11" s="1"/>
  <c r="AH8572" i="11"/>
  <c r="AI8572" i="11" s="1"/>
  <c r="AH8573" i="11"/>
  <c r="AI8573" i="11" s="1"/>
  <c r="AH8574" i="11"/>
  <c r="AI8574" i="11" s="1"/>
  <c r="AH8575" i="11"/>
  <c r="AI8575" i="11" s="1"/>
  <c r="AH8576" i="11"/>
  <c r="AI8576" i="11" s="1"/>
  <c r="AH8577" i="11"/>
  <c r="AI8577" i="11" s="1"/>
  <c r="AH8578" i="11"/>
  <c r="AI8578" i="11" s="1"/>
  <c r="AH8579" i="11"/>
  <c r="AI8579" i="11" s="1"/>
  <c r="AH8580" i="11"/>
  <c r="AI8580" i="11" s="1"/>
  <c r="AH8581" i="11"/>
  <c r="AI8581" i="11" s="1"/>
  <c r="AH8582" i="11"/>
  <c r="AI8582" i="11" s="1"/>
  <c r="AH8583" i="11"/>
  <c r="AI8583" i="11" s="1"/>
  <c r="AH8584" i="11"/>
  <c r="AI8584" i="11" s="1"/>
  <c r="AH8585" i="11"/>
  <c r="AI8585" i="11" s="1"/>
  <c r="AH8586" i="11"/>
  <c r="AI8586" i="11" s="1"/>
  <c r="AH8587" i="11"/>
  <c r="AI8587" i="11" s="1"/>
  <c r="AH8588" i="11"/>
  <c r="AI8588" i="11" s="1"/>
  <c r="AH8589" i="11"/>
  <c r="AI8589" i="11" s="1"/>
  <c r="AH8590" i="11"/>
  <c r="AI8590" i="11" s="1"/>
  <c r="AH8591" i="11"/>
  <c r="AI8591" i="11" s="1"/>
  <c r="AH8592" i="11"/>
  <c r="AI8592" i="11" s="1"/>
  <c r="AH8593" i="11"/>
  <c r="AI8593" i="11" s="1"/>
  <c r="AH8594" i="11"/>
  <c r="AI8594" i="11" s="1"/>
  <c r="AH8595" i="11"/>
  <c r="AI8595" i="11" s="1"/>
  <c r="AH8596" i="11"/>
  <c r="AI8596" i="11" s="1"/>
  <c r="AH8597" i="11"/>
  <c r="AI8597" i="11" s="1"/>
  <c r="AH8598" i="11"/>
  <c r="AI8598" i="11" s="1"/>
  <c r="AH8599" i="11"/>
  <c r="AI8599" i="11" s="1"/>
  <c r="AH8600" i="11"/>
  <c r="AI8600" i="11" s="1"/>
  <c r="AH8601" i="11"/>
  <c r="AI8601" i="11" s="1"/>
  <c r="AH8602" i="11"/>
  <c r="AI8602" i="11" s="1"/>
  <c r="AH8603" i="11"/>
  <c r="AI8603" i="11" s="1"/>
  <c r="AH8604" i="11"/>
  <c r="AI8604" i="11" s="1"/>
  <c r="AH8605" i="11"/>
  <c r="AI8605" i="11" s="1"/>
  <c r="AH8606" i="11"/>
  <c r="AI8606" i="11" s="1"/>
  <c r="AH8607" i="11"/>
  <c r="AI8607" i="11" s="1"/>
  <c r="AH8608" i="11"/>
  <c r="AI8608" i="11" s="1"/>
  <c r="AH8609" i="11"/>
  <c r="AI8609" i="11" s="1"/>
  <c r="AH8610" i="11"/>
  <c r="AI8610" i="11" s="1"/>
  <c r="AH8611" i="11"/>
  <c r="AI8611" i="11" s="1"/>
  <c r="AH8612" i="11"/>
  <c r="AI8612" i="11" s="1"/>
  <c r="AH8613" i="11"/>
  <c r="AI8613" i="11" s="1"/>
  <c r="AH8614" i="11"/>
  <c r="AI8614" i="11" s="1"/>
  <c r="AH8615" i="11"/>
  <c r="AI8615" i="11" s="1"/>
  <c r="AH8616" i="11"/>
  <c r="AI8616" i="11" s="1"/>
  <c r="AH8617" i="11"/>
  <c r="AI8617" i="11" s="1"/>
  <c r="AH8618" i="11"/>
  <c r="AI8618" i="11" s="1"/>
  <c r="AH8619" i="11"/>
  <c r="AI8619" i="11" s="1"/>
  <c r="AH8620" i="11"/>
  <c r="AI8620" i="11" s="1"/>
  <c r="AH8621" i="11"/>
  <c r="AI8621" i="11" s="1"/>
  <c r="AH8622" i="11"/>
  <c r="AI8622" i="11" s="1"/>
  <c r="AH8623" i="11"/>
  <c r="AI8623" i="11" s="1"/>
  <c r="AH8624" i="11"/>
  <c r="AI8624" i="11" s="1"/>
  <c r="AH8625" i="11"/>
  <c r="AI8625" i="11" s="1"/>
  <c r="AH8626" i="11"/>
  <c r="AI8626" i="11" s="1"/>
  <c r="AH8627" i="11"/>
  <c r="AI8627" i="11" s="1"/>
  <c r="AH8628" i="11"/>
  <c r="AI8628" i="11" s="1"/>
  <c r="AH8629" i="11"/>
  <c r="AI8629" i="11" s="1"/>
  <c r="AH8630" i="11"/>
  <c r="AI8630" i="11" s="1"/>
  <c r="AH8631" i="11"/>
  <c r="AI8631" i="11" s="1"/>
  <c r="AH8632" i="11"/>
  <c r="AI8632" i="11" s="1"/>
  <c r="AH8633" i="11"/>
  <c r="AI8633" i="11" s="1"/>
  <c r="AH8634" i="11"/>
  <c r="AI8634" i="11" s="1"/>
  <c r="AH8635" i="11"/>
  <c r="AI8635" i="11" s="1"/>
  <c r="AH8636" i="11"/>
  <c r="AI8636" i="11" s="1"/>
  <c r="AH8637" i="11"/>
  <c r="AI8637" i="11" s="1"/>
  <c r="AH8638" i="11"/>
  <c r="AI8638" i="11" s="1"/>
  <c r="AH8639" i="11"/>
  <c r="AI8639" i="11" s="1"/>
  <c r="AH8640" i="11"/>
  <c r="AI8640" i="11" s="1"/>
  <c r="AH8641" i="11"/>
  <c r="AI8641" i="11" s="1"/>
  <c r="AH8642" i="11"/>
  <c r="AI8642" i="11" s="1"/>
  <c r="AH8643" i="11"/>
  <c r="AI8643" i="11" s="1"/>
  <c r="AH8644" i="11"/>
  <c r="AI8644" i="11" s="1"/>
  <c r="AH8645" i="11"/>
  <c r="AI8645" i="11" s="1"/>
  <c r="AH8646" i="11"/>
  <c r="AI8646" i="11" s="1"/>
  <c r="AH8647" i="11"/>
  <c r="AI8647" i="11" s="1"/>
  <c r="AH8648" i="11"/>
  <c r="AI8648" i="11" s="1"/>
  <c r="AH8649" i="11"/>
  <c r="AI8649" i="11" s="1"/>
  <c r="AH8650" i="11"/>
  <c r="AI8650" i="11" s="1"/>
  <c r="AH8651" i="11"/>
  <c r="AI8651" i="11" s="1"/>
  <c r="AH8652" i="11"/>
  <c r="AI8652" i="11" s="1"/>
  <c r="AH8653" i="11"/>
  <c r="AI8653" i="11" s="1"/>
  <c r="AH8654" i="11"/>
  <c r="AI8654" i="11" s="1"/>
  <c r="AH8655" i="11"/>
  <c r="AI8655" i="11" s="1"/>
  <c r="AH8656" i="11"/>
  <c r="AI8656" i="11" s="1"/>
  <c r="AH8657" i="11"/>
  <c r="AI8657" i="11" s="1"/>
  <c r="AH8658" i="11"/>
  <c r="AI8658" i="11" s="1"/>
  <c r="AH8659" i="11"/>
  <c r="AI8659" i="11" s="1"/>
  <c r="AH8660" i="11"/>
  <c r="AI8660" i="11" s="1"/>
  <c r="AH8661" i="11"/>
  <c r="AI8661" i="11" s="1"/>
  <c r="AH8662" i="11"/>
  <c r="AI8662" i="11" s="1"/>
  <c r="AH8663" i="11"/>
  <c r="AI8663" i="11" s="1"/>
  <c r="AH8664" i="11"/>
  <c r="AI8664" i="11" s="1"/>
  <c r="AH8665" i="11"/>
  <c r="AI8665" i="11" s="1"/>
  <c r="AH8666" i="11"/>
  <c r="AI8666" i="11" s="1"/>
  <c r="AH8667" i="11"/>
  <c r="AI8667" i="11" s="1"/>
  <c r="AH8668" i="11"/>
  <c r="AI8668" i="11" s="1"/>
  <c r="AH8669" i="11"/>
  <c r="AI8669" i="11" s="1"/>
  <c r="AH8670" i="11"/>
  <c r="AI8670" i="11" s="1"/>
  <c r="AH8671" i="11"/>
  <c r="AI8671" i="11" s="1"/>
  <c r="AH8672" i="11"/>
  <c r="AI8672" i="11" s="1"/>
  <c r="AH8673" i="11"/>
  <c r="AI8673" i="11" s="1"/>
  <c r="AH8674" i="11"/>
  <c r="AI8674" i="11" s="1"/>
  <c r="AH8675" i="11"/>
  <c r="AI8675" i="11" s="1"/>
  <c r="AH8676" i="11"/>
  <c r="AI8676" i="11" s="1"/>
  <c r="AH8677" i="11"/>
  <c r="AI8677" i="11" s="1"/>
  <c r="AH8678" i="11"/>
  <c r="AI8678" i="11" s="1"/>
  <c r="AH8679" i="11"/>
  <c r="AI8679" i="11" s="1"/>
  <c r="AH8680" i="11"/>
  <c r="AI8680" i="11" s="1"/>
  <c r="AH8681" i="11"/>
  <c r="AI8681" i="11" s="1"/>
  <c r="AH8682" i="11"/>
  <c r="AI8682" i="11" s="1"/>
  <c r="AH8683" i="11"/>
  <c r="AI8683" i="11" s="1"/>
  <c r="AH8684" i="11"/>
  <c r="AI8684" i="11" s="1"/>
  <c r="AH8685" i="11"/>
  <c r="AI8685" i="11" s="1"/>
  <c r="AH8686" i="11"/>
  <c r="AI8686" i="11" s="1"/>
  <c r="AH8687" i="11"/>
  <c r="AI8687" i="11" s="1"/>
  <c r="AH8688" i="11"/>
  <c r="AI8688" i="11" s="1"/>
  <c r="AH8689" i="11"/>
  <c r="AI8689" i="11" s="1"/>
  <c r="AH8690" i="11"/>
  <c r="AI8690" i="11" s="1"/>
  <c r="AH8691" i="11"/>
  <c r="AI8691" i="11" s="1"/>
  <c r="AH8692" i="11"/>
  <c r="AI8692" i="11" s="1"/>
  <c r="AH8693" i="11"/>
  <c r="AI8693" i="11" s="1"/>
  <c r="AH8694" i="11"/>
  <c r="AI8694" i="11" s="1"/>
  <c r="AH8695" i="11"/>
  <c r="AI8695" i="11" s="1"/>
  <c r="AH8696" i="11"/>
  <c r="AI8696" i="11" s="1"/>
  <c r="AH8697" i="11"/>
  <c r="AI8697" i="11" s="1"/>
  <c r="AH8698" i="11"/>
  <c r="AI8698" i="11" s="1"/>
  <c r="AH8699" i="11"/>
  <c r="AI8699" i="11" s="1"/>
  <c r="AH8700" i="11"/>
  <c r="AI8700" i="11" s="1"/>
  <c r="AH8701" i="11"/>
  <c r="AI8701" i="11" s="1"/>
  <c r="AH8702" i="11"/>
  <c r="AI8702" i="11" s="1"/>
  <c r="AH8703" i="11"/>
  <c r="AI8703" i="11" s="1"/>
  <c r="AH8704" i="11"/>
  <c r="AI8704" i="11" s="1"/>
  <c r="AH8705" i="11"/>
  <c r="AI8705" i="11" s="1"/>
  <c r="AH8706" i="11"/>
  <c r="AI8706" i="11" s="1"/>
  <c r="AH8707" i="11"/>
  <c r="AI8707" i="11" s="1"/>
  <c r="AH8708" i="11"/>
  <c r="AI8708" i="11" s="1"/>
  <c r="AH8709" i="11"/>
  <c r="AI8709" i="11" s="1"/>
  <c r="AH8710" i="11"/>
  <c r="AI8710" i="11" s="1"/>
  <c r="AH8711" i="11"/>
  <c r="AI8711" i="11" s="1"/>
  <c r="AH8712" i="11"/>
  <c r="AI8712" i="11" s="1"/>
  <c r="AH8713" i="11"/>
  <c r="AI8713" i="11" s="1"/>
  <c r="AH8714" i="11"/>
  <c r="AI8714" i="11" s="1"/>
  <c r="AH8715" i="11"/>
  <c r="AI8715" i="11" s="1"/>
  <c r="AH8716" i="11"/>
  <c r="AI8716" i="11" s="1"/>
  <c r="AH8717" i="11"/>
  <c r="AI8717" i="11" s="1"/>
  <c r="AH8718" i="11"/>
  <c r="AI8718" i="11" s="1"/>
  <c r="AH8719" i="11"/>
  <c r="AI8719" i="11" s="1"/>
  <c r="AH8720" i="11"/>
  <c r="AI8720" i="11" s="1"/>
  <c r="AH8721" i="11"/>
  <c r="AI8721" i="11" s="1"/>
  <c r="AH8722" i="11"/>
  <c r="AI8722" i="11" s="1"/>
  <c r="AH8723" i="11"/>
  <c r="AI8723" i="11" s="1"/>
  <c r="AH8724" i="11"/>
  <c r="AI8724" i="11" s="1"/>
  <c r="AH8725" i="11"/>
  <c r="AI8725" i="11" s="1"/>
  <c r="AH8726" i="11"/>
  <c r="AI8726" i="11" s="1"/>
  <c r="AH8727" i="11"/>
  <c r="AI8727" i="11" s="1"/>
  <c r="AH8728" i="11"/>
  <c r="AI8728" i="11" s="1"/>
  <c r="AH8729" i="11"/>
  <c r="AI8729" i="11" s="1"/>
  <c r="AH8730" i="11"/>
  <c r="AI8730" i="11" s="1"/>
  <c r="AH8731" i="11"/>
  <c r="AI8731" i="11" s="1"/>
  <c r="AH8732" i="11"/>
  <c r="AI8732" i="11" s="1"/>
  <c r="AH8733" i="11"/>
  <c r="AI8733" i="11" s="1"/>
  <c r="AH8734" i="11"/>
  <c r="AI8734" i="11" s="1"/>
  <c r="AH8735" i="11"/>
  <c r="AI8735" i="11" s="1"/>
  <c r="AH8736" i="11"/>
  <c r="AI8736" i="11" s="1"/>
  <c r="AH8737" i="11"/>
  <c r="AI8737" i="11" s="1"/>
  <c r="AH8738" i="11"/>
  <c r="AI8738" i="11" s="1"/>
  <c r="AH8739" i="11"/>
  <c r="AI8739" i="11" s="1"/>
  <c r="AH8740" i="11"/>
  <c r="AI8740" i="11" s="1"/>
  <c r="AH8741" i="11"/>
  <c r="AI8741" i="11" s="1"/>
  <c r="AH8742" i="11"/>
  <c r="AI8742" i="11" s="1"/>
  <c r="AH8743" i="11"/>
  <c r="AI8743" i="11" s="1"/>
  <c r="AH8744" i="11"/>
  <c r="AI8744" i="11" s="1"/>
  <c r="AH8745" i="11"/>
  <c r="AI8745" i="11" s="1"/>
  <c r="AH8746" i="11"/>
  <c r="AI8746" i="11" s="1"/>
  <c r="AH8747" i="11"/>
  <c r="AI8747" i="11" s="1"/>
  <c r="AH8748" i="11"/>
  <c r="AI8748" i="11" s="1"/>
  <c r="AH8749" i="11"/>
  <c r="AI8749" i="11" s="1"/>
  <c r="AH8750" i="11"/>
  <c r="AI8750" i="11" s="1"/>
  <c r="AH8751" i="11"/>
  <c r="AI8751" i="11" s="1"/>
  <c r="AH8752" i="11"/>
  <c r="AI8752" i="11" s="1"/>
  <c r="AH8753" i="11"/>
  <c r="AI8753" i="11" s="1"/>
  <c r="AH8754" i="11"/>
  <c r="AI8754" i="11" s="1"/>
  <c r="AH8755" i="11"/>
  <c r="AI8755" i="11" s="1"/>
  <c r="AH8756" i="11"/>
  <c r="AI8756" i="11" s="1"/>
  <c r="AH8757" i="11"/>
  <c r="AI8757" i="11" s="1"/>
  <c r="AH8758" i="11"/>
  <c r="AI8758" i="11" s="1"/>
  <c r="AH8759" i="11"/>
  <c r="AI8759" i="11" s="1"/>
  <c r="AH8760" i="11"/>
  <c r="AI8760" i="11" s="1"/>
  <c r="AH8761" i="11"/>
  <c r="AI8761" i="11" s="1"/>
  <c r="AH8762" i="11"/>
  <c r="AI8762" i="11" s="1"/>
  <c r="AH8763" i="11"/>
  <c r="AI8763" i="11" s="1"/>
  <c r="AH8764" i="11"/>
  <c r="AI8764" i="11" s="1"/>
  <c r="AH8765" i="11"/>
  <c r="AI8765" i="11" s="1"/>
  <c r="AH8766" i="11"/>
  <c r="AI8766" i="11" s="1"/>
  <c r="AH8767" i="11"/>
  <c r="AI8767" i="11" s="1"/>
  <c r="AH8768" i="11"/>
  <c r="AI8768" i="11" s="1"/>
  <c r="AH8769" i="11"/>
  <c r="AI8769" i="11" s="1"/>
  <c r="AH8770" i="11"/>
  <c r="AI8770" i="11" s="1"/>
  <c r="AH8771" i="11"/>
  <c r="AI8771" i="11" s="1"/>
  <c r="AH8772" i="11"/>
  <c r="AI8772" i="11" s="1"/>
  <c r="AH8773" i="11"/>
  <c r="AI8773" i="11" s="1"/>
  <c r="AH8774" i="11"/>
  <c r="AI8774" i="11" s="1"/>
  <c r="AH8775" i="11"/>
  <c r="AI8775" i="11" s="1"/>
  <c r="AH8776" i="11"/>
  <c r="AI8776" i="11" s="1"/>
  <c r="AH8777" i="11"/>
  <c r="AI8777" i="11" s="1"/>
  <c r="AH8778" i="11"/>
  <c r="AI8778" i="11" s="1"/>
  <c r="AH8779" i="11"/>
  <c r="AI8779" i="11" s="1"/>
  <c r="AH8780" i="11"/>
  <c r="AI8780" i="11" s="1"/>
  <c r="AH8781" i="11"/>
  <c r="AI8781" i="11" s="1"/>
  <c r="AH8782" i="11"/>
  <c r="AI8782" i="11" s="1"/>
  <c r="AH8783" i="11"/>
  <c r="AI8783" i="11" s="1"/>
  <c r="AH8784" i="11"/>
  <c r="AI8784" i="11" s="1"/>
  <c r="AH8785" i="11"/>
  <c r="AI8785" i="11" s="1"/>
  <c r="AH8786" i="11"/>
  <c r="AI8786" i="11" s="1"/>
  <c r="AH8787" i="11"/>
  <c r="AI8787" i="11" s="1"/>
  <c r="AH8788" i="11"/>
  <c r="AI8788" i="11" s="1"/>
  <c r="AH8789" i="11"/>
  <c r="AI8789" i="11" s="1"/>
  <c r="AH8790" i="11"/>
  <c r="AI8790" i="11" s="1"/>
  <c r="AH8791" i="11"/>
  <c r="AI8791" i="11" s="1"/>
  <c r="AH8792" i="11"/>
  <c r="AI8792" i="11" s="1"/>
  <c r="AH8793" i="11"/>
  <c r="AI8793" i="11" s="1"/>
  <c r="AH8794" i="11"/>
  <c r="AI8794" i="11" s="1"/>
  <c r="AH8795" i="11"/>
  <c r="AI8795" i="11" s="1"/>
  <c r="AH8796" i="11"/>
  <c r="AI8796" i="11" s="1"/>
  <c r="AH8797" i="11"/>
  <c r="AI8797" i="11" s="1"/>
  <c r="AH8798" i="11"/>
  <c r="AI8798" i="11" s="1"/>
  <c r="AH8799" i="11"/>
  <c r="AI8799" i="11" s="1"/>
  <c r="AH8800" i="11"/>
  <c r="AI8800" i="11" s="1"/>
  <c r="AH8801" i="11"/>
  <c r="AI8801" i="11" s="1"/>
  <c r="AH8802" i="11"/>
  <c r="AI8802" i="11" s="1"/>
  <c r="AH8803" i="11"/>
  <c r="AI8803" i="11" s="1"/>
  <c r="AH8804" i="11"/>
  <c r="AI8804" i="11" s="1"/>
  <c r="AH8805" i="11"/>
  <c r="AI8805" i="11" s="1"/>
  <c r="AH8806" i="11"/>
  <c r="AI8806" i="11" s="1"/>
  <c r="AH8807" i="11"/>
  <c r="AI8807" i="11" s="1"/>
  <c r="AH8808" i="11"/>
  <c r="AI8808" i="11" s="1"/>
  <c r="AH8809" i="11"/>
  <c r="AI8809" i="11" s="1"/>
  <c r="AH8810" i="11"/>
  <c r="AI8810" i="11" s="1"/>
  <c r="AH8811" i="11"/>
  <c r="AI8811" i="11" s="1"/>
  <c r="AH8812" i="11"/>
  <c r="AI8812" i="11" s="1"/>
  <c r="AH8813" i="11"/>
  <c r="AI8813" i="11" s="1"/>
  <c r="AH8814" i="11"/>
  <c r="AI8814" i="11" s="1"/>
  <c r="AH8815" i="11"/>
  <c r="AI8815" i="11" s="1"/>
  <c r="AH8816" i="11"/>
  <c r="AI8816" i="11" s="1"/>
  <c r="AH8817" i="11"/>
  <c r="AI8817" i="11" s="1"/>
  <c r="AH8818" i="11"/>
  <c r="AI8818" i="11" s="1"/>
  <c r="AH8819" i="11"/>
  <c r="AI8819" i="11" s="1"/>
  <c r="AH8820" i="11"/>
  <c r="AI8820" i="11" s="1"/>
  <c r="AH8821" i="11"/>
  <c r="AI8821" i="11" s="1"/>
  <c r="AH8822" i="11"/>
  <c r="AI8822" i="11" s="1"/>
  <c r="AH8823" i="11"/>
  <c r="AI8823" i="11" s="1"/>
  <c r="AH8824" i="11"/>
  <c r="AI8824" i="11" s="1"/>
  <c r="AH8825" i="11"/>
  <c r="AI8825" i="11" s="1"/>
  <c r="AH8826" i="11"/>
  <c r="AI8826" i="11" s="1"/>
  <c r="AH8827" i="11"/>
  <c r="AI8827" i="11" s="1"/>
  <c r="AH8828" i="11"/>
  <c r="AI8828" i="11" s="1"/>
  <c r="AH8829" i="11"/>
  <c r="AI8829" i="11" s="1"/>
  <c r="AH8830" i="11"/>
  <c r="AI8830" i="11" s="1"/>
  <c r="AH8831" i="11"/>
  <c r="AI8831" i="11" s="1"/>
  <c r="AH8832" i="11"/>
  <c r="AI8832" i="11" s="1"/>
  <c r="AH8833" i="11"/>
  <c r="AI8833" i="11" s="1"/>
  <c r="AH8834" i="11"/>
  <c r="AI8834" i="11" s="1"/>
  <c r="AH8835" i="11"/>
  <c r="AI8835" i="11" s="1"/>
  <c r="AH8836" i="11"/>
  <c r="AI8836" i="11" s="1"/>
  <c r="AH8837" i="11"/>
  <c r="AI8837" i="11" s="1"/>
  <c r="AH8838" i="11"/>
  <c r="AI8838" i="11" s="1"/>
  <c r="AH8839" i="11"/>
  <c r="AI8839" i="11" s="1"/>
  <c r="AH8840" i="11"/>
  <c r="AI8840" i="11" s="1"/>
  <c r="AH8841" i="11"/>
  <c r="AI8841" i="11" s="1"/>
  <c r="AH8842" i="11"/>
  <c r="AI8842" i="11" s="1"/>
  <c r="AH8843" i="11"/>
  <c r="AI8843" i="11" s="1"/>
  <c r="AH8844" i="11"/>
  <c r="AI8844" i="11" s="1"/>
  <c r="AH8845" i="11"/>
  <c r="AI8845" i="11" s="1"/>
  <c r="AH8846" i="11"/>
  <c r="AI8846" i="11" s="1"/>
  <c r="AH8847" i="11"/>
  <c r="AI8847" i="11" s="1"/>
  <c r="AH8848" i="11"/>
  <c r="AI8848" i="11" s="1"/>
  <c r="AH8849" i="11"/>
  <c r="AI8849" i="11" s="1"/>
  <c r="AH8850" i="11"/>
  <c r="AI8850" i="11" s="1"/>
  <c r="AH8851" i="11"/>
  <c r="AI8851" i="11" s="1"/>
  <c r="AH8852" i="11"/>
  <c r="AI8852" i="11" s="1"/>
  <c r="AH8853" i="11"/>
  <c r="AI8853" i="11" s="1"/>
  <c r="AH8854" i="11"/>
  <c r="AI8854" i="11" s="1"/>
  <c r="AH8855" i="11"/>
  <c r="AI8855" i="11" s="1"/>
  <c r="AH8856" i="11"/>
  <c r="AI8856" i="11" s="1"/>
  <c r="AH8857" i="11"/>
  <c r="AI8857" i="11" s="1"/>
  <c r="AH8858" i="11"/>
  <c r="AI8858" i="11" s="1"/>
  <c r="AH8859" i="11"/>
  <c r="AI8859" i="11" s="1"/>
  <c r="AH8860" i="11"/>
  <c r="AI8860" i="11" s="1"/>
  <c r="AH8861" i="11"/>
  <c r="AI8861" i="11" s="1"/>
  <c r="AH8862" i="11"/>
  <c r="AI8862" i="11" s="1"/>
  <c r="AH8863" i="11"/>
  <c r="AI8863" i="11" s="1"/>
  <c r="AH8864" i="11"/>
  <c r="AI8864" i="11" s="1"/>
  <c r="AH8865" i="11"/>
  <c r="AI8865" i="11" s="1"/>
  <c r="AH8866" i="11"/>
  <c r="AI8866" i="11" s="1"/>
  <c r="AH8867" i="11"/>
  <c r="AI8867" i="11" s="1"/>
  <c r="AH8868" i="11"/>
  <c r="AI8868" i="11" s="1"/>
  <c r="AH8869" i="11"/>
  <c r="AI8869" i="11" s="1"/>
  <c r="AH8870" i="11"/>
  <c r="AI8870" i="11" s="1"/>
  <c r="AH8871" i="11"/>
  <c r="AI8871" i="11" s="1"/>
  <c r="AH8872" i="11"/>
  <c r="AI8872" i="11" s="1"/>
  <c r="AH8873" i="11"/>
  <c r="AI8873" i="11" s="1"/>
  <c r="AH8874" i="11"/>
  <c r="AI8874" i="11" s="1"/>
  <c r="AH8875" i="11"/>
  <c r="AI8875" i="11" s="1"/>
  <c r="AH8876" i="11"/>
  <c r="AI8876" i="11" s="1"/>
  <c r="AH8877" i="11"/>
  <c r="AI8877" i="11" s="1"/>
  <c r="AH8878" i="11"/>
  <c r="AI8878" i="11" s="1"/>
  <c r="AH8879" i="11"/>
  <c r="AI8879" i="11" s="1"/>
  <c r="AH8880" i="11"/>
  <c r="AI8880" i="11" s="1"/>
  <c r="AH8881" i="11"/>
  <c r="AI8881" i="11" s="1"/>
  <c r="AH8882" i="11"/>
  <c r="AI8882" i="11" s="1"/>
  <c r="AH8883" i="11"/>
  <c r="AI8883" i="11" s="1"/>
  <c r="AH8884" i="11"/>
  <c r="AI8884" i="11" s="1"/>
  <c r="AH8885" i="11"/>
  <c r="AI8885" i="11" s="1"/>
  <c r="AH8886" i="11"/>
  <c r="AI8886" i="11" s="1"/>
  <c r="AH8887" i="11"/>
  <c r="AI8887" i="11" s="1"/>
  <c r="AH8888" i="11"/>
  <c r="AI8888" i="11" s="1"/>
  <c r="AH8889" i="11"/>
  <c r="AI8889" i="11" s="1"/>
  <c r="AH8890" i="11"/>
  <c r="AI8890" i="11" s="1"/>
  <c r="AH8891" i="11"/>
  <c r="AI8891" i="11" s="1"/>
  <c r="AH8892" i="11"/>
  <c r="AI8892" i="11" s="1"/>
  <c r="AH8893" i="11"/>
  <c r="AI8893" i="11" s="1"/>
  <c r="AH8894" i="11"/>
  <c r="AI8894" i="11" s="1"/>
  <c r="AH8895" i="11"/>
  <c r="AI8895" i="11" s="1"/>
  <c r="AH8896" i="11"/>
  <c r="AI8896" i="11" s="1"/>
  <c r="AH8897" i="11"/>
  <c r="AI8897" i="11" s="1"/>
  <c r="AH8898" i="11"/>
  <c r="AI8898" i="11" s="1"/>
  <c r="AH8899" i="11"/>
  <c r="AI8899" i="11" s="1"/>
  <c r="AH8900" i="11"/>
  <c r="AI8900" i="11" s="1"/>
  <c r="AH8901" i="11"/>
  <c r="AI8901" i="11" s="1"/>
  <c r="AH8902" i="11"/>
  <c r="AI8902" i="11" s="1"/>
  <c r="AH8903" i="11"/>
  <c r="AI8903" i="11" s="1"/>
  <c r="AH8904" i="11"/>
  <c r="AI8904" i="11" s="1"/>
  <c r="AH8905" i="11"/>
  <c r="AI8905" i="11" s="1"/>
  <c r="AH8906" i="11"/>
  <c r="AI8906" i="11" s="1"/>
  <c r="AH8907" i="11"/>
  <c r="AI8907" i="11" s="1"/>
  <c r="AH8908" i="11"/>
  <c r="AI8908" i="11" s="1"/>
  <c r="AH8909" i="11"/>
  <c r="AI8909" i="11" s="1"/>
  <c r="AH8910" i="11"/>
  <c r="AI8910" i="11" s="1"/>
  <c r="AH8911" i="11"/>
  <c r="AI8911" i="11" s="1"/>
  <c r="AH8912" i="11"/>
  <c r="AI8912" i="11" s="1"/>
  <c r="AH8913" i="11"/>
  <c r="AI8913" i="11" s="1"/>
  <c r="AH8914" i="11"/>
  <c r="AI8914" i="11" s="1"/>
  <c r="AH8915" i="11"/>
  <c r="AI8915" i="11" s="1"/>
  <c r="AH8916" i="11"/>
  <c r="AI8916" i="11" s="1"/>
  <c r="AH8917" i="11"/>
  <c r="AI8917" i="11" s="1"/>
  <c r="AH8918" i="11"/>
  <c r="AI8918" i="11" s="1"/>
  <c r="AH8919" i="11"/>
  <c r="AI8919" i="11" s="1"/>
  <c r="AH8920" i="11"/>
  <c r="AI8920" i="11" s="1"/>
  <c r="AH8921" i="11"/>
  <c r="AI8921" i="11" s="1"/>
  <c r="AH8922" i="11"/>
  <c r="AI8922" i="11" s="1"/>
  <c r="AH8923" i="11"/>
  <c r="AI8923" i="11" s="1"/>
  <c r="AH8924" i="11"/>
  <c r="AI8924" i="11" s="1"/>
  <c r="AH8925" i="11"/>
  <c r="AI8925" i="11" s="1"/>
  <c r="AH8926" i="11"/>
  <c r="AI8926" i="11" s="1"/>
  <c r="AH8927" i="11"/>
  <c r="AI8927" i="11" s="1"/>
  <c r="AH8928" i="11"/>
  <c r="AI8928" i="11" s="1"/>
  <c r="AH8929" i="11"/>
  <c r="AI8929" i="11" s="1"/>
  <c r="AH8930" i="11"/>
  <c r="AI8930" i="11" s="1"/>
  <c r="AH8931" i="11"/>
  <c r="AI8931" i="11" s="1"/>
  <c r="AH8932" i="11"/>
  <c r="AI8932" i="11" s="1"/>
  <c r="AH8933" i="11"/>
  <c r="AI8933" i="11" s="1"/>
  <c r="AH8934" i="11"/>
  <c r="AI8934" i="11" s="1"/>
  <c r="AH8935" i="11"/>
  <c r="AI8935" i="11" s="1"/>
  <c r="AH8936" i="11"/>
  <c r="AI8936" i="11" s="1"/>
  <c r="AH8937" i="11"/>
  <c r="AI8937" i="11" s="1"/>
  <c r="AH8938" i="11"/>
  <c r="AI8938" i="11" s="1"/>
  <c r="AH8939" i="11"/>
  <c r="AI8939" i="11" s="1"/>
  <c r="AH8940" i="11"/>
  <c r="AI8940" i="11" s="1"/>
  <c r="AH8941" i="11"/>
  <c r="AI8941" i="11" s="1"/>
  <c r="AH8942" i="11"/>
  <c r="AI8942" i="11" s="1"/>
  <c r="AH8943" i="11"/>
  <c r="AI8943" i="11" s="1"/>
  <c r="AH8944" i="11"/>
  <c r="AI8944" i="11" s="1"/>
  <c r="AH8945" i="11"/>
  <c r="AI8945" i="11" s="1"/>
  <c r="AH8946" i="11"/>
  <c r="AI8946" i="11" s="1"/>
  <c r="AH8947" i="11"/>
  <c r="AI8947" i="11" s="1"/>
  <c r="AH8948" i="11"/>
  <c r="AI8948" i="11" s="1"/>
  <c r="AH8949" i="11"/>
  <c r="AI8949" i="11" s="1"/>
  <c r="AH8950" i="11"/>
  <c r="AI8950" i="11" s="1"/>
  <c r="AH8951" i="11"/>
  <c r="AI8951" i="11" s="1"/>
  <c r="AH8952" i="11"/>
  <c r="AI8952" i="11" s="1"/>
  <c r="AH8953" i="11"/>
  <c r="AI8953" i="11" s="1"/>
  <c r="AH8954" i="11"/>
  <c r="AI8954" i="11" s="1"/>
  <c r="AH8955" i="11"/>
  <c r="AI8955" i="11" s="1"/>
  <c r="AH8956" i="11"/>
  <c r="AI8956" i="11" s="1"/>
  <c r="AH8957" i="11"/>
  <c r="AI8957" i="11" s="1"/>
  <c r="AH8958" i="11"/>
  <c r="AI8958" i="11" s="1"/>
  <c r="AH8959" i="11"/>
  <c r="AI8959" i="11" s="1"/>
  <c r="AH8960" i="11"/>
  <c r="AI8960" i="11" s="1"/>
  <c r="AH8961" i="11"/>
  <c r="AI8961" i="11" s="1"/>
  <c r="AH8962" i="11"/>
  <c r="AI8962" i="11" s="1"/>
  <c r="AH8963" i="11"/>
  <c r="AI8963" i="11" s="1"/>
  <c r="AH8964" i="11"/>
  <c r="AI8964" i="11" s="1"/>
  <c r="AH8965" i="11"/>
  <c r="AI8965" i="11" s="1"/>
  <c r="AH8966" i="11"/>
  <c r="AI8966" i="11" s="1"/>
  <c r="AH8967" i="11"/>
  <c r="AI8967" i="11" s="1"/>
  <c r="AH8968" i="11"/>
  <c r="AI8968" i="11" s="1"/>
  <c r="AH8969" i="11"/>
  <c r="AI8969" i="11" s="1"/>
  <c r="AH8970" i="11"/>
  <c r="AI8970" i="11" s="1"/>
  <c r="AH8971" i="11"/>
  <c r="AI8971" i="11" s="1"/>
  <c r="AH8972" i="11"/>
  <c r="AI8972" i="11" s="1"/>
  <c r="AH8973" i="11"/>
  <c r="AI8973" i="11" s="1"/>
  <c r="AH8974" i="11"/>
  <c r="AI8974" i="11" s="1"/>
  <c r="AH8975" i="11"/>
  <c r="AI8975" i="11" s="1"/>
  <c r="AH8976" i="11"/>
  <c r="AI8976" i="11" s="1"/>
  <c r="AH8977" i="11"/>
  <c r="AI8977" i="11" s="1"/>
  <c r="AH8978" i="11"/>
  <c r="AI8978" i="11" s="1"/>
  <c r="AH8979" i="11"/>
  <c r="AI8979" i="11" s="1"/>
  <c r="AH8980" i="11"/>
  <c r="AI8980" i="11" s="1"/>
  <c r="AH8981" i="11"/>
  <c r="AI8981" i="11" s="1"/>
  <c r="AH8982" i="11"/>
  <c r="AI8982" i="11" s="1"/>
  <c r="AH8983" i="11"/>
  <c r="AI8983" i="11" s="1"/>
  <c r="AH8984" i="11"/>
  <c r="AI8984" i="11" s="1"/>
  <c r="AH8985" i="11"/>
  <c r="AI8985" i="11" s="1"/>
  <c r="AH8986" i="11"/>
  <c r="AI8986" i="11" s="1"/>
  <c r="AH8987" i="11"/>
  <c r="AI8987" i="11" s="1"/>
  <c r="AH8988" i="11"/>
  <c r="AI8988" i="11" s="1"/>
  <c r="AH8989" i="11"/>
  <c r="AI8989" i="11" s="1"/>
  <c r="AH8990" i="11"/>
  <c r="AI8990" i="11" s="1"/>
  <c r="AH8991" i="11"/>
  <c r="AI8991" i="11" s="1"/>
  <c r="AH8992" i="11"/>
  <c r="AI8992" i="11" s="1"/>
  <c r="AH8993" i="11"/>
  <c r="AI8993" i="11" s="1"/>
  <c r="AH8994" i="11"/>
  <c r="AI8994" i="11" s="1"/>
  <c r="AH8995" i="11"/>
  <c r="AI8995" i="11" s="1"/>
  <c r="AH8996" i="11"/>
  <c r="AI8996" i="11" s="1"/>
  <c r="AH8997" i="11"/>
  <c r="AI8997" i="11" s="1"/>
  <c r="AH8998" i="11"/>
  <c r="AI8998" i="11" s="1"/>
  <c r="AH8999" i="11"/>
  <c r="AI8999" i="11" s="1"/>
  <c r="AH9000" i="11"/>
  <c r="AI9000" i="11" s="1"/>
  <c r="AH9001" i="11"/>
  <c r="AI9001" i="11" s="1"/>
  <c r="AH9002" i="11"/>
  <c r="AI9002" i="11" s="1"/>
  <c r="AH9003" i="11"/>
  <c r="AI9003" i="11" s="1"/>
  <c r="AH9004" i="11"/>
  <c r="AI9004" i="11" s="1"/>
  <c r="AH9005" i="11"/>
  <c r="AI9005" i="11" s="1"/>
  <c r="AH9006" i="11"/>
  <c r="AI9006" i="11" s="1"/>
  <c r="AH9007" i="11"/>
  <c r="AI9007" i="11" s="1"/>
  <c r="AH9008" i="11"/>
  <c r="AI9008" i="11" s="1"/>
  <c r="AH9009" i="11"/>
  <c r="AI9009" i="11" s="1"/>
  <c r="AH9010" i="11"/>
  <c r="AI9010" i="11" s="1"/>
  <c r="AH9011" i="11"/>
  <c r="AI9011" i="11" s="1"/>
  <c r="AH9012" i="11"/>
  <c r="AI9012" i="11" s="1"/>
  <c r="AH9013" i="11"/>
  <c r="AI9013" i="11" s="1"/>
  <c r="AH9014" i="11"/>
  <c r="AI9014" i="11" s="1"/>
  <c r="AH9015" i="11"/>
  <c r="AI9015" i="11" s="1"/>
  <c r="AH9016" i="11"/>
  <c r="AI9016" i="11" s="1"/>
  <c r="AH9017" i="11"/>
  <c r="AI9017" i="11" s="1"/>
  <c r="AH9018" i="11"/>
  <c r="AI9018" i="11" s="1"/>
  <c r="AH9019" i="11"/>
  <c r="AI9019" i="11" s="1"/>
  <c r="AH9020" i="11"/>
  <c r="AI9020" i="11" s="1"/>
  <c r="AH9021" i="11"/>
  <c r="AI9021" i="11" s="1"/>
  <c r="AH9022" i="11"/>
  <c r="AI9022" i="11" s="1"/>
  <c r="AH9023" i="11"/>
  <c r="AI9023" i="11" s="1"/>
  <c r="AH9024" i="11"/>
  <c r="AI9024" i="11" s="1"/>
  <c r="AH9025" i="11"/>
  <c r="AI9025" i="11" s="1"/>
  <c r="AH9026" i="11"/>
  <c r="AI9026" i="11" s="1"/>
  <c r="AH9027" i="11"/>
  <c r="AI9027" i="11" s="1"/>
  <c r="AH9028" i="11"/>
  <c r="AI9028" i="11" s="1"/>
  <c r="AH9029" i="11"/>
  <c r="AI9029" i="11" s="1"/>
  <c r="AH9030" i="11"/>
  <c r="AI9030" i="11" s="1"/>
  <c r="AH9031" i="11"/>
  <c r="AI9031" i="11" s="1"/>
  <c r="AH9032" i="11"/>
  <c r="AI9032" i="11" s="1"/>
  <c r="AH9033" i="11"/>
  <c r="AI9033" i="11" s="1"/>
  <c r="AH9034" i="11"/>
  <c r="AI9034" i="11" s="1"/>
  <c r="AH9035" i="11"/>
  <c r="AI9035" i="11" s="1"/>
  <c r="AH9036" i="11"/>
  <c r="AI9036" i="11" s="1"/>
  <c r="AH9037" i="11"/>
  <c r="AI9037" i="11" s="1"/>
  <c r="AH9038" i="11"/>
  <c r="AI9038" i="11" s="1"/>
  <c r="AH9039" i="11"/>
  <c r="AI9039" i="11" s="1"/>
  <c r="AH9040" i="11"/>
  <c r="AI9040" i="11" s="1"/>
  <c r="AH9041" i="11"/>
  <c r="AI9041" i="11" s="1"/>
  <c r="AH9042" i="11"/>
  <c r="AI9042" i="11" s="1"/>
  <c r="AH9043" i="11"/>
  <c r="AI9043" i="11" s="1"/>
  <c r="AH9044" i="11"/>
  <c r="AI9044" i="11" s="1"/>
  <c r="AH9045" i="11"/>
  <c r="AI9045" i="11" s="1"/>
  <c r="AH9046" i="11"/>
  <c r="AI9046" i="11" s="1"/>
  <c r="AH9047" i="11"/>
  <c r="AI9047" i="11" s="1"/>
  <c r="AH9048" i="11"/>
  <c r="AI9048" i="11" s="1"/>
  <c r="AH9049" i="11"/>
  <c r="AI9049" i="11" s="1"/>
  <c r="AH9050" i="11"/>
  <c r="AI9050" i="11" s="1"/>
  <c r="AH9051" i="11"/>
  <c r="AI9051" i="11" s="1"/>
  <c r="AH9052" i="11"/>
  <c r="AI9052" i="11" s="1"/>
  <c r="AH9053" i="11"/>
  <c r="AI9053" i="11" s="1"/>
  <c r="AH9054" i="11"/>
  <c r="AI9054" i="11" s="1"/>
  <c r="AH9055" i="11"/>
  <c r="AI9055" i="11" s="1"/>
  <c r="AH9056" i="11"/>
  <c r="AI9056" i="11" s="1"/>
  <c r="AH9057" i="11"/>
  <c r="AI9057" i="11" s="1"/>
  <c r="AH9058" i="11"/>
  <c r="AI9058" i="11" s="1"/>
  <c r="AH9059" i="11"/>
  <c r="AI9059" i="11" s="1"/>
  <c r="AH9060" i="11"/>
  <c r="AI9060" i="11" s="1"/>
  <c r="AH9061" i="11"/>
  <c r="AI9061" i="11" s="1"/>
  <c r="AH9062" i="11"/>
  <c r="AI9062" i="11" s="1"/>
  <c r="AH9063" i="11"/>
  <c r="AI9063" i="11" s="1"/>
  <c r="AH9064" i="11"/>
  <c r="AI9064" i="11" s="1"/>
  <c r="AH9065" i="11"/>
  <c r="AI9065" i="11" s="1"/>
  <c r="AH9066" i="11"/>
  <c r="AI9066" i="11" s="1"/>
  <c r="AH9067" i="11"/>
  <c r="AI9067" i="11" s="1"/>
  <c r="AH9068" i="11"/>
  <c r="AI9068" i="11" s="1"/>
  <c r="AH9069" i="11"/>
  <c r="AI9069" i="11" s="1"/>
  <c r="AH9070" i="11"/>
  <c r="AI9070" i="11" s="1"/>
  <c r="AH9071" i="11"/>
  <c r="AI9071" i="11" s="1"/>
  <c r="AH9072" i="11"/>
  <c r="AI9072" i="11" s="1"/>
  <c r="AH9073" i="11"/>
  <c r="AI9073" i="11" s="1"/>
  <c r="AH9074" i="11"/>
  <c r="AI9074" i="11" s="1"/>
  <c r="AH9075" i="11"/>
  <c r="AI9075" i="11" s="1"/>
  <c r="AH9076" i="11"/>
  <c r="AI9076" i="11" s="1"/>
  <c r="AH9077" i="11"/>
  <c r="AI9077" i="11" s="1"/>
  <c r="AH9078" i="11"/>
  <c r="AI9078" i="11" s="1"/>
  <c r="AH9079" i="11"/>
  <c r="AI9079" i="11" s="1"/>
  <c r="AH9080" i="11"/>
  <c r="AI9080" i="11" s="1"/>
  <c r="AH9081" i="11"/>
  <c r="AI9081" i="11" s="1"/>
  <c r="AH9082" i="11"/>
  <c r="AI9082" i="11" s="1"/>
  <c r="AH9083" i="11"/>
  <c r="AI9083" i="11" s="1"/>
  <c r="AH9084" i="11"/>
  <c r="AI9084" i="11" s="1"/>
  <c r="AH9085" i="11"/>
  <c r="AI9085" i="11" s="1"/>
  <c r="AH9086" i="11"/>
  <c r="AI9086" i="11" s="1"/>
  <c r="AH9087" i="11"/>
  <c r="AI9087" i="11" s="1"/>
  <c r="AH9088" i="11"/>
  <c r="AI9088" i="11" s="1"/>
  <c r="AH9089" i="11"/>
  <c r="AI9089" i="11" s="1"/>
  <c r="AH9090" i="11"/>
  <c r="AI9090" i="11" s="1"/>
  <c r="AH9091" i="11"/>
  <c r="AI9091" i="11" s="1"/>
  <c r="AH9092" i="11"/>
  <c r="AI9092" i="11" s="1"/>
  <c r="AH9093" i="11"/>
  <c r="AI9093" i="11" s="1"/>
  <c r="AH9094" i="11"/>
  <c r="AI9094" i="11" s="1"/>
  <c r="AH9095" i="11"/>
  <c r="AI9095" i="11" s="1"/>
  <c r="AH9096" i="11"/>
  <c r="AI9096" i="11" s="1"/>
  <c r="AH9097" i="11"/>
  <c r="AI9097" i="11" s="1"/>
  <c r="AH9098" i="11"/>
  <c r="AI9098" i="11" s="1"/>
  <c r="AH9099" i="11"/>
  <c r="AI9099" i="11" s="1"/>
  <c r="AH9100" i="11"/>
  <c r="AI9100" i="11" s="1"/>
  <c r="AH9101" i="11"/>
  <c r="AI9101" i="11" s="1"/>
  <c r="AH9102" i="11"/>
  <c r="AI9102" i="11" s="1"/>
  <c r="AH9103" i="11"/>
  <c r="AI9103" i="11" s="1"/>
  <c r="AH9104" i="11"/>
  <c r="AI9104" i="11" s="1"/>
  <c r="AH9105" i="11"/>
  <c r="AI9105" i="11" s="1"/>
  <c r="AH9106" i="11"/>
  <c r="AI9106" i="11" s="1"/>
  <c r="AH9107" i="11"/>
  <c r="AI9107" i="11" s="1"/>
  <c r="AH9108" i="11"/>
  <c r="AI9108" i="11" s="1"/>
  <c r="AH9109" i="11"/>
  <c r="AI9109" i="11" s="1"/>
  <c r="AH9110" i="11"/>
  <c r="AI9110" i="11" s="1"/>
  <c r="AH9111" i="11"/>
  <c r="AI9111" i="11" s="1"/>
  <c r="AH9112" i="11"/>
  <c r="AI9112" i="11" s="1"/>
  <c r="AH9113" i="11"/>
  <c r="AI9113" i="11" s="1"/>
  <c r="AH9114" i="11"/>
  <c r="AI9114" i="11" s="1"/>
  <c r="AH9115" i="11"/>
  <c r="AI9115" i="11" s="1"/>
  <c r="AH9116" i="11"/>
  <c r="AI9116" i="11" s="1"/>
  <c r="AH9117" i="11"/>
  <c r="AI9117" i="11" s="1"/>
  <c r="AH9118" i="11"/>
  <c r="AI9118" i="11" s="1"/>
  <c r="AH9119" i="11"/>
  <c r="AI9119" i="11" s="1"/>
  <c r="AH9120" i="11"/>
  <c r="AI9120" i="11" s="1"/>
  <c r="AH9121" i="11"/>
  <c r="AI9121" i="11" s="1"/>
  <c r="AH9122" i="11"/>
  <c r="AI9122" i="11" s="1"/>
  <c r="AH9123" i="11"/>
  <c r="AI9123" i="11" s="1"/>
  <c r="AH9124" i="11"/>
  <c r="AI9124" i="11" s="1"/>
  <c r="AH9125" i="11"/>
  <c r="AI9125" i="11" s="1"/>
  <c r="AH9126" i="11"/>
  <c r="AI9126" i="11" s="1"/>
  <c r="AH9127" i="11"/>
  <c r="AI9127" i="11" s="1"/>
  <c r="AH9128" i="11"/>
  <c r="AI9128" i="11" s="1"/>
  <c r="AH9129" i="11"/>
  <c r="AI9129" i="11" s="1"/>
  <c r="AH9130" i="11"/>
  <c r="AI9130" i="11" s="1"/>
  <c r="AH9131" i="11"/>
  <c r="AI9131" i="11" s="1"/>
  <c r="AH9132" i="11"/>
  <c r="AI9132" i="11" s="1"/>
  <c r="AH9133" i="11"/>
  <c r="AI9133" i="11" s="1"/>
  <c r="AH9134" i="11"/>
  <c r="AI9134" i="11" s="1"/>
  <c r="AH9135" i="11"/>
  <c r="AI9135" i="11" s="1"/>
  <c r="AH9136" i="11"/>
  <c r="AI9136" i="11" s="1"/>
  <c r="AH9137" i="11"/>
  <c r="AI9137" i="11" s="1"/>
  <c r="AH9138" i="11"/>
  <c r="AI9138" i="11" s="1"/>
  <c r="AH9139" i="11"/>
  <c r="AI9139" i="11" s="1"/>
  <c r="AH9140" i="11"/>
  <c r="AI9140" i="11" s="1"/>
  <c r="AH9141" i="11"/>
  <c r="AI9141" i="11" s="1"/>
  <c r="AH9142" i="11"/>
  <c r="AI9142" i="11" s="1"/>
  <c r="AH9143" i="11"/>
  <c r="AI9143" i="11" s="1"/>
  <c r="AH9144" i="11"/>
  <c r="AI9144" i="11" s="1"/>
  <c r="AH9145" i="11"/>
  <c r="AI9145" i="11" s="1"/>
  <c r="AH9146" i="11"/>
  <c r="AI9146" i="11" s="1"/>
  <c r="AH9147" i="11"/>
  <c r="AI9147" i="11" s="1"/>
  <c r="AH9148" i="11"/>
  <c r="AI9148" i="11" s="1"/>
  <c r="AH9149" i="11"/>
  <c r="AI9149" i="11" s="1"/>
  <c r="AH9150" i="11"/>
  <c r="AI9150" i="11" s="1"/>
  <c r="AH9151" i="11"/>
  <c r="AI9151" i="11" s="1"/>
  <c r="AH9152" i="11"/>
  <c r="AI9152" i="11" s="1"/>
  <c r="AH9153" i="11"/>
  <c r="AI9153" i="11" s="1"/>
  <c r="AH9154" i="11"/>
  <c r="AI9154" i="11" s="1"/>
  <c r="AH9155" i="11"/>
  <c r="AI9155" i="11" s="1"/>
  <c r="AH9156" i="11"/>
  <c r="AI9156" i="11" s="1"/>
  <c r="AH9157" i="11"/>
  <c r="AI9157" i="11" s="1"/>
  <c r="AH9158" i="11"/>
  <c r="AI9158" i="11" s="1"/>
  <c r="AH9159" i="11"/>
  <c r="AI9159" i="11" s="1"/>
  <c r="AH9160" i="11"/>
  <c r="AI9160" i="11" s="1"/>
  <c r="AH9161" i="11"/>
  <c r="AI9161" i="11" s="1"/>
  <c r="AH9162" i="11"/>
  <c r="AI9162" i="11" s="1"/>
  <c r="AH9163" i="11"/>
  <c r="AI9163" i="11" s="1"/>
  <c r="AH9164" i="11"/>
  <c r="AI9164" i="11" s="1"/>
  <c r="AH9165" i="11"/>
  <c r="AI9165" i="11" s="1"/>
  <c r="AH9166" i="11"/>
  <c r="AI9166" i="11" s="1"/>
  <c r="AH9167" i="11"/>
  <c r="AI9167" i="11" s="1"/>
  <c r="AH9168" i="11"/>
  <c r="AI9168" i="11" s="1"/>
  <c r="AH9169" i="11"/>
  <c r="AI9169" i="11" s="1"/>
  <c r="AH9170" i="11"/>
  <c r="AI9170" i="11" s="1"/>
  <c r="AH9171" i="11"/>
  <c r="AI9171" i="11" s="1"/>
  <c r="AH9172" i="11"/>
  <c r="AI9172" i="11" s="1"/>
  <c r="AH9173" i="11"/>
  <c r="AI9173" i="11" s="1"/>
  <c r="AH9174" i="11"/>
  <c r="AI9174" i="11" s="1"/>
  <c r="AH9175" i="11"/>
  <c r="AI9175" i="11" s="1"/>
  <c r="AH9176" i="11"/>
  <c r="AI9176" i="11" s="1"/>
  <c r="AH9177" i="11"/>
  <c r="AI9177" i="11" s="1"/>
  <c r="AH9178" i="11"/>
  <c r="AI9178" i="11" s="1"/>
  <c r="AH9179" i="11"/>
  <c r="AI9179" i="11" s="1"/>
  <c r="AH9180" i="11"/>
  <c r="AI9180" i="11" s="1"/>
  <c r="AH9181" i="11"/>
  <c r="AI9181" i="11" s="1"/>
  <c r="AH9182" i="11"/>
  <c r="AI9182" i="11" s="1"/>
  <c r="AH9183" i="11"/>
  <c r="AI9183" i="11" s="1"/>
  <c r="AH9184" i="11"/>
  <c r="AI9184" i="11" s="1"/>
  <c r="AH9185" i="11"/>
  <c r="AI9185" i="11" s="1"/>
  <c r="AH9186" i="11"/>
  <c r="AI9186" i="11" s="1"/>
  <c r="AH9187" i="11"/>
  <c r="AI9187" i="11" s="1"/>
  <c r="AH9188" i="11"/>
  <c r="AI9188" i="11" s="1"/>
  <c r="AH9189" i="11"/>
  <c r="AI9189" i="11" s="1"/>
  <c r="AH9190" i="11"/>
  <c r="AI9190" i="11" s="1"/>
  <c r="AH9191" i="11"/>
  <c r="AI9191" i="11" s="1"/>
  <c r="AH9192" i="11"/>
  <c r="AI9192" i="11" s="1"/>
  <c r="AH9193" i="11"/>
  <c r="AI9193" i="11" s="1"/>
  <c r="AH9194" i="11"/>
  <c r="AI9194" i="11" s="1"/>
  <c r="AH9195" i="11"/>
  <c r="AI9195" i="11" s="1"/>
  <c r="AH9196" i="11"/>
  <c r="AI9196" i="11" s="1"/>
  <c r="AH9197" i="11"/>
  <c r="AI9197" i="11" s="1"/>
  <c r="AH9198" i="11"/>
  <c r="AI9198" i="11" s="1"/>
  <c r="AH9199" i="11"/>
  <c r="AI9199" i="11" s="1"/>
  <c r="AH9200" i="11"/>
  <c r="AI9200" i="11" s="1"/>
  <c r="AH9201" i="11"/>
  <c r="AI9201" i="11" s="1"/>
  <c r="AH9202" i="11"/>
  <c r="AI9202" i="11" s="1"/>
  <c r="AH9203" i="11"/>
  <c r="AI9203" i="11" s="1"/>
  <c r="AH9204" i="11"/>
  <c r="AI9204" i="11" s="1"/>
  <c r="AH9205" i="11"/>
  <c r="AI9205" i="11" s="1"/>
  <c r="AH9206" i="11"/>
  <c r="AI9206" i="11" s="1"/>
  <c r="AH9207" i="11"/>
  <c r="AI9207" i="11" s="1"/>
  <c r="AH9208" i="11"/>
  <c r="AI9208" i="11" s="1"/>
  <c r="AH9209" i="11"/>
  <c r="AI9209" i="11" s="1"/>
  <c r="AH9210" i="11"/>
  <c r="AI9210" i="11" s="1"/>
  <c r="AH9211" i="11"/>
  <c r="AI9211" i="11" s="1"/>
  <c r="AH9212" i="11"/>
  <c r="AI9212" i="11" s="1"/>
  <c r="AH9213" i="11"/>
  <c r="AI9213" i="11" s="1"/>
  <c r="AH9214" i="11"/>
  <c r="AI9214" i="11" s="1"/>
  <c r="AH9215" i="11"/>
  <c r="AI9215" i="11" s="1"/>
  <c r="AH9216" i="11"/>
  <c r="AI9216" i="11" s="1"/>
  <c r="AH9217" i="11"/>
  <c r="AI9217" i="11" s="1"/>
  <c r="AH9218" i="11"/>
  <c r="AI9218" i="11" s="1"/>
  <c r="AH9219" i="11"/>
  <c r="AI9219" i="11" s="1"/>
  <c r="AH9220" i="11"/>
  <c r="AI9220" i="11" s="1"/>
  <c r="AH9221" i="11"/>
  <c r="AI9221" i="11" s="1"/>
  <c r="AH9222" i="11"/>
  <c r="AI9222" i="11" s="1"/>
  <c r="AH9223" i="11"/>
  <c r="AI9223" i="11" s="1"/>
  <c r="AH9224" i="11"/>
  <c r="AI9224" i="11" s="1"/>
  <c r="AH9225" i="11"/>
  <c r="AI9225" i="11" s="1"/>
  <c r="AH9226" i="11"/>
  <c r="AI9226" i="11" s="1"/>
  <c r="AH9227" i="11"/>
  <c r="AI9227" i="11" s="1"/>
  <c r="AH9228" i="11"/>
  <c r="AI9228" i="11" s="1"/>
  <c r="AH9229" i="11"/>
  <c r="AI9229" i="11" s="1"/>
  <c r="AH9230" i="11"/>
  <c r="AI9230" i="11" s="1"/>
  <c r="AH9231" i="11"/>
  <c r="AI9231" i="11" s="1"/>
  <c r="AH9232" i="11"/>
  <c r="AI9232" i="11" s="1"/>
  <c r="AH9233" i="11"/>
  <c r="AI9233" i="11" s="1"/>
  <c r="AH9234" i="11"/>
  <c r="AI9234" i="11" s="1"/>
  <c r="AH9235" i="11"/>
  <c r="AI9235" i="11" s="1"/>
  <c r="AH9236" i="11"/>
  <c r="AI9236" i="11" s="1"/>
  <c r="AH9237" i="11"/>
  <c r="AI9237" i="11" s="1"/>
  <c r="AH9238" i="11"/>
  <c r="AI9238" i="11" s="1"/>
  <c r="AH9239" i="11"/>
  <c r="AI9239" i="11" s="1"/>
  <c r="AH9240" i="11"/>
  <c r="AI9240" i="11" s="1"/>
  <c r="AH9241" i="11"/>
  <c r="AI9241" i="11" s="1"/>
  <c r="AH9242" i="11"/>
  <c r="AI9242" i="11" s="1"/>
  <c r="AH9243" i="11"/>
  <c r="AI9243" i="11" s="1"/>
  <c r="AH9244" i="11"/>
  <c r="AI9244" i="11" s="1"/>
  <c r="AH9245" i="11"/>
  <c r="AI9245" i="11" s="1"/>
  <c r="AH9246" i="11"/>
  <c r="AI9246" i="11" s="1"/>
  <c r="AH9247" i="11"/>
  <c r="AI9247" i="11" s="1"/>
  <c r="AH9248" i="11"/>
  <c r="AI9248" i="11" s="1"/>
  <c r="AH9249" i="11"/>
  <c r="AI9249" i="11" s="1"/>
  <c r="AH9250" i="11"/>
  <c r="AI9250" i="11" s="1"/>
  <c r="AH9251" i="11"/>
  <c r="AI9251" i="11" s="1"/>
  <c r="AH9252" i="11"/>
  <c r="AI9252" i="11" s="1"/>
  <c r="AH9253" i="11"/>
  <c r="AI9253" i="11" s="1"/>
  <c r="AH9254" i="11"/>
  <c r="AI9254" i="11" s="1"/>
  <c r="AH9255" i="11"/>
  <c r="AI9255" i="11" s="1"/>
  <c r="AH9256" i="11"/>
  <c r="AI9256" i="11" s="1"/>
  <c r="AH9257" i="11"/>
  <c r="AI9257" i="11" s="1"/>
  <c r="AH9258" i="11"/>
  <c r="AI9258" i="11" s="1"/>
  <c r="AH9259" i="11"/>
  <c r="AI9259" i="11" s="1"/>
  <c r="AH9260" i="11"/>
  <c r="AI9260" i="11" s="1"/>
  <c r="AH9261" i="11"/>
  <c r="AI9261" i="11" s="1"/>
  <c r="AH9262" i="11"/>
  <c r="AI9262" i="11" s="1"/>
  <c r="AH9263" i="11"/>
  <c r="AI9263" i="11" s="1"/>
  <c r="AH9264" i="11"/>
  <c r="AI9264" i="11" s="1"/>
  <c r="AH9265" i="11"/>
  <c r="AI9265" i="11" s="1"/>
  <c r="AH9266" i="11"/>
  <c r="AI9266" i="11" s="1"/>
  <c r="AH9267" i="11"/>
  <c r="AI9267" i="11" s="1"/>
  <c r="AH9268" i="11"/>
  <c r="AI9268" i="11" s="1"/>
  <c r="AH9269" i="11"/>
  <c r="AI9269" i="11" s="1"/>
  <c r="AH9270" i="11"/>
  <c r="AI9270" i="11" s="1"/>
  <c r="AH9271" i="11"/>
  <c r="AI9271" i="11" s="1"/>
  <c r="AH9272" i="11"/>
  <c r="AI9272" i="11" s="1"/>
  <c r="AH9273" i="11"/>
  <c r="AI9273" i="11" s="1"/>
  <c r="AH9274" i="11"/>
  <c r="AI9274" i="11" s="1"/>
  <c r="AH9275" i="11"/>
  <c r="AI9275" i="11" s="1"/>
  <c r="AH9276" i="11"/>
  <c r="AI9276" i="11" s="1"/>
  <c r="AH9277" i="11"/>
  <c r="AI9277" i="11" s="1"/>
  <c r="AH9278" i="11"/>
  <c r="AI9278" i="11" s="1"/>
  <c r="AH9279" i="11"/>
  <c r="AI9279" i="11" s="1"/>
  <c r="AH9280" i="11"/>
  <c r="AI9280" i="11" s="1"/>
  <c r="AH9281" i="11"/>
  <c r="AI9281" i="11" s="1"/>
  <c r="AH9282" i="11"/>
  <c r="AI9282" i="11" s="1"/>
  <c r="AH9283" i="11"/>
  <c r="AI9283" i="11" s="1"/>
  <c r="AH9284" i="11"/>
  <c r="AI9284" i="11" s="1"/>
  <c r="AH9285" i="11"/>
  <c r="AI9285" i="11" s="1"/>
  <c r="AH9286" i="11"/>
  <c r="AI9286" i="11" s="1"/>
  <c r="AH9287" i="11"/>
  <c r="AI9287" i="11" s="1"/>
  <c r="AH9288" i="11"/>
  <c r="AI9288" i="11" s="1"/>
  <c r="AH9289" i="11"/>
  <c r="AI9289" i="11" s="1"/>
  <c r="AH9290" i="11"/>
  <c r="AI9290" i="11" s="1"/>
  <c r="AH9291" i="11"/>
  <c r="AI9291" i="11" s="1"/>
  <c r="AH9292" i="11"/>
  <c r="AI9292" i="11" s="1"/>
  <c r="AH9293" i="11"/>
  <c r="AI9293" i="11" s="1"/>
  <c r="AH9294" i="11"/>
  <c r="AI9294" i="11" s="1"/>
  <c r="AH9295" i="11"/>
  <c r="AI9295" i="11" s="1"/>
  <c r="AH9296" i="11"/>
  <c r="AI9296" i="11" s="1"/>
  <c r="AH9297" i="11"/>
  <c r="AI9297" i="11" s="1"/>
  <c r="AH9298" i="11"/>
  <c r="AI9298" i="11" s="1"/>
  <c r="AH9299" i="11"/>
  <c r="AI9299" i="11" s="1"/>
  <c r="AH9300" i="11"/>
  <c r="AI9300" i="11" s="1"/>
  <c r="AH9301" i="11"/>
  <c r="AI9301" i="11" s="1"/>
  <c r="AH9302" i="11"/>
  <c r="AI9302" i="11" s="1"/>
  <c r="AH9303" i="11"/>
  <c r="AI9303" i="11" s="1"/>
  <c r="AH9304" i="11"/>
  <c r="AI9304" i="11" s="1"/>
  <c r="AH9305" i="11"/>
  <c r="AI9305" i="11" s="1"/>
  <c r="AH9306" i="11"/>
  <c r="AI9306" i="11" s="1"/>
  <c r="AH9307" i="11"/>
  <c r="AI9307" i="11" s="1"/>
  <c r="AH9308" i="11"/>
  <c r="AI9308" i="11" s="1"/>
  <c r="AH9309" i="11"/>
  <c r="AI9309" i="11" s="1"/>
  <c r="AH9310" i="11"/>
  <c r="AI9310" i="11" s="1"/>
  <c r="AH9311" i="11"/>
  <c r="AI9311" i="11" s="1"/>
  <c r="AH9312" i="11"/>
  <c r="AI9312" i="11" s="1"/>
  <c r="AH9313" i="11"/>
  <c r="AI9313" i="11" s="1"/>
  <c r="AH9314" i="11"/>
  <c r="AI9314" i="11" s="1"/>
  <c r="AH9315" i="11"/>
  <c r="AI9315" i="11" s="1"/>
  <c r="AH9316" i="11"/>
  <c r="AI9316" i="11" s="1"/>
  <c r="AH9317" i="11"/>
  <c r="AI9317" i="11" s="1"/>
  <c r="AH9318" i="11"/>
  <c r="AI9318" i="11" s="1"/>
  <c r="AH9319" i="11"/>
  <c r="AI9319" i="11" s="1"/>
  <c r="AH9320" i="11"/>
  <c r="AI9320" i="11" s="1"/>
  <c r="AH9321" i="11"/>
  <c r="AI9321" i="11" s="1"/>
  <c r="AH9322" i="11"/>
  <c r="AI9322" i="11" s="1"/>
  <c r="AH9323" i="11"/>
  <c r="AI9323" i="11" s="1"/>
  <c r="AH9324" i="11"/>
  <c r="AI9324" i="11" s="1"/>
  <c r="AH9325" i="11"/>
  <c r="AI9325" i="11" s="1"/>
  <c r="AH9326" i="11"/>
  <c r="AI9326" i="11" s="1"/>
  <c r="AH9327" i="11"/>
  <c r="AI9327" i="11" s="1"/>
  <c r="AH9328" i="11"/>
  <c r="AI9328" i="11" s="1"/>
  <c r="AH9329" i="11"/>
  <c r="AI9329" i="11" s="1"/>
  <c r="AH9330" i="11"/>
  <c r="AI9330" i="11" s="1"/>
  <c r="AH9331" i="11"/>
  <c r="AI9331" i="11" s="1"/>
  <c r="AH9332" i="11"/>
  <c r="AI9332" i="11" s="1"/>
  <c r="AH9333" i="11"/>
  <c r="AI9333" i="11" s="1"/>
  <c r="AH9334" i="11"/>
  <c r="AI9334" i="11" s="1"/>
  <c r="AH9335" i="11"/>
  <c r="AI9335" i="11" s="1"/>
  <c r="AH9336" i="11"/>
  <c r="AI9336" i="11" s="1"/>
  <c r="AH9337" i="11"/>
  <c r="AI9337" i="11" s="1"/>
  <c r="AH9338" i="11"/>
  <c r="AI9338" i="11" s="1"/>
  <c r="AH9339" i="11"/>
  <c r="AI9339" i="11" s="1"/>
  <c r="AH9340" i="11"/>
  <c r="AI9340" i="11" s="1"/>
  <c r="AH9341" i="11"/>
  <c r="AI9341" i="11" s="1"/>
  <c r="AH9342" i="11"/>
  <c r="AI9342" i="11" s="1"/>
  <c r="AH9343" i="11"/>
  <c r="AI9343" i="11" s="1"/>
  <c r="AH9344" i="11"/>
  <c r="AI9344" i="11" s="1"/>
  <c r="AH9345" i="11"/>
  <c r="AI9345" i="11" s="1"/>
  <c r="AH9346" i="11"/>
  <c r="AI9346" i="11" s="1"/>
  <c r="AH9347" i="11"/>
  <c r="AI9347" i="11" s="1"/>
  <c r="AH9348" i="11"/>
  <c r="AI9348" i="11" s="1"/>
  <c r="AH9349" i="11"/>
  <c r="AI9349" i="11" s="1"/>
  <c r="AH9350" i="11"/>
  <c r="AI9350" i="11" s="1"/>
  <c r="AH9351" i="11"/>
  <c r="AI9351" i="11" s="1"/>
  <c r="AH9352" i="11"/>
  <c r="AI9352" i="11" s="1"/>
  <c r="AH9353" i="11"/>
  <c r="AI9353" i="11" s="1"/>
  <c r="AH9354" i="11"/>
  <c r="AI9354" i="11" s="1"/>
  <c r="AH9355" i="11"/>
  <c r="AI9355" i="11" s="1"/>
  <c r="AH9356" i="11"/>
  <c r="AI9356" i="11" s="1"/>
  <c r="AH9357" i="11"/>
  <c r="AI9357" i="11" s="1"/>
  <c r="AH9358" i="11"/>
  <c r="AI9358" i="11" s="1"/>
  <c r="AH9359" i="11"/>
  <c r="AI9359" i="11" s="1"/>
  <c r="AH9360" i="11"/>
  <c r="AI9360" i="11" s="1"/>
  <c r="AH9361" i="11"/>
  <c r="AI9361" i="11" s="1"/>
  <c r="AH9362" i="11"/>
  <c r="AI9362" i="11" s="1"/>
  <c r="AH9363" i="11"/>
  <c r="AI9363" i="11" s="1"/>
  <c r="AH9364" i="11"/>
  <c r="AI9364" i="11" s="1"/>
  <c r="AH9365" i="11"/>
  <c r="AI9365" i="11" s="1"/>
  <c r="AH9366" i="11"/>
  <c r="AI9366" i="11" s="1"/>
  <c r="AH9367" i="11"/>
  <c r="AI9367" i="11" s="1"/>
  <c r="AH9368" i="11"/>
  <c r="AI9368" i="11" s="1"/>
  <c r="AH9369" i="11"/>
  <c r="AI9369" i="11" s="1"/>
  <c r="AH9370" i="11"/>
  <c r="AI9370" i="11" s="1"/>
  <c r="AH9371" i="11"/>
  <c r="AI9371" i="11" s="1"/>
  <c r="AH9372" i="11"/>
  <c r="AI9372" i="11" s="1"/>
  <c r="AH9373" i="11"/>
  <c r="AI9373" i="11" s="1"/>
  <c r="AH9374" i="11"/>
  <c r="AI9374" i="11" s="1"/>
  <c r="AH9375" i="11"/>
  <c r="AI9375" i="11" s="1"/>
  <c r="AH9376" i="11"/>
  <c r="AI9376" i="11" s="1"/>
  <c r="AH9377" i="11"/>
  <c r="AI9377" i="11" s="1"/>
  <c r="AH9378" i="11"/>
  <c r="AI9378" i="11" s="1"/>
  <c r="AH9379" i="11"/>
  <c r="AI9379" i="11" s="1"/>
  <c r="AH9380" i="11"/>
  <c r="AI9380" i="11" s="1"/>
  <c r="AH9381" i="11"/>
  <c r="AI9381" i="11" s="1"/>
  <c r="AH9382" i="11"/>
  <c r="AI9382" i="11" s="1"/>
  <c r="AH9383" i="11"/>
  <c r="AI9383" i="11" s="1"/>
  <c r="AH9384" i="11"/>
  <c r="AI9384" i="11" s="1"/>
  <c r="AH9385" i="11"/>
  <c r="AI9385" i="11" s="1"/>
  <c r="AH9386" i="11"/>
  <c r="AI9386" i="11" s="1"/>
  <c r="AH9387" i="11"/>
  <c r="AI9387" i="11" s="1"/>
  <c r="AH9388" i="11"/>
  <c r="AI9388" i="11" s="1"/>
  <c r="AH9389" i="11"/>
  <c r="AI9389" i="11" s="1"/>
  <c r="AH9390" i="11"/>
  <c r="AI9390" i="11" s="1"/>
  <c r="AH9391" i="11"/>
  <c r="AI9391" i="11" s="1"/>
  <c r="AH9392" i="11"/>
  <c r="AI9392" i="11" s="1"/>
  <c r="AH9393" i="11"/>
  <c r="AI9393" i="11" s="1"/>
  <c r="AH9394" i="11"/>
  <c r="AI9394" i="11" s="1"/>
  <c r="AH9395" i="11"/>
  <c r="AI9395" i="11" s="1"/>
  <c r="AH9396" i="11"/>
  <c r="AI9396" i="11" s="1"/>
  <c r="AH9397" i="11"/>
  <c r="AI9397" i="11" s="1"/>
  <c r="AH9398" i="11"/>
  <c r="AI9398" i="11" s="1"/>
  <c r="AH9399" i="11"/>
  <c r="AI9399" i="11" s="1"/>
  <c r="AH9400" i="11"/>
  <c r="AI9400" i="11" s="1"/>
  <c r="AH9401" i="11"/>
  <c r="AI9401" i="11" s="1"/>
  <c r="AH9402" i="11"/>
  <c r="AI9402" i="11" s="1"/>
  <c r="AH9403" i="11"/>
  <c r="AI9403" i="11" s="1"/>
  <c r="AH9404" i="11"/>
  <c r="AI9404" i="11" s="1"/>
  <c r="AH9405" i="11"/>
  <c r="AI9405" i="11" s="1"/>
  <c r="AH9406" i="11"/>
  <c r="AI9406" i="11" s="1"/>
  <c r="AH9407" i="11"/>
  <c r="AI9407" i="11" s="1"/>
  <c r="AH9408" i="11"/>
  <c r="AI9408" i="11" s="1"/>
  <c r="AH9409" i="11"/>
  <c r="AI9409" i="11" s="1"/>
  <c r="AH9410" i="11"/>
  <c r="AI9410" i="11" s="1"/>
  <c r="AH8997" i="1"/>
  <c r="AH8998" i="1"/>
  <c r="AH8999" i="1"/>
  <c r="AH9000" i="1"/>
  <c r="AH9001" i="1"/>
  <c r="AH9002" i="1"/>
  <c r="AH9003" i="1"/>
  <c r="AH9004" i="1"/>
  <c r="AH9005" i="1"/>
  <c r="AH9006" i="1"/>
  <c r="AH9007" i="1"/>
  <c r="AH9008" i="1"/>
  <c r="AH9009" i="1"/>
  <c r="AH9010" i="1"/>
  <c r="AH9011" i="1"/>
  <c r="AH9012" i="1"/>
  <c r="AH9013" i="1"/>
  <c r="AH9014" i="1"/>
  <c r="AH9015" i="1"/>
  <c r="AH9016" i="1"/>
  <c r="AH9017" i="1"/>
  <c r="AH9018" i="1"/>
  <c r="AH9019" i="1"/>
  <c r="AH9020" i="1"/>
  <c r="AH9021" i="1"/>
  <c r="AH9022" i="1"/>
  <c r="AH9023" i="1"/>
  <c r="AH9024" i="1"/>
  <c r="AH9025" i="1"/>
  <c r="AH9026" i="1"/>
  <c r="AH9027" i="1"/>
  <c r="AH9028" i="1"/>
  <c r="AH9029" i="1"/>
  <c r="AH9030" i="1"/>
  <c r="AH9031" i="1"/>
  <c r="AH9032" i="1"/>
  <c r="AH9033" i="1"/>
  <c r="AH9034" i="1"/>
  <c r="AH9035" i="1"/>
  <c r="AH9036" i="1"/>
  <c r="AH9037" i="1"/>
  <c r="AH9038" i="1"/>
  <c r="AH9039" i="1"/>
  <c r="AH9040" i="1"/>
  <c r="AH9041" i="1"/>
  <c r="AH9042" i="1"/>
  <c r="AH9043" i="1"/>
  <c r="AH9044" i="1"/>
  <c r="AH9045" i="1"/>
  <c r="AH9046" i="1"/>
  <c r="AH9047" i="1"/>
  <c r="AH9048" i="1"/>
  <c r="AH9049" i="1"/>
  <c r="AH9050" i="1"/>
  <c r="AH9051" i="1"/>
  <c r="AH9052" i="1"/>
  <c r="AH9053" i="1"/>
  <c r="AH9054" i="1"/>
  <c r="AH9055" i="1"/>
  <c r="AH9056" i="1"/>
  <c r="AH9057" i="1"/>
  <c r="AH9058" i="1"/>
  <c r="AH9059" i="1"/>
  <c r="AH9060" i="1"/>
  <c r="AH9061" i="1"/>
  <c r="AH9062" i="1"/>
  <c r="AH9063" i="1"/>
  <c r="AH9064" i="1"/>
  <c r="AH9065" i="1"/>
  <c r="AH9066" i="1"/>
  <c r="AH9067" i="1"/>
  <c r="AH9068" i="1"/>
  <c r="AH9069" i="1"/>
  <c r="AH9070" i="1"/>
  <c r="AH9071" i="1"/>
  <c r="AH9072" i="1"/>
  <c r="AH9073" i="1"/>
  <c r="AH9074" i="1"/>
  <c r="AH9075" i="1"/>
  <c r="AH9076" i="1"/>
  <c r="AH9077" i="1"/>
  <c r="AH9078" i="1"/>
  <c r="AH9079" i="1"/>
  <c r="AH9080" i="1"/>
  <c r="AH9081" i="1"/>
  <c r="AH9082" i="1"/>
  <c r="AH9083" i="1"/>
  <c r="AH9084" i="1"/>
  <c r="AH9085" i="1"/>
  <c r="AH9086" i="1"/>
  <c r="AH9087" i="1"/>
  <c r="AH9088" i="1"/>
  <c r="AH9089" i="1"/>
  <c r="AH9090" i="1"/>
  <c r="AH9091" i="1"/>
  <c r="AH9092" i="1"/>
  <c r="AH9093" i="1"/>
  <c r="AH9094" i="1"/>
  <c r="AH9095" i="1"/>
  <c r="AH9096" i="1"/>
  <c r="AH9097" i="1"/>
  <c r="AH9098" i="1"/>
  <c r="AH9099" i="1"/>
  <c r="AH9100" i="1"/>
  <c r="AH9101" i="1"/>
  <c r="AH9102" i="1"/>
  <c r="AH9103" i="1"/>
  <c r="AH9104" i="1"/>
  <c r="AH9105" i="1"/>
  <c r="AH9106" i="1"/>
  <c r="AH9107" i="1"/>
  <c r="AH9108" i="1"/>
  <c r="AH9109" i="1"/>
  <c r="AH9110" i="1"/>
  <c r="AH9111" i="1"/>
  <c r="AH9112" i="1"/>
  <c r="AH9113" i="1"/>
  <c r="AH9114" i="1"/>
  <c r="AH9115" i="1"/>
  <c r="AH9116" i="1"/>
  <c r="AH9117" i="1"/>
  <c r="AH9118" i="1"/>
  <c r="AH9119" i="1"/>
  <c r="AH9120" i="1"/>
  <c r="AH9121" i="1"/>
  <c r="AH9122" i="1"/>
  <c r="AH9123" i="1"/>
  <c r="AH9124" i="1"/>
  <c r="AH9125" i="1"/>
  <c r="AH9126" i="1"/>
  <c r="AH9127" i="1"/>
  <c r="AH9128" i="1"/>
  <c r="AH9129" i="1"/>
  <c r="AH9130" i="1"/>
  <c r="AH9131" i="1"/>
  <c r="AH9132" i="1"/>
  <c r="AH9133" i="1"/>
  <c r="AH9134" i="1"/>
  <c r="AH9135" i="1"/>
  <c r="AH9136" i="1"/>
  <c r="AH9137" i="1"/>
  <c r="AH9138" i="1"/>
  <c r="AH9139" i="1"/>
  <c r="AH9140" i="1"/>
  <c r="AH9141" i="1"/>
  <c r="AH9142" i="1"/>
  <c r="AH9143" i="1"/>
  <c r="AH9144" i="1"/>
  <c r="AH9145" i="1"/>
  <c r="AH9146" i="1"/>
  <c r="AH9147" i="1"/>
  <c r="AH9148" i="1"/>
  <c r="AH9149" i="1"/>
  <c r="AH9150" i="1"/>
  <c r="AH9151" i="1"/>
  <c r="AH9152" i="1"/>
  <c r="AH9153" i="1"/>
  <c r="AH9154" i="1"/>
  <c r="AH9155" i="1"/>
  <c r="AH9156" i="1"/>
  <c r="AH9157" i="1"/>
  <c r="AH9158" i="1"/>
  <c r="AH9159" i="1"/>
  <c r="AH9160" i="1"/>
  <c r="AH9161" i="1"/>
  <c r="AH9162" i="1"/>
  <c r="AH9163" i="1"/>
  <c r="AH9164" i="1"/>
  <c r="AH9165" i="1"/>
  <c r="AH9166" i="1"/>
  <c r="AH9167" i="1"/>
  <c r="AH9168" i="1"/>
  <c r="AH9169" i="1"/>
  <c r="AH9170" i="1"/>
  <c r="AH9171" i="1"/>
  <c r="AH9172" i="1"/>
  <c r="AH9173" i="1"/>
  <c r="AH9174" i="1"/>
  <c r="AH9175" i="1"/>
  <c r="AH9176" i="1"/>
  <c r="AH9177" i="1"/>
  <c r="AH9178" i="1"/>
  <c r="AH9179" i="1"/>
  <c r="AH9180" i="1"/>
  <c r="AH9181" i="1"/>
  <c r="AH9182" i="1"/>
  <c r="AH9183" i="1"/>
  <c r="AH9184" i="1"/>
  <c r="AH9185" i="1"/>
  <c r="AH9186" i="1"/>
  <c r="AH9187" i="1"/>
  <c r="AH9188" i="1"/>
  <c r="AH9189" i="1"/>
  <c r="AH9190" i="1"/>
  <c r="AH9191" i="1"/>
  <c r="AH9192" i="1"/>
  <c r="AH9193" i="1"/>
  <c r="AH9194" i="1"/>
  <c r="AH9195" i="1"/>
  <c r="AH9196" i="1"/>
  <c r="AH9197" i="1"/>
  <c r="AH9198" i="1"/>
  <c r="AH9199" i="1"/>
  <c r="AH9200" i="1"/>
  <c r="AH9201" i="1"/>
  <c r="AH9202" i="1"/>
  <c r="AH9203" i="1"/>
  <c r="AH9204" i="1"/>
  <c r="AH9205" i="1"/>
  <c r="AH9206" i="1"/>
  <c r="AH9207" i="1"/>
  <c r="AH9208" i="1"/>
  <c r="AH9209" i="1"/>
  <c r="AH9210" i="1"/>
  <c r="AH9211" i="1"/>
  <c r="AH9212" i="1"/>
  <c r="AH9213" i="1"/>
  <c r="AH9214" i="1"/>
  <c r="AH9215" i="1"/>
  <c r="AH9216" i="1"/>
  <c r="AH9217" i="1"/>
  <c r="AH9218" i="1"/>
  <c r="AH9219" i="1"/>
  <c r="AH9220" i="1"/>
  <c r="AH9221" i="1"/>
  <c r="AH9222" i="1"/>
  <c r="AH9223" i="1"/>
  <c r="AH9224" i="1"/>
  <c r="AH9225" i="1"/>
  <c r="AH9226" i="1"/>
  <c r="AH9227" i="1"/>
  <c r="AH9228" i="1"/>
  <c r="AH9229" i="1"/>
  <c r="AH9230" i="1"/>
  <c r="AH9231" i="1"/>
  <c r="AH9232" i="1"/>
  <c r="AH9233" i="1"/>
  <c r="AH9234" i="1"/>
  <c r="AH9235" i="1"/>
  <c r="AH9236" i="1"/>
  <c r="AH9237" i="1"/>
  <c r="AH9238" i="1"/>
  <c r="AH9239" i="1"/>
  <c r="AH9240" i="1"/>
  <c r="AH9241" i="1"/>
  <c r="AH9242" i="1"/>
  <c r="AH9243" i="1"/>
  <c r="AH9244" i="1"/>
  <c r="AH9245" i="1"/>
  <c r="AH9246" i="1"/>
  <c r="AH9247" i="1"/>
  <c r="AH9248" i="1"/>
  <c r="AH9249" i="1"/>
  <c r="AH9250" i="1"/>
  <c r="AH9251" i="1"/>
  <c r="AH9252" i="1"/>
  <c r="AH9253" i="1"/>
  <c r="AH9254" i="1"/>
  <c r="AH9255" i="1"/>
  <c r="AH9256" i="1"/>
  <c r="AH9257" i="1"/>
  <c r="AH9258" i="1"/>
  <c r="AH9259" i="1"/>
  <c r="AH9260" i="1"/>
  <c r="AH9261" i="1"/>
  <c r="AH9262" i="1"/>
  <c r="AH9263" i="1"/>
  <c r="AH9264" i="1"/>
  <c r="AH9265" i="1"/>
  <c r="AH9266" i="1"/>
  <c r="AH9267" i="1"/>
  <c r="AH9268" i="1"/>
  <c r="AH9269" i="1"/>
  <c r="AH9270" i="1"/>
  <c r="AH9271" i="1"/>
  <c r="AH9272" i="1"/>
  <c r="AH9273" i="1"/>
  <c r="AH9274" i="1"/>
  <c r="AH9275" i="1"/>
  <c r="AH9276" i="1"/>
  <c r="AH9277" i="1"/>
  <c r="AH9278" i="1"/>
  <c r="AH9279" i="1"/>
  <c r="AH9280" i="1"/>
  <c r="AH9281" i="1"/>
  <c r="AH9282" i="1"/>
  <c r="AH9283" i="1"/>
  <c r="AH9284" i="1"/>
  <c r="AH9285" i="1"/>
  <c r="AH9286" i="1"/>
  <c r="AH9287" i="1"/>
  <c r="AH9288" i="1"/>
  <c r="AH9289" i="1"/>
  <c r="AH9290" i="1"/>
  <c r="AH9291" i="1"/>
  <c r="AH9292" i="1"/>
  <c r="AH9293" i="1"/>
  <c r="AH9294" i="1"/>
  <c r="AH9295" i="1"/>
  <c r="AH9296" i="1"/>
  <c r="AH9297" i="1"/>
  <c r="AH9298" i="1"/>
  <c r="AH9299" i="1"/>
  <c r="AH9300" i="1"/>
  <c r="AH9301" i="1"/>
  <c r="AH9302" i="1"/>
  <c r="AH9303" i="1"/>
  <c r="AH9304" i="1"/>
  <c r="AH9305" i="1"/>
  <c r="AH9306" i="1"/>
  <c r="AH9307" i="1"/>
  <c r="AH9308" i="1"/>
  <c r="AH9309" i="1"/>
  <c r="AH9310" i="1"/>
  <c r="AH9311" i="1"/>
  <c r="AH9312" i="1"/>
  <c r="AH9313" i="1"/>
  <c r="AH9314" i="1"/>
  <c r="AH9315" i="1"/>
  <c r="AH9316" i="1"/>
  <c r="AH9317" i="1"/>
  <c r="AH9318" i="1"/>
  <c r="AH9319" i="1"/>
  <c r="AH9320" i="1"/>
  <c r="AH9321" i="1"/>
  <c r="AH9322" i="1"/>
  <c r="AH9323" i="1"/>
  <c r="AH9324" i="1"/>
  <c r="AH9325" i="1"/>
  <c r="AH9326" i="1"/>
  <c r="AH9327" i="1"/>
  <c r="AH9328" i="1"/>
  <c r="AH9329" i="1"/>
  <c r="AH9330" i="1"/>
  <c r="AH9331" i="1"/>
  <c r="AH9332" i="1"/>
  <c r="AH9333" i="1"/>
  <c r="AH9334" i="1"/>
  <c r="AH9335" i="1"/>
  <c r="AH9336" i="1"/>
  <c r="AH9337" i="1"/>
  <c r="AH9338" i="1"/>
  <c r="AH9339" i="1"/>
  <c r="AH9340" i="1"/>
  <c r="AH9341" i="1"/>
  <c r="AH9342" i="1"/>
  <c r="AH9343" i="1"/>
  <c r="AH9344" i="1"/>
  <c r="AH9345" i="1"/>
  <c r="AH9346" i="1"/>
  <c r="AH9347" i="1"/>
  <c r="AH9348" i="1"/>
  <c r="AH9349" i="1"/>
  <c r="AH9350" i="1"/>
  <c r="AH9351" i="1"/>
  <c r="AH9352" i="1"/>
  <c r="AH9353" i="1"/>
  <c r="AH9354" i="1"/>
  <c r="AH9355" i="1"/>
  <c r="AH9356" i="1"/>
  <c r="AH9357" i="1"/>
  <c r="AH9358" i="1"/>
  <c r="AH9359" i="1"/>
  <c r="AH9360" i="1"/>
  <c r="AH9361" i="1"/>
  <c r="AH9362" i="1"/>
  <c r="AH9363" i="1"/>
  <c r="AH9364" i="1"/>
  <c r="AH9365" i="1"/>
  <c r="AH9366" i="1"/>
  <c r="AH9367" i="1"/>
  <c r="AH9368" i="1"/>
  <c r="AH9369" i="1"/>
  <c r="AH9370" i="1"/>
  <c r="AH9371" i="1"/>
  <c r="AH9372" i="1"/>
  <c r="AH9373" i="1"/>
  <c r="AH9374" i="1"/>
  <c r="AH9375" i="1"/>
  <c r="AH9376" i="1"/>
  <c r="AH9377" i="1"/>
  <c r="AH9378" i="1"/>
  <c r="AH9379" i="1"/>
  <c r="AH9380" i="1"/>
  <c r="AH9381" i="1"/>
  <c r="AH9382" i="1"/>
  <c r="AH9383" i="1"/>
  <c r="AH9384" i="1"/>
  <c r="AH9385" i="1"/>
  <c r="AH9386" i="1"/>
  <c r="AH9387" i="1"/>
  <c r="AH9388" i="1"/>
  <c r="AH9389" i="1"/>
  <c r="AH9390" i="1"/>
  <c r="AH9391" i="1"/>
  <c r="AH9392" i="1"/>
  <c r="AH9393" i="1"/>
  <c r="AH9394" i="1"/>
  <c r="AH9395" i="1"/>
  <c r="AH9396" i="1"/>
  <c r="AH9397" i="1"/>
  <c r="AH9398" i="1"/>
  <c r="AH9399" i="1"/>
  <c r="AH9400" i="1"/>
  <c r="AH9401" i="1"/>
  <c r="AH9402" i="1"/>
  <c r="AH9403" i="1"/>
  <c r="AH9404" i="1"/>
  <c r="AH9405" i="1"/>
  <c r="AH9406" i="1"/>
  <c r="AH9407" i="1"/>
  <c r="AH9408" i="1"/>
  <c r="AH9409" i="1"/>
  <c r="AH9410" i="1"/>
  <c r="AH9411" i="1"/>
  <c r="AH9412" i="1"/>
  <c r="AH9413" i="1"/>
  <c r="AH9414" i="1"/>
  <c r="AH9415" i="1"/>
  <c r="AH9416" i="1"/>
  <c r="AH9417" i="1"/>
  <c r="AH9418" i="1"/>
  <c r="AH9419" i="1"/>
  <c r="AH9420" i="1"/>
  <c r="AH9421" i="1"/>
  <c r="AH9422" i="1"/>
  <c r="AH9423" i="1"/>
  <c r="AH9424" i="1"/>
  <c r="AH9425" i="1"/>
  <c r="AH9426" i="1"/>
  <c r="AH9427" i="1"/>
  <c r="AH9428" i="1"/>
  <c r="AH9429" i="1"/>
  <c r="AH9430" i="1"/>
  <c r="AH9431" i="1"/>
  <c r="AH9432" i="1"/>
  <c r="AH9433" i="1"/>
  <c r="AH9434" i="1"/>
  <c r="AH9435" i="1"/>
  <c r="AH9436" i="1"/>
  <c r="AH9437" i="1"/>
  <c r="AH9438" i="1"/>
  <c r="AH9439" i="1"/>
  <c r="AH9440" i="1"/>
  <c r="AH9441" i="1"/>
  <c r="AH9442" i="1"/>
  <c r="AH9443" i="1"/>
  <c r="AH9444" i="1"/>
  <c r="AH9445" i="1"/>
  <c r="AH9446" i="1"/>
  <c r="AH9447" i="1"/>
  <c r="AH9448" i="1"/>
  <c r="AH9449" i="1"/>
  <c r="AH9450" i="1"/>
  <c r="AH9451" i="1"/>
  <c r="AH9452" i="1"/>
  <c r="AH9453" i="1"/>
  <c r="AH9454" i="1"/>
  <c r="AH9455" i="1"/>
  <c r="AH9456" i="1"/>
  <c r="AH9457" i="1"/>
  <c r="AH9458" i="1"/>
  <c r="AH9459" i="1"/>
  <c r="AH9460" i="1"/>
  <c r="AH9461" i="1"/>
  <c r="AH9462" i="1"/>
  <c r="AH9463" i="1"/>
  <c r="AH9464" i="1"/>
  <c r="AH9465" i="1"/>
  <c r="AH9466" i="1"/>
  <c r="AH9467" i="1"/>
  <c r="AH9468" i="1"/>
  <c r="AH9469" i="1"/>
  <c r="AH9470" i="1"/>
  <c r="AH9471" i="1"/>
  <c r="AH9472" i="1"/>
  <c r="AH9473" i="1"/>
  <c r="AH9474" i="1"/>
  <c r="AH9475" i="1"/>
  <c r="AH9476" i="1"/>
  <c r="AH9477" i="1"/>
  <c r="AH9478" i="1"/>
  <c r="AH9479" i="1"/>
  <c r="AH9480" i="1"/>
  <c r="AH9481" i="1"/>
  <c r="AH9482" i="1"/>
  <c r="AH9483" i="1"/>
  <c r="AH9484" i="1"/>
  <c r="AH9485" i="1"/>
  <c r="AH9486" i="1"/>
  <c r="AH9487" i="1"/>
  <c r="AH9488" i="1"/>
  <c r="AH9489" i="1"/>
  <c r="AH9490" i="1"/>
  <c r="AH9491" i="1"/>
  <c r="AH9492" i="1"/>
  <c r="AH9493" i="1"/>
  <c r="AH9494" i="1"/>
  <c r="AH9495" i="1"/>
  <c r="AH9496" i="1"/>
  <c r="AH9497" i="1"/>
  <c r="AH9498" i="1"/>
  <c r="AH9499" i="1"/>
  <c r="AH9500" i="1"/>
  <c r="AH9501" i="1"/>
  <c r="AH9502" i="1"/>
  <c r="AH9503" i="1"/>
  <c r="AH9504" i="1"/>
  <c r="AH9505" i="1"/>
  <c r="AH9506" i="1"/>
  <c r="AH9507" i="1"/>
  <c r="AH9508" i="1"/>
  <c r="AH9509" i="1"/>
  <c r="AH9510" i="1"/>
  <c r="AH9511" i="1"/>
  <c r="AH9512" i="1"/>
  <c r="AH9513" i="1"/>
  <c r="AH9514" i="1"/>
  <c r="AH9515" i="1"/>
  <c r="AH9516" i="1"/>
  <c r="AH9517" i="1"/>
  <c r="AH9518" i="1"/>
  <c r="AH9519" i="1"/>
  <c r="AH9520" i="1"/>
  <c r="AH9521" i="1"/>
  <c r="AH9522" i="1"/>
  <c r="AH9523" i="1"/>
  <c r="AH9524" i="1"/>
  <c r="AH9525" i="1"/>
  <c r="AH9526" i="1"/>
  <c r="AH9527" i="1"/>
  <c r="AH9528" i="1"/>
  <c r="AH9529" i="1"/>
  <c r="AH9530" i="1"/>
  <c r="AH9531" i="1"/>
  <c r="AH9532" i="1"/>
  <c r="AH9533" i="1"/>
  <c r="AH9534" i="1"/>
  <c r="AH9535" i="1"/>
  <c r="AH9536" i="1"/>
  <c r="AH9537" i="1"/>
  <c r="AH9538" i="1"/>
  <c r="AH9539" i="1"/>
  <c r="AH9540" i="1"/>
  <c r="AH9541" i="1"/>
  <c r="AH9542" i="1"/>
  <c r="AH9543" i="1"/>
  <c r="AH9544" i="1"/>
  <c r="AH9545" i="1"/>
  <c r="AH9546" i="1"/>
  <c r="AH9547" i="1"/>
  <c r="AH9548" i="1"/>
  <c r="AH9549" i="1"/>
  <c r="AH9550" i="1"/>
  <c r="AH9551" i="1"/>
  <c r="AH9552" i="1"/>
  <c r="AH9553" i="1"/>
  <c r="AH9554" i="1"/>
  <c r="AH9555" i="1"/>
  <c r="AH9556" i="1"/>
  <c r="AH9557" i="1"/>
  <c r="AH9558" i="1"/>
  <c r="AH9559" i="1"/>
  <c r="AH9560" i="1"/>
  <c r="AH9561" i="1"/>
  <c r="AH9562" i="1"/>
  <c r="AH9563" i="1"/>
  <c r="AH9564" i="1"/>
  <c r="AH9565" i="1"/>
  <c r="AH9566" i="1"/>
  <c r="AH9567" i="1"/>
  <c r="AH9568" i="1"/>
  <c r="AH9569" i="1"/>
  <c r="AH9570" i="1"/>
  <c r="AH9571" i="1"/>
  <c r="AH9572" i="1"/>
  <c r="AH9573" i="1"/>
  <c r="AH9574" i="1"/>
  <c r="AH9575" i="1"/>
  <c r="AH9576" i="1"/>
  <c r="AH9577" i="1"/>
  <c r="AH9578" i="1"/>
  <c r="AH9579" i="1"/>
  <c r="AH9580" i="1"/>
  <c r="AH9581" i="1"/>
  <c r="AH9582" i="1"/>
  <c r="AH9583" i="1"/>
  <c r="AH9584" i="1"/>
  <c r="AH9585" i="1"/>
  <c r="AH9586" i="1"/>
  <c r="AH9587" i="1"/>
  <c r="AH9588" i="1"/>
  <c r="AH9589" i="1"/>
  <c r="AH9590" i="1"/>
  <c r="AH9591" i="1"/>
  <c r="AH9592" i="1"/>
  <c r="AH9593" i="1"/>
  <c r="AH9594" i="1"/>
  <c r="AH9595" i="1"/>
  <c r="AH9596" i="1"/>
  <c r="AH9597" i="1"/>
  <c r="AH9598" i="1"/>
  <c r="AH9599" i="1"/>
  <c r="AH9600" i="1"/>
  <c r="AH9601" i="1"/>
  <c r="AH9602" i="1"/>
  <c r="AH9603" i="1"/>
  <c r="AH9604" i="1"/>
  <c r="AH9605" i="1"/>
  <c r="AH9606" i="1"/>
  <c r="AH9607" i="1"/>
  <c r="AH9608" i="1"/>
  <c r="AH9609" i="1"/>
  <c r="AH9610" i="1"/>
  <c r="AH9611" i="1"/>
  <c r="AH9612" i="1"/>
  <c r="AH9613" i="1"/>
  <c r="AH9614" i="1"/>
  <c r="AH9615" i="1"/>
  <c r="AH9616" i="1"/>
  <c r="AH9617" i="1"/>
  <c r="AH9618" i="1"/>
  <c r="AH9619" i="1"/>
  <c r="AH9620" i="1"/>
  <c r="AH9621" i="1"/>
  <c r="AH9622" i="1"/>
  <c r="AH9623" i="1"/>
  <c r="AH9624" i="1"/>
  <c r="AH9625" i="1"/>
  <c r="AH9626" i="1"/>
  <c r="AH9627" i="1"/>
  <c r="AH9628" i="1"/>
  <c r="AH9629" i="1"/>
  <c r="AH9630" i="1"/>
  <c r="AH9631" i="1"/>
  <c r="AH9632" i="1"/>
  <c r="AH9633" i="1"/>
  <c r="AH9634" i="1"/>
  <c r="AH9635" i="1"/>
  <c r="AH9636" i="1"/>
  <c r="AH9637" i="1"/>
  <c r="AH9638" i="1"/>
  <c r="AH9639" i="1"/>
  <c r="AH9640" i="1"/>
  <c r="AH9641" i="1"/>
  <c r="AH9642" i="1"/>
  <c r="AH9643" i="1"/>
  <c r="AH9644" i="1"/>
  <c r="AH9645" i="1"/>
  <c r="AH9646" i="1"/>
  <c r="AH9647" i="1"/>
  <c r="AH9648" i="1"/>
  <c r="AH9649" i="1"/>
  <c r="AH9650" i="1"/>
  <c r="AH9651" i="1"/>
  <c r="AH9652" i="1"/>
  <c r="AH9653" i="1"/>
  <c r="AH9654" i="1"/>
  <c r="AH9655" i="1"/>
  <c r="AH9656" i="1"/>
  <c r="AH9657" i="1"/>
  <c r="AH9658" i="1"/>
  <c r="AH9659" i="1"/>
  <c r="AH9660" i="1"/>
  <c r="AH9661" i="1"/>
  <c r="AH9662" i="1"/>
  <c r="AH9663" i="1"/>
  <c r="AH9664" i="1"/>
  <c r="AH9665" i="1"/>
  <c r="AH9666" i="1"/>
  <c r="AH9667" i="1"/>
  <c r="AH9668" i="1"/>
  <c r="AH9669" i="1"/>
  <c r="AH9670" i="1"/>
  <c r="AH9671" i="1"/>
  <c r="AH9672" i="1"/>
  <c r="AH9673" i="1"/>
  <c r="AH9674" i="1"/>
  <c r="AH9675" i="1"/>
  <c r="AH9676" i="1"/>
  <c r="AH9677" i="1"/>
  <c r="AH9678" i="1"/>
  <c r="AH9679" i="1"/>
  <c r="AH9680" i="1"/>
  <c r="AH9681" i="1"/>
  <c r="AH9682" i="1"/>
  <c r="AH9683" i="1"/>
  <c r="AH9684" i="1"/>
  <c r="AH9685" i="1"/>
  <c r="AH9686" i="1"/>
  <c r="AJ147" i="11" l="1"/>
  <c r="AJ79" i="13"/>
  <c r="S286" i="16"/>
  <c r="AJ148" i="11" l="1"/>
  <c r="AJ176" i="11" s="1"/>
  <c r="AJ184" i="11" s="1"/>
  <c r="AJ185" i="11" s="1"/>
  <c r="AJ295" i="11" s="1"/>
  <c r="AJ299" i="11" s="1"/>
  <c r="AJ300" i="11" s="1"/>
  <c r="AJ302" i="11" s="1"/>
  <c r="AJ330" i="11" s="1"/>
  <c r="AJ338" i="11" s="1"/>
  <c r="AJ339" i="11" s="1"/>
  <c r="AJ341" i="11" s="1"/>
  <c r="AJ363" i="11" s="1"/>
  <c r="AJ80" i="13"/>
  <c r="R3" i="16"/>
  <c r="R4" i="16"/>
  <c r="R5" i="16"/>
  <c r="R6" i="16"/>
  <c r="R7" i="16"/>
  <c r="R8" i="16"/>
  <c r="R9" i="16"/>
  <c r="R10" i="16"/>
  <c r="R11" i="16"/>
  <c r="R12" i="16"/>
  <c r="R13" i="16"/>
  <c r="R14" i="16"/>
  <c r="R15" i="16"/>
  <c r="R16" i="16"/>
  <c r="R17" i="16"/>
  <c r="R18" i="16"/>
  <c r="R19" i="16"/>
  <c r="R20" i="16"/>
  <c r="R21" i="16"/>
  <c r="R22" i="16"/>
  <c r="R23" i="16"/>
  <c r="R24" i="16"/>
  <c r="R25" i="16"/>
  <c r="R26" i="16"/>
  <c r="R27" i="16"/>
  <c r="R28" i="16"/>
  <c r="R29" i="16"/>
  <c r="R30" i="16"/>
  <c r="R31" i="16"/>
  <c r="R32" i="16"/>
  <c r="R33" i="16"/>
  <c r="R34" i="16"/>
  <c r="R35" i="16"/>
  <c r="R36" i="16"/>
  <c r="R37" i="16"/>
  <c r="R38" i="16"/>
  <c r="R39" i="16"/>
  <c r="R40" i="16"/>
  <c r="R41" i="16"/>
  <c r="R42" i="16"/>
  <c r="R43" i="16"/>
  <c r="R44" i="16"/>
  <c r="R45" i="16"/>
  <c r="R46" i="16"/>
  <c r="R47" i="16"/>
  <c r="R48" i="16"/>
  <c r="R49" i="16"/>
  <c r="R50" i="16"/>
  <c r="R51" i="16"/>
  <c r="R52" i="16"/>
  <c r="R53" i="16"/>
  <c r="R54" i="16"/>
  <c r="R55" i="16"/>
  <c r="R56" i="16"/>
  <c r="R57" i="16"/>
  <c r="R58" i="16"/>
  <c r="R59" i="16"/>
  <c r="R60" i="16"/>
  <c r="R61" i="16"/>
  <c r="R62" i="16"/>
  <c r="R63" i="16"/>
  <c r="R64" i="16"/>
  <c r="R65" i="16"/>
  <c r="R66" i="16"/>
  <c r="R67" i="16"/>
  <c r="R68" i="16"/>
  <c r="R69" i="16"/>
  <c r="R70" i="16"/>
  <c r="R71" i="16"/>
  <c r="R72" i="16"/>
  <c r="R73" i="16"/>
  <c r="R74" i="16"/>
  <c r="R75" i="16"/>
  <c r="R76" i="16"/>
  <c r="R77" i="16"/>
  <c r="R78" i="16"/>
  <c r="R79" i="16"/>
  <c r="R80" i="16"/>
  <c r="R81" i="16"/>
  <c r="R82" i="16"/>
  <c r="R83" i="16"/>
  <c r="R84" i="16"/>
  <c r="R85" i="16"/>
  <c r="R86" i="16"/>
  <c r="R87" i="16"/>
  <c r="R88" i="16"/>
  <c r="R89" i="16"/>
  <c r="R90" i="16"/>
  <c r="R91" i="16"/>
  <c r="R92" i="16"/>
  <c r="R93" i="16"/>
  <c r="R94" i="16"/>
  <c r="R95" i="16"/>
  <c r="R96" i="16"/>
  <c r="R97" i="16"/>
  <c r="R98" i="16"/>
  <c r="R99" i="16"/>
  <c r="R100" i="16"/>
  <c r="R101" i="16"/>
  <c r="R102" i="16"/>
  <c r="R103" i="16"/>
  <c r="R104" i="16"/>
  <c r="R105" i="16"/>
  <c r="R106" i="16"/>
  <c r="R107" i="16"/>
  <c r="R108" i="16"/>
  <c r="R109" i="16"/>
  <c r="R110" i="16"/>
  <c r="R111" i="16"/>
  <c r="R112" i="16"/>
  <c r="R113" i="16"/>
  <c r="R114" i="16"/>
  <c r="R115" i="16"/>
  <c r="R116" i="16"/>
  <c r="R117" i="16"/>
  <c r="R118" i="16"/>
  <c r="R119" i="16"/>
  <c r="R120" i="16"/>
  <c r="R121" i="16"/>
  <c r="R122" i="16"/>
  <c r="R123" i="16"/>
  <c r="R124" i="16"/>
  <c r="R125" i="16"/>
  <c r="R126" i="16"/>
  <c r="R127" i="16"/>
  <c r="R128" i="16"/>
  <c r="R129" i="16"/>
  <c r="R130" i="16"/>
  <c r="R131" i="16"/>
  <c r="R132" i="16"/>
  <c r="R133" i="16"/>
  <c r="R134" i="16"/>
  <c r="R135" i="16"/>
  <c r="R136" i="16"/>
  <c r="R137" i="16"/>
  <c r="R138" i="16"/>
  <c r="R139" i="16"/>
  <c r="R140" i="16"/>
  <c r="R141" i="16"/>
  <c r="R142" i="16"/>
  <c r="R143" i="16"/>
  <c r="R144" i="16"/>
  <c r="R145" i="16"/>
  <c r="R146" i="16"/>
  <c r="R147" i="16"/>
  <c r="R148" i="16"/>
  <c r="R149" i="16"/>
  <c r="R150" i="16"/>
  <c r="R151" i="16"/>
  <c r="R152" i="16"/>
  <c r="R153" i="16"/>
  <c r="R154" i="16"/>
  <c r="R155" i="16"/>
  <c r="R156" i="16"/>
  <c r="R157" i="16"/>
  <c r="R158" i="16"/>
  <c r="R159" i="16"/>
  <c r="R160" i="16"/>
  <c r="R161" i="16"/>
  <c r="R162" i="16"/>
  <c r="R163" i="16"/>
  <c r="R164" i="16"/>
  <c r="R165" i="16"/>
  <c r="R166" i="16"/>
  <c r="R167" i="16"/>
  <c r="R168" i="16"/>
  <c r="R169" i="16"/>
  <c r="R170" i="16"/>
  <c r="R171" i="16"/>
  <c r="R172" i="16"/>
  <c r="R173" i="16"/>
  <c r="R174" i="16"/>
  <c r="R175" i="16"/>
  <c r="R176" i="16"/>
  <c r="R177" i="16"/>
  <c r="R178" i="16"/>
  <c r="R179" i="16"/>
  <c r="R180" i="16"/>
  <c r="R181" i="16"/>
  <c r="R182" i="16"/>
  <c r="R183" i="16"/>
  <c r="R184" i="16"/>
  <c r="R185" i="16"/>
  <c r="R186" i="16"/>
  <c r="R187" i="16"/>
  <c r="R188" i="16"/>
  <c r="R189" i="16"/>
  <c r="R190" i="16"/>
  <c r="R191" i="16"/>
  <c r="R192" i="16"/>
  <c r="R193" i="16"/>
  <c r="R194" i="16"/>
  <c r="R195" i="16"/>
  <c r="R196" i="16"/>
  <c r="R197" i="16"/>
  <c r="R198" i="16"/>
  <c r="R199" i="16"/>
  <c r="R200" i="16"/>
  <c r="R201" i="16"/>
  <c r="R202" i="16"/>
  <c r="R203" i="16"/>
  <c r="R204" i="16"/>
  <c r="R205" i="16"/>
  <c r="R206" i="16"/>
  <c r="R207" i="16"/>
  <c r="R208" i="16"/>
  <c r="R209" i="16"/>
  <c r="R210" i="16"/>
  <c r="R211" i="16"/>
  <c r="R212" i="16"/>
  <c r="R213" i="16"/>
  <c r="R214" i="16"/>
  <c r="R215" i="16"/>
  <c r="R216" i="16"/>
  <c r="R217" i="16"/>
  <c r="R218" i="16"/>
  <c r="R219" i="16"/>
  <c r="R220" i="16"/>
  <c r="R221" i="16"/>
  <c r="R222" i="16"/>
  <c r="R223" i="16"/>
  <c r="R224" i="16"/>
  <c r="R225" i="16"/>
  <c r="R226" i="16"/>
  <c r="R227" i="16"/>
  <c r="R228" i="16"/>
  <c r="R229" i="16"/>
  <c r="R230" i="16"/>
  <c r="R231" i="16"/>
  <c r="R232" i="16"/>
  <c r="R233" i="16"/>
  <c r="R234" i="16"/>
  <c r="R235" i="16"/>
  <c r="R236" i="16"/>
  <c r="R237" i="16"/>
  <c r="R238" i="16"/>
  <c r="R239" i="16"/>
  <c r="R240" i="16"/>
  <c r="R241" i="16"/>
  <c r="R242" i="16"/>
  <c r="R243" i="16"/>
  <c r="R244" i="16"/>
  <c r="R245" i="16"/>
  <c r="R246" i="16"/>
  <c r="R247" i="16"/>
  <c r="R248" i="16"/>
  <c r="R249" i="16"/>
  <c r="R250" i="16"/>
  <c r="R251" i="16"/>
  <c r="R252" i="16"/>
  <c r="R253" i="16"/>
  <c r="R254" i="16"/>
  <c r="R255" i="16"/>
  <c r="R256" i="16"/>
  <c r="R257" i="16"/>
  <c r="R258" i="16"/>
  <c r="R259" i="16"/>
  <c r="R260" i="16"/>
  <c r="R261" i="16"/>
  <c r="R262" i="16"/>
  <c r="R263" i="16"/>
  <c r="R264" i="16"/>
  <c r="R265" i="16"/>
  <c r="R266" i="16"/>
  <c r="R267" i="16"/>
  <c r="R268" i="16"/>
  <c r="R269" i="16"/>
  <c r="R270" i="16"/>
  <c r="R271" i="16"/>
  <c r="R272" i="16"/>
  <c r="R273" i="16"/>
  <c r="R274" i="16"/>
  <c r="R275" i="16"/>
  <c r="R276" i="16"/>
  <c r="R277" i="16"/>
  <c r="R278" i="16"/>
  <c r="R279" i="16"/>
  <c r="R280" i="16"/>
  <c r="R281" i="16"/>
  <c r="R282" i="16"/>
  <c r="R283" i="16"/>
  <c r="R284" i="16"/>
  <c r="R285" i="16"/>
  <c r="R286" i="16"/>
  <c r="R287" i="16"/>
  <c r="R288" i="16"/>
  <c r="R289" i="16"/>
  <c r="R290" i="16"/>
  <c r="R291" i="16"/>
  <c r="R292" i="16"/>
  <c r="R293" i="16"/>
  <c r="R294" i="16"/>
  <c r="R295" i="16"/>
  <c r="R296" i="16"/>
  <c r="R297" i="16"/>
  <c r="R298" i="16"/>
  <c r="R299" i="16"/>
  <c r="R300" i="16"/>
  <c r="R301" i="16"/>
  <c r="R302" i="16"/>
  <c r="R303" i="16"/>
  <c r="R304" i="16"/>
  <c r="R305" i="16"/>
  <c r="R306" i="16"/>
  <c r="R307" i="16"/>
  <c r="R308" i="16"/>
  <c r="R309" i="16"/>
  <c r="R310" i="16"/>
  <c r="R311" i="16"/>
  <c r="R312" i="16"/>
  <c r="R313" i="16"/>
  <c r="R314" i="16"/>
  <c r="R315" i="16"/>
  <c r="R316" i="16"/>
  <c r="R317" i="16"/>
  <c r="R318" i="16"/>
  <c r="R319" i="16"/>
  <c r="R320" i="16"/>
  <c r="R321" i="16"/>
  <c r="R322" i="16"/>
  <c r="R323" i="16"/>
  <c r="R324" i="16"/>
  <c r="R325" i="16"/>
  <c r="R326" i="16"/>
  <c r="R327" i="16"/>
  <c r="R328" i="16"/>
  <c r="R329" i="16"/>
  <c r="R330" i="16"/>
  <c r="R331" i="16"/>
  <c r="R332" i="16"/>
  <c r="R333" i="16"/>
  <c r="R334" i="16"/>
  <c r="R335" i="16"/>
  <c r="R336" i="16"/>
  <c r="R337" i="16"/>
  <c r="R338" i="16"/>
  <c r="R339" i="16"/>
  <c r="R340" i="16"/>
  <c r="R341" i="16"/>
  <c r="R342" i="16"/>
  <c r="R343" i="16"/>
  <c r="R344" i="16"/>
  <c r="R345" i="16"/>
  <c r="R346" i="16"/>
  <c r="R347" i="16"/>
  <c r="R348" i="16"/>
  <c r="R349" i="16"/>
  <c r="R350" i="16"/>
  <c r="R351" i="16"/>
  <c r="R352" i="16"/>
  <c r="R353" i="16"/>
  <c r="R354" i="16"/>
  <c r="R355" i="16"/>
  <c r="R356" i="16"/>
  <c r="R357" i="16"/>
  <c r="R358" i="16"/>
  <c r="R359" i="16"/>
  <c r="R360" i="16"/>
  <c r="R361" i="16"/>
  <c r="R362" i="16"/>
  <c r="R363" i="16"/>
  <c r="R364" i="16"/>
  <c r="R365" i="16"/>
  <c r="R366" i="16"/>
  <c r="R367" i="16"/>
  <c r="R368" i="16"/>
  <c r="R369" i="16"/>
  <c r="R370" i="16"/>
  <c r="R371" i="16"/>
  <c r="R372" i="16"/>
  <c r="R373" i="16"/>
  <c r="R374" i="16"/>
  <c r="R375" i="16"/>
  <c r="R376" i="16"/>
  <c r="R377" i="16"/>
  <c r="R378" i="16"/>
  <c r="R379" i="16"/>
  <c r="R380" i="16"/>
  <c r="R381" i="16"/>
  <c r="R382" i="16"/>
  <c r="R383" i="16"/>
  <c r="R384" i="16"/>
  <c r="R385" i="16"/>
  <c r="R386" i="16"/>
  <c r="R387" i="16"/>
  <c r="R388" i="16"/>
  <c r="R389" i="16"/>
  <c r="R390" i="16"/>
  <c r="R391" i="16"/>
  <c r="R392" i="16"/>
  <c r="R393" i="16"/>
  <c r="R394" i="16"/>
  <c r="R395" i="16"/>
  <c r="R396" i="16"/>
  <c r="R397" i="16"/>
  <c r="R398" i="16"/>
  <c r="R399" i="16"/>
  <c r="R400" i="16"/>
  <c r="R401" i="16"/>
  <c r="R402" i="16"/>
  <c r="R403" i="16"/>
  <c r="R404" i="16"/>
  <c r="R405" i="16"/>
  <c r="R406" i="16"/>
  <c r="R407" i="16"/>
  <c r="R408" i="16"/>
  <c r="R409" i="16"/>
  <c r="R410" i="16"/>
  <c r="R411" i="16"/>
  <c r="R412" i="16"/>
  <c r="R413" i="16"/>
  <c r="R414" i="16"/>
  <c r="R415" i="16"/>
  <c r="R416" i="16"/>
  <c r="R417" i="16"/>
  <c r="R418" i="16"/>
  <c r="R419" i="16"/>
  <c r="R420" i="16"/>
  <c r="R421" i="16"/>
  <c r="R422" i="16"/>
  <c r="R423" i="16"/>
  <c r="R424" i="16"/>
  <c r="R425" i="16"/>
  <c r="R426" i="16"/>
  <c r="R427" i="16"/>
  <c r="R428" i="16"/>
  <c r="R429" i="16"/>
  <c r="R430" i="16"/>
  <c r="R431" i="16"/>
  <c r="R432" i="16"/>
  <c r="R433" i="16"/>
  <c r="R434" i="16"/>
  <c r="R435" i="16"/>
  <c r="R436" i="16"/>
  <c r="R437" i="16"/>
  <c r="R438" i="16"/>
  <c r="R439" i="16"/>
  <c r="R440" i="16"/>
  <c r="R441" i="16"/>
  <c r="R442" i="16"/>
  <c r="R443" i="16"/>
  <c r="R444" i="16"/>
  <c r="R445" i="16"/>
  <c r="R446" i="16"/>
  <c r="R447" i="16"/>
  <c r="R448" i="16"/>
  <c r="R449" i="16"/>
  <c r="R450" i="16"/>
  <c r="R451" i="16"/>
  <c r="R452" i="16"/>
  <c r="R453" i="16"/>
  <c r="R454" i="16"/>
  <c r="R455" i="16"/>
  <c r="R456" i="16"/>
  <c r="R457" i="16"/>
  <c r="R458" i="16"/>
  <c r="R459" i="16"/>
  <c r="R460" i="16"/>
  <c r="R461" i="16"/>
  <c r="R462" i="16"/>
  <c r="R463" i="16"/>
  <c r="R464" i="16"/>
  <c r="R465" i="16"/>
  <c r="R466" i="16"/>
  <c r="R467" i="16"/>
  <c r="R468" i="16"/>
  <c r="R469" i="16"/>
  <c r="R470" i="16"/>
  <c r="R471" i="16"/>
  <c r="R472" i="16"/>
  <c r="R473" i="16"/>
  <c r="R474" i="16"/>
  <c r="R475" i="16"/>
  <c r="R476" i="16"/>
  <c r="R477" i="16"/>
  <c r="R478" i="16"/>
  <c r="R479" i="16"/>
  <c r="R480" i="16"/>
  <c r="R481" i="16"/>
  <c r="R482" i="16"/>
  <c r="R483" i="16"/>
  <c r="R484" i="16"/>
  <c r="R485" i="16"/>
  <c r="R486" i="16"/>
  <c r="R487" i="16"/>
  <c r="R488" i="16"/>
  <c r="R489" i="16"/>
  <c r="R490" i="16"/>
  <c r="R491" i="16"/>
  <c r="R492" i="16"/>
  <c r="R493" i="16"/>
  <c r="R494" i="16"/>
  <c r="R495" i="16"/>
  <c r="R496" i="16"/>
  <c r="R497" i="16"/>
  <c r="R498" i="16"/>
  <c r="R499" i="16"/>
  <c r="R500" i="16"/>
  <c r="R501" i="16"/>
  <c r="R502" i="16"/>
  <c r="R503" i="16"/>
  <c r="R504" i="16"/>
  <c r="R505" i="16"/>
  <c r="R506" i="16"/>
  <c r="R507" i="16"/>
  <c r="R508" i="16"/>
  <c r="R509" i="16"/>
  <c r="R510" i="16"/>
  <c r="R511" i="16"/>
  <c r="R512" i="16"/>
  <c r="R513" i="16"/>
  <c r="R514" i="16"/>
  <c r="R515" i="16"/>
  <c r="R516" i="16"/>
  <c r="R517" i="16"/>
  <c r="R518" i="16"/>
  <c r="R519" i="16"/>
  <c r="R520" i="16"/>
  <c r="R521" i="16"/>
  <c r="R522" i="16"/>
  <c r="R523" i="16"/>
  <c r="R524" i="16"/>
  <c r="R525" i="16"/>
  <c r="R526" i="16"/>
  <c r="R527" i="16"/>
  <c r="R528" i="16"/>
  <c r="R529" i="16"/>
  <c r="R530" i="16"/>
  <c r="R531" i="16"/>
  <c r="R532" i="16"/>
  <c r="R533" i="16"/>
  <c r="R534" i="16"/>
  <c r="R535" i="16"/>
  <c r="R536" i="16"/>
  <c r="R537" i="16"/>
  <c r="R538" i="16"/>
  <c r="R539" i="16"/>
  <c r="R540" i="16"/>
  <c r="R541" i="16"/>
  <c r="R542" i="16"/>
  <c r="R543" i="16"/>
  <c r="R544" i="16"/>
  <c r="R545" i="16"/>
  <c r="R546" i="16"/>
  <c r="R547" i="16"/>
  <c r="R548" i="16"/>
  <c r="R549" i="16"/>
  <c r="R550" i="16"/>
  <c r="R551" i="16"/>
  <c r="R552" i="16"/>
  <c r="R553" i="16"/>
  <c r="R554" i="16"/>
  <c r="R555" i="16"/>
  <c r="R556" i="16"/>
  <c r="R557" i="16"/>
  <c r="R558" i="16"/>
  <c r="R559" i="16"/>
  <c r="R560" i="16"/>
  <c r="R561" i="16"/>
  <c r="R562" i="16"/>
  <c r="R563" i="16"/>
  <c r="R564" i="16"/>
  <c r="R565" i="16"/>
  <c r="R566" i="16"/>
  <c r="R567" i="16"/>
  <c r="R568" i="16"/>
  <c r="R569" i="16"/>
  <c r="S3" i="16"/>
  <c r="S4" i="16"/>
  <c r="S5" i="16"/>
  <c r="S6" i="16"/>
  <c r="S7" i="16"/>
  <c r="S8" i="16"/>
  <c r="S9" i="16"/>
  <c r="S10" i="16"/>
  <c r="S11" i="16"/>
  <c r="S12" i="16"/>
  <c r="S13" i="16"/>
  <c r="S14" i="16"/>
  <c r="S15" i="16"/>
  <c r="S16" i="16"/>
  <c r="S17" i="16"/>
  <c r="S18" i="16"/>
  <c r="S19" i="16"/>
  <c r="S20" i="16"/>
  <c r="S21" i="16"/>
  <c r="S22" i="16"/>
  <c r="S23" i="16"/>
  <c r="S24" i="16"/>
  <c r="S25" i="16"/>
  <c r="S26" i="16"/>
  <c r="S27" i="16"/>
  <c r="S28" i="16"/>
  <c r="S29" i="16"/>
  <c r="S30" i="16"/>
  <c r="S31" i="16"/>
  <c r="S32" i="16"/>
  <c r="S33" i="16"/>
  <c r="S34" i="16"/>
  <c r="S35" i="16"/>
  <c r="S36" i="16"/>
  <c r="S37" i="16"/>
  <c r="S38" i="16"/>
  <c r="S39" i="16"/>
  <c r="S40" i="16"/>
  <c r="S41" i="16"/>
  <c r="S42" i="16"/>
  <c r="S43" i="16"/>
  <c r="S44" i="16"/>
  <c r="S45" i="16"/>
  <c r="S46" i="16"/>
  <c r="S47" i="16"/>
  <c r="S48" i="16"/>
  <c r="S49" i="16"/>
  <c r="S50" i="16"/>
  <c r="S51" i="16"/>
  <c r="S52" i="16"/>
  <c r="S53" i="16"/>
  <c r="S54" i="16"/>
  <c r="S55" i="16"/>
  <c r="S56" i="16"/>
  <c r="S57" i="16"/>
  <c r="S58" i="16"/>
  <c r="S59" i="16"/>
  <c r="S60" i="16"/>
  <c r="S61" i="16"/>
  <c r="S62" i="16"/>
  <c r="S63" i="16"/>
  <c r="S64" i="16"/>
  <c r="S65" i="16"/>
  <c r="S66" i="16"/>
  <c r="S67" i="16"/>
  <c r="S68" i="16"/>
  <c r="S69" i="16"/>
  <c r="S70" i="16"/>
  <c r="S71" i="16"/>
  <c r="S72" i="16"/>
  <c r="S73" i="16"/>
  <c r="S74" i="16"/>
  <c r="S75" i="16"/>
  <c r="S76" i="16"/>
  <c r="S77" i="16"/>
  <c r="S78" i="16"/>
  <c r="S79" i="16"/>
  <c r="S80" i="16"/>
  <c r="S81" i="16"/>
  <c r="S82" i="16"/>
  <c r="S83" i="16"/>
  <c r="S84" i="16"/>
  <c r="S85" i="16"/>
  <c r="S86" i="16"/>
  <c r="S87" i="16"/>
  <c r="S88" i="16"/>
  <c r="S89" i="16"/>
  <c r="S90" i="16"/>
  <c r="S91" i="16"/>
  <c r="S92" i="16"/>
  <c r="S93" i="16"/>
  <c r="S94" i="16"/>
  <c r="S95" i="16"/>
  <c r="S96" i="16"/>
  <c r="S97" i="16"/>
  <c r="S98" i="16"/>
  <c r="S99" i="16"/>
  <c r="S100" i="16"/>
  <c r="S101" i="16"/>
  <c r="S102" i="16"/>
  <c r="S103" i="16"/>
  <c r="S104" i="16"/>
  <c r="S105" i="16"/>
  <c r="S106" i="16"/>
  <c r="S107" i="16"/>
  <c r="S108" i="16"/>
  <c r="S109" i="16"/>
  <c r="S110" i="16"/>
  <c r="S111" i="16"/>
  <c r="S112" i="16"/>
  <c r="S113" i="16"/>
  <c r="S114" i="16"/>
  <c r="S115" i="16"/>
  <c r="S116" i="16"/>
  <c r="S117" i="16"/>
  <c r="S118" i="16"/>
  <c r="S119" i="16"/>
  <c r="S120" i="16"/>
  <c r="S121" i="16"/>
  <c r="S122" i="16"/>
  <c r="S123" i="16"/>
  <c r="S124" i="16"/>
  <c r="S125" i="16"/>
  <c r="S126" i="16"/>
  <c r="S127" i="16"/>
  <c r="S128" i="16"/>
  <c r="S129" i="16"/>
  <c r="S130" i="16"/>
  <c r="S131" i="16"/>
  <c r="S132" i="16"/>
  <c r="S133" i="16"/>
  <c r="S134" i="16"/>
  <c r="S135" i="16"/>
  <c r="S136" i="16"/>
  <c r="S137" i="16"/>
  <c r="S138" i="16"/>
  <c r="S139" i="16"/>
  <c r="S140" i="16"/>
  <c r="S141" i="16"/>
  <c r="S142" i="16"/>
  <c r="S143" i="16"/>
  <c r="S144" i="16"/>
  <c r="S145" i="16"/>
  <c r="S146" i="16"/>
  <c r="S147" i="16"/>
  <c r="S148" i="16"/>
  <c r="S149" i="16"/>
  <c r="S150" i="16"/>
  <c r="S151" i="16"/>
  <c r="S152" i="16"/>
  <c r="S153" i="16"/>
  <c r="S154" i="16"/>
  <c r="S155" i="16"/>
  <c r="S156" i="16"/>
  <c r="S157" i="16"/>
  <c r="S158" i="16"/>
  <c r="S159" i="16"/>
  <c r="S160" i="16"/>
  <c r="S161" i="16"/>
  <c r="S162" i="16"/>
  <c r="S163" i="16"/>
  <c r="S164" i="16"/>
  <c r="S165" i="16"/>
  <c r="S166" i="16"/>
  <c r="S167" i="16"/>
  <c r="S168" i="16"/>
  <c r="S169" i="16"/>
  <c r="S170" i="16"/>
  <c r="S171" i="16"/>
  <c r="S172" i="16"/>
  <c r="S173" i="16"/>
  <c r="S174" i="16"/>
  <c r="S175" i="16"/>
  <c r="S176" i="16"/>
  <c r="S177" i="16"/>
  <c r="S178" i="16"/>
  <c r="S179" i="16"/>
  <c r="S180" i="16"/>
  <c r="S181" i="16"/>
  <c r="S182" i="16"/>
  <c r="S183" i="16"/>
  <c r="S184" i="16"/>
  <c r="S185" i="16"/>
  <c r="S186" i="16"/>
  <c r="S187" i="16"/>
  <c r="S188" i="16"/>
  <c r="S189" i="16"/>
  <c r="S190" i="16"/>
  <c r="S191" i="16"/>
  <c r="S192" i="16"/>
  <c r="S193" i="16"/>
  <c r="S194" i="16"/>
  <c r="S195" i="16"/>
  <c r="S196" i="16"/>
  <c r="S197" i="16"/>
  <c r="S198" i="16"/>
  <c r="S199" i="16"/>
  <c r="S200" i="16"/>
  <c r="S201" i="16"/>
  <c r="S202" i="16"/>
  <c r="S203" i="16"/>
  <c r="S204" i="16"/>
  <c r="S205" i="16"/>
  <c r="S206" i="16"/>
  <c r="S207" i="16"/>
  <c r="S208" i="16"/>
  <c r="S209" i="16"/>
  <c r="S210" i="16"/>
  <c r="S211" i="16"/>
  <c r="S212" i="16"/>
  <c r="S213" i="16"/>
  <c r="S214" i="16"/>
  <c r="S215" i="16"/>
  <c r="S216" i="16"/>
  <c r="S217" i="16"/>
  <c r="S218" i="16"/>
  <c r="S219" i="16"/>
  <c r="S220" i="16"/>
  <c r="S221" i="16"/>
  <c r="S222" i="16"/>
  <c r="S223" i="16"/>
  <c r="S224" i="16"/>
  <c r="S225" i="16"/>
  <c r="S226" i="16"/>
  <c r="S227" i="16"/>
  <c r="S228" i="16"/>
  <c r="S229" i="16"/>
  <c r="S230" i="16"/>
  <c r="S231" i="16"/>
  <c r="S232" i="16"/>
  <c r="S233" i="16"/>
  <c r="S234" i="16"/>
  <c r="S235" i="16"/>
  <c r="S236" i="16"/>
  <c r="S237" i="16"/>
  <c r="S238" i="16"/>
  <c r="S239" i="16"/>
  <c r="S240" i="16"/>
  <c r="S241" i="16"/>
  <c r="S242" i="16"/>
  <c r="S243" i="16"/>
  <c r="S244" i="16"/>
  <c r="S245" i="16"/>
  <c r="S246" i="16"/>
  <c r="S247" i="16"/>
  <c r="S248" i="16"/>
  <c r="S249" i="16"/>
  <c r="S250" i="16"/>
  <c r="S251" i="16"/>
  <c r="S252" i="16"/>
  <c r="S253" i="16"/>
  <c r="S254" i="16"/>
  <c r="S255" i="16"/>
  <c r="S256" i="16"/>
  <c r="S257" i="16"/>
  <c r="S258" i="16"/>
  <c r="S259" i="16"/>
  <c r="S260" i="16"/>
  <c r="S261" i="16"/>
  <c r="S262" i="16"/>
  <c r="S263" i="16"/>
  <c r="S264" i="16"/>
  <c r="S265" i="16"/>
  <c r="S266" i="16"/>
  <c r="S267" i="16"/>
  <c r="S268" i="16"/>
  <c r="S269" i="16"/>
  <c r="S270" i="16"/>
  <c r="S271" i="16"/>
  <c r="S272" i="16"/>
  <c r="S273" i="16"/>
  <c r="S274" i="16"/>
  <c r="S275" i="16"/>
  <c r="S276" i="16"/>
  <c r="S277" i="16"/>
  <c r="S278" i="16"/>
  <c r="S279" i="16"/>
  <c r="S280" i="16"/>
  <c r="S281" i="16"/>
  <c r="S282" i="16"/>
  <c r="S283" i="16"/>
  <c r="S284" i="16"/>
  <c r="S285" i="16"/>
  <c r="S287" i="16"/>
  <c r="S288" i="16"/>
  <c r="S289" i="16"/>
  <c r="S290" i="16"/>
  <c r="S291" i="16"/>
  <c r="S292" i="16"/>
  <c r="S293" i="16"/>
  <c r="S294" i="16"/>
  <c r="S295" i="16"/>
  <c r="S296" i="16"/>
  <c r="S297" i="16"/>
  <c r="S298" i="16"/>
  <c r="S299" i="16"/>
  <c r="S300" i="16"/>
  <c r="S301" i="16"/>
  <c r="S302" i="16"/>
  <c r="S303" i="16"/>
  <c r="S304" i="16"/>
  <c r="S305" i="16"/>
  <c r="S306" i="16"/>
  <c r="S307" i="16"/>
  <c r="S308" i="16"/>
  <c r="S309" i="16"/>
  <c r="S310" i="16"/>
  <c r="S311" i="16"/>
  <c r="S312" i="16"/>
  <c r="S313" i="16"/>
  <c r="S314" i="16"/>
  <c r="S315" i="16"/>
  <c r="S316" i="16"/>
  <c r="S317" i="16"/>
  <c r="S318" i="16"/>
  <c r="S319" i="16"/>
  <c r="S320" i="16"/>
  <c r="S321" i="16"/>
  <c r="S322" i="16"/>
  <c r="S323" i="16"/>
  <c r="S324" i="16"/>
  <c r="S325" i="16"/>
  <c r="S326" i="16"/>
  <c r="S327" i="16"/>
  <c r="S328" i="16"/>
  <c r="S329" i="16"/>
  <c r="S330" i="16"/>
  <c r="S331" i="16"/>
  <c r="S332" i="16"/>
  <c r="S333" i="16"/>
  <c r="S334" i="16"/>
  <c r="S335" i="16"/>
  <c r="S336" i="16"/>
  <c r="S337" i="16"/>
  <c r="S338" i="16"/>
  <c r="S339" i="16"/>
  <c r="S340" i="16"/>
  <c r="S341" i="16"/>
  <c r="S342" i="16"/>
  <c r="S343" i="16"/>
  <c r="S344" i="16"/>
  <c r="S345" i="16"/>
  <c r="S346" i="16"/>
  <c r="S347" i="16"/>
  <c r="S348" i="16"/>
  <c r="S349" i="16"/>
  <c r="S350" i="16"/>
  <c r="S351" i="16"/>
  <c r="S352" i="16"/>
  <c r="S353" i="16"/>
  <c r="S354" i="16"/>
  <c r="S355" i="16"/>
  <c r="S356" i="16"/>
  <c r="S357" i="16"/>
  <c r="S358" i="16"/>
  <c r="S359" i="16"/>
  <c r="S360" i="16"/>
  <c r="S361" i="16"/>
  <c r="S362" i="16"/>
  <c r="S363" i="16"/>
  <c r="S364" i="16"/>
  <c r="S365" i="16"/>
  <c r="S366" i="16"/>
  <c r="S367" i="16"/>
  <c r="S368" i="16"/>
  <c r="S369" i="16"/>
  <c r="S370" i="16"/>
  <c r="S371" i="16"/>
  <c r="S372" i="16"/>
  <c r="S373" i="16"/>
  <c r="S374" i="16"/>
  <c r="S375" i="16"/>
  <c r="S376" i="16"/>
  <c r="S377" i="16"/>
  <c r="S378" i="16"/>
  <c r="S379" i="16"/>
  <c r="S380" i="16"/>
  <c r="S381" i="16"/>
  <c r="S382" i="16"/>
  <c r="S383" i="16"/>
  <c r="S384" i="16"/>
  <c r="S385" i="16"/>
  <c r="S386" i="16"/>
  <c r="S387" i="16"/>
  <c r="S388" i="16"/>
  <c r="S389" i="16"/>
  <c r="S390" i="16"/>
  <c r="S391" i="16"/>
  <c r="S392" i="16"/>
  <c r="S393" i="16"/>
  <c r="S394" i="16"/>
  <c r="S395" i="16"/>
  <c r="S396" i="16"/>
  <c r="S397" i="16"/>
  <c r="S398" i="16"/>
  <c r="S399" i="16"/>
  <c r="S400" i="16"/>
  <c r="S401" i="16"/>
  <c r="S402" i="16"/>
  <c r="S403" i="16"/>
  <c r="S404" i="16"/>
  <c r="S405" i="16"/>
  <c r="S406" i="16"/>
  <c r="S407" i="16"/>
  <c r="S408" i="16"/>
  <c r="S409" i="16"/>
  <c r="S410" i="16"/>
  <c r="S411" i="16"/>
  <c r="S412" i="16"/>
  <c r="S413" i="16"/>
  <c r="S414" i="16"/>
  <c r="S415" i="16"/>
  <c r="S416" i="16"/>
  <c r="S417" i="16"/>
  <c r="S418" i="16"/>
  <c r="S419" i="16"/>
  <c r="S420" i="16"/>
  <c r="S421" i="16"/>
  <c r="S422" i="16"/>
  <c r="S423" i="16"/>
  <c r="S424" i="16"/>
  <c r="S425" i="16"/>
  <c r="S426" i="16"/>
  <c r="S427" i="16"/>
  <c r="S428" i="16"/>
  <c r="S429" i="16"/>
  <c r="S430" i="16"/>
  <c r="S431" i="16"/>
  <c r="S432" i="16"/>
  <c r="S433" i="16"/>
  <c r="S434" i="16"/>
  <c r="S435" i="16"/>
  <c r="S436" i="16"/>
  <c r="S437" i="16"/>
  <c r="S438" i="16"/>
  <c r="S439" i="16"/>
  <c r="S440" i="16"/>
  <c r="S441" i="16"/>
  <c r="S442" i="16"/>
  <c r="S443" i="16"/>
  <c r="S444" i="16"/>
  <c r="S445" i="16"/>
  <c r="S446" i="16"/>
  <c r="S447" i="16"/>
  <c r="S448" i="16"/>
  <c r="S449" i="16"/>
  <c r="S450" i="16"/>
  <c r="S451" i="16"/>
  <c r="S452" i="16"/>
  <c r="S453" i="16"/>
  <c r="S454" i="16"/>
  <c r="S455" i="16"/>
  <c r="S456" i="16"/>
  <c r="S457" i="16"/>
  <c r="S458" i="16"/>
  <c r="S459" i="16"/>
  <c r="S460" i="16"/>
  <c r="S461" i="16"/>
  <c r="S462" i="16"/>
  <c r="S463" i="16"/>
  <c r="S464" i="16"/>
  <c r="S465" i="16"/>
  <c r="S466" i="16"/>
  <c r="S467" i="16"/>
  <c r="S468" i="16"/>
  <c r="S469" i="16"/>
  <c r="S470" i="16"/>
  <c r="S471" i="16"/>
  <c r="S472" i="16"/>
  <c r="S473" i="16"/>
  <c r="S474" i="16"/>
  <c r="S475" i="16"/>
  <c r="S476" i="16"/>
  <c r="S477" i="16"/>
  <c r="S478" i="16"/>
  <c r="S479" i="16"/>
  <c r="S480" i="16"/>
  <c r="S481" i="16"/>
  <c r="S482" i="16"/>
  <c r="S483" i="16"/>
  <c r="S484" i="16"/>
  <c r="S485" i="16"/>
  <c r="S486" i="16"/>
  <c r="S487" i="16"/>
  <c r="S488" i="16"/>
  <c r="S489" i="16"/>
  <c r="S490" i="16"/>
  <c r="S491" i="16"/>
  <c r="S492" i="16"/>
  <c r="S493" i="16"/>
  <c r="S494" i="16"/>
  <c r="S495" i="16"/>
  <c r="S496" i="16"/>
  <c r="S497" i="16"/>
  <c r="S498" i="16"/>
  <c r="S499" i="16"/>
  <c r="S500" i="16"/>
  <c r="S501" i="16"/>
  <c r="S502" i="16"/>
  <c r="S503" i="16"/>
  <c r="S504" i="16"/>
  <c r="S505" i="16"/>
  <c r="S506" i="16"/>
  <c r="S507" i="16"/>
  <c r="S508" i="16"/>
  <c r="S509" i="16"/>
  <c r="S510" i="16"/>
  <c r="S511" i="16"/>
  <c r="S512" i="16"/>
  <c r="S513" i="16"/>
  <c r="S514" i="16"/>
  <c r="S515" i="16"/>
  <c r="S516" i="16"/>
  <c r="S517" i="16"/>
  <c r="S518" i="16"/>
  <c r="S519" i="16"/>
  <c r="S520" i="16"/>
  <c r="S521" i="16"/>
  <c r="S522" i="16"/>
  <c r="S523" i="16"/>
  <c r="S524" i="16"/>
  <c r="S525" i="16"/>
  <c r="S526" i="16"/>
  <c r="S527" i="16"/>
  <c r="S528" i="16"/>
  <c r="S529" i="16"/>
  <c r="S530" i="16"/>
  <c r="S531" i="16"/>
  <c r="S532" i="16"/>
  <c r="S533" i="16"/>
  <c r="S534" i="16"/>
  <c r="S535" i="16"/>
  <c r="S536" i="16"/>
  <c r="S537" i="16"/>
  <c r="S538" i="16"/>
  <c r="S539" i="16"/>
  <c r="S540" i="16"/>
  <c r="S541" i="16"/>
  <c r="S542" i="16"/>
  <c r="S543" i="16"/>
  <c r="S544" i="16"/>
  <c r="S545" i="16"/>
  <c r="S546" i="16"/>
  <c r="S547" i="16"/>
  <c r="S548" i="16"/>
  <c r="S549" i="16"/>
  <c r="S550" i="16"/>
  <c r="S551" i="16"/>
  <c r="S552" i="16"/>
  <c r="S553" i="16"/>
  <c r="S554" i="16"/>
  <c r="S555" i="16"/>
  <c r="S556" i="16"/>
  <c r="S557" i="16"/>
  <c r="S558" i="16"/>
  <c r="S559" i="16"/>
  <c r="S560" i="16"/>
  <c r="S561" i="16"/>
  <c r="S562" i="16"/>
  <c r="S563" i="16"/>
  <c r="S564" i="16"/>
  <c r="S565" i="16"/>
  <c r="S566" i="16"/>
  <c r="S567" i="16"/>
  <c r="S568" i="16"/>
  <c r="S569" i="16"/>
  <c r="R2" i="16"/>
  <c r="O3" i="10"/>
  <c r="O4" i="10"/>
  <c r="O5" i="10"/>
  <c r="O6" i="10"/>
  <c r="O7" i="10"/>
  <c r="O8" i="10"/>
  <c r="O9" i="10"/>
  <c r="O10" i="10"/>
  <c r="O11" i="10"/>
  <c r="O12" i="10"/>
  <c r="O13" i="10"/>
  <c r="O14" i="10"/>
  <c r="O15" i="10"/>
  <c r="O16" i="10"/>
  <c r="O17" i="10"/>
  <c r="O18" i="10"/>
  <c r="O19" i="10"/>
  <c r="O20" i="10"/>
  <c r="O21" i="10"/>
  <c r="O22" i="10"/>
  <c r="O23" i="10"/>
  <c r="O24" i="10"/>
  <c r="O25" i="10"/>
  <c r="O26" i="10"/>
  <c r="O27" i="10"/>
  <c r="O28" i="10"/>
  <c r="O29" i="10"/>
  <c r="O30" i="10"/>
  <c r="O31" i="10"/>
  <c r="O32" i="10"/>
  <c r="O33" i="10"/>
  <c r="O34" i="10"/>
  <c r="O35" i="10"/>
  <c r="O36" i="10"/>
  <c r="O37" i="10"/>
  <c r="O38" i="10"/>
  <c r="O39" i="10"/>
  <c r="O40" i="10"/>
  <c r="O41" i="10"/>
  <c r="O42" i="10"/>
  <c r="O43" i="10"/>
  <c r="O44" i="10"/>
  <c r="O45" i="10"/>
  <c r="O46" i="10"/>
  <c r="O47" i="10"/>
  <c r="O48" i="10"/>
  <c r="O49" i="10"/>
  <c r="O50" i="10"/>
  <c r="O51" i="10"/>
  <c r="O52" i="10"/>
  <c r="O53" i="10"/>
  <c r="O54" i="10"/>
  <c r="O55" i="10"/>
  <c r="O56" i="10"/>
  <c r="O57" i="10"/>
  <c r="O58" i="10"/>
  <c r="O59" i="10"/>
  <c r="O60" i="10"/>
  <c r="O61" i="10"/>
  <c r="O62" i="10"/>
  <c r="O63" i="10"/>
  <c r="O64" i="10"/>
  <c r="O65" i="10"/>
  <c r="O66" i="10"/>
  <c r="O67" i="10"/>
  <c r="O69" i="10"/>
  <c r="O70" i="10"/>
  <c r="O71" i="10"/>
  <c r="O72" i="10"/>
  <c r="O73" i="10"/>
  <c r="O74" i="10"/>
  <c r="O75" i="10"/>
  <c r="O76" i="10"/>
  <c r="O77" i="10"/>
  <c r="AJ374" i="11" l="1"/>
  <c r="AJ375" i="11" s="1"/>
  <c r="AJ379" i="11" s="1"/>
  <c r="AJ426" i="11" s="1"/>
  <c r="AJ435" i="11" s="1"/>
  <c r="AJ436" i="11" s="1"/>
  <c r="AJ439" i="11" s="1"/>
  <c r="AJ462" i="11" s="1"/>
  <c r="AJ468" i="11" s="1"/>
  <c r="AJ469" i="11" s="1"/>
  <c r="AJ82" i="13"/>
  <c r="H22" i="14"/>
  <c r="H23" i="14"/>
  <c r="H24" i="14"/>
  <c r="H25" i="14"/>
  <c r="H26" i="14"/>
  <c r="AJ99" i="13" l="1"/>
  <c r="AJ107" i="13" s="1"/>
  <c r="AJ108" i="13"/>
  <c r="A9" i="14"/>
  <c r="AJ112" i="13" l="1"/>
  <c r="AJ139" i="13" s="1"/>
  <c r="AJ147" i="13" s="1"/>
  <c r="AJ148" i="13" s="1"/>
  <c r="O2" i="10"/>
  <c r="AJ150" i="13" l="1"/>
  <c r="AJ176" i="13" s="1"/>
  <c r="AJ184" i="13" s="1"/>
  <c r="AJ185" i="13" s="1"/>
  <c r="AJ188" i="13" s="1"/>
  <c r="AJ212" i="13" s="1"/>
  <c r="AJ218" i="13" s="1"/>
  <c r="AJ219" i="13" s="1"/>
  <c r="AJ220" i="13" s="1"/>
  <c r="AJ222" i="13" s="1"/>
  <c r="AJ253" i="13" s="1"/>
  <c r="AJ263" i="13" s="1"/>
  <c r="AJ264" i="13" s="1"/>
  <c r="AJ267" i="13" s="1"/>
  <c r="AJ294" i="13" s="1"/>
  <c r="AH66" i="1"/>
  <c r="AH46" i="11"/>
  <c r="AI46" i="11" s="1"/>
  <c r="AH51" i="11"/>
  <c r="AI51" i="11" s="1"/>
  <c r="AH52" i="11"/>
  <c r="AI52" i="11" s="1"/>
  <c r="AH58" i="1"/>
  <c r="AH65" i="1"/>
  <c r="B2" i="15"/>
  <c r="B1" i="15"/>
  <c r="AJ298" i="13" l="1"/>
  <c r="AJ299" i="13" s="1"/>
  <c r="AJ301" i="13" s="1"/>
  <c r="AJ329" i="13" s="1"/>
  <c r="AJ337" i="13" s="1"/>
  <c r="AJ338" i="13" s="1"/>
  <c r="AJ340" i="13" s="1"/>
  <c r="AJ362" i="13" s="1"/>
  <c r="F2" i="15"/>
  <c r="E2" i="15" s="1"/>
  <c r="F10" i="15"/>
  <c r="E10" i="15" s="1"/>
  <c r="H10" i="15" s="1"/>
  <c r="F36" i="15"/>
  <c r="E36" i="15" s="1"/>
  <c r="F37" i="15"/>
  <c r="E37" i="15" s="1"/>
  <c r="F30" i="15"/>
  <c r="E30" i="15" s="1"/>
  <c r="F38" i="15"/>
  <c r="E38" i="15" s="1"/>
  <c r="F31" i="15"/>
  <c r="E31" i="15" s="1"/>
  <c r="F39" i="15"/>
  <c r="E39" i="15" s="1"/>
  <c r="F33" i="15"/>
  <c r="E33" i="15" s="1"/>
  <c r="F32" i="15"/>
  <c r="E32" i="15" s="1"/>
  <c r="F34" i="15"/>
  <c r="E34" i="15" s="1"/>
  <c r="F35" i="15"/>
  <c r="E35" i="15" s="1"/>
  <c r="F29" i="15"/>
  <c r="F26" i="15"/>
  <c r="F15" i="15"/>
  <c r="E15" i="15" s="1"/>
  <c r="H15" i="15" s="1"/>
  <c r="F25" i="15"/>
  <c r="F22" i="15"/>
  <c r="E22" i="15" s="1"/>
  <c r="H22" i="15" s="1"/>
  <c r="F28" i="15"/>
  <c r="E28" i="15" s="1"/>
  <c r="F11" i="15"/>
  <c r="E11" i="15" s="1"/>
  <c r="H11" i="15" s="1"/>
  <c r="F21" i="15"/>
  <c r="E21" i="15" s="1"/>
  <c r="H21" i="15" s="1"/>
  <c r="F18" i="15"/>
  <c r="E18" i="15" s="1"/>
  <c r="H18" i="15" s="1"/>
  <c r="F24" i="15"/>
  <c r="E24" i="15" s="1"/>
  <c r="H24" i="15" s="1"/>
  <c r="F7" i="15"/>
  <c r="E7" i="15" s="1"/>
  <c r="H7" i="15" s="1"/>
  <c r="F3" i="15"/>
  <c r="E3" i="15" s="1"/>
  <c r="H3" i="15" s="1"/>
  <c r="F17" i="15"/>
  <c r="E17" i="15" s="1"/>
  <c r="H17" i="15" s="1"/>
  <c r="F14" i="15"/>
  <c r="E14" i="15" s="1"/>
  <c r="H14" i="15" s="1"/>
  <c r="F20" i="15"/>
  <c r="E20" i="15" s="1"/>
  <c r="H20" i="15" s="1"/>
  <c r="F5" i="15"/>
  <c r="E5" i="15" s="1"/>
  <c r="H5" i="15" s="1"/>
  <c r="F13" i="15"/>
  <c r="E13" i="15" s="1"/>
  <c r="H13" i="15" s="1"/>
  <c r="F16" i="15"/>
  <c r="E16" i="15" s="1"/>
  <c r="H16" i="15" s="1"/>
  <c r="F19" i="15"/>
  <c r="E19" i="15" s="1"/>
  <c r="H19" i="15" s="1"/>
  <c r="F9" i="15"/>
  <c r="E9" i="15" s="1"/>
  <c r="H9" i="15" s="1"/>
  <c r="F6" i="15"/>
  <c r="E6" i="15" s="1"/>
  <c r="H6" i="15" s="1"/>
  <c r="F12" i="15"/>
  <c r="E12" i="15" s="1"/>
  <c r="H12" i="15" s="1"/>
  <c r="F27" i="15"/>
  <c r="E27" i="15" s="1"/>
  <c r="F4" i="15"/>
  <c r="E4" i="15" s="1"/>
  <c r="H4" i="15" s="1"/>
  <c r="F8" i="15"/>
  <c r="E8" i="15" s="1"/>
  <c r="H8" i="15" s="1"/>
  <c r="F23" i="15"/>
  <c r="E23" i="15" s="1"/>
  <c r="H23" i="15" s="1"/>
  <c r="AF2" i="15" a="1"/>
  <c r="AH2" i="15" a="1"/>
  <c r="AG2" i="15" a="1"/>
  <c r="AB2" i="15" a="1"/>
  <c r="AE2" i="15" a="1"/>
  <c r="AD2" i="15" a="1"/>
  <c r="AC2" i="15" a="1"/>
  <c r="AJ373" i="13" l="1"/>
  <c r="AJ374" i="13" s="1"/>
  <c r="B22" i="14"/>
  <c r="B23" i="14"/>
  <c r="B24" i="14"/>
  <c r="B26" i="14"/>
  <c r="B25" i="14"/>
  <c r="C24" i="14"/>
  <c r="C26" i="14"/>
  <c r="C22" i="14"/>
  <c r="C23" i="14"/>
  <c r="C25" i="14"/>
  <c r="D25" i="14"/>
  <c r="D24" i="14"/>
  <c r="D26" i="14"/>
  <c r="D23" i="14"/>
  <c r="D22" i="14"/>
  <c r="F23" i="14"/>
  <c r="F26" i="14"/>
  <c r="F22" i="14"/>
  <c r="F24" i="14"/>
  <c r="F25" i="14"/>
  <c r="A24" i="14"/>
  <c r="A25" i="14"/>
  <c r="A22" i="14"/>
  <c r="A23" i="14"/>
  <c r="A26" i="14"/>
  <c r="G26" i="14"/>
  <c r="G25" i="14"/>
  <c r="G22" i="14"/>
  <c r="G23" i="14"/>
  <c r="G24" i="14"/>
  <c r="E22" i="14"/>
  <c r="E25" i="14"/>
  <c r="E24" i="14"/>
  <c r="E23" i="14"/>
  <c r="E26" i="14"/>
  <c r="A17" i="14"/>
  <c r="AH2" i="15"/>
  <c r="G11" i="14" s="1"/>
  <c r="G18" i="14"/>
  <c r="H2" i="15"/>
  <c r="T286" i="16" s="1"/>
  <c r="D21" i="14"/>
  <c r="D20" i="14"/>
  <c r="C21" i="14"/>
  <c r="C20" i="14"/>
  <c r="A20" i="14"/>
  <c r="A21" i="14"/>
  <c r="E21" i="14"/>
  <c r="E20" i="14"/>
  <c r="G21" i="14"/>
  <c r="G20" i="14"/>
  <c r="B20" i="14"/>
  <c r="B21" i="14"/>
  <c r="H20" i="14"/>
  <c r="H21" i="14"/>
  <c r="F21" i="14"/>
  <c r="F20" i="14"/>
  <c r="H35" i="15"/>
  <c r="H36" i="15"/>
  <c r="H31" i="15"/>
  <c r="H38" i="15"/>
  <c r="T274" i="16" s="1"/>
  <c r="H34" i="15"/>
  <c r="T512" i="16" s="1"/>
  <c r="E26" i="15"/>
  <c r="H26" i="15" s="1"/>
  <c r="H37" i="15"/>
  <c r="H27" i="15"/>
  <c r="H28" i="15"/>
  <c r="E29" i="15"/>
  <c r="H29" i="15" s="1"/>
  <c r="H33" i="15"/>
  <c r="T228" i="16" s="1"/>
  <c r="H39" i="15"/>
  <c r="T281" i="16" s="1"/>
  <c r="H30" i="15"/>
  <c r="H32" i="15"/>
  <c r="E25" i="15"/>
  <c r="H25" i="15" s="1"/>
  <c r="T163" i="16" s="1"/>
  <c r="D14" i="14"/>
  <c r="D17" i="14"/>
  <c r="D12" i="14"/>
  <c r="D15" i="14"/>
  <c r="D18" i="14"/>
  <c r="D13" i="14"/>
  <c r="D16" i="14"/>
  <c r="C17" i="14"/>
  <c r="C12" i="14"/>
  <c r="C15" i="14"/>
  <c r="C18" i="14"/>
  <c r="C13" i="14"/>
  <c r="C16" i="14"/>
  <c r="C14" i="14"/>
  <c r="E14" i="14"/>
  <c r="E16" i="14"/>
  <c r="E17" i="14"/>
  <c r="E12" i="14"/>
  <c r="E15" i="14"/>
  <c r="E18" i="14"/>
  <c r="E13" i="14"/>
  <c r="AC2" i="15"/>
  <c r="B11" i="14" s="1"/>
  <c r="B17" i="14"/>
  <c r="B12" i="14"/>
  <c r="B14" i="14"/>
  <c r="B13" i="14"/>
  <c r="B15" i="14"/>
  <c r="B16" i="14"/>
  <c r="F18" i="14"/>
  <c r="F17" i="14"/>
  <c r="H18" i="14"/>
  <c r="G17" i="14"/>
  <c r="B18" i="14"/>
  <c r="B19" i="14"/>
  <c r="G12" i="14"/>
  <c r="G14" i="14"/>
  <c r="G19" i="14"/>
  <c r="G16" i="14"/>
  <c r="G13" i="14"/>
  <c r="G15" i="14"/>
  <c r="H19" i="14"/>
  <c r="D19" i="14"/>
  <c r="F14" i="14"/>
  <c r="F19" i="14"/>
  <c r="F12" i="14"/>
  <c r="F16" i="14"/>
  <c r="F13" i="14"/>
  <c r="F15" i="14"/>
  <c r="C19" i="14"/>
  <c r="E19" i="14"/>
  <c r="A12" i="14"/>
  <c r="A13" i="14"/>
  <c r="A14" i="14"/>
  <c r="A15" i="14"/>
  <c r="A19" i="14"/>
  <c r="A16" i="14"/>
  <c r="A18" i="14"/>
  <c r="AE2" i="15"/>
  <c r="D11" i="14" s="1"/>
  <c r="AD2" i="15"/>
  <c r="C11" i="14" s="1"/>
  <c r="AF2" i="15"/>
  <c r="E11" i="14" s="1"/>
  <c r="AG2" i="15"/>
  <c r="F11" i="14" s="1"/>
  <c r="AB2" i="15"/>
  <c r="A11" i="14" s="1"/>
  <c r="T155" i="16"/>
  <c r="T437" i="16"/>
  <c r="T433" i="16"/>
  <c r="T348" i="16"/>
  <c r="T323" i="16"/>
  <c r="T58" i="16"/>
  <c r="T436" i="16"/>
  <c r="T162" i="16"/>
  <c r="T76" i="16"/>
  <c r="T309" i="16"/>
  <c r="T148" i="16"/>
  <c r="T419" i="16"/>
  <c r="T130" i="16"/>
  <c r="T414" i="16"/>
  <c r="T361" i="16"/>
  <c r="T379" i="16"/>
  <c r="T146" i="16"/>
  <c r="T410" i="16"/>
  <c r="T430" i="16"/>
  <c r="T35" i="16"/>
  <c r="T128" i="16"/>
  <c r="T406" i="16"/>
  <c r="T332" i="16"/>
  <c r="T147" i="16"/>
  <c r="T129" i="16"/>
  <c r="T135" i="16"/>
  <c r="T440" i="16"/>
  <c r="T392" i="16"/>
  <c r="T70" i="16"/>
  <c r="T61" i="16"/>
  <c r="T418" i="16"/>
  <c r="T136" i="16"/>
  <c r="T113" i="16"/>
  <c r="T353" i="16"/>
  <c r="T102" i="16"/>
  <c r="T77" i="16"/>
  <c r="T377" i="16"/>
  <c r="T365" i="16"/>
  <c r="T93" i="16"/>
  <c r="T16" i="16"/>
  <c r="T345" i="16"/>
  <c r="T56" i="16"/>
  <c r="T308" i="16"/>
  <c r="T405" i="16"/>
  <c r="T139" i="16"/>
  <c r="T350" i="16"/>
  <c r="T336" i="16"/>
  <c r="T41" i="16"/>
  <c r="T420" i="16"/>
  <c r="T402" i="16"/>
  <c r="T49" i="16"/>
  <c r="T33" i="16"/>
  <c r="T305" i="16"/>
  <c r="T401" i="16"/>
  <c r="T374" i="16"/>
  <c r="T38" i="16"/>
  <c r="T98" i="16"/>
  <c r="T142" i="16"/>
  <c r="T371" i="16"/>
  <c r="T337" i="16"/>
  <c r="T110" i="16"/>
  <c r="T396" i="16"/>
  <c r="T54" i="16"/>
  <c r="T426" i="16"/>
  <c r="T40" i="16"/>
  <c r="T43" i="16"/>
  <c r="T13" i="16"/>
  <c r="T315" i="16"/>
  <c r="T37" i="16"/>
  <c r="T94" i="16"/>
  <c r="T19" i="16"/>
  <c r="T122" i="16"/>
  <c r="T326" i="16"/>
  <c r="T423" i="16"/>
  <c r="T404" i="16"/>
  <c r="T363" i="16"/>
  <c r="T131" i="16"/>
  <c r="T386" i="16"/>
  <c r="T366" i="16"/>
  <c r="T407" i="16"/>
  <c r="T338" i="16"/>
  <c r="T159" i="16"/>
  <c r="T383" i="16"/>
  <c r="T391" i="16"/>
  <c r="T398" i="16"/>
  <c r="T334" i="16"/>
  <c r="T67" i="16"/>
  <c r="T346" i="16"/>
  <c r="T415" i="16"/>
  <c r="T316" i="16"/>
  <c r="T17" i="16"/>
  <c r="T428" i="16"/>
  <c r="T156" i="16"/>
  <c r="T151" i="16"/>
  <c r="T140" i="16"/>
  <c r="T317" i="16"/>
  <c r="T435" i="16"/>
  <c r="T14" i="16"/>
  <c r="T341" i="16"/>
  <c r="T101" i="16"/>
  <c r="T145" i="16"/>
  <c r="T385" i="16"/>
  <c r="T96" i="16"/>
  <c r="T12" i="16"/>
  <c r="T75" i="16"/>
  <c r="T74" i="16"/>
  <c r="T294" i="16"/>
  <c r="T46" i="16"/>
  <c r="T63" i="16"/>
  <c r="T421" i="16"/>
  <c r="T329" i="16"/>
  <c r="T112" i="16"/>
  <c r="T303" i="16"/>
  <c r="T388" i="16"/>
  <c r="T27" i="16"/>
  <c r="T103" i="16"/>
  <c r="T28" i="16"/>
  <c r="T319" i="16"/>
  <c r="T97" i="16"/>
  <c r="T307" i="16"/>
  <c r="T86" i="16"/>
  <c r="T352" i="16"/>
  <c r="T395" i="16"/>
  <c r="T330" i="16"/>
  <c r="T351" i="16"/>
  <c r="T125" i="16"/>
  <c r="T368" i="16"/>
  <c r="T48" i="16"/>
  <c r="T416" i="16"/>
  <c r="T327" i="16"/>
  <c r="T72" i="16"/>
  <c r="T160" i="16"/>
  <c r="T24" i="16"/>
  <c r="T441" i="16"/>
  <c r="T126" i="16"/>
  <c r="T120" i="16"/>
  <c r="T114" i="16"/>
  <c r="T124" i="16"/>
  <c r="T340" i="16"/>
  <c r="T69" i="16"/>
  <c r="T15" i="16"/>
  <c r="T60" i="16"/>
  <c r="T158" i="16"/>
  <c r="T565" i="16"/>
  <c r="T149" i="16"/>
  <c r="T127" i="16"/>
  <c r="T118" i="16"/>
  <c r="T344" i="16"/>
  <c r="T73" i="16"/>
  <c r="T349" i="16"/>
  <c r="T295" i="16"/>
  <c r="T380" i="16"/>
  <c r="T359" i="16"/>
  <c r="T42" i="16"/>
  <c r="T138" i="16"/>
  <c r="T137" i="16"/>
  <c r="T403" i="16"/>
  <c r="T32" i="16"/>
  <c r="T310" i="16"/>
  <c r="T87" i="16"/>
  <c r="T381" i="16"/>
  <c r="T106" i="16"/>
  <c r="T21" i="16"/>
  <c r="T301" i="16"/>
  <c r="T20" i="16"/>
  <c r="T53" i="16"/>
  <c r="T372" i="16"/>
  <c r="T312" i="16"/>
  <c r="T411" i="16"/>
  <c r="T123" i="16"/>
  <c r="T105" i="16"/>
  <c r="T100" i="16"/>
  <c r="T394" i="16"/>
  <c r="T66" i="16"/>
  <c r="T376" i="16"/>
  <c r="T34" i="16"/>
  <c r="T144" i="16"/>
  <c r="T318" i="16"/>
  <c r="T304" i="16"/>
  <c r="T378" i="16"/>
  <c r="T299" i="16"/>
  <c r="T29" i="16"/>
  <c r="T71" i="16"/>
  <c r="T342" i="16"/>
  <c r="T296" i="16"/>
  <c r="T55" i="16"/>
  <c r="T50" i="16"/>
  <c r="T355" i="16"/>
  <c r="T121" i="16"/>
  <c r="T442" i="16"/>
  <c r="T95" i="16"/>
  <c r="T333" i="16"/>
  <c r="T62" i="16"/>
  <c r="T429" i="16"/>
  <c r="T11" i="16"/>
  <c r="T300" i="16"/>
  <c r="T109" i="16"/>
  <c r="T343" i="16"/>
  <c r="T39" i="16"/>
  <c r="T360" i="16"/>
  <c r="T143" i="16"/>
  <c r="T358" i="16"/>
  <c r="T384" i="16"/>
  <c r="T369" i="16"/>
  <c r="T117" i="16"/>
  <c r="T357" i="16"/>
  <c r="T99" i="16"/>
  <c r="T389" i="16"/>
  <c r="T382" i="16"/>
  <c r="T90" i="16"/>
  <c r="T306" i="16"/>
  <c r="T347" i="16"/>
  <c r="T354" i="16"/>
  <c r="T108" i="16"/>
  <c r="T373" i="16"/>
  <c r="T133" i="16"/>
  <c r="T320" i="16"/>
  <c r="T324" i="16"/>
  <c r="T153" i="16"/>
  <c r="T89" i="16"/>
  <c r="T79" i="16"/>
  <c r="T311" i="16"/>
  <c r="T47" i="16"/>
  <c r="T52" i="16"/>
  <c r="T400" i="16"/>
  <c r="T413" i="16"/>
  <c r="T387" i="16"/>
  <c r="T104" i="16"/>
  <c r="T335" i="16"/>
  <c r="T57" i="16"/>
  <c r="T409" i="16"/>
  <c r="T157" i="16"/>
  <c r="T434" i="16"/>
  <c r="T22" i="16"/>
  <c r="T375" i="16"/>
  <c r="T26" i="16"/>
  <c r="T302" i="16"/>
  <c r="T313" i="16"/>
  <c r="T364" i="16"/>
  <c r="T85" i="16"/>
  <c r="T134" i="16"/>
  <c r="T83" i="16"/>
  <c r="T115" i="16"/>
  <c r="T141" i="16"/>
  <c r="T431" i="16"/>
  <c r="T78" i="16"/>
  <c r="T80" i="16"/>
  <c r="T81" i="16"/>
  <c r="T322" i="16"/>
  <c r="T356" i="16"/>
  <c r="T412" i="16"/>
  <c r="T393" i="16"/>
  <c r="T64" i="16"/>
  <c r="T370" i="16"/>
  <c r="T65" i="16"/>
  <c r="T84" i="16"/>
  <c r="T367" i="16"/>
  <c r="T107" i="16"/>
  <c r="T45" i="16"/>
  <c r="T132" i="16"/>
  <c r="T25" i="16"/>
  <c r="T116" i="16"/>
  <c r="T331" i="16"/>
  <c r="T422" i="16"/>
  <c r="T18" i="16"/>
  <c r="T44" i="16"/>
  <c r="T111" i="16"/>
  <c r="T59" i="16"/>
  <c r="T119" i="16"/>
  <c r="T31" i="16"/>
  <c r="T425" i="16"/>
  <c r="T328" i="16"/>
  <c r="T298" i="16"/>
  <c r="T92" i="16"/>
  <c r="T150" i="16"/>
  <c r="T397" i="16"/>
  <c r="T36" i="16"/>
  <c r="T439" i="16"/>
  <c r="T51" i="16"/>
  <c r="T82" i="16"/>
  <c r="T88" i="16"/>
  <c r="T297" i="16"/>
  <c r="T68" i="16"/>
  <c r="T399" i="16"/>
  <c r="T390" i="16"/>
  <c r="T362" i="16"/>
  <c r="T321" i="16"/>
  <c r="T417" i="16"/>
  <c r="T427" i="16"/>
  <c r="T161" i="16"/>
  <c r="T325" i="16"/>
  <c r="T30" i="16"/>
  <c r="T424" i="16"/>
  <c r="T10" i="16"/>
  <c r="T23" i="16"/>
  <c r="T152" i="16"/>
  <c r="T432" i="16"/>
  <c r="T339" i="16"/>
  <c r="T314" i="16"/>
  <c r="T408" i="16"/>
  <c r="T91" i="16"/>
  <c r="AJ410" i="13" l="1"/>
  <c r="AJ378" i="13"/>
  <c r="T210" i="16"/>
  <c r="T269" i="16"/>
  <c r="T457" i="16"/>
  <c r="T209" i="16"/>
  <c r="T3" i="16"/>
  <c r="T238" i="16"/>
  <c r="T550" i="16"/>
  <c r="T552" i="16"/>
  <c r="T184" i="16"/>
  <c r="T562" i="16"/>
  <c r="T505" i="16"/>
  <c r="T257" i="16"/>
  <c r="T446" i="16"/>
  <c r="T199" i="16"/>
  <c r="T460" i="16"/>
  <c r="T167" i="16"/>
  <c r="T179" i="16"/>
  <c r="T450" i="16"/>
  <c r="T535" i="16"/>
  <c r="T201" i="16"/>
  <c r="T279" i="16"/>
  <c r="T510" i="16"/>
  <c r="T215" i="16"/>
  <c r="T455" i="16"/>
  <c r="T293" i="16"/>
  <c r="T292" i="16"/>
  <c r="T248" i="16"/>
  <c r="T529" i="16"/>
  <c r="T186" i="16"/>
  <c r="T230" i="16"/>
  <c r="T531" i="16"/>
  <c r="T200" i="16"/>
  <c r="T486" i="16"/>
  <c r="T561" i="16"/>
  <c r="T205" i="16"/>
  <c r="T507" i="16"/>
  <c r="T237" i="16"/>
  <c r="T509" i="16"/>
  <c r="T177" i="16"/>
  <c r="T165" i="16"/>
  <c r="T497" i="16"/>
  <c r="T217" i="16"/>
  <c r="T527" i="16"/>
  <c r="T273" i="16"/>
  <c r="T287" i="16"/>
  <c r="T249" i="16"/>
  <c r="T556" i="16"/>
  <c r="T283" i="16"/>
  <c r="T235" i="16"/>
  <c r="T183" i="16"/>
  <c r="T8" i="16"/>
  <c r="T169" i="16"/>
  <c r="T240" i="16"/>
  <c r="T271" i="16"/>
  <c r="T276" i="16"/>
  <c r="T471" i="16"/>
  <c r="T187" i="16"/>
  <c r="T532" i="16"/>
  <c r="T469" i="16"/>
  <c r="T226" i="16"/>
  <c r="T536" i="16"/>
  <c r="T558" i="16"/>
  <c r="T488" i="16"/>
  <c r="T196" i="16"/>
  <c r="T7" i="16"/>
  <c r="T456" i="16"/>
  <c r="T207" i="16"/>
  <c r="T518" i="16"/>
  <c r="T528" i="16"/>
  <c r="T474" i="16"/>
  <c r="T501" i="16"/>
  <c r="T481" i="16"/>
  <c r="T259" i="16"/>
  <c r="T496" i="16"/>
  <c r="T180" i="16"/>
  <c r="T438" i="16"/>
  <c r="T289" i="16"/>
  <c r="T454" i="16"/>
  <c r="T525" i="16"/>
  <c r="T202" i="16"/>
  <c r="T519" i="16"/>
  <c r="T268" i="16"/>
  <c r="T445" i="16"/>
  <c r="T493" i="16"/>
  <c r="T546" i="16"/>
  <c r="T178" i="16"/>
  <c r="T166" i="16"/>
  <c r="T291" i="16"/>
  <c r="T154" i="16"/>
  <c r="T544" i="16"/>
  <c r="T495" i="16"/>
  <c r="T232" i="16"/>
  <c r="T542" i="16"/>
  <c r="T192" i="16"/>
  <c r="T449" i="16"/>
  <c r="T443" i="16"/>
  <c r="T494" i="16"/>
  <c r="T171" i="16"/>
  <c r="T211" i="16"/>
  <c r="T523" i="16"/>
  <c r="T290" i="16"/>
  <c r="T475" i="16"/>
  <c r="T284" i="16"/>
  <c r="T262" i="16"/>
  <c r="T559" i="16"/>
  <c r="T508" i="16"/>
  <c r="T198" i="16"/>
  <c r="T254" i="16"/>
  <c r="T261" i="16"/>
  <c r="T185" i="16"/>
  <c r="T223" i="16"/>
  <c r="T500" i="16"/>
  <c r="T447" i="16"/>
  <c r="T502" i="16"/>
  <c r="T520" i="16"/>
  <c r="T479" i="16"/>
  <c r="T541" i="16"/>
  <c r="T506" i="16"/>
  <c r="T547" i="16"/>
  <c r="T194" i="16"/>
  <c r="T253" i="16"/>
  <c r="T568" i="16"/>
  <c r="T538" i="16"/>
  <c r="T466" i="16"/>
  <c r="T489" i="16"/>
  <c r="T467" i="16"/>
  <c r="T5" i="16"/>
  <c r="T189" i="16"/>
  <c r="T213" i="16"/>
  <c r="T461" i="16"/>
  <c r="T459" i="16"/>
  <c r="T181" i="16"/>
  <c r="T533" i="16"/>
  <c r="T216" i="16"/>
  <c r="T222" i="16"/>
  <c r="T272" i="16"/>
  <c r="T208" i="16"/>
  <c r="T190" i="16"/>
  <c r="T175" i="16"/>
  <c r="T188" i="16"/>
  <c r="T266" i="16"/>
  <c r="T554" i="16"/>
  <c r="T270" i="16"/>
  <c r="T241" i="16"/>
  <c r="T264" i="16"/>
  <c r="T560" i="16"/>
  <c r="T484" i="16"/>
  <c r="T473" i="16"/>
  <c r="T498" i="16"/>
  <c r="T224" i="16"/>
  <c r="T263" i="16"/>
  <c r="T468" i="16"/>
  <c r="T258" i="16"/>
  <c r="T4" i="16"/>
  <c r="T540" i="16"/>
  <c r="T503" i="16"/>
  <c r="T517" i="16"/>
  <c r="T555" i="16"/>
  <c r="T545" i="16"/>
  <c r="T231" i="16"/>
  <c r="T492" i="16"/>
  <c r="T504" i="16"/>
  <c r="T282" i="16"/>
  <c r="T203" i="16"/>
  <c r="T557" i="16"/>
  <c r="T452" i="16"/>
  <c r="T233" i="16"/>
  <c r="T172" i="16"/>
  <c r="T280" i="16"/>
  <c r="T212" i="16"/>
  <c r="T490" i="16"/>
  <c r="T182" i="16"/>
  <c r="T265" i="16"/>
  <c r="T470" i="16"/>
  <c r="T255" i="16"/>
  <c r="T275" i="16"/>
  <c r="T277" i="16"/>
  <c r="T534" i="16"/>
  <c r="T173" i="16"/>
  <c r="T530" i="16"/>
  <c r="T539" i="16"/>
  <c r="T537" i="16"/>
  <c r="T242" i="16"/>
  <c r="T514" i="16"/>
  <c r="T522" i="16"/>
  <c r="T227" i="16"/>
  <c r="T236" i="16"/>
  <c r="T524" i="16"/>
  <c r="T252" i="16"/>
  <c r="T499" i="16"/>
  <c r="T191" i="16"/>
  <c r="T204" i="16"/>
  <c r="T485" i="16"/>
  <c r="T250" i="16"/>
  <c r="T229" i="16"/>
  <c r="T247" i="16"/>
  <c r="T225" i="16"/>
  <c r="T521" i="16"/>
  <c r="T220" i="16"/>
  <c r="T480" i="16"/>
  <c r="T513" i="16"/>
  <c r="T243" i="16"/>
  <c r="T569" i="16"/>
  <c r="T193" i="16"/>
  <c r="T453" i="16"/>
  <c r="T476" i="16"/>
  <c r="T221" i="16"/>
  <c r="T464" i="16"/>
  <c r="T515" i="16"/>
  <c r="T170" i="16"/>
  <c r="T256" i="16"/>
  <c r="T516" i="16"/>
  <c r="T463" i="16"/>
  <c r="T477" i="16"/>
  <c r="T197" i="16"/>
  <c r="T566" i="16"/>
  <c r="T6" i="16"/>
  <c r="T195" i="16"/>
  <c r="T251" i="16"/>
  <c r="T549" i="16"/>
  <c r="T462" i="16"/>
  <c r="T551" i="16"/>
  <c r="T164" i="16"/>
  <c r="T511" i="16"/>
  <c r="T567" i="16"/>
  <c r="T482" i="16"/>
  <c r="T214" i="16"/>
  <c r="T483" i="16"/>
  <c r="T478" i="16"/>
  <c r="T239" i="16"/>
  <c r="T206" i="16"/>
  <c r="T491" i="16"/>
  <c r="T563" i="16"/>
  <c r="T174" i="16"/>
  <c r="T219" i="16"/>
  <c r="T553" i="16"/>
  <c r="T9" i="16"/>
  <c r="T168" i="16"/>
  <c r="T564" i="16"/>
  <c r="T487" i="16"/>
  <c r="T465" i="16"/>
  <c r="T548" i="16"/>
  <c r="T448" i="16"/>
  <c r="T218" i="16"/>
  <c r="T472" i="16"/>
  <c r="T288" i="16"/>
  <c r="T267" i="16"/>
  <c r="T285" i="16"/>
  <c r="T260" i="16"/>
  <c r="T526" i="16"/>
  <c r="T543" i="16"/>
  <c r="T458" i="16"/>
  <c r="T244" i="16"/>
  <c r="T2" i="16"/>
  <c r="T451" i="16"/>
  <c r="T234" i="16"/>
  <c r="T245" i="16"/>
  <c r="T444" i="16"/>
  <c r="T176" i="16"/>
  <c r="T278" i="16"/>
  <c r="T246" i="16"/>
  <c r="AJ419" i="13" l="1"/>
  <c r="AJ411" i="13"/>
  <c r="F5" i="14"/>
  <c r="G5" i="14"/>
  <c r="F4" i="14"/>
  <c r="G4" i="14"/>
  <c r="G7" i="14"/>
  <c r="F6" i="14"/>
  <c r="G6" i="14"/>
  <c r="F7" i="14"/>
  <c r="AJ420" i="13" l="1"/>
  <c r="AJ421" i="13" s="1"/>
  <c r="AJ424" i="13" s="1"/>
  <c r="K2" i="15"/>
  <c r="AI48" i="11" l="1"/>
  <c r="AI38" i="11" l="1"/>
  <c r="AI43" i="11" l="1"/>
  <c r="AI50" i="11" l="1"/>
  <c r="AI42" i="11" l="1"/>
  <c r="AI49" i="11" l="1"/>
  <c r="N2" i="15" l="1"/>
  <c r="O2" i="15"/>
  <c r="L2" i="15"/>
  <c r="M2" i="15"/>
  <c r="P2" i="15"/>
  <c r="K11" i="15" l="1"/>
  <c r="K160" i="15"/>
  <c r="K159" i="15"/>
  <c r="K58" i="15" l="1"/>
  <c r="K7" i="15"/>
  <c r="K141" i="15"/>
  <c r="L159" i="15"/>
  <c r="M159" i="15"/>
  <c r="O159" i="15"/>
  <c r="P159" i="15"/>
  <c r="N159" i="15"/>
  <c r="K18" i="15"/>
  <c r="K57" i="15"/>
  <c r="K79" i="15"/>
  <c r="K4" i="15"/>
  <c r="K149" i="15"/>
  <c r="K87" i="15"/>
  <c r="K83" i="15"/>
  <c r="K8" i="15"/>
  <c r="K23" i="15"/>
  <c r="K127" i="15"/>
  <c r="K62" i="15"/>
  <c r="K163" i="15"/>
  <c r="K43" i="15"/>
  <c r="K20" i="15"/>
  <c r="K53" i="15"/>
  <c r="K50" i="15"/>
  <c r="K37" i="15"/>
  <c r="K152" i="15"/>
  <c r="K93" i="15"/>
  <c r="K88" i="15"/>
  <c r="K29" i="15"/>
  <c r="K168" i="15"/>
  <c r="K124" i="15"/>
  <c r="K157" i="15"/>
  <c r="K142" i="15"/>
  <c r="K59" i="15"/>
  <c r="K49" i="15"/>
  <c r="K63" i="15"/>
  <c r="K74" i="15"/>
  <c r="K17" i="15"/>
  <c r="K26" i="15"/>
  <c r="K90" i="15"/>
  <c r="K135" i="15"/>
  <c r="K19" i="15"/>
  <c r="K27" i="15"/>
  <c r="K3" i="15"/>
  <c r="K41" i="15"/>
  <c r="K75" i="15"/>
  <c r="K151" i="15"/>
  <c r="K167" i="15"/>
  <c r="K128" i="15"/>
  <c r="K40" i="15"/>
  <c r="K134" i="15"/>
  <c r="K12" i="15"/>
  <c r="K78" i="15"/>
  <c r="K158" i="15"/>
  <c r="K150" i="15"/>
  <c r="K89" i="15"/>
  <c r="K33" i="15"/>
  <c r="K115" i="15"/>
  <c r="K5" i="15"/>
  <c r="K70" i="15"/>
  <c r="K46" i="15"/>
  <c r="K125" i="15"/>
  <c r="K174" i="15"/>
  <c r="K173" i="15"/>
  <c r="K81" i="15"/>
  <c r="K51" i="15"/>
  <c r="K67" i="15"/>
  <c r="K9" i="15"/>
  <c r="K82" i="15"/>
  <c r="K91" i="15"/>
  <c r="K118" i="15"/>
  <c r="K56" i="15"/>
  <c r="K117" i="15"/>
  <c r="K30" i="15"/>
  <c r="K110" i="15"/>
  <c r="K103" i="15"/>
  <c r="K106" i="15"/>
  <c r="K76" i="15"/>
  <c r="K136" i="15"/>
  <c r="K140" i="15"/>
  <c r="K172" i="15"/>
  <c r="K120" i="15"/>
  <c r="K161" i="15"/>
  <c r="K144" i="15"/>
  <c r="K13" i="15"/>
  <c r="K32" i="15"/>
  <c r="K45" i="15"/>
  <c r="K36" i="15"/>
  <c r="K44" i="15"/>
  <c r="K38" i="15"/>
  <c r="K122" i="15"/>
  <c r="K111" i="15"/>
  <c r="K129" i="15"/>
  <c r="K147" i="15"/>
  <c r="K6" i="15"/>
  <c r="K98" i="15"/>
  <c r="K130" i="15"/>
  <c r="K169" i="15"/>
  <c r="K99" i="15"/>
  <c r="K96" i="15"/>
  <c r="K165" i="15"/>
  <c r="K52" i="15"/>
  <c r="K102" i="15"/>
  <c r="K77" i="15"/>
  <c r="K92" i="15"/>
  <c r="K137" i="15"/>
  <c r="K105" i="15"/>
  <c r="K10" i="15"/>
  <c r="K112" i="15"/>
  <c r="K104" i="15"/>
  <c r="K114" i="15"/>
  <c r="K16" i="15"/>
  <c r="K14" i="15"/>
  <c r="K66" i="15"/>
  <c r="K84" i="15"/>
  <c r="K24" i="15"/>
  <c r="K154" i="15"/>
  <c r="K69" i="15"/>
  <c r="K113" i="15"/>
  <c r="K131" i="15"/>
  <c r="K145" i="15"/>
  <c r="K109" i="15"/>
  <c r="K80" i="15"/>
  <c r="K123" i="15"/>
  <c r="K100" i="15"/>
  <c r="K21" i="15"/>
  <c r="K153" i="15"/>
  <c r="K143" i="15"/>
  <c r="K55" i="15"/>
  <c r="K85" i="15"/>
  <c r="K148" i="15"/>
  <c r="K146" i="15"/>
  <c r="K116" i="15"/>
  <c r="K34" i="15"/>
  <c r="K22" i="15"/>
  <c r="K73" i="15"/>
  <c r="K61" i="15"/>
  <c r="K95" i="15"/>
  <c r="K126" i="15"/>
  <c r="K28" i="15"/>
  <c r="K65" i="15"/>
  <c r="K139" i="15"/>
  <c r="K31" i="15"/>
  <c r="K162" i="15"/>
  <c r="K71" i="15"/>
  <c r="K42" i="15"/>
  <c r="K64" i="15"/>
  <c r="M160" i="15"/>
  <c r="O160" i="15"/>
  <c r="N160" i="15"/>
  <c r="L160" i="15"/>
  <c r="P160" i="15"/>
  <c r="K72" i="15"/>
  <c r="K164" i="15"/>
  <c r="K54" i="15"/>
  <c r="K86" i="15"/>
  <c r="K47" i="15"/>
  <c r="K39" i="15"/>
  <c r="K156" i="15"/>
  <c r="K25" i="15"/>
  <c r="K101" i="15"/>
  <c r="K97" i="15"/>
  <c r="M11" i="15"/>
  <c r="N11" i="15"/>
  <c r="O11" i="15"/>
  <c r="P11" i="15"/>
  <c r="L11" i="15"/>
  <c r="K121" i="15"/>
  <c r="K48" i="15"/>
  <c r="K60" i="15"/>
  <c r="K138" i="15"/>
  <c r="K132" i="15"/>
  <c r="L58" i="15"/>
  <c r="M58" i="15"/>
  <c r="P58" i="15"/>
  <c r="O58" i="15"/>
  <c r="N58" i="15"/>
  <c r="K94" i="15"/>
  <c r="K166" i="15"/>
  <c r="K68" i="15"/>
  <c r="K155" i="15"/>
  <c r="K108" i="15"/>
  <c r="O7" i="15"/>
  <c r="M7" i="15"/>
  <c r="L7" i="15"/>
  <c r="P7" i="15"/>
  <c r="N7" i="15"/>
  <c r="K15" i="15"/>
  <c r="K119" i="15"/>
  <c r="K35" i="15"/>
  <c r="K107" i="15"/>
  <c r="K133" i="15"/>
  <c r="K170" i="15"/>
  <c r="L170" i="15" s="1"/>
  <c r="K171" i="15"/>
  <c r="K272" i="15"/>
  <c r="K347" i="15"/>
  <c r="K327" i="15"/>
  <c r="K300" i="15"/>
  <c r="K255" i="15"/>
  <c r="K262" i="15"/>
  <c r="K224" i="15"/>
  <c r="K232" i="15"/>
  <c r="K201" i="15"/>
  <c r="K269" i="15"/>
  <c r="K270" i="15"/>
  <c r="K370" i="15"/>
  <c r="K209" i="15"/>
  <c r="K314" i="15"/>
  <c r="K294" i="15"/>
  <c r="K203" i="15"/>
  <c r="K293" i="15"/>
  <c r="K246" i="15"/>
  <c r="K279" i="15"/>
  <c r="K343" i="15"/>
  <c r="K317" i="15"/>
  <c r="K326" i="15"/>
  <c r="K248" i="15"/>
  <c r="K247" i="15"/>
  <c r="K225" i="15"/>
  <c r="K186" i="15"/>
  <c r="K176" i="15"/>
  <c r="K237" i="15"/>
  <c r="K335" i="15"/>
  <c r="K307" i="15"/>
  <c r="K341" i="15"/>
  <c r="K213" i="15"/>
  <c r="K299" i="15"/>
  <c r="K252" i="15"/>
  <c r="K284" i="15"/>
  <c r="K358" i="15"/>
  <c r="K302" i="15"/>
  <c r="K349" i="15"/>
  <c r="K259" i="15"/>
  <c r="K350" i="15"/>
  <c r="K330" i="15"/>
  <c r="K379" i="15"/>
  <c r="K310" i="15"/>
  <c r="K217" i="15"/>
  <c r="K191" i="15"/>
  <c r="K369" i="15"/>
  <c r="K365" i="15"/>
  <c r="K289" i="15"/>
  <c r="K282" i="15"/>
  <c r="K187" i="15"/>
  <c r="K199" i="15"/>
  <c r="K215" i="15"/>
  <c r="K356" i="15"/>
  <c r="K196" i="15"/>
  <c r="K321" i="15"/>
  <c r="K185" i="15"/>
  <c r="K274" i="15"/>
  <c r="K380" i="15"/>
  <c r="K264" i="15"/>
  <c r="K182" i="15"/>
  <c r="K233" i="15"/>
  <c r="K207" i="15"/>
  <c r="K329" i="15"/>
  <c r="K320" i="15"/>
  <c r="K306" i="15"/>
  <c r="K212" i="15"/>
  <c r="K267" i="15"/>
  <c r="K210" i="15"/>
  <c r="K179" i="15"/>
  <c r="K357" i="15"/>
  <c r="K296" i="15"/>
  <c r="K236" i="15"/>
  <c r="K340" i="15"/>
  <c r="K312" i="15"/>
  <c r="K197" i="15"/>
  <c r="K323" i="15"/>
  <c r="K362" i="15"/>
  <c r="K200" i="15"/>
  <c r="K228" i="15"/>
  <c r="K253" i="15"/>
  <c r="K283" i="15"/>
  <c r="K205" i="15"/>
  <c r="K328" i="15"/>
  <c r="K194" i="15"/>
  <c r="K198" i="15"/>
  <c r="K257" i="15"/>
  <c r="K288" i="15"/>
  <c r="K324" i="15"/>
  <c r="K177" i="15"/>
  <c r="K344" i="15"/>
  <c r="K178" i="15"/>
  <c r="K286" i="15"/>
  <c r="K265" i="15"/>
  <c r="K235" i="15"/>
  <c r="K363" i="15"/>
  <c r="K290" i="15"/>
  <c r="K355" i="15"/>
  <c r="K301" i="15"/>
  <c r="K195" i="15"/>
  <c r="K206" i="15"/>
  <c r="K244" i="15"/>
  <c r="K175" i="15"/>
  <c r="K231" i="15"/>
  <c r="K336" i="15"/>
  <c r="K190" i="15"/>
  <c r="K339" i="15"/>
  <c r="K241" i="15"/>
  <c r="K366" i="15"/>
  <c r="K377" i="15"/>
  <c r="K277" i="15"/>
  <c r="K334" i="15"/>
  <c r="K202" i="15"/>
  <c r="K303" i="15"/>
  <c r="K239" i="15"/>
  <c r="K319" i="15"/>
  <c r="K351" i="15"/>
  <c r="K193" i="15"/>
  <c r="K352" i="15"/>
  <c r="K338" i="15"/>
  <c r="K371" i="15"/>
  <c r="K227" i="15"/>
  <c r="K318" i="15"/>
  <c r="K280" i="15"/>
  <c r="K254" i="15"/>
  <c r="K263" i="15"/>
  <c r="K322" i="15"/>
  <c r="K313" i="15"/>
  <c r="K309" i="15"/>
  <c r="K342" i="15"/>
  <c r="K275" i="15"/>
  <c r="K273" i="15"/>
  <c r="K258" i="15"/>
  <c r="K376" i="15"/>
  <c r="K311" i="15"/>
  <c r="K348" i="15"/>
  <c r="K278" i="15"/>
  <c r="K204" i="15"/>
  <c r="K226" i="15"/>
  <c r="K260" i="15"/>
  <c r="K337" i="15"/>
  <c r="K211" i="15"/>
  <c r="K298" i="15"/>
  <c r="K375" i="15"/>
  <c r="K333" i="15"/>
  <c r="K256" i="15"/>
  <c r="K222" i="15"/>
  <c r="K367" i="15"/>
  <c r="K381" i="15"/>
  <c r="K364" i="15"/>
  <c r="K297" i="15"/>
  <c r="K208" i="15"/>
  <c r="K243" i="15"/>
  <c r="K346" i="15"/>
  <c r="K315" i="15"/>
  <c r="K374" i="15"/>
  <c r="K271" i="15"/>
  <c r="K359" i="15"/>
  <c r="K218" i="15"/>
  <c r="K281" i="15"/>
  <c r="K285" i="15"/>
  <c r="K238" i="15"/>
  <c r="K287" i="15"/>
  <c r="K230" i="15"/>
  <c r="K180" i="15"/>
  <c r="K292" i="15"/>
  <c r="K276" i="15"/>
  <c r="K184" i="15"/>
  <c r="K181" i="15"/>
  <c r="K353" i="15"/>
  <c r="K308" i="15"/>
  <c r="K189" i="15"/>
  <c r="K373" i="15"/>
  <c r="K331" i="15"/>
  <c r="K316" i="15"/>
  <c r="K188" i="15"/>
  <c r="K378" i="15"/>
  <c r="K360" i="15"/>
  <c r="K368" i="15"/>
  <c r="K229" i="15"/>
  <c r="K332" i="15"/>
  <c r="K245" i="15"/>
  <c r="K266" i="15"/>
  <c r="K220" i="15"/>
  <c r="K354" i="15"/>
  <c r="K261" i="15"/>
  <c r="K214" i="15"/>
  <c r="K250" i="15"/>
  <c r="K216" i="15"/>
  <c r="K223" i="15"/>
  <c r="K242" i="15"/>
  <c r="K345" i="15"/>
  <c r="K183" i="15"/>
  <c r="K325" i="15"/>
  <c r="K251" i="15"/>
  <c r="K372" i="15"/>
  <c r="K219" i="15"/>
  <c r="K291" i="15"/>
  <c r="K304" i="15"/>
  <c r="K240" i="15"/>
  <c r="K361" i="15"/>
  <c r="K249" i="15"/>
  <c r="K305" i="15"/>
  <c r="K221" i="15"/>
  <c r="K192" i="15"/>
  <c r="K268" i="15"/>
  <c r="K295" i="15"/>
  <c r="K234" i="15"/>
  <c r="L84" i="15" l="1"/>
  <c r="M84" i="15"/>
  <c r="P84" i="15"/>
  <c r="N84" i="15"/>
  <c r="O84" i="15"/>
  <c r="O105" i="15"/>
  <c r="N105" i="15"/>
  <c r="M105" i="15"/>
  <c r="P105" i="15"/>
  <c r="L105" i="15"/>
  <c r="O99" i="15"/>
  <c r="M99" i="15"/>
  <c r="N99" i="15"/>
  <c r="L99" i="15"/>
  <c r="P99" i="15"/>
  <c r="L122" i="15"/>
  <c r="M122" i="15"/>
  <c r="P122" i="15"/>
  <c r="O122" i="15"/>
  <c r="N122" i="15"/>
  <c r="M161" i="15"/>
  <c r="P161" i="15"/>
  <c r="N161" i="15"/>
  <c r="L161" i="15"/>
  <c r="O161" i="15"/>
  <c r="P110" i="15"/>
  <c r="N110" i="15"/>
  <c r="O110" i="15"/>
  <c r="L110" i="15"/>
  <c r="M110" i="15"/>
  <c r="L67" i="15"/>
  <c r="O67" i="15"/>
  <c r="M67" i="15"/>
  <c r="N67" i="15"/>
  <c r="P67" i="15"/>
  <c r="O5" i="15"/>
  <c r="L5" i="15"/>
  <c r="N5" i="15"/>
  <c r="P5" i="15"/>
  <c r="M5" i="15"/>
  <c r="P134" i="15"/>
  <c r="M134" i="15"/>
  <c r="L134" i="15"/>
  <c r="O134" i="15"/>
  <c r="N134" i="15"/>
  <c r="N27" i="15"/>
  <c r="L27" i="15"/>
  <c r="M27" i="15"/>
  <c r="P27" i="15"/>
  <c r="O27" i="15"/>
  <c r="L49" i="15"/>
  <c r="M49" i="15"/>
  <c r="P49" i="15"/>
  <c r="N49" i="15"/>
  <c r="O49" i="15"/>
  <c r="P93" i="15"/>
  <c r="O93" i="15"/>
  <c r="L93" i="15"/>
  <c r="M93" i="15"/>
  <c r="N93" i="15"/>
  <c r="L62" i="15"/>
  <c r="O62" i="15"/>
  <c r="N62" i="15"/>
  <c r="P62" i="15"/>
  <c r="M62" i="15"/>
  <c r="M79" i="15"/>
  <c r="O79" i="15"/>
  <c r="L79" i="15"/>
  <c r="N79" i="15"/>
  <c r="P79" i="15"/>
  <c r="O109" i="15"/>
  <c r="L109" i="15"/>
  <c r="N109" i="15"/>
  <c r="M109" i="15"/>
  <c r="P109" i="15"/>
  <c r="N66" i="15"/>
  <c r="M66" i="15"/>
  <c r="O66" i="15"/>
  <c r="L66" i="15"/>
  <c r="P66" i="15"/>
  <c r="M137" i="15"/>
  <c r="P137" i="15"/>
  <c r="L137" i="15"/>
  <c r="N137" i="15"/>
  <c r="O137" i="15"/>
  <c r="O169" i="15"/>
  <c r="M169" i="15"/>
  <c r="L169" i="15"/>
  <c r="P169" i="15"/>
  <c r="N169" i="15"/>
  <c r="O38" i="15"/>
  <c r="N38" i="15"/>
  <c r="L38" i="15"/>
  <c r="P38" i="15"/>
  <c r="M38" i="15"/>
  <c r="P120" i="15"/>
  <c r="N120" i="15"/>
  <c r="M120" i="15"/>
  <c r="O120" i="15"/>
  <c r="L120" i="15"/>
  <c r="O30" i="15"/>
  <c r="P30" i="15"/>
  <c r="M30" i="15"/>
  <c r="L30" i="15"/>
  <c r="N30" i="15"/>
  <c r="P51" i="15"/>
  <c r="L51" i="15"/>
  <c r="O51" i="15"/>
  <c r="M51" i="15"/>
  <c r="N51" i="15"/>
  <c r="O115" i="15"/>
  <c r="N115" i="15"/>
  <c r="M115" i="15"/>
  <c r="L115" i="15"/>
  <c r="P115" i="15"/>
  <c r="L40" i="15"/>
  <c r="M40" i="15"/>
  <c r="P40" i="15"/>
  <c r="O40" i="15"/>
  <c r="N40" i="15"/>
  <c r="M19" i="15"/>
  <c r="P19" i="15"/>
  <c r="L19" i="15"/>
  <c r="N19" i="15"/>
  <c r="O19" i="15"/>
  <c r="N59" i="15"/>
  <c r="O59" i="15"/>
  <c r="P59" i="15"/>
  <c r="M59" i="15"/>
  <c r="L59" i="15"/>
  <c r="P152" i="15"/>
  <c r="M152" i="15"/>
  <c r="N152" i="15"/>
  <c r="O152" i="15"/>
  <c r="L152" i="15"/>
  <c r="N127" i="15"/>
  <c r="L127" i="15"/>
  <c r="M127" i="15"/>
  <c r="O127" i="15"/>
  <c r="P127" i="15"/>
  <c r="M57" i="15"/>
  <c r="N57" i="15"/>
  <c r="L57" i="15"/>
  <c r="O57" i="15"/>
  <c r="P57" i="15"/>
  <c r="M145" i="15"/>
  <c r="P145" i="15"/>
  <c r="O145" i="15"/>
  <c r="N145" i="15"/>
  <c r="L145" i="15"/>
  <c r="N14" i="15"/>
  <c r="M14" i="15"/>
  <c r="P14" i="15"/>
  <c r="L14" i="15"/>
  <c r="O14" i="15"/>
  <c r="L92" i="15"/>
  <c r="M92" i="15"/>
  <c r="N92" i="15"/>
  <c r="P92" i="15"/>
  <c r="O92" i="15"/>
  <c r="O130" i="15"/>
  <c r="M130" i="15"/>
  <c r="P130" i="15"/>
  <c r="N130" i="15"/>
  <c r="L130" i="15"/>
  <c r="L44" i="15"/>
  <c r="N44" i="15"/>
  <c r="M44" i="15"/>
  <c r="P44" i="15"/>
  <c r="O44" i="15"/>
  <c r="P172" i="15"/>
  <c r="M172" i="15"/>
  <c r="L172" i="15"/>
  <c r="N172" i="15"/>
  <c r="O172" i="15"/>
  <c r="L117" i="15"/>
  <c r="M117" i="15"/>
  <c r="P117" i="15"/>
  <c r="N117" i="15"/>
  <c r="O117" i="15"/>
  <c r="M81" i="15"/>
  <c r="O81" i="15"/>
  <c r="N81" i="15"/>
  <c r="P81" i="15"/>
  <c r="L81" i="15"/>
  <c r="M33" i="15"/>
  <c r="O33" i="15"/>
  <c r="N33" i="15"/>
  <c r="L33" i="15"/>
  <c r="P33" i="15"/>
  <c r="O128" i="15"/>
  <c r="P128" i="15"/>
  <c r="N128" i="15"/>
  <c r="M128" i="15"/>
  <c r="L128" i="15"/>
  <c r="O135" i="15"/>
  <c r="N135" i="15"/>
  <c r="M135" i="15"/>
  <c r="L135" i="15"/>
  <c r="P135" i="15"/>
  <c r="M37" i="15"/>
  <c r="P37" i="15"/>
  <c r="L37" i="15"/>
  <c r="O37" i="15"/>
  <c r="N37" i="15"/>
  <c r="M23" i="15"/>
  <c r="N23" i="15"/>
  <c r="O23" i="15"/>
  <c r="P23" i="15"/>
  <c r="L23" i="15"/>
  <c r="P18" i="15"/>
  <c r="M18" i="15"/>
  <c r="O18" i="15"/>
  <c r="N18" i="15"/>
  <c r="L18" i="15"/>
  <c r="O131" i="15"/>
  <c r="M131" i="15"/>
  <c r="L131" i="15"/>
  <c r="N131" i="15"/>
  <c r="P131" i="15"/>
  <c r="M16" i="15"/>
  <c r="L16" i="15"/>
  <c r="O16" i="15"/>
  <c r="N16" i="15"/>
  <c r="P16" i="15"/>
  <c r="P77" i="15"/>
  <c r="O77" i="15"/>
  <c r="N77" i="15"/>
  <c r="M77" i="15"/>
  <c r="L77" i="15"/>
  <c r="O98" i="15"/>
  <c r="M98" i="15"/>
  <c r="N98" i="15"/>
  <c r="P98" i="15"/>
  <c r="L98" i="15"/>
  <c r="M36" i="15"/>
  <c r="O36" i="15"/>
  <c r="N36" i="15"/>
  <c r="L36" i="15"/>
  <c r="P36" i="15"/>
  <c r="M56" i="15"/>
  <c r="L56" i="15"/>
  <c r="P56" i="15"/>
  <c r="O56" i="15"/>
  <c r="N56" i="15"/>
  <c r="M173" i="15"/>
  <c r="P173" i="15"/>
  <c r="O173" i="15"/>
  <c r="N173" i="15"/>
  <c r="L173" i="15"/>
  <c r="O89" i="15"/>
  <c r="L89" i="15"/>
  <c r="M89" i="15"/>
  <c r="N89" i="15"/>
  <c r="P89" i="15"/>
  <c r="P167" i="15"/>
  <c r="N167" i="15"/>
  <c r="O167" i="15"/>
  <c r="M167" i="15"/>
  <c r="L167" i="15"/>
  <c r="N90" i="15"/>
  <c r="P90" i="15"/>
  <c r="L90" i="15"/>
  <c r="O90" i="15"/>
  <c r="M90" i="15"/>
  <c r="N157" i="15"/>
  <c r="M157" i="15"/>
  <c r="L157" i="15"/>
  <c r="P157" i="15"/>
  <c r="O157" i="15"/>
  <c r="O50" i="15"/>
  <c r="P50" i="15"/>
  <c r="M50" i="15"/>
  <c r="N50" i="15"/>
  <c r="L50" i="15"/>
  <c r="O8" i="15"/>
  <c r="L8" i="15"/>
  <c r="M8" i="15"/>
  <c r="P8" i="15"/>
  <c r="N8" i="15"/>
  <c r="P113" i="15"/>
  <c r="L113" i="15"/>
  <c r="O113" i="15"/>
  <c r="N113" i="15"/>
  <c r="M113" i="15"/>
  <c r="M114" i="15"/>
  <c r="O114" i="15"/>
  <c r="L114" i="15"/>
  <c r="P114" i="15"/>
  <c r="N114" i="15"/>
  <c r="N102" i="15"/>
  <c r="P102" i="15"/>
  <c r="O102" i="15"/>
  <c r="M102" i="15"/>
  <c r="L102" i="15"/>
  <c r="L6" i="15"/>
  <c r="O6" i="15"/>
  <c r="M6" i="15"/>
  <c r="P6" i="15"/>
  <c r="N6" i="15"/>
  <c r="M45" i="15"/>
  <c r="L45" i="15"/>
  <c r="O45" i="15"/>
  <c r="N45" i="15"/>
  <c r="P45" i="15"/>
  <c r="M136" i="15"/>
  <c r="P136" i="15"/>
  <c r="L136" i="15"/>
  <c r="N136" i="15"/>
  <c r="O136" i="15"/>
  <c r="O118" i="15"/>
  <c r="P118" i="15"/>
  <c r="M118" i="15"/>
  <c r="L118" i="15"/>
  <c r="N118" i="15"/>
  <c r="N150" i="15"/>
  <c r="M150" i="15"/>
  <c r="O150" i="15"/>
  <c r="P150" i="15"/>
  <c r="L150" i="15"/>
  <c r="M151" i="15"/>
  <c r="O151" i="15"/>
  <c r="P151" i="15"/>
  <c r="N151" i="15"/>
  <c r="L151" i="15"/>
  <c r="P26" i="15"/>
  <c r="O26" i="15"/>
  <c r="L26" i="15"/>
  <c r="N26" i="15"/>
  <c r="M26" i="15"/>
  <c r="N124" i="15"/>
  <c r="P124" i="15"/>
  <c r="M124" i="15"/>
  <c r="L124" i="15"/>
  <c r="O124" i="15"/>
  <c r="L53" i="15"/>
  <c r="O53" i="15"/>
  <c r="M53" i="15"/>
  <c r="N53" i="15"/>
  <c r="P53" i="15"/>
  <c r="P83" i="15"/>
  <c r="O83" i="15"/>
  <c r="M83" i="15"/>
  <c r="L83" i="15"/>
  <c r="N83" i="15"/>
  <c r="L21" i="15"/>
  <c r="P21" i="15"/>
  <c r="O21" i="15"/>
  <c r="M21" i="15"/>
  <c r="N21" i="15"/>
  <c r="M69" i="15"/>
  <c r="N69" i="15"/>
  <c r="L69" i="15"/>
  <c r="O69" i="15"/>
  <c r="P69" i="15"/>
  <c r="L104" i="15"/>
  <c r="P104" i="15"/>
  <c r="N104" i="15"/>
  <c r="M104" i="15"/>
  <c r="O104" i="15"/>
  <c r="O52" i="15"/>
  <c r="L52" i="15"/>
  <c r="P52" i="15"/>
  <c r="N52" i="15"/>
  <c r="M52" i="15"/>
  <c r="O147" i="15"/>
  <c r="P147" i="15"/>
  <c r="N147" i="15"/>
  <c r="M147" i="15"/>
  <c r="L147" i="15"/>
  <c r="P32" i="15"/>
  <c r="N32" i="15"/>
  <c r="M32" i="15"/>
  <c r="L32" i="15"/>
  <c r="O32" i="15"/>
  <c r="L76" i="15"/>
  <c r="O76" i="15"/>
  <c r="N76" i="15"/>
  <c r="M76" i="15"/>
  <c r="P76" i="15"/>
  <c r="M91" i="15"/>
  <c r="P91" i="15"/>
  <c r="L91" i="15"/>
  <c r="N91" i="15"/>
  <c r="O91" i="15"/>
  <c r="O125" i="15"/>
  <c r="L125" i="15"/>
  <c r="M125" i="15"/>
  <c r="N125" i="15"/>
  <c r="P125" i="15"/>
  <c r="M158" i="15"/>
  <c r="P158" i="15"/>
  <c r="L158" i="15"/>
  <c r="N158" i="15"/>
  <c r="O158" i="15"/>
  <c r="L75" i="15"/>
  <c r="P75" i="15"/>
  <c r="M75" i="15"/>
  <c r="O75" i="15"/>
  <c r="N75" i="15"/>
  <c r="M17" i="15"/>
  <c r="L17" i="15"/>
  <c r="P17" i="15"/>
  <c r="N17" i="15"/>
  <c r="O17" i="15"/>
  <c r="O168" i="15"/>
  <c r="P168" i="15"/>
  <c r="N168" i="15"/>
  <c r="L168" i="15"/>
  <c r="M168" i="15"/>
  <c r="L20" i="15"/>
  <c r="O20" i="15"/>
  <c r="M20" i="15"/>
  <c r="P20" i="15"/>
  <c r="N20" i="15"/>
  <c r="N87" i="15"/>
  <c r="P87" i="15"/>
  <c r="L87" i="15"/>
  <c r="O87" i="15"/>
  <c r="M87" i="15"/>
  <c r="O15" i="15"/>
  <c r="M15" i="15"/>
  <c r="P15" i="15"/>
  <c r="L15" i="15"/>
  <c r="N15" i="15"/>
  <c r="O68" i="15"/>
  <c r="L68" i="15"/>
  <c r="N68" i="15"/>
  <c r="M68" i="15"/>
  <c r="P68" i="15"/>
  <c r="M132" i="15"/>
  <c r="N132" i="15"/>
  <c r="L132" i="15"/>
  <c r="P132" i="15"/>
  <c r="O132" i="15"/>
  <c r="L86" i="15"/>
  <c r="P86" i="15"/>
  <c r="O86" i="15"/>
  <c r="N86" i="15"/>
  <c r="M86" i="15"/>
  <c r="N28" i="15"/>
  <c r="L28" i="15"/>
  <c r="O28" i="15"/>
  <c r="P28" i="15"/>
  <c r="M28" i="15"/>
  <c r="L146" i="15"/>
  <c r="O146" i="15"/>
  <c r="P146" i="15"/>
  <c r="M146" i="15"/>
  <c r="N146" i="15"/>
  <c r="M123" i="15"/>
  <c r="N123" i="15"/>
  <c r="P123" i="15"/>
  <c r="L123" i="15"/>
  <c r="O123" i="15"/>
  <c r="P166" i="15"/>
  <c r="N166" i="15"/>
  <c r="O166" i="15"/>
  <c r="M166" i="15"/>
  <c r="L166" i="15"/>
  <c r="P138" i="15"/>
  <c r="M138" i="15"/>
  <c r="O138" i="15"/>
  <c r="N138" i="15"/>
  <c r="L138" i="15"/>
  <c r="M54" i="15"/>
  <c r="O54" i="15"/>
  <c r="P54" i="15"/>
  <c r="L54" i="15"/>
  <c r="N54" i="15"/>
  <c r="N64" i="15"/>
  <c r="M64" i="15"/>
  <c r="L64" i="15"/>
  <c r="O64" i="15"/>
  <c r="P64" i="15"/>
  <c r="L126" i="15"/>
  <c r="P126" i="15"/>
  <c r="N126" i="15"/>
  <c r="O126" i="15"/>
  <c r="M126" i="15"/>
  <c r="N148" i="15"/>
  <c r="O148" i="15"/>
  <c r="M148" i="15"/>
  <c r="L148" i="15"/>
  <c r="P148" i="15"/>
  <c r="L80" i="15"/>
  <c r="O80" i="15"/>
  <c r="P80" i="15"/>
  <c r="M80" i="15"/>
  <c r="N80" i="15"/>
  <c r="P60" i="15"/>
  <c r="N60" i="15"/>
  <c r="O60" i="15"/>
  <c r="L60" i="15"/>
  <c r="M60" i="15"/>
  <c r="N164" i="15"/>
  <c r="P164" i="15"/>
  <c r="L164" i="15"/>
  <c r="M164" i="15"/>
  <c r="O164" i="15"/>
  <c r="L42" i="15"/>
  <c r="M42" i="15"/>
  <c r="O42" i="15"/>
  <c r="P42" i="15"/>
  <c r="N42" i="15"/>
  <c r="N95" i="15"/>
  <c r="P95" i="15"/>
  <c r="O95" i="15"/>
  <c r="L95" i="15"/>
  <c r="M95" i="15"/>
  <c r="L85" i="15"/>
  <c r="P85" i="15"/>
  <c r="N85" i="15"/>
  <c r="M85" i="15"/>
  <c r="O85" i="15"/>
  <c r="L48" i="15"/>
  <c r="N48" i="15"/>
  <c r="M48" i="15"/>
  <c r="O48" i="15"/>
  <c r="P48" i="15"/>
  <c r="L101" i="15"/>
  <c r="N101" i="15"/>
  <c r="O101" i="15"/>
  <c r="P101" i="15"/>
  <c r="M101" i="15"/>
  <c r="M72" i="15"/>
  <c r="N72" i="15"/>
  <c r="P72" i="15"/>
  <c r="O72" i="15"/>
  <c r="L72" i="15"/>
  <c r="P71" i="15"/>
  <c r="N71" i="15"/>
  <c r="M71" i="15"/>
  <c r="L71" i="15"/>
  <c r="O71" i="15"/>
  <c r="O61" i="15"/>
  <c r="P61" i="15"/>
  <c r="M61" i="15"/>
  <c r="L61" i="15"/>
  <c r="N61" i="15"/>
  <c r="L55" i="15"/>
  <c r="P55" i="15"/>
  <c r="O55" i="15"/>
  <c r="M55" i="15"/>
  <c r="N55" i="15"/>
  <c r="P133" i="15"/>
  <c r="L133" i="15"/>
  <c r="O133" i="15"/>
  <c r="N133" i="15"/>
  <c r="M133" i="15"/>
  <c r="O121" i="15"/>
  <c r="L121" i="15"/>
  <c r="M121" i="15"/>
  <c r="P121" i="15"/>
  <c r="N121" i="15"/>
  <c r="O25" i="15"/>
  <c r="P25" i="15"/>
  <c r="M25" i="15"/>
  <c r="N25" i="15"/>
  <c r="L25" i="15"/>
  <c r="N162" i="15"/>
  <c r="P162" i="15"/>
  <c r="O162" i="15"/>
  <c r="L162" i="15"/>
  <c r="M162" i="15"/>
  <c r="O73" i="15"/>
  <c r="M73" i="15"/>
  <c r="N73" i="15"/>
  <c r="L73" i="15"/>
  <c r="P73" i="15"/>
  <c r="L107" i="15"/>
  <c r="M107" i="15"/>
  <c r="N107" i="15"/>
  <c r="O107" i="15"/>
  <c r="P107" i="15"/>
  <c r="O156" i="15"/>
  <c r="M156" i="15"/>
  <c r="P156" i="15"/>
  <c r="L156" i="15"/>
  <c r="N156" i="15"/>
  <c r="M31" i="15"/>
  <c r="N31" i="15"/>
  <c r="O31" i="15"/>
  <c r="P31" i="15"/>
  <c r="L31" i="15"/>
  <c r="P22" i="15"/>
  <c r="M22" i="15"/>
  <c r="N22" i="15"/>
  <c r="O22" i="15"/>
  <c r="L22" i="15"/>
  <c r="M153" i="15"/>
  <c r="O153" i="15"/>
  <c r="P153" i="15"/>
  <c r="N153" i="15"/>
  <c r="L153" i="15"/>
  <c r="M35" i="15"/>
  <c r="L35" i="15"/>
  <c r="N35" i="15"/>
  <c r="P35" i="15"/>
  <c r="O35" i="15"/>
  <c r="O108" i="15"/>
  <c r="L108" i="15"/>
  <c r="M108" i="15"/>
  <c r="N108" i="15"/>
  <c r="P108" i="15"/>
  <c r="O39" i="15"/>
  <c r="N39" i="15"/>
  <c r="L39" i="15"/>
  <c r="M39" i="15"/>
  <c r="P39" i="15"/>
  <c r="P139" i="15"/>
  <c r="O139" i="15"/>
  <c r="L139" i="15"/>
  <c r="M139" i="15"/>
  <c r="N139" i="15"/>
  <c r="P34" i="15"/>
  <c r="O34" i="15"/>
  <c r="L34" i="15"/>
  <c r="M34" i="15"/>
  <c r="N34" i="15"/>
  <c r="N119" i="15"/>
  <c r="O119" i="15"/>
  <c r="L119" i="15"/>
  <c r="P119" i="15"/>
  <c r="M119" i="15"/>
  <c r="L155" i="15"/>
  <c r="O155" i="15"/>
  <c r="M155" i="15"/>
  <c r="P155" i="15"/>
  <c r="N155" i="15"/>
  <c r="L47" i="15"/>
  <c r="O47" i="15"/>
  <c r="M47" i="15"/>
  <c r="N47" i="15"/>
  <c r="P47" i="15"/>
  <c r="L65" i="15"/>
  <c r="N65" i="15"/>
  <c r="M65" i="15"/>
  <c r="O65" i="15"/>
  <c r="P65" i="15"/>
  <c r="O116" i="15"/>
  <c r="P116" i="15"/>
  <c r="M116" i="15"/>
  <c r="N116" i="15"/>
  <c r="L116" i="15"/>
  <c r="P100" i="15"/>
  <c r="L100" i="15"/>
  <c r="M100" i="15"/>
  <c r="O100" i="15"/>
  <c r="N100" i="15"/>
  <c r="P154" i="15"/>
  <c r="O154" i="15"/>
  <c r="L154" i="15"/>
  <c r="N154" i="15"/>
  <c r="M154" i="15"/>
  <c r="N112" i="15"/>
  <c r="P112" i="15"/>
  <c r="O112" i="15"/>
  <c r="M112" i="15"/>
  <c r="L112" i="15"/>
  <c r="P165" i="15"/>
  <c r="O165" i="15"/>
  <c r="N165" i="15"/>
  <c r="M165" i="15"/>
  <c r="L165" i="15"/>
  <c r="N129" i="15"/>
  <c r="O129" i="15"/>
  <c r="L129" i="15"/>
  <c r="M129" i="15"/>
  <c r="P129" i="15"/>
  <c r="L13" i="15"/>
  <c r="N13" i="15"/>
  <c r="P13" i="15"/>
  <c r="M13" i="15"/>
  <c r="O13" i="15"/>
  <c r="P106" i="15"/>
  <c r="L106" i="15"/>
  <c r="M106" i="15"/>
  <c r="O106" i="15"/>
  <c r="N106" i="15"/>
  <c r="N82" i="15"/>
  <c r="M82" i="15"/>
  <c r="L82" i="15"/>
  <c r="O82" i="15"/>
  <c r="P82" i="15"/>
  <c r="N46" i="15"/>
  <c r="L46" i="15"/>
  <c r="P46" i="15"/>
  <c r="O46" i="15"/>
  <c r="M46" i="15"/>
  <c r="O78" i="15"/>
  <c r="P78" i="15"/>
  <c r="L78" i="15"/>
  <c r="M78" i="15"/>
  <c r="N78" i="15"/>
  <c r="N41" i="15"/>
  <c r="L41" i="15"/>
  <c r="M41" i="15"/>
  <c r="P41" i="15"/>
  <c r="O41" i="15"/>
  <c r="N74" i="15"/>
  <c r="O74" i="15"/>
  <c r="P74" i="15"/>
  <c r="L74" i="15"/>
  <c r="M74" i="15"/>
  <c r="M29" i="15"/>
  <c r="N29" i="15"/>
  <c r="O29" i="15"/>
  <c r="L29" i="15"/>
  <c r="P29" i="15"/>
  <c r="O43" i="15"/>
  <c r="M43" i="15"/>
  <c r="L43" i="15"/>
  <c r="P43" i="15"/>
  <c r="N43" i="15"/>
  <c r="P149" i="15"/>
  <c r="N149" i="15"/>
  <c r="O149" i="15"/>
  <c r="M149" i="15"/>
  <c r="L149" i="15"/>
  <c r="L24" i="15"/>
  <c r="N24" i="15"/>
  <c r="O24" i="15"/>
  <c r="M24" i="15"/>
  <c r="P24" i="15"/>
  <c r="M10" i="15"/>
  <c r="L10" i="15"/>
  <c r="P10" i="15"/>
  <c r="O10" i="15"/>
  <c r="N10" i="15"/>
  <c r="N96" i="15"/>
  <c r="O96" i="15"/>
  <c r="M96" i="15"/>
  <c r="P96" i="15"/>
  <c r="L96" i="15"/>
  <c r="P111" i="15"/>
  <c r="O111" i="15"/>
  <c r="L111" i="15"/>
  <c r="M111" i="15"/>
  <c r="N111" i="15"/>
  <c r="P103" i="15"/>
  <c r="O103" i="15"/>
  <c r="L103" i="15"/>
  <c r="M103" i="15"/>
  <c r="N103" i="15"/>
  <c r="P9" i="15"/>
  <c r="L9" i="15"/>
  <c r="M9" i="15"/>
  <c r="N9" i="15"/>
  <c r="O9" i="15"/>
  <c r="M70" i="15"/>
  <c r="O70" i="15"/>
  <c r="L70" i="15"/>
  <c r="N70" i="15"/>
  <c r="P70" i="15"/>
  <c r="L12" i="15"/>
  <c r="N12" i="15"/>
  <c r="M12" i="15"/>
  <c r="O12" i="15"/>
  <c r="P12" i="15"/>
  <c r="M3" i="15"/>
  <c r="L3" i="15"/>
  <c r="O3" i="15"/>
  <c r="N3" i="15"/>
  <c r="P3" i="15"/>
  <c r="L63" i="15"/>
  <c r="N63" i="15"/>
  <c r="O63" i="15"/>
  <c r="P63" i="15"/>
  <c r="M63" i="15"/>
  <c r="M88" i="15"/>
  <c r="L88" i="15"/>
  <c r="N88" i="15"/>
  <c r="O88" i="15"/>
  <c r="P88" i="15"/>
  <c r="P163" i="15"/>
  <c r="O163" i="15"/>
  <c r="L163" i="15"/>
  <c r="M163" i="15"/>
  <c r="N163" i="15"/>
  <c r="L4" i="15"/>
  <c r="P4" i="15"/>
  <c r="O4" i="15"/>
  <c r="M4" i="15"/>
  <c r="N4" i="15"/>
  <c r="M144" i="15"/>
  <c r="P144" i="15"/>
  <c r="N144" i="15"/>
  <c r="O144" i="15"/>
  <c r="L144" i="15"/>
  <c r="P140" i="15"/>
  <c r="M140" i="15"/>
  <c r="L140" i="15"/>
  <c r="N140" i="15"/>
  <c r="O140" i="15"/>
  <c r="L143" i="15"/>
  <c r="P143" i="15"/>
  <c r="O143" i="15"/>
  <c r="N143" i="15"/>
  <c r="M143" i="15"/>
  <c r="N141" i="15"/>
  <c r="N142" i="15"/>
  <c r="L142" i="15"/>
  <c r="P142" i="15"/>
  <c r="M141" i="15"/>
  <c r="L141" i="15"/>
  <c r="P141" i="15"/>
  <c r="M142" i="15"/>
  <c r="O142" i="15"/>
  <c r="O141" i="15"/>
  <c r="P170" i="15"/>
  <c r="M170" i="15"/>
  <c r="N170" i="15"/>
  <c r="O170" i="15"/>
  <c r="M171" i="15"/>
  <c r="O171" i="15"/>
  <c r="P171" i="15"/>
  <c r="N171" i="15"/>
  <c r="L171" i="15"/>
  <c r="P224" i="15"/>
  <c r="L224" i="15"/>
  <c r="O224" i="15"/>
  <c r="M224" i="15"/>
  <c r="N224" i="15"/>
  <c r="P268" i="15"/>
  <c r="L268" i="15"/>
  <c r="N268" i="15"/>
  <c r="M268" i="15"/>
  <c r="O268" i="15"/>
  <c r="M291" i="15"/>
  <c r="N291" i="15"/>
  <c r="L291" i="15"/>
  <c r="P291" i="15"/>
  <c r="O291" i="15"/>
  <c r="L223" i="15"/>
  <c r="O223" i="15"/>
  <c r="N223" i="15"/>
  <c r="P223" i="15"/>
  <c r="M223" i="15"/>
  <c r="L245" i="15"/>
  <c r="O245" i="15"/>
  <c r="N245" i="15"/>
  <c r="M245" i="15"/>
  <c r="P245" i="15"/>
  <c r="O331" i="15"/>
  <c r="L331" i="15"/>
  <c r="M331" i="15"/>
  <c r="N331" i="15"/>
  <c r="P331" i="15"/>
  <c r="N292" i="15"/>
  <c r="P292" i="15"/>
  <c r="L292" i="15"/>
  <c r="M292" i="15"/>
  <c r="O292" i="15"/>
  <c r="L359" i="15"/>
  <c r="N359" i="15"/>
  <c r="O359" i="15"/>
  <c r="P359" i="15"/>
  <c r="M359" i="15"/>
  <c r="M364" i="15"/>
  <c r="P364" i="15"/>
  <c r="N364" i="15"/>
  <c r="L364" i="15"/>
  <c r="O364" i="15"/>
  <c r="P211" i="15"/>
  <c r="L211" i="15"/>
  <c r="N211" i="15"/>
  <c r="O211" i="15"/>
  <c r="M211" i="15"/>
  <c r="M376" i="15"/>
  <c r="O376" i="15"/>
  <c r="P376" i="15"/>
  <c r="L376" i="15"/>
  <c r="N376" i="15"/>
  <c r="N263" i="15"/>
  <c r="M263" i="15"/>
  <c r="L263" i="15"/>
  <c r="P263" i="15"/>
  <c r="O263" i="15"/>
  <c r="L193" i="15"/>
  <c r="O193" i="15"/>
  <c r="P193" i="15"/>
  <c r="M193" i="15"/>
  <c r="N193" i="15"/>
  <c r="L377" i="15"/>
  <c r="O377" i="15"/>
  <c r="N377" i="15"/>
  <c r="P377" i="15"/>
  <c r="M377" i="15"/>
  <c r="P244" i="15"/>
  <c r="L244" i="15"/>
  <c r="N244" i="15"/>
  <c r="O244" i="15"/>
  <c r="M244" i="15"/>
  <c r="O265" i="15"/>
  <c r="M265" i="15"/>
  <c r="L265" i="15"/>
  <c r="N265" i="15"/>
  <c r="P265" i="15"/>
  <c r="N198" i="15"/>
  <c r="L198" i="15"/>
  <c r="P198" i="15"/>
  <c r="M198" i="15"/>
  <c r="O198" i="15"/>
  <c r="M362" i="15"/>
  <c r="O362" i="15"/>
  <c r="L362" i="15"/>
  <c r="P362" i="15"/>
  <c r="N362" i="15"/>
  <c r="P179" i="15"/>
  <c r="O179" i="15"/>
  <c r="L179" i="15"/>
  <c r="M179" i="15"/>
  <c r="N179" i="15"/>
  <c r="L233" i="15"/>
  <c r="O233" i="15"/>
  <c r="P233" i="15"/>
  <c r="N233" i="15"/>
  <c r="M233" i="15"/>
  <c r="M356" i="15"/>
  <c r="O356" i="15"/>
  <c r="N356" i="15"/>
  <c r="L356" i="15"/>
  <c r="P356" i="15"/>
  <c r="N191" i="15"/>
  <c r="O191" i="15"/>
  <c r="P191" i="15"/>
  <c r="L191" i="15"/>
  <c r="M191" i="15"/>
  <c r="O302" i="15"/>
  <c r="N302" i="15"/>
  <c r="L302" i="15"/>
  <c r="M302" i="15"/>
  <c r="P302" i="15"/>
  <c r="L335" i="15"/>
  <c r="O335" i="15"/>
  <c r="N335" i="15"/>
  <c r="P335" i="15"/>
  <c r="M335" i="15"/>
  <c r="O317" i="15"/>
  <c r="L317" i="15"/>
  <c r="N317" i="15"/>
  <c r="M317" i="15"/>
  <c r="P317" i="15"/>
  <c r="P209" i="15"/>
  <c r="L209" i="15"/>
  <c r="M209" i="15"/>
  <c r="O209" i="15"/>
  <c r="N209" i="15"/>
  <c r="O192" i="15"/>
  <c r="N192" i="15"/>
  <c r="M192" i="15"/>
  <c r="P192" i="15"/>
  <c r="L192" i="15"/>
  <c r="N219" i="15"/>
  <c r="L219" i="15"/>
  <c r="M219" i="15"/>
  <c r="O219" i="15"/>
  <c r="P219" i="15"/>
  <c r="P216" i="15"/>
  <c r="L216" i="15"/>
  <c r="O216" i="15"/>
  <c r="M216" i="15"/>
  <c r="N216" i="15"/>
  <c r="O332" i="15"/>
  <c r="L332" i="15"/>
  <c r="M332" i="15"/>
  <c r="N332" i="15"/>
  <c r="P332" i="15"/>
  <c r="N373" i="15"/>
  <c r="L373" i="15"/>
  <c r="M373" i="15"/>
  <c r="O373" i="15"/>
  <c r="P373" i="15"/>
  <c r="L180" i="15"/>
  <c r="N180" i="15"/>
  <c r="M180" i="15"/>
  <c r="O180" i="15"/>
  <c r="P180" i="15"/>
  <c r="L271" i="15"/>
  <c r="M271" i="15"/>
  <c r="P271" i="15"/>
  <c r="N271" i="15"/>
  <c r="O271" i="15"/>
  <c r="L381" i="15"/>
  <c r="M381" i="15"/>
  <c r="N381" i="15"/>
  <c r="P381" i="15"/>
  <c r="O381" i="15"/>
  <c r="M337" i="15"/>
  <c r="P337" i="15"/>
  <c r="O337" i="15"/>
  <c r="N337" i="15"/>
  <c r="L337" i="15"/>
  <c r="P258" i="15"/>
  <c r="M258" i="15"/>
  <c r="L258" i="15"/>
  <c r="O258" i="15"/>
  <c r="N258" i="15"/>
  <c r="N254" i="15"/>
  <c r="L254" i="15"/>
  <c r="O254" i="15"/>
  <c r="P254" i="15"/>
  <c r="M254" i="15"/>
  <c r="M351" i="15"/>
  <c r="P351" i="15"/>
  <c r="N351" i="15"/>
  <c r="O351" i="15"/>
  <c r="L351" i="15"/>
  <c r="L366" i="15"/>
  <c r="O366" i="15"/>
  <c r="M366" i="15"/>
  <c r="N366" i="15"/>
  <c r="P366" i="15"/>
  <c r="N206" i="15"/>
  <c r="M206" i="15"/>
  <c r="L206" i="15"/>
  <c r="P206" i="15"/>
  <c r="O206" i="15"/>
  <c r="N286" i="15"/>
  <c r="M286" i="15"/>
  <c r="P286" i="15"/>
  <c r="L286" i="15"/>
  <c r="O286" i="15"/>
  <c r="O194" i="15"/>
  <c r="M194" i="15"/>
  <c r="N194" i="15"/>
  <c r="P194" i="15"/>
  <c r="L194" i="15"/>
  <c r="N323" i="15"/>
  <c r="L323" i="15"/>
  <c r="P323" i="15"/>
  <c r="O323" i="15"/>
  <c r="M323" i="15"/>
  <c r="M210" i="15"/>
  <c r="L210" i="15"/>
  <c r="P210" i="15"/>
  <c r="O210" i="15"/>
  <c r="N210" i="15"/>
  <c r="N182" i="15"/>
  <c r="M182" i="15"/>
  <c r="P182" i="15"/>
  <c r="O182" i="15"/>
  <c r="L182" i="15"/>
  <c r="L215" i="15"/>
  <c r="N215" i="15"/>
  <c r="O215" i="15"/>
  <c r="M215" i="15"/>
  <c r="P215" i="15"/>
  <c r="O217" i="15"/>
  <c r="P217" i="15"/>
  <c r="N217" i="15"/>
  <c r="L217" i="15"/>
  <c r="M217" i="15"/>
  <c r="L358" i="15"/>
  <c r="N358" i="15"/>
  <c r="P358" i="15"/>
  <c r="O358" i="15"/>
  <c r="M358" i="15"/>
  <c r="O237" i="15"/>
  <c r="N237" i="15"/>
  <c r="L237" i="15"/>
  <c r="P237" i="15"/>
  <c r="M237" i="15"/>
  <c r="P343" i="15"/>
  <c r="N343" i="15"/>
  <c r="M343" i="15"/>
  <c r="L343" i="15"/>
  <c r="O343" i="15"/>
  <c r="O221" i="15"/>
  <c r="M221" i="15"/>
  <c r="P221" i="15"/>
  <c r="N221" i="15"/>
  <c r="L221" i="15"/>
  <c r="O372" i="15"/>
  <c r="M372" i="15"/>
  <c r="P372" i="15"/>
  <c r="L372" i="15"/>
  <c r="N372" i="15"/>
  <c r="P250" i="15"/>
  <c r="O250" i="15"/>
  <c r="N250" i="15"/>
  <c r="L250" i="15"/>
  <c r="M250" i="15"/>
  <c r="O229" i="15"/>
  <c r="N229" i="15"/>
  <c r="L229" i="15"/>
  <c r="P229" i="15"/>
  <c r="M229" i="15"/>
  <c r="O189" i="15"/>
  <c r="P189" i="15"/>
  <c r="N189" i="15"/>
  <c r="M189" i="15"/>
  <c r="L189" i="15"/>
  <c r="N230" i="15"/>
  <c r="O230" i="15"/>
  <c r="M230" i="15"/>
  <c r="P230" i="15"/>
  <c r="L230" i="15"/>
  <c r="N374" i="15"/>
  <c r="O374" i="15"/>
  <c r="M374" i="15"/>
  <c r="P374" i="15"/>
  <c r="L374" i="15"/>
  <c r="P367" i="15"/>
  <c r="O367" i="15"/>
  <c r="M367" i="15"/>
  <c r="N367" i="15"/>
  <c r="L367" i="15"/>
  <c r="M260" i="15"/>
  <c r="P260" i="15"/>
  <c r="N260" i="15"/>
  <c r="O260" i="15"/>
  <c r="L260" i="15"/>
  <c r="L273" i="15"/>
  <c r="M273" i="15"/>
  <c r="O273" i="15"/>
  <c r="P273" i="15"/>
  <c r="N273" i="15"/>
  <c r="P280" i="15"/>
  <c r="O280" i="15"/>
  <c r="M280" i="15"/>
  <c r="N280" i="15"/>
  <c r="L280" i="15"/>
  <c r="M319" i="15"/>
  <c r="L319" i="15"/>
  <c r="N319" i="15"/>
  <c r="O319" i="15"/>
  <c r="P319" i="15"/>
  <c r="O241" i="15"/>
  <c r="L241" i="15"/>
  <c r="N241" i="15"/>
  <c r="P241" i="15"/>
  <c r="M241" i="15"/>
  <c r="M195" i="15"/>
  <c r="L195" i="15"/>
  <c r="N195" i="15"/>
  <c r="P195" i="15"/>
  <c r="O195" i="15"/>
  <c r="O178" i="15"/>
  <c r="M178" i="15"/>
  <c r="L178" i="15"/>
  <c r="N178" i="15"/>
  <c r="P178" i="15"/>
  <c r="M328" i="15"/>
  <c r="O328" i="15"/>
  <c r="N328" i="15"/>
  <c r="P328" i="15"/>
  <c r="L328" i="15"/>
  <c r="O197" i="15"/>
  <c r="L197" i="15"/>
  <c r="P197" i="15"/>
  <c r="M197" i="15"/>
  <c r="N197" i="15"/>
  <c r="O267" i="15"/>
  <c r="L267" i="15"/>
  <c r="M267" i="15"/>
  <c r="P267" i="15"/>
  <c r="N267" i="15"/>
  <c r="N264" i="15"/>
  <c r="M264" i="15"/>
  <c r="O264" i="15"/>
  <c r="P264" i="15"/>
  <c r="L264" i="15"/>
  <c r="O199" i="15"/>
  <c r="L199" i="15"/>
  <c r="M199" i="15"/>
  <c r="N199" i="15"/>
  <c r="P199" i="15"/>
  <c r="P310" i="15"/>
  <c r="N310" i="15"/>
  <c r="L310" i="15"/>
  <c r="M310" i="15"/>
  <c r="O310" i="15"/>
  <c r="N284" i="15"/>
  <c r="L284" i="15"/>
  <c r="M284" i="15"/>
  <c r="P284" i="15"/>
  <c r="O284" i="15"/>
  <c r="L176" i="15"/>
  <c r="M176" i="15"/>
  <c r="O176" i="15"/>
  <c r="N176" i="15"/>
  <c r="P176" i="15"/>
  <c r="O279" i="15"/>
  <c r="M279" i="15"/>
  <c r="N279" i="15"/>
  <c r="L279" i="15"/>
  <c r="P279" i="15"/>
  <c r="P270" i="15"/>
  <c r="L270" i="15"/>
  <c r="O270" i="15"/>
  <c r="M270" i="15"/>
  <c r="N270" i="15"/>
  <c r="P305" i="15"/>
  <c r="N305" i="15"/>
  <c r="O305" i="15"/>
  <c r="L305" i="15"/>
  <c r="M305" i="15"/>
  <c r="P251" i="15"/>
  <c r="M251" i="15"/>
  <c r="L251" i="15"/>
  <c r="N251" i="15"/>
  <c r="O251" i="15"/>
  <c r="N214" i="15"/>
  <c r="P214" i="15"/>
  <c r="M214" i="15"/>
  <c r="L214" i="15"/>
  <c r="O214" i="15"/>
  <c r="N368" i="15"/>
  <c r="O368" i="15"/>
  <c r="L368" i="15"/>
  <c r="M368" i="15"/>
  <c r="P368" i="15"/>
  <c r="M308" i="15"/>
  <c r="L308" i="15"/>
  <c r="O308" i="15"/>
  <c r="N308" i="15"/>
  <c r="P308" i="15"/>
  <c r="N287" i="15"/>
  <c r="L287" i="15"/>
  <c r="M287" i="15"/>
  <c r="O287" i="15"/>
  <c r="P287" i="15"/>
  <c r="M315" i="15"/>
  <c r="P315" i="15"/>
  <c r="L315" i="15"/>
  <c r="N315" i="15"/>
  <c r="O315" i="15"/>
  <c r="N222" i="15"/>
  <c r="L222" i="15"/>
  <c r="O222" i="15"/>
  <c r="M222" i="15"/>
  <c r="P222" i="15"/>
  <c r="O226" i="15"/>
  <c r="L226" i="15"/>
  <c r="N226" i="15"/>
  <c r="M226" i="15"/>
  <c r="P226" i="15"/>
  <c r="M275" i="15"/>
  <c r="N275" i="15"/>
  <c r="O275" i="15"/>
  <c r="L275" i="15"/>
  <c r="P275" i="15"/>
  <c r="M318" i="15"/>
  <c r="O318" i="15"/>
  <c r="P318" i="15"/>
  <c r="L318" i="15"/>
  <c r="N318" i="15"/>
  <c r="P239" i="15"/>
  <c r="N239" i="15"/>
  <c r="L239" i="15"/>
  <c r="M239" i="15"/>
  <c r="O239" i="15"/>
  <c r="N339" i="15"/>
  <c r="M339" i="15"/>
  <c r="L339" i="15"/>
  <c r="P339" i="15"/>
  <c r="O339" i="15"/>
  <c r="L301" i="15"/>
  <c r="N301" i="15"/>
  <c r="O301" i="15"/>
  <c r="M301" i="15"/>
  <c r="P301" i="15"/>
  <c r="N344" i="15"/>
  <c r="P344" i="15"/>
  <c r="L344" i="15"/>
  <c r="M344" i="15"/>
  <c r="O344" i="15"/>
  <c r="M205" i="15"/>
  <c r="L205" i="15"/>
  <c r="P205" i="15"/>
  <c r="O205" i="15"/>
  <c r="N205" i="15"/>
  <c r="P312" i="15"/>
  <c r="L312" i="15"/>
  <c r="O312" i="15"/>
  <c r="N312" i="15"/>
  <c r="M312" i="15"/>
  <c r="O212" i="15"/>
  <c r="P212" i="15"/>
  <c r="N212" i="15"/>
  <c r="L212" i="15"/>
  <c r="M212" i="15"/>
  <c r="O380" i="15"/>
  <c r="M380" i="15"/>
  <c r="P380" i="15"/>
  <c r="L380" i="15"/>
  <c r="N380" i="15"/>
  <c r="P187" i="15"/>
  <c r="L187" i="15"/>
  <c r="O187" i="15"/>
  <c r="N187" i="15"/>
  <c r="M187" i="15"/>
  <c r="M379" i="15"/>
  <c r="P379" i="15"/>
  <c r="N379" i="15"/>
  <c r="O379" i="15"/>
  <c r="L379" i="15"/>
  <c r="M252" i="15"/>
  <c r="L252" i="15"/>
  <c r="P252" i="15"/>
  <c r="O252" i="15"/>
  <c r="N252" i="15"/>
  <c r="N186" i="15"/>
  <c r="P186" i="15"/>
  <c r="M186" i="15"/>
  <c r="O186" i="15"/>
  <c r="L186" i="15"/>
  <c r="N246" i="15"/>
  <c r="M246" i="15"/>
  <c r="O246" i="15"/>
  <c r="L246" i="15"/>
  <c r="P246" i="15"/>
  <c r="P269" i="15"/>
  <c r="M269" i="15"/>
  <c r="O269" i="15"/>
  <c r="N269" i="15"/>
  <c r="L269" i="15"/>
  <c r="O249" i="15"/>
  <c r="L249" i="15"/>
  <c r="M249" i="15"/>
  <c r="P249" i="15"/>
  <c r="N249" i="15"/>
  <c r="N325" i="15"/>
  <c r="L325" i="15"/>
  <c r="O325" i="15"/>
  <c r="M325" i="15"/>
  <c r="P325" i="15"/>
  <c r="N261" i="15"/>
  <c r="O261" i="15"/>
  <c r="M261" i="15"/>
  <c r="P261" i="15"/>
  <c r="L261" i="15"/>
  <c r="O360" i="15"/>
  <c r="N360" i="15"/>
  <c r="M360" i="15"/>
  <c r="P360" i="15"/>
  <c r="L360" i="15"/>
  <c r="L353" i="15"/>
  <c r="P353" i="15"/>
  <c r="N353" i="15"/>
  <c r="O353" i="15"/>
  <c r="M353" i="15"/>
  <c r="P238" i="15"/>
  <c r="L238" i="15"/>
  <c r="N238" i="15"/>
  <c r="M238" i="15"/>
  <c r="O238" i="15"/>
  <c r="O346" i="15"/>
  <c r="L346" i="15"/>
  <c r="M346" i="15"/>
  <c r="P346" i="15"/>
  <c r="N346" i="15"/>
  <c r="N256" i="15"/>
  <c r="O256" i="15"/>
  <c r="L256" i="15"/>
  <c r="M256" i="15"/>
  <c r="P256" i="15"/>
  <c r="M204" i="15"/>
  <c r="N204" i="15"/>
  <c r="L204" i="15"/>
  <c r="O204" i="15"/>
  <c r="P204" i="15"/>
  <c r="M342" i="15"/>
  <c r="P342" i="15"/>
  <c r="L342" i="15"/>
  <c r="N342" i="15"/>
  <c r="O342" i="15"/>
  <c r="O227" i="15"/>
  <c r="M227" i="15"/>
  <c r="N227" i="15"/>
  <c r="L227" i="15"/>
  <c r="P227" i="15"/>
  <c r="M303" i="15"/>
  <c r="O303" i="15"/>
  <c r="P303" i="15"/>
  <c r="L303" i="15"/>
  <c r="N303" i="15"/>
  <c r="P190" i="15"/>
  <c r="L190" i="15"/>
  <c r="O190" i="15"/>
  <c r="M190" i="15"/>
  <c r="N190" i="15"/>
  <c r="N355" i="15"/>
  <c r="O355" i="15"/>
  <c r="P355" i="15"/>
  <c r="M355" i="15"/>
  <c r="L355" i="15"/>
  <c r="N177" i="15"/>
  <c r="O177" i="15"/>
  <c r="P177" i="15"/>
  <c r="M177" i="15"/>
  <c r="L177" i="15"/>
  <c r="L283" i="15"/>
  <c r="N283" i="15"/>
  <c r="M283" i="15"/>
  <c r="P283" i="15"/>
  <c r="O283" i="15"/>
  <c r="N340" i="15"/>
  <c r="P340" i="15"/>
  <c r="M340" i="15"/>
  <c r="L340" i="15"/>
  <c r="O340" i="15"/>
  <c r="L306" i="15"/>
  <c r="O306" i="15"/>
  <c r="P306" i="15"/>
  <c r="M306" i="15"/>
  <c r="N306" i="15"/>
  <c r="L274" i="15"/>
  <c r="N274" i="15"/>
  <c r="P274" i="15"/>
  <c r="M274" i="15"/>
  <c r="O274" i="15"/>
  <c r="P282" i="15"/>
  <c r="L282" i="15"/>
  <c r="N282" i="15"/>
  <c r="O282" i="15"/>
  <c r="M282" i="15"/>
  <c r="N330" i="15"/>
  <c r="P330" i="15"/>
  <c r="M330" i="15"/>
  <c r="L330" i="15"/>
  <c r="O330" i="15"/>
  <c r="L299" i="15"/>
  <c r="M299" i="15"/>
  <c r="N299" i="15"/>
  <c r="O299" i="15"/>
  <c r="P299" i="15"/>
  <c r="N225" i="15"/>
  <c r="O225" i="15"/>
  <c r="M225" i="15"/>
  <c r="P225" i="15"/>
  <c r="L225" i="15"/>
  <c r="O293" i="15"/>
  <c r="P293" i="15"/>
  <c r="N293" i="15"/>
  <c r="L293" i="15"/>
  <c r="M293" i="15"/>
  <c r="M201" i="15"/>
  <c r="N201" i="15"/>
  <c r="L201" i="15"/>
  <c r="P201" i="15"/>
  <c r="O201" i="15"/>
  <c r="O361" i="15"/>
  <c r="P361" i="15"/>
  <c r="L361" i="15"/>
  <c r="M361" i="15"/>
  <c r="N361" i="15"/>
  <c r="L183" i="15"/>
  <c r="M183" i="15"/>
  <c r="N183" i="15"/>
  <c r="O183" i="15"/>
  <c r="P183" i="15"/>
  <c r="M354" i="15"/>
  <c r="L354" i="15"/>
  <c r="P354" i="15"/>
  <c r="N354" i="15"/>
  <c r="O354" i="15"/>
  <c r="N378" i="15"/>
  <c r="P378" i="15"/>
  <c r="O378" i="15"/>
  <c r="L378" i="15"/>
  <c r="M378" i="15"/>
  <c r="O181" i="15"/>
  <c r="N181" i="15"/>
  <c r="M181" i="15"/>
  <c r="L181" i="15"/>
  <c r="P181" i="15"/>
  <c r="N285" i="15"/>
  <c r="O285" i="15"/>
  <c r="M285" i="15"/>
  <c r="P285" i="15"/>
  <c r="L285" i="15"/>
  <c r="N243" i="15"/>
  <c r="L243" i="15"/>
  <c r="O243" i="15"/>
  <c r="P243" i="15"/>
  <c r="M243" i="15"/>
  <c r="N333" i="15"/>
  <c r="O333" i="15"/>
  <c r="M333" i="15"/>
  <c r="P333" i="15"/>
  <c r="L333" i="15"/>
  <c r="P278" i="15"/>
  <c r="O278" i="15"/>
  <c r="N278" i="15"/>
  <c r="L278" i="15"/>
  <c r="M278" i="15"/>
  <c r="M309" i="15"/>
  <c r="L309" i="15"/>
  <c r="N309" i="15"/>
  <c r="O309" i="15"/>
  <c r="P309" i="15"/>
  <c r="L371" i="15"/>
  <c r="M371" i="15"/>
  <c r="O371" i="15"/>
  <c r="P371" i="15"/>
  <c r="N371" i="15"/>
  <c r="L202" i="15"/>
  <c r="P202" i="15"/>
  <c r="M202" i="15"/>
  <c r="O202" i="15"/>
  <c r="N202" i="15"/>
  <c r="P336" i="15"/>
  <c r="L336" i="15"/>
  <c r="N336" i="15"/>
  <c r="M336" i="15"/>
  <c r="O336" i="15"/>
  <c r="P290" i="15"/>
  <c r="L290" i="15"/>
  <c r="O290" i="15"/>
  <c r="M290" i="15"/>
  <c r="N290" i="15"/>
  <c r="N324" i="15"/>
  <c r="L324" i="15"/>
  <c r="O324" i="15"/>
  <c r="P324" i="15"/>
  <c r="M324" i="15"/>
  <c r="N253" i="15"/>
  <c r="M253" i="15"/>
  <c r="O253" i="15"/>
  <c r="P253" i="15"/>
  <c r="L253" i="15"/>
  <c r="L236" i="15"/>
  <c r="O236" i="15"/>
  <c r="M236" i="15"/>
  <c r="N236" i="15"/>
  <c r="P236" i="15"/>
  <c r="L320" i="15"/>
  <c r="O320" i="15"/>
  <c r="N320" i="15"/>
  <c r="P320" i="15"/>
  <c r="M320" i="15"/>
  <c r="O185" i="15"/>
  <c r="M185" i="15"/>
  <c r="N185" i="15"/>
  <c r="P185" i="15"/>
  <c r="L185" i="15"/>
  <c r="P289" i="15"/>
  <c r="M289" i="15"/>
  <c r="L289" i="15"/>
  <c r="O289" i="15"/>
  <c r="N289" i="15"/>
  <c r="P350" i="15"/>
  <c r="L350" i="15"/>
  <c r="N350" i="15"/>
  <c r="O350" i="15"/>
  <c r="M350" i="15"/>
  <c r="P213" i="15"/>
  <c r="L213" i="15"/>
  <c r="O213" i="15"/>
  <c r="N213" i="15"/>
  <c r="M213" i="15"/>
  <c r="M247" i="15"/>
  <c r="O247" i="15"/>
  <c r="P247" i="15"/>
  <c r="L247" i="15"/>
  <c r="N247" i="15"/>
  <c r="O234" i="15"/>
  <c r="N234" i="15"/>
  <c r="P234" i="15"/>
  <c r="L234" i="15"/>
  <c r="M234" i="15"/>
  <c r="O240" i="15"/>
  <c r="P240" i="15"/>
  <c r="L240" i="15"/>
  <c r="M240" i="15"/>
  <c r="N240" i="15"/>
  <c r="N345" i="15"/>
  <c r="O345" i="15"/>
  <c r="P345" i="15"/>
  <c r="L345" i="15"/>
  <c r="M345" i="15"/>
  <c r="L220" i="15"/>
  <c r="P220" i="15"/>
  <c r="M220" i="15"/>
  <c r="N220" i="15"/>
  <c r="O220" i="15"/>
  <c r="P188" i="15"/>
  <c r="N188" i="15"/>
  <c r="M188" i="15"/>
  <c r="L188" i="15"/>
  <c r="O188" i="15"/>
  <c r="L184" i="15"/>
  <c r="P184" i="15"/>
  <c r="M184" i="15"/>
  <c r="N184" i="15"/>
  <c r="O184" i="15"/>
  <c r="M281" i="15"/>
  <c r="P281" i="15"/>
  <c r="L281" i="15"/>
  <c r="N281" i="15"/>
  <c r="O281" i="15"/>
  <c r="O208" i="15"/>
  <c r="M208" i="15"/>
  <c r="N208" i="15"/>
  <c r="L208" i="15"/>
  <c r="P208" i="15"/>
  <c r="O375" i="15"/>
  <c r="M375" i="15"/>
  <c r="P375" i="15"/>
  <c r="N375" i="15"/>
  <c r="L375" i="15"/>
  <c r="L348" i="15"/>
  <c r="O348" i="15"/>
  <c r="N348" i="15"/>
  <c r="M348" i="15"/>
  <c r="P348" i="15"/>
  <c r="L313" i="15"/>
  <c r="M313" i="15"/>
  <c r="P313" i="15"/>
  <c r="N313" i="15"/>
  <c r="O313" i="15"/>
  <c r="P338" i="15"/>
  <c r="M338" i="15"/>
  <c r="L338" i="15"/>
  <c r="N338" i="15"/>
  <c r="O338" i="15"/>
  <c r="N334" i="15"/>
  <c r="P334" i="15"/>
  <c r="O334" i="15"/>
  <c r="L334" i="15"/>
  <c r="M334" i="15"/>
  <c r="M231" i="15"/>
  <c r="P231" i="15"/>
  <c r="O231" i="15"/>
  <c r="L231" i="15"/>
  <c r="N231" i="15"/>
  <c r="N363" i="15"/>
  <c r="O363" i="15"/>
  <c r="L363" i="15"/>
  <c r="M363" i="15"/>
  <c r="P363" i="15"/>
  <c r="P288" i="15"/>
  <c r="N288" i="15"/>
  <c r="M288" i="15"/>
  <c r="O288" i="15"/>
  <c r="L288" i="15"/>
  <c r="N228" i="15"/>
  <c r="P228" i="15"/>
  <c r="O228" i="15"/>
  <c r="L228" i="15"/>
  <c r="M228" i="15"/>
  <c r="M296" i="15"/>
  <c r="O296" i="15"/>
  <c r="P296" i="15"/>
  <c r="N296" i="15"/>
  <c r="L296" i="15"/>
  <c r="P329" i="15"/>
  <c r="L329" i="15"/>
  <c r="N329" i="15"/>
  <c r="M329" i="15"/>
  <c r="O329" i="15"/>
  <c r="P321" i="15"/>
  <c r="O321" i="15"/>
  <c r="N321" i="15"/>
  <c r="M321" i="15"/>
  <c r="L321" i="15"/>
  <c r="P365" i="15"/>
  <c r="O365" i="15"/>
  <c r="N365" i="15"/>
  <c r="L365" i="15"/>
  <c r="M365" i="15"/>
  <c r="O259" i="15"/>
  <c r="N259" i="15"/>
  <c r="P259" i="15"/>
  <c r="L259" i="15"/>
  <c r="M259" i="15"/>
  <c r="L341" i="15"/>
  <c r="N341" i="15"/>
  <c r="M341" i="15"/>
  <c r="O341" i="15"/>
  <c r="P341" i="15"/>
  <c r="N248" i="15"/>
  <c r="P248" i="15"/>
  <c r="O248" i="15"/>
  <c r="L248" i="15"/>
  <c r="M248" i="15"/>
  <c r="O294" i="15"/>
  <c r="P294" i="15"/>
  <c r="M294" i="15"/>
  <c r="L294" i="15"/>
  <c r="N294" i="15"/>
  <c r="L295" i="15"/>
  <c r="O295" i="15"/>
  <c r="P295" i="15"/>
  <c r="N295" i="15"/>
  <c r="M295" i="15"/>
  <c r="N304" i="15"/>
  <c r="P304" i="15"/>
  <c r="M304" i="15"/>
  <c r="O304" i="15"/>
  <c r="L304" i="15"/>
  <c r="N242" i="15"/>
  <c r="M242" i="15"/>
  <c r="L242" i="15"/>
  <c r="P242" i="15"/>
  <c r="O242" i="15"/>
  <c r="P266" i="15"/>
  <c r="L266" i="15"/>
  <c r="N266" i="15"/>
  <c r="M266" i="15"/>
  <c r="O266" i="15"/>
  <c r="P316" i="15"/>
  <c r="M316" i="15"/>
  <c r="L316" i="15"/>
  <c r="N316" i="15"/>
  <c r="O316" i="15"/>
  <c r="N276" i="15"/>
  <c r="L276" i="15"/>
  <c r="O276" i="15"/>
  <c r="M276" i="15"/>
  <c r="P276" i="15"/>
  <c r="N218" i="15"/>
  <c r="P218" i="15"/>
  <c r="M218" i="15"/>
  <c r="L218" i="15"/>
  <c r="O218" i="15"/>
  <c r="P297" i="15"/>
  <c r="N297" i="15"/>
  <c r="L297" i="15"/>
  <c r="O297" i="15"/>
  <c r="M297" i="15"/>
  <c r="O298" i="15"/>
  <c r="N298" i="15"/>
  <c r="P298" i="15"/>
  <c r="M298" i="15"/>
  <c r="L298" i="15"/>
  <c r="M311" i="15"/>
  <c r="N311" i="15"/>
  <c r="O311" i="15"/>
  <c r="L311" i="15"/>
  <c r="P311" i="15"/>
  <c r="O322" i="15"/>
  <c r="P322" i="15"/>
  <c r="M322" i="15"/>
  <c r="L322" i="15"/>
  <c r="N322" i="15"/>
  <c r="M352" i="15"/>
  <c r="N352" i="15"/>
  <c r="O352" i="15"/>
  <c r="P352" i="15"/>
  <c r="L352" i="15"/>
  <c r="P277" i="15"/>
  <c r="M277" i="15"/>
  <c r="L277" i="15"/>
  <c r="N277" i="15"/>
  <c r="O277" i="15"/>
  <c r="P175" i="15"/>
  <c r="N175" i="15"/>
  <c r="L175" i="15"/>
  <c r="M175" i="15"/>
  <c r="O175" i="15"/>
  <c r="O235" i="15"/>
  <c r="M235" i="15"/>
  <c r="N235" i="15"/>
  <c r="P235" i="15"/>
  <c r="L235" i="15"/>
  <c r="L257" i="15"/>
  <c r="P257" i="15"/>
  <c r="M257" i="15"/>
  <c r="O257" i="15"/>
  <c r="N257" i="15"/>
  <c r="N200" i="15"/>
  <c r="O200" i="15"/>
  <c r="M200" i="15"/>
  <c r="P200" i="15"/>
  <c r="L200" i="15"/>
  <c r="O357" i="15"/>
  <c r="P357" i="15"/>
  <c r="M357" i="15"/>
  <c r="L357" i="15"/>
  <c r="N357" i="15"/>
  <c r="L207" i="15"/>
  <c r="P207" i="15"/>
  <c r="O207" i="15"/>
  <c r="M207" i="15"/>
  <c r="N207" i="15"/>
  <c r="L196" i="15"/>
  <c r="O196" i="15"/>
  <c r="N196" i="15"/>
  <c r="M196" i="15"/>
  <c r="P196" i="15"/>
  <c r="N369" i="15"/>
  <c r="O369" i="15"/>
  <c r="L369" i="15"/>
  <c r="M369" i="15"/>
  <c r="P369" i="15"/>
  <c r="M349" i="15"/>
  <c r="L349" i="15"/>
  <c r="O349" i="15"/>
  <c r="N349" i="15"/>
  <c r="P349" i="15"/>
  <c r="P307" i="15"/>
  <c r="M307" i="15"/>
  <c r="O307" i="15"/>
  <c r="N307" i="15"/>
  <c r="L307" i="15"/>
  <c r="P326" i="15"/>
  <c r="O326" i="15"/>
  <c r="M326" i="15"/>
  <c r="L326" i="15"/>
  <c r="N326" i="15"/>
  <c r="O314" i="15"/>
  <c r="N314" i="15"/>
  <c r="M314" i="15"/>
  <c r="L314" i="15"/>
  <c r="P314" i="15"/>
  <c r="O262" i="15"/>
  <c r="L262" i="15"/>
  <c r="P262" i="15"/>
  <c r="M262" i="15"/>
  <c r="N262" i="15"/>
  <c r="N255" i="15"/>
  <c r="M255" i="15"/>
  <c r="L255" i="15"/>
  <c r="O255" i="15"/>
  <c r="P255" i="15"/>
  <c r="L370" i="15"/>
  <c r="N370" i="15"/>
  <c r="P370" i="15"/>
  <c r="M370" i="15"/>
  <c r="O370" i="15"/>
  <c r="L300" i="15"/>
  <c r="O300" i="15"/>
  <c r="N300" i="15"/>
  <c r="M300" i="15"/>
  <c r="P300" i="15"/>
  <c r="P327" i="15"/>
  <c r="N327" i="15"/>
  <c r="O327" i="15"/>
  <c r="M327" i="15"/>
  <c r="L327" i="15"/>
  <c r="M347" i="15"/>
  <c r="P347" i="15"/>
  <c r="N347" i="15"/>
  <c r="O347" i="15"/>
  <c r="L347" i="15"/>
  <c r="O272" i="15"/>
  <c r="N272" i="15"/>
  <c r="L272" i="15"/>
  <c r="P272" i="15"/>
  <c r="M272" i="15"/>
  <c r="N203" i="15"/>
  <c r="O203" i="15"/>
  <c r="M203" i="15"/>
  <c r="P203" i="15"/>
  <c r="L203" i="15"/>
  <c r="O232" i="15"/>
  <c r="M232" i="15"/>
  <c r="L232" i="15"/>
  <c r="P232" i="15"/>
  <c r="N232" i="15"/>
  <c r="O94" i="15"/>
  <c r="O97" i="15"/>
  <c r="P97" i="15"/>
  <c r="L97" i="15"/>
  <c r="P94" i="15"/>
  <c r="M97" i="15"/>
  <c r="N94" i="15"/>
  <c r="M174" i="15"/>
  <c r="M94" i="15"/>
  <c r="P174" i="15"/>
  <c r="L174" i="15"/>
  <c r="N97" i="15"/>
  <c r="N174" i="15"/>
  <c r="L94" i="15"/>
  <c r="O174" i="15"/>
  <c r="D6" i="14" l="1"/>
  <c r="H6" i="14" s="1"/>
  <c r="E6" i="14"/>
  <c r="E4" i="14"/>
  <c r="D5" i="14"/>
  <c r="H5" i="14" s="1"/>
  <c r="B4" i="14"/>
  <c r="D4" i="14"/>
  <c r="H4" i="14" s="1"/>
  <c r="E5" i="14"/>
  <c r="B5" i="14"/>
  <c r="B6" i="14"/>
  <c r="C4" i="14"/>
  <c r="C6" i="14"/>
  <c r="C5" i="14"/>
  <c r="B4" i="15" l="1"/>
  <c r="B5" i="15"/>
  <c r="T79" i="15" l="1"/>
  <c r="U79" i="15" s="1"/>
  <c r="T2" i="15"/>
  <c r="V2" i="15" s="1"/>
  <c r="T65" i="15"/>
  <c r="X65" i="15" s="1"/>
  <c r="T9" i="15"/>
  <c r="X9" i="15" s="1"/>
  <c r="T48" i="15"/>
  <c r="X48" i="15" s="1"/>
  <c r="T32" i="15"/>
  <c r="Y32" i="15" s="1"/>
  <c r="T7" i="15"/>
  <c r="T70" i="15"/>
  <c r="T62" i="15"/>
  <c r="Y62" i="15" s="1"/>
  <c r="T54" i="15"/>
  <c r="T46" i="15"/>
  <c r="X46" i="15" s="1"/>
  <c r="T38" i="15"/>
  <c r="T30" i="15"/>
  <c r="X30" i="15" s="1"/>
  <c r="T22" i="15"/>
  <c r="T14" i="15"/>
  <c r="Y14" i="15" s="1"/>
  <c r="T6" i="15"/>
  <c r="T57" i="15"/>
  <c r="X57" i="15" s="1"/>
  <c r="T41" i="15"/>
  <c r="X41" i="15" s="1"/>
  <c r="T8" i="15"/>
  <c r="T71" i="15"/>
  <c r="T15" i="15"/>
  <c r="X15" i="15" s="1"/>
  <c r="T69" i="15"/>
  <c r="T61" i="15"/>
  <c r="T53" i="15"/>
  <c r="T45" i="15"/>
  <c r="T37" i="15"/>
  <c r="X37" i="15" s="1"/>
  <c r="T29" i="15"/>
  <c r="T21" i="15"/>
  <c r="X21" i="15" s="1"/>
  <c r="T13" i="15"/>
  <c r="T5" i="15"/>
  <c r="T49" i="15"/>
  <c r="T33" i="15"/>
  <c r="X33" i="15" s="1"/>
  <c r="T64" i="15"/>
  <c r="X64" i="15" s="1"/>
  <c r="T40" i="15"/>
  <c r="X40" i="15" s="1"/>
  <c r="T63" i="15"/>
  <c r="V63" i="15" s="1"/>
  <c r="T23" i="15"/>
  <c r="X23" i="15" s="1"/>
  <c r="T76" i="15"/>
  <c r="T68" i="15"/>
  <c r="T60" i="15"/>
  <c r="T52" i="15"/>
  <c r="T44" i="15"/>
  <c r="X44" i="15" s="1"/>
  <c r="T36" i="15"/>
  <c r="T28" i="15"/>
  <c r="T20" i="15"/>
  <c r="T12" i="15"/>
  <c r="T4" i="15"/>
  <c r="T17" i="15"/>
  <c r="T56" i="15"/>
  <c r="X56" i="15" s="1"/>
  <c r="T16" i="15"/>
  <c r="X16" i="15" s="1"/>
  <c r="T47" i="15"/>
  <c r="T39" i="15"/>
  <c r="T75" i="15"/>
  <c r="Y75" i="15" s="1"/>
  <c r="T67" i="15"/>
  <c r="X67" i="15" s="1"/>
  <c r="T59" i="15"/>
  <c r="T51" i="15"/>
  <c r="X51" i="15" s="1"/>
  <c r="T43" i="15"/>
  <c r="T35" i="15"/>
  <c r="T27" i="15"/>
  <c r="T19" i="15"/>
  <c r="T11" i="15"/>
  <c r="T3" i="15"/>
  <c r="T73" i="15"/>
  <c r="T25" i="15"/>
  <c r="T72" i="15"/>
  <c r="V72" i="15" s="1"/>
  <c r="T24" i="15"/>
  <c r="T55" i="15"/>
  <c r="T31" i="15"/>
  <c r="T74" i="15"/>
  <c r="Y74" i="15" s="1"/>
  <c r="T66" i="15"/>
  <c r="T58" i="15"/>
  <c r="T50" i="15"/>
  <c r="X50" i="15" s="1"/>
  <c r="T42" i="15"/>
  <c r="X42" i="15" s="1"/>
  <c r="T34" i="15"/>
  <c r="X34" i="15" s="1"/>
  <c r="T26" i="15"/>
  <c r="X26" i="15" s="1"/>
  <c r="T18" i="15"/>
  <c r="X18" i="15" s="1"/>
  <c r="T10" i="15"/>
  <c r="X10" i="15" s="1"/>
  <c r="T187" i="15"/>
  <c r="X187" i="15" s="1"/>
  <c r="T149" i="15"/>
  <c r="U149" i="15" s="1"/>
  <c r="T380" i="15"/>
  <c r="W380" i="15" s="1"/>
  <c r="T100" i="15"/>
  <c r="U100" i="15" s="1"/>
  <c r="T348" i="15"/>
  <c r="T317" i="15"/>
  <c r="V317" i="15" s="1"/>
  <c r="T283" i="15"/>
  <c r="U283" i="15" s="1"/>
  <c r="T251" i="15"/>
  <c r="X251" i="15" s="1"/>
  <c r="T219" i="15"/>
  <c r="V219" i="15" s="1"/>
  <c r="T379" i="15"/>
  <c r="V379" i="15" s="1"/>
  <c r="T347" i="15"/>
  <c r="Y347" i="15" s="1"/>
  <c r="T314" i="15"/>
  <c r="X314" i="15" s="1"/>
  <c r="T282" i="15"/>
  <c r="T250" i="15"/>
  <c r="T218" i="15"/>
  <c r="Y218" i="15" s="1"/>
  <c r="T186" i="15"/>
  <c r="Y186" i="15" s="1"/>
  <c r="T145" i="15"/>
  <c r="T97" i="15"/>
  <c r="T376" i="15"/>
  <c r="V376" i="15" s="1"/>
  <c r="T344" i="15"/>
  <c r="T312" i="15"/>
  <c r="U312" i="15" s="1"/>
  <c r="T280" i="15"/>
  <c r="U280" i="15" s="1"/>
  <c r="T248" i="15"/>
  <c r="X248" i="15" s="1"/>
  <c r="T216" i="15"/>
  <c r="W216" i="15" s="1"/>
  <c r="T184" i="15"/>
  <c r="V184" i="15" s="1"/>
  <c r="T143" i="15"/>
  <c r="X143" i="15" s="1"/>
  <c r="T92" i="15"/>
  <c r="W92" i="15" s="1"/>
  <c r="T371" i="15"/>
  <c r="T340" i="15"/>
  <c r="T308" i="15"/>
  <c r="T276" i="15"/>
  <c r="V276" i="15" s="1"/>
  <c r="T244" i="15"/>
  <c r="Y244" i="15" s="1"/>
  <c r="T212" i="15"/>
  <c r="T175" i="15"/>
  <c r="T129" i="15"/>
  <c r="T364" i="15"/>
  <c r="T333" i="15"/>
  <c r="Y333" i="15" s="1"/>
  <c r="T302" i="15"/>
  <c r="T270" i="15"/>
  <c r="X270" i="15" s="1"/>
  <c r="T238" i="15"/>
  <c r="T206" i="15"/>
  <c r="T168" i="15"/>
  <c r="V168" i="15" s="1"/>
  <c r="T123" i="15"/>
  <c r="X123" i="15" s="1"/>
  <c r="T363" i="15"/>
  <c r="Y363" i="15" s="1"/>
  <c r="T330" i="15"/>
  <c r="X330" i="15" s="1"/>
  <c r="T298" i="15"/>
  <c r="T266" i="15"/>
  <c r="T234" i="15"/>
  <c r="T202" i="15"/>
  <c r="T166" i="15"/>
  <c r="X166" i="15" s="1"/>
  <c r="T122" i="15"/>
  <c r="T360" i="15"/>
  <c r="Y360" i="15" s="1"/>
  <c r="T328" i="15"/>
  <c r="T296" i="15"/>
  <c r="Y296" i="15" s="1"/>
  <c r="T264" i="15"/>
  <c r="T232" i="15"/>
  <c r="T200" i="15"/>
  <c r="T161" i="15"/>
  <c r="T120" i="15"/>
  <c r="T355" i="15"/>
  <c r="Y355" i="15" s="1"/>
  <c r="T324" i="15"/>
  <c r="T288" i="15"/>
  <c r="T256" i="15"/>
  <c r="T224" i="15"/>
  <c r="X224" i="15" s="1"/>
  <c r="T192" i="15"/>
  <c r="Y192" i="15" s="1"/>
  <c r="T155" i="15"/>
  <c r="Y155" i="15" s="1"/>
  <c r="T108" i="15"/>
  <c r="T375" i="15"/>
  <c r="T359" i="15"/>
  <c r="T343" i="15"/>
  <c r="T327" i="15"/>
  <c r="T311" i="15"/>
  <c r="T294" i="15"/>
  <c r="T279" i="15"/>
  <c r="T262" i="15"/>
  <c r="T247" i="15"/>
  <c r="T230" i="15"/>
  <c r="T215" i="15"/>
  <c r="T198" i="15"/>
  <c r="T181" i="15"/>
  <c r="T158" i="15"/>
  <c r="T138" i="15"/>
  <c r="T116" i="15"/>
  <c r="T90" i="15"/>
  <c r="T372" i="15"/>
  <c r="Y372" i="15" s="1"/>
  <c r="T356" i="15"/>
  <c r="T341" i="15"/>
  <c r="T325" i="15"/>
  <c r="T309" i="15"/>
  <c r="T289" i="15"/>
  <c r="T277" i="15"/>
  <c r="T257" i="15"/>
  <c r="T245" i="15"/>
  <c r="T225" i="15"/>
  <c r="T213" i="15"/>
  <c r="T193" i="15"/>
  <c r="T180" i="15"/>
  <c r="T156" i="15"/>
  <c r="T134" i="15"/>
  <c r="T113" i="15"/>
  <c r="X113" i="15" s="1"/>
  <c r="T88" i="15"/>
  <c r="X88" i="15" s="1"/>
  <c r="T368" i="15"/>
  <c r="T352" i="15"/>
  <c r="T337" i="15"/>
  <c r="T321" i="15"/>
  <c r="T305" i="15"/>
  <c r="X305" i="15" s="1"/>
  <c r="T286" i="15"/>
  <c r="T273" i="15"/>
  <c r="T254" i="15"/>
  <c r="T241" i="15"/>
  <c r="T222" i="15"/>
  <c r="T209" i="15"/>
  <c r="T190" i="15"/>
  <c r="T174" i="15"/>
  <c r="T152" i="15"/>
  <c r="T128" i="15"/>
  <c r="T106" i="15"/>
  <c r="T367" i="15"/>
  <c r="T351" i="15"/>
  <c r="T336" i="15"/>
  <c r="T320" i="15"/>
  <c r="T303" i="15"/>
  <c r="T284" i="15"/>
  <c r="T271" i="15"/>
  <c r="T252" i="15"/>
  <c r="T239" i="15"/>
  <c r="T220" i="15"/>
  <c r="T207" i="15"/>
  <c r="T188" i="15"/>
  <c r="X188" i="15" s="1"/>
  <c r="T170" i="15"/>
  <c r="T151" i="15"/>
  <c r="T126" i="15"/>
  <c r="T104" i="15"/>
  <c r="T374" i="15"/>
  <c r="T369" i="15"/>
  <c r="T358" i="15"/>
  <c r="T353" i="15"/>
  <c r="T342" i="15"/>
  <c r="T331" i="15"/>
  <c r="T319" i="15"/>
  <c r="T313" i="15"/>
  <c r="T307" i="15"/>
  <c r="T301" i="15"/>
  <c r="T295" i="15"/>
  <c r="T290" i="15"/>
  <c r="T278" i="15"/>
  <c r="T272" i="15"/>
  <c r="T267" i="15"/>
  <c r="T260" i="15"/>
  <c r="T255" i="15"/>
  <c r="T249" i="15"/>
  <c r="T243" i="15"/>
  <c r="T237" i="15"/>
  <c r="T231" i="15"/>
  <c r="T226" i="15"/>
  <c r="T214" i="15"/>
  <c r="T208" i="15"/>
  <c r="T203" i="15"/>
  <c r="T196" i="15"/>
  <c r="T191" i="15"/>
  <c r="T185" i="15"/>
  <c r="T179" i="15"/>
  <c r="T173" i="15"/>
  <c r="T167" i="15"/>
  <c r="T162" i="15"/>
  <c r="T150" i="15"/>
  <c r="T144" i="15"/>
  <c r="T139" i="15"/>
  <c r="T132" i="15"/>
  <c r="T127" i="15"/>
  <c r="T121" i="15"/>
  <c r="T112" i="15"/>
  <c r="T105" i="15"/>
  <c r="T96" i="15"/>
  <c r="T89" i="15"/>
  <c r="T78" i="15"/>
  <c r="T378" i="15"/>
  <c r="T373" i="15"/>
  <c r="T362" i="15"/>
  <c r="T357" i="15"/>
  <c r="T346" i="15"/>
  <c r="T335" i="15"/>
  <c r="T329" i="15"/>
  <c r="T323" i="15"/>
  <c r="T318" i="15"/>
  <c r="T306" i="15"/>
  <c r="T300" i="15"/>
  <c r="T293" i="15"/>
  <c r="T265" i="15"/>
  <c r="T259" i="15"/>
  <c r="T253" i="15"/>
  <c r="T242" i="15"/>
  <c r="T236" i="15"/>
  <c r="T229" i="15"/>
  <c r="T201" i="15"/>
  <c r="T195" i="15"/>
  <c r="T189" i="15"/>
  <c r="T178" i="15"/>
  <c r="T172" i="15"/>
  <c r="T165" i="15"/>
  <c r="T137" i="15"/>
  <c r="T131" i="15"/>
  <c r="T125" i="15"/>
  <c r="T110" i="15"/>
  <c r="T94" i="15"/>
  <c r="T86" i="15"/>
  <c r="T183" i="15"/>
  <c r="T177" i="15"/>
  <c r="T160" i="15"/>
  <c r="T154" i="15"/>
  <c r="T148" i="15"/>
  <c r="T142" i="15"/>
  <c r="T136" i="15"/>
  <c r="T124" i="15"/>
  <c r="T118" i="15"/>
  <c r="T109" i="15"/>
  <c r="T102" i="15"/>
  <c r="T93" i="15"/>
  <c r="T85" i="15"/>
  <c r="T377" i="15"/>
  <c r="T366" i="15"/>
  <c r="T361" i="15"/>
  <c r="T350" i="15"/>
  <c r="T345" i="15"/>
  <c r="T339" i="15"/>
  <c r="T334" i="15"/>
  <c r="T322" i="15"/>
  <c r="T316" i="15"/>
  <c r="T310" i="15"/>
  <c r="T304" i="15"/>
  <c r="T299" i="15"/>
  <c r="T292" i="15"/>
  <c r="T287" i="15"/>
  <c r="T281" i="15"/>
  <c r="T275" i="15"/>
  <c r="T269" i="15"/>
  <c r="T263" i="15"/>
  <c r="T258" i="15"/>
  <c r="T246" i="15"/>
  <c r="T240" i="15"/>
  <c r="T235" i="15"/>
  <c r="T228" i="15"/>
  <c r="T223" i="15"/>
  <c r="T217" i="15"/>
  <c r="T211" i="15"/>
  <c r="T205" i="15"/>
  <c r="T199" i="15"/>
  <c r="T194" i="15"/>
  <c r="T182" i="15"/>
  <c r="T176" i="15"/>
  <c r="T171" i="15"/>
  <c r="T164" i="15"/>
  <c r="T159" i="15"/>
  <c r="T153" i="15"/>
  <c r="T147" i="15"/>
  <c r="T141" i="15"/>
  <c r="T135" i="15"/>
  <c r="T130" i="15"/>
  <c r="T117" i="15"/>
  <c r="T101" i="15"/>
  <c r="T82" i="15"/>
  <c r="T81" i="15"/>
  <c r="T381" i="15"/>
  <c r="T370" i="15"/>
  <c r="T365" i="15"/>
  <c r="T354" i="15"/>
  <c r="T349" i="15"/>
  <c r="T338" i="15"/>
  <c r="T332" i="15"/>
  <c r="T326" i="15"/>
  <c r="T315" i="15"/>
  <c r="T297" i="15"/>
  <c r="T291" i="15"/>
  <c r="T285" i="15"/>
  <c r="T274" i="15"/>
  <c r="T268" i="15"/>
  <c r="T261" i="15"/>
  <c r="T233" i="15"/>
  <c r="T227" i="15"/>
  <c r="T221" i="15"/>
  <c r="T210" i="15"/>
  <c r="T204" i="15"/>
  <c r="T197" i="15"/>
  <c r="T169" i="15"/>
  <c r="T163" i="15"/>
  <c r="T157" i="15"/>
  <c r="T146" i="15"/>
  <c r="T140" i="15"/>
  <c r="T133" i="15"/>
  <c r="T114" i="15"/>
  <c r="T98" i="15"/>
  <c r="T77" i="15"/>
  <c r="T84" i="15"/>
  <c r="T80" i="15"/>
  <c r="T119" i="15"/>
  <c r="T115" i="15"/>
  <c r="T111" i="15"/>
  <c r="T107" i="15"/>
  <c r="T103" i="15"/>
  <c r="T99" i="15"/>
  <c r="T95" i="15"/>
  <c r="T91" i="15"/>
  <c r="T87" i="15"/>
  <c r="T83" i="15"/>
  <c r="X79" i="15" l="1"/>
  <c r="Y79" i="15"/>
  <c r="Y2" i="15"/>
  <c r="W79" i="15"/>
  <c r="V79" i="15"/>
  <c r="Y41" i="15"/>
  <c r="X379" i="15"/>
  <c r="X184" i="15"/>
  <c r="Y21" i="15"/>
  <c r="U72" i="15"/>
  <c r="X72" i="15"/>
  <c r="Y251" i="15"/>
  <c r="U187" i="15"/>
  <c r="Y187" i="15"/>
  <c r="X347" i="15"/>
  <c r="X75" i="15"/>
  <c r="Y46" i="15"/>
  <c r="X14" i="15"/>
  <c r="X63" i="15"/>
  <c r="V218" i="15"/>
  <c r="W248" i="15"/>
  <c r="X32" i="15"/>
  <c r="Y270" i="15"/>
  <c r="Y224" i="15"/>
  <c r="U355" i="15"/>
  <c r="W63" i="15"/>
  <c r="Y379" i="15"/>
  <c r="W2" i="15"/>
  <c r="U92" i="15"/>
  <c r="W244" i="15"/>
  <c r="U2" i="15"/>
  <c r="X2" i="15"/>
  <c r="X283" i="15"/>
  <c r="Y100" i="15"/>
  <c r="W296" i="15"/>
  <c r="U216" i="15"/>
  <c r="Y15" i="15"/>
  <c r="W100" i="15"/>
  <c r="X296" i="15"/>
  <c r="V216" i="15"/>
  <c r="Y314" i="15"/>
  <c r="X62" i="15"/>
  <c r="W317" i="15"/>
  <c r="Y317" i="15"/>
  <c r="X155" i="15"/>
  <c r="Y30" i="15"/>
  <c r="Y92" i="15"/>
  <c r="V283" i="15"/>
  <c r="X74" i="15"/>
  <c r="V92" i="15"/>
  <c r="V74" i="15"/>
  <c r="Y283" i="15"/>
  <c r="W149" i="15"/>
  <c r="Y149" i="15"/>
  <c r="U74" i="15"/>
  <c r="U360" i="15"/>
  <c r="V312" i="15"/>
  <c r="X92" i="15"/>
  <c r="X312" i="15"/>
  <c r="Y50" i="15"/>
  <c r="W50" i="15"/>
  <c r="V50" i="15"/>
  <c r="U50" i="15"/>
  <c r="Y25" i="15"/>
  <c r="W25" i="15"/>
  <c r="U25" i="15"/>
  <c r="V25" i="15"/>
  <c r="Y51" i="15"/>
  <c r="W51" i="15"/>
  <c r="U51" i="15"/>
  <c r="V51" i="15"/>
  <c r="Y17" i="15"/>
  <c r="W17" i="15"/>
  <c r="U17" i="15"/>
  <c r="V17" i="15"/>
  <c r="Y60" i="15"/>
  <c r="X60" i="15"/>
  <c r="U60" i="15"/>
  <c r="V60" i="15"/>
  <c r="W60" i="15"/>
  <c r="Y49" i="15"/>
  <c r="W49" i="15"/>
  <c r="V49" i="15"/>
  <c r="U49" i="15"/>
  <c r="Y61" i="15"/>
  <c r="X61" i="15"/>
  <c r="V61" i="15"/>
  <c r="W61" i="15"/>
  <c r="U61" i="15"/>
  <c r="V14" i="15"/>
  <c r="U14" i="15"/>
  <c r="W14" i="15"/>
  <c r="Y7" i="15"/>
  <c r="U7" i="15"/>
  <c r="X7" i="15"/>
  <c r="V7" i="15"/>
  <c r="W7" i="15"/>
  <c r="Y58" i="15"/>
  <c r="V58" i="15"/>
  <c r="U58" i="15"/>
  <c r="W58" i="15"/>
  <c r="Y73" i="15"/>
  <c r="V73" i="15"/>
  <c r="W73" i="15"/>
  <c r="U73" i="15"/>
  <c r="X73" i="15"/>
  <c r="Y59" i="15"/>
  <c r="W59" i="15"/>
  <c r="X59" i="15"/>
  <c r="U59" i="15"/>
  <c r="V59" i="15"/>
  <c r="Y4" i="15"/>
  <c r="W4" i="15"/>
  <c r="U4" i="15"/>
  <c r="V4" i="15"/>
  <c r="X4" i="15"/>
  <c r="Y68" i="15"/>
  <c r="V68" i="15"/>
  <c r="U68" i="15"/>
  <c r="X68" i="15"/>
  <c r="W68" i="15"/>
  <c r="Y5" i="15"/>
  <c r="X5" i="15"/>
  <c r="W5" i="15"/>
  <c r="V5" i="15"/>
  <c r="U5" i="15"/>
  <c r="Y69" i="15"/>
  <c r="W69" i="15"/>
  <c r="V69" i="15"/>
  <c r="X69" i="15"/>
  <c r="U69" i="15"/>
  <c r="Y22" i="15"/>
  <c r="V22" i="15"/>
  <c r="U22" i="15"/>
  <c r="W22" i="15"/>
  <c r="X22" i="15"/>
  <c r="W32" i="15"/>
  <c r="V32" i="15"/>
  <c r="U32" i="15"/>
  <c r="Y66" i="15"/>
  <c r="X66" i="15"/>
  <c r="W66" i="15"/>
  <c r="U66" i="15"/>
  <c r="V66" i="15"/>
  <c r="Y3" i="15"/>
  <c r="V3" i="15"/>
  <c r="W3" i="15"/>
  <c r="X3" i="15"/>
  <c r="U3" i="15"/>
  <c r="Y67" i="15"/>
  <c r="U67" i="15"/>
  <c r="V67" i="15"/>
  <c r="W67" i="15"/>
  <c r="Y12" i="15"/>
  <c r="W12" i="15"/>
  <c r="U12" i="15"/>
  <c r="X12" i="15"/>
  <c r="V12" i="15"/>
  <c r="Y76" i="15"/>
  <c r="X76" i="15"/>
  <c r="W76" i="15"/>
  <c r="U76" i="15"/>
  <c r="V76" i="15"/>
  <c r="Y13" i="15"/>
  <c r="U13" i="15"/>
  <c r="W13" i="15"/>
  <c r="X13" i="15"/>
  <c r="V13" i="15"/>
  <c r="V15" i="15"/>
  <c r="W15" i="15"/>
  <c r="U15" i="15"/>
  <c r="U30" i="15"/>
  <c r="V30" i="15"/>
  <c r="W30" i="15"/>
  <c r="Y48" i="15"/>
  <c r="W48" i="15"/>
  <c r="V48" i="15"/>
  <c r="U48" i="15"/>
  <c r="Y10" i="15"/>
  <c r="V10" i="15"/>
  <c r="U10" i="15"/>
  <c r="W10" i="15"/>
  <c r="Y11" i="15"/>
  <c r="U11" i="15"/>
  <c r="X11" i="15"/>
  <c r="W11" i="15"/>
  <c r="V11" i="15"/>
  <c r="W75" i="15"/>
  <c r="U75" i="15"/>
  <c r="V75" i="15"/>
  <c r="Y20" i="15"/>
  <c r="X20" i="15"/>
  <c r="U20" i="15"/>
  <c r="W20" i="15"/>
  <c r="V20" i="15"/>
  <c r="Y23" i="15"/>
  <c r="W23" i="15"/>
  <c r="V23" i="15"/>
  <c r="U23" i="15"/>
  <c r="W21" i="15"/>
  <c r="U21" i="15"/>
  <c r="V21" i="15"/>
  <c r="Y71" i="15"/>
  <c r="X71" i="15"/>
  <c r="U71" i="15"/>
  <c r="W71" i="15"/>
  <c r="V71" i="15"/>
  <c r="Y38" i="15"/>
  <c r="U38" i="15"/>
  <c r="V38" i="15"/>
  <c r="W38" i="15"/>
  <c r="X38" i="15"/>
  <c r="Y9" i="15"/>
  <c r="W9" i="15"/>
  <c r="U9" i="15"/>
  <c r="V9" i="15"/>
  <c r="Y18" i="15"/>
  <c r="V18" i="15"/>
  <c r="W18" i="15"/>
  <c r="U18" i="15"/>
  <c r="Y31" i="15"/>
  <c r="V31" i="15"/>
  <c r="U31" i="15"/>
  <c r="W31" i="15"/>
  <c r="X31" i="15"/>
  <c r="Y19" i="15"/>
  <c r="V19" i="15"/>
  <c r="U19" i="15"/>
  <c r="X19" i="15"/>
  <c r="W19" i="15"/>
  <c r="Y39" i="15"/>
  <c r="U39" i="15"/>
  <c r="W39" i="15"/>
  <c r="V39" i="15"/>
  <c r="X39" i="15"/>
  <c r="Y28" i="15"/>
  <c r="V28" i="15"/>
  <c r="X28" i="15"/>
  <c r="U28" i="15"/>
  <c r="W28" i="15"/>
  <c r="Y63" i="15"/>
  <c r="U63" i="15"/>
  <c r="Y29" i="15"/>
  <c r="X29" i="15"/>
  <c r="V29" i="15"/>
  <c r="U29" i="15"/>
  <c r="W29" i="15"/>
  <c r="Y8" i="15"/>
  <c r="X8" i="15"/>
  <c r="W8" i="15"/>
  <c r="U8" i="15"/>
  <c r="V8" i="15"/>
  <c r="W46" i="15"/>
  <c r="V46" i="15"/>
  <c r="U46" i="15"/>
  <c r="Y65" i="15"/>
  <c r="W65" i="15"/>
  <c r="V65" i="15"/>
  <c r="U65" i="15"/>
  <c r="Y26" i="15"/>
  <c r="W26" i="15"/>
  <c r="U26" i="15"/>
  <c r="V26" i="15"/>
  <c r="Y55" i="15"/>
  <c r="X55" i="15"/>
  <c r="V55" i="15"/>
  <c r="W55" i="15"/>
  <c r="U55" i="15"/>
  <c r="Y27" i="15"/>
  <c r="X27" i="15"/>
  <c r="U27" i="15"/>
  <c r="W27" i="15"/>
  <c r="V27" i="15"/>
  <c r="Y47" i="15"/>
  <c r="V47" i="15"/>
  <c r="X47" i="15"/>
  <c r="U47" i="15"/>
  <c r="W47" i="15"/>
  <c r="Y36" i="15"/>
  <c r="U36" i="15"/>
  <c r="W36" i="15"/>
  <c r="V36" i="15"/>
  <c r="X36" i="15"/>
  <c r="Y40" i="15"/>
  <c r="V40" i="15"/>
  <c r="W40" i="15"/>
  <c r="U40" i="15"/>
  <c r="Y37" i="15"/>
  <c r="V37" i="15"/>
  <c r="W37" i="15"/>
  <c r="U37" i="15"/>
  <c r="U41" i="15"/>
  <c r="V41" i="15"/>
  <c r="W41" i="15"/>
  <c r="Y54" i="15"/>
  <c r="X54" i="15"/>
  <c r="V54" i="15"/>
  <c r="W54" i="15"/>
  <c r="U54" i="15"/>
  <c r="W283" i="15"/>
  <c r="X25" i="15"/>
  <c r="X58" i="15"/>
  <c r="Y34" i="15"/>
  <c r="V34" i="15"/>
  <c r="W34" i="15"/>
  <c r="U34" i="15"/>
  <c r="Y24" i="15"/>
  <c r="X24" i="15"/>
  <c r="W24" i="15"/>
  <c r="V24" i="15"/>
  <c r="U24" i="15"/>
  <c r="Y35" i="15"/>
  <c r="U35" i="15"/>
  <c r="V35" i="15"/>
  <c r="X35" i="15"/>
  <c r="W35" i="15"/>
  <c r="Y16" i="15"/>
  <c r="V16" i="15"/>
  <c r="W16" i="15"/>
  <c r="U16" i="15"/>
  <c r="Y44" i="15"/>
  <c r="V44" i="15"/>
  <c r="U44" i="15"/>
  <c r="W44" i="15"/>
  <c r="Y64" i="15"/>
  <c r="U64" i="15"/>
  <c r="W64" i="15"/>
  <c r="V64" i="15"/>
  <c r="Y45" i="15"/>
  <c r="W45" i="15"/>
  <c r="U45" i="15"/>
  <c r="X45" i="15"/>
  <c r="V45" i="15"/>
  <c r="Y57" i="15"/>
  <c r="U57" i="15"/>
  <c r="V57" i="15"/>
  <c r="W57" i="15"/>
  <c r="W62" i="15"/>
  <c r="V62" i="15"/>
  <c r="U62" i="15"/>
  <c r="X17" i="15"/>
  <c r="X49" i="15"/>
  <c r="W74" i="15"/>
  <c r="Y42" i="15"/>
  <c r="V42" i="15"/>
  <c r="U42" i="15"/>
  <c r="W42" i="15"/>
  <c r="Y72" i="15"/>
  <c r="W72" i="15"/>
  <c r="Y43" i="15"/>
  <c r="X43" i="15"/>
  <c r="W43" i="15"/>
  <c r="V43" i="15"/>
  <c r="U43" i="15"/>
  <c r="Y56" i="15"/>
  <c r="W56" i="15"/>
  <c r="V56" i="15"/>
  <c r="U56" i="15"/>
  <c r="Y52" i="15"/>
  <c r="U52" i="15"/>
  <c r="X52" i="15"/>
  <c r="V52" i="15"/>
  <c r="W52" i="15"/>
  <c r="Y33" i="15"/>
  <c r="V33" i="15"/>
  <c r="W33" i="15"/>
  <c r="U33" i="15"/>
  <c r="Y53" i="15"/>
  <c r="V53" i="15"/>
  <c r="U53" i="15"/>
  <c r="W53" i="15"/>
  <c r="X53" i="15"/>
  <c r="Y6" i="15"/>
  <c r="V6" i="15"/>
  <c r="W6" i="15"/>
  <c r="X6" i="15"/>
  <c r="U6" i="15"/>
  <c r="Y70" i="15"/>
  <c r="U70" i="15"/>
  <c r="V70" i="15"/>
  <c r="X70" i="15"/>
  <c r="W70" i="15"/>
  <c r="W143" i="15"/>
  <c r="U380" i="15"/>
  <c r="V143" i="15"/>
  <c r="U143" i="15"/>
  <c r="X186" i="15"/>
  <c r="U270" i="15"/>
  <c r="Y143" i="15"/>
  <c r="X317" i="15"/>
  <c r="X244" i="15"/>
  <c r="V187" i="15"/>
  <c r="W187" i="15"/>
  <c r="U192" i="15"/>
  <c r="X363" i="15"/>
  <c r="U317" i="15"/>
  <c r="W348" i="15"/>
  <c r="V348" i="15"/>
  <c r="X348" i="15"/>
  <c r="Y88" i="15"/>
  <c r="U348" i="15"/>
  <c r="X219" i="15"/>
  <c r="U372" i="15"/>
  <c r="Y348" i="15"/>
  <c r="W251" i="15"/>
  <c r="U251" i="15"/>
  <c r="V251" i="15"/>
  <c r="V100" i="15"/>
  <c r="X100" i="15"/>
  <c r="Y219" i="15"/>
  <c r="U219" i="15"/>
  <c r="Y380" i="15"/>
  <c r="V380" i="15"/>
  <c r="X380" i="15"/>
  <c r="W219" i="15"/>
  <c r="U305" i="15"/>
  <c r="X149" i="15"/>
  <c r="V149" i="15"/>
  <c r="Y202" i="15"/>
  <c r="W202" i="15"/>
  <c r="X202" i="15"/>
  <c r="V202" i="15"/>
  <c r="U202" i="15"/>
  <c r="Y324" i="15"/>
  <c r="X324" i="15"/>
  <c r="U324" i="15"/>
  <c r="V324" i="15"/>
  <c r="W324" i="15"/>
  <c r="Y234" i="15"/>
  <c r="X234" i="15"/>
  <c r="V234" i="15"/>
  <c r="U234" i="15"/>
  <c r="W234" i="15"/>
  <c r="U212" i="15"/>
  <c r="X212" i="15"/>
  <c r="W212" i="15"/>
  <c r="W186" i="15"/>
  <c r="V186" i="15"/>
  <c r="X232" i="15"/>
  <c r="V232" i="15"/>
  <c r="W232" i="15"/>
  <c r="Y312" i="15"/>
  <c r="U296" i="15"/>
  <c r="V296" i="15"/>
  <c r="Y344" i="15"/>
  <c r="W344" i="15"/>
  <c r="U344" i="15"/>
  <c r="Y212" i="15"/>
  <c r="W312" i="15"/>
  <c r="X344" i="15"/>
  <c r="Y166" i="15"/>
  <c r="X108" i="15"/>
  <c r="V108" i="15"/>
  <c r="W108" i="15"/>
  <c r="Y328" i="15"/>
  <c r="X328" i="15"/>
  <c r="W328" i="15"/>
  <c r="U328" i="15"/>
  <c r="V328" i="15"/>
  <c r="Y298" i="15"/>
  <c r="X298" i="15"/>
  <c r="W298" i="15"/>
  <c r="U298" i="15"/>
  <c r="V298" i="15"/>
  <c r="Y206" i="15"/>
  <c r="V206" i="15"/>
  <c r="W206" i="15"/>
  <c r="X206" i="15"/>
  <c r="U206" i="15"/>
  <c r="X276" i="15"/>
  <c r="U276" i="15"/>
  <c r="W276" i="15"/>
  <c r="Y376" i="15"/>
  <c r="X376" i="15"/>
  <c r="W376" i="15"/>
  <c r="U376" i="15"/>
  <c r="Y250" i="15"/>
  <c r="X250" i="15"/>
  <c r="V250" i="15"/>
  <c r="U250" i="15"/>
  <c r="W250" i="15"/>
  <c r="V355" i="15"/>
  <c r="X355" i="15"/>
  <c r="W355" i="15"/>
  <c r="Y266" i="15"/>
  <c r="W266" i="15"/>
  <c r="U266" i="15"/>
  <c r="V266" i="15"/>
  <c r="X266" i="15"/>
  <c r="X168" i="15"/>
  <c r="W168" i="15"/>
  <c r="U168" i="15"/>
  <c r="U244" i="15"/>
  <c r="V244" i="15"/>
  <c r="X218" i="15"/>
  <c r="U218" i="15"/>
  <c r="W218" i="15"/>
  <c r="Y123" i="15"/>
  <c r="Y113" i="15"/>
  <c r="Y168" i="15"/>
  <c r="Y276" i="15"/>
  <c r="V155" i="15"/>
  <c r="U155" i="15"/>
  <c r="W155" i="15"/>
  <c r="W360" i="15"/>
  <c r="V360" i="15"/>
  <c r="X360" i="15"/>
  <c r="W330" i="15"/>
  <c r="V330" i="15"/>
  <c r="U330" i="15"/>
  <c r="Y238" i="15"/>
  <c r="V238" i="15"/>
  <c r="X238" i="15"/>
  <c r="W238" i="15"/>
  <c r="U238" i="15"/>
  <c r="Y308" i="15"/>
  <c r="U308" i="15"/>
  <c r="V308" i="15"/>
  <c r="W308" i="15"/>
  <c r="X308" i="15"/>
  <c r="Y282" i="15"/>
  <c r="X282" i="15"/>
  <c r="V282" i="15"/>
  <c r="W282" i="15"/>
  <c r="U282" i="15"/>
  <c r="Y288" i="15"/>
  <c r="X288" i="15"/>
  <c r="U288" i="15"/>
  <c r="W288" i="15"/>
  <c r="V288" i="15"/>
  <c r="V212" i="15"/>
  <c r="Y305" i="15"/>
  <c r="U108" i="15"/>
  <c r="U232" i="15"/>
  <c r="Y330" i="15"/>
  <c r="V344" i="15"/>
  <c r="U333" i="15"/>
  <c r="X192" i="15"/>
  <c r="W192" i="15"/>
  <c r="V192" i="15"/>
  <c r="Y120" i="15"/>
  <c r="W120" i="15"/>
  <c r="X120" i="15"/>
  <c r="U120" i="15"/>
  <c r="V120" i="15"/>
  <c r="V363" i="15"/>
  <c r="U363" i="15"/>
  <c r="W363" i="15"/>
  <c r="V270" i="15"/>
  <c r="W270" i="15"/>
  <c r="Y340" i="15"/>
  <c r="V340" i="15"/>
  <c r="U340" i="15"/>
  <c r="X340" i="15"/>
  <c r="W340" i="15"/>
  <c r="Y184" i="15"/>
  <c r="W184" i="15"/>
  <c r="U184" i="15"/>
  <c r="W314" i="15"/>
  <c r="U314" i="15"/>
  <c r="V314" i="15"/>
  <c r="Y264" i="15"/>
  <c r="V264" i="15"/>
  <c r="U264" i="15"/>
  <c r="X264" i="15"/>
  <c r="W264" i="15"/>
  <c r="V123" i="15"/>
  <c r="W123" i="15"/>
  <c r="U123" i="15"/>
  <c r="Y108" i="15"/>
  <c r="Y232" i="15"/>
  <c r="V224" i="15"/>
  <c r="U224" i="15"/>
  <c r="W224" i="15"/>
  <c r="Y161" i="15"/>
  <c r="W161" i="15"/>
  <c r="V161" i="15"/>
  <c r="U161" i="15"/>
  <c r="X161" i="15"/>
  <c r="Y122" i="15"/>
  <c r="X122" i="15"/>
  <c r="U122" i="15"/>
  <c r="V122" i="15"/>
  <c r="W122" i="15"/>
  <c r="Y302" i="15"/>
  <c r="U302" i="15"/>
  <c r="V302" i="15"/>
  <c r="X302" i="15"/>
  <c r="W302" i="15"/>
  <c r="Y371" i="15"/>
  <c r="X371" i="15"/>
  <c r="W371" i="15"/>
  <c r="U371" i="15"/>
  <c r="V371" i="15"/>
  <c r="Y216" i="15"/>
  <c r="X216" i="15"/>
  <c r="V347" i="15"/>
  <c r="U347" i="15"/>
  <c r="W347" i="15"/>
  <c r="U186" i="15"/>
  <c r="Y256" i="15"/>
  <c r="V256" i="15"/>
  <c r="U256" i="15"/>
  <c r="W256" i="15"/>
  <c r="X256" i="15"/>
  <c r="Y200" i="15"/>
  <c r="V200" i="15"/>
  <c r="W200" i="15"/>
  <c r="X200" i="15"/>
  <c r="U200" i="15"/>
  <c r="U166" i="15"/>
  <c r="W166" i="15"/>
  <c r="V166" i="15"/>
  <c r="X333" i="15"/>
  <c r="V333" i="15"/>
  <c r="W333" i="15"/>
  <c r="Y129" i="15"/>
  <c r="V129" i="15"/>
  <c r="W129" i="15"/>
  <c r="X129" i="15"/>
  <c r="U129" i="15"/>
  <c r="Y248" i="15"/>
  <c r="U248" i="15"/>
  <c r="V248" i="15"/>
  <c r="Y97" i="15"/>
  <c r="W97" i="15"/>
  <c r="U97" i="15"/>
  <c r="V97" i="15"/>
  <c r="X97" i="15"/>
  <c r="U379" i="15"/>
  <c r="W379" i="15"/>
  <c r="Y364" i="15"/>
  <c r="W364" i="15"/>
  <c r="V364" i="15"/>
  <c r="U364" i="15"/>
  <c r="X364" i="15"/>
  <c r="Y175" i="15"/>
  <c r="V175" i="15"/>
  <c r="X175" i="15"/>
  <c r="W175" i="15"/>
  <c r="U175" i="15"/>
  <c r="Y280" i="15"/>
  <c r="X280" i="15"/>
  <c r="W280" i="15"/>
  <c r="V280" i="15"/>
  <c r="Y145" i="15"/>
  <c r="V145" i="15"/>
  <c r="X145" i="15"/>
  <c r="U145" i="15"/>
  <c r="W145" i="15"/>
  <c r="V188" i="15"/>
  <c r="U188" i="15"/>
  <c r="W188" i="15"/>
  <c r="Y320" i="15"/>
  <c r="V320" i="15"/>
  <c r="U320" i="15"/>
  <c r="W320" i="15"/>
  <c r="X320" i="15"/>
  <c r="Y190" i="15"/>
  <c r="W190" i="15"/>
  <c r="V190" i="15"/>
  <c r="X190" i="15"/>
  <c r="U190" i="15"/>
  <c r="Y321" i="15"/>
  <c r="U321" i="15"/>
  <c r="V321" i="15"/>
  <c r="W321" i="15"/>
  <c r="X321" i="15"/>
  <c r="Y180" i="15"/>
  <c r="X180" i="15"/>
  <c r="V180" i="15"/>
  <c r="W180" i="15"/>
  <c r="U180" i="15"/>
  <c r="Y309" i="15"/>
  <c r="W309" i="15"/>
  <c r="X309" i="15"/>
  <c r="U309" i="15"/>
  <c r="V309" i="15"/>
  <c r="Y158" i="15"/>
  <c r="X158" i="15"/>
  <c r="W158" i="15"/>
  <c r="U158" i="15"/>
  <c r="V158" i="15"/>
  <c r="Y294" i="15"/>
  <c r="U294" i="15"/>
  <c r="V294" i="15"/>
  <c r="X294" i="15"/>
  <c r="W294" i="15"/>
  <c r="Y207" i="15"/>
  <c r="X207" i="15"/>
  <c r="W207" i="15"/>
  <c r="V207" i="15"/>
  <c r="U207" i="15"/>
  <c r="Y336" i="15"/>
  <c r="W336" i="15"/>
  <c r="X336" i="15"/>
  <c r="U336" i="15"/>
  <c r="V336" i="15"/>
  <c r="Y209" i="15"/>
  <c r="V209" i="15"/>
  <c r="U209" i="15"/>
  <c r="X209" i="15"/>
  <c r="W209" i="15"/>
  <c r="Y337" i="15"/>
  <c r="U337" i="15"/>
  <c r="W337" i="15"/>
  <c r="X337" i="15"/>
  <c r="V337" i="15"/>
  <c r="Y193" i="15"/>
  <c r="W193" i="15"/>
  <c r="V193" i="15"/>
  <c r="U193" i="15"/>
  <c r="X193" i="15"/>
  <c r="Y325" i="15"/>
  <c r="X325" i="15"/>
  <c r="U325" i="15"/>
  <c r="V325" i="15"/>
  <c r="W325" i="15"/>
  <c r="Y181" i="15"/>
  <c r="U181" i="15"/>
  <c r="X181" i="15"/>
  <c r="W181" i="15"/>
  <c r="V181" i="15"/>
  <c r="Y311" i="15"/>
  <c r="U311" i="15"/>
  <c r="X311" i="15"/>
  <c r="V311" i="15"/>
  <c r="W311" i="15"/>
  <c r="Y220" i="15"/>
  <c r="U220" i="15"/>
  <c r="X220" i="15"/>
  <c r="V220" i="15"/>
  <c r="W220" i="15"/>
  <c r="Y351" i="15"/>
  <c r="W351" i="15"/>
  <c r="U351" i="15"/>
  <c r="X351" i="15"/>
  <c r="V351" i="15"/>
  <c r="Y222" i="15"/>
  <c r="X222" i="15"/>
  <c r="V222" i="15"/>
  <c r="W222" i="15"/>
  <c r="U222" i="15"/>
  <c r="Y352" i="15"/>
  <c r="V352" i="15"/>
  <c r="W352" i="15"/>
  <c r="U352" i="15"/>
  <c r="X352" i="15"/>
  <c r="Y213" i="15"/>
  <c r="W213" i="15"/>
  <c r="U213" i="15"/>
  <c r="X213" i="15"/>
  <c r="V213" i="15"/>
  <c r="Y341" i="15"/>
  <c r="V341" i="15"/>
  <c r="W341" i="15"/>
  <c r="U341" i="15"/>
  <c r="X341" i="15"/>
  <c r="Y198" i="15"/>
  <c r="U198" i="15"/>
  <c r="V198" i="15"/>
  <c r="X198" i="15"/>
  <c r="W198" i="15"/>
  <c r="Y327" i="15"/>
  <c r="W327" i="15"/>
  <c r="X327" i="15"/>
  <c r="U327" i="15"/>
  <c r="V327" i="15"/>
  <c r="Y188" i="15"/>
  <c r="Y239" i="15"/>
  <c r="V239" i="15"/>
  <c r="U239" i="15"/>
  <c r="X239" i="15"/>
  <c r="W239" i="15"/>
  <c r="Y367" i="15"/>
  <c r="U367" i="15"/>
  <c r="X367" i="15"/>
  <c r="V367" i="15"/>
  <c r="W367" i="15"/>
  <c r="Y241" i="15"/>
  <c r="U241" i="15"/>
  <c r="V241" i="15"/>
  <c r="W241" i="15"/>
  <c r="X241" i="15"/>
  <c r="Y368" i="15"/>
  <c r="V368" i="15"/>
  <c r="W368" i="15"/>
  <c r="U368" i="15"/>
  <c r="X368" i="15"/>
  <c r="Y225" i="15"/>
  <c r="X225" i="15"/>
  <c r="W225" i="15"/>
  <c r="V225" i="15"/>
  <c r="U225" i="15"/>
  <c r="Y356" i="15"/>
  <c r="V356" i="15"/>
  <c r="X356" i="15"/>
  <c r="U356" i="15"/>
  <c r="W356" i="15"/>
  <c r="Y215" i="15"/>
  <c r="W215" i="15"/>
  <c r="V215" i="15"/>
  <c r="X215" i="15"/>
  <c r="U215" i="15"/>
  <c r="Y343" i="15"/>
  <c r="X343" i="15"/>
  <c r="V343" i="15"/>
  <c r="W343" i="15"/>
  <c r="U343" i="15"/>
  <c r="Y104" i="15"/>
  <c r="X104" i="15"/>
  <c r="W104" i="15"/>
  <c r="V104" i="15"/>
  <c r="U104" i="15"/>
  <c r="Y252" i="15"/>
  <c r="W252" i="15"/>
  <c r="U252" i="15"/>
  <c r="X252" i="15"/>
  <c r="V252" i="15"/>
  <c r="Y106" i="15"/>
  <c r="V106" i="15"/>
  <c r="W106" i="15"/>
  <c r="U106" i="15"/>
  <c r="X106" i="15"/>
  <c r="Y254" i="15"/>
  <c r="V254" i="15"/>
  <c r="U254" i="15"/>
  <c r="W254" i="15"/>
  <c r="X254" i="15"/>
  <c r="V88" i="15"/>
  <c r="U88" i="15"/>
  <c r="W88" i="15"/>
  <c r="Y245" i="15"/>
  <c r="X245" i="15"/>
  <c r="U245" i="15"/>
  <c r="V245" i="15"/>
  <c r="W245" i="15"/>
  <c r="W372" i="15"/>
  <c r="X372" i="15"/>
  <c r="V372" i="15"/>
  <c r="Y230" i="15"/>
  <c r="X230" i="15"/>
  <c r="V230" i="15"/>
  <c r="W230" i="15"/>
  <c r="U230" i="15"/>
  <c r="Y359" i="15"/>
  <c r="V359" i="15"/>
  <c r="W359" i="15"/>
  <c r="X359" i="15"/>
  <c r="U359" i="15"/>
  <c r="Y126" i="15"/>
  <c r="X126" i="15"/>
  <c r="V126" i="15"/>
  <c r="U126" i="15"/>
  <c r="W126" i="15"/>
  <c r="Y271" i="15"/>
  <c r="X271" i="15"/>
  <c r="U271" i="15"/>
  <c r="V271" i="15"/>
  <c r="W271" i="15"/>
  <c r="Y128" i="15"/>
  <c r="X128" i="15"/>
  <c r="U128" i="15"/>
  <c r="V128" i="15"/>
  <c r="W128" i="15"/>
  <c r="Y273" i="15"/>
  <c r="U273" i="15"/>
  <c r="W273" i="15"/>
  <c r="V273" i="15"/>
  <c r="X273" i="15"/>
  <c r="W113" i="15"/>
  <c r="V113" i="15"/>
  <c r="U113" i="15"/>
  <c r="Y257" i="15"/>
  <c r="X257" i="15"/>
  <c r="V257" i="15"/>
  <c r="U257" i="15"/>
  <c r="W257" i="15"/>
  <c r="Y90" i="15"/>
  <c r="X90" i="15"/>
  <c r="W90" i="15"/>
  <c r="V90" i="15"/>
  <c r="U90" i="15"/>
  <c r="Y247" i="15"/>
  <c r="U247" i="15"/>
  <c r="X247" i="15"/>
  <c r="W247" i="15"/>
  <c r="V247" i="15"/>
  <c r="Y375" i="15"/>
  <c r="W375" i="15"/>
  <c r="V375" i="15"/>
  <c r="U375" i="15"/>
  <c r="X375" i="15"/>
  <c r="Y151" i="15"/>
  <c r="U151" i="15"/>
  <c r="V151" i="15"/>
  <c r="W151" i="15"/>
  <c r="X151" i="15"/>
  <c r="Y284" i="15"/>
  <c r="W284" i="15"/>
  <c r="X284" i="15"/>
  <c r="U284" i="15"/>
  <c r="V284" i="15"/>
  <c r="Y152" i="15"/>
  <c r="X152" i="15"/>
  <c r="W152" i="15"/>
  <c r="V152" i="15"/>
  <c r="U152" i="15"/>
  <c r="Y286" i="15"/>
  <c r="V286" i="15"/>
  <c r="U286" i="15"/>
  <c r="X286" i="15"/>
  <c r="W286" i="15"/>
  <c r="Y134" i="15"/>
  <c r="U134" i="15"/>
  <c r="X134" i="15"/>
  <c r="W134" i="15"/>
  <c r="V134" i="15"/>
  <c r="Y277" i="15"/>
  <c r="U277" i="15"/>
  <c r="X277" i="15"/>
  <c r="V277" i="15"/>
  <c r="W277" i="15"/>
  <c r="Y116" i="15"/>
  <c r="X116" i="15"/>
  <c r="W116" i="15"/>
  <c r="V116" i="15"/>
  <c r="U116" i="15"/>
  <c r="Y262" i="15"/>
  <c r="W262" i="15"/>
  <c r="U262" i="15"/>
  <c r="V262" i="15"/>
  <c r="X262" i="15"/>
  <c r="Y170" i="15"/>
  <c r="V170" i="15"/>
  <c r="U170" i="15"/>
  <c r="W170" i="15"/>
  <c r="X170" i="15"/>
  <c r="Y303" i="15"/>
  <c r="X303" i="15"/>
  <c r="V303" i="15"/>
  <c r="W303" i="15"/>
  <c r="U303" i="15"/>
  <c r="Y174" i="15"/>
  <c r="V174" i="15"/>
  <c r="X174" i="15"/>
  <c r="U174" i="15"/>
  <c r="W174" i="15"/>
  <c r="V305" i="15"/>
  <c r="W305" i="15"/>
  <c r="Y156" i="15"/>
  <c r="W156" i="15"/>
  <c r="X156" i="15"/>
  <c r="U156" i="15"/>
  <c r="V156" i="15"/>
  <c r="Y289" i="15"/>
  <c r="X289" i="15"/>
  <c r="W289" i="15"/>
  <c r="V289" i="15"/>
  <c r="U289" i="15"/>
  <c r="Y138" i="15"/>
  <c r="W138" i="15"/>
  <c r="X138" i="15"/>
  <c r="V138" i="15"/>
  <c r="U138" i="15"/>
  <c r="Y279" i="15"/>
  <c r="X279" i="15"/>
  <c r="V279" i="15"/>
  <c r="U279" i="15"/>
  <c r="W279" i="15"/>
  <c r="Y221" i="15"/>
  <c r="X221" i="15"/>
  <c r="V221" i="15"/>
  <c r="U221" i="15"/>
  <c r="W221" i="15"/>
  <c r="V194" i="15"/>
  <c r="Y194" i="15"/>
  <c r="X194" i="15"/>
  <c r="W194" i="15"/>
  <c r="U194" i="15"/>
  <c r="Y146" i="15"/>
  <c r="U146" i="15"/>
  <c r="V146" i="15"/>
  <c r="X146" i="15"/>
  <c r="W146" i="15"/>
  <c r="Y147" i="15"/>
  <c r="X147" i="15"/>
  <c r="U147" i="15"/>
  <c r="V147" i="15"/>
  <c r="W147" i="15"/>
  <c r="X299" i="15"/>
  <c r="Y299" i="15"/>
  <c r="U299" i="15"/>
  <c r="W299" i="15"/>
  <c r="V299" i="15"/>
  <c r="Y172" i="15"/>
  <c r="X172" i="15"/>
  <c r="U172" i="15"/>
  <c r="V172" i="15"/>
  <c r="W172" i="15"/>
  <c r="Y144" i="15"/>
  <c r="W144" i="15"/>
  <c r="X144" i="15"/>
  <c r="V144" i="15"/>
  <c r="U144" i="15"/>
  <c r="Y249" i="15"/>
  <c r="V249" i="15"/>
  <c r="X249" i="15"/>
  <c r="W249" i="15"/>
  <c r="U249" i="15"/>
  <c r="Y301" i="15"/>
  <c r="X301" i="15"/>
  <c r="W301" i="15"/>
  <c r="V301" i="15"/>
  <c r="U301" i="15"/>
  <c r="Y233" i="15"/>
  <c r="X233" i="15"/>
  <c r="W233" i="15"/>
  <c r="V233" i="15"/>
  <c r="U233" i="15"/>
  <c r="U258" i="15"/>
  <c r="X258" i="15"/>
  <c r="W258" i="15"/>
  <c r="Y258" i="15"/>
  <c r="V258" i="15"/>
  <c r="Y297" i="15"/>
  <c r="X297" i="15"/>
  <c r="V297" i="15"/>
  <c r="W297" i="15"/>
  <c r="U297" i="15"/>
  <c r="X381" i="15"/>
  <c r="U381" i="15"/>
  <c r="Y381" i="15"/>
  <c r="V381" i="15"/>
  <c r="W381" i="15"/>
  <c r="Y350" i="15"/>
  <c r="V350" i="15"/>
  <c r="X350" i="15"/>
  <c r="U350" i="15"/>
  <c r="W350" i="15"/>
  <c r="Y329" i="15"/>
  <c r="X329" i="15"/>
  <c r="W329" i="15"/>
  <c r="U329" i="15"/>
  <c r="V329" i="15"/>
  <c r="Y369" i="15"/>
  <c r="U369" i="15"/>
  <c r="V369" i="15"/>
  <c r="X369" i="15"/>
  <c r="W369" i="15"/>
  <c r="Y140" i="15"/>
  <c r="X140" i="15"/>
  <c r="V140" i="15"/>
  <c r="U140" i="15"/>
  <c r="W140" i="15"/>
  <c r="Y240" i="15"/>
  <c r="X240" i="15"/>
  <c r="W240" i="15"/>
  <c r="V240" i="15"/>
  <c r="U240" i="15"/>
  <c r="X227" i="15"/>
  <c r="Y227" i="15"/>
  <c r="V227" i="15"/>
  <c r="U227" i="15"/>
  <c r="W227" i="15"/>
  <c r="Y199" i="15"/>
  <c r="X199" i="15"/>
  <c r="W199" i="15"/>
  <c r="U199" i="15"/>
  <c r="V199" i="15"/>
  <c r="Y118" i="15"/>
  <c r="V118" i="15"/>
  <c r="W118" i="15"/>
  <c r="X118" i="15"/>
  <c r="U118" i="15"/>
  <c r="Y253" i="15"/>
  <c r="W253" i="15"/>
  <c r="X253" i="15"/>
  <c r="V253" i="15"/>
  <c r="U253" i="15"/>
  <c r="V196" i="15"/>
  <c r="Y196" i="15"/>
  <c r="W196" i="15"/>
  <c r="X196" i="15"/>
  <c r="U196" i="15"/>
  <c r="Y326" i="15"/>
  <c r="W326" i="15"/>
  <c r="V326" i="15"/>
  <c r="X326" i="15"/>
  <c r="U326" i="15"/>
  <c r="Y153" i="15"/>
  <c r="U153" i="15"/>
  <c r="W153" i="15"/>
  <c r="V153" i="15"/>
  <c r="X153" i="15"/>
  <c r="Y304" i="15"/>
  <c r="X304" i="15"/>
  <c r="U304" i="15"/>
  <c r="V304" i="15"/>
  <c r="W304" i="15"/>
  <c r="Y124" i="15"/>
  <c r="X124" i="15"/>
  <c r="W124" i="15"/>
  <c r="V124" i="15"/>
  <c r="U124" i="15"/>
  <c r="X178" i="15"/>
  <c r="Y178" i="15"/>
  <c r="V178" i="15"/>
  <c r="W178" i="15"/>
  <c r="U178" i="15"/>
  <c r="Y335" i="15"/>
  <c r="W335" i="15"/>
  <c r="X335" i="15"/>
  <c r="U335" i="15"/>
  <c r="V335" i="15"/>
  <c r="Y150" i="15"/>
  <c r="X150" i="15"/>
  <c r="V150" i="15"/>
  <c r="W150" i="15"/>
  <c r="U150" i="15"/>
  <c r="Y255" i="15"/>
  <c r="U255" i="15"/>
  <c r="X255" i="15"/>
  <c r="W255" i="15"/>
  <c r="V255" i="15"/>
  <c r="Y374" i="15"/>
  <c r="U374" i="15"/>
  <c r="X374" i="15"/>
  <c r="V374" i="15"/>
  <c r="W374" i="15"/>
  <c r="X163" i="15"/>
  <c r="Y163" i="15"/>
  <c r="V163" i="15"/>
  <c r="W163" i="15"/>
  <c r="U163" i="15"/>
  <c r="Y82" i="15"/>
  <c r="U82" i="15"/>
  <c r="V82" i="15"/>
  <c r="W82" i="15"/>
  <c r="X82" i="15"/>
  <c r="Y263" i="15"/>
  <c r="U263" i="15"/>
  <c r="X263" i="15"/>
  <c r="W263" i="15"/>
  <c r="V263" i="15"/>
  <c r="Y136" i="15"/>
  <c r="V136" i="15"/>
  <c r="W136" i="15"/>
  <c r="U136" i="15"/>
  <c r="X136" i="15"/>
  <c r="Y265" i="15"/>
  <c r="V265" i="15"/>
  <c r="W265" i="15"/>
  <c r="U265" i="15"/>
  <c r="X265" i="15"/>
  <c r="V162" i="15"/>
  <c r="Y162" i="15"/>
  <c r="U162" i="15"/>
  <c r="W162" i="15"/>
  <c r="X162" i="15"/>
  <c r="Y313" i="15"/>
  <c r="U313" i="15"/>
  <c r="V313" i="15"/>
  <c r="X313" i="15"/>
  <c r="W313" i="15"/>
  <c r="Y169" i="15"/>
  <c r="X169" i="15"/>
  <c r="W169" i="15"/>
  <c r="V169" i="15"/>
  <c r="U169" i="15"/>
  <c r="Y101" i="15"/>
  <c r="X101" i="15"/>
  <c r="V101" i="15"/>
  <c r="W101" i="15"/>
  <c r="U101" i="15"/>
  <c r="Y269" i="15"/>
  <c r="X269" i="15"/>
  <c r="W269" i="15"/>
  <c r="V269" i="15"/>
  <c r="U269" i="15"/>
  <c r="Y142" i="15"/>
  <c r="X142" i="15"/>
  <c r="W142" i="15"/>
  <c r="U142" i="15"/>
  <c r="V142" i="15"/>
  <c r="Y293" i="15"/>
  <c r="U293" i="15"/>
  <c r="V293" i="15"/>
  <c r="W293" i="15"/>
  <c r="X293" i="15"/>
  <c r="Y167" i="15"/>
  <c r="X167" i="15"/>
  <c r="W167" i="15"/>
  <c r="U167" i="15"/>
  <c r="V167" i="15"/>
  <c r="Y214" i="15"/>
  <c r="X214" i="15"/>
  <c r="V214" i="15"/>
  <c r="U214" i="15"/>
  <c r="W214" i="15"/>
  <c r="Y274" i="15"/>
  <c r="U274" i="15"/>
  <c r="V274" i="15"/>
  <c r="W274" i="15"/>
  <c r="X274" i="15"/>
  <c r="X349" i="15"/>
  <c r="Y349" i="15"/>
  <c r="V349" i="15"/>
  <c r="W349" i="15"/>
  <c r="U349" i="15"/>
  <c r="Y117" i="15"/>
  <c r="W117" i="15"/>
  <c r="X117" i="15"/>
  <c r="V117" i="15"/>
  <c r="U117" i="15"/>
  <c r="Y171" i="15"/>
  <c r="X171" i="15"/>
  <c r="W171" i="15"/>
  <c r="V171" i="15"/>
  <c r="U171" i="15"/>
  <c r="Y223" i="15"/>
  <c r="W223" i="15"/>
  <c r="U223" i="15"/>
  <c r="V223" i="15"/>
  <c r="X223" i="15"/>
  <c r="Y275" i="15"/>
  <c r="X275" i="15"/>
  <c r="W275" i="15"/>
  <c r="V275" i="15"/>
  <c r="U275" i="15"/>
  <c r="Y322" i="15"/>
  <c r="U322" i="15"/>
  <c r="X322" i="15"/>
  <c r="V322" i="15"/>
  <c r="W322" i="15"/>
  <c r="Y85" i="15"/>
  <c r="W85" i="15"/>
  <c r="U85" i="15"/>
  <c r="X85" i="15"/>
  <c r="V85" i="15"/>
  <c r="Y148" i="15"/>
  <c r="X148" i="15"/>
  <c r="W148" i="15"/>
  <c r="U148" i="15"/>
  <c r="V148" i="15"/>
  <c r="Y125" i="15"/>
  <c r="W125" i="15"/>
  <c r="V125" i="15"/>
  <c r="X125" i="15"/>
  <c r="U125" i="15"/>
  <c r="Y201" i="15"/>
  <c r="X201" i="15"/>
  <c r="W201" i="15"/>
  <c r="U201" i="15"/>
  <c r="V201" i="15"/>
  <c r="Y300" i="15"/>
  <c r="U300" i="15"/>
  <c r="W300" i="15"/>
  <c r="X300" i="15"/>
  <c r="V300" i="15"/>
  <c r="Y362" i="15"/>
  <c r="V362" i="15"/>
  <c r="X362" i="15"/>
  <c r="U362" i="15"/>
  <c r="W362" i="15"/>
  <c r="Y121" i="15"/>
  <c r="U121" i="15"/>
  <c r="W121" i="15"/>
  <c r="X121" i="15"/>
  <c r="V121" i="15"/>
  <c r="Y173" i="15"/>
  <c r="V173" i="15"/>
  <c r="X173" i="15"/>
  <c r="U173" i="15"/>
  <c r="W173" i="15"/>
  <c r="U226" i="15"/>
  <c r="Y226" i="15"/>
  <c r="W226" i="15"/>
  <c r="X226" i="15"/>
  <c r="V226" i="15"/>
  <c r="Y272" i="15"/>
  <c r="X272" i="15"/>
  <c r="U272" i="15"/>
  <c r="W272" i="15"/>
  <c r="V272" i="15"/>
  <c r="Y331" i="15"/>
  <c r="U331" i="15"/>
  <c r="X331" i="15"/>
  <c r="V331" i="15"/>
  <c r="W331" i="15"/>
  <c r="Y261" i="15"/>
  <c r="X261" i="15"/>
  <c r="U261" i="15"/>
  <c r="V261" i="15"/>
  <c r="W261" i="15"/>
  <c r="Y159" i="15"/>
  <c r="W159" i="15"/>
  <c r="X159" i="15"/>
  <c r="U159" i="15"/>
  <c r="V159" i="15"/>
  <c r="Y310" i="15"/>
  <c r="W310" i="15"/>
  <c r="V310" i="15"/>
  <c r="X310" i="15"/>
  <c r="U310" i="15"/>
  <c r="Y94" i="15"/>
  <c r="V94" i="15"/>
  <c r="U94" i="15"/>
  <c r="X94" i="15"/>
  <c r="W94" i="15"/>
  <c r="Y346" i="15"/>
  <c r="V346" i="15"/>
  <c r="X346" i="15"/>
  <c r="W346" i="15"/>
  <c r="U346" i="15"/>
  <c r="Y208" i="15"/>
  <c r="X208" i="15"/>
  <c r="W208" i="15"/>
  <c r="U208" i="15"/>
  <c r="V208" i="15"/>
  <c r="Y268" i="15"/>
  <c r="X268" i="15"/>
  <c r="V268" i="15"/>
  <c r="W268" i="15"/>
  <c r="U268" i="15"/>
  <c r="Y164" i="15"/>
  <c r="W164" i="15"/>
  <c r="V164" i="15"/>
  <c r="U164" i="15"/>
  <c r="X164" i="15"/>
  <c r="Y316" i="15"/>
  <c r="X316" i="15"/>
  <c r="V316" i="15"/>
  <c r="U316" i="15"/>
  <c r="W316" i="15"/>
  <c r="Y110" i="15"/>
  <c r="W110" i="15"/>
  <c r="V110" i="15"/>
  <c r="U110" i="15"/>
  <c r="X110" i="15"/>
  <c r="X357" i="15"/>
  <c r="V357" i="15"/>
  <c r="Y357" i="15"/>
  <c r="U357" i="15"/>
  <c r="W357" i="15"/>
  <c r="X267" i="15"/>
  <c r="V267" i="15"/>
  <c r="Y267" i="15"/>
  <c r="U267" i="15"/>
  <c r="W267" i="15"/>
  <c r="Y98" i="15"/>
  <c r="U98" i="15"/>
  <c r="W98" i="15"/>
  <c r="X98" i="15"/>
  <c r="V98" i="15"/>
  <c r="Y114" i="15"/>
  <c r="W114" i="15"/>
  <c r="V114" i="15"/>
  <c r="U114" i="15"/>
  <c r="X114" i="15"/>
  <c r="Y204" i="15"/>
  <c r="U204" i="15"/>
  <c r="V204" i="15"/>
  <c r="X204" i="15"/>
  <c r="W204" i="15"/>
  <c r="Y285" i="15"/>
  <c r="U285" i="15"/>
  <c r="V285" i="15"/>
  <c r="X285" i="15"/>
  <c r="W285" i="15"/>
  <c r="Y354" i="15"/>
  <c r="X354" i="15"/>
  <c r="U354" i="15"/>
  <c r="V354" i="15"/>
  <c r="W354" i="15"/>
  <c r="Y130" i="15"/>
  <c r="W130" i="15"/>
  <c r="V130" i="15"/>
  <c r="X130" i="15"/>
  <c r="U130" i="15"/>
  <c r="Y176" i="15"/>
  <c r="V176" i="15"/>
  <c r="U176" i="15"/>
  <c r="X176" i="15"/>
  <c r="W176" i="15"/>
  <c r="Y228" i="15"/>
  <c r="X228" i="15"/>
  <c r="W228" i="15"/>
  <c r="V228" i="15"/>
  <c r="U228" i="15"/>
  <c r="Y281" i="15"/>
  <c r="X281" i="15"/>
  <c r="U281" i="15"/>
  <c r="V281" i="15"/>
  <c r="W281" i="15"/>
  <c r="Y334" i="15"/>
  <c r="V334" i="15"/>
  <c r="U334" i="15"/>
  <c r="X334" i="15"/>
  <c r="W334" i="15"/>
  <c r="Y93" i="15"/>
  <c r="W93" i="15"/>
  <c r="U93" i="15"/>
  <c r="X93" i="15"/>
  <c r="V93" i="15"/>
  <c r="Y154" i="15"/>
  <c r="U154" i="15"/>
  <c r="V154" i="15"/>
  <c r="X154" i="15"/>
  <c r="W154" i="15"/>
  <c r="X131" i="15"/>
  <c r="Y131" i="15"/>
  <c r="U131" i="15"/>
  <c r="W131" i="15"/>
  <c r="V131" i="15"/>
  <c r="Y229" i="15"/>
  <c r="W229" i="15"/>
  <c r="X229" i="15"/>
  <c r="V229" i="15"/>
  <c r="U229" i="15"/>
  <c r="X306" i="15"/>
  <c r="U306" i="15"/>
  <c r="Y306" i="15"/>
  <c r="V306" i="15"/>
  <c r="W306" i="15"/>
  <c r="X373" i="15"/>
  <c r="Y373" i="15"/>
  <c r="W373" i="15"/>
  <c r="U373" i="15"/>
  <c r="V373" i="15"/>
  <c r="Y127" i="15"/>
  <c r="U127" i="15"/>
  <c r="X127" i="15"/>
  <c r="V127" i="15"/>
  <c r="W127" i="15"/>
  <c r="Y179" i="15"/>
  <c r="X179" i="15"/>
  <c r="V179" i="15"/>
  <c r="W179" i="15"/>
  <c r="U179" i="15"/>
  <c r="Y231" i="15"/>
  <c r="U231" i="15"/>
  <c r="X231" i="15"/>
  <c r="V231" i="15"/>
  <c r="W231" i="15"/>
  <c r="Y278" i="15"/>
  <c r="U278" i="15"/>
  <c r="X278" i="15"/>
  <c r="W278" i="15"/>
  <c r="V278" i="15"/>
  <c r="Y342" i="15"/>
  <c r="V342" i="15"/>
  <c r="W342" i="15"/>
  <c r="X342" i="15"/>
  <c r="U342" i="15"/>
  <c r="Y370" i="15"/>
  <c r="X370" i="15"/>
  <c r="V370" i="15"/>
  <c r="U370" i="15"/>
  <c r="W370" i="15"/>
  <c r="X315" i="15"/>
  <c r="W315" i="15"/>
  <c r="Y315" i="15"/>
  <c r="U315" i="15"/>
  <c r="V315" i="15"/>
  <c r="Y246" i="15"/>
  <c r="U246" i="15"/>
  <c r="W246" i="15"/>
  <c r="X246" i="15"/>
  <c r="V246" i="15"/>
  <c r="Y183" i="15"/>
  <c r="U183" i="15"/>
  <c r="W183" i="15"/>
  <c r="V183" i="15"/>
  <c r="X183" i="15"/>
  <c r="Y89" i="15"/>
  <c r="W89" i="15"/>
  <c r="X89" i="15"/>
  <c r="U89" i="15"/>
  <c r="V89" i="15"/>
  <c r="Y157" i="15"/>
  <c r="W157" i="15"/>
  <c r="X157" i="15"/>
  <c r="U157" i="15"/>
  <c r="V157" i="15"/>
  <c r="Y81" i="15"/>
  <c r="V81" i="15"/>
  <c r="X81" i="15"/>
  <c r="W81" i="15"/>
  <c r="U81" i="15"/>
  <c r="Y205" i="15"/>
  <c r="V205" i="15"/>
  <c r="U205" i="15"/>
  <c r="X205" i="15"/>
  <c r="W205" i="15"/>
  <c r="X361" i="15"/>
  <c r="Y361" i="15"/>
  <c r="V361" i="15"/>
  <c r="U361" i="15"/>
  <c r="W361" i="15"/>
  <c r="Y86" i="15"/>
  <c r="U86" i="15"/>
  <c r="W86" i="15"/>
  <c r="V86" i="15"/>
  <c r="X86" i="15"/>
  <c r="X259" i="15"/>
  <c r="Y259" i="15"/>
  <c r="W259" i="15"/>
  <c r="V259" i="15"/>
  <c r="U259" i="15"/>
  <c r="Y96" i="15"/>
  <c r="W96" i="15"/>
  <c r="X96" i="15"/>
  <c r="V96" i="15"/>
  <c r="U96" i="15"/>
  <c r="X203" i="15"/>
  <c r="Y203" i="15"/>
  <c r="W203" i="15"/>
  <c r="V203" i="15"/>
  <c r="U203" i="15"/>
  <c r="Y307" i="15"/>
  <c r="X307" i="15"/>
  <c r="U307" i="15"/>
  <c r="V307" i="15"/>
  <c r="W307" i="15"/>
  <c r="Y332" i="15"/>
  <c r="U332" i="15"/>
  <c r="W332" i="15"/>
  <c r="V332" i="15"/>
  <c r="X332" i="15"/>
  <c r="Y211" i="15"/>
  <c r="X211" i="15"/>
  <c r="V211" i="15"/>
  <c r="U211" i="15"/>
  <c r="W211" i="15"/>
  <c r="Y366" i="15"/>
  <c r="X366" i="15"/>
  <c r="U366" i="15"/>
  <c r="V366" i="15"/>
  <c r="W366" i="15"/>
  <c r="Y189" i="15"/>
  <c r="X189" i="15"/>
  <c r="U189" i="15"/>
  <c r="V189" i="15"/>
  <c r="W189" i="15"/>
  <c r="Y105" i="15"/>
  <c r="X105" i="15"/>
  <c r="W105" i="15"/>
  <c r="V105" i="15"/>
  <c r="U105" i="15"/>
  <c r="Y260" i="15"/>
  <c r="X260" i="15"/>
  <c r="U260" i="15"/>
  <c r="V260" i="15"/>
  <c r="W260" i="15"/>
  <c r="Y338" i="15"/>
  <c r="X338" i="15"/>
  <c r="W338" i="15"/>
  <c r="V338" i="15"/>
  <c r="U338" i="15"/>
  <c r="Y217" i="15"/>
  <c r="X217" i="15"/>
  <c r="U217" i="15"/>
  <c r="V217" i="15"/>
  <c r="W217" i="15"/>
  <c r="Y377" i="15"/>
  <c r="V377" i="15"/>
  <c r="W377" i="15"/>
  <c r="X377" i="15"/>
  <c r="U377" i="15"/>
  <c r="X195" i="15"/>
  <c r="Y195" i="15"/>
  <c r="U195" i="15"/>
  <c r="V195" i="15"/>
  <c r="W195" i="15"/>
  <c r="Y112" i="15"/>
  <c r="X112" i="15"/>
  <c r="W112" i="15"/>
  <c r="U112" i="15"/>
  <c r="V112" i="15"/>
  <c r="Y319" i="15"/>
  <c r="W319" i="15"/>
  <c r="X319" i="15"/>
  <c r="V319" i="15"/>
  <c r="U319" i="15"/>
  <c r="Y197" i="15"/>
  <c r="X197" i="15"/>
  <c r="V197" i="15"/>
  <c r="U197" i="15"/>
  <c r="W197" i="15"/>
  <c r="Y133" i="15"/>
  <c r="X133" i="15"/>
  <c r="V133" i="15"/>
  <c r="U133" i="15"/>
  <c r="W133" i="15"/>
  <c r="Y210" i="15"/>
  <c r="U210" i="15"/>
  <c r="X210" i="15"/>
  <c r="W210" i="15"/>
  <c r="V210" i="15"/>
  <c r="X291" i="15"/>
  <c r="U291" i="15"/>
  <c r="Y291" i="15"/>
  <c r="W291" i="15"/>
  <c r="V291" i="15"/>
  <c r="Y365" i="15"/>
  <c r="X365" i="15"/>
  <c r="U365" i="15"/>
  <c r="W365" i="15"/>
  <c r="V365" i="15"/>
  <c r="Y135" i="15"/>
  <c r="W135" i="15"/>
  <c r="U135" i="15"/>
  <c r="X135" i="15"/>
  <c r="V135" i="15"/>
  <c r="Y182" i="15"/>
  <c r="U182" i="15"/>
  <c r="V182" i="15"/>
  <c r="X182" i="15"/>
  <c r="W182" i="15"/>
  <c r="X235" i="15"/>
  <c r="Y235" i="15"/>
  <c r="U235" i="15"/>
  <c r="V235" i="15"/>
  <c r="W235" i="15"/>
  <c r="Y287" i="15"/>
  <c r="X287" i="15"/>
  <c r="W287" i="15"/>
  <c r="V287" i="15"/>
  <c r="U287" i="15"/>
  <c r="Y339" i="15"/>
  <c r="W339" i="15"/>
  <c r="V339" i="15"/>
  <c r="X339" i="15"/>
  <c r="U339" i="15"/>
  <c r="Y102" i="15"/>
  <c r="X102" i="15"/>
  <c r="V102" i="15"/>
  <c r="U102" i="15"/>
  <c r="W102" i="15"/>
  <c r="Y160" i="15"/>
  <c r="X160" i="15"/>
  <c r="V160" i="15"/>
  <c r="W160" i="15"/>
  <c r="U160" i="15"/>
  <c r="Y137" i="15"/>
  <c r="U137" i="15"/>
  <c r="X137" i="15"/>
  <c r="W137" i="15"/>
  <c r="V137" i="15"/>
  <c r="Y236" i="15"/>
  <c r="U236" i="15"/>
  <c r="X236" i="15"/>
  <c r="W236" i="15"/>
  <c r="V236" i="15"/>
  <c r="Y318" i="15"/>
  <c r="X318" i="15"/>
  <c r="U318" i="15"/>
  <c r="W318" i="15"/>
  <c r="V318" i="15"/>
  <c r="Y378" i="15"/>
  <c r="W378" i="15"/>
  <c r="U378" i="15"/>
  <c r="V378" i="15"/>
  <c r="X378" i="15"/>
  <c r="Y132" i="15"/>
  <c r="V132" i="15"/>
  <c r="U132" i="15"/>
  <c r="W132" i="15"/>
  <c r="X132" i="15"/>
  <c r="Y185" i="15"/>
  <c r="U185" i="15"/>
  <c r="W185" i="15"/>
  <c r="X185" i="15"/>
  <c r="V185" i="15"/>
  <c r="Y237" i="15"/>
  <c r="W237" i="15"/>
  <c r="V237" i="15"/>
  <c r="U237" i="15"/>
  <c r="X237" i="15"/>
  <c r="Y290" i="15"/>
  <c r="X290" i="15"/>
  <c r="W290" i="15"/>
  <c r="V290" i="15"/>
  <c r="U290" i="15"/>
  <c r="Y353" i="15"/>
  <c r="X353" i="15"/>
  <c r="U353" i="15"/>
  <c r="W353" i="15"/>
  <c r="V353" i="15"/>
  <c r="Y141" i="15"/>
  <c r="X141" i="15"/>
  <c r="W141" i="15"/>
  <c r="U141" i="15"/>
  <c r="V141" i="15"/>
  <c r="U292" i="15"/>
  <c r="X292" i="15"/>
  <c r="V292" i="15"/>
  <c r="Y292" i="15"/>
  <c r="W292" i="15"/>
  <c r="Y345" i="15"/>
  <c r="X345" i="15"/>
  <c r="U345" i="15"/>
  <c r="W345" i="15"/>
  <c r="V345" i="15"/>
  <c r="Y109" i="15"/>
  <c r="U109" i="15"/>
  <c r="W109" i="15"/>
  <c r="V109" i="15"/>
  <c r="X109" i="15"/>
  <c r="Y177" i="15"/>
  <c r="V177" i="15"/>
  <c r="X177" i="15"/>
  <c r="W177" i="15"/>
  <c r="U177" i="15"/>
  <c r="Y165" i="15"/>
  <c r="V165" i="15"/>
  <c r="U165" i="15"/>
  <c r="X165" i="15"/>
  <c r="W165" i="15"/>
  <c r="X242" i="15"/>
  <c r="Y242" i="15"/>
  <c r="U242" i="15"/>
  <c r="W242" i="15"/>
  <c r="V242" i="15"/>
  <c r="Y323" i="15"/>
  <c r="X323" i="15"/>
  <c r="V323" i="15"/>
  <c r="U323" i="15"/>
  <c r="W323" i="15"/>
  <c r="Y78" i="15"/>
  <c r="U78" i="15"/>
  <c r="X78" i="15"/>
  <c r="W78" i="15"/>
  <c r="V78" i="15"/>
  <c r="X139" i="15"/>
  <c r="V139" i="15"/>
  <c r="Y139" i="15"/>
  <c r="U139" i="15"/>
  <c r="W139" i="15"/>
  <c r="Y191" i="15"/>
  <c r="X191" i="15"/>
  <c r="U191" i="15"/>
  <c r="W191" i="15"/>
  <c r="V191" i="15"/>
  <c r="Y243" i="15"/>
  <c r="X243" i="15"/>
  <c r="V243" i="15"/>
  <c r="U243" i="15"/>
  <c r="W243" i="15"/>
  <c r="Y295" i="15"/>
  <c r="U295" i="15"/>
  <c r="X295" i="15"/>
  <c r="V295" i="15"/>
  <c r="W295" i="15"/>
  <c r="Y358" i="15"/>
  <c r="V358" i="15"/>
  <c r="W358" i="15"/>
  <c r="U358" i="15"/>
  <c r="X358" i="15"/>
  <c r="X115" i="15"/>
  <c r="W115" i="15"/>
  <c r="V115" i="15"/>
  <c r="U115" i="15"/>
  <c r="Y115" i="15"/>
  <c r="U119" i="15"/>
  <c r="Y119" i="15"/>
  <c r="V119" i="15"/>
  <c r="X119" i="15"/>
  <c r="W119" i="15"/>
  <c r="W103" i="15"/>
  <c r="U103" i="15"/>
  <c r="Y103" i="15"/>
  <c r="X103" i="15"/>
  <c r="V103" i="15"/>
  <c r="Y111" i="15"/>
  <c r="W111" i="15"/>
  <c r="U111" i="15"/>
  <c r="X111" i="15"/>
  <c r="V111" i="15"/>
  <c r="X80" i="15"/>
  <c r="V80" i="15"/>
  <c r="U80" i="15"/>
  <c r="W80" i="15"/>
  <c r="Y80" i="15"/>
  <c r="U107" i="15"/>
  <c r="Y107" i="15"/>
  <c r="X107" i="15"/>
  <c r="W107" i="15"/>
  <c r="V107" i="15"/>
  <c r="Y83" i="15"/>
  <c r="V83" i="15"/>
  <c r="X83" i="15"/>
  <c r="U83" i="15"/>
  <c r="W83" i="15"/>
  <c r="Y91" i="15"/>
  <c r="X91" i="15"/>
  <c r="W91" i="15"/>
  <c r="U91" i="15"/>
  <c r="V91" i="15"/>
  <c r="Y84" i="15"/>
  <c r="V84" i="15"/>
  <c r="X84" i="15"/>
  <c r="W84" i="15"/>
  <c r="U84" i="15"/>
  <c r="W87" i="15"/>
  <c r="Y87" i="15"/>
  <c r="U87" i="15"/>
  <c r="X87" i="15"/>
  <c r="V87" i="15"/>
  <c r="U95" i="15"/>
  <c r="Y95" i="15"/>
  <c r="W95" i="15"/>
  <c r="X95" i="15"/>
  <c r="V95" i="15"/>
  <c r="V99" i="15"/>
  <c r="X99" i="15"/>
  <c r="W99" i="15"/>
  <c r="U99" i="15"/>
  <c r="Y99" i="15"/>
  <c r="Y77" i="15"/>
  <c r="V77" i="15"/>
  <c r="W77" i="15"/>
  <c r="X77" i="15"/>
  <c r="U77" i="15"/>
  <c r="C7" i="14" l="1"/>
  <c r="B7" i="14"/>
  <c r="D7" i="14"/>
  <c r="H7" i="14" s="1"/>
  <c r="E7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tc={232A9EFB-B98A-4EAA-BC7B-D8801091A54E}</author>
    <author>tc={3C9A7101-434B-4283-B52D-D877BCA5ACA8}</author>
    <author>tc={12AF2331-0BCD-4BFF-BA9F-C875690EDAE8}</author>
  </authors>
  <commentList>
    <comment ref="I2" authorId="0" shapeId="0" xr:uid="{00000000-0006-0000-07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Change it back to "1" after adding the CDT audiences from MW 1</t>
      </text>
    </comment>
    <comment ref="K2" authorId="1" shapeId="0" xr:uid="{00000000-0006-0000-0700-00000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replace with formula after adding audiences from MW 1</t>
      </text>
    </comment>
    <comment ref="K3" authorId="2" shapeId="0" xr:uid="{00000000-0006-0000-0700-00000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replace with formula after adding audiences from MW 1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<sst xmlns="http://schemas.openxmlformats.org/spreadsheetml/2006/main" count="26670" uniqueCount="691">
  <si>
    <t>Type</t>
  </si>
  <si>
    <t>Competition</t>
  </si>
  <si>
    <t>Home Team</t>
  </si>
  <si>
    <t>Away Team</t>
  </si>
  <si>
    <t>Type of programme</t>
  </si>
  <si>
    <t>Time slot</t>
  </si>
  <si>
    <t>TV Package</t>
  </si>
  <si>
    <t>Date</t>
  </si>
  <si>
    <t>Season</t>
  </si>
  <si>
    <t>Day</t>
  </si>
  <si>
    <t>Programme Title</t>
  </si>
  <si>
    <t>Channel</t>
  </si>
  <si>
    <t>Broadcaster</t>
  </si>
  <si>
    <t>Start Time</t>
  </si>
  <si>
    <t>End Time</t>
  </si>
  <si>
    <t>Duration</t>
  </si>
  <si>
    <t>000's</t>
  </si>
  <si>
    <t>TVR</t>
  </si>
  <si>
    <t>Share</t>
  </si>
  <si>
    <t>Peak</t>
  </si>
  <si>
    <t>Time</t>
  </si>
  <si>
    <t>Audience</t>
  </si>
  <si>
    <t>OTT Total Audience</t>
  </si>
  <si>
    <t>PC/Laptop</t>
  </si>
  <si>
    <t>Tablet</t>
  </si>
  <si>
    <t>Smart Phone</t>
  </si>
  <si>
    <t>All Individuals 4+ (1 Minute)</t>
  </si>
  <si>
    <t>Men 16-34 (1 Minute)</t>
  </si>
  <si>
    <t>Adults 16+ (1 Minute)</t>
  </si>
  <si>
    <t>x</t>
  </si>
  <si>
    <t>Match Type</t>
  </si>
  <si>
    <t>OVN</t>
  </si>
  <si>
    <t>Premier League</t>
  </si>
  <si>
    <t>Highlights</t>
  </si>
  <si>
    <t>Match of the Day</t>
  </si>
  <si>
    <t>BBC 1</t>
  </si>
  <si>
    <t>BBC</t>
  </si>
  <si>
    <t>Sat</t>
  </si>
  <si>
    <t>Sun</t>
  </si>
  <si>
    <t>Match of the Day 2</t>
  </si>
  <si>
    <t>Arsenal</t>
  </si>
  <si>
    <t>Live</t>
  </si>
  <si>
    <t>Manchester United</t>
  </si>
  <si>
    <t>Leeds United</t>
  </si>
  <si>
    <t>Norwich City</t>
  </si>
  <si>
    <t>Liverpool</t>
  </si>
  <si>
    <t>Newcastle United</t>
  </si>
  <si>
    <t>West Ham United</t>
  </si>
  <si>
    <t>Tottenham Hotspur</t>
  </si>
  <si>
    <t>Manchester City</t>
  </si>
  <si>
    <t>20:00:00</t>
  </si>
  <si>
    <t>12:30:00</t>
  </si>
  <si>
    <t>16:30:00</t>
  </si>
  <si>
    <t>Whistle-to-Whistle</t>
  </si>
  <si>
    <t>Sky Sports Main Event</t>
  </si>
  <si>
    <t>Sky Sports</t>
  </si>
  <si>
    <t>01:53:00</t>
  </si>
  <si>
    <t>Sky Sports Premier League</t>
  </si>
  <si>
    <t>BT Sport 1</t>
  </si>
  <si>
    <t>BT Sport</t>
  </si>
  <si>
    <t>14:21:00</t>
  </si>
  <si>
    <t>01:51:00</t>
  </si>
  <si>
    <t>Burnley</t>
  </si>
  <si>
    <t>01:52:00</t>
  </si>
  <si>
    <t>Watford</t>
  </si>
  <si>
    <t>19:22:00</t>
  </si>
  <si>
    <t>Southampton</t>
  </si>
  <si>
    <t>Chelsea</t>
  </si>
  <si>
    <t>01:50:00</t>
  </si>
  <si>
    <t>Leicester City</t>
  </si>
  <si>
    <t>CDT</t>
  </si>
  <si>
    <t>Fri</t>
  </si>
  <si>
    <t>Wolverhampton Wanderers</t>
  </si>
  <si>
    <t>01:54:00</t>
  </si>
  <si>
    <t>Mon</t>
  </si>
  <si>
    <t>Hungary</t>
  </si>
  <si>
    <t>England</t>
  </si>
  <si>
    <t>19:45:00</t>
  </si>
  <si>
    <t>Andorra</t>
  </si>
  <si>
    <t>ITV 1</t>
  </si>
  <si>
    <t>ITV</t>
  </si>
  <si>
    <t>Crystal Palace</t>
  </si>
  <si>
    <t>Aston Villa</t>
  </si>
  <si>
    <t>Sky Showcase</t>
  </si>
  <si>
    <t>16:31:00</t>
  </si>
  <si>
    <t>01:56:00</t>
  </si>
  <si>
    <t>Everton</t>
  </si>
  <si>
    <t>21:50:00</t>
  </si>
  <si>
    <t>Birmingham City</t>
  </si>
  <si>
    <t>Derby County</t>
  </si>
  <si>
    <t>West Bromwich Albion</t>
  </si>
  <si>
    <t>Sheffield United</t>
  </si>
  <si>
    <t>Charlton Athletic</t>
  </si>
  <si>
    <t>Sheffield Wednesday</t>
  </si>
  <si>
    <t>Fulham</t>
  </si>
  <si>
    <t>Middlesbrough</t>
  </si>
  <si>
    <t>Coventry City</t>
  </si>
  <si>
    <t>Salford City</t>
  </si>
  <si>
    <t>UEFA Super Cup</t>
  </si>
  <si>
    <t>Villarreal</t>
  </si>
  <si>
    <t>Leyton Orient</t>
  </si>
  <si>
    <t>Queens Park Rangers</t>
  </si>
  <si>
    <t>Peterborough United</t>
  </si>
  <si>
    <t>Carabao Cup</t>
  </si>
  <si>
    <t>Barrow AFC</t>
  </si>
  <si>
    <t>Burton Albion</t>
  </si>
  <si>
    <t>Cheltenham Town</t>
  </si>
  <si>
    <t>National League</t>
  </si>
  <si>
    <t>Southend United</t>
  </si>
  <si>
    <t>Stockport County</t>
  </si>
  <si>
    <t>Wrexham</t>
  </si>
  <si>
    <t>Notts County</t>
  </si>
  <si>
    <t>Bristol City</t>
  </si>
  <si>
    <t>Swansea City</t>
  </si>
  <si>
    <t>Huddersfield Town</t>
  </si>
  <si>
    <t>Preston North End</t>
  </si>
  <si>
    <t>Millwall</t>
  </si>
  <si>
    <t>Barnsley</t>
  </si>
  <si>
    <t>Bolton Wanderers</t>
  </si>
  <si>
    <t>Cardiff City</t>
  </si>
  <si>
    <t>Sky Sports Football</t>
  </si>
  <si>
    <t>01:57:00</t>
  </si>
  <si>
    <t>Tue</t>
  </si>
  <si>
    <t>Wed</t>
  </si>
  <si>
    <t>21:58:00</t>
  </si>
  <si>
    <t>01:55:00</t>
  </si>
  <si>
    <t>Sky Sports Arena</t>
  </si>
  <si>
    <t>Thu</t>
  </si>
  <si>
    <t>AFC Bournemouth</t>
  </si>
  <si>
    <t>Blackburn Rovers</t>
  </si>
  <si>
    <t>Hull City</t>
  </si>
  <si>
    <t>UEFA Champions League</t>
  </si>
  <si>
    <t>Young Boys</t>
  </si>
  <si>
    <t>Zenit St Petersburg</t>
  </si>
  <si>
    <t>AC Milan</t>
  </si>
  <si>
    <t>RB Leipzig</t>
  </si>
  <si>
    <t>Poland</t>
  </si>
  <si>
    <t>BT Sport 2</t>
  </si>
  <si>
    <t>21:51:00</t>
  </si>
  <si>
    <t>BT Sport 3</t>
  </si>
  <si>
    <t>Brentford</t>
  </si>
  <si>
    <t>Matchweek</t>
  </si>
  <si>
    <t>Competitions</t>
  </si>
  <si>
    <t>FA Community Shield</t>
  </si>
  <si>
    <t>UEFA Nations League</t>
  </si>
  <si>
    <t>Sky Bet Championship</t>
  </si>
  <si>
    <t>Sky Bet League One</t>
  </si>
  <si>
    <t>Sky Bet League Two</t>
  </si>
  <si>
    <t>UEFA Europa League</t>
  </si>
  <si>
    <t>Emirates FA Cup</t>
  </si>
  <si>
    <t>EFL Trophy</t>
  </si>
  <si>
    <t>UEFA WC Qualifiers</t>
  </si>
  <si>
    <t>FA Women's Super League</t>
  </si>
  <si>
    <t>UEFA Women's Champions League</t>
  </si>
  <si>
    <t>International Friendlies</t>
  </si>
  <si>
    <t>Euro 2020</t>
  </si>
  <si>
    <t>Clubs</t>
  </si>
  <si>
    <t>Walsall</t>
  </si>
  <si>
    <t>Iceland</t>
  </si>
  <si>
    <t>Wycombe Wanderers</t>
  </si>
  <si>
    <t>Denmark</t>
  </si>
  <si>
    <t>Brighton &amp; Hove Albion</t>
  </si>
  <si>
    <t>Harrogate Town</t>
  </si>
  <si>
    <t>Portsmouth</t>
  </si>
  <si>
    <t>Nottingham Forest</t>
  </si>
  <si>
    <t>Luton Town</t>
  </si>
  <si>
    <t>Fleetwood Town</t>
  </si>
  <si>
    <t>Lincoln City</t>
  </si>
  <si>
    <t>Newport County</t>
  </si>
  <si>
    <t>Wales</t>
  </si>
  <si>
    <t>Belgium</t>
  </si>
  <si>
    <t>Bradford City</t>
  </si>
  <si>
    <t>Dynamo Kyiv</t>
  </si>
  <si>
    <t>Juventus</t>
  </si>
  <si>
    <t>Paris Saint-Germain</t>
  </si>
  <si>
    <t>Club Brugge</t>
  </si>
  <si>
    <t>Sevilla</t>
  </si>
  <si>
    <t>Barcelona</t>
  </si>
  <si>
    <t>Ferencvaros</t>
  </si>
  <si>
    <t>Real Madrid</t>
  </si>
  <si>
    <t>Shakhtar Donetsk</t>
  </si>
  <si>
    <t>Ajax</t>
  </si>
  <si>
    <t>Salzburg</t>
  </si>
  <si>
    <t>Bayern Munich</t>
  </si>
  <si>
    <t>Atletico Madrid</t>
  </si>
  <si>
    <t>Porto</t>
  </si>
  <si>
    <t>Dundalk</t>
  </si>
  <si>
    <t>Molde</t>
  </si>
  <si>
    <t>Rapid Wien</t>
  </si>
  <si>
    <t>Sparta Prague</t>
  </si>
  <si>
    <t>Lille</t>
  </si>
  <si>
    <t>LASK</t>
  </si>
  <si>
    <t>Zorya</t>
  </si>
  <si>
    <t>Standard Liege</t>
  </si>
  <si>
    <t>Rangers</t>
  </si>
  <si>
    <t>Celtic</t>
  </si>
  <si>
    <t>Inter</t>
  </si>
  <si>
    <t>Borussia Monchengladbach</t>
  </si>
  <si>
    <t>Midtjylland</t>
  </si>
  <si>
    <t>Stoke City</t>
  </si>
  <si>
    <t>Krasnodar</t>
  </si>
  <si>
    <t>Istanbul Basaksehir</t>
  </si>
  <si>
    <t>Borussia Dortmund</t>
  </si>
  <si>
    <t>AEK Athens</t>
  </si>
  <si>
    <t>Antwerp</t>
  </si>
  <si>
    <t>Real Sociedad</t>
  </si>
  <si>
    <t>Napoli</t>
  </si>
  <si>
    <t>Lech Poznan</t>
  </si>
  <si>
    <t>Reading</t>
  </si>
  <si>
    <t>Atalanta</t>
  </si>
  <si>
    <t>Olympiacos</t>
  </si>
  <si>
    <t>Lazio</t>
  </si>
  <si>
    <t>Rennes</t>
  </si>
  <si>
    <t>Braga</t>
  </si>
  <si>
    <t>Benfica</t>
  </si>
  <si>
    <t>Ludogorets</t>
  </si>
  <si>
    <t>Skelmersdale United</t>
  </si>
  <si>
    <t>FC United of Manchester</t>
  </si>
  <si>
    <t>Doncaster Rovers</t>
  </si>
  <si>
    <t>Oxford City</t>
  </si>
  <si>
    <t>Northampton Town</t>
  </si>
  <si>
    <t>Republic of Ireland</t>
  </si>
  <si>
    <t>Plymouth Argyle</t>
  </si>
  <si>
    <t>Sporting Braga</t>
  </si>
  <si>
    <t>Tranmere Rovers</t>
  </si>
  <si>
    <t>Brackley Town</t>
  </si>
  <si>
    <t>Chorley</t>
  </si>
  <si>
    <t>Marine</t>
  </si>
  <si>
    <t>Havant &amp; Waterlooville</t>
  </si>
  <si>
    <t>Canvey Island</t>
  </si>
  <si>
    <t>Boreham Wood</t>
  </si>
  <si>
    <t>RB Salzburg</t>
  </si>
  <si>
    <t>Rotherham United</t>
  </si>
  <si>
    <t>Olympique Marseilles</t>
  </si>
  <si>
    <t>Accrington Stanley</t>
  </si>
  <si>
    <t>Sunderland</t>
  </si>
  <si>
    <t>Ipswich Town</t>
  </si>
  <si>
    <t>Swindon Town</t>
  </si>
  <si>
    <t>Crawley Town</t>
  </si>
  <si>
    <t>Gillingham</t>
  </si>
  <si>
    <t>Wolfsberger</t>
  </si>
  <si>
    <t>Dinamo Zagreb</t>
  </si>
  <si>
    <t>San Marino</t>
  </si>
  <si>
    <t>Albania</t>
  </si>
  <si>
    <t>Oxford United</t>
  </si>
  <si>
    <t>Slavia Prague</t>
  </si>
  <si>
    <t>Roma</t>
  </si>
  <si>
    <t>FC Porto</t>
  </si>
  <si>
    <t>Granada</t>
  </si>
  <si>
    <t>Hartlepool United</t>
  </si>
  <si>
    <t>Chesterfield</t>
  </si>
  <si>
    <t>Barcelona Women</t>
  </si>
  <si>
    <t>Chelsea Women</t>
  </si>
  <si>
    <t>Bayern Munich Women</t>
  </si>
  <si>
    <t>Consett</t>
  </si>
  <si>
    <t>Hebburn Town</t>
  </si>
  <si>
    <t>Concord Rangers</t>
  </si>
  <si>
    <t>Torquay United</t>
  </si>
  <si>
    <t>Bromley</t>
  </si>
  <si>
    <t>Reading Women</t>
  </si>
  <si>
    <t>Blackpool</t>
  </si>
  <si>
    <t>Forest Green Rovers</t>
  </si>
  <si>
    <t>Morecambe</t>
  </si>
  <si>
    <t>Sutton United</t>
  </si>
  <si>
    <t>Austria</t>
  </si>
  <si>
    <t>Romania</t>
  </si>
  <si>
    <t>Croatia</t>
  </si>
  <si>
    <t>Scotland</t>
  </si>
  <si>
    <t>Czech Republic</t>
  </si>
  <si>
    <t>Germany</t>
  </si>
  <si>
    <t>Ukraine</t>
  </si>
  <si>
    <t>Italy</t>
  </si>
  <si>
    <t>Paris Saint-Germain Women</t>
  </si>
  <si>
    <t>Lokomotive Moscow</t>
  </si>
  <si>
    <t>Program Type</t>
  </si>
  <si>
    <t>Magazine &amp; Support</t>
  </si>
  <si>
    <t>BBC 1 RB</t>
  </si>
  <si>
    <t>BT Sport ESPN</t>
  </si>
  <si>
    <t>BBC 2</t>
  </si>
  <si>
    <t>Sky 1</t>
  </si>
  <si>
    <t>Sky Sports Action</t>
  </si>
  <si>
    <t>Sky Sports Mix</t>
  </si>
  <si>
    <t>Near Live</t>
  </si>
  <si>
    <t>Home</t>
  </si>
  <si>
    <t>Away</t>
  </si>
  <si>
    <t>Fixture</t>
  </si>
  <si>
    <t>Matchweek 01</t>
  </si>
  <si>
    <t>Matchweek 02</t>
  </si>
  <si>
    <t>Matchweek 03</t>
  </si>
  <si>
    <t>Matchweek 04</t>
  </si>
  <si>
    <t>Matchweek 05</t>
  </si>
  <si>
    <t>Matchweek 06</t>
  </si>
  <si>
    <t>Matchweek 07</t>
  </si>
  <si>
    <t>Matchweek 08</t>
  </si>
  <si>
    <t>Matchweek 09</t>
  </si>
  <si>
    <t>Matchweek 10</t>
  </si>
  <si>
    <t>Matchweek 11</t>
  </si>
  <si>
    <t>Matchweek 12</t>
  </si>
  <si>
    <t>Matchweek 13</t>
  </si>
  <si>
    <t>Matchweek 14</t>
  </si>
  <si>
    <t>Matchweek 15</t>
  </si>
  <si>
    <t>Matchweek 16</t>
  </si>
  <si>
    <t>Matchweek 17</t>
  </si>
  <si>
    <t>Matchweek 18</t>
  </si>
  <si>
    <t>Matchweek 19</t>
  </si>
  <si>
    <t>Matchweek 20</t>
  </si>
  <si>
    <t>Matchweek 21</t>
  </si>
  <si>
    <t>Matchweek 22</t>
  </si>
  <si>
    <t>Matchweek 23</t>
  </si>
  <si>
    <t>Matchweek 24</t>
  </si>
  <si>
    <t>Matchweek 25</t>
  </si>
  <si>
    <t>Matchweek 26</t>
  </si>
  <si>
    <t>Matchweek 27</t>
  </si>
  <si>
    <t>Matchweek 28</t>
  </si>
  <si>
    <t>Matchweek 29</t>
  </si>
  <si>
    <t>Matchweek 30</t>
  </si>
  <si>
    <t>Matchweek 31</t>
  </si>
  <si>
    <t>Matchweek 32</t>
  </si>
  <si>
    <t>Matchweek 33</t>
  </si>
  <si>
    <t>Matchweek 34</t>
  </si>
  <si>
    <t>Matchweek 35</t>
  </si>
  <si>
    <t>Matchweek 36</t>
  </si>
  <si>
    <t>Matchweek 37</t>
  </si>
  <si>
    <t>Matchweek 38</t>
  </si>
  <si>
    <t>Date Range</t>
  </si>
  <si>
    <t>Table One: Season-on-season average audience by Broadcaster (Including only original match seletions)</t>
  </si>
  <si>
    <t>Difference (%)</t>
  </si>
  <si>
    <t>Average Audience</t>
  </si>
  <si>
    <t>No. of Matches/Programmes</t>
  </si>
  <si>
    <t>Type of Programme</t>
  </si>
  <si>
    <t>Total Average Audience (000s)</t>
  </si>
  <si>
    <t>Latest OVN MW</t>
  </si>
  <si>
    <t>Latest CDT MW</t>
  </si>
  <si>
    <t>ID</t>
  </si>
  <si>
    <t>Match</t>
  </si>
  <si>
    <t>Match ID</t>
  </si>
  <si>
    <t>MOTD ID</t>
  </si>
  <si>
    <t>MOTD MAX ID OVN</t>
  </si>
  <si>
    <t>MOTD MAX ID CDT</t>
  </si>
  <si>
    <t>Program</t>
  </si>
  <si>
    <t>Match Round</t>
  </si>
  <si>
    <t>Selection</t>
  </si>
  <si>
    <t>01:58:00</t>
  </si>
  <si>
    <t>18:26:00</t>
  </si>
  <si>
    <t>MW Number</t>
  </si>
  <si>
    <t>Include in Calc</t>
  </si>
  <si>
    <t>BBC 4</t>
  </si>
  <si>
    <t>Re-Live</t>
  </si>
  <si>
    <t>UEFA Europa Conference League</t>
  </si>
  <si>
    <t>Women's FA Cup</t>
  </si>
  <si>
    <t>ITV4</t>
  </si>
  <si>
    <t>Arnold Clark Cup</t>
  </si>
  <si>
    <t>BBC 3</t>
  </si>
  <si>
    <t>FA Vase</t>
  </si>
  <si>
    <t>FA Trophy</t>
  </si>
  <si>
    <t>Channel 4</t>
  </si>
  <si>
    <t>Soccer Aid</t>
  </si>
  <si>
    <t>Women's International</t>
  </si>
  <si>
    <t>UEFA Women's EURO 2022</t>
  </si>
  <si>
    <t>17:30:00</t>
  </si>
  <si>
    <t>14:00:00</t>
  </si>
  <si>
    <t>22:30:00</t>
  </si>
  <si>
    <t>07:35:00</t>
  </si>
  <si>
    <t>07:40:00</t>
  </si>
  <si>
    <t>22:20:00</t>
  </si>
  <si>
    <t>07:45:00</t>
  </si>
  <si>
    <t>19:30:00</t>
  </si>
  <si>
    <t>14:15:00</t>
  </si>
  <si>
    <t>12:00:00</t>
  </si>
  <si>
    <t>21:53:00</t>
  </si>
  <si>
    <t>01:49:00</t>
  </si>
  <si>
    <t>15:53:00</t>
  </si>
  <si>
    <t>18:21:00</t>
  </si>
  <si>
    <t>12:31:00</t>
  </si>
  <si>
    <t>14:23:00</t>
  </si>
  <si>
    <t>18:20:00</t>
  </si>
  <si>
    <t>20:01:00</t>
  </si>
  <si>
    <t>14:22:00</t>
  </si>
  <si>
    <t>19:23:00</t>
  </si>
  <si>
    <t>18:27:00</t>
  </si>
  <si>
    <t>07:00:00</t>
  </si>
  <si>
    <t>08:30:00</t>
  </si>
  <si>
    <t>01:30:00</t>
  </si>
  <si>
    <t>21:54:00</t>
  </si>
  <si>
    <t>19:21:00</t>
  </si>
  <si>
    <t>01:25:00</t>
  </si>
  <si>
    <t>09:00:00</t>
  </si>
  <si>
    <t>23:35:00</t>
  </si>
  <si>
    <t>15:54:00</t>
  </si>
  <si>
    <t>18:22:00</t>
  </si>
  <si>
    <t>14:01:00</t>
  </si>
  <si>
    <t>15:56:00</t>
  </si>
  <si>
    <t>21:55:00</t>
  </si>
  <si>
    <t>14:24:00</t>
  </si>
  <si>
    <t>22:33:00</t>
  </si>
  <si>
    <t>23:58:00</t>
  </si>
  <si>
    <t>15:51:00</t>
  </si>
  <si>
    <t>22:32:00</t>
  </si>
  <si>
    <t>23:32:00</t>
  </si>
  <si>
    <t>01:00:00</t>
  </si>
  <si>
    <t>14:20:00</t>
  </si>
  <si>
    <t>23:56:00</t>
  </si>
  <si>
    <t>01:24:00</t>
  </si>
  <si>
    <t>15:50:00</t>
  </si>
  <si>
    <t>01:28:00</t>
  </si>
  <si>
    <t>22:31:00</t>
  </si>
  <si>
    <t>23:36:00</t>
  </si>
  <si>
    <t>14:25:00</t>
  </si>
  <si>
    <t>17:31:00</t>
  </si>
  <si>
    <t>23:31:00</t>
  </si>
  <si>
    <t>00:59:00</t>
  </si>
  <si>
    <t>12:32:00</t>
  </si>
  <si>
    <t>22:26:00</t>
  </si>
  <si>
    <t>23:45:00</t>
  </si>
  <si>
    <t>23:47:00</t>
  </si>
  <si>
    <t>07:30:00</t>
  </si>
  <si>
    <t>01:01:00</t>
  </si>
  <si>
    <t>01:09:00</t>
  </si>
  <si>
    <t>07:50:00</t>
  </si>
  <si>
    <t>01:10:00</t>
  </si>
  <si>
    <t>23:42:00</t>
  </si>
  <si>
    <t>23:30:00</t>
  </si>
  <si>
    <t>01:15:00</t>
  </si>
  <si>
    <t>21:56:00</t>
  </si>
  <si>
    <t>23:51:00</t>
  </si>
  <si>
    <t>18:24:00</t>
  </si>
  <si>
    <t>21:39:00</t>
  </si>
  <si>
    <t>23:46:00</t>
  </si>
  <si>
    <t>01:04:00</t>
  </si>
  <si>
    <t>21:24:00</t>
  </si>
  <si>
    <t>22:52:00</t>
  </si>
  <si>
    <t>18:25:00</t>
  </si>
  <si>
    <t>00:02:00</t>
  </si>
  <si>
    <t>01:20:00</t>
  </si>
  <si>
    <t>08:00:00</t>
  </si>
  <si>
    <t>17:32:00</t>
  </si>
  <si>
    <t>23:50:00</t>
  </si>
  <si>
    <t>21:38:00</t>
  </si>
  <si>
    <t>15:59:00</t>
  </si>
  <si>
    <t>01:59:00</t>
  </si>
  <si>
    <t>07:25:00</t>
  </si>
  <si>
    <t>01:35:00</t>
  </si>
  <si>
    <t>15:58:00</t>
  </si>
  <si>
    <t>22:27:00</t>
  </si>
  <si>
    <t>15:55:00</t>
  </si>
  <si>
    <t>22:21:00</t>
  </si>
  <si>
    <t>23:07:00</t>
  </si>
  <si>
    <t>00:08:00</t>
  </si>
  <si>
    <t>21:23:00</t>
  </si>
  <si>
    <t>22:22:00</t>
  </si>
  <si>
    <t>22:40:00</t>
  </si>
  <si>
    <t>21:25:00</t>
  </si>
  <si>
    <t>00:15:00</t>
  </si>
  <si>
    <t>2022/23</t>
  </si>
  <si>
    <t>19:38:00</t>
  </si>
  <si>
    <t>02:07:00</t>
  </si>
  <si>
    <t>Season 2022/23 to date</t>
  </si>
  <si>
    <t>09:15:00</t>
  </si>
  <si>
    <t>14:29:00</t>
  </si>
  <si>
    <t>19:25:00</t>
  </si>
  <si>
    <t>19:47:00</t>
  </si>
  <si>
    <t>BT Sport 4</t>
  </si>
  <si>
    <t>01:06:00</t>
  </si>
  <si>
    <t>18:28:00</t>
  </si>
  <si>
    <t>22:24:00</t>
  </si>
  <si>
    <t>15:57:00</t>
  </si>
  <si>
    <t>Match of the Day Repeat</t>
  </si>
  <si>
    <t>19:31:00</t>
  </si>
  <si>
    <t>21:19:00</t>
  </si>
  <si>
    <t>19:48:00</t>
  </si>
  <si>
    <t>21:44:00</t>
  </si>
  <si>
    <t>12:01:00</t>
  </si>
  <si>
    <t>13:53:00</t>
  </si>
  <si>
    <t>16:08:00</t>
  </si>
  <si>
    <t>00:43:00</t>
  </si>
  <si>
    <t>21:41:00</t>
  </si>
  <si>
    <t>23:49:00</t>
  </si>
  <si>
    <t>23:34:00</t>
  </si>
  <si>
    <t>Women's International Friendly</t>
  </si>
  <si>
    <t>22:25:00</t>
  </si>
  <si>
    <t>18:30:00</t>
  </si>
  <si>
    <t>19:00:00</t>
  </si>
  <si>
    <t>20:53:00</t>
  </si>
  <si>
    <t>14:02:00</t>
  </si>
  <si>
    <t>23:53:00</t>
  </si>
  <si>
    <t>22:44:00</t>
  </si>
  <si>
    <t>22:45:00</t>
  </si>
  <si>
    <t>16:15:00</t>
  </si>
  <si>
    <t>18:06:00</t>
  </si>
  <si>
    <t>14:33:00</t>
  </si>
  <si>
    <t>02:01:00</t>
  </si>
  <si>
    <t>19:29:00</t>
  </si>
  <si>
    <t>23:02:00</t>
  </si>
  <si>
    <t>FIFA World Cup</t>
  </si>
  <si>
    <t>National League North</t>
  </si>
  <si>
    <t>22:51:00</t>
  </si>
  <si>
    <t>Viaplay Sports 1</t>
  </si>
  <si>
    <t>National League South</t>
  </si>
  <si>
    <t>Viaplay</t>
  </si>
  <si>
    <t>Viaplay Sports 2</t>
  </si>
  <si>
    <t>Viaplay Sports 3</t>
  </si>
  <si>
    <t>Women's Finalissima</t>
  </si>
  <si>
    <t>BBC Two Wales</t>
  </si>
  <si>
    <t>Sky Bet Championship - Playoffs</t>
  </si>
  <si>
    <t>Sky Bet League One - Playoffs</t>
  </si>
  <si>
    <t>Sky Bet League Two - Playoffs</t>
  </si>
  <si>
    <t>National League - Playoffs</t>
  </si>
  <si>
    <t>National League North - Playoffs</t>
  </si>
  <si>
    <t>National League South - Playoffs</t>
  </si>
  <si>
    <t>BBC Scotland</t>
  </si>
  <si>
    <t>TNT Sports 1</t>
  </si>
  <si>
    <t>TNT Sports</t>
  </si>
  <si>
    <t>TNT Sports 2</t>
  </si>
  <si>
    <t>TNT Sports 3</t>
  </si>
  <si>
    <t>TNT Sports 4</t>
  </si>
  <si>
    <t>TNT Sports 5</t>
  </si>
  <si>
    <t>Slovenia</t>
  </si>
  <si>
    <t>Cyprus</t>
  </si>
  <si>
    <t>Scottish Championship</t>
  </si>
  <si>
    <t>Season 2024/25 to date</t>
  </si>
  <si>
    <t>Dagenham &amp; Redbridge</t>
  </si>
  <si>
    <t>Port Vale</t>
  </si>
  <si>
    <t>2025/26</t>
  </si>
  <si>
    <t>Rapid Vienna</t>
  </si>
  <si>
    <t>Dundee United</t>
  </si>
  <si>
    <t>Ross County</t>
  </si>
  <si>
    <t>St Johnstone</t>
  </si>
  <si>
    <t>Sky Sports +</t>
  </si>
  <si>
    <t>West Brom</t>
  </si>
  <si>
    <t>Scottish Premiership</t>
  </si>
  <si>
    <t>Dundee</t>
  </si>
  <si>
    <t>Premier Sports 1</t>
  </si>
  <si>
    <t>Premier Sports</t>
  </si>
  <si>
    <t>Aberdeen</t>
  </si>
  <si>
    <t>Motherwell</t>
  </si>
  <si>
    <t>Falkirk</t>
  </si>
  <si>
    <t>St Mirren</t>
  </si>
  <si>
    <t>Hearts</t>
  </si>
  <si>
    <t>Oldham Athletic</t>
  </si>
  <si>
    <t>Sky Sports Plus</t>
  </si>
  <si>
    <t>Viktoria-plzen</t>
  </si>
  <si>
    <t>-</t>
  </si>
  <si>
    <t>ITV 4</t>
  </si>
  <si>
    <t>PSG</t>
  </si>
  <si>
    <t>Carabao Cup Highlights</t>
  </si>
  <si>
    <t>Hibernian</t>
  </si>
  <si>
    <t>Partizan Belgrade</t>
  </si>
  <si>
    <t>Scottish League Cup</t>
  </si>
  <si>
    <t>Sky Sports+</t>
  </si>
  <si>
    <t>ITV1</t>
  </si>
  <si>
    <t>Alloa Athletic</t>
  </si>
  <si>
    <t>2024/25</t>
  </si>
  <si>
    <t>Match Of The Day</t>
  </si>
  <si>
    <t>Match Of The Day Repeat</t>
  </si>
  <si>
    <t>Match Of The Day 2</t>
  </si>
  <si>
    <t>Match Of The Day 2 Repeat</t>
  </si>
  <si>
    <t>AFC Wimbledon</t>
  </si>
  <si>
    <t>Grimsby Town</t>
  </si>
  <si>
    <t>FC Basel</t>
  </si>
  <si>
    <t>Kobenhavn</t>
  </si>
  <si>
    <t>Kairat</t>
  </si>
  <si>
    <t>Fenerbahce</t>
  </si>
  <si>
    <t>UEFA Conference League</t>
  </si>
  <si>
    <t>Shelbourne</t>
  </si>
  <si>
    <t>Linfield</t>
  </si>
  <si>
    <t>FCSB</t>
  </si>
  <si>
    <t>Fredrikstad</t>
  </si>
  <si>
    <t>Channel 5</t>
  </si>
  <si>
    <t>Raith Rovers</t>
  </si>
  <si>
    <t>Dunfermline</t>
  </si>
  <si>
    <t>Pafos</t>
  </si>
  <si>
    <t>Crvena zvezda</t>
  </si>
  <si>
    <t>FK Qarabag</t>
  </si>
  <si>
    <t>Mansfield Town</t>
  </si>
  <si>
    <t>FC Copenhagen</t>
  </si>
  <si>
    <t>Carabao Cup Higlights</t>
  </si>
  <si>
    <t>Ferencvárosi TC</t>
  </si>
  <si>
    <t>Qarabağ FK</t>
  </si>
  <si>
    <t>FK Crvena zvezda</t>
  </si>
  <si>
    <t>Pafos FC</t>
  </si>
  <si>
    <t>QPR</t>
  </si>
  <si>
    <t>Emirates FA cup</t>
  </si>
  <si>
    <t>Tadley Calleva</t>
  </si>
  <si>
    <t>Weymouth</t>
  </si>
  <si>
    <t>BBC Red Button</t>
  </si>
  <si>
    <t>Scottish League One</t>
  </si>
  <si>
    <t>Hamilton Academical</t>
  </si>
  <si>
    <t>Cove Rangers</t>
  </si>
  <si>
    <t>BBC Alba</t>
  </si>
  <si>
    <t>FIFA World Cup 2026 Qualifier</t>
  </si>
  <si>
    <t>Kazakhstan</t>
  </si>
  <si>
    <t>BBC One</t>
  </si>
  <si>
    <t>Luxembourg</t>
  </si>
  <si>
    <t>Northern Ireland</t>
  </si>
  <si>
    <t>BBC One NI</t>
  </si>
  <si>
    <t>BBC Three</t>
  </si>
  <si>
    <t>Manchester City Women</t>
  </si>
  <si>
    <t>BBC Two</t>
  </si>
  <si>
    <t>Bristol Rovers</t>
  </si>
  <si>
    <t>Arsenal Women</t>
  </si>
  <si>
    <t>London City Lionesses</t>
  </si>
  <si>
    <t>Brighton &amp; Hove Albion Women</t>
  </si>
  <si>
    <t>West Ham United Women</t>
  </si>
  <si>
    <t>Aston Villa Women</t>
  </si>
  <si>
    <t>Manchester United Women</t>
  </si>
  <si>
    <t>Kilmarnock</t>
  </si>
  <si>
    <t xml:space="preserve">Sun </t>
  </si>
  <si>
    <t>The Womens's Football Show</t>
  </si>
  <si>
    <t>EFL League Two</t>
  </si>
  <si>
    <t>Liverpool Women</t>
  </si>
  <si>
    <t>Everton Women</t>
  </si>
  <si>
    <t>Leicester City Women</t>
  </si>
  <si>
    <t>Tottenham Hotspur Women</t>
  </si>
  <si>
    <t>Belarus</t>
  </si>
  <si>
    <t>BBC One Scotland</t>
  </si>
  <si>
    <t>Serbia</t>
  </si>
  <si>
    <t>International Friendly</t>
  </si>
  <si>
    <t>Canada</t>
  </si>
  <si>
    <t>BBC One Wales</t>
  </si>
  <si>
    <t>Monaco</t>
  </si>
  <si>
    <t>EFL Championship</t>
  </si>
  <si>
    <t>Premier Sports 2</t>
  </si>
  <si>
    <t>Partick Thistle</t>
  </si>
  <si>
    <t>Women's Super League</t>
  </si>
  <si>
    <t>Athletic Bilbao</t>
  </si>
  <si>
    <t>PSV Eindhoven</t>
  </si>
  <si>
    <t>Union Saint-Gilloise</t>
  </si>
  <si>
    <t>Marseille</t>
  </si>
  <si>
    <t>Olympiakos</t>
  </si>
  <si>
    <t>Atlético Madrid</t>
  </si>
  <si>
    <t xml:space="preserve"> </t>
  </si>
  <si>
    <t>Bologna</t>
  </si>
  <si>
    <t>Genk</t>
  </si>
  <si>
    <t>Livingston</t>
  </si>
  <si>
    <t>FC Midtjylland</t>
  </si>
  <si>
    <t>Sturm Graz</t>
  </si>
  <si>
    <t>Nice</t>
  </si>
  <si>
    <t>Real Betis</t>
  </si>
  <si>
    <t>Kairat Almaty</t>
  </si>
  <si>
    <t>Bodo/Glimt</t>
  </si>
  <si>
    <t>Dynamo Kiev</t>
  </si>
  <si>
    <t>SC Braga</t>
  </si>
  <si>
    <t>Feyenoord</t>
  </si>
  <si>
    <t>Crewe Alexandra</t>
  </si>
  <si>
    <t>Greece</t>
  </si>
  <si>
    <t>Slovakia</t>
  </si>
  <si>
    <t>Farnham Town</t>
  </si>
  <si>
    <t>Scottish Challenge Cup</t>
  </si>
  <si>
    <t>Dumbarton</t>
  </si>
  <si>
    <t>Worthing</t>
  </si>
  <si>
    <t>Latvia</t>
  </si>
  <si>
    <t>Go Ahead Eagles</t>
  </si>
  <si>
    <t>SK Brann</t>
  </si>
  <si>
    <t>Exeter City</t>
  </si>
  <si>
    <t>AEK Larnaca</t>
  </si>
  <si>
    <t>Middlesbrough Women</t>
  </si>
  <si>
    <t>Cheadle Town Stingers WFC</t>
  </si>
  <si>
    <t>England Women</t>
  </si>
  <si>
    <t>Brazil Women</t>
  </si>
  <si>
    <t>Sky Sports F1</t>
  </si>
  <si>
    <t>Eintracht Frankfurt</t>
  </si>
  <si>
    <t>Australia Women</t>
  </si>
  <si>
    <t>Wales Women</t>
  </si>
  <si>
    <t>Poland Women</t>
  </si>
  <si>
    <t>Ayr United</t>
  </si>
  <si>
    <t>Chelmsford City</t>
  </si>
  <si>
    <t>Braintree Town</t>
  </si>
  <si>
    <t>South Shields</t>
  </si>
  <si>
    <t>Shrewsbury Town</t>
  </si>
  <si>
    <t>Eastleigh</t>
  </si>
  <si>
    <t>Maldon &amp; Tiptree</t>
  </si>
  <si>
    <t>Gainsborough Trinity</t>
  </si>
  <si>
    <t>Tamworth</t>
  </si>
  <si>
    <t>it</t>
  </si>
  <si>
    <t>Sporting CP</t>
  </si>
  <si>
    <t>Sky Sports Cricket</t>
  </si>
  <si>
    <t>Shamrock Rovers</t>
  </si>
  <si>
    <t>Sky Bet One</t>
  </si>
  <si>
    <t>Stevenage</t>
  </si>
  <si>
    <t>AZ Alkmaar</t>
  </si>
  <si>
    <t>FC Drita</t>
  </si>
  <si>
    <t>Maccabi Tel-Aviv</t>
  </si>
  <si>
    <t>Airdrieonians</t>
  </si>
  <si>
    <t>Women's Champions League</t>
  </si>
  <si>
    <t>PSG Women</t>
  </si>
  <si>
    <t>BBC Two NI</t>
  </si>
  <si>
    <t>Liechtenstein</t>
  </si>
  <si>
    <t>Sky Bet Two</t>
  </si>
  <si>
    <t>North Macedonia</t>
  </si>
  <si>
    <t>Wolves Women</t>
  </si>
  <si>
    <t>Stoke City Women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</si>
</sst>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164" formatCode="_-* #,##0.00_-;\-* #,##0.00_-;_-* &quot;-&quot;??_-;_-@_-"/>
    <numFmt numFmtId="165" formatCode="[$-F400]h:mm:ss\ AM/PM"/>
    <numFmt numFmtId="166" formatCode="_(* #,##0.0_);_(* \(#,##0.0\);_(* &quot;-&quot;??_);_(@_)"/>
    <numFmt numFmtId="167" formatCode="#,##0.0"/>
    <numFmt numFmtId="168" formatCode="0.0%"/>
    <numFmt numFmtId="169" formatCode="hh:mm:ss;@"/>
    <numFmt numFmtId="170" formatCode="_-* #,##0.000_-;\-* #,##0.000_-;_-* &quot;-&quot;??_-;_-@_-"/>
    <numFmt numFmtId="171" formatCode="0.0"/>
    <numFmt numFmtId="172" formatCode="dd/mm/yyyy;@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7F7F7F"/>
      <name val="Calibri"/>
      <family val="2"/>
    </font>
    <font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1F014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6746B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theme="0"/>
      </patternFill>
    </fill>
    <fill>
      <patternFill patternType="solid">
        <fgColor theme="5" tint="0.59999389629810485"/>
        <bgColor rgb="FFE5B8B7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E5B8B7"/>
      </patternFill>
    </fill>
    <fill>
      <patternFill patternType="solid">
        <fgColor rgb="FFFFFF00"/>
        <bgColor rgb="FFE5B8B7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0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theme="0"/>
      </right>
      <top style="medium">
        <color indexed="64"/>
      </top>
      <bottom/>
      <diagonal/>
    </border>
    <border>
      <left style="thin">
        <color theme="0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12">
    <xf numFmtId="0" fontId="0" fillId="0" borderId="0"/>
    <xf numFmtId="164" fontId="1" fillId="0" borderId="0" applyFont="0" applyFill="0" applyBorder="0" applyAlignment="0" applyProtection="0"/>
    <xf numFmtId="0" fontId="5" fillId="0" borderId="0"/>
    <xf numFmtId="164" fontId="5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4" fillId="0" borderId="0"/>
    <xf numFmtId="0" fontId="15" fillId="0" borderId="0"/>
    <xf numFmtId="0" fontId="16" fillId="0" borderId="0"/>
    <xf numFmtId="0" fontId="18" fillId="0" borderId="0"/>
  </cellStyleXfs>
  <cellXfs count="155">
    <xf numFmtId="0" fontId="0" fillId="0" borderId="0" xfId="0"/>
    <xf numFmtId="14" fontId="0" fillId="0" borderId="0" xfId="0" applyNumberFormat="1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4" fillId="0" borderId="0" xfId="0" applyFont="1"/>
    <xf numFmtId="166" fontId="0" fillId="0" borderId="0" xfId="1" applyNumberFormat="1" applyFont="1"/>
    <xf numFmtId="14" fontId="2" fillId="2" borderId="4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/>
    </xf>
    <xf numFmtId="166" fontId="0" fillId="0" borderId="0" xfId="1" applyNumberFormat="1" applyFont="1" applyFill="1"/>
    <xf numFmtId="0" fontId="0" fillId="0" borderId="0" xfId="0" applyAlignment="1">
      <alignment horizontal="center" vertical="center"/>
    </xf>
    <xf numFmtId="0" fontId="2" fillId="2" borderId="3" xfId="0" applyFont="1" applyFill="1" applyBorder="1" applyAlignment="1">
      <alignment horizontal="center"/>
    </xf>
    <xf numFmtId="165" fontId="0" fillId="0" borderId="0" xfId="0" applyNumberFormat="1"/>
    <xf numFmtId="165" fontId="2" fillId="2" borderId="4" xfId="0" applyNumberFormat="1" applyFont="1" applyFill="1" applyBorder="1" applyAlignment="1">
      <alignment horizontal="center" vertical="center" wrapText="1"/>
    </xf>
    <xf numFmtId="0" fontId="8" fillId="0" borderId="0" xfId="0" applyFont="1"/>
    <xf numFmtId="0" fontId="4" fillId="5" borderId="0" xfId="0" applyFont="1" applyFill="1"/>
    <xf numFmtId="0" fontId="7" fillId="5" borderId="0" xfId="0" applyFont="1" applyFill="1"/>
    <xf numFmtId="0" fontId="3" fillId="0" borderId="18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168" fontId="0" fillId="0" borderId="18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 wrapText="1"/>
    </xf>
    <xf numFmtId="167" fontId="0" fillId="0" borderId="18" xfId="0" applyNumberForma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7" fillId="0" borderId="0" xfId="0" applyFont="1" applyAlignment="1">
      <alignment horizontal="center"/>
    </xf>
    <xf numFmtId="165" fontId="7" fillId="0" borderId="0" xfId="0" applyNumberFormat="1" applyFont="1" applyAlignment="1">
      <alignment horizontal="center"/>
    </xf>
    <xf numFmtId="165" fontId="7" fillId="0" borderId="7" xfId="0" applyNumberFormat="1" applyFont="1" applyBorder="1" applyAlignment="1">
      <alignment horizontal="center"/>
    </xf>
    <xf numFmtId="14" fontId="8" fillId="0" borderId="0" xfId="0" applyNumberFormat="1" applyFont="1"/>
    <xf numFmtId="165" fontId="8" fillId="0" borderId="0" xfId="0" applyNumberFormat="1" applyFont="1"/>
    <xf numFmtId="14" fontId="8" fillId="0" borderId="18" xfId="0" applyNumberFormat="1" applyFont="1" applyBorder="1"/>
    <xf numFmtId="0" fontId="8" fillId="0" borderId="18" xfId="0" applyFont="1" applyBorder="1"/>
    <xf numFmtId="0" fontId="3" fillId="6" borderId="0" xfId="0" applyFont="1" applyFill="1" applyAlignment="1">
      <alignment horizontal="center" vertical="center" wrapText="1"/>
    </xf>
    <xf numFmtId="165" fontId="8" fillId="0" borderId="18" xfId="0" applyNumberFormat="1" applyFont="1" applyBorder="1"/>
    <xf numFmtId="169" fontId="0" fillId="0" borderId="0" xfId="0" applyNumberFormat="1" applyAlignment="1">
      <alignment horizontal="center"/>
    </xf>
    <xf numFmtId="166" fontId="1" fillId="0" borderId="6" xfId="1" applyNumberFormat="1" applyFont="1" applyFill="1" applyBorder="1" applyAlignment="1">
      <alignment horizontal="center"/>
    </xf>
    <xf numFmtId="169" fontId="0" fillId="0" borderId="0" xfId="0" applyNumberFormat="1"/>
    <xf numFmtId="0" fontId="2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72" fontId="7" fillId="0" borderId="0" xfId="0" applyNumberFormat="1" applyFont="1" applyAlignment="1">
      <alignment horizontal="center"/>
    </xf>
    <xf numFmtId="166" fontId="7" fillId="0" borderId="0" xfId="0" applyNumberFormat="1" applyFont="1" applyAlignment="1">
      <alignment horizontal="center"/>
    </xf>
    <xf numFmtId="172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12" fillId="2" borderId="3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14" fontId="12" fillId="2" borderId="4" xfId="0" applyNumberFormat="1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2" fillId="4" borderId="6" xfId="0" applyFont="1" applyFill="1" applyBorder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  <xf numFmtId="0" fontId="13" fillId="0" borderId="0" xfId="0" applyFont="1" applyAlignment="1">
      <alignment horizontal="center"/>
    </xf>
    <xf numFmtId="172" fontId="0" fillId="0" borderId="0" xfId="0" applyNumberFormat="1"/>
    <xf numFmtId="172" fontId="8" fillId="0" borderId="0" xfId="0" applyNumberFormat="1" applyFont="1"/>
    <xf numFmtId="169" fontId="0" fillId="0" borderId="0" xfId="0" applyNumberForma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1" applyNumberFormat="1" applyFont="1" applyFill="1" applyAlignment="1">
      <alignment horizontal="center" vertical="center"/>
    </xf>
    <xf numFmtId="166" fontId="2" fillId="4" borderId="6" xfId="1" applyNumberFormat="1" applyFont="1" applyFill="1" applyBorder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166" fontId="2" fillId="4" borderId="2" xfId="1" applyNumberFormat="1" applyFont="1" applyFill="1" applyBorder="1" applyAlignment="1">
      <alignment horizontal="center" vertical="center" wrapText="1"/>
    </xf>
    <xf numFmtId="166" fontId="2" fillId="4" borderId="1" xfId="1" applyNumberFormat="1" applyFont="1" applyFill="1" applyBorder="1" applyAlignment="1">
      <alignment horizontal="center" vertical="center" wrapText="1"/>
    </xf>
    <xf numFmtId="166" fontId="2" fillId="4" borderId="7" xfId="1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66" fontId="0" fillId="0" borderId="0" xfId="1" applyNumberFormat="1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0" fillId="0" borderId="18" xfId="0" applyNumberFormat="1" applyBorder="1" applyAlignment="1">
      <alignment horizontal="center" vertical="center"/>
    </xf>
    <xf numFmtId="170" fontId="0" fillId="0" borderId="0" xfId="1" applyNumberFormat="1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165" fontId="8" fillId="0" borderId="18" xfId="0" applyNumberFormat="1" applyFont="1" applyBorder="1" applyAlignment="1">
      <alignment horizontal="left"/>
    </xf>
    <xf numFmtId="171" fontId="8" fillId="0" borderId="0" xfId="0" applyNumberFormat="1" applyFont="1"/>
    <xf numFmtId="167" fontId="0" fillId="0" borderId="0" xfId="0" applyNumberFormat="1" applyAlignment="1">
      <alignment horizontal="center" vertical="center"/>
    </xf>
    <xf numFmtId="171" fontId="0" fillId="0" borderId="0" xfId="0" applyNumberFormat="1" applyAlignment="1">
      <alignment horizontal="center" vertical="center"/>
    </xf>
    <xf numFmtId="169" fontId="0" fillId="0" borderId="18" xfId="0" applyNumberFormat="1" applyBorder="1" applyAlignment="1">
      <alignment horizontal="center" vertical="center"/>
    </xf>
    <xf numFmtId="172" fontId="0" fillId="0" borderId="18" xfId="0" applyNumberFormat="1" applyBorder="1" applyAlignment="1">
      <alignment horizontal="center" vertical="center"/>
    </xf>
    <xf numFmtId="0" fontId="0" fillId="3" borderId="0" xfId="0" applyFill="1"/>
    <xf numFmtId="166" fontId="0" fillId="0" borderId="20" xfId="1" applyNumberFormat="1" applyFont="1" applyFill="1" applyBorder="1" applyAlignment="1">
      <alignment horizontal="center" vertical="center"/>
    </xf>
    <xf numFmtId="166" fontId="0" fillId="0" borderId="21" xfId="1" applyNumberFormat="1" applyFont="1" applyFill="1" applyBorder="1" applyAlignment="1">
      <alignment horizontal="center" vertical="center"/>
    </xf>
    <xf numFmtId="166" fontId="0" fillId="0" borderId="20" xfId="1" applyNumberFormat="1" applyFont="1" applyFill="1" applyBorder="1"/>
    <xf numFmtId="166" fontId="0" fillId="0" borderId="21" xfId="1" applyNumberFormat="1" applyFont="1" applyFill="1" applyBorder="1"/>
    <xf numFmtId="0" fontId="5" fillId="7" borderId="0" xfId="0" applyFont="1" applyFill="1" applyAlignment="1">
      <alignment horizontal="center" vertical="center"/>
    </xf>
    <xf numFmtId="21" fontId="5" fillId="7" borderId="0" xfId="0" applyNumberFormat="1" applyFont="1" applyFill="1" applyAlignment="1">
      <alignment horizontal="center" vertical="center"/>
    </xf>
    <xf numFmtId="14" fontId="5" fillId="7" borderId="0" xfId="0" applyNumberFormat="1" applyFont="1" applyFill="1" applyAlignment="1">
      <alignment horizontal="center" vertical="center"/>
    </xf>
    <xf numFmtId="0" fontId="17" fillId="7" borderId="0" xfId="0" applyFont="1" applyFill="1" applyAlignment="1">
      <alignment horizontal="center" vertical="center"/>
    </xf>
    <xf numFmtId="171" fontId="5" fillId="7" borderId="20" xfId="0" applyNumberFormat="1" applyFont="1" applyFill="1" applyBorder="1" applyAlignment="1">
      <alignment horizontal="right" vertical="center"/>
    </xf>
    <xf numFmtId="171" fontId="5" fillId="7" borderId="0" xfId="0" applyNumberFormat="1" applyFont="1" applyFill="1" applyAlignment="1">
      <alignment horizontal="right" vertical="center"/>
    </xf>
    <xf numFmtId="171" fontId="5" fillId="7" borderId="21" xfId="0" applyNumberFormat="1" applyFont="1" applyFill="1" applyBorder="1" applyAlignment="1">
      <alignment horizontal="right" vertical="center"/>
    </xf>
    <xf numFmtId="0" fontId="5" fillId="8" borderId="0" xfId="0" applyFont="1" applyFill="1" applyAlignment="1">
      <alignment horizontal="center" vertical="center"/>
    </xf>
    <xf numFmtId="21" fontId="5" fillId="8" borderId="0" xfId="0" applyNumberFormat="1" applyFont="1" applyFill="1" applyAlignment="1">
      <alignment horizontal="center" vertical="center"/>
    </xf>
    <xf numFmtId="14" fontId="5" fillId="8" borderId="0" xfId="0" applyNumberFormat="1" applyFont="1" applyFill="1" applyAlignment="1">
      <alignment horizontal="center" vertical="center"/>
    </xf>
    <xf numFmtId="0" fontId="17" fillId="8" borderId="0" xfId="0" applyFont="1" applyFill="1" applyAlignment="1">
      <alignment horizontal="center" vertical="center"/>
    </xf>
    <xf numFmtId="166" fontId="5" fillId="8" borderId="20" xfId="0" applyNumberFormat="1" applyFont="1" applyFill="1" applyBorder="1" applyAlignment="1">
      <alignment horizontal="center" vertical="center"/>
    </xf>
    <xf numFmtId="166" fontId="5" fillId="8" borderId="0" xfId="0" applyNumberFormat="1" applyFont="1" applyFill="1" applyAlignment="1">
      <alignment horizontal="center" vertical="center"/>
    </xf>
    <xf numFmtId="166" fontId="5" fillId="8" borderId="21" xfId="0" applyNumberFormat="1" applyFont="1" applyFill="1" applyBorder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21" fontId="5" fillId="9" borderId="0" xfId="0" applyNumberFormat="1" applyFont="1" applyFill="1" applyAlignment="1">
      <alignment horizontal="center" vertical="center"/>
    </xf>
    <xf numFmtId="14" fontId="5" fillId="9" borderId="0" xfId="0" applyNumberFormat="1" applyFont="1" applyFill="1" applyAlignment="1">
      <alignment horizontal="center" vertical="center"/>
    </xf>
    <xf numFmtId="0" fontId="17" fillId="9" borderId="0" xfId="0" applyFont="1" applyFill="1" applyAlignment="1">
      <alignment horizontal="center" vertical="center"/>
    </xf>
    <xf numFmtId="171" fontId="5" fillId="9" borderId="20" xfId="0" applyNumberFormat="1" applyFont="1" applyFill="1" applyBorder="1" applyAlignment="1">
      <alignment horizontal="right" vertical="center"/>
    </xf>
    <xf numFmtId="171" fontId="5" fillId="9" borderId="0" xfId="0" applyNumberFormat="1" applyFont="1" applyFill="1" applyAlignment="1">
      <alignment horizontal="right" vertical="center"/>
    </xf>
    <xf numFmtId="171" fontId="5" fillId="9" borderId="21" xfId="0" applyNumberFormat="1" applyFont="1" applyFill="1" applyBorder="1" applyAlignment="1">
      <alignment horizontal="right" vertical="center"/>
    </xf>
    <xf numFmtId="0" fontId="8" fillId="3" borderId="0" xfId="0" applyFont="1" applyFill="1" applyAlignment="1">
      <alignment horizontal="center" vertical="center"/>
    </xf>
    <xf numFmtId="0" fontId="5" fillId="10" borderId="0" xfId="0" applyFont="1" applyFill="1" applyAlignment="1">
      <alignment horizontal="center" vertical="center"/>
    </xf>
    <xf numFmtId="21" fontId="5" fillId="10" borderId="0" xfId="0" applyNumberFormat="1" applyFont="1" applyFill="1" applyAlignment="1">
      <alignment horizontal="center" vertical="center"/>
    </xf>
    <xf numFmtId="14" fontId="5" fillId="10" borderId="0" xfId="0" applyNumberFormat="1" applyFont="1" applyFill="1" applyAlignment="1">
      <alignment horizontal="center" vertical="center"/>
    </xf>
    <xf numFmtId="0" fontId="17" fillId="10" borderId="0" xfId="0" applyFont="1" applyFill="1" applyAlignment="1">
      <alignment horizontal="center" vertical="center"/>
    </xf>
    <xf numFmtId="166" fontId="5" fillId="10" borderId="20" xfId="0" applyNumberFormat="1" applyFont="1" applyFill="1" applyBorder="1" applyAlignment="1">
      <alignment horizontal="center" vertical="center"/>
    </xf>
    <xf numFmtId="166" fontId="5" fillId="10" borderId="0" xfId="0" applyNumberFormat="1" applyFont="1" applyFill="1" applyAlignment="1">
      <alignment horizontal="center" vertical="center"/>
    </xf>
    <xf numFmtId="166" fontId="5" fillId="10" borderId="2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21" fontId="5" fillId="0" borderId="0" xfId="0" applyNumberFormat="1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2" fillId="4" borderId="9" xfId="0" applyFont="1" applyFill="1" applyBorder="1" applyAlignment="1">
      <alignment horizontal="center"/>
    </xf>
    <xf numFmtId="0" fontId="2" fillId="4" borderId="10" xfId="0" applyFont="1" applyFill="1" applyBorder="1" applyAlignment="1">
      <alignment horizontal="center"/>
    </xf>
    <xf numFmtId="0" fontId="2" fillId="4" borderId="11" xfId="0" applyFont="1" applyFill="1" applyBorder="1" applyAlignment="1">
      <alignment horizontal="center"/>
    </xf>
    <xf numFmtId="0" fontId="2" fillId="4" borderId="12" xfId="0" applyFont="1" applyFill="1" applyBorder="1" applyAlignment="1">
      <alignment horizontal="center"/>
    </xf>
    <xf numFmtId="0" fontId="2" fillId="4" borderId="13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5" fillId="11" borderId="0" xfId="0" applyFont="1" applyFill="1" applyAlignment="1">
      <alignment horizontal="center" vertical="center"/>
    </xf>
    <xf numFmtId="21" fontId="5" fillId="11" borderId="0" xfId="0" applyNumberFormat="1" applyFont="1" applyFill="1" applyAlignment="1">
      <alignment horizontal="center" vertical="center"/>
    </xf>
    <xf numFmtId="14" fontId="5" fillId="11" borderId="0" xfId="0" applyNumberFormat="1" applyFont="1" applyFill="1" applyAlignment="1">
      <alignment horizontal="center" vertical="center"/>
    </xf>
    <xf numFmtId="0" fontId="17" fillId="11" borderId="0" xfId="0" applyFont="1" applyFill="1" applyAlignment="1">
      <alignment horizontal="center" vertical="center"/>
    </xf>
    <xf numFmtId="166" fontId="5" fillId="11" borderId="20" xfId="0" applyNumberFormat="1" applyFont="1" applyFill="1" applyBorder="1" applyAlignment="1">
      <alignment horizontal="center" vertical="center"/>
    </xf>
    <xf numFmtId="166" fontId="5" fillId="11" borderId="0" xfId="0" applyNumberFormat="1" applyFont="1" applyFill="1" applyAlignment="1">
      <alignment horizontal="center" vertical="center"/>
    </xf>
    <xf numFmtId="166" fontId="5" fillId="11" borderId="21" xfId="0" applyNumberFormat="1" applyFont="1" applyFill="1" applyBorder="1" applyAlignment="1">
      <alignment horizontal="center" vertical="center"/>
    </xf>
    <xf numFmtId="0" fontId="0" fillId="12" borderId="0" xfId="0" applyFill="1" applyAlignment="1">
      <alignment horizontal="center" vertical="center"/>
    </xf>
  </cellXfs>
  <cellStyles count="12">
    <cellStyle name="Comma" xfId="1" builtinId="3"/>
    <cellStyle name="Comma 2" xfId="5" xr:uid="{00000000-0005-0000-0000-000001000000}"/>
    <cellStyle name="Comma 2 2" xfId="6" xr:uid="{00000000-0005-0000-0000-000002000000}"/>
    <cellStyle name="Comma 3" xfId="3" xr:uid="{00000000-0005-0000-0000-000003000000}"/>
    <cellStyle name="Comma 4" xfId="7" xr:uid="{00000000-0005-0000-0000-000004000000}"/>
    <cellStyle name="Normal" xfId="0" builtinId="0"/>
    <cellStyle name="Normal 2" xfId="2" xr:uid="{00000000-0005-0000-0000-000006000000}"/>
    <cellStyle name="Normal 3" xfId="4" xr:uid="{00000000-0005-0000-0000-000007000000}"/>
    <cellStyle name="Normal 4" xfId="8" xr:uid="{00000000-0005-0000-0000-000008000000}"/>
    <cellStyle name="Normal 5" xfId="9" xr:uid="{00000000-0005-0000-0000-000009000000}"/>
    <cellStyle name="Normal 6" xfId="10" xr:uid="{00000000-0005-0000-0000-00000A000000}"/>
    <cellStyle name="Normal 7" xfId="11" xr:uid="{5DC02C80-74E3-40A1-A05C-C302CB36C3DE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99FF66"/>
      <color rgb="FF0DFF84"/>
      <color rgb="FF1AF3FE"/>
      <color rgb="FF26746B"/>
      <color rgb="FF1F014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6350</xdr:colOff>
      <xdr:row>0</xdr:row>
      <xdr:rowOff>9525</xdr:rowOff>
    </xdr:from>
    <xdr:to>
      <xdr:col>2</xdr:col>
      <xdr:colOff>170180</xdr:colOff>
      <xdr:row>6</xdr:row>
      <xdr:rowOff>73025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" y="9525"/>
          <a:ext cx="3434080" cy="1149350"/>
        </a:xfrm>
        <a:prstGeom prst="rect">
          <a:avLst/>
        </a:prstGeom>
      </xdr:spPr>
    </xdr:pic>
    <xdr:clientData/>
  </xdr:twoCellAnchor>
  <xdr:twoCellAnchor editAs="oneCell">
    <xdr:from>
      <xdr:col>27</xdr:col>
      <xdr:colOff>142876</xdr:colOff>
      <xdr:row>1</xdr:row>
      <xdr:rowOff>150572</xdr:rowOff>
    </xdr:from>
    <xdr:to>
      <xdr:col>32</xdr:col>
      <xdr:colOff>35401</xdr:colOff>
      <xdr:row>5</xdr:row>
      <xdr:rowOff>17804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B501D72-B10C-4299-87ED-E2A62D67EF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777407" y="329166"/>
          <a:ext cx="4139565" cy="59557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33867</xdr:colOff>
      <xdr:row>0</xdr:row>
      <xdr:rowOff>12065</xdr:rowOff>
    </xdr:from>
    <xdr:to>
      <xdr:col>2</xdr:col>
      <xdr:colOff>358938</xdr:colOff>
      <xdr:row>6</xdr:row>
      <xdr:rowOff>53975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A1442A-02E9-4B21-819E-5EAB7F8321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867" y="12065"/>
          <a:ext cx="3420533" cy="116586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</xdr:row>
      <xdr:rowOff>0</xdr:rowOff>
    </xdr:from>
    <xdr:to>
      <xdr:col>30</xdr:col>
      <xdr:colOff>1370</xdr:colOff>
      <xdr:row>5</xdr:row>
      <xdr:rowOff>57891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9D41D9D-5011-48A0-8228-591492C7F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77156" y="357188"/>
          <a:ext cx="4143375" cy="59367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170180</xdr:colOff>
      <xdr:row>6</xdr:row>
      <xdr:rowOff>55880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3C58329-7CB2-4035-BAF8-654121BA22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3282950" cy="1184275"/>
        </a:xfrm>
        <a:prstGeom prst="rect">
          <a:avLst/>
        </a:prstGeom>
      </xdr:spPr>
    </xdr:pic>
    <xdr:clientData/>
  </xdr:twoCellAnchor>
  <xdr:twoCellAnchor editAs="oneCell">
    <xdr:from>
      <xdr:col>26</xdr:col>
      <xdr:colOff>353785</xdr:colOff>
      <xdr:row>1</xdr:row>
      <xdr:rowOff>163285</xdr:rowOff>
    </xdr:from>
    <xdr:to>
      <xdr:col>30</xdr:col>
      <xdr:colOff>549609</xdr:colOff>
      <xdr:row>5</xdr:row>
      <xdr:rowOff>55101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A816B24-D9C3-4D82-BB85-FC78615441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44571" y="340178"/>
          <a:ext cx="4143375" cy="59557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6350</xdr:rowOff>
    </xdr:from>
    <xdr:to>
      <xdr:col>2</xdr:col>
      <xdr:colOff>174320</xdr:colOff>
      <xdr:row>6</xdr:row>
      <xdr:rowOff>73025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7116A7-F24B-4C38-BAB1-BD90181E4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350"/>
          <a:ext cx="3428695" cy="1114425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</xdr:row>
      <xdr:rowOff>166687</xdr:rowOff>
    </xdr:from>
    <xdr:to>
      <xdr:col>31</xdr:col>
      <xdr:colOff>627856</xdr:colOff>
      <xdr:row>5</xdr:row>
      <xdr:rowOff>58049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1F40078-1926-47E1-8ABD-F7704DC2BD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968156" y="345281"/>
          <a:ext cx="4139565" cy="589862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Bruno Dalla Stella" id="{34F8DC07-BA68-4BB2-BF95-D78861673145}" userId="S::Bruno.DallaStella@nielsen.com::d35d16e7-df44-4a73-9217-286fac19c7c0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hammed Unus" refreshedDate="45987.50747916667" createdVersion="8" refreshedVersion="8" minRefreshableVersion="3" recordCount="521" xr:uid="{5707031E-EF5F-441B-85AA-CE65F01F1CEB}">
  <cacheSource type="worksheet">
    <worksheetSource ref="A9:AH530" sheet="CDT Audiences"/>
  </cacheSource>
  <cacheFields count="34">
    <cacheField name="Type" numFmtId="0">
      <sharedItems/>
    </cacheField>
    <cacheField name="Competition" numFmtId="0">
      <sharedItems/>
    </cacheField>
    <cacheField name="Home Team" numFmtId="0">
      <sharedItems containsBlank="1"/>
    </cacheField>
    <cacheField name="Away Team" numFmtId="0">
      <sharedItems containsBlank="1"/>
    </cacheField>
    <cacheField name="Type of programme" numFmtId="0">
      <sharedItems/>
    </cacheField>
    <cacheField name="Time slot" numFmtId="21">
      <sharedItems containsSemiMixedTypes="0" containsNonDate="0" containsDate="1" containsString="0" minDate="1899-12-30T00:00:00" maxDate="1899-12-30T23:45:00"/>
    </cacheField>
    <cacheField name="TV Package" numFmtId="0">
      <sharedItems containsBlank="1"/>
    </cacheField>
    <cacheField name="Date" numFmtId="14">
      <sharedItems containsSemiMixedTypes="0" containsNonDate="0" containsDate="1" containsString="0" minDate="2025-08-02T00:00:00" maxDate="2025-11-13T00:00:00"/>
    </cacheField>
    <cacheField name="Season" numFmtId="0">
      <sharedItems/>
    </cacheField>
    <cacheField name="Day" numFmtId="0">
      <sharedItems/>
    </cacheField>
    <cacheField name="Programme Title" numFmtId="0">
      <sharedItems/>
    </cacheField>
    <cacheField name="Channel" numFmtId="0">
      <sharedItems/>
    </cacheField>
    <cacheField name="Broadcaster" numFmtId="0">
      <sharedItems/>
    </cacheField>
    <cacheField name="Start Time" numFmtId="21">
      <sharedItems containsSemiMixedTypes="0" containsNonDate="0" containsDate="1" containsString="0" minDate="1899-12-30T07:30:00" maxDate="1900-01-01T00:00:00"/>
    </cacheField>
    <cacheField name="End Time" numFmtId="21">
      <sharedItems containsSemiMixedTypes="0" containsNonDate="0" containsDate="1" containsString="0" minDate="1899-12-30T08:58:09" maxDate="1899-12-31T01:30:00"/>
    </cacheField>
    <cacheField name="Duration" numFmtId="21">
      <sharedItems containsSemiMixedTypes="0" containsNonDate="0" containsDate="1" containsString="0" minDate="1899-12-30T00:38:55" maxDate="1899-12-30T02:47:00"/>
    </cacheField>
    <cacheField name="000's" numFmtId="166">
      <sharedItems containsSemiMixedTypes="0" containsString="0" containsNumber="1" minValue="8.1250000000000003E-2" maxValue="4512.3"/>
    </cacheField>
    <cacheField name="TVR" numFmtId="166">
      <sharedItems containsSemiMixedTypes="0" containsString="0" containsNumber="1" minValue="0" maxValue="9.2810000000000006"/>
    </cacheField>
    <cacheField name="Share" numFmtId="166">
      <sharedItems containsSemiMixedTypes="0" containsString="0" containsNumber="1" minValue="1.2E-2" maxValue="36.587299999999999"/>
    </cacheField>
    <cacheField name="Peak" numFmtId="166">
      <sharedItems containsSemiMixedTypes="0" containsString="0" containsNumber="1" minValue="4.5699999999999998E-2" maxValue="4982.3999999999996"/>
    </cacheField>
    <cacheField name="000's2" numFmtId="166">
      <sharedItems containsSemiMixedTypes="0" containsString="0" containsNumber="1" minValue="0" maxValue="294.39999999999998"/>
    </cacheField>
    <cacheField name="TVR2" numFmtId="166">
      <sharedItems containsSemiMixedTypes="0" containsString="0" containsNumber="1" minValue="0" maxValue="30.4148"/>
    </cacheField>
    <cacheField name="Share2" numFmtId="166">
      <sharedItems containsSemiMixedTypes="0" containsString="0" containsNumber="1" minValue="0" maxValue="1176.7"/>
    </cacheField>
    <cacheField name="Peak2" numFmtId="166">
      <sharedItems containsMixedTypes="1" containsNumber="1" minValue="1.9900000000000001E-2" maxValue="334.2"/>
    </cacheField>
    <cacheField name="000's3" numFmtId="166">
      <sharedItems containsSemiMixedTypes="0" containsString="0" containsNumber="1" minValue="6.3E-2" maxValue="4265.7"/>
    </cacheField>
    <cacheField name="TVR3" numFmtId="166">
      <sharedItems containsSemiMixedTypes="0" containsString="0" containsNumber="1" minValue="0" maxValue="87"/>
    </cacheField>
    <cacheField name="Share3" numFmtId="166">
      <sharedItems containsSemiMixedTypes="0" containsString="0" containsNumber="1" minValue="0" maxValue="36.205100000000002"/>
    </cacheField>
    <cacheField name="Peak3" numFmtId="166">
      <sharedItems containsSemiMixedTypes="0" containsString="0" containsNumber="1" minValue="0" maxValue="4704.8999999999996"/>
    </cacheField>
    <cacheField name="OTT Total Audience" numFmtId="0">
      <sharedItems containsString="0" containsBlank="1" containsNumber="1" minValue="0" maxValue="15.7"/>
    </cacheField>
    <cacheField name="PC/Laptop" numFmtId="0">
      <sharedItems containsString="0" containsBlank="1" containsNumber="1" minValue="0" maxValue="0.17399999999999999"/>
    </cacheField>
    <cacheField name="Tablet" numFmtId="0">
      <sharedItems containsString="0" containsBlank="1" containsNumber="1" minValue="0" maxValue="4.6162000000000001"/>
    </cacheField>
    <cacheField name="Smart Phone" numFmtId="0">
      <sharedItems containsBlank="1" containsMixedTypes="1" containsNumber="1" minValue="4.0999999999999996" maxValue="47.1"/>
    </cacheField>
    <cacheField name="Match Type" numFmtId="0">
      <sharedItems containsNonDate="0" containsString="0" containsBlank="1"/>
    </cacheField>
    <cacheField name="Matchweek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1">
  <r>
    <s v="CDT"/>
    <s v="Scottish Premiership"/>
    <s v="Motherwell"/>
    <s v="Rangers"/>
    <s v="Live"/>
    <d v="1899-12-30T17:30:00"/>
    <m/>
    <d v="2025-08-02T00:00:00"/>
    <s v="2025/26"/>
    <s v="Sat"/>
    <s v="Whistle-to-Whistle"/>
    <s v="Sky Sports Main Event"/>
    <s v="Sky Sports"/>
    <d v="1899-12-30T17:30:00"/>
    <d v="1899-12-30T19:22:00"/>
    <d v="1899-12-30T01:52:00"/>
    <n v="173.4"/>
    <n v="0.28100000000000003"/>
    <n v="2.0049999999999999"/>
    <n v="244.4"/>
    <n v="13.9"/>
    <n v="0.191"/>
    <n v="6.1859999999999999"/>
    <n v="40.200000000000003"/>
    <n v="171.5"/>
    <n v="0.32500000000000001"/>
    <n v="2.0619999999999998"/>
    <n v="238.9"/>
    <m/>
    <m/>
    <m/>
    <m/>
    <m/>
    <s v=""/>
  </r>
  <r>
    <s v="CDT"/>
    <s v="Scottish Premiership"/>
    <s v="Motherwell"/>
    <s v="Rangers"/>
    <s v="Live"/>
    <d v="1899-12-30T17:30:00"/>
    <m/>
    <d v="2025-08-02T00:00:00"/>
    <s v="2025/26"/>
    <s v="Sat"/>
    <s v="Whistle-to-Whistle"/>
    <s v="Sky Sports Football"/>
    <s v="Sky Sports"/>
    <d v="1899-12-30T17:30:00"/>
    <d v="1899-12-30T19:22:00"/>
    <d v="1899-12-30T01:52:00"/>
    <n v="97.6"/>
    <n v="0.158"/>
    <n v="1.129"/>
    <n v="136.69999999999999"/>
    <n v="14.2"/>
    <n v="0.19500000000000001"/>
    <n v="6.32"/>
    <n v="23.7"/>
    <n v="96"/>
    <n v="0.182"/>
    <n v="1.1539999999999999"/>
    <n v="134.9"/>
    <m/>
    <m/>
    <m/>
    <m/>
    <m/>
    <s v=""/>
  </r>
  <r>
    <s v="CDT"/>
    <s v="Sky Bet League One"/>
    <s v="Stockport County"/>
    <s v="Bolton Wanderers"/>
    <s v="Live"/>
    <d v="1899-12-30T12:00:00"/>
    <m/>
    <d v="2025-08-03T00:00:00"/>
    <s v="2025/26"/>
    <s v="Sun"/>
    <s v="Whistle-to-Whistle"/>
    <s v="Sky Sports Football"/>
    <s v="Sky Sports"/>
    <d v="1899-12-30T12:00:00"/>
    <d v="1899-12-30T12:48:00"/>
    <d v="1899-12-30T00:48:00"/>
    <n v="98.6"/>
    <n v="0.16"/>
    <n v="1.905"/>
    <n v="120.8"/>
    <n v="13.5"/>
    <n v="0.186"/>
    <n v="8.1129999999999995"/>
    <n v="15.3"/>
    <n v="89.3"/>
    <n v="0.16900000000000001"/>
    <n v="1.778"/>
    <n v="111.5"/>
    <m/>
    <m/>
    <m/>
    <m/>
    <m/>
    <s v=""/>
  </r>
  <r>
    <s v="CDT"/>
    <s v="Scottish Premiership"/>
    <s v="Falkirk"/>
    <s v="Dundee United"/>
    <s v="Live"/>
    <d v="1899-12-30T14:00:00"/>
    <m/>
    <d v="2025-08-03T00:00:00"/>
    <s v="2025/26"/>
    <s v="Sun"/>
    <s v="Whistle-to-Whistle"/>
    <s v="Sky Sports Football"/>
    <s v="Sky Sports"/>
    <d v="1899-12-30T14:00:00"/>
    <d v="1899-12-30T15:54:00"/>
    <d v="1899-12-30T01:54:00"/>
    <n v="82.7"/>
    <n v="0.13400000000000001"/>
    <n v="1.1850000000000001"/>
    <n v="160"/>
    <n v="10.9"/>
    <n v="0.15"/>
    <n v="4.1150000000000002"/>
    <n v="19.2"/>
    <n v="82"/>
    <n v="0.156"/>
    <n v="1.2130000000000001"/>
    <n v="156.80000000000001"/>
    <m/>
    <m/>
    <m/>
    <m/>
    <m/>
    <s v=""/>
  </r>
  <r>
    <s v="CDT"/>
    <s v="Scottish Premiership"/>
    <s v="Celtic"/>
    <s v="St Mirren"/>
    <s v="Live"/>
    <d v="1899-12-30T16:30:00"/>
    <m/>
    <d v="2025-08-03T00:00:00"/>
    <s v="2025/26"/>
    <s v="Sun"/>
    <s v="Whistle-to-Whistle"/>
    <s v="Sky Sports Main Event"/>
    <s v="Sky Sports"/>
    <d v="1899-12-30T16:33:00"/>
    <d v="1899-12-30T18:27:00"/>
    <d v="1899-12-30T01:54:00"/>
    <n v="115.3"/>
    <n v="0.187"/>
    <n v="1.327"/>
    <n v="193"/>
    <n v="13.2"/>
    <n v="0.182"/>
    <n v="6.1340000000000003"/>
    <n v="23.8"/>
    <n v="113"/>
    <n v="0.214"/>
    <n v="1.3380000000000001"/>
    <n v="187.5"/>
    <m/>
    <m/>
    <m/>
    <m/>
    <m/>
    <s v=""/>
  </r>
  <r>
    <s v="CDT"/>
    <s v="Scottish Premiership"/>
    <s v="Celtic"/>
    <s v="St Mirren"/>
    <s v="Live"/>
    <d v="1899-12-30T16:30:00"/>
    <m/>
    <d v="2025-08-03T00:00:00"/>
    <s v="2025/26"/>
    <s v="Sun"/>
    <s v="Whistle-to-Whistle"/>
    <s v="Sky Sports Football"/>
    <s v="Sky Sports"/>
    <d v="1899-12-30T16:33:00"/>
    <d v="1899-12-30T18:27:00"/>
    <d v="1899-12-30T01:54:00"/>
    <n v="138"/>
    <n v="0.223"/>
    <n v="1.5880000000000001"/>
    <n v="201.6"/>
    <n v="1.8"/>
    <n v="2.5000000000000001E-2"/>
    <n v="0.83599999999999997"/>
    <n v="26.3"/>
    <n v="136.5"/>
    <n v="0.25900000000000001"/>
    <n v="1.6160000000000001"/>
    <n v="201.6"/>
    <m/>
    <m/>
    <m/>
    <m/>
    <m/>
    <s v=""/>
  </r>
  <r>
    <s v="CDT"/>
    <s v="Scottish Premiership"/>
    <s v="Hearts"/>
    <s v="Aberdeen"/>
    <s v="Live"/>
    <d v="1899-12-30T20:00:00"/>
    <m/>
    <d v="2025-08-04T00:00:00"/>
    <s v="2025/26"/>
    <s v="Mon"/>
    <s v="Whistle-to-Whistle"/>
    <s v="Sky Sports Main Event"/>
    <s v="Sky Sports"/>
    <d v="1899-12-30T20:00:00"/>
    <d v="1899-12-30T21:55:00"/>
    <d v="1899-12-30T01:55:00"/>
    <n v="102"/>
    <n v="0.16500000000000001"/>
    <n v="0.78800000000000003"/>
    <n v="159.9"/>
    <n v="6"/>
    <n v="8.3000000000000004E-2"/>
    <n v="2.0209999999999999"/>
    <n v="17.5"/>
    <n v="98.8"/>
    <n v="0.187"/>
    <n v="0.77900000000000003"/>
    <n v="157.80000000000001"/>
    <m/>
    <m/>
    <m/>
    <m/>
    <m/>
    <s v=""/>
  </r>
  <r>
    <s v="CDT"/>
    <s v="Scottish Premiership"/>
    <s v="Hearts"/>
    <s v="Aberdeen"/>
    <s v="Live"/>
    <d v="1899-12-30T20:00:00"/>
    <m/>
    <d v="2025-08-04T00:00:00"/>
    <s v="2025/26"/>
    <s v="Mon"/>
    <s v="Whistle-to-Whistle"/>
    <s v="Sky Sports Football"/>
    <s v="Sky Sports"/>
    <d v="1899-12-30T20:00:00"/>
    <d v="1899-12-30T21:55:00"/>
    <d v="1899-12-30T01:55:00"/>
    <n v="90.5"/>
    <n v="0.14699999999999999"/>
    <n v="0.69899999999999995"/>
    <n v="115.4"/>
    <n v="0.1"/>
    <n v="1E-3"/>
    <n v="3.4000000000000002E-2"/>
    <n v="2.8"/>
    <n v="89.1"/>
    <n v="0.16900000000000001"/>
    <n v="0.70299999999999996"/>
    <n v="112.1"/>
    <m/>
    <m/>
    <m/>
    <m/>
    <m/>
    <s v=""/>
  </r>
  <r>
    <s v="CDT"/>
    <s v="Carabao Cup"/>
    <s v="Accrington Stanley"/>
    <s v="Oldham Athletic"/>
    <s v="Live"/>
    <d v="1899-12-30T19:45:00"/>
    <m/>
    <d v="2025-08-05T00:00:00"/>
    <s v="2025/26"/>
    <s v="Tue"/>
    <s v="Whistle-to-Whistle"/>
    <s v="Sky Sports Plus"/>
    <s v="Sky Sports"/>
    <d v="1899-12-30T19:45:00"/>
    <d v="1899-12-30T21:40:00"/>
    <d v="1899-12-30T01:55:00"/>
    <n v="50.2"/>
    <n v="8.1000000000000003E-2"/>
    <n v="0.435"/>
    <n v="99.3"/>
    <n v="7.6"/>
    <n v="0.105"/>
    <n v="2.8889999999999998"/>
    <n v="24.5"/>
    <n v="50"/>
    <n v="9.5000000000000001E-2"/>
    <n v="0.44500000000000001"/>
    <n v="99.3"/>
    <m/>
    <m/>
    <m/>
    <m/>
    <m/>
    <s v=""/>
  </r>
  <r>
    <s v="CDT"/>
    <s v="UEFA Champions League"/>
    <s v="Rangers"/>
    <s v="Viktoria-plzen"/>
    <s v="Live"/>
    <d v="1899-12-30T19:45:00"/>
    <m/>
    <d v="2025-08-05T00:00:00"/>
    <s v="2025/26"/>
    <s v="Tue"/>
    <s v="Whistle-to-Whistle"/>
    <s v="BBC Scotland"/>
    <s v="BBC"/>
    <d v="1899-12-30T19:45:00"/>
    <d v="1899-12-30T21:38:00"/>
    <d v="1899-12-30T01:53:00"/>
    <n v="331.9"/>
    <n v="0.53700000000000003"/>
    <n v="2.879"/>
    <n v="389.1"/>
    <n v="14.3"/>
    <n v="0.19700000000000001"/>
    <n v="5.4349999999999996"/>
    <n v="20.9"/>
    <n v="305.2"/>
    <n v="0.57899999999999996"/>
    <n v="2.722"/>
    <n v="363.9"/>
    <m/>
    <m/>
    <m/>
    <m/>
    <m/>
    <s v=""/>
  </r>
  <r>
    <s v="CDT"/>
    <s v="Sky Bet League One"/>
    <s v="Port Vale"/>
    <s v="Cardiff City"/>
    <s v="Live"/>
    <d v="1899-12-30T20:00:00"/>
    <m/>
    <d v="2025-08-07T00:00:00"/>
    <s v="2025/26"/>
    <s v="Thu"/>
    <s v="Whistle-to-Whistle"/>
    <s v="Sky Sports Football"/>
    <s v="Sky Sports"/>
    <d v="1899-12-30T20:00:00"/>
    <d v="1899-12-30T21:55:00"/>
    <d v="1899-12-30T01:55:00"/>
    <n v="55.2"/>
    <n v="0.1"/>
    <n v="0.54530000000000001"/>
    <n v="88"/>
    <n v="5.2"/>
    <n v="0.1"/>
    <n v="2.8047"/>
    <n v="11.7"/>
    <n v="50.8"/>
    <n v="0.1"/>
    <n v="0.51529999999999998"/>
    <n v="84.2"/>
    <m/>
    <m/>
    <m/>
    <m/>
    <m/>
    <s v=""/>
  </r>
  <r>
    <s v="CDT"/>
    <s v="UEFA Europa Conference League"/>
    <s v="Rapid Vienna"/>
    <s v="Dundee United"/>
    <s v="Live"/>
    <d v="1899-12-30T20:00:00"/>
    <m/>
    <d v="2025-08-07T00:00:00"/>
    <s v="2025/26"/>
    <s v="Thu"/>
    <s v="Whistle-to-Whistle"/>
    <s v="BBC Scotland"/>
    <s v="BBC"/>
    <d v="1899-12-30T20:00:00"/>
    <d v="1899-12-30T22:00:00"/>
    <d v="1899-12-30T02:00:00"/>
    <n v="171.6"/>
    <n v="0.3"/>
    <n v="1.6997"/>
    <n v="232.5"/>
    <n v="8.4"/>
    <n v="0.1"/>
    <n v="4.5064000000000002"/>
    <n v="16.600000000000001"/>
    <n v="167.3"/>
    <n v="0.3"/>
    <n v="1.7013"/>
    <n v="228.9"/>
    <m/>
    <m/>
    <m/>
    <m/>
    <m/>
    <s v=""/>
  </r>
  <r>
    <s v="CDT"/>
    <s v="Sky Bet League One"/>
    <s v="Port Vale"/>
    <s v="Cardiff City"/>
    <s v="Live"/>
    <d v="1899-12-30T20:00:00"/>
    <m/>
    <d v="2025-08-07T00:00:00"/>
    <s v="2025/26"/>
    <s v="Thu"/>
    <s v="Whistle-to-Whistle"/>
    <s v="Sky Sports Main Event"/>
    <s v="Sky Sports"/>
    <d v="1899-12-30T20:00:00"/>
    <d v="1899-12-30T21:55:00"/>
    <d v="1899-12-30T01:55:00"/>
    <n v="89.9"/>
    <n v="0.1"/>
    <n v="0.8881"/>
    <n v="158.80000000000001"/>
    <n v="3.5"/>
    <n v="0"/>
    <n v="1.8877999999999999"/>
    <n v="9.1999999999999993"/>
    <n v="85.6"/>
    <n v="0.2"/>
    <n v="0.86819999999999997"/>
    <n v="155.9"/>
    <m/>
    <m/>
    <m/>
    <m/>
    <m/>
    <s v=""/>
  </r>
  <r>
    <s v="CDT"/>
    <s v="Scottish Championship"/>
    <s v="Ross County"/>
    <s v="St Johnstone"/>
    <s v="Live"/>
    <d v="1899-12-30T19:45:00"/>
    <m/>
    <d v="2025-08-08T00:00:00"/>
    <s v="2025/26"/>
    <s v="Fri"/>
    <s v="Whistle-to-Whistle"/>
    <s v="BBC Scotland"/>
    <s v="BBC"/>
    <d v="1899-12-30T19:47:00"/>
    <d v="1899-12-30T21:39:00"/>
    <d v="1899-12-30T01:52:00"/>
    <n v="71.099999999999994"/>
    <n v="0.115"/>
    <n v="0.61719999999999997"/>
    <n v="134.19999999999999"/>
    <n v="18.7"/>
    <n v="0.25700000000000001"/>
    <n v="6.2396000000000003"/>
    <n v="28.6"/>
    <n v="69.900000000000006"/>
    <n v="0.13300000000000001"/>
    <n v="0.62239999999999995"/>
    <n v="130.6"/>
    <m/>
    <m/>
    <m/>
    <m/>
    <m/>
    <s v=""/>
  </r>
  <r>
    <s v="CDT"/>
    <s v="Sky Bet Championship"/>
    <s v="Birmingham City"/>
    <s v="Ipswich Town"/>
    <s v="Live"/>
    <d v="1899-12-30T20:00:00"/>
    <m/>
    <d v="2025-08-08T00:00:00"/>
    <s v="2025/26"/>
    <s v="Fri"/>
    <s v="Whistle-to-Whistle"/>
    <s v="Sky Sports Main Event"/>
    <s v="Sky Sports"/>
    <d v="1899-12-30T20:01:00"/>
    <d v="1899-12-30T21:59:00"/>
    <d v="1899-12-30T01:58:00"/>
    <n v="392.3"/>
    <n v="0.63500000000000001"/>
    <n v="3.3973"/>
    <n v="521.9"/>
    <n v="43.6"/>
    <n v="0.6"/>
    <n v="14.403700000000001"/>
    <n v="65.099999999999994"/>
    <n v="384.4"/>
    <n v="0.72899999999999998"/>
    <n v="3.4108999999999998"/>
    <n v="510.9"/>
    <m/>
    <m/>
    <m/>
    <m/>
    <m/>
    <s v=""/>
  </r>
  <r>
    <s v="CDT"/>
    <s v="Sky Bet Championship"/>
    <s v="Birmingham City"/>
    <s v="Ipswich Town"/>
    <s v="Live"/>
    <d v="1899-12-30T20:00:00"/>
    <m/>
    <d v="2025-08-08T00:00:00"/>
    <s v="2025/26"/>
    <s v="Fri"/>
    <s v="Whistle-to-Whistle"/>
    <s v="Sky Sports Football"/>
    <s v="Sky Sports"/>
    <d v="1899-12-30T20:01:00"/>
    <d v="1899-12-30T21:59:00"/>
    <d v="1899-12-30T01:58:00"/>
    <n v="128.6"/>
    <n v="0.20799999999999999"/>
    <n v="1.1136999999999999"/>
    <n v="184.1"/>
    <n v="14.7"/>
    <n v="0.20200000000000001"/>
    <n v="4.8563000000000001"/>
    <n v="24.3"/>
    <n v="118.5"/>
    <n v="0.22500000000000001"/>
    <n v="1.0515000000000001"/>
    <n v="171.1"/>
    <m/>
    <m/>
    <m/>
    <m/>
    <m/>
    <s v=""/>
  </r>
  <r>
    <s v="CDT"/>
    <s v="Sky Bet Championship"/>
    <s v="Coventry City"/>
    <s v="Hull City"/>
    <s v="Live"/>
    <d v="1899-12-30T12:30:00"/>
    <m/>
    <d v="2025-08-09T00:00:00"/>
    <s v="2025/26"/>
    <s v="Sat"/>
    <s v="Whistle-to-Whistle"/>
    <s v="Sky Sports +"/>
    <s v="Sky Sports"/>
    <d v="1899-12-30T12:31:00"/>
    <d v="1899-12-30T14:27:00"/>
    <d v="1899-12-30T01:56:00"/>
    <n v="66.2"/>
    <n v="0.107"/>
    <n v="1.3821000000000001"/>
    <n v="87.4"/>
    <n v="3"/>
    <n v="4.1000000000000002E-2"/>
    <n v="2.0421999999999998"/>
    <n v="3.7"/>
    <n v="66.2"/>
    <n v="0.126"/>
    <n v="1.43"/>
    <n v="87.4"/>
    <m/>
    <m/>
    <m/>
    <m/>
    <m/>
    <s v=""/>
  </r>
  <r>
    <s v="CDT"/>
    <s v="Sky Bet Championship"/>
    <s v="Southampton"/>
    <s v="Wrexham"/>
    <s v="Live"/>
    <d v="1899-12-30T12:30:00"/>
    <m/>
    <d v="2025-08-09T00:00:00"/>
    <s v="2025/26"/>
    <s v="Sat"/>
    <s v="Whistle-to-Whistle"/>
    <s v="Sky Sports Main Event"/>
    <s v="Sky Sports"/>
    <d v="1899-12-30T12:30:00"/>
    <d v="1899-12-30T14:27:00"/>
    <d v="1899-12-30T01:57:00"/>
    <n v="359.7"/>
    <n v="0.58199999999999996"/>
    <n v="7.5160999999999998"/>
    <n v="502.1"/>
    <n v="41.2"/>
    <n v="0.56699999999999995"/>
    <n v="28.1037"/>
    <n v="51.9"/>
    <n v="350.3"/>
    <n v="0.66500000000000004"/>
    <n v="7.5739000000000001"/>
    <n v="483.7"/>
    <m/>
    <m/>
    <m/>
    <m/>
    <m/>
    <s v=""/>
  </r>
  <r>
    <s v="CDT"/>
    <s v="Sky Bet Championship"/>
    <s v="Southampton"/>
    <s v="Wrexham"/>
    <s v="Live"/>
    <d v="1899-12-30T12:30:00"/>
    <m/>
    <d v="2025-08-09T00:00:00"/>
    <s v="2025/26"/>
    <s v="Sat"/>
    <s v="Whistle-to-Whistle"/>
    <s v="Sky Sports Football"/>
    <s v="Sky Sports"/>
    <d v="1899-12-30T12:30:00"/>
    <d v="1899-12-30T14:27:00"/>
    <d v="1899-12-30T01:57:00"/>
    <n v="174.8"/>
    <n v="0.28299999999999997"/>
    <n v="3.6524999999999999"/>
    <n v="236"/>
    <n v="11.5"/>
    <n v="0.158"/>
    <n v="7.8445"/>
    <n v="26.7"/>
    <n v="171.8"/>
    <n v="0.32600000000000001"/>
    <n v="3.7145000000000001"/>
    <n v="234"/>
    <m/>
    <m/>
    <m/>
    <m/>
    <m/>
    <s v=""/>
  </r>
  <r>
    <s v="CDT"/>
    <s v="Sky Bet Championship"/>
    <s v="West Brom"/>
    <s v="Blackburn Rovers"/>
    <s v="Live"/>
    <d v="1899-12-30T15:00:00"/>
    <m/>
    <d v="2025-08-09T00:00:00"/>
    <s v="2025/26"/>
    <s v="Sat"/>
    <s v="Whistle-to-Whistle"/>
    <s v="Sky Sports +"/>
    <s v="Sky Sports"/>
    <d v="1899-12-30T15:01:00"/>
    <d v="1899-12-30T17:00:00"/>
    <d v="1899-12-30T01:59:00"/>
    <n v="110.7"/>
    <n v="0.17899999999999999"/>
    <n v="2.0886999999999998"/>
    <n v="157.6"/>
    <n v="2.2999999999999998"/>
    <n v="3.2000000000000001E-2"/>
    <n v="1.8791"/>
    <n v="2.7"/>
    <n v="106.2"/>
    <n v="0.20100000000000001"/>
    <n v="2.0859000000000001"/>
    <n v="152.4"/>
    <m/>
    <m/>
    <m/>
    <m/>
    <m/>
    <s v=""/>
  </r>
  <r>
    <s v="CDT"/>
    <s v="Scottish Premiership"/>
    <s v="Rangers"/>
    <s v="Dundee"/>
    <s v="Live"/>
    <d v="1899-12-30T17:45:00"/>
    <m/>
    <d v="2025-08-09T00:00:00"/>
    <s v="2025/26"/>
    <s v="Sat"/>
    <s v="Whistle-to-Whistle"/>
    <s v="Premier Sports 1"/>
    <s v="Premier Sports"/>
    <d v="1899-12-30T17:44:00"/>
    <d v="1899-12-30T19:40:00"/>
    <d v="1899-12-30T01:56:00"/>
    <n v="105.1"/>
    <n v="0.17"/>
    <n v="1.1895"/>
    <n v="131"/>
    <n v="3.4"/>
    <n v="4.7E-2"/>
    <n v="1.9743999999999999"/>
    <n v="3.5"/>
    <n v="105"/>
    <n v="0.19900000000000001"/>
    <n v="1.2204999999999999"/>
    <n v="131"/>
    <m/>
    <m/>
    <m/>
    <m/>
    <m/>
    <s v=""/>
  </r>
  <r>
    <s v="CDT"/>
    <s v="Sky Bet Championship"/>
    <s v="Sheffield United"/>
    <s v="Bristol City"/>
    <s v="Live"/>
    <d v="1899-12-30T17:30:00"/>
    <m/>
    <d v="2025-08-09T00:00:00"/>
    <s v="2025/26"/>
    <s v="Sat"/>
    <s v="Whistle-to-Whistle"/>
    <s v="Sky Sports Main Event"/>
    <s v="Sky Sports"/>
    <d v="1899-12-30T17:30:00"/>
    <d v="1899-12-30T19:24:00"/>
    <d v="1899-12-30T01:54:00"/>
    <n v="178"/>
    <n v="0.28799999999999998"/>
    <n v="2.0931000000000002"/>
    <n v="255.7"/>
    <n v="17.899999999999999"/>
    <n v="0.246"/>
    <n v="10.1416"/>
    <n v="37"/>
    <n v="173.3"/>
    <n v="0.32900000000000001"/>
    <n v="2.0928"/>
    <n v="255.7"/>
    <m/>
    <m/>
    <m/>
    <m/>
    <m/>
    <s v=""/>
  </r>
  <r>
    <s v="CDT"/>
    <s v="Sky Bet Championship"/>
    <s v="Sheffield United"/>
    <s v="Bristol City"/>
    <s v="Live"/>
    <d v="1899-12-30T17:30:00"/>
    <m/>
    <d v="2025-08-09T00:00:00"/>
    <s v="2025/26"/>
    <s v="Sat"/>
    <s v="Whistle-to-Whistle"/>
    <s v="Sky Sports Football"/>
    <s v="Sky Sports"/>
    <d v="1899-12-30T17:30:00"/>
    <d v="1899-12-30T19:24:00"/>
    <d v="1899-12-30T01:54:00"/>
    <n v="131.30000000000001"/>
    <n v="0.21299999999999999"/>
    <n v="1.5439000000000001"/>
    <n v="172.8"/>
    <n v="7.6"/>
    <n v="0.105"/>
    <n v="4.3059000000000003"/>
    <n v="20"/>
    <n v="128.69999999999999"/>
    <n v="0.24399999999999999"/>
    <n v="1.5542"/>
    <n v="168.2"/>
    <m/>
    <m/>
    <m/>
    <m/>
    <m/>
    <s v=""/>
  </r>
  <r>
    <s v="CDT"/>
    <s v="Scottish Premiership"/>
    <s v="Aberdeen"/>
    <s v="Celtic"/>
    <s v="Live"/>
    <d v="1899-12-30T12:30:00"/>
    <m/>
    <d v="2025-08-10T00:00:00"/>
    <s v="2025/26"/>
    <s v="Sun"/>
    <s v="Whistle-to-Whistle"/>
    <s v="Sky Sports Football"/>
    <s v="Sky Sports"/>
    <d v="1899-12-30T12:31:00"/>
    <d v="1899-12-30T14:23:00"/>
    <d v="1899-12-30T01:52:00"/>
    <n v="99.4"/>
    <n v="0.161"/>
    <n v="2.1838000000000002"/>
    <n v="142.5"/>
    <n v="5.9"/>
    <n v="8.1000000000000003E-2"/>
    <n v="4.3066000000000004"/>
    <n v="11"/>
    <n v="91.2"/>
    <n v="0.17299999999999999"/>
    <n v="2.0834000000000001"/>
    <n v="119.8"/>
    <m/>
    <m/>
    <m/>
    <m/>
    <m/>
    <s v=""/>
  </r>
  <r>
    <s v="CDT"/>
    <s v="FA Community Shield"/>
    <s v="Liverpool"/>
    <s v="Crystal Palace"/>
    <s v="Live"/>
    <d v="1899-12-30T15:00:00"/>
    <m/>
    <d v="2025-08-10T00:00:00"/>
    <s v="2025/26"/>
    <s v="Sun"/>
    <s v="Whistle-to-Whistle"/>
    <s v="TNT Sports 1"/>
    <s v="TNT Sports"/>
    <d v="1899-12-30T15:02:00"/>
    <d v="1899-12-30T17:16:00"/>
    <d v="1899-12-30T02:14:00"/>
    <n v="1293.5"/>
    <n v="2.0950000000000002"/>
    <n v="18.816199999999998"/>
    <n v="1753.9"/>
    <n v="216.9"/>
    <n v="2.984"/>
    <n v="56.809800000000003"/>
    <n v="279.5"/>
    <n v="1220.0999999999999"/>
    <n v="2.3149999999999999"/>
    <n v="18.530999999999999"/>
    <n v="1642.4"/>
    <m/>
    <m/>
    <m/>
    <m/>
    <m/>
    <s v=""/>
  </r>
  <r>
    <s v="CDT"/>
    <s v="Sky Bet Championship"/>
    <s v="Leicester City"/>
    <s v="Sheffield Wednesday"/>
    <s v="Live"/>
    <d v="1899-12-30T16:30:00"/>
    <m/>
    <d v="2025-08-10T00:00:00"/>
    <s v="2025/26"/>
    <s v="Sun"/>
    <s v="Whistle-to-Whistle"/>
    <s v="Sky Sports Main Event"/>
    <s v="Sky Sports"/>
    <d v="1899-12-30T16:30:00"/>
    <d v="1899-12-30T18:29:00"/>
    <d v="1899-12-30T01:59:00"/>
    <n v="335"/>
    <n v="0.54200000000000004"/>
    <n v="4.1260000000000003"/>
    <n v="449.6"/>
    <n v="41.4"/>
    <n v="0.56999999999999995"/>
    <n v="11.8863"/>
    <n v="76.7"/>
    <n v="327.8"/>
    <n v="0.622"/>
    <n v="4.181"/>
    <n v="439.5"/>
    <m/>
    <m/>
    <m/>
    <m/>
    <m/>
    <s v=""/>
  </r>
  <r>
    <s v="CDT"/>
    <s v="Sky Bet Championship"/>
    <s v="Leicester City"/>
    <s v="Sheffield Wednesday"/>
    <s v="Live"/>
    <d v="1899-12-30T16:30:00"/>
    <m/>
    <d v="2025-08-10T00:00:00"/>
    <s v="2025/26"/>
    <s v="Sun"/>
    <s v="Whistle-to-Whistle"/>
    <s v="Sky Sports Football"/>
    <s v="Sky Sports"/>
    <d v="1899-12-30T16:30:00"/>
    <d v="1899-12-30T18:29:00"/>
    <d v="1899-12-30T01:59:00"/>
    <n v="204.8"/>
    <n v="0.33200000000000002"/>
    <n v="2.5224000000000002"/>
    <n v="278.5"/>
    <n v="15.6"/>
    <n v="0.215"/>
    <n v="4.4789000000000003"/>
    <n v="34.1"/>
    <n v="187.1"/>
    <n v="0.35499999999999998"/>
    <n v="2.3864000000000001"/>
    <n v="253.1"/>
    <m/>
    <m/>
    <m/>
    <m/>
    <m/>
    <s v=""/>
  </r>
  <r>
    <s v="CDT"/>
    <s v="Carabao Cup"/>
    <s v="West Brom"/>
    <s v="Derby County"/>
    <s v="Live"/>
    <d v="1899-12-30T19:45:00"/>
    <m/>
    <d v="2025-08-12T00:00:00"/>
    <s v="2025/26"/>
    <s v="Tue"/>
    <s v="Whistle-to-Whistle"/>
    <s v="Sky Sports +"/>
    <s v="Sky Sports"/>
    <d v="1899-12-30T19:46:00"/>
    <d v="1899-12-30T21:54:00"/>
    <d v="1899-12-30T02:08:00"/>
    <n v="67"/>
    <n v="0.1"/>
    <n v="0.55800000000000005"/>
    <n v="102"/>
    <n v="0"/>
    <n v="0"/>
    <n v="0"/>
    <n v="1.9"/>
    <n v="63.4"/>
    <n v="0.1"/>
    <n v="0.54020000000000001"/>
    <n v="98.8"/>
    <m/>
    <m/>
    <m/>
    <m/>
    <m/>
    <s v=""/>
  </r>
  <r>
    <s v="CDT"/>
    <s v="Carabao Cup"/>
    <s v="Bromley"/>
    <s v="Ipswich Town"/>
    <s v="Live"/>
    <d v="1899-12-30T20:00:00"/>
    <m/>
    <d v="2025-08-12T00:00:00"/>
    <s v="2025/26"/>
    <s v="Tue"/>
    <s v="Whistle-to-Whistle"/>
    <s v="Sky Sports Football"/>
    <s v="Sky Sports"/>
    <d v="1899-12-30T20:00:00"/>
    <d v="1899-12-30T22:04:00"/>
    <d v="1899-12-30T02:04:00"/>
    <n v="32.5"/>
    <n v="0.1"/>
    <n v="0.26910000000000001"/>
    <n v="74.2"/>
    <n v="4.3"/>
    <n v="0.1"/>
    <n v="2.0466000000000002"/>
    <n v="16.5"/>
    <n v="31.5"/>
    <n v="0.1"/>
    <n v="0.2666"/>
    <n v="70.5"/>
    <m/>
    <m/>
    <m/>
    <m/>
    <m/>
    <s v=""/>
  </r>
  <r>
    <s v="CDT"/>
    <s v="Carabao Cup"/>
    <s v="Huddersfield Town"/>
    <s v="Leicester City"/>
    <s v="Live"/>
    <d v="1899-12-30T19:45:00"/>
    <m/>
    <d v="2025-08-13T00:00:00"/>
    <s v="2025/26"/>
    <s v="Wed"/>
    <s v="Whistle-to-Whistle"/>
    <s v="Sky Sports +"/>
    <s v="Sky Sports"/>
    <d v="1899-12-30T19:45:00"/>
    <d v="1899-12-30T21:51:00"/>
    <d v="1899-12-30T02:06:00"/>
    <n v="95.8"/>
    <n v="0.2"/>
    <n v="0.74580000000000002"/>
    <n v="143.6"/>
    <n v="4.2"/>
    <n v="0.1"/>
    <n v="1.1605000000000001"/>
    <n v="11.7"/>
    <n v="88.1"/>
    <n v="0.2"/>
    <n v="0.70269999999999999"/>
    <n v="129.6"/>
    <m/>
    <m/>
    <m/>
    <m/>
    <m/>
    <s v=""/>
  </r>
  <r>
    <s v="CDT"/>
    <s v="Carabao Cup"/>
    <s v="Birmingham City"/>
    <s v="Sheffield United"/>
    <s v="Live"/>
    <d v="1899-12-30T20:00:00"/>
    <m/>
    <d v="2025-08-13T00:00:00"/>
    <s v="2025/26"/>
    <s v="Wed"/>
    <s v="Whistle-to-Whistle"/>
    <s v="ITV 4"/>
    <s v="ITV"/>
    <d v="1899-12-30T20:00:00"/>
    <d v="1899-12-30T21:55:00"/>
    <d v="1899-12-30T01:55:00"/>
    <n v="320.39999999999998"/>
    <n v="0.5"/>
    <n v="2.4639000000000002"/>
    <n v="387.3"/>
    <n v="7.9"/>
    <n v="0.1"/>
    <n v="2.1242000000000001"/>
    <n v="30.6"/>
    <n v="312.89999999999998"/>
    <n v="0.6"/>
    <n v="2.4653"/>
    <n v="382"/>
    <m/>
    <m/>
    <m/>
    <m/>
    <m/>
    <s v=""/>
  </r>
  <r>
    <s v="CDT"/>
    <s v="Carabao Cup"/>
    <s v="Birmingham City"/>
    <s v="Sheffield United"/>
    <s v="Live"/>
    <d v="1899-12-30T20:00:00"/>
    <m/>
    <d v="2025-08-13T00:00:00"/>
    <s v="2025/26"/>
    <s v="Wed"/>
    <s v="Whistle-to-Whistle"/>
    <s v="Sky Sports Football"/>
    <s v="Sky Sports"/>
    <d v="1899-12-30T20:00:00"/>
    <d v="1899-12-30T21:55:00"/>
    <d v="1899-12-30T01:55:00"/>
    <n v="59.8"/>
    <n v="0.1"/>
    <n v="0.45989999999999998"/>
    <n v="114.5"/>
    <n v="0.1"/>
    <n v="0"/>
    <n v="2.69E-2"/>
    <n v="9.4"/>
    <n v="56.2"/>
    <n v="0.1"/>
    <n v="0.44280000000000003"/>
    <n v="90.7"/>
    <m/>
    <m/>
    <m/>
    <m/>
    <m/>
    <s v=""/>
  </r>
  <r>
    <s v="CDT"/>
    <s v="UEFA Super Cup"/>
    <s v="PSG"/>
    <s v="Tottenham Hotspur"/>
    <s v="Live"/>
    <d v="1899-12-30T20:00:00"/>
    <m/>
    <d v="2025-08-13T00:00:00"/>
    <s v="2025/26"/>
    <s v="Wed"/>
    <s v="Whistle-to-Whistle"/>
    <s v="TNT Sports 1"/>
    <s v="TNT Sports"/>
    <d v="1899-12-30T20:02:00"/>
    <d v="1899-12-30T22:10:00"/>
    <d v="1899-12-30T02:08:00"/>
    <n v="790.6"/>
    <n v="1.3"/>
    <n v="6.1806999999999999"/>
    <n v="1063.7"/>
    <n v="134.9"/>
    <n v="1.9"/>
    <n v="36.488999999999997"/>
    <n v="176.2"/>
    <n v="758.2"/>
    <n v="1.4"/>
    <n v="6.0717999999999996"/>
    <n v="1024.8"/>
    <m/>
    <m/>
    <m/>
    <m/>
    <m/>
    <s v=""/>
  </r>
  <r>
    <s v="CDT"/>
    <s v="UEFA Europa Conference League"/>
    <s v="Hibernian"/>
    <s v="Partizan Belgrade"/>
    <s v="Live"/>
    <d v="1899-12-30T20:00:00"/>
    <m/>
    <d v="2025-08-14T00:00:00"/>
    <s v="2025/26"/>
    <s v="Thu"/>
    <s v="Whistle-to-Whistle"/>
    <s v="BBC Scotland"/>
    <s v="BBC"/>
    <d v="1899-12-30T20:02:00"/>
    <d v="1899-12-30T22:37:00"/>
    <d v="1899-12-30T02:35:00"/>
    <n v="233.4"/>
    <n v="0.378"/>
    <n v="2.0583"/>
    <n v="318.89999999999998"/>
    <n v="8.6"/>
    <n v="0.1183"/>
    <n v="3.8530000000000002"/>
    <n v="39.4"/>
    <n v="225.7"/>
    <n v="0.42820000000000003"/>
    <n v="2.0402"/>
    <n v="312.10000000000002"/>
    <m/>
    <m/>
    <m/>
    <m/>
    <m/>
    <s v=""/>
  </r>
  <r>
    <s v="CDT"/>
    <s v="Scottish League Cup"/>
    <s v="Celtic"/>
    <s v="Falkirk"/>
    <s v="Live"/>
    <d v="1899-12-30T19:45:00"/>
    <m/>
    <d v="2025-08-15T00:00:00"/>
    <s v="2025/26"/>
    <s v="Fri"/>
    <s v="Whistle-to-Whistle"/>
    <s v="Premier Sports 1"/>
    <s v="Premier Sports"/>
    <d v="1899-12-30T19:46:00"/>
    <d v="1899-12-30T21:38:00"/>
    <d v="1899-12-30T01:52:00"/>
    <n v="42.9"/>
    <n v="6.9000000000000006E-2"/>
    <n v="0.35289999999999999"/>
    <n v="75.400000000000006"/>
    <n v="0.4"/>
    <n v="6.0000000000000001E-3"/>
    <n v="7.9200000000000007E-2"/>
    <n v="5.3"/>
    <n v="41.6"/>
    <n v="7.9000000000000001E-2"/>
    <n v="0.35210000000000002"/>
    <n v="73.099999999999994"/>
    <m/>
    <m/>
    <m/>
    <m/>
    <m/>
    <s v=""/>
  </r>
  <r>
    <s v="CDT"/>
    <s v="Premier League"/>
    <s v="Liverpool"/>
    <s v="AFC Bournemouth"/>
    <s v="Live"/>
    <d v="1899-12-30T20:00:00"/>
    <m/>
    <d v="2025-08-15T00:00:00"/>
    <s v="2025/26"/>
    <s v="Fri"/>
    <s v="Whistle-to-Whistle"/>
    <s v="Sky Sports Main Event"/>
    <s v="Sky Sports"/>
    <d v="1899-12-30T20:01:00"/>
    <d v="1899-12-30T21:56:00"/>
    <d v="1899-12-30T01:55:00"/>
    <n v="1138.9000000000001"/>
    <n v="1.8440000000000001"/>
    <n v="9.2713000000000001"/>
    <n v="1322"/>
    <n v="201"/>
    <n v="2.7650000000000001"/>
    <n v="38.322200000000002"/>
    <n v="241.2"/>
    <n v="1082.0999999999999"/>
    <n v="2.0529999999999999"/>
    <n v="9.0691000000000006"/>
    <n v="1247.5"/>
    <m/>
    <m/>
    <m/>
    <m/>
    <m/>
    <e v="#N/A"/>
  </r>
  <r>
    <s v="CDT"/>
    <s v="Premier League"/>
    <s v="Liverpool"/>
    <s v="AFC Bournemouth"/>
    <s v="Live"/>
    <d v="1899-12-30T20:00:00"/>
    <m/>
    <d v="2025-08-15T00:00:00"/>
    <s v="2025/26"/>
    <s v="Fri"/>
    <s v="Whistle-to-Whistle"/>
    <s v="Sky Sports Premier League"/>
    <s v="Sky Sports"/>
    <d v="1899-12-30T20:01:00"/>
    <d v="1899-12-30T21:56:00"/>
    <d v="1899-12-30T01:55:00"/>
    <n v="890.5"/>
    <n v="1.4419999999999999"/>
    <n v="7.2491000000000003"/>
    <n v="1121"/>
    <n v="135.19999999999999"/>
    <n v="1.86"/>
    <n v="25.776900000000001"/>
    <n v="183.5"/>
    <n v="798.1"/>
    <n v="1.514"/>
    <n v="6.6889000000000003"/>
    <n v="999.4"/>
    <m/>
    <m/>
    <m/>
    <m/>
    <m/>
    <e v="#N/A"/>
  </r>
  <r>
    <s v="CDT"/>
    <s v="Sky Bet Championship"/>
    <s v="Derby County"/>
    <s v="Coventry City"/>
    <s v="Live"/>
    <d v="1899-12-30T12:30:00"/>
    <m/>
    <d v="2025-08-16T00:00:00"/>
    <s v="2025/26"/>
    <s v="Sat"/>
    <s v="Whistle-to-Whistle"/>
    <s v="Sky Sports+"/>
    <s v="Sky Sports"/>
    <d v="1899-12-30T12:30:00"/>
    <d v="1899-12-30T14:33:00"/>
    <d v="1899-12-30T02:03:00"/>
    <n v="103"/>
    <n v="0.16700000000000001"/>
    <n v="1.8206"/>
    <n v="224.2"/>
    <n v="11.2"/>
    <n v="0.154"/>
    <n v="3.7222"/>
    <n v="36.9"/>
    <n v="79.2"/>
    <n v="0.15"/>
    <n v="1.4629000000000001"/>
    <n v="190.1"/>
    <m/>
    <m/>
    <m/>
    <m/>
    <m/>
    <s v=""/>
  </r>
  <r>
    <s v="CDT"/>
    <s v="Sky Bet Championship"/>
    <s v="Wrexham"/>
    <s v="West Brom"/>
    <s v="Live"/>
    <d v="1899-12-30T12:30:00"/>
    <m/>
    <d v="2025-08-16T00:00:00"/>
    <s v="2025/26"/>
    <s v="Sat"/>
    <s v="Whistle-to-Whistle"/>
    <s v="ITV1"/>
    <s v="ITV"/>
    <d v="1899-12-30T12:30:00"/>
    <d v="1899-12-30T14:24:00"/>
    <d v="1899-12-30T01:54:00"/>
    <n v="571.5"/>
    <n v="0.92500000000000004"/>
    <n v="10.0847"/>
    <n v="702.3"/>
    <n v="18.600000000000001"/>
    <n v="0.25600000000000001"/>
    <n v="6.1794000000000002"/>
    <n v="30.3"/>
    <n v="538.6"/>
    <n v="1.022"/>
    <n v="9.9283000000000001"/>
    <n v="657.1"/>
    <m/>
    <m/>
    <m/>
    <m/>
    <m/>
    <s v=""/>
  </r>
  <r>
    <s v="CDT"/>
    <s v="Sky Bet Championship"/>
    <s v="Wrexham"/>
    <s v="West Brom"/>
    <s v="Live"/>
    <d v="1899-12-30T12:30:00"/>
    <m/>
    <d v="2025-08-16T00:00:00"/>
    <s v="2025/26"/>
    <s v="Sat"/>
    <s v="Whistle-to-Whistle"/>
    <s v="Sky Sports Main Event"/>
    <s v="Sky Sports"/>
    <d v="1899-12-30T12:30:00"/>
    <d v="1899-12-30T14:24:00"/>
    <d v="1899-12-30T01:54:00"/>
    <n v="105.3"/>
    <n v="0.17100000000000001"/>
    <n v="1.8581000000000001"/>
    <n v="137.30000000000001"/>
    <n v="5.2"/>
    <n v="7.1999999999999995E-2"/>
    <n v="1.7276"/>
    <n v="15.1"/>
    <n v="102.1"/>
    <n v="0.19400000000000001"/>
    <n v="1.8821000000000001"/>
    <n v="130.1"/>
    <m/>
    <m/>
    <m/>
    <m/>
    <m/>
    <s v=""/>
  </r>
  <r>
    <s v="CDT"/>
    <s v="Sky Bet Championship"/>
    <s v="Wrexham"/>
    <s v="West Brom"/>
    <s v="Live"/>
    <d v="1899-12-30T12:30:00"/>
    <m/>
    <d v="2025-08-16T00:00:00"/>
    <s v="2025/26"/>
    <s v="Sat"/>
    <s v="Whistle-to-Whistle"/>
    <s v="Sky Sports Football"/>
    <s v="Sky Sports"/>
    <d v="1899-12-30T12:30:00"/>
    <d v="1899-12-30T14:24:00"/>
    <d v="1899-12-30T01:54:00"/>
    <n v="82.5"/>
    <n v="0.13400000000000001"/>
    <n v="1.4558"/>
    <n v="113.9"/>
    <n v="8.6999999999999993"/>
    <n v="0.12"/>
    <n v="2.8904000000000001"/>
    <n v="17.7"/>
    <n v="79.2"/>
    <n v="0.15"/>
    <n v="1.4599"/>
    <n v="107.6"/>
    <m/>
    <m/>
    <m/>
    <m/>
    <m/>
    <s v=""/>
  </r>
  <r>
    <s v="CDT"/>
    <s v="Premier League"/>
    <s v="Aston Villa"/>
    <s v="Newcastle United"/>
    <s v="Live"/>
    <d v="1899-12-30T12:30:00"/>
    <m/>
    <d v="2025-08-16T00:00:00"/>
    <s v="2025/26"/>
    <s v="Sat"/>
    <s v="Whistle-to-Whistle"/>
    <s v="TNT Sports 1"/>
    <s v="TNT Sports"/>
    <d v="1899-12-30T12:32:00"/>
    <d v="1899-12-30T14:23:00"/>
    <d v="1899-12-30T01:51:00"/>
    <n v="928.6"/>
    <n v="1.504"/>
    <n v="16.360099999999999"/>
    <n v="1040"/>
    <n v="171.6"/>
    <n v="2.3610000000000002"/>
    <n v="56.821199999999997"/>
    <n v="215.4"/>
    <n v="868.5"/>
    <n v="1.6479999999999999"/>
    <n v="15.983599999999999"/>
    <n v="981.6"/>
    <m/>
    <m/>
    <m/>
    <m/>
    <m/>
    <e v="#N/A"/>
  </r>
  <r>
    <s v="CDT"/>
    <s v="Premier League"/>
    <s v="Wolverhampton Wanderers"/>
    <s v="Manchester City"/>
    <s v="Live"/>
    <d v="1899-12-30T17:30:00"/>
    <m/>
    <d v="2025-08-16T00:00:00"/>
    <s v="2025/26"/>
    <s v="Sat"/>
    <s v="Whistle-to-Whistle"/>
    <s v="Sky Sports Main Event"/>
    <s v="Sky Sports"/>
    <d v="1899-12-30T17:30:00"/>
    <d v="1899-12-30T19:30:00"/>
    <d v="1899-12-30T02:00:00"/>
    <n v="690.8"/>
    <n v="1.119"/>
    <n v="7.6755000000000004"/>
    <n v="783.5"/>
    <n v="112.4"/>
    <n v="1.546"/>
    <n v="32.1143"/>
    <n v="173.5"/>
    <n v="673.5"/>
    <n v="1.278"/>
    <n v="7.7026000000000003"/>
    <n v="771.3"/>
    <m/>
    <m/>
    <m/>
    <m/>
    <m/>
    <e v="#N/A"/>
  </r>
  <r>
    <s v="CDT"/>
    <s v="Premier League"/>
    <s v="Wolverhampton Wanderers"/>
    <s v="Manchester City"/>
    <s v="Live"/>
    <d v="1899-12-30T17:30:00"/>
    <m/>
    <d v="2025-08-16T00:00:00"/>
    <s v="2025/26"/>
    <s v="Sat"/>
    <s v="Whistle-to-Whistle"/>
    <s v="Sky Sports Premier League"/>
    <s v="Sky Sports"/>
    <d v="1899-12-30T17:30:00"/>
    <d v="1899-12-30T19:30:00"/>
    <d v="1899-12-30T02:00:00"/>
    <n v="475.2"/>
    <n v="0.77"/>
    <n v="5.2798999999999996"/>
    <n v="624.9"/>
    <n v="76.5"/>
    <n v="1.052"/>
    <n v="21.857099999999999"/>
    <n v="116.2"/>
    <n v="443.2"/>
    <n v="0.84099999999999997"/>
    <n v="5.0686999999999998"/>
    <n v="569.5"/>
    <m/>
    <m/>
    <m/>
    <m/>
    <m/>
    <e v="#N/A"/>
  </r>
  <r>
    <s v="CDT"/>
    <s v="Scottish League Cup"/>
    <s v="Rangers"/>
    <s v="Alloa Athletic"/>
    <s v="Live"/>
    <d v="1899-12-30T17:45:00"/>
    <m/>
    <d v="2025-08-16T00:00:00"/>
    <s v="2025/26"/>
    <s v="Sat"/>
    <s v="Whistle-to-Whistle"/>
    <s v="Premier Sports 1"/>
    <s v="Premier Sports"/>
    <d v="1899-12-30T17:46:00"/>
    <d v="1899-12-30T19:36:00"/>
    <d v="1899-12-30T01:50:00"/>
    <n v="46"/>
    <n v="7.3999999999999996E-2"/>
    <n v="0.49990000000000001"/>
    <n v="65.3"/>
    <n v="0"/>
    <n v="0"/>
    <n v="0"/>
    <s v="-"/>
    <n v="44.7"/>
    <n v="8.5000000000000006E-2"/>
    <n v="0.50039999999999996"/>
    <n v="61.2"/>
    <m/>
    <m/>
    <m/>
    <m/>
    <m/>
    <s v=""/>
  </r>
  <r>
    <s v="CDT"/>
    <s v="Premier League"/>
    <s v="Tottenham Hotspur"/>
    <s v="Burnley"/>
    <s v="Near Live"/>
    <d v="1899-12-30T20:30:00"/>
    <m/>
    <d v="2025-08-16T00:00:00"/>
    <s v="2024/25"/>
    <s v="Sat"/>
    <s v="Whistle-to-Whistle"/>
    <s v="Sky Sports Premier League"/>
    <s v="Sky Sports"/>
    <d v="1899-12-30T20:40:00"/>
    <d v="1899-12-30T22:25:00"/>
    <d v="1899-12-30T01:45:00"/>
    <n v="63.4"/>
    <n v="0.10299999999999999"/>
    <n v="0.61229999999999996"/>
    <n v="117.5"/>
    <n v="0"/>
    <n v="0"/>
    <n v="0"/>
    <s v="-"/>
    <n v="63.1"/>
    <n v="0.12"/>
    <n v="0.62290000000000001"/>
    <n v="111.8"/>
    <m/>
    <m/>
    <m/>
    <m/>
    <m/>
    <s v=""/>
  </r>
  <r>
    <s v="CDT"/>
    <s v="Premier League"/>
    <m/>
    <m/>
    <s v="Highlights"/>
    <d v="1899-12-30T22:30:00"/>
    <m/>
    <d v="2025-08-16T00:00:00"/>
    <s v="2025/26"/>
    <s v="Sat"/>
    <s v="Match Of The Day"/>
    <s v="BBC 1"/>
    <s v="BBC"/>
    <d v="1899-12-30T22:22:00"/>
    <d v="1899-12-30T23:41:55"/>
    <d v="1899-12-30T01:19:09"/>
    <n v="2605.8000000000002"/>
    <n v="4.22"/>
    <n v="35.298400000000001"/>
    <n v="3309.6"/>
    <n v="207.1"/>
    <n v="2.8490000000000002"/>
    <n v="61.618600000000001"/>
    <n v="277.5"/>
    <n v="2495.5"/>
    <n v="4.734"/>
    <n v="34.6496"/>
    <n v="3116.6"/>
    <m/>
    <m/>
    <m/>
    <m/>
    <m/>
    <s v="Matchweek 01"/>
  </r>
  <r>
    <s v="CDT"/>
    <s v="Sky Bet Championship"/>
    <s v="Ipswich Town"/>
    <s v="Southampton"/>
    <s v="Live"/>
    <d v="1899-12-30T12:00:00"/>
    <m/>
    <d v="2025-08-17T00:00:00"/>
    <s v="2025/26"/>
    <s v="Sun"/>
    <s v="Whistle-to-Whistle"/>
    <s v="Sky Sports Main Event"/>
    <s v="Sky Sports"/>
    <d v="1899-12-30T12:01:00"/>
    <d v="1899-12-30T12:49:00"/>
    <d v="1899-12-30T00:48:00"/>
    <n v="313.040350877192"/>
    <n v="0.50692105263157805"/>
    <n v="6.47101842105263"/>
    <n v="494.4"/>
    <n v="35.412280701754298"/>
    <n v="0.48719298245614001"/>
    <n v="30.474950877192899"/>
    <n v="98.4"/>
    <n v="291.49561403508699"/>
    <n v="0.55299122807017498"/>
    <n v="6.1910991228070102"/>
    <n v="454.7"/>
    <m/>
    <m/>
    <m/>
    <m/>
    <m/>
    <s v=""/>
  </r>
  <r>
    <s v="CDT"/>
    <s v="Sky Bet Championship"/>
    <s v="Ipswich Town"/>
    <s v="Southampton"/>
    <s v="Live"/>
    <d v="1899-12-30T12:00:00"/>
    <m/>
    <d v="2025-08-17T00:00:00"/>
    <s v="2025/26"/>
    <s v="Sun"/>
    <s v="Whistle-to-Whistle"/>
    <s v="Sky Sports Football"/>
    <s v="Sky Sports"/>
    <d v="1899-12-30T12:01:00"/>
    <d v="1899-12-30T13:55:00"/>
    <d v="1899-12-30T01:54:00"/>
    <n v="209.5"/>
    <n v="0.33900000000000002"/>
    <n v="4.3102999999999998"/>
    <n v="483.6"/>
    <n v="24.9"/>
    <n v="0.34300000000000003"/>
    <n v="18.540600000000001"/>
    <n v="52"/>
    <n v="199.1"/>
    <n v="0.378"/>
    <n v="4.2103000000000002"/>
    <n v="452.2"/>
    <m/>
    <m/>
    <m/>
    <m/>
    <m/>
    <s v=""/>
  </r>
  <r>
    <s v="CDT"/>
    <s v="Premier League"/>
    <s v="Chelsea"/>
    <s v="Crystal Palace"/>
    <s v="Live"/>
    <d v="1899-12-30T14:00:00"/>
    <m/>
    <d v="2025-08-17T00:00:00"/>
    <s v="2025/26"/>
    <s v="Sun"/>
    <s v="Whistle-to-Whistle"/>
    <s v="Sky Sports Main Event"/>
    <s v="Sky Sports"/>
    <d v="1899-12-30T14:01:00"/>
    <d v="1899-12-30T15:58:00"/>
    <d v="1899-12-30T01:57:00"/>
    <n v="1255.5"/>
    <n v="2.0329999999999999"/>
    <n v="21.365500000000001"/>
    <n v="1710.9"/>
    <n v="220.1"/>
    <n v="3.028"/>
    <n v="63.429400000000001"/>
    <n v="302"/>
    <n v="1204.3"/>
    <n v="2.2850000000000001"/>
    <n v="21.286000000000001"/>
    <n v="1645.4"/>
    <m/>
    <m/>
    <m/>
    <m/>
    <m/>
    <e v="#N/A"/>
  </r>
  <r>
    <s v="CDT"/>
    <s v="Premier League"/>
    <s v="Nottingham Forest"/>
    <s v="Brentford"/>
    <s v="Live"/>
    <d v="1899-12-30T14:00:00"/>
    <m/>
    <d v="2025-08-17T00:00:00"/>
    <s v="2025/26"/>
    <s v="Sun"/>
    <s v="Whistle-to-Whistle"/>
    <s v="Sky Sports Premier League"/>
    <s v="Sky Sports"/>
    <d v="1899-12-30T14:00:00"/>
    <d v="1899-12-30T15:56:00"/>
    <d v="1899-12-30T01:56:00"/>
    <n v="291.60000000000002"/>
    <n v="0.47199999999999998"/>
    <n v="4.9688999999999997"/>
    <n v="372.1"/>
    <n v="45.6"/>
    <n v="0.627"/>
    <n v="13.2021"/>
    <n v="67.5"/>
    <n v="263.5"/>
    <n v="0.5"/>
    <n v="4.6639999999999997"/>
    <n v="341.3"/>
    <m/>
    <m/>
    <m/>
    <m/>
    <m/>
    <e v="#N/A"/>
  </r>
  <r>
    <s v="CDT"/>
    <s v="Premier League"/>
    <s v="Manchester United"/>
    <s v="Arsenal"/>
    <s v="Live"/>
    <d v="1899-12-30T16:30:00"/>
    <m/>
    <d v="2025-08-17T00:00:00"/>
    <s v="2025/26"/>
    <s v="Sun"/>
    <s v="Whistle-to-Whistle"/>
    <s v="Sky Sports Main Event"/>
    <s v="Sky Sports"/>
    <d v="1899-12-30T16:31:00"/>
    <d v="1899-12-30T18:23:00"/>
    <d v="1899-12-30T01:52:00"/>
    <n v="1986.1"/>
    <n v="3.2160000000000002"/>
    <n v="22.430399999999999"/>
    <n v="2311.6999999999998"/>
    <n v="294.39999999999998"/>
    <n v="4.05"/>
    <n v="60.179900000000004"/>
    <n v="334.2"/>
    <n v="1912.8"/>
    <n v="3.629"/>
    <n v="22.3779"/>
    <n v="2227.6"/>
    <m/>
    <m/>
    <m/>
    <m/>
    <m/>
    <e v="#N/A"/>
  </r>
  <r>
    <s v="CDT"/>
    <s v="Premier League"/>
    <s v="Manchester United"/>
    <s v="Arsenal"/>
    <s v="Live"/>
    <d v="1899-12-30T16:30:00"/>
    <m/>
    <d v="2025-08-17T00:00:00"/>
    <s v="2025/26"/>
    <s v="Sun"/>
    <s v="Whistle-to-Whistle"/>
    <s v="Sky Sports Premier League"/>
    <s v="Sky Sports"/>
    <d v="1899-12-30T16:31:00"/>
    <d v="1899-12-30T18:23:00"/>
    <d v="1899-12-30T01:52:00"/>
    <n v="887.8"/>
    <n v="1.4379999999999999"/>
    <n v="10.0265"/>
    <n v="1044.0999999999999"/>
    <n v="113.2"/>
    <n v="1.5569999999999999"/>
    <n v="23.139800000000001"/>
    <n v="145.69999999999999"/>
    <n v="847.3"/>
    <n v="1.607"/>
    <n v="9.9125999999999994"/>
    <n v="996.1"/>
    <m/>
    <m/>
    <m/>
    <m/>
    <m/>
    <e v="#N/A"/>
  </r>
  <r>
    <s v="CDT"/>
    <s v="Premier League"/>
    <m/>
    <m/>
    <s v="Highlights"/>
    <d v="1899-12-30T08:40:00"/>
    <m/>
    <d v="2025-08-17T00:00:00"/>
    <s v="2025/26"/>
    <s v="Sun"/>
    <s v="Match Of The Day Repeat"/>
    <s v="BBC 1"/>
    <s v="BBC"/>
    <d v="1899-12-30T08:40:00"/>
    <d v="1899-12-30T09:59:34"/>
    <d v="1899-12-30T01:19:09"/>
    <n v="852.4"/>
    <n v="1.38"/>
    <n v="21.894600000000001"/>
    <n v="1166"/>
    <n v="35"/>
    <n v="0.48099999999999998"/>
    <n v="34.7913"/>
    <n v="58.9"/>
    <n v="827.9"/>
    <n v="1.571"/>
    <n v="22.0779"/>
    <n v="1146.4000000000001"/>
    <m/>
    <m/>
    <m/>
    <m/>
    <m/>
    <s v="Matchweek 01"/>
  </r>
  <r>
    <s v="CDT"/>
    <s v="Premier League"/>
    <m/>
    <m/>
    <s v="Highlights"/>
    <d v="1899-12-30T22:30:00"/>
    <m/>
    <d v="2025-08-17T00:00:00"/>
    <s v="2025/26"/>
    <s v="Sun"/>
    <s v="Match Of The Day"/>
    <s v="BBC 1"/>
    <s v="BBC"/>
    <d v="1899-12-30T22:31:00"/>
    <d v="1899-12-30T23:30:24"/>
    <d v="1899-12-30T00:59:05"/>
    <n v="1777.7"/>
    <n v="2.879"/>
    <n v="27.0443"/>
    <n v="2383.6"/>
    <n v="103.8"/>
    <n v="1.4279999999999999"/>
    <n v="44.799300000000002"/>
    <n v="144.30000000000001"/>
    <n v="1695.2"/>
    <n v="3.2160000000000002"/>
    <n v="26.318899999999999"/>
    <n v="2266.1999999999998"/>
    <m/>
    <m/>
    <m/>
    <m/>
    <m/>
    <s v="Matchweek 01"/>
  </r>
  <r>
    <s v="CDT"/>
    <s v="Premier League"/>
    <s v="Leeds United"/>
    <s v="Everton"/>
    <s v="Live"/>
    <d v="1899-12-30T20:00:00"/>
    <m/>
    <d v="2025-08-18T00:00:00"/>
    <s v="2025/26"/>
    <s v="Mon"/>
    <s v="Whistle-to-Whistle"/>
    <s v="Sky Sports Main Event"/>
    <s v="Sky Sports"/>
    <d v="1899-12-30T20:02:00"/>
    <d v="1899-12-30T21:57:00"/>
    <d v="1899-12-30T01:55:00"/>
    <n v="1118.3"/>
    <n v="1.8109999999999999"/>
    <n v="8.1946999999999992"/>
    <n v="1305.5999999999999"/>
    <n v="143.30000000000001"/>
    <n v="1.9710000000000001"/>
    <n v="32.965299999999999"/>
    <n v="172.4"/>
    <n v="1075"/>
    <n v="2.0390000000000001"/>
    <n v="8.0599000000000007"/>
    <n v="1252.7"/>
    <m/>
    <m/>
    <m/>
    <m/>
    <m/>
    <e v="#N/A"/>
  </r>
  <r>
    <s v="CDT"/>
    <s v="Premier League"/>
    <s v="Leeds United"/>
    <s v="Everton"/>
    <s v="Live"/>
    <d v="1899-12-30T20:00:00"/>
    <m/>
    <d v="2025-08-18T00:00:00"/>
    <s v="2025/26"/>
    <s v="Mon"/>
    <s v="Whistle-to-Whistle"/>
    <s v="Sky Sports Premier League"/>
    <s v="Sky Sports"/>
    <d v="1899-12-30T20:02:00"/>
    <d v="1899-12-30T21:57:00"/>
    <d v="1899-12-30T01:55:00"/>
    <n v="599.5"/>
    <n v="0.97099999999999997"/>
    <n v="4.3929999999999998"/>
    <n v="666.8"/>
    <n v="96.2"/>
    <n v="1.323"/>
    <n v="22.130199999999999"/>
    <n v="118.6"/>
    <n v="585.9"/>
    <n v="1.1120000000000001"/>
    <n v="4.3928000000000003"/>
    <n v="651.4"/>
    <m/>
    <m/>
    <m/>
    <m/>
    <m/>
    <e v="#N/A"/>
  </r>
  <r>
    <s v="CDT"/>
    <s v="Premier League"/>
    <m/>
    <m/>
    <s v="Highlights"/>
    <d v="1899-12-30T08:00:00"/>
    <m/>
    <d v="2025-08-18T00:00:00"/>
    <s v="2025/26"/>
    <s v="Sun"/>
    <s v="Match Of The Day Repeat"/>
    <s v="BBC 2"/>
    <s v="BBC"/>
    <d v="1899-12-30T08:00:00"/>
    <d v="1899-12-30T08:59:16"/>
    <d v="1899-12-30T00:59:04"/>
    <n v="112.6"/>
    <n v="0.182"/>
    <n v="3.0244"/>
    <n v="157.6"/>
    <n v="6.6"/>
    <n v="9.0999999999999998E-2"/>
    <n v="8.2603000000000009"/>
    <n v="12.8"/>
    <n v="103.2"/>
    <n v="0.19600000000000001"/>
    <n v="2.9394999999999998"/>
    <n v="141.69999999999999"/>
    <m/>
    <m/>
    <m/>
    <m/>
    <m/>
    <s v="Matchweek 01"/>
  </r>
  <r>
    <s v="CDT"/>
    <s v="Sky Bet League One"/>
    <s v="AFC Wimbledon"/>
    <s v="Cardiff City"/>
    <s v="Live"/>
    <d v="1899-12-30T19:45:00"/>
    <m/>
    <d v="2025-08-19T00:00:00"/>
    <s v="2025/26"/>
    <s v="Tue"/>
    <s v="Whistle-to-Whistle"/>
    <s v="Sky Sports+"/>
    <s v="Sky Sports"/>
    <d v="1899-12-30T19:46:00"/>
    <d v="1899-12-30T21:43:00"/>
    <d v="1899-12-30T01:57:00"/>
    <n v="36.4"/>
    <n v="5.8999999999999997E-2"/>
    <n v="0.308"/>
    <n v="63.7"/>
    <n v="0.5"/>
    <n v="7.0000000000000001E-3"/>
    <n v="0.23899999999999999"/>
    <n v="5.6"/>
    <n v="34.1"/>
    <n v="6.5000000000000002E-2"/>
    <n v="0.29699999999999999"/>
    <n v="59.9"/>
    <m/>
    <m/>
    <m/>
    <m/>
    <m/>
    <s v=""/>
  </r>
  <r>
    <s v="CDT"/>
    <s v="Sky Bet League Two"/>
    <s v="Walsall"/>
    <s v="Grimsby Town"/>
    <s v="Live"/>
    <d v="1899-12-30T20:00:00"/>
    <m/>
    <d v="2025-08-19T00:00:00"/>
    <s v="2025/26"/>
    <s v="Tue"/>
    <s v="Whistle-to-Whistle"/>
    <s v="Sky Sports Football"/>
    <s v="Sky Sports"/>
    <d v="1899-12-30T20:00:00"/>
    <d v="1899-12-30T22:02:00"/>
    <d v="1899-12-30T02:02:00"/>
    <n v="34.5"/>
    <n v="5.6000000000000001E-2"/>
    <n v="0.28799999999999998"/>
    <n v="60.4"/>
    <n v="1.4"/>
    <n v="1.9E-2"/>
    <n v="0.66300000000000003"/>
    <n v="8.3000000000000007"/>
    <n v="34.299999999999997"/>
    <n v="6.5000000000000002E-2"/>
    <n v="0.29399999999999998"/>
    <n v="60.4"/>
    <m/>
    <m/>
    <m/>
    <m/>
    <m/>
    <s v=""/>
  </r>
  <r>
    <s v="CDT"/>
    <s v="UEFA Champions League"/>
    <s v="Ferencvárosi TC"/>
    <s v="Qarabağ FK"/>
    <s v="Live"/>
    <d v="1899-12-30T20:00:00"/>
    <m/>
    <d v="2025-08-19T00:00:00"/>
    <s v="2025/26"/>
    <s v="Tue"/>
    <s v="Whistle-to-Whistle"/>
    <s v="TNT Sports 1"/>
    <s v="TNT Sports"/>
    <d v="1899-12-30T20:01:00"/>
    <d v="1899-12-30T21:55:00"/>
    <d v="1899-12-30T01:54:00"/>
    <n v="7.2"/>
    <n v="1.2E-2"/>
    <n v="0.06"/>
    <n v="32.299999999999997"/>
    <n v="0.1"/>
    <n v="1E-3"/>
    <n v="4.7E-2"/>
    <n v="4.7"/>
    <n v="7.2"/>
    <n v="1.4E-2"/>
    <n v="6.2E-2"/>
    <n v="32.299999999999997"/>
    <m/>
    <m/>
    <m/>
    <m/>
    <m/>
    <s v=""/>
  </r>
  <r>
    <s v="CDT"/>
    <s v="UEFA Champions League"/>
    <s v="FK Crvena zvezda"/>
    <s v="Pafos FC"/>
    <s v="Live"/>
    <d v="1899-12-30T20:00:00"/>
    <m/>
    <d v="2025-08-19T00:00:00"/>
    <s v="2025/26"/>
    <s v="Tue"/>
    <s v="Whistle-to-Whistle"/>
    <s v="TNT Sports 2"/>
    <s v="TNT Sports"/>
    <d v="1899-12-30T20:02:00"/>
    <d v="1899-12-30T22:00:00"/>
    <d v="1899-12-30T01:58:00"/>
    <n v="4"/>
    <n v="6.0000000000000001E-3"/>
    <n v="3.3000000000000002E-2"/>
    <n v="14"/>
    <n v="0"/>
    <n v="0"/>
    <n v="0"/>
    <s v="-"/>
    <n v="4"/>
    <n v="8.0000000000000002E-3"/>
    <n v="3.4000000000000002E-2"/>
    <n v="14"/>
    <m/>
    <m/>
    <m/>
    <m/>
    <m/>
    <s v=""/>
  </r>
  <r>
    <s v="CDT"/>
    <s v="Sky Bet League One"/>
    <s v="Bolton Wanderers"/>
    <s v="Reading"/>
    <s v="Live"/>
    <d v="1899-12-30T20:00:00"/>
    <m/>
    <d v="2025-08-20T00:00:00"/>
    <s v="2025/26"/>
    <s v="Wed"/>
    <s v="Whistle-to-Whistle"/>
    <s v="Sky Sports Football"/>
    <s v="Sky Sports"/>
    <d v="1899-12-30T20:00:00"/>
    <d v="1899-12-30T21:53:00"/>
    <d v="1899-12-30T01:53:00"/>
    <n v="137.69999999999999"/>
    <n v="0.223"/>
    <n v="1.0620000000000001"/>
    <n v="200"/>
    <n v="3.1"/>
    <n v="4.2999999999999997E-2"/>
    <n v="1.048"/>
    <n v="28.2"/>
    <n v="136.9"/>
    <n v="0.26"/>
    <n v="1.087"/>
    <n v="200"/>
    <m/>
    <m/>
    <m/>
    <m/>
    <m/>
    <s v=""/>
  </r>
  <r>
    <s v="CDT"/>
    <s v="UEFA Champions League"/>
    <s v="FC Basel"/>
    <s v="Kobenhavn"/>
    <s v="Live"/>
    <d v="1899-12-30T20:00:00"/>
    <m/>
    <d v="2025-08-20T00:00:00"/>
    <s v="2025/26"/>
    <s v="Wed"/>
    <s v="Whistle-to-Whistle"/>
    <s v="TNT Sports 3"/>
    <s v="TNT Sports"/>
    <d v="1899-12-30T20:01:00"/>
    <d v="1899-12-30T21:54:00"/>
    <d v="1899-12-30T01:53:00"/>
    <n v="5"/>
    <n v="8.0000000000000002E-3"/>
    <n v="3.9E-2"/>
    <n v="41.7"/>
    <n v="0"/>
    <n v="0"/>
    <n v="0"/>
    <n v="1.3"/>
    <n v="5"/>
    <n v="8.9999999999999993E-3"/>
    <n v="0.04"/>
    <n v="41.7"/>
    <m/>
    <m/>
    <m/>
    <m/>
    <m/>
    <s v=""/>
  </r>
  <r>
    <s v="CDT"/>
    <s v="UEFA Champions League"/>
    <s v="Celtic"/>
    <s v="Kairat"/>
    <s v="Live"/>
    <d v="1899-12-30T20:00:00"/>
    <m/>
    <d v="2025-08-20T00:00:00"/>
    <s v="2025/26"/>
    <s v="Wed"/>
    <s v="Whistle-to-Whistle"/>
    <s v="TNT Sports 1"/>
    <s v="TNT Sports"/>
    <d v="1899-12-30T20:00:00"/>
    <d v="1899-12-30T21:59:00"/>
    <d v="1899-12-30T01:59:00"/>
    <n v="264.39999999999998"/>
    <n v="0.42799999999999999"/>
    <n v="2.0390000000000001"/>
    <n v="338.4"/>
    <n v="15.4"/>
    <n v="0.21199999999999999"/>
    <n v="5.1820000000000004"/>
    <n v="29.6"/>
    <n v="263.89999999999998"/>
    <n v="0.501"/>
    <n v="2.0960000000000001"/>
    <n v="336.3"/>
    <m/>
    <m/>
    <m/>
    <m/>
    <m/>
    <s v=""/>
  </r>
  <r>
    <s v="CDT"/>
    <s v="UEFA Champions League"/>
    <s v="Fenerbahce"/>
    <s v="Benfica"/>
    <s v="Live"/>
    <d v="1899-12-30T20:00:00"/>
    <m/>
    <d v="2025-08-20T00:00:00"/>
    <s v="2025/26"/>
    <s v="Wed"/>
    <s v="Whistle-to-Whistle"/>
    <s v="TNT Sports 2"/>
    <s v="TNT Sports"/>
    <d v="1899-12-30T20:00:00"/>
    <d v="1899-12-30T21:53:00"/>
    <d v="1899-12-30T01:53:00"/>
    <n v="16.2"/>
    <n v="2.5999999999999999E-2"/>
    <n v="0.125"/>
    <n v="39.1"/>
    <n v="0"/>
    <n v="0"/>
    <n v="0"/>
    <s v="-"/>
    <n v="15.9"/>
    <n v="0.03"/>
    <n v="0.126"/>
    <n v="37.1"/>
    <m/>
    <m/>
    <m/>
    <m/>
    <m/>
    <s v=""/>
  </r>
  <r>
    <s v="CDT"/>
    <s v="UEFA Conference League"/>
    <s v="Shelbourne"/>
    <s v="Linfield"/>
    <s v="Live"/>
    <d v="1899-12-30T19:45:00"/>
    <m/>
    <d v="2025-08-21T00:00:00"/>
    <s v="2025/26"/>
    <s v="Thu"/>
    <s v="Whistle-to-Whistle"/>
    <s v="Premier Sports 1"/>
    <s v="Premier Sports"/>
    <d v="1899-12-30T19:46:00"/>
    <d v="1899-12-30T21:41:00"/>
    <d v="1899-12-30T01:55:00"/>
    <n v="6.7"/>
    <n v="1.0999999999999999E-2"/>
    <n v="5.5300000000000002E-2"/>
    <n v="26.1"/>
    <n v="0.3"/>
    <n v="4.0000000000000001E-3"/>
    <n v="0.112"/>
    <n v="6.9"/>
    <n v="6.7"/>
    <n v="1.2999999999999999E-2"/>
    <n v="5.7000000000000002E-2"/>
    <n v="26.1"/>
    <m/>
    <m/>
    <m/>
    <m/>
    <m/>
    <s v=""/>
  </r>
  <r>
    <s v="CDT"/>
    <s v="UEFA Europa League"/>
    <s v="Aberdeen"/>
    <s v="FCSB"/>
    <s v="Live"/>
    <d v="1899-12-30T19:45:00"/>
    <m/>
    <d v="2025-08-21T00:00:00"/>
    <s v="2025/26"/>
    <s v="Thu"/>
    <s v="Whistle-to-Whistle"/>
    <s v="BBC Scotland"/>
    <s v="BBC"/>
    <d v="1899-12-30T19:46:00"/>
    <d v="1899-12-30T21:45:00"/>
    <d v="1899-12-30T01:59:00"/>
    <n v="186.4"/>
    <n v="0.30199999999999999"/>
    <n v="1.54"/>
    <n v="284.10000000000002"/>
    <n v="2.7"/>
    <n v="3.6999999999999998E-2"/>
    <n v="1.006"/>
    <n v="9.1999999999999993"/>
    <n v="174.3"/>
    <n v="0.33100000000000002"/>
    <n v="1.4831000000000001"/>
    <n v="258.89999999999998"/>
    <m/>
    <m/>
    <m/>
    <m/>
    <m/>
    <s v=""/>
  </r>
  <r>
    <s v="CDT"/>
    <s v="UEFA Conference League"/>
    <s v="Crystal Palace"/>
    <s v="Fredrikstad"/>
    <s v="Live"/>
    <d v="1899-12-30T20:00:00"/>
    <m/>
    <d v="2025-08-21T00:00:00"/>
    <s v="2025/26"/>
    <s v="Thu"/>
    <s v="Whistle-to-Whistle"/>
    <s v="Channel 5"/>
    <s v="Channel"/>
    <d v="1899-12-30T20:00:00"/>
    <d v="1899-12-30T21:50:00"/>
    <d v="1899-12-30T01:50:00"/>
    <n v="747.4"/>
    <n v="1.21"/>
    <n v="6.1527000000000003"/>
    <n v="945.3"/>
    <n v="30.8"/>
    <n v="0.42399999999999999"/>
    <n v="11.522600000000001"/>
    <n v="43.7"/>
    <n v="707"/>
    <n v="1.341"/>
    <n v="5.9962"/>
    <n v="893.4"/>
    <m/>
    <m/>
    <m/>
    <m/>
    <m/>
    <s v=""/>
  </r>
  <r>
    <s v="CDT"/>
    <s v="Scottish Championship"/>
    <s v="Raith Rovers"/>
    <s v="Dunfermline"/>
    <s v="Live"/>
    <d v="1899-12-30T19:45:00"/>
    <m/>
    <d v="2025-08-22T00:00:00"/>
    <s v="2025/26"/>
    <s v="Fri"/>
    <s v="Whistle-to-Whistle"/>
    <s v="BBC Scotland"/>
    <s v="BBC"/>
    <d v="1899-12-30T19:45:00"/>
    <d v="1899-12-30T21:37:00"/>
    <d v="1899-12-30T01:52:00"/>
    <n v="84.8"/>
    <n v="0.13700000000000001"/>
    <n v="0.67130000000000001"/>
    <n v="126.5"/>
    <n v="0"/>
    <n v="0"/>
    <n v="0"/>
    <s v="-"/>
    <n v="80.5"/>
    <n v="0.153"/>
    <n v="0.65700000000000003"/>
    <n v="120.7"/>
    <m/>
    <m/>
    <m/>
    <m/>
    <m/>
    <s v=""/>
  </r>
  <r>
    <s v="CDT"/>
    <s v="Sky Bet Championship"/>
    <s v="Derby County"/>
    <s v="Bristol City"/>
    <s v="Live"/>
    <d v="1899-12-30T20:00:00"/>
    <m/>
    <d v="2025-08-22T00:00:00"/>
    <s v="2025/26"/>
    <s v="Fri"/>
    <s v="Whistle-to-Whistle"/>
    <s v="Sky Sports Football"/>
    <s v="Sky Sports"/>
    <d v="1899-12-30T20:00:00"/>
    <d v="1899-12-30T21:55:00"/>
    <d v="1899-12-30T01:55:00"/>
    <n v="55.7"/>
    <n v="0.09"/>
    <n v="0.4446"/>
    <n v="127.8"/>
    <n v="2.8"/>
    <n v="3.9E-2"/>
    <n v="0.66969999999999996"/>
    <n v="11.1"/>
    <n v="49.5"/>
    <n v="9.4E-2"/>
    <n v="0.4073"/>
    <n v="127.8"/>
    <m/>
    <m/>
    <m/>
    <m/>
    <m/>
    <s v=""/>
  </r>
  <r>
    <s v="CDT"/>
    <s v="Premier League"/>
    <s v="West Ham United"/>
    <s v="Chelsea"/>
    <s v="Live"/>
    <d v="1899-12-30T20:00:00"/>
    <m/>
    <d v="2025-08-22T00:00:00"/>
    <s v="2025/26"/>
    <s v="Fri"/>
    <s v="Whistle-to-Whistle"/>
    <s v="Sky Sports Main Event"/>
    <s v="Sky Sports"/>
    <d v="1899-12-30T20:00:00"/>
    <d v="1899-12-30T21:56:00"/>
    <d v="1899-12-30T01:56:00"/>
    <n v="826.3"/>
    <n v="1.3380000000000001"/>
    <n v="6.6002000000000001"/>
    <n v="1013.5"/>
    <n v="154.1"/>
    <n v="2.12"/>
    <n v="36.857199999999999"/>
    <n v="196.8"/>
    <n v="794.8"/>
    <n v="1.508"/>
    <n v="6.5449999999999999"/>
    <n v="978.4"/>
    <m/>
    <m/>
    <m/>
    <m/>
    <m/>
    <e v="#N/A"/>
  </r>
  <r>
    <s v="CDT"/>
    <s v="Premier League"/>
    <s v="West Ham United"/>
    <s v="Chelsea"/>
    <s v="Live"/>
    <d v="1899-12-30T20:00:00"/>
    <m/>
    <d v="2025-08-22T00:00:00"/>
    <s v="2025/26"/>
    <s v="Fri"/>
    <s v="Whistle-to-Whistle"/>
    <s v="Sky Sports Premier League"/>
    <s v="Sky Sports"/>
    <d v="1899-12-30T20:00:00"/>
    <d v="1899-12-30T21:56:00"/>
    <d v="1899-12-30T01:56:00"/>
    <n v="588.29999999999995"/>
    <n v="0.95299999999999996"/>
    <n v="4.6990999999999996"/>
    <n v="780.4"/>
    <n v="65.099999999999994"/>
    <n v="0.89600000000000002"/>
    <n v="15.570399999999999"/>
    <n v="135.1"/>
    <n v="557"/>
    <n v="1.0569999999999999"/>
    <n v="4.5867000000000004"/>
    <n v="734.2"/>
    <m/>
    <m/>
    <m/>
    <m/>
    <m/>
    <e v="#N/A"/>
  </r>
  <r>
    <s v="CDT"/>
    <s v="Sky Bet Championship"/>
    <s v="Charlton Athletic"/>
    <s v="Leicester City"/>
    <s v="Live"/>
    <d v="1899-12-30T12:30:00"/>
    <m/>
    <d v="2025-08-23T00:00:00"/>
    <s v="2025/26"/>
    <s v="Sat"/>
    <s v="Whistle-to-Whistle"/>
    <s v="Sky Sports Main Event"/>
    <s v="Sky Sports"/>
    <d v="1899-12-30T12:31:00"/>
    <d v="1899-12-30T14:28:00"/>
    <d v="1899-12-30T01:57:00"/>
    <n v="124.3"/>
    <n v="0.20100000000000001"/>
    <n v="2.3237999999999999"/>
    <n v="159.80000000000001"/>
    <n v="9"/>
    <n v="0.124"/>
    <n v="3.5101"/>
    <n v="15.4"/>
    <n v="117.2"/>
    <n v="0.222"/>
    <n v="2.2646000000000002"/>
    <n v="148.9"/>
    <m/>
    <m/>
    <m/>
    <m/>
    <m/>
    <s v=""/>
  </r>
  <r>
    <s v="CDT"/>
    <s v="Sky Bet Championship"/>
    <s v="Charlton Athletic"/>
    <s v="Leicester City"/>
    <s v="Live"/>
    <d v="1899-12-30T12:30:00"/>
    <m/>
    <d v="2025-08-23T00:00:00"/>
    <s v="2025/26"/>
    <s v="Sat"/>
    <s v="Whistle-to-Whistle"/>
    <s v="Sky Sports Football"/>
    <s v="Sky Sports"/>
    <d v="1899-12-30T12:31:00"/>
    <d v="1899-12-30T14:28:00"/>
    <d v="1899-12-30T01:57:00"/>
    <n v="57.7"/>
    <n v="9.2999999999999999E-2"/>
    <n v="1.0787"/>
    <n v="89.7"/>
    <n v="0.4"/>
    <n v="6.0000000000000001E-3"/>
    <n v="0.156"/>
    <n v="7.6"/>
    <n v="56.2"/>
    <n v="0.107"/>
    <n v="1.0859000000000001"/>
    <n v="86.6"/>
    <m/>
    <m/>
    <m/>
    <m/>
    <m/>
    <s v=""/>
  </r>
  <r>
    <s v="CDT"/>
    <s v="Sky Bet Championship"/>
    <s v="Hull City"/>
    <s v="Blackburn Rovers"/>
    <s v="Live"/>
    <d v="1899-12-30T12:30:00"/>
    <m/>
    <d v="2025-08-23T00:00:00"/>
    <s v="2025/26"/>
    <s v="Sat"/>
    <s v="Whistle-to-Whistle"/>
    <s v="Sky Sports+"/>
    <s v="Sky Sports"/>
    <d v="1899-12-30T12:31:00"/>
    <d v="1899-12-30T14:24:00"/>
    <d v="1899-12-30T01:53:00"/>
    <n v="28.2"/>
    <n v="4.5999999999999999E-2"/>
    <n v="0.52759999999999996"/>
    <n v="44.2"/>
    <n v="0"/>
    <n v="0"/>
    <n v="0"/>
    <s v="-"/>
    <n v="22.7"/>
    <n v="4.2999999999999997E-2"/>
    <n v="0.43890000000000001"/>
    <n v="37.700000000000003"/>
    <m/>
    <m/>
    <m/>
    <m/>
    <m/>
    <s v=""/>
  </r>
  <r>
    <s v="CDT"/>
    <s v="Premier League"/>
    <s v="Manchester City"/>
    <s v="Tottenham Hotspur"/>
    <s v="Live"/>
    <d v="1899-12-30T12:30:00"/>
    <m/>
    <d v="2025-08-23T00:00:00"/>
    <s v="2025/26"/>
    <s v="Sat"/>
    <s v="Whistle-to-Whistle"/>
    <s v="TNT Sports 1"/>
    <s v="TNT Sports"/>
    <d v="1899-12-30T12:32:00"/>
    <d v="1899-12-30T14:30:00"/>
    <d v="1899-12-30T01:58:00"/>
    <n v="1004.2"/>
    <n v="1.6259999999999999"/>
    <n v="18.746300000000002"/>
    <n v="1223"/>
    <n v="158.69999999999999"/>
    <n v="2.1829999999999998"/>
    <n v="61.703000000000003"/>
    <n v="218"/>
    <n v="960.2"/>
    <n v="1.8220000000000001"/>
    <n v="18.5274"/>
    <n v="1163"/>
    <m/>
    <m/>
    <m/>
    <m/>
    <m/>
    <e v="#N/A"/>
  </r>
  <r>
    <s v="CDT"/>
    <s v="Premier League"/>
    <s v="Arsenal"/>
    <s v="Leeds United"/>
    <s v="Live"/>
    <d v="1899-12-30T17:30:00"/>
    <m/>
    <d v="2025-08-23T00:00:00"/>
    <s v="2025/26"/>
    <s v="Sat"/>
    <s v="Whistle-to-Whistle"/>
    <s v="Sky Sports Main Event"/>
    <s v="Sky Sports"/>
    <d v="1899-12-30T17:30:00"/>
    <d v="1899-12-30T19:26:00"/>
    <d v="1899-12-30T01:56:00"/>
    <n v="965.5"/>
    <n v="1.5629999999999999"/>
    <n v="10.330399999999999"/>
    <n v="1096.9000000000001"/>
    <n v="82.1"/>
    <n v="1.129"/>
    <n v="26.900400000000001"/>
    <n v="110.2"/>
    <n v="879.5"/>
    <n v="1.669"/>
    <n v="9.7848000000000006"/>
    <n v="1016.2"/>
    <m/>
    <m/>
    <m/>
    <m/>
    <m/>
    <e v="#N/A"/>
  </r>
  <r>
    <s v="CDT"/>
    <s v="Premier League"/>
    <s v="Arsenal"/>
    <s v="Leeds United"/>
    <s v="Live"/>
    <d v="1899-12-30T17:30:00"/>
    <m/>
    <d v="2025-08-23T00:00:00"/>
    <s v="2025/26"/>
    <s v="Sat"/>
    <s v="Whistle-to-Whistle"/>
    <s v="Sky Sports Premier League"/>
    <s v="Sky Sports"/>
    <d v="1899-12-30T17:30:00"/>
    <d v="1899-12-30T19:26:00"/>
    <d v="1899-12-30T01:56:00"/>
    <n v="670.7"/>
    <n v="1.0860000000000001"/>
    <n v="7.1761999999999997"/>
    <n v="756.1"/>
    <n v="101.9"/>
    <n v="1.4019999999999999"/>
    <n v="33.387900000000002"/>
    <n v="126.7"/>
    <n v="632.70000000000005"/>
    <n v="1.2"/>
    <n v="7.0391000000000004"/>
    <n v="713.2"/>
    <m/>
    <m/>
    <m/>
    <m/>
    <m/>
    <e v="#N/A"/>
  </r>
  <r>
    <s v="CDT"/>
    <s v="Premier League"/>
    <s v="Brentford"/>
    <s v="Aston Villa"/>
    <s v="Near Live"/>
    <d v="1899-12-30T20:30:00"/>
    <m/>
    <d v="2025-08-23T00:00:00"/>
    <s v="2025/26"/>
    <s v="Sat"/>
    <s v="Whistle-to-Whistle"/>
    <s v="Sky Sports Premier League"/>
    <s v="Sky Sports"/>
    <d v="1899-12-30T20:48:00"/>
    <d v="1899-12-30T22:40:00"/>
    <d v="1899-12-30T01:52:00"/>
    <n v="37.200000000000003"/>
    <n v="0.06"/>
    <n v="0.39279999999999998"/>
    <n v="100.3"/>
    <n v="1.8"/>
    <n v="2.5000000000000001E-2"/>
    <n v="0.96050000000000002"/>
    <n v="5.2"/>
    <n v="36.700000000000003"/>
    <n v="7.0000000000000007E-2"/>
    <n v="0.3977"/>
    <n v="88"/>
    <m/>
    <m/>
    <m/>
    <m/>
    <m/>
    <s v=""/>
  </r>
  <r>
    <s v="CDT"/>
    <s v="Premier League"/>
    <m/>
    <m/>
    <s v="Highlights"/>
    <d v="1899-12-30T22:20:00"/>
    <m/>
    <d v="2025-08-23T00:00:00"/>
    <s v="2025/26"/>
    <s v="Sat"/>
    <s v="Match Of The Day"/>
    <s v="BBC 1"/>
    <s v="BBC"/>
    <d v="1899-12-30T22:20:00"/>
    <d v="1899-12-30T23:39:31"/>
    <d v="1899-12-30T01:19:02"/>
    <n v="2379.4"/>
    <n v="3.8530000000000002"/>
    <n v="34.286299999999997"/>
    <n v="3086.2"/>
    <n v="179.8"/>
    <n v="2.4740000000000002"/>
    <n v="67.900300000000001"/>
    <n v="240.8"/>
    <n v="2235"/>
    <n v="4.24"/>
    <n v="33.394100000000002"/>
    <n v="2879.1"/>
    <m/>
    <m/>
    <m/>
    <m/>
    <m/>
    <s v="Matchweek 01"/>
  </r>
  <r>
    <s v="CDT"/>
    <s v="Scottish Premiership"/>
    <s v="St Mirren"/>
    <s v="Rangers"/>
    <s v="Live"/>
    <d v="1899-12-30T12:00:00"/>
    <m/>
    <d v="2025-08-24T00:00:00"/>
    <s v="2025/26"/>
    <s v="Sun"/>
    <s v="Whistle-to-Whistle"/>
    <s v="Sky Sports Football"/>
    <s v="Sky Sports"/>
    <d v="1899-12-30T12:00:00"/>
    <d v="1899-12-30T13:55:00"/>
    <d v="1899-12-30T01:55:00"/>
    <n v="196.9"/>
    <n v="0.31900000000000001"/>
    <n v="4.0716999999999999"/>
    <n v="376.5"/>
    <n v="19.8"/>
    <n v="0.27200000000000002"/>
    <n v="14.2857"/>
    <n v="32.299999999999997"/>
    <n v="193.7"/>
    <n v="0.36699999999999999"/>
    <n v="4.1475999999999997"/>
    <n v="368.8"/>
    <m/>
    <m/>
    <m/>
    <m/>
    <m/>
    <s v=""/>
  </r>
  <r>
    <s v="CDT"/>
    <s v="Premier League"/>
    <s v="Crystal Palace"/>
    <s v="Nottingham Forest"/>
    <s v="Live"/>
    <d v="1899-12-30T14:00:00"/>
    <m/>
    <d v="2025-08-24T00:00:00"/>
    <s v="2025/26"/>
    <s v="Sun"/>
    <s v="Whistle-to-Whistle"/>
    <s v="Sky Sports Premier League"/>
    <s v="Sky Sports"/>
    <d v="1899-12-30T14:01:00"/>
    <d v="1899-12-30T15:54:00"/>
    <d v="1899-12-30T01:53:00"/>
    <n v="480.8"/>
    <n v="0.77900000000000003"/>
    <n v="8.4817999999999998"/>
    <n v="633.29999999999995"/>
    <n v="65.7"/>
    <n v="0.90400000000000003"/>
    <n v="27.284099999999999"/>
    <n v="97.9"/>
    <n v="447.5"/>
    <n v="0.84899999999999998"/>
    <n v="8.1841000000000008"/>
    <n v="592"/>
    <m/>
    <m/>
    <m/>
    <m/>
    <m/>
    <e v="#N/A"/>
  </r>
  <r>
    <s v="CDT"/>
    <s v="Premier League"/>
    <s v="Everton"/>
    <s v="Brighton &amp; Hove Albion"/>
    <s v="Live"/>
    <d v="1899-12-30T14:00:00"/>
    <m/>
    <d v="2025-08-24T00:00:00"/>
    <s v="2025/26"/>
    <s v="Sun"/>
    <s v="Whistle-to-Whistle"/>
    <s v="Sky Sports Main Event"/>
    <s v="Sky Sports"/>
    <d v="1899-12-30T14:01:00"/>
    <d v="1899-12-30T15:56:00"/>
    <d v="1899-12-30T01:55:00"/>
    <n v="883.8"/>
    <n v="1.431"/>
    <n v="15.563700000000001"/>
    <n v="1067.7"/>
    <n v="85.3"/>
    <n v="1.173"/>
    <n v="35.277099999999997"/>
    <n v="141.1"/>
    <n v="854"/>
    <n v="1.62"/>
    <n v="15.5916"/>
    <n v="1030.4000000000001"/>
    <m/>
    <m/>
    <m/>
    <m/>
    <m/>
    <e v="#N/A"/>
  </r>
  <r>
    <s v="CDT"/>
    <s v="Premier League"/>
    <s v="Fulham"/>
    <s v="Manchester United"/>
    <s v="Live"/>
    <d v="1899-12-30T16:30:00"/>
    <m/>
    <d v="2025-08-24T00:00:00"/>
    <s v="2025/26"/>
    <s v="Sun"/>
    <s v="Whistle-to-Whistle"/>
    <s v="Sky Sports Main Event"/>
    <s v="Sky Sports"/>
    <d v="1899-12-30T16:30:00"/>
    <d v="1899-12-30T18:23:00"/>
    <d v="1899-12-30T01:53:00"/>
    <n v="1437.7"/>
    <n v="2.3279999999999998"/>
    <n v="17.0108"/>
    <n v="1669"/>
    <n v="184.1"/>
    <n v="2.5329999999999999"/>
    <n v="43.205800000000004"/>
    <n v="237.2"/>
    <n v="1370.4"/>
    <n v="2.6"/>
    <n v="16.837700000000002"/>
    <n v="1602.3"/>
    <m/>
    <m/>
    <m/>
    <m/>
    <m/>
    <e v="#N/A"/>
  </r>
  <r>
    <s v="CDT"/>
    <s v="Premier League"/>
    <s v="Fulham"/>
    <s v="Manchester United"/>
    <s v="Live"/>
    <d v="1899-12-30T16:30:00"/>
    <m/>
    <d v="2025-08-24T00:00:00"/>
    <s v="2025/26"/>
    <s v="Sun"/>
    <s v="Whistle-to-Whistle"/>
    <s v="Sky Sports Premier League"/>
    <s v="Sky Sports"/>
    <d v="1899-12-30T16:30:00"/>
    <d v="1899-12-30T18:23:00"/>
    <d v="1899-12-30T01:53:00"/>
    <n v="737.9"/>
    <n v="1.1950000000000001"/>
    <n v="8.7308000000000003"/>
    <n v="845.7"/>
    <n v="107.6"/>
    <n v="1.48"/>
    <n v="25.252300000000002"/>
    <n v="145.1"/>
    <n v="702"/>
    <n v="1.3320000000000001"/>
    <n v="8.6251999999999995"/>
    <n v="806.9"/>
    <m/>
    <m/>
    <m/>
    <m/>
    <m/>
    <e v="#N/A"/>
  </r>
  <r>
    <s v="CDT"/>
    <s v="Premier League"/>
    <m/>
    <m/>
    <s v="Highlights"/>
    <d v="1899-12-30T08:40:00"/>
    <m/>
    <d v="2025-08-24T00:00:00"/>
    <s v="2025/26"/>
    <s v="Sun"/>
    <s v="Match Of The Day Repeat"/>
    <s v="BBC 1"/>
    <s v="BBC"/>
    <d v="1899-12-30T08:40:00"/>
    <d v="1899-12-30T09:59:16"/>
    <d v="1899-12-30T01:19:03"/>
    <n v="865.6"/>
    <n v="1.4019999999999999"/>
    <n v="22.451000000000001"/>
    <n v="1244.4000000000001"/>
    <n v="23.5"/>
    <n v="0.32300000000000001"/>
    <n v="34.763300000000001"/>
    <n v="38.299999999999997"/>
    <n v="841.2"/>
    <n v="1.5960000000000001"/>
    <n v="22.886700000000001"/>
    <n v="1217.0999999999999"/>
    <m/>
    <m/>
    <m/>
    <m/>
    <m/>
    <s v="Matchweek 01"/>
  </r>
  <r>
    <s v="CDT"/>
    <s v="Premier League"/>
    <m/>
    <m/>
    <s v="Highlights"/>
    <d v="1899-12-30T22:30:00"/>
    <m/>
    <d v="2025-08-24T00:00:00"/>
    <s v="2025/26"/>
    <s v="Sun"/>
    <s v="Match Of The Day"/>
    <s v="BBC 1"/>
    <s v="BBC"/>
    <d v="1899-12-30T22:32:00"/>
    <d v="1899-12-30T23:31:38"/>
    <d v="1899-12-30T00:59:05"/>
    <n v="1862.7"/>
    <n v="3.016"/>
    <n v="26.333500000000001"/>
    <n v="2302.5"/>
    <n v="121.6"/>
    <n v="1.673"/>
    <n v="46.697400000000002"/>
    <n v="159.6"/>
    <n v="1803.3"/>
    <n v="3.4209999999999998"/>
    <n v="26.055499999999999"/>
    <n v="2214.9"/>
    <m/>
    <m/>
    <m/>
    <m/>
    <m/>
    <s v="Matchweek 01"/>
  </r>
  <r>
    <s v="CDT"/>
    <s v="Premier League"/>
    <s v="Newcastle United"/>
    <s v="Liverpool"/>
    <s v="Live"/>
    <d v="1899-12-30T20:00:00"/>
    <m/>
    <d v="2025-08-25T00:00:00"/>
    <s v="2025/26"/>
    <s v="Mon"/>
    <s v="Whistle-to-Whistle"/>
    <s v="Sky Sports Main Event"/>
    <s v="Sky Sports"/>
    <d v="1899-12-30T20:00:00"/>
    <d v="1899-12-30T22:05:00"/>
    <d v="1899-12-30T02:05:00"/>
    <n v="1653.3"/>
    <n v="2.7"/>
    <n v="10.9"/>
    <n v="1933.9"/>
    <n v="225.6"/>
    <n v="3.1"/>
    <n v="38.9"/>
    <n v="277.60000000000002"/>
    <n v="1596.3"/>
    <n v="3"/>
    <n v="10.8"/>
    <n v="1849.8"/>
    <m/>
    <m/>
    <m/>
    <m/>
    <m/>
    <e v="#N/A"/>
  </r>
  <r>
    <s v="CDT"/>
    <s v="Premier League"/>
    <s v="Newcastle United"/>
    <s v="Liverpool"/>
    <s v="Live"/>
    <d v="1899-12-30T20:00:00"/>
    <m/>
    <d v="2025-08-25T00:00:00"/>
    <s v="2025/26"/>
    <s v="Mon"/>
    <s v="Whistle-to-Whistle"/>
    <s v="Sky Sports Premier League"/>
    <s v="Sky Sports"/>
    <d v="1899-12-30T20:00:00"/>
    <d v="1899-12-30T22:05:00"/>
    <d v="1899-12-30T02:05:00"/>
    <n v="989.2"/>
    <n v="1.6"/>
    <n v="6.5"/>
    <n v="1159.0999999999999"/>
    <n v="154.6"/>
    <n v="2.1"/>
    <n v="26.6"/>
    <n v="198.1"/>
    <n v="941.5"/>
    <n v="1.8"/>
    <n v="6.4"/>
    <n v="1129.2"/>
    <m/>
    <m/>
    <m/>
    <m/>
    <m/>
    <e v="#N/A"/>
  </r>
  <r>
    <s v="CDT"/>
    <s v="Premier League"/>
    <m/>
    <m/>
    <s v="Highlights"/>
    <d v="1899-12-30T08:00:00"/>
    <m/>
    <d v="2025-08-25T00:00:00"/>
    <s v="2025/26"/>
    <s v="Mon"/>
    <s v="Match Of The Day Repeat"/>
    <s v="BBC 2"/>
    <s v="BBC"/>
    <d v="1899-12-30T07:59:00"/>
    <d v="1899-12-30T08:58:57"/>
    <d v="1899-12-30T00:59:06"/>
    <n v="165.2"/>
    <n v="0.26750000000000002"/>
    <n v="4.7539999999999996"/>
    <n v="231.5"/>
    <n v="14.9"/>
    <n v="0.20499999999999999"/>
    <n v="20.956399999999999"/>
    <n v="38.6"/>
    <n v="146.5"/>
    <n v="0.27789999999999998"/>
    <n v="4.4107000000000003"/>
    <n v="209.3"/>
    <m/>
    <m/>
    <m/>
    <m/>
    <m/>
    <s v="Matchweek 01"/>
  </r>
  <r>
    <s v="CDT"/>
    <s v="Carabao Cup"/>
    <s v="Wolverhampton Wanderers"/>
    <s v="West Ham United"/>
    <s v="Live"/>
    <d v="1899-12-30T19:30:00"/>
    <m/>
    <d v="2025-08-26T00:00:00"/>
    <s v="2025/26"/>
    <s v="Tue"/>
    <s v="Whistle-to-Whistle"/>
    <s v="Sky Sports+"/>
    <s v="Sky Sports"/>
    <d v="1899-12-30T19:30:00"/>
    <d v="1899-12-30T21:25:00"/>
    <d v="1899-12-30T01:55:00"/>
    <n v="250.9"/>
    <n v="0.4"/>
    <n v="1.9773000000000001"/>
    <n v="424.8"/>
    <n v="34.299999999999997"/>
    <n v="0.5"/>
    <n v="13.2075"/>
    <n v="52.9"/>
    <n v="239.5"/>
    <n v="0.5"/>
    <n v="1.9401999999999999"/>
    <n v="408.6"/>
    <m/>
    <m/>
    <m/>
    <m/>
    <m/>
    <s v=""/>
  </r>
  <r>
    <s v="CDT"/>
    <s v="Carabao Cup"/>
    <s v="Sheffield Wednesday"/>
    <s v="Leeds United"/>
    <s v="Live"/>
    <d v="1899-12-30T20:00:00"/>
    <m/>
    <d v="2025-08-26T00:00:00"/>
    <s v="2025/26"/>
    <s v="Tue"/>
    <s v="Whistle-to-Whistle"/>
    <s v="Sky Sports Football"/>
    <s v="Sky Sports"/>
    <d v="1899-12-30T20:00:00"/>
    <d v="1899-12-30T22:02:00"/>
    <d v="1899-12-30T02:02:00"/>
    <n v="91.1"/>
    <n v="0.1"/>
    <n v="0.69389999999999996"/>
    <n v="212.8"/>
    <n v="9.1"/>
    <n v="0.1"/>
    <n v="3.0232999999999999"/>
    <n v="32"/>
    <n v="89.9"/>
    <n v="0.2"/>
    <n v="0.70189999999999997"/>
    <n v="209"/>
    <m/>
    <m/>
    <m/>
    <m/>
    <m/>
    <s v=""/>
  </r>
  <r>
    <s v="CDT"/>
    <s v="UEFA Champions League"/>
    <s v="Pafos"/>
    <s v="Crvena zvezda"/>
    <s v="Live"/>
    <d v="1899-12-30T20:00:00"/>
    <m/>
    <d v="2025-08-26T00:00:00"/>
    <s v="2025/26"/>
    <s v="Tue"/>
    <s v="Whistle-to-Whistle"/>
    <s v="TNT Sports 2"/>
    <s v="TNT Sports"/>
    <d v="1899-12-30T20:01:00"/>
    <d v="1899-12-30T21:50:00"/>
    <d v="1899-12-30T01:49:00"/>
    <n v="5.9"/>
    <n v="0"/>
    <n v="4.4999999999999998E-2"/>
    <n v="28.7"/>
    <n v="0"/>
    <n v="0"/>
    <n v="0"/>
    <n v="4.5999999999999996"/>
    <n v="5.9"/>
    <n v="0"/>
    <n v="4.6100000000000002E-2"/>
    <n v="28.7"/>
    <m/>
    <m/>
    <m/>
    <m/>
    <m/>
    <s v=""/>
  </r>
  <r>
    <s v="CDT"/>
    <s v="UEFA Champions League"/>
    <s v="FK Qarabag"/>
    <s v="Ferencvaros"/>
    <s v="Live"/>
    <d v="1899-12-30T17:45:00"/>
    <m/>
    <d v="2025-08-27T00:00:00"/>
    <s v="2025/26"/>
    <s v="Wed"/>
    <s v="Whistle-to-Whistle"/>
    <s v="TNT Sports 2"/>
    <s v="TNT Sports"/>
    <d v="1899-12-30T17:46:00"/>
    <d v="1899-12-30T19:40:00"/>
    <d v="1899-12-30T01:54:00"/>
    <n v="20"/>
    <n v="0"/>
    <n v="0.2014"/>
    <n v="60.8"/>
    <n v="0"/>
    <n v="0"/>
    <n v="0"/>
    <s v="-"/>
    <n v="20"/>
    <n v="0"/>
    <n v="0.2059"/>
    <n v="60.8"/>
    <m/>
    <m/>
    <m/>
    <m/>
    <m/>
    <s v=""/>
  </r>
  <r>
    <s v="CDT"/>
    <s v="Carabao Cup"/>
    <s v="Everton"/>
    <s v="Mansfield Town"/>
    <s v="Live"/>
    <d v="1899-12-30T19:45:00"/>
    <m/>
    <d v="2025-08-27T00:00:00"/>
    <s v="2025/26"/>
    <s v="Wed"/>
    <s v="Whistle-to-Whistle"/>
    <s v="Sky Sports+"/>
    <s v="Sky Sports"/>
    <d v="1899-12-30T20:00:00"/>
    <d v="1899-12-30T21:50:00"/>
    <d v="1899-12-30T01:50:00"/>
    <n v="128.19999999999999"/>
    <n v="0.2"/>
    <n v="0.97740000000000005"/>
    <n v="178.1"/>
    <n v="9.1999999999999993"/>
    <n v="0.1"/>
    <n v="1.9343999999999999"/>
    <n v="13.4"/>
    <n v="125.6"/>
    <n v="0.2"/>
    <n v="0.98509999999999998"/>
    <n v="178.1"/>
    <m/>
    <m/>
    <m/>
    <m/>
    <m/>
    <s v=""/>
  </r>
  <r>
    <s v="CDT"/>
    <s v="Carabao Cup"/>
    <s v="Grimsby Town"/>
    <s v="Manchester United"/>
    <s v="Live"/>
    <d v="1899-12-30T20:00:00"/>
    <m/>
    <d v="2025-08-27T00:00:00"/>
    <s v="2025/26"/>
    <s v="Wed"/>
    <s v="Whistle-to-Whistle"/>
    <s v="ITV 1"/>
    <s v="ITV"/>
    <d v="1899-12-30T20:00:00"/>
    <d v="1899-12-30T22:15:00"/>
    <d v="1899-12-30T02:15:00"/>
    <n v="2227.1"/>
    <n v="3.6"/>
    <n v="17.088799999999999"/>
    <n v="3465"/>
    <n v="154.4"/>
    <n v="2.1"/>
    <n v="30.935700000000001"/>
    <n v="234.5"/>
    <n v="2133.4"/>
    <n v="4"/>
    <n v="16.832599999999999"/>
    <n v="3356.5"/>
    <m/>
    <m/>
    <m/>
    <m/>
    <m/>
    <s v=""/>
  </r>
  <r>
    <s v="CDT"/>
    <s v="Carabao Cup"/>
    <s v="Grimsby Town"/>
    <s v="Manchester United"/>
    <s v="Live"/>
    <d v="1899-12-30T20:00:00"/>
    <m/>
    <d v="2025-08-27T00:00:00"/>
    <s v="2025/26"/>
    <s v="Wed"/>
    <s v="Whistle-to-Whistle"/>
    <s v="Sky Sports Football"/>
    <s v="Sky Sports"/>
    <d v="1899-12-30T20:00:00"/>
    <d v="1899-12-30T22:15:00"/>
    <d v="1899-12-30T02:15:00"/>
    <n v="315.39999999999998"/>
    <n v="0.5"/>
    <n v="2.4201000000000001"/>
    <n v="471.4"/>
    <n v="48.1"/>
    <n v="0.7"/>
    <n v="9.6372999999999998"/>
    <n v="78.900000000000006"/>
    <n v="298.89999999999998"/>
    <n v="0.6"/>
    <n v="2.3582999999999998"/>
    <n v="454.1"/>
    <m/>
    <m/>
    <m/>
    <m/>
    <m/>
    <s v=""/>
  </r>
  <r>
    <s v="CDT"/>
    <s v="UEFA Champions League"/>
    <s v="Benfica"/>
    <s v="Fenerbahce"/>
    <s v="Live"/>
    <d v="1899-12-30T20:00:00"/>
    <m/>
    <d v="2025-08-27T00:00:00"/>
    <s v="2025/26"/>
    <s v="Wed"/>
    <s v="Whistle-to-Whistle"/>
    <s v="TNT Sports 2"/>
    <s v="TNT Sports"/>
    <d v="1899-12-30T20:00:00"/>
    <d v="1899-12-30T22:00:00"/>
    <d v="1899-12-30T02:00:00"/>
    <n v="19.2"/>
    <n v="0"/>
    <n v="0.14530000000000001"/>
    <n v="46.4"/>
    <n v="0"/>
    <n v="0"/>
    <n v="0"/>
    <n v="1.2"/>
    <n v="19.2"/>
    <n v="0"/>
    <n v="0.14949999999999999"/>
    <n v="46.4"/>
    <m/>
    <m/>
    <m/>
    <m/>
    <m/>
    <s v=""/>
  </r>
  <r>
    <s v="CDT"/>
    <s v="UEFA Champions League"/>
    <s v="Club Brugge"/>
    <s v="Rangers"/>
    <s v="Live"/>
    <d v="1899-12-30T20:00:00"/>
    <m/>
    <d v="2025-08-27T00:00:00"/>
    <s v="2025/26"/>
    <s v="Wed"/>
    <s v="Whistle-to-Whistle"/>
    <s v="TNT Sports 1"/>
    <s v="TNT Sports"/>
    <d v="1899-12-30T20:00:00"/>
    <d v="1899-12-30T21:49:00"/>
    <d v="1899-12-30T01:49:00"/>
    <n v="222.1"/>
    <n v="0.4"/>
    <n v="1.6934"/>
    <n v="289.10000000000002"/>
    <n v="6.4"/>
    <n v="0.1"/>
    <n v="1.3456999999999999"/>
    <n v="16.399999999999999"/>
    <n v="214.1"/>
    <n v="0.4"/>
    <n v="1.6791"/>
    <n v="283.39999999999998"/>
    <m/>
    <m/>
    <m/>
    <m/>
    <m/>
    <s v=""/>
  </r>
  <r>
    <s v="CDT"/>
    <s v="UEFA Champions League"/>
    <s v="FC Copenhagen"/>
    <s v="FC Basel"/>
    <s v="Live"/>
    <d v="1899-12-30T20:00:00"/>
    <m/>
    <d v="2025-08-27T00:00:00"/>
    <s v="2025/26"/>
    <s v="Wed"/>
    <s v="Whistle-to-Whistle"/>
    <s v="TNT Sports 3"/>
    <s v="TNT Sports"/>
    <d v="1899-12-30T20:01:00"/>
    <d v="1899-12-30T21:53:00"/>
    <d v="1899-12-30T01:52:00"/>
    <n v="9.1"/>
    <n v="0"/>
    <n v="6.9099999999999995E-2"/>
    <n v="22.5"/>
    <n v="0"/>
    <n v="0"/>
    <n v="0"/>
    <s v="-"/>
    <n v="9.1"/>
    <n v="0"/>
    <n v="7.0999999999999994E-2"/>
    <n v="22.5"/>
    <m/>
    <m/>
    <m/>
    <m/>
    <m/>
    <s v=""/>
  </r>
  <r>
    <s v="CDT"/>
    <s v="Carabao Cup"/>
    <m/>
    <m/>
    <s v="Highlights"/>
    <d v="1899-12-30T00:00:00"/>
    <m/>
    <d v="2025-08-28T00:00:00"/>
    <s v="2025/26"/>
    <s v="Thu"/>
    <s v="Carabao Cup Higlights"/>
    <s v="ITV 4"/>
    <s v="ITV"/>
    <d v="1899-12-31T00:00:00"/>
    <d v="1899-12-31T01:30:00"/>
    <d v="1899-12-30T01:30:00"/>
    <n v="66"/>
    <n v="0.1"/>
    <n v="3.4624000000000001"/>
    <n v="105.6"/>
    <n v="0"/>
    <n v="0"/>
    <n v="0"/>
    <n v="1.6"/>
    <n v="66"/>
    <n v="0.1"/>
    <n v="3.5171999999999999"/>
    <n v="105.6"/>
    <m/>
    <m/>
    <m/>
    <m/>
    <m/>
    <s v=""/>
  </r>
  <r>
    <s v="CDT"/>
    <s v="UEFA Conference League"/>
    <s v="Fredrikstad"/>
    <s v="Crystal Palace"/>
    <s v="Live"/>
    <d v="1899-12-30T17:00:00"/>
    <m/>
    <d v="2025-08-28T00:00:00"/>
    <s v="2025/26"/>
    <s v="Thu"/>
    <s v="Whistle-to-Whistle"/>
    <s v="Channel 5"/>
    <s v="Channel"/>
    <d v="1899-12-30T17:00:00"/>
    <d v="1899-12-30T18:53:00"/>
    <d v="1899-12-30T01:53:00"/>
    <n v="367.2"/>
    <n v="0.6"/>
    <n v="4.1955999999999998"/>
    <n v="598.6"/>
    <n v="15.1"/>
    <n v="0.2"/>
    <n v="9.8178999999999998"/>
    <n v="37.5"/>
    <n v="359.6"/>
    <n v="0.7"/>
    <n v="4.2393999999999998"/>
    <n v="588.20000000000005"/>
    <m/>
    <m/>
    <m/>
    <m/>
    <m/>
    <s v=""/>
  </r>
  <r>
    <s v="CDT"/>
    <s v="UEFA Europa League"/>
    <s v="FCSB"/>
    <s v="Aberdeen"/>
    <s v="Live"/>
    <d v="1899-12-30T19:30:00"/>
    <m/>
    <d v="2025-08-28T00:00:00"/>
    <s v="2025/26"/>
    <s v="Thu"/>
    <s v="Whistle-to-Whistle"/>
    <s v="BBC Scotland"/>
    <s v="BBC"/>
    <d v="1899-12-30T19:31:00"/>
    <d v="1899-12-30T21:26:00"/>
    <d v="1899-12-30T01:55:00"/>
    <n v="189.5"/>
    <n v="0.3"/>
    <n v="1.5637000000000001"/>
    <n v="256.3"/>
    <n v="7.7"/>
    <n v="0.1"/>
    <n v="2.8849999999999998"/>
    <n v="16.100000000000001"/>
    <n v="187.6"/>
    <n v="0.4"/>
    <n v="1.5913999999999999"/>
    <n v="253.1"/>
    <m/>
    <m/>
    <m/>
    <m/>
    <m/>
    <s v=""/>
  </r>
  <r>
    <s v="CDT"/>
    <s v="Sky Bet Championship"/>
    <s v="Leicester City"/>
    <s v="Birmingham City"/>
    <s v="Live"/>
    <d v="1899-12-30T20:00:00"/>
    <m/>
    <d v="2025-08-29T00:00:00"/>
    <s v="2025/26"/>
    <s v="Fri"/>
    <s v="Whistle-to-Whistle"/>
    <s v="Sky Sports Main Event"/>
    <s v="Sky Sports"/>
    <d v="1899-12-30T20:00:00"/>
    <d v="1899-12-30T22:01:00"/>
    <d v="1899-12-30T02:01:00"/>
    <n v="374.6"/>
    <n v="0.6"/>
    <n v="3.1850000000000001"/>
    <n v="443.1"/>
    <n v="38.700000000000003"/>
    <n v="0.5"/>
    <n v="13.7088"/>
    <n v="60"/>
    <n v="359.7"/>
    <n v="0.7"/>
    <n v="3.1187"/>
    <n v="432"/>
    <m/>
    <m/>
    <m/>
    <m/>
    <m/>
    <s v=""/>
  </r>
  <r>
    <s v="CDT"/>
    <s v="Sky Bet Championship"/>
    <s v="Leicester City"/>
    <s v="Birmingham City"/>
    <s v="Live"/>
    <d v="1899-12-30T20:00:00"/>
    <m/>
    <d v="2025-08-29T00:00:00"/>
    <s v="2025/26"/>
    <s v="Fri"/>
    <s v="Whistle-to-Whistle"/>
    <s v="Sky Sports Football"/>
    <s v="Sky Sports"/>
    <d v="1899-12-30T20:00:00"/>
    <d v="1899-12-30T22:01:00"/>
    <d v="1899-12-30T02:01:00"/>
    <n v="226.5"/>
    <n v="0.4"/>
    <n v="1.9258"/>
    <n v="284.89999999999998"/>
    <n v="5.5"/>
    <n v="0.1"/>
    <n v="1.9482999999999999"/>
    <n v="18.2"/>
    <n v="217.7"/>
    <n v="0.4"/>
    <n v="1.8875"/>
    <n v="277.60000000000002"/>
    <m/>
    <m/>
    <m/>
    <m/>
    <m/>
    <s v=""/>
  </r>
  <r>
    <s v="CDT"/>
    <s v="Premier League"/>
    <s v="Chelsea"/>
    <s v="Fulham"/>
    <s v="Live"/>
    <d v="1899-12-30T12:30:00"/>
    <m/>
    <d v="2025-08-30T00:00:00"/>
    <s v="2025/26"/>
    <s v="Sat"/>
    <s v="Whistle-to-Whistle"/>
    <s v="TNT Sports 1"/>
    <s v="TNT Sports"/>
    <d v="1899-12-30T12:31:00"/>
    <d v="1899-12-30T14:34:00"/>
    <d v="1899-12-30T02:03:00"/>
    <n v="785.8"/>
    <n v="1.3"/>
    <n v="13.2"/>
    <n v="961.2"/>
    <n v="139.5"/>
    <n v="1.9"/>
    <n v="48.9"/>
    <n v="186.1"/>
    <n v="721.7"/>
    <n v="1.4"/>
    <n v="12.5"/>
    <n v="877.6"/>
    <m/>
    <m/>
    <m/>
    <m/>
    <m/>
    <e v="#N/A"/>
  </r>
  <r>
    <s v="CDT"/>
    <s v="Premier League"/>
    <s v="Leeds United"/>
    <s v="Newcastle United"/>
    <s v="Live"/>
    <d v="1899-12-30T17:30:00"/>
    <m/>
    <d v="2025-08-30T00:00:00"/>
    <s v="2025/26"/>
    <s v="Sat"/>
    <s v="Whistle-to-Whistle"/>
    <s v="Sky Sports Main Event"/>
    <s v="Sky Sports"/>
    <d v="1899-12-30T17:31:00"/>
    <d v="1899-12-30T19:28:00"/>
    <d v="1899-12-30T01:57:00"/>
    <n v="872"/>
    <n v="1.4"/>
    <n v="8.3000000000000007"/>
    <n v="1030.4000000000001"/>
    <n v="88.8"/>
    <n v="1.2"/>
    <n v="23.8"/>
    <n v="149.30000000000001"/>
    <n v="807.3"/>
    <n v="1.5"/>
    <n v="7.9"/>
    <n v="968.1"/>
    <m/>
    <m/>
    <m/>
    <m/>
    <m/>
    <e v="#N/A"/>
  </r>
  <r>
    <s v="CDT"/>
    <s v="Premier League"/>
    <s v="Leeds United"/>
    <s v="Newcastle United"/>
    <s v="Live"/>
    <d v="1899-12-30T17:30:00"/>
    <m/>
    <d v="2025-08-30T00:00:00"/>
    <s v="2025/26"/>
    <s v="Sat"/>
    <s v="Whistle-to-Whistle"/>
    <s v="Sky Sports Premier League"/>
    <s v="Sky Sports"/>
    <d v="1899-12-30T17:31:00"/>
    <d v="1899-12-30T19:28:00"/>
    <d v="1899-12-30T01:57:00"/>
    <n v="581.9"/>
    <n v="0.9"/>
    <n v="5.5"/>
    <n v="656"/>
    <n v="82.8"/>
    <n v="1.1000000000000001"/>
    <n v="22.2"/>
    <n v="94"/>
    <n v="541.9"/>
    <n v="1"/>
    <n v="5.3"/>
    <n v="617.79999999999995"/>
    <m/>
    <m/>
    <m/>
    <m/>
    <m/>
    <e v="#N/A"/>
  </r>
  <r>
    <s v="CDT"/>
    <s v="Premier League"/>
    <s v="Manchester United"/>
    <s v="Burnley"/>
    <s v="Near Live"/>
    <d v="1899-12-30T20:30:00"/>
    <m/>
    <d v="2025-08-30T00:00:00"/>
    <s v="2024/25"/>
    <s v="Sat"/>
    <s v="Whistle-to-Whistle"/>
    <s v="Sky Sports Premier League"/>
    <s v="Sky Sports"/>
    <d v="1899-12-30T20:35:00"/>
    <d v="1899-12-30T22:26:00"/>
    <d v="1899-12-30T01:51:00"/>
    <n v="114"/>
    <n v="0.2"/>
    <n v="1.1000000000000001"/>
    <n v="164.4"/>
    <n v="5.8"/>
    <n v="0.1"/>
    <n v="1.9"/>
    <n v="8.6999999999999993"/>
    <n v="109.9"/>
    <n v="0.2"/>
    <n v="1.1000000000000001"/>
    <n v="155.5"/>
    <m/>
    <m/>
    <m/>
    <m/>
    <m/>
    <s v=""/>
  </r>
  <r>
    <s v="CDT"/>
    <s v="Premier League"/>
    <m/>
    <m/>
    <s v="Highlights"/>
    <d v="1899-12-30T22:20:00"/>
    <m/>
    <d v="2025-08-30T00:00:00"/>
    <s v="2025/26"/>
    <s v="Sat"/>
    <s v="Match Of The Day"/>
    <s v="BBC 1"/>
    <s v="BBC"/>
    <d v="1899-12-30T22:20:00"/>
    <d v="1899-12-30T23:39:20"/>
    <d v="1899-12-30T01:18:58"/>
    <n v="2623.8"/>
    <n v="4.2488000000000001"/>
    <n v="35.948399999999999"/>
    <n v="3354.9"/>
    <n v="168"/>
    <n v="2.3111999999999999"/>
    <n v="63.757100000000001"/>
    <n v="226.8"/>
    <n v="2512.9"/>
    <n v="4.7672999999999996"/>
    <n v="35.512500000000003"/>
    <n v="3192.8"/>
    <m/>
    <m/>
    <m/>
    <m/>
    <m/>
    <s v="Matchweek 01"/>
  </r>
  <r>
    <s v="CDT"/>
    <s v="Sky Bet Championship"/>
    <s v="Middlesbrough"/>
    <s v="Sheffield United"/>
    <s v="Live"/>
    <d v="1899-12-30T12:30:00"/>
    <m/>
    <d v="2025-08-30T00:00:00"/>
    <s v="2025/26"/>
    <s v="Sat"/>
    <s v="Whistle-to-Whistle"/>
    <s v="Sky Sports Main Event"/>
    <s v="Sky Sports"/>
    <d v="1899-12-30T12:30:00"/>
    <d v="1899-12-30T14:27:00"/>
    <d v="1899-12-30T01:57:00"/>
    <n v="141.4"/>
    <n v="0.2"/>
    <n v="2.3835000000000002"/>
    <n v="173.3"/>
    <n v="6.9"/>
    <n v="0.1"/>
    <n v="2.4407000000000001"/>
    <n v="23.7"/>
    <n v="140"/>
    <n v="0.3"/>
    <n v="2.4453999999999998"/>
    <n v="170.6"/>
    <m/>
    <m/>
    <m/>
    <m/>
    <m/>
    <s v=""/>
  </r>
  <r>
    <s v="CDT"/>
    <s v="Sky Bet Championship"/>
    <s v="Middlesbrough"/>
    <s v="Sheffield United"/>
    <s v="Live"/>
    <d v="1899-12-30T12:30:00"/>
    <m/>
    <d v="2025-08-30T00:00:00"/>
    <s v="2025/26"/>
    <s v="Sat"/>
    <s v="Whistle-to-Whistle"/>
    <s v="Sky Sports Football"/>
    <s v="Sky Sports"/>
    <d v="1899-12-30T12:30:00"/>
    <d v="1899-12-30T14:27:00"/>
    <d v="1899-12-30T01:57:00"/>
    <n v="91.5"/>
    <n v="0.1"/>
    <n v="1.5424"/>
    <n v="160"/>
    <n v="13.4"/>
    <n v="0.2"/>
    <n v="4.74"/>
    <n v="32.799999999999997"/>
    <n v="89.1"/>
    <n v="0.2"/>
    <n v="1.5563"/>
    <n v="146.30000000000001"/>
    <m/>
    <m/>
    <m/>
    <m/>
    <m/>
    <s v=""/>
  </r>
  <r>
    <s v="CDT"/>
    <s v="Sky Bet Championship"/>
    <s v="QPR"/>
    <s v="Charlton Athletic"/>
    <s v="Live"/>
    <d v="1899-12-30T12:30:00"/>
    <m/>
    <d v="2025-08-30T00:00:00"/>
    <s v="2025/26"/>
    <s v="Sat"/>
    <s v="Whistle-to-Whistle"/>
    <s v="Sky Sports+"/>
    <s v="Sky Sports"/>
    <d v="1899-12-30T12:30:00"/>
    <d v="1899-12-30T14:28:00"/>
    <d v="1899-12-30T01:58:00"/>
    <n v="30.2"/>
    <n v="0"/>
    <n v="0.50870000000000004"/>
    <n v="54.5"/>
    <n v="1.9"/>
    <n v="0"/>
    <n v="0.67110000000000003"/>
    <n v="18.600000000000001"/>
    <n v="30"/>
    <n v="0.1"/>
    <n v="0.52359999999999995"/>
    <n v="51.8"/>
    <m/>
    <m/>
    <m/>
    <m/>
    <m/>
    <s v=""/>
  </r>
  <r>
    <s v="CDT"/>
    <s v="Emirates FA cup"/>
    <s v="Tadley Calleva"/>
    <s v="Weymouth"/>
    <s v="Live"/>
    <d v="1899-12-30T12:30:00"/>
    <m/>
    <d v="2025-08-30T00:00:00"/>
    <s v="2025/26"/>
    <s v="Sat"/>
    <s v="Whistle-to-Whistle"/>
    <s v="BBC Red Button"/>
    <s v="BBC"/>
    <d v="1899-12-30T12:31:00"/>
    <d v="1899-12-30T14:26:00"/>
    <d v="1899-12-30T01:55:00"/>
    <n v="20.399999999999999"/>
    <n v="0"/>
    <n v="0.34370000000000001"/>
    <n v="33.700000000000003"/>
    <n v="7.4"/>
    <n v="0.1"/>
    <n v="2.6166999999999998"/>
    <n v="8.4"/>
    <n v="20.399999999999999"/>
    <n v="0"/>
    <n v="0.35610000000000003"/>
    <n v="33.700000000000003"/>
    <m/>
    <m/>
    <m/>
    <m/>
    <m/>
    <s v=""/>
  </r>
  <r>
    <s v="CDT"/>
    <s v="Premier League"/>
    <s v="Brighton &amp; Hove Albion"/>
    <s v="Manchester City"/>
    <s v="Live"/>
    <d v="1899-12-30T14:00:00"/>
    <m/>
    <d v="2025-08-31T00:00:00"/>
    <s v="2025/26"/>
    <s v="Sun"/>
    <s v="Whistle-to-Whistle"/>
    <s v="Sky Sports Main Event"/>
    <s v="Sky Sports"/>
    <d v="1899-12-30T14:00:00"/>
    <d v="1899-12-30T15:59:00"/>
    <d v="1899-12-30T01:59:00"/>
    <n v="839.6"/>
    <n v="1.4"/>
    <n v="11.4"/>
    <n v="1522.6"/>
    <n v="88.3"/>
    <n v="1.2"/>
    <n v="21"/>
    <n v="167.9"/>
    <n v="762.7"/>
    <n v="1.4"/>
    <n v="10.7"/>
    <n v="1391.3"/>
    <m/>
    <m/>
    <m/>
    <m/>
    <m/>
    <e v="#N/A"/>
  </r>
  <r>
    <s v="CDT"/>
    <s v="Premier League"/>
    <s v="Nottingham Forest"/>
    <s v="West Ham United"/>
    <s v="Live"/>
    <d v="1899-12-30T14:00:00"/>
    <m/>
    <d v="2025-08-31T00:00:00"/>
    <s v="2025/26"/>
    <s v="Sun"/>
    <s v="Whistle-to-Whistle"/>
    <s v="Sky Sports Premier League"/>
    <s v="Sky Sports"/>
    <d v="1899-12-30T14:01:00"/>
    <d v="1899-12-30T15:57:00"/>
    <d v="1899-12-30T01:56:00"/>
    <n v="400.9"/>
    <n v="0.6"/>
    <n v="5.5"/>
    <n v="615.1"/>
    <n v="53"/>
    <n v="0.7"/>
    <n v="12.6"/>
    <n v="78"/>
    <n v="393.4"/>
    <n v="0.7"/>
    <n v="5.5"/>
    <n v="595.9"/>
    <m/>
    <m/>
    <m/>
    <m/>
    <m/>
    <e v="#N/A"/>
  </r>
  <r>
    <s v="CDT"/>
    <s v="Premier League"/>
    <s v="Liverpool"/>
    <s v="Arsenal"/>
    <s v="Live"/>
    <d v="1899-12-30T16:30:00"/>
    <m/>
    <d v="2025-08-31T00:00:00"/>
    <s v="2025/26"/>
    <s v="Sun"/>
    <s v="Whistle-to-Whistle"/>
    <s v="Sky Sports Main Event"/>
    <s v="Sky Sports"/>
    <d v="1899-12-30T16:30:00"/>
    <d v="1899-12-30T18:26:00"/>
    <d v="1899-12-30T01:56:00"/>
    <n v="1972.5"/>
    <n v="3.2"/>
    <n v="19.899999999999999"/>
    <n v="2264.6"/>
    <n v="261.5"/>
    <n v="3.6"/>
    <n v="45.9"/>
    <n v="326.89999999999998"/>
    <n v="1823.8"/>
    <n v="3.5"/>
    <n v="19.2"/>
    <n v="2098.5"/>
    <m/>
    <m/>
    <m/>
    <m/>
    <m/>
    <e v="#N/A"/>
  </r>
  <r>
    <s v="CDT"/>
    <s v="Premier League"/>
    <s v="Liverpool"/>
    <s v="Arsenal"/>
    <s v="Live"/>
    <d v="1899-12-30T16:30:00"/>
    <m/>
    <d v="2025-08-31T00:00:00"/>
    <s v="2025/26"/>
    <s v="Sun"/>
    <s v="Whistle-to-Whistle"/>
    <s v="Sky Sports Premier League"/>
    <s v="Sky Sports"/>
    <d v="1899-12-30T16:30:00"/>
    <d v="1899-12-30T18:26:00"/>
    <d v="1899-12-30T01:56:00"/>
    <n v="1144.5999999999999"/>
    <n v="1.9"/>
    <n v="11.5"/>
    <n v="1345.5"/>
    <n v="160.80000000000001"/>
    <n v="2.2000000000000002"/>
    <n v="28.2"/>
    <n v="195.2"/>
    <n v="1072"/>
    <n v="2"/>
    <n v="11.3"/>
    <n v="1245.7"/>
    <m/>
    <m/>
    <m/>
    <m/>
    <m/>
    <e v="#N/A"/>
  </r>
  <r>
    <s v="CDT"/>
    <s v="Premier League"/>
    <s v="Aston Villa"/>
    <s v="Crystal Palace"/>
    <s v="Live"/>
    <d v="1899-12-30T19:00:00"/>
    <m/>
    <d v="2025-08-31T00:00:00"/>
    <s v="2025/26"/>
    <s v="Sun"/>
    <s v="Whistle-to-Whistle"/>
    <s v="Sky Sports Main Event"/>
    <s v="Sky Sports"/>
    <d v="1899-12-30T19:01:00"/>
    <d v="1899-12-30T20:58:00"/>
    <d v="1899-12-30T01:57:00"/>
    <n v="636.1"/>
    <n v="1"/>
    <n v="5.2"/>
    <n v="800.9"/>
    <n v="130.6"/>
    <n v="1.8"/>
    <n v="28.2"/>
    <n v="152.30000000000001"/>
    <n v="577.70000000000005"/>
    <n v="1.1000000000000001"/>
    <n v="4.9000000000000004"/>
    <n v="711.9"/>
    <m/>
    <m/>
    <m/>
    <m/>
    <m/>
    <e v="#N/A"/>
  </r>
  <r>
    <s v="CDT"/>
    <s v="Premier League"/>
    <s v="Aston Villa"/>
    <s v="Crystal Palace"/>
    <s v="Live"/>
    <d v="1899-12-30T19:00:00"/>
    <m/>
    <d v="2025-08-31T00:00:00"/>
    <s v="2025/26"/>
    <s v="Sun"/>
    <s v="Whistle-to-Whistle"/>
    <s v="Sky Sports Premier League"/>
    <s v="Sky Sports"/>
    <d v="1899-12-30T19:01:00"/>
    <d v="1899-12-30T20:58:00"/>
    <d v="1899-12-30T01:57:00"/>
    <n v="431.3"/>
    <n v="0.7"/>
    <n v="3.5"/>
    <n v="512.20000000000005"/>
    <n v="66.099999999999994"/>
    <n v="0.9"/>
    <n v="14.3"/>
    <n v="88.6"/>
    <n v="417"/>
    <n v="0.8"/>
    <n v="3.5"/>
    <n v="500"/>
    <m/>
    <m/>
    <m/>
    <m/>
    <m/>
    <e v="#N/A"/>
  </r>
  <r>
    <s v="CDT"/>
    <s v="Premier League"/>
    <m/>
    <m/>
    <s v="Highlights"/>
    <d v="1899-12-30T08:40:00"/>
    <m/>
    <d v="2025-08-31T00:00:00"/>
    <s v="2025/26"/>
    <s v="Sun"/>
    <s v="Match Of The Day Repeat"/>
    <s v="BBC 1"/>
    <s v="BBC"/>
    <d v="1899-12-30T08:40:00"/>
    <d v="1899-12-30T09:58:56"/>
    <d v="1899-12-30T01:18:56"/>
    <n v="844.8"/>
    <n v="1.3680000000000001"/>
    <n v="20.294499999999999"/>
    <n v="960.7"/>
    <n v="15"/>
    <n v="0.2064"/>
    <n v="13.7363"/>
    <n v="28.6"/>
    <n v="817"/>
    <n v="1.55"/>
    <n v="20.380700000000001"/>
    <n v="934.7"/>
    <m/>
    <m/>
    <m/>
    <m/>
    <m/>
    <s v="Matchweek 01"/>
  </r>
  <r>
    <s v="CDT"/>
    <s v="Premier League"/>
    <m/>
    <m/>
    <s v="Highlights"/>
    <d v="1899-12-30T22:30:00"/>
    <m/>
    <d v="2025-08-31T00:00:00"/>
    <s v="2025/26"/>
    <s v="Sun"/>
    <s v="Match Of The Day"/>
    <s v="BBC 1"/>
    <s v="BBC"/>
    <d v="1899-12-30T22:30:00"/>
    <d v="1899-12-30T23:44:44"/>
    <d v="1899-12-30T01:14:05"/>
    <n v="1745.9"/>
    <n v="2.8271999999999999"/>
    <n v="30.597100000000001"/>
    <n v="2200.4"/>
    <n v="59.6"/>
    <n v="0.81989999999999996"/>
    <n v="42.299500000000002"/>
    <n v="101.6"/>
    <n v="1700.6"/>
    <n v="3.2263000000000002"/>
    <n v="30.383600000000001"/>
    <n v="2139.8000000000002"/>
    <m/>
    <m/>
    <m/>
    <m/>
    <m/>
    <s v="Matchweek 01"/>
  </r>
  <r>
    <s v="CDT"/>
    <s v="Scottish Premiership"/>
    <s v="Rangers"/>
    <s v="Celtic"/>
    <s v="Live"/>
    <d v="1899-12-30T12:00:00"/>
    <m/>
    <d v="2025-08-31T00:00:00"/>
    <s v="2025/26"/>
    <s v="Sun"/>
    <s v="Whistle-to-Whistle"/>
    <s v="Sky Sports Main Event"/>
    <s v="Sky Sports"/>
    <d v="1899-12-30T12:00:00"/>
    <d v="1899-12-30T12:49:00"/>
    <d v="1899-12-30T00:49:00"/>
    <n v="305.45999999999998"/>
    <n v="0.49299999999999994"/>
    <n v="5.7671999999999999"/>
    <n v="391.9"/>
    <n v="33.270000000000017"/>
    <n v="0.45359999999999995"/>
    <n v="16.584599999999998"/>
    <n v="40.799999999999997"/>
    <n v="303.77199999999999"/>
    <n v="0.57499999999999996"/>
    <n v="5.964999999999999"/>
    <n v="388"/>
    <m/>
    <m/>
    <m/>
    <m/>
    <m/>
    <s v=""/>
  </r>
  <r>
    <s v="CDT"/>
    <s v="Scottish Premiership"/>
    <s v="Rangers"/>
    <s v="Celtic"/>
    <s v="Live"/>
    <d v="1899-12-30T12:00:00"/>
    <m/>
    <d v="2025-08-31T00:00:00"/>
    <s v="2025/26"/>
    <s v="Sun"/>
    <s v="Whistle-to-Whistle"/>
    <s v="Sky Sports Football"/>
    <s v="Sky Sports"/>
    <d v="1899-12-30T12:00:00"/>
    <d v="1899-12-30T13:54:00"/>
    <d v="1899-12-30T01:54:00"/>
    <n v="511.3730434782608"/>
    <n v="0.82582608695652182"/>
    <n v="9.0362608695652185"/>
    <n v="801.8"/>
    <n v="45.550434782608725"/>
    <n v="0.62095652173913052"/>
    <n v="20.127217391304349"/>
    <n v="65.2"/>
    <n v="469.55043478260876"/>
    <n v="0.88886956521739124"/>
    <n v="8.5602608695652176"/>
    <n v="745.2"/>
    <m/>
    <m/>
    <m/>
    <m/>
    <m/>
    <s v=""/>
  </r>
  <r>
    <s v="CDT"/>
    <s v="Scottish Premiership"/>
    <s v="Dundee"/>
    <s v="Dundee United"/>
    <s v="Live"/>
    <d v="1899-12-30T14:00:00"/>
    <m/>
    <d v="2025-08-31T00:00:00"/>
    <s v="2025/26"/>
    <s v="Sun"/>
    <s v="Whistle-to-Whistle"/>
    <s v="Premier Sports 1"/>
    <s v="Premier Sports"/>
    <d v="1899-12-30T14:00:00"/>
    <d v="1899-12-30T15:55:00"/>
    <d v="1899-12-30T01:55:00"/>
    <n v="13.1"/>
    <n v="0"/>
    <n v="0.17849999999999999"/>
    <n v="35.4"/>
    <n v="0"/>
    <n v="0"/>
    <n v="0"/>
    <s v="-"/>
    <n v="13.1"/>
    <n v="0"/>
    <n v="0.18459999999999999"/>
    <n v="35.4"/>
    <m/>
    <m/>
    <m/>
    <m/>
    <m/>
    <s v=""/>
  </r>
  <r>
    <s v="CDT"/>
    <s v="Premier League"/>
    <m/>
    <m/>
    <s v="Highlights"/>
    <d v="1899-12-30T07:45:00"/>
    <m/>
    <d v="2025-09-01T00:00:00"/>
    <s v="2025/26"/>
    <s v="Mon"/>
    <s v="Match Of The Day Repeat"/>
    <s v="BBC 2"/>
    <s v="BBC"/>
    <d v="1899-12-30T07:45:00"/>
    <d v="1899-12-30T09:00:00"/>
    <d v="1899-12-30T01:15:00"/>
    <n v="100.9"/>
    <n v="0.2"/>
    <n v="2.7696999999999998"/>
    <n v="170.6"/>
    <n v="14.3"/>
    <n v="0.2"/>
    <n v="22.698399999999999"/>
    <n v="31.6"/>
    <n v="93.2"/>
    <n v="0.2"/>
    <n v="2.6905999999999999"/>
    <n v="155.4"/>
    <m/>
    <m/>
    <m/>
    <m/>
    <m/>
    <s v="Matchweek 01"/>
  </r>
  <r>
    <s v="CDT"/>
    <s v="FIFA World Cup 2026 Qualifier"/>
    <s v="Kazakhstan"/>
    <s v="Wales"/>
    <s v="Live"/>
    <d v="1899-12-30T15:00:00"/>
    <m/>
    <d v="2025-09-04T00:00:00"/>
    <s v="2025/26"/>
    <s v="Thu"/>
    <s v="Whistle-to-Whistle"/>
    <s v="BBC One"/>
    <s v="BBC"/>
    <d v="1899-12-30T15:01:00"/>
    <d v="1899-12-30T16:53:00"/>
    <d v="1899-12-30T01:52:00"/>
    <n v="738"/>
    <n v="1.2"/>
    <n v="13.5684"/>
    <n v="1117.3"/>
    <n v="4.9000000000000004"/>
    <n v="0.1"/>
    <n v="5.1524999999999999"/>
    <n v="12.2"/>
    <n v="716.3"/>
    <n v="1.4"/>
    <n v="13.4985"/>
    <n v="1087.2"/>
    <m/>
    <m/>
    <m/>
    <m/>
    <m/>
    <m/>
  </r>
  <r>
    <s v="CDT"/>
    <s v="FIFA World Cup 2026 Qualifier"/>
    <s v="Luxembourg"/>
    <s v="Northern Ireland"/>
    <s v="Live"/>
    <d v="1899-12-30T19:45:00"/>
    <m/>
    <d v="2025-09-04T00:00:00"/>
    <s v="2025/26"/>
    <s v="Thu"/>
    <s v="Whistle-to-Whistle"/>
    <s v="BBC One NI"/>
    <s v="BBC"/>
    <d v="1899-12-30T19:45:00"/>
    <d v="1899-12-30T21:40:00"/>
    <d v="1899-12-30T01:55:00"/>
    <n v="111.2"/>
    <n v="6.3"/>
    <n v="26.1709"/>
    <n v="152.1"/>
    <n v="12.1"/>
    <n v="5.8"/>
    <n v="62.694299999999998"/>
    <n v="15.4"/>
    <n v="95.3"/>
    <n v="6.4"/>
    <n v="24.2864"/>
    <n v="130.80000000000001"/>
    <m/>
    <m/>
    <m/>
    <m/>
    <m/>
    <s v=""/>
  </r>
  <r>
    <s v="CDT"/>
    <s v="FIFA World Cup 2026 Qualifier"/>
    <s v="Luxembourg"/>
    <s v="Northern Ireland"/>
    <s v="Live"/>
    <d v="1899-12-30T19:45:00"/>
    <m/>
    <d v="2025-09-04T00:00:00"/>
    <s v="2025/26"/>
    <s v="Thu"/>
    <s v="Whistle-to-Whistle"/>
    <s v="BBC Three"/>
    <s v="BBC"/>
    <d v="1899-12-30T19:45:00"/>
    <d v="1899-12-30T21:40:00"/>
    <d v="1899-12-30T01:55:00"/>
    <n v="3.4"/>
    <n v="0.2"/>
    <n v="0.80020000000000002"/>
    <n v="11.9"/>
    <n v="0"/>
    <n v="0"/>
    <n v="0"/>
    <s v="-"/>
    <n v="2.8"/>
    <n v="0.2"/>
    <n v="0.71360000000000001"/>
    <n v="8.1999999999999993"/>
    <m/>
    <m/>
    <m/>
    <m/>
    <m/>
    <s v=""/>
  </r>
  <r>
    <s v="CDT"/>
    <s v="FA Women's Super League"/>
    <s v="Chelsea Women"/>
    <s v="Manchester City Women"/>
    <s v="Live"/>
    <d v="1899-12-30T19:30:00"/>
    <m/>
    <d v="2025-09-05T00:00:00"/>
    <s v="2025/26"/>
    <s v="Fri"/>
    <s v="Whistle-to-Whistle"/>
    <s v="Sky Sports Main Event"/>
    <s v="Sky Sports"/>
    <d v="1899-12-30T19:30:00"/>
    <d v="1899-12-30T21:32:00"/>
    <d v="1899-12-30T02:02:00"/>
    <n v="60"/>
    <n v="0.1"/>
    <n v="0.50390000000000001"/>
    <n v="95.7"/>
    <n v="9.4"/>
    <n v="0.1"/>
    <n v="3.1585999999999999"/>
    <n v="21.2"/>
    <n v="56.9"/>
    <n v="0.1"/>
    <n v="0.49170000000000003"/>
    <n v="88.6"/>
    <m/>
    <m/>
    <m/>
    <m/>
    <m/>
    <s v=""/>
  </r>
  <r>
    <s v="CDT"/>
    <s v="FA Women's Super League"/>
    <s v="Chelsea Women"/>
    <s v="Manchester City Women"/>
    <s v="Live"/>
    <d v="1899-12-30T19:30:00"/>
    <m/>
    <d v="2025-09-05T00:00:00"/>
    <s v="2025/26"/>
    <s v="Fri"/>
    <s v="Whistle-to-Whistle"/>
    <s v="Sky Sports Football"/>
    <s v="Sky Sports"/>
    <d v="1899-12-30T19:30:00"/>
    <d v="1899-12-30T21:32:00"/>
    <d v="1899-12-30T02:02:00"/>
    <n v="62.4"/>
    <n v="0.1"/>
    <n v="0.52400000000000002"/>
    <n v="96.5"/>
    <n v="1.4"/>
    <n v="0"/>
    <n v="0.47039999999999998"/>
    <n v="8.8000000000000007"/>
    <n v="58.1"/>
    <n v="0.1"/>
    <n v="0.502"/>
    <n v="93.5"/>
    <m/>
    <m/>
    <m/>
    <m/>
    <m/>
    <s v=""/>
  </r>
  <r>
    <s v="CDT"/>
    <s v="FA Women's Super League"/>
    <s v="Chelsea Women"/>
    <s v="Manchester City Women"/>
    <s v="Live"/>
    <d v="1899-12-30T19:30:00"/>
    <m/>
    <d v="2025-09-05T00:00:00"/>
    <s v="2025/26"/>
    <s v="Fri"/>
    <s v="Whistle-to-Whistle"/>
    <s v="Sky Sports Mix"/>
    <s v="Sky Sports"/>
    <d v="1899-12-30T19:30:00"/>
    <d v="1899-12-30T21:32:00"/>
    <d v="1899-12-30T02:02:00"/>
    <n v="29.8"/>
    <n v="0"/>
    <n v="0.25030000000000002"/>
    <n v="45.8"/>
    <n v="8.1"/>
    <n v="0.1"/>
    <n v="2.7218"/>
    <n v="8.6"/>
    <n v="28.8"/>
    <n v="0.1"/>
    <n v="0.24890000000000001"/>
    <n v="45.8"/>
    <m/>
    <m/>
    <m/>
    <m/>
    <m/>
    <s v=""/>
  </r>
  <r>
    <s v="CDT"/>
    <s v="FIFA World Cup 2026 Qualifier"/>
    <s v="Denmark"/>
    <s v="Scotland"/>
    <s v="Live"/>
    <d v="1899-12-30T19:45:00"/>
    <m/>
    <d v="2025-09-05T00:00:00"/>
    <s v="2025/26"/>
    <s v="Fri"/>
    <s v="Whistle-to-Whistle"/>
    <s v="BBC Scotland"/>
    <s v="BBC"/>
    <d v="1899-12-30T19:46:00"/>
    <d v="1899-12-30T21:38:00"/>
    <d v="1899-12-30T01:52:00"/>
    <n v="130.30000000000001"/>
    <n v="0.2"/>
    <n v="1.0853999999999999"/>
    <n v="200.8"/>
    <n v="4.2"/>
    <n v="0.1"/>
    <n v="1.3071999999999999"/>
    <n v="10"/>
    <n v="128"/>
    <n v="0.2"/>
    <n v="1.0967"/>
    <n v="197.2"/>
    <m/>
    <m/>
    <m/>
    <m/>
    <m/>
    <s v=""/>
  </r>
  <r>
    <s v="CDT"/>
    <s v="FIFA World Cup 2026 Qualifier"/>
    <s v="Denmark"/>
    <s v="Scotland"/>
    <s v="Live"/>
    <d v="1899-12-30T19:45:00"/>
    <m/>
    <d v="2025-09-05T00:00:00"/>
    <s v="2025/26"/>
    <s v="Fri"/>
    <s v="Whistle-to-Whistle"/>
    <s v="BBC Two"/>
    <s v="BBC"/>
    <d v="1899-12-30T19:46:00"/>
    <d v="1899-12-30T21:38:00"/>
    <d v="1899-12-30T01:52:00"/>
    <n v="1272.2"/>
    <n v="2.1"/>
    <n v="10.5976"/>
    <n v="1597.4"/>
    <n v="53.8"/>
    <n v="0.7"/>
    <n v="16.744499999999999"/>
    <n v="86.1"/>
    <n v="1212.8"/>
    <n v="2.2999999999999998"/>
    <n v="10.3908"/>
    <n v="1533.1"/>
    <m/>
    <m/>
    <m/>
    <m/>
    <m/>
    <s v=""/>
  </r>
  <r>
    <s v="CDT"/>
    <s v="Sky Bet League Two"/>
    <s v="Newport County"/>
    <s v="Bristol Rovers"/>
    <s v="Live"/>
    <d v="1899-12-30T12:30:00"/>
    <m/>
    <d v="2025-09-06T00:00:00"/>
    <s v="2025/26"/>
    <s v="Sat"/>
    <s v="Whistle-to-Whistle"/>
    <s v="Sky Sports Main Event"/>
    <s v="Sky Sports"/>
    <d v="1899-12-30T12:31:00"/>
    <d v="1899-12-30T14:25:00"/>
    <d v="1899-12-30T01:54:00"/>
    <n v="88.3"/>
    <n v="0.1"/>
    <n v="1.8354999999999999"/>
    <n v="140.30000000000001"/>
    <n v="5.8"/>
    <n v="0.1"/>
    <n v="4.0418000000000003"/>
    <n v="9.1"/>
    <n v="73"/>
    <n v="0.1"/>
    <n v="1.5728"/>
    <n v="106.6"/>
    <m/>
    <m/>
    <m/>
    <m/>
    <m/>
    <s v=""/>
  </r>
  <r>
    <s v="CDT"/>
    <s v="Sky Bet League Two"/>
    <s v="Newport County"/>
    <s v="Bristol Rovers"/>
    <s v="Live"/>
    <d v="1899-12-30T12:30:00"/>
    <m/>
    <d v="2025-09-06T00:00:00"/>
    <s v="2025/26"/>
    <s v="Sat"/>
    <s v="Whistle-to-Whistle"/>
    <s v="Sky Sports Football"/>
    <s v="Sky Sports"/>
    <d v="1899-12-30T12:31:00"/>
    <d v="1899-12-30T14:25:00"/>
    <d v="1899-12-30T01:54:00"/>
    <n v="34.6"/>
    <n v="0.1"/>
    <n v="0.71919999999999995"/>
    <n v="75.400000000000006"/>
    <n v="0.2"/>
    <n v="0"/>
    <n v="0.1394"/>
    <n v="27.5"/>
    <n v="31.5"/>
    <n v="0.1"/>
    <n v="0.67869999999999997"/>
    <n v="68.7"/>
    <m/>
    <m/>
    <m/>
    <m/>
    <m/>
    <s v=""/>
  </r>
  <r>
    <s v="CDT"/>
    <s v="FA Women's Super League"/>
    <s v="Arsenal Women"/>
    <s v="London City Lionesses"/>
    <s v="Live"/>
    <d v="1899-12-30T13:30:00"/>
    <m/>
    <d v="2025-09-06T00:00:00"/>
    <s v="2025/26"/>
    <s v="Sat"/>
    <s v="Whistle-to-Whistle"/>
    <s v="BBC One"/>
    <s v="BBC"/>
    <d v="1899-12-30T13:30:00"/>
    <d v="1899-12-30T15:28:00"/>
    <d v="1899-12-30T01:58:00"/>
    <n v="555.6"/>
    <n v="0.9"/>
    <n v="10.391299999999999"/>
    <n v="658.7"/>
    <n v="6.8"/>
    <n v="0.1"/>
    <n v="4.1768999999999998"/>
    <n v="24.8"/>
    <n v="547.4"/>
    <n v="1"/>
    <n v="10.6213"/>
    <n v="654.1"/>
    <m/>
    <m/>
    <m/>
    <m/>
    <m/>
    <s v=""/>
  </r>
  <r>
    <s v="CDT"/>
    <s v="FA Women's Super League"/>
    <s v="Arsenal Women"/>
    <s v="London City Lionesses"/>
    <s v="Live"/>
    <d v="1899-12-30T13:30:00"/>
    <m/>
    <d v="2025-09-06T00:00:00"/>
    <s v="2025/26"/>
    <s v="Sat"/>
    <s v="Whistle-to-Whistle"/>
    <s v="BBC Two Wales"/>
    <s v="BBC"/>
    <d v="1899-12-30T13:30:00"/>
    <d v="1899-12-30T15:28:00"/>
    <d v="1899-12-30T01:58:00"/>
    <n v="16.8"/>
    <n v="0.6"/>
    <n v="5.2763999999999998"/>
    <n v="23.8"/>
    <n v="0.2"/>
    <n v="0.1"/>
    <n v="1.3071999999999999"/>
    <n v="1.4"/>
    <n v="16.8"/>
    <n v="0.7"/>
    <n v="5.3520000000000003"/>
    <n v="23.8"/>
    <m/>
    <m/>
    <m/>
    <m/>
    <m/>
    <s v=""/>
  </r>
  <r>
    <s v="CDT"/>
    <s v="Sky Bet League One"/>
    <s v="Bolton Wanderers"/>
    <s v="AFC Wimbledon"/>
    <s v="Live"/>
    <d v="1899-12-30T15:00:00"/>
    <m/>
    <d v="2025-09-06T00:00:00"/>
    <s v="2025/26"/>
    <s v="Sat"/>
    <s v="Whistle-to-Whistle"/>
    <s v="Sky Sports+"/>
    <s v="Sky Sports"/>
    <d v="1899-12-30T15:00:00"/>
    <d v="1899-12-30T16:57:00"/>
    <d v="1899-12-30T01:57:00"/>
    <n v="16"/>
    <n v="0"/>
    <n v="0.25419999999999998"/>
    <n v="37.9"/>
    <n v="1.1000000000000001"/>
    <n v="0"/>
    <n v="0.48570000000000002"/>
    <n v="3.2"/>
    <n v="13.3"/>
    <n v="0"/>
    <n v="0.21940000000000001"/>
    <n v="31"/>
    <m/>
    <m/>
    <m/>
    <m/>
    <m/>
    <s v=""/>
  </r>
  <r>
    <s v="CDT"/>
    <s v="FIFA World Cup 2026 Qualifier"/>
    <s v="England"/>
    <s v="Andorra"/>
    <s v="Live"/>
    <d v="1899-12-30T17:00:00"/>
    <m/>
    <d v="2025-09-06T00:00:00"/>
    <s v="2025/26"/>
    <s v="Sat"/>
    <s v="Whistle-to-Whistle"/>
    <s v="ITV1"/>
    <s v="ITV"/>
    <d v="1899-12-30T17:01:00"/>
    <d v="1899-12-30T18:50:00"/>
    <d v="1899-12-30T01:49:00"/>
    <n v="3111"/>
    <n v="5.0350000000000001"/>
    <n v="30.2362"/>
    <n v="3454.1"/>
    <n v="217.6"/>
    <n v="2.992"/>
    <n v="52.918300000000002"/>
    <n v="257.60000000000002"/>
    <n v="2965.5"/>
    <n v="5.6219999999999999"/>
    <n v="29.885100000000001"/>
    <n v="3302.5"/>
    <m/>
    <m/>
    <m/>
    <m/>
    <m/>
    <s v=""/>
  </r>
  <r>
    <s v="CDT"/>
    <s v="EFL League Two"/>
    <s v="Bromley"/>
    <s v="Gillingham"/>
    <s v="Live"/>
    <d v="1899-12-30T17:30:00"/>
    <m/>
    <d v="2025-09-06T00:00:00"/>
    <s v="2025/26"/>
    <s v="Sat"/>
    <s v="Whistle-to-Whistle"/>
    <s v="Sky Sports Football"/>
    <s v="Sky Sports"/>
    <d v="1899-12-30T17:30:00"/>
    <d v="1899-12-30T19:31:00"/>
    <d v="1899-12-30T02:01:00"/>
    <n v="27.8"/>
    <n v="4.4999999999999998E-2"/>
    <n v="0.26"/>
    <n v="57.1"/>
    <n v="5.8"/>
    <n v="0.08"/>
    <n v="1.5553999999999999"/>
    <n v="18"/>
    <n v="24.6"/>
    <n v="4.7E-2"/>
    <n v="0.2384"/>
    <n v="54"/>
    <m/>
    <m/>
    <m/>
    <m/>
    <m/>
    <s v=""/>
  </r>
  <r>
    <s v="CDT"/>
    <s v="FA Women's Super League"/>
    <s v="Brighton &amp; Hove Albion Women"/>
    <s v="Aston Villa Women"/>
    <s v="Live"/>
    <d v="1899-12-30T12:00:00"/>
    <m/>
    <d v="2025-09-07T00:00:00"/>
    <s v="2025/26"/>
    <s v="Sun"/>
    <s v="Whistle-to-Whistle"/>
    <s v="Sky Sports Football"/>
    <s v="Sky Sports"/>
    <d v="1899-12-30T12:00:00"/>
    <d v="1899-12-30T14:00:00"/>
    <d v="1899-12-30T02:00:00"/>
    <n v="23.5"/>
    <n v="3.7999999999999999E-2"/>
    <n v="0.41360000000000002"/>
    <n v="44.3"/>
    <n v="0.1"/>
    <n v="1E-3"/>
    <n v="4.7300000000000002E-2"/>
    <n v="4.2"/>
    <n v="23.3"/>
    <n v="4.3999999999999997E-2"/>
    <n v="0.42399999999999999"/>
    <n v="44.3"/>
    <m/>
    <m/>
    <m/>
    <m/>
    <m/>
    <s v=""/>
  </r>
  <r>
    <s v="CDT"/>
    <s v="FA Women's Super League"/>
    <s v="Liverpool Women"/>
    <s v="Everton Women"/>
    <s v="Live"/>
    <d v="1899-12-30T12:00:00"/>
    <m/>
    <d v="2025-09-07T00:00:00"/>
    <s v="2025/26"/>
    <s v="Sun"/>
    <s v="Whistle-to-Whistle"/>
    <s v="Sky Sports Main Event"/>
    <s v="Sky Sports"/>
    <d v="1899-12-30T12:00:00"/>
    <d v="1899-12-30T13:55:00"/>
    <d v="1899-12-30T01:55:00"/>
    <n v="53.6"/>
    <n v="8.6999999999999994E-2"/>
    <n v="0.95189999999999997"/>
    <n v="97.8"/>
    <n v="9.4"/>
    <n v="0.129"/>
    <n v="4.5366999999999997"/>
    <n v="26.3"/>
    <n v="52.7"/>
    <n v="0.1"/>
    <n v="0.96760000000000002"/>
    <n v="97.8"/>
    <m/>
    <m/>
    <m/>
    <m/>
    <m/>
    <s v=""/>
  </r>
  <r>
    <s v="CDT"/>
    <s v="FA Women's Super League"/>
    <s v="Liverpool Women"/>
    <s v="Everton Women"/>
    <s v="Live"/>
    <d v="1899-12-30T12:00:00"/>
    <m/>
    <d v="2025-09-07T00:00:00"/>
    <s v="2025/26"/>
    <s v="Sun"/>
    <s v="Whistle-to-Whistle"/>
    <s v="Sky Showcase"/>
    <s v="Sky Sports"/>
    <d v="1899-12-30T12:00:00"/>
    <d v="1899-12-30T13:55:00"/>
    <d v="1899-12-30T01:55:00"/>
    <n v="75.3"/>
    <n v="0.122"/>
    <n v="1.3372999999999999"/>
    <n v="126.2"/>
    <n v="14.5"/>
    <n v="0.19900000000000001"/>
    <n v="6.9981"/>
    <n v="30"/>
    <n v="72.599999999999994"/>
    <n v="0.13800000000000001"/>
    <n v="1.3329"/>
    <n v="120.4"/>
    <m/>
    <m/>
    <m/>
    <m/>
    <m/>
    <s v=""/>
  </r>
  <r>
    <s v="CDT"/>
    <s v="FA Women's Super League"/>
    <s v="Manchester United Women"/>
    <s v="Leicester City Women"/>
    <s v="Live"/>
    <d v="1899-12-30T12:00:00"/>
    <m/>
    <d v="2025-09-07T00:00:00"/>
    <s v="2025/26"/>
    <s v="Sun"/>
    <s v="Whistle-to-Whistle"/>
    <s v="Sky Sports Premier League"/>
    <s v="Sky Sports"/>
    <d v="1899-12-30T12:00:00"/>
    <d v="1899-12-30T13:55:00"/>
    <d v="1899-12-30T01:55:00"/>
    <n v="45.5"/>
    <n v="7.3999999999999996E-2"/>
    <n v="0.80810000000000004"/>
    <n v="72.099999999999994"/>
    <n v="0.2"/>
    <n v="3.0000000000000001E-3"/>
    <n v="9.6500000000000002E-2"/>
    <n v="1.4"/>
    <n v="45.5"/>
    <n v="8.5999999999999993E-2"/>
    <n v="0.83540000000000003"/>
    <n v="72.099999999999994"/>
    <m/>
    <m/>
    <m/>
    <m/>
    <m/>
    <s v=""/>
  </r>
  <r>
    <s v="CDT"/>
    <s v="FA Women's Super League"/>
    <s v="Tottenham Hotspur Women"/>
    <s v="West Ham United Women"/>
    <s v="Live"/>
    <d v="1899-12-30T12:00:00"/>
    <m/>
    <d v="2025-09-07T00:00:00"/>
    <s v="2025/26"/>
    <s v="Sun"/>
    <s v="Whistle-to-Whistle"/>
    <s v="Sky Sports Mix"/>
    <s v="Sky Sports"/>
    <d v="1899-12-30T12:00:00"/>
    <d v="1899-12-30T13:59:00"/>
    <d v="1899-12-30T01:59:00"/>
    <n v="11.8"/>
    <n v="1.9E-2"/>
    <n v="0.2077"/>
    <n v="21.7"/>
    <n v="0.6"/>
    <n v="8.0000000000000002E-3"/>
    <n v="0.28410000000000002"/>
    <n v="6.1"/>
    <n v="11.7"/>
    <n v="2.1999999999999999E-2"/>
    <n v="0.21290000000000001"/>
    <n v="21.7"/>
    <m/>
    <m/>
    <m/>
    <m/>
    <m/>
    <s v=""/>
  </r>
  <r>
    <s v="CDT"/>
    <s v="FIFA World Cup 2026 Qualifier"/>
    <s v="Germany"/>
    <s v="Northern Ireland"/>
    <s v="Live"/>
    <d v="1899-12-30T19:45:00"/>
    <m/>
    <d v="2025-09-07T00:00:00"/>
    <s v="2025/26"/>
    <s v="Sun"/>
    <s v="Whistle-to-Whistle"/>
    <s v="BBC One NI"/>
    <s v="BBC"/>
    <d v="1899-12-30T19:47:00"/>
    <d v="1899-12-30T21:40:00"/>
    <d v="1899-12-30T01:53:00"/>
    <n v="25.8"/>
    <n v="1.4630000000000001"/>
    <n v="9.6053999999999995"/>
    <n v="49.6"/>
    <n v="0"/>
    <n v="0"/>
    <n v="0"/>
    <s v="-"/>
    <n v="25.8"/>
    <n v="1.746"/>
    <n v="10.4963"/>
    <n v="49.6"/>
    <m/>
    <m/>
    <m/>
    <m/>
    <m/>
    <s v=""/>
  </r>
  <r>
    <s v="CDT"/>
    <s v="FIFA World Cup 2026 Qualifier"/>
    <s v="Germany"/>
    <s v="Northern Ireland"/>
    <s v="Live"/>
    <d v="1899-12-30T19:45:00"/>
    <m/>
    <d v="2025-09-07T00:00:00"/>
    <s v="2025/26"/>
    <s v="Sun"/>
    <s v="Whistle-to-Whistle"/>
    <s v="BBC Two"/>
    <s v="BBC"/>
    <d v="1899-12-30T19:47:00"/>
    <d v="1899-12-30T21:40:00"/>
    <d v="1899-12-30T01:53:00"/>
    <n v="1004.7"/>
    <n v="1.6259999999999999"/>
    <n v="8.0042000000000009"/>
    <n v="1406.9"/>
    <n v="57.1"/>
    <n v="0.78500000000000003"/>
    <n v="11.5869"/>
    <n v="107"/>
    <n v="982.5"/>
    <n v="1.863"/>
    <n v="8.0555000000000003"/>
    <n v="1378.2"/>
    <m/>
    <m/>
    <m/>
    <m/>
    <m/>
    <s v=""/>
  </r>
  <r>
    <s v="CDT"/>
    <s v="FIFA World Cup 2026 Qualifier"/>
    <s v="Belarus"/>
    <s v="Scotland"/>
    <s v="Live"/>
    <d v="1899-12-30T19:45:00"/>
    <m/>
    <d v="2025-09-08T00:00:00"/>
    <s v="2025/26"/>
    <s v="Mon"/>
    <s v="Whistle-to-Whistle"/>
    <s v="BBC One Scotland"/>
    <s v="BBC"/>
    <d v="1899-12-30T19:45:00"/>
    <d v="1899-12-30T21:35:00"/>
    <d v="1899-12-30T01:50:00"/>
    <n v="457.9"/>
    <n v="9.2810000000000006"/>
    <n v="34.2971"/>
    <n v="559.79999999999995"/>
    <n v="23.8"/>
    <n v="4.125"/>
    <n v="66.480400000000003"/>
    <n v="39"/>
    <n v="452"/>
    <n v="10.573"/>
    <n v="34.102899999999998"/>
    <n v="552.4"/>
    <m/>
    <m/>
    <m/>
    <m/>
    <m/>
    <s v=""/>
  </r>
  <r>
    <s v="CDT"/>
    <s v="FIFA World Cup 2026 Qualifier"/>
    <s v="Belarus"/>
    <s v="Scotland"/>
    <s v="Live"/>
    <d v="1899-12-30T19:45:00"/>
    <m/>
    <d v="2025-09-08T00:00:00"/>
    <s v="2025/26"/>
    <s v="Mon"/>
    <s v="Whistle-to-Whistle"/>
    <s v="BBC Three"/>
    <s v="BBC"/>
    <d v="1899-12-30T19:45:00"/>
    <d v="1899-12-30T21:35:00"/>
    <d v="1899-12-30T01:50:00"/>
    <n v="324.60000000000002"/>
    <n v="0.52500000000000002"/>
    <n v="2.4022000000000001"/>
    <n v="423.5"/>
    <n v="4.9000000000000004"/>
    <n v="6.7000000000000004E-2"/>
    <n v="1.3861000000000001"/>
    <n v="15.3"/>
    <n v="322.89999999999998"/>
    <n v="0.61199999999999999"/>
    <n v="2.4386999999999999"/>
    <n v="418.6"/>
    <m/>
    <m/>
    <m/>
    <m/>
    <m/>
    <s v=""/>
  </r>
  <r>
    <s v="CDT"/>
    <s v="FIFA World Cup 2026 Qualifier"/>
    <s v="Serbia"/>
    <s v="England"/>
    <s v="Live"/>
    <d v="1899-12-30T19:45:00"/>
    <m/>
    <d v="2025-09-09T00:00:00"/>
    <s v="2025/26"/>
    <s v="Tue"/>
    <s v="Whistle-to-Whistle"/>
    <s v="ITV1"/>
    <s v="ITV"/>
    <d v="1899-12-30T19:47:00"/>
    <d v="1899-12-30T21:38:00"/>
    <d v="1899-12-30T01:51:00"/>
    <n v="4512.3"/>
    <n v="7.3029999999999999"/>
    <n v="27.145700000000001"/>
    <n v="4982.3999999999996"/>
    <n v="276.2"/>
    <n v="3.798"/>
    <n v="36.299100000000003"/>
    <n v="328.2"/>
    <n v="4265.7"/>
    <n v="8.0869999999999997"/>
    <n v="26.587"/>
    <n v="4704.8999999999996"/>
    <m/>
    <m/>
    <m/>
    <m/>
    <m/>
    <s v=""/>
  </r>
  <r>
    <s v="CDT"/>
    <s v="International Friendly"/>
    <s v="Wales"/>
    <s v="Canada"/>
    <s v="Live"/>
    <d v="1899-12-30T19:45:00"/>
    <m/>
    <d v="2025-09-09T00:00:00"/>
    <s v="2025/26"/>
    <s v="Tue"/>
    <s v="Whistle-to-Whistle"/>
    <s v="BBC One Wales"/>
    <s v="BBC"/>
    <d v="1899-12-30T19:47:00"/>
    <d v="1899-12-30T21:39:00"/>
    <d v="1899-12-30T01:52:00"/>
    <n v="94.2"/>
    <n v="3.2189999999999999"/>
    <n v="11.375400000000001"/>
    <n v="149.4"/>
    <n v="1.7"/>
    <n v="0.49099999999999999"/>
    <n v="6.2731000000000003"/>
    <n v="4.4000000000000004"/>
    <n v="92.6"/>
    <n v="3.6749999999999998"/>
    <n v="11.476000000000001"/>
    <n v="145.6"/>
    <m/>
    <m/>
    <m/>
    <m/>
    <m/>
    <s v=""/>
  </r>
  <r>
    <s v="CDT"/>
    <s v="International Friendly"/>
    <s v="Wales"/>
    <s v="Canada"/>
    <s v="Live"/>
    <d v="1899-12-30T19:45:00"/>
    <m/>
    <d v="2025-09-09T00:00:00"/>
    <s v="2025/26"/>
    <s v="Tue"/>
    <s v="Whistle-to-Whistle"/>
    <s v="BBC Three"/>
    <s v="BBC"/>
    <d v="1899-12-30T19:47:00"/>
    <d v="1899-12-30T21:39:00"/>
    <d v="1899-12-30T01:52:00"/>
    <n v="31.4"/>
    <n v="5.0999999999999997E-2"/>
    <n v="0.189"/>
    <n v="59.6"/>
    <n v="0.2"/>
    <n v="3.0000000000000001E-3"/>
    <n v="2.63E-2"/>
    <n v="4.8"/>
    <n v="29.5"/>
    <n v="5.6000000000000001E-2"/>
    <n v="0.184"/>
    <n v="57.1"/>
    <m/>
    <m/>
    <m/>
    <m/>
    <m/>
    <s v=""/>
  </r>
  <r>
    <s v="CDT"/>
    <s v="FA Women's Super League"/>
    <s v="Manchester City Women"/>
    <s v="Brighton &amp; Hove Albion Women"/>
    <s v="Live"/>
    <d v="1899-12-30T19:30:00"/>
    <m/>
    <d v="2025-09-12T00:00:00"/>
    <s v="2025/26"/>
    <s v="Fri"/>
    <s v="Whistle-to-Whistle"/>
    <s v="Sky Sports Mix"/>
    <s v="Sky Sports"/>
    <d v="1899-12-30T19:30:00"/>
    <d v="1899-12-30T21:26:00"/>
    <d v="1899-12-30T01:56:00"/>
    <n v="37.1"/>
    <n v="0.06"/>
    <n v="0.2984"/>
    <n v="56.5"/>
    <n v="2.4"/>
    <n v="3.3000000000000002E-2"/>
    <n v="0.69810000000000005"/>
    <n v="9.4"/>
    <n v="34.9"/>
    <n v="6.6000000000000003E-2"/>
    <n v="0.28860000000000002"/>
    <n v="52.6"/>
    <m/>
    <m/>
    <m/>
    <m/>
    <m/>
    <s v=""/>
  </r>
  <r>
    <s v="CDT"/>
    <s v="FA Women's Super League"/>
    <s v="West Ham United Women"/>
    <s v="Arsenal Women"/>
    <s v="Live"/>
    <d v="1899-12-30T19:30:00"/>
    <m/>
    <d v="2025-09-12T00:00:00"/>
    <s v="2025/26"/>
    <s v="Fri"/>
    <s v="Whistle-to-Whistle"/>
    <s v="Sky Sports Premier League"/>
    <s v="Sky Sports"/>
    <d v="1899-12-30T19:31:00"/>
    <d v="1899-12-30T21:26:00"/>
    <d v="1899-12-30T01:55:00"/>
    <n v="43.1"/>
    <n v="7.0000000000000007E-2"/>
    <n v="0.3463"/>
    <n v="93.3"/>
    <n v="1.1000000000000001"/>
    <n v="1.4999999999999999E-2"/>
    <n v="0.31950000000000001"/>
    <n v="10"/>
    <n v="40.799999999999997"/>
    <n v="7.6999999999999999E-2"/>
    <n v="0.33710000000000001"/>
    <n v="76.5"/>
    <m/>
    <m/>
    <m/>
    <m/>
    <m/>
    <s v=""/>
  </r>
  <r>
    <s v="CDT"/>
    <s v="Sky Bet Championship"/>
    <s v="Ipswich Town"/>
    <s v="Sheffield United"/>
    <s v="Live"/>
    <d v="1899-12-30T20:00:00"/>
    <m/>
    <d v="2025-09-12T00:00:00"/>
    <s v="2025/26"/>
    <s v="Fri"/>
    <s v="Whistle-to-Whistle"/>
    <s v="Sky Sports Main Event"/>
    <s v="Sky Sports"/>
    <d v="1899-12-30T20:01:00"/>
    <d v="1899-12-30T21:52:00"/>
    <d v="1899-12-30T01:51:00"/>
    <n v="251.7"/>
    <n v="0.40699999999999997"/>
    <n v="1.9845999999999999"/>
    <n v="312.8"/>
    <n v="32.799999999999997"/>
    <n v="0.45100000000000001"/>
    <n v="8.9788999999999994"/>
    <n v="52.3"/>
    <n v="233.5"/>
    <n v="0.443"/>
    <n v="1.8912"/>
    <n v="300.89999999999998"/>
    <m/>
    <m/>
    <m/>
    <m/>
    <m/>
    <s v=""/>
  </r>
  <r>
    <s v="CDT"/>
    <s v="Sky Bet Championship"/>
    <s v="Ipswich Town"/>
    <s v="Sheffield United"/>
    <s v="Live"/>
    <d v="1899-12-30T20:00:00"/>
    <m/>
    <d v="2025-09-12T00:00:00"/>
    <s v="2025/26"/>
    <s v="Fri"/>
    <s v="Whistle-to-Whistle"/>
    <s v="Sky Sports Football"/>
    <s v="Sky Sports"/>
    <d v="1899-12-30T20:01:00"/>
    <d v="1899-12-30T21:52:00"/>
    <d v="1899-12-30T01:51:00"/>
    <n v="94.4"/>
    <n v="0.153"/>
    <n v="0.74429999999999996"/>
    <n v="165.1"/>
    <n v="5.0999999999999996"/>
    <n v="7.0000000000000007E-2"/>
    <n v="1.3960999999999999"/>
    <n v="20.6"/>
    <n v="89.3"/>
    <n v="0.16900000000000001"/>
    <n v="0.72330000000000005"/>
    <n v="159.80000000000001"/>
    <m/>
    <m/>
    <m/>
    <m/>
    <m/>
    <s v=""/>
  </r>
  <r>
    <s v="CDT"/>
    <s v="Sky Bet Championship"/>
    <s v="Charlton Athletic"/>
    <s v="Millwall"/>
    <s v="Live"/>
    <d v="1899-12-30T12:30:00"/>
    <m/>
    <d v="2025-09-13T00:00:00"/>
    <s v="2025/26"/>
    <s v="Sat"/>
    <s v="Whistle-to-Whistle"/>
    <s v="Sky Sports Main Event"/>
    <s v="Sky Sports"/>
    <d v="1899-12-30T12:30:00"/>
    <d v="1899-12-30T14:25:00"/>
    <d v="1899-12-30T01:55:00"/>
    <n v="59.868421052631597"/>
    <n v="9.7280701754385954E-2"/>
    <n v="0.99394736842105325"/>
    <n v="88"/>
    <n v="9.0210526315789448"/>
    <n v="0.12684210526315792"/>
    <n v="3.2392982456140347"/>
    <n v="17.8"/>
    <n v="55.370175438596455"/>
    <n v="0.10500000000000001"/>
    <n v="0.95385964912280619"/>
    <n v="83.6"/>
    <m/>
    <m/>
    <m/>
    <m/>
    <m/>
    <s v=""/>
  </r>
  <r>
    <s v="CDT"/>
    <s v="Sky Bet Championship"/>
    <s v="Charlton Athletic"/>
    <s v="Millwall"/>
    <s v="Live"/>
    <d v="1899-12-30T12:30:00"/>
    <m/>
    <d v="2025-09-13T00:00:00"/>
    <s v="2025/26"/>
    <s v="Sat"/>
    <s v="Whistle-to-Whistle"/>
    <s v="Sky Sports Football"/>
    <s v="Sky Sports"/>
    <d v="1899-12-30T12:30:00"/>
    <d v="1899-12-30T14:25:00"/>
    <d v="1899-12-30T01:55:00"/>
    <n v="51"/>
    <n v="8.3000000000000004E-2"/>
    <n v="0.83189999999999997"/>
    <n v="79"/>
    <n v="0"/>
    <n v="0"/>
    <n v="0"/>
    <s v="-"/>
    <n v="50.5"/>
    <n v="9.6000000000000002E-2"/>
    <n v="0.85299999999999998"/>
    <n v="79"/>
    <m/>
    <m/>
    <m/>
    <m/>
    <m/>
    <s v=""/>
  </r>
  <r>
    <s v="CDT"/>
    <s v="Sky Bet Championship"/>
    <s v="Oxford United"/>
    <s v="Leicester City"/>
    <s v="Live"/>
    <d v="1899-12-30T12:30:00"/>
    <m/>
    <d v="2025-09-13T00:00:00"/>
    <s v="2025/26"/>
    <s v="Sat"/>
    <s v="Whistle-to-Whistle"/>
    <s v="Sky Sports+"/>
    <s v="Sky Sports"/>
    <d v="1899-12-30T12:30:00"/>
    <d v="1899-12-30T14:23:00"/>
    <d v="1899-12-30T01:53:00"/>
    <n v="48.3"/>
    <n v="7.8E-2"/>
    <n v="0.78969999999999996"/>
    <n v="93"/>
    <n v="1.2"/>
    <n v="1.7000000000000001E-2"/>
    <n v="0.4032"/>
    <n v="22.9"/>
    <n v="44.8"/>
    <n v="8.5000000000000006E-2"/>
    <n v="0.75839999999999996"/>
    <n v="85.8"/>
    <m/>
    <m/>
    <m/>
    <m/>
    <m/>
    <s v=""/>
  </r>
  <r>
    <s v="CDT"/>
    <s v="Premier League"/>
    <s v="Arsenal"/>
    <s v="Nottingham Forest"/>
    <s v="Live"/>
    <d v="1899-12-30T12:30:00"/>
    <m/>
    <d v="2025-09-13T00:00:00"/>
    <s v="2025/26"/>
    <s v="Sat"/>
    <s v="Whistle-to-Whistle"/>
    <s v="TNT Sports 1"/>
    <s v="TNT Sports"/>
    <d v="1899-12-30T12:30:00"/>
    <d v="1899-12-30T14:28:00"/>
    <d v="1899-12-30T01:58:00"/>
    <n v="909.1"/>
    <n v="1.4710000000000001"/>
    <n v="14.791"/>
    <n v="1136.5"/>
    <n v="182"/>
    <n v="2.5030000000000001"/>
    <n v="60.404899999999998"/>
    <n v="243.8"/>
    <n v="864.7"/>
    <n v="1.639"/>
    <n v="14.568"/>
    <n v="1073.7"/>
    <m/>
    <m/>
    <m/>
    <m/>
    <m/>
    <e v="#N/A"/>
  </r>
  <r>
    <s v="CDT"/>
    <s v="Premier League"/>
    <s v="West Ham United"/>
    <s v="Tottenham Hotspur"/>
    <s v="Live"/>
    <d v="1899-12-30T17:30:00"/>
    <m/>
    <d v="2025-09-13T00:00:00"/>
    <s v="2025/26"/>
    <s v="Sat"/>
    <s v="Whistle-to-Whistle"/>
    <s v="Sky Sports Main Event"/>
    <s v="Sky Sports"/>
    <d v="1899-12-30T17:30:00"/>
    <d v="1899-12-30T19:24:00"/>
    <d v="1899-12-30T01:54:00"/>
    <n v="783"/>
    <n v="1.2669999999999999"/>
    <n v="7.73"/>
    <n v="941"/>
    <n v="105.3"/>
    <n v="1.448"/>
    <n v="26.193999999999999"/>
    <n v="148.1"/>
    <n v="749.2"/>
    <n v="1.42"/>
    <n v="7.6970999999999998"/>
    <n v="895.8"/>
    <m/>
    <m/>
    <m/>
    <m/>
    <m/>
    <e v="#N/A"/>
  </r>
  <r>
    <s v="CDT"/>
    <s v="Premier League"/>
    <s v="West Ham United"/>
    <s v="Tottenham Hotspur"/>
    <s v="Live"/>
    <d v="1899-12-30T17:30:00"/>
    <m/>
    <d v="2025-09-13T00:00:00"/>
    <s v="2025/26"/>
    <s v="Sat"/>
    <s v="Whistle-to-Whistle"/>
    <s v="Sky Sports Premier League"/>
    <s v="Sky Sports"/>
    <d v="1899-12-30T17:30:00"/>
    <d v="1899-12-30T19:24:00"/>
    <d v="1899-12-30T01:54:00"/>
    <n v="602.5"/>
    <n v="0.97499999999999998"/>
    <n v="5.9480000000000004"/>
    <n v="699.1"/>
    <n v="83.8"/>
    <n v="1.1519999999999999"/>
    <n v="20.845800000000001"/>
    <n v="125"/>
    <n v="562.20000000000005"/>
    <n v="1.0660000000000001"/>
    <n v="5.7759"/>
    <n v="642.5"/>
    <m/>
    <m/>
    <m/>
    <m/>
    <m/>
    <e v="#N/A"/>
  </r>
  <r>
    <s v="CDT"/>
    <s v="Scottish Premiership"/>
    <s v="Hibernian"/>
    <s v="Dundee United"/>
    <s v="Live"/>
    <d v="1899-12-30T17:45:00"/>
    <m/>
    <d v="2025-09-13T00:00:00"/>
    <s v="2025/26"/>
    <s v="Sat"/>
    <s v="Whistle-to-Whistle"/>
    <s v="Premier Sports 1"/>
    <s v="Premier Sports"/>
    <d v="1899-12-30T17:46:00"/>
    <d v="1899-12-30T19:43:00"/>
    <d v="1899-12-30T01:57:00"/>
    <n v="30.3"/>
    <n v="4.9000000000000002E-2"/>
    <n v="0.29210000000000003"/>
    <n v="68"/>
    <n v="2.4"/>
    <n v="3.3000000000000002E-2"/>
    <n v="0.59809999999999997"/>
    <n v="13.2"/>
    <n v="30.2"/>
    <n v="5.7000000000000002E-2"/>
    <n v="0.30280000000000001"/>
    <n v="67"/>
    <m/>
    <m/>
    <m/>
    <m/>
    <m/>
    <s v=""/>
  </r>
  <r>
    <s v="CDT"/>
    <s v="Premier League"/>
    <s v="Brentford"/>
    <s v="Chelsea"/>
    <s v="Live"/>
    <d v="1899-12-30T20:00:00"/>
    <m/>
    <d v="2025-09-13T00:00:00"/>
    <s v="2025/26"/>
    <s v="Sat"/>
    <s v="Whistle-to-Whistle"/>
    <s v="Sky Sports Main Event"/>
    <s v="Sky Sports"/>
    <d v="1899-12-30T20:00:00"/>
    <d v="1899-12-30T21:54:00"/>
    <d v="1899-12-30T01:54:00"/>
    <n v="614.20000000000005"/>
    <n v="0.99399999999999999"/>
    <n v="5.0427"/>
    <n v="742"/>
    <n v="102.7"/>
    <n v="1.4119999999999999"/>
    <n v="22.802"/>
    <n v="132.5"/>
    <n v="588.4"/>
    <n v="1.1160000000000001"/>
    <n v="4.9890999999999996"/>
    <n v="722.9"/>
    <m/>
    <m/>
    <m/>
    <m/>
    <m/>
    <e v="#N/A"/>
  </r>
  <r>
    <s v="CDT"/>
    <s v="Premier League"/>
    <s v="Brentford"/>
    <s v="Chelsea"/>
    <s v="Live"/>
    <d v="1899-12-30T20:00:00"/>
    <m/>
    <d v="2025-09-13T00:00:00"/>
    <s v="2025/26"/>
    <s v="Sat"/>
    <s v="Whistle-to-Whistle"/>
    <s v="Sky Sports Premier League"/>
    <s v="Sky Sports"/>
    <d v="1899-12-30T20:00:00"/>
    <d v="1899-12-30T21:54:00"/>
    <d v="1899-12-30T01:54:00"/>
    <n v="463.1"/>
    <n v="0.749"/>
    <n v="3.8022"/>
    <n v="541.9"/>
    <n v="89.6"/>
    <n v="1.232"/>
    <n v="19.8934"/>
    <n v="116.5"/>
    <n v="428.6"/>
    <n v="0.81299999999999994"/>
    <n v="3.6341000000000001"/>
    <n v="500.6"/>
    <m/>
    <m/>
    <m/>
    <m/>
    <m/>
    <e v="#N/A"/>
  </r>
  <r>
    <s v="CDT"/>
    <s v="Premier League"/>
    <m/>
    <m/>
    <s v="Highlights"/>
    <d v="1899-12-30T22:50:00"/>
    <m/>
    <d v="2025-09-13T00:00:00"/>
    <s v="2025/26"/>
    <s v="Sat"/>
    <s v="Match Of The Day"/>
    <s v="BBC 1"/>
    <s v="BBC"/>
    <d v="1899-12-30T22:57:00"/>
    <d v="1899-12-31T00:26:15"/>
    <d v="1899-12-30T01:28:59"/>
    <n v="2036.3"/>
    <n v="3.2959999999999998"/>
    <n v="36.587299999999999"/>
    <n v="2966.6"/>
    <n v="218.3"/>
    <n v="3.0019999999999998"/>
    <n v="61.753900000000002"/>
    <n v="317.60000000000002"/>
    <n v="1943.6"/>
    <n v="3.6850000000000001"/>
    <n v="36.205100000000002"/>
    <n v="2832.7"/>
    <m/>
    <m/>
    <m/>
    <m/>
    <m/>
    <s v="Matchweek 01"/>
  </r>
  <r>
    <s v="CDT"/>
    <s v="Sky Bet Championship"/>
    <s v="Southampton"/>
    <s v="Portsmouth"/>
    <s v="Live"/>
    <d v="1899-12-30T12:00:00"/>
    <m/>
    <d v="2025-09-14T00:00:00"/>
    <s v="2025/26"/>
    <s v="Sun"/>
    <s v="Whistle-to-Whistle"/>
    <s v="ITV 1"/>
    <s v="ITV"/>
    <d v="1899-12-30T12:00:00"/>
    <d v="1899-12-30T13:58:00"/>
    <d v="1899-12-30T01:58:00"/>
    <n v="629.1"/>
    <n v="1.018"/>
    <n v="9.9665999999999997"/>
    <n v="827.7"/>
    <n v="62.1"/>
    <n v="0.85399999999999998"/>
    <n v="22.889800000000001"/>
    <n v="82.1"/>
    <n v="600.70000000000005"/>
    <n v="1.139"/>
    <n v="9.9183000000000003"/>
    <n v="792.9"/>
    <m/>
    <m/>
    <m/>
    <m/>
    <m/>
    <s v=""/>
  </r>
  <r>
    <s v="CDT"/>
    <s v="Sky Bet Championship"/>
    <s v="Southampton"/>
    <s v="Portsmouth"/>
    <s v="Live"/>
    <d v="1899-12-30T12:00:00"/>
    <m/>
    <d v="2025-09-14T00:00:00"/>
    <s v="2025/26"/>
    <s v="Sun"/>
    <s v="Whistle-to-Whistle"/>
    <s v="Sky Sports Main Event"/>
    <s v="Sky Sports"/>
    <d v="1899-12-30T12:00:00"/>
    <d v="1899-12-30T12:53:00"/>
    <d v="1899-12-30T00:53:00"/>
    <n v="160"/>
    <n v="0.25900000000000001"/>
    <n v="2.8247"/>
    <n v="231.8"/>
    <n v="12.2"/>
    <n v="0.16800000000000001"/>
    <n v="5.2653999999999996"/>
    <n v="26.9"/>
    <n v="155.5"/>
    <n v="0.29499999999999998"/>
    <n v="2.8668"/>
    <n v="226.1"/>
    <m/>
    <m/>
    <m/>
    <m/>
    <m/>
    <s v=""/>
  </r>
  <r>
    <s v="CDT"/>
    <s v="Sky Bet Championship"/>
    <s v="Southampton"/>
    <s v="Portsmouth"/>
    <s v="Live"/>
    <d v="1899-12-30T12:00:00"/>
    <m/>
    <d v="2025-09-14T00:00:00"/>
    <s v="2025/26"/>
    <s v="Sun"/>
    <s v="Whistle-to-Whistle"/>
    <s v="Sky Sports Football"/>
    <s v="Sky Sports"/>
    <d v="1899-12-30T12:00:00"/>
    <d v="1899-12-30T13:58:00"/>
    <d v="1899-12-30T01:58:00"/>
    <n v="164"/>
    <n v="0.26500000000000001"/>
    <n v="2.5981999999999998"/>
    <n v="331.1"/>
    <n v="25.1"/>
    <n v="0.34499999999999997"/>
    <n v="9.2517999999999994"/>
    <n v="50.4"/>
    <n v="153.80000000000001"/>
    <n v="0.29199999999999998"/>
    <n v="2.5394000000000001"/>
    <n v="317.7"/>
    <m/>
    <m/>
    <m/>
    <m/>
    <m/>
    <s v=""/>
  </r>
  <r>
    <s v="CDT"/>
    <s v="FA Women's Super League"/>
    <s v="Aston Villa Women"/>
    <s v="Chelsea Women"/>
    <s v="Live"/>
    <d v="1899-12-30T12:00:00"/>
    <m/>
    <d v="2025-09-14T00:00:00"/>
    <s v="2025/26"/>
    <s v="Sun"/>
    <s v="Whistle-to-Whistle"/>
    <s v="Sky Sports Mix"/>
    <s v="Sky Sports"/>
    <d v="1899-12-30T12:01:00"/>
    <d v="1899-12-30T14:00:00"/>
    <d v="1899-12-30T01:59:00"/>
    <n v="36.200000000000003"/>
    <n v="5.8999999999999997E-2"/>
    <n v="0.57069999999999999"/>
    <n v="48.9"/>
    <n v="17.7"/>
    <n v="0.24299999999999999"/>
    <n v="6.4692999999999996"/>
    <n v="18.399999999999999"/>
    <n v="34.5"/>
    <n v="6.5000000000000002E-2"/>
    <n v="0.56679999999999997"/>
    <n v="48.9"/>
    <m/>
    <m/>
    <m/>
    <m/>
    <m/>
    <s v=""/>
  </r>
  <r>
    <s v="CDT"/>
    <s v="FA Women's Super League"/>
    <s v="London City Lionesses"/>
    <s v="Manchester United Women"/>
    <s v="Live"/>
    <d v="1899-12-30T12:00:00"/>
    <m/>
    <d v="2025-09-14T00:00:00"/>
    <s v="2025/26"/>
    <s v="Sun"/>
    <s v="Whistle-to-Whistle"/>
    <s v="Sky Showcase"/>
    <s v="Sky Sports"/>
    <d v="1899-12-30T12:00:00"/>
    <d v="1899-12-30T14:00:00"/>
    <d v="1899-12-30T02:00:00"/>
    <n v="11"/>
    <n v="1.7999999999999999E-2"/>
    <n v="0.17369999999999999"/>
    <n v="24.3"/>
    <n v="0"/>
    <n v="0"/>
    <n v="0"/>
    <n v="2.2000000000000002"/>
    <n v="10.9"/>
    <n v="2.1000000000000001E-2"/>
    <n v="0.1794"/>
    <n v="24.3"/>
    <m/>
    <m/>
    <m/>
    <m/>
    <m/>
    <s v=""/>
  </r>
  <r>
    <s v="CDT"/>
    <s v="FA Women's Super League"/>
    <s v="London City Lionesses"/>
    <s v="Manchester United Women"/>
    <s v="Live"/>
    <d v="1899-12-30T12:00:00"/>
    <m/>
    <d v="2025-09-14T00:00:00"/>
    <s v="2025/26"/>
    <s v="Sun"/>
    <s v="Whistle-to-Whistle"/>
    <s v="Sky Sports+"/>
    <s v="Sky Sports"/>
    <d v="1899-12-30T12:00:00"/>
    <d v="1899-12-30T14:00:00"/>
    <d v="1899-12-30T02:00:00"/>
    <n v="38"/>
    <n v="6.2E-2"/>
    <n v="0.60009999999999997"/>
    <n v="64.599999999999994"/>
    <n v="5.9"/>
    <n v="8.1000000000000003E-2"/>
    <n v="2.1635"/>
    <n v="19.8"/>
    <n v="38"/>
    <n v="7.1999999999999995E-2"/>
    <n v="0.62529999999999997"/>
    <n v="64.599999999999994"/>
    <m/>
    <m/>
    <m/>
    <m/>
    <m/>
    <s v=""/>
  </r>
  <r>
    <s v="CDT"/>
    <s v="Premier League"/>
    <s v="Burnley"/>
    <s v="Liverpool"/>
    <s v="Live"/>
    <d v="1899-12-30T14:00:00"/>
    <m/>
    <d v="2025-09-14T00:00:00"/>
    <s v="2025/26"/>
    <s v="Sun"/>
    <s v="Whistle-to-Whistle"/>
    <s v="Sky Sports Main Event"/>
    <s v="Sky Sports"/>
    <d v="1899-12-30T14:01:00"/>
    <d v="1899-12-30T15:56:00"/>
    <d v="1899-12-30T01:55:00"/>
    <n v="1067.5999999999999"/>
    <n v="1.728"/>
    <n v="13.4269"/>
    <n v="1430.2"/>
    <n v="93.7"/>
    <n v="1.2889999999999999"/>
    <n v="26.7332"/>
    <n v="148"/>
    <n v="1023.6"/>
    <n v="1.9410000000000001"/>
    <n v="13.3224"/>
    <n v="1376.4"/>
    <m/>
    <m/>
    <m/>
    <m/>
    <m/>
    <e v="#N/A"/>
  </r>
  <r>
    <s v="CDT"/>
    <s v="Premier League"/>
    <s v="Burnley"/>
    <s v="Liverpool"/>
    <s v="Live"/>
    <d v="1899-12-30T14:00:00"/>
    <m/>
    <d v="2025-09-14T00:00:00"/>
    <s v="2025/26"/>
    <s v="Sun"/>
    <s v="Whistle-to-Whistle"/>
    <s v="Sky Sports Premier League"/>
    <s v="Sky Sports"/>
    <d v="1899-12-30T14:01:00"/>
    <d v="1899-12-30T15:56:00"/>
    <d v="1899-12-30T01:55:00"/>
    <n v="709.4"/>
    <n v="1.1479999999999999"/>
    <n v="8.9219000000000008"/>
    <n v="1062.4000000000001"/>
    <n v="93.1"/>
    <n v="1.28"/>
    <n v="26.562100000000001"/>
    <n v="145.5"/>
    <n v="678.9"/>
    <n v="1.2869999999999999"/>
    <n v="8.8360000000000003"/>
    <n v="1029.9000000000001"/>
    <m/>
    <m/>
    <m/>
    <m/>
    <m/>
    <e v="#N/A"/>
  </r>
  <r>
    <s v="CDT"/>
    <s v="Scottish Premiership"/>
    <s v="Kilmarnock"/>
    <s v="Celtic"/>
    <s v="Live"/>
    <d v="1899-12-30T15:00:00"/>
    <m/>
    <d v="2025-09-14T00:00:00"/>
    <s v="2025/26"/>
    <s v="Sun"/>
    <s v="Whistle-to-Whistle"/>
    <s v="Sky Sports Football"/>
    <s v="Sky Sports"/>
    <d v="1899-12-30T15:00:00"/>
    <d v="1899-12-30T16:52:00"/>
    <d v="1899-12-30T01:52:00"/>
    <n v="111"/>
    <n v="0.18"/>
    <n v="1.2418"/>
    <n v="144"/>
    <n v="18.5"/>
    <n v="0.254"/>
    <n v="4.3326000000000002"/>
    <n v="40.299999999999997"/>
    <n v="104.7"/>
    <n v="0.19800000000000001"/>
    <n v="1.2166999999999999"/>
    <n v="138.30000000000001"/>
    <m/>
    <m/>
    <m/>
    <m/>
    <m/>
    <s v=""/>
  </r>
  <r>
    <s v="CDT"/>
    <s v="Premier League"/>
    <s v="Manchester City"/>
    <s v="Manchester United"/>
    <s v="Live"/>
    <d v="1899-12-30T16:30:00"/>
    <m/>
    <d v="2025-09-14T00:00:00"/>
    <s v="2025/26"/>
    <s v="Sun"/>
    <s v="Whistle-to-Whistle"/>
    <s v="Sky Sports Main Event"/>
    <s v="Sky Sports"/>
    <d v="1899-12-30T16:32:00"/>
    <d v="1899-12-30T18:25:00"/>
    <d v="1899-12-30T01:53:00"/>
    <n v="1613.4"/>
    <n v="2.6110000000000002"/>
    <n v="14.7195"/>
    <n v="1906.4"/>
    <n v="173.1"/>
    <n v="2.38"/>
    <n v="31.256799999999998"/>
    <n v="238.1"/>
    <n v="1532.8"/>
    <n v="2.9060000000000001"/>
    <n v="14.5823"/>
    <n v="1832.8"/>
    <m/>
    <m/>
    <m/>
    <m/>
    <m/>
    <e v="#N/A"/>
  </r>
  <r>
    <s v="CDT"/>
    <s v="Premier League"/>
    <s v="Manchester City"/>
    <s v="Manchester United"/>
    <s v="Live"/>
    <d v="1899-12-30T16:30:00"/>
    <m/>
    <d v="2025-09-14T00:00:00"/>
    <s v="2025/26"/>
    <s v="Sun"/>
    <s v="Whistle-to-Whistle"/>
    <s v="Sky Sports Premier League"/>
    <s v="Sky Sports"/>
    <d v="1899-12-30T16:32:00"/>
    <d v="1899-12-30T18:25:00"/>
    <d v="1899-12-30T01:53:00"/>
    <n v="1192.0999999999999"/>
    <n v="1.929"/>
    <n v="10.8758"/>
    <n v="1534.9"/>
    <n v="193.3"/>
    <n v="2.6579999999999999"/>
    <n v="34.904299999999999"/>
    <n v="245.7"/>
    <n v="1119.5"/>
    <n v="2.1219999999999999"/>
    <n v="10.6503"/>
    <n v="1426"/>
    <m/>
    <m/>
    <m/>
    <m/>
    <m/>
    <e v="#N/A"/>
  </r>
  <r>
    <s v="CDT"/>
    <s v="Premier League"/>
    <m/>
    <m/>
    <s v="Highlights"/>
    <d v="1899-12-30T07:30:00"/>
    <m/>
    <d v="2025-09-14T00:00:00"/>
    <s v="2025/26"/>
    <s v="Sun"/>
    <s v="Match Of The Day Repeat"/>
    <s v="BBC 1"/>
    <s v="BBC"/>
    <d v="1899-12-30T07:30:00"/>
    <d v="1899-12-30T08:59:02"/>
    <d v="1899-12-30T01:28:58"/>
    <n v="714.8"/>
    <n v="1.157"/>
    <n v="22.9316"/>
    <n v="879.5"/>
    <n v="19.8"/>
    <n v="0.27200000000000002"/>
    <n v="23.212199999999999"/>
    <n v="35.700000000000003"/>
    <n v="696.3"/>
    <n v="1.32"/>
    <n v="23.569800000000001"/>
    <n v="862.5"/>
    <m/>
    <m/>
    <m/>
    <m/>
    <m/>
    <s v="Matchweek 01"/>
  </r>
  <r>
    <s v="CDT"/>
    <s v="Premier League"/>
    <m/>
    <m/>
    <s v="Highlights"/>
    <d v="1899-12-30T22:30:00"/>
    <m/>
    <d v="2025-09-14T00:00:00"/>
    <s v="2025/26"/>
    <s v="Sun "/>
    <s v="Match Of The Day"/>
    <s v="BBC 1"/>
    <s v="BBC"/>
    <d v="1899-12-30T22:32:00"/>
    <d v="1899-12-30T23:27:34"/>
    <d v="1899-12-30T00:55:08"/>
    <n v="1569"/>
    <n v="2.5390000000000001"/>
    <n v="26.363099999999999"/>
    <n v="2176.3000000000002"/>
    <n v="58.8"/>
    <n v="0.80900000000000005"/>
    <n v="32.522100000000002"/>
    <n v="101.2"/>
    <n v="1523.2"/>
    <n v="2.8879999999999999"/>
    <n v="26.037600000000001"/>
    <n v="2127.1999999999998"/>
    <m/>
    <m/>
    <m/>
    <m/>
    <m/>
    <s v="Matchweek 01"/>
  </r>
  <r>
    <s v="CDT"/>
    <s v="FA Women's Super League"/>
    <m/>
    <m/>
    <s v="Highlights"/>
    <d v="1899-12-30T23:25:00"/>
    <m/>
    <d v="2025-09-14T00:00:00"/>
    <s v="2025/26"/>
    <s v="Sun"/>
    <s v="The Womens's Football Show"/>
    <s v="BBC 1"/>
    <s v="BBC"/>
    <d v="1899-12-30T23:28:00"/>
    <d v="1899-12-31T00:07:05"/>
    <d v="1899-12-30T00:38:55"/>
    <n v="256.8"/>
    <n v="0.41599999999999998"/>
    <n v="7.6407999999999996"/>
    <n v="472.5"/>
    <n v="1.4"/>
    <n v="1.9E-2"/>
    <n v="1.4957"/>
    <n v="6.9"/>
    <n v="256.2"/>
    <n v="0.48599999999999999"/>
    <n v="7.6753"/>
    <n v="465.8"/>
    <m/>
    <m/>
    <m/>
    <m/>
    <m/>
    <s v=""/>
  </r>
  <r>
    <s v="CDT"/>
    <s v="Premier League"/>
    <m/>
    <m/>
    <s v="Highlights"/>
    <d v="1899-12-30T08:05:00"/>
    <m/>
    <d v="2025-09-15T00:00:00"/>
    <s v="2025/26"/>
    <s v="Mon"/>
    <s v="Match Of The Day Repeat"/>
    <s v="BBC 2"/>
    <s v="BBC"/>
    <d v="1899-12-30T08:04:00"/>
    <d v="1899-12-30T08:59:12"/>
    <d v="1899-12-30T00:55:07"/>
    <n v="124.2"/>
    <n v="0.20100000000000001"/>
    <n v="3.4055"/>
    <n v="159.5"/>
    <n v="10.8"/>
    <n v="0.14899999999999999"/>
    <n v="12.053599999999999"/>
    <n v="13.8"/>
    <n v="108.4"/>
    <n v="0.20599999999999999"/>
    <n v="3.1248"/>
    <n v="143.19999999999999"/>
    <m/>
    <m/>
    <m/>
    <m/>
    <m/>
    <s v="Matchweek 01"/>
  </r>
  <r>
    <s v="CDT"/>
    <s v="UEFA Champions League"/>
    <s v="Athletic Bilbao"/>
    <s v="Arsenal"/>
    <s v="Live"/>
    <d v="1899-12-30T17:45:00"/>
    <m/>
    <d v="2025-09-16T00:00:00"/>
    <s v="2025/26"/>
    <s v="Tue"/>
    <s v="Whistle-to-Whistle"/>
    <s v="TNT Sports 1"/>
    <s v="TNT Sports"/>
    <d v="1899-12-30T17:46:00"/>
    <d v="1899-12-30T19:42:00"/>
    <d v="1899-12-30T01:56:00"/>
    <n v="737.5"/>
    <n v="1.194"/>
    <n v="6.7321999999999997"/>
    <n v="1152"/>
    <n v="106.8"/>
    <n v="1.4690000000000001"/>
    <n v="38.486499999999999"/>
    <n v="205.8"/>
    <n v="702.2"/>
    <n v="1.331"/>
    <n v="6.5662000000000003"/>
    <n v="1088.5"/>
    <m/>
    <m/>
    <m/>
    <m/>
    <m/>
    <s v=""/>
  </r>
  <r>
    <s v="CDT"/>
    <s v="UEFA Champions League"/>
    <s v="PSV Eindhoven"/>
    <s v="Union Saint-Gilloise"/>
    <s v="Live"/>
    <d v="1899-12-30T17:45:00"/>
    <m/>
    <d v="2025-09-16T00:00:00"/>
    <s v="2025/26"/>
    <s v="Tue"/>
    <s v="Whistle-to-Whistle"/>
    <s v="TNT Sports 2"/>
    <s v="TNT Sports"/>
    <d v="1899-12-30T17:45:00"/>
    <d v="1899-12-30T19:37:00"/>
    <d v="1899-12-30T01:52:00"/>
    <n v="9.9"/>
    <n v="1.6E-2"/>
    <n v="9.1300000000000006E-2"/>
    <n v="128.19999999999999"/>
    <n v="2.2000000000000002"/>
    <n v="0.03"/>
    <n v="0.81210000000000004"/>
    <n v="26.7"/>
    <n v="9.6999999999999993"/>
    <n v="1.7999999999999999E-2"/>
    <n v="9.1600000000000001E-2"/>
    <n v="128.19999999999999"/>
    <m/>
    <m/>
    <m/>
    <m/>
    <m/>
    <s v=""/>
  </r>
  <r>
    <s v="CDT"/>
    <s v="Carabao Cup"/>
    <s v="Brentford"/>
    <s v="Aston Villa"/>
    <s v="Live"/>
    <d v="1899-12-30T20:00:00"/>
    <m/>
    <d v="2025-09-16T00:00:00"/>
    <s v="2025/26"/>
    <s v="Tue"/>
    <s v="Whistle-to-Whistle"/>
    <s v="Sky Sports Main Event"/>
    <s v="Sky Sports"/>
    <d v="1899-12-30T20:00:00"/>
    <d v="1899-12-30T22:05:00"/>
    <d v="1899-12-30T02:05:00"/>
    <n v="206.2"/>
    <n v="0.33400000000000002"/>
    <n v="1.361"/>
    <n v="301.2"/>
    <n v="8.5"/>
    <n v="0.11700000000000001"/>
    <n v="1.5927"/>
    <n v="24.8"/>
    <n v="197"/>
    <n v="0.373"/>
    <n v="1.3386"/>
    <n v="293.39999999999998"/>
    <m/>
    <m/>
    <m/>
    <m/>
    <m/>
    <s v=""/>
  </r>
  <r>
    <s v="CDT"/>
    <s v="Carabao Cup"/>
    <s v="Brentford"/>
    <s v="Aston Villa"/>
    <s v="Live"/>
    <d v="1899-12-30T20:00:00"/>
    <m/>
    <d v="2025-09-16T00:00:00"/>
    <s v="2025/26"/>
    <s v="Tue"/>
    <s v="Whistle-to-Whistle"/>
    <s v="Sky Sports Football"/>
    <s v="Sky Sports"/>
    <d v="1899-12-30T20:00:00"/>
    <d v="1899-12-30T22:05:00"/>
    <d v="1899-12-30T02:05:00"/>
    <n v="142.80000000000001"/>
    <n v="0.23100000000000001"/>
    <n v="0.94259999999999999"/>
    <n v="211.5"/>
    <n v="18.5"/>
    <n v="0.254"/>
    <n v="3.4664000000000001"/>
    <n v="26.8"/>
    <n v="142.80000000000001"/>
    <n v="0.27100000000000002"/>
    <n v="0.97030000000000005"/>
    <n v="211.5"/>
    <m/>
    <m/>
    <m/>
    <m/>
    <m/>
    <s v=""/>
  </r>
  <r>
    <s v="CDT"/>
    <s v="Carabao Cup"/>
    <s v="Crystal Palace"/>
    <s v="Millwall"/>
    <s v="Live"/>
    <d v="1899-12-30T20:00:00"/>
    <m/>
    <d v="2025-09-16T00:00:00"/>
    <s v="2025/26"/>
    <s v="Tue"/>
    <s v="Whistle-to-Whistle"/>
    <s v="Sky Sports+"/>
    <s v="Sky Sports"/>
    <d v="1899-12-30T20:00:00"/>
    <d v="1899-12-30T22:06:00"/>
    <d v="1899-12-30T02:06:00"/>
    <n v="64.900000000000006"/>
    <n v="0.105"/>
    <n v="0.42959999999999998"/>
    <n v="137.4"/>
    <n v="6.5"/>
    <n v="8.8999999999999996E-2"/>
    <n v="1.2232000000000001"/>
    <n v="15.9"/>
    <n v="60.7"/>
    <n v="0.115"/>
    <n v="0.41360000000000002"/>
    <n v="133.4"/>
    <m/>
    <m/>
    <m/>
    <m/>
    <m/>
    <s v=""/>
  </r>
  <r>
    <s v="CDT"/>
    <s v="UEFA Champions League"/>
    <s v="Benfica"/>
    <s v="FK Qarabag"/>
    <s v="Live"/>
    <d v="1899-12-30T20:00:00"/>
    <m/>
    <d v="2025-09-16T00:00:00"/>
    <s v="2025/26"/>
    <s v="Tue"/>
    <s v="Whistle-to-Whistle"/>
    <s v="TNT Sports 3"/>
    <s v="TNT Sports"/>
    <d v="1899-12-30T20:00:00"/>
    <d v="1899-12-30T21:54:00"/>
    <d v="1899-12-30T01:54:00"/>
    <n v="9.6"/>
    <n v="1.6E-2"/>
    <n v="6.2100000000000002E-2"/>
    <n v="60.1"/>
    <n v="1.7"/>
    <n v="2.3E-2"/>
    <n v="0.30840000000000001"/>
    <n v="19.8"/>
    <n v="9.6"/>
    <n v="1.7999999999999999E-2"/>
    <n v="6.3899999999999998E-2"/>
    <n v="60.1"/>
    <m/>
    <m/>
    <m/>
    <m/>
    <m/>
    <s v=""/>
  </r>
  <r>
    <s v="CDT"/>
    <s v="UEFA Champions League"/>
    <s v="Juventus"/>
    <s v="Borussia Dortmund"/>
    <s v="Live"/>
    <d v="1899-12-30T20:00:00"/>
    <m/>
    <d v="2025-09-16T00:00:00"/>
    <s v="2025/26"/>
    <s v="Tue"/>
    <s v="Whistle-to-Whistle"/>
    <s v="TNT Sports 2"/>
    <s v="TNT Sports"/>
    <d v="1899-12-30T20:01:00"/>
    <d v="1899-12-30T21:54:00"/>
    <d v="1899-12-30T01:53:00"/>
    <n v="64.2"/>
    <n v="0.104"/>
    <n v="0.41470000000000001"/>
    <n v="203.4"/>
    <n v="11.5"/>
    <n v="0.158"/>
    <n v="2.0886"/>
    <n v="73.900000000000006"/>
    <n v="59.8"/>
    <n v="0.113"/>
    <n v="0.39779999999999999"/>
    <n v="186.7"/>
    <m/>
    <m/>
    <m/>
    <m/>
    <m/>
    <s v=""/>
  </r>
  <r>
    <s v="CDT"/>
    <s v="UEFA Champions League"/>
    <s v="Real Madrid"/>
    <s v="Marseille"/>
    <s v="Live"/>
    <d v="1899-12-30T20:00:00"/>
    <m/>
    <d v="2025-09-16T00:00:00"/>
    <s v="2025/26"/>
    <s v="Tue"/>
    <s v="Whistle-to-Whistle"/>
    <s v="TNT Sports 1"/>
    <s v="TNT Sports"/>
    <d v="1899-12-30T20:03:00"/>
    <d v="1899-12-30T22:00:00"/>
    <d v="1899-12-30T01:57:00"/>
    <n v="397.1"/>
    <n v="0.64300000000000002"/>
    <n v="2.5859999999999999"/>
    <n v="548.70000000000005"/>
    <n v="60.9"/>
    <n v="0.83699999999999997"/>
    <n v="11.267300000000001"/>
    <n v="94"/>
    <n v="375.5"/>
    <n v="0.71199999999999997"/>
    <n v="2.5175999999999998"/>
    <n v="511.5"/>
    <m/>
    <m/>
    <m/>
    <m/>
    <m/>
    <s v=""/>
  </r>
  <r>
    <s v="CDT"/>
    <s v="UEFA Champions League"/>
    <s v="Olympiakos"/>
    <s v="Pafos"/>
    <s v="Live"/>
    <d v="1899-12-30T17:45:00"/>
    <m/>
    <d v="2025-09-17T00:00:00"/>
    <s v="2025/26"/>
    <s v="Wed"/>
    <s v="Whistle-to-Whistle"/>
    <s v="TNT Sports 3"/>
    <s v="TNT Sports"/>
    <d v="1899-12-30T17:47:00"/>
    <d v="1899-12-30T19:43:00"/>
    <d v="1899-12-30T01:56:00"/>
    <n v="117.8"/>
    <n v="0.191"/>
    <n v="1.1284000000000001"/>
    <n v="162.69999999999999"/>
    <n v="16"/>
    <n v="0.22"/>
    <n v="6.9443999999999999"/>
    <n v="25.9"/>
    <n v="108.4"/>
    <n v="0.20599999999999999"/>
    <n v="1.0608"/>
    <n v="137.19999999999999"/>
    <m/>
    <m/>
    <m/>
    <m/>
    <m/>
    <s v=""/>
  </r>
  <r>
    <s v="CDT"/>
    <s v="Carabao Cup"/>
    <s v="Swansea City"/>
    <s v="Nottingham Forest"/>
    <s v="Live"/>
    <d v="1899-12-30T20:00:00"/>
    <m/>
    <d v="2025-09-17T00:00:00"/>
    <s v="2025/26"/>
    <s v="Wed"/>
    <s v="Whistle-to-Whistle"/>
    <s v="Sky Sports Main Event"/>
    <s v="Sky Sports"/>
    <d v="1899-12-30T20:00:00"/>
    <d v="1899-12-30T21:56:00"/>
    <d v="1899-12-30T01:56:00"/>
    <n v="156.30000000000001"/>
    <n v="0.253"/>
    <n v="1.2178"/>
    <n v="211.6"/>
    <n v="11"/>
    <n v="0.151"/>
    <n v="2.0024999999999999"/>
    <n v="17.600000000000001"/>
    <n v="141"/>
    <n v="0.26700000000000002"/>
    <n v="1.1213"/>
    <n v="191.3"/>
    <m/>
    <m/>
    <m/>
    <m/>
    <m/>
    <s v=""/>
  </r>
  <r>
    <s v="CDT"/>
    <s v="Carabao Cup"/>
    <s v="Swansea City"/>
    <s v="Nottingham Forest"/>
    <s v="Live"/>
    <d v="1899-12-30T20:00:00"/>
    <m/>
    <d v="2025-09-17T00:00:00"/>
    <s v="2025/26"/>
    <s v="Wed"/>
    <s v="Whistle-to-Whistle"/>
    <s v="Sky Sports Football"/>
    <s v="Sky Sports"/>
    <d v="1899-12-30T20:00:00"/>
    <d v="1899-12-30T21:56:00"/>
    <d v="1899-12-30T01:56:00"/>
    <n v="63.8"/>
    <n v="0.10299999999999999"/>
    <n v="0.49709999999999999"/>
    <n v="90.9"/>
    <n v="1"/>
    <n v="1.4E-2"/>
    <n v="0.182"/>
    <n v="10.199999999999999"/>
    <n v="63.7"/>
    <n v="0.121"/>
    <n v="0.50660000000000005"/>
    <n v="90.9"/>
    <m/>
    <m/>
    <m/>
    <m/>
    <m/>
    <s v=""/>
  </r>
  <r>
    <s v="CDT"/>
    <s v="UEFA Champions League"/>
    <s v="Bayern Munich"/>
    <s v="Chelsea"/>
    <s v="Live"/>
    <d v="1899-12-30T20:00:00"/>
    <m/>
    <d v="2025-09-17T00:00:00"/>
    <s v="2025/26"/>
    <s v="Wed"/>
    <s v="Whistle-to-Whistle"/>
    <s v="TNT Sports 2"/>
    <s v="TNT Sports"/>
    <d v="1899-12-30T20:01:00"/>
    <d v="1899-12-30T21:55:00"/>
    <d v="1899-12-30T01:54:00"/>
    <n v="502.1"/>
    <n v="0.81299999999999994"/>
    <n v="3.9083999999999999"/>
    <n v="634.29999999999995"/>
    <n v="118.6"/>
    <n v="1.631"/>
    <n v="21.555800000000001"/>
    <n v="151.19999999999999"/>
    <n v="471.2"/>
    <n v="0.89300000000000002"/>
    <n v="3.7435999999999998"/>
    <n v="583.70000000000005"/>
    <m/>
    <m/>
    <m/>
    <m/>
    <m/>
    <s v=""/>
  </r>
  <r>
    <s v="CDT"/>
    <s v="UEFA Champions League"/>
    <s v="Liverpool"/>
    <s v="Atlético Madrid"/>
    <s v="Live"/>
    <d v="1899-12-30T20:00:00"/>
    <m/>
    <d v="2025-09-17T00:00:00"/>
    <s v="2025/26"/>
    <s v="Wed"/>
    <s v="Whistle-to-Whistle"/>
    <s v="TNT Sports 1"/>
    <s v="TNT Sports"/>
    <d v="1899-12-30T20:00:00"/>
    <d v="1899-12-30T21:58:00"/>
    <d v="1899-12-30T01:58:00"/>
    <n v="1098.3"/>
    <n v="1.778"/>
    <n v="8.5672999999999995"/>
    <n v="1350.6"/>
    <n v="130.30000000000001"/>
    <n v="1.792"/>
    <n v="23.716799999999999"/>
    <n v="227.5"/>
    <n v="1048.5999999999999"/>
    <n v="1.988"/>
    <n v="8.3476999999999997"/>
    <n v="1308.4000000000001"/>
    <m/>
    <m/>
    <m/>
    <m/>
    <m/>
    <s v=""/>
  </r>
  <r>
    <s v="CDT"/>
    <s v="UEFA Champions League"/>
    <s v="PSG"/>
    <s v="Atalanta"/>
    <s v="Live"/>
    <d v="1899-12-30T20:00:00"/>
    <m/>
    <d v="2025-09-17T00:00:00"/>
    <s v="2025/26"/>
    <s v="Wed"/>
    <s v="Whistle-to-Whistle"/>
    <s v="TNT Sports 3"/>
    <s v="TNT Sports"/>
    <d v="1899-12-30T20:01:00"/>
    <d v="1899-12-30T21:52:00"/>
    <d v="1899-12-30T01:51:00"/>
    <n v="14"/>
    <n v="2.3E-2"/>
    <n v="0.10879999999999999"/>
    <n v="60.5"/>
    <n v="0.5"/>
    <n v="7.0000000000000001E-3"/>
    <n v="9.0899999999999995E-2"/>
    <n v="18"/>
    <n v="13.9"/>
    <n v="2.5999999999999999E-2"/>
    <n v="0.11020000000000001"/>
    <n v="58.5"/>
    <m/>
    <m/>
    <m/>
    <m/>
    <m/>
    <s v=""/>
  </r>
  <r>
    <s v="CDT"/>
    <s v="UEFA Champions League"/>
    <s v="Club Brugge"/>
    <s v="Monaco"/>
    <s v="Live"/>
    <d v="1899-12-30T17:45:00"/>
    <m/>
    <d v="2025-09-18T00:00:00"/>
    <s v="2025/26"/>
    <s v="Thu"/>
    <s v="Whistle-to-Whistle"/>
    <s v="TNT Sports 3"/>
    <s v="TNT Sports"/>
    <d v="1899-12-30T17:46:00"/>
    <d v="1899-12-30T19:39:00"/>
    <d v="1899-12-30T01:53:00"/>
    <n v="69.3"/>
    <n v="0.112"/>
    <n v="0.70520000000000005"/>
    <n v="98.8"/>
    <n v="1.7"/>
    <n v="2.3E-2"/>
    <n v="0.85640000000000005"/>
    <n v="7.9"/>
    <n v="68.099999999999994"/>
    <n v="0.129"/>
    <n v="0.70909999999999995"/>
    <n v="98.8"/>
    <m/>
    <m/>
    <m/>
    <m/>
    <m/>
    <s v=""/>
  </r>
  <r>
    <s v="CDT"/>
    <s v="UEFA Champions League"/>
    <s v="Manchester City"/>
    <s v="Napoli"/>
    <s v="Live"/>
    <d v="1899-12-30T20:00:00"/>
    <m/>
    <d v="2025-09-18T00:00:00"/>
    <s v="2025/26"/>
    <s v="Thu"/>
    <s v="Whistle-to-Whistle"/>
    <s v="TNT Sports 2"/>
    <s v="TNT Sports"/>
    <d v="1899-12-30T20:01:00"/>
    <d v="1899-12-30T21:52:00"/>
    <d v="1899-12-30T01:51:00"/>
    <n v="354.4"/>
    <n v="0.57399999999999995"/>
    <n v="2.7934999999999999"/>
    <n v="474.2"/>
    <n v="31.3"/>
    <n v="0.43"/>
    <n v="6.7836999999999996"/>
    <n v="50.8"/>
    <n v="343.3"/>
    <n v="0.65100000000000002"/>
    <n v="2.7703000000000002"/>
    <n v="453.6"/>
    <m/>
    <m/>
    <m/>
    <m/>
    <m/>
    <s v=""/>
  </r>
  <r>
    <s v="CDT"/>
    <s v="UEFA Champions League"/>
    <s v="Newcastle United"/>
    <s v="Barcelona"/>
    <s v="Live"/>
    <d v="1899-12-30T20:00:00"/>
    <m/>
    <d v="2025-09-18T00:00:00"/>
    <s v="2025/26"/>
    <s v="Thu"/>
    <s v="Whistle-to-Whistle"/>
    <s v="TNT Sports 1"/>
    <s v="TNT Sports"/>
    <d v="1899-12-30T20:01:00"/>
    <d v="1899-12-30T21:59:00"/>
    <d v="1899-12-30T01:58:00"/>
    <n v="954.9"/>
    <n v="1.5449999999999999"/>
    <n v="7.5187999999999997"/>
    <n v="1189"/>
    <n v="158.30000000000001"/>
    <n v="2.177"/>
    <n v="33.824800000000003"/>
    <n v="253.9"/>
    <n v="895.8"/>
    <n v="1.698"/>
    <n v="7.2195"/>
    <n v="1142.5"/>
    <m/>
    <m/>
    <m/>
    <m/>
    <m/>
    <s v=""/>
  </r>
  <r>
    <s v="CDT"/>
    <s v="FA Women's Super League"/>
    <s v="Everton Women"/>
    <s v="London City Lionesses"/>
    <s v="Live"/>
    <d v="1899-12-30T19:30:00"/>
    <m/>
    <d v="2025-09-19T00:00:00"/>
    <s v="2025/26"/>
    <s v="Fri"/>
    <s v="Whistle-to-Whistle"/>
    <s v="Sky Sports Mix"/>
    <s v="Sky Sports"/>
    <d v="1899-12-30T19:31:00"/>
    <d v="1899-12-30T21:29:00"/>
    <d v="1899-12-30T01:58:00"/>
    <n v="16.600000000000001"/>
    <n v="2.7E-2"/>
    <n v="0.1384"/>
    <n v="64.400000000000006"/>
    <n v="0"/>
    <n v="0"/>
    <n v="0"/>
    <s v="-"/>
    <n v="16.100000000000001"/>
    <n v="3.1E-2"/>
    <n v="0.1381"/>
    <n v="41.2"/>
    <m/>
    <m/>
    <m/>
    <m/>
    <m/>
    <s v=""/>
  </r>
  <r>
    <s v="CDT"/>
    <s v="FA Women's Super League"/>
    <s v="Tottenham Hotspur Women"/>
    <s v="Manchester City Women"/>
    <s v="Live"/>
    <d v="1899-12-30T19:30:00"/>
    <m/>
    <d v="2025-09-19T00:00:00"/>
    <s v="2025/26"/>
    <s v="Fri"/>
    <s v="Whistle-to-Whistle"/>
    <s v="Sky Sports Premier League"/>
    <s v="Sky Sports"/>
    <d v="1899-12-30T19:30:00"/>
    <d v="1899-12-30T21:25:00"/>
    <d v="1899-12-30T01:55:00"/>
    <n v="47.9"/>
    <n v="7.8E-2"/>
    <n v="0.3992"/>
    <n v="85"/>
    <n v="7"/>
    <n v="9.6000000000000002E-2"/>
    <n v="2.7174"/>
    <n v="13.8"/>
    <n v="44.6"/>
    <n v="8.5000000000000006E-2"/>
    <n v="0.38250000000000001"/>
    <n v="81.7"/>
    <m/>
    <m/>
    <m/>
    <m/>
    <m/>
    <s v=""/>
  </r>
  <r>
    <s v="CDT"/>
    <s v="EFL Championship"/>
    <s v="Middlesbrough"/>
    <s v="West Brom"/>
    <s v="Live"/>
    <d v="1899-12-30T20:00:00"/>
    <m/>
    <d v="2025-09-19T00:00:00"/>
    <s v="2025/26"/>
    <s v="Fri"/>
    <s v="Whistle-to-Whistle"/>
    <s v="Sky Sports Main Event"/>
    <s v="Sky Sports"/>
    <d v="1899-12-30T20:00:00"/>
    <d v="1899-12-30T21:54:00"/>
    <d v="1899-12-30T01:54:00"/>
    <n v="236.6"/>
    <n v="0.38300000000000001"/>
    <n v="1.9672000000000001"/>
    <n v="312.39999999999998"/>
    <n v="20"/>
    <n v="0.27500000000000002"/>
    <n v="6.8681000000000001"/>
    <n v="33.5"/>
    <n v="219.8"/>
    <n v="0.41699999999999998"/>
    <n v="1.8779999999999999"/>
    <n v="291.39999999999998"/>
    <m/>
    <m/>
    <m/>
    <m/>
    <m/>
    <s v=""/>
  </r>
  <r>
    <s v="CDT"/>
    <s v="EFL Championship"/>
    <s v="Middlesbrough"/>
    <s v="West Brom"/>
    <s v="Live"/>
    <d v="1899-12-30T20:00:00"/>
    <m/>
    <d v="2025-09-19T00:00:00"/>
    <s v="2025/26"/>
    <s v="Fri"/>
    <s v="Whistle-to-Whistle"/>
    <s v="Sky Sports Football"/>
    <s v="Sky Sports"/>
    <d v="1899-12-30T20:00:00"/>
    <d v="1899-12-30T21:54:00"/>
    <d v="1899-12-30T01:54:00"/>
    <n v="94.8"/>
    <n v="0.153"/>
    <n v="0.78820000000000001"/>
    <n v="139.30000000000001"/>
    <n v="13.7"/>
    <n v="0.188"/>
    <n v="4.7046999999999999"/>
    <n v="46.5"/>
    <n v="91.4"/>
    <n v="0.17299999999999999"/>
    <n v="0.78090000000000004"/>
    <n v="137.19999999999999"/>
    <m/>
    <m/>
    <m/>
    <m/>
    <m/>
    <s v=""/>
  </r>
  <r>
    <s v="CDT"/>
    <s v="EFL Championship"/>
    <s v="Birmingham City"/>
    <s v="Swansea City"/>
    <s v="Live"/>
    <d v="1899-12-30T12:30:00"/>
    <m/>
    <d v="2025-09-20T00:00:00"/>
    <s v="2025/26"/>
    <s v="Sat"/>
    <s v="Whistle-to-Whistle"/>
    <s v="Sky Sports+"/>
    <s v="Sky Sports"/>
    <d v="1899-12-30T12:32:00"/>
    <d v="1899-12-30T14:34:00"/>
    <d v="1899-12-30T02:02:00"/>
    <n v="33.6"/>
    <n v="5.3999999999999999E-2"/>
    <n v="0.46829999999999999"/>
    <n v="62.2"/>
    <n v="0"/>
    <n v="0"/>
    <n v="0"/>
    <s v="-"/>
    <n v="32.5"/>
    <n v="6.2E-2"/>
    <n v="0.47370000000000001"/>
    <n v="62.2"/>
    <m/>
    <m/>
    <m/>
    <m/>
    <m/>
    <s v=""/>
  </r>
  <r>
    <s v="CDT"/>
    <s v="EFL Championship"/>
    <s v="Leicester City"/>
    <s v="Coventry City"/>
    <s v="Live"/>
    <d v="1899-12-30T12:30:00"/>
    <m/>
    <d v="2025-09-20T00:00:00"/>
    <s v="2025/26"/>
    <s v="Sat"/>
    <s v="Whistle-to-Whistle"/>
    <s v="Sky Sports Main Event"/>
    <s v="Sky Sports"/>
    <d v="1899-12-30T12:30:00"/>
    <d v="1899-12-30T14:21:00"/>
    <d v="1899-12-30T01:51:00"/>
    <n v="100.1"/>
    <n v="0.16200000000000001"/>
    <n v="1.4027000000000001"/>
    <n v="142"/>
    <n v="3.1"/>
    <n v="4.2999999999999997E-2"/>
    <n v="0.68840000000000001"/>
    <n v="7.3"/>
    <n v="91.2"/>
    <n v="0.17299999999999999"/>
    <n v="1.3359000000000001"/>
    <n v="130"/>
    <m/>
    <m/>
    <m/>
    <m/>
    <m/>
    <s v=""/>
  </r>
  <r>
    <s v="CDT"/>
    <s v="EFL Championship"/>
    <s v="Leicester City"/>
    <s v="Coventry City"/>
    <s v="Live"/>
    <d v="1899-12-30T12:30:00"/>
    <m/>
    <d v="2025-09-20T00:00:00"/>
    <s v="2025/26"/>
    <s v="Sat"/>
    <s v="Whistle-to-Whistle"/>
    <s v="Sky Sports Football"/>
    <s v="Sky Sports"/>
    <d v="1899-12-30T12:30:00"/>
    <d v="1899-12-30T14:21:00"/>
    <d v="1899-12-30T01:51:00"/>
    <n v="117"/>
    <n v="0.189"/>
    <n v="1.6395999999999999"/>
    <n v="158"/>
    <n v="15.6"/>
    <n v="0.215"/>
    <n v="3.4643999999999999"/>
    <n v="18.5"/>
    <n v="107.7"/>
    <n v="0.20399999999999999"/>
    <n v="1.5775999999999999"/>
    <n v="147.1"/>
    <m/>
    <m/>
    <m/>
    <m/>
    <m/>
    <s v=""/>
  </r>
  <r>
    <s v="CDT"/>
    <s v="Premier League"/>
    <s v="Liverpool"/>
    <s v="Everton"/>
    <s v="Live"/>
    <d v="1899-12-30T12:30:00"/>
    <m/>
    <d v="2025-09-20T00:00:00"/>
    <s v="2025/26"/>
    <s v="Sat"/>
    <s v="Whistle-to-Whistle"/>
    <s v="TNT Sports 1"/>
    <s v="TNT Sports"/>
    <d v="1899-12-30T12:31:00"/>
    <d v="1899-12-30T14:21:00"/>
    <d v="1899-12-30T01:50:00"/>
    <n v="1198.5"/>
    <n v="1.94"/>
    <n v="16.794899999999998"/>
    <n v="1461"/>
    <n v="225.5"/>
    <n v="3.101"/>
    <n v="50.0777"/>
    <n v="268.7"/>
    <n v="1133.2"/>
    <n v="2.1480000000000001"/>
    <n v="16.599499999999999"/>
    <n v="1366.3"/>
    <m/>
    <m/>
    <m/>
    <m/>
    <m/>
    <e v="#N/A"/>
  </r>
  <r>
    <s v="CDT"/>
    <s v="Scottish League Cup"/>
    <s v="Aberdeen"/>
    <s v="Motherwell"/>
    <s v="Live"/>
    <d v="1899-12-30T15:00:00"/>
    <m/>
    <d v="2025-09-20T00:00:00"/>
    <s v="2025/26"/>
    <s v="Sat"/>
    <s v="Whistle-to-Whistle"/>
    <s v="Premier Sports 2"/>
    <s v="Premier Sports"/>
    <d v="1899-12-30T15:02:00"/>
    <d v="1899-12-30T16:52:00"/>
    <d v="1899-12-30T01:50:00"/>
    <n v="25.3"/>
    <n v="4.1000000000000002E-2"/>
    <n v="0.33789999999999998"/>
    <n v="31"/>
    <n v="0"/>
    <n v="0"/>
    <n v="0"/>
    <s v="-"/>
    <n v="25.3"/>
    <n v="4.8000000000000001E-2"/>
    <n v="0.34989999999999999"/>
    <n v="31"/>
    <m/>
    <m/>
    <m/>
    <m/>
    <m/>
    <s v=""/>
  </r>
  <r>
    <s v="CDT"/>
    <s v="Premier League"/>
    <s v="Manchester United"/>
    <s v="Chelsea"/>
    <s v="Live"/>
    <d v="1899-12-30T17:30:00"/>
    <m/>
    <d v="2025-09-20T00:00:00"/>
    <s v="2025/26"/>
    <s v="Sat"/>
    <s v="Whistle-to-Whistle"/>
    <s v="Sky Sports Main Event"/>
    <s v="Sky Sports"/>
    <d v="1899-12-30T17:30:00"/>
    <d v="1899-12-30T19:35:00"/>
    <d v="1899-12-30T02:05:00"/>
    <n v="1190.5999999999999"/>
    <n v="1.927"/>
    <n v="9.6089000000000002"/>
    <n v="1374.8"/>
    <n v="179"/>
    <n v="2.4609999999999999"/>
    <n v="30.535699999999999"/>
    <n v="250.6"/>
    <n v="1120.4000000000001"/>
    <n v="2.1240000000000001"/>
    <n v="9.5061999999999998"/>
    <n v="1295.8"/>
    <m/>
    <m/>
    <m/>
    <m/>
    <m/>
    <e v="#N/A"/>
  </r>
  <r>
    <s v="CDT"/>
    <s v="Premier League"/>
    <s v="Manchester United"/>
    <s v="Chelsea"/>
    <s v="Live"/>
    <d v="1899-12-30T17:30:00"/>
    <m/>
    <d v="2025-09-20T00:00:00"/>
    <s v="2025/26"/>
    <s v="Sat"/>
    <s v="Whistle-to-Whistle"/>
    <s v="Sky Sports Premier League"/>
    <s v="Sky Sports"/>
    <d v="1899-12-30T17:30:00"/>
    <d v="1899-12-30T19:35:00"/>
    <d v="1899-12-30T02:05:00"/>
    <n v="835"/>
    <n v="1.351"/>
    <n v="6.7389999999999999"/>
    <n v="1022.5"/>
    <n v="98.8"/>
    <n v="1.359"/>
    <n v="16.854299999999999"/>
    <n v="130.5"/>
    <n v="757.7"/>
    <n v="1.4370000000000001"/>
    <n v="6.4287999999999998"/>
    <n v="930.2"/>
    <m/>
    <m/>
    <m/>
    <m/>
    <m/>
    <e v="#N/A"/>
  </r>
  <r>
    <s v="CDT"/>
    <s v="Scottish League Cup"/>
    <s v="Rangers"/>
    <s v="Hibernian"/>
    <s v="Live"/>
    <d v="1899-12-30T17:45:00"/>
    <m/>
    <d v="2025-09-20T00:00:00"/>
    <s v="2025/26"/>
    <s v="Sat"/>
    <s v="Whistle-to-Whistle"/>
    <s v="Premier Sports 1"/>
    <s v="Premier Sports"/>
    <d v="1899-12-30T17:46:00"/>
    <d v="1899-12-30T19:41:00"/>
    <d v="1899-12-30T01:55:00"/>
    <n v="97.6"/>
    <n v="0.158"/>
    <n v="0.75719999999999998"/>
    <n v="128.1"/>
    <n v="16"/>
    <n v="0.22"/>
    <n v="2.6930999999999998"/>
    <n v="28.1"/>
    <n v="90.2"/>
    <n v="0.17100000000000001"/>
    <n v="0.73709999999999998"/>
    <n v="121.2"/>
    <m/>
    <m/>
    <m/>
    <m/>
    <m/>
    <s v=""/>
  </r>
  <r>
    <s v="CDT"/>
    <s v="Premier League"/>
    <s v="Fulham"/>
    <s v="Brentford"/>
    <s v="Live"/>
    <d v="1899-12-30T20:00:00"/>
    <m/>
    <d v="2025-09-20T00:00:00"/>
    <s v="2025/26"/>
    <s v="Sat"/>
    <s v="Whistle-to-Whistle"/>
    <s v="Sky Sports Main Event"/>
    <s v="Sky Sports"/>
    <d v="1899-12-30T20:00:00"/>
    <d v="1899-12-30T21:59:00"/>
    <d v="1899-12-30T01:59:00"/>
    <n v="386.8"/>
    <n v="0.626"/>
    <n v="3.4575"/>
    <n v="491.4"/>
    <n v="55.6"/>
    <n v="0.76500000000000001"/>
    <n v="17.611699999999999"/>
    <n v="80.599999999999994"/>
    <n v="372.3"/>
    <n v="0.70599999999999996"/>
    <n v="3.4417"/>
    <n v="465.8"/>
    <m/>
    <m/>
    <m/>
    <m/>
    <m/>
    <e v="#N/A"/>
  </r>
  <r>
    <s v="CDT"/>
    <s v="Premier League"/>
    <s v="Fulham"/>
    <s v="Brentford"/>
    <s v="Live"/>
    <d v="1899-12-30T20:00:00"/>
    <m/>
    <d v="2025-09-20T00:00:00"/>
    <s v="2025/26"/>
    <s v="Sat"/>
    <s v="Whistle-to-Whistle"/>
    <s v="Sky Sports Premier League"/>
    <s v="Sky Sports"/>
    <d v="1899-12-30T20:00:00"/>
    <d v="1899-12-30T21:59:00"/>
    <d v="1899-12-30T01:59:00"/>
    <n v="362.5"/>
    <n v="0.58699999999999997"/>
    <n v="3.2403"/>
    <n v="448.5"/>
    <n v="39.799999999999997"/>
    <n v="0.54700000000000004"/>
    <n v="12.6069"/>
    <n v="65"/>
    <n v="347.5"/>
    <n v="0.65900000000000003"/>
    <n v="3.2124000000000001"/>
    <n v="435.6"/>
    <m/>
    <m/>
    <m/>
    <m/>
    <m/>
    <e v="#N/A"/>
  </r>
  <r>
    <s v="CDT"/>
    <s v="Premier League"/>
    <m/>
    <m/>
    <s v="Highlights"/>
    <d v="1899-12-30T22:30:00"/>
    <m/>
    <d v="2025-09-20T00:00:00"/>
    <s v="2025/26"/>
    <s v="Sat"/>
    <s v="Match Of The Day"/>
    <s v="BBC 1"/>
    <s v="BBC"/>
    <d v="1899-12-30T22:31:00"/>
    <d v="1899-12-30T23:55:02"/>
    <d v="1899-12-30T01:24:00"/>
    <n v="2390.6999999999998"/>
    <n v="3.8690000000000002"/>
    <n v="36.264499999999998"/>
    <n v="3159.8"/>
    <n v="210.4"/>
    <n v="2.8929999999999998"/>
    <n v="61.845999999999997"/>
    <n v="298.60000000000002"/>
    <n v="2297.9"/>
    <n v="4.3570000000000002"/>
    <n v="35.855899999999998"/>
    <n v="3016.5"/>
    <m/>
    <m/>
    <m/>
    <m/>
    <m/>
    <s v="Matchweek 01"/>
  </r>
  <r>
    <s v="CDT"/>
    <s v="FA Women's Super League"/>
    <s v="Brighton &amp; Hove Albion Women"/>
    <s v="West Ham United Women"/>
    <s v="Live"/>
    <d v="1899-12-30T12:00:00"/>
    <m/>
    <d v="2025-09-21T00:00:00"/>
    <s v="2025/26"/>
    <s v="Sun"/>
    <s v="Whistle-to-Whistle"/>
    <s v="Sky Sports Mix"/>
    <s v="Sky Sports"/>
    <d v="1899-12-30T12:00:00"/>
    <d v="1899-12-30T13:54:00"/>
    <d v="1899-12-30T01:54:00"/>
    <n v="1.9"/>
    <n v="3.0000000000000001E-3"/>
    <n v="2.9600000000000001E-2"/>
    <n v="14.1"/>
    <n v="0"/>
    <n v="0"/>
    <n v="0"/>
    <s v="-"/>
    <n v="1.9"/>
    <n v="4.0000000000000001E-3"/>
    <n v="3.0800000000000001E-2"/>
    <n v="14.1"/>
    <m/>
    <m/>
    <m/>
    <m/>
    <m/>
    <s v=""/>
  </r>
  <r>
    <s v="CDT"/>
    <s v="FA Women's Super League"/>
    <s v="Brighton &amp; Hove Albion Women"/>
    <s v="West Ham United Women"/>
    <s v="Live"/>
    <d v="1899-12-30T12:00:00"/>
    <m/>
    <d v="2025-09-21T00:00:00"/>
    <s v="2025/26"/>
    <s v="Sun"/>
    <s v="Whistle-to-Whistle"/>
    <s v="Sky Sports+"/>
    <s v="Sky Sports"/>
    <d v="1899-12-30T12:00:00"/>
    <d v="1899-12-30T13:54:00"/>
    <d v="1899-12-30T01:54:00"/>
    <n v="3.9"/>
    <n v="6.0000000000000001E-3"/>
    <n v="6.0900000000000003E-2"/>
    <n v="19.3"/>
    <n v="0"/>
    <n v="0"/>
    <n v="0"/>
    <s v="-"/>
    <n v="3.9"/>
    <n v="7.0000000000000001E-3"/>
    <n v="6.3200000000000006E-2"/>
    <n v="19.3"/>
    <m/>
    <m/>
    <m/>
    <m/>
    <m/>
    <s v=""/>
  </r>
  <r>
    <s v="CDT"/>
    <s v="FA Women's Super League"/>
    <s v="Chelsea Women"/>
    <s v="Leicester City Women"/>
    <s v="Live"/>
    <d v="1899-12-30T12:00:00"/>
    <m/>
    <d v="2025-09-21T00:00:00"/>
    <s v="2025/26"/>
    <s v="Sun"/>
    <s v="Whistle-to-Whistle"/>
    <s v="Sky Sports Football"/>
    <s v="Sky Sports"/>
    <d v="1899-12-30T12:01:00"/>
    <d v="1899-12-30T13:56:00"/>
    <d v="1899-12-30T01:55:00"/>
    <n v="49"/>
    <n v="7.9000000000000001E-2"/>
    <n v="0.76439999999999997"/>
    <n v="82.9"/>
    <n v="13.3"/>
    <n v="0.183"/>
    <n v="4.2316000000000003"/>
    <n v="23.1"/>
    <n v="48.9"/>
    <n v="9.2999999999999999E-2"/>
    <n v="0.7923"/>
    <n v="82.9"/>
    <m/>
    <m/>
    <m/>
    <m/>
    <m/>
    <s v=""/>
  </r>
  <r>
    <s v="CDT"/>
    <s v="Premier League"/>
    <s v="AFC Bournemouth"/>
    <s v="Newcastle United"/>
    <s v="Live"/>
    <d v="1899-12-30T14:00:00"/>
    <m/>
    <d v="2025-09-21T00:00:00"/>
    <s v="2025/26"/>
    <s v="Sun"/>
    <s v="Whistle-to-Whistle"/>
    <s v="Sky Sports Premier League"/>
    <s v="Sky Sports"/>
    <d v="1899-12-30T14:00:00"/>
    <d v="1899-12-30T15:55:00"/>
    <d v="1899-12-30T01:55:00"/>
    <n v="713.1"/>
    <n v="1.1539999999999999"/>
    <n v="11.845499999999999"/>
    <n v="818.8"/>
    <n v="84"/>
    <n v="1.155"/>
    <n v="27.759399999999999"/>
    <n v="105.5"/>
    <n v="665.9"/>
    <n v="1.262"/>
    <n v="11.4739"/>
    <n v="765"/>
    <m/>
    <m/>
    <m/>
    <m/>
    <m/>
    <e v="#N/A"/>
  </r>
  <r>
    <s v="CDT"/>
    <s v="Premier League"/>
    <s v="Sunderland"/>
    <s v="Aston Villa"/>
    <s v="Live"/>
    <d v="1899-12-30T14:00:00"/>
    <m/>
    <d v="2025-09-21T00:00:00"/>
    <s v="2025/26"/>
    <s v="Sun"/>
    <s v="Whistle-to-Whistle"/>
    <s v="Sky Sports Main Event"/>
    <s v="Sky Sports"/>
    <d v="1899-12-30T14:00:00"/>
    <d v="1899-12-30T15:55:00"/>
    <d v="1899-12-30T01:55:00"/>
    <n v="598.9"/>
    <n v="0.96899999999999997"/>
    <n v="9.9484999999999992"/>
    <n v="932.2"/>
    <n v="67.8"/>
    <n v="0.93200000000000005"/>
    <n v="22.405799999999999"/>
    <n v="104.6"/>
    <n v="575.1"/>
    <n v="1.0900000000000001"/>
    <n v="9.9093999999999998"/>
    <n v="887.1"/>
    <m/>
    <m/>
    <m/>
    <m/>
    <m/>
    <e v="#N/A"/>
  </r>
  <r>
    <s v="CDT"/>
    <s v="FA Women's Super League"/>
    <s v="Manchester United Women"/>
    <s v="Arsenal Women"/>
    <s v="Live"/>
    <d v="1899-12-30T14:50:00"/>
    <m/>
    <d v="2025-09-21T00:00:00"/>
    <s v="2025/26"/>
    <s v="Sun"/>
    <s v="Whistle-to-Whistle"/>
    <s v="BBC One"/>
    <s v="BBC"/>
    <d v="1899-12-30T14:50:00"/>
    <d v="1899-12-30T16:46:00"/>
    <d v="1899-12-30T01:56:00"/>
    <n v="551.4"/>
    <n v="0.89200000000000002"/>
    <n v="8.3574999999999999"/>
    <n v="688.8"/>
    <n v="14.1"/>
    <n v="0.19400000000000001"/>
    <n v="4.0481999999999996"/>
    <n v="29"/>
    <n v="527.4"/>
    <n v="1"/>
    <n v="8.3185000000000002"/>
    <n v="646.6"/>
    <m/>
    <m/>
    <m/>
    <m/>
    <m/>
    <s v=""/>
  </r>
  <r>
    <s v="CDT"/>
    <s v="Scottish League Cup"/>
    <s v="Partick Thistle"/>
    <s v="Celtic"/>
    <s v="Live"/>
    <d v="1899-12-30T15:30:00"/>
    <m/>
    <d v="2025-09-21T00:00:00"/>
    <s v="2025/26"/>
    <s v="Sun"/>
    <s v="Whistle-to-Whistle"/>
    <s v="Premier Sports 1"/>
    <s v="Premier Sports"/>
    <d v="1899-12-30T15:32:00"/>
    <d v="1899-12-30T17:19:00"/>
    <d v="1899-12-30T01:47:00"/>
    <n v="82.5"/>
    <n v="0.13400000000000001"/>
    <n v="1.1109"/>
    <n v="128.9"/>
    <n v="9.5"/>
    <n v="0.13100000000000001"/>
    <n v="2.2496"/>
    <n v="16.8"/>
    <n v="82.5"/>
    <n v="0.156"/>
    <n v="1.1563000000000001"/>
    <n v="128.9"/>
    <m/>
    <m/>
    <m/>
    <m/>
    <m/>
    <s v=""/>
  </r>
  <r>
    <s v="CDT"/>
    <s v="Premier League"/>
    <s v="Arsenal"/>
    <s v="Manchester City"/>
    <s v="Live"/>
    <d v="1899-12-30T16:30:00"/>
    <m/>
    <d v="2025-09-21T00:00:00"/>
    <s v="2025/26"/>
    <s v="Sun"/>
    <s v="Whistle-to-Whistle"/>
    <s v="Sky Sports Main Event"/>
    <s v="Sky Sports"/>
    <d v="1899-12-30T16:30:00"/>
    <d v="1899-12-30T18:32:00"/>
    <d v="1899-12-30T02:02:00"/>
    <n v="1218.2"/>
    <n v="1.972"/>
    <n v="12.432499999999999"/>
    <n v="1418.3"/>
    <n v="139"/>
    <n v="1.911"/>
    <n v="24.896999999999998"/>
    <n v="181"/>
    <n v="1121.5999999999999"/>
    <n v="2.1259999999999999"/>
    <n v="11.8894"/>
    <n v="1315.3"/>
    <m/>
    <m/>
    <m/>
    <m/>
    <m/>
    <e v="#N/A"/>
  </r>
  <r>
    <s v="CDT"/>
    <s v="Premier League"/>
    <s v="Arsenal"/>
    <s v="Manchester City"/>
    <s v="Live"/>
    <d v="1899-12-30T16:30:00"/>
    <m/>
    <d v="2025-09-21T00:00:00"/>
    <s v="2025/26"/>
    <s v="Sun"/>
    <s v="Whistle-to-Whistle"/>
    <s v="Sky Sports Premier League"/>
    <s v="Sky Sports"/>
    <d v="1899-12-30T16:30:00"/>
    <d v="1899-12-30T18:32:00"/>
    <d v="1899-12-30T02:02:00"/>
    <n v="1606.1"/>
    <n v="2.5990000000000002"/>
    <n v="16.391300000000001"/>
    <n v="1816.4"/>
    <n v="224.8"/>
    <n v="3.0910000000000002"/>
    <n v="40.265099999999997"/>
    <n v="276.3"/>
    <n v="1535.4"/>
    <n v="2.911"/>
    <n v="16.2759"/>
    <n v="1721.5"/>
    <m/>
    <m/>
    <m/>
    <m/>
    <m/>
    <e v="#N/A"/>
  </r>
  <r>
    <s v="CDT"/>
    <s v="Premier League"/>
    <m/>
    <m/>
    <s v="Highlights"/>
    <d v="1899-12-30T07:30:00"/>
    <m/>
    <d v="2025-09-21T00:00:00"/>
    <s v="2025/26"/>
    <s v="Sun"/>
    <s v="Match Of The Day Repeat"/>
    <s v="BBC 1"/>
    <s v="BBC"/>
    <d v="1899-12-30T07:35:00"/>
    <d v="1899-12-30T08:59:03"/>
    <d v="1899-12-30T01:24:00"/>
    <n v="755.8"/>
    <n v="1.2230000000000001"/>
    <n v="24.014199999999999"/>
    <n v="874"/>
    <n v="18.7"/>
    <n v="0.25700000000000001"/>
    <n v="24.349"/>
    <n v="45.3"/>
    <n v="707.1"/>
    <n v="1.341"/>
    <n v="23.922499999999999"/>
    <n v="821.9"/>
    <m/>
    <m/>
    <m/>
    <m/>
    <m/>
    <s v="Matchweek 01"/>
  </r>
  <r>
    <s v="CDT"/>
    <s v="Premier League"/>
    <m/>
    <m/>
    <s v="Highlights"/>
    <d v="1899-12-30T22:30:00"/>
    <m/>
    <d v="2025-09-21T00:00:00"/>
    <s v="2025/26"/>
    <s v="Sun"/>
    <s v="Match Of The Day"/>
    <s v="BBC 1"/>
    <s v="BBC"/>
    <d v="1899-12-30T22:32:00"/>
    <d v="1899-12-30T23:30:49"/>
    <d v="1899-12-30T00:58:35"/>
    <n v="1507.4"/>
    <n v="2.44"/>
    <n v="22.2498"/>
    <n v="2084.8000000000002"/>
    <n v="74"/>
    <n v="1.018"/>
    <n v="31.131699999999999"/>
    <n v="90.5"/>
    <n v="1477.5"/>
    <n v="2.8010000000000002"/>
    <n v="22.279"/>
    <n v="2018"/>
    <m/>
    <m/>
    <m/>
    <m/>
    <m/>
    <s v="Matchweek 01"/>
  </r>
  <r>
    <s v="CDT"/>
    <s v="Women's Super League"/>
    <m/>
    <m/>
    <s v="Highlights"/>
    <d v="1899-12-30T23:30:00"/>
    <m/>
    <d v="2025-09-21T00:00:00"/>
    <s v="2025/26"/>
    <s v="Sun"/>
    <s v="The Womens's Football Show"/>
    <s v="BBC 1"/>
    <s v="BBC"/>
    <d v="1899-12-30T23:32:00"/>
    <d v="1899-12-31T00:21:09"/>
    <d v="1899-12-30T00:49:05"/>
    <n v="297.8"/>
    <n v="0.48199999999999998"/>
    <n v="8.9665999999999997"/>
    <n v="526.70000000000005"/>
    <n v="17.399999999999999"/>
    <n v="0.23899999999999999"/>
    <n v="15.3575"/>
    <n v="23.1"/>
    <n v="293.7"/>
    <n v="0.55700000000000005"/>
    <n v="8.9772999999999996"/>
    <n v="522.79999999999995"/>
    <m/>
    <m/>
    <m/>
    <m/>
    <m/>
    <s v=""/>
  </r>
  <r>
    <s v="CDT"/>
    <s v="Sky Bet Championship"/>
    <s v="Millwall"/>
    <s v="Watford"/>
    <s v="Live"/>
    <d v="1899-12-30T20:00:00"/>
    <m/>
    <d v="2025-09-22T00:00:00"/>
    <s v="2025/26"/>
    <s v="Mon"/>
    <s v="Whistle-to-Whistle"/>
    <s v="Sky Sports Main Event"/>
    <s v="Sky Sports"/>
    <d v="1899-12-30T20:00:00"/>
    <d v="1899-12-30T21:55:00"/>
    <d v="1899-12-30T01:55:00"/>
    <n v="202.1"/>
    <n v="0.32700000000000001"/>
    <n v="1.5177"/>
    <n v="270.8"/>
    <n v="21.6"/>
    <n v="0.29699999999999999"/>
    <n v="6.2050999999999998"/>
    <n v="37.4"/>
    <n v="196.5"/>
    <n v="0.373"/>
    <n v="1.5004"/>
    <n v="263.60000000000002"/>
    <m/>
    <m/>
    <m/>
    <m/>
    <m/>
    <s v=""/>
  </r>
  <r>
    <s v="CDT"/>
    <s v="Sky Bet Championship"/>
    <s v="Millwall"/>
    <s v="Watford"/>
    <s v="Live"/>
    <d v="1899-12-30T20:00:00"/>
    <m/>
    <d v="2025-09-22T00:00:00"/>
    <s v="2025/26"/>
    <s v="Mon"/>
    <s v="Whistle-to-Whistle"/>
    <s v="Sky Sports Football"/>
    <s v="Sky Sports"/>
    <d v="1899-12-30T20:00:00"/>
    <d v="1899-12-30T21:55:00"/>
    <d v="1899-12-30T01:55:00"/>
    <n v="62"/>
    <n v="0.1"/>
    <n v="0.46560000000000001"/>
    <n v="94.6"/>
    <n v="5.7"/>
    <n v="7.8E-2"/>
    <n v="1.6375"/>
    <n v="11.3"/>
    <n v="61.7"/>
    <n v="0.11700000000000001"/>
    <n v="0.47110000000000002"/>
    <n v="94.6"/>
    <m/>
    <m/>
    <m/>
    <m/>
    <m/>
    <s v=""/>
  </r>
  <r>
    <s v="CDT"/>
    <s v="Premier League"/>
    <m/>
    <m/>
    <s v="Highlights"/>
    <d v="1899-12-30T08:00:00"/>
    <m/>
    <d v="2025-09-22T00:00:00"/>
    <s v="2025/26"/>
    <s v="Mon"/>
    <s v="Match Of The Day Repeat"/>
    <s v="BBC 2"/>
    <s v="BBC"/>
    <d v="1899-12-30T08:00:00"/>
    <d v="1899-12-30T08:58:49"/>
    <d v="1899-12-30T00:58:34"/>
    <n v="55.6"/>
    <n v="0.09"/>
    <n v="1.6042000000000001"/>
    <n v="92.5"/>
    <n v="1.6"/>
    <n v="2.1999999999999999E-2"/>
    <n v="2.6059000000000001"/>
    <n v="2.6"/>
    <n v="53.1"/>
    <n v="0.10100000000000001"/>
    <n v="1.6061000000000001"/>
    <n v="86.5"/>
    <m/>
    <m/>
    <m/>
    <m/>
    <m/>
    <s v="Matchweek 01"/>
  </r>
  <r>
    <s v="CDT"/>
    <s v="Carabao Cup"/>
    <s v="Lincoln City"/>
    <s v="Chelsea"/>
    <s v="Live"/>
    <d v="1899-12-30T19:45:00"/>
    <m/>
    <d v="2025-09-23T00:00:00"/>
    <s v="2025/26"/>
    <s v="Tue"/>
    <s v="Whistle-to-Whistle"/>
    <s v="Sky Sports Football"/>
    <s v="Sky Sports"/>
    <d v="1899-12-30T19:45:00"/>
    <d v="1899-12-30T21:39:00"/>
    <d v="1899-12-30T01:54:00"/>
    <n v="245.1"/>
    <n v="0.39700000000000002"/>
    <n v="1.6855"/>
    <n v="316.2"/>
    <n v="38"/>
    <n v="0.52300000000000002"/>
    <n v="6.8728999999999996"/>
    <n v="47.3"/>
    <n v="233.2"/>
    <n v="0.442"/>
    <n v="1.6527000000000001"/>
    <n v="303.2"/>
    <m/>
    <m/>
    <m/>
    <m/>
    <m/>
    <s v=""/>
  </r>
  <r>
    <s v="CDT"/>
    <s v="Carabao Cup"/>
    <s v="Wolverhampton Wanderers"/>
    <s v="Everton"/>
    <s v="Live"/>
    <d v="1899-12-30T19:45:00"/>
    <m/>
    <d v="2025-09-23T00:00:00"/>
    <s v="2025/26"/>
    <s v="Tue"/>
    <s v="Whistle-to-Whistle"/>
    <s v="Sky Sports+"/>
    <s v="Sky Sports"/>
    <d v="1899-12-30T19:45:00"/>
    <d v="1899-12-30T21:38:00"/>
    <d v="1899-12-30T01:53:00"/>
    <n v="126.2"/>
    <n v="0.20399999999999999"/>
    <n v="0.86719999999999997"/>
    <n v="179.9"/>
    <n v="5.3"/>
    <n v="7.2999999999999995E-2"/>
    <n v="0.95750000000000002"/>
    <n v="9.3000000000000007"/>
    <n v="121.7"/>
    <n v="0.23100000000000001"/>
    <n v="0.86199999999999999"/>
    <n v="166.6"/>
    <m/>
    <m/>
    <m/>
    <m/>
    <m/>
    <s v=""/>
  </r>
  <r>
    <s v="CDT"/>
    <s v="Scottish Premiership"/>
    <s v="Falkirk"/>
    <s v="Hibernian"/>
    <s v="Live"/>
    <d v="1899-12-30T19:45:00"/>
    <m/>
    <d v="2025-09-23T00:00:00"/>
    <s v="2025/26"/>
    <s v="Tue"/>
    <s v="Whistle-to-Whistle"/>
    <s v="Premier Sports 1"/>
    <s v="Premier Sports"/>
    <d v="1899-12-30T19:44:00"/>
    <d v="1899-12-30T21:36:00"/>
    <d v="1899-12-30T01:52:00"/>
    <n v="28.8"/>
    <n v="4.7E-2"/>
    <n v="0.19800000000000001"/>
    <n v="41.3"/>
    <n v="1"/>
    <n v="1.4E-2"/>
    <n v="0.18090000000000001"/>
    <n v="4"/>
    <n v="28.8"/>
    <n v="5.5E-2"/>
    <n v="0.2041"/>
    <n v="41.3"/>
    <m/>
    <m/>
    <m/>
    <m/>
    <m/>
    <s v=""/>
  </r>
  <r>
    <s v="CDT"/>
    <s v="Carabao Cup"/>
    <s v="Liverpool"/>
    <s v="Southampton"/>
    <s v="Live"/>
    <d v="1899-12-30T20:00:00"/>
    <m/>
    <d v="2025-09-23T00:00:00"/>
    <s v="2025/26"/>
    <s v="Tue"/>
    <s v="Whistle-to-Whistle"/>
    <s v="ITV1"/>
    <s v="ITV"/>
    <d v="1899-12-30T20:01:00"/>
    <d v="1899-12-30T21:53:00"/>
    <d v="1899-12-30T01:52:00"/>
    <n v="1911.7"/>
    <n v="3.0939999999999999"/>
    <n v="13.020099999999999"/>
    <n v="2409.6"/>
    <n v="92.1"/>
    <n v="1.266"/>
    <n v="16.192"/>
    <n v="136.19999999999999"/>
    <n v="1859.4"/>
    <n v="3.5249999999999999"/>
    <n v="13.0444"/>
    <n v="2357.6"/>
    <m/>
    <m/>
    <m/>
    <m/>
    <m/>
    <s v=""/>
  </r>
  <r>
    <s v="CDT"/>
    <s v="Carabao Cup"/>
    <s v="Liverpool"/>
    <s v="Southampton"/>
    <s v="Live"/>
    <d v="1899-12-30T20:00:00"/>
    <m/>
    <d v="2025-09-23T00:00:00"/>
    <s v="2025/26"/>
    <s v="Tue"/>
    <s v="Whistle-to-Whistle"/>
    <s v="Sky Sports Main Event"/>
    <s v="Sky Sports"/>
    <d v="1899-12-30T20:01:00"/>
    <d v="1899-12-30T21:53:00"/>
    <d v="1899-12-30T01:52:00"/>
    <n v="492.4"/>
    <n v="0.79700000000000004"/>
    <n v="3.3536000000000001"/>
    <n v="723.2"/>
    <n v="46.7"/>
    <n v="0.64200000000000002"/>
    <n v="8.2103000000000002"/>
    <n v="72.3"/>
    <n v="468.2"/>
    <n v="0.88800000000000001"/>
    <n v="3.2846000000000002"/>
    <n v="692.4"/>
    <m/>
    <m/>
    <m/>
    <m/>
    <m/>
    <s v=""/>
  </r>
  <r>
    <s v="CDT"/>
    <s v="UEFA Europa League"/>
    <s v="FC Midtjylland"/>
    <s v="Sturm Graz"/>
    <s v="Live"/>
    <d v="1899-12-30T17:45:00"/>
    <m/>
    <d v="2025-09-24T00:00:00"/>
    <s v="2025/26"/>
    <s v="Wed"/>
    <s v="Whistle-to-Whistle"/>
    <s v="TNT Sports 3"/>
    <s v="TNT Sports"/>
    <d v="1899-12-30T17:46:00"/>
    <d v="1899-12-30T19:39:00"/>
    <d v="1899-12-30T01:53:00"/>
    <n v="26.1"/>
    <n v="4.2000000000000003E-2"/>
    <n v="0.26250000000000001"/>
    <n v="71.099999999999994"/>
    <n v="3.8"/>
    <n v="5.1999999999999998E-2"/>
    <n v="2.0891000000000002"/>
    <n v="18.2"/>
    <n v="18"/>
    <n v="3.4000000000000002E-2"/>
    <n v="0.186"/>
    <n v="69.900000000000006"/>
    <m/>
    <m/>
    <m/>
    <m/>
    <m/>
    <s v=""/>
  </r>
  <r>
    <s v="CDT"/>
    <s v="Carabao Cup"/>
    <s v="Huddersfield Town"/>
    <s v="Manchester City"/>
    <s v="Live"/>
    <d v="1899-12-30T19:45:00"/>
    <m/>
    <d v="2025-09-24T00:00:00"/>
    <s v="2025/26"/>
    <s v="Wed"/>
    <s v="Whistle-to-Whistle"/>
    <s v="Sky Sports Premier League"/>
    <s v="Sky Sports"/>
    <d v="1899-12-30T19:45:00"/>
    <d v="1899-12-30T21:51:00"/>
    <d v="1899-12-30T02:06:00"/>
    <n v="205.4"/>
    <n v="0.33200000000000002"/>
    <n v="1.5585"/>
    <n v="295.7"/>
    <n v="19.2"/>
    <n v="0.26400000000000001"/>
    <n v="4.9154999999999998"/>
    <n v="47.9"/>
    <n v="194.7"/>
    <n v="0.36899999999999999"/>
    <n v="1.5155000000000001"/>
    <n v="273.2"/>
    <m/>
    <m/>
    <m/>
    <m/>
    <m/>
    <s v=""/>
  </r>
  <r>
    <s v="CDT"/>
    <s v="Carabao Cup"/>
    <s v="Newcastle United"/>
    <s v="Bradford City"/>
    <s v="Live"/>
    <d v="1899-12-30T19:45:00"/>
    <m/>
    <d v="2025-09-24T00:00:00"/>
    <s v="2025/26"/>
    <s v="Wed"/>
    <s v="Whistle-to-Whistle"/>
    <s v="Sky Sports Football"/>
    <s v="Sky Sports"/>
    <d v="1899-12-30T19:45:00"/>
    <d v="1899-12-30T21:40:00"/>
    <d v="1899-12-30T01:55:00"/>
    <n v="241.3"/>
    <n v="0.39100000000000001"/>
    <n v="1.8262"/>
    <n v="297"/>
    <n v="39.700000000000003"/>
    <n v="0.54600000000000004"/>
    <n v="10.3682"/>
    <n v="49.6"/>
    <n v="233"/>
    <n v="0.442"/>
    <n v="1.8092999999999999"/>
    <n v="288.5"/>
    <m/>
    <m/>
    <m/>
    <m/>
    <m/>
    <s v=""/>
  </r>
  <r>
    <s v="CDT"/>
    <s v="Carabao Cup"/>
    <s v="Tottenham Hotspur"/>
    <s v="Doncaster Rovers"/>
    <s v="Live"/>
    <d v="1899-12-30T19:45:00"/>
    <m/>
    <d v="2025-09-24T00:00:00"/>
    <s v="2025/26"/>
    <s v="Wed"/>
    <s v="Whistle-to-Whistle"/>
    <s v="Sky Sports+"/>
    <s v="Sky Sports"/>
    <d v="1899-12-30T19:46:00"/>
    <d v="1899-12-30T21:39:00"/>
    <d v="1899-12-30T01:53:00"/>
    <n v="257.3"/>
    <n v="0.41599999999999998"/>
    <n v="1.946"/>
    <n v="327.8"/>
    <n v="5.3"/>
    <n v="7.2999999999999995E-2"/>
    <n v="1.3855999999999999"/>
    <n v="10.9"/>
    <n v="245.3"/>
    <n v="0.46500000000000002"/>
    <n v="1.9034"/>
    <n v="300.8"/>
    <m/>
    <m/>
    <m/>
    <m/>
    <m/>
    <s v=""/>
  </r>
  <r>
    <s v="CDT"/>
    <s v="Carabao Cup"/>
    <s v="Port Vale"/>
    <s v="Arsenal"/>
    <s v="Live"/>
    <d v="1899-12-30T20:00:00"/>
    <m/>
    <d v="2025-09-24T00:00:00"/>
    <s v="2025/26"/>
    <s v="Wed"/>
    <s v="Whistle-to-Whistle"/>
    <s v="Sky Sports Main Event"/>
    <s v="Sky Sports"/>
    <d v="1899-12-30T20:00:00"/>
    <d v="1899-12-30T21:51:00"/>
    <d v="1899-12-30T01:51:00"/>
    <n v="457.8"/>
    <n v="0.74099999999999999"/>
    <n v="3.4348000000000001"/>
    <n v="634.20000000000005"/>
    <n v="68.599999999999994"/>
    <n v="0.94299999999999995"/>
    <n v="17.077400000000001"/>
    <n v="93.7"/>
    <n v="447.5"/>
    <n v="0.84799999999999998"/>
    <n v="3.4424000000000001"/>
    <n v="628.29999999999995"/>
    <m/>
    <m/>
    <m/>
    <m/>
    <m/>
    <s v=""/>
  </r>
  <r>
    <s v="CDT"/>
    <s v="UEFA Europa League"/>
    <s v="Crvena zvezda"/>
    <s v="Celtic"/>
    <s v="Live"/>
    <d v="1899-12-30T20:00:00"/>
    <m/>
    <d v="2025-09-24T00:00:00"/>
    <s v="2025/26"/>
    <s v="Wed"/>
    <s v="Whistle-to-Whistle"/>
    <s v="TNT Sports 2"/>
    <s v="TNT Sports"/>
    <d v="1899-12-30T20:05:00"/>
    <d v="1899-12-30T21:58:00"/>
    <d v="1899-12-30T01:53:00"/>
    <n v="1.6"/>
    <n v="3.0000000000000001E-3"/>
    <n v="1.2E-2"/>
    <n v="34.700000000000003"/>
    <n v="0.1"/>
    <n v="1E-3"/>
    <n v="2.47E-2"/>
    <n v="9.5"/>
    <n v="1.6"/>
    <n v="3.0000000000000001E-3"/>
    <n v="1.23E-2"/>
    <n v="34.700000000000003"/>
    <m/>
    <m/>
    <m/>
    <m/>
    <m/>
    <s v=""/>
  </r>
  <r>
    <s v="CDT"/>
    <s v="UEFA Europa League"/>
    <s v="Nice"/>
    <s v="Roma"/>
    <s v="Live"/>
    <d v="1899-12-30T20:00:00"/>
    <m/>
    <d v="2025-09-24T00:00:00"/>
    <s v="2025/26"/>
    <s v="Wed"/>
    <s v="Whistle-to-Whistle"/>
    <s v="TNT Sports 3"/>
    <s v="TNT Sports"/>
    <d v="1899-12-30T20:02:00"/>
    <d v="1899-12-30T21:55:00"/>
    <d v="1899-12-30T01:53:00"/>
    <n v="206.6"/>
    <n v="0.33400000000000002"/>
    <n v="1.5508999999999999"/>
    <n v="233.4"/>
    <n v="8.4"/>
    <n v="0.11600000000000001"/>
    <n v="2.0756000000000001"/>
    <n v="16.2"/>
    <n v="201.1"/>
    <n v="0.38100000000000001"/>
    <n v="1.5474000000000001"/>
    <n v="227.1"/>
    <m/>
    <m/>
    <m/>
    <m/>
    <m/>
    <s v=""/>
  </r>
  <r>
    <s v="CDT"/>
    <s v="UEFA Europa League"/>
    <s v="Real Betis"/>
    <s v="Nottingham Forest"/>
    <s v="Live"/>
    <d v="1899-12-30T20:00:00"/>
    <m/>
    <d v="2025-09-24T00:00:00"/>
    <s v="2025/26"/>
    <s v="Wed"/>
    <s v="Whistle-to-Whistle"/>
    <s v="TNT Sports 1"/>
    <s v="TNT Sports"/>
    <d v="1899-12-30T20:03:00"/>
    <d v="1899-12-30T21:56:00"/>
    <d v="1899-12-30T01:53:00"/>
    <n v="251.8"/>
    <n v="0.40799999999999997"/>
    <n v="1.8907"/>
    <n v="321.39999999999998"/>
    <n v="14.6"/>
    <n v="0.20100000000000001"/>
    <n v="3.5977999999999999"/>
    <n v="32.6"/>
    <n v="246.4"/>
    <n v="0.46700000000000003"/>
    <n v="1.8963000000000001"/>
    <n v="320.7"/>
    <m/>
    <m/>
    <m/>
    <m/>
    <m/>
    <s v=""/>
  </r>
  <r>
    <s v="CDT"/>
    <s v="UEFA Europa League"/>
    <s v="Aston Villa"/>
    <s v="Bologna"/>
    <s v="Live"/>
    <d v="1899-12-30T20:00:00"/>
    <m/>
    <d v="2025-09-25T00:00:00"/>
    <s v="2025/26"/>
    <s v="Thu"/>
    <s v="Whistle-to-Whistle"/>
    <s v="TNT Sports 1"/>
    <s v="TNT Sports"/>
    <d v="1899-12-30T20:02:00"/>
    <d v="1899-12-30T21:55:00"/>
    <d v="1899-12-30T01:53:00"/>
    <n v="311.8"/>
    <n v="0.505"/>
    <n v="2.3386"/>
    <n v="400"/>
    <n v="17.3"/>
    <n v="0.23799999999999999"/>
    <n v="4.7164999999999999"/>
    <n v="35.9"/>
    <n v="303.2"/>
    <n v="0.57499999999999996"/>
    <n v="2.3342000000000001"/>
    <n v="392.4"/>
    <m/>
    <m/>
    <m/>
    <m/>
    <m/>
    <s v=""/>
  </r>
  <r>
    <s v="CDT"/>
    <s v="UEFA Europa League"/>
    <s v="Rangers"/>
    <s v="Genk"/>
    <s v="Live"/>
    <d v="1899-12-30T20:00:00"/>
    <m/>
    <d v="2025-09-25T00:00:00"/>
    <s v="2025/26"/>
    <s v="Thu"/>
    <s v="Whistle-to-Whistle"/>
    <s v="TNT Sports 2"/>
    <s v="TNT Sports"/>
    <d v="1899-12-30T20:01:00"/>
    <d v="1899-12-30T21:59:00"/>
    <d v="1899-12-30T01:58:00"/>
    <n v="258.2"/>
    <n v="0.41799999999999998"/>
    <n v="1.9335"/>
    <n v="330.2"/>
    <n v="16.100000000000001"/>
    <n v="0.221"/>
    <n v="4.3536999999999999"/>
    <n v="25.4"/>
    <n v="249.8"/>
    <n v="0.47399999999999998"/>
    <n v="1.9198999999999999"/>
    <n v="322.8"/>
    <m/>
    <m/>
    <m/>
    <m/>
    <m/>
    <s v=""/>
  </r>
  <r>
    <s v="CDT"/>
    <s v="Sky Bet Championship"/>
    <s v="West Brom"/>
    <s v="Leicester City"/>
    <s v="Live"/>
    <d v="1899-12-30T20:00:00"/>
    <m/>
    <d v="2025-09-26T00:00:00"/>
    <s v="2025/26"/>
    <s v="Fri"/>
    <s v="Whistle-to-Whistle"/>
    <s v="Sky Sports Football"/>
    <s v="Sky Sports"/>
    <d v="1899-12-30T20:00:00"/>
    <d v="1899-12-30T21:54:00"/>
    <d v="1899-12-30T01:54:00"/>
    <n v="256.60000000000002"/>
    <n v="0.41499999999999998"/>
    <n v="1.9550000000000001"/>
    <n v="345"/>
    <n v="13.9"/>
    <n v="0.191"/>
    <n v="4.1805000000000003"/>
    <n v="29.1"/>
    <n v="247"/>
    <n v="0.46800000000000003"/>
    <n v="1.9283999999999999"/>
    <n v="330.5"/>
    <m/>
    <m/>
    <m/>
    <m/>
    <m/>
    <s v=""/>
  </r>
  <r>
    <s v="CDT"/>
    <s v="FA Women's Super League"/>
    <s v="Arsenal Women"/>
    <s v="Aston Villa Women"/>
    <s v="Live"/>
    <d v="1899-12-30T12:00:00"/>
    <m/>
    <d v="2025-09-27T00:00:00"/>
    <s v="2025/26"/>
    <s v="Sat"/>
    <s v="Whistle-to-Whistle"/>
    <s v="Sky Sports Premier League"/>
    <s v="Sky Sports"/>
    <d v="1899-12-30T12:00:00"/>
    <d v="1899-12-30T13:57:00"/>
    <d v="1899-12-30T01:57:00"/>
    <n v="59.5"/>
    <n v="9.6000000000000002E-2"/>
    <n v="1.0327"/>
    <n v="90.7"/>
    <n v="2.4"/>
    <n v="3.3000000000000002E-2"/>
    <n v="0.97050000000000003"/>
    <n v="11.2"/>
    <n v="56.9"/>
    <n v="0.108"/>
    <n v="1.0239"/>
    <n v="87.4"/>
    <m/>
    <m/>
    <m/>
    <m/>
    <m/>
    <s v=""/>
  </r>
  <r>
    <s v="CDT"/>
    <s v="FA Women's Super League"/>
    <s v="Arsenal Women"/>
    <s v="Aston Villa Women"/>
    <s v="Live"/>
    <d v="1899-12-30T12:00:00"/>
    <m/>
    <d v="2025-09-27T00:00:00"/>
    <s v="2025/26"/>
    <s v="Sat"/>
    <s v="Whistle-to-Whistle"/>
    <s v="Sky Showcase"/>
    <s v="Sky Sports"/>
    <d v="1899-12-30T12:00:00"/>
    <d v="1899-12-30T13:57:00"/>
    <d v="1899-12-30T01:57:00"/>
    <n v="12.6"/>
    <n v="0.02"/>
    <n v="0.21870000000000001"/>
    <n v="20.5"/>
    <n v="3.5"/>
    <n v="4.8000000000000001E-2"/>
    <n v="1.4153"/>
    <n v="9.6"/>
    <n v="12.6"/>
    <n v="2.4E-2"/>
    <n v="0.22670000000000001"/>
    <n v="20.5"/>
    <m/>
    <m/>
    <m/>
    <m/>
    <m/>
    <s v=""/>
  </r>
  <r>
    <s v="CDT"/>
    <s v="Sky Bet Championship"/>
    <s v="Coventry City"/>
    <s v="Birmingham City"/>
    <s v="Live"/>
    <d v="1899-12-30T12:30:00"/>
    <m/>
    <d v="2025-09-27T00:00:00"/>
    <s v="2025/26"/>
    <s v="Sat"/>
    <s v="Whistle-to-Whistle"/>
    <s v="Sky Sports Football"/>
    <s v="Sky Sports"/>
    <d v="1899-12-30T12:31:00"/>
    <d v="1899-12-30T14:27:00"/>
    <d v="1899-12-30T01:56:00"/>
    <n v="117.7"/>
    <n v="0.19"/>
    <n v="1.9051"/>
    <n v="190"/>
    <n v="31.9"/>
    <n v="0.439"/>
    <n v="11.4092"/>
    <n v="55.5"/>
    <n v="105.9"/>
    <n v="0.20100000000000001"/>
    <n v="1.7766"/>
    <n v="174.6"/>
    <m/>
    <m/>
    <m/>
    <m/>
    <m/>
    <s v=""/>
  </r>
  <r>
    <s v="CDT"/>
    <s v="Sky Bet Championship"/>
    <s v="Wrexham"/>
    <s v="Derby County"/>
    <s v="Live"/>
    <d v="1899-12-30T12:30:00"/>
    <m/>
    <d v="2025-09-27T00:00:00"/>
    <s v="2025/26"/>
    <s v="Sat"/>
    <s v="Whistle-to-Whistle"/>
    <s v="Sky Sports+"/>
    <s v="Sky Sports"/>
    <d v="1899-12-30T12:30:00"/>
    <d v="1899-12-30T14:26:00"/>
    <d v="1899-12-30T01:56:00"/>
    <n v="82.6"/>
    <n v="0.13400000000000001"/>
    <n v="1.3392999999999999"/>
    <n v="129.69999999999999"/>
    <n v="0.3"/>
    <n v="4.0000000000000001E-3"/>
    <n v="0.1075"/>
    <n v="21.8"/>
    <n v="72.099999999999994"/>
    <n v="0.13700000000000001"/>
    <n v="1.2117"/>
    <n v="118"/>
    <m/>
    <m/>
    <m/>
    <m/>
    <m/>
    <s v=""/>
  </r>
  <r>
    <s v="CDT"/>
    <s v="Premier League"/>
    <s v="Brentford"/>
    <s v="Manchester United"/>
    <s v="Live"/>
    <d v="1899-12-30T12:30:00"/>
    <m/>
    <d v="2025-09-27T00:00:00"/>
    <s v="2025/26"/>
    <s v="Sat"/>
    <s v="Whistle-to-Whistle"/>
    <s v="TNT Sports 1"/>
    <s v="TNT Sports"/>
    <d v="1899-12-30T12:31:00"/>
    <d v="1899-12-30T14:29:00"/>
    <d v="1899-12-30T01:58:00"/>
    <n v="884"/>
    <n v="1.431"/>
    <n v="14.2956"/>
    <n v="1118.4000000000001"/>
    <n v="127.7"/>
    <n v="1.756"/>
    <n v="45.623399999999997"/>
    <n v="186.2"/>
    <n v="828.3"/>
    <n v="1.57"/>
    <n v="13.882300000000001"/>
    <n v="1066.9000000000001"/>
    <m/>
    <m/>
    <m/>
    <m/>
    <m/>
    <e v="#N/A"/>
  </r>
  <r>
    <s v="CDT"/>
    <s v="Premier League"/>
    <s v="Nottingham Forest"/>
    <s v="Sunderland"/>
    <s v="Live"/>
    <d v="1899-12-30T17:30:00"/>
    <m/>
    <d v="2025-09-27T00:00:00"/>
    <s v="2025/26"/>
    <s v="Sat"/>
    <s v="Whistle-to-Whistle"/>
    <s v="Sky Sports Premier League"/>
    <s v="Sky Sports"/>
    <d v="1899-12-30T17:30:00"/>
    <d v="1899-12-30T19:24:00"/>
    <d v="1899-12-30T01:54:00"/>
    <n v="770.1"/>
    <n v="1.246"/>
    <n v="6.4276"/>
    <n v="924.8"/>
    <n v="83.2"/>
    <n v="1.1439999999999999"/>
    <n v="21.020700000000001"/>
    <n v="116"/>
    <n v="728.7"/>
    <n v="1.3819999999999999"/>
    <n v="6.3445999999999998"/>
    <n v="859.6"/>
    <m/>
    <m/>
    <m/>
    <m/>
    <m/>
    <e v="#N/A"/>
  </r>
  <r>
    <s v="CDT"/>
    <s v="Scottish Premiership"/>
    <s v="Motherwell"/>
    <s v="Aberdeen"/>
    <s v="Live"/>
    <d v="1899-12-30T17:45:00"/>
    <m/>
    <d v="2025-09-27T00:00:00"/>
    <s v="2025/26"/>
    <s v="Sat"/>
    <s v="Whistle-to-Whistle"/>
    <s v="Premier Sports 2"/>
    <s v="Premier Sports"/>
    <d v="1899-12-30T17:46:00"/>
    <d v="1899-12-30T19:40:00"/>
    <d v="1899-12-30T01:54:00"/>
    <n v="23.2"/>
    <n v="3.7999999999999999E-2"/>
    <n v="0.1857"/>
    <n v="27.5"/>
    <n v="0"/>
    <n v="0"/>
    <n v="0"/>
    <s v="-"/>
    <n v="21.3"/>
    <n v="0.04"/>
    <n v="0.17829999999999999"/>
    <n v="25.5"/>
    <m/>
    <m/>
    <m/>
    <m/>
    <m/>
    <s v=""/>
  </r>
  <r>
    <s v="CDT"/>
    <s v="Premier League"/>
    <s v="Tottenham Hotspur"/>
    <s v="Wolverhampton Wanderers"/>
    <s v="Live"/>
    <d v="1899-12-30T20:00:00"/>
    <m/>
    <d v="2025-09-27T00:00:00"/>
    <s v="2025/26"/>
    <s v="Sat"/>
    <s v="Whistle-to-Whistle"/>
    <s v="Sky Sports Premier League"/>
    <s v="Sky Sports"/>
    <d v="1899-12-30T20:00:00"/>
    <d v="1899-12-30T21:56:00"/>
    <d v="1899-12-30T01:56:00"/>
    <n v="763.9"/>
    <n v="1.236"/>
    <n v="5.3381999999999996"/>
    <n v="980.5"/>
    <n v="119.1"/>
    <n v="1.6379999999999999"/>
    <n v="23.261700000000001"/>
    <n v="165.3"/>
    <n v="725.9"/>
    <n v="1.3759999999999999"/>
    <n v="5.2975000000000003"/>
    <n v="945.9"/>
    <m/>
    <m/>
    <m/>
    <m/>
    <m/>
    <e v="#N/A"/>
  </r>
  <r>
    <s v="CDT"/>
    <s v="Premier League"/>
    <m/>
    <m/>
    <s v="Highlights"/>
    <d v="1899-12-30T07:30:00"/>
    <m/>
    <d v="2025-09-27T00:00:00"/>
    <s v="2025/26"/>
    <s v="Sun"/>
    <s v="Match Of The Day"/>
    <s v="BBC 1"/>
    <s v="BBC"/>
    <d v="1899-12-30T22:33:00"/>
    <d v="1899-12-30T23:57:37"/>
    <d v="1899-12-30T01:24:03"/>
    <n v="2382.5"/>
    <n v="3.8559999999999999"/>
    <n v="31.194800000000001"/>
    <n v="3207.7"/>
    <n v="195.4"/>
    <n v="2.6869999999999998"/>
    <n v="48.426299999999998"/>
    <n v="273.7"/>
    <n v="2301.6"/>
    <n v="4.3639999999999999"/>
    <n v="30.889800000000001"/>
    <n v="3057.6"/>
    <m/>
    <m/>
    <m/>
    <m/>
    <m/>
    <s v="Matchweek 01"/>
  </r>
  <r>
    <s v="CDT"/>
    <s v="FA Women's Super League"/>
    <s v="Liverpool Women"/>
    <s v="Manchester United Women"/>
    <s v="Live"/>
    <d v="1899-12-30T12:00:00"/>
    <m/>
    <d v="2025-09-28T00:00:00"/>
    <s v="2025/26"/>
    <s v="Sun"/>
    <s v="Whistle-to-Whistle"/>
    <s v="Sky Sports Main Event"/>
    <s v="Sky Sports"/>
    <d v="1899-12-30T12:00:00"/>
    <d v="1899-12-30T12:49:00"/>
    <d v="1899-12-30T00:49:00"/>
    <n v="57.3"/>
    <n v="9.2999999999999999E-2"/>
    <n v="1.2025999999999999"/>
    <n v="1.2"/>
    <n v="1.7000000000000001E-2"/>
    <n v="0.66820000000000002"/>
    <n v="56"/>
    <n v="0.106"/>
    <n v="1.2112000000000001"/>
    <n v="1.3"/>
    <n v="1.4E-2"/>
    <n v="0.92130000000000001"/>
    <m/>
    <m/>
    <m/>
    <m/>
    <m/>
    <s v=""/>
  </r>
  <r>
    <s v="CDT"/>
    <s v="FA Women's Super League"/>
    <s v="Liverpool Women"/>
    <s v="Manchester United Women"/>
    <s v="Live"/>
    <d v="1899-12-30T12:00:00"/>
    <m/>
    <d v="2025-09-28T00:00:00"/>
    <s v="2025/26"/>
    <s v="Sun"/>
    <s v="Whistle-to-Whistle"/>
    <s v="Sky Sports Football"/>
    <s v="Sky Sports"/>
    <d v="1899-12-30T12:00:00"/>
    <d v="1899-12-30T13:53:00"/>
    <d v="1899-12-30T01:53:00"/>
    <n v="34.6"/>
    <n v="5.6000000000000001E-2"/>
    <n v="0.68540000000000001"/>
    <n v="0.3"/>
    <n v="4.0000000000000001E-3"/>
    <n v="0.18329999999999999"/>
    <n v="32.799999999999997"/>
    <n v="6.2E-2"/>
    <n v="0.66810000000000003"/>
    <n v="1.7"/>
    <n v="1.9E-2"/>
    <n v="1.2239"/>
    <m/>
    <m/>
    <m/>
    <m/>
    <m/>
    <s v=""/>
  </r>
  <r>
    <s v="CDT"/>
    <s v="FA Women's Super League"/>
    <s v="Liverpool Women"/>
    <s v="Manchester United Women"/>
    <s v="Live"/>
    <d v="1899-12-30T12:00:00"/>
    <m/>
    <d v="2025-09-28T00:00:00"/>
    <s v="2025/26"/>
    <s v="Sun"/>
    <s v="Whistle-to-Whistle"/>
    <s v="Sky Showcase"/>
    <s v="Sky Sports"/>
    <d v="1899-12-30T12:00:00"/>
    <d v="1899-12-30T13:53:00"/>
    <d v="1899-12-30T01:53:00"/>
    <n v="42.7"/>
    <n v="6.9000000000000006E-2"/>
    <n v="0.84589999999999999"/>
    <n v="61.4"/>
    <n v="2.7035087719298225"/>
    <n v="3.6315789473684211E-2"/>
    <n v="1.805087719298246"/>
    <n v="6.7"/>
    <n v="41.964912280701732"/>
    <n v="7.9649122807017608E-2"/>
    <n v="0.84833333333333361"/>
    <n v="56.9"/>
    <m/>
    <m/>
    <m/>
    <m/>
    <m/>
    <s v=""/>
  </r>
  <r>
    <s v="CDT"/>
    <s v="FA Women's Super League"/>
    <s v="Manchester City Women"/>
    <s v="London City Lionesses"/>
    <s v="Live"/>
    <d v="1899-12-30T12:00:00"/>
    <m/>
    <d v="2025-09-28T00:00:00"/>
    <s v="2025/26"/>
    <s v="Sun"/>
    <s v="Whistle-to-Whistle"/>
    <s v="Sky Sports Mix"/>
    <s v="Sky Sports"/>
    <d v="1899-12-30T12:00:00"/>
    <d v="1899-12-30T13:57:00"/>
    <d v="1899-12-30T01:57:00"/>
    <n v="15.7"/>
    <n v="2.5000000000000001E-2"/>
    <n v="0.31040000000000001"/>
    <n v="0.3"/>
    <n v="4.0000000000000001E-3"/>
    <n v="0.184"/>
    <n v="15.7"/>
    <n v="0.03"/>
    <n v="0.31919999999999998"/>
    <n v="0"/>
    <n v="0"/>
    <n v="0"/>
    <m/>
    <m/>
    <m/>
    <m/>
    <m/>
    <s v=""/>
  </r>
  <r>
    <s v="CDT"/>
    <s v="Premier League"/>
    <s v="Aston Villa"/>
    <s v="Fulham"/>
    <s v="Live"/>
    <d v="1899-12-30T14:00:00"/>
    <m/>
    <d v="2025-09-28T00:00:00"/>
    <s v="2025/26"/>
    <s v="Sun"/>
    <s v="Whistle-to-Whistle"/>
    <s v="Sky Sports Main Event"/>
    <s v="Sky Sports"/>
    <d v="1899-12-30T14:00:00"/>
    <d v="1899-12-30T16:01:00"/>
    <d v="1899-12-30T02:01:00"/>
    <n v="712.1"/>
    <n v="1.1519999999999999"/>
    <n v="11.356400000000001"/>
    <n v="65.900000000000006"/>
    <n v="0.90600000000000003"/>
    <n v="25.0761"/>
    <n v="692.7"/>
    <n v="1.3129999999999999"/>
    <n v="11.3643"/>
    <n v="19.5"/>
    <n v="0.216"/>
    <n v="11.1365"/>
    <m/>
    <m/>
    <m/>
    <m/>
    <m/>
    <e v="#N/A"/>
  </r>
  <r>
    <s v="CDT"/>
    <s v="Premier League"/>
    <s v="Aston Villa"/>
    <s v="Fulham"/>
    <s v="Live"/>
    <d v="1899-12-30T14:00:00"/>
    <m/>
    <d v="2025-09-28T00:00:00"/>
    <s v="2025/26"/>
    <s v="Sun"/>
    <s v="Whistle-to-Whistle"/>
    <s v="Sky Sports Premier League"/>
    <s v="Sky Sports"/>
    <d v="1899-12-30T14:00:00"/>
    <d v="1899-12-30T16:01:00"/>
    <d v="1899-12-30T02:01:00"/>
    <n v="422.9"/>
    <n v="0.68400000000000005"/>
    <n v="6.7443"/>
    <n v="46.9"/>
    <n v="0.64500000000000002"/>
    <n v="17.846299999999999"/>
    <n v="400"/>
    <n v="0.75800000000000001"/>
    <n v="6.5622999999999996"/>
    <n v="23"/>
    <n v="0.254"/>
    <n v="13.135400000000001"/>
    <m/>
    <m/>
    <m/>
    <m/>
    <m/>
    <e v="#N/A"/>
  </r>
  <r>
    <s v="CDT"/>
    <s v="Scottish Premiership"/>
    <s v="Livingston"/>
    <s v="Rangers"/>
    <s v="Live"/>
    <d v="1899-12-30T15:00:00"/>
    <m/>
    <d v="2025-09-28T00:00:00"/>
    <s v="2025/26"/>
    <s v="Sun"/>
    <s v="Whistle-to-Whistle"/>
    <s v="Sky Sports Football"/>
    <s v="Sky Sports"/>
    <d v="1899-12-30T15:00:00"/>
    <d v="1899-12-30T16:58:00"/>
    <d v="1899-12-30T01:58:00"/>
    <n v="148.69999999999999"/>
    <n v="0.24099999999999999"/>
    <n v="1.9994000000000001"/>
    <n v="12.5"/>
    <n v="0.17199999999999999"/>
    <n v="3.6840999999999999"/>
    <n v="147.30000000000001"/>
    <n v="0.27900000000000003"/>
    <n v="2.0400999999999998"/>
    <n v="1.4"/>
    <n v="1.4999999999999999E-2"/>
    <n v="0.64490000000000003"/>
    <m/>
    <m/>
    <m/>
    <m/>
    <m/>
    <s v=""/>
  </r>
  <r>
    <s v="CDT"/>
    <s v="Premier League"/>
    <s v="Newcastle United"/>
    <s v="Arsenal"/>
    <s v="Live"/>
    <d v="1899-12-30T16:30:00"/>
    <m/>
    <d v="2025-09-28T00:00:00"/>
    <s v="2025/26"/>
    <s v="Sun"/>
    <s v="Whistle-to-Whistle"/>
    <s v="Sky Sports Main Event"/>
    <s v="Sky Sports"/>
    <d v="1899-12-30T16:30:00"/>
    <d v="1899-12-30T18:32:00"/>
    <d v="1899-12-30T02:02:00"/>
    <n v="1263.7"/>
    <n v="2.0449999999999999"/>
    <n v="12.5954"/>
    <n v="139.30000000000001"/>
    <n v="1.9159999999999999"/>
    <n v="30.4148"/>
    <n v="1176.7"/>
    <n v="2.2309999999999999"/>
    <n v="12.1571"/>
    <n v="87"/>
    <n v="0.96199999999999997"/>
    <n v="24.583200000000001"/>
    <m/>
    <m/>
    <m/>
    <m/>
    <m/>
    <e v="#N/A"/>
  </r>
  <r>
    <s v="CDT"/>
    <s v="Premier League"/>
    <s v="Newcastle United"/>
    <s v="Arsenal"/>
    <s v="Live"/>
    <d v="1899-12-30T16:30:00"/>
    <m/>
    <d v="2025-09-28T00:00:00"/>
    <s v="2025/26"/>
    <s v="Sun"/>
    <s v="Whistle-to-Whistle"/>
    <s v="Sky Sports Premier League"/>
    <s v="Sky Sports"/>
    <d v="1899-12-30T16:30:00"/>
    <d v="1899-12-30T18:32:00"/>
    <d v="1899-12-30T02:02:00"/>
    <n v="776.4"/>
    <n v="1.2569999999999999"/>
    <n v="7.7385000000000002"/>
    <n v="54.1"/>
    <n v="0.74399999999999999"/>
    <n v="11.812200000000001"/>
    <n v="732.9"/>
    <n v="1.389"/>
    <n v="7.5720000000000001"/>
    <n v="43.5"/>
    <n v="0.48099999999999998"/>
    <n v="12.291600000000001"/>
    <m/>
    <m/>
    <m/>
    <m/>
    <m/>
    <e v="#N/A"/>
  </r>
  <r>
    <s v="CDT"/>
    <s v="Premier League"/>
    <m/>
    <m/>
    <s v="Highlights"/>
    <d v="1899-12-30T22:30:00"/>
    <m/>
    <d v="2025-09-28T00:00:00"/>
    <s v="2025/26"/>
    <s v="Sun"/>
    <s v="Match Of The Day Repeat"/>
    <s v="BBC 1"/>
    <s v="BBC"/>
    <d v="1899-12-30T07:35:00"/>
    <d v="1899-12-30T08:59:27"/>
    <d v="1899-12-30T01:24:01"/>
    <n v="656.3"/>
    <n v="1.0620000000000001"/>
    <n v="20.88"/>
    <n v="801.7"/>
    <n v="16.8"/>
    <n v="0.23100000000000001"/>
    <n v="25.648900000000001"/>
    <n v="30.2"/>
    <n v="634"/>
    <n v="1.202"/>
    <n v="21.261600000000001"/>
    <n v="777.8"/>
    <m/>
    <m/>
    <m/>
    <m/>
    <m/>
    <s v="Matchweek 01"/>
  </r>
  <r>
    <s v="CDT"/>
    <s v="Premier League"/>
    <m/>
    <m/>
    <s v="Highlights"/>
    <d v="1899-12-30T22:30:00"/>
    <m/>
    <d v="2025-09-28T00:00:00"/>
    <s v="2025/26"/>
    <s v="Sun"/>
    <s v="Match Of The Day"/>
    <s v="BBC 1"/>
    <s v="BBC"/>
    <d v="1899-12-30T22:32:00"/>
    <d v="1899-12-30T23:21:10"/>
    <d v="1899-12-30T00:49:01"/>
    <n v="1427.2"/>
    <n v="2.31"/>
    <n v="18.335999999999999"/>
    <n v="1864.9"/>
    <n v="35.5"/>
    <n v="0.48799999999999999"/>
    <n v="13.5755"/>
    <n v="48.2"/>
    <n v="1401"/>
    <n v="2.6560000000000001"/>
    <n v="18.275500000000001"/>
    <n v="1819.6"/>
    <m/>
    <m/>
    <m/>
    <m/>
    <m/>
    <s v="Matchweek 01"/>
  </r>
  <r>
    <s v="CDT"/>
    <s v="Women's Super League"/>
    <m/>
    <m/>
    <s v="Highlights"/>
    <d v="1899-12-30T23:20:00"/>
    <m/>
    <d v="2025-09-29T00:00:00"/>
    <s v="2025/26"/>
    <s v="Sun"/>
    <s v="Match Of The Day Repeat"/>
    <s v="BBC 1"/>
    <s v="BBC"/>
    <d v="1899-12-30T08:10:00"/>
    <d v="1899-12-30T08:59:59"/>
    <d v="1899-12-30T00:50:00"/>
    <n v="84.1"/>
    <n v="0.13600000000000001"/>
    <n v="2.3469000000000002"/>
    <n v="113.3"/>
    <n v="0.8"/>
    <n v="1.0999999999999999E-2"/>
    <n v="1.5208999999999999"/>
    <n v="6.1"/>
    <n v="73.8"/>
    <n v="0.14000000000000001"/>
    <n v="2.1490999999999998"/>
    <n v="102.4"/>
    <m/>
    <m/>
    <m/>
    <m/>
    <m/>
    <s v=""/>
  </r>
  <r>
    <s v="CDT"/>
    <s v="Premier League"/>
    <s v="Everton"/>
    <s v="West Ham United"/>
    <s v="Live"/>
    <d v="1899-12-30T20:00:00"/>
    <m/>
    <d v="2025-09-29T00:00:00"/>
    <s v="2025/26"/>
    <s v="Mon"/>
    <s v="Whistle-to-Whistle"/>
    <s v="Sky Sports Main Event"/>
    <s v="Sky Sports"/>
    <d v="1899-12-30T20:00:00"/>
    <d v="1899-12-30T21:53:00"/>
    <d v="1899-12-30T01:53:00"/>
    <n v="779.5"/>
    <n v="1.262"/>
    <n v="6.5242000000000004"/>
    <n v="915.3"/>
    <n v="71.8"/>
    <n v="0.98699999999999999"/>
    <n v="19.569400000000002"/>
    <n v="97.4"/>
    <n v="741"/>
    <n v="1.405"/>
    <n v="6.3236999999999997"/>
    <n v="886.7"/>
    <m/>
    <m/>
    <m/>
    <m/>
    <m/>
    <e v="#N/A"/>
  </r>
  <r>
    <s v="CDT"/>
    <s v="Premier League"/>
    <s v="Everton"/>
    <s v="West Ham United"/>
    <s v="Live"/>
    <d v="1899-12-30T20:00:00"/>
    <m/>
    <d v="2025-09-29T00:00:00"/>
    <s v="2025/26"/>
    <s v="Mon"/>
    <s v="Whistle-to-Whistle"/>
    <s v="Sky Sports Premier League"/>
    <s v="Sky Sports"/>
    <d v="1899-12-30T20:00:00"/>
    <d v="1899-12-30T21:53:00"/>
    <d v="1899-12-30T01:53:00"/>
    <n v="486.8"/>
    <n v="0.78800000000000003"/>
    <n v="4.0743999999999998"/>
    <n v="560.6"/>
    <n v="58"/>
    <n v="0.79800000000000004"/>
    <n v="15.8081"/>
    <n v="94.4"/>
    <n v="469.2"/>
    <n v="0.89"/>
    <n v="4.0041000000000002"/>
    <n v="547.70000000000005"/>
    <m/>
    <m/>
    <m/>
    <m/>
    <m/>
    <e v="#N/A"/>
  </r>
  <r>
    <s v="CDT"/>
    <s v="Premier League"/>
    <m/>
    <m/>
    <s v="Highlights"/>
    <d v="1899-12-30T08:10:00"/>
    <m/>
    <d v="2025-09-29T00:00:00"/>
    <s v="2025/26"/>
    <s v="Mon"/>
    <s v="Match Of The Day Repeat"/>
    <s v="BBC 2"/>
    <s v="BBC"/>
    <d v="1899-12-30T08:09:00"/>
    <d v="1899-12-30T08:58:35"/>
    <d v="1899-12-30T00:49:01"/>
    <n v="85"/>
    <n v="0.13800000000000001"/>
    <n v="2.3706"/>
    <n v="113.3"/>
    <n v="0.9"/>
    <n v="1.2E-2"/>
    <n v="1.6949000000000001"/>
    <n v="6.1"/>
    <n v="74.599999999999994"/>
    <n v="0.14099999999999999"/>
    <n v="2.1714000000000002"/>
    <n v="102.4"/>
    <m/>
    <m/>
    <m/>
    <m/>
    <m/>
    <s v="Matchweek 01"/>
  </r>
  <r>
    <s v="CDT"/>
    <s v="UEFA Champions League"/>
    <s v="Atalanta"/>
    <s v="Club Brugge"/>
    <s v="Live"/>
    <d v="1899-12-30T17:45:00"/>
    <m/>
    <d v="2025-09-30T00:00:00"/>
    <s v="2025/26"/>
    <s v="Tue"/>
    <s v="Whistle-to-Whistle"/>
    <s v="TNT Sports 3"/>
    <s v="TNT Sports"/>
    <d v="1899-12-30T17:45:00"/>
    <d v="1899-12-30T19:37:00"/>
    <d v="1899-12-30T01:52:00"/>
    <n v="113.6"/>
    <n v="0.184"/>
    <n v="1.0804"/>
    <n v="165.9"/>
    <n v="15.1"/>
    <n v="0.20799999999999999"/>
    <n v="7.9432"/>
    <n v="46.5"/>
    <n v="109"/>
    <n v="0.20699999999999999"/>
    <n v="1.0649"/>
    <n v="165.9"/>
    <m/>
    <m/>
    <m/>
    <m/>
    <m/>
    <s v=""/>
  </r>
  <r>
    <s v="CDT"/>
    <s v="UEFA Champions League"/>
    <s v="Kairat Almaty"/>
    <s v="Real Madrid"/>
    <s v="Live"/>
    <d v="1899-12-30T17:45:00"/>
    <m/>
    <d v="2025-09-30T00:00:00"/>
    <s v="2025/26"/>
    <s v="Tue"/>
    <s v="Whistle-to-Whistle"/>
    <s v="TNT Sports 2"/>
    <s v="TNT Sports"/>
    <d v="1899-12-30T17:47:00"/>
    <d v="1899-12-30T19:37:00"/>
    <d v="1899-12-30T01:50:00"/>
    <n v="81.2"/>
    <n v="0.13100000000000001"/>
    <n v="0.57530000000000003"/>
    <n v="180.1"/>
    <n v="15.6"/>
    <n v="0.215"/>
    <n v="3.2290999999999999"/>
    <n v="30.7"/>
    <n v="79.3"/>
    <n v="0.15"/>
    <n v="0.58130000000000004"/>
    <n v="180.1"/>
    <m/>
    <m/>
    <m/>
    <m/>
    <m/>
    <s v=""/>
  </r>
  <r>
    <s v="CDT"/>
    <s v="Sky Bet Championship"/>
    <s v="Middlesbrough"/>
    <s v="Stoke City"/>
    <s v="Live"/>
    <d v="1899-12-30T19:45:00"/>
    <m/>
    <d v="2025-09-30T00:00:00"/>
    <s v="2025/26"/>
    <s v="Tue"/>
    <s v="Whistle-to-Whistle"/>
    <s v="Sky Sports+"/>
    <s v="Sky Sports"/>
    <d v="1899-12-30T19:45:00"/>
    <d v="1899-12-30T21:39:00"/>
    <d v="1899-12-30T01:54:00"/>
    <n v="62.2"/>
    <n v="0.10100000000000001"/>
    <n v="0.44069999999999998"/>
    <n v="113"/>
    <n v="4"/>
    <n v="5.5E-2"/>
    <n v="0.82799999999999996"/>
    <n v="20.2"/>
    <n v="60.7"/>
    <n v="0.115"/>
    <n v="0.44490000000000002"/>
    <n v="107.1"/>
    <m/>
    <m/>
    <m/>
    <m/>
    <m/>
    <s v=""/>
  </r>
  <r>
    <s v="CDT"/>
    <s v="Sky Bet Championship"/>
    <s v="Derby County"/>
    <s v="Charlton Athletic"/>
    <s v="Live"/>
    <d v="1899-12-30T20:00:00"/>
    <m/>
    <d v="2025-09-30T00:00:00"/>
    <s v="2025/26"/>
    <s v="Tue"/>
    <s v="Whistle-to-Whistle"/>
    <s v="Sky Sports Main Event"/>
    <s v="Sky Sports"/>
    <d v="1899-12-30T20:00:00"/>
    <d v="1899-12-30T21:54:00"/>
    <d v="1899-12-30T01:54:00"/>
    <n v="65.8"/>
    <n v="0.106"/>
    <n v="0.46560000000000001"/>
    <n v="101.8"/>
    <n v="0.9"/>
    <n v="1.2E-2"/>
    <n v="0.17910000000000001"/>
    <n v="10.4"/>
    <n v="57.8"/>
    <n v="0.11"/>
    <n v="0.4229"/>
    <n v="91.9"/>
    <m/>
    <m/>
    <m/>
    <m/>
    <m/>
    <s v=""/>
  </r>
  <r>
    <s v="CDT"/>
    <s v="Sky Bet Championship"/>
    <s v="Derby County"/>
    <s v="Charlton Athletic"/>
    <s v="Live"/>
    <d v="1899-12-30T20:00:00"/>
    <m/>
    <d v="2025-09-30T00:00:00"/>
    <s v="2025/26"/>
    <s v="Tue"/>
    <s v="Whistle-to-Whistle"/>
    <s v="Sky Sports Football"/>
    <s v="Sky Sports"/>
    <d v="1899-12-30T20:00:00"/>
    <d v="1899-12-30T21:54:00"/>
    <d v="1899-12-30T01:54:00"/>
    <n v="35.299999999999997"/>
    <n v="5.7000000000000002E-2"/>
    <n v="0.24979999999999999"/>
    <n v="64.5"/>
    <n v="0"/>
    <n v="0"/>
    <n v="0"/>
    <n v="1.9"/>
    <n v="35"/>
    <n v="6.6000000000000003E-2"/>
    <n v="0.25609999999999999"/>
    <n v="61"/>
    <m/>
    <m/>
    <m/>
    <m/>
    <m/>
    <s v=""/>
  </r>
  <r>
    <s v="CDT"/>
    <s v="UEFA Champions League"/>
    <s v="Bodo/Glimt"/>
    <s v="Tottenham Hotspur"/>
    <s v="Live"/>
    <d v="1899-12-30T20:00:00"/>
    <m/>
    <d v="2025-09-30T00:00:00"/>
    <s v="2025/26"/>
    <s v="Tue"/>
    <s v="Whistle-to-Whistle"/>
    <s v="TNT Sports 2"/>
    <s v="TNT Sports"/>
    <d v="1899-12-30T20:01:00"/>
    <d v="1899-12-30T21:57:00"/>
    <d v="1899-12-30T01:56:00"/>
    <n v="154.9"/>
    <n v="0.251"/>
    <n v="1.1002000000000001"/>
    <n v="222.6"/>
    <n v="21.9"/>
    <n v="0.30099999999999999"/>
    <n v="4.3677999999999999"/>
    <n v="47.2"/>
    <n v="153.9"/>
    <n v="0.29199999999999998"/>
    <n v="1.1297999999999999"/>
    <n v="216.8"/>
    <m/>
    <m/>
    <m/>
    <m/>
    <m/>
    <s v=""/>
  </r>
  <r>
    <s v="CDT"/>
    <s v="UEFA Champions League"/>
    <s v="Chelsea"/>
    <s v="Benfica"/>
    <s v="Live"/>
    <d v="1899-12-30T20:00:00"/>
    <m/>
    <d v="2025-09-30T00:00:00"/>
    <s v="2025/26"/>
    <s v="Tue"/>
    <s v="Whistle-to-Whistle"/>
    <s v="TNT Sports 1"/>
    <s v="TNT Sports"/>
    <d v="1899-12-30T20:01:00"/>
    <d v="1899-12-30T21:56:00"/>
    <d v="1899-12-30T01:55:00"/>
    <n v="358.9"/>
    <n v="0.58099999999999996"/>
    <n v="2.5463"/>
    <n v="452.1"/>
    <n v="20.8"/>
    <n v="0.28599999999999998"/>
    <n v="4.1483999999999996"/>
    <n v="34"/>
    <n v="348.4"/>
    <n v="0.66100000000000003"/>
    <n v="2.5550999999999999"/>
    <n v="434.2"/>
    <m/>
    <m/>
    <m/>
    <m/>
    <m/>
    <s v=""/>
  </r>
  <r>
    <s v="CDT"/>
    <s v="UEFA Champions League"/>
    <s v="FK Qarabag"/>
    <s v="FC Copenhagen"/>
    <s v="Live"/>
    <d v="1899-12-30T17:45:00"/>
    <m/>
    <d v="2025-10-01T00:00:00"/>
    <s v="2025/26"/>
    <s v="Wed"/>
    <s v="Whistle-to-Whistle"/>
    <s v="TNT Sports 3"/>
    <s v="TNT Sports"/>
    <d v="1899-12-30T17:46:00"/>
    <d v="1899-12-30T19:38:00"/>
    <d v="1899-12-30T01:52:00"/>
    <n v="6.2"/>
    <n v="0.01"/>
    <n v="5.96E-2"/>
    <n v="25.6"/>
    <n v="0.6"/>
    <n v="8.0000000000000002E-3"/>
    <n v="0.27039999999999997"/>
    <n v="7.8"/>
    <n v="6.1"/>
    <n v="1.2E-2"/>
    <n v="6.0100000000000001E-2"/>
    <n v="25.6"/>
    <m/>
    <m/>
    <m/>
    <m/>
    <m/>
    <s v=""/>
  </r>
  <r>
    <s v="CDT"/>
    <s v="UEFA Champions League"/>
    <s v="Union Saint-Gilloise"/>
    <s v="Newcastle United"/>
    <s v="Live"/>
    <d v="1899-12-30T17:45:00"/>
    <m/>
    <d v="2025-10-01T00:00:00"/>
    <s v="2025/26"/>
    <s v="Wed"/>
    <s v="Whistle-to-Whistle"/>
    <s v="TNT Sports 2"/>
    <s v="TNT Sports"/>
    <d v="1899-12-30T17:45:00"/>
    <d v="1899-12-30T19:37:00"/>
    <d v="1899-12-30T01:52:00"/>
    <n v="378.2"/>
    <n v="0.61199999999999999"/>
    <n v="3.6509999999999998"/>
    <n v="495.7"/>
    <n v="41.2"/>
    <n v="0.56599999999999995"/>
    <n v="18.701799999999999"/>
    <n v="88"/>
    <n v="344.9"/>
    <n v="0.65300000000000002"/>
    <n v="3.4081000000000001"/>
    <n v="462.9"/>
    <m/>
    <m/>
    <m/>
    <m/>
    <m/>
    <s v=""/>
  </r>
  <r>
    <s v="CDT"/>
    <s v="Sky Bet Championship"/>
    <s v="Queens Park Rangers"/>
    <s v="Oxford United"/>
    <s v="Live"/>
    <d v="1899-12-30T20:00:00"/>
    <m/>
    <d v="2025-10-01T00:00:00"/>
    <s v="2025/26"/>
    <s v="Wed"/>
    <s v="Whistle-to-Whistle"/>
    <s v="Sky Sports Main Event"/>
    <s v="Sky Sports"/>
    <d v="1899-12-30T20:00:00"/>
    <d v="1899-12-30T21:53:00"/>
    <d v="1899-12-30T01:53:00"/>
    <n v="67.7"/>
    <n v="0.11"/>
    <n v="0.48970000000000002"/>
    <n v="102.8"/>
    <n v="1.9"/>
    <n v="2.5999999999999999E-2"/>
    <n v="0.43630000000000002"/>
    <n v="7.7"/>
    <n v="67.5"/>
    <n v="0.128"/>
    <n v="0.49940000000000001"/>
    <n v="101.1"/>
    <m/>
    <m/>
    <m/>
    <m/>
    <m/>
    <s v=""/>
  </r>
  <r>
    <s v="CDT"/>
    <s v="Sky Bet Championship"/>
    <s v="Queens Park Rangers"/>
    <s v="Oxford United"/>
    <s v="Live"/>
    <d v="1899-12-30T20:00:00"/>
    <m/>
    <d v="2025-10-01T00:00:00"/>
    <s v="2025/26"/>
    <s v="Wed"/>
    <s v="Whistle-to-Whistle"/>
    <s v="Sky Sports Football"/>
    <s v="Sky Sports"/>
    <d v="1899-12-30T20:00:00"/>
    <d v="1899-12-30T21:53:00"/>
    <d v="1899-12-30T01:53:00"/>
    <n v="32.299999999999997"/>
    <n v="5.1999999999999998E-2"/>
    <n v="0.23369999999999999"/>
    <n v="57.2"/>
    <n v="0.1"/>
    <n v="1E-3"/>
    <n v="2.3E-2"/>
    <n v="7.4"/>
    <n v="32.200000000000003"/>
    <n v="6.0999999999999999E-2"/>
    <n v="0.23830000000000001"/>
    <n v="57.2"/>
    <m/>
    <m/>
    <m/>
    <m/>
    <m/>
    <s v=""/>
  </r>
  <r>
    <s v="CDT"/>
    <s v="UEFA Champions League"/>
    <s v="Arsenal"/>
    <s v="Olympiakos"/>
    <s v="Live"/>
    <d v="1899-12-30T20:00:00"/>
    <m/>
    <d v="2025-10-01T00:00:00"/>
    <s v="2025/26"/>
    <s v="Wed"/>
    <s v="Whistle-to-Whistle"/>
    <s v="TNT Sports 1"/>
    <s v="TNT Sports"/>
    <d v="1899-12-30T20:01:00"/>
    <d v="1899-12-30T21:55:00"/>
    <d v="1899-12-30T01:54:00"/>
    <n v="537.4"/>
    <n v="0.86899999999999999"/>
    <n v="3.8866999999999998"/>
    <n v="625.29999999999995"/>
    <n v="72.3"/>
    <n v="0.99399999999999999"/>
    <n v="16.540800000000001"/>
    <n v="104.2"/>
    <n v="525.29999999999995"/>
    <n v="0.995"/>
    <n v="3.8849999999999998"/>
    <n v="607.20000000000005"/>
    <m/>
    <m/>
    <m/>
    <m/>
    <m/>
    <s v=""/>
  </r>
  <r>
    <s v="CDT"/>
    <s v="UEFA Champions League"/>
    <s v="Barcelona"/>
    <s v="PSG"/>
    <s v="Live"/>
    <d v="1899-12-30T20:00:00"/>
    <m/>
    <d v="2025-10-01T00:00:00"/>
    <s v="2025/26"/>
    <s v="Wed"/>
    <s v="Whistle-to-Whistle"/>
    <s v="TNT Sports 4"/>
    <s v="TNT Sports"/>
    <d v="1899-12-30T20:01:00"/>
    <d v="1899-12-30T21:53:00"/>
    <d v="1899-12-30T01:52:00"/>
    <n v="283.7"/>
    <n v="0.45900000000000002"/>
    <n v="2.0510000000000002"/>
    <n v="370.3"/>
    <n v="43.1"/>
    <n v="0.59299999999999997"/>
    <n v="9.8808000000000007"/>
    <n v="58.2"/>
    <n v="241.8"/>
    <n v="0.45800000000000002"/>
    <n v="1.7878000000000001"/>
    <n v="333.6"/>
    <m/>
    <m/>
    <m/>
    <m/>
    <m/>
    <s v=""/>
  </r>
  <r>
    <s v="CDT"/>
    <s v="UEFA Champions League"/>
    <s v="Monaco"/>
    <s v="Manchester City"/>
    <s v="Live"/>
    <d v="1899-12-30T20:00:00"/>
    <m/>
    <d v="2025-10-01T00:00:00"/>
    <s v="2025/26"/>
    <s v="Wed"/>
    <s v="Whistle-to-Whistle"/>
    <s v="TNT Sports 2"/>
    <s v="TNT Sports"/>
    <d v="1899-12-30T20:01:00"/>
    <d v="1899-12-30T21:57:00"/>
    <d v="1899-12-30T01:56:00"/>
    <n v="274.39999999999998"/>
    <n v="0.44400000000000001"/>
    <n v="1.9838"/>
    <n v="358.2"/>
    <n v="23.1"/>
    <n v="0.318"/>
    <n v="5.2607999999999997"/>
    <n v="41.1"/>
    <n v="266.89999999999998"/>
    <n v="0.50600000000000001"/>
    <n v="1.9729000000000001"/>
    <n v="342.1"/>
    <m/>
    <m/>
    <m/>
    <m/>
    <m/>
    <s v=""/>
  </r>
  <r>
    <s v="CDT"/>
    <s v="UEFA Conference League"/>
    <s v="Dynamo Kiev"/>
    <s v="Crystal Palace"/>
    <s v="Live"/>
    <d v="1899-12-30T17:45:00"/>
    <m/>
    <d v="2025-10-02T00:00:00"/>
    <s v="2025/26"/>
    <s v="Thu"/>
    <s v="Whistle-to-Whistle"/>
    <s v="TNT Sports 3"/>
    <s v="TNT Sports"/>
    <d v="1899-12-30T17:46:00"/>
    <d v="1899-12-30T19:42:00"/>
    <d v="1899-12-30T01:56:00"/>
    <n v="143.1"/>
    <n v="0.23100000000000001"/>
    <n v="1.3364"/>
    <n v="244"/>
    <n v="12.8"/>
    <n v="0.17599999999999999"/>
    <n v="6.2868000000000004"/>
    <n v="23.2"/>
    <n v="135.30000000000001"/>
    <n v="0.25600000000000001"/>
    <n v="1.2943"/>
    <n v="225.8"/>
    <m/>
    <m/>
    <m/>
    <m/>
    <m/>
    <s v=""/>
  </r>
  <r>
    <s v="CDT"/>
    <s v="UEFA Europa League"/>
    <s v="Celtic"/>
    <s v="SC Braga"/>
    <s v="Live"/>
    <d v="1899-12-30T17:45:00"/>
    <m/>
    <d v="2025-10-02T00:00:00"/>
    <s v="2025/26"/>
    <s v="Thu"/>
    <s v="Whistle-to-Whistle"/>
    <s v="TNT Sports 2"/>
    <s v="TNT Sports"/>
    <d v="1899-12-30T17:45:00"/>
    <d v="1899-12-30T19:39:00"/>
    <d v="1899-12-30T01:54:00"/>
    <n v="210.3"/>
    <n v="0.34"/>
    <n v="1.9725999999999999"/>
    <n v="297.5"/>
    <n v="12.9"/>
    <n v="0.17699999999999999"/>
    <n v="6.3704000000000001"/>
    <n v="22.2"/>
    <n v="204.1"/>
    <n v="0.38700000000000001"/>
    <n v="1.9608000000000001"/>
    <n v="281.5"/>
    <m/>
    <m/>
    <m/>
    <m/>
    <m/>
    <s v=""/>
  </r>
  <r>
    <s v="CDT"/>
    <s v="UEFA Europa League"/>
    <s v="Roma"/>
    <s v="Lille"/>
    <s v="Live"/>
    <d v="1899-12-30T17:45:00"/>
    <m/>
    <d v="2025-10-02T00:00:00"/>
    <s v="2025/26"/>
    <s v="Thu"/>
    <s v="Whistle-to-Whistle"/>
    <s v="TNT Sports 4"/>
    <s v="TNT Sports"/>
    <d v="1899-12-30T17:47:00"/>
    <d v="1899-12-30T19:42:00"/>
    <d v="1899-12-30T01:55:00"/>
    <n v="18.100000000000001"/>
    <n v="2.9000000000000001E-2"/>
    <n v="0.16880000000000001"/>
    <n v="123.6"/>
    <n v="1.8"/>
    <n v="2.5000000000000001E-2"/>
    <n v="0.88280000000000003"/>
    <n v="20.9"/>
    <n v="17.600000000000001"/>
    <n v="3.3000000000000002E-2"/>
    <n v="0.1681"/>
    <n v="111"/>
    <m/>
    <m/>
    <m/>
    <m/>
    <m/>
    <s v=""/>
  </r>
  <r>
    <s v="CDT"/>
    <s v="Sky Bet League One"/>
    <s v="Rotherham United"/>
    <s v="Bradford City"/>
    <s v="Live"/>
    <d v="1899-12-30T20:00:00"/>
    <m/>
    <d v="2025-10-02T00:00:00"/>
    <s v="2025/26"/>
    <s v="Thu"/>
    <s v="Whistle-to-Whistle"/>
    <s v="Sky Sports Main Event"/>
    <s v="Sky Sports"/>
    <d v="1899-12-30T20:01:00"/>
    <d v="1899-12-30T21:54:00"/>
    <d v="1899-12-30T01:53:00"/>
    <n v="39.799999999999997"/>
    <n v="6.4000000000000001E-2"/>
    <n v="0.27700000000000002"/>
    <n v="68.3"/>
    <n v="0"/>
    <n v="0"/>
    <n v="0"/>
    <s v="-"/>
    <n v="39.4"/>
    <n v="7.4999999999999997E-2"/>
    <n v="0.28110000000000002"/>
    <n v="67.5"/>
    <m/>
    <m/>
    <m/>
    <m/>
    <m/>
    <s v=""/>
  </r>
  <r>
    <s v="CDT"/>
    <s v="Sky Bet League One"/>
    <s v="Rotherham United"/>
    <s v="Bradford City"/>
    <s v="Live"/>
    <d v="1899-12-30T20:00:00"/>
    <m/>
    <d v="2025-10-02T00:00:00"/>
    <s v="2025/26"/>
    <s v="Thu"/>
    <s v="Whistle-to-Whistle"/>
    <s v="Sky Sports Football"/>
    <s v="Sky Sports"/>
    <d v="1899-12-30T20:01:00"/>
    <d v="1899-12-30T21:54:00"/>
    <d v="1899-12-30T01:53:00"/>
    <n v="49.7"/>
    <n v="0.08"/>
    <n v="0.34589999999999999"/>
    <n v="68.2"/>
    <n v="0.2"/>
    <n v="3.0000000000000001E-3"/>
    <n v="5.5E-2"/>
    <n v="8.6"/>
    <n v="49.6"/>
    <n v="9.4E-2"/>
    <n v="0.3538"/>
    <n v="68.2"/>
    <m/>
    <m/>
    <m/>
    <m/>
    <m/>
    <s v=""/>
  </r>
  <r>
    <s v="CDT"/>
    <s v="UEFA Conference League"/>
    <s v="Aberdeen"/>
    <s v="Shakhtar Donetsk"/>
    <s v="Live"/>
    <d v="1899-12-30T20:00:00"/>
    <m/>
    <d v="2025-10-02T00:00:00"/>
    <s v="2025/26"/>
    <s v="Thu"/>
    <s v="Whistle-to-Whistle"/>
    <s v="TNT Sports 4"/>
    <s v="TNT Sports"/>
    <d v="1899-12-30T20:02:00"/>
    <d v="1899-12-30T21:54:00"/>
    <d v="1899-12-30T01:52:00"/>
    <n v="48.4"/>
    <n v="7.8E-2"/>
    <n v="0.33660000000000001"/>
    <n v="116.6"/>
    <n v="9.3000000000000007"/>
    <n v="0.128"/>
    <n v="2.5499999999999998"/>
    <n v="14.7"/>
    <n v="44"/>
    <n v="8.3000000000000004E-2"/>
    <n v="0.31359999999999999"/>
    <n v="112.9"/>
    <m/>
    <m/>
    <m/>
    <m/>
    <m/>
    <s v=""/>
  </r>
  <r>
    <s v="CDT"/>
    <s v="UEFA Europa League"/>
    <s v="Feyenoord"/>
    <s v="Aston Villa"/>
    <s v="Live"/>
    <d v="1899-12-30T20:00:00"/>
    <m/>
    <d v="2025-10-02T00:00:00"/>
    <s v="2025/26"/>
    <s v="Thu"/>
    <s v="Whistle-to-Whistle"/>
    <s v="TNT Sports 3"/>
    <s v="TNT Sports"/>
    <d v="1899-12-30T20:02:00"/>
    <d v="1899-12-30T21:55:00"/>
    <d v="1899-12-30T01:53:00"/>
    <n v="223.6"/>
    <n v="0.36199999999999999"/>
    <n v="1.5517000000000001"/>
    <n v="290.10000000000002"/>
    <n v="7.1"/>
    <n v="9.8000000000000004E-2"/>
    <n v="1.9382999999999999"/>
    <n v="11.9"/>
    <n v="207.3"/>
    <n v="0.39300000000000002"/>
    <n v="1.4743999999999999"/>
    <n v="273.5"/>
    <m/>
    <m/>
    <m/>
    <m/>
    <m/>
    <s v=""/>
  </r>
  <r>
    <s v="CDT"/>
    <s v="UEFA Europa League"/>
    <s v="Nottingham Forest"/>
    <s v="FC Midtjylland"/>
    <s v="Live"/>
    <d v="1899-12-30T20:00:00"/>
    <m/>
    <d v="2025-10-02T00:00:00"/>
    <s v="2025/26"/>
    <s v="Thu"/>
    <s v="Whistle-to-Whistle"/>
    <s v="TNT Sports 1"/>
    <s v="TNT Sports"/>
    <d v="1899-12-30T20:01:00"/>
    <d v="1899-12-30T21:56:00"/>
    <d v="1899-12-30T01:55:00"/>
    <n v="265.5"/>
    <n v="0.42899999999999999"/>
    <n v="1.8403"/>
    <n v="353.4"/>
    <n v="5.8"/>
    <n v="0.08"/>
    <n v="1.5821000000000001"/>
    <n v="12.5"/>
    <n v="261.3"/>
    <n v="0.495"/>
    <n v="1.8562000000000001"/>
    <n v="350.9"/>
    <m/>
    <m/>
    <m/>
    <m/>
    <m/>
    <s v=""/>
  </r>
  <r>
    <s v="CDT"/>
    <s v="UEFA Europa League"/>
    <s v="Sturm Graz"/>
    <s v="Rangers"/>
    <s v="Live"/>
    <d v="1899-12-30T20:00:00"/>
    <m/>
    <d v="2025-10-02T00:00:00"/>
    <s v="2025/26"/>
    <s v="Thu"/>
    <s v="Whistle-to-Whistle"/>
    <s v="TNT Sports 2"/>
    <s v="TNT Sports"/>
    <d v="1899-12-30T20:01:00"/>
    <d v="1899-12-30T21:53:00"/>
    <d v="1899-12-30T01:52:00"/>
    <n v="234.6"/>
    <n v="0.379"/>
    <n v="1.6362000000000001"/>
    <n v="268.89999999999998"/>
    <n v="14.8"/>
    <n v="0.20300000000000001"/>
    <n v="4.0918000000000001"/>
    <n v="27.3"/>
    <n v="228.1"/>
    <n v="0.432"/>
    <n v="1.6307"/>
    <n v="258.39999999999998"/>
    <m/>
    <m/>
    <m/>
    <m/>
    <m/>
    <s v=""/>
  </r>
  <r>
    <s v="CDT"/>
    <s v="FA Women's Super League"/>
    <s v="Manchester United Women"/>
    <s v="Chelsea Women"/>
    <s v="Live"/>
    <d v="1899-12-30T19:30:00"/>
    <m/>
    <d v="2025-10-03T00:00:00"/>
    <s v="2025/26"/>
    <s v="Fri"/>
    <s v="Whistle-to-Whistle"/>
    <s v="BBC 3"/>
    <s v="BBC"/>
    <d v="1899-12-30T19:30:00"/>
    <d v="1899-12-30T21:22:00"/>
    <d v="1899-12-30T01:52:00"/>
    <n v="190.9"/>
    <n v="0.309"/>
    <n v="1.4496"/>
    <n v="260.7"/>
    <n v="10.7"/>
    <n v="0.14699999999999999"/>
    <n v="3.6530999999999998"/>
    <n v="13.4"/>
    <n v="184.9"/>
    <n v="0.35"/>
    <n v="1.4459"/>
    <n v="251.5"/>
    <m/>
    <m/>
    <m/>
    <m/>
    <m/>
    <s v=""/>
  </r>
  <r>
    <s v="CDT"/>
    <s v="Sky Bet Championship"/>
    <s v="Wrexham"/>
    <s v="Birmingham City"/>
    <s v="Live"/>
    <d v="1899-12-30T20:00:00"/>
    <m/>
    <d v="2025-10-03T00:00:00"/>
    <s v="2025/26"/>
    <s v="Fri"/>
    <s v="Whistle-to-Whistle"/>
    <s v="Sky Sports Football"/>
    <s v="Sky Sports"/>
    <d v="1899-12-30T20:00:00"/>
    <d v="1899-12-30T21:53:00"/>
    <d v="1899-12-30T01:53:00"/>
    <n v="165.7"/>
    <n v="0.26800000000000002"/>
    <n v="1.1792"/>
    <n v="229"/>
    <n v="13.4"/>
    <n v="0.184"/>
    <n v="3.6433"/>
    <n v="28.7"/>
    <n v="154.9"/>
    <n v="0.29299999999999998"/>
    <n v="1.1354"/>
    <n v="215"/>
    <m/>
    <m/>
    <m/>
    <m/>
    <m/>
    <s v=""/>
  </r>
  <r>
    <s v="CDT"/>
    <s v="Premier League"/>
    <s v="AFC Bournemouth"/>
    <s v="Fulham"/>
    <s v="Live"/>
    <d v="1899-12-30T20:00:00"/>
    <m/>
    <d v="2025-10-03T00:00:00"/>
    <s v="2025/26"/>
    <s v="Fri"/>
    <s v="Whistle-to-Whistle"/>
    <s v="Sky Sports Main Event"/>
    <s v="Sky Sports"/>
    <d v="1899-12-30T20:00:00"/>
    <d v="1899-12-30T21:57:00"/>
    <d v="1899-12-30T01:57:00"/>
    <n v="356.7"/>
    <n v="0.57699999999999996"/>
    <n v="2.5356000000000001"/>
    <n v="435.7"/>
    <n v="9.6"/>
    <n v="0.13200000000000001"/>
    <n v="2.5848"/>
    <n v="18"/>
    <n v="344"/>
    <n v="0.65200000000000002"/>
    <n v="2.5185"/>
    <n v="418.5"/>
    <m/>
    <m/>
    <m/>
    <m/>
    <m/>
    <e v="#N/A"/>
  </r>
  <r>
    <s v="CDT"/>
    <s v="Premier League"/>
    <s v="AFC Bournemouth"/>
    <s v="Fulham"/>
    <s v="Live"/>
    <d v="1899-12-30T20:00:00"/>
    <m/>
    <d v="2025-10-03T00:00:00"/>
    <s v="2025/26"/>
    <s v="Fri"/>
    <s v="Whistle-to-Whistle"/>
    <s v="Sky Sports Premier League"/>
    <s v="Sky Sports"/>
    <d v="1899-12-30T20:00:00"/>
    <d v="1899-12-30T21:57:00"/>
    <d v="1899-12-30T01:57:00"/>
    <n v="176.1"/>
    <n v="0.28499999999999998"/>
    <n v="1.2518"/>
    <n v="328.2"/>
    <n v="19"/>
    <n v="0.26100000000000001"/>
    <n v="5.1158000000000001"/>
    <n v="37.9"/>
    <n v="165.8"/>
    <n v="0.314"/>
    <n v="1.2139"/>
    <n v="319"/>
    <m/>
    <m/>
    <m/>
    <m/>
    <m/>
    <e v="#N/A"/>
  </r>
  <r>
    <s v="CDT"/>
    <s v="FA Women's Super League"/>
    <s v="Manchester City Women"/>
    <s v="Arsenal Women"/>
    <s v="Live"/>
    <d v="1899-12-30T12:00:00"/>
    <m/>
    <d v="2025-10-04T00:00:00"/>
    <s v="2025/26"/>
    <s v="Sat"/>
    <s v="Whistle-to-Whistle"/>
    <s v="Sky Sports Main Event"/>
    <s v="Sky Sports"/>
    <d v="1899-12-30T12:02:00"/>
    <d v="1899-12-30T13:59:00"/>
    <d v="1899-12-30T01:57:00"/>
    <n v="38.799999999999997"/>
    <n v="6.3E-2"/>
    <n v="0.70609999999999995"/>
    <n v="69.8"/>
    <n v="1.3"/>
    <n v="1.7999999999999999E-2"/>
    <n v="0.62860000000000005"/>
    <n v="6.2"/>
    <n v="38.5"/>
    <n v="7.2999999999999995E-2"/>
    <n v="0.72589999999999999"/>
    <n v="67.099999999999994"/>
    <m/>
    <m/>
    <m/>
    <m/>
    <m/>
    <s v=""/>
  </r>
  <r>
    <s v="CDT"/>
    <s v="FA Women's Super League"/>
    <s v="Manchester City Women"/>
    <s v="Arsenal Women"/>
    <s v="Live"/>
    <d v="1899-12-30T12:00:00"/>
    <m/>
    <d v="2025-10-04T00:00:00"/>
    <s v="2025/26"/>
    <s v="Sat"/>
    <s v="Whistle-to-Whistle"/>
    <s v="Sky Sports Premier League"/>
    <s v="Sky Sports"/>
    <d v="1899-12-30T12:02:00"/>
    <d v="1899-12-30T13:59:00"/>
    <d v="1899-12-30T01:57:00"/>
    <n v="44.5"/>
    <n v="7.1999999999999995E-2"/>
    <n v="0.80979999999999996"/>
    <n v="74.400000000000006"/>
    <n v="0.3"/>
    <n v="4.0000000000000001E-3"/>
    <n v="0.14510000000000001"/>
    <n v="6.1"/>
    <n v="40.5"/>
    <n v="7.6999999999999999E-2"/>
    <n v="0.76370000000000005"/>
    <n v="74.400000000000006"/>
    <m/>
    <m/>
    <m/>
    <m/>
    <m/>
    <s v=""/>
  </r>
  <r>
    <s v="CDT"/>
    <s v="FA Women's Super League"/>
    <s v="Manchester City Women"/>
    <s v="Arsenal Women"/>
    <s v="Live"/>
    <d v="1899-12-30T12:00:00"/>
    <m/>
    <d v="2025-10-04T00:00:00"/>
    <s v="2025/26"/>
    <s v="Sat"/>
    <s v="Whistle-to-Whistle"/>
    <s v="Sky Showcase"/>
    <s v="Sky Sports"/>
    <d v="1899-12-30T12:02:00"/>
    <d v="1899-12-30T13:59:00"/>
    <d v="1899-12-30T01:57:00"/>
    <n v="37.799999999999997"/>
    <n v="6.0999999999999999E-2"/>
    <n v="0.68789999999999996"/>
    <n v="65.599999999999994"/>
    <n v="0.3"/>
    <n v="4.0000000000000001E-3"/>
    <n v="0.14510000000000001"/>
    <n v="11.3"/>
    <n v="34.4"/>
    <n v="6.5000000000000002E-2"/>
    <n v="0.64859999999999995"/>
    <n v="58"/>
    <m/>
    <m/>
    <m/>
    <m/>
    <m/>
    <s v=""/>
  </r>
  <r>
    <s v="CDT"/>
    <s v="Sky Bet Championship"/>
    <s v="Hull City"/>
    <s v="Sheffield United"/>
    <s v="Live"/>
    <d v="1899-12-30T12:30:00"/>
    <m/>
    <d v="2025-10-04T00:00:00"/>
    <s v="2025/26"/>
    <s v="Sat"/>
    <s v="Whistle-to-Whistle"/>
    <s v="Sky Sports Football"/>
    <s v="Sky Sports"/>
    <d v="1899-12-30T12:30:00"/>
    <d v="1899-12-30T14:23:00"/>
    <d v="1899-12-30T01:53:00"/>
    <n v="112.3"/>
    <n v="0.182"/>
    <n v="1.9192"/>
    <n v="144"/>
    <n v="0.2"/>
    <n v="3.0000000000000001E-3"/>
    <n v="8.1900000000000001E-2"/>
    <n v="1.4"/>
    <n v="110.7"/>
    <n v="0.21"/>
    <n v="1.9608000000000001"/>
    <n v="142"/>
    <m/>
    <m/>
    <m/>
    <m/>
    <m/>
    <s v=""/>
  </r>
  <r>
    <s v="CDT"/>
    <s v="Sky Bet Championship"/>
    <s v="Sheffield Wednesday"/>
    <s v="Coventry City"/>
    <s v="Live"/>
    <d v="1899-12-30T12:30:00"/>
    <m/>
    <d v="2025-10-04T00:00:00"/>
    <s v="2025/26"/>
    <s v="Sat"/>
    <s v="Whistle-to-Whistle"/>
    <s v="Sky Sports+"/>
    <s v="Sky Sports"/>
    <d v="1899-12-30T12:30:00"/>
    <d v="1899-12-30T14:26:00"/>
    <d v="1899-12-30T01:56:00"/>
    <n v="92.1"/>
    <n v="0.14899999999999999"/>
    <n v="1.5702"/>
    <n v="127.5"/>
    <n v="4.4000000000000004"/>
    <n v="0.06"/>
    <n v="1.7791999999999999"/>
    <n v="12.3"/>
    <n v="86.9"/>
    <n v="0.16500000000000001"/>
    <n v="1.5357000000000001"/>
    <n v="121.6"/>
    <m/>
    <m/>
    <m/>
    <m/>
    <m/>
    <s v=""/>
  </r>
  <r>
    <s v="CDT"/>
    <s v="Premier League"/>
    <s v="Leeds United"/>
    <s v="Tottenham Hotspur"/>
    <s v="Live"/>
    <d v="1899-12-30T12:30:00"/>
    <m/>
    <d v="2025-10-04T00:00:00"/>
    <s v="2025/26"/>
    <s v="Sat"/>
    <s v="Whistle-to-Whistle"/>
    <s v="TNT Sports 1"/>
    <s v="TNT Sports"/>
    <d v="1899-12-30T12:31:00"/>
    <d v="1899-12-30T14:28:00"/>
    <d v="1899-12-30T01:57:00"/>
    <n v="859.4"/>
    <n v="1.39"/>
    <n v="14.6144"/>
    <n v="1043.5999999999999"/>
    <n v="136.4"/>
    <n v="1.875"/>
    <n v="54.581800000000001"/>
    <n v="181.2"/>
    <n v="810.9"/>
    <n v="1.536"/>
    <n v="14.292299999999999"/>
    <n v="996.4"/>
    <m/>
    <m/>
    <m/>
    <m/>
    <m/>
    <e v="#N/A"/>
  </r>
  <r>
    <s v="CDT"/>
    <s v="Premier League"/>
    <s v="Chelsea"/>
    <s v="Liverpool"/>
    <s v="Live"/>
    <d v="1899-12-30T17:30:00"/>
    <m/>
    <d v="2025-10-04T00:00:00"/>
    <s v="2025/26"/>
    <s v="Sat"/>
    <s v="Whistle-to-Whistle"/>
    <s v="Sky Sports Main Event"/>
    <s v="Sky Sports"/>
    <d v="1899-12-30T17:30:00"/>
    <d v="1899-12-30T19:26:00"/>
    <d v="1899-12-30T01:56:00"/>
    <n v="1160.3"/>
    <n v="1.877"/>
    <n v="8.8340999999999994"/>
    <n v="1324.5"/>
    <n v="151.6"/>
    <n v="2.0840000000000001"/>
    <n v="27.986000000000001"/>
    <n v="193.8"/>
    <n v="1076.0999999999999"/>
    <n v="2.0390000000000001"/>
    <n v="8.5642999999999994"/>
    <n v="1229"/>
    <m/>
    <m/>
    <m/>
    <m/>
    <m/>
    <e v="#N/A"/>
  </r>
  <r>
    <s v="CDT"/>
    <s v="Premier League"/>
    <s v="Chelsea"/>
    <s v="Liverpool"/>
    <s v="Live"/>
    <d v="1899-12-30T17:30:00"/>
    <m/>
    <d v="2025-10-04T00:00:00"/>
    <s v="2025/26"/>
    <s v="Sat"/>
    <s v="Whistle-to-Whistle"/>
    <s v="Sky Sports Premier League"/>
    <s v="Sky Sports"/>
    <d v="1899-12-30T17:30:00"/>
    <d v="1899-12-30T19:26:00"/>
    <d v="1899-12-30T01:56:00"/>
    <n v="977.5"/>
    <n v="1.581"/>
    <n v="7.4423000000000004"/>
    <n v="1111.7"/>
    <n v="132.30000000000001"/>
    <n v="1.819"/>
    <n v="24.423100000000002"/>
    <n v="155.5"/>
    <n v="916.4"/>
    <n v="1.736"/>
    <n v="7.2933000000000003"/>
    <n v="1037.0999999999999"/>
    <m/>
    <m/>
    <m/>
    <m/>
    <m/>
    <e v="#N/A"/>
  </r>
  <r>
    <s v="CDT"/>
    <s v="Scottish Premiership"/>
    <s v="Hearts"/>
    <s v="Hibernian"/>
    <s v="Live"/>
    <d v="1899-12-30T17:45:00"/>
    <m/>
    <d v="2025-10-04T00:00:00"/>
    <s v="2025/26"/>
    <s v="Sat"/>
    <s v="Whistle-to-Whistle"/>
    <s v="Premier Sports 2"/>
    <s v="Premier Sports"/>
    <d v="1899-12-30T17:45:00"/>
    <d v="1899-12-30T19:36:00"/>
    <d v="1899-12-30T01:51:00"/>
    <n v="56.3"/>
    <n v="9.0999999999999998E-2"/>
    <n v="0.40849999999999997"/>
    <n v="90.8"/>
    <n v="10.8"/>
    <n v="0.14799999999999999"/>
    <n v="1.9202999999999999"/>
    <n v="17.8"/>
    <n v="54.4"/>
    <n v="0.10299999999999999"/>
    <n v="0.41339999999999999"/>
    <n v="88.1"/>
    <m/>
    <m/>
    <m/>
    <m/>
    <m/>
    <s v=""/>
  </r>
  <r>
    <s v="CDT"/>
    <s v="Premier League"/>
    <s v="Manchester United"/>
    <s v="Sunderland"/>
    <s v="Near Live"/>
    <d v="1899-12-30T20:30:00"/>
    <m/>
    <d v="2025-10-04T00:00:00"/>
    <s v="2025/26"/>
    <s v="Sat"/>
    <s v="Whistle-to-Whistle"/>
    <s v="Sky Sports Premier League"/>
    <s v="Sky Sports"/>
    <d v="1899-12-30T20:47:00"/>
    <d v="1899-12-30T22:37:00"/>
    <d v="1899-12-30T01:50:00"/>
    <n v="72.3"/>
    <n v="0.11700000000000001"/>
    <n v="0.73570000000000002"/>
    <n v="129.4"/>
    <n v="0.5"/>
    <n v="7.0000000000000001E-3"/>
    <n v="0.21029999999999999"/>
    <n v="7.4"/>
    <n v="67.7"/>
    <n v="0.128"/>
    <n v="0.70320000000000005"/>
    <n v="118.4"/>
    <m/>
    <m/>
    <m/>
    <m/>
    <m/>
    <s v=""/>
  </r>
  <r>
    <s v="CDT"/>
    <s v="Premier League"/>
    <m/>
    <m/>
    <s v="Highlights"/>
    <d v="1899-12-30T22:30:00"/>
    <m/>
    <d v="2025-10-04T00:00:00"/>
    <s v="2025/26"/>
    <s v="Sat"/>
    <s v="Match Of The Day"/>
    <s v="BBC 1"/>
    <s v="BBC"/>
    <d v="1899-12-30T22:33:00"/>
    <d v="1899-12-30T23:42:45"/>
    <d v="1899-12-30T01:09:05"/>
    <n v="2347.9"/>
    <n v="3.798"/>
    <n v="33.950299999999999"/>
    <n v="2948.4"/>
    <n v="152.6"/>
    <n v="2.0981999999999998"/>
    <n v="54.539000000000001"/>
    <n v="195.5"/>
    <n v="2247.6999999999998"/>
    <n v="4.2587000000000002"/>
    <n v="33.307600000000001"/>
    <n v="2809.1"/>
    <m/>
    <m/>
    <m/>
    <m/>
    <m/>
    <s v="Matchweek 01"/>
  </r>
  <r>
    <s v="CDT"/>
    <s v="FA Women's Super League"/>
    <s v="London City Lionesses"/>
    <s v="Liverpool Women"/>
    <s v="Live"/>
    <d v="1899-12-30T11:55:00"/>
    <m/>
    <d v="2025-10-05T00:00:00"/>
    <s v="2025/26"/>
    <s v="Sun"/>
    <s v="Whistle-to-Whistle"/>
    <s v="Sky Sports+"/>
    <s v="Sky Sports"/>
    <d v="1899-12-30T11:55:00"/>
    <d v="1899-12-30T13:49:00"/>
    <d v="1899-12-30T01:54:00"/>
    <n v="10.9"/>
    <n v="1.7600000000000001E-2"/>
    <n v="0.17449999999999999"/>
    <n v="47.1"/>
    <n v="1.1000000000000001"/>
    <n v="1.5100000000000001E-2"/>
    <n v="0.41310000000000002"/>
    <n v="5.8"/>
    <n v="10"/>
    <n v="1.89E-2"/>
    <n v="0.1663"/>
    <n v="47.1"/>
    <m/>
    <m/>
    <m/>
    <m/>
    <m/>
    <s v=""/>
  </r>
  <r>
    <s v="CDT"/>
    <s v="Sky Bet Championship"/>
    <s v="Ipswich Town"/>
    <s v="Norwich City"/>
    <s v="Live"/>
    <d v="1899-12-30T12:00:00"/>
    <m/>
    <d v="2025-10-05T00:00:00"/>
    <s v="2025/26"/>
    <s v="Sun"/>
    <s v="Whistle-to-Whistle"/>
    <s v="ITV1"/>
    <s v="ITV"/>
    <d v="1899-12-30T12:02:00"/>
    <d v="1899-12-30T13:55:00"/>
    <d v="1899-12-30T01:53:00"/>
    <n v="713.2"/>
    <n v="1.1536999999999999"/>
    <n v="11.137"/>
    <n v="1001"/>
    <n v="37.5"/>
    <n v="0.51559999999999995"/>
    <n v="13.5184"/>
    <n v="56.6"/>
    <n v="685"/>
    <n v="1.2979000000000001"/>
    <n v="11.105499999999999"/>
    <n v="938.9"/>
    <m/>
    <m/>
    <m/>
    <m/>
    <m/>
    <s v=""/>
  </r>
  <r>
    <s v="CDT"/>
    <s v="Sky Bet Championship"/>
    <s v="Ipswich Town"/>
    <s v="Norwich City"/>
    <s v="Live"/>
    <d v="1899-12-30T12:00:00"/>
    <m/>
    <d v="2025-10-05T00:00:00"/>
    <s v="2025/26"/>
    <s v="Sun"/>
    <s v="Whistle-to-Whistle"/>
    <s v="Sky Sports Main Event"/>
    <s v="Sky Sports"/>
    <d v="1899-12-30T12:02:00"/>
    <d v="1899-12-30T12:49:00"/>
    <d v="1899-12-30T00:47:00"/>
    <n v="161.80000000000001"/>
    <n v="0.26169999999999999"/>
    <n v="2.9394"/>
    <n v="210.6"/>
    <n v="8.1"/>
    <n v="0.1114"/>
    <n v="4.1947000000000001"/>
    <n v="11.7"/>
    <n v="145.4"/>
    <n v="0.27550000000000002"/>
    <n v="2.7446000000000002"/>
    <n v="197.2"/>
    <m/>
    <m/>
    <m/>
    <m/>
    <m/>
    <s v=""/>
  </r>
  <r>
    <s v="CDT"/>
    <s v="Sky Bet Championship"/>
    <s v="Ipswich Town"/>
    <s v="Norwich City"/>
    <s v="Live"/>
    <d v="1899-12-30T12:00:00"/>
    <m/>
    <d v="2025-10-05T00:00:00"/>
    <s v="2025/26"/>
    <s v="Sun"/>
    <s v="Whistle-to-Whistle"/>
    <s v="Sky Sports Football"/>
    <s v="Sky Sports"/>
    <d v="1899-12-30T12:02:00"/>
    <d v="1899-12-30T13:55:00"/>
    <d v="1899-12-30T01:53:00"/>
    <n v="140.5"/>
    <n v="0.2273"/>
    <n v="2.194"/>
    <n v="264.3"/>
    <n v="18.5"/>
    <n v="0.25440000000000002"/>
    <n v="6.6691000000000003"/>
    <n v="47.9"/>
    <n v="134.19999999999999"/>
    <n v="0.25430000000000003"/>
    <n v="2.1757"/>
    <n v="257.7"/>
    <m/>
    <m/>
    <m/>
    <m/>
    <m/>
    <s v=""/>
  </r>
  <r>
    <s v="CDT"/>
    <s v="Premier League"/>
    <s v="Aston Villa"/>
    <s v="Burnley"/>
    <s v="Live"/>
    <d v="1899-12-30T14:00:00"/>
    <m/>
    <d v="2025-10-05T00:00:00"/>
    <s v="2025/26"/>
    <s v="Sun"/>
    <s v="Whistle-to-Whistle"/>
    <s v="Sky Sports+"/>
    <s v="Sky Sports"/>
    <d v="1899-12-30T14:00:00"/>
    <d v="1899-12-30T16:01:00"/>
    <d v="1899-12-30T02:01:00"/>
    <n v="174.6"/>
    <n v="0.28239999999999998"/>
    <n v="2.2633000000000001"/>
    <n v="265.89999999999998"/>
    <n v="13.4"/>
    <n v="0.1842"/>
    <n v="3.5272000000000001"/>
    <n v="44"/>
    <n v="164.8"/>
    <n v="0.31219999999999998"/>
    <n v="2.2311999999999999"/>
    <n v="244.4"/>
    <m/>
    <m/>
    <m/>
    <m/>
    <m/>
    <e v="#N/A"/>
  </r>
  <r>
    <s v="CDT"/>
    <s v="Premier League"/>
    <s v="Everton"/>
    <s v="Crystal Palace"/>
    <s v="Live"/>
    <d v="1899-12-30T14:00:00"/>
    <m/>
    <d v="2025-10-05T00:00:00"/>
    <s v="2025/26"/>
    <s v="Sun"/>
    <s v="Whistle-to-Whistle"/>
    <s v="Sky Sports Premier League"/>
    <s v="Sky Sports"/>
    <d v="1899-12-30T14:00:00"/>
    <d v="1899-12-30T16:01:00"/>
    <d v="1899-12-30T02:01:00"/>
    <n v="456.7"/>
    <n v="0.73880000000000001"/>
    <n v="5.92"/>
    <n v="703.1"/>
    <n v="46.1"/>
    <n v="0.63390000000000002"/>
    <n v="12.1348"/>
    <n v="70.400000000000006"/>
    <n v="417.5"/>
    <n v="0.79100000000000004"/>
    <n v="5.6524000000000001"/>
    <n v="682.7"/>
    <m/>
    <m/>
    <m/>
    <m/>
    <m/>
    <e v="#N/A"/>
  </r>
  <r>
    <s v="CDT"/>
    <s v="Premier League"/>
    <s v="Newcastle United"/>
    <s v="Nottingham Forest"/>
    <s v="Live"/>
    <d v="1899-12-30T14:00:00"/>
    <m/>
    <d v="2025-10-05T00:00:00"/>
    <s v="2025/26"/>
    <s v="Sun"/>
    <s v="Whistle-to-Whistle"/>
    <s v="Sky Sports Main Event"/>
    <s v="Sky Sports"/>
    <d v="1899-12-30T14:00:00"/>
    <d v="1899-12-30T15:54:00"/>
    <d v="1899-12-30T01:54:00"/>
    <n v="751"/>
    <n v="1.2148000000000001"/>
    <n v="9.7432999999999996"/>
    <n v="989.5"/>
    <n v="66.099999999999994"/>
    <n v="0.90880000000000005"/>
    <n v="17.285599999999999"/>
    <n v="107.2"/>
    <n v="706.3"/>
    <n v="1.3382000000000001"/>
    <n v="9.5706000000000007"/>
    <n v="937.9"/>
    <m/>
    <m/>
    <m/>
    <m/>
    <m/>
    <e v="#N/A"/>
  </r>
  <r>
    <s v="CDT"/>
    <s v="Premier League"/>
    <s v="Wolverhampton Wanderers"/>
    <s v="Brighton &amp; Hove Albion"/>
    <s v="Live"/>
    <d v="1899-12-30T14:00:00"/>
    <m/>
    <d v="2025-10-05T00:00:00"/>
    <s v="2025/26"/>
    <s v="Sun"/>
    <s v="Whistle-to-Whistle"/>
    <s v="Sky Sports Mix"/>
    <s v="Sky Sports"/>
    <d v="1899-12-30T14:00:00"/>
    <d v="1899-12-30T15:55:00"/>
    <d v="1899-12-30T01:55:00"/>
    <n v="38"/>
    <n v="6.1499999999999999E-2"/>
    <n v="0.4929"/>
    <n v="80.900000000000006"/>
    <n v="3.2"/>
    <n v="4.3999999999999997E-2"/>
    <n v="0.83750000000000002"/>
    <n v="35.6"/>
    <n v="37.299999999999997"/>
    <n v="7.0699999999999999E-2"/>
    <n v="0.50539999999999996"/>
    <n v="73.900000000000006"/>
    <m/>
    <m/>
    <m/>
    <m/>
    <m/>
    <e v="#N/A"/>
  </r>
  <r>
    <s v="CDT"/>
    <s v="Scottish Premiership"/>
    <s v="Falkirk"/>
    <s v="Rangers"/>
    <s v="Live"/>
    <d v="1899-12-30T15:00:00"/>
    <m/>
    <d v="2025-10-05T00:00:00"/>
    <s v="2025/26"/>
    <s v="Sun"/>
    <s v="Whistle-to-Whistle"/>
    <s v="Sky Sports Football"/>
    <s v="Sky Sports"/>
    <d v="1899-12-30T15:00:00"/>
    <d v="1899-12-30T16:56:00"/>
    <d v="1899-12-30T01:56:00"/>
    <n v="211.5"/>
    <n v="0.34210000000000002"/>
    <n v="2.6654"/>
    <n v="274.10000000000002"/>
    <n v="14.5"/>
    <n v="0.19939999999999999"/>
    <n v="4.3647999999999998"/>
    <n v="19"/>
    <n v="205.2"/>
    <n v="0.38879999999999998"/>
    <n v="2.7016"/>
    <n v="269"/>
    <m/>
    <m/>
    <m/>
    <m/>
    <m/>
    <s v=""/>
  </r>
  <r>
    <s v="CDT"/>
    <s v="Premier League"/>
    <s v="Brentford"/>
    <s v="Manchester City"/>
    <s v="Live"/>
    <d v="1899-12-30T16:30:00"/>
    <m/>
    <d v="2025-10-05T00:00:00"/>
    <s v="2025/26"/>
    <s v="Sun"/>
    <s v="Whistle-to-Whistle"/>
    <s v="Sky Sports Main Event"/>
    <s v="Sky Sports"/>
    <d v="1899-12-30T16:31:00"/>
    <d v="1899-12-30T18:24:00"/>
    <d v="1899-12-30T01:53:00"/>
    <n v="927.5"/>
    <n v="1.5003"/>
    <n v="9.9133999999999993"/>
    <n v="1226.8"/>
    <n v="131.9"/>
    <n v="1.8136000000000001"/>
    <n v="35.920499999999997"/>
    <n v="198.6"/>
    <n v="882.5"/>
    <n v="1.6720999999999999"/>
    <n v="9.7347000000000001"/>
    <n v="1171.3"/>
    <m/>
    <m/>
    <m/>
    <m/>
    <m/>
    <e v="#N/A"/>
  </r>
  <r>
    <s v="CDT"/>
    <s v="Premier League"/>
    <s v="Brentford"/>
    <s v="Manchester City"/>
    <s v="Live"/>
    <d v="1899-12-30T16:30:00"/>
    <m/>
    <d v="2025-10-05T00:00:00"/>
    <s v="2025/26"/>
    <s v="Sun"/>
    <s v="Whistle-to-Whistle"/>
    <s v="Sky Sports Premier League"/>
    <s v="Sky Sports"/>
    <d v="1899-12-30T16:31:00"/>
    <d v="1899-12-30T18:24:00"/>
    <d v="1899-12-30T01:53:00"/>
    <n v="698.9"/>
    <n v="1.1306"/>
    <n v="7.3776999999999999"/>
    <n v="843.1"/>
    <n v="47.2"/>
    <n v="0.64900000000000002"/>
    <n v="12.6677"/>
    <n v="78.8"/>
    <n v="661.7"/>
    <n v="1.2537"/>
    <n v="7.2049000000000003"/>
    <n v="804.3"/>
    <m/>
    <m/>
    <m/>
    <m/>
    <m/>
    <e v="#N/A"/>
  </r>
  <r>
    <s v="CDT"/>
    <s v="Premier League"/>
    <m/>
    <m/>
    <s v="Highlights"/>
    <d v="1899-12-30T07:50:00"/>
    <m/>
    <d v="2025-10-05T00:00:00"/>
    <s v="2025/26"/>
    <s v="Sun"/>
    <s v="Match Of The Day Repeat"/>
    <s v="BBC 1"/>
    <s v="BBC"/>
    <d v="1899-12-30T07:49:00"/>
    <d v="1899-12-30T08:58:09"/>
    <d v="1899-12-30T01:09:04"/>
    <n v="635"/>
    <n v="1.0271999999999999"/>
    <n v="18.519100000000002"/>
    <n v="702"/>
    <n v="25.4"/>
    <n v="0.34920000000000001"/>
    <n v="32.564100000000003"/>
    <n v="52.7"/>
    <n v="621.5"/>
    <n v="1.1776"/>
    <n v="18.9603"/>
    <n v="687.4"/>
    <m/>
    <m/>
    <m/>
    <m/>
    <m/>
    <s v="Matchweek 01"/>
  </r>
  <r>
    <s v="CDT"/>
    <s v="Premier League"/>
    <m/>
    <m/>
    <s v="Highlights"/>
    <d v="1899-12-30T22:30:00"/>
    <m/>
    <d v="2025-10-05T00:00:00"/>
    <s v="2025/26"/>
    <s v="Sun"/>
    <s v="Match Of The Day"/>
    <s v="BBC 1"/>
    <s v="BBC"/>
    <d v="1899-12-30T22:31:00"/>
    <d v="1899-12-30T23:45:33"/>
    <d v="1899-12-30T01:14:11"/>
    <n v="1563.3"/>
    <n v="2.5287999999999999"/>
    <n v="24.273"/>
    <n v="2041.5"/>
    <n v="71.5"/>
    <n v="0.98309999999999997"/>
    <n v="31.595199999999998"/>
    <n v="95.2"/>
    <n v="1545.7"/>
    <n v="2.9285999999999999"/>
    <n v="24.370899999999999"/>
    <n v="2013.4"/>
    <m/>
    <m/>
    <m/>
    <m/>
    <m/>
    <s v="Matchweek 01"/>
  </r>
  <r>
    <s v="CDT"/>
    <s v="Women's Super League"/>
    <m/>
    <m/>
    <s v="Highlights"/>
    <d v="1899-12-30T23:45:00"/>
    <m/>
    <d v="2025-10-05T00:00:00"/>
    <s v="2025/26"/>
    <s v="Sun"/>
    <s v="The Womens's Football Show"/>
    <s v="BBC 1"/>
    <s v="BBC"/>
    <d v="1899-12-30T23:46:00"/>
    <d v="1899-12-31T00:35:42"/>
    <d v="1899-12-30T00:49:05"/>
    <n v="191.3"/>
    <n v="0.3095"/>
    <n v="6.5865999999999998"/>
    <n v="380.3"/>
    <n v="3.4"/>
    <n v="4.6699999999999998E-2"/>
    <n v="3.0994000000000002"/>
    <n v="6.2"/>
    <n v="190.9"/>
    <n v="0.36170000000000002"/>
    <n v="6.7031999999999998"/>
    <n v="378.4"/>
    <m/>
    <m/>
    <m/>
    <m/>
    <m/>
    <s v=""/>
  </r>
  <r>
    <s v="CDT"/>
    <s v="Sky Bet League Two"/>
    <s v="Harrogate Town"/>
    <s v="Crewe Alexandra"/>
    <s v="Live"/>
    <d v="1899-12-30T20:00:00"/>
    <m/>
    <d v="2025-10-06T00:00:00"/>
    <s v="2025/26"/>
    <s v="Mon"/>
    <s v="Whistle-to-Whistle"/>
    <s v="Sky Sports Football"/>
    <s v="Sky Sports"/>
    <d v="1899-12-30T20:00:00"/>
    <d v="1899-12-30T21:56:00"/>
    <d v="1899-12-30T01:56:00"/>
    <n v="117.2"/>
    <n v="0.19"/>
    <n v="0.81830000000000003"/>
    <n v="165"/>
    <n v="23.3"/>
    <n v="0.32"/>
    <n v="6.2215999999999996"/>
    <n v="33.9"/>
    <n v="115.4"/>
    <n v="0.219"/>
    <n v="0.81920000000000004"/>
    <n v="159.5"/>
    <m/>
    <m/>
    <m/>
    <m/>
    <m/>
    <s v=""/>
  </r>
  <r>
    <s v="CDT"/>
    <s v="Premier League"/>
    <m/>
    <m/>
    <s v="Highlights"/>
    <d v="1899-12-30T07:45:00"/>
    <s v="-"/>
    <d v="2025-10-06T00:00:00"/>
    <s v="2025/26"/>
    <s v="Mon"/>
    <s v="Match Of The Day Repeat"/>
    <s v="BBC 2"/>
    <s v="BBC"/>
    <d v="1899-12-30T07:45:00"/>
    <d v="1899-12-30T08:59:59"/>
    <d v="1899-12-30T01:15:00"/>
    <n v="92.4"/>
    <n v="0.14899999999999999"/>
    <n v="2.6886999999999999"/>
    <n v="121.8"/>
    <n v="2.6"/>
    <n v="3.5999999999999997E-2"/>
    <n v="5.2525000000000004"/>
    <n v="9.1999999999999993"/>
    <n v="86.7"/>
    <n v="0.16400000000000001"/>
    <n v="2.6604000000000001"/>
    <n v="112.3"/>
    <m/>
    <m/>
    <m/>
    <m/>
    <m/>
    <s v="Matchweek 01"/>
  </r>
  <r>
    <s v="CDT"/>
    <s v="FIFA World Cup 2026 Qualifier"/>
    <s v="Scotland"/>
    <s v="Greece"/>
    <s v="Live"/>
    <d v="1899-12-30T19:45:00"/>
    <m/>
    <d v="2025-10-09T00:00:00"/>
    <s v="2025/26"/>
    <s v="Thu"/>
    <s v="Whistle-to-Whistle"/>
    <s v="BBC Scotland"/>
    <s v="BBC"/>
    <d v="1899-12-30T19:48:00"/>
    <d v="1899-12-30T21:44:00"/>
    <d v="1899-12-30T01:56:00"/>
    <n v="126"/>
    <n v="0.20399999999999999"/>
    <n v="0.73540000000000005"/>
    <n v="164.8"/>
    <n v="6"/>
    <n v="8.2000000000000003E-2"/>
    <n v="0.73740000000000006"/>
    <n v="12.4"/>
    <n v="119.4"/>
    <n v="0.22600000000000001"/>
    <n v="0.72389999999999999"/>
    <n v="154.4"/>
    <m/>
    <m/>
    <m/>
    <m/>
    <m/>
    <s v=""/>
  </r>
  <r>
    <s v="CDT"/>
    <s v="FIFA World Cup 2026 Qualifier"/>
    <s v="Scotland"/>
    <s v="Greece"/>
    <s v="Live"/>
    <d v="1899-12-30T19:45:00"/>
    <m/>
    <d v="2025-10-09T00:00:00"/>
    <s v="2025/26"/>
    <s v="Thu"/>
    <s v="Whistle-to-Whistle"/>
    <s v="BBC Two"/>
    <s v="BBC"/>
    <d v="1899-12-30T19:48:00"/>
    <d v="1899-12-30T21:44:00"/>
    <d v="1899-12-30T01:56:00"/>
    <n v="776.3"/>
    <n v="1.256"/>
    <n v="4.5309999999999997"/>
    <n v="1351.6"/>
    <n v="40.299999999999997"/>
    <n v="0.55400000000000005"/>
    <n v="4.9527000000000001"/>
    <n v="70.900000000000006"/>
    <n v="758.7"/>
    <n v="1.4379999999999999"/>
    <n v="4.5998999999999999"/>
    <n v="1338.2"/>
    <m/>
    <m/>
    <m/>
    <m/>
    <m/>
    <s v=""/>
  </r>
  <r>
    <s v="CDT"/>
    <s v="International Friendly"/>
    <s v="England"/>
    <s v="Wales"/>
    <s v="Live"/>
    <d v="1899-12-30T19:45:00"/>
    <m/>
    <d v="2025-10-09T00:00:00"/>
    <s v="2025/26"/>
    <s v="Thu"/>
    <s v="Whistle-to-Whistle"/>
    <s v="ITV1"/>
    <s v="ITV"/>
    <d v="1899-12-30T19:47:00"/>
    <d v="1899-12-30T21:39:00"/>
    <d v="1899-12-30T01:52:00"/>
    <n v="3397.7"/>
    <n v="5.4960000000000004"/>
    <n v="20.202400000000001"/>
    <n v="3920.8"/>
    <n v="199.2"/>
    <n v="2.7389999999999999"/>
    <n v="25.317699999999999"/>
    <n v="269.2"/>
    <n v="3200.6"/>
    <n v="6.0640000000000001"/>
    <n v="19.765000000000001"/>
    <n v="3681.5"/>
    <m/>
    <m/>
    <m/>
    <m/>
    <m/>
    <s v=""/>
  </r>
  <r>
    <s v="CDT"/>
    <s v="FIFA World Cup 2026 Qualifier"/>
    <s v="Northern Ireland"/>
    <s v="Slovakia"/>
    <s v="Live"/>
    <d v="1899-12-30T19:45:00"/>
    <m/>
    <d v="2025-10-10T00:00:00"/>
    <s v="2025/26"/>
    <s v="Fri"/>
    <s v="Whistle-to-Whistle"/>
    <s v="BBC One NI"/>
    <s v="BBC"/>
    <d v="1899-12-30T19:46:00"/>
    <d v="1899-12-30T21:40:00"/>
    <d v="1899-12-30T01:54:00"/>
    <n v="91.2"/>
    <n v="5.17"/>
    <n v="22.5519"/>
    <n v="131.5"/>
    <n v="1.1000000000000001"/>
    <n v="0.53100000000000003"/>
    <n v="8.0291999999999994"/>
    <n v="2.5"/>
    <n v="87"/>
    <n v="5.8860000000000001"/>
    <n v="21.942"/>
    <n v="125.1"/>
    <m/>
    <m/>
    <m/>
    <m/>
    <m/>
    <s v=""/>
  </r>
  <r>
    <s v="CDT"/>
    <s v="FIFA World Cup 2026 Qualifier"/>
    <s v="Northern Ireland"/>
    <s v="Slovakia"/>
    <s v="Live"/>
    <d v="1899-12-30T19:45:00"/>
    <m/>
    <d v="2025-10-10T00:00:00"/>
    <s v="2025/26"/>
    <s v="Fri"/>
    <s v="Whistle-to-Whistle"/>
    <s v="BBC Two"/>
    <s v="BBC"/>
    <d v="1899-12-30T19:46:00"/>
    <d v="1899-12-30T21:40:00"/>
    <d v="1899-12-30T01:54:00"/>
    <n v="730.1"/>
    <n v="1.181"/>
    <n v="5.9390000000000001"/>
    <n v="1088.5"/>
    <n v="20.2"/>
    <n v="0.27800000000000002"/>
    <n v="7.3966000000000003"/>
    <n v="32.799999999999997"/>
    <n v="711.9"/>
    <n v="1.349"/>
    <n v="5.9345999999999997"/>
    <n v="1070.4000000000001"/>
    <m/>
    <m/>
    <m/>
    <m/>
    <m/>
    <s v=""/>
  </r>
  <r>
    <s v="CDT"/>
    <s v="Emirates FA cup"/>
    <s v="Farnham Town"/>
    <s v="Sutton United"/>
    <s v="Live"/>
    <d v="1899-12-30T12:30:00"/>
    <m/>
    <d v="2025-10-11T00:00:00"/>
    <s v="2025/26"/>
    <s v="Sat"/>
    <s v="Whistle-to-Whistle"/>
    <s v="BBC Red Button"/>
    <s v="BBC"/>
    <d v="1899-12-30T12:31:00"/>
    <d v="1899-12-30T14:29:00"/>
    <d v="1899-12-30T01:58:00"/>
    <n v="5.9"/>
    <n v="0.01"/>
    <n v="0.1202"/>
    <n v="14.4"/>
    <n v="0"/>
    <n v="0"/>
    <n v="0"/>
    <s v="-"/>
    <n v="5.9"/>
    <n v="1.0999999999999999E-2"/>
    <n v="0.1241"/>
    <n v="14.4"/>
    <m/>
    <m/>
    <m/>
    <m/>
    <m/>
    <s v=""/>
  </r>
  <r>
    <s v="CDT"/>
    <s v="Sky Bet League One"/>
    <s v="AFC Wimbledon"/>
    <s v="Port Vale"/>
    <s v="Live"/>
    <d v="1899-12-30T15:00:00"/>
    <m/>
    <d v="2025-10-11T00:00:00"/>
    <s v="2025/26"/>
    <s v="Sat"/>
    <s v="Whistle-to-Whistle"/>
    <s v="Sky Sports+"/>
    <s v="Sky Sports"/>
    <d v="1899-12-30T15:00:00"/>
    <d v="1899-12-30T16:54:00"/>
    <d v="1899-12-30T01:54:00"/>
    <n v="44.6"/>
    <n v="7.1999999999999995E-2"/>
    <n v="0.73509999999999998"/>
    <n v="80.2"/>
    <n v="2.1"/>
    <n v="2.9000000000000001E-2"/>
    <n v="1.8325"/>
    <n v="11.5"/>
    <n v="44.5"/>
    <n v="8.4000000000000005E-2"/>
    <n v="0.76229999999999998"/>
    <n v="80.2"/>
    <m/>
    <m/>
    <m/>
    <m/>
    <m/>
    <s v=""/>
  </r>
  <r>
    <s v="CDT"/>
    <s v="Scottish Challenge Cup"/>
    <s v="Dumbarton"/>
    <s v="Rangers"/>
    <s v="Live"/>
    <d v="1899-12-30T15:00:00"/>
    <m/>
    <d v="2025-10-11T00:00:00"/>
    <s v="2025/26"/>
    <s v="Sat"/>
    <s v="Whistle-to-Whistle"/>
    <s v="Premier Sports 1"/>
    <s v="Premier Sports"/>
    <d v="1899-12-30T15:00:00"/>
    <d v="1899-12-30T16:52:00"/>
    <d v="1899-12-30T01:52:00"/>
    <n v="0.9"/>
    <n v="1E-3"/>
    <n v="1.49E-2"/>
    <n v="14.5"/>
    <n v="0"/>
    <n v="0"/>
    <n v="0"/>
    <s v="-"/>
    <n v="0.9"/>
    <n v="2E-3"/>
    <n v="1.55E-2"/>
    <n v="14.5"/>
    <m/>
    <m/>
    <m/>
    <m/>
    <m/>
    <s v=""/>
  </r>
  <r>
    <s v="CDT"/>
    <s v="FA Women's Super League"/>
    <s v="Aston Villa Women"/>
    <s v="Leicester City Women"/>
    <s v="Live"/>
    <d v="1899-12-30T12:00:00"/>
    <m/>
    <d v="2025-10-12T00:00:00"/>
    <s v="2025/26"/>
    <s v="Sun"/>
    <s v="Whistle-to-Whistle"/>
    <s v="Sky Sports Football"/>
    <s v="Sky Sports"/>
    <d v="1899-12-30T12:00:00"/>
    <d v="1899-12-30T13:54:00"/>
    <d v="1899-12-30T01:54:00"/>
    <n v="13.2"/>
    <n v="2.1000000000000001E-2"/>
    <n v="0.2591"/>
    <n v="23.2"/>
    <n v="0"/>
    <n v="0"/>
    <n v="0"/>
    <s v="-"/>
    <n v="13.1"/>
    <n v="2.5000000000000001E-2"/>
    <n v="0.26379999999999998"/>
    <n v="23.2"/>
    <m/>
    <m/>
    <m/>
    <m/>
    <m/>
    <s v=""/>
  </r>
  <r>
    <s v="CDT"/>
    <s v="FA Women's Super League"/>
    <s v="Chelsea Women"/>
    <s v="Tottenham Hotspur Women"/>
    <s v="Live"/>
    <d v="1899-12-30T12:00:00"/>
    <m/>
    <d v="2025-10-12T00:00:00"/>
    <s v="2025/26"/>
    <s v="Sun"/>
    <s v="Whistle-to-Whistle"/>
    <s v="Sky Sports Main Event"/>
    <s v="Sky Sports"/>
    <d v="1899-12-30T12:00:00"/>
    <d v="1899-12-30T13:53:00"/>
    <d v="1899-12-30T01:53:00"/>
    <n v="62.4"/>
    <n v="0.10100000000000001"/>
    <n v="1.2256"/>
    <n v="102.9"/>
    <n v="10.3"/>
    <n v="0.14199999999999999"/>
    <n v="8.9331999999999994"/>
    <n v="23.9"/>
    <n v="62.2"/>
    <n v="0.11799999999999999"/>
    <n v="1.2535000000000001"/>
    <n v="102"/>
    <m/>
    <m/>
    <m/>
    <m/>
    <m/>
    <s v=""/>
  </r>
  <r>
    <s v="CDT"/>
    <s v="FA Women's Super League"/>
    <s v="Everton Women"/>
    <s v="Manchester United Women"/>
    <s v="Live"/>
    <d v="1899-12-30T12:00:00"/>
    <m/>
    <d v="2025-10-12T00:00:00"/>
    <s v="2025/26"/>
    <s v="Sun"/>
    <s v="Whistle-to-Whistle"/>
    <s v="Sky Sports Premier League"/>
    <s v="Sky Sports"/>
    <d v="1899-12-30T12:01:00"/>
    <d v="1899-12-30T13:58:00"/>
    <d v="1899-12-30T01:57:00"/>
    <n v="68.599999999999994"/>
    <n v="0.111"/>
    <n v="1.3421000000000001"/>
    <n v="108.7"/>
    <n v="6.4"/>
    <n v="8.7999999999999995E-2"/>
    <n v="5.6337999999999999"/>
    <n v="10.9"/>
    <n v="64.900000000000006"/>
    <n v="0.123"/>
    <n v="1.3024"/>
    <n v="104.9"/>
    <m/>
    <m/>
    <m/>
    <m/>
    <m/>
    <s v=""/>
  </r>
  <r>
    <s v="CDT"/>
    <s v="FA Women's Super League"/>
    <s v="London City Lionesses"/>
    <s v="West Ham United Women"/>
    <s v="Live"/>
    <d v="1899-12-30T12:00:00"/>
    <m/>
    <d v="2025-10-12T00:00:00"/>
    <s v="2025/26"/>
    <s v="Sun"/>
    <s v="Whistle-to-Whistle"/>
    <s v="Sky Sports Mix"/>
    <s v="Sky Sports"/>
    <d v="1899-12-30T12:01:00"/>
    <d v="1899-12-30T13:54:00"/>
    <d v="1899-12-30T01:53:00"/>
    <n v="0.8"/>
    <n v="1E-3"/>
    <n v="1.5699999999999999E-2"/>
    <n v="8.4"/>
    <n v="0"/>
    <n v="0"/>
    <n v="0"/>
    <s v="-"/>
    <n v="0.8"/>
    <n v="2E-3"/>
    <n v="1.61E-2"/>
    <n v="8.4"/>
    <m/>
    <m/>
    <m/>
    <m/>
    <m/>
    <s v=""/>
  </r>
  <r>
    <s v="CDT"/>
    <s v="FA Women's Super League"/>
    <s v="Arsenal Women"/>
    <s v="Brighton &amp; Hove Albion Women"/>
    <s v="Live"/>
    <d v="1899-12-30T14:30:00"/>
    <m/>
    <d v="2025-10-12T00:00:00"/>
    <s v="2025/26"/>
    <s v="Sun"/>
    <s v="Whistle-to-Whistle"/>
    <s v="BBC Two"/>
    <s v="BBC"/>
    <d v="1899-12-30T14:30:00"/>
    <d v="1899-12-30T16:31:00"/>
    <d v="1899-12-30T02:01:00"/>
    <n v="430.1"/>
    <n v="0.69599999999999995"/>
    <n v="7.2912999999999997"/>
    <n v="620.20000000000005"/>
    <n v="5.7"/>
    <n v="7.8E-2"/>
    <n v="4.2857000000000003"/>
    <n v="7.1"/>
    <n v="414.6"/>
    <n v="0.78600000000000003"/>
    <n v="7.2874999999999996"/>
    <n v="592.70000000000005"/>
    <m/>
    <m/>
    <m/>
    <m/>
    <m/>
    <s v=""/>
  </r>
  <r>
    <s v="CDT"/>
    <s v="FA Women's Super League"/>
    <s v="Liverpool Women"/>
    <s v="Manchester City Women"/>
    <s v="Live"/>
    <d v="1899-12-30T16:45:00"/>
    <m/>
    <d v="2025-10-12T00:00:00"/>
    <s v="2025/26"/>
    <s v="Sun"/>
    <s v="Whistle-to-Whistle"/>
    <s v="Sky Sports Premier League"/>
    <s v="Sky Sports"/>
    <d v="1899-12-30T16:45:00"/>
    <d v="1899-12-30T18:41:00"/>
    <d v="1899-12-30T01:56:00"/>
    <n v="46.4"/>
    <n v="7.4999999999999997E-2"/>
    <n v="0.48809999999999998"/>
    <n v="74.599999999999994"/>
    <n v="0.2"/>
    <n v="3.0000000000000001E-3"/>
    <n v="0.1057"/>
    <n v="8.9"/>
    <n v="46.3"/>
    <n v="8.7999999999999995E-2"/>
    <n v="0.4995"/>
    <n v="74.599999999999994"/>
    <m/>
    <m/>
    <m/>
    <m/>
    <m/>
    <s v=""/>
  </r>
  <r>
    <s v="CDT"/>
    <s v="FIFA World Cup 2026 Qualifier"/>
    <s v="Scotland"/>
    <s v="Belarus"/>
    <s v="Live"/>
    <d v="1899-12-30T17:00:00"/>
    <m/>
    <d v="2025-10-12T00:00:00"/>
    <s v="2025/26"/>
    <s v="Sun"/>
    <s v="Whistle-to-Whistle"/>
    <s v="BBC Scotland"/>
    <s v="BBC"/>
    <d v="1899-12-30T17:01:00"/>
    <d v="1899-12-30T18:58:00"/>
    <d v="1899-12-30T01:57:00"/>
    <n v="107.3"/>
    <n v="0.17399999999999999"/>
    <n v="1.0622"/>
    <n v="170.2"/>
    <n v="6.2"/>
    <n v="8.5000000000000006E-2"/>
    <n v="2.9510000000000001"/>
    <n v="14.7"/>
    <n v="104.7"/>
    <n v="0.19800000000000001"/>
    <n v="1.0633999999999999"/>
    <n v="164.4"/>
    <m/>
    <m/>
    <m/>
    <m/>
    <m/>
    <s v=""/>
  </r>
  <r>
    <s v="CDT"/>
    <s v="FIFA World Cup 2026 Qualifier"/>
    <s v="Scotland"/>
    <s v="Belarus"/>
    <s v="Live"/>
    <d v="1899-12-30T17:00:00"/>
    <m/>
    <d v="2025-10-12T00:00:00"/>
    <s v="2025/26"/>
    <s v="Sun"/>
    <s v="Whistle-to-Whistle"/>
    <s v="BBC Two"/>
    <s v="BBC"/>
    <d v="1899-12-30T17:01:00"/>
    <d v="1899-12-30T18:58:00"/>
    <d v="1899-12-30T01:57:00"/>
    <n v="1490.2"/>
    <n v="2.411"/>
    <n v="14.7514"/>
    <n v="1868.3"/>
    <n v="39"/>
    <n v="0.53600000000000003"/>
    <n v="18.5626"/>
    <n v="83.7"/>
    <n v="1459.2"/>
    <n v="2.7650000000000001"/>
    <n v="14.820499999999999"/>
    <n v="1819.7"/>
    <m/>
    <m/>
    <m/>
    <m/>
    <m/>
    <s v=""/>
  </r>
  <r>
    <s v="CDT"/>
    <s v="Emirates FA cup"/>
    <s v="Worthing"/>
    <s v="Forest Green Rovers"/>
    <s v="Live"/>
    <d v="1899-12-30T19:30:00"/>
    <m/>
    <d v="2025-10-13T00:00:00"/>
    <s v="2025/26"/>
    <s v="Mon"/>
    <s v="Whistle-to-Whistle"/>
    <s v="TNT Sports 1"/>
    <s v="TNT Sports"/>
    <d v="1899-12-30T19:31:00"/>
    <d v="1899-12-30T21:24:00"/>
    <d v="1899-12-30T01:53:00"/>
    <n v="46.8"/>
    <n v="7.5999999999999998E-2"/>
    <n v="0.35289999999999999"/>
    <n v="72"/>
    <n v="3"/>
    <n v="4.1000000000000002E-2"/>
    <n v="0.9728"/>
    <n v="13.4"/>
    <n v="46.1"/>
    <n v="8.6999999999999994E-2"/>
    <n v="0.35570000000000002"/>
    <n v="72"/>
    <m/>
    <m/>
    <m/>
    <m/>
    <m/>
    <s v=""/>
  </r>
  <r>
    <s v="CDT"/>
    <s v="FIFA World Cup 2026 Qualifier"/>
    <s v="Northern Ireland"/>
    <s v="Germany"/>
    <s v="Live"/>
    <d v="1899-12-30T19:45:00"/>
    <m/>
    <d v="2025-10-13T00:00:00"/>
    <s v="2025/26"/>
    <s v="Mon"/>
    <s v="Whistle-to-Whistle"/>
    <s v="BBC Two"/>
    <s v="BBC"/>
    <d v="1899-12-30T19:45:00"/>
    <d v="1899-12-30T21:38:00"/>
    <d v="1899-12-30T01:53:00"/>
    <n v="1302"/>
    <n v="2.1059999999999999"/>
    <n v="9.6355000000000004"/>
    <n v="1591.4"/>
    <n v="43"/>
    <n v="0.59099999999999997"/>
    <n v="12.940099999999999"/>
    <n v="63.8"/>
    <n v="1277"/>
    <n v="2.42"/>
    <n v="9.6656999999999993"/>
    <n v="1576.2"/>
    <m/>
    <m/>
    <m/>
    <m/>
    <m/>
    <s v=""/>
  </r>
  <r>
    <s v="CDT"/>
    <s v="FIFA World Cup 2026 Qualifier"/>
    <s v="Wales"/>
    <s v="Belgium"/>
    <s v="Live"/>
    <d v="1899-12-30T19:45:00"/>
    <m/>
    <d v="2025-10-13T00:00:00"/>
    <s v="2025/26"/>
    <s v="Mon"/>
    <s v="Whistle-to-Whistle"/>
    <s v="BBC One Wales"/>
    <s v="BBC"/>
    <d v="1899-12-30T19:47:00"/>
    <d v="1899-12-30T21:45:00"/>
    <d v="1899-12-30T01:58:00"/>
    <n v="171"/>
    <n v="5.8419999999999996"/>
    <n v="23.3383"/>
    <n v="221.5"/>
    <n v="6.4"/>
    <n v="1.85"/>
    <n v="25.8065"/>
    <n v="20.6"/>
    <n v="167.3"/>
    <n v="6.6340000000000003"/>
    <n v="23.64"/>
    <n v="215.1"/>
    <m/>
    <m/>
    <m/>
    <m/>
    <m/>
    <s v=""/>
  </r>
  <r>
    <s v="CDT"/>
    <s v="FIFA World Cup 2026 Qualifier"/>
    <s v="Wales"/>
    <s v="Belgium"/>
    <s v="Live"/>
    <d v="1899-12-30T19:45:00"/>
    <m/>
    <d v="2025-10-13T00:00:00"/>
    <s v="2025/26"/>
    <s v="Mon"/>
    <s v="Whistle-to-Whistle"/>
    <s v="BBC Three"/>
    <s v="BBC"/>
    <d v="1899-12-30T19:47:00"/>
    <d v="1899-12-30T21:45:00"/>
    <d v="1899-12-30T01:58:00"/>
    <n v="357.9"/>
    <n v="0.57899999999999996"/>
    <n v="2.6355"/>
    <n v="476.4"/>
    <n v="12.8"/>
    <n v="0.17599999999999999"/>
    <n v="3.7703000000000002"/>
    <n v="31.9"/>
    <n v="341.5"/>
    <n v="0.64700000000000002"/>
    <n v="2.5714999999999999"/>
    <n v="459"/>
    <m/>
    <m/>
    <m/>
    <m/>
    <m/>
    <s v=""/>
  </r>
  <r>
    <s v="CDT"/>
    <s v="FIFA World Cup 2026 Qualifier"/>
    <s v="Latvia"/>
    <s v="England"/>
    <s v="Live"/>
    <d v="1899-12-30T19:45:00"/>
    <m/>
    <d v="2025-10-14T00:00:00"/>
    <s v="2025/26"/>
    <s v="Tue"/>
    <s v="Whistle-to-Whistle"/>
    <s v="ITV1"/>
    <s v="ITV"/>
    <d v="1899-12-30T19:46:00"/>
    <d v="1899-12-30T21:36:00"/>
    <d v="1899-12-30T01:50:00"/>
    <n v="4162.6000000000004"/>
    <n v="6.734"/>
    <n v="25.444400000000002"/>
    <n v="4745.1000000000004"/>
    <n v="211.9"/>
    <n v="2.9140000000000001"/>
    <n v="37.900199999999998"/>
    <n v="277.8"/>
    <n v="3984.6"/>
    <n v="7.55"/>
    <n v="25.061199999999999"/>
    <n v="4523.2"/>
    <m/>
    <m/>
    <m/>
    <m/>
    <m/>
    <s v=""/>
  </r>
  <r>
    <s v="CDT"/>
    <s v="Sky Bet League One"/>
    <s v="Huddersfield Town"/>
    <s v="Bolton Wanderers"/>
    <s v="Live"/>
    <d v="1899-12-30T20:00:00"/>
    <m/>
    <d v="2025-10-16T00:00:00"/>
    <s v="2025/26"/>
    <s v="Thu"/>
    <s v="Whistle-to-Whistle"/>
    <s v="Sky Sports Main Event"/>
    <s v="Sky Sports"/>
    <d v="1899-12-30T20:00:00"/>
    <d v="1899-12-30T21:54:00"/>
    <d v="1899-12-30T01:54:00"/>
    <n v="133.19999999999999"/>
    <n v="0.215"/>
    <n v="0.7742"/>
    <n v="175.3"/>
    <n v="2.7"/>
    <n v="3.6999999999999998E-2"/>
    <n v="0.36280000000000001"/>
    <n v="6.2"/>
    <n v="123.4"/>
    <n v="0.23400000000000001"/>
    <n v="0.74329999999999996"/>
    <n v="155.1"/>
    <m/>
    <m/>
    <m/>
    <m/>
    <m/>
    <s v=""/>
  </r>
  <r>
    <s v="CDT"/>
    <s v="Sky Bet League One"/>
    <s v="Huddersfield Town"/>
    <s v="Bolton Wanderers"/>
    <s v="Live"/>
    <d v="1899-12-30T20:00:00"/>
    <m/>
    <d v="2025-10-16T00:00:00"/>
    <s v="2025/26"/>
    <s v="Thu"/>
    <s v="Whistle-to-Whistle"/>
    <s v="Sky Sports Football"/>
    <s v="Sky Sports"/>
    <d v="1899-12-30T20:00:00"/>
    <d v="1899-12-30T21:54:00"/>
    <d v="1899-12-30T01:54:00"/>
    <n v="67.099999999999994"/>
    <n v="0.109"/>
    <n v="0.39"/>
    <n v="124.3"/>
    <n v="1.6"/>
    <n v="2.1999999999999999E-2"/>
    <n v="0.215"/>
    <n v="6.5"/>
    <n v="64.900000000000006"/>
    <n v="0.123"/>
    <n v="0.39090000000000003"/>
    <n v="114.9"/>
    <m/>
    <m/>
    <m/>
    <m/>
    <m/>
    <s v=""/>
  </r>
  <r>
    <s v="CDT"/>
    <s v="Sky Bet Championship"/>
    <s v="Middlesbrough"/>
    <s v="Ipswich Town"/>
    <s v="Live"/>
    <d v="1899-12-30T20:00:00"/>
    <m/>
    <d v="2025-10-17T00:00:00"/>
    <s v="2025/26"/>
    <s v="Fri"/>
    <s v="Whistle-to-Whistle"/>
    <s v="Sky Sports Main Event"/>
    <s v="Sky Sports"/>
    <d v="1899-12-30T20:00:00"/>
    <d v="1899-12-30T21:52:00"/>
    <d v="1899-12-30T01:52:00"/>
    <n v="264.3"/>
    <n v="0.42799999999999999"/>
    <n v="1.9534"/>
    <n v="350.1"/>
    <n v="27.5"/>
    <n v="0.378"/>
    <n v="7.4084000000000003"/>
    <n v="44.5"/>
    <n v="257.7"/>
    <n v="0.48799999999999999"/>
    <n v="1.954"/>
    <n v="346.2"/>
    <m/>
    <m/>
    <m/>
    <m/>
    <m/>
    <s v=""/>
  </r>
  <r>
    <s v="CDT"/>
    <s v="Sky Bet Championship"/>
    <s v="Middlesbrough"/>
    <s v="Ipswich Town"/>
    <s v="Live"/>
    <d v="1899-12-30T20:00:00"/>
    <m/>
    <d v="2025-10-17T00:00:00"/>
    <s v="2025/26"/>
    <s v="Fri"/>
    <s v="Whistle-to-Whistle"/>
    <s v="Sky Sports Football"/>
    <s v="Sky Sports"/>
    <d v="1899-12-30T20:00:00"/>
    <d v="1899-12-30T21:52:00"/>
    <d v="1899-12-30T01:52:00"/>
    <n v="178"/>
    <n v="0.28799999999999998"/>
    <n v="1.3156000000000001"/>
    <n v="250.7"/>
    <n v="10.6"/>
    <n v="0.14599999999999999"/>
    <n v="2.8555999999999999"/>
    <n v="34.1"/>
    <n v="173.7"/>
    <n v="0.32900000000000001"/>
    <n v="1.3170999999999999"/>
    <n v="239"/>
    <m/>
    <m/>
    <m/>
    <m/>
    <m/>
    <s v=""/>
  </r>
  <r>
    <s v="CDT"/>
    <s v="Sky Bet Championship"/>
    <s v="Queens Park Rangers"/>
    <s v="Millwall"/>
    <s v="Live"/>
    <d v="1899-12-30T12:30:00"/>
    <m/>
    <d v="2025-10-18T00:00:00"/>
    <s v="2025/26"/>
    <s v="Sat"/>
    <s v="Whistle-to-Whistle"/>
    <s v="Sky Sports Main Event"/>
    <s v="Sky Sports"/>
    <d v="1899-12-30T12:31:00"/>
    <d v="1899-12-30T14:30:00"/>
    <d v="1899-12-30T01:59:00"/>
    <n v="108.4"/>
    <n v="0.1754"/>
    <n v="2.0011999999999999"/>
    <n v="167.1"/>
    <n v="13.9"/>
    <n v="0.19109999999999999"/>
    <n v="7.0095999999999998"/>
    <n v="36.9"/>
    <n v="106.9"/>
    <n v="0.20250000000000001"/>
    <n v="2.0367000000000002"/>
    <n v="165.3"/>
    <m/>
    <m/>
    <m/>
    <m/>
    <m/>
    <s v=""/>
  </r>
  <r>
    <s v="CDT"/>
    <s v="Sky Bet Championship"/>
    <s v="Queens Park Rangers"/>
    <s v="Millwall"/>
    <s v="Live"/>
    <d v="1899-12-30T12:30:00"/>
    <m/>
    <d v="2025-10-18T00:00:00"/>
    <s v="2025/26"/>
    <s v="Sat"/>
    <s v="Whistle-to-Whistle"/>
    <s v="Sky Sports Football"/>
    <s v="Sky Sports"/>
    <d v="1899-12-30T12:31:00"/>
    <d v="1899-12-30T14:30:00"/>
    <d v="1899-12-30T01:59:00"/>
    <n v="41.4"/>
    <n v="6.7000000000000004E-2"/>
    <n v="0.76429999999999998"/>
    <n v="70.2"/>
    <n v="5.4"/>
    <n v="7.4200000000000002E-2"/>
    <n v="2.7231000000000001"/>
    <n v="15.1"/>
    <n v="41.4"/>
    <n v="7.8399999999999997E-2"/>
    <n v="0.78879999999999995"/>
    <n v="70.2"/>
    <m/>
    <m/>
    <m/>
    <m/>
    <m/>
    <s v=""/>
  </r>
  <r>
    <s v="CDT"/>
    <s v="Sky Bet Championship"/>
    <s v="Southampton"/>
    <s v="Swansea City"/>
    <s v="Live"/>
    <d v="1899-12-30T12:30:00"/>
    <m/>
    <d v="2025-10-18T00:00:00"/>
    <s v="2025/26"/>
    <s v="Sat"/>
    <s v="Whistle-to-Whistle"/>
    <s v="Sky Sports+"/>
    <s v="Sky Sports"/>
    <d v="1899-12-30T12:30:00"/>
    <d v="1899-12-30T14:24:00"/>
    <d v="1899-12-30T01:54:00"/>
    <n v="32.799999999999997"/>
    <n v="5.3100000000000001E-2"/>
    <n v="0.60599999999999998"/>
    <n v="87.1"/>
    <n v="4.5999999999999996"/>
    <n v="6.3200000000000006E-2"/>
    <n v="2.3209"/>
    <n v="4.7"/>
    <n v="32.799999999999997"/>
    <n v="6.2100000000000002E-2"/>
    <n v="0.62539999999999996"/>
    <n v="87.1"/>
    <m/>
    <m/>
    <m/>
    <m/>
    <m/>
    <s v=""/>
  </r>
  <r>
    <s v="CDT"/>
    <s v="Premier League"/>
    <s v="Nottingham Forest"/>
    <s v="Chelsea"/>
    <s v="Live"/>
    <d v="1899-12-30T12:30:00"/>
    <m/>
    <d v="2025-10-18T00:00:00"/>
    <s v="2025/26"/>
    <s v="Sat"/>
    <s v="Whistle-to-Whistle"/>
    <s v="TNT Sports 1"/>
    <s v="TNT Sports"/>
    <d v="1899-12-30T12:31:00"/>
    <d v="1899-12-30T14:23:00"/>
    <d v="1899-12-30T01:52:00"/>
    <n v="738.2"/>
    <n v="1.1940999999999999"/>
    <n v="13.624700000000001"/>
    <n v="877.6"/>
    <n v="105.8"/>
    <n v="1.4547000000000001"/>
    <n v="53.139099999999999"/>
    <n v="142.5"/>
    <n v="692.6"/>
    <n v="1.3123"/>
    <n v="13.193099999999999"/>
    <n v="829"/>
    <m/>
    <m/>
    <m/>
    <m/>
    <m/>
    <e v="#N/A"/>
  </r>
  <r>
    <s v="CDT"/>
    <s v="Premier League"/>
    <s v="Fulham"/>
    <s v="Arsenal"/>
    <s v="Live"/>
    <d v="1899-12-30T17:30:00"/>
    <m/>
    <d v="2025-10-18T00:00:00"/>
    <s v="2025/26"/>
    <s v="Sat"/>
    <s v="Whistle-to-Whistle"/>
    <s v="Sky Sports Main Event"/>
    <s v="Sky Sports"/>
    <d v="1899-12-30T17:31:00"/>
    <d v="1899-12-30T19:31:00"/>
    <d v="1899-12-30T02:00:00"/>
    <n v="784.5"/>
    <n v="1.2689999999999999"/>
    <n v="6.2350000000000003"/>
    <n v="925.5"/>
    <n v="99.5"/>
    <n v="1.3681000000000001"/>
    <n v="21.3749"/>
    <n v="137.30000000000001"/>
    <n v="756"/>
    <n v="1.4323999999999999"/>
    <n v="6.2632000000000003"/>
    <n v="893.5"/>
    <m/>
    <m/>
    <m/>
    <m/>
    <m/>
    <e v="#N/A"/>
  </r>
  <r>
    <s v="CDT"/>
    <s v="Premier League"/>
    <s v="Fulham"/>
    <s v="Arsenal"/>
    <s v="Live"/>
    <d v="1899-12-30T17:30:00"/>
    <m/>
    <d v="2025-10-18T00:00:00"/>
    <s v="2025/26"/>
    <s v="Sat"/>
    <s v="Whistle-to-Whistle"/>
    <s v="Sky Sports Premier League"/>
    <s v="Sky Sports"/>
    <d v="1899-12-30T17:31:00"/>
    <d v="1899-12-30T19:31:00"/>
    <d v="1899-12-30T02:00:00"/>
    <n v="530.4"/>
    <n v="0.85799999999999998"/>
    <n v="4.2154999999999996"/>
    <n v="643.1"/>
    <n v="69.400000000000006"/>
    <n v="0.95420000000000005"/>
    <n v="14.9087"/>
    <n v="105.1"/>
    <n v="495.9"/>
    <n v="0.93959999999999999"/>
    <n v="4.1082999999999998"/>
    <n v="601.1"/>
    <m/>
    <m/>
    <m/>
    <m/>
    <m/>
    <e v="#N/A"/>
  </r>
  <r>
    <s v="CDT"/>
    <s v="Scottish Premiership"/>
    <s v="Kilmarnock"/>
    <s v="Hearts"/>
    <s v="Live"/>
    <d v="1899-12-30T17:45:00"/>
    <m/>
    <d v="2025-10-18T00:00:00"/>
    <s v="2025/26"/>
    <s v="Sat"/>
    <s v="Whistle-to-Whistle"/>
    <s v="Premier Sports 2"/>
    <s v="Premier Sports"/>
    <d v="1899-12-30T17:46:00"/>
    <d v="1899-12-30T19:38:00"/>
    <d v="1899-12-30T01:52:00"/>
    <n v="32.5"/>
    <n v="5.2600000000000001E-2"/>
    <n v="0.2475"/>
    <n v="52"/>
    <n v="4.0999999999999996"/>
    <n v="5.6399999999999999E-2"/>
    <n v="0.85129999999999995"/>
    <n v="9.1999999999999993"/>
    <n v="29.3"/>
    <n v="5.5500000000000001E-2"/>
    <n v="0.2329"/>
    <n v="48.6"/>
    <m/>
    <m/>
    <m/>
    <m/>
    <m/>
    <s v=""/>
  </r>
  <r>
    <s v="CDT"/>
    <s v="Sky Bet Championship"/>
    <s v="Leicester City"/>
    <s v="Portsmouth"/>
    <s v="Live"/>
    <d v="1899-12-30T19:45:00"/>
    <m/>
    <d v="2025-10-18T00:00:00"/>
    <s v="2025/26"/>
    <s v="Sat"/>
    <s v="Whistle-to-Whistle"/>
    <s v="Sky Sports+"/>
    <s v="Sky Sports"/>
    <d v="1899-12-30T19:46:00"/>
    <d v="1899-12-30T21:43:00"/>
    <d v="1899-12-30T01:57:00"/>
    <n v="176.7"/>
    <n v="0.2858"/>
    <n v="1.379"/>
    <n v="265.5"/>
    <n v="30.5"/>
    <n v="0.4194"/>
    <n v="9.1481999999999992"/>
    <n v="53.9"/>
    <n v="163.4"/>
    <n v="0.30959999999999999"/>
    <n v="1.3269"/>
    <n v="236.9"/>
    <m/>
    <m/>
    <m/>
    <m/>
    <m/>
    <s v=""/>
  </r>
  <r>
    <s v="CDT"/>
    <s v="Premier League"/>
    <s v="Crystal Palace"/>
    <s v="AFC Bournemouth"/>
    <s v="Near Live"/>
    <d v="1899-12-30T20:30:00"/>
    <m/>
    <d v="2025-10-18T00:00:00"/>
    <s v="2025/26"/>
    <s v="Sat"/>
    <s v="Whistle-to-Whistle"/>
    <s v="Sky Sports Premier League"/>
    <s v="Sky Sports"/>
    <d v="1899-12-30T20:35:00"/>
    <d v="1899-12-30T22:26:00"/>
    <d v="1899-12-30T01:51:00"/>
    <n v="42.9"/>
    <n v="6.9400000000000003E-2"/>
    <n v="0.38229999999999997"/>
    <n v="84.4"/>
    <n v="0.1"/>
    <n v="1.4E-3"/>
    <n v="3.2000000000000001E-2"/>
    <n v="4.8"/>
    <n v="42.7"/>
    <n v="8.09E-2"/>
    <n v="0.39069999999999999"/>
    <n v="84.4"/>
    <m/>
    <m/>
    <m/>
    <m/>
    <m/>
    <s v=""/>
  </r>
  <r>
    <s v="CDT"/>
    <s v="Premier League"/>
    <m/>
    <m/>
    <s v="Highlights"/>
    <d v="1899-12-30T22:30:00"/>
    <m/>
    <d v="2025-10-18T00:00:00"/>
    <s v="2025/26"/>
    <s v="Sat"/>
    <s v="Match Of The Day"/>
    <s v="BBC 1"/>
    <s v="BBC"/>
    <d v="1899-12-30T22:30:00"/>
    <d v="1899-12-30T23:54:45"/>
    <d v="1899-12-30T01:24:02"/>
    <n v="2313.3000000000002"/>
    <n v="3.742"/>
    <n v="30.282"/>
    <n v="2853.5"/>
    <n v="150.5"/>
    <n v="2.0693000000000001"/>
    <n v="43.686500000000002"/>
    <n v="213.5"/>
    <n v="2238.6999999999998"/>
    <n v="4.2416"/>
    <n v="29.933499999999999"/>
    <n v="2768"/>
    <m/>
    <m/>
    <m/>
    <m/>
    <m/>
    <s v="Matchweek 01"/>
  </r>
  <r>
    <s v="CDT"/>
    <s v="Scottish Premiership"/>
    <s v="Dundee"/>
    <s v="Celtic"/>
    <s v="Live"/>
    <d v="1899-12-30T12:00:00"/>
    <m/>
    <d v="2025-10-19T00:00:00"/>
    <s v="2025/26"/>
    <s v="Sun"/>
    <s v="Whistle-to-Whistle"/>
    <s v="Sky Sports Football"/>
    <s v="Sky Sports"/>
    <d v="1899-12-30T12:02:00"/>
    <d v="1899-12-30T13:59:00"/>
    <d v="1899-12-30T01:57:00"/>
    <n v="243.8"/>
    <n v="0.39439999999999997"/>
    <n v="4.1603000000000003"/>
    <n v="336.9"/>
    <n v="14.2"/>
    <n v="0.19520000000000001"/>
    <n v="8.7926000000000002"/>
    <n v="22"/>
    <n v="234.7"/>
    <n v="0.44469999999999998"/>
    <n v="4.1313000000000004"/>
    <n v="332.8"/>
    <m/>
    <m/>
    <m/>
    <m/>
    <m/>
    <s v=""/>
  </r>
  <r>
    <s v="CDT"/>
    <s v="Premier League"/>
    <s v="Tottenham Hotspur"/>
    <s v="Aston Villa"/>
    <s v="Live"/>
    <d v="1899-12-30T14:00:00"/>
    <m/>
    <d v="2025-10-19T00:00:00"/>
    <s v="2025/26"/>
    <s v="Sun"/>
    <s v="Whistle-to-Whistle"/>
    <s v="Sky Sports Main Event"/>
    <s v="Sky Sports"/>
    <d v="1899-12-30T14:00:00"/>
    <d v="1899-12-30T15:59:00"/>
    <d v="1899-12-30T01:59:00"/>
    <n v="870.4"/>
    <n v="1.4079999999999999"/>
    <n v="11.6312"/>
    <n v="1180.5999999999999"/>
    <n v="101.3"/>
    <n v="1.3928"/>
    <n v="31.8353"/>
    <n v="128.1"/>
    <n v="820.7"/>
    <n v="1.5549999999999999"/>
    <n v="11.340299999999999"/>
    <n v="1101"/>
    <m/>
    <m/>
    <m/>
    <m/>
    <m/>
    <e v="#N/A"/>
  </r>
  <r>
    <s v="CDT"/>
    <s v="Premier League"/>
    <s v="Tottenham Hotspur"/>
    <s v="Aston Villa"/>
    <s v="Live"/>
    <d v="1899-12-30T14:00:00"/>
    <m/>
    <d v="2025-10-19T00:00:00"/>
    <s v="2025/26"/>
    <s v="Sun"/>
    <s v="Whistle-to-Whistle"/>
    <s v="Sky Sports Premier League"/>
    <s v="Sky Sports"/>
    <d v="1899-12-30T14:00:00"/>
    <d v="1899-12-30T15:59:00"/>
    <d v="1899-12-30T01:59:00"/>
    <n v="646.29999999999995"/>
    <n v="1.0455000000000001"/>
    <n v="8.6365999999999996"/>
    <n v="896.3"/>
    <n v="39.700000000000003"/>
    <n v="0.54590000000000005"/>
    <n v="12.4764"/>
    <n v="67"/>
    <n v="629.5"/>
    <n v="1.1927000000000001"/>
    <n v="8.6983999999999995"/>
    <n v="857.1"/>
    <m/>
    <m/>
    <m/>
    <m/>
    <m/>
    <e v="#N/A"/>
  </r>
  <r>
    <s v="CDT"/>
    <s v="Premier League"/>
    <s v="Liverpool"/>
    <s v="Manchester United"/>
    <s v="Live"/>
    <d v="1899-12-30T16:30:00"/>
    <m/>
    <d v="2025-10-19T00:00:00"/>
    <s v="2025/26"/>
    <s v="Sun"/>
    <s v="Whistle-to-Whistle"/>
    <s v="Sky Sports Main Event"/>
    <s v="Sky Sports"/>
    <d v="1899-12-30T16:30:00"/>
    <d v="1899-12-30T18:29:00"/>
    <d v="1899-12-30T01:59:00"/>
    <n v="1962.7"/>
    <n v="3.1749000000000001"/>
    <n v="17.141500000000001"/>
    <n v="2334.1999999999998"/>
    <n v="261.89999999999998"/>
    <n v="3.601"/>
    <n v="44.337200000000003"/>
    <n v="326.60000000000002"/>
    <n v="1871.8"/>
    <n v="3.5465"/>
    <n v="17.034300000000002"/>
    <n v="2226.9"/>
    <m/>
    <m/>
    <m/>
    <m/>
    <m/>
    <e v="#N/A"/>
  </r>
  <r>
    <s v="CDT"/>
    <s v="Premier League"/>
    <s v="Liverpool"/>
    <s v="Manchester United"/>
    <s v="Live"/>
    <d v="1899-12-30T16:30:00"/>
    <m/>
    <d v="2025-10-19T00:00:00"/>
    <s v="2025/26"/>
    <s v="Sun"/>
    <s v="Whistle-to-Whistle"/>
    <s v="Sky Sports Premier League"/>
    <s v="Sky Sports"/>
    <d v="1899-12-30T16:30:00"/>
    <d v="1899-12-30T18:29:00"/>
    <d v="1899-12-30T01:59:00"/>
    <n v="1418.5"/>
    <n v="2.2946"/>
    <n v="12.3886"/>
    <n v="1654.4"/>
    <n v="170"/>
    <n v="2.3374000000000001"/>
    <n v="28.779399999999999"/>
    <n v="200.5"/>
    <n v="1324.6"/>
    <n v="2.5097"/>
    <n v="12.054500000000001"/>
    <n v="1512.9"/>
    <m/>
    <m/>
    <m/>
    <m/>
    <m/>
    <e v="#N/A"/>
  </r>
  <r>
    <s v="CDT"/>
    <s v="Premier League"/>
    <m/>
    <m/>
    <s v="Highlights"/>
    <d v="1899-12-30T07:35:00"/>
    <m/>
    <d v="2025-10-19T00:00:00"/>
    <s v="2025/26"/>
    <s v="Sun"/>
    <s v="Match Of The Day Repeat"/>
    <s v="BBC 1"/>
    <s v="BBC"/>
    <d v="1899-12-30T07:35:00"/>
    <d v="1899-12-30T08:59:08"/>
    <d v="1899-12-30T01:24:01"/>
    <n v="639.1"/>
    <n v="1.0338000000000001"/>
    <n v="20.888999999999999"/>
    <n v="769.5"/>
    <n v="19.8"/>
    <n v="0.2722"/>
    <n v="25.714300000000001"/>
    <n v="47.5"/>
    <n v="627.1"/>
    <n v="1.1881999999999999"/>
    <n v="21.545400000000001"/>
    <n v="759.7"/>
    <m/>
    <m/>
    <m/>
    <m/>
    <m/>
    <s v="Matchweek 01"/>
  </r>
  <r>
    <s v="CDT"/>
    <s v="Premier League"/>
    <m/>
    <m/>
    <s v="Highlights"/>
    <d v="1899-12-30T22:30:00"/>
    <m/>
    <d v="2025-10-19T00:00:00"/>
    <s v="2025/26"/>
    <s v="Sun"/>
    <s v="Match Of The Day"/>
    <s v="BBC 1"/>
    <s v="BBC"/>
    <d v="1899-12-30T22:32:00"/>
    <d v="1899-12-30T23:21:20"/>
    <d v="1899-12-30T00:49:07"/>
    <n v="1867.6"/>
    <n v="3.0211000000000001"/>
    <n v="25.294599999999999"/>
    <n v="2383.6999999999998"/>
    <n v="127.8"/>
    <n v="1.7572000000000001"/>
    <n v="49.362699999999997"/>
    <n v="166"/>
    <n v="1836.1"/>
    <n v="3.4788000000000001"/>
    <n v="25.3749"/>
    <n v="2332"/>
    <m/>
    <m/>
    <m/>
    <m/>
    <m/>
    <s v="Matchweek 01"/>
  </r>
  <r>
    <s v="CDT"/>
    <s v="Premier League"/>
    <s v="West Ham United"/>
    <s v="Brentford"/>
    <s v="Live"/>
    <d v="1899-12-30T20:00:00"/>
    <m/>
    <d v="2025-10-20T00:00:00"/>
    <s v="2025/26"/>
    <s v="Mon"/>
    <s v="Whistle-to-Whistle"/>
    <s v="Sky Sports Main Event"/>
    <s v="Sky Sports"/>
    <d v="1899-12-30T20:02:00"/>
    <d v="1899-12-30T22:01:00"/>
    <d v="1899-12-30T01:59:00"/>
    <n v="689"/>
    <n v="1.115"/>
    <n v="4.9249000000000001"/>
    <n v="828.9"/>
    <n v="42.2"/>
    <n v="0.57999999999999996"/>
    <n v="10.521100000000001"/>
    <n v="68.900000000000006"/>
    <n v="671.2"/>
    <n v="1.272"/>
    <n v="4.9042000000000003"/>
    <n v="811.1"/>
    <m/>
    <m/>
    <m/>
    <m/>
    <m/>
    <e v="#N/A"/>
  </r>
  <r>
    <s v="CDT"/>
    <s v="Premier League"/>
    <s v="West Ham United"/>
    <s v="Brentford"/>
    <s v="Live"/>
    <d v="1899-12-30T20:00:00"/>
    <m/>
    <d v="2025-10-20T00:00:00"/>
    <s v="2025/26"/>
    <s v="Mon"/>
    <s v="Whistle-to-Whistle"/>
    <s v="Sky Sports Premier League"/>
    <s v="Sky Sports"/>
    <d v="1899-12-30T20:02:00"/>
    <d v="1899-12-30T22:01:00"/>
    <d v="1899-12-30T01:59:00"/>
    <n v="380.2"/>
    <n v="0.61499999999999999"/>
    <n v="2.7176999999999998"/>
    <n v="481.7"/>
    <n v="34.6"/>
    <n v="0.47599999999999998"/>
    <n v="8.6263000000000005"/>
    <n v="51.9"/>
    <n v="360.9"/>
    <n v="0.68400000000000005"/>
    <n v="2.637"/>
    <n v="463"/>
    <m/>
    <m/>
    <m/>
    <m/>
    <m/>
    <e v="#N/A"/>
  </r>
  <r>
    <s v="CDT"/>
    <s v="Premier League"/>
    <m/>
    <m/>
    <s v="Highlights"/>
    <d v="1899-12-30T08:10:00"/>
    <m/>
    <d v="2025-10-20T00:00:00"/>
    <s v="2025/26"/>
    <s v="Mon"/>
    <s v="Match Of The Day Repeat"/>
    <s v="BBC 2"/>
    <s v="BBC"/>
    <d v="1899-12-30T08:09:00"/>
    <d v="1899-12-30T08:58:29"/>
    <d v="1899-12-30T00:49:06"/>
    <n v="54.3"/>
    <n v="8.7999999999999995E-2"/>
    <n v="1.4778"/>
    <n v="81.900000000000006"/>
    <n v="2.5"/>
    <n v="3.4000000000000002E-2"/>
    <n v="3.7764000000000002"/>
    <n v="12.5"/>
    <n v="53.2"/>
    <n v="0.10100000000000001"/>
    <n v="1.5217000000000001"/>
    <n v="81.900000000000006"/>
    <m/>
    <m/>
    <m/>
    <m/>
    <m/>
    <s v="Matchweek 01"/>
  </r>
  <r>
    <s v="CDT"/>
    <s v="UEFA Champions League"/>
    <s v="Barcelona"/>
    <s v="Olympiakos"/>
    <s v="Live"/>
    <d v="1899-12-30T17:45:00"/>
    <m/>
    <d v="2025-10-21T00:00:00"/>
    <s v="2025/26"/>
    <s v="Tue"/>
    <s v="Whistle-to-Whistle"/>
    <s v="TNT Sports 1"/>
    <s v="TNT Sports"/>
    <d v="1899-12-30T17:46:00"/>
    <d v="1899-12-30T19:38:00"/>
    <d v="1899-12-30T01:52:00"/>
    <n v="210.2"/>
    <n v="0.34"/>
    <n v="1.9389000000000001"/>
    <n v="322.60000000000002"/>
    <n v="5.6"/>
    <n v="7.6999999999999999E-2"/>
    <n v="2.9197000000000002"/>
    <n v="22"/>
    <n v="183.4"/>
    <n v="0.34699999999999998"/>
    <n v="1.7315"/>
    <n v="285.8"/>
    <m/>
    <m/>
    <m/>
    <m/>
    <m/>
    <s v=""/>
  </r>
  <r>
    <s v="CDT"/>
    <s v="UEFA Champions League"/>
    <s v="Kairat Almaty"/>
    <s v="Pafos"/>
    <s v="Live"/>
    <d v="1899-12-30T17:45:00"/>
    <m/>
    <d v="2025-10-21T00:00:00"/>
    <s v="2025/26"/>
    <s v="Tue"/>
    <s v="Whistle-to-Whistle"/>
    <s v="TNT Sports 3"/>
    <s v="TNT Sports"/>
    <d v="1899-12-30T17:45:00"/>
    <d v="1899-12-30T19:38:00"/>
    <d v="1899-12-30T01:53:00"/>
    <n v="13.1"/>
    <n v="2.1000000000000001E-2"/>
    <n v="0.121"/>
    <n v="120.9"/>
    <n v="0.7"/>
    <n v="0.01"/>
    <n v="0.36499999999999999"/>
    <n v="23.8"/>
    <n v="12.6"/>
    <n v="2.4E-2"/>
    <n v="0.1191"/>
    <n v="112.3"/>
    <m/>
    <m/>
    <m/>
    <m/>
    <m/>
    <s v=""/>
  </r>
  <r>
    <s v="CDT"/>
    <s v="Sky Bet Championship"/>
    <s v="Millwall"/>
    <s v="Stoke City"/>
    <s v="Live"/>
    <d v="1899-12-30T19:45:00"/>
    <m/>
    <d v="2025-10-21T00:00:00"/>
    <s v="2025/26"/>
    <s v="Tue"/>
    <s v="Whistle-to-Whistle"/>
    <s v="Sky Sports+"/>
    <s v="Sky Sports"/>
    <d v="1899-12-30T19:45:00"/>
    <d v="1899-12-30T21:43:00"/>
    <d v="1899-12-30T01:58:00"/>
    <n v="28.4"/>
    <n v="4.5999999999999999E-2"/>
    <n v="0.19589999999999999"/>
    <n v="66.2"/>
    <n v="0.1"/>
    <n v="1E-3"/>
    <n v="2.2200000000000001E-2"/>
    <n v="9.9"/>
    <n v="28.2"/>
    <n v="5.2999999999999999E-2"/>
    <n v="0.19900000000000001"/>
    <n v="55.2"/>
    <m/>
    <m/>
    <m/>
    <m/>
    <m/>
    <s v=""/>
  </r>
  <r>
    <s v="CDT"/>
    <s v="Sky Bet Championship"/>
    <s v="Bristol City"/>
    <s v="Southampton"/>
    <s v="Live"/>
    <d v="1899-12-30T20:00:00"/>
    <m/>
    <d v="2025-10-21T00:00:00"/>
    <s v="2025/26"/>
    <s v="Tue"/>
    <s v="Whistle-to-Whistle"/>
    <s v="Sky Sports Main Event"/>
    <s v="Sky Sports"/>
    <d v="1899-12-30T20:00:00"/>
    <d v="1899-12-30T21:54:00"/>
    <d v="1899-12-30T01:54:00"/>
    <n v="97.2"/>
    <n v="0.157"/>
    <n v="0.65900000000000003"/>
    <n v="129.30000000000001"/>
    <n v="9.4"/>
    <n v="0.129"/>
    <n v="1.9013"/>
    <n v="15.5"/>
    <n v="95.8"/>
    <n v="0.182"/>
    <n v="0.66439999999999999"/>
    <n v="127"/>
    <m/>
    <m/>
    <m/>
    <m/>
    <m/>
    <s v=""/>
  </r>
  <r>
    <s v="CDT"/>
    <s v="Sky Bet Championship"/>
    <s v="Bristol City"/>
    <s v="Southampton"/>
    <s v="Live"/>
    <d v="1899-12-30T20:00:00"/>
    <m/>
    <d v="2025-10-21T00:00:00"/>
    <s v="2025/26"/>
    <s v="Tue"/>
    <s v="Whistle-to-Whistle"/>
    <s v="Sky Sports Football"/>
    <s v="Sky Sports"/>
    <d v="1899-12-30T20:00:00"/>
    <d v="1899-12-30T21:54:00"/>
    <d v="1899-12-30T01:54:00"/>
    <n v="30.2"/>
    <n v="4.9000000000000002E-2"/>
    <n v="0.20480000000000001"/>
    <n v="53.8"/>
    <n v="3.8"/>
    <n v="5.1999999999999998E-2"/>
    <n v="0.76859999999999995"/>
    <n v="14.6"/>
    <n v="30"/>
    <n v="5.7000000000000002E-2"/>
    <n v="0.20810000000000001"/>
    <n v="53.8"/>
    <m/>
    <m/>
    <m/>
    <m/>
    <m/>
    <s v=""/>
  </r>
  <r>
    <s v="CDT"/>
    <s v="UEFA Champions League"/>
    <s v="Newcastle United"/>
    <s v="Benfica"/>
    <s v="Live"/>
    <d v="1899-12-30T20:00:00"/>
    <m/>
    <d v="2025-10-21T00:00:00"/>
    <s v="2025/26"/>
    <s v="Tue"/>
    <s v="Whistle-to-Whistle"/>
    <s v="TNT Sports 2"/>
    <s v="TNT Sports"/>
    <d v="1899-12-30T20:00:00"/>
    <d v="1899-12-30T21:50:00"/>
    <d v="1899-12-30T01:50:00"/>
    <n v="374.3"/>
    <n v="0.60499999999999998"/>
    <n v="2.5375999999999999"/>
    <n v="723.3"/>
    <n v="33"/>
    <n v="0.45400000000000001"/>
    <n v="6.7497999999999996"/>
    <n v="44.4"/>
    <n v="355.3"/>
    <n v="0.67300000000000004"/>
    <n v="2.4645999999999999"/>
    <n v="648.4"/>
    <m/>
    <m/>
    <m/>
    <m/>
    <m/>
    <s v=""/>
  </r>
  <r>
    <s v="CDT"/>
    <s v="UEFA Champions League"/>
    <s v="Villarreal"/>
    <s v="Manchester City"/>
    <s v="Live"/>
    <d v="1899-12-30T20:00:00"/>
    <m/>
    <d v="2025-10-21T00:00:00"/>
    <s v="2025/26"/>
    <s v="Tue"/>
    <s v="Whistle-to-Whistle"/>
    <s v="TNT Sports 1"/>
    <s v="TNT Sports"/>
    <d v="1899-12-30T20:00:00"/>
    <d v="1899-12-30T21:51:00"/>
    <d v="1899-12-30T01:51:00"/>
    <n v="303.2"/>
    <n v="0.49"/>
    <n v="2.0554000000000001"/>
    <n v="653.5"/>
    <n v="6"/>
    <n v="8.2000000000000003E-2"/>
    <n v="1.2235"/>
    <n v="50.6"/>
    <n v="289.3"/>
    <n v="0.54800000000000004"/>
    <n v="2.0065"/>
    <n v="594.5"/>
    <m/>
    <m/>
    <m/>
    <m/>
    <m/>
    <s v=""/>
  </r>
  <r>
    <s v="CDT"/>
    <s v="UEFA Champions League"/>
    <s v="Athletic Bilbao"/>
    <s v="FK Qarabag"/>
    <s v="Live"/>
    <d v="1899-12-30T17:45:00"/>
    <m/>
    <d v="2025-10-22T00:00:00"/>
    <s v="2025/26"/>
    <s v="Wed"/>
    <s v="Whistle-to-Whistle"/>
    <s v="TNT Sports 4"/>
    <s v="TNT Sports"/>
    <d v="1899-12-30T17:47:00"/>
    <d v="1899-12-30T19:38:00"/>
    <d v="1899-12-30T01:51:00"/>
    <n v="89.8"/>
    <n v="0.14499999999999999"/>
    <n v="0.82979999999999998"/>
    <n v="173.5"/>
    <n v="8"/>
    <n v="0.11"/>
    <n v="4.5350999999999999"/>
    <n v="12.1"/>
    <n v="88.1"/>
    <n v="0.16700000000000001"/>
    <n v="0.83099999999999996"/>
    <n v="168"/>
    <m/>
    <m/>
    <m/>
    <m/>
    <m/>
    <s v=""/>
  </r>
  <r>
    <s v="CDT"/>
    <s v="Sky Bet Championship"/>
    <s v="Watford"/>
    <s v="West Brom"/>
    <s v="Live"/>
    <d v="1899-12-30T19:45:00"/>
    <m/>
    <d v="2025-10-22T00:00:00"/>
    <s v="2025/26"/>
    <s v="Wed"/>
    <s v="Whistle-to-Whistle"/>
    <s v="Sky Sports+"/>
    <s v="Sky Sports"/>
    <d v="1899-12-30T19:45:00"/>
    <d v="1899-12-30T21:40:00"/>
    <d v="1899-12-30T01:55:00"/>
    <n v="36"/>
    <n v="5.8000000000000003E-2"/>
    <n v="0.20979999999999999"/>
    <n v="66.099999999999994"/>
    <n v="2.6"/>
    <n v="3.5999999999999997E-2"/>
    <n v="0.34110000000000001"/>
    <n v="14.2"/>
    <n v="35.1"/>
    <n v="6.7000000000000004E-2"/>
    <n v="0.2114"/>
    <n v="64.599999999999994"/>
    <m/>
    <m/>
    <m/>
    <m/>
    <m/>
    <s v=""/>
  </r>
  <r>
    <s v="CDT"/>
    <s v="Sky Bet Championship"/>
    <s v="Sheffield Wednesday"/>
    <s v="Middlesbrough"/>
    <s v="Live"/>
    <d v="1899-12-30T20:00:00"/>
    <m/>
    <d v="2025-10-22T00:00:00"/>
    <s v="2025/26"/>
    <s v="Wed"/>
    <s v="Whistle-to-Whistle"/>
    <s v="Sky Sports Main Event"/>
    <s v="Sky Sports"/>
    <d v="1899-12-30T20:01:00"/>
    <d v="1899-12-30T21:52:00"/>
    <d v="1899-12-30T01:51:00"/>
    <n v="83.1"/>
    <n v="0.13400000000000001"/>
    <n v="0.45200000000000001"/>
    <n v="107"/>
    <n v="0.1"/>
    <n v="1E-3"/>
    <n v="1.0999999999999999E-2"/>
    <n v="6.9"/>
    <n v="80.7"/>
    <n v="0.153"/>
    <n v="0.45429999999999998"/>
    <n v="107"/>
    <m/>
    <m/>
    <m/>
    <m/>
    <m/>
    <s v=""/>
  </r>
  <r>
    <s v="CDT"/>
    <s v="Sky Bet Championship"/>
    <s v="Sheffield Wednesday"/>
    <s v="Middlesbrough"/>
    <s v="Live"/>
    <d v="1899-12-30T20:00:00"/>
    <m/>
    <d v="2025-10-22T00:00:00"/>
    <s v="2025/26"/>
    <s v="Wed"/>
    <s v="Whistle-to-Whistle"/>
    <s v="Sky Sports Football"/>
    <s v="Sky Sports"/>
    <d v="1899-12-30T20:01:00"/>
    <d v="1899-12-30T21:52:00"/>
    <d v="1899-12-30T01:51:00"/>
    <n v="52.1"/>
    <n v="8.4000000000000005E-2"/>
    <n v="0.28339999999999999"/>
    <n v="89.2"/>
    <n v="9.5"/>
    <n v="0.13100000000000001"/>
    <n v="1.0449999999999999"/>
    <n v="28.4"/>
    <n v="51.1"/>
    <n v="9.7000000000000003E-2"/>
    <n v="0.28770000000000001"/>
    <n v="84"/>
    <m/>
    <m/>
    <m/>
    <m/>
    <m/>
    <s v=""/>
  </r>
  <r>
    <s v="CDT"/>
    <s v="UEFA Champions League"/>
    <s v="Chelsea"/>
    <s v="Ajax"/>
    <s v="Live"/>
    <d v="1899-12-30T20:00:00"/>
    <m/>
    <d v="2025-10-22T00:00:00"/>
    <s v="2025/26"/>
    <s v="Wed"/>
    <s v="Whistle-to-Whistle"/>
    <s v="TNT Sports 2"/>
    <s v="TNT Sports"/>
    <d v="1899-12-30T20:01:00"/>
    <d v="1899-12-30T21:58:00"/>
    <d v="1899-12-30T01:57:00"/>
    <n v="187.6"/>
    <n v="0.30299999999999999"/>
    <n v="1.0085999999999999"/>
    <n v="265.2"/>
    <n v="30.2"/>
    <n v="0.41499999999999998"/>
    <n v="3.2181999999999999"/>
    <n v="44.4"/>
    <n v="177.5"/>
    <n v="0.33600000000000002"/>
    <n v="0.9879"/>
    <n v="235.4"/>
    <m/>
    <m/>
    <m/>
    <m/>
    <m/>
    <s v=""/>
  </r>
  <r>
    <s v="CDT"/>
    <s v="UEFA Champions League"/>
    <s v="Eintracht Frankfurt"/>
    <s v="Liverpool"/>
    <s v="Live"/>
    <d v="1899-12-30T20:00:00"/>
    <m/>
    <d v="2025-10-22T00:00:00"/>
    <s v="2025/26"/>
    <s v="Wed"/>
    <s v="Whistle-to-Whistle"/>
    <s v="TNT Sports 1"/>
    <s v="TNT Sports"/>
    <d v="1899-12-30T20:00:00"/>
    <d v="1899-12-30T21:53:00"/>
    <d v="1899-12-30T01:53:00"/>
    <n v="859.7"/>
    <n v="1.391"/>
    <n v="4.6801000000000004"/>
    <n v="1059.4000000000001"/>
    <n v="88"/>
    <n v="1.21"/>
    <n v="9.6883999999999997"/>
    <n v="123.5"/>
    <n v="803"/>
    <n v="1.5209999999999999"/>
    <n v="4.5242000000000004"/>
    <n v="996.5"/>
    <m/>
    <m/>
    <m/>
    <m/>
    <m/>
    <s v=""/>
  </r>
  <r>
    <s v="CDT"/>
    <s v="UEFA Champions League"/>
    <s v="Monaco"/>
    <s v="Tottenham Hotspur"/>
    <s v="Live"/>
    <d v="1899-12-30T20:00:00"/>
    <m/>
    <d v="2025-10-22T00:00:00"/>
    <s v="2025/26"/>
    <s v="Wed"/>
    <s v="Whistle-to-Whistle"/>
    <s v="TNT Sports 3"/>
    <s v="TNT Sports"/>
    <d v="1899-12-30T20:02:00"/>
    <d v="1899-12-30T21:55:00"/>
    <d v="1899-12-30T01:53:00"/>
    <n v="186.9"/>
    <n v="0.30199999999999999"/>
    <n v="1.0082"/>
    <n v="265.2"/>
    <n v="30.4"/>
    <n v="0.41799999999999998"/>
    <n v="3.2694999999999999"/>
    <n v="44.4"/>
    <n v="176.5"/>
    <n v="0.33400000000000002"/>
    <n v="0.98560000000000003"/>
    <n v="235.4"/>
    <m/>
    <m/>
    <m/>
    <m/>
    <m/>
    <s v=""/>
  </r>
  <r>
    <s v="CDT"/>
    <s v="UEFA Conference League"/>
    <s v="AEK Athens"/>
    <s v="Aberdeen"/>
    <s v="Live"/>
    <d v="1899-12-30T17:45:00"/>
    <m/>
    <d v="2025-10-23T00:00:00"/>
    <s v="2025/26"/>
    <s v="Thu"/>
    <s v="Whistle-to-Whistle"/>
    <s v="TNT Sports 3"/>
    <s v="TNT Sports"/>
    <d v="1899-12-30T17:46:00"/>
    <d v="1899-12-30T19:41:00"/>
    <d v="1899-12-30T01:55:00"/>
    <n v="44.7"/>
    <n v="7.1999999999999995E-2"/>
    <n v="0.3952"/>
    <n v="71.099999999999994"/>
    <n v="0"/>
    <n v="0"/>
    <n v="0"/>
    <n v="3.9"/>
    <n v="42.9"/>
    <n v="8.1000000000000003E-2"/>
    <n v="0.38900000000000001"/>
    <n v="69.3"/>
    <m/>
    <m/>
    <m/>
    <m/>
    <m/>
    <s v=""/>
  </r>
  <r>
    <s v="CDT"/>
    <s v="UEFA Europa League"/>
    <s v="Go Ahead Eagles"/>
    <s v="Aston Villa"/>
    <s v="Live"/>
    <d v="1899-12-30T17:45:00"/>
    <m/>
    <d v="2025-10-23T00:00:00"/>
    <s v="2025/26"/>
    <s v="Thu"/>
    <s v="Whistle-to-Whistle"/>
    <s v="TNT Sports 1"/>
    <s v="TNT Sports"/>
    <d v="1899-12-30T17:45:00"/>
    <d v="1899-12-30T19:39:00"/>
    <d v="1899-12-30T01:54:00"/>
    <n v="237.2"/>
    <n v="0.38400000000000001"/>
    <n v="2.1063000000000001"/>
    <n v="367.8"/>
    <n v="13.2"/>
    <n v="0.18099999999999999"/>
    <n v="6.1711"/>
    <n v="44.2"/>
    <n v="225.6"/>
    <n v="0.42699999999999999"/>
    <n v="2.0546000000000002"/>
    <n v="359.6"/>
    <m/>
    <m/>
    <m/>
    <m/>
    <m/>
    <s v=""/>
  </r>
  <r>
    <s v="CDT"/>
    <s v="UEFA Europa League"/>
    <s v="SK Brann"/>
    <s v="Rangers"/>
    <s v="Live"/>
    <d v="1899-12-30T17:45:00"/>
    <m/>
    <d v="2025-10-23T00:00:00"/>
    <s v="2025/26"/>
    <s v="Thu"/>
    <s v="Whistle-to-Whistle"/>
    <s v="TNT Sports 2"/>
    <s v="TNT Sports"/>
    <d v="1899-12-30T17:47:00"/>
    <d v="1899-12-30T19:40:00"/>
    <d v="1899-12-30T01:53:00"/>
    <n v="226.8"/>
    <n v="0.36699999999999999"/>
    <n v="2.0047000000000001"/>
    <n v="279.5"/>
    <n v="30.2"/>
    <n v="0.41499999999999998"/>
    <n v="13.988"/>
    <n v="51.9"/>
    <n v="222.1"/>
    <n v="0.42099999999999999"/>
    <n v="2.0135000000000001"/>
    <n v="273.60000000000002"/>
    <m/>
    <m/>
    <m/>
    <m/>
    <m/>
    <s v=""/>
  </r>
  <r>
    <s v="CDT"/>
    <s v="Sky Bet League One"/>
    <s v="Exeter City"/>
    <s v="Plymouth Argyle"/>
    <s v="Live"/>
    <d v="1899-12-30T20:00:00"/>
    <m/>
    <d v="2025-10-23T00:00:00"/>
    <s v="2025/26"/>
    <s v="Thu"/>
    <s v="Whistle-to-Whistle"/>
    <s v="Sky Sports Main Event"/>
    <s v="Sky Sports"/>
    <d v="1899-12-30T20:00:00"/>
    <d v="1899-12-30T21:55:00"/>
    <d v="1899-12-30T01:55:00"/>
    <n v="69.7"/>
    <n v="0.113"/>
    <n v="0.38629999999999998"/>
    <n v="97.4"/>
    <n v="3.4"/>
    <n v="4.7E-2"/>
    <n v="0.38100000000000001"/>
    <n v="7.9"/>
    <n v="68.7"/>
    <n v="0.13"/>
    <n v="0.39450000000000002"/>
    <n v="97.4"/>
    <m/>
    <m/>
    <m/>
    <m/>
    <m/>
    <s v=""/>
  </r>
  <r>
    <s v="CDT"/>
    <s v="Sky Bet League One"/>
    <s v="Exeter City"/>
    <s v="Plymouth Argyle"/>
    <s v="Live"/>
    <d v="1899-12-30T20:00:00"/>
    <m/>
    <d v="2025-10-23T00:00:00"/>
    <s v="2025/26"/>
    <s v="Thu"/>
    <s v="Whistle-to-Whistle"/>
    <s v="Sky Sports Football"/>
    <s v="Sky Sports"/>
    <d v="1899-12-30T20:00:00"/>
    <d v="1899-12-30T21:55:00"/>
    <d v="1899-12-30T01:55:00"/>
    <n v="14.5"/>
    <n v="2.3E-2"/>
    <n v="8.0399999999999999E-2"/>
    <n v="42.3"/>
    <n v="1.8"/>
    <n v="2.5000000000000001E-2"/>
    <n v="0.20169999999999999"/>
    <n v="9.8000000000000007"/>
    <n v="14.5"/>
    <n v="2.7E-2"/>
    <n v="8.3299999999999999E-2"/>
    <n v="42.3"/>
    <m/>
    <m/>
    <m/>
    <m/>
    <m/>
    <s v=""/>
  </r>
  <r>
    <s v="CDT"/>
    <s v="UEFA Conference League"/>
    <s v="Crystal Palace"/>
    <s v="AEK Larnaca"/>
    <s v="Live"/>
    <d v="1899-12-30T20:00:00"/>
    <m/>
    <d v="2025-10-23T00:00:00"/>
    <s v="2025/26"/>
    <s v="Thu"/>
    <s v="Whistle-to-Whistle"/>
    <s v="TNT Sports 3"/>
    <s v="TNT Sports"/>
    <d v="1899-12-30T20:00:00"/>
    <d v="1899-12-30T21:58:00"/>
    <d v="1899-12-30T01:58:00"/>
    <n v="110.9"/>
    <n v="0.17899999999999999"/>
    <n v="0.60880000000000001"/>
    <n v="183.7"/>
    <n v="26.7"/>
    <n v="0.36699999999999999"/>
    <n v="2.9346999999999999"/>
    <n v="48.2"/>
    <n v="105.1"/>
    <n v="0.19900000000000001"/>
    <n v="0.59809999999999997"/>
    <n v="177.2"/>
    <m/>
    <m/>
    <m/>
    <m/>
    <m/>
    <s v=""/>
  </r>
  <r>
    <s v="CDT"/>
    <s v="UEFA Europa League"/>
    <s v="Celtic"/>
    <s v="Sturm Graz"/>
    <s v="Live"/>
    <d v="1899-12-30T20:00:00"/>
    <m/>
    <d v="2025-10-23T00:00:00"/>
    <s v="2025/26"/>
    <s v="Thu"/>
    <s v="Whistle-to-Whistle"/>
    <s v="TNT Sports 2"/>
    <s v="TNT Sports"/>
    <d v="1899-12-30T20:01:00"/>
    <d v="1899-12-30T21:54:00"/>
    <d v="1899-12-30T01:53:00"/>
    <n v="171.8"/>
    <n v="0.27800000000000002"/>
    <n v="0.95199999999999996"/>
    <n v="249.6"/>
    <n v="14.4"/>
    <n v="0.19800000000000001"/>
    <n v="1.6147"/>
    <n v="30.2"/>
    <n v="167.7"/>
    <n v="0.318"/>
    <n v="0.96299999999999997"/>
    <n v="241.6"/>
    <m/>
    <m/>
    <m/>
    <m/>
    <m/>
    <s v=""/>
  </r>
  <r>
    <s v="CDT"/>
    <s v="UEFA Europa League"/>
    <s v="Nottingham Forest"/>
    <s v="FC Porto"/>
    <s v="Live"/>
    <d v="1899-12-30T20:00:00"/>
    <m/>
    <d v="2025-10-23T00:00:00"/>
    <s v="2025/26"/>
    <s v="Thu"/>
    <s v="Whistle-to-Whistle"/>
    <s v="TNT Sports 1"/>
    <s v="TNT Sports"/>
    <d v="1899-12-30T20:01:00"/>
    <d v="1899-12-30T21:59:00"/>
    <d v="1899-12-30T01:58:00"/>
    <n v="386.6"/>
    <n v="0.625"/>
    <n v="2.1103999999999998"/>
    <n v="483.9"/>
    <n v="45.7"/>
    <n v="0.628"/>
    <n v="4.9630999999999998"/>
    <n v="68.599999999999994"/>
    <n v="380.9"/>
    <n v="0.72199999999999998"/>
    <n v="2.1555"/>
    <n v="477.1"/>
    <m/>
    <m/>
    <m/>
    <m/>
    <m/>
    <s v=""/>
  </r>
  <r>
    <s v="CDT"/>
    <s v="Sky Bet Championship"/>
    <s v="Preston North End"/>
    <s v="Sheffield United"/>
    <s v="Live"/>
    <d v="1899-12-30T20:00:00"/>
    <m/>
    <d v="2025-10-24T00:00:00"/>
    <s v="2025/26"/>
    <s v="Fri"/>
    <s v="Whistle-to-Whistle"/>
    <s v="Sky Sports Football"/>
    <s v="Sky Sports"/>
    <d v="1899-12-30T20:01:00"/>
    <d v="1899-12-30T21:58:00"/>
    <d v="1899-12-30T01:57:00"/>
    <n v="37.5"/>
    <n v="6.0999999999999999E-2"/>
    <n v="0.27350000000000002"/>
    <n v="72.7"/>
    <n v="0.4"/>
    <n v="5.0000000000000001E-3"/>
    <n v="0.1013"/>
    <n v="5"/>
    <n v="37.5"/>
    <n v="7.0999999999999994E-2"/>
    <n v="0.2802"/>
    <n v="72.7"/>
    <m/>
    <m/>
    <m/>
    <m/>
    <m/>
    <s v=""/>
  </r>
  <r>
    <s v="CDT"/>
    <s v="Premier League"/>
    <s v="Leeds United"/>
    <s v="West Ham United"/>
    <s v="Live"/>
    <d v="1899-12-30T20:00:00"/>
    <m/>
    <d v="2025-10-24T00:00:00"/>
    <s v="2025/26"/>
    <s v="Fri"/>
    <s v="Whistle-to-Whistle"/>
    <s v="Sky Sports Main Event"/>
    <s v="Sky Sports"/>
    <d v="1899-12-30T20:01:00"/>
    <d v="1899-12-30T22:05:00"/>
    <d v="1899-12-30T02:04:00"/>
    <n v="485"/>
    <n v="0.78500000000000003"/>
    <n v="3.5777999999999999"/>
    <n v="624"/>
    <n v="19"/>
    <n v="0.26100000000000001"/>
    <n v="4.8518999999999997"/>
    <n v="33.5"/>
    <n v="444.2"/>
    <n v="0.84199999999999997"/>
    <n v="3.3574000000000002"/>
    <n v="574.70000000000005"/>
    <m/>
    <m/>
    <m/>
    <m/>
    <m/>
    <e v="#N/A"/>
  </r>
  <r>
    <s v="CDT"/>
    <s v="Premier League"/>
    <s v="Leeds United"/>
    <s v="West Ham United"/>
    <s v="Live"/>
    <d v="1899-12-30T20:00:00"/>
    <m/>
    <d v="2025-10-24T00:00:00"/>
    <s v="2025/26"/>
    <s v="Fri"/>
    <s v="Whistle-to-Whistle"/>
    <s v="Sky Sports Premier League"/>
    <s v="Sky Sports"/>
    <d v="1899-12-30T20:01:00"/>
    <d v="1899-12-30T22:05:00"/>
    <d v="1899-12-30T02:04:00"/>
    <n v="389.5"/>
    <n v="0.63"/>
    <n v="2.8733"/>
    <n v="525.70000000000005"/>
    <n v="49.3"/>
    <n v="0.67800000000000005"/>
    <n v="12.589399999999999"/>
    <n v="63.8"/>
    <n v="375.8"/>
    <n v="0.71199999999999997"/>
    <n v="2.8403999999999998"/>
    <n v="503.3"/>
    <m/>
    <m/>
    <m/>
    <m/>
    <m/>
    <e v="#N/A"/>
  </r>
  <r>
    <s v="CDT"/>
    <s v="Women's FA Cup"/>
    <s v="Middlesbrough Women"/>
    <s v="Cheadle Town Stingers WFC"/>
    <s v="Live"/>
    <d v="1899-12-30T12:15:00"/>
    <m/>
    <d v="2025-10-25T00:00:00"/>
    <s v="2025/26"/>
    <s v="Sat"/>
    <s v="Whistle-to-Whistle"/>
    <s v="TNT Sports 1"/>
    <s v="TNT Sports"/>
    <d v="1899-12-30T12:15:00"/>
    <d v="1899-12-30T14:20:00"/>
    <d v="1899-12-30T02:05:00"/>
    <n v="23.3"/>
    <n v="3.7999999999999999E-2"/>
    <n v="0.4526"/>
    <n v="48"/>
    <n v="0"/>
    <n v="0"/>
    <n v="0"/>
    <s v="-"/>
    <n v="23.3"/>
    <n v="4.3999999999999997E-2"/>
    <n v="0.46729999999999999"/>
    <n v="48"/>
    <m/>
    <m/>
    <m/>
    <m/>
    <m/>
    <s v=""/>
  </r>
  <r>
    <s v="CDT"/>
    <s v="Sky Bet Championship"/>
    <s v="Coventry City"/>
    <s v="Watford"/>
    <s v="Live"/>
    <d v="1899-12-30T12:30:00"/>
    <m/>
    <d v="2025-10-25T00:00:00"/>
    <s v="2025/26"/>
    <s v="Sat"/>
    <s v="Whistle-to-Whistle"/>
    <s v="Sky Sports+"/>
    <s v="Sky Sports"/>
    <d v="1899-12-30T12:31:00"/>
    <d v="1899-12-30T14:28:00"/>
    <d v="1899-12-30T01:57:00"/>
    <n v="122.6"/>
    <n v="0.19800000000000001"/>
    <n v="2.3142"/>
    <n v="160.1"/>
    <n v="15.8"/>
    <n v="0.217"/>
    <n v="7.7412999999999998"/>
    <n v="23.8"/>
    <n v="118.2"/>
    <n v="0.224"/>
    <n v="2.3031000000000001"/>
    <n v="150.19999999999999"/>
    <m/>
    <m/>
    <m/>
    <m/>
    <m/>
    <s v=""/>
  </r>
  <r>
    <s v="CDT"/>
    <s v="Sky Bet Championship"/>
    <s v="Ipswich Town"/>
    <s v="West Bromwich Albion"/>
    <s v="Live"/>
    <d v="1899-12-30T12:30:00"/>
    <m/>
    <d v="2025-10-25T00:00:00"/>
    <s v="2025/26"/>
    <s v="Sat"/>
    <s v="Whistle-to-Whistle"/>
    <s v="Sky Sports Main Event"/>
    <s v="Sky Sports"/>
    <d v="1899-12-30T12:31:00"/>
    <d v="1899-12-30T14:25:00"/>
    <d v="1899-12-30T01:54:00"/>
    <n v="218.7"/>
    <n v="0.35399999999999998"/>
    <n v="4.1369999999999996"/>
    <n v="277.10000000000002"/>
    <n v="17.2"/>
    <n v="0.23599999999999999"/>
    <n v="8.4520999999999997"/>
    <n v="32.299999999999997"/>
    <n v="199.1"/>
    <n v="0.377"/>
    <n v="3.8877000000000002"/>
    <n v="260.3"/>
    <m/>
    <m/>
    <m/>
    <m/>
    <m/>
    <s v=""/>
  </r>
  <r>
    <s v="CDT"/>
    <s v="Sky Bet Championship"/>
    <s v="Ipswich Town"/>
    <s v="West Bromwich Albion"/>
    <s v="Live"/>
    <d v="1899-12-30T12:30:00"/>
    <m/>
    <d v="2025-10-25T00:00:00"/>
    <s v="2025/26"/>
    <s v="Sat"/>
    <s v="Whistle-to-Whistle"/>
    <s v="Sky Sports Football"/>
    <s v="Sky Sports"/>
    <d v="1899-12-30T12:31:00"/>
    <d v="1899-12-30T14:25:00"/>
    <d v="1899-12-30T01:54:00"/>
    <n v="91.2"/>
    <n v="0.14799999999999999"/>
    <n v="1.7251000000000001"/>
    <n v="143.5"/>
    <n v="5.8"/>
    <n v="0.08"/>
    <n v="2.8500999999999999"/>
    <n v="19.600000000000001"/>
    <n v="88.1"/>
    <n v="0.16700000000000001"/>
    <n v="1.7202999999999999"/>
    <n v="141.4"/>
    <m/>
    <m/>
    <m/>
    <m/>
    <m/>
    <s v=""/>
  </r>
  <r>
    <s v="CDT"/>
    <s v="Premier League"/>
    <s v="Manchester United"/>
    <s v="Brighton &amp; Hove Albion"/>
    <s v="Live"/>
    <d v="1899-12-30T17:30:00"/>
    <m/>
    <d v="2025-10-25T00:00:00"/>
    <s v="2025/26"/>
    <s v="Sat"/>
    <s v="Whistle-to-Whistle"/>
    <s v="Sky Sports Main Event"/>
    <s v="Sky Sports"/>
    <d v="1899-12-30T17:31:00"/>
    <d v="1899-12-30T19:25:00"/>
    <d v="1899-12-30T01:54:00"/>
    <n v="1110.0999999999999"/>
    <n v="1.796"/>
    <n v="8.6137999999999995"/>
    <n v="1381.4"/>
    <n v="171.6"/>
    <n v="2.359"/>
    <n v="31.754300000000001"/>
    <n v="239.8"/>
    <n v="1041.7"/>
    <n v="1.974"/>
    <n v="8.4670000000000005"/>
    <n v="1302.7"/>
    <m/>
    <m/>
    <m/>
    <m/>
    <m/>
    <e v="#N/A"/>
  </r>
  <r>
    <s v="CDT"/>
    <s v="Premier League"/>
    <s v="Manchester United"/>
    <s v="Brighton &amp; Hove Albion"/>
    <s v="Live"/>
    <d v="1899-12-30T17:30:00"/>
    <m/>
    <d v="2025-10-25T00:00:00"/>
    <s v="2025/26"/>
    <s v="Sat"/>
    <s v="Whistle-to-Whistle"/>
    <s v="Sky Sports Premier League"/>
    <s v="Sky Sports"/>
    <d v="1899-12-30T17:31:00"/>
    <d v="1899-12-30T19:25:00"/>
    <d v="1899-12-30T01:54:00"/>
    <n v="635.4"/>
    <n v="1.028"/>
    <n v="4.9303999999999997"/>
    <n v="788.1"/>
    <n v="96.3"/>
    <n v="1.3240000000000001"/>
    <n v="17.8201"/>
    <n v="149.30000000000001"/>
    <n v="585.6"/>
    <n v="1.1100000000000001"/>
    <n v="4.7598000000000003"/>
    <n v="727.3"/>
    <m/>
    <m/>
    <m/>
    <m/>
    <m/>
    <e v="#N/A"/>
  </r>
  <r>
    <s v="CDT"/>
    <s v="Women's International Friendly"/>
    <s v="England Women"/>
    <s v="Brazil Women"/>
    <s v="Live"/>
    <d v="1899-12-30T17:30:00"/>
    <m/>
    <d v="2025-10-25T00:00:00"/>
    <s v="2025/26"/>
    <s v="Sat"/>
    <s v="Whistle-to-Whistle"/>
    <s v="ITV1"/>
    <s v="ITV"/>
    <d v="1899-12-30T17:30:00"/>
    <d v="1899-12-30T19:29:00"/>
    <d v="1899-12-30T01:59:00"/>
    <n v="1036.4000000000001"/>
    <n v="1.677"/>
    <n v="8.0068999999999999"/>
    <n v="1328.1"/>
    <n v="44.8"/>
    <n v="0.61599999999999999"/>
    <n v="8.3178999999999998"/>
    <n v="61"/>
    <n v="988"/>
    <n v="1.8720000000000001"/>
    <n v="7.9973999999999998"/>
    <n v="1277.9000000000001"/>
    <m/>
    <m/>
    <m/>
    <m/>
    <m/>
    <s v=""/>
  </r>
  <r>
    <s v="CDT"/>
    <s v="Premier League"/>
    <s v="Brentford"/>
    <s v="Liverpool"/>
    <s v="Live"/>
    <d v="1899-12-30T20:00:00"/>
    <m/>
    <d v="2025-10-25T00:00:00"/>
    <s v="2025/26"/>
    <s v="Sat"/>
    <s v="Whistle-to-Whistle"/>
    <s v="TNT Sports 1"/>
    <s v="TNT Sports"/>
    <d v="1899-12-30T20:00:00"/>
    <d v="1899-12-30T22:09:00"/>
    <d v="1899-12-30T02:09:00"/>
    <n v="1041.0999999999999"/>
    <n v="1.6839999999999999"/>
    <n v="7.9691000000000001"/>
    <n v="1272.0999999999999"/>
    <n v="146.1"/>
    <n v="2.0089999999999999"/>
    <n v="28.7316"/>
    <n v="199.8"/>
    <n v="944.6"/>
    <n v="1.79"/>
    <n v="7.5297999999999998"/>
    <n v="1163.9000000000001"/>
    <m/>
    <m/>
    <m/>
    <m/>
    <m/>
    <e v="#N/A"/>
  </r>
  <r>
    <s v="CDT"/>
    <s v="Premier League"/>
    <m/>
    <m/>
    <s v="Highlights"/>
    <d v="1899-12-30T22:25:00"/>
    <m/>
    <d v="2025-10-25T00:00:00"/>
    <s v="2025/26"/>
    <s v="Sat"/>
    <s v="Match Of The Day"/>
    <s v="BBC 1"/>
    <s v="BBC"/>
    <d v="1899-12-30T22:25:00"/>
    <d v="1899-12-30T23:35:00"/>
    <d v="1899-12-30T01:10:00"/>
    <n v="2586.9"/>
    <n v="4.1849999999999996"/>
    <n v="29.208100000000002"/>
    <n v="3114.9"/>
    <n v="186.3"/>
    <n v="2.5619999999999998"/>
    <n v="42.044699999999999"/>
    <n v="249.8"/>
    <n v="2527.3000000000002"/>
    <n v="4.7880000000000003"/>
    <n v="29.214300000000001"/>
    <n v="3023"/>
    <m/>
    <m/>
    <m/>
    <m/>
    <m/>
    <s v="Matchweek 01"/>
  </r>
  <r>
    <s v="CDT"/>
    <s v="Scottish Premiership"/>
    <s v="Hearts"/>
    <s v="Celtic"/>
    <s v="Live"/>
    <d v="1899-12-30T12:00:00"/>
    <m/>
    <d v="2025-10-26T00:00:00"/>
    <s v="2025/26"/>
    <s v="Sun"/>
    <s v="Whistle-to-Whistle"/>
    <s v="Sky Sports Football"/>
    <s v="Sky Sports"/>
    <d v="1899-12-30T12:01:00"/>
    <d v="1899-12-30T13:54:00"/>
    <d v="1899-12-30T01:53:00"/>
    <n v="337.1"/>
    <n v="0.54500000000000004"/>
    <n v="5.7786"/>
    <n v="550.70000000000005"/>
    <n v="24"/>
    <n v="0.33"/>
    <n v="14.651999999999999"/>
    <n v="30.7"/>
    <n v="321.89999999999998"/>
    <n v="0.61"/>
    <n v="5.6886999999999999"/>
    <n v="528.4"/>
    <m/>
    <m/>
    <m/>
    <m/>
    <m/>
    <s v=""/>
  </r>
  <r>
    <s v="CDT"/>
    <s v="Premier League"/>
    <s v="AFC Bournemouth"/>
    <s v="Nottingham Forest"/>
    <s v="Live"/>
    <d v="1899-12-30T14:00:00"/>
    <m/>
    <d v="2025-10-26T00:00:00"/>
    <s v="2025/26"/>
    <s v="Sun"/>
    <s v="Whistle-to-Whistle"/>
    <s v="Sky Sports+"/>
    <s v="Sky Sports"/>
    <d v="1899-12-30T14:01:00"/>
    <d v="1899-12-30T15:53:00"/>
    <d v="1899-12-30T01:52:00"/>
    <n v="129.1"/>
    <n v="0.20899999999999999"/>
    <n v="1.6839"/>
    <n v="259.89999999999998"/>
    <n v="7.3"/>
    <n v="0.1"/>
    <n v="2.2256"/>
    <n v="28.5"/>
    <n v="119.8"/>
    <n v="0.22700000000000001"/>
    <n v="1.6389"/>
    <n v="240.6"/>
    <m/>
    <m/>
    <m/>
    <m/>
    <m/>
    <e v="#N/A"/>
  </r>
  <r>
    <s v="CDT"/>
    <s v="Premier League"/>
    <s v="Arsenal"/>
    <s v="Crystal Palace"/>
    <s v="Live"/>
    <d v="1899-12-30T14:00:00"/>
    <m/>
    <d v="2025-10-26T00:00:00"/>
    <s v="2025/26"/>
    <s v="Sun"/>
    <s v="Whistle-to-Whistle"/>
    <s v="Sky Sports Premier League"/>
    <s v="Sky Sports"/>
    <d v="1899-12-30T14:00:00"/>
    <d v="1899-12-30T15:55:00"/>
    <d v="1899-12-30T01:55:00"/>
    <n v="853.8"/>
    <n v="1.381"/>
    <n v="11.1195"/>
    <n v="1045.8"/>
    <n v="121.6"/>
    <n v="1.6719999999999999"/>
    <n v="36.982999999999997"/>
    <n v="171.9"/>
    <n v="790.2"/>
    <n v="1.4970000000000001"/>
    <n v="10.792899999999999"/>
    <n v="994.8"/>
    <m/>
    <m/>
    <m/>
    <m/>
    <m/>
    <e v="#N/A"/>
  </r>
  <r>
    <s v="CDT"/>
    <s v="Premier League"/>
    <s v="Aston Villa"/>
    <s v="Manchester City"/>
    <s v="Live"/>
    <d v="1899-12-30T14:00:00"/>
    <m/>
    <d v="2025-10-26T00:00:00"/>
    <s v="2025/26"/>
    <s v="Sun"/>
    <s v="Whistle-to-Whistle"/>
    <s v="Sky Sports Main Event"/>
    <s v="Sky Sports"/>
    <d v="1899-12-30T14:00:00"/>
    <d v="1899-12-30T15:57:00"/>
    <d v="1899-12-30T01:57:00"/>
    <n v="810.2"/>
    <n v="1.3109999999999999"/>
    <n v="10.525600000000001"/>
    <n v="1178.3"/>
    <n v="66.2"/>
    <n v="0.91"/>
    <n v="20.054500000000001"/>
    <n v="112.4"/>
    <n v="725.5"/>
    <n v="1.375"/>
    <n v="9.8850999999999996"/>
    <n v="1065.9000000000001"/>
    <m/>
    <m/>
    <m/>
    <m/>
    <m/>
    <e v="#N/A"/>
  </r>
  <r>
    <s v="CDT"/>
    <s v="Premier League"/>
    <s v="Wolverhampton Wanderers"/>
    <s v="Burnley"/>
    <s v="Live"/>
    <d v="1899-12-30T14:00:00"/>
    <m/>
    <d v="2025-10-26T00:00:00"/>
    <s v="2025/26"/>
    <s v="Sun"/>
    <s v="Whistle-to-Whistle"/>
    <s v="Sky Sports F1"/>
    <s v="Sky Sports"/>
    <d v="1899-12-30T14:00:00"/>
    <d v="1899-12-30T15:58:00"/>
    <d v="1899-12-30T01:58:00"/>
    <n v="107.8"/>
    <n v="0.17399999999999999"/>
    <n v="1.3989"/>
    <n v="191.7"/>
    <n v="1.1000000000000001"/>
    <n v="1.4999999999999999E-2"/>
    <n v="0.33260000000000001"/>
    <n v="7.1"/>
    <n v="105.6"/>
    <n v="0.2"/>
    <n v="1.4373"/>
    <n v="191.7"/>
    <m/>
    <m/>
    <m/>
    <m/>
    <m/>
    <e v="#N/A"/>
  </r>
  <r>
    <s v="CDT"/>
    <s v="Scottish Premiership"/>
    <s v="Aberdeen"/>
    <s v="Hibernian"/>
    <s v="Live"/>
    <d v="1899-12-30T14:30:00"/>
    <m/>
    <d v="2025-10-26T00:00:00"/>
    <s v="2025/26"/>
    <s v="Sun"/>
    <s v="Whistle-to-Whistle"/>
    <s v="Premier Sports 2"/>
    <s v="Premier Sports"/>
    <d v="1899-12-30T14:31:00"/>
    <d v="1899-12-30T16:25:00"/>
    <d v="1899-12-30T01:54:00"/>
    <n v="30.2"/>
    <n v="4.9000000000000002E-2"/>
    <n v="0.37040000000000001"/>
    <n v="80.7"/>
    <n v="2.5"/>
    <n v="3.4000000000000002E-2"/>
    <n v="0.71409999999999996"/>
    <n v="14.6"/>
    <n v="30.2"/>
    <n v="5.7000000000000002E-2"/>
    <n v="0.3891"/>
    <n v="80.7"/>
    <m/>
    <m/>
    <m/>
    <m/>
    <m/>
    <s v=""/>
  </r>
  <r>
    <s v="CDT"/>
    <s v="Premier League"/>
    <s v="Everton"/>
    <s v="Tottenham Hotspur"/>
    <s v="Live"/>
    <d v="1899-12-30T16:30:00"/>
    <m/>
    <d v="2025-10-26T00:00:00"/>
    <s v="2025/26"/>
    <s v="Sun"/>
    <s v="Whistle-to-Whistle"/>
    <s v="Sky Sports Main Event"/>
    <s v="Sky Sports"/>
    <d v="1899-12-30T16:30:00"/>
    <d v="1899-12-30T18:29:00"/>
    <d v="1899-12-30T01:59:00"/>
    <n v="927.5"/>
    <n v="1.5"/>
    <n v="8.6354000000000006"/>
    <n v="1055.5999999999999"/>
    <n v="106.5"/>
    <n v="1.464"/>
    <n v="27.265699999999999"/>
    <n v="160"/>
    <n v="891.7"/>
    <n v="1.6890000000000001"/>
    <n v="8.6526999999999994"/>
    <n v="1002.7"/>
    <m/>
    <m/>
    <m/>
    <m/>
    <m/>
    <e v="#N/A"/>
  </r>
  <r>
    <s v="CDT"/>
    <s v="Premier League"/>
    <s v="Everton"/>
    <s v="Tottenham Hotspur"/>
    <s v="Live"/>
    <d v="1899-12-30T16:30:00"/>
    <m/>
    <d v="2025-10-26T00:00:00"/>
    <s v="2025/26"/>
    <s v="Sun"/>
    <s v="Whistle-to-Whistle"/>
    <s v="Sky Sports Premier League"/>
    <s v="Sky Sports"/>
    <d v="1899-12-30T16:30:00"/>
    <d v="1899-12-30T18:29:00"/>
    <d v="1899-12-30T01:59:00"/>
    <n v="886.4"/>
    <n v="1.4339999999999999"/>
    <n v="8.2527000000000008"/>
    <n v="987.6"/>
    <n v="94.5"/>
    <n v="1.2989999999999999"/>
    <n v="24.1935"/>
    <n v="148.19999999999999"/>
    <n v="841.2"/>
    <n v="1.5940000000000001"/>
    <n v="8.1625999999999994"/>
    <n v="936.4"/>
    <m/>
    <m/>
    <m/>
    <m/>
    <m/>
    <e v="#N/A"/>
  </r>
  <r>
    <s v="CDT"/>
    <s v="Premier League"/>
    <m/>
    <m/>
    <s v="Highlights"/>
    <d v="1899-12-30T07:50:00"/>
    <m/>
    <d v="2025-10-26T00:00:00"/>
    <s v="2025/26"/>
    <s v="Sun"/>
    <s v="Match Of The Day Repeat"/>
    <s v="BBC 1"/>
    <s v="BBC"/>
    <d v="1899-12-30T07:50:00"/>
    <d v="1899-12-30T09:00:00"/>
    <d v="1899-12-30T01:10:00"/>
    <n v="862.3"/>
    <n v="1.395"/>
    <n v="20.581399999999999"/>
    <n v="1047.3"/>
    <n v="26.5"/>
    <n v="0.36399999999999999"/>
    <n v="19.687999999999999"/>
    <n v="36.299999999999997"/>
    <n v="822.8"/>
    <n v="1.5589999999999999"/>
    <n v="20.669699999999999"/>
    <n v="1009"/>
    <m/>
    <m/>
    <m/>
    <m/>
    <m/>
    <s v="Matchweek 01"/>
  </r>
  <r>
    <s v="CDT"/>
    <s v="Premier League"/>
    <m/>
    <m/>
    <s v="Highlights"/>
    <d v="1899-12-30T22:30:00"/>
    <m/>
    <d v="2025-10-26T00:00:00"/>
    <s v="2025/26"/>
    <s v="Sun"/>
    <s v="Match Of The Day"/>
    <s v="BBC 1"/>
    <s v="BBC"/>
    <d v="1899-12-30T22:30:00"/>
    <d v="1899-12-30T23:45:00"/>
    <d v="1899-12-30T01:15:00"/>
    <n v="1570"/>
    <n v="2.54"/>
    <n v="27.362400000000001"/>
    <n v="2076.6"/>
    <n v="59.5"/>
    <n v="0.81799999999999995"/>
    <n v="26.996400000000001"/>
    <n v="102.5"/>
    <n v="1530.3"/>
    <n v="2.899"/>
    <n v="27.337"/>
    <n v="2007"/>
    <m/>
    <m/>
    <m/>
    <m/>
    <m/>
    <s v="Matchweek 01"/>
  </r>
  <r>
    <s v="CDT"/>
    <s v="Sky Bet League One"/>
    <s v="Port Vale"/>
    <s v="Stockport County"/>
    <s v="Live"/>
    <d v="1899-12-30T20:00:00"/>
    <m/>
    <d v="2025-10-27T00:00:00"/>
    <s v="2025/26"/>
    <s v="Mon"/>
    <s v="Whistle-to-Whistle"/>
    <s v="Sky Sports Main Event"/>
    <s v="Sky Sports"/>
    <d v="1899-12-30T20:01:00"/>
    <d v="1899-12-30T21:55:00"/>
    <d v="1899-12-30T01:54:00"/>
    <n v="29.1"/>
    <n v="4.7E-2"/>
    <n v="5.3999999999999999E-2"/>
    <n v="1.3"/>
    <n v="1.7999999999999999E-2"/>
    <n v="0.02"/>
    <n v="29"/>
    <n v="5.5E-2"/>
    <n v="6.3E-2"/>
    <n v="0.2"/>
    <n v="2E-3"/>
    <n v="3.0000000000000001E-3"/>
    <m/>
    <m/>
    <m/>
    <m/>
    <m/>
    <s v=""/>
  </r>
  <r>
    <s v="CDT"/>
    <s v="Sky Bet League One"/>
    <s v="Port Vale"/>
    <s v="Stockport County"/>
    <s v="Live"/>
    <d v="1899-12-30T20:00:00"/>
    <m/>
    <d v="2025-10-27T00:00:00"/>
    <s v="2025/26"/>
    <s v="Mon"/>
    <s v="Whistle-to-Whistle"/>
    <s v="Sky Sports Football"/>
    <s v="Sky Sports"/>
    <d v="1899-12-30T20:01:00"/>
    <d v="1899-12-30T21:55:00"/>
    <d v="1899-12-30T01:54:00"/>
    <n v="142.4"/>
    <n v="0.23"/>
    <n v="0.26300000000000001"/>
    <n v="13.9"/>
    <n v="0.191"/>
    <n v="0.218"/>
    <n v="139.4"/>
    <n v="0.26400000000000001"/>
    <n v="0.30099999999999999"/>
    <n v="3"/>
    <n v="3.3000000000000002E-2"/>
    <n v="3.7999999999999999E-2"/>
    <m/>
    <m/>
    <m/>
    <m/>
    <m/>
    <s v=""/>
  </r>
  <r>
    <s v="CDT"/>
    <s v="Premier League"/>
    <m/>
    <m/>
    <s v="Highlights"/>
    <d v="1899-12-30T07:45:00"/>
    <m/>
    <d v="2025-10-27T00:00:00"/>
    <s v="2025/26"/>
    <s v="Mon"/>
    <s v="Match Of The Day Repeat"/>
    <s v="BBC 2"/>
    <s v="BBC"/>
    <d v="1899-12-30T07:44:00"/>
    <d v="1899-12-30T08:58:39"/>
    <d v="1899-12-30T01:14:08"/>
    <n v="119.5"/>
    <n v="0.193"/>
    <n v="3.2094999999999998"/>
    <n v="176.1"/>
    <n v="0"/>
    <n v="0"/>
    <n v="0"/>
    <n v="1.4"/>
    <n v="107.5"/>
    <n v="0.20399999999999999"/>
    <n v="3.0312000000000001"/>
    <n v="150.5"/>
    <m/>
    <m/>
    <m/>
    <m/>
    <m/>
    <s v="Matchweek 01"/>
  </r>
  <r>
    <s v="CDT"/>
    <s v="Women's International Friendly"/>
    <s v="England Women"/>
    <s v="Australia Women"/>
    <s v="Live"/>
    <d v="1899-12-30T19:00:00"/>
    <m/>
    <d v="2025-10-28T00:00:00"/>
    <s v="2025/26"/>
    <s v="Tue"/>
    <s v="Whistle-to-Whistle"/>
    <s v="ITV4"/>
    <s v="ITV"/>
    <d v="1899-12-30T19:00:00"/>
    <d v="1899-12-30T20:55:00"/>
    <d v="1899-12-30T01:55:00"/>
    <n v="568.20000000000005"/>
    <n v="0.91900000000000004"/>
    <n v="4.2785000000000002"/>
    <n v="769.3"/>
    <n v="14.9"/>
    <n v="0.20499999999999999"/>
    <n v="4.5303000000000004"/>
    <n v="36.200000000000003"/>
    <n v="533.79999999999995"/>
    <n v="1.0109999999999999"/>
    <n v="4.1436999999999999"/>
    <n v="729.1"/>
    <m/>
    <m/>
    <m/>
    <m/>
    <m/>
    <s v=""/>
  </r>
  <r>
    <s v="CDT"/>
    <s v="Women's International Friendly"/>
    <s v="Wales Women"/>
    <s v="Poland Women"/>
    <s v="Live"/>
    <d v="1899-12-30T19:45:00"/>
    <m/>
    <d v="2025-10-28T00:00:00"/>
    <s v="2025/26"/>
    <s v="Tue"/>
    <s v="Whistle-to-Whistle"/>
    <s v="BBC One Wales"/>
    <s v="BBC"/>
    <d v="1899-12-30T19:45:00"/>
    <d v="1899-12-30T21:37:00"/>
    <d v="1899-12-30T01:52:00"/>
    <n v="27.6"/>
    <n v="0.94299999999999995"/>
    <n v="3.3799000000000001"/>
    <n v="66.599999999999994"/>
    <n v="0"/>
    <n v="0"/>
    <n v="0"/>
    <s v="-"/>
    <n v="27.5"/>
    <n v="1.0900000000000001"/>
    <n v="3.5270000000000001"/>
    <n v="66.599999999999994"/>
    <m/>
    <m/>
    <m/>
    <m/>
    <m/>
    <s v=""/>
  </r>
  <r>
    <s v="CDT"/>
    <s v="Carabao Cup"/>
    <s v="Wrexham"/>
    <s v="Cardiff City"/>
    <s v="Live"/>
    <d v="1899-12-30T20:00:00"/>
    <m/>
    <d v="2025-10-28T00:00:00"/>
    <s v="2025/26"/>
    <s v="Tue"/>
    <s v="Whistle-to-Whistle"/>
    <s v="ITV1"/>
    <s v="ITV"/>
    <d v="1899-12-30T20:00:00"/>
    <d v="1899-12-30T21:55:00"/>
    <d v="1899-12-30T01:55:00"/>
    <n v="1226.5"/>
    <n v="1.984"/>
    <n v="8.2064000000000004"/>
    <n v="1511.6"/>
    <n v="66.2"/>
    <n v="0.91"/>
    <n v="12.831899999999999"/>
    <n v="84.5"/>
    <n v="1188.8"/>
    <n v="2.2519999999999998"/>
    <n v="8.1783000000000001"/>
    <n v="1473.3"/>
    <m/>
    <m/>
    <m/>
    <m/>
    <m/>
    <s v=""/>
  </r>
  <r>
    <s v="CDT"/>
    <s v="Carabao Cup"/>
    <s v="Wrexham"/>
    <s v="Cardiff City"/>
    <s v="Live"/>
    <d v="1899-12-30T20:00:00"/>
    <m/>
    <d v="2025-10-28T00:00:00"/>
    <s v="2025/26"/>
    <s v="Tue"/>
    <s v="Whistle-to-Whistle"/>
    <s v="Sky Sports Main Event"/>
    <s v="Sky Sports"/>
    <d v="1899-12-30T20:00:00"/>
    <d v="1899-12-30T21:55:00"/>
    <d v="1899-12-30T01:55:00"/>
    <n v="143.19999999999999"/>
    <n v="0.23200000000000001"/>
    <n v="0.95809999999999995"/>
    <n v="178.5"/>
    <n v="0.9"/>
    <n v="1.2E-2"/>
    <n v="0.17449999999999999"/>
    <n v="8.5"/>
    <n v="132.5"/>
    <n v="0.251"/>
    <n v="0.91149999999999998"/>
    <n v="172.8"/>
    <m/>
    <m/>
    <m/>
    <m/>
    <m/>
    <s v=""/>
  </r>
  <r>
    <s v="CDT"/>
    <s v="Carabao Cup"/>
    <s v="Wrexham"/>
    <s v="Cardiff City"/>
    <s v="Live"/>
    <d v="1899-12-30T20:00:00"/>
    <m/>
    <d v="2025-10-28T00:00:00"/>
    <s v="2025/26"/>
    <s v="Tue"/>
    <s v="Whistle-to-Whistle"/>
    <s v="Sky Sports Football"/>
    <s v="Sky Sports"/>
    <d v="1899-12-30T20:00:00"/>
    <d v="1899-12-30T21:55:00"/>
    <d v="1899-12-30T01:55:00"/>
    <n v="48"/>
    <n v="7.8E-2"/>
    <n v="0.32119999999999999"/>
    <n v="76.599999999999994"/>
    <n v="5.9"/>
    <n v="8.1000000000000003E-2"/>
    <n v="1.1435999999999999"/>
    <n v="13.5"/>
    <n v="45.5"/>
    <n v="8.5999999999999993E-2"/>
    <n v="0.313"/>
    <n v="74.2"/>
    <m/>
    <m/>
    <m/>
    <m/>
    <m/>
    <s v=""/>
  </r>
  <r>
    <s v="CDT"/>
    <s v="Carabao Cup"/>
    <s v="Wrexham"/>
    <s v="Cardiff City"/>
    <s v="Live"/>
    <d v="1899-12-30T20:00:00"/>
    <m/>
    <d v="2025-10-28T00:00:00"/>
    <s v="2025/26"/>
    <s v="Tue"/>
    <s v="Whistle-to-Whistle"/>
    <s v="Sky Sports+"/>
    <s v="Sky Sports"/>
    <d v="1899-12-30T20:00:00"/>
    <d v="1899-12-30T21:55:00"/>
    <d v="1899-12-30T01:55:00"/>
    <n v="21.1"/>
    <n v="3.4000000000000002E-2"/>
    <n v="0.14119999999999999"/>
    <n v="44.4"/>
    <n v="0.2"/>
    <n v="3.0000000000000001E-3"/>
    <n v="3.8800000000000001E-2"/>
    <n v="8.8000000000000007"/>
    <n v="20.8"/>
    <n v="3.9E-2"/>
    <n v="0.1431"/>
    <n v="41.6"/>
    <m/>
    <m/>
    <m/>
    <m/>
    <m/>
    <s v=""/>
  </r>
  <r>
    <s v="CDT"/>
    <s v="Carabao Cup"/>
    <s v="Liverpool"/>
    <s v="Crystal Palace"/>
    <s v="Live"/>
    <d v="1899-12-30T19:45:00"/>
    <m/>
    <d v="2025-10-29T00:00:00"/>
    <s v="2025/26"/>
    <s v="Wed"/>
    <s v="Whistle-to-Whistle"/>
    <s v="Sky Sports Premier League"/>
    <s v="Sky Sports"/>
    <d v="1899-12-30T19:45:00"/>
    <d v="1899-12-30T21:39:00"/>
    <d v="1899-12-30T01:54:00"/>
    <n v="716.6"/>
    <n v="1.159"/>
    <n v="4.2980999999999998"/>
    <n v="909.5"/>
    <n v="104.4"/>
    <n v="1.4350000000000001"/>
    <n v="12.066599999999999"/>
    <n v="126.4"/>
    <n v="672.6"/>
    <n v="1.274"/>
    <n v="4.1879"/>
    <n v="862.3"/>
    <m/>
    <m/>
    <m/>
    <m/>
    <m/>
    <s v=""/>
  </r>
  <r>
    <s v="CDT"/>
    <s v="Scottish Premiership"/>
    <s v="Hibernian"/>
    <s v="Rangers"/>
    <s v="Live"/>
    <d v="1899-12-30T19:45:00"/>
    <m/>
    <d v="2025-10-29T00:00:00"/>
    <s v="2025/26"/>
    <s v="Wed"/>
    <s v="Whistle-to-Whistle"/>
    <s v="Sky Sports Football"/>
    <s v="Sky Sports"/>
    <d v="1899-12-30T19:45:00"/>
    <d v="1899-12-30T21:39:00"/>
    <d v="1899-12-30T01:54:00"/>
    <n v="164.1"/>
    <n v="0.26500000000000001"/>
    <n v="0.98419999999999996"/>
    <n v="229.3"/>
    <n v="10.4"/>
    <n v="0.14299999999999999"/>
    <n v="1.202"/>
    <n v="23"/>
    <n v="160.6"/>
    <n v="0.30399999999999999"/>
    <n v="1"/>
    <n v="220.3"/>
    <m/>
    <m/>
    <m/>
    <m/>
    <m/>
    <s v=""/>
  </r>
  <r>
    <s v="CDT"/>
    <s v="Carabao Cup"/>
    <s v="Newcastle United"/>
    <s v="Tottenham Hotspur"/>
    <s v="Live"/>
    <d v="1899-12-30T20:00:00"/>
    <m/>
    <d v="2025-10-29T00:00:00"/>
    <s v="2025/26"/>
    <s v="Wed"/>
    <s v="Whistle-to-Whistle"/>
    <s v="ITV1"/>
    <s v="ITV"/>
    <d v="1899-12-30T20:01:00"/>
    <d v="1899-12-30T21:53:00"/>
    <d v="1899-12-30T01:52:00"/>
    <n v="1724"/>
    <n v="2.7890000000000001"/>
    <n v="9.5525000000000002"/>
    <n v="2001.8"/>
    <n v="40"/>
    <n v="0.55000000000000004"/>
    <n v="3.9358"/>
    <n v="55.3"/>
    <n v="1655.6"/>
    <n v="3.137"/>
    <n v="9.5381"/>
    <n v="1916.8"/>
    <m/>
    <m/>
    <m/>
    <m/>
    <m/>
    <s v=""/>
  </r>
  <r>
    <s v="CDT"/>
    <s v="Carabao Cup"/>
    <s v="Newcastle United"/>
    <s v="Tottenham Hotspur"/>
    <s v="Live"/>
    <d v="1899-12-30T20:00:00"/>
    <m/>
    <d v="2025-10-29T00:00:00"/>
    <s v="2025/26"/>
    <s v="Wed"/>
    <s v="Whistle-to-Whistle"/>
    <s v="Sky Sports Main Event"/>
    <s v="Sky Sports"/>
    <d v="1899-12-30T20:01:00"/>
    <d v="1899-12-30T21:53:00"/>
    <d v="1899-12-30T01:52:00"/>
    <n v="394.2"/>
    <n v="0.63800000000000001"/>
    <n v="2.1842000000000001"/>
    <n v="610.6"/>
    <n v="41.6"/>
    <n v="0.57199999999999995"/>
    <n v="4.0933000000000002"/>
    <n v="79.7"/>
    <n v="378.1"/>
    <n v="0.71599999999999997"/>
    <n v="2.1783000000000001"/>
    <n v="581"/>
    <m/>
    <m/>
    <m/>
    <m/>
    <m/>
    <s v=""/>
  </r>
  <r>
    <s v="CDT"/>
    <s v="Emirates FA cup"/>
    <s v="Luton Town"/>
    <s v="Forest Green Rovers"/>
    <s v="Live"/>
    <d v="1899-12-30T19:30:00"/>
    <m/>
    <d v="2025-10-31T00:00:00"/>
    <s v="2025/26"/>
    <s v="Fri"/>
    <s v="Whistle-to-Whistle"/>
    <s v="TNT Sports 1"/>
    <s v="TNT Sports"/>
    <d v="1899-12-30T19:30:00"/>
    <d v="1899-12-30T21:25:00"/>
    <d v="1899-12-30T01:55:00"/>
    <n v="87.7"/>
    <n v="0.14199999999999999"/>
    <n v="0.67010000000000003"/>
    <n v="163.19999999999999"/>
    <n v="12.2"/>
    <n v="0.16800000000000001"/>
    <n v="3.6825000000000001"/>
    <n v="12.8"/>
    <n v="84.3"/>
    <n v="0.16"/>
    <n v="0.65810000000000002"/>
    <n v="163.19999999999999"/>
    <n v="3.4"/>
    <n v="3.7999999999999999E-2"/>
    <n v="1.2213000000000001"/>
    <n v="8.9"/>
    <m/>
    <s v=""/>
  </r>
  <r>
    <s v="CDT"/>
    <s v="Scottish Championship"/>
    <s v="Ayr United"/>
    <s v="Dunfermline"/>
    <s v="Live"/>
    <d v="1899-12-30T19:45:00"/>
    <m/>
    <d v="2025-10-31T00:00:00"/>
    <s v="2025/26"/>
    <s v="Fri"/>
    <s v="Whistle-to-Whistle"/>
    <s v="BBC Scotland"/>
    <s v="BBC"/>
    <d v="1899-12-30T19:47:00"/>
    <d v="1899-12-30T21:38:00"/>
    <d v="1899-12-30T01:51:00"/>
    <n v="59.7"/>
    <n v="9.7000000000000003E-2"/>
    <n v="0.44529999999999997"/>
    <n v="86.6"/>
    <n v="0"/>
    <n v="0"/>
    <n v="0"/>
    <s v="-"/>
    <n v="58.1"/>
    <n v="0.11"/>
    <n v="0.44269999999999998"/>
    <n v="82.4"/>
    <n v="1.5"/>
    <n v="1.7000000000000001E-2"/>
    <n v="0.52869999999999995"/>
    <n v="4.0999999999999996"/>
    <m/>
    <s v=""/>
  </r>
  <r>
    <s v="CDT"/>
    <s v="Sky Bet Championship"/>
    <s v="Wrexham"/>
    <s v="Coventry City"/>
    <s v="Live"/>
    <d v="1899-12-30T20:00:00"/>
    <m/>
    <d v="2025-10-31T00:00:00"/>
    <s v="2025/26"/>
    <s v="Fri"/>
    <s v="Whistle-to-Whistle"/>
    <s v="Sky Sports Main Event"/>
    <s v="Sky Sports"/>
    <d v="1899-12-30T20:00:00"/>
    <d v="1899-12-30T21:52:00"/>
    <d v="1899-12-30T01:52:00"/>
    <n v="263.8"/>
    <n v="0.42699999999999999"/>
    <n v="2.1827000000000001"/>
    <n v="435"/>
    <n v="25.1"/>
    <n v="0.34499999999999997"/>
    <n v="7.7088000000000001"/>
    <n v="50.9"/>
    <n v="258.89999999999998"/>
    <n v="0.49099999999999999"/>
    <n v="2.1879"/>
    <n v="431"/>
    <n v="4.9000000000000004"/>
    <n v="5.3999999999999999E-2"/>
    <n v="1.9375"/>
    <n v="18.5"/>
    <m/>
    <s v=""/>
  </r>
  <r>
    <s v="CDT"/>
    <s v="Sky Bet Championship"/>
    <s v="Wrexham"/>
    <s v="Coventry City"/>
    <s v="Live"/>
    <d v="1899-12-30T20:00:00"/>
    <m/>
    <d v="2025-10-31T00:00:00"/>
    <s v="2025/26"/>
    <s v="Fri"/>
    <s v="Whistle-to-Whistle"/>
    <s v="Sky Sports Football"/>
    <s v="Sky Sports"/>
    <d v="1899-12-30T20:00:00"/>
    <d v="1899-12-30T21:52:00"/>
    <d v="1899-12-30T01:52:00"/>
    <n v="79.5"/>
    <n v="0.129"/>
    <n v="0.65780000000000005"/>
    <n v="148.6"/>
    <n v="3.8"/>
    <n v="5.1999999999999998E-2"/>
    <n v="1.1671"/>
    <n v="20.2"/>
    <n v="79.400000000000006"/>
    <n v="0.15"/>
    <n v="0.67100000000000004"/>
    <n v="148.6"/>
    <n v="0"/>
    <n v="0"/>
    <n v="0"/>
    <n v="8"/>
    <m/>
    <s v=""/>
  </r>
  <r>
    <s v="CDT"/>
    <s v="Emirates FA cup"/>
    <s v="Chelmsford City"/>
    <s v="Braintree Town"/>
    <s v="Live"/>
    <d v="1899-12-30T12:00:00"/>
    <m/>
    <d v="2025-11-01T00:00:00"/>
    <s v="2025/26"/>
    <s v="Sat"/>
    <s v="Whistle-to-Whistle"/>
    <s v="TNT Sports 1"/>
    <s v="TNT Sports"/>
    <d v="1899-12-30T12:01:00"/>
    <d v="1899-12-30T13:56:00"/>
    <d v="1899-12-30T01:55:00"/>
    <n v="95.6"/>
    <n v="0.156"/>
    <n v="1.8977999999999999"/>
    <n v="133.5"/>
    <n v="6"/>
    <n v="8.3000000000000004E-2"/>
    <n v="3.7221000000000002"/>
    <n v="17.600000000000001"/>
    <n v="87.3"/>
    <n v="0.16700000000000001"/>
    <n v="1.7971999999999999"/>
    <n v="125.2"/>
    <n v="8.3000000000000007"/>
    <n v="9.1999999999999998E-2"/>
    <n v="4.6162000000000001"/>
    <n v="10"/>
    <m/>
    <s v=""/>
  </r>
  <r>
    <s v="CDT"/>
    <s v="Emirates FA cup"/>
    <s v="Chelmsford City"/>
    <s v="Braintree Town"/>
    <s v="Live"/>
    <d v="1899-12-30T12:00:00"/>
    <m/>
    <d v="2025-11-01T00:00:00"/>
    <s v="2025/26"/>
    <s v="Sat"/>
    <s v="Whistle-to-Whistle"/>
    <s v="TNT Sports 3"/>
    <s v="TNT Sports"/>
    <d v="1899-12-30T12:01:00"/>
    <d v="1899-12-30T13:56:00"/>
    <d v="1899-12-30T01:55:00"/>
    <n v="11"/>
    <n v="1.7999999999999999E-2"/>
    <n v="0.21809999999999999"/>
    <n v="22.7"/>
    <n v="0.1"/>
    <n v="1E-3"/>
    <n v="6.2E-2"/>
    <n v="12.9"/>
    <n v="11"/>
    <n v="2.1000000000000001E-2"/>
    <n v="0.2261"/>
    <n v="22.7"/>
    <n v="0"/>
    <n v="0"/>
    <n v="0"/>
    <s v="-"/>
    <m/>
    <s v=""/>
  </r>
  <r>
    <s v="CDT"/>
    <s v="FA Women's Super League"/>
    <s v="Chelsea Women"/>
    <s v="London City Lionesses"/>
    <s v="Live"/>
    <d v="1899-12-30T12:00:00"/>
    <m/>
    <d v="2025-11-01T00:00:00"/>
    <s v="2025/26"/>
    <s v="Sat"/>
    <s v="Whistle-to-Whistle"/>
    <s v="Sky Sports Premier League"/>
    <s v="Sky Sports"/>
    <d v="1899-12-30T12:00:00"/>
    <d v="1899-12-30T13:53:00"/>
    <d v="1899-12-30T01:53:00"/>
    <n v="66.900000000000006"/>
    <n v="0.109"/>
    <n v="1.3348"/>
    <n v="86"/>
    <n v="13"/>
    <n v="0.18099999999999999"/>
    <n v="8.0694999999999997"/>
    <n v="16.2"/>
    <n v="66.900000000000006"/>
    <n v="0.128"/>
    <n v="1.3845000000000001"/>
    <n v="86"/>
    <n v="0"/>
    <n v="0"/>
    <n v="0"/>
    <s v="-"/>
    <m/>
    <s v=""/>
  </r>
  <r>
    <s v="CDT"/>
    <s v="FA Women's Super League"/>
    <s v="Manchester City Women"/>
    <s v="West Ham United Women"/>
    <s v="Live"/>
    <d v="1899-12-30T12:00:00"/>
    <m/>
    <d v="2025-11-01T00:00:00"/>
    <s v="2025/26"/>
    <s v="Sat"/>
    <s v="Whistle-to-Whistle"/>
    <s v="Sky Sports Mix"/>
    <s v="Sky Sports"/>
    <d v="1899-12-30T12:02:00"/>
    <d v="1899-12-30T13:57:00"/>
    <d v="1899-12-30T01:55:00"/>
    <n v="10.1"/>
    <n v="1.6E-2"/>
    <n v="0.20019999999999999"/>
    <n v="24.6"/>
    <n v="0"/>
    <n v="0"/>
    <n v="0"/>
    <s v="-"/>
    <n v="9.6999999999999993"/>
    <n v="1.9E-2"/>
    <n v="0.19939999999999999"/>
    <n v="24.6"/>
    <n v="0.4"/>
    <n v="4.0000000000000001E-3"/>
    <n v="0.2225"/>
    <n v="6.3"/>
    <m/>
    <s v=""/>
  </r>
  <r>
    <s v="CDT"/>
    <s v="Sky Bet Championship"/>
    <s v="Leicester City"/>
    <s v="Blackburn Rovers"/>
    <s v="Live"/>
    <d v="1899-12-30T12:30:00"/>
    <m/>
    <d v="2025-11-01T00:00:00"/>
    <s v="2025/26"/>
    <s v="Sat"/>
    <s v="Whistle-to-Whistle"/>
    <s v="Sky Sports Main Event"/>
    <s v="Sky Sports"/>
    <d v="1899-12-30T12:30:00"/>
    <d v="1899-12-30T14:24:00"/>
    <d v="1899-12-30T01:54:00"/>
    <n v="158"/>
    <n v="0.25800000000000001"/>
    <n v="2.9929000000000001"/>
    <n v="223"/>
    <n v="5.8"/>
    <n v="8.1000000000000003E-2"/>
    <n v="3.6825000000000001"/>
    <n v="13.2"/>
    <n v="155.30000000000001"/>
    <n v="0.29699999999999999"/>
    <n v="3.0445000000000002"/>
    <n v="218"/>
    <n v="2.7"/>
    <n v="0.03"/>
    <n v="1.516"/>
    <n v="13.5"/>
    <m/>
    <s v=""/>
  </r>
  <r>
    <s v="CDT"/>
    <s v="Sky Bet Championship"/>
    <s v="Leicester City"/>
    <s v="Blackburn Rovers"/>
    <s v="Live"/>
    <d v="1899-12-30T12:30:00"/>
    <m/>
    <d v="2025-11-01T00:00:00"/>
    <s v="2025/26"/>
    <s v="Sat"/>
    <s v="Whistle-to-Whistle"/>
    <s v="Sky Sports Football"/>
    <s v="Sky Sports"/>
    <d v="1899-12-30T12:30:00"/>
    <d v="1899-12-30T14:24:00"/>
    <d v="1899-12-30T01:54:00"/>
    <n v="79"/>
    <n v="0.129"/>
    <n v="1.4964"/>
    <n v="121.1"/>
    <n v="6"/>
    <n v="8.3000000000000004E-2"/>
    <n v="3.8094999999999999"/>
    <n v="21.3"/>
    <n v="72"/>
    <n v="0.13800000000000001"/>
    <n v="1.4115"/>
    <n v="116.2"/>
    <n v="7"/>
    <n v="7.6999999999999999E-2"/>
    <n v="3.9304000000000001"/>
    <n v="15.5"/>
    <m/>
    <s v=""/>
  </r>
  <r>
    <s v="CDT"/>
    <s v="Sky Bet Championship"/>
    <s v="West Bromwich Albion"/>
    <s v="Sheffield Wednesday"/>
    <s v="Live"/>
    <d v="1899-12-30T12:30:00"/>
    <m/>
    <d v="2025-11-01T00:00:00"/>
    <s v="2025/26"/>
    <s v="Sat"/>
    <s v="Whistle-to-Whistle"/>
    <s v="Sky Sports+"/>
    <s v="Sky Sports"/>
    <d v="1899-12-30T12:30:00"/>
    <d v="1899-12-30T14:24:00"/>
    <d v="1899-12-30T01:54:00"/>
    <n v="46"/>
    <n v="7.4999999999999997E-2"/>
    <n v="0.87129999999999996"/>
    <n v="94.5"/>
    <n v="0.9"/>
    <n v="1.2999999999999999E-2"/>
    <n v="0.57140000000000002"/>
    <n v="5.4"/>
    <n v="45.7"/>
    <n v="8.7999999999999995E-2"/>
    <n v="0.89590000000000003"/>
    <n v="94.5"/>
    <n v="0.2"/>
    <n v="2E-3"/>
    <n v="0.1123"/>
    <n v="6.9"/>
    <m/>
    <s v=""/>
  </r>
  <r>
    <s v="CDT"/>
    <s v="Emirates FA cup"/>
    <s v="Brackley Town"/>
    <s v="Notts County"/>
    <s v="Live"/>
    <d v="1899-12-30T17:30:00"/>
    <m/>
    <d v="2025-11-01T00:00:00"/>
    <s v="2025/26"/>
    <s v="Sat"/>
    <s v="Whistle-to-Whistle"/>
    <s v="BBC 2"/>
    <s v="BBC"/>
    <d v="1899-12-30T17:31:00"/>
    <d v="1899-12-30T20:18:00"/>
    <d v="1899-12-30T02:47:00"/>
    <n v="539.1"/>
    <n v="0.88"/>
    <n v="3.9838"/>
    <n v="832"/>
    <n v="10.9"/>
    <n v="0.152"/>
    <n v="2.5983000000000001"/>
    <n v="30"/>
    <n v="523.5"/>
    <n v="1.002"/>
    <n v="4.0838999999999999"/>
    <n v="804.6"/>
    <n v="15.7"/>
    <n v="0.17399999999999999"/>
    <n v="2.1998000000000002"/>
    <n v="47.1"/>
    <m/>
    <s v=""/>
  </r>
  <r>
    <s v="CDT"/>
    <s v="Emirates FA cup"/>
    <s v="Brackley Town"/>
    <s v="Notts County"/>
    <s v="Live"/>
    <d v="1899-12-30T17:30:00"/>
    <m/>
    <d v="2025-11-01T00:00:00"/>
    <s v="2025/26"/>
    <s v="Sat"/>
    <s v="Whistle-to-Whistle"/>
    <s v="TNT Sports 3"/>
    <s v="TNT Sports"/>
    <d v="1899-12-30T17:31:00"/>
    <d v="1899-12-30T20:18:00"/>
    <d v="1899-12-30T02:47:00"/>
    <n v="6.3"/>
    <n v="0.01"/>
    <n v="4.6600000000000003E-2"/>
    <n v="34.799999999999997"/>
    <n v="0.5"/>
    <n v="7.0000000000000001E-3"/>
    <n v="0.1192"/>
    <n v="3.8"/>
    <n v="6.2"/>
    <n v="1.2E-2"/>
    <n v="4.8399999999999999E-2"/>
    <n v="34.799999999999997"/>
    <m/>
    <m/>
    <m/>
    <m/>
    <m/>
    <s v=""/>
  </r>
  <r>
    <s v="CDT"/>
    <s v="Premier League"/>
    <s v="Tottenham Hotspur"/>
    <s v="Chelsea"/>
    <s v="Live"/>
    <d v="1899-12-30T17:30:00"/>
    <m/>
    <d v="2025-11-01T00:00:00"/>
    <s v="2025/26"/>
    <s v="Sat"/>
    <s v="Whistle-to-Whistle"/>
    <s v="Sky Sports Main Event"/>
    <s v="Sky Sports"/>
    <d v="1899-12-30T17:30:00"/>
    <d v="1899-12-30T19:31:00"/>
    <d v="1899-12-30T02:01:00"/>
    <n v="849.6"/>
    <n v="1.387"/>
    <n v="6.5571000000000002"/>
    <n v="1012.4"/>
    <n v="77"/>
    <n v="1.071"/>
    <n v="18.443100000000001"/>
    <n v="98.1"/>
    <n v="792.4"/>
    <n v="1.5169999999999999"/>
    <n v="6.4436999999999998"/>
    <n v="937.9"/>
    <m/>
    <m/>
    <m/>
    <m/>
    <m/>
    <e v="#N/A"/>
  </r>
  <r>
    <s v="CDT"/>
    <s v="Premier League"/>
    <s v="Tottenham Hotspur"/>
    <s v="Chelsea"/>
    <s v="Live"/>
    <d v="1899-12-30T17:30:00"/>
    <m/>
    <d v="2025-11-01T00:00:00"/>
    <s v="2025/26"/>
    <s v="Sat"/>
    <s v="Whistle-to-Whistle"/>
    <s v="Sky Sports Premier League"/>
    <s v="Sky Sports"/>
    <d v="1899-12-30T17:30:00"/>
    <d v="1899-12-30T19:31:00"/>
    <d v="1899-12-30T02:01:00"/>
    <n v="638.5"/>
    <n v="1.042"/>
    <n v="4.9279000000000002"/>
    <n v="818.2"/>
    <n v="83.1"/>
    <n v="1.1559999999999999"/>
    <n v="19.904199999999999"/>
    <n v="122.4"/>
    <n v="614.4"/>
    <n v="1.1759999999999999"/>
    <n v="4.9962"/>
    <n v="782.4"/>
    <m/>
    <m/>
    <m/>
    <m/>
    <m/>
    <e v="#N/A"/>
  </r>
  <r>
    <s v="CDT"/>
    <s v="Scottish League Cup"/>
    <s v="Motherwell"/>
    <s v="St Mirren"/>
    <s v="Live"/>
    <d v="1899-12-30T17:30:00"/>
    <m/>
    <d v="2025-11-01T00:00:00"/>
    <s v="2025/26"/>
    <s v="Sat"/>
    <s v="Whistle-to-Whistle"/>
    <s v="Premier Sports 1"/>
    <s v="Premier Sports"/>
    <d v="1899-12-30T17:31:00"/>
    <d v="1899-12-30T19:29:00"/>
    <d v="1899-12-30T01:58:00"/>
    <n v="19.8"/>
    <n v="3.2000000000000001E-2"/>
    <n v="0.15310000000000001"/>
    <n v="43.1"/>
    <n v="0"/>
    <n v="0"/>
    <n v="0"/>
    <s v="-"/>
    <n v="19.399999999999999"/>
    <n v="3.6999999999999998E-2"/>
    <n v="0.158"/>
    <n v="43.1"/>
    <m/>
    <m/>
    <m/>
    <m/>
    <m/>
    <s v=""/>
  </r>
  <r>
    <s v="CDT"/>
    <s v="Premier League"/>
    <s v="Liverpool"/>
    <s v="Aston Villa"/>
    <s v="Live"/>
    <d v="1899-12-30T20:00:00"/>
    <m/>
    <d v="2025-11-01T00:00:00"/>
    <s v="2025/26"/>
    <s v="Sat"/>
    <s v="Whistle-to-Whistle"/>
    <s v="TNT Sports 1"/>
    <s v="TNT Sports"/>
    <d v="1899-12-30T20:01:00"/>
    <d v="1899-12-30T21:56:00"/>
    <d v="1899-12-30T01:55:00"/>
    <n v="1019.8"/>
    <n v="1.665"/>
    <n v="7.8075999999999999"/>
    <n v="1172.4000000000001"/>
    <n v="143"/>
    <n v="1.9890000000000001"/>
    <n v="33.418999999999997"/>
    <n v="180.3"/>
    <n v="967.1"/>
    <n v="1.8520000000000001"/>
    <n v="7.7138"/>
    <n v="1113.7"/>
    <m/>
    <m/>
    <m/>
    <m/>
    <m/>
    <e v="#N/A"/>
  </r>
  <r>
    <s v="CDT"/>
    <s v="Premier League"/>
    <m/>
    <m/>
    <s v="Highlights"/>
    <d v="1899-12-30T22:30:00"/>
    <m/>
    <d v="2025-11-01T00:00:00"/>
    <s v="2025/26"/>
    <s v="Sat"/>
    <s v="Match Of The Day"/>
    <s v="BBC 1"/>
    <s v="BBC"/>
    <d v="1899-12-30T22:30:00"/>
    <d v="1899-12-30T23:54:34"/>
    <d v="1899-12-30T01:24:00"/>
    <n v="2268.9"/>
    <n v="3.7029999999999998"/>
    <n v="32.594499999999996"/>
    <n v="3104.9"/>
    <n v="182.2"/>
    <n v="2.5339999999999998"/>
    <n v="66.038399999999996"/>
    <n v="262.89999999999998"/>
    <n v="2191"/>
    <n v="4.1950000000000003"/>
    <n v="32.285200000000003"/>
    <n v="2967.5"/>
    <m/>
    <m/>
    <m/>
    <m/>
    <m/>
    <s v="Matchweek 01"/>
  </r>
  <r>
    <s v="CDT"/>
    <s v="Emirates FA cup"/>
    <s v="South Shields"/>
    <s v="Shrewsbury Town"/>
    <s v="Live"/>
    <d v="1899-12-30T12:00:00"/>
    <m/>
    <d v="2025-11-02T00:00:00"/>
    <s v="2025/26"/>
    <s v="Sun"/>
    <s v="Whistle-to-Whistle"/>
    <s v="TNT Sports 1"/>
    <s v="TNT Sports"/>
    <d v="1899-12-30T12:00:00"/>
    <d v="1899-12-30T13:57:00"/>
    <d v="1899-12-30T01:57:00"/>
    <n v="68.599999999999994"/>
    <n v="0.112"/>
    <n v="1.2238"/>
    <n v="115.1"/>
    <n v="7.2"/>
    <n v="0.1"/>
    <n v="4.3164999999999996"/>
    <n v="9"/>
    <n v="67.099999999999994"/>
    <n v="0.128"/>
    <n v="1.2396"/>
    <n v="112.2"/>
    <m/>
    <m/>
    <m/>
    <m/>
    <m/>
    <s v=""/>
  </r>
  <r>
    <s v="CDT"/>
    <s v="FA Women's Super League"/>
    <s v="Brighton &amp; Hove Albion Women"/>
    <s v="Manchester United Women"/>
    <s v="Live"/>
    <d v="1899-12-30T12:00:00"/>
    <m/>
    <d v="2025-11-02T00:00:00"/>
    <s v="2025/26"/>
    <s v="Sun"/>
    <s v="Whistle-to-Whistle"/>
    <s v="Sky Sports Football"/>
    <s v="Sky Sports"/>
    <d v="1899-12-30T12:00:00"/>
    <d v="1899-12-30T13:55:00"/>
    <d v="1899-12-30T01:55:00"/>
    <n v="48.3"/>
    <n v="7.9000000000000001E-2"/>
    <n v="0.86219999999999997"/>
    <n v="81.099999999999994"/>
    <n v="0"/>
    <n v="0"/>
    <n v="0"/>
    <s v="-"/>
    <n v="48.1"/>
    <n v="9.1999999999999998E-2"/>
    <n v="0.88919999999999999"/>
    <n v="81.099999999999994"/>
    <m/>
    <m/>
    <m/>
    <m/>
    <m/>
    <s v=""/>
  </r>
  <r>
    <s v="CDT"/>
    <s v="FA Women's Super League"/>
    <s v="Brighton &amp; Hove Albion Women"/>
    <s v="Manchester United Women"/>
    <s v="Live"/>
    <d v="1899-12-30T12:00:00"/>
    <m/>
    <d v="2025-11-02T00:00:00"/>
    <s v="2025/26"/>
    <s v="Sun"/>
    <s v="Whistle-to-Whistle"/>
    <s v="Sky Showcase"/>
    <s v="Sky Sports"/>
    <d v="1899-12-30T12:00:00"/>
    <d v="1899-12-30T13:55:00"/>
    <d v="1899-12-30T01:55:00"/>
    <n v="24.7"/>
    <n v="0.04"/>
    <n v="0.44090000000000001"/>
    <n v="42.1"/>
    <n v="1.6"/>
    <n v="2.1999999999999999E-2"/>
    <n v="0.96440000000000003"/>
    <n v="5.4"/>
    <n v="24.6"/>
    <n v="4.7E-2"/>
    <n v="0.45479999999999998"/>
    <n v="42.1"/>
    <m/>
    <m/>
    <m/>
    <m/>
    <m/>
    <s v=""/>
  </r>
  <r>
    <s v="CDT"/>
    <s v="FA Women's Super League"/>
    <s v="Leicester City Women"/>
    <s v="Arsenal Women"/>
    <s v="Live"/>
    <d v="1899-12-30T12:00:00"/>
    <m/>
    <d v="2025-11-02T00:00:00"/>
    <s v="2025/26"/>
    <s v="Sun"/>
    <s v="Whistle-to-Whistle"/>
    <s v="Sky Sports Mix"/>
    <s v="Sky Sports"/>
    <d v="1899-12-30T12:00:00"/>
    <d v="1899-12-30T13:56:00"/>
    <d v="1899-12-30T01:56:00"/>
    <n v="44.9"/>
    <n v="7.2999999999999995E-2"/>
    <n v="0.80130000000000001"/>
    <n v="62.8"/>
    <n v="19.899999999999999"/>
    <n v="0.27700000000000002"/>
    <n v="11.9663"/>
    <n v="19.899999999999999"/>
    <n v="44.7"/>
    <n v="8.5999999999999993E-2"/>
    <n v="0.82609999999999995"/>
    <n v="62.8"/>
    <m/>
    <m/>
    <m/>
    <m/>
    <m/>
    <s v=""/>
  </r>
  <r>
    <s v="CDT"/>
    <s v="Premier League"/>
    <s v="West Ham United"/>
    <s v="Newcastle United"/>
    <s v="Live"/>
    <d v="1899-12-30T14:00:00"/>
    <m/>
    <d v="2025-11-02T00:00:00"/>
    <s v="2025/26"/>
    <s v="Sun"/>
    <s v="Whistle-to-Whistle"/>
    <s v="Sky Sports Main Event"/>
    <s v="Sky Sports"/>
    <d v="1899-12-30T14:00:00"/>
    <d v="1899-12-30T16:01:00"/>
    <d v="1899-12-30T02:01:00"/>
    <n v="876.6"/>
    <n v="1.431"/>
    <n v="12.693300000000001"/>
    <n v="1254.2"/>
    <n v="112.2"/>
    <n v="1.56"/>
    <n v="36.798999999999999"/>
    <n v="155.69999999999999"/>
    <n v="845.1"/>
    <n v="1.6180000000000001"/>
    <n v="12.6867"/>
    <n v="1203.5"/>
    <m/>
    <m/>
    <m/>
    <m/>
    <m/>
    <e v="#N/A"/>
  </r>
  <r>
    <s v="CDT"/>
    <s v="Premier League"/>
    <s v="West Ham United"/>
    <s v="Newcastle United"/>
    <s v="Live"/>
    <d v="1899-12-30T14:00:00"/>
    <m/>
    <d v="2025-11-02T00:00:00"/>
    <s v="2025/26"/>
    <s v="Sun"/>
    <s v="Whistle-to-Whistle"/>
    <s v="Sky Sports Premier League"/>
    <s v="Sky Sports"/>
    <d v="1899-12-30T14:00:00"/>
    <d v="1899-12-30T16:01:00"/>
    <d v="1899-12-30T02:01:00"/>
    <n v="488.5"/>
    <n v="0.79700000000000004"/>
    <n v="7.0735999999999999"/>
    <n v="616.79999999999995"/>
    <n v="44"/>
    <n v="0.61199999999999999"/>
    <n v="14.430999999999999"/>
    <n v="80.2"/>
    <n v="477.4"/>
    <n v="0.91400000000000003"/>
    <n v="7.1668000000000003"/>
    <n v="599.1"/>
    <m/>
    <m/>
    <m/>
    <m/>
    <m/>
    <e v="#N/A"/>
  </r>
  <r>
    <s v="CDT"/>
    <s v="Scottish League Cup"/>
    <s v="Celtic"/>
    <s v="Rangers"/>
    <s v="Live"/>
    <d v="1899-12-30T14:00:00"/>
    <m/>
    <d v="2025-11-02T00:00:00"/>
    <s v="2025/26"/>
    <s v="Sun"/>
    <s v="Whistle-to-Whistle"/>
    <s v="Premier Sports 1"/>
    <s v="Premier Sports"/>
    <d v="1899-12-30T14:01:00"/>
    <d v="1899-12-30T16:34:00"/>
    <d v="1899-12-30T02:33:00"/>
    <n v="264.8"/>
    <n v="0.432"/>
    <n v="3.6806999999999999"/>
    <n v="313"/>
    <n v="17.100000000000001"/>
    <n v="0.23799999999999999"/>
    <n v="5.6176000000000004"/>
    <n v="24.8"/>
    <n v="249.6"/>
    <n v="0.47799999999999998"/>
    <n v="3.6048"/>
    <n v="296.7"/>
    <m/>
    <m/>
    <m/>
    <m/>
    <m/>
    <s v=""/>
  </r>
  <r>
    <s v="CDT"/>
    <s v="Emirates FA cup"/>
    <s v="Eastleigh"/>
    <s v="Walsall"/>
    <s v="Live"/>
    <d v="1899-12-30T14:15:00"/>
    <m/>
    <d v="2025-11-02T00:00:00"/>
    <s v="2025/26"/>
    <s v="Sun"/>
    <s v="Whistle-to-Whistle"/>
    <s v="BBC 2"/>
    <s v="BBC"/>
    <d v="1899-12-30T14:15:00"/>
    <d v="1899-12-30T16:08:00"/>
    <d v="1899-12-30T01:53:00"/>
    <n v="422.1"/>
    <n v="0.68899999999999995"/>
    <n v="5.9547999999999996"/>
    <n v="543.4"/>
    <n v="8.6"/>
    <n v="0.12"/>
    <n v="2.7528999999999999"/>
    <n v="21.3"/>
    <n v="415.1"/>
    <n v="0.79500000000000004"/>
    <n v="6.0768000000000004"/>
    <n v="535.4"/>
    <m/>
    <m/>
    <m/>
    <m/>
    <m/>
    <s v=""/>
  </r>
  <r>
    <s v="CDT"/>
    <s v="Emirates FA cup"/>
    <s v="Eastleigh"/>
    <s v="Walsall"/>
    <s v="Live"/>
    <d v="1899-12-30T14:15:00"/>
    <m/>
    <d v="2025-11-02T00:00:00"/>
    <s v="2025/26"/>
    <s v="Sun"/>
    <s v="Whistle-to-Whistle"/>
    <s v="TNT Sports 2"/>
    <s v="TNT Sports"/>
    <d v="1899-12-30T14:15:00"/>
    <d v="1899-12-30T16:08:00"/>
    <d v="1899-12-30T01:53:00"/>
    <n v="18.100000000000001"/>
    <n v="0.03"/>
    <n v="0.25530000000000003"/>
    <n v="30.1"/>
    <n v="1.5"/>
    <n v="2.1000000000000001E-2"/>
    <n v="0.48020000000000002"/>
    <n v="4.5"/>
    <n v="17.2"/>
    <n v="3.3000000000000002E-2"/>
    <n v="0.25180000000000002"/>
    <n v="30.1"/>
    <m/>
    <m/>
    <m/>
    <m/>
    <m/>
    <s v=""/>
  </r>
  <r>
    <s v="CDT"/>
    <s v="Emirates FA cup"/>
    <s v="Port Vale"/>
    <s v="Maldon &amp; Tiptree"/>
    <s v="Live"/>
    <d v="1899-12-30T15:00:00"/>
    <m/>
    <d v="2025-11-02T00:00:00"/>
    <s v="2025/26"/>
    <s v="Sun"/>
    <s v="Whistle-to-Whistle"/>
    <s v="TNT Sports 1"/>
    <s v="TNT Sports"/>
    <d v="1899-12-30T15:00:00"/>
    <d v="1899-12-30T16:57:00"/>
    <d v="1899-12-30T01:57:00"/>
    <n v="70.5"/>
    <n v="0.115"/>
    <n v="0.88500000000000001"/>
    <n v="131.80000000000001"/>
    <n v="19.3"/>
    <n v="0.26800000000000002"/>
    <n v="5.9275000000000002"/>
    <n v="34.299999999999997"/>
    <n v="69.7"/>
    <n v="0.13300000000000001"/>
    <n v="0.91249999999999998"/>
    <n v="129.1"/>
    <m/>
    <m/>
    <m/>
    <m/>
    <m/>
    <s v=""/>
  </r>
  <r>
    <s v="CDT"/>
    <s v="Premier League"/>
    <s v="Manchester City"/>
    <s v="AFC Bournemouth"/>
    <s v="Live"/>
    <d v="1899-12-30T16:30:00"/>
    <m/>
    <d v="2025-11-02T00:00:00"/>
    <s v="2025/26"/>
    <s v="Sun"/>
    <s v="Whistle-to-Whistle"/>
    <s v="Sky Sports Main Event"/>
    <s v="Sky Sports"/>
    <d v="1899-12-30T16:30:00"/>
    <d v="1899-12-30T18:27:00"/>
    <d v="1899-12-30T01:57:00"/>
    <n v="1070.4000000000001"/>
    <n v="1.7470000000000001"/>
    <n v="10.0215"/>
    <n v="1236.9000000000001"/>
    <n v="122.2"/>
    <n v="1.6990000000000001"/>
    <n v="33.701000000000001"/>
    <n v="169.8"/>
    <n v="1025.9000000000001"/>
    <n v="1.964"/>
    <n v="9.9981000000000009"/>
    <n v="1183.0999999999999"/>
    <m/>
    <m/>
    <m/>
    <m/>
    <m/>
    <e v="#N/A"/>
  </r>
  <r>
    <s v="CDT"/>
    <s v="Premier League"/>
    <s v="Manchester City"/>
    <s v="AFC Bournemouth"/>
    <s v="Live"/>
    <d v="1899-12-30T16:30:00"/>
    <m/>
    <d v="2025-11-02T00:00:00"/>
    <s v="2025/26"/>
    <s v="Sun"/>
    <s v="Whistle-to-Whistle"/>
    <s v="Sky Sports Premier League"/>
    <s v="Sky Sports"/>
    <d v="1899-12-30T16:30:00"/>
    <d v="1899-12-30T18:27:00"/>
    <d v="1899-12-30T01:57:00"/>
    <n v="652.70000000000005"/>
    <n v="1.0649999999999999"/>
    <n v="6.1109"/>
    <n v="786"/>
    <n v="82.7"/>
    <n v="1.1499999999999999"/>
    <n v="22.807500000000001"/>
    <n v="115.6"/>
    <n v="627.5"/>
    <n v="1.202"/>
    <n v="6.1154000000000002"/>
    <n v="748"/>
    <m/>
    <m/>
    <m/>
    <m/>
    <m/>
    <e v="#N/A"/>
  </r>
  <r>
    <s v="CDT"/>
    <s v="Emirates FA cup"/>
    <s v="Gainsborough Trinity"/>
    <s v="Accrington Stanley"/>
    <s v="Live"/>
    <d v="1899-12-30T17:15:00"/>
    <m/>
    <d v="2025-11-02T00:00:00"/>
    <s v="2025/26"/>
    <s v="Sun"/>
    <s v="Whistle-to-Whistle"/>
    <s v="TNT Sports 1"/>
    <s v="TNT Sports"/>
    <d v="1899-12-30T17:15:00"/>
    <d v="1899-12-30T19:29:00"/>
    <d v="1899-12-30T02:14:00"/>
    <n v="20.2"/>
    <n v="3.3000000000000002E-2"/>
    <n v="0.1673"/>
    <n v="39.700000000000003"/>
    <n v="1.5"/>
    <n v="2.1000000000000001E-2"/>
    <n v="0.4325"/>
    <n v="9.6999999999999993"/>
    <n v="20.2"/>
    <n v="3.9E-2"/>
    <n v="0.1736"/>
    <n v="39.700000000000003"/>
    <m/>
    <m/>
    <m/>
    <m/>
    <m/>
    <s v=""/>
  </r>
  <r>
    <s v="CDT"/>
    <s v="Emirates FA cup"/>
    <s v="Gainsborough Trinity"/>
    <s v="Accrington Stanley"/>
    <s v="Live"/>
    <d v="1899-12-30T17:15:00"/>
    <m/>
    <d v="2025-11-02T00:00:00"/>
    <s v="2025/26"/>
    <s v="Sun"/>
    <s v="Whistle-to-Whistle"/>
    <s v="TNT Sports 2"/>
    <s v="TNT Sports"/>
    <d v="1899-12-30T17:15:00"/>
    <d v="1899-12-30T19:49:00"/>
    <d v="1899-12-30T02:34:00"/>
    <n v="27.3"/>
    <n v="4.4999999999999998E-2"/>
    <n v="0.21959999999999999"/>
    <n v="47.2"/>
    <n v="0"/>
    <n v="0"/>
    <n v="0"/>
    <n v="2.9"/>
    <n v="27.3"/>
    <n v="5.1999999999999998E-2"/>
    <n v="0.22789999999999999"/>
    <n v="47.2"/>
    <m/>
    <m/>
    <m/>
    <m/>
    <m/>
    <s v=""/>
  </r>
  <r>
    <s v="CDT"/>
    <s v="Premier League"/>
    <m/>
    <m/>
    <s v="Highlights"/>
    <d v="1899-12-30T07:30:00"/>
    <m/>
    <d v="2025-11-02T00:00:00"/>
    <s v="2025/26"/>
    <s v="Sun"/>
    <s v="Match Of The Day Repeat"/>
    <s v="BBC 1"/>
    <s v="BBC"/>
    <d v="1899-12-30T07:32:00"/>
    <d v="1899-12-30T08:58:15"/>
    <d v="1899-12-30T01:25:41"/>
    <n v="787.4"/>
    <n v="1.2849999999999999"/>
    <n v="22.679200000000002"/>
    <n v="891.5"/>
    <n v="73.599999999999994"/>
    <n v="1.024"/>
    <n v="62.372900000000001"/>
    <n v="98.9"/>
    <n v="772.7"/>
    <n v="1.48"/>
    <n v="23.045000000000002"/>
    <n v="876.5"/>
    <m/>
    <m/>
    <m/>
    <m/>
    <m/>
    <s v="Matchweek 01"/>
  </r>
  <r>
    <s v="CDT"/>
    <s v="Premier League"/>
    <m/>
    <m/>
    <s v="Highlights"/>
    <d v="1899-12-30T22:30:00"/>
    <m/>
    <d v="2025-11-02T00:00:00"/>
    <s v="2025/26"/>
    <s v="Sun"/>
    <s v="Match Of The Day"/>
    <s v="BBC 1"/>
    <s v="BBC"/>
    <d v="1899-12-30T22:31:00"/>
    <d v="1899-12-30T23:25:47"/>
    <d v="1899-12-30T00:54:13"/>
    <n v="1584.4"/>
    <n v="2.5859999999999999"/>
    <n v="24.155799999999999"/>
    <n v="2181.5"/>
    <n v="49.3"/>
    <n v="0.68600000000000005"/>
    <n v="22.834599999999998"/>
    <n v="75.5"/>
    <n v="1547"/>
    <n v="2.9620000000000002"/>
    <n v="23.985199999999999"/>
    <n v="2132.3000000000002"/>
    <m/>
    <m/>
    <m/>
    <m/>
    <m/>
    <s v="Matchweek 01"/>
  </r>
  <r>
    <s v="CDT"/>
    <s v="Women's Super League"/>
    <m/>
    <m/>
    <s v="Highlights"/>
    <d v="1899-12-30T23:25:00"/>
    <m/>
    <d v="2025-11-02T00:00:00"/>
    <s v="2025/26"/>
    <s v="Sun"/>
    <s v="The Womens's Football Show"/>
    <s v="BBC 1"/>
    <s v="BBC"/>
    <d v="1899-12-30T23:26:00"/>
    <d v="1899-12-31T00:15:50"/>
    <d v="1899-12-30T00:48:58"/>
    <n v="341.1"/>
    <n v="0.55700000000000005"/>
    <n v="10.0989"/>
    <n v="586.4"/>
    <n v="13.5"/>
    <n v="0.188"/>
    <n v="7.6486999999999998"/>
    <n v="15.2"/>
    <n v="324.2"/>
    <n v="0.621"/>
    <n v="9.7196999999999996"/>
    <n v="566.1"/>
    <m/>
    <m/>
    <m/>
    <m/>
    <m/>
    <s v=""/>
  </r>
  <r>
    <s v="CDT"/>
    <s v="Emirates FA cup"/>
    <s v="Tamworth"/>
    <s v="Leyton Orient"/>
    <s v="Live"/>
    <d v="1899-12-30T19:30:00"/>
    <m/>
    <d v="2025-11-03T00:00:00"/>
    <s v="2025/26"/>
    <s v="Mon"/>
    <s v="Whistle-to-Whistle"/>
    <s v="TNT Sports 1"/>
    <s v="TNT Sports"/>
    <d v="1899-12-30T19:31:00"/>
    <d v="1899-12-30T21:28:00"/>
    <d v="1899-12-30T01:57:00"/>
    <n v="60.3"/>
    <n v="9.8000000000000004E-2"/>
    <n v="0.42820000000000003"/>
    <n v="89.1"/>
    <n v="0"/>
    <n v="0"/>
    <n v="0"/>
    <s v="-"/>
    <n v="60.2"/>
    <n v="0.115"/>
    <n v="0.43780000000000002"/>
    <n v="89.1"/>
    <m/>
    <m/>
    <m/>
    <m/>
    <m/>
    <s v=""/>
  </r>
  <r>
    <s v="CDT"/>
    <s v="Premier League"/>
    <s v="Sunderland"/>
    <s v="Everton"/>
    <s v="Live"/>
    <d v="1899-12-30T20:00:00"/>
    <m/>
    <d v="2025-11-03T00:00:00"/>
    <s v="2025/26"/>
    <s v="Mon"/>
    <s v="Whistle-to-Whistle"/>
    <s v="Sky Sports Main Event"/>
    <s v="Sky Sports"/>
    <d v="1899-12-30T20:00:00"/>
    <d v="1899-12-30T21:53:00"/>
    <d v="1899-12-30T01:53:00"/>
    <n v="834.5"/>
    <n v="1.3620000000000001"/>
    <n v="5.7732000000000001"/>
    <n v="963.7"/>
    <n v="76.5"/>
    <n v="1.0640000000000001"/>
    <n v="15.5709"/>
    <n v="92.6"/>
    <n v="785"/>
    <n v="1.5029999999999999"/>
    <n v="5.5453999999999999"/>
    <n v="916.1"/>
    <m/>
    <m/>
    <m/>
    <m/>
    <m/>
    <e v="#N/A"/>
  </r>
  <r>
    <s v="CDT"/>
    <s v="Premier League"/>
    <s v="Sunderland"/>
    <s v="Everton"/>
    <s v="Live"/>
    <d v="1899-12-30T20:00:00"/>
    <m/>
    <d v="2025-11-03T00:00:00"/>
    <s v="2025/26"/>
    <s v="Mon"/>
    <s v="Whistle-to-Whistle"/>
    <s v="Sky Sports Premier League"/>
    <s v="Sky Sports"/>
    <d v="1899-12-30T20:00:00"/>
    <d v="1899-12-30T21:53:00"/>
    <d v="1899-12-30T01:53:00"/>
    <n v="349.7"/>
    <n v="0.57099999999999995"/>
    <n v="2.4192999999999998"/>
    <n v="443.5"/>
    <n v="64.099999999999994"/>
    <n v="0.89100000000000001"/>
    <n v="13.047000000000001"/>
    <n v="82.2"/>
    <n v="339.7"/>
    <n v="0.65"/>
    <n v="2.3997000000000002"/>
    <n v="435"/>
    <m/>
    <m/>
    <m/>
    <m/>
    <m/>
    <e v="#N/A"/>
  </r>
  <r>
    <s v="CDT"/>
    <s v="Premier League"/>
    <m/>
    <m/>
    <s v="Highlights"/>
    <d v="1899-12-30T08:05:00"/>
    <m/>
    <d v="2025-11-03T00:00:00"/>
    <s v="2025/26"/>
    <s v="Mon"/>
    <s v="Match Of The Day Repeat"/>
    <s v="BBC 2"/>
    <s v="BBC"/>
    <d v="1899-12-30T08:05:00"/>
    <d v="1899-12-30T08:59:15"/>
    <d v="1899-12-30T00:54:13"/>
    <n v="67.3"/>
    <n v="0.11"/>
    <n v="1.7485999999999999"/>
    <n v="95.2"/>
    <n v="1.1000000000000001"/>
    <n v="1.4999999999999999E-2"/>
    <n v="1.7028000000000001"/>
    <n v="15.1"/>
    <n v="55.4"/>
    <n v="0.106"/>
    <n v="1.5095000000000001"/>
    <n v="73.8"/>
    <m/>
    <m/>
    <m/>
    <m/>
    <m/>
    <s v="Matchweek 01"/>
  </r>
  <r>
    <s v="CDT"/>
    <s v="UEFA Champions League"/>
    <s v="Napoli"/>
    <s v="Eintracht Frankfurt"/>
    <s v="Live"/>
    <d v="1899-12-30T17:45:00"/>
    <m/>
    <d v="2025-11-04T00:00:00"/>
    <s v="2025/26"/>
    <s v="Tue"/>
    <s v="Whistle-to-Whistle"/>
    <s v="TNT Sports 2"/>
    <s v="TNT Sports"/>
    <d v="1899-12-30T17:46:00"/>
    <d v="1899-12-30T19:40:00"/>
    <d v="1899-12-30T01:54:00"/>
    <n v="47.3"/>
    <n v="7.6999999999999999E-2"/>
    <n v="0.41720000000000002"/>
    <n v="182.3"/>
    <n v="1.3"/>
    <n v="1.7999999999999999E-2"/>
    <n v="0.47339999999999999"/>
    <n v="12"/>
    <n v="36.799999999999997"/>
    <n v="7.0000000000000007E-2"/>
    <n v="0.33289999999999997"/>
    <n v="164.3"/>
    <m/>
    <m/>
    <m/>
    <m/>
    <m/>
    <s v=""/>
  </r>
  <r>
    <s v="CDT"/>
    <s v="UEFA Champions League"/>
    <s v="Slavia Prague"/>
    <s v="Arsenal"/>
    <s v="Live"/>
    <d v="1899-12-30T17:45:00"/>
    <m/>
    <d v="2025-11-04T00:00:00"/>
    <s v="2025/26"/>
    <s v="Tue"/>
    <s v="Whistle-to-Whistle"/>
    <s v="TNT Sports 1"/>
    <s v="TNT Sports"/>
    <d v="1899-12-30T17:45:00"/>
    <d v="1899-12-30T19:43:00"/>
    <d v="1899-12-30T01:58:00"/>
    <n v="602.9"/>
    <n v="0.98399999999999999"/>
    <n v="5.3075999999999999"/>
    <n v="804.6"/>
    <n v="78.3"/>
    <n v="1.089"/>
    <n v="28.545400000000001"/>
    <n v="119.3"/>
    <n v="558.1"/>
    <n v="1.069"/>
    <n v="5.0396999999999998"/>
    <n v="761.8"/>
    <m/>
    <m/>
    <m/>
    <m/>
    <m/>
    <s v=""/>
  </r>
  <r>
    <s v="CDT"/>
    <s v="Sky Bet Championship"/>
    <s v="Leicester City"/>
    <s v="Middlesbrough"/>
    <s v="Live"/>
    <d v="1899-12-30T19:45:00"/>
    <m/>
    <d v="2025-11-04T00:00:00"/>
    <s v="2025/26"/>
    <s v="Tue"/>
    <s v="Whistle-to-Whistle"/>
    <s v="Sky Sports+"/>
    <s v="Sky Sports"/>
    <d v="1899-12-30T19:46:00"/>
    <d v="1899-12-30T21:45:00"/>
    <d v="1899-12-30T01:59:00"/>
    <n v="93.6"/>
    <n v="0.153"/>
    <n v="0.64300000000000002"/>
    <n v="126.5"/>
    <n v="0.2"/>
    <n v="3.0000000000000001E-3"/>
    <n v="4.2500000000000003E-2"/>
    <n v="7.8"/>
    <n v="92.3"/>
    <n v="0.17699999999999999"/>
    <n v="0.65"/>
    <n v="125"/>
    <m/>
    <m/>
    <m/>
    <m/>
    <m/>
    <s v=""/>
  </r>
  <r>
    <s v="CDT"/>
    <s v="Sky Bet Championship"/>
    <s v="Coventry City"/>
    <s v="Sheffield United"/>
    <s v="Live"/>
    <d v="1899-12-30T20:00:00"/>
    <m/>
    <d v="2025-11-04T00:00:00"/>
    <s v="2025/26"/>
    <s v="Tue"/>
    <s v="Whistle-to-Whistle"/>
    <s v="Sky Sports Main Event"/>
    <s v="Sky Sports"/>
    <d v="1899-12-30T20:01:00"/>
    <d v="1899-12-30T21:54:00"/>
    <d v="1899-12-30T01:53:00"/>
    <n v="80"/>
    <n v="0.13100000000000001"/>
    <n v="0.5464"/>
    <n v="121.2"/>
    <n v="0.5"/>
    <n v="7.0000000000000001E-3"/>
    <n v="0.10100000000000001"/>
    <n v="7.3"/>
    <n v="74.900000000000006"/>
    <n v="0.14299999999999999"/>
    <n v="0.52410000000000001"/>
    <n v="110.1"/>
    <m/>
    <m/>
    <m/>
    <m/>
    <m/>
    <s v=""/>
  </r>
  <r>
    <s v="CDT"/>
    <s v="Sky Bet Championship"/>
    <s v="Coventry City"/>
    <s v="Sheffield United"/>
    <s v="Live"/>
    <d v="1899-12-30T20:00:00"/>
    <m/>
    <d v="2025-11-04T00:00:00"/>
    <s v="2025/26"/>
    <s v="Tue"/>
    <s v="Whistle-to-Whistle"/>
    <s v="Sky Sports Football"/>
    <s v="Sky Sports"/>
    <d v="1899-12-30T20:01:00"/>
    <d v="1899-12-30T21:54:00"/>
    <d v="1899-12-30T01:53:00"/>
    <n v="52"/>
    <n v="8.5000000000000006E-2"/>
    <n v="0.35510000000000003"/>
    <n v="112.8"/>
    <n v="1.4"/>
    <n v="1.9E-2"/>
    <n v="0.2828"/>
    <n v="17.399999999999999"/>
    <n v="45.6"/>
    <n v="8.6999999999999994E-2"/>
    <n v="0.31909999999999999"/>
    <n v="109.4"/>
    <m/>
    <m/>
    <m/>
    <m/>
    <m/>
    <s v=""/>
  </r>
  <r>
    <s v="CDT"/>
    <s v="UEFA Champions League"/>
    <s v="Juventus"/>
    <s v="Sporting CP"/>
    <s v="Live"/>
    <d v="1899-12-30T20:00:00"/>
    <m/>
    <d v="2025-11-04T00:00:00"/>
    <s v="2025/26"/>
    <s v="Tue"/>
    <s v="Whistle-to-Whistle"/>
    <s v="TNT Sports 4"/>
    <s v="TNT Sports"/>
    <d v="1899-12-30T20:01:00"/>
    <d v="1899-12-30T21:52:00"/>
    <d v="1899-12-30T01:51:00"/>
    <n v="10.8"/>
    <n v="1.7999999999999999E-2"/>
    <n v="7.3599999999999999E-2"/>
    <n v="112.8"/>
    <n v="0.2"/>
    <n v="3.0000000000000001E-3"/>
    <n v="4.0399999999999998E-2"/>
    <n v="6.9"/>
    <n v="10.4"/>
    <n v="0.02"/>
    <n v="7.2599999999999998E-2"/>
    <n v="107.2"/>
    <m/>
    <m/>
    <m/>
    <m/>
    <m/>
    <s v=""/>
  </r>
  <r>
    <s v="CDT"/>
    <s v="UEFA Champions League"/>
    <s v="PSG"/>
    <s v="Bayern Munich"/>
    <s v="Live"/>
    <d v="1899-12-30T20:00:00"/>
    <m/>
    <d v="2025-11-04T00:00:00"/>
    <s v="2025/26"/>
    <s v="Tue"/>
    <s v="Whistle-to-Whistle"/>
    <s v="TNT Sports 2"/>
    <s v="TNT Sports"/>
    <d v="1899-12-30T20:02:00"/>
    <d v="1899-12-30T22:02:00"/>
    <d v="1899-12-30T02:00:00"/>
    <n v="154.69999999999999"/>
    <n v="0.253"/>
    <n v="1.0646"/>
    <n v="247.1"/>
    <n v="14.5"/>
    <n v="0.20200000000000001"/>
    <n v="2.9157000000000002"/>
    <n v="28.5"/>
    <n v="143.1"/>
    <n v="0.27400000000000002"/>
    <n v="1.0085999999999999"/>
    <n v="232.4"/>
    <m/>
    <m/>
    <m/>
    <m/>
    <m/>
    <s v=""/>
  </r>
  <r>
    <s v="CDT"/>
    <s v="UEFA Champions League"/>
    <s v="Tottenham Hotspur"/>
    <s v="FC Copenhagen"/>
    <s v="Live"/>
    <d v="1899-12-30T20:00:00"/>
    <m/>
    <d v="2025-11-04T00:00:00"/>
    <s v="2025/26"/>
    <s v="Tue"/>
    <s v="Whistle-to-Whistle"/>
    <s v="TNT Sports 1"/>
    <s v="TNT Sports"/>
    <d v="1899-12-30T20:00:00"/>
    <d v="1899-12-30T21:51:00"/>
    <d v="1899-12-30T01:51:00"/>
    <n v="281.5"/>
    <n v="0.45900000000000002"/>
    <n v="1.9182999999999999"/>
    <n v="357.3"/>
    <n v="26"/>
    <n v="0.36199999999999999"/>
    <n v="5.2652999999999999"/>
    <n v="48.8"/>
    <n v="270"/>
    <n v="0.51700000000000002"/>
    <n v="1.8855999999999999"/>
    <n v="348.5"/>
    <m/>
    <m/>
    <m/>
    <m/>
    <m/>
    <s v=""/>
  </r>
  <r>
    <s v="CDT"/>
    <s v="UEFA Champions League"/>
    <s v="FK Qarabag"/>
    <s v="Chelsea"/>
    <s v="Live"/>
    <d v="1899-12-30T17:45:00"/>
    <m/>
    <d v="2025-11-05T00:00:00"/>
    <s v="2025/26"/>
    <s v="Wed"/>
    <s v="Whistle-to-Whistle"/>
    <s v="TNT Sports 2"/>
    <s v="TNT Sports"/>
    <d v="1899-12-30T17:45:00"/>
    <d v="1899-12-30T19:39:00"/>
    <d v="1899-12-30T01:54:00"/>
    <n v="460.6"/>
    <n v="0.752"/>
    <n v="4.0194999999999999"/>
    <n v="705.6"/>
    <n v="40.5"/>
    <n v="0.56299999999999994"/>
    <n v="16.337199999999999"/>
    <n v="51.6"/>
    <n v="451.4"/>
    <n v="0.86399999999999999"/>
    <n v="4.0236000000000001"/>
    <n v="689.2"/>
    <m/>
    <m/>
    <m/>
    <m/>
    <m/>
    <s v=""/>
  </r>
  <r>
    <s v="CDT"/>
    <s v="UEFA Champions League"/>
    <s v="Pafos"/>
    <s v="Villarreal"/>
    <s v="Live"/>
    <d v="1899-12-30T17:45:00"/>
    <m/>
    <d v="2025-11-05T00:00:00"/>
    <s v="2025/26"/>
    <s v="Wed"/>
    <s v="Whistle-to-Whistle"/>
    <s v="TNT Sports 3"/>
    <s v="TNT Sports"/>
    <d v="1899-12-30T17:45:00"/>
    <d v="1899-12-30T19:38:00"/>
    <d v="1899-12-30T01:53:00"/>
    <n v="14.2"/>
    <n v="2.3E-2"/>
    <n v="0.1241"/>
    <n v="61.7"/>
    <n v="0.2"/>
    <n v="3.0000000000000001E-3"/>
    <n v="8.09E-2"/>
    <n v="10.5"/>
    <n v="13.8"/>
    <n v="2.5999999999999999E-2"/>
    <n v="0.1232"/>
    <n v="61.7"/>
    <m/>
    <m/>
    <m/>
    <m/>
    <m/>
    <s v=""/>
  </r>
  <r>
    <s v="CDT"/>
    <s v="Sky Bet Championship"/>
    <s v="QPR"/>
    <s v="Southampton"/>
    <s v="Live"/>
    <d v="1899-12-30T19:45:00"/>
    <m/>
    <d v="2025-11-05T00:00:00"/>
    <s v="2025/26"/>
    <s v="Wed"/>
    <s v="Whistle-to-Whistle"/>
    <s v="Sky Sports+"/>
    <s v="Sky Sports"/>
    <d v="1899-12-30T19:45:00"/>
    <d v="1899-12-30T21:42:00"/>
    <d v="1899-12-30T01:57:00"/>
    <n v="67.599999999999994"/>
    <n v="0.11"/>
    <n v="0.4713"/>
    <n v="104.5"/>
    <n v="5.9"/>
    <n v="8.2000000000000003E-2"/>
    <n v="1.4536"/>
    <n v="9"/>
    <n v="66.7"/>
    <n v="0.128"/>
    <n v="0.4743"/>
    <n v="102.5"/>
    <m/>
    <m/>
    <m/>
    <m/>
    <m/>
    <s v=""/>
  </r>
  <r>
    <s v="CDT"/>
    <s v="Sky Bet Championship"/>
    <s v="Portsmouth"/>
    <s v="Wrexham"/>
    <s v="Live"/>
    <d v="1899-12-30T20:00:00"/>
    <m/>
    <d v="2025-11-05T00:00:00"/>
    <s v="2025/26"/>
    <s v="Wed"/>
    <s v="Whistle-to-Whistle"/>
    <s v="Sky Sports Main Event"/>
    <s v="Sky Sports"/>
    <d v="1899-12-30T20:00:00"/>
    <d v="1899-12-30T21:51:00"/>
    <d v="1899-12-30T01:51:00"/>
    <n v="110"/>
    <n v="0.18"/>
    <n v="0.75060000000000004"/>
    <n v="149.9"/>
    <n v="1.5"/>
    <n v="2.1000000000000001E-2"/>
    <n v="0.35299999999999998"/>
    <n v="6.7"/>
    <n v="103.9"/>
    <n v="0.19900000000000001"/>
    <n v="0.72240000000000004"/>
    <n v="139.6"/>
    <m/>
    <m/>
    <m/>
    <m/>
    <m/>
    <s v=""/>
  </r>
  <r>
    <s v="CDT"/>
    <s v="Sky Bet Championship"/>
    <s v="Portsmouth"/>
    <s v="Wrexham"/>
    <s v="Live"/>
    <d v="1899-12-30T20:00:00"/>
    <m/>
    <d v="2025-11-05T00:00:00"/>
    <s v="2025/26"/>
    <s v="Wed"/>
    <s v="Whistle-to-Whistle"/>
    <s v="Sky Sports Football"/>
    <s v="Sky Sports"/>
    <d v="1899-12-30T20:00:00"/>
    <d v="1899-12-30T21:51:00"/>
    <d v="1899-12-30T01:51:00"/>
    <n v="43.6"/>
    <n v="7.0999999999999994E-2"/>
    <n v="0.29749999999999999"/>
    <n v="73.8"/>
    <n v="0.9"/>
    <n v="1.2999999999999999E-2"/>
    <n v="0.21179999999999999"/>
    <n v="4.3"/>
    <n v="42.6"/>
    <n v="8.2000000000000003E-2"/>
    <n v="0.29620000000000002"/>
    <n v="73.8"/>
    <m/>
    <m/>
    <m/>
    <m/>
    <m/>
    <s v=""/>
  </r>
  <r>
    <s v="CDT"/>
    <s v="UEFA Champions League"/>
    <s v="Club Brugge"/>
    <s v="Barcelona"/>
    <s v="Live"/>
    <d v="1899-12-30T20:00:00"/>
    <m/>
    <d v="2025-11-05T00:00:00"/>
    <s v="2025/26"/>
    <s v="Wed"/>
    <s v="Whistle-to-Whistle"/>
    <s v="TNT Sports 4"/>
    <s v="TNT Sports"/>
    <d v="1899-12-30T20:00:00"/>
    <d v="1899-12-30T21:57:00"/>
    <d v="1899-12-30T01:57:00"/>
    <n v="58.2"/>
    <n v="9.5000000000000001E-2"/>
    <n v="0.3952"/>
    <n v="110.4"/>
    <n v="6.5"/>
    <n v="0.09"/>
    <n v="1.5116000000000001"/>
    <n v="19.2"/>
    <n v="47.4"/>
    <n v="9.0999999999999998E-2"/>
    <n v="0.32790000000000002"/>
    <n v="98.8"/>
    <m/>
    <m/>
    <m/>
    <m/>
    <m/>
    <s v=""/>
  </r>
  <r>
    <s v="CDT"/>
    <s v="UEFA Champions League"/>
    <s v="Manchester City"/>
    <s v="Borussia Dortmund"/>
    <s v="Live"/>
    <d v="1899-12-30T20:00:00"/>
    <m/>
    <d v="2025-11-05T00:00:00"/>
    <s v="2025/26"/>
    <s v="Wed"/>
    <s v="Whistle-to-Whistle"/>
    <s v="TNT Sports 1"/>
    <s v="TNT Sports"/>
    <d v="1899-12-30T20:00:00"/>
    <d v="1899-12-30T21:52:00"/>
    <d v="1899-12-30T01:52:00"/>
    <n v="506.9"/>
    <n v="0.82699999999999996"/>
    <n v="3.4550000000000001"/>
    <n v="632.6"/>
    <n v="40.4"/>
    <n v="0.56200000000000006"/>
    <n v="9.4812999999999992"/>
    <n v="70.3"/>
    <n v="488.6"/>
    <n v="0.93600000000000005"/>
    <n v="3.3934000000000002"/>
    <n v="597.5"/>
    <m/>
    <m/>
    <m/>
    <m/>
    <m/>
    <s v=""/>
  </r>
  <r>
    <s v="CDT"/>
    <s v="UEFA Champions League"/>
    <s v="Newcastle United"/>
    <s v="Athletic Bilbao"/>
    <s v="Live"/>
    <d v="1899-12-30T20:00:00"/>
    <m/>
    <d v="2025-11-05T00:00:00"/>
    <s v="2025/26"/>
    <s v="Wed"/>
    <s v="Whistle-to-Whistle"/>
    <s v="TNT Sports 2"/>
    <s v="TNT Sports"/>
    <d v="1899-12-30T20:00:00"/>
    <d v="1899-12-30T21:53:00"/>
    <d v="1899-12-30T01:53:00"/>
    <n v="390.6"/>
    <n v="0.63800000000000001"/>
    <n v="2.6591999999999998"/>
    <n v="474.7"/>
    <n v="34.9"/>
    <n v="0.48499999999999999"/>
    <n v="8.1694999999999993"/>
    <n v="50.8"/>
    <n v="375.8"/>
    <n v="0.72"/>
    <n v="2.6069"/>
    <n v="454.5"/>
    <m/>
    <m/>
    <m/>
    <m/>
    <m/>
    <s v=""/>
  </r>
  <r>
    <s v="CDT"/>
    <s v="UEFA Conference League"/>
    <s v="AEK Athens"/>
    <s v="Shamrock Rovers"/>
    <s v="Live"/>
    <d v="1899-12-30T17:45:00"/>
    <m/>
    <d v="2025-11-06T00:00:00"/>
    <s v="2025/26"/>
    <s v="Thu"/>
    <s v="Whistle-to-Whistle"/>
    <s v="TNT Sports 4"/>
    <s v="TNT Sports"/>
    <d v="1899-12-30T17:46:00"/>
    <d v="1899-12-30T19:44:00"/>
    <d v="1899-12-30T01:58:00"/>
    <n v="4.3"/>
    <n v="7.0000000000000001E-3"/>
    <n v="3.7999999999999999E-2"/>
    <n v="29.2"/>
    <n v="0.2"/>
    <n v="3.0000000000000001E-3"/>
    <n v="8.1500000000000003E-2"/>
    <n v="3.3"/>
    <n v="4.3"/>
    <n v="8.0000000000000002E-3"/>
    <n v="3.9300000000000002E-2"/>
    <n v="29.2"/>
    <m/>
    <m/>
    <m/>
    <m/>
    <m/>
    <s v=""/>
  </r>
  <r>
    <s v="CDT"/>
    <s v="UEFA Conference League"/>
    <s v="AEK Larnaca"/>
    <s v="Aberdeen"/>
    <s v="Live"/>
    <d v="1899-12-30T17:45:00"/>
    <m/>
    <d v="2025-11-06T00:00:00"/>
    <s v="2025/26"/>
    <s v="Thu"/>
    <s v="Whistle-to-Whistle"/>
    <s v="TNT Sports 3"/>
    <s v="TNT Sports"/>
    <d v="1899-12-30T17:46:00"/>
    <d v="1899-12-30T19:37:00"/>
    <d v="1899-12-30T01:51:00"/>
    <n v="46.6"/>
    <n v="7.5999999999999998E-2"/>
    <n v="0.41489999999999999"/>
    <n v="67.7"/>
    <n v="2.2999999999999998"/>
    <n v="3.2000000000000001E-2"/>
    <n v="0.95750000000000002"/>
    <n v="8.6"/>
    <n v="42.4"/>
    <n v="8.1000000000000003E-2"/>
    <n v="0.38979999999999998"/>
    <n v="59.7"/>
    <m/>
    <m/>
    <m/>
    <m/>
    <m/>
    <s v=""/>
  </r>
  <r>
    <s v="CDT"/>
    <s v="UEFA Europa League"/>
    <s v="FC Midtjylland"/>
    <s v="Celtic"/>
    <s v="Live"/>
    <d v="1899-12-30T17:45:00"/>
    <m/>
    <d v="2025-11-06T00:00:00"/>
    <s v="2025/26"/>
    <s v="Thu"/>
    <s v="Whistle-to-Whistle"/>
    <s v="TNT Sports 2"/>
    <s v="TNT Sports"/>
    <d v="1899-12-30T17:47:00"/>
    <d v="1899-12-30T19:42:00"/>
    <d v="1899-12-30T01:55:00"/>
    <n v="162.5"/>
    <n v="0.26500000000000001"/>
    <n v="1.4367000000000001"/>
    <n v="229.5"/>
    <n v="15.1"/>
    <n v="0.21"/>
    <n v="6.1557000000000004"/>
    <n v="26"/>
    <n v="158.5"/>
    <n v="0.30299999999999999"/>
    <n v="1.4472"/>
    <n v="217.8"/>
    <m/>
    <m/>
    <m/>
    <m/>
    <m/>
    <s v=""/>
  </r>
  <r>
    <s v="CDT"/>
    <s v="UEFA Europa League"/>
    <s v="Sturm Graz"/>
    <s v="Nottingham Forest"/>
    <s v="Live"/>
    <d v="1899-12-30T17:45:00"/>
    <m/>
    <d v="2025-11-06T00:00:00"/>
    <s v="2025/26"/>
    <s v="Thu"/>
    <s v="Whistle-to-Whistle"/>
    <s v="TNT Sports 1"/>
    <s v="TNT Sports"/>
    <d v="1899-12-30T17:45:00"/>
    <d v="1899-12-30T19:37:00"/>
    <d v="1899-12-30T01:52:00"/>
    <n v="198.9"/>
    <n v="0.32500000000000001"/>
    <n v="1.7729999999999999"/>
    <n v="289"/>
    <n v="12.4"/>
    <n v="0.17199999999999999"/>
    <n v="5.1775000000000002"/>
    <n v="39.299999999999997"/>
    <n v="193.9"/>
    <n v="0.371"/>
    <n v="1.7850999999999999"/>
    <n v="281.39999999999998"/>
    <m/>
    <m/>
    <m/>
    <m/>
    <m/>
    <s v=""/>
  </r>
  <r>
    <s v="CDT"/>
    <s v="Sky Bet League One"/>
    <s v="Reading"/>
    <s v="Stevenage"/>
    <s v="Live"/>
    <d v="1899-12-30T20:00:00"/>
    <m/>
    <d v="2025-11-06T00:00:00"/>
    <s v="2025/26"/>
    <s v="Thu"/>
    <s v="Whistle-to-Whistle"/>
    <s v="Sky Sports Main Event"/>
    <s v="Sky Sports"/>
    <d v="1899-12-30T20:00:00"/>
    <d v="1899-12-30T21:54:00"/>
    <d v="1899-12-30T01:54:00"/>
    <n v="34.1"/>
    <n v="5.6000000000000001E-2"/>
    <n v="0.17680000000000001"/>
    <n v="76"/>
    <n v="0.8"/>
    <n v="1.0999999999999999E-2"/>
    <n v="8.14E-2"/>
    <n v="9.6"/>
    <n v="33.799999999999997"/>
    <n v="6.5000000000000002E-2"/>
    <n v="0.1825"/>
    <n v="76"/>
    <m/>
    <m/>
    <m/>
    <m/>
    <m/>
    <s v=""/>
  </r>
  <r>
    <s v="CDT"/>
    <s v="Sky Bet League One"/>
    <s v="Reading"/>
    <s v="Stevenage"/>
    <s v="Live"/>
    <d v="1899-12-30T20:00:00"/>
    <m/>
    <d v="2025-11-06T00:00:00"/>
    <s v="2025/26"/>
    <s v="Thu"/>
    <s v="Whistle-to-Whistle"/>
    <s v="Sky Sports Football"/>
    <s v="Sky Sports"/>
    <d v="1899-12-30T20:00:00"/>
    <d v="1899-12-30T21:54:00"/>
    <d v="1899-12-30T01:54:00"/>
    <n v="34.200000000000003"/>
    <n v="5.6000000000000001E-2"/>
    <n v="0.17730000000000001"/>
    <n v="45.9"/>
    <n v="0"/>
    <n v="0"/>
    <n v="0"/>
    <s v="-"/>
    <n v="32.1"/>
    <n v="6.0999999999999999E-2"/>
    <n v="0.17330000000000001"/>
    <n v="43.4"/>
    <m/>
    <m/>
    <m/>
    <m/>
    <m/>
    <s v=""/>
  </r>
  <r>
    <s v="CDT"/>
    <s v="UEFA Conference League"/>
    <s v="Crystal Palace"/>
    <s v="AZ Alkmaar"/>
    <s v="Live"/>
    <d v="1899-12-30T20:00:00"/>
    <m/>
    <d v="2025-11-06T00:00:00"/>
    <s v="2025/26"/>
    <s v="Thu"/>
    <s v="Whistle-to-Whistle"/>
    <s v="TNT Sports 1"/>
    <s v="TNT Sports"/>
    <d v="1899-12-30T20:01:00"/>
    <d v="1899-12-30T21:59:00"/>
    <d v="1899-12-30T01:58:00"/>
    <n v="172.8"/>
    <n v="0.28199999999999997"/>
    <n v="0.88549999999999995"/>
    <n v="237.7"/>
    <n v="21"/>
    <n v="0.29199999999999998"/>
    <n v="2.0739000000000001"/>
    <n v="52.9"/>
    <n v="168.2"/>
    <n v="0.32200000000000001"/>
    <n v="0.89790000000000003"/>
    <n v="230.3"/>
    <m/>
    <m/>
    <m/>
    <m/>
    <m/>
    <s v=""/>
  </r>
  <r>
    <s v="CDT"/>
    <s v="UEFA Conference League"/>
    <s v="Shelbourne"/>
    <s v="FC Drita"/>
    <s v="Live"/>
    <d v="1899-12-30T20:00:00"/>
    <m/>
    <d v="2025-11-06T00:00:00"/>
    <s v="2025/26"/>
    <s v="Thu"/>
    <s v="Whistle-to-Whistle"/>
    <s v="TNT Sports 4"/>
    <s v="TNT Sports"/>
    <d v="1899-12-30T20:01:00"/>
    <d v="1899-12-30T21:58:00"/>
    <d v="1899-12-30T01:57:00"/>
    <n v="8.1250000000000003E-2"/>
    <n v="8.9"/>
    <n v="1.4999999999999999E-2"/>
    <n v="4.5699999999999998E-2"/>
    <n v="89.8"/>
    <n v="0.2"/>
    <n v="3.0000000000000001E-3"/>
    <n v="1.9900000000000001E-2"/>
    <n v="16.5"/>
    <n v="8"/>
    <n v="1.4999999999999999E-2"/>
    <n v="4.2799999999999998E-2"/>
    <m/>
    <m/>
    <m/>
    <m/>
    <m/>
    <s v=""/>
  </r>
  <r>
    <s v="CDT"/>
    <s v="UEFA Europa League"/>
    <s v="Aston Villa"/>
    <s v="Maccabi Tel-Aviv"/>
    <s v="Live"/>
    <d v="1899-12-30T20:00:00"/>
    <m/>
    <d v="2025-11-06T00:00:00"/>
    <s v="2025/26"/>
    <s v="Thu"/>
    <s v="Whistle-to-Whistle"/>
    <s v="TNT Sports 2"/>
    <s v="TNT Sports"/>
    <d v="1899-12-30T20:04:00"/>
    <d v="1899-12-30T22:00:00"/>
    <d v="1899-12-30T01:56:00"/>
    <n v="318"/>
    <n v="0.51900000000000002"/>
    <n v="1.6194"/>
    <n v="438.5"/>
    <n v="14.3"/>
    <n v="0.19900000000000001"/>
    <n v="1.3861000000000001"/>
    <n v="33"/>
    <n v="298.7"/>
    <n v="0.57199999999999995"/>
    <n v="1.585"/>
    <n v="415.5"/>
    <m/>
    <m/>
    <m/>
    <m/>
    <m/>
    <s v=""/>
  </r>
  <r>
    <s v="CDT"/>
    <s v="UEFA Europa League"/>
    <s v="Rangers"/>
    <s v="Roma"/>
    <s v="Live"/>
    <d v="1899-12-30T20:00:00"/>
    <m/>
    <d v="2025-11-06T00:00:00"/>
    <s v="2025/26"/>
    <s v="Thu"/>
    <s v="Whistle-to-Whistle"/>
    <s v="TNT Sports 3"/>
    <s v="TNT Sports"/>
    <d v="1899-12-30T20:00:00"/>
    <d v="1899-12-30T21:51:00"/>
    <d v="1899-12-30T01:51:00"/>
    <n v="257.2"/>
    <n v="0.42"/>
    <n v="1.3414999999999999"/>
    <n v="313.5"/>
    <n v="13.4"/>
    <n v="0.186"/>
    <n v="1.3856999999999999"/>
    <n v="26.5"/>
    <n v="253.9"/>
    <n v="0.48599999999999999"/>
    <n v="1.3788"/>
    <n v="311.7"/>
    <m/>
    <m/>
    <m/>
    <m/>
    <m/>
    <s v=""/>
  </r>
  <r>
    <s v="CDT"/>
    <s v="Scottish Championship"/>
    <s v="Airdrieonians"/>
    <s v="Partick Thistle"/>
    <s v="Live"/>
    <d v="1899-12-30T19:45:00"/>
    <m/>
    <d v="2025-11-07T00:00:00"/>
    <s v="2025/26"/>
    <s v="Fri"/>
    <s v="Whistle-to-Whistle"/>
    <s v="BBC Scotland"/>
    <s v="BBC"/>
    <d v="1899-12-30T19:47:00"/>
    <d v="1899-12-30T21:40:00"/>
    <d v="1899-12-30T01:53:00"/>
    <n v="44.2"/>
    <n v="7.1999999999999995E-2"/>
    <n v="0.32529999999999998"/>
    <n v="77.3"/>
    <n v="2.1"/>
    <n v="2.9000000000000001E-2"/>
    <n v="0.61419999999999997"/>
    <n v="10.6"/>
    <n v="42.8"/>
    <n v="8.2000000000000003E-2"/>
    <n v="0.32190000000000002"/>
    <n v="71.2"/>
    <m/>
    <m/>
    <m/>
    <m/>
    <m/>
    <s v=""/>
  </r>
  <r>
    <s v="CDT"/>
    <s v="Sky Bet Championship"/>
    <s v="Watford"/>
    <s v="Bristol City"/>
    <s v="Live"/>
    <d v="1899-12-30T20:00:00"/>
    <m/>
    <d v="2025-11-07T00:00:00"/>
    <s v="2025/26"/>
    <s v="Fri"/>
    <s v="Whistle-to-Whistle"/>
    <s v="Sky Sports Main Event"/>
    <s v="Sky Sports"/>
    <d v="1899-12-30T20:03:00"/>
    <d v="1899-12-30T21:57:00"/>
    <d v="1899-12-30T01:54:00"/>
    <n v="317.8"/>
    <n v="0.51900000000000002"/>
    <n v="2.3157000000000001"/>
    <n v="432.7"/>
    <n v="33.4"/>
    <n v="0.46400000000000002"/>
    <n v="9.5291999999999994"/>
    <n v="56.5"/>
    <n v="311.39999999999998"/>
    <n v="0.59599999999999997"/>
    <n v="2.3182"/>
    <n v="429"/>
    <m/>
    <m/>
    <m/>
    <m/>
    <m/>
    <s v=""/>
  </r>
  <r>
    <s v="CDT"/>
    <s v="Sky Bet Championship"/>
    <s v="Watford"/>
    <s v="Bristol City"/>
    <s v="Live"/>
    <d v="1899-12-30T20:00:00"/>
    <m/>
    <d v="2025-11-07T00:00:00"/>
    <s v="2025/26"/>
    <s v="Fri"/>
    <s v="Whistle-to-Whistle"/>
    <s v="Sky Sports Football"/>
    <s v="Sky Sports"/>
    <d v="1899-12-30T20:03:00"/>
    <d v="1899-12-30T21:57:00"/>
    <d v="1899-12-30T01:54:00"/>
    <n v="81.900000000000006"/>
    <n v="0.13400000000000001"/>
    <n v="0.5968"/>
    <n v="117.2"/>
    <n v="7.2"/>
    <n v="0.1"/>
    <n v="2.0541999999999998"/>
    <n v="15.7"/>
    <n v="81.400000000000006"/>
    <n v="0.156"/>
    <n v="0.60599999999999998"/>
    <n v="114.5"/>
    <m/>
    <m/>
    <m/>
    <m/>
    <m/>
    <s v=""/>
  </r>
  <r>
    <s v="CDT"/>
    <s v="FA Women's Super League"/>
    <s v="Arsenal Women"/>
    <s v="Chelsea Women"/>
    <s v="Live"/>
    <d v="1899-12-30T12:00:00"/>
    <m/>
    <d v="2025-11-08T00:00:00"/>
    <s v="2025/26"/>
    <s v="Sat"/>
    <s v="Whistle-to-Whistle"/>
    <s v="Sky Sports Main Event"/>
    <s v="Sky Sports"/>
    <d v="1899-12-30T12:00:00"/>
    <d v="1899-12-30T13:55:00"/>
    <d v="1899-12-30T01:55:00"/>
    <n v="60.3"/>
    <n v="9.8400000000000001E-2"/>
    <n v="1.0648"/>
    <n v="82.2"/>
    <n v="7.3"/>
    <n v="0.10150000000000001"/>
    <n v="2.3833000000000002"/>
    <n v="9.3000000000000007"/>
    <n v="58.8"/>
    <n v="0.11260000000000001"/>
    <n v="1.0893999999999999"/>
    <n v="80.3"/>
    <m/>
    <m/>
    <m/>
    <m/>
    <m/>
    <s v=""/>
  </r>
  <r>
    <s v="CDT"/>
    <s v="FA Women's Super League"/>
    <s v="Arsenal Women"/>
    <s v="Chelsea Women"/>
    <s v="Live"/>
    <d v="1899-12-30T12:00:00"/>
    <m/>
    <d v="2025-11-08T00:00:00"/>
    <s v="2025/26"/>
    <s v="Sat"/>
    <s v="Whistle-to-Whistle"/>
    <s v="Sky Sports Premier League"/>
    <s v="Sky Sports"/>
    <d v="1899-12-30T12:00:00"/>
    <d v="1899-12-30T13:55:00"/>
    <d v="1899-12-30T01:55:00"/>
    <n v="17.8"/>
    <n v="2.9100000000000001E-2"/>
    <n v="0.31430000000000002"/>
    <n v="46.7"/>
    <n v="0.3"/>
    <n v="4.1999999999999997E-3"/>
    <n v="9.7900000000000001E-2"/>
    <n v="4"/>
    <n v="17.2"/>
    <n v="3.2899999999999999E-2"/>
    <n v="0.31869999999999998"/>
    <n v="46.7"/>
    <m/>
    <m/>
    <m/>
    <m/>
    <m/>
    <s v=""/>
  </r>
  <r>
    <s v="CDT"/>
    <s v="Sky Bet Championship"/>
    <s v="Blackburn Rovers"/>
    <s v="Derby County"/>
    <s v="Live"/>
    <d v="1899-12-30T12:30:00"/>
    <m/>
    <d v="2025-11-08T00:00:00"/>
    <s v="2025/26"/>
    <s v="Sat"/>
    <s v="Whistle-to-Whistle"/>
    <s v="Sky Sports Football"/>
    <s v="Sky Sports"/>
    <d v="1899-12-30T12:30:00"/>
    <d v="1899-12-30T14:24:00"/>
    <d v="1899-12-30T01:54:00"/>
    <n v="127"/>
    <n v="0.20730000000000001"/>
    <n v="2.0211999999999999"/>
    <n v="166.8"/>
    <n v="19"/>
    <n v="0.26419999999999999"/>
    <n v="5.0198"/>
    <n v="26.6"/>
    <n v="116.4"/>
    <n v="0.22289999999999999"/>
    <n v="1.9467000000000001"/>
    <n v="160.30000000000001"/>
    <m/>
    <m/>
    <m/>
    <m/>
    <m/>
    <s v=""/>
  </r>
  <r>
    <s v="CDT"/>
    <s v="Sky Bet Championship"/>
    <s v="Millwall"/>
    <s v="Preston North End"/>
    <s v="Live"/>
    <d v="1899-12-30T12:30:00"/>
    <m/>
    <d v="2025-11-08T00:00:00"/>
    <s v="2025/26"/>
    <s v="Sat"/>
    <s v="Whistle-to-Whistle"/>
    <s v="Sky Sports+"/>
    <s v="Sky Sports"/>
    <d v="1899-12-30T12:30:00"/>
    <d v="1899-12-30T14:23:00"/>
    <d v="1899-12-30T01:53:00"/>
    <n v="47.5"/>
    <n v="7.7499999999999999E-2"/>
    <n v="0.75670000000000004"/>
    <n v="75.7"/>
    <n v="15.7"/>
    <n v="0.21829999999999999"/>
    <n v="4.1577999999999999"/>
    <n v="26.7"/>
    <n v="46"/>
    <n v="8.8099999999999998E-2"/>
    <n v="0.77010000000000001"/>
    <n v="72"/>
    <m/>
    <m/>
    <m/>
    <m/>
    <m/>
    <s v=""/>
  </r>
  <r>
    <s v="CDT"/>
    <s v="Premier League"/>
    <s v="Tottenham Hotspur"/>
    <s v="Manchester United"/>
    <s v="Live"/>
    <d v="1899-12-30T12:30:00"/>
    <m/>
    <d v="2025-11-08T00:00:00"/>
    <s v="2025/26"/>
    <s v="Sat"/>
    <s v="Whistle-to-Whistle"/>
    <s v="TNT Sports 1"/>
    <s v="TNT Sports"/>
    <d v="1899-12-30T12:31:00"/>
    <d v="1899-12-30T14:26:00"/>
    <d v="1899-12-30T01:55:00"/>
    <n v="1045.5"/>
    <n v="1.7064999999999999"/>
    <n v="16.5747"/>
    <n v="1236.2"/>
    <n v="188.3"/>
    <n v="2.6185999999999998"/>
    <n v="49.422600000000003"/>
    <n v="230.4"/>
    <n v="990.5"/>
    <n v="1.8966000000000001"/>
    <n v="16.502600000000001"/>
    <n v="1155.9000000000001"/>
    <m/>
    <m/>
    <m/>
    <m/>
    <m/>
    <e v="#N/A"/>
  </r>
  <r>
    <s v="CDT"/>
    <s v="Premier League"/>
    <s v="Sunderland"/>
    <s v="Arsenal"/>
    <s v="Live"/>
    <d v="1899-12-30T17:30:00"/>
    <m/>
    <d v="2025-11-08T00:00:00"/>
    <s v="2025/26"/>
    <s v="Sat"/>
    <s v="Whistle-to-Whistle"/>
    <s v="Sky Sports Main Event"/>
    <s v="Sky Sports"/>
    <d v="1899-12-30T17:32:00"/>
    <d v="1899-12-30T19:36:00"/>
    <d v="1899-12-30T02:04:00"/>
    <n v="788.1"/>
    <n v="1.2864"/>
    <n v="5.6379000000000001"/>
    <n v="956.8"/>
    <n v="81"/>
    <n v="1.1264000000000001"/>
    <n v="14.9917"/>
    <n v="105.6"/>
    <n v="733.9"/>
    <n v="1.4053"/>
    <n v="5.5061999999999998"/>
    <n v="889.7"/>
    <m/>
    <m/>
    <m/>
    <m/>
    <m/>
    <e v="#N/A"/>
  </r>
  <r>
    <s v="CDT"/>
    <s v="Premier League"/>
    <s v="Sunderland"/>
    <s v="Arsenal"/>
    <s v="Live"/>
    <d v="1899-12-30T17:30:00"/>
    <m/>
    <d v="2025-11-08T00:00:00"/>
    <s v="2025/26"/>
    <s v="Sat"/>
    <s v="Whistle-to-Whistle"/>
    <s v="Sky Sports Premier League"/>
    <s v="Sky Sports"/>
    <d v="1899-12-30T17:32:00"/>
    <d v="1899-12-30T19:36:00"/>
    <d v="1899-12-30T02:04:00"/>
    <n v="849.5"/>
    <n v="1.3866000000000001"/>
    <n v="6.0770999999999997"/>
    <n v="1004.7"/>
    <n v="99.2"/>
    <n v="1.3794999999999999"/>
    <n v="18.360199999999999"/>
    <n v="165"/>
    <n v="800.1"/>
    <n v="1.532"/>
    <n v="6.0029000000000003"/>
    <n v="944"/>
    <m/>
    <m/>
    <m/>
    <m/>
    <m/>
    <e v="#N/A"/>
  </r>
  <r>
    <s v="CDT"/>
    <s v="Scottish Premiership"/>
    <s v="St Mirren"/>
    <s v="Hibernian"/>
    <s v="Live"/>
    <d v="1899-12-30T17:45:00"/>
    <m/>
    <d v="2025-11-08T00:00:00"/>
    <s v="2025/26"/>
    <s v="Sat"/>
    <s v="Whistle-to-Whistle"/>
    <s v="Premier Sports 1"/>
    <s v="Premier Sports"/>
    <d v="1899-12-30T17:47:00"/>
    <d v="1899-12-30T19:41:00"/>
    <d v="1899-12-30T01:54:00"/>
    <n v="9.6999999999999993"/>
    <n v="1.5800000000000002E-2"/>
    <n v="6.7299999999999999E-2"/>
    <n v="15.8"/>
    <n v="0"/>
    <n v="0"/>
    <n v="0"/>
    <s v="-"/>
    <n v="7.7"/>
    <n v="1.47E-2"/>
    <n v="5.6000000000000001E-2"/>
    <n v="15.5"/>
    <m/>
    <m/>
    <m/>
    <m/>
    <m/>
    <s v=""/>
  </r>
  <r>
    <s v="CDT"/>
    <s v="Premier League"/>
    <s v="Chelsea"/>
    <s v="Wolverhampton Wanderers"/>
    <s v="Live"/>
    <d v="1899-12-30T20:00:00"/>
    <m/>
    <d v="2025-11-08T00:00:00"/>
    <s v="2025/26"/>
    <s v="Sat"/>
    <s v="Whistle-to-Whistle"/>
    <s v="Sky Sports Main Event"/>
    <s v="Sky Sports"/>
    <d v="1899-12-30T20:01:00"/>
    <d v="1899-12-30T21:55:00"/>
    <d v="1899-12-30T01:54:00"/>
    <n v="486.4"/>
    <n v="0.79390000000000005"/>
    <n v="3.8045"/>
    <n v="603.79999999999995"/>
    <n v="66.7"/>
    <n v="0.92749999999999999"/>
    <n v="13.603899999999999"/>
    <n v="88.5"/>
    <n v="418.6"/>
    <n v="0.80149999999999999"/>
    <n v="3.3959999999999999"/>
    <n v="524.1"/>
    <m/>
    <m/>
    <m/>
    <m/>
    <m/>
    <e v="#N/A"/>
  </r>
  <r>
    <s v="CDT"/>
    <s v="Premier League"/>
    <s v="Chelsea"/>
    <s v="Wolverhampton Wanderers"/>
    <s v="Live"/>
    <d v="1899-12-30T20:00:00"/>
    <m/>
    <d v="2025-11-08T00:00:00"/>
    <s v="2025/26"/>
    <s v="Sat"/>
    <s v="Whistle-to-Whistle"/>
    <s v="Sky Sports Premier League"/>
    <s v="Sky Sports"/>
    <d v="1899-12-30T20:01:00"/>
    <d v="1899-12-30T21:55:00"/>
    <d v="1899-12-30T01:54:00"/>
    <n v="330.3"/>
    <n v="0.53910000000000002"/>
    <n v="2.5834999999999999"/>
    <n v="406.3"/>
    <n v="41.4"/>
    <n v="0.57569999999999999"/>
    <n v="8.4437999999999995"/>
    <n v="62.1"/>
    <n v="308.60000000000002"/>
    <n v="0.59089999999999998"/>
    <n v="2.5036"/>
    <n v="380.6"/>
    <m/>
    <m/>
    <m/>
    <m/>
    <m/>
    <e v="#N/A"/>
  </r>
  <r>
    <s v="CDT"/>
    <s v="Premier League"/>
    <m/>
    <m/>
    <s v="Highlights"/>
    <d v="1899-12-30T22:50:00"/>
    <m/>
    <d v="2025-11-08T00:00:00"/>
    <s v="2025/26"/>
    <s v="Sat"/>
    <s v="Match Of The Day"/>
    <s v="BBC 1"/>
    <s v="BBC"/>
    <d v="1899-12-30T22:50:00"/>
    <d v="1899-12-31T00:00:01"/>
    <d v="1899-12-30T01:09:03"/>
    <n v="2033.1"/>
    <n v="3.3186"/>
    <n v="32.35"/>
    <n v="2581.6"/>
    <n v="112.6"/>
    <n v="1.5658000000000001"/>
    <n v="45.166499999999999"/>
    <n v="182"/>
    <n v="1959.3"/>
    <n v="3.7515999999999998"/>
    <n v="32.091299999999997"/>
    <n v="2479.6999999999998"/>
    <m/>
    <m/>
    <m/>
    <m/>
    <m/>
    <s v="Matchweek 01"/>
  </r>
  <r>
    <s v="CDT"/>
    <s v="FA Women's Super League"/>
    <s v="Liverpool Women"/>
    <s v="Brighton &amp; Hove Albion Women"/>
    <s v="Live"/>
    <d v="1899-12-30T12:00:00"/>
    <m/>
    <d v="2025-11-09T00:00:00"/>
    <s v="2025/26"/>
    <s v="Sun"/>
    <s v="Whistle-to-Whistle"/>
    <s v="Sky Sports Football"/>
    <s v="Sky Sports"/>
    <d v="1899-12-30T12:00:00"/>
    <d v="1899-12-30T13:53:00"/>
    <d v="1899-12-30T01:53:00"/>
    <n v="42.6"/>
    <n v="6.9500000000000006E-2"/>
    <n v="0.66390000000000005"/>
    <n v="96.6"/>
    <n v="1.5"/>
    <n v="2.0899999999999998E-2"/>
    <n v="0.88029999999999997"/>
    <n v="5.5"/>
    <n v="41.4"/>
    <n v="7.9299999999999995E-2"/>
    <n v="0.67110000000000003"/>
    <n v="83.8"/>
    <m/>
    <m/>
    <m/>
    <m/>
    <m/>
    <s v=""/>
  </r>
  <r>
    <s v="CDT"/>
    <s v="FA Women's Super League"/>
    <s v="Liverpool Women"/>
    <s v="Brighton &amp; Hove Albion Women"/>
    <s v="Live"/>
    <d v="1899-12-30T12:00:00"/>
    <m/>
    <d v="2025-11-09T00:00:00"/>
    <s v="2025/26"/>
    <s v="Sun"/>
    <s v="Whistle-to-Whistle"/>
    <s v="Sky Showcase"/>
    <s v="Sky Sports"/>
    <d v="1899-12-30T12:00:00"/>
    <d v="1899-12-30T13:53:00"/>
    <d v="1899-12-30T01:53:00"/>
    <n v="32.1"/>
    <n v="5.2400000000000002E-2"/>
    <n v="0.50029999999999997"/>
    <n v="51.2"/>
    <n v="0"/>
    <n v="0"/>
    <n v="0"/>
    <s v="-"/>
    <n v="31.5"/>
    <n v="6.0299999999999999E-2"/>
    <n v="0.51060000000000005"/>
    <n v="51.2"/>
    <m/>
    <m/>
    <m/>
    <m/>
    <m/>
    <s v=""/>
  </r>
  <r>
    <s v="CDT"/>
    <s v="Premier League"/>
    <s v="Aston Villa"/>
    <s v="AFC Bournemouth"/>
    <s v="Live"/>
    <d v="1899-12-30T14:00:00"/>
    <m/>
    <d v="2025-11-09T00:00:00"/>
    <s v="2025/26"/>
    <s v="Sun"/>
    <s v="Whistle-to-Whistle"/>
    <s v="Sky Sports Cricket"/>
    <s v="Sky Sports"/>
    <d v="1899-12-30T14:01:00"/>
    <d v="1899-12-30T16:03:00"/>
    <d v="1899-12-30T02:02:00"/>
    <n v="275.10000000000002"/>
    <n v="0.44900000000000001"/>
    <n v="3.6379999999999999"/>
    <n v="363.5"/>
    <n v="25.7"/>
    <n v="0.3574"/>
    <n v="8.0564"/>
    <n v="40.9"/>
    <n v="256.60000000000002"/>
    <n v="0.49130000000000001"/>
    <n v="3.5272000000000001"/>
    <n v="341.3"/>
    <m/>
    <m/>
    <m/>
    <m/>
    <m/>
    <e v="#N/A"/>
  </r>
  <r>
    <s v="CDT"/>
    <s v="Premier League"/>
    <s v="Brentford"/>
    <s v="Newcastle United"/>
    <s v="Live"/>
    <d v="1899-12-30T14:00:00"/>
    <m/>
    <d v="2025-11-09T00:00:00"/>
    <s v="2025/26"/>
    <s v="Sun"/>
    <s v="Whistle-to-Whistle"/>
    <s v="Sky Sports Main Event"/>
    <s v="Sky Sports"/>
    <d v="1899-12-30T14:01:00"/>
    <d v="1899-12-30T16:03:00"/>
    <d v="1899-12-30T02:02:00"/>
    <n v="675.3"/>
    <n v="1.1023000000000001"/>
    <n v="8.9304000000000006"/>
    <n v="832"/>
    <n v="48.8"/>
    <n v="0.67859999999999998"/>
    <n v="15.297800000000001"/>
    <n v="65.599999999999994"/>
    <n v="646.70000000000005"/>
    <n v="1.2383"/>
    <n v="8.8895"/>
    <n v="793.3"/>
    <m/>
    <m/>
    <m/>
    <m/>
    <m/>
    <e v="#N/A"/>
  </r>
  <r>
    <s v="CDT"/>
    <s v="Premier League"/>
    <s v="Crystal Palace"/>
    <s v="Brighton &amp; Hove Albion"/>
    <s v="Live"/>
    <d v="1899-12-30T14:00:00"/>
    <m/>
    <d v="2025-11-09T00:00:00"/>
    <s v="2025/26"/>
    <s v="Sun"/>
    <s v="Whistle-to-Whistle"/>
    <s v="Sky Sports+"/>
    <s v="Sky Sports"/>
    <d v="1899-12-30T14:00:00"/>
    <d v="1899-12-30T15:56:00"/>
    <d v="1899-12-30T01:56:00"/>
    <n v="235.5"/>
    <n v="0.38440000000000002"/>
    <n v="3.1408999999999998"/>
    <n v="290.10000000000002"/>
    <n v="21.9"/>
    <n v="0.30449999999999999"/>
    <n v="6.9767000000000001"/>
    <n v="50.8"/>
    <n v="225.1"/>
    <n v="0.43099999999999999"/>
    <n v="3.12"/>
    <n v="278.10000000000002"/>
    <m/>
    <m/>
    <m/>
    <m/>
    <m/>
    <e v="#N/A"/>
  </r>
  <r>
    <s v="CDT"/>
    <s v="Premier League"/>
    <s v="Nottingham Forest"/>
    <s v="Leeds United"/>
    <s v="Live"/>
    <d v="1899-12-30T14:00:00"/>
    <m/>
    <d v="2025-11-09T00:00:00"/>
    <s v="2025/26"/>
    <s v="Sun"/>
    <s v="Whistle-to-Whistle"/>
    <s v="Sky Sports Premier League"/>
    <s v="Sky Sports"/>
    <d v="1899-12-30T14:02:00"/>
    <d v="1899-12-30T15:59:00"/>
    <d v="1899-12-30T01:57:00"/>
    <n v="423.5"/>
    <n v="0.69130000000000003"/>
    <n v="5.6139999999999999"/>
    <n v="503.1"/>
    <n v="29.8"/>
    <n v="0.41439999999999999"/>
    <n v="9.3740000000000006"/>
    <n v="46.7"/>
    <n v="399.8"/>
    <n v="0.76549999999999996"/>
    <n v="5.5083000000000002"/>
    <n v="477.6"/>
    <m/>
    <m/>
    <m/>
    <m/>
    <m/>
    <e v="#N/A"/>
  </r>
  <r>
    <s v="CDT"/>
    <s v="FA Women's Super League"/>
    <s v="Everton Women"/>
    <s v="Manchester City Women"/>
    <s v="Live"/>
    <d v="1899-12-30T14:30:00"/>
    <m/>
    <d v="2025-11-09T00:00:00"/>
    <s v="2025/26"/>
    <s v="Sun"/>
    <s v="Whistle-to-Whistle"/>
    <s v="BBC 2"/>
    <s v="BBC"/>
    <d v="1899-12-30T14:33:00"/>
    <d v="1899-12-30T16:28:00"/>
    <d v="1899-12-30T01:55:00"/>
    <n v="356.4"/>
    <n v="0.58169999999999999"/>
    <n v="4.4386999999999999"/>
    <n v="454.7"/>
    <n v="3.1"/>
    <n v="4.3099999999999999E-2"/>
    <n v="0.86019999999999996"/>
    <n v="14.4"/>
    <n v="330.6"/>
    <n v="0.63300000000000001"/>
    <n v="4.2796000000000003"/>
    <n v="424.1"/>
    <m/>
    <m/>
    <m/>
    <m/>
    <m/>
    <s v=""/>
  </r>
  <r>
    <s v="CDT"/>
    <s v="Scottish Premiership"/>
    <s v="Dundee"/>
    <s v="Rangers"/>
    <s v="Live"/>
    <d v="1899-12-30T15:00:00"/>
    <m/>
    <d v="2025-11-09T00:00:00"/>
    <s v="2025/26"/>
    <s v="Sun"/>
    <s v="Whistle-to-Whistle"/>
    <s v="Sky Sports Football"/>
    <s v="Sky Sports"/>
    <d v="1899-12-30T15:04:00"/>
    <d v="1899-12-30T16:57:00"/>
    <d v="1899-12-30T01:53:00"/>
    <n v="146.9"/>
    <n v="0.23980000000000001"/>
    <n v="1.6544000000000001"/>
    <n v="189.1"/>
    <n v="4.2"/>
    <n v="5.8400000000000001E-2"/>
    <n v="0.9385"/>
    <n v="7.8"/>
    <n v="141.9"/>
    <n v="0.2717"/>
    <n v="1.6682999999999999"/>
    <n v="182.5"/>
    <m/>
    <m/>
    <m/>
    <m/>
    <m/>
    <s v=""/>
  </r>
  <r>
    <s v="CDT"/>
    <s v="Premier League"/>
    <s v="Manchester City"/>
    <s v="Liverpool"/>
    <s v="Live"/>
    <d v="1899-12-30T16:30:00"/>
    <m/>
    <d v="2025-11-09T00:00:00"/>
    <s v="2025/26"/>
    <s v="Sun"/>
    <s v="Whistle-to-Whistle"/>
    <s v="Sky Sports Main Event"/>
    <s v="Sky Sports"/>
    <d v="1899-12-30T16:31:00"/>
    <d v="1899-12-30T18:27:00"/>
    <d v="1899-12-30T01:56:00"/>
    <n v="1420.5"/>
    <n v="2.3187000000000002"/>
    <n v="11.2836"/>
    <n v="1670.4"/>
    <n v="211"/>
    <n v="2.9342000000000001"/>
    <n v="28.5289"/>
    <n v="285.60000000000002"/>
    <n v="1340.2"/>
    <n v="2.5661999999999998"/>
    <n v="11.1562"/>
    <n v="1570.6"/>
    <m/>
    <m/>
    <m/>
    <m/>
    <m/>
    <e v="#N/A"/>
  </r>
  <r>
    <s v="CDT"/>
    <s v="Premier League"/>
    <s v="Manchester City"/>
    <s v="Liverpool"/>
    <s v="Live"/>
    <d v="1899-12-30T16:30:00"/>
    <m/>
    <d v="2025-11-09T00:00:00"/>
    <s v="2025/26"/>
    <s v="Sun"/>
    <s v="Whistle-to-Whistle"/>
    <s v="Sky Sports Premier League"/>
    <s v="Sky Sports"/>
    <d v="1899-12-30T16:31:00"/>
    <d v="1899-12-30T18:27:00"/>
    <d v="1899-12-30T01:56:00"/>
    <n v="1090.0999999999999"/>
    <n v="1.7793000000000001"/>
    <n v="8.6591000000000005"/>
    <n v="1227.4000000000001"/>
    <n v="130.19999999999999"/>
    <n v="1.8106"/>
    <n v="17.604099999999999"/>
    <n v="170.8"/>
    <n v="1013.7"/>
    <n v="1.9410000000000001"/>
    <n v="8.4382999999999999"/>
    <n v="1147.5999999999999"/>
    <m/>
    <m/>
    <m/>
    <m/>
    <m/>
    <e v="#N/A"/>
  </r>
  <r>
    <s v="CDT"/>
    <s v="Premier League"/>
    <m/>
    <m/>
    <s v="Highlights"/>
    <d v="1899-12-30T07:45:00"/>
    <m/>
    <d v="2025-11-09T00:00:00"/>
    <s v="2025/26"/>
    <s v="Sun"/>
    <s v="Match Of The Day Repeat"/>
    <s v="BBC 1"/>
    <s v="BBC"/>
    <d v="1899-12-30T07:47:00"/>
    <d v="1899-12-30T08:58:38"/>
    <d v="1899-12-30T01:10:53"/>
    <n v="775.6"/>
    <n v="1.266"/>
    <n v="22.866199999999999"/>
    <n v="888.9"/>
    <n v="35.299999999999997"/>
    <n v="0.4909"/>
    <n v="42.996299999999998"/>
    <n v="57.5"/>
    <n v="754.7"/>
    <n v="1.4451000000000001"/>
    <n v="23.2194"/>
    <n v="866.5"/>
    <m/>
    <m/>
    <m/>
    <m/>
    <m/>
    <s v="Matchweek 01"/>
  </r>
  <r>
    <s v="CDT"/>
    <s v="Premier League"/>
    <m/>
    <m/>
    <s v="Highlights"/>
    <d v="1899-12-30T22:30:00"/>
    <m/>
    <d v="2025-11-09T00:00:00"/>
    <s v="2025/26"/>
    <s v="Sun"/>
    <s v="Match Of The Day"/>
    <s v="BBC 1"/>
    <s v="BBC"/>
    <d v="1899-12-30T22:31:00"/>
    <d v="1899-12-30T23:46:09"/>
    <d v="1899-12-30T01:14:11"/>
    <n v="1756.9"/>
    <n v="2.8677000000000001"/>
    <n v="25.294799999999999"/>
    <n v="2490.4"/>
    <n v="79.8"/>
    <n v="1.1096999999999999"/>
    <n v="35.2941"/>
    <n v="134.30000000000001"/>
    <n v="1715.9"/>
    <n v="3.2856000000000001"/>
    <n v="25.34"/>
    <n v="2420"/>
    <m/>
    <m/>
    <m/>
    <m/>
    <m/>
    <s v="Matchweek 01"/>
  </r>
  <r>
    <s v="CDT"/>
    <s v="Women's Super League"/>
    <m/>
    <m/>
    <s v="Highlights"/>
    <d v="1899-12-30T23:45:00"/>
    <m/>
    <d v="2025-11-09T00:00:00"/>
    <s v="2025/26"/>
    <s v="Sun"/>
    <s v="The Womens's Football Show"/>
    <s v="BBC 1"/>
    <s v="BBC"/>
    <d v="1899-12-30T23:47:00"/>
    <d v="1899-12-31T00:36:05"/>
    <d v="1899-12-30T00:49:00"/>
    <n v="251.2"/>
    <n v="0.41"/>
    <n v="9.1869999999999994"/>
    <n v="425.7"/>
    <n v="4.5999999999999996"/>
    <n v="6.4000000000000001E-2"/>
    <n v="7.7834000000000003"/>
    <n v="18"/>
    <n v="249.9"/>
    <n v="0.47849999999999998"/>
    <n v="9.3048000000000002"/>
    <n v="421.1"/>
    <m/>
    <m/>
    <m/>
    <m/>
    <m/>
    <s v=""/>
  </r>
  <r>
    <s v="CDT"/>
    <s v="Sky Bet League Two"/>
    <s v="Cheltenham Town"/>
    <s v="Notts County"/>
    <s v="Live"/>
    <d v="1899-12-30T20:00:00"/>
    <m/>
    <d v="2025-11-10T00:00:00"/>
    <s v="2025/26"/>
    <s v="Mon"/>
    <s v="Whistle-to-Whistle"/>
    <s v="Sky Sports Football"/>
    <s v="Sky Sports"/>
    <d v="1899-12-30T20:00:00"/>
    <d v="1899-12-30T21:51:00"/>
    <d v="1899-12-30T01:51:00"/>
    <n v="88.8"/>
    <n v="0.14499999999999999"/>
    <n v="0.60740000000000005"/>
    <n v="116"/>
    <n v="17.8"/>
    <n v="0.248"/>
    <n v="5.0014000000000003"/>
    <n v="27.3"/>
    <n v="84.5"/>
    <n v="0.16200000000000001"/>
    <n v="0.58789999999999998"/>
    <n v="111.5"/>
    <m/>
    <m/>
    <m/>
    <m/>
    <m/>
    <s v=""/>
  </r>
  <r>
    <s v="CDT"/>
    <s v="Premier League"/>
    <m/>
    <m/>
    <s v="Highlights"/>
    <d v="1899-12-30T07:45:00"/>
    <m/>
    <d v="2025-11-10T00:00:00"/>
    <s v="2025/26"/>
    <s v="Mon"/>
    <s v="Match Of The Day Repeat"/>
    <s v="BBC 2"/>
    <s v="BBC"/>
    <d v="1899-12-30T07:44:00"/>
    <d v="1899-12-30T08:58:59"/>
    <d v="1899-12-30T01:14:09"/>
    <n v="102.6"/>
    <n v="0.16700000000000001"/>
    <n v="2.7536999999999998"/>
    <n v="147.6"/>
    <n v="5.6"/>
    <n v="7.8E-2"/>
    <n v="8.1870999999999992"/>
    <n v="10.3"/>
    <n v="99.9"/>
    <n v="0.191"/>
    <n v="2.8094999999999999"/>
    <n v="139.30000000000001"/>
    <m/>
    <m/>
    <m/>
    <m/>
    <m/>
    <s v="Matchweek 01"/>
  </r>
  <r>
    <s v="CDT"/>
    <s v="Women's Champions League"/>
    <s v="Manchester United Women"/>
    <s v="PSG Women"/>
    <s v="Live"/>
    <d v="1899-12-30T20:00:00"/>
    <m/>
    <d v="2025-11-12T00:00:00"/>
    <s v="2025/26"/>
    <s v="Wed"/>
    <s v="Whistle-to-Whistle"/>
    <s v="BBC Three"/>
    <s v="BBC"/>
    <d v="1899-12-30T20:01:00"/>
    <d v="1899-12-30T21:57:00"/>
    <d v="1899-12-30T01:56:00"/>
    <n v="305.10000000000002"/>
    <n v="0.498"/>
    <n v="2.1105999999999998"/>
    <n v="390.8"/>
    <n v="3.3"/>
    <n v="4.5999999999999999E-2"/>
    <n v="1.2281"/>
    <n v="7.9"/>
    <n v="293.7"/>
    <n v="0.56200000000000006"/>
    <n v="2.0651999999999999"/>
    <n v="378.8"/>
    <m/>
    <m/>
    <m/>
    <m/>
    <m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037429-3B1C-4D6B-AB46-9E44483A725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34">
    <pivotField showAll="0"/>
    <pivotField showAll="0"/>
    <pivotField showAll="0"/>
    <pivotField showAll="0"/>
    <pivotField showAll="0"/>
    <pivotField numFmtId="21" showAll="0"/>
    <pivotField showAll="0"/>
    <pivotField numFmtId="14" showAll="0"/>
    <pivotField showAll="0"/>
    <pivotField showAll="0"/>
    <pivotField showAll="0"/>
    <pivotField showAll="0"/>
    <pivotField showAll="0"/>
    <pivotField numFmtId="21" showAll="0"/>
    <pivotField numFmtId="21" showAll="0"/>
    <pivotField numFmtId="21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showAll="0"/>
    <pivotField numFmtId="166" showAll="0"/>
    <pivotField numFmtId="166" showAll="0"/>
    <pivotField numFmtId="166" showAll="0"/>
    <pivotField numFmtId="166"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2" dT="2022-08-08T10:02:27.33" personId="{34F8DC07-BA68-4BB2-BF95-D78861673145}" id="{232A9EFB-B98A-4EAA-BC7B-D8801091A54E}">
    <text>Change it back to "1" after adding the CDT audiences from MW 1</text>
  </threadedComment>
  <threadedComment ref="K2" dT="2022-08-08T10:03:17.70" personId="{34F8DC07-BA68-4BB2-BF95-D78861673145}" id="{3C9A7101-434B-4283-B52D-D877BCA5ACA8}">
    <text>replace with formula after adding audiences from MW 1</text>
  </threadedComment>
  <threadedComment ref="K3" dT="2022-08-08T10:03:17.70" personId="{34F8DC07-BA68-4BB2-BF95-D78861673145}" id="{12AF2331-0BCD-4BFF-BA9F-C875690EDAE8}">
    <text>replace with formula after adding audiences from MW 1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Relationship Id="rId4" Type="http://schemas.microsoft.com/office/2017/10/relationships/threadedComment" Target="../threadedComments/threadedComment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H9686"/>
  <sheetViews>
    <sheetView showGridLines="0" topLeftCell="D9" zoomScaleNormal="100" workbookViewId="0">
      <selection activeCell="K9" sqref="A9:XFD9"/>
    </sheetView>
  </sheetViews>
  <sheetFormatPr defaultColWidth="9.1796875" defaultRowHeight="14.5" x14ac:dyDescent="0.35"/>
  <cols>
    <col min="1" max="1" width="9.81640625" style="16" bestFit="1" customWidth="1"/>
    <col min="2" max="2" width="36.81640625" style="16" bestFit="1" customWidth="1"/>
    <col min="3" max="3" width="30.1796875" style="16" bestFit="1" customWidth="1"/>
    <col min="4" max="4" width="29.81640625" style="16" bestFit="1" customWidth="1"/>
    <col min="5" max="5" width="15.81640625" style="16" bestFit="1" customWidth="1"/>
    <col min="6" max="6" width="13.81640625" style="59" bestFit="1" customWidth="1"/>
    <col min="7" max="7" width="15.453125" style="16" bestFit="1" customWidth="1"/>
    <col min="8" max="8" width="12.54296875" style="62" bestFit="1" customWidth="1"/>
    <col min="9" max="9" width="11.81640625" style="16" bestFit="1" customWidth="1"/>
    <col min="10" max="10" width="10.453125" style="60" customWidth="1"/>
    <col min="11" max="11" width="42.81640625" style="16" bestFit="1" customWidth="1"/>
    <col min="12" max="12" width="24.81640625" style="16" bestFit="1" customWidth="1"/>
    <col min="13" max="13" width="16" style="16" bestFit="1" customWidth="1"/>
    <col min="14" max="14" width="14.54296875" style="16" bestFit="1" customWidth="1"/>
    <col min="15" max="15" width="13.81640625" style="16" bestFit="1" customWidth="1"/>
    <col min="16" max="16" width="15.81640625" style="16" bestFit="1" customWidth="1"/>
    <col min="17" max="17" width="10.453125" style="64" bestFit="1" customWidth="1"/>
    <col min="18" max="18" width="9" style="16" bestFit="1" customWidth="1"/>
    <col min="19" max="19" width="10.54296875" style="16" bestFit="1" customWidth="1"/>
    <col min="20" max="20" width="10.1796875" style="64" bestFit="1" customWidth="1"/>
    <col min="21" max="21" width="10.453125" style="64" bestFit="1" customWidth="1"/>
    <col min="22" max="22" width="9" style="16" bestFit="1" customWidth="1"/>
    <col min="23" max="23" width="10.54296875" style="16" bestFit="1" customWidth="1"/>
    <col min="24" max="24" width="10.1796875" style="64" bestFit="1" customWidth="1"/>
    <col min="25" max="25" width="10.453125" style="64" bestFit="1" customWidth="1"/>
    <col min="26" max="26" width="9" style="16" bestFit="1" customWidth="1"/>
    <col min="27" max="27" width="10.54296875" style="16" bestFit="1" customWidth="1"/>
    <col min="28" max="28" width="10.1796875" style="64" bestFit="1" customWidth="1"/>
    <col min="29" max="29" width="14" style="16" bestFit="1" customWidth="1"/>
    <col min="30" max="30" width="14.81640625" style="16" bestFit="1" customWidth="1"/>
    <col min="31" max="33" width="11.1796875" style="16" bestFit="1" customWidth="1"/>
    <col min="34" max="34" width="16" style="16" bestFit="1" customWidth="1"/>
    <col min="35" max="16384" width="9.1796875" style="16"/>
  </cols>
  <sheetData>
    <row r="1" spans="1:34" customFormat="1" x14ac:dyDescent="0.35">
      <c r="A1" s="11"/>
      <c r="E1" s="4"/>
      <c r="F1" s="42"/>
      <c r="H1" s="1"/>
      <c r="Q1" s="12"/>
      <c r="T1" s="12"/>
      <c r="U1" s="12"/>
      <c r="X1" s="12"/>
      <c r="Y1" s="12"/>
      <c r="AB1" s="12"/>
    </row>
    <row r="2" spans="1:34" customFormat="1" x14ac:dyDescent="0.35">
      <c r="A2" s="11" t="s">
        <v>29</v>
      </c>
      <c r="E2" s="4"/>
      <c r="F2" s="42"/>
      <c r="H2" s="62"/>
      <c r="Q2" s="12"/>
      <c r="T2" s="12"/>
      <c r="U2" s="12"/>
      <c r="X2" s="12"/>
      <c r="Y2" s="12"/>
      <c r="AB2" s="12"/>
    </row>
    <row r="3" spans="1:34" customFormat="1" x14ac:dyDescent="0.35">
      <c r="A3" s="11" t="s">
        <v>29</v>
      </c>
      <c r="E3" s="4"/>
      <c r="F3" s="42"/>
      <c r="H3" s="1"/>
      <c r="Q3" s="12"/>
      <c r="T3" s="12"/>
      <c r="U3" s="12"/>
      <c r="X3" s="12"/>
      <c r="Y3" s="12"/>
      <c r="AB3" s="12"/>
    </row>
    <row r="4" spans="1:34" customFormat="1" x14ac:dyDescent="0.35">
      <c r="A4" s="11" t="s">
        <v>29</v>
      </c>
      <c r="E4" s="4"/>
      <c r="F4" s="42"/>
      <c r="H4" s="1"/>
      <c r="Q4" s="12"/>
      <c r="T4" s="12"/>
      <c r="U4" s="12"/>
      <c r="X4" s="12"/>
      <c r="Y4" s="12"/>
      <c r="AB4" s="12"/>
    </row>
    <row r="5" spans="1:34" customFormat="1" x14ac:dyDescent="0.35">
      <c r="A5" s="11" t="s">
        <v>29</v>
      </c>
      <c r="E5" s="4"/>
      <c r="F5" s="42"/>
      <c r="H5" s="1"/>
      <c r="Q5" s="12"/>
      <c r="T5" s="12"/>
      <c r="U5" s="12"/>
      <c r="X5" s="12"/>
      <c r="Y5" s="12"/>
      <c r="AB5" s="12"/>
    </row>
    <row r="6" spans="1:34" customFormat="1" x14ac:dyDescent="0.35">
      <c r="A6" s="11" t="s">
        <v>29</v>
      </c>
      <c r="E6" s="4"/>
      <c r="F6" s="42"/>
      <c r="H6" s="1"/>
      <c r="Q6" s="12"/>
      <c r="T6" s="12"/>
      <c r="U6" s="12"/>
      <c r="X6" s="12"/>
      <c r="Y6" s="12"/>
      <c r="AB6" s="12"/>
    </row>
    <row r="7" spans="1:34" customFormat="1" ht="15" thickBot="1" x14ac:dyDescent="0.4">
      <c r="A7" s="11" t="s">
        <v>29</v>
      </c>
      <c r="E7" s="4"/>
      <c r="F7" s="42"/>
      <c r="H7" s="1"/>
      <c r="Q7" s="12"/>
      <c r="T7" s="12"/>
      <c r="U7" s="12"/>
      <c r="X7" s="12"/>
      <c r="Y7" s="12"/>
      <c r="AB7" s="12"/>
    </row>
    <row r="8" spans="1:34" customFormat="1" x14ac:dyDescent="0.35">
      <c r="A8" s="11" t="s">
        <v>29</v>
      </c>
      <c r="E8" s="4"/>
      <c r="F8" s="42"/>
      <c r="H8" s="1"/>
      <c r="Q8" s="131" t="s">
        <v>26</v>
      </c>
      <c r="R8" s="132"/>
      <c r="S8" s="132"/>
      <c r="T8" s="133"/>
      <c r="U8" s="134" t="s">
        <v>27</v>
      </c>
      <c r="V8" s="132"/>
      <c r="W8" s="132"/>
      <c r="X8" s="133"/>
      <c r="Y8" s="134" t="s">
        <v>28</v>
      </c>
      <c r="Z8" s="132"/>
      <c r="AA8" s="132"/>
      <c r="AB8" s="135"/>
      <c r="AC8" s="17"/>
      <c r="AD8" s="17"/>
      <c r="AE8" s="17"/>
      <c r="AF8" s="17"/>
      <c r="AG8" s="43"/>
      <c r="AH8" s="43"/>
    </row>
    <row r="9" spans="1:34" s="4" customFormat="1" ht="45.75" customHeight="1" x14ac:dyDescent="0.35">
      <c r="A9" s="7" t="s">
        <v>0</v>
      </c>
      <c r="B9" s="8" t="s">
        <v>1</v>
      </c>
      <c r="C9" s="8" t="s">
        <v>2</v>
      </c>
      <c r="D9" s="8" t="s">
        <v>3</v>
      </c>
      <c r="E9" s="8" t="s">
        <v>4</v>
      </c>
      <c r="F9" s="19" t="s">
        <v>5</v>
      </c>
      <c r="G9" s="8" t="s">
        <v>6</v>
      </c>
      <c r="H9" s="13" t="s">
        <v>7</v>
      </c>
      <c r="I9" s="8" t="s">
        <v>8</v>
      </c>
      <c r="J9" s="8" t="s">
        <v>9</v>
      </c>
      <c r="K9" s="8" t="s">
        <v>10</v>
      </c>
      <c r="L9" s="8" t="s">
        <v>11</v>
      </c>
      <c r="M9" s="8" t="s">
        <v>12</v>
      </c>
      <c r="N9" s="9" t="s">
        <v>13</v>
      </c>
      <c r="O9" s="8" t="s">
        <v>14</v>
      </c>
      <c r="P9" s="10" t="s">
        <v>15</v>
      </c>
      <c r="Q9" s="65" t="s">
        <v>16</v>
      </c>
      <c r="R9" s="66" t="s">
        <v>17</v>
      </c>
      <c r="S9" s="66" t="s">
        <v>18</v>
      </c>
      <c r="T9" s="67" t="s">
        <v>19</v>
      </c>
      <c r="U9" s="68" t="s">
        <v>16</v>
      </c>
      <c r="V9" s="66" t="s">
        <v>17</v>
      </c>
      <c r="W9" s="66" t="s">
        <v>18</v>
      </c>
      <c r="X9" s="67" t="s">
        <v>19</v>
      </c>
      <c r="Y9" s="68" t="s">
        <v>16</v>
      </c>
      <c r="Z9" s="66" t="s">
        <v>17</v>
      </c>
      <c r="AA9" s="66" t="s">
        <v>18</v>
      </c>
      <c r="AB9" s="69" t="s">
        <v>19</v>
      </c>
      <c r="AC9" s="5" t="s">
        <v>22</v>
      </c>
      <c r="AD9" s="2" t="s">
        <v>23</v>
      </c>
      <c r="AE9" s="2" t="s">
        <v>24</v>
      </c>
      <c r="AF9" s="6" t="s">
        <v>25</v>
      </c>
      <c r="AG9" s="2" t="s">
        <v>30</v>
      </c>
      <c r="AH9" s="2" t="s">
        <v>141</v>
      </c>
    </row>
    <row r="10" spans="1:34" s="72" customFormat="1" x14ac:dyDescent="0.35">
      <c r="A10" s="104" t="s">
        <v>31</v>
      </c>
      <c r="B10" s="104" t="s">
        <v>529</v>
      </c>
      <c r="C10" s="104" t="s">
        <v>534</v>
      </c>
      <c r="D10" s="104" t="s">
        <v>194</v>
      </c>
      <c r="E10" s="104" t="s">
        <v>41</v>
      </c>
      <c r="F10" s="105">
        <v>0.72916666666666663</v>
      </c>
      <c r="G10" s="104"/>
      <c r="H10" s="106">
        <v>45871</v>
      </c>
      <c r="I10" s="104" t="s">
        <v>522</v>
      </c>
      <c r="J10" s="107" t="s">
        <v>37</v>
      </c>
      <c r="K10" s="104" t="s">
        <v>53</v>
      </c>
      <c r="L10" s="104" t="s">
        <v>54</v>
      </c>
      <c r="M10" s="107" t="s">
        <v>55</v>
      </c>
      <c r="N10" s="105">
        <v>0.72916666666666674</v>
      </c>
      <c r="O10" s="105">
        <v>0.80694444444444446</v>
      </c>
      <c r="P10" s="105">
        <v>7.7777777777777724E-2</v>
      </c>
      <c r="Q10" s="108">
        <v>173.3</v>
      </c>
      <c r="R10" s="109">
        <v>0.28100000000000003</v>
      </c>
      <c r="S10" s="109">
        <v>2.1389999999999998</v>
      </c>
      <c r="T10" s="109">
        <v>242.8</v>
      </c>
      <c r="U10" s="109">
        <v>13.9</v>
      </c>
      <c r="V10" s="109">
        <v>0.191</v>
      </c>
      <c r="W10" s="109">
        <v>6.891</v>
      </c>
      <c r="X10" s="109">
        <v>40.200000000000003</v>
      </c>
      <c r="Y10" s="109">
        <v>171.5</v>
      </c>
      <c r="Z10" s="109">
        <v>0.32500000000000001</v>
      </c>
      <c r="AA10" s="109">
        <v>2.1880000000000002</v>
      </c>
      <c r="AB10" s="110">
        <v>237.2</v>
      </c>
      <c r="AH10" s="72" t="str">
        <f>IF(AND(B10="Premier League",E10="Live"),_xlfn.XLOOKUP(_xlfn.TEXTJOIN(" vs ",,C10:D10),Calendar!G:G,Calendar!B:B),IF(AND(B10="Premier League",E10="Highlights"),_xlfn.XLOOKUP(H10,Calendar!O:O,Calendar!N:N,,-1),""))</f>
        <v/>
      </c>
    </row>
    <row r="11" spans="1:34" s="72" customFormat="1" x14ac:dyDescent="0.35">
      <c r="A11" s="104" t="s">
        <v>31</v>
      </c>
      <c r="B11" s="104" t="s">
        <v>529</v>
      </c>
      <c r="C11" s="104" t="s">
        <v>534</v>
      </c>
      <c r="D11" s="104" t="s">
        <v>194</v>
      </c>
      <c r="E11" s="104" t="s">
        <v>41</v>
      </c>
      <c r="F11" s="105">
        <v>0.72916666666666663</v>
      </c>
      <c r="G11" s="104"/>
      <c r="H11" s="106">
        <v>45871</v>
      </c>
      <c r="I11" s="104" t="s">
        <v>522</v>
      </c>
      <c r="J11" s="107" t="s">
        <v>37</v>
      </c>
      <c r="K11" s="104" t="s">
        <v>53</v>
      </c>
      <c r="L11" s="104" t="s">
        <v>120</v>
      </c>
      <c r="M11" s="107" t="s">
        <v>55</v>
      </c>
      <c r="N11" s="105">
        <v>0.72916666666666674</v>
      </c>
      <c r="O11" s="105">
        <v>0.80694444444444446</v>
      </c>
      <c r="P11" s="105">
        <v>7.7777777777777724E-2</v>
      </c>
      <c r="Q11" s="108">
        <v>97.5</v>
      </c>
      <c r="R11" s="109">
        <v>0.158</v>
      </c>
      <c r="S11" s="109">
        <v>1.204</v>
      </c>
      <c r="T11" s="109">
        <v>136.69999999999999</v>
      </c>
      <c r="U11" s="109">
        <v>14.2</v>
      </c>
      <c r="V11" s="109">
        <v>0.19500000000000001</v>
      </c>
      <c r="W11" s="109">
        <v>7.04</v>
      </c>
      <c r="X11" s="109">
        <v>23.7</v>
      </c>
      <c r="Y11" s="109">
        <v>95.8</v>
      </c>
      <c r="Z11" s="109">
        <v>0.182</v>
      </c>
      <c r="AA11" s="109">
        <v>1.222</v>
      </c>
      <c r="AB11" s="110">
        <v>134.9</v>
      </c>
      <c r="AH11" s="72" t="str">
        <f>IF(AND(B11="Premier League",E11="Live"),_xlfn.XLOOKUP(_xlfn.TEXTJOIN(" vs ",,C11:D11),Calendar!G:G,Calendar!B:B),IF(AND(B11="Premier League",E11="Highlights"),_xlfn.XLOOKUP(H11,Calendar!O:O,Calendar!N:N,,-1),""))</f>
        <v/>
      </c>
    </row>
    <row r="12" spans="1:34" s="72" customFormat="1" x14ac:dyDescent="0.35">
      <c r="A12" s="104" t="s">
        <v>31</v>
      </c>
      <c r="B12" s="104" t="s">
        <v>146</v>
      </c>
      <c r="C12" s="104" t="s">
        <v>109</v>
      </c>
      <c r="D12" s="104" t="s">
        <v>118</v>
      </c>
      <c r="E12" s="104" t="s">
        <v>41</v>
      </c>
      <c r="F12" s="105">
        <v>0.5</v>
      </c>
      <c r="G12" s="104"/>
      <c r="H12" s="106">
        <v>45872</v>
      </c>
      <c r="I12" s="104" t="s">
        <v>522</v>
      </c>
      <c r="J12" s="107" t="s">
        <v>38</v>
      </c>
      <c r="K12" s="104" t="s">
        <v>53</v>
      </c>
      <c r="L12" s="104" t="s">
        <v>120</v>
      </c>
      <c r="M12" s="107" t="s">
        <v>55</v>
      </c>
      <c r="N12" s="105">
        <v>0.5</v>
      </c>
      <c r="O12" s="105">
        <v>0.53333333333333333</v>
      </c>
      <c r="P12" s="105">
        <v>3.3333333333333326E-2</v>
      </c>
      <c r="Q12" s="108">
        <v>98.6</v>
      </c>
      <c r="R12" s="109">
        <v>0.16</v>
      </c>
      <c r="S12" s="109">
        <v>1.9670000000000001</v>
      </c>
      <c r="T12" s="109">
        <v>120.8</v>
      </c>
      <c r="U12" s="109">
        <v>13.5</v>
      </c>
      <c r="V12" s="109">
        <v>0.186</v>
      </c>
      <c r="W12" s="109">
        <v>8.4320000000000004</v>
      </c>
      <c r="X12" s="109">
        <v>15.3</v>
      </c>
      <c r="Y12" s="109">
        <v>89.3</v>
      </c>
      <c r="Z12" s="109">
        <v>0.16900000000000001</v>
      </c>
      <c r="AA12" s="109">
        <v>1.8360000000000001</v>
      </c>
      <c r="AB12" s="110">
        <v>111.5</v>
      </c>
      <c r="AH12" s="72" t="str">
        <f>IF(AND(B12="Premier League",E12="Live"),_xlfn.XLOOKUP(_xlfn.TEXTJOIN(" vs ",,C12:D12),Calendar!G:G,Calendar!B:B),IF(AND(B12="Premier League",E12="Highlights"),_xlfn.XLOOKUP(H12,Calendar!O:O,Calendar!N:N,,-1),""))</f>
        <v/>
      </c>
    </row>
    <row r="13" spans="1:34" s="72" customFormat="1" x14ac:dyDescent="0.35">
      <c r="A13" s="104" t="s">
        <v>31</v>
      </c>
      <c r="B13" s="104" t="s">
        <v>529</v>
      </c>
      <c r="C13" s="104" t="s">
        <v>535</v>
      </c>
      <c r="D13" s="104" t="s">
        <v>524</v>
      </c>
      <c r="E13" s="104" t="s">
        <v>41</v>
      </c>
      <c r="F13" s="105">
        <v>0.58333333333333337</v>
      </c>
      <c r="G13" s="104"/>
      <c r="H13" s="106">
        <v>45872</v>
      </c>
      <c r="I13" s="104" t="s">
        <v>522</v>
      </c>
      <c r="J13" s="107" t="s">
        <v>38</v>
      </c>
      <c r="K13" s="104" t="s">
        <v>53</v>
      </c>
      <c r="L13" s="104" t="s">
        <v>120</v>
      </c>
      <c r="M13" s="107" t="s">
        <v>55</v>
      </c>
      <c r="N13" s="105">
        <v>0.58333333333333337</v>
      </c>
      <c r="O13" s="105">
        <v>0.66249999999999998</v>
      </c>
      <c r="P13" s="105">
        <v>7.9166666666666607E-2</v>
      </c>
      <c r="Q13" s="108">
        <v>82.7</v>
      </c>
      <c r="R13" s="109">
        <v>0.13400000000000001</v>
      </c>
      <c r="S13" s="109">
        <v>1.226</v>
      </c>
      <c r="T13" s="109">
        <v>160</v>
      </c>
      <c r="U13" s="109">
        <v>10.9</v>
      </c>
      <c r="V13" s="109">
        <v>0.15</v>
      </c>
      <c r="W13" s="109">
        <v>4.3899999999999997</v>
      </c>
      <c r="X13" s="109">
        <v>19.2</v>
      </c>
      <c r="Y13" s="109">
        <v>82</v>
      </c>
      <c r="Z13" s="109">
        <v>0.156</v>
      </c>
      <c r="AA13" s="109">
        <v>1.2509999999999999</v>
      </c>
      <c r="AB13" s="110">
        <v>156.80000000000001</v>
      </c>
      <c r="AH13" s="72" t="str">
        <f>IF(AND(B13="Premier League",E13="Live"),_xlfn.XLOOKUP(_xlfn.TEXTJOIN(" vs ",,C13:D13),Calendar!G:G,Calendar!B:B),IF(AND(B13="Premier League",E13="Highlights"),_xlfn.XLOOKUP(H13,Calendar!O:O,Calendar!N:N,,-1),""))</f>
        <v/>
      </c>
    </row>
    <row r="14" spans="1:34" s="72" customFormat="1" x14ac:dyDescent="0.35">
      <c r="A14" s="104" t="s">
        <v>31</v>
      </c>
      <c r="B14" s="104" t="s">
        <v>529</v>
      </c>
      <c r="C14" s="104" t="s">
        <v>195</v>
      </c>
      <c r="D14" s="104" t="s">
        <v>536</v>
      </c>
      <c r="E14" s="104" t="s">
        <v>41</v>
      </c>
      <c r="F14" s="105">
        <v>0.6875</v>
      </c>
      <c r="G14" s="104"/>
      <c r="H14" s="106">
        <v>45872</v>
      </c>
      <c r="I14" s="104" t="s">
        <v>522</v>
      </c>
      <c r="J14" s="107" t="s">
        <v>38</v>
      </c>
      <c r="K14" s="104" t="s">
        <v>53</v>
      </c>
      <c r="L14" s="104" t="s">
        <v>54</v>
      </c>
      <c r="M14" s="107" t="s">
        <v>55</v>
      </c>
      <c r="N14" s="105">
        <v>0.68958333333333333</v>
      </c>
      <c r="O14" s="105">
        <v>0.76875000000000004</v>
      </c>
      <c r="P14" s="105">
        <v>7.9166666666666718E-2</v>
      </c>
      <c r="Q14" s="108">
        <v>115.3</v>
      </c>
      <c r="R14" s="109">
        <v>0.187</v>
      </c>
      <c r="S14" s="109">
        <v>1.389</v>
      </c>
      <c r="T14" s="109">
        <v>193</v>
      </c>
      <c r="U14" s="109">
        <v>13.2</v>
      </c>
      <c r="V14" s="109">
        <v>0.182</v>
      </c>
      <c r="W14" s="109">
        <v>6.6470000000000002</v>
      </c>
      <c r="X14" s="109">
        <v>23.8</v>
      </c>
      <c r="Y14" s="109">
        <v>113</v>
      </c>
      <c r="Z14" s="109">
        <v>0.214</v>
      </c>
      <c r="AA14" s="109">
        <v>1.397</v>
      </c>
      <c r="AB14" s="110">
        <v>187.5</v>
      </c>
      <c r="AH14" s="72" t="str">
        <f>IF(AND(B14="Premier League",E14="Live"),_xlfn.XLOOKUP(_xlfn.TEXTJOIN(" vs ",,C14:D14),Calendar!G:G,Calendar!B:B),IF(AND(B14="Premier League",E14="Highlights"),_xlfn.XLOOKUP(H14,Calendar!O:O,Calendar!N:N,,-1),""))</f>
        <v/>
      </c>
    </row>
    <row r="15" spans="1:34" s="72" customFormat="1" x14ac:dyDescent="0.35">
      <c r="A15" s="104" t="s">
        <v>31</v>
      </c>
      <c r="B15" s="104" t="s">
        <v>529</v>
      </c>
      <c r="C15" s="104" t="s">
        <v>195</v>
      </c>
      <c r="D15" s="104" t="s">
        <v>536</v>
      </c>
      <c r="E15" s="104" t="s">
        <v>41</v>
      </c>
      <c r="F15" s="105">
        <v>0.6875</v>
      </c>
      <c r="G15" s="104"/>
      <c r="H15" s="106">
        <v>45872</v>
      </c>
      <c r="I15" s="104" t="s">
        <v>522</v>
      </c>
      <c r="J15" s="107" t="s">
        <v>38</v>
      </c>
      <c r="K15" s="104" t="s">
        <v>53</v>
      </c>
      <c r="L15" s="104" t="s">
        <v>120</v>
      </c>
      <c r="M15" s="107" t="s">
        <v>55</v>
      </c>
      <c r="N15" s="105">
        <v>0.68958333333333333</v>
      </c>
      <c r="O15" s="105">
        <v>0.76875000000000004</v>
      </c>
      <c r="P15" s="105">
        <v>7.9166666666666718E-2</v>
      </c>
      <c r="Q15" s="108">
        <v>137.9</v>
      </c>
      <c r="R15" s="109">
        <v>0.223</v>
      </c>
      <c r="S15" s="109">
        <v>1.661</v>
      </c>
      <c r="T15" s="109">
        <v>201.6</v>
      </c>
      <c r="U15" s="109">
        <v>1.8</v>
      </c>
      <c r="V15" s="109">
        <v>2.5000000000000001E-2</v>
      </c>
      <c r="W15" s="109">
        <v>0.90600000000000003</v>
      </c>
      <c r="X15" s="109">
        <v>26.3</v>
      </c>
      <c r="Y15" s="109">
        <v>136.5</v>
      </c>
      <c r="Z15" s="109">
        <v>0.25900000000000001</v>
      </c>
      <c r="AA15" s="109">
        <v>1.6879999999999999</v>
      </c>
      <c r="AB15" s="110">
        <v>201.6</v>
      </c>
      <c r="AH15" s="72" t="str">
        <f>IF(AND(B15="Premier League",E15="Live"),_xlfn.XLOOKUP(_xlfn.TEXTJOIN(" vs ",,C15:D15),Calendar!G:G,Calendar!B:B),IF(AND(B15="Premier League",E15="Highlights"),_xlfn.XLOOKUP(H15,Calendar!O:O,Calendar!N:N,,-1),""))</f>
        <v/>
      </c>
    </row>
    <row r="16" spans="1:34" s="72" customFormat="1" x14ac:dyDescent="0.35">
      <c r="A16" s="104" t="s">
        <v>31</v>
      </c>
      <c r="B16" s="104" t="s">
        <v>529</v>
      </c>
      <c r="C16" s="104" t="s">
        <v>537</v>
      </c>
      <c r="D16" s="104" t="s">
        <v>533</v>
      </c>
      <c r="E16" s="104" t="s">
        <v>41</v>
      </c>
      <c r="F16" s="105">
        <v>0.83333333333333337</v>
      </c>
      <c r="G16" s="104"/>
      <c r="H16" s="106">
        <v>45873</v>
      </c>
      <c r="I16" s="104" t="s">
        <v>522</v>
      </c>
      <c r="J16" s="107" t="s">
        <v>74</v>
      </c>
      <c r="K16" s="104" t="s">
        <v>53</v>
      </c>
      <c r="L16" s="104" t="s">
        <v>54</v>
      </c>
      <c r="M16" s="107" t="s">
        <v>55</v>
      </c>
      <c r="N16" s="105">
        <v>0.83333333333333337</v>
      </c>
      <c r="O16" s="105">
        <v>0.91319444444444453</v>
      </c>
      <c r="P16" s="105">
        <v>7.986111111111116E-2</v>
      </c>
      <c r="Q16" s="108">
        <v>101.9</v>
      </c>
      <c r="R16" s="109">
        <v>0.16500000000000001</v>
      </c>
      <c r="S16" s="109">
        <v>0.95899999999999996</v>
      </c>
      <c r="T16" s="109">
        <v>159.9</v>
      </c>
      <c r="U16" s="109">
        <v>6</v>
      </c>
      <c r="V16" s="109">
        <v>8.3000000000000004E-2</v>
      </c>
      <c r="W16" s="109">
        <v>2.75</v>
      </c>
      <c r="X16" s="109">
        <v>17.5</v>
      </c>
      <c r="Y16" s="109">
        <v>98.8</v>
      </c>
      <c r="Z16" s="109">
        <v>0.187</v>
      </c>
      <c r="AA16" s="109">
        <v>0.95099999999999996</v>
      </c>
      <c r="AB16" s="110">
        <v>157.80000000000001</v>
      </c>
      <c r="AH16" s="72" t="str">
        <f>IF(AND(B16="Premier League",E16="Live"),_xlfn.XLOOKUP(_xlfn.TEXTJOIN(" vs ",,C16:D16),Calendar!G:G,Calendar!B:B),IF(AND(B16="Premier League",E16="Highlights"),_xlfn.XLOOKUP(H16,Calendar!O:O,Calendar!N:N,,-1),""))</f>
        <v/>
      </c>
    </row>
    <row r="17" spans="1:34" s="72" customFormat="1" x14ac:dyDescent="0.35">
      <c r="A17" s="104" t="s">
        <v>31</v>
      </c>
      <c r="B17" s="104" t="s">
        <v>529</v>
      </c>
      <c r="C17" s="104" t="s">
        <v>537</v>
      </c>
      <c r="D17" s="104" t="s">
        <v>533</v>
      </c>
      <c r="E17" s="104" t="s">
        <v>41</v>
      </c>
      <c r="F17" s="105">
        <v>0.83333333333333337</v>
      </c>
      <c r="G17" s="104"/>
      <c r="H17" s="106">
        <v>45873</v>
      </c>
      <c r="I17" s="104" t="s">
        <v>522</v>
      </c>
      <c r="J17" s="107" t="s">
        <v>74</v>
      </c>
      <c r="K17" s="104" t="s">
        <v>53</v>
      </c>
      <c r="L17" s="104" t="s">
        <v>120</v>
      </c>
      <c r="M17" s="107" t="s">
        <v>55</v>
      </c>
      <c r="N17" s="105">
        <v>0.83333333333333337</v>
      </c>
      <c r="O17" s="105">
        <v>0.91319444444444453</v>
      </c>
      <c r="P17" s="105">
        <v>7.986111111111116E-2</v>
      </c>
      <c r="Q17" s="108">
        <v>90.5</v>
      </c>
      <c r="R17" s="109">
        <v>0.14699999999999999</v>
      </c>
      <c r="S17" s="109">
        <v>0.85199999999999998</v>
      </c>
      <c r="T17" s="109">
        <v>115.4</v>
      </c>
      <c r="U17" s="109">
        <v>0.1</v>
      </c>
      <c r="V17" s="109">
        <v>1E-3</v>
      </c>
      <c r="W17" s="109">
        <v>4.5999999999999999E-2</v>
      </c>
      <c r="X17" s="109">
        <v>2.8</v>
      </c>
      <c r="Y17" s="109">
        <v>89.1</v>
      </c>
      <c r="Z17" s="109">
        <v>0.16900000000000001</v>
      </c>
      <c r="AA17" s="109">
        <v>0.85699999999999998</v>
      </c>
      <c r="AB17" s="110">
        <v>112.1</v>
      </c>
      <c r="AH17" s="72" t="str">
        <f>IF(AND(B17="Premier League",E17="Live"),_xlfn.XLOOKUP(_xlfn.TEXTJOIN(" vs ",,C17:D17),Calendar!G:G,Calendar!B:B),IF(AND(B17="Premier League",E17="Highlights"),_xlfn.XLOOKUP(H17,Calendar!O:O,Calendar!N:N,,-1),""))</f>
        <v/>
      </c>
    </row>
    <row r="18" spans="1:34" s="72" customFormat="1" x14ac:dyDescent="0.35">
      <c r="A18" s="104" t="s">
        <v>31</v>
      </c>
      <c r="B18" s="104" t="s">
        <v>103</v>
      </c>
      <c r="C18" s="104" t="s">
        <v>234</v>
      </c>
      <c r="D18" s="104" t="s">
        <v>538</v>
      </c>
      <c r="E18" s="104" t="s">
        <v>41</v>
      </c>
      <c r="F18" s="105">
        <v>0.82291666666666663</v>
      </c>
      <c r="G18" s="104"/>
      <c r="H18" s="106">
        <v>45874</v>
      </c>
      <c r="I18" s="104" t="s">
        <v>522</v>
      </c>
      <c r="J18" s="107" t="s">
        <v>122</v>
      </c>
      <c r="K18" s="104" t="s">
        <v>53</v>
      </c>
      <c r="L18" s="104" t="s">
        <v>539</v>
      </c>
      <c r="M18" s="107" t="s">
        <v>55</v>
      </c>
      <c r="N18" s="105">
        <v>0.82291666666666674</v>
      </c>
      <c r="O18" s="105">
        <v>0.90277777777777779</v>
      </c>
      <c r="P18" s="105">
        <v>7.9861111111111049E-2</v>
      </c>
      <c r="Q18" s="108">
        <v>5.4</v>
      </c>
      <c r="R18" s="109">
        <v>8.9999999999999993E-3</v>
      </c>
      <c r="S18" s="109">
        <v>5.0999999999999997E-2</v>
      </c>
      <c r="T18" s="109">
        <v>17.8</v>
      </c>
      <c r="U18" s="109">
        <v>0.1</v>
      </c>
      <c r="V18" s="109">
        <v>1E-3</v>
      </c>
      <c r="W18" s="109">
        <v>0.05</v>
      </c>
      <c r="X18" s="109">
        <v>2.2000000000000002</v>
      </c>
      <c r="Y18" s="109">
        <v>5.3</v>
      </c>
      <c r="Z18" s="109">
        <v>0.01</v>
      </c>
      <c r="AA18" s="109">
        <v>5.0999999999999997E-2</v>
      </c>
      <c r="AB18" s="110">
        <v>17.8</v>
      </c>
      <c r="AH18" s="72" t="str">
        <f>IF(AND(B18="Premier League",E18="Live"),_xlfn.XLOOKUP(_xlfn.TEXTJOIN(" vs ",,C18:D18),Calendar!G:G,Calendar!B:B),IF(AND(B18="Premier League",E18="Highlights"),_xlfn.XLOOKUP(H18,Calendar!O:O,Calendar!N:N,,-1),""))</f>
        <v/>
      </c>
    </row>
    <row r="19" spans="1:34" s="72" customFormat="1" x14ac:dyDescent="0.35">
      <c r="A19" s="104" t="s">
        <v>31</v>
      </c>
      <c r="B19" s="104" t="s">
        <v>131</v>
      </c>
      <c r="C19" s="104" t="s">
        <v>194</v>
      </c>
      <c r="D19" s="104" t="s">
        <v>540</v>
      </c>
      <c r="E19" s="104" t="s">
        <v>41</v>
      </c>
      <c r="F19" s="105">
        <v>0.82291666666666663</v>
      </c>
      <c r="G19" s="104"/>
      <c r="H19" s="106">
        <v>45874</v>
      </c>
      <c r="I19" s="104" t="s">
        <v>522</v>
      </c>
      <c r="J19" s="107" t="s">
        <v>122</v>
      </c>
      <c r="K19" s="104" t="s">
        <v>53</v>
      </c>
      <c r="L19" s="104" t="s">
        <v>509</v>
      </c>
      <c r="M19" s="107" t="s">
        <v>36</v>
      </c>
      <c r="N19" s="105">
        <v>0.82291666666666674</v>
      </c>
      <c r="O19" s="105">
        <v>0.90138888888888891</v>
      </c>
      <c r="P19" s="105">
        <v>7.8472222222222165E-2</v>
      </c>
      <c r="Q19" s="108">
        <v>12.5</v>
      </c>
      <c r="R19" s="109">
        <v>0.02</v>
      </c>
      <c r="S19" s="109">
        <v>0.11799999999999999</v>
      </c>
      <c r="T19" s="109">
        <v>32.4</v>
      </c>
      <c r="U19" s="109">
        <v>0</v>
      </c>
      <c r="V19" s="109">
        <v>0</v>
      </c>
      <c r="W19" s="109">
        <v>0</v>
      </c>
      <c r="X19" s="109" t="s">
        <v>541</v>
      </c>
      <c r="Y19" s="109">
        <v>12.5</v>
      </c>
      <c r="Z19" s="109">
        <v>2.4E-2</v>
      </c>
      <c r="AA19" s="109">
        <v>0.121</v>
      </c>
      <c r="AB19" s="110">
        <v>32.4</v>
      </c>
      <c r="AH19" s="72" t="str">
        <f>IF(AND(B19="Premier League",E19="Live"),_xlfn.XLOOKUP(_xlfn.TEXTJOIN(" vs ",,C19:D19),Calendar!G:G,Calendar!B:B),IF(AND(B19="Premier League",E19="Highlights"),_xlfn.XLOOKUP(H19,Calendar!O:O,Calendar!N:N,,-1),""))</f>
        <v/>
      </c>
    </row>
    <row r="20" spans="1:34" s="72" customFormat="1" x14ac:dyDescent="0.35">
      <c r="A20" s="104" t="s">
        <v>31</v>
      </c>
      <c r="B20" s="104" t="s">
        <v>146</v>
      </c>
      <c r="C20" s="104" t="s">
        <v>521</v>
      </c>
      <c r="D20" s="104" t="s">
        <v>119</v>
      </c>
      <c r="E20" s="104" t="s">
        <v>41</v>
      </c>
      <c r="F20" s="105">
        <v>0.83333333333333337</v>
      </c>
      <c r="G20" s="104"/>
      <c r="H20" s="106">
        <v>45876</v>
      </c>
      <c r="I20" s="104" t="s">
        <v>522</v>
      </c>
      <c r="J20" s="107" t="s">
        <v>127</v>
      </c>
      <c r="K20" s="104" t="s">
        <v>53</v>
      </c>
      <c r="L20" s="104" t="s">
        <v>120</v>
      </c>
      <c r="M20" s="107" t="s">
        <v>55</v>
      </c>
      <c r="N20" s="105">
        <v>0.83333333333333337</v>
      </c>
      <c r="O20" s="105">
        <v>0.91319444444444453</v>
      </c>
      <c r="P20" s="105">
        <v>7.986111111111116E-2</v>
      </c>
      <c r="Q20" s="108">
        <v>55.2</v>
      </c>
      <c r="R20" s="109">
        <v>8.8999999999999996E-2</v>
      </c>
      <c r="S20" s="109">
        <v>0.54500000000000004</v>
      </c>
      <c r="T20" s="109">
        <v>88</v>
      </c>
      <c r="U20" s="109">
        <v>5.2</v>
      </c>
      <c r="V20" s="109">
        <v>7.1999999999999995E-2</v>
      </c>
      <c r="W20" s="109">
        <v>2.8050000000000002</v>
      </c>
      <c r="X20" s="109">
        <v>11.7</v>
      </c>
      <c r="Y20" s="109">
        <v>50.8</v>
      </c>
      <c r="Z20" s="109">
        <v>9.6000000000000002E-2</v>
      </c>
      <c r="AA20" s="109">
        <v>0.51500000000000001</v>
      </c>
      <c r="AB20" s="110">
        <v>84.2</v>
      </c>
      <c r="AH20" s="72" t="str">
        <f>IF(AND(B20="Premier League",E20="Live"),_xlfn.XLOOKUP(_xlfn.TEXTJOIN(" vs ",,C20:D20),Calendar!G:G,Calendar!B:B),IF(AND(B20="Premier League",E20="Highlights"),_xlfn.XLOOKUP(H20,Calendar!O:O,Calendar!N:N,,-1),""))</f>
        <v/>
      </c>
    </row>
    <row r="21" spans="1:34" s="72" customFormat="1" x14ac:dyDescent="0.35">
      <c r="A21" s="104" t="s">
        <v>31</v>
      </c>
      <c r="B21" s="104" t="s">
        <v>348</v>
      </c>
      <c r="C21" s="104" t="s">
        <v>523</v>
      </c>
      <c r="D21" s="104" t="s">
        <v>524</v>
      </c>
      <c r="E21" s="104" t="s">
        <v>41</v>
      </c>
      <c r="F21" s="105">
        <v>0.83333333333333337</v>
      </c>
      <c r="G21" s="104"/>
      <c r="H21" s="106">
        <v>45876</v>
      </c>
      <c r="I21" s="104" t="s">
        <v>522</v>
      </c>
      <c r="J21" s="107" t="s">
        <v>127</v>
      </c>
      <c r="K21" s="104" t="s">
        <v>53</v>
      </c>
      <c r="L21" s="104" t="s">
        <v>509</v>
      </c>
      <c r="M21" s="107" t="s">
        <v>36</v>
      </c>
      <c r="N21" s="105">
        <v>0.83333333333333337</v>
      </c>
      <c r="O21" s="105">
        <v>0.91666666666666674</v>
      </c>
      <c r="P21" s="105">
        <v>8.333333333333337E-2</v>
      </c>
      <c r="Q21" s="108">
        <v>171.6</v>
      </c>
      <c r="R21" s="109">
        <v>0.27800000000000002</v>
      </c>
      <c r="S21" s="109">
        <v>1.7</v>
      </c>
      <c r="T21" s="109">
        <v>232.5</v>
      </c>
      <c r="U21" s="109">
        <v>8.4</v>
      </c>
      <c r="V21" s="109">
        <v>0.11600000000000001</v>
      </c>
      <c r="W21" s="109">
        <v>4.5060000000000002</v>
      </c>
      <c r="X21" s="109">
        <v>16.600000000000001</v>
      </c>
      <c r="Y21" s="109">
        <v>167.3</v>
      </c>
      <c r="Z21" s="109">
        <v>0.317</v>
      </c>
      <c r="AA21" s="109">
        <v>1.7010000000000001</v>
      </c>
      <c r="AB21" s="110">
        <v>228.9</v>
      </c>
      <c r="AH21" s="72" t="str">
        <f>IF(AND(B21="Premier League",E21="Live"),_xlfn.XLOOKUP(_xlfn.TEXTJOIN(" vs ",,C21:D21),Calendar!G:G,Calendar!B:B),IF(AND(B21="Premier League",E21="Highlights"),_xlfn.XLOOKUP(H21,Calendar!O:O,Calendar!N:N,,-1),""))</f>
        <v/>
      </c>
    </row>
    <row r="22" spans="1:34" s="72" customFormat="1" x14ac:dyDescent="0.35">
      <c r="A22" s="104" t="s">
        <v>31</v>
      </c>
      <c r="B22" s="104" t="s">
        <v>146</v>
      </c>
      <c r="C22" s="104" t="s">
        <v>521</v>
      </c>
      <c r="D22" s="104" t="s">
        <v>119</v>
      </c>
      <c r="E22" s="104" t="s">
        <v>41</v>
      </c>
      <c r="F22" s="105">
        <v>0.83333333333333337</v>
      </c>
      <c r="G22" s="104"/>
      <c r="H22" s="106">
        <v>45876</v>
      </c>
      <c r="I22" s="104" t="s">
        <v>522</v>
      </c>
      <c r="J22" s="107" t="s">
        <v>127</v>
      </c>
      <c r="K22" s="104" t="s">
        <v>53</v>
      </c>
      <c r="L22" s="104" t="s">
        <v>54</v>
      </c>
      <c r="M22" s="107" t="s">
        <v>55</v>
      </c>
      <c r="N22" s="105">
        <v>0.83333333333333337</v>
      </c>
      <c r="O22" s="105">
        <v>0.91319444444444453</v>
      </c>
      <c r="P22" s="105">
        <v>7.986111111111116E-2</v>
      </c>
      <c r="Q22" s="108">
        <v>89.9</v>
      </c>
      <c r="R22" s="109">
        <v>0.1</v>
      </c>
      <c r="S22" s="109">
        <v>0.8881</v>
      </c>
      <c r="T22" s="109">
        <v>158.80000000000001</v>
      </c>
      <c r="U22" s="109">
        <v>3.5</v>
      </c>
      <c r="V22" s="109">
        <v>0</v>
      </c>
      <c r="W22" s="109">
        <v>1.8877999999999999</v>
      </c>
      <c r="X22" s="109">
        <v>9.1999999999999993</v>
      </c>
      <c r="Y22" s="109">
        <v>85.6</v>
      </c>
      <c r="Z22" s="109">
        <v>0.2</v>
      </c>
      <c r="AA22" s="109">
        <v>0.86819999999999997</v>
      </c>
      <c r="AB22" s="110">
        <v>155.9</v>
      </c>
      <c r="AH22" s="72" t="str">
        <f>IF(AND(B22="Premier League",E22="Live"),_xlfn.XLOOKUP(_xlfn.TEXTJOIN(" vs ",,C22:D22),Calendar!G:G,Calendar!B:B),IF(AND(B22="Premier League",E22="Highlights"),_xlfn.XLOOKUP(H22,Calendar!O:O,Calendar!N:N,,-1),""))</f>
        <v/>
      </c>
    </row>
    <row r="23" spans="1:34" s="72" customFormat="1" x14ac:dyDescent="0.35">
      <c r="A23" s="104" t="s">
        <v>31</v>
      </c>
      <c r="B23" s="104" t="s">
        <v>146</v>
      </c>
      <c r="C23" s="104" t="s">
        <v>521</v>
      </c>
      <c r="D23" s="104" t="s">
        <v>119</v>
      </c>
      <c r="E23" s="104" t="s">
        <v>41</v>
      </c>
      <c r="F23" s="105">
        <v>0.83333333333333337</v>
      </c>
      <c r="G23" s="104"/>
      <c r="H23" s="106">
        <v>45876</v>
      </c>
      <c r="I23" s="104" t="s">
        <v>522</v>
      </c>
      <c r="J23" s="107" t="s">
        <v>127</v>
      </c>
      <c r="K23" s="104" t="s">
        <v>53</v>
      </c>
      <c r="L23" s="104" t="s">
        <v>120</v>
      </c>
      <c r="M23" s="107" t="s">
        <v>55</v>
      </c>
      <c r="N23" s="105">
        <v>0.83333333333333337</v>
      </c>
      <c r="O23" s="105">
        <v>0.91319444444444453</v>
      </c>
      <c r="P23" s="105">
        <v>7.986111111111116E-2</v>
      </c>
      <c r="Q23" s="108">
        <v>55.2</v>
      </c>
      <c r="R23" s="109">
        <v>0.1</v>
      </c>
      <c r="S23" s="109">
        <v>0.54530000000000001</v>
      </c>
      <c r="T23" s="109">
        <v>88</v>
      </c>
      <c r="U23" s="109">
        <v>5.2</v>
      </c>
      <c r="V23" s="109">
        <v>0.1</v>
      </c>
      <c r="W23" s="109">
        <v>2.8047</v>
      </c>
      <c r="X23" s="109">
        <v>11.7</v>
      </c>
      <c r="Y23" s="109">
        <v>50.8</v>
      </c>
      <c r="Z23" s="109">
        <v>0.1</v>
      </c>
      <c r="AA23" s="109">
        <v>0.51529999999999998</v>
      </c>
      <c r="AB23" s="110">
        <v>84.2</v>
      </c>
      <c r="AH23" s="72" t="str">
        <f>IF(AND(B23="Premier League",E23="Live"),_xlfn.XLOOKUP(_xlfn.TEXTJOIN(" vs ",,C23:D23),Calendar!G:G,Calendar!B:B),IF(AND(B23="Premier League",E23="Highlights"),_xlfn.XLOOKUP(H23,Calendar!O:O,Calendar!N:N,,-1),""))</f>
        <v/>
      </c>
    </row>
    <row r="24" spans="1:34" s="72" customFormat="1" x14ac:dyDescent="0.35">
      <c r="A24" s="104" t="s">
        <v>31</v>
      </c>
      <c r="B24" s="104" t="s">
        <v>518</v>
      </c>
      <c r="C24" s="104" t="s">
        <v>525</v>
      </c>
      <c r="D24" s="104" t="s">
        <v>526</v>
      </c>
      <c r="E24" s="104" t="s">
        <v>41</v>
      </c>
      <c r="F24" s="105">
        <v>0.82291666666666663</v>
      </c>
      <c r="G24" s="104"/>
      <c r="H24" s="106">
        <v>45877</v>
      </c>
      <c r="I24" s="104" t="s">
        <v>522</v>
      </c>
      <c r="J24" s="107" t="s">
        <v>71</v>
      </c>
      <c r="K24" s="104" t="s">
        <v>53</v>
      </c>
      <c r="L24" s="104" t="s">
        <v>509</v>
      </c>
      <c r="M24" s="107" t="s">
        <v>36</v>
      </c>
      <c r="N24" s="105">
        <v>0.82430555555555562</v>
      </c>
      <c r="O24" s="105">
        <v>0.90208333333333335</v>
      </c>
      <c r="P24" s="105">
        <v>7.7777777777777724E-2</v>
      </c>
      <c r="Q24" s="108">
        <v>71.099999999999994</v>
      </c>
      <c r="R24" s="109">
        <v>0.115</v>
      </c>
      <c r="S24" s="109">
        <v>0.71299999999999997</v>
      </c>
      <c r="T24" s="109">
        <v>134.19999999999999</v>
      </c>
      <c r="U24" s="109">
        <v>18.7</v>
      </c>
      <c r="V24" s="109">
        <v>0.25700000000000001</v>
      </c>
      <c r="W24" s="109">
        <v>7.4740000000000002</v>
      </c>
      <c r="X24" s="109">
        <v>28.6</v>
      </c>
      <c r="Y24" s="109">
        <v>69.900000000000006</v>
      </c>
      <c r="Z24" s="109">
        <v>0.13300000000000001</v>
      </c>
      <c r="AA24" s="109">
        <v>0.71899999999999997</v>
      </c>
      <c r="AB24" s="110">
        <v>130.6</v>
      </c>
      <c r="AH24" s="72" t="str">
        <f>IF(AND(B24="Premier League",E24="Live"),_xlfn.XLOOKUP(_xlfn.TEXTJOIN(" vs ",,C24:D24),Calendar!G:G,Calendar!B:B),IF(AND(B24="Premier League",E24="Highlights"),_xlfn.XLOOKUP(H24,Calendar!O:O,Calendar!N:N,,-1),""))</f>
        <v/>
      </c>
    </row>
    <row r="25" spans="1:34" s="72" customFormat="1" x14ac:dyDescent="0.35">
      <c r="A25" s="104" t="s">
        <v>31</v>
      </c>
      <c r="B25" s="104" t="s">
        <v>145</v>
      </c>
      <c r="C25" s="104" t="s">
        <v>88</v>
      </c>
      <c r="D25" s="104" t="s">
        <v>236</v>
      </c>
      <c r="E25" s="104" t="s">
        <v>41</v>
      </c>
      <c r="F25" s="105">
        <v>0.83333333333333337</v>
      </c>
      <c r="G25" s="104"/>
      <c r="H25" s="106">
        <v>45877</v>
      </c>
      <c r="I25" s="104" t="s">
        <v>522</v>
      </c>
      <c r="J25" s="107" t="s">
        <v>71</v>
      </c>
      <c r="K25" s="104" t="s">
        <v>53</v>
      </c>
      <c r="L25" s="104" t="s">
        <v>54</v>
      </c>
      <c r="M25" s="107" t="s">
        <v>55</v>
      </c>
      <c r="N25" s="105">
        <v>0.83402777777777781</v>
      </c>
      <c r="O25" s="105">
        <v>0.9159722222222223</v>
      </c>
      <c r="P25" s="105">
        <v>8.1944444444444486E-2</v>
      </c>
      <c r="Q25" s="108">
        <v>390.5</v>
      </c>
      <c r="R25" s="109">
        <v>0.6</v>
      </c>
      <c r="S25" s="109">
        <v>3.9581</v>
      </c>
      <c r="T25" s="109">
        <v>510.4</v>
      </c>
      <c r="U25" s="109">
        <v>43.2</v>
      </c>
      <c r="V25" s="109">
        <v>0.6</v>
      </c>
      <c r="W25" s="109">
        <v>17.4757</v>
      </c>
      <c r="X25" s="109">
        <v>62.6</v>
      </c>
      <c r="Y25" s="109">
        <v>383.8</v>
      </c>
      <c r="Z25" s="109">
        <v>0.7</v>
      </c>
      <c r="AA25" s="109">
        <v>3.9841000000000002</v>
      </c>
      <c r="AB25" s="110">
        <v>502</v>
      </c>
      <c r="AH25" s="72" t="str">
        <f>IF(AND(B25="Premier League",E25="Live"),_xlfn.XLOOKUP(_xlfn.TEXTJOIN(" vs ",,C25:D25),Calendar!G:G,Calendar!B:B),IF(AND(B25="Premier League",E25="Highlights"),_xlfn.XLOOKUP(H25,Calendar!O:O,Calendar!N:N,,-1),""))</f>
        <v/>
      </c>
    </row>
    <row r="26" spans="1:34" s="72" customFormat="1" x14ac:dyDescent="0.35">
      <c r="A26" s="104" t="s">
        <v>31</v>
      </c>
      <c r="B26" s="104" t="s">
        <v>145</v>
      </c>
      <c r="C26" s="104" t="s">
        <v>88</v>
      </c>
      <c r="D26" s="104" t="s">
        <v>236</v>
      </c>
      <c r="E26" s="104" t="s">
        <v>41</v>
      </c>
      <c r="F26" s="105">
        <v>0.83333333333333337</v>
      </c>
      <c r="G26" s="104"/>
      <c r="H26" s="106">
        <v>45877</v>
      </c>
      <c r="I26" s="104" t="s">
        <v>522</v>
      </c>
      <c r="J26" s="107" t="s">
        <v>71</v>
      </c>
      <c r="K26" s="104" t="s">
        <v>53</v>
      </c>
      <c r="L26" s="104" t="s">
        <v>120</v>
      </c>
      <c r="M26" s="107" t="s">
        <v>55</v>
      </c>
      <c r="N26" s="105">
        <v>0.83402777777777781</v>
      </c>
      <c r="O26" s="105">
        <v>0.9159722222222223</v>
      </c>
      <c r="P26" s="105">
        <v>8.1944444444444486E-2</v>
      </c>
      <c r="Q26" s="108">
        <v>127.3</v>
      </c>
      <c r="R26" s="109">
        <v>0.2</v>
      </c>
      <c r="S26" s="109">
        <v>1.2903</v>
      </c>
      <c r="T26" s="109">
        <v>180.1</v>
      </c>
      <c r="U26" s="109">
        <v>14.7</v>
      </c>
      <c r="V26" s="109">
        <v>0.2</v>
      </c>
      <c r="W26" s="109">
        <v>5.9466000000000001</v>
      </c>
      <c r="X26" s="109">
        <v>24.3</v>
      </c>
      <c r="Y26" s="109">
        <v>117.2</v>
      </c>
      <c r="Z26" s="109">
        <v>0.2</v>
      </c>
      <c r="AA26" s="109">
        <v>1.2165999999999999</v>
      </c>
      <c r="AB26" s="110">
        <v>167.1</v>
      </c>
      <c r="AH26" s="72" t="str">
        <f>IF(AND(B26="Premier League",E26="Live"),_xlfn.XLOOKUP(_xlfn.TEXTJOIN(" vs ",,C26:D26),Calendar!G:G,Calendar!B:B),IF(AND(B26="Premier League",E26="Highlights"),_xlfn.XLOOKUP(H26,Calendar!O:O,Calendar!N:N,,-1),""))</f>
        <v/>
      </c>
    </row>
    <row r="27" spans="1:34" s="72" customFormat="1" x14ac:dyDescent="0.35">
      <c r="A27" s="104" t="s">
        <v>31</v>
      </c>
      <c r="B27" s="104" t="s">
        <v>145</v>
      </c>
      <c r="C27" s="104" t="s">
        <v>96</v>
      </c>
      <c r="D27" s="104" t="s">
        <v>130</v>
      </c>
      <c r="E27" s="104" t="s">
        <v>41</v>
      </c>
      <c r="F27" s="105">
        <v>0.52083333333333337</v>
      </c>
      <c r="G27" s="104"/>
      <c r="H27" s="106">
        <v>45878</v>
      </c>
      <c r="I27" s="104" t="s">
        <v>522</v>
      </c>
      <c r="J27" s="107" t="s">
        <v>37</v>
      </c>
      <c r="K27" s="104" t="s">
        <v>53</v>
      </c>
      <c r="L27" s="104" t="s">
        <v>527</v>
      </c>
      <c r="M27" s="107" t="s">
        <v>55</v>
      </c>
      <c r="N27" s="105">
        <v>0.52152777777777781</v>
      </c>
      <c r="O27" s="105">
        <v>0.6020833333333333</v>
      </c>
      <c r="P27" s="105">
        <v>8.0555555555555491E-2</v>
      </c>
      <c r="Q27" s="108">
        <v>66.2</v>
      </c>
      <c r="R27" s="109">
        <v>0.107</v>
      </c>
      <c r="S27" s="109">
        <v>1.415</v>
      </c>
      <c r="T27" s="109">
        <v>87.4</v>
      </c>
      <c r="U27" s="109">
        <v>3</v>
      </c>
      <c r="V27" s="109">
        <v>4.1000000000000002E-2</v>
      </c>
      <c r="W27" s="109">
        <v>2.1819999999999999</v>
      </c>
      <c r="X27" s="109">
        <v>3.7</v>
      </c>
      <c r="Y27" s="109">
        <v>66.2</v>
      </c>
      <c r="Z27" s="109">
        <v>0.126</v>
      </c>
      <c r="AA27" s="109">
        <v>1.464</v>
      </c>
      <c r="AB27" s="110">
        <v>87.4</v>
      </c>
      <c r="AH27" s="72" t="str">
        <f>IF(AND(B27="Premier League",E27="Live"),_xlfn.XLOOKUP(_xlfn.TEXTJOIN(" vs ",,C27:D27),Calendar!G:G,Calendar!B:B),IF(AND(B27="Premier League",E27="Highlights"),_xlfn.XLOOKUP(H27,Calendar!O:O,Calendar!N:N,,-1),""))</f>
        <v/>
      </c>
    </row>
    <row r="28" spans="1:34" s="72" customFormat="1" x14ac:dyDescent="0.35">
      <c r="A28" s="104" t="s">
        <v>31</v>
      </c>
      <c r="B28" s="104" t="s">
        <v>145</v>
      </c>
      <c r="C28" s="104" t="s">
        <v>66</v>
      </c>
      <c r="D28" s="104" t="s">
        <v>110</v>
      </c>
      <c r="E28" s="104" t="s">
        <v>41</v>
      </c>
      <c r="F28" s="105">
        <v>0.52083333333333337</v>
      </c>
      <c r="G28" s="104"/>
      <c r="H28" s="106">
        <v>45878</v>
      </c>
      <c r="I28" s="104" t="s">
        <v>522</v>
      </c>
      <c r="J28" s="107" t="s">
        <v>37</v>
      </c>
      <c r="K28" s="104" t="s">
        <v>53</v>
      </c>
      <c r="L28" s="104" t="s">
        <v>54</v>
      </c>
      <c r="M28" s="107" t="s">
        <v>55</v>
      </c>
      <c r="N28" s="105">
        <v>0.52083333333333337</v>
      </c>
      <c r="O28" s="105">
        <v>0.6020833333333333</v>
      </c>
      <c r="P28" s="105">
        <v>8.1249999999999933E-2</v>
      </c>
      <c r="Q28" s="108">
        <v>359.6</v>
      </c>
      <c r="R28" s="109">
        <v>0.58199999999999996</v>
      </c>
      <c r="S28" s="109">
        <v>7.6909999999999998</v>
      </c>
      <c r="T28" s="109">
        <v>502.1</v>
      </c>
      <c r="U28" s="109">
        <v>41.2</v>
      </c>
      <c r="V28" s="109">
        <v>0.56699999999999995</v>
      </c>
      <c r="W28" s="109">
        <v>30.007000000000001</v>
      </c>
      <c r="X28" s="109">
        <v>51.9</v>
      </c>
      <c r="Y28" s="109">
        <v>350.2</v>
      </c>
      <c r="Z28" s="109">
        <v>0.66400000000000003</v>
      </c>
      <c r="AA28" s="109">
        <v>7.75</v>
      </c>
      <c r="AB28" s="110">
        <v>483.7</v>
      </c>
      <c r="AH28" s="72" t="str">
        <f>IF(AND(B28="Premier League",E28="Live"),_xlfn.XLOOKUP(_xlfn.TEXTJOIN(" vs ",,C28:D28),Calendar!G:G,Calendar!B:B),IF(AND(B28="Premier League",E28="Highlights"),_xlfn.XLOOKUP(H28,Calendar!O:O,Calendar!N:N,,-1),""))</f>
        <v/>
      </c>
    </row>
    <row r="29" spans="1:34" s="72" customFormat="1" x14ac:dyDescent="0.35">
      <c r="A29" s="104" t="s">
        <v>31</v>
      </c>
      <c r="B29" s="104" t="s">
        <v>145</v>
      </c>
      <c r="C29" s="104" t="s">
        <v>66</v>
      </c>
      <c r="D29" s="104" t="s">
        <v>110</v>
      </c>
      <c r="E29" s="104" t="s">
        <v>41</v>
      </c>
      <c r="F29" s="105">
        <v>0.52083333333333337</v>
      </c>
      <c r="G29" s="104"/>
      <c r="H29" s="106">
        <v>45878</v>
      </c>
      <c r="I29" s="104" t="s">
        <v>522</v>
      </c>
      <c r="J29" s="107" t="s">
        <v>37</v>
      </c>
      <c r="K29" s="104" t="s">
        <v>53</v>
      </c>
      <c r="L29" s="104" t="s">
        <v>120</v>
      </c>
      <c r="M29" s="107" t="s">
        <v>55</v>
      </c>
      <c r="N29" s="105">
        <v>0.52083333333333337</v>
      </c>
      <c r="O29" s="105">
        <v>0.6020833333333333</v>
      </c>
      <c r="P29" s="105">
        <v>8.1249999999999933E-2</v>
      </c>
      <c r="Q29" s="108">
        <v>174.6</v>
      </c>
      <c r="R29" s="109">
        <v>0.28299999999999997</v>
      </c>
      <c r="S29" s="109">
        <v>3.734</v>
      </c>
      <c r="T29" s="109">
        <v>234</v>
      </c>
      <c r="U29" s="109">
        <v>11.5</v>
      </c>
      <c r="V29" s="109">
        <v>0.158</v>
      </c>
      <c r="W29" s="109">
        <v>8.3759999999999994</v>
      </c>
      <c r="X29" s="109">
        <v>26.7</v>
      </c>
      <c r="Y29" s="109">
        <v>171.6</v>
      </c>
      <c r="Z29" s="109">
        <v>0.32600000000000001</v>
      </c>
      <c r="AA29" s="109">
        <v>3.798</v>
      </c>
      <c r="AB29" s="110">
        <v>232</v>
      </c>
      <c r="AH29" s="72" t="str">
        <f>IF(AND(B29="Premier League",E29="Live"),_xlfn.XLOOKUP(_xlfn.TEXTJOIN(" vs ",,C29:D29),Calendar!G:G,Calendar!B:B),IF(AND(B29="Premier League",E29="Highlights"),_xlfn.XLOOKUP(H29,Calendar!O:O,Calendar!N:N,,-1),""))</f>
        <v/>
      </c>
    </row>
    <row r="30" spans="1:34" s="72" customFormat="1" x14ac:dyDescent="0.35">
      <c r="A30" s="104" t="s">
        <v>31</v>
      </c>
      <c r="B30" s="104" t="s">
        <v>145</v>
      </c>
      <c r="C30" s="104" t="s">
        <v>528</v>
      </c>
      <c r="D30" s="104" t="s">
        <v>129</v>
      </c>
      <c r="E30" s="104" t="s">
        <v>41</v>
      </c>
      <c r="F30" s="105">
        <v>0.625</v>
      </c>
      <c r="G30" s="104"/>
      <c r="H30" s="106">
        <v>45878</v>
      </c>
      <c r="I30" s="104" t="s">
        <v>522</v>
      </c>
      <c r="J30" s="107" t="s">
        <v>37</v>
      </c>
      <c r="K30" s="104" t="s">
        <v>53</v>
      </c>
      <c r="L30" s="104" t="s">
        <v>527</v>
      </c>
      <c r="M30" s="107" t="s">
        <v>55</v>
      </c>
      <c r="N30" s="105">
        <v>0.62569444444444444</v>
      </c>
      <c r="O30" s="105">
        <v>0.70833333333333337</v>
      </c>
      <c r="P30" s="105">
        <v>8.2638888888888928E-2</v>
      </c>
      <c r="Q30" s="108">
        <v>109.5</v>
      </c>
      <c r="R30" s="109">
        <v>0.17699999999999999</v>
      </c>
      <c r="S30" s="109">
        <v>2.1760000000000002</v>
      </c>
      <c r="T30" s="109">
        <v>157.6</v>
      </c>
      <c r="U30" s="109">
        <v>2.2999999999999998</v>
      </c>
      <c r="V30" s="109">
        <v>3.2000000000000001E-2</v>
      </c>
      <c r="W30" s="109">
        <v>1.9339999999999999</v>
      </c>
      <c r="X30" s="109">
        <v>2.7</v>
      </c>
      <c r="Y30" s="109">
        <v>105</v>
      </c>
      <c r="Z30" s="109">
        <v>0.19900000000000001</v>
      </c>
      <c r="AA30" s="109">
        <v>2.1619999999999999</v>
      </c>
      <c r="AB30" s="110">
        <v>152.4</v>
      </c>
      <c r="AH30" s="72" t="str">
        <f>IF(AND(B30="Premier League",E30="Live"),_xlfn.XLOOKUP(_xlfn.TEXTJOIN(" vs ",,C30:D30),Calendar!G:G,Calendar!B:B),IF(AND(B30="Premier League",E30="Highlights"),_xlfn.XLOOKUP(H30,Calendar!O:O,Calendar!N:N,,-1),""))</f>
        <v/>
      </c>
    </row>
    <row r="31" spans="1:34" s="72" customFormat="1" x14ac:dyDescent="0.35">
      <c r="A31" s="104" t="s">
        <v>31</v>
      </c>
      <c r="B31" s="104" t="s">
        <v>529</v>
      </c>
      <c r="C31" s="104" t="s">
        <v>194</v>
      </c>
      <c r="D31" s="104" t="s">
        <v>530</v>
      </c>
      <c r="E31" s="104" t="s">
        <v>41</v>
      </c>
      <c r="F31" s="105">
        <v>0.73958333333333337</v>
      </c>
      <c r="G31" s="104"/>
      <c r="H31" s="106">
        <v>45878</v>
      </c>
      <c r="I31" s="104" t="s">
        <v>522</v>
      </c>
      <c r="J31" s="107" t="s">
        <v>37</v>
      </c>
      <c r="K31" s="104" t="s">
        <v>53</v>
      </c>
      <c r="L31" s="104" t="s">
        <v>531</v>
      </c>
      <c r="M31" s="107" t="s">
        <v>532</v>
      </c>
      <c r="N31" s="105">
        <v>0.73888888888888893</v>
      </c>
      <c r="O31" s="105">
        <v>0.81944444444444453</v>
      </c>
      <c r="P31" s="105">
        <v>8.0555555555555602E-2</v>
      </c>
      <c r="Q31" s="108">
        <v>104.9</v>
      </c>
      <c r="R31" s="109">
        <v>0.17</v>
      </c>
      <c r="S31" s="109">
        <v>1.2450000000000001</v>
      </c>
      <c r="T31" s="109">
        <v>131</v>
      </c>
      <c r="U31" s="109">
        <v>3.4</v>
      </c>
      <c r="V31" s="109">
        <v>4.7E-2</v>
      </c>
      <c r="W31" s="109">
        <v>2.129</v>
      </c>
      <c r="X31" s="109">
        <v>3.5</v>
      </c>
      <c r="Y31" s="109">
        <v>104.9</v>
      </c>
      <c r="Z31" s="109">
        <v>0.19900000000000001</v>
      </c>
      <c r="AA31" s="109">
        <v>1.276</v>
      </c>
      <c r="AB31" s="110">
        <v>131</v>
      </c>
      <c r="AH31" s="72" t="str">
        <f>IF(AND(B31="Premier League",E31="Live"),_xlfn.XLOOKUP(_xlfn.TEXTJOIN(" vs ",,C31:D31),Calendar!G:G,Calendar!B:B),IF(AND(B31="Premier League",E31="Highlights"),_xlfn.XLOOKUP(H31,Calendar!O:O,Calendar!N:N,,-1),""))</f>
        <v/>
      </c>
    </row>
    <row r="32" spans="1:34" s="72" customFormat="1" x14ac:dyDescent="0.35">
      <c r="A32" s="104" t="s">
        <v>31</v>
      </c>
      <c r="B32" s="104" t="s">
        <v>145</v>
      </c>
      <c r="C32" s="104" t="s">
        <v>91</v>
      </c>
      <c r="D32" s="104" t="s">
        <v>112</v>
      </c>
      <c r="E32" s="104" t="s">
        <v>41</v>
      </c>
      <c r="F32" s="105">
        <v>0.72916666666666663</v>
      </c>
      <c r="G32" s="104"/>
      <c r="H32" s="106">
        <v>45878</v>
      </c>
      <c r="I32" s="104" t="s">
        <v>522</v>
      </c>
      <c r="J32" s="107" t="s">
        <v>37</v>
      </c>
      <c r="K32" s="104" t="s">
        <v>53</v>
      </c>
      <c r="L32" s="104" t="s">
        <v>54</v>
      </c>
      <c r="M32" s="107" t="s">
        <v>55</v>
      </c>
      <c r="N32" s="105">
        <v>0.72916666666666674</v>
      </c>
      <c r="O32" s="105">
        <v>0.80833333333333335</v>
      </c>
      <c r="P32" s="105">
        <v>7.9166666666666607E-2</v>
      </c>
      <c r="Q32" s="108">
        <v>177.2</v>
      </c>
      <c r="R32" s="109">
        <v>0.3</v>
      </c>
      <c r="S32" s="109">
        <v>2.1798999999999999</v>
      </c>
      <c r="T32" s="109">
        <v>255.7</v>
      </c>
      <c r="U32" s="109">
        <v>17.8</v>
      </c>
      <c r="V32" s="109">
        <v>0.2</v>
      </c>
      <c r="W32" s="109">
        <v>10.8537</v>
      </c>
      <c r="X32" s="109">
        <v>37</v>
      </c>
      <c r="Y32" s="109">
        <v>172.6</v>
      </c>
      <c r="Z32" s="109">
        <v>0.3</v>
      </c>
      <c r="AA32" s="109">
        <v>2.1751999999999998</v>
      </c>
      <c r="AB32" s="110">
        <v>255.7</v>
      </c>
      <c r="AH32" s="72" t="str">
        <f>IF(AND(B32="Premier League",E32="Live"),_xlfn.XLOOKUP(_xlfn.TEXTJOIN(" vs ",,C32:D32),Calendar!G:G,Calendar!B:B),IF(AND(B32="Premier League",E32="Highlights"),_xlfn.XLOOKUP(H32,Calendar!O:O,Calendar!N:N,,-1),""))</f>
        <v/>
      </c>
    </row>
    <row r="33" spans="1:34" s="72" customFormat="1" x14ac:dyDescent="0.35">
      <c r="A33" s="104" t="s">
        <v>31</v>
      </c>
      <c r="B33" s="104" t="s">
        <v>145</v>
      </c>
      <c r="C33" s="104" t="s">
        <v>91</v>
      </c>
      <c r="D33" s="104" t="s">
        <v>112</v>
      </c>
      <c r="E33" s="104" t="s">
        <v>41</v>
      </c>
      <c r="F33" s="105">
        <v>0.72916666666666663</v>
      </c>
      <c r="G33" s="104"/>
      <c r="H33" s="106">
        <v>45878</v>
      </c>
      <c r="I33" s="104" t="s">
        <v>522</v>
      </c>
      <c r="J33" s="107" t="s">
        <v>37</v>
      </c>
      <c r="K33" s="104" t="s">
        <v>53</v>
      </c>
      <c r="L33" s="104" t="s">
        <v>120</v>
      </c>
      <c r="M33" s="107" t="s">
        <v>55</v>
      </c>
      <c r="N33" s="105">
        <v>0.72916666666666663</v>
      </c>
      <c r="O33" s="105">
        <v>0.80833333333333335</v>
      </c>
      <c r="P33" s="105">
        <v>7.9166666666666718E-2</v>
      </c>
      <c r="Q33" s="108">
        <v>131.1</v>
      </c>
      <c r="R33" s="109">
        <v>0.2</v>
      </c>
      <c r="S33" s="109">
        <v>1.6128</v>
      </c>
      <c r="T33" s="109">
        <v>172.8</v>
      </c>
      <c r="U33" s="109">
        <v>7.6</v>
      </c>
      <c r="V33" s="109">
        <v>0.1</v>
      </c>
      <c r="W33" s="109">
        <v>4.6341000000000001</v>
      </c>
      <c r="X33" s="109">
        <v>20</v>
      </c>
      <c r="Y33" s="109">
        <v>128.5</v>
      </c>
      <c r="Z33" s="109">
        <v>0.2</v>
      </c>
      <c r="AA33" s="109">
        <v>1.6194</v>
      </c>
      <c r="AB33" s="110">
        <v>168.2</v>
      </c>
      <c r="AH33" s="72" t="str">
        <f>IF(AND(B33="Premier League",E33="Live"),_xlfn.XLOOKUP(_xlfn.TEXTJOIN(" vs ",,C33:D33),Calendar!G:G,Calendar!B:B),IF(AND(B33="Premier League",E33="Highlights"),_xlfn.XLOOKUP(H33,Calendar!O:O,Calendar!N:N,,-1),""))</f>
        <v/>
      </c>
    </row>
    <row r="34" spans="1:34" s="72" customFormat="1" x14ac:dyDescent="0.35">
      <c r="A34" s="104" t="s">
        <v>31</v>
      </c>
      <c r="B34" s="104" t="s">
        <v>529</v>
      </c>
      <c r="C34" s="104" t="s">
        <v>533</v>
      </c>
      <c r="D34" s="104" t="s">
        <v>195</v>
      </c>
      <c r="E34" s="104" t="s">
        <v>41</v>
      </c>
      <c r="F34" s="105">
        <v>0.52083333333333337</v>
      </c>
      <c r="G34" s="104"/>
      <c r="H34" s="106">
        <v>45879</v>
      </c>
      <c r="I34" s="104" t="s">
        <v>522</v>
      </c>
      <c r="J34" s="107" t="s">
        <v>38</v>
      </c>
      <c r="K34" s="104" t="s">
        <v>53</v>
      </c>
      <c r="L34" s="104" t="s">
        <v>120</v>
      </c>
      <c r="M34" s="107" t="s">
        <v>55</v>
      </c>
      <c r="N34" s="105">
        <v>0.52152777777777781</v>
      </c>
      <c r="O34" s="105">
        <v>0.59930555555555554</v>
      </c>
      <c r="P34" s="105">
        <v>7.7777777777777724E-2</v>
      </c>
      <c r="Q34" s="108">
        <v>99.3</v>
      </c>
      <c r="R34" s="109">
        <v>0.161</v>
      </c>
      <c r="S34" s="109">
        <v>2.2599999999999998</v>
      </c>
      <c r="T34" s="109">
        <v>142.5</v>
      </c>
      <c r="U34" s="109">
        <v>5.9</v>
      </c>
      <c r="V34" s="109">
        <v>8.1000000000000003E-2</v>
      </c>
      <c r="W34" s="109">
        <v>4.66</v>
      </c>
      <c r="X34" s="109">
        <v>11</v>
      </c>
      <c r="Y34" s="109">
        <v>91.2</v>
      </c>
      <c r="Z34" s="109">
        <v>0.17299999999999999</v>
      </c>
      <c r="AA34" s="109">
        <v>2.1539999999999999</v>
      </c>
      <c r="AB34" s="110">
        <v>119.8</v>
      </c>
      <c r="AH34" s="72" t="str">
        <f>IF(AND(B34="Premier League",E34="Live"),_xlfn.XLOOKUP(_xlfn.TEXTJOIN(" vs ",,C34:D34),Calendar!G:G,Calendar!B:B),IF(AND(B34="Premier League",E34="Highlights"),_xlfn.XLOOKUP(H34,Calendar!O:O,Calendar!N:N,,-1),""))</f>
        <v/>
      </c>
    </row>
    <row r="35" spans="1:34" s="72" customFormat="1" x14ac:dyDescent="0.35">
      <c r="A35" s="104" t="s">
        <v>31</v>
      </c>
      <c r="B35" s="104" t="s">
        <v>143</v>
      </c>
      <c r="C35" s="104" t="s">
        <v>45</v>
      </c>
      <c r="D35" s="104" t="s">
        <v>81</v>
      </c>
      <c r="E35" s="104" t="s">
        <v>41</v>
      </c>
      <c r="F35" s="105">
        <v>0.625</v>
      </c>
      <c r="G35" s="104"/>
      <c r="H35" s="106">
        <v>45879</v>
      </c>
      <c r="I35" s="104" t="s">
        <v>522</v>
      </c>
      <c r="J35" s="107" t="s">
        <v>38</v>
      </c>
      <c r="K35" s="104" t="s">
        <v>53</v>
      </c>
      <c r="L35" s="104" t="s">
        <v>510</v>
      </c>
      <c r="M35" s="107" t="s">
        <v>511</v>
      </c>
      <c r="N35" s="105">
        <v>0.62638888888888888</v>
      </c>
      <c r="O35" s="105">
        <v>0.71944444444444444</v>
      </c>
      <c r="P35" s="105">
        <v>9.3055555555555558E-2</v>
      </c>
      <c r="Q35" s="108">
        <v>1289</v>
      </c>
      <c r="R35" s="109">
        <v>2.0870000000000002</v>
      </c>
      <c r="S35" s="109">
        <v>19.814</v>
      </c>
      <c r="T35" s="109">
        <v>1715.1</v>
      </c>
      <c r="U35" s="109">
        <v>216.7</v>
      </c>
      <c r="V35" s="109">
        <v>2.9809999999999999</v>
      </c>
      <c r="W35" s="109">
        <v>60.228000000000002</v>
      </c>
      <c r="X35" s="109">
        <v>278.10000000000002</v>
      </c>
      <c r="Y35" s="109">
        <v>1215.8</v>
      </c>
      <c r="Z35" s="109">
        <v>2.3069999999999999</v>
      </c>
      <c r="AA35" s="109">
        <v>19.425999999999998</v>
      </c>
      <c r="AB35" s="110">
        <v>1607.1</v>
      </c>
      <c r="AH35" s="72" t="str">
        <f>IF(AND(B35="Premier League",E35="Live"),_xlfn.XLOOKUP(_xlfn.TEXTJOIN(" vs ",,C35:D35),Calendar!G:G,Calendar!B:B),IF(AND(B35="Premier League",E35="Highlights"),_xlfn.XLOOKUP(H35,Calendar!O:O,Calendar!N:N,,-1),""))</f>
        <v/>
      </c>
    </row>
    <row r="36" spans="1:34" s="72" customFormat="1" x14ac:dyDescent="0.35">
      <c r="A36" s="104" t="s">
        <v>31</v>
      </c>
      <c r="B36" s="104" t="s">
        <v>145</v>
      </c>
      <c r="C36" s="104" t="s">
        <v>69</v>
      </c>
      <c r="D36" s="104" t="s">
        <v>93</v>
      </c>
      <c r="E36" s="104" t="s">
        <v>41</v>
      </c>
      <c r="F36" s="105">
        <v>0.6875</v>
      </c>
      <c r="G36" s="104"/>
      <c r="H36" s="106">
        <v>45879</v>
      </c>
      <c r="I36" s="104" t="s">
        <v>522</v>
      </c>
      <c r="J36" s="107" t="s">
        <v>38</v>
      </c>
      <c r="K36" s="104" t="s">
        <v>53</v>
      </c>
      <c r="L36" s="104" t="s">
        <v>54</v>
      </c>
      <c r="M36" s="107" t="s">
        <v>55</v>
      </c>
      <c r="N36" s="105">
        <v>0.6875</v>
      </c>
      <c r="O36" s="105">
        <v>0.77013888888888893</v>
      </c>
      <c r="P36" s="105">
        <v>8.2638888888888928E-2</v>
      </c>
      <c r="Q36" s="108">
        <v>334.9</v>
      </c>
      <c r="R36" s="109">
        <v>0.5</v>
      </c>
      <c r="S36" s="109">
        <v>4.3254000000000001</v>
      </c>
      <c r="T36" s="109">
        <v>449.6</v>
      </c>
      <c r="U36" s="109">
        <v>41.4</v>
      </c>
      <c r="V36" s="109">
        <v>0.6</v>
      </c>
      <c r="W36" s="109">
        <v>12.6374</v>
      </c>
      <c r="X36" s="109">
        <v>76.7</v>
      </c>
      <c r="Y36" s="109">
        <v>327.8</v>
      </c>
      <c r="Z36" s="109">
        <v>0.6</v>
      </c>
      <c r="AA36" s="109">
        <v>4.3741000000000003</v>
      </c>
      <c r="AB36" s="110">
        <v>439.5</v>
      </c>
      <c r="AH36" s="72" t="str">
        <f>IF(AND(B36="Premier League",E36="Live"),_xlfn.XLOOKUP(_xlfn.TEXTJOIN(" vs ",,C36:D36),Calendar!G:G,Calendar!B:B),IF(AND(B36="Premier League",E36="Highlights"),_xlfn.XLOOKUP(H36,Calendar!O:O,Calendar!N:N,,-1),""))</f>
        <v/>
      </c>
    </row>
    <row r="37" spans="1:34" s="72" customFormat="1" x14ac:dyDescent="0.35">
      <c r="A37" s="104" t="s">
        <v>31</v>
      </c>
      <c r="B37" s="104" t="s">
        <v>145</v>
      </c>
      <c r="C37" s="104" t="s">
        <v>69</v>
      </c>
      <c r="D37" s="104" t="s">
        <v>93</v>
      </c>
      <c r="E37" s="104" t="s">
        <v>41</v>
      </c>
      <c r="F37" s="105">
        <v>0.6875</v>
      </c>
      <c r="G37" s="104"/>
      <c r="H37" s="106">
        <v>45879</v>
      </c>
      <c r="I37" s="104" t="s">
        <v>522</v>
      </c>
      <c r="J37" s="107" t="s">
        <v>38</v>
      </c>
      <c r="K37" s="104" t="s">
        <v>53</v>
      </c>
      <c r="L37" s="104" t="s">
        <v>120</v>
      </c>
      <c r="M37" s="107" t="s">
        <v>55</v>
      </c>
      <c r="N37" s="105">
        <v>0.6875</v>
      </c>
      <c r="O37" s="105">
        <v>0.77013888888888893</v>
      </c>
      <c r="P37" s="105">
        <v>8.2638888888888928E-2</v>
      </c>
      <c r="Q37" s="108">
        <v>204.5</v>
      </c>
      <c r="R37" s="109">
        <v>0.3</v>
      </c>
      <c r="S37" s="109">
        <v>2.6412</v>
      </c>
      <c r="T37" s="109">
        <v>278.5</v>
      </c>
      <c r="U37" s="109">
        <v>15.6</v>
      </c>
      <c r="V37" s="109">
        <v>0.2</v>
      </c>
      <c r="W37" s="109">
        <v>4.7618999999999998</v>
      </c>
      <c r="X37" s="109">
        <v>34.1</v>
      </c>
      <c r="Y37" s="109">
        <v>186.9</v>
      </c>
      <c r="Z37" s="109">
        <v>0.4</v>
      </c>
      <c r="AA37" s="109">
        <v>2.4940000000000002</v>
      </c>
      <c r="AB37" s="110">
        <v>253.1</v>
      </c>
      <c r="AH37" s="72" t="str">
        <f>IF(AND(B37="Premier League",E37="Live"),_xlfn.XLOOKUP(_xlfn.TEXTJOIN(" vs ",,C37:D37),Calendar!G:G,Calendar!B:B),IF(AND(B37="Premier League",E37="Highlights"),_xlfn.XLOOKUP(H37,Calendar!O:O,Calendar!N:N,,-1),""))</f>
        <v/>
      </c>
    </row>
    <row r="38" spans="1:34" s="72" customFormat="1" x14ac:dyDescent="0.35">
      <c r="A38" s="104" t="s">
        <v>31</v>
      </c>
      <c r="B38" s="104" t="s">
        <v>103</v>
      </c>
      <c r="C38" s="104" t="s">
        <v>528</v>
      </c>
      <c r="D38" s="104" t="s">
        <v>89</v>
      </c>
      <c r="E38" s="104" t="s">
        <v>41</v>
      </c>
      <c r="F38" s="105">
        <v>0.82291666666666663</v>
      </c>
      <c r="G38" s="104"/>
      <c r="H38" s="106">
        <v>45881</v>
      </c>
      <c r="I38" s="104" t="s">
        <v>522</v>
      </c>
      <c r="J38" s="107" t="s">
        <v>122</v>
      </c>
      <c r="K38" s="104" t="s">
        <v>53</v>
      </c>
      <c r="L38" s="104" t="s">
        <v>527</v>
      </c>
      <c r="M38" s="107" t="s">
        <v>55</v>
      </c>
      <c r="N38" s="105">
        <v>0.82361111111111118</v>
      </c>
      <c r="O38" s="105">
        <v>0.91249999999999998</v>
      </c>
      <c r="P38" s="105">
        <v>8.8888888888888795E-2</v>
      </c>
      <c r="Q38" s="108"/>
      <c r="R38" s="109"/>
      <c r="S38" s="109"/>
      <c r="T38" s="109"/>
      <c r="U38" s="109"/>
      <c r="V38" s="109"/>
      <c r="W38" s="109"/>
      <c r="X38" s="109"/>
      <c r="Y38" s="109"/>
      <c r="Z38" s="109"/>
      <c r="AA38" s="109"/>
      <c r="AB38" s="110"/>
      <c r="AH38" s="72" t="str">
        <f>IF(AND(B38="Premier League",E38="Live"),_xlfn.XLOOKUP(_xlfn.TEXTJOIN(" vs ",,C38:D38),Calendar!G:G,Calendar!B:B),IF(AND(B38="Premier League",E38="Highlights"),_xlfn.XLOOKUP(H38,Calendar!O:O,Calendar!N:N,,-1),""))</f>
        <v/>
      </c>
    </row>
    <row r="39" spans="1:34" s="72" customFormat="1" x14ac:dyDescent="0.35">
      <c r="A39" s="104" t="s">
        <v>31</v>
      </c>
      <c r="B39" s="104" t="s">
        <v>103</v>
      </c>
      <c r="C39" s="104" t="s">
        <v>258</v>
      </c>
      <c r="D39" s="104" t="s">
        <v>236</v>
      </c>
      <c r="E39" s="104" t="s">
        <v>41</v>
      </c>
      <c r="F39" s="105">
        <v>0.83333333333333337</v>
      </c>
      <c r="G39" s="104"/>
      <c r="H39" s="106">
        <v>45881</v>
      </c>
      <c r="I39" s="104" t="s">
        <v>522</v>
      </c>
      <c r="J39" s="107" t="s">
        <v>122</v>
      </c>
      <c r="K39" s="104" t="s">
        <v>53</v>
      </c>
      <c r="L39" s="104" t="s">
        <v>120</v>
      </c>
      <c r="M39" s="107" t="s">
        <v>55</v>
      </c>
      <c r="N39" s="105">
        <v>0.83333333333333337</v>
      </c>
      <c r="O39" s="105">
        <v>0.9194444444444444</v>
      </c>
      <c r="P39" s="105">
        <v>8.6111111111111027E-2</v>
      </c>
      <c r="Q39" s="108">
        <v>31.5</v>
      </c>
      <c r="R39" s="109">
        <v>5.0999999999999997E-2</v>
      </c>
      <c r="S39" s="109">
        <v>0.316</v>
      </c>
      <c r="T39" s="109">
        <v>73.2</v>
      </c>
      <c r="U39" s="109">
        <v>4.3</v>
      </c>
      <c r="V39" s="109">
        <v>5.8999999999999997E-2</v>
      </c>
      <c r="W39" s="109">
        <v>2.57</v>
      </c>
      <c r="X39" s="109">
        <v>16.5</v>
      </c>
      <c r="Y39" s="109">
        <v>30.5</v>
      </c>
      <c r="Z39" s="109">
        <v>5.8000000000000003E-2</v>
      </c>
      <c r="AA39" s="109">
        <v>0.313</v>
      </c>
      <c r="AB39" s="110">
        <v>69.400000000000006</v>
      </c>
    </row>
    <row r="40" spans="1:34" s="72" customFormat="1" x14ac:dyDescent="0.35">
      <c r="A40" s="104" t="s">
        <v>31</v>
      </c>
      <c r="B40" s="104" t="s">
        <v>103</v>
      </c>
      <c r="C40" s="104" t="s">
        <v>114</v>
      </c>
      <c r="D40" s="104" t="s">
        <v>69</v>
      </c>
      <c r="E40" s="104" t="s">
        <v>41</v>
      </c>
      <c r="F40" s="105">
        <v>0.82291666666666663</v>
      </c>
      <c r="G40" s="104"/>
      <c r="H40" s="106">
        <v>45882</v>
      </c>
      <c r="I40" s="104" t="s">
        <v>522</v>
      </c>
      <c r="J40" s="107" t="s">
        <v>123</v>
      </c>
      <c r="K40" s="104" t="s">
        <v>53</v>
      </c>
      <c r="L40" s="104" t="s">
        <v>527</v>
      </c>
      <c r="M40" s="107" t="s">
        <v>55</v>
      </c>
      <c r="N40" s="105">
        <v>0.82291666666666674</v>
      </c>
      <c r="O40" s="105">
        <v>0.91041666666666665</v>
      </c>
      <c r="P40" s="105">
        <v>8.7499999999999911E-2</v>
      </c>
      <c r="Q40" s="108">
        <v>95.8</v>
      </c>
      <c r="R40" s="109">
        <v>0.155</v>
      </c>
      <c r="S40" s="109">
        <v>0.90400000000000003</v>
      </c>
      <c r="T40" s="109">
        <v>143.6</v>
      </c>
      <c r="U40" s="109">
        <v>4.2</v>
      </c>
      <c r="V40" s="109">
        <v>5.8000000000000003E-2</v>
      </c>
      <c r="W40" s="109">
        <v>1.5129999999999999</v>
      </c>
      <c r="X40" s="109">
        <v>11.7</v>
      </c>
      <c r="Y40" s="109">
        <v>88.1</v>
      </c>
      <c r="Z40" s="109">
        <v>0.16700000000000001</v>
      </c>
      <c r="AA40" s="109">
        <v>0.85</v>
      </c>
      <c r="AB40" s="110">
        <v>129.6</v>
      </c>
      <c r="AH40" s="72" t="str">
        <f>IF(AND(B40="Premier League",E40="Live"),_xlfn.XLOOKUP(_xlfn.TEXTJOIN(" vs ",,C40:D40),Calendar!G:G,Calendar!B:B),IF(AND(B40="Premier League",E40="Highlights"),_xlfn.XLOOKUP(H40,Calendar!O:O,Calendar!N:N,,-1),""))</f>
        <v/>
      </c>
    </row>
    <row r="41" spans="1:34" s="72" customFormat="1" x14ac:dyDescent="0.35">
      <c r="A41" s="104" t="s">
        <v>31</v>
      </c>
      <c r="B41" s="104" t="s">
        <v>103</v>
      </c>
      <c r="C41" s="104" t="s">
        <v>88</v>
      </c>
      <c r="D41" s="104" t="s">
        <v>91</v>
      </c>
      <c r="E41" s="104" t="s">
        <v>41</v>
      </c>
      <c r="F41" s="105">
        <v>0.83333333333333337</v>
      </c>
      <c r="G41" s="104"/>
      <c r="H41" s="106">
        <v>45882</v>
      </c>
      <c r="I41" s="104" t="s">
        <v>522</v>
      </c>
      <c r="J41" s="107" t="s">
        <v>123</v>
      </c>
      <c r="K41" s="104" t="s">
        <v>53</v>
      </c>
      <c r="L41" s="104" t="s">
        <v>542</v>
      </c>
      <c r="M41" s="107" t="s">
        <v>80</v>
      </c>
      <c r="N41" s="105">
        <v>0.83333333333333337</v>
      </c>
      <c r="O41" s="105">
        <v>0.91319444444444453</v>
      </c>
      <c r="P41" s="105">
        <v>7.986111111111116E-2</v>
      </c>
      <c r="Q41" s="108">
        <v>314.3</v>
      </c>
      <c r="R41" s="109">
        <v>0.50900000000000001</v>
      </c>
      <c r="S41" s="109">
        <v>2.9660000000000002</v>
      </c>
      <c r="T41" s="109">
        <v>387.3</v>
      </c>
      <c r="U41" s="109">
        <v>7.9</v>
      </c>
      <c r="V41" s="109">
        <v>0.109</v>
      </c>
      <c r="W41" s="109">
        <v>2.7930000000000001</v>
      </c>
      <c r="X41" s="109">
        <v>30.6</v>
      </c>
      <c r="Y41" s="109">
        <v>306.8</v>
      </c>
      <c r="Z41" s="109">
        <v>0.58199999999999996</v>
      </c>
      <c r="AA41" s="109">
        <v>2.96</v>
      </c>
      <c r="AB41" s="110">
        <v>382</v>
      </c>
      <c r="AH41" s="72" t="str">
        <f>IF(AND(B41="Premier League",E41="Live"),_xlfn.XLOOKUP(_xlfn.TEXTJOIN(" vs ",,C41:D41),Calendar!G:G,Calendar!B:B),IF(AND(B41="Premier League",E41="Highlights"),_xlfn.XLOOKUP(H41,Calendar!O:O,Calendar!N:N,,-1),""))</f>
        <v/>
      </c>
    </row>
    <row r="42" spans="1:34" s="72" customFormat="1" x14ac:dyDescent="0.35">
      <c r="A42" s="104" t="s">
        <v>31</v>
      </c>
      <c r="B42" s="104" t="s">
        <v>103</v>
      </c>
      <c r="C42" s="104" t="s">
        <v>88</v>
      </c>
      <c r="D42" s="104" t="s">
        <v>91</v>
      </c>
      <c r="E42" s="104" t="s">
        <v>41</v>
      </c>
      <c r="F42" s="105">
        <v>0.83333333333333337</v>
      </c>
      <c r="G42" s="104"/>
      <c r="H42" s="106">
        <v>45882</v>
      </c>
      <c r="I42" s="104" t="s">
        <v>522</v>
      </c>
      <c r="J42" s="107" t="s">
        <v>123</v>
      </c>
      <c r="K42" s="104" t="s">
        <v>53</v>
      </c>
      <c r="L42" s="104" t="s">
        <v>120</v>
      </c>
      <c r="M42" s="107" t="s">
        <v>55</v>
      </c>
      <c r="N42" s="105">
        <v>0.83333333333333337</v>
      </c>
      <c r="O42" s="105">
        <v>0.91319444444444453</v>
      </c>
      <c r="P42" s="105">
        <v>7.986111111111116E-2</v>
      </c>
      <c r="Q42" s="108">
        <v>58.8</v>
      </c>
      <c r="R42" s="109">
        <v>9.5000000000000001E-2</v>
      </c>
      <c r="S42" s="109">
        <v>0.55500000000000005</v>
      </c>
      <c r="T42" s="109">
        <v>94</v>
      </c>
      <c r="U42" s="109">
        <v>0.1</v>
      </c>
      <c r="V42" s="109">
        <v>1E-3</v>
      </c>
      <c r="W42" s="109">
        <v>3.5000000000000003E-2</v>
      </c>
      <c r="X42" s="109">
        <v>9.4</v>
      </c>
      <c r="Y42" s="109">
        <v>55.5</v>
      </c>
      <c r="Z42" s="109">
        <v>0.105</v>
      </c>
      <c r="AA42" s="109">
        <v>0.53600000000000003</v>
      </c>
      <c r="AB42" s="110">
        <v>90.7</v>
      </c>
      <c r="AH42" s="72" t="str">
        <f>IF(AND(B42="Premier League",E42="Live"),_xlfn.XLOOKUP(_xlfn.TEXTJOIN(" vs ",,C42:D42),Calendar!G:G,Calendar!B:B),IF(AND(B42="Premier League",E42="Highlights"),_xlfn.XLOOKUP(H42,Calendar!O:O,Calendar!N:N,,-1),""))</f>
        <v/>
      </c>
    </row>
    <row r="43" spans="1:34" s="72" customFormat="1" x14ac:dyDescent="0.35">
      <c r="A43" s="104" t="s">
        <v>31</v>
      </c>
      <c r="B43" s="104" t="s">
        <v>98</v>
      </c>
      <c r="C43" s="104" t="s">
        <v>543</v>
      </c>
      <c r="D43" s="104" t="s">
        <v>48</v>
      </c>
      <c r="E43" s="104" t="s">
        <v>41</v>
      </c>
      <c r="F43" s="105">
        <v>0.83333333333333337</v>
      </c>
      <c r="G43" s="104"/>
      <c r="H43" s="106">
        <v>45882</v>
      </c>
      <c r="I43" s="104" t="s">
        <v>522</v>
      </c>
      <c r="J43" s="107" t="s">
        <v>123</v>
      </c>
      <c r="K43" s="104" t="s">
        <v>53</v>
      </c>
      <c r="L43" s="104" t="s">
        <v>510</v>
      </c>
      <c r="M43" s="107" t="s">
        <v>511</v>
      </c>
      <c r="N43" s="105">
        <v>0.83472222222222225</v>
      </c>
      <c r="O43" s="105">
        <v>0.92361111111111116</v>
      </c>
      <c r="P43" s="105">
        <v>8.8888888888888906E-2</v>
      </c>
      <c r="Q43" s="108">
        <v>786.3</v>
      </c>
      <c r="R43" s="109">
        <v>1.2729999999999999</v>
      </c>
      <c r="S43" s="109">
        <v>7.5119999999999996</v>
      </c>
      <c r="T43" s="109">
        <v>1060.3</v>
      </c>
      <c r="U43" s="109">
        <v>133.5</v>
      </c>
      <c r="V43" s="109">
        <v>1.837</v>
      </c>
      <c r="W43" s="109">
        <v>47.24</v>
      </c>
      <c r="X43" s="109">
        <v>176.2</v>
      </c>
      <c r="Y43" s="109">
        <v>754.1</v>
      </c>
      <c r="Z43" s="109">
        <v>1.431</v>
      </c>
      <c r="AA43" s="109">
        <v>7.3659999999999997</v>
      </c>
      <c r="AB43" s="110">
        <v>1021.3</v>
      </c>
      <c r="AH43" s="72" t="str">
        <f>IF(AND(B43="Premier League",E43="Live"),_xlfn.XLOOKUP(_xlfn.TEXTJOIN(" vs ",,C43:D43),Calendar!G:G,Calendar!B:B),IF(AND(B43="Premier League",E43="Highlights"),_xlfn.XLOOKUP(H43,Calendar!O:O,Calendar!N:N,,-1),""))</f>
        <v/>
      </c>
    </row>
    <row r="44" spans="1:34" s="72" customFormat="1" x14ac:dyDescent="0.35">
      <c r="A44" s="104" t="s">
        <v>31</v>
      </c>
      <c r="B44" s="104" t="s">
        <v>103</v>
      </c>
      <c r="C44" s="104"/>
      <c r="D44" s="104"/>
      <c r="E44" s="104" t="s">
        <v>33</v>
      </c>
      <c r="F44" s="105">
        <v>0.8125</v>
      </c>
      <c r="G44" s="104" t="s">
        <v>541</v>
      </c>
      <c r="H44" s="106">
        <v>45882</v>
      </c>
      <c r="I44" s="104" t="s">
        <v>522</v>
      </c>
      <c r="J44" s="107" t="s">
        <v>123</v>
      </c>
      <c r="K44" s="104" t="s">
        <v>544</v>
      </c>
      <c r="L44" s="104" t="s">
        <v>542</v>
      </c>
      <c r="M44" s="107" t="s">
        <v>80</v>
      </c>
      <c r="N44" s="105">
        <v>0.375</v>
      </c>
      <c r="O44" s="105">
        <v>0.43748842592592591</v>
      </c>
      <c r="P44" s="105">
        <v>6.25E-2</v>
      </c>
      <c r="Q44" s="108">
        <v>60.4</v>
      </c>
      <c r="R44" s="109">
        <v>9.8000000000000004E-2</v>
      </c>
      <c r="S44" s="109">
        <v>1.625</v>
      </c>
      <c r="T44" s="109">
        <v>102.9</v>
      </c>
      <c r="U44" s="109">
        <v>2.2000000000000002</v>
      </c>
      <c r="V44" s="109">
        <v>0.03</v>
      </c>
      <c r="W44" s="109">
        <v>2.1379999999999999</v>
      </c>
      <c r="X44" s="109">
        <v>16.5</v>
      </c>
      <c r="Y44" s="109">
        <v>58.8</v>
      </c>
      <c r="Z44" s="109">
        <v>0.112</v>
      </c>
      <c r="AA44" s="109">
        <v>1.6519999999999999</v>
      </c>
      <c r="AB44" s="110">
        <v>99.3</v>
      </c>
      <c r="AH44" s="72" t="str">
        <f>IF(AND(B44="Premier League",E44="Live"),_xlfn.XLOOKUP(_xlfn.TEXTJOIN(" vs ",,C44:D44),Calendar!G:G,Calendar!B:B),IF(AND(B44="Premier League",E44="Highlights"),_xlfn.XLOOKUP(H44,Calendar!O:O,Calendar!N:N,,-1),""))</f>
        <v/>
      </c>
    </row>
    <row r="45" spans="1:34" s="72" customFormat="1" x14ac:dyDescent="0.35">
      <c r="A45" s="104" t="s">
        <v>31</v>
      </c>
      <c r="B45" s="104" t="s">
        <v>348</v>
      </c>
      <c r="C45" s="104" t="s">
        <v>545</v>
      </c>
      <c r="D45" s="104" t="s">
        <v>546</v>
      </c>
      <c r="E45" s="104" t="s">
        <v>41</v>
      </c>
      <c r="F45" s="105">
        <v>0.83333333333333337</v>
      </c>
      <c r="G45" s="104"/>
      <c r="H45" s="106">
        <v>45883</v>
      </c>
      <c r="I45" s="104" t="s">
        <v>522</v>
      </c>
      <c r="J45" s="107" t="s">
        <v>127</v>
      </c>
      <c r="K45" s="104" t="s">
        <v>53</v>
      </c>
      <c r="L45" s="104" t="s">
        <v>509</v>
      </c>
      <c r="M45" s="107" t="s">
        <v>36</v>
      </c>
      <c r="N45" s="105">
        <v>0.83472222222222225</v>
      </c>
      <c r="O45" s="105">
        <v>0.94236111111111109</v>
      </c>
      <c r="P45" s="105">
        <v>0.10763888888888884</v>
      </c>
      <c r="Q45" s="108">
        <v>230.7</v>
      </c>
      <c r="R45" s="109">
        <v>0.374</v>
      </c>
      <c r="S45" s="109">
        <v>2.4443000000000001</v>
      </c>
      <c r="T45" s="109">
        <v>318.89999999999998</v>
      </c>
      <c r="U45" s="109">
        <v>8.6</v>
      </c>
      <c r="V45" s="109">
        <v>0.11799999999999999</v>
      </c>
      <c r="W45" s="109">
        <v>5.0617999999999999</v>
      </c>
      <c r="X45" s="109">
        <v>39.4</v>
      </c>
      <c r="Y45" s="109">
        <v>224.1</v>
      </c>
      <c r="Z45" s="109">
        <v>0.42499999999999999</v>
      </c>
      <c r="AA45" s="109">
        <v>2.4268000000000001</v>
      </c>
      <c r="AB45" s="110">
        <v>312.10000000000002</v>
      </c>
      <c r="AH45" s="72" t="str">
        <f>IF(AND(B45="Premier League",E45="Live"),_xlfn.XLOOKUP(_xlfn.TEXTJOIN(" vs ",,C45:D45),Calendar!G:G,Calendar!B:B),IF(AND(B45="Premier League",E45="Highlights"),_xlfn.XLOOKUP(H45,Calendar!O:O,Calendar!N:N,,-1),""))</f>
        <v/>
      </c>
    </row>
    <row r="46" spans="1:34" s="72" customFormat="1" x14ac:dyDescent="0.35">
      <c r="A46" s="104" t="s">
        <v>31</v>
      </c>
      <c r="B46" s="104" t="s">
        <v>547</v>
      </c>
      <c r="C46" s="104" t="s">
        <v>195</v>
      </c>
      <c r="D46" s="104" t="s">
        <v>535</v>
      </c>
      <c r="E46" s="104" t="s">
        <v>41</v>
      </c>
      <c r="F46" s="105">
        <v>0.82291666666666663</v>
      </c>
      <c r="G46" s="104"/>
      <c r="H46" s="106">
        <v>45884</v>
      </c>
      <c r="I46" s="104" t="s">
        <v>522</v>
      </c>
      <c r="J46" s="107" t="s">
        <v>71</v>
      </c>
      <c r="K46" s="104" t="s">
        <v>53</v>
      </c>
      <c r="L46" s="104" t="s">
        <v>531</v>
      </c>
      <c r="M46" s="107" t="s">
        <v>532</v>
      </c>
      <c r="N46" s="105">
        <v>0.82361111111111118</v>
      </c>
      <c r="O46" s="105">
        <v>0.90138888888888891</v>
      </c>
      <c r="P46" s="105">
        <v>7.7777777777777724E-2</v>
      </c>
      <c r="Q46" s="108">
        <v>42.6</v>
      </c>
      <c r="R46" s="109">
        <v>6.9000000000000006E-2</v>
      </c>
      <c r="S46" s="109">
        <v>0.40179999999999999</v>
      </c>
      <c r="T46" s="109">
        <v>73.2</v>
      </c>
      <c r="U46" s="109">
        <v>0.4</v>
      </c>
      <c r="V46" s="109">
        <v>6.0000000000000001E-3</v>
      </c>
      <c r="W46" s="109">
        <v>8.4699999999999998E-2</v>
      </c>
      <c r="X46" s="109">
        <v>5.3</v>
      </c>
      <c r="Y46" s="109">
        <v>41.4</v>
      </c>
      <c r="Z46" s="109">
        <v>7.9000000000000001E-2</v>
      </c>
      <c r="AA46" s="109">
        <v>0.40210000000000001</v>
      </c>
      <c r="AB46" s="110">
        <v>70.900000000000006</v>
      </c>
      <c r="AH46" s="72" t="str">
        <f>IF(AND(B46="Premier League",E46="Live"),_xlfn.XLOOKUP(_xlfn.TEXTJOIN(" vs ",,C46:D46),Calendar!G:G,Calendar!B:B),IF(AND(B46="Premier League",E46="Highlights"),_xlfn.XLOOKUP(H46,Calendar!O:O,Calendar!N:N,,-1),""))</f>
        <v/>
      </c>
    </row>
    <row r="47" spans="1:34" s="72" customFormat="1" x14ac:dyDescent="0.35">
      <c r="A47" s="104" t="s">
        <v>31</v>
      </c>
      <c r="B47" s="104" t="s">
        <v>32</v>
      </c>
      <c r="C47" s="104" t="s">
        <v>45</v>
      </c>
      <c r="D47" s="104" t="s">
        <v>128</v>
      </c>
      <c r="E47" s="104" t="s">
        <v>41</v>
      </c>
      <c r="F47" s="105">
        <v>0.83333333333333337</v>
      </c>
      <c r="G47" s="104"/>
      <c r="H47" s="106">
        <v>45884</v>
      </c>
      <c r="I47" s="104" t="s">
        <v>522</v>
      </c>
      <c r="J47" s="107" t="s">
        <v>71</v>
      </c>
      <c r="K47" s="104" t="s">
        <v>53</v>
      </c>
      <c r="L47" s="104" t="s">
        <v>54</v>
      </c>
      <c r="M47" s="107" t="s">
        <v>55</v>
      </c>
      <c r="N47" s="105">
        <v>0.83402777777777781</v>
      </c>
      <c r="O47" s="105">
        <v>0.91388888888888897</v>
      </c>
      <c r="P47" s="105">
        <v>7.986111111111116E-2</v>
      </c>
      <c r="Q47" s="108">
        <v>1133.7</v>
      </c>
      <c r="R47" s="109">
        <v>1.8</v>
      </c>
      <c r="S47" s="109">
        <v>10.7</v>
      </c>
      <c r="T47" s="109">
        <v>1307.8</v>
      </c>
      <c r="U47" s="109">
        <v>200.9</v>
      </c>
      <c r="V47" s="109">
        <v>2.8</v>
      </c>
      <c r="W47" s="109">
        <v>41.1</v>
      </c>
      <c r="X47" s="109">
        <v>241.2</v>
      </c>
      <c r="Y47" s="109">
        <v>1077</v>
      </c>
      <c r="Z47" s="109">
        <v>2</v>
      </c>
      <c r="AA47" s="109">
        <v>10.5</v>
      </c>
      <c r="AB47" s="110">
        <v>1233.3</v>
      </c>
      <c r="AH47" s="72" t="e">
        <f>IF(AND(B47="Premier League",E47="Live"),_xlfn.XLOOKUP(_xlfn.TEXTJOIN(" vs ",,C47:D47),Calendar!G:G,Calendar!B:B),IF(AND(B47="Premier League",E47="Highlights"),_xlfn.XLOOKUP(H47,Calendar!O:O,Calendar!N:N,,-1),""))</f>
        <v>#N/A</v>
      </c>
    </row>
    <row r="48" spans="1:34" s="72" customFormat="1" x14ac:dyDescent="0.35">
      <c r="A48" s="104" t="s">
        <v>31</v>
      </c>
      <c r="B48" s="104" t="s">
        <v>32</v>
      </c>
      <c r="C48" s="104" t="s">
        <v>45</v>
      </c>
      <c r="D48" s="104" t="s">
        <v>128</v>
      </c>
      <c r="E48" s="104" t="s">
        <v>41</v>
      </c>
      <c r="F48" s="105">
        <v>0.83333333333333337</v>
      </c>
      <c r="G48" s="104"/>
      <c r="H48" s="106">
        <v>45884</v>
      </c>
      <c r="I48" s="104" t="s">
        <v>522</v>
      </c>
      <c r="J48" s="107" t="s">
        <v>71</v>
      </c>
      <c r="K48" s="104" t="s">
        <v>53</v>
      </c>
      <c r="L48" s="104" t="s">
        <v>57</v>
      </c>
      <c r="M48" s="107" t="s">
        <v>55</v>
      </c>
      <c r="N48" s="105">
        <v>0.83402777777777781</v>
      </c>
      <c r="O48" s="105">
        <v>0.91388888888888897</v>
      </c>
      <c r="P48" s="105">
        <v>7.986111111111116E-2</v>
      </c>
      <c r="Q48" s="108">
        <v>889.1</v>
      </c>
      <c r="R48" s="109">
        <v>1.4</v>
      </c>
      <c r="S48" s="109">
        <v>8.4</v>
      </c>
      <c r="T48" s="109">
        <v>1118</v>
      </c>
      <c r="U48" s="109">
        <v>135.19999999999999</v>
      </c>
      <c r="V48" s="109">
        <v>1.9</v>
      </c>
      <c r="W48" s="109">
        <v>27.6</v>
      </c>
      <c r="X48" s="109">
        <v>183.5</v>
      </c>
      <c r="Y48" s="109">
        <v>796.8</v>
      </c>
      <c r="Z48" s="109">
        <v>1.5</v>
      </c>
      <c r="AA48" s="109">
        <v>7.7</v>
      </c>
      <c r="AB48" s="110">
        <v>996.4</v>
      </c>
      <c r="AH48" s="72" t="e">
        <f>IF(AND(B48="Premier League",E48="Live"),_xlfn.XLOOKUP(_xlfn.TEXTJOIN(" vs ",,C48:D48),Calendar!G:G,Calendar!B:B),IF(AND(B48="Premier League",E48="Highlights"),_xlfn.XLOOKUP(H48,Calendar!O:O,Calendar!N:N,,-1),""))</f>
        <v>#N/A</v>
      </c>
    </row>
    <row r="49" spans="1:34" s="72" customFormat="1" x14ac:dyDescent="0.35">
      <c r="A49" s="104" t="s">
        <v>31</v>
      </c>
      <c r="B49" s="104" t="s">
        <v>145</v>
      </c>
      <c r="C49" s="104" t="s">
        <v>89</v>
      </c>
      <c r="D49" s="104" t="s">
        <v>96</v>
      </c>
      <c r="E49" s="104" t="s">
        <v>41</v>
      </c>
      <c r="F49" s="105">
        <v>0.52083333333333337</v>
      </c>
      <c r="G49" s="104"/>
      <c r="H49" s="106">
        <v>45885</v>
      </c>
      <c r="I49" s="104" t="s">
        <v>522</v>
      </c>
      <c r="J49" s="107" t="s">
        <v>37</v>
      </c>
      <c r="K49" s="104" t="s">
        <v>53</v>
      </c>
      <c r="L49" s="104" t="s">
        <v>548</v>
      </c>
      <c r="M49" s="107" t="s">
        <v>55</v>
      </c>
      <c r="N49" s="105">
        <v>0.52083333333333337</v>
      </c>
      <c r="O49" s="105">
        <v>0.60625000000000007</v>
      </c>
      <c r="P49" s="105">
        <v>8.5416666666666696E-2</v>
      </c>
      <c r="Q49" s="108">
        <v>103</v>
      </c>
      <c r="R49" s="109">
        <v>0.16700000000000001</v>
      </c>
      <c r="S49" s="109">
        <v>1.8696999999999999</v>
      </c>
      <c r="T49" s="109">
        <v>224.2</v>
      </c>
      <c r="U49" s="109">
        <v>11.2</v>
      </c>
      <c r="V49" s="109">
        <v>0.154</v>
      </c>
      <c r="W49" s="109">
        <v>3.8382000000000001</v>
      </c>
      <c r="X49" s="109">
        <v>36.9</v>
      </c>
      <c r="Y49" s="109">
        <v>79.2</v>
      </c>
      <c r="Z49" s="109">
        <v>0.15</v>
      </c>
      <c r="AA49" s="109">
        <v>1.5003</v>
      </c>
      <c r="AB49" s="110">
        <v>190.1</v>
      </c>
      <c r="AH49" s="72" t="str">
        <f>IF(AND(B49="Premier League",E49="Live"),_xlfn.XLOOKUP(_xlfn.TEXTJOIN(" vs ",,C49:D49),Calendar!G:G,Calendar!B:B),IF(AND(B49="Premier League",E49="Highlights"),_xlfn.XLOOKUP(H49,Calendar!O:O,Calendar!N:N,,-1),""))</f>
        <v/>
      </c>
    </row>
    <row r="50" spans="1:34" s="72" customFormat="1" x14ac:dyDescent="0.35">
      <c r="A50" s="104" t="s">
        <v>31</v>
      </c>
      <c r="B50" s="104" t="s">
        <v>145</v>
      </c>
      <c r="C50" s="104" t="s">
        <v>110</v>
      </c>
      <c r="D50" s="104" t="s">
        <v>528</v>
      </c>
      <c r="E50" s="104" t="s">
        <v>41</v>
      </c>
      <c r="F50" s="105">
        <v>0.52083333333333337</v>
      </c>
      <c r="G50" s="104"/>
      <c r="H50" s="106">
        <v>45885</v>
      </c>
      <c r="I50" s="104" t="s">
        <v>522</v>
      </c>
      <c r="J50" s="107" t="s">
        <v>37</v>
      </c>
      <c r="K50" s="104" t="s">
        <v>53</v>
      </c>
      <c r="L50" s="104" t="s">
        <v>549</v>
      </c>
      <c r="M50" s="107" t="s">
        <v>80</v>
      </c>
      <c r="N50" s="105">
        <v>0.52083333333333337</v>
      </c>
      <c r="O50" s="105">
        <v>0.6</v>
      </c>
      <c r="P50" s="105">
        <v>7.9166666666666607E-2</v>
      </c>
      <c r="Q50" s="108">
        <v>564.20000000000005</v>
      </c>
      <c r="R50" s="109">
        <v>0.9</v>
      </c>
      <c r="S50" s="109">
        <v>10.199999999999999</v>
      </c>
      <c r="T50" s="109">
        <v>695.3</v>
      </c>
      <c r="U50" s="109">
        <v>18.600000000000001</v>
      </c>
      <c r="V50" s="109">
        <v>0.3</v>
      </c>
      <c r="W50" s="109">
        <v>6.3</v>
      </c>
      <c r="X50" s="109">
        <v>30.3</v>
      </c>
      <c r="Y50" s="109">
        <v>531.29999999999995</v>
      </c>
      <c r="Z50" s="109">
        <v>1</v>
      </c>
      <c r="AA50" s="109">
        <v>10</v>
      </c>
      <c r="AB50" s="110">
        <v>650.1</v>
      </c>
      <c r="AH50" s="72" t="str">
        <f>IF(AND(B50="Premier League",E50="Live"),_xlfn.XLOOKUP(_xlfn.TEXTJOIN(" vs ",,C50:D50),Calendar!G:G,Calendar!B:B),IF(AND(B50="Premier League",E50="Highlights"),_xlfn.XLOOKUP(H50,Calendar!O:O,Calendar!N:N,,-1),""))</f>
        <v/>
      </c>
    </row>
    <row r="51" spans="1:34" s="72" customFormat="1" x14ac:dyDescent="0.35">
      <c r="A51" s="104" t="s">
        <v>31</v>
      </c>
      <c r="B51" s="104" t="s">
        <v>145</v>
      </c>
      <c r="C51" s="104" t="s">
        <v>110</v>
      </c>
      <c r="D51" s="104" t="s">
        <v>528</v>
      </c>
      <c r="E51" s="104" t="s">
        <v>41</v>
      </c>
      <c r="F51" s="105">
        <v>0.52083333333333337</v>
      </c>
      <c r="G51" s="104"/>
      <c r="H51" s="106">
        <v>45885</v>
      </c>
      <c r="I51" s="104" t="s">
        <v>522</v>
      </c>
      <c r="J51" s="107" t="s">
        <v>37</v>
      </c>
      <c r="K51" s="104" t="s">
        <v>53</v>
      </c>
      <c r="L51" s="104" t="s">
        <v>54</v>
      </c>
      <c r="M51" s="107" t="s">
        <v>55</v>
      </c>
      <c r="N51" s="105">
        <v>0.52083333333333337</v>
      </c>
      <c r="O51" s="105">
        <v>0.6</v>
      </c>
      <c r="P51" s="105">
        <v>7.9166666666666607E-2</v>
      </c>
      <c r="Q51" s="108">
        <v>104.7</v>
      </c>
      <c r="R51" s="109">
        <v>0.2</v>
      </c>
      <c r="S51" s="109">
        <v>1.9</v>
      </c>
      <c r="T51" s="109">
        <v>137.19999999999999</v>
      </c>
      <c r="U51" s="109">
        <v>5.2</v>
      </c>
      <c r="V51" s="109">
        <v>0.1</v>
      </c>
      <c r="W51" s="109">
        <v>1.8</v>
      </c>
      <c r="X51" s="109">
        <v>15.1</v>
      </c>
      <c r="Y51" s="109">
        <v>101.5</v>
      </c>
      <c r="Z51" s="109">
        <v>0.2</v>
      </c>
      <c r="AA51" s="109">
        <v>1.9</v>
      </c>
      <c r="AB51" s="110">
        <v>130.1</v>
      </c>
      <c r="AH51" s="72" t="str">
        <f>IF(AND(B51="Premier League",E51="Live"),_xlfn.XLOOKUP(_xlfn.TEXTJOIN(" vs ",,C51:D51),Calendar!G:G,Calendar!B:B),IF(AND(B51="Premier League",E51="Highlights"),_xlfn.XLOOKUP(H51,Calendar!O:O,Calendar!N:N,,-1),""))</f>
        <v/>
      </c>
    </row>
    <row r="52" spans="1:34" s="72" customFormat="1" x14ac:dyDescent="0.35">
      <c r="A52" s="104" t="s">
        <v>31</v>
      </c>
      <c r="B52" s="104" t="s">
        <v>145</v>
      </c>
      <c r="C52" s="104" t="s">
        <v>110</v>
      </c>
      <c r="D52" s="104" t="s">
        <v>528</v>
      </c>
      <c r="E52" s="104" t="s">
        <v>41</v>
      </c>
      <c r="F52" s="105">
        <v>0.52083333333333337</v>
      </c>
      <c r="G52" s="104"/>
      <c r="H52" s="106">
        <v>45885</v>
      </c>
      <c r="I52" s="104" t="s">
        <v>522</v>
      </c>
      <c r="J52" s="107" t="s">
        <v>37</v>
      </c>
      <c r="K52" s="104" t="s">
        <v>53</v>
      </c>
      <c r="L52" s="104" t="s">
        <v>120</v>
      </c>
      <c r="M52" s="107" t="s">
        <v>55</v>
      </c>
      <c r="N52" s="105">
        <v>0.52083333333333337</v>
      </c>
      <c r="O52" s="105">
        <v>0.6</v>
      </c>
      <c r="P52" s="105">
        <v>7.9166666666666607E-2</v>
      </c>
      <c r="Q52" s="108">
        <v>80.3</v>
      </c>
      <c r="R52" s="109">
        <v>0.1</v>
      </c>
      <c r="S52" s="109">
        <v>1.5</v>
      </c>
      <c r="T52" s="109">
        <v>111.5</v>
      </c>
      <c r="U52" s="109">
        <v>8.6999999999999993</v>
      </c>
      <c r="V52" s="109">
        <v>0.1</v>
      </c>
      <c r="W52" s="109">
        <v>3</v>
      </c>
      <c r="X52" s="109">
        <v>17.7</v>
      </c>
      <c r="Y52" s="109">
        <v>77</v>
      </c>
      <c r="Z52" s="109">
        <v>0.1</v>
      </c>
      <c r="AA52" s="109">
        <v>1.5</v>
      </c>
      <c r="AB52" s="110">
        <v>105.2</v>
      </c>
      <c r="AH52" s="72" t="str">
        <f>IF(AND(B52="Premier League",E52="Live"),_xlfn.XLOOKUP(_xlfn.TEXTJOIN(" vs ",,C52:D52),Calendar!G:G,Calendar!B:B),IF(AND(B52="Premier League",E52="Highlights"),_xlfn.XLOOKUP(H52,Calendar!O:O,Calendar!N:N,,-1),""))</f>
        <v/>
      </c>
    </row>
    <row r="53" spans="1:34" s="72" customFormat="1" x14ac:dyDescent="0.35">
      <c r="A53" s="104" t="s">
        <v>31</v>
      </c>
      <c r="B53" s="104" t="s">
        <v>32</v>
      </c>
      <c r="C53" s="104" t="s">
        <v>82</v>
      </c>
      <c r="D53" s="104" t="s">
        <v>46</v>
      </c>
      <c r="E53" s="104" t="s">
        <v>41</v>
      </c>
      <c r="F53" s="105">
        <v>0.52083333333333337</v>
      </c>
      <c r="G53" s="104"/>
      <c r="H53" s="106">
        <v>45885</v>
      </c>
      <c r="I53" s="104" t="s">
        <v>522</v>
      </c>
      <c r="J53" s="107" t="s">
        <v>37</v>
      </c>
      <c r="K53" s="104" t="s">
        <v>53</v>
      </c>
      <c r="L53" s="104" t="s">
        <v>510</v>
      </c>
      <c r="M53" s="107" t="s">
        <v>511</v>
      </c>
      <c r="N53" s="105">
        <v>0.52222222222222225</v>
      </c>
      <c r="O53" s="105">
        <v>0.59930555555555554</v>
      </c>
      <c r="P53" s="105">
        <v>7.7083333333333282E-2</v>
      </c>
      <c r="Q53" s="108">
        <v>928.3</v>
      </c>
      <c r="R53" s="109">
        <v>1.5</v>
      </c>
      <c r="S53" s="109">
        <v>16.8</v>
      </c>
      <c r="T53" s="109">
        <v>1040</v>
      </c>
      <c r="U53" s="109">
        <v>171.6</v>
      </c>
      <c r="V53" s="109">
        <v>2.4</v>
      </c>
      <c r="W53" s="109">
        <v>58.3</v>
      </c>
      <c r="X53" s="109">
        <v>215.4</v>
      </c>
      <c r="Y53" s="109">
        <v>868.2</v>
      </c>
      <c r="Z53" s="109">
        <v>1.6</v>
      </c>
      <c r="AA53" s="109">
        <v>16.399999999999999</v>
      </c>
      <c r="AB53" s="110">
        <v>981.6</v>
      </c>
      <c r="AH53" s="72" t="e">
        <f>IF(AND(B53="Premier League",E53="Live"),_xlfn.XLOOKUP(_xlfn.TEXTJOIN(" vs ",,C53:D53),Calendar!G:G,Calendar!B:B),IF(AND(B53="Premier League",E53="Highlights"),_xlfn.XLOOKUP(H53,Calendar!O:O,Calendar!N:N,,-1),""))</f>
        <v>#N/A</v>
      </c>
    </row>
    <row r="54" spans="1:34" s="72" customFormat="1" x14ac:dyDescent="0.35">
      <c r="A54" s="104" t="s">
        <v>31</v>
      </c>
      <c r="B54" s="104" t="s">
        <v>32</v>
      </c>
      <c r="C54" s="104" t="s">
        <v>72</v>
      </c>
      <c r="D54" s="104" t="s">
        <v>49</v>
      </c>
      <c r="E54" s="104" t="s">
        <v>41</v>
      </c>
      <c r="F54" s="105">
        <v>0.72916666666666663</v>
      </c>
      <c r="G54" s="104"/>
      <c r="H54" s="106">
        <v>45885</v>
      </c>
      <c r="I54" s="104" t="s">
        <v>522</v>
      </c>
      <c r="J54" s="107" t="s">
        <v>37</v>
      </c>
      <c r="K54" s="104" t="s">
        <v>53</v>
      </c>
      <c r="L54" s="104" t="s">
        <v>54</v>
      </c>
      <c r="M54" s="107" t="s">
        <v>55</v>
      </c>
      <c r="N54" s="105">
        <v>0.72916666666666674</v>
      </c>
      <c r="O54" s="105">
        <v>0.8125</v>
      </c>
      <c r="P54" s="105">
        <v>8.3333333333333259E-2</v>
      </c>
      <c r="Q54" s="108">
        <v>690.7</v>
      </c>
      <c r="R54" s="109">
        <v>1.1000000000000001</v>
      </c>
      <c r="S54" s="109">
        <v>8</v>
      </c>
      <c r="T54" s="109">
        <v>783.5</v>
      </c>
      <c r="U54" s="109">
        <v>112.4</v>
      </c>
      <c r="V54" s="109">
        <v>1.5</v>
      </c>
      <c r="W54" s="109">
        <v>33</v>
      </c>
      <c r="X54" s="109">
        <v>173.5</v>
      </c>
      <c r="Y54" s="109">
        <v>673.4</v>
      </c>
      <c r="Z54" s="109">
        <v>1.3</v>
      </c>
      <c r="AA54" s="109">
        <v>8.1</v>
      </c>
      <c r="AB54" s="110">
        <v>771.3</v>
      </c>
      <c r="AH54" s="72" t="e">
        <f>IF(AND(B54="Premier League",E54="Live"),_xlfn.XLOOKUP(_xlfn.TEXTJOIN(" vs ",,C54:D54),Calendar!G:G,Calendar!B:B),IF(AND(B54="Premier League",E54="Highlights"),_xlfn.XLOOKUP(H54,Calendar!O:O,Calendar!N:N,,-1),""))</f>
        <v>#N/A</v>
      </c>
    </row>
    <row r="55" spans="1:34" s="72" customFormat="1" x14ac:dyDescent="0.35">
      <c r="A55" s="104" t="s">
        <v>31</v>
      </c>
      <c r="B55" s="104" t="s">
        <v>32</v>
      </c>
      <c r="C55" s="104" t="s">
        <v>72</v>
      </c>
      <c r="D55" s="104" t="s">
        <v>49</v>
      </c>
      <c r="E55" s="104" t="s">
        <v>41</v>
      </c>
      <c r="F55" s="105">
        <v>0.72916666666666663</v>
      </c>
      <c r="G55" s="104"/>
      <c r="H55" s="106">
        <v>45885</v>
      </c>
      <c r="I55" s="104" t="s">
        <v>522</v>
      </c>
      <c r="J55" s="107" t="s">
        <v>37</v>
      </c>
      <c r="K55" s="104" t="s">
        <v>53</v>
      </c>
      <c r="L55" s="104" t="s">
        <v>57</v>
      </c>
      <c r="M55" s="107" t="s">
        <v>55</v>
      </c>
      <c r="N55" s="105">
        <v>0.72916666666666674</v>
      </c>
      <c r="O55" s="105">
        <v>0.8125</v>
      </c>
      <c r="P55" s="105">
        <v>8.3333333333333259E-2</v>
      </c>
      <c r="Q55" s="108">
        <v>473</v>
      </c>
      <c r="R55" s="109">
        <v>0.8</v>
      </c>
      <c r="S55" s="109">
        <v>5.5</v>
      </c>
      <c r="T55" s="109">
        <v>622.4</v>
      </c>
      <c r="U55" s="109">
        <v>76.5</v>
      </c>
      <c r="V55" s="109">
        <v>1.1000000000000001</v>
      </c>
      <c r="W55" s="109">
        <v>22.4</v>
      </c>
      <c r="X55" s="109">
        <v>116.2</v>
      </c>
      <c r="Y55" s="109">
        <v>441.1</v>
      </c>
      <c r="Z55" s="109">
        <v>0.8</v>
      </c>
      <c r="AA55" s="109">
        <v>5.3</v>
      </c>
      <c r="AB55" s="110">
        <v>567.1</v>
      </c>
      <c r="AH55" s="72" t="e">
        <f>IF(AND(B55="Premier League",E55="Live"),_xlfn.XLOOKUP(_xlfn.TEXTJOIN(" vs ",,C55:D55),Calendar!G:G,Calendar!B:B),IF(AND(B55="Premier League",E55="Highlights"),_xlfn.XLOOKUP(H55,Calendar!O:O,Calendar!N:N,,-1),""))</f>
        <v>#N/A</v>
      </c>
    </row>
    <row r="56" spans="1:34" s="72" customFormat="1" x14ac:dyDescent="0.35">
      <c r="A56" s="104" t="s">
        <v>31</v>
      </c>
      <c r="B56" s="104" t="s">
        <v>547</v>
      </c>
      <c r="C56" s="104" t="s">
        <v>194</v>
      </c>
      <c r="D56" s="104" t="s">
        <v>550</v>
      </c>
      <c r="E56" s="104" t="s">
        <v>41</v>
      </c>
      <c r="F56" s="105">
        <v>0.73958333333333337</v>
      </c>
      <c r="G56" s="104"/>
      <c r="H56" s="106">
        <v>45885</v>
      </c>
      <c r="I56" s="104" t="s">
        <v>522</v>
      </c>
      <c r="J56" s="107" t="s">
        <v>37</v>
      </c>
      <c r="K56" s="104" t="s">
        <v>53</v>
      </c>
      <c r="L56" s="104" t="s">
        <v>531</v>
      </c>
      <c r="M56" s="107" t="s">
        <v>532</v>
      </c>
      <c r="N56" s="105">
        <v>0.74027777777777781</v>
      </c>
      <c r="O56" s="105">
        <v>0.81666666666666665</v>
      </c>
      <c r="P56" s="105">
        <v>7.638888888888884E-2</v>
      </c>
      <c r="Q56" s="108">
        <v>46</v>
      </c>
      <c r="R56" s="109">
        <v>7.3999999999999996E-2</v>
      </c>
      <c r="S56" s="109">
        <v>0.52490000000000003</v>
      </c>
      <c r="T56" s="109">
        <v>65.3</v>
      </c>
      <c r="U56" s="109">
        <v>0</v>
      </c>
      <c r="V56" s="109">
        <v>0</v>
      </c>
      <c r="W56" s="109">
        <v>0</v>
      </c>
      <c r="X56" s="109" t="s">
        <v>541</v>
      </c>
      <c r="Y56" s="109">
        <v>44.7</v>
      </c>
      <c r="Z56" s="109">
        <v>8.5000000000000006E-2</v>
      </c>
      <c r="AA56" s="109">
        <v>0.52559999999999996</v>
      </c>
      <c r="AB56" s="110">
        <v>61.2</v>
      </c>
      <c r="AH56" s="72" t="str">
        <f>IF(AND(B56="Premier League",E56="Live"),_xlfn.XLOOKUP(_xlfn.TEXTJOIN(" vs ",,C56:D56),Calendar!G:G,Calendar!B:B),IF(AND(B56="Premier League",E56="Highlights"),_xlfn.XLOOKUP(H56,Calendar!O:O,Calendar!N:N,,-1),""))</f>
        <v/>
      </c>
    </row>
    <row r="57" spans="1:34" s="72" customFormat="1" x14ac:dyDescent="0.35">
      <c r="A57" s="104" t="s">
        <v>31</v>
      </c>
      <c r="B57" s="104" t="s">
        <v>32</v>
      </c>
      <c r="C57" s="104" t="s">
        <v>48</v>
      </c>
      <c r="D57" s="104" t="s">
        <v>62</v>
      </c>
      <c r="E57" s="104" t="s">
        <v>282</v>
      </c>
      <c r="F57" s="105">
        <v>0.85416666666666663</v>
      </c>
      <c r="G57" s="104"/>
      <c r="H57" s="106">
        <v>45885</v>
      </c>
      <c r="I57" s="104" t="s">
        <v>551</v>
      </c>
      <c r="J57" s="107" t="s">
        <v>37</v>
      </c>
      <c r="K57" s="104" t="s">
        <v>53</v>
      </c>
      <c r="L57" s="104" t="s">
        <v>57</v>
      </c>
      <c r="M57" s="107" t="s">
        <v>55</v>
      </c>
      <c r="N57" s="105">
        <v>0.86111111111111116</v>
      </c>
      <c r="O57" s="105">
        <v>0.93402777777777779</v>
      </c>
      <c r="P57" s="105">
        <v>7.291666666666663E-2</v>
      </c>
      <c r="Q57" s="108">
        <v>58.7</v>
      </c>
      <c r="R57" s="109">
        <v>0.1</v>
      </c>
      <c r="S57" s="109">
        <v>0.7</v>
      </c>
      <c r="T57" s="109">
        <v>101.5</v>
      </c>
      <c r="U57" s="109">
        <v>0</v>
      </c>
      <c r="V57" s="109">
        <v>0</v>
      </c>
      <c r="W57" s="109">
        <v>0</v>
      </c>
      <c r="X57" s="109" t="s">
        <v>541</v>
      </c>
      <c r="Y57" s="109">
        <v>58.6</v>
      </c>
      <c r="Z57" s="109">
        <v>0.1</v>
      </c>
      <c r="AA57" s="109">
        <v>0.7</v>
      </c>
      <c r="AB57" s="110">
        <v>101.5</v>
      </c>
      <c r="AH57" s="72" t="str">
        <f>IF(AND(B57="Premier League",E57="Live"),_xlfn.XLOOKUP(_xlfn.TEXTJOIN(" vs ",,C57:D57),Calendar!G:G,Calendar!B:B),IF(AND(B57="Premier League",E57="Highlights"),_xlfn.XLOOKUP(H57,Calendar!O:O,Calendar!N:N,,-1),""))</f>
        <v/>
      </c>
    </row>
    <row r="58" spans="1:34" s="72" customFormat="1" x14ac:dyDescent="0.35">
      <c r="A58" s="104" t="s">
        <v>31</v>
      </c>
      <c r="B58" s="104" t="s">
        <v>32</v>
      </c>
      <c r="C58" s="104"/>
      <c r="D58" s="104"/>
      <c r="E58" s="104" t="s">
        <v>33</v>
      </c>
      <c r="F58" s="105">
        <v>0.9375</v>
      </c>
      <c r="G58" s="104"/>
      <c r="H58" s="106">
        <v>45885</v>
      </c>
      <c r="I58" s="104" t="s">
        <v>522</v>
      </c>
      <c r="J58" s="107" t="s">
        <v>37</v>
      </c>
      <c r="K58" s="104" t="s">
        <v>552</v>
      </c>
      <c r="L58" s="104" t="s">
        <v>35</v>
      </c>
      <c r="M58" s="107" t="s">
        <v>36</v>
      </c>
      <c r="N58" s="105">
        <v>0.93055555555555558</v>
      </c>
      <c r="O58" s="105">
        <v>0.98611111111111116</v>
      </c>
      <c r="P58" s="105">
        <v>5.555555555555558E-2</v>
      </c>
      <c r="Q58" s="108">
        <v>1747</v>
      </c>
      <c r="R58" s="109">
        <v>2.8</v>
      </c>
      <c r="S58" s="109">
        <v>28.7</v>
      </c>
      <c r="T58" s="109">
        <v>2188.8000000000002</v>
      </c>
      <c r="U58" s="109">
        <v>60.3</v>
      </c>
      <c r="V58" s="109">
        <v>0.8</v>
      </c>
      <c r="W58" s="109">
        <v>35</v>
      </c>
      <c r="X58" s="109">
        <v>99.4</v>
      </c>
      <c r="Y58" s="109">
        <v>1701.3</v>
      </c>
      <c r="Z58" s="109">
        <v>3.2</v>
      </c>
      <c r="AA58" s="109">
        <v>28.4</v>
      </c>
      <c r="AB58" s="110">
        <v>2105.1</v>
      </c>
      <c r="AH58" s="72" t="str">
        <f>IF(AND(B58="Premier League",E58="Live"),_xlfn.XLOOKUP(_xlfn.TEXTJOIN(" vs ",,C58:D58),Calendar!G:G,Calendar!B:B),IF(AND(B58="Premier League",E58="Highlights"),_xlfn.XLOOKUP(H58,Calendar!O:O,Calendar!N:N,,-1),""))</f>
        <v>Matchweek 01</v>
      </c>
    </row>
    <row r="59" spans="1:34" s="72" customFormat="1" x14ac:dyDescent="0.35">
      <c r="A59" s="104" t="s">
        <v>31</v>
      </c>
      <c r="B59" s="104" t="s">
        <v>145</v>
      </c>
      <c r="C59" s="104" t="s">
        <v>236</v>
      </c>
      <c r="D59" s="104" t="s">
        <v>66</v>
      </c>
      <c r="E59" s="104" t="s">
        <v>41</v>
      </c>
      <c r="F59" s="105">
        <v>0.5</v>
      </c>
      <c r="G59" s="104"/>
      <c r="H59" s="106">
        <v>45886</v>
      </c>
      <c r="I59" s="104" t="s">
        <v>522</v>
      </c>
      <c r="J59" s="107" t="s">
        <v>38</v>
      </c>
      <c r="K59" s="104" t="s">
        <v>53</v>
      </c>
      <c r="L59" s="104" t="s">
        <v>54</v>
      </c>
      <c r="M59" s="107" t="s">
        <v>55</v>
      </c>
      <c r="N59" s="105">
        <v>0.50069444444444444</v>
      </c>
      <c r="O59" s="105">
        <v>0.53402777777777777</v>
      </c>
      <c r="P59" s="105">
        <v>3.3333333333333326E-2</v>
      </c>
      <c r="Q59" s="108">
        <v>245.9</v>
      </c>
      <c r="R59" s="109">
        <v>0.4</v>
      </c>
      <c r="S59" s="109">
        <v>5.8</v>
      </c>
      <c r="T59" s="109">
        <v>337.6</v>
      </c>
      <c r="U59" s="109">
        <v>25</v>
      </c>
      <c r="V59" s="109">
        <v>0.3</v>
      </c>
      <c r="W59" s="109">
        <v>27.7</v>
      </c>
      <c r="X59" s="109">
        <v>46.4</v>
      </c>
      <c r="Y59" s="109">
        <v>219.5</v>
      </c>
      <c r="Z59" s="109">
        <v>0.4</v>
      </c>
      <c r="AA59" s="109">
        <v>5.3</v>
      </c>
      <c r="AB59" s="110">
        <v>302.2</v>
      </c>
      <c r="AH59" s="72" t="str">
        <f>IF(AND(B59="Premier League",E59="Live"),_xlfn.XLOOKUP(_xlfn.TEXTJOIN(" vs ",,C59:D59),Calendar!G:G,Calendar!B:B),IF(AND(B59="Premier League",E59="Highlights"),_xlfn.XLOOKUP(H59,Calendar!O:O,Calendar!N:N,,-1),""))</f>
        <v/>
      </c>
    </row>
    <row r="60" spans="1:34" s="72" customFormat="1" x14ac:dyDescent="0.35">
      <c r="A60" s="104" t="s">
        <v>31</v>
      </c>
      <c r="B60" s="104" t="s">
        <v>145</v>
      </c>
      <c r="C60" s="104" t="s">
        <v>236</v>
      </c>
      <c r="D60" s="104" t="s">
        <v>66</v>
      </c>
      <c r="E60" s="104" t="s">
        <v>41</v>
      </c>
      <c r="F60" s="105">
        <v>0.5</v>
      </c>
      <c r="G60" s="104"/>
      <c r="H60" s="106">
        <v>45886</v>
      </c>
      <c r="I60" s="104" t="s">
        <v>522</v>
      </c>
      <c r="J60" s="107" t="s">
        <v>38</v>
      </c>
      <c r="K60" s="104" t="s">
        <v>53</v>
      </c>
      <c r="L60" s="104" t="s">
        <v>120</v>
      </c>
      <c r="M60" s="107" t="s">
        <v>55</v>
      </c>
      <c r="N60" s="105">
        <v>0.50069444444444444</v>
      </c>
      <c r="O60" s="105">
        <v>0.57986111111111116</v>
      </c>
      <c r="P60" s="105">
        <v>7.9166666666666718E-2</v>
      </c>
      <c r="Q60" s="108">
        <v>208.4</v>
      </c>
      <c r="R60" s="109">
        <v>0.3</v>
      </c>
      <c r="S60" s="109">
        <v>4.5</v>
      </c>
      <c r="T60" s="109">
        <v>482.6</v>
      </c>
      <c r="U60" s="109">
        <v>24.9</v>
      </c>
      <c r="V60" s="109">
        <v>0.3</v>
      </c>
      <c r="W60" s="109">
        <v>20</v>
      </c>
      <c r="X60" s="109">
        <v>52</v>
      </c>
      <c r="Y60" s="109">
        <v>198</v>
      </c>
      <c r="Z60" s="109">
        <v>0.4</v>
      </c>
      <c r="AA60" s="109">
        <v>4.3</v>
      </c>
      <c r="AB60" s="110">
        <v>451.2</v>
      </c>
      <c r="AH60" s="72" t="str">
        <f>IF(AND(B60="Premier League",E60="Live"),_xlfn.XLOOKUP(_xlfn.TEXTJOIN(" vs ",,C60:D60),Calendar!G:G,Calendar!B:B),IF(AND(B60="Premier League",E60="Highlights"),_xlfn.XLOOKUP(H60,Calendar!O:O,Calendar!N:N,,-1),""))</f>
        <v/>
      </c>
    </row>
    <row r="61" spans="1:34" s="72" customFormat="1" x14ac:dyDescent="0.35">
      <c r="A61" s="104" t="s">
        <v>31</v>
      </c>
      <c r="B61" s="104" t="s">
        <v>32</v>
      </c>
      <c r="C61" s="104" t="s">
        <v>67</v>
      </c>
      <c r="D61" s="104" t="s">
        <v>81</v>
      </c>
      <c r="E61" s="104" t="s">
        <v>41</v>
      </c>
      <c r="F61" s="105">
        <v>0.58333333333333337</v>
      </c>
      <c r="G61" s="104"/>
      <c r="H61" s="106">
        <v>45886</v>
      </c>
      <c r="I61" s="104" t="s">
        <v>522</v>
      </c>
      <c r="J61" s="107" t="s">
        <v>38</v>
      </c>
      <c r="K61" s="104" t="s">
        <v>53</v>
      </c>
      <c r="L61" s="104" t="s">
        <v>54</v>
      </c>
      <c r="M61" s="107" t="s">
        <v>55</v>
      </c>
      <c r="N61" s="105">
        <v>0.58402777777777781</v>
      </c>
      <c r="O61" s="105">
        <v>0.66527777777777786</v>
      </c>
      <c r="P61" s="105">
        <v>8.1250000000000044E-2</v>
      </c>
      <c r="Q61" s="108">
        <v>1255.5</v>
      </c>
      <c r="R61" s="109">
        <v>2</v>
      </c>
      <c r="S61" s="109">
        <v>22.3</v>
      </c>
      <c r="T61" s="109">
        <v>1710.9</v>
      </c>
      <c r="U61" s="109">
        <v>220.1</v>
      </c>
      <c r="V61" s="109">
        <v>3</v>
      </c>
      <c r="W61" s="109">
        <v>68</v>
      </c>
      <c r="X61" s="109">
        <v>302</v>
      </c>
      <c r="Y61" s="109">
        <v>1204.2</v>
      </c>
      <c r="Z61" s="109">
        <v>2.2999999999999998</v>
      </c>
      <c r="AA61" s="109">
        <v>22.1</v>
      </c>
      <c r="AB61" s="110">
        <v>1645.4</v>
      </c>
      <c r="AH61" s="72" t="e">
        <f>IF(AND(B61="Premier League",E61="Live"),_xlfn.XLOOKUP(_xlfn.TEXTJOIN(" vs ",,C61:D61),Calendar!G:G,Calendar!B:B),IF(AND(B61="Premier League",E61="Highlights"),_xlfn.XLOOKUP(H61,Calendar!O:O,Calendar!N:N,,-1),""))</f>
        <v>#N/A</v>
      </c>
    </row>
    <row r="62" spans="1:34" s="72" customFormat="1" x14ac:dyDescent="0.35">
      <c r="A62" s="104" t="s">
        <v>31</v>
      </c>
      <c r="B62" s="104" t="s">
        <v>32</v>
      </c>
      <c r="C62" s="104" t="s">
        <v>164</v>
      </c>
      <c r="D62" s="104" t="s">
        <v>140</v>
      </c>
      <c r="E62" s="104" t="s">
        <v>41</v>
      </c>
      <c r="F62" s="105">
        <v>0.58333333333333337</v>
      </c>
      <c r="G62" s="104"/>
      <c r="H62" s="106">
        <v>45886</v>
      </c>
      <c r="I62" s="104" t="s">
        <v>522</v>
      </c>
      <c r="J62" s="107" t="s">
        <v>38</v>
      </c>
      <c r="K62" s="104" t="s">
        <v>53</v>
      </c>
      <c r="L62" s="104" t="s">
        <v>57</v>
      </c>
      <c r="M62" s="107" t="s">
        <v>55</v>
      </c>
      <c r="N62" s="105">
        <v>0.58333333333333337</v>
      </c>
      <c r="O62" s="105">
        <v>0.66388888888888886</v>
      </c>
      <c r="P62" s="105">
        <v>8.0555555555555491E-2</v>
      </c>
      <c r="Q62" s="108">
        <v>290.7</v>
      </c>
      <c r="R62" s="109">
        <v>0.5</v>
      </c>
      <c r="S62" s="109">
        <v>5.2</v>
      </c>
      <c r="T62" s="109">
        <v>372.1</v>
      </c>
      <c r="U62" s="109">
        <v>45.2</v>
      </c>
      <c r="V62" s="109">
        <v>0.6</v>
      </c>
      <c r="W62" s="109">
        <v>14.1</v>
      </c>
      <c r="X62" s="109">
        <v>67.5</v>
      </c>
      <c r="Y62" s="109">
        <v>262.5</v>
      </c>
      <c r="Z62" s="109">
        <v>0.5</v>
      </c>
      <c r="AA62" s="109">
        <v>4.8</v>
      </c>
      <c r="AB62" s="110">
        <v>341.3</v>
      </c>
      <c r="AH62" s="72" t="e">
        <f>IF(AND(B62="Premier League",E62="Live"),_xlfn.XLOOKUP(_xlfn.TEXTJOIN(" vs ",,C62:D62),Calendar!G:G,Calendar!B:B),IF(AND(B62="Premier League",E62="Highlights"),_xlfn.XLOOKUP(H62,Calendar!O:O,Calendar!N:N,,-1),""))</f>
        <v>#N/A</v>
      </c>
    </row>
    <row r="63" spans="1:34" s="72" customFormat="1" x14ac:dyDescent="0.35">
      <c r="A63" s="104" t="s">
        <v>31</v>
      </c>
      <c r="B63" s="104" t="s">
        <v>32</v>
      </c>
      <c r="C63" s="104" t="s">
        <v>42</v>
      </c>
      <c r="D63" s="104" t="s">
        <v>40</v>
      </c>
      <c r="E63" s="104" t="s">
        <v>41</v>
      </c>
      <c r="F63" s="105">
        <v>0.6875</v>
      </c>
      <c r="G63" s="104"/>
      <c r="H63" s="106">
        <v>45886</v>
      </c>
      <c r="I63" s="104" t="s">
        <v>522</v>
      </c>
      <c r="J63" s="107" t="s">
        <v>38</v>
      </c>
      <c r="K63" s="104" t="s">
        <v>53</v>
      </c>
      <c r="L63" s="104" t="s">
        <v>54</v>
      </c>
      <c r="M63" s="107" t="s">
        <v>55</v>
      </c>
      <c r="N63" s="105">
        <v>0.68819444444444444</v>
      </c>
      <c r="O63" s="105">
        <v>0.76597222222222228</v>
      </c>
      <c r="P63" s="105">
        <v>7.7777777777777835E-2</v>
      </c>
      <c r="Q63" s="108">
        <v>1981.3</v>
      </c>
      <c r="R63" s="109">
        <v>3.2</v>
      </c>
      <c r="S63" s="109">
        <v>23.2</v>
      </c>
      <c r="T63" s="109">
        <v>2245.3000000000002</v>
      </c>
      <c r="U63" s="109">
        <v>294.2</v>
      </c>
      <c r="V63" s="109">
        <v>4</v>
      </c>
      <c r="W63" s="109">
        <v>62</v>
      </c>
      <c r="X63" s="109">
        <v>334.2</v>
      </c>
      <c r="Y63" s="109">
        <v>1908.5</v>
      </c>
      <c r="Z63" s="109">
        <v>3.6</v>
      </c>
      <c r="AA63" s="109">
        <v>23.1</v>
      </c>
      <c r="AB63" s="110">
        <v>2176.6999999999998</v>
      </c>
      <c r="AH63" s="72" t="e">
        <f>IF(AND(B63="Premier League",E63="Live"),_xlfn.XLOOKUP(_xlfn.TEXTJOIN(" vs ",,C63:D63),Calendar!G:G,Calendar!B:B),IF(AND(B63="Premier League",E63="Highlights"),_xlfn.XLOOKUP(H63,Calendar!O:O,Calendar!N:N,,-1),""))</f>
        <v>#N/A</v>
      </c>
    </row>
    <row r="64" spans="1:34" s="72" customFormat="1" x14ac:dyDescent="0.35">
      <c r="A64" s="104" t="s">
        <v>31</v>
      </c>
      <c r="B64" s="104" t="s">
        <v>32</v>
      </c>
      <c r="C64" s="104" t="s">
        <v>42</v>
      </c>
      <c r="D64" s="104" t="s">
        <v>40</v>
      </c>
      <c r="E64" s="104" t="s">
        <v>41</v>
      </c>
      <c r="F64" s="105">
        <v>0.6875</v>
      </c>
      <c r="G64" s="104"/>
      <c r="H64" s="106">
        <v>45886</v>
      </c>
      <c r="I64" s="104" t="s">
        <v>522</v>
      </c>
      <c r="J64" s="107" t="s">
        <v>38</v>
      </c>
      <c r="K64" s="104" t="s">
        <v>53</v>
      </c>
      <c r="L64" s="104" t="s">
        <v>57</v>
      </c>
      <c r="M64" s="107" t="s">
        <v>55</v>
      </c>
      <c r="N64" s="105">
        <v>0.68819444444444444</v>
      </c>
      <c r="O64" s="105">
        <v>0.76597222222222228</v>
      </c>
      <c r="P64" s="105">
        <v>7.7777777777777835E-2</v>
      </c>
      <c r="Q64" s="108">
        <v>887.6</v>
      </c>
      <c r="R64" s="109">
        <v>1.4</v>
      </c>
      <c r="S64" s="109">
        <v>10.4</v>
      </c>
      <c r="T64" s="109">
        <v>1044.0999999999999</v>
      </c>
      <c r="U64" s="109">
        <v>113.2</v>
      </c>
      <c r="V64" s="109">
        <v>1.6</v>
      </c>
      <c r="W64" s="109">
        <v>23.9</v>
      </c>
      <c r="X64" s="109">
        <v>145.69999999999999</v>
      </c>
      <c r="Y64" s="109">
        <v>847.2</v>
      </c>
      <c r="Z64" s="109">
        <v>1.6</v>
      </c>
      <c r="AA64" s="109">
        <v>10.199999999999999</v>
      </c>
      <c r="AB64" s="110">
        <v>996.1</v>
      </c>
      <c r="AH64" s="72" t="e">
        <f>IF(AND(B64="Premier League",E64="Live"),_xlfn.XLOOKUP(_xlfn.TEXTJOIN(" vs ",,C64:D64),Calendar!G:G,Calendar!B:B),IF(AND(B64="Premier League",E64="Highlights"),_xlfn.XLOOKUP(H64,Calendar!O:O,Calendar!N:N,,-1),""))</f>
        <v>#N/A</v>
      </c>
    </row>
    <row r="65" spans="1:34" s="72" customFormat="1" x14ac:dyDescent="0.35">
      <c r="A65" s="104" t="s">
        <v>31</v>
      </c>
      <c r="B65" s="104" t="s">
        <v>32</v>
      </c>
      <c r="C65" s="104"/>
      <c r="D65" s="104"/>
      <c r="E65" s="104" t="s">
        <v>33</v>
      </c>
      <c r="F65" s="105">
        <v>0.3611111111111111</v>
      </c>
      <c r="G65" s="104"/>
      <c r="H65" s="106">
        <v>45886</v>
      </c>
      <c r="I65" s="104" t="s">
        <v>522</v>
      </c>
      <c r="J65" s="107" t="s">
        <v>38</v>
      </c>
      <c r="K65" s="104" t="s">
        <v>553</v>
      </c>
      <c r="L65" s="104" t="s">
        <v>35</v>
      </c>
      <c r="M65" s="107" t="s">
        <v>36</v>
      </c>
      <c r="N65" s="105">
        <v>0.3611111111111111</v>
      </c>
      <c r="O65" s="105">
        <v>0.41666666666666669</v>
      </c>
      <c r="P65" s="105">
        <v>5.555555555555558E-2</v>
      </c>
      <c r="Q65" s="108">
        <v>838.7</v>
      </c>
      <c r="R65" s="109">
        <v>1.4</v>
      </c>
      <c r="S65" s="109">
        <v>22.4</v>
      </c>
      <c r="T65" s="109">
        <v>1160.7</v>
      </c>
      <c r="U65" s="109">
        <v>34</v>
      </c>
      <c r="V65" s="109">
        <v>0.5</v>
      </c>
      <c r="W65" s="109">
        <v>36.1</v>
      </c>
      <c r="X65" s="109">
        <v>58.5</v>
      </c>
      <c r="Y65" s="109">
        <v>816.8</v>
      </c>
      <c r="Z65" s="109">
        <v>1.5</v>
      </c>
      <c r="AA65" s="109">
        <v>22.6</v>
      </c>
      <c r="AB65" s="110">
        <v>1143.9000000000001</v>
      </c>
      <c r="AH65" s="72" t="str">
        <f>IF(AND(B65="Premier League",E65="Live"),_xlfn.XLOOKUP(_xlfn.TEXTJOIN(" vs ",,C65:D65),Calendar!G:G,Calendar!B:B),IF(AND(B65="Premier League",E65="Highlights"),_xlfn.XLOOKUP(H65,Calendar!O:O,Calendar!N:N,,-1),""))</f>
        <v>Matchweek 01</v>
      </c>
    </row>
    <row r="66" spans="1:34" s="72" customFormat="1" x14ac:dyDescent="0.35">
      <c r="A66" s="104" t="s">
        <v>31</v>
      </c>
      <c r="B66" s="104" t="s">
        <v>32</v>
      </c>
      <c r="C66" s="104"/>
      <c r="D66" s="104"/>
      <c r="E66" s="104" t="s">
        <v>33</v>
      </c>
      <c r="F66" s="105">
        <v>0.9375</v>
      </c>
      <c r="G66" s="104"/>
      <c r="H66" s="106">
        <v>45886</v>
      </c>
      <c r="I66" s="104" t="s">
        <v>522</v>
      </c>
      <c r="J66" s="107" t="s">
        <v>38</v>
      </c>
      <c r="K66" s="104" t="s">
        <v>552</v>
      </c>
      <c r="L66" s="104" t="s">
        <v>35</v>
      </c>
      <c r="M66" s="107" t="s">
        <v>36</v>
      </c>
      <c r="N66" s="105">
        <v>0.9375</v>
      </c>
      <c r="O66" s="105">
        <v>0.97916666666666663</v>
      </c>
      <c r="P66" s="105">
        <v>4.166666666666663E-2</v>
      </c>
      <c r="Q66" s="108">
        <v>1320.9</v>
      </c>
      <c r="R66" s="109">
        <v>2.1</v>
      </c>
      <c r="S66" s="109">
        <v>23.8</v>
      </c>
      <c r="T66" s="109">
        <v>2256</v>
      </c>
      <c r="U66" s="109">
        <v>22.5</v>
      </c>
      <c r="V66" s="109">
        <v>0.3</v>
      </c>
      <c r="W66" s="109">
        <v>17.3</v>
      </c>
      <c r="X66" s="109">
        <v>59.9</v>
      </c>
      <c r="Y66" s="109">
        <v>1279.8</v>
      </c>
      <c r="Z66" s="109">
        <v>2.4</v>
      </c>
      <c r="AA66" s="109">
        <v>23.4</v>
      </c>
      <c r="AB66" s="110">
        <v>2218</v>
      </c>
      <c r="AH66" s="72" t="str">
        <f>IF(AND(B66="Premier League",E66="Live"),_xlfn.XLOOKUP(_xlfn.TEXTJOIN(" vs ",,C66:D66),Calendar!G:G,Calendar!B:B),IF(AND(B66="Premier League",E66="Highlights"),_xlfn.XLOOKUP(H66,Calendar!O:O,Calendar!N:N,,-1),""))</f>
        <v>Matchweek 01</v>
      </c>
    </row>
    <row r="67" spans="1:34" s="72" customFormat="1" x14ac:dyDescent="0.35">
      <c r="A67" s="104" t="s">
        <v>31</v>
      </c>
      <c r="B67" s="104" t="s">
        <v>32</v>
      </c>
      <c r="C67" s="104" t="s">
        <v>43</v>
      </c>
      <c r="D67" s="104" t="s">
        <v>86</v>
      </c>
      <c r="E67" s="104" t="s">
        <v>41</v>
      </c>
      <c r="F67" s="105">
        <v>0.83333333333333337</v>
      </c>
      <c r="G67" s="104"/>
      <c r="H67" s="106">
        <v>45887</v>
      </c>
      <c r="I67" s="104" t="s">
        <v>522</v>
      </c>
      <c r="J67" s="107" t="s">
        <v>74</v>
      </c>
      <c r="K67" s="104" t="s">
        <v>53</v>
      </c>
      <c r="L67" s="104" t="s">
        <v>54</v>
      </c>
      <c r="M67" s="107" t="s">
        <v>55</v>
      </c>
      <c r="N67" s="105">
        <v>0.83472222222222225</v>
      </c>
      <c r="O67" s="105">
        <v>0.91458333333333341</v>
      </c>
      <c r="P67" s="105">
        <f>O67-N67</f>
        <v>7.986111111111116E-2</v>
      </c>
      <c r="Q67" s="108">
        <v>1103.9000000000001</v>
      </c>
      <c r="R67" s="109">
        <v>1.8</v>
      </c>
      <c r="S67" s="109">
        <v>9.6</v>
      </c>
      <c r="T67" s="109">
        <v>1289.5</v>
      </c>
      <c r="U67" s="109">
        <v>143.30000000000001</v>
      </c>
      <c r="V67" s="109">
        <v>2</v>
      </c>
      <c r="W67" s="109">
        <v>38.299999999999997</v>
      </c>
      <c r="X67" s="109">
        <v>172.4</v>
      </c>
      <c r="Y67" s="109">
        <v>1060.7</v>
      </c>
      <c r="Z67" s="109">
        <v>2</v>
      </c>
      <c r="AA67" s="109">
        <v>9.4</v>
      </c>
      <c r="AB67" s="110">
        <v>1236.7</v>
      </c>
      <c r="AH67" s="72" t="e">
        <f>IF(AND(B67="Premier League",E67="Live"),_xlfn.XLOOKUP(_xlfn.TEXTJOIN(" vs ",,C67:D67),Calendar!G:G,Calendar!B:B),IF(AND(B67="Premier League",E67="Highlights"),_xlfn.XLOOKUP(H67,Calendar!O:O,Calendar!N:N,,-1),""))</f>
        <v>#N/A</v>
      </c>
    </row>
    <row r="68" spans="1:34" s="72" customFormat="1" x14ac:dyDescent="0.35">
      <c r="A68" s="104" t="s">
        <v>31</v>
      </c>
      <c r="B68" s="104" t="s">
        <v>32</v>
      </c>
      <c r="C68" s="104" t="s">
        <v>43</v>
      </c>
      <c r="D68" s="104" t="s">
        <v>86</v>
      </c>
      <c r="E68" s="104" t="s">
        <v>41</v>
      </c>
      <c r="F68" s="105">
        <v>0.83333333333333337</v>
      </c>
      <c r="G68" s="104"/>
      <c r="H68" s="106">
        <v>45887</v>
      </c>
      <c r="I68" s="104" t="s">
        <v>522</v>
      </c>
      <c r="J68" s="107" t="s">
        <v>74</v>
      </c>
      <c r="K68" s="104" t="s">
        <v>53</v>
      </c>
      <c r="L68" s="104" t="s">
        <v>57</v>
      </c>
      <c r="M68" s="107" t="s">
        <v>55</v>
      </c>
      <c r="N68" s="105">
        <v>0.83472222222222225</v>
      </c>
      <c r="O68" s="105">
        <v>0.91458333333333341</v>
      </c>
      <c r="P68" s="105">
        <f>O68-N68</f>
        <v>7.986111111111116E-2</v>
      </c>
      <c r="Q68" s="108">
        <v>599.29999999999995</v>
      </c>
      <c r="R68" s="109">
        <v>1</v>
      </c>
      <c r="S68" s="109">
        <v>5.2</v>
      </c>
      <c r="T68" s="109">
        <v>666.8</v>
      </c>
      <c r="U68" s="109">
        <v>96.2</v>
      </c>
      <c r="V68" s="109">
        <v>1.3</v>
      </c>
      <c r="W68" s="109">
        <v>25.7</v>
      </c>
      <c r="X68" s="109">
        <v>118.6</v>
      </c>
      <c r="Y68" s="109">
        <v>585.70000000000005</v>
      </c>
      <c r="Z68" s="109">
        <v>1.1000000000000001</v>
      </c>
      <c r="AA68" s="109">
        <v>5.2</v>
      </c>
      <c r="AB68" s="110">
        <v>651.4</v>
      </c>
      <c r="AH68" s="72" t="e">
        <f>IF(AND(B68="Premier League",E68="Live"),_xlfn.XLOOKUP(_xlfn.TEXTJOIN(" vs ",,C68:D68),Calendar!G:G,Calendar!B:B),IF(AND(B68="Premier League",E68="Highlights"),_xlfn.XLOOKUP(H68,Calendar!O:O,Calendar!N:N,,-1),""))</f>
        <v>#N/A</v>
      </c>
    </row>
    <row r="69" spans="1:34" s="72" customFormat="1" x14ac:dyDescent="0.35">
      <c r="A69" s="104" t="s">
        <v>31</v>
      </c>
      <c r="B69" s="104" t="s">
        <v>32</v>
      </c>
      <c r="C69" s="104"/>
      <c r="D69" s="104"/>
      <c r="E69" s="104" t="s">
        <v>33</v>
      </c>
      <c r="F69" s="105">
        <v>0.33333333333333331</v>
      </c>
      <c r="G69" s="104"/>
      <c r="H69" s="106">
        <v>45887</v>
      </c>
      <c r="I69" s="104" t="s">
        <v>522</v>
      </c>
      <c r="J69" s="107" t="s">
        <v>74</v>
      </c>
      <c r="K69" s="104" t="s">
        <v>553</v>
      </c>
      <c r="L69" s="104" t="s">
        <v>278</v>
      </c>
      <c r="M69" s="107" t="s">
        <v>36</v>
      </c>
      <c r="N69" s="105">
        <v>0.33333333333333331</v>
      </c>
      <c r="O69" s="105">
        <v>0.375</v>
      </c>
      <c r="P69" s="105">
        <f>O69-N69</f>
        <v>4.1666666666666685E-2</v>
      </c>
      <c r="Q69" s="108">
        <v>94.2</v>
      </c>
      <c r="R69" s="109">
        <v>0.2</v>
      </c>
      <c r="S69" s="109">
        <v>2.6</v>
      </c>
      <c r="T69" s="109">
        <v>137.80000000000001</v>
      </c>
      <c r="U69" s="109">
        <v>6.5</v>
      </c>
      <c r="V69" s="109">
        <v>0.1</v>
      </c>
      <c r="W69" s="109">
        <v>8.5</v>
      </c>
      <c r="X69" s="109">
        <v>12.8</v>
      </c>
      <c r="Y69" s="109">
        <v>87.8</v>
      </c>
      <c r="Z69" s="109">
        <v>0.2</v>
      </c>
      <c r="AA69" s="109">
        <v>2.6</v>
      </c>
      <c r="AB69" s="110">
        <v>126.1</v>
      </c>
      <c r="AH69" s="72" t="str">
        <f>IF(AND(B69="Premier League",E69="Live"),_xlfn.XLOOKUP(_xlfn.TEXTJOIN(" vs ",,C69:D69),Calendar!G:G,Calendar!B:B),IF(AND(B69="Premier League",E69="Highlights"),_xlfn.XLOOKUP(H69,Calendar!O:O,Calendar!N:N,,-1),""))</f>
        <v>Matchweek 01</v>
      </c>
    </row>
    <row r="70" spans="1:34" s="72" customFormat="1" x14ac:dyDescent="0.35">
      <c r="A70" s="104" t="s">
        <v>31</v>
      </c>
      <c r="B70" s="104" t="s">
        <v>146</v>
      </c>
      <c r="C70" s="104" t="s">
        <v>556</v>
      </c>
      <c r="D70" s="104" t="s">
        <v>119</v>
      </c>
      <c r="E70" s="104" t="s">
        <v>41</v>
      </c>
      <c r="F70" s="105">
        <v>0.82291666666666663</v>
      </c>
      <c r="G70" s="104"/>
      <c r="H70" s="106">
        <v>45888</v>
      </c>
      <c r="I70" s="104" t="s">
        <v>522</v>
      </c>
      <c r="J70" s="107" t="s">
        <v>122</v>
      </c>
      <c r="K70" s="104" t="s">
        <v>53</v>
      </c>
      <c r="L70" s="104" t="s">
        <v>548</v>
      </c>
      <c r="M70" s="107" t="s">
        <v>55</v>
      </c>
      <c r="N70" s="105">
        <v>0.82361111111111096</v>
      </c>
      <c r="O70" s="105">
        <v>0.90486111111111101</v>
      </c>
      <c r="P70" s="105">
        <v>8.1250000000000044E-2</v>
      </c>
      <c r="Q70" s="108">
        <v>36.299999999999997</v>
      </c>
      <c r="R70" s="109">
        <v>0.1</v>
      </c>
      <c r="S70" s="109">
        <v>0.3624</v>
      </c>
      <c r="T70" s="109">
        <v>63.7</v>
      </c>
      <c r="U70" s="109">
        <v>0.5</v>
      </c>
      <c r="V70" s="109">
        <v>0</v>
      </c>
      <c r="W70" s="109">
        <v>0.31430000000000002</v>
      </c>
      <c r="X70" s="109">
        <v>5.6</v>
      </c>
      <c r="Y70" s="109">
        <v>34.1</v>
      </c>
      <c r="Z70" s="109">
        <v>0.1</v>
      </c>
      <c r="AA70" s="109">
        <v>0.34989999999999999</v>
      </c>
      <c r="AB70" s="110">
        <v>59.9</v>
      </c>
      <c r="AH70" s="72" t="str">
        <f>IF(AND(B70="Premier League",E70="Live"),_xlfn.XLOOKUP(_xlfn.TEXTJOIN(" vs ",,C70:D70),Calendar!G:G,Calendar!B:B),IF(AND(B70="Premier League",E70="Highlights"),_xlfn.XLOOKUP(H70,Calendar!O:O,Calendar!N:N,,-1),""))</f>
        <v/>
      </c>
    </row>
    <row r="71" spans="1:34" s="72" customFormat="1" x14ac:dyDescent="0.35">
      <c r="A71" s="104" t="s">
        <v>31</v>
      </c>
      <c r="B71" s="104" t="s">
        <v>147</v>
      </c>
      <c r="C71" s="104" t="s">
        <v>157</v>
      </c>
      <c r="D71" s="104" t="s">
        <v>557</v>
      </c>
      <c r="E71" s="104" t="s">
        <v>41</v>
      </c>
      <c r="F71" s="105">
        <v>0.83333333333333337</v>
      </c>
      <c r="G71" s="104"/>
      <c r="H71" s="106">
        <v>45888</v>
      </c>
      <c r="I71" s="104" t="s">
        <v>522</v>
      </c>
      <c r="J71" s="107" t="s">
        <v>122</v>
      </c>
      <c r="K71" s="104" t="s">
        <v>53</v>
      </c>
      <c r="L71" s="104" t="s">
        <v>120</v>
      </c>
      <c r="M71" s="107" t="s">
        <v>55</v>
      </c>
      <c r="N71" s="105">
        <v>0.83333333333333326</v>
      </c>
      <c r="O71" s="105">
        <v>0.9180555555555554</v>
      </c>
      <c r="P71" s="105">
        <v>8.4722222222222143E-2</v>
      </c>
      <c r="Q71" s="108">
        <v>34.299999999999997</v>
      </c>
      <c r="R71" s="109">
        <v>0.1</v>
      </c>
      <c r="S71" s="109">
        <v>0.34439999999999998</v>
      </c>
      <c r="T71" s="109">
        <v>60.4</v>
      </c>
      <c r="U71" s="109">
        <v>1.4</v>
      </c>
      <c r="V71" s="109">
        <v>0</v>
      </c>
      <c r="W71" s="109">
        <v>0.92110000000000003</v>
      </c>
      <c r="X71" s="109">
        <v>8.3000000000000007</v>
      </c>
      <c r="Y71" s="109">
        <v>34.200000000000003</v>
      </c>
      <c r="Z71" s="109">
        <v>0.1</v>
      </c>
      <c r="AA71" s="109">
        <v>0.35260000000000002</v>
      </c>
      <c r="AB71" s="110">
        <v>60.4</v>
      </c>
      <c r="AH71" s="72" t="str">
        <f>IF(AND(B71="Premier League",E71="Live"),_xlfn.XLOOKUP(_xlfn.TEXTJOIN(" vs ",,C71:D71),Calendar!G:G,Calendar!B:B),IF(AND(B71="Premier League",E71="Highlights"),_xlfn.XLOOKUP(H71,Calendar!O:O,Calendar!N:N,,-1),""))</f>
        <v/>
      </c>
    </row>
    <row r="72" spans="1:34" s="72" customFormat="1" x14ac:dyDescent="0.35">
      <c r="A72" s="104" t="s">
        <v>31</v>
      </c>
      <c r="B72" s="104" t="s">
        <v>131</v>
      </c>
      <c r="C72" s="104" t="s">
        <v>576</v>
      </c>
      <c r="D72" s="104" t="s">
        <v>577</v>
      </c>
      <c r="E72" s="104" t="s">
        <v>41</v>
      </c>
      <c r="F72" s="105">
        <v>0.83333333333333337</v>
      </c>
      <c r="G72" s="104"/>
      <c r="H72" s="106">
        <v>45888</v>
      </c>
      <c r="I72" s="104" t="s">
        <v>522</v>
      </c>
      <c r="J72" s="107" t="s">
        <v>122</v>
      </c>
      <c r="K72" s="104" t="s">
        <v>53</v>
      </c>
      <c r="L72" s="104" t="s">
        <v>510</v>
      </c>
      <c r="M72" s="107" t="s">
        <v>511</v>
      </c>
      <c r="N72" s="105">
        <v>0.8340277777777777</v>
      </c>
      <c r="O72" s="105">
        <v>0.91319444444444431</v>
      </c>
      <c r="P72" s="105">
        <f>O72-N72</f>
        <v>7.9166666666666607E-2</v>
      </c>
      <c r="Q72" s="108">
        <v>6.8</v>
      </c>
      <c r="R72" s="109">
        <v>0</v>
      </c>
      <c r="S72" s="109">
        <v>0.1</v>
      </c>
      <c r="T72" s="109">
        <v>20.5</v>
      </c>
      <c r="U72" s="109">
        <v>0.1</v>
      </c>
      <c r="V72" s="109">
        <v>0</v>
      </c>
      <c r="W72" s="109">
        <v>0.1</v>
      </c>
      <c r="X72" s="109">
        <v>4.7</v>
      </c>
      <c r="Y72" s="109">
        <v>6.8</v>
      </c>
      <c r="Z72" s="109">
        <v>0</v>
      </c>
      <c r="AA72" s="109">
        <v>0.1</v>
      </c>
      <c r="AB72" s="110">
        <v>20.5</v>
      </c>
    </row>
    <row r="73" spans="1:34" s="72" customFormat="1" x14ac:dyDescent="0.35">
      <c r="A73" s="104" t="s">
        <v>31</v>
      </c>
      <c r="B73" s="104" t="s">
        <v>131</v>
      </c>
      <c r="C73" s="104" t="s">
        <v>578</v>
      </c>
      <c r="D73" s="104" t="s">
        <v>579</v>
      </c>
      <c r="E73" s="104" t="s">
        <v>41</v>
      </c>
      <c r="F73" s="105">
        <v>0.83333333333333337</v>
      </c>
      <c r="G73" s="104"/>
      <c r="H73" s="106">
        <v>45888</v>
      </c>
      <c r="I73" s="104" t="s">
        <v>522</v>
      </c>
      <c r="J73" s="107" t="s">
        <v>122</v>
      </c>
      <c r="K73" s="104" t="s">
        <v>53</v>
      </c>
      <c r="L73" s="104" t="s">
        <v>512</v>
      </c>
      <c r="M73" s="107" t="s">
        <v>511</v>
      </c>
      <c r="N73" s="105">
        <v>0.83472222222222214</v>
      </c>
      <c r="O73" s="105">
        <v>0.91666666666666652</v>
      </c>
      <c r="P73" s="105">
        <f>O73-N73</f>
        <v>8.1944444444444375E-2</v>
      </c>
      <c r="Q73" s="108">
        <v>4</v>
      </c>
      <c r="R73" s="109">
        <v>0</v>
      </c>
      <c r="S73" s="109">
        <v>0</v>
      </c>
      <c r="T73" s="109">
        <v>14</v>
      </c>
      <c r="U73" s="109">
        <v>0</v>
      </c>
      <c r="V73" s="109">
        <v>0</v>
      </c>
      <c r="W73" s="109">
        <v>0</v>
      </c>
      <c r="X73" s="109" t="s">
        <v>541</v>
      </c>
      <c r="Y73" s="109">
        <v>4</v>
      </c>
      <c r="Z73" s="109">
        <v>0</v>
      </c>
      <c r="AA73" s="109">
        <v>0</v>
      </c>
      <c r="AB73" s="110">
        <v>14</v>
      </c>
    </row>
    <row r="74" spans="1:34" s="72" customFormat="1" x14ac:dyDescent="0.35">
      <c r="A74" s="104" t="s">
        <v>31</v>
      </c>
      <c r="B74" s="104" t="s">
        <v>146</v>
      </c>
      <c r="C74" s="104" t="s">
        <v>118</v>
      </c>
      <c r="D74" s="104" t="s">
        <v>208</v>
      </c>
      <c r="E74" s="104" t="s">
        <v>41</v>
      </c>
      <c r="F74" s="105">
        <v>0.83333333333333337</v>
      </c>
      <c r="G74" s="104"/>
      <c r="H74" s="106">
        <v>45889</v>
      </c>
      <c r="I74" s="104" t="s">
        <v>522</v>
      </c>
      <c r="J74" s="107" t="s">
        <v>123</v>
      </c>
      <c r="K74" s="104" t="s">
        <v>53</v>
      </c>
      <c r="L74" s="104" t="s">
        <v>120</v>
      </c>
      <c r="M74" s="107" t="s">
        <v>55</v>
      </c>
      <c r="N74" s="105">
        <v>0.83333333333333326</v>
      </c>
      <c r="O74" s="105">
        <v>0.91180555555555542</v>
      </c>
      <c r="P74" s="105">
        <v>7.8472222222222165E-2</v>
      </c>
      <c r="Q74" s="108">
        <v>137.6</v>
      </c>
      <c r="R74" s="109">
        <v>0.2</v>
      </c>
      <c r="S74" s="109">
        <v>1.3</v>
      </c>
      <c r="T74" s="109">
        <v>200</v>
      </c>
      <c r="U74" s="109">
        <v>3.1</v>
      </c>
      <c r="V74" s="109">
        <v>0</v>
      </c>
      <c r="W74" s="109">
        <v>1.4</v>
      </c>
      <c r="X74" s="109">
        <v>28.2</v>
      </c>
      <c r="Y74" s="109">
        <v>136.80000000000001</v>
      </c>
      <c r="Z74" s="109">
        <v>0.3</v>
      </c>
      <c r="AA74" s="109">
        <v>1.3</v>
      </c>
      <c r="AB74" s="110">
        <v>200</v>
      </c>
      <c r="AH74" s="72" t="str">
        <f>IF(AND(B74="Premier League",E74="Live"),_xlfn.XLOOKUP(_xlfn.TEXTJOIN(" vs ",,C74:D74),Calendar!G:G,Calendar!B:B),IF(AND(B74="Premier League",E74="Highlights"),_xlfn.XLOOKUP(H74,Calendar!O:O,Calendar!N:N,,-1),""))</f>
        <v/>
      </c>
    </row>
    <row r="75" spans="1:34" s="72" customFormat="1" x14ac:dyDescent="0.35">
      <c r="A75" s="104" t="s">
        <v>31</v>
      </c>
      <c r="B75" s="104" t="s">
        <v>131</v>
      </c>
      <c r="C75" s="104" t="s">
        <v>558</v>
      </c>
      <c r="D75" s="104" t="s">
        <v>559</v>
      </c>
      <c r="E75" s="104" t="s">
        <v>41</v>
      </c>
      <c r="F75" s="105">
        <v>0.83333333333333337</v>
      </c>
      <c r="G75" s="104"/>
      <c r="H75" s="106">
        <v>45889</v>
      </c>
      <c r="I75" s="104" t="s">
        <v>522</v>
      </c>
      <c r="J75" s="107" t="s">
        <v>123</v>
      </c>
      <c r="K75" s="104" t="s">
        <v>53</v>
      </c>
      <c r="L75" s="104" t="s">
        <v>513</v>
      </c>
      <c r="M75" s="107" t="s">
        <v>511</v>
      </c>
      <c r="N75" s="105">
        <v>0.8340277777777777</v>
      </c>
      <c r="O75" s="105">
        <v>0.91249999999999987</v>
      </c>
      <c r="P75" s="105">
        <v>7.8472222222222165E-2</v>
      </c>
      <c r="Q75" s="108">
        <v>4.5999999999999996</v>
      </c>
      <c r="R75" s="109">
        <v>0</v>
      </c>
      <c r="S75" s="109">
        <v>0</v>
      </c>
      <c r="T75" s="109">
        <v>35.6</v>
      </c>
      <c r="U75" s="109">
        <v>0</v>
      </c>
      <c r="V75" s="109">
        <v>0</v>
      </c>
      <c r="W75" s="109">
        <v>0</v>
      </c>
      <c r="X75" s="109">
        <v>1.3</v>
      </c>
      <c r="Y75" s="109">
        <v>4.5999999999999996</v>
      </c>
      <c r="Z75" s="109">
        <v>0</v>
      </c>
      <c r="AA75" s="109">
        <v>0</v>
      </c>
      <c r="AB75" s="110">
        <v>35.6</v>
      </c>
      <c r="AH75" s="72" t="str">
        <f>IF(AND(B75="Premier League",E75="Live"),_xlfn.XLOOKUP(_xlfn.TEXTJOIN(" vs ",,C75:D75),Calendar!G:G,Calendar!B:B),IF(AND(B75="Premier League",E75="Highlights"),_xlfn.XLOOKUP(H75,Calendar!O:O,Calendar!N:N,,-1),""))</f>
        <v/>
      </c>
    </row>
    <row r="76" spans="1:34" s="72" customFormat="1" x14ac:dyDescent="0.35">
      <c r="A76" s="104" t="s">
        <v>31</v>
      </c>
      <c r="B76" s="104" t="s">
        <v>131</v>
      </c>
      <c r="C76" s="104" t="s">
        <v>195</v>
      </c>
      <c r="D76" s="104" t="s">
        <v>560</v>
      </c>
      <c r="E76" s="104" t="s">
        <v>41</v>
      </c>
      <c r="F76" s="105">
        <v>0.83333333333333337</v>
      </c>
      <c r="G76" s="104"/>
      <c r="H76" s="106">
        <v>45889</v>
      </c>
      <c r="I76" s="104" t="s">
        <v>522</v>
      </c>
      <c r="J76" s="107" t="s">
        <v>123</v>
      </c>
      <c r="K76" s="104" t="s">
        <v>53</v>
      </c>
      <c r="L76" s="104" t="s">
        <v>510</v>
      </c>
      <c r="M76" s="107" t="s">
        <v>511</v>
      </c>
      <c r="N76" s="105">
        <v>0.83333333333333326</v>
      </c>
      <c r="O76" s="105">
        <v>0.91597222222222208</v>
      </c>
      <c r="P76" s="105">
        <v>8.2638888888888817E-2</v>
      </c>
      <c r="Q76" s="108">
        <v>264.3</v>
      </c>
      <c r="R76" s="109">
        <v>0.4</v>
      </c>
      <c r="S76" s="109">
        <v>2.5</v>
      </c>
      <c r="T76" s="109">
        <v>338.4</v>
      </c>
      <c r="U76" s="109">
        <v>15.4</v>
      </c>
      <c r="V76" s="109">
        <v>0.2</v>
      </c>
      <c r="W76" s="109">
        <v>7</v>
      </c>
      <c r="X76" s="109">
        <v>29.6</v>
      </c>
      <c r="Y76" s="109">
        <v>263.8</v>
      </c>
      <c r="Z76" s="109">
        <v>0.5</v>
      </c>
      <c r="AA76" s="109">
        <v>2.5</v>
      </c>
      <c r="AB76" s="110">
        <v>336.3</v>
      </c>
      <c r="AH76" s="72" t="str">
        <f>IF(AND(B76="Premier League",E76="Live"),_xlfn.XLOOKUP(_xlfn.TEXTJOIN(" vs ",,C76:D76),Calendar!G:G,Calendar!B:B),IF(AND(B76="Premier League",E76="Highlights"),_xlfn.XLOOKUP(H76,Calendar!O:O,Calendar!N:N,,-1),""))</f>
        <v/>
      </c>
    </row>
    <row r="77" spans="1:34" s="72" customFormat="1" x14ac:dyDescent="0.35">
      <c r="A77" s="104" t="s">
        <v>31</v>
      </c>
      <c r="B77" s="104" t="s">
        <v>131</v>
      </c>
      <c r="C77" s="104" t="s">
        <v>561</v>
      </c>
      <c r="D77" s="104" t="s">
        <v>214</v>
      </c>
      <c r="E77" s="104" t="s">
        <v>41</v>
      </c>
      <c r="F77" s="105">
        <v>0.83333333333333337</v>
      </c>
      <c r="G77" s="104"/>
      <c r="H77" s="106">
        <v>45889</v>
      </c>
      <c r="I77" s="104" t="s">
        <v>522</v>
      </c>
      <c r="J77" s="107" t="s">
        <v>123</v>
      </c>
      <c r="K77" s="104" t="s">
        <v>53</v>
      </c>
      <c r="L77" s="104" t="s">
        <v>512</v>
      </c>
      <c r="M77" s="107" t="s">
        <v>511</v>
      </c>
      <c r="N77" s="105">
        <v>0.83333333333333326</v>
      </c>
      <c r="O77" s="105">
        <v>0.91180555555555542</v>
      </c>
      <c r="P77" s="105">
        <v>7.8472222222222165E-2</v>
      </c>
      <c r="Q77" s="108">
        <v>15.9</v>
      </c>
      <c r="R77" s="109">
        <v>0</v>
      </c>
      <c r="S77" s="109">
        <v>0.1</v>
      </c>
      <c r="T77" s="109">
        <v>39.1</v>
      </c>
      <c r="U77" s="109">
        <v>0</v>
      </c>
      <c r="V77" s="109">
        <v>0</v>
      </c>
      <c r="W77" s="109">
        <v>0</v>
      </c>
      <c r="X77" s="109" t="s">
        <v>541</v>
      </c>
      <c r="Y77" s="109">
        <v>15.6</v>
      </c>
      <c r="Z77" s="109">
        <v>0</v>
      </c>
      <c r="AA77" s="109">
        <v>0.1</v>
      </c>
      <c r="AB77" s="110">
        <v>37.1</v>
      </c>
      <c r="AH77" s="72" t="str">
        <f>IF(AND(B77="Premier League",E77="Live"),_xlfn.XLOOKUP(_xlfn.TEXTJOIN(" vs ",,C77:D77),Calendar!G:G,Calendar!B:B),IF(AND(B77="Premier League",E77="Highlights"),_xlfn.XLOOKUP(H77,Calendar!O:O,Calendar!N:N,,-1),""))</f>
        <v/>
      </c>
    </row>
    <row r="78" spans="1:34" s="72" customFormat="1" x14ac:dyDescent="0.35">
      <c r="A78" s="104" t="s">
        <v>31</v>
      </c>
      <c r="B78" s="104" t="s">
        <v>562</v>
      </c>
      <c r="C78" s="104" t="s">
        <v>563</v>
      </c>
      <c r="D78" s="104" t="s">
        <v>564</v>
      </c>
      <c r="E78" s="104" t="s">
        <v>41</v>
      </c>
      <c r="F78" s="105">
        <v>0.82291666666666663</v>
      </c>
      <c r="G78" s="104"/>
      <c r="H78" s="106">
        <v>45890</v>
      </c>
      <c r="I78" s="104" t="s">
        <v>522</v>
      </c>
      <c r="J78" s="107" t="s">
        <v>127</v>
      </c>
      <c r="K78" s="104" t="s">
        <v>53</v>
      </c>
      <c r="L78" s="104" t="s">
        <v>531</v>
      </c>
      <c r="M78" s="107" t="s">
        <v>532</v>
      </c>
      <c r="N78" s="105">
        <v>0.82361111111111118</v>
      </c>
      <c r="O78" s="105">
        <v>0.90347222222222223</v>
      </c>
      <c r="P78" s="105">
        <v>7.9861111111111049E-2</v>
      </c>
      <c r="Q78" s="108">
        <v>6</v>
      </c>
      <c r="R78" s="109">
        <v>0</v>
      </c>
      <c r="S78" s="109">
        <v>0.1</v>
      </c>
      <c r="T78" s="109">
        <v>25.3</v>
      </c>
      <c r="U78" s="109">
        <v>0</v>
      </c>
      <c r="V78" s="109">
        <v>0</v>
      </c>
      <c r="W78" s="109">
        <v>0</v>
      </c>
      <c r="X78" s="109" t="s">
        <v>541</v>
      </c>
      <c r="Y78" s="109">
        <v>6</v>
      </c>
      <c r="Z78" s="109">
        <v>0</v>
      </c>
      <c r="AA78" s="109">
        <v>0.1</v>
      </c>
      <c r="AB78" s="110">
        <v>20.9</v>
      </c>
      <c r="AH78" s="72" t="str">
        <f>IF(AND(B78="Premier League",E78="Live"),_xlfn.XLOOKUP(_xlfn.TEXTJOIN(" vs ",,C78:D78),Calendar!G:G,Calendar!B:B),IF(AND(B78="Premier League",E78="Highlights"),_xlfn.XLOOKUP(H78,Calendar!O:O,Calendar!N:N,,-1),""))</f>
        <v/>
      </c>
    </row>
    <row r="79" spans="1:34" s="72" customFormat="1" x14ac:dyDescent="0.35">
      <c r="A79" s="104" t="s">
        <v>31</v>
      </c>
      <c r="B79" s="104" t="s">
        <v>148</v>
      </c>
      <c r="C79" s="104" t="s">
        <v>533</v>
      </c>
      <c r="D79" s="104" t="s">
        <v>565</v>
      </c>
      <c r="E79" s="104" t="s">
        <v>41</v>
      </c>
      <c r="F79" s="105">
        <v>0.82291666666666663</v>
      </c>
      <c r="G79" s="104"/>
      <c r="H79" s="106">
        <v>45890</v>
      </c>
      <c r="I79" s="104" t="s">
        <v>522</v>
      </c>
      <c r="J79" s="107" t="s">
        <v>127</v>
      </c>
      <c r="K79" s="104" t="s">
        <v>53</v>
      </c>
      <c r="L79" s="104" t="s">
        <v>509</v>
      </c>
      <c r="M79" s="107" t="s">
        <v>36</v>
      </c>
      <c r="N79" s="105">
        <v>0.82361111111111118</v>
      </c>
      <c r="O79" s="105">
        <v>0.90625</v>
      </c>
      <c r="P79" s="105">
        <v>8.2638888888888817E-2</v>
      </c>
      <c r="Q79" s="108">
        <v>180.3</v>
      </c>
      <c r="R79" s="109">
        <v>0.3</v>
      </c>
      <c r="S79" s="109">
        <v>1.7</v>
      </c>
      <c r="T79" s="109">
        <v>275</v>
      </c>
      <c r="U79" s="109">
        <v>2.7</v>
      </c>
      <c r="V79" s="109">
        <v>0</v>
      </c>
      <c r="W79" s="109">
        <v>1.3</v>
      </c>
      <c r="X79" s="109">
        <v>9.1999999999999993</v>
      </c>
      <c r="Y79" s="109">
        <v>168.2</v>
      </c>
      <c r="Z79" s="109">
        <v>0.3</v>
      </c>
      <c r="AA79" s="109">
        <v>1.7</v>
      </c>
      <c r="AB79" s="110">
        <v>249.8</v>
      </c>
      <c r="AH79" s="72" t="str">
        <f>IF(AND(B79="Premier League",E79="Live"),_xlfn.XLOOKUP(_xlfn.TEXTJOIN(" vs ",,C79:D79),Calendar!G:G,Calendar!B:B),IF(AND(B79="Premier League",E79="Highlights"),_xlfn.XLOOKUP(H79,Calendar!O:O,Calendar!N:N,,-1),""))</f>
        <v/>
      </c>
    </row>
    <row r="80" spans="1:34" s="72" customFormat="1" x14ac:dyDescent="0.35">
      <c r="A80" s="104" t="s">
        <v>31</v>
      </c>
      <c r="B80" s="104" t="s">
        <v>562</v>
      </c>
      <c r="C80" s="104" t="s">
        <v>81</v>
      </c>
      <c r="D80" s="104" t="s">
        <v>566</v>
      </c>
      <c r="E80" s="104" t="s">
        <v>41</v>
      </c>
      <c r="F80" s="105">
        <v>0.83333333333333337</v>
      </c>
      <c r="G80" s="104"/>
      <c r="H80" s="106">
        <v>45890</v>
      </c>
      <c r="I80" s="104" t="s">
        <v>522</v>
      </c>
      <c r="J80" s="107" t="s">
        <v>127</v>
      </c>
      <c r="K80" s="104" t="s">
        <v>53</v>
      </c>
      <c r="L80" s="104" t="s">
        <v>567</v>
      </c>
      <c r="M80" s="107" t="s">
        <v>11</v>
      </c>
      <c r="N80" s="105">
        <v>0.83333333333333337</v>
      </c>
      <c r="O80" s="105">
        <v>0.90972222222222221</v>
      </c>
      <c r="P80" s="105">
        <v>7.638888888888884E-2</v>
      </c>
      <c r="Q80" s="108">
        <v>187.9</v>
      </c>
      <c r="R80" s="109">
        <v>0.3</v>
      </c>
      <c r="S80" s="109">
        <v>1.8</v>
      </c>
      <c r="T80" s="109">
        <v>275</v>
      </c>
      <c r="U80" s="109">
        <v>3</v>
      </c>
      <c r="V80" s="109">
        <v>0</v>
      </c>
      <c r="W80" s="109">
        <v>1.5</v>
      </c>
      <c r="X80" s="109">
        <v>9.1999999999999993</v>
      </c>
      <c r="Y80" s="109">
        <v>174.4</v>
      </c>
      <c r="Z80" s="109">
        <v>0.3</v>
      </c>
      <c r="AA80" s="109">
        <v>1.8</v>
      </c>
      <c r="AB80" s="110">
        <v>249.8</v>
      </c>
      <c r="AH80" s="72" t="str">
        <f>IF(AND(B80="Premier League",E80="Live"),_xlfn.XLOOKUP(_xlfn.TEXTJOIN(" vs ",,C80:D80),Calendar!G:G,Calendar!B:B),IF(AND(B80="Premier League",E80="Highlights"),_xlfn.XLOOKUP(H80,Calendar!O:O,Calendar!N:N,,-1),""))</f>
        <v/>
      </c>
    </row>
    <row r="81" spans="1:34" s="72" customFormat="1" x14ac:dyDescent="0.35">
      <c r="A81" s="104" t="s">
        <v>31</v>
      </c>
      <c r="B81" s="104" t="s">
        <v>518</v>
      </c>
      <c r="C81" s="104" t="s">
        <v>568</v>
      </c>
      <c r="D81" s="104" t="s">
        <v>569</v>
      </c>
      <c r="E81" s="104" t="s">
        <v>41</v>
      </c>
      <c r="F81" s="105">
        <v>0.82291666666666663</v>
      </c>
      <c r="G81" s="104"/>
      <c r="H81" s="106">
        <v>45891</v>
      </c>
      <c r="I81" s="104" t="s">
        <v>522</v>
      </c>
      <c r="J81" s="107" t="s">
        <v>71</v>
      </c>
      <c r="K81" s="104" t="s">
        <v>53</v>
      </c>
      <c r="L81" s="104" t="s">
        <v>509</v>
      </c>
      <c r="M81" s="107" t="s">
        <v>36</v>
      </c>
      <c r="N81" s="105">
        <v>0.82291666666666674</v>
      </c>
      <c r="O81" s="105">
        <v>0.90069444444444446</v>
      </c>
      <c r="P81" s="105">
        <v>7.7777777777777724E-2</v>
      </c>
      <c r="Q81" s="108">
        <v>84.8</v>
      </c>
      <c r="R81" s="109">
        <v>0.1</v>
      </c>
      <c r="S81" s="109">
        <v>0.7</v>
      </c>
      <c r="T81" s="109">
        <v>126.5</v>
      </c>
      <c r="U81" s="109">
        <v>0</v>
      </c>
      <c r="V81" s="109">
        <v>0</v>
      </c>
      <c r="W81" s="109">
        <v>0</v>
      </c>
      <c r="X81" s="109" t="s">
        <v>541</v>
      </c>
      <c r="Y81" s="109">
        <v>80.5</v>
      </c>
      <c r="Z81" s="109">
        <v>0.2</v>
      </c>
      <c r="AA81" s="109">
        <v>0.7</v>
      </c>
      <c r="AB81" s="110">
        <v>120.7</v>
      </c>
      <c r="AH81" s="72" t="str">
        <f>IF(AND(B81="Premier League",E81="Live"),_xlfn.XLOOKUP(_xlfn.TEXTJOIN(" vs ",,C81:D81),Calendar!G:G,Calendar!B:B),IF(AND(B81="Premier League",E81="Highlights"),_xlfn.XLOOKUP(H81,Calendar!O:O,Calendar!N:N,,-1),""))</f>
        <v/>
      </c>
    </row>
    <row r="82" spans="1:34" s="72" customFormat="1" x14ac:dyDescent="0.35">
      <c r="A82" s="104" t="s">
        <v>31</v>
      </c>
      <c r="B82" s="104" t="s">
        <v>145</v>
      </c>
      <c r="C82" s="104" t="s">
        <v>89</v>
      </c>
      <c r="D82" s="104" t="s">
        <v>112</v>
      </c>
      <c r="E82" s="104" t="s">
        <v>41</v>
      </c>
      <c r="F82" s="105">
        <v>0.83333333333333337</v>
      </c>
      <c r="G82" s="104"/>
      <c r="H82" s="106">
        <v>45891</v>
      </c>
      <c r="I82" s="104" t="s">
        <v>522</v>
      </c>
      <c r="J82" s="107" t="s">
        <v>71</v>
      </c>
      <c r="K82" s="104" t="s">
        <v>53</v>
      </c>
      <c r="L82" s="104" t="s">
        <v>120</v>
      </c>
      <c r="M82" s="107" t="s">
        <v>55</v>
      </c>
      <c r="N82" s="105">
        <v>0.83333333333333337</v>
      </c>
      <c r="O82" s="105">
        <v>0.91319444444444453</v>
      </c>
      <c r="P82" s="105">
        <v>7.986111111111116E-2</v>
      </c>
      <c r="Q82" s="108">
        <v>55.3</v>
      </c>
      <c r="R82" s="109">
        <v>0.1</v>
      </c>
      <c r="S82" s="109">
        <v>0.5</v>
      </c>
      <c r="T82" s="109">
        <v>125.6</v>
      </c>
      <c r="U82" s="109">
        <v>2.8</v>
      </c>
      <c r="V82" s="109">
        <v>0</v>
      </c>
      <c r="W82" s="109">
        <v>0.7</v>
      </c>
      <c r="X82" s="109">
        <v>11.1</v>
      </c>
      <c r="Y82" s="109">
        <v>49.1</v>
      </c>
      <c r="Z82" s="109">
        <v>0.1</v>
      </c>
      <c r="AA82" s="109">
        <v>0.5</v>
      </c>
      <c r="AB82" s="110">
        <v>125.6</v>
      </c>
      <c r="AH82" s="72" t="str">
        <f>IF(AND(B82="Premier League",E82="Live"),_xlfn.XLOOKUP(_xlfn.TEXTJOIN(" vs ",,C82:D82),Calendar!G:G,Calendar!B:B),IF(AND(B82="Premier League",E82="Highlights"),_xlfn.XLOOKUP(H82,Calendar!O:O,Calendar!N:N,,-1),""))</f>
        <v/>
      </c>
    </row>
    <row r="83" spans="1:34" s="72" customFormat="1" x14ac:dyDescent="0.35">
      <c r="A83" s="104" t="s">
        <v>31</v>
      </c>
      <c r="B83" s="104" t="s">
        <v>32</v>
      </c>
      <c r="C83" s="104" t="s">
        <v>47</v>
      </c>
      <c r="D83" s="104" t="s">
        <v>67</v>
      </c>
      <c r="E83" s="104" t="s">
        <v>41</v>
      </c>
      <c r="F83" s="105">
        <v>0.83333333333333337</v>
      </c>
      <c r="G83" s="104"/>
      <c r="H83" s="106">
        <v>45891</v>
      </c>
      <c r="I83" s="104" t="s">
        <v>522</v>
      </c>
      <c r="J83" s="107" t="s">
        <v>71</v>
      </c>
      <c r="K83" s="104" t="s">
        <v>53</v>
      </c>
      <c r="L83" s="104" t="s">
        <v>54</v>
      </c>
      <c r="M83" s="107" t="s">
        <v>55</v>
      </c>
      <c r="N83" s="105">
        <v>0.83333333333333337</v>
      </c>
      <c r="O83" s="105">
        <v>0.91388888888888897</v>
      </c>
      <c r="P83" s="105">
        <v>8.0555555555555602E-2</v>
      </c>
      <c r="Q83" s="108">
        <v>824.8</v>
      </c>
      <c r="R83" s="109">
        <v>1.3</v>
      </c>
      <c r="S83" s="109">
        <v>7.4</v>
      </c>
      <c r="T83" s="109">
        <v>1009.5</v>
      </c>
      <c r="U83" s="109">
        <v>154.1</v>
      </c>
      <c r="V83" s="109">
        <v>2.1</v>
      </c>
      <c r="W83" s="109">
        <v>40</v>
      </c>
      <c r="X83" s="109">
        <v>196.8</v>
      </c>
      <c r="Y83" s="109">
        <v>793.4</v>
      </c>
      <c r="Z83" s="109">
        <v>1.5</v>
      </c>
      <c r="AA83" s="109">
        <v>7.3</v>
      </c>
      <c r="AB83" s="110">
        <v>974.4</v>
      </c>
      <c r="AH83" s="72" t="e">
        <f>IF(AND(B83="Premier League",E83="Live"),_xlfn.XLOOKUP(_xlfn.TEXTJOIN(" vs ",,C83:D83),Calendar!G:G,Calendar!B:B),IF(AND(B83="Premier League",E83="Highlights"),_xlfn.XLOOKUP(H83,Calendar!O:O,Calendar!N:N,,-1),""))</f>
        <v>#N/A</v>
      </c>
    </row>
    <row r="84" spans="1:34" s="72" customFormat="1" x14ac:dyDescent="0.35">
      <c r="A84" s="104" t="s">
        <v>31</v>
      </c>
      <c r="B84" s="104" t="s">
        <v>32</v>
      </c>
      <c r="C84" s="104" t="s">
        <v>47</v>
      </c>
      <c r="D84" s="104" t="s">
        <v>67</v>
      </c>
      <c r="E84" s="104" t="s">
        <v>41</v>
      </c>
      <c r="F84" s="105">
        <v>0.83333333333333337</v>
      </c>
      <c r="G84" s="104"/>
      <c r="H84" s="106">
        <v>45891</v>
      </c>
      <c r="I84" s="104" t="s">
        <v>522</v>
      </c>
      <c r="J84" s="107" t="s">
        <v>71</v>
      </c>
      <c r="K84" s="104" t="s">
        <v>53</v>
      </c>
      <c r="L84" s="104" t="s">
        <v>57</v>
      </c>
      <c r="M84" s="107" t="s">
        <v>55</v>
      </c>
      <c r="N84" s="105">
        <v>0.83333333333333337</v>
      </c>
      <c r="O84" s="105">
        <v>0.91388888888888897</v>
      </c>
      <c r="P84" s="105">
        <v>8.0555555555555602E-2</v>
      </c>
      <c r="Q84" s="108">
        <v>585.70000000000005</v>
      </c>
      <c r="R84" s="109">
        <v>0.9</v>
      </c>
      <c r="S84" s="109">
        <v>5.2</v>
      </c>
      <c r="T84" s="109">
        <v>780.4</v>
      </c>
      <c r="U84" s="109">
        <v>65.099999999999994</v>
      </c>
      <c r="V84" s="109">
        <v>0.9</v>
      </c>
      <c r="W84" s="109">
        <v>16.899999999999999</v>
      </c>
      <c r="X84" s="109">
        <v>135.1</v>
      </c>
      <c r="Y84" s="109">
        <v>554.5</v>
      </c>
      <c r="Z84" s="109">
        <v>1.1000000000000001</v>
      </c>
      <c r="AA84" s="109">
        <v>5.0999999999999996</v>
      </c>
      <c r="AB84" s="110">
        <v>734.2</v>
      </c>
      <c r="AH84" s="72" t="e">
        <f>IF(AND(B84="Premier League",E84="Live"),_xlfn.XLOOKUP(_xlfn.TEXTJOIN(" vs ",,C84:D84),Calendar!G:G,Calendar!B:B),IF(AND(B84="Premier League",E84="Highlights"),_xlfn.XLOOKUP(H84,Calendar!O:O,Calendar!N:N,,-1),""))</f>
        <v>#N/A</v>
      </c>
    </row>
    <row r="85" spans="1:34" s="72" customFormat="1" x14ac:dyDescent="0.35">
      <c r="A85" s="104" t="s">
        <v>31</v>
      </c>
      <c r="B85" s="104" t="s">
        <v>145</v>
      </c>
      <c r="C85" s="104" t="s">
        <v>92</v>
      </c>
      <c r="D85" s="104" t="s">
        <v>69</v>
      </c>
      <c r="E85" s="104" t="s">
        <v>41</v>
      </c>
      <c r="F85" s="105">
        <v>0.52083333333333337</v>
      </c>
      <c r="G85" s="104"/>
      <c r="H85" s="106">
        <v>45892</v>
      </c>
      <c r="I85" s="104" t="s">
        <v>522</v>
      </c>
      <c r="J85" s="107" t="s">
        <v>37</v>
      </c>
      <c r="K85" s="104" t="s">
        <v>53</v>
      </c>
      <c r="L85" s="104" t="s">
        <v>54</v>
      </c>
      <c r="M85" s="107" t="s">
        <v>55</v>
      </c>
      <c r="N85" s="105">
        <v>0.52152777777777781</v>
      </c>
      <c r="O85" s="105">
        <v>0.60277777777777775</v>
      </c>
      <c r="P85" s="105">
        <v>8.1249999999999933E-2</v>
      </c>
      <c r="Q85" s="108">
        <v>124.3</v>
      </c>
      <c r="R85" s="109">
        <v>0.2</v>
      </c>
      <c r="S85" s="109">
        <v>2.4</v>
      </c>
      <c r="T85" s="109">
        <v>159.80000000000001</v>
      </c>
      <c r="U85" s="109">
        <v>9</v>
      </c>
      <c r="V85" s="109">
        <v>0.1</v>
      </c>
      <c r="W85" s="109">
        <v>3.6</v>
      </c>
      <c r="X85" s="109">
        <v>15.4</v>
      </c>
      <c r="Y85" s="109">
        <v>117.2</v>
      </c>
      <c r="Z85" s="109">
        <v>0.2</v>
      </c>
      <c r="AA85" s="109">
        <v>2.2999999999999998</v>
      </c>
      <c r="AB85" s="110">
        <v>148.9</v>
      </c>
      <c r="AH85" s="72" t="str">
        <f>IF(AND(B85="Premier League",E85="Live"),_xlfn.XLOOKUP(_xlfn.TEXTJOIN(" vs ",,C85:D85),Calendar!G:G,Calendar!B:B),IF(AND(B85="Premier League",E85="Highlights"),_xlfn.XLOOKUP(H85,Calendar!O:O,Calendar!N:N,,-1),""))</f>
        <v/>
      </c>
    </row>
    <row r="86" spans="1:34" s="72" customFormat="1" x14ac:dyDescent="0.35">
      <c r="A86" s="104" t="s">
        <v>31</v>
      </c>
      <c r="B86" s="104" t="s">
        <v>145</v>
      </c>
      <c r="C86" s="104" t="s">
        <v>92</v>
      </c>
      <c r="D86" s="104" t="s">
        <v>69</v>
      </c>
      <c r="E86" s="104" t="s">
        <v>41</v>
      </c>
      <c r="F86" s="105">
        <v>0.52083333333333337</v>
      </c>
      <c r="G86" s="104"/>
      <c r="H86" s="106">
        <v>45892</v>
      </c>
      <c r="I86" s="104" t="s">
        <v>522</v>
      </c>
      <c r="J86" s="107" t="s">
        <v>37</v>
      </c>
      <c r="K86" s="104" t="s">
        <v>53</v>
      </c>
      <c r="L86" s="104" t="s">
        <v>120</v>
      </c>
      <c r="M86" s="107" t="s">
        <v>55</v>
      </c>
      <c r="N86" s="105">
        <v>0.52152777777777781</v>
      </c>
      <c r="O86" s="105">
        <v>0.60277777777777775</v>
      </c>
      <c r="P86" s="105">
        <v>8.1249999999999933E-2</v>
      </c>
      <c r="Q86" s="108">
        <v>56</v>
      </c>
      <c r="R86" s="109">
        <v>0.1</v>
      </c>
      <c r="S86" s="109">
        <v>1.1000000000000001</v>
      </c>
      <c r="T86" s="109">
        <v>87.7</v>
      </c>
      <c r="U86" s="109">
        <v>0.3</v>
      </c>
      <c r="V86" s="109">
        <v>0</v>
      </c>
      <c r="W86" s="109">
        <v>0.1</v>
      </c>
      <c r="X86" s="109">
        <v>7.6</v>
      </c>
      <c r="Y86" s="109">
        <v>54.4</v>
      </c>
      <c r="Z86" s="109">
        <v>0.1</v>
      </c>
      <c r="AA86" s="109">
        <v>1.1000000000000001</v>
      </c>
      <c r="AB86" s="110">
        <v>84.6</v>
      </c>
      <c r="AH86" s="72" t="str">
        <f>IF(AND(B86="Premier League",E86="Live"),_xlfn.XLOOKUP(_xlfn.TEXTJOIN(" vs ",,C86:D86),Calendar!G:G,Calendar!B:B),IF(AND(B86="Premier League",E86="Highlights"),_xlfn.XLOOKUP(H86,Calendar!O:O,Calendar!N:N,,-1),""))</f>
        <v/>
      </c>
    </row>
    <row r="87" spans="1:34" s="72" customFormat="1" x14ac:dyDescent="0.35">
      <c r="A87" s="104" t="s">
        <v>31</v>
      </c>
      <c r="B87" s="104" t="s">
        <v>145</v>
      </c>
      <c r="C87" s="104" t="s">
        <v>130</v>
      </c>
      <c r="D87" s="104" t="s">
        <v>129</v>
      </c>
      <c r="E87" s="104" t="s">
        <v>41</v>
      </c>
      <c r="F87" s="105">
        <v>0.52083333333333337</v>
      </c>
      <c r="G87" s="104"/>
      <c r="H87" s="106">
        <v>45892</v>
      </c>
      <c r="I87" s="104" t="s">
        <v>522</v>
      </c>
      <c r="J87" s="107" t="s">
        <v>37</v>
      </c>
      <c r="K87" s="104" t="s">
        <v>53</v>
      </c>
      <c r="L87" s="104" t="s">
        <v>548</v>
      </c>
      <c r="M87" s="107" t="s">
        <v>55</v>
      </c>
      <c r="N87" s="105">
        <v>0.52152777777777781</v>
      </c>
      <c r="O87" s="105">
        <v>0.6</v>
      </c>
      <c r="P87" s="105">
        <v>7.8472222222222165E-2</v>
      </c>
      <c r="Q87" s="108">
        <v>28.2</v>
      </c>
      <c r="R87" s="109">
        <v>0</v>
      </c>
      <c r="S87" s="109">
        <v>0.5</v>
      </c>
      <c r="T87" s="109">
        <v>44.2</v>
      </c>
      <c r="U87" s="109">
        <v>0</v>
      </c>
      <c r="V87" s="109">
        <v>0</v>
      </c>
      <c r="W87" s="109">
        <v>0</v>
      </c>
      <c r="X87" s="109" t="s">
        <v>541</v>
      </c>
      <c r="Y87" s="109">
        <v>22.7</v>
      </c>
      <c r="Z87" s="109">
        <v>0</v>
      </c>
      <c r="AA87" s="109">
        <v>0.5</v>
      </c>
      <c r="AB87" s="110">
        <v>37.700000000000003</v>
      </c>
      <c r="AH87" s="72" t="str">
        <f>IF(AND(B87="Premier League",E87="Live"),_xlfn.XLOOKUP(_xlfn.TEXTJOIN(" vs ",,C87:D87),Calendar!G:G,Calendar!B:B),IF(AND(B87="Premier League",E87="Highlights"),_xlfn.XLOOKUP(H87,Calendar!O:O,Calendar!N:N,,-1),""))</f>
        <v/>
      </c>
    </row>
    <row r="88" spans="1:34" s="72" customFormat="1" x14ac:dyDescent="0.35">
      <c r="A88" s="104" t="s">
        <v>31</v>
      </c>
      <c r="B88" s="104" t="s">
        <v>32</v>
      </c>
      <c r="C88" s="104" t="s">
        <v>49</v>
      </c>
      <c r="D88" s="104" t="s">
        <v>48</v>
      </c>
      <c r="E88" s="104" t="s">
        <v>41</v>
      </c>
      <c r="F88" s="105">
        <v>0.52083333333333337</v>
      </c>
      <c r="G88" s="104"/>
      <c r="H88" s="106">
        <v>45892</v>
      </c>
      <c r="I88" s="104" t="s">
        <v>522</v>
      </c>
      <c r="J88" s="107" t="s">
        <v>37</v>
      </c>
      <c r="K88" s="104" t="s">
        <v>53</v>
      </c>
      <c r="L88" s="104" t="s">
        <v>510</v>
      </c>
      <c r="M88" s="107" t="s">
        <v>511</v>
      </c>
      <c r="N88" s="105">
        <v>0.52222222222222225</v>
      </c>
      <c r="O88" s="105">
        <v>0.60416666666666674</v>
      </c>
      <c r="P88" s="105">
        <v>8.1944444444444486E-2</v>
      </c>
      <c r="Q88" s="108">
        <v>1003.4</v>
      </c>
      <c r="R88" s="109">
        <v>1.6</v>
      </c>
      <c r="S88" s="109">
        <v>19.399999999999999</v>
      </c>
      <c r="T88" s="109">
        <v>1223</v>
      </c>
      <c r="U88" s="109">
        <v>158.6</v>
      </c>
      <c r="V88" s="109">
        <v>2.2000000000000002</v>
      </c>
      <c r="W88" s="109">
        <v>64</v>
      </c>
      <c r="X88" s="109">
        <v>218</v>
      </c>
      <c r="Y88" s="109">
        <v>959.4</v>
      </c>
      <c r="Z88" s="109">
        <v>1.8</v>
      </c>
      <c r="AA88" s="109">
        <v>19.2</v>
      </c>
      <c r="AB88" s="110">
        <v>1163</v>
      </c>
      <c r="AH88" s="72" t="e">
        <f>IF(AND(B88="Premier League",E88="Live"),_xlfn.XLOOKUP(_xlfn.TEXTJOIN(" vs ",,C88:D88),Calendar!G:G,Calendar!B:B),IF(AND(B88="Premier League",E88="Highlights"),_xlfn.XLOOKUP(H88,Calendar!O:O,Calendar!N:N,,-1),""))</f>
        <v>#N/A</v>
      </c>
    </row>
    <row r="89" spans="1:34" s="72" customFormat="1" x14ac:dyDescent="0.35">
      <c r="A89" s="104" t="s">
        <v>31</v>
      </c>
      <c r="B89" s="104" t="s">
        <v>32</v>
      </c>
      <c r="C89" s="104" t="s">
        <v>40</v>
      </c>
      <c r="D89" s="104" t="s">
        <v>43</v>
      </c>
      <c r="E89" s="104" t="s">
        <v>41</v>
      </c>
      <c r="F89" s="105">
        <v>0.72916666666666663</v>
      </c>
      <c r="G89" s="104"/>
      <c r="H89" s="106">
        <v>45892</v>
      </c>
      <c r="I89" s="104" t="s">
        <v>522</v>
      </c>
      <c r="J89" s="107" t="s">
        <v>37</v>
      </c>
      <c r="K89" s="104" t="s">
        <v>53</v>
      </c>
      <c r="L89" s="104" t="s">
        <v>54</v>
      </c>
      <c r="M89" s="107" t="s">
        <v>55</v>
      </c>
      <c r="N89" s="105">
        <v>0.72916666666666674</v>
      </c>
      <c r="O89" s="105">
        <v>0.80972222222222223</v>
      </c>
      <c r="P89" s="105">
        <v>8.0555555555555491E-2</v>
      </c>
      <c r="Q89" s="108">
        <v>961</v>
      </c>
      <c r="R89" s="109">
        <v>1.6</v>
      </c>
      <c r="S89" s="109">
        <v>10.6</v>
      </c>
      <c r="T89" s="109">
        <v>1090.2</v>
      </c>
      <c r="U89" s="109">
        <v>82.1</v>
      </c>
      <c r="V89" s="109">
        <v>1.1000000000000001</v>
      </c>
      <c r="W89" s="109">
        <v>28.6</v>
      </c>
      <c r="X89" s="109">
        <v>110.2</v>
      </c>
      <c r="Y89" s="109">
        <v>875.8</v>
      </c>
      <c r="Z89" s="109">
        <v>1.7</v>
      </c>
      <c r="AA89" s="109">
        <v>10</v>
      </c>
      <c r="AB89" s="110">
        <v>1009.1</v>
      </c>
      <c r="AH89" s="72" t="e">
        <f>IF(AND(B89="Premier League",E89="Live"),_xlfn.XLOOKUP(_xlfn.TEXTJOIN(" vs ",,C89:D89),Calendar!G:G,Calendar!B:B),IF(AND(B89="Premier League",E89="Highlights"),_xlfn.XLOOKUP(H89,Calendar!O:O,Calendar!N:N,,-1),""))</f>
        <v>#N/A</v>
      </c>
    </row>
    <row r="90" spans="1:34" s="72" customFormat="1" x14ac:dyDescent="0.35">
      <c r="A90" s="104" t="s">
        <v>31</v>
      </c>
      <c r="B90" s="104" t="s">
        <v>32</v>
      </c>
      <c r="C90" s="104" t="s">
        <v>40</v>
      </c>
      <c r="D90" s="104" t="s">
        <v>43</v>
      </c>
      <c r="E90" s="104" t="s">
        <v>41</v>
      </c>
      <c r="F90" s="105">
        <v>0.72916666666666663</v>
      </c>
      <c r="G90" s="104"/>
      <c r="H90" s="106">
        <v>45892</v>
      </c>
      <c r="I90" s="104" t="s">
        <v>522</v>
      </c>
      <c r="J90" s="107" t="s">
        <v>37</v>
      </c>
      <c r="K90" s="104" t="s">
        <v>53</v>
      </c>
      <c r="L90" s="104" t="s">
        <v>57</v>
      </c>
      <c r="M90" s="107" t="s">
        <v>55</v>
      </c>
      <c r="N90" s="105">
        <v>0.72916666666666674</v>
      </c>
      <c r="O90" s="105">
        <v>0.80972222222222223</v>
      </c>
      <c r="P90" s="105">
        <v>8.0555555555555491E-2</v>
      </c>
      <c r="Q90" s="108">
        <v>669.9</v>
      </c>
      <c r="R90" s="109">
        <v>1.1000000000000001</v>
      </c>
      <c r="S90" s="109">
        <v>7.4</v>
      </c>
      <c r="T90" s="109">
        <v>756.1</v>
      </c>
      <c r="U90" s="109">
        <v>101.9</v>
      </c>
      <c r="V90" s="109">
        <v>1.4</v>
      </c>
      <c r="W90" s="109">
        <v>35.6</v>
      </c>
      <c r="X90" s="109">
        <v>126.7</v>
      </c>
      <c r="Y90" s="109">
        <v>631.9</v>
      </c>
      <c r="Z90" s="109">
        <v>1.2</v>
      </c>
      <c r="AA90" s="109">
        <v>7.2</v>
      </c>
      <c r="AB90" s="110">
        <v>711.8</v>
      </c>
      <c r="AH90" s="72" t="e">
        <f>IF(AND(B90="Premier League",E90="Live"),_xlfn.XLOOKUP(_xlfn.TEXTJOIN(" vs ",,C90:D90),Calendar!G:G,Calendar!B:B),IF(AND(B90="Premier League",E90="Highlights"),_xlfn.XLOOKUP(H90,Calendar!O:O,Calendar!N:N,,-1),""))</f>
        <v>#N/A</v>
      </c>
    </row>
    <row r="91" spans="1:34" s="72" customFormat="1" x14ac:dyDescent="0.35">
      <c r="A91" s="104" t="s">
        <v>31</v>
      </c>
      <c r="B91" s="104" t="s">
        <v>32</v>
      </c>
      <c r="C91" s="104" t="s">
        <v>140</v>
      </c>
      <c r="D91" s="104" t="s">
        <v>82</v>
      </c>
      <c r="E91" s="104" t="s">
        <v>282</v>
      </c>
      <c r="F91" s="105">
        <v>0.85416666666666663</v>
      </c>
      <c r="G91" s="104"/>
      <c r="H91" s="106">
        <v>45892</v>
      </c>
      <c r="I91" s="104" t="s">
        <v>522</v>
      </c>
      <c r="J91" s="107" t="s">
        <v>37</v>
      </c>
      <c r="K91" s="104" t="s">
        <v>53</v>
      </c>
      <c r="L91" s="104" t="s">
        <v>57</v>
      </c>
      <c r="M91" s="107" t="s">
        <v>55</v>
      </c>
      <c r="N91" s="105">
        <v>0.8666666666666667</v>
      </c>
      <c r="O91" s="105">
        <v>0.94444444444444453</v>
      </c>
      <c r="P91" s="105">
        <v>7.7777777777777835E-2</v>
      </c>
      <c r="Q91" s="108">
        <v>37</v>
      </c>
      <c r="R91" s="109">
        <v>0.1</v>
      </c>
      <c r="S91" s="109">
        <v>0.5</v>
      </c>
      <c r="T91" s="109">
        <v>100.3</v>
      </c>
      <c r="U91" s="109">
        <v>1.8</v>
      </c>
      <c r="V91" s="109">
        <v>0</v>
      </c>
      <c r="W91" s="109">
        <v>1.3</v>
      </c>
      <c r="X91" s="109">
        <v>5.2</v>
      </c>
      <c r="Y91" s="109">
        <v>36.4</v>
      </c>
      <c r="Z91" s="109">
        <v>0.1</v>
      </c>
      <c r="AA91" s="109">
        <v>0.5</v>
      </c>
      <c r="AB91" s="110">
        <v>88</v>
      </c>
      <c r="AH91" s="72" t="str">
        <f>IF(AND(B91="Premier League",E91="Live"),_xlfn.XLOOKUP(_xlfn.TEXTJOIN(" vs ",,C91:D91),Calendar!G:G,Calendar!B:B),IF(AND(B91="Premier League",E91="Highlights"),_xlfn.XLOOKUP(H91,Calendar!O:O,Calendar!N:N,,-1),""))</f>
        <v/>
      </c>
    </row>
    <row r="92" spans="1:34" s="72" customFormat="1" x14ac:dyDescent="0.35">
      <c r="A92" s="104" t="s">
        <v>31</v>
      </c>
      <c r="B92" s="104" t="s">
        <v>32</v>
      </c>
      <c r="C92" s="104"/>
      <c r="D92" s="104"/>
      <c r="E92" s="104" t="s">
        <v>33</v>
      </c>
      <c r="F92" s="105">
        <v>0.93055555555555558</v>
      </c>
      <c r="G92" s="104"/>
      <c r="H92" s="106">
        <v>45892</v>
      </c>
      <c r="I92" s="104" t="s">
        <v>522</v>
      </c>
      <c r="J92" s="107" t="s">
        <v>37</v>
      </c>
      <c r="K92" s="104" t="s">
        <v>552</v>
      </c>
      <c r="L92" s="104" t="s">
        <v>35</v>
      </c>
      <c r="M92" s="107" t="s">
        <v>36</v>
      </c>
      <c r="N92" s="105">
        <v>0.93055555555555558</v>
      </c>
      <c r="O92" s="105">
        <v>0.98611111111111116</v>
      </c>
      <c r="P92" s="105">
        <v>5.555555555555558E-2</v>
      </c>
      <c r="Q92" s="108">
        <v>1667.6</v>
      </c>
      <c r="R92" s="109">
        <v>2.7</v>
      </c>
      <c r="S92" s="109">
        <v>29</v>
      </c>
      <c r="T92" s="109">
        <v>2137.6999999999998</v>
      </c>
      <c r="U92" s="109">
        <v>62.2</v>
      </c>
      <c r="V92" s="109">
        <v>0.9</v>
      </c>
      <c r="W92" s="109">
        <v>51.2</v>
      </c>
      <c r="X92" s="109">
        <v>84.3</v>
      </c>
      <c r="Y92" s="109">
        <v>1600.8</v>
      </c>
      <c r="Z92" s="109">
        <v>3</v>
      </c>
      <c r="AA92" s="109">
        <v>28.6</v>
      </c>
      <c r="AB92" s="110">
        <v>2069</v>
      </c>
      <c r="AH92" s="72" t="str">
        <f>IF(AND(B92="Premier League",E92="Live"),_xlfn.XLOOKUP(_xlfn.TEXTJOIN(" vs ",,C92:D92),Calendar!G:G,Calendar!B:B),IF(AND(B92="Premier League",E92="Highlights"),_xlfn.XLOOKUP(H92,Calendar!O:O,Calendar!N:N,,-1),""))</f>
        <v>Matchweek 01</v>
      </c>
    </row>
    <row r="93" spans="1:34" s="72" customFormat="1" x14ac:dyDescent="0.35">
      <c r="A93" s="104" t="s">
        <v>31</v>
      </c>
      <c r="B93" s="104" t="s">
        <v>529</v>
      </c>
      <c r="C93" s="104" t="s">
        <v>536</v>
      </c>
      <c r="D93" s="104" t="s">
        <v>194</v>
      </c>
      <c r="E93" s="104" t="s">
        <v>41</v>
      </c>
      <c r="F93" s="105">
        <v>0.5</v>
      </c>
      <c r="G93" s="104"/>
      <c r="H93" s="106">
        <v>45893</v>
      </c>
      <c r="I93" s="104" t="s">
        <v>522</v>
      </c>
      <c r="J93" s="107" t="s">
        <v>38</v>
      </c>
      <c r="K93" s="104" t="s">
        <v>53</v>
      </c>
      <c r="L93" s="104" t="s">
        <v>120</v>
      </c>
      <c r="M93" s="107" t="s">
        <v>55</v>
      </c>
      <c r="N93" s="105">
        <v>0.5</v>
      </c>
      <c r="O93" s="105">
        <v>0.57986111111111116</v>
      </c>
      <c r="P93" s="105">
        <v>7.986111111111116E-2</v>
      </c>
      <c r="Q93" s="108">
        <v>196.9</v>
      </c>
      <c r="R93" s="109">
        <v>0.3</v>
      </c>
      <c r="S93" s="109">
        <v>4.2</v>
      </c>
      <c r="T93" s="109">
        <v>376.5</v>
      </c>
      <c r="U93" s="109">
        <v>19.8</v>
      </c>
      <c r="V93" s="109">
        <v>0.3</v>
      </c>
      <c r="W93" s="109">
        <v>14.8</v>
      </c>
      <c r="X93" s="109">
        <v>32.299999999999997</v>
      </c>
      <c r="Y93" s="109">
        <v>193.7</v>
      </c>
      <c r="Z93" s="109">
        <v>0.4</v>
      </c>
      <c r="AA93" s="109">
        <v>4.3</v>
      </c>
      <c r="AB93" s="110">
        <v>368.8</v>
      </c>
      <c r="AH93" s="72" t="str">
        <f>IF(AND(B93="Premier League",E93="Live"),_xlfn.XLOOKUP(_xlfn.TEXTJOIN(" vs ",,C93:D93),Calendar!G:G,Calendar!B:B),IF(AND(B93="Premier League",E93="Highlights"),_xlfn.XLOOKUP(H93,Calendar!O:O,Calendar!N:N,,-1),""))</f>
        <v/>
      </c>
    </row>
    <row r="94" spans="1:34" s="72" customFormat="1" x14ac:dyDescent="0.35">
      <c r="A94" s="104" t="s">
        <v>31</v>
      </c>
      <c r="B94" s="104" t="s">
        <v>32</v>
      </c>
      <c r="C94" s="104" t="s">
        <v>81</v>
      </c>
      <c r="D94" s="104" t="s">
        <v>164</v>
      </c>
      <c r="E94" s="104" t="s">
        <v>41</v>
      </c>
      <c r="F94" s="105">
        <v>0.58333333333333337</v>
      </c>
      <c r="G94" s="104"/>
      <c r="H94" s="106">
        <v>45893</v>
      </c>
      <c r="I94" s="104" t="s">
        <v>522</v>
      </c>
      <c r="J94" s="107" t="s">
        <v>38</v>
      </c>
      <c r="K94" s="104" t="s">
        <v>53</v>
      </c>
      <c r="L94" s="104" t="s">
        <v>57</v>
      </c>
      <c r="M94" s="107" t="s">
        <v>55</v>
      </c>
      <c r="N94" s="105">
        <v>0.58402777777777781</v>
      </c>
      <c r="O94" s="105">
        <v>0.66249999999999998</v>
      </c>
      <c r="P94" s="105">
        <v>7.8472222222222165E-2</v>
      </c>
      <c r="Q94" s="108">
        <v>480.7</v>
      </c>
      <c r="R94" s="109">
        <v>0.8</v>
      </c>
      <c r="S94" s="109">
        <v>8.6999999999999993</v>
      </c>
      <c r="T94" s="109">
        <v>633.29999999999995</v>
      </c>
      <c r="U94" s="109">
        <v>65.7</v>
      </c>
      <c r="V94" s="109">
        <v>0.9</v>
      </c>
      <c r="W94" s="109">
        <v>28.3</v>
      </c>
      <c r="X94" s="109">
        <v>97.9</v>
      </c>
      <c r="Y94" s="109">
        <v>447.5</v>
      </c>
      <c r="Z94" s="109">
        <v>0.8</v>
      </c>
      <c r="AA94" s="109">
        <v>8.4</v>
      </c>
      <c r="AB94" s="110">
        <v>592</v>
      </c>
      <c r="AH94" s="72" t="e">
        <f>IF(AND(B94="Premier League",E94="Live"),_xlfn.XLOOKUP(_xlfn.TEXTJOIN(" vs ",,C94:D94),Calendar!G:G,Calendar!B:B),IF(AND(B94="Premier League",E94="Highlights"),_xlfn.XLOOKUP(H94,Calendar!O:O,Calendar!N:N,,-1),""))</f>
        <v>#N/A</v>
      </c>
    </row>
    <row r="95" spans="1:34" s="72" customFormat="1" x14ac:dyDescent="0.35">
      <c r="A95" s="104" t="s">
        <v>31</v>
      </c>
      <c r="B95" s="104" t="s">
        <v>32</v>
      </c>
      <c r="C95" s="104" t="s">
        <v>86</v>
      </c>
      <c r="D95" s="104" t="s">
        <v>161</v>
      </c>
      <c r="E95" s="104" t="s">
        <v>41</v>
      </c>
      <c r="F95" s="105">
        <v>0.58333333333333337</v>
      </c>
      <c r="G95" s="104"/>
      <c r="H95" s="106">
        <v>45893</v>
      </c>
      <c r="I95" s="104" t="s">
        <v>522</v>
      </c>
      <c r="J95" s="107" t="s">
        <v>38</v>
      </c>
      <c r="K95" s="104" t="s">
        <v>53</v>
      </c>
      <c r="L95" s="104" t="s">
        <v>54</v>
      </c>
      <c r="M95" s="107" t="s">
        <v>55</v>
      </c>
      <c r="N95" s="105">
        <v>0.58402777777777781</v>
      </c>
      <c r="O95" s="105">
        <v>0.66388888888888886</v>
      </c>
      <c r="P95" s="105">
        <v>7.9861111111111049E-2</v>
      </c>
      <c r="Q95" s="108">
        <v>883.1</v>
      </c>
      <c r="R95" s="109">
        <v>1.4</v>
      </c>
      <c r="S95" s="109">
        <v>16</v>
      </c>
      <c r="T95" s="109">
        <v>1067.7</v>
      </c>
      <c r="U95" s="109">
        <v>85.3</v>
      </c>
      <c r="V95" s="109">
        <v>1.2</v>
      </c>
      <c r="W95" s="109">
        <v>36.6</v>
      </c>
      <c r="X95" s="109">
        <v>141.1</v>
      </c>
      <c r="Y95" s="109">
        <v>853.3</v>
      </c>
      <c r="Z95" s="109">
        <v>1.6</v>
      </c>
      <c r="AA95" s="109">
        <v>15.9</v>
      </c>
      <c r="AB95" s="110">
        <v>1030.4000000000001</v>
      </c>
      <c r="AH95" s="72" t="e">
        <f>IF(AND(B95="Premier League",E95="Live"),_xlfn.XLOOKUP(_xlfn.TEXTJOIN(" vs ",,C95:D95),Calendar!G:G,Calendar!B:B),IF(AND(B95="Premier League",E95="Highlights"),_xlfn.XLOOKUP(H95,Calendar!O:O,Calendar!N:N,,-1),""))</f>
        <v>#N/A</v>
      </c>
    </row>
    <row r="96" spans="1:34" s="72" customFormat="1" x14ac:dyDescent="0.35">
      <c r="A96" s="104" t="s">
        <v>31</v>
      </c>
      <c r="B96" s="104" t="s">
        <v>32</v>
      </c>
      <c r="C96" s="104" t="s">
        <v>94</v>
      </c>
      <c r="D96" s="104" t="s">
        <v>42</v>
      </c>
      <c r="E96" s="104" t="s">
        <v>41</v>
      </c>
      <c r="F96" s="105">
        <v>0.6875</v>
      </c>
      <c r="G96" s="104"/>
      <c r="H96" s="106">
        <v>45893</v>
      </c>
      <c r="I96" s="104" t="s">
        <v>522</v>
      </c>
      <c r="J96" s="107" t="s">
        <v>38</v>
      </c>
      <c r="K96" s="104" t="s">
        <v>53</v>
      </c>
      <c r="L96" s="104" t="s">
        <v>54</v>
      </c>
      <c r="M96" s="107" t="s">
        <v>55</v>
      </c>
      <c r="N96" s="105">
        <v>0.6875</v>
      </c>
      <c r="O96" s="105">
        <v>0.76597222222222228</v>
      </c>
      <c r="P96" s="105">
        <v>7.8472222222222276E-2</v>
      </c>
      <c r="Q96" s="108">
        <v>1435.6</v>
      </c>
      <c r="R96" s="109">
        <v>2.2999999999999998</v>
      </c>
      <c r="S96" s="109">
        <v>17.600000000000001</v>
      </c>
      <c r="T96" s="109">
        <v>1666.7</v>
      </c>
      <c r="U96" s="109">
        <v>184.1</v>
      </c>
      <c r="V96" s="109">
        <v>2.5</v>
      </c>
      <c r="W96" s="109">
        <v>44.7</v>
      </c>
      <c r="X96" s="109">
        <v>237.2</v>
      </c>
      <c r="Y96" s="109">
        <v>1368.3</v>
      </c>
      <c r="Z96" s="109">
        <v>2.6</v>
      </c>
      <c r="AA96" s="109">
        <v>17.399999999999999</v>
      </c>
      <c r="AB96" s="110">
        <v>1600</v>
      </c>
      <c r="AH96" s="72" t="e">
        <f>IF(AND(B96="Premier League",E96="Live"),_xlfn.XLOOKUP(_xlfn.TEXTJOIN(" vs ",,C96:D96),Calendar!G:G,Calendar!B:B),IF(AND(B96="Premier League",E96="Highlights"),_xlfn.XLOOKUP(H96,Calendar!O:O,Calendar!N:N,,-1),""))</f>
        <v>#N/A</v>
      </c>
    </row>
    <row r="97" spans="1:34" s="72" customFormat="1" x14ac:dyDescent="0.35">
      <c r="A97" s="104" t="s">
        <v>31</v>
      </c>
      <c r="B97" s="104" t="s">
        <v>32</v>
      </c>
      <c r="C97" s="104" t="s">
        <v>94</v>
      </c>
      <c r="D97" s="104" t="s">
        <v>42</v>
      </c>
      <c r="E97" s="104" t="s">
        <v>41</v>
      </c>
      <c r="F97" s="105">
        <v>0.6875</v>
      </c>
      <c r="G97" s="104"/>
      <c r="H97" s="106">
        <v>45893</v>
      </c>
      <c r="I97" s="104" t="s">
        <v>522</v>
      </c>
      <c r="J97" s="107" t="s">
        <v>38</v>
      </c>
      <c r="K97" s="104" t="s">
        <v>53</v>
      </c>
      <c r="L97" s="104" t="s">
        <v>57</v>
      </c>
      <c r="M97" s="107" t="s">
        <v>55</v>
      </c>
      <c r="N97" s="105">
        <v>0.6875</v>
      </c>
      <c r="O97" s="105">
        <v>0.76597222222222228</v>
      </c>
      <c r="P97" s="105">
        <v>7.8472222222222276E-2</v>
      </c>
      <c r="Q97" s="108">
        <v>735.8</v>
      </c>
      <c r="R97" s="109">
        <v>1.2</v>
      </c>
      <c r="S97" s="109">
        <v>9</v>
      </c>
      <c r="T97" s="109">
        <v>843.1</v>
      </c>
      <c r="U97" s="109">
        <v>107.6</v>
      </c>
      <c r="V97" s="109">
        <v>1.5</v>
      </c>
      <c r="W97" s="109">
        <v>26.1</v>
      </c>
      <c r="X97" s="109">
        <v>145.1</v>
      </c>
      <c r="Y97" s="109">
        <v>699.9</v>
      </c>
      <c r="Z97" s="109">
        <v>1.3</v>
      </c>
      <c r="AA97" s="109">
        <v>8.9</v>
      </c>
      <c r="AB97" s="110">
        <v>804.3</v>
      </c>
      <c r="AH97" s="72" t="e">
        <f>IF(AND(B97="Premier League",E97="Live"),_xlfn.XLOOKUP(_xlfn.TEXTJOIN(" vs ",,C97:D97),Calendar!G:G,Calendar!B:B),IF(AND(B97="Premier League",E97="Highlights"),_xlfn.XLOOKUP(H97,Calendar!O:O,Calendar!N:N,,-1),""))</f>
        <v>#N/A</v>
      </c>
    </row>
    <row r="98" spans="1:34" s="72" customFormat="1" x14ac:dyDescent="0.35">
      <c r="A98" s="104" t="s">
        <v>31</v>
      </c>
      <c r="B98" s="104" t="s">
        <v>32</v>
      </c>
      <c r="C98" s="104"/>
      <c r="D98" s="104"/>
      <c r="E98" s="104" t="s">
        <v>33</v>
      </c>
      <c r="F98" s="105">
        <v>0.3611111111111111</v>
      </c>
      <c r="G98" s="104"/>
      <c r="H98" s="106">
        <v>45893</v>
      </c>
      <c r="I98" s="104" t="s">
        <v>522</v>
      </c>
      <c r="J98" s="107" t="s">
        <v>38</v>
      </c>
      <c r="K98" s="104" t="s">
        <v>553</v>
      </c>
      <c r="L98" s="104" t="s">
        <v>35</v>
      </c>
      <c r="M98" s="107" t="s">
        <v>36</v>
      </c>
      <c r="N98" s="105">
        <v>0.3611111111111111</v>
      </c>
      <c r="O98" s="105">
        <v>0.41666666666666669</v>
      </c>
      <c r="P98" s="105">
        <v>5.555555555555558E-2</v>
      </c>
      <c r="Q98" s="108">
        <v>835.9</v>
      </c>
      <c r="R98" s="109">
        <v>1.4</v>
      </c>
      <c r="S98" s="109">
        <v>22.7</v>
      </c>
      <c r="T98" s="109">
        <v>1212.7</v>
      </c>
      <c r="U98" s="109">
        <v>15</v>
      </c>
      <c r="V98" s="109">
        <v>0.2</v>
      </c>
      <c r="W98" s="109">
        <v>29.3</v>
      </c>
      <c r="X98" s="109">
        <v>30</v>
      </c>
      <c r="Y98" s="109">
        <v>813.2</v>
      </c>
      <c r="Z98" s="109">
        <v>1.5</v>
      </c>
      <c r="AA98" s="109">
        <v>23</v>
      </c>
      <c r="AB98" s="110">
        <v>1185.4000000000001</v>
      </c>
      <c r="AH98" s="72" t="str">
        <f>IF(AND(B98="Premier League",E98="Live"),_xlfn.XLOOKUP(_xlfn.TEXTJOIN(" vs ",,C98:D98),Calendar!G:G,Calendar!B:B),IF(AND(B98="Premier League",E98="Highlights"),_xlfn.XLOOKUP(H98,Calendar!O:O,Calendar!N:N,,-1),""))</f>
        <v>Matchweek 01</v>
      </c>
    </row>
    <row r="99" spans="1:34" s="72" customFormat="1" x14ac:dyDescent="0.35">
      <c r="A99" s="104" t="s">
        <v>31</v>
      </c>
      <c r="B99" s="104" t="s">
        <v>32</v>
      </c>
      <c r="C99" s="104"/>
      <c r="D99" s="104"/>
      <c r="E99" s="104" t="s">
        <v>33</v>
      </c>
      <c r="F99" s="105">
        <v>0.9375</v>
      </c>
      <c r="G99" s="104"/>
      <c r="H99" s="106">
        <v>45893</v>
      </c>
      <c r="I99" s="104" t="s">
        <v>522</v>
      </c>
      <c r="J99" s="107" t="s">
        <v>38</v>
      </c>
      <c r="K99" s="104" t="s">
        <v>552</v>
      </c>
      <c r="L99" s="104" t="s">
        <v>35</v>
      </c>
      <c r="M99" s="107" t="s">
        <v>36</v>
      </c>
      <c r="N99" s="105">
        <v>0.9375</v>
      </c>
      <c r="O99" s="105">
        <v>0.97916666666666663</v>
      </c>
      <c r="P99" s="105">
        <v>4.166666666666663E-2</v>
      </c>
      <c r="Q99" s="108">
        <v>1486.2</v>
      </c>
      <c r="R99" s="109">
        <v>2.4</v>
      </c>
      <c r="S99" s="109">
        <v>23.8</v>
      </c>
      <c r="T99" s="109">
        <v>2505.1</v>
      </c>
      <c r="U99" s="109">
        <v>21.3</v>
      </c>
      <c r="V99" s="109">
        <v>0.3</v>
      </c>
      <c r="W99" s="109">
        <v>14.6</v>
      </c>
      <c r="X99" s="109">
        <v>53.4</v>
      </c>
      <c r="Y99" s="109">
        <v>1467.5</v>
      </c>
      <c r="Z99" s="109">
        <v>2.8</v>
      </c>
      <c r="AA99" s="109">
        <v>23.9</v>
      </c>
      <c r="AB99" s="110">
        <v>2466.8000000000002</v>
      </c>
      <c r="AH99" s="72" t="str">
        <f>IF(AND(B99="Premier League",E99="Live"),_xlfn.XLOOKUP(_xlfn.TEXTJOIN(" vs ",,C99:D99),Calendar!G:G,Calendar!B:B),IF(AND(B99="Premier League",E99="Highlights"),_xlfn.XLOOKUP(H99,Calendar!O:O,Calendar!N:N,,-1),""))</f>
        <v>Matchweek 01</v>
      </c>
    </row>
    <row r="100" spans="1:34" s="72" customFormat="1" x14ac:dyDescent="0.35">
      <c r="A100" s="104" t="s">
        <v>31</v>
      </c>
      <c r="B100" s="104" t="s">
        <v>32</v>
      </c>
      <c r="C100" s="104" t="s">
        <v>46</v>
      </c>
      <c r="D100" s="104" t="s">
        <v>45</v>
      </c>
      <c r="E100" s="104" t="s">
        <v>41</v>
      </c>
      <c r="F100" s="105">
        <v>0.83333333333333337</v>
      </c>
      <c r="G100" s="104"/>
      <c r="H100" s="106">
        <v>45894</v>
      </c>
      <c r="I100" s="104" t="s">
        <v>522</v>
      </c>
      <c r="J100" s="107" t="s">
        <v>74</v>
      </c>
      <c r="K100" s="104" t="s">
        <v>53</v>
      </c>
      <c r="L100" s="104" t="s">
        <v>54</v>
      </c>
      <c r="M100" s="107" t="s">
        <v>55</v>
      </c>
      <c r="N100" s="105">
        <v>0.83333333333333337</v>
      </c>
      <c r="O100" s="105">
        <v>0.92013888888888895</v>
      </c>
      <c r="P100" s="105">
        <v>8.680555555555558E-2</v>
      </c>
      <c r="Q100" s="108">
        <v>1639.1</v>
      </c>
      <c r="R100" s="109">
        <v>2.7</v>
      </c>
      <c r="S100" s="109">
        <v>13.2</v>
      </c>
      <c r="T100" s="109">
        <v>1904.6</v>
      </c>
      <c r="U100" s="109">
        <v>225.5</v>
      </c>
      <c r="V100" s="109">
        <v>3.1</v>
      </c>
      <c r="W100" s="109">
        <v>44.3</v>
      </c>
      <c r="X100" s="109">
        <v>277.60000000000002</v>
      </c>
      <c r="Y100" s="109">
        <v>1582.5</v>
      </c>
      <c r="Z100" s="109">
        <v>3</v>
      </c>
      <c r="AA100" s="109">
        <v>13.1</v>
      </c>
      <c r="AB100" s="110">
        <v>1823.8</v>
      </c>
      <c r="AH100" s="72" t="e">
        <f>IF(AND(B100="Premier League",E100="Live"),_xlfn.XLOOKUP(_xlfn.TEXTJOIN(" vs ",,C100:D100),Calendar!G:G,Calendar!B:B),IF(AND(B100="Premier League",E100="Highlights"),_xlfn.XLOOKUP(H100,Calendar!O:O,Calendar!N:N,,-1),""))</f>
        <v>#N/A</v>
      </c>
    </row>
    <row r="101" spans="1:34" s="72" customFormat="1" x14ac:dyDescent="0.35">
      <c r="A101" s="104" t="s">
        <v>31</v>
      </c>
      <c r="B101" s="104" t="s">
        <v>32</v>
      </c>
      <c r="C101" s="104" t="s">
        <v>46</v>
      </c>
      <c r="D101" s="104" t="s">
        <v>45</v>
      </c>
      <c r="E101" s="104" t="s">
        <v>41</v>
      </c>
      <c r="F101" s="105">
        <v>0.83333333333333337</v>
      </c>
      <c r="G101" s="104"/>
      <c r="H101" s="106">
        <v>45894</v>
      </c>
      <c r="I101" s="104" t="s">
        <v>522</v>
      </c>
      <c r="J101" s="107" t="s">
        <v>74</v>
      </c>
      <c r="K101" s="104" t="s">
        <v>53</v>
      </c>
      <c r="L101" s="104" t="s">
        <v>57</v>
      </c>
      <c r="M101" s="107" t="s">
        <v>55</v>
      </c>
      <c r="N101" s="105">
        <v>0.83333333333333337</v>
      </c>
      <c r="O101" s="105">
        <v>0.92013888888888895</v>
      </c>
      <c r="P101" s="105">
        <v>8.680555555555558E-2</v>
      </c>
      <c r="Q101" s="108">
        <v>987.2</v>
      </c>
      <c r="R101" s="109">
        <v>1.6</v>
      </c>
      <c r="S101" s="109">
        <v>8</v>
      </c>
      <c r="T101" s="109">
        <v>1157.0999999999999</v>
      </c>
      <c r="U101" s="109">
        <v>154.5</v>
      </c>
      <c r="V101" s="109">
        <v>2.1</v>
      </c>
      <c r="W101" s="109">
        <v>30.3</v>
      </c>
      <c r="X101" s="109">
        <v>198.1</v>
      </c>
      <c r="Y101" s="109">
        <v>939.6</v>
      </c>
      <c r="Z101" s="109">
        <v>1.8</v>
      </c>
      <c r="AA101" s="109">
        <v>7.8</v>
      </c>
      <c r="AB101" s="110">
        <v>1127.2</v>
      </c>
      <c r="AH101" s="72" t="e">
        <f>IF(AND(B101="Premier League",E101="Live"),_xlfn.XLOOKUP(_xlfn.TEXTJOIN(" vs ",,C101:D101),Calendar!G:G,Calendar!B:B),IF(AND(B101="Premier League",E101="Highlights"),_xlfn.XLOOKUP(H101,Calendar!O:O,Calendar!N:N,,-1),""))</f>
        <v>#N/A</v>
      </c>
    </row>
    <row r="102" spans="1:34" s="72" customFormat="1" x14ac:dyDescent="0.35">
      <c r="A102" s="104" t="s">
        <v>31</v>
      </c>
      <c r="B102" s="104" t="s">
        <v>32</v>
      </c>
      <c r="C102" s="104"/>
      <c r="D102" s="104"/>
      <c r="E102" s="104" t="s">
        <v>33</v>
      </c>
      <c r="F102" s="105">
        <v>0.33333333333333331</v>
      </c>
      <c r="G102" s="104"/>
      <c r="H102" s="106">
        <v>45894</v>
      </c>
      <c r="I102" s="104" t="s">
        <v>522</v>
      </c>
      <c r="J102" s="107" t="s">
        <v>74</v>
      </c>
      <c r="K102" s="104" t="s">
        <v>553</v>
      </c>
      <c r="L102" s="104" t="s">
        <v>278</v>
      </c>
      <c r="M102" s="107" t="s">
        <v>36</v>
      </c>
      <c r="N102" s="105">
        <v>0.33333333333333331</v>
      </c>
      <c r="O102" s="105">
        <v>0.375</v>
      </c>
      <c r="P102" s="105">
        <v>4.1666666666666685E-2</v>
      </c>
      <c r="Q102" s="108">
        <v>148.19999999999999</v>
      </c>
      <c r="R102" s="109">
        <v>0.2</v>
      </c>
      <c r="S102" s="109">
        <v>4.4000000000000004</v>
      </c>
      <c r="T102" s="109">
        <v>211.6</v>
      </c>
      <c r="U102" s="109">
        <v>13.6</v>
      </c>
      <c r="V102" s="109">
        <v>0.2</v>
      </c>
      <c r="W102" s="109">
        <v>20.100000000000001</v>
      </c>
      <c r="X102" s="109">
        <v>18.2</v>
      </c>
      <c r="Y102" s="109">
        <v>133.5</v>
      </c>
      <c r="Z102" s="109">
        <v>0.3</v>
      </c>
      <c r="AA102" s="109">
        <v>4.2</v>
      </c>
      <c r="AB102" s="110">
        <v>194.7</v>
      </c>
      <c r="AH102" s="72" t="str">
        <f>IF(AND(B102="Premier League",E102="Live"),_xlfn.XLOOKUP(_xlfn.TEXTJOIN(" vs ",,C102:D102),Calendar!G:G,Calendar!B:B),IF(AND(B102="Premier League",E102="Highlights"),_xlfn.XLOOKUP(H102,Calendar!O:O,Calendar!N:N,,-1),""))</f>
        <v>Matchweek 01</v>
      </c>
    </row>
    <row r="103" spans="1:34" s="72" customFormat="1" x14ac:dyDescent="0.35">
      <c r="A103" s="104" t="s">
        <v>31</v>
      </c>
      <c r="B103" s="104" t="s">
        <v>103</v>
      </c>
      <c r="C103" s="112" t="s">
        <v>72</v>
      </c>
      <c r="D103" s="104" t="s">
        <v>47</v>
      </c>
      <c r="E103" s="104" t="s">
        <v>41</v>
      </c>
      <c r="F103" s="105">
        <v>0.8125</v>
      </c>
      <c r="G103" s="104"/>
      <c r="H103" s="106">
        <v>45895</v>
      </c>
      <c r="I103" s="104" t="s">
        <v>522</v>
      </c>
      <c r="J103" s="107" t="s">
        <v>122</v>
      </c>
      <c r="K103" s="104" t="s">
        <v>53</v>
      </c>
      <c r="L103" s="104" t="s">
        <v>548</v>
      </c>
      <c r="M103" s="107" t="s">
        <v>55</v>
      </c>
      <c r="N103" s="105">
        <v>0.8125</v>
      </c>
      <c r="O103" s="105">
        <v>0.89236111111111116</v>
      </c>
      <c r="P103" s="105">
        <f t="shared" ref="P103:P138" si="0">O103-N103</f>
        <v>7.986111111111116E-2</v>
      </c>
      <c r="Q103" s="108">
        <v>250</v>
      </c>
      <c r="R103" s="109">
        <v>0.4</v>
      </c>
      <c r="S103" s="109">
        <v>2.2999999999999998</v>
      </c>
      <c r="T103" s="109">
        <v>424.8</v>
      </c>
      <c r="U103" s="109">
        <v>34.299999999999997</v>
      </c>
      <c r="V103" s="109">
        <v>0.5</v>
      </c>
      <c r="W103" s="109">
        <v>16.5</v>
      </c>
      <c r="X103" s="109">
        <v>52.9</v>
      </c>
      <c r="Y103" s="109">
        <v>238.7</v>
      </c>
      <c r="Z103" s="109">
        <v>0.5</v>
      </c>
      <c r="AA103" s="109">
        <v>2.2999999999999998</v>
      </c>
      <c r="AB103" s="110">
        <v>408.6</v>
      </c>
      <c r="AH103" s="72" t="str">
        <f>IF(AND(B103="Premier League",E103="Live"),_xlfn.XLOOKUP(_xlfn.TEXTJOIN(" vs ",,C103:D103),Calendar!G:G,Calendar!B:B),IF(AND(B103="Premier League",E103="Highlights"),_xlfn.XLOOKUP(H103,Calendar!O:O,Calendar!N:N,,-1),""))</f>
        <v/>
      </c>
    </row>
    <row r="104" spans="1:34" s="72" customFormat="1" x14ac:dyDescent="0.35">
      <c r="A104" s="104" t="s">
        <v>31</v>
      </c>
      <c r="B104" s="104" t="s">
        <v>103</v>
      </c>
      <c r="C104" s="104" t="s">
        <v>93</v>
      </c>
      <c r="D104" s="104" t="s">
        <v>43</v>
      </c>
      <c r="E104" s="104" t="s">
        <v>41</v>
      </c>
      <c r="F104" s="105">
        <v>0.83333333333333337</v>
      </c>
      <c r="G104" s="104"/>
      <c r="H104" s="106">
        <v>45895</v>
      </c>
      <c r="I104" s="104" t="s">
        <v>522</v>
      </c>
      <c r="J104" s="107" t="s">
        <v>122</v>
      </c>
      <c r="K104" s="104" t="s">
        <v>53</v>
      </c>
      <c r="L104" s="104" t="s">
        <v>120</v>
      </c>
      <c r="M104" s="107" t="s">
        <v>55</v>
      </c>
      <c r="N104" s="105">
        <v>0.83333333333333337</v>
      </c>
      <c r="O104" s="105">
        <v>0.91805555555555562</v>
      </c>
      <c r="P104" s="105">
        <f t="shared" si="0"/>
        <v>8.4722222222222254E-2</v>
      </c>
      <c r="Q104" s="108">
        <v>90.3</v>
      </c>
      <c r="R104" s="109">
        <v>0.1</v>
      </c>
      <c r="S104" s="109">
        <v>0.8</v>
      </c>
      <c r="T104" s="109">
        <v>196.2</v>
      </c>
      <c r="U104" s="109">
        <v>8.4</v>
      </c>
      <c r="V104" s="109">
        <v>0.1</v>
      </c>
      <c r="W104" s="109">
        <v>3.8</v>
      </c>
      <c r="X104" s="109">
        <v>19.5</v>
      </c>
      <c r="Y104" s="109">
        <v>89.1</v>
      </c>
      <c r="Z104" s="109">
        <v>0.2</v>
      </c>
      <c r="AA104" s="109">
        <v>0.8</v>
      </c>
      <c r="AB104" s="110">
        <v>192.4</v>
      </c>
      <c r="AH104" s="72" t="str">
        <f>IF(AND(B104="Premier League",E104="Live"),_xlfn.XLOOKUP(_xlfn.TEXTJOIN(" vs ",,C104:D104),Calendar!G:G,Calendar!B:B),IF(AND(B104="Premier League",E104="Highlights"),_xlfn.XLOOKUP(H104,Calendar!O:O,Calendar!N:N,,-1),""))</f>
        <v/>
      </c>
    </row>
    <row r="105" spans="1:34" s="72" customFormat="1" x14ac:dyDescent="0.35">
      <c r="A105" s="104" t="s">
        <v>31</v>
      </c>
      <c r="B105" s="104" t="s">
        <v>131</v>
      </c>
      <c r="C105" s="104" t="s">
        <v>570</v>
      </c>
      <c r="D105" s="104" t="s">
        <v>571</v>
      </c>
      <c r="E105" s="104" t="s">
        <v>41</v>
      </c>
      <c r="F105" s="105">
        <v>0.83333333333333337</v>
      </c>
      <c r="G105" s="104"/>
      <c r="H105" s="106">
        <v>45895</v>
      </c>
      <c r="I105" s="104" t="s">
        <v>522</v>
      </c>
      <c r="J105" s="107" t="s">
        <v>122</v>
      </c>
      <c r="K105" s="104" t="s">
        <v>53</v>
      </c>
      <c r="L105" s="104" t="s">
        <v>512</v>
      </c>
      <c r="M105" s="107" t="s">
        <v>511</v>
      </c>
      <c r="N105" s="105">
        <v>0.83402777777777781</v>
      </c>
      <c r="O105" s="105">
        <v>0.90972222222222221</v>
      </c>
      <c r="P105" s="105">
        <f t="shared" si="0"/>
        <v>7.5694444444444398E-2</v>
      </c>
      <c r="Q105" s="108">
        <v>5.8</v>
      </c>
      <c r="R105" s="109">
        <v>0</v>
      </c>
      <c r="S105" s="109">
        <v>0.1</v>
      </c>
      <c r="T105" s="109">
        <v>28.7</v>
      </c>
      <c r="U105" s="109">
        <v>0</v>
      </c>
      <c r="V105" s="109">
        <v>0</v>
      </c>
      <c r="W105" s="109">
        <v>0</v>
      </c>
      <c r="X105" s="109">
        <v>4.5999999999999996</v>
      </c>
      <c r="Y105" s="109">
        <v>5.8</v>
      </c>
      <c r="Z105" s="109">
        <v>0</v>
      </c>
      <c r="AA105" s="109">
        <v>0.1</v>
      </c>
      <c r="AB105" s="110">
        <v>28.7</v>
      </c>
      <c r="AH105" s="72" t="str">
        <f>IF(AND(B105="Premier League",E105="Live"),_xlfn.XLOOKUP(_xlfn.TEXTJOIN(" vs ",,C105:D105),Calendar!G:G,Calendar!B:B),IF(AND(B105="Premier League",E105="Highlights"),_xlfn.XLOOKUP(H105,Calendar!O:O,Calendar!N:N,,-1),""))</f>
        <v/>
      </c>
    </row>
    <row r="106" spans="1:34" s="72" customFormat="1" x14ac:dyDescent="0.35">
      <c r="A106" s="104" t="s">
        <v>31</v>
      </c>
      <c r="B106" s="104" t="s">
        <v>131</v>
      </c>
      <c r="C106" s="104" t="s">
        <v>572</v>
      </c>
      <c r="D106" s="104" t="s">
        <v>178</v>
      </c>
      <c r="E106" s="104" t="s">
        <v>41</v>
      </c>
      <c r="F106" s="105">
        <v>0.73958333333333337</v>
      </c>
      <c r="G106" s="104"/>
      <c r="H106" s="106">
        <v>45896</v>
      </c>
      <c r="I106" s="104" t="s">
        <v>522</v>
      </c>
      <c r="J106" s="107" t="s">
        <v>123</v>
      </c>
      <c r="K106" s="104" t="s">
        <v>53</v>
      </c>
      <c r="L106" s="104" t="s">
        <v>512</v>
      </c>
      <c r="M106" s="107" t="s">
        <v>511</v>
      </c>
      <c r="N106" s="105">
        <v>0.74027777777777781</v>
      </c>
      <c r="O106" s="105">
        <v>0.81944444444444453</v>
      </c>
      <c r="P106" s="105">
        <f t="shared" si="0"/>
        <v>7.9166666666666718E-2</v>
      </c>
      <c r="Q106" s="108">
        <v>19.8</v>
      </c>
      <c r="R106" s="109">
        <v>0</v>
      </c>
      <c r="S106" s="109">
        <v>0.2</v>
      </c>
      <c r="T106" s="109">
        <v>60.8</v>
      </c>
      <c r="U106" s="109">
        <v>0</v>
      </c>
      <c r="V106" s="109">
        <v>0</v>
      </c>
      <c r="W106" s="109">
        <v>0</v>
      </c>
      <c r="X106" s="109" t="s">
        <v>541</v>
      </c>
      <c r="Y106" s="109">
        <v>19.8</v>
      </c>
      <c r="Z106" s="109">
        <v>0</v>
      </c>
      <c r="AA106" s="109">
        <v>0.2</v>
      </c>
      <c r="AB106" s="110">
        <v>60.8</v>
      </c>
      <c r="AH106" s="72" t="str">
        <f>IF(AND(B106="Premier League",E106="Live"),_xlfn.XLOOKUP(_xlfn.TEXTJOIN(" vs ",,C106:D106),Calendar!G:G,Calendar!B:B),IF(AND(B106="Premier League",E106="Highlights"),_xlfn.XLOOKUP(H106,Calendar!O:O,Calendar!N:N,,-1),""))</f>
        <v/>
      </c>
    </row>
    <row r="107" spans="1:34" s="72" customFormat="1" x14ac:dyDescent="0.35">
      <c r="A107" s="104" t="s">
        <v>31</v>
      </c>
      <c r="B107" s="104" t="s">
        <v>103</v>
      </c>
      <c r="C107" s="104" t="s">
        <v>86</v>
      </c>
      <c r="D107" s="104" t="s">
        <v>573</v>
      </c>
      <c r="E107" s="104" t="s">
        <v>41</v>
      </c>
      <c r="F107" s="105">
        <v>0.82291666666666663</v>
      </c>
      <c r="G107" s="104"/>
      <c r="H107" s="106">
        <v>45896</v>
      </c>
      <c r="I107" s="104" t="s">
        <v>522</v>
      </c>
      <c r="J107" s="107" t="s">
        <v>123</v>
      </c>
      <c r="K107" s="104" t="s">
        <v>53</v>
      </c>
      <c r="L107" s="104" t="s">
        <v>548</v>
      </c>
      <c r="M107" s="107" t="s">
        <v>55</v>
      </c>
      <c r="N107" s="105">
        <v>0.83333333333333337</v>
      </c>
      <c r="O107" s="105">
        <v>0.90972222222222221</v>
      </c>
      <c r="P107" s="105">
        <f t="shared" si="0"/>
        <v>7.638888888888884E-2</v>
      </c>
      <c r="Q107" s="108">
        <v>123.8</v>
      </c>
      <c r="R107" s="109">
        <v>0.2</v>
      </c>
      <c r="S107" s="109">
        <v>1.1000000000000001</v>
      </c>
      <c r="T107" s="109">
        <v>171.9</v>
      </c>
      <c r="U107" s="109">
        <v>9.1999999999999993</v>
      </c>
      <c r="V107" s="109">
        <v>0.1</v>
      </c>
      <c r="W107" s="109">
        <v>2.4</v>
      </c>
      <c r="X107" s="109">
        <v>13.4</v>
      </c>
      <c r="Y107" s="109">
        <v>121.3</v>
      </c>
      <c r="Z107" s="109">
        <v>0.2</v>
      </c>
      <c r="AA107" s="109">
        <v>1.1000000000000001</v>
      </c>
      <c r="AB107" s="110">
        <v>171.9</v>
      </c>
      <c r="AH107" s="72" t="str">
        <f>IF(AND(B107="Premier League",E107="Live"),_xlfn.XLOOKUP(_xlfn.TEXTJOIN(" vs ",,C107:D107),Calendar!G:G,Calendar!B:B),IF(AND(B107="Premier League",E107="Highlights"),_xlfn.XLOOKUP(H107,Calendar!O:O,Calendar!N:N,,-1),""))</f>
        <v/>
      </c>
    </row>
    <row r="108" spans="1:34" s="72" customFormat="1" x14ac:dyDescent="0.35">
      <c r="A108" s="104" t="s">
        <v>31</v>
      </c>
      <c r="B108" s="104" t="s">
        <v>103</v>
      </c>
      <c r="C108" s="104" t="s">
        <v>557</v>
      </c>
      <c r="D108" s="104" t="s">
        <v>42</v>
      </c>
      <c r="E108" s="104" t="s">
        <v>41</v>
      </c>
      <c r="F108" s="105">
        <v>0.83333333333333337</v>
      </c>
      <c r="G108" s="104"/>
      <c r="H108" s="106">
        <v>45896</v>
      </c>
      <c r="I108" s="104" t="s">
        <v>522</v>
      </c>
      <c r="J108" s="107" t="s">
        <v>123</v>
      </c>
      <c r="K108" s="104" t="s">
        <v>53</v>
      </c>
      <c r="L108" s="104" t="s">
        <v>79</v>
      </c>
      <c r="M108" s="107" t="s">
        <v>80</v>
      </c>
      <c r="N108" s="105">
        <v>0.83333333333333337</v>
      </c>
      <c r="O108" s="105">
        <v>0.92708333333333337</v>
      </c>
      <c r="P108" s="105">
        <f t="shared" si="0"/>
        <v>9.375E-2</v>
      </c>
      <c r="Q108" s="108">
        <v>2221.3000000000002</v>
      </c>
      <c r="R108" s="109">
        <v>3.6</v>
      </c>
      <c r="S108" s="109">
        <v>19.899999999999999</v>
      </c>
      <c r="T108" s="109">
        <v>3439.9</v>
      </c>
      <c r="U108" s="109">
        <v>154.4</v>
      </c>
      <c r="V108" s="109">
        <v>2.1</v>
      </c>
      <c r="W108" s="109">
        <v>37.700000000000003</v>
      </c>
      <c r="X108" s="109">
        <v>234.5</v>
      </c>
      <c r="Y108" s="109">
        <v>2127.6</v>
      </c>
      <c r="Z108" s="109">
        <v>4</v>
      </c>
      <c r="AA108" s="109">
        <v>19.600000000000001</v>
      </c>
      <c r="AB108" s="110">
        <v>3331.4</v>
      </c>
      <c r="AH108" s="72" t="str">
        <f>IF(AND(B108="Premier League",E108="Live"),_xlfn.XLOOKUP(_xlfn.TEXTJOIN(" vs ",,C108:D108),Calendar!G:G,Calendar!B:B),IF(AND(B108="Premier League",E108="Highlights"),_xlfn.XLOOKUP(H108,Calendar!O:O,Calendar!N:N,,-1),""))</f>
        <v/>
      </c>
    </row>
    <row r="109" spans="1:34" s="72" customFormat="1" x14ac:dyDescent="0.35">
      <c r="A109" s="104" t="s">
        <v>31</v>
      </c>
      <c r="B109" s="104" t="s">
        <v>103</v>
      </c>
      <c r="C109" s="104" t="s">
        <v>557</v>
      </c>
      <c r="D109" s="104" t="s">
        <v>42</v>
      </c>
      <c r="E109" s="104" t="s">
        <v>41</v>
      </c>
      <c r="F109" s="105">
        <v>0.83333333333333337</v>
      </c>
      <c r="G109" s="104"/>
      <c r="H109" s="106">
        <v>45896</v>
      </c>
      <c r="I109" s="104" t="s">
        <v>522</v>
      </c>
      <c r="J109" s="107" t="s">
        <v>123</v>
      </c>
      <c r="K109" s="104" t="s">
        <v>53</v>
      </c>
      <c r="L109" s="104" t="s">
        <v>120</v>
      </c>
      <c r="M109" s="107" t="s">
        <v>55</v>
      </c>
      <c r="N109" s="105">
        <v>0.83333333333333337</v>
      </c>
      <c r="O109" s="105">
        <v>0.92708333333333337</v>
      </c>
      <c r="P109" s="105">
        <f t="shared" si="0"/>
        <v>9.375E-2</v>
      </c>
      <c r="Q109" s="108">
        <v>315.2</v>
      </c>
      <c r="R109" s="109">
        <v>0.5</v>
      </c>
      <c r="S109" s="109">
        <v>2.8</v>
      </c>
      <c r="T109" s="109">
        <v>471.4</v>
      </c>
      <c r="U109" s="109">
        <v>48.1</v>
      </c>
      <c r="V109" s="109">
        <v>0.7</v>
      </c>
      <c r="W109" s="109">
        <v>11.8</v>
      </c>
      <c r="X109" s="109">
        <v>78.900000000000006</v>
      </c>
      <c r="Y109" s="109">
        <v>298.7</v>
      </c>
      <c r="Z109" s="109">
        <v>0.6</v>
      </c>
      <c r="AA109" s="109">
        <v>2.8</v>
      </c>
      <c r="AB109" s="110">
        <v>454.1</v>
      </c>
      <c r="AH109" s="72" t="str">
        <f>IF(AND(B109="Premier League",E109="Live"),_xlfn.XLOOKUP(_xlfn.TEXTJOIN(" vs ",,C109:D109),Calendar!G:G,Calendar!B:B),IF(AND(B109="Premier League",E109="Highlights"),_xlfn.XLOOKUP(H109,Calendar!O:O,Calendar!N:N,,-1),""))</f>
        <v/>
      </c>
    </row>
    <row r="110" spans="1:34" s="72" customFormat="1" x14ac:dyDescent="0.35">
      <c r="A110" s="104" t="s">
        <v>31</v>
      </c>
      <c r="B110" s="104" t="s">
        <v>131</v>
      </c>
      <c r="C110" s="104" t="s">
        <v>214</v>
      </c>
      <c r="D110" s="104" t="s">
        <v>561</v>
      </c>
      <c r="E110" s="104" t="s">
        <v>41</v>
      </c>
      <c r="F110" s="105">
        <v>0.83333333333333337</v>
      </c>
      <c r="G110" s="104"/>
      <c r="H110" s="106">
        <v>45896</v>
      </c>
      <c r="I110" s="104" t="s">
        <v>522</v>
      </c>
      <c r="J110" s="107" t="s">
        <v>123</v>
      </c>
      <c r="K110" s="104" t="s">
        <v>53</v>
      </c>
      <c r="L110" s="104" t="s">
        <v>512</v>
      </c>
      <c r="M110" s="107" t="s">
        <v>511</v>
      </c>
      <c r="N110" s="105">
        <v>0.83333333333333337</v>
      </c>
      <c r="O110" s="105">
        <v>0.91666666666666674</v>
      </c>
      <c r="P110" s="105">
        <f t="shared" si="0"/>
        <v>8.333333333333337E-2</v>
      </c>
      <c r="Q110" s="108">
        <v>19.2</v>
      </c>
      <c r="R110" s="109">
        <v>0</v>
      </c>
      <c r="S110" s="109">
        <v>0.2</v>
      </c>
      <c r="T110" s="109">
        <v>46.4</v>
      </c>
      <c r="U110" s="109">
        <v>0</v>
      </c>
      <c r="V110" s="109">
        <v>0</v>
      </c>
      <c r="W110" s="109">
        <v>0</v>
      </c>
      <c r="X110" s="109">
        <v>1.2</v>
      </c>
      <c r="Y110" s="109">
        <v>19.2</v>
      </c>
      <c r="Z110" s="109">
        <v>0</v>
      </c>
      <c r="AA110" s="109">
        <v>0.2</v>
      </c>
      <c r="AB110" s="110">
        <v>46.4</v>
      </c>
      <c r="AH110" s="72" t="str">
        <f>IF(AND(B110="Premier League",E110="Live"),_xlfn.XLOOKUP(_xlfn.TEXTJOIN(" vs ",,C110:D110),Calendar!G:G,Calendar!B:B),IF(AND(B110="Premier League",E110="Highlights"),_xlfn.XLOOKUP(H110,Calendar!O:O,Calendar!N:N,,-1),""))</f>
        <v/>
      </c>
    </row>
    <row r="111" spans="1:34" s="72" customFormat="1" x14ac:dyDescent="0.35">
      <c r="A111" s="104" t="s">
        <v>31</v>
      </c>
      <c r="B111" s="104" t="s">
        <v>131</v>
      </c>
      <c r="C111" s="104" t="s">
        <v>175</v>
      </c>
      <c r="D111" s="104" t="s">
        <v>194</v>
      </c>
      <c r="E111" s="104" t="s">
        <v>41</v>
      </c>
      <c r="F111" s="105">
        <v>0.83333333333333337</v>
      </c>
      <c r="G111" s="104"/>
      <c r="H111" s="106">
        <v>45896</v>
      </c>
      <c r="I111" s="104" t="s">
        <v>522</v>
      </c>
      <c r="J111" s="107" t="s">
        <v>123</v>
      </c>
      <c r="K111" s="104" t="s">
        <v>53</v>
      </c>
      <c r="L111" s="104" t="s">
        <v>510</v>
      </c>
      <c r="M111" s="107" t="s">
        <v>511</v>
      </c>
      <c r="N111" s="105">
        <v>0.83333333333333337</v>
      </c>
      <c r="O111" s="105">
        <v>0.90902777777777777</v>
      </c>
      <c r="P111" s="105">
        <f t="shared" si="0"/>
        <v>7.5694444444444398E-2</v>
      </c>
      <c r="Q111" s="108">
        <v>219.6</v>
      </c>
      <c r="R111" s="109">
        <v>0.4</v>
      </c>
      <c r="S111" s="109">
        <v>2</v>
      </c>
      <c r="T111" s="109">
        <v>286.39999999999998</v>
      </c>
      <c r="U111" s="109">
        <v>6.4</v>
      </c>
      <c r="V111" s="109">
        <v>0.1</v>
      </c>
      <c r="W111" s="109">
        <v>1.7</v>
      </c>
      <c r="X111" s="109">
        <v>16.399999999999999</v>
      </c>
      <c r="Y111" s="109">
        <v>211.5</v>
      </c>
      <c r="Z111" s="109">
        <v>0.4</v>
      </c>
      <c r="AA111" s="109">
        <v>1.9</v>
      </c>
      <c r="AB111" s="110">
        <v>280.7</v>
      </c>
      <c r="AH111" s="72" t="str">
        <f>IF(AND(B111="Premier League",E111="Live"),_xlfn.XLOOKUP(_xlfn.TEXTJOIN(" vs ",,C111:D111),Calendar!G:G,Calendar!B:B),IF(AND(B111="Premier League",E111="Highlights"),_xlfn.XLOOKUP(H111,Calendar!O:O,Calendar!N:N,,-1),""))</f>
        <v/>
      </c>
    </row>
    <row r="112" spans="1:34" s="72" customFormat="1" x14ac:dyDescent="0.35">
      <c r="A112" s="104" t="s">
        <v>31</v>
      </c>
      <c r="B112" s="104" t="s">
        <v>131</v>
      </c>
      <c r="C112" s="104" t="s">
        <v>574</v>
      </c>
      <c r="D112" s="104" t="s">
        <v>558</v>
      </c>
      <c r="E112" s="104" t="s">
        <v>41</v>
      </c>
      <c r="F112" s="105">
        <v>0.83333333333333337</v>
      </c>
      <c r="G112" s="104"/>
      <c r="H112" s="106">
        <v>45896</v>
      </c>
      <c r="I112" s="104" t="s">
        <v>522</v>
      </c>
      <c r="J112" s="107" t="s">
        <v>123</v>
      </c>
      <c r="K112" s="104" t="s">
        <v>53</v>
      </c>
      <c r="L112" s="104" t="s">
        <v>513</v>
      </c>
      <c r="M112" s="107" t="s">
        <v>511</v>
      </c>
      <c r="N112" s="105">
        <v>0.83402777777777781</v>
      </c>
      <c r="O112" s="105">
        <v>0.91180555555555554</v>
      </c>
      <c r="P112" s="105">
        <f t="shared" si="0"/>
        <v>7.7777777777777724E-2</v>
      </c>
      <c r="Q112" s="108">
        <v>9.1</v>
      </c>
      <c r="R112" s="109">
        <v>0</v>
      </c>
      <c r="S112" s="109">
        <v>0.1</v>
      </c>
      <c r="T112" s="109">
        <v>22.5</v>
      </c>
      <c r="U112" s="109">
        <v>0</v>
      </c>
      <c r="V112" s="109">
        <v>0</v>
      </c>
      <c r="W112" s="109">
        <v>0</v>
      </c>
      <c r="X112" s="109" t="s">
        <v>541</v>
      </c>
      <c r="Y112" s="109">
        <v>9.1</v>
      </c>
      <c r="Z112" s="109">
        <v>0</v>
      </c>
      <c r="AA112" s="109">
        <v>0.1</v>
      </c>
      <c r="AB112" s="110">
        <v>22.5</v>
      </c>
      <c r="AH112" s="72" t="str">
        <f>IF(AND(B112="Premier League",E112="Live"),_xlfn.XLOOKUP(_xlfn.TEXTJOIN(" vs ",,C112:D112),Calendar!G:G,Calendar!B:B),IF(AND(B112="Premier League",E112="Highlights"),_xlfn.XLOOKUP(H112,Calendar!O:O,Calendar!N:N,,-1),""))</f>
        <v/>
      </c>
    </row>
    <row r="113" spans="1:34" s="72" customFormat="1" x14ac:dyDescent="0.35">
      <c r="A113" s="104" t="s">
        <v>31</v>
      </c>
      <c r="B113" s="104" t="s">
        <v>103</v>
      </c>
      <c r="C113" s="104"/>
      <c r="D113" s="104"/>
      <c r="E113" s="104" t="s">
        <v>33</v>
      </c>
      <c r="F113" s="105">
        <v>0</v>
      </c>
      <c r="G113" s="104"/>
      <c r="H113" s="106">
        <v>45897</v>
      </c>
      <c r="I113" s="104" t="s">
        <v>522</v>
      </c>
      <c r="J113" s="107" t="s">
        <v>127</v>
      </c>
      <c r="K113" s="104" t="s">
        <v>575</v>
      </c>
      <c r="L113" s="104" t="s">
        <v>542</v>
      </c>
      <c r="M113" s="107" t="s">
        <v>80</v>
      </c>
      <c r="N113" s="105">
        <v>1</v>
      </c>
      <c r="O113" s="105">
        <v>1.0625</v>
      </c>
      <c r="P113" s="105">
        <f t="shared" si="0"/>
        <v>6.25E-2</v>
      </c>
      <c r="Q113" s="108">
        <v>38.200000000000003</v>
      </c>
      <c r="R113" s="109">
        <v>0.1</v>
      </c>
      <c r="S113" s="109">
        <v>2.2999999999999998</v>
      </c>
      <c r="T113" s="109">
        <v>53.4</v>
      </c>
      <c r="U113" s="109">
        <v>0</v>
      </c>
      <c r="V113" s="109">
        <v>0</v>
      </c>
      <c r="W113" s="109">
        <v>0</v>
      </c>
      <c r="X113" s="109" t="s">
        <v>541</v>
      </c>
      <c r="Y113" s="109">
        <v>38.200000000000003</v>
      </c>
      <c r="Z113" s="109">
        <v>0.1</v>
      </c>
      <c r="AA113" s="109">
        <v>2.4</v>
      </c>
      <c r="AB113" s="110">
        <v>53.4</v>
      </c>
      <c r="AH113" s="72" t="str">
        <f>IF(AND(B113="Premier League",E113="Live"),_xlfn.XLOOKUP(_xlfn.TEXTJOIN(" vs ",,C113:D113),Calendar!G:G,Calendar!B:B),IF(AND(B113="Premier League",E113="Highlights"),_xlfn.XLOOKUP(H113,Calendar!O:O,Calendar!N:N,,-1),""))</f>
        <v/>
      </c>
    </row>
    <row r="114" spans="1:34" s="72" customFormat="1" x14ac:dyDescent="0.35">
      <c r="A114" s="104" t="s">
        <v>31</v>
      </c>
      <c r="B114" s="104" t="s">
        <v>562</v>
      </c>
      <c r="C114" s="104" t="s">
        <v>566</v>
      </c>
      <c r="D114" s="104" t="s">
        <v>81</v>
      </c>
      <c r="E114" s="104" t="s">
        <v>41</v>
      </c>
      <c r="F114" s="105">
        <v>0.70833333333333337</v>
      </c>
      <c r="G114" s="104"/>
      <c r="H114" s="106">
        <v>45897</v>
      </c>
      <c r="I114" s="104" t="s">
        <v>522</v>
      </c>
      <c r="J114" s="107" t="s">
        <v>127</v>
      </c>
      <c r="K114" s="104" t="s">
        <v>53</v>
      </c>
      <c r="L114" s="104" t="s">
        <v>567</v>
      </c>
      <c r="M114" s="107" t="s">
        <v>11</v>
      </c>
      <c r="N114" s="105">
        <v>0.70833333333333326</v>
      </c>
      <c r="O114" s="105">
        <v>0.78680555555555542</v>
      </c>
      <c r="P114" s="105">
        <f t="shared" si="0"/>
        <v>7.8472222222222165E-2</v>
      </c>
      <c r="Q114" s="108">
        <v>2003.9</v>
      </c>
      <c r="R114" s="109">
        <v>3.2</v>
      </c>
      <c r="S114" s="109">
        <v>23.4</v>
      </c>
      <c r="T114" s="109">
        <v>3117.8</v>
      </c>
      <c r="U114" s="109">
        <v>23.8</v>
      </c>
      <c r="V114" s="109">
        <v>0.3</v>
      </c>
      <c r="W114" s="109">
        <v>16.399999999999999</v>
      </c>
      <c r="X114" s="109">
        <v>55.3</v>
      </c>
      <c r="Y114" s="109">
        <v>1969.7</v>
      </c>
      <c r="Z114" s="109">
        <v>3.7</v>
      </c>
      <c r="AA114" s="109">
        <v>23.7</v>
      </c>
      <c r="AB114" s="110">
        <v>3062.2</v>
      </c>
      <c r="AH114" s="72" t="str">
        <f>IF(AND(B114="Premier League",E114="Live"),_xlfn.XLOOKUP(_xlfn.TEXTJOIN(" vs ",,C114:D114),Calendar!G:G,Calendar!B:B),IF(AND(B114="Premier League",E114="Highlights"),_xlfn.XLOOKUP(H114,Calendar!O:O,Calendar!N:N,,-1),""))</f>
        <v/>
      </c>
    </row>
    <row r="115" spans="1:34" s="72" customFormat="1" x14ac:dyDescent="0.35">
      <c r="A115" s="104" t="s">
        <v>31</v>
      </c>
      <c r="B115" s="104" t="s">
        <v>148</v>
      </c>
      <c r="C115" s="104" t="s">
        <v>565</v>
      </c>
      <c r="D115" s="104" t="s">
        <v>533</v>
      </c>
      <c r="E115" s="104" t="s">
        <v>41</v>
      </c>
      <c r="F115" s="105">
        <v>0.8125</v>
      </c>
      <c r="G115" s="104"/>
      <c r="H115" s="106">
        <v>45897</v>
      </c>
      <c r="I115" s="104" t="s">
        <v>522</v>
      </c>
      <c r="J115" s="107" t="s">
        <v>127</v>
      </c>
      <c r="K115" s="104" t="s">
        <v>53</v>
      </c>
      <c r="L115" s="104" t="s">
        <v>509</v>
      </c>
      <c r="M115" s="107" t="s">
        <v>36</v>
      </c>
      <c r="N115" s="105">
        <v>0.81319444444444433</v>
      </c>
      <c r="O115" s="105">
        <v>0.89305555555555549</v>
      </c>
      <c r="P115" s="105">
        <f t="shared" si="0"/>
        <v>7.986111111111116E-2</v>
      </c>
      <c r="Q115" s="108">
        <v>188.9</v>
      </c>
      <c r="R115" s="109">
        <v>0.3</v>
      </c>
      <c r="S115" s="109">
        <v>1.8</v>
      </c>
      <c r="T115" s="109">
        <v>256.3</v>
      </c>
      <c r="U115" s="109">
        <v>7.7</v>
      </c>
      <c r="V115" s="109">
        <v>0.1</v>
      </c>
      <c r="W115" s="109">
        <v>3.6</v>
      </c>
      <c r="X115" s="109">
        <v>16.100000000000001</v>
      </c>
      <c r="Y115" s="109">
        <v>187.3</v>
      </c>
      <c r="Z115" s="109">
        <v>0.4</v>
      </c>
      <c r="AA115" s="109">
        <v>1.9</v>
      </c>
      <c r="AB115" s="110">
        <v>253.1</v>
      </c>
      <c r="AH115" s="72" t="str">
        <f>IF(AND(B115="Premier League",E115="Live"),_xlfn.XLOOKUP(_xlfn.TEXTJOIN(" vs ",,C115:D115),Calendar!G:G,Calendar!B:B),IF(AND(B115="Premier League",E115="Highlights"),_xlfn.XLOOKUP(H115,Calendar!O:O,Calendar!N:N,,-1),""))</f>
        <v/>
      </c>
    </row>
    <row r="116" spans="1:34" s="72" customFormat="1" x14ac:dyDescent="0.35">
      <c r="A116" s="104" t="s">
        <v>31</v>
      </c>
      <c r="B116" s="104" t="s">
        <v>145</v>
      </c>
      <c r="C116" s="104" t="s">
        <v>69</v>
      </c>
      <c r="D116" s="104" t="s">
        <v>88</v>
      </c>
      <c r="E116" s="104" t="s">
        <v>41</v>
      </c>
      <c r="F116" s="105">
        <v>0.83333333333333337</v>
      </c>
      <c r="G116" s="104"/>
      <c r="H116" s="106">
        <v>45898</v>
      </c>
      <c r="I116" s="104" t="s">
        <v>522</v>
      </c>
      <c r="J116" s="107" t="s">
        <v>71</v>
      </c>
      <c r="K116" s="104" t="s">
        <v>53</v>
      </c>
      <c r="L116" s="104" t="s">
        <v>54</v>
      </c>
      <c r="M116" s="107" t="s">
        <v>55</v>
      </c>
      <c r="N116" s="105">
        <v>0.83333333333333326</v>
      </c>
      <c r="O116" s="105">
        <v>0.91736111111111096</v>
      </c>
      <c r="P116" s="105">
        <f t="shared" si="0"/>
        <v>8.4027777777777701E-2</v>
      </c>
      <c r="Q116" s="108">
        <v>368</v>
      </c>
      <c r="R116" s="109">
        <v>0.6</v>
      </c>
      <c r="S116" s="109">
        <v>3.7</v>
      </c>
      <c r="T116" s="109">
        <v>436.9</v>
      </c>
      <c r="U116" s="109">
        <v>38.700000000000003</v>
      </c>
      <c r="V116" s="109">
        <v>0.5</v>
      </c>
      <c r="W116" s="109">
        <v>16.600000000000001</v>
      </c>
      <c r="X116" s="109">
        <v>60</v>
      </c>
      <c r="Y116" s="109">
        <v>353.2</v>
      </c>
      <c r="Z116" s="109">
        <v>0.7</v>
      </c>
      <c r="AA116" s="109">
        <v>3.6</v>
      </c>
      <c r="AB116" s="110">
        <v>425.7</v>
      </c>
      <c r="AH116" s="72" t="str">
        <f>IF(AND(B116="Premier League",E116="Live"),_xlfn.XLOOKUP(_xlfn.TEXTJOIN(" vs ",,C116:D116),Calendar!G:G,Calendar!B:B),IF(AND(B116="Premier League",E116="Highlights"),_xlfn.XLOOKUP(H116,Calendar!O:O,Calendar!N:N,,-1),""))</f>
        <v/>
      </c>
    </row>
    <row r="117" spans="1:34" s="72" customFormat="1" x14ac:dyDescent="0.35">
      <c r="A117" s="104" t="s">
        <v>31</v>
      </c>
      <c r="B117" s="104" t="s">
        <v>145</v>
      </c>
      <c r="C117" s="104" t="s">
        <v>69</v>
      </c>
      <c r="D117" s="104" t="s">
        <v>88</v>
      </c>
      <c r="E117" s="104" t="s">
        <v>41</v>
      </c>
      <c r="F117" s="105">
        <v>0.83333333333333337</v>
      </c>
      <c r="G117" s="104"/>
      <c r="H117" s="106">
        <v>45898</v>
      </c>
      <c r="I117" s="104" t="s">
        <v>522</v>
      </c>
      <c r="J117" s="107" t="s">
        <v>71</v>
      </c>
      <c r="K117" s="104" t="s">
        <v>53</v>
      </c>
      <c r="L117" s="104" t="s">
        <v>120</v>
      </c>
      <c r="M117" s="107" t="s">
        <v>55</v>
      </c>
      <c r="N117" s="105">
        <v>0.83333333333333326</v>
      </c>
      <c r="O117" s="105">
        <v>0.91736111111111096</v>
      </c>
      <c r="P117" s="105">
        <f t="shared" si="0"/>
        <v>8.4027777777777701E-2</v>
      </c>
      <c r="Q117" s="108">
        <v>226</v>
      </c>
      <c r="R117" s="109">
        <v>0.4</v>
      </c>
      <c r="S117" s="109">
        <v>2.2999999999999998</v>
      </c>
      <c r="T117" s="109">
        <v>284.89999999999998</v>
      </c>
      <c r="U117" s="109">
        <v>5.5</v>
      </c>
      <c r="V117" s="109">
        <v>0.1</v>
      </c>
      <c r="W117" s="109">
        <v>2.4</v>
      </c>
      <c r="X117" s="109">
        <v>18.2</v>
      </c>
      <c r="Y117" s="109">
        <v>217.2</v>
      </c>
      <c r="Z117" s="109">
        <v>0.4</v>
      </c>
      <c r="AA117" s="109">
        <v>2.2000000000000002</v>
      </c>
      <c r="AB117" s="110">
        <v>276.39999999999998</v>
      </c>
      <c r="AH117" s="72" t="str">
        <f>IF(AND(B117="Premier League",E117="Live"),_xlfn.XLOOKUP(_xlfn.TEXTJOIN(" vs ",,C117:D117),Calendar!G:G,Calendar!B:B),IF(AND(B117="Premier League",E117="Highlights"),_xlfn.XLOOKUP(H117,Calendar!O:O,Calendar!N:N,,-1),""))</f>
        <v/>
      </c>
    </row>
    <row r="118" spans="1:34" s="72" customFormat="1" x14ac:dyDescent="0.35">
      <c r="A118" s="104" t="s">
        <v>31</v>
      </c>
      <c r="B118" s="104" t="s">
        <v>145</v>
      </c>
      <c r="C118" s="104" t="s">
        <v>95</v>
      </c>
      <c r="D118" s="104" t="s">
        <v>91</v>
      </c>
      <c r="E118" s="104" t="s">
        <v>41</v>
      </c>
      <c r="F118" s="105">
        <v>0.52083333333333337</v>
      </c>
      <c r="G118" s="104"/>
      <c r="H118" s="106">
        <v>45899</v>
      </c>
      <c r="I118" s="104" t="s">
        <v>522</v>
      </c>
      <c r="J118" s="107" t="s">
        <v>37</v>
      </c>
      <c r="K118" s="104" t="s">
        <v>53</v>
      </c>
      <c r="L118" s="104" t="s">
        <v>54</v>
      </c>
      <c r="M118" s="107" t="s">
        <v>55</v>
      </c>
      <c r="N118" s="105">
        <v>0.52083333333333326</v>
      </c>
      <c r="O118" s="105">
        <v>0.6020833333333333</v>
      </c>
      <c r="P118" s="105">
        <f t="shared" si="0"/>
        <v>8.1250000000000044E-2</v>
      </c>
      <c r="Q118" s="108">
        <v>137.5</v>
      </c>
      <c r="R118" s="109">
        <v>0.2</v>
      </c>
      <c r="S118" s="109">
        <v>2.4</v>
      </c>
      <c r="T118" s="109">
        <v>168.6</v>
      </c>
      <c r="U118" s="109">
        <v>6.9</v>
      </c>
      <c r="V118" s="109">
        <v>0.1</v>
      </c>
      <c r="W118" s="109">
        <v>2.5</v>
      </c>
      <c r="X118" s="109">
        <v>23.7</v>
      </c>
      <c r="Y118" s="109">
        <v>136.1</v>
      </c>
      <c r="Z118" s="109">
        <v>0.3</v>
      </c>
      <c r="AA118" s="109">
        <v>2.4</v>
      </c>
      <c r="AB118" s="110">
        <v>165.9</v>
      </c>
      <c r="AH118" s="72" t="str">
        <f>IF(AND(B118="Premier League",E118="Live"),_xlfn.XLOOKUP(_xlfn.TEXTJOIN(" vs ",,C118:D118),Calendar!G:G,Calendar!B:B),IF(AND(B118="Premier League",E118="Highlights"),_xlfn.XLOOKUP(H118,Calendar!O:O,Calendar!N:N,,-1),""))</f>
        <v/>
      </c>
    </row>
    <row r="119" spans="1:34" s="72" customFormat="1" x14ac:dyDescent="0.35">
      <c r="A119" s="104" t="s">
        <v>31</v>
      </c>
      <c r="B119" s="104" t="s">
        <v>145</v>
      </c>
      <c r="C119" s="104" t="s">
        <v>95</v>
      </c>
      <c r="D119" s="104" t="s">
        <v>91</v>
      </c>
      <c r="E119" s="104" t="s">
        <v>41</v>
      </c>
      <c r="F119" s="105">
        <v>0.52083333333333337</v>
      </c>
      <c r="G119" s="104"/>
      <c r="H119" s="106">
        <v>45899</v>
      </c>
      <c r="I119" s="104" t="s">
        <v>522</v>
      </c>
      <c r="J119" s="107" t="s">
        <v>37</v>
      </c>
      <c r="K119" s="104" t="s">
        <v>53</v>
      </c>
      <c r="L119" s="104" t="s">
        <v>120</v>
      </c>
      <c r="M119" s="107" t="s">
        <v>55</v>
      </c>
      <c r="N119" s="105">
        <v>0.52083333333333326</v>
      </c>
      <c r="O119" s="105">
        <v>0.6020833333333333</v>
      </c>
      <c r="P119" s="105">
        <f t="shared" si="0"/>
        <v>8.1250000000000044E-2</v>
      </c>
      <c r="Q119" s="108">
        <v>91.2</v>
      </c>
      <c r="R119" s="109">
        <v>0.1</v>
      </c>
      <c r="S119" s="109">
        <v>1.6</v>
      </c>
      <c r="T119" s="109">
        <v>160</v>
      </c>
      <c r="U119" s="109">
        <v>13.4</v>
      </c>
      <c r="V119" s="109">
        <v>0.2</v>
      </c>
      <c r="W119" s="109">
        <v>4.8</v>
      </c>
      <c r="X119" s="109">
        <v>32.799999999999997</v>
      </c>
      <c r="Y119" s="109">
        <v>88.9</v>
      </c>
      <c r="Z119" s="109">
        <v>0.2</v>
      </c>
      <c r="AA119" s="109">
        <v>1.6</v>
      </c>
      <c r="AB119" s="110">
        <v>146.30000000000001</v>
      </c>
      <c r="AH119" s="72" t="str">
        <f>IF(AND(B119="Premier League",E119="Live"),_xlfn.XLOOKUP(_xlfn.TEXTJOIN(" vs ",,C119:D119),Calendar!G:G,Calendar!B:B),IF(AND(B119="Premier League",E119="Highlights"),_xlfn.XLOOKUP(H119,Calendar!O:O,Calendar!N:N,,-1),""))</f>
        <v/>
      </c>
    </row>
    <row r="120" spans="1:34" s="72" customFormat="1" x14ac:dyDescent="0.35">
      <c r="A120" s="104" t="s">
        <v>31</v>
      </c>
      <c r="B120" s="104" t="s">
        <v>145</v>
      </c>
      <c r="C120" s="104" t="s">
        <v>580</v>
      </c>
      <c r="D120" s="104" t="s">
        <v>92</v>
      </c>
      <c r="E120" s="104" t="s">
        <v>41</v>
      </c>
      <c r="F120" s="105">
        <v>0.52083333333333337</v>
      </c>
      <c r="G120" s="104"/>
      <c r="H120" s="106">
        <v>45899</v>
      </c>
      <c r="I120" s="104" t="s">
        <v>522</v>
      </c>
      <c r="J120" s="107" t="s">
        <v>37</v>
      </c>
      <c r="K120" s="104" t="s">
        <v>53</v>
      </c>
      <c r="L120" s="104" t="s">
        <v>548</v>
      </c>
      <c r="M120" s="107" t="s">
        <v>55</v>
      </c>
      <c r="N120" s="105">
        <v>0.52083333333333326</v>
      </c>
      <c r="O120" s="105">
        <v>0.60277777777777775</v>
      </c>
      <c r="P120" s="105">
        <f t="shared" si="0"/>
        <v>8.1944444444444486E-2</v>
      </c>
      <c r="Q120" s="108">
        <v>30.2</v>
      </c>
      <c r="R120" s="109">
        <v>0</v>
      </c>
      <c r="S120" s="109">
        <v>0.5</v>
      </c>
      <c r="T120" s="109">
        <v>54.5</v>
      </c>
      <c r="U120" s="109">
        <v>1.9</v>
      </c>
      <c r="V120" s="109">
        <v>0</v>
      </c>
      <c r="W120" s="109">
        <v>0.7</v>
      </c>
      <c r="X120" s="109">
        <v>18.600000000000001</v>
      </c>
      <c r="Y120" s="109">
        <v>30</v>
      </c>
      <c r="Z120" s="109">
        <v>0.1</v>
      </c>
      <c r="AA120" s="109">
        <v>0.5</v>
      </c>
      <c r="AB120" s="110">
        <v>51.8</v>
      </c>
      <c r="AH120" s="72" t="str">
        <f>IF(AND(B120="Premier League",E120="Live"),_xlfn.XLOOKUP(_xlfn.TEXTJOIN(" vs ",,C120:D120),Calendar!G:G,Calendar!B:B),IF(AND(B120="Premier League",E120="Highlights"),_xlfn.XLOOKUP(H120,Calendar!O:O,Calendar!N:N,,-1),""))</f>
        <v/>
      </c>
    </row>
    <row r="121" spans="1:34" s="72" customFormat="1" x14ac:dyDescent="0.35">
      <c r="A121" s="104" t="s">
        <v>31</v>
      </c>
      <c r="B121" s="104" t="s">
        <v>581</v>
      </c>
      <c r="C121" s="104" t="s">
        <v>582</v>
      </c>
      <c r="D121" s="104" t="s">
        <v>583</v>
      </c>
      <c r="E121" s="104" t="s">
        <v>41</v>
      </c>
      <c r="F121" s="105">
        <v>0.52083333333333337</v>
      </c>
      <c r="G121" s="104"/>
      <c r="H121" s="106">
        <v>45899</v>
      </c>
      <c r="I121" s="104" t="s">
        <v>522</v>
      </c>
      <c r="J121" s="107" t="s">
        <v>37</v>
      </c>
      <c r="K121" s="104" t="s">
        <v>53</v>
      </c>
      <c r="L121" s="104" t="s">
        <v>584</v>
      </c>
      <c r="M121" s="107" t="s">
        <v>36</v>
      </c>
      <c r="N121" s="105">
        <v>0.5215277777777777</v>
      </c>
      <c r="O121" s="105">
        <v>0.60138888888888886</v>
      </c>
      <c r="P121" s="105">
        <f t="shared" si="0"/>
        <v>7.986111111111116E-2</v>
      </c>
      <c r="Q121" s="108">
        <v>336.1</v>
      </c>
      <c r="R121" s="109">
        <v>0.5</v>
      </c>
      <c r="S121" s="109">
        <v>5.8</v>
      </c>
      <c r="T121" s="109">
        <v>499.8</v>
      </c>
      <c r="U121" s="109">
        <v>6.8</v>
      </c>
      <c r="V121" s="109">
        <v>0.1</v>
      </c>
      <c r="W121" s="109">
        <v>2.4</v>
      </c>
      <c r="X121" s="109">
        <v>20.7</v>
      </c>
      <c r="Y121" s="109">
        <v>332.5</v>
      </c>
      <c r="Z121" s="109">
        <v>0.6</v>
      </c>
      <c r="AA121" s="109">
        <v>5.9</v>
      </c>
      <c r="AB121" s="110">
        <v>494.5</v>
      </c>
      <c r="AH121" s="72" t="str">
        <f>IF(AND(B121="Premier League",E121="Live"),_xlfn.XLOOKUP(_xlfn.TEXTJOIN(" vs ",,C121:D121),Calendar!G:G,Calendar!B:B),IF(AND(B121="Premier League",E121="Highlights"),_xlfn.XLOOKUP(H121,Calendar!O:O,Calendar!N:N,,-1),""))</f>
        <v/>
      </c>
    </row>
    <row r="122" spans="1:34" s="72" customFormat="1" x14ac:dyDescent="0.35">
      <c r="A122" s="104" t="s">
        <v>31</v>
      </c>
      <c r="B122" s="104" t="s">
        <v>32</v>
      </c>
      <c r="C122" s="104" t="s">
        <v>67</v>
      </c>
      <c r="D122" s="104" t="s">
        <v>94</v>
      </c>
      <c r="E122" s="104" t="s">
        <v>41</v>
      </c>
      <c r="F122" s="105">
        <v>0.52083333333333337</v>
      </c>
      <c r="G122" s="104"/>
      <c r="H122" s="106">
        <v>45899</v>
      </c>
      <c r="I122" s="104" t="s">
        <v>522</v>
      </c>
      <c r="J122" s="107" t="s">
        <v>37</v>
      </c>
      <c r="K122" s="104" t="s">
        <v>53</v>
      </c>
      <c r="L122" s="104" t="s">
        <v>510</v>
      </c>
      <c r="M122" s="107" t="s">
        <v>511</v>
      </c>
      <c r="N122" s="105">
        <v>0.5215277777777777</v>
      </c>
      <c r="O122" s="105">
        <v>0.6069444444444444</v>
      </c>
      <c r="P122" s="105">
        <f t="shared" si="0"/>
        <v>8.5416666666666696E-2</v>
      </c>
      <c r="Q122" s="108">
        <v>784.7</v>
      </c>
      <c r="R122" s="109">
        <v>1.3</v>
      </c>
      <c r="S122" s="109">
        <v>13.5</v>
      </c>
      <c r="T122" s="109">
        <v>961.2</v>
      </c>
      <c r="U122" s="109">
        <v>139.19999999999999</v>
      </c>
      <c r="V122" s="109">
        <v>1.9</v>
      </c>
      <c r="W122" s="109">
        <v>49.7</v>
      </c>
      <c r="X122" s="109">
        <v>186.1</v>
      </c>
      <c r="Y122" s="109">
        <v>720.7</v>
      </c>
      <c r="Z122" s="109">
        <v>1.4</v>
      </c>
      <c r="AA122" s="109">
        <v>12.8</v>
      </c>
      <c r="AB122" s="110">
        <v>877.6</v>
      </c>
      <c r="AH122" s="72" t="e">
        <f>IF(AND(B122="Premier League",E122="Live"),_xlfn.XLOOKUP(_xlfn.TEXTJOIN(" vs ",,C122:D122),Calendar!G:G,Calendar!B:B),IF(AND(B122="Premier League",E122="Highlights"),_xlfn.XLOOKUP(H122,Calendar!O:O,Calendar!N:N,,-1),""))</f>
        <v>#N/A</v>
      </c>
    </row>
    <row r="123" spans="1:34" s="72" customFormat="1" x14ac:dyDescent="0.35">
      <c r="A123" s="104" t="s">
        <v>31</v>
      </c>
      <c r="B123" s="104" t="s">
        <v>32</v>
      </c>
      <c r="C123" s="104" t="s">
        <v>43</v>
      </c>
      <c r="D123" s="104" t="s">
        <v>46</v>
      </c>
      <c r="E123" s="104" t="s">
        <v>41</v>
      </c>
      <c r="F123" s="105">
        <v>0.72916666666666663</v>
      </c>
      <c r="G123" s="104"/>
      <c r="H123" s="106">
        <v>45899</v>
      </c>
      <c r="I123" s="104" t="s">
        <v>522</v>
      </c>
      <c r="J123" s="107" t="s">
        <v>37</v>
      </c>
      <c r="K123" s="104" t="s">
        <v>53</v>
      </c>
      <c r="L123" s="104" t="s">
        <v>54</v>
      </c>
      <c r="M123" s="107" t="s">
        <v>55</v>
      </c>
      <c r="N123" s="105">
        <v>0.72986111111111107</v>
      </c>
      <c r="O123" s="105">
        <v>0.81111111111111101</v>
      </c>
      <c r="P123" s="105">
        <f t="shared" si="0"/>
        <v>8.1249999999999933E-2</v>
      </c>
      <c r="Q123" s="108">
        <v>865.9</v>
      </c>
      <c r="R123" s="109">
        <v>1.4</v>
      </c>
      <c r="S123" s="109">
        <v>8.5</v>
      </c>
      <c r="T123" s="109">
        <v>1024</v>
      </c>
      <c r="U123" s="109">
        <v>88.8</v>
      </c>
      <c r="V123" s="109">
        <v>1.2</v>
      </c>
      <c r="W123" s="109">
        <v>24.6</v>
      </c>
      <c r="X123" s="109">
        <v>149.30000000000001</v>
      </c>
      <c r="Y123" s="109">
        <v>801.3</v>
      </c>
      <c r="Z123" s="109">
        <v>1.5</v>
      </c>
      <c r="AA123" s="109">
        <v>8.1999999999999993</v>
      </c>
      <c r="AB123" s="110">
        <v>961.7</v>
      </c>
      <c r="AH123" s="72" t="e">
        <f>IF(AND(B123="Premier League",E123="Live"),_xlfn.XLOOKUP(_xlfn.TEXTJOIN(" vs ",,C123:D123),Calendar!G:G,Calendar!B:B),IF(AND(B123="Premier League",E123="Highlights"),_xlfn.XLOOKUP(H123,Calendar!O:O,Calendar!N:N,,-1),""))</f>
        <v>#N/A</v>
      </c>
    </row>
    <row r="124" spans="1:34" s="72" customFormat="1" x14ac:dyDescent="0.35">
      <c r="A124" s="104" t="s">
        <v>31</v>
      </c>
      <c r="B124" s="104" t="s">
        <v>32</v>
      </c>
      <c r="C124" s="104" t="s">
        <v>43</v>
      </c>
      <c r="D124" s="104" t="s">
        <v>46</v>
      </c>
      <c r="E124" s="104" t="s">
        <v>41</v>
      </c>
      <c r="F124" s="105">
        <v>0.72916666666666663</v>
      </c>
      <c r="G124" s="104"/>
      <c r="H124" s="106">
        <v>45899</v>
      </c>
      <c r="I124" s="104" t="s">
        <v>522</v>
      </c>
      <c r="J124" s="107" t="s">
        <v>37</v>
      </c>
      <c r="K124" s="104" t="s">
        <v>53</v>
      </c>
      <c r="L124" s="104" t="s">
        <v>57</v>
      </c>
      <c r="M124" s="107" t="s">
        <v>55</v>
      </c>
      <c r="N124" s="105">
        <v>0.72986111111111107</v>
      </c>
      <c r="O124" s="105">
        <v>0.81111111111111101</v>
      </c>
      <c r="P124" s="105">
        <f t="shared" si="0"/>
        <v>8.1249999999999933E-2</v>
      </c>
      <c r="Q124" s="108">
        <v>581</v>
      </c>
      <c r="R124" s="109">
        <v>0.9</v>
      </c>
      <c r="S124" s="109">
        <v>5.7</v>
      </c>
      <c r="T124" s="109">
        <v>656</v>
      </c>
      <c r="U124" s="109">
        <v>82.8</v>
      </c>
      <c r="V124" s="109">
        <v>1.1000000000000001</v>
      </c>
      <c r="W124" s="109">
        <v>22.9</v>
      </c>
      <c r="X124" s="109">
        <v>94</v>
      </c>
      <c r="Y124" s="109">
        <v>541.79999999999995</v>
      </c>
      <c r="Z124" s="109">
        <v>1</v>
      </c>
      <c r="AA124" s="109">
        <v>5.5</v>
      </c>
      <c r="AB124" s="110">
        <v>617.79999999999995</v>
      </c>
      <c r="AH124" s="72" t="e">
        <f>IF(AND(B124="Premier League",E124="Live"),_xlfn.XLOOKUP(_xlfn.TEXTJOIN(" vs ",,C124:D124),Calendar!G:G,Calendar!B:B),IF(AND(B124="Premier League",E124="Highlights"),_xlfn.XLOOKUP(H124,Calendar!O:O,Calendar!N:N,,-1),""))</f>
        <v>#N/A</v>
      </c>
    </row>
    <row r="125" spans="1:34" s="72" customFormat="1" x14ac:dyDescent="0.35">
      <c r="A125" s="104" t="s">
        <v>31</v>
      </c>
      <c r="B125" s="104" t="s">
        <v>585</v>
      </c>
      <c r="C125" s="104" t="s">
        <v>586</v>
      </c>
      <c r="D125" s="104" t="s">
        <v>587</v>
      </c>
      <c r="E125" s="104" t="s">
        <v>41</v>
      </c>
      <c r="F125" s="105">
        <v>0.72916666666666663</v>
      </c>
      <c r="G125" s="104"/>
      <c r="H125" s="106">
        <v>45899</v>
      </c>
      <c r="I125" s="104" t="s">
        <v>522</v>
      </c>
      <c r="J125" s="107" t="s">
        <v>37</v>
      </c>
      <c r="K125" s="104" t="s">
        <v>53</v>
      </c>
      <c r="L125" s="104" t="s">
        <v>588</v>
      </c>
      <c r="M125" s="107" t="s">
        <v>36</v>
      </c>
      <c r="N125" s="105">
        <v>0.72847222222222219</v>
      </c>
      <c r="O125" s="105">
        <v>0.80416666666666659</v>
      </c>
      <c r="P125" s="105">
        <f t="shared" si="0"/>
        <v>7.5694444444444398E-2</v>
      </c>
      <c r="Q125" s="108">
        <v>847.8</v>
      </c>
      <c r="R125" s="109">
        <v>1.4</v>
      </c>
      <c r="S125" s="109">
        <v>8.5</v>
      </c>
      <c r="T125" s="109">
        <v>1012.1</v>
      </c>
      <c r="U125" s="109">
        <v>83.4</v>
      </c>
      <c r="V125" s="109">
        <v>1.1000000000000001</v>
      </c>
      <c r="W125" s="109">
        <v>23.4</v>
      </c>
      <c r="X125" s="109">
        <v>149.30000000000001</v>
      </c>
      <c r="Y125" s="109">
        <v>782.7</v>
      </c>
      <c r="Z125" s="109">
        <v>1.5</v>
      </c>
      <c r="AA125" s="109">
        <v>8</v>
      </c>
      <c r="AB125" s="110">
        <v>949.8</v>
      </c>
      <c r="AH125" s="72" t="str">
        <f>IF(AND(B125="Premier League",E125="Live"),_xlfn.XLOOKUP(_xlfn.TEXTJOIN(" vs ",,C125:D125),Calendar!G:G,Calendar!B:B),IF(AND(B125="Premier League",E125="Highlights"),_xlfn.XLOOKUP(H125,Calendar!O:O,Calendar!N:N,,-1),""))</f>
        <v/>
      </c>
    </row>
    <row r="126" spans="1:34" s="72" customFormat="1" x14ac:dyDescent="0.35">
      <c r="A126" s="104" t="s">
        <v>31</v>
      </c>
      <c r="B126" s="104" t="s">
        <v>32</v>
      </c>
      <c r="C126" s="104" t="s">
        <v>42</v>
      </c>
      <c r="D126" s="104" t="s">
        <v>62</v>
      </c>
      <c r="E126" s="104" t="s">
        <v>282</v>
      </c>
      <c r="F126" s="105">
        <v>0.85416666666666663</v>
      </c>
      <c r="G126" s="104"/>
      <c r="H126" s="106">
        <v>45899</v>
      </c>
      <c r="I126" s="104" t="s">
        <v>551</v>
      </c>
      <c r="J126" s="107" t="s">
        <v>37</v>
      </c>
      <c r="K126" s="104" t="s">
        <v>53</v>
      </c>
      <c r="L126" s="104" t="s">
        <v>57</v>
      </c>
      <c r="M126" s="107" t="s">
        <v>55</v>
      </c>
      <c r="N126" s="105">
        <v>0.85763888888888884</v>
      </c>
      <c r="O126" s="105">
        <v>0.93472222222222212</v>
      </c>
      <c r="P126" s="105">
        <f t="shared" si="0"/>
        <v>7.7083333333333282E-2</v>
      </c>
      <c r="Q126" s="108">
        <v>113.9</v>
      </c>
      <c r="R126" s="109">
        <v>0.2</v>
      </c>
      <c r="S126" s="109">
        <v>1.2</v>
      </c>
      <c r="T126" s="109">
        <v>164.4</v>
      </c>
      <c r="U126" s="109">
        <v>5.8</v>
      </c>
      <c r="V126" s="109">
        <v>0.1</v>
      </c>
      <c r="W126" s="109">
        <v>2.2000000000000002</v>
      </c>
      <c r="X126" s="109">
        <v>8.6999999999999993</v>
      </c>
      <c r="Y126" s="109">
        <v>109.8</v>
      </c>
      <c r="Z126" s="109">
        <v>0.2</v>
      </c>
      <c r="AA126" s="109">
        <v>1.2</v>
      </c>
      <c r="AB126" s="110">
        <v>155.5</v>
      </c>
      <c r="AH126" s="72" t="str">
        <f>IF(AND(B126="Premier League",E126="Live"),_xlfn.XLOOKUP(_xlfn.TEXTJOIN(" vs ",,C126:D126),Calendar!G:G,Calendar!B:B),IF(AND(B126="Premier League",E126="Highlights"),_xlfn.XLOOKUP(H126,Calendar!O:O,Calendar!N:N,,-1),""))</f>
        <v/>
      </c>
    </row>
    <row r="127" spans="1:34" s="72" customFormat="1" x14ac:dyDescent="0.35">
      <c r="A127" s="104" t="s">
        <v>31</v>
      </c>
      <c r="B127" s="104" t="s">
        <v>32</v>
      </c>
      <c r="C127" s="104"/>
      <c r="D127" s="104"/>
      <c r="E127" s="104" t="s">
        <v>33</v>
      </c>
      <c r="F127" s="105">
        <v>0.93055555555555558</v>
      </c>
      <c r="G127" s="104"/>
      <c r="H127" s="106">
        <v>45899</v>
      </c>
      <c r="I127" s="104" t="s">
        <v>522</v>
      </c>
      <c r="J127" s="107" t="s">
        <v>37</v>
      </c>
      <c r="K127" s="104" t="s">
        <v>552</v>
      </c>
      <c r="L127" s="104" t="s">
        <v>35</v>
      </c>
      <c r="M127" s="107" t="s">
        <v>36</v>
      </c>
      <c r="N127" s="105">
        <v>0.93055555555555558</v>
      </c>
      <c r="O127" s="105">
        <v>0.98611111111111116</v>
      </c>
      <c r="P127" s="105">
        <f t="shared" si="0"/>
        <v>5.555555555555558E-2</v>
      </c>
      <c r="Q127" s="108">
        <v>1990.9</v>
      </c>
      <c r="R127" s="109">
        <v>3.2</v>
      </c>
      <c r="S127" s="109">
        <v>32.6</v>
      </c>
      <c r="T127" s="109">
        <v>2514.3000000000002</v>
      </c>
      <c r="U127" s="109">
        <v>93.6</v>
      </c>
      <c r="V127" s="109">
        <v>1.3</v>
      </c>
      <c r="W127" s="109">
        <v>51.5</v>
      </c>
      <c r="X127" s="109">
        <v>131.80000000000001</v>
      </c>
      <c r="Y127" s="109">
        <v>1926.9</v>
      </c>
      <c r="Z127" s="109">
        <v>3.7</v>
      </c>
      <c r="AA127" s="109">
        <v>32.4</v>
      </c>
      <c r="AB127" s="110">
        <v>2432.9</v>
      </c>
      <c r="AH127" s="72" t="str">
        <f>IF(AND(B127="Premier League",E127="Live"),_xlfn.XLOOKUP(_xlfn.TEXTJOIN(" vs ",,C127:D127),Calendar!G:G,Calendar!B:B),IF(AND(B127="Premier League",E127="Highlights"),_xlfn.XLOOKUP(H127,Calendar!O:O,Calendar!N:N,,-1),""))</f>
        <v>Matchweek 01</v>
      </c>
    </row>
    <row r="128" spans="1:34" s="72" customFormat="1" x14ac:dyDescent="0.35">
      <c r="A128" s="104" t="s">
        <v>31</v>
      </c>
      <c r="B128" s="104" t="s">
        <v>529</v>
      </c>
      <c r="C128" s="104" t="s">
        <v>194</v>
      </c>
      <c r="D128" s="104" t="s">
        <v>195</v>
      </c>
      <c r="E128" s="104" t="s">
        <v>41</v>
      </c>
      <c r="F128" s="105">
        <v>0.5</v>
      </c>
      <c r="G128" s="104"/>
      <c r="H128" s="106">
        <v>45900</v>
      </c>
      <c r="I128" s="104" t="s">
        <v>522</v>
      </c>
      <c r="J128" s="107" t="s">
        <v>38</v>
      </c>
      <c r="K128" s="104" t="s">
        <v>53</v>
      </c>
      <c r="L128" s="104" t="s">
        <v>54</v>
      </c>
      <c r="M128" s="107" t="s">
        <v>55</v>
      </c>
      <c r="N128" s="105">
        <v>0.49999999999999994</v>
      </c>
      <c r="O128" s="105">
        <v>0.53402777777777777</v>
      </c>
      <c r="P128" s="105">
        <f t="shared" si="0"/>
        <v>3.4027777777777823E-2</v>
      </c>
      <c r="Q128" s="108">
        <v>304.02040816326502</v>
      </c>
      <c r="R128" s="109">
        <v>0.49230612244897898</v>
      </c>
      <c r="S128" s="109">
        <v>5.9188795918367303</v>
      </c>
      <c r="T128" s="109">
        <v>391.8</v>
      </c>
      <c r="U128" s="109">
        <v>33.222448979591803</v>
      </c>
      <c r="V128" s="109">
        <v>0.457020408163265</v>
      </c>
      <c r="W128" s="109">
        <v>16.912153061224402</v>
      </c>
      <c r="X128" s="109">
        <v>40.799999999999997</v>
      </c>
      <c r="Y128" s="109">
        <v>302.404081632653</v>
      </c>
      <c r="Z128" s="109">
        <v>0.57369387755101997</v>
      </c>
      <c r="AA128" s="109">
        <v>6.1234775510204003</v>
      </c>
      <c r="AB128" s="110">
        <v>388</v>
      </c>
      <c r="AH128" s="72" t="str">
        <f>IF(AND(B128="Premier League",E128="Live"),_xlfn.XLOOKUP(_xlfn.TEXTJOIN(" vs ",,C128:D128),Calendar!G:G,Calendar!B:B),IF(AND(B128="Premier League",E128="Highlights"),_xlfn.XLOOKUP(H128,Calendar!O:O,Calendar!N:N,,-1),""))</f>
        <v/>
      </c>
    </row>
    <row r="129" spans="1:34" s="72" customFormat="1" x14ac:dyDescent="0.35">
      <c r="A129" s="104" t="s">
        <v>31</v>
      </c>
      <c r="B129" s="104" t="s">
        <v>529</v>
      </c>
      <c r="C129" s="104" t="s">
        <v>194</v>
      </c>
      <c r="D129" s="104" t="s">
        <v>195</v>
      </c>
      <c r="E129" s="104" t="s">
        <v>41</v>
      </c>
      <c r="F129" s="105">
        <v>0.5</v>
      </c>
      <c r="G129" s="104"/>
      <c r="H129" s="106">
        <v>45900</v>
      </c>
      <c r="I129" s="104" t="s">
        <v>522</v>
      </c>
      <c r="J129" s="107" t="s">
        <v>38</v>
      </c>
      <c r="K129" s="104" t="s">
        <v>53</v>
      </c>
      <c r="L129" s="104" t="s">
        <v>120</v>
      </c>
      <c r="M129" s="107" t="s">
        <v>55</v>
      </c>
      <c r="N129" s="105">
        <v>0.49999999999999994</v>
      </c>
      <c r="O129" s="105">
        <v>0.57916666666666661</v>
      </c>
      <c r="P129" s="105">
        <f t="shared" si="0"/>
        <v>7.9166666666666663E-2</v>
      </c>
      <c r="Q129" s="108">
        <v>505.3</v>
      </c>
      <c r="R129" s="109">
        <v>0.8</v>
      </c>
      <c r="S129" s="109">
        <v>9.3000000000000007</v>
      </c>
      <c r="T129" s="109">
        <v>797.3</v>
      </c>
      <c r="U129" s="109">
        <v>45.4</v>
      </c>
      <c r="V129" s="109">
        <v>0.6</v>
      </c>
      <c r="W129" s="109">
        <v>20.3</v>
      </c>
      <c r="X129" s="109">
        <v>65.2</v>
      </c>
      <c r="Y129" s="109">
        <v>463.5</v>
      </c>
      <c r="Z129" s="109">
        <v>0.9</v>
      </c>
      <c r="AA129" s="109">
        <v>8.8000000000000007</v>
      </c>
      <c r="AB129" s="110">
        <v>740.7</v>
      </c>
      <c r="AH129" s="72" t="str">
        <f>IF(AND(B129="Premier League",E129="Live"),_xlfn.XLOOKUP(_xlfn.TEXTJOIN(" vs ",,C129:D129),Calendar!G:G,Calendar!B:B),IF(AND(B129="Premier League",E129="Highlights"),_xlfn.XLOOKUP(H129,Calendar!O:O,Calendar!N:N,,-1),""))</f>
        <v/>
      </c>
    </row>
    <row r="130" spans="1:34" s="72" customFormat="1" x14ac:dyDescent="0.35">
      <c r="A130" s="104" t="s">
        <v>31</v>
      </c>
      <c r="B130" s="104" t="s">
        <v>32</v>
      </c>
      <c r="C130" s="104" t="s">
        <v>161</v>
      </c>
      <c r="D130" s="104" t="s">
        <v>49</v>
      </c>
      <c r="E130" s="104" t="s">
        <v>41</v>
      </c>
      <c r="F130" s="105">
        <v>0.58333333333333337</v>
      </c>
      <c r="G130" s="104"/>
      <c r="H130" s="106">
        <v>45900</v>
      </c>
      <c r="I130" s="104" t="s">
        <v>522</v>
      </c>
      <c r="J130" s="107" t="s">
        <v>38</v>
      </c>
      <c r="K130" s="104" t="s">
        <v>53</v>
      </c>
      <c r="L130" s="104" t="s">
        <v>54</v>
      </c>
      <c r="M130" s="107" t="s">
        <v>55</v>
      </c>
      <c r="N130" s="105">
        <v>0.58333333333333326</v>
      </c>
      <c r="O130" s="105">
        <v>0.66597222222222219</v>
      </c>
      <c r="P130" s="105">
        <f t="shared" si="0"/>
        <v>8.2638888888888928E-2</v>
      </c>
      <c r="Q130" s="108">
        <v>839.5</v>
      </c>
      <c r="R130" s="109">
        <v>1.4</v>
      </c>
      <c r="S130" s="109">
        <v>11.8</v>
      </c>
      <c r="T130" s="109">
        <v>1522.6</v>
      </c>
      <c r="U130" s="109">
        <v>88.3</v>
      </c>
      <c r="V130" s="109">
        <v>1.2</v>
      </c>
      <c r="W130" s="109">
        <v>22</v>
      </c>
      <c r="X130" s="109">
        <v>167.9</v>
      </c>
      <c r="Y130" s="109">
        <v>762.7</v>
      </c>
      <c r="Z130" s="109">
        <v>1.4</v>
      </c>
      <c r="AA130" s="109">
        <v>11.1</v>
      </c>
      <c r="AB130" s="110">
        <v>1391.3</v>
      </c>
      <c r="AH130" s="72" t="e">
        <f>IF(AND(B130="Premier League",E130="Live"),_xlfn.XLOOKUP(_xlfn.TEXTJOIN(" vs ",,C130:D130),Calendar!G:G,Calendar!B:B),IF(AND(B130="Premier League",E130="Highlights"),_xlfn.XLOOKUP(H130,Calendar!O:O,Calendar!N:N,,-1),""))</f>
        <v>#N/A</v>
      </c>
    </row>
    <row r="131" spans="1:34" s="72" customFormat="1" x14ac:dyDescent="0.35">
      <c r="A131" s="104" t="s">
        <v>31</v>
      </c>
      <c r="B131" s="104" t="s">
        <v>32</v>
      </c>
      <c r="C131" s="104" t="s">
        <v>164</v>
      </c>
      <c r="D131" s="104" t="s">
        <v>47</v>
      </c>
      <c r="E131" s="104" t="s">
        <v>41</v>
      </c>
      <c r="F131" s="105">
        <v>0.58333333333333337</v>
      </c>
      <c r="G131" s="104"/>
      <c r="H131" s="106">
        <v>45900</v>
      </c>
      <c r="I131" s="104" t="s">
        <v>522</v>
      </c>
      <c r="J131" s="107" t="s">
        <v>38</v>
      </c>
      <c r="K131" s="104" t="s">
        <v>53</v>
      </c>
      <c r="L131" s="104" t="s">
        <v>57</v>
      </c>
      <c r="M131" s="107" t="s">
        <v>55</v>
      </c>
      <c r="N131" s="105">
        <v>0.5840277777777777</v>
      </c>
      <c r="O131" s="105">
        <v>0.6645833333333333</v>
      </c>
      <c r="P131" s="105">
        <f t="shared" si="0"/>
        <v>8.0555555555555602E-2</v>
      </c>
      <c r="Q131" s="108">
        <v>395.7</v>
      </c>
      <c r="R131" s="109">
        <v>0.6</v>
      </c>
      <c r="S131" s="109">
        <v>5.6</v>
      </c>
      <c r="T131" s="109">
        <v>606.20000000000005</v>
      </c>
      <c r="U131" s="109">
        <v>53</v>
      </c>
      <c r="V131" s="109">
        <v>0.7</v>
      </c>
      <c r="W131" s="109">
        <v>13.2</v>
      </c>
      <c r="X131" s="109">
        <v>78</v>
      </c>
      <c r="Y131" s="109">
        <v>388.2</v>
      </c>
      <c r="Z131" s="109">
        <v>0.7</v>
      </c>
      <c r="AA131" s="109">
        <v>5.6</v>
      </c>
      <c r="AB131" s="110">
        <v>587</v>
      </c>
      <c r="AH131" s="72" t="e">
        <f>IF(AND(B131="Premier League",E131="Live"),_xlfn.XLOOKUP(_xlfn.TEXTJOIN(" vs ",,C131:D131),Calendar!G:G,Calendar!B:B),IF(AND(B131="Premier League",E131="Highlights"),_xlfn.XLOOKUP(H131,Calendar!O:O,Calendar!N:N,,-1),""))</f>
        <v>#N/A</v>
      </c>
    </row>
    <row r="132" spans="1:34" s="72" customFormat="1" x14ac:dyDescent="0.35">
      <c r="A132" s="104" t="s">
        <v>31</v>
      </c>
      <c r="B132" s="104" t="s">
        <v>529</v>
      </c>
      <c r="C132" s="104" t="s">
        <v>530</v>
      </c>
      <c r="D132" s="104" t="s">
        <v>524</v>
      </c>
      <c r="E132" s="104" t="s">
        <v>41</v>
      </c>
      <c r="F132" s="105">
        <v>0.58333333333333337</v>
      </c>
      <c r="G132" s="104"/>
      <c r="H132" s="106">
        <v>45900</v>
      </c>
      <c r="I132" s="104" t="s">
        <v>522</v>
      </c>
      <c r="J132" s="107" t="s">
        <v>38</v>
      </c>
      <c r="K132" s="104" t="s">
        <v>53</v>
      </c>
      <c r="L132" s="104" t="s">
        <v>531</v>
      </c>
      <c r="M132" s="107" t="s">
        <v>532</v>
      </c>
      <c r="N132" s="105">
        <v>0.58333333333333326</v>
      </c>
      <c r="O132" s="105">
        <v>0.66319444444444442</v>
      </c>
      <c r="P132" s="105">
        <f t="shared" si="0"/>
        <v>7.986111111111116E-2</v>
      </c>
      <c r="Q132" s="108">
        <v>392.5</v>
      </c>
      <c r="R132" s="109">
        <v>0.6</v>
      </c>
      <c r="S132" s="109">
        <v>5.5</v>
      </c>
      <c r="T132" s="109">
        <v>606.20000000000005</v>
      </c>
      <c r="U132" s="109">
        <v>52.7</v>
      </c>
      <c r="V132" s="109">
        <v>0.7</v>
      </c>
      <c r="W132" s="109">
        <v>13.2</v>
      </c>
      <c r="X132" s="109">
        <v>78</v>
      </c>
      <c r="Y132" s="109">
        <v>385.1</v>
      </c>
      <c r="Z132" s="109">
        <v>0.7</v>
      </c>
      <c r="AA132" s="109">
        <v>5.6</v>
      </c>
      <c r="AB132" s="110">
        <v>587</v>
      </c>
      <c r="AH132" s="72" t="str">
        <f>IF(AND(B132="Premier League",E132="Live"),_xlfn.XLOOKUP(_xlfn.TEXTJOIN(" vs ",,C132:D132),Calendar!G:G,Calendar!B:B),IF(AND(B132="Premier League",E132="Highlights"),_xlfn.XLOOKUP(H132,Calendar!O:O,Calendar!N:N,,-1),""))</f>
        <v/>
      </c>
    </row>
    <row r="133" spans="1:34" s="72" customFormat="1" x14ac:dyDescent="0.35">
      <c r="A133" s="104" t="s">
        <v>31</v>
      </c>
      <c r="B133" s="104" t="s">
        <v>32</v>
      </c>
      <c r="C133" s="104" t="s">
        <v>45</v>
      </c>
      <c r="D133" s="104" t="s">
        <v>40</v>
      </c>
      <c r="E133" s="104" t="s">
        <v>41</v>
      </c>
      <c r="F133" s="105">
        <v>0.6875</v>
      </c>
      <c r="G133" s="104"/>
      <c r="H133" s="106">
        <v>45900</v>
      </c>
      <c r="I133" s="104" t="s">
        <v>522</v>
      </c>
      <c r="J133" s="107" t="s">
        <v>38</v>
      </c>
      <c r="K133" s="104" t="s">
        <v>53</v>
      </c>
      <c r="L133" s="104" t="s">
        <v>54</v>
      </c>
      <c r="M133" s="107" t="s">
        <v>55</v>
      </c>
      <c r="N133" s="105">
        <v>0.68749999999999989</v>
      </c>
      <c r="O133" s="105">
        <v>0.76805555555555549</v>
      </c>
      <c r="P133" s="105">
        <f t="shared" si="0"/>
        <v>8.0555555555555602E-2</v>
      </c>
      <c r="Q133" s="108">
        <v>1967.1</v>
      </c>
      <c r="R133" s="109">
        <v>3.2</v>
      </c>
      <c r="S133" s="109">
        <v>20.3</v>
      </c>
      <c r="T133" s="109">
        <v>2261.3000000000002</v>
      </c>
      <c r="U133" s="109">
        <v>260.10000000000002</v>
      </c>
      <c r="V133" s="109">
        <v>3.6</v>
      </c>
      <c r="W133" s="109">
        <v>46.8</v>
      </c>
      <c r="X133" s="109">
        <v>322.7</v>
      </c>
      <c r="Y133" s="109">
        <v>1818.4</v>
      </c>
      <c r="Z133" s="109">
        <v>3.4</v>
      </c>
      <c r="AA133" s="109">
        <v>19.600000000000001</v>
      </c>
      <c r="AB133" s="110">
        <v>2095.3000000000002</v>
      </c>
      <c r="AH133" s="72" t="e">
        <f>IF(AND(B133="Premier League",E133="Live"),_xlfn.XLOOKUP(_xlfn.TEXTJOIN(" vs ",,C133:D133),Calendar!G:G,Calendar!B:B),IF(AND(B133="Premier League",E133="Highlights"),_xlfn.XLOOKUP(H133,Calendar!O:O,Calendar!N:N,,-1),""))</f>
        <v>#N/A</v>
      </c>
    </row>
    <row r="134" spans="1:34" s="72" customFormat="1" x14ac:dyDescent="0.35">
      <c r="A134" s="104" t="s">
        <v>31</v>
      </c>
      <c r="B134" s="104" t="s">
        <v>32</v>
      </c>
      <c r="C134" s="104" t="s">
        <v>45</v>
      </c>
      <c r="D134" s="104" t="s">
        <v>40</v>
      </c>
      <c r="E134" s="104" t="s">
        <v>41</v>
      </c>
      <c r="F134" s="105">
        <v>0.6875</v>
      </c>
      <c r="G134" s="104"/>
      <c r="H134" s="106">
        <v>45900</v>
      </c>
      <c r="I134" s="104" t="s">
        <v>522</v>
      </c>
      <c r="J134" s="107" t="s">
        <v>38</v>
      </c>
      <c r="K134" s="104" t="s">
        <v>53</v>
      </c>
      <c r="L134" s="104" t="s">
        <v>57</v>
      </c>
      <c r="M134" s="107" t="s">
        <v>55</v>
      </c>
      <c r="N134" s="105">
        <v>0.68749999999999989</v>
      </c>
      <c r="O134" s="105">
        <v>0.76805555555555549</v>
      </c>
      <c r="P134" s="105">
        <f t="shared" si="0"/>
        <v>8.0555555555555602E-2</v>
      </c>
      <c r="Q134" s="108">
        <v>1142.8</v>
      </c>
      <c r="R134" s="109">
        <v>1.9</v>
      </c>
      <c r="S134" s="109">
        <v>11.8</v>
      </c>
      <c r="T134" s="109">
        <v>1338.8</v>
      </c>
      <c r="U134" s="109">
        <v>159.19999999999999</v>
      </c>
      <c r="V134" s="109">
        <v>2.2000000000000002</v>
      </c>
      <c r="W134" s="109">
        <v>28.6</v>
      </c>
      <c r="X134" s="109">
        <v>191.5</v>
      </c>
      <c r="Y134" s="109">
        <v>1070.2</v>
      </c>
      <c r="Z134" s="109">
        <v>2</v>
      </c>
      <c r="AA134" s="109">
        <v>11.5</v>
      </c>
      <c r="AB134" s="110">
        <v>1239.0999999999999</v>
      </c>
      <c r="AH134" s="72" t="e">
        <f>IF(AND(B134="Premier League",E134="Live"),_xlfn.XLOOKUP(_xlfn.TEXTJOIN(" vs ",,C134:D134),Calendar!G:G,Calendar!B:B),IF(AND(B134="Premier League",E134="Highlights"),_xlfn.XLOOKUP(H134,Calendar!O:O,Calendar!N:N,,-1),""))</f>
        <v>#N/A</v>
      </c>
    </row>
    <row r="135" spans="1:34" s="72" customFormat="1" x14ac:dyDescent="0.35">
      <c r="A135" s="104" t="s">
        <v>31</v>
      </c>
      <c r="B135" s="104" t="s">
        <v>32</v>
      </c>
      <c r="C135" s="104" t="s">
        <v>82</v>
      </c>
      <c r="D135" s="104" t="s">
        <v>81</v>
      </c>
      <c r="E135" s="104" t="s">
        <v>41</v>
      </c>
      <c r="F135" s="105">
        <v>0.79166666666666663</v>
      </c>
      <c r="G135" s="104"/>
      <c r="H135" s="106">
        <v>45900</v>
      </c>
      <c r="I135" s="104" t="s">
        <v>522</v>
      </c>
      <c r="J135" s="107" t="s">
        <v>38</v>
      </c>
      <c r="K135" s="104" t="s">
        <v>53</v>
      </c>
      <c r="L135" s="104" t="s">
        <v>54</v>
      </c>
      <c r="M135" s="107" t="s">
        <v>55</v>
      </c>
      <c r="N135" s="105">
        <v>0.79236111111111107</v>
      </c>
      <c r="O135" s="105">
        <v>0.87361111111111101</v>
      </c>
      <c r="P135" s="105">
        <f t="shared" si="0"/>
        <v>8.1249999999999933E-2</v>
      </c>
      <c r="Q135" s="108">
        <v>635.79999999999995</v>
      </c>
      <c r="R135" s="109">
        <v>1</v>
      </c>
      <c r="S135" s="109">
        <v>5.6</v>
      </c>
      <c r="T135" s="109">
        <v>800.3</v>
      </c>
      <c r="U135" s="109">
        <v>130.6</v>
      </c>
      <c r="V135" s="109">
        <v>1.8</v>
      </c>
      <c r="W135" s="109">
        <v>30.8</v>
      </c>
      <c r="X135" s="109">
        <v>152.30000000000001</v>
      </c>
      <c r="Y135" s="109">
        <v>577.29999999999995</v>
      </c>
      <c r="Z135" s="109">
        <v>1.1000000000000001</v>
      </c>
      <c r="AA135" s="109">
        <v>5.3</v>
      </c>
      <c r="AB135" s="110">
        <v>711.3</v>
      </c>
      <c r="AH135" s="72" t="e">
        <f>IF(AND(B135="Premier League",E135="Live"),_xlfn.XLOOKUP(_xlfn.TEXTJOIN(" vs ",,C135:D135),Calendar!G:G,Calendar!B:B),IF(AND(B135="Premier League",E135="Highlights"),_xlfn.XLOOKUP(H135,Calendar!O:O,Calendar!N:N,,-1),""))</f>
        <v>#N/A</v>
      </c>
    </row>
    <row r="136" spans="1:34" s="72" customFormat="1" x14ac:dyDescent="0.35">
      <c r="A136" s="104" t="s">
        <v>31</v>
      </c>
      <c r="B136" s="104" t="s">
        <v>32</v>
      </c>
      <c r="C136" s="104" t="s">
        <v>82</v>
      </c>
      <c r="D136" s="104" t="s">
        <v>81</v>
      </c>
      <c r="E136" s="104" t="s">
        <v>41</v>
      </c>
      <c r="F136" s="105">
        <v>0.79166666666666663</v>
      </c>
      <c r="G136" s="104"/>
      <c r="H136" s="106">
        <v>45900</v>
      </c>
      <c r="I136" s="104" t="s">
        <v>522</v>
      </c>
      <c r="J136" s="107" t="s">
        <v>38</v>
      </c>
      <c r="K136" s="104" t="s">
        <v>53</v>
      </c>
      <c r="L136" s="104" t="s">
        <v>57</v>
      </c>
      <c r="M136" s="107" t="s">
        <v>55</v>
      </c>
      <c r="N136" s="105">
        <v>0.79236111111111107</v>
      </c>
      <c r="O136" s="105">
        <v>0.87361111111111101</v>
      </c>
      <c r="P136" s="105">
        <f t="shared" si="0"/>
        <v>8.1249999999999933E-2</v>
      </c>
      <c r="Q136" s="108">
        <v>431.3</v>
      </c>
      <c r="R136" s="109">
        <v>0.7</v>
      </c>
      <c r="S136" s="109">
        <v>3.8</v>
      </c>
      <c r="T136" s="109">
        <v>512.20000000000005</v>
      </c>
      <c r="U136" s="109">
        <v>66.099999999999994</v>
      </c>
      <c r="V136" s="109">
        <v>0.9</v>
      </c>
      <c r="W136" s="109">
        <v>15.6</v>
      </c>
      <c r="X136" s="109">
        <v>88.6</v>
      </c>
      <c r="Y136" s="109">
        <v>417</v>
      </c>
      <c r="Z136" s="109">
        <v>0.8</v>
      </c>
      <c r="AA136" s="109">
        <v>3.8</v>
      </c>
      <c r="AB136" s="110">
        <v>500</v>
      </c>
      <c r="AH136" s="72" t="e">
        <f>IF(AND(B136="Premier League",E136="Live"),_xlfn.XLOOKUP(_xlfn.TEXTJOIN(" vs ",,C136:D136),Calendar!G:G,Calendar!B:B),IF(AND(B136="Premier League",E136="Highlights"),_xlfn.XLOOKUP(H136,Calendar!O:O,Calendar!N:N,,-1),""))</f>
        <v>#N/A</v>
      </c>
    </row>
    <row r="137" spans="1:34" s="72" customFormat="1" x14ac:dyDescent="0.35">
      <c r="A137" s="104" t="s">
        <v>31</v>
      </c>
      <c r="B137" s="104" t="s">
        <v>32</v>
      </c>
      <c r="C137" s="104"/>
      <c r="D137" s="104"/>
      <c r="E137" s="104" t="s">
        <v>33</v>
      </c>
      <c r="F137" s="105">
        <v>0.3611111111111111</v>
      </c>
      <c r="G137" s="104"/>
      <c r="H137" s="106">
        <v>45900</v>
      </c>
      <c r="I137" s="104" t="s">
        <v>522</v>
      </c>
      <c r="J137" s="107" t="s">
        <v>38</v>
      </c>
      <c r="K137" s="104" t="s">
        <v>553</v>
      </c>
      <c r="L137" s="104" t="s">
        <v>35</v>
      </c>
      <c r="M137" s="107" t="s">
        <v>36</v>
      </c>
      <c r="N137" s="105">
        <v>0.3611111111111111</v>
      </c>
      <c r="O137" s="105">
        <v>0.41666666666666669</v>
      </c>
      <c r="P137" s="105">
        <f t="shared" si="0"/>
        <v>5.555555555555558E-2</v>
      </c>
      <c r="Q137" s="108">
        <v>837.8</v>
      </c>
      <c r="R137" s="109">
        <v>1.4</v>
      </c>
      <c r="S137" s="109">
        <v>20.8</v>
      </c>
      <c r="T137" s="109">
        <v>955.9</v>
      </c>
      <c r="U137" s="109">
        <v>15</v>
      </c>
      <c r="V137" s="109">
        <v>0.2</v>
      </c>
      <c r="W137" s="109">
        <v>15.8</v>
      </c>
      <c r="X137" s="109">
        <v>28.6</v>
      </c>
      <c r="Y137" s="109">
        <v>811.7</v>
      </c>
      <c r="Z137" s="109">
        <v>1.5</v>
      </c>
      <c r="AA137" s="109">
        <v>20.8</v>
      </c>
      <c r="AB137" s="110">
        <v>931.8</v>
      </c>
      <c r="AH137" s="72" t="str">
        <f>IF(AND(B137="Premier League",E137="Live"),_xlfn.XLOOKUP(_xlfn.TEXTJOIN(" vs ",,C137:D137),Calendar!G:G,Calendar!B:B),IF(AND(B137="Premier League",E137="Highlights"),_xlfn.XLOOKUP(H137,Calendar!O:O,Calendar!N:N,,-1),""))</f>
        <v>Matchweek 01</v>
      </c>
    </row>
    <row r="138" spans="1:34" s="72" customFormat="1" ht="15.75" customHeight="1" x14ac:dyDescent="0.35">
      <c r="A138" s="104" t="s">
        <v>31</v>
      </c>
      <c r="B138" s="104" t="s">
        <v>32</v>
      </c>
      <c r="C138" s="104"/>
      <c r="D138" s="104"/>
      <c r="E138" s="104" t="s">
        <v>33</v>
      </c>
      <c r="F138" s="105">
        <v>0.9375</v>
      </c>
      <c r="G138" s="104"/>
      <c r="H138" s="106">
        <v>45900</v>
      </c>
      <c r="I138" s="104" t="s">
        <v>522</v>
      </c>
      <c r="J138" s="107" t="s">
        <v>38</v>
      </c>
      <c r="K138" s="104" t="s">
        <v>552</v>
      </c>
      <c r="L138" s="104" t="s">
        <v>35</v>
      </c>
      <c r="M138" s="107" t="s">
        <v>36</v>
      </c>
      <c r="N138" s="105">
        <v>0.9375</v>
      </c>
      <c r="O138" s="105">
        <v>0.98958333333333337</v>
      </c>
      <c r="P138" s="105">
        <f t="shared" si="0"/>
        <v>5.208333333333337E-2</v>
      </c>
      <c r="Q138" s="108">
        <v>1440.3</v>
      </c>
      <c r="R138" s="109">
        <v>2.2999999999999998</v>
      </c>
      <c r="S138" s="109">
        <v>28.7</v>
      </c>
      <c r="T138" s="109">
        <v>2009.8</v>
      </c>
      <c r="U138" s="109">
        <v>39.200000000000003</v>
      </c>
      <c r="V138" s="109">
        <v>0.5</v>
      </c>
      <c r="W138" s="109">
        <v>33.6</v>
      </c>
      <c r="X138" s="109">
        <v>66.099999999999994</v>
      </c>
      <c r="Y138" s="109">
        <v>1414.8</v>
      </c>
      <c r="Z138" s="109">
        <v>2.7</v>
      </c>
      <c r="AA138" s="109">
        <v>28.7</v>
      </c>
      <c r="AB138" s="110">
        <v>1990.1</v>
      </c>
      <c r="AH138" s="72" t="str">
        <f>IF(AND(B138="Premier League",E138="Live"),_xlfn.XLOOKUP(_xlfn.TEXTJOIN(" vs ",,C138:D138),Calendar!G:G,Calendar!B:B),IF(AND(B138="Premier League",E138="Highlights"),_xlfn.XLOOKUP(H138,Calendar!O:O,Calendar!N:N,,-1),""))</f>
        <v>Matchweek 01</v>
      </c>
    </row>
    <row r="139" spans="1:34" s="72" customFormat="1" ht="15.75" customHeight="1" x14ac:dyDescent="0.35">
      <c r="A139" s="104" t="s">
        <v>31</v>
      </c>
      <c r="B139" s="104" t="s">
        <v>32</v>
      </c>
      <c r="C139" s="104"/>
      <c r="D139" s="104"/>
      <c r="E139" s="104" t="s">
        <v>33</v>
      </c>
      <c r="F139" s="105">
        <v>0.32291666666666669</v>
      </c>
      <c r="G139" s="104"/>
      <c r="H139" s="106">
        <v>45901</v>
      </c>
      <c r="I139" s="104" t="s">
        <v>522</v>
      </c>
      <c r="J139" s="107" t="s">
        <v>74</v>
      </c>
      <c r="K139" s="104" t="s">
        <v>553</v>
      </c>
      <c r="L139" s="104" t="s">
        <v>278</v>
      </c>
      <c r="M139" s="107" t="s">
        <v>36</v>
      </c>
      <c r="N139" s="105">
        <v>0.32291666666666669</v>
      </c>
      <c r="O139" s="105">
        <v>0.375</v>
      </c>
      <c r="P139" s="105">
        <v>5.2083333333333315E-2</v>
      </c>
      <c r="Q139" s="108">
        <v>91</v>
      </c>
      <c r="R139" s="109">
        <v>0.1</v>
      </c>
      <c r="S139" s="109">
        <v>2.6</v>
      </c>
      <c r="T139" s="109">
        <v>151.5</v>
      </c>
      <c r="U139" s="109">
        <v>6.8</v>
      </c>
      <c r="V139" s="109">
        <v>0.1</v>
      </c>
      <c r="W139" s="109">
        <v>16</v>
      </c>
      <c r="X139" s="109">
        <v>29.9</v>
      </c>
      <c r="Y139" s="109">
        <v>85</v>
      </c>
      <c r="Z139" s="109">
        <v>0.2</v>
      </c>
      <c r="AA139" s="109">
        <v>2.5</v>
      </c>
      <c r="AB139" s="110">
        <v>141</v>
      </c>
      <c r="AH139" s="72" t="str">
        <f>IF(AND(B139="Premier League",E139="Live"),_xlfn.XLOOKUP(_xlfn.TEXTJOIN(" vs ",,C139:D139),Calendar!G:G,Calendar!B:B),IF(AND(B139="Premier League",E139="Highlights"),_xlfn.XLOOKUP(H139,Calendar!O:O,Calendar!N:N,,-1),""))</f>
        <v>Matchweek 01</v>
      </c>
    </row>
    <row r="140" spans="1:34" s="72" customFormat="1" ht="15.75" customHeight="1" x14ac:dyDescent="0.35">
      <c r="A140" s="104" t="s">
        <v>31</v>
      </c>
      <c r="B140" s="104" t="s">
        <v>589</v>
      </c>
      <c r="C140" s="104" t="s">
        <v>590</v>
      </c>
      <c r="D140" s="104" t="s">
        <v>169</v>
      </c>
      <c r="E140" s="104" t="s">
        <v>41</v>
      </c>
      <c r="F140" s="105">
        <v>0.625</v>
      </c>
      <c r="G140" s="104"/>
      <c r="H140" s="106">
        <v>45904</v>
      </c>
      <c r="I140" s="104" t="s">
        <v>522</v>
      </c>
      <c r="J140" s="107" t="s">
        <v>127</v>
      </c>
      <c r="K140" s="104" t="s">
        <v>53</v>
      </c>
      <c r="L140" s="104" t="s">
        <v>591</v>
      </c>
      <c r="M140" s="107" t="s">
        <v>36</v>
      </c>
      <c r="N140" s="105">
        <v>0.62569444444444444</v>
      </c>
      <c r="O140" s="105">
        <v>0.70347222222222228</v>
      </c>
      <c r="P140" s="105">
        <v>7.7777777777777835E-2</v>
      </c>
      <c r="Q140" s="108">
        <v>736.5</v>
      </c>
      <c r="R140" s="109">
        <v>1.1919999999999999</v>
      </c>
      <c r="S140" s="109">
        <v>14.025399999999999</v>
      </c>
      <c r="T140" s="109">
        <v>1111.2</v>
      </c>
      <c r="U140" s="109">
        <v>4.9000000000000004</v>
      </c>
      <c r="V140" s="109">
        <v>6.7000000000000004E-2</v>
      </c>
      <c r="W140" s="109">
        <v>6.1326999999999998</v>
      </c>
      <c r="X140" s="109">
        <v>12.2</v>
      </c>
      <c r="Y140" s="109">
        <v>714.8</v>
      </c>
      <c r="Z140" s="109">
        <v>1.355</v>
      </c>
      <c r="AA140" s="109">
        <v>13.941599999999999</v>
      </c>
      <c r="AB140" s="110">
        <v>1081.2</v>
      </c>
      <c r="AH140" s="72" t="str">
        <f>IF(AND(B140="Premier League",E140="Live"),_xlfn.XLOOKUP(_xlfn.TEXTJOIN(" vs ",,C140:D140),Calendar!G:G,Calendar!B:B),IF(AND(B140="Premier League",E140="Highlights"),_xlfn.XLOOKUP(H140,Calendar!O:O,Calendar!N:N,,-1),""))</f>
        <v/>
      </c>
    </row>
    <row r="141" spans="1:34" s="72" customFormat="1" ht="15.75" customHeight="1" x14ac:dyDescent="0.35">
      <c r="A141" s="104" t="s">
        <v>31</v>
      </c>
      <c r="B141" s="104" t="s">
        <v>589</v>
      </c>
      <c r="C141" s="104" t="s">
        <v>592</v>
      </c>
      <c r="D141" s="104" t="s">
        <v>593</v>
      </c>
      <c r="E141" s="104" t="s">
        <v>41</v>
      </c>
      <c r="F141" s="105">
        <v>0.82291666666666663</v>
      </c>
      <c r="G141" s="104"/>
      <c r="H141" s="106">
        <v>45904</v>
      </c>
      <c r="I141" s="104" t="s">
        <v>522</v>
      </c>
      <c r="J141" s="107" t="s">
        <v>127</v>
      </c>
      <c r="K141" s="104" t="s">
        <v>53</v>
      </c>
      <c r="L141" s="104" t="s">
        <v>594</v>
      </c>
      <c r="M141" s="107" t="s">
        <v>36</v>
      </c>
      <c r="N141" s="105">
        <v>0.82291666666666674</v>
      </c>
      <c r="O141" s="105">
        <v>0.90277777777777779</v>
      </c>
      <c r="P141" s="105">
        <v>7.9861111111111049E-2</v>
      </c>
      <c r="Q141" s="108">
        <v>108.1</v>
      </c>
      <c r="R141" s="109">
        <v>6.1280000000000001</v>
      </c>
      <c r="S141" s="109">
        <v>27.590599999999998</v>
      </c>
      <c r="T141" s="109">
        <v>152.1</v>
      </c>
      <c r="U141" s="109">
        <v>12.1</v>
      </c>
      <c r="V141" s="109">
        <v>5.8449999999999998</v>
      </c>
      <c r="W141" s="109">
        <v>64.021199999999993</v>
      </c>
      <c r="X141" s="109">
        <v>15.4</v>
      </c>
      <c r="Y141" s="109">
        <v>92.2</v>
      </c>
      <c r="Z141" s="109">
        <v>6.2380000000000004</v>
      </c>
      <c r="AA141" s="109">
        <v>25.6539</v>
      </c>
      <c r="AB141" s="110">
        <v>130.80000000000001</v>
      </c>
      <c r="AH141" s="72" t="str">
        <f>IF(AND(B141="Premier League",E141="Live"),_xlfn.XLOOKUP(_xlfn.TEXTJOIN(" vs ",,C141:D141),Calendar!G:G,Calendar!B:B),IF(AND(B141="Premier League",E141="Highlights"),_xlfn.XLOOKUP(H141,Calendar!O:O,Calendar!N:N,,-1),""))</f>
        <v/>
      </c>
    </row>
    <row r="142" spans="1:34" s="72" customFormat="1" ht="15.75" customHeight="1" x14ac:dyDescent="0.35">
      <c r="A142" s="104" t="s">
        <v>31</v>
      </c>
      <c r="B142" s="104" t="s">
        <v>589</v>
      </c>
      <c r="C142" s="104" t="s">
        <v>592</v>
      </c>
      <c r="D142" s="104" t="s">
        <v>593</v>
      </c>
      <c r="E142" s="104" t="s">
        <v>41</v>
      </c>
      <c r="F142" s="105">
        <v>0.82291666666666663</v>
      </c>
      <c r="G142" s="104"/>
      <c r="H142" s="106">
        <v>45904</v>
      </c>
      <c r="I142" s="104" t="s">
        <v>522</v>
      </c>
      <c r="J142" s="107" t="s">
        <v>127</v>
      </c>
      <c r="K142" s="104" t="s">
        <v>53</v>
      </c>
      <c r="L142" s="104" t="s">
        <v>595</v>
      </c>
      <c r="M142" s="107" t="s">
        <v>36</v>
      </c>
      <c r="N142" s="105">
        <v>0.82291666666666674</v>
      </c>
      <c r="O142" s="105">
        <v>0.90277777777777779</v>
      </c>
      <c r="P142" s="105">
        <v>7.9861111111111049E-2</v>
      </c>
      <c r="Q142" s="108">
        <v>235.9</v>
      </c>
      <c r="R142" s="109">
        <v>0.38200000000000001</v>
      </c>
      <c r="S142" s="109">
        <v>2.2263000000000002</v>
      </c>
      <c r="T142" s="109">
        <v>335.1</v>
      </c>
      <c r="U142" s="109">
        <v>21.7</v>
      </c>
      <c r="V142" s="109">
        <v>0.29799999999999999</v>
      </c>
      <c r="W142" s="109">
        <v>11.071400000000001</v>
      </c>
      <c r="X142" s="109">
        <v>39.9</v>
      </c>
      <c r="Y142" s="109">
        <v>228.3</v>
      </c>
      <c r="Z142" s="109">
        <v>0.433</v>
      </c>
      <c r="AA142" s="109">
        <v>2.2151999999999998</v>
      </c>
      <c r="AB142" s="110">
        <v>329.8</v>
      </c>
      <c r="AH142" s="72" t="str">
        <f>IF(AND(B142="Premier League",E142="Live"),_xlfn.XLOOKUP(_xlfn.TEXTJOIN(" vs ",,C142:D142),Calendar!G:G,Calendar!B:B),IF(AND(B142="Premier League",E142="Highlights"),_xlfn.XLOOKUP(H142,Calendar!O:O,Calendar!N:N,,-1),""))</f>
        <v/>
      </c>
    </row>
    <row r="143" spans="1:34" s="72" customFormat="1" ht="15.75" customHeight="1" x14ac:dyDescent="0.35">
      <c r="A143" s="104" t="s">
        <v>31</v>
      </c>
      <c r="B143" s="104" t="s">
        <v>152</v>
      </c>
      <c r="C143" s="104" t="s">
        <v>252</v>
      </c>
      <c r="D143" s="104" t="s">
        <v>596</v>
      </c>
      <c r="E143" s="104" t="s">
        <v>41</v>
      </c>
      <c r="F143" s="105">
        <v>0.8125</v>
      </c>
      <c r="G143" s="104"/>
      <c r="H143" s="106">
        <v>45905</v>
      </c>
      <c r="I143" s="104" t="s">
        <v>522</v>
      </c>
      <c r="J143" s="107" t="s">
        <v>71</v>
      </c>
      <c r="K143" s="104" t="s">
        <v>53</v>
      </c>
      <c r="L143" s="104" t="s">
        <v>54</v>
      </c>
      <c r="M143" s="107" t="s">
        <v>55</v>
      </c>
      <c r="N143" s="105">
        <v>0.8125</v>
      </c>
      <c r="O143" s="105">
        <v>0.89722222222222225</v>
      </c>
      <c r="P143" s="105">
        <v>8.4722222222222254E-2</v>
      </c>
      <c r="Q143" s="108">
        <v>59.6</v>
      </c>
      <c r="R143" s="109">
        <v>9.6000000000000002E-2</v>
      </c>
      <c r="S143" s="109">
        <v>0.5635</v>
      </c>
      <c r="T143" s="109">
        <v>95.7</v>
      </c>
      <c r="U143" s="109">
        <v>9.4</v>
      </c>
      <c r="V143" s="109">
        <v>0.129</v>
      </c>
      <c r="W143" s="109">
        <v>3.6448</v>
      </c>
      <c r="X143" s="109">
        <v>21.2</v>
      </c>
      <c r="Y143" s="109">
        <v>56.4</v>
      </c>
      <c r="Z143" s="109">
        <v>0.107</v>
      </c>
      <c r="AA143" s="109">
        <v>0.54830000000000001</v>
      </c>
      <c r="AB143" s="110">
        <v>88.6</v>
      </c>
      <c r="AH143" s="72" t="str">
        <f>IF(AND(B143="Premier League",E143="Live"),_xlfn.XLOOKUP(_xlfn.TEXTJOIN(" vs ",,C143:D143),Calendar!G:G,Calendar!B:B),IF(AND(B143="Premier League",E143="Highlights"),_xlfn.XLOOKUP(H143,Calendar!O:O,Calendar!N:N,,-1),""))</f>
        <v/>
      </c>
    </row>
    <row r="144" spans="1:34" s="72" customFormat="1" ht="15.75" customHeight="1" x14ac:dyDescent="0.35">
      <c r="A144" s="104" t="s">
        <v>31</v>
      </c>
      <c r="B144" s="104" t="s">
        <v>152</v>
      </c>
      <c r="C144" s="104" t="s">
        <v>252</v>
      </c>
      <c r="D144" s="104" t="s">
        <v>596</v>
      </c>
      <c r="E144" s="104" t="s">
        <v>41</v>
      </c>
      <c r="F144" s="105">
        <v>0.8125</v>
      </c>
      <c r="G144" s="104"/>
      <c r="H144" s="106">
        <v>45905</v>
      </c>
      <c r="I144" s="104" t="s">
        <v>522</v>
      </c>
      <c r="J144" s="107" t="s">
        <v>71</v>
      </c>
      <c r="K144" s="104" t="s">
        <v>53</v>
      </c>
      <c r="L144" s="104" t="s">
        <v>120</v>
      </c>
      <c r="M144" s="107" t="s">
        <v>55</v>
      </c>
      <c r="N144" s="105">
        <v>0.8125</v>
      </c>
      <c r="O144" s="105">
        <v>0.89722222222222225</v>
      </c>
      <c r="P144" s="105">
        <v>8.4722222222222254E-2</v>
      </c>
      <c r="Q144" s="108">
        <v>62.3</v>
      </c>
      <c r="R144" s="109">
        <v>0.10100000000000001</v>
      </c>
      <c r="S144" s="109">
        <v>0.58909999999999996</v>
      </c>
      <c r="T144" s="109">
        <v>96.5</v>
      </c>
      <c r="U144" s="109">
        <v>1.4</v>
      </c>
      <c r="V144" s="109">
        <v>1.9E-2</v>
      </c>
      <c r="W144" s="109">
        <v>0.54279999999999995</v>
      </c>
      <c r="X144" s="109">
        <v>8.8000000000000007</v>
      </c>
      <c r="Y144" s="109">
        <v>58</v>
      </c>
      <c r="Z144" s="109">
        <v>0.11</v>
      </c>
      <c r="AA144" s="109">
        <v>0.56389999999999996</v>
      </c>
      <c r="AB144" s="110">
        <v>93.5</v>
      </c>
      <c r="AH144" s="72" t="str">
        <f>IF(AND(B144="Premier League",E144="Live"),_xlfn.XLOOKUP(_xlfn.TEXTJOIN(" vs ",,C144:D144),Calendar!G:G,Calendar!B:B),IF(AND(B144="Premier League",E144="Highlights"),_xlfn.XLOOKUP(H144,Calendar!O:O,Calendar!N:N,,-1),""))</f>
        <v/>
      </c>
    </row>
    <row r="145" spans="1:34" s="72" customFormat="1" ht="15.75" customHeight="1" x14ac:dyDescent="0.35">
      <c r="A145" s="104" t="s">
        <v>31</v>
      </c>
      <c r="B145" s="104" t="s">
        <v>152</v>
      </c>
      <c r="C145" s="104" t="s">
        <v>252</v>
      </c>
      <c r="D145" s="104" t="s">
        <v>596</v>
      </c>
      <c r="E145" s="104" t="s">
        <v>41</v>
      </c>
      <c r="F145" s="105">
        <v>0.8125</v>
      </c>
      <c r="G145" s="104"/>
      <c r="H145" s="106">
        <v>45905</v>
      </c>
      <c r="I145" s="104" t="s">
        <v>522</v>
      </c>
      <c r="J145" s="107" t="s">
        <v>71</v>
      </c>
      <c r="K145" s="104" t="s">
        <v>53</v>
      </c>
      <c r="L145" s="104" t="s">
        <v>281</v>
      </c>
      <c r="M145" s="107" t="s">
        <v>55</v>
      </c>
      <c r="N145" s="105">
        <v>0.8125</v>
      </c>
      <c r="O145" s="105">
        <v>0.89722222222222225</v>
      </c>
      <c r="P145" s="105">
        <v>8.4722222222222254E-2</v>
      </c>
      <c r="Q145" s="108">
        <v>29.7</v>
      </c>
      <c r="R145" s="109">
        <v>4.8000000000000001E-2</v>
      </c>
      <c r="S145" s="109">
        <v>0.28079999999999999</v>
      </c>
      <c r="T145" s="109">
        <v>45.8</v>
      </c>
      <c r="U145" s="109">
        <v>8.1</v>
      </c>
      <c r="V145" s="109">
        <v>0.111</v>
      </c>
      <c r="W145" s="109">
        <v>3.1408</v>
      </c>
      <c r="X145" s="109">
        <v>8.6</v>
      </c>
      <c r="Y145" s="109">
        <v>28.7</v>
      </c>
      <c r="Z145" s="109">
        <v>5.3999999999999999E-2</v>
      </c>
      <c r="AA145" s="109">
        <v>0.27900000000000003</v>
      </c>
      <c r="AB145" s="110">
        <v>45.8</v>
      </c>
      <c r="AH145" s="72" t="str">
        <f>IF(AND(B145="Premier League",E145="Live"),_xlfn.XLOOKUP(_xlfn.TEXTJOIN(" vs ",,C145:D145),Calendar!G:G,Calendar!B:B),IF(AND(B145="Premier League",E145="Highlights"),_xlfn.XLOOKUP(H145,Calendar!O:O,Calendar!N:N,,-1),""))</f>
        <v/>
      </c>
    </row>
    <row r="146" spans="1:34" s="72" customFormat="1" ht="15.75" customHeight="1" x14ac:dyDescent="0.35">
      <c r="A146" s="104" t="s">
        <v>31</v>
      </c>
      <c r="B146" s="104" t="s">
        <v>589</v>
      </c>
      <c r="C146" s="104" t="s">
        <v>160</v>
      </c>
      <c r="D146" s="104" t="s">
        <v>267</v>
      </c>
      <c r="E146" s="104" t="s">
        <v>41</v>
      </c>
      <c r="F146" s="105">
        <v>0.82291666666666663</v>
      </c>
      <c r="G146" s="104"/>
      <c r="H146" s="106">
        <v>45905</v>
      </c>
      <c r="I146" s="104" t="s">
        <v>522</v>
      </c>
      <c r="J146" s="107" t="s">
        <v>71</v>
      </c>
      <c r="K146" s="104" t="s">
        <v>53</v>
      </c>
      <c r="L146" s="104" t="s">
        <v>509</v>
      </c>
      <c r="M146" s="107" t="s">
        <v>36</v>
      </c>
      <c r="N146" s="105">
        <v>0.82361111111111118</v>
      </c>
      <c r="O146" s="105">
        <v>0.90138888888888891</v>
      </c>
      <c r="P146" s="105">
        <v>7.7777777777777724E-2</v>
      </c>
      <c r="Q146" s="108">
        <v>130</v>
      </c>
      <c r="R146" s="109">
        <v>0.21</v>
      </c>
      <c r="S146" s="109">
        <v>1.2291000000000001</v>
      </c>
      <c r="T146" s="109">
        <v>199.5</v>
      </c>
      <c r="U146" s="109">
        <v>4.2</v>
      </c>
      <c r="V146" s="109">
        <v>5.8000000000000003E-2</v>
      </c>
      <c r="W146" s="109">
        <v>1.5184</v>
      </c>
      <c r="X146" s="109">
        <v>10</v>
      </c>
      <c r="Y146" s="109">
        <v>127.7</v>
      </c>
      <c r="Z146" s="109">
        <v>0.24199999999999999</v>
      </c>
      <c r="AA146" s="109">
        <v>1.2407999999999999</v>
      </c>
      <c r="AB146" s="110">
        <v>196</v>
      </c>
      <c r="AH146" s="72" t="str">
        <f>IF(AND(B146="Premier League",E146="Live"),_xlfn.XLOOKUP(_xlfn.TEXTJOIN(" vs ",,C146:D146),Calendar!G:G,Calendar!B:B),IF(AND(B146="Premier League",E146="Highlights"),_xlfn.XLOOKUP(H146,Calendar!O:O,Calendar!N:N,,-1),""))</f>
        <v/>
      </c>
    </row>
    <row r="147" spans="1:34" s="72" customFormat="1" ht="15.75" customHeight="1" x14ac:dyDescent="0.35">
      <c r="A147" s="104" t="s">
        <v>31</v>
      </c>
      <c r="B147" s="104" t="s">
        <v>589</v>
      </c>
      <c r="C147" s="104" t="s">
        <v>160</v>
      </c>
      <c r="D147" s="104" t="s">
        <v>267</v>
      </c>
      <c r="E147" s="104" t="s">
        <v>41</v>
      </c>
      <c r="F147" s="105">
        <v>0.82291666666666663</v>
      </c>
      <c r="G147" s="104"/>
      <c r="H147" s="106">
        <v>45905</v>
      </c>
      <c r="I147" s="104" t="s">
        <v>522</v>
      </c>
      <c r="J147" s="107" t="s">
        <v>71</v>
      </c>
      <c r="K147" s="104" t="s">
        <v>53</v>
      </c>
      <c r="L147" s="104" t="s">
        <v>597</v>
      </c>
      <c r="M147" s="107" t="s">
        <v>36</v>
      </c>
      <c r="N147" s="105">
        <v>0.82361111111111118</v>
      </c>
      <c r="O147" s="105">
        <v>0.90138888888888891</v>
      </c>
      <c r="P147" s="105">
        <v>7.7777777777777724E-2</v>
      </c>
      <c r="Q147" s="108">
        <v>1262.2</v>
      </c>
      <c r="R147" s="109">
        <v>2.0430000000000001</v>
      </c>
      <c r="S147" s="109">
        <v>11.933999999999999</v>
      </c>
      <c r="T147" s="109">
        <v>1596.1</v>
      </c>
      <c r="U147" s="109">
        <v>53.8</v>
      </c>
      <c r="V147" s="109">
        <v>0.74</v>
      </c>
      <c r="W147" s="109">
        <v>19.450500000000002</v>
      </c>
      <c r="X147" s="109">
        <v>86.1</v>
      </c>
      <c r="Y147" s="109">
        <v>1202.8</v>
      </c>
      <c r="Z147" s="109">
        <v>2.2799999999999998</v>
      </c>
      <c r="AA147" s="109">
        <v>11.687099999999999</v>
      </c>
      <c r="AB147" s="110">
        <v>1531.8</v>
      </c>
      <c r="AH147" s="72" t="str">
        <f>IF(AND(B147="Premier League",E147="Live"),_xlfn.XLOOKUP(_xlfn.TEXTJOIN(" vs ",,C147:D147),Calendar!G:G,Calendar!B:B),IF(AND(B147="Premier League",E147="Highlights"),_xlfn.XLOOKUP(H147,Calendar!O:O,Calendar!N:N,,-1),""))</f>
        <v/>
      </c>
    </row>
    <row r="148" spans="1:34" s="72" customFormat="1" ht="15.75" customHeight="1" x14ac:dyDescent="0.35">
      <c r="A148" s="104" t="s">
        <v>31</v>
      </c>
      <c r="B148" s="104" t="s">
        <v>147</v>
      </c>
      <c r="C148" s="104" t="s">
        <v>168</v>
      </c>
      <c r="D148" s="104" t="s">
        <v>598</v>
      </c>
      <c r="E148" s="104" t="s">
        <v>41</v>
      </c>
      <c r="F148" s="105">
        <v>0.52083333333333337</v>
      </c>
      <c r="G148" s="104"/>
      <c r="H148" s="106">
        <v>45906</v>
      </c>
      <c r="I148" s="104" t="s">
        <v>522</v>
      </c>
      <c r="J148" s="107" t="s">
        <v>37</v>
      </c>
      <c r="K148" s="104" t="s">
        <v>53</v>
      </c>
      <c r="L148" s="104" t="s">
        <v>54</v>
      </c>
      <c r="M148" s="107" t="s">
        <v>55</v>
      </c>
      <c r="N148" s="105">
        <v>0.52152777777777781</v>
      </c>
      <c r="O148" s="105">
        <v>0.60069444444444442</v>
      </c>
      <c r="P148" s="105">
        <v>7.9166666666666607E-2</v>
      </c>
      <c r="Q148" s="108">
        <v>87.3</v>
      </c>
      <c r="R148" s="109">
        <v>0.14099999999999999</v>
      </c>
      <c r="S148" s="109">
        <v>1.8683000000000001</v>
      </c>
      <c r="T148" s="109">
        <v>139</v>
      </c>
      <c r="U148" s="109">
        <v>5.8</v>
      </c>
      <c r="V148" s="109">
        <v>0.08</v>
      </c>
      <c r="W148" s="109">
        <v>4.2058999999999997</v>
      </c>
      <c r="X148" s="109">
        <v>9.1</v>
      </c>
      <c r="Y148" s="109">
        <v>72</v>
      </c>
      <c r="Z148" s="109">
        <v>0.13700000000000001</v>
      </c>
      <c r="AA148" s="109">
        <v>1.5955999999999999</v>
      </c>
      <c r="AB148" s="110">
        <v>105.3</v>
      </c>
      <c r="AH148" s="72" t="str">
        <f>IF(AND(B148="Premier League",E148="Live"),_xlfn.XLOOKUP(_xlfn.TEXTJOIN(" vs ",,C148:D148),Calendar!G:G,Calendar!B:B),IF(AND(B148="Premier League",E148="Highlights"),_xlfn.XLOOKUP(H148,Calendar!O:O,Calendar!N:N,,-1),""))</f>
        <v/>
      </c>
    </row>
    <row r="149" spans="1:34" s="72" customFormat="1" ht="15.75" customHeight="1" x14ac:dyDescent="0.35">
      <c r="A149" s="104" t="s">
        <v>31</v>
      </c>
      <c r="B149" s="104" t="s">
        <v>147</v>
      </c>
      <c r="C149" s="104" t="s">
        <v>168</v>
      </c>
      <c r="D149" s="104" t="s">
        <v>598</v>
      </c>
      <c r="E149" s="104" t="s">
        <v>41</v>
      </c>
      <c r="F149" s="105">
        <v>0.52083333333333337</v>
      </c>
      <c r="G149" s="104"/>
      <c r="H149" s="106">
        <v>45906</v>
      </c>
      <c r="I149" s="104" t="s">
        <v>522</v>
      </c>
      <c r="J149" s="107" t="s">
        <v>37</v>
      </c>
      <c r="K149" s="104" t="s">
        <v>53</v>
      </c>
      <c r="L149" s="104" t="s">
        <v>120</v>
      </c>
      <c r="M149" s="107" t="s">
        <v>55</v>
      </c>
      <c r="N149" s="105">
        <v>0.52152777777777781</v>
      </c>
      <c r="O149" s="105">
        <v>0.60069444444444442</v>
      </c>
      <c r="P149" s="105">
        <v>7.9166666666666607E-2</v>
      </c>
      <c r="Q149" s="108">
        <v>34.1</v>
      </c>
      <c r="R149" s="109">
        <v>5.5E-2</v>
      </c>
      <c r="S149" s="109">
        <v>0.7298</v>
      </c>
      <c r="T149" s="109">
        <v>59</v>
      </c>
      <c r="U149" s="109">
        <v>0</v>
      </c>
      <c r="V149" s="109">
        <v>0</v>
      </c>
      <c r="W149" s="109">
        <v>0</v>
      </c>
      <c r="X149" s="109">
        <v>0.5</v>
      </c>
      <c r="Y149" s="109">
        <v>31</v>
      </c>
      <c r="Z149" s="109">
        <v>5.8999999999999997E-2</v>
      </c>
      <c r="AA149" s="109">
        <v>0.68700000000000006</v>
      </c>
      <c r="AB149" s="110">
        <v>51.6</v>
      </c>
      <c r="AH149" s="72" t="str">
        <f>IF(AND(B149="Premier League",E149="Live"),_xlfn.XLOOKUP(_xlfn.TEXTJOIN(" vs ",,C149:D149),Calendar!G:G,Calendar!B:B),IF(AND(B149="Premier League",E149="Highlights"),_xlfn.XLOOKUP(H149,Calendar!O:O,Calendar!N:N,,-1),""))</f>
        <v/>
      </c>
    </row>
    <row r="150" spans="1:34" s="72" customFormat="1" ht="15.75" customHeight="1" x14ac:dyDescent="0.35">
      <c r="A150" s="104" t="s">
        <v>31</v>
      </c>
      <c r="B150" s="104" t="s">
        <v>152</v>
      </c>
      <c r="C150" s="104" t="s">
        <v>599</v>
      </c>
      <c r="D150" s="104" t="s">
        <v>600</v>
      </c>
      <c r="E150" s="104" t="s">
        <v>41</v>
      </c>
      <c r="F150" s="105">
        <v>0.5625</v>
      </c>
      <c r="G150" s="104"/>
      <c r="H150" s="106">
        <v>45906</v>
      </c>
      <c r="I150" s="104" t="s">
        <v>522</v>
      </c>
      <c r="J150" s="107" t="s">
        <v>37</v>
      </c>
      <c r="K150" s="104" t="s">
        <v>53</v>
      </c>
      <c r="L150" s="104" t="s">
        <v>591</v>
      </c>
      <c r="M150" s="107" t="s">
        <v>36</v>
      </c>
      <c r="N150" s="105">
        <v>0.5625</v>
      </c>
      <c r="O150" s="105">
        <v>0.64444444444444449</v>
      </c>
      <c r="P150" s="105">
        <v>8.1944444444444486E-2</v>
      </c>
      <c r="Q150" s="108">
        <v>550.20000000000005</v>
      </c>
      <c r="R150" s="109">
        <v>0.89</v>
      </c>
      <c r="S150" s="109">
        <v>10.6442</v>
      </c>
      <c r="T150" s="109">
        <v>650</v>
      </c>
      <c r="U150" s="109">
        <v>6.7</v>
      </c>
      <c r="V150" s="109">
        <v>9.1999999999999998E-2</v>
      </c>
      <c r="W150" s="109">
        <v>4.2893999999999997</v>
      </c>
      <c r="X150" s="109">
        <v>24.8</v>
      </c>
      <c r="Y150" s="109">
        <v>542.1</v>
      </c>
      <c r="Z150" s="109">
        <v>1.028</v>
      </c>
      <c r="AA150" s="109">
        <v>10.859400000000001</v>
      </c>
      <c r="AB150" s="110">
        <v>645.4</v>
      </c>
      <c r="AH150" s="72" t="str">
        <f>IF(AND(B150="Premier League",E150="Live"),_xlfn.XLOOKUP(_xlfn.TEXTJOIN(" vs ",,C150:D150),Calendar!G:G,Calendar!B:B),IF(AND(B150="Premier League",E150="Highlights"),_xlfn.XLOOKUP(H150,Calendar!O:O,Calendar!N:N,,-1),""))</f>
        <v/>
      </c>
    </row>
    <row r="151" spans="1:34" s="72" customFormat="1" ht="15.75" customHeight="1" x14ac:dyDescent="0.35">
      <c r="A151" s="104" t="s">
        <v>31</v>
      </c>
      <c r="B151" s="104" t="s">
        <v>152</v>
      </c>
      <c r="C151" s="104" t="s">
        <v>599</v>
      </c>
      <c r="D151" s="104" t="s">
        <v>600</v>
      </c>
      <c r="E151" s="104" t="s">
        <v>41</v>
      </c>
      <c r="F151" s="105">
        <v>0.5625</v>
      </c>
      <c r="G151" s="104"/>
      <c r="H151" s="106">
        <v>45906</v>
      </c>
      <c r="I151" s="104" t="s">
        <v>522</v>
      </c>
      <c r="J151" s="107" t="s">
        <v>37</v>
      </c>
      <c r="K151" s="104" t="s">
        <v>53</v>
      </c>
      <c r="L151" s="104" t="s">
        <v>502</v>
      </c>
      <c r="M151" s="107" t="s">
        <v>36</v>
      </c>
      <c r="N151" s="105">
        <v>0.5625</v>
      </c>
      <c r="O151" s="105">
        <v>0.64444444444444449</v>
      </c>
      <c r="P151" s="105">
        <v>8.1944444444444486E-2</v>
      </c>
      <c r="Q151" s="108">
        <v>16.8</v>
      </c>
      <c r="R151" s="109">
        <v>0.57399999999999995</v>
      </c>
      <c r="S151" s="109">
        <v>5.4386999999999999</v>
      </c>
      <c r="T151" s="109">
        <v>23.8</v>
      </c>
      <c r="U151" s="109">
        <v>0.2</v>
      </c>
      <c r="V151" s="109">
        <v>5.8000000000000003E-2</v>
      </c>
      <c r="W151" s="109">
        <v>1.3332999999999999</v>
      </c>
      <c r="X151" s="109">
        <v>1.4</v>
      </c>
      <c r="Y151" s="109">
        <v>16.8</v>
      </c>
      <c r="Z151" s="109">
        <v>0.66700000000000004</v>
      </c>
      <c r="AA151" s="109">
        <v>5.4992000000000001</v>
      </c>
      <c r="AB151" s="110">
        <v>23.8</v>
      </c>
      <c r="AH151" s="72" t="str">
        <f>IF(AND(B151="Premier League",E151="Live"),_xlfn.XLOOKUP(_xlfn.TEXTJOIN(" vs ",,C151:D151),Calendar!G:G,Calendar!B:B),IF(AND(B151="Premier League",E151="Highlights"),_xlfn.XLOOKUP(H151,Calendar!O:O,Calendar!N:N,,-1),""))</f>
        <v/>
      </c>
    </row>
    <row r="152" spans="1:34" s="72" customFormat="1" ht="15.75" customHeight="1" x14ac:dyDescent="0.35">
      <c r="A152" s="104" t="s">
        <v>31</v>
      </c>
      <c r="B152" s="104" t="s">
        <v>146</v>
      </c>
      <c r="C152" s="104" t="s">
        <v>118</v>
      </c>
      <c r="D152" s="104" t="s">
        <v>556</v>
      </c>
      <c r="E152" s="104" t="s">
        <v>41</v>
      </c>
      <c r="F152" s="105">
        <v>0.625</v>
      </c>
      <c r="G152" s="104"/>
      <c r="H152" s="106">
        <v>45906</v>
      </c>
      <c r="I152" s="104" t="s">
        <v>522</v>
      </c>
      <c r="J152" s="107" t="s">
        <v>37</v>
      </c>
      <c r="K152" s="104" t="s">
        <v>53</v>
      </c>
      <c r="L152" s="104" t="s">
        <v>548</v>
      </c>
      <c r="M152" s="107" t="s">
        <v>55</v>
      </c>
      <c r="N152" s="105">
        <v>0.625</v>
      </c>
      <c r="O152" s="105">
        <v>0.70625000000000004</v>
      </c>
      <c r="P152" s="105">
        <v>8.1250000000000044E-2</v>
      </c>
      <c r="Q152" s="108">
        <v>15.8</v>
      </c>
      <c r="R152" s="109">
        <v>2.5999999999999999E-2</v>
      </c>
      <c r="S152" s="109">
        <v>0.26069999999999999</v>
      </c>
      <c r="T152" s="109">
        <v>37.9</v>
      </c>
      <c r="U152" s="109">
        <v>1.1000000000000001</v>
      </c>
      <c r="V152" s="109">
        <v>1.4999999999999999E-2</v>
      </c>
      <c r="W152" s="109">
        <v>0.50970000000000004</v>
      </c>
      <c r="X152" s="109">
        <v>3.2</v>
      </c>
      <c r="Y152" s="109">
        <v>13.1</v>
      </c>
      <c r="Z152" s="109">
        <v>2.5000000000000001E-2</v>
      </c>
      <c r="AA152" s="109">
        <v>0.22359999999999999</v>
      </c>
      <c r="AB152" s="110">
        <v>31</v>
      </c>
      <c r="AH152" s="72" t="str">
        <f>IF(AND(B152="Premier League",E152="Live"),_xlfn.XLOOKUP(_xlfn.TEXTJOIN(" vs ",,C152:D152),Calendar!G:G,Calendar!B:B),IF(AND(B152="Premier League",E152="Highlights"),_xlfn.XLOOKUP(H152,Calendar!O:O,Calendar!N:N,,-1),""))</f>
        <v/>
      </c>
    </row>
    <row r="153" spans="1:34" s="72" customFormat="1" ht="15.75" customHeight="1" x14ac:dyDescent="0.35">
      <c r="A153" s="104" t="s">
        <v>31</v>
      </c>
      <c r="B153" s="104" t="s">
        <v>589</v>
      </c>
      <c r="C153" s="104" t="s">
        <v>76</v>
      </c>
      <c r="D153" s="104" t="s">
        <v>78</v>
      </c>
      <c r="E153" s="104" t="s">
        <v>41</v>
      </c>
      <c r="F153" s="105">
        <v>0.70833333333333337</v>
      </c>
      <c r="G153" s="104"/>
      <c r="H153" s="106">
        <v>45906</v>
      </c>
      <c r="I153" s="104" t="s">
        <v>522</v>
      </c>
      <c r="J153" s="107" t="s">
        <v>37</v>
      </c>
      <c r="K153" s="104" t="s">
        <v>53</v>
      </c>
      <c r="L153" s="104" t="s">
        <v>549</v>
      </c>
      <c r="M153" s="107" t="s">
        <v>80</v>
      </c>
      <c r="N153" s="105">
        <v>0.70902777777777781</v>
      </c>
      <c r="O153" s="105">
        <v>0.78472222222222221</v>
      </c>
      <c r="P153" s="105">
        <v>7.5694444444444398E-2</v>
      </c>
      <c r="Q153" s="108">
        <v>3088.9</v>
      </c>
      <c r="R153" s="109">
        <v>4.9992000000000001</v>
      </c>
      <c r="S153" s="109">
        <v>31.6934</v>
      </c>
      <c r="T153" s="109">
        <v>3419.6</v>
      </c>
      <c r="U153" s="109">
        <v>216.9</v>
      </c>
      <c r="V153" s="109">
        <v>2.9826999999999999</v>
      </c>
      <c r="W153" s="109">
        <v>58.685099999999998</v>
      </c>
      <c r="X153" s="109">
        <v>251.6</v>
      </c>
      <c r="Y153" s="109">
        <v>2944.4</v>
      </c>
      <c r="Z153" s="109">
        <v>5.5822000000000003</v>
      </c>
      <c r="AA153" s="109">
        <v>31.212800000000001</v>
      </c>
      <c r="AB153" s="110">
        <v>3267.9</v>
      </c>
      <c r="AH153" s="72" t="str">
        <f>IF(AND(B153="Premier League",E153="Live"),_xlfn.XLOOKUP(_xlfn.TEXTJOIN(" vs ",,C153:D153),Calendar!G:G,Calendar!B:B),IF(AND(B153="Premier League",E153="Highlights"),_xlfn.XLOOKUP(H153,Calendar!O:O,Calendar!N:N,,-1),""))</f>
        <v/>
      </c>
    </row>
    <row r="154" spans="1:34" s="72" customFormat="1" ht="15.75" customHeight="1" x14ac:dyDescent="0.35">
      <c r="A154" s="104" t="s">
        <v>31</v>
      </c>
      <c r="B154" s="104" t="s">
        <v>608</v>
      </c>
      <c r="C154" s="104" t="s">
        <v>258</v>
      </c>
      <c r="D154" s="104" t="s">
        <v>239</v>
      </c>
      <c r="E154" s="104" t="s">
        <v>41</v>
      </c>
      <c r="F154" s="105">
        <v>0.72916666666666663</v>
      </c>
      <c r="G154" s="104"/>
      <c r="H154" s="106">
        <v>45906</v>
      </c>
      <c r="I154" s="104" t="s">
        <v>522</v>
      </c>
      <c r="J154" s="107" t="s">
        <v>37</v>
      </c>
      <c r="K154" s="104" t="s">
        <v>53</v>
      </c>
      <c r="L154" s="104" t="s">
        <v>120</v>
      </c>
      <c r="M154" s="107" t="s">
        <v>55</v>
      </c>
      <c r="N154" s="105">
        <v>0.72916666666666674</v>
      </c>
      <c r="O154" s="105">
        <v>0.81319444444444444</v>
      </c>
      <c r="P154" s="105">
        <v>8.4027777777777701E-2</v>
      </c>
      <c r="Q154" s="108">
        <v>27.8</v>
      </c>
      <c r="R154" s="109">
        <v>4.4999999999999998E-2</v>
      </c>
      <c r="S154" s="109">
        <v>0.27339999999999998</v>
      </c>
      <c r="T154" s="109">
        <v>57.1</v>
      </c>
      <c r="U154" s="109">
        <v>5.8</v>
      </c>
      <c r="V154" s="109">
        <v>7.9799999999999996E-2</v>
      </c>
      <c r="W154" s="109">
        <v>1.6994</v>
      </c>
      <c r="X154" s="109">
        <v>18</v>
      </c>
      <c r="Y154" s="109">
        <v>24.6</v>
      </c>
      <c r="Z154" s="109">
        <v>4.6600000000000003E-2</v>
      </c>
      <c r="AA154" s="109">
        <v>0.25009999999999999</v>
      </c>
      <c r="AB154" s="110">
        <v>54</v>
      </c>
      <c r="AH154" s="72" t="str">
        <f>IF(AND(B154="Premier League",E154="Live"),_xlfn.XLOOKUP(_xlfn.TEXTJOIN(" vs ",,C154:D154),Calendar!G:G,Calendar!B:B),IF(AND(B154="Premier League",E154="Highlights"),_xlfn.XLOOKUP(H154,Calendar!O:O,Calendar!N:N,,-1),""))</f>
        <v/>
      </c>
    </row>
    <row r="155" spans="1:34" s="72" customFormat="1" ht="15.75" customHeight="1" x14ac:dyDescent="0.35">
      <c r="A155" s="104" t="s">
        <v>31</v>
      </c>
      <c r="B155" s="104" t="s">
        <v>152</v>
      </c>
      <c r="C155" s="104" t="s">
        <v>601</v>
      </c>
      <c r="D155" s="104" t="s">
        <v>603</v>
      </c>
      <c r="E155" s="104" t="s">
        <v>41</v>
      </c>
      <c r="F155" s="105">
        <v>0.5</v>
      </c>
      <c r="G155" s="104"/>
      <c r="H155" s="106">
        <v>45907</v>
      </c>
      <c r="I155" s="104" t="s">
        <v>522</v>
      </c>
      <c r="J155" s="107" t="s">
        <v>38</v>
      </c>
      <c r="K155" s="104" t="s">
        <v>53</v>
      </c>
      <c r="L155" s="104" t="s">
        <v>120</v>
      </c>
      <c r="M155" s="107" t="s">
        <v>55</v>
      </c>
      <c r="N155" s="105">
        <v>0.5</v>
      </c>
      <c r="O155" s="105">
        <v>0.58333333333333337</v>
      </c>
      <c r="P155" s="105">
        <v>8.333333333333337E-2</v>
      </c>
      <c r="Q155" s="108">
        <v>23.4</v>
      </c>
      <c r="R155" s="109">
        <v>3.7900000000000003E-2</v>
      </c>
      <c r="S155" s="109">
        <v>0.4284</v>
      </c>
      <c r="T155" s="109">
        <v>44.3</v>
      </c>
      <c r="U155" s="109">
        <v>0.1</v>
      </c>
      <c r="V155" s="109">
        <v>1.4E-3</v>
      </c>
      <c r="W155" s="109">
        <v>4.8399999999999999E-2</v>
      </c>
      <c r="X155" s="109">
        <v>4.2</v>
      </c>
      <c r="Y155" s="109">
        <v>23.3</v>
      </c>
      <c r="Z155" s="109">
        <v>4.4200000000000003E-2</v>
      </c>
      <c r="AA155" s="109">
        <v>0.44059999999999999</v>
      </c>
      <c r="AB155" s="110">
        <v>44.3</v>
      </c>
      <c r="AH155" s="72" t="str">
        <f>IF(AND(B155="Premier League",E155="Live"),_xlfn.XLOOKUP(_xlfn.TEXTJOIN(" vs ",,C155:D155),Calendar!G:G,Calendar!B:B),IF(AND(B155="Premier League",E155="Highlights"),_xlfn.XLOOKUP(H155,Calendar!O:O,Calendar!N:N,,-1),""))</f>
        <v/>
      </c>
    </row>
    <row r="156" spans="1:34" s="72" customFormat="1" ht="15.75" customHeight="1" x14ac:dyDescent="0.35">
      <c r="A156" s="104" t="s">
        <v>31</v>
      </c>
      <c r="B156" s="104" t="s">
        <v>152</v>
      </c>
      <c r="C156" s="104" t="s">
        <v>609</v>
      </c>
      <c r="D156" s="104" t="s">
        <v>610</v>
      </c>
      <c r="E156" s="104" t="s">
        <v>41</v>
      </c>
      <c r="F156" s="105">
        <v>0.5</v>
      </c>
      <c r="G156" s="104"/>
      <c r="H156" s="106">
        <v>45907</v>
      </c>
      <c r="I156" s="104" t="s">
        <v>522</v>
      </c>
      <c r="J156" s="107" t="s">
        <v>38</v>
      </c>
      <c r="K156" s="104" t="s">
        <v>53</v>
      </c>
      <c r="L156" s="104" t="s">
        <v>54</v>
      </c>
      <c r="M156" s="107" t="s">
        <v>55</v>
      </c>
      <c r="N156" s="105">
        <v>0.5</v>
      </c>
      <c r="O156" s="105">
        <v>0.57986111111111116</v>
      </c>
      <c r="P156" s="105">
        <v>7.986111111111116E-2</v>
      </c>
      <c r="Q156" s="108">
        <v>53.5</v>
      </c>
      <c r="R156" s="109">
        <v>8.6599999999999996E-2</v>
      </c>
      <c r="S156" s="109">
        <v>0.98880000000000001</v>
      </c>
      <c r="T156" s="109">
        <v>97.8</v>
      </c>
      <c r="U156" s="109">
        <v>9.4</v>
      </c>
      <c r="V156" s="109">
        <v>0.1293</v>
      </c>
      <c r="W156" s="109">
        <v>4.6260000000000003</v>
      </c>
      <c r="X156" s="109">
        <v>26.3</v>
      </c>
      <c r="Y156" s="109">
        <v>52.6</v>
      </c>
      <c r="Z156" s="109">
        <v>9.9699999999999997E-2</v>
      </c>
      <c r="AA156" s="109">
        <v>1.0038</v>
      </c>
      <c r="AB156" s="110">
        <v>97.8</v>
      </c>
      <c r="AH156" s="72" t="str">
        <f>IF(AND(B156="Premier League",E156="Live"),_xlfn.XLOOKUP(_xlfn.TEXTJOIN(" vs ",,C156:D156),Calendar!G:G,Calendar!B:B),IF(AND(B156="Premier League",E156="Highlights"),_xlfn.XLOOKUP(H156,Calendar!O:O,Calendar!N:N,,-1),""))</f>
        <v/>
      </c>
    </row>
    <row r="157" spans="1:34" s="72" customFormat="1" ht="15.75" customHeight="1" x14ac:dyDescent="0.35">
      <c r="A157" s="104" t="s">
        <v>31</v>
      </c>
      <c r="B157" s="104" t="s">
        <v>152</v>
      </c>
      <c r="C157" s="104" t="s">
        <v>609</v>
      </c>
      <c r="D157" s="104" t="s">
        <v>610</v>
      </c>
      <c r="E157" s="104" t="s">
        <v>41</v>
      </c>
      <c r="F157" s="105">
        <v>0.5</v>
      </c>
      <c r="G157" s="104"/>
      <c r="H157" s="106">
        <v>45907</v>
      </c>
      <c r="I157" s="104" t="s">
        <v>522</v>
      </c>
      <c r="J157" s="107" t="s">
        <v>38</v>
      </c>
      <c r="K157" s="104" t="s">
        <v>53</v>
      </c>
      <c r="L157" s="104" t="s">
        <v>83</v>
      </c>
      <c r="M157" s="107" t="s">
        <v>55</v>
      </c>
      <c r="N157" s="105">
        <v>0.5</v>
      </c>
      <c r="O157" s="105">
        <v>0.57986111111111116</v>
      </c>
      <c r="P157" s="105">
        <v>7.986111111111116E-2</v>
      </c>
      <c r="Q157" s="108">
        <v>75.3</v>
      </c>
      <c r="R157" s="109">
        <v>0.12189999999999999</v>
      </c>
      <c r="S157" s="109">
        <v>1.3916999999999999</v>
      </c>
      <c r="T157" s="109">
        <v>126.2</v>
      </c>
      <c r="U157" s="109">
        <v>14.5</v>
      </c>
      <c r="V157" s="109">
        <v>0.19939999999999999</v>
      </c>
      <c r="W157" s="109">
        <v>7.1357999999999997</v>
      </c>
      <c r="X157" s="109">
        <v>30</v>
      </c>
      <c r="Y157" s="109">
        <v>72.599999999999994</v>
      </c>
      <c r="Z157" s="109">
        <v>0.1376</v>
      </c>
      <c r="AA157" s="109">
        <v>1.3855</v>
      </c>
      <c r="AB157" s="110">
        <v>120.4</v>
      </c>
      <c r="AH157" s="72" t="str">
        <f>IF(AND(B157="Premier League",E157="Live"),_xlfn.XLOOKUP(_xlfn.TEXTJOIN(" vs ",,C157:D157),Calendar!G:G,Calendar!B:B),IF(AND(B157="Premier League",E157="Highlights"),_xlfn.XLOOKUP(H157,Calendar!O:O,Calendar!N:N,,-1),""))</f>
        <v/>
      </c>
    </row>
    <row r="158" spans="1:34" s="72" customFormat="1" ht="15.75" customHeight="1" x14ac:dyDescent="0.35">
      <c r="A158" s="104" t="s">
        <v>31</v>
      </c>
      <c r="B158" s="104" t="s">
        <v>152</v>
      </c>
      <c r="C158" s="104" t="s">
        <v>604</v>
      </c>
      <c r="D158" s="104" t="s">
        <v>611</v>
      </c>
      <c r="E158" s="104" t="s">
        <v>41</v>
      </c>
      <c r="F158" s="105">
        <v>0.5</v>
      </c>
      <c r="G158" s="104"/>
      <c r="H158" s="106">
        <v>45907</v>
      </c>
      <c r="I158" s="104" t="s">
        <v>522</v>
      </c>
      <c r="J158" s="107" t="s">
        <v>38</v>
      </c>
      <c r="K158" s="104" t="s">
        <v>53</v>
      </c>
      <c r="L158" s="104" t="s">
        <v>57</v>
      </c>
      <c r="M158" s="107" t="s">
        <v>55</v>
      </c>
      <c r="N158" s="105">
        <v>0.5</v>
      </c>
      <c r="O158" s="105">
        <v>0.57986111111111116</v>
      </c>
      <c r="P158" s="105">
        <v>7.986111111111116E-2</v>
      </c>
      <c r="Q158" s="108">
        <v>37.1</v>
      </c>
      <c r="R158" s="109">
        <v>0.06</v>
      </c>
      <c r="S158" s="109">
        <v>0.68569999999999998</v>
      </c>
      <c r="T158" s="109">
        <v>63.6</v>
      </c>
      <c r="U158" s="109">
        <v>0.2</v>
      </c>
      <c r="V158" s="109">
        <v>2.8E-3</v>
      </c>
      <c r="W158" s="109">
        <v>9.8400000000000001E-2</v>
      </c>
      <c r="X158" s="109">
        <v>1.4</v>
      </c>
      <c r="Y158" s="109">
        <v>37.1</v>
      </c>
      <c r="Z158" s="109">
        <v>7.0300000000000001E-2</v>
      </c>
      <c r="AA158" s="109">
        <v>0.70799999999999996</v>
      </c>
      <c r="AB158" s="110">
        <v>63.6</v>
      </c>
      <c r="AH158" s="72" t="str">
        <f>IF(AND(B158="Premier League",E158="Live"),_xlfn.XLOOKUP(_xlfn.TEXTJOIN(" vs ",,C158:D158),Calendar!G:G,Calendar!B:B),IF(AND(B158="Premier League",E158="Highlights"),_xlfn.XLOOKUP(H158,Calendar!O:O,Calendar!N:N,,-1),""))</f>
        <v/>
      </c>
    </row>
    <row r="159" spans="1:34" s="72" customFormat="1" ht="15.75" customHeight="1" x14ac:dyDescent="0.35">
      <c r="A159" s="104" t="s">
        <v>31</v>
      </c>
      <c r="B159" s="104" t="s">
        <v>152</v>
      </c>
      <c r="C159" s="104" t="s">
        <v>612</v>
      </c>
      <c r="D159" s="104" t="s">
        <v>602</v>
      </c>
      <c r="E159" s="104" t="s">
        <v>41</v>
      </c>
      <c r="F159" s="105">
        <v>0.5</v>
      </c>
      <c r="G159" s="104"/>
      <c r="H159" s="106">
        <v>45907</v>
      </c>
      <c r="I159" s="104" t="s">
        <v>522</v>
      </c>
      <c r="J159" s="107" t="s">
        <v>38</v>
      </c>
      <c r="K159" s="104" t="s">
        <v>53</v>
      </c>
      <c r="L159" s="104" t="s">
        <v>281</v>
      </c>
      <c r="M159" s="107" t="s">
        <v>55</v>
      </c>
      <c r="N159" s="105">
        <v>0.5</v>
      </c>
      <c r="O159" s="105">
        <v>0.58263888888888893</v>
      </c>
      <c r="P159" s="105">
        <v>8.2638888888888928E-2</v>
      </c>
      <c r="Q159" s="108">
        <v>29.5</v>
      </c>
      <c r="R159" s="109">
        <v>4.7699999999999999E-2</v>
      </c>
      <c r="S159" s="109">
        <v>0.54110000000000003</v>
      </c>
      <c r="T159" s="109">
        <v>65.400000000000006</v>
      </c>
      <c r="U159" s="109">
        <v>0.2</v>
      </c>
      <c r="V159" s="109">
        <v>2.8E-3</v>
      </c>
      <c r="W159" s="109">
        <v>9.7100000000000006E-2</v>
      </c>
      <c r="X159" s="109">
        <v>3.3</v>
      </c>
      <c r="Y159" s="109">
        <v>28.8</v>
      </c>
      <c r="Z159" s="109">
        <v>5.4600000000000003E-2</v>
      </c>
      <c r="AA159" s="109">
        <v>0.54559999999999997</v>
      </c>
      <c r="AB159" s="110">
        <v>65.400000000000006</v>
      </c>
      <c r="AH159" s="72" t="str">
        <f>IF(AND(B159="Premier League",E159="Live"),_xlfn.XLOOKUP(_xlfn.TEXTJOIN(" vs ",,C159:D159),Calendar!G:G,Calendar!B:B),IF(AND(B159="Premier League",E159="Highlights"),_xlfn.XLOOKUP(H159,Calendar!O:O,Calendar!N:N,,-1),""))</f>
        <v/>
      </c>
    </row>
    <row r="160" spans="1:34" s="72" customFormat="1" ht="15.75" customHeight="1" x14ac:dyDescent="0.35">
      <c r="A160" s="104" t="s">
        <v>31</v>
      </c>
      <c r="B160" s="104" t="s">
        <v>589</v>
      </c>
      <c r="C160" s="104" t="s">
        <v>269</v>
      </c>
      <c r="D160" s="104" t="s">
        <v>593</v>
      </c>
      <c r="E160" s="104" t="s">
        <v>41</v>
      </c>
      <c r="F160" s="105">
        <v>0.82291666666666663</v>
      </c>
      <c r="G160" s="104"/>
      <c r="H160" s="106">
        <v>45907</v>
      </c>
      <c r="I160" s="104" t="s">
        <v>522</v>
      </c>
      <c r="J160" s="107" t="s">
        <v>38</v>
      </c>
      <c r="K160" s="104" t="s">
        <v>53</v>
      </c>
      <c r="L160" s="104" t="s">
        <v>594</v>
      </c>
      <c r="M160" s="107" t="s">
        <v>36</v>
      </c>
      <c r="N160" s="105">
        <v>0.82430555555555562</v>
      </c>
      <c r="O160" s="105">
        <v>0.90277777777777779</v>
      </c>
      <c r="P160" s="105">
        <v>7.8472222222222165E-2</v>
      </c>
      <c r="Q160" s="108">
        <v>136.30000000000001</v>
      </c>
      <c r="R160" s="109">
        <v>7.7264999999999997</v>
      </c>
      <c r="S160" s="109">
        <v>31.942799999999998</v>
      </c>
      <c r="T160" s="109">
        <v>170</v>
      </c>
      <c r="U160" s="109">
        <v>14.7</v>
      </c>
      <c r="V160" s="109">
        <v>7.1013999999999999</v>
      </c>
      <c r="W160" s="109">
        <v>59.756100000000004</v>
      </c>
      <c r="X160" s="109">
        <v>20.6</v>
      </c>
      <c r="Y160" s="109">
        <v>130.4</v>
      </c>
      <c r="Z160" s="109">
        <v>8.8224</v>
      </c>
      <c r="AA160" s="109">
        <v>32.110300000000002</v>
      </c>
      <c r="AB160" s="110">
        <v>160.1</v>
      </c>
      <c r="AH160" s="72" t="str">
        <f>IF(AND(B160="Premier League",E160="Live"),_xlfn.XLOOKUP(_xlfn.TEXTJOIN(" vs ",,C160:D160),Calendar!G:G,Calendar!B:B),IF(AND(B160="Premier League",E160="Highlights"),_xlfn.XLOOKUP(H160,Calendar!O:O,Calendar!N:N,,-1),""))</f>
        <v/>
      </c>
    </row>
    <row r="161" spans="1:34" s="72" customFormat="1" ht="15.75" customHeight="1" x14ac:dyDescent="0.35">
      <c r="A161" s="104" t="s">
        <v>31</v>
      </c>
      <c r="B161" s="104" t="s">
        <v>589</v>
      </c>
      <c r="C161" s="104" t="s">
        <v>269</v>
      </c>
      <c r="D161" s="104" t="s">
        <v>593</v>
      </c>
      <c r="E161" s="104" t="s">
        <v>41</v>
      </c>
      <c r="F161" s="105">
        <v>0.82291666666666663</v>
      </c>
      <c r="G161" s="104"/>
      <c r="H161" s="106">
        <v>45907</v>
      </c>
      <c r="I161" s="104" t="s">
        <v>522</v>
      </c>
      <c r="J161" s="107" t="s">
        <v>38</v>
      </c>
      <c r="K161" s="104" t="s">
        <v>53</v>
      </c>
      <c r="L161" s="104" t="s">
        <v>597</v>
      </c>
      <c r="M161" s="107" t="s">
        <v>36</v>
      </c>
      <c r="N161" s="105">
        <v>0.82430555555555562</v>
      </c>
      <c r="O161" s="105">
        <v>0.90277777777777779</v>
      </c>
      <c r="P161" s="105">
        <v>7.8472222222222165E-2</v>
      </c>
      <c r="Q161" s="108">
        <v>973.5</v>
      </c>
      <c r="R161" s="109">
        <v>1.5754999999999999</v>
      </c>
      <c r="S161" s="109">
        <v>8.8694000000000006</v>
      </c>
      <c r="T161" s="109">
        <v>1388.2</v>
      </c>
      <c r="U161" s="109">
        <v>57.1</v>
      </c>
      <c r="V161" s="109">
        <v>0.78520000000000001</v>
      </c>
      <c r="W161" s="109">
        <v>13.683199999999999</v>
      </c>
      <c r="X161" s="109">
        <v>107</v>
      </c>
      <c r="Y161" s="109">
        <v>954.1</v>
      </c>
      <c r="Z161" s="109">
        <v>1.8089</v>
      </c>
      <c r="AA161" s="109">
        <v>8.9268999999999998</v>
      </c>
      <c r="AB161" s="110">
        <v>1359.5</v>
      </c>
      <c r="AH161" s="72" t="str">
        <f>IF(AND(B161="Premier League",E161="Live"),_xlfn.XLOOKUP(_xlfn.TEXTJOIN(" vs ",,C161:D161),Calendar!G:G,Calendar!B:B),IF(AND(B161="Premier League",E161="Highlights"),_xlfn.XLOOKUP(H161,Calendar!O:O,Calendar!N:N,,-1),""))</f>
        <v/>
      </c>
    </row>
    <row r="162" spans="1:34" s="72" customFormat="1" ht="15.75" customHeight="1" x14ac:dyDescent="0.35">
      <c r="A162" s="104" t="s">
        <v>31</v>
      </c>
      <c r="B162" s="104" t="s">
        <v>589</v>
      </c>
      <c r="C162" s="104" t="s">
        <v>613</v>
      </c>
      <c r="D162" s="104" t="s">
        <v>267</v>
      </c>
      <c r="E162" s="104" t="s">
        <v>41</v>
      </c>
      <c r="F162" s="105">
        <v>0.82291666666666663</v>
      </c>
      <c r="G162" s="104"/>
      <c r="H162" s="106">
        <v>45908</v>
      </c>
      <c r="I162" s="104" t="s">
        <v>522</v>
      </c>
      <c r="J162" s="107" t="s">
        <v>74</v>
      </c>
      <c r="K162" s="104" t="s">
        <v>53</v>
      </c>
      <c r="L162" s="104" t="s">
        <v>614</v>
      </c>
      <c r="M162" s="107" t="s">
        <v>36</v>
      </c>
      <c r="N162" s="105">
        <v>0.82291666666666674</v>
      </c>
      <c r="O162" s="105">
        <v>0.89930555555555558</v>
      </c>
      <c r="P162" s="105">
        <v>7.638888888888884E-2</v>
      </c>
      <c r="Q162" s="108">
        <v>457.9</v>
      </c>
      <c r="R162" s="109">
        <v>9.2805999999999997</v>
      </c>
      <c r="S162" s="109">
        <v>34.2971</v>
      </c>
      <c r="T162" s="109">
        <v>559.79999999999995</v>
      </c>
      <c r="U162" s="109">
        <v>23.8</v>
      </c>
      <c r="V162" s="109">
        <v>4.1247999999999996</v>
      </c>
      <c r="W162" s="109">
        <v>66.480400000000003</v>
      </c>
      <c r="X162" s="109">
        <v>39</v>
      </c>
      <c r="Y162" s="109">
        <v>452</v>
      </c>
      <c r="Z162" s="109">
        <v>10.5733</v>
      </c>
      <c r="AA162" s="109">
        <v>34.102899999999998</v>
      </c>
      <c r="AB162" s="110">
        <v>552.4</v>
      </c>
      <c r="AH162" s="72" t="str">
        <f>IF(AND(B162="Premier League",E162="Live"),_xlfn.XLOOKUP(_xlfn.TEXTJOIN(" vs ",,C162:D162),Calendar!G:G,Calendar!B:B),IF(AND(B162="Premier League",E162="Highlights"),_xlfn.XLOOKUP(H162,Calendar!O:O,Calendar!N:N,,-1),""))</f>
        <v/>
      </c>
    </row>
    <row r="163" spans="1:34" s="72" customFormat="1" ht="15.75" customHeight="1" x14ac:dyDescent="0.35">
      <c r="A163" s="104" t="s">
        <v>31</v>
      </c>
      <c r="B163" s="104" t="s">
        <v>589</v>
      </c>
      <c r="C163" s="104" t="s">
        <v>613</v>
      </c>
      <c r="D163" s="104" t="s">
        <v>267</v>
      </c>
      <c r="E163" s="104" t="s">
        <v>41</v>
      </c>
      <c r="F163" s="105">
        <v>0.82291666666666663</v>
      </c>
      <c r="G163" s="104"/>
      <c r="H163" s="106">
        <v>45908</v>
      </c>
      <c r="I163" s="104" t="s">
        <v>522</v>
      </c>
      <c r="J163" s="107" t="s">
        <v>74</v>
      </c>
      <c r="K163" s="104" t="s">
        <v>53</v>
      </c>
      <c r="L163" s="104" t="s">
        <v>595</v>
      </c>
      <c r="M163" s="107" t="s">
        <v>36</v>
      </c>
      <c r="N163" s="105">
        <v>0.82291666666666674</v>
      </c>
      <c r="O163" s="105">
        <v>0.89930555555555558</v>
      </c>
      <c r="P163" s="105">
        <v>7.638888888888884E-2</v>
      </c>
      <c r="Q163" s="108">
        <v>324.60000000000002</v>
      </c>
      <c r="R163" s="109">
        <v>0.52529999999999999</v>
      </c>
      <c r="S163" s="109">
        <v>2.4022000000000001</v>
      </c>
      <c r="T163" s="109">
        <v>423.5</v>
      </c>
      <c r="U163" s="109">
        <v>4.9000000000000004</v>
      </c>
      <c r="V163" s="109">
        <v>6.7400000000000002E-2</v>
      </c>
      <c r="W163" s="109">
        <v>1.3861000000000001</v>
      </c>
      <c r="X163" s="109">
        <v>15.3</v>
      </c>
      <c r="Y163" s="109">
        <v>322.89999999999998</v>
      </c>
      <c r="Z163" s="109">
        <v>0.61219999999999997</v>
      </c>
      <c r="AA163" s="109">
        <v>2.4386999999999999</v>
      </c>
      <c r="AB163" s="110">
        <v>418.6</v>
      </c>
      <c r="AH163" s="72" t="str">
        <f>IF(AND(B163="Premier League",E163="Live"),_xlfn.XLOOKUP(_xlfn.TEXTJOIN(" vs ",,C163:D163),Calendar!G:G,Calendar!B:B),IF(AND(B163="Premier League",E163="Highlights"),_xlfn.XLOOKUP(H163,Calendar!O:O,Calendar!N:N,,-1),""))</f>
        <v/>
      </c>
    </row>
    <row r="164" spans="1:34" s="72" customFormat="1" ht="15.75" customHeight="1" x14ac:dyDescent="0.35">
      <c r="A164" s="104" t="s">
        <v>31</v>
      </c>
      <c r="B164" s="104" t="s">
        <v>589</v>
      </c>
      <c r="C164" s="104" t="s">
        <v>615</v>
      </c>
      <c r="D164" s="104" t="s">
        <v>76</v>
      </c>
      <c r="E164" s="104" t="s">
        <v>41</v>
      </c>
      <c r="F164" s="105">
        <v>0.82291666666666663</v>
      </c>
      <c r="G164" s="104"/>
      <c r="H164" s="106">
        <v>45909</v>
      </c>
      <c r="I164" s="104" t="s">
        <v>522</v>
      </c>
      <c r="J164" s="107" t="s">
        <v>122</v>
      </c>
      <c r="K164" s="104" t="s">
        <v>53</v>
      </c>
      <c r="L164" s="104" t="s">
        <v>549</v>
      </c>
      <c r="M164" s="107" t="s">
        <v>80</v>
      </c>
      <c r="N164" s="105">
        <v>0.82430555555555562</v>
      </c>
      <c r="O164" s="105">
        <v>0.90138888888888891</v>
      </c>
      <c r="P164" s="105">
        <v>7.7083333333333282E-2</v>
      </c>
      <c r="Q164" s="108">
        <v>4513.1000000000004</v>
      </c>
      <c r="R164" s="109">
        <v>7.3041999999999998</v>
      </c>
      <c r="S164" s="109">
        <v>27.229700000000001</v>
      </c>
      <c r="T164" s="109">
        <v>4982.3999999999996</v>
      </c>
      <c r="U164" s="109">
        <v>276.3</v>
      </c>
      <c r="V164" s="109">
        <v>3.7995000000000001</v>
      </c>
      <c r="W164" s="109">
        <v>36.557299999999998</v>
      </c>
      <c r="X164" s="109">
        <v>328.2</v>
      </c>
      <c r="Y164" s="109">
        <v>4266.5</v>
      </c>
      <c r="Z164" s="109">
        <v>8.0888000000000009</v>
      </c>
      <c r="AA164" s="109">
        <v>26.663</v>
      </c>
      <c r="AB164" s="110">
        <v>4704.8999999999996</v>
      </c>
      <c r="AH164" s="72" t="str">
        <f>IF(AND(B164="Premier League",E164="Live"),_xlfn.XLOOKUP(_xlfn.TEXTJOIN(" vs ",,C164:D164),Calendar!G:G,Calendar!B:B),IF(AND(B164="Premier League",E164="Highlights"),_xlfn.XLOOKUP(H164,Calendar!O:O,Calendar!N:N,,-1),""))</f>
        <v/>
      </c>
    </row>
    <row r="165" spans="1:34" s="72" customFormat="1" ht="15.75" customHeight="1" x14ac:dyDescent="0.35">
      <c r="A165" s="104" t="s">
        <v>31</v>
      </c>
      <c r="B165" s="104" t="s">
        <v>616</v>
      </c>
      <c r="C165" s="104" t="s">
        <v>169</v>
      </c>
      <c r="D165" s="104" t="s">
        <v>617</v>
      </c>
      <c r="E165" s="104" t="s">
        <v>41</v>
      </c>
      <c r="F165" s="105">
        <v>0.82291666666666663</v>
      </c>
      <c r="G165" s="104"/>
      <c r="H165" s="106">
        <v>45909</v>
      </c>
      <c r="I165" s="104" t="s">
        <v>522</v>
      </c>
      <c r="J165" s="107" t="s">
        <v>122</v>
      </c>
      <c r="K165" s="104" t="s">
        <v>53</v>
      </c>
      <c r="L165" s="104" t="s">
        <v>618</v>
      </c>
      <c r="M165" s="107" t="s">
        <v>36</v>
      </c>
      <c r="N165" s="105">
        <v>0.82430555555555562</v>
      </c>
      <c r="O165" s="105">
        <v>0.90208333333333335</v>
      </c>
      <c r="P165" s="105">
        <v>7.7777777777777724E-2</v>
      </c>
      <c r="Q165" s="108">
        <v>94.2</v>
      </c>
      <c r="R165" s="109">
        <v>3.2193999999999998</v>
      </c>
      <c r="S165" s="109">
        <v>11.3878</v>
      </c>
      <c r="T165" s="109">
        <v>149.4</v>
      </c>
      <c r="U165" s="109">
        <v>1.7</v>
      </c>
      <c r="V165" s="109">
        <v>0.49130000000000001</v>
      </c>
      <c r="W165" s="109">
        <v>6.2731000000000003</v>
      </c>
      <c r="X165" s="109">
        <v>4.4000000000000004</v>
      </c>
      <c r="Y165" s="109">
        <v>92.6</v>
      </c>
      <c r="Z165" s="109">
        <v>3.6745999999999999</v>
      </c>
      <c r="AA165" s="109">
        <v>11.488799999999999</v>
      </c>
      <c r="AB165" s="110">
        <v>145.6</v>
      </c>
      <c r="AH165" s="72" t="str">
        <f>IF(AND(B165="Premier League",E165="Live"),_xlfn.XLOOKUP(_xlfn.TEXTJOIN(" vs ",,C165:D165),Calendar!G:G,Calendar!B:B),IF(AND(B165="Premier League",E165="Highlights"),_xlfn.XLOOKUP(H165,Calendar!O:O,Calendar!N:N,,-1),""))</f>
        <v/>
      </c>
    </row>
    <row r="166" spans="1:34" s="72" customFormat="1" ht="15.75" customHeight="1" x14ac:dyDescent="0.35">
      <c r="A166" s="104" t="s">
        <v>31</v>
      </c>
      <c r="B166" s="104" t="s">
        <v>616</v>
      </c>
      <c r="C166" s="104" t="s">
        <v>169</v>
      </c>
      <c r="D166" s="104" t="s">
        <v>617</v>
      </c>
      <c r="E166" s="104" t="s">
        <v>41</v>
      </c>
      <c r="F166" s="105">
        <v>0.82291666666666663</v>
      </c>
      <c r="G166" s="104"/>
      <c r="H166" s="106">
        <v>45909</v>
      </c>
      <c r="I166" s="104" t="s">
        <v>522</v>
      </c>
      <c r="J166" s="107" t="s">
        <v>122</v>
      </c>
      <c r="K166" s="104" t="s">
        <v>53</v>
      </c>
      <c r="L166" s="104" t="s">
        <v>595</v>
      </c>
      <c r="M166" s="107" t="s">
        <v>36</v>
      </c>
      <c r="N166" s="105">
        <v>0.82430555555555562</v>
      </c>
      <c r="O166" s="105">
        <v>0.90208333333333335</v>
      </c>
      <c r="P166" s="105">
        <v>7.7777777777777724E-2</v>
      </c>
      <c r="Q166" s="108">
        <v>31.4</v>
      </c>
      <c r="R166" s="109">
        <v>5.0799999999999998E-2</v>
      </c>
      <c r="S166" s="109">
        <v>0.1895</v>
      </c>
      <c r="T166" s="109">
        <v>59.6</v>
      </c>
      <c r="U166" s="109">
        <v>0.2</v>
      </c>
      <c r="V166" s="109">
        <v>2.8E-3</v>
      </c>
      <c r="W166" s="109">
        <v>2.6499999999999999E-2</v>
      </c>
      <c r="X166" s="109">
        <v>4.8</v>
      </c>
      <c r="Y166" s="109">
        <v>29.5</v>
      </c>
      <c r="Z166" s="109">
        <v>5.5899999999999998E-2</v>
      </c>
      <c r="AA166" s="109">
        <v>0.18440000000000001</v>
      </c>
      <c r="AB166" s="110">
        <v>57.1</v>
      </c>
      <c r="AH166" s="72" t="str">
        <f>IF(AND(B166="Premier League",E166="Live"),_xlfn.XLOOKUP(_xlfn.TEXTJOIN(" vs ",,C166:D166),Calendar!G:G,Calendar!B:B),IF(AND(B166="Premier League",E166="Highlights"),_xlfn.XLOOKUP(H166,Calendar!O:O,Calendar!N:N,,-1),""))</f>
        <v/>
      </c>
    </row>
    <row r="167" spans="1:34" s="72" customFormat="1" ht="15.75" customHeight="1" x14ac:dyDescent="0.35">
      <c r="A167" s="104" t="s">
        <v>31</v>
      </c>
      <c r="B167" s="104" t="s">
        <v>152</v>
      </c>
      <c r="C167" s="104" t="s">
        <v>596</v>
      </c>
      <c r="D167" s="104" t="s">
        <v>601</v>
      </c>
      <c r="E167" s="104" t="s">
        <v>41</v>
      </c>
      <c r="F167" s="105">
        <v>0.8125</v>
      </c>
      <c r="G167" s="104"/>
      <c r="H167" s="106">
        <v>45912</v>
      </c>
      <c r="I167" s="104" t="s">
        <v>522</v>
      </c>
      <c r="J167" s="107" t="s">
        <v>71</v>
      </c>
      <c r="K167" s="104" t="s">
        <v>53</v>
      </c>
      <c r="L167" s="104" t="s">
        <v>281</v>
      </c>
      <c r="M167" s="107" t="s">
        <v>55</v>
      </c>
      <c r="N167" s="105">
        <v>0.8125</v>
      </c>
      <c r="O167" s="105">
        <v>0.8930555555555556</v>
      </c>
      <c r="P167" s="105">
        <v>8.0555555555555602E-2</v>
      </c>
      <c r="Q167" s="108">
        <v>35.1</v>
      </c>
      <c r="R167" s="109">
        <v>0.1</v>
      </c>
      <c r="S167" s="109">
        <v>0.3</v>
      </c>
      <c r="T167" s="109">
        <v>54.3</v>
      </c>
      <c r="U167" s="109">
        <v>2.4</v>
      </c>
      <c r="V167" s="109">
        <v>0</v>
      </c>
      <c r="W167" s="109">
        <v>0.8</v>
      </c>
      <c r="X167" s="109">
        <v>9.4</v>
      </c>
      <c r="Y167" s="109">
        <v>33</v>
      </c>
      <c r="Z167" s="109">
        <v>0.1</v>
      </c>
      <c r="AA167" s="109">
        <v>0.3</v>
      </c>
      <c r="AB167" s="110">
        <v>50.4</v>
      </c>
      <c r="AH167" s="72" t="str">
        <f>IF(AND(B167="Premier League",E167="Live"),_xlfn.XLOOKUP(_xlfn.TEXTJOIN(" vs ",,C167:D167),Calendar!G:G,Calendar!B:B),IF(AND(B167="Premier League",E167="Highlights"),_xlfn.XLOOKUP(H167,Calendar!O:O,Calendar!N:N,,-1),""))</f>
        <v/>
      </c>
    </row>
    <row r="168" spans="1:34" s="72" customFormat="1" ht="15.75" customHeight="1" x14ac:dyDescent="0.35">
      <c r="A168" s="104" t="s">
        <v>31</v>
      </c>
      <c r="B168" s="104" t="s">
        <v>152</v>
      </c>
      <c r="C168" s="104" t="s">
        <v>602</v>
      </c>
      <c r="D168" s="104" t="s">
        <v>599</v>
      </c>
      <c r="E168" s="104" t="s">
        <v>41</v>
      </c>
      <c r="F168" s="105">
        <v>0.8125</v>
      </c>
      <c r="G168" s="104"/>
      <c r="H168" s="106">
        <v>45912</v>
      </c>
      <c r="I168" s="104" t="s">
        <v>522</v>
      </c>
      <c r="J168" s="107" t="s">
        <v>71</v>
      </c>
      <c r="K168" s="104" t="s">
        <v>53</v>
      </c>
      <c r="L168" s="104" t="s">
        <v>57</v>
      </c>
      <c r="M168" s="107" t="s">
        <v>55</v>
      </c>
      <c r="N168" s="105">
        <v>0.81319444444444444</v>
      </c>
      <c r="O168" s="105">
        <v>0.8930555555555556</v>
      </c>
      <c r="P168" s="105">
        <v>7.986111111111116E-2</v>
      </c>
      <c r="Q168" s="108">
        <v>43.1</v>
      </c>
      <c r="R168" s="109">
        <v>0.1</v>
      </c>
      <c r="S168" s="109">
        <v>0.4</v>
      </c>
      <c r="T168" s="109">
        <v>93.3</v>
      </c>
      <c r="U168" s="109">
        <v>1.1000000000000001</v>
      </c>
      <c r="V168" s="109">
        <v>0</v>
      </c>
      <c r="W168" s="109">
        <v>0.4</v>
      </c>
      <c r="X168" s="109">
        <v>10</v>
      </c>
      <c r="Y168" s="109">
        <v>40.799999999999997</v>
      </c>
      <c r="Z168" s="109">
        <v>0.1</v>
      </c>
      <c r="AA168" s="109">
        <v>0.4</v>
      </c>
      <c r="AB168" s="110">
        <v>76.5</v>
      </c>
      <c r="AH168" s="72" t="str">
        <f>IF(AND(B168="Premier League",E168="Live"),_xlfn.XLOOKUP(_xlfn.TEXTJOIN(" vs ",,C168:D168),Calendar!G:G,Calendar!B:B),IF(AND(B168="Premier League",E168="Highlights"),_xlfn.XLOOKUP(H168,Calendar!O:O,Calendar!N:N,,-1),""))</f>
        <v/>
      </c>
    </row>
    <row r="169" spans="1:34" s="72" customFormat="1" ht="15.75" customHeight="1" x14ac:dyDescent="0.35">
      <c r="A169" s="104" t="s">
        <v>31</v>
      </c>
      <c r="B169" s="104" t="s">
        <v>145</v>
      </c>
      <c r="C169" s="104" t="s">
        <v>236</v>
      </c>
      <c r="D169" s="104" t="s">
        <v>91</v>
      </c>
      <c r="E169" s="104" t="s">
        <v>41</v>
      </c>
      <c r="F169" s="105">
        <v>0.83333333333333337</v>
      </c>
      <c r="G169" s="104"/>
      <c r="H169" s="106">
        <v>45912</v>
      </c>
      <c r="I169" s="104" t="s">
        <v>522</v>
      </c>
      <c r="J169" s="107" t="s">
        <v>71</v>
      </c>
      <c r="K169" s="104" t="s">
        <v>53</v>
      </c>
      <c r="L169" s="104" t="s">
        <v>54</v>
      </c>
      <c r="M169" s="107" t="s">
        <v>55</v>
      </c>
      <c r="N169" s="105">
        <v>0.83402777777777781</v>
      </c>
      <c r="O169" s="105">
        <v>0.91111111111111109</v>
      </c>
      <c r="P169" s="105">
        <v>7.7083333333333282E-2</v>
      </c>
      <c r="Q169" s="108">
        <v>250.8</v>
      </c>
      <c r="R169" s="109">
        <v>0.4</v>
      </c>
      <c r="S169" s="109">
        <v>2.2999999999999998</v>
      </c>
      <c r="T169" s="109">
        <v>312.8</v>
      </c>
      <c r="U169" s="109">
        <v>32.700000000000003</v>
      </c>
      <c r="V169" s="109">
        <v>0.4</v>
      </c>
      <c r="W169" s="109">
        <v>11.3</v>
      </c>
      <c r="X169" s="109">
        <v>52.3</v>
      </c>
      <c r="Y169" s="109">
        <v>232.7</v>
      </c>
      <c r="Z169" s="109">
        <v>0.4</v>
      </c>
      <c r="AA169" s="109">
        <v>2.2000000000000002</v>
      </c>
      <c r="AB169" s="110">
        <v>300.89999999999998</v>
      </c>
      <c r="AH169" s="72" t="str">
        <f>IF(AND(B169="Premier League",E169="Live"),_xlfn.XLOOKUP(_xlfn.TEXTJOIN(" vs ",,C169:D169),Calendar!G:G,Calendar!B:B),IF(AND(B169="Premier League",E169="Highlights"),_xlfn.XLOOKUP(H169,Calendar!O:O,Calendar!N:N,,-1),""))</f>
        <v/>
      </c>
    </row>
    <row r="170" spans="1:34" s="72" customFormat="1" ht="15.75" customHeight="1" x14ac:dyDescent="0.35">
      <c r="A170" s="104" t="s">
        <v>31</v>
      </c>
      <c r="B170" s="104" t="s">
        <v>145</v>
      </c>
      <c r="C170" s="104" t="s">
        <v>236</v>
      </c>
      <c r="D170" s="104" t="s">
        <v>91</v>
      </c>
      <c r="E170" s="104" t="s">
        <v>41</v>
      </c>
      <c r="F170" s="105">
        <v>0.83333333333333337</v>
      </c>
      <c r="G170" s="104"/>
      <c r="H170" s="106">
        <v>45912</v>
      </c>
      <c r="I170" s="104" t="s">
        <v>522</v>
      </c>
      <c r="J170" s="107" t="s">
        <v>71</v>
      </c>
      <c r="K170" s="104" t="s">
        <v>53</v>
      </c>
      <c r="L170" s="104" t="s">
        <v>120</v>
      </c>
      <c r="M170" s="107" t="s">
        <v>55</v>
      </c>
      <c r="N170" s="105">
        <v>0.83402777777777781</v>
      </c>
      <c r="O170" s="105">
        <v>0.91111111111111109</v>
      </c>
      <c r="P170" s="105">
        <v>7.7083333333333282E-2</v>
      </c>
      <c r="Q170" s="108">
        <v>89.8</v>
      </c>
      <c r="R170" s="109">
        <v>0.1</v>
      </c>
      <c r="S170" s="109">
        <v>0.8</v>
      </c>
      <c r="T170" s="109">
        <v>159.4</v>
      </c>
      <c r="U170" s="109">
        <v>5.0999999999999996</v>
      </c>
      <c r="V170" s="109">
        <v>0.1</v>
      </c>
      <c r="W170" s="109">
        <v>1.8</v>
      </c>
      <c r="X170" s="109">
        <v>20.6</v>
      </c>
      <c r="Y170" s="109">
        <v>84.8</v>
      </c>
      <c r="Z170" s="109">
        <v>0.2</v>
      </c>
      <c r="AA170" s="109">
        <v>0.8</v>
      </c>
      <c r="AB170" s="110">
        <v>154.1</v>
      </c>
      <c r="AH170" s="72" t="str">
        <f>IF(AND(B170="Premier League",E170="Live"),_xlfn.XLOOKUP(_xlfn.TEXTJOIN(" vs ",,C170:D170),Calendar!G:G,Calendar!B:B),IF(AND(B170="Premier League",E170="Highlights"),_xlfn.XLOOKUP(H170,Calendar!O:O,Calendar!N:N,,-1),""))</f>
        <v/>
      </c>
    </row>
    <row r="171" spans="1:34" s="72" customFormat="1" ht="15.75" customHeight="1" x14ac:dyDescent="0.35">
      <c r="A171" s="104" t="s">
        <v>31</v>
      </c>
      <c r="B171" s="104" t="s">
        <v>145</v>
      </c>
      <c r="C171" s="104" t="s">
        <v>92</v>
      </c>
      <c r="D171" s="104" t="s">
        <v>116</v>
      </c>
      <c r="E171" s="104" t="s">
        <v>41</v>
      </c>
      <c r="F171" s="105">
        <v>0.52083333333333337</v>
      </c>
      <c r="G171" s="104"/>
      <c r="H171" s="106">
        <v>45913</v>
      </c>
      <c r="I171" s="104" t="s">
        <v>522</v>
      </c>
      <c r="J171" s="107" t="s">
        <v>37</v>
      </c>
      <c r="K171" s="104" t="s">
        <v>53</v>
      </c>
      <c r="L171" s="104" t="s">
        <v>54</v>
      </c>
      <c r="M171" s="107" t="s">
        <v>55</v>
      </c>
      <c r="N171" s="105">
        <v>0.52083333333333337</v>
      </c>
      <c r="O171" s="105">
        <v>0.60069444444444442</v>
      </c>
      <c r="P171" s="105">
        <v>7.9861111111111049E-2</v>
      </c>
      <c r="Q171" s="108">
        <v>59.8</v>
      </c>
      <c r="R171" s="109">
        <v>0.1</v>
      </c>
      <c r="S171" s="109">
        <v>1</v>
      </c>
      <c r="T171" s="109">
        <v>88</v>
      </c>
      <c r="U171" s="109">
        <v>9</v>
      </c>
      <c r="V171" s="109">
        <v>0.1</v>
      </c>
      <c r="W171" s="109">
        <v>3.1</v>
      </c>
      <c r="X171" s="109">
        <v>17.8</v>
      </c>
      <c r="Y171" s="109">
        <v>55.4</v>
      </c>
      <c r="Z171" s="109">
        <v>0.1</v>
      </c>
      <c r="AA171" s="109">
        <v>1</v>
      </c>
      <c r="AB171" s="110">
        <v>83.6</v>
      </c>
      <c r="AH171" s="72" t="str">
        <f>IF(AND(B171="Premier League",E171="Live"),_xlfn.XLOOKUP(_xlfn.TEXTJOIN(" vs ",,C171:D171),Calendar!G:G,Calendar!B:B),IF(AND(B171="Premier League",E171="Highlights"),_xlfn.XLOOKUP(H171,Calendar!O:O,Calendar!N:N,,-1),""))</f>
        <v/>
      </c>
    </row>
    <row r="172" spans="1:34" s="72" customFormat="1" ht="15.75" customHeight="1" x14ac:dyDescent="0.35">
      <c r="A172" s="104" t="s">
        <v>31</v>
      </c>
      <c r="B172" s="104" t="s">
        <v>145</v>
      </c>
      <c r="C172" s="104" t="s">
        <v>92</v>
      </c>
      <c r="D172" s="104" t="s">
        <v>116</v>
      </c>
      <c r="E172" s="104" t="s">
        <v>41</v>
      </c>
      <c r="F172" s="105">
        <v>0.52083333333333337</v>
      </c>
      <c r="G172" s="104"/>
      <c r="H172" s="106">
        <v>45913</v>
      </c>
      <c r="I172" s="104" t="s">
        <v>522</v>
      </c>
      <c r="J172" s="107" t="s">
        <v>37</v>
      </c>
      <c r="K172" s="104" t="s">
        <v>53</v>
      </c>
      <c r="L172" s="104" t="s">
        <v>120</v>
      </c>
      <c r="M172" s="107" t="s">
        <v>55</v>
      </c>
      <c r="N172" s="105">
        <v>0.52083333333333337</v>
      </c>
      <c r="O172" s="105">
        <v>0.60069444444444442</v>
      </c>
      <c r="P172" s="105">
        <v>7.9861111111111049E-2</v>
      </c>
      <c r="Q172" s="108">
        <v>50.9</v>
      </c>
      <c r="R172" s="109">
        <v>0.1</v>
      </c>
      <c r="S172" s="109">
        <v>0.8</v>
      </c>
      <c r="T172" s="109">
        <v>79</v>
      </c>
      <c r="U172" s="109">
        <v>0</v>
      </c>
      <c r="V172" s="109">
        <v>0</v>
      </c>
      <c r="W172" s="109">
        <v>0</v>
      </c>
      <c r="X172" s="109" t="s">
        <v>541</v>
      </c>
      <c r="Y172" s="109">
        <v>50.5</v>
      </c>
      <c r="Z172" s="109">
        <v>0.1</v>
      </c>
      <c r="AA172" s="109">
        <v>0.9</v>
      </c>
      <c r="AB172" s="110">
        <v>79</v>
      </c>
      <c r="AH172" s="72" t="str">
        <f>IF(AND(B172="Premier League",E172="Live"),_xlfn.XLOOKUP(_xlfn.TEXTJOIN(" vs ",,C172:D172),Calendar!G:G,Calendar!B:B),IF(AND(B172="Premier League",E172="Highlights"),_xlfn.XLOOKUP(H172,Calendar!O:O,Calendar!N:N,,-1),""))</f>
        <v/>
      </c>
    </row>
    <row r="173" spans="1:34" s="72" customFormat="1" ht="15.75" customHeight="1" x14ac:dyDescent="0.35">
      <c r="A173" s="104" t="s">
        <v>31</v>
      </c>
      <c r="B173" s="104" t="s">
        <v>145</v>
      </c>
      <c r="C173" s="104" t="s">
        <v>244</v>
      </c>
      <c r="D173" s="104" t="s">
        <v>69</v>
      </c>
      <c r="E173" s="104" t="s">
        <v>41</v>
      </c>
      <c r="F173" s="105">
        <v>0.52083333333333337</v>
      </c>
      <c r="G173" s="104"/>
      <c r="H173" s="106">
        <v>45913</v>
      </c>
      <c r="I173" s="104" t="s">
        <v>522</v>
      </c>
      <c r="J173" s="107" t="s">
        <v>37</v>
      </c>
      <c r="K173" s="104" t="s">
        <v>53</v>
      </c>
      <c r="L173" s="104" t="s">
        <v>548</v>
      </c>
      <c r="M173" s="107" t="s">
        <v>55</v>
      </c>
      <c r="N173" s="105">
        <v>0.52083333333333337</v>
      </c>
      <c r="O173" s="105">
        <v>0.59930555555555554</v>
      </c>
      <c r="P173" s="105">
        <v>7.8472222222222165E-2</v>
      </c>
      <c r="Q173" s="108">
        <v>48.3</v>
      </c>
      <c r="R173" s="109">
        <v>0.1</v>
      </c>
      <c r="S173" s="109">
        <v>0.8</v>
      </c>
      <c r="T173" s="109">
        <v>93</v>
      </c>
      <c r="U173" s="109">
        <v>1.2</v>
      </c>
      <c r="V173" s="109">
        <v>0</v>
      </c>
      <c r="W173" s="109">
        <v>0.4</v>
      </c>
      <c r="X173" s="109">
        <v>22.9</v>
      </c>
      <c r="Y173" s="109">
        <v>44.8</v>
      </c>
      <c r="Z173" s="109">
        <v>0.1</v>
      </c>
      <c r="AA173" s="109">
        <v>0.8</v>
      </c>
      <c r="AB173" s="110">
        <v>85.8</v>
      </c>
      <c r="AH173" s="72" t="str">
        <f>IF(AND(B173="Premier League",E173="Live"),_xlfn.XLOOKUP(_xlfn.TEXTJOIN(" vs ",,C173:D173),Calendar!G:G,Calendar!B:B),IF(AND(B173="Premier League",E173="Highlights"),_xlfn.XLOOKUP(H173,Calendar!O:O,Calendar!N:N,,-1),""))</f>
        <v/>
      </c>
    </row>
    <row r="174" spans="1:34" s="72" customFormat="1" ht="15.75" customHeight="1" x14ac:dyDescent="0.35">
      <c r="A174" s="104" t="s">
        <v>31</v>
      </c>
      <c r="B174" s="104" t="s">
        <v>32</v>
      </c>
      <c r="C174" s="104" t="s">
        <v>40</v>
      </c>
      <c r="D174" s="104" t="s">
        <v>164</v>
      </c>
      <c r="E174" s="104" t="s">
        <v>41</v>
      </c>
      <c r="F174" s="105">
        <v>0.52083333333333337</v>
      </c>
      <c r="G174" s="104"/>
      <c r="H174" s="106">
        <v>45913</v>
      </c>
      <c r="I174" s="104" t="s">
        <v>522</v>
      </c>
      <c r="J174" s="107" t="s">
        <v>37</v>
      </c>
      <c r="K174" s="104" t="s">
        <v>53</v>
      </c>
      <c r="L174" s="104" t="s">
        <v>510</v>
      </c>
      <c r="M174" s="107" t="s">
        <v>511</v>
      </c>
      <c r="N174" s="105">
        <v>0.52083333333333337</v>
      </c>
      <c r="O174" s="105">
        <v>0.60277777777777775</v>
      </c>
      <c r="P174" s="105">
        <v>8.1944444444444375E-2</v>
      </c>
      <c r="Q174" s="108">
        <v>908.9</v>
      </c>
      <c r="R174" s="109">
        <v>1.5</v>
      </c>
      <c r="S174" s="109">
        <v>15.1</v>
      </c>
      <c r="T174" s="109">
        <v>1136.5</v>
      </c>
      <c r="U174" s="109">
        <v>182</v>
      </c>
      <c r="V174" s="109">
        <v>2.5</v>
      </c>
      <c r="W174" s="109">
        <v>62.2</v>
      </c>
      <c r="X174" s="109">
        <v>243.8</v>
      </c>
      <c r="Y174" s="109">
        <v>864.4</v>
      </c>
      <c r="Z174" s="109">
        <v>1.6</v>
      </c>
      <c r="AA174" s="109">
        <v>14.9</v>
      </c>
      <c r="AB174" s="110">
        <v>1073.7</v>
      </c>
      <c r="AH174" s="72" t="e">
        <f>IF(AND(B174="Premier League",E174="Live"),_xlfn.XLOOKUP(_xlfn.TEXTJOIN(" vs ",,C174:D174),Calendar!G:G,Calendar!B:B),IF(AND(B174="Premier League",E174="Highlights"),_xlfn.XLOOKUP(H174,Calendar!O:O,Calendar!N:N,,-1),""))</f>
        <v>#N/A</v>
      </c>
    </row>
    <row r="175" spans="1:34" s="72" customFormat="1" ht="15.75" customHeight="1" x14ac:dyDescent="0.35">
      <c r="A175" s="104" t="s">
        <v>31</v>
      </c>
      <c r="B175" s="104" t="s">
        <v>32</v>
      </c>
      <c r="C175" s="104" t="s">
        <v>47</v>
      </c>
      <c r="D175" s="104" t="s">
        <v>48</v>
      </c>
      <c r="E175" s="104" t="s">
        <v>41</v>
      </c>
      <c r="F175" s="105">
        <v>0.72916666666666663</v>
      </c>
      <c r="G175" s="104"/>
      <c r="H175" s="106">
        <v>45913</v>
      </c>
      <c r="I175" s="104" t="s">
        <v>522</v>
      </c>
      <c r="J175" s="107" t="s">
        <v>37</v>
      </c>
      <c r="K175" s="104" t="s">
        <v>53</v>
      </c>
      <c r="L175" s="104" t="s">
        <v>54</v>
      </c>
      <c r="M175" s="107" t="s">
        <v>55</v>
      </c>
      <c r="N175" s="105">
        <v>0.72916666666666674</v>
      </c>
      <c r="O175" s="105">
        <v>0.80833333333333335</v>
      </c>
      <c r="P175" s="105">
        <v>7.9166666666666607E-2</v>
      </c>
      <c r="Q175" s="108">
        <v>770.7</v>
      </c>
      <c r="R175" s="109">
        <v>1.2</v>
      </c>
      <c r="S175" s="109">
        <v>7.9</v>
      </c>
      <c r="T175" s="109">
        <v>914.8</v>
      </c>
      <c r="U175" s="109">
        <v>97.8</v>
      </c>
      <c r="V175" s="109">
        <v>1.3</v>
      </c>
      <c r="W175" s="109">
        <v>27.4</v>
      </c>
      <c r="X175" s="109">
        <v>129.80000000000001</v>
      </c>
      <c r="Y175" s="109">
        <v>737.1</v>
      </c>
      <c r="Z175" s="109">
        <v>1.4</v>
      </c>
      <c r="AA175" s="109">
        <v>7.9</v>
      </c>
      <c r="AB175" s="110">
        <v>884.3</v>
      </c>
      <c r="AH175" s="72" t="e">
        <f>IF(AND(B175="Premier League",E175="Live"),_xlfn.XLOOKUP(_xlfn.TEXTJOIN(" vs ",,C175:D175),Calendar!G:G,Calendar!B:B),IF(AND(B175="Premier League",E175="Highlights"),_xlfn.XLOOKUP(H175,Calendar!O:O,Calendar!N:N,,-1),""))</f>
        <v>#N/A</v>
      </c>
    </row>
    <row r="176" spans="1:34" s="72" customFormat="1" ht="15.75" customHeight="1" x14ac:dyDescent="0.35">
      <c r="A176" s="104" t="s">
        <v>31</v>
      </c>
      <c r="B176" s="104" t="s">
        <v>32</v>
      </c>
      <c r="C176" s="104" t="s">
        <v>47</v>
      </c>
      <c r="D176" s="104" t="s">
        <v>48</v>
      </c>
      <c r="E176" s="104" t="s">
        <v>41</v>
      </c>
      <c r="F176" s="105">
        <v>0.72916666666666663</v>
      </c>
      <c r="G176" s="104"/>
      <c r="H176" s="106">
        <v>45913</v>
      </c>
      <c r="I176" s="104" t="s">
        <v>522</v>
      </c>
      <c r="J176" s="107" t="s">
        <v>37</v>
      </c>
      <c r="K176" s="104" t="s">
        <v>53</v>
      </c>
      <c r="L176" s="104" t="s">
        <v>57</v>
      </c>
      <c r="M176" s="107" t="s">
        <v>55</v>
      </c>
      <c r="N176" s="105">
        <v>0.72916666666666674</v>
      </c>
      <c r="O176" s="105">
        <v>0.80833333333333335</v>
      </c>
      <c r="P176" s="105">
        <v>7.9166666666666607E-2</v>
      </c>
      <c r="Q176" s="108">
        <v>602.29999999999995</v>
      </c>
      <c r="R176" s="109">
        <v>1</v>
      </c>
      <c r="S176" s="109">
        <v>6.2</v>
      </c>
      <c r="T176" s="109">
        <v>699.1</v>
      </c>
      <c r="U176" s="109">
        <v>83.8</v>
      </c>
      <c r="V176" s="109">
        <v>1.2</v>
      </c>
      <c r="W176" s="109">
        <v>23.5</v>
      </c>
      <c r="X176" s="109">
        <v>125</v>
      </c>
      <c r="Y176" s="109">
        <v>561.9</v>
      </c>
      <c r="Z176" s="109">
        <v>1.1000000000000001</v>
      </c>
      <c r="AA176" s="109">
        <v>6</v>
      </c>
      <c r="AB176" s="110">
        <v>642.5</v>
      </c>
      <c r="AH176" s="72" t="e">
        <f>IF(AND(B176="Premier League",E176="Live"),_xlfn.XLOOKUP(_xlfn.TEXTJOIN(" vs ",,C176:D176),Calendar!G:G,Calendar!B:B),IF(AND(B176="Premier League",E176="Highlights"),_xlfn.XLOOKUP(H176,Calendar!O:O,Calendar!N:N,,-1),""))</f>
        <v>#N/A</v>
      </c>
    </row>
    <row r="177" spans="1:34" s="72" customFormat="1" ht="15.75" customHeight="1" x14ac:dyDescent="0.35">
      <c r="A177" s="104" t="s">
        <v>31</v>
      </c>
      <c r="B177" s="104" t="s">
        <v>529</v>
      </c>
      <c r="C177" s="104" t="s">
        <v>545</v>
      </c>
      <c r="D177" s="104" t="s">
        <v>524</v>
      </c>
      <c r="E177" s="104" t="s">
        <v>41</v>
      </c>
      <c r="F177" s="105">
        <v>0.73958333333333337</v>
      </c>
      <c r="G177" s="104"/>
      <c r="H177" s="106">
        <v>45913</v>
      </c>
      <c r="I177" s="104" t="s">
        <v>522</v>
      </c>
      <c r="J177" s="107" t="s">
        <v>37</v>
      </c>
      <c r="K177" s="104" t="s">
        <v>53</v>
      </c>
      <c r="L177" s="104" t="s">
        <v>531</v>
      </c>
      <c r="M177" s="107" t="s">
        <v>532</v>
      </c>
      <c r="N177" s="105">
        <v>0.74027777777777781</v>
      </c>
      <c r="O177" s="105">
        <v>0.82152777777777786</v>
      </c>
      <c r="P177" s="105">
        <v>8.1250000000000044E-2</v>
      </c>
      <c r="Q177" s="108">
        <v>30.3</v>
      </c>
      <c r="R177" s="109">
        <v>0</v>
      </c>
      <c r="S177" s="109">
        <v>0.3</v>
      </c>
      <c r="T177" s="109">
        <v>68</v>
      </c>
      <c r="U177" s="109">
        <v>2.4</v>
      </c>
      <c r="V177" s="109">
        <v>0</v>
      </c>
      <c r="W177" s="109">
        <v>0.7</v>
      </c>
      <c r="X177" s="109">
        <v>13.2</v>
      </c>
      <c r="Y177" s="109">
        <v>30.2</v>
      </c>
      <c r="Z177" s="109">
        <v>0.1</v>
      </c>
      <c r="AA177" s="109">
        <v>0.3</v>
      </c>
      <c r="AB177" s="110">
        <v>67</v>
      </c>
      <c r="AH177" s="72" t="str">
        <f>IF(AND(B177="Premier League",E177="Live"),_xlfn.XLOOKUP(_xlfn.TEXTJOIN(" vs ",,C177:D177),Calendar!G:G,Calendar!B:B),IF(AND(B177="Premier League",E177="Highlights"),_xlfn.XLOOKUP(H177,Calendar!O:O,Calendar!N:N,,-1),""))</f>
        <v/>
      </c>
    </row>
    <row r="178" spans="1:34" s="72" customFormat="1" ht="15.75" customHeight="1" x14ac:dyDescent="0.35">
      <c r="A178" s="104" t="s">
        <v>31</v>
      </c>
      <c r="B178" s="104" t="s">
        <v>32</v>
      </c>
      <c r="C178" s="104" t="s">
        <v>140</v>
      </c>
      <c r="D178" s="104" t="s">
        <v>67</v>
      </c>
      <c r="E178" s="104" t="s">
        <v>41</v>
      </c>
      <c r="F178" s="105">
        <v>0.83333333333333337</v>
      </c>
      <c r="G178" s="104"/>
      <c r="H178" s="106">
        <v>45913</v>
      </c>
      <c r="I178" s="104" t="s">
        <v>522</v>
      </c>
      <c r="J178" s="107" t="s">
        <v>37</v>
      </c>
      <c r="K178" s="104" t="s">
        <v>53</v>
      </c>
      <c r="L178" s="104" t="s">
        <v>54</v>
      </c>
      <c r="M178" s="107" t="s">
        <v>55</v>
      </c>
      <c r="N178" s="105">
        <v>0.83333333333333337</v>
      </c>
      <c r="O178" s="105">
        <v>0.91250000000000009</v>
      </c>
      <c r="P178" s="105">
        <v>7.9166666666666718E-2</v>
      </c>
      <c r="Q178" s="108">
        <v>605.20000000000005</v>
      </c>
      <c r="R178" s="109">
        <v>1</v>
      </c>
      <c r="S178" s="109">
        <v>5.6</v>
      </c>
      <c r="T178" s="109">
        <v>723.7</v>
      </c>
      <c r="U178" s="109">
        <v>102.7</v>
      </c>
      <c r="V178" s="109">
        <v>1.4</v>
      </c>
      <c r="W178" s="109">
        <v>24.8</v>
      </c>
      <c r="X178" s="109">
        <v>132.5</v>
      </c>
      <c r="Y178" s="109">
        <v>579.5</v>
      </c>
      <c r="Z178" s="109">
        <v>1.1000000000000001</v>
      </c>
      <c r="AA178" s="109">
        <v>5.6</v>
      </c>
      <c r="AB178" s="110">
        <v>704.7</v>
      </c>
      <c r="AH178" s="72" t="e">
        <f>IF(AND(B178="Premier League",E178="Live"),_xlfn.XLOOKUP(_xlfn.TEXTJOIN(" vs ",,C178:D178),Calendar!G:G,Calendar!B:B),IF(AND(B178="Premier League",E178="Highlights"),_xlfn.XLOOKUP(H178,Calendar!O:O,Calendar!N:N,,-1),""))</f>
        <v>#N/A</v>
      </c>
    </row>
    <row r="179" spans="1:34" s="72" customFormat="1" ht="15.75" customHeight="1" x14ac:dyDescent="0.35">
      <c r="A179" s="104" t="s">
        <v>31</v>
      </c>
      <c r="B179" s="104" t="s">
        <v>32</v>
      </c>
      <c r="C179" s="104" t="s">
        <v>140</v>
      </c>
      <c r="D179" s="104" t="s">
        <v>67</v>
      </c>
      <c r="E179" s="104" t="s">
        <v>41</v>
      </c>
      <c r="F179" s="105">
        <v>0.83333333333333337</v>
      </c>
      <c r="G179" s="104"/>
      <c r="H179" s="106">
        <v>45913</v>
      </c>
      <c r="I179" s="104" t="s">
        <v>522</v>
      </c>
      <c r="J179" s="107" t="s">
        <v>37</v>
      </c>
      <c r="K179" s="104" t="s">
        <v>53</v>
      </c>
      <c r="L179" s="104" t="s">
        <v>57</v>
      </c>
      <c r="M179" s="107" t="s">
        <v>55</v>
      </c>
      <c r="N179" s="105">
        <v>0.83333333333333337</v>
      </c>
      <c r="O179" s="105">
        <v>0.91250000000000009</v>
      </c>
      <c r="P179" s="105">
        <v>7.9166666666666718E-2</v>
      </c>
      <c r="Q179" s="108">
        <v>459.6</v>
      </c>
      <c r="R179" s="109">
        <v>0.7</v>
      </c>
      <c r="S179" s="109">
        <v>4.3</v>
      </c>
      <c r="T179" s="109">
        <v>538.29999999999995</v>
      </c>
      <c r="U179" s="109">
        <v>89.6</v>
      </c>
      <c r="V179" s="109">
        <v>1.2</v>
      </c>
      <c r="W179" s="109">
        <v>21.6</v>
      </c>
      <c r="X179" s="109">
        <v>116.5</v>
      </c>
      <c r="Y179" s="109">
        <v>425.1</v>
      </c>
      <c r="Z179" s="109">
        <v>0.8</v>
      </c>
      <c r="AA179" s="109">
        <v>4.0999999999999996</v>
      </c>
      <c r="AB179" s="110">
        <v>497</v>
      </c>
      <c r="AH179" s="72" t="e">
        <f>IF(AND(B179="Premier League",E179="Live"),_xlfn.XLOOKUP(_xlfn.TEXTJOIN(" vs ",,C179:D179),Calendar!G:G,Calendar!B:B),IF(AND(B179="Premier League",E179="Highlights"),_xlfn.XLOOKUP(H179,Calendar!O:O,Calendar!N:N,,-1),""))</f>
        <v>#N/A</v>
      </c>
    </row>
    <row r="180" spans="1:34" s="72" customFormat="1" ht="15.65" customHeight="1" x14ac:dyDescent="0.35">
      <c r="A180" s="104" t="s">
        <v>31</v>
      </c>
      <c r="B180" s="104" t="s">
        <v>32</v>
      </c>
      <c r="C180" s="104"/>
      <c r="D180" s="104"/>
      <c r="E180" s="104" t="s">
        <v>33</v>
      </c>
      <c r="F180" s="105">
        <v>0.95138888888888884</v>
      </c>
      <c r="G180" s="104"/>
      <c r="H180" s="106">
        <v>45913</v>
      </c>
      <c r="I180" s="104" t="s">
        <v>522</v>
      </c>
      <c r="J180" s="107" t="s">
        <v>37</v>
      </c>
      <c r="K180" s="104" t="s">
        <v>552</v>
      </c>
      <c r="L180" s="104" t="s">
        <v>35</v>
      </c>
      <c r="M180" s="107" t="s">
        <v>36</v>
      </c>
      <c r="N180" s="105">
        <v>0.95138888888888884</v>
      </c>
      <c r="O180" s="105">
        <v>1.0138888888888888</v>
      </c>
      <c r="P180" s="105">
        <v>6.25E-2</v>
      </c>
      <c r="Q180" s="108">
        <v>1535.3</v>
      </c>
      <c r="R180" s="109">
        <v>2.5</v>
      </c>
      <c r="S180" s="109">
        <v>32.200000000000003</v>
      </c>
      <c r="T180" s="109">
        <v>2957.2</v>
      </c>
      <c r="U180" s="109">
        <v>73.599999999999994</v>
      </c>
      <c r="V180" s="109">
        <v>1</v>
      </c>
      <c r="W180" s="109">
        <v>39.5</v>
      </c>
      <c r="X180" s="109">
        <v>145.9</v>
      </c>
      <c r="Y180" s="109">
        <v>1492.3</v>
      </c>
      <c r="Z180" s="109">
        <v>2.8</v>
      </c>
      <c r="AA180" s="109">
        <v>32.200000000000003</v>
      </c>
      <c r="AB180" s="110">
        <v>2892.2</v>
      </c>
      <c r="AH180" s="72" t="str">
        <f>IF(AND(B180="Premier League",E180="Live"),_xlfn.XLOOKUP(_xlfn.TEXTJOIN(" vs ",,C180:D180),Calendar!G:G,Calendar!B:B),IF(AND(B180="Premier League",E180="Highlights"),_xlfn.XLOOKUP(H180,Calendar!O:O,Calendar!N:N,,-1),""))</f>
        <v>Matchweek 01</v>
      </c>
    </row>
    <row r="181" spans="1:34" s="72" customFormat="1" ht="15.65" customHeight="1" x14ac:dyDescent="0.35">
      <c r="A181" s="104" t="s">
        <v>31</v>
      </c>
      <c r="B181" s="104" t="s">
        <v>145</v>
      </c>
      <c r="C181" s="104" t="s">
        <v>66</v>
      </c>
      <c r="D181" s="104" t="s">
        <v>163</v>
      </c>
      <c r="E181" s="104" t="s">
        <v>41</v>
      </c>
      <c r="F181" s="105">
        <v>0.5</v>
      </c>
      <c r="G181" s="104"/>
      <c r="H181" s="106">
        <v>45914</v>
      </c>
      <c r="I181" s="104" t="s">
        <v>522</v>
      </c>
      <c r="J181" s="107" t="s">
        <v>38</v>
      </c>
      <c r="K181" s="104" t="s">
        <v>53</v>
      </c>
      <c r="L181" s="104" t="s">
        <v>79</v>
      </c>
      <c r="M181" s="107" t="s">
        <v>80</v>
      </c>
      <c r="N181" s="105">
        <v>0.5</v>
      </c>
      <c r="O181" s="105">
        <v>0.58194444444444449</v>
      </c>
      <c r="P181" s="105">
        <v>8.1944444444444486E-2</v>
      </c>
      <c r="Q181" s="108">
        <v>629.1</v>
      </c>
      <c r="R181" s="109">
        <v>1</v>
      </c>
      <c r="S181" s="109">
        <v>10.4</v>
      </c>
      <c r="T181" s="109">
        <v>827.7</v>
      </c>
      <c r="U181" s="109">
        <v>62.1</v>
      </c>
      <c r="V181" s="109">
        <v>0.9</v>
      </c>
      <c r="W181" s="109">
        <v>25.4</v>
      </c>
      <c r="X181" s="109">
        <v>82.1</v>
      </c>
      <c r="Y181" s="109">
        <v>600.70000000000005</v>
      </c>
      <c r="Z181" s="109">
        <v>1.1000000000000001</v>
      </c>
      <c r="AA181" s="109">
        <v>10.3</v>
      </c>
      <c r="AB181" s="110">
        <v>792.9</v>
      </c>
      <c r="AH181" s="72" t="str">
        <f>IF(AND(B181="Premier League",E181="Live"),_xlfn.XLOOKUP(_xlfn.TEXTJOIN(" vs ",,C181:D181),Calendar!G:G,Calendar!B:B),IF(AND(B181="Premier League",E181="Highlights"),_xlfn.XLOOKUP(H181,Calendar!O:O,Calendar!N:N,,-1),""))</f>
        <v/>
      </c>
    </row>
    <row r="182" spans="1:34" s="72" customFormat="1" ht="15.65" customHeight="1" x14ac:dyDescent="0.35">
      <c r="A182" s="104" t="s">
        <v>31</v>
      </c>
      <c r="B182" s="104" t="s">
        <v>145</v>
      </c>
      <c r="C182" s="104" t="s">
        <v>66</v>
      </c>
      <c r="D182" s="104" t="s">
        <v>163</v>
      </c>
      <c r="E182" s="104" t="s">
        <v>41</v>
      </c>
      <c r="F182" s="105">
        <v>0.5</v>
      </c>
      <c r="G182" s="104"/>
      <c r="H182" s="106">
        <v>45914</v>
      </c>
      <c r="I182" s="104" t="s">
        <v>522</v>
      </c>
      <c r="J182" s="107" t="s">
        <v>38</v>
      </c>
      <c r="K182" s="104" t="s">
        <v>53</v>
      </c>
      <c r="L182" s="104" t="s">
        <v>54</v>
      </c>
      <c r="M182" s="107" t="s">
        <v>55</v>
      </c>
      <c r="N182" s="105">
        <v>0.5</v>
      </c>
      <c r="O182" s="105">
        <v>0.53680555555555554</v>
      </c>
      <c r="P182" s="105">
        <v>3.6805555555555536E-2</v>
      </c>
      <c r="Q182" s="108">
        <v>160</v>
      </c>
      <c r="R182" s="109">
        <v>0.3</v>
      </c>
      <c r="S182" s="109">
        <v>3</v>
      </c>
      <c r="T182" s="109">
        <v>231.8</v>
      </c>
      <c r="U182" s="109">
        <v>12.2</v>
      </c>
      <c r="V182" s="109">
        <v>0.2</v>
      </c>
      <c r="W182" s="109">
        <v>6.2</v>
      </c>
      <c r="X182" s="109">
        <v>26.9</v>
      </c>
      <c r="Y182" s="109">
        <v>155.5</v>
      </c>
      <c r="Z182" s="109">
        <v>0.3</v>
      </c>
      <c r="AA182" s="109">
        <v>3</v>
      </c>
      <c r="AB182" s="110">
        <v>226.1</v>
      </c>
      <c r="AH182" s="72" t="str">
        <f>IF(AND(B182="Premier League",E182="Live"),_xlfn.XLOOKUP(_xlfn.TEXTJOIN(" vs ",,C182:D182),Calendar!G:G,Calendar!B:B),IF(AND(B182="Premier League",E182="Highlights"),_xlfn.XLOOKUP(H182,Calendar!O:O,Calendar!N:N,,-1),""))</f>
        <v/>
      </c>
    </row>
    <row r="183" spans="1:34" s="72" customFormat="1" ht="15.65" customHeight="1" x14ac:dyDescent="0.35">
      <c r="A183" s="104" t="s">
        <v>31</v>
      </c>
      <c r="B183" s="104" t="s">
        <v>145</v>
      </c>
      <c r="C183" s="104" t="s">
        <v>66</v>
      </c>
      <c r="D183" s="104" t="s">
        <v>163</v>
      </c>
      <c r="E183" s="104" t="s">
        <v>41</v>
      </c>
      <c r="F183" s="105">
        <v>0.5</v>
      </c>
      <c r="G183" s="104"/>
      <c r="H183" s="106">
        <v>45914</v>
      </c>
      <c r="I183" s="104" t="s">
        <v>522</v>
      </c>
      <c r="J183" s="107" t="s">
        <v>38</v>
      </c>
      <c r="K183" s="104" t="s">
        <v>53</v>
      </c>
      <c r="L183" s="104" t="s">
        <v>120</v>
      </c>
      <c r="M183" s="107" t="s">
        <v>55</v>
      </c>
      <c r="N183" s="105">
        <v>0.5</v>
      </c>
      <c r="O183" s="105">
        <v>0.58194444444444449</v>
      </c>
      <c r="P183" s="105">
        <v>8.1944444444444486E-2</v>
      </c>
      <c r="Q183" s="108">
        <v>162.69999999999999</v>
      </c>
      <c r="R183" s="109">
        <v>0.3</v>
      </c>
      <c r="S183" s="109">
        <v>2.7</v>
      </c>
      <c r="T183" s="109">
        <v>331.1</v>
      </c>
      <c r="U183" s="109">
        <v>25.1</v>
      </c>
      <c r="V183" s="109">
        <v>0.3</v>
      </c>
      <c r="W183" s="109">
        <v>10.3</v>
      </c>
      <c r="X183" s="109">
        <v>50.4</v>
      </c>
      <c r="Y183" s="109">
        <v>152.5</v>
      </c>
      <c r="Z183" s="109">
        <v>0.3</v>
      </c>
      <c r="AA183" s="109">
        <v>2.6</v>
      </c>
      <c r="AB183" s="110">
        <v>317.7</v>
      </c>
      <c r="AH183" s="72" t="str">
        <f>IF(AND(B183="Premier League",E183="Live"),_xlfn.XLOOKUP(_xlfn.TEXTJOIN(" vs ",,C183:D183),Calendar!G:G,Calendar!B:B),IF(AND(B183="Premier League",E183="Highlights"),_xlfn.XLOOKUP(H183,Calendar!O:O,Calendar!N:N,,-1),""))</f>
        <v/>
      </c>
    </row>
    <row r="184" spans="1:34" s="72" customFormat="1" ht="15.65" customHeight="1" x14ac:dyDescent="0.35">
      <c r="A184" s="104" t="s">
        <v>31</v>
      </c>
      <c r="B184" s="104" t="s">
        <v>152</v>
      </c>
      <c r="C184" s="104" t="s">
        <v>603</v>
      </c>
      <c r="D184" s="104" t="s">
        <v>252</v>
      </c>
      <c r="E184" s="104" t="s">
        <v>41</v>
      </c>
      <c r="F184" s="105">
        <v>0.5</v>
      </c>
      <c r="G184" s="104"/>
      <c r="H184" s="106">
        <v>45914</v>
      </c>
      <c r="I184" s="104" t="s">
        <v>522</v>
      </c>
      <c r="J184" s="107" t="s">
        <v>38</v>
      </c>
      <c r="K184" s="104" t="s">
        <v>53</v>
      </c>
      <c r="L184" s="104" t="s">
        <v>281</v>
      </c>
      <c r="M184" s="107" t="s">
        <v>55</v>
      </c>
      <c r="N184" s="105">
        <v>0.50069444444444444</v>
      </c>
      <c r="O184" s="105">
        <v>0.58333333333333337</v>
      </c>
      <c r="P184" s="105">
        <v>8.2638888888888928E-2</v>
      </c>
      <c r="Q184" s="108">
        <v>36.200000000000003</v>
      </c>
      <c r="R184" s="109">
        <v>0.1</v>
      </c>
      <c r="S184" s="109">
        <v>0.6</v>
      </c>
      <c r="T184" s="109">
        <v>48.9</v>
      </c>
      <c r="U184" s="109">
        <v>17.7</v>
      </c>
      <c r="V184" s="109">
        <v>0.2</v>
      </c>
      <c r="W184" s="109">
        <v>7.2</v>
      </c>
      <c r="X184" s="109">
        <v>18.399999999999999</v>
      </c>
      <c r="Y184" s="109">
        <v>34.5</v>
      </c>
      <c r="Z184" s="109">
        <v>0.1</v>
      </c>
      <c r="AA184" s="109">
        <v>0.6</v>
      </c>
      <c r="AB184" s="110">
        <v>48.9</v>
      </c>
      <c r="AH184" s="72" t="str">
        <f>IF(AND(B184="Premier League",E184="Live"),_xlfn.XLOOKUP(_xlfn.TEXTJOIN(" vs ",,C184:D184),Calendar!G:G,Calendar!B:B),IF(AND(B184="Premier League",E184="Highlights"),_xlfn.XLOOKUP(H184,Calendar!O:O,Calendar!N:N,,-1),""))</f>
        <v/>
      </c>
    </row>
    <row r="185" spans="1:34" s="72" customFormat="1" ht="15.65" customHeight="1" x14ac:dyDescent="0.35">
      <c r="A185" s="104" t="s">
        <v>31</v>
      </c>
      <c r="B185" s="104" t="s">
        <v>152</v>
      </c>
      <c r="C185" s="104" t="s">
        <v>600</v>
      </c>
      <c r="D185" s="104" t="s">
        <v>604</v>
      </c>
      <c r="E185" s="104" t="s">
        <v>41</v>
      </c>
      <c r="F185" s="105">
        <v>0.5</v>
      </c>
      <c r="G185" s="104"/>
      <c r="H185" s="106">
        <v>45914</v>
      </c>
      <c r="I185" s="104" t="s">
        <v>522</v>
      </c>
      <c r="J185" s="107" t="s">
        <v>38</v>
      </c>
      <c r="K185" s="104" t="s">
        <v>53</v>
      </c>
      <c r="L185" s="104" t="s">
        <v>83</v>
      </c>
      <c r="M185" s="107" t="s">
        <v>55</v>
      </c>
      <c r="N185" s="105">
        <v>0.5</v>
      </c>
      <c r="O185" s="105">
        <v>0.58333333333333337</v>
      </c>
      <c r="P185" s="105">
        <v>8.333333333333337E-2</v>
      </c>
      <c r="Q185" s="108">
        <v>11</v>
      </c>
      <c r="R185" s="109">
        <v>0</v>
      </c>
      <c r="S185" s="109">
        <v>0.2</v>
      </c>
      <c r="T185" s="109">
        <v>24.3</v>
      </c>
      <c r="U185" s="109">
        <v>0</v>
      </c>
      <c r="V185" s="109">
        <v>0</v>
      </c>
      <c r="W185" s="109">
        <v>0</v>
      </c>
      <c r="X185" s="109">
        <v>2.2000000000000002</v>
      </c>
      <c r="Y185" s="109">
        <v>10.9</v>
      </c>
      <c r="Z185" s="109">
        <v>0</v>
      </c>
      <c r="AA185" s="109">
        <v>0.2</v>
      </c>
      <c r="AB185" s="110">
        <v>24.3</v>
      </c>
      <c r="AH185" s="72" t="str">
        <f>IF(AND(B185="Premier League",E185="Live"),_xlfn.XLOOKUP(_xlfn.TEXTJOIN(" vs ",,C185:D185),Calendar!G:G,Calendar!B:B),IF(AND(B185="Premier League",E185="Highlights"),_xlfn.XLOOKUP(H185,Calendar!O:O,Calendar!N:N,,-1),""))</f>
        <v/>
      </c>
    </row>
    <row r="186" spans="1:34" s="72" customFormat="1" ht="15.65" customHeight="1" x14ac:dyDescent="0.35">
      <c r="A186" s="104" t="s">
        <v>31</v>
      </c>
      <c r="B186" s="104" t="s">
        <v>152</v>
      </c>
      <c r="C186" s="104" t="s">
        <v>600</v>
      </c>
      <c r="D186" s="104" t="s">
        <v>604</v>
      </c>
      <c r="E186" s="104" t="s">
        <v>41</v>
      </c>
      <c r="F186" s="105">
        <v>0.5</v>
      </c>
      <c r="G186" s="104"/>
      <c r="H186" s="106">
        <v>45914</v>
      </c>
      <c r="I186" s="104" t="s">
        <v>522</v>
      </c>
      <c r="J186" s="107" t="s">
        <v>38</v>
      </c>
      <c r="K186" s="104" t="s">
        <v>53</v>
      </c>
      <c r="L186" s="104" t="s">
        <v>548</v>
      </c>
      <c r="M186" s="107" t="s">
        <v>55</v>
      </c>
      <c r="N186" s="105">
        <v>0.5</v>
      </c>
      <c r="O186" s="105">
        <v>0.58333333333333337</v>
      </c>
      <c r="P186" s="105">
        <v>8.333333333333337E-2</v>
      </c>
      <c r="Q186" s="108">
        <v>38</v>
      </c>
      <c r="R186" s="109">
        <v>0.1</v>
      </c>
      <c r="S186" s="109">
        <v>0.6</v>
      </c>
      <c r="T186" s="109">
        <v>64.599999999999994</v>
      </c>
      <c r="U186" s="109">
        <v>5.9</v>
      </c>
      <c r="V186" s="109">
        <v>0.1</v>
      </c>
      <c r="W186" s="109">
        <v>2.4</v>
      </c>
      <c r="X186" s="109">
        <v>19.8</v>
      </c>
      <c r="Y186" s="109">
        <v>38</v>
      </c>
      <c r="Z186" s="109">
        <v>0.1</v>
      </c>
      <c r="AA186" s="109">
        <v>0.6</v>
      </c>
      <c r="AB186" s="110">
        <v>64.599999999999994</v>
      </c>
      <c r="AH186" s="72" t="str">
        <f>IF(AND(B186="Premier League",E186="Live"),_xlfn.XLOOKUP(_xlfn.TEXTJOIN(" vs ",,C186:D186),Calendar!G:G,Calendar!B:B),IF(AND(B186="Premier League",E186="Highlights"),_xlfn.XLOOKUP(H186,Calendar!O:O,Calendar!N:N,,-1),""))</f>
        <v/>
      </c>
    </row>
    <row r="187" spans="1:34" s="72" customFormat="1" ht="15.65" customHeight="1" x14ac:dyDescent="0.35">
      <c r="A187" s="104" t="s">
        <v>31</v>
      </c>
      <c r="B187" s="104" t="s">
        <v>32</v>
      </c>
      <c r="C187" s="104" t="s">
        <v>62</v>
      </c>
      <c r="D187" s="104" t="s">
        <v>45</v>
      </c>
      <c r="E187" s="104" t="s">
        <v>41</v>
      </c>
      <c r="F187" s="105">
        <v>0.58333333333333337</v>
      </c>
      <c r="G187" s="104"/>
      <c r="H187" s="106">
        <v>45914</v>
      </c>
      <c r="I187" s="104" t="s">
        <v>522</v>
      </c>
      <c r="J187" s="107" t="s">
        <v>38</v>
      </c>
      <c r="K187" s="104" t="s">
        <v>53</v>
      </c>
      <c r="L187" s="104" t="s">
        <v>54</v>
      </c>
      <c r="M187" s="107" t="s">
        <v>55</v>
      </c>
      <c r="N187" s="105">
        <v>0.58402777777777781</v>
      </c>
      <c r="O187" s="105">
        <v>0.66388888888888886</v>
      </c>
      <c r="P187" s="105">
        <v>7.9861111111111049E-2</v>
      </c>
      <c r="Q187" s="108">
        <v>1061.9000000000001</v>
      </c>
      <c r="R187" s="109">
        <v>1.7</v>
      </c>
      <c r="S187" s="109">
        <v>13.6</v>
      </c>
      <c r="T187" s="109">
        <v>1430.2</v>
      </c>
      <c r="U187" s="109">
        <v>93.7</v>
      </c>
      <c r="V187" s="109">
        <v>1.3</v>
      </c>
      <c r="W187" s="109">
        <v>27.3</v>
      </c>
      <c r="X187" s="109">
        <v>148</v>
      </c>
      <c r="Y187" s="109">
        <v>1017.9</v>
      </c>
      <c r="Z187" s="109">
        <v>1.9</v>
      </c>
      <c r="AA187" s="109">
        <v>13.5</v>
      </c>
      <c r="AB187" s="110">
        <v>1376.4</v>
      </c>
      <c r="AH187" s="72" t="e">
        <f>IF(AND(B187="Premier League",E187="Live"),_xlfn.XLOOKUP(_xlfn.TEXTJOIN(" vs ",,C187:D187),Calendar!G:G,Calendar!B:B),IF(AND(B187="Premier League",E187="Highlights"),_xlfn.XLOOKUP(H187,Calendar!O:O,Calendar!N:N,,-1),""))</f>
        <v>#N/A</v>
      </c>
    </row>
    <row r="188" spans="1:34" s="72" customFormat="1" ht="15.65" customHeight="1" x14ac:dyDescent="0.35">
      <c r="A188" s="104" t="s">
        <v>31</v>
      </c>
      <c r="B188" s="104" t="s">
        <v>32</v>
      </c>
      <c r="C188" s="104" t="s">
        <v>62</v>
      </c>
      <c r="D188" s="104" t="s">
        <v>45</v>
      </c>
      <c r="E188" s="104" t="s">
        <v>41</v>
      </c>
      <c r="F188" s="105">
        <v>0.58333333333333337</v>
      </c>
      <c r="G188" s="104"/>
      <c r="H188" s="106">
        <v>45914</v>
      </c>
      <c r="I188" s="104" t="s">
        <v>522</v>
      </c>
      <c r="J188" s="107" t="s">
        <v>38</v>
      </c>
      <c r="K188" s="104" t="s">
        <v>53</v>
      </c>
      <c r="L188" s="104" t="s">
        <v>57</v>
      </c>
      <c r="M188" s="107" t="s">
        <v>55</v>
      </c>
      <c r="N188" s="105">
        <v>0.58402777777777781</v>
      </c>
      <c r="O188" s="105">
        <v>0.66388888888888886</v>
      </c>
      <c r="P188" s="105">
        <v>7.9861111111111049E-2</v>
      </c>
      <c r="Q188" s="108">
        <v>702.7</v>
      </c>
      <c r="R188" s="109">
        <v>1.1000000000000001</v>
      </c>
      <c r="S188" s="109">
        <v>9</v>
      </c>
      <c r="T188" s="109">
        <v>1056</v>
      </c>
      <c r="U188" s="109">
        <v>93.1</v>
      </c>
      <c r="V188" s="109">
        <v>1.3</v>
      </c>
      <c r="W188" s="109">
        <v>27.1</v>
      </c>
      <c r="X188" s="109">
        <v>145.5</v>
      </c>
      <c r="Y188" s="109">
        <v>672.3</v>
      </c>
      <c r="Z188" s="109">
        <v>1.3</v>
      </c>
      <c r="AA188" s="109">
        <v>8.9</v>
      </c>
      <c r="AB188" s="110">
        <v>1023.5</v>
      </c>
      <c r="AH188" s="72" t="e">
        <f>IF(AND(B188="Premier League",E188="Live"),_xlfn.XLOOKUP(_xlfn.TEXTJOIN(" vs ",,C188:D188),Calendar!G:G,Calendar!B:B),IF(AND(B188="Premier League",E188="Highlights"),_xlfn.XLOOKUP(H188,Calendar!O:O,Calendar!N:N,,-1),""))</f>
        <v>#N/A</v>
      </c>
    </row>
    <row r="189" spans="1:34" s="72" customFormat="1" ht="15.65" customHeight="1" x14ac:dyDescent="0.35">
      <c r="A189" s="104" t="s">
        <v>31</v>
      </c>
      <c r="B189" s="104" t="s">
        <v>529</v>
      </c>
      <c r="C189" s="104" t="s">
        <v>605</v>
      </c>
      <c r="D189" s="104" t="s">
        <v>195</v>
      </c>
      <c r="E189" s="104" t="s">
        <v>41</v>
      </c>
      <c r="F189" s="105">
        <v>0.625</v>
      </c>
      <c r="G189" s="104"/>
      <c r="H189" s="106">
        <v>45914</v>
      </c>
      <c r="I189" s="104" t="s">
        <v>522</v>
      </c>
      <c r="J189" s="107" t="s">
        <v>38</v>
      </c>
      <c r="K189" s="104" t="s">
        <v>53</v>
      </c>
      <c r="L189" s="104" t="s">
        <v>120</v>
      </c>
      <c r="M189" s="107" t="s">
        <v>55</v>
      </c>
      <c r="N189" s="105">
        <v>0.625</v>
      </c>
      <c r="O189" s="105">
        <v>0.70277777777777783</v>
      </c>
      <c r="P189" s="105">
        <v>7.7777777777777835E-2</v>
      </c>
      <c r="Q189" s="108">
        <v>111</v>
      </c>
      <c r="R189" s="109">
        <v>0.2</v>
      </c>
      <c r="S189" s="109">
        <v>1.3</v>
      </c>
      <c r="T189" s="109">
        <v>144</v>
      </c>
      <c r="U189" s="109">
        <v>18.5</v>
      </c>
      <c r="V189" s="109">
        <v>0.3</v>
      </c>
      <c r="W189" s="109">
        <v>4.4000000000000004</v>
      </c>
      <c r="X189" s="109">
        <v>40.299999999999997</v>
      </c>
      <c r="Y189" s="109">
        <v>104.7</v>
      </c>
      <c r="Z189" s="109">
        <v>0.2</v>
      </c>
      <c r="AA189" s="109">
        <v>1.2</v>
      </c>
      <c r="AB189" s="110">
        <v>138.30000000000001</v>
      </c>
      <c r="AH189" s="72" t="str">
        <f>IF(AND(B189="Premier League",E189="Live"),_xlfn.XLOOKUP(_xlfn.TEXTJOIN(" vs ",,C189:D189),Calendar!G:G,Calendar!B:B),IF(AND(B189="Premier League",E189="Highlights"),_xlfn.XLOOKUP(H189,Calendar!O:O,Calendar!N:N,,-1),""))</f>
        <v/>
      </c>
    </row>
    <row r="190" spans="1:34" s="72" customFormat="1" ht="15.65" customHeight="1" x14ac:dyDescent="0.35">
      <c r="A190" s="104" t="s">
        <v>31</v>
      </c>
      <c r="B190" s="104" t="s">
        <v>32</v>
      </c>
      <c r="C190" s="104" t="s">
        <v>49</v>
      </c>
      <c r="D190" s="104" t="s">
        <v>42</v>
      </c>
      <c r="E190" s="104" t="s">
        <v>41</v>
      </c>
      <c r="F190" s="105">
        <v>0.6875</v>
      </c>
      <c r="G190" s="104"/>
      <c r="H190" s="106">
        <v>45914</v>
      </c>
      <c r="I190" s="104" t="s">
        <v>522</v>
      </c>
      <c r="J190" s="107" t="s">
        <v>38</v>
      </c>
      <c r="K190" s="104" t="s">
        <v>53</v>
      </c>
      <c r="L190" s="104" t="s">
        <v>54</v>
      </c>
      <c r="M190" s="107" t="s">
        <v>55</v>
      </c>
      <c r="N190" s="105">
        <v>0.68888888888888888</v>
      </c>
      <c r="O190" s="105">
        <v>0.76736111111111116</v>
      </c>
      <c r="P190" s="105">
        <v>7.8472222222222276E-2</v>
      </c>
      <c r="Q190" s="108">
        <v>1612.4</v>
      </c>
      <c r="R190" s="109">
        <v>2.6</v>
      </c>
      <c r="S190" s="109">
        <v>15.1</v>
      </c>
      <c r="T190" s="109">
        <v>1906.4</v>
      </c>
      <c r="U190" s="109">
        <v>173.1</v>
      </c>
      <c r="V190" s="109">
        <v>2.4</v>
      </c>
      <c r="W190" s="109">
        <v>31.7</v>
      </c>
      <c r="X190" s="109">
        <v>238.1</v>
      </c>
      <c r="Y190" s="109">
        <v>1531.9</v>
      </c>
      <c r="Z190" s="109">
        <v>2.9</v>
      </c>
      <c r="AA190" s="109">
        <v>15</v>
      </c>
      <c r="AB190" s="110">
        <v>1832.8</v>
      </c>
      <c r="AH190" s="72" t="e">
        <f>IF(AND(B190="Premier League",E190="Live"),_xlfn.XLOOKUP(_xlfn.TEXTJOIN(" vs ",,C190:D190),Calendar!G:G,Calendar!B:B),IF(AND(B190="Premier League",E190="Highlights"),_xlfn.XLOOKUP(H190,Calendar!O:O,Calendar!N:N,,-1),""))</f>
        <v>#N/A</v>
      </c>
    </row>
    <row r="191" spans="1:34" s="72" customFormat="1" ht="15.65" customHeight="1" x14ac:dyDescent="0.35">
      <c r="A191" s="104" t="s">
        <v>31</v>
      </c>
      <c r="B191" s="104" t="s">
        <v>32</v>
      </c>
      <c r="C191" s="104" t="s">
        <v>49</v>
      </c>
      <c r="D191" s="104" t="s">
        <v>42</v>
      </c>
      <c r="E191" s="104" t="s">
        <v>41</v>
      </c>
      <c r="F191" s="105">
        <v>0.6875</v>
      </c>
      <c r="G191" s="104"/>
      <c r="H191" s="106">
        <v>45914</v>
      </c>
      <c r="I191" s="104" t="s">
        <v>522</v>
      </c>
      <c r="J191" s="107" t="s">
        <v>38</v>
      </c>
      <c r="K191" s="104" t="s">
        <v>53</v>
      </c>
      <c r="L191" s="104" t="s">
        <v>57</v>
      </c>
      <c r="M191" s="107" t="s">
        <v>55</v>
      </c>
      <c r="N191" s="105">
        <v>0.68888888888888888</v>
      </c>
      <c r="O191" s="105">
        <v>0.76736111111111116</v>
      </c>
      <c r="P191" s="105">
        <v>7.8472222222222276E-2</v>
      </c>
      <c r="Q191" s="108">
        <v>1191</v>
      </c>
      <c r="R191" s="109">
        <v>1.9</v>
      </c>
      <c r="S191" s="109">
        <v>11.2</v>
      </c>
      <c r="T191" s="109">
        <v>1534.9</v>
      </c>
      <c r="U191" s="109">
        <v>193.1</v>
      </c>
      <c r="V191" s="109">
        <v>2.7</v>
      </c>
      <c r="W191" s="109">
        <v>35.4</v>
      </c>
      <c r="X191" s="109">
        <v>245.7</v>
      </c>
      <c r="Y191" s="109">
        <v>1118.5999999999999</v>
      </c>
      <c r="Z191" s="109">
        <v>2.1</v>
      </c>
      <c r="AA191" s="109">
        <v>10.9</v>
      </c>
      <c r="AB191" s="110">
        <v>1426</v>
      </c>
      <c r="AH191" s="72" t="e">
        <f>IF(AND(B191="Premier League",E191="Live"),_xlfn.XLOOKUP(_xlfn.TEXTJOIN(" vs ",,C191:D191),Calendar!G:G,Calendar!B:B),IF(AND(B191="Premier League",E191="Highlights"),_xlfn.XLOOKUP(H191,Calendar!O:O,Calendar!N:N,,-1),""))</f>
        <v>#N/A</v>
      </c>
    </row>
    <row r="192" spans="1:34" s="72" customFormat="1" ht="15.65" customHeight="1" x14ac:dyDescent="0.35">
      <c r="A192" s="104" t="s">
        <v>31</v>
      </c>
      <c r="B192" s="104" t="s">
        <v>32</v>
      </c>
      <c r="C192" s="104"/>
      <c r="D192" s="104"/>
      <c r="E192" s="104" t="s">
        <v>33</v>
      </c>
      <c r="F192" s="105">
        <v>0.3125</v>
      </c>
      <c r="G192" s="104"/>
      <c r="H192" s="106">
        <v>45914</v>
      </c>
      <c r="I192" s="104" t="s">
        <v>522</v>
      </c>
      <c r="J192" s="107" t="s">
        <v>38</v>
      </c>
      <c r="K192" s="104" t="s">
        <v>553</v>
      </c>
      <c r="L192" s="104" t="s">
        <v>35</v>
      </c>
      <c r="M192" s="107" t="s">
        <v>36</v>
      </c>
      <c r="N192" s="105">
        <v>0.3125</v>
      </c>
      <c r="O192" s="105">
        <v>0.375</v>
      </c>
      <c r="P192" s="105">
        <v>6.25E-2</v>
      </c>
      <c r="Q192" s="108">
        <v>704.3</v>
      </c>
      <c r="R192" s="109">
        <v>1.1000000000000001</v>
      </c>
      <c r="S192" s="109">
        <v>23.2</v>
      </c>
      <c r="T192" s="109">
        <v>927.4</v>
      </c>
      <c r="U192" s="109">
        <v>19.7</v>
      </c>
      <c r="V192" s="109">
        <v>0.3</v>
      </c>
      <c r="W192" s="109">
        <v>24.4</v>
      </c>
      <c r="X192" s="109">
        <v>35.700000000000003</v>
      </c>
      <c r="Y192" s="109">
        <v>687.2</v>
      </c>
      <c r="Z192" s="109">
        <v>1.3</v>
      </c>
      <c r="AA192" s="109">
        <v>23.9</v>
      </c>
      <c r="AB192" s="110">
        <v>909.5</v>
      </c>
      <c r="AH192" s="72" t="str">
        <f>IF(AND(B192="Premier League",E192="Live"),_xlfn.XLOOKUP(_xlfn.TEXTJOIN(" vs ",,C192:D192),Calendar!G:G,Calendar!B:B),IF(AND(B192="Premier League",E192="Highlights"),_xlfn.XLOOKUP(H192,Calendar!O:O,Calendar!N:N,,-1),""))</f>
        <v>Matchweek 01</v>
      </c>
    </row>
    <row r="193" spans="1:34" s="72" customFormat="1" ht="15.65" customHeight="1" x14ac:dyDescent="0.35">
      <c r="A193" s="104" t="s">
        <v>31</v>
      </c>
      <c r="B193" s="104" t="s">
        <v>32</v>
      </c>
      <c r="C193" s="104"/>
      <c r="D193" s="104"/>
      <c r="E193" s="104" t="s">
        <v>33</v>
      </c>
      <c r="F193" s="105">
        <v>0.9375</v>
      </c>
      <c r="G193" s="104"/>
      <c r="H193" s="106">
        <v>45914</v>
      </c>
      <c r="I193" s="104" t="s">
        <v>522</v>
      </c>
      <c r="J193" s="107" t="s">
        <v>606</v>
      </c>
      <c r="K193" s="104" t="s">
        <v>552</v>
      </c>
      <c r="L193" s="104" t="s">
        <v>35</v>
      </c>
      <c r="M193" s="107" t="s">
        <v>36</v>
      </c>
      <c r="N193" s="105">
        <v>0.9375</v>
      </c>
      <c r="O193" s="105">
        <v>0.97569444444444442</v>
      </c>
      <c r="P193" s="105">
        <v>3.819444444444442E-2</v>
      </c>
      <c r="Q193" s="108">
        <v>1279.9000000000001</v>
      </c>
      <c r="R193" s="109">
        <v>2.1</v>
      </c>
      <c r="S193" s="109">
        <v>24.7</v>
      </c>
      <c r="T193" s="109">
        <v>2621.8</v>
      </c>
      <c r="U193" s="109">
        <v>19.2</v>
      </c>
      <c r="V193" s="109">
        <v>0.3</v>
      </c>
      <c r="W193" s="109">
        <v>15.9</v>
      </c>
      <c r="X193" s="109">
        <v>33.6</v>
      </c>
      <c r="Y193" s="109">
        <v>1271.9000000000001</v>
      </c>
      <c r="Z193" s="109">
        <v>2.4</v>
      </c>
      <c r="AA193" s="109">
        <v>24.8</v>
      </c>
      <c r="AB193" s="110">
        <v>2612.4</v>
      </c>
      <c r="AH193" s="72" t="str">
        <f>IF(AND(B193="Premier League",E193="Live"),_xlfn.XLOOKUP(_xlfn.TEXTJOIN(" vs ",,C193:D193),Calendar!G:G,Calendar!B:B),IF(AND(B193="Premier League",E193="Highlights"),_xlfn.XLOOKUP(H193,Calendar!O:O,Calendar!N:N,,-1),""))</f>
        <v>Matchweek 01</v>
      </c>
    </row>
    <row r="194" spans="1:34" s="72" customFormat="1" ht="15.65" customHeight="1" x14ac:dyDescent="0.35">
      <c r="A194" s="104" t="s">
        <v>31</v>
      </c>
      <c r="B194" s="104" t="s">
        <v>152</v>
      </c>
      <c r="C194" s="104"/>
      <c r="D194" s="104"/>
      <c r="E194" s="104" t="s">
        <v>33</v>
      </c>
      <c r="F194" s="105">
        <v>0.97569444444444442</v>
      </c>
      <c r="G194" s="104"/>
      <c r="H194" s="106">
        <v>45914</v>
      </c>
      <c r="I194" s="104" t="s">
        <v>522</v>
      </c>
      <c r="J194" s="107" t="s">
        <v>38</v>
      </c>
      <c r="K194" s="104" t="s">
        <v>607</v>
      </c>
      <c r="L194" s="104" t="s">
        <v>35</v>
      </c>
      <c r="M194" s="107" t="s">
        <v>36</v>
      </c>
      <c r="N194" s="105">
        <v>0.97569444444444442</v>
      </c>
      <c r="O194" s="105">
        <v>1.0034722222222223</v>
      </c>
      <c r="P194" s="105">
        <v>2.7777777777777901E-2</v>
      </c>
      <c r="Q194" s="108">
        <v>326.5</v>
      </c>
      <c r="R194" s="109">
        <v>0.5</v>
      </c>
      <c r="S194" s="109">
        <v>10.6</v>
      </c>
      <c r="T194" s="109">
        <v>773.9</v>
      </c>
      <c r="U194" s="109">
        <v>1</v>
      </c>
      <c r="V194" s="109">
        <v>0</v>
      </c>
      <c r="W194" s="109">
        <v>1.2</v>
      </c>
      <c r="X194" s="109">
        <v>2.4</v>
      </c>
      <c r="Y194" s="109">
        <v>325.8</v>
      </c>
      <c r="Z194" s="109">
        <v>0.6</v>
      </c>
      <c r="AA194" s="109">
        <v>10.7</v>
      </c>
      <c r="AB194" s="110">
        <v>771.5</v>
      </c>
      <c r="AH194" s="72" t="str">
        <f>IF(AND(B194="Premier League",E194="Live"),_xlfn.XLOOKUP(_xlfn.TEXTJOIN(" vs ",,C194:D194),Calendar!G:G,Calendar!B:B),IF(AND(B194="Premier League",E194="Highlights"),_xlfn.XLOOKUP(H194,Calendar!O:O,Calendar!N:N,,-1),""))</f>
        <v/>
      </c>
    </row>
    <row r="195" spans="1:34" s="72" customFormat="1" ht="15.65" customHeight="1" x14ac:dyDescent="0.35">
      <c r="A195" s="104" t="s">
        <v>31</v>
      </c>
      <c r="B195" s="104" t="s">
        <v>32</v>
      </c>
      <c r="C195" s="104"/>
      <c r="D195" s="104"/>
      <c r="E195" s="104" t="s">
        <v>33</v>
      </c>
      <c r="F195" s="105">
        <v>0.33680555555555558</v>
      </c>
      <c r="G195" s="104"/>
      <c r="H195" s="106">
        <v>45915</v>
      </c>
      <c r="I195" s="104" t="s">
        <v>522</v>
      </c>
      <c r="J195" s="107" t="s">
        <v>74</v>
      </c>
      <c r="K195" s="104" t="s">
        <v>553</v>
      </c>
      <c r="L195" s="104" t="s">
        <v>278</v>
      </c>
      <c r="M195" s="107" t="s">
        <v>36</v>
      </c>
      <c r="N195" s="105">
        <v>0.33680555555555558</v>
      </c>
      <c r="O195" s="105">
        <v>0.37498842592592591</v>
      </c>
      <c r="P195" s="105">
        <v>3.8194444444444448E-2</v>
      </c>
      <c r="Q195" s="108">
        <v>88.3</v>
      </c>
      <c r="R195" s="109">
        <v>0.1429</v>
      </c>
      <c r="S195" s="109">
        <v>2.5036</v>
      </c>
      <c r="T195" s="109">
        <v>123.2</v>
      </c>
      <c r="U195" s="109">
        <v>10.5</v>
      </c>
      <c r="V195" s="109">
        <v>0.1444</v>
      </c>
      <c r="W195" s="109">
        <v>12.2951</v>
      </c>
      <c r="X195" s="109">
        <v>13.8</v>
      </c>
      <c r="Y195" s="109">
        <v>83</v>
      </c>
      <c r="Z195" s="109">
        <v>0.15740000000000001</v>
      </c>
      <c r="AA195" s="109">
        <v>2.4535</v>
      </c>
      <c r="AB195" s="110">
        <v>118.9</v>
      </c>
      <c r="AH195" s="72" t="str">
        <f>IF(AND(B195="Premier League",E195="Live"),_xlfn.XLOOKUP(_xlfn.TEXTJOIN(" vs ",,C195:D195),Calendar!G:G,Calendar!B:B),IF(AND(B195="Premier League",E195="Highlights"),_xlfn.XLOOKUP(H195,Calendar!O:O,Calendar!N:N,,-1),""))</f>
        <v>Matchweek 01</v>
      </c>
    </row>
    <row r="196" spans="1:34" s="72" customFormat="1" ht="15.65" customHeight="1" x14ac:dyDescent="0.35">
      <c r="A196" s="104" t="s">
        <v>31</v>
      </c>
      <c r="B196" s="104" t="s">
        <v>131</v>
      </c>
      <c r="C196" s="104" t="s">
        <v>624</v>
      </c>
      <c r="D196" s="104" t="s">
        <v>40</v>
      </c>
      <c r="E196" s="104" t="s">
        <v>41</v>
      </c>
      <c r="F196" s="105">
        <v>0.73958333333333337</v>
      </c>
      <c r="G196" s="104"/>
      <c r="H196" s="106">
        <v>45916</v>
      </c>
      <c r="I196" s="104" t="s">
        <v>522</v>
      </c>
      <c r="J196" s="107" t="s">
        <v>122</v>
      </c>
      <c r="K196" s="104" t="s">
        <v>53</v>
      </c>
      <c r="L196" s="104" t="s">
        <v>510</v>
      </c>
      <c r="M196" s="107" t="s">
        <v>511</v>
      </c>
      <c r="N196" s="105">
        <v>0.74027777777777781</v>
      </c>
      <c r="O196" s="105">
        <v>0.82083333333333341</v>
      </c>
      <c r="P196" s="105">
        <v>8.0555555555555602E-2</v>
      </c>
      <c r="Q196" s="108">
        <v>735</v>
      </c>
      <c r="R196" s="109">
        <v>1.19</v>
      </c>
      <c r="S196" s="109">
        <v>6.9326999999999996</v>
      </c>
      <c r="T196" s="109">
        <v>1089.4000000000001</v>
      </c>
      <c r="U196" s="109">
        <v>106.1</v>
      </c>
      <c r="V196" s="109">
        <v>1.4590000000000001</v>
      </c>
      <c r="W196" s="109">
        <v>39.708100000000002</v>
      </c>
      <c r="X196" s="109">
        <v>187.7</v>
      </c>
      <c r="Y196" s="109">
        <v>700.4</v>
      </c>
      <c r="Z196" s="109">
        <v>1.3280000000000001</v>
      </c>
      <c r="AA196" s="109">
        <v>6.7662000000000004</v>
      </c>
      <c r="AB196" s="110">
        <v>1035.2</v>
      </c>
      <c r="AH196" s="72" t="str">
        <f>IF(AND(B196="Premier League",E196="Live"),_xlfn.XLOOKUP(_xlfn.TEXTJOIN(" vs ",,C196:D196),Calendar!G:G,Calendar!B:B),IF(AND(B196="Premier League",E196="Highlights"),_xlfn.XLOOKUP(H196,Calendar!O:O,Calendar!N:N,,-1),""))</f>
        <v/>
      </c>
    </row>
    <row r="197" spans="1:34" s="72" customFormat="1" ht="15.65" customHeight="1" x14ac:dyDescent="0.35">
      <c r="A197" s="104" t="s">
        <v>31</v>
      </c>
      <c r="B197" s="104" t="s">
        <v>131</v>
      </c>
      <c r="C197" s="104" t="s">
        <v>625</v>
      </c>
      <c r="D197" s="104" t="s">
        <v>626</v>
      </c>
      <c r="E197" s="104" t="s">
        <v>41</v>
      </c>
      <c r="F197" s="105">
        <v>0.73958333333333337</v>
      </c>
      <c r="G197" s="104"/>
      <c r="H197" s="106">
        <v>45916</v>
      </c>
      <c r="I197" s="104" t="s">
        <v>522</v>
      </c>
      <c r="J197" s="107" t="s">
        <v>122</v>
      </c>
      <c r="K197" s="104" t="s">
        <v>53</v>
      </c>
      <c r="L197" s="104" t="s">
        <v>512</v>
      </c>
      <c r="M197" s="107" t="s">
        <v>511</v>
      </c>
      <c r="N197" s="105">
        <v>0.73958333333333337</v>
      </c>
      <c r="O197" s="105">
        <v>0.81736111111111109</v>
      </c>
      <c r="P197" s="105">
        <v>7.7777777777777724E-2</v>
      </c>
      <c r="Q197" s="108">
        <v>9</v>
      </c>
      <c r="R197" s="109">
        <v>1.4999999999999999E-2</v>
      </c>
      <c r="S197" s="109">
        <v>8.5400000000000004E-2</v>
      </c>
      <c r="T197" s="109">
        <v>128.19999999999999</v>
      </c>
      <c r="U197" s="109">
        <v>2</v>
      </c>
      <c r="V197" s="109">
        <v>2.8000000000000001E-2</v>
      </c>
      <c r="W197" s="109">
        <v>0.7651</v>
      </c>
      <c r="X197" s="109">
        <v>26.7</v>
      </c>
      <c r="Y197" s="109">
        <v>8.9</v>
      </c>
      <c r="Z197" s="109">
        <v>1.7000000000000001E-2</v>
      </c>
      <c r="AA197" s="109">
        <v>8.6499999999999994E-2</v>
      </c>
      <c r="AB197" s="110">
        <v>128.19999999999999</v>
      </c>
      <c r="AH197" s="72" t="str">
        <f>IF(AND(B197="Premier League",E197="Live"),_xlfn.XLOOKUP(_xlfn.TEXTJOIN(" vs ",,C197:D197),Calendar!G:G,Calendar!B:B),IF(AND(B197="Premier League",E197="Highlights"),_xlfn.XLOOKUP(H197,Calendar!O:O,Calendar!N:N,,-1),""))</f>
        <v/>
      </c>
    </row>
    <row r="198" spans="1:34" s="72" customFormat="1" ht="15.65" customHeight="1" x14ac:dyDescent="0.35">
      <c r="A198" s="104" t="s">
        <v>31</v>
      </c>
      <c r="B198" s="104" t="s">
        <v>103</v>
      </c>
      <c r="C198" s="104" t="s">
        <v>140</v>
      </c>
      <c r="D198" s="104" t="s">
        <v>82</v>
      </c>
      <c r="E198" s="104" t="s">
        <v>41</v>
      </c>
      <c r="F198" s="105">
        <v>0.83333333333333337</v>
      </c>
      <c r="G198" s="104"/>
      <c r="H198" s="106">
        <v>45916</v>
      </c>
      <c r="I198" s="104" t="s">
        <v>522</v>
      </c>
      <c r="J198" s="107" t="s">
        <v>122</v>
      </c>
      <c r="K198" s="104" t="s">
        <v>53</v>
      </c>
      <c r="L198" s="104" t="s">
        <v>54</v>
      </c>
      <c r="M198" s="107" t="s">
        <v>55</v>
      </c>
      <c r="N198" s="105">
        <v>0.83333333333333337</v>
      </c>
      <c r="O198" s="105">
        <v>0.92013888888888895</v>
      </c>
      <c r="P198" s="105">
        <v>8.680555555555558E-2</v>
      </c>
      <c r="Q198" s="108">
        <v>198.4</v>
      </c>
      <c r="R198" s="109">
        <v>0.32100000000000001</v>
      </c>
      <c r="S198" s="109">
        <v>1.6930000000000001</v>
      </c>
      <c r="T198" s="109">
        <v>292.10000000000002</v>
      </c>
      <c r="U198" s="109">
        <v>8.5</v>
      </c>
      <c r="V198" s="109">
        <v>0.11700000000000001</v>
      </c>
      <c r="W198" s="109">
        <v>2.2511000000000001</v>
      </c>
      <c r="X198" s="109">
        <v>24.8</v>
      </c>
      <c r="Y198" s="109">
        <v>189.3</v>
      </c>
      <c r="Z198" s="109">
        <v>0.35899999999999999</v>
      </c>
      <c r="AA198" s="109">
        <v>1.6573</v>
      </c>
      <c r="AB198" s="110">
        <v>284.3</v>
      </c>
      <c r="AH198" s="72" t="str">
        <f>IF(AND(B198="Premier League",E198="Live"),_xlfn.XLOOKUP(_xlfn.TEXTJOIN(" vs ",,C198:D198),Calendar!G:G,Calendar!B:B),IF(AND(B198="Premier League",E198="Highlights"),_xlfn.XLOOKUP(H198,Calendar!O:O,Calendar!N:N,,-1),""))</f>
        <v/>
      </c>
    </row>
    <row r="199" spans="1:34" s="72" customFormat="1" ht="15.65" customHeight="1" x14ac:dyDescent="0.35">
      <c r="A199" s="104" t="s">
        <v>31</v>
      </c>
      <c r="B199" s="104" t="s">
        <v>103</v>
      </c>
      <c r="C199" s="104" t="s">
        <v>140</v>
      </c>
      <c r="D199" s="104" t="s">
        <v>82</v>
      </c>
      <c r="E199" s="104" t="s">
        <v>41</v>
      </c>
      <c r="F199" s="105">
        <v>0.83333333333333337</v>
      </c>
      <c r="G199" s="104"/>
      <c r="H199" s="106">
        <v>45916</v>
      </c>
      <c r="I199" s="104" t="s">
        <v>522</v>
      </c>
      <c r="J199" s="107" t="s">
        <v>122</v>
      </c>
      <c r="K199" s="104" t="s">
        <v>53</v>
      </c>
      <c r="L199" s="104" t="s">
        <v>120</v>
      </c>
      <c r="M199" s="107" t="s">
        <v>55</v>
      </c>
      <c r="N199" s="105">
        <v>0.83333333333333337</v>
      </c>
      <c r="O199" s="105">
        <v>0.92013888888888884</v>
      </c>
      <c r="P199" s="105">
        <v>8.6805555555555469E-2</v>
      </c>
      <c r="Q199" s="108">
        <v>142.1</v>
      </c>
      <c r="R199" s="109">
        <v>0.23</v>
      </c>
      <c r="S199" s="109">
        <v>1.2125999999999999</v>
      </c>
      <c r="T199" s="109">
        <v>205.9</v>
      </c>
      <c r="U199" s="109">
        <v>18.5</v>
      </c>
      <c r="V199" s="109">
        <v>0.254</v>
      </c>
      <c r="W199" s="109">
        <v>4.8994</v>
      </c>
      <c r="X199" s="109">
        <v>26.8</v>
      </c>
      <c r="Y199" s="109">
        <v>142.1</v>
      </c>
      <c r="Z199" s="109">
        <v>0.26900000000000002</v>
      </c>
      <c r="AA199" s="109">
        <v>1.244</v>
      </c>
      <c r="AB199" s="110">
        <v>205.9</v>
      </c>
      <c r="AH199" s="72" t="str">
        <f>IF(AND(B199="Premier League",E199="Live"),_xlfn.XLOOKUP(_xlfn.TEXTJOIN(" vs ",,C199:D199),Calendar!G:G,Calendar!B:B),IF(AND(B199="Premier League",E199="Highlights"),_xlfn.XLOOKUP(H199,Calendar!O:O,Calendar!N:N,,-1),""))</f>
        <v/>
      </c>
    </row>
    <row r="200" spans="1:34" s="72" customFormat="1" ht="15.65" customHeight="1" x14ac:dyDescent="0.35">
      <c r="A200" s="104" t="s">
        <v>31</v>
      </c>
      <c r="B200" s="104" t="s">
        <v>103</v>
      </c>
      <c r="C200" s="104" t="s">
        <v>81</v>
      </c>
      <c r="D200" s="104" t="s">
        <v>116</v>
      </c>
      <c r="E200" s="104" t="s">
        <v>41</v>
      </c>
      <c r="F200" s="105">
        <v>0.83333333333333337</v>
      </c>
      <c r="G200" s="104"/>
      <c r="H200" s="106">
        <v>45916</v>
      </c>
      <c r="I200" s="104" t="s">
        <v>522</v>
      </c>
      <c r="J200" s="107" t="s">
        <v>122</v>
      </c>
      <c r="K200" s="104" t="s">
        <v>53</v>
      </c>
      <c r="L200" s="104" t="s">
        <v>548</v>
      </c>
      <c r="M200" s="107" t="s">
        <v>55</v>
      </c>
      <c r="N200" s="105">
        <v>0.83333333333333337</v>
      </c>
      <c r="O200" s="105">
        <v>0.92083333333333339</v>
      </c>
      <c r="P200" s="105">
        <v>8.7500000000000022E-2</v>
      </c>
      <c r="Q200" s="108">
        <v>64.5</v>
      </c>
      <c r="R200" s="109">
        <v>0.104</v>
      </c>
      <c r="S200" s="109">
        <v>0.55149999999999999</v>
      </c>
      <c r="T200" s="109">
        <v>134.9</v>
      </c>
      <c r="U200" s="109">
        <v>6.5</v>
      </c>
      <c r="V200" s="109">
        <v>8.8999999999999996E-2</v>
      </c>
      <c r="W200" s="109">
        <v>1.7273000000000001</v>
      </c>
      <c r="X200" s="109">
        <v>15.9</v>
      </c>
      <c r="Y200" s="109">
        <v>60.5</v>
      </c>
      <c r="Z200" s="109">
        <v>0.115</v>
      </c>
      <c r="AA200" s="109">
        <v>0.53069999999999995</v>
      </c>
      <c r="AB200" s="110">
        <v>130.9</v>
      </c>
      <c r="AH200" s="72" t="str">
        <f>IF(AND(B200="Premier League",E200="Live"),_xlfn.XLOOKUP(_xlfn.TEXTJOIN(" vs ",,C200:D200),Calendar!G:G,Calendar!B:B),IF(AND(B200="Premier League",E200="Highlights"),_xlfn.XLOOKUP(H200,Calendar!O:O,Calendar!N:N,,-1),""))</f>
        <v/>
      </c>
    </row>
    <row r="201" spans="1:34" s="72" customFormat="1" ht="15.65" customHeight="1" x14ac:dyDescent="0.35">
      <c r="A201" s="104" t="s">
        <v>31</v>
      </c>
      <c r="B201" s="104" t="s">
        <v>131</v>
      </c>
      <c r="C201" s="104" t="s">
        <v>214</v>
      </c>
      <c r="D201" s="104" t="s">
        <v>572</v>
      </c>
      <c r="E201" s="104" t="s">
        <v>41</v>
      </c>
      <c r="F201" s="105">
        <v>0.83333333333333337</v>
      </c>
      <c r="G201" s="104"/>
      <c r="H201" s="106">
        <v>45916</v>
      </c>
      <c r="I201" s="104" t="s">
        <v>522</v>
      </c>
      <c r="J201" s="107" t="s">
        <v>122</v>
      </c>
      <c r="K201" s="104" t="s">
        <v>53</v>
      </c>
      <c r="L201" s="104" t="s">
        <v>513</v>
      </c>
      <c r="M201" s="107" t="s">
        <v>511</v>
      </c>
      <c r="N201" s="105">
        <v>0.83333333333333337</v>
      </c>
      <c r="O201" s="105">
        <v>0.91250000000000009</v>
      </c>
      <c r="P201" s="105">
        <v>7.9166666666666718E-2</v>
      </c>
      <c r="Q201" s="108">
        <v>7.5</v>
      </c>
      <c r="R201" s="109">
        <v>1.2E-2</v>
      </c>
      <c r="S201" s="109">
        <v>6.3100000000000003E-2</v>
      </c>
      <c r="T201" s="109">
        <v>44</v>
      </c>
      <c r="U201" s="109">
        <v>1.5</v>
      </c>
      <c r="V201" s="109">
        <v>2.1000000000000001E-2</v>
      </c>
      <c r="W201" s="109">
        <v>0.3876</v>
      </c>
      <c r="X201" s="109">
        <v>19.8</v>
      </c>
      <c r="Y201" s="109">
        <v>7.5</v>
      </c>
      <c r="Z201" s="109">
        <v>1.4E-2</v>
      </c>
      <c r="AA201" s="109">
        <v>6.4799999999999996E-2</v>
      </c>
      <c r="AB201" s="110">
        <v>44</v>
      </c>
      <c r="AH201" s="72" t="str">
        <f>IF(AND(B201="Premier League",E201="Live"),_xlfn.XLOOKUP(_xlfn.TEXTJOIN(" vs ",,C201:D201),Calendar!G:G,Calendar!B:B),IF(AND(B201="Premier League",E201="Highlights"),_xlfn.XLOOKUP(H201,Calendar!O:O,Calendar!N:N,,-1),""))</f>
        <v/>
      </c>
    </row>
    <row r="202" spans="1:34" s="72" customFormat="1" ht="15.65" customHeight="1" x14ac:dyDescent="0.35">
      <c r="A202" s="104" t="s">
        <v>31</v>
      </c>
      <c r="B202" s="104" t="s">
        <v>131</v>
      </c>
      <c r="C202" s="104" t="s">
        <v>173</v>
      </c>
      <c r="D202" s="104" t="s">
        <v>202</v>
      </c>
      <c r="E202" s="104" t="s">
        <v>41</v>
      </c>
      <c r="F202" s="105">
        <v>0.83333333333333337</v>
      </c>
      <c r="G202" s="104"/>
      <c r="H202" s="106">
        <v>45916</v>
      </c>
      <c r="I202" s="104" t="s">
        <v>522</v>
      </c>
      <c r="J202" s="107" t="s">
        <v>122</v>
      </c>
      <c r="K202" s="104" t="s">
        <v>53</v>
      </c>
      <c r="L202" s="104" t="s">
        <v>512</v>
      </c>
      <c r="M202" s="107" t="s">
        <v>511</v>
      </c>
      <c r="N202" s="105">
        <v>0.83402777777777781</v>
      </c>
      <c r="O202" s="105">
        <v>0.91250000000000009</v>
      </c>
      <c r="P202" s="105">
        <v>7.8472222222222276E-2</v>
      </c>
      <c r="Q202" s="108">
        <v>62.3</v>
      </c>
      <c r="R202" s="109">
        <v>0.10100000000000001</v>
      </c>
      <c r="S202" s="109">
        <v>0.52380000000000004</v>
      </c>
      <c r="T202" s="109">
        <v>154.9</v>
      </c>
      <c r="U202" s="109">
        <v>10.9</v>
      </c>
      <c r="V202" s="109">
        <v>0.15</v>
      </c>
      <c r="W202" s="109">
        <v>2.8209</v>
      </c>
      <c r="X202" s="109">
        <v>68.400000000000006</v>
      </c>
      <c r="Y202" s="109">
        <v>58.2</v>
      </c>
      <c r="Z202" s="109">
        <v>0.11</v>
      </c>
      <c r="AA202" s="109">
        <v>0.50229999999999997</v>
      </c>
      <c r="AB202" s="110">
        <v>150.80000000000001</v>
      </c>
      <c r="AH202" s="72" t="str">
        <f>IF(AND(B202="Premier League",E202="Live"),_xlfn.XLOOKUP(_xlfn.TEXTJOIN(" vs ",,C202:D202),Calendar!G:G,Calendar!B:B),IF(AND(B202="Premier League",E202="Highlights"),_xlfn.XLOOKUP(H202,Calendar!O:O,Calendar!N:N,,-1),""))</f>
        <v/>
      </c>
    </row>
    <row r="203" spans="1:34" s="72" customFormat="1" ht="15.65" customHeight="1" x14ac:dyDescent="0.35">
      <c r="A203" s="104" t="s">
        <v>31</v>
      </c>
      <c r="B203" s="104" t="s">
        <v>131</v>
      </c>
      <c r="C203" s="104" t="s">
        <v>179</v>
      </c>
      <c r="D203" s="104" t="s">
        <v>627</v>
      </c>
      <c r="E203" s="104" t="s">
        <v>41</v>
      </c>
      <c r="F203" s="105">
        <v>0.83333333333333337</v>
      </c>
      <c r="G203" s="104"/>
      <c r="H203" s="106">
        <v>45916</v>
      </c>
      <c r="I203" s="104" t="s">
        <v>522</v>
      </c>
      <c r="J203" s="107" t="s">
        <v>122</v>
      </c>
      <c r="K203" s="104" t="s">
        <v>53</v>
      </c>
      <c r="L203" s="104" t="s">
        <v>510</v>
      </c>
      <c r="M203" s="107" t="s">
        <v>511</v>
      </c>
      <c r="N203" s="105">
        <v>0.8354166666666667</v>
      </c>
      <c r="O203" s="105">
        <v>0.91666666666666674</v>
      </c>
      <c r="P203" s="105">
        <v>8.1250000000000044E-2</v>
      </c>
      <c r="Q203" s="108">
        <v>397.1</v>
      </c>
      <c r="R203" s="109">
        <v>0.64300000000000002</v>
      </c>
      <c r="S203" s="109">
        <v>3.3574000000000002</v>
      </c>
      <c r="T203" s="109">
        <v>548.70000000000005</v>
      </c>
      <c r="U203" s="109">
        <v>60.9</v>
      </c>
      <c r="V203" s="109">
        <v>0.83699999999999997</v>
      </c>
      <c r="W203" s="109">
        <v>15.9968</v>
      </c>
      <c r="X203" s="109">
        <v>94</v>
      </c>
      <c r="Y203" s="109">
        <v>375.4</v>
      </c>
      <c r="Z203" s="109">
        <v>0.71199999999999997</v>
      </c>
      <c r="AA203" s="109">
        <v>3.2566000000000002</v>
      </c>
      <c r="AB203" s="110">
        <v>511.5</v>
      </c>
      <c r="AH203" s="72" t="str">
        <f>IF(AND(B203="Premier League",E203="Live"),_xlfn.XLOOKUP(_xlfn.TEXTJOIN(" vs ",,C203:D203),Calendar!G:G,Calendar!B:B),IF(AND(B203="Premier League",E203="Highlights"),_xlfn.XLOOKUP(H203,Calendar!O:O,Calendar!N:N,,-1),""))</f>
        <v/>
      </c>
    </row>
    <row r="204" spans="1:34" s="72" customFormat="1" ht="15.65" customHeight="1" x14ac:dyDescent="0.35">
      <c r="A204" s="104" t="s">
        <v>31</v>
      </c>
      <c r="B204" s="104" t="s">
        <v>131</v>
      </c>
      <c r="C204" s="104" t="s">
        <v>628</v>
      </c>
      <c r="D204" s="104" t="s">
        <v>570</v>
      </c>
      <c r="E204" s="104" t="s">
        <v>41</v>
      </c>
      <c r="F204" s="105">
        <v>0.73958333333333337</v>
      </c>
      <c r="G204" s="104"/>
      <c r="H204" s="106">
        <v>45917</v>
      </c>
      <c r="I204" s="104" t="s">
        <v>522</v>
      </c>
      <c r="J204" s="107" t="s">
        <v>123</v>
      </c>
      <c r="K204" s="104" t="s">
        <v>53</v>
      </c>
      <c r="L204" s="104" t="s">
        <v>513</v>
      </c>
      <c r="M204" s="107" t="s">
        <v>511</v>
      </c>
      <c r="N204" s="105">
        <v>0.74097222222222225</v>
      </c>
      <c r="O204" s="105">
        <v>0.82152777777777786</v>
      </c>
      <c r="P204" s="105">
        <v>8.0555555555555602E-2</v>
      </c>
      <c r="Q204" s="108">
        <v>117.4</v>
      </c>
      <c r="R204" s="109">
        <v>0.19</v>
      </c>
      <c r="S204" s="109">
        <v>1.1696</v>
      </c>
      <c r="T204" s="109">
        <v>162.69999999999999</v>
      </c>
      <c r="U204" s="109">
        <v>15.9</v>
      </c>
      <c r="V204" s="109">
        <v>0.219</v>
      </c>
      <c r="W204" s="109">
        <v>7.4402999999999997</v>
      </c>
      <c r="X204" s="109">
        <v>25.9</v>
      </c>
      <c r="Y204" s="109">
        <v>107.9</v>
      </c>
      <c r="Z204" s="109">
        <v>0.20499999999999999</v>
      </c>
      <c r="AA204" s="109">
        <v>1.0969</v>
      </c>
      <c r="AB204" s="110">
        <v>137.19999999999999</v>
      </c>
      <c r="AH204" s="72" t="str">
        <f>IF(AND(B204="Premier League",E204="Live"),_xlfn.XLOOKUP(_xlfn.TEXTJOIN(" vs ",,C204:D204),Calendar!G:G,Calendar!B:B),IF(AND(B204="Premier League",E204="Highlights"),_xlfn.XLOOKUP(H204,Calendar!O:O,Calendar!N:N,,-1),""))</f>
        <v/>
      </c>
    </row>
    <row r="205" spans="1:34" s="72" customFormat="1" ht="15.65" customHeight="1" x14ac:dyDescent="0.35">
      <c r="A205" s="104" t="s">
        <v>31</v>
      </c>
      <c r="B205" s="104" t="s">
        <v>103</v>
      </c>
      <c r="C205" s="104" t="s">
        <v>113</v>
      </c>
      <c r="D205" s="104" t="s">
        <v>164</v>
      </c>
      <c r="E205" s="104" t="s">
        <v>41</v>
      </c>
      <c r="F205" s="105">
        <v>0.83333333333333337</v>
      </c>
      <c r="G205" s="104"/>
      <c r="H205" s="106">
        <v>45917</v>
      </c>
      <c r="I205" s="104" t="s">
        <v>522</v>
      </c>
      <c r="J205" s="107" t="s">
        <v>123</v>
      </c>
      <c r="K205" s="104" t="s">
        <v>53</v>
      </c>
      <c r="L205" s="104" t="s">
        <v>54</v>
      </c>
      <c r="M205" s="107" t="s">
        <v>55</v>
      </c>
      <c r="N205" s="105">
        <v>0.83333333333333337</v>
      </c>
      <c r="O205" s="105">
        <v>0.91388888888888897</v>
      </c>
      <c r="P205" s="105">
        <v>8.0555555555555602E-2</v>
      </c>
      <c r="Q205" s="108">
        <v>155.9</v>
      </c>
      <c r="R205" s="109">
        <v>0.252</v>
      </c>
      <c r="S205" s="109">
        <v>1.4112</v>
      </c>
      <c r="T205" s="109">
        <v>211.6</v>
      </c>
      <c r="U205" s="109">
        <v>11</v>
      </c>
      <c r="V205" s="109">
        <v>0.151</v>
      </c>
      <c r="W205" s="109">
        <v>2.3584999999999998</v>
      </c>
      <c r="X205" s="109">
        <v>17.600000000000001</v>
      </c>
      <c r="Y205" s="109">
        <v>140.69999999999999</v>
      </c>
      <c r="Z205" s="109">
        <v>0.26700000000000002</v>
      </c>
      <c r="AA205" s="109">
        <v>1.2998000000000001</v>
      </c>
      <c r="AB205" s="110">
        <v>191.3</v>
      </c>
      <c r="AH205" s="72" t="str">
        <f>IF(AND(B205="Premier League",E205="Live"),_xlfn.XLOOKUP(_xlfn.TEXTJOIN(" vs ",,C205:D205),Calendar!G:G,Calendar!B:B),IF(AND(B205="Premier League",E205="Highlights"),_xlfn.XLOOKUP(H205,Calendar!O:O,Calendar!N:N,,-1),""))</f>
        <v/>
      </c>
    </row>
    <row r="206" spans="1:34" s="72" customFormat="1" ht="15.65" customHeight="1" x14ac:dyDescent="0.35">
      <c r="A206" s="104" t="s">
        <v>31</v>
      </c>
      <c r="B206" s="104" t="s">
        <v>103</v>
      </c>
      <c r="C206" s="104" t="s">
        <v>113</v>
      </c>
      <c r="D206" s="104" t="s">
        <v>164</v>
      </c>
      <c r="E206" s="104" t="s">
        <v>41</v>
      </c>
      <c r="F206" s="105">
        <v>0.83333333333333337</v>
      </c>
      <c r="G206" s="104"/>
      <c r="H206" s="106">
        <v>45917</v>
      </c>
      <c r="I206" s="104" t="s">
        <v>522</v>
      </c>
      <c r="J206" s="107" t="s">
        <v>123</v>
      </c>
      <c r="K206" s="104" t="s">
        <v>53</v>
      </c>
      <c r="L206" s="104" t="s">
        <v>120</v>
      </c>
      <c r="M206" s="107" t="s">
        <v>55</v>
      </c>
      <c r="N206" s="105">
        <v>0.83333333333333337</v>
      </c>
      <c r="O206" s="105">
        <v>0.91388888888888897</v>
      </c>
      <c r="P206" s="105">
        <v>8.0555555555555602E-2</v>
      </c>
      <c r="Q206" s="108">
        <v>63.6</v>
      </c>
      <c r="R206" s="109">
        <v>0.10299999999999999</v>
      </c>
      <c r="S206" s="109">
        <v>0.57569999999999999</v>
      </c>
      <c r="T206" s="109">
        <v>90.9</v>
      </c>
      <c r="U206" s="109">
        <v>1</v>
      </c>
      <c r="V206" s="109">
        <v>1.4E-2</v>
      </c>
      <c r="W206" s="109">
        <v>0.21440000000000001</v>
      </c>
      <c r="X206" s="109">
        <v>9.6999999999999993</v>
      </c>
      <c r="Y206" s="109">
        <v>63.6</v>
      </c>
      <c r="Z206" s="109">
        <v>0.121</v>
      </c>
      <c r="AA206" s="109">
        <v>0.58750000000000002</v>
      </c>
      <c r="AB206" s="110">
        <v>90.9</v>
      </c>
      <c r="AH206" s="72" t="str">
        <f>IF(AND(B206="Premier League",E206="Live"),_xlfn.XLOOKUP(_xlfn.TEXTJOIN(" vs ",,C206:D206),Calendar!G:G,Calendar!B:B),IF(AND(B206="Premier League",E206="Highlights"),_xlfn.XLOOKUP(H206,Calendar!O:O,Calendar!N:N,,-1),""))</f>
        <v/>
      </c>
    </row>
    <row r="207" spans="1:34" s="72" customFormat="1" ht="15.65" customHeight="1" x14ac:dyDescent="0.35">
      <c r="A207" s="104" t="s">
        <v>31</v>
      </c>
      <c r="B207" s="104" t="s">
        <v>131</v>
      </c>
      <c r="C207" s="104" t="s">
        <v>183</v>
      </c>
      <c r="D207" s="104" t="s">
        <v>67</v>
      </c>
      <c r="E207" s="104" t="s">
        <v>41</v>
      </c>
      <c r="F207" s="105">
        <v>0.83333333333333337</v>
      </c>
      <c r="G207" s="104"/>
      <c r="H207" s="106">
        <v>45917</v>
      </c>
      <c r="I207" s="104" t="s">
        <v>522</v>
      </c>
      <c r="J207" s="107" t="s">
        <v>123</v>
      </c>
      <c r="K207" s="104" t="s">
        <v>53</v>
      </c>
      <c r="L207" s="104" t="s">
        <v>512</v>
      </c>
      <c r="M207" s="107" t="s">
        <v>511</v>
      </c>
      <c r="N207" s="105">
        <v>0.83402777777777781</v>
      </c>
      <c r="O207" s="105">
        <v>0.91319444444444453</v>
      </c>
      <c r="P207" s="105">
        <v>7.9166666666666718E-2</v>
      </c>
      <c r="Q207" s="108">
        <v>499.9</v>
      </c>
      <c r="R207" s="109">
        <v>0.80900000000000005</v>
      </c>
      <c r="S207" s="109">
        <v>4.5217000000000001</v>
      </c>
      <c r="T207" s="109">
        <v>634.29999999999995</v>
      </c>
      <c r="U207" s="109">
        <v>117.2</v>
      </c>
      <c r="V207" s="109">
        <v>1.6120000000000001</v>
      </c>
      <c r="W207" s="109">
        <v>25.091000000000001</v>
      </c>
      <c r="X207" s="109">
        <v>151.19999999999999</v>
      </c>
      <c r="Y207" s="109">
        <v>469</v>
      </c>
      <c r="Z207" s="109">
        <v>0.88900000000000001</v>
      </c>
      <c r="AA207" s="109">
        <v>4.3293999999999997</v>
      </c>
      <c r="AB207" s="110">
        <v>583.70000000000005</v>
      </c>
      <c r="AH207" s="72" t="str">
        <f>IF(AND(B207="Premier League",E207="Live"),_xlfn.XLOOKUP(_xlfn.TEXTJOIN(" vs ",,C207:D207),Calendar!G:G,Calendar!B:B),IF(AND(B207="Premier League",E207="Highlights"),_xlfn.XLOOKUP(H207,Calendar!O:O,Calendar!N:N,,-1),""))</f>
        <v/>
      </c>
    </row>
    <row r="208" spans="1:34" s="72" customFormat="1" ht="15.65" customHeight="1" x14ac:dyDescent="0.35">
      <c r="A208" s="104" t="s">
        <v>31</v>
      </c>
      <c r="B208" s="104" t="s">
        <v>131</v>
      </c>
      <c r="C208" s="104" t="s">
        <v>45</v>
      </c>
      <c r="D208" s="104" t="s">
        <v>629</v>
      </c>
      <c r="E208" s="104" t="s">
        <v>41</v>
      </c>
      <c r="F208" s="105">
        <v>0.83333333333333337</v>
      </c>
      <c r="G208" s="104"/>
      <c r="H208" s="106">
        <v>45917</v>
      </c>
      <c r="I208" s="104" t="s">
        <v>522</v>
      </c>
      <c r="J208" s="107" t="s">
        <v>123</v>
      </c>
      <c r="K208" s="104" t="s">
        <v>53</v>
      </c>
      <c r="L208" s="104" t="s">
        <v>510</v>
      </c>
      <c r="M208" s="107" t="s">
        <v>511</v>
      </c>
      <c r="N208" s="105">
        <v>0.83333333333333337</v>
      </c>
      <c r="O208" s="105">
        <v>0.91527777777777786</v>
      </c>
      <c r="P208" s="105">
        <v>8.1944444444444486E-2</v>
      </c>
      <c r="Q208" s="108">
        <v>1097.5</v>
      </c>
      <c r="R208" s="109">
        <v>1.776</v>
      </c>
      <c r="S208" s="109">
        <v>9.9499999999999993</v>
      </c>
      <c r="T208" s="109">
        <v>1350.6</v>
      </c>
      <c r="U208" s="109">
        <v>130.30000000000001</v>
      </c>
      <c r="V208" s="109">
        <v>1.792</v>
      </c>
      <c r="W208" s="109">
        <v>27.949400000000001</v>
      </c>
      <c r="X208" s="109">
        <v>227.5</v>
      </c>
      <c r="Y208" s="109">
        <v>1048</v>
      </c>
      <c r="Z208" s="109">
        <v>1.9870000000000001</v>
      </c>
      <c r="AA208" s="109">
        <v>9.6953999999999994</v>
      </c>
      <c r="AB208" s="110">
        <v>1308.4000000000001</v>
      </c>
      <c r="AH208" s="72" t="str">
        <f>IF(AND(B208="Premier League",E208="Live"),_xlfn.XLOOKUP(_xlfn.TEXTJOIN(" vs ",,C208:D208),Calendar!G:G,Calendar!B:B),IF(AND(B208="Premier League",E208="Highlights"),_xlfn.XLOOKUP(H208,Calendar!O:O,Calendar!N:N,,-1),""))</f>
        <v/>
      </c>
    </row>
    <row r="209" spans="1:34" s="72" customFormat="1" ht="15.65" customHeight="1" x14ac:dyDescent="0.35">
      <c r="A209" s="104" t="s">
        <v>31</v>
      </c>
      <c r="B209" s="104" t="s">
        <v>131</v>
      </c>
      <c r="C209" s="104" t="s">
        <v>543</v>
      </c>
      <c r="D209" s="104" t="s">
        <v>209</v>
      </c>
      <c r="E209" s="104" t="s">
        <v>41</v>
      </c>
      <c r="F209" s="105">
        <v>0.83333333333333337</v>
      </c>
      <c r="G209" s="104"/>
      <c r="H209" s="106">
        <v>45917</v>
      </c>
      <c r="I209" s="104" t="s">
        <v>522</v>
      </c>
      <c r="J209" s="107" t="s">
        <v>123</v>
      </c>
      <c r="K209" s="104" t="s">
        <v>53</v>
      </c>
      <c r="L209" s="104" t="s">
        <v>513</v>
      </c>
      <c r="M209" s="107" t="s">
        <v>511</v>
      </c>
      <c r="N209" s="105">
        <v>0.83402777777777781</v>
      </c>
      <c r="O209" s="105">
        <v>0.91111111111111109</v>
      </c>
      <c r="P209" s="105">
        <v>7.7083333333333282E-2</v>
      </c>
      <c r="Q209" s="108">
        <v>13</v>
      </c>
      <c r="R209" s="109">
        <v>2.1000000000000001E-2</v>
      </c>
      <c r="S209" s="109">
        <v>0.1173</v>
      </c>
      <c r="T209" s="109">
        <v>36.299999999999997</v>
      </c>
      <c r="U209" s="109">
        <v>0.3</v>
      </c>
      <c r="V209" s="109">
        <v>4.0000000000000001E-3</v>
      </c>
      <c r="W209" s="109">
        <v>6.4199999999999993E-2</v>
      </c>
      <c r="X209" s="109">
        <v>18</v>
      </c>
      <c r="Y209" s="109">
        <v>12.9</v>
      </c>
      <c r="Z209" s="109">
        <v>2.4E-2</v>
      </c>
      <c r="AA209" s="109">
        <v>0.1188</v>
      </c>
      <c r="AB209" s="110">
        <v>36.299999999999997</v>
      </c>
      <c r="AH209" s="72" t="str">
        <f>IF(AND(B209="Premier League",E209="Live"),_xlfn.XLOOKUP(_xlfn.TEXTJOIN(" vs ",,C209:D209),Calendar!G:G,Calendar!B:B),IF(AND(B209="Premier League",E209="Highlights"),_xlfn.XLOOKUP(H209,Calendar!O:O,Calendar!N:N,,-1),""))</f>
        <v/>
      </c>
    </row>
    <row r="210" spans="1:34" s="72" customFormat="1" ht="15.65" customHeight="1" x14ac:dyDescent="0.35">
      <c r="A210" s="104" t="s">
        <v>31</v>
      </c>
      <c r="B210" s="104" t="s">
        <v>131</v>
      </c>
      <c r="C210" s="104" t="s">
        <v>175</v>
      </c>
      <c r="D210" s="104" t="s">
        <v>619</v>
      </c>
      <c r="E210" s="104" t="s">
        <v>41</v>
      </c>
      <c r="F210" s="105">
        <v>0.73958333333333337</v>
      </c>
      <c r="G210" s="104"/>
      <c r="H210" s="106">
        <v>45918</v>
      </c>
      <c r="I210" s="104" t="s">
        <v>522</v>
      </c>
      <c r="J210" s="107" t="s">
        <v>127</v>
      </c>
      <c r="K210" s="104" t="s">
        <v>53</v>
      </c>
      <c r="L210" s="104" t="s">
        <v>513</v>
      </c>
      <c r="M210" s="107" t="s">
        <v>511</v>
      </c>
      <c r="N210" s="105">
        <v>0.74027777777777781</v>
      </c>
      <c r="O210" s="105">
        <v>0.81874999999999998</v>
      </c>
      <c r="P210" s="105">
        <v>7.8472222222222165E-2</v>
      </c>
      <c r="Q210" s="108">
        <v>69.099999999999994</v>
      </c>
      <c r="R210" s="109">
        <v>0.1</v>
      </c>
      <c r="S210" s="109">
        <v>0.7</v>
      </c>
      <c r="T210" s="109">
        <v>98.8</v>
      </c>
      <c r="U210" s="109">
        <v>1.7</v>
      </c>
      <c r="V210" s="109">
        <v>0</v>
      </c>
      <c r="W210" s="109">
        <v>0.9</v>
      </c>
      <c r="X210" s="109">
        <v>7.9</v>
      </c>
      <c r="Y210" s="109">
        <v>68</v>
      </c>
      <c r="Z210" s="109">
        <v>0.1</v>
      </c>
      <c r="AA210" s="109">
        <v>0.7</v>
      </c>
      <c r="AB210" s="110">
        <v>98.8</v>
      </c>
      <c r="AH210" s="72" t="str">
        <f>IF(AND(B210="Premier League",E210="Live"),_xlfn.XLOOKUP(_xlfn.TEXTJOIN(" vs ",,C210:D210),Calendar!G:G,Calendar!B:B),IF(AND(B210="Premier League",E210="Highlights"),_xlfn.XLOOKUP(H210,Calendar!O:O,Calendar!N:N,,-1),""))</f>
        <v/>
      </c>
    </row>
    <row r="211" spans="1:34" s="72" customFormat="1" ht="15.65" customHeight="1" x14ac:dyDescent="0.35">
      <c r="A211" s="104" t="s">
        <v>31</v>
      </c>
      <c r="B211" s="104" t="s">
        <v>131</v>
      </c>
      <c r="C211" s="104" t="s">
        <v>49</v>
      </c>
      <c r="D211" s="104" t="s">
        <v>206</v>
      </c>
      <c r="E211" s="104" t="s">
        <v>41</v>
      </c>
      <c r="F211" s="105">
        <v>0.83333333333333337</v>
      </c>
      <c r="G211" s="104"/>
      <c r="H211" s="106">
        <v>45918</v>
      </c>
      <c r="I211" s="104" t="s">
        <v>522</v>
      </c>
      <c r="J211" s="107" t="s">
        <v>127</v>
      </c>
      <c r="K211" s="104" t="s">
        <v>53</v>
      </c>
      <c r="L211" s="104" t="s">
        <v>512</v>
      </c>
      <c r="M211" s="107" t="s">
        <v>511</v>
      </c>
      <c r="N211" s="105">
        <v>0.83402777777777781</v>
      </c>
      <c r="O211" s="105">
        <v>0.91111111111111109</v>
      </c>
      <c r="P211" s="105">
        <v>7.7083333333333282E-2</v>
      </c>
      <c r="Q211" s="108">
        <v>351.1</v>
      </c>
      <c r="R211" s="109">
        <v>0.6</v>
      </c>
      <c r="S211" s="109">
        <v>3.3</v>
      </c>
      <c r="T211" s="109">
        <v>474.2</v>
      </c>
      <c r="U211" s="109">
        <v>31.3</v>
      </c>
      <c r="V211" s="109">
        <v>0.4</v>
      </c>
      <c r="W211" s="109">
        <v>9.1</v>
      </c>
      <c r="X211" s="109">
        <v>50.8</v>
      </c>
      <c r="Y211" s="109">
        <v>340</v>
      </c>
      <c r="Z211" s="109">
        <v>0.6</v>
      </c>
      <c r="AA211" s="109">
        <v>3.2</v>
      </c>
      <c r="AB211" s="110">
        <v>453.6</v>
      </c>
      <c r="AH211" s="72" t="str">
        <f>IF(AND(B211="Premier League",E211="Live"),_xlfn.XLOOKUP(_xlfn.TEXTJOIN(" vs ",,C211:D211),Calendar!G:G,Calendar!B:B),IF(AND(B211="Premier League",E211="Highlights"),_xlfn.XLOOKUP(H211,Calendar!O:O,Calendar!N:N,,-1),""))</f>
        <v/>
      </c>
    </row>
    <row r="212" spans="1:34" s="72" customFormat="1" ht="15.65" customHeight="1" x14ac:dyDescent="0.35">
      <c r="A212" s="104" t="s">
        <v>31</v>
      </c>
      <c r="B212" s="104" t="s">
        <v>131</v>
      </c>
      <c r="C212" s="104" t="s">
        <v>46</v>
      </c>
      <c r="D212" s="104" t="s">
        <v>177</v>
      </c>
      <c r="E212" s="104" t="s">
        <v>41</v>
      </c>
      <c r="F212" s="105">
        <v>0.83333333333333337</v>
      </c>
      <c r="G212" s="104"/>
      <c r="H212" s="106">
        <v>45918</v>
      </c>
      <c r="I212" s="104" t="s">
        <v>522</v>
      </c>
      <c r="J212" s="107" t="s">
        <v>127</v>
      </c>
      <c r="K212" s="104" t="s">
        <v>53</v>
      </c>
      <c r="L212" s="104" t="s">
        <v>510</v>
      </c>
      <c r="M212" s="107" t="s">
        <v>511</v>
      </c>
      <c r="N212" s="105">
        <v>0.83402777777777781</v>
      </c>
      <c r="O212" s="105">
        <v>0.9159722222222223</v>
      </c>
      <c r="P212" s="105">
        <v>8.1944444444444486E-2</v>
      </c>
      <c r="Q212" s="108">
        <v>951.8</v>
      </c>
      <c r="R212" s="109">
        <v>1.5</v>
      </c>
      <c r="S212" s="109">
        <v>8.9</v>
      </c>
      <c r="T212" s="109">
        <v>1186</v>
      </c>
      <c r="U212" s="109">
        <v>155.69999999999999</v>
      </c>
      <c r="V212" s="109">
        <v>2.1</v>
      </c>
      <c r="W212" s="109">
        <v>45</v>
      </c>
      <c r="X212" s="109">
        <v>251</v>
      </c>
      <c r="Y212" s="109">
        <v>892.8</v>
      </c>
      <c r="Z212" s="109">
        <v>1.7</v>
      </c>
      <c r="AA212" s="109">
        <v>8.5</v>
      </c>
      <c r="AB212" s="110">
        <v>1139.5999999999999</v>
      </c>
      <c r="AH212" s="72" t="str">
        <f>IF(AND(B212="Premier League",E212="Live"),_xlfn.XLOOKUP(_xlfn.TEXTJOIN(" vs ",,C212:D212),Calendar!G:G,Calendar!B:B),IF(AND(B212="Premier League",E212="Highlights"),_xlfn.XLOOKUP(H212,Calendar!O:O,Calendar!N:N,,-1),""))</f>
        <v/>
      </c>
    </row>
    <row r="213" spans="1:34" s="72" customFormat="1" ht="15.65" customHeight="1" x14ac:dyDescent="0.35">
      <c r="A213" s="104" t="s">
        <v>31</v>
      </c>
      <c r="B213" s="104" t="s">
        <v>152</v>
      </c>
      <c r="C213" s="104" t="s">
        <v>610</v>
      </c>
      <c r="D213" s="104" t="s">
        <v>600</v>
      </c>
      <c r="E213" s="104" t="s">
        <v>41</v>
      </c>
      <c r="F213" s="105">
        <v>0.8125</v>
      </c>
      <c r="G213" s="104"/>
      <c r="H213" s="106">
        <v>45919</v>
      </c>
      <c r="I213" s="104" t="s">
        <v>522</v>
      </c>
      <c r="J213" s="107" t="s">
        <v>71</v>
      </c>
      <c r="K213" s="104" t="s">
        <v>53</v>
      </c>
      <c r="L213" s="104" t="s">
        <v>281</v>
      </c>
      <c r="M213" s="107" t="s">
        <v>55</v>
      </c>
      <c r="N213" s="105">
        <v>0.81319444444444444</v>
      </c>
      <c r="O213" s="105">
        <v>0.89513888888888893</v>
      </c>
      <c r="P213" s="105">
        <v>8.1944444444444486E-2</v>
      </c>
      <c r="Q213" s="108">
        <v>14.4</v>
      </c>
      <c r="R213" s="109">
        <v>0</v>
      </c>
      <c r="S213" s="109">
        <v>0.1</v>
      </c>
      <c r="T213" s="109">
        <v>62.3</v>
      </c>
      <c r="U213" s="109">
        <v>0</v>
      </c>
      <c r="V213" s="109">
        <v>0</v>
      </c>
      <c r="W213" s="109">
        <v>0</v>
      </c>
      <c r="X213" s="109" t="s">
        <v>541</v>
      </c>
      <c r="Y213" s="109">
        <v>13.9</v>
      </c>
      <c r="Z213" s="109">
        <v>0</v>
      </c>
      <c r="AA213" s="109">
        <v>0.1</v>
      </c>
      <c r="AB213" s="110">
        <v>39.1</v>
      </c>
      <c r="AH213" s="72" t="str">
        <f>IF(AND(B213="Premier League",E213="Live"),_xlfn.XLOOKUP(_xlfn.TEXTJOIN(" vs ",,C213:D213),Calendar!G:G,Calendar!B:B),IF(AND(B213="Premier League",E213="Highlights"),_xlfn.XLOOKUP(H213,Calendar!O:O,Calendar!N:N,,-1),""))</f>
        <v/>
      </c>
    </row>
    <row r="214" spans="1:34" s="72" customFormat="1" ht="15.65" customHeight="1" x14ac:dyDescent="0.35">
      <c r="A214" s="104" t="s">
        <v>31</v>
      </c>
      <c r="B214" s="104" t="s">
        <v>152</v>
      </c>
      <c r="C214" s="104" t="s">
        <v>612</v>
      </c>
      <c r="D214" s="104" t="s">
        <v>596</v>
      </c>
      <c r="E214" s="104" t="s">
        <v>41</v>
      </c>
      <c r="F214" s="105">
        <v>0.8125</v>
      </c>
      <c r="G214" s="104"/>
      <c r="H214" s="106">
        <v>45919</v>
      </c>
      <c r="I214" s="104" t="s">
        <v>522</v>
      </c>
      <c r="J214" s="107" t="s">
        <v>71</v>
      </c>
      <c r="K214" s="104" t="s">
        <v>53</v>
      </c>
      <c r="L214" s="104" t="s">
        <v>57</v>
      </c>
      <c r="M214" s="107" t="s">
        <v>55</v>
      </c>
      <c r="N214" s="105">
        <v>0.8125</v>
      </c>
      <c r="O214" s="105">
        <v>0.89236111111111116</v>
      </c>
      <c r="P214" s="105">
        <v>7.986111111111116E-2</v>
      </c>
      <c r="Q214" s="108">
        <v>47.9</v>
      </c>
      <c r="R214" s="109">
        <v>0.1</v>
      </c>
      <c r="S214" s="109">
        <v>0.5</v>
      </c>
      <c r="T214" s="109">
        <v>85</v>
      </c>
      <c r="U214" s="109">
        <v>7</v>
      </c>
      <c r="V214" s="109">
        <v>0.1</v>
      </c>
      <c r="W214" s="109">
        <v>3.1</v>
      </c>
      <c r="X214" s="109">
        <v>13.8</v>
      </c>
      <c r="Y214" s="109">
        <v>44.6</v>
      </c>
      <c r="Z214" s="109">
        <v>0.1</v>
      </c>
      <c r="AA214" s="109">
        <v>0.4</v>
      </c>
      <c r="AB214" s="110">
        <v>81.7</v>
      </c>
      <c r="AH214" s="72" t="str">
        <f>IF(AND(B214="Premier League",E214="Live"),_xlfn.XLOOKUP(_xlfn.TEXTJOIN(" vs ",,C214:D214),Calendar!G:G,Calendar!B:B),IF(AND(B214="Premier League",E214="Highlights"),_xlfn.XLOOKUP(H214,Calendar!O:O,Calendar!N:N,,-1),""))</f>
        <v/>
      </c>
    </row>
    <row r="215" spans="1:34" s="72" customFormat="1" ht="15.65" customHeight="1" x14ac:dyDescent="0.35">
      <c r="A215" s="104" t="s">
        <v>31</v>
      </c>
      <c r="B215" s="104" t="s">
        <v>620</v>
      </c>
      <c r="C215" s="104" t="s">
        <v>95</v>
      </c>
      <c r="D215" s="104" t="s">
        <v>528</v>
      </c>
      <c r="E215" s="104" t="s">
        <v>41</v>
      </c>
      <c r="F215" s="105">
        <v>0.83333333333333337</v>
      </c>
      <c r="G215" s="104"/>
      <c r="H215" s="106">
        <v>45919</v>
      </c>
      <c r="I215" s="104" t="s">
        <v>522</v>
      </c>
      <c r="J215" s="107" t="s">
        <v>71</v>
      </c>
      <c r="K215" s="104" t="s">
        <v>53</v>
      </c>
      <c r="L215" s="104" t="s">
        <v>54</v>
      </c>
      <c r="M215" s="107" t="s">
        <v>55</v>
      </c>
      <c r="N215" s="105">
        <v>0.83333333333333337</v>
      </c>
      <c r="O215" s="105">
        <v>0.91250000000000009</v>
      </c>
      <c r="P215" s="105">
        <v>7.9166666666666718E-2</v>
      </c>
      <c r="Q215" s="108">
        <v>231.3</v>
      </c>
      <c r="R215" s="109">
        <v>0.4</v>
      </c>
      <c r="S215" s="109">
        <v>2.2000000000000002</v>
      </c>
      <c r="T215" s="109">
        <v>308.39999999999998</v>
      </c>
      <c r="U215" s="109">
        <v>20</v>
      </c>
      <c r="V215" s="109">
        <v>0.3</v>
      </c>
      <c r="W215" s="109">
        <v>7.8</v>
      </c>
      <c r="X215" s="109">
        <v>33.5</v>
      </c>
      <c r="Y215" s="109">
        <v>214.9</v>
      </c>
      <c r="Z215" s="109">
        <v>0.4</v>
      </c>
      <c r="AA215" s="109">
        <v>2.1</v>
      </c>
      <c r="AB215" s="110">
        <v>283.3</v>
      </c>
      <c r="AH215" s="72" t="str">
        <f>IF(AND(B215="Premier League",E215="Live"),_xlfn.XLOOKUP(_xlfn.TEXTJOIN(" vs ",,C215:D215),Calendar!G:G,Calendar!B:B),IF(AND(B215="Premier League",E215="Highlights"),_xlfn.XLOOKUP(H215,Calendar!O:O,Calendar!N:N,,-1),""))</f>
        <v/>
      </c>
    </row>
    <row r="216" spans="1:34" s="72" customFormat="1" ht="15.65" customHeight="1" x14ac:dyDescent="0.35">
      <c r="A216" s="104" t="s">
        <v>31</v>
      </c>
      <c r="B216" s="104" t="s">
        <v>620</v>
      </c>
      <c r="C216" s="104" t="s">
        <v>95</v>
      </c>
      <c r="D216" s="104" t="s">
        <v>528</v>
      </c>
      <c r="E216" s="104" t="s">
        <v>41</v>
      </c>
      <c r="F216" s="105">
        <v>0.83333333333333337</v>
      </c>
      <c r="G216" s="104"/>
      <c r="H216" s="106">
        <v>45919</v>
      </c>
      <c r="I216" s="104" t="s">
        <v>522</v>
      </c>
      <c r="J216" s="107" t="s">
        <v>71</v>
      </c>
      <c r="K216" s="104" t="s">
        <v>53</v>
      </c>
      <c r="L216" s="104" t="s">
        <v>120</v>
      </c>
      <c r="M216" s="107" t="s">
        <v>55</v>
      </c>
      <c r="N216" s="105">
        <v>0.83333333333333337</v>
      </c>
      <c r="O216" s="105">
        <v>0.91250000000000009</v>
      </c>
      <c r="P216" s="105">
        <v>7.9166666666666718E-2</v>
      </c>
      <c r="Q216" s="108">
        <v>93.1</v>
      </c>
      <c r="R216" s="109">
        <v>0.2</v>
      </c>
      <c r="S216" s="109">
        <v>0.9</v>
      </c>
      <c r="T216" s="109">
        <v>139.30000000000001</v>
      </c>
      <c r="U216" s="109">
        <v>13.7</v>
      </c>
      <c r="V216" s="109">
        <v>0.2</v>
      </c>
      <c r="W216" s="109">
        <v>5.4</v>
      </c>
      <c r="X216" s="109">
        <v>46.5</v>
      </c>
      <c r="Y216" s="109">
        <v>89.7</v>
      </c>
      <c r="Z216" s="109">
        <v>0.2</v>
      </c>
      <c r="AA216" s="109">
        <v>0.9</v>
      </c>
      <c r="AB216" s="110">
        <v>137.19999999999999</v>
      </c>
      <c r="AH216" s="72" t="str">
        <f>IF(AND(B216="Premier League",E216="Live"),_xlfn.XLOOKUP(_xlfn.TEXTJOIN(" vs ",,C216:D216),Calendar!G:G,Calendar!B:B),IF(AND(B216="Premier League",E216="Highlights"),_xlfn.XLOOKUP(H216,Calendar!O:O,Calendar!N:N,,-1),""))</f>
        <v/>
      </c>
    </row>
    <row r="217" spans="1:34" s="72" customFormat="1" ht="15.65" customHeight="1" x14ac:dyDescent="0.35">
      <c r="A217" s="104" t="s">
        <v>31</v>
      </c>
      <c r="B217" s="104" t="s">
        <v>620</v>
      </c>
      <c r="C217" s="104" t="s">
        <v>88</v>
      </c>
      <c r="D217" s="104" t="s">
        <v>113</v>
      </c>
      <c r="E217" s="104" t="s">
        <v>41</v>
      </c>
      <c r="F217" s="105">
        <v>0.52083333333333337</v>
      </c>
      <c r="G217" s="104"/>
      <c r="H217" s="106">
        <v>45920</v>
      </c>
      <c r="I217" s="104" t="s">
        <v>522</v>
      </c>
      <c r="J217" s="107" t="s">
        <v>37</v>
      </c>
      <c r="K217" s="104" t="s">
        <v>53</v>
      </c>
      <c r="L217" s="104" t="s">
        <v>548</v>
      </c>
      <c r="M217" s="107" t="s">
        <v>55</v>
      </c>
      <c r="N217" s="105">
        <v>0.52222222222222225</v>
      </c>
      <c r="O217" s="105">
        <v>0.60694444444444451</v>
      </c>
      <c r="P217" s="105">
        <v>8.4722222222222254E-2</v>
      </c>
      <c r="Q217" s="108">
        <v>33.6</v>
      </c>
      <c r="R217" s="109">
        <v>0.1</v>
      </c>
      <c r="S217" s="109">
        <v>0.5</v>
      </c>
      <c r="T217" s="109">
        <v>62.2</v>
      </c>
      <c r="U217" s="109">
        <v>0</v>
      </c>
      <c r="V217" s="109">
        <v>0</v>
      </c>
      <c r="W217" s="109">
        <v>0</v>
      </c>
      <c r="X217" s="109" t="s">
        <v>541</v>
      </c>
      <c r="Y217" s="109">
        <v>32.5</v>
      </c>
      <c r="Z217" s="109">
        <v>0.1</v>
      </c>
      <c r="AA217" s="109">
        <v>0.5</v>
      </c>
      <c r="AB217" s="110">
        <v>62.2</v>
      </c>
      <c r="AH217" s="72" t="str">
        <f>IF(AND(B217="Premier League",E217="Live"),_xlfn.XLOOKUP(_xlfn.TEXTJOIN(" vs ",,C217:D217),Calendar!G:G,Calendar!B:B),IF(AND(B217="Premier League",E217="Highlights"),_xlfn.XLOOKUP(H217,Calendar!O:O,Calendar!N:N,,-1),""))</f>
        <v/>
      </c>
    </row>
    <row r="218" spans="1:34" s="72" customFormat="1" ht="15.65" customHeight="1" x14ac:dyDescent="0.35">
      <c r="A218" s="104" t="s">
        <v>31</v>
      </c>
      <c r="B218" s="104" t="s">
        <v>620</v>
      </c>
      <c r="C218" s="104" t="s">
        <v>69</v>
      </c>
      <c r="D218" s="104" t="s">
        <v>96</v>
      </c>
      <c r="E218" s="104" t="s">
        <v>41</v>
      </c>
      <c r="F218" s="105">
        <v>0.52083333333333337</v>
      </c>
      <c r="G218" s="104"/>
      <c r="H218" s="106">
        <v>45920</v>
      </c>
      <c r="I218" s="104" t="s">
        <v>522</v>
      </c>
      <c r="J218" s="107" t="s">
        <v>37</v>
      </c>
      <c r="K218" s="104" t="s">
        <v>53</v>
      </c>
      <c r="L218" s="104" t="s">
        <v>54</v>
      </c>
      <c r="M218" s="107" t="s">
        <v>55</v>
      </c>
      <c r="N218" s="105">
        <v>0.52083333333333337</v>
      </c>
      <c r="O218" s="105">
        <v>0.59791666666666665</v>
      </c>
      <c r="P218" s="105">
        <v>7.7083333333333282E-2</v>
      </c>
      <c r="Q218" s="108">
        <v>100</v>
      </c>
      <c r="R218" s="109">
        <v>0.2</v>
      </c>
      <c r="S218" s="109">
        <v>1.4</v>
      </c>
      <c r="T218" s="109">
        <v>142</v>
      </c>
      <c r="U218" s="109">
        <v>3.1</v>
      </c>
      <c r="V218" s="109">
        <v>0</v>
      </c>
      <c r="W218" s="109">
        <v>0.7</v>
      </c>
      <c r="X218" s="109">
        <v>7.3</v>
      </c>
      <c r="Y218" s="109">
        <v>91.2</v>
      </c>
      <c r="Z218" s="109">
        <v>0.2</v>
      </c>
      <c r="AA218" s="109">
        <v>1.4</v>
      </c>
      <c r="AB218" s="110">
        <v>130</v>
      </c>
      <c r="AH218" s="72" t="str">
        <f>IF(AND(B218="Premier League",E218="Live"),_xlfn.XLOOKUP(_xlfn.TEXTJOIN(" vs ",,C218:D218),Calendar!G:G,Calendar!B:B),IF(AND(B218="Premier League",E218="Highlights"),_xlfn.XLOOKUP(H218,Calendar!O:O,Calendar!N:N,,-1),""))</f>
        <v/>
      </c>
    </row>
    <row r="219" spans="1:34" s="72" customFormat="1" ht="15.65" customHeight="1" x14ac:dyDescent="0.35">
      <c r="A219" s="104" t="s">
        <v>31</v>
      </c>
      <c r="B219" s="104" t="s">
        <v>620</v>
      </c>
      <c r="C219" s="104" t="s">
        <v>69</v>
      </c>
      <c r="D219" s="104" t="s">
        <v>96</v>
      </c>
      <c r="E219" s="104" t="s">
        <v>41</v>
      </c>
      <c r="F219" s="105">
        <v>0.52083333333333337</v>
      </c>
      <c r="G219" s="104"/>
      <c r="H219" s="106">
        <v>45920</v>
      </c>
      <c r="I219" s="104" t="s">
        <v>522</v>
      </c>
      <c r="J219" s="107" t="s">
        <v>37</v>
      </c>
      <c r="K219" s="104" t="s">
        <v>53</v>
      </c>
      <c r="L219" s="104" t="s">
        <v>120</v>
      </c>
      <c r="M219" s="107" t="s">
        <v>55</v>
      </c>
      <c r="N219" s="105">
        <v>0.52083333333333337</v>
      </c>
      <c r="O219" s="105">
        <v>0.59791666666666665</v>
      </c>
      <c r="P219" s="105">
        <v>7.7083333333333282E-2</v>
      </c>
      <c r="Q219" s="108">
        <v>117</v>
      </c>
      <c r="R219" s="109">
        <v>0.2</v>
      </c>
      <c r="S219" s="109">
        <v>1.7</v>
      </c>
      <c r="T219" s="109">
        <v>158</v>
      </c>
      <c r="U219" s="109">
        <v>15.6</v>
      </c>
      <c r="V219" s="109">
        <v>0.2</v>
      </c>
      <c r="W219" s="109">
        <v>3.5</v>
      </c>
      <c r="X219" s="109">
        <v>18.5</v>
      </c>
      <c r="Y219" s="109">
        <v>107.7</v>
      </c>
      <c r="Z219" s="109">
        <v>0.2</v>
      </c>
      <c r="AA219" s="109">
        <v>1.6</v>
      </c>
      <c r="AB219" s="110">
        <v>147.1</v>
      </c>
      <c r="AH219" s="72" t="str">
        <f>IF(AND(B219="Premier League",E219="Live"),_xlfn.XLOOKUP(_xlfn.TEXTJOIN(" vs ",,C219:D219),Calendar!G:G,Calendar!B:B),IF(AND(B219="Premier League",E219="Highlights"),_xlfn.XLOOKUP(H219,Calendar!O:O,Calendar!N:N,,-1),""))</f>
        <v/>
      </c>
    </row>
    <row r="220" spans="1:34" s="72" customFormat="1" ht="15.65" customHeight="1" x14ac:dyDescent="0.35">
      <c r="A220" s="104" t="s">
        <v>31</v>
      </c>
      <c r="B220" s="104" t="s">
        <v>32</v>
      </c>
      <c r="C220" s="104" t="s">
        <v>45</v>
      </c>
      <c r="D220" s="104" t="s">
        <v>86</v>
      </c>
      <c r="E220" s="104" t="s">
        <v>41</v>
      </c>
      <c r="F220" s="105">
        <v>0.52083333333333337</v>
      </c>
      <c r="G220" s="104"/>
      <c r="H220" s="106">
        <v>45920</v>
      </c>
      <c r="I220" s="104" t="s">
        <v>522</v>
      </c>
      <c r="J220" s="107" t="s">
        <v>37</v>
      </c>
      <c r="K220" s="104" t="s">
        <v>53</v>
      </c>
      <c r="L220" s="104" t="s">
        <v>510</v>
      </c>
      <c r="M220" s="107" t="s">
        <v>511</v>
      </c>
      <c r="N220" s="105">
        <v>0.52152777777777781</v>
      </c>
      <c r="O220" s="105">
        <v>0.59791666666666665</v>
      </c>
      <c r="P220" s="105">
        <v>7.638888888888884E-2</v>
      </c>
      <c r="Q220" s="108">
        <v>1200.7</v>
      </c>
      <c r="R220" s="109">
        <v>1.9</v>
      </c>
      <c r="S220" s="109">
        <v>17.2</v>
      </c>
      <c r="T220" s="109">
        <v>1461</v>
      </c>
      <c r="U220" s="109">
        <v>225.9</v>
      </c>
      <c r="V220" s="109">
        <v>3.1</v>
      </c>
      <c r="W220" s="109">
        <v>50.8</v>
      </c>
      <c r="X220" s="109">
        <v>268.7</v>
      </c>
      <c r="Y220" s="109">
        <v>1135.2</v>
      </c>
      <c r="Z220" s="109">
        <v>2.2000000000000002</v>
      </c>
      <c r="AA220" s="109">
        <v>17</v>
      </c>
      <c r="AB220" s="110">
        <v>1366.3</v>
      </c>
      <c r="AH220" s="72" t="e">
        <f>IF(AND(B220="Premier League",E220="Live"),_xlfn.XLOOKUP(_xlfn.TEXTJOIN(" vs ",,C220:D220),Calendar!G:G,Calendar!B:B),IF(AND(B220="Premier League",E220="Highlights"),_xlfn.XLOOKUP(H220,Calendar!O:O,Calendar!N:N,,-1),""))</f>
        <v>#N/A</v>
      </c>
    </row>
    <row r="221" spans="1:34" s="72" customFormat="1" ht="15.65" customHeight="1" x14ac:dyDescent="0.35">
      <c r="A221" s="104" t="s">
        <v>31</v>
      </c>
      <c r="B221" s="104" t="s">
        <v>547</v>
      </c>
      <c r="C221" s="104" t="s">
        <v>533</v>
      </c>
      <c r="D221" s="104" t="s">
        <v>534</v>
      </c>
      <c r="E221" s="104" t="s">
        <v>41</v>
      </c>
      <c r="F221" s="105">
        <v>0.625</v>
      </c>
      <c r="G221" s="104"/>
      <c r="H221" s="106">
        <v>45920</v>
      </c>
      <c r="I221" s="104" t="s">
        <v>522</v>
      </c>
      <c r="J221" s="107" t="s">
        <v>37</v>
      </c>
      <c r="K221" s="104" t="s">
        <v>53</v>
      </c>
      <c r="L221" s="104" t="s">
        <v>621</v>
      </c>
      <c r="M221" s="107" t="s">
        <v>532</v>
      </c>
      <c r="N221" s="105">
        <v>0.62638888888888888</v>
      </c>
      <c r="O221" s="105">
        <v>0.70277777777777783</v>
      </c>
      <c r="P221" s="105">
        <v>7.6388888888888951E-2</v>
      </c>
      <c r="Q221" s="108">
        <v>25.3</v>
      </c>
      <c r="R221" s="109">
        <v>0</v>
      </c>
      <c r="S221" s="109">
        <v>0.3</v>
      </c>
      <c r="T221" s="109">
        <v>31</v>
      </c>
      <c r="U221" s="109">
        <v>0</v>
      </c>
      <c r="V221" s="109">
        <v>0</v>
      </c>
      <c r="W221" s="109">
        <v>0</v>
      </c>
      <c r="X221" s="109" t="s">
        <v>541</v>
      </c>
      <c r="Y221" s="109">
        <v>25.3</v>
      </c>
      <c r="Z221" s="109">
        <v>0</v>
      </c>
      <c r="AA221" s="109">
        <v>0.4</v>
      </c>
      <c r="AB221" s="110">
        <v>31</v>
      </c>
      <c r="AH221" s="72" t="str">
        <f>IF(AND(B221="Premier League",E221="Live"),_xlfn.XLOOKUP(_xlfn.TEXTJOIN(" vs ",,C221:D221),Calendar!G:G,Calendar!B:B),IF(AND(B221="Premier League",E221="Highlights"),_xlfn.XLOOKUP(H221,Calendar!O:O,Calendar!N:N,,-1),""))</f>
        <v/>
      </c>
    </row>
    <row r="222" spans="1:34" s="72" customFormat="1" ht="15.65" customHeight="1" x14ac:dyDescent="0.35">
      <c r="A222" s="104" t="s">
        <v>31</v>
      </c>
      <c r="B222" s="104" t="s">
        <v>32</v>
      </c>
      <c r="C222" s="104" t="s">
        <v>42</v>
      </c>
      <c r="D222" s="104" t="s">
        <v>67</v>
      </c>
      <c r="E222" s="104" t="s">
        <v>41</v>
      </c>
      <c r="F222" s="105">
        <v>0.72916666666666663</v>
      </c>
      <c r="G222" s="104"/>
      <c r="H222" s="106">
        <v>45920</v>
      </c>
      <c r="I222" s="104" t="s">
        <v>522</v>
      </c>
      <c r="J222" s="107" t="s">
        <v>37</v>
      </c>
      <c r="K222" s="104" t="s">
        <v>53</v>
      </c>
      <c r="L222" s="104" t="s">
        <v>54</v>
      </c>
      <c r="M222" s="107" t="s">
        <v>55</v>
      </c>
      <c r="N222" s="105">
        <v>0.72916666666666674</v>
      </c>
      <c r="O222" s="105">
        <v>0.81597222222222221</v>
      </c>
      <c r="P222" s="105">
        <v>8.6805555555555469E-2</v>
      </c>
      <c r="Q222" s="108">
        <v>1186.8</v>
      </c>
      <c r="R222" s="109">
        <v>1.9</v>
      </c>
      <c r="S222" s="109">
        <v>10.4</v>
      </c>
      <c r="T222" s="109">
        <v>1371.4</v>
      </c>
      <c r="U222" s="109">
        <v>179</v>
      </c>
      <c r="V222" s="109">
        <v>2.5</v>
      </c>
      <c r="W222" s="109">
        <v>32.799999999999997</v>
      </c>
      <c r="X222" s="109">
        <v>250.6</v>
      </c>
      <c r="Y222" s="109">
        <v>1116.7</v>
      </c>
      <c r="Z222" s="109">
        <v>2.1</v>
      </c>
      <c r="AA222" s="109">
        <v>10.199999999999999</v>
      </c>
      <c r="AB222" s="110">
        <v>1292.3</v>
      </c>
      <c r="AH222" s="72" t="e">
        <f>IF(AND(B222="Premier League",E222="Live"),_xlfn.XLOOKUP(_xlfn.TEXTJOIN(" vs ",,C222:D222),Calendar!G:G,Calendar!B:B),IF(AND(B222="Premier League",E222="Highlights"),_xlfn.XLOOKUP(H222,Calendar!O:O,Calendar!N:N,,-1),""))</f>
        <v>#N/A</v>
      </c>
    </row>
    <row r="223" spans="1:34" s="72" customFormat="1" ht="15.65" customHeight="1" x14ac:dyDescent="0.35">
      <c r="A223" s="104" t="s">
        <v>31</v>
      </c>
      <c r="B223" s="104" t="s">
        <v>32</v>
      </c>
      <c r="C223" s="104" t="s">
        <v>42</v>
      </c>
      <c r="D223" s="104" t="s">
        <v>67</v>
      </c>
      <c r="E223" s="104" t="s">
        <v>41</v>
      </c>
      <c r="F223" s="105">
        <v>0.72916666666666663</v>
      </c>
      <c r="G223" s="104"/>
      <c r="H223" s="106">
        <v>45920</v>
      </c>
      <c r="I223" s="104" t="s">
        <v>522</v>
      </c>
      <c r="J223" s="107" t="s">
        <v>37</v>
      </c>
      <c r="K223" s="104" t="s">
        <v>53</v>
      </c>
      <c r="L223" s="104" t="s">
        <v>57</v>
      </c>
      <c r="M223" s="107" t="s">
        <v>55</v>
      </c>
      <c r="N223" s="105">
        <v>0.72916666666666674</v>
      </c>
      <c r="O223" s="105">
        <v>0.81597222222222221</v>
      </c>
      <c r="P223" s="105">
        <v>8.6805555555555469E-2</v>
      </c>
      <c r="Q223" s="108">
        <v>832.7</v>
      </c>
      <c r="R223" s="109">
        <v>1.3</v>
      </c>
      <c r="S223" s="109">
        <v>7.3</v>
      </c>
      <c r="T223" s="109">
        <v>1022.5</v>
      </c>
      <c r="U223" s="109">
        <v>98.8</v>
      </c>
      <c r="V223" s="109">
        <v>1.4</v>
      </c>
      <c r="W223" s="109">
        <v>18.100000000000001</v>
      </c>
      <c r="X223" s="109">
        <v>130.5</v>
      </c>
      <c r="Y223" s="109">
        <v>755.4</v>
      </c>
      <c r="Z223" s="109">
        <v>1.4</v>
      </c>
      <c r="AA223" s="109">
        <v>6.9</v>
      </c>
      <c r="AB223" s="110">
        <v>930.2</v>
      </c>
      <c r="AH223" s="72" t="e">
        <f>IF(AND(B223="Premier League",E223="Live"),_xlfn.XLOOKUP(_xlfn.TEXTJOIN(" vs ",,C223:D223),Calendar!G:G,Calendar!B:B),IF(AND(B223="Premier League",E223="Highlights"),_xlfn.XLOOKUP(H223,Calendar!O:O,Calendar!N:N,,-1),""))</f>
        <v>#N/A</v>
      </c>
    </row>
    <row r="224" spans="1:34" s="72" customFormat="1" ht="15.65" customHeight="1" x14ac:dyDescent="0.35">
      <c r="A224" s="104" t="s">
        <v>31</v>
      </c>
      <c r="B224" s="104" t="s">
        <v>547</v>
      </c>
      <c r="C224" s="104" t="s">
        <v>194</v>
      </c>
      <c r="D224" s="104" t="s">
        <v>545</v>
      </c>
      <c r="E224" s="104" t="s">
        <v>41</v>
      </c>
      <c r="F224" s="105">
        <v>0.73958333333333337</v>
      </c>
      <c r="G224" s="104"/>
      <c r="H224" s="106">
        <v>45920</v>
      </c>
      <c r="I224" s="104" t="s">
        <v>522</v>
      </c>
      <c r="J224" s="107" t="s">
        <v>37</v>
      </c>
      <c r="K224" s="104" t="s">
        <v>53</v>
      </c>
      <c r="L224" s="104" t="s">
        <v>531</v>
      </c>
      <c r="M224" s="107" t="s">
        <v>532</v>
      </c>
      <c r="N224" s="105">
        <v>0.74027777777777781</v>
      </c>
      <c r="O224" s="105">
        <v>0.82013888888888897</v>
      </c>
      <c r="P224" s="105">
        <v>7.986111111111116E-2</v>
      </c>
      <c r="Q224" s="108">
        <v>97.4</v>
      </c>
      <c r="R224" s="109">
        <v>0.2</v>
      </c>
      <c r="S224" s="109">
        <v>0.8</v>
      </c>
      <c r="T224" s="109">
        <v>128.1</v>
      </c>
      <c r="U224" s="109">
        <v>16</v>
      </c>
      <c r="V224" s="109">
        <v>0.2</v>
      </c>
      <c r="W224" s="109">
        <v>2.9</v>
      </c>
      <c r="X224" s="109">
        <v>28.1</v>
      </c>
      <c r="Y224" s="109">
        <v>90</v>
      </c>
      <c r="Z224" s="109">
        <v>0.2</v>
      </c>
      <c r="AA224" s="109">
        <v>0.8</v>
      </c>
      <c r="AB224" s="110">
        <v>121.2</v>
      </c>
      <c r="AH224" s="72" t="str">
        <f>IF(AND(B224="Premier League",E224="Live"),_xlfn.XLOOKUP(_xlfn.TEXTJOIN(" vs ",,C224:D224),Calendar!G:G,Calendar!B:B),IF(AND(B224="Premier League",E224="Highlights"),_xlfn.XLOOKUP(H224,Calendar!O:O,Calendar!N:N,,-1),""))</f>
        <v/>
      </c>
    </row>
    <row r="225" spans="1:34" s="72" customFormat="1" ht="15.65" customHeight="1" x14ac:dyDescent="0.35">
      <c r="A225" s="104" t="s">
        <v>31</v>
      </c>
      <c r="B225" s="104" t="s">
        <v>32</v>
      </c>
      <c r="C225" s="104" t="s">
        <v>94</v>
      </c>
      <c r="D225" s="104" t="s">
        <v>140</v>
      </c>
      <c r="E225" s="104" t="s">
        <v>41</v>
      </c>
      <c r="F225" s="105">
        <v>0.83333333333333337</v>
      </c>
      <c r="G225" s="104"/>
      <c r="H225" s="106">
        <v>45920</v>
      </c>
      <c r="I225" s="104" t="s">
        <v>522</v>
      </c>
      <c r="J225" s="107" t="s">
        <v>37</v>
      </c>
      <c r="K225" s="104" t="s">
        <v>53</v>
      </c>
      <c r="L225" s="104" t="s">
        <v>54</v>
      </c>
      <c r="M225" s="107" t="s">
        <v>55</v>
      </c>
      <c r="N225" s="105">
        <v>0.83333333333333337</v>
      </c>
      <c r="O225" s="105">
        <v>0.9159722222222223</v>
      </c>
      <c r="P225" s="105">
        <v>8.2638888888888928E-2</v>
      </c>
      <c r="Q225" s="108">
        <v>385.3</v>
      </c>
      <c r="R225" s="109">
        <v>0.6</v>
      </c>
      <c r="S225" s="109">
        <v>3.8</v>
      </c>
      <c r="T225" s="109">
        <v>489.8</v>
      </c>
      <c r="U225" s="109">
        <v>55.6</v>
      </c>
      <c r="V225" s="109">
        <v>0.8</v>
      </c>
      <c r="W225" s="109">
        <v>19.5</v>
      </c>
      <c r="X225" s="109">
        <v>80.599999999999994</v>
      </c>
      <c r="Y225" s="109">
        <v>370.8</v>
      </c>
      <c r="Z225" s="109">
        <v>0.7</v>
      </c>
      <c r="AA225" s="109">
        <v>3.8</v>
      </c>
      <c r="AB225" s="110">
        <v>459.6</v>
      </c>
      <c r="AH225" s="72" t="e">
        <f>IF(AND(B225="Premier League",E225="Live"),_xlfn.XLOOKUP(_xlfn.TEXTJOIN(" vs ",,C225:D225),Calendar!G:G,Calendar!B:B),IF(AND(B225="Premier League",E225="Highlights"),_xlfn.XLOOKUP(H225,Calendar!O:O,Calendar!N:N,,-1),""))</f>
        <v>#N/A</v>
      </c>
    </row>
    <row r="226" spans="1:34" s="72" customFormat="1" ht="15.65" customHeight="1" x14ac:dyDescent="0.35">
      <c r="A226" s="104" t="s">
        <v>31</v>
      </c>
      <c r="B226" s="104" t="s">
        <v>32</v>
      </c>
      <c r="C226" s="104" t="s">
        <v>94</v>
      </c>
      <c r="D226" s="104" t="s">
        <v>140</v>
      </c>
      <c r="E226" s="104" t="s">
        <v>41</v>
      </c>
      <c r="F226" s="105">
        <v>0.83333333333333337</v>
      </c>
      <c r="G226" s="104"/>
      <c r="H226" s="106">
        <v>45920</v>
      </c>
      <c r="I226" s="104" t="s">
        <v>522</v>
      </c>
      <c r="J226" s="107" t="s">
        <v>37</v>
      </c>
      <c r="K226" s="104" t="s">
        <v>53</v>
      </c>
      <c r="L226" s="104" t="s">
        <v>57</v>
      </c>
      <c r="M226" s="107" t="s">
        <v>55</v>
      </c>
      <c r="N226" s="105">
        <v>0.83333333333333337</v>
      </c>
      <c r="O226" s="105">
        <v>0.9159722222222223</v>
      </c>
      <c r="P226" s="105">
        <v>8.2638888888888928E-2</v>
      </c>
      <c r="Q226" s="108">
        <v>362.3</v>
      </c>
      <c r="R226" s="109">
        <v>0.6</v>
      </c>
      <c r="S226" s="109">
        <v>3.6</v>
      </c>
      <c r="T226" s="109">
        <v>448.5</v>
      </c>
      <c r="U226" s="109">
        <v>39.799999999999997</v>
      </c>
      <c r="V226" s="109">
        <v>0.5</v>
      </c>
      <c r="W226" s="109">
        <v>13.9</v>
      </c>
      <c r="X226" s="109">
        <v>65</v>
      </c>
      <c r="Y226" s="109">
        <v>347.2</v>
      </c>
      <c r="Z226" s="109">
        <v>0.7</v>
      </c>
      <c r="AA226" s="109">
        <v>3.6</v>
      </c>
      <c r="AB226" s="110">
        <v>435.6</v>
      </c>
      <c r="AH226" s="72" t="e">
        <f>IF(AND(B226="Premier League",E226="Live"),_xlfn.XLOOKUP(_xlfn.TEXTJOIN(" vs ",,C226:D226),Calendar!G:G,Calendar!B:B),IF(AND(B226="Premier League",E226="Highlights"),_xlfn.XLOOKUP(H226,Calendar!O:O,Calendar!N:N,,-1),""))</f>
        <v>#N/A</v>
      </c>
    </row>
    <row r="227" spans="1:34" s="72" customFormat="1" ht="15.65" customHeight="1" x14ac:dyDescent="0.35">
      <c r="A227" s="104" t="s">
        <v>31</v>
      </c>
      <c r="B227" s="104" t="s">
        <v>32</v>
      </c>
      <c r="C227" s="104"/>
      <c r="D227" s="104"/>
      <c r="E227" s="104" t="s">
        <v>33</v>
      </c>
      <c r="F227" s="105">
        <v>0.9375</v>
      </c>
      <c r="G227" s="104"/>
      <c r="H227" s="106">
        <v>45920</v>
      </c>
      <c r="I227" s="104" t="s">
        <v>522</v>
      </c>
      <c r="J227" s="107" t="s">
        <v>37</v>
      </c>
      <c r="K227" s="104" t="s">
        <v>552</v>
      </c>
      <c r="L227" s="104" t="s">
        <v>35</v>
      </c>
      <c r="M227" s="107" t="s">
        <v>36</v>
      </c>
      <c r="N227" s="105">
        <v>0.9375</v>
      </c>
      <c r="O227" s="105">
        <v>0.99652777777777779</v>
      </c>
      <c r="P227" s="105">
        <v>5.902777777777779E-2</v>
      </c>
      <c r="Q227" s="108">
        <v>1700</v>
      </c>
      <c r="R227" s="109">
        <v>2.8</v>
      </c>
      <c r="S227" s="109">
        <v>31.3</v>
      </c>
      <c r="T227" s="109">
        <v>2267.8000000000002</v>
      </c>
      <c r="U227" s="109">
        <v>100.8</v>
      </c>
      <c r="V227" s="109">
        <v>1.4</v>
      </c>
      <c r="W227" s="109">
        <v>46.6</v>
      </c>
      <c r="X227" s="109">
        <v>158.69999999999999</v>
      </c>
      <c r="Y227" s="109">
        <v>1669.1</v>
      </c>
      <c r="Z227" s="109">
        <v>3.2</v>
      </c>
      <c r="AA227" s="109">
        <v>31.4</v>
      </c>
      <c r="AB227" s="110">
        <v>2213.9</v>
      </c>
      <c r="AH227" s="72" t="str">
        <f>IF(AND(B227="Premier League",E227="Live"),_xlfn.XLOOKUP(_xlfn.TEXTJOIN(" vs ",,C227:D227),Calendar!G:G,Calendar!B:B),IF(AND(B227="Premier League",E227="Highlights"),_xlfn.XLOOKUP(H227,Calendar!O:O,Calendar!N:N,,-1),""))</f>
        <v>Matchweek 01</v>
      </c>
    </row>
    <row r="228" spans="1:34" s="72" customFormat="1" ht="15.65" customHeight="1" x14ac:dyDescent="0.35">
      <c r="A228" s="104" t="s">
        <v>31</v>
      </c>
      <c r="B228" s="104" t="s">
        <v>152</v>
      </c>
      <c r="C228" s="104" t="s">
        <v>601</v>
      </c>
      <c r="D228" s="104" t="s">
        <v>602</v>
      </c>
      <c r="E228" s="104" t="s">
        <v>41</v>
      </c>
      <c r="F228" s="105">
        <v>0.5</v>
      </c>
      <c r="G228" s="104"/>
      <c r="H228" s="106">
        <v>45921</v>
      </c>
      <c r="I228" s="104" t="s">
        <v>522</v>
      </c>
      <c r="J228" s="107" t="s">
        <v>38</v>
      </c>
      <c r="K228" s="104" t="s">
        <v>53</v>
      </c>
      <c r="L228" s="104" t="s">
        <v>281</v>
      </c>
      <c r="M228" s="107" t="s">
        <v>55</v>
      </c>
      <c r="N228" s="105">
        <v>0.5</v>
      </c>
      <c r="O228" s="105">
        <v>0.57916666666666672</v>
      </c>
      <c r="P228" s="105">
        <v>7.9166666666666718E-2</v>
      </c>
      <c r="Q228" s="108">
        <v>1.9</v>
      </c>
      <c r="R228" s="109">
        <v>0</v>
      </c>
      <c r="S228" s="109">
        <v>0</v>
      </c>
      <c r="T228" s="109">
        <v>14.1</v>
      </c>
      <c r="U228" s="109">
        <v>0</v>
      </c>
      <c r="V228" s="109">
        <v>0</v>
      </c>
      <c r="W228" s="109">
        <v>0</v>
      </c>
      <c r="X228" s="109" t="s">
        <v>541</v>
      </c>
      <c r="Y228" s="109">
        <v>1.9</v>
      </c>
      <c r="Z228" s="109">
        <v>0</v>
      </c>
      <c r="AA228" s="109">
        <v>0</v>
      </c>
      <c r="AB228" s="110">
        <v>14.1</v>
      </c>
      <c r="AH228" s="72" t="str">
        <f>IF(AND(B228="Premier League",E228="Live"),_xlfn.XLOOKUP(_xlfn.TEXTJOIN(" vs ",,C228:D228),Calendar!G:G,Calendar!B:B),IF(AND(B228="Premier League",E228="Highlights"),_xlfn.XLOOKUP(H228,Calendar!O:O,Calendar!N:N,,-1),""))</f>
        <v/>
      </c>
    </row>
    <row r="229" spans="1:34" s="72" customFormat="1" ht="15.65" customHeight="1" x14ac:dyDescent="0.35">
      <c r="A229" s="104" t="s">
        <v>31</v>
      </c>
      <c r="B229" s="104" t="s">
        <v>152</v>
      </c>
      <c r="C229" s="104" t="s">
        <v>601</v>
      </c>
      <c r="D229" s="104" t="s">
        <v>602</v>
      </c>
      <c r="E229" s="104" t="s">
        <v>41</v>
      </c>
      <c r="F229" s="105">
        <v>0.5</v>
      </c>
      <c r="G229" s="104"/>
      <c r="H229" s="106">
        <v>45921</v>
      </c>
      <c r="I229" s="104" t="s">
        <v>522</v>
      </c>
      <c r="J229" s="107" t="s">
        <v>38</v>
      </c>
      <c r="K229" s="104" t="s">
        <v>53</v>
      </c>
      <c r="L229" s="104" t="s">
        <v>548</v>
      </c>
      <c r="M229" s="107" t="s">
        <v>55</v>
      </c>
      <c r="N229" s="105">
        <v>0.5</v>
      </c>
      <c r="O229" s="105">
        <v>0.57916666666666672</v>
      </c>
      <c r="P229" s="105">
        <v>7.9166666666666718E-2</v>
      </c>
      <c r="Q229" s="108">
        <v>3.9</v>
      </c>
      <c r="R229" s="109">
        <v>0</v>
      </c>
      <c r="S229" s="109">
        <v>0.1</v>
      </c>
      <c r="T229" s="109">
        <v>19.3</v>
      </c>
      <c r="U229" s="109">
        <v>0</v>
      </c>
      <c r="V229" s="109">
        <v>0</v>
      </c>
      <c r="W229" s="109">
        <v>0</v>
      </c>
      <c r="X229" s="109" t="s">
        <v>541</v>
      </c>
      <c r="Y229" s="109">
        <v>3.9</v>
      </c>
      <c r="Z229" s="109">
        <v>0</v>
      </c>
      <c r="AA229" s="109">
        <v>0.1</v>
      </c>
      <c r="AB229" s="110">
        <v>19.3</v>
      </c>
      <c r="AH229" s="72" t="str">
        <f>IF(AND(B229="Premier League",E229="Live"),_xlfn.XLOOKUP(_xlfn.TEXTJOIN(" vs ",,C229:D229),Calendar!G:G,Calendar!B:B),IF(AND(B229="Premier League",E229="Highlights"),_xlfn.XLOOKUP(H229,Calendar!O:O,Calendar!N:N,,-1),""))</f>
        <v/>
      </c>
    </row>
    <row r="230" spans="1:34" s="72" customFormat="1" ht="15.65" customHeight="1" x14ac:dyDescent="0.35">
      <c r="A230" s="104" t="s">
        <v>31</v>
      </c>
      <c r="B230" s="104" t="s">
        <v>152</v>
      </c>
      <c r="C230" s="104" t="s">
        <v>252</v>
      </c>
      <c r="D230" s="104" t="s">
        <v>611</v>
      </c>
      <c r="E230" s="104" t="s">
        <v>41</v>
      </c>
      <c r="F230" s="105">
        <v>0.5</v>
      </c>
      <c r="G230" s="104"/>
      <c r="H230" s="106">
        <v>45921</v>
      </c>
      <c r="I230" s="104" t="s">
        <v>522</v>
      </c>
      <c r="J230" s="107" t="s">
        <v>38</v>
      </c>
      <c r="K230" s="104" t="s">
        <v>53</v>
      </c>
      <c r="L230" s="104" t="s">
        <v>120</v>
      </c>
      <c r="M230" s="107" t="s">
        <v>55</v>
      </c>
      <c r="N230" s="105">
        <v>0.50069444444444444</v>
      </c>
      <c r="O230" s="105">
        <v>0.5805555555555556</v>
      </c>
      <c r="P230" s="105">
        <v>7.986111111111116E-2</v>
      </c>
      <c r="Q230" s="108">
        <v>48.8</v>
      </c>
      <c r="R230" s="109">
        <v>0.1</v>
      </c>
      <c r="S230" s="109">
        <v>0.8</v>
      </c>
      <c r="T230" s="109">
        <v>82.9</v>
      </c>
      <c r="U230" s="109">
        <v>13.3</v>
      </c>
      <c r="V230" s="109">
        <v>0.2</v>
      </c>
      <c r="W230" s="109">
        <v>4.3</v>
      </c>
      <c r="X230" s="109">
        <v>23.1</v>
      </c>
      <c r="Y230" s="109">
        <v>48.7</v>
      </c>
      <c r="Z230" s="109">
        <v>0.1</v>
      </c>
      <c r="AA230" s="109">
        <v>0.8</v>
      </c>
      <c r="AB230" s="110">
        <v>82.9</v>
      </c>
      <c r="AH230" s="72" t="str">
        <f>IF(AND(B230="Premier League",E230="Live"),_xlfn.XLOOKUP(_xlfn.TEXTJOIN(" vs ",,C230:D230),Calendar!G:G,Calendar!B:B),IF(AND(B230="Premier League",E230="Highlights"),_xlfn.XLOOKUP(H230,Calendar!O:O,Calendar!N:N,,-1),""))</f>
        <v/>
      </c>
    </row>
    <row r="231" spans="1:34" s="72" customFormat="1" ht="15.65" customHeight="1" x14ac:dyDescent="0.35">
      <c r="A231" s="104" t="s">
        <v>31</v>
      </c>
      <c r="B231" s="104" t="s">
        <v>32</v>
      </c>
      <c r="C231" s="104" t="s">
        <v>128</v>
      </c>
      <c r="D231" s="104" t="s">
        <v>46</v>
      </c>
      <c r="E231" s="104" t="s">
        <v>41</v>
      </c>
      <c r="F231" s="105">
        <v>0.58333333333333337</v>
      </c>
      <c r="G231" s="104"/>
      <c r="H231" s="106">
        <v>45921</v>
      </c>
      <c r="I231" s="104" t="s">
        <v>522</v>
      </c>
      <c r="J231" s="107" t="s">
        <v>38</v>
      </c>
      <c r="K231" s="104" t="s">
        <v>53</v>
      </c>
      <c r="L231" s="104" t="s">
        <v>57</v>
      </c>
      <c r="M231" s="107" t="s">
        <v>55</v>
      </c>
      <c r="N231" s="105">
        <v>0.58333333333333337</v>
      </c>
      <c r="O231" s="105">
        <v>0.66319444444444442</v>
      </c>
      <c r="P231" s="105">
        <v>7.9861111111111049E-2</v>
      </c>
      <c r="Q231" s="108">
        <v>712.6</v>
      </c>
      <c r="R231" s="109">
        <v>1.2</v>
      </c>
      <c r="S231" s="109">
        <v>12.2</v>
      </c>
      <c r="T231" s="109">
        <v>818.8</v>
      </c>
      <c r="U231" s="109">
        <v>84</v>
      </c>
      <c r="V231" s="109">
        <v>1.2</v>
      </c>
      <c r="W231" s="109">
        <v>28.8</v>
      </c>
      <c r="X231" s="109">
        <v>105.5</v>
      </c>
      <c r="Y231" s="109">
        <v>665.6</v>
      </c>
      <c r="Z231" s="109">
        <v>1.3</v>
      </c>
      <c r="AA231" s="109">
        <v>11.8</v>
      </c>
      <c r="AB231" s="110">
        <v>765</v>
      </c>
      <c r="AH231" s="72" t="e">
        <f>IF(AND(B231="Premier League",E231="Live"),_xlfn.XLOOKUP(_xlfn.TEXTJOIN(" vs ",,C231:D231),Calendar!G:G,Calendar!B:B),IF(AND(B231="Premier League",E231="Highlights"),_xlfn.XLOOKUP(H231,Calendar!O:O,Calendar!N:N,,-1),""))</f>
        <v>#N/A</v>
      </c>
    </row>
    <row r="232" spans="1:34" s="72" customFormat="1" ht="15.65" customHeight="1" x14ac:dyDescent="0.35">
      <c r="A232" s="104" t="s">
        <v>31</v>
      </c>
      <c r="B232" s="104" t="s">
        <v>32</v>
      </c>
      <c r="C232" s="104" t="s">
        <v>235</v>
      </c>
      <c r="D232" s="104" t="s">
        <v>82</v>
      </c>
      <c r="E232" s="104" t="s">
        <v>41</v>
      </c>
      <c r="F232" s="105">
        <v>0.58333333333333337</v>
      </c>
      <c r="G232" s="104"/>
      <c r="H232" s="106">
        <v>45921</v>
      </c>
      <c r="I232" s="104" t="s">
        <v>522</v>
      </c>
      <c r="J232" s="107" t="s">
        <v>38</v>
      </c>
      <c r="K232" s="104" t="s">
        <v>53</v>
      </c>
      <c r="L232" s="104" t="s">
        <v>54</v>
      </c>
      <c r="M232" s="107" t="s">
        <v>55</v>
      </c>
      <c r="N232" s="105">
        <v>0.58333333333333337</v>
      </c>
      <c r="O232" s="105">
        <v>0.66319444444444442</v>
      </c>
      <c r="P232" s="105">
        <v>7.9861111111111049E-2</v>
      </c>
      <c r="Q232" s="108">
        <v>598.9</v>
      </c>
      <c r="R232" s="109">
        <v>1</v>
      </c>
      <c r="S232" s="109">
        <v>10.199999999999999</v>
      </c>
      <c r="T232" s="109">
        <v>932.2</v>
      </c>
      <c r="U232" s="109">
        <v>67.8</v>
      </c>
      <c r="V232" s="109">
        <v>0.9</v>
      </c>
      <c r="W232" s="109">
        <v>23.2</v>
      </c>
      <c r="X232" s="109">
        <v>104.6</v>
      </c>
      <c r="Y232" s="109">
        <v>575.1</v>
      </c>
      <c r="Z232" s="109">
        <v>1.1000000000000001</v>
      </c>
      <c r="AA232" s="109">
        <v>10.199999999999999</v>
      </c>
      <c r="AB232" s="110">
        <v>887.1</v>
      </c>
      <c r="AH232" s="72" t="e">
        <f>IF(AND(B232="Premier League",E232="Live"),_xlfn.XLOOKUP(_xlfn.TEXTJOIN(" vs ",,C232:D232),Calendar!G:G,Calendar!B:B),IF(AND(B232="Premier League",E232="Highlights"),_xlfn.XLOOKUP(H232,Calendar!O:O,Calendar!N:N,,-1),""))</f>
        <v>#N/A</v>
      </c>
    </row>
    <row r="233" spans="1:34" s="72" customFormat="1" ht="15.65" customHeight="1" x14ac:dyDescent="0.35">
      <c r="A233" s="104" t="s">
        <v>31</v>
      </c>
      <c r="B233" s="104" t="s">
        <v>152</v>
      </c>
      <c r="C233" s="104" t="s">
        <v>604</v>
      </c>
      <c r="D233" s="104" t="s">
        <v>599</v>
      </c>
      <c r="E233" s="104" t="s">
        <v>41</v>
      </c>
      <c r="F233" s="105">
        <v>0.61805555555555558</v>
      </c>
      <c r="G233" s="104"/>
      <c r="H233" s="106">
        <v>45921</v>
      </c>
      <c r="I233" s="104" t="s">
        <v>522</v>
      </c>
      <c r="J233" s="107" t="s">
        <v>38</v>
      </c>
      <c r="K233" s="104" t="s">
        <v>53</v>
      </c>
      <c r="L233" s="104" t="s">
        <v>591</v>
      </c>
      <c r="M233" s="107" t="s">
        <v>36</v>
      </c>
      <c r="N233" s="105">
        <v>0.61805555555555558</v>
      </c>
      <c r="O233" s="105">
        <v>0.69861111111111118</v>
      </c>
      <c r="P233" s="105">
        <v>8.0555555555555602E-2</v>
      </c>
      <c r="Q233" s="108">
        <v>543.4</v>
      </c>
      <c r="R233" s="109">
        <v>0.9</v>
      </c>
      <c r="S233" s="109">
        <v>8.5</v>
      </c>
      <c r="T233" s="109">
        <v>678.9</v>
      </c>
      <c r="U233" s="109">
        <v>14.1</v>
      </c>
      <c r="V233" s="109">
        <v>0.2</v>
      </c>
      <c r="W233" s="109">
        <v>4.2</v>
      </c>
      <c r="X233" s="109">
        <v>29</v>
      </c>
      <c r="Y233" s="109">
        <v>519.4</v>
      </c>
      <c r="Z233" s="109">
        <v>1</v>
      </c>
      <c r="AA233" s="109">
        <v>8.4</v>
      </c>
      <c r="AB233" s="110">
        <v>636.70000000000005</v>
      </c>
      <c r="AH233" s="72" t="str">
        <f>IF(AND(B233="Premier League",E233="Live"),_xlfn.XLOOKUP(_xlfn.TEXTJOIN(" vs ",,C233:D233),Calendar!G:G,Calendar!B:B),IF(AND(B233="Premier League",E233="Highlights"),_xlfn.XLOOKUP(H233,Calendar!O:O,Calendar!N:N,,-1),""))</f>
        <v/>
      </c>
    </row>
    <row r="234" spans="1:34" s="72" customFormat="1" ht="15.65" customHeight="1" x14ac:dyDescent="0.35">
      <c r="A234" s="104" t="s">
        <v>31</v>
      </c>
      <c r="B234" s="104" t="s">
        <v>547</v>
      </c>
      <c r="C234" s="104" t="s">
        <v>622</v>
      </c>
      <c r="D234" s="104" t="s">
        <v>195</v>
      </c>
      <c r="E234" s="104" t="s">
        <v>41</v>
      </c>
      <c r="F234" s="105">
        <v>0.64583333333333337</v>
      </c>
      <c r="G234" s="104"/>
      <c r="H234" s="106">
        <v>45921</v>
      </c>
      <c r="I234" s="104" t="s">
        <v>522</v>
      </c>
      <c r="J234" s="107" t="s">
        <v>38</v>
      </c>
      <c r="K234" s="104" t="s">
        <v>53</v>
      </c>
      <c r="L234" s="104" t="s">
        <v>531</v>
      </c>
      <c r="M234" s="107" t="s">
        <v>532</v>
      </c>
      <c r="N234" s="105">
        <v>0.64722222222222225</v>
      </c>
      <c r="O234" s="105">
        <v>0.72152777777777777</v>
      </c>
      <c r="P234" s="105">
        <v>7.4305555555555514E-2</v>
      </c>
      <c r="Q234" s="108">
        <v>82.4</v>
      </c>
      <c r="R234" s="109">
        <v>0.1</v>
      </c>
      <c r="S234" s="109">
        <v>1.1000000000000001</v>
      </c>
      <c r="T234" s="109">
        <v>128.9</v>
      </c>
      <c r="U234" s="109">
        <v>9.5</v>
      </c>
      <c r="V234" s="109">
        <v>0.1</v>
      </c>
      <c r="W234" s="109">
        <v>2.2999999999999998</v>
      </c>
      <c r="X234" s="109">
        <v>16.8</v>
      </c>
      <c r="Y234" s="109">
        <v>82.4</v>
      </c>
      <c r="Z234" s="109">
        <v>0.2</v>
      </c>
      <c r="AA234" s="109">
        <v>1.2</v>
      </c>
      <c r="AB234" s="110">
        <v>128.9</v>
      </c>
      <c r="AH234" s="72" t="str">
        <f>IF(AND(B234="Premier League",E234="Live"),_xlfn.XLOOKUP(_xlfn.TEXTJOIN(" vs ",,C234:D234),Calendar!G:G,Calendar!B:B),IF(AND(B234="Premier League",E234="Highlights"),_xlfn.XLOOKUP(H234,Calendar!O:O,Calendar!N:N,,-1),""))</f>
        <v/>
      </c>
    </row>
    <row r="235" spans="1:34" s="72" customFormat="1" ht="15.65" customHeight="1" x14ac:dyDescent="0.35">
      <c r="A235" s="104" t="s">
        <v>31</v>
      </c>
      <c r="B235" s="104" t="s">
        <v>32</v>
      </c>
      <c r="C235" s="104" t="s">
        <v>40</v>
      </c>
      <c r="D235" s="104" t="s">
        <v>49</v>
      </c>
      <c r="E235" s="104" t="s">
        <v>41</v>
      </c>
      <c r="F235" s="105">
        <v>0.6875</v>
      </c>
      <c r="G235" s="104"/>
      <c r="H235" s="106">
        <v>45921</v>
      </c>
      <c r="I235" s="104" t="s">
        <v>522</v>
      </c>
      <c r="J235" s="107" t="s">
        <v>38</v>
      </c>
      <c r="K235" s="104" t="s">
        <v>53</v>
      </c>
      <c r="L235" s="104" t="s">
        <v>54</v>
      </c>
      <c r="M235" s="107" t="s">
        <v>55</v>
      </c>
      <c r="N235" s="105">
        <v>0.6875</v>
      </c>
      <c r="O235" s="105">
        <v>0.77222222222222225</v>
      </c>
      <c r="P235" s="105">
        <v>8.4722222222222254E-2</v>
      </c>
      <c r="Q235" s="108">
        <v>1605.4</v>
      </c>
      <c r="R235" s="109">
        <v>2.6</v>
      </c>
      <c r="S235" s="109">
        <v>16.899999999999999</v>
      </c>
      <c r="T235" s="109">
        <v>1816.4</v>
      </c>
      <c r="U235" s="109">
        <v>224.8</v>
      </c>
      <c r="V235" s="109">
        <v>3.1</v>
      </c>
      <c r="W235" s="109">
        <v>40.6</v>
      </c>
      <c r="X235" s="109">
        <v>276.3</v>
      </c>
      <c r="Y235" s="109">
        <v>1534.7</v>
      </c>
      <c r="Z235" s="109">
        <v>2.9</v>
      </c>
      <c r="AA235" s="109">
        <v>16.8</v>
      </c>
      <c r="AB235" s="110">
        <v>1721.5</v>
      </c>
      <c r="AH235" s="72" t="e">
        <f>IF(AND(B235="Premier League",E235="Live"),_xlfn.XLOOKUP(_xlfn.TEXTJOIN(" vs ",,C235:D235),Calendar!G:G,Calendar!B:B),IF(AND(B235="Premier League",E235="Highlights"),_xlfn.XLOOKUP(H235,Calendar!O:O,Calendar!N:N,,-1),""))</f>
        <v>#N/A</v>
      </c>
    </row>
    <row r="236" spans="1:34" s="72" customFormat="1" ht="15.65" customHeight="1" x14ac:dyDescent="0.35">
      <c r="A236" s="104" t="s">
        <v>31</v>
      </c>
      <c r="B236" s="104" t="s">
        <v>32</v>
      </c>
      <c r="C236" s="104" t="s">
        <v>40</v>
      </c>
      <c r="D236" s="104" t="s">
        <v>49</v>
      </c>
      <c r="E236" s="104" t="s">
        <v>41</v>
      </c>
      <c r="F236" s="105">
        <v>0.6875</v>
      </c>
      <c r="G236" s="104"/>
      <c r="H236" s="106">
        <v>45921</v>
      </c>
      <c r="I236" s="104" t="s">
        <v>522</v>
      </c>
      <c r="J236" s="107" t="s">
        <v>38</v>
      </c>
      <c r="K236" s="104" t="s">
        <v>53</v>
      </c>
      <c r="L236" s="104" t="s">
        <v>57</v>
      </c>
      <c r="M236" s="107" t="s">
        <v>55</v>
      </c>
      <c r="N236" s="105">
        <v>0.6875</v>
      </c>
      <c r="O236" s="105">
        <v>0.77222222222222225</v>
      </c>
      <c r="P236" s="105">
        <v>8.4722222222222254E-2</v>
      </c>
      <c r="Q236" s="108">
        <v>1217.9000000000001</v>
      </c>
      <c r="R236" s="109">
        <v>2</v>
      </c>
      <c r="S236" s="109">
        <v>12.8</v>
      </c>
      <c r="T236" s="109">
        <v>1418.3</v>
      </c>
      <c r="U236" s="109">
        <v>139</v>
      </c>
      <c r="V236" s="109">
        <v>1.9</v>
      </c>
      <c r="W236" s="109">
        <v>25.1</v>
      </c>
      <c r="X236" s="109">
        <v>181</v>
      </c>
      <c r="Y236" s="109">
        <v>1121.3</v>
      </c>
      <c r="Z236" s="109">
        <v>2.1</v>
      </c>
      <c r="AA236" s="109">
        <v>12.3</v>
      </c>
      <c r="AB236" s="110">
        <v>1315.3</v>
      </c>
      <c r="AH236" s="72" t="e">
        <f>IF(AND(B236="Premier League",E236="Live"),_xlfn.XLOOKUP(_xlfn.TEXTJOIN(" vs ",,C236:D236),Calendar!G:G,Calendar!B:B),IF(AND(B236="Premier League",E236="Highlights"),_xlfn.XLOOKUP(H236,Calendar!O:O,Calendar!N:N,,-1),""))</f>
        <v>#N/A</v>
      </c>
    </row>
    <row r="237" spans="1:34" s="72" customFormat="1" ht="15.65" customHeight="1" x14ac:dyDescent="0.35">
      <c r="A237" s="104" t="s">
        <v>31</v>
      </c>
      <c r="B237" s="104" t="s">
        <v>32</v>
      </c>
      <c r="C237" s="104"/>
      <c r="D237" s="104"/>
      <c r="E237" s="104" t="s">
        <v>33</v>
      </c>
      <c r="F237" s="105">
        <v>0.3125</v>
      </c>
      <c r="G237" s="104"/>
      <c r="H237" s="106">
        <v>45921</v>
      </c>
      <c r="I237" s="104" t="s">
        <v>522</v>
      </c>
      <c r="J237" s="107" t="s">
        <v>38</v>
      </c>
      <c r="K237" s="104" t="s">
        <v>553</v>
      </c>
      <c r="L237" s="104" t="s">
        <v>35</v>
      </c>
      <c r="M237" s="107" t="s">
        <v>36</v>
      </c>
      <c r="N237" s="105">
        <v>0.31597222222222221</v>
      </c>
      <c r="O237" s="105">
        <v>0.375</v>
      </c>
      <c r="P237" s="105">
        <v>5.902777777777779E-2</v>
      </c>
      <c r="Q237" s="108">
        <v>740.9</v>
      </c>
      <c r="R237" s="109">
        <v>1.2</v>
      </c>
      <c r="S237" s="109">
        <v>24</v>
      </c>
      <c r="T237" s="109">
        <v>873.7</v>
      </c>
      <c r="U237" s="109">
        <v>18.7</v>
      </c>
      <c r="V237" s="109">
        <v>0.3</v>
      </c>
      <c r="W237" s="109">
        <v>24.7</v>
      </c>
      <c r="X237" s="109">
        <v>45.3</v>
      </c>
      <c r="Y237" s="109">
        <v>693.4</v>
      </c>
      <c r="Z237" s="109">
        <v>1.3</v>
      </c>
      <c r="AA237" s="109">
        <v>23.8</v>
      </c>
      <c r="AB237" s="110">
        <v>834.6</v>
      </c>
      <c r="AH237" s="72" t="str">
        <f>IF(AND(B237="Premier League",E237="Live"),_xlfn.XLOOKUP(_xlfn.TEXTJOIN(" vs ",,C237:D237),Calendar!G:G,Calendar!B:B),IF(AND(B237="Premier League",E237="Highlights"),_xlfn.XLOOKUP(H237,Calendar!O:O,Calendar!N:N,,-1),""))</f>
        <v>Matchweek 01</v>
      </c>
    </row>
    <row r="238" spans="1:34" s="72" customFormat="1" ht="15.65" customHeight="1" x14ac:dyDescent="0.35">
      <c r="A238" s="104" t="s">
        <v>31</v>
      </c>
      <c r="B238" s="104" t="s">
        <v>32</v>
      </c>
      <c r="C238" s="104"/>
      <c r="D238" s="104"/>
      <c r="E238" s="104" t="s">
        <v>33</v>
      </c>
      <c r="F238" s="105">
        <v>0.9375</v>
      </c>
      <c r="G238" s="104"/>
      <c r="H238" s="106">
        <v>45921</v>
      </c>
      <c r="I238" s="104" t="s">
        <v>522</v>
      </c>
      <c r="J238" s="107" t="s">
        <v>38</v>
      </c>
      <c r="K238" s="104" t="s">
        <v>552</v>
      </c>
      <c r="L238" s="104" t="s">
        <v>35</v>
      </c>
      <c r="M238" s="107" t="s">
        <v>36</v>
      </c>
      <c r="N238" s="105">
        <v>0.9375</v>
      </c>
      <c r="O238" s="105">
        <v>0.97916666666666663</v>
      </c>
      <c r="P238" s="105">
        <v>4.166666666666663E-2</v>
      </c>
      <c r="Q238" s="108">
        <v>1288</v>
      </c>
      <c r="R238" s="109">
        <v>2.1</v>
      </c>
      <c r="S238" s="109">
        <v>22.8</v>
      </c>
      <c r="T238" s="109">
        <v>2518.6999999999998</v>
      </c>
      <c r="U238" s="109">
        <v>40.5</v>
      </c>
      <c r="V238" s="109">
        <v>0.6</v>
      </c>
      <c r="W238" s="109">
        <v>24.7</v>
      </c>
      <c r="X238" s="109">
        <v>48.3</v>
      </c>
      <c r="Y238" s="109">
        <v>1273.7</v>
      </c>
      <c r="Z238" s="109">
        <v>2.4</v>
      </c>
      <c r="AA238" s="109">
        <v>22.9</v>
      </c>
      <c r="AB238" s="110">
        <v>2490.1</v>
      </c>
      <c r="AH238" s="72" t="str">
        <f>IF(AND(B238="Premier League",E238="Live"),_xlfn.XLOOKUP(_xlfn.TEXTJOIN(" vs ",,C238:D238),Calendar!G:G,Calendar!B:B),IF(AND(B238="Premier League",E238="Highlights"),_xlfn.XLOOKUP(H238,Calendar!O:O,Calendar!N:N,,-1),""))</f>
        <v>Matchweek 01</v>
      </c>
    </row>
    <row r="239" spans="1:34" s="72" customFormat="1" ht="15.65" customHeight="1" x14ac:dyDescent="0.35">
      <c r="A239" s="104" t="s">
        <v>31</v>
      </c>
      <c r="B239" s="104" t="s">
        <v>623</v>
      </c>
      <c r="C239" s="104"/>
      <c r="D239" s="104"/>
      <c r="E239" s="104" t="s">
        <v>33</v>
      </c>
      <c r="F239" s="105">
        <v>0.97916666666666663</v>
      </c>
      <c r="G239" s="104"/>
      <c r="H239" s="106">
        <v>45921</v>
      </c>
      <c r="I239" s="104" t="s">
        <v>522</v>
      </c>
      <c r="J239" s="107" t="s">
        <v>38</v>
      </c>
      <c r="K239" s="104" t="s">
        <v>607</v>
      </c>
      <c r="L239" s="104" t="s">
        <v>35</v>
      </c>
      <c r="M239" s="107" t="s">
        <v>36</v>
      </c>
      <c r="N239" s="105">
        <v>0.97916666666666663</v>
      </c>
      <c r="O239" s="105">
        <v>1.0138888888888888</v>
      </c>
      <c r="P239" s="105">
        <v>3.472222222222221E-2</v>
      </c>
      <c r="Q239" s="108">
        <v>309.60000000000002</v>
      </c>
      <c r="R239" s="109">
        <v>0.5</v>
      </c>
      <c r="S239" s="109">
        <v>10.4</v>
      </c>
      <c r="T239" s="109">
        <v>750.9</v>
      </c>
      <c r="U239" s="109">
        <v>17.899999999999999</v>
      </c>
      <c r="V239" s="109">
        <v>0.2</v>
      </c>
      <c r="W239" s="109">
        <v>17.399999999999999</v>
      </c>
      <c r="X239" s="109">
        <v>30.4</v>
      </c>
      <c r="Y239" s="109">
        <v>305.60000000000002</v>
      </c>
      <c r="Z239" s="109">
        <v>0.6</v>
      </c>
      <c r="AA239" s="109">
        <v>10.4</v>
      </c>
      <c r="AB239" s="110">
        <v>747</v>
      </c>
      <c r="AH239" s="72" t="str">
        <f>IF(AND(B239="Premier League",E239="Live"),_xlfn.XLOOKUP(_xlfn.TEXTJOIN(" vs ",,C239:D239),Calendar!G:G,Calendar!B:B),IF(AND(B239="Premier League",E239="Highlights"),_xlfn.XLOOKUP(H239,Calendar!O:O,Calendar!N:N,,-1),""))</f>
        <v/>
      </c>
    </row>
    <row r="240" spans="1:34" s="72" customFormat="1" ht="15.65" customHeight="1" x14ac:dyDescent="0.35">
      <c r="A240" s="104" t="s">
        <v>31</v>
      </c>
      <c r="B240" s="104" t="s">
        <v>145</v>
      </c>
      <c r="C240" s="104" t="s">
        <v>116</v>
      </c>
      <c r="D240" s="104" t="s">
        <v>64</v>
      </c>
      <c r="E240" s="104" t="s">
        <v>41</v>
      </c>
      <c r="F240" s="105">
        <v>0.83333333333333337</v>
      </c>
      <c r="G240" s="104"/>
      <c r="H240" s="106">
        <v>45922</v>
      </c>
      <c r="I240" s="104" t="s">
        <v>522</v>
      </c>
      <c r="J240" s="107" t="s">
        <v>74</v>
      </c>
      <c r="K240" s="104" t="s">
        <v>53</v>
      </c>
      <c r="L240" s="104" t="s">
        <v>54</v>
      </c>
      <c r="M240" s="107" t="s">
        <v>55</v>
      </c>
      <c r="N240" s="105">
        <v>0.83333333333333337</v>
      </c>
      <c r="O240" s="105">
        <v>0.91319444444444453</v>
      </c>
      <c r="P240" s="105">
        <v>7.986111111111116E-2</v>
      </c>
      <c r="Q240" s="108">
        <v>201.5</v>
      </c>
      <c r="R240" s="109">
        <v>0.3261</v>
      </c>
      <c r="S240" s="109">
        <v>1.8926000000000001</v>
      </c>
      <c r="T240" s="109">
        <v>269.39999999999998</v>
      </c>
      <c r="U240" s="109">
        <v>21.6</v>
      </c>
      <c r="V240" s="109">
        <v>0.29699999999999999</v>
      </c>
      <c r="W240" s="109">
        <v>8.3140999999999998</v>
      </c>
      <c r="X240" s="109">
        <v>37.4</v>
      </c>
      <c r="Y240" s="109">
        <v>196</v>
      </c>
      <c r="Z240" s="109">
        <v>0.37159999999999999</v>
      </c>
      <c r="AA240" s="109">
        <v>1.8669</v>
      </c>
      <c r="AB240" s="110">
        <v>262.2</v>
      </c>
      <c r="AH240" s="72" t="str">
        <f>IF(AND(B240="Premier League",E240="Live"),_xlfn.XLOOKUP(_xlfn.TEXTJOIN(" vs ",,C240:D240),Calendar!G:G,Calendar!B:B),IF(AND(B240="Premier League",E240="Highlights"),_xlfn.XLOOKUP(H240,Calendar!O:O,Calendar!N:N,,-1),""))</f>
        <v/>
      </c>
    </row>
    <row r="241" spans="1:34" s="72" customFormat="1" ht="15.65" customHeight="1" x14ac:dyDescent="0.35">
      <c r="A241" s="104" t="s">
        <v>31</v>
      </c>
      <c r="B241" s="104" t="s">
        <v>145</v>
      </c>
      <c r="C241" s="104" t="s">
        <v>116</v>
      </c>
      <c r="D241" s="104" t="s">
        <v>64</v>
      </c>
      <c r="E241" s="104" t="s">
        <v>41</v>
      </c>
      <c r="F241" s="105">
        <v>0.83333333333333337</v>
      </c>
      <c r="G241" s="104"/>
      <c r="H241" s="106">
        <v>45922</v>
      </c>
      <c r="I241" s="104" t="s">
        <v>522</v>
      </c>
      <c r="J241" s="107" t="s">
        <v>74</v>
      </c>
      <c r="K241" s="104" t="s">
        <v>53</v>
      </c>
      <c r="L241" s="104" t="s">
        <v>120</v>
      </c>
      <c r="M241" s="107" t="s">
        <v>55</v>
      </c>
      <c r="N241" s="105">
        <v>0.83333333333333337</v>
      </c>
      <c r="O241" s="105">
        <v>0.91319444444444453</v>
      </c>
      <c r="P241" s="105">
        <v>7.986111111111116E-2</v>
      </c>
      <c r="Q241" s="108">
        <v>61.9</v>
      </c>
      <c r="R241" s="109">
        <v>0.1002</v>
      </c>
      <c r="S241" s="109">
        <v>0.58140000000000003</v>
      </c>
      <c r="T241" s="109">
        <v>94.6</v>
      </c>
      <c r="U241" s="109">
        <v>5.7</v>
      </c>
      <c r="V241" s="109">
        <v>7.8399999999999997E-2</v>
      </c>
      <c r="W241" s="109">
        <v>2.194</v>
      </c>
      <c r="X241" s="109">
        <v>11.3</v>
      </c>
      <c r="Y241" s="109">
        <v>61.7</v>
      </c>
      <c r="Z241" s="109">
        <v>0.11700000000000001</v>
      </c>
      <c r="AA241" s="109">
        <v>0.5877</v>
      </c>
      <c r="AB241" s="110">
        <v>94.6</v>
      </c>
      <c r="AH241" s="72" t="str">
        <f>IF(AND(B241="Premier League",E241="Live"),_xlfn.XLOOKUP(_xlfn.TEXTJOIN(" vs ",,C241:D241),Calendar!G:G,Calendar!B:B),IF(AND(B241="Premier League",E241="Highlights"),_xlfn.XLOOKUP(H241,Calendar!O:O,Calendar!N:N,,-1),""))</f>
        <v/>
      </c>
    </row>
    <row r="242" spans="1:34" s="72" customFormat="1" ht="15.65" customHeight="1" x14ac:dyDescent="0.35">
      <c r="A242" s="104" t="s">
        <v>31</v>
      </c>
      <c r="B242" s="104" t="s">
        <v>32</v>
      </c>
      <c r="C242" s="104"/>
      <c r="D242" s="104"/>
      <c r="E242" s="104" t="s">
        <v>33</v>
      </c>
      <c r="F242" s="105">
        <v>0.33333333333333331</v>
      </c>
      <c r="G242" s="104"/>
      <c r="H242" s="106">
        <v>45922</v>
      </c>
      <c r="I242" s="104" t="s">
        <v>522</v>
      </c>
      <c r="J242" s="107" t="s">
        <v>74</v>
      </c>
      <c r="K242" s="104" t="s">
        <v>553</v>
      </c>
      <c r="L242" s="104" t="s">
        <v>278</v>
      </c>
      <c r="M242" s="107" t="s">
        <v>36</v>
      </c>
      <c r="N242" s="105">
        <v>0.33333333333333331</v>
      </c>
      <c r="O242" s="105">
        <v>0.37498842592592591</v>
      </c>
      <c r="P242" s="105">
        <v>4.1666666666666664E-2</v>
      </c>
      <c r="Q242" s="108">
        <v>39.700000000000003</v>
      </c>
      <c r="R242" s="109">
        <v>6.4299999999999996E-2</v>
      </c>
      <c r="S242" s="109">
        <v>1.1803999999999999</v>
      </c>
      <c r="T242" s="109">
        <v>64.7</v>
      </c>
      <c r="U242" s="109">
        <v>0</v>
      </c>
      <c r="V242" s="109">
        <v>0</v>
      </c>
      <c r="W242" s="109">
        <v>0</v>
      </c>
      <c r="X242" s="109" t="s">
        <v>541</v>
      </c>
      <c r="Y242" s="109">
        <v>37.299999999999997</v>
      </c>
      <c r="Z242" s="109">
        <v>7.0699999999999999E-2</v>
      </c>
      <c r="AA242" s="109">
        <v>1.1593</v>
      </c>
      <c r="AB242" s="110">
        <v>62.9</v>
      </c>
      <c r="AH242" s="72" t="str">
        <f>IF(AND(B242="Premier League",E242="Live"),_xlfn.XLOOKUP(_xlfn.TEXTJOIN(" vs ",,C242:D242),Calendar!G:G,Calendar!B:B),IF(AND(B242="Premier League",E242="Highlights"),_xlfn.XLOOKUP(H242,Calendar!O:O,Calendar!N:N,,-1),""))</f>
        <v>Matchweek 01</v>
      </c>
    </row>
    <row r="243" spans="1:34" s="72" customFormat="1" ht="15.65" customHeight="1" x14ac:dyDescent="0.35">
      <c r="A243" s="104" t="s">
        <v>31</v>
      </c>
      <c r="B243" s="104" t="s">
        <v>103</v>
      </c>
      <c r="C243" s="104" t="s">
        <v>167</v>
      </c>
      <c r="D243" s="104" t="s">
        <v>67</v>
      </c>
      <c r="E243" s="104" t="s">
        <v>41</v>
      </c>
      <c r="F243" s="105">
        <v>0.82291666666666663</v>
      </c>
      <c r="G243" s="104"/>
      <c r="H243" s="106">
        <v>45923</v>
      </c>
      <c r="I243" s="104" t="s">
        <v>522</v>
      </c>
      <c r="J243" s="107" t="s">
        <v>122</v>
      </c>
      <c r="K243" s="104" t="s">
        <v>53</v>
      </c>
      <c r="L243" s="104" t="s">
        <v>120</v>
      </c>
      <c r="M243" s="107" t="s">
        <v>55</v>
      </c>
      <c r="N243" s="105">
        <v>0.82291666666666674</v>
      </c>
      <c r="O243" s="105">
        <v>0.90208333333333335</v>
      </c>
      <c r="P243" s="105">
        <v>7.9166666666666607E-2</v>
      </c>
      <c r="Q243" s="108">
        <v>244.1</v>
      </c>
      <c r="R243" s="109">
        <v>0.39510000000000001</v>
      </c>
      <c r="S243" s="109">
        <v>2.0781999999999998</v>
      </c>
      <c r="T243" s="109">
        <v>314.89999999999998</v>
      </c>
      <c r="U243" s="109">
        <v>38</v>
      </c>
      <c r="V243" s="109">
        <v>0.52259999999999995</v>
      </c>
      <c r="W243" s="109">
        <v>9.9423999999999992</v>
      </c>
      <c r="X243" s="109">
        <v>47.3</v>
      </c>
      <c r="Y243" s="109">
        <v>232.2</v>
      </c>
      <c r="Z243" s="109">
        <v>0.44019999999999998</v>
      </c>
      <c r="AA243" s="109">
        <v>2.0264000000000002</v>
      </c>
      <c r="AB243" s="110">
        <v>301.89999999999998</v>
      </c>
      <c r="AH243" s="72" t="str">
        <f>IF(AND(B243="Premier League",E243="Live"),_xlfn.XLOOKUP(_xlfn.TEXTJOIN(" vs ",,C243:D243),Calendar!G:G,Calendar!B:B),IF(AND(B243="Premier League",E243="Highlights"),_xlfn.XLOOKUP(H243,Calendar!O:O,Calendar!N:N,,-1),""))</f>
        <v/>
      </c>
    </row>
    <row r="244" spans="1:34" s="72" customFormat="1" ht="15.65" customHeight="1" x14ac:dyDescent="0.35">
      <c r="A244" s="104" t="s">
        <v>31</v>
      </c>
      <c r="B244" s="104" t="s">
        <v>103</v>
      </c>
      <c r="C244" s="112" t="s">
        <v>72</v>
      </c>
      <c r="D244" s="104" t="s">
        <v>86</v>
      </c>
      <c r="E244" s="104" t="s">
        <v>41</v>
      </c>
      <c r="F244" s="105">
        <v>0.82291666666666663</v>
      </c>
      <c r="G244" s="104"/>
      <c r="H244" s="106">
        <v>45923</v>
      </c>
      <c r="I244" s="104" t="s">
        <v>522</v>
      </c>
      <c r="J244" s="107" t="s">
        <v>122</v>
      </c>
      <c r="K244" s="104" t="s">
        <v>53</v>
      </c>
      <c r="L244" s="104" t="s">
        <v>548</v>
      </c>
      <c r="M244" s="107" t="s">
        <v>55</v>
      </c>
      <c r="N244" s="105">
        <v>0.82291666666666674</v>
      </c>
      <c r="O244" s="105">
        <v>0.90138888888888891</v>
      </c>
      <c r="P244" s="105">
        <v>7.8472222222222165E-2</v>
      </c>
      <c r="Q244" s="108">
        <v>125.8</v>
      </c>
      <c r="R244" s="109">
        <v>0.2036</v>
      </c>
      <c r="S244" s="109">
        <v>1.071</v>
      </c>
      <c r="T244" s="109">
        <v>179.9</v>
      </c>
      <c r="U244" s="109">
        <v>5.3</v>
      </c>
      <c r="V244" s="109">
        <v>7.2900000000000006E-2</v>
      </c>
      <c r="W244" s="109">
        <v>1.3867</v>
      </c>
      <c r="X244" s="109">
        <v>9.3000000000000007</v>
      </c>
      <c r="Y244" s="109">
        <v>121.4</v>
      </c>
      <c r="Z244" s="109">
        <v>0.23019999999999999</v>
      </c>
      <c r="AA244" s="109">
        <v>1.0595000000000001</v>
      </c>
      <c r="AB244" s="110">
        <v>166.6</v>
      </c>
      <c r="AH244" s="72" t="str">
        <f>IF(AND(B244="Premier League",E244="Live"),_xlfn.XLOOKUP(_xlfn.TEXTJOIN(" vs ",,C244:D244),Calendar!G:G,Calendar!B:B),IF(AND(B244="Premier League",E244="Highlights"),_xlfn.XLOOKUP(H244,Calendar!O:O,Calendar!N:N,,-1),""))</f>
        <v/>
      </c>
    </row>
    <row r="245" spans="1:34" s="72" customFormat="1" ht="15.65" customHeight="1" x14ac:dyDescent="0.35">
      <c r="A245" s="104" t="s">
        <v>31</v>
      </c>
      <c r="B245" s="104" t="s">
        <v>529</v>
      </c>
      <c r="C245" s="104" t="s">
        <v>535</v>
      </c>
      <c r="D245" s="104" t="s">
        <v>545</v>
      </c>
      <c r="E245" s="104" t="s">
        <v>41</v>
      </c>
      <c r="F245" s="105">
        <v>0.82291666666666663</v>
      </c>
      <c r="G245" s="104"/>
      <c r="H245" s="106">
        <v>45923</v>
      </c>
      <c r="I245" s="104" t="s">
        <v>522</v>
      </c>
      <c r="J245" s="107" t="s">
        <v>122</v>
      </c>
      <c r="K245" s="104" t="s">
        <v>53</v>
      </c>
      <c r="L245" s="104" t="s">
        <v>531</v>
      </c>
      <c r="M245" s="107" t="s">
        <v>532</v>
      </c>
      <c r="N245" s="105">
        <v>0.8222222222222223</v>
      </c>
      <c r="O245" s="105">
        <v>0.9</v>
      </c>
      <c r="P245" s="105">
        <v>7.7777777777777724E-2</v>
      </c>
      <c r="Q245" s="108">
        <v>28.8</v>
      </c>
      <c r="R245" s="109">
        <v>4.6600000000000003E-2</v>
      </c>
      <c r="S245" s="109">
        <v>0.24490000000000001</v>
      </c>
      <c r="T245" s="109">
        <v>41.3</v>
      </c>
      <c r="U245" s="109">
        <v>1</v>
      </c>
      <c r="V245" s="109">
        <v>1.38E-2</v>
      </c>
      <c r="W245" s="109">
        <v>0.2616</v>
      </c>
      <c r="X245" s="109">
        <v>4</v>
      </c>
      <c r="Y245" s="109">
        <v>28.8</v>
      </c>
      <c r="Z245" s="109">
        <v>5.4600000000000003E-2</v>
      </c>
      <c r="AA245" s="109">
        <v>0.251</v>
      </c>
      <c r="AB245" s="110">
        <v>41.3</v>
      </c>
      <c r="AH245" s="72" t="str">
        <f>IF(AND(B245="Premier League",E245="Live"),_xlfn.XLOOKUP(_xlfn.TEXTJOIN(" vs ",,C245:D245),Calendar!G:G,Calendar!B:B),IF(AND(B245="Premier League",E245="Highlights"),_xlfn.XLOOKUP(H245,Calendar!O:O,Calendar!N:N,,-1),""))</f>
        <v/>
      </c>
    </row>
    <row r="246" spans="1:34" s="72" customFormat="1" ht="15.65" customHeight="1" x14ac:dyDescent="0.35">
      <c r="A246" s="104" t="s">
        <v>31</v>
      </c>
      <c r="B246" s="104" t="s">
        <v>103</v>
      </c>
      <c r="C246" s="104" t="s">
        <v>45</v>
      </c>
      <c r="D246" s="104" t="s">
        <v>66</v>
      </c>
      <c r="E246" s="104" t="s">
        <v>41</v>
      </c>
      <c r="F246" s="105">
        <v>0.83333333333333337</v>
      </c>
      <c r="G246" s="104"/>
      <c r="H246" s="106">
        <v>45923</v>
      </c>
      <c r="I246" s="104" t="s">
        <v>522</v>
      </c>
      <c r="J246" s="107" t="s">
        <v>122</v>
      </c>
      <c r="K246" s="104" t="s">
        <v>53</v>
      </c>
      <c r="L246" s="104" t="s">
        <v>549</v>
      </c>
      <c r="M246" s="107" t="s">
        <v>80</v>
      </c>
      <c r="N246" s="105">
        <v>0.83402777777777781</v>
      </c>
      <c r="O246" s="105">
        <v>0.91180555555555554</v>
      </c>
      <c r="P246" s="105">
        <v>7.7777777777777724E-2</v>
      </c>
      <c r="Q246" s="108">
        <v>1891.4</v>
      </c>
      <c r="R246" s="109">
        <v>3.0611000000000002</v>
      </c>
      <c r="S246" s="109">
        <v>16.137</v>
      </c>
      <c r="T246" s="109">
        <v>2390.1</v>
      </c>
      <c r="U246" s="109">
        <v>92.1</v>
      </c>
      <c r="V246" s="109">
        <v>1.2665</v>
      </c>
      <c r="W246" s="109">
        <v>23.633600000000001</v>
      </c>
      <c r="X246" s="109">
        <v>136.19999999999999</v>
      </c>
      <c r="Y246" s="109">
        <v>1839.2</v>
      </c>
      <c r="Z246" s="109">
        <v>3.4868999999999999</v>
      </c>
      <c r="AA246" s="109">
        <v>16.068100000000001</v>
      </c>
      <c r="AB246" s="110">
        <v>2338.1</v>
      </c>
      <c r="AH246" s="72" t="str">
        <f>IF(AND(B246="Premier League",E246="Live"),_xlfn.XLOOKUP(_xlfn.TEXTJOIN(" vs ",,C246:D246),Calendar!G:G,Calendar!B:B),IF(AND(B246="Premier League",E246="Highlights"),_xlfn.XLOOKUP(H246,Calendar!O:O,Calendar!N:N,,-1),""))</f>
        <v/>
      </c>
    </row>
    <row r="247" spans="1:34" s="72" customFormat="1" ht="15.65" customHeight="1" x14ac:dyDescent="0.35">
      <c r="A247" s="104" t="s">
        <v>31</v>
      </c>
      <c r="B247" s="104" t="s">
        <v>103</v>
      </c>
      <c r="C247" s="104" t="s">
        <v>45</v>
      </c>
      <c r="D247" s="104" t="s">
        <v>66</v>
      </c>
      <c r="E247" s="104" t="s">
        <v>41</v>
      </c>
      <c r="F247" s="105">
        <v>0.83333333333333337</v>
      </c>
      <c r="G247" s="104"/>
      <c r="H247" s="106">
        <v>45923</v>
      </c>
      <c r="I247" s="104" t="s">
        <v>522</v>
      </c>
      <c r="J247" s="107" t="s">
        <v>122</v>
      </c>
      <c r="K247" s="104" t="s">
        <v>53</v>
      </c>
      <c r="L247" s="104" t="s">
        <v>54</v>
      </c>
      <c r="M247" s="107" t="s">
        <v>55</v>
      </c>
      <c r="N247" s="105">
        <v>0.83402777777777781</v>
      </c>
      <c r="O247" s="105">
        <v>0.91180555555555554</v>
      </c>
      <c r="P247" s="105">
        <v>7.7777777777777724E-2</v>
      </c>
      <c r="Q247" s="108">
        <v>491.3</v>
      </c>
      <c r="R247" s="109">
        <v>0.79510000000000003</v>
      </c>
      <c r="S247" s="109">
        <v>4.1917</v>
      </c>
      <c r="T247" s="109">
        <v>723.2</v>
      </c>
      <c r="U247" s="109">
        <v>46.7</v>
      </c>
      <c r="V247" s="109">
        <v>0.64219999999999999</v>
      </c>
      <c r="W247" s="109">
        <v>11.983599999999999</v>
      </c>
      <c r="X247" s="109">
        <v>72.3</v>
      </c>
      <c r="Y247" s="109">
        <v>467.7</v>
      </c>
      <c r="Z247" s="109">
        <v>0.88670000000000004</v>
      </c>
      <c r="AA247" s="109">
        <v>4.0860000000000003</v>
      </c>
      <c r="AB247" s="110">
        <v>692.4</v>
      </c>
      <c r="AH247" s="72" t="str">
        <f>IF(AND(B247="Premier League",E247="Live"),_xlfn.XLOOKUP(_xlfn.TEXTJOIN(" vs ",,C247:D247),Calendar!G:G,Calendar!B:B),IF(AND(B247="Premier League",E247="Highlights"),_xlfn.XLOOKUP(H247,Calendar!O:O,Calendar!N:N,,-1),""))</f>
        <v/>
      </c>
    </row>
    <row r="248" spans="1:34" s="72" customFormat="1" ht="15.65" customHeight="1" x14ac:dyDescent="0.35">
      <c r="A248" s="104" t="s">
        <v>31</v>
      </c>
      <c r="B248" s="104" t="s">
        <v>148</v>
      </c>
      <c r="C248" s="104" t="s">
        <v>634</v>
      </c>
      <c r="D248" s="104" t="s">
        <v>635</v>
      </c>
      <c r="E248" s="104" t="s">
        <v>41</v>
      </c>
      <c r="F248" s="105">
        <v>0.73958333333333337</v>
      </c>
      <c r="G248" s="104"/>
      <c r="H248" s="106">
        <v>45924</v>
      </c>
      <c r="I248" s="104" t="s">
        <v>522</v>
      </c>
      <c r="J248" s="107" t="s">
        <v>123</v>
      </c>
      <c r="K248" s="104" t="s">
        <v>53</v>
      </c>
      <c r="L248" s="104" t="s">
        <v>513</v>
      </c>
      <c r="M248" s="107" t="s">
        <v>511</v>
      </c>
      <c r="N248" s="105">
        <v>0.74027777777777781</v>
      </c>
      <c r="O248" s="105">
        <v>0.81874999999999998</v>
      </c>
      <c r="P248" s="105">
        <v>7.8472222222222165E-2</v>
      </c>
      <c r="Q248" s="108">
        <v>24.3</v>
      </c>
      <c r="R248" s="109">
        <v>3.9300000000000002E-2</v>
      </c>
      <c r="S248" s="109">
        <v>0.25240000000000001</v>
      </c>
      <c r="T248" s="109">
        <v>62.8</v>
      </c>
      <c r="U248" s="109">
        <v>3.5</v>
      </c>
      <c r="V248" s="109">
        <v>4.8099999999999997E-2</v>
      </c>
      <c r="W248" s="109">
        <v>2.0173000000000001</v>
      </c>
      <c r="X248" s="109">
        <v>18.2</v>
      </c>
      <c r="Y248" s="109">
        <v>16.399999999999999</v>
      </c>
      <c r="Z248" s="109">
        <v>3.1099999999999999E-2</v>
      </c>
      <c r="AA248" s="109">
        <v>0.17499999999999999</v>
      </c>
      <c r="AB248" s="110">
        <v>45.2</v>
      </c>
      <c r="AH248" s="72" t="str">
        <f>IF(AND(B248="Premier League",E248="Live"),_xlfn.XLOOKUP(_xlfn.TEXTJOIN(" vs ",,C248:D248),Calendar!G:G,Calendar!B:B),IF(AND(B248="Premier League",E248="Highlights"),_xlfn.XLOOKUP(H248,Calendar!O:O,Calendar!N:N,,-1),""))</f>
        <v/>
      </c>
    </row>
    <row r="249" spans="1:34" s="72" customFormat="1" ht="15.65" customHeight="1" x14ac:dyDescent="0.35">
      <c r="A249" s="104" t="s">
        <v>31</v>
      </c>
      <c r="B249" s="104" t="s">
        <v>103</v>
      </c>
      <c r="C249" s="104" t="s">
        <v>114</v>
      </c>
      <c r="D249" s="104" t="s">
        <v>49</v>
      </c>
      <c r="E249" s="104" t="s">
        <v>41</v>
      </c>
      <c r="F249" s="105">
        <v>0.82291666666666663</v>
      </c>
      <c r="G249" s="104"/>
      <c r="H249" s="106">
        <v>45924</v>
      </c>
      <c r="I249" s="104" t="s">
        <v>522</v>
      </c>
      <c r="J249" s="107" t="s">
        <v>123</v>
      </c>
      <c r="K249" s="104" t="s">
        <v>53</v>
      </c>
      <c r="L249" s="104" t="s">
        <v>57</v>
      </c>
      <c r="M249" s="107" t="s">
        <v>55</v>
      </c>
      <c r="N249" s="105">
        <v>0.82291666666666674</v>
      </c>
      <c r="O249" s="105">
        <v>0.91041666666666665</v>
      </c>
      <c r="P249" s="105">
        <v>8.7499999999999911E-2</v>
      </c>
      <c r="Q249" s="108">
        <v>198.8</v>
      </c>
      <c r="R249" s="109">
        <v>0.32169999999999999</v>
      </c>
      <c r="S249" s="109">
        <v>1.7977000000000001</v>
      </c>
      <c r="T249" s="109">
        <v>287.8</v>
      </c>
      <c r="U249" s="109">
        <v>18.899999999999999</v>
      </c>
      <c r="V249" s="109">
        <v>0.25990000000000002</v>
      </c>
      <c r="W249" s="109">
        <v>6.3507999999999996</v>
      </c>
      <c r="X249" s="109">
        <v>47.9</v>
      </c>
      <c r="Y249" s="109">
        <v>188.1</v>
      </c>
      <c r="Z249" s="109">
        <v>0.35659999999999997</v>
      </c>
      <c r="AA249" s="109">
        <v>1.7431000000000001</v>
      </c>
      <c r="AB249" s="110">
        <v>265.3</v>
      </c>
      <c r="AH249" s="72" t="str">
        <f>IF(AND(B249="Premier League",E249="Live"),_xlfn.XLOOKUP(_xlfn.TEXTJOIN(" vs ",,C249:D249),Calendar!G:G,Calendar!B:B),IF(AND(B249="Premier League",E249="Highlights"),_xlfn.XLOOKUP(H249,Calendar!O:O,Calendar!N:N,,-1),""))</f>
        <v/>
      </c>
    </row>
    <row r="250" spans="1:34" s="72" customFormat="1" ht="15.65" customHeight="1" x14ac:dyDescent="0.35">
      <c r="A250" s="104" t="s">
        <v>31</v>
      </c>
      <c r="B250" s="104" t="s">
        <v>103</v>
      </c>
      <c r="C250" s="104" t="s">
        <v>46</v>
      </c>
      <c r="D250" s="104" t="s">
        <v>171</v>
      </c>
      <c r="E250" s="104" t="s">
        <v>41</v>
      </c>
      <c r="F250" s="105">
        <v>0.82291666666666663</v>
      </c>
      <c r="G250" s="104"/>
      <c r="H250" s="106">
        <v>45924</v>
      </c>
      <c r="I250" s="104" t="s">
        <v>522</v>
      </c>
      <c r="J250" s="107" t="s">
        <v>123</v>
      </c>
      <c r="K250" s="104" t="s">
        <v>53</v>
      </c>
      <c r="L250" s="104" t="s">
        <v>120</v>
      </c>
      <c r="M250" s="107" t="s">
        <v>55</v>
      </c>
      <c r="N250" s="105">
        <v>0.82291666666666674</v>
      </c>
      <c r="O250" s="105">
        <v>0.90277777777777779</v>
      </c>
      <c r="P250" s="105">
        <v>7.9861111111111049E-2</v>
      </c>
      <c r="Q250" s="108">
        <v>241.3</v>
      </c>
      <c r="R250" s="109">
        <v>0.39050000000000001</v>
      </c>
      <c r="S250" s="109">
        <v>2.1677</v>
      </c>
      <c r="T250" s="109">
        <v>297</v>
      </c>
      <c r="U250" s="109">
        <v>39.700000000000003</v>
      </c>
      <c r="V250" s="109">
        <v>0.54590000000000005</v>
      </c>
      <c r="W250" s="109">
        <v>13.4076</v>
      </c>
      <c r="X250" s="109">
        <v>49.6</v>
      </c>
      <c r="Y250" s="109">
        <v>233</v>
      </c>
      <c r="Z250" s="109">
        <v>0.44169999999999998</v>
      </c>
      <c r="AA250" s="109">
        <v>2.1454</v>
      </c>
      <c r="AB250" s="110">
        <v>288.5</v>
      </c>
      <c r="AH250" s="72" t="str">
        <f>IF(AND(B250="Premier League",E250="Live"),_xlfn.XLOOKUP(_xlfn.TEXTJOIN(" vs ",,C250:D250),Calendar!G:G,Calendar!B:B),IF(AND(B250="Premier League",E250="Highlights"),_xlfn.XLOOKUP(H250,Calendar!O:O,Calendar!N:N,,-1),""))</f>
        <v/>
      </c>
    </row>
    <row r="251" spans="1:34" s="72" customFormat="1" ht="15.65" customHeight="1" x14ac:dyDescent="0.35">
      <c r="A251" s="104" t="s">
        <v>31</v>
      </c>
      <c r="B251" s="104" t="s">
        <v>103</v>
      </c>
      <c r="C251" s="104" t="s">
        <v>48</v>
      </c>
      <c r="D251" s="104" t="s">
        <v>218</v>
      </c>
      <c r="E251" s="104" t="s">
        <v>41</v>
      </c>
      <c r="F251" s="105">
        <v>0.82291666666666663</v>
      </c>
      <c r="G251" s="104"/>
      <c r="H251" s="106">
        <v>45924</v>
      </c>
      <c r="I251" s="104" t="s">
        <v>522</v>
      </c>
      <c r="J251" s="107" t="s">
        <v>123</v>
      </c>
      <c r="K251" s="104" t="s">
        <v>53</v>
      </c>
      <c r="L251" s="104" t="s">
        <v>548</v>
      </c>
      <c r="M251" s="107" t="s">
        <v>55</v>
      </c>
      <c r="N251" s="105">
        <v>0.82361111111111118</v>
      </c>
      <c r="O251" s="105">
        <v>0.90208333333333335</v>
      </c>
      <c r="P251" s="105">
        <v>7.8472222222222165E-2</v>
      </c>
      <c r="Q251" s="108">
        <v>257.10000000000002</v>
      </c>
      <c r="R251" s="109">
        <v>0.41610000000000003</v>
      </c>
      <c r="S251" s="109">
        <v>2.3077999999999999</v>
      </c>
      <c r="T251" s="109">
        <v>327.8</v>
      </c>
      <c r="U251" s="109">
        <v>5.2</v>
      </c>
      <c r="V251" s="109">
        <v>7.1499999999999994E-2</v>
      </c>
      <c r="W251" s="109">
        <v>1.7562</v>
      </c>
      <c r="X251" s="109">
        <v>10.9</v>
      </c>
      <c r="Y251" s="109">
        <v>245.1</v>
      </c>
      <c r="Z251" s="109">
        <v>0.4647</v>
      </c>
      <c r="AA251" s="109">
        <v>2.2549000000000001</v>
      </c>
      <c r="AB251" s="110">
        <v>300.8</v>
      </c>
      <c r="AH251" s="72" t="str">
        <f>IF(AND(B251="Premier League",E251="Live"),_xlfn.XLOOKUP(_xlfn.TEXTJOIN(" vs ",,C251:D251),Calendar!G:G,Calendar!B:B),IF(AND(B251="Premier League",E251="Highlights"),_xlfn.XLOOKUP(H251,Calendar!O:O,Calendar!N:N,,-1),""))</f>
        <v/>
      </c>
    </row>
    <row r="252" spans="1:34" s="72" customFormat="1" ht="15.65" customHeight="1" x14ac:dyDescent="0.35">
      <c r="A252" s="104" t="s">
        <v>31</v>
      </c>
      <c r="B252" s="104" t="s">
        <v>103</v>
      </c>
      <c r="C252" s="104" t="s">
        <v>521</v>
      </c>
      <c r="D252" s="104" t="s">
        <v>40</v>
      </c>
      <c r="E252" s="104" t="s">
        <v>41</v>
      </c>
      <c r="F252" s="105">
        <v>0.83333333333333337</v>
      </c>
      <c r="G252" s="104"/>
      <c r="H252" s="106">
        <v>45924</v>
      </c>
      <c r="I252" s="104" t="s">
        <v>522</v>
      </c>
      <c r="J252" s="107" t="s">
        <v>123</v>
      </c>
      <c r="K252" s="104" t="s">
        <v>53</v>
      </c>
      <c r="L252" s="104" t="s">
        <v>54</v>
      </c>
      <c r="M252" s="107" t="s">
        <v>55</v>
      </c>
      <c r="N252" s="105">
        <v>0.83333333333333337</v>
      </c>
      <c r="O252" s="105">
        <v>0.91041666666666665</v>
      </c>
      <c r="P252" s="105">
        <v>7.7083333333333282E-2</v>
      </c>
      <c r="Q252" s="108">
        <v>457.8</v>
      </c>
      <c r="R252" s="109">
        <v>0.7409</v>
      </c>
      <c r="S252" s="109">
        <v>4.1365999999999996</v>
      </c>
      <c r="T252" s="109">
        <v>634.20000000000005</v>
      </c>
      <c r="U252" s="109">
        <v>68.599999999999994</v>
      </c>
      <c r="V252" s="109">
        <v>0.94330000000000003</v>
      </c>
      <c r="W252" s="109">
        <v>22.889600000000002</v>
      </c>
      <c r="X252" s="109">
        <v>93.7</v>
      </c>
      <c r="Y252" s="109">
        <v>447.5</v>
      </c>
      <c r="Z252" s="109">
        <v>0.84840000000000004</v>
      </c>
      <c r="AA252" s="109">
        <v>4.1398000000000001</v>
      </c>
      <c r="AB252" s="110">
        <v>628.29999999999995</v>
      </c>
      <c r="AH252" s="72" t="str">
        <f>IF(AND(B252="Premier League",E252="Live"),_xlfn.XLOOKUP(_xlfn.TEXTJOIN(" vs ",,C252:D252),Calendar!G:G,Calendar!B:B),IF(AND(B252="Premier League",E252="Highlights"),_xlfn.XLOOKUP(H252,Calendar!O:O,Calendar!N:N,,-1),""))</f>
        <v/>
      </c>
    </row>
    <row r="253" spans="1:34" s="72" customFormat="1" ht="15.65" customHeight="1" x14ac:dyDescent="0.35">
      <c r="A253" s="104" t="s">
        <v>31</v>
      </c>
      <c r="B253" s="104" t="s">
        <v>148</v>
      </c>
      <c r="C253" s="104" t="s">
        <v>571</v>
      </c>
      <c r="D253" s="104" t="s">
        <v>195</v>
      </c>
      <c r="E253" s="104" t="s">
        <v>41</v>
      </c>
      <c r="F253" s="105">
        <v>0.83333333333333337</v>
      </c>
      <c r="G253" s="104"/>
      <c r="H253" s="106">
        <v>45924</v>
      </c>
      <c r="I253" s="104" t="s">
        <v>522</v>
      </c>
      <c r="J253" s="107" t="s">
        <v>123</v>
      </c>
      <c r="K253" s="104" t="s">
        <v>53</v>
      </c>
      <c r="L253" s="104" t="s">
        <v>512</v>
      </c>
      <c r="M253" s="107" t="s">
        <v>511</v>
      </c>
      <c r="N253" s="105">
        <v>0.83680555555555558</v>
      </c>
      <c r="O253" s="105">
        <v>0.91527777777777786</v>
      </c>
      <c r="P253" s="105">
        <v>7.8472222222222276E-2</v>
      </c>
      <c r="Q253" s="108">
        <v>207.3</v>
      </c>
      <c r="R253" s="109">
        <v>0.33550000000000002</v>
      </c>
      <c r="S253" s="109">
        <v>1.8823000000000001</v>
      </c>
      <c r="T253" s="109">
        <v>233.4</v>
      </c>
      <c r="U253" s="109">
        <v>8.4</v>
      </c>
      <c r="V253" s="109">
        <v>0.11550000000000001</v>
      </c>
      <c r="W253" s="109">
        <v>2.7980999999999998</v>
      </c>
      <c r="X253" s="109">
        <v>16.2</v>
      </c>
      <c r="Y253" s="109">
        <v>201.7</v>
      </c>
      <c r="Z253" s="109">
        <v>0.38240000000000002</v>
      </c>
      <c r="AA253" s="109">
        <v>1.8745000000000001</v>
      </c>
      <c r="AB253" s="110">
        <v>227.1</v>
      </c>
      <c r="AH253" s="72" t="str">
        <f>IF(AND(B253="Premier League",E253="Live"),_xlfn.XLOOKUP(_xlfn.TEXTJOIN(" vs ",,C253:D253),Calendar!G:G,Calendar!B:B),IF(AND(B253="Premier League",E253="Highlights"),_xlfn.XLOOKUP(H253,Calendar!O:O,Calendar!N:N,,-1),""))</f>
        <v/>
      </c>
    </row>
    <row r="254" spans="1:34" s="72" customFormat="1" ht="15.65" customHeight="1" x14ac:dyDescent="0.35">
      <c r="A254" s="104" t="s">
        <v>31</v>
      </c>
      <c r="B254" s="104" t="s">
        <v>148</v>
      </c>
      <c r="C254" s="104" t="s">
        <v>636</v>
      </c>
      <c r="D254" s="104" t="s">
        <v>246</v>
      </c>
      <c r="E254" s="104" t="s">
        <v>41</v>
      </c>
      <c r="F254" s="105">
        <v>0.83333333333333337</v>
      </c>
      <c r="G254" s="104"/>
      <c r="H254" s="106">
        <v>45924</v>
      </c>
      <c r="I254" s="104" t="s">
        <v>522</v>
      </c>
      <c r="J254" s="107" t="s">
        <v>123</v>
      </c>
      <c r="K254" s="104" t="s">
        <v>53</v>
      </c>
      <c r="L254" s="104" t="s">
        <v>513</v>
      </c>
      <c r="M254" s="107" t="s">
        <v>511</v>
      </c>
      <c r="N254" s="105">
        <v>0.83472222222222225</v>
      </c>
      <c r="O254" s="105">
        <v>0.91319444444444453</v>
      </c>
      <c r="P254" s="105">
        <v>7.8472222222222276E-2</v>
      </c>
      <c r="Q254" s="108">
        <v>1.2</v>
      </c>
      <c r="R254" s="109">
        <v>1.9E-3</v>
      </c>
      <c r="S254" s="109">
        <v>1.09E-2</v>
      </c>
      <c r="T254" s="109">
        <v>17.3</v>
      </c>
      <c r="U254" s="109">
        <v>0.1</v>
      </c>
      <c r="V254" s="109">
        <v>1.4E-3</v>
      </c>
      <c r="W254" s="109">
        <v>3.3300000000000003E-2</v>
      </c>
      <c r="X254" s="109">
        <v>9.5</v>
      </c>
      <c r="Y254" s="109">
        <v>1.2</v>
      </c>
      <c r="Z254" s="109">
        <v>2.3E-3</v>
      </c>
      <c r="AA254" s="109">
        <v>1.11E-2</v>
      </c>
      <c r="AB254" s="110">
        <v>17.3</v>
      </c>
      <c r="AH254" s="72" t="str">
        <f>IF(AND(B254="Premier League",E254="Live"),_xlfn.XLOOKUP(_xlfn.TEXTJOIN(" vs ",,C254:D254),Calendar!G:G,Calendar!B:B),IF(AND(B254="Premier League",E254="Highlights"),_xlfn.XLOOKUP(H254,Calendar!O:O,Calendar!N:N,,-1),""))</f>
        <v/>
      </c>
    </row>
    <row r="255" spans="1:34" s="72" customFormat="1" ht="15.65" customHeight="1" x14ac:dyDescent="0.35">
      <c r="A255" s="104" t="s">
        <v>31</v>
      </c>
      <c r="B255" s="104" t="s">
        <v>148</v>
      </c>
      <c r="C255" s="104" t="s">
        <v>637</v>
      </c>
      <c r="D255" s="104" t="s">
        <v>164</v>
      </c>
      <c r="E255" s="104" t="s">
        <v>41</v>
      </c>
      <c r="F255" s="105">
        <v>0.83333333333333337</v>
      </c>
      <c r="G255" s="104"/>
      <c r="H255" s="106">
        <v>45924</v>
      </c>
      <c r="I255" s="104" t="s">
        <v>522</v>
      </c>
      <c r="J255" s="107" t="s">
        <v>123</v>
      </c>
      <c r="K255" s="104" t="s">
        <v>53</v>
      </c>
      <c r="L255" s="104" t="s">
        <v>510</v>
      </c>
      <c r="M255" s="107" t="s">
        <v>511</v>
      </c>
      <c r="N255" s="105">
        <v>0.8354166666666667</v>
      </c>
      <c r="O255" s="105">
        <v>0.91388888888888897</v>
      </c>
      <c r="P255" s="105">
        <v>7.8472222222222276E-2</v>
      </c>
      <c r="Q255" s="108">
        <v>250.6</v>
      </c>
      <c r="R255" s="109">
        <v>0.40560000000000002</v>
      </c>
      <c r="S255" s="109">
        <v>2.2715999999999998</v>
      </c>
      <c r="T255" s="109">
        <v>320.7</v>
      </c>
      <c r="U255" s="109">
        <v>14.6</v>
      </c>
      <c r="V255" s="109">
        <v>0.20080000000000001</v>
      </c>
      <c r="W255" s="109">
        <v>4.8634000000000004</v>
      </c>
      <c r="X255" s="109">
        <v>32.6</v>
      </c>
      <c r="Y255" s="109">
        <v>245.2</v>
      </c>
      <c r="Z255" s="109">
        <v>0.46489999999999998</v>
      </c>
      <c r="AA255" s="109">
        <v>2.2751999999999999</v>
      </c>
      <c r="AB255" s="110">
        <v>320.7</v>
      </c>
      <c r="AH255" s="72" t="str">
        <f>IF(AND(B255="Premier League",E255="Live"),_xlfn.XLOOKUP(_xlfn.TEXTJOIN(" vs ",,C255:D255),Calendar!G:G,Calendar!B:B),IF(AND(B255="Premier League",E255="Highlights"),_xlfn.XLOOKUP(H255,Calendar!O:O,Calendar!N:N,,-1),""))</f>
        <v/>
      </c>
    </row>
    <row r="256" spans="1:34" s="72" customFormat="1" ht="15.65" customHeight="1" x14ac:dyDescent="0.35">
      <c r="A256" s="104" t="s">
        <v>31</v>
      </c>
      <c r="B256" s="104" t="s">
        <v>148</v>
      </c>
      <c r="C256" s="104" t="s">
        <v>82</v>
      </c>
      <c r="D256" s="104" t="s">
        <v>631</v>
      </c>
      <c r="E256" s="104" t="s">
        <v>41</v>
      </c>
      <c r="F256" s="105">
        <v>0.83333333333333337</v>
      </c>
      <c r="G256" s="104"/>
      <c r="H256" s="106">
        <v>45925</v>
      </c>
      <c r="I256" s="104" t="s">
        <v>522</v>
      </c>
      <c r="J256" s="107" t="s">
        <v>127</v>
      </c>
      <c r="K256" s="104" t="s">
        <v>53</v>
      </c>
      <c r="L256" s="104" t="s">
        <v>510</v>
      </c>
      <c r="M256" s="107" t="s">
        <v>511</v>
      </c>
      <c r="N256" s="105">
        <v>0.83472222222222225</v>
      </c>
      <c r="O256" s="105">
        <v>0.91319444444444453</v>
      </c>
      <c r="P256" s="105">
        <f t="shared" ref="P256:P279" si="1">O256-N256</f>
        <v>7.8472222222222276E-2</v>
      </c>
      <c r="Q256" s="108">
        <v>311.8</v>
      </c>
      <c r="R256" s="109">
        <v>0.5</v>
      </c>
      <c r="S256" s="109">
        <v>2.9</v>
      </c>
      <c r="T256" s="109">
        <v>400</v>
      </c>
      <c r="U256" s="109">
        <v>17.3</v>
      </c>
      <c r="V256" s="109">
        <v>0.2</v>
      </c>
      <c r="W256" s="109">
        <v>7.1</v>
      </c>
      <c r="X256" s="109">
        <v>35.9</v>
      </c>
      <c r="Y256" s="109">
        <v>303.2</v>
      </c>
      <c r="Z256" s="109">
        <v>0.6</v>
      </c>
      <c r="AA256" s="109">
        <v>2.9</v>
      </c>
      <c r="AB256" s="110">
        <v>392.4</v>
      </c>
      <c r="AH256" s="72" t="str">
        <f>IF(AND(B256="Premier League",E256="Live"),_xlfn.XLOOKUP(_xlfn.TEXTJOIN(" vs ",,C256:D256),Calendar!G:G,Calendar!B:B),IF(AND(B256="Premier League",E256="Highlights"),_xlfn.XLOOKUP(H256,Calendar!O:O,Calendar!N:N,,-1),""))</f>
        <v/>
      </c>
    </row>
    <row r="257" spans="1:34" s="72" customFormat="1" ht="15.65" customHeight="1" x14ac:dyDescent="0.35">
      <c r="A257" s="104" t="s">
        <v>31</v>
      </c>
      <c r="B257" s="104" t="s">
        <v>148</v>
      </c>
      <c r="C257" s="104" t="s">
        <v>194</v>
      </c>
      <c r="D257" s="104" t="s">
        <v>632</v>
      </c>
      <c r="E257" s="104" t="s">
        <v>41</v>
      </c>
      <c r="F257" s="105">
        <v>0.83333333333333337</v>
      </c>
      <c r="G257" s="104"/>
      <c r="H257" s="106">
        <v>45925</v>
      </c>
      <c r="I257" s="104" t="s">
        <v>522</v>
      </c>
      <c r="J257" s="107" t="s">
        <v>127</v>
      </c>
      <c r="K257" s="104" t="s">
        <v>53</v>
      </c>
      <c r="L257" s="104" t="s">
        <v>512</v>
      </c>
      <c r="M257" s="107" t="s">
        <v>511</v>
      </c>
      <c r="N257" s="105">
        <v>0.83402777777777781</v>
      </c>
      <c r="O257" s="105">
        <v>0.9159722222222223</v>
      </c>
      <c r="P257" s="105">
        <f t="shared" si="1"/>
        <v>8.1944444444444486E-2</v>
      </c>
      <c r="Q257" s="108">
        <v>258.2</v>
      </c>
      <c r="R257" s="109">
        <v>0.4</v>
      </c>
      <c r="S257" s="109">
        <v>2.4</v>
      </c>
      <c r="T257" s="109">
        <v>330.2</v>
      </c>
      <c r="U257" s="109">
        <v>16.100000000000001</v>
      </c>
      <c r="V257" s="109">
        <v>0.2</v>
      </c>
      <c r="W257" s="109">
        <v>6.6</v>
      </c>
      <c r="X257" s="109">
        <v>25.4</v>
      </c>
      <c r="Y257" s="109">
        <v>249.8</v>
      </c>
      <c r="Z257" s="109">
        <v>0.5</v>
      </c>
      <c r="AA257" s="109">
        <v>2.4</v>
      </c>
      <c r="AB257" s="110">
        <v>322.8</v>
      </c>
      <c r="AH257" s="72" t="str">
        <f>IF(AND(B257="Premier League",E257="Live"),_xlfn.XLOOKUP(_xlfn.TEXTJOIN(" vs ",,C257:D257),Calendar!G:G,Calendar!B:B),IF(AND(B257="Premier League",E257="Highlights"),_xlfn.XLOOKUP(H257,Calendar!O:O,Calendar!N:N,,-1),""))</f>
        <v/>
      </c>
    </row>
    <row r="258" spans="1:34" s="72" customFormat="1" ht="15.65" customHeight="1" x14ac:dyDescent="0.35">
      <c r="A258" s="104" t="s">
        <v>31</v>
      </c>
      <c r="B258" s="104" t="s">
        <v>145</v>
      </c>
      <c r="C258" s="104" t="s">
        <v>528</v>
      </c>
      <c r="D258" s="104" t="s">
        <v>69</v>
      </c>
      <c r="E258" s="104" t="s">
        <v>41</v>
      </c>
      <c r="F258" s="105">
        <v>0.83333333333333337</v>
      </c>
      <c r="G258" s="104"/>
      <c r="H258" s="106">
        <v>45926</v>
      </c>
      <c r="I258" s="104" t="s">
        <v>522</v>
      </c>
      <c r="J258" s="107" t="s">
        <v>71</v>
      </c>
      <c r="K258" s="104" t="s">
        <v>53</v>
      </c>
      <c r="L258" s="104" t="s">
        <v>120</v>
      </c>
      <c r="M258" s="107" t="s">
        <v>55</v>
      </c>
      <c r="N258" s="105">
        <v>0.83333333333333337</v>
      </c>
      <c r="O258" s="105">
        <v>0.91250000000000009</v>
      </c>
      <c r="P258" s="105">
        <f t="shared" si="1"/>
        <v>7.9166666666666718E-2</v>
      </c>
      <c r="Q258" s="108">
        <v>254.9</v>
      </c>
      <c r="R258" s="109">
        <v>0.4</v>
      </c>
      <c r="S258" s="109">
        <v>2.2999999999999998</v>
      </c>
      <c r="T258" s="109">
        <v>329.9</v>
      </c>
      <c r="U258" s="109">
        <v>13.9</v>
      </c>
      <c r="V258" s="109">
        <v>0.2</v>
      </c>
      <c r="W258" s="109">
        <v>4.7</v>
      </c>
      <c r="X258" s="109">
        <v>29.1</v>
      </c>
      <c r="Y258" s="109">
        <v>245.3</v>
      </c>
      <c r="Z258" s="109">
        <v>0.5</v>
      </c>
      <c r="AA258" s="109">
        <v>2.2000000000000002</v>
      </c>
      <c r="AB258" s="110">
        <v>315.39999999999998</v>
      </c>
      <c r="AH258" s="72" t="str">
        <f>IF(AND(B258="Premier League",E258="Live"),_xlfn.XLOOKUP(_xlfn.TEXTJOIN(" vs ",,C258:D258),Calendar!G:G,Calendar!B:B),IF(AND(B258="Premier League",E258="Highlights"),_xlfn.XLOOKUP(H258,Calendar!O:O,Calendar!N:N,,-1),""))</f>
        <v/>
      </c>
    </row>
    <row r="259" spans="1:34" s="72" customFormat="1" ht="15.65" customHeight="1" x14ac:dyDescent="0.35">
      <c r="A259" s="104" t="s">
        <v>31</v>
      </c>
      <c r="B259" s="104" t="s">
        <v>152</v>
      </c>
      <c r="C259" s="104" t="s">
        <v>599</v>
      </c>
      <c r="D259" s="104" t="s">
        <v>603</v>
      </c>
      <c r="E259" s="104" t="s">
        <v>41</v>
      </c>
      <c r="F259" s="105">
        <v>0.5</v>
      </c>
      <c r="G259" s="104"/>
      <c r="H259" s="106">
        <v>45927</v>
      </c>
      <c r="I259" s="104" t="s">
        <v>522</v>
      </c>
      <c r="J259" s="107" t="s">
        <v>37</v>
      </c>
      <c r="K259" s="104" t="s">
        <v>53</v>
      </c>
      <c r="L259" s="104" t="s">
        <v>57</v>
      </c>
      <c r="M259" s="107" t="s">
        <v>55</v>
      </c>
      <c r="N259" s="105">
        <v>0.5</v>
      </c>
      <c r="O259" s="105">
        <v>0.58125000000000004</v>
      </c>
      <c r="P259" s="105">
        <f t="shared" si="1"/>
        <v>8.1250000000000044E-2</v>
      </c>
      <c r="Q259" s="108">
        <v>59.5</v>
      </c>
      <c r="R259" s="109">
        <v>0.1</v>
      </c>
      <c r="S259" s="109">
        <v>1.1000000000000001</v>
      </c>
      <c r="T259" s="109">
        <v>90.7</v>
      </c>
      <c r="U259" s="109">
        <v>2.4</v>
      </c>
      <c r="V259" s="109">
        <v>0</v>
      </c>
      <c r="W259" s="109">
        <v>1</v>
      </c>
      <c r="X259" s="109">
        <v>11.2</v>
      </c>
      <c r="Y259" s="109">
        <v>56.9</v>
      </c>
      <c r="Z259" s="109">
        <v>0.1</v>
      </c>
      <c r="AA259" s="109">
        <v>1.1000000000000001</v>
      </c>
      <c r="AB259" s="110">
        <v>87.4</v>
      </c>
      <c r="AH259" s="72" t="str">
        <f>IF(AND(B259="Premier League",E259="Live"),_xlfn.XLOOKUP(_xlfn.TEXTJOIN(" vs ",,C259:D259),Calendar!G:G,Calendar!B:B),IF(AND(B259="Premier League",E259="Highlights"),_xlfn.XLOOKUP(H259,Calendar!O:O,Calendar!N:N,,-1),""))</f>
        <v/>
      </c>
    </row>
    <row r="260" spans="1:34" s="72" customFormat="1" ht="15.65" customHeight="1" x14ac:dyDescent="0.35">
      <c r="A260" s="104" t="s">
        <v>31</v>
      </c>
      <c r="B260" s="104" t="s">
        <v>152</v>
      </c>
      <c r="C260" s="104" t="s">
        <v>599</v>
      </c>
      <c r="D260" s="104" t="s">
        <v>603</v>
      </c>
      <c r="E260" s="104" t="s">
        <v>41</v>
      </c>
      <c r="F260" s="105">
        <v>0.5</v>
      </c>
      <c r="G260" s="104"/>
      <c r="H260" s="106">
        <v>45927</v>
      </c>
      <c r="I260" s="104" t="s">
        <v>522</v>
      </c>
      <c r="J260" s="107" t="s">
        <v>37</v>
      </c>
      <c r="K260" s="104" t="s">
        <v>53</v>
      </c>
      <c r="L260" s="104" t="s">
        <v>83</v>
      </c>
      <c r="M260" s="107" t="s">
        <v>55</v>
      </c>
      <c r="N260" s="105">
        <v>0.5</v>
      </c>
      <c r="O260" s="105">
        <v>0.58125000000000004</v>
      </c>
      <c r="P260" s="105">
        <f t="shared" si="1"/>
        <v>8.1250000000000044E-2</v>
      </c>
      <c r="Q260" s="108">
        <v>11.9</v>
      </c>
      <c r="R260" s="109">
        <v>0</v>
      </c>
      <c r="S260" s="109">
        <v>0.2</v>
      </c>
      <c r="T260" s="109">
        <v>20.2</v>
      </c>
      <c r="U260" s="109">
        <v>3.5</v>
      </c>
      <c r="V260" s="109">
        <v>0</v>
      </c>
      <c r="W260" s="109">
        <v>1.4</v>
      </c>
      <c r="X260" s="109">
        <v>9.6</v>
      </c>
      <c r="Y260" s="109">
        <v>11.9</v>
      </c>
      <c r="Z260" s="109">
        <v>0</v>
      </c>
      <c r="AA260" s="109">
        <v>0.2</v>
      </c>
      <c r="AB260" s="110">
        <v>20.2</v>
      </c>
      <c r="AH260" s="72" t="str">
        <f>IF(AND(B260="Premier League",E260="Live"),_xlfn.XLOOKUP(_xlfn.TEXTJOIN(" vs ",,C260:D260),Calendar!G:G,Calendar!B:B),IF(AND(B260="Premier League",E260="Highlights"),_xlfn.XLOOKUP(H260,Calendar!O:O,Calendar!N:N,,-1),""))</f>
        <v/>
      </c>
    </row>
    <row r="261" spans="1:34" s="72" customFormat="1" ht="15.65" customHeight="1" x14ac:dyDescent="0.35">
      <c r="A261" s="104" t="s">
        <v>31</v>
      </c>
      <c r="B261" s="104" t="s">
        <v>145</v>
      </c>
      <c r="C261" s="104" t="s">
        <v>96</v>
      </c>
      <c r="D261" s="104" t="s">
        <v>88</v>
      </c>
      <c r="E261" s="104" t="s">
        <v>41</v>
      </c>
      <c r="F261" s="105">
        <v>0.52083333333333337</v>
      </c>
      <c r="G261" s="104"/>
      <c r="H261" s="106">
        <v>45927</v>
      </c>
      <c r="I261" s="104" t="s">
        <v>522</v>
      </c>
      <c r="J261" s="107" t="s">
        <v>37</v>
      </c>
      <c r="K261" s="104" t="s">
        <v>53</v>
      </c>
      <c r="L261" s="104" t="s">
        <v>120</v>
      </c>
      <c r="M261" s="107" t="s">
        <v>55</v>
      </c>
      <c r="N261" s="105">
        <v>0.52152777777777781</v>
      </c>
      <c r="O261" s="105">
        <v>0.6020833333333333</v>
      </c>
      <c r="P261" s="105">
        <f t="shared" si="1"/>
        <v>8.0555555555555491E-2</v>
      </c>
      <c r="Q261" s="108">
        <v>117.7</v>
      </c>
      <c r="R261" s="109">
        <v>0.2</v>
      </c>
      <c r="S261" s="109">
        <v>2</v>
      </c>
      <c r="T261" s="109">
        <v>190</v>
      </c>
      <c r="U261" s="109">
        <v>31.9</v>
      </c>
      <c r="V261" s="109">
        <v>0.4</v>
      </c>
      <c r="W261" s="109">
        <v>11.6</v>
      </c>
      <c r="X261" s="109">
        <v>55.5</v>
      </c>
      <c r="Y261" s="109">
        <v>105.9</v>
      </c>
      <c r="Z261" s="109">
        <v>0.2</v>
      </c>
      <c r="AA261" s="109">
        <v>1.8</v>
      </c>
      <c r="AB261" s="110">
        <v>174.6</v>
      </c>
      <c r="AH261" s="72" t="str">
        <f>IF(AND(B261="Premier League",E261="Live"),_xlfn.XLOOKUP(_xlfn.TEXTJOIN(" vs ",,C261:D261),Calendar!G:G,Calendar!B:B),IF(AND(B261="Premier League",E261="Highlights"),_xlfn.XLOOKUP(H261,Calendar!O:O,Calendar!N:N,,-1),""))</f>
        <v/>
      </c>
    </row>
    <row r="262" spans="1:34" s="72" customFormat="1" ht="15.65" customHeight="1" x14ac:dyDescent="0.35">
      <c r="A262" s="104" t="s">
        <v>31</v>
      </c>
      <c r="B262" s="104" t="s">
        <v>145</v>
      </c>
      <c r="C262" s="104" t="s">
        <v>110</v>
      </c>
      <c r="D262" s="104" t="s">
        <v>89</v>
      </c>
      <c r="E262" s="104" t="s">
        <v>41</v>
      </c>
      <c r="F262" s="105">
        <v>0.52083333333333337</v>
      </c>
      <c r="G262" s="104"/>
      <c r="H262" s="106">
        <v>45927</v>
      </c>
      <c r="I262" s="104" t="s">
        <v>522</v>
      </c>
      <c r="J262" s="107" t="s">
        <v>37</v>
      </c>
      <c r="K262" s="104" t="s">
        <v>53</v>
      </c>
      <c r="L262" s="104" t="s">
        <v>548</v>
      </c>
      <c r="M262" s="107" t="s">
        <v>55</v>
      </c>
      <c r="N262" s="105">
        <v>0.52083333333333337</v>
      </c>
      <c r="O262" s="105">
        <v>0.60138888888888886</v>
      </c>
      <c r="P262" s="105">
        <f t="shared" si="1"/>
        <v>8.0555555555555491E-2</v>
      </c>
      <c r="Q262" s="108">
        <v>82.6</v>
      </c>
      <c r="R262" s="109">
        <v>0.1</v>
      </c>
      <c r="S262" s="109">
        <v>1.4</v>
      </c>
      <c r="T262" s="109">
        <v>129.69999999999999</v>
      </c>
      <c r="U262" s="109">
        <v>0.3</v>
      </c>
      <c r="V262" s="109">
        <v>0</v>
      </c>
      <c r="W262" s="109">
        <v>0.1</v>
      </c>
      <c r="X262" s="109">
        <v>21.8</v>
      </c>
      <c r="Y262" s="109">
        <v>72</v>
      </c>
      <c r="Z262" s="109">
        <v>0.1</v>
      </c>
      <c r="AA262" s="109">
        <v>1.2</v>
      </c>
      <c r="AB262" s="110">
        <v>118</v>
      </c>
      <c r="AH262" s="72" t="str">
        <f>IF(AND(B262="Premier League",E262="Live"),_xlfn.XLOOKUP(_xlfn.TEXTJOIN(" vs ",,C262:D262),Calendar!G:G,Calendar!B:B),IF(AND(B262="Premier League",E262="Highlights"),_xlfn.XLOOKUP(H262,Calendar!O:O,Calendar!N:N,,-1),""))</f>
        <v/>
      </c>
    </row>
    <row r="263" spans="1:34" s="72" customFormat="1" ht="15.65" customHeight="1" x14ac:dyDescent="0.35">
      <c r="A263" s="104" t="s">
        <v>31</v>
      </c>
      <c r="B263" s="104" t="s">
        <v>32</v>
      </c>
      <c r="C263" s="104" t="s">
        <v>140</v>
      </c>
      <c r="D263" s="104" t="s">
        <v>42</v>
      </c>
      <c r="E263" s="104" t="s">
        <v>41</v>
      </c>
      <c r="F263" s="105">
        <v>0.52083333333333337</v>
      </c>
      <c r="G263" s="104"/>
      <c r="H263" s="106">
        <v>45927</v>
      </c>
      <c r="I263" s="104" t="s">
        <v>522</v>
      </c>
      <c r="J263" s="107" t="s">
        <v>37</v>
      </c>
      <c r="K263" s="104" t="s">
        <v>53</v>
      </c>
      <c r="L263" s="104" t="s">
        <v>510</v>
      </c>
      <c r="M263" s="107" t="s">
        <v>511</v>
      </c>
      <c r="N263" s="105">
        <v>0.52152777777777781</v>
      </c>
      <c r="O263" s="105">
        <v>0.6034722222222223</v>
      </c>
      <c r="P263" s="105">
        <f t="shared" si="1"/>
        <v>8.1944444444444486E-2</v>
      </c>
      <c r="Q263" s="108">
        <v>883.1</v>
      </c>
      <c r="R263" s="109">
        <v>1.4</v>
      </c>
      <c r="S263" s="109">
        <v>14.7</v>
      </c>
      <c r="T263" s="109">
        <v>1118.4000000000001</v>
      </c>
      <c r="U263" s="109">
        <v>127.4</v>
      </c>
      <c r="V263" s="109">
        <v>1.8</v>
      </c>
      <c r="W263" s="109">
        <v>46.4</v>
      </c>
      <c r="X263" s="109">
        <v>186.2</v>
      </c>
      <c r="Y263" s="109">
        <v>827.3</v>
      </c>
      <c r="Z263" s="109">
        <v>1.6</v>
      </c>
      <c r="AA263" s="109">
        <v>14.2</v>
      </c>
      <c r="AB263" s="110">
        <v>1066.9000000000001</v>
      </c>
      <c r="AH263" s="72" t="e">
        <f>IF(AND(B263="Premier League",E263="Live"),_xlfn.XLOOKUP(_xlfn.TEXTJOIN(" vs ",,C263:D263),Calendar!G:G,Calendar!B:B),IF(AND(B263="Premier League",E263="Highlights"),_xlfn.XLOOKUP(H263,Calendar!O:O,Calendar!N:N,,-1),""))</f>
        <v>#N/A</v>
      </c>
    </row>
    <row r="264" spans="1:34" s="72" customFormat="1" ht="15.65" customHeight="1" x14ac:dyDescent="0.35">
      <c r="A264" s="104" t="s">
        <v>31</v>
      </c>
      <c r="B264" s="104" t="s">
        <v>32</v>
      </c>
      <c r="C264" s="104" t="s">
        <v>164</v>
      </c>
      <c r="D264" s="104" t="s">
        <v>235</v>
      </c>
      <c r="E264" s="104" t="s">
        <v>41</v>
      </c>
      <c r="F264" s="105">
        <v>0.72916666666666663</v>
      </c>
      <c r="G264" s="104"/>
      <c r="H264" s="106">
        <v>45927</v>
      </c>
      <c r="I264" s="104" t="s">
        <v>522</v>
      </c>
      <c r="J264" s="107" t="s">
        <v>37</v>
      </c>
      <c r="K264" s="104" t="s">
        <v>53</v>
      </c>
      <c r="L264" s="104" t="s">
        <v>57</v>
      </c>
      <c r="M264" s="107" t="s">
        <v>55</v>
      </c>
      <c r="N264" s="105">
        <v>0.72916666666666674</v>
      </c>
      <c r="O264" s="105">
        <v>0.80833333333333335</v>
      </c>
      <c r="P264" s="105">
        <f t="shared" si="1"/>
        <v>7.9166666666666607E-2</v>
      </c>
      <c r="Q264" s="108">
        <v>769.9</v>
      </c>
      <c r="R264" s="109">
        <v>1.2</v>
      </c>
      <c r="S264" s="109">
        <v>6.8</v>
      </c>
      <c r="T264" s="109">
        <v>917.2</v>
      </c>
      <c r="U264" s="109">
        <v>83.2</v>
      </c>
      <c r="V264" s="109">
        <v>1.1000000000000001</v>
      </c>
      <c r="W264" s="109">
        <v>22.2</v>
      </c>
      <c r="X264" s="109">
        <v>116</v>
      </c>
      <c r="Y264" s="109">
        <v>728.4</v>
      </c>
      <c r="Z264" s="109">
        <v>1.4</v>
      </c>
      <c r="AA264" s="109">
        <v>6.7</v>
      </c>
      <c r="AB264" s="110">
        <v>859.6</v>
      </c>
      <c r="AH264" s="72" t="e">
        <f>IF(AND(B264="Premier League",E264="Live"),_xlfn.XLOOKUP(_xlfn.TEXTJOIN(" vs ",,C264:D264),Calendar!G:G,Calendar!B:B),IF(AND(B264="Premier League",E264="Highlights"),_xlfn.XLOOKUP(H264,Calendar!O:O,Calendar!N:N,,-1),""))</f>
        <v>#N/A</v>
      </c>
    </row>
    <row r="265" spans="1:34" s="72" customFormat="1" ht="15.65" customHeight="1" x14ac:dyDescent="0.35">
      <c r="A265" s="104" t="s">
        <v>31</v>
      </c>
      <c r="B265" s="104" t="s">
        <v>529</v>
      </c>
      <c r="C265" s="104" t="s">
        <v>534</v>
      </c>
      <c r="D265" s="104" t="s">
        <v>533</v>
      </c>
      <c r="E265" s="104" t="s">
        <v>41</v>
      </c>
      <c r="F265" s="105">
        <v>0.73958333333333337</v>
      </c>
      <c r="G265" s="104"/>
      <c r="H265" s="106">
        <v>45927</v>
      </c>
      <c r="I265" s="104" t="s">
        <v>522</v>
      </c>
      <c r="J265" s="107" t="s">
        <v>37</v>
      </c>
      <c r="K265" s="104" t="s">
        <v>53</v>
      </c>
      <c r="L265" s="104" t="s">
        <v>621</v>
      </c>
      <c r="M265" s="107" t="s">
        <v>532</v>
      </c>
      <c r="N265" s="105">
        <v>0.74027777777777781</v>
      </c>
      <c r="O265" s="105">
        <v>0.81944444444444453</v>
      </c>
      <c r="P265" s="105">
        <f t="shared" si="1"/>
        <v>7.9166666666666718E-2</v>
      </c>
      <c r="Q265" s="108">
        <v>23.2</v>
      </c>
      <c r="R265" s="109">
        <v>0</v>
      </c>
      <c r="S265" s="109">
        <v>0.2</v>
      </c>
      <c r="T265" s="109">
        <v>27.5</v>
      </c>
      <c r="U265" s="109">
        <v>0</v>
      </c>
      <c r="V265" s="109">
        <v>0</v>
      </c>
      <c r="W265" s="109">
        <v>0</v>
      </c>
      <c r="X265" s="109" t="s">
        <v>541</v>
      </c>
      <c r="Y265" s="109">
        <v>21.3</v>
      </c>
      <c r="Z265" s="109">
        <v>0</v>
      </c>
      <c r="AA265" s="109">
        <v>0.2</v>
      </c>
      <c r="AB265" s="110">
        <v>25.5</v>
      </c>
      <c r="AH265" s="72" t="str">
        <f>IF(AND(B265="Premier League",E265="Live"),_xlfn.XLOOKUP(_xlfn.TEXTJOIN(" vs ",,C265:D265),Calendar!G:G,Calendar!B:B),IF(AND(B265="Premier League",E265="Highlights"),_xlfn.XLOOKUP(H265,Calendar!O:O,Calendar!N:N,,-1),""))</f>
        <v/>
      </c>
    </row>
    <row r="266" spans="1:34" s="72" customFormat="1" ht="15.65" customHeight="1" x14ac:dyDescent="0.35">
      <c r="A266" s="104" t="s">
        <v>31</v>
      </c>
      <c r="B266" s="104" t="s">
        <v>32</v>
      </c>
      <c r="C266" s="104" t="s">
        <v>48</v>
      </c>
      <c r="D266" s="104" t="s">
        <v>72</v>
      </c>
      <c r="E266" s="104" t="s">
        <v>41</v>
      </c>
      <c r="F266" s="105">
        <v>0.83333333333333337</v>
      </c>
      <c r="G266" s="104"/>
      <c r="H266" s="106">
        <v>45927</v>
      </c>
      <c r="I266" s="104" t="s">
        <v>522</v>
      </c>
      <c r="J266" s="107" t="s">
        <v>37</v>
      </c>
      <c r="K266" s="104" t="s">
        <v>53</v>
      </c>
      <c r="L266" s="104" t="s">
        <v>57</v>
      </c>
      <c r="M266" s="107" t="s">
        <v>55</v>
      </c>
      <c r="N266" s="105">
        <v>0.83333333333333337</v>
      </c>
      <c r="O266" s="105">
        <v>0.91388888888888897</v>
      </c>
      <c r="P266" s="105">
        <f t="shared" si="1"/>
        <v>8.0555555555555602E-2</v>
      </c>
      <c r="Q266" s="108">
        <v>751.8</v>
      </c>
      <c r="R266" s="109">
        <v>1.2</v>
      </c>
      <c r="S266" s="109">
        <v>6.1</v>
      </c>
      <c r="T266" s="109">
        <v>968.2</v>
      </c>
      <c r="U266" s="109">
        <v>119.1</v>
      </c>
      <c r="V266" s="109">
        <v>1.6</v>
      </c>
      <c r="W266" s="109">
        <v>26.9</v>
      </c>
      <c r="X266" s="109">
        <v>165.3</v>
      </c>
      <c r="Y266" s="109">
        <v>713.8</v>
      </c>
      <c r="Z266" s="109">
        <v>1.4</v>
      </c>
      <c r="AA266" s="109">
        <v>6</v>
      </c>
      <c r="AB266" s="110">
        <v>933.6</v>
      </c>
      <c r="AH266" s="72" t="e">
        <f>IF(AND(B266="Premier League",E266="Live"),_xlfn.XLOOKUP(_xlfn.TEXTJOIN(" vs ",,C266:D266),Calendar!G:G,Calendar!B:B),IF(AND(B266="Premier League",E266="Highlights"),_xlfn.XLOOKUP(H266,Calendar!O:O,Calendar!N:N,,-1),""))</f>
        <v>#N/A</v>
      </c>
    </row>
    <row r="267" spans="1:34" s="72" customFormat="1" ht="15.65" customHeight="1" x14ac:dyDescent="0.35">
      <c r="A267" s="104" t="s">
        <v>31</v>
      </c>
      <c r="B267" s="104" t="s">
        <v>32</v>
      </c>
      <c r="C267" s="104"/>
      <c r="D267" s="104"/>
      <c r="E267" s="104" t="s">
        <v>33</v>
      </c>
      <c r="F267" s="105">
        <v>0.9375</v>
      </c>
      <c r="G267" s="104"/>
      <c r="H267" s="106">
        <v>45927</v>
      </c>
      <c r="I267" s="104" t="s">
        <v>522</v>
      </c>
      <c r="J267" s="107" t="s">
        <v>37</v>
      </c>
      <c r="K267" s="104" t="s">
        <v>552</v>
      </c>
      <c r="L267" s="104" t="s">
        <v>35</v>
      </c>
      <c r="M267" s="107" t="s">
        <v>36</v>
      </c>
      <c r="N267" s="105">
        <v>0.9375</v>
      </c>
      <c r="O267" s="105">
        <v>0.99652777777777779</v>
      </c>
      <c r="P267" s="105">
        <f t="shared" si="1"/>
        <v>5.902777777777779E-2</v>
      </c>
      <c r="Q267" s="108">
        <v>1639</v>
      </c>
      <c r="R267" s="109">
        <v>2.7</v>
      </c>
      <c r="S267" s="109">
        <v>24.5</v>
      </c>
      <c r="T267" s="109">
        <v>2560.6999999999998</v>
      </c>
      <c r="U267" s="109">
        <v>55.8</v>
      </c>
      <c r="V267" s="109">
        <v>0.8</v>
      </c>
      <c r="W267" s="109">
        <v>21.9</v>
      </c>
      <c r="X267" s="109">
        <v>93.5</v>
      </c>
      <c r="Y267" s="109">
        <v>1610.8</v>
      </c>
      <c r="Z267" s="109">
        <v>3.1</v>
      </c>
      <c r="AA267" s="109">
        <v>24.5</v>
      </c>
      <c r="AB267" s="110">
        <v>2525.4</v>
      </c>
      <c r="AH267" s="72" t="str">
        <f>IF(AND(B267="Premier League",E267="Live"),_xlfn.XLOOKUP(_xlfn.TEXTJOIN(" vs ",,C267:D267),Calendar!G:G,Calendar!B:B),IF(AND(B267="Premier League",E267="Highlights"),_xlfn.XLOOKUP(H267,Calendar!O:O,Calendar!N:N,,-1),""))</f>
        <v>Matchweek 01</v>
      </c>
    </row>
    <row r="268" spans="1:34" s="72" customFormat="1" ht="15.65" customHeight="1" x14ac:dyDescent="0.35">
      <c r="A268" s="104" t="s">
        <v>31</v>
      </c>
      <c r="B268" s="104" t="s">
        <v>152</v>
      </c>
      <c r="C268" s="104" t="s">
        <v>609</v>
      </c>
      <c r="D268" s="104" t="s">
        <v>604</v>
      </c>
      <c r="E268" s="104" t="s">
        <v>41</v>
      </c>
      <c r="F268" s="105">
        <v>0.5</v>
      </c>
      <c r="G268" s="104"/>
      <c r="H268" s="106">
        <v>45928</v>
      </c>
      <c r="I268" s="104" t="s">
        <v>522</v>
      </c>
      <c r="J268" s="107" t="s">
        <v>38</v>
      </c>
      <c r="K268" s="104" t="s">
        <v>53</v>
      </c>
      <c r="L268" s="104" t="s">
        <v>54</v>
      </c>
      <c r="M268" s="107" t="s">
        <v>55</v>
      </c>
      <c r="N268" s="105">
        <v>0.5</v>
      </c>
      <c r="O268" s="105">
        <v>0.53402777777777777</v>
      </c>
      <c r="P268" s="105">
        <f t="shared" si="1"/>
        <v>3.4027777777777768E-2</v>
      </c>
      <c r="Q268" s="108">
        <v>57.3</v>
      </c>
      <c r="R268" s="109">
        <v>0.1</v>
      </c>
      <c r="S268" s="109">
        <v>1.2</v>
      </c>
      <c r="T268" s="109">
        <v>69.900000000000006</v>
      </c>
      <c r="U268" s="109">
        <v>1.2</v>
      </c>
      <c r="V268" s="109">
        <v>0</v>
      </c>
      <c r="W268" s="109">
        <v>0.7</v>
      </c>
      <c r="X268" s="109">
        <v>6.7</v>
      </c>
      <c r="Y268" s="109">
        <v>56</v>
      </c>
      <c r="Z268" s="109">
        <v>0.1</v>
      </c>
      <c r="AA268" s="109">
        <v>1.3</v>
      </c>
      <c r="AB268" s="110">
        <v>67</v>
      </c>
      <c r="AH268" s="72" t="str">
        <f>IF(AND(B268="Premier League",E268="Live"),_xlfn.XLOOKUP(_xlfn.TEXTJOIN(" vs ",,C268:D268),Calendar!G:G,Calendar!B:B),IF(AND(B268="Premier League",E268="Highlights"),_xlfn.XLOOKUP(H268,Calendar!O:O,Calendar!N:N,,-1),""))</f>
        <v/>
      </c>
    </row>
    <row r="269" spans="1:34" s="72" customFormat="1" ht="15.65" customHeight="1" x14ac:dyDescent="0.35">
      <c r="A269" s="104" t="s">
        <v>31</v>
      </c>
      <c r="B269" s="104" t="s">
        <v>152</v>
      </c>
      <c r="C269" s="104" t="s">
        <v>609</v>
      </c>
      <c r="D269" s="104" t="s">
        <v>604</v>
      </c>
      <c r="E269" s="104" t="s">
        <v>41</v>
      </c>
      <c r="F269" s="105">
        <v>0.5</v>
      </c>
      <c r="G269" s="104"/>
      <c r="H269" s="106">
        <v>45928</v>
      </c>
      <c r="I269" s="104" t="s">
        <v>522</v>
      </c>
      <c r="J269" s="107" t="s">
        <v>38</v>
      </c>
      <c r="K269" s="104" t="s">
        <v>53</v>
      </c>
      <c r="L269" s="104" t="s">
        <v>120</v>
      </c>
      <c r="M269" s="107" t="s">
        <v>55</v>
      </c>
      <c r="N269" s="105">
        <v>0.5</v>
      </c>
      <c r="O269" s="105">
        <v>0.57847222222222228</v>
      </c>
      <c r="P269" s="105">
        <f t="shared" si="1"/>
        <v>7.8472222222222276E-2</v>
      </c>
      <c r="Q269" s="108">
        <v>34.6</v>
      </c>
      <c r="R269" s="109">
        <v>0.1</v>
      </c>
      <c r="S269" s="109">
        <v>0.7</v>
      </c>
      <c r="T269" s="109">
        <v>69.099999999999994</v>
      </c>
      <c r="U269" s="109">
        <v>0.3</v>
      </c>
      <c r="V269" s="109">
        <v>0</v>
      </c>
      <c r="W269" s="109">
        <v>0.2</v>
      </c>
      <c r="X269" s="109">
        <v>3</v>
      </c>
      <c r="Y269" s="109">
        <v>32.799999999999997</v>
      </c>
      <c r="Z269" s="109">
        <v>0.1</v>
      </c>
      <c r="AA269" s="109">
        <v>0.7</v>
      </c>
      <c r="AB269" s="110">
        <v>69.099999999999994</v>
      </c>
      <c r="AH269" s="72" t="str">
        <f>IF(AND(B269="Premier League",E269="Live"),_xlfn.XLOOKUP(_xlfn.TEXTJOIN(" vs ",,C269:D269),Calendar!G:G,Calendar!B:B),IF(AND(B269="Premier League",E269="Highlights"),_xlfn.XLOOKUP(H269,Calendar!O:O,Calendar!N:N,,-1),""))</f>
        <v/>
      </c>
    </row>
    <row r="270" spans="1:34" s="72" customFormat="1" ht="15.65" customHeight="1" x14ac:dyDescent="0.35">
      <c r="A270" s="104" t="s">
        <v>31</v>
      </c>
      <c r="B270" s="104" t="s">
        <v>152</v>
      </c>
      <c r="C270" s="104" t="s">
        <v>609</v>
      </c>
      <c r="D270" s="104" t="s">
        <v>604</v>
      </c>
      <c r="E270" s="104" t="s">
        <v>41</v>
      </c>
      <c r="F270" s="105">
        <v>0.5</v>
      </c>
      <c r="G270" s="104"/>
      <c r="H270" s="106">
        <v>45928</v>
      </c>
      <c r="I270" s="104" t="s">
        <v>522</v>
      </c>
      <c r="J270" s="107" t="s">
        <v>38</v>
      </c>
      <c r="K270" s="104" t="s">
        <v>53</v>
      </c>
      <c r="L270" s="104" t="s">
        <v>83</v>
      </c>
      <c r="M270" s="107" t="s">
        <v>55</v>
      </c>
      <c r="N270" s="105">
        <v>0.5</v>
      </c>
      <c r="O270" s="105">
        <v>0.57847222222222228</v>
      </c>
      <c r="P270" s="105">
        <f t="shared" si="1"/>
        <v>7.8472222222222276E-2</v>
      </c>
      <c r="Q270" s="108">
        <v>42.7</v>
      </c>
      <c r="R270" s="109">
        <v>0.1</v>
      </c>
      <c r="S270" s="109">
        <v>0.9</v>
      </c>
      <c r="T270" s="109">
        <v>61.4</v>
      </c>
      <c r="U270" s="109">
        <v>2.7</v>
      </c>
      <c r="V270" s="109">
        <v>0</v>
      </c>
      <c r="W270" s="109">
        <v>1.7</v>
      </c>
      <c r="X270" s="109">
        <v>6.7</v>
      </c>
      <c r="Y270" s="109">
        <v>41.9</v>
      </c>
      <c r="Z270" s="109">
        <v>0.1</v>
      </c>
      <c r="AA270" s="109">
        <v>0.9</v>
      </c>
      <c r="AB270" s="110">
        <v>56.9</v>
      </c>
      <c r="AH270" s="72" t="str">
        <f>IF(AND(B270="Premier League",E270="Live"),_xlfn.XLOOKUP(_xlfn.TEXTJOIN(" vs ",,C270:D270),Calendar!G:G,Calendar!B:B),IF(AND(B270="Premier League",E270="Highlights"),_xlfn.XLOOKUP(H270,Calendar!O:O,Calendar!N:N,,-1),""))</f>
        <v/>
      </c>
    </row>
    <row r="271" spans="1:34" s="72" customFormat="1" ht="15.65" customHeight="1" x14ac:dyDescent="0.35">
      <c r="A271" s="104" t="s">
        <v>31</v>
      </c>
      <c r="B271" s="104" t="s">
        <v>152</v>
      </c>
      <c r="C271" s="104" t="s">
        <v>596</v>
      </c>
      <c r="D271" s="104" t="s">
        <v>600</v>
      </c>
      <c r="E271" s="104" t="s">
        <v>41</v>
      </c>
      <c r="F271" s="105">
        <v>0.5</v>
      </c>
      <c r="G271" s="104"/>
      <c r="H271" s="106">
        <v>45928</v>
      </c>
      <c r="I271" s="104" t="s">
        <v>522</v>
      </c>
      <c r="J271" s="107" t="s">
        <v>38</v>
      </c>
      <c r="K271" s="104" t="s">
        <v>53</v>
      </c>
      <c r="L271" s="104" t="s">
        <v>281</v>
      </c>
      <c r="M271" s="107" t="s">
        <v>55</v>
      </c>
      <c r="N271" s="105">
        <v>0.5</v>
      </c>
      <c r="O271" s="105">
        <v>0.58125000000000004</v>
      </c>
      <c r="P271" s="105">
        <f t="shared" si="1"/>
        <v>8.1250000000000044E-2</v>
      </c>
      <c r="Q271" s="108">
        <v>13.7</v>
      </c>
      <c r="R271" s="109">
        <v>0</v>
      </c>
      <c r="S271" s="109">
        <v>0.3</v>
      </c>
      <c r="T271" s="109">
        <v>27.4</v>
      </c>
      <c r="U271" s="109">
        <v>0.3</v>
      </c>
      <c r="V271" s="109">
        <v>0</v>
      </c>
      <c r="W271" s="109">
        <v>0.2</v>
      </c>
      <c r="X271" s="109">
        <v>1.2</v>
      </c>
      <c r="Y271" s="109">
        <v>13.7</v>
      </c>
      <c r="Z271" s="109">
        <v>0</v>
      </c>
      <c r="AA271" s="109">
        <v>0.3</v>
      </c>
      <c r="AB271" s="110">
        <v>27.4</v>
      </c>
      <c r="AH271" s="72" t="str">
        <f>IF(AND(B271="Premier League",E271="Live"),_xlfn.XLOOKUP(_xlfn.TEXTJOIN(" vs ",,C271:D271),Calendar!G:G,Calendar!B:B),IF(AND(B271="Premier League",E271="Highlights"),_xlfn.XLOOKUP(H271,Calendar!O:O,Calendar!N:N,,-1),""))</f>
        <v/>
      </c>
    </row>
    <row r="272" spans="1:34" s="72" customFormat="1" ht="15.65" customHeight="1" x14ac:dyDescent="0.35">
      <c r="A272" s="104" t="s">
        <v>31</v>
      </c>
      <c r="B272" s="104" t="s">
        <v>32</v>
      </c>
      <c r="C272" s="104" t="s">
        <v>82</v>
      </c>
      <c r="D272" s="104" t="s">
        <v>94</v>
      </c>
      <c r="E272" s="104" t="s">
        <v>41</v>
      </c>
      <c r="F272" s="105">
        <v>0.58333333333333337</v>
      </c>
      <c r="G272" s="104"/>
      <c r="H272" s="106">
        <v>45928</v>
      </c>
      <c r="I272" s="104" t="s">
        <v>522</v>
      </c>
      <c r="J272" s="107" t="s">
        <v>38</v>
      </c>
      <c r="K272" s="104" t="s">
        <v>53</v>
      </c>
      <c r="L272" s="104" t="s">
        <v>54</v>
      </c>
      <c r="M272" s="107" t="s">
        <v>55</v>
      </c>
      <c r="N272" s="105">
        <v>0.58333333333333337</v>
      </c>
      <c r="O272" s="105">
        <v>0.66736111111111118</v>
      </c>
      <c r="P272" s="105">
        <f t="shared" si="1"/>
        <v>8.4027777777777812E-2</v>
      </c>
      <c r="Q272" s="108">
        <v>712.1</v>
      </c>
      <c r="R272" s="109">
        <v>1.2</v>
      </c>
      <c r="S272" s="109">
        <v>11.7</v>
      </c>
      <c r="T272" s="109">
        <v>985.6</v>
      </c>
      <c r="U272" s="109">
        <v>65.900000000000006</v>
      </c>
      <c r="V272" s="109">
        <v>0.9</v>
      </c>
      <c r="W272" s="109">
        <v>27.4</v>
      </c>
      <c r="X272" s="109">
        <v>108.3</v>
      </c>
      <c r="Y272" s="109">
        <v>692.6</v>
      </c>
      <c r="Z272" s="109">
        <v>1.3</v>
      </c>
      <c r="AA272" s="109">
        <v>11.7</v>
      </c>
      <c r="AB272" s="110">
        <v>942.1</v>
      </c>
      <c r="AH272" s="72" t="e">
        <f>IF(AND(B272="Premier League",E272="Live"),_xlfn.XLOOKUP(_xlfn.TEXTJOIN(" vs ",,C272:D272),Calendar!G:G,Calendar!B:B),IF(AND(B272="Premier League",E272="Highlights"),_xlfn.XLOOKUP(H272,Calendar!O:O,Calendar!N:N,,-1),""))</f>
        <v>#N/A</v>
      </c>
    </row>
    <row r="273" spans="1:34" s="72" customFormat="1" ht="15.65" customHeight="1" x14ac:dyDescent="0.35">
      <c r="A273" s="104" t="s">
        <v>31</v>
      </c>
      <c r="B273" s="104" t="s">
        <v>32</v>
      </c>
      <c r="C273" s="104" t="s">
        <v>82</v>
      </c>
      <c r="D273" s="104" t="s">
        <v>94</v>
      </c>
      <c r="E273" s="104" t="s">
        <v>41</v>
      </c>
      <c r="F273" s="105">
        <v>0.58333333333333337</v>
      </c>
      <c r="G273" s="104"/>
      <c r="H273" s="106">
        <v>45928</v>
      </c>
      <c r="I273" s="104" t="s">
        <v>522</v>
      </c>
      <c r="J273" s="107" t="s">
        <v>38</v>
      </c>
      <c r="K273" s="104" t="s">
        <v>53</v>
      </c>
      <c r="L273" s="104" t="s">
        <v>57</v>
      </c>
      <c r="M273" s="107" t="s">
        <v>55</v>
      </c>
      <c r="N273" s="105">
        <v>0.58333333333333337</v>
      </c>
      <c r="O273" s="105">
        <v>0.66736111111111118</v>
      </c>
      <c r="P273" s="105">
        <f t="shared" si="1"/>
        <v>8.4027777777777812E-2</v>
      </c>
      <c r="Q273" s="108">
        <v>422.5</v>
      </c>
      <c r="R273" s="109">
        <v>0.7</v>
      </c>
      <c r="S273" s="109">
        <v>7</v>
      </c>
      <c r="T273" s="109">
        <v>530.79999999999995</v>
      </c>
      <c r="U273" s="109">
        <v>46.9</v>
      </c>
      <c r="V273" s="109">
        <v>0.6</v>
      </c>
      <c r="W273" s="109">
        <v>19.5</v>
      </c>
      <c r="X273" s="109">
        <v>94.5</v>
      </c>
      <c r="Y273" s="109">
        <v>399.5</v>
      </c>
      <c r="Z273" s="109">
        <v>0.8</v>
      </c>
      <c r="AA273" s="109">
        <v>6.8</v>
      </c>
      <c r="AB273" s="110">
        <v>494</v>
      </c>
      <c r="AH273" s="72" t="e">
        <f>IF(AND(B273="Premier League",E273="Live"),_xlfn.XLOOKUP(_xlfn.TEXTJOIN(" vs ",,C273:D273),Calendar!G:G,Calendar!B:B),IF(AND(B273="Premier League",E273="Highlights"),_xlfn.XLOOKUP(H273,Calendar!O:O,Calendar!N:N,,-1),""))</f>
        <v>#N/A</v>
      </c>
    </row>
    <row r="274" spans="1:34" s="72" customFormat="1" ht="15.65" customHeight="1" x14ac:dyDescent="0.35">
      <c r="A274" s="104" t="s">
        <v>31</v>
      </c>
      <c r="B274" s="104" t="s">
        <v>529</v>
      </c>
      <c r="C274" s="104" t="s">
        <v>633</v>
      </c>
      <c r="D274" s="104" t="s">
        <v>194</v>
      </c>
      <c r="E274" s="104" t="s">
        <v>41</v>
      </c>
      <c r="F274" s="105">
        <v>0.625</v>
      </c>
      <c r="G274" s="104"/>
      <c r="H274" s="106">
        <v>45928</v>
      </c>
      <c r="I274" s="104" t="s">
        <v>522</v>
      </c>
      <c r="J274" s="107" t="s">
        <v>38</v>
      </c>
      <c r="K274" s="104" t="s">
        <v>53</v>
      </c>
      <c r="L274" s="104" t="s">
        <v>120</v>
      </c>
      <c r="M274" s="107" t="s">
        <v>55</v>
      </c>
      <c r="N274" s="105">
        <v>0.625</v>
      </c>
      <c r="O274" s="105">
        <v>0.70694444444444449</v>
      </c>
      <c r="P274" s="105">
        <f t="shared" si="1"/>
        <v>8.1944444444444486E-2</v>
      </c>
      <c r="Q274" s="108">
        <v>148.6</v>
      </c>
      <c r="R274" s="109">
        <v>0.2</v>
      </c>
      <c r="S274" s="109">
        <v>2.1</v>
      </c>
      <c r="T274" s="109">
        <v>191.5</v>
      </c>
      <c r="U274" s="109">
        <v>12.5</v>
      </c>
      <c r="V274" s="109">
        <v>0.2</v>
      </c>
      <c r="W274" s="109">
        <v>4.0999999999999996</v>
      </c>
      <c r="X274" s="109">
        <v>34.5</v>
      </c>
      <c r="Y274" s="109">
        <v>147.19999999999999</v>
      </c>
      <c r="Z274" s="109">
        <v>0.3</v>
      </c>
      <c r="AA274" s="109">
        <v>2.1</v>
      </c>
      <c r="AB274" s="110">
        <v>191.5</v>
      </c>
      <c r="AH274" s="72" t="str">
        <f>IF(AND(B274="Premier League",E274="Live"),_xlfn.XLOOKUP(_xlfn.TEXTJOIN(" vs ",,C274:D274),Calendar!G:G,Calendar!B:B),IF(AND(B274="Premier League",E274="Highlights"),_xlfn.XLOOKUP(H274,Calendar!O:O,Calendar!N:N,,-1),""))</f>
        <v/>
      </c>
    </row>
    <row r="275" spans="1:34" s="72" customFormat="1" ht="15.65" customHeight="1" x14ac:dyDescent="0.35">
      <c r="A275" s="104" t="s">
        <v>31</v>
      </c>
      <c r="B275" s="104" t="s">
        <v>32</v>
      </c>
      <c r="C275" s="104" t="s">
        <v>46</v>
      </c>
      <c r="D275" s="104" t="s">
        <v>40</v>
      </c>
      <c r="E275" s="104" t="s">
        <v>41</v>
      </c>
      <c r="F275" s="105">
        <v>0.6875</v>
      </c>
      <c r="G275" s="104"/>
      <c r="H275" s="106">
        <v>45928</v>
      </c>
      <c r="I275" s="104" t="s">
        <v>522</v>
      </c>
      <c r="J275" s="107" t="s">
        <v>38</v>
      </c>
      <c r="K275" s="104" t="s">
        <v>53</v>
      </c>
      <c r="L275" s="104" t="s">
        <v>54</v>
      </c>
      <c r="M275" s="107" t="s">
        <v>55</v>
      </c>
      <c r="N275" s="105">
        <v>0.6875</v>
      </c>
      <c r="O275" s="105">
        <v>0.77222222222222225</v>
      </c>
      <c r="P275" s="105">
        <f t="shared" si="1"/>
        <v>8.4722222222222254E-2</v>
      </c>
      <c r="Q275" s="108">
        <v>1262.7</v>
      </c>
      <c r="R275" s="109">
        <v>2</v>
      </c>
      <c r="S275" s="109">
        <v>13</v>
      </c>
      <c r="T275" s="109">
        <v>1452.3</v>
      </c>
      <c r="U275" s="109">
        <v>139.19999999999999</v>
      </c>
      <c r="V275" s="109">
        <v>1.9</v>
      </c>
      <c r="W275" s="109">
        <v>32.4</v>
      </c>
      <c r="X275" s="109">
        <v>186</v>
      </c>
      <c r="Y275" s="109">
        <v>1175.9000000000001</v>
      </c>
      <c r="Z275" s="109">
        <v>2.2000000000000002</v>
      </c>
      <c r="AA275" s="109">
        <v>12.5</v>
      </c>
      <c r="AB275" s="110">
        <v>1356.8</v>
      </c>
      <c r="AH275" s="72" t="e">
        <f>IF(AND(B275="Premier League",E275="Live"),_xlfn.XLOOKUP(_xlfn.TEXTJOIN(" vs ",,C275:D275),Calendar!G:G,Calendar!B:B),IF(AND(B275="Premier League",E275="Highlights"),_xlfn.XLOOKUP(H275,Calendar!O:O,Calendar!N:N,,-1),""))</f>
        <v>#N/A</v>
      </c>
    </row>
    <row r="276" spans="1:34" s="72" customFormat="1" ht="15.65" customHeight="1" x14ac:dyDescent="0.35">
      <c r="A276" s="104" t="s">
        <v>31</v>
      </c>
      <c r="B276" s="104" t="s">
        <v>32</v>
      </c>
      <c r="C276" s="104" t="s">
        <v>46</v>
      </c>
      <c r="D276" s="104" t="s">
        <v>40</v>
      </c>
      <c r="E276" s="104" t="s">
        <v>41</v>
      </c>
      <c r="F276" s="105">
        <v>0.6875</v>
      </c>
      <c r="G276" s="104"/>
      <c r="H276" s="106">
        <v>45928</v>
      </c>
      <c r="I276" s="104" t="s">
        <v>522</v>
      </c>
      <c r="J276" s="107" t="s">
        <v>38</v>
      </c>
      <c r="K276" s="104" t="s">
        <v>53</v>
      </c>
      <c r="L276" s="104" t="s">
        <v>57</v>
      </c>
      <c r="M276" s="107" t="s">
        <v>55</v>
      </c>
      <c r="N276" s="105">
        <v>0.6875</v>
      </c>
      <c r="O276" s="105">
        <v>0.77222222222222225</v>
      </c>
      <c r="P276" s="105">
        <f t="shared" si="1"/>
        <v>8.4722222222222254E-2</v>
      </c>
      <c r="Q276" s="108">
        <v>772.1</v>
      </c>
      <c r="R276" s="109">
        <v>1.2</v>
      </c>
      <c r="S276" s="109">
        <v>7.9</v>
      </c>
      <c r="T276" s="109">
        <v>938</v>
      </c>
      <c r="U276" s="109">
        <v>54.1</v>
      </c>
      <c r="V276" s="109">
        <v>0.7</v>
      </c>
      <c r="W276" s="109">
        <v>12.6</v>
      </c>
      <c r="X276" s="109">
        <v>88.2</v>
      </c>
      <c r="Y276" s="109">
        <v>728.6</v>
      </c>
      <c r="Z276" s="109">
        <v>1.4</v>
      </c>
      <c r="AA276" s="109">
        <v>7.8</v>
      </c>
      <c r="AB276" s="110">
        <v>879.6</v>
      </c>
      <c r="AH276" s="72" t="e">
        <f>IF(AND(B276="Premier League",E276="Live"),_xlfn.XLOOKUP(_xlfn.TEXTJOIN(" vs ",,C276:D276),Calendar!G:G,Calendar!B:B),IF(AND(B276="Premier League",E276="Highlights"),_xlfn.XLOOKUP(H276,Calendar!O:O,Calendar!N:N,,-1),""))</f>
        <v>#N/A</v>
      </c>
    </row>
    <row r="277" spans="1:34" s="72" customFormat="1" ht="15.65" customHeight="1" x14ac:dyDescent="0.35">
      <c r="A277" s="104" t="s">
        <v>31</v>
      </c>
      <c r="B277" s="104" t="s">
        <v>32</v>
      </c>
      <c r="C277" s="104"/>
      <c r="D277" s="104"/>
      <c r="E277" s="104" t="s">
        <v>33</v>
      </c>
      <c r="F277" s="105">
        <v>0.3125</v>
      </c>
      <c r="G277" s="104"/>
      <c r="H277" s="106">
        <v>45928</v>
      </c>
      <c r="I277" s="104" t="s">
        <v>522</v>
      </c>
      <c r="J277" s="107" t="s">
        <v>38</v>
      </c>
      <c r="K277" s="104" t="s">
        <v>553</v>
      </c>
      <c r="L277" s="104" t="s">
        <v>35</v>
      </c>
      <c r="M277" s="107" t="s">
        <v>36</v>
      </c>
      <c r="N277" s="105">
        <v>0.31597222222222221</v>
      </c>
      <c r="O277" s="105">
        <v>0.375</v>
      </c>
      <c r="P277" s="105">
        <f t="shared" si="1"/>
        <v>5.902777777777779E-2</v>
      </c>
      <c r="Q277" s="108">
        <v>638.29999999999995</v>
      </c>
      <c r="R277" s="109">
        <v>1</v>
      </c>
      <c r="S277" s="109">
        <v>20.9</v>
      </c>
      <c r="T277" s="109">
        <v>886.9</v>
      </c>
      <c r="U277" s="109">
        <v>11.2</v>
      </c>
      <c r="V277" s="109">
        <v>0.2</v>
      </c>
      <c r="W277" s="109">
        <v>20</v>
      </c>
      <c r="X277" s="109">
        <v>30.2</v>
      </c>
      <c r="Y277" s="109">
        <v>616.20000000000005</v>
      </c>
      <c r="Z277" s="109">
        <v>1.2</v>
      </c>
      <c r="AA277" s="109">
        <v>21.3</v>
      </c>
      <c r="AB277" s="110">
        <v>858.9</v>
      </c>
      <c r="AH277" s="72" t="str">
        <f>IF(AND(B277="Premier League",E277="Live"),_xlfn.XLOOKUP(_xlfn.TEXTJOIN(" vs ",,C277:D277),Calendar!G:G,Calendar!B:B),IF(AND(B277="Premier League",E277="Highlights"),_xlfn.XLOOKUP(H277,Calendar!O:O,Calendar!N:N,,-1),""))</f>
        <v>Matchweek 01</v>
      </c>
    </row>
    <row r="278" spans="1:34" s="72" customFormat="1" ht="15.65" customHeight="1" x14ac:dyDescent="0.35">
      <c r="A278" s="104" t="s">
        <v>31</v>
      </c>
      <c r="B278" s="104" t="s">
        <v>32</v>
      </c>
      <c r="C278" s="104"/>
      <c r="D278" s="104"/>
      <c r="E278" s="104" t="s">
        <v>33</v>
      </c>
      <c r="F278" s="105">
        <v>0.9375</v>
      </c>
      <c r="G278" s="104"/>
      <c r="H278" s="106">
        <v>45928</v>
      </c>
      <c r="I278" s="104" t="s">
        <v>522</v>
      </c>
      <c r="J278" s="107" t="s">
        <v>38</v>
      </c>
      <c r="K278" s="104" t="s">
        <v>552</v>
      </c>
      <c r="L278" s="104" t="s">
        <v>35</v>
      </c>
      <c r="M278" s="107" t="s">
        <v>36</v>
      </c>
      <c r="N278" s="105">
        <v>0.9375</v>
      </c>
      <c r="O278" s="105">
        <v>0.97222222222222221</v>
      </c>
      <c r="P278" s="105">
        <f t="shared" si="1"/>
        <v>3.472222222222221E-2</v>
      </c>
      <c r="Q278" s="108">
        <v>1175.2</v>
      </c>
      <c r="R278" s="109">
        <v>1.9</v>
      </c>
      <c r="S278" s="109">
        <v>17.5</v>
      </c>
      <c r="T278" s="109">
        <v>1727.8</v>
      </c>
      <c r="U278" s="109">
        <v>25.9</v>
      </c>
      <c r="V278" s="109">
        <v>0.4</v>
      </c>
      <c r="W278" s="109">
        <v>12.9</v>
      </c>
      <c r="X278" s="109">
        <v>38.299999999999997</v>
      </c>
      <c r="Y278" s="109">
        <v>1168.5</v>
      </c>
      <c r="Z278" s="109">
        <v>2.2000000000000002</v>
      </c>
      <c r="AA278" s="109">
        <v>17.600000000000001</v>
      </c>
      <c r="AB278" s="110">
        <v>1711.6</v>
      </c>
      <c r="AH278" s="72" t="str">
        <f>IF(AND(B278="Premier League",E278="Live"),_xlfn.XLOOKUP(_xlfn.TEXTJOIN(" vs ",,C278:D278),Calendar!G:G,Calendar!B:B),IF(AND(B278="Premier League",E278="Highlights"),_xlfn.XLOOKUP(H278,Calendar!O:O,Calendar!N:N,,-1),""))</f>
        <v>Matchweek 01</v>
      </c>
    </row>
    <row r="279" spans="1:34" s="72" customFormat="1" ht="15.65" customHeight="1" x14ac:dyDescent="0.35">
      <c r="A279" s="104" t="s">
        <v>31</v>
      </c>
      <c r="B279" s="104" t="s">
        <v>623</v>
      </c>
      <c r="C279" s="104"/>
      <c r="D279" s="104"/>
      <c r="E279" s="104" t="s">
        <v>33</v>
      </c>
      <c r="F279" s="105">
        <v>0.97222222222222221</v>
      </c>
      <c r="G279" s="104"/>
      <c r="H279" s="106">
        <v>45928</v>
      </c>
      <c r="I279" s="104" t="s">
        <v>522</v>
      </c>
      <c r="J279" s="107" t="s">
        <v>38</v>
      </c>
      <c r="K279" s="104" t="s">
        <v>607</v>
      </c>
      <c r="L279" s="104" t="s">
        <v>35</v>
      </c>
      <c r="M279" s="107" t="s">
        <v>36</v>
      </c>
      <c r="N279" s="105">
        <v>0.97222222222222221</v>
      </c>
      <c r="O279" s="105">
        <v>1.0069444444444444</v>
      </c>
      <c r="P279" s="105">
        <f t="shared" si="1"/>
        <v>3.472222222222221E-2</v>
      </c>
      <c r="Q279" s="108">
        <v>324.3</v>
      </c>
      <c r="R279" s="109">
        <v>0.5</v>
      </c>
      <c r="S279" s="109">
        <v>9.6999999999999993</v>
      </c>
      <c r="T279" s="109">
        <v>867.2</v>
      </c>
      <c r="U279" s="109">
        <v>5.0999999999999996</v>
      </c>
      <c r="V279" s="109">
        <v>0.1</v>
      </c>
      <c r="W279" s="109">
        <v>5.9</v>
      </c>
      <c r="X279" s="109">
        <v>13.6</v>
      </c>
      <c r="Y279" s="109">
        <v>323.60000000000002</v>
      </c>
      <c r="Z279" s="109">
        <v>0.6</v>
      </c>
      <c r="AA279" s="109">
        <v>9.6999999999999993</v>
      </c>
      <c r="AB279" s="110">
        <v>862.1</v>
      </c>
      <c r="AH279" s="72" t="str">
        <f>IF(AND(B279="Premier League",E279="Live"),_xlfn.XLOOKUP(_xlfn.TEXTJOIN(" vs ",,C279:D279),Calendar!G:G,Calendar!B:B),IF(AND(B279="Premier League",E279="Highlights"),_xlfn.XLOOKUP(H279,Calendar!O:O,Calendar!N:N,,-1),""))</f>
        <v/>
      </c>
    </row>
    <row r="280" spans="1:34" s="72" customFormat="1" ht="15.65" customHeight="1" x14ac:dyDescent="0.35">
      <c r="A280" s="104" t="s">
        <v>31</v>
      </c>
      <c r="B280" s="104" t="s">
        <v>32</v>
      </c>
      <c r="C280" s="104" t="s">
        <v>86</v>
      </c>
      <c r="D280" s="104" t="s">
        <v>47</v>
      </c>
      <c r="E280" s="104" t="s">
        <v>41</v>
      </c>
      <c r="F280" s="105">
        <v>0.83333333333333337</v>
      </c>
      <c r="G280" s="104"/>
      <c r="H280" s="106">
        <v>45929</v>
      </c>
      <c r="I280" s="104" t="s">
        <v>522</v>
      </c>
      <c r="J280" s="107" t="s">
        <v>74</v>
      </c>
      <c r="K280" s="104" t="s">
        <v>53</v>
      </c>
      <c r="L280" s="104" t="s">
        <v>54</v>
      </c>
      <c r="M280" s="107" t="s">
        <v>55</v>
      </c>
      <c r="N280" s="105">
        <v>0.83333333333333337</v>
      </c>
      <c r="O280" s="105">
        <v>0.91180555555555554</v>
      </c>
      <c r="P280" s="105">
        <v>7.8472222222222165E-2</v>
      </c>
      <c r="Q280" s="108">
        <v>779.5</v>
      </c>
      <c r="R280" s="109">
        <v>1.3</v>
      </c>
      <c r="S280" s="109">
        <v>6.5</v>
      </c>
      <c r="T280" s="109">
        <v>915.3</v>
      </c>
      <c r="U280" s="109">
        <v>71.8</v>
      </c>
      <c r="V280" s="109">
        <v>1</v>
      </c>
      <c r="W280" s="109">
        <v>19.600000000000001</v>
      </c>
      <c r="X280" s="109">
        <v>97.4</v>
      </c>
      <c r="Y280" s="109">
        <v>741</v>
      </c>
      <c r="Z280" s="109">
        <v>1.4</v>
      </c>
      <c r="AA280" s="109">
        <v>6.3</v>
      </c>
      <c r="AB280" s="110">
        <v>886.7</v>
      </c>
      <c r="AH280" s="72" t="e">
        <f>IF(AND(B280="Premier League",E280="Live"),_xlfn.XLOOKUP(_xlfn.TEXTJOIN(" vs ",,C280:D280),Calendar!G:G,Calendar!B:B),IF(AND(B280="Premier League",E280="Highlights"),_xlfn.XLOOKUP(H280,Calendar!O:O,Calendar!N:N,,-1),""))</f>
        <v>#N/A</v>
      </c>
    </row>
    <row r="281" spans="1:34" s="72" customFormat="1" ht="15.65" customHeight="1" x14ac:dyDescent="0.35">
      <c r="A281" s="104" t="s">
        <v>31</v>
      </c>
      <c r="B281" s="104" t="s">
        <v>32</v>
      </c>
      <c r="C281" s="104" t="s">
        <v>86</v>
      </c>
      <c r="D281" s="104" t="s">
        <v>47</v>
      </c>
      <c r="E281" s="104" t="s">
        <v>41</v>
      </c>
      <c r="F281" s="105">
        <v>0.83333333333333337</v>
      </c>
      <c r="G281" s="104"/>
      <c r="H281" s="106">
        <v>45929</v>
      </c>
      <c r="I281" s="104" t="s">
        <v>522</v>
      </c>
      <c r="J281" s="107" t="s">
        <v>74</v>
      </c>
      <c r="K281" s="104" t="s">
        <v>53</v>
      </c>
      <c r="L281" s="104" t="s">
        <v>57</v>
      </c>
      <c r="M281" s="107" t="s">
        <v>55</v>
      </c>
      <c r="N281" s="105">
        <v>0.83333333333333337</v>
      </c>
      <c r="O281" s="105">
        <v>0.91180555555555554</v>
      </c>
      <c r="P281" s="105">
        <v>7.8472222222222165E-2</v>
      </c>
      <c r="Q281" s="108">
        <v>486.8</v>
      </c>
      <c r="R281" s="109">
        <v>0.8</v>
      </c>
      <c r="S281" s="109">
        <v>4.0999999999999996</v>
      </c>
      <c r="T281" s="109">
        <v>560.6</v>
      </c>
      <c r="U281" s="109">
        <v>58</v>
      </c>
      <c r="V281" s="109">
        <v>0.8</v>
      </c>
      <c r="W281" s="109">
        <v>15.8</v>
      </c>
      <c r="X281" s="109">
        <v>94.4</v>
      </c>
      <c r="Y281" s="109">
        <v>469.2</v>
      </c>
      <c r="Z281" s="109">
        <v>0.9</v>
      </c>
      <c r="AA281" s="109">
        <v>4</v>
      </c>
      <c r="AB281" s="110">
        <v>547.70000000000005</v>
      </c>
      <c r="AH281" s="72" t="e">
        <f>IF(AND(B281="Premier League",E281="Live"),_xlfn.XLOOKUP(_xlfn.TEXTJOIN(" vs ",,C281:D281),Calendar!G:G,Calendar!B:B),IF(AND(B281="Premier League",E281="Highlights"),_xlfn.XLOOKUP(H281,Calendar!O:O,Calendar!N:N,,-1),""))</f>
        <v>#N/A</v>
      </c>
    </row>
    <row r="282" spans="1:34" s="72" customFormat="1" ht="15.65" customHeight="1" x14ac:dyDescent="0.35">
      <c r="A282" s="104" t="s">
        <v>31</v>
      </c>
      <c r="B282" s="104" t="s">
        <v>32</v>
      </c>
      <c r="C282" s="104"/>
      <c r="D282" s="104"/>
      <c r="E282" s="104" t="s">
        <v>33</v>
      </c>
      <c r="F282" s="105">
        <v>0.34027777777777779</v>
      </c>
      <c r="G282" s="104"/>
      <c r="H282" s="106">
        <v>45929</v>
      </c>
      <c r="I282" s="104" t="s">
        <v>522</v>
      </c>
      <c r="J282" s="107" t="s">
        <v>74</v>
      </c>
      <c r="K282" s="104" t="s">
        <v>553</v>
      </c>
      <c r="L282" s="104" t="s">
        <v>278</v>
      </c>
      <c r="M282" s="107" t="s">
        <v>36</v>
      </c>
      <c r="N282" s="105">
        <v>0.34027777777777779</v>
      </c>
      <c r="O282" s="105">
        <v>0.37498842592592591</v>
      </c>
      <c r="P282" s="105">
        <v>3.4722222222222224E-2</v>
      </c>
      <c r="Q282" s="108">
        <v>60</v>
      </c>
      <c r="R282" s="109">
        <v>9.7000000000000003E-2</v>
      </c>
      <c r="S282" s="109">
        <v>1.7184999999999999</v>
      </c>
      <c r="T282" s="109">
        <v>86.6</v>
      </c>
      <c r="U282" s="109">
        <v>0.8</v>
      </c>
      <c r="V282" s="109">
        <v>1.0999999999999999E-2</v>
      </c>
      <c r="W282" s="109">
        <v>1.8141</v>
      </c>
      <c r="X282" s="109">
        <v>6.1</v>
      </c>
      <c r="Y282" s="109">
        <v>59.6</v>
      </c>
      <c r="Z282" s="109">
        <v>0.113</v>
      </c>
      <c r="AA282" s="109">
        <v>1.7735000000000001</v>
      </c>
      <c r="AB282" s="110">
        <v>86.4</v>
      </c>
      <c r="AH282" s="72" t="str">
        <f>IF(AND(B282="Premier League",E282="Live"),_xlfn.XLOOKUP(_xlfn.TEXTJOIN(" vs ",,C282:D282),Calendar!G:G,Calendar!B:B),IF(AND(B282="Premier League",E282="Highlights"),_xlfn.XLOOKUP(H282,Calendar!O:O,Calendar!N:N,,-1),""))</f>
        <v>Matchweek 01</v>
      </c>
    </row>
    <row r="283" spans="1:34" s="72" customFormat="1" ht="15.65" customHeight="1" x14ac:dyDescent="0.35">
      <c r="A283" s="104" t="s">
        <v>31</v>
      </c>
      <c r="B283" s="104" t="s">
        <v>131</v>
      </c>
      <c r="C283" s="104" t="s">
        <v>209</v>
      </c>
      <c r="D283" s="104" t="s">
        <v>175</v>
      </c>
      <c r="E283" s="104" t="s">
        <v>41</v>
      </c>
      <c r="F283" s="105">
        <v>0.73958333333333337</v>
      </c>
      <c r="G283" s="104"/>
      <c r="H283" s="106">
        <v>45930</v>
      </c>
      <c r="I283" s="104" t="s">
        <v>522</v>
      </c>
      <c r="J283" s="107" t="s">
        <v>122</v>
      </c>
      <c r="K283" s="104" t="s">
        <v>53</v>
      </c>
      <c r="L283" s="104" t="s">
        <v>513</v>
      </c>
      <c r="M283" s="107" t="s">
        <v>511</v>
      </c>
      <c r="N283" s="105">
        <v>0.73958333333333337</v>
      </c>
      <c r="O283" s="105">
        <v>0.81736111111111109</v>
      </c>
      <c r="P283" s="105">
        <v>7.7777777777777724E-2</v>
      </c>
      <c r="Q283" s="108">
        <v>26.9</v>
      </c>
      <c r="R283" s="109">
        <v>4.3999999999999997E-2</v>
      </c>
      <c r="S283" s="109">
        <v>0.2661</v>
      </c>
      <c r="T283" s="109">
        <v>67.8</v>
      </c>
      <c r="U283" s="109">
        <v>2</v>
      </c>
      <c r="V283" s="109">
        <v>2.8000000000000001E-2</v>
      </c>
      <c r="W283" s="109">
        <v>1.1567000000000001</v>
      </c>
      <c r="X283" s="109">
        <v>17.399999999999999</v>
      </c>
      <c r="Y283" s="109">
        <v>26.1</v>
      </c>
      <c r="Z283" s="109">
        <v>4.9000000000000002E-2</v>
      </c>
      <c r="AA283" s="109">
        <v>0.2651</v>
      </c>
      <c r="AB283" s="110">
        <v>67.8</v>
      </c>
      <c r="AH283" s="72" t="str">
        <f>IF(AND(B283="Premier League",E283="Live"),_xlfn.XLOOKUP(_xlfn.TEXTJOIN(" vs ",,C283:D283),Calendar!G:G,Calendar!B:B),IF(AND(B283="Premier League",E283="Highlights"),_xlfn.XLOOKUP(H283,Calendar!O:O,Calendar!N:N,,-1),""))</f>
        <v/>
      </c>
    </row>
    <row r="284" spans="1:34" s="72" customFormat="1" ht="15.65" customHeight="1" x14ac:dyDescent="0.35">
      <c r="A284" s="104" t="s">
        <v>31</v>
      </c>
      <c r="B284" s="104" t="s">
        <v>131</v>
      </c>
      <c r="C284" s="104" t="s">
        <v>638</v>
      </c>
      <c r="D284" s="104" t="s">
        <v>179</v>
      </c>
      <c r="E284" s="104" t="s">
        <v>41</v>
      </c>
      <c r="F284" s="105">
        <v>0.73958333333333337</v>
      </c>
      <c r="G284" s="104"/>
      <c r="H284" s="106">
        <v>45930</v>
      </c>
      <c r="I284" s="104" t="s">
        <v>522</v>
      </c>
      <c r="J284" s="107" t="s">
        <v>122</v>
      </c>
      <c r="K284" s="104" t="s">
        <v>53</v>
      </c>
      <c r="L284" s="104" t="s">
        <v>512</v>
      </c>
      <c r="M284" s="107" t="s">
        <v>511</v>
      </c>
      <c r="N284" s="105">
        <v>0.74097222222222225</v>
      </c>
      <c r="O284" s="105">
        <v>0.81736111111111109</v>
      </c>
      <c r="P284" s="105">
        <v>7.638888888888884E-2</v>
      </c>
      <c r="Q284" s="108">
        <v>113.5</v>
      </c>
      <c r="R284" s="109">
        <v>0.184</v>
      </c>
      <c r="S284" s="109">
        <v>1.1197999999999999</v>
      </c>
      <c r="T284" s="109">
        <v>165.9</v>
      </c>
      <c r="U284" s="109">
        <v>15.1</v>
      </c>
      <c r="V284" s="109">
        <v>0.20799999999999999</v>
      </c>
      <c r="W284" s="109">
        <v>8.6930999999999994</v>
      </c>
      <c r="X284" s="109">
        <v>46.5</v>
      </c>
      <c r="Y284" s="109">
        <v>108.8</v>
      </c>
      <c r="Z284" s="109">
        <v>0.20599999999999999</v>
      </c>
      <c r="AA284" s="109">
        <v>1.1017999999999999</v>
      </c>
      <c r="AB284" s="110">
        <v>165.9</v>
      </c>
      <c r="AH284" s="72" t="str">
        <f>IF(AND(B284="Premier League",E284="Live"),_xlfn.XLOOKUP(_xlfn.TEXTJOIN(" vs ",,C284:D284),Calendar!G:G,Calendar!B:B),IF(AND(B284="Premier League",E284="Highlights"),_xlfn.XLOOKUP(H284,Calendar!O:O,Calendar!N:N,,-1),""))</f>
        <v/>
      </c>
    </row>
    <row r="285" spans="1:34" s="72" customFormat="1" ht="15.65" customHeight="1" x14ac:dyDescent="0.35">
      <c r="A285" s="104" t="s">
        <v>31</v>
      </c>
      <c r="B285" s="104" t="s">
        <v>145</v>
      </c>
      <c r="C285" s="104" t="s">
        <v>95</v>
      </c>
      <c r="D285" s="104" t="s">
        <v>199</v>
      </c>
      <c r="E285" s="104" t="s">
        <v>41</v>
      </c>
      <c r="F285" s="105">
        <v>0.82291666666666663</v>
      </c>
      <c r="G285" s="104"/>
      <c r="H285" s="106">
        <v>45930</v>
      </c>
      <c r="I285" s="104" t="s">
        <v>522</v>
      </c>
      <c r="J285" s="107" t="s">
        <v>122</v>
      </c>
      <c r="K285" s="104" t="s">
        <v>53</v>
      </c>
      <c r="L285" s="104" t="s">
        <v>548</v>
      </c>
      <c r="M285" s="107" t="s">
        <v>55</v>
      </c>
      <c r="N285" s="105">
        <v>0.82291666666666674</v>
      </c>
      <c r="O285" s="105">
        <v>0.90208333333333335</v>
      </c>
      <c r="P285" s="105">
        <v>7.9166666666666607E-2</v>
      </c>
      <c r="Q285" s="108">
        <v>59.4</v>
      </c>
      <c r="R285" s="109">
        <v>9.6000000000000002E-2</v>
      </c>
      <c r="S285" s="109">
        <v>0.52700000000000002</v>
      </c>
      <c r="T285" s="109">
        <v>108.8</v>
      </c>
      <c r="U285" s="109">
        <v>4</v>
      </c>
      <c r="V285" s="109">
        <v>5.5E-2</v>
      </c>
      <c r="W285" s="109">
        <v>1.3778999999999999</v>
      </c>
      <c r="X285" s="109">
        <v>20.2</v>
      </c>
      <c r="Y285" s="109">
        <v>58</v>
      </c>
      <c r="Z285" s="109">
        <v>0.11</v>
      </c>
      <c r="AA285" s="109">
        <v>0.5302</v>
      </c>
      <c r="AB285" s="110">
        <v>102.9</v>
      </c>
      <c r="AH285" s="72" t="str">
        <f>IF(AND(B285="Premier League",E285="Live"),_xlfn.XLOOKUP(_xlfn.TEXTJOIN(" vs ",,C285:D285),Calendar!G:G,Calendar!B:B),IF(AND(B285="Premier League",E285="Highlights"),_xlfn.XLOOKUP(H285,Calendar!O:O,Calendar!N:N,,-1),""))</f>
        <v/>
      </c>
    </row>
    <row r="286" spans="1:34" s="72" customFormat="1" ht="15.65" customHeight="1" x14ac:dyDescent="0.35">
      <c r="A286" s="104" t="s">
        <v>31</v>
      </c>
      <c r="B286" s="104" t="s">
        <v>145</v>
      </c>
      <c r="C286" s="104" t="s">
        <v>89</v>
      </c>
      <c r="D286" s="104" t="s">
        <v>92</v>
      </c>
      <c r="E286" s="104" t="s">
        <v>41</v>
      </c>
      <c r="F286" s="105">
        <v>0.83333333333333337</v>
      </c>
      <c r="G286" s="104"/>
      <c r="H286" s="106">
        <v>45930</v>
      </c>
      <c r="I286" s="104" t="s">
        <v>522</v>
      </c>
      <c r="J286" s="107" t="s">
        <v>122</v>
      </c>
      <c r="K286" s="104" t="s">
        <v>53</v>
      </c>
      <c r="L286" s="104" t="s">
        <v>54</v>
      </c>
      <c r="M286" s="107" t="s">
        <v>55</v>
      </c>
      <c r="N286" s="105">
        <v>0.83333333333333337</v>
      </c>
      <c r="O286" s="105">
        <v>0.91250000000000009</v>
      </c>
      <c r="P286" s="105">
        <v>7.9166666666666718E-2</v>
      </c>
      <c r="Q286" s="108">
        <v>65.7</v>
      </c>
      <c r="R286" s="109">
        <v>0.106</v>
      </c>
      <c r="S286" s="109">
        <v>0.59199999999999997</v>
      </c>
      <c r="T286" s="109">
        <v>101.8</v>
      </c>
      <c r="U286" s="109">
        <v>0.9</v>
      </c>
      <c r="V286" s="109">
        <v>1.2E-2</v>
      </c>
      <c r="W286" s="109">
        <v>0.30830000000000002</v>
      </c>
      <c r="X286" s="109">
        <v>10.4</v>
      </c>
      <c r="Y286" s="109">
        <v>57.7</v>
      </c>
      <c r="Z286" s="109">
        <v>0.109</v>
      </c>
      <c r="AA286" s="109">
        <v>0.53539999999999999</v>
      </c>
      <c r="AB286" s="110">
        <v>91.9</v>
      </c>
      <c r="AH286" s="72" t="str">
        <f>IF(AND(B286="Premier League",E286="Live"),_xlfn.XLOOKUP(_xlfn.TEXTJOIN(" vs ",,C286:D286),Calendar!G:G,Calendar!B:B),IF(AND(B286="Premier League",E286="Highlights"),_xlfn.XLOOKUP(H286,Calendar!O:O,Calendar!N:N,,-1),""))</f>
        <v/>
      </c>
    </row>
    <row r="287" spans="1:34" s="72" customFormat="1" ht="15.65" customHeight="1" x14ac:dyDescent="0.35">
      <c r="A287" s="104" t="s">
        <v>31</v>
      </c>
      <c r="B287" s="104" t="s">
        <v>145</v>
      </c>
      <c r="C287" s="104" t="s">
        <v>89</v>
      </c>
      <c r="D287" s="104" t="s">
        <v>92</v>
      </c>
      <c r="E287" s="104" t="s">
        <v>41</v>
      </c>
      <c r="F287" s="105">
        <v>0.83333333333333337</v>
      </c>
      <c r="G287" s="104"/>
      <c r="H287" s="106">
        <v>45930</v>
      </c>
      <c r="I287" s="104" t="s">
        <v>522</v>
      </c>
      <c r="J287" s="107" t="s">
        <v>122</v>
      </c>
      <c r="K287" s="104" t="s">
        <v>53</v>
      </c>
      <c r="L287" s="104" t="s">
        <v>120</v>
      </c>
      <c r="M287" s="107" t="s">
        <v>55</v>
      </c>
      <c r="N287" s="105">
        <v>0.83333333333333337</v>
      </c>
      <c r="O287" s="105">
        <v>0.91250000000000009</v>
      </c>
      <c r="P287" s="105">
        <v>7.9166666666666718E-2</v>
      </c>
      <c r="Q287" s="108">
        <v>35.200000000000003</v>
      </c>
      <c r="R287" s="109">
        <v>5.7000000000000002E-2</v>
      </c>
      <c r="S287" s="109">
        <v>0.31719999999999998</v>
      </c>
      <c r="T287" s="109">
        <v>64.5</v>
      </c>
      <c r="U287" s="109">
        <v>0</v>
      </c>
      <c r="V287" s="109">
        <v>0</v>
      </c>
      <c r="W287" s="109">
        <v>0</v>
      </c>
      <c r="X287" s="109">
        <v>1.9</v>
      </c>
      <c r="Y287" s="109">
        <v>34.9</v>
      </c>
      <c r="Z287" s="109">
        <v>6.6000000000000003E-2</v>
      </c>
      <c r="AA287" s="109">
        <v>0.32379999999999998</v>
      </c>
      <c r="AB287" s="110">
        <v>61</v>
      </c>
      <c r="AH287" s="72" t="str">
        <f>IF(AND(B287="Premier League",E287="Live"),_xlfn.XLOOKUP(_xlfn.TEXTJOIN(" vs ",,C287:D287),Calendar!G:G,Calendar!B:B),IF(AND(B287="Premier League",E287="Highlights"),_xlfn.XLOOKUP(H287,Calendar!O:O,Calendar!N:N,,-1),""))</f>
        <v/>
      </c>
    </row>
    <row r="288" spans="1:34" s="72" customFormat="1" ht="15.65" customHeight="1" x14ac:dyDescent="0.35">
      <c r="A288" s="104" t="s">
        <v>31</v>
      </c>
      <c r="B288" s="104" t="s">
        <v>131</v>
      </c>
      <c r="C288" s="104" t="s">
        <v>639</v>
      </c>
      <c r="D288" s="104" t="s">
        <v>48</v>
      </c>
      <c r="E288" s="104" t="s">
        <v>41</v>
      </c>
      <c r="F288" s="105">
        <v>0.83333333333333337</v>
      </c>
      <c r="G288" s="104"/>
      <c r="H288" s="106">
        <v>45930</v>
      </c>
      <c r="I288" s="104" t="s">
        <v>522</v>
      </c>
      <c r="J288" s="107" t="s">
        <v>122</v>
      </c>
      <c r="K288" s="104" t="s">
        <v>53</v>
      </c>
      <c r="L288" s="104" t="s">
        <v>512</v>
      </c>
      <c r="M288" s="107" t="s">
        <v>511</v>
      </c>
      <c r="N288" s="105">
        <v>0.83402777777777781</v>
      </c>
      <c r="O288" s="105">
        <v>0.91458333333333341</v>
      </c>
      <c r="P288" s="105">
        <v>8.0555555555555602E-2</v>
      </c>
      <c r="Q288" s="108">
        <v>151</v>
      </c>
      <c r="R288" s="109">
        <v>0.24399999999999999</v>
      </c>
      <c r="S288" s="109">
        <v>1.3654999999999999</v>
      </c>
      <c r="T288" s="109">
        <v>218.6</v>
      </c>
      <c r="U288" s="109">
        <v>21.8</v>
      </c>
      <c r="V288" s="109">
        <v>0.3</v>
      </c>
      <c r="W288" s="109">
        <v>7.4606000000000003</v>
      </c>
      <c r="X288" s="109">
        <v>47.2</v>
      </c>
      <c r="Y288" s="109">
        <v>150</v>
      </c>
      <c r="Z288" s="109">
        <v>0.28399999999999997</v>
      </c>
      <c r="AA288" s="109">
        <v>1.3968</v>
      </c>
      <c r="AB288" s="110">
        <v>212.8</v>
      </c>
      <c r="AH288" s="72" t="str">
        <f>IF(AND(B288="Premier League",E288="Live"),_xlfn.XLOOKUP(_xlfn.TEXTJOIN(" vs ",,C288:D288),Calendar!G:G,Calendar!B:B),IF(AND(B288="Premier League",E288="Highlights"),_xlfn.XLOOKUP(H288,Calendar!O:O,Calendar!N:N,,-1),""))</f>
        <v/>
      </c>
    </row>
    <row r="289" spans="1:34" s="72" customFormat="1" ht="15.65" customHeight="1" x14ac:dyDescent="0.35">
      <c r="A289" s="104" t="s">
        <v>31</v>
      </c>
      <c r="B289" s="104" t="s">
        <v>131</v>
      </c>
      <c r="C289" s="104" t="s">
        <v>67</v>
      </c>
      <c r="D289" s="104" t="s">
        <v>214</v>
      </c>
      <c r="E289" s="104" t="s">
        <v>41</v>
      </c>
      <c r="F289" s="105">
        <v>0.83333333333333337</v>
      </c>
      <c r="G289" s="104"/>
      <c r="H289" s="106">
        <v>45930</v>
      </c>
      <c r="I289" s="104" t="s">
        <v>522</v>
      </c>
      <c r="J289" s="107" t="s">
        <v>122</v>
      </c>
      <c r="K289" s="104" t="s">
        <v>53</v>
      </c>
      <c r="L289" s="104" t="s">
        <v>510</v>
      </c>
      <c r="M289" s="107" t="s">
        <v>511</v>
      </c>
      <c r="N289" s="105">
        <v>0.83402777777777781</v>
      </c>
      <c r="O289" s="105">
        <v>0.91388888888888897</v>
      </c>
      <c r="P289" s="105">
        <v>7.986111111111116E-2</v>
      </c>
      <c r="Q289" s="108">
        <v>357.3</v>
      </c>
      <c r="R289" s="109">
        <v>0.57799999999999996</v>
      </c>
      <c r="S289" s="109">
        <v>3.2273000000000001</v>
      </c>
      <c r="T289" s="109">
        <v>447.4</v>
      </c>
      <c r="U289" s="109">
        <v>20.8</v>
      </c>
      <c r="V289" s="109">
        <v>0.28599999999999998</v>
      </c>
      <c r="W289" s="109">
        <v>7.1208</v>
      </c>
      <c r="X289" s="109">
        <v>34</v>
      </c>
      <c r="Y289" s="109">
        <v>347.6</v>
      </c>
      <c r="Z289" s="109">
        <v>0.65900000000000003</v>
      </c>
      <c r="AA289" s="109">
        <v>3.2332000000000001</v>
      </c>
      <c r="AB289" s="110">
        <v>434.2</v>
      </c>
      <c r="AH289" s="72" t="str">
        <f>IF(AND(B289="Premier League",E289="Live"),_xlfn.XLOOKUP(_xlfn.TEXTJOIN(" vs ",,C289:D289),Calendar!G:G,Calendar!B:B),IF(AND(B289="Premier League",E289="Highlights"),_xlfn.XLOOKUP(H289,Calendar!O:O,Calendar!N:N,,-1),""))</f>
        <v/>
      </c>
    </row>
    <row r="290" spans="1:34" s="72" customFormat="1" ht="15.65" customHeight="1" x14ac:dyDescent="0.35">
      <c r="A290" s="104" t="s">
        <v>31</v>
      </c>
      <c r="B290" s="104" t="s">
        <v>131</v>
      </c>
      <c r="C290" s="104" t="s">
        <v>572</v>
      </c>
      <c r="D290" s="104" t="s">
        <v>574</v>
      </c>
      <c r="E290" s="104" t="s">
        <v>41</v>
      </c>
      <c r="F290" s="105">
        <v>0.73958333333333337</v>
      </c>
      <c r="G290" s="104"/>
      <c r="H290" s="106">
        <v>45931</v>
      </c>
      <c r="I290" s="104" t="s">
        <v>522</v>
      </c>
      <c r="J290" s="107" t="s">
        <v>123</v>
      </c>
      <c r="K290" s="104" t="s">
        <v>53</v>
      </c>
      <c r="L290" s="104" t="s">
        <v>513</v>
      </c>
      <c r="M290" s="107" t="s">
        <v>511</v>
      </c>
      <c r="N290" s="105">
        <v>0.74027777777777781</v>
      </c>
      <c r="O290" s="105">
        <v>0.81805555555555554</v>
      </c>
      <c r="P290" s="105">
        <v>7.7777777777777724E-2</v>
      </c>
      <c r="Q290" s="108">
        <v>6.1</v>
      </c>
      <c r="R290" s="109">
        <v>0.01</v>
      </c>
      <c r="S290" s="109">
        <v>6.0900000000000003E-2</v>
      </c>
      <c r="T290" s="109">
        <v>25.6</v>
      </c>
      <c r="U290" s="109">
        <v>0.6</v>
      </c>
      <c r="V290" s="109">
        <v>8.0000000000000002E-3</v>
      </c>
      <c r="W290" s="109">
        <v>0.29959999999999998</v>
      </c>
      <c r="X290" s="109">
        <v>7.8</v>
      </c>
      <c r="Y290" s="109">
        <v>6.1</v>
      </c>
      <c r="Z290" s="109">
        <v>1.2E-2</v>
      </c>
      <c r="AA290" s="109">
        <v>6.2399999999999997E-2</v>
      </c>
      <c r="AB290" s="110">
        <v>25.6</v>
      </c>
      <c r="AH290" s="72" t="str">
        <f>IF(AND(B290="Premier League",E290="Live"),_xlfn.XLOOKUP(_xlfn.TEXTJOIN(" vs ",,C290:D290),Calendar!G:G,Calendar!B:B),IF(AND(B290="Premier League",E290="Highlights"),_xlfn.XLOOKUP(H290,Calendar!O:O,Calendar!N:N,,-1),""))</f>
        <v/>
      </c>
    </row>
    <row r="291" spans="1:34" s="72" customFormat="1" ht="15.65" customHeight="1" x14ac:dyDescent="0.35">
      <c r="A291" s="104" t="s">
        <v>31</v>
      </c>
      <c r="B291" s="104" t="s">
        <v>131</v>
      </c>
      <c r="C291" s="104" t="s">
        <v>626</v>
      </c>
      <c r="D291" s="104" t="s">
        <v>46</v>
      </c>
      <c r="E291" s="104" t="s">
        <v>41</v>
      </c>
      <c r="F291" s="105">
        <v>0.73958333333333337</v>
      </c>
      <c r="G291" s="104"/>
      <c r="H291" s="106">
        <v>45931</v>
      </c>
      <c r="I291" s="104" t="s">
        <v>522</v>
      </c>
      <c r="J291" s="107" t="s">
        <v>123</v>
      </c>
      <c r="K291" s="104" t="s">
        <v>53</v>
      </c>
      <c r="L291" s="104" t="s">
        <v>512</v>
      </c>
      <c r="M291" s="107" t="s">
        <v>511</v>
      </c>
      <c r="N291" s="105">
        <v>0.73958333333333337</v>
      </c>
      <c r="O291" s="105">
        <v>0.81736111111111109</v>
      </c>
      <c r="P291" s="105">
        <v>7.7777777777777724E-2</v>
      </c>
      <c r="Q291" s="108">
        <v>378</v>
      </c>
      <c r="R291" s="109">
        <v>0.61099999999999999</v>
      </c>
      <c r="S291" s="109">
        <v>3.7865000000000002</v>
      </c>
      <c r="T291" s="109">
        <v>495.7</v>
      </c>
      <c r="U291" s="109">
        <v>41.2</v>
      </c>
      <c r="V291" s="109">
        <v>0.56599999999999995</v>
      </c>
      <c r="W291" s="109">
        <v>20.682700000000001</v>
      </c>
      <c r="X291" s="109">
        <v>88</v>
      </c>
      <c r="Y291" s="109">
        <v>344.7</v>
      </c>
      <c r="Z291" s="109">
        <v>0.65300000000000002</v>
      </c>
      <c r="AA291" s="109">
        <v>3.5335000000000001</v>
      </c>
      <c r="AB291" s="110">
        <v>462.9</v>
      </c>
      <c r="AH291" s="72" t="str">
        <f>IF(AND(B291="Premier League",E291="Live"),_xlfn.XLOOKUP(_xlfn.TEXTJOIN(" vs ",,C291:D291),Calendar!G:G,Calendar!B:B),IF(AND(B291="Premier League",E291="Highlights"),_xlfn.XLOOKUP(H291,Calendar!O:O,Calendar!N:N,,-1),""))</f>
        <v/>
      </c>
    </row>
    <row r="292" spans="1:34" s="72" customFormat="1" ht="15.65" customHeight="1" x14ac:dyDescent="0.35">
      <c r="A292" s="104" t="s">
        <v>31</v>
      </c>
      <c r="B292" s="104" t="s">
        <v>145</v>
      </c>
      <c r="C292" s="104" t="s">
        <v>580</v>
      </c>
      <c r="D292" s="104" t="s">
        <v>244</v>
      </c>
      <c r="E292" s="104" t="s">
        <v>41</v>
      </c>
      <c r="F292" s="105">
        <v>0.83333333333333337</v>
      </c>
      <c r="G292" s="104"/>
      <c r="H292" s="106">
        <v>45931</v>
      </c>
      <c r="I292" s="104" t="s">
        <v>522</v>
      </c>
      <c r="J292" s="107" t="s">
        <v>123</v>
      </c>
      <c r="K292" s="104" t="s">
        <v>53</v>
      </c>
      <c r="L292" s="104" t="s">
        <v>54</v>
      </c>
      <c r="M292" s="107" t="s">
        <v>55</v>
      </c>
      <c r="N292" s="105">
        <v>0.83333333333333337</v>
      </c>
      <c r="O292" s="105">
        <v>0.91180555555555554</v>
      </c>
      <c r="P292" s="105">
        <v>7.8472222222222165E-2</v>
      </c>
      <c r="Q292" s="108">
        <v>67.599999999999994</v>
      </c>
      <c r="R292" s="109">
        <v>0.109</v>
      </c>
      <c r="S292" s="109">
        <v>0.59760000000000002</v>
      </c>
      <c r="T292" s="109">
        <v>102.8</v>
      </c>
      <c r="U292" s="109">
        <v>1.9</v>
      </c>
      <c r="V292" s="109">
        <v>2.5999999999999999E-2</v>
      </c>
      <c r="W292" s="109">
        <v>0.58609999999999995</v>
      </c>
      <c r="X292" s="109">
        <v>7.7</v>
      </c>
      <c r="Y292" s="109">
        <v>67.400000000000006</v>
      </c>
      <c r="Z292" s="109">
        <v>0.128</v>
      </c>
      <c r="AA292" s="109">
        <v>0.60919999999999996</v>
      </c>
      <c r="AB292" s="110">
        <v>101.1</v>
      </c>
      <c r="AH292" s="72" t="str">
        <f>IF(AND(B292="Premier League",E292="Live"),_xlfn.XLOOKUP(_xlfn.TEXTJOIN(" vs ",,C292:D292),Calendar!G:G,Calendar!B:B),IF(AND(B292="Premier League",E292="Highlights"),_xlfn.XLOOKUP(H292,Calendar!O:O,Calendar!N:N,,-1),""))</f>
        <v/>
      </c>
    </row>
    <row r="293" spans="1:34" s="72" customFormat="1" ht="15.65" customHeight="1" x14ac:dyDescent="0.35">
      <c r="A293" s="104" t="s">
        <v>31</v>
      </c>
      <c r="B293" s="104" t="s">
        <v>145</v>
      </c>
      <c r="C293" s="104" t="s">
        <v>580</v>
      </c>
      <c r="D293" s="104" t="s">
        <v>244</v>
      </c>
      <c r="E293" s="104" t="s">
        <v>41</v>
      </c>
      <c r="F293" s="105">
        <v>0.83333333333333337</v>
      </c>
      <c r="G293" s="104"/>
      <c r="H293" s="106">
        <v>45931</v>
      </c>
      <c r="I293" s="104" t="s">
        <v>522</v>
      </c>
      <c r="J293" s="107" t="s">
        <v>123</v>
      </c>
      <c r="K293" s="104" t="s">
        <v>53</v>
      </c>
      <c r="L293" s="104" t="s">
        <v>120</v>
      </c>
      <c r="M293" s="107" t="s">
        <v>55</v>
      </c>
      <c r="N293" s="105">
        <v>0.83333333333333337</v>
      </c>
      <c r="O293" s="105">
        <v>0.91180555555555554</v>
      </c>
      <c r="P293" s="105">
        <v>7.8472222222222165E-2</v>
      </c>
      <c r="Q293" s="108">
        <v>32.200000000000003</v>
      </c>
      <c r="R293" s="109">
        <v>5.1999999999999998E-2</v>
      </c>
      <c r="S293" s="109">
        <v>0.28470000000000001</v>
      </c>
      <c r="T293" s="109">
        <v>57.2</v>
      </c>
      <c r="U293" s="109">
        <v>0</v>
      </c>
      <c r="V293" s="109">
        <v>0</v>
      </c>
      <c r="W293" s="109">
        <v>0</v>
      </c>
      <c r="X293" s="109" t="s">
        <v>541</v>
      </c>
      <c r="Y293" s="109">
        <v>32.1</v>
      </c>
      <c r="Z293" s="109">
        <v>6.0999999999999999E-2</v>
      </c>
      <c r="AA293" s="109">
        <v>0.29020000000000001</v>
      </c>
      <c r="AB293" s="110">
        <v>57.2</v>
      </c>
      <c r="AH293" s="72" t="str">
        <f>IF(AND(B293="Premier League",E293="Live"),_xlfn.XLOOKUP(_xlfn.TEXTJOIN(" vs ",,C293:D293),Calendar!G:G,Calendar!B:B),IF(AND(B293="Premier League",E293="Highlights"),_xlfn.XLOOKUP(H293,Calendar!O:O,Calendar!N:N,,-1),""))</f>
        <v/>
      </c>
    </row>
    <row r="294" spans="1:34" s="72" customFormat="1" ht="15.65" customHeight="1" x14ac:dyDescent="0.35">
      <c r="A294" s="104" t="s">
        <v>31</v>
      </c>
      <c r="B294" s="104" t="s">
        <v>131</v>
      </c>
      <c r="C294" s="104" t="s">
        <v>40</v>
      </c>
      <c r="D294" s="104" t="s">
        <v>628</v>
      </c>
      <c r="E294" s="104" t="s">
        <v>41</v>
      </c>
      <c r="F294" s="105">
        <v>0.83333333333333337</v>
      </c>
      <c r="G294" s="104"/>
      <c r="H294" s="106">
        <v>45931</v>
      </c>
      <c r="I294" s="104" t="s">
        <v>522</v>
      </c>
      <c r="J294" s="107" t="s">
        <v>123</v>
      </c>
      <c r="K294" s="104" t="s">
        <v>53</v>
      </c>
      <c r="L294" s="104" t="s">
        <v>510</v>
      </c>
      <c r="M294" s="107" t="s">
        <v>511</v>
      </c>
      <c r="N294" s="105">
        <v>0.83402777777777781</v>
      </c>
      <c r="O294" s="105">
        <v>0.91319444444444453</v>
      </c>
      <c r="P294" s="105">
        <v>7.9166666666666718E-2</v>
      </c>
      <c r="Q294" s="108">
        <v>537.1</v>
      </c>
      <c r="R294" s="109">
        <v>0.86899999999999999</v>
      </c>
      <c r="S294" s="109">
        <v>4.7529000000000003</v>
      </c>
      <c r="T294" s="109">
        <v>625.29999999999995</v>
      </c>
      <c r="U294" s="109">
        <v>72.2</v>
      </c>
      <c r="V294" s="109">
        <v>0.99299999999999999</v>
      </c>
      <c r="W294" s="109">
        <v>22.215399999999999</v>
      </c>
      <c r="X294" s="109">
        <v>104.2</v>
      </c>
      <c r="Y294" s="109">
        <v>525</v>
      </c>
      <c r="Z294" s="109">
        <v>0.995</v>
      </c>
      <c r="AA294" s="109">
        <v>4.7491000000000003</v>
      </c>
      <c r="AB294" s="110">
        <v>607.20000000000005</v>
      </c>
      <c r="AH294" s="72" t="str">
        <f>IF(AND(B294="Premier League",E294="Live"),_xlfn.XLOOKUP(_xlfn.TEXTJOIN(" vs ",,C294:D294),Calendar!G:G,Calendar!B:B),IF(AND(B294="Premier League",E294="Highlights"),_xlfn.XLOOKUP(H294,Calendar!O:O,Calendar!N:N,,-1),""))</f>
        <v/>
      </c>
    </row>
    <row r="295" spans="1:34" s="72" customFormat="1" ht="15.65" customHeight="1" x14ac:dyDescent="0.35">
      <c r="A295" s="104" t="s">
        <v>31</v>
      </c>
      <c r="B295" s="104" t="s">
        <v>131</v>
      </c>
      <c r="C295" s="104" t="s">
        <v>177</v>
      </c>
      <c r="D295" s="104" t="s">
        <v>543</v>
      </c>
      <c r="E295" s="104" t="s">
        <v>41</v>
      </c>
      <c r="F295" s="105">
        <v>0.83333333333333337</v>
      </c>
      <c r="G295" s="104"/>
      <c r="H295" s="106">
        <v>45931</v>
      </c>
      <c r="I295" s="104" t="s">
        <v>522</v>
      </c>
      <c r="J295" s="107" t="s">
        <v>123</v>
      </c>
      <c r="K295" s="104" t="s">
        <v>53</v>
      </c>
      <c r="L295" s="104" t="s">
        <v>514</v>
      </c>
      <c r="M295" s="107" t="s">
        <v>511</v>
      </c>
      <c r="N295" s="105">
        <v>0.83402777777777781</v>
      </c>
      <c r="O295" s="105">
        <v>0.91180555555555554</v>
      </c>
      <c r="P295" s="105">
        <v>7.7777777777777724E-2</v>
      </c>
      <c r="Q295" s="108">
        <v>280.2</v>
      </c>
      <c r="R295" s="109">
        <v>0.45300000000000001</v>
      </c>
      <c r="S295" s="109">
        <v>2.4769999999999999</v>
      </c>
      <c r="T295" s="109">
        <v>370.3</v>
      </c>
      <c r="U295" s="109">
        <v>43.1</v>
      </c>
      <c r="V295" s="109">
        <v>0.59299999999999997</v>
      </c>
      <c r="W295" s="109">
        <v>13.2943</v>
      </c>
      <c r="X295" s="109">
        <v>58.2</v>
      </c>
      <c r="Y295" s="109">
        <v>238.5</v>
      </c>
      <c r="Z295" s="109">
        <v>0.45200000000000001</v>
      </c>
      <c r="AA295" s="109">
        <v>2.1555</v>
      </c>
      <c r="AB295" s="110">
        <v>333.6</v>
      </c>
      <c r="AH295" s="72" t="str">
        <f>IF(AND(B295="Premier League",E295="Live"),_xlfn.XLOOKUP(_xlfn.TEXTJOIN(" vs ",,C295:D295),Calendar!G:G,Calendar!B:B),IF(AND(B295="Premier League",E295="Highlights"),_xlfn.XLOOKUP(H295,Calendar!O:O,Calendar!N:N,,-1),""))</f>
        <v/>
      </c>
    </row>
    <row r="296" spans="1:34" s="72" customFormat="1" ht="15.65" customHeight="1" x14ac:dyDescent="0.35">
      <c r="A296" s="104" t="s">
        <v>31</v>
      </c>
      <c r="B296" s="104" t="s">
        <v>131</v>
      </c>
      <c r="C296" s="104" t="s">
        <v>619</v>
      </c>
      <c r="D296" s="104" t="s">
        <v>49</v>
      </c>
      <c r="E296" s="104" t="s">
        <v>41</v>
      </c>
      <c r="F296" s="105">
        <v>0.83333333333333337</v>
      </c>
      <c r="G296" s="104"/>
      <c r="H296" s="106">
        <v>45931</v>
      </c>
      <c r="I296" s="104" t="s">
        <v>522</v>
      </c>
      <c r="J296" s="107" t="s">
        <v>123</v>
      </c>
      <c r="K296" s="104" t="s">
        <v>53</v>
      </c>
      <c r="L296" s="104" t="s">
        <v>512</v>
      </c>
      <c r="M296" s="107" t="s">
        <v>511</v>
      </c>
      <c r="N296" s="105">
        <v>0.83402777777777781</v>
      </c>
      <c r="O296" s="105">
        <v>0.91458333333333341</v>
      </c>
      <c r="P296" s="105">
        <v>8.0555555555555602E-2</v>
      </c>
      <c r="Q296" s="108">
        <v>266.39999999999998</v>
      </c>
      <c r="R296" s="109">
        <v>0.43099999999999999</v>
      </c>
      <c r="S296" s="109">
        <v>2.359</v>
      </c>
      <c r="T296" s="109">
        <v>353.9</v>
      </c>
      <c r="U296" s="109">
        <v>23</v>
      </c>
      <c r="V296" s="109">
        <v>0.316</v>
      </c>
      <c r="W296" s="109">
        <v>7.0487000000000002</v>
      </c>
      <c r="X296" s="109">
        <v>41.1</v>
      </c>
      <c r="Y296" s="109">
        <v>261.7</v>
      </c>
      <c r="Z296" s="109">
        <v>0.496</v>
      </c>
      <c r="AA296" s="109">
        <v>2.3687</v>
      </c>
      <c r="AB296" s="110">
        <v>337.8</v>
      </c>
      <c r="AH296" s="72" t="str">
        <f>IF(AND(B296="Premier League",E296="Live"),_xlfn.XLOOKUP(_xlfn.TEXTJOIN(" vs ",,C296:D296),Calendar!G:G,Calendar!B:B),IF(AND(B296="Premier League",E296="Highlights"),_xlfn.XLOOKUP(H296,Calendar!O:O,Calendar!N:N,,-1),""))</f>
        <v/>
      </c>
    </row>
    <row r="297" spans="1:34" s="72" customFormat="1" ht="15.65" customHeight="1" x14ac:dyDescent="0.35">
      <c r="A297" s="104" t="s">
        <v>31</v>
      </c>
      <c r="B297" s="104" t="s">
        <v>562</v>
      </c>
      <c r="C297" s="104" t="s">
        <v>640</v>
      </c>
      <c r="D297" s="104" t="s">
        <v>81</v>
      </c>
      <c r="E297" s="104" t="s">
        <v>41</v>
      </c>
      <c r="F297" s="105">
        <v>0.73958333333333337</v>
      </c>
      <c r="G297" s="104"/>
      <c r="H297" s="106">
        <v>45932</v>
      </c>
      <c r="I297" s="104" t="s">
        <v>522</v>
      </c>
      <c r="J297" s="107" t="s">
        <v>127</v>
      </c>
      <c r="K297" s="104" t="s">
        <v>53</v>
      </c>
      <c r="L297" s="104" t="s">
        <v>513</v>
      </c>
      <c r="M297" s="107" t="s">
        <v>511</v>
      </c>
      <c r="N297" s="105">
        <v>0.74027777777777781</v>
      </c>
      <c r="O297" s="105">
        <v>0.82083333333333341</v>
      </c>
      <c r="P297" s="105">
        <v>8.0555555555555602E-2</v>
      </c>
      <c r="Q297" s="108">
        <v>142.9</v>
      </c>
      <c r="R297" s="109">
        <v>0.2</v>
      </c>
      <c r="S297" s="109">
        <v>1.4</v>
      </c>
      <c r="T297" s="109">
        <v>244</v>
      </c>
      <c r="U297" s="109">
        <v>12.8</v>
      </c>
      <c r="V297" s="109">
        <v>0.2</v>
      </c>
      <c r="W297" s="109">
        <v>7.7</v>
      </c>
      <c r="X297" s="109">
        <v>23.2</v>
      </c>
      <c r="Y297" s="109">
        <v>135.1</v>
      </c>
      <c r="Z297" s="109">
        <v>0.3</v>
      </c>
      <c r="AA297" s="109">
        <v>1.3</v>
      </c>
      <c r="AB297" s="110">
        <v>225.8</v>
      </c>
      <c r="AH297" s="72" t="str">
        <f>IF(AND(B297="Premier League",E297="Live"),_xlfn.XLOOKUP(_xlfn.TEXTJOIN(" vs ",,C297:D297),Calendar!G:G,Calendar!B:B),IF(AND(B297="Premier League",E297="Highlights"),_xlfn.XLOOKUP(H297,Calendar!O:O,Calendar!N:N,,-1),""))</f>
        <v/>
      </c>
    </row>
    <row r="298" spans="1:34" s="72" customFormat="1" ht="15.65" customHeight="1" x14ac:dyDescent="0.35">
      <c r="A298" s="104" t="s">
        <v>31</v>
      </c>
      <c r="B298" s="104" t="s">
        <v>148</v>
      </c>
      <c r="C298" s="104" t="s">
        <v>195</v>
      </c>
      <c r="D298" s="104" t="s">
        <v>641</v>
      </c>
      <c r="E298" s="104" t="s">
        <v>41</v>
      </c>
      <c r="F298" s="105">
        <v>0.73958333333333337</v>
      </c>
      <c r="G298" s="104"/>
      <c r="H298" s="106">
        <v>45932</v>
      </c>
      <c r="I298" s="104" t="s">
        <v>522</v>
      </c>
      <c r="J298" s="107" t="s">
        <v>127</v>
      </c>
      <c r="K298" s="104" t="s">
        <v>53</v>
      </c>
      <c r="L298" s="104" t="s">
        <v>512</v>
      </c>
      <c r="M298" s="107" t="s">
        <v>511</v>
      </c>
      <c r="N298" s="105">
        <v>0.73958333333333337</v>
      </c>
      <c r="O298" s="105">
        <v>0.81874999999999998</v>
      </c>
      <c r="P298" s="105">
        <v>7.9166666666666607E-2</v>
      </c>
      <c r="Q298" s="108">
        <v>210.1</v>
      </c>
      <c r="R298" s="109">
        <v>0.3</v>
      </c>
      <c r="S298" s="109">
        <v>2</v>
      </c>
      <c r="T298" s="109">
        <v>297.5</v>
      </c>
      <c r="U298" s="109">
        <v>12.9</v>
      </c>
      <c r="V298" s="109">
        <v>0.2</v>
      </c>
      <c r="W298" s="109">
        <v>7.8</v>
      </c>
      <c r="X298" s="109">
        <v>22.2</v>
      </c>
      <c r="Y298" s="109">
        <v>203.8</v>
      </c>
      <c r="Z298" s="109">
        <v>0.4</v>
      </c>
      <c r="AA298" s="109">
        <v>2</v>
      </c>
      <c r="AB298" s="110">
        <v>281.5</v>
      </c>
      <c r="AH298" s="72" t="str">
        <f>IF(AND(B298="Premier League",E298="Live"),_xlfn.XLOOKUP(_xlfn.TEXTJOIN(" vs ",,C298:D298),Calendar!G:G,Calendar!B:B),IF(AND(B298="Premier League",E298="Highlights"),_xlfn.XLOOKUP(H298,Calendar!O:O,Calendar!N:N,,-1),""))</f>
        <v/>
      </c>
    </row>
    <row r="299" spans="1:34" s="72" customFormat="1" ht="15.65" customHeight="1" x14ac:dyDescent="0.35">
      <c r="A299" s="104" t="s">
        <v>31</v>
      </c>
      <c r="B299" s="104" t="s">
        <v>148</v>
      </c>
      <c r="C299" s="104" t="s">
        <v>246</v>
      </c>
      <c r="D299" s="104" t="s">
        <v>190</v>
      </c>
      <c r="E299" s="104" t="s">
        <v>41</v>
      </c>
      <c r="F299" s="105">
        <v>0.73958333333333337</v>
      </c>
      <c r="G299" s="104"/>
      <c r="H299" s="106">
        <v>45932</v>
      </c>
      <c r="I299" s="104" t="s">
        <v>522</v>
      </c>
      <c r="J299" s="107" t="s">
        <v>127</v>
      </c>
      <c r="K299" s="104" t="s">
        <v>53</v>
      </c>
      <c r="L299" s="104" t="s">
        <v>514</v>
      </c>
      <c r="M299" s="107" t="s">
        <v>511</v>
      </c>
      <c r="N299" s="105">
        <v>0.74097222222222225</v>
      </c>
      <c r="O299" s="105">
        <v>0.82083333333333341</v>
      </c>
      <c r="P299" s="105">
        <v>7.986111111111116E-2</v>
      </c>
      <c r="Q299" s="108">
        <v>15.1</v>
      </c>
      <c r="R299" s="109">
        <v>0</v>
      </c>
      <c r="S299" s="109">
        <v>0.1</v>
      </c>
      <c r="T299" s="109">
        <v>64.900000000000006</v>
      </c>
      <c r="U299" s="109">
        <v>1.7</v>
      </c>
      <c r="V299" s="109">
        <v>0</v>
      </c>
      <c r="W299" s="109">
        <v>1</v>
      </c>
      <c r="X299" s="109">
        <v>18.8</v>
      </c>
      <c r="Y299" s="109">
        <v>15</v>
      </c>
      <c r="Z299" s="109">
        <v>0</v>
      </c>
      <c r="AA299" s="109">
        <v>0.1</v>
      </c>
      <c r="AB299" s="110">
        <v>64.900000000000006</v>
      </c>
      <c r="AH299" s="72" t="str">
        <f>IF(AND(B299="Premier League",E299="Live"),_xlfn.XLOOKUP(_xlfn.TEXTJOIN(" vs ",,C299:D299),Calendar!G:G,Calendar!B:B),IF(AND(B299="Premier League",E299="Highlights"),_xlfn.XLOOKUP(H299,Calendar!O:O,Calendar!N:N,,-1),""))</f>
        <v/>
      </c>
    </row>
    <row r="300" spans="1:34" s="72" customFormat="1" ht="15.65" customHeight="1" x14ac:dyDescent="0.35">
      <c r="A300" s="104" t="s">
        <v>31</v>
      </c>
      <c r="B300" s="104" t="s">
        <v>146</v>
      </c>
      <c r="C300" s="104" t="s">
        <v>232</v>
      </c>
      <c r="D300" s="104" t="s">
        <v>171</v>
      </c>
      <c r="E300" s="104" t="s">
        <v>41</v>
      </c>
      <c r="F300" s="105">
        <v>0.83333333333333337</v>
      </c>
      <c r="G300" s="104"/>
      <c r="H300" s="106">
        <v>45932</v>
      </c>
      <c r="I300" s="104" t="s">
        <v>522</v>
      </c>
      <c r="J300" s="107" t="s">
        <v>127</v>
      </c>
      <c r="K300" s="104" t="s">
        <v>53</v>
      </c>
      <c r="L300" s="104" t="s">
        <v>54</v>
      </c>
      <c r="M300" s="107" t="s">
        <v>55</v>
      </c>
      <c r="N300" s="105">
        <v>0.83402777777777781</v>
      </c>
      <c r="O300" s="105">
        <v>0.91250000000000009</v>
      </c>
      <c r="P300" s="105">
        <v>7.8472222222222276E-2</v>
      </c>
      <c r="Q300" s="108">
        <v>39.6</v>
      </c>
      <c r="R300" s="109">
        <v>0.1</v>
      </c>
      <c r="S300" s="109">
        <v>0.4</v>
      </c>
      <c r="T300" s="109">
        <v>68.3</v>
      </c>
      <c r="U300" s="109">
        <v>0</v>
      </c>
      <c r="V300" s="109">
        <v>0</v>
      </c>
      <c r="W300" s="109">
        <v>0</v>
      </c>
      <c r="X300" s="109" t="s">
        <v>541</v>
      </c>
      <c r="Y300" s="109">
        <v>39.200000000000003</v>
      </c>
      <c r="Z300" s="109">
        <v>0.1</v>
      </c>
      <c r="AA300" s="109">
        <v>0.4</v>
      </c>
      <c r="AB300" s="110">
        <v>67.5</v>
      </c>
      <c r="AH300" s="72" t="str">
        <f>IF(AND(B300="Premier League",E300="Live"),_xlfn.XLOOKUP(_xlfn.TEXTJOIN(" vs ",,C300:D300),Calendar!G:G,Calendar!B:B),IF(AND(B300="Premier League",E300="Highlights"),_xlfn.XLOOKUP(H300,Calendar!O:O,Calendar!N:N,,-1),""))</f>
        <v/>
      </c>
    </row>
    <row r="301" spans="1:34" s="72" customFormat="1" ht="15.65" customHeight="1" x14ac:dyDescent="0.35">
      <c r="A301" s="104" t="s">
        <v>31</v>
      </c>
      <c r="B301" s="104" t="s">
        <v>146</v>
      </c>
      <c r="C301" s="104" t="s">
        <v>232</v>
      </c>
      <c r="D301" s="104" t="s">
        <v>171</v>
      </c>
      <c r="E301" s="104" t="s">
        <v>41</v>
      </c>
      <c r="F301" s="105">
        <v>0.83333333333333337</v>
      </c>
      <c r="G301" s="104"/>
      <c r="H301" s="106">
        <v>45932</v>
      </c>
      <c r="I301" s="104" t="s">
        <v>522</v>
      </c>
      <c r="J301" s="107" t="s">
        <v>127</v>
      </c>
      <c r="K301" s="104" t="s">
        <v>53</v>
      </c>
      <c r="L301" s="104" t="s">
        <v>120</v>
      </c>
      <c r="M301" s="107" t="s">
        <v>55</v>
      </c>
      <c r="N301" s="105">
        <v>0.83402777777777781</v>
      </c>
      <c r="O301" s="105">
        <v>0.91250000000000009</v>
      </c>
      <c r="P301" s="105">
        <v>7.8472222222222276E-2</v>
      </c>
      <c r="Q301" s="108">
        <v>49.7</v>
      </c>
      <c r="R301" s="109">
        <v>0.1</v>
      </c>
      <c r="S301" s="109">
        <v>0.4</v>
      </c>
      <c r="T301" s="109">
        <v>68.2</v>
      </c>
      <c r="U301" s="109">
        <v>0.2</v>
      </c>
      <c r="V301" s="109">
        <v>0</v>
      </c>
      <c r="W301" s="109">
        <v>0.1</v>
      </c>
      <c r="X301" s="109">
        <v>8.6</v>
      </c>
      <c r="Y301" s="109">
        <v>49.6</v>
      </c>
      <c r="Z301" s="109">
        <v>0.1</v>
      </c>
      <c r="AA301" s="109">
        <v>0.5</v>
      </c>
      <c r="AB301" s="110">
        <v>68.2</v>
      </c>
      <c r="AH301" s="72" t="str">
        <f>IF(AND(B301="Premier League",E301="Live"),_xlfn.XLOOKUP(_xlfn.TEXTJOIN(" vs ",,C301:D301),Calendar!G:G,Calendar!B:B),IF(AND(B301="Premier League",E301="Highlights"),_xlfn.XLOOKUP(H301,Calendar!O:O,Calendar!N:N,,-1),""))</f>
        <v/>
      </c>
    </row>
    <row r="302" spans="1:34" s="72" customFormat="1" ht="15.65" customHeight="1" x14ac:dyDescent="0.35">
      <c r="A302" s="104" t="s">
        <v>31</v>
      </c>
      <c r="B302" s="104" t="s">
        <v>562</v>
      </c>
      <c r="C302" s="104" t="s">
        <v>533</v>
      </c>
      <c r="D302" s="104" t="s">
        <v>180</v>
      </c>
      <c r="E302" s="104" t="s">
        <v>41</v>
      </c>
      <c r="F302" s="105">
        <v>0.83333333333333337</v>
      </c>
      <c r="G302" s="104"/>
      <c r="H302" s="106">
        <v>45932</v>
      </c>
      <c r="I302" s="104" t="s">
        <v>522</v>
      </c>
      <c r="J302" s="107" t="s">
        <v>127</v>
      </c>
      <c r="K302" s="104" t="s">
        <v>53</v>
      </c>
      <c r="L302" s="104" t="s">
        <v>514</v>
      </c>
      <c r="M302" s="107" t="s">
        <v>511</v>
      </c>
      <c r="N302" s="105">
        <v>0.83472222222222225</v>
      </c>
      <c r="O302" s="105">
        <v>0.91250000000000009</v>
      </c>
      <c r="P302" s="105">
        <v>7.7777777777777835E-2</v>
      </c>
      <c r="Q302" s="108">
        <v>48.3</v>
      </c>
      <c r="R302" s="109">
        <v>0.1</v>
      </c>
      <c r="S302" s="109">
        <v>0.4</v>
      </c>
      <c r="T302" s="109">
        <v>116.6</v>
      </c>
      <c r="U302" s="109">
        <v>9.3000000000000007</v>
      </c>
      <c r="V302" s="109">
        <v>0.1</v>
      </c>
      <c r="W302" s="109">
        <v>4.2</v>
      </c>
      <c r="X302" s="109">
        <v>14.7</v>
      </c>
      <c r="Y302" s="109">
        <v>43.9</v>
      </c>
      <c r="Z302" s="109">
        <v>0.1</v>
      </c>
      <c r="AA302" s="109">
        <v>0.4</v>
      </c>
      <c r="AB302" s="110">
        <v>112.9</v>
      </c>
      <c r="AH302" s="72" t="str">
        <f>IF(AND(B302="Premier League",E302="Live"),_xlfn.XLOOKUP(_xlfn.TEXTJOIN(" vs ",,C302:D302),Calendar!G:G,Calendar!B:B),IF(AND(B302="Premier League",E302="Highlights"),_xlfn.XLOOKUP(H302,Calendar!O:O,Calendar!N:N,,-1),""))</f>
        <v/>
      </c>
    </row>
    <row r="303" spans="1:34" s="72" customFormat="1" ht="15.65" customHeight="1" x14ac:dyDescent="0.35">
      <c r="A303" s="104" t="s">
        <v>31</v>
      </c>
      <c r="B303" s="104" t="s">
        <v>148</v>
      </c>
      <c r="C303" s="104" t="s">
        <v>642</v>
      </c>
      <c r="D303" s="104" t="s">
        <v>82</v>
      </c>
      <c r="E303" s="104" t="s">
        <v>41</v>
      </c>
      <c r="F303" s="105">
        <v>0.83333333333333337</v>
      </c>
      <c r="G303" s="104"/>
      <c r="H303" s="106">
        <v>45932</v>
      </c>
      <c r="I303" s="104" t="s">
        <v>522</v>
      </c>
      <c r="J303" s="107" t="s">
        <v>127</v>
      </c>
      <c r="K303" s="104" t="s">
        <v>53</v>
      </c>
      <c r="L303" s="104" t="s">
        <v>513</v>
      </c>
      <c r="M303" s="107" t="s">
        <v>511</v>
      </c>
      <c r="N303" s="105">
        <v>0.83472222222222225</v>
      </c>
      <c r="O303" s="105">
        <v>0.91319444444444453</v>
      </c>
      <c r="P303" s="105">
        <v>7.8472222222222276E-2</v>
      </c>
      <c r="Q303" s="108">
        <v>223.6</v>
      </c>
      <c r="R303" s="109">
        <v>0.4</v>
      </c>
      <c r="S303" s="109">
        <v>2</v>
      </c>
      <c r="T303" s="109">
        <v>290.10000000000002</v>
      </c>
      <c r="U303" s="109">
        <v>7.1</v>
      </c>
      <c r="V303" s="109">
        <v>0.1</v>
      </c>
      <c r="W303" s="109">
        <v>3.2</v>
      </c>
      <c r="X303" s="109">
        <v>11.9</v>
      </c>
      <c r="Y303" s="109">
        <v>207.2</v>
      </c>
      <c r="Z303" s="109">
        <v>0.4</v>
      </c>
      <c r="AA303" s="109">
        <v>1.9</v>
      </c>
      <c r="AB303" s="110">
        <v>273.5</v>
      </c>
      <c r="AH303" s="72" t="str">
        <f>IF(AND(B303="Premier League",E303="Live"),_xlfn.XLOOKUP(_xlfn.TEXTJOIN(" vs ",,C303:D303),Calendar!G:G,Calendar!B:B),IF(AND(B303="Premier League",E303="Highlights"),_xlfn.XLOOKUP(H303,Calendar!O:O,Calendar!N:N,,-1),""))</f>
        <v/>
      </c>
    </row>
    <row r="304" spans="1:34" s="72" customFormat="1" ht="15.65" customHeight="1" x14ac:dyDescent="0.35">
      <c r="A304" s="104" t="s">
        <v>31</v>
      </c>
      <c r="B304" s="104" t="s">
        <v>148</v>
      </c>
      <c r="C304" s="104" t="s">
        <v>164</v>
      </c>
      <c r="D304" s="104" t="s">
        <v>634</v>
      </c>
      <c r="E304" s="104" t="s">
        <v>41</v>
      </c>
      <c r="F304" s="105">
        <v>0.83333333333333337</v>
      </c>
      <c r="G304" s="104"/>
      <c r="H304" s="106">
        <v>45932</v>
      </c>
      <c r="I304" s="104" t="s">
        <v>522</v>
      </c>
      <c r="J304" s="107" t="s">
        <v>127</v>
      </c>
      <c r="K304" s="104" t="s">
        <v>53</v>
      </c>
      <c r="L304" s="104" t="s">
        <v>510</v>
      </c>
      <c r="M304" s="107" t="s">
        <v>511</v>
      </c>
      <c r="N304" s="105">
        <v>0.83402777777777781</v>
      </c>
      <c r="O304" s="105">
        <v>0.91388888888888897</v>
      </c>
      <c r="P304" s="105">
        <v>7.986111111111116E-2</v>
      </c>
      <c r="Q304" s="108">
        <v>265.39999999999998</v>
      </c>
      <c r="R304" s="109">
        <v>0.4</v>
      </c>
      <c r="S304" s="109">
        <v>2.4</v>
      </c>
      <c r="T304" s="109">
        <v>353.4</v>
      </c>
      <c r="U304" s="109">
        <v>5.8</v>
      </c>
      <c r="V304" s="109">
        <v>0.1</v>
      </c>
      <c r="W304" s="109">
        <v>2.6</v>
      </c>
      <c r="X304" s="109">
        <v>12.5</v>
      </c>
      <c r="Y304" s="109">
        <v>261.2</v>
      </c>
      <c r="Z304" s="109">
        <v>0.5</v>
      </c>
      <c r="AA304" s="109">
        <v>2.4</v>
      </c>
      <c r="AB304" s="110">
        <v>350.9</v>
      </c>
      <c r="AH304" s="72" t="str">
        <f>IF(AND(B304="Premier League",E304="Live"),_xlfn.XLOOKUP(_xlfn.TEXTJOIN(" vs ",,C304:D304),Calendar!G:G,Calendar!B:B),IF(AND(B304="Premier League",E304="Highlights"),_xlfn.XLOOKUP(H304,Calendar!O:O,Calendar!N:N,,-1),""))</f>
        <v/>
      </c>
    </row>
    <row r="305" spans="1:34" s="72" customFormat="1" ht="15.65" customHeight="1" x14ac:dyDescent="0.35">
      <c r="A305" s="104" t="s">
        <v>31</v>
      </c>
      <c r="B305" s="104" t="s">
        <v>148</v>
      </c>
      <c r="C305" s="104" t="s">
        <v>635</v>
      </c>
      <c r="D305" s="104" t="s">
        <v>194</v>
      </c>
      <c r="E305" s="104" t="s">
        <v>41</v>
      </c>
      <c r="F305" s="105">
        <v>0.83333333333333337</v>
      </c>
      <c r="G305" s="104"/>
      <c r="H305" s="106">
        <v>45932</v>
      </c>
      <c r="I305" s="104" t="s">
        <v>522</v>
      </c>
      <c r="J305" s="107" t="s">
        <v>127</v>
      </c>
      <c r="K305" s="104" t="s">
        <v>53</v>
      </c>
      <c r="L305" s="104" t="s">
        <v>512</v>
      </c>
      <c r="M305" s="107" t="s">
        <v>511</v>
      </c>
      <c r="N305" s="105">
        <v>0.83402777777777781</v>
      </c>
      <c r="O305" s="105">
        <v>0.91180555555555554</v>
      </c>
      <c r="P305" s="105">
        <v>7.7777777777777724E-2</v>
      </c>
      <c r="Q305" s="108">
        <v>234.4</v>
      </c>
      <c r="R305" s="109">
        <v>0.4</v>
      </c>
      <c r="S305" s="109">
        <v>2.1</v>
      </c>
      <c r="T305" s="109">
        <v>268.89999999999998</v>
      </c>
      <c r="U305" s="109">
        <v>14.8</v>
      </c>
      <c r="V305" s="109">
        <v>0.2</v>
      </c>
      <c r="W305" s="109">
        <v>6.7</v>
      </c>
      <c r="X305" s="109">
        <v>27.3</v>
      </c>
      <c r="Y305" s="109">
        <v>228</v>
      </c>
      <c r="Z305" s="109">
        <v>0.4</v>
      </c>
      <c r="AA305" s="109">
        <v>2.1</v>
      </c>
      <c r="AB305" s="110">
        <v>258.39999999999998</v>
      </c>
      <c r="AH305" s="72" t="str">
        <f>IF(AND(B305="Premier League",E305="Live"),_xlfn.XLOOKUP(_xlfn.TEXTJOIN(" vs ",,C305:D305),Calendar!G:G,Calendar!B:B),IF(AND(B305="Premier League",E305="Highlights"),_xlfn.XLOOKUP(H305,Calendar!O:O,Calendar!N:N,,-1),""))</f>
        <v/>
      </c>
    </row>
    <row r="306" spans="1:34" s="72" customFormat="1" ht="15.65" customHeight="1" x14ac:dyDescent="0.35">
      <c r="A306" s="104" t="s">
        <v>31</v>
      </c>
      <c r="B306" s="104" t="s">
        <v>152</v>
      </c>
      <c r="C306" s="104" t="s">
        <v>604</v>
      </c>
      <c r="D306" s="104" t="s">
        <v>252</v>
      </c>
      <c r="E306" s="104" t="s">
        <v>41</v>
      </c>
      <c r="F306" s="105">
        <v>0.8125</v>
      </c>
      <c r="G306" s="104"/>
      <c r="H306" s="106">
        <v>45933</v>
      </c>
      <c r="I306" s="104" t="s">
        <v>522</v>
      </c>
      <c r="J306" s="107" t="s">
        <v>71</v>
      </c>
      <c r="K306" s="104" t="s">
        <v>53</v>
      </c>
      <c r="L306" s="104" t="s">
        <v>352</v>
      </c>
      <c r="M306" s="107" t="s">
        <v>36</v>
      </c>
      <c r="N306" s="105">
        <v>0.8125</v>
      </c>
      <c r="O306" s="105">
        <v>0.89027777777777783</v>
      </c>
      <c r="P306" s="105">
        <v>7.7777777777777835E-2</v>
      </c>
      <c r="Q306" s="108">
        <v>185.4</v>
      </c>
      <c r="R306" s="109">
        <v>0.3</v>
      </c>
      <c r="S306" s="109">
        <v>1.6</v>
      </c>
      <c r="T306" s="109">
        <v>255.7</v>
      </c>
      <c r="U306" s="109">
        <v>10.7</v>
      </c>
      <c r="V306" s="109">
        <v>0.1</v>
      </c>
      <c r="W306" s="109">
        <v>4.7</v>
      </c>
      <c r="X306" s="109">
        <v>13.4</v>
      </c>
      <c r="Y306" s="109">
        <v>179.5</v>
      </c>
      <c r="Z306" s="109">
        <v>0.3</v>
      </c>
      <c r="AA306" s="109">
        <v>1.6</v>
      </c>
      <c r="AB306" s="110">
        <v>246.5</v>
      </c>
      <c r="AH306" s="72" t="str">
        <f>IF(AND(B306="Premier League",E306="Live"),_xlfn.XLOOKUP(_xlfn.TEXTJOIN(" vs ",,C306:D306),Calendar!G:G,Calendar!B:B),IF(AND(B306="Premier League",E306="Highlights"),_xlfn.XLOOKUP(H306,Calendar!O:O,Calendar!N:N,,-1),""))</f>
        <v/>
      </c>
    </row>
    <row r="307" spans="1:34" s="72" customFormat="1" ht="15.65" customHeight="1" x14ac:dyDescent="0.35">
      <c r="A307" s="104" t="s">
        <v>31</v>
      </c>
      <c r="B307" s="104" t="s">
        <v>145</v>
      </c>
      <c r="C307" s="104" t="s">
        <v>110</v>
      </c>
      <c r="D307" s="104" t="s">
        <v>88</v>
      </c>
      <c r="E307" s="104" t="s">
        <v>41</v>
      </c>
      <c r="F307" s="105">
        <v>0.83333333333333337</v>
      </c>
      <c r="G307" s="104"/>
      <c r="H307" s="106">
        <v>45933</v>
      </c>
      <c r="I307" s="104" t="s">
        <v>522</v>
      </c>
      <c r="J307" s="107" t="s">
        <v>71</v>
      </c>
      <c r="K307" s="104" t="s">
        <v>53</v>
      </c>
      <c r="L307" s="104" t="s">
        <v>120</v>
      </c>
      <c r="M307" s="107" t="s">
        <v>55</v>
      </c>
      <c r="N307" s="105">
        <v>0.83333333333333337</v>
      </c>
      <c r="O307" s="105">
        <v>0.91180555555555554</v>
      </c>
      <c r="P307" s="105">
        <v>7.8472222222222165E-2</v>
      </c>
      <c r="Q307" s="108">
        <v>162.80000000000001</v>
      </c>
      <c r="R307" s="109">
        <v>0.3</v>
      </c>
      <c r="S307" s="109">
        <v>1.4</v>
      </c>
      <c r="T307" s="109">
        <v>216.4</v>
      </c>
      <c r="U307" s="109">
        <v>13.3</v>
      </c>
      <c r="V307" s="109">
        <v>0.2</v>
      </c>
      <c r="W307" s="109">
        <v>4.8</v>
      </c>
      <c r="X307" s="109">
        <v>28.7</v>
      </c>
      <c r="Y307" s="109">
        <v>152</v>
      </c>
      <c r="Z307" s="109">
        <v>0.3</v>
      </c>
      <c r="AA307" s="109">
        <v>1.3</v>
      </c>
      <c r="AB307" s="110">
        <v>202.4</v>
      </c>
      <c r="AH307" s="72" t="str">
        <f>IF(AND(B307="Premier League",E307="Live"),_xlfn.XLOOKUP(_xlfn.TEXTJOIN(" vs ",,C307:D307),Calendar!G:G,Calendar!B:B),IF(AND(B307="Premier League",E307="Highlights"),_xlfn.XLOOKUP(H307,Calendar!O:O,Calendar!N:N,,-1),""))</f>
        <v/>
      </c>
    </row>
    <row r="308" spans="1:34" s="72" customFormat="1" ht="15.65" customHeight="1" x14ac:dyDescent="0.35">
      <c r="A308" s="104" t="s">
        <v>31</v>
      </c>
      <c r="B308" s="104" t="s">
        <v>32</v>
      </c>
      <c r="C308" s="104" t="s">
        <v>128</v>
      </c>
      <c r="D308" s="104" t="s">
        <v>94</v>
      </c>
      <c r="E308" s="104" t="s">
        <v>41</v>
      </c>
      <c r="F308" s="105">
        <v>0.83333333333333337</v>
      </c>
      <c r="G308" s="104"/>
      <c r="H308" s="106">
        <v>45933</v>
      </c>
      <c r="I308" s="104" t="s">
        <v>522</v>
      </c>
      <c r="J308" s="107" t="s">
        <v>71</v>
      </c>
      <c r="K308" s="104" t="s">
        <v>53</v>
      </c>
      <c r="L308" s="104" t="s">
        <v>54</v>
      </c>
      <c r="M308" s="107" t="s">
        <v>55</v>
      </c>
      <c r="N308" s="105">
        <v>0.83333333333333337</v>
      </c>
      <c r="O308" s="105">
        <v>0.91458333333333341</v>
      </c>
      <c r="P308" s="105">
        <v>8.1250000000000044E-2</v>
      </c>
      <c r="Q308" s="108">
        <v>356.2</v>
      </c>
      <c r="R308" s="109">
        <v>0.6</v>
      </c>
      <c r="S308" s="109">
        <v>3.1</v>
      </c>
      <c r="T308" s="109">
        <v>435.7</v>
      </c>
      <c r="U308" s="109">
        <v>9.6</v>
      </c>
      <c r="V308" s="109">
        <v>0.1</v>
      </c>
      <c r="W308" s="109">
        <v>3.5</v>
      </c>
      <c r="X308" s="109">
        <v>18</v>
      </c>
      <c r="Y308" s="109">
        <v>343.6</v>
      </c>
      <c r="Z308" s="109">
        <v>0.7</v>
      </c>
      <c r="AA308" s="109">
        <v>3</v>
      </c>
      <c r="AB308" s="110">
        <v>418.5</v>
      </c>
      <c r="AH308" s="72" t="e">
        <f>IF(AND(B308="Premier League",E308="Live"),_xlfn.XLOOKUP(_xlfn.TEXTJOIN(" vs ",,C308:D308),Calendar!G:G,Calendar!B:B),IF(AND(B308="Premier League",E308="Highlights"),_xlfn.XLOOKUP(H308,Calendar!O:O,Calendar!N:N,,-1),""))</f>
        <v>#N/A</v>
      </c>
    </row>
    <row r="309" spans="1:34" s="72" customFormat="1" ht="15.65" customHeight="1" x14ac:dyDescent="0.35">
      <c r="A309" s="104" t="s">
        <v>31</v>
      </c>
      <c r="B309" s="104" t="s">
        <v>32</v>
      </c>
      <c r="C309" s="104" t="s">
        <v>128</v>
      </c>
      <c r="D309" s="104" t="s">
        <v>94</v>
      </c>
      <c r="E309" s="104" t="s">
        <v>41</v>
      </c>
      <c r="F309" s="105">
        <v>0.83333333333333337</v>
      </c>
      <c r="G309" s="104"/>
      <c r="H309" s="106">
        <v>45933</v>
      </c>
      <c r="I309" s="104" t="s">
        <v>522</v>
      </c>
      <c r="J309" s="107" t="s">
        <v>71</v>
      </c>
      <c r="K309" s="104" t="s">
        <v>53</v>
      </c>
      <c r="L309" s="104" t="s">
        <v>57</v>
      </c>
      <c r="M309" s="107" t="s">
        <v>55</v>
      </c>
      <c r="N309" s="105">
        <v>0.83333333333333337</v>
      </c>
      <c r="O309" s="105">
        <v>0.91458333333333341</v>
      </c>
      <c r="P309" s="105">
        <v>8.1250000000000044E-2</v>
      </c>
      <c r="Q309" s="108">
        <v>173</v>
      </c>
      <c r="R309" s="109">
        <v>0.3</v>
      </c>
      <c r="S309" s="109">
        <v>1.5</v>
      </c>
      <c r="T309" s="109">
        <v>290.7</v>
      </c>
      <c r="U309" s="109">
        <v>19</v>
      </c>
      <c r="V309" s="109">
        <v>0.3</v>
      </c>
      <c r="W309" s="109">
        <v>6.9</v>
      </c>
      <c r="X309" s="109">
        <v>37.9</v>
      </c>
      <c r="Y309" s="109">
        <v>163.9</v>
      </c>
      <c r="Z309" s="109">
        <v>0.3</v>
      </c>
      <c r="AA309" s="109">
        <v>1.5</v>
      </c>
      <c r="AB309" s="110">
        <v>288.5</v>
      </c>
      <c r="AH309" s="72" t="e">
        <f>IF(AND(B309="Premier League",E309="Live"),_xlfn.XLOOKUP(_xlfn.TEXTJOIN(" vs ",,C309:D309),Calendar!G:G,Calendar!B:B),IF(AND(B309="Premier League",E309="Highlights"),_xlfn.XLOOKUP(H309,Calendar!O:O,Calendar!N:N,,-1),""))</f>
        <v>#N/A</v>
      </c>
    </row>
    <row r="310" spans="1:34" s="72" customFormat="1" ht="15.65" customHeight="1" x14ac:dyDescent="0.35">
      <c r="A310" s="104" t="s">
        <v>31</v>
      </c>
      <c r="B310" s="104" t="s">
        <v>152</v>
      </c>
      <c r="C310" s="104" t="s">
        <v>596</v>
      </c>
      <c r="D310" s="104" t="s">
        <v>599</v>
      </c>
      <c r="E310" s="104" t="s">
        <v>41</v>
      </c>
      <c r="F310" s="105">
        <v>0.5</v>
      </c>
      <c r="G310" s="104"/>
      <c r="H310" s="106">
        <v>45934</v>
      </c>
      <c r="I310" s="104" t="s">
        <v>522</v>
      </c>
      <c r="J310" s="107" t="s">
        <v>37</v>
      </c>
      <c r="K310" s="104" t="s">
        <v>53</v>
      </c>
      <c r="L310" s="104" t="s">
        <v>54</v>
      </c>
      <c r="M310" s="107" t="s">
        <v>55</v>
      </c>
      <c r="N310" s="105">
        <v>0.50138888888888888</v>
      </c>
      <c r="O310" s="105">
        <v>0.58263888888888893</v>
      </c>
      <c r="P310" s="105">
        <v>8.1250000000000044E-2</v>
      </c>
      <c r="Q310" s="108">
        <v>38.700000000000003</v>
      </c>
      <c r="R310" s="109">
        <v>0.1</v>
      </c>
      <c r="S310" s="109">
        <v>0.7</v>
      </c>
      <c r="T310" s="109">
        <v>69.8</v>
      </c>
      <c r="U310" s="109">
        <v>1.2</v>
      </c>
      <c r="V310" s="109">
        <v>0</v>
      </c>
      <c r="W310" s="109">
        <v>0.6</v>
      </c>
      <c r="X310" s="109">
        <v>2.6</v>
      </c>
      <c r="Y310" s="109">
        <v>38.4</v>
      </c>
      <c r="Z310" s="109">
        <v>0.1</v>
      </c>
      <c r="AA310" s="109">
        <v>0.7</v>
      </c>
      <c r="AB310" s="110">
        <v>67.099999999999994</v>
      </c>
      <c r="AH310" s="72" t="str">
        <f>IF(AND(B310="Premier League",E310="Live"),_xlfn.XLOOKUP(_xlfn.TEXTJOIN(" vs ",,C310:D310),Calendar!G:G,Calendar!B:B),IF(AND(B310="Premier League",E310="Highlights"),_xlfn.XLOOKUP(H310,Calendar!O:O,Calendar!N:N,,-1),""))</f>
        <v/>
      </c>
    </row>
    <row r="311" spans="1:34" s="72" customFormat="1" ht="15.65" customHeight="1" x14ac:dyDescent="0.35">
      <c r="A311" s="104" t="s">
        <v>31</v>
      </c>
      <c r="B311" s="104" t="s">
        <v>152</v>
      </c>
      <c r="C311" s="104" t="s">
        <v>596</v>
      </c>
      <c r="D311" s="104" t="s">
        <v>599</v>
      </c>
      <c r="E311" s="104" t="s">
        <v>41</v>
      </c>
      <c r="F311" s="105">
        <v>0.5</v>
      </c>
      <c r="G311" s="104"/>
      <c r="H311" s="106">
        <v>45934</v>
      </c>
      <c r="I311" s="104" t="s">
        <v>522</v>
      </c>
      <c r="J311" s="107" t="s">
        <v>37</v>
      </c>
      <c r="K311" s="104" t="s">
        <v>53</v>
      </c>
      <c r="L311" s="104" t="s">
        <v>57</v>
      </c>
      <c r="M311" s="107" t="s">
        <v>55</v>
      </c>
      <c r="N311" s="105">
        <v>0.50138888888888888</v>
      </c>
      <c r="O311" s="105">
        <v>0.58263888888888893</v>
      </c>
      <c r="P311" s="105">
        <v>8.1250000000000044E-2</v>
      </c>
      <c r="Q311" s="108">
        <v>41.6</v>
      </c>
      <c r="R311" s="109">
        <v>0.1</v>
      </c>
      <c r="S311" s="109">
        <v>0.8</v>
      </c>
      <c r="T311" s="109">
        <v>71.099999999999994</v>
      </c>
      <c r="U311" s="109">
        <v>0.3</v>
      </c>
      <c r="V311" s="109">
        <v>0</v>
      </c>
      <c r="W311" s="109">
        <v>0.1</v>
      </c>
      <c r="X311" s="109">
        <v>6.1</v>
      </c>
      <c r="Y311" s="109">
        <v>37.700000000000003</v>
      </c>
      <c r="Z311" s="109">
        <v>0.1</v>
      </c>
      <c r="AA311" s="109">
        <v>0.7</v>
      </c>
      <c r="AB311" s="110">
        <v>71.099999999999994</v>
      </c>
      <c r="AH311" s="72" t="str">
        <f>IF(AND(B311="Premier League",E311="Live"),_xlfn.XLOOKUP(_xlfn.TEXTJOIN(" vs ",,C311:D311),Calendar!G:G,Calendar!B:B),IF(AND(B311="Premier League",E311="Highlights"),_xlfn.XLOOKUP(H311,Calendar!O:O,Calendar!N:N,,-1),""))</f>
        <v/>
      </c>
    </row>
    <row r="312" spans="1:34" s="72" customFormat="1" ht="15.65" customHeight="1" x14ac:dyDescent="0.35">
      <c r="A312" s="104" t="s">
        <v>31</v>
      </c>
      <c r="B312" s="104" t="s">
        <v>152</v>
      </c>
      <c r="C312" s="104" t="s">
        <v>596</v>
      </c>
      <c r="D312" s="104" t="s">
        <v>599</v>
      </c>
      <c r="E312" s="104" t="s">
        <v>41</v>
      </c>
      <c r="F312" s="105">
        <v>0.5</v>
      </c>
      <c r="G312" s="104"/>
      <c r="H312" s="106">
        <v>45934</v>
      </c>
      <c r="I312" s="104" t="s">
        <v>522</v>
      </c>
      <c r="J312" s="107" t="s">
        <v>37</v>
      </c>
      <c r="K312" s="104" t="s">
        <v>53</v>
      </c>
      <c r="L312" s="104" t="s">
        <v>83</v>
      </c>
      <c r="M312" s="107" t="s">
        <v>55</v>
      </c>
      <c r="N312" s="105">
        <v>0.50138888888888888</v>
      </c>
      <c r="O312" s="105">
        <v>0.58263888888888893</v>
      </c>
      <c r="P312" s="105">
        <v>8.1250000000000044E-2</v>
      </c>
      <c r="Q312" s="108">
        <v>37.799999999999997</v>
      </c>
      <c r="R312" s="109">
        <v>0.1</v>
      </c>
      <c r="S312" s="109">
        <v>0.7</v>
      </c>
      <c r="T312" s="109">
        <v>65.599999999999994</v>
      </c>
      <c r="U312" s="109">
        <v>0.3</v>
      </c>
      <c r="V312" s="109">
        <v>0</v>
      </c>
      <c r="W312" s="109">
        <v>0.1</v>
      </c>
      <c r="X312" s="109">
        <v>11.3</v>
      </c>
      <c r="Y312" s="109">
        <v>34.4</v>
      </c>
      <c r="Z312" s="109">
        <v>0.1</v>
      </c>
      <c r="AA312" s="109">
        <v>0.7</v>
      </c>
      <c r="AB312" s="110">
        <v>58</v>
      </c>
      <c r="AH312" s="72" t="str">
        <f>IF(AND(B312="Premier League",E312="Live"),_xlfn.XLOOKUP(_xlfn.TEXTJOIN(" vs ",,C312:D312),Calendar!G:G,Calendar!B:B),IF(AND(B312="Premier League",E312="Highlights"),_xlfn.XLOOKUP(H312,Calendar!O:O,Calendar!N:N,,-1),""))</f>
        <v/>
      </c>
    </row>
    <row r="313" spans="1:34" s="72" customFormat="1" ht="15.65" customHeight="1" x14ac:dyDescent="0.35">
      <c r="A313" s="104" t="s">
        <v>31</v>
      </c>
      <c r="B313" s="104" t="s">
        <v>145</v>
      </c>
      <c r="C313" s="104" t="s">
        <v>130</v>
      </c>
      <c r="D313" s="104" t="s">
        <v>91</v>
      </c>
      <c r="E313" s="104" t="s">
        <v>41</v>
      </c>
      <c r="F313" s="105">
        <v>0.52083333333333337</v>
      </c>
      <c r="G313" s="104"/>
      <c r="H313" s="106">
        <v>45934</v>
      </c>
      <c r="I313" s="104" t="s">
        <v>522</v>
      </c>
      <c r="J313" s="107" t="s">
        <v>37</v>
      </c>
      <c r="K313" s="104" t="s">
        <v>53</v>
      </c>
      <c r="L313" s="104" t="s">
        <v>120</v>
      </c>
      <c r="M313" s="107" t="s">
        <v>55</v>
      </c>
      <c r="N313" s="105">
        <v>0.52083333333333337</v>
      </c>
      <c r="O313" s="105">
        <v>0.59930555555555554</v>
      </c>
      <c r="P313" s="105">
        <v>7.8472222222222165E-2</v>
      </c>
      <c r="Q313" s="108">
        <v>112.2</v>
      </c>
      <c r="R313" s="109">
        <v>0.2</v>
      </c>
      <c r="S313" s="109">
        <v>2</v>
      </c>
      <c r="T313" s="109">
        <v>144</v>
      </c>
      <c r="U313" s="109">
        <v>0.2</v>
      </c>
      <c r="V313" s="109">
        <v>0</v>
      </c>
      <c r="W313" s="109">
        <v>0.1</v>
      </c>
      <c r="X313" s="109">
        <v>1.4</v>
      </c>
      <c r="Y313" s="109">
        <v>110.6</v>
      </c>
      <c r="Z313" s="109">
        <v>0.2</v>
      </c>
      <c r="AA313" s="109">
        <v>2</v>
      </c>
      <c r="AB313" s="110">
        <v>142</v>
      </c>
      <c r="AH313" s="72" t="str">
        <f>IF(AND(B313="Premier League",E313="Live"),_xlfn.XLOOKUP(_xlfn.TEXTJOIN(" vs ",,C313:D313),Calendar!G:G,Calendar!B:B),IF(AND(B313="Premier League",E313="Highlights"),_xlfn.XLOOKUP(H313,Calendar!O:O,Calendar!N:N,,-1),""))</f>
        <v/>
      </c>
    </row>
    <row r="314" spans="1:34" s="72" customFormat="1" ht="15.65" customHeight="1" x14ac:dyDescent="0.35">
      <c r="A314" s="104" t="s">
        <v>31</v>
      </c>
      <c r="B314" s="104" t="s">
        <v>145</v>
      </c>
      <c r="C314" s="104" t="s">
        <v>93</v>
      </c>
      <c r="D314" s="104" t="s">
        <v>96</v>
      </c>
      <c r="E314" s="104" t="s">
        <v>41</v>
      </c>
      <c r="F314" s="105">
        <v>0.52083333333333337</v>
      </c>
      <c r="G314" s="104"/>
      <c r="H314" s="106">
        <v>45934</v>
      </c>
      <c r="I314" s="104" t="s">
        <v>522</v>
      </c>
      <c r="J314" s="107" t="s">
        <v>37</v>
      </c>
      <c r="K314" s="104" t="s">
        <v>53</v>
      </c>
      <c r="L314" s="104" t="s">
        <v>548</v>
      </c>
      <c r="M314" s="107" t="s">
        <v>55</v>
      </c>
      <c r="N314" s="105">
        <v>0.52083333333333337</v>
      </c>
      <c r="O314" s="105">
        <v>0.60138888888888886</v>
      </c>
      <c r="P314" s="105">
        <v>8.0555555555555491E-2</v>
      </c>
      <c r="Q314" s="108">
        <v>92.1</v>
      </c>
      <c r="R314" s="109">
        <v>0.1</v>
      </c>
      <c r="S314" s="109">
        <v>1.6</v>
      </c>
      <c r="T314" s="109">
        <v>127.5</v>
      </c>
      <c r="U314" s="109">
        <v>4.4000000000000004</v>
      </c>
      <c r="V314" s="109">
        <v>0.1</v>
      </c>
      <c r="W314" s="109">
        <v>1.8</v>
      </c>
      <c r="X314" s="109">
        <v>12.3</v>
      </c>
      <c r="Y314" s="109">
        <v>86.9</v>
      </c>
      <c r="Z314" s="109">
        <v>0.2</v>
      </c>
      <c r="AA314" s="109">
        <v>1.6</v>
      </c>
      <c r="AB314" s="110">
        <v>121.6</v>
      </c>
      <c r="AH314" s="72" t="str">
        <f>IF(AND(B314="Premier League",E314="Live"),_xlfn.XLOOKUP(_xlfn.TEXTJOIN(" vs ",,C314:D314),Calendar!G:G,Calendar!B:B),IF(AND(B314="Premier League",E314="Highlights"),_xlfn.XLOOKUP(H314,Calendar!O:O,Calendar!N:N,,-1),""))</f>
        <v/>
      </c>
    </row>
    <row r="315" spans="1:34" s="72" customFormat="1" ht="15.65" customHeight="1" x14ac:dyDescent="0.35">
      <c r="A315" s="104" t="s">
        <v>31</v>
      </c>
      <c r="B315" s="104" t="s">
        <v>32</v>
      </c>
      <c r="C315" s="104" t="s">
        <v>43</v>
      </c>
      <c r="D315" s="104" t="s">
        <v>48</v>
      </c>
      <c r="E315" s="104" t="s">
        <v>41</v>
      </c>
      <c r="F315" s="105">
        <v>0.52083333333333337</v>
      </c>
      <c r="G315" s="104"/>
      <c r="H315" s="106">
        <v>45934</v>
      </c>
      <c r="I315" s="104" t="s">
        <v>522</v>
      </c>
      <c r="J315" s="107" t="s">
        <v>37</v>
      </c>
      <c r="K315" s="104" t="s">
        <v>53</v>
      </c>
      <c r="L315" s="104" t="s">
        <v>510</v>
      </c>
      <c r="M315" s="107" t="s">
        <v>511</v>
      </c>
      <c r="N315" s="105">
        <v>0.52152777777777781</v>
      </c>
      <c r="O315" s="105">
        <v>0.60277777777777775</v>
      </c>
      <c r="P315" s="105">
        <v>8.1249999999999933E-2</v>
      </c>
      <c r="Q315" s="108">
        <v>858.6</v>
      </c>
      <c r="R315" s="109">
        <v>1.4</v>
      </c>
      <c r="S315" s="109">
        <v>14.9</v>
      </c>
      <c r="T315" s="109">
        <v>1043.5999999999999</v>
      </c>
      <c r="U315" s="109">
        <v>136.4</v>
      </c>
      <c r="V315" s="109">
        <v>1.9</v>
      </c>
      <c r="W315" s="109">
        <v>55</v>
      </c>
      <c r="X315" s="109">
        <v>181.2</v>
      </c>
      <c r="Y315" s="109">
        <v>810.1</v>
      </c>
      <c r="Z315" s="109">
        <v>1.5</v>
      </c>
      <c r="AA315" s="109">
        <v>14.6</v>
      </c>
      <c r="AB315" s="110">
        <v>996.4</v>
      </c>
      <c r="AH315" s="72" t="e">
        <f>IF(AND(B315="Premier League",E315="Live"),_xlfn.XLOOKUP(_xlfn.TEXTJOIN(" vs ",,C315:D315),Calendar!G:G,Calendar!B:B),IF(AND(B315="Premier League",E315="Highlights"),_xlfn.XLOOKUP(H315,Calendar!O:O,Calendar!N:N,,-1),""))</f>
        <v>#N/A</v>
      </c>
    </row>
    <row r="316" spans="1:34" s="72" customFormat="1" ht="15.65" customHeight="1" x14ac:dyDescent="0.35">
      <c r="A316" s="104" t="s">
        <v>31</v>
      </c>
      <c r="B316" s="104" t="s">
        <v>32</v>
      </c>
      <c r="C316" s="104" t="s">
        <v>67</v>
      </c>
      <c r="D316" s="104" t="s">
        <v>45</v>
      </c>
      <c r="E316" s="104" t="s">
        <v>41</v>
      </c>
      <c r="F316" s="105">
        <v>0.72916666666666663</v>
      </c>
      <c r="G316" s="104"/>
      <c r="H316" s="106">
        <v>45934</v>
      </c>
      <c r="I316" s="104" t="s">
        <v>522</v>
      </c>
      <c r="J316" s="107" t="s">
        <v>37</v>
      </c>
      <c r="K316" s="104" t="s">
        <v>53</v>
      </c>
      <c r="L316" s="104" t="s">
        <v>54</v>
      </c>
      <c r="M316" s="107" t="s">
        <v>55</v>
      </c>
      <c r="N316" s="105">
        <v>0.72916666666666674</v>
      </c>
      <c r="O316" s="105">
        <v>0.80972222222222223</v>
      </c>
      <c r="P316" s="105">
        <v>8.0555555555555491E-2</v>
      </c>
      <c r="Q316" s="108">
        <v>1153.0999999999999</v>
      </c>
      <c r="R316" s="109">
        <v>1.9</v>
      </c>
      <c r="S316" s="109">
        <v>9.6</v>
      </c>
      <c r="T316" s="109">
        <v>1317</v>
      </c>
      <c r="U316" s="109">
        <v>151.5</v>
      </c>
      <c r="V316" s="109">
        <v>2.1</v>
      </c>
      <c r="W316" s="109">
        <v>31</v>
      </c>
      <c r="X316" s="109">
        <v>193.8</v>
      </c>
      <c r="Y316" s="109">
        <v>1069</v>
      </c>
      <c r="Z316" s="109">
        <v>2</v>
      </c>
      <c r="AA316" s="109">
        <v>9.3000000000000007</v>
      </c>
      <c r="AB316" s="110">
        <v>1221.5999999999999</v>
      </c>
      <c r="AH316" s="72" t="e">
        <f>IF(AND(B316="Premier League",E316="Live"),_xlfn.XLOOKUP(_xlfn.TEXTJOIN(" vs ",,C316:D316),Calendar!G:G,Calendar!B:B),IF(AND(B316="Premier League",E316="Highlights"),_xlfn.XLOOKUP(H316,Calendar!O:O,Calendar!N:N,,-1),""))</f>
        <v>#N/A</v>
      </c>
    </row>
    <row r="317" spans="1:34" s="72" customFormat="1" ht="15.65" customHeight="1" x14ac:dyDescent="0.35">
      <c r="A317" s="104" t="s">
        <v>31</v>
      </c>
      <c r="B317" s="104" t="s">
        <v>32</v>
      </c>
      <c r="C317" s="104" t="s">
        <v>67</v>
      </c>
      <c r="D317" s="104" t="s">
        <v>45</v>
      </c>
      <c r="E317" s="104" t="s">
        <v>41</v>
      </c>
      <c r="F317" s="105">
        <v>0.72916666666666663</v>
      </c>
      <c r="G317" s="104"/>
      <c r="H317" s="106">
        <v>45934</v>
      </c>
      <c r="I317" s="104" t="s">
        <v>522</v>
      </c>
      <c r="J317" s="107" t="s">
        <v>37</v>
      </c>
      <c r="K317" s="104" t="s">
        <v>53</v>
      </c>
      <c r="L317" s="104" t="s">
        <v>57</v>
      </c>
      <c r="M317" s="107" t="s">
        <v>55</v>
      </c>
      <c r="N317" s="105">
        <v>0.72916666666666674</v>
      </c>
      <c r="O317" s="105">
        <v>0.80972222222222223</v>
      </c>
      <c r="P317" s="105">
        <v>8.0555555555555491E-2</v>
      </c>
      <c r="Q317" s="108">
        <v>971.3</v>
      </c>
      <c r="R317" s="109">
        <v>1.6</v>
      </c>
      <c r="S317" s="109">
        <v>8.1</v>
      </c>
      <c r="T317" s="109">
        <v>1082.4000000000001</v>
      </c>
      <c r="U317" s="109">
        <v>132</v>
      </c>
      <c r="V317" s="109">
        <v>1.8</v>
      </c>
      <c r="W317" s="109">
        <v>27</v>
      </c>
      <c r="X317" s="109">
        <v>155.5</v>
      </c>
      <c r="Y317" s="109">
        <v>910.2</v>
      </c>
      <c r="Z317" s="109">
        <v>1.7</v>
      </c>
      <c r="AA317" s="109">
        <v>7.9</v>
      </c>
      <c r="AB317" s="110">
        <v>1011.5</v>
      </c>
      <c r="AH317" s="72" t="e">
        <f>IF(AND(B317="Premier League",E317="Live"),_xlfn.XLOOKUP(_xlfn.TEXTJOIN(" vs ",,C317:D317),Calendar!G:G,Calendar!B:B),IF(AND(B317="Premier League",E317="Highlights"),_xlfn.XLOOKUP(H317,Calendar!O:O,Calendar!N:N,,-1),""))</f>
        <v>#N/A</v>
      </c>
    </row>
    <row r="318" spans="1:34" s="72" customFormat="1" ht="15.65" customHeight="1" x14ac:dyDescent="0.35">
      <c r="A318" s="104" t="s">
        <v>31</v>
      </c>
      <c r="B318" s="104" t="s">
        <v>529</v>
      </c>
      <c r="C318" s="104" t="s">
        <v>537</v>
      </c>
      <c r="D318" s="104" t="s">
        <v>545</v>
      </c>
      <c r="E318" s="104" t="s">
        <v>41</v>
      </c>
      <c r="F318" s="105">
        <v>0.73958333333333337</v>
      </c>
      <c r="G318" s="104"/>
      <c r="H318" s="106">
        <v>45934</v>
      </c>
      <c r="I318" s="104" t="s">
        <v>522</v>
      </c>
      <c r="J318" s="107" t="s">
        <v>37</v>
      </c>
      <c r="K318" s="104" t="s">
        <v>53</v>
      </c>
      <c r="L318" s="104" t="s">
        <v>621</v>
      </c>
      <c r="M318" s="107" t="s">
        <v>532</v>
      </c>
      <c r="N318" s="105">
        <v>0.73958333333333337</v>
      </c>
      <c r="O318" s="105">
        <v>0.81666666666666665</v>
      </c>
      <c r="P318" s="105">
        <v>7.7083333333333282E-2</v>
      </c>
      <c r="Q318" s="108">
        <v>56.3</v>
      </c>
      <c r="R318" s="109">
        <v>0.1</v>
      </c>
      <c r="S318" s="109">
        <v>0.5</v>
      </c>
      <c r="T318" s="109">
        <v>90.8</v>
      </c>
      <c r="U318" s="109">
        <v>10.8</v>
      </c>
      <c r="V318" s="109">
        <v>0.1</v>
      </c>
      <c r="W318" s="109">
        <v>2.2000000000000002</v>
      </c>
      <c r="X318" s="109">
        <v>17.8</v>
      </c>
      <c r="Y318" s="109">
        <v>54.4</v>
      </c>
      <c r="Z318" s="109">
        <v>0.1</v>
      </c>
      <c r="AA318" s="109">
        <v>0.5</v>
      </c>
      <c r="AB318" s="110">
        <v>88.1</v>
      </c>
      <c r="AH318" s="72" t="str">
        <f>IF(AND(B318="Premier League",E318="Live"),_xlfn.XLOOKUP(_xlfn.TEXTJOIN(" vs ",,C318:D318),Calendar!G:G,Calendar!B:B),IF(AND(B318="Premier League",E318="Highlights"),_xlfn.XLOOKUP(H318,Calendar!O:O,Calendar!N:N,,-1),""))</f>
        <v/>
      </c>
    </row>
    <row r="319" spans="1:34" s="72" customFormat="1" ht="15.65" customHeight="1" x14ac:dyDescent="0.35">
      <c r="A319" s="104" t="s">
        <v>31</v>
      </c>
      <c r="B319" s="104" t="s">
        <v>32</v>
      </c>
      <c r="C319" s="104" t="s">
        <v>42</v>
      </c>
      <c r="D319" s="104" t="s">
        <v>235</v>
      </c>
      <c r="E319" s="104" t="s">
        <v>282</v>
      </c>
      <c r="F319" s="105">
        <v>0.85416666666666663</v>
      </c>
      <c r="G319" s="104"/>
      <c r="H319" s="106">
        <v>45934</v>
      </c>
      <c r="I319" s="104" t="s">
        <v>522</v>
      </c>
      <c r="J319" s="107" t="s">
        <v>37</v>
      </c>
      <c r="K319" s="104" t="s">
        <v>53</v>
      </c>
      <c r="L319" s="104" t="s">
        <v>57</v>
      </c>
      <c r="M319" s="107" t="s">
        <v>55</v>
      </c>
      <c r="N319" s="105">
        <v>0.86597222222222225</v>
      </c>
      <c r="O319" s="105">
        <v>0.94236111111111109</v>
      </c>
      <c r="P319" s="105">
        <v>7.638888888888884E-2</v>
      </c>
      <c r="Q319" s="108">
        <v>72</v>
      </c>
      <c r="R319" s="109">
        <v>0.1</v>
      </c>
      <c r="S319" s="109">
        <v>0.8</v>
      </c>
      <c r="T319" s="109">
        <v>129.4</v>
      </c>
      <c r="U319" s="109">
        <v>0.4</v>
      </c>
      <c r="V319" s="109">
        <v>0</v>
      </c>
      <c r="W319" s="109">
        <v>0.2</v>
      </c>
      <c r="X319" s="109">
        <v>7</v>
      </c>
      <c r="Y319" s="109">
        <v>67.5</v>
      </c>
      <c r="Z319" s="109">
        <v>0.1</v>
      </c>
      <c r="AA319" s="109">
        <v>0.8</v>
      </c>
      <c r="AB319" s="110">
        <v>118.4</v>
      </c>
      <c r="AH319" s="72" t="str">
        <f>IF(AND(B319="Premier League",E319="Live"),_xlfn.XLOOKUP(_xlfn.TEXTJOIN(" vs ",,C319:D319),Calendar!G:G,Calendar!B:B),IF(AND(B319="Premier League",E319="Highlights"),_xlfn.XLOOKUP(H319,Calendar!O:O,Calendar!N:N,,-1),""))</f>
        <v/>
      </c>
    </row>
    <row r="320" spans="1:34" s="72" customFormat="1" ht="15.65" customHeight="1" x14ac:dyDescent="0.35">
      <c r="A320" s="104" t="s">
        <v>31</v>
      </c>
      <c r="B320" s="104" t="s">
        <v>32</v>
      </c>
      <c r="C320" s="104"/>
      <c r="D320" s="104"/>
      <c r="E320" s="104" t="s">
        <v>33</v>
      </c>
      <c r="F320" s="105">
        <v>0.9375</v>
      </c>
      <c r="G320" s="104"/>
      <c r="H320" s="106">
        <v>45934</v>
      </c>
      <c r="I320" s="104" t="s">
        <v>522</v>
      </c>
      <c r="J320" s="107" t="s">
        <v>37</v>
      </c>
      <c r="K320" s="104" t="s">
        <v>552</v>
      </c>
      <c r="L320" s="104" t="s">
        <v>35</v>
      </c>
      <c r="M320" s="107" t="s">
        <v>36</v>
      </c>
      <c r="N320" s="105">
        <v>0.9375</v>
      </c>
      <c r="O320" s="105">
        <v>0.98611111111111116</v>
      </c>
      <c r="P320" s="105">
        <v>4.861111111111116E-2</v>
      </c>
      <c r="Q320" s="108">
        <v>1819.3</v>
      </c>
      <c r="R320" s="109">
        <v>2.9</v>
      </c>
      <c r="S320" s="109">
        <v>30.5</v>
      </c>
      <c r="T320" s="109">
        <v>2561.9</v>
      </c>
      <c r="U320" s="109">
        <v>82.1</v>
      </c>
      <c r="V320" s="109">
        <v>1.1000000000000001</v>
      </c>
      <c r="W320" s="109">
        <v>43.3</v>
      </c>
      <c r="X320" s="109">
        <v>124.3</v>
      </c>
      <c r="Y320" s="109">
        <v>1765.9</v>
      </c>
      <c r="Z320" s="109">
        <v>3.3</v>
      </c>
      <c r="AA320" s="109">
        <v>30.1</v>
      </c>
      <c r="AB320" s="110">
        <v>2513.3000000000002</v>
      </c>
      <c r="AH320" s="72" t="str">
        <f>IF(AND(B320="Premier League",E320="Live"),_xlfn.XLOOKUP(_xlfn.TEXTJOIN(" vs ",,C320:D320),Calendar!G:G,Calendar!B:B),IF(AND(B320="Premier League",E320="Highlights"),_xlfn.XLOOKUP(H320,Calendar!O:O,Calendar!N:N,,-1),""))</f>
        <v>Matchweek 01</v>
      </c>
    </row>
    <row r="321" spans="1:34" s="72" customFormat="1" ht="15.65" customHeight="1" x14ac:dyDescent="0.35">
      <c r="A321" s="104" t="s">
        <v>31</v>
      </c>
      <c r="B321" s="104" t="s">
        <v>152</v>
      </c>
      <c r="C321" s="104" t="s">
        <v>600</v>
      </c>
      <c r="D321" s="104" t="s">
        <v>609</v>
      </c>
      <c r="E321" s="104" t="s">
        <v>41</v>
      </c>
      <c r="F321" s="105">
        <v>0.49652777777777779</v>
      </c>
      <c r="G321" s="104"/>
      <c r="H321" s="106">
        <v>45935</v>
      </c>
      <c r="I321" s="104" t="s">
        <v>522</v>
      </c>
      <c r="J321" s="107" t="s">
        <v>38</v>
      </c>
      <c r="K321" s="104" t="s">
        <v>53</v>
      </c>
      <c r="L321" s="104" t="s">
        <v>548</v>
      </c>
      <c r="M321" s="107" t="s">
        <v>55</v>
      </c>
      <c r="N321" s="105">
        <v>0.49652777777777779</v>
      </c>
      <c r="O321" s="105">
        <v>0.57569444444444451</v>
      </c>
      <c r="P321" s="105">
        <v>7.9166666666666718E-2</v>
      </c>
      <c r="Q321" s="108">
        <v>10.9</v>
      </c>
      <c r="R321" s="109">
        <v>0</v>
      </c>
      <c r="S321" s="109">
        <v>0.2</v>
      </c>
      <c r="T321" s="109">
        <v>47.1</v>
      </c>
      <c r="U321" s="109">
        <v>1.1000000000000001</v>
      </c>
      <c r="V321" s="109">
        <v>0</v>
      </c>
      <c r="W321" s="109">
        <v>0.4</v>
      </c>
      <c r="X321" s="109">
        <v>5.8</v>
      </c>
      <c r="Y321" s="109">
        <v>10</v>
      </c>
      <c r="Z321" s="109">
        <v>0</v>
      </c>
      <c r="AA321" s="109">
        <v>0.2</v>
      </c>
      <c r="AB321" s="110">
        <v>47.1</v>
      </c>
      <c r="AH321" s="72" t="str">
        <f>IF(AND(B321="Premier League",E321="Live"),_xlfn.XLOOKUP(_xlfn.TEXTJOIN(" vs ",,C321:D321),Calendar!G:G,Calendar!B:B),IF(AND(B321="Premier League",E321="Highlights"),_xlfn.XLOOKUP(H321,Calendar!O:O,Calendar!N:N,,-1),""))</f>
        <v/>
      </c>
    </row>
    <row r="322" spans="1:34" s="72" customFormat="1" ht="15.65" customHeight="1" x14ac:dyDescent="0.35">
      <c r="A322" s="104" t="s">
        <v>31</v>
      </c>
      <c r="B322" s="104" t="s">
        <v>145</v>
      </c>
      <c r="C322" s="104" t="s">
        <v>236</v>
      </c>
      <c r="D322" s="104" t="s">
        <v>44</v>
      </c>
      <c r="E322" s="104" t="s">
        <v>41</v>
      </c>
      <c r="F322" s="105">
        <v>0.5</v>
      </c>
      <c r="G322" s="104"/>
      <c r="H322" s="106">
        <v>45935</v>
      </c>
      <c r="I322" s="104" t="s">
        <v>522</v>
      </c>
      <c r="J322" s="107" t="s">
        <v>38</v>
      </c>
      <c r="K322" s="104" t="s">
        <v>53</v>
      </c>
      <c r="L322" s="104" t="s">
        <v>549</v>
      </c>
      <c r="M322" s="107" t="s">
        <v>80</v>
      </c>
      <c r="N322" s="105">
        <v>0.50138888888888888</v>
      </c>
      <c r="O322" s="105">
        <v>0.57986111111111116</v>
      </c>
      <c r="P322" s="105">
        <v>7.8472222222222276E-2</v>
      </c>
      <c r="Q322" s="108">
        <v>707.9</v>
      </c>
      <c r="R322" s="109">
        <v>1.1000000000000001</v>
      </c>
      <c r="S322" s="109">
        <v>11.4</v>
      </c>
      <c r="T322" s="109">
        <v>998.7</v>
      </c>
      <c r="U322" s="109">
        <v>37.5</v>
      </c>
      <c r="V322" s="109">
        <v>0.5</v>
      </c>
      <c r="W322" s="109">
        <v>14.1</v>
      </c>
      <c r="X322" s="109">
        <v>56.6</v>
      </c>
      <c r="Y322" s="109">
        <v>679.7</v>
      </c>
      <c r="Z322" s="109">
        <v>1.3</v>
      </c>
      <c r="AA322" s="109">
        <v>11.4</v>
      </c>
      <c r="AB322" s="110">
        <v>936.6</v>
      </c>
      <c r="AH322" s="72" t="str">
        <f>IF(AND(B322="Premier League",E322="Live"),_xlfn.XLOOKUP(_xlfn.TEXTJOIN(" vs ",,C322:D322),Calendar!G:G,Calendar!B:B),IF(AND(B322="Premier League",E322="Highlights"),_xlfn.XLOOKUP(H322,Calendar!O:O,Calendar!N:N,,-1),""))</f>
        <v/>
      </c>
    </row>
    <row r="323" spans="1:34" s="72" customFormat="1" ht="15.65" customHeight="1" x14ac:dyDescent="0.35">
      <c r="A323" s="104" t="s">
        <v>31</v>
      </c>
      <c r="B323" s="104" t="s">
        <v>145</v>
      </c>
      <c r="C323" s="104" t="s">
        <v>236</v>
      </c>
      <c r="D323" s="104" t="s">
        <v>44</v>
      </c>
      <c r="E323" s="104" t="s">
        <v>41</v>
      </c>
      <c r="F323" s="105">
        <v>0.5</v>
      </c>
      <c r="G323" s="104"/>
      <c r="H323" s="106">
        <v>45935</v>
      </c>
      <c r="I323" s="104" t="s">
        <v>522</v>
      </c>
      <c r="J323" s="107" t="s">
        <v>38</v>
      </c>
      <c r="K323" s="104" t="s">
        <v>53</v>
      </c>
      <c r="L323" s="104" t="s">
        <v>54</v>
      </c>
      <c r="M323" s="107" t="s">
        <v>55</v>
      </c>
      <c r="N323" s="105">
        <v>0.50138888888888888</v>
      </c>
      <c r="O323" s="105">
        <v>0.53402777777777777</v>
      </c>
      <c r="P323" s="105">
        <v>3.2638888888888884E-2</v>
      </c>
      <c r="Q323" s="108">
        <v>161.30000000000001</v>
      </c>
      <c r="R323" s="109">
        <v>0.3</v>
      </c>
      <c r="S323" s="109">
        <v>3</v>
      </c>
      <c r="T323" s="109">
        <v>210.6</v>
      </c>
      <c r="U323" s="109">
        <v>8.1</v>
      </c>
      <c r="V323" s="109">
        <v>0.1</v>
      </c>
      <c r="W323" s="109">
        <v>4.4000000000000004</v>
      </c>
      <c r="X323" s="109">
        <v>11.7</v>
      </c>
      <c r="Y323" s="109">
        <v>144.9</v>
      </c>
      <c r="Z323" s="109">
        <v>0.3</v>
      </c>
      <c r="AA323" s="109">
        <v>2.8</v>
      </c>
      <c r="AB323" s="110">
        <v>197.2</v>
      </c>
      <c r="AH323" s="72" t="str">
        <f>IF(AND(B323="Premier League",E323="Live"),_xlfn.XLOOKUP(_xlfn.TEXTJOIN(" vs ",,C323:D323),Calendar!G:G,Calendar!B:B),IF(AND(B323="Premier League",E323="Highlights"),_xlfn.XLOOKUP(H323,Calendar!O:O,Calendar!N:N,,-1),""))</f>
        <v/>
      </c>
    </row>
    <row r="324" spans="1:34" s="72" customFormat="1" ht="15.65" customHeight="1" x14ac:dyDescent="0.35">
      <c r="A324" s="104" t="s">
        <v>31</v>
      </c>
      <c r="B324" s="104" t="s">
        <v>145</v>
      </c>
      <c r="C324" s="104" t="s">
        <v>236</v>
      </c>
      <c r="D324" s="104" t="s">
        <v>44</v>
      </c>
      <c r="E324" s="104" t="s">
        <v>41</v>
      </c>
      <c r="F324" s="105">
        <v>0.5</v>
      </c>
      <c r="G324" s="104"/>
      <c r="H324" s="106">
        <v>45935</v>
      </c>
      <c r="I324" s="104" t="s">
        <v>522</v>
      </c>
      <c r="J324" s="107" t="s">
        <v>38</v>
      </c>
      <c r="K324" s="104" t="s">
        <v>53</v>
      </c>
      <c r="L324" s="104" t="s">
        <v>120</v>
      </c>
      <c r="M324" s="107" t="s">
        <v>55</v>
      </c>
      <c r="N324" s="105">
        <v>0.50138888888888888</v>
      </c>
      <c r="O324" s="105">
        <v>0.57986111111111116</v>
      </c>
      <c r="P324" s="105">
        <v>7.8472222222222276E-2</v>
      </c>
      <c r="Q324" s="108">
        <v>139.6</v>
      </c>
      <c r="R324" s="109">
        <v>0.2</v>
      </c>
      <c r="S324" s="109">
        <v>2.2999999999999998</v>
      </c>
      <c r="T324" s="109">
        <v>263.39999999999998</v>
      </c>
      <c r="U324" s="109">
        <v>18.5</v>
      </c>
      <c r="V324" s="109">
        <v>0.3</v>
      </c>
      <c r="W324" s="109">
        <v>7</v>
      </c>
      <c r="X324" s="109">
        <v>47.9</v>
      </c>
      <c r="Y324" s="109">
        <v>133.4</v>
      </c>
      <c r="Z324" s="109">
        <v>0.3</v>
      </c>
      <c r="AA324" s="109">
        <v>2.2000000000000002</v>
      </c>
      <c r="AB324" s="110">
        <v>256.8</v>
      </c>
      <c r="AH324" s="72" t="str">
        <f>IF(AND(B324="Premier League",E324="Live"),_xlfn.XLOOKUP(_xlfn.TEXTJOIN(" vs ",,C324:D324),Calendar!G:G,Calendar!B:B),IF(AND(B324="Premier League",E324="Highlights"),_xlfn.XLOOKUP(H324,Calendar!O:O,Calendar!N:N,,-1),""))</f>
        <v/>
      </c>
    </row>
    <row r="325" spans="1:34" s="72" customFormat="1" ht="15.65" customHeight="1" x14ac:dyDescent="0.35">
      <c r="A325" s="104" t="s">
        <v>31</v>
      </c>
      <c r="B325" s="104" t="s">
        <v>32</v>
      </c>
      <c r="C325" s="104" t="s">
        <v>82</v>
      </c>
      <c r="D325" s="104" t="s">
        <v>62</v>
      </c>
      <c r="E325" s="104" t="s">
        <v>41</v>
      </c>
      <c r="F325" s="105">
        <v>0.58333333333333337</v>
      </c>
      <c r="G325" s="104"/>
      <c r="H325" s="106">
        <v>45935</v>
      </c>
      <c r="I325" s="104" t="s">
        <v>522</v>
      </c>
      <c r="J325" s="107" t="s">
        <v>38</v>
      </c>
      <c r="K325" s="104" t="s">
        <v>53</v>
      </c>
      <c r="L325" s="104" t="s">
        <v>548</v>
      </c>
      <c r="M325" s="107" t="s">
        <v>55</v>
      </c>
      <c r="N325" s="105">
        <v>0.58333333333333337</v>
      </c>
      <c r="O325" s="105">
        <v>0.66736111111111118</v>
      </c>
      <c r="P325" s="105">
        <v>8.4027777777777812E-2</v>
      </c>
      <c r="Q325" s="108">
        <v>173.3</v>
      </c>
      <c r="R325" s="109">
        <v>0.3</v>
      </c>
      <c r="S325" s="109">
        <v>2.2999999999999998</v>
      </c>
      <c r="T325" s="109">
        <v>264.39999999999998</v>
      </c>
      <c r="U325" s="109">
        <v>13.4</v>
      </c>
      <c r="V325" s="109">
        <v>0.2</v>
      </c>
      <c r="W325" s="109">
        <v>3.7</v>
      </c>
      <c r="X325" s="109">
        <v>44</v>
      </c>
      <c r="Y325" s="109">
        <v>163.5</v>
      </c>
      <c r="Z325" s="109">
        <v>0.3</v>
      </c>
      <c r="AA325" s="109">
        <v>2.2999999999999998</v>
      </c>
      <c r="AB325" s="110">
        <v>242.9</v>
      </c>
      <c r="AH325" s="72" t="e">
        <f>IF(AND(B325="Premier League",E325="Live"),_xlfn.XLOOKUP(_xlfn.TEXTJOIN(" vs ",,C325:D325),Calendar!G:G,Calendar!B:B),IF(AND(B325="Premier League",E325="Highlights"),_xlfn.XLOOKUP(H325,Calendar!O:O,Calendar!N:N,,-1),""))</f>
        <v>#N/A</v>
      </c>
    </row>
    <row r="326" spans="1:34" s="72" customFormat="1" ht="15.65" customHeight="1" x14ac:dyDescent="0.35">
      <c r="A326" s="104" t="s">
        <v>31</v>
      </c>
      <c r="B326" s="104" t="s">
        <v>32</v>
      </c>
      <c r="C326" s="104" t="s">
        <v>86</v>
      </c>
      <c r="D326" s="104" t="s">
        <v>81</v>
      </c>
      <c r="E326" s="104" t="s">
        <v>41</v>
      </c>
      <c r="F326" s="105">
        <v>0.58333333333333337</v>
      </c>
      <c r="G326" s="104"/>
      <c r="H326" s="106">
        <v>45935</v>
      </c>
      <c r="I326" s="104" t="s">
        <v>522</v>
      </c>
      <c r="J326" s="107" t="s">
        <v>38</v>
      </c>
      <c r="K326" s="104" t="s">
        <v>53</v>
      </c>
      <c r="L326" s="104" t="s">
        <v>57</v>
      </c>
      <c r="M326" s="107" t="s">
        <v>55</v>
      </c>
      <c r="N326" s="105">
        <v>0.58333333333333337</v>
      </c>
      <c r="O326" s="105">
        <v>0.66736111111111118</v>
      </c>
      <c r="P326" s="105">
        <v>8.4027777777777812E-2</v>
      </c>
      <c r="Q326" s="108">
        <v>456.5</v>
      </c>
      <c r="R326" s="109">
        <v>0.7</v>
      </c>
      <c r="S326" s="109">
        <v>6.1</v>
      </c>
      <c r="T326" s="109">
        <v>698</v>
      </c>
      <c r="U326" s="109">
        <v>46.1</v>
      </c>
      <c r="V326" s="109">
        <v>0.6</v>
      </c>
      <c r="W326" s="109">
        <v>12.7</v>
      </c>
      <c r="X326" s="109">
        <v>70.400000000000006</v>
      </c>
      <c r="Y326" s="109">
        <v>417.2</v>
      </c>
      <c r="Z326" s="109">
        <v>0.8</v>
      </c>
      <c r="AA326" s="109">
        <v>5.8</v>
      </c>
      <c r="AB326" s="110">
        <v>677.6</v>
      </c>
      <c r="AH326" s="72" t="e">
        <f>IF(AND(B326="Premier League",E326="Live"),_xlfn.XLOOKUP(_xlfn.TEXTJOIN(" vs ",,C326:D326),Calendar!G:G,Calendar!B:B),IF(AND(B326="Premier League",E326="Highlights"),_xlfn.XLOOKUP(H326,Calendar!O:O,Calendar!N:N,,-1),""))</f>
        <v>#N/A</v>
      </c>
    </row>
    <row r="327" spans="1:34" s="72" customFormat="1" ht="15.65" customHeight="1" x14ac:dyDescent="0.35">
      <c r="A327" s="104" t="s">
        <v>31</v>
      </c>
      <c r="B327" s="104" t="s">
        <v>32</v>
      </c>
      <c r="C327" s="104" t="s">
        <v>46</v>
      </c>
      <c r="D327" s="104" t="s">
        <v>164</v>
      </c>
      <c r="E327" s="104" t="s">
        <v>41</v>
      </c>
      <c r="F327" s="105">
        <v>0.58333333333333337</v>
      </c>
      <c r="G327" s="104"/>
      <c r="H327" s="106">
        <v>45935</v>
      </c>
      <c r="I327" s="104" t="s">
        <v>522</v>
      </c>
      <c r="J327" s="107" t="s">
        <v>38</v>
      </c>
      <c r="K327" s="104" t="s">
        <v>53</v>
      </c>
      <c r="L327" s="104" t="s">
        <v>54</v>
      </c>
      <c r="M327" s="107" t="s">
        <v>55</v>
      </c>
      <c r="N327" s="105">
        <v>0.58333333333333337</v>
      </c>
      <c r="O327" s="105">
        <v>0.66249999999999998</v>
      </c>
      <c r="P327" s="105">
        <v>7.9166666666666607E-2</v>
      </c>
      <c r="Q327" s="108">
        <v>750.9</v>
      </c>
      <c r="R327" s="109">
        <v>1.2</v>
      </c>
      <c r="S327" s="109">
        <v>10.1</v>
      </c>
      <c r="T327" s="109">
        <v>989.5</v>
      </c>
      <c r="U327" s="109">
        <v>66.099999999999994</v>
      </c>
      <c r="V327" s="109">
        <v>0.9</v>
      </c>
      <c r="W327" s="109">
        <v>18.100000000000001</v>
      </c>
      <c r="X327" s="109">
        <v>107.2</v>
      </c>
      <c r="Y327" s="109">
        <v>706.3</v>
      </c>
      <c r="Z327" s="109">
        <v>1.3</v>
      </c>
      <c r="AA327" s="109">
        <v>9.9</v>
      </c>
      <c r="AB327" s="110">
        <v>937.9</v>
      </c>
      <c r="AH327" s="72" t="e">
        <f>IF(AND(B327="Premier League",E327="Live"),_xlfn.XLOOKUP(_xlfn.TEXTJOIN(" vs ",,C327:D327),Calendar!G:G,Calendar!B:B),IF(AND(B327="Premier League",E327="Highlights"),_xlfn.XLOOKUP(H327,Calendar!O:O,Calendar!N:N,,-1),""))</f>
        <v>#N/A</v>
      </c>
    </row>
    <row r="328" spans="1:34" s="72" customFormat="1" ht="15.65" customHeight="1" x14ac:dyDescent="0.35">
      <c r="A328" s="104" t="s">
        <v>31</v>
      </c>
      <c r="B328" s="104" t="s">
        <v>32</v>
      </c>
      <c r="C328" s="112" t="s">
        <v>72</v>
      </c>
      <c r="D328" s="104" t="s">
        <v>161</v>
      </c>
      <c r="E328" s="104" t="s">
        <v>41</v>
      </c>
      <c r="F328" s="105">
        <v>0.58333333333333337</v>
      </c>
      <c r="G328" s="104"/>
      <c r="H328" s="106">
        <v>45935</v>
      </c>
      <c r="I328" s="104" t="s">
        <v>522</v>
      </c>
      <c r="J328" s="107" t="s">
        <v>38</v>
      </c>
      <c r="K328" s="104" t="s">
        <v>53</v>
      </c>
      <c r="L328" s="104" t="s">
        <v>281</v>
      </c>
      <c r="M328" s="107" t="s">
        <v>55</v>
      </c>
      <c r="N328" s="105">
        <v>0.58333333333333337</v>
      </c>
      <c r="O328" s="105">
        <v>0.66319444444444442</v>
      </c>
      <c r="P328" s="105">
        <v>7.9861111111111049E-2</v>
      </c>
      <c r="Q328" s="108">
        <v>38</v>
      </c>
      <c r="R328" s="109">
        <v>0.1</v>
      </c>
      <c r="S328" s="109">
        <v>0.5</v>
      </c>
      <c r="T328" s="109">
        <v>80.900000000000006</v>
      </c>
      <c r="U328" s="109">
        <v>3.2</v>
      </c>
      <c r="V328" s="109">
        <v>0</v>
      </c>
      <c r="W328" s="109">
        <v>0.9</v>
      </c>
      <c r="X328" s="109">
        <v>35.6</v>
      </c>
      <c r="Y328" s="109">
        <v>37.299999999999997</v>
      </c>
      <c r="Z328" s="109">
        <v>0.1</v>
      </c>
      <c r="AA328" s="109">
        <v>0.5</v>
      </c>
      <c r="AB328" s="110">
        <v>73.900000000000006</v>
      </c>
      <c r="AH328" s="72" t="e">
        <f>IF(AND(B328="Premier League",E328="Live"),_xlfn.XLOOKUP(_xlfn.TEXTJOIN(" vs ",,C328:D328),Calendar!G:G,Calendar!B:B),IF(AND(B328="Premier League",E328="Highlights"),_xlfn.XLOOKUP(H328,Calendar!O:O,Calendar!N:N,,-1),""))</f>
        <v>#N/A</v>
      </c>
    </row>
    <row r="329" spans="1:34" s="72" customFormat="1" ht="15.65" customHeight="1" x14ac:dyDescent="0.35">
      <c r="A329" s="104" t="s">
        <v>31</v>
      </c>
      <c r="B329" s="104" t="s">
        <v>529</v>
      </c>
      <c r="C329" s="104" t="s">
        <v>535</v>
      </c>
      <c r="D329" s="104" t="s">
        <v>194</v>
      </c>
      <c r="E329" s="104" t="s">
        <v>41</v>
      </c>
      <c r="F329" s="105">
        <v>0.625</v>
      </c>
      <c r="G329" s="104"/>
      <c r="H329" s="106">
        <v>45935</v>
      </c>
      <c r="I329" s="104" t="s">
        <v>522</v>
      </c>
      <c r="J329" s="107" t="s">
        <v>38</v>
      </c>
      <c r="K329" s="104" t="s">
        <v>53</v>
      </c>
      <c r="L329" s="104" t="s">
        <v>120</v>
      </c>
      <c r="M329" s="107" t="s">
        <v>55</v>
      </c>
      <c r="N329" s="105">
        <v>0.625</v>
      </c>
      <c r="O329" s="105">
        <v>0.7055555555555556</v>
      </c>
      <c r="P329" s="105">
        <v>8.0555555555555602E-2</v>
      </c>
      <c r="Q329" s="108">
        <v>211.4</v>
      </c>
      <c r="R329" s="109">
        <v>0.3</v>
      </c>
      <c r="S329" s="109">
        <v>2.8</v>
      </c>
      <c r="T329" s="109">
        <v>274.10000000000002</v>
      </c>
      <c r="U329" s="109">
        <v>14.5</v>
      </c>
      <c r="V329" s="109">
        <v>0.2</v>
      </c>
      <c r="W329" s="109">
        <v>4.5</v>
      </c>
      <c r="X329" s="109">
        <v>19</v>
      </c>
      <c r="Y329" s="109">
        <v>205.1</v>
      </c>
      <c r="Z329" s="109">
        <v>0.4</v>
      </c>
      <c r="AA329" s="109">
        <v>2.8</v>
      </c>
      <c r="AB329" s="110">
        <v>269</v>
      </c>
      <c r="AH329" s="72" t="str">
        <f>IF(AND(B329="Premier League",E329="Live"),_xlfn.XLOOKUP(_xlfn.TEXTJOIN(" vs ",,C329:D329),Calendar!G:G,Calendar!B:B),IF(AND(B329="Premier League",E329="Highlights"),_xlfn.XLOOKUP(H329,Calendar!O:O,Calendar!N:N,,-1),""))</f>
        <v/>
      </c>
    </row>
    <row r="330" spans="1:34" s="72" customFormat="1" ht="15.65" customHeight="1" x14ac:dyDescent="0.35">
      <c r="A330" s="104" t="s">
        <v>31</v>
      </c>
      <c r="B330" s="104" t="s">
        <v>32</v>
      </c>
      <c r="C330" s="104" t="s">
        <v>140</v>
      </c>
      <c r="D330" s="104" t="s">
        <v>49</v>
      </c>
      <c r="E330" s="104" t="s">
        <v>41</v>
      </c>
      <c r="F330" s="105">
        <v>0.6875</v>
      </c>
      <c r="G330" s="104"/>
      <c r="H330" s="106">
        <v>45935</v>
      </c>
      <c r="I330" s="104" t="s">
        <v>522</v>
      </c>
      <c r="J330" s="107" t="s">
        <v>38</v>
      </c>
      <c r="K330" s="104" t="s">
        <v>53</v>
      </c>
      <c r="L330" s="104" t="s">
        <v>54</v>
      </c>
      <c r="M330" s="107" t="s">
        <v>55</v>
      </c>
      <c r="N330" s="105">
        <v>0.68819444444444444</v>
      </c>
      <c r="O330" s="105">
        <v>0.76666666666666672</v>
      </c>
      <c r="P330" s="105">
        <v>7.8472222222222276E-2</v>
      </c>
      <c r="Q330" s="108">
        <v>963.4</v>
      </c>
      <c r="R330" s="109">
        <v>1.6</v>
      </c>
      <c r="S330" s="109">
        <v>10.5</v>
      </c>
      <c r="T330" s="109">
        <v>1226.8</v>
      </c>
      <c r="U330" s="109">
        <v>138.4</v>
      </c>
      <c r="V330" s="109">
        <v>1.9</v>
      </c>
      <c r="W330" s="109">
        <v>39</v>
      </c>
      <c r="X330" s="109">
        <v>198.6</v>
      </c>
      <c r="Y330" s="109">
        <v>915.2</v>
      </c>
      <c r="Z330" s="109">
        <v>1.7</v>
      </c>
      <c r="AA330" s="109">
        <v>10.199999999999999</v>
      </c>
      <c r="AB330" s="110">
        <v>1171.3</v>
      </c>
      <c r="AH330" s="72" t="e">
        <f>IF(AND(B330="Premier League",E330="Live"),_xlfn.XLOOKUP(_xlfn.TEXTJOIN(" vs ",,C330:D330),Calendar!G:G,Calendar!B:B),IF(AND(B330="Premier League",E330="Highlights"),_xlfn.XLOOKUP(H330,Calendar!O:O,Calendar!N:N,,-1),""))</f>
        <v>#N/A</v>
      </c>
    </row>
    <row r="331" spans="1:34" s="72" customFormat="1" ht="15.65" customHeight="1" x14ac:dyDescent="0.35">
      <c r="A331" s="104" t="s">
        <v>31</v>
      </c>
      <c r="B331" s="104" t="s">
        <v>32</v>
      </c>
      <c r="C331" s="104" t="s">
        <v>140</v>
      </c>
      <c r="D331" s="104" t="s">
        <v>49</v>
      </c>
      <c r="E331" s="104" t="s">
        <v>41</v>
      </c>
      <c r="F331" s="105">
        <v>0.6875</v>
      </c>
      <c r="G331" s="104"/>
      <c r="H331" s="106">
        <v>45935</v>
      </c>
      <c r="I331" s="104" t="s">
        <v>522</v>
      </c>
      <c r="J331" s="107" t="s">
        <v>38</v>
      </c>
      <c r="K331" s="104" t="s">
        <v>53</v>
      </c>
      <c r="L331" s="104" t="s">
        <v>57</v>
      </c>
      <c r="M331" s="107" t="s">
        <v>55</v>
      </c>
      <c r="N331" s="105">
        <v>0.68819444444444444</v>
      </c>
      <c r="O331" s="105">
        <v>0.76666666666666672</v>
      </c>
      <c r="P331" s="105">
        <v>7.8472222222222276E-2</v>
      </c>
      <c r="Q331" s="108">
        <v>695.2</v>
      </c>
      <c r="R331" s="109">
        <v>1.1000000000000001</v>
      </c>
      <c r="S331" s="109">
        <v>7.6</v>
      </c>
      <c r="T331" s="109">
        <v>838.8</v>
      </c>
      <c r="U331" s="109">
        <v>47.2</v>
      </c>
      <c r="V331" s="109">
        <v>0.6</v>
      </c>
      <c r="W331" s="109">
        <v>13.3</v>
      </c>
      <c r="X331" s="109">
        <v>78.8</v>
      </c>
      <c r="Y331" s="109">
        <v>658</v>
      </c>
      <c r="Z331" s="109">
        <v>1.2</v>
      </c>
      <c r="AA331" s="109">
        <v>7.4</v>
      </c>
      <c r="AB331" s="110">
        <v>800.1</v>
      </c>
      <c r="AH331" s="72" t="e">
        <f>IF(AND(B331="Premier League",E331="Live"),_xlfn.XLOOKUP(_xlfn.TEXTJOIN(" vs ",,C331:D331),Calendar!G:G,Calendar!B:B),IF(AND(B331="Premier League",E331="Highlights"),_xlfn.XLOOKUP(H331,Calendar!O:O,Calendar!N:N,,-1),""))</f>
        <v>#N/A</v>
      </c>
    </row>
    <row r="332" spans="1:34" s="72" customFormat="1" ht="15.65" customHeight="1" x14ac:dyDescent="0.35">
      <c r="A332" s="104" t="s">
        <v>31</v>
      </c>
      <c r="B332" s="104" t="s">
        <v>32</v>
      </c>
      <c r="C332" s="104"/>
      <c r="D332" s="104"/>
      <c r="E332" s="104" t="s">
        <v>33</v>
      </c>
      <c r="F332" s="105">
        <v>0.3263888888888889</v>
      </c>
      <c r="G332" s="104"/>
      <c r="H332" s="106">
        <v>45935</v>
      </c>
      <c r="I332" s="104" t="s">
        <v>522</v>
      </c>
      <c r="J332" s="107" t="s">
        <v>38</v>
      </c>
      <c r="K332" s="104" t="s">
        <v>553</v>
      </c>
      <c r="L332" s="104" t="s">
        <v>35</v>
      </c>
      <c r="M332" s="107" t="s">
        <v>36</v>
      </c>
      <c r="N332" s="105">
        <v>0.3263888888888889</v>
      </c>
      <c r="O332" s="105">
        <v>0.375</v>
      </c>
      <c r="P332" s="105">
        <v>4.8611111111111105E-2</v>
      </c>
      <c r="Q332" s="108">
        <v>628.5</v>
      </c>
      <c r="R332" s="109">
        <v>1</v>
      </c>
      <c r="S332" s="109">
        <v>19.100000000000001</v>
      </c>
      <c r="T332" s="109">
        <v>852</v>
      </c>
      <c r="U332" s="109">
        <v>25.3</v>
      </c>
      <c r="V332" s="109">
        <v>0.3</v>
      </c>
      <c r="W332" s="109">
        <v>33.200000000000003</v>
      </c>
      <c r="X332" s="109">
        <v>52.7</v>
      </c>
      <c r="Y332" s="109">
        <v>615.6</v>
      </c>
      <c r="Z332" s="109">
        <v>1.2</v>
      </c>
      <c r="AA332" s="109">
        <v>19.600000000000001</v>
      </c>
      <c r="AB332" s="110">
        <v>834.2</v>
      </c>
      <c r="AH332" s="72" t="str">
        <f>IF(AND(B332="Premier League",E332="Live"),_xlfn.XLOOKUP(_xlfn.TEXTJOIN(" vs ",,C332:D332),Calendar!G:G,Calendar!B:B),IF(AND(B332="Premier League",E332="Highlights"),_xlfn.XLOOKUP(H332,Calendar!O:O,Calendar!N:N,,-1),""))</f>
        <v>Matchweek 01</v>
      </c>
    </row>
    <row r="333" spans="1:34" s="72" customFormat="1" ht="15.65" customHeight="1" x14ac:dyDescent="0.35">
      <c r="A333" s="104" t="s">
        <v>31</v>
      </c>
      <c r="B333" s="104" t="s">
        <v>32</v>
      </c>
      <c r="C333" s="104"/>
      <c r="D333" s="104"/>
      <c r="E333" s="104" t="s">
        <v>33</v>
      </c>
      <c r="F333" s="105">
        <v>0.9375</v>
      </c>
      <c r="G333" s="104"/>
      <c r="H333" s="106">
        <v>45935</v>
      </c>
      <c r="I333" s="104" t="s">
        <v>522</v>
      </c>
      <c r="J333" s="107" t="s">
        <v>38</v>
      </c>
      <c r="K333" s="104" t="s">
        <v>552</v>
      </c>
      <c r="L333" s="104" t="s">
        <v>35</v>
      </c>
      <c r="M333" s="107" t="s">
        <v>36</v>
      </c>
      <c r="N333" s="105">
        <v>0.9375</v>
      </c>
      <c r="O333" s="105">
        <v>0.98958333333333337</v>
      </c>
      <c r="P333" s="105">
        <v>5.208333333333337E-2</v>
      </c>
      <c r="Q333" s="108">
        <v>1274.7</v>
      </c>
      <c r="R333" s="109">
        <v>2.1</v>
      </c>
      <c r="S333" s="109">
        <v>23.9</v>
      </c>
      <c r="T333" s="109">
        <v>1967.8</v>
      </c>
      <c r="U333" s="109">
        <v>53.4</v>
      </c>
      <c r="V333" s="109">
        <v>0.7</v>
      </c>
      <c r="W333" s="109">
        <v>29.2</v>
      </c>
      <c r="X333" s="109">
        <v>83.4</v>
      </c>
      <c r="Y333" s="109">
        <v>1266.3</v>
      </c>
      <c r="Z333" s="109">
        <v>2.4</v>
      </c>
      <c r="AA333" s="109">
        <v>24.1</v>
      </c>
      <c r="AB333" s="110">
        <v>1945.6</v>
      </c>
      <c r="AH333" s="72" t="str">
        <f>IF(AND(B333="Premier League",E333="Live"),_xlfn.XLOOKUP(_xlfn.TEXTJOIN(" vs ",,C333:D333),Calendar!G:G,Calendar!B:B),IF(AND(B333="Premier League",E333="Highlights"),_xlfn.XLOOKUP(H333,Calendar!O:O,Calendar!N:N,,-1),""))</f>
        <v>Matchweek 01</v>
      </c>
    </row>
    <row r="334" spans="1:34" s="72" customFormat="1" ht="15.65" customHeight="1" x14ac:dyDescent="0.35">
      <c r="A334" s="104" t="s">
        <v>31</v>
      </c>
      <c r="B334" s="104" t="s">
        <v>623</v>
      </c>
      <c r="C334" s="104"/>
      <c r="D334" s="104"/>
      <c r="E334" s="104" t="s">
        <v>33</v>
      </c>
      <c r="F334" s="105">
        <v>0.98958333333333337</v>
      </c>
      <c r="G334" s="104"/>
      <c r="H334" s="106">
        <v>45935</v>
      </c>
      <c r="I334" s="104" t="s">
        <v>522</v>
      </c>
      <c r="J334" s="107" t="s">
        <v>38</v>
      </c>
      <c r="K334" s="104" t="s">
        <v>607</v>
      </c>
      <c r="L334" s="104" t="s">
        <v>35</v>
      </c>
      <c r="M334" s="107" t="s">
        <v>36</v>
      </c>
      <c r="N334" s="105">
        <v>0.98958333333333337</v>
      </c>
      <c r="O334" s="105">
        <v>1.0243055555555556</v>
      </c>
      <c r="P334" s="105">
        <v>3.472222222222221E-2</v>
      </c>
      <c r="Q334" s="108">
        <v>252</v>
      </c>
      <c r="R334" s="109">
        <v>0.4</v>
      </c>
      <c r="S334" s="109">
        <v>9.6999999999999993</v>
      </c>
      <c r="T334" s="109">
        <v>622.1</v>
      </c>
      <c r="U334" s="109">
        <v>3.8</v>
      </c>
      <c r="V334" s="109">
        <v>0.1</v>
      </c>
      <c r="W334" s="109">
        <v>3.5</v>
      </c>
      <c r="X334" s="109">
        <v>11.9</v>
      </c>
      <c r="Y334" s="109">
        <v>251.5</v>
      </c>
      <c r="Z334" s="109">
        <v>0.5</v>
      </c>
      <c r="AA334" s="109">
        <v>9.8000000000000007</v>
      </c>
      <c r="AB334" s="110">
        <v>620.29999999999995</v>
      </c>
      <c r="AH334" s="72" t="str">
        <f>IF(AND(B334="Premier League",E334="Live"),_xlfn.XLOOKUP(_xlfn.TEXTJOIN(" vs ",,C334:D334),Calendar!G:G,Calendar!B:B),IF(AND(B334="Premier League",E334="Highlights"),_xlfn.XLOOKUP(H334,Calendar!O:O,Calendar!N:N,,-1),""))</f>
        <v/>
      </c>
    </row>
    <row r="335" spans="1:34" s="72" customFormat="1" ht="15.65" customHeight="1" x14ac:dyDescent="0.35">
      <c r="A335" s="104" t="s">
        <v>31</v>
      </c>
      <c r="B335" s="104" t="s">
        <v>147</v>
      </c>
      <c r="C335" s="104" t="s">
        <v>162</v>
      </c>
      <c r="D335" s="104" t="s">
        <v>643</v>
      </c>
      <c r="E335" s="104" t="s">
        <v>41</v>
      </c>
      <c r="F335" s="105">
        <v>0.83333333333333337</v>
      </c>
      <c r="G335" s="104"/>
      <c r="H335" s="106">
        <v>45936</v>
      </c>
      <c r="I335" s="104" t="s">
        <v>522</v>
      </c>
      <c r="J335" s="107" t="s">
        <v>74</v>
      </c>
      <c r="K335" s="104" t="s">
        <v>53</v>
      </c>
      <c r="L335" s="104" t="s">
        <v>120</v>
      </c>
      <c r="M335" s="107" t="s">
        <v>55</v>
      </c>
      <c r="N335" s="105">
        <v>0.83333333333333337</v>
      </c>
      <c r="O335" s="105">
        <v>0.91388888888888886</v>
      </c>
      <c r="P335" s="105">
        <v>8.0555555555555561E-2</v>
      </c>
      <c r="Q335" s="108">
        <v>117.8</v>
      </c>
      <c r="R335" s="109">
        <v>0.191</v>
      </c>
      <c r="S335" s="109">
        <v>1.0601</v>
      </c>
      <c r="T335" s="109">
        <v>165</v>
      </c>
      <c r="U335" s="109">
        <v>23.9</v>
      </c>
      <c r="V335" s="109">
        <v>0.32900000000000001</v>
      </c>
      <c r="W335" s="109">
        <v>10.8439</v>
      </c>
      <c r="X335" s="109">
        <v>33.9</v>
      </c>
      <c r="Y335" s="109">
        <v>116</v>
      </c>
      <c r="Z335" s="109">
        <v>0.22</v>
      </c>
      <c r="AA335" s="109">
        <v>1.0609999999999999</v>
      </c>
      <c r="AB335" s="110">
        <v>159.5</v>
      </c>
      <c r="AH335" s="72" t="str">
        <f>IF(AND(B335="Premier League",E335="Live"),_xlfn.XLOOKUP(_xlfn.TEXTJOIN(" vs ",,C335:D335),Calendar!G:G,Calendar!B:B),IF(AND(B335="Premier League",E335="Highlights"),_xlfn.XLOOKUP(H335,Calendar!O:O,Calendar!N:N,,-1),""))</f>
        <v/>
      </c>
    </row>
    <row r="336" spans="1:34" s="72" customFormat="1" ht="15.65" customHeight="1" x14ac:dyDescent="0.35">
      <c r="A336" s="104" t="s">
        <v>31</v>
      </c>
      <c r="B336" s="104" t="s">
        <v>32</v>
      </c>
      <c r="C336" s="104"/>
      <c r="D336" s="104"/>
      <c r="E336" s="104" t="s">
        <v>33</v>
      </c>
      <c r="F336" s="105">
        <v>0.32291666666666669</v>
      </c>
      <c r="G336" s="104" t="s">
        <v>541</v>
      </c>
      <c r="H336" s="106">
        <v>45936</v>
      </c>
      <c r="I336" s="104" t="s">
        <v>522</v>
      </c>
      <c r="J336" s="107" t="s">
        <v>74</v>
      </c>
      <c r="K336" s="104" t="s">
        <v>553</v>
      </c>
      <c r="L336" s="104" t="s">
        <v>278</v>
      </c>
      <c r="M336" s="107" t="s">
        <v>36</v>
      </c>
      <c r="N336" s="105">
        <v>0.32291666666666669</v>
      </c>
      <c r="O336" s="105">
        <v>0.37498842592592591</v>
      </c>
      <c r="P336" s="105">
        <v>5.2083333333333336E-2</v>
      </c>
      <c r="Q336" s="108">
        <v>81.099999999999994</v>
      </c>
      <c r="R336" s="109">
        <v>0.13100000000000001</v>
      </c>
      <c r="S336" s="109">
        <v>2.4205000000000001</v>
      </c>
      <c r="T336" s="109">
        <v>102.2</v>
      </c>
      <c r="U336" s="109">
        <v>2</v>
      </c>
      <c r="V336" s="109">
        <v>2.7E-2</v>
      </c>
      <c r="W336" s="109">
        <v>4.2735000000000003</v>
      </c>
      <c r="X336" s="109">
        <v>8.1999999999999993</v>
      </c>
      <c r="Y336" s="109">
        <v>77.5</v>
      </c>
      <c r="Z336" s="109">
        <v>0.14699999999999999</v>
      </c>
      <c r="AA336" s="109">
        <v>2.4318</v>
      </c>
      <c r="AB336" s="110">
        <v>96.6</v>
      </c>
      <c r="AH336" s="72" t="str">
        <f>IF(AND(B336="Premier League",E336="Live"),_xlfn.XLOOKUP(_xlfn.TEXTJOIN(" vs ",,C336:D336),Calendar!G:G,Calendar!B:B),IF(AND(B336="Premier League",E336="Highlights"),_xlfn.XLOOKUP(H336,Calendar!O:O,Calendar!N:N,,-1),""))</f>
        <v>Matchweek 01</v>
      </c>
    </row>
    <row r="337" spans="1:34" s="72" customFormat="1" ht="15.65" customHeight="1" x14ac:dyDescent="0.35">
      <c r="A337" s="104" t="s">
        <v>31</v>
      </c>
      <c r="B337" s="104" t="s">
        <v>589</v>
      </c>
      <c r="C337" s="104" t="s">
        <v>267</v>
      </c>
      <c r="D337" s="104" t="s">
        <v>644</v>
      </c>
      <c r="E337" s="104" t="s">
        <v>41</v>
      </c>
      <c r="F337" s="105">
        <v>0.82291666666666663</v>
      </c>
      <c r="G337" s="104"/>
      <c r="H337" s="106">
        <v>45939</v>
      </c>
      <c r="I337" s="104" t="s">
        <v>522</v>
      </c>
      <c r="J337" s="107" t="s">
        <v>127</v>
      </c>
      <c r="K337" s="104" t="s">
        <v>53</v>
      </c>
      <c r="L337" s="104" t="s">
        <v>509</v>
      </c>
      <c r="M337" s="107" t="s">
        <v>36</v>
      </c>
      <c r="N337" s="105">
        <v>0.82500000000000007</v>
      </c>
      <c r="O337" s="105">
        <v>0.90555555555555556</v>
      </c>
      <c r="P337" s="105">
        <v>8.0555555555555491E-2</v>
      </c>
      <c r="Q337" s="108">
        <v>122.3</v>
      </c>
      <c r="R337" s="109">
        <v>0.19800000000000001</v>
      </c>
      <c r="S337" s="109">
        <v>0.92330000000000001</v>
      </c>
      <c r="T337" s="109">
        <v>152.6</v>
      </c>
      <c r="U337" s="109">
        <v>6</v>
      </c>
      <c r="V337" s="109">
        <v>8.2000000000000003E-2</v>
      </c>
      <c r="W337" s="109">
        <v>1.1140000000000001</v>
      </c>
      <c r="X337" s="109">
        <v>12.4</v>
      </c>
      <c r="Y337" s="109">
        <v>115.7</v>
      </c>
      <c r="Z337" s="109">
        <v>0.219</v>
      </c>
      <c r="AA337" s="109">
        <v>0.90239999999999998</v>
      </c>
      <c r="AB337" s="110">
        <v>146.9</v>
      </c>
      <c r="AH337" s="72" t="str">
        <f>IF(AND(B337="Premier League",E337="Live"),_xlfn.XLOOKUP(_xlfn.TEXTJOIN(" vs ",,C337:D337),Calendar!G:G,Calendar!B:B),IF(AND(B337="Premier League",E337="Highlights"),_xlfn.XLOOKUP(H337,Calendar!O:O,Calendar!N:N,,-1),""))</f>
        <v/>
      </c>
    </row>
    <row r="338" spans="1:34" s="72" customFormat="1" ht="15.65" customHeight="1" x14ac:dyDescent="0.35">
      <c r="A338" s="104" t="s">
        <v>31</v>
      </c>
      <c r="B338" s="104" t="s">
        <v>589</v>
      </c>
      <c r="C338" s="104" t="s">
        <v>267</v>
      </c>
      <c r="D338" s="104" t="s">
        <v>644</v>
      </c>
      <c r="E338" s="104" t="s">
        <v>41</v>
      </c>
      <c r="F338" s="105">
        <v>0.82291666666666663</v>
      </c>
      <c r="G338" s="104"/>
      <c r="H338" s="106">
        <v>45939</v>
      </c>
      <c r="I338" s="104" t="s">
        <v>522</v>
      </c>
      <c r="J338" s="107" t="s">
        <v>127</v>
      </c>
      <c r="K338" s="104" t="s">
        <v>53</v>
      </c>
      <c r="L338" s="104" t="s">
        <v>597</v>
      </c>
      <c r="M338" s="107" t="s">
        <v>36</v>
      </c>
      <c r="N338" s="105">
        <v>0.82500000000000007</v>
      </c>
      <c r="O338" s="105">
        <v>0.90555555555555556</v>
      </c>
      <c r="P338" s="105">
        <v>8.0555555555555491E-2</v>
      </c>
      <c r="Q338" s="108">
        <v>756.9</v>
      </c>
      <c r="R338" s="109">
        <v>1.224</v>
      </c>
      <c r="S338" s="109">
        <v>5.7144000000000004</v>
      </c>
      <c r="T338" s="109">
        <v>1296.4000000000001</v>
      </c>
      <c r="U338" s="109">
        <v>40.299999999999997</v>
      </c>
      <c r="V338" s="109">
        <v>0.55400000000000005</v>
      </c>
      <c r="W338" s="109">
        <v>7.4824000000000002</v>
      </c>
      <c r="X338" s="109">
        <v>70.900000000000006</v>
      </c>
      <c r="Y338" s="109">
        <v>739.3</v>
      </c>
      <c r="Z338" s="109">
        <v>1.401</v>
      </c>
      <c r="AA338" s="109">
        <v>5.7660999999999998</v>
      </c>
      <c r="AB338" s="110">
        <v>1283.0999999999999</v>
      </c>
      <c r="AH338" s="72" t="str">
        <f>IF(AND(B338="Premier League",E338="Live"),_xlfn.XLOOKUP(_xlfn.TEXTJOIN(" vs ",,C338:D338),Calendar!G:G,Calendar!B:B),IF(AND(B338="Premier League",E338="Highlights"),_xlfn.XLOOKUP(H338,Calendar!O:O,Calendar!N:N,,-1),""))</f>
        <v/>
      </c>
    </row>
    <row r="339" spans="1:34" s="72" customFormat="1" ht="15.65" customHeight="1" x14ac:dyDescent="0.35">
      <c r="A339" s="104" t="s">
        <v>31</v>
      </c>
      <c r="B339" s="104" t="s">
        <v>616</v>
      </c>
      <c r="C339" s="104" t="s">
        <v>76</v>
      </c>
      <c r="D339" s="104" t="s">
        <v>169</v>
      </c>
      <c r="E339" s="104" t="s">
        <v>41</v>
      </c>
      <c r="F339" s="105">
        <v>0.82291666666666663</v>
      </c>
      <c r="G339" s="104"/>
      <c r="H339" s="106">
        <v>45939</v>
      </c>
      <c r="I339" s="104" t="s">
        <v>522</v>
      </c>
      <c r="J339" s="107" t="s">
        <v>127</v>
      </c>
      <c r="K339" s="104" t="s">
        <v>53</v>
      </c>
      <c r="L339" s="104" t="s">
        <v>549</v>
      </c>
      <c r="M339" s="107" t="s">
        <v>80</v>
      </c>
      <c r="N339" s="105">
        <v>0.82430555555555562</v>
      </c>
      <c r="O339" s="105">
        <v>0.90208333333333335</v>
      </c>
      <c r="P339" s="105">
        <v>7.7777777777777724E-2</v>
      </c>
      <c r="Q339" s="108">
        <v>3357.1</v>
      </c>
      <c r="R339" s="109">
        <v>5.431</v>
      </c>
      <c r="S339" s="109">
        <v>25.507200000000001</v>
      </c>
      <c r="T339" s="109">
        <v>3882.5</v>
      </c>
      <c r="U339" s="109">
        <v>195.5</v>
      </c>
      <c r="V339" s="109">
        <v>2.6880000000000002</v>
      </c>
      <c r="W339" s="109">
        <v>36.761899999999997</v>
      </c>
      <c r="X339" s="109">
        <v>229.6</v>
      </c>
      <c r="Y339" s="109">
        <v>3161.9</v>
      </c>
      <c r="Z339" s="109">
        <v>5.9909999999999997</v>
      </c>
      <c r="AA339" s="109">
        <v>24.8278</v>
      </c>
      <c r="AB339" s="110">
        <v>3659.3</v>
      </c>
      <c r="AH339" s="72" t="str">
        <f>IF(AND(B339="Premier League",E339="Live"),_xlfn.XLOOKUP(_xlfn.TEXTJOIN(" vs ",,C339:D339),Calendar!G:G,Calendar!B:B),IF(AND(B339="Premier League",E339="Highlights"),_xlfn.XLOOKUP(H339,Calendar!O:O,Calendar!N:N,,-1),""))</f>
        <v/>
      </c>
    </row>
    <row r="340" spans="1:34" s="72" customFormat="1" ht="15.65" customHeight="1" x14ac:dyDescent="0.35">
      <c r="A340" s="104" t="s">
        <v>31</v>
      </c>
      <c r="B340" s="104" t="s">
        <v>589</v>
      </c>
      <c r="C340" s="104" t="s">
        <v>593</v>
      </c>
      <c r="D340" s="104" t="s">
        <v>645</v>
      </c>
      <c r="E340" s="104" t="s">
        <v>41</v>
      </c>
      <c r="F340" s="105">
        <v>0.82291666666666663</v>
      </c>
      <c r="G340" s="104"/>
      <c r="H340" s="106">
        <v>45940</v>
      </c>
      <c r="I340" s="104" t="s">
        <v>522</v>
      </c>
      <c r="J340" s="107" t="s">
        <v>71</v>
      </c>
      <c r="K340" s="104" t="s">
        <v>53</v>
      </c>
      <c r="L340" s="104" t="s">
        <v>594</v>
      </c>
      <c r="M340" s="107" t="s">
        <v>36</v>
      </c>
      <c r="N340" s="105">
        <v>0.82361111111111118</v>
      </c>
      <c r="O340" s="105">
        <v>0.90277777777777779</v>
      </c>
      <c r="P340" s="105">
        <v>7.9166666666666607E-2</v>
      </c>
      <c r="Q340" s="108">
        <v>87</v>
      </c>
      <c r="R340" s="109">
        <v>4.9320000000000004</v>
      </c>
      <c r="S340" s="109">
        <v>23.299399999999999</v>
      </c>
      <c r="T340" s="109">
        <v>128.9</v>
      </c>
      <c r="U340" s="109">
        <v>1.1000000000000001</v>
      </c>
      <c r="V340" s="109">
        <v>0.53100000000000003</v>
      </c>
      <c r="W340" s="109">
        <v>8.5271000000000008</v>
      </c>
      <c r="X340" s="109">
        <v>2.5</v>
      </c>
      <c r="Y340" s="109">
        <v>82.8</v>
      </c>
      <c r="Z340" s="109">
        <v>5.6020000000000003</v>
      </c>
      <c r="AA340" s="109">
        <v>22.6477</v>
      </c>
      <c r="AB340" s="110">
        <v>122.5</v>
      </c>
      <c r="AH340" s="72" t="str">
        <f>IF(AND(B340="Premier League",E340="Live"),_xlfn.XLOOKUP(_xlfn.TEXTJOIN(" vs ",,C340:D340),Calendar!G:G,Calendar!B:B),IF(AND(B340="Premier League",E340="Highlights"),_xlfn.XLOOKUP(H340,Calendar!O:O,Calendar!N:N,,-1),""))</f>
        <v/>
      </c>
    </row>
    <row r="341" spans="1:34" s="72" customFormat="1" ht="15.65" customHeight="1" x14ac:dyDescent="0.35">
      <c r="A341" s="104" t="s">
        <v>31</v>
      </c>
      <c r="B341" s="104" t="s">
        <v>589</v>
      </c>
      <c r="C341" s="104" t="s">
        <v>593</v>
      </c>
      <c r="D341" s="104" t="s">
        <v>645</v>
      </c>
      <c r="E341" s="104" t="s">
        <v>41</v>
      </c>
      <c r="F341" s="105">
        <v>0.82291666666666663</v>
      </c>
      <c r="G341" s="104"/>
      <c r="H341" s="106">
        <v>45940</v>
      </c>
      <c r="I341" s="104" t="s">
        <v>522</v>
      </c>
      <c r="J341" s="107" t="s">
        <v>71</v>
      </c>
      <c r="K341" s="104" t="s">
        <v>53</v>
      </c>
      <c r="L341" s="104" t="s">
        <v>597</v>
      </c>
      <c r="M341" s="107" t="s">
        <v>36</v>
      </c>
      <c r="N341" s="105">
        <v>0.82361111111111118</v>
      </c>
      <c r="O341" s="105">
        <v>0.90277777777777779</v>
      </c>
      <c r="P341" s="105">
        <v>7.9166666666666607E-2</v>
      </c>
      <c r="Q341" s="108">
        <v>709.9</v>
      </c>
      <c r="R341" s="109">
        <v>1.1479999999999999</v>
      </c>
      <c r="S341" s="109">
        <v>6.7632000000000003</v>
      </c>
      <c r="T341" s="109">
        <v>1033.7</v>
      </c>
      <c r="U341" s="109">
        <v>20.2</v>
      </c>
      <c r="V341" s="109">
        <v>0.27800000000000002</v>
      </c>
      <c r="W341" s="109">
        <v>9.0541999999999998</v>
      </c>
      <c r="X341" s="109">
        <v>32.799999999999997</v>
      </c>
      <c r="Y341" s="109">
        <v>691.7</v>
      </c>
      <c r="Z341" s="109">
        <v>1.3109999999999999</v>
      </c>
      <c r="AA341" s="109">
        <v>6.7529000000000003</v>
      </c>
      <c r="AB341" s="110">
        <v>1017.4</v>
      </c>
      <c r="AH341" s="72" t="str">
        <f>IF(AND(B341="Premier League",E341="Live"),_xlfn.XLOOKUP(_xlfn.TEXTJOIN(" vs ",,C341:D341),Calendar!G:G,Calendar!B:B),IF(AND(B341="Premier League",E341="Highlights"),_xlfn.XLOOKUP(H341,Calendar!O:O,Calendar!N:N,,-1),""))</f>
        <v/>
      </c>
    </row>
    <row r="342" spans="1:34" s="72" customFormat="1" ht="15.65" customHeight="1" x14ac:dyDescent="0.35">
      <c r="A342" s="104" t="s">
        <v>31</v>
      </c>
      <c r="B342" s="104" t="s">
        <v>581</v>
      </c>
      <c r="C342" s="104" t="s">
        <v>646</v>
      </c>
      <c r="D342" s="104" t="s">
        <v>263</v>
      </c>
      <c r="E342" s="104" t="s">
        <v>41</v>
      </c>
      <c r="F342" s="105">
        <v>0.52083333333333337</v>
      </c>
      <c r="G342" s="104"/>
      <c r="H342" s="106">
        <v>45941</v>
      </c>
      <c r="I342" s="104" t="s">
        <v>522</v>
      </c>
      <c r="J342" s="107" t="s">
        <v>37</v>
      </c>
      <c r="K342" s="104" t="s">
        <v>53</v>
      </c>
      <c r="L342" s="104" t="s">
        <v>584</v>
      </c>
      <c r="M342" s="107" t="s">
        <v>36</v>
      </c>
      <c r="N342" s="105">
        <v>0.52152777777777781</v>
      </c>
      <c r="O342" s="105">
        <v>0.6034722222222223</v>
      </c>
      <c r="P342" s="105">
        <v>8.1944444444444486E-2</v>
      </c>
      <c r="Q342" s="108">
        <v>5.9</v>
      </c>
      <c r="R342" s="109">
        <v>0.01</v>
      </c>
      <c r="S342" s="109">
        <v>0.123</v>
      </c>
      <c r="T342" s="109">
        <v>14.4</v>
      </c>
      <c r="U342" s="109">
        <v>0</v>
      </c>
      <c r="V342" s="109">
        <v>0</v>
      </c>
      <c r="W342" s="109">
        <v>0</v>
      </c>
      <c r="X342" s="109" t="s">
        <v>541</v>
      </c>
      <c r="Y342" s="109">
        <v>5.9</v>
      </c>
      <c r="Z342" s="109">
        <v>1.0999999999999999E-2</v>
      </c>
      <c r="AA342" s="109">
        <v>0.127</v>
      </c>
      <c r="AB342" s="110">
        <v>14.4</v>
      </c>
      <c r="AH342" s="72" t="str">
        <f>IF(AND(B342="Premier League",E342="Live"),_xlfn.XLOOKUP(_xlfn.TEXTJOIN(" vs ",,C342:D342),Calendar!G:G,Calendar!B:B),IF(AND(B342="Premier League",E342="Highlights"),_xlfn.XLOOKUP(H342,Calendar!O:O,Calendar!N:N,,-1),""))</f>
        <v/>
      </c>
    </row>
    <row r="343" spans="1:34" s="72" customFormat="1" ht="15.65" customHeight="1" x14ac:dyDescent="0.35">
      <c r="A343" s="104" t="s">
        <v>31</v>
      </c>
      <c r="B343" s="104" t="s">
        <v>146</v>
      </c>
      <c r="C343" s="104" t="s">
        <v>556</v>
      </c>
      <c r="D343" s="104" t="s">
        <v>521</v>
      </c>
      <c r="E343" s="104" t="s">
        <v>41</v>
      </c>
      <c r="F343" s="105">
        <v>0.625</v>
      </c>
      <c r="G343" s="104"/>
      <c r="H343" s="106">
        <v>45941</v>
      </c>
      <c r="I343" s="104" t="s">
        <v>522</v>
      </c>
      <c r="J343" s="107" t="s">
        <v>37</v>
      </c>
      <c r="K343" s="104" t="s">
        <v>53</v>
      </c>
      <c r="L343" s="104" t="s">
        <v>548</v>
      </c>
      <c r="M343" s="107" t="s">
        <v>55</v>
      </c>
      <c r="N343" s="105">
        <v>0.625</v>
      </c>
      <c r="O343" s="105">
        <v>0.70416666666666672</v>
      </c>
      <c r="P343" s="105">
        <v>7.9166666666666718E-2</v>
      </c>
      <c r="Q343" s="108">
        <v>44.5</v>
      </c>
      <c r="R343" s="109">
        <v>7.1999999999999995E-2</v>
      </c>
      <c r="S343" s="109">
        <v>0.75590000000000002</v>
      </c>
      <c r="T343" s="109">
        <v>80.2</v>
      </c>
      <c r="U343" s="109">
        <v>2.1</v>
      </c>
      <c r="V343" s="109">
        <v>2.9000000000000001E-2</v>
      </c>
      <c r="W343" s="109">
        <v>1.8816999999999999</v>
      </c>
      <c r="X343" s="109">
        <v>11.5</v>
      </c>
      <c r="Y343" s="109">
        <v>44.5</v>
      </c>
      <c r="Z343" s="109">
        <v>8.4000000000000005E-2</v>
      </c>
      <c r="AA343" s="109">
        <v>0.78520000000000001</v>
      </c>
      <c r="AB343" s="110">
        <v>80.2</v>
      </c>
      <c r="AH343" s="72" t="str">
        <f>IF(AND(B343="Premier League",E343="Live"),_xlfn.XLOOKUP(_xlfn.TEXTJOIN(" vs ",,C343:D343),Calendar!G:G,Calendar!B:B),IF(AND(B343="Premier League",E343="Highlights"),_xlfn.XLOOKUP(H343,Calendar!O:O,Calendar!N:N,,-1),""))</f>
        <v/>
      </c>
    </row>
    <row r="344" spans="1:34" s="72" customFormat="1" ht="15.65" customHeight="1" x14ac:dyDescent="0.35">
      <c r="A344" s="104" t="s">
        <v>31</v>
      </c>
      <c r="B344" s="104" t="s">
        <v>647</v>
      </c>
      <c r="C344" s="104" t="s">
        <v>648</v>
      </c>
      <c r="D344" s="104" t="s">
        <v>194</v>
      </c>
      <c r="E344" s="104" t="s">
        <v>41</v>
      </c>
      <c r="F344" s="105">
        <v>0.625</v>
      </c>
      <c r="G344" s="104"/>
      <c r="H344" s="106">
        <v>45941</v>
      </c>
      <c r="I344" s="104" t="s">
        <v>522</v>
      </c>
      <c r="J344" s="107" t="s">
        <v>37</v>
      </c>
      <c r="K344" s="104" t="s">
        <v>53</v>
      </c>
      <c r="L344" s="104" t="s">
        <v>531</v>
      </c>
      <c r="M344" s="107" t="s">
        <v>532</v>
      </c>
      <c r="N344" s="105">
        <v>0.625</v>
      </c>
      <c r="O344" s="105">
        <v>0.70277777777777783</v>
      </c>
      <c r="P344" s="105">
        <v>7.7777777777777835E-2</v>
      </c>
      <c r="Q344" s="108">
        <v>0.9</v>
      </c>
      <c r="R344" s="109">
        <v>1E-3</v>
      </c>
      <c r="S344" s="109">
        <v>1.5299999999999999E-2</v>
      </c>
      <c r="T344" s="109">
        <v>14.5</v>
      </c>
      <c r="U344" s="109">
        <v>0</v>
      </c>
      <c r="V344" s="109">
        <v>0</v>
      </c>
      <c r="W344" s="109">
        <v>0</v>
      </c>
      <c r="X344" s="109" t="s">
        <v>541</v>
      </c>
      <c r="Y344" s="109">
        <v>0.9</v>
      </c>
      <c r="Z344" s="109">
        <v>2E-3</v>
      </c>
      <c r="AA344" s="109">
        <v>1.5900000000000001E-2</v>
      </c>
      <c r="AB344" s="110">
        <v>14.5</v>
      </c>
      <c r="AH344" s="72" t="str">
        <f>IF(AND(B344="Premier League",E344="Live"),_xlfn.XLOOKUP(_xlfn.TEXTJOIN(" vs ",,C344:D344),Calendar!G:G,Calendar!B:B),IF(AND(B344="Premier League",E344="Highlights"),_xlfn.XLOOKUP(H344,Calendar!O:O,Calendar!N:N,,-1),""))</f>
        <v/>
      </c>
    </row>
    <row r="345" spans="1:34" s="72" customFormat="1" ht="15.65" customHeight="1" x14ac:dyDescent="0.35">
      <c r="A345" s="104" t="s">
        <v>31</v>
      </c>
      <c r="B345" s="104" t="s">
        <v>152</v>
      </c>
      <c r="C345" s="104" t="s">
        <v>603</v>
      </c>
      <c r="D345" s="104" t="s">
        <v>611</v>
      </c>
      <c r="E345" s="104" t="s">
        <v>41</v>
      </c>
      <c r="F345" s="105">
        <v>0.5</v>
      </c>
      <c r="G345" s="104"/>
      <c r="H345" s="106">
        <v>45942</v>
      </c>
      <c r="I345" s="104" t="s">
        <v>522</v>
      </c>
      <c r="J345" s="107" t="s">
        <v>38</v>
      </c>
      <c r="K345" s="104" t="s">
        <v>53</v>
      </c>
      <c r="L345" s="104" t="s">
        <v>120</v>
      </c>
      <c r="M345" s="107" t="s">
        <v>55</v>
      </c>
      <c r="N345" s="105">
        <v>0.5</v>
      </c>
      <c r="O345" s="105">
        <v>0.57916666666666672</v>
      </c>
      <c r="P345" s="105">
        <v>7.9166666666666718E-2</v>
      </c>
      <c r="Q345" s="108">
        <v>13.2</v>
      </c>
      <c r="R345" s="109">
        <v>2.1000000000000001E-2</v>
      </c>
      <c r="S345" s="109">
        <v>0.27289999999999998</v>
      </c>
      <c r="T345" s="109">
        <v>23.2</v>
      </c>
      <c r="U345" s="109">
        <v>0</v>
      </c>
      <c r="V345" s="109">
        <v>0</v>
      </c>
      <c r="W345" s="109">
        <v>0</v>
      </c>
      <c r="X345" s="109" t="s">
        <v>541</v>
      </c>
      <c r="Y345" s="109">
        <v>13.1</v>
      </c>
      <c r="Z345" s="109">
        <v>2.5000000000000001E-2</v>
      </c>
      <c r="AA345" s="109">
        <v>0.27739999999999998</v>
      </c>
      <c r="AB345" s="110">
        <v>23.2</v>
      </c>
      <c r="AH345" s="72" t="str">
        <f>IF(AND(B345="Premier League",E345="Live"),_xlfn.XLOOKUP(_xlfn.TEXTJOIN(" vs ",,C345:D345),Calendar!G:G,Calendar!B:B),IF(AND(B345="Premier League",E345="Highlights"),_xlfn.XLOOKUP(H345,Calendar!O:O,Calendar!N:N,,-1),""))</f>
        <v/>
      </c>
    </row>
    <row r="346" spans="1:34" s="72" customFormat="1" ht="15.65" customHeight="1" x14ac:dyDescent="0.35">
      <c r="A346" s="104" t="s">
        <v>31</v>
      </c>
      <c r="B346" s="104" t="s">
        <v>152</v>
      </c>
      <c r="C346" s="104" t="s">
        <v>252</v>
      </c>
      <c r="D346" s="104" t="s">
        <v>612</v>
      </c>
      <c r="E346" s="104" t="s">
        <v>41</v>
      </c>
      <c r="F346" s="105">
        <v>0.5</v>
      </c>
      <c r="G346" s="104"/>
      <c r="H346" s="106">
        <v>45942</v>
      </c>
      <c r="I346" s="104" t="s">
        <v>522</v>
      </c>
      <c r="J346" s="107" t="s">
        <v>38</v>
      </c>
      <c r="K346" s="104" t="s">
        <v>53</v>
      </c>
      <c r="L346" s="104" t="s">
        <v>54</v>
      </c>
      <c r="M346" s="107" t="s">
        <v>55</v>
      </c>
      <c r="N346" s="105">
        <v>0.5</v>
      </c>
      <c r="O346" s="105">
        <v>0.57847222222222228</v>
      </c>
      <c r="P346" s="105">
        <v>7.8472222222222276E-2</v>
      </c>
      <c r="Q346" s="108">
        <v>62.3</v>
      </c>
      <c r="R346" s="109">
        <v>0.10100000000000001</v>
      </c>
      <c r="S346" s="109">
        <v>1.2889999999999999</v>
      </c>
      <c r="T346" s="109">
        <v>102.9</v>
      </c>
      <c r="U346" s="109">
        <v>10.3</v>
      </c>
      <c r="V346" s="109">
        <v>0.14199999999999999</v>
      </c>
      <c r="W346" s="109">
        <v>10.499499999999999</v>
      </c>
      <c r="X346" s="109">
        <v>23.9</v>
      </c>
      <c r="Y346" s="109">
        <v>62.1</v>
      </c>
      <c r="Z346" s="109">
        <v>0.11799999999999999</v>
      </c>
      <c r="AA346" s="109">
        <v>1.3157000000000001</v>
      </c>
      <c r="AB346" s="110">
        <v>102</v>
      </c>
      <c r="AH346" s="72" t="str">
        <f>IF(AND(B346="Premier League",E346="Live"),_xlfn.XLOOKUP(_xlfn.TEXTJOIN(" vs ",,C346:D346),Calendar!G:G,Calendar!B:B),IF(AND(B346="Premier League",E346="Highlights"),_xlfn.XLOOKUP(H346,Calendar!O:O,Calendar!N:N,,-1),""))</f>
        <v/>
      </c>
    </row>
    <row r="347" spans="1:34" s="72" customFormat="1" ht="15.65" customHeight="1" x14ac:dyDescent="0.35">
      <c r="A347" s="104" t="s">
        <v>31</v>
      </c>
      <c r="B347" s="104" t="s">
        <v>152</v>
      </c>
      <c r="C347" s="104" t="s">
        <v>610</v>
      </c>
      <c r="D347" s="104" t="s">
        <v>604</v>
      </c>
      <c r="E347" s="104" t="s">
        <v>41</v>
      </c>
      <c r="F347" s="105">
        <v>0.5</v>
      </c>
      <c r="G347" s="104"/>
      <c r="H347" s="106">
        <v>45942</v>
      </c>
      <c r="I347" s="104" t="s">
        <v>522</v>
      </c>
      <c r="J347" s="107" t="s">
        <v>38</v>
      </c>
      <c r="K347" s="104" t="s">
        <v>53</v>
      </c>
      <c r="L347" s="104" t="s">
        <v>57</v>
      </c>
      <c r="M347" s="107" t="s">
        <v>55</v>
      </c>
      <c r="N347" s="105">
        <v>0.50069444444444444</v>
      </c>
      <c r="O347" s="105">
        <v>0.58194444444444449</v>
      </c>
      <c r="P347" s="105">
        <v>8.1250000000000044E-2</v>
      </c>
      <c r="Q347" s="108">
        <v>68.599999999999994</v>
      </c>
      <c r="R347" s="109">
        <v>0.111</v>
      </c>
      <c r="S347" s="109">
        <v>1.4129</v>
      </c>
      <c r="T347" s="109">
        <v>108.7</v>
      </c>
      <c r="U347" s="109">
        <v>6.4</v>
      </c>
      <c r="V347" s="109">
        <v>8.7999999999999995E-2</v>
      </c>
      <c r="W347" s="109">
        <v>6.5911</v>
      </c>
      <c r="X347" s="109">
        <v>10.9</v>
      </c>
      <c r="Y347" s="109">
        <v>64.900000000000006</v>
      </c>
      <c r="Z347" s="109">
        <v>0.123</v>
      </c>
      <c r="AA347" s="109">
        <v>1.3685</v>
      </c>
      <c r="AB347" s="110">
        <v>104.9</v>
      </c>
      <c r="AH347" s="72" t="str">
        <f>IF(AND(B347="Premier League",E347="Live"),_xlfn.XLOOKUP(_xlfn.TEXTJOIN(" vs ",,C347:D347),Calendar!G:G,Calendar!B:B),IF(AND(B347="Premier League",E347="Highlights"),_xlfn.XLOOKUP(H347,Calendar!O:O,Calendar!N:N,,-1),""))</f>
        <v/>
      </c>
    </row>
    <row r="348" spans="1:34" s="72" customFormat="1" ht="15.65" customHeight="1" x14ac:dyDescent="0.35">
      <c r="A348" s="104" t="s">
        <v>31</v>
      </c>
      <c r="B348" s="104" t="s">
        <v>152</v>
      </c>
      <c r="C348" s="104" t="s">
        <v>600</v>
      </c>
      <c r="D348" s="104" t="s">
        <v>602</v>
      </c>
      <c r="E348" s="104" t="s">
        <v>41</v>
      </c>
      <c r="F348" s="105">
        <v>0.5</v>
      </c>
      <c r="G348" s="104"/>
      <c r="H348" s="106">
        <v>45942</v>
      </c>
      <c r="I348" s="104" t="s">
        <v>522</v>
      </c>
      <c r="J348" s="107" t="s">
        <v>38</v>
      </c>
      <c r="K348" s="104" t="s">
        <v>53</v>
      </c>
      <c r="L348" s="104" t="s">
        <v>281</v>
      </c>
      <c r="M348" s="107" t="s">
        <v>55</v>
      </c>
      <c r="N348" s="105">
        <v>0.50069444444444444</v>
      </c>
      <c r="O348" s="105">
        <v>0.57916666666666672</v>
      </c>
      <c r="P348" s="105">
        <v>7.8472222222222276E-2</v>
      </c>
      <c r="Q348" s="108">
        <v>0.8</v>
      </c>
      <c r="R348" s="109">
        <v>1E-3</v>
      </c>
      <c r="S348" s="109">
        <v>1.6500000000000001E-2</v>
      </c>
      <c r="T348" s="109">
        <v>8.4</v>
      </c>
      <c r="U348" s="109">
        <v>0</v>
      </c>
      <c r="V348" s="109">
        <v>0</v>
      </c>
      <c r="W348" s="109">
        <v>0</v>
      </c>
      <c r="X348" s="109" t="s">
        <v>541</v>
      </c>
      <c r="Y348" s="109">
        <v>0.8</v>
      </c>
      <c r="Z348" s="109">
        <v>2E-3</v>
      </c>
      <c r="AA348" s="109">
        <v>1.6899999999999998E-2</v>
      </c>
      <c r="AB348" s="110">
        <v>8.4</v>
      </c>
      <c r="AH348" s="72" t="str">
        <f>IF(AND(B348="Premier League",E348="Live"),_xlfn.XLOOKUP(_xlfn.TEXTJOIN(" vs ",,C348:D348),Calendar!G:G,Calendar!B:B),IF(AND(B348="Premier League",E348="Highlights"),_xlfn.XLOOKUP(H348,Calendar!O:O,Calendar!N:N,,-1),""))</f>
        <v/>
      </c>
    </row>
    <row r="349" spans="1:34" s="72" customFormat="1" ht="15.65" customHeight="1" x14ac:dyDescent="0.35">
      <c r="A349" s="104" t="s">
        <v>31</v>
      </c>
      <c r="B349" s="104" t="s">
        <v>152</v>
      </c>
      <c r="C349" s="104" t="s">
        <v>599</v>
      </c>
      <c r="D349" s="104" t="s">
        <v>601</v>
      </c>
      <c r="E349" s="104" t="s">
        <v>41</v>
      </c>
      <c r="F349" s="105">
        <v>0.60416666666666663</v>
      </c>
      <c r="G349" s="104"/>
      <c r="H349" s="106">
        <v>45942</v>
      </c>
      <c r="I349" s="104" t="s">
        <v>522</v>
      </c>
      <c r="J349" s="107" t="s">
        <v>38</v>
      </c>
      <c r="K349" s="104" t="s">
        <v>53</v>
      </c>
      <c r="L349" s="104" t="s">
        <v>597</v>
      </c>
      <c r="M349" s="107" t="s">
        <v>36</v>
      </c>
      <c r="N349" s="105">
        <v>0.60416666666666674</v>
      </c>
      <c r="O349" s="105">
        <v>0.68819444444444444</v>
      </c>
      <c r="P349" s="105">
        <v>8.4027777777777701E-2</v>
      </c>
      <c r="Q349" s="108">
        <v>425.5</v>
      </c>
      <c r="R349" s="109">
        <v>0.68799999999999994</v>
      </c>
      <c r="S349" s="109">
        <v>7.4417999999999997</v>
      </c>
      <c r="T349" s="109">
        <v>613.1</v>
      </c>
      <c r="U349" s="109">
        <v>5.7</v>
      </c>
      <c r="V349" s="109">
        <v>7.8E-2</v>
      </c>
      <c r="W349" s="109">
        <v>4.5454999999999997</v>
      </c>
      <c r="X349" s="109">
        <v>7.1</v>
      </c>
      <c r="Y349" s="109">
        <v>410</v>
      </c>
      <c r="Z349" s="109">
        <v>0.77700000000000002</v>
      </c>
      <c r="AA349" s="109">
        <v>7.4128999999999996</v>
      </c>
      <c r="AB349" s="110">
        <v>585.6</v>
      </c>
      <c r="AH349" s="72" t="str">
        <f>IF(AND(B349="Premier League",E349="Live"),_xlfn.XLOOKUP(_xlfn.TEXTJOIN(" vs ",,C349:D349),Calendar!G:G,Calendar!B:B),IF(AND(B349="Premier League",E349="Highlights"),_xlfn.XLOOKUP(H349,Calendar!O:O,Calendar!N:N,,-1),""))</f>
        <v/>
      </c>
    </row>
    <row r="350" spans="1:34" s="72" customFormat="1" ht="15.65" customHeight="1" x14ac:dyDescent="0.35">
      <c r="A350" s="104" t="s">
        <v>31</v>
      </c>
      <c r="B350" s="104" t="s">
        <v>152</v>
      </c>
      <c r="C350" s="104" t="s">
        <v>609</v>
      </c>
      <c r="D350" s="104" t="s">
        <v>596</v>
      </c>
      <c r="E350" s="104" t="s">
        <v>41</v>
      </c>
      <c r="F350" s="105">
        <v>0.69791666666666663</v>
      </c>
      <c r="G350" s="104"/>
      <c r="H350" s="106">
        <v>45942</v>
      </c>
      <c r="I350" s="104" t="s">
        <v>522</v>
      </c>
      <c r="J350" s="107" t="s">
        <v>38</v>
      </c>
      <c r="K350" s="104" t="s">
        <v>53</v>
      </c>
      <c r="L350" s="104" t="s">
        <v>57</v>
      </c>
      <c r="M350" s="107" t="s">
        <v>55</v>
      </c>
      <c r="N350" s="105">
        <v>0.69791666666666674</v>
      </c>
      <c r="O350" s="105">
        <v>0.77847222222222223</v>
      </c>
      <c r="P350" s="105">
        <v>8.0555555555555491E-2</v>
      </c>
      <c r="Q350" s="108">
        <v>46.4</v>
      </c>
      <c r="R350" s="109">
        <v>7.4999999999999997E-2</v>
      </c>
      <c r="S350" s="109">
        <v>0.50660000000000005</v>
      </c>
      <c r="T350" s="109">
        <v>74.599999999999994</v>
      </c>
      <c r="U350" s="109">
        <v>0.2</v>
      </c>
      <c r="V350" s="109">
        <v>3.0000000000000001E-3</v>
      </c>
      <c r="W350" s="109">
        <v>0.1138</v>
      </c>
      <c r="X350" s="109">
        <v>8.9</v>
      </c>
      <c r="Y350" s="109">
        <v>46.3</v>
      </c>
      <c r="Z350" s="109">
        <v>8.7999999999999995E-2</v>
      </c>
      <c r="AA350" s="109">
        <v>0.51749999999999996</v>
      </c>
      <c r="AB350" s="110">
        <v>74.599999999999994</v>
      </c>
      <c r="AH350" s="72" t="str">
        <f>IF(AND(B350="Premier League",E350="Live"),_xlfn.XLOOKUP(_xlfn.TEXTJOIN(" vs ",,C350:D350),Calendar!G:G,Calendar!B:B),IF(AND(B350="Premier League",E350="Highlights"),_xlfn.XLOOKUP(H350,Calendar!O:O,Calendar!N:N,,-1),""))</f>
        <v/>
      </c>
    </row>
    <row r="351" spans="1:34" s="72" customFormat="1" ht="15.65" customHeight="1" x14ac:dyDescent="0.35">
      <c r="A351" s="104" t="s">
        <v>31</v>
      </c>
      <c r="B351" s="104" t="s">
        <v>589</v>
      </c>
      <c r="C351" s="104" t="s">
        <v>267</v>
      </c>
      <c r="D351" s="104" t="s">
        <v>613</v>
      </c>
      <c r="E351" s="104" t="s">
        <v>41</v>
      </c>
      <c r="F351" s="105">
        <v>0.70833333333333337</v>
      </c>
      <c r="G351" s="104"/>
      <c r="H351" s="106">
        <v>45942</v>
      </c>
      <c r="I351" s="104" t="s">
        <v>522</v>
      </c>
      <c r="J351" s="107" t="s">
        <v>38</v>
      </c>
      <c r="K351" s="104" t="s">
        <v>53</v>
      </c>
      <c r="L351" s="104" t="s">
        <v>509</v>
      </c>
      <c r="M351" s="107" t="s">
        <v>36</v>
      </c>
      <c r="N351" s="105">
        <v>0.70902777777777781</v>
      </c>
      <c r="O351" s="105">
        <v>0.79027777777777786</v>
      </c>
      <c r="P351" s="105">
        <v>8.1250000000000044E-2</v>
      </c>
      <c r="Q351" s="108">
        <v>107.1</v>
      </c>
      <c r="R351" s="109">
        <v>0.17299999999999999</v>
      </c>
      <c r="S351" s="109">
        <v>1.1099000000000001</v>
      </c>
      <c r="T351" s="109">
        <v>170.2</v>
      </c>
      <c r="U351" s="109">
        <v>6.2</v>
      </c>
      <c r="V351" s="109">
        <v>8.5000000000000006E-2</v>
      </c>
      <c r="W351" s="109">
        <v>3.2174</v>
      </c>
      <c r="X351" s="109">
        <v>14.7</v>
      </c>
      <c r="Y351" s="109">
        <v>104.4</v>
      </c>
      <c r="Z351" s="109">
        <v>0.19800000000000001</v>
      </c>
      <c r="AA351" s="109">
        <v>1.1083000000000001</v>
      </c>
      <c r="AB351" s="110">
        <v>164.4</v>
      </c>
      <c r="AH351" s="72" t="str">
        <f>IF(AND(B351="Premier League",E351="Live"),_xlfn.XLOOKUP(_xlfn.TEXTJOIN(" vs ",,C351:D351),Calendar!G:G,Calendar!B:B),IF(AND(B351="Premier League",E351="Highlights"),_xlfn.XLOOKUP(H351,Calendar!O:O,Calendar!N:N,,-1),""))</f>
        <v/>
      </c>
    </row>
    <row r="352" spans="1:34" s="72" customFormat="1" ht="15.65" customHeight="1" x14ac:dyDescent="0.35">
      <c r="A352" s="104" t="s">
        <v>31</v>
      </c>
      <c r="B352" s="104" t="s">
        <v>589</v>
      </c>
      <c r="C352" s="104" t="s">
        <v>267</v>
      </c>
      <c r="D352" s="104" t="s">
        <v>613</v>
      </c>
      <c r="E352" s="104" t="s">
        <v>41</v>
      </c>
      <c r="F352" s="105">
        <v>0.70833333333333337</v>
      </c>
      <c r="G352" s="104"/>
      <c r="H352" s="106">
        <v>45942</v>
      </c>
      <c r="I352" s="104" t="s">
        <v>522</v>
      </c>
      <c r="J352" s="107" t="s">
        <v>38</v>
      </c>
      <c r="K352" s="104" t="s">
        <v>53</v>
      </c>
      <c r="L352" s="104" t="s">
        <v>597</v>
      </c>
      <c r="M352" s="107" t="s">
        <v>36</v>
      </c>
      <c r="N352" s="105">
        <v>0.70902777777777781</v>
      </c>
      <c r="O352" s="105">
        <v>0.79027777777777786</v>
      </c>
      <c r="P352" s="105">
        <v>8.1250000000000044E-2</v>
      </c>
      <c r="Q352" s="108">
        <v>1482.3</v>
      </c>
      <c r="R352" s="109">
        <v>2.3980000000000001</v>
      </c>
      <c r="S352" s="109">
        <v>15.3613</v>
      </c>
      <c r="T352" s="109">
        <v>1855.1</v>
      </c>
      <c r="U352" s="109">
        <v>39</v>
      </c>
      <c r="V352" s="109">
        <v>0.53600000000000003</v>
      </c>
      <c r="W352" s="109">
        <v>20.238700000000001</v>
      </c>
      <c r="X352" s="109">
        <v>83.7</v>
      </c>
      <c r="Y352" s="109">
        <v>1452.1</v>
      </c>
      <c r="Z352" s="109">
        <v>2.7509999999999999</v>
      </c>
      <c r="AA352" s="109">
        <v>15.414899999999999</v>
      </c>
      <c r="AB352" s="110">
        <v>1806.5</v>
      </c>
      <c r="AH352" s="72" t="str">
        <f>IF(AND(B352="Premier League",E352="Live"),_xlfn.XLOOKUP(_xlfn.TEXTJOIN(" vs ",,C352:D352),Calendar!G:G,Calendar!B:B),IF(AND(B352="Premier League",E352="Highlights"),_xlfn.XLOOKUP(H352,Calendar!O:O,Calendar!N:N,,-1),""))</f>
        <v/>
      </c>
    </row>
    <row r="353" spans="1:34" s="72" customFormat="1" ht="15.65" customHeight="1" x14ac:dyDescent="0.35">
      <c r="A353" s="104" t="s">
        <v>31</v>
      </c>
      <c r="B353" s="104" t="s">
        <v>581</v>
      </c>
      <c r="C353" s="104" t="s">
        <v>649</v>
      </c>
      <c r="D353" s="104" t="s">
        <v>261</v>
      </c>
      <c r="E353" s="104" t="s">
        <v>41</v>
      </c>
      <c r="F353" s="105">
        <v>0.8125</v>
      </c>
      <c r="G353" s="104"/>
      <c r="H353" s="106">
        <v>45943</v>
      </c>
      <c r="I353" s="104" t="s">
        <v>522</v>
      </c>
      <c r="J353" s="107" t="s">
        <v>74</v>
      </c>
      <c r="K353" s="104" t="s">
        <v>53</v>
      </c>
      <c r="L353" s="104" t="s">
        <v>510</v>
      </c>
      <c r="M353" s="107" t="s">
        <v>511</v>
      </c>
      <c r="N353" s="105">
        <v>0.81319444444444444</v>
      </c>
      <c r="O353" s="105">
        <v>0.89166666666666672</v>
      </c>
      <c r="P353" s="105">
        <v>7.8472222222222276E-2</v>
      </c>
      <c r="Q353" s="108">
        <v>46.7</v>
      </c>
      <c r="R353" s="109">
        <v>7.5999999999999998E-2</v>
      </c>
      <c r="S353" s="109">
        <v>0.40749999999999997</v>
      </c>
      <c r="T353" s="109">
        <v>72</v>
      </c>
      <c r="U353" s="109">
        <v>3</v>
      </c>
      <c r="V353" s="109">
        <v>4.1000000000000002E-2</v>
      </c>
      <c r="W353" s="109">
        <v>1.2632000000000001</v>
      </c>
      <c r="X353" s="109">
        <v>13.4</v>
      </c>
      <c r="Y353" s="109">
        <v>46</v>
      </c>
      <c r="Z353" s="109">
        <v>8.6999999999999994E-2</v>
      </c>
      <c r="AA353" s="109">
        <v>0.41070000000000001</v>
      </c>
      <c r="AB353" s="110">
        <v>72</v>
      </c>
      <c r="AH353" s="72" t="str">
        <f>IF(AND(B353="Premier League",E353="Live"),_xlfn.XLOOKUP(_xlfn.TEXTJOIN(" vs ",,C353:D353),Calendar!G:G,Calendar!B:B),IF(AND(B353="Premier League",E353="Highlights"),_xlfn.XLOOKUP(H353,Calendar!O:O,Calendar!N:N,,-1),""))</f>
        <v/>
      </c>
    </row>
    <row r="354" spans="1:34" s="72" customFormat="1" ht="15.65" customHeight="1" x14ac:dyDescent="0.35">
      <c r="A354" s="104" t="s">
        <v>31</v>
      </c>
      <c r="B354" s="104" t="s">
        <v>589</v>
      </c>
      <c r="C354" s="104" t="s">
        <v>593</v>
      </c>
      <c r="D354" s="104" t="s">
        <v>269</v>
      </c>
      <c r="E354" s="104" t="s">
        <v>41</v>
      </c>
      <c r="F354" s="105">
        <v>0.82291666666666663</v>
      </c>
      <c r="G354" s="104"/>
      <c r="H354" s="106">
        <v>45943</v>
      </c>
      <c r="I354" s="104" t="s">
        <v>522</v>
      </c>
      <c r="J354" s="107" t="s">
        <v>74</v>
      </c>
      <c r="K354" s="104" t="s">
        <v>53</v>
      </c>
      <c r="L354" s="104" t="s">
        <v>597</v>
      </c>
      <c r="M354" s="107" t="s">
        <v>36</v>
      </c>
      <c r="N354" s="105">
        <v>0.82291666666666674</v>
      </c>
      <c r="O354" s="105">
        <v>0.90138888888888891</v>
      </c>
      <c r="P354" s="105">
        <v>7.8472222222222165E-2</v>
      </c>
      <c r="Q354" s="108">
        <v>1257.2</v>
      </c>
      <c r="R354" s="109">
        <v>2.0339999999999998</v>
      </c>
      <c r="S354" s="109">
        <v>11.005000000000001</v>
      </c>
      <c r="T354" s="109">
        <v>1470.4</v>
      </c>
      <c r="U354" s="109">
        <v>42</v>
      </c>
      <c r="V354" s="109">
        <v>0.57699999999999996</v>
      </c>
      <c r="W354" s="109">
        <v>16.6799</v>
      </c>
      <c r="X354" s="109">
        <v>63.8</v>
      </c>
      <c r="Y354" s="109">
        <v>1232.2</v>
      </c>
      <c r="Z354" s="109">
        <v>2.335</v>
      </c>
      <c r="AA354" s="109">
        <v>11.0344</v>
      </c>
      <c r="AB354" s="110">
        <v>1457.2</v>
      </c>
      <c r="AH354" s="72" t="str">
        <f>IF(AND(B354="Premier League",E354="Live"),_xlfn.XLOOKUP(_xlfn.TEXTJOIN(" vs ",,C354:D354),Calendar!G:G,Calendar!B:B),IF(AND(B354="Premier League",E354="Highlights"),_xlfn.XLOOKUP(H354,Calendar!O:O,Calendar!N:N,,-1),""))</f>
        <v/>
      </c>
    </row>
    <row r="355" spans="1:34" s="72" customFormat="1" ht="15.65" customHeight="1" x14ac:dyDescent="0.35">
      <c r="A355" s="104" t="s">
        <v>31</v>
      </c>
      <c r="B355" s="104" t="s">
        <v>589</v>
      </c>
      <c r="C355" s="104" t="s">
        <v>169</v>
      </c>
      <c r="D355" s="104" t="s">
        <v>170</v>
      </c>
      <c r="E355" s="104" t="s">
        <v>41</v>
      </c>
      <c r="F355" s="105">
        <v>0.82291666666666663</v>
      </c>
      <c r="G355" s="104"/>
      <c r="H355" s="106">
        <v>45943</v>
      </c>
      <c r="I355" s="104" t="s">
        <v>522</v>
      </c>
      <c r="J355" s="107" t="s">
        <v>74</v>
      </c>
      <c r="K355" s="104" t="s">
        <v>53</v>
      </c>
      <c r="L355" s="104" t="s">
        <v>618</v>
      </c>
      <c r="M355" s="107" t="s">
        <v>36</v>
      </c>
      <c r="N355" s="105">
        <v>0.82430555555555562</v>
      </c>
      <c r="O355" s="105">
        <v>0.90625</v>
      </c>
      <c r="P355" s="105">
        <v>8.1944444444444375E-2</v>
      </c>
      <c r="Q355" s="108">
        <v>163.1</v>
      </c>
      <c r="R355" s="109">
        <v>5.5720000000000001</v>
      </c>
      <c r="S355" s="109">
        <v>26.8124</v>
      </c>
      <c r="T355" s="109">
        <v>221.5</v>
      </c>
      <c r="U355" s="109">
        <v>5.9</v>
      </c>
      <c r="V355" s="109">
        <v>1.7050000000000001</v>
      </c>
      <c r="W355" s="109">
        <v>26.339300000000001</v>
      </c>
      <c r="X355" s="109">
        <v>15.3</v>
      </c>
      <c r="Y355" s="109">
        <v>159.4</v>
      </c>
      <c r="Z355" s="109">
        <v>6.32</v>
      </c>
      <c r="AA355" s="109">
        <v>27.215299999999999</v>
      </c>
      <c r="AB355" s="110">
        <v>213.5</v>
      </c>
      <c r="AH355" s="72" t="str">
        <f>IF(AND(B355="Premier League",E355="Live"),_xlfn.XLOOKUP(_xlfn.TEXTJOIN(" vs ",,C355:D355),Calendar!G:G,Calendar!B:B),IF(AND(B355="Premier League",E355="Highlights"),_xlfn.XLOOKUP(H355,Calendar!O:O,Calendar!N:N,,-1),""))</f>
        <v/>
      </c>
    </row>
    <row r="356" spans="1:34" s="72" customFormat="1" ht="15.65" customHeight="1" x14ac:dyDescent="0.35">
      <c r="A356" s="104" t="s">
        <v>31</v>
      </c>
      <c r="B356" s="104" t="s">
        <v>589</v>
      </c>
      <c r="C356" s="104" t="s">
        <v>169</v>
      </c>
      <c r="D356" s="104" t="s">
        <v>170</v>
      </c>
      <c r="E356" s="104" t="s">
        <v>41</v>
      </c>
      <c r="F356" s="105">
        <v>0.82291666666666663</v>
      </c>
      <c r="G356" s="104"/>
      <c r="H356" s="106">
        <v>45943</v>
      </c>
      <c r="I356" s="104" t="s">
        <v>522</v>
      </c>
      <c r="J356" s="107" t="s">
        <v>74</v>
      </c>
      <c r="K356" s="104" t="s">
        <v>53</v>
      </c>
      <c r="L356" s="104" t="s">
        <v>595</v>
      </c>
      <c r="M356" s="107" t="s">
        <v>36</v>
      </c>
      <c r="N356" s="105">
        <v>0.82430555555555562</v>
      </c>
      <c r="O356" s="105">
        <v>0.90625</v>
      </c>
      <c r="P356" s="105">
        <v>8.1944444444444375E-2</v>
      </c>
      <c r="Q356" s="108">
        <v>353.2</v>
      </c>
      <c r="R356" s="109">
        <v>0.57099999999999995</v>
      </c>
      <c r="S356" s="109">
        <v>3.0975000000000001</v>
      </c>
      <c r="T356" s="109">
        <v>476.4</v>
      </c>
      <c r="U356" s="109">
        <v>12.8</v>
      </c>
      <c r="V356" s="109">
        <v>0.17599999999999999</v>
      </c>
      <c r="W356" s="109">
        <v>5.0098000000000003</v>
      </c>
      <c r="X356" s="109">
        <v>31.9</v>
      </c>
      <c r="Y356" s="109">
        <v>336.9</v>
      </c>
      <c r="Z356" s="109">
        <v>0.63800000000000001</v>
      </c>
      <c r="AA356" s="109">
        <v>3.0222000000000002</v>
      </c>
      <c r="AB356" s="110">
        <v>459</v>
      </c>
      <c r="AH356" s="72" t="str">
        <f>IF(AND(B356="Premier League",E356="Live"),_xlfn.XLOOKUP(_xlfn.TEXTJOIN(" vs ",,C356:D356),Calendar!G:G,Calendar!B:B),IF(AND(B356="Premier League",E356="Highlights"),_xlfn.XLOOKUP(H356,Calendar!O:O,Calendar!N:N,,-1),""))</f>
        <v/>
      </c>
    </row>
    <row r="357" spans="1:34" s="72" customFormat="1" ht="15.65" customHeight="1" x14ac:dyDescent="0.35">
      <c r="A357" s="104" t="s">
        <v>31</v>
      </c>
      <c r="B357" s="104" t="s">
        <v>589</v>
      </c>
      <c r="C357" s="104" t="s">
        <v>650</v>
      </c>
      <c r="D357" s="104" t="s">
        <v>76</v>
      </c>
      <c r="E357" s="104" t="s">
        <v>41</v>
      </c>
      <c r="F357" s="105">
        <v>0.82291666666666663</v>
      </c>
      <c r="G357" s="104"/>
      <c r="H357" s="106">
        <v>45944</v>
      </c>
      <c r="I357" s="104" t="s">
        <v>522</v>
      </c>
      <c r="J357" s="107" t="s">
        <v>122</v>
      </c>
      <c r="K357" s="104" t="s">
        <v>53</v>
      </c>
      <c r="L357" s="104" t="s">
        <v>549</v>
      </c>
      <c r="M357" s="107" t="s">
        <v>80</v>
      </c>
      <c r="N357" s="105">
        <v>0.82361111111111118</v>
      </c>
      <c r="O357" s="105">
        <v>0.9</v>
      </c>
      <c r="P357" s="105">
        <v>7.638888888888884E-2</v>
      </c>
      <c r="Q357" s="108">
        <v>4121</v>
      </c>
      <c r="R357" s="109">
        <v>6.6660000000000004</v>
      </c>
      <c r="S357" s="109">
        <v>30.5472</v>
      </c>
      <c r="T357" s="109">
        <v>4590.7</v>
      </c>
      <c r="U357" s="109">
        <v>210.7</v>
      </c>
      <c r="V357" s="109">
        <v>2.8969999999999998</v>
      </c>
      <c r="W357" s="109">
        <v>52.674999999999997</v>
      </c>
      <c r="X357" s="109">
        <v>263.3</v>
      </c>
      <c r="Y357" s="109">
        <v>3950.5</v>
      </c>
      <c r="Z357" s="109">
        <v>7.4850000000000003</v>
      </c>
      <c r="AA357" s="109">
        <v>30.075399999999998</v>
      </c>
      <c r="AB357" s="110">
        <v>4393.7</v>
      </c>
      <c r="AH357" s="72" t="str">
        <f>IF(AND(B357="Premier League",E357="Live"),_xlfn.XLOOKUP(_xlfn.TEXTJOIN(" vs ",,C357:D357),Calendar!G:G,Calendar!B:B),IF(AND(B357="Premier League",E357="Highlights"),_xlfn.XLOOKUP(H357,Calendar!O:O,Calendar!N:N,,-1),""))</f>
        <v/>
      </c>
    </row>
    <row r="358" spans="1:34" s="72" customFormat="1" ht="15.65" customHeight="1" x14ac:dyDescent="0.35">
      <c r="A358" s="104" t="s">
        <v>31</v>
      </c>
      <c r="B358" s="104" t="s">
        <v>146</v>
      </c>
      <c r="C358" s="104" t="s">
        <v>114</v>
      </c>
      <c r="D358" s="104" t="s">
        <v>118</v>
      </c>
      <c r="E358" s="104" t="s">
        <v>41</v>
      </c>
      <c r="F358" s="105">
        <v>0.83333333333333337</v>
      </c>
      <c r="G358" s="104"/>
      <c r="H358" s="106">
        <v>45946</v>
      </c>
      <c r="I358" s="104" t="s">
        <v>522</v>
      </c>
      <c r="J358" s="107" t="s">
        <v>127</v>
      </c>
      <c r="K358" s="104" t="s">
        <v>53</v>
      </c>
      <c r="L358" s="104" t="s">
        <v>54</v>
      </c>
      <c r="M358" s="107" t="s">
        <v>55</v>
      </c>
      <c r="N358" s="105">
        <v>0.83333333333333337</v>
      </c>
      <c r="O358" s="105">
        <v>0.91250000000000009</v>
      </c>
      <c r="P358" s="105">
        <v>7.9166666666666718E-2</v>
      </c>
      <c r="Q358" s="108">
        <v>132.30000000000001</v>
      </c>
      <c r="R358" s="109">
        <v>0.2</v>
      </c>
      <c r="S358" s="109">
        <v>1.1000000000000001</v>
      </c>
      <c r="T358" s="109">
        <v>175.3</v>
      </c>
      <c r="U358" s="109">
        <v>2.5</v>
      </c>
      <c r="V358" s="109">
        <v>0</v>
      </c>
      <c r="W358" s="109">
        <v>0.6</v>
      </c>
      <c r="X358" s="109">
        <v>6.1</v>
      </c>
      <c r="Y358" s="109">
        <v>122.5</v>
      </c>
      <c r="Z358" s="109">
        <v>0.2</v>
      </c>
      <c r="AA358" s="109">
        <v>1</v>
      </c>
      <c r="AB358" s="110">
        <v>155.1</v>
      </c>
      <c r="AH358" s="72" t="str">
        <f>IF(AND(B358="Premier League",E358="Live"),_xlfn.XLOOKUP(_xlfn.TEXTJOIN(" vs ",,C358:D358),Calendar!G:G,Calendar!B:B),IF(AND(B358="Premier League",E358="Highlights"),_xlfn.XLOOKUP(H358,Calendar!O:O,Calendar!N:N,,-1),""))</f>
        <v/>
      </c>
    </row>
    <row r="359" spans="1:34" s="72" customFormat="1" ht="15.65" customHeight="1" x14ac:dyDescent="0.35">
      <c r="A359" s="104" t="s">
        <v>31</v>
      </c>
      <c r="B359" s="104" t="s">
        <v>146</v>
      </c>
      <c r="C359" s="104" t="s">
        <v>114</v>
      </c>
      <c r="D359" s="104" t="s">
        <v>118</v>
      </c>
      <c r="E359" s="104" t="s">
        <v>41</v>
      </c>
      <c r="F359" s="105">
        <v>0.83333333333333337</v>
      </c>
      <c r="G359" s="104"/>
      <c r="H359" s="106">
        <v>45946</v>
      </c>
      <c r="I359" s="104" t="s">
        <v>522</v>
      </c>
      <c r="J359" s="107" t="s">
        <v>127</v>
      </c>
      <c r="K359" s="104" t="s">
        <v>53</v>
      </c>
      <c r="L359" s="104" t="s">
        <v>120</v>
      </c>
      <c r="M359" s="107" t="s">
        <v>55</v>
      </c>
      <c r="N359" s="105">
        <v>0.83333333333333337</v>
      </c>
      <c r="O359" s="105">
        <v>0.91250000000000009</v>
      </c>
      <c r="P359" s="105">
        <v>7.9166666666666718E-2</v>
      </c>
      <c r="Q359" s="108">
        <v>66.8</v>
      </c>
      <c r="R359" s="109">
        <v>0.1</v>
      </c>
      <c r="S359" s="109">
        <v>0.5</v>
      </c>
      <c r="T359" s="109">
        <v>124.3</v>
      </c>
      <c r="U359" s="109">
        <v>1.6</v>
      </c>
      <c r="V359" s="109">
        <v>0</v>
      </c>
      <c r="W359" s="109">
        <v>0.4</v>
      </c>
      <c r="X359" s="109">
        <v>6.5</v>
      </c>
      <c r="Y359" s="109">
        <v>64.7</v>
      </c>
      <c r="Z359" s="109">
        <v>0.1</v>
      </c>
      <c r="AA359" s="109">
        <v>0.5</v>
      </c>
      <c r="AB359" s="110">
        <v>114.9</v>
      </c>
      <c r="AH359" s="72" t="str">
        <f>IF(AND(B359="Premier League",E359="Live"),_xlfn.XLOOKUP(_xlfn.TEXTJOIN(" vs ",,C359:D359),Calendar!G:G,Calendar!B:B),IF(AND(B359="Premier League",E359="Highlights"),_xlfn.XLOOKUP(H359,Calendar!O:O,Calendar!N:N,,-1),""))</f>
        <v/>
      </c>
    </row>
    <row r="360" spans="1:34" s="72" customFormat="1" ht="15.65" customHeight="1" x14ac:dyDescent="0.35">
      <c r="A360" s="104" t="s">
        <v>31</v>
      </c>
      <c r="B360" s="104" t="s">
        <v>145</v>
      </c>
      <c r="C360" s="104" t="s">
        <v>95</v>
      </c>
      <c r="D360" s="104" t="s">
        <v>236</v>
      </c>
      <c r="E360" s="104" t="s">
        <v>41</v>
      </c>
      <c r="F360" s="105">
        <v>0.83333333333333337</v>
      </c>
      <c r="G360" s="104"/>
      <c r="H360" s="106">
        <v>45947</v>
      </c>
      <c r="I360" s="104" t="s">
        <v>522</v>
      </c>
      <c r="J360" s="107" t="s">
        <v>71</v>
      </c>
      <c r="K360" s="104" t="s">
        <v>53</v>
      </c>
      <c r="L360" s="104" t="s">
        <v>54</v>
      </c>
      <c r="M360" s="107" t="s">
        <v>55</v>
      </c>
      <c r="N360" s="105">
        <v>0.83333333333333337</v>
      </c>
      <c r="O360" s="105">
        <v>0.91111111111111109</v>
      </c>
      <c r="P360" s="105">
        <v>7.7777777777777724E-2</v>
      </c>
      <c r="Q360" s="108">
        <v>260.10000000000002</v>
      </c>
      <c r="R360" s="109">
        <v>0.4</v>
      </c>
      <c r="S360" s="109">
        <v>2.2999999999999998</v>
      </c>
      <c r="T360" s="109">
        <v>345.9</v>
      </c>
      <c r="U360" s="109">
        <v>27.4</v>
      </c>
      <c r="V360" s="109">
        <v>0.4</v>
      </c>
      <c r="W360" s="109">
        <v>9</v>
      </c>
      <c r="X360" s="109">
        <v>44.5</v>
      </c>
      <c r="Y360" s="109">
        <v>253.5</v>
      </c>
      <c r="Z360" s="109">
        <v>0.5</v>
      </c>
      <c r="AA360" s="109">
        <v>2.2999999999999998</v>
      </c>
      <c r="AB360" s="110">
        <v>342.1</v>
      </c>
      <c r="AH360" s="72" t="str">
        <f>IF(AND(B360="Premier League",E360="Live"),_xlfn.XLOOKUP(_xlfn.TEXTJOIN(" vs ",,C360:D360),Calendar!G:G,Calendar!B:B),IF(AND(B360="Premier League",E360="Highlights"),_xlfn.XLOOKUP(H360,Calendar!O:O,Calendar!N:N,,-1),""))</f>
        <v/>
      </c>
    </row>
    <row r="361" spans="1:34" s="72" customFormat="1" ht="15.65" customHeight="1" x14ac:dyDescent="0.35">
      <c r="A361" s="104" t="s">
        <v>31</v>
      </c>
      <c r="B361" s="104" t="s">
        <v>145</v>
      </c>
      <c r="C361" s="104" t="s">
        <v>95</v>
      </c>
      <c r="D361" s="104" t="s">
        <v>236</v>
      </c>
      <c r="E361" s="104" t="s">
        <v>41</v>
      </c>
      <c r="F361" s="105">
        <v>0.83333333333333337</v>
      </c>
      <c r="G361" s="104"/>
      <c r="H361" s="106">
        <v>45947</v>
      </c>
      <c r="I361" s="104" t="s">
        <v>522</v>
      </c>
      <c r="J361" s="107" t="s">
        <v>71</v>
      </c>
      <c r="K361" s="104" t="s">
        <v>53</v>
      </c>
      <c r="L361" s="104" t="s">
        <v>120</v>
      </c>
      <c r="M361" s="107" t="s">
        <v>55</v>
      </c>
      <c r="N361" s="105">
        <v>0.83333333333333337</v>
      </c>
      <c r="O361" s="105">
        <v>0.91111111111111109</v>
      </c>
      <c r="P361" s="105">
        <v>7.7777777777777724E-2</v>
      </c>
      <c r="Q361" s="108">
        <v>176.6</v>
      </c>
      <c r="R361" s="109">
        <v>0.3</v>
      </c>
      <c r="S361" s="109">
        <v>1.6</v>
      </c>
      <c r="T361" s="109">
        <v>250.7</v>
      </c>
      <c r="U361" s="109">
        <v>10.6</v>
      </c>
      <c r="V361" s="109">
        <v>0.1</v>
      </c>
      <c r="W361" s="109">
        <v>3.5</v>
      </c>
      <c r="X361" s="109">
        <v>34.1</v>
      </c>
      <c r="Y361" s="109">
        <v>172.2</v>
      </c>
      <c r="Z361" s="109">
        <v>0.3</v>
      </c>
      <c r="AA361" s="109">
        <v>1.6</v>
      </c>
      <c r="AB361" s="110">
        <v>239</v>
      </c>
      <c r="AH361" s="72" t="str">
        <f>IF(AND(B361="Premier League",E361="Live"),_xlfn.XLOOKUP(_xlfn.TEXTJOIN(" vs ",,C361:D361),Calendar!G:G,Calendar!B:B),IF(AND(B361="Premier League",E361="Highlights"),_xlfn.XLOOKUP(H361,Calendar!O:O,Calendar!N:N,,-1),""))</f>
        <v/>
      </c>
    </row>
    <row r="362" spans="1:34" s="72" customFormat="1" ht="15.65" customHeight="1" x14ac:dyDescent="0.35">
      <c r="A362" s="104" t="s">
        <v>31</v>
      </c>
      <c r="B362" s="104" t="s">
        <v>145</v>
      </c>
      <c r="C362" s="104" t="s">
        <v>101</v>
      </c>
      <c r="D362" s="104" t="s">
        <v>116</v>
      </c>
      <c r="E362" s="104" t="s">
        <v>41</v>
      </c>
      <c r="F362" s="105">
        <v>0.52083333333333337</v>
      </c>
      <c r="G362" s="104"/>
      <c r="H362" s="106">
        <v>45948</v>
      </c>
      <c r="I362" s="104" t="s">
        <v>522</v>
      </c>
      <c r="J362" s="107" t="s">
        <v>37</v>
      </c>
      <c r="K362" s="104" t="s">
        <v>53</v>
      </c>
      <c r="L362" s="104" t="s">
        <v>54</v>
      </c>
      <c r="M362" s="107" t="s">
        <v>55</v>
      </c>
      <c r="N362" s="105">
        <v>0.52152777777777781</v>
      </c>
      <c r="O362" s="105">
        <v>0.60416666666666674</v>
      </c>
      <c r="P362" s="105">
        <v>8.2638888888888928E-2</v>
      </c>
      <c r="Q362" s="108">
        <v>108.4</v>
      </c>
      <c r="R362" s="109">
        <v>0.2</v>
      </c>
      <c r="S362" s="109">
        <v>2</v>
      </c>
      <c r="T362" s="109">
        <v>167.1</v>
      </c>
      <c r="U362" s="109">
        <v>13.9</v>
      </c>
      <c r="V362" s="109">
        <v>0.2</v>
      </c>
      <c r="W362" s="109">
        <v>7.1</v>
      </c>
      <c r="X362" s="109">
        <v>36.9</v>
      </c>
      <c r="Y362" s="109">
        <v>106.9</v>
      </c>
      <c r="Z362" s="109">
        <v>0.2</v>
      </c>
      <c r="AA362" s="109">
        <v>2.1</v>
      </c>
      <c r="AB362" s="110">
        <v>165.3</v>
      </c>
      <c r="AH362" s="72" t="str">
        <f>IF(AND(B362="Premier League",E362="Live"),_xlfn.XLOOKUP(_xlfn.TEXTJOIN(" vs ",,C362:D362),Calendar!G:G,Calendar!B:B),IF(AND(B362="Premier League",E362="Highlights"),_xlfn.XLOOKUP(H362,Calendar!O:O,Calendar!N:N,,-1),""))</f>
        <v/>
      </c>
    </row>
    <row r="363" spans="1:34" s="72" customFormat="1" ht="15.65" customHeight="1" x14ac:dyDescent="0.35">
      <c r="A363" s="104" t="s">
        <v>31</v>
      </c>
      <c r="B363" s="104" t="s">
        <v>145</v>
      </c>
      <c r="C363" s="104" t="s">
        <v>101</v>
      </c>
      <c r="D363" s="104" t="s">
        <v>116</v>
      </c>
      <c r="E363" s="104" t="s">
        <v>41</v>
      </c>
      <c r="F363" s="105">
        <v>0.52083333333333337</v>
      </c>
      <c r="G363" s="104"/>
      <c r="H363" s="106">
        <v>45948</v>
      </c>
      <c r="I363" s="104" t="s">
        <v>522</v>
      </c>
      <c r="J363" s="107" t="s">
        <v>37</v>
      </c>
      <c r="K363" s="104" t="s">
        <v>53</v>
      </c>
      <c r="L363" s="104" t="s">
        <v>120</v>
      </c>
      <c r="M363" s="107" t="s">
        <v>55</v>
      </c>
      <c r="N363" s="105">
        <v>0.52152777777777781</v>
      </c>
      <c r="O363" s="105">
        <v>0.60416666666666674</v>
      </c>
      <c r="P363" s="105">
        <v>8.2638888888888928E-2</v>
      </c>
      <c r="Q363" s="108">
        <v>41.4</v>
      </c>
      <c r="R363" s="109">
        <v>0.1</v>
      </c>
      <c r="S363" s="109">
        <v>0.8</v>
      </c>
      <c r="T363" s="109">
        <v>70.2</v>
      </c>
      <c r="U363" s="109">
        <v>5.4</v>
      </c>
      <c r="V363" s="109">
        <v>0.1</v>
      </c>
      <c r="W363" s="109">
        <v>2.8</v>
      </c>
      <c r="X363" s="109">
        <v>15.1</v>
      </c>
      <c r="Y363" s="109">
        <v>41.4</v>
      </c>
      <c r="Z363" s="109">
        <v>0.1</v>
      </c>
      <c r="AA363" s="109">
        <v>0.8</v>
      </c>
      <c r="AB363" s="110">
        <v>70.2</v>
      </c>
      <c r="AH363" s="72" t="str">
        <f>IF(AND(B363="Premier League",E363="Live"),_xlfn.XLOOKUP(_xlfn.TEXTJOIN(" vs ",,C363:D363),Calendar!G:G,Calendar!B:B),IF(AND(B363="Premier League",E363="Highlights"),_xlfn.XLOOKUP(H363,Calendar!O:O,Calendar!N:N,,-1),""))</f>
        <v/>
      </c>
    </row>
    <row r="364" spans="1:34" s="72" customFormat="1" ht="15.65" customHeight="1" x14ac:dyDescent="0.35">
      <c r="A364" s="104" t="s">
        <v>31</v>
      </c>
      <c r="B364" s="104" t="s">
        <v>145</v>
      </c>
      <c r="C364" s="104" t="s">
        <v>66</v>
      </c>
      <c r="D364" s="104" t="s">
        <v>113</v>
      </c>
      <c r="E364" s="104" t="s">
        <v>41</v>
      </c>
      <c r="F364" s="105">
        <v>0.52083333333333337</v>
      </c>
      <c r="G364" s="104"/>
      <c r="H364" s="106">
        <v>45948</v>
      </c>
      <c r="I364" s="104" t="s">
        <v>522</v>
      </c>
      <c r="J364" s="107" t="s">
        <v>37</v>
      </c>
      <c r="K364" s="104" t="s">
        <v>53</v>
      </c>
      <c r="L364" s="104" t="s">
        <v>548</v>
      </c>
      <c r="M364" s="107" t="s">
        <v>55</v>
      </c>
      <c r="N364" s="105">
        <v>0.52083333333333337</v>
      </c>
      <c r="O364" s="105">
        <v>0.6</v>
      </c>
      <c r="P364" s="105">
        <v>7.9166666666666607E-2</v>
      </c>
      <c r="Q364" s="108">
        <v>31.7</v>
      </c>
      <c r="R364" s="109">
        <v>0.1</v>
      </c>
      <c r="S364" s="109">
        <v>0.6</v>
      </c>
      <c r="T364" s="109">
        <v>63.1</v>
      </c>
      <c r="U364" s="109">
        <v>4.5999999999999996</v>
      </c>
      <c r="V364" s="109">
        <v>0.1</v>
      </c>
      <c r="W364" s="109">
        <v>2.4</v>
      </c>
      <c r="X364" s="109">
        <v>4.7</v>
      </c>
      <c r="Y364" s="109">
        <v>31.7</v>
      </c>
      <c r="Z364" s="109">
        <v>0.1</v>
      </c>
      <c r="AA364" s="109">
        <v>0.6</v>
      </c>
      <c r="AB364" s="110">
        <v>63.1</v>
      </c>
      <c r="AH364" s="72" t="str">
        <f>IF(AND(B364="Premier League",E364="Live"),_xlfn.XLOOKUP(_xlfn.TEXTJOIN(" vs ",,C364:D364),Calendar!G:G,Calendar!B:B),IF(AND(B364="Premier League",E364="Highlights"),_xlfn.XLOOKUP(H364,Calendar!O:O,Calendar!N:N,,-1),""))</f>
        <v/>
      </c>
    </row>
    <row r="365" spans="1:34" s="72" customFormat="1" ht="15.65" customHeight="1" x14ac:dyDescent="0.35">
      <c r="A365" s="104" t="s">
        <v>31</v>
      </c>
      <c r="B365" s="104" t="s">
        <v>32</v>
      </c>
      <c r="C365" s="104" t="s">
        <v>164</v>
      </c>
      <c r="D365" s="104" t="s">
        <v>67</v>
      </c>
      <c r="E365" s="104" t="s">
        <v>41</v>
      </c>
      <c r="F365" s="105">
        <v>0.52083333333333337</v>
      </c>
      <c r="G365" s="104"/>
      <c r="H365" s="106">
        <v>45948</v>
      </c>
      <c r="I365" s="104" t="s">
        <v>522</v>
      </c>
      <c r="J365" s="107" t="s">
        <v>37</v>
      </c>
      <c r="K365" s="104" t="s">
        <v>53</v>
      </c>
      <c r="L365" s="104" t="s">
        <v>510</v>
      </c>
      <c r="M365" s="107" t="s">
        <v>511</v>
      </c>
      <c r="N365" s="105">
        <v>0.52152777777777781</v>
      </c>
      <c r="O365" s="105">
        <v>0.59930555555555554</v>
      </c>
      <c r="P365" s="105">
        <v>7.7777777777777724E-2</v>
      </c>
      <c r="Q365" s="108">
        <v>737.5</v>
      </c>
      <c r="R365" s="109">
        <v>1.2</v>
      </c>
      <c r="S365" s="109">
        <v>13.9</v>
      </c>
      <c r="T365" s="109">
        <v>877.6</v>
      </c>
      <c r="U365" s="109">
        <v>105.7</v>
      </c>
      <c r="V365" s="109">
        <v>1.5</v>
      </c>
      <c r="W365" s="109">
        <v>54.1</v>
      </c>
      <c r="X365" s="109">
        <v>142.5</v>
      </c>
      <c r="Y365" s="109">
        <v>692</v>
      </c>
      <c r="Z365" s="109">
        <v>1.3</v>
      </c>
      <c r="AA365" s="109">
        <v>13.4</v>
      </c>
      <c r="AB365" s="110">
        <v>829</v>
      </c>
      <c r="AH365" s="72" t="e">
        <f>IF(AND(B365="Premier League",E365="Live"),_xlfn.XLOOKUP(_xlfn.TEXTJOIN(" vs ",,C365:D365),Calendar!G:G,Calendar!B:B),IF(AND(B365="Premier League",E365="Highlights"),_xlfn.XLOOKUP(H365,Calendar!O:O,Calendar!N:N,,-1),""))</f>
        <v>#N/A</v>
      </c>
    </row>
    <row r="366" spans="1:34" s="72" customFormat="1" ht="15.65" customHeight="1" x14ac:dyDescent="0.35">
      <c r="A366" s="104" t="s">
        <v>31</v>
      </c>
      <c r="B366" s="104" t="s">
        <v>32</v>
      </c>
      <c r="C366" s="104" t="s">
        <v>94</v>
      </c>
      <c r="D366" s="104" t="s">
        <v>40</v>
      </c>
      <c r="E366" s="104" t="s">
        <v>41</v>
      </c>
      <c r="F366" s="105">
        <v>0.72916666666666663</v>
      </c>
      <c r="G366" s="104"/>
      <c r="H366" s="106">
        <v>45948</v>
      </c>
      <c r="I366" s="104" t="s">
        <v>522</v>
      </c>
      <c r="J366" s="107" t="s">
        <v>37</v>
      </c>
      <c r="K366" s="104" t="s">
        <v>53</v>
      </c>
      <c r="L366" s="104" t="s">
        <v>54</v>
      </c>
      <c r="M366" s="107" t="s">
        <v>55</v>
      </c>
      <c r="N366" s="105">
        <v>0.72986111111111118</v>
      </c>
      <c r="O366" s="105">
        <v>0.81319444444444444</v>
      </c>
      <c r="P366" s="105">
        <v>8.3333333333333259E-2</v>
      </c>
      <c r="Q366" s="108">
        <v>782.9</v>
      </c>
      <c r="R366" s="109">
        <v>1.3</v>
      </c>
      <c r="S366" s="109">
        <v>6.7</v>
      </c>
      <c r="T366" s="109">
        <v>925.5</v>
      </c>
      <c r="U366" s="109">
        <v>99</v>
      </c>
      <c r="V366" s="109">
        <v>1.4</v>
      </c>
      <c r="W366" s="109">
        <v>22.9</v>
      </c>
      <c r="X366" s="109">
        <v>137.30000000000001</v>
      </c>
      <c r="Y366" s="109">
        <v>754.4</v>
      </c>
      <c r="Z366" s="109">
        <v>1.4</v>
      </c>
      <c r="AA366" s="109">
        <v>6.7</v>
      </c>
      <c r="AB366" s="110">
        <v>893.5</v>
      </c>
      <c r="AH366" s="72" t="e">
        <f>IF(AND(B366="Premier League",E366="Live"),_xlfn.XLOOKUP(_xlfn.TEXTJOIN(" vs ",,C366:D366),Calendar!G:G,Calendar!B:B),IF(AND(B366="Premier League",E366="Highlights"),_xlfn.XLOOKUP(H366,Calendar!O:O,Calendar!N:N,,-1),""))</f>
        <v>#N/A</v>
      </c>
    </row>
    <row r="367" spans="1:34" s="72" customFormat="1" ht="15.65" customHeight="1" x14ac:dyDescent="0.35">
      <c r="A367" s="104" t="s">
        <v>31</v>
      </c>
      <c r="B367" s="104" t="s">
        <v>32</v>
      </c>
      <c r="C367" s="104" t="s">
        <v>94</v>
      </c>
      <c r="D367" s="104" t="s">
        <v>40</v>
      </c>
      <c r="E367" s="104" t="s">
        <v>41</v>
      </c>
      <c r="F367" s="105">
        <v>0.72916666666666663</v>
      </c>
      <c r="G367" s="104"/>
      <c r="H367" s="106">
        <v>45948</v>
      </c>
      <c r="I367" s="104" t="s">
        <v>522</v>
      </c>
      <c r="J367" s="107" t="s">
        <v>37</v>
      </c>
      <c r="K367" s="104" t="s">
        <v>53</v>
      </c>
      <c r="L367" s="104" t="s">
        <v>57</v>
      </c>
      <c r="M367" s="107" t="s">
        <v>55</v>
      </c>
      <c r="N367" s="105">
        <v>0.72986111111111118</v>
      </c>
      <c r="O367" s="105">
        <v>0.81319444444444444</v>
      </c>
      <c r="P367" s="105">
        <v>8.3333333333333259E-2</v>
      </c>
      <c r="Q367" s="108">
        <v>527.20000000000005</v>
      </c>
      <c r="R367" s="109">
        <v>0.9</v>
      </c>
      <c r="S367" s="109">
        <v>4.5</v>
      </c>
      <c r="T367" s="109">
        <v>643.1</v>
      </c>
      <c r="U367" s="109">
        <v>69.3</v>
      </c>
      <c r="V367" s="109">
        <v>1</v>
      </c>
      <c r="W367" s="109">
        <v>16</v>
      </c>
      <c r="X367" s="109">
        <v>105.1</v>
      </c>
      <c r="Y367" s="109">
        <v>492.8</v>
      </c>
      <c r="Z367" s="109">
        <v>0.9</v>
      </c>
      <c r="AA367" s="109">
        <v>4.4000000000000004</v>
      </c>
      <c r="AB367" s="110">
        <v>601.1</v>
      </c>
      <c r="AH367" s="72" t="e">
        <f>IF(AND(B367="Premier League",E367="Live"),_xlfn.XLOOKUP(_xlfn.TEXTJOIN(" vs ",,C367:D367),Calendar!G:G,Calendar!B:B),IF(AND(B367="Premier League",E367="Highlights"),_xlfn.XLOOKUP(H367,Calendar!O:O,Calendar!N:N,,-1),""))</f>
        <v>#N/A</v>
      </c>
    </row>
    <row r="368" spans="1:34" s="72" customFormat="1" ht="15.65" customHeight="1" x14ac:dyDescent="0.35">
      <c r="A368" s="104" t="s">
        <v>31</v>
      </c>
      <c r="B368" s="104" t="s">
        <v>529</v>
      </c>
      <c r="C368" s="104" t="s">
        <v>605</v>
      </c>
      <c r="D368" s="104" t="s">
        <v>537</v>
      </c>
      <c r="E368" s="104" t="s">
        <v>41</v>
      </c>
      <c r="F368" s="105">
        <v>0.73958333333333337</v>
      </c>
      <c r="G368" s="104"/>
      <c r="H368" s="106">
        <v>45948</v>
      </c>
      <c r="I368" s="104" t="s">
        <v>522</v>
      </c>
      <c r="J368" s="107" t="s">
        <v>37</v>
      </c>
      <c r="K368" s="104" t="s">
        <v>53</v>
      </c>
      <c r="L368" s="104" t="s">
        <v>621</v>
      </c>
      <c r="M368" s="107" t="s">
        <v>532</v>
      </c>
      <c r="N368" s="105">
        <v>0.74027777777777781</v>
      </c>
      <c r="O368" s="105">
        <v>0.81805555555555554</v>
      </c>
      <c r="P368" s="105">
        <v>7.7777777777777724E-2</v>
      </c>
      <c r="Q368" s="108">
        <v>32.5</v>
      </c>
      <c r="R368" s="109">
        <v>0.1</v>
      </c>
      <c r="S368" s="109">
        <v>0.3</v>
      </c>
      <c r="T368" s="109">
        <v>52</v>
      </c>
      <c r="U368" s="109">
        <v>4.0999999999999996</v>
      </c>
      <c r="V368" s="109">
        <v>0.1</v>
      </c>
      <c r="W368" s="109">
        <v>0.9</v>
      </c>
      <c r="X368" s="109">
        <v>9.1999999999999993</v>
      </c>
      <c r="Y368" s="109">
        <v>29.3</v>
      </c>
      <c r="Z368" s="109">
        <v>0.1</v>
      </c>
      <c r="AA368" s="109">
        <v>0.3</v>
      </c>
      <c r="AB368" s="110">
        <v>48.6</v>
      </c>
      <c r="AH368" s="72" t="str">
        <f>IF(AND(B368="Premier League",E368="Live"),_xlfn.XLOOKUP(_xlfn.TEXTJOIN(" vs ",,C368:D368),Calendar!G:G,Calendar!B:B),IF(AND(B368="Premier League",E368="Highlights"),_xlfn.XLOOKUP(H368,Calendar!O:O,Calendar!N:N,,-1),""))</f>
        <v/>
      </c>
    </row>
    <row r="369" spans="1:34" s="72" customFormat="1" ht="15.65" customHeight="1" x14ac:dyDescent="0.35">
      <c r="A369" s="104" t="s">
        <v>31</v>
      </c>
      <c r="B369" s="104" t="s">
        <v>145</v>
      </c>
      <c r="C369" s="104" t="s">
        <v>69</v>
      </c>
      <c r="D369" s="104" t="s">
        <v>163</v>
      </c>
      <c r="E369" s="104" t="s">
        <v>41</v>
      </c>
      <c r="F369" s="105">
        <v>0.82291666666666663</v>
      </c>
      <c r="G369" s="104"/>
      <c r="H369" s="106">
        <v>45948</v>
      </c>
      <c r="I369" s="104" t="s">
        <v>522</v>
      </c>
      <c r="J369" s="107" t="s">
        <v>37</v>
      </c>
      <c r="K369" s="104" t="s">
        <v>53</v>
      </c>
      <c r="L369" s="104" t="s">
        <v>548</v>
      </c>
      <c r="M369" s="107" t="s">
        <v>55</v>
      </c>
      <c r="N369" s="105">
        <v>0.82361111111111118</v>
      </c>
      <c r="O369" s="105">
        <v>0.90486111111111112</v>
      </c>
      <c r="P369" s="105">
        <v>8.1249999999999933E-2</v>
      </c>
      <c r="Q369" s="108">
        <v>176.6</v>
      </c>
      <c r="R369" s="109">
        <v>0.3</v>
      </c>
      <c r="S369" s="109">
        <v>1.6</v>
      </c>
      <c r="T369" s="109">
        <v>265.5</v>
      </c>
      <c r="U369" s="109">
        <v>30.5</v>
      </c>
      <c r="V369" s="109">
        <v>0.4</v>
      </c>
      <c r="W369" s="109">
        <v>10.5</v>
      </c>
      <c r="X369" s="109">
        <v>53.9</v>
      </c>
      <c r="Y369" s="109">
        <v>163.30000000000001</v>
      </c>
      <c r="Z369" s="109">
        <v>0.3</v>
      </c>
      <c r="AA369" s="109">
        <v>1.5</v>
      </c>
      <c r="AB369" s="110">
        <v>236.9</v>
      </c>
      <c r="AH369" s="72" t="str">
        <f>IF(AND(B369="Premier League",E369="Live"),_xlfn.XLOOKUP(_xlfn.TEXTJOIN(" vs ",,C369:D369),Calendar!G:G,Calendar!B:B),IF(AND(B369="Premier League",E369="Highlights"),_xlfn.XLOOKUP(H369,Calendar!O:O,Calendar!N:N,,-1),""))</f>
        <v/>
      </c>
    </row>
    <row r="370" spans="1:34" s="72" customFormat="1" ht="15.65" customHeight="1" x14ac:dyDescent="0.35">
      <c r="A370" s="104" t="s">
        <v>31</v>
      </c>
      <c r="B370" s="104" t="s">
        <v>32</v>
      </c>
      <c r="C370" s="104" t="s">
        <v>81</v>
      </c>
      <c r="D370" s="104" t="s">
        <v>128</v>
      </c>
      <c r="E370" s="104" t="s">
        <v>282</v>
      </c>
      <c r="F370" s="105">
        <v>0.85416666666666663</v>
      </c>
      <c r="G370" s="104"/>
      <c r="H370" s="106">
        <v>45948</v>
      </c>
      <c r="I370" s="104" t="s">
        <v>522</v>
      </c>
      <c r="J370" s="107" t="s">
        <v>37</v>
      </c>
      <c r="K370" s="104" t="s">
        <v>53</v>
      </c>
      <c r="L370" s="104" t="s">
        <v>57</v>
      </c>
      <c r="M370" s="107" t="s">
        <v>55</v>
      </c>
      <c r="N370" s="105">
        <v>0.85763888888888895</v>
      </c>
      <c r="O370" s="105">
        <v>0.93472222222222223</v>
      </c>
      <c r="P370" s="105">
        <v>7.7083333333333282E-2</v>
      </c>
      <c r="Q370" s="108">
        <v>40.700000000000003</v>
      </c>
      <c r="R370" s="109">
        <v>0.1</v>
      </c>
      <c r="S370" s="109">
        <v>0.4</v>
      </c>
      <c r="T370" s="109">
        <v>77.5</v>
      </c>
      <c r="U370" s="109">
        <v>0</v>
      </c>
      <c r="V370" s="109">
        <v>0</v>
      </c>
      <c r="W370" s="109">
        <v>0</v>
      </c>
      <c r="X370" s="109" t="s">
        <v>541</v>
      </c>
      <c r="Y370" s="109">
        <v>40.5</v>
      </c>
      <c r="Z370" s="109">
        <v>0.1</v>
      </c>
      <c r="AA370" s="109">
        <v>0.4</v>
      </c>
      <c r="AB370" s="110">
        <v>77.5</v>
      </c>
      <c r="AH370" s="72" t="str">
        <f>IF(AND(B370="Premier League",E370="Live"),_xlfn.XLOOKUP(_xlfn.TEXTJOIN(" vs ",,C370:D370),Calendar!G:G,Calendar!B:B),IF(AND(B370="Premier League",E370="Highlights"),_xlfn.XLOOKUP(H370,Calendar!O:O,Calendar!N:N,,-1),""))</f>
        <v/>
      </c>
    </row>
    <row r="371" spans="1:34" s="72" customFormat="1" ht="15.65" customHeight="1" x14ac:dyDescent="0.35">
      <c r="A371" s="104" t="s">
        <v>31</v>
      </c>
      <c r="B371" s="104" t="s">
        <v>32</v>
      </c>
      <c r="C371" s="104"/>
      <c r="D371" s="104"/>
      <c r="E371" s="104" t="s">
        <v>33</v>
      </c>
      <c r="F371" s="105">
        <v>0.9375</v>
      </c>
      <c r="G371" s="104"/>
      <c r="H371" s="106">
        <v>45948</v>
      </c>
      <c r="I371" s="104" t="s">
        <v>522</v>
      </c>
      <c r="J371" s="107" t="s">
        <v>37</v>
      </c>
      <c r="K371" s="104" t="s">
        <v>552</v>
      </c>
      <c r="L371" s="104" t="s">
        <v>35</v>
      </c>
      <c r="M371" s="107" t="s">
        <v>36</v>
      </c>
      <c r="N371" s="105">
        <v>0.9375</v>
      </c>
      <c r="O371" s="105">
        <v>0.99652777777777779</v>
      </c>
      <c r="P371" s="105">
        <v>5.902777777777779E-2</v>
      </c>
      <c r="Q371" s="108">
        <v>1713.5</v>
      </c>
      <c r="R371" s="109">
        <v>2.8</v>
      </c>
      <c r="S371" s="109">
        <v>27.1</v>
      </c>
      <c r="T371" s="109">
        <v>2083</v>
      </c>
      <c r="U371" s="109">
        <v>87.7</v>
      </c>
      <c r="V371" s="109">
        <v>1.2</v>
      </c>
      <c r="W371" s="109">
        <v>35</v>
      </c>
      <c r="X371" s="109">
        <v>130.4</v>
      </c>
      <c r="Y371" s="109">
        <v>1680.8</v>
      </c>
      <c r="Z371" s="109">
        <v>3.2</v>
      </c>
      <c r="AA371" s="109">
        <v>26.9</v>
      </c>
      <c r="AB371" s="110">
        <v>2050.1</v>
      </c>
      <c r="AH371" s="72" t="str">
        <f>IF(AND(B371="Premier League",E371="Live"),_xlfn.XLOOKUP(_xlfn.TEXTJOIN(" vs ",,C371:D371),Calendar!G:G,Calendar!B:B),IF(AND(B371="Premier League",E371="Highlights"),_xlfn.XLOOKUP(H371,Calendar!O:O,Calendar!N:N,,-1),""))</f>
        <v>Matchweek 01</v>
      </c>
    </row>
    <row r="372" spans="1:34" s="72" customFormat="1" ht="15.65" customHeight="1" x14ac:dyDescent="0.35">
      <c r="A372" s="104" t="s">
        <v>31</v>
      </c>
      <c r="B372" s="104" t="s">
        <v>529</v>
      </c>
      <c r="C372" s="104" t="s">
        <v>530</v>
      </c>
      <c r="D372" s="104" t="s">
        <v>195</v>
      </c>
      <c r="E372" s="104" t="s">
        <v>41</v>
      </c>
      <c r="F372" s="105">
        <v>0.5</v>
      </c>
      <c r="G372" s="104"/>
      <c r="H372" s="106">
        <v>45949</v>
      </c>
      <c r="I372" s="104" t="s">
        <v>522</v>
      </c>
      <c r="J372" s="107" t="s">
        <v>38</v>
      </c>
      <c r="K372" s="104" t="s">
        <v>53</v>
      </c>
      <c r="L372" s="104" t="s">
        <v>120</v>
      </c>
      <c r="M372" s="107" t="s">
        <v>55</v>
      </c>
      <c r="N372" s="105">
        <v>0.50138888888888888</v>
      </c>
      <c r="O372" s="105">
        <v>0.58263888888888893</v>
      </c>
      <c r="P372" s="105">
        <v>8.1250000000000044E-2</v>
      </c>
      <c r="Q372" s="108">
        <v>243.8</v>
      </c>
      <c r="R372" s="109">
        <v>0.4</v>
      </c>
      <c r="S372" s="109">
        <v>4.3</v>
      </c>
      <c r="T372" s="109">
        <v>336.9</v>
      </c>
      <c r="U372" s="109">
        <v>14.2</v>
      </c>
      <c r="V372" s="109">
        <v>0.2</v>
      </c>
      <c r="W372" s="109">
        <v>9</v>
      </c>
      <c r="X372" s="109">
        <v>22</v>
      </c>
      <c r="Y372" s="109">
        <v>234.7</v>
      </c>
      <c r="Z372" s="109">
        <v>0.4</v>
      </c>
      <c r="AA372" s="109">
        <v>4.3</v>
      </c>
      <c r="AB372" s="110">
        <v>332.8</v>
      </c>
      <c r="AH372" s="72" t="str">
        <f>IF(AND(B372="Premier League",E372="Live"),_xlfn.XLOOKUP(_xlfn.TEXTJOIN(" vs ",,C372:D372),Calendar!G:G,Calendar!B:B),IF(AND(B372="Premier League",E372="Highlights"),_xlfn.XLOOKUP(H372,Calendar!O:O,Calendar!N:N,,-1),""))</f>
        <v/>
      </c>
    </row>
    <row r="373" spans="1:34" s="72" customFormat="1" ht="15.65" customHeight="1" x14ac:dyDescent="0.35">
      <c r="A373" s="104" t="s">
        <v>31</v>
      </c>
      <c r="B373" s="104" t="s">
        <v>32</v>
      </c>
      <c r="C373" s="104" t="s">
        <v>48</v>
      </c>
      <c r="D373" s="104" t="s">
        <v>82</v>
      </c>
      <c r="E373" s="104" t="s">
        <v>41</v>
      </c>
      <c r="F373" s="105">
        <v>0.58333333333333337</v>
      </c>
      <c r="G373" s="104"/>
      <c r="H373" s="106">
        <v>45949</v>
      </c>
      <c r="I373" s="104" t="s">
        <v>522</v>
      </c>
      <c r="J373" s="107" t="s">
        <v>38</v>
      </c>
      <c r="K373" s="104" t="s">
        <v>53</v>
      </c>
      <c r="L373" s="104" t="s">
        <v>54</v>
      </c>
      <c r="M373" s="107" t="s">
        <v>55</v>
      </c>
      <c r="N373" s="105">
        <v>0.58333333333333337</v>
      </c>
      <c r="O373" s="105">
        <v>0.6659722222222223</v>
      </c>
      <c r="P373" s="105">
        <v>8.2638888888888928E-2</v>
      </c>
      <c r="Q373" s="108">
        <v>865.4</v>
      </c>
      <c r="R373" s="109">
        <v>1.4</v>
      </c>
      <c r="S373" s="109">
        <v>12</v>
      </c>
      <c r="T373" s="109">
        <v>1177.5</v>
      </c>
      <c r="U373" s="109">
        <v>100.6</v>
      </c>
      <c r="V373" s="109">
        <v>1.4</v>
      </c>
      <c r="W373" s="109">
        <v>32.6</v>
      </c>
      <c r="X373" s="109">
        <v>126.1</v>
      </c>
      <c r="Y373" s="109">
        <v>816</v>
      </c>
      <c r="Z373" s="109">
        <v>1.5</v>
      </c>
      <c r="AA373" s="109">
        <v>11.6</v>
      </c>
      <c r="AB373" s="110">
        <v>1097.9000000000001</v>
      </c>
      <c r="AH373" s="72" t="e">
        <f>IF(AND(B373="Premier League",E373="Live"),_xlfn.XLOOKUP(_xlfn.TEXTJOIN(" vs ",,C373:D373),Calendar!G:G,Calendar!B:B),IF(AND(B373="Premier League",E373="Highlights"),_xlfn.XLOOKUP(H373,Calendar!O:O,Calendar!N:N,,-1),""))</f>
        <v>#N/A</v>
      </c>
    </row>
    <row r="374" spans="1:34" s="72" customFormat="1" ht="15.65" customHeight="1" x14ac:dyDescent="0.35">
      <c r="A374" s="104" t="s">
        <v>31</v>
      </c>
      <c r="B374" s="104" t="s">
        <v>32</v>
      </c>
      <c r="C374" s="104" t="s">
        <v>48</v>
      </c>
      <c r="D374" s="104" t="s">
        <v>82</v>
      </c>
      <c r="E374" s="104" t="s">
        <v>41</v>
      </c>
      <c r="F374" s="105">
        <v>0.58333333333333337</v>
      </c>
      <c r="G374" s="104"/>
      <c r="H374" s="106">
        <v>45949</v>
      </c>
      <c r="I374" s="104" t="s">
        <v>522</v>
      </c>
      <c r="J374" s="107" t="s">
        <v>38</v>
      </c>
      <c r="K374" s="104" t="s">
        <v>53</v>
      </c>
      <c r="L374" s="104" t="s">
        <v>57</v>
      </c>
      <c r="M374" s="107" t="s">
        <v>55</v>
      </c>
      <c r="N374" s="105">
        <v>0.58333333333333337</v>
      </c>
      <c r="O374" s="105">
        <v>0.6659722222222223</v>
      </c>
      <c r="P374" s="105">
        <v>8.2638888888888928E-2</v>
      </c>
      <c r="Q374" s="108">
        <v>641.6</v>
      </c>
      <c r="R374" s="109">
        <v>1</v>
      </c>
      <c r="S374" s="109">
        <v>8.9</v>
      </c>
      <c r="T374" s="109">
        <v>891.8</v>
      </c>
      <c r="U374" s="109">
        <v>39.700000000000003</v>
      </c>
      <c r="V374" s="109">
        <v>0.5</v>
      </c>
      <c r="W374" s="109">
        <v>12.9</v>
      </c>
      <c r="X374" s="109">
        <v>67</v>
      </c>
      <c r="Y374" s="109">
        <v>624.79999999999995</v>
      </c>
      <c r="Z374" s="109">
        <v>1.2</v>
      </c>
      <c r="AA374" s="109">
        <v>8.9</v>
      </c>
      <c r="AB374" s="110">
        <v>852.5</v>
      </c>
      <c r="AH374" s="72" t="e">
        <f>IF(AND(B374="Premier League",E374="Live"),_xlfn.XLOOKUP(_xlfn.TEXTJOIN(" vs ",,C374:D374),Calendar!G:G,Calendar!B:B),IF(AND(B374="Premier League",E374="Highlights"),_xlfn.XLOOKUP(H374,Calendar!O:O,Calendar!N:N,,-1),""))</f>
        <v>#N/A</v>
      </c>
    </row>
    <row r="375" spans="1:34" s="72" customFormat="1" ht="15.65" customHeight="1" x14ac:dyDescent="0.35">
      <c r="A375" s="104" t="s">
        <v>31</v>
      </c>
      <c r="B375" s="104" t="s">
        <v>32</v>
      </c>
      <c r="C375" s="104" t="s">
        <v>45</v>
      </c>
      <c r="D375" s="104" t="s">
        <v>42</v>
      </c>
      <c r="E375" s="104" t="s">
        <v>41</v>
      </c>
      <c r="F375" s="105">
        <v>0.6875</v>
      </c>
      <c r="G375" s="104"/>
      <c r="H375" s="106">
        <v>45949</v>
      </c>
      <c r="I375" s="104" t="s">
        <v>522</v>
      </c>
      <c r="J375" s="107" t="s">
        <v>38</v>
      </c>
      <c r="K375" s="104" t="s">
        <v>53</v>
      </c>
      <c r="L375" s="104" t="s">
        <v>54</v>
      </c>
      <c r="M375" s="107" t="s">
        <v>55</v>
      </c>
      <c r="N375" s="105">
        <v>0.6875</v>
      </c>
      <c r="O375" s="105">
        <v>0.77013888888888893</v>
      </c>
      <c r="P375" s="105">
        <v>8.2638888888888928E-2</v>
      </c>
      <c r="Q375" s="108">
        <v>1959.3</v>
      </c>
      <c r="R375" s="109">
        <v>3.2</v>
      </c>
      <c r="S375" s="109">
        <v>17.600000000000001</v>
      </c>
      <c r="T375" s="109">
        <v>2331.4</v>
      </c>
      <c r="U375" s="109">
        <v>261.5</v>
      </c>
      <c r="V375" s="109">
        <v>3.6</v>
      </c>
      <c r="W375" s="109">
        <v>45.4</v>
      </c>
      <c r="X375" s="109">
        <v>326.60000000000002</v>
      </c>
      <c r="Y375" s="109">
        <v>1868.4</v>
      </c>
      <c r="Z375" s="109">
        <v>3.5</v>
      </c>
      <c r="AA375" s="109">
        <v>17.399999999999999</v>
      </c>
      <c r="AB375" s="110">
        <v>2224.1</v>
      </c>
      <c r="AH375" s="72" t="e">
        <f>IF(AND(B375="Premier League",E375="Live"),_xlfn.XLOOKUP(_xlfn.TEXTJOIN(" vs ",,C375:D375),Calendar!G:G,Calendar!B:B),IF(AND(B375="Premier League",E375="Highlights"),_xlfn.XLOOKUP(H375,Calendar!O:O,Calendar!N:N,,-1),""))</f>
        <v>#N/A</v>
      </c>
    </row>
    <row r="376" spans="1:34" s="72" customFormat="1" ht="15.65" customHeight="1" x14ac:dyDescent="0.35">
      <c r="A376" s="104" t="s">
        <v>31</v>
      </c>
      <c r="B376" s="104" t="s">
        <v>32</v>
      </c>
      <c r="C376" s="104" t="s">
        <v>45</v>
      </c>
      <c r="D376" s="104" t="s">
        <v>42</v>
      </c>
      <c r="E376" s="104" t="s">
        <v>41</v>
      </c>
      <c r="F376" s="105">
        <v>0.6875</v>
      </c>
      <c r="G376" s="104"/>
      <c r="H376" s="106">
        <v>45949</v>
      </c>
      <c r="I376" s="104" t="s">
        <v>522</v>
      </c>
      <c r="J376" s="107" t="s">
        <v>38</v>
      </c>
      <c r="K376" s="104" t="s">
        <v>53</v>
      </c>
      <c r="L376" s="104" t="s">
        <v>57</v>
      </c>
      <c r="M376" s="107" t="s">
        <v>55</v>
      </c>
      <c r="N376" s="105">
        <v>0.6875</v>
      </c>
      <c r="O376" s="105">
        <v>0.77013888888888893</v>
      </c>
      <c r="P376" s="105">
        <v>8.2638888888888928E-2</v>
      </c>
      <c r="Q376" s="108">
        <v>1418.1</v>
      </c>
      <c r="R376" s="109">
        <v>2.2999999999999998</v>
      </c>
      <c r="S376" s="109">
        <v>12.7</v>
      </c>
      <c r="T376" s="109">
        <v>1654.4</v>
      </c>
      <c r="U376" s="109">
        <v>169.9</v>
      </c>
      <c r="V376" s="109">
        <v>2.2999999999999998</v>
      </c>
      <c r="W376" s="109">
        <v>29.5</v>
      </c>
      <c r="X376" s="109">
        <v>200.5</v>
      </c>
      <c r="Y376" s="109">
        <v>1324.2</v>
      </c>
      <c r="Z376" s="109">
        <v>2.5</v>
      </c>
      <c r="AA376" s="109">
        <v>12.4</v>
      </c>
      <c r="AB376" s="110">
        <v>1512.9</v>
      </c>
      <c r="AH376" s="72" t="e">
        <f>IF(AND(B376="Premier League",E376="Live"),_xlfn.XLOOKUP(_xlfn.TEXTJOIN(" vs ",,C376:D376),Calendar!G:G,Calendar!B:B),IF(AND(B376="Premier League",E376="Highlights"),_xlfn.XLOOKUP(H376,Calendar!O:O,Calendar!N:N,,-1),""))</f>
        <v>#N/A</v>
      </c>
    </row>
    <row r="377" spans="1:34" s="72" customFormat="1" ht="15.65" customHeight="1" x14ac:dyDescent="0.35">
      <c r="A377" s="104" t="s">
        <v>31</v>
      </c>
      <c r="B377" s="104" t="s">
        <v>32</v>
      </c>
      <c r="C377" s="104"/>
      <c r="D377" s="104"/>
      <c r="E377" s="104" t="s">
        <v>33</v>
      </c>
      <c r="F377" s="105">
        <v>0.31597222222222221</v>
      </c>
      <c r="G377" s="104"/>
      <c r="H377" s="106">
        <v>45949</v>
      </c>
      <c r="I377" s="104" t="s">
        <v>522</v>
      </c>
      <c r="J377" s="107" t="s">
        <v>38</v>
      </c>
      <c r="K377" s="104" t="s">
        <v>553</v>
      </c>
      <c r="L377" s="104" t="s">
        <v>35</v>
      </c>
      <c r="M377" s="107" t="s">
        <v>36</v>
      </c>
      <c r="N377" s="105">
        <v>0.31597222222222221</v>
      </c>
      <c r="O377" s="105">
        <v>0.375</v>
      </c>
      <c r="P377" s="105">
        <v>5.902777777777779E-2</v>
      </c>
      <c r="Q377" s="108">
        <v>615.9</v>
      </c>
      <c r="R377" s="109">
        <v>1</v>
      </c>
      <c r="S377" s="109">
        <v>20.7</v>
      </c>
      <c r="T377" s="109">
        <v>749</v>
      </c>
      <c r="U377" s="109">
        <v>16.100000000000001</v>
      </c>
      <c r="V377" s="109">
        <v>0.2</v>
      </c>
      <c r="W377" s="109">
        <v>24.8</v>
      </c>
      <c r="X377" s="109">
        <v>23.4</v>
      </c>
      <c r="Y377" s="109">
        <v>604.20000000000005</v>
      </c>
      <c r="Z377" s="109">
        <v>1.1000000000000001</v>
      </c>
      <c r="AA377" s="109">
        <v>21.3</v>
      </c>
      <c r="AB377" s="110">
        <v>739.2</v>
      </c>
      <c r="AH377" s="72" t="str">
        <f>IF(AND(B377="Premier League",E377="Live"),_xlfn.XLOOKUP(_xlfn.TEXTJOIN(" vs ",,C377:D377),Calendar!G:G,Calendar!B:B),IF(AND(B377="Premier League",E377="Highlights"),_xlfn.XLOOKUP(H377,Calendar!O:O,Calendar!N:N,,-1),""))</f>
        <v>Matchweek 01</v>
      </c>
    </row>
    <row r="378" spans="1:34" s="72" customFormat="1" ht="15.65" customHeight="1" x14ac:dyDescent="0.35">
      <c r="A378" s="104" t="s">
        <v>31</v>
      </c>
      <c r="B378" s="104" t="s">
        <v>32</v>
      </c>
      <c r="C378" s="104"/>
      <c r="D378" s="104"/>
      <c r="E378" s="104" t="s">
        <v>33</v>
      </c>
      <c r="F378" s="105">
        <v>0.9375</v>
      </c>
      <c r="G378" s="104"/>
      <c r="H378" s="106">
        <v>45949</v>
      </c>
      <c r="I378" s="104" t="s">
        <v>522</v>
      </c>
      <c r="J378" s="107" t="s">
        <v>38</v>
      </c>
      <c r="K378" s="104" t="s">
        <v>552</v>
      </c>
      <c r="L378" s="104" t="s">
        <v>35</v>
      </c>
      <c r="M378" s="107" t="s">
        <v>36</v>
      </c>
      <c r="N378" s="105">
        <v>0.9375</v>
      </c>
      <c r="O378" s="105">
        <v>0.97222222222222221</v>
      </c>
      <c r="P378" s="105">
        <v>3.472222222222221E-2</v>
      </c>
      <c r="Q378" s="108">
        <v>1601.7</v>
      </c>
      <c r="R378" s="109">
        <v>2.6</v>
      </c>
      <c r="S378" s="109">
        <v>26.4</v>
      </c>
      <c r="T378" s="109">
        <v>2528.5</v>
      </c>
      <c r="U378" s="109">
        <v>93.2</v>
      </c>
      <c r="V378" s="109">
        <v>1.3</v>
      </c>
      <c r="W378" s="109">
        <v>49</v>
      </c>
      <c r="X378" s="109">
        <v>111.5</v>
      </c>
      <c r="Y378" s="109">
        <v>1593.3</v>
      </c>
      <c r="Z378" s="109">
        <v>3</v>
      </c>
      <c r="AA378" s="109">
        <v>26.5</v>
      </c>
      <c r="AB378" s="110">
        <v>2510.3000000000002</v>
      </c>
      <c r="AH378" s="72" t="str">
        <f>IF(AND(B378="Premier League",E378="Live"),_xlfn.XLOOKUP(_xlfn.TEXTJOIN(" vs ",,C378:D378),Calendar!G:G,Calendar!B:B),IF(AND(B378="Premier League",E378="Highlights"),_xlfn.XLOOKUP(H378,Calendar!O:O,Calendar!N:N,,-1),""))</f>
        <v>Matchweek 01</v>
      </c>
    </row>
    <row r="379" spans="1:34" s="72" customFormat="1" ht="15.65" customHeight="1" x14ac:dyDescent="0.35">
      <c r="A379" s="104" t="s">
        <v>31</v>
      </c>
      <c r="B379" s="104" t="s">
        <v>32</v>
      </c>
      <c r="C379" s="104" t="s">
        <v>47</v>
      </c>
      <c r="D379" s="104" t="s">
        <v>140</v>
      </c>
      <c r="E379" s="104" t="s">
        <v>41</v>
      </c>
      <c r="F379" s="105">
        <v>0.83333333333333337</v>
      </c>
      <c r="G379" s="104"/>
      <c r="H379" s="106">
        <v>45950</v>
      </c>
      <c r="I379" s="104" t="s">
        <v>522</v>
      </c>
      <c r="J379" s="107" t="s">
        <v>74</v>
      </c>
      <c r="K379" s="104" t="s">
        <v>53</v>
      </c>
      <c r="L379" s="104" t="s">
        <v>54</v>
      </c>
      <c r="M379" s="107" t="s">
        <v>55</v>
      </c>
      <c r="N379" s="105">
        <v>0.83472222222222225</v>
      </c>
      <c r="O379" s="105">
        <v>0.91736111111111118</v>
      </c>
      <c r="P379" s="105">
        <v>8.2638888888888928E-2</v>
      </c>
      <c r="Q379" s="108">
        <v>684.1</v>
      </c>
      <c r="R379" s="109">
        <v>1.1000000000000001</v>
      </c>
      <c r="S379" s="109">
        <v>6</v>
      </c>
      <c r="T379" s="109">
        <v>826.9</v>
      </c>
      <c r="U379" s="109">
        <v>41.9</v>
      </c>
      <c r="V379" s="109">
        <v>0.6</v>
      </c>
      <c r="W379" s="109">
        <v>16.3</v>
      </c>
      <c r="X379" s="109">
        <v>57.9</v>
      </c>
      <c r="Y379" s="109">
        <v>666.5</v>
      </c>
      <c r="Z379" s="109">
        <v>1.3</v>
      </c>
      <c r="AA379" s="109">
        <v>5.9</v>
      </c>
      <c r="AB379" s="110">
        <v>809</v>
      </c>
      <c r="AH379" s="72" t="e">
        <f>IF(AND(B379="Premier League",E379="Live"),_xlfn.XLOOKUP(_xlfn.TEXTJOIN(" vs ",,C379:D379),Calendar!G:G,Calendar!B:B),IF(AND(B379="Premier League",E379="Highlights"),_xlfn.XLOOKUP(H379,Calendar!O:O,Calendar!N:N,,-1),""))</f>
        <v>#N/A</v>
      </c>
    </row>
    <row r="380" spans="1:34" s="72" customFormat="1" ht="15.65" customHeight="1" x14ac:dyDescent="0.35">
      <c r="A380" s="104" t="s">
        <v>31</v>
      </c>
      <c r="B380" s="104" t="s">
        <v>32</v>
      </c>
      <c r="C380" s="104" t="s">
        <v>47</v>
      </c>
      <c r="D380" s="104" t="s">
        <v>140</v>
      </c>
      <c r="E380" s="104" t="s">
        <v>41</v>
      </c>
      <c r="F380" s="105">
        <v>0.83333333333333337</v>
      </c>
      <c r="G380" s="104"/>
      <c r="H380" s="106">
        <v>45950</v>
      </c>
      <c r="I380" s="104" t="s">
        <v>522</v>
      </c>
      <c r="J380" s="107" t="s">
        <v>74</v>
      </c>
      <c r="K380" s="104" t="s">
        <v>53</v>
      </c>
      <c r="L380" s="104" t="s">
        <v>57</v>
      </c>
      <c r="M380" s="107" t="s">
        <v>55</v>
      </c>
      <c r="N380" s="105">
        <v>0.83472222222222225</v>
      </c>
      <c r="O380" s="105">
        <v>0.91736111111111118</v>
      </c>
      <c r="P380" s="105">
        <v>8.2638888888888928E-2</v>
      </c>
      <c r="Q380" s="108">
        <v>376</v>
      </c>
      <c r="R380" s="109">
        <v>0.6</v>
      </c>
      <c r="S380" s="109">
        <v>3.3</v>
      </c>
      <c r="T380" s="109">
        <v>476.2</v>
      </c>
      <c r="U380" s="109">
        <v>34.4</v>
      </c>
      <c r="V380" s="109">
        <v>0.5</v>
      </c>
      <c r="W380" s="109">
        <v>13.3</v>
      </c>
      <c r="X380" s="109">
        <v>51.9</v>
      </c>
      <c r="Y380" s="109">
        <v>356.8</v>
      </c>
      <c r="Z380" s="109">
        <v>0.7</v>
      </c>
      <c r="AA380" s="109">
        <v>3.2</v>
      </c>
      <c r="AB380" s="110">
        <v>457.6</v>
      </c>
      <c r="AH380" s="72" t="e">
        <f>IF(AND(B380="Premier League",E380="Live"),_xlfn.XLOOKUP(_xlfn.TEXTJOIN(" vs ",,C380:D380),Calendar!G:G,Calendar!B:B),IF(AND(B380="Premier League",E380="Highlights"),_xlfn.XLOOKUP(H380,Calendar!O:O,Calendar!N:N,,-1),""))</f>
        <v>#N/A</v>
      </c>
    </row>
    <row r="381" spans="1:34" s="72" customFormat="1" ht="15.65" customHeight="1" x14ac:dyDescent="0.35">
      <c r="A381" s="104" t="s">
        <v>31</v>
      </c>
      <c r="B381" s="104" t="s">
        <v>32</v>
      </c>
      <c r="C381" s="104"/>
      <c r="D381" s="104"/>
      <c r="E381" s="104" t="s">
        <v>33</v>
      </c>
      <c r="F381" s="105">
        <v>0.34027777777777779</v>
      </c>
      <c r="G381" s="104"/>
      <c r="H381" s="106">
        <v>45950</v>
      </c>
      <c r="I381" s="104" t="s">
        <v>522</v>
      </c>
      <c r="J381" s="107" t="s">
        <v>74</v>
      </c>
      <c r="K381" s="104" t="s">
        <v>553</v>
      </c>
      <c r="L381" s="104" t="s">
        <v>278</v>
      </c>
      <c r="M381" s="107" t="s">
        <v>36</v>
      </c>
      <c r="N381" s="105">
        <v>0.34027777777777779</v>
      </c>
      <c r="O381" s="105">
        <v>0.375</v>
      </c>
      <c r="P381" s="105">
        <v>3.472222222222221E-2</v>
      </c>
      <c r="Q381" s="108">
        <v>48.5</v>
      </c>
      <c r="R381" s="109">
        <v>0.1</v>
      </c>
      <c r="S381" s="109">
        <v>1.3</v>
      </c>
      <c r="T381" s="109">
        <v>77.2</v>
      </c>
      <c r="U381" s="109">
        <v>2.1</v>
      </c>
      <c r="V381" s="109">
        <v>0</v>
      </c>
      <c r="W381" s="109">
        <v>3.3</v>
      </c>
      <c r="X381" s="109">
        <v>6.5</v>
      </c>
      <c r="Y381" s="109">
        <v>48</v>
      </c>
      <c r="Z381" s="109">
        <v>0.1</v>
      </c>
      <c r="AA381" s="109">
        <v>1.4</v>
      </c>
      <c r="AB381" s="110">
        <v>77.2</v>
      </c>
      <c r="AH381" s="72" t="str">
        <f>IF(AND(B381="Premier League",E381="Live"),_xlfn.XLOOKUP(_xlfn.TEXTJOIN(" vs ",,C381:D381),Calendar!G:G,Calendar!B:B),IF(AND(B381="Premier League",E381="Highlights"),_xlfn.XLOOKUP(H381,Calendar!O:O,Calendar!N:N,,-1),""))</f>
        <v>Matchweek 01</v>
      </c>
    </row>
    <row r="382" spans="1:34" s="72" customFormat="1" ht="15.65" customHeight="1" x14ac:dyDescent="0.35">
      <c r="A382" s="104" t="s">
        <v>31</v>
      </c>
      <c r="B382" s="104" t="s">
        <v>131</v>
      </c>
      <c r="C382" s="104" t="s">
        <v>177</v>
      </c>
      <c r="D382" s="104" t="s">
        <v>628</v>
      </c>
      <c r="E382" s="104" t="s">
        <v>41</v>
      </c>
      <c r="F382" s="105">
        <v>0.73958333333333337</v>
      </c>
      <c r="G382" s="104"/>
      <c r="H382" s="106">
        <v>45951</v>
      </c>
      <c r="I382" s="104" t="s">
        <v>522</v>
      </c>
      <c r="J382" s="107" t="s">
        <v>122</v>
      </c>
      <c r="K382" s="104" t="s">
        <v>53</v>
      </c>
      <c r="L382" s="104" t="s">
        <v>510</v>
      </c>
      <c r="M382" s="107" t="s">
        <v>511</v>
      </c>
      <c r="N382" s="105">
        <v>0.74027777777777781</v>
      </c>
      <c r="O382" s="105">
        <v>0.81805555555555554</v>
      </c>
      <c r="P382" s="105">
        <v>7.7777777777777724E-2</v>
      </c>
      <c r="Q382" s="108">
        <v>207.3</v>
      </c>
      <c r="R382" s="109">
        <v>0.33529999999999999</v>
      </c>
      <c r="S382" s="109">
        <v>1.9722999999999999</v>
      </c>
      <c r="T382" s="109">
        <v>307.39999999999998</v>
      </c>
      <c r="U382" s="109">
        <v>5.3</v>
      </c>
      <c r="V382" s="109">
        <v>7.2900000000000006E-2</v>
      </c>
      <c r="W382" s="109">
        <v>2.9363000000000001</v>
      </c>
      <c r="X382" s="109">
        <v>18.899999999999999</v>
      </c>
      <c r="Y382" s="109">
        <v>180.8</v>
      </c>
      <c r="Z382" s="109">
        <v>0.34260000000000002</v>
      </c>
      <c r="AA382" s="109">
        <v>1.7583</v>
      </c>
      <c r="AB382" s="110">
        <v>270.7</v>
      </c>
      <c r="AH382" s="72" t="str">
        <f>IF(AND(B382="Premier League",E382="Live"),_xlfn.XLOOKUP(_xlfn.TEXTJOIN(" vs ",,C382:D382),Calendar!G:G,Calendar!B:B),IF(AND(B382="Premier League",E382="Highlights"),_xlfn.XLOOKUP(H382,Calendar!O:O,Calendar!N:N,,-1),""))</f>
        <v/>
      </c>
    </row>
    <row r="383" spans="1:34" s="72" customFormat="1" ht="15.65" customHeight="1" x14ac:dyDescent="0.35">
      <c r="A383" s="104" t="s">
        <v>31</v>
      </c>
      <c r="B383" s="104" t="s">
        <v>131</v>
      </c>
      <c r="C383" s="104" t="s">
        <v>638</v>
      </c>
      <c r="D383" s="104" t="s">
        <v>570</v>
      </c>
      <c r="E383" s="104" t="s">
        <v>41</v>
      </c>
      <c r="F383" s="105">
        <v>0.73958333333333337</v>
      </c>
      <c r="G383" s="104"/>
      <c r="H383" s="106">
        <v>45951</v>
      </c>
      <c r="I383" s="104" t="s">
        <v>522</v>
      </c>
      <c r="J383" s="107" t="s">
        <v>122</v>
      </c>
      <c r="K383" s="104" t="s">
        <v>53</v>
      </c>
      <c r="L383" s="104" t="s">
        <v>513</v>
      </c>
      <c r="M383" s="107" t="s">
        <v>511</v>
      </c>
      <c r="N383" s="105">
        <v>0.73958333333333337</v>
      </c>
      <c r="O383" s="105">
        <v>0.81805555555555554</v>
      </c>
      <c r="P383" s="105">
        <v>7.8472222222222165E-2</v>
      </c>
      <c r="Q383" s="108">
        <v>10</v>
      </c>
      <c r="R383" s="109">
        <v>1.6199999999999999E-2</v>
      </c>
      <c r="S383" s="109">
        <v>9.5299999999999996E-2</v>
      </c>
      <c r="T383" s="109">
        <v>31.3</v>
      </c>
      <c r="U383" s="109">
        <v>0.2</v>
      </c>
      <c r="V383" s="109">
        <v>2.7000000000000001E-3</v>
      </c>
      <c r="W383" s="109">
        <v>0.1108</v>
      </c>
      <c r="X383" s="109">
        <v>8.8000000000000007</v>
      </c>
      <c r="Y383" s="109">
        <v>9.8000000000000007</v>
      </c>
      <c r="Z383" s="109">
        <v>1.8599999999999998E-2</v>
      </c>
      <c r="AA383" s="109">
        <v>9.5399999999999999E-2</v>
      </c>
      <c r="AB383" s="110">
        <v>31.3</v>
      </c>
      <c r="AH383" s="72" t="str">
        <f>IF(AND(B383="Premier League",E383="Live"),_xlfn.XLOOKUP(_xlfn.TEXTJOIN(" vs ",,C383:D383),Calendar!G:G,Calendar!B:B),IF(AND(B383="Premier League",E383="Highlights"),_xlfn.XLOOKUP(H383,Calendar!O:O,Calendar!N:N,,-1),""))</f>
        <v/>
      </c>
    </row>
    <row r="384" spans="1:34" s="72" customFormat="1" ht="15.65" customHeight="1" x14ac:dyDescent="0.35">
      <c r="A384" s="104" t="s">
        <v>31</v>
      </c>
      <c r="B384" s="104" t="s">
        <v>145</v>
      </c>
      <c r="C384" s="104" t="s">
        <v>116</v>
      </c>
      <c r="D384" s="104" t="s">
        <v>199</v>
      </c>
      <c r="E384" s="104" t="s">
        <v>41</v>
      </c>
      <c r="F384" s="105">
        <v>0.82291666666666663</v>
      </c>
      <c r="G384" s="104"/>
      <c r="H384" s="106">
        <v>45951</v>
      </c>
      <c r="I384" s="104" t="s">
        <v>522</v>
      </c>
      <c r="J384" s="107" t="s">
        <v>122</v>
      </c>
      <c r="K384" s="104" t="s">
        <v>53</v>
      </c>
      <c r="L384" s="104" t="s">
        <v>548</v>
      </c>
      <c r="M384" s="107" t="s">
        <v>55</v>
      </c>
      <c r="N384" s="105">
        <v>0.82291666666666674</v>
      </c>
      <c r="O384" s="105">
        <v>0.90486111111111112</v>
      </c>
      <c r="P384" s="105">
        <v>8.1944444444444375E-2</v>
      </c>
      <c r="Q384" s="108">
        <v>28.3</v>
      </c>
      <c r="R384" s="109">
        <v>4.58E-2</v>
      </c>
      <c r="S384" s="109">
        <v>0.24759999999999999</v>
      </c>
      <c r="T384" s="109">
        <v>66.2</v>
      </c>
      <c r="U384" s="109">
        <v>0.1</v>
      </c>
      <c r="V384" s="109">
        <v>1.4E-3</v>
      </c>
      <c r="W384" s="109">
        <v>3.5000000000000003E-2</v>
      </c>
      <c r="X384" s="109">
        <v>9.9</v>
      </c>
      <c r="Y384" s="109">
        <v>28</v>
      </c>
      <c r="Z384" s="109">
        <v>5.3100000000000001E-2</v>
      </c>
      <c r="AA384" s="109">
        <v>0.24970000000000001</v>
      </c>
      <c r="AB384" s="110">
        <v>55.2</v>
      </c>
      <c r="AH384" s="72" t="str">
        <f>IF(AND(B384="Premier League",E384="Live"),_xlfn.XLOOKUP(_xlfn.TEXTJOIN(" vs ",,C384:D384),Calendar!G:G,Calendar!B:B),IF(AND(B384="Premier League",E384="Highlights"),_xlfn.XLOOKUP(H384,Calendar!O:O,Calendar!N:N,,-1),""))</f>
        <v/>
      </c>
    </row>
    <row r="385" spans="1:34" s="72" customFormat="1" ht="15.65" customHeight="1" x14ac:dyDescent="0.35">
      <c r="A385" s="104" t="s">
        <v>31</v>
      </c>
      <c r="B385" s="104" t="s">
        <v>145</v>
      </c>
      <c r="C385" s="104" t="s">
        <v>112</v>
      </c>
      <c r="D385" s="104" t="s">
        <v>66</v>
      </c>
      <c r="E385" s="104" t="s">
        <v>41</v>
      </c>
      <c r="F385" s="105">
        <v>0.83333333333333337</v>
      </c>
      <c r="G385" s="104"/>
      <c r="H385" s="106">
        <v>45951</v>
      </c>
      <c r="I385" s="104" t="s">
        <v>522</v>
      </c>
      <c r="J385" s="107" t="s">
        <v>122</v>
      </c>
      <c r="K385" s="104" t="s">
        <v>53</v>
      </c>
      <c r="L385" s="104" t="s">
        <v>54</v>
      </c>
      <c r="M385" s="107" t="s">
        <v>55</v>
      </c>
      <c r="N385" s="105">
        <v>0.83333333333333337</v>
      </c>
      <c r="O385" s="105">
        <v>0.91249999999999998</v>
      </c>
      <c r="P385" s="105">
        <v>7.9166666666666607E-2</v>
      </c>
      <c r="Q385" s="108">
        <v>97.1</v>
      </c>
      <c r="R385" s="109">
        <v>0.15709999999999999</v>
      </c>
      <c r="S385" s="109">
        <v>0.8548</v>
      </c>
      <c r="T385" s="109">
        <v>129.30000000000001</v>
      </c>
      <c r="U385" s="109">
        <v>9.4</v>
      </c>
      <c r="V385" s="109">
        <v>0.12920000000000001</v>
      </c>
      <c r="W385" s="109">
        <v>3.1396000000000002</v>
      </c>
      <c r="X385" s="109">
        <v>15.5</v>
      </c>
      <c r="Y385" s="109">
        <v>95.7</v>
      </c>
      <c r="Z385" s="109">
        <v>0.18129999999999999</v>
      </c>
      <c r="AA385" s="109">
        <v>0.85819999999999996</v>
      </c>
      <c r="AB385" s="110">
        <v>127</v>
      </c>
      <c r="AH385" s="72" t="str">
        <f>IF(AND(B385="Premier League",E385="Live"),_xlfn.XLOOKUP(_xlfn.TEXTJOIN(" vs ",,C385:D385),Calendar!G:G,Calendar!B:B),IF(AND(B385="Premier League",E385="Highlights"),_xlfn.XLOOKUP(H385,Calendar!O:O,Calendar!N:N,,-1),""))</f>
        <v/>
      </c>
    </row>
    <row r="386" spans="1:34" s="72" customFormat="1" ht="15.65" customHeight="1" x14ac:dyDescent="0.35">
      <c r="A386" s="104" t="s">
        <v>31</v>
      </c>
      <c r="B386" s="104" t="s">
        <v>145</v>
      </c>
      <c r="C386" s="104" t="s">
        <v>112</v>
      </c>
      <c r="D386" s="104" t="s">
        <v>66</v>
      </c>
      <c r="E386" s="104" t="s">
        <v>41</v>
      </c>
      <c r="F386" s="105">
        <v>0.83333333333333337</v>
      </c>
      <c r="G386" s="104"/>
      <c r="H386" s="106">
        <v>45951</v>
      </c>
      <c r="I386" s="104" t="s">
        <v>522</v>
      </c>
      <c r="J386" s="107" t="s">
        <v>122</v>
      </c>
      <c r="K386" s="104" t="s">
        <v>53</v>
      </c>
      <c r="L386" s="104" t="s">
        <v>120</v>
      </c>
      <c r="M386" s="107" t="s">
        <v>55</v>
      </c>
      <c r="N386" s="105">
        <v>0.83333333333333337</v>
      </c>
      <c r="O386" s="105">
        <v>0.91250000000000009</v>
      </c>
      <c r="P386" s="105">
        <v>7.9166666666666718E-2</v>
      </c>
      <c r="Q386" s="108">
        <v>30.2</v>
      </c>
      <c r="R386" s="109">
        <v>4.8899999999999999E-2</v>
      </c>
      <c r="S386" s="109">
        <v>0.26590000000000003</v>
      </c>
      <c r="T386" s="109">
        <v>53.8</v>
      </c>
      <c r="U386" s="109">
        <v>3.8</v>
      </c>
      <c r="V386" s="109">
        <v>5.2200000000000003E-2</v>
      </c>
      <c r="W386" s="109">
        <v>1.2692000000000001</v>
      </c>
      <c r="X386" s="109">
        <v>14.6</v>
      </c>
      <c r="Y386" s="109">
        <v>30</v>
      </c>
      <c r="Z386" s="109">
        <v>5.6800000000000003E-2</v>
      </c>
      <c r="AA386" s="109">
        <v>0.26900000000000002</v>
      </c>
      <c r="AB386" s="110">
        <v>53.8</v>
      </c>
      <c r="AH386" s="72" t="str">
        <f>IF(AND(B386="Premier League",E386="Live"),_xlfn.XLOOKUP(_xlfn.TEXTJOIN(" vs ",,C386:D386),Calendar!G:G,Calendar!B:B),IF(AND(B386="Premier League",E386="Highlights"),_xlfn.XLOOKUP(H386,Calendar!O:O,Calendar!N:N,,-1),""))</f>
        <v/>
      </c>
    </row>
    <row r="387" spans="1:34" s="72" customFormat="1" ht="15.65" customHeight="1" x14ac:dyDescent="0.35">
      <c r="A387" s="104" t="s">
        <v>31</v>
      </c>
      <c r="B387" s="104" t="s">
        <v>131</v>
      </c>
      <c r="C387" s="104" t="s">
        <v>46</v>
      </c>
      <c r="D387" s="104" t="s">
        <v>214</v>
      </c>
      <c r="E387" s="104" t="s">
        <v>41</v>
      </c>
      <c r="F387" s="105">
        <v>0.83333333333333337</v>
      </c>
      <c r="G387" s="104"/>
      <c r="H387" s="106">
        <v>45951</v>
      </c>
      <c r="I387" s="104" t="s">
        <v>522</v>
      </c>
      <c r="J387" s="107" t="s">
        <v>122</v>
      </c>
      <c r="K387" s="104" t="s">
        <v>53</v>
      </c>
      <c r="L387" s="104" t="s">
        <v>512</v>
      </c>
      <c r="M387" s="107" t="s">
        <v>511</v>
      </c>
      <c r="N387" s="105">
        <v>0.83333333333333337</v>
      </c>
      <c r="O387" s="105">
        <v>0.90972222222222221</v>
      </c>
      <c r="P387" s="105">
        <v>7.638888888888884E-2</v>
      </c>
      <c r="Q387" s="108">
        <v>373.8</v>
      </c>
      <c r="R387" s="109">
        <v>0.60470000000000002</v>
      </c>
      <c r="S387" s="109">
        <v>3.2808000000000002</v>
      </c>
      <c r="T387" s="109">
        <v>723.3</v>
      </c>
      <c r="U387" s="109">
        <v>33</v>
      </c>
      <c r="V387" s="109">
        <v>0.45369999999999999</v>
      </c>
      <c r="W387" s="109">
        <v>11.036799999999999</v>
      </c>
      <c r="X387" s="109">
        <v>44.4</v>
      </c>
      <c r="Y387" s="109">
        <v>354.8</v>
      </c>
      <c r="Z387" s="109">
        <v>0.67220000000000002</v>
      </c>
      <c r="AA387" s="109">
        <v>3.1728999999999998</v>
      </c>
      <c r="AB387" s="110">
        <v>648.4</v>
      </c>
      <c r="AH387" s="72" t="str">
        <f>IF(AND(B387="Premier League",E387="Live"),_xlfn.XLOOKUP(_xlfn.TEXTJOIN(" vs ",,C387:D387),Calendar!G:G,Calendar!B:B),IF(AND(B387="Premier League",E387="Highlights"),_xlfn.XLOOKUP(H387,Calendar!O:O,Calendar!N:N,,-1),""))</f>
        <v/>
      </c>
    </row>
    <row r="388" spans="1:34" s="72" customFormat="1" ht="15.65" customHeight="1" x14ac:dyDescent="0.35">
      <c r="A388" s="104" t="s">
        <v>31</v>
      </c>
      <c r="B388" s="104" t="s">
        <v>131</v>
      </c>
      <c r="C388" s="104" t="s">
        <v>99</v>
      </c>
      <c r="D388" s="104" t="s">
        <v>49</v>
      </c>
      <c r="E388" s="104" t="s">
        <v>41</v>
      </c>
      <c r="F388" s="105">
        <v>0.83333333333333337</v>
      </c>
      <c r="G388" s="104"/>
      <c r="H388" s="106">
        <v>45951</v>
      </c>
      <c r="I388" s="104" t="s">
        <v>522</v>
      </c>
      <c r="J388" s="107" t="s">
        <v>122</v>
      </c>
      <c r="K388" s="104" t="s">
        <v>53</v>
      </c>
      <c r="L388" s="104" t="s">
        <v>510</v>
      </c>
      <c r="M388" s="107" t="s">
        <v>511</v>
      </c>
      <c r="N388" s="105">
        <v>0.83333333333333337</v>
      </c>
      <c r="O388" s="105">
        <v>0.91041666666666665</v>
      </c>
      <c r="P388" s="105">
        <v>7.7083333333333282E-2</v>
      </c>
      <c r="Q388" s="108">
        <v>298.60000000000002</v>
      </c>
      <c r="R388" s="109">
        <v>0.48299999999999998</v>
      </c>
      <c r="S388" s="109">
        <v>2.6225999999999998</v>
      </c>
      <c r="T388" s="109">
        <v>653.5</v>
      </c>
      <c r="U388" s="109">
        <v>5.7</v>
      </c>
      <c r="V388" s="109">
        <v>7.8399999999999997E-2</v>
      </c>
      <c r="W388" s="109">
        <v>1.9051</v>
      </c>
      <c r="X388" s="109">
        <v>50.6</v>
      </c>
      <c r="Y388" s="109">
        <v>284.60000000000002</v>
      </c>
      <c r="Z388" s="109">
        <v>0.53920000000000001</v>
      </c>
      <c r="AA388" s="109">
        <v>2.5468000000000002</v>
      </c>
      <c r="AB388" s="110">
        <v>594.5</v>
      </c>
      <c r="AH388" s="72" t="str">
        <f>IF(AND(B388="Premier League",E388="Live"),_xlfn.XLOOKUP(_xlfn.TEXTJOIN(" vs ",,C388:D388),Calendar!G:G,Calendar!B:B),IF(AND(B388="Premier League",E388="Highlights"),_xlfn.XLOOKUP(H388,Calendar!O:O,Calendar!N:N,,-1),""))</f>
        <v/>
      </c>
    </row>
    <row r="389" spans="1:34" s="72" customFormat="1" ht="15.65" customHeight="1" x14ac:dyDescent="0.35">
      <c r="A389" s="104" t="s">
        <v>31</v>
      </c>
      <c r="B389" s="104" t="s">
        <v>131</v>
      </c>
      <c r="C389" s="104" t="s">
        <v>624</v>
      </c>
      <c r="D389" s="104" t="s">
        <v>572</v>
      </c>
      <c r="E389" s="104" t="s">
        <v>41</v>
      </c>
      <c r="F389" s="105">
        <v>0.73958333333333337</v>
      </c>
      <c r="G389" s="104"/>
      <c r="H389" s="106">
        <v>45952</v>
      </c>
      <c r="I389" s="104" t="s">
        <v>522</v>
      </c>
      <c r="J389" s="107" t="s">
        <v>123</v>
      </c>
      <c r="K389" s="104" t="s">
        <v>53</v>
      </c>
      <c r="L389" s="104" t="s">
        <v>514</v>
      </c>
      <c r="M389" s="107" t="s">
        <v>511</v>
      </c>
      <c r="N389" s="105">
        <v>0.74097222222222225</v>
      </c>
      <c r="O389" s="105">
        <v>0.81805555555555554</v>
      </c>
      <c r="P389" s="105">
        <v>7.7083333333333282E-2</v>
      </c>
      <c r="Q389" s="108">
        <v>89.4</v>
      </c>
      <c r="R389" s="109">
        <v>0.14460000000000001</v>
      </c>
      <c r="S389" s="109">
        <v>0.86619999999999997</v>
      </c>
      <c r="T389" s="109">
        <v>173.5</v>
      </c>
      <c r="U389" s="109">
        <v>8</v>
      </c>
      <c r="V389" s="109">
        <v>0.11</v>
      </c>
      <c r="W389" s="109">
        <v>4.9535999999999998</v>
      </c>
      <c r="X389" s="109">
        <v>12.1</v>
      </c>
      <c r="Y389" s="109">
        <v>87.7</v>
      </c>
      <c r="Z389" s="109">
        <v>0.16619999999999999</v>
      </c>
      <c r="AA389" s="109">
        <v>0.8659</v>
      </c>
      <c r="AB389" s="110">
        <v>168</v>
      </c>
      <c r="AH389" s="72" t="str">
        <f>IF(AND(B389="Premier League",E389="Live"),_xlfn.XLOOKUP(_xlfn.TEXTJOIN(" vs ",,C389:D389),Calendar!G:G,Calendar!B:B),IF(AND(B389="Premier League",E389="Highlights"),_xlfn.XLOOKUP(H389,Calendar!O:O,Calendar!N:N,,-1),""))</f>
        <v/>
      </c>
    </row>
    <row r="390" spans="1:34" s="72" customFormat="1" ht="15.65" customHeight="1" x14ac:dyDescent="0.35">
      <c r="A390" s="104" t="s">
        <v>31</v>
      </c>
      <c r="B390" s="104" t="s">
        <v>145</v>
      </c>
      <c r="C390" s="104" t="s">
        <v>64</v>
      </c>
      <c r="D390" s="104" t="s">
        <v>528</v>
      </c>
      <c r="E390" s="104" t="s">
        <v>41</v>
      </c>
      <c r="F390" s="105">
        <v>0.82291666666666663</v>
      </c>
      <c r="G390" s="104"/>
      <c r="H390" s="106">
        <v>45952</v>
      </c>
      <c r="I390" s="104" t="s">
        <v>522</v>
      </c>
      <c r="J390" s="107" t="s">
        <v>123</v>
      </c>
      <c r="K390" s="104" t="s">
        <v>53</v>
      </c>
      <c r="L390" s="104" t="s">
        <v>548</v>
      </c>
      <c r="M390" s="107" t="s">
        <v>55</v>
      </c>
      <c r="N390" s="105">
        <v>0.82291666666666674</v>
      </c>
      <c r="O390" s="105">
        <v>0.90277777777777779</v>
      </c>
      <c r="P390" s="105">
        <v>7.9861111111111049E-2</v>
      </c>
      <c r="Q390" s="108">
        <v>36</v>
      </c>
      <c r="R390" s="109">
        <v>5.8200000000000002E-2</v>
      </c>
      <c r="S390" s="109">
        <v>0.27029999999999998</v>
      </c>
      <c r="T390" s="109">
        <v>66.099999999999994</v>
      </c>
      <c r="U390" s="109">
        <v>2.6</v>
      </c>
      <c r="V390" s="109">
        <v>3.5700000000000003E-2</v>
      </c>
      <c r="W390" s="109">
        <v>0.57279999999999998</v>
      </c>
      <c r="X390" s="109">
        <v>14.2</v>
      </c>
      <c r="Y390" s="109">
        <v>35.1</v>
      </c>
      <c r="Z390" s="109">
        <v>6.6500000000000004E-2</v>
      </c>
      <c r="AA390" s="109">
        <v>0.27089999999999997</v>
      </c>
      <c r="AB390" s="110">
        <v>64.599999999999994</v>
      </c>
      <c r="AH390" s="72" t="str">
        <f>IF(AND(B390="Premier League",E390="Live"),_xlfn.XLOOKUP(_xlfn.TEXTJOIN(" vs ",,C390:D390),Calendar!G:G,Calendar!B:B),IF(AND(B390="Premier League",E390="Highlights"),_xlfn.XLOOKUP(H390,Calendar!O:O,Calendar!N:N,,-1),""))</f>
        <v/>
      </c>
    </row>
    <row r="391" spans="1:34" s="72" customFormat="1" ht="15.65" customHeight="1" x14ac:dyDescent="0.35">
      <c r="A391" s="104" t="s">
        <v>31</v>
      </c>
      <c r="B391" s="104" t="s">
        <v>145</v>
      </c>
      <c r="C391" s="104" t="s">
        <v>93</v>
      </c>
      <c r="D391" s="104" t="s">
        <v>95</v>
      </c>
      <c r="E391" s="104" t="s">
        <v>41</v>
      </c>
      <c r="F391" s="105">
        <v>0.83333333333333337</v>
      </c>
      <c r="G391" s="104"/>
      <c r="H391" s="106">
        <v>45952</v>
      </c>
      <c r="I391" s="104" t="s">
        <v>522</v>
      </c>
      <c r="J391" s="107" t="s">
        <v>123</v>
      </c>
      <c r="K391" s="104" t="s">
        <v>53</v>
      </c>
      <c r="L391" s="104" t="s">
        <v>54</v>
      </c>
      <c r="M391" s="107" t="s">
        <v>55</v>
      </c>
      <c r="N391" s="105">
        <v>0.83402777777777781</v>
      </c>
      <c r="O391" s="105">
        <v>0.91111111111111109</v>
      </c>
      <c r="P391" s="105">
        <v>7.7083333333333282E-2</v>
      </c>
      <c r="Q391" s="108">
        <v>82.5</v>
      </c>
      <c r="R391" s="109">
        <v>0.13350000000000001</v>
      </c>
      <c r="S391" s="109">
        <v>0.59460000000000002</v>
      </c>
      <c r="T391" s="109">
        <v>107</v>
      </c>
      <c r="U391" s="109">
        <v>0.1</v>
      </c>
      <c r="V391" s="109">
        <v>1.4E-3</v>
      </c>
      <c r="W391" s="109">
        <v>1.9199999999999998E-2</v>
      </c>
      <c r="X391" s="109">
        <v>6.9</v>
      </c>
      <c r="Y391" s="109">
        <v>80</v>
      </c>
      <c r="Z391" s="109">
        <v>0.15160000000000001</v>
      </c>
      <c r="AA391" s="109">
        <v>0.59319999999999995</v>
      </c>
      <c r="AB391" s="110">
        <v>107</v>
      </c>
      <c r="AH391" s="72" t="str">
        <f>IF(AND(B391="Premier League",E391="Live"),_xlfn.XLOOKUP(_xlfn.TEXTJOIN(" vs ",,C391:D391),Calendar!G:G,Calendar!B:B),IF(AND(B391="Premier League",E391="Highlights"),_xlfn.XLOOKUP(H391,Calendar!O:O,Calendar!N:N,,-1),""))</f>
        <v/>
      </c>
    </row>
    <row r="392" spans="1:34" s="72" customFormat="1" ht="15.65" customHeight="1" x14ac:dyDescent="0.35">
      <c r="A392" s="104" t="s">
        <v>31</v>
      </c>
      <c r="B392" s="104" t="s">
        <v>145</v>
      </c>
      <c r="C392" s="104" t="s">
        <v>93</v>
      </c>
      <c r="D392" s="104" t="s">
        <v>95</v>
      </c>
      <c r="E392" s="104" t="s">
        <v>41</v>
      </c>
      <c r="F392" s="105">
        <v>0.83333333333333337</v>
      </c>
      <c r="G392" s="104"/>
      <c r="H392" s="106">
        <v>45952</v>
      </c>
      <c r="I392" s="104" t="s">
        <v>522</v>
      </c>
      <c r="J392" s="107" t="s">
        <v>123</v>
      </c>
      <c r="K392" s="104" t="s">
        <v>53</v>
      </c>
      <c r="L392" s="104" t="s">
        <v>120</v>
      </c>
      <c r="M392" s="107" t="s">
        <v>55</v>
      </c>
      <c r="N392" s="105">
        <v>0.83402777777777781</v>
      </c>
      <c r="O392" s="105">
        <v>0.91111111111111109</v>
      </c>
      <c r="P392" s="105">
        <v>7.7083333333333282E-2</v>
      </c>
      <c r="Q392" s="108">
        <v>50.7</v>
      </c>
      <c r="R392" s="109">
        <v>8.2000000000000003E-2</v>
      </c>
      <c r="S392" s="109">
        <v>0.3654</v>
      </c>
      <c r="T392" s="109">
        <v>76.3</v>
      </c>
      <c r="U392" s="109">
        <v>9.5</v>
      </c>
      <c r="V392" s="109">
        <v>0.13059999999999999</v>
      </c>
      <c r="W392" s="109">
        <v>1.8262</v>
      </c>
      <c r="X392" s="109">
        <v>28.4</v>
      </c>
      <c r="Y392" s="109">
        <v>49.9</v>
      </c>
      <c r="Z392" s="109">
        <v>9.4500000000000001E-2</v>
      </c>
      <c r="AA392" s="109">
        <v>0.37</v>
      </c>
      <c r="AB392" s="110">
        <v>76.3</v>
      </c>
      <c r="AH392" s="72" t="str">
        <f>IF(AND(B392="Premier League",E392="Live"),_xlfn.XLOOKUP(_xlfn.TEXTJOIN(" vs ",,C392:D392),Calendar!G:G,Calendar!B:B),IF(AND(B392="Premier League",E392="Highlights"),_xlfn.XLOOKUP(H392,Calendar!O:O,Calendar!N:N,,-1),""))</f>
        <v/>
      </c>
    </row>
    <row r="393" spans="1:34" s="72" customFormat="1" ht="15.65" customHeight="1" x14ac:dyDescent="0.35">
      <c r="A393" s="104" t="s">
        <v>31</v>
      </c>
      <c r="B393" s="104" t="s">
        <v>131</v>
      </c>
      <c r="C393" s="104" t="s">
        <v>67</v>
      </c>
      <c r="D393" s="104" t="s">
        <v>181</v>
      </c>
      <c r="E393" s="104" t="s">
        <v>41</v>
      </c>
      <c r="F393" s="105">
        <v>0.83333333333333337</v>
      </c>
      <c r="G393" s="104"/>
      <c r="H393" s="106">
        <v>45952</v>
      </c>
      <c r="I393" s="104" t="s">
        <v>522</v>
      </c>
      <c r="J393" s="107" t="s">
        <v>123</v>
      </c>
      <c r="K393" s="104" t="s">
        <v>53</v>
      </c>
      <c r="L393" s="104" t="s">
        <v>512</v>
      </c>
      <c r="M393" s="107" t="s">
        <v>511</v>
      </c>
      <c r="N393" s="105">
        <v>0.83402777777777781</v>
      </c>
      <c r="O393" s="105">
        <v>0.91527777777777786</v>
      </c>
      <c r="P393" s="105">
        <v>8.1250000000000044E-2</v>
      </c>
      <c r="Q393" s="108">
        <v>186.5</v>
      </c>
      <c r="R393" s="109">
        <v>0.30170000000000002</v>
      </c>
      <c r="S393" s="109">
        <v>1.3353999999999999</v>
      </c>
      <c r="T393" s="109">
        <v>256.5</v>
      </c>
      <c r="U393" s="109">
        <v>30.2</v>
      </c>
      <c r="V393" s="109">
        <v>0.41520000000000001</v>
      </c>
      <c r="W393" s="109">
        <v>5.6638999999999999</v>
      </c>
      <c r="X393" s="109">
        <v>44.4</v>
      </c>
      <c r="Y393" s="109">
        <v>177.4</v>
      </c>
      <c r="Z393" s="109">
        <v>0.33610000000000001</v>
      </c>
      <c r="AA393" s="109">
        <v>1.3070999999999999</v>
      </c>
      <c r="AB393" s="110">
        <v>235.4</v>
      </c>
      <c r="AH393" s="72" t="str">
        <f>IF(AND(B393="Premier League",E393="Live"),_xlfn.XLOOKUP(_xlfn.TEXTJOIN(" vs ",,C393:D393),Calendar!G:G,Calendar!B:B),IF(AND(B393="Premier League",E393="Highlights"),_xlfn.XLOOKUP(H393,Calendar!O:O,Calendar!N:N,,-1),""))</f>
        <v/>
      </c>
    </row>
    <row r="394" spans="1:34" s="72" customFormat="1" ht="15.65" customHeight="1" x14ac:dyDescent="0.35">
      <c r="A394" s="104" t="s">
        <v>31</v>
      </c>
      <c r="B394" s="104" t="s">
        <v>131</v>
      </c>
      <c r="C394" s="104" t="s">
        <v>660</v>
      </c>
      <c r="D394" s="104" t="s">
        <v>45</v>
      </c>
      <c r="E394" s="104" t="s">
        <v>41</v>
      </c>
      <c r="F394" s="105">
        <v>0.83333333333333337</v>
      </c>
      <c r="G394" s="104"/>
      <c r="H394" s="106">
        <v>45952</v>
      </c>
      <c r="I394" s="104" t="s">
        <v>522</v>
      </c>
      <c r="J394" s="107" t="s">
        <v>123</v>
      </c>
      <c r="K394" s="104" t="s">
        <v>53</v>
      </c>
      <c r="L394" s="104" t="s">
        <v>510</v>
      </c>
      <c r="M394" s="107" t="s">
        <v>511</v>
      </c>
      <c r="N394" s="105">
        <v>0.83333333333333337</v>
      </c>
      <c r="O394" s="105">
        <v>0.91180555555555554</v>
      </c>
      <c r="P394" s="105">
        <v>7.8472222222222165E-2</v>
      </c>
      <c r="Q394" s="108">
        <v>857.2</v>
      </c>
      <c r="R394" s="109">
        <v>1.3866000000000001</v>
      </c>
      <c r="S394" s="109">
        <v>6.1813000000000002</v>
      </c>
      <c r="T394" s="109">
        <v>1036.5</v>
      </c>
      <c r="U394" s="109">
        <v>87.4</v>
      </c>
      <c r="V394" s="109">
        <v>1.2017</v>
      </c>
      <c r="W394" s="109">
        <v>16.804500000000001</v>
      </c>
      <c r="X394" s="109">
        <v>120.8</v>
      </c>
      <c r="Y394" s="109">
        <v>800.8</v>
      </c>
      <c r="Z394" s="109">
        <v>1.5173000000000001</v>
      </c>
      <c r="AA394" s="109">
        <v>5.9412000000000003</v>
      </c>
      <c r="AB394" s="110">
        <v>971.9</v>
      </c>
      <c r="AH394" s="72" t="str">
        <f>IF(AND(B394="Premier League",E394="Live"),_xlfn.XLOOKUP(_xlfn.TEXTJOIN(" vs ",,C394:D394),Calendar!G:G,Calendar!B:B),IF(AND(B394="Premier League",E394="Highlights"),_xlfn.XLOOKUP(H394,Calendar!O:O,Calendar!N:N,,-1),""))</f>
        <v/>
      </c>
    </row>
    <row r="395" spans="1:34" s="72" customFormat="1" ht="15.65" customHeight="1" x14ac:dyDescent="0.35">
      <c r="A395" s="104" t="s">
        <v>31</v>
      </c>
      <c r="B395" s="104" t="s">
        <v>131</v>
      </c>
      <c r="C395" s="104" t="s">
        <v>619</v>
      </c>
      <c r="D395" s="104" t="s">
        <v>48</v>
      </c>
      <c r="E395" s="104" t="s">
        <v>41</v>
      </c>
      <c r="F395" s="105">
        <v>0.83333333333333337</v>
      </c>
      <c r="G395" s="104"/>
      <c r="H395" s="106">
        <v>45952</v>
      </c>
      <c r="I395" s="104" t="s">
        <v>522</v>
      </c>
      <c r="J395" s="107" t="s">
        <v>123</v>
      </c>
      <c r="K395" s="104" t="s">
        <v>53</v>
      </c>
      <c r="L395" s="104" t="s">
        <v>513</v>
      </c>
      <c r="M395" s="107" t="s">
        <v>511</v>
      </c>
      <c r="N395" s="105">
        <v>0.83472222222222225</v>
      </c>
      <c r="O395" s="105">
        <v>0.91319444444444453</v>
      </c>
      <c r="P395" s="105">
        <v>7.8472222222222276E-2</v>
      </c>
      <c r="Q395" s="108">
        <v>243.5</v>
      </c>
      <c r="R395" s="109">
        <v>0.39389999999999997</v>
      </c>
      <c r="S395" s="109">
        <v>1.7461</v>
      </c>
      <c r="T395" s="109">
        <v>345.6</v>
      </c>
      <c r="U395" s="109">
        <v>18.600000000000001</v>
      </c>
      <c r="V395" s="109">
        <v>0.25569999999999998</v>
      </c>
      <c r="W395" s="109">
        <v>3.5121000000000002</v>
      </c>
      <c r="X395" s="109">
        <v>45.3</v>
      </c>
      <c r="Y395" s="109">
        <v>218.3</v>
      </c>
      <c r="Z395" s="109">
        <v>0.41360000000000002</v>
      </c>
      <c r="AA395" s="109">
        <v>1.6107</v>
      </c>
      <c r="AB395" s="110">
        <v>315.8</v>
      </c>
      <c r="AH395" s="72" t="str">
        <f>IF(AND(B395="Premier League",E395="Live"),_xlfn.XLOOKUP(_xlfn.TEXTJOIN(" vs ",,C395:D395),Calendar!G:G,Calendar!B:B),IF(AND(B395="Premier League",E395="Highlights"),_xlfn.XLOOKUP(H395,Calendar!O:O,Calendar!N:N,,-1),""))</f>
        <v/>
      </c>
    </row>
    <row r="396" spans="1:34" s="72" customFormat="1" ht="15.65" customHeight="1" x14ac:dyDescent="0.35">
      <c r="A396" s="104" t="s">
        <v>31</v>
      </c>
      <c r="B396" s="104" t="s">
        <v>562</v>
      </c>
      <c r="C396" s="104" t="s">
        <v>203</v>
      </c>
      <c r="D396" s="104" t="s">
        <v>533</v>
      </c>
      <c r="E396" s="104" t="s">
        <v>41</v>
      </c>
      <c r="F396" s="105">
        <v>0.73958333333333337</v>
      </c>
      <c r="G396" s="104"/>
      <c r="H396" s="106">
        <v>45953</v>
      </c>
      <c r="I396" s="104" t="s">
        <v>522</v>
      </c>
      <c r="J396" s="107" t="s">
        <v>127</v>
      </c>
      <c r="K396" s="104" t="s">
        <v>53</v>
      </c>
      <c r="L396" s="104" t="s">
        <v>513</v>
      </c>
      <c r="M396" s="107" t="s">
        <v>511</v>
      </c>
      <c r="N396" s="105">
        <v>0.74027777777777781</v>
      </c>
      <c r="O396" s="105">
        <v>0.82013888888888897</v>
      </c>
      <c r="P396" s="105">
        <v>7.986111111111116E-2</v>
      </c>
      <c r="Q396" s="108">
        <v>44.6</v>
      </c>
      <c r="R396" s="109">
        <v>0.1</v>
      </c>
      <c r="S396" s="109">
        <v>0.4</v>
      </c>
      <c r="T396" s="109">
        <v>71.099999999999994</v>
      </c>
      <c r="U396" s="109">
        <v>0</v>
      </c>
      <c r="V396" s="109">
        <v>0</v>
      </c>
      <c r="W396" s="109">
        <v>0</v>
      </c>
      <c r="X396" s="109">
        <v>3.9</v>
      </c>
      <c r="Y396" s="109">
        <v>42.8</v>
      </c>
      <c r="Z396" s="109">
        <v>0.1</v>
      </c>
      <c r="AA396" s="109">
        <v>0.4</v>
      </c>
      <c r="AB396" s="110">
        <v>69.3</v>
      </c>
      <c r="AH396" s="72" t="str">
        <f>IF(AND(B396="Premier League",E396="Live"),_xlfn.XLOOKUP(_xlfn.TEXTJOIN(" vs ",,C396:D396),Calendar!G:G,Calendar!B:B),IF(AND(B396="Premier League",E396="Highlights"),_xlfn.XLOOKUP(H396,Calendar!O:O,Calendar!N:N,,-1),""))</f>
        <v/>
      </c>
    </row>
    <row r="397" spans="1:34" s="72" customFormat="1" ht="15.65" customHeight="1" x14ac:dyDescent="0.35">
      <c r="A397" s="104" t="s">
        <v>31</v>
      </c>
      <c r="B397" s="104" t="s">
        <v>148</v>
      </c>
      <c r="C397" s="104" t="s">
        <v>651</v>
      </c>
      <c r="D397" s="104" t="s">
        <v>82</v>
      </c>
      <c r="E397" s="104" t="s">
        <v>41</v>
      </c>
      <c r="F397" s="105">
        <v>0.73958333333333337</v>
      </c>
      <c r="G397" s="104"/>
      <c r="H397" s="106">
        <v>45953</v>
      </c>
      <c r="I397" s="104" t="s">
        <v>522</v>
      </c>
      <c r="J397" s="107" t="s">
        <v>127</v>
      </c>
      <c r="K397" s="104" t="s">
        <v>53</v>
      </c>
      <c r="L397" s="104" t="s">
        <v>510</v>
      </c>
      <c r="M397" s="107" t="s">
        <v>511</v>
      </c>
      <c r="N397" s="105">
        <v>0.73958333333333337</v>
      </c>
      <c r="O397" s="105">
        <v>0.81874999999999998</v>
      </c>
      <c r="P397" s="105">
        <v>7.9166666666666607E-2</v>
      </c>
      <c r="Q397" s="108">
        <v>236.9</v>
      </c>
      <c r="R397" s="109">
        <v>0.4</v>
      </c>
      <c r="S397" s="109">
        <v>2.2000000000000002</v>
      </c>
      <c r="T397" s="109">
        <v>367.8</v>
      </c>
      <c r="U397" s="109">
        <v>13.1</v>
      </c>
      <c r="V397" s="109">
        <v>0.2</v>
      </c>
      <c r="W397" s="109">
        <v>6.6</v>
      </c>
      <c r="X397" s="109">
        <v>44.2</v>
      </c>
      <c r="Y397" s="109">
        <v>225.4</v>
      </c>
      <c r="Z397" s="109">
        <v>0.4</v>
      </c>
      <c r="AA397" s="109">
        <v>2.1</v>
      </c>
      <c r="AB397" s="110">
        <v>359.6</v>
      </c>
      <c r="AH397" s="72" t="str">
        <f>IF(AND(B397="Premier League",E397="Live"),_xlfn.XLOOKUP(_xlfn.TEXTJOIN(" vs ",,C397:D397),Calendar!G:G,Calendar!B:B),IF(AND(B397="Premier League",E397="Highlights"),_xlfn.XLOOKUP(H397,Calendar!O:O,Calendar!N:N,,-1),""))</f>
        <v/>
      </c>
    </row>
    <row r="398" spans="1:34" s="72" customFormat="1" ht="15.65" customHeight="1" x14ac:dyDescent="0.35">
      <c r="A398" s="104" t="s">
        <v>31</v>
      </c>
      <c r="B398" s="104" t="s">
        <v>148</v>
      </c>
      <c r="C398" s="104" t="s">
        <v>652</v>
      </c>
      <c r="D398" s="104" t="s">
        <v>194</v>
      </c>
      <c r="E398" s="104" t="s">
        <v>41</v>
      </c>
      <c r="F398" s="105">
        <v>0.73958333333333337</v>
      </c>
      <c r="G398" s="104"/>
      <c r="H398" s="106">
        <v>45953</v>
      </c>
      <c r="I398" s="104" t="s">
        <v>522</v>
      </c>
      <c r="J398" s="107" t="s">
        <v>127</v>
      </c>
      <c r="K398" s="104" t="s">
        <v>53</v>
      </c>
      <c r="L398" s="104" t="s">
        <v>512</v>
      </c>
      <c r="M398" s="107" t="s">
        <v>511</v>
      </c>
      <c r="N398" s="105">
        <v>0.74097222222222225</v>
      </c>
      <c r="O398" s="105">
        <v>0.81944444444444453</v>
      </c>
      <c r="P398" s="105">
        <v>7.8472222222222276E-2</v>
      </c>
      <c r="Q398" s="108">
        <v>226.7</v>
      </c>
      <c r="R398" s="109">
        <v>0.4</v>
      </c>
      <c r="S398" s="109">
        <v>2.1</v>
      </c>
      <c r="T398" s="109">
        <v>279.5</v>
      </c>
      <c r="U398" s="109">
        <v>30.1</v>
      </c>
      <c r="V398" s="109">
        <v>0.4</v>
      </c>
      <c r="W398" s="109">
        <v>15</v>
      </c>
      <c r="X398" s="109">
        <v>51.9</v>
      </c>
      <c r="Y398" s="109">
        <v>222</v>
      </c>
      <c r="Z398" s="109">
        <v>0.4</v>
      </c>
      <c r="AA398" s="109">
        <v>2.1</v>
      </c>
      <c r="AB398" s="110">
        <v>273.60000000000002</v>
      </c>
      <c r="AH398" s="72" t="str">
        <f>IF(AND(B398="Premier League",E398="Live"),_xlfn.XLOOKUP(_xlfn.TEXTJOIN(" vs ",,C398:D398),Calendar!G:G,Calendar!B:B),IF(AND(B398="Premier League",E398="Highlights"),_xlfn.XLOOKUP(H398,Calendar!O:O,Calendar!N:N,,-1),""))</f>
        <v/>
      </c>
    </row>
    <row r="399" spans="1:34" s="72" customFormat="1" ht="15.65" customHeight="1" x14ac:dyDescent="0.35">
      <c r="A399" s="104" t="s">
        <v>31</v>
      </c>
      <c r="B399" s="104" t="s">
        <v>146</v>
      </c>
      <c r="C399" s="104" t="s">
        <v>653</v>
      </c>
      <c r="D399" s="104" t="s">
        <v>222</v>
      </c>
      <c r="E399" s="104" t="s">
        <v>41</v>
      </c>
      <c r="F399" s="105">
        <v>0.83333333333333337</v>
      </c>
      <c r="G399" s="104"/>
      <c r="H399" s="106">
        <v>45953</v>
      </c>
      <c r="I399" s="104" t="s">
        <v>522</v>
      </c>
      <c r="J399" s="107" t="s">
        <v>127</v>
      </c>
      <c r="K399" s="104" t="s">
        <v>53</v>
      </c>
      <c r="L399" s="104" t="s">
        <v>54</v>
      </c>
      <c r="M399" s="107" t="s">
        <v>55</v>
      </c>
      <c r="N399" s="105">
        <v>0.83333333333333337</v>
      </c>
      <c r="O399" s="105">
        <v>0.91319444444444453</v>
      </c>
      <c r="P399" s="105">
        <v>7.986111111111116E-2</v>
      </c>
      <c r="Q399" s="108">
        <v>69.5</v>
      </c>
      <c r="R399" s="109">
        <v>0.1</v>
      </c>
      <c r="S399" s="109">
        <v>0.5</v>
      </c>
      <c r="T399" s="109">
        <v>97.4</v>
      </c>
      <c r="U399" s="109">
        <v>3.4</v>
      </c>
      <c r="V399" s="109">
        <v>0</v>
      </c>
      <c r="W399" s="109">
        <v>0.6</v>
      </c>
      <c r="X399" s="109">
        <v>7.4</v>
      </c>
      <c r="Y399" s="109">
        <v>68.599999999999994</v>
      </c>
      <c r="Z399" s="109">
        <v>0.1</v>
      </c>
      <c r="AA399" s="109">
        <v>0.5</v>
      </c>
      <c r="AB399" s="110">
        <v>97.4</v>
      </c>
      <c r="AH399" s="72" t="str">
        <f>IF(AND(B399="Premier League",E399="Live"),_xlfn.XLOOKUP(_xlfn.TEXTJOIN(" vs ",,C399:D399),Calendar!G:G,Calendar!B:B),IF(AND(B399="Premier League",E399="Highlights"),_xlfn.XLOOKUP(H399,Calendar!O:O,Calendar!N:N,,-1),""))</f>
        <v/>
      </c>
    </row>
    <row r="400" spans="1:34" s="72" customFormat="1" ht="15.65" customHeight="1" x14ac:dyDescent="0.35">
      <c r="A400" s="104" t="s">
        <v>31</v>
      </c>
      <c r="B400" s="104" t="s">
        <v>146</v>
      </c>
      <c r="C400" s="104" t="s">
        <v>653</v>
      </c>
      <c r="D400" s="104" t="s">
        <v>222</v>
      </c>
      <c r="E400" s="104" t="s">
        <v>41</v>
      </c>
      <c r="F400" s="105">
        <v>0.83333333333333337</v>
      </c>
      <c r="G400" s="104"/>
      <c r="H400" s="106">
        <v>45953</v>
      </c>
      <c r="I400" s="104" t="s">
        <v>522</v>
      </c>
      <c r="J400" s="107" t="s">
        <v>127</v>
      </c>
      <c r="K400" s="104" t="s">
        <v>53</v>
      </c>
      <c r="L400" s="104" t="s">
        <v>120</v>
      </c>
      <c r="M400" s="107" t="s">
        <v>55</v>
      </c>
      <c r="N400" s="105">
        <v>0.83333333333333337</v>
      </c>
      <c r="O400" s="105">
        <v>0.91319444444444453</v>
      </c>
      <c r="P400" s="105">
        <v>7.986111111111116E-2</v>
      </c>
      <c r="Q400" s="108">
        <v>14.4</v>
      </c>
      <c r="R400" s="109">
        <v>0</v>
      </c>
      <c r="S400" s="109">
        <v>0.1</v>
      </c>
      <c r="T400" s="109">
        <v>42.3</v>
      </c>
      <c r="U400" s="109">
        <v>1.7</v>
      </c>
      <c r="V400" s="109">
        <v>0</v>
      </c>
      <c r="W400" s="109">
        <v>0.3</v>
      </c>
      <c r="X400" s="109">
        <v>9.8000000000000007</v>
      </c>
      <c r="Y400" s="109">
        <v>14.4</v>
      </c>
      <c r="Z400" s="109">
        <v>0</v>
      </c>
      <c r="AA400" s="109">
        <v>0.1</v>
      </c>
      <c r="AB400" s="110">
        <v>42.3</v>
      </c>
      <c r="AH400" s="72" t="str">
        <f>IF(AND(B400="Premier League",E400="Live"),_xlfn.XLOOKUP(_xlfn.TEXTJOIN(" vs ",,C400:D400),Calendar!G:G,Calendar!B:B),IF(AND(B400="Premier League",E400="Highlights"),_xlfn.XLOOKUP(H400,Calendar!O:O,Calendar!N:N,,-1),""))</f>
        <v/>
      </c>
    </row>
    <row r="401" spans="1:34" s="72" customFormat="1" ht="15.65" customHeight="1" x14ac:dyDescent="0.35">
      <c r="A401" s="104" t="s">
        <v>31</v>
      </c>
      <c r="B401" s="104" t="s">
        <v>562</v>
      </c>
      <c r="C401" s="104" t="s">
        <v>81</v>
      </c>
      <c r="D401" s="104" t="s">
        <v>654</v>
      </c>
      <c r="E401" s="104" t="s">
        <v>41</v>
      </c>
      <c r="F401" s="105">
        <v>0.83333333333333337</v>
      </c>
      <c r="G401" s="104"/>
      <c r="H401" s="106">
        <v>45953</v>
      </c>
      <c r="I401" s="104" t="s">
        <v>522</v>
      </c>
      <c r="J401" s="107" t="s">
        <v>127</v>
      </c>
      <c r="K401" s="104" t="s">
        <v>53</v>
      </c>
      <c r="L401" s="104" t="s">
        <v>513</v>
      </c>
      <c r="M401" s="107" t="s">
        <v>511</v>
      </c>
      <c r="N401" s="105">
        <v>0.83333333333333337</v>
      </c>
      <c r="O401" s="105">
        <v>0.91527777777777786</v>
      </c>
      <c r="P401" s="105">
        <v>8.1944444444444486E-2</v>
      </c>
      <c r="Q401" s="108">
        <v>110.9</v>
      </c>
      <c r="R401" s="109">
        <v>0.2</v>
      </c>
      <c r="S401" s="109">
        <v>0.8</v>
      </c>
      <c r="T401" s="109">
        <v>183.7</v>
      </c>
      <c r="U401" s="109">
        <v>26.7</v>
      </c>
      <c r="V401" s="109">
        <v>0.4</v>
      </c>
      <c r="W401" s="109">
        <v>4.9000000000000004</v>
      </c>
      <c r="X401" s="109">
        <v>48.2</v>
      </c>
      <c r="Y401" s="109">
        <v>105.1</v>
      </c>
      <c r="Z401" s="109">
        <v>0.2</v>
      </c>
      <c r="AA401" s="109">
        <v>0.8</v>
      </c>
      <c r="AB401" s="110">
        <v>177.2</v>
      </c>
      <c r="AH401" s="72" t="str">
        <f>IF(AND(B401="Premier League",E401="Live"),_xlfn.XLOOKUP(_xlfn.TEXTJOIN(" vs ",,C401:D401),Calendar!G:G,Calendar!B:B),IF(AND(B401="Premier League",E401="Highlights"),_xlfn.XLOOKUP(H401,Calendar!O:O,Calendar!N:N,,-1),""))</f>
        <v/>
      </c>
    </row>
    <row r="402" spans="1:34" s="72" customFormat="1" ht="15.65" customHeight="1" x14ac:dyDescent="0.35">
      <c r="A402" s="104" t="s">
        <v>31</v>
      </c>
      <c r="B402" s="104" t="s">
        <v>148</v>
      </c>
      <c r="C402" s="104" t="s">
        <v>195</v>
      </c>
      <c r="D402" s="104" t="s">
        <v>635</v>
      </c>
      <c r="E402" s="104" t="s">
        <v>41</v>
      </c>
      <c r="F402" s="105">
        <v>0.83333333333333337</v>
      </c>
      <c r="G402" s="104"/>
      <c r="H402" s="106">
        <v>45953</v>
      </c>
      <c r="I402" s="104" t="s">
        <v>522</v>
      </c>
      <c r="J402" s="107" t="s">
        <v>127</v>
      </c>
      <c r="K402" s="104" t="s">
        <v>53</v>
      </c>
      <c r="L402" s="104" t="s">
        <v>512</v>
      </c>
      <c r="M402" s="107" t="s">
        <v>511</v>
      </c>
      <c r="N402" s="105">
        <v>0.83402777777777781</v>
      </c>
      <c r="O402" s="105">
        <v>0.91250000000000009</v>
      </c>
      <c r="P402" s="105">
        <v>7.8472222222222276E-2</v>
      </c>
      <c r="Q402" s="108">
        <v>171.8</v>
      </c>
      <c r="R402" s="109">
        <v>0.3</v>
      </c>
      <c r="S402" s="109">
        <v>1.3</v>
      </c>
      <c r="T402" s="109">
        <v>249.6</v>
      </c>
      <c r="U402" s="109">
        <v>14.4</v>
      </c>
      <c r="V402" s="109">
        <v>0.2</v>
      </c>
      <c r="W402" s="109">
        <v>2.7</v>
      </c>
      <c r="X402" s="109">
        <v>30.2</v>
      </c>
      <c r="Y402" s="109">
        <v>167.6</v>
      </c>
      <c r="Z402" s="109">
        <v>0.3</v>
      </c>
      <c r="AA402" s="109">
        <v>1.3</v>
      </c>
      <c r="AB402" s="110">
        <v>241.6</v>
      </c>
      <c r="AH402" s="72" t="str">
        <f>IF(AND(B402="Premier League",E402="Live"),_xlfn.XLOOKUP(_xlfn.TEXTJOIN(" vs ",,C402:D402),Calendar!G:G,Calendar!B:B),IF(AND(B402="Premier League",E402="Highlights"),_xlfn.XLOOKUP(H402,Calendar!O:O,Calendar!N:N,,-1),""))</f>
        <v/>
      </c>
    </row>
    <row r="403" spans="1:34" s="72" customFormat="1" ht="15.65" customHeight="1" x14ac:dyDescent="0.35">
      <c r="A403" s="104" t="s">
        <v>31</v>
      </c>
      <c r="B403" s="104" t="s">
        <v>148</v>
      </c>
      <c r="C403" s="104" t="s">
        <v>164</v>
      </c>
      <c r="D403" s="104" t="s">
        <v>247</v>
      </c>
      <c r="E403" s="104" t="s">
        <v>41</v>
      </c>
      <c r="F403" s="105">
        <v>0.83333333333333337</v>
      </c>
      <c r="G403" s="104"/>
      <c r="H403" s="106">
        <v>45953</v>
      </c>
      <c r="I403" s="104" t="s">
        <v>522</v>
      </c>
      <c r="J403" s="107" t="s">
        <v>127</v>
      </c>
      <c r="K403" s="104" t="s">
        <v>53</v>
      </c>
      <c r="L403" s="104" t="s">
        <v>510</v>
      </c>
      <c r="M403" s="107" t="s">
        <v>511</v>
      </c>
      <c r="N403" s="105">
        <v>0.83402777777777781</v>
      </c>
      <c r="O403" s="105">
        <v>0.9159722222222223</v>
      </c>
      <c r="P403" s="105">
        <v>8.1944444444444486E-2</v>
      </c>
      <c r="Q403" s="108">
        <v>386.6</v>
      </c>
      <c r="R403" s="109">
        <v>0.6</v>
      </c>
      <c r="S403" s="109">
        <v>2.8</v>
      </c>
      <c r="T403" s="109">
        <v>483.9</v>
      </c>
      <c r="U403" s="109">
        <v>45.7</v>
      </c>
      <c r="V403" s="109">
        <v>0.6</v>
      </c>
      <c r="W403" s="109">
        <v>8.3000000000000007</v>
      </c>
      <c r="X403" s="109">
        <v>68.599999999999994</v>
      </c>
      <c r="Y403" s="109">
        <v>380.9</v>
      </c>
      <c r="Z403" s="109">
        <v>0.7</v>
      </c>
      <c r="AA403" s="109">
        <v>2.9</v>
      </c>
      <c r="AB403" s="110">
        <v>477.1</v>
      </c>
      <c r="AH403" s="72" t="str">
        <f>IF(AND(B403="Premier League",E403="Live"),_xlfn.XLOOKUP(_xlfn.TEXTJOIN(" vs ",,C403:D403),Calendar!G:G,Calendar!B:B),IF(AND(B403="Premier League",E403="Highlights"),_xlfn.XLOOKUP(H403,Calendar!O:O,Calendar!N:N,,-1),""))</f>
        <v/>
      </c>
    </row>
    <row r="404" spans="1:34" s="72" customFormat="1" ht="15.65" customHeight="1" x14ac:dyDescent="0.35">
      <c r="A404" s="104" t="s">
        <v>31</v>
      </c>
      <c r="B404" s="104" t="s">
        <v>145</v>
      </c>
      <c r="C404" s="104" t="s">
        <v>115</v>
      </c>
      <c r="D404" s="104" t="s">
        <v>91</v>
      </c>
      <c r="E404" s="104" t="s">
        <v>41</v>
      </c>
      <c r="F404" s="105">
        <v>0.83333333333333337</v>
      </c>
      <c r="G404" s="104"/>
      <c r="H404" s="106">
        <v>45954</v>
      </c>
      <c r="I404" s="104" t="s">
        <v>522</v>
      </c>
      <c r="J404" s="107" t="s">
        <v>71</v>
      </c>
      <c r="K404" s="104" t="s">
        <v>53</v>
      </c>
      <c r="L404" s="104" t="s">
        <v>120</v>
      </c>
      <c r="M404" s="107" t="s">
        <v>55</v>
      </c>
      <c r="N404" s="105">
        <v>0.83402777777777781</v>
      </c>
      <c r="O404" s="105">
        <v>0.91527777777777786</v>
      </c>
      <c r="P404" s="105">
        <v>8.1250000000000044E-2</v>
      </c>
      <c r="Q404" s="108">
        <v>37.5</v>
      </c>
      <c r="R404" s="109">
        <v>0.1</v>
      </c>
      <c r="S404" s="109">
        <v>0.3</v>
      </c>
      <c r="T404" s="109">
        <v>72.7</v>
      </c>
      <c r="U404" s="109">
        <v>0.4</v>
      </c>
      <c r="V404" s="109">
        <v>0</v>
      </c>
      <c r="W404" s="109">
        <v>0.1</v>
      </c>
      <c r="X404" s="109">
        <v>5</v>
      </c>
      <c r="Y404" s="109">
        <v>37.5</v>
      </c>
      <c r="Z404" s="109">
        <v>0.1</v>
      </c>
      <c r="AA404" s="109">
        <v>0.3</v>
      </c>
      <c r="AB404" s="110">
        <v>72.7</v>
      </c>
      <c r="AH404" s="72" t="str">
        <f>IF(AND(B404="Premier League",E404="Live"),_xlfn.XLOOKUP(_xlfn.TEXTJOIN(" vs ",,C404:D404),Calendar!G:G,Calendar!B:B),IF(AND(B404="Premier League",E404="Highlights"),_xlfn.XLOOKUP(H404,Calendar!O:O,Calendar!N:N,,-1),""))</f>
        <v/>
      </c>
    </row>
    <row r="405" spans="1:34" s="72" customFormat="1" ht="15.65" customHeight="1" x14ac:dyDescent="0.35">
      <c r="A405" s="104" t="s">
        <v>31</v>
      </c>
      <c r="B405" s="104" t="s">
        <v>32</v>
      </c>
      <c r="C405" s="104" t="s">
        <v>43</v>
      </c>
      <c r="D405" s="104" t="s">
        <v>47</v>
      </c>
      <c r="E405" s="104" t="s">
        <v>41</v>
      </c>
      <c r="F405" s="105">
        <v>0.83333333333333337</v>
      </c>
      <c r="G405" s="104"/>
      <c r="H405" s="106">
        <v>45954</v>
      </c>
      <c r="I405" s="104" t="s">
        <v>522</v>
      </c>
      <c r="J405" s="107" t="s">
        <v>71</v>
      </c>
      <c r="K405" s="104" t="s">
        <v>53</v>
      </c>
      <c r="L405" s="104" t="s">
        <v>54</v>
      </c>
      <c r="M405" s="107" t="s">
        <v>55</v>
      </c>
      <c r="N405" s="105">
        <v>0.83402777777777781</v>
      </c>
      <c r="O405" s="105">
        <v>0.92013888888888895</v>
      </c>
      <c r="P405" s="105">
        <v>8.6111111111111138E-2</v>
      </c>
      <c r="Q405" s="108">
        <v>482.4</v>
      </c>
      <c r="R405" s="109">
        <v>0.8</v>
      </c>
      <c r="S405" s="109">
        <v>4.2</v>
      </c>
      <c r="T405" s="109">
        <v>622.1</v>
      </c>
      <c r="U405" s="109">
        <v>19</v>
      </c>
      <c r="V405" s="109">
        <v>0.3</v>
      </c>
      <c r="W405" s="109">
        <v>6.6</v>
      </c>
      <c r="X405" s="109">
        <v>33.5</v>
      </c>
      <c r="Y405" s="109">
        <v>441.8</v>
      </c>
      <c r="Z405" s="109">
        <v>0.8</v>
      </c>
      <c r="AA405" s="109">
        <v>4</v>
      </c>
      <c r="AB405" s="110">
        <v>572.79999999999995</v>
      </c>
      <c r="AH405" s="72" t="e">
        <f>IF(AND(B405="Premier League",E405="Live"),_xlfn.XLOOKUP(_xlfn.TEXTJOIN(" vs ",,C405:D405),Calendar!G:G,Calendar!B:B),IF(AND(B405="Premier League",E405="Highlights"),_xlfn.XLOOKUP(H405,Calendar!O:O,Calendar!N:N,,-1),""))</f>
        <v>#N/A</v>
      </c>
    </row>
    <row r="406" spans="1:34" s="72" customFormat="1" ht="15.65" customHeight="1" x14ac:dyDescent="0.35">
      <c r="A406" s="104" t="s">
        <v>31</v>
      </c>
      <c r="B406" s="104" t="s">
        <v>32</v>
      </c>
      <c r="C406" s="104" t="s">
        <v>43</v>
      </c>
      <c r="D406" s="104" t="s">
        <v>47</v>
      </c>
      <c r="E406" s="104" t="s">
        <v>41</v>
      </c>
      <c r="F406" s="105">
        <v>0.83333333333333337</v>
      </c>
      <c r="G406" s="104"/>
      <c r="H406" s="106">
        <v>45954</v>
      </c>
      <c r="I406" s="104" t="s">
        <v>522</v>
      </c>
      <c r="J406" s="107" t="s">
        <v>71</v>
      </c>
      <c r="K406" s="104" t="s">
        <v>53</v>
      </c>
      <c r="L406" s="104" t="s">
        <v>57</v>
      </c>
      <c r="M406" s="107" t="s">
        <v>55</v>
      </c>
      <c r="N406" s="105">
        <v>0.83402777777777781</v>
      </c>
      <c r="O406" s="105">
        <v>0.92013888888888895</v>
      </c>
      <c r="P406" s="105">
        <v>8.6111111111111138E-2</v>
      </c>
      <c r="Q406" s="108">
        <v>386.5</v>
      </c>
      <c r="R406" s="109">
        <v>0.6</v>
      </c>
      <c r="S406" s="109">
        <v>3.4</v>
      </c>
      <c r="T406" s="109">
        <v>523.20000000000005</v>
      </c>
      <c r="U406" s="109">
        <v>49.3</v>
      </c>
      <c r="V406" s="109">
        <v>0.7</v>
      </c>
      <c r="W406" s="109">
        <v>17.2</v>
      </c>
      <c r="X406" s="109">
        <v>63.8</v>
      </c>
      <c r="Y406" s="109">
        <v>375</v>
      </c>
      <c r="Z406" s="109">
        <v>0.7</v>
      </c>
      <c r="AA406" s="109">
        <v>3.4</v>
      </c>
      <c r="AB406" s="110">
        <v>503.3</v>
      </c>
      <c r="AH406" s="72" t="e">
        <f>IF(AND(B406="Premier League",E406="Live"),_xlfn.XLOOKUP(_xlfn.TEXTJOIN(" vs ",,C406:D406),Calendar!G:G,Calendar!B:B),IF(AND(B406="Premier League",E406="Highlights"),_xlfn.XLOOKUP(H406,Calendar!O:O,Calendar!N:N,,-1),""))</f>
        <v>#N/A</v>
      </c>
    </row>
    <row r="407" spans="1:34" s="72" customFormat="1" ht="15.65" customHeight="1" x14ac:dyDescent="0.35">
      <c r="A407" s="104" t="s">
        <v>31</v>
      </c>
      <c r="B407" s="104" t="s">
        <v>349</v>
      </c>
      <c r="C407" s="104" t="s">
        <v>655</v>
      </c>
      <c r="D407" s="104" t="s">
        <v>656</v>
      </c>
      <c r="E407" s="104" t="s">
        <v>41</v>
      </c>
      <c r="F407" s="105">
        <v>0.51041666666666663</v>
      </c>
      <c r="G407" s="104"/>
      <c r="H407" s="106">
        <v>45955</v>
      </c>
      <c r="I407" s="104" t="s">
        <v>522</v>
      </c>
      <c r="J407" s="107" t="s">
        <v>37</v>
      </c>
      <c r="K407" s="104" t="s">
        <v>53</v>
      </c>
      <c r="L407" s="104" t="s">
        <v>510</v>
      </c>
      <c r="M407" s="107" t="s">
        <v>511</v>
      </c>
      <c r="N407" s="105">
        <v>0.51041666666666674</v>
      </c>
      <c r="O407" s="105">
        <v>0.59722222222222221</v>
      </c>
      <c r="P407" s="105">
        <v>8.6805555555555469E-2</v>
      </c>
      <c r="Q407" s="108">
        <v>23.3</v>
      </c>
      <c r="R407" s="109">
        <v>0</v>
      </c>
      <c r="S407" s="109">
        <v>0.5</v>
      </c>
      <c r="T407" s="109">
        <v>48</v>
      </c>
      <c r="U407" s="109">
        <v>0</v>
      </c>
      <c r="V407" s="109">
        <v>0</v>
      </c>
      <c r="W407" s="109">
        <v>0</v>
      </c>
      <c r="X407" s="109" t="s">
        <v>541</v>
      </c>
      <c r="Y407" s="109">
        <v>23.3</v>
      </c>
      <c r="Z407" s="109">
        <v>0</v>
      </c>
      <c r="AA407" s="109">
        <v>0.5</v>
      </c>
      <c r="AB407" s="110">
        <v>48</v>
      </c>
      <c r="AH407" s="72" t="str">
        <f>IF(AND(B407="Premier League",E407="Live"),_xlfn.XLOOKUP(_xlfn.TEXTJOIN(" vs ",,C407:D407),Calendar!G:G,Calendar!B:B),IF(AND(B407="Premier League",E407="Highlights"),_xlfn.XLOOKUP(H407,Calendar!O:O,Calendar!N:N,,-1),""))</f>
        <v/>
      </c>
    </row>
    <row r="408" spans="1:34" s="72" customFormat="1" ht="15.65" customHeight="1" x14ac:dyDescent="0.35">
      <c r="A408" s="104" t="s">
        <v>31</v>
      </c>
      <c r="B408" s="104" t="s">
        <v>145</v>
      </c>
      <c r="C408" s="104" t="s">
        <v>96</v>
      </c>
      <c r="D408" s="104" t="s">
        <v>64</v>
      </c>
      <c r="E408" s="104" t="s">
        <v>41</v>
      </c>
      <c r="F408" s="105">
        <v>0.52083333333333337</v>
      </c>
      <c r="G408" s="104"/>
      <c r="H408" s="106">
        <v>45955</v>
      </c>
      <c r="I408" s="104" t="s">
        <v>522</v>
      </c>
      <c r="J408" s="107" t="s">
        <v>37</v>
      </c>
      <c r="K408" s="104" t="s">
        <v>53</v>
      </c>
      <c r="L408" s="104" t="s">
        <v>548</v>
      </c>
      <c r="M408" s="107" t="s">
        <v>55</v>
      </c>
      <c r="N408" s="105">
        <v>0.52152777777777781</v>
      </c>
      <c r="O408" s="105">
        <v>0.60277777777777775</v>
      </c>
      <c r="P408" s="105">
        <v>8.1249999999999933E-2</v>
      </c>
      <c r="Q408" s="108">
        <v>122.6</v>
      </c>
      <c r="R408" s="109">
        <v>0.2</v>
      </c>
      <c r="S408" s="109">
        <v>2.4</v>
      </c>
      <c r="T408" s="109">
        <v>160.1</v>
      </c>
      <c r="U408" s="109">
        <v>15.8</v>
      </c>
      <c r="V408" s="109">
        <v>0.2</v>
      </c>
      <c r="W408" s="109">
        <v>8.6</v>
      </c>
      <c r="X408" s="109">
        <v>23.8</v>
      </c>
      <c r="Y408" s="109">
        <v>118.2</v>
      </c>
      <c r="Z408" s="109">
        <v>0.2</v>
      </c>
      <c r="AA408" s="109">
        <v>2.4</v>
      </c>
      <c r="AB408" s="110">
        <v>150.19999999999999</v>
      </c>
      <c r="AH408" s="72" t="str">
        <f>IF(AND(B408="Premier League",E408="Live"),_xlfn.XLOOKUP(_xlfn.TEXTJOIN(" vs ",,C408:D408),Calendar!G:G,Calendar!B:B),IF(AND(B408="Premier League",E408="Highlights"),_xlfn.XLOOKUP(H408,Calendar!O:O,Calendar!N:N,,-1),""))</f>
        <v/>
      </c>
    </row>
    <row r="409" spans="1:34" s="72" customFormat="1" ht="15.65" customHeight="1" x14ac:dyDescent="0.35">
      <c r="A409" s="104" t="s">
        <v>31</v>
      </c>
      <c r="B409" s="104" t="s">
        <v>145</v>
      </c>
      <c r="C409" s="104" t="s">
        <v>236</v>
      </c>
      <c r="D409" s="104" t="s">
        <v>90</v>
      </c>
      <c r="E409" s="104" t="s">
        <v>41</v>
      </c>
      <c r="F409" s="105">
        <v>0.52083333333333337</v>
      </c>
      <c r="G409" s="104"/>
      <c r="H409" s="106">
        <v>45955</v>
      </c>
      <c r="I409" s="104" t="s">
        <v>522</v>
      </c>
      <c r="J409" s="107" t="s">
        <v>37</v>
      </c>
      <c r="K409" s="104" t="s">
        <v>53</v>
      </c>
      <c r="L409" s="104" t="s">
        <v>54</v>
      </c>
      <c r="M409" s="107" t="s">
        <v>55</v>
      </c>
      <c r="N409" s="105">
        <v>0.52152777777777781</v>
      </c>
      <c r="O409" s="105">
        <v>0.60069444444444442</v>
      </c>
      <c r="P409" s="105">
        <v>7.9166666666666607E-2</v>
      </c>
      <c r="Q409" s="108">
        <v>218.5</v>
      </c>
      <c r="R409" s="109">
        <v>0.4</v>
      </c>
      <c r="S409" s="109">
        <v>4.2</v>
      </c>
      <c r="T409" s="109">
        <v>277.10000000000002</v>
      </c>
      <c r="U409" s="109">
        <v>17.2</v>
      </c>
      <c r="V409" s="109">
        <v>0.2</v>
      </c>
      <c r="W409" s="109">
        <v>9.4</v>
      </c>
      <c r="X409" s="109">
        <v>32.299999999999997</v>
      </c>
      <c r="Y409" s="109">
        <v>198.9</v>
      </c>
      <c r="Z409" s="109">
        <v>0.4</v>
      </c>
      <c r="AA409" s="109">
        <v>4</v>
      </c>
      <c r="AB409" s="110">
        <v>260.3</v>
      </c>
      <c r="AH409" s="72" t="str">
        <f>IF(AND(B409="Premier League",E409="Live"),_xlfn.XLOOKUP(_xlfn.TEXTJOIN(" vs ",,C409:D409),Calendar!G:G,Calendar!B:B),IF(AND(B409="Premier League",E409="Highlights"),_xlfn.XLOOKUP(H409,Calendar!O:O,Calendar!N:N,,-1),""))</f>
        <v/>
      </c>
    </row>
    <row r="410" spans="1:34" s="72" customFormat="1" ht="15.65" customHeight="1" x14ac:dyDescent="0.35">
      <c r="A410" s="104" t="s">
        <v>31</v>
      </c>
      <c r="B410" s="104" t="s">
        <v>145</v>
      </c>
      <c r="C410" s="104" t="s">
        <v>236</v>
      </c>
      <c r="D410" s="104" t="s">
        <v>90</v>
      </c>
      <c r="E410" s="104" t="s">
        <v>41</v>
      </c>
      <c r="F410" s="105">
        <v>0.52083333333333337</v>
      </c>
      <c r="G410" s="104"/>
      <c r="H410" s="106">
        <v>45955</v>
      </c>
      <c r="I410" s="104" t="s">
        <v>522</v>
      </c>
      <c r="J410" s="107" t="s">
        <v>37</v>
      </c>
      <c r="K410" s="104" t="s">
        <v>53</v>
      </c>
      <c r="L410" s="104" t="s">
        <v>120</v>
      </c>
      <c r="M410" s="107" t="s">
        <v>55</v>
      </c>
      <c r="N410" s="105">
        <v>0.52152777777777781</v>
      </c>
      <c r="O410" s="105">
        <v>0.60069444444444442</v>
      </c>
      <c r="P410" s="105">
        <v>7.9166666666666607E-2</v>
      </c>
      <c r="Q410" s="108">
        <v>90.1</v>
      </c>
      <c r="R410" s="109">
        <v>0.1</v>
      </c>
      <c r="S410" s="109">
        <v>1.8</v>
      </c>
      <c r="T410" s="109">
        <v>142.30000000000001</v>
      </c>
      <c r="U410" s="109">
        <v>5.8</v>
      </c>
      <c r="V410" s="109">
        <v>0.1</v>
      </c>
      <c r="W410" s="109">
        <v>3.2</v>
      </c>
      <c r="X410" s="109">
        <v>19.600000000000001</v>
      </c>
      <c r="Y410" s="109">
        <v>87</v>
      </c>
      <c r="Z410" s="109">
        <v>0.2</v>
      </c>
      <c r="AA410" s="109">
        <v>1.7</v>
      </c>
      <c r="AB410" s="110">
        <v>140.19999999999999</v>
      </c>
      <c r="AH410" s="72" t="str">
        <f>IF(AND(B410="Premier League",E410="Live"),_xlfn.XLOOKUP(_xlfn.TEXTJOIN(" vs ",,C410:D410),Calendar!G:G,Calendar!B:B),IF(AND(B410="Premier League",E410="Highlights"),_xlfn.XLOOKUP(H410,Calendar!O:O,Calendar!N:N,,-1),""))</f>
        <v/>
      </c>
    </row>
    <row r="411" spans="1:34" s="72" customFormat="1" ht="15.65" customHeight="1" x14ac:dyDescent="0.35">
      <c r="A411" s="104" t="s">
        <v>31</v>
      </c>
      <c r="B411" s="104" t="s">
        <v>32</v>
      </c>
      <c r="C411" s="104" t="s">
        <v>42</v>
      </c>
      <c r="D411" s="104" t="s">
        <v>161</v>
      </c>
      <c r="E411" s="104" t="s">
        <v>41</v>
      </c>
      <c r="F411" s="105">
        <v>0.72916666666666663</v>
      </c>
      <c r="G411" s="104"/>
      <c r="H411" s="106">
        <v>45955</v>
      </c>
      <c r="I411" s="104" t="s">
        <v>522</v>
      </c>
      <c r="J411" s="107" t="s">
        <v>37</v>
      </c>
      <c r="K411" s="104" t="s">
        <v>53</v>
      </c>
      <c r="L411" s="104" t="s">
        <v>54</v>
      </c>
      <c r="M411" s="107" t="s">
        <v>55</v>
      </c>
      <c r="N411" s="105">
        <v>0.72986111111111118</v>
      </c>
      <c r="O411" s="105">
        <v>0.80902777777777779</v>
      </c>
      <c r="P411" s="105">
        <v>7.9166666666666607E-2</v>
      </c>
      <c r="Q411" s="108">
        <v>1106.3</v>
      </c>
      <c r="R411" s="109">
        <v>1.8</v>
      </c>
      <c r="S411" s="109">
        <v>9.1999999999999993</v>
      </c>
      <c r="T411" s="109">
        <v>1379.3</v>
      </c>
      <c r="U411" s="109">
        <v>171.5</v>
      </c>
      <c r="V411" s="109">
        <v>2.4</v>
      </c>
      <c r="W411" s="109">
        <v>33.799999999999997</v>
      </c>
      <c r="X411" s="109">
        <v>239.8</v>
      </c>
      <c r="Y411" s="109">
        <v>1037.9000000000001</v>
      </c>
      <c r="Z411" s="109">
        <v>2</v>
      </c>
      <c r="AA411" s="109">
        <v>9</v>
      </c>
      <c r="AB411" s="110">
        <v>1300.5999999999999</v>
      </c>
      <c r="AH411" s="72" t="e">
        <f>IF(AND(B411="Premier League",E411="Live"),_xlfn.XLOOKUP(_xlfn.TEXTJOIN(" vs ",,C411:D411),Calendar!G:G,Calendar!B:B),IF(AND(B411="Premier League",E411="Highlights"),_xlfn.XLOOKUP(H411,Calendar!O:O,Calendar!N:N,,-1),""))</f>
        <v>#N/A</v>
      </c>
    </row>
    <row r="412" spans="1:34" s="72" customFormat="1" ht="15.65" customHeight="1" x14ac:dyDescent="0.35">
      <c r="A412" s="104" t="s">
        <v>31</v>
      </c>
      <c r="B412" s="104" t="s">
        <v>32</v>
      </c>
      <c r="C412" s="104" t="s">
        <v>42</v>
      </c>
      <c r="D412" s="104" t="s">
        <v>161</v>
      </c>
      <c r="E412" s="104" t="s">
        <v>41</v>
      </c>
      <c r="F412" s="105">
        <v>0.72916666666666663</v>
      </c>
      <c r="G412" s="104"/>
      <c r="H412" s="106">
        <v>45955</v>
      </c>
      <c r="I412" s="104" t="s">
        <v>522</v>
      </c>
      <c r="J412" s="107" t="s">
        <v>37</v>
      </c>
      <c r="K412" s="104" t="s">
        <v>53</v>
      </c>
      <c r="L412" s="104" t="s">
        <v>57</v>
      </c>
      <c r="M412" s="107" t="s">
        <v>55</v>
      </c>
      <c r="N412" s="105">
        <v>0.72986111111111118</v>
      </c>
      <c r="O412" s="105">
        <v>0.80902777777777779</v>
      </c>
      <c r="P412" s="105">
        <v>7.9166666666666607E-2</v>
      </c>
      <c r="Q412" s="108">
        <v>628.1</v>
      </c>
      <c r="R412" s="109">
        <v>1</v>
      </c>
      <c r="S412" s="109">
        <v>5.2</v>
      </c>
      <c r="T412" s="109">
        <v>773.5</v>
      </c>
      <c r="U412" s="109">
        <v>96.3</v>
      </c>
      <c r="V412" s="109">
        <v>1.3</v>
      </c>
      <c r="W412" s="109">
        <v>19</v>
      </c>
      <c r="X412" s="109">
        <v>149.30000000000001</v>
      </c>
      <c r="Y412" s="109">
        <v>582.5</v>
      </c>
      <c r="Z412" s="109">
        <v>1.1000000000000001</v>
      </c>
      <c r="AA412" s="109">
        <v>5.0999999999999996</v>
      </c>
      <c r="AB412" s="110">
        <v>721</v>
      </c>
      <c r="AH412" s="72" t="e">
        <f>IF(AND(B412="Premier League",E412="Live"),_xlfn.XLOOKUP(_xlfn.TEXTJOIN(" vs ",,C412:D412),Calendar!G:G,Calendar!B:B),IF(AND(B412="Premier League",E412="Highlights"),_xlfn.XLOOKUP(H412,Calendar!O:O,Calendar!N:N,,-1),""))</f>
        <v>#N/A</v>
      </c>
    </row>
    <row r="413" spans="1:34" s="72" customFormat="1" ht="15.65" customHeight="1" x14ac:dyDescent="0.35">
      <c r="A413" s="104" t="s">
        <v>31</v>
      </c>
      <c r="B413" s="104" t="s">
        <v>478</v>
      </c>
      <c r="C413" s="104" t="s">
        <v>657</v>
      </c>
      <c r="D413" s="104" t="s">
        <v>658</v>
      </c>
      <c r="E413" s="104" t="s">
        <v>41</v>
      </c>
      <c r="F413" s="105">
        <v>0.72916666666666663</v>
      </c>
      <c r="G413" s="104"/>
      <c r="H413" s="106">
        <v>45955</v>
      </c>
      <c r="I413" s="104" t="s">
        <v>522</v>
      </c>
      <c r="J413" s="107" t="s">
        <v>37</v>
      </c>
      <c r="K413" s="104" t="s">
        <v>53</v>
      </c>
      <c r="L413" s="104" t="s">
        <v>549</v>
      </c>
      <c r="M413" s="107" t="s">
        <v>80</v>
      </c>
      <c r="N413" s="105">
        <v>0.72916666666666674</v>
      </c>
      <c r="O413" s="105">
        <v>0.81180555555555556</v>
      </c>
      <c r="P413" s="105">
        <v>8.2638888888888817E-2</v>
      </c>
      <c r="Q413" s="108">
        <v>1034.0999999999999</v>
      </c>
      <c r="R413" s="109">
        <v>1.7</v>
      </c>
      <c r="S413" s="109">
        <v>8.6</v>
      </c>
      <c r="T413" s="109">
        <v>1320</v>
      </c>
      <c r="U413" s="109">
        <v>44.8</v>
      </c>
      <c r="V413" s="109">
        <v>0.6</v>
      </c>
      <c r="W413" s="109">
        <v>8.9</v>
      </c>
      <c r="X413" s="109">
        <v>61</v>
      </c>
      <c r="Y413" s="109">
        <v>985.8</v>
      </c>
      <c r="Z413" s="109">
        <v>1.9</v>
      </c>
      <c r="AA413" s="109">
        <v>8.6</v>
      </c>
      <c r="AB413" s="110">
        <v>1269.8</v>
      </c>
      <c r="AH413" s="72" t="str">
        <f>IF(AND(B413="Premier League",E413="Live"),_xlfn.XLOOKUP(_xlfn.TEXTJOIN(" vs ",,C413:D413),Calendar!G:G,Calendar!B:B),IF(AND(B413="Premier League",E413="Highlights"),_xlfn.XLOOKUP(H413,Calendar!O:O,Calendar!N:N,,-1),""))</f>
        <v/>
      </c>
    </row>
    <row r="414" spans="1:34" s="72" customFormat="1" ht="15.65" customHeight="1" x14ac:dyDescent="0.35">
      <c r="A414" s="104" t="s">
        <v>31</v>
      </c>
      <c r="B414" s="104" t="s">
        <v>32</v>
      </c>
      <c r="C414" s="104" t="s">
        <v>140</v>
      </c>
      <c r="D414" s="104" t="s">
        <v>45</v>
      </c>
      <c r="E414" s="104" t="s">
        <v>41</v>
      </c>
      <c r="F414" s="105">
        <v>0.83333333333333337</v>
      </c>
      <c r="G414" s="104"/>
      <c r="H414" s="106">
        <v>45955</v>
      </c>
      <c r="I414" s="104" t="s">
        <v>522</v>
      </c>
      <c r="J414" s="107" t="s">
        <v>37</v>
      </c>
      <c r="K414" s="104" t="s">
        <v>53</v>
      </c>
      <c r="L414" s="104" t="s">
        <v>510</v>
      </c>
      <c r="M414" s="107" t="s">
        <v>511</v>
      </c>
      <c r="N414" s="105">
        <v>0.83333333333333337</v>
      </c>
      <c r="O414" s="105">
        <v>0.92291666666666672</v>
      </c>
      <c r="P414" s="105">
        <v>8.9583333333333348E-2</v>
      </c>
      <c r="Q414" s="108">
        <v>1039.0999999999999</v>
      </c>
      <c r="R414" s="109">
        <v>1.7</v>
      </c>
      <c r="S414" s="109">
        <v>9</v>
      </c>
      <c r="T414" s="109">
        <v>1272.0999999999999</v>
      </c>
      <c r="U414" s="109">
        <v>146</v>
      </c>
      <c r="V414" s="109">
        <v>2</v>
      </c>
      <c r="W414" s="109">
        <v>34.6</v>
      </c>
      <c r="X414" s="109">
        <v>199.8</v>
      </c>
      <c r="Y414" s="109">
        <v>942.7</v>
      </c>
      <c r="Z414" s="109">
        <v>1.8</v>
      </c>
      <c r="AA414" s="109">
        <v>8.5</v>
      </c>
      <c r="AB414" s="110">
        <v>1163.9000000000001</v>
      </c>
      <c r="AH414" s="72" t="e">
        <f>IF(AND(B414="Premier League",E414="Live"),_xlfn.XLOOKUP(_xlfn.TEXTJOIN(" vs ",,C414:D414),Calendar!G:G,Calendar!B:B),IF(AND(B414="Premier League",E414="Highlights"),_xlfn.XLOOKUP(H414,Calendar!O:O,Calendar!N:N,,-1),""))</f>
        <v>#N/A</v>
      </c>
    </row>
    <row r="415" spans="1:34" s="72" customFormat="1" ht="15.65" customHeight="1" x14ac:dyDescent="0.35">
      <c r="A415" s="104" t="s">
        <v>31</v>
      </c>
      <c r="B415" s="104" t="s">
        <v>32</v>
      </c>
      <c r="C415" s="104"/>
      <c r="D415" s="104"/>
      <c r="E415" s="104" t="s">
        <v>33</v>
      </c>
      <c r="F415" s="105">
        <v>0.93402777777777779</v>
      </c>
      <c r="G415" s="104"/>
      <c r="H415" s="106">
        <v>45955</v>
      </c>
      <c r="I415" s="104" t="s">
        <v>522</v>
      </c>
      <c r="J415" s="107" t="s">
        <v>37</v>
      </c>
      <c r="K415" s="104" t="s">
        <v>552</v>
      </c>
      <c r="L415" s="104" t="s">
        <v>35</v>
      </c>
      <c r="M415" s="107" t="s">
        <v>36</v>
      </c>
      <c r="N415" s="105">
        <v>0.93402777777777779</v>
      </c>
      <c r="O415" s="105">
        <v>0.98263888888888884</v>
      </c>
      <c r="P415" s="105">
        <v>4.8611111111111049E-2</v>
      </c>
      <c r="Q415" s="108">
        <v>1948.4</v>
      </c>
      <c r="R415" s="109">
        <v>3.2</v>
      </c>
      <c r="S415" s="109">
        <v>25.6</v>
      </c>
      <c r="T415" s="109">
        <v>2268.6</v>
      </c>
      <c r="U415" s="109">
        <v>78.2</v>
      </c>
      <c r="V415" s="109">
        <v>1.1000000000000001</v>
      </c>
      <c r="W415" s="109">
        <v>25.7</v>
      </c>
      <c r="X415" s="109">
        <v>97.7</v>
      </c>
      <c r="Y415" s="109">
        <v>1921.8</v>
      </c>
      <c r="Z415" s="109">
        <v>3.6</v>
      </c>
      <c r="AA415" s="109">
        <v>25.8</v>
      </c>
      <c r="AB415" s="110">
        <v>2237.1999999999998</v>
      </c>
      <c r="AH415" s="72" t="str">
        <f>IF(AND(B415="Premier League",E415="Live"),_xlfn.XLOOKUP(_xlfn.TEXTJOIN(" vs ",,C415:D415),Calendar!G:G,Calendar!B:B),IF(AND(B415="Premier League",E415="Highlights"),_xlfn.XLOOKUP(H415,Calendar!O:O,Calendar!N:N,,-1),""))</f>
        <v>Matchweek 01</v>
      </c>
    </row>
    <row r="416" spans="1:34" s="72" customFormat="1" ht="15.65" customHeight="1" x14ac:dyDescent="0.35">
      <c r="A416" s="104" t="s">
        <v>31</v>
      </c>
      <c r="B416" s="104" t="s">
        <v>529</v>
      </c>
      <c r="C416" s="104" t="s">
        <v>537</v>
      </c>
      <c r="D416" s="104" t="s">
        <v>195</v>
      </c>
      <c r="E416" s="104" t="s">
        <v>41</v>
      </c>
      <c r="F416" s="105">
        <v>0.5</v>
      </c>
      <c r="G416" s="104"/>
      <c r="H416" s="106">
        <v>45956</v>
      </c>
      <c r="I416" s="104" t="s">
        <v>522</v>
      </c>
      <c r="J416" s="107" t="s">
        <v>38</v>
      </c>
      <c r="K416" s="104" t="s">
        <v>53</v>
      </c>
      <c r="L416" s="104" t="s">
        <v>120</v>
      </c>
      <c r="M416" s="107" t="s">
        <v>55</v>
      </c>
      <c r="N416" s="105">
        <v>0.50069444444444444</v>
      </c>
      <c r="O416" s="105">
        <v>0.57916666666666672</v>
      </c>
      <c r="P416" s="105">
        <v>7.8472222222222276E-2</v>
      </c>
      <c r="Q416" s="108">
        <v>336.9</v>
      </c>
      <c r="R416" s="109">
        <v>0.5</v>
      </c>
      <c r="S416" s="109">
        <v>6</v>
      </c>
      <c r="T416" s="109">
        <v>547.79999999999995</v>
      </c>
      <c r="U416" s="109">
        <v>24</v>
      </c>
      <c r="V416" s="109">
        <v>0.3</v>
      </c>
      <c r="W416" s="109">
        <v>16.600000000000001</v>
      </c>
      <c r="X416" s="109">
        <v>30.7</v>
      </c>
      <c r="Y416" s="109">
        <v>321.7</v>
      </c>
      <c r="Z416" s="109">
        <v>0.6</v>
      </c>
      <c r="AA416" s="109">
        <v>5.9</v>
      </c>
      <c r="AB416" s="110">
        <v>525.5</v>
      </c>
      <c r="AH416" s="72" t="str">
        <f>IF(AND(B416="Premier League",E416="Live"),_xlfn.XLOOKUP(_xlfn.TEXTJOIN(" vs ",,C416:D416),Calendar!G:G,Calendar!B:B),IF(AND(B416="Premier League",E416="Highlights"),_xlfn.XLOOKUP(H416,Calendar!O:O,Calendar!N:N,,-1),""))</f>
        <v/>
      </c>
    </row>
    <row r="417" spans="1:34" s="72" customFormat="1" ht="15.65" customHeight="1" x14ac:dyDescent="0.35">
      <c r="A417" s="104" t="s">
        <v>31</v>
      </c>
      <c r="B417" s="104" t="s">
        <v>32</v>
      </c>
      <c r="C417" s="104" t="s">
        <v>128</v>
      </c>
      <c r="D417" s="104" t="s">
        <v>164</v>
      </c>
      <c r="E417" s="104" t="s">
        <v>41</v>
      </c>
      <c r="F417" s="105">
        <v>0.58333333333333337</v>
      </c>
      <c r="G417" s="104"/>
      <c r="H417" s="106">
        <v>45956</v>
      </c>
      <c r="I417" s="104" t="s">
        <v>522</v>
      </c>
      <c r="J417" s="107" t="s">
        <v>38</v>
      </c>
      <c r="K417" s="104" t="s">
        <v>53</v>
      </c>
      <c r="L417" s="104" t="s">
        <v>548</v>
      </c>
      <c r="M417" s="107" t="s">
        <v>55</v>
      </c>
      <c r="N417" s="105">
        <v>0.58402777777777781</v>
      </c>
      <c r="O417" s="105">
        <v>0.66180555555555554</v>
      </c>
      <c r="P417" s="105">
        <v>7.7777777777777724E-2</v>
      </c>
      <c r="Q417" s="108">
        <v>129.1</v>
      </c>
      <c r="R417" s="109">
        <v>0.2</v>
      </c>
      <c r="S417" s="109">
        <v>1.7</v>
      </c>
      <c r="T417" s="109">
        <v>259.89999999999998</v>
      </c>
      <c r="U417" s="109">
        <v>7.3</v>
      </c>
      <c r="V417" s="109">
        <v>0.1</v>
      </c>
      <c r="W417" s="109">
        <v>2.4</v>
      </c>
      <c r="X417" s="109">
        <v>28.5</v>
      </c>
      <c r="Y417" s="109">
        <v>119.7</v>
      </c>
      <c r="Z417" s="109">
        <v>0.2</v>
      </c>
      <c r="AA417" s="109">
        <v>1.7</v>
      </c>
      <c r="AB417" s="110">
        <v>240.6</v>
      </c>
      <c r="AH417" s="72" t="e">
        <f>IF(AND(B417="Premier League",E417="Live"),_xlfn.XLOOKUP(_xlfn.TEXTJOIN(" vs ",,C417:D417),Calendar!G:G,Calendar!B:B),IF(AND(B417="Premier League",E417="Highlights"),_xlfn.XLOOKUP(H417,Calendar!O:O,Calendar!N:N,,-1),""))</f>
        <v>#N/A</v>
      </c>
    </row>
    <row r="418" spans="1:34" s="72" customFormat="1" ht="15.65" customHeight="1" x14ac:dyDescent="0.35">
      <c r="A418" s="104" t="s">
        <v>31</v>
      </c>
      <c r="B418" s="104" t="s">
        <v>32</v>
      </c>
      <c r="C418" s="104" t="s">
        <v>40</v>
      </c>
      <c r="D418" s="104" t="s">
        <v>81</v>
      </c>
      <c r="E418" s="104" t="s">
        <v>41</v>
      </c>
      <c r="F418" s="105">
        <v>0.58333333333333337</v>
      </c>
      <c r="G418" s="104"/>
      <c r="H418" s="106">
        <v>45956</v>
      </c>
      <c r="I418" s="104" t="s">
        <v>522</v>
      </c>
      <c r="J418" s="107" t="s">
        <v>38</v>
      </c>
      <c r="K418" s="104" t="s">
        <v>53</v>
      </c>
      <c r="L418" s="104" t="s">
        <v>57</v>
      </c>
      <c r="M418" s="107" t="s">
        <v>55</v>
      </c>
      <c r="N418" s="105">
        <v>0.58333333333333337</v>
      </c>
      <c r="O418" s="105">
        <v>0.66319444444444442</v>
      </c>
      <c r="P418" s="105">
        <v>7.9861111111111049E-2</v>
      </c>
      <c r="Q418" s="108">
        <v>852.7</v>
      </c>
      <c r="R418" s="109">
        <v>1.4</v>
      </c>
      <c r="S418" s="109">
        <v>11.5</v>
      </c>
      <c r="T418" s="109">
        <v>1045.8</v>
      </c>
      <c r="U418" s="109">
        <v>121.3</v>
      </c>
      <c r="V418" s="109">
        <v>1.7</v>
      </c>
      <c r="W418" s="109">
        <v>40.200000000000003</v>
      </c>
      <c r="X418" s="109">
        <v>171.9</v>
      </c>
      <c r="Y418" s="109">
        <v>789.2</v>
      </c>
      <c r="Z418" s="109">
        <v>1.5</v>
      </c>
      <c r="AA418" s="109">
        <v>11.1</v>
      </c>
      <c r="AB418" s="110">
        <v>994.8</v>
      </c>
      <c r="AH418" s="72" t="e">
        <f>IF(AND(B418="Premier League",E418="Live"),_xlfn.XLOOKUP(_xlfn.TEXTJOIN(" vs ",,C418:D418),Calendar!G:G,Calendar!B:B),IF(AND(B418="Premier League",E418="Highlights"),_xlfn.XLOOKUP(H418,Calendar!O:O,Calendar!N:N,,-1),""))</f>
        <v>#N/A</v>
      </c>
    </row>
    <row r="419" spans="1:34" s="72" customFormat="1" ht="15.65" customHeight="1" x14ac:dyDescent="0.35">
      <c r="A419" s="104" t="s">
        <v>31</v>
      </c>
      <c r="B419" s="104" t="s">
        <v>32</v>
      </c>
      <c r="C419" s="104" t="s">
        <v>82</v>
      </c>
      <c r="D419" s="104" t="s">
        <v>49</v>
      </c>
      <c r="E419" s="104" t="s">
        <v>41</v>
      </c>
      <c r="F419" s="105">
        <v>0.58333333333333337</v>
      </c>
      <c r="G419" s="104"/>
      <c r="H419" s="106">
        <v>45956</v>
      </c>
      <c r="I419" s="104" t="s">
        <v>522</v>
      </c>
      <c r="J419" s="107" t="s">
        <v>38</v>
      </c>
      <c r="K419" s="104" t="s">
        <v>53</v>
      </c>
      <c r="L419" s="104" t="s">
        <v>54</v>
      </c>
      <c r="M419" s="107" t="s">
        <v>55</v>
      </c>
      <c r="N419" s="105">
        <v>0.58333333333333337</v>
      </c>
      <c r="O419" s="105">
        <v>0.6645833333333333</v>
      </c>
      <c r="P419" s="105">
        <v>8.1249999999999933E-2</v>
      </c>
      <c r="Q419" s="108">
        <v>806.9</v>
      </c>
      <c r="R419" s="109">
        <v>1.3</v>
      </c>
      <c r="S419" s="109">
        <v>10.8</v>
      </c>
      <c r="T419" s="109">
        <v>1174.5999999999999</v>
      </c>
      <c r="U419" s="109">
        <v>66.099999999999994</v>
      </c>
      <c r="V419" s="109">
        <v>0.9</v>
      </c>
      <c r="W419" s="109">
        <v>21.8</v>
      </c>
      <c r="X419" s="109">
        <v>112.4</v>
      </c>
      <c r="Y419" s="109">
        <v>722.2</v>
      </c>
      <c r="Z419" s="109">
        <v>1.4</v>
      </c>
      <c r="AA419" s="109">
        <v>10.1</v>
      </c>
      <c r="AB419" s="110">
        <v>1062.0999999999999</v>
      </c>
      <c r="AH419" s="72" t="e">
        <f>IF(AND(B419="Premier League",E419="Live"),_xlfn.XLOOKUP(_xlfn.TEXTJOIN(" vs ",,C419:D419),Calendar!G:G,Calendar!B:B),IF(AND(B419="Premier League",E419="Highlights"),_xlfn.XLOOKUP(H419,Calendar!O:O,Calendar!N:N,,-1),""))</f>
        <v>#N/A</v>
      </c>
    </row>
    <row r="420" spans="1:34" s="72" customFormat="1" ht="15.65" customHeight="1" x14ac:dyDescent="0.35">
      <c r="A420" s="104" t="s">
        <v>31</v>
      </c>
      <c r="B420" s="104" t="s">
        <v>32</v>
      </c>
      <c r="C420" s="112" t="s">
        <v>72</v>
      </c>
      <c r="D420" s="104" t="s">
        <v>62</v>
      </c>
      <c r="E420" s="104" t="s">
        <v>41</v>
      </c>
      <c r="F420" s="105">
        <v>0.58333333333333337</v>
      </c>
      <c r="G420" s="104"/>
      <c r="H420" s="106">
        <v>45956</v>
      </c>
      <c r="I420" s="104" t="s">
        <v>522</v>
      </c>
      <c r="J420" s="107" t="s">
        <v>38</v>
      </c>
      <c r="K420" s="104" t="s">
        <v>53</v>
      </c>
      <c r="L420" s="104" t="s">
        <v>659</v>
      </c>
      <c r="M420" s="107" t="s">
        <v>55</v>
      </c>
      <c r="N420" s="105">
        <v>0.58333333333333337</v>
      </c>
      <c r="O420" s="105">
        <v>0.66527777777777786</v>
      </c>
      <c r="P420" s="105">
        <v>8.1944444444444486E-2</v>
      </c>
      <c r="Q420" s="108">
        <v>106.8</v>
      </c>
      <c r="R420" s="109">
        <v>0.2</v>
      </c>
      <c r="S420" s="109">
        <v>1.4</v>
      </c>
      <c r="T420" s="109">
        <v>191.7</v>
      </c>
      <c r="U420" s="109">
        <v>1.1000000000000001</v>
      </c>
      <c r="V420" s="109">
        <v>0</v>
      </c>
      <c r="W420" s="109">
        <v>0.4</v>
      </c>
      <c r="X420" s="109">
        <v>7.1</v>
      </c>
      <c r="Y420" s="109">
        <v>104.7</v>
      </c>
      <c r="Z420" s="109">
        <v>0.2</v>
      </c>
      <c r="AA420" s="109">
        <v>1.5</v>
      </c>
      <c r="AB420" s="110">
        <v>191.7</v>
      </c>
      <c r="AH420" s="72" t="e">
        <f>IF(AND(B420="Premier League",E420="Live"),_xlfn.XLOOKUP(_xlfn.TEXTJOIN(" vs ",,C420:D420),Calendar!G:G,Calendar!B:B),IF(AND(B420="Premier League",E420="Highlights"),_xlfn.XLOOKUP(H420,Calendar!O:O,Calendar!N:N,,-1),""))</f>
        <v>#N/A</v>
      </c>
    </row>
    <row r="421" spans="1:34" s="72" customFormat="1" ht="15.65" customHeight="1" x14ac:dyDescent="0.35">
      <c r="A421" s="104" t="s">
        <v>31</v>
      </c>
      <c r="B421" s="104" t="s">
        <v>529</v>
      </c>
      <c r="C421" s="104" t="s">
        <v>533</v>
      </c>
      <c r="D421" s="104" t="s">
        <v>545</v>
      </c>
      <c r="E421" s="104" t="s">
        <v>41</v>
      </c>
      <c r="F421" s="105">
        <v>0.60416666666666663</v>
      </c>
      <c r="G421" s="104"/>
      <c r="H421" s="106">
        <v>45956</v>
      </c>
      <c r="I421" s="104" t="s">
        <v>522</v>
      </c>
      <c r="J421" s="107" t="s">
        <v>38</v>
      </c>
      <c r="K421" s="104" t="s">
        <v>53</v>
      </c>
      <c r="L421" s="104" t="s">
        <v>621</v>
      </c>
      <c r="M421" s="107" t="s">
        <v>532</v>
      </c>
      <c r="N421" s="105">
        <v>0.60486111111111118</v>
      </c>
      <c r="O421" s="105">
        <v>0.68402777777777779</v>
      </c>
      <c r="P421" s="105">
        <v>7.9166666666666607E-2</v>
      </c>
      <c r="Q421" s="108">
        <v>30.2</v>
      </c>
      <c r="R421" s="109">
        <v>0</v>
      </c>
      <c r="S421" s="109">
        <v>0.4</v>
      </c>
      <c r="T421" s="109">
        <v>80.7</v>
      </c>
      <c r="U421" s="109">
        <v>2.5</v>
      </c>
      <c r="V421" s="109">
        <v>0</v>
      </c>
      <c r="W421" s="109">
        <v>0.8</v>
      </c>
      <c r="X421" s="109">
        <v>14.6</v>
      </c>
      <c r="Y421" s="109">
        <v>30.2</v>
      </c>
      <c r="Z421" s="109">
        <v>0.1</v>
      </c>
      <c r="AA421" s="109">
        <v>0.4</v>
      </c>
      <c r="AB421" s="110">
        <v>80.7</v>
      </c>
      <c r="AH421" s="72" t="str">
        <f>IF(AND(B421="Premier League",E421="Live"),_xlfn.XLOOKUP(_xlfn.TEXTJOIN(" vs ",,C421:D421),Calendar!G:G,Calendar!B:B),IF(AND(B421="Premier League",E421="Highlights"),_xlfn.XLOOKUP(H421,Calendar!O:O,Calendar!N:N,,-1),""))</f>
        <v/>
      </c>
    </row>
    <row r="422" spans="1:34" s="72" customFormat="1" ht="15.65" customHeight="1" x14ac:dyDescent="0.35">
      <c r="A422" s="104" t="s">
        <v>31</v>
      </c>
      <c r="B422" s="104" t="s">
        <v>32</v>
      </c>
      <c r="C422" s="104" t="s">
        <v>86</v>
      </c>
      <c r="D422" s="104" t="s">
        <v>48</v>
      </c>
      <c r="E422" s="104" t="s">
        <v>41</v>
      </c>
      <c r="F422" s="105">
        <v>0.6875</v>
      </c>
      <c r="G422" s="104"/>
      <c r="H422" s="106">
        <v>45956</v>
      </c>
      <c r="I422" s="104" t="s">
        <v>522</v>
      </c>
      <c r="J422" s="107" t="s">
        <v>38</v>
      </c>
      <c r="K422" s="104" t="s">
        <v>53</v>
      </c>
      <c r="L422" s="104" t="s">
        <v>54</v>
      </c>
      <c r="M422" s="107" t="s">
        <v>55</v>
      </c>
      <c r="N422" s="105">
        <v>0.6875</v>
      </c>
      <c r="O422" s="105">
        <v>0.77013888888888893</v>
      </c>
      <c r="P422" s="105">
        <v>8.2638888888888928E-2</v>
      </c>
      <c r="Q422" s="108">
        <v>884.8</v>
      </c>
      <c r="R422" s="109">
        <v>1.4</v>
      </c>
      <c r="S422" s="109">
        <v>8.5</v>
      </c>
      <c r="T422" s="109">
        <v>986.3</v>
      </c>
      <c r="U422" s="109">
        <v>94</v>
      </c>
      <c r="V422" s="109">
        <v>1.3</v>
      </c>
      <c r="W422" s="109">
        <v>25.5</v>
      </c>
      <c r="X422" s="109">
        <v>148.19999999999999</v>
      </c>
      <c r="Y422" s="109">
        <v>839.6</v>
      </c>
      <c r="Z422" s="109">
        <v>1.6</v>
      </c>
      <c r="AA422" s="109">
        <v>8.4</v>
      </c>
      <c r="AB422" s="110">
        <v>935</v>
      </c>
      <c r="AH422" s="72" t="e">
        <f>IF(AND(B422="Premier League",E422="Live"),_xlfn.XLOOKUP(_xlfn.TEXTJOIN(" vs ",,C422:D422),Calendar!G:G,Calendar!B:B),IF(AND(B422="Premier League",E422="Highlights"),_xlfn.XLOOKUP(H422,Calendar!O:O,Calendar!N:N,,-1),""))</f>
        <v>#N/A</v>
      </c>
    </row>
    <row r="423" spans="1:34" s="72" customFormat="1" ht="15.65" customHeight="1" x14ac:dyDescent="0.35">
      <c r="A423" s="104" t="s">
        <v>31</v>
      </c>
      <c r="B423" s="104" t="s">
        <v>32</v>
      </c>
      <c r="C423" s="104" t="s">
        <v>86</v>
      </c>
      <c r="D423" s="104" t="s">
        <v>48</v>
      </c>
      <c r="E423" s="104" t="s">
        <v>41</v>
      </c>
      <c r="F423" s="105">
        <v>0.6875</v>
      </c>
      <c r="G423" s="104"/>
      <c r="H423" s="106">
        <v>45956</v>
      </c>
      <c r="I423" s="104" t="s">
        <v>522</v>
      </c>
      <c r="J423" s="107" t="s">
        <v>38</v>
      </c>
      <c r="K423" s="104" t="s">
        <v>53</v>
      </c>
      <c r="L423" s="104" t="s">
        <v>57</v>
      </c>
      <c r="M423" s="107" t="s">
        <v>55</v>
      </c>
      <c r="N423" s="105">
        <v>0.6875</v>
      </c>
      <c r="O423" s="105">
        <v>0.77013888888888893</v>
      </c>
      <c r="P423" s="105">
        <v>8.2638888888888928E-2</v>
      </c>
      <c r="Q423" s="108">
        <v>927.4</v>
      </c>
      <c r="R423" s="109">
        <v>1.5</v>
      </c>
      <c r="S423" s="109">
        <v>8.9</v>
      </c>
      <c r="T423" s="109">
        <v>1055.5999999999999</v>
      </c>
      <c r="U423" s="109">
        <v>106.5</v>
      </c>
      <c r="V423" s="109">
        <v>1.5</v>
      </c>
      <c r="W423" s="109">
        <v>28.9</v>
      </c>
      <c r="X423" s="109">
        <v>160</v>
      </c>
      <c r="Y423" s="109">
        <v>891.6</v>
      </c>
      <c r="Z423" s="109">
        <v>1.7</v>
      </c>
      <c r="AA423" s="109">
        <v>8.9</v>
      </c>
      <c r="AB423" s="110">
        <v>1002.7</v>
      </c>
      <c r="AH423" s="72" t="e">
        <f>IF(AND(B423="Premier League",E423="Live"),_xlfn.XLOOKUP(_xlfn.TEXTJOIN(" vs ",,C423:D423),Calendar!G:G,Calendar!B:B),IF(AND(B423="Premier League",E423="Highlights"),_xlfn.XLOOKUP(H423,Calendar!O:O,Calendar!N:N,,-1),""))</f>
        <v>#N/A</v>
      </c>
    </row>
    <row r="424" spans="1:34" s="72" customFormat="1" ht="15.65" customHeight="1" x14ac:dyDescent="0.35">
      <c r="A424" s="104" t="s">
        <v>31</v>
      </c>
      <c r="B424" s="104" t="s">
        <v>32</v>
      </c>
      <c r="C424" s="104"/>
      <c r="D424" s="104"/>
      <c r="E424" s="104" t="s">
        <v>33</v>
      </c>
      <c r="F424" s="105">
        <v>0.3263888888888889</v>
      </c>
      <c r="G424" s="104"/>
      <c r="H424" s="106">
        <v>45956</v>
      </c>
      <c r="I424" s="104" t="s">
        <v>522</v>
      </c>
      <c r="J424" s="107" t="s">
        <v>38</v>
      </c>
      <c r="K424" s="104" t="s">
        <v>553</v>
      </c>
      <c r="L424" s="104" t="s">
        <v>35</v>
      </c>
      <c r="M424" s="107" t="s">
        <v>36</v>
      </c>
      <c r="N424" s="105">
        <v>0.3263888888888889</v>
      </c>
      <c r="O424" s="105">
        <v>0.375</v>
      </c>
      <c r="P424" s="105">
        <v>4.8611111111111105E-2</v>
      </c>
      <c r="Q424" s="108">
        <v>823.6</v>
      </c>
      <c r="R424" s="109">
        <v>1.3</v>
      </c>
      <c r="S424" s="109">
        <v>20.6</v>
      </c>
      <c r="T424" s="109">
        <v>985.2</v>
      </c>
      <c r="U424" s="109">
        <v>12.7</v>
      </c>
      <c r="V424" s="109">
        <v>0.2</v>
      </c>
      <c r="W424" s="109">
        <v>11.3</v>
      </c>
      <c r="X424" s="109">
        <v>22</v>
      </c>
      <c r="Y424" s="109">
        <v>784</v>
      </c>
      <c r="Z424" s="109">
        <v>1.5</v>
      </c>
      <c r="AA424" s="109">
        <v>20.5</v>
      </c>
      <c r="AB424" s="110">
        <v>940.5</v>
      </c>
      <c r="AH424" s="72" t="str">
        <f>IF(AND(B424="Premier League",E424="Live"),_xlfn.XLOOKUP(_xlfn.TEXTJOIN(" vs ",,C424:D424),Calendar!G:G,Calendar!B:B),IF(AND(B424="Premier League",E424="Highlights"),_xlfn.XLOOKUP(H424,Calendar!O:O,Calendar!N:N,,-1),""))</f>
        <v>Matchweek 01</v>
      </c>
    </row>
    <row r="425" spans="1:34" s="72" customFormat="1" ht="15.65" customHeight="1" x14ac:dyDescent="0.35">
      <c r="A425" s="104" t="s">
        <v>31</v>
      </c>
      <c r="B425" s="104" t="s">
        <v>32</v>
      </c>
      <c r="C425" s="104"/>
      <c r="D425" s="104"/>
      <c r="E425" s="104" t="s">
        <v>33</v>
      </c>
      <c r="F425" s="105">
        <v>0.9375</v>
      </c>
      <c r="G425" s="104"/>
      <c r="H425" s="106">
        <v>45956</v>
      </c>
      <c r="I425" s="104" t="s">
        <v>522</v>
      </c>
      <c r="J425" s="107" t="s">
        <v>38</v>
      </c>
      <c r="K425" s="104" t="s">
        <v>552</v>
      </c>
      <c r="L425" s="104" t="s">
        <v>35</v>
      </c>
      <c r="M425" s="107" t="s">
        <v>36</v>
      </c>
      <c r="N425" s="105">
        <v>0.9375</v>
      </c>
      <c r="O425" s="105">
        <v>0.98958333333333337</v>
      </c>
      <c r="P425" s="105">
        <v>5.208333333333337E-2</v>
      </c>
      <c r="Q425" s="108">
        <v>1294.5999999999999</v>
      </c>
      <c r="R425" s="109">
        <v>2.1</v>
      </c>
      <c r="S425" s="109">
        <v>26.8</v>
      </c>
      <c r="T425" s="109">
        <v>2492.6</v>
      </c>
      <c r="U425" s="109">
        <v>31.8</v>
      </c>
      <c r="V425" s="109">
        <v>0.4</v>
      </c>
      <c r="W425" s="109">
        <v>20.399999999999999</v>
      </c>
      <c r="X425" s="109">
        <v>56.2</v>
      </c>
      <c r="Y425" s="109">
        <v>1269.4000000000001</v>
      </c>
      <c r="Z425" s="109">
        <v>2.4</v>
      </c>
      <c r="AA425" s="109">
        <v>26.8</v>
      </c>
      <c r="AB425" s="110">
        <v>2465.5</v>
      </c>
      <c r="AH425" s="72" t="str">
        <f>IF(AND(B425="Premier League",E425="Live"),_xlfn.XLOOKUP(_xlfn.TEXTJOIN(" vs ",,C425:D425),Calendar!G:G,Calendar!B:B),IF(AND(B425="Premier League",E425="Highlights"),_xlfn.XLOOKUP(H425,Calendar!O:O,Calendar!N:N,,-1),""))</f>
        <v>Matchweek 01</v>
      </c>
    </row>
    <row r="426" spans="1:34" s="72" customFormat="1" ht="15.65" customHeight="1" x14ac:dyDescent="0.35">
      <c r="A426" s="104" t="s">
        <v>31</v>
      </c>
      <c r="B426" s="104" t="s">
        <v>146</v>
      </c>
      <c r="C426" s="104" t="s">
        <v>521</v>
      </c>
      <c r="D426" s="104" t="s">
        <v>109</v>
      </c>
      <c r="E426" s="104" t="s">
        <v>41</v>
      </c>
      <c r="F426" s="105">
        <v>0.83333333333333337</v>
      </c>
      <c r="G426" s="104"/>
      <c r="H426" s="106">
        <v>45957</v>
      </c>
      <c r="I426" s="104" t="s">
        <v>522</v>
      </c>
      <c r="J426" s="107" t="s">
        <v>74</v>
      </c>
      <c r="K426" s="104" t="s">
        <v>53</v>
      </c>
      <c r="L426" s="104" t="s">
        <v>54</v>
      </c>
      <c r="M426" s="107" t="s">
        <v>55</v>
      </c>
      <c r="N426" s="105">
        <v>0.83402777777777781</v>
      </c>
      <c r="O426" s="105">
        <v>0.91319444444444453</v>
      </c>
      <c r="P426" s="105">
        <v>7.9166666666666718E-2</v>
      </c>
      <c r="Q426" s="108">
        <v>142.30000000000001</v>
      </c>
      <c r="R426" s="109">
        <v>0.23</v>
      </c>
      <c r="S426" s="109">
        <v>1.2605999999999999</v>
      </c>
      <c r="T426" s="109">
        <v>189.1</v>
      </c>
      <c r="U426" s="109">
        <v>13.9</v>
      </c>
      <c r="V426" s="109">
        <v>0.191</v>
      </c>
      <c r="W426" s="109">
        <v>4.9029999999999996</v>
      </c>
      <c r="X426" s="109">
        <v>23.7</v>
      </c>
      <c r="Y426" s="109">
        <v>139.30000000000001</v>
      </c>
      <c r="Z426" s="109">
        <v>0.26400000000000001</v>
      </c>
      <c r="AA426" s="109">
        <v>1.2559</v>
      </c>
      <c r="AB426" s="110">
        <v>186.2</v>
      </c>
      <c r="AH426" s="72" t="str">
        <f>IF(AND(B426="Premier League",E426="Live"),_xlfn.XLOOKUP(_xlfn.TEXTJOIN(" vs ",,C426:D426),Calendar!G:G,Calendar!B:B),IF(AND(B426="Premier League",E426="Highlights"),_xlfn.XLOOKUP(H426,Calendar!O:O,Calendar!N:N,,-1),""))</f>
        <v/>
      </c>
    </row>
    <row r="427" spans="1:34" s="72" customFormat="1" ht="15.65" customHeight="1" x14ac:dyDescent="0.35">
      <c r="A427" s="104" t="s">
        <v>31</v>
      </c>
      <c r="B427" s="104" t="s">
        <v>146</v>
      </c>
      <c r="C427" s="104" t="s">
        <v>521</v>
      </c>
      <c r="D427" s="104" t="s">
        <v>109</v>
      </c>
      <c r="E427" s="104" t="s">
        <v>41</v>
      </c>
      <c r="F427" s="105">
        <v>0.83333333333333337</v>
      </c>
      <c r="G427" s="104"/>
      <c r="H427" s="106">
        <v>45957</v>
      </c>
      <c r="I427" s="104" t="s">
        <v>522</v>
      </c>
      <c r="J427" s="107" t="s">
        <v>74</v>
      </c>
      <c r="K427" s="104" t="s">
        <v>53</v>
      </c>
      <c r="L427" s="104" t="s">
        <v>120</v>
      </c>
      <c r="M427" s="107" t="s">
        <v>55</v>
      </c>
      <c r="N427" s="105">
        <v>0.83402777777777781</v>
      </c>
      <c r="O427" s="105">
        <v>0.91319444444444453</v>
      </c>
      <c r="P427" s="105">
        <v>7.9166666666666718E-2</v>
      </c>
      <c r="Q427" s="108">
        <v>29.1</v>
      </c>
      <c r="R427" s="109">
        <v>4.7E-2</v>
      </c>
      <c r="S427" s="109">
        <v>0.25779999999999997</v>
      </c>
      <c r="T427" s="109">
        <v>59.3</v>
      </c>
      <c r="U427" s="109">
        <v>1.3</v>
      </c>
      <c r="V427" s="109">
        <v>1.7999999999999999E-2</v>
      </c>
      <c r="W427" s="109">
        <v>0.45860000000000001</v>
      </c>
      <c r="X427" s="109">
        <v>5.8</v>
      </c>
      <c r="Y427" s="109">
        <v>28.9</v>
      </c>
      <c r="Z427" s="109">
        <v>5.5E-2</v>
      </c>
      <c r="AA427" s="109">
        <v>0.2606</v>
      </c>
      <c r="AB427" s="110">
        <v>59.3</v>
      </c>
      <c r="AH427" s="72" t="str">
        <f>IF(AND(B427="Premier League",E427="Live"),_xlfn.XLOOKUP(_xlfn.TEXTJOIN(" vs ",,C427:D427),Calendar!G:G,Calendar!B:B),IF(AND(B427="Premier League",E427="Highlights"),_xlfn.XLOOKUP(H427,Calendar!O:O,Calendar!N:N,,-1),""))</f>
        <v/>
      </c>
    </row>
    <row r="428" spans="1:34" s="72" customFormat="1" ht="15.65" customHeight="1" x14ac:dyDescent="0.35">
      <c r="A428" s="104" t="s">
        <v>31</v>
      </c>
      <c r="B428" s="104" t="s">
        <v>32</v>
      </c>
      <c r="C428" s="104"/>
      <c r="D428" s="104"/>
      <c r="E428" s="104" t="s">
        <v>33</v>
      </c>
      <c r="F428" s="105">
        <v>0.32291666666666669</v>
      </c>
      <c r="G428" s="104"/>
      <c r="H428" s="106">
        <v>45957</v>
      </c>
      <c r="I428" s="104" t="s">
        <v>522</v>
      </c>
      <c r="J428" s="107" t="s">
        <v>74</v>
      </c>
      <c r="K428" s="104" t="s">
        <v>553</v>
      </c>
      <c r="L428" s="104" t="s">
        <v>278</v>
      </c>
      <c r="M428" s="107" t="s">
        <v>36</v>
      </c>
      <c r="N428" s="105">
        <v>0.32291666666666669</v>
      </c>
      <c r="O428" s="105">
        <v>0.37498842592592591</v>
      </c>
      <c r="P428" s="105">
        <v>5.2083333333333336E-2</v>
      </c>
      <c r="Q428" s="108">
        <v>98.8</v>
      </c>
      <c r="R428" s="109">
        <v>0.16</v>
      </c>
      <c r="S428" s="109">
        <v>2.7288000000000001</v>
      </c>
      <c r="T428" s="109">
        <v>152.19999999999999</v>
      </c>
      <c r="U428" s="109">
        <v>0.1</v>
      </c>
      <c r="V428" s="109">
        <v>1E-3</v>
      </c>
      <c r="W428" s="109">
        <v>0.18379999999999999</v>
      </c>
      <c r="X428" s="109">
        <v>1.4</v>
      </c>
      <c r="Y428" s="109">
        <v>91.1</v>
      </c>
      <c r="Z428" s="109">
        <v>0.17299999999999999</v>
      </c>
      <c r="AA428" s="109">
        <v>2.6267</v>
      </c>
      <c r="AB428" s="110">
        <v>135.30000000000001</v>
      </c>
      <c r="AH428" s="72" t="str">
        <f>IF(AND(B428="Premier League",E428="Live"),_xlfn.XLOOKUP(_xlfn.TEXTJOIN(" vs ",,C428:D428),Calendar!G:G,Calendar!B:B),IF(AND(B428="Premier League",E428="Highlights"),_xlfn.XLOOKUP(H428,Calendar!O:O,Calendar!N:N,,-1),""))</f>
        <v>Matchweek 01</v>
      </c>
    </row>
    <row r="429" spans="1:34" s="72" customFormat="1" ht="15.65" customHeight="1" x14ac:dyDescent="0.35">
      <c r="A429" s="104" t="s">
        <v>31</v>
      </c>
      <c r="B429" s="104" t="s">
        <v>478</v>
      </c>
      <c r="C429" s="104" t="s">
        <v>657</v>
      </c>
      <c r="D429" s="104" t="s">
        <v>661</v>
      </c>
      <c r="E429" s="104" t="s">
        <v>41</v>
      </c>
      <c r="F429" s="105">
        <v>0.79166666666666663</v>
      </c>
      <c r="G429" s="104"/>
      <c r="H429" s="106">
        <v>45958</v>
      </c>
      <c r="I429" s="104" t="s">
        <v>522</v>
      </c>
      <c r="J429" s="107" t="s">
        <v>122</v>
      </c>
      <c r="K429" s="104" t="s">
        <v>53</v>
      </c>
      <c r="L429" s="104" t="s">
        <v>350</v>
      </c>
      <c r="M429" s="107" t="s">
        <v>80</v>
      </c>
      <c r="N429" s="105">
        <v>0.79166666666666674</v>
      </c>
      <c r="O429" s="105">
        <v>0.87152777777777779</v>
      </c>
      <c r="P429" s="105">
        <v>7.9861111111111049E-2</v>
      </c>
      <c r="Q429" s="108">
        <v>556.29999999999995</v>
      </c>
      <c r="R429" s="109">
        <v>0.9</v>
      </c>
      <c r="S429" s="109">
        <v>4.7572999999999999</v>
      </c>
      <c r="T429" s="109">
        <v>712.2</v>
      </c>
      <c r="U429" s="109">
        <v>14.9</v>
      </c>
      <c r="V429" s="109">
        <v>0.20499999999999999</v>
      </c>
      <c r="W429" s="109">
        <v>5.7484999999999999</v>
      </c>
      <c r="X429" s="109">
        <v>36.200000000000003</v>
      </c>
      <c r="Y429" s="109">
        <v>524.4</v>
      </c>
      <c r="Z429" s="109">
        <v>0.99399999999999999</v>
      </c>
      <c r="AA429" s="109">
        <v>4.6090999999999998</v>
      </c>
      <c r="AB429" s="110">
        <v>678.8</v>
      </c>
      <c r="AH429" s="72" t="str">
        <f>IF(AND(B429="Premier League",E429="Live"),_xlfn.XLOOKUP(_xlfn.TEXTJOIN(" vs ",,C429:D429),Calendar!G:G,Calendar!B:B),IF(AND(B429="Premier League",E429="Highlights"),_xlfn.XLOOKUP(H429,Calendar!O:O,Calendar!N:N,,-1),""))</f>
        <v/>
      </c>
    </row>
    <row r="430" spans="1:34" s="72" customFormat="1" ht="15.65" customHeight="1" x14ac:dyDescent="0.35">
      <c r="A430" s="104" t="s">
        <v>31</v>
      </c>
      <c r="B430" s="104" t="s">
        <v>478</v>
      </c>
      <c r="C430" s="104" t="s">
        <v>662</v>
      </c>
      <c r="D430" s="104" t="s">
        <v>663</v>
      </c>
      <c r="E430" s="104" t="s">
        <v>41</v>
      </c>
      <c r="F430" s="105">
        <v>0.82291666666666663</v>
      </c>
      <c r="G430" s="104"/>
      <c r="H430" s="106">
        <v>45958</v>
      </c>
      <c r="I430" s="104" t="s">
        <v>522</v>
      </c>
      <c r="J430" s="107" t="s">
        <v>122</v>
      </c>
      <c r="K430" s="104" t="s">
        <v>53</v>
      </c>
      <c r="L430" s="104" t="s">
        <v>618</v>
      </c>
      <c r="M430" s="107" t="s">
        <v>36</v>
      </c>
      <c r="N430" s="105">
        <v>0.82291666666666674</v>
      </c>
      <c r="O430" s="105">
        <v>0.90069444444444446</v>
      </c>
      <c r="P430" s="105">
        <v>7.7777777777777724E-2</v>
      </c>
      <c r="Q430" s="108">
        <v>23.1</v>
      </c>
      <c r="R430" s="109">
        <v>0.78900000000000003</v>
      </c>
      <c r="S430" s="109">
        <v>3.6953999999999998</v>
      </c>
      <c r="T430" s="109">
        <v>61.1</v>
      </c>
      <c r="U430" s="109">
        <v>0</v>
      </c>
      <c r="V430" s="109">
        <v>0</v>
      </c>
      <c r="W430" s="109">
        <v>0</v>
      </c>
      <c r="X430" s="109" t="s">
        <v>541</v>
      </c>
      <c r="Y430" s="109">
        <v>23</v>
      </c>
      <c r="Z430" s="109">
        <v>0.91200000000000003</v>
      </c>
      <c r="AA430" s="109">
        <v>3.8532000000000002</v>
      </c>
      <c r="AB430" s="110">
        <v>61.1</v>
      </c>
      <c r="AH430" s="72" t="str">
        <f>IF(AND(B430="Premier League",E430="Live"),_xlfn.XLOOKUP(_xlfn.TEXTJOIN(" vs ",,C430:D430),Calendar!G:G,Calendar!B:B),IF(AND(B430="Premier League",E430="Highlights"),_xlfn.XLOOKUP(H430,Calendar!O:O,Calendar!N:N,,-1),""))</f>
        <v/>
      </c>
    </row>
    <row r="431" spans="1:34" s="72" customFormat="1" ht="15.65" customHeight="1" x14ac:dyDescent="0.35">
      <c r="A431" s="104" t="s">
        <v>31</v>
      </c>
      <c r="B431" s="104" t="s">
        <v>103</v>
      </c>
      <c r="C431" s="104" t="s">
        <v>110</v>
      </c>
      <c r="D431" s="104" t="s">
        <v>119</v>
      </c>
      <c r="E431" s="104" t="s">
        <v>41</v>
      </c>
      <c r="F431" s="105">
        <v>0.83333333333333337</v>
      </c>
      <c r="G431" s="104"/>
      <c r="H431" s="106">
        <v>45958</v>
      </c>
      <c r="I431" s="104" t="s">
        <v>522</v>
      </c>
      <c r="J431" s="107" t="s">
        <v>122</v>
      </c>
      <c r="K431" s="104" t="s">
        <v>53</v>
      </c>
      <c r="L431" s="104" t="s">
        <v>549</v>
      </c>
      <c r="M431" s="107" t="s">
        <v>80</v>
      </c>
      <c r="N431" s="105">
        <v>0.83333333333333337</v>
      </c>
      <c r="O431" s="105">
        <v>0.91319444444444453</v>
      </c>
      <c r="P431" s="105">
        <v>7.986111111111116E-2</v>
      </c>
      <c r="Q431" s="108">
        <v>1222.4000000000001</v>
      </c>
      <c r="R431" s="109">
        <v>1.9770000000000001</v>
      </c>
      <c r="S431" s="109">
        <v>10.369</v>
      </c>
      <c r="T431" s="109">
        <v>1506.3</v>
      </c>
      <c r="U431" s="109">
        <v>66.2</v>
      </c>
      <c r="V431" s="109">
        <v>0.91</v>
      </c>
      <c r="W431" s="109">
        <v>19.7317</v>
      </c>
      <c r="X431" s="109">
        <v>84.5</v>
      </c>
      <c r="Y431" s="109">
        <v>1184.5999999999999</v>
      </c>
      <c r="Z431" s="109">
        <v>2.2440000000000002</v>
      </c>
      <c r="AA431" s="109">
        <v>10.2927</v>
      </c>
      <c r="AB431" s="110">
        <v>1468.1</v>
      </c>
      <c r="AH431" s="72" t="str">
        <f>IF(AND(B431="Premier League",E431="Live"),_xlfn.XLOOKUP(_xlfn.TEXTJOIN(" vs ",,C431:D431),Calendar!G:G,Calendar!B:B),IF(AND(B431="Premier League",E431="Highlights"),_xlfn.XLOOKUP(H431,Calendar!O:O,Calendar!N:N,,-1),""))</f>
        <v/>
      </c>
    </row>
    <row r="432" spans="1:34" s="72" customFormat="1" ht="15.65" customHeight="1" x14ac:dyDescent="0.35">
      <c r="A432" s="104" t="s">
        <v>31</v>
      </c>
      <c r="B432" s="104" t="s">
        <v>103</v>
      </c>
      <c r="C432" s="104" t="s">
        <v>110</v>
      </c>
      <c r="D432" s="104" t="s">
        <v>119</v>
      </c>
      <c r="E432" s="104" t="s">
        <v>41</v>
      </c>
      <c r="F432" s="105">
        <v>0.83333333333333337</v>
      </c>
      <c r="G432" s="104"/>
      <c r="H432" s="106">
        <v>45958</v>
      </c>
      <c r="I432" s="104" t="s">
        <v>522</v>
      </c>
      <c r="J432" s="107" t="s">
        <v>122</v>
      </c>
      <c r="K432" s="104" t="s">
        <v>53</v>
      </c>
      <c r="L432" s="104" t="s">
        <v>54</v>
      </c>
      <c r="M432" s="107" t="s">
        <v>55</v>
      </c>
      <c r="N432" s="105">
        <v>0.83333333333333337</v>
      </c>
      <c r="O432" s="105">
        <v>0.91319444444444453</v>
      </c>
      <c r="P432" s="105">
        <v>7.986111111111116E-2</v>
      </c>
      <c r="Q432" s="108">
        <v>143</v>
      </c>
      <c r="R432" s="109">
        <v>0.23100000000000001</v>
      </c>
      <c r="S432" s="109">
        <v>1.2130000000000001</v>
      </c>
      <c r="T432" s="109">
        <v>178.5</v>
      </c>
      <c r="U432" s="109">
        <v>0.9</v>
      </c>
      <c r="V432" s="109">
        <v>1.2E-2</v>
      </c>
      <c r="W432" s="109">
        <v>0.26829999999999998</v>
      </c>
      <c r="X432" s="109">
        <v>8.5</v>
      </c>
      <c r="Y432" s="109">
        <v>132.30000000000001</v>
      </c>
      <c r="Z432" s="109">
        <v>0.251</v>
      </c>
      <c r="AA432" s="109">
        <v>1.1495</v>
      </c>
      <c r="AB432" s="110">
        <v>172.8</v>
      </c>
      <c r="AH432" s="72" t="str">
        <f>IF(AND(B432="Premier League",E432="Live"),_xlfn.XLOOKUP(_xlfn.TEXTJOIN(" vs ",,C432:D432),Calendar!G:G,Calendar!B:B),IF(AND(B432="Premier League",E432="Highlights"),_xlfn.XLOOKUP(H432,Calendar!O:O,Calendar!N:N,,-1),""))</f>
        <v/>
      </c>
    </row>
    <row r="433" spans="1:34" s="72" customFormat="1" ht="15.65" customHeight="1" x14ac:dyDescent="0.35">
      <c r="A433" s="104" t="s">
        <v>31</v>
      </c>
      <c r="B433" s="104" t="s">
        <v>103</v>
      </c>
      <c r="C433" s="104" t="s">
        <v>110</v>
      </c>
      <c r="D433" s="104" t="s">
        <v>119</v>
      </c>
      <c r="E433" s="104" t="s">
        <v>41</v>
      </c>
      <c r="F433" s="105">
        <v>0.83333333333333337</v>
      </c>
      <c r="G433" s="104"/>
      <c r="H433" s="106">
        <v>45958</v>
      </c>
      <c r="I433" s="104" t="s">
        <v>522</v>
      </c>
      <c r="J433" s="107" t="s">
        <v>122</v>
      </c>
      <c r="K433" s="104" t="s">
        <v>53</v>
      </c>
      <c r="L433" s="104" t="s">
        <v>120</v>
      </c>
      <c r="M433" s="107" t="s">
        <v>55</v>
      </c>
      <c r="N433" s="105">
        <v>0.83333333333333337</v>
      </c>
      <c r="O433" s="105">
        <v>0.91319444444444453</v>
      </c>
      <c r="P433" s="105">
        <v>7.986111111111116E-2</v>
      </c>
      <c r="Q433" s="108">
        <v>47.8</v>
      </c>
      <c r="R433" s="109">
        <v>7.6999999999999999E-2</v>
      </c>
      <c r="S433" s="109">
        <v>0.40550000000000003</v>
      </c>
      <c r="T433" s="109">
        <v>76.599999999999994</v>
      </c>
      <c r="U433" s="109">
        <v>5.9</v>
      </c>
      <c r="V433" s="109">
        <v>8.1000000000000003E-2</v>
      </c>
      <c r="W433" s="109">
        <v>1.7585999999999999</v>
      </c>
      <c r="X433" s="109">
        <v>13.5</v>
      </c>
      <c r="Y433" s="109">
        <v>45.4</v>
      </c>
      <c r="Z433" s="109">
        <v>8.5999999999999993E-2</v>
      </c>
      <c r="AA433" s="109">
        <v>0.39450000000000002</v>
      </c>
      <c r="AB433" s="110">
        <v>74.2</v>
      </c>
      <c r="AH433" s="72" t="str">
        <f>IF(AND(B433="Premier League",E433="Live"),_xlfn.XLOOKUP(_xlfn.TEXTJOIN(" vs ",,C433:D433),Calendar!G:G,Calendar!B:B),IF(AND(B433="Premier League",E433="Highlights"),_xlfn.XLOOKUP(H433,Calendar!O:O,Calendar!N:N,,-1),""))</f>
        <v/>
      </c>
    </row>
    <row r="434" spans="1:34" s="72" customFormat="1" ht="15.65" customHeight="1" x14ac:dyDescent="0.35">
      <c r="A434" s="104" t="s">
        <v>31</v>
      </c>
      <c r="B434" s="104" t="s">
        <v>103</v>
      </c>
      <c r="C434" s="104" t="s">
        <v>110</v>
      </c>
      <c r="D434" s="104" t="s">
        <v>119</v>
      </c>
      <c r="E434" s="104" t="s">
        <v>41</v>
      </c>
      <c r="F434" s="105">
        <v>0.83333333333333337</v>
      </c>
      <c r="G434" s="104"/>
      <c r="H434" s="106">
        <v>45958</v>
      </c>
      <c r="I434" s="104" t="s">
        <v>522</v>
      </c>
      <c r="J434" s="107" t="s">
        <v>122</v>
      </c>
      <c r="K434" s="104" t="s">
        <v>53</v>
      </c>
      <c r="L434" s="104" t="s">
        <v>548</v>
      </c>
      <c r="M434" s="107" t="s">
        <v>55</v>
      </c>
      <c r="N434" s="105">
        <v>0.83333333333333337</v>
      </c>
      <c r="O434" s="105">
        <v>0.91319444444444453</v>
      </c>
      <c r="P434" s="105">
        <v>7.986111111111116E-2</v>
      </c>
      <c r="Q434" s="108">
        <v>20.9</v>
      </c>
      <c r="R434" s="109">
        <v>3.4000000000000002E-2</v>
      </c>
      <c r="S434" s="109">
        <v>0.17730000000000001</v>
      </c>
      <c r="T434" s="109">
        <v>42.5</v>
      </c>
      <c r="U434" s="109">
        <v>0.2</v>
      </c>
      <c r="V434" s="109">
        <v>3.0000000000000001E-3</v>
      </c>
      <c r="W434" s="109">
        <v>5.96E-2</v>
      </c>
      <c r="X434" s="109">
        <v>8.8000000000000007</v>
      </c>
      <c r="Y434" s="109">
        <v>20.7</v>
      </c>
      <c r="Z434" s="109">
        <v>3.9E-2</v>
      </c>
      <c r="AA434" s="109">
        <v>0.1799</v>
      </c>
      <c r="AB434" s="110">
        <v>39.700000000000003</v>
      </c>
      <c r="AH434" s="72" t="str">
        <f>IF(AND(B434="Premier League",E434="Live"),_xlfn.XLOOKUP(_xlfn.TEXTJOIN(" vs ",,C434:D434),Calendar!G:G,Calendar!B:B),IF(AND(B434="Premier League",E434="Highlights"),_xlfn.XLOOKUP(H434,Calendar!O:O,Calendar!N:N,,-1),""))</f>
        <v/>
      </c>
    </row>
    <row r="435" spans="1:34" s="72" customFormat="1" ht="15.65" customHeight="1" x14ac:dyDescent="0.35">
      <c r="A435" s="104" t="s">
        <v>31</v>
      </c>
      <c r="B435" s="104" t="s">
        <v>103</v>
      </c>
      <c r="C435" s="104" t="s">
        <v>45</v>
      </c>
      <c r="D435" s="104" t="s">
        <v>81</v>
      </c>
      <c r="E435" s="104" t="s">
        <v>41</v>
      </c>
      <c r="F435" s="105">
        <v>0.82291666666666663</v>
      </c>
      <c r="G435" s="104"/>
      <c r="H435" s="106">
        <v>45959</v>
      </c>
      <c r="I435" s="104" t="s">
        <v>522</v>
      </c>
      <c r="J435" s="107" t="s">
        <v>123</v>
      </c>
      <c r="K435" s="104" t="s">
        <v>53</v>
      </c>
      <c r="L435" s="104" t="s">
        <v>57</v>
      </c>
      <c r="M435" s="107" t="s">
        <v>55</v>
      </c>
      <c r="N435" s="105">
        <v>0.82291666666666674</v>
      </c>
      <c r="O435" s="105">
        <v>0.90208333333333335</v>
      </c>
      <c r="P435" s="105">
        <v>7.9166666666666607E-2</v>
      </c>
      <c r="Q435" s="108">
        <v>715.6</v>
      </c>
      <c r="R435" s="109">
        <v>1.1579999999999999</v>
      </c>
      <c r="S435" s="109">
        <v>5.3827999999999996</v>
      </c>
      <c r="T435" s="109">
        <v>909.5</v>
      </c>
      <c r="U435" s="109">
        <v>104.4</v>
      </c>
      <c r="V435" s="109">
        <v>1.4350000000000001</v>
      </c>
      <c r="W435" s="109">
        <v>19.8065</v>
      </c>
      <c r="X435" s="109">
        <v>126.4</v>
      </c>
      <c r="Y435" s="109">
        <v>671.7</v>
      </c>
      <c r="Z435" s="109">
        <v>1.2729999999999999</v>
      </c>
      <c r="AA435" s="109">
        <v>5.2173999999999996</v>
      </c>
      <c r="AB435" s="110">
        <v>862.3</v>
      </c>
      <c r="AH435" s="72" t="str">
        <f>IF(AND(B435="Premier League",E435="Live"),_xlfn.XLOOKUP(_xlfn.TEXTJOIN(" vs ",,C435:D435),Calendar!G:G,Calendar!B:B),IF(AND(B435="Premier League",E435="Highlights"),_xlfn.XLOOKUP(H435,Calendar!O:O,Calendar!N:N,,-1),""))</f>
        <v/>
      </c>
    </row>
    <row r="436" spans="1:34" s="72" customFormat="1" ht="15.65" customHeight="1" x14ac:dyDescent="0.35">
      <c r="A436" s="104" t="s">
        <v>31</v>
      </c>
      <c r="B436" s="104" t="s">
        <v>529</v>
      </c>
      <c r="C436" s="104" t="s">
        <v>545</v>
      </c>
      <c r="D436" s="104" t="s">
        <v>194</v>
      </c>
      <c r="E436" s="104" t="s">
        <v>41</v>
      </c>
      <c r="F436" s="105">
        <v>0.82291666666666663</v>
      </c>
      <c r="G436" s="104"/>
      <c r="H436" s="106">
        <v>45959</v>
      </c>
      <c r="I436" s="104" t="s">
        <v>522</v>
      </c>
      <c r="J436" s="107" t="s">
        <v>123</v>
      </c>
      <c r="K436" s="104" t="s">
        <v>53</v>
      </c>
      <c r="L436" s="104" t="s">
        <v>120</v>
      </c>
      <c r="M436" s="107" t="s">
        <v>55</v>
      </c>
      <c r="N436" s="105">
        <v>0.82291666666666674</v>
      </c>
      <c r="O436" s="105">
        <v>0.90208333333333335</v>
      </c>
      <c r="P436" s="105">
        <v>7.9166666666666607E-2</v>
      </c>
      <c r="Q436" s="108">
        <v>163.80000000000001</v>
      </c>
      <c r="R436" s="109">
        <v>0.26500000000000001</v>
      </c>
      <c r="S436" s="109">
        <v>1.2321</v>
      </c>
      <c r="T436" s="109">
        <v>229.3</v>
      </c>
      <c r="U436" s="109">
        <v>10.4</v>
      </c>
      <c r="V436" s="109">
        <v>0.14299999999999999</v>
      </c>
      <c r="W436" s="109">
        <v>1.9731000000000001</v>
      </c>
      <c r="X436" s="109">
        <v>23</v>
      </c>
      <c r="Y436" s="109">
        <v>160.30000000000001</v>
      </c>
      <c r="Z436" s="109">
        <v>0.30399999999999999</v>
      </c>
      <c r="AA436" s="109">
        <v>1.2451000000000001</v>
      </c>
      <c r="AB436" s="110">
        <v>220.3</v>
      </c>
      <c r="AH436" s="72" t="str">
        <f>IF(AND(B436="Premier League",E436="Live"),_xlfn.XLOOKUP(_xlfn.TEXTJOIN(" vs ",,C436:D436),Calendar!G:G,Calendar!B:B),IF(AND(B436="Premier League",E436="Highlights"),_xlfn.XLOOKUP(H436,Calendar!O:O,Calendar!N:N,,-1),""))</f>
        <v/>
      </c>
    </row>
    <row r="437" spans="1:34" s="72" customFormat="1" ht="15.65" customHeight="1" x14ac:dyDescent="0.35">
      <c r="A437" s="104" t="s">
        <v>31</v>
      </c>
      <c r="B437" s="104" t="s">
        <v>103</v>
      </c>
      <c r="C437" s="104" t="s">
        <v>46</v>
      </c>
      <c r="D437" s="104" t="s">
        <v>48</v>
      </c>
      <c r="E437" s="104" t="s">
        <v>41</v>
      </c>
      <c r="F437" s="105">
        <v>0.83333333333333337</v>
      </c>
      <c r="G437" s="104"/>
      <c r="H437" s="106">
        <v>45959</v>
      </c>
      <c r="I437" s="104" t="s">
        <v>522</v>
      </c>
      <c r="J437" s="107" t="s">
        <v>123</v>
      </c>
      <c r="K437" s="104" t="s">
        <v>53</v>
      </c>
      <c r="L437" s="104" t="s">
        <v>549</v>
      </c>
      <c r="M437" s="107" t="s">
        <v>80</v>
      </c>
      <c r="N437" s="105">
        <v>0.83402777777777781</v>
      </c>
      <c r="O437" s="105">
        <v>0.91180555555555554</v>
      </c>
      <c r="P437" s="105">
        <v>7.7777777777777724E-2</v>
      </c>
      <c r="Q437" s="108">
        <v>1706</v>
      </c>
      <c r="R437" s="109">
        <v>2.76</v>
      </c>
      <c r="S437" s="109">
        <v>12.2593</v>
      </c>
      <c r="T437" s="109">
        <v>1983.7</v>
      </c>
      <c r="U437" s="109">
        <v>40</v>
      </c>
      <c r="V437" s="109">
        <v>0.55000000000000004</v>
      </c>
      <c r="W437" s="109">
        <v>6.8224</v>
      </c>
      <c r="X437" s="109">
        <v>55.3</v>
      </c>
      <c r="Y437" s="109">
        <v>1637.6</v>
      </c>
      <c r="Z437" s="109">
        <v>3.1030000000000002</v>
      </c>
      <c r="AA437" s="109">
        <v>12.1557</v>
      </c>
      <c r="AB437" s="110">
        <v>1898.7</v>
      </c>
      <c r="AH437" s="72" t="str">
        <f>IF(AND(B437="Premier League",E437="Live"),_xlfn.XLOOKUP(_xlfn.TEXTJOIN(" vs ",,C437:D437),Calendar!G:G,Calendar!B:B),IF(AND(B437="Premier League",E437="Highlights"),_xlfn.XLOOKUP(H437,Calendar!O:O,Calendar!N:N,,-1),""))</f>
        <v/>
      </c>
    </row>
    <row r="438" spans="1:34" s="72" customFormat="1" ht="15.65" customHeight="1" x14ac:dyDescent="0.35">
      <c r="A438" s="104" t="s">
        <v>31</v>
      </c>
      <c r="B438" s="104" t="s">
        <v>103</v>
      </c>
      <c r="C438" s="104" t="s">
        <v>46</v>
      </c>
      <c r="D438" s="104" t="s">
        <v>48</v>
      </c>
      <c r="E438" s="104" t="s">
        <v>41</v>
      </c>
      <c r="F438" s="105">
        <v>0.83333333333333337</v>
      </c>
      <c r="G438" s="104"/>
      <c r="H438" s="106">
        <v>45959</v>
      </c>
      <c r="I438" s="104" t="s">
        <v>522</v>
      </c>
      <c r="J438" s="107" t="s">
        <v>123</v>
      </c>
      <c r="K438" s="104" t="s">
        <v>53</v>
      </c>
      <c r="L438" s="104" t="s">
        <v>54</v>
      </c>
      <c r="M438" s="107" t="s">
        <v>55</v>
      </c>
      <c r="N438" s="105">
        <v>0.83402777777777781</v>
      </c>
      <c r="O438" s="105">
        <v>0.91180555555555554</v>
      </c>
      <c r="P438" s="105">
        <v>7.7777777777777724E-2</v>
      </c>
      <c r="Q438" s="108">
        <v>390</v>
      </c>
      <c r="R438" s="109">
        <v>0.63100000000000001</v>
      </c>
      <c r="S438" s="109">
        <v>2.8025000000000002</v>
      </c>
      <c r="T438" s="109">
        <v>605.1</v>
      </c>
      <c r="U438" s="109">
        <v>41.5</v>
      </c>
      <c r="V438" s="109">
        <v>0.57099999999999995</v>
      </c>
      <c r="W438" s="109">
        <v>7.0782999999999996</v>
      </c>
      <c r="X438" s="109">
        <v>79.7</v>
      </c>
      <c r="Y438" s="109">
        <v>375.1</v>
      </c>
      <c r="Z438" s="109">
        <v>0.71099999999999997</v>
      </c>
      <c r="AA438" s="109">
        <v>2.7843</v>
      </c>
      <c r="AB438" s="110">
        <v>578.20000000000005</v>
      </c>
      <c r="AH438" s="72" t="str">
        <f>IF(AND(B438="Premier League",E438="Live"),_xlfn.XLOOKUP(_xlfn.TEXTJOIN(" vs ",,C438:D438),Calendar!G:G,Calendar!B:B),IF(AND(B438="Premier League",E438="Highlights"),_xlfn.XLOOKUP(H438,Calendar!O:O,Calendar!N:N,,-1),""))</f>
        <v/>
      </c>
    </row>
    <row r="439" spans="1:34" s="72" customFormat="1" ht="15.65" customHeight="1" x14ac:dyDescent="0.35">
      <c r="A439" s="104" t="s">
        <v>31</v>
      </c>
      <c r="B439" s="104" t="s">
        <v>581</v>
      </c>
      <c r="C439" s="104" t="s">
        <v>165</v>
      </c>
      <c r="D439" s="104" t="s">
        <v>261</v>
      </c>
      <c r="E439" s="104" t="s">
        <v>41</v>
      </c>
      <c r="F439" s="105">
        <v>0.8125</v>
      </c>
      <c r="G439" s="104"/>
      <c r="H439" s="106">
        <v>45961</v>
      </c>
      <c r="I439" s="104" t="s">
        <v>522</v>
      </c>
      <c r="J439" s="107" t="s">
        <v>71</v>
      </c>
      <c r="K439" s="104" t="s">
        <v>53</v>
      </c>
      <c r="L439" s="104" t="s">
        <v>510</v>
      </c>
      <c r="M439" s="107" t="s">
        <v>511</v>
      </c>
      <c r="N439" s="105">
        <v>0.8125</v>
      </c>
      <c r="O439" s="105">
        <v>0.89236111111111116</v>
      </c>
      <c r="P439" s="105">
        <v>7.986111111111116E-2</v>
      </c>
      <c r="Q439" s="108">
        <v>87.5</v>
      </c>
      <c r="R439" s="109">
        <v>0.1</v>
      </c>
      <c r="S439" s="109">
        <v>0.8</v>
      </c>
      <c r="T439" s="109">
        <v>163.19999999999999</v>
      </c>
      <c r="U439" s="109">
        <v>12.2</v>
      </c>
      <c r="V439" s="109">
        <v>0.2</v>
      </c>
      <c r="W439" s="109">
        <v>4.7</v>
      </c>
      <c r="X439" s="109">
        <v>12.8</v>
      </c>
      <c r="Y439" s="109">
        <v>84.1</v>
      </c>
      <c r="Z439" s="109">
        <v>0.2</v>
      </c>
      <c r="AA439" s="109">
        <v>0.8</v>
      </c>
      <c r="AB439" s="110">
        <v>163.19999999999999</v>
      </c>
      <c r="AH439" s="72" t="str">
        <f>IF(AND(B439="Premier League",E439="Live"),_xlfn.XLOOKUP(_xlfn.TEXTJOIN(" vs ",,C439:D439),Calendar!G:G,Calendar!B:B),IF(AND(B439="Premier League",E439="Highlights"),_xlfn.XLOOKUP(H439,Calendar!O:O,Calendar!N:N,,-1),""))</f>
        <v/>
      </c>
    </row>
    <row r="440" spans="1:34" s="72" customFormat="1" ht="15.65" customHeight="1" x14ac:dyDescent="0.35">
      <c r="A440" s="104" t="s">
        <v>31</v>
      </c>
      <c r="B440" s="104" t="s">
        <v>518</v>
      </c>
      <c r="C440" s="104" t="s">
        <v>664</v>
      </c>
      <c r="D440" s="104" t="s">
        <v>569</v>
      </c>
      <c r="E440" s="104" t="s">
        <v>41</v>
      </c>
      <c r="F440" s="105">
        <v>0.82291666666666663</v>
      </c>
      <c r="G440" s="104"/>
      <c r="H440" s="106">
        <v>45961</v>
      </c>
      <c r="I440" s="104" t="s">
        <v>522</v>
      </c>
      <c r="J440" s="107" t="s">
        <v>71</v>
      </c>
      <c r="K440" s="104" t="s">
        <v>53</v>
      </c>
      <c r="L440" s="104" t="s">
        <v>509</v>
      </c>
      <c r="M440" s="107" t="s">
        <v>36</v>
      </c>
      <c r="N440" s="105">
        <v>0.82430555555555562</v>
      </c>
      <c r="O440" s="105">
        <v>0.90138888888888891</v>
      </c>
      <c r="P440" s="105">
        <v>7.7083333333333282E-2</v>
      </c>
      <c r="Q440" s="108">
        <v>59.5</v>
      </c>
      <c r="R440" s="109">
        <v>0.1</v>
      </c>
      <c r="S440" s="109">
        <v>0.5</v>
      </c>
      <c r="T440" s="109">
        <v>86.6</v>
      </c>
      <c r="U440" s="109">
        <v>0</v>
      </c>
      <c r="V440" s="109">
        <v>0</v>
      </c>
      <c r="W440" s="109">
        <v>0</v>
      </c>
      <c r="X440" s="109" t="s">
        <v>541</v>
      </c>
      <c r="Y440" s="109">
        <v>58</v>
      </c>
      <c r="Z440" s="109">
        <v>0.1</v>
      </c>
      <c r="AA440" s="109">
        <v>0.5</v>
      </c>
      <c r="AB440" s="110">
        <v>82.4</v>
      </c>
      <c r="AH440" s="72" t="str">
        <f>IF(AND(B440="Premier League",E440="Live"),_xlfn.XLOOKUP(_xlfn.TEXTJOIN(" vs ",,C440:D440),Calendar!G:G,Calendar!B:B),IF(AND(B440="Premier League",E440="Highlights"),_xlfn.XLOOKUP(H440,Calendar!O:O,Calendar!N:N,,-1),""))</f>
        <v/>
      </c>
    </row>
    <row r="441" spans="1:34" s="72" customFormat="1" ht="15.65" customHeight="1" x14ac:dyDescent="0.35">
      <c r="A441" s="104" t="s">
        <v>31</v>
      </c>
      <c r="B441" s="104" t="s">
        <v>145</v>
      </c>
      <c r="C441" s="104" t="s">
        <v>110</v>
      </c>
      <c r="D441" s="104" t="s">
        <v>96</v>
      </c>
      <c r="E441" s="104" t="s">
        <v>41</v>
      </c>
      <c r="F441" s="105">
        <v>0.83333333333333337</v>
      </c>
      <c r="G441" s="104"/>
      <c r="H441" s="106">
        <v>45961</v>
      </c>
      <c r="I441" s="104" t="s">
        <v>522</v>
      </c>
      <c r="J441" s="107" t="s">
        <v>71</v>
      </c>
      <c r="K441" s="104" t="s">
        <v>53</v>
      </c>
      <c r="L441" s="104" t="s">
        <v>54</v>
      </c>
      <c r="M441" s="107" t="s">
        <v>55</v>
      </c>
      <c r="N441" s="105">
        <v>0.83333333333333337</v>
      </c>
      <c r="O441" s="105">
        <v>0.91111111111111109</v>
      </c>
      <c r="P441" s="105">
        <v>7.7777777777777724E-2</v>
      </c>
      <c r="Q441" s="108">
        <v>359.6</v>
      </c>
      <c r="R441" s="109">
        <v>0.6</v>
      </c>
      <c r="S441" s="109">
        <v>3.3</v>
      </c>
      <c r="T441" s="109">
        <v>435</v>
      </c>
      <c r="U441" s="109">
        <v>36</v>
      </c>
      <c r="V441" s="109">
        <v>0.5</v>
      </c>
      <c r="W441" s="109">
        <v>13.2</v>
      </c>
      <c r="X441" s="109">
        <v>50.9</v>
      </c>
      <c r="Y441" s="109">
        <v>352.2</v>
      </c>
      <c r="Z441" s="109">
        <v>0.7</v>
      </c>
      <c r="AA441" s="109">
        <v>3.3</v>
      </c>
      <c r="AB441" s="110">
        <v>431</v>
      </c>
      <c r="AH441" s="72" t="str">
        <f>IF(AND(B441="Premier League",E441="Live"),_xlfn.XLOOKUP(_xlfn.TEXTJOIN(" vs ",,C441:D441),Calendar!G:G,Calendar!B:B),IF(AND(B441="Premier League",E441="Highlights"),_xlfn.XLOOKUP(H441,Calendar!O:O,Calendar!N:N,,-1),""))</f>
        <v/>
      </c>
    </row>
    <row r="442" spans="1:34" s="72" customFormat="1" ht="15.65" customHeight="1" x14ac:dyDescent="0.35">
      <c r="A442" s="104" t="s">
        <v>31</v>
      </c>
      <c r="B442" s="104" t="s">
        <v>145</v>
      </c>
      <c r="C442" s="104" t="s">
        <v>110</v>
      </c>
      <c r="D442" s="104" t="s">
        <v>96</v>
      </c>
      <c r="E442" s="104" t="s">
        <v>41</v>
      </c>
      <c r="F442" s="105">
        <v>0.83333333333333337</v>
      </c>
      <c r="G442" s="104"/>
      <c r="H442" s="106">
        <v>45961</v>
      </c>
      <c r="I442" s="104" t="s">
        <v>522</v>
      </c>
      <c r="J442" s="107" t="s">
        <v>71</v>
      </c>
      <c r="K442" s="104" t="s">
        <v>53</v>
      </c>
      <c r="L442" s="104" t="s">
        <v>120</v>
      </c>
      <c r="M442" s="107" t="s">
        <v>55</v>
      </c>
      <c r="N442" s="105">
        <v>0.83333333333333337</v>
      </c>
      <c r="O442" s="105">
        <v>0.91111111111111109</v>
      </c>
      <c r="P442" s="105">
        <v>7.7777777777777724E-2</v>
      </c>
      <c r="Q442" s="108">
        <v>106.3</v>
      </c>
      <c r="R442" s="109">
        <v>0.2</v>
      </c>
      <c r="S442" s="109">
        <v>1</v>
      </c>
      <c r="T442" s="109">
        <v>146.30000000000001</v>
      </c>
      <c r="U442" s="109">
        <v>5.0999999999999996</v>
      </c>
      <c r="V442" s="109">
        <v>0.1</v>
      </c>
      <c r="W442" s="109">
        <v>1.9</v>
      </c>
      <c r="X442" s="109">
        <v>20.2</v>
      </c>
      <c r="Y442" s="109">
        <v>106.3</v>
      </c>
      <c r="Z442" s="109">
        <v>0.2</v>
      </c>
      <c r="AA442" s="109">
        <v>1</v>
      </c>
      <c r="AB442" s="110">
        <v>146.30000000000001</v>
      </c>
      <c r="AH442" s="72" t="str">
        <f>IF(AND(B442="Premier League",E442="Live"),_xlfn.XLOOKUP(_xlfn.TEXTJOIN(" vs ",,C442:D442),Calendar!G:G,Calendar!B:B),IF(AND(B442="Premier League",E442="Highlights"),_xlfn.XLOOKUP(H442,Calendar!O:O,Calendar!N:N,,-1),""))</f>
        <v/>
      </c>
    </row>
    <row r="443" spans="1:34" s="72" customFormat="1" ht="15.65" customHeight="1" x14ac:dyDescent="0.35">
      <c r="A443" s="104" t="s">
        <v>31</v>
      </c>
      <c r="B443" s="104" t="s">
        <v>581</v>
      </c>
      <c r="C443" s="104" t="s">
        <v>665</v>
      </c>
      <c r="D443" s="104" t="s">
        <v>666</v>
      </c>
      <c r="E443" s="104" t="s">
        <v>41</v>
      </c>
      <c r="F443" s="105">
        <v>0.5</v>
      </c>
      <c r="G443" s="104"/>
      <c r="H443" s="106">
        <v>45962</v>
      </c>
      <c r="I443" s="104" t="s">
        <v>522</v>
      </c>
      <c r="J443" s="107" t="s">
        <v>37</v>
      </c>
      <c r="K443" s="104" t="s">
        <v>53</v>
      </c>
      <c r="L443" s="104" t="s">
        <v>510</v>
      </c>
      <c r="M443" s="107" t="s">
        <v>511</v>
      </c>
      <c r="N443" s="105">
        <v>0.50069444444444444</v>
      </c>
      <c r="O443" s="105">
        <v>0.5805555555555556</v>
      </c>
      <c r="P443" s="105">
        <v>7.986111111111116E-2</v>
      </c>
      <c r="Q443" s="108">
        <v>95.3</v>
      </c>
      <c r="R443" s="109">
        <v>0.2</v>
      </c>
      <c r="S443" s="109">
        <v>1.9</v>
      </c>
      <c r="T443" s="109">
        <v>133.5</v>
      </c>
      <c r="U443" s="109">
        <v>6</v>
      </c>
      <c r="V443" s="109">
        <v>0.1</v>
      </c>
      <c r="W443" s="109">
        <v>4.0999999999999996</v>
      </c>
      <c r="X443" s="109">
        <v>17.600000000000001</v>
      </c>
      <c r="Y443" s="109">
        <v>87</v>
      </c>
      <c r="Z443" s="109">
        <v>0.2</v>
      </c>
      <c r="AA443" s="109">
        <v>1.8</v>
      </c>
      <c r="AB443" s="110">
        <v>125.2</v>
      </c>
      <c r="AH443" s="72" t="str">
        <f>IF(AND(B443="Premier League",E443="Live"),_xlfn.XLOOKUP(_xlfn.TEXTJOIN(" vs ",,C443:D443),Calendar!G:G,Calendar!B:B),IF(AND(B443="Premier League",E443="Highlights"),_xlfn.XLOOKUP(H443,Calendar!O:O,Calendar!N:N,,-1),""))</f>
        <v/>
      </c>
    </row>
    <row r="444" spans="1:34" s="72" customFormat="1" ht="15.65" customHeight="1" x14ac:dyDescent="0.35">
      <c r="A444" s="104" t="s">
        <v>31</v>
      </c>
      <c r="B444" s="104" t="s">
        <v>581</v>
      </c>
      <c r="C444" s="104" t="s">
        <v>665</v>
      </c>
      <c r="D444" s="104" t="s">
        <v>666</v>
      </c>
      <c r="E444" s="104" t="s">
        <v>41</v>
      </c>
      <c r="F444" s="105">
        <v>0.5</v>
      </c>
      <c r="G444" s="104"/>
      <c r="H444" s="106">
        <v>45962</v>
      </c>
      <c r="I444" s="104" t="s">
        <v>522</v>
      </c>
      <c r="J444" s="107" t="s">
        <v>37</v>
      </c>
      <c r="K444" s="104" t="s">
        <v>53</v>
      </c>
      <c r="L444" s="104" t="s">
        <v>513</v>
      </c>
      <c r="M444" s="107" t="s">
        <v>511</v>
      </c>
      <c r="N444" s="105">
        <v>0.50069444444444444</v>
      </c>
      <c r="O444" s="105">
        <v>0.5805555555555556</v>
      </c>
      <c r="P444" s="105">
        <v>7.986111111111116E-2</v>
      </c>
      <c r="Q444" s="108">
        <v>10.9</v>
      </c>
      <c r="R444" s="109">
        <v>0</v>
      </c>
      <c r="S444" s="109">
        <v>0.2</v>
      </c>
      <c r="T444" s="109">
        <v>22.7</v>
      </c>
      <c r="U444" s="109">
        <v>0</v>
      </c>
      <c r="V444" s="109">
        <v>0</v>
      </c>
      <c r="W444" s="109">
        <v>0</v>
      </c>
      <c r="X444" s="109" t="s">
        <v>541</v>
      </c>
      <c r="Y444" s="109">
        <v>10.9</v>
      </c>
      <c r="Z444" s="109">
        <v>0</v>
      </c>
      <c r="AA444" s="109">
        <v>0.2</v>
      </c>
      <c r="AB444" s="110">
        <v>22.7</v>
      </c>
      <c r="AH444" s="72" t="str">
        <f>IF(AND(B444="Premier League",E444="Live"),_xlfn.XLOOKUP(_xlfn.TEXTJOIN(" vs ",,C444:D444),Calendar!G:G,Calendar!B:B),IF(AND(B444="Premier League",E444="Highlights"),_xlfn.XLOOKUP(H444,Calendar!O:O,Calendar!N:N,,-1),""))</f>
        <v/>
      </c>
    </row>
    <row r="445" spans="1:34" s="72" customFormat="1" ht="15.65" customHeight="1" x14ac:dyDescent="0.35">
      <c r="A445" s="104" t="s">
        <v>31</v>
      </c>
      <c r="B445" s="104" t="s">
        <v>152</v>
      </c>
      <c r="C445" s="104" t="s">
        <v>252</v>
      </c>
      <c r="D445" s="104" t="s">
        <v>600</v>
      </c>
      <c r="E445" s="104" t="s">
        <v>41</v>
      </c>
      <c r="F445" s="105">
        <v>0.5</v>
      </c>
      <c r="G445" s="104"/>
      <c r="H445" s="106">
        <v>45962</v>
      </c>
      <c r="I445" s="104" t="s">
        <v>522</v>
      </c>
      <c r="J445" s="107" t="s">
        <v>37</v>
      </c>
      <c r="K445" s="104" t="s">
        <v>53</v>
      </c>
      <c r="L445" s="104" t="s">
        <v>57</v>
      </c>
      <c r="M445" s="107" t="s">
        <v>55</v>
      </c>
      <c r="N445" s="105">
        <v>0.5</v>
      </c>
      <c r="O445" s="105">
        <v>0.57847222222222228</v>
      </c>
      <c r="P445" s="105">
        <v>7.8472222222222276E-2</v>
      </c>
      <c r="Q445" s="108">
        <v>66.900000000000006</v>
      </c>
      <c r="R445" s="109">
        <v>0.1</v>
      </c>
      <c r="S445" s="109">
        <v>1.4</v>
      </c>
      <c r="T445" s="109">
        <v>86</v>
      </c>
      <c r="U445" s="109">
        <v>13</v>
      </c>
      <c r="V445" s="109">
        <v>0.2</v>
      </c>
      <c r="W445" s="109">
        <v>8.9</v>
      </c>
      <c r="X445" s="109">
        <v>16.2</v>
      </c>
      <c r="Y445" s="109">
        <v>66.900000000000006</v>
      </c>
      <c r="Z445" s="109">
        <v>0.1</v>
      </c>
      <c r="AA445" s="109">
        <v>1.4</v>
      </c>
      <c r="AB445" s="110">
        <v>86</v>
      </c>
      <c r="AH445" s="72" t="str">
        <f>IF(AND(B445="Premier League",E445="Live"),_xlfn.XLOOKUP(_xlfn.TEXTJOIN(" vs ",,C445:D445),Calendar!G:G,Calendar!B:B),IF(AND(B445="Premier League",E445="Highlights"),_xlfn.XLOOKUP(H445,Calendar!O:O,Calendar!N:N,,-1),""))</f>
        <v/>
      </c>
    </row>
    <row r="446" spans="1:34" s="72" customFormat="1" ht="15.65" customHeight="1" x14ac:dyDescent="0.35">
      <c r="A446" s="104" t="s">
        <v>31</v>
      </c>
      <c r="B446" s="104" t="s">
        <v>152</v>
      </c>
      <c r="C446" s="104" t="s">
        <v>596</v>
      </c>
      <c r="D446" s="104" t="s">
        <v>602</v>
      </c>
      <c r="E446" s="104" t="s">
        <v>41</v>
      </c>
      <c r="F446" s="105">
        <v>0.5</v>
      </c>
      <c r="G446" s="104"/>
      <c r="H446" s="106">
        <v>45962</v>
      </c>
      <c r="I446" s="104" t="s">
        <v>522</v>
      </c>
      <c r="J446" s="107" t="s">
        <v>37</v>
      </c>
      <c r="K446" s="104" t="s">
        <v>53</v>
      </c>
      <c r="L446" s="104" t="s">
        <v>281</v>
      </c>
      <c r="M446" s="107" t="s">
        <v>55</v>
      </c>
      <c r="N446" s="105">
        <v>0.50138888888888888</v>
      </c>
      <c r="O446" s="105">
        <v>0.58125000000000004</v>
      </c>
      <c r="P446" s="105">
        <v>7.986111111111116E-2</v>
      </c>
      <c r="Q446" s="108">
        <v>10.1</v>
      </c>
      <c r="R446" s="109">
        <v>0</v>
      </c>
      <c r="S446" s="109">
        <v>0.2</v>
      </c>
      <c r="T446" s="109">
        <v>24.4</v>
      </c>
      <c r="U446" s="109">
        <v>0</v>
      </c>
      <c r="V446" s="109">
        <v>0</v>
      </c>
      <c r="W446" s="109">
        <v>0</v>
      </c>
      <c r="X446" s="109" t="s">
        <v>541</v>
      </c>
      <c r="Y446" s="109">
        <v>9.6999999999999993</v>
      </c>
      <c r="Z446" s="109">
        <v>0</v>
      </c>
      <c r="AA446" s="109">
        <v>0.2</v>
      </c>
      <c r="AB446" s="110">
        <v>22.7</v>
      </c>
      <c r="AH446" s="72" t="str">
        <f>IF(AND(B446="Premier League",E446="Live"),_xlfn.XLOOKUP(_xlfn.TEXTJOIN(" vs ",,C446:D446),Calendar!G:G,Calendar!B:B),IF(AND(B446="Premier League",E446="Highlights"),_xlfn.XLOOKUP(H446,Calendar!O:O,Calendar!N:N,,-1),""))</f>
        <v/>
      </c>
    </row>
    <row r="447" spans="1:34" s="72" customFormat="1" ht="15.65" customHeight="1" x14ac:dyDescent="0.35">
      <c r="A447" s="104" t="s">
        <v>31</v>
      </c>
      <c r="B447" s="104" t="s">
        <v>145</v>
      </c>
      <c r="C447" s="104" t="s">
        <v>69</v>
      </c>
      <c r="D447" s="104" t="s">
        <v>129</v>
      </c>
      <c r="E447" s="104" t="s">
        <v>41</v>
      </c>
      <c r="F447" s="105">
        <v>0.52083333333333337</v>
      </c>
      <c r="G447" s="104"/>
      <c r="H447" s="106">
        <v>45962</v>
      </c>
      <c r="I447" s="104" t="s">
        <v>522</v>
      </c>
      <c r="J447" s="107" t="s">
        <v>37</v>
      </c>
      <c r="K447" s="104" t="s">
        <v>53</v>
      </c>
      <c r="L447" s="104" t="s">
        <v>54</v>
      </c>
      <c r="M447" s="107" t="s">
        <v>55</v>
      </c>
      <c r="N447" s="105">
        <v>0.52083333333333337</v>
      </c>
      <c r="O447" s="105">
        <v>0.6</v>
      </c>
      <c r="P447" s="105">
        <v>7.9166666666666607E-2</v>
      </c>
      <c r="Q447" s="108">
        <v>157.80000000000001</v>
      </c>
      <c r="R447" s="109">
        <v>0.3</v>
      </c>
      <c r="S447" s="109">
        <v>3.1</v>
      </c>
      <c r="T447" s="109">
        <v>223</v>
      </c>
      <c r="U447" s="109">
        <v>5.8</v>
      </c>
      <c r="V447" s="109">
        <v>0.1</v>
      </c>
      <c r="W447" s="109">
        <v>3.9</v>
      </c>
      <c r="X447" s="109">
        <v>13.2</v>
      </c>
      <c r="Y447" s="109">
        <v>155.1</v>
      </c>
      <c r="Z447" s="109">
        <v>0.3</v>
      </c>
      <c r="AA447" s="109">
        <v>3.1</v>
      </c>
      <c r="AB447" s="110">
        <v>218</v>
      </c>
      <c r="AH447" s="72" t="str">
        <f>IF(AND(B447="Premier League",E447="Live"),_xlfn.XLOOKUP(_xlfn.TEXTJOIN(" vs ",,C447:D447),Calendar!G:G,Calendar!B:B),IF(AND(B447="Premier League",E447="Highlights"),_xlfn.XLOOKUP(H447,Calendar!O:O,Calendar!N:N,,-1),""))</f>
        <v/>
      </c>
    </row>
    <row r="448" spans="1:34" s="72" customFormat="1" ht="15.65" customHeight="1" x14ac:dyDescent="0.35">
      <c r="A448" s="104" t="s">
        <v>31</v>
      </c>
      <c r="B448" s="104" t="s">
        <v>145</v>
      </c>
      <c r="C448" s="104" t="s">
        <v>69</v>
      </c>
      <c r="D448" s="104" t="s">
        <v>129</v>
      </c>
      <c r="E448" s="104" t="s">
        <v>41</v>
      </c>
      <c r="F448" s="105">
        <v>0.52083333333333337</v>
      </c>
      <c r="G448" s="104"/>
      <c r="H448" s="106">
        <v>45962</v>
      </c>
      <c r="I448" s="104" t="s">
        <v>522</v>
      </c>
      <c r="J448" s="107" t="s">
        <v>37</v>
      </c>
      <c r="K448" s="104" t="s">
        <v>53</v>
      </c>
      <c r="L448" s="104" t="s">
        <v>120</v>
      </c>
      <c r="M448" s="107" t="s">
        <v>55</v>
      </c>
      <c r="N448" s="105">
        <v>0.52083333333333337</v>
      </c>
      <c r="O448" s="105">
        <v>0.6</v>
      </c>
      <c r="P448" s="105">
        <v>7.9166666666666607E-2</v>
      </c>
      <c r="Q448" s="108">
        <v>79</v>
      </c>
      <c r="R448" s="109">
        <v>0.1</v>
      </c>
      <c r="S448" s="109">
        <v>1.5</v>
      </c>
      <c r="T448" s="109">
        <v>121.1</v>
      </c>
      <c r="U448" s="109">
        <v>6</v>
      </c>
      <c r="V448" s="109">
        <v>0.1</v>
      </c>
      <c r="W448" s="109">
        <v>4.0999999999999996</v>
      </c>
      <c r="X448" s="109">
        <v>21.3</v>
      </c>
      <c r="Y448" s="109">
        <v>72</v>
      </c>
      <c r="Z448" s="109">
        <v>0.1</v>
      </c>
      <c r="AA448" s="109">
        <v>1.4</v>
      </c>
      <c r="AB448" s="110">
        <v>116.2</v>
      </c>
      <c r="AH448" s="72" t="str">
        <f>IF(AND(B448="Premier League",E448="Live"),_xlfn.XLOOKUP(_xlfn.TEXTJOIN(" vs ",,C448:D448),Calendar!G:G,Calendar!B:B),IF(AND(B448="Premier League",E448="Highlights"),_xlfn.XLOOKUP(H448,Calendar!O:O,Calendar!N:N,,-1),""))</f>
        <v/>
      </c>
    </row>
    <row r="449" spans="1:34" s="72" customFormat="1" ht="15.65" customHeight="1" x14ac:dyDescent="0.35">
      <c r="A449" s="104" t="s">
        <v>31</v>
      </c>
      <c r="B449" s="104" t="s">
        <v>145</v>
      </c>
      <c r="C449" s="104" t="s">
        <v>90</v>
      </c>
      <c r="D449" s="104" t="s">
        <v>93</v>
      </c>
      <c r="E449" s="104" t="s">
        <v>41</v>
      </c>
      <c r="F449" s="105">
        <v>0.52083333333333337</v>
      </c>
      <c r="G449" s="104"/>
      <c r="H449" s="106">
        <v>45962</v>
      </c>
      <c r="I449" s="104" t="s">
        <v>522</v>
      </c>
      <c r="J449" s="107" t="s">
        <v>37</v>
      </c>
      <c r="K449" s="104" t="s">
        <v>53</v>
      </c>
      <c r="L449" s="104" t="s">
        <v>548</v>
      </c>
      <c r="M449" s="107" t="s">
        <v>55</v>
      </c>
      <c r="N449" s="105">
        <v>0.52083333333333337</v>
      </c>
      <c r="O449" s="105">
        <v>0.6</v>
      </c>
      <c r="P449" s="105">
        <v>7.9166666666666607E-2</v>
      </c>
      <c r="Q449" s="108">
        <v>46</v>
      </c>
      <c r="R449" s="109">
        <v>0.1</v>
      </c>
      <c r="S449" s="109">
        <v>0.9</v>
      </c>
      <c r="T449" s="109">
        <v>94.5</v>
      </c>
      <c r="U449" s="109">
        <v>0.9</v>
      </c>
      <c r="V449" s="109">
        <v>0</v>
      </c>
      <c r="W449" s="109">
        <v>0.6</v>
      </c>
      <c r="X449" s="109">
        <v>5.4</v>
      </c>
      <c r="Y449" s="109">
        <v>45.7</v>
      </c>
      <c r="Z449" s="109">
        <v>0.1</v>
      </c>
      <c r="AA449" s="109">
        <v>0.9</v>
      </c>
      <c r="AB449" s="110">
        <v>94.5</v>
      </c>
      <c r="AH449" s="72" t="str">
        <f>IF(AND(B449="Premier League",E449="Live"),_xlfn.XLOOKUP(_xlfn.TEXTJOIN(" vs ",,C449:D449),Calendar!G:G,Calendar!B:B),IF(AND(B449="Premier League",E449="Highlights"),_xlfn.XLOOKUP(H449,Calendar!O:O,Calendar!N:N,,-1),""))</f>
        <v/>
      </c>
    </row>
    <row r="450" spans="1:34" s="72" customFormat="1" ht="15.65" customHeight="1" x14ac:dyDescent="0.35">
      <c r="A450" s="104" t="s">
        <v>31</v>
      </c>
      <c r="B450" s="104" t="s">
        <v>581</v>
      </c>
      <c r="C450" s="104" t="s">
        <v>225</v>
      </c>
      <c r="D450" s="104" t="s">
        <v>111</v>
      </c>
      <c r="E450" s="104" t="s">
        <v>41</v>
      </c>
      <c r="F450" s="105">
        <v>0.72916666666666663</v>
      </c>
      <c r="G450" s="104"/>
      <c r="H450" s="106">
        <v>45962</v>
      </c>
      <c r="I450" s="104" t="s">
        <v>522</v>
      </c>
      <c r="J450" s="107" t="s">
        <v>37</v>
      </c>
      <c r="K450" s="104" t="s">
        <v>53</v>
      </c>
      <c r="L450" s="104" t="s">
        <v>278</v>
      </c>
      <c r="M450" s="107" t="s">
        <v>36</v>
      </c>
      <c r="N450" s="105">
        <v>0.72986111111111118</v>
      </c>
      <c r="O450" s="105">
        <v>0.84583333333333333</v>
      </c>
      <c r="P450" s="105">
        <v>0.11597222222222214</v>
      </c>
      <c r="Q450" s="108">
        <v>538.9</v>
      </c>
      <c r="R450" s="109">
        <v>0.9</v>
      </c>
      <c r="S450" s="109">
        <v>4.3</v>
      </c>
      <c r="T450" s="109">
        <v>829.8</v>
      </c>
      <c r="U450" s="109">
        <v>10.9</v>
      </c>
      <c r="V450" s="109">
        <v>0.2</v>
      </c>
      <c r="W450" s="109">
        <v>2.9</v>
      </c>
      <c r="X450" s="109">
        <v>30</v>
      </c>
      <c r="Y450" s="109">
        <v>523.20000000000005</v>
      </c>
      <c r="Z450" s="109">
        <v>1</v>
      </c>
      <c r="AA450" s="109">
        <v>4.4000000000000004</v>
      </c>
      <c r="AB450" s="110">
        <v>802.4</v>
      </c>
      <c r="AH450" s="72" t="str">
        <f>IF(AND(B450="Premier League",E450="Live"),_xlfn.XLOOKUP(_xlfn.TEXTJOIN(" vs ",,C450:D450),Calendar!G:G,Calendar!B:B),IF(AND(B450="Premier League",E450="Highlights"),_xlfn.XLOOKUP(H450,Calendar!O:O,Calendar!N:N,,-1),""))</f>
        <v/>
      </c>
    </row>
    <row r="451" spans="1:34" s="72" customFormat="1" ht="15.65" customHeight="1" x14ac:dyDescent="0.35">
      <c r="A451" s="104" t="s">
        <v>31</v>
      </c>
      <c r="B451" s="104" t="s">
        <v>581</v>
      </c>
      <c r="C451" s="104" t="s">
        <v>225</v>
      </c>
      <c r="D451" s="104" t="s">
        <v>111</v>
      </c>
      <c r="E451" s="104" t="s">
        <v>41</v>
      </c>
      <c r="F451" s="105">
        <v>0.72916666666666663</v>
      </c>
      <c r="G451" s="104"/>
      <c r="H451" s="106">
        <v>45962</v>
      </c>
      <c r="I451" s="104" t="s">
        <v>522</v>
      </c>
      <c r="J451" s="107" t="s">
        <v>37</v>
      </c>
      <c r="K451" s="104" t="s">
        <v>53</v>
      </c>
      <c r="L451" s="104" t="s">
        <v>513</v>
      </c>
      <c r="M451" s="107" t="s">
        <v>511</v>
      </c>
      <c r="N451" s="105">
        <v>0.72986111111111118</v>
      </c>
      <c r="O451" s="105">
        <v>0.84583333333333333</v>
      </c>
      <c r="P451" s="105">
        <v>0.11597222222222214</v>
      </c>
      <c r="Q451" s="108">
        <v>6.1</v>
      </c>
      <c r="R451" s="109">
        <v>0</v>
      </c>
      <c r="S451" s="109">
        <v>0</v>
      </c>
      <c r="T451" s="109">
        <v>20.3</v>
      </c>
      <c r="U451" s="109">
        <v>0.5</v>
      </c>
      <c r="V451" s="109">
        <v>0</v>
      </c>
      <c r="W451" s="109">
        <v>0.1</v>
      </c>
      <c r="X451" s="109">
        <v>3.8</v>
      </c>
      <c r="Y451" s="109">
        <v>6</v>
      </c>
      <c r="Z451" s="109">
        <v>0</v>
      </c>
      <c r="AA451" s="109">
        <v>0.1</v>
      </c>
      <c r="AB451" s="110">
        <v>20.3</v>
      </c>
      <c r="AH451" s="72" t="str">
        <f>IF(AND(B451="Premier League",E451="Live"),_xlfn.XLOOKUP(_xlfn.TEXTJOIN(" vs ",,C451:D451),Calendar!G:G,Calendar!B:B),IF(AND(B451="Premier League",E451="Highlights"),_xlfn.XLOOKUP(H451,Calendar!O:O,Calendar!N:N,,-1),""))</f>
        <v/>
      </c>
    </row>
    <row r="452" spans="1:34" s="72" customFormat="1" ht="15.65" customHeight="1" x14ac:dyDescent="0.35">
      <c r="A452" s="104" t="s">
        <v>31</v>
      </c>
      <c r="B452" s="104" t="s">
        <v>32</v>
      </c>
      <c r="C452" s="104" t="s">
        <v>48</v>
      </c>
      <c r="D452" s="104" t="s">
        <v>67</v>
      </c>
      <c r="E452" s="104" t="s">
        <v>41</v>
      </c>
      <c r="F452" s="105">
        <v>0.72916666666666663</v>
      </c>
      <c r="G452" s="104"/>
      <c r="H452" s="106">
        <v>45962</v>
      </c>
      <c r="I452" s="104" t="s">
        <v>522</v>
      </c>
      <c r="J452" s="107" t="s">
        <v>37</v>
      </c>
      <c r="K452" s="104" t="s">
        <v>53</v>
      </c>
      <c r="L452" s="104" t="s">
        <v>54</v>
      </c>
      <c r="M452" s="107" t="s">
        <v>55</v>
      </c>
      <c r="N452" s="105">
        <v>0.72916666666666674</v>
      </c>
      <c r="O452" s="105">
        <v>0.81319444444444444</v>
      </c>
      <c r="P452" s="105">
        <v>8.4027777777777701E-2</v>
      </c>
      <c r="Q452" s="108">
        <v>846</v>
      </c>
      <c r="R452" s="109">
        <v>1.4</v>
      </c>
      <c r="S452" s="109">
        <v>7</v>
      </c>
      <c r="T452" s="109">
        <v>1009.2</v>
      </c>
      <c r="U452" s="109">
        <v>77</v>
      </c>
      <c r="V452" s="109">
        <v>1.1000000000000001</v>
      </c>
      <c r="W452" s="109">
        <v>20.100000000000001</v>
      </c>
      <c r="X452" s="109">
        <v>98.1</v>
      </c>
      <c r="Y452" s="109">
        <v>788.8</v>
      </c>
      <c r="Z452" s="109">
        <v>1.5</v>
      </c>
      <c r="AA452" s="109">
        <v>6.8</v>
      </c>
      <c r="AB452" s="110">
        <v>934.7</v>
      </c>
      <c r="AH452" s="72" t="e">
        <f>IF(AND(B452="Premier League",E452="Live"),_xlfn.XLOOKUP(_xlfn.TEXTJOIN(" vs ",,C452:D452),Calendar!G:G,Calendar!B:B),IF(AND(B452="Premier League",E452="Highlights"),_xlfn.XLOOKUP(H452,Calendar!O:O,Calendar!N:N,,-1),""))</f>
        <v>#N/A</v>
      </c>
    </row>
    <row r="453" spans="1:34" s="72" customFormat="1" ht="15.65" customHeight="1" x14ac:dyDescent="0.35">
      <c r="A453" s="104" t="s">
        <v>31</v>
      </c>
      <c r="B453" s="104" t="s">
        <v>32</v>
      </c>
      <c r="C453" s="104" t="s">
        <v>48</v>
      </c>
      <c r="D453" s="104" t="s">
        <v>67</v>
      </c>
      <c r="E453" s="104" t="s">
        <v>41</v>
      </c>
      <c r="F453" s="105">
        <v>0.72916666666666663</v>
      </c>
      <c r="G453" s="104"/>
      <c r="H453" s="106">
        <v>45962</v>
      </c>
      <c r="I453" s="104" t="s">
        <v>522</v>
      </c>
      <c r="J453" s="107" t="s">
        <v>37</v>
      </c>
      <c r="K453" s="104" t="s">
        <v>53</v>
      </c>
      <c r="L453" s="104" t="s">
        <v>57</v>
      </c>
      <c r="M453" s="107" t="s">
        <v>55</v>
      </c>
      <c r="N453" s="105">
        <v>0.72916666666666674</v>
      </c>
      <c r="O453" s="105">
        <v>0.81319444444444444</v>
      </c>
      <c r="P453" s="105">
        <v>8.4027777777777701E-2</v>
      </c>
      <c r="Q453" s="108">
        <v>626.70000000000005</v>
      </c>
      <c r="R453" s="109">
        <v>1</v>
      </c>
      <c r="S453" s="109">
        <v>5.2</v>
      </c>
      <c r="T453" s="109">
        <v>786.5</v>
      </c>
      <c r="U453" s="109">
        <v>81.5</v>
      </c>
      <c r="V453" s="109">
        <v>1.1000000000000001</v>
      </c>
      <c r="W453" s="109">
        <v>21.2</v>
      </c>
      <c r="X453" s="109">
        <v>122.4</v>
      </c>
      <c r="Y453" s="109">
        <v>605.1</v>
      </c>
      <c r="Z453" s="109">
        <v>1.2</v>
      </c>
      <c r="AA453" s="109">
        <v>5.2</v>
      </c>
      <c r="AB453" s="110">
        <v>754.4</v>
      </c>
      <c r="AH453" s="72" t="e">
        <f>IF(AND(B453="Premier League",E453="Live"),_xlfn.XLOOKUP(_xlfn.TEXTJOIN(" vs ",,C453:D453),Calendar!G:G,Calendar!B:B),IF(AND(B453="Premier League",E453="Highlights"),_xlfn.XLOOKUP(H453,Calendar!O:O,Calendar!N:N,,-1),""))</f>
        <v>#N/A</v>
      </c>
    </row>
    <row r="454" spans="1:34" s="72" customFormat="1" ht="15.65" customHeight="1" x14ac:dyDescent="0.35">
      <c r="A454" s="104" t="s">
        <v>31</v>
      </c>
      <c r="B454" s="104" t="s">
        <v>547</v>
      </c>
      <c r="C454" s="104" t="s">
        <v>534</v>
      </c>
      <c r="D454" s="104" t="s">
        <v>536</v>
      </c>
      <c r="E454" s="104" t="s">
        <v>41</v>
      </c>
      <c r="F454" s="105">
        <v>0.72916666666666663</v>
      </c>
      <c r="G454" s="104"/>
      <c r="H454" s="106">
        <v>45962</v>
      </c>
      <c r="I454" s="104" t="s">
        <v>522</v>
      </c>
      <c r="J454" s="107" t="s">
        <v>37</v>
      </c>
      <c r="K454" s="104" t="s">
        <v>53</v>
      </c>
      <c r="L454" s="104" t="s">
        <v>531</v>
      </c>
      <c r="M454" s="107" t="s">
        <v>532</v>
      </c>
      <c r="N454" s="105">
        <v>0.72986111111111118</v>
      </c>
      <c r="O454" s="105">
        <v>0.81180555555555556</v>
      </c>
      <c r="P454" s="105">
        <v>8.1944444444444375E-2</v>
      </c>
      <c r="Q454" s="108">
        <v>18.899999999999999</v>
      </c>
      <c r="R454" s="109">
        <v>0</v>
      </c>
      <c r="S454" s="109">
        <v>0.2</v>
      </c>
      <c r="T454" s="109">
        <v>35.799999999999997</v>
      </c>
      <c r="U454" s="109">
        <v>0</v>
      </c>
      <c r="V454" s="109">
        <v>0</v>
      </c>
      <c r="W454" s="109">
        <v>0</v>
      </c>
      <c r="X454" s="109" t="s">
        <v>541</v>
      </c>
      <c r="Y454" s="109">
        <v>18.600000000000001</v>
      </c>
      <c r="Z454" s="109">
        <v>0</v>
      </c>
      <c r="AA454" s="109">
        <v>0.2</v>
      </c>
      <c r="AB454" s="110">
        <v>34.799999999999997</v>
      </c>
      <c r="AH454" s="72" t="str">
        <f>IF(AND(B454="Premier League",E454="Live"),_xlfn.XLOOKUP(_xlfn.TEXTJOIN(" vs ",,C454:D454),Calendar!G:G,Calendar!B:B),IF(AND(B454="Premier League",E454="Highlights"),_xlfn.XLOOKUP(H454,Calendar!O:O,Calendar!N:N,,-1),""))</f>
        <v/>
      </c>
    </row>
    <row r="455" spans="1:34" s="72" customFormat="1" ht="15.65" customHeight="1" x14ac:dyDescent="0.35">
      <c r="A455" s="104" t="s">
        <v>31</v>
      </c>
      <c r="B455" s="104" t="s">
        <v>32</v>
      </c>
      <c r="C455" s="104" t="s">
        <v>45</v>
      </c>
      <c r="D455" s="104" t="s">
        <v>82</v>
      </c>
      <c r="E455" s="104" t="s">
        <v>41</v>
      </c>
      <c r="F455" s="105">
        <v>0.83333333333333337</v>
      </c>
      <c r="G455" s="104"/>
      <c r="H455" s="106">
        <v>45962</v>
      </c>
      <c r="I455" s="104" t="s">
        <v>522</v>
      </c>
      <c r="J455" s="107" t="s">
        <v>37</v>
      </c>
      <c r="K455" s="104" t="s">
        <v>53</v>
      </c>
      <c r="L455" s="104" t="s">
        <v>510</v>
      </c>
      <c r="M455" s="107" t="s">
        <v>511</v>
      </c>
      <c r="N455" s="105">
        <v>0.83402777777777781</v>
      </c>
      <c r="O455" s="105">
        <v>0.91388888888888897</v>
      </c>
      <c r="P455" s="105">
        <v>7.986111111111116E-2</v>
      </c>
      <c r="Q455" s="108">
        <v>1017.3</v>
      </c>
      <c r="R455" s="109">
        <v>1.7</v>
      </c>
      <c r="S455" s="109">
        <v>8.8000000000000007</v>
      </c>
      <c r="T455" s="109">
        <v>1172.4000000000001</v>
      </c>
      <c r="U455" s="109">
        <v>142.80000000000001</v>
      </c>
      <c r="V455" s="109">
        <v>2</v>
      </c>
      <c r="W455" s="109">
        <v>38.5</v>
      </c>
      <c r="X455" s="109">
        <v>180.3</v>
      </c>
      <c r="Y455" s="109">
        <v>964.6</v>
      </c>
      <c r="Z455" s="109">
        <v>1.8</v>
      </c>
      <c r="AA455" s="109">
        <v>8.6999999999999993</v>
      </c>
      <c r="AB455" s="110">
        <v>1113.7</v>
      </c>
      <c r="AH455" s="72" t="e">
        <f>IF(AND(B455="Premier League",E455="Live"),_xlfn.XLOOKUP(_xlfn.TEXTJOIN(" vs ",,C455:D455),Calendar!G:G,Calendar!B:B),IF(AND(B455="Premier League",E455="Highlights"),_xlfn.XLOOKUP(H455,Calendar!O:O,Calendar!N:N,,-1),""))</f>
        <v>#N/A</v>
      </c>
    </row>
    <row r="456" spans="1:34" s="72" customFormat="1" ht="15.65" customHeight="1" x14ac:dyDescent="0.35">
      <c r="A456" s="104" t="s">
        <v>31</v>
      </c>
      <c r="B456" s="104" t="s">
        <v>32</v>
      </c>
      <c r="C456" s="104"/>
      <c r="D456" s="104"/>
      <c r="E456" s="104" t="s">
        <v>33</v>
      </c>
      <c r="F456" s="105">
        <v>0.9375</v>
      </c>
      <c r="G456" s="104"/>
      <c r="H456" s="106">
        <v>45962</v>
      </c>
      <c r="I456" s="104" t="s">
        <v>522</v>
      </c>
      <c r="J456" s="107" t="s">
        <v>37</v>
      </c>
      <c r="K456" s="104" t="s">
        <v>552</v>
      </c>
      <c r="L456" s="104" t="s">
        <v>35</v>
      </c>
      <c r="M456" s="107" t="s">
        <v>36</v>
      </c>
      <c r="N456" s="105">
        <v>0.9375</v>
      </c>
      <c r="O456" s="105">
        <v>0.99652777777777779</v>
      </c>
      <c r="P456" s="105">
        <v>5.902777777777779E-2</v>
      </c>
      <c r="Q456" s="108">
        <v>1826.4</v>
      </c>
      <c r="R456" s="109">
        <v>3</v>
      </c>
      <c r="S456" s="109">
        <v>30.5</v>
      </c>
      <c r="T456" s="109">
        <v>2449.4</v>
      </c>
      <c r="U456" s="109">
        <v>110.3</v>
      </c>
      <c r="V456" s="109">
        <v>1.5</v>
      </c>
      <c r="W456" s="109">
        <v>60.8</v>
      </c>
      <c r="X456" s="109">
        <v>176.4</v>
      </c>
      <c r="Y456" s="109">
        <v>1770.2</v>
      </c>
      <c r="Z456" s="109">
        <v>3.4</v>
      </c>
      <c r="AA456" s="109">
        <v>30.3</v>
      </c>
      <c r="AB456" s="110">
        <v>2358.6</v>
      </c>
      <c r="AH456" s="72" t="str">
        <f>IF(AND(B456="Premier League",E456="Live"),_xlfn.XLOOKUP(_xlfn.TEXTJOIN(" vs ",,C456:D456),Calendar!G:G,Calendar!B:B),IF(AND(B456="Premier League",E456="Highlights"),_xlfn.XLOOKUP(H456,Calendar!O:O,Calendar!N:N,,-1),""))</f>
        <v>Matchweek 01</v>
      </c>
    </row>
    <row r="457" spans="1:34" s="72" customFormat="1" ht="15.65" customHeight="1" x14ac:dyDescent="0.35">
      <c r="A457" s="104" t="s">
        <v>31</v>
      </c>
      <c r="B457" s="104" t="s">
        <v>581</v>
      </c>
      <c r="C457" s="104" t="s">
        <v>667</v>
      </c>
      <c r="D457" s="104" t="s">
        <v>668</v>
      </c>
      <c r="E457" s="104" t="s">
        <v>41</v>
      </c>
      <c r="F457" s="105">
        <v>0.5</v>
      </c>
      <c r="G457" s="104"/>
      <c r="H457" s="106">
        <v>45963</v>
      </c>
      <c r="I457" s="104" t="s">
        <v>522</v>
      </c>
      <c r="J457" s="107" t="s">
        <v>38</v>
      </c>
      <c r="K457" s="104" t="s">
        <v>53</v>
      </c>
      <c r="L457" s="104" t="s">
        <v>510</v>
      </c>
      <c r="M457" s="107" t="s">
        <v>511</v>
      </c>
      <c r="N457" s="105">
        <v>0.5</v>
      </c>
      <c r="O457" s="105">
        <v>0.58125000000000004</v>
      </c>
      <c r="P457" s="105">
        <v>8.1250000000000044E-2</v>
      </c>
      <c r="Q457" s="108">
        <v>95.3</v>
      </c>
      <c r="R457" s="109">
        <v>0.2</v>
      </c>
      <c r="S457" s="109">
        <v>1.9</v>
      </c>
      <c r="T457" s="109">
        <v>133.5</v>
      </c>
      <c r="U457" s="109">
        <v>6</v>
      </c>
      <c r="V457" s="109">
        <v>0.1</v>
      </c>
      <c r="W457" s="109">
        <v>4.0999999999999996</v>
      </c>
      <c r="X457" s="109">
        <v>17.600000000000001</v>
      </c>
      <c r="Y457" s="109">
        <v>87</v>
      </c>
      <c r="Z457" s="109">
        <v>0.2</v>
      </c>
      <c r="AA457" s="109">
        <v>1.8</v>
      </c>
      <c r="AB457" s="110">
        <v>125.2</v>
      </c>
      <c r="AH457" s="72" t="str">
        <f>IF(AND(B457="Premier League",E457="Live"),_xlfn.XLOOKUP(_xlfn.TEXTJOIN(" vs ",,C457:D457),Calendar!G:G,Calendar!B:B),IF(AND(B457="Premier League",E457="Highlights"),_xlfn.XLOOKUP(H457,Calendar!O:O,Calendar!N:N,,-1),""))</f>
        <v/>
      </c>
    </row>
    <row r="458" spans="1:34" s="72" customFormat="1" ht="15.65" customHeight="1" x14ac:dyDescent="0.35">
      <c r="A458" s="104" t="s">
        <v>31</v>
      </c>
      <c r="B458" s="104" t="s">
        <v>152</v>
      </c>
      <c r="C458" s="104" t="s">
        <v>601</v>
      </c>
      <c r="D458" s="104" t="s">
        <v>604</v>
      </c>
      <c r="E458" s="104" t="s">
        <v>41</v>
      </c>
      <c r="F458" s="105">
        <v>0.5</v>
      </c>
      <c r="G458" s="104"/>
      <c r="H458" s="106">
        <v>45963</v>
      </c>
      <c r="I458" s="104" t="s">
        <v>522</v>
      </c>
      <c r="J458" s="107" t="s">
        <v>38</v>
      </c>
      <c r="K458" s="104" t="s">
        <v>53</v>
      </c>
      <c r="L458" s="104" t="s">
        <v>120</v>
      </c>
      <c r="M458" s="107" t="s">
        <v>55</v>
      </c>
      <c r="N458" s="105">
        <v>0.5</v>
      </c>
      <c r="O458" s="105">
        <v>0.57986111111111116</v>
      </c>
      <c r="P458" s="105">
        <v>7.986111111111116E-2</v>
      </c>
      <c r="Q458" s="108">
        <v>48.3</v>
      </c>
      <c r="R458" s="109">
        <v>0.1</v>
      </c>
      <c r="S458" s="109">
        <v>0.9</v>
      </c>
      <c r="T458" s="109">
        <v>81.099999999999994</v>
      </c>
      <c r="U458" s="109">
        <v>0</v>
      </c>
      <c r="V458" s="109">
        <v>0</v>
      </c>
      <c r="W458" s="109">
        <v>0</v>
      </c>
      <c r="X458" s="109" t="s">
        <v>541</v>
      </c>
      <c r="Y458" s="109">
        <v>48.1</v>
      </c>
      <c r="Z458" s="109">
        <v>0.1</v>
      </c>
      <c r="AA458" s="109">
        <v>0.9</v>
      </c>
      <c r="AB458" s="110">
        <v>81.099999999999994</v>
      </c>
      <c r="AH458" s="72" t="str">
        <f>IF(AND(B458="Premier League",E458="Live"),_xlfn.XLOOKUP(_xlfn.TEXTJOIN(" vs ",,C458:D458),Calendar!G:G,Calendar!B:B),IF(AND(B458="Premier League",E458="Highlights"),_xlfn.XLOOKUP(H458,Calendar!O:O,Calendar!N:N,,-1),""))</f>
        <v/>
      </c>
    </row>
    <row r="459" spans="1:34" s="72" customFormat="1" ht="15.65" customHeight="1" x14ac:dyDescent="0.35">
      <c r="A459" s="104" t="s">
        <v>31</v>
      </c>
      <c r="B459" s="104" t="s">
        <v>152</v>
      </c>
      <c r="C459" s="104" t="s">
        <v>601</v>
      </c>
      <c r="D459" s="104" t="s">
        <v>604</v>
      </c>
      <c r="E459" s="104" t="s">
        <v>41</v>
      </c>
      <c r="F459" s="105">
        <v>0.5</v>
      </c>
      <c r="G459" s="104"/>
      <c r="H459" s="106">
        <v>45963</v>
      </c>
      <c r="I459" s="104" t="s">
        <v>522</v>
      </c>
      <c r="J459" s="107" t="s">
        <v>38</v>
      </c>
      <c r="K459" s="104" t="s">
        <v>53</v>
      </c>
      <c r="L459" s="104" t="s">
        <v>83</v>
      </c>
      <c r="M459" s="107" t="s">
        <v>55</v>
      </c>
      <c r="N459" s="105">
        <v>0.5</v>
      </c>
      <c r="O459" s="105">
        <v>0.57986111111111116</v>
      </c>
      <c r="P459" s="105">
        <v>7.986111111111116E-2</v>
      </c>
      <c r="Q459" s="108">
        <v>24.7</v>
      </c>
      <c r="R459" s="109">
        <v>0</v>
      </c>
      <c r="S459" s="109">
        <v>0.5</v>
      </c>
      <c r="T459" s="109">
        <v>42.1</v>
      </c>
      <c r="U459" s="109">
        <v>1.6</v>
      </c>
      <c r="V459" s="109">
        <v>0</v>
      </c>
      <c r="W459" s="109">
        <v>1.1000000000000001</v>
      </c>
      <c r="X459" s="109">
        <v>5.4</v>
      </c>
      <c r="Y459" s="109">
        <v>24.6</v>
      </c>
      <c r="Z459" s="109">
        <v>0</v>
      </c>
      <c r="AA459" s="109">
        <v>0.5</v>
      </c>
      <c r="AB459" s="110">
        <v>42.1</v>
      </c>
      <c r="AH459" s="72" t="str">
        <f>IF(AND(B459="Premier League",E459="Live"),_xlfn.XLOOKUP(_xlfn.TEXTJOIN(" vs ",,C459:D459),Calendar!G:G,Calendar!B:B),IF(AND(B459="Premier League",E459="Highlights"),_xlfn.XLOOKUP(H459,Calendar!O:O,Calendar!N:N,,-1),""))</f>
        <v/>
      </c>
    </row>
    <row r="460" spans="1:34" s="72" customFormat="1" ht="15.65" customHeight="1" x14ac:dyDescent="0.35">
      <c r="A460" s="104" t="s">
        <v>31</v>
      </c>
      <c r="B460" s="104" t="s">
        <v>152</v>
      </c>
      <c r="C460" s="104" t="s">
        <v>611</v>
      </c>
      <c r="D460" s="104" t="s">
        <v>599</v>
      </c>
      <c r="E460" s="104" t="s">
        <v>41</v>
      </c>
      <c r="F460" s="105">
        <v>0.5</v>
      </c>
      <c r="G460" s="104"/>
      <c r="H460" s="106">
        <v>45963</v>
      </c>
      <c r="I460" s="104" t="s">
        <v>522</v>
      </c>
      <c r="J460" s="107" t="s">
        <v>38</v>
      </c>
      <c r="K460" s="104" t="s">
        <v>53</v>
      </c>
      <c r="L460" s="104" t="s">
        <v>281</v>
      </c>
      <c r="M460" s="107" t="s">
        <v>55</v>
      </c>
      <c r="N460" s="105">
        <v>0.5</v>
      </c>
      <c r="O460" s="105">
        <v>0.5805555555555556</v>
      </c>
      <c r="P460" s="105">
        <v>8.0555555555555602E-2</v>
      </c>
      <c r="Q460" s="108">
        <v>44.9</v>
      </c>
      <c r="R460" s="109">
        <v>0.1</v>
      </c>
      <c r="S460" s="109">
        <v>0.8</v>
      </c>
      <c r="T460" s="109">
        <v>62.8</v>
      </c>
      <c r="U460" s="109">
        <v>19.899999999999999</v>
      </c>
      <c r="V460" s="109">
        <v>0.3</v>
      </c>
      <c r="W460" s="109">
        <v>14.1</v>
      </c>
      <c r="X460" s="109">
        <v>19.899999999999999</v>
      </c>
      <c r="Y460" s="109">
        <v>44.7</v>
      </c>
      <c r="Z460" s="109">
        <v>0.1</v>
      </c>
      <c r="AA460" s="109">
        <v>0.9</v>
      </c>
      <c r="AB460" s="110">
        <v>62.8</v>
      </c>
      <c r="AH460" s="72" t="str">
        <f>IF(AND(B460="Premier League",E460="Live"),_xlfn.XLOOKUP(_xlfn.TEXTJOIN(" vs ",,C460:D460),Calendar!G:G,Calendar!B:B),IF(AND(B460="Premier League",E460="Highlights"),_xlfn.XLOOKUP(H460,Calendar!O:O,Calendar!N:N,,-1),""))</f>
        <v/>
      </c>
    </row>
    <row r="461" spans="1:34" s="72" customFormat="1" ht="15.65" customHeight="1" x14ac:dyDescent="0.35">
      <c r="A461" s="104" t="s">
        <v>31</v>
      </c>
      <c r="B461" s="104" t="s">
        <v>32</v>
      </c>
      <c r="C461" s="104" t="s">
        <v>47</v>
      </c>
      <c r="D461" s="104" t="s">
        <v>46</v>
      </c>
      <c r="E461" s="104" t="s">
        <v>41</v>
      </c>
      <c r="F461" s="105">
        <v>0.58333333333333337</v>
      </c>
      <c r="G461" s="104"/>
      <c r="H461" s="106">
        <v>45963</v>
      </c>
      <c r="I461" s="104" t="s">
        <v>522</v>
      </c>
      <c r="J461" s="107" t="s">
        <v>38</v>
      </c>
      <c r="K461" s="104" t="s">
        <v>53</v>
      </c>
      <c r="L461" s="104" t="s">
        <v>54</v>
      </c>
      <c r="M461" s="107" t="s">
        <v>55</v>
      </c>
      <c r="N461" s="105">
        <v>0.58333333333333337</v>
      </c>
      <c r="O461" s="105">
        <v>0.66736111111111118</v>
      </c>
      <c r="P461" s="105">
        <v>8.4027777777777812E-2</v>
      </c>
      <c r="Q461" s="108">
        <v>875.7</v>
      </c>
      <c r="R461" s="109">
        <v>1.4</v>
      </c>
      <c r="S461" s="109">
        <v>13.1</v>
      </c>
      <c r="T461" s="109">
        <v>1254.2</v>
      </c>
      <c r="U461" s="109">
        <v>112.2</v>
      </c>
      <c r="V461" s="109">
        <v>1.6</v>
      </c>
      <c r="W461" s="109">
        <v>38.6</v>
      </c>
      <c r="X461" s="109">
        <v>155.69999999999999</v>
      </c>
      <c r="Y461" s="109">
        <v>844.4</v>
      </c>
      <c r="Z461" s="109">
        <v>1.6</v>
      </c>
      <c r="AA461" s="109">
        <v>13.1</v>
      </c>
      <c r="AB461" s="110">
        <v>1203.5</v>
      </c>
      <c r="AH461" s="72" t="e">
        <f>IF(AND(B461="Premier League",E461="Live"),_xlfn.XLOOKUP(_xlfn.TEXTJOIN(" vs ",,C461:D461),Calendar!G:G,Calendar!B:B),IF(AND(B461="Premier League",E461="Highlights"),_xlfn.XLOOKUP(H461,Calendar!O:O,Calendar!N:N,,-1),""))</f>
        <v>#N/A</v>
      </c>
    </row>
    <row r="462" spans="1:34" s="72" customFormat="1" ht="15.65" customHeight="1" x14ac:dyDescent="0.35">
      <c r="A462" s="104" t="s">
        <v>31</v>
      </c>
      <c r="B462" s="104" t="s">
        <v>32</v>
      </c>
      <c r="C462" s="104" t="s">
        <v>47</v>
      </c>
      <c r="D462" s="104" t="s">
        <v>46</v>
      </c>
      <c r="E462" s="104" t="s">
        <v>41</v>
      </c>
      <c r="F462" s="105">
        <v>0.58333333333333337</v>
      </c>
      <c r="G462" s="104"/>
      <c r="H462" s="106">
        <v>45963</v>
      </c>
      <c r="I462" s="104" t="s">
        <v>522</v>
      </c>
      <c r="J462" s="107" t="s">
        <v>38</v>
      </c>
      <c r="K462" s="104" t="s">
        <v>53</v>
      </c>
      <c r="L462" s="104" t="s">
        <v>57</v>
      </c>
      <c r="M462" s="107" t="s">
        <v>55</v>
      </c>
      <c r="N462" s="105">
        <v>0.58333333333333337</v>
      </c>
      <c r="O462" s="105">
        <v>0.66736111111111118</v>
      </c>
      <c r="P462" s="105">
        <v>8.4027777777777812E-2</v>
      </c>
      <c r="Q462" s="108">
        <v>488.2</v>
      </c>
      <c r="R462" s="109">
        <v>0.8</v>
      </c>
      <c r="S462" s="109">
        <v>7.3</v>
      </c>
      <c r="T462" s="109">
        <v>616.79999999999995</v>
      </c>
      <c r="U462" s="109">
        <v>43.9</v>
      </c>
      <c r="V462" s="109">
        <v>0.6</v>
      </c>
      <c r="W462" s="109">
        <v>15.1</v>
      </c>
      <c r="X462" s="109">
        <v>80.2</v>
      </c>
      <c r="Y462" s="109">
        <v>477.1</v>
      </c>
      <c r="Z462" s="109">
        <v>0.9</v>
      </c>
      <c r="AA462" s="109">
        <v>7.4</v>
      </c>
      <c r="AB462" s="110">
        <v>599.1</v>
      </c>
      <c r="AH462" s="72" t="e">
        <f>IF(AND(B462="Premier League",E462="Live"),_xlfn.XLOOKUP(_xlfn.TEXTJOIN(" vs ",,C462:D462),Calendar!G:G,Calendar!B:B),IF(AND(B462="Premier League",E462="Highlights"),_xlfn.XLOOKUP(H462,Calendar!O:O,Calendar!N:N,,-1),""))</f>
        <v>#N/A</v>
      </c>
    </row>
    <row r="463" spans="1:34" s="72" customFormat="1" ht="15.65" customHeight="1" x14ac:dyDescent="0.35">
      <c r="A463" s="104" t="s">
        <v>31</v>
      </c>
      <c r="B463" s="104" t="s">
        <v>547</v>
      </c>
      <c r="C463" s="104" t="s">
        <v>195</v>
      </c>
      <c r="D463" s="104" t="s">
        <v>194</v>
      </c>
      <c r="E463" s="104" t="s">
        <v>41</v>
      </c>
      <c r="F463" s="105">
        <v>0.58333333333333337</v>
      </c>
      <c r="G463" s="104"/>
      <c r="H463" s="106">
        <v>45963</v>
      </c>
      <c r="I463" s="104" t="s">
        <v>522</v>
      </c>
      <c r="J463" s="107" t="s">
        <v>38</v>
      </c>
      <c r="K463" s="104" t="s">
        <v>53</v>
      </c>
      <c r="L463" s="104" t="s">
        <v>531</v>
      </c>
      <c r="M463" s="107" t="s">
        <v>532</v>
      </c>
      <c r="N463" s="105">
        <v>0.58402777777777781</v>
      </c>
      <c r="O463" s="105">
        <v>0.69027777777777777</v>
      </c>
      <c r="P463" s="105">
        <v>0.10624999999999996</v>
      </c>
      <c r="Q463" s="108">
        <v>261.60000000000002</v>
      </c>
      <c r="R463" s="109">
        <v>0.4</v>
      </c>
      <c r="S463" s="109">
        <v>3.8</v>
      </c>
      <c r="T463" s="109">
        <v>310.3</v>
      </c>
      <c r="U463" s="109">
        <v>17.100000000000001</v>
      </c>
      <c r="V463" s="109">
        <v>0.2</v>
      </c>
      <c r="W463" s="109">
        <v>5.8</v>
      </c>
      <c r="X463" s="109">
        <v>24.8</v>
      </c>
      <c r="Y463" s="109">
        <v>246.4</v>
      </c>
      <c r="Z463" s="109">
        <v>0.5</v>
      </c>
      <c r="AA463" s="109">
        <v>3.7</v>
      </c>
      <c r="AB463" s="110">
        <v>292.60000000000002</v>
      </c>
      <c r="AH463" s="72" t="str">
        <f>IF(AND(B463="Premier League",E463="Live"),_xlfn.XLOOKUP(_xlfn.TEXTJOIN(" vs ",,C463:D463),Calendar!G:G,Calendar!B:B),IF(AND(B463="Premier League",E463="Highlights"),_xlfn.XLOOKUP(H463,Calendar!O:O,Calendar!N:N,,-1),""))</f>
        <v/>
      </c>
    </row>
    <row r="464" spans="1:34" s="72" customFormat="1" ht="15.65" customHeight="1" x14ac:dyDescent="0.35">
      <c r="A464" s="104" t="s">
        <v>31</v>
      </c>
      <c r="B464" s="104" t="s">
        <v>581</v>
      </c>
      <c r="C464" s="104" t="s">
        <v>669</v>
      </c>
      <c r="D464" s="104" t="s">
        <v>157</v>
      </c>
      <c r="E464" s="104" t="s">
        <v>41</v>
      </c>
      <c r="F464" s="105">
        <v>0.59375</v>
      </c>
      <c r="G464" s="104"/>
      <c r="H464" s="106">
        <v>45963</v>
      </c>
      <c r="I464" s="104" t="s">
        <v>522</v>
      </c>
      <c r="J464" s="107" t="s">
        <v>38</v>
      </c>
      <c r="K464" s="104" t="s">
        <v>53</v>
      </c>
      <c r="L464" s="104" t="s">
        <v>673</v>
      </c>
      <c r="M464" s="107" t="s">
        <v>36</v>
      </c>
      <c r="N464" s="105">
        <v>0.59375</v>
      </c>
      <c r="O464" s="105">
        <v>0.67222222222222228</v>
      </c>
      <c r="P464" s="105">
        <v>7.8472222222222276E-2</v>
      </c>
      <c r="Q464" s="108">
        <v>420.1</v>
      </c>
      <c r="R464" s="109">
        <v>0.7</v>
      </c>
      <c r="S464" s="109">
        <v>6.1</v>
      </c>
      <c r="T464" s="109">
        <v>540</v>
      </c>
      <c r="U464" s="109">
        <v>8.6</v>
      </c>
      <c r="V464" s="109">
        <v>0.1</v>
      </c>
      <c r="W464" s="109">
        <v>2.9</v>
      </c>
      <c r="X464" s="109">
        <v>21.3</v>
      </c>
      <c r="Y464" s="109">
        <v>413</v>
      </c>
      <c r="Z464" s="109">
        <v>0.8</v>
      </c>
      <c r="AA464" s="109">
        <v>6.3</v>
      </c>
      <c r="AB464" s="110">
        <v>532</v>
      </c>
      <c r="AH464" s="72" t="str">
        <f>IF(AND(B464="Premier League",E464="Live"),_xlfn.XLOOKUP(_xlfn.TEXTJOIN(" vs ",,C464:D464),Calendar!G:G,Calendar!B:B),IF(AND(B464="Premier League",E464="Highlights"),_xlfn.XLOOKUP(H464,Calendar!O:O,Calendar!N:N,,-1),""))</f>
        <v/>
      </c>
    </row>
    <row r="465" spans="1:34" s="72" customFormat="1" ht="15.65" customHeight="1" x14ac:dyDescent="0.35">
      <c r="A465" s="104" t="s">
        <v>31</v>
      </c>
      <c r="B465" s="104" t="s">
        <v>581</v>
      </c>
      <c r="C465" s="104" t="s">
        <v>669</v>
      </c>
      <c r="D465" s="104" t="s">
        <v>157</v>
      </c>
      <c r="E465" s="104" t="s">
        <v>41</v>
      </c>
      <c r="F465" s="105">
        <v>0.59375</v>
      </c>
      <c r="G465" s="104"/>
      <c r="H465" s="106">
        <v>45963</v>
      </c>
      <c r="I465" s="104" t="s">
        <v>522</v>
      </c>
      <c r="J465" s="107" t="s">
        <v>38</v>
      </c>
      <c r="K465" s="104" t="s">
        <v>53</v>
      </c>
      <c r="L465" s="104" t="s">
        <v>512</v>
      </c>
      <c r="M465" s="107" t="s">
        <v>511</v>
      </c>
      <c r="N465" s="105">
        <v>0.59375</v>
      </c>
      <c r="O465" s="105">
        <v>0.67222222222222228</v>
      </c>
      <c r="P465" s="105">
        <v>7.8472222222222276E-2</v>
      </c>
      <c r="Q465" s="108">
        <v>18.100000000000001</v>
      </c>
      <c r="R465" s="109">
        <v>0</v>
      </c>
      <c r="S465" s="109">
        <v>0.3</v>
      </c>
      <c r="T465" s="109">
        <v>30.1</v>
      </c>
      <c r="U465" s="109">
        <v>1.5</v>
      </c>
      <c r="V465" s="109">
        <v>0</v>
      </c>
      <c r="W465" s="109">
        <v>0.5</v>
      </c>
      <c r="X465" s="109">
        <v>4.5</v>
      </c>
      <c r="Y465" s="109">
        <v>17.2</v>
      </c>
      <c r="Z465" s="109">
        <v>0</v>
      </c>
      <c r="AA465" s="109">
        <v>0.3</v>
      </c>
      <c r="AB465" s="110">
        <v>30.1</v>
      </c>
      <c r="AH465" s="72" t="str">
        <f>IF(AND(B465="Premier League",E465="Live"),_xlfn.XLOOKUP(_xlfn.TEXTJOIN(" vs ",,C465:D465),Calendar!G:G,Calendar!B:B),IF(AND(B465="Premier League",E465="Highlights"),_xlfn.XLOOKUP(H465,Calendar!O:O,Calendar!N:N,,-1),""))</f>
        <v/>
      </c>
    </row>
    <row r="466" spans="1:34" s="72" customFormat="1" ht="15.65" customHeight="1" x14ac:dyDescent="0.35">
      <c r="A466" s="104" t="s">
        <v>31</v>
      </c>
      <c r="B466" s="104" t="s">
        <v>581</v>
      </c>
      <c r="C466" s="104" t="s">
        <v>521</v>
      </c>
      <c r="D466" s="104" t="s">
        <v>670</v>
      </c>
      <c r="E466" s="104" t="s">
        <v>41</v>
      </c>
      <c r="F466" s="105">
        <v>0.625</v>
      </c>
      <c r="G466" s="104"/>
      <c r="H466" s="106">
        <v>45963</v>
      </c>
      <c r="I466" s="104" t="s">
        <v>522</v>
      </c>
      <c r="J466" s="107" t="s">
        <v>38</v>
      </c>
      <c r="K466" s="104" t="s">
        <v>53</v>
      </c>
      <c r="L466" s="104" t="s">
        <v>510</v>
      </c>
      <c r="M466" s="107" t="s">
        <v>511</v>
      </c>
      <c r="N466" s="105">
        <v>0.625</v>
      </c>
      <c r="O466" s="105">
        <v>0.70625000000000004</v>
      </c>
      <c r="P466" s="105">
        <v>8.1250000000000044E-2</v>
      </c>
      <c r="Q466" s="108">
        <v>70.400000000000006</v>
      </c>
      <c r="R466" s="109">
        <v>0.1</v>
      </c>
      <c r="S466" s="109">
        <v>0.9</v>
      </c>
      <c r="T466" s="109">
        <v>131.80000000000001</v>
      </c>
      <c r="U466" s="109">
        <v>19.3</v>
      </c>
      <c r="V466" s="109">
        <v>0.3</v>
      </c>
      <c r="W466" s="109">
        <v>6.1</v>
      </c>
      <c r="X466" s="109">
        <v>34.299999999999997</v>
      </c>
      <c r="Y466" s="109">
        <v>69.7</v>
      </c>
      <c r="Z466" s="109">
        <v>0.1</v>
      </c>
      <c r="AA466" s="109">
        <v>0.9</v>
      </c>
      <c r="AB466" s="110">
        <v>129.1</v>
      </c>
      <c r="AH466" s="72" t="str">
        <f>IF(AND(B466="Premier League",E466="Live"),_xlfn.XLOOKUP(_xlfn.TEXTJOIN(" vs ",,C466:D466),Calendar!G:G,Calendar!B:B),IF(AND(B466="Premier League",E466="Highlights"),_xlfn.XLOOKUP(H466,Calendar!O:O,Calendar!N:N,,-1),""))</f>
        <v/>
      </c>
    </row>
    <row r="467" spans="1:34" s="72" customFormat="1" ht="15.65" customHeight="1" x14ac:dyDescent="0.35">
      <c r="A467" s="104" t="s">
        <v>31</v>
      </c>
      <c r="B467" s="104" t="s">
        <v>32</v>
      </c>
      <c r="C467" s="104" t="s">
        <v>49</v>
      </c>
      <c r="D467" s="104" t="s">
        <v>128</v>
      </c>
      <c r="E467" s="104" t="s">
        <v>41</v>
      </c>
      <c r="F467" s="105">
        <v>0.6875</v>
      </c>
      <c r="G467" s="104"/>
      <c r="H467" s="106">
        <v>45963</v>
      </c>
      <c r="I467" s="104" t="s">
        <v>522</v>
      </c>
      <c r="J467" s="107" t="s">
        <v>38</v>
      </c>
      <c r="K467" s="104" t="s">
        <v>53</v>
      </c>
      <c r="L467" s="104" t="s">
        <v>54</v>
      </c>
      <c r="M467" s="107" t="s">
        <v>55</v>
      </c>
      <c r="N467" s="105">
        <v>0.6875</v>
      </c>
      <c r="O467" s="105">
        <v>0.76875000000000004</v>
      </c>
      <c r="P467" s="105">
        <v>8.1250000000000044E-2</v>
      </c>
      <c r="Q467" s="108">
        <v>1070.0999999999999</v>
      </c>
      <c r="R467" s="109">
        <v>1.7</v>
      </c>
      <c r="S467" s="109">
        <v>10.199999999999999</v>
      </c>
      <c r="T467" s="109">
        <v>1236.9000000000001</v>
      </c>
      <c r="U467" s="109">
        <v>122.2</v>
      </c>
      <c r="V467" s="109">
        <v>1.7</v>
      </c>
      <c r="W467" s="109">
        <v>34.299999999999997</v>
      </c>
      <c r="X467" s="109">
        <v>169.8</v>
      </c>
      <c r="Y467" s="109">
        <v>1025.5999999999999</v>
      </c>
      <c r="Z467" s="109">
        <v>2</v>
      </c>
      <c r="AA467" s="109">
        <v>10.199999999999999</v>
      </c>
      <c r="AB467" s="110">
        <v>1183.0999999999999</v>
      </c>
      <c r="AH467" s="72" t="e">
        <f>IF(AND(B467="Premier League",E467="Live"),_xlfn.XLOOKUP(_xlfn.TEXTJOIN(" vs ",,C467:D467),Calendar!G:G,Calendar!B:B),IF(AND(B467="Premier League",E467="Highlights"),_xlfn.XLOOKUP(H467,Calendar!O:O,Calendar!N:N,,-1),""))</f>
        <v>#N/A</v>
      </c>
    </row>
    <row r="468" spans="1:34" s="72" customFormat="1" ht="15.65" customHeight="1" x14ac:dyDescent="0.35">
      <c r="A468" s="104" t="s">
        <v>31</v>
      </c>
      <c r="B468" s="104" t="s">
        <v>32</v>
      </c>
      <c r="C468" s="104" t="s">
        <v>49</v>
      </c>
      <c r="D468" s="104" t="s">
        <v>128</v>
      </c>
      <c r="E468" s="104" t="s">
        <v>41</v>
      </c>
      <c r="F468" s="105">
        <v>0.6875</v>
      </c>
      <c r="G468" s="104"/>
      <c r="H468" s="106">
        <v>45963</v>
      </c>
      <c r="I468" s="104" t="s">
        <v>522</v>
      </c>
      <c r="J468" s="107" t="s">
        <v>38</v>
      </c>
      <c r="K468" s="104" t="s">
        <v>53</v>
      </c>
      <c r="L468" s="104" t="s">
        <v>57</v>
      </c>
      <c r="M468" s="107" t="s">
        <v>55</v>
      </c>
      <c r="N468" s="105">
        <v>0.6875</v>
      </c>
      <c r="O468" s="105">
        <v>0.76875000000000004</v>
      </c>
      <c r="P468" s="105">
        <v>8.1250000000000044E-2</v>
      </c>
      <c r="Q468" s="108">
        <v>651.79999999999995</v>
      </c>
      <c r="R468" s="109">
        <v>1.1000000000000001</v>
      </c>
      <c r="S468" s="109">
        <v>6.2</v>
      </c>
      <c r="T468" s="109">
        <v>786</v>
      </c>
      <c r="U468" s="109">
        <v>82.7</v>
      </c>
      <c r="V468" s="109">
        <v>1.2</v>
      </c>
      <c r="W468" s="109">
        <v>23.2</v>
      </c>
      <c r="X468" s="109">
        <v>115.6</v>
      </c>
      <c r="Y468" s="109">
        <v>626.6</v>
      </c>
      <c r="Z468" s="109">
        <v>1.2</v>
      </c>
      <c r="AA468" s="109">
        <v>6.2</v>
      </c>
      <c r="AB468" s="110">
        <v>748</v>
      </c>
      <c r="AH468" s="72" t="e">
        <f>IF(AND(B468="Premier League",E468="Live"),_xlfn.XLOOKUP(_xlfn.TEXTJOIN(" vs ",,C468:D468),Calendar!G:G,Calendar!B:B),IF(AND(B468="Premier League",E468="Highlights"),_xlfn.XLOOKUP(H468,Calendar!O:O,Calendar!N:N,,-1),""))</f>
        <v>#N/A</v>
      </c>
    </row>
    <row r="469" spans="1:34" s="72" customFormat="1" ht="15.65" customHeight="1" x14ac:dyDescent="0.35">
      <c r="A469" s="104" t="s">
        <v>31</v>
      </c>
      <c r="B469" s="104" t="s">
        <v>581</v>
      </c>
      <c r="C469" s="104" t="s">
        <v>671</v>
      </c>
      <c r="D469" s="104" t="s">
        <v>234</v>
      </c>
      <c r="E469" s="104" t="s">
        <v>41</v>
      </c>
      <c r="F469" s="105">
        <v>0.71875</v>
      </c>
      <c r="G469" s="104"/>
      <c r="H469" s="106">
        <v>45963</v>
      </c>
      <c r="I469" s="104" t="s">
        <v>522</v>
      </c>
      <c r="J469" s="107" t="s">
        <v>38</v>
      </c>
      <c r="K469" s="104" t="s">
        <v>53</v>
      </c>
      <c r="L469" s="104" t="s">
        <v>510</v>
      </c>
      <c r="M469" s="107" t="s">
        <v>511</v>
      </c>
      <c r="N469" s="105">
        <v>0.71875</v>
      </c>
      <c r="O469" s="105">
        <v>0.81180555555555556</v>
      </c>
      <c r="P469" s="105">
        <v>9.3055555555555558E-2</v>
      </c>
      <c r="Q469" s="108">
        <v>20.2</v>
      </c>
      <c r="R469" s="109">
        <v>0</v>
      </c>
      <c r="S469" s="109">
        <v>0.2</v>
      </c>
      <c r="T469" s="109">
        <v>39.700000000000003</v>
      </c>
      <c r="U469" s="109">
        <v>1.5</v>
      </c>
      <c r="V469" s="109">
        <v>0</v>
      </c>
      <c r="W469" s="109">
        <v>0.4</v>
      </c>
      <c r="X469" s="109">
        <v>9.6999999999999993</v>
      </c>
      <c r="Y469" s="109">
        <v>20.2</v>
      </c>
      <c r="Z469" s="109">
        <v>0</v>
      </c>
      <c r="AA469" s="109">
        <v>0.2</v>
      </c>
      <c r="AB469" s="110">
        <v>39.700000000000003</v>
      </c>
      <c r="AH469" s="72" t="str">
        <f>IF(AND(B469="Premier League",E469="Live"),_xlfn.XLOOKUP(_xlfn.TEXTJOIN(" vs ",,C469:D469),Calendar!G:G,Calendar!B:B),IF(AND(B469="Premier League",E469="Highlights"),_xlfn.XLOOKUP(H469,Calendar!O:O,Calendar!N:N,,-1),""))</f>
        <v/>
      </c>
    </row>
    <row r="470" spans="1:34" s="72" customFormat="1" ht="15.65" customHeight="1" x14ac:dyDescent="0.35">
      <c r="A470" s="104" t="s">
        <v>31</v>
      </c>
      <c r="B470" s="104" t="s">
        <v>581</v>
      </c>
      <c r="C470" s="104" t="s">
        <v>671</v>
      </c>
      <c r="D470" s="104" t="s">
        <v>234</v>
      </c>
      <c r="E470" s="104" t="s">
        <v>41</v>
      </c>
      <c r="F470" s="105">
        <v>0.71875</v>
      </c>
      <c r="G470" s="104"/>
      <c r="H470" s="106">
        <v>45963</v>
      </c>
      <c r="I470" s="104" t="s">
        <v>522</v>
      </c>
      <c r="J470" s="107" t="s">
        <v>38</v>
      </c>
      <c r="K470" s="104" t="s">
        <v>53</v>
      </c>
      <c r="L470" s="104" t="s">
        <v>512</v>
      </c>
      <c r="M470" s="107" t="s">
        <v>511</v>
      </c>
      <c r="N470" s="105">
        <v>0.71875</v>
      </c>
      <c r="O470" s="105">
        <v>0.82569444444444451</v>
      </c>
      <c r="P470" s="105">
        <v>0.10694444444444451</v>
      </c>
      <c r="Q470" s="108">
        <v>27.3</v>
      </c>
      <c r="R470" s="109">
        <v>0</v>
      </c>
      <c r="S470" s="109">
        <v>0.2</v>
      </c>
      <c r="T470" s="109">
        <v>47.2</v>
      </c>
      <c r="U470" s="109">
        <v>0</v>
      </c>
      <c r="V470" s="109">
        <v>0</v>
      </c>
      <c r="W470" s="109">
        <v>0</v>
      </c>
      <c r="X470" s="109">
        <v>2.9</v>
      </c>
      <c r="Y470" s="109">
        <v>27.3</v>
      </c>
      <c r="Z470" s="109">
        <v>0.1</v>
      </c>
      <c r="AA470" s="109">
        <v>0.2</v>
      </c>
      <c r="AB470" s="110">
        <v>47.2</v>
      </c>
      <c r="AH470" s="72" t="str">
        <f>IF(AND(B470="Premier League",E470="Live"),_xlfn.XLOOKUP(_xlfn.TEXTJOIN(" vs ",,C470:D470),Calendar!G:G,Calendar!B:B),IF(AND(B470="Premier League",E470="Highlights"),_xlfn.XLOOKUP(H470,Calendar!O:O,Calendar!N:N,,-1),""))</f>
        <v/>
      </c>
    </row>
    <row r="471" spans="1:34" s="72" customFormat="1" ht="15.65" customHeight="1" x14ac:dyDescent="0.35">
      <c r="A471" s="104" t="s">
        <v>31</v>
      </c>
      <c r="B471" s="104" t="s">
        <v>32</v>
      </c>
      <c r="C471" s="104"/>
      <c r="D471" s="104"/>
      <c r="E471" s="104" t="s">
        <v>33</v>
      </c>
      <c r="F471" s="105">
        <v>0.3125</v>
      </c>
      <c r="G471" s="104"/>
      <c r="H471" s="106">
        <v>45963</v>
      </c>
      <c r="I471" s="104" t="s">
        <v>522</v>
      </c>
      <c r="J471" s="107" t="s">
        <v>38</v>
      </c>
      <c r="K471" s="104" t="s">
        <v>553</v>
      </c>
      <c r="L471" s="104" t="s">
        <v>35</v>
      </c>
      <c r="M471" s="107" t="s">
        <v>36</v>
      </c>
      <c r="N471" s="105">
        <v>0.3125</v>
      </c>
      <c r="O471" s="105">
        <v>0.375</v>
      </c>
      <c r="P471" s="105">
        <v>6.25E-2</v>
      </c>
      <c r="Q471" s="108">
        <v>743.1</v>
      </c>
      <c r="R471" s="109">
        <v>1.2</v>
      </c>
      <c r="S471" s="109">
        <v>22.6</v>
      </c>
      <c r="T471" s="109">
        <v>980.3</v>
      </c>
      <c r="U471" s="109">
        <v>56.5</v>
      </c>
      <c r="V471" s="109">
        <v>0.8</v>
      </c>
      <c r="W471" s="109">
        <v>61.1</v>
      </c>
      <c r="X471" s="109">
        <v>77.7</v>
      </c>
      <c r="Y471" s="109">
        <v>729</v>
      </c>
      <c r="Z471" s="109">
        <v>1.4</v>
      </c>
      <c r="AA471" s="109">
        <v>22.9</v>
      </c>
      <c r="AB471" s="110">
        <v>978.6</v>
      </c>
      <c r="AH471" s="72" t="str">
        <f>IF(AND(B471="Premier League",E471="Live"),_xlfn.XLOOKUP(_xlfn.TEXTJOIN(" vs ",,C471:D471),Calendar!G:G,Calendar!B:B),IF(AND(B471="Premier League",E471="Highlights"),_xlfn.XLOOKUP(H471,Calendar!O:O,Calendar!N:N,,-1),""))</f>
        <v>Matchweek 01</v>
      </c>
    </row>
    <row r="472" spans="1:34" s="72" customFormat="1" ht="15.65" customHeight="1" x14ac:dyDescent="0.35">
      <c r="A472" s="104" t="s">
        <v>31</v>
      </c>
      <c r="B472" s="104" t="s">
        <v>32</v>
      </c>
      <c r="C472" s="104"/>
      <c r="D472" s="104"/>
      <c r="E472" s="104" t="s">
        <v>33</v>
      </c>
      <c r="F472" s="105">
        <v>0.9375</v>
      </c>
      <c r="G472" s="104"/>
      <c r="H472" s="106">
        <v>45963</v>
      </c>
      <c r="I472" s="104" t="s">
        <v>522</v>
      </c>
      <c r="J472" s="107" t="s">
        <v>38</v>
      </c>
      <c r="K472" s="104" t="s">
        <v>552</v>
      </c>
      <c r="L472" s="104" t="s">
        <v>35</v>
      </c>
      <c r="M472" s="107" t="s">
        <v>36</v>
      </c>
      <c r="N472" s="105">
        <v>0.9375</v>
      </c>
      <c r="O472" s="105">
        <v>0.97569444444444442</v>
      </c>
      <c r="P472" s="105">
        <v>3.819444444444442E-2</v>
      </c>
      <c r="Q472" s="108">
        <v>1410.8</v>
      </c>
      <c r="R472" s="109">
        <v>2.2999999999999998</v>
      </c>
      <c r="S472" s="109">
        <v>24.5</v>
      </c>
      <c r="T472" s="109">
        <v>2934.3</v>
      </c>
      <c r="U472" s="109">
        <v>29.2</v>
      </c>
      <c r="V472" s="109">
        <v>0.4</v>
      </c>
      <c r="W472" s="109">
        <v>16.899999999999999</v>
      </c>
      <c r="X472" s="109">
        <v>34.799999999999997</v>
      </c>
      <c r="Y472" s="109">
        <v>1387.9</v>
      </c>
      <c r="Z472" s="109">
        <v>2.7</v>
      </c>
      <c r="AA472" s="109">
        <v>24.4</v>
      </c>
      <c r="AB472" s="110">
        <v>2888.1</v>
      </c>
      <c r="AH472" s="72" t="str">
        <f>IF(AND(B472="Premier League",E472="Live"),_xlfn.XLOOKUP(_xlfn.TEXTJOIN(" vs ",,C472:D472),Calendar!G:G,Calendar!B:B),IF(AND(B472="Premier League",E472="Highlights"),_xlfn.XLOOKUP(H472,Calendar!O:O,Calendar!N:N,,-1),""))</f>
        <v>Matchweek 01</v>
      </c>
    </row>
    <row r="473" spans="1:34" s="72" customFormat="1" ht="15.65" customHeight="1" x14ac:dyDescent="0.35">
      <c r="A473" s="104" t="s">
        <v>31</v>
      </c>
      <c r="B473" s="104" t="s">
        <v>623</v>
      </c>
      <c r="C473" s="104"/>
      <c r="D473" s="104"/>
      <c r="E473" s="104" t="s">
        <v>33</v>
      </c>
      <c r="F473" s="105">
        <v>0.97569444444444442</v>
      </c>
      <c r="G473" s="104"/>
      <c r="H473" s="106">
        <v>45963</v>
      </c>
      <c r="I473" s="104" t="s">
        <v>522</v>
      </c>
      <c r="J473" s="107" t="s">
        <v>38</v>
      </c>
      <c r="K473" s="104" t="s">
        <v>607</v>
      </c>
      <c r="L473" s="104" t="s">
        <v>35</v>
      </c>
      <c r="M473" s="107" t="s">
        <v>36</v>
      </c>
      <c r="N473" s="105">
        <v>0.97569444444444442</v>
      </c>
      <c r="O473" s="105">
        <v>1.0104166666666667</v>
      </c>
      <c r="P473" s="105">
        <v>3.4722222222222321E-2</v>
      </c>
      <c r="Q473" s="108">
        <v>348.4</v>
      </c>
      <c r="R473" s="109">
        <v>0.6</v>
      </c>
      <c r="S473" s="109">
        <v>11.5</v>
      </c>
      <c r="T473" s="109">
        <v>917.2</v>
      </c>
      <c r="U473" s="109">
        <v>13.9</v>
      </c>
      <c r="V473" s="109">
        <v>0.2</v>
      </c>
      <c r="W473" s="109">
        <v>9.1999999999999993</v>
      </c>
      <c r="X473" s="109">
        <v>15.2</v>
      </c>
      <c r="Y473" s="109">
        <v>331.4</v>
      </c>
      <c r="Z473" s="109">
        <v>0.6</v>
      </c>
      <c r="AA473" s="109">
        <v>11</v>
      </c>
      <c r="AB473" s="110">
        <v>896.9</v>
      </c>
      <c r="AH473" s="72" t="str">
        <f>IF(AND(B473="Premier League",E473="Live"),_xlfn.XLOOKUP(_xlfn.TEXTJOIN(" vs ",,C473:D473),Calendar!G:G,Calendar!B:B),IF(AND(B473="Premier League",E473="Highlights"),_xlfn.XLOOKUP(H473,Calendar!O:O,Calendar!N:N,,-1),""))</f>
        <v/>
      </c>
    </row>
    <row r="474" spans="1:34" s="72" customFormat="1" ht="15.65" customHeight="1" x14ac:dyDescent="0.35">
      <c r="A474" s="104" t="s">
        <v>31</v>
      </c>
      <c r="B474" s="104" t="s">
        <v>581</v>
      </c>
      <c r="C474" s="104" t="s">
        <v>672</v>
      </c>
      <c r="D474" s="104" t="s">
        <v>100</v>
      </c>
      <c r="E474" s="104" t="s">
        <v>41</v>
      </c>
      <c r="F474" s="105">
        <v>0.8125</v>
      </c>
      <c r="G474" s="104"/>
      <c r="H474" s="106">
        <v>45964</v>
      </c>
      <c r="I474" s="104" t="s">
        <v>522</v>
      </c>
      <c r="J474" s="107" t="s">
        <v>74</v>
      </c>
      <c r="K474" s="104" t="s">
        <v>53</v>
      </c>
      <c r="L474" s="104" t="s">
        <v>510</v>
      </c>
      <c r="M474" s="107" t="s">
        <v>511</v>
      </c>
      <c r="N474" s="105">
        <v>0.81319444444444444</v>
      </c>
      <c r="O474" s="105">
        <v>0.89444444444444449</v>
      </c>
      <c r="P474" s="105">
        <v>8.1250000000000044E-2</v>
      </c>
      <c r="Q474" s="108">
        <v>60.1</v>
      </c>
      <c r="R474" s="109">
        <v>0.1</v>
      </c>
      <c r="S474" s="109">
        <v>0.5</v>
      </c>
      <c r="T474" s="109">
        <v>89.1</v>
      </c>
      <c r="U474" s="109">
        <v>0</v>
      </c>
      <c r="V474" s="109">
        <v>0</v>
      </c>
      <c r="W474" s="109">
        <v>0</v>
      </c>
      <c r="X474" s="109" t="s">
        <v>541</v>
      </c>
      <c r="Y474" s="109">
        <v>60</v>
      </c>
      <c r="Z474" s="109">
        <v>0.1</v>
      </c>
      <c r="AA474" s="109">
        <v>0.5</v>
      </c>
      <c r="AB474" s="110">
        <v>89.1</v>
      </c>
      <c r="AH474" s="72" t="str">
        <f>IF(AND(B474="Premier League",E474="Live"),_xlfn.XLOOKUP(_xlfn.TEXTJOIN(" vs ",,C474:D474),Calendar!G:G,Calendar!B:B),IF(AND(B474="Premier League",E474="Highlights"),_xlfn.XLOOKUP(H474,Calendar!O:O,Calendar!N:N,,-1),""))</f>
        <v/>
      </c>
    </row>
    <row r="475" spans="1:34" s="72" customFormat="1" ht="15.65" customHeight="1" x14ac:dyDescent="0.35">
      <c r="A475" s="104" t="s">
        <v>31</v>
      </c>
      <c r="B475" s="104" t="s">
        <v>32</v>
      </c>
      <c r="C475" s="104" t="s">
        <v>235</v>
      </c>
      <c r="D475" s="104" t="s">
        <v>86</v>
      </c>
      <c r="E475" s="104" t="s">
        <v>41</v>
      </c>
      <c r="F475" s="105">
        <v>0.83333333333333337</v>
      </c>
      <c r="G475" s="104"/>
      <c r="H475" s="106">
        <v>45964</v>
      </c>
      <c r="I475" s="104" t="s">
        <v>522</v>
      </c>
      <c r="J475" s="107" t="s">
        <v>74</v>
      </c>
      <c r="K475" s="104" t="s">
        <v>53</v>
      </c>
      <c r="L475" s="104" t="s">
        <v>54</v>
      </c>
      <c r="M475" s="107" t="s">
        <v>55</v>
      </c>
      <c r="N475" s="105">
        <v>0.83333333333333337</v>
      </c>
      <c r="O475" s="105">
        <v>0.91180555555555554</v>
      </c>
      <c r="P475" s="105">
        <v>7.8472222222222165E-2</v>
      </c>
      <c r="Q475" s="108">
        <v>827.5</v>
      </c>
      <c r="R475" s="109">
        <v>1.4</v>
      </c>
      <c r="S475" s="109">
        <v>7.1</v>
      </c>
      <c r="T475" s="109">
        <v>956.4</v>
      </c>
      <c r="U475" s="109">
        <v>76.5</v>
      </c>
      <c r="V475" s="109">
        <v>1.1000000000000001</v>
      </c>
      <c r="W475" s="109">
        <v>20.8</v>
      </c>
      <c r="X475" s="109">
        <v>92.6</v>
      </c>
      <c r="Y475" s="109">
        <v>778</v>
      </c>
      <c r="Z475" s="109">
        <v>1.5</v>
      </c>
      <c r="AA475" s="109">
        <v>6.8</v>
      </c>
      <c r="AB475" s="110">
        <v>908.8</v>
      </c>
    </row>
    <row r="476" spans="1:34" s="72" customFormat="1" ht="15.65" customHeight="1" x14ac:dyDescent="0.35">
      <c r="A476" s="104" t="s">
        <v>31</v>
      </c>
      <c r="B476" s="104" t="s">
        <v>32</v>
      </c>
      <c r="C476" s="104" t="s">
        <v>235</v>
      </c>
      <c r="D476" s="104" t="s">
        <v>86</v>
      </c>
      <c r="E476" s="104" t="s">
        <v>41</v>
      </c>
      <c r="F476" s="105">
        <v>0.83333333333333337</v>
      </c>
      <c r="G476" s="104"/>
      <c r="H476" s="106">
        <v>45964</v>
      </c>
      <c r="I476" s="104" t="s">
        <v>522</v>
      </c>
      <c r="J476" s="107" t="s">
        <v>74</v>
      </c>
      <c r="K476" s="104" t="s">
        <v>53</v>
      </c>
      <c r="L476" s="104" t="s">
        <v>57</v>
      </c>
      <c r="M476" s="107" t="s">
        <v>55</v>
      </c>
      <c r="N476" s="105">
        <v>0.83333333333333337</v>
      </c>
      <c r="O476" s="105">
        <v>0.91180555555555554</v>
      </c>
      <c r="P476" s="105">
        <v>7.8472222222222165E-2</v>
      </c>
      <c r="Q476" s="108">
        <v>348.8</v>
      </c>
      <c r="R476" s="109">
        <v>0.6</v>
      </c>
      <c r="S476" s="109">
        <v>3</v>
      </c>
      <c r="T476" s="109">
        <v>443.5</v>
      </c>
      <c r="U476" s="109">
        <v>64</v>
      </c>
      <c r="V476" s="109">
        <v>0.9</v>
      </c>
      <c r="W476" s="109">
        <v>17.399999999999999</v>
      </c>
      <c r="X476" s="109">
        <v>82.2</v>
      </c>
      <c r="Y476" s="109">
        <v>338.8</v>
      </c>
      <c r="Z476" s="109">
        <v>0.6</v>
      </c>
      <c r="AA476" s="109">
        <v>3</v>
      </c>
      <c r="AB476" s="110">
        <v>435</v>
      </c>
      <c r="AH476" s="72" t="e">
        <f>IF(AND(B476="Premier League",E476="Live"),_xlfn.XLOOKUP(_xlfn.TEXTJOIN(" vs ",,C476:D476),Calendar!G:G,Calendar!B:B),IF(AND(B476="Premier League",E476="Highlights"),_xlfn.XLOOKUP(H476,Calendar!O:O,Calendar!N:N,,-1),""))</f>
        <v>#N/A</v>
      </c>
    </row>
    <row r="477" spans="1:34" s="72" customFormat="1" ht="15.65" customHeight="1" x14ac:dyDescent="0.35">
      <c r="A477" s="104" t="s">
        <v>31</v>
      </c>
      <c r="B477" s="104" t="s">
        <v>32</v>
      </c>
      <c r="C477" s="104"/>
      <c r="D477" s="104"/>
      <c r="E477" s="104" t="s">
        <v>33</v>
      </c>
      <c r="F477" s="105">
        <v>0.33680555555555558</v>
      </c>
      <c r="G477" s="104"/>
      <c r="H477" s="106">
        <v>45964</v>
      </c>
      <c r="I477" s="104" t="s">
        <v>522</v>
      </c>
      <c r="J477" s="107" t="s">
        <v>74</v>
      </c>
      <c r="K477" s="104" t="s">
        <v>553</v>
      </c>
      <c r="L477" s="104" t="s">
        <v>278</v>
      </c>
      <c r="M477" s="107" t="s">
        <v>36</v>
      </c>
      <c r="N477" s="105">
        <v>0.33680555555555558</v>
      </c>
      <c r="O477" s="105">
        <v>0.375</v>
      </c>
      <c r="P477" s="105">
        <v>3.819444444444442E-2</v>
      </c>
      <c r="Q477" s="108">
        <v>52.5</v>
      </c>
      <c r="R477" s="109">
        <v>0.1</v>
      </c>
      <c r="S477" s="109">
        <v>1.4</v>
      </c>
      <c r="T477" s="109">
        <v>72.2</v>
      </c>
      <c r="U477" s="109">
        <v>0.6</v>
      </c>
      <c r="V477" s="109">
        <v>0</v>
      </c>
      <c r="W477" s="109">
        <v>1.1000000000000001</v>
      </c>
      <c r="X477" s="109">
        <v>3</v>
      </c>
      <c r="Y477" s="109">
        <v>49</v>
      </c>
      <c r="Z477" s="109">
        <v>0.1</v>
      </c>
      <c r="AA477" s="109">
        <v>1.4</v>
      </c>
      <c r="AB477" s="110">
        <v>66.7</v>
      </c>
      <c r="AH477" s="72" t="str">
        <f>IF(AND(B477="Premier League",E477="Live"),_xlfn.XLOOKUP(_xlfn.TEXTJOIN(" vs ",,C477:D477),Calendar!G:G,Calendar!B:B),IF(AND(B477="Premier League",E477="Highlights"),_xlfn.XLOOKUP(H477,Calendar!O:O,Calendar!N:N,,-1),""))</f>
        <v>Matchweek 01</v>
      </c>
    </row>
    <row r="478" spans="1:34" s="72" customFormat="1" ht="15.65" customHeight="1" x14ac:dyDescent="0.35">
      <c r="A478" s="104" t="s">
        <v>31</v>
      </c>
      <c r="B478" s="104" t="s">
        <v>131</v>
      </c>
      <c r="C478" s="104" t="s">
        <v>206</v>
      </c>
      <c r="D478" s="104" t="s">
        <v>660</v>
      </c>
      <c r="E478" s="104" t="s">
        <v>41</v>
      </c>
      <c r="F478" s="105">
        <v>0.73958333333333337</v>
      </c>
      <c r="G478" s="104"/>
      <c r="H478" s="106">
        <v>45965</v>
      </c>
      <c r="I478" s="104" t="s">
        <v>522</v>
      </c>
      <c r="J478" s="107" t="s">
        <v>122</v>
      </c>
      <c r="K478" s="104" t="s">
        <v>53</v>
      </c>
      <c r="L478" s="104" t="s">
        <v>512</v>
      </c>
      <c r="M478" s="107" t="s">
        <v>511</v>
      </c>
      <c r="N478" s="105">
        <v>0.74027777777777781</v>
      </c>
      <c r="O478" s="105">
        <v>0.81944444444444453</v>
      </c>
      <c r="P478" s="105">
        <v>7.9166666666666718E-2</v>
      </c>
      <c r="Q478" s="108">
        <v>44.9</v>
      </c>
      <c r="R478" s="109">
        <v>7.2999999999999995E-2</v>
      </c>
      <c r="S478" s="109">
        <v>0.41070000000000001</v>
      </c>
      <c r="T478" s="109">
        <v>182.3</v>
      </c>
      <c r="U478" s="109">
        <v>1.2</v>
      </c>
      <c r="V478" s="109">
        <v>1.7000000000000001E-2</v>
      </c>
      <c r="W478" s="109">
        <v>0.45750000000000002</v>
      </c>
      <c r="X478" s="109">
        <v>12</v>
      </c>
      <c r="Y478" s="109">
        <v>34.700000000000003</v>
      </c>
      <c r="Z478" s="109">
        <v>6.6000000000000003E-2</v>
      </c>
      <c r="AA478" s="109">
        <v>0.32550000000000001</v>
      </c>
      <c r="AB478" s="110">
        <v>164.3</v>
      </c>
      <c r="AH478" s="72" t="str">
        <f>IF(AND(B478="Premier League",E478="Live"),_xlfn.XLOOKUP(_xlfn.TEXTJOIN(" vs ",,C478:D478),Calendar!G:G,Calendar!B:B),IF(AND(B478="Premier League",E478="Highlights"),_xlfn.XLOOKUP(H478,Calendar!O:O,Calendar!N:N,,-1),""))</f>
        <v/>
      </c>
    </row>
    <row r="479" spans="1:34" s="72" customFormat="1" ht="15.65" customHeight="1" x14ac:dyDescent="0.35">
      <c r="A479" s="104" t="s">
        <v>31</v>
      </c>
      <c r="B479" s="104" t="s">
        <v>131</v>
      </c>
      <c r="C479" s="104" t="s">
        <v>245</v>
      </c>
      <c r="D479" s="104" t="s">
        <v>40</v>
      </c>
      <c r="E479" s="104" t="s">
        <v>41</v>
      </c>
      <c r="F479" s="105">
        <v>0.73958333333333337</v>
      </c>
      <c r="G479" s="104"/>
      <c r="H479" s="106">
        <v>45965</v>
      </c>
      <c r="I479" s="104" t="s">
        <v>522</v>
      </c>
      <c r="J479" s="107" t="s">
        <v>122</v>
      </c>
      <c r="K479" s="104" t="s">
        <v>53</v>
      </c>
      <c r="L479" s="104" t="s">
        <v>510</v>
      </c>
      <c r="M479" s="107" t="s">
        <v>511</v>
      </c>
      <c r="N479" s="105">
        <v>0.73958333333333337</v>
      </c>
      <c r="O479" s="105">
        <v>0.82152777777777786</v>
      </c>
      <c r="P479" s="105">
        <v>8.1944444444444486E-2</v>
      </c>
      <c r="Q479" s="108">
        <v>598</v>
      </c>
      <c r="R479" s="109">
        <v>0.97599999999999998</v>
      </c>
      <c r="S479" s="109">
        <v>5.4663000000000004</v>
      </c>
      <c r="T479" s="109">
        <v>798.3</v>
      </c>
      <c r="U479" s="109">
        <v>78.3</v>
      </c>
      <c r="V479" s="109">
        <v>1.089</v>
      </c>
      <c r="W479" s="109">
        <v>30.011500000000002</v>
      </c>
      <c r="X479" s="109">
        <v>119.3</v>
      </c>
      <c r="Y479" s="109">
        <v>553.6</v>
      </c>
      <c r="Z479" s="109">
        <v>1.06</v>
      </c>
      <c r="AA479" s="109">
        <v>5.1885000000000003</v>
      </c>
      <c r="AB479" s="110">
        <v>755.5</v>
      </c>
      <c r="AH479" s="72" t="str">
        <f>IF(AND(B479="Premier League",E479="Live"),_xlfn.XLOOKUP(_xlfn.TEXTJOIN(" vs ",,C479:D479),Calendar!G:G,Calendar!B:B),IF(AND(B479="Premier League",E479="Highlights"),_xlfn.XLOOKUP(H479,Calendar!O:O,Calendar!N:N,,-1),""))</f>
        <v/>
      </c>
    </row>
    <row r="480" spans="1:34" s="72" customFormat="1" ht="15.65" customHeight="1" x14ac:dyDescent="0.35">
      <c r="A480" s="104" t="s">
        <v>31</v>
      </c>
      <c r="B480" s="104" t="s">
        <v>145</v>
      </c>
      <c r="C480" s="104" t="s">
        <v>69</v>
      </c>
      <c r="D480" s="104" t="s">
        <v>95</v>
      </c>
      <c r="E480" s="104" t="s">
        <v>41</v>
      </c>
      <c r="F480" s="105">
        <v>0.82291666666666663</v>
      </c>
      <c r="G480" s="104"/>
      <c r="H480" s="106">
        <v>45965</v>
      </c>
      <c r="I480" s="104" t="s">
        <v>522</v>
      </c>
      <c r="J480" s="107" t="s">
        <v>122</v>
      </c>
      <c r="K480" s="104" t="s">
        <v>53</v>
      </c>
      <c r="L480" s="104" t="s">
        <v>548</v>
      </c>
      <c r="M480" s="107" t="s">
        <v>55</v>
      </c>
      <c r="N480" s="105">
        <v>0.82361111111111118</v>
      </c>
      <c r="O480" s="105">
        <v>0.90625</v>
      </c>
      <c r="P480" s="105">
        <v>8.2638888888888817E-2</v>
      </c>
      <c r="Q480" s="108">
        <v>93.2</v>
      </c>
      <c r="R480" s="109">
        <v>0.152</v>
      </c>
      <c r="S480" s="109">
        <v>0.80130000000000001</v>
      </c>
      <c r="T480" s="109">
        <v>126.5</v>
      </c>
      <c r="U480" s="109">
        <v>0.2</v>
      </c>
      <c r="V480" s="109">
        <v>3.0000000000000001E-3</v>
      </c>
      <c r="W480" s="109">
        <v>6.1600000000000002E-2</v>
      </c>
      <c r="X480" s="109">
        <v>7.8</v>
      </c>
      <c r="Y480" s="109">
        <v>92</v>
      </c>
      <c r="Z480" s="109">
        <v>0.17599999999999999</v>
      </c>
      <c r="AA480" s="109">
        <v>0.80900000000000005</v>
      </c>
      <c r="AB480" s="110">
        <v>125</v>
      </c>
      <c r="AH480" s="72" t="str">
        <f>IF(AND(B480="Premier League",E480="Live"),_xlfn.XLOOKUP(_xlfn.TEXTJOIN(" vs ",,C480:D480),Calendar!G:G,Calendar!B:B),IF(AND(B480="Premier League",E480="Highlights"),_xlfn.XLOOKUP(H480,Calendar!O:O,Calendar!N:N,,-1),""))</f>
        <v/>
      </c>
    </row>
    <row r="481" spans="1:34" s="72" customFormat="1" ht="15.65" customHeight="1" x14ac:dyDescent="0.35">
      <c r="A481" s="104" t="s">
        <v>31</v>
      </c>
      <c r="B481" s="104" t="s">
        <v>145</v>
      </c>
      <c r="C481" s="104" t="s">
        <v>96</v>
      </c>
      <c r="D481" s="104" t="s">
        <v>91</v>
      </c>
      <c r="E481" s="104" t="s">
        <v>41</v>
      </c>
      <c r="F481" s="105">
        <v>0.83333333333333337</v>
      </c>
      <c r="G481" s="104"/>
      <c r="H481" s="106">
        <v>45965</v>
      </c>
      <c r="I481" s="104" t="s">
        <v>522</v>
      </c>
      <c r="J481" s="107" t="s">
        <v>122</v>
      </c>
      <c r="K481" s="104" t="s">
        <v>53</v>
      </c>
      <c r="L481" s="104" t="s">
        <v>54</v>
      </c>
      <c r="M481" s="107" t="s">
        <v>55</v>
      </c>
      <c r="N481" s="105">
        <v>0.83402777777777781</v>
      </c>
      <c r="O481" s="105">
        <v>0.91250000000000009</v>
      </c>
      <c r="P481" s="105">
        <v>7.8472222222222276E-2</v>
      </c>
      <c r="Q481" s="108">
        <v>77.599999999999994</v>
      </c>
      <c r="R481" s="109">
        <v>0.127</v>
      </c>
      <c r="S481" s="109">
        <v>0.67490000000000006</v>
      </c>
      <c r="T481" s="109">
        <v>121.2</v>
      </c>
      <c r="U481" s="109">
        <v>0.5</v>
      </c>
      <c r="V481" s="109">
        <v>7.0000000000000001E-3</v>
      </c>
      <c r="W481" s="109">
        <v>0.14860000000000001</v>
      </c>
      <c r="X481" s="109">
        <v>7.3</v>
      </c>
      <c r="Y481" s="109">
        <v>72.5</v>
      </c>
      <c r="Z481" s="109">
        <v>0.13900000000000001</v>
      </c>
      <c r="AA481" s="109">
        <v>0.64470000000000005</v>
      </c>
      <c r="AB481" s="110">
        <v>110.1</v>
      </c>
      <c r="AH481" s="72" t="str">
        <f>IF(AND(B481="Premier League",E481="Live"),_xlfn.XLOOKUP(_xlfn.TEXTJOIN(" vs ",,C481:D481),Calendar!G:G,Calendar!B:B),IF(AND(B481="Premier League",E481="Highlights"),_xlfn.XLOOKUP(H481,Calendar!O:O,Calendar!N:N,,-1),""))</f>
        <v/>
      </c>
    </row>
    <row r="482" spans="1:34" s="72" customFormat="1" ht="15.65" customHeight="1" x14ac:dyDescent="0.35">
      <c r="A482" s="104" t="s">
        <v>31</v>
      </c>
      <c r="B482" s="104" t="s">
        <v>145</v>
      </c>
      <c r="C482" s="104" t="s">
        <v>96</v>
      </c>
      <c r="D482" s="104" t="s">
        <v>91</v>
      </c>
      <c r="E482" s="104" t="s">
        <v>41</v>
      </c>
      <c r="F482" s="105">
        <v>0.83333333333333337</v>
      </c>
      <c r="G482" s="104"/>
      <c r="H482" s="106">
        <v>45965</v>
      </c>
      <c r="I482" s="104" t="s">
        <v>522</v>
      </c>
      <c r="J482" s="107" t="s">
        <v>122</v>
      </c>
      <c r="K482" s="104" t="s">
        <v>53</v>
      </c>
      <c r="L482" s="104" t="s">
        <v>120</v>
      </c>
      <c r="M482" s="107" t="s">
        <v>55</v>
      </c>
      <c r="N482" s="105">
        <v>0.83402777777777781</v>
      </c>
      <c r="O482" s="105">
        <v>0.91250000000000009</v>
      </c>
      <c r="P482" s="105">
        <v>7.8472222222222276E-2</v>
      </c>
      <c r="Q482" s="108">
        <v>52</v>
      </c>
      <c r="R482" s="109">
        <v>8.5000000000000006E-2</v>
      </c>
      <c r="S482" s="109">
        <v>0.45229999999999998</v>
      </c>
      <c r="T482" s="109">
        <v>112.8</v>
      </c>
      <c r="U482" s="109">
        <v>1.4</v>
      </c>
      <c r="V482" s="109">
        <v>1.9E-2</v>
      </c>
      <c r="W482" s="109">
        <v>0.41599999999999998</v>
      </c>
      <c r="X482" s="109">
        <v>17.399999999999999</v>
      </c>
      <c r="Y482" s="109">
        <v>45.6</v>
      </c>
      <c r="Z482" s="109">
        <v>8.6999999999999994E-2</v>
      </c>
      <c r="AA482" s="109">
        <v>0.40550000000000003</v>
      </c>
      <c r="AB482" s="110">
        <v>109.4</v>
      </c>
      <c r="AH482" s="72" t="str">
        <f>IF(AND(B482="Premier League",E482="Live"),_xlfn.XLOOKUP(_xlfn.TEXTJOIN(" vs ",,C482:D482),Calendar!G:G,Calendar!B:B),IF(AND(B482="Premier League",E482="Highlights"),_xlfn.XLOOKUP(H482,Calendar!O:O,Calendar!N:N,,-1),""))</f>
        <v/>
      </c>
    </row>
    <row r="483" spans="1:34" s="72" customFormat="1" ht="15.65" customHeight="1" x14ac:dyDescent="0.35">
      <c r="A483" s="104" t="s">
        <v>31</v>
      </c>
      <c r="B483" s="104" t="s">
        <v>131</v>
      </c>
      <c r="C483" s="104" t="s">
        <v>173</v>
      </c>
      <c r="D483" s="104" t="s">
        <v>674</v>
      </c>
      <c r="E483" s="104" t="s">
        <v>41</v>
      </c>
      <c r="F483" s="105">
        <v>0.83333333333333337</v>
      </c>
      <c r="G483" s="104"/>
      <c r="H483" s="106">
        <v>45965</v>
      </c>
      <c r="I483" s="104" t="s">
        <v>522</v>
      </c>
      <c r="J483" s="107" t="s">
        <v>122</v>
      </c>
      <c r="K483" s="104" t="s">
        <v>53</v>
      </c>
      <c r="L483" s="104" t="s">
        <v>514</v>
      </c>
      <c r="M483" s="107" t="s">
        <v>511</v>
      </c>
      <c r="N483" s="105">
        <v>0.83402777777777781</v>
      </c>
      <c r="O483" s="105">
        <v>0.91111111111111109</v>
      </c>
      <c r="P483" s="105">
        <v>7.7083333333333282E-2</v>
      </c>
      <c r="Q483" s="108">
        <v>4.5</v>
      </c>
      <c r="R483" s="109">
        <v>7.0000000000000001E-3</v>
      </c>
      <c r="S483" s="109">
        <v>3.9E-2</v>
      </c>
      <c r="T483" s="109">
        <v>109.1</v>
      </c>
      <c r="U483" s="109">
        <v>0.1</v>
      </c>
      <c r="V483" s="109">
        <v>1E-3</v>
      </c>
      <c r="W483" s="109">
        <v>2.9700000000000001E-2</v>
      </c>
      <c r="X483" s="109">
        <v>6.9</v>
      </c>
      <c r="Y483" s="109">
        <v>4.2</v>
      </c>
      <c r="Z483" s="109">
        <v>8.0000000000000002E-3</v>
      </c>
      <c r="AA483" s="109">
        <v>3.73E-2</v>
      </c>
      <c r="AB483" s="110">
        <v>103.5</v>
      </c>
      <c r="AH483" s="72" t="str">
        <f>IF(AND(B483="Premier League",E483="Live"),_xlfn.XLOOKUP(_xlfn.TEXTJOIN(" vs ",,C483:D483),Calendar!G:G,Calendar!B:B),IF(AND(B483="Premier League",E483="Highlights"),_xlfn.XLOOKUP(H483,Calendar!O:O,Calendar!N:N,,-1),""))</f>
        <v/>
      </c>
    </row>
    <row r="484" spans="1:34" s="72" customFormat="1" ht="15.65" customHeight="1" x14ac:dyDescent="0.35">
      <c r="A484" s="104" t="s">
        <v>31</v>
      </c>
      <c r="B484" s="104" t="s">
        <v>131</v>
      </c>
      <c r="C484" s="104" t="s">
        <v>543</v>
      </c>
      <c r="D484" s="104" t="s">
        <v>183</v>
      </c>
      <c r="E484" s="104" t="s">
        <v>41</v>
      </c>
      <c r="F484" s="105">
        <v>0.83333333333333337</v>
      </c>
      <c r="G484" s="104"/>
      <c r="H484" s="106">
        <v>45965</v>
      </c>
      <c r="I484" s="104" t="s">
        <v>522</v>
      </c>
      <c r="J484" s="107" t="s">
        <v>122</v>
      </c>
      <c r="K484" s="104" t="s">
        <v>53</v>
      </c>
      <c r="L484" s="104" t="s">
        <v>512</v>
      </c>
      <c r="M484" s="107" t="s">
        <v>511</v>
      </c>
      <c r="N484" s="105">
        <v>0.83472222222222225</v>
      </c>
      <c r="O484" s="105">
        <v>0.91805555555555562</v>
      </c>
      <c r="P484" s="105">
        <v>8.333333333333337E-2</v>
      </c>
      <c r="Q484" s="108">
        <v>145.9</v>
      </c>
      <c r="R484" s="109">
        <v>0.23799999999999999</v>
      </c>
      <c r="S484" s="109">
        <v>1.2811999999999999</v>
      </c>
      <c r="T484" s="109">
        <v>238.1</v>
      </c>
      <c r="U484" s="109">
        <v>14.5</v>
      </c>
      <c r="V484" s="109">
        <v>0.20200000000000001</v>
      </c>
      <c r="W484" s="109">
        <v>4.2899000000000003</v>
      </c>
      <c r="X484" s="109">
        <v>28.5</v>
      </c>
      <c r="Y484" s="109">
        <v>134.30000000000001</v>
      </c>
      <c r="Z484" s="109">
        <v>0.25700000000000001</v>
      </c>
      <c r="AA484" s="109">
        <v>1.2053</v>
      </c>
      <c r="AB484" s="110">
        <v>223.4</v>
      </c>
      <c r="AH484" s="72" t="str">
        <f>IF(AND(B484="Premier League",E484="Live"),_xlfn.XLOOKUP(_xlfn.TEXTJOIN(" vs ",,C484:D484),Calendar!G:G,Calendar!B:B),IF(AND(B484="Premier League",E484="Highlights"),_xlfn.XLOOKUP(H484,Calendar!O:O,Calendar!N:N,,-1),""))</f>
        <v/>
      </c>
    </row>
    <row r="485" spans="1:34" s="72" customFormat="1" ht="15.65" customHeight="1" x14ac:dyDescent="0.35">
      <c r="A485" s="104" t="s">
        <v>31</v>
      </c>
      <c r="B485" s="104" t="s">
        <v>131</v>
      </c>
      <c r="C485" s="104" t="s">
        <v>48</v>
      </c>
      <c r="D485" s="104" t="s">
        <v>574</v>
      </c>
      <c r="E485" s="104" t="s">
        <v>41</v>
      </c>
      <c r="F485" s="105">
        <v>0.83333333333333337</v>
      </c>
      <c r="G485" s="104"/>
      <c r="H485" s="106">
        <v>45965</v>
      </c>
      <c r="I485" s="104" t="s">
        <v>522</v>
      </c>
      <c r="J485" s="107" t="s">
        <v>122</v>
      </c>
      <c r="K485" s="104" t="s">
        <v>53</v>
      </c>
      <c r="L485" s="104" t="s">
        <v>510</v>
      </c>
      <c r="M485" s="107" t="s">
        <v>511</v>
      </c>
      <c r="N485" s="105">
        <v>0.83333333333333337</v>
      </c>
      <c r="O485" s="105">
        <v>0.91041666666666665</v>
      </c>
      <c r="P485" s="105">
        <v>7.7083333333333282E-2</v>
      </c>
      <c r="Q485" s="108">
        <v>279</v>
      </c>
      <c r="R485" s="109">
        <v>0.45500000000000002</v>
      </c>
      <c r="S485" s="109">
        <v>2.4169999999999998</v>
      </c>
      <c r="T485" s="109">
        <v>357.3</v>
      </c>
      <c r="U485" s="109">
        <v>25.8</v>
      </c>
      <c r="V485" s="109">
        <v>0.35899999999999999</v>
      </c>
      <c r="W485" s="109">
        <v>7.6809000000000003</v>
      </c>
      <c r="X485" s="109">
        <v>48.4</v>
      </c>
      <c r="Y485" s="109">
        <v>267.5</v>
      </c>
      <c r="Z485" s="109">
        <v>0.51200000000000001</v>
      </c>
      <c r="AA485" s="109">
        <v>2.3694999999999999</v>
      </c>
      <c r="AB485" s="110">
        <v>347.4</v>
      </c>
      <c r="AH485" s="72" t="str">
        <f>IF(AND(B485="Premier League",E485="Live"),_xlfn.XLOOKUP(_xlfn.TEXTJOIN(" vs ",,C485:D485),Calendar!G:G,Calendar!B:B),IF(AND(B485="Premier League",E485="Highlights"),_xlfn.XLOOKUP(H485,Calendar!O:O,Calendar!N:N,,-1),""))</f>
        <v/>
      </c>
    </row>
    <row r="486" spans="1:34" s="72" customFormat="1" ht="15.65" customHeight="1" x14ac:dyDescent="0.35">
      <c r="A486" s="104" t="s">
        <v>31</v>
      </c>
      <c r="B486" s="104" t="s">
        <v>131</v>
      </c>
      <c r="C486" s="104" t="s">
        <v>572</v>
      </c>
      <c r="D486" s="104" t="s">
        <v>67</v>
      </c>
      <c r="E486" s="104" t="s">
        <v>41</v>
      </c>
      <c r="F486" s="105">
        <v>0.73958333333333337</v>
      </c>
      <c r="G486" s="104"/>
      <c r="H486" s="106">
        <v>45966</v>
      </c>
      <c r="I486" s="104" t="s">
        <v>522</v>
      </c>
      <c r="J486" s="107" t="s">
        <v>123</v>
      </c>
      <c r="K486" s="104" t="s">
        <v>53</v>
      </c>
      <c r="L486" s="104" t="s">
        <v>512</v>
      </c>
      <c r="M486" s="107" t="s">
        <v>511</v>
      </c>
      <c r="N486" s="105">
        <v>0.73958333333333337</v>
      </c>
      <c r="O486" s="105">
        <v>0.81874999999999998</v>
      </c>
      <c r="P486" s="105">
        <v>7.9166666666666607E-2</v>
      </c>
      <c r="Q486" s="108">
        <v>459.2</v>
      </c>
      <c r="R486" s="109">
        <v>0.75</v>
      </c>
      <c r="S486" s="109">
        <v>4.1628999999999996</v>
      </c>
      <c r="T486" s="109">
        <v>705.6</v>
      </c>
      <c r="U486" s="109">
        <v>40.5</v>
      </c>
      <c r="V486" s="109">
        <v>0.56299999999999994</v>
      </c>
      <c r="W486" s="109">
        <v>17.4419</v>
      </c>
      <c r="X486" s="109">
        <v>51.6</v>
      </c>
      <c r="Y486" s="109">
        <v>450</v>
      </c>
      <c r="Z486" s="109">
        <v>0.86199999999999999</v>
      </c>
      <c r="AA486" s="109">
        <v>4.1628999999999996</v>
      </c>
      <c r="AB486" s="110">
        <v>689.2</v>
      </c>
      <c r="AH486" s="72" t="str">
        <f>IF(AND(B486="Premier League",E486="Live"),_xlfn.XLOOKUP(_xlfn.TEXTJOIN(" vs ",,C486:D486),Calendar!G:G,Calendar!B:B),IF(AND(B486="Premier League",E486="Highlights"),_xlfn.XLOOKUP(H486,Calendar!O:O,Calendar!N:N,,-1),""))</f>
        <v/>
      </c>
    </row>
    <row r="487" spans="1:34" s="72" customFormat="1" ht="15.65" customHeight="1" x14ac:dyDescent="0.35">
      <c r="A487" s="104" t="s">
        <v>31</v>
      </c>
      <c r="B487" s="104" t="s">
        <v>131</v>
      </c>
      <c r="C487" s="104" t="s">
        <v>570</v>
      </c>
      <c r="D487" s="104" t="s">
        <v>99</v>
      </c>
      <c r="E487" s="104" t="s">
        <v>41</v>
      </c>
      <c r="F487" s="105">
        <v>0.73958333333333337</v>
      </c>
      <c r="G487" s="104"/>
      <c r="H487" s="106">
        <v>45966</v>
      </c>
      <c r="I487" s="104" t="s">
        <v>522</v>
      </c>
      <c r="J487" s="107" t="s">
        <v>123</v>
      </c>
      <c r="K487" s="104" t="s">
        <v>53</v>
      </c>
      <c r="L487" s="104" t="s">
        <v>513</v>
      </c>
      <c r="M487" s="107" t="s">
        <v>511</v>
      </c>
      <c r="N487" s="105">
        <v>0.73958333333333337</v>
      </c>
      <c r="O487" s="105">
        <v>0.81805555555555554</v>
      </c>
      <c r="P487" s="105">
        <v>7.8472222222222165E-2</v>
      </c>
      <c r="Q487" s="108">
        <v>13.3</v>
      </c>
      <c r="R487" s="109">
        <v>2.1999999999999999E-2</v>
      </c>
      <c r="S487" s="109">
        <v>0.1206</v>
      </c>
      <c r="T487" s="109">
        <v>43.1</v>
      </c>
      <c r="U487" s="109">
        <v>0.2</v>
      </c>
      <c r="V487" s="109">
        <v>3.0000000000000001E-3</v>
      </c>
      <c r="W487" s="109">
        <v>8.6099999999999996E-2</v>
      </c>
      <c r="X487" s="109">
        <v>8.1999999999999993</v>
      </c>
      <c r="Y487" s="109">
        <v>13</v>
      </c>
      <c r="Z487" s="109">
        <v>2.5000000000000001E-2</v>
      </c>
      <c r="AA487" s="109">
        <v>0.1203</v>
      </c>
      <c r="AB487" s="110">
        <v>39.799999999999997</v>
      </c>
      <c r="AH487" s="72" t="str">
        <f>IF(AND(B487="Premier League",E487="Live"),_xlfn.XLOOKUP(_xlfn.TEXTJOIN(" vs ",,C487:D487),Calendar!G:G,Calendar!B:B),IF(AND(B487="Premier League",E487="Highlights"),_xlfn.XLOOKUP(H487,Calendar!O:O,Calendar!N:N,,-1),""))</f>
        <v/>
      </c>
    </row>
    <row r="488" spans="1:34" s="72" customFormat="1" ht="15.65" customHeight="1" x14ac:dyDescent="0.35">
      <c r="A488" s="104" t="s">
        <v>31</v>
      </c>
      <c r="B488" s="104" t="s">
        <v>145</v>
      </c>
      <c r="C488" s="104" t="s">
        <v>580</v>
      </c>
      <c r="D488" s="104" t="s">
        <v>66</v>
      </c>
      <c r="E488" s="104" t="s">
        <v>41</v>
      </c>
      <c r="F488" s="105">
        <v>0.82291666666666663</v>
      </c>
      <c r="G488" s="104"/>
      <c r="H488" s="106">
        <v>45966</v>
      </c>
      <c r="I488" s="104" t="s">
        <v>522</v>
      </c>
      <c r="J488" s="107" t="s">
        <v>123</v>
      </c>
      <c r="K488" s="104" t="s">
        <v>53</v>
      </c>
      <c r="L488" s="104" t="s">
        <v>548</v>
      </c>
      <c r="M488" s="107" t="s">
        <v>55</v>
      </c>
      <c r="N488" s="105">
        <v>0.82291666666666674</v>
      </c>
      <c r="O488" s="105">
        <v>0.90416666666666667</v>
      </c>
      <c r="P488" s="105">
        <v>8.1249999999999933E-2</v>
      </c>
      <c r="Q488" s="108">
        <v>67.599999999999994</v>
      </c>
      <c r="R488" s="109">
        <v>0.11</v>
      </c>
      <c r="S488" s="109">
        <v>0.57530000000000003</v>
      </c>
      <c r="T488" s="109">
        <v>104.5</v>
      </c>
      <c r="U488" s="109">
        <v>5.9</v>
      </c>
      <c r="V488" s="109">
        <v>8.2000000000000003E-2</v>
      </c>
      <c r="W488" s="109">
        <v>1.9242999999999999</v>
      </c>
      <c r="X488" s="109">
        <v>9</v>
      </c>
      <c r="Y488" s="109">
        <v>66.7</v>
      </c>
      <c r="Z488" s="109">
        <v>0.128</v>
      </c>
      <c r="AA488" s="109">
        <v>0.57940000000000003</v>
      </c>
      <c r="AB488" s="110">
        <v>102.5</v>
      </c>
      <c r="AH488" s="72" t="str">
        <f>IF(AND(B488="Premier League",E488="Live"),_xlfn.XLOOKUP(_xlfn.TEXTJOIN(" vs ",,C488:D488),Calendar!G:G,Calendar!B:B),IF(AND(B488="Premier League",E488="Highlights"),_xlfn.XLOOKUP(H488,Calendar!O:O,Calendar!N:N,,-1),""))</f>
        <v/>
      </c>
    </row>
    <row r="489" spans="1:34" s="72" customFormat="1" ht="15.65" customHeight="1" x14ac:dyDescent="0.35">
      <c r="A489" s="104" t="s">
        <v>31</v>
      </c>
      <c r="B489" s="104" t="s">
        <v>145</v>
      </c>
      <c r="C489" s="104" t="s">
        <v>163</v>
      </c>
      <c r="D489" s="104" t="s">
        <v>110</v>
      </c>
      <c r="E489" s="104" t="s">
        <v>41</v>
      </c>
      <c r="F489" s="105">
        <v>0.83333333333333337</v>
      </c>
      <c r="G489" s="104"/>
      <c r="H489" s="106">
        <v>45966</v>
      </c>
      <c r="I489" s="104" t="s">
        <v>522</v>
      </c>
      <c r="J489" s="107" t="s">
        <v>123</v>
      </c>
      <c r="K489" s="104" t="s">
        <v>53</v>
      </c>
      <c r="L489" s="104" t="s">
        <v>54</v>
      </c>
      <c r="M489" s="107" t="s">
        <v>55</v>
      </c>
      <c r="N489" s="105">
        <v>0.83333333333333337</v>
      </c>
      <c r="O489" s="105">
        <v>0.91041666666666665</v>
      </c>
      <c r="P489" s="105">
        <v>7.7083333333333282E-2</v>
      </c>
      <c r="Q489" s="108">
        <v>109.7</v>
      </c>
      <c r="R489" s="109">
        <v>0.17899999999999999</v>
      </c>
      <c r="S489" s="109">
        <v>0.93130000000000002</v>
      </c>
      <c r="T489" s="109">
        <v>149.9</v>
      </c>
      <c r="U489" s="109">
        <v>1.5</v>
      </c>
      <c r="V489" s="109">
        <v>2.1000000000000001E-2</v>
      </c>
      <c r="W489" s="109">
        <v>0.46710000000000002</v>
      </c>
      <c r="X489" s="109">
        <v>6.7</v>
      </c>
      <c r="Y489" s="109">
        <v>103.6</v>
      </c>
      <c r="Z489" s="109">
        <v>0.19800000000000001</v>
      </c>
      <c r="AA489" s="109">
        <v>0.89680000000000004</v>
      </c>
      <c r="AB489" s="110">
        <v>139.6</v>
      </c>
      <c r="AH489" s="72" t="str">
        <f>IF(AND(B489="Premier League",E489="Live"),_xlfn.XLOOKUP(_xlfn.TEXTJOIN(" vs ",,C489:D489),Calendar!G:G,Calendar!B:B),IF(AND(B489="Premier League",E489="Highlights"),_xlfn.XLOOKUP(H489,Calendar!O:O,Calendar!N:N,,-1),""))</f>
        <v/>
      </c>
    </row>
    <row r="490" spans="1:34" s="72" customFormat="1" ht="15.65" customHeight="1" x14ac:dyDescent="0.35">
      <c r="A490" s="104" t="s">
        <v>31</v>
      </c>
      <c r="B490" s="104" t="s">
        <v>145</v>
      </c>
      <c r="C490" s="104" t="s">
        <v>163</v>
      </c>
      <c r="D490" s="104" t="s">
        <v>110</v>
      </c>
      <c r="E490" s="104" t="s">
        <v>41</v>
      </c>
      <c r="F490" s="105">
        <v>0.83333333333333337</v>
      </c>
      <c r="G490" s="104"/>
      <c r="H490" s="106">
        <v>45966</v>
      </c>
      <c r="I490" s="104" t="s">
        <v>522</v>
      </c>
      <c r="J490" s="107" t="s">
        <v>123</v>
      </c>
      <c r="K490" s="104" t="s">
        <v>53</v>
      </c>
      <c r="L490" s="104" t="s">
        <v>120</v>
      </c>
      <c r="M490" s="107" t="s">
        <v>55</v>
      </c>
      <c r="N490" s="105">
        <v>0.83333333333333337</v>
      </c>
      <c r="O490" s="105">
        <v>0.91041666666666665</v>
      </c>
      <c r="P490" s="105">
        <v>7.7083333333333282E-2</v>
      </c>
      <c r="Q490" s="108">
        <v>43.6</v>
      </c>
      <c r="R490" s="109">
        <v>7.0999999999999994E-2</v>
      </c>
      <c r="S490" s="109">
        <v>0.37009999999999998</v>
      </c>
      <c r="T490" s="109">
        <v>73.8</v>
      </c>
      <c r="U490" s="109">
        <v>0.9</v>
      </c>
      <c r="V490" s="109">
        <v>1.2999999999999999E-2</v>
      </c>
      <c r="W490" s="109">
        <v>0.28029999999999999</v>
      </c>
      <c r="X490" s="109">
        <v>4.3</v>
      </c>
      <c r="Y490" s="109">
        <v>42.6</v>
      </c>
      <c r="Z490" s="109">
        <v>8.2000000000000003E-2</v>
      </c>
      <c r="AA490" s="109">
        <v>0.36880000000000002</v>
      </c>
      <c r="AB490" s="110">
        <v>73.8</v>
      </c>
      <c r="AH490" s="72" t="str">
        <f>IF(AND(B490="Premier League",E490="Live"),_xlfn.XLOOKUP(_xlfn.TEXTJOIN(" vs ",,C490:D490),Calendar!G:G,Calendar!B:B),IF(AND(B490="Premier League",E490="Highlights"),_xlfn.XLOOKUP(H490,Calendar!O:O,Calendar!N:N,,-1),""))</f>
        <v/>
      </c>
    </row>
    <row r="491" spans="1:34" s="72" customFormat="1" ht="15.65" customHeight="1" x14ac:dyDescent="0.35">
      <c r="A491" s="104" t="s">
        <v>31</v>
      </c>
      <c r="B491" s="104" t="s">
        <v>131</v>
      </c>
      <c r="C491" s="104" t="s">
        <v>175</v>
      </c>
      <c r="D491" s="104" t="s">
        <v>177</v>
      </c>
      <c r="E491" s="104" t="s">
        <v>41</v>
      </c>
      <c r="F491" s="105">
        <v>0.83333333333333337</v>
      </c>
      <c r="G491" s="104"/>
      <c r="H491" s="106">
        <v>45966</v>
      </c>
      <c r="I491" s="104" t="s">
        <v>522</v>
      </c>
      <c r="J491" s="107" t="s">
        <v>123</v>
      </c>
      <c r="K491" s="104" t="s">
        <v>53</v>
      </c>
      <c r="L491" s="104" t="s">
        <v>514</v>
      </c>
      <c r="M491" s="107" t="s">
        <v>511</v>
      </c>
      <c r="N491" s="105">
        <v>0.83333333333333337</v>
      </c>
      <c r="O491" s="105">
        <v>0.91458333333333341</v>
      </c>
      <c r="P491" s="105">
        <v>8.1250000000000044E-2</v>
      </c>
      <c r="Q491" s="108">
        <v>58</v>
      </c>
      <c r="R491" s="109">
        <v>9.5000000000000001E-2</v>
      </c>
      <c r="S491" s="109">
        <v>0.49299999999999999</v>
      </c>
      <c r="T491" s="109">
        <v>110.4</v>
      </c>
      <c r="U491" s="109">
        <v>6.5</v>
      </c>
      <c r="V491" s="109">
        <v>0.09</v>
      </c>
      <c r="W491" s="109">
        <v>2.0249000000000001</v>
      </c>
      <c r="X491" s="109">
        <v>19.2</v>
      </c>
      <c r="Y491" s="109">
        <v>47.2</v>
      </c>
      <c r="Z491" s="109">
        <v>0.09</v>
      </c>
      <c r="AA491" s="109">
        <v>0.40899999999999997</v>
      </c>
      <c r="AB491" s="110">
        <v>98.8</v>
      </c>
      <c r="AH491" s="72" t="str">
        <f>IF(AND(B491="Premier League",E491="Live"),_xlfn.XLOOKUP(_xlfn.TEXTJOIN(" vs ",,C491:D491),Calendar!G:G,Calendar!B:B),IF(AND(B491="Premier League",E491="Highlights"),_xlfn.XLOOKUP(H491,Calendar!O:O,Calendar!N:N,,-1),""))</f>
        <v/>
      </c>
    </row>
    <row r="492" spans="1:34" s="72" customFormat="1" ht="15.65" customHeight="1" x14ac:dyDescent="0.35">
      <c r="A492" s="104" t="s">
        <v>31</v>
      </c>
      <c r="B492" s="104" t="s">
        <v>131</v>
      </c>
      <c r="C492" s="104" t="s">
        <v>49</v>
      </c>
      <c r="D492" s="104" t="s">
        <v>202</v>
      </c>
      <c r="E492" s="104" t="s">
        <v>41</v>
      </c>
      <c r="F492" s="105">
        <v>0.83333333333333337</v>
      </c>
      <c r="G492" s="104"/>
      <c r="H492" s="106">
        <v>45966</v>
      </c>
      <c r="I492" s="104" t="s">
        <v>522</v>
      </c>
      <c r="J492" s="107" t="s">
        <v>123</v>
      </c>
      <c r="K492" s="104" t="s">
        <v>53</v>
      </c>
      <c r="L492" s="104" t="s">
        <v>510</v>
      </c>
      <c r="M492" s="107" t="s">
        <v>511</v>
      </c>
      <c r="N492" s="105">
        <v>0.83333333333333337</v>
      </c>
      <c r="O492" s="105">
        <v>0.91111111111111109</v>
      </c>
      <c r="P492" s="105">
        <v>7.7777777777777724E-2</v>
      </c>
      <c r="Q492" s="108">
        <v>503.3</v>
      </c>
      <c r="R492" s="109">
        <v>0.82199999999999995</v>
      </c>
      <c r="S492" s="109">
        <v>4.2731000000000003</v>
      </c>
      <c r="T492" s="109">
        <v>629.5</v>
      </c>
      <c r="U492" s="109">
        <v>40.4</v>
      </c>
      <c r="V492" s="109">
        <v>0.56200000000000006</v>
      </c>
      <c r="W492" s="109">
        <v>12.5778</v>
      </c>
      <c r="X492" s="109">
        <v>70.3</v>
      </c>
      <c r="Y492" s="109">
        <v>485.3</v>
      </c>
      <c r="Z492" s="109">
        <v>0.92900000000000005</v>
      </c>
      <c r="AA492" s="109">
        <v>4.2012999999999998</v>
      </c>
      <c r="AB492" s="110">
        <v>594.29999999999995</v>
      </c>
      <c r="AH492" s="72" t="str">
        <f>IF(AND(B492="Premier League",E492="Live"),_xlfn.XLOOKUP(_xlfn.TEXTJOIN(" vs ",,C492:D492),Calendar!G:G,Calendar!B:B),IF(AND(B492="Premier League",E492="Highlights"),_xlfn.XLOOKUP(H492,Calendar!O:O,Calendar!N:N,,-1),""))</f>
        <v/>
      </c>
    </row>
    <row r="493" spans="1:34" s="72" customFormat="1" ht="15.65" customHeight="1" x14ac:dyDescent="0.35">
      <c r="A493" s="104" t="s">
        <v>31</v>
      </c>
      <c r="B493" s="104" t="s">
        <v>131</v>
      </c>
      <c r="C493" s="104" t="s">
        <v>46</v>
      </c>
      <c r="D493" s="104" t="s">
        <v>624</v>
      </c>
      <c r="E493" s="104" t="s">
        <v>41</v>
      </c>
      <c r="F493" s="105">
        <v>0.83333333333333337</v>
      </c>
      <c r="G493" s="104"/>
      <c r="H493" s="106">
        <v>45966</v>
      </c>
      <c r="I493" s="104" t="s">
        <v>522</v>
      </c>
      <c r="J493" s="107" t="s">
        <v>123</v>
      </c>
      <c r="K493" s="104" t="s">
        <v>53</v>
      </c>
      <c r="L493" s="104" t="s">
        <v>512</v>
      </c>
      <c r="M493" s="107" t="s">
        <v>511</v>
      </c>
      <c r="N493" s="105">
        <v>0.83333333333333337</v>
      </c>
      <c r="O493" s="105">
        <v>0.91180555555555554</v>
      </c>
      <c r="P493" s="105">
        <v>7.8472222222222165E-2</v>
      </c>
      <c r="Q493" s="108">
        <v>388.4</v>
      </c>
      <c r="R493" s="109">
        <v>0.63400000000000001</v>
      </c>
      <c r="S493" s="109">
        <v>3.2978000000000001</v>
      </c>
      <c r="T493" s="109">
        <v>474.7</v>
      </c>
      <c r="U493" s="109">
        <v>34.9</v>
      </c>
      <c r="V493" s="109">
        <v>0.48499999999999999</v>
      </c>
      <c r="W493" s="109">
        <v>10.858700000000001</v>
      </c>
      <c r="X493" s="109">
        <v>50.8</v>
      </c>
      <c r="Y493" s="109">
        <v>373.7</v>
      </c>
      <c r="Z493" s="109">
        <v>0.71599999999999997</v>
      </c>
      <c r="AA493" s="109">
        <v>3.2351000000000001</v>
      </c>
      <c r="AB493" s="110">
        <v>454.5</v>
      </c>
      <c r="AH493" s="72" t="str">
        <f>IF(AND(B493="Premier League",E493="Live"),_xlfn.XLOOKUP(_xlfn.TEXTJOIN(" vs ",,C493:D493),Calendar!G:G,Calendar!B:B),IF(AND(B493="Premier League",E493="Highlights"),_xlfn.XLOOKUP(H493,Calendar!O:O,Calendar!N:N,,-1),""))</f>
        <v/>
      </c>
    </row>
    <row r="494" spans="1:34" s="72" customFormat="1" ht="15.65" customHeight="1" x14ac:dyDescent="0.35">
      <c r="A494" s="104" t="s">
        <v>31</v>
      </c>
      <c r="B494" s="104" t="s">
        <v>562</v>
      </c>
      <c r="C494" s="104" t="s">
        <v>203</v>
      </c>
      <c r="D494" s="104" t="s">
        <v>676</v>
      </c>
      <c r="E494" s="104" t="s">
        <v>41</v>
      </c>
      <c r="F494" s="105">
        <v>0.73958333333333337</v>
      </c>
      <c r="G494" s="104"/>
      <c r="H494" s="106">
        <v>45967</v>
      </c>
      <c r="I494" s="104" t="s">
        <v>522</v>
      </c>
      <c r="J494" s="107" t="s">
        <v>127</v>
      </c>
      <c r="K494" s="104" t="s">
        <v>53</v>
      </c>
      <c r="L494" s="104" t="s">
        <v>514</v>
      </c>
      <c r="M494" s="107" t="s">
        <v>511</v>
      </c>
      <c r="N494" s="105">
        <v>0.74027777777777781</v>
      </c>
      <c r="O494" s="105">
        <v>0.8222222222222223</v>
      </c>
      <c r="P494" s="105">
        <v>8.1944444444444486E-2</v>
      </c>
      <c r="Q494" s="108">
        <v>4.3</v>
      </c>
      <c r="R494" s="109">
        <v>7.0000000000000001E-3</v>
      </c>
      <c r="S494" s="109">
        <v>3.95E-2</v>
      </c>
      <c r="T494" s="109">
        <v>29.2</v>
      </c>
      <c r="U494" s="109">
        <v>0.2</v>
      </c>
      <c r="V494" s="109">
        <v>3.0000000000000001E-3</v>
      </c>
      <c r="W494" s="109">
        <v>8.9800000000000005E-2</v>
      </c>
      <c r="X494" s="109">
        <v>3.3</v>
      </c>
      <c r="Y494" s="109">
        <v>4.3</v>
      </c>
      <c r="Z494" s="109">
        <v>8.0000000000000002E-3</v>
      </c>
      <c r="AA494" s="109">
        <v>4.0800000000000003E-2</v>
      </c>
      <c r="AB494" s="110">
        <v>29.2</v>
      </c>
      <c r="AH494" s="72" t="str">
        <f>IF(AND(B494="Premier League",E494="Live"),_xlfn.XLOOKUP(_xlfn.TEXTJOIN(" vs ",,C494:D494),Calendar!G:G,Calendar!B:B),IF(AND(B494="Premier League",E494="Highlights"),_xlfn.XLOOKUP(H494,Calendar!O:O,Calendar!N:N,,-1),""))</f>
        <v/>
      </c>
    </row>
    <row r="495" spans="1:34" s="72" customFormat="1" ht="15.65" customHeight="1" x14ac:dyDescent="0.35">
      <c r="A495" s="104" t="s">
        <v>31</v>
      </c>
      <c r="B495" s="104" t="s">
        <v>562</v>
      </c>
      <c r="C495" s="104" t="s">
        <v>654</v>
      </c>
      <c r="D495" s="104" t="s">
        <v>533</v>
      </c>
      <c r="E495" s="104" t="s">
        <v>41</v>
      </c>
      <c r="F495" s="105">
        <v>0.73958333333333337</v>
      </c>
      <c r="G495" s="104"/>
      <c r="H495" s="106">
        <v>45967</v>
      </c>
      <c r="I495" s="104" t="s">
        <v>522</v>
      </c>
      <c r="J495" s="107" t="s">
        <v>127</v>
      </c>
      <c r="K495" s="104" t="s">
        <v>53</v>
      </c>
      <c r="L495" s="104" t="s">
        <v>513</v>
      </c>
      <c r="M495" s="107" t="s">
        <v>511</v>
      </c>
      <c r="N495" s="105">
        <v>0.74027777777777781</v>
      </c>
      <c r="O495" s="105">
        <v>0.81736111111111109</v>
      </c>
      <c r="P495" s="105">
        <v>7.7083333333333282E-2</v>
      </c>
      <c r="Q495" s="108">
        <v>46.2</v>
      </c>
      <c r="R495" s="109">
        <v>7.4999999999999997E-2</v>
      </c>
      <c r="S495" s="109">
        <v>0.4254</v>
      </c>
      <c r="T495" s="109">
        <v>60.6</v>
      </c>
      <c r="U495" s="109">
        <v>2.2999999999999998</v>
      </c>
      <c r="V495" s="109">
        <v>3.2000000000000001E-2</v>
      </c>
      <c r="W495" s="109">
        <v>1.0445</v>
      </c>
      <c r="X495" s="109">
        <v>8.6</v>
      </c>
      <c r="Y495" s="109">
        <v>42</v>
      </c>
      <c r="Z495" s="109">
        <v>0.08</v>
      </c>
      <c r="AA495" s="109">
        <v>0.39879999999999999</v>
      </c>
      <c r="AB495" s="110">
        <v>55</v>
      </c>
      <c r="AH495" s="72" t="str">
        <f>IF(AND(B495="Premier League",E495="Live"),_xlfn.XLOOKUP(_xlfn.TEXTJOIN(" vs ",,C495:D495),Calendar!G:G,Calendar!B:B),IF(AND(B495="Premier League",E495="Highlights"),_xlfn.XLOOKUP(H495,Calendar!O:O,Calendar!N:N,,-1),""))</f>
        <v/>
      </c>
    </row>
    <row r="496" spans="1:34" s="72" customFormat="1" ht="15.65" customHeight="1" x14ac:dyDescent="0.35">
      <c r="A496" s="104" t="s">
        <v>31</v>
      </c>
      <c r="B496" s="104" t="s">
        <v>148</v>
      </c>
      <c r="C496" s="104" t="s">
        <v>634</v>
      </c>
      <c r="D496" s="104" t="s">
        <v>195</v>
      </c>
      <c r="E496" s="104" t="s">
        <v>41</v>
      </c>
      <c r="F496" s="105">
        <v>0.73958333333333337</v>
      </c>
      <c r="G496" s="104"/>
      <c r="H496" s="106">
        <v>45967</v>
      </c>
      <c r="I496" s="104" t="s">
        <v>522</v>
      </c>
      <c r="J496" s="107" t="s">
        <v>127</v>
      </c>
      <c r="K496" s="104" t="s">
        <v>53</v>
      </c>
      <c r="L496" s="104" t="s">
        <v>512</v>
      </c>
      <c r="M496" s="107" t="s">
        <v>511</v>
      </c>
      <c r="N496" s="105">
        <v>0.74097222222222225</v>
      </c>
      <c r="O496" s="105">
        <v>0.82083333333333341</v>
      </c>
      <c r="P496" s="105">
        <v>7.986111111111116E-2</v>
      </c>
      <c r="Q496" s="108">
        <v>162.5</v>
      </c>
      <c r="R496" s="109">
        <v>0.26500000000000001</v>
      </c>
      <c r="S496" s="109">
        <v>1.4925999999999999</v>
      </c>
      <c r="T496" s="109">
        <v>229.5</v>
      </c>
      <c r="U496" s="109">
        <v>15.1</v>
      </c>
      <c r="V496" s="109">
        <v>0.21</v>
      </c>
      <c r="W496" s="109">
        <v>6.7683</v>
      </c>
      <c r="X496" s="109">
        <v>26</v>
      </c>
      <c r="Y496" s="109">
        <v>158.5</v>
      </c>
      <c r="Z496" s="109">
        <v>0.30299999999999999</v>
      </c>
      <c r="AA496" s="109">
        <v>1.5012000000000001</v>
      </c>
      <c r="AB496" s="110">
        <v>217.8</v>
      </c>
      <c r="AH496" s="72" t="str">
        <f>IF(AND(B496="Premier League",E496="Live"),_xlfn.XLOOKUP(_xlfn.TEXTJOIN(" vs ",,C496:D496),Calendar!G:G,Calendar!B:B),IF(AND(B496="Premier League",E496="Highlights"),_xlfn.XLOOKUP(H496,Calendar!O:O,Calendar!N:N,,-1),""))</f>
        <v/>
      </c>
    </row>
    <row r="497" spans="1:34" s="72" customFormat="1" ht="15.65" customHeight="1" x14ac:dyDescent="0.35">
      <c r="A497" s="104" t="s">
        <v>31</v>
      </c>
      <c r="B497" s="104" t="s">
        <v>148</v>
      </c>
      <c r="C497" s="104" t="s">
        <v>635</v>
      </c>
      <c r="D497" s="104" t="s">
        <v>164</v>
      </c>
      <c r="E497" s="104" t="s">
        <v>41</v>
      </c>
      <c r="F497" s="105">
        <v>0.73958333333333337</v>
      </c>
      <c r="G497" s="104"/>
      <c r="H497" s="106">
        <v>45967</v>
      </c>
      <c r="I497" s="104" t="s">
        <v>522</v>
      </c>
      <c r="J497" s="107" t="s">
        <v>127</v>
      </c>
      <c r="K497" s="104" t="s">
        <v>53</v>
      </c>
      <c r="L497" s="104" t="s">
        <v>510</v>
      </c>
      <c r="M497" s="107" t="s">
        <v>511</v>
      </c>
      <c r="N497" s="105">
        <v>0.73958333333333337</v>
      </c>
      <c r="O497" s="105">
        <v>0.81736111111111109</v>
      </c>
      <c r="P497" s="105">
        <v>7.7777777777777724E-2</v>
      </c>
      <c r="Q497" s="108">
        <v>198.3</v>
      </c>
      <c r="R497" s="109">
        <v>0.32400000000000001</v>
      </c>
      <c r="S497" s="109">
        <v>1.8279000000000001</v>
      </c>
      <c r="T497" s="109">
        <v>289</v>
      </c>
      <c r="U497" s="109">
        <v>12.4</v>
      </c>
      <c r="V497" s="109">
        <v>0.17199999999999999</v>
      </c>
      <c r="W497" s="109">
        <v>5.6466000000000003</v>
      </c>
      <c r="X497" s="109">
        <v>39.299999999999997</v>
      </c>
      <c r="Y497" s="109">
        <v>193.5</v>
      </c>
      <c r="Z497" s="109">
        <v>0.371</v>
      </c>
      <c r="AA497" s="109">
        <v>1.8392999999999999</v>
      </c>
      <c r="AB497" s="110">
        <v>281.39999999999998</v>
      </c>
      <c r="AH497" s="72" t="str">
        <f>IF(AND(B497="Premier League",E497="Live"),_xlfn.XLOOKUP(_xlfn.TEXTJOIN(" vs ",,C497:D497),Calendar!G:G,Calendar!B:B),IF(AND(B497="Premier League",E497="Highlights"),_xlfn.XLOOKUP(H497,Calendar!O:O,Calendar!N:N,,-1),""))</f>
        <v/>
      </c>
    </row>
    <row r="498" spans="1:34" s="72" customFormat="1" ht="15.65" customHeight="1" x14ac:dyDescent="0.35">
      <c r="A498" s="104" t="s">
        <v>31</v>
      </c>
      <c r="B498" s="104" t="s">
        <v>146</v>
      </c>
      <c r="C498" s="104" t="s">
        <v>208</v>
      </c>
      <c r="D498" s="104" t="s">
        <v>678</v>
      </c>
      <c r="E498" s="104" t="s">
        <v>41</v>
      </c>
      <c r="F498" s="105">
        <v>0.83333333333333337</v>
      </c>
      <c r="G498" s="104"/>
      <c r="H498" s="106">
        <v>45967</v>
      </c>
      <c r="I498" s="104" t="s">
        <v>522</v>
      </c>
      <c r="J498" s="107" t="s">
        <v>127</v>
      </c>
      <c r="K498" s="104" t="s">
        <v>53</v>
      </c>
      <c r="L498" s="104" t="s">
        <v>54</v>
      </c>
      <c r="M498" s="107" t="s">
        <v>55</v>
      </c>
      <c r="N498" s="105">
        <v>0.83333333333333337</v>
      </c>
      <c r="O498" s="105">
        <v>0.91250000000000009</v>
      </c>
      <c r="P498" s="105">
        <v>7.9166666666666718E-2</v>
      </c>
      <c r="Q498" s="108">
        <v>31.1</v>
      </c>
      <c r="R498" s="109">
        <v>5.0999999999999997E-2</v>
      </c>
      <c r="S498" s="109">
        <v>0.2074</v>
      </c>
      <c r="T498" s="109">
        <v>73</v>
      </c>
      <c r="U498" s="109">
        <v>0.8</v>
      </c>
      <c r="V498" s="109">
        <v>1.0999999999999999E-2</v>
      </c>
      <c r="W498" s="109">
        <v>0.1137</v>
      </c>
      <c r="X498" s="109">
        <v>9.6</v>
      </c>
      <c r="Y498" s="109">
        <v>30.8</v>
      </c>
      <c r="Z498" s="109">
        <v>5.8999999999999997E-2</v>
      </c>
      <c r="AA498" s="109">
        <v>0.21210000000000001</v>
      </c>
      <c r="AB498" s="110">
        <v>73</v>
      </c>
      <c r="AH498" s="72" t="str">
        <f>IF(AND(B498="Premier League",E498="Live"),_xlfn.XLOOKUP(_xlfn.TEXTJOIN(" vs ",,C498:D498),Calendar!G:G,Calendar!B:B),IF(AND(B498="Premier League",E498="Highlights"),_xlfn.XLOOKUP(H498,Calendar!O:O,Calendar!N:N,,-1),""))</f>
        <v/>
      </c>
    </row>
    <row r="499" spans="1:34" s="72" customFormat="1" ht="15.65" customHeight="1" x14ac:dyDescent="0.35">
      <c r="A499" s="104" t="s">
        <v>31</v>
      </c>
      <c r="B499" s="104" t="s">
        <v>146</v>
      </c>
      <c r="C499" s="104" t="s">
        <v>208</v>
      </c>
      <c r="D499" s="104" t="s">
        <v>678</v>
      </c>
      <c r="E499" s="104" t="s">
        <v>41</v>
      </c>
      <c r="F499" s="105">
        <v>0.83333333333333337</v>
      </c>
      <c r="G499" s="104"/>
      <c r="H499" s="106">
        <v>45967</v>
      </c>
      <c r="I499" s="104" t="s">
        <v>522</v>
      </c>
      <c r="J499" s="107" t="s">
        <v>127</v>
      </c>
      <c r="K499" s="104" t="s">
        <v>53</v>
      </c>
      <c r="L499" s="104" t="s">
        <v>120</v>
      </c>
      <c r="M499" s="107" t="s">
        <v>55</v>
      </c>
      <c r="N499" s="105">
        <v>0.83333333333333337</v>
      </c>
      <c r="O499" s="105">
        <v>0.91250000000000009</v>
      </c>
      <c r="P499" s="105">
        <v>7.9166666666666718E-2</v>
      </c>
      <c r="Q499" s="108">
        <v>34.200000000000003</v>
      </c>
      <c r="R499" s="109">
        <v>5.6000000000000001E-2</v>
      </c>
      <c r="S499" s="109">
        <v>0.2281</v>
      </c>
      <c r="T499" s="109">
        <v>45.9</v>
      </c>
      <c r="U499" s="109">
        <v>0</v>
      </c>
      <c r="V499" s="109">
        <v>0</v>
      </c>
      <c r="W499" s="109">
        <v>0</v>
      </c>
      <c r="X499" s="109" t="s">
        <v>541</v>
      </c>
      <c r="Y499" s="109">
        <v>32.1</v>
      </c>
      <c r="Z499" s="109">
        <v>6.0999999999999999E-2</v>
      </c>
      <c r="AA499" s="109">
        <v>0.221</v>
      </c>
      <c r="AB499" s="110">
        <v>43.4</v>
      </c>
      <c r="AH499" s="72" t="str">
        <f>IF(AND(B499="Premier League",E499="Live"),_xlfn.XLOOKUP(_xlfn.TEXTJOIN(" vs ",,C499:D499),Calendar!G:G,Calendar!B:B),IF(AND(B499="Premier League",E499="Highlights"),_xlfn.XLOOKUP(H499,Calendar!O:O,Calendar!N:N,,-1),""))</f>
        <v/>
      </c>
    </row>
    <row r="500" spans="1:34" s="72" customFormat="1" ht="15.65" customHeight="1" x14ac:dyDescent="0.35">
      <c r="A500" s="104" t="s">
        <v>31</v>
      </c>
      <c r="B500" s="104" t="s">
        <v>562</v>
      </c>
      <c r="C500" s="104" t="s">
        <v>81</v>
      </c>
      <c r="D500" s="104" t="s">
        <v>679</v>
      </c>
      <c r="E500" s="104" t="s">
        <v>41</v>
      </c>
      <c r="F500" s="105">
        <v>0.83333333333333337</v>
      </c>
      <c r="G500" s="104"/>
      <c r="H500" s="106">
        <v>45967</v>
      </c>
      <c r="I500" s="104" t="s">
        <v>522</v>
      </c>
      <c r="J500" s="107" t="s">
        <v>127</v>
      </c>
      <c r="K500" s="104" t="s">
        <v>53</v>
      </c>
      <c r="L500" s="104" t="s">
        <v>510</v>
      </c>
      <c r="M500" s="107" t="s">
        <v>511</v>
      </c>
      <c r="N500" s="105">
        <v>0.83402777777777781</v>
      </c>
      <c r="O500" s="105">
        <v>0.9159722222222223</v>
      </c>
      <c r="P500" s="105">
        <v>8.1944444444444486E-2</v>
      </c>
      <c r="Q500" s="108">
        <v>172.5</v>
      </c>
      <c r="R500" s="109">
        <v>0.28199999999999997</v>
      </c>
      <c r="S500" s="109">
        <v>1.1389</v>
      </c>
      <c r="T500" s="109">
        <v>237.7</v>
      </c>
      <c r="U500" s="109">
        <v>21</v>
      </c>
      <c r="V500" s="109">
        <v>0.29199999999999998</v>
      </c>
      <c r="W500" s="109">
        <v>2.8902000000000001</v>
      </c>
      <c r="X500" s="109">
        <v>52.9</v>
      </c>
      <c r="Y500" s="109">
        <v>168</v>
      </c>
      <c r="Z500" s="109">
        <v>0.32200000000000001</v>
      </c>
      <c r="AA500" s="109">
        <v>1.1454</v>
      </c>
      <c r="AB500" s="110">
        <v>230.3</v>
      </c>
      <c r="AH500" s="72" t="str">
        <f>IF(AND(B500="Premier League",E500="Live"),_xlfn.XLOOKUP(_xlfn.TEXTJOIN(" vs ",,C500:D500),Calendar!G:G,Calendar!B:B),IF(AND(B500="Premier League",E500="Highlights"),_xlfn.XLOOKUP(H500,Calendar!O:O,Calendar!N:N,,-1),""))</f>
        <v/>
      </c>
    </row>
    <row r="501" spans="1:34" s="72" customFormat="1" ht="15.65" customHeight="1" x14ac:dyDescent="0.35">
      <c r="A501" s="104" t="s">
        <v>31</v>
      </c>
      <c r="B501" s="104" t="s">
        <v>562</v>
      </c>
      <c r="C501" s="104" t="s">
        <v>563</v>
      </c>
      <c r="D501" s="104" t="s">
        <v>680</v>
      </c>
      <c r="E501" s="104" t="s">
        <v>41</v>
      </c>
      <c r="F501" s="105">
        <v>0.83333333333333337</v>
      </c>
      <c r="G501" s="104"/>
      <c r="H501" s="106">
        <v>45967</v>
      </c>
      <c r="I501" s="104" t="s">
        <v>522</v>
      </c>
      <c r="J501" s="107" t="s">
        <v>127</v>
      </c>
      <c r="K501" s="104" t="s">
        <v>53</v>
      </c>
      <c r="L501" s="104" t="s">
        <v>514</v>
      </c>
      <c r="M501" s="107" t="s">
        <v>511</v>
      </c>
      <c r="N501" s="105">
        <v>0.83402777777777781</v>
      </c>
      <c r="O501" s="105">
        <v>0.91527777777777786</v>
      </c>
      <c r="P501" s="105">
        <v>8.1250000000000044E-2</v>
      </c>
      <c r="Q501" s="108">
        <v>8.9</v>
      </c>
      <c r="R501" s="109">
        <v>1.4999999999999999E-2</v>
      </c>
      <c r="S501" s="109">
        <v>5.8900000000000001E-2</v>
      </c>
      <c r="T501" s="109">
        <v>89.8</v>
      </c>
      <c r="U501" s="109">
        <v>0.2</v>
      </c>
      <c r="V501" s="109">
        <v>3.0000000000000001E-3</v>
      </c>
      <c r="W501" s="109">
        <v>2.7699999999999999E-2</v>
      </c>
      <c r="X501" s="109">
        <v>16.5</v>
      </c>
      <c r="Y501" s="109">
        <v>8</v>
      </c>
      <c r="Z501" s="109">
        <v>1.4999999999999999E-2</v>
      </c>
      <c r="AA501" s="109">
        <v>5.4600000000000003E-2</v>
      </c>
      <c r="AB501" s="110">
        <v>77.400000000000006</v>
      </c>
      <c r="AH501" s="72" t="str">
        <f>IF(AND(B501="Premier League",E501="Live"),_xlfn.XLOOKUP(_xlfn.TEXTJOIN(" vs ",,C501:D501),Calendar!G:G,Calendar!B:B),IF(AND(B501="Premier League",E501="Highlights"),_xlfn.XLOOKUP(H501,Calendar!O:O,Calendar!N:N,,-1),""))</f>
        <v/>
      </c>
    </row>
    <row r="502" spans="1:34" s="72" customFormat="1" ht="15.65" customHeight="1" x14ac:dyDescent="0.35">
      <c r="A502" s="104" t="s">
        <v>31</v>
      </c>
      <c r="B502" s="104" t="s">
        <v>148</v>
      </c>
      <c r="C502" s="104" t="s">
        <v>82</v>
      </c>
      <c r="D502" s="104" t="s">
        <v>681</v>
      </c>
      <c r="E502" s="104" t="s">
        <v>41</v>
      </c>
      <c r="F502" s="105">
        <v>0.83333333333333337</v>
      </c>
      <c r="G502" s="104"/>
      <c r="H502" s="106">
        <v>45967</v>
      </c>
      <c r="I502" s="104" t="s">
        <v>522</v>
      </c>
      <c r="J502" s="107" t="s">
        <v>127</v>
      </c>
      <c r="K502" s="104" t="s">
        <v>53</v>
      </c>
      <c r="L502" s="104" t="s">
        <v>512</v>
      </c>
      <c r="M502" s="107" t="s">
        <v>511</v>
      </c>
      <c r="N502" s="105">
        <v>0.83611111111111114</v>
      </c>
      <c r="O502" s="105">
        <v>0.91666666666666674</v>
      </c>
      <c r="P502" s="105">
        <v>8.0555555555555602E-2</v>
      </c>
      <c r="Q502" s="108">
        <v>314.3</v>
      </c>
      <c r="R502" s="109">
        <v>0.51300000000000001</v>
      </c>
      <c r="S502" s="109">
        <v>2.0617999999999999</v>
      </c>
      <c r="T502" s="109">
        <v>438.5</v>
      </c>
      <c r="U502" s="109">
        <v>14.3</v>
      </c>
      <c r="V502" s="109">
        <v>0.19900000000000001</v>
      </c>
      <c r="W502" s="109">
        <v>1.9306000000000001</v>
      </c>
      <c r="X502" s="109">
        <v>33</v>
      </c>
      <c r="Y502" s="109">
        <v>295</v>
      </c>
      <c r="Z502" s="109">
        <v>0.56499999999999995</v>
      </c>
      <c r="AA502" s="109">
        <v>1.9985999999999999</v>
      </c>
      <c r="AB502" s="110">
        <v>415.5</v>
      </c>
      <c r="AH502" s="72" t="str">
        <f>IF(AND(B502="Premier League",E502="Live"),_xlfn.XLOOKUP(_xlfn.TEXTJOIN(" vs ",,C502:D502),Calendar!G:G,Calendar!B:B),IF(AND(B502="Premier League",E502="Highlights"),_xlfn.XLOOKUP(H502,Calendar!O:O,Calendar!N:N,,-1),""))</f>
        <v/>
      </c>
    </row>
    <row r="503" spans="1:34" s="72" customFormat="1" ht="15.65" customHeight="1" x14ac:dyDescent="0.35">
      <c r="A503" s="104" t="s">
        <v>31</v>
      </c>
      <c r="B503" s="104" t="s">
        <v>148</v>
      </c>
      <c r="C503" s="104" t="s">
        <v>194</v>
      </c>
      <c r="D503" s="104" t="s">
        <v>246</v>
      </c>
      <c r="E503" s="104" t="s">
        <v>41</v>
      </c>
      <c r="F503" s="105">
        <v>0.83333333333333337</v>
      </c>
      <c r="G503" s="104"/>
      <c r="H503" s="106">
        <v>45967</v>
      </c>
      <c r="I503" s="104" t="s">
        <v>522</v>
      </c>
      <c r="J503" s="107" t="s">
        <v>127</v>
      </c>
      <c r="K503" s="104" t="s">
        <v>53</v>
      </c>
      <c r="L503" s="104" t="s">
        <v>513</v>
      </c>
      <c r="M503" s="107" t="s">
        <v>511</v>
      </c>
      <c r="N503" s="105">
        <v>0.83333333333333337</v>
      </c>
      <c r="O503" s="105">
        <v>0.91041666666666665</v>
      </c>
      <c r="P503" s="105">
        <v>7.7083333333333282E-2</v>
      </c>
      <c r="Q503" s="108">
        <v>257</v>
      </c>
      <c r="R503" s="109">
        <v>0.41899999999999998</v>
      </c>
      <c r="S503" s="109">
        <v>1.7233000000000001</v>
      </c>
      <c r="T503" s="109">
        <v>313.5</v>
      </c>
      <c r="U503" s="109">
        <v>13.4</v>
      </c>
      <c r="V503" s="109">
        <v>0.186</v>
      </c>
      <c r="W503" s="109">
        <v>1.9367000000000001</v>
      </c>
      <c r="X503" s="109">
        <v>26.5</v>
      </c>
      <c r="Y503" s="109">
        <v>253.7</v>
      </c>
      <c r="Z503" s="109">
        <v>0.48599999999999999</v>
      </c>
      <c r="AA503" s="109">
        <v>1.7559</v>
      </c>
      <c r="AB503" s="110">
        <v>311.7</v>
      </c>
      <c r="AH503" s="72" t="str">
        <f>IF(AND(B503="Premier League",E503="Live"),_xlfn.XLOOKUP(_xlfn.TEXTJOIN(" vs ",,C503:D503),Calendar!G:G,Calendar!B:B),IF(AND(B503="Premier League",E503="Highlights"),_xlfn.XLOOKUP(H503,Calendar!O:O,Calendar!N:N,,-1),""))</f>
        <v/>
      </c>
    </row>
    <row r="504" spans="1:34" s="72" customFormat="1" ht="15.65" customHeight="1" x14ac:dyDescent="0.35">
      <c r="A504" s="104" t="s">
        <v>31</v>
      </c>
      <c r="B504" s="104" t="s">
        <v>518</v>
      </c>
      <c r="C504" s="104" t="s">
        <v>682</v>
      </c>
      <c r="D504" s="104" t="s">
        <v>622</v>
      </c>
      <c r="E504" s="104" t="s">
        <v>41</v>
      </c>
      <c r="F504" s="105">
        <v>0.82291666666666663</v>
      </c>
      <c r="G504" s="104"/>
      <c r="H504" s="106">
        <v>45968</v>
      </c>
      <c r="I504" s="104" t="s">
        <v>522</v>
      </c>
      <c r="J504" s="107" t="s">
        <v>71</v>
      </c>
      <c r="K504" s="104" t="s">
        <v>53</v>
      </c>
      <c r="L504" s="104" t="s">
        <v>509</v>
      </c>
      <c r="M504" s="107" t="s">
        <v>36</v>
      </c>
      <c r="N504" s="105">
        <v>0.82430555555555562</v>
      </c>
      <c r="O504" s="105">
        <v>0.90277777777777779</v>
      </c>
      <c r="P504" s="105">
        <v>7.8472222222222165E-2</v>
      </c>
      <c r="Q504" s="108">
        <v>44.2</v>
      </c>
      <c r="R504" s="109">
        <v>7.1999999999999995E-2</v>
      </c>
      <c r="S504" s="109">
        <v>0.3992</v>
      </c>
      <c r="T504" s="109">
        <v>77.3</v>
      </c>
      <c r="U504" s="109">
        <v>2.1</v>
      </c>
      <c r="V504" s="109">
        <v>2.9000000000000001E-2</v>
      </c>
      <c r="W504" s="109">
        <v>0.79069999999999996</v>
      </c>
      <c r="X504" s="109">
        <v>10.6</v>
      </c>
      <c r="Y504" s="109">
        <v>42.8</v>
      </c>
      <c r="Z504" s="109">
        <v>8.2000000000000003E-2</v>
      </c>
      <c r="AA504" s="109">
        <v>0.39489999999999997</v>
      </c>
      <c r="AB504" s="110">
        <v>71.2</v>
      </c>
      <c r="AH504" s="72" t="str">
        <f>IF(AND(B504="Premier League",E504="Live"),_xlfn.XLOOKUP(_xlfn.TEXTJOIN(" vs ",,C504:D504),Calendar!G:G,Calendar!B:B),IF(AND(B504="Premier League",E504="Highlights"),_xlfn.XLOOKUP(H504,Calendar!O:O,Calendar!N:N,,-1),""))</f>
        <v/>
      </c>
    </row>
    <row r="505" spans="1:34" s="72" customFormat="1" ht="15.65" customHeight="1" x14ac:dyDescent="0.35">
      <c r="A505" s="104" t="s">
        <v>31</v>
      </c>
      <c r="B505" s="104" t="s">
        <v>145</v>
      </c>
      <c r="C505" s="104" t="s">
        <v>64</v>
      </c>
      <c r="D505" s="104" t="s">
        <v>112</v>
      </c>
      <c r="E505" s="104" t="s">
        <v>41</v>
      </c>
      <c r="F505" s="105">
        <v>0.83333333333333337</v>
      </c>
      <c r="G505" s="104"/>
      <c r="H505" s="106">
        <v>45968</v>
      </c>
      <c r="I505" s="104" t="s">
        <v>522</v>
      </c>
      <c r="J505" s="107" t="s">
        <v>71</v>
      </c>
      <c r="K505" s="104" t="s">
        <v>53</v>
      </c>
      <c r="L505" s="104" t="s">
        <v>54</v>
      </c>
      <c r="M505" s="107" t="s">
        <v>55</v>
      </c>
      <c r="N505" s="105">
        <v>0.8354166666666667</v>
      </c>
      <c r="O505" s="105">
        <v>0.91458333333333341</v>
      </c>
      <c r="P505" s="105">
        <v>7.9166666666666718E-2</v>
      </c>
      <c r="Q505" s="108">
        <v>317.8</v>
      </c>
      <c r="R505" s="109">
        <v>0.51900000000000002</v>
      </c>
      <c r="S505" s="109">
        <v>2.8866000000000001</v>
      </c>
      <c r="T505" s="109">
        <v>432.7</v>
      </c>
      <c r="U505" s="109">
        <v>33.4</v>
      </c>
      <c r="V505" s="109">
        <v>0.46400000000000002</v>
      </c>
      <c r="W505" s="109">
        <v>12.288399999999999</v>
      </c>
      <c r="X505" s="109">
        <v>56.5</v>
      </c>
      <c r="Y505" s="109">
        <v>311.39999999999998</v>
      </c>
      <c r="Z505" s="109">
        <v>0.59599999999999997</v>
      </c>
      <c r="AA505" s="109">
        <v>2.8891</v>
      </c>
      <c r="AB505" s="110">
        <v>429</v>
      </c>
      <c r="AH505" s="72" t="str">
        <f>IF(AND(B505="Premier League",E505="Live"),_xlfn.XLOOKUP(_xlfn.TEXTJOIN(" vs ",,C505:D505),Calendar!G:G,Calendar!B:B),IF(AND(B505="Premier League",E505="Highlights"),_xlfn.XLOOKUP(H505,Calendar!O:O,Calendar!N:N,,-1),""))</f>
        <v/>
      </c>
    </row>
    <row r="506" spans="1:34" s="72" customFormat="1" ht="15.65" customHeight="1" x14ac:dyDescent="0.35">
      <c r="A506" s="104" t="s">
        <v>31</v>
      </c>
      <c r="B506" s="104" t="s">
        <v>145</v>
      </c>
      <c r="C506" s="104" t="s">
        <v>64</v>
      </c>
      <c r="D506" s="104" t="s">
        <v>112</v>
      </c>
      <c r="E506" s="104" t="s">
        <v>41</v>
      </c>
      <c r="F506" s="105">
        <v>0.83333333333333337</v>
      </c>
      <c r="G506" s="104"/>
      <c r="H506" s="106">
        <v>45968</v>
      </c>
      <c r="I506" s="104" t="s">
        <v>522</v>
      </c>
      <c r="J506" s="107" t="s">
        <v>71</v>
      </c>
      <c r="K506" s="104" t="s">
        <v>53</v>
      </c>
      <c r="L506" s="104" t="s">
        <v>120</v>
      </c>
      <c r="M506" s="107" t="s">
        <v>55</v>
      </c>
      <c r="N506" s="105">
        <v>0.8354166666666667</v>
      </c>
      <c r="O506" s="105">
        <v>0.91458333333333341</v>
      </c>
      <c r="P506" s="105">
        <v>7.9166666666666718E-2</v>
      </c>
      <c r="Q506" s="108">
        <v>81.900000000000006</v>
      </c>
      <c r="R506" s="109">
        <v>0.13400000000000001</v>
      </c>
      <c r="S506" s="109">
        <v>0.74390000000000001</v>
      </c>
      <c r="T506" s="109">
        <v>117.2</v>
      </c>
      <c r="U506" s="109">
        <v>7.2</v>
      </c>
      <c r="V506" s="109">
        <v>0.1</v>
      </c>
      <c r="W506" s="109">
        <v>2.649</v>
      </c>
      <c r="X506" s="109">
        <v>15.7</v>
      </c>
      <c r="Y506" s="109">
        <v>81.400000000000006</v>
      </c>
      <c r="Z506" s="109">
        <v>0.156</v>
      </c>
      <c r="AA506" s="109">
        <v>0.75519999999999998</v>
      </c>
      <c r="AB506" s="110">
        <v>114.5</v>
      </c>
      <c r="AH506" s="72" t="str">
        <f>IF(AND(B506="Premier League",E506="Live"),_xlfn.XLOOKUP(_xlfn.TEXTJOIN(" vs ",,C506:D506),Calendar!G:G,Calendar!B:B),IF(AND(B506="Premier League",E506="Highlights"),_xlfn.XLOOKUP(H506,Calendar!O:O,Calendar!N:N,,-1),""))</f>
        <v/>
      </c>
    </row>
    <row r="507" spans="1:34" s="72" customFormat="1" ht="15.65" customHeight="1" x14ac:dyDescent="0.35">
      <c r="A507" s="104" t="s">
        <v>31</v>
      </c>
      <c r="B507" s="104" t="s">
        <v>152</v>
      </c>
      <c r="C507" s="104" t="s">
        <v>599</v>
      </c>
      <c r="D507" s="104" t="s">
        <v>252</v>
      </c>
      <c r="E507" s="104" t="s">
        <v>41</v>
      </c>
      <c r="F507" s="105">
        <v>0.5</v>
      </c>
      <c r="G507" s="104"/>
      <c r="H507" s="106">
        <v>45969</v>
      </c>
      <c r="I507" s="104" t="s">
        <v>522</v>
      </c>
      <c r="J507" s="107" t="s">
        <v>37</v>
      </c>
      <c r="K507" s="104" t="s">
        <v>53</v>
      </c>
      <c r="L507" s="104" t="s">
        <v>54</v>
      </c>
      <c r="M507" s="107" t="s">
        <v>55</v>
      </c>
      <c r="N507" s="105">
        <v>0.5</v>
      </c>
      <c r="O507" s="105">
        <v>0.57986111111111116</v>
      </c>
      <c r="P507" s="105">
        <v>7.986111111111116E-2</v>
      </c>
      <c r="Q507" s="108">
        <v>60.3</v>
      </c>
      <c r="R507" s="109">
        <v>9.8000000000000004E-2</v>
      </c>
      <c r="S507" s="109">
        <v>1.0911999999999999</v>
      </c>
      <c r="T507" s="109">
        <v>82.2</v>
      </c>
      <c r="U507" s="109">
        <v>7.3</v>
      </c>
      <c r="V507" s="109">
        <v>0.10199999999999999</v>
      </c>
      <c r="W507" s="109">
        <v>2.5444</v>
      </c>
      <c r="X507" s="109">
        <v>9.3000000000000007</v>
      </c>
      <c r="Y507" s="109">
        <v>58.8</v>
      </c>
      <c r="Z507" s="109">
        <v>0.113</v>
      </c>
      <c r="AA507" s="109">
        <v>1.1165</v>
      </c>
      <c r="AB507" s="110">
        <v>80.3</v>
      </c>
      <c r="AH507" s="72" t="str">
        <f>IF(AND(B507="Premier League",E507="Live"),_xlfn.XLOOKUP(_xlfn.TEXTJOIN(" vs ",,C507:D507),Calendar!G:G,Calendar!B:B),IF(AND(B507="Premier League",E507="Highlights"),_xlfn.XLOOKUP(H507,Calendar!O:O,Calendar!N:N,,-1),""))</f>
        <v/>
      </c>
    </row>
    <row r="508" spans="1:34" s="72" customFormat="1" ht="15.65" customHeight="1" x14ac:dyDescent="0.35">
      <c r="A508" s="104" t="s">
        <v>31</v>
      </c>
      <c r="B508" s="104" t="s">
        <v>152</v>
      </c>
      <c r="C508" s="104" t="s">
        <v>599</v>
      </c>
      <c r="D508" s="104" t="s">
        <v>252</v>
      </c>
      <c r="E508" s="104" t="s">
        <v>41</v>
      </c>
      <c r="F508" s="105">
        <v>0.5</v>
      </c>
      <c r="G508" s="104"/>
      <c r="H508" s="106">
        <v>45969</v>
      </c>
      <c r="I508" s="104" t="s">
        <v>522</v>
      </c>
      <c r="J508" s="107" t="s">
        <v>37</v>
      </c>
      <c r="K508" s="104" t="s">
        <v>53</v>
      </c>
      <c r="L508" s="104" t="s">
        <v>57</v>
      </c>
      <c r="M508" s="107" t="s">
        <v>55</v>
      </c>
      <c r="N508" s="105">
        <v>0.5</v>
      </c>
      <c r="O508" s="105">
        <v>0.57986111111111116</v>
      </c>
      <c r="P508" s="105">
        <v>7.986111111111116E-2</v>
      </c>
      <c r="Q508" s="108">
        <v>17.600000000000001</v>
      </c>
      <c r="R508" s="109">
        <v>2.9000000000000001E-2</v>
      </c>
      <c r="S508" s="109">
        <v>0.31850000000000001</v>
      </c>
      <c r="T508" s="109">
        <v>46.7</v>
      </c>
      <c r="U508" s="109">
        <v>0.3</v>
      </c>
      <c r="V508" s="109">
        <v>4.0000000000000001E-3</v>
      </c>
      <c r="W508" s="109">
        <v>0.1046</v>
      </c>
      <c r="X508" s="109">
        <v>4</v>
      </c>
      <c r="Y508" s="109">
        <v>17</v>
      </c>
      <c r="Z508" s="109">
        <v>3.3000000000000002E-2</v>
      </c>
      <c r="AA508" s="109">
        <v>0.32279999999999998</v>
      </c>
      <c r="AB508" s="110">
        <v>46.7</v>
      </c>
      <c r="AH508" s="72" t="str">
        <f>IF(AND(B508="Premier League",E508="Live"),_xlfn.XLOOKUP(_xlfn.TEXTJOIN(" vs ",,C508:D508),Calendar!G:G,Calendar!B:B),IF(AND(B508="Premier League",E508="Highlights"),_xlfn.XLOOKUP(H508,Calendar!O:O,Calendar!N:N,,-1),""))</f>
        <v/>
      </c>
    </row>
    <row r="509" spans="1:34" s="72" customFormat="1" ht="15.65" customHeight="1" x14ac:dyDescent="0.35">
      <c r="A509" s="104" t="s">
        <v>31</v>
      </c>
      <c r="B509" s="104" t="s">
        <v>145</v>
      </c>
      <c r="C509" s="104" t="s">
        <v>129</v>
      </c>
      <c r="D509" s="104" t="s">
        <v>89</v>
      </c>
      <c r="E509" s="104" t="s">
        <v>41</v>
      </c>
      <c r="F509" s="105">
        <v>0.52083333333333337</v>
      </c>
      <c r="G509" s="104"/>
      <c r="H509" s="106">
        <v>45969</v>
      </c>
      <c r="I509" s="104" t="s">
        <v>522</v>
      </c>
      <c r="J509" s="107" t="s">
        <v>37</v>
      </c>
      <c r="K509" s="104" t="s">
        <v>53</v>
      </c>
      <c r="L509" s="104" t="s">
        <v>120</v>
      </c>
      <c r="M509" s="107" t="s">
        <v>55</v>
      </c>
      <c r="N509" s="105">
        <v>0.52083333333333337</v>
      </c>
      <c r="O509" s="105">
        <v>0.6</v>
      </c>
      <c r="P509" s="105">
        <v>7.9166666666666607E-2</v>
      </c>
      <c r="Q509" s="108">
        <v>127</v>
      </c>
      <c r="R509" s="109">
        <v>0.20699999999999999</v>
      </c>
      <c r="S509" s="109">
        <v>2.0792999999999999</v>
      </c>
      <c r="T509" s="109">
        <v>166.8</v>
      </c>
      <c r="U509" s="109">
        <v>19</v>
      </c>
      <c r="V509" s="109">
        <v>0.26400000000000001</v>
      </c>
      <c r="W509" s="109">
        <v>5.3597000000000001</v>
      </c>
      <c r="X509" s="109">
        <v>26.6</v>
      </c>
      <c r="Y509" s="109">
        <v>116.4</v>
      </c>
      <c r="Z509" s="109">
        <v>0.223</v>
      </c>
      <c r="AA509" s="109">
        <v>2.0028000000000001</v>
      </c>
      <c r="AB509" s="110">
        <v>160.30000000000001</v>
      </c>
      <c r="AH509" s="72" t="str">
        <f>IF(AND(B509="Premier League",E509="Live"),_xlfn.XLOOKUP(_xlfn.TEXTJOIN(" vs ",,C509:D509),Calendar!G:G,Calendar!B:B),IF(AND(B509="Premier League",E509="Highlights"),_xlfn.XLOOKUP(H509,Calendar!O:O,Calendar!N:N,,-1),""))</f>
        <v/>
      </c>
    </row>
    <row r="510" spans="1:34" s="72" customFormat="1" ht="15.65" customHeight="1" x14ac:dyDescent="0.35">
      <c r="A510" s="104" t="s">
        <v>31</v>
      </c>
      <c r="B510" s="104" t="s">
        <v>145</v>
      </c>
      <c r="C510" s="104" t="s">
        <v>116</v>
      </c>
      <c r="D510" s="104" t="s">
        <v>115</v>
      </c>
      <c r="E510" s="104" t="s">
        <v>41</v>
      </c>
      <c r="F510" s="105">
        <v>0.52083333333333337</v>
      </c>
      <c r="G510" s="104"/>
      <c r="H510" s="106">
        <v>45969</v>
      </c>
      <c r="I510" s="104" t="s">
        <v>522</v>
      </c>
      <c r="J510" s="107" t="s">
        <v>37</v>
      </c>
      <c r="K510" s="104" t="s">
        <v>53</v>
      </c>
      <c r="L510" s="104" t="s">
        <v>548</v>
      </c>
      <c r="M510" s="107" t="s">
        <v>55</v>
      </c>
      <c r="N510" s="105">
        <v>0.52083333333333337</v>
      </c>
      <c r="O510" s="105">
        <v>0.59930555555555554</v>
      </c>
      <c r="P510" s="105">
        <v>7.8472222222222165E-2</v>
      </c>
      <c r="Q510" s="108">
        <v>47.5</v>
      </c>
      <c r="R510" s="109">
        <v>7.8E-2</v>
      </c>
      <c r="S510" s="109">
        <v>0.77839999999999998</v>
      </c>
      <c r="T510" s="109">
        <v>75.7</v>
      </c>
      <c r="U510" s="109">
        <v>15.7</v>
      </c>
      <c r="V510" s="109">
        <v>0.218</v>
      </c>
      <c r="W510" s="109">
        <v>4.4375</v>
      </c>
      <c r="X510" s="109">
        <v>26.7</v>
      </c>
      <c r="Y510" s="109">
        <v>46</v>
      </c>
      <c r="Z510" s="109">
        <v>8.7999999999999995E-2</v>
      </c>
      <c r="AA510" s="109">
        <v>0.79220000000000002</v>
      </c>
      <c r="AB510" s="110">
        <v>72</v>
      </c>
      <c r="AH510" s="72" t="str">
        <f>IF(AND(B510="Premier League",E510="Live"),_xlfn.XLOOKUP(_xlfn.TEXTJOIN(" vs ",,C510:D510),Calendar!G:G,Calendar!B:B),IF(AND(B510="Premier League",E510="Highlights"),_xlfn.XLOOKUP(H510,Calendar!O:O,Calendar!N:N,,-1),""))</f>
        <v/>
      </c>
    </row>
    <row r="511" spans="1:34" s="72" customFormat="1" ht="15.65" customHeight="1" x14ac:dyDescent="0.35">
      <c r="A511" s="104" t="s">
        <v>31</v>
      </c>
      <c r="B511" s="104" t="s">
        <v>32</v>
      </c>
      <c r="C511" s="104" t="s">
        <v>48</v>
      </c>
      <c r="D511" s="104" t="s">
        <v>42</v>
      </c>
      <c r="E511" s="104" t="s">
        <v>41</v>
      </c>
      <c r="F511" s="105">
        <v>0.52083333333333337</v>
      </c>
      <c r="G511" s="104"/>
      <c r="H511" s="106">
        <v>45969</v>
      </c>
      <c r="I511" s="104" t="s">
        <v>522</v>
      </c>
      <c r="J511" s="107" t="s">
        <v>37</v>
      </c>
      <c r="K511" s="104" t="s">
        <v>53</v>
      </c>
      <c r="L511" s="104" t="s">
        <v>510</v>
      </c>
      <c r="M511" s="107" t="s">
        <v>511</v>
      </c>
      <c r="N511" s="105">
        <v>0.52152777777777781</v>
      </c>
      <c r="O511" s="105">
        <v>0.60138888888888886</v>
      </c>
      <c r="P511" s="105">
        <v>7.9861111111111049E-2</v>
      </c>
      <c r="Q511" s="108">
        <v>1037.5</v>
      </c>
      <c r="R511" s="109">
        <v>1.6930000000000001</v>
      </c>
      <c r="S511" s="109">
        <v>16.924700000000001</v>
      </c>
      <c r="T511" s="109">
        <v>1222.4000000000001</v>
      </c>
      <c r="U511" s="109">
        <v>180.5</v>
      </c>
      <c r="V511" s="109">
        <v>2.5099999999999998</v>
      </c>
      <c r="W511" s="109">
        <v>50.5886</v>
      </c>
      <c r="X511" s="109">
        <v>216.6</v>
      </c>
      <c r="Y511" s="109">
        <v>982.5</v>
      </c>
      <c r="Z511" s="109">
        <v>1.881</v>
      </c>
      <c r="AA511" s="109">
        <v>16.8444</v>
      </c>
      <c r="AB511" s="110">
        <v>1142.0999999999999</v>
      </c>
      <c r="AH511" s="72" t="e">
        <f>IF(AND(B511="Premier League",E511="Live"),_xlfn.XLOOKUP(_xlfn.TEXTJOIN(" vs ",,C511:D511),Calendar!G:G,Calendar!B:B),IF(AND(B511="Premier League",E511="Highlights"),_xlfn.XLOOKUP(H511,Calendar!O:O,Calendar!N:N,,-1),""))</f>
        <v>#N/A</v>
      </c>
    </row>
    <row r="512" spans="1:34" s="72" customFormat="1" ht="15.65" customHeight="1" x14ac:dyDescent="0.35">
      <c r="A512" s="104" t="s">
        <v>31</v>
      </c>
      <c r="B512" s="104" t="s">
        <v>32</v>
      </c>
      <c r="C512" s="104" t="s">
        <v>235</v>
      </c>
      <c r="D512" s="104" t="s">
        <v>40</v>
      </c>
      <c r="E512" s="104" t="s">
        <v>41</v>
      </c>
      <c r="F512" s="105">
        <v>0.72916666666666663</v>
      </c>
      <c r="G512" s="104"/>
      <c r="H512" s="106">
        <v>45969</v>
      </c>
      <c r="I512" s="104" t="s">
        <v>522</v>
      </c>
      <c r="J512" s="107" t="s">
        <v>37</v>
      </c>
      <c r="K512" s="104" t="s">
        <v>53</v>
      </c>
      <c r="L512" s="104" t="s">
        <v>54</v>
      </c>
      <c r="M512" s="107" t="s">
        <v>55</v>
      </c>
      <c r="N512" s="105">
        <v>0.73055555555555562</v>
      </c>
      <c r="O512" s="105">
        <v>0.81666666666666665</v>
      </c>
      <c r="P512" s="105">
        <v>8.6111111111111027E-2</v>
      </c>
      <c r="Q512" s="108">
        <v>784.1</v>
      </c>
      <c r="R512" s="109">
        <v>1.28</v>
      </c>
      <c r="S512" s="109">
        <v>6.0510999999999999</v>
      </c>
      <c r="T512" s="109">
        <v>953.5</v>
      </c>
      <c r="U512" s="109">
        <v>81</v>
      </c>
      <c r="V512" s="109">
        <v>1.1259999999999999</v>
      </c>
      <c r="W512" s="109">
        <v>16.229199999999999</v>
      </c>
      <c r="X512" s="109">
        <v>105.6</v>
      </c>
      <c r="Y512" s="109">
        <v>730</v>
      </c>
      <c r="Z512" s="109">
        <v>1.3979999999999999</v>
      </c>
      <c r="AA512" s="109">
        <v>5.8944999999999999</v>
      </c>
      <c r="AB512" s="110">
        <v>886.4</v>
      </c>
      <c r="AH512" s="72" t="e">
        <f>IF(AND(B512="Premier League",E512="Live"),_xlfn.XLOOKUP(_xlfn.TEXTJOIN(" vs ",,C512:D512),Calendar!G:G,Calendar!B:B),IF(AND(B512="Premier League",E512="Highlights"),_xlfn.XLOOKUP(H512,Calendar!O:O,Calendar!N:N,,-1),""))</f>
        <v>#N/A</v>
      </c>
    </row>
    <row r="513" spans="1:34" s="72" customFormat="1" ht="15.65" customHeight="1" x14ac:dyDescent="0.35">
      <c r="A513" s="104" t="s">
        <v>31</v>
      </c>
      <c r="B513" s="104" t="s">
        <v>32</v>
      </c>
      <c r="C513" s="104" t="s">
        <v>235</v>
      </c>
      <c r="D513" s="104" t="s">
        <v>40</v>
      </c>
      <c r="E513" s="104" t="s">
        <v>41</v>
      </c>
      <c r="F513" s="105">
        <v>0.72916666666666663</v>
      </c>
      <c r="G513" s="104"/>
      <c r="H513" s="106">
        <v>45969</v>
      </c>
      <c r="I513" s="104" t="s">
        <v>522</v>
      </c>
      <c r="J513" s="107" t="s">
        <v>37</v>
      </c>
      <c r="K513" s="104" t="s">
        <v>53</v>
      </c>
      <c r="L513" s="104" t="s">
        <v>57</v>
      </c>
      <c r="M513" s="107" t="s">
        <v>55</v>
      </c>
      <c r="N513" s="105">
        <v>0.73055555555555562</v>
      </c>
      <c r="O513" s="105">
        <v>0.81666666666666665</v>
      </c>
      <c r="P513" s="105">
        <v>8.6111111111111027E-2</v>
      </c>
      <c r="Q513" s="108">
        <v>849</v>
      </c>
      <c r="R513" s="109">
        <v>1.3859999999999999</v>
      </c>
      <c r="S513" s="109">
        <v>6.5519999999999996</v>
      </c>
      <c r="T513" s="109">
        <v>1004.7</v>
      </c>
      <c r="U513" s="109">
        <v>99.2</v>
      </c>
      <c r="V513" s="109">
        <v>1.38</v>
      </c>
      <c r="W513" s="109">
        <v>19.875800000000002</v>
      </c>
      <c r="X513" s="109">
        <v>165</v>
      </c>
      <c r="Y513" s="109">
        <v>799.9</v>
      </c>
      <c r="Z513" s="109">
        <v>1.532</v>
      </c>
      <c r="AA513" s="109">
        <v>6.4588999999999999</v>
      </c>
      <c r="AB513" s="110">
        <v>944</v>
      </c>
      <c r="AH513" s="72" t="e">
        <f>IF(AND(B513="Premier League",E513="Live"),_xlfn.XLOOKUP(_xlfn.TEXTJOIN(" vs ",,C513:D513),Calendar!G:G,Calendar!B:B),IF(AND(B513="Premier League",E513="Highlights"),_xlfn.XLOOKUP(H513,Calendar!O:O,Calendar!N:N,,-1),""))</f>
        <v>#N/A</v>
      </c>
    </row>
    <row r="514" spans="1:34" s="72" customFormat="1" ht="15.65" customHeight="1" x14ac:dyDescent="0.35">
      <c r="A514" s="104" t="s">
        <v>31</v>
      </c>
      <c r="B514" s="104" t="s">
        <v>529</v>
      </c>
      <c r="C514" s="104" t="s">
        <v>536</v>
      </c>
      <c r="D514" s="104" t="s">
        <v>545</v>
      </c>
      <c r="E514" s="104" t="s">
        <v>41</v>
      </c>
      <c r="F514" s="105">
        <v>0.73958333333333337</v>
      </c>
      <c r="G514" s="104"/>
      <c r="H514" s="106">
        <v>45969</v>
      </c>
      <c r="I514" s="104" t="s">
        <v>522</v>
      </c>
      <c r="J514" s="107" t="s">
        <v>37</v>
      </c>
      <c r="K514" s="104" t="s">
        <v>53</v>
      </c>
      <c r="L514" s="104" t="s">
        <v>531</v>
      </c>
      <c r="M514" s="107" t="s">
        <v>532</v>
      </c>
      <c r="N514" s="105">
        <v>0.74097222222222225</v>
      </c>
      <c r="O514" s="105">
        <v>0.82013888888888897</v>
      </c>
      <c r="P514" s="105">
        <v>7.9166666666666718E-2</v>
      </c>
      <c r="Q514" s="108">
        <v>9.6999999999999993</v>
      </c>
      <c r="R514" s="109">
        <v>1.6E-2</v>
      </c>
      <c r="S514" s="109">
        <v>7.2900000000000006E-2</v>
      </c>
      <c r="T514" s="109">
        <v>15.8</v>
      </c>
      <c r="U514" s="109">
        <v>0</v>
      </c>
      <c r="V514" s="109">
        <v>0</v>
      </c>
      <c r="W514" s="109">
        <v>0</v>
      </c>
      <c r="X514" s="109" t="s">
        <v>541</v>
      </c>
      <c r="Y514" s="109">
        <v>7.7</v>
      </c>
      <c r="Z514" s="109">
        <v>1.4999999999999999E-2</v>
      </c>
      <c r="AA514" s="109">
        <v>6.0499999999999998E-2</v>
      </c>
      <c r="AB514" s="110">
        <v>15.5</v>
      </c>
      <c r="AH514" s="72" t="str">
        <f>IF(AND(B514="Premier League",E514="Live"),_xlfn.XLOOKUP(_xlfn.TEXTJOIN(" vs ",,C514:D514),Calendar!G:G,Calendar!B:B),IF(AND(B514="Premier League",E514="Highlights"),_xlfn.XLOOKUP(H514,Calendar!O:O,Calendar!N:N,,-1),""))</f>
        <v/>
      </c>
    </row>
    <row r="515" spans="1:34" s="72" customFormat="1" ht="15.65" customHeight="1" x14ac:dyDescent="0.35">
      <c r="A515" s="104" t="s">
        <v>31</v>
      </c>
      <c r="B515" s="104" t="s">
        <v>32</v>
      </c>
      <c r="C515" s="104" t="s">
        <v>67</v>
      </c>
      <c r="D515" s="104" t="s">
        <v>72</v>
      </c>
      <c r="E515" s="104" t="s">
        <v>41</v>
      </c>
      <c r="F515" s="105">
        <v>0.83333333333333337</v>
      </c>
      <c r="G515" s="104"/>
      <c r="H515" s="106">
        <v>45969</v>
      </c>
      <c r="I515" s="104" t="s">
        <v>522</v>
      </c>
      <c r="J515" s="107" t="s">
        <v>37</v>
      </c>
      <c r="K515" s="104" t="s">
        <v>53</v>
      </c>
      <c r="L515" s="104" t="s">
        <v>54</v>
      </c>
      <c r="M515" s="107" t="s">
        <v>55</v>
      </c>
      <c r="N515" s="105">
        <v>0.83402777777777781</v>
      </c>
      <c r="O515" s="105">
        <v>0.91319444444444453</v>
      </c>
      <c r="P515" s="105">
        <v>7.9166666666666718E-2</v>
      </c>
      <c r="Q515" s="108">
        <v>484.1</v>
      </c>
      <c r="R515" s="109">
        <v>0.79</v>
      </c>
      <c r="S515" s="109">
        <v>4.2305999999999999</v>
      </c>
      <c r="T515" s="109">
        <v>603.79999999999995</v>
      </c>
      <c r="U515" s="109">
        <v>66.599999999999994</v>
      </c>
      <c r="V515" s="109">
        <v>0.92600000000000005</v>
      </c>
      <c r="W515" s="109">
        <v>16.822399999999998</v>
      </c>
      <c r="X515" s="109">
        <v>86.7</v>
      </c>
      <c r="Y515" s="109">
        <v>417.4</v>
      </c>
      <c r="Z515" s="109">
        <v>0.79900000000000004</v>
      </c>
      <c r="AA515" s="109">
        <v>3.78</v>
      </c>
      <c r="AB515" s="110">
        <v>524.1</v>
      </c>
      <c r="AH515" s="72" t="e">
        <f>IF(AND(B515="Premier League",E515="Live"),_xlfn.XLOOKUP(_xlfn.TEXTJOIN(" vs ",,C515:D515),Calendar!G:G,Calendar!B:B),IF(AND(B515="Premier League",E515="Highlights"),_xlfn.XLOOKUP(H515,Calendar!O:O,Calendar!N:N,,-1),""))</f>
        <v>#N/A</v>
      </c>
    </row>
    <row r="516" spans="1:34" s="72" customFormat="1" ht="15.65" customHeight="1" x14ac:dyDescent="0.35">
      <c r="A516" s="104" t="s">
        <v>31</v>
      </c>
      <c r="B516" s="104" t="s">
        <v>32</v>
      </c>
      <c r="C516" s="104" t="s">
        <v>67</v>
      </c>
      <c r="D516" s="104" t="s">
        <v>72</v>
      </c>
      <c r="E516" s="104" t="s">
        <v>41</v>
      </c>
      <c r="F516" s="105">
        <v>0.83333333333333337</v>
      </c>
      <c r="G516" s="104"/>
      <c r="H516" s="106">
        <v>45969</v>
      </c>
      <c r="I516" s="104" t="s">
        <v>522</v>
      </c>
      <c r="J516" s="107" t="s">
        <v>37</v>
      </c>
      <c r="K516" s="104" t="s">
        <v>53</v>
      </c>
      <c r="L516" s="104" t="s">
        <v>57</v>
      </c>
      <c r="M516" s="107" t="s">
        <v>55</v>
      </c>
      <c r="N516" s="105">
        <v>0.83402777777777781</v>
      </c>
      <c r="O516" s="105">
        <v>0.91319444444444453</v>
      </c>
      <c r="P516" s="105">
        <v>7.9166666666666718E-2</v>
      </c>
      <c r="Q516" s="108">
        <v>328.9</v>
      </c>
      <c r="R516" s="109">
        <v>0.53700000000000003</v>
      </c>
      <c r="S516" s="109">
        <v>2.8742999999999999</v>
      </c>
      <c r="T516" s="109">
        <v>406.3</v>
      </c>
      <c r="U516" s="109">
        <v>40.6</v>
      </c>
      <c r="V516" s="109">
        <v>0.56499999999999995</v>
      </c>
      <c r="W516" s="109">
        <v>10.255100000000001</v>
      </c>
      <c r="X516" s="109">
        <v>62.1</v>
      </c>
      <c r="Y516" s="109">
        <v>307.3</v>
      </c>
      <c r="Z516" s="109">
        <v>0.58799999999999997</v>
      </c>
      <c r="AA516" s="109">
        <v>2.7829000000000002</v>
      </c>
      <c r="AB516" s="110">
        <v>380.6</v>
      </c>
      <c r="AH516" s="72" t="e">
        <f>IF(AND(B516="Premier League",E516="Live"),_xlfn.XLOOKUP(_xlfn.TEXTJOIN(" vs ",,C516:D516),Calendar!G:G,Calendar!B:B),IF(AND(B516="Premier League",E516="Highlights"),_xlfn.XLOOKUP(H516,Calendar!O:O,Calendar!N:N,,-1),""))</f>
        <v>#N/A</v>
      </c>
    </row>
    <row r="517" spans="1:34" s="72" customFormat="1" ht="15.65" customHeight="1" x14ac:dyDescent="0.35">
      <c r="A517" s="104" t="s">
        <v>31</v>
      </c>
      <c r="B517" s="104" t="s">
        <v>32</v>
      </c>
      <c r="C517" s="104"/>
      <c r="D517" s="104"/>
      <c r="E517" s="104" t="s">
        <v>33</v>
      </c>
      <c r="F517" s="105">
        <v>0.95138888888888884</v>
      </c>
      <c r="G517" s="104"/>
      <c r="H517" s="106">
        <v>45969</v>
      </c>
      <c r="I517" s="104" t="s">
        <v>522</v>
      </c>
      <c r="J517" s="107" t="s">
        <v>37</v>
      </c>
      <c r="K517" s="104" t="s">
        <v>552</v>
      </c>
      <c r="L517" s="104" t="s">
        <v>35</v>
      </c>
      <c r="M517" s="107" t="s">
        <v>36</v>
      </c>
      <c r="N517" s="105">
        <v>0.95138888888888884</v>
      </c>
      <c r="O517" s="105">
        <v>0.99998842592592596</v>
      </c>
      <c r="P517" s="105">
        <v>4.8611111111111112E-2</v>
      </c>
      <c r="Q517" s="108">
        <v>1684.8</v>
      </c>
      <c r="R517" s="109">
        <v>2.75</v>
      </c>
      <c r="S517" s="109">
        <v>31.322399999999998</v>
      </c>
      <c r="T517" s="109">
        <v>2358.6</v>
      </c>
      <c r="U517" s="109">
        <v>57.3</v>
      </c>
      <c r="V517" s="109">
        <v>0.79700000000000004</v>
      </c>
      <c r="W517" s="109">
        <v>35.479900000000001</v>
      </c>
      <c r="X517" s="109">
        <v>74.5</v>
      </c>
      <c r="Y517" s="109">
        <v>1653.4</v>
      </c>
      <c r="Z517" s="109">
        <v>3.1659999999999999</v>
      </c>
      <c r="AA517" s="109">
        <v>31.4724</v>
      </c>
      <c r="AB517" s="110">
        <v>2339.1</v>
      </c>
      <c r="AH517" s="72" t="str">
        <f>IF(AND(B517="Premier League",E517="Live"),_xlfn.XLOOKUP(_xlfn.TEXTJOIN(" vs ",,C517:D517),Calendar!G:G,Calendar!B:B),IF(AND(B517="Premier League",E517="Highlights"),_xlfn.XLOOKUP(H517,Calendar!O:O,Calendar!N:N,,-1),""))</f>
        <v>Matchweek 01</v>
      </c>
    </row>
    <row r="518" spans="1:34" s="72" customFormat="1" ht="15.65" customHeight="1" x14ac:dyDescent="0.35">
      <c r="A518" s="104" t="s">
        <v>31</v>
      </c>
      <c r="B518" s="104" t="s">
        <v>152</v>
      </c>
      <c r="C518" s="104" t="s">
        <v>609</v>
      </c>
      <c r="D518" s="104" t="s">
        <v>601</v>
      </c>
      <c r="E518" s="104" t="s">
        <v>41</v>
      </c>
      <c r="F518" s="105">
        <v>0.5</v>
      </c>
      <c r="G518" s="104"/>
      <c r="H518" s="106">
        <v>45970</v>
      </c>
      <c r="I518" s="104" t="s">
        <v>522</v>
      </c>
      <c r="J518" s="107" t="s">
        <v>38</v>
      </c>
      <c r="K518" s="104" t="s">
        <v>53</v>
      </c>
      <c r="L518" s="104" t="s">
        <v>120</v>
      </c>
      <c r="M518" s="107" t="s">
        <v>55</v>
      </c>
      <c r="N518" s="105">
        <v>0.5</v>
      </c>
      <c r="O518" s="105">
        <v>0.57847222222222228</v>
      </c>
      <c r="P518" s="105">
        <v>7.8472222222222276E-2</v>
      </c>
      <c r="Q518" s="108">
        <v>42.6</v>
      </c>
      <c r="R518" s="109">
        <v>7.0000000000000007E-2</v>
      </c>
      <c r="S518" s="109">
        <v>0.68979999999999997</v>
      </c>
      <c r="T518" s="109">
        <v>96.6</v>
      </c>
      <c r="U518" s="109">
        <v>1.5</v>
      </c>
      <c r="V518" s="109">
        <v>2.1000000000000001E-2</v>
      </c>
      <c r="W518" s="109">
        <v>0.90310000000000001</v>
      </c>
      <c r="X518" s="109">
        <v>5.5</v>
      </c>
      <c r="Y518" s="109">
        <v>41.4</v>
      </c>
      <c r="Z518" s="109">
        <v>7.9000000000000001E-2</v>
      </c>
      <c r="AA518" s="109">
        <v>0.69750000000000001</v>
      </c>
      <c r="AB518" s="110">
        <v>83.8</v>
      </c>
      <c r="AH518" s="72" t="str">
        <f>IF(AND(B518="Premier League",E518="Live"),_xlfn.XLOOKUP(_xlfn.TEXTJOIN(" vs ",,C518:D518),Calendar!G:G,Calendar!B:B),IF(AND(B518="Premier League",E518="Highlights"),_xlfn.XLOOKUP(H518,Calendar!O:O,Calendar!N:N,,-1),""))</f>
        <v/>
      </c>
    </row>
    <row r="519" spans="1:34" s="72" customFormat="1" ht="15.65" customHeight="1" x14ac:dyDescent="0.35">
      <c r="A519" s="104" t="s">
        <v>31</v>
      </c>
      <c r="B519" s="104" t="s">
        <v>152</v>
      </c>
      <c r="C519" s="104" t="s">
        <v>609</v>
      </c>
      <c r="D519" s="104" t="s">
        <v>601</v>
      </c>
      <c r="E519" s="104" t="s">
        <v>41</v>
      </c>
      <c r="F519" s="105">
        <v>0.5</v>
      </c>
      <c r="G519" s="104"/>
      <c r="H519" s="106">
        <v>45970</v>
      </c>
      <c r="I519" s="104" t="s">
        <v>522</v>
      </c>
      <c r="J519" s="107" t="s">
        <v>38</v>
      </c>
      <c r="K519" s="104" t="s">
        <v>53</v>
      </c>
      <c r="L519" s="104" t="s">
        <v>83</v>
      </c>
      <c r="M519" s="107" t="s">
        <v>55</v>
      </c>
      <c r="N519" s="105">
        <v>0.5</v>
      </c>
      <c r="O519" s="105">
        <v>0.57847222222222228</v>
      </c>
      <c r="P519" s="105">
        <v>7.8472222222222276E-2</v>
      </c>
      <c r="Q519" s="108">
        <v>32.1</v>
      </c>
      <c r="R519" s="109">
        <v>5.1999999999999998E-2</v>
      </c>
      <c r="S519" s="109">
        <v>0.51980000000000004</v>
      </c>
      <c r="T519" s="109">
        <v>51.2</v>
      </c>
      <c r="U519" s="109">
        <v>0</v>
      </c>
      <c r="V519" s="109">
        <v>0</v>
      </c>
      <c r="W519" s="109">
        <v>0</v>
      </c>
      <c r="X519" s="109" t="s">
        <v>541</v>
      </c>
      <c r="Y519" s="109">
        <v>31.5</v>
      </c>
      <c r="Z519" s="109">
        <v>0.06</v>
      </c>
      <c r="AA519" s="109">
        <v>0.53069999999999995</v>
      </c>
      <c r="AB519" s="110">
        <v>51.2</v>
      </c>
      <c r="AH519" s="72" t="str">
        <f>IF(AND(B519="Premier League",E519="Live"),_xlfn.XLOOKUP(_xlfn.TEXTJOIN(" vs ",,C519:D519),Calendar!G:G,Calendar!B:B),IF(AND(B519="Premier League",E519="Highlights"),_xlfn.XLOOKUP(H519,Calendar!O:O,Calendar!N:N,,-1),""))</f>
        <v/>
      </c>
    </row>
    <row r="520" spans="1:34" s="72" customFormat="1" ht="15.65" customHeight="1" x14ac:dyDescent="0.35">
      <c r="A520" s="104" t="s">
        <v>31</v>
      </c>
      <c r="B520" s="104" t="s">
        <v>32</v>
      </c>
      <c r="C520" s="104" t="s">
        <v>82</v>
      </c>
      <c r="D520" s="104" t="s">
        <v>128</v>
      </c>
      <c r="E520" s="104" t="s">
        <v>41</v>
      </c>
      <c r="F520" s="105">
        <v>0.58333333333333337</v>
      </c>
      <c r="G520" s="104"/>
      <c r="H520" s="106">
        <v>45970</v>
      </c>
      <c r="I520" s="104" t="s">
        <v>522</v>
      </c>
      <c r="J520" s="107" t="s">
        <v>38</v>
      </c>
      <c r="K520" s="104" t="s">
        <v>53</v>
      </c>
      <c r="L520" s="104" t="s">
        <v>675</v>
      </c>
      <c r="M520" s="107" t="s">
        <v>55</v>
      </c>
      <c r="N520" s="105">
        <v>0.58402777777777781</v>
      </c>
      <c r="O520" s="105">
        <v>0.66875000000000007</v>
      </c>
      <c r="P520" s="105">
        <v>8.4722222222222254E-2</v>
      </c>
      <c r="Q520" s="108">
        <v>273.89999999999998</v>
      </c>
      <c r="R520" s="109">
        <v>0.44700000000000001</v>
      </c>
      <c r="S520" s="109">
        <v>3.7431999999999999</v>
      </c>
      <c r="T520" s="109">
        <v>351.6</v>
      </c>
      <c r="U520" s="109">
        <v>25.537500000000005</v>
      </c>
      <c r="V520" s="109">
        <v>0.35699999999999998</v>
      </c>
      <c r="W520" s="109">
        <v>8.4290000000000003</v>
      </c>
      <c r="X520" s="109">
        <v>37.200000000000003</v>
      </c>
      <c r="Y520" s="109">
        <v>255.58749999999998</v>
      </c>
      <c r="Z520" s="109">
        <v>0.48899999999999999</v>
      </c>
      <c r="AA520" s="109">
        <v>3.6248</v>
      </c>
      <c r="AB520" s="110">
        <v>329.4</v>
      </c>
      <c r="AH520" s="72" t="e">
        <f>IF(AND(B520="Premier League",E520="Live"),_xlfn.XLOOKUP(_xlfn.TEXTJOIN(" vs ",,C520:D520),Calendar!G:G,Calendar!B:B),IF(AND(B520="Premier League",E520="Highlights"),_xlfn.XLOOKUP(H520,Calendar!O:O,Calendar!N:N,,-1),""))</f>
        <v>#N/A</v>
      </c>
    </row>
    <row r="521" spans="1:34" s="72" customFormat="1" ht="15.65" customHeight="1" x14ac:dyDescent="0.35">
      <c r="A521" s="104" t="s">
        <v>31</v>
      </c>
      <c r="B521" s="104" t="s">
        <v>32</v>
      </c>
      <c r="C521" s="104" t="s">
        <v>140</v>
      </c>
      <c r="D521" s="104" t="s">
        <v>46</v>
      </c>
      <c r="E521" s="104" t="s">
        <v>41</v>
      </c>
      <c r="F521" s="105">
        <v>0.58333333333333337</v>
      </c>
      <c r="G521" s="104"/>
      <c r="H521" s="106">
        <v>45970</v>
      </c>
      <c r="I521" s="104" t="s">
        <v>522</v>
      </c>
      <c r="J521" s="107" t="s">
        <v>38</v>
      </c>
      <c r="K521" s="104" t="s">
        <v>53</v>
      </c>
      <c r="L521" s="104" t="s">
        <v>54</v>
      </c>
      <c r="M521" s="107" t="s">
        <v>55</v>
      </c>
      <c r="N521" s="105">
        <v>0.58402777777777781</v>
      </c>
      <c r="O521" s="105">
        <v>0.66875000000000007</v>
      </c>
      <c r="P521" s="105">
        <v>8.4722222222222254E-2</v>
      </c>
      <c r="Q521" s="108">
        <v>669.6</v>
      </c>
      <c r="R521" s="109">
        <v>1.093</v>
      </c>
      <c r="S521" s="109">
        <v>9.1509</v>
      </c>
      <c r="T521" s="109">
        <v>827.5</v>
      </c>
      <c r="U521" s="109">
        <v>48.8</v>
      </c>
      <c r="V521" s="109">
        <v>0.67900000000000005</v>
      </c>
      <c r="W521" s="109">
        <v>16.005199999999999</v>
      </c>
      <c r="X521" s="109">
        <v>65.599999999999994</v>
      </c>
      <c r="Y521" s="109">
        <v>641</v>
      </c>
      <c r="Z521" s="109">
        <v>1.2270000000000001</v>
      </c>
      <c r="AA521" s="109">
        <v>9.0975000000000001</v>
      </c>
      <c r="AB521" s="110">
        <v>788.8</v>
      </c>
      <c r="AH521" s="72" t="e">
        <f>IF(AND(B521="Premier League",E521="Live"),_xlfn.XLOOKUP(_xlfn.TEXTJOIN(" vs ",,C521:D521),Calendar!G:G,Calendar!B:B),IF(AND(B521="Premier League",E521="Highlights"),_xlfn.XLOOKUP(H521,Calendar!O:O,Calendar!N:N,,-1),""))</f>
        <v>#N/A</v>
      </c>
    </row>
    <row r="522" spans="1:34" s="72" customFormat="1" ht="15.65" customHeight="1" x14ac:dyDescent="0.35">
      <c r="A522" s="104" t="s">
        <v>31</v>
      </c>
      <c r="B522" s="104" t="s">
        <v>32</v>
      </c>
      <c r="C522" s="104" t="s">
        <v>81</v>
      </c>
      <c r="D522" s="104" t="s">
        <v>161</v>
      </c>
      <c r="E522" s="104" t="s">
        <v>41</v>
      </c>
      <c r="F522" s="105">
        <v>0.58333333333333337</v>
      </c>
      <c r="G522" s="104"/>
      <c r="H522" s="106">
        <v>45970</v>
      </c>
      <c r="I522" s="104" t="s">
        <v>522</v>
      </c>
      <c r="J522" s="107" t="s">
        <v>38</v>
      </c>
      <c r="K522" s="104" t="s">
        <v>53</v>
      </c>
      <c r="L522" s="104" t="s">
        <v>548</v>
      </c>
      <c r="M522" s="107" t="s">
        <v>55</v>
      </c>
      <c r="N522" s="105">
        <v>0.58333333333333337</v>
      </c>
      <c r="O522" s="105">
        <v>0.66388888888888886</v>
      </c>
      <c r="P522" s="105">
        <v>8.0555555555555491E-2</v>
      </c>
      <c r="Q522" s="108">
        <v>274.24166666666673</v>
      </c>
      <c r="R522" s="109">
        <v>0.38400000000000001</v>
      </c>
      <c r="S522" s="109">
        <v>3.2446000000000002</v>
      </c>
      <c r="T522" s="109">
        <v>290.10000000000002</v>
      </c>
      <c r="U522" s="109">
        <v>21.9</v>
      </c>
      <c r="V522" s="109">
        <v>0.30499999999999999</v>
      </c>
      <c r="W522" s="109">
        <v>7.2903000000000002</v>
      </c>
      <c r="X522" s="109">
        <v>50.8</v>
      </c>
      <c r="Y522" s="109">
        <v>225</v>
      </c>
      <c r="Z522" s="109">
        <v>0.43099999999999999</v>
      </c>
      <c r="AA522" s="109">
        <v>3.2202000000000002</v>
      </c>
      <c r="AB522" s="110">
        <v>278.10000000000002</v>
      </c>
      <c r="AH522" s="72" t="e">
        <f>IF(AND(B522="Premier League",E522="Live"),_xlfn.XLOOKUP(_xlfn.TEXTJOIN(" vs ",,C522:D522),Calendar!G:G,Calendar!B:B),IF(AND(B522="Premier League",E522="Highlights"),_xlfn.XLOOKUP(H522,Calendar!O:O,Calendar!N:N,,-1),""))</f>
        <v>#N/A</v>
      </c>
    </row>
    <row r="523" spans="1:34" s="72" customFormat="1" ht="15.65" customHeight="1" x14ac:dyDescent="0.35">
      <c r="A523" s="104" t="s">
        <v>31</v>
      </c>
      <c r="B523" s="104" t="s">
        <v>32</v>
      </c>
      <c r="C523" s="104" t="s">
        <v>164</v>
      </c>
      <c r="D523" s="104" t="s">
        <v>43</v>
      </c>
      <c r="E523" s="104" t="s">
        <v>41</v>
      </c>
      <c r="F523" s="105">
        <v>0.58333333333333337</v>
      </c>
      <c r="G523" s="104"/>
      <c r="H523" s="106">
        <v>45970</v>
      </c>
      <c r="I523" s="104" t="s">
        <v>522</v>
      </c>
      <c r="J523" s="107" t="s">
        <v>38</v>
      </c>
      <c r="K523" s="104" t="s">
        <v>53</v>
      </c>
      <c r="L523" s="104" t="s">
        <v>57</v>
      </c>
      <c r="M523" s="107" t="s">
        <v>55</v>
      </c>
      <c r="N523" s="105">
        <v>0.58472222222222225</v>
      </c>
      <c r="O523" s="105">
        <v>0.6659722222222223</v>
      </c>
      <c r="P523" s="105">
        <v>8.1250000000000044E-2</v>
      </c>
      <c r="Q523" s="108">
        <v>423.3</v>
      </c>
      <c r="R523" s="109">
        <v>0.69099999999999995</v>
      </c>
      <c r="S523" s="109">
        <v>5.7975000000000003</v>
      </c>
      <c r="T523" s="109">
        <v>503.1</v>
      </c>
      <c r="U523" s="109">
        <v>29.8</v>
      </c>
      <c r="V523" s="109">
        <v>0.41399999999999998</v>
      </c>
      <c r="W523" s="109">
        <v>9.7994000000000003</v>
      </c>
      <c r="X523" s="109">
        <v>46.7</v>
      </c>
      <c r="Y523" s="109">
        <v>399.6</v>
      </c>
      <c r="Z523" s="109">
        <v>0.76500000000000001</v>
      </c>
      <c r="AA523" s="109">
        <v>5.6835000000000004</v>
      </c>
      <c r="AB523" s="110">
        <v>477.6</v>
      </c>
      <c r="AH523" s="72" t="e">
        <f>IF(AND(B523="Premier League",E523="Live"),_xlfn.XLOOKUP(_xlfn.TEXTJOIN(" vs ",,C523:D523),Calendar!G:G,Calendar!B:B),IF(AND(B523="Premier League",E523="Highlights"),_xlfn.XLOOKUP(H523,Calendar!O:O,Calendar!N:N,,-1),""))</f>
        <v>#N/A</v>
      </c>
    </row>
    <row r="524" spans="1:34" s="72" customFormat="1" ht="15.65" customHeight="1" x14ac:dyDescent="0.35">
      <c r="A524" s="104" t="s">
        <v>31</v>
      </c>
      <c r="B524" s="104" t="s">
        <v>152</v>
      </c>
      <c r="C524" s="104" t="s">
        <v>610</v>
      </c>
      <c r="D524" s="104" t="s">
        <v>596</v>
      </c>
      <c r="E524" s="104" t="s">
        <v>41</v>
      </c>
      <c r="F524" s="105">
        <v>0.60416666666666663</v>
      </c>
      <c r="G524" s="104"/>
      <c r="H524" s="106">
        <v>45970</v>
      </c>
      <c r="I524" s="104" t="s">
        <v>522</v>
      </c>
      <c r="J524" s="107" t="s">
        <v>38</v>
      </c>
      <c r="K524" s="104" t="s">
        <v>53</v>
      </c>
      <c r="L524" s="104" t="s">
        <v>278</v>
      </c>
      <c r="M524" s="107" t="s">
        <v>36</v>
      </c>
      <c r="N524" s="105">
        <v>0.60625000000000007</v>
      </c>
      <c r="O524" s="105">
        <v>0.68611111111111112</v>
      </c>
      <c r="P524" s="105">
        <v>7.9861111111111049E-2</v>
      </c>
      <c r="Q524" s="108">
        <v>356.3</v>
      </c>
      <c r="R524" s="109">
        <v>0.58199999999999996</v>
      </c>
      <c r="S524" s="109">
        <v>4.5926999999999998</v>
      </c>
      <c r="T524" s="109">
        <v>454.7</v>
      </c>
      <c r="U524" s="109">
        <v>3.1</v>
      </c>
      <c r="V524" s="109">
        <v>4.2999999999999997E-2</v>
      </c>
      <c r="W524" s="109">
        <v>0.90169999999999995</v>
      </c>
      <c r="X524" s="109">
        <v>14.4</v>
      </c>
      <c r="Y524" s="109">
        <v>330.6</v>
      </c>
      <c r="Z524" s="109">
        <v>0.63300000000000001</v>
      </c>
      <c r="AA524" s="109">
        <v>4.4219999999999997</v>
      </c>
      <c r="AB524" s="110">
        <v>424.1</v>
      </c>
      <c r="AH524" s="72" t="str">
        <f>IF(AND(B524="Premier League",E524="Live"),_xlfn.XLOOKUP(_xlfn.TEXTJOIN(" vs ",,C524:D524),Calendar!G:G,Calendar!B:B),IF(AND(B524="Premier League",E524="Highlights"),_xlfn.XLOOKUP(H524,Calendar!O:O,Calendar!N:N,,-1),""))</f>
        <v/>
      </c>
    </row>
    <row r="525" spans="1:34" s="72" customFormat="1" ht="15.65" customHeight="1" x14ac:dyDescent="0.35">
      <c r="A525" s="104" t="s">
        <v>31</v>
      </c>
      <c r="B525" s="104" t="s">
        <v>529</v>
      </c>
      <c r="C525" s="104" t="s">
        <v>530</v>
      </c>
      <c r="D525" s="104" t="s">
        <v>194</v>
      </c>
      <c r="E525" s="104" t="s">
        <v>41</v>
      </c>
      <c r="F525" s="105">
        <v>0.625</v>
      </c>
      <c r="G525" s="104"/>
      <c r="H525" s="106">
        <v>45970</v>
      </c>
      <c r="I525" s="104" t="s">
        <v>522</v>
      </c>
      <c r="J525" s="107" t="s">
        <v>38</v>
      </c>
      <c r="K525" s="104" t="s">
        <v>53</v>
      </c>
      <c r="L525" s="104" t="s">
        <v>120</v>
      </c>
      <c r="M525" s="107" t="s">
        <v>55</v>
      </c>
      <c r="N525" s="105">
        <v>0.62777777777777777</v>
      </c>
      <c r="O525" s="105">
        <v>0.70625000000000004</v>
      </c>
      <c r="P525" s="105">
        <v>7.8472222222222276E-2</v>
      </c>
      <c r="Q525" s="108">
        <v>146.30000000000001</v>
      </c>
      <c r="R525" s="109">
        <v>0.23899999999999999</v>
      </c>
      <c r="S525" s="109">
        <v>1.7065999999999999</v>
      </c>
      <c r="T525" s="109">
        <v>189.1</v>
      </c>
      <c r="U525" s="109">
        <v>4.2</v>
      </c>
      <c r="V525" s="109">
        <v>5.8000000000000003E-2</v>
      </c>
      <c r="W525" s="109">
        <v>0.98570000000000002</v>
      </c>
      <c r="X525" s="109">
        <v>7.8</v>
      </c>
      <c r="Y525" s="109">
        <v>141.4</v>
      </c>
      <c r="Z525" s="109">
        <v>0.27100000000000002</v>
      </c>
      <c r="AA525" s="109">
        <v>1.7183999999999999</v>
      </c>
      <c r="AB525" s="110">
        <v>182.5</v>
      </c>
      <c r="AH525" s="72" t="str">
        <f>IF(AND(B525="Premier League",E525="Live"),_xlfn.XLOOKUP(_xlfn.TEXTJOIN(" vs ",,C525:D525),Calendar!G:G,Calendar!B:B),IF(AND(B525="Premier League",E525="Highlights"),_xlfn.XLOOKUP(H525,Calendar!O:O,Calendar!N:N,,-1),""))</f>
        <v/>
      </c>
    </row>
    <row r="526" spans="1:34" s="72" customFormat="1" ht="15.65" customHeight="1" x14ac:dyDescent="0.35">
      <c r="A526" s="104" t="s">
        <v>31</v>
      </c>
      <c r="B526" s="104" t="s">
        <v>32</v>
      </c>
      <c r="C526" s="104" t="s">
        <v>49</v>
      </c>
      <c r="D526" s="104" t="s">
        <v>45</v>
      </c>
      <c r="E526" s="104" t="s">
        <v>41</v>
      </c>
      <c r="F526" s="105">
        <v>0.6875</v>
      </c>
      <c r="G526" s="104"/>
      <c r="H526" s="106">
        <v>45970</v>
      </c>
      <c r="I526" s="104" t="s">
        <v>522</v>
      </c>
      <c r="J526" s="107" t="s">
        <v>38</v>
      </c>
      <c r="K526" s="104" t="s">
        <v>53</v>
      </c>
      <c r="L526" s="104" t="s">
        <v>54</v>
      </c>
      <c r="M526" s="107" t="s">
        <v>55</v>
      </c>
      <c r="N526" s="105">
        <v>0.68819444444444444</v>
      </c>
      <c r="O526" s="105">
        <v>0.76875000000000004</v>
      </c>
      <c r="P526" s="105">
        <v>8.0555555555555602E-2</v>
      </c>
      <c r="Q526" s="108">
        <v>1417.2</v>
      </c>
      <c r="R526" s="109">
        <v>2.3130000000000002</v>
      </c>
      <c r="S526" s="109">
        <v>11.6174</v>
      </c>
      <c r="T526" s="109">
        <v>1667.4</v>
      </c>
      <c r="U526" s="109">
        <v>211</v>
      </c>
      <c r="V526" s="109">
        <v>2.9340000000000002</v>
      </c>
      <c r="W526" s="109">
        <v>29.7058</v>
      </c>
      <c r="X526" s="109">
        <v>285.60000000000002</v>
      </c>
      <c r="Y526" s="109">
        <v>1336.9</v>
      </c>
      <c r="Z526" s="109">
        <v>2.56</v>
      </c>
      <c r="AA526" s="109">
        <v>11.4663</v>
      </c>
      <c r="AB526" s="110">
        <v>1567.6</v>
      </c>
      <c r="AH526" s="72" t="e">
        <f>IF(AND(B526="Premier League",E526="Live"),_xlfn.XLOOKUP(_xlfn.TEXTJOIN(" vs ",,C526:D526),Calendar!G:G,Calendar!B:B),IF(AND(B526="Premier League",E526="Highlights"),_xlfn.XLOOKUP(H526,Calendar!O:O,Calendar!N:N,,-1),""))</f>
        <v>#N/A</v>
      </c>
    </row>
    <row r="527" spans="1:34" s="72" customFormat="1" ht="15.65" customHeight="1" x14ac:dyDescent="0.35">
      <c r="A527" s="104" t="s">
        <v>31</v>
      </c>
      <c r="B527" s="104" t="s">
        <v>32</v>
      </c>
      <c r="C527" s="104" t="s">
        <v>49</v>
      </c>
      <c r="D527" s="104" t="s">
        <v>45</v>
      </c>
      <c r="E527" s="104" t="s">
        <v>41</v>
      </c>
      <c r="F527" s="105">
        <v>0.6875</v>
      </c>
      <c r="G527" s="104"/>
      <c r="H527" s="106">
        <v>45970</v>
      </c>
      <c r="I527" s="104" t="s">
        <v>522</v>
      </c>
      <c r="J527" s="107" t="s">
        <v>38</v>
      </c>
      <c r="K527" s="104" t="s">
        <v>53</v>
      </c>
      <c r="L527" s="104" t="s">
        <v>57</v>
      </c>
      <c r="M527" s="107" t="s">
        <v>55</v>
      </c>
      <c r="N527" s="105">
        <v>0.68819444444444444</v>
      </c>
      <c r="O527" s="105">
        <v>0.76875000000000004</v>
      </c>
      <c r="P527" s="105">
        <v>8.0555555555555602E-2</v>
      </c>
      <c r="Q527" s="108">
        <v>1087.4000000000001</v>
      </c>
      <c r="R527" s="109">
        <v>1.7749999999999999</v>
      </c>
      <c r="S527" s="109">
        <v>8.9138999999999999</v>
      </c>
      <c r="T527" s="109">
        <v>1224.3</v>
      </c>
      <c r="U527" s="109">
        <v>130.19999999999999</v>
      </c>
      <c r="V527" s="109">
        <v>1.8109999999999999</v>
      </c>
      <c r="W527" s="109">
        <v>18.330300000000001</v>
      </c>
      <c r="X527" s="109">
        <v>170.8</v>
      </c>
      <c r="Y527" s="109">
        <v>1011.1</v>
      </c>
      <c r="Z527" s="109">
        <v>1.9359999999999999</v>
      </c>
      <c r="AA527" s="109">
        <v>8.6720000000000006</v>
      </c>
      <c r="AB527" s="110">
        <v>1144.4000000000001</v>
      </c>
      <c r="AH527" s="72" t="e">
        <f>IF(AND(B527="Premier League",E527="Live"),_xlfn.XLOOKUP(_xlfn.TEXTJOIN(" vs ",,C527:D527),Calendar!G:G,Calendar!B:B),IF(AND(B527="Premier League",E527="Highlights"),_xlfn.XLOOKUP(H527,Calendar!O:O,Calendar!N:N,,-1),""))</f>
        <v>#N/A</v>
      </c>
    </row>
    <row r="528" spans="1:34" s="72" customFormat="1" ht="15.65" customHeight="1" x14ac:dyDescent="0.35">
      <c r="A528" s="104" t="s">
        <v>31</v>
      </c>
      <c r="B528" s="104" t="s">
        <v>32</v>
      </c>
      <c r="C528" s="104"/>
      <c r="D528" s="104"/>
      <c r="E528" s="104" t="s">
        <v>33</v>
      </c>
      <c r="F528" s="105">
        <v>0.32291666666666669</v>
      </c>
      <c r="G528" s="104"/>
      <c r="H528" s="106">
        <v>45970</v>
      </c>
      <c r="I528" s="104" t="s">
        <v>522</v>
      </c>
      <c r="J528" s="107" t="s">
        <v>38</v>
      </c>
      <c r="K528" s="104" t="s">
        <v>553</v>
      </c>
      <c r="L528" s="104" t="s">
        <v>35</v>
      </c>
      <c r="M528" s="107" t="s">
        <v>36</v>
      </c>
      <c r="N528" s="105">
        <v>0.32291666666666669</v>
      </c>
      <c r="O528" s="105">
        <v>0.37498842592592591</v>
      </c>
      <c r="P528" s="105">
        <v>5.2083333333333336E-2</v>
      </c>
      <c r="Q528" s="108">
        <v>762.2</v>
      </c>
      <c r="R528" s="109">
        <v>1.244</v>
      </c>
      <c r="S528" s="109">
        <v>23.220099999999999</v>
      </c>
      <c r="T528" s="109">
        <v>908.3</v>
      </c>
      <c r="U528" s="109">
        <v>29.4</v>
      </c>
      <c r="V528" s="109">
        <v>0.40899999999999997</v>
      </c>
      <c r="W528" s="109">
        <v>39.569299999999998</v>
      </c>
      <c r="X528" s="109">
        <v>49.8</v>
      </c>
      <c r="Y528" s="109">
        <v>743</v>
      </c>
      <c r="Z528" s="109">
        <v>1.423</v>
      </c>
      <c r="AA528" s="109">
        <v>23.567799999999998</v>
      </c>
      <c r="AB528" s="110">
        <v>881.4</v>
      </c>
      <c r="AH528" s="72" t="str">
        <f>IF(AND(B528="Premier League",E528="Live"),_xlfn.XLOOKUP(_xlfn.TEXTJOIN(" vs ",,C528:D528),Calendar!G:G,Calendar!B:B),IF(AND(B528="Premier League",E528="Highlights"),_xlfn.XLOOKUP(H528,Calendar!O:O,Calendar!N:N,,-1),""))</f>
        <v>Matchweek 01</v>
      </c>
    </row>
    <row r="529" spans="1:34" s="72" customFormat="1" ht="15.65" customHeight="1" x14ac:dyDescent="0.35">
      <c r="A529" s="104" t="s">
        <v>31</v>
      </c>
      <c r="B529" s="104" t="s">
        <v>32</v>
      </c>
      <c r="C529" s="104"/>
      <c r="D529" s="104"/>
      <c r="E529" s="104" t="s">
        <v>33</v>
      </c>
      <c r="F529" s="105">
        <v>0.9375</v>
      </c>
      <c r="G529" s="104"/>
      <c r="H529" s="106">
        <v>45970</v>
      </c>
      <c r="I529" s="104" t="s">
        <v>522</v>
      </c>
      <c r="J529" s="107" t="s">
        <v>38</v>
      </c>
      <c r="K529" s="104" t="s">
        <v>552</v>
      </c>
      <c r="L529" s="104" t="s">
        <v>35</v>
      </c>
      <c r="M529" s="107" t="s">
        <v>36</v>
      </c>
      <c r="N529" s="105">
        <v>0.9375</v>
      </c>
      <c r="O529" s="105">
        <v>0.98957175925925922</v>
      </c>
      <c r="P529" s="105">
        <v>5.2083333333333336E-2</v>
      </c>
      <c r="Q529" s="108">
        <v>1475</v>
      </c>
      <c r="R529" s="109">
        <v>2.4079999999999999</v>
      </c>
      <c r="S529" s="109">
        <v>25.4223</v>
      </c>
      <c r="T529" s="109">
        <v>2761.5</v>
      </c>
      <c r="U529" s="109">
        <v>73.599999999999994</v>
      </c>
      <c r="V529" s="109">
        <v>1.024</v>
      </c>
      <c r="W529" s="109">
        <v>38.675800000000002</v>
      </c>
      <c r="X529" s="109">
        <v>118.4</v>
      </c>
      <c r="Y529" s="109">
        <v>1459.3</v>
      </c>
      <c r="Z529" s="109">
        <v>2.794</v>
      </c>
      <c r="AA529" s="109">
        <v>25.582899999999999</v>
      </c>
      <c r="AB529" s="110">
        <v>2737.7</v>
      </c>
      <c r="AH529" s="72" t="str">
        <f>IF(AND(B529="Premier League",E529="Live"),_xlfn.XLOOKUP(_xlfn.TEXTJOIN(" vs ",,C529:D529),Calendar!G:G,Calendar!B:B),IF(AND(B529="Premier League",E529="Highlights"),_xlfn.XLOOKUP(H529,Calendar!O:O,Calendar!N:N,,-1),""))</f>
        <v>Matchweek 01</v>
      </c>
    </row>
    <row r="530" spans="1:34" s="72" customFormat="1" ht="15.65" customHeight="1" x14ac:dyDescent="0.35">
      <c r="A530" s="104" t="s">
        <v>31</v>
      </c>
      <c r="B530" s="104" t="s">
        <v>623</v>
      </c>
      <c r="C530" s="104"/>
      <c r="D530" s="104"/>
      <c r="E530" s="104" t="s">
        <v>33</v>
      </c>
      <c r="F530" s="105">
        <v>0.98958333333333337</v>
      </c>
      <c r="G530" s="104"/>
      <c r="H530" s="106">
        <v>45970</v>
      </c>
      <c r="I530" s="104" t="s">
        <v>522</v>
      </c>
      <c r="J530" s="107" t="s">
        <v>38</v>
      </c>
      <c r="K530" s="104" t="s">
        <v>607</v>
      </c>
      <c r="L530" s="104" t="s">
        <v>35</v>
      </c>
      <c r="M530" s="107" t="s">
        <v>36</v>
      </c>
      <c r="N530" s="105">
        <v>0.98958333333333337</v>
      </c>
      <c r="O530" s="105">
        <v>1.0242939814814815</v>
      </c>
      <c r="P530" s="105">
        <v>3.4722222222222224E-2</v>
      </c>
      <c r="Q530" s="108">
        <v>301</v>
      </c>
      <c r="R530" s="109">
        <v>0.49099999999999999</v>
      </c>
      <c r="S530" s="109">
        <v>12.2842</v>
      </c>
      <c r="T530" s="109">
        <v>721.1</v>
      </c>
      <c r="U530" s="109">
        <v>5.2</v>
      </c>
      <c r="V530" s="109">
        <v>7.1999999999999995E-2</v>
      </c>
      <c r="W530" s="109">
        <v>8.8888999999999996</v>
      </c>
      <c r="X530" s="109">
        <v>18</v>
      </c>
      <c r="Y530" s="109">
        <v>299.60000000000002</v>
      </c>
      <c r="Z530" s="109">
        <v>0.57399999999999995</v>
      </c>
      <c r="AA530" s="109">
        <v>12.46</v>
      </c>
      <c r="AB530" s="110">
        <v>713.5</v>
      </c>
      <c r="AH530" s="72" t="str">
        <f>IF(AND(B530="Premier League",E530="Live"),_xlfn.XLOOKUP(_xlfn.TEXTJOIN(" vs ",,C530:D530),Calendar!G:G,Calendar!B:B),IF(AND(B530="Premier League",E530="Highlights"),_xlfn.XLOOKUP(H530,Calendar!O:O,Calendar!N:N,,-1),""))</f>
        <v/>
      </c>
    </row>
    <row r="531" spans="1:34" s="72" customFormat="1" x14ac:dyDescent="0.35">
      <c r="A531" s="104" t="s">
        <v>31</v>
      </c>
      <c r="B531" s="104" t="s">
        <v>623</v>
      </c>
      <c r="C531" s="104"/>
      <c r="D531" s="104"/>
      <c r="E531" s="104" t="s">
        <v>33</v>
      </c>
      <c r="F531" s="105">
        <v>0.98958333333333337</v>
      </c>
      <c r="G531" s="104"/>
      <c r="H531" s="106">
        <v>45970</v>
      </c>
      <c r="I531" s="104" t="s">
        <v>522</v>
      </c>
      <c r="J531" s="107" t="s">
        <v>38</v>
      </c>
      <c r="K531" s="104" t="s">
        <v>607</v>
      </c>
      <c r="L531" s="104" t="s">
        <v>35</v>
      </c>
      <c r="M531" s="107" t="s">
        <v>36</v>
      </c>
      <c r="N531" s="105">
        <v>0.98958333333333337</v>
      </c>
      <c r="O531" s="105">
        <v>1.0242939814814815</v>
      </c>
      <c r="P531" s="105">
        <v>3.4722222222222224E-2</v>
      </c>
      <c r="Q531" s="108">
        <v>301</v>
      </c>
      <c r="R531" s="109">
        <v>0.49099999999999999</v>
      </c>
      <c r="S531" s="109">
        <v>12.2842</v>
      </c>
      <c r="T531" s="109">
        <v>721.1</v>
      </c>
      <c r="U531" s="109">
        <v>5.2</v>
      </c>
      <c r="V531" s="109">
        <v>7.1999999999999995E-2</v>
      </c>
      <c r="W531" s="109">
        <v>8.8888999999999996</v>
      </c>
      <c r="X531" s="109">
        <v>18</v>
      </c>
      <c r="Y531" s="109">
        <v>299.60000000000002</v>
      </c>
      <c r="Z531" s="109">
        <v>0.57399999999999995</v>
      </c>
      <c r="AA531" s="109">
        <v>12.46</v>
      </c>
      <c r="AB531" s="110">
        <v>713.5</v>
      </c>
      <c r="AH531" s="72" t="str">
        <f>IF(AND(B531="Premier League",E531="Live"),_xlfn.XLOOKUP(_xlfn.TEXTJOIN(" vs ",,C531:D531),Calendar!G:G,Calendar!B:B),IF(AND(B531="Premier League",E531="Highlights"),_xlfn.XLOOKUP(H531,Calendar!O:O,Calendar!N:N,,-1),""))</f>
        <v/>
      </c>
    </row>
    <row r="532" spans="1:34" s="72" customFormat="1" x14ac:dyDescent="0.35">
      <c r="A532" s="104" t="s">
        <v>31</v>
      </c>
      <c r="B532" s="104" t="s">
        <v>147</v>
      </c>
      <c r="C532" s="104" t="s">
        <v>106</v>
      </c>
      <c r="D532" s="104" t="s">
        <v>111</v>
      </c>
      <c r="E532" s="104" t="s">
        <v>41</v>
      </c>
      <c r="F532" s="105">
        <v>0.83333333333333337</v>
      </c>
      <c r="G532" s="104"/>
      <c r="H532" s="106">
        <v>45971</v>
      </c>
      <c r="I532" s="104" t="s">
        <v>522</v>
      </c>
      <c r="J532" s="107" t="s">
        <v>74</v>
      </c>
      <c r="K532" s="104" t="s">
        <v>53</v>
      </c>
      <c r="L532" s="104" t="s">
        <v>120</v>
      </c>
      <c r="M532" s="107" t="s">
        <v>55</v>
      </c>
      <c r="N532" s="105">
        <v>0.83333333333333337</v>
      </c>
      <c r="O532" s="105">
        <v>0.91041666666666665</v>
      </c>
      <c r="P532" s="105">
        <v>7.7083333333333282E-2</v>
      </c>
      <c r="Q532" s="108">
        <v>88.5</v>
      </c>
      <c r="R532" s="109">
        <v>0.14399999999999999</v>
      </c>
      <c r="S532" s="109">
        <v>0.76790000000000003</v>
      </c>
      <c r="T532" s="109">
        <v>116</v>
      </c>
      <c r="U532" s="109">
        <v>17.8</v>
      </c>
      <c r="V532" s="109">
        <v>0.248</v>
      </c>
      <c r="W532" s="109">
        <v>6.6592000000000002</v>
      </c>
      <c r="X532" s="109">
        <v>27.3</v>
      </c>
      <c r="Y532" s="109">
        <v>84.1</v>
      </c>
      <c r="Z532" s="109">
        <v>0.161</v>
      </c>
      <c r="AA532" s="109">
        <v>0.74150000000000005</v>
      </c>
      <c r="AB532" s="110">
        <v>111.5</v>
      </c>
      <c r="AH532" s="72" t="str">
        <f>IF(AND(B532="Premier League",E532="Live"),_xlfn.XLOOKUP(_xlfn.TEXTJOIN(" vs ",,C532:D532),Calendar!G:G,Calendar!B:B),IF(AND(B532="Premier League",E532="Highlights"),_xlfn.XLOOKUP(H532,Calendar!O:O,Calendar!N:N,,-1),""))</f>
        <v/>
      </c>
    </row>
    <row r="533" spans="1:34" s="72" customFormat="1" x14ac:dyDescent="0.35">
      <c r="A533" s="104" t="s">
        <v>31</v>
      </c>
      <c r="B533" s="104" t="s">
        <v>32</v>
      </c>
      <c r="C533" s="104"/>
      <c r="D533" s="104"/>
      <c r="E533" s="104" t="s">
        <v>33</v>
      </c>
      <c r="F533" s="105">
        <v>0.32291666666666669</v>
      </c>
      <c r="G533" s="104"/>
      <c r="H533" s="106">
        <v>45971</v>
      </c>
      <c r="I533" s="104" t="s">
        <v>522</v>
      </c>
      <c r="J533" s="107" t="s">
        <v>74</v>
      </c>
      <c r="K533" s="104" t="s">
        <v>553</v>
      </c>
      <c r="L533" s="104" t="s">
        <v>278</v>
      </c>
      <c r="M533" s="107" t="s">
        <v>36</v>
      </c>
      <c r="N533" s="105">
        <v>0.32291666666666669</v>
      </c>
      <c r="O533" s="105">
        <v>0.37498842592592591</v>
      </c>
      <c r="P533" s="105">
        <v>5.2083333333333336E-2</v>
      </c>
      <c r="Q533" s="108">
        <v>86.4</v>
      </c>
      <c r="R533" s="109">
        <v>0.14099999999999999</v>
      </c>
      <c r="S533" s="109">
        <v>2.3864000000000001</v>
      </c>
      <c r="T533" s="109">
        <v>118.6</v>
      </c>
      <c r="U533" s="109">
        <v>4.0999999999999996</v>
      </c>
      <c r="V533" s="109">
        <v>5.7000000000000002E-2</v>
      </c>
      <c r="W533" s="109">
        <v>6.6775000000000002</v>
      </c>
      <c r="X533" s="109">
        <v>6.9</v>
      </c>
      <c r="Y533" s="109">
        <v>85.1</v>
      </c>
      <c r="Z533" s="109">
        <v>0.16300000000000001</v>
      </c>
      <c r="AA533" s="109">
        <v>2.4533999999999998</v>
      </c>
      <c r="AB533" s="110">
        <v>114.8</v>
      </c>
      <c r="AH533" s="72" t="str">
        <f>IF(AND(B533="Premier League",E533="Live"),_xlfn.XLOOKUP(_xlfn.TEXTJOIN(" vs ",,C533:D533),Calendar!G:G,Calendar!B:B),IF(AND(B533="Premier League",E533="Highlights"),_xlfn.XLOOKUP(H533,Calendar!O:O,Calendar!N:N,,-1),""))</f>
        <v>Matchweek 01</v>
      </c>
    </row>
    <row r="534" spans="1:34" s="72" customFormat="1" x14ac:dyDescent="0.35">
      <c r="A534" s="104" t="s">
        <v>31</v>
      </c>
      <c r="B534" s="104" t="s">
        <v>683</v>
      </c>
      <c r="C534" s="104" t="s">
        <v>604</v>
      </c>
      <c r="D534" s="104" t="s">
        <v>684</v>
      </c>
      <c r="E534" s="104" t="s">
        <v>41</v>
      </c>
      <c r="F534" s="105">
        <v>0.83333333333333337</v>
      </c>
      <c r="G534" s="104"/>
      <c r="H534" s="106">
        <v>45973</v>
      </c>
      <c r="I534" s="104" t="s">
        <v>522</v>
      </c>
      <c r="J534" s="107" t="s">
        <v>123</v>
      </c>
      <c r="K534" s="104" t="s">
        <v>53</v>
      </c>
      <c r="L534" s="104" t="s">
        <v>595</v>
      </c>
      <c r="M534" s="107" t="s">
        <v>36</v>
      </c>
      <c r="N534" s="105">
        <v>0.83402777777777781</v>
      </c>
      <c r="O534" s="105">
        <v>0.9145833333333333</v>
      </c>
      <c r="P534" s="105">
        <v>8.0555555555555491E-2</v>
      </c>
      <c r="Q534" s="108">
        <v>297.60000000000002</v>
      </c>
      <c r="R534" s="109">
        <v>0.48599999999999999</v>
      </c>
      <c r="S534" s="109">
        <v>2.6057999999999999</v>
      </c>
      <c r="T534" s="109">
        <v>383.7</v>
      </c>
      <c r="U534" s="109">
        <v>3.3</v>
      </c>
      <c r="V534" s="109">
        <v>4.5999999999999999E-2</v>
      </c>
      <c r="W534" s="109">
        <v>1.7350000000000001</v>
      </c>
      <c r="X534" s="109">
        <v>7.9</v>
      </c>
      <c r="Y534" s="109">
        <v>286.3</v>
      </c>
      <c r="Z534" s="109">
        <v>0.54800000000000004</v>
      </c>
      <c r="AA534" s="109">
        <v>2.5499000000000001</v>
      </c>
      <c r="AB534" s="110">
        <v>371.6</v>
      </c>
      <c r="AH534" s="72" t="str">
        <f>IF(AND(B534="Premier League",E534="Live"),_xlfn.XLOOKUP(_xlfn.TEXTJOIN(" vs ",,C534:D534),Calendar!G:G,Calendar!B:B),IF(AND(B534="Premier League",E534="Highlights"),_xlfn.XLOOKUP(H534,Calendar!O:O,Calendar!N:N,,-1),""))</f>
        <v/>
      </c>
    </row>
    <row r="535" spans="1:34" s="72" customFormat="1" x14ac:dyDescent="0.35">
      <c r="A535" s="104" t="s">
        <v>31</v>
      </c>
      <c r="B535" s="104" t="s">
        <v>589</v>
      </c>
      <c r="C535" s="104" t="s">
        <v>76</v>
      </c>
      <c r="D535" s="104" t="s">
        <v>615</v>
      </c>
      <c r="E535" s="104" t="s">
        <v>41</v>
      </c>
      <c r="F535" s="105">
        <v>0.82291666666666663</v>
      </c>
      <c r="G535" s="104"/>
      <c r="H535" s="106">
        <v>45974</v>
      </c>
      <c r="I535" s="104" t="s">
        <v>522</v>
      </c>
      <c r="J535" s="107" t="s">
        <v>127</v>
      </c>
      <c r="K535" s="104" t="s">
        <v>53</v>
      </c>
      <c r="L535" s="104" t="s">
        <v>549</v>
      </c>
      <c r="M535" s="107" t="s">
        <v>80</v>
      </c>
      <c r="N535" s="105">
        <v>0.82430555555555562</v>
      </c>
      <c r="O535" s="105">
        <v>0.90208333333333335</v>
      </c>
      <c r="P535" s="105">
        <v>7.7777777777777724E-2</v>
      </c>
      <c r="Q535" s="108">
        <v>3692.7</v>
      </c>
      <c r="R535" s="109">
        <v>6.0279999999999996</v>
      </c>
      <c r="S535" s="109">
        <v>29.064699999999998</v>
      </c>
      <c r="T535" s="109">
        <v>4065.5</v>
      </c>
      <c r="U535" s="109">
        <v>172.2</v>
      </c>
      <c r="V535" s="109">
        <v>2.395</v>
      </c>
      <c r="W535" s="109">
        <v>47.359699999999997</v>
      </c>
      <c r="X535" s="109">
        <v>199</v>
      </c>
      <c r="Y535" s="109">
        <v>3532.7</v>
      </c>
      <c r="Z535" s="109">
        <v>6.7640000000000002</v>
      </c>
      <c r="AA535" s="109">
        <v>28.572500000000002</v>
      </c>
      <c r="AB535" s="110">
        <v>3886.4</v>
      </c>
      <c r="AH535" s="72" t="str">
        <f>IF(AND(B535="Premier League",E535="Live"),_xlfn.XLOOKUP(_xlfn.TEXTJOIN(" vs ",,C535:D535),Calendar!G:G,Calendar!B:B),IF(AND(B535="Premier League",E535="Highlights"),_xlfn.XLOOKUP(H535,Calendar!O:O,Calendar!N:N,,-1),""))</f>
        <v/>
      </c>
    </row>
    <row r="536" spans="1:34" s="72" customFormat="1" x14ac:dyDescent="0.35">
      <c r="A536" s="104" t="s">
        <v>31</v>
      </c>
      <c r="B536" s="104" t="s">
        <v>589</v>
      </c>
      <c r="C536" s="104" t="s">
        <v>645</v>
      </c>
      <c r="D536" s="104" t="s">
        <v>593</v>
      </c>
      <c r="E536" s="104" t="s">
        <v>41</v>
      </c>
      <c r="F536" s="105">
        <v>0.82291666666666663</v>
      </c>
      <c r="G536" s="104"/>
      <c r="H536" s="106">
        <v>45975</v>
      </c>
      <c r="I536" s="104" t="s">
        <v>522</v>
      </c>
      <c r="J536" s="107" t="s">
        <v>71</v>
      </c>
      <c r="K536" s="104" t="s">
        <v>53</v>
      </c>
      <c r="L536" s="104" t="s">
        <v>595</v>
      </c>
      <c r="M536" s="107" t="s">
        <v>36</v>
      </c>
      <c r="N536" s="105">
        <v>0.82291666666666674</v>
      </c>
      <c r="O536" s="105">
        <v>0.90486111111111112</v>
      </c>
      <c r="P536" s="105">
        <v>8.1944444444444375E-2</v>
      </c>
      <c r="Q536" s="108">
        <v>216.7</v>
      </c>
      <c r="R536" s="109">
        <v>0.35399999999999998</v>
      </c>
      <c r="S536" s="109">
        <v>1.7985</v>
      </c>
      <c r="T536" s="109">
        <v>338</v>
      </c>
      <c r="U536" s="109">
        <v>1.3</v>
      </c>
      <c r="V536" s="109">
        <v>1.7999999999999999E-2</v>
      </c>
      <c r="W536" s="109">
        <v>0.433</v>
      </c>
      <c r="X536" s="109">
        <v>6.8</v>
      </c>
      <c r="Y536" s="109">
        <v>216</v>
      </c>
      <c r="Z536" s="109">
        <v>0.41399999999999998</v>
      </c>
      <c r="AA536" s="109">
        <v>1.8675999999999999</v>
      </c>
      <c r="AB536" s="110">
        <v>336.4</v>
      </c>
      <c r="AH536" s="72" t="str">
        <f>IF(AND(B536="Premier League",E536="Live"),_xlfn.XLOOKUP(_xlfn.TEXTJOIN(" vs ",,C536:D536),Calendar!G:G,Calendar!B:B),IF(AND(B536="Premier League",E536="Highlights"),_xlfn.XLOOKUP(H536,Calendar!O:O,Calendar!N:N,,-1),""))</f>
        <v/>
      </c>
    </row>
    <row r="537" spans="1:34" s="72" customFormat="1" x14ac:dyDescent="0.35">
      <c r="A537" s="104" t="s">
        <v>31</v>
      </c>
      <c r="B537" s="104" t="s">
        <v>589</v>
      </c>
      <c r="C537" s="104" t="s">
        <v>645</v>
      </c>
      <c r="D537" s="104" t="s">
        <v>593</v>
      </c>
      <c r="E537" s="104" t="s">
        <v>41</v>
      </c>
      <c r="F537" s="105">
        <v>0.82291666666666663</v>
      </c>
      <c r="G537" s="104"/>
      <c r="H537" s="106">
        <v>45975</v>
      </c>
      <c r="I537" s="104" t="s">
        <v>522</v>
      </c>
      <c r="J537" s="107" t="s">
        <v>71</v>
      </c>
      <c r="K537" s="104" t="s">
        <v>53</v>
      </c>
      <c r="L537" s="104" t="s">
        <v>685</v>
      </c>
      <c r="M537" s="107" t="s">
        <v>36</v>
      </c>
      <c r="N537" s="105">
        <v>0.82291666666666674</v>
      </c>
      <c r="O537" s="105">
        <v>0.90486111111111112</v>
      </c>
      <c r="P537" s="105">
        <v>8.1944444444444375E-2</v>
      </c>
      <c r="Q537" s="108">
        <v>76</v>
      </c>
      <c r="R537" s="109">
        <v>4.5259999999999998</v>
      </c>
      <c r="S537" s="109">
        <v>17.6416</v>
      </c>
      <c r="T537" s="109">
        <v>98.8</v>
      </c>
      <c r="U537" s="109">
        <v>0</v>
      </c>
      <c r="V537" s="109">
        <v>0</v>
      </c>
      <c r="W537" s="109">
        <v>0</v>
      </c>
      <c r="X537" s="109" t="s">
        <v>541</v>
      </c>
      <c r="Y537" s="109">
        <v>71.7</v>
      </c>
      <c r="Z537" s="109">
        <v>5.0960000000000001</v>
      </c>
      <c r="AA537" s="109">
        <v>17.552</v>
      </c>
      <c r="AB537" s="110">
        <v>91.6</v>
      </c>
      <c r="AH537" s="72" t="str">
        <f>IF(AND(B537="Premier League",E537="Live"),_xlfn.XLOOKUP(_xlfn.TEXTJOIN(" vs ",,C537:D537),Calendar!G:G,Calendar!B:B),IF(AND(B537="Premier League",E537="Highlights"),_xlfn.XLOOKUP(H537,Calendar!O:O,Calendar!N:N,,-1),""))</f>
        <v/>
      </c>
    </row>
    <row r="538" spans="1:34" s="72" customFormat="1" x14ac:dyDescent="0.35">
      <c r="A538" s="104" t="s">
        <v>31</v>
      </c>
      <c r="B538" s="104" t="s">
        <v>152</v>
      </c>
      <c r="C538" s="104" t="s">
        <v>596</v>
      </c>
      <c r="D538" s="104" t="s">
        <v>604</v>
      </c>
      <c r="E538" s="104" t="s">
        <v>41</v>
      </c>
      <c r="F538" s="105">
        <v>0.5625</v>
      </c>
      <c r="G538" s="104"/>
      <c r="H538" s="106">
        <v>45976</v>
      </c>
      <c r="I538" s="104" t="s">
        <v>522</v>
      </c>
      <c r="J538" s="107" t="s">
        <v>37</v>
      </c>
      <c r="K538" s="104" t="s">
        <v>53</v>
      </c>
      <c r="L538" s="104" t="s">
        <v>591</v>
      </c>
      <c r="M538" s="107" t="s">
        <v>36</v>
      </c>
      <c r="N538" s="105">
        <v>0.5625</v>
      </c>
      <c r="O538" s="105">
        <v>0.64513888888888893</v>
      </c>
      <c r="P538" s="105">
        <v>8.2638888888888928E-2</v>
      </c>
      <c r="Q538" s="108">
        <v>699.4</v>
      </c>
      <c r="R538" s="109">
        <v>1.1419999999999999</v>
      </c>
      <c r="S538" s="109">
        <v>12.0275</v>
      </c>
      <c r="T538" s="109">
        <v>779.6</v>
      </c>
      <c r="U538" s="109">
        <v>26.8</v>
      </c>
      <c r="V538" s="109">
        <v>0.373</v>
      </c>
      <c r="W538" s="109">
        <v>15.709300000000001</v>
      </c>
      <c r="X538" s="109">
        <v>49.5</v>
      </c>
      <c r="Y538" s="109">
        <v>681.8</v>
      </c>
      <c r="Z538" s="109">
        <v>1.306</v>
      </c>
      <c r="AA538" s="109">
        <v>12.0381</v>
      </c>
      <c r="AB538" s="110">
        <v>764.5</v>
      </c>
      <c r="AH538" s="72" t="str">
        <f>IF(AND(B538="Premier League",E538="Live"),_xlfn.XLOOKUP(_xlfn.TEXTJOIN(" vs ",,C538:D538),Calendar!G:G,Calendar!B:B),IF(AND(B538="Premier League",E538="Highlights"),_xlfn.XLOOKUP(H538,Calendar!O:O,Calendar!N:N,,-1),""))</f>
        <v/>
      </c>
    </row>
    <row r="539" spans="1:34" s="72" customFormat="1" x14ac:dyDescent="0.35">
      <c r="A539" s="104" t="s">
        <v>31</v>
      </c>
      <c r="B539" s="104" t="s">
        <v>146</v>
      </c>
      <c r="C539" s="104" t="s">
        <v>165</v>
      </c>
      <c r="D539" s="104" t="s">
        <v>232</v>
      </c>
      <c r="E539" s="104" t="s">
        <v>41</v>
      </c>
      <c r="F539" s="105">
        <v>0.625</v>
      </c>
      <c r="G539" s="104"/>
      <c r="H539" s="106">
        <v>45976</v>
      </c>
      <c r="I539" s="104" t="s">
        <v>522</v>
      </c>
      <c r="J539" s="107" t="s">
        <v>37</v>
      </c>
      <c r="K539" s="104" t="s">
        <v>53</v>
      </c>
      <c r="L539" s="104" t="s">
        <v>548</v>
      </c>
      <c r="M539" s="107" t="s">
        <v>55</v>
      </c>
      <c r="N539" s="105">
        <v>0.625</v>
      </c>
      <c r="O539" s="105">
        <v>0.70486111111111116</v>
      </c>
      <c r="P539" s="105">
        <v>7.986111111111116E-2</v>
      </c>
      <c r="Q539" s="108">
        <v>70.099999999999994</v>
      </c>
      <c r="R539" s="109">
        <v>0.114</v>
      </c>
      <c r="S539" s="109">
        <v>0.98650000000000004</v>
      </c>
      <c r="T539" s="109">
        <v>126.7</v>
      </c>
      <c r="U539" s="109">
        <v>1.4</v>
      </c>
      <c r="V539" s="109">
        <v>1.9E-2</v>
      </c>
      <c r="W539" s="109">
        <v>0.70709999999999995</v>
      </c>
      <c r="X539" s="109">
        <v>5.2</v>
      </c>
      <c r="Y539" s="109">
        <v>60.9</v>
      </c>
      <c r="Z539" s="109">
        <v>0.11700000000000001</v>
      </c>
      <c r="AA539" s="109">
        <v>0.88790000000000002</v>
      </c>
      <c r="AB539" s="110">
        <v>114.8</v>
      </c>
      <c r="AH539" s="72" t="str">
        <f>IF(AND(B539="Premier League",E539="Live"),_xlfn.XLOOKUP(_xlfn.TEXTJOIN(" vs ",,C539:D539),Calendar!G:G,Calendar!B:B),IF(AND(B539="Premier League",E539="Highlights"),_xlfn.XLOOKUP(H539,Calendar!O:O,Calendar!N:N,,-1),""))</f>
        <v/>
      </c>
    </row>
    <row r="540" spans="1:34" s="72" customFormat="1" x14ac:dyDescent="0.35">
      <c r="A540" s="104" t="s">
        <v>31</v>
      </c>
      <c r="B540" s="104" t="s">
        <v>589</v>
      </c>
      <c r="C540" s="104" t="s">
        <v>686</v>
      </c>
      <c r="D540" s="104" t="s">
        <v>169</v>
      </c>
      <c r="E540" s="104" t="s">
        <v>41</v>
      </c>
      <c r="F540" s="105">
        <v>0.70833333333333337</v>
      </c>
      <c r="G540" s="104"/>
      <c r="H540" s="106">
        <v>45976</v>
      </c>
      <c r="I540" s="104" t="s">
        <v>522</v>
      </c>
      <c r="J540" s="107" t="s">
        <v>37</v>
      </c>
      <c r="K540" s="104" t="s">
        <v>53</v>
      </c>
      <c r="L540" s="104" t="s">
        <v>597</v>
      </c>
      <c r="M540" s="107" t="s">
        <v>36</v>
      </c>
      <c r="N540" s="105">
        <v>0.70902777777777781</v>
      </c>
      <c r="O540" s="105">
        <v>0.78819444444444442</v>
      </c>
      <c r="P540" s="105">
        <v>7.9166666666666607E-2</v>
      </c>
      <c r="Q540" s="108">
        <v>917.9</v>
      </c>
      <c r="R540" s="109">
        <v>1.498</v>
      </c>
      <c r="S540" s="109">
        <v>8.4062000000000001</v>
      </c>
      <c r="T540" s="109">
        <v>1188</v>
      </c>
      <c r="U540" s="109">
        <v>30.7</v>
      </c>
      <c r="V540" s="109">
        <v>0.42699999999999999</v>
      </c>
      <c r="W540" s="109">
        <v>10.495699999999999</v>
      </c>
      <c r="X540" s="109">
        <v>63.5</v>
      </c>
      <c r="Y540" s="109">
        <v>900</v>
      </c>
      <c r="Z540" s="109">
        <v>1.7230000000000001</v>
      </c>
      <c r="AA540" s="109">
        <v>8.6155000000000008</v>
      </c>
      <c r="AB540" s="110">
        <v>1160.5</v>
      </c>
      <c r="AH540" s="72" t="str">
        <f>IF(AND(B540="Premier League",E540="Live"),_xlfn.XLOOKUP(_xlfn.TEXTJOIN(" vs ",,C540:D540),Calendar!G:G,Calendar!B:B),IF(AND(B540="Premier League",E540="Highlights"),_xlfn.XLOOKUP(H540,Calendar!O:O,Calendar!N:N,,-1),""))</f>
        <v/>
      </c>
    </row>
    <row r="541" spans="1:34" s="72" customFormat="1" x14ac:dyDescent="0.35">
      <c r="A541" s="104" t="s">
        <v>31</v>
      </c>
      <c r="B541" s="104" t="s">
        <v>147</v>
      </c>
      <c r="C541" s="104" t="s">
        <v>239</v>
      </c>
      <c r="D541" s="104" t="s">
        <v>238</v>
      </c>
      <c r="E541" s="104" t="s">
        <v>41</v>
      </c>
      <c r="F541" s="105">
        <v>0.72916666666666663</v>
      </c>
      <c r="G541" s="104"/>
      <c r="H541" s="106">
        <v>45976</v>
      </c>
      <c r="I541" s="104" t="s">
        <v>522</v>
      </c>
      <c r="J541" s="107" t="s">
        <v>37</v>
      </c>
      <c r="K541" s="104" t="s">
        <v>53</v>
      </c>
      <c r="L541" s="104" t="s">
        <v>120</v>
      </c>
      <c r="M541" s="107" t="s">
        <v>55</v>
      </c>
      <c r="N541" s="105">
        <v>0.72986111111111118</v>
      </c>
      <c r="O541" s="105">
        <v>0.81111111111111112</v>
      </c>
      <c r="P541" s="105">
        <v>8.1249999999999933E-2</v>
      </c>
      <c r="Q541" s="108">
        <v>41.9</v>
      </c>
      <c r="R541" s="109">
        <v>6.8000000000000005E-2</v>
      </c>
      <c r="S541" s="109">
        <v>0.34710000000000002</v>
      </c>
      <c r="T541" s="109">
        <v>88</v>
      </c>
      <c r="U541" s="109">
        <v>0</v>
      </c>
      <c r="V541" s="109">
        <v>0</v>
      </c>
      <c r="W541" s="109">
        <v>0</v>
      </c>
      <c r="X541" s="109" t="s">
        <v>541</v>
      </c>
      <c r="Y541" s="109">
        <v>41.9</v>
      </c>
      <c r="Z541" s="109">
        <v>0.08</v>
      </c>
      <c r="AA541" s="109">
        <v>0.3639</v>
      </c>
      <c r="AB541" s="110">
        <v>88</v>
      </c>
      <c r="AH541" s="72" t="str">
        <f>IF(AND(B541="Premier League",E541="Live"),_xlfn.XLOOKUP(_xlfn.TEXTJOIN(" vs ",,C541:D541),Calendar!G:G,Calendar!B:B),IF(AND(B541="Premier League",E541="Highlights"),_xlfn.XLOOKUP(H541,Calendar!O:O,Calendar!N:N,,-1),""))</f>
        <v/>
      </c>
    </row>
    <row r="542" spans="1:34" s="72" customFormat="1" x14ac:dyDescent="0.35">
      <c r="A542" s="104" t="s">
        <v>31</v>
      </c>
      <c r="B542" s="104" t="s">
        <v>589</v>
      </c>
      <c r="C542" s="104" t="s">
        <v>644</v>
      </c>
      <c r="D542" s="104" t="s">
        <v>267</v>
      </c>
      <c r="E542" s="104" t="s">
        <v>41</v>
      </c>
      <c r="F542" s="105">
        <v>0.82291666666666663</v>
      </c>
      <c r="G542" s="104"/>
      <c r="H542" s="106">
        <v>45976</v>
      </c>
      <c r="I542" s="104" t="s">
        <v>522</v>
      </c>
      <c r="J542" s="107" t="s">
        <v>37</v>
      </c>
      <c r="K542" s="104" t="s">
        <v>53</v>
      </c>
      <c r="L542" s="104" t="s">
        <v>509</v>
      </c>
      <c r="M542" s="107" t="s">
        <v>36</v>
      </c>
      <c r="N542" s="105">
        <v>0.82361111111111118</v>
      </c>
      <c r="O542" s="105">
        <v>0.90277777777777779</v>
      </c>
      <c r="P542" s="105">
        <v>7.9166666666666607E-2</v>
      </c>
      <c r="Q542" s="108">
        <v>105.3</v>
      </c>
      <c r="R542" s="109">
        <v>0.17199999999999999</v>
      </c>
      <c r="S542" s="109">
        <v>0.89570000000000005</v>
      </c>
      <c r="T542" s="109">
        <v>165.9</v>
      </c>
      <c r="U542" s="109">
        <v>0.1</v>
      </c>
      <c r="V542" s="109">
        <v>1E-3</v>
      </c>
      <c r="W542" s="109">
        <v>2.69E-2</v>
      </c>
      <c r="X542" s="109">
        <v>4.4000000000000004</v>
      </c>
      <c r="Y542" s="109">
        <v>103.6</v>
      </c>
      <c r="Z542" s="109">
        <v>0.19800000000000001</v>
      </c>
      <c r="AA542" s="109">
        <v>0.91830000000000001</v>
      </c>
      <c r="AB542" s="110">
        <v>163.4</v>
      </c>
      <c r="AH542" s="72" t="str">
        <f>IF(AND(B542="Premier League",E542="Live"),_xlfn.XLOOKUP(_xlfn.TEXTJOIN(" vs ",,C542:D542),Calendar!G:G,Calendar!B:B),IF(AND(B542="Premier League",E542="Highlights"),_xlfn.XLOOKUP(H542,Calendar!O:O,Calendar!N:N,,-1),""))</f>
        <v/>
      </c>
    </row>
    <row r="543" spans="1:34" s="72" customFormat="1" x14ac:dyDescent="0.35">
      <c r="A543" s="104" t="s">
        <v>31</v>
      </c>
      <c r="B543" s="104" t="s">
        <v>589</v>
      </c>
      <c r="C543" s="104" t="s">
        <v>644</v>
      </c>
      <c r="D543" s="104" t="s">
        <v>267</v>
      </c>
      <c r="E543" s="104" t="s">
        <v>41</v>
      </c>
      <c r="F543" s="105">
        <v>0.82291666666666663</v>
      </c>
      <c r="G543" s="104"/>
      <c r="H543" s="106">
        <v>45976</v>
      </c>
      <c r="I543" s="104" t="s">
        <v>522</v>
      </c>
      <c r="J543" s="107" t="s">
        <v>37</v>
      </c>
      <c r="K543" s="104" t="s">
        <v>53</v>
      </c>
      <c r="L543" s="104" t="s">
        <v>597</v>
      </c>
      <c r="M543" s="107" t="s">
        <v>36</v>
      </c>
      <c r="N543" s="105">
        <v>0.82361111111111118</v>
      </c>
      <c r="O543" s="105">
        <v>0.90277777777777779</v>
      </c>
      <c r="P543" s="105">
        <v>7.9166666666666607E-2</v>
      </c>
      <c r="Q543" s="108">
        <v>1266.8</v>
      </c>
      <c r="R543" s="109">
        <v>2.0680000000000001</v>
      </c>
      <c r="S543" s="109">
        <v>10.776</v>
      </c>
      <c r="T543" s="109">
        <v>1673.2</v>
      </c>
      <c r="U543" s="109">
        <v>82.8</v>
      </c>
      <c r="V543" s="109">
        <v>1.151</v>
      </c>
      <c r="W543" s="109">
        <v>22.234200000000001</v>
      </c>
      <c r="X543" s="109">
        <v>108</v>
      </c>
      <c r="Y543" s="109">
        <v>1200.5</v>
      </c>
      <c r="Z543" s="109">
        <v>2.2989999999999999</v>
      </c>
      <c r="AA543" s="109">
        <v>10.641</v>
      </c>
      <c r="AB543" s="110">
        <v>1596.3</v>
      </c>
      <c r="AH543" s="72" t="str">
        <f>IF(AND(B543="Premier League",E543="Live"),_xlfn.XLOOKUP(_xlfn.TEXTJOIN(" vs ",,C543:D543),Calendar!G:G,Calendar!B:B),IF(AND(B543="Premier League",E543="Highlights"),_xlfn.XLOOKUP(H543,Calendar!O:O,Calendar!N:N,,-1),""))</f>
        <v/>
      </c>
    </row>
    <row r="544" spans="1:34" s="72" customFormat="1" x14ac:dyDescent="0.35">
      <c r="A544" s="104" t="s">
        <v>31</v>
      </c>
      <c r="B544" s="104" t="s">
        <v>152</v>
      </c>
      <c r="C544" s="104" t="s">
        <v>603</v>
      </c>
      <c r="D544" s="104" t="s">
        <v>600</v>
      </c>
      <c r="E544" s="104" t="s">
        <v>41</v>
      </c>
      <c r="F544" s="105">
        <v>0.5</v>
      </c>
      <c r="G544" s="104"/>
      <c r="H544" s="106">
        <v>45977</v>
      </c>
      <c r="I544" s="104" t="s">
        <v>522</v>
      </c>
      <c r="J544" s="107" t="s">
        <v>38</v>
      </c>
      <c r="K544" s="104" t="s">
        <v>53</v>
      </c>
      <c r="L544" s="104" t="s">
        <v>281</v>
      </c>
      <c r="M544" s="107" t="s">
        <v>55</v>
      </c>
      <c r="N544" s="105">
        <v>0.50069444444444444</v>
      </c>
      <c r="O544" s="105">
        <v>0.58125000000000004</v>
      </c>
      <c r="P544" s="105">
        <v>8.0555555555555602E-2</v>
      </c>
      <c r="Q544" s="108">
        <v>9.6</v>
      </c>
      <c r="R544" s="109">
        <v>1.6E-2</v>
      </c>
      <c r="S544" s="109">
        <v>0.19869999999999999</v>
      </c>
      <c r="T544" s="109">
        <v>16.600000000000001</v>
      </c>
      <c r="U544" s="109">
        <v>0</v>
      </c>
      <c r="V544" s="109">
        <v>0</v>
      </c>
      <c r="W544" s="109">
        <v>0</v>
      </c>
      <c r="X544" s="109">
        <v>2.6</v>
      </c>
      <c r="Y544" s="109">
        <v>9.4</v>
      </c>
      <c r="Z544" s="109">
        <v>1.7999999999999999E-2</v>
      </c>
      <c r="AA544" s="109">
        <v>0.1996</v>
      </c>
      <c r="AB544" s="110">
        <v>16.600000000000001</v>
      </c>
      <c r="AH544" s="72" t="str">
        <f>IF(AND(B544="Premier League",E544="Live"),_xlfn.XLOOKUP(_xlfn.TEXTJOIN(" vs ",,C544:D544),Calendar!G:G,Calendar!B:B),IF(AND(B544="Premier League",E544="Highlights"),_xlfn.XLOOKUP(H544,Calendar!O:O,Calendar!N:N,,-1),""))</f>
        <v/>
      </c>
    </row>
    <row r="545" spans="1:34" s="72" customFormat="1" x14ac:dyDescent="0.35">
      <c r="A545" s="104" t="s">
        <v>31</v>
      </c>
      <c r="B545" s="104" t="s">
        <v>152</v>
      </c>
      <c r="C545" s="104" t="s">
        <v>609</v>
      </c>
      <c r="D545" s="104" t="s">
        <v>252</v>
      </c>
      <c r="E545" s="104" t="s">
        <v>41</v>
      </c>
      <c r="F545" s="105">
        <v>0.5</v>
      </c>
      <c r="G545" s="104"/>
      <c r="H545" s="106">
        <v>45977</v>
      </c>
      <c r="I545" s="104" t="s">
        <v>522</v>
      </c>
      <c r="J545" s="107" t="s">
        <v>38</v>
      </c>
      <c r="K545" s="104" t="s">
        <v>53</v>
      </c>
      <c r="L545" s="104" t="s">
        <v>57</v>
      </c>
      <c r="M545" s="107" t="s">
        <v>55</v>
      </c>
      <c r="N545" s="105">
        <v>0.5</v>
      </c>
      <c r="O545" s="105">
        <v>0.57708333333333339</v>
      </c>
      <c r="P545" s="105">
        <v>7.7083333333333393E-2</v>
      </c>
      <c r="Q545" s="108">
        <v>73.099999999999994</v>
      </c>
      <c r="R545" s="109">
        <v>0.11899999999999999</v>
      </c>
      <c r="S545" s="109">
        <v>1.5266999999999999</v>
      </c>
      <c r="T545" s="109">
        <v>116.9</v>
      </c>
      <c r="U545" s="109">
        <v>2.6</v>
      </c>
      <c r="V545" s="109">
        <v>3.5999999999999997E-2</v>
      </c>
      <c r="W545" s="109">
        <v>1.7603</v>
      </c>
      <c r="X545" s="109">
        <v>9.9</v>
      </c>
      <c r="Y545" s="109">
        <v>69.7</v>
      </c>
      <c r="Z545" s="109">
        <v>0.13300000000000001</v>
      </c>
      <c r="AA545" s="109">
        <v>1.4927999999999999</v>
      </c>
      <c r="AB545" s="110">
        <v>112.5</v>
      </c>
      <c r="AH545" s="72" t="str">
        <f>IF(AND(B545="Premier League",E545="Live"),_xlfn.XLOOKUP(_xlfn.TEXTJOIN(" vs ",,C545:D545),Calendar!G:G,Calendar!B:B),IF(AND(B545="Premier League",E545="Highlights"),_xlfn.XLOOKUP(H545,Calendar!O:O,Calendar!N:N,,-1),""))</f>
        <v/>
      </c>
    </row>
    <row r="546" spans="1:34" s="72" customFormat="1" x14ac:dyDescent="0.35">
      <c r="A546" s="104" t="s">
        <v>31</v>
      </c>
      <c r="B546" s="104" t="s">
        <v>152</v>
      </c>
      <c r="C546" s="104" t="s">
        <v>609</v>
      </c>
      <c r="D546" s="104" t="s">
        <v>252</v>
      </c>
      <c r="E546" s="104" t="s">
        <v>41</v>
      </c>
      <c r="F546" s="105">
        <v>0.5</v>
      </c>
      <c r="G546" s="104"/>
      <c r="H546" s="106">
        <v>45977</v>
      </c>
      <c r="I546" s="104" t="s">
        <v>522</v>
      </c>
      <c r="J546" s="107" t="s">
        <v>38</v>
      </c>
      <c r="K546" s="104" t="s">
        <v>53</v>
      </c>
      <c r="L546" s="104" t="s">
        <v>83</v>
      </c>
      <c r="M546" s="107" t="s">
        <v>55</v>
      </c>
      <c r="N546" s="105">
        <v>0.5</v>
      </c>
      <c r="O546" s="105">
        <v>0.57708333333333339</v>
      </c>
      <c r="P546" s="105">
        <v>7.7083333333333393E-2</v>
      </c>
      <c r="Q546" s="108">
        <v>44</v>
      </c>
      <c r="R546" s="109">
        <v>7.1999999999999995E-2</v>
      </c>
      <c r="S546" s="109">
        <v>0.91900000000000004</v>
      </c>
      <c r="T546" s="109">
        <v>68.900000000000006</v>
      </c>
      <c r="U546" s="109">
        <v>1.4</v>
      </c>
      <c r="V546" s="109">
        <v>1.9E-2</v>
      </c>
      <c r="W546" s="109">
        <v>0.94789999999999996</v>
      </c>
      <c r="X546" s="109">
        <v>4.4000000000000004</v>
      </c>
      <c r="Y546" s="109">
        <v>41.9</v>
      </c>
      <c r="Z546" s="109">
        <v>0.08</v>
      </c>
      <c r="AA546" s="109">
        <v>0.89739999999999998</v>
      </c>
      <c r="AB546" s="110">
        <v>67.3</v>
      </c>
      <c r="AH546" s="72" t="str">
        <f>IF(AND(B546="Premier League",E546="Live"),_xlfn.XLOOKUP(_xlfn.TEXTJOIN(" vs ",,C546:D546),Calendar!G:G,Calendar!B:B),IF(AND(B546="Premier League",E546="Highlights"),_xlfn.XLOOKUP(H546,Calendar!O:O,Calendar!N:N,,-1),""))</f>
        <v/>
      </c>
    </row>
    <row r="547" spans="1:34" s="72" customFormat="1" x14ac:dyDescent="0.35">
      <c r="A547" s="104" t="s">
        <v>31</v>
      </c>
      <c r="B547" s="104" t="s">
        <v>152</v>
      </c>
      <c r="C547" s="104" t="s">
        <v>612</v>
      </c>
      <c r="D547" s="104" t="s">
        <v>599</v>
      </c>
      <c r="E547" s="104" t="s">
        <v>41</v>
      </c>
      <c r="F547" s="105">
        <v>0.60416666666666663</v>
      </c>
      <c r="G547" s="104"/>
      <c r="H547" s="106">
        <v>45977</v>
      </c>
      <c r="I547" s="104" t="s">
        <v>522</v>
      </c>
      <c r="J547" s="107" t="s">
        <v>38</v>
      </c>
      <c r="K547" s="104" t="s">
        <v>53</v>
      </c>
      <c r="L547" s="104" t="s">
        <v>57</v>
      </c>
      <c r="M547" s="107" t="s">
        <v>55</v>
      </c>
      <c r="N547" s="105">
        <v>0.60416666666666674</v>
      </c>
      <c r="O547" s="105">
        <v>0.68402777777777779</v>
      </c>
      <c r="P547" s="105">
        <v>7.9861111111111049E-2</v>
      </c>
      <c r="Q547" s="108">
        <v>127</v>
      </c>
      <c r="R547" s="109">
        <v>0.20699999999999999</v>
      </c>
      <c r="S547" s="109">
        <v>1.8547</v>
      </c>
      <c r="T547" s="109">
        <v>200.9</v>
      </c>
      <c r="U547" s="109">
        <v>4.7</v>
      </c>
      <c r="V547" s="109">
        <v>6.5000000000000002E-2</v>
      </c>
      <c r="W547" s="109">
        <v>2.1709000000000001</v>
      </c>
      <c r="X547" s="109">
        <v>11.1</v>
      </c>
      <c r="Y547" s="109">
        <v>124.2</v>
      </c>
      <c r="Z547" s="109">
        <v>0.23799999999999999</v>
      </c>
      <c r="AA547" s="109">
        <v>1.8900999999999999</v>
      </c>
      <c r="AB547" s="110">
        <v>196</v>
      </c>
      <c r="AH547" s="72" t="str">
        <f>IF(AND(B547="Premier League",E547="Live"),_xlfn.XLOOKUP(_xlfn.TEXTJOIN(" vs ",,C547:D547),Calendar!G:G,Calendar!B:B),IF(AND(B547="Premier League",E547="Highlights"),_xlfn.XLOOKUP(H547,Calendar!O:O,Calendar!N:N,,-1),""))</f>
        <v/>
      </c>
    </row>
    <row r="548" spans="1:34" s="72" customFormat="1" x14ac:dyDescent="0.35">
      <c r="A548" s="104" t="s">
        <v>31</v>
      </c>
      <c r="B548" s="104" t="s">
        <v>589</v>
      </c>
      <c r="C548" s="104" t="s">
        <v>243</v>
      </c>
      <c r="D548" s="104" t="s">
        <v>76</v>
      </c>
      <c r="E548" s="104" t="s">
        <v>41</v>
      </c>
      <c r="F548" s="105">
        <v>0.70833333333333337</v>
      </c>
      <c r="G548" s="104"/>
      <c r="H548" s="106">
        <v>45977</v>
      </c>
      <c r="I548" s="104" t="s">
        <v>522</v>
      </c>
      <c r="J548" s="107" t="s">
        <v>38</v>
      </c>
      <c r="K548" s="104" t="s">
        <v>53</v>
      </c>
      <c r="L548" s="104" t="s">
        <v>549</v>
      </c>
      <c r="M548" s="107" t="s">
        <v>80</v>
      </c>
      <c r="N548" s="105">
        <v>0.70833333333333337</v>
      </c>
      <c r="O548" s="105">
        <v>0.78680555555555554</v>
      </c>
      <c r="P548" s="105">
        <v>7.8472222222222165E-2</v>
      </c>
      <c r="Q548" s="108">
        <v>4689.7</v>
      </c>
      <c r="R548" s="109">
        <v>7.6550000000000002</v>
      </c>
      <c r="S548" s="109">
        <v>38.970700000000001</v>
      </c>
      <c r="T548" s="109">
        <v>5677.7</v>
      </c>
      <c r="U548" s="109">
        <v>294.3</v>
      </c>
      <c r="V548" s="109">
        <v>4.093</v>
      </c>
      <c r="W548" s="109">
        <v>65.096199999999996</v>
      </c>
      <c r="X548" s="109">
        <v>377.4</v>
      </c>
      <c r="Y548" s="109">
        <v>4415.3999999999996</v>
      </c>
      <c r="Z548" s="109">
        <v>8.4550000000000001</v>
      </c>
      <c r="AA548" s="109">
        <v>38.412500000000001</v>
      </c>
      <c r="AB548" s="110">
        <v>5316.1</v>
      </c>
      <c r="AH548" s="72" t="str">
        <f>IF(AND(B548="Premier League",E548="Live"),_xlfn.XLOOKUP(_xlfn.TEXTJOIN(" vs ",,C548:D548),Calendar!G:G,Calendar!B:B),IF(AND(B548="Premier League",E548="Highlights"),_xlfn.XLOOKUP(H548,Calendar!O:O,Calendar!N:N,,-1),""))</f>
        <v/>
      </c>
    </row>
    <row r="549" spans="1:34" s="72" customFormat="1" x14ac:dyDescent="0.35">
      <c r="A549" s="104" t="s">
        <v>31</v>
      </c>
      <c r="B549" s="104" t="s">
        <v>623</v>
      </c>
      <c r="C549" s="104"/>
      <c r="D549" s="104"/>
      <c r="E549" s="104" t="s">
        <v>33</v>
      </c>
      <c r="F549" s="105">
        <v>2.0833333333333332E-2</v>
      </c>
      <c r="G549" s="104"/>
      <c r="H549" s="106">
        <v>45978</v>
      </c>
      <c r="I549" s="104" t="s">
        <v>522</v>
      </c>
      <c r="J549" s="107" t="s">
        <v>38</v>
      </c>
      <c r="K549" s="104" t="s">
        <v>607</v>
      </c>
      <c r="L549" s="104" t="s">
        <v>35</v>
      </c>
      <c r="M549" s="107" t="s">
        <v>36</v>
      </c>
      <c r="N549" s="105">
        <v>1.0208333333333333</v>
      </c>
      <c r="O549" s="105">
        <v>1.0555439814814815</v>
      </c>
      <c r="P549" s="105">
        <v>3.4722222222222224E-2</v>
      </c>
      <c r="Q549" s="108">
        <v>115.6</v>
      </c>
      <c r="R549" s="109">
        <v>0.189</v>
      </c>
      <c r="S549" s="109">
        <v>7.7667000000000002</v>
      </c>
      <c r="T549" s="109">
        <v>203.9</v>
      </c>
      <c r="U549" s="109">
        <v>0</v>
      </c>
      <c r="V549" s="109">
        <v>0</v>
      </c>
      <c r="W549" s="109">
        <v>0</v>
      </c>
      <c r="X549" s="109" t="s">
        <v>541</v>
      </c>
      <c r="Y549" s="109">
        <v>113.7</v>
      </c>
      <c r="Z549" s="109">
        <v>0.218</v>
      </c>
      <c r="AA549" s="109">
        <v>7.7157999999999998</v>
      </c>
      <c r="AB549" s="110">
        <v>202</v>
      </c>
      <c r="AH549" s="72" t="str">
        <f>IF(AND(B549="Premier League",E549="Live"),_xlfn.XLOOKUP(_xlfn.TEXTJOIN(" vs ",,C549:D549),Calendar!G:G,Calendar!B:B),IF(AND(B549="Premier League",E549="Highlights"),_xlfn.XLOOKUP(H549,Calendar!O:O,Calendar!N:N,,-1),""))</f>
        <v/>
      </c>
    </row>
    <row r="550" spans="1:34" x14ac:dyDescent="0.35">
      <c r="A550" s="90" t="s">
        <v>31</v>
      </c>
      <c r="B550" s="90" t="s">
        <v>589</v>
      </c>
      <c r="C550" s="90" t="s">
        <v>593</v>
      </c>
      <c r="D550" s="90" t="s">
        <v>592</v>
      </c>
      <c r="E550" s="90" t="s">
        <v>41</v>
      </c>
      <c r="F550" s="91">
        <v>0.82291666666666663</v>
      </c>
      <c r="G550" s="90"/>
      <c r="H550" s="92">
        <v>45978</v>
      </c>
      <c r="I550" s="90" t="s">
        <v>522</v>
      </c>
      <c r="J550" s="93" t="s">
        <v>74</v>
      </c>
      <c r="K550" s="90" t="s">
        <v>53</v>
      </c>
      <c r="L550" s="90" t="s">
        <v>595</v>
      </c>
      <c r="M550" s="93" t="s">
        <v>36</v>
      </c>
      <c r="N550" s="91">
        <v>0.82361111111111118</v>
      </c>
      <c r="O550" s="91">
        <v>0.90277777777777779</v>
      </c>
      <c r="P550" s="91">
        <v>7.9166666666666663E-2</v>
      </c>
      <c r="Q550" s="94">
        <v>315.2</v>
      </c>
      <c r="R550" s="95">
        <v>0.51449999999999996</v>
      </c>
      <c r="S550" s="95">
        <v>2.5684999999999998</v>
      </c>
      <c r="T550" s="95">
        <v>402.2</v>
      </c>
      <c r="U550" s="95">
        <v>12.9</v>
      </c>
      <c r="V550" s="95">
        <v>0.1794</v>
      </c>
      <c r="W550" s="95">
        <v>3.0346000000000002</v>
      </c>
      <c r="X550" s="95">
        <v>25</v>
      </c>
      <c r="Y550" s="95">
        <v>305.10000000000002</v>
      </c>
      <c r="Z550" s="95">
        <v>0.58420000000000005</v>
      </c>
      <c r="AA550" s="95">
        <v>2.5514999999999999</v>
      </c>
      <c r="AB550" s="96">
        <v>402.2</v>
      </c>
      <c r="AH550" s="16" t="str">
        <f>IF(AND(B550="Premier League",E550="Live"),_xlfn.XLOOKUP(_xlfn.TEXTJOIN(" vs ",,C550:D550),Calendar!G:G,Calendar!B:B),IF(AND(B550="Premier League",E550="Highlights"),_xlfn.XLOOKUP(H550,Calendar!O:O,Calendar!N:N,,-1),""))</f>
        <v/>
      </c>
    </row>
    <row r="551" spans="1:34" x14ac:dyDescent="0.35">
      <c r="A551" s="90" t="s">
        <v>31</v>
      </c>
      <c r="B551" s="90" t="s">
        <v>589</v>
      </c>
      <c r="C551" s="90" t="s">
        <v>593</v>
      </c>
      <c r="D551" s="90" t="s">
        <v>592</v>
      </c>
      <c r="E551" s="90" t="s">
        <v>41</v>
      </c>
      <c r="F551" s="91">
        <v>0.82291666666666663</v>
      </c>
      <c r="G551" s="90"/>
      <c r="H551" s="92">
        <v>45978</v>
      </c>
      <c r="I551" s="90" t="s">
        <v>522</v>
      </c>
      <c r="J551" s="93" t="s">
        <v>74</v>
      </c>
      <c r="K551" s="90" t="s">
        <v>53</v>
      </c>
      <c r="L551" s="90" t="s">
        <v>685</v>
      </c>
      <c r="M551" s="93" t="s">
        <v>36</v>
      </c>
      <c r="N551" s="91">
        <v>0.82361111111111118</v>
      </c>
      <c r="O551" s="91">
        <v>0.90277777777777779</v>
      </c>
      <c r="P551" s="91">
        <v>7.9166666666666607E-2</v>
      </c>
      <c r="Q551" s="94">
        <v>69.400000000000006</v>
      </c>
      <c r="R551" s="95">
        <v>4.1333000000000002</v>
      </c>
      <c r="S551" s="95">
        <v>16.694700000000001</v>
      </c>
      <c r="T551" s="95">
        <v>100</v>
      </c>
      <c r="U551" s="95">
        <v>3.1</v>
      </c>
      <c r="V551" s="95">
        <v>1.6062000000000001</v>
      </c>
      <c r="W551" s="95">
        <v>26.956499999999998</v>
      </c>
      <c r="X551" s="95">
        <v>5.8</v>
      </c>
      <c r="Y551" s="95">
        <v>67.7</v>
      </c>
      <c r="Z551" s="95">
        <v>4.8114999999999997</v>
      </c>
      <c r="AA551" s="95">
        <v>17.462</v>
      </c>
      <c r="AB551" s="96">
        <v>94.3</v>
      </c>
      <c r="AH551" s="16" t="str">
        <f>IF(AND(B551="Premier League",E551="Live"),_xlfn.XLOOKUP(_xlfn.TEXTJOIN(" vs ",,C551:D551),Calendar!G:G,Calendar!B:B),IF(AND(B551="Premier League",E551="Highlights"),_xlfn.XLOOKUP(H551,Calendar!O:O,Calendar!N:N,,-1),""))</f>
        <v/>
      </c>
    </row>
    <row r="552" spans="1:34" x14ac:dyDescent="0.35">
      <c r="A552" s="90" t="s">
        <v>31</v>
      </c>
      <c r="B552" s="90" t="s">
        <v>589</v>
      </c>
      <c r="C552" s="90" t="s">
        <v>267</v>
      </c>
      <c r="D552" s="90" t="s">
        <v>160</v>
      </c>
      <c r="E552" s="90" t="s">
        <v>41</v>
      </c>
      <c r="F552" s="91">
        <v>0.82291666666666663</v>
      </c>
      <c r="G552" s="90"/>
      <c r="H552" s="92">
        <v>45979</v>
      </c>
      <c r="I552" s="90" t="s">
        <v>522</v>
      </c>
      <c r="J552" s="93" t="s">
        <v>122</v>
      </c>
      <c r="K552" s="90" t="s">
        <v>53</v>
      </c>
      <c r="L552" s="90" t="s">
        <v>509</v>
      </c>
      <c r="M552" s="93" t="s">
        <v>36</v>
      </c>
      <c r="N552" s="91">
        <v>0.82430555555555562</v>
      </c>
      <c r="O552" s="91">
        <v>0.90833333333333333</v>
      </c>
      <c r="P552" s="91">
        <v>8.4027777777777701E-2</v>
      </c>
      <c r="Q552" s="94">
        <v>337.5</v>
      </c>
      <c r="R552" s="95">
        <v>0.55089999999999995</v>
      </c>
      <c r="S552" s="95">
        <v>2.5832999999999999</v>
      </c>
      <c r="T552" s="95">
        <v>401.1</v>
      </c>
      <c r="U552" s="95">
        <v>14</v>
      </c>
      <c r="V552" s="95">
        <v>0.19470000000000001</v>
      </c>
      <c r="W552" s="95">
        <v>3.0225</v>
      </c>
      <c r="X552" s="95">
        <v>26.4</v>
      </c>
      <c r="Y552" s="95">
        <v>328</v>
      </c>
      <c r="Z552" s="95">
        <v>0.62809999999999999</v>
      </c>
      <c r="AA552" s="95">
        <v>2.5754999999999999</v>
      </c>
      <c r="AB552" s="96">
        <v>389.6</v>
      </c>
      <c r="AH552" s="16" t="str">
        <f>IF(AND(B552="Premier League",E552="Live"),_xlfn.XLOOKUP(_xlfn.TEXTJOIN(" vs ",,C552:D552),Calendar!G:G,Calendar!B:B),IF(AND(B552="Premier League",E552="Highlights"),_xlfn.XLOOKUP(H552,Calendar!O:O,Calendar!N:N,,-1),""))</f>
        <v/>
      </c>
    </row>
    <row r="553" spans="1:34" x14ac:dyDescent="0.35">
      <c r="A553" s="90" t="s">
        <v>31</v>
      </c>
      <c r="B553" s="90" t="s">
        <v>589</v>
      </c>
      <c r="C553" s="90" t="s">
        <v>267</v>
      </c>
      <c r="D553" s="90" t="s">
        <v>160</v>
      </c>
      <c r="E553" s="90" t="s">
        <v>41</v>
      </c>
      <c r="F553" s="91">
        <v>0.82291666666666663</v>
      </c>
      <c r="G553" s="90"/>
      <c r="H553" s="92">
        <v>45979</v>
      </c>
      <c r="I553" s="90" t="s">
        <v>522</v>
      </c>
      <c r="J553" s="93" t="s">
        <v>122</v>
      </c>
      <c r="K553" s="90" t="s">
        <v>53</v>
      </c>
      <c r="L553" s="90" t="s">
        <v>597</v>
      </c>
      <c r="M553" s="93" t="s">
        <v>36</v>
      </c>
      <c r="N553" s="91">
        <v>0.82430555555555562</v>
      </c>
      <c r="O553" s="91">
        <v>0.90833333333333333</v>
      </c>
      <c r="P553" s="91">
        <v>8.4027777777777701E-2</v>
      </c>
      <c r="Q553" s="94">
        <v>2844.4</v>
      </c>
      <c r="R553" s="95">
        <v>4.6429</v>
      </c>
      <c r="S553" s="95">
        <v>21.771799999999999</v>
      </c>
      <c r="T553" s="95">
        <v>3777.4</v>
      </c>
      <c r="U553" s="95">
        <v>192.1</v>
      </c>
      <c r="V553" s="95">
        <v>2.6714000000000002</v>
      </c>
      <c r="W553" s="95">
        <v>41.4724</v>
      </c>
      <c r="X553" s="95">
        <v>225.6</v>
      </c>
      <c r="Y553" s="95">
        <v>2756.8</v>
      </c>
      <c r="Z553" s="95">
        <v>5.2786999999999997</v>
      </c>
      <c r="AA553" s="95">
        <v>21.646599999999999</v>
      </c>
      <c r="AB553" s="96">
        <v>3683.1</v>
      </c>
      <c r="AH553" s="16" t="str">
        <f>IF(AND(B553="Premier League",E553="Live"),_xlfn.XLOOKUP(_xlfn.TEXTJOIN(" vs ",,C553:D553),Calendar!G:G,Calendar!B:B),IF(AND(B553="Premier League",E553="Highlights"),_xlfn.XLOOKUP(H553,Calendar!O:O,Calendar!N:N,,-1),""))</f>
        <v/>
      </c>
    </row>
    <row r="554" spans="1:34" x14ac:dyDescent="0.35">
      <c r="A554" s="90" t="s">
        <v>31</v>
      </c>
      <c r="B554" s="90" t="s">
        <v>589</v>
      </c>
      <c r="C554" s="90" t="s">
        <v>169</v>
      </c>
      <c r="D554" s="90" t="s">
        <v>688</v>
      </c>
      <c r="E554" s="90" t="s">
        <v>41</v>
      </c>
      <c r="F554" s="91">
        <v>0.82291666666666663</v>
      </c>
      <c r="G554" s="90"/>
      <c r="H554" s="92">
        <v>45979</v>
      </c>
      <c r="I554" s="90" t="s">
        <v>522</v>
      </c>
      <c r="J554" s="93" t="s">
        <v>122</v>
      </c>
      <c r="K554" s="90" t="s">
        <v>53</v>
      </c>
      <c r="L554" s="90" t="s">
        <v>618</v>
      </c>
      <c r="M554" s="93" t="s">
        <v>36</v>
      </c>
      <c r="N554" s="91">
        <v>0.82430555555555562</v>
      </c>
      <c r="O554" s="91">
        <v>0.8979166666666667</v>
      </c>
      <c r="P554" s="91">
        <v>7.3611111111111072E-2</v>
      </c>
      <c r="Q554" s="94">
        <v>198.1</v>
      </c>
      <c r="R554" s="95">
        <v>6.8547000000000002</v>
      </c>
      <c r="S554" s="95">
        <v>28.511800000000001</v>
      </c>
      <c r="T554" s="95">
        <v>240.4</v>
      </c>
      <c r="U554" s="95">
        <v>7.8</v>
      </c>
      <c r="V554" s="95">
        <v>2.3077000000000001</v>
      </c>
      <c r="W554" s="95">
        <v>72.222200000000001</v>
      </c>
      <c r="X554" s="95">
        <v>11.3</v>
      </c>
      <c r="Y554" s="95">
        <v>190.4</v>
      </c>
      <c r="Z554" s="95">
        <v>7.6466000000000003</v>
      </c>
      <c r="AA554" s="95">
        <v>28.4391</v>
      </c>
      <c r="AB554" s="96">
        <v>234.7</v>
      </c>
      <c r="AH554" s="16" t="str">
        <f>IF(AND(B554="Premier League",E554="Live"),_xlfn.XLOOKUP(_xlfn.TEXTJOIN(" vs ",,C554:D554),Calendar!G:G,Calendar!B:B),IF(AND(B554="Premier League",E554="Highlights"),_xlfn.XLOOKUP(H554,Calendar!O:O,Calendar!N:N,,-1),""))</f>
        <v/>
      </c>
    </row>
    <row r="555" spans="1:34" x14ac:dyDescent="0.35">
      <c r="A555" s="90" t="s">
        <v>31</v>
      </c>
      <c r="B555" s="90" t="s">
        <v>589</v>
      </c>
      <c r="C555" s="90" t="s">
        <v>169</v>
      </c>
      <c r="D555" s="90" t="s">
        <v>688</v>
      </c>
      <c r="E555" s="90" t="s">
        <v>41</v>
      </c>
      <c r="F555" s="91">
        <v>0.82291666666666663</v>
      </c>
      <c r="G555" s="90"/>
      <c r="H555" s="92">
        <v>45979</v>
      </c>
      <c r="I555" s="90" t="s">
        <v>522</v>
      </c>
      <c r="J555" s="93" t="s">
        <v>122</v>
      </c>
      <c r="K555" s="90" t="s">
        <v>53</v>
      </c>
      <c r="L555" s="90" t="s">
        <v>595</v>
      </c>
      <c r="M555" s="93" t="s">
        <v>36</v>
      </c>
      <c r="N555" s="91">
        <v>0.82430555555555562</v>
      </c>
      <c r="O555" s="91">
        <v>0.8979166666666667</v>
      </c>
      <c r="P555" s="91">
        <v>7.3611111111111072E-2</v>
      </c>
      <c r="Q555" s="94">
        <v>174.9</v>
      </c>
      <c r="R555" s="95">
        <v>0.28549999999999998</v>
      </c>
      <c r="S555" s="95">
        <v>1.3584000000000001</v>
      </c>
      <c r="T555" s="95">
        <v>283.2</v>
      </c>
      <c r="U555" s="95">
        <v>4.5999999999999996</v>
      </c>
      <c r="V555" s="95">
        <v>6.4000000000000001E-2</v>
      </c>
      <c r="W555" s="95">
        <v>1.0610999999999999</v>
      </c>
      <c r="X555" s="95">
        <v>13.6</v>
      </c>
      <c r="Y555" s="95">
        <v>165.1</v>
      </c>
      <c r="Z555" s="95">
        <v>0.31609999999999999</v>
      </c>
      <c r="AA555" s="95">
        <v>1.3154999999999999</v>
      </c>
      <c r="AB555" s="96">
        <v>266.89999999999998</v>
      </c>
      <c r="AH555" s="16" t="str">
        <f>IF(AND(B555="Premier League",E555="Live"),_xlfn.XLOOKUP(_xlfn.TEXTJOIN(" vs ",,C555:D555),Calendar!G:G,Calendar!B:B),IF(AND(B555="Premier League",E555="Highlights"),_xlfn.XLOOKUP(H555,Calendar!O:O,Calendar!N:N,,-1),""))</f>
        <v/>
      </c>
    </row>
    <row r="556" spans="1:34" x14ac:dyDescent="0.35">
      <c r="A556" s="90" t="s">
        <v>31</v>
      </c>
      <c r="B556" s="90" t="s">
        <v>146</v>
      </c>
      <c r="C556" s="90" t="s">
        <v>102</v>
      </c>
      <c r="D556" s="90" t="s">
        <v>109</v>
      </c>
      <c r="E556" s="90" t="s">
        <v>41</v>
      </c>
      <c r="F556" s="91">
        <v>0.83333333333333337</v>
      </c>
      <c r="G556" s="90"/>
      <c r="H556" s="92">
        <v>45981</v>
      </c>
      <c r="I556" s="90" t="s">
        <v>522</v>
      </c>
      <c r="J556" s="93" t="s">
        <v>127</v>
      </c>
      <c r="K556" s="90" t="s">
        <v>53</v>
      </c>
      <c r="L556" s="90" t="s">
        <v>54</v>
      </c>
      <c r="M556" s="93" t="s">
        <v>55</v>
      </c>
      <c r="N556" s="91">
        <v>0.83402777777777781</v>
      </c>
      <c r="O556" s="91">
        <v>0.91180555555555554</v>
      </c>
      <c r="P556" s="91">
        <v>7.7777777777777724E-2</v>
      </c>
      <c r="Q556" s="94">
        <v>58</v>
      </c>
      <c r="R556" s="95">
        <v>9.5000000000000001E-2</v>
      </c>
      <c r="S556" s="95">
        <v>0.3952</v>
      </c>
      <c r="T556" s="95">
        <v>80.2</v>
      </c>
      <c r="U556" s="95">
        <v>5.0999999999999996</v>
      </c>
      <c r="V556" s="95">
        <v>7.0999999999999994E-2</v>
      </c>
      <c r="W556" s="95">
        <v>0.89070000000000005</v>
      </c>
      <c r="X556" s="95">
        <v>11.6</v>
      </c>
      <c r="Y556" s="95">
        <v>57.2</v>
      </c>
      <c r="Z556" s="95">
        <v>0.11</v>
      </c>
      <c r="AA556" s="95">
        <v>0.40289999999999998</v>
      </c>
      <c r="AB556" s="96">
        <v>78.5</v>
      </c>
      <c r="AH556" s="16" t="str">
        <f>IF(AND(B556="Premier League",E556="Live"),_xlfn.XLOOKUP(_xlfn.TEXTJOIN(" vs ",,C556:D556),Calendar!G:G,Calendar!B:B),IF(AND(B556="Premier League",E556="Highlights"),_xlfn.XLOOKUP(H556,Calendar!O:O,Calendar!N:N,,-1),""))</f>
        <v/>
      </c>
    </row>
    <row r="557" spans="1:34" x14ac:dyDescent="0.35">
      <c r="A557" s="90" t="s">
        <v>31</v>
      </c>
      <c r="B557" s="90" t="s">
        <v>146</v>
      </c>
      <c r="C557" s="90" t="s">
        <v>102</v>
      </c>
      <c r="D557" s="90" t="s">
        <v>109</v>
      </c>
      <c r="E557" s="90" t="s">
        <v>41</v>
      </c>
      <c r="F557" s="91">
        <v>0.83333333333333337</v>
      </c>
      <c r="G557" s="90"/>
      <c r="H557" s="92">
        <v>45981</v>
      </c>
      <c r="I557" s="90" t="s">
        <v>522</v>
      </c>
      <c r="J557" s="93" t="s">
        <v>127</v>
      </c>
      <c r="K557" s="90" t="s">
        <v>53</v>
      </c>
      <c r="L557" s="90" t="s">
        <v>120</v>
      </c>
      <c r="M557" s="93" t="s">
        <v>55</v>
      </c>
      <c r="N557" s="91">
        <v>0.83402777777777781</v>
      </c>
      <c r="O557" s="91">
        <v>0.91180555555555554</v>
      </c>
      <c r="P557" s="91">
        <v>7.7777777777777724E-2</v>
      </c>
      <c r="Q557" s="94">
        <v>25.8</v>
      </c>
      <c r="R557" s="95">
        <v>4.2000000000000003E-2</v>
      </c>
      <c r="S557" s="95">
        <v>0.17580000000000001</v>
      </c>
      <c r="T557" s="95">
        <v>44.6</v>
      </c>
      <c r="U557" s="95">
        <v>6.9</v>
      </c>
      <c r="V557" s="95">
        <v>9.6000000000000002E-2</v>
      </c>
      <c r="W557" s="95">
        <v>1.2050000000000001</v>
      </c>
      <c r="X557" s="95">
        <v>6.9</v>
      </c>
      <c r="Y557" s="95">
        <v>25.8</v>
      </c>
      <c r="Z557" s="95">
        <v>4.9000000000000002E-2</v>
      </c>
      <c r="AA557" s="95">
        <v>0.1817</v>
      </c>
      <c r="AB557" s="96">
        <v>44.6</v>
      </c>
      <c r="AH557" s="16" t="str">
        <f>IF(AND(B557="Premier League",E557="Live"),_xlfn.XLOOKUP(_xlfn.TEXTJOIN(" vs ",,C557:D557),Calendar!G:G,Calendar!B:B),IF(AND(B557="Premier League",E557="Highlights"),_xlfn.XLOOKUP(H557,Calendar!O:O,Calendar!N:N,,-1),""))</f>
        <v/>
      </c>
    </row>
    <row r="558" spans="1:34" x14ac:dyDescent="0.35">
      <c r="A558" s="90" t="s">
        <v>31</v>
      </c>
      <c r="B558" s="90" t="s">
        <v>683</v>
      </c>
      <c r="C558" s="90" t="s">
        <v>252</v>
      </c>
      <c r="D558" s="90" t="s">
        <v>251</v>
      </c>
      <c r="E558" s="90" t="s">
        <v>41</v>
      </c>
      <c r="F558" s="91">
        <v>0.83333333333333337</v>
      </c>
      <c r="G558" s="90"/>
      <c r="H558" s="92">
        <v>45981</v>
      </c>
      <c r="I558" s="90" t="s">
        <v>522</v>
      </c>
      <c r="J558" s="93" t="s">
        <v>127</v>
      </c>
      <c r="K558" s="90" t="s">
        <v>53</v>
      </c>
      <c r="L558" s="90" t="s">
        <v>597</v>
      </c>
      <c r="M558" s="93" t="s">
        <v>36</v>
      </c>
      <c r="N558" s="91">
        <v>0.83402777777777781</v>
      </c>
      <c r="O558" s="91">
        <v>0.9159722222222223</v>
      </c>
      <c r="P558" s="91">
        <v>8.1944444444444486E-2</v>
      </c>
      <c r="Q558" s="94">
        <v>550.79999999999995</v>
      </c>
      <c r="R558" s="95">
        <v>0.89900000000000002</v>
      </c>
      <c r="S558" s="95">
        <v>3.7572000000000001</v>
      </c>
      <c r="T558" s="95">
        <v>710.6</v>
      </c>
      <c r="U558" s="95">
        <v>17.600000000000001</v>
      </c>
      <c r="V558" s="95">
        <v>0.245</v>
      </c>
      <c r="W558" s="95">
        <v>3.0577000000000001</v>
      </c>
      <c r="X558" s="95">
        <v>48.2</v>
      </c>
      <c r="Y558" s="95">
        <v>530.1</v>
      </c>
      <c r="Z558" s="95">
        <v>1.0149999999999999</v>
      </c>
      <c r="AA558" s="95">
        <v>3.7366000000000001</v>
      </c>
      <c r="AB558" s="96">
        <v>695</v>
      </c>
      <c r="AH558" s="16" t="str">
        <f>IF(AND(B558="Premier League",E558="Live"),_xlfn.XLOOKUP(_xlfn.TEXTJOIN(" vs ",,C558:D558),Calendar!G:G,Calendar!B:B),IF(AND(B558="Premier League",E558="Highlights"),_xlfn.XLOOKUP(H558,Calendar!O:O,Calendar!N:N,,-1),""))</f>
        <v/>
      </c>
    </row>
    <row r="559" spans="1:34" x14ac:dyDescent="0.35">
      <c r="A559" s="90" t="s">
        <v>31</v>
      </c>
      <c r="B559" s="90" t="s">
        <v>349</v>
      </c>
      <c r="C559" s="90" t="s">
        <v>689</v>
      </c>
      <c r="D559" s="90" t="s">
        <v>690</v>
      </c>
      <c r="E559" s="90" t="s">
        <v>41</v>
      </c>
      <c r="F559" s="91">
        <v>0.8125</v>
      </c>
      <c r="G559" s="90"/>
      <c r="H559" s="92">
        <v>45982</v>
      </c>
      <c r="I559" s="90" t="s">
        <v>522</v>
      </c>
      <c r="J559" s="93" t="s">
        <v>71</v>
      </c>
      <c r="K559" s="90" t="s">
        <v>53</v>
      </c>
      <c r="L559" s="90" t="s">
        <v>510</v>
      </c>
      <c r="M559" s="93" t="s">
        <v>511</v>
      </c>
      <c r="N559" s="91">
        <v>0.81319444444444444</v>
      </c>
      <c r="O559" s="91">
        <v>0.89027777777777783</v>
      </c>
      <c r="P559" s="91">
        <v>7.7083333333333393E-2</v>
      </c>
      <c r="Q559" s="94">
        <v>6.6</v>
      </c>
      <c r="R559" s="95">
        <v>1.0999999999999999E-2</v>
      </c>
      <c r="S559" s="95">
        <v>5.0500000000000003E-2</v>
      </c>
      <c r="T559" s="95">
        <v>15.3</v>
      </c>
      <c r="U559" s="95">
        <v>0</v>
      </c>
      <c r="V559" s="95">
        <v>0</v>
      </c>
      <c r="W559" s="95">
        <v>0</v>
      </c>
      <c r="X559" s="95" t="s">
        <v>541</v>
      </c>
      <c r="Y559" s="95">
        <v>6.6</v>
      </c>
      <c r="Z559" s="95">
        <v>1.2999999999999999E-2</v>
      </c>
      <c r="AA559" s="95">
        <v>5.1799999999999999E-2</v>
      </c>
      <c r="AB559" s="96">
        <v>15.3</v>
      </c>
      <c r="AH559" s="16" t="str">
        <f>IF(AND(B559="Premier League",E559="Live"),_xlfn.XLOOKUP(_xlfn.TEXTJOIN(" vs ",,C559:D559),Calendar!G:G,Calendar!B:B),IF(AND(B559="Premier League",E559="Highlights"),_xlfn.XLOOKUP(H559,Calendar!O:O,Calendar!N:N,,-1),""))</f>
        <v/>
      </c>
    </row>
    <row r="560" spans="1:34" x14ac:dyDescent="0.35">
      <c r="A560" s="90" t="s">
        <v>31</v>
      </c>
      <c r="B560" s="90" t="s">
        <v>145</v>
      </c>
      <c r="C560" s="90" t="s">
        <v>115</v>
      </c>
      <c r="D560" s="90" t="s">
        <v>129</v>
      </c>
      <c r="E560" s="90" t="s">
        <v>41</v>
      </c>
      <c r="F560" s="91">
        <v>0.83333333333333337</v>
      </c>
      <c r="G560" s="90"/>
      <c r="H560" s="92">
        <v>45982</v>
      </c>
      <c r="I560" s="90" t="s">
        <v>522</v>
      </c>
      <c r="J560" s="93" t="s">
        <v>71</v>
      </c>
      <c r="K560" s="90" t="s">
        <v>53</v>
      </c>
      <c r="L560" s="90" t="s">
        <v>54</v>
      </c>
      <c r="M560" s="93" t="s">
        <v>55</v>
      </c>
      <c r="N560" s="91">
        <v>0.83333333333333337</v>
      </c>
      <c r="O560" s="91">
        <v>0.91250000000000009</v>
      </c>
      <c r="P560" s="91">
        <v>7.9166666666666718E-2</v>
      </c>
      <c r="Q560" s="94">
        <v>152.69999999999999</v>
      </c>
      <c r="R560" s="95">
        <v>0.249</v>
      </c>
      <c r="S560" s="95">
        <v>1.0449999999999999</v>
      </c>
      <c r="T560" s="95">
        <v>195.3</v>
      </c>
      <c r="U560" s="95">
        <v>10.1</v>
      </c>
      <c r="V560" s="95">
        <v>0.14000000000000001</v>
      </c>
      <c r="W560" s="95">
        <v>1.8261000000000001</v>
      </c>
      <c r="X560" s="95">
        <v>27.9</v>
      </c>
      <c r="Y560" s="95">
        <v>146.6</v>
      </c>
      <c r="Z560" s="95">
        <v>0.28100000000000003</v>
      </c>
      <c r="AA560" s="95">
        <v>1.0330999999999999</v>
      </c>
      <c r="AB560" s="96">
        <v>187.5</v>
      </c>
      <c r="AH560" s="16" t="str">
        <f>IF(AND(B560="Premier League",E560="Live"),_xlfn.XLOOKUP(_xlfn.TEXTJOIN(" vs ",,C560:D560),Calendar!G:G,Calendar!B:B),IF(AND(B560="Premier League",E560="Highlights"),_xlfn.XLOOKUP(H560,Calendar!O:O,Calendar!N:N,,-1),""))</f>
        <v/>
      </c>
    </row>
    <row r="561" spans="1:34" x14ac:dyDescent="0.35">
      <c r="A561" s="90" t="s">
        <v>31</v>
      </c>
      <c r="B561" s="90" t="s">
        <v>145</v>
      </c>
      <c r="C561" s="90" t="s">
        <v>115</v>
      </c>
      <c r="D561" s="90" t="s">
        <v>129</v>
      </c>
      <c r="E561" s="90" t="s">
        <v>41</v>
      </c>
      <c r="F561" s="91">
        <v>0.83333333333333337</v>
      </c>
      <c r="G561" s="90"/>
      <c r="H561" s="92">
        <v>45982</v>
      </c>
      <c r="I561" s="90" t="s">
        <v>522</v>
      </c>
      <c r="J561" s="93" t="s">
        <v>71</v>
      </c>
      <c r="K561" s="90" t="s">
        <v>53</v>
      </c>
      <c r="L561" s="90" t="s">
        <v>120</v>
      </c>
      <c r="M561" s="93" t="s">
        <v>55</v>
      </c>
      <c r="N561" s="91">
        <v>0.83333333333333337</v>
      </c>
      <c r="O561" s="91">
        <v>0.91250000000000009</v>
      </c>
      <c r="P561" s="91">
        <v>7.9166666666666718E-2</v>
      </c>
      <c r="Q561" s="94">
        <v>92.3</v>
      </c>
      <c r="R561" s="95">
        <v>0.151</v>
      </c>
      <c r="S561" s="95">
        <v>0.63170000000000004</v>
      </c>
      <c r="T561" s="95">
        <v>128.69999999999999</v>
      </c>
      <c r="U561" s="95">
        <v>13.4</v>
      </c>
      <c r="V561" s="95">
        <v>0.186</v>
      </c>
      <c r="W561" s="95">
        <v>2.4226999999999999</v>
      </c>
      <c r="X561" s="95">
        <v>27.9</v>
      </c>
      <c r="Y561" s="95">
        <v>91.4</v>
      </c>
      <c r="Z561" s="95">
        <v>0.17499999999999999</v>
      </c>
      <c r="AA561" s="95">
        <v>0.64410000000000001</v>
      </c>
      <c r="AB561" s="96">
        <v>128.69999999999999</v>
      </c>
      <c r="AH561" s="16" t="str">
        <f>IF(AND(B561="Premier League",E561="Live"),_xlfn.XLOOKUP(_xlfn.TEXTJOIN(" vs ",,C561:D561),Calendar!G:G,Calendar!B:B),IF(AND(B561="Premier League",E561="Highlights"),_xlfn.XLOOKUP(H561,Calendar!O:O,Calendar!N:N,,-1),""))</f>
        <v/>
      </c>
    </row>
    <row r="562" spans="1:34" x14ac:dyDescent="0.35">
      <c r="A562" s="90" t="s">
        <v>31</v>
      </c>
      <c r="B562" s="90" t="s">
        <v>32</v>
      </c>
      <c r="C562" s="90" t="s">
        <v>46</v>
      </c>
      <c r="D562" s="90" t="s">
        <v>49</v>
      </c>
      <c r="E562" s="90" t="s">
        <v>41</v>
      </c>
      <c r="F562" s="91">
        <v>0.72916666666666663</v>
      </c>
      <c r="G562" s="90"/>
      <c r="H562" s="92">
        <v>45983</v>
      </c>
      <c r="I562" s="90" t="s">
        <v>522</v>
      </c>
      <c r="J562" s="93" t="s">
        <v>37</v>
      </c>
      <c r="K562" s="90" t="s">
        <v>53</v>
      </c>
      <c r="L562" s="90" t="s">
        <v>54</v>
      </c>
      <c r="M562" s="93" t="s">
        <v>55</v>
      </c>
      <c r="N562" s="91">
        <v>0.72916666666666674</v>
      </c>
      <c r="O562" s="91">
        <v>0.81041666666666667</v>
      </c>
      <c r="P562" s="91">
        <v>8.1249999999999933E-2</v>
      </c>
      <c r="Q562" s="94">
        <v>908</v>
      </c>
      <c r="R562" s="95">
        <v>1.482</v>
      </c>
      <c r="S562" s="95">
        <v>7.5094000000000003</v>
      </c>
      <c r="T562" s="95">
        <v>1133.7</v>
      </c>
      <c r="U562" s="95">
        <v>92.6</v>
      </c>
      <c r="V562" s="95">
        <v>1.288</v>
      </c>
      <c r="W562" s="95">
        <v>20.091100000000001</v>
      </c>
      <c r="X562" s="95">
        <v>127.3</v>
      </c>
      <c r="Y562" s="95">
        <v>849.2</v>
      </c>
      <c r="Z562" s="95">
        <v>1.6259999999999999</v>
      </c>
      <c r="AA562" s="95">
        <v>7.3598999999999997</v>
      </c>
      <c r="AB562" s="96">
        <v>1051</v>
      </c>
      <c r="AH562" s="16" t="e">
        <f>IF(AND(B562="Premier League",E562="Live"),_xlfn.XLOOKUP(_xlfn.TEXTJOIN(" vs ",,C562:D562),Calendar!G:G,Calendar!B:B),IF(AND(B562="Premier League",E562="Highlights"),_xlfn.XLOOKUP(H562,Calendar!O:O,Calendar!N:N,,-1),""))</f>
        <v>#N/A</v>
      </c>
    </row>
    <row r="563" spans="1:34" x14ac:dyDescent="0.35">
      <c r="A563" s="90" t="s">
        <v>31</v>
      </c>
      <c r="B563" s="90" t="s">
        <v>32</v>
      </c>
      <c r="C563" s="90" t="s">
        <v>46</v>
      </c>
      <c r="D563" s="90" t="s">
        <v>49</v>
      </c>
      <c r="E563" s="90" t="s">
        <v>41</v>
      </c>
      <c r="F563" s="91">
        <v>0.72916666666666663</v>
      </c>
      <c r="G563" s="90"/>
      <c r="H563" s="92">
        <v>45983</v>
      </c>
      <c r="I563" s="90" t="s">
        <v>522</v>
      </c>
      <c r="J563" s="93" t="s">
        <v>37</v>
      </c>
      <c r="K563" s="90" t="s">
        <v>53</v>
      </c>
      <c r="L563" s="90" t="s">
        <v>57</v>
      </c>
      <c r="M563" s="93" t="s">
        <v>55</v>
      </c>
      <c r="N563" s="91">
        <v>0.72916666666666674</v>
      </c>
      <c r="O563" s="91">
        <v>0.81041666666666667</v>
      </c>
      <c r="P563" s="91">
        <v>8.1249999999999933E-2</v>
      </c>
      <c r="Q563" s="94">
        <v>575.6</v>
      </c>
      <c r="R563" s="95">
        <v>0.94</v>
      </c>
      <c r="S563" s="95">
        <v>4.7603999999999997</v>
      </c>
      <c r="T563" s="95">
        <v>645.9</v>
      </c>
      <c r="U563" s="95">
        <v>78.7</v>
      </c>
      <c r="V563" s="95">
        <v>1.0940000000000001</v>
      </c>
      <c r="W563" s="95">
        <v>17.075299999999999</v>
      </c>
      <c r="X563" s="95">
        <v>101.5</v>
      </c>
      <c r="Y563" s="95">
        <v>547.9</v>
      </c>
      <c r="Z563" s="95">
        <v>1.0489999999999999</v>
      </c>
      <c r="AA563" s="95">
        <v>4.7485999999999997</v>
      </c>
      <c r="AB563" s="96">
        <v>612.20000000000005</v>
      </c>
      <c r="AH563" s="16" t="e">
        <f>IF(AND(B563="Premier League",E563="Live"),_xlfn.XLOOKUP(_xlfn.TEXTJOIN(" vs ",,C563:D563),Calendar!G:G,Calendar!B:B),IF(AND(B563="Premier League",E563="Highlights"),_xlfn.XLOOKUP(H563,Calendar!O:O,Calendar!N:N,,-1),""))</f>
        <v>#N/A</v>
      </c>
    </row>
    <row r="564" spans="1:34" x14ac:dyDescent="0.35">
      <c r="A564" s="90" t="s">
        <v>31</v>
      </c>
      <c r="B564" s="90" t="s">
        <v>32</v>
      </c>
      <c r="C564" s="90" t="s">
        <v>45</v>
      </c>
      <c r="D564" s="90" t="s">
        <v>164</v>
      </c>
      <c r="E564" s="90" t="s">
        <v>282</v>
      </c>
      <c r="F564" s="91">
        <v>0.85416666666666663</v>
      </c>
      <c r="G564" s="90"/>
      <c r="H564" s="92">
        <v>45983</v>
      </c>
      <c r="I564" s="90" t="s">
        <v>522</v>
      </c>
      <c r="J564" s="93" t="s">
        <v>37</v>
      </c>
      <c r="K564" s="90" t="s">
        <v>53</v>
      </c>
      <c r="L564" s="90" t="s">
        <v>57</v>
      </c>
      <c r="M564" s="93" t="s">
        <v>55</v>
      </c>
      <c r="N564" s="91">
        <v>0.85902777777777783</v>
      </c>
      <c r="O564" s="91">
        <v>0.93472222222222223</v>
      </c>
      <c r="P564" s="91">
        <v>7.5694444444444398E-2</v>
      </c>
      <c r="Q564" s="94">
        <v>77.5</v>
      </c>
      <c r="R564" s="95">
        <v>0.127</v>
      </c>
      <c r="S564" s="95">
        <v>0.69950000000000001</v>
      </c>
      <c r="T564" s="95">
        <v>131.6</v>
      </c>
      <c r="U564" s="95">
        <v>11.4</v>
      </c>
      <c r="V564" s="95">
        <v>0.159</v>
      </c>
      <c r="W564" s="95">
        <v>2.6063000000000001</v>
      </c>
      <c r="X564" s="95">
        <v>23.9</v>
      </c>
      <c r="Y564" s="95">
        <v>66.7</v>
      </c>
      <c r="Z564" s="95">
        <v>0.128</v>
      </c>
      <c r="AA564" s="95">
        <v>0.62239999999999995</v>
      </c>
      <c r="AB564" s="96">
        <v>113.1</v>
      </c>
      <c r="AH564" s="16" t="str">
        <f>IF(AND(B564="Premier League",E564="Live"),_xlfn.XLOOKUP(_xlfn.TEXTJOIN(" vs ",,C564:D564),Calendar!G:G,Calendar!B:B),IF(AND(B564="Premier League",E564="Highlights"),_xlfn.XLOOKUP(H564,Calendar!O:O,Calendar!N:N,,-1),""))</f>
        <v/>
      </c>
    </row>
    <row r="565" spans="1:34" x14ac:dyDescent="0.35">
      <c r="A565" s="90" t="s">
        <v>31</v>
      </c>
      <c r="B565" s="90" t="s">
        <v>32</v>
      </c>
      <c r="C565" s="90"/>
      <c r="D565" s="90"/>
      <c r="E565" s="90" t="s">
        <v>33</v>
      </c>
      <c r="F565" s="91">
        <v>0.93055555555555558</v>
      </c>
      <c r="G565" s="90"/>
      <c r="H565" s="92">
        <v>45983</v>
      </c>
      <c r="I565" s="90" t="s">
        <v>522</v>
      </c>
      <c r="J565" s="93" t="s">
        <v>37</v>
      </c>
      <c r="K565" s="90" t="s">
        <v>552</v>
      </c>
      <c r="L565" s="90" t="s">
        <v>35</v>
      </c>
      <c r="M565" s="93" t="s">
        <v>36</v>
      </c>
      <c r="N565" s="91">
        <v>0.93055555555555558</v>
      </c>
      <c r="O565" s="91">
        <v>0.98958333333333337</v>
      </c>
      <c r="P565" s="91">
        <v>5.902777777777779E-2</v>
      </c>
      <c r="Q565" s="94">
        <v>1762.4</v>
      </c>
      <c r="R565" s="95">
        <v>2.8769999999999998</v>
      </c>
      <c r="S565" s="95">
        <v>26.8184</v>
      </c>
      <c r="T565" s="95">
        <v>2417.1</v>
      </c>
      <c r="U565" s="95">
        <v>75.400000000000006</v>
      </c>
      <c r="V565" s="95">
        <v>1.0489999999999999</v>
      </c>
      <c r="W565" s="95">
        <v>36.267400000000002</v>
      </c>
      <c r="X565" s="95">
        <v>119.7</v>
      </c>
      <c r="Y565" s="95">
        <v>1722.6</v>
      </c>
      <c r="Z565" s="95">
        <v>3.298</v>
      </c>
      <c r="AA565" s="95">
        <v>26.832599999999999</v>
      </c>
      <c r="AB565" s="96">
        <v>2372</v>
      </c>
      <c r="AH565" s="16" t="str">
        <f>IF(AND(B565="Premier League",E565="Live"),_xlfn.XLOOKUP(_xlfn.TEXTJOIN(" vs ",,C565:D565),Calendar!G:G,Calendar!B:B),IF(AND(B565="Premier League",E565="Highlights"),_xlfn.XLOOKUP(H565,Calendar!O:O,Calendar!N:N,,-1),""))</f>
        <v>Matchweek 01</v>
      </c>
    </row>
    <row r="566" spans="1:34" x14ac:dyDescent="0.35">
      <c r="A566" s="90" t="s">
        <v>31</v>
      </c>
      <c r="B566" s="90" t="s">
        <v>32</v>
      </c>
      <c r="C566" s="90" t="s">
        <v>62</v>
      </c>
      <c r="D566" s="90" t="s">
        <v>67</v>
      </c>
      <c r="E566" s="90" t="s">
        <v>41</v>
      </c>
      <c r="F566" s="91">
        <v>0.52083333333333337</v>
      </c>
      <c r="G566" s="90"/>
      <c r="H566" s="92">
        <v>45983</v>
      </c>
      <c r="I566" s="90" t="s">
        <v>522</v>
      </c>
      <c r="J566" s="93" t="s">
        <v>37</v>
      </c>
      <c r="K566" s="90" t="s">
        <v>53</v>
      </c>
      <c r="L566" s="90" t="s">
        <v>510</v>
      </c>
      <c r="M566" s="93" t="s">
        <v>511</v>
      </c>
      <c r="N566" s="91">
        <v>0.52152777777777781</v>
      </c>
      <c r="O566" s="91">
        <v>0.60347222222222219</v>
      </c>
      <c r="P566" s="91">
        <v>8.1944444444444375E-2</v>
      </c>
      <c r="Q566" s="94">
        <v>582.90168067226921</v>
      </c>
      <c r="R566" s="95">
        <v>9.3949579831932774E-3</v>
      </c>
      <c r="S566" s="95">
        <v>0.10279411764705886</v>
      </c>
      <c r="T566" s="95">
        <v>707.9</v>
      </c>
      <c r="U566" s="95">
        <v>56.927731092437</v>
      </c>
      <c r="V566" s="95">
        <v>7.7705882352941185E-3</v>
      </c>
      <c r="W566" s="95">
        <v>0.22096218487394967</v>
      </c>
      <c r="X566" s="95">
        <v>108.9</v>
      </c>
      <c r="Y566" s="95">
        <v>564.82268907563036</v>
      </c>
      <c r="Z566" s="95">
        <v>1.0676470588235299E-2</v>
      </c>
      <c r="AA566" s="95">
        <v>0.10346134453781511</v>
      </c>
      <c r="AB566" s="96">
        <v>693.4</v>
      </c>
      <c r="AH566" s="16" t="e">
        <f>IF(AND(B566="Premier League",E566="Live"),_xlfn.XLOOKUP(_xlfn.TEXTJOIN(" vs ",,C566:D566),Calendar!G:G,Calendar!B:B),IF(AND(B566="Premier League",E566="Highlights"),_xlfn.XLOOKUP(H566,Calendar!O:O,Calendar!N:N,,-1),""))</f>
        <v>#N/A</v>
      </c>
    </row>
    <row r="567" spans="1:34" x14ac:dyDescent="0.35">
      <c r="A567" s="90" t="s">
        <v>31</v>
      </c>
      <c r="B567" s="90" t="s">
        <v>145</v>
      </c>
      <c r="C567" s="90" t="s">
        <v>96</v>
      </c>
      <c r="D567" s="90" t="s">
        <v>90</v>
      </c>
      <c r="E567" s="90" t="s">
        <v>41</v>
      </c>
      <c r="F567" s="91">
        <v>0.52083333333333337</v>
      </c>
      <c r="G567" s="90"/>
      <c r="H567" s="92">
        <v>45983</v>
      </c>
      <c r="I567" s="90" t="s">
        <v>522</v>
      </c>
      <c r="J567" s="93" t="s">
        <v>37</v>
      </c>
      <c r="K567" s="90" t="s">
        <v>53</v>
      </c>
      <c r="L567" s="90" t="s">
        <v>54</v>
      </c>
      <c r="M567" s="93" t="s">
        <v>55</v>
      </c>
      <c r="N567" s="91">
        <v>0.52083333333333337</v>
      </c>
      <c r="O567" s="91">
        <v>0.6</v>
      </c>
      <c r="P567" s="91">
        <v>7.9166666666666607E-2</v>
      </c>
      <c r="Q567" s="94">
        <v>238.3</v>
      </c>
      <c r="R567" s="95">
        <v>0.38900000000000001</v>
      </c>
      <c r="S567" s="95">
        <v>4.1664000000000003</v>
      </c>
      <c r="T567" s="95">
        <v>277.2</v>
      </c>
      <c r="U567" s="95">
        <v>30.4</v>
      </c>
      <c r="V567" s="95">
        <v>0.42299999999999999</v>
      </c>
      <c r="W567" s="95">
        <v>11.598599999999999</v>
      </c>
      <c r="X567" s="95">
        <v>40.200000000000003</v>
      </c>
      <c r="Y567" s="95">
        <v>208.4</v>
      </c>
      <c r="Z567" s="95">
        <v>0.39900000000000002</v>
      </c>
      <c r="AA567" s="95">
        <v>3.7833000000000001</v>
      </c>
      <c r="AB567" s="96">
        <v>246.1</v>
      </c>
      <c r="AH567" s="16" t="str">
        <f>IF(AND(B567="Premier League",E567="Live"),_xlfn.XLOOKUP(_xlfn.TEXTJOIN(" vs ",,C567:D567),Calendar!G:G,Calendar!B:B),IF(AND(B567="Premier League",E567="Highlights"),_xlfn.XLOOKUP(H567,Calendar!O:O,Calendar!N:N,,-1),""))</f>
        <v/>
      </c>
    </row>
    <row r="568" spans="1:34" x14ac:dyDescent="0.35">
      <c r="A568" s="90" t="s">
        <v>31</v>
      </c>
      <c r="B568" s="90" t="s">
        <v>145</v>
      </c>
      <c r="C568" s="90" t="s">
        <v>96</v>
      </c>
      <c r="D568" s="90" t="s">
        <v>90</v>
      </c>
      <c r="E568" s="90" t="s">
        <v>41</v>
      </c>
      <c r="F568" s="91">
        <v>0.52083333333333337</v>
      </c>
      <c r="G568" s="90"/>
      <c r="H568" s="92">
        <v>45983</v>
      </c>
      <c r="I568" s="90" t="s">
        <v>522</v>
      </c>
      <c r="J568" s="93" t="s">
        <v>37</v>
      </c>
      <c r="K568" s="90" t="s">
        <v>53</v>
      </c>
      <c r="L568" s="90" t="s">
        <v>120</v>
      </c>
      <c r="M568" s="93" t="s">
        <v>55</v>
      </c>
      <c r="N568" s="91">
        <v>0.52083333333333337</v>
      </c>
      <c r="O568" s="91">
        <v>0.6</v>
      </c>
      <c r="P568" s="91">
        <v>7.9166666666666607E-2</v>
      </c>
      <c r="Q568" s="94">
        <v>121</v>
      </c>
      <c r="R568" s="95">
        <v>0.19800000000000001</v>
      </c>
      <c r="S568" s="95">
        <v>2.1154999999999999</v>
      </c>
      <c r="T568" s="95">
        <v>194</v>
      </c>
      <c r="U568" s="95">
        <v>21.7</v>
      </c>
      <c r="V568" s="95">
        <v>0.30199999999999999</v>
      </c>
      <c r="W568" s="95">
        <v>8.2792999999999992</v>
      </c>
      <c r="X568" s="95">
        <v>35.1</v>
      </c>
      <c r="Y568" s="95">
        <v>117.9</v>
      </c>
      <c r="Z568" s="95">
        <v>0.22600000000000001</v>
      </c>
      <c r="AA568" s="95">
        <v>2.1404000000000001</v>
      </c>
      <c r="AB568" s="96">
        <v>188.1</v>
      </c>
      <c r="AH568" s="16" t="str">
        <f>IF(AND(B568="Premier League",E568="Live"),_xlfn.XLOOKUP(_xlfn.TEXTJOIN(" vs ",,C568:D568),Calendar!G:G,Calendar!B:B),IF(AND(B568="Premier League",E568="Highlights"),_xlfn.XLOOKUP(H568,Calendar!O:O,Calendar!N:N,,-1),""))</f>
        <v/>
      </c>
    </row>
    <row r="569" spans="1:34" x14ac:dyDescent="0.35">
      <c r="A569" s="90" t="s">
        <v>31</v>
      </c>
      <c r="B569" s="90" t="s">
        <v>529</v>
      </c>
      <c r="C569" s="90" t="s">
        <v>536</v>
      </c>
      <c r="D569" s="90" t="s">
        <v>195</v>
      </c>
      <c r="E569" s="90" t="s">
        <v>41</v>
      </c>
      <c r="F569" s="91">
        <v>0.83333333333333337</v>
      </c>
      <c r="G569" s="90"/>
      <c r="H569" s="92">
        <v>45983</v>
      </c>
      <c r="I569" s="90" t="s">
        <v>522</v>
      </c>
      <c r="J569" s="93" t="s">
        <v>37</v>
      </c>
      <c r="K569" s="90" t="s">
        <v>53</v>
      </c>
      <c r="L569" s="90" t="s">
        <v>54</v>
      </c>
      <c r="M569" s="93" t="s">
        <v>55</v>
      </c>
      <c r="N569" s="91">
        <v>0.83472222222222225</v>
      </c>
      <c r="O569" s="91">
        <v>0.91319444444444453</v>
      </c>
      <c r="P569" s="91">
        <v>7.8472222222222276E-2</v>
      </c>
      <c r="Q569" s="94">
        <v>84.9</v>
      </c>
      <c r="R569" s="95">
        <v>0.13900000000000001</v>
      </c>
      <c r="S569" s="95">
        <v>0.72330000000000005</v>
      </c>
      <c r="T569" s="95">
        <v>176.8</v>
      </c>
      <c r="U569" s="95">
        <v>10.4</v>
      </c>
      <c r="V569" s="95">
        <v>0.14499999999999999</v>
      </c>
      <c r="W569" s="95">
        <v>2.2742</v>
      </c>
      <c r="X569" s="95">
        <v>15.7</v>
      </c>
      <c r="Y569" s="95">
        <v>78.5</v>
      </c>
      <c r="Z569" s="95">
        <v>0.15</v>
      </c>
      <c r="AA569" s="95">
        <v>0.69359999999999999</v>
      </c>
      <c r="AB569" s="96">
        <v>167.4</v>
      </c>
      <c r="AH569" s="16" t="str">
        <f>IF(AND(B569="Premier League",E569="Live"),_xlfn.XLOOKUP(_xlfn.TEXTJOIN(" vs ",,C569:D569),Calendar!G:G,Calendar!B:B),IF(AND(B569="Premier League",E569="Highlights"),_xlfn.XLOOKUP(H569,Calendar!O:O,Calendar!N:N,,-1),""))</f>
        <v/>
      </c>
    </row>
    <row r="570" spans="1:34" x14ac:dyDescent="0.35">
      <c r="A570" s="90" t="s">
        <v>31</v>
      </c>
      <c r="B570" s="90" t="s">
        <v>529</v>
      </c>
      <c r="C570" s="90" t="s">
        <v>536</v>
      </c>
      <c r="D570" s="90" t="s">
        <v>195</v>
      </c>
      <c r="E570" s="90" t="s">
        <v>41</v>
      </c>
      <c r="F570" s="91">
        <v>0.83333333333333337</v>
      </c>
      <c r="G570" s="90"/>
      <c r="H570" s="92">
        <v>45983</v>
      </c>
      <c r="I570" s="90" t="s">
        <v>522</v>
      </c>
      <c r="J570" s="93" t="s">
        <v>37</v>
      </c>
      <c r="K570" s="90" t="s">
        <v>53</v>
      </c>
      <c r="L570" s="90" t="s">
        <v>120</v>
      </c>
      <c r="M570" s="93" t="s">
        <v>55</v>
      </c>
      <c r="N570" s="91">
        <v>0.83472222222222225</v>
      </c>
      <c r="O570" s="91">
        <v>0.91319444444444453</v>
      </c>
      <c r="P570" s="91">
        <v>7.8472222222222276E-2</v>
      </c>
      <c r="Q570" s="94">
        <v>107.2</v>
      </c>
      <c r="R570" s="95">
        <v>0.17499999999999999</v>
      </c>
      <c r="S570" s="95">
        <v>0.9133</v>
      </c>
      <c r="T570" s="95">
        <v>193.3</v>
      </c>
      <c r="U570" s="95">
        <v>9.1</v>
      </c>
      <c r="V570" s="95">
        <v>0.127</v>
      </c>
      <c r="W570" s="95">
        <v>1.9899</v>
      </c>
      <c r="X570" s="95">
        <v>29.6</v>
      </c>
      <c r="Y570" s="95">
        <v>105.7</v>
      </c>
      <c r="Z570" s="95">
        <v>0.20200000000000001</v>
      </c>
      <c r="AA570" s="95">
        <v>0.93389999999999995</v>
      </c>
      <c r="AB570" s="96">
        <v>186.9</v>
      </c>
      <c r="AH570" s="16" t="str">
        <f>IF(AND(B570="Premier League",E570="Live"),_xlfn.XLOOKUP(_xlfn.TEXTJOIN(" vs ",,C570:D570),Calendar!G:G,Calendar!B:B),IF(AND(B570="Premier League",E570="Highlights"),_xlfn.XLOOKUP(H570,Calendar!O:O,Calendar!N:N,,-1),""))</f>
        <v/>
      </c>
    </row>
    <row r="571" spans="1:34" x14ac:dyDescent="0.35">
      <c r="A571" s="90" t="s">
        <v>31</v>
      </c>
      <c r="B571" s="90" t="s">
        <v>32</v>
      </c>
      <c r="C571" s="90" t="s">
        <v>43</v>
      </c>
      <c r="D571" s="90" t="s">
        <v>82</v>
      </c>
      <c r="E571" s="90" t="s">
        <v>41</v>
      </c>
      <c r="F571" s="91">
        <v>0.58333333333333337</v>
      </c>
      <c r="G571" s="90"/>
      <c r="H571" s="92">
        <v>45984</v>
      </c>
      <c r="I571" s="90" t="s">
        <v>522</v>
      </c>
      <c r="J571" s="93" t="s">
        <v>38</v>
      </c>
      <c r="K571" s="90" t="s">
        <v>53</v>
      </c>
      <c r="L571" s="90" t="s">
        <v>54</v>
      </c>
      <c r="M571" s="93" t="s">
        <v>55</v>
      </c>
      <c r="N571" s="91">
        <v>0.58333333333333337</v>
      </c>
      <c r="O571" s="91">
        <v>0.6659722222222223</v>
      </c>
      <c r="P571" s="91">
        <v>8.2638888888888928E-2</v>
      </c>
      <c r="Q571" s="94">
        <v>803.2</v>
      </c>
      <c r="R571" s="95">
        <v>1.3109999999999999</v>
      </c>
      <c r="S571" s="95">
        <v>10.7643</v>
      </c>
      <c r="T571" s="95">
        <v>1154.8</v>
      </c>
      <c r="U571" s="95">
        <v>56.4</v>
      </c>
      <c r="V571" s="95">
        <v>0.78400000000000003</v>
      </c>
      <c r="W571" s="95">
        <v>20.819500000000001</v>
      </c>
      <c r="X571" s="95">
        <v>120.5</v>
      </c>
      <c r="Y571" s="95">
        <v>769.3</v>
      </c>
      <c r="Z571" s="95">
        <v>1.4730000000000001</v>
      </c>
      <c r="AA571" s="95">
        <v>10.760300000000001</v>
      </c>
      <c r="AB571" s="96">
        <v>1117.8</v>
      </c>
      <c r="AH571" s="16" t="e">
        <f>IF(AND(B571="Premier League",E571="Live"),_xlfn.XLOOKUP(_xlfn.TEXTJOIN(" vs ",,C571:D571),Calendar!G:G,Calendar!B:B),IF(AND(B571="Premier League",E571="Highlights"),_xlfn.XLOOKUP(H571,Calendar!O:O,Calendar!N:N,,-1),""))</f>
        <v>#N/A</v>
      </c>
    </row>
    <row r="572" spans="1:34" x14ac:dyDescent="0.35">
      <c r="A572" s="90" t="s">
        <v>31</v>
      </c>
      <c r="B572" s="90" t="s">
        <v>32</v>
      </c>
      <c r="C572" s="90" t="s">
        <v>43</v>
      </c>
      <c r="D572" s="90" t="s">
        <v>82</v>
      </c>
      <c r="E572" s="90" t="s">
        <v>41</v>
      </c>
      <c r="F572" s="91">
        <v>0.58333333333333337</v>
      </c>
      <c r="G572" s="90"/>
      <c r="H572" s="92">
        <v>45984</v>
      </c>
      <c r="I572" s="90" t="s">
        <v>522</v>
      </c>
      <c r="J572" s="93" t="s">
        <v>38</v>
      </c>
      <c r="K572" s="90" t="s">
        <v>53</v>
      </c>
      <c r="L572" s="90" t="s">
        <v>57</v>
      </c>
      <c r="M572" s="93" t="s">
        <v>55</v>
      </c>
      <c r="N572" s="91">
        <v>0.58333333333333337</v>
      </c>
      <c r="O572" s="91">
        <v>0.6659722222222223</v>
      </c>
      <c r="P572" s="91">
        <v>8.2638888888888928E-2</v>
      </c>
      <c r="Q572" s="94">
        <v>567.4</v>
      </c>
      <c r="R572" s="95">
        <v>0.92600000000000005</v>
      </c>
      <c r="S572" s="95">
        <v>7.6041999999999996</v>
      </c>
      <c r="T572" s="95">
        <v>704.2</v>
      </c>
      <c r="U572" s="95">
        <v>31.7</v>
      </c>
      <c r="V572" s="95">
        <v>0.441</v>
      </c>
      <c r="W572" s="95">
        <v>11.701700000000001</v>
      </c>
      <c r="X572" s="95">
        <v>51.7</v>
      </c>
      <c r="Y572" s="95">
        <v>525.79999999999995</v>
      </c>
      <c r="Z572" s="95">
        <v>1.0069999999999999</v>
      </c>
      <c r="AA572" s="95">
        <v>7.3544999999999998</v>
      </c>
      <c r="AB572" s="96">
        <v>640.9</v>
      </c>
      <c r="AH572" s="16" t="e">
        <f>IF(AND(B572="Premier League",E572="Live"),_xlfn.XLOOKUP(_xlfn.TEXTJOIN(" vs ",,C572:D572),Calendar!G:G,Calendar!B:B),IF(AND(B572="Premier League",E572="Highlights"),_xlfn.XLOOKUP(H572,Calendar!O:O,Calendar!N:N,,-1),""))</f>
        <v>#N/A</v>
      </c>
    </row>
    <row r="573" spans="1:34" x14ac:dyDescent="0.35">
      <c r="A573" s="90" t="s">
        <v>31</v>
      </c>
      <c r="B573" s="90" t="s">
        <v>32</v>
      </c>
      <c r="C573" s="90" t="s">
        <v>40</v>
      </c>
      <c r="D573" s="90" t="s">
        <v>48</v>
      </c>
      <c r="E573" s="90" t="s">
        <v>41</v>
      </c>
      <c r="F573" s="91">
        <v>0.6875</v>
      </c>
      <c r="G573" s="90"/>
      <c r="H573" s="92">
        <v>45984</v>
      </c>
      <c r="I573" s="90" t="s">
        <v>522</v>
      </c>
      <c r="J573" s="93" t="s">
        <v>38</v>
      </c>
      <c r="K573" s="90" t="s">
        <v>53</v>
      </c>
      <c r="L573" s="90" t="s">
        <v>54</v>
      </c>
      <c r="M573" s="93" t="s">
        <v>55</v>
      </c>
      <c r="N573" s="91">
        <v>0.6875</v>
      </c>
      <c r="O573" s="91">
        <v>0.76597222222222228</v>
      </c>
      <c r="P573" s="91">
        <v>7.8472222222222276E-2</v>
      </c>
      <c r="Q573" s="94">
        <v>1672</v>
      </c>
      <c r="R573" s="95">
        <v>2.7290000000000001</v>
      </c>
      <c r="S573" s="95">
        <v>14.649699999999999</v>
      </c>
      <c r="T573" s="95">
        <v>1869.7</v>
      </c>
      <c r="U573" s="95">
        <v>245</v>
      </c>
      <c r="V573" s="95">
        <v>3.407</v>
      </c>
      <c r="W573" s="95">
        <v>38.437399999999997</v>
      </c>
      <c r="X573" s="95">
        <v>305</v>
      </c>
      <c r="Y573" s="95">
        <v>1579.7</v>
      </c>
      <c r="Z573" s="95">
        <v>3.0249999999999999</v>
      </c>
      <c r="AA573" s="95">
        <v>14.521599999999999</v>
      </c>
      <c r="AB573" s="96">
        <v>1768.9</v>
      </c>
      <c r="AH573" s="16" t="e">
        <f>IF(AND(B573="Premier League",E573="Live"),_xlfn.XLOOKUP(_xlfn.TEXTJOIN(" vs ",,C573:D573),Calendar!G:G,Calendar!B:B),IF(AND(B573="Premier League",E573="Highlights"),_xlfn.XLOOKUP(H573,Calendar!O:O,Calendar!N:N,,-1),""))</f>
        <v>#N/A</v>
      </c>
    </row>
    <row r="574" spans="1:34" x14ac:dyDescent="0.35">
      <c r="A574" s="90" t="s">
        <v>31</v>
      </c>
      <c r="B574" s="90" t="s">
        <v>32</v>
      </c>
      <c r="C574" s="90" t="s">
        <v>40</v>
      </c>
      <c r="D574" s="90" t="s">
        <v>48</v>
      </c>
      <c r="E574" s="90" t="s">
        <v>41</v>
      </c>
      <c r="F574" s="91">
        <v>0.6875</v>
      </c>
      <c r="G574" s="90"/>
      <c r="H574" s="92">
        <v>45984</v>
      </c>
      <c r="I574" s="90" t="s">
        <v>522</v>
      </c>
      <c r="J574" s="93" t="s">
        <v>38</v>
      </c>
      <c r="K574" s="90" t="s">
        <v>53</v>
      </c>
      <c r="L574" s="90" t="s">
        <v>57</v>
      </c>
      <c r="M574" s="93" t="s">
        <v>55</v>
      </c>
      <c r="N574" s="91">
        <v>0.6875</v>
      </c>
      <c r="O574" s="91">
        <v>0.76597222222222228</v>
      </c>
      <c r="P574" s="91">
        <v>7.8472222222222276E-2</v>
      </c>
      <c r="Q574" s="94">
        <v>1004.8</v>
      </c>
      <c r="R574" s="95">
        <v>1.64</v>
      </c>
      <c r="S574" s="95">
        <v>8.8038000000000007</v>
      </c>
      <c r="T574" s="95">
        <v>1203.8</v>
      </c>
      <c r="U574" s="95">
        <v>130.5</v>
      </c>
      <c r="V574" s="95">
        <v>1.8149999999999999</v>
      </c>
      <c r="W574" s="95">
        <v>20.473800000000001</v>
      </c>
      <c r="X574" s="95">
        <v>169</v>
      </c>
      <c r="Y574" s="95">
        <v>908.9</v>
      </c>
      <c r="Z574" s="95">
        <v>1.74</v>
      </c>
      <c r="AA574" s="95">
        <v>8.3552</v>
      </c>
      <c r="AB574" s="96">
        <v>1078.5999999999999</v>
      </c>
      <c r="AH574" s="16" t="e">
        <f>IF(AND(B574="Premier League",E574="Live"),_xlfn.XLOOKUP(_xlfn.TEXTJOIN(" vs ",,C574:D574),Calendar!G:G,Calendar!B:B),IF(AND(B574="Premier League",E574="Highlights"),_xlfn.XLOOKUP(H574,Calendar!O:O,Calendar!N:N,,-1),""))</f>
        <v>#N/A</v>
      </c>
    </row>
    <row r="575" spans="1:34" x14ac:dyDescent="0.35">
      <c r="A575" s="90" t="s">
        <v>31</v>
      </c>
      <c r="B575" s="90" t="s">
        <v>32</v>
      </c>
      <c r="C575" s="90"/>
      <c r="D575" s="90"/>
      <c r="E575" s="90" t="s">
        <v>33</v>
      </c>
      <c r="F575" s="91">
        <v>0.31597222222222221</v>
      </c>
      <c r="G575" s="90"/>
      <c r="H575" s="92">
        <v>45984</v>
      </c>
      <c r="I575" s="90" t="s">
        <v>522</v>
      </c>
      <c r="J575" s="93" t="s">
        <v>38</v>
      </c>
      <c r="K575" s="90" t="s">
        <v>553</v>
      </c>
      <c r="L575" s="90" t="s">
        <v>35</v>
      </c>
      <c r="M575" s="93" t="s">
        <v>36</v>
      </c>
      <c r="N575" s="91">
        <v>0.31597222222222221</v>
      </c>
      <c r="O575" s="91">
        <v>0.375</v>
      </c>
      <c r="P575" s="91">
        <v>5.902777777777779E-2</v>
      </c>
      <c r="Q575" s="94">
        <v>555.29999999999995</v>
      </c>
      <c r="R575" s="95">
        <v>0.90600000000000003</v>
      </c>
      <c r="S575" s="95">
        <v>18.321300000000001</v>
      </c>
      <c r="T575" s="95">
        <v>809.5</v>
      </c>
      <c r="U575" s="95">
        <v>11.4</v>
      </c>
      <c r="V575" s="95">
        <v>0.159</v>
      </c>
      <c r="W575" s="95">
        <v>15.0396</v>
      </c>
      <c r="X575" s="95">
        <v>35</v>
      </c>
      <c r="Y575" s="95">
        <v>542.5</v>
      </c>
      <c r="Z575" s="95">
        <v>1.0389999999999999</v>
      </c>
      <c r="AA575" s="95">
        <v>18.807400000000001</v>
      </c>
      <c r="AB575" s="96">
        <v>800.4</v>
      </c>
      <c r="AH575" s="16" t="str">
        <f>IF(AND(B575="Premier League",E575="Live"),_xlfn.XLOOKUP(_xlfn.TEXTJOIN(" vs ",,C575:D575),Calendar!G:G,Calendar!B:B),IF(AND(B575="Premier League",E575="Highlights"),_xlfn.XLOOKUP(H575,Calendar!O:O,Calendar!N:N,,-1),""))</f>
        <v>Matchweek 01</v>
      </c>
    </row>
    <row r="576" spans="1:34" x14ac:dyDescent="0.35">
      <c r="A576" s="90" t="s">
        <v>31</v>
      </c>
      <c r="B576" s="90" t="s">
        <v>32</v>
      </c>
      <c r="C576" s="90"/>
      <c r="D576" s="90"/>
      <c r="E576" s="90" t="s">
        <v>33</v>
      </c>
      <c r="F576" s="91">
        <v>0.94444444444444442</v>
      </c>
      <c r="G576" s="90"/>
      <c r="H576" s="92">
        <v>45984</v>
      </c>
      <c r="I576" s="90" t="s">
        <v>522</v>
      </c>
      <c r="J576" s="93" t="s">
        <v>38</v>
      </c>
      <c r="K576" s="90" t="s">
        <v>552</v>
      </c>
      <c r="L576" s="90" t="s">
        <v>35</v>
      </c>
      <c r="M576" s="93" t="s">
        <v>36</v>
      </c>
      <c r="N576" s="91">
        <v>0.94444444444444442</v>
      </c>
      <c r="O576" s="91">
        <v>0.97916666666666663</v>
      </c>
      <c r="P576" s="91">
        <v>3.472222222222221E-2</v>
      </c>
      <c r="Q576" s="94">
        <v>1409.6</v>
      </c>
      <c r="R576" s="95">
        <v>2.3010000000000002</v>
      </c>
      <c r="S576" s="95">
        <v>25.322900000000001</v>
      </c>
      <c r="T576" s="95">
        <v>2597.9</v>
      </c>
      <c r="U576" s="95">
        <v>59.8</v>
      </c>
      <c r="V576" s="95">
        <v>0.83199999999999996</v>
      </c>
      <c r="W576" s="95">
        <v>28.777699999999999</v>
      </c>
      <c r="X576" s="95">
        <v>88.9</v>
      </c>
      <c r="Y576" s="95">
        <v>1384.1</v>
      </c>
      <c r="Z576" s="95">
        <v>2.65</v>
      </c>
      <c r="AA576" s="95">
        <v>25.290500000000002</v>
      </c>
      <c r="AB576" s="96">
        <v>2547.1999999999998</v>
      </c>
      <c r="AH576" s="16" t="str">
        <f>IF(AND(B576="Premier League",E576="Live"),_xlfn.XLOOKUP(_xlfn.TEXTJOIN(" vs ",,C576:D576),Calendar!G:G,Calendar!B:B),IF(AND(B576="Premier League",E576="Highlights"),_xlfn.XLOOKUP(H576,Calendar!O:O,Calendar!N:N,,-1),""))</f>
        <v>Matchweek 01</v>
      </c>
    </row>
    <row r="577" spans="1:34" x14ac:dyDescent="0.35">
      <c r="A577" s="90" t="s">
        <v>31</v>
      </c>
      <c r="B577" s="90" t="s">
        <v>145</v>
      </c>
      <c r="C577" s="90" t="s">
        <v>93</v>
      </c>
      <c r="D577" s="90" t="s">
        <v>91</v>
      </c>
      <c r="E577" s="90" t="s">
        <v>41</v>
      </c>
      <c r="F577" s="91">
        <v>0.5</v>
      </c>
      <c r="G577" s="90"/>
      <c r="H577" s="92">
        <v>45984</v>
      </c>
      <c r="I577" s="90" t="s">
        <v>522</v>
      </c>
      <c r="J577" s="93" t="s">
        <v>38</v>
      </c>
      <c r="K577" s="90" t="s">
        <v>53</v>
      </c>
      <c r="L577" s="90" t="s">
        <v>549</v>
      </c>
      <c r="M577" s="93" t="s">
        <v>80</v>
      </c>
      <c r="N577" s="91">
        <v>0.50069444444444444</v>
      </c>
      <c r="O577" s="91">
        <v>0.58194444444444449</v>
      </c>
      <c r="P577" s="91">
        <v>8.1250000000000044E-2</v>
      </c>
      <c r="Q577" s="94">
        <v>606.1</v>
      </c>
      <c r="R577" s="95">
        <v>0.98899999999999999</v>
      </c>
      <c r="S577" s="95">
        <v>10.388199999999999</v>
      </c>
      <c r="T577" s="95">
        <v>729.4</v>
      </c>
      <c r="U577" s="95">
        <v>31</v>
      </c>
      <c r="V577" s="95">
        <v>0.43099999999999999</v>
      </c>
      <c r="W577" s="95">
        <v>17.023599999999998</v>
      </c>
      <c r="X577" s="95">
        <v>53.3</v>
      </c>
      <c r="Y577" s="95">
        <v>585.6</v>
      </c>
      <c r="Z577" s="95">
        <v>1.121</v>
      </c>
      <c r="AA577" s="95">
        <v>10.38</v>
      </c>
      <c r="AB577" s="96">
        <v>706.8</v>
      </c>
      <c r="AH577" s="16" t="str">
        <f>IF(AND(B577="Premier League",E577="Live"),_xlfn.XLOOKUP(_xlfn.TEXTJOIN(" vs ",,C577:D577),Calendar!G:G,Calendar!B:B),IF(AND(B577="Premier League",E577="Highlights"),_xlfn.XLOOKUP(H577,Calendar!O:O,Calendar!N:N,,-1),""))</f>
        <v/>
      </c>
    </row>
    <row r="578" spans="1:34" x14ac:dyDescent="0.35">
      <c r="A578" s="90" t="s">
        <v>31</v>
      </c>
      <c r="B578" s="90" t="s">
        <v>145</v>
      </c>
      <c r="C578" s="90" t="s">
        <v>93</v>
      </c>
      <c r="D578" s="90" t="s">
        <v>91</v>
      </c>
      <c r="E578" s="90" t="s">
        <v>41</v>
      </c>
      <c r="F578" s="91">
        <v>0.5</v>
      </c>
      <c r="G578" s="90"/>
      <c r="H578" s="92">
        <v>45984</v>
      </c>
      <c r="I578" s="90" t="s">
        <v>522</v>
      </c>
      <c r="J578" s="93" t="s">
        <v>38</v>
      </c>
      <c r="K578" s="90" t="s">
        <v>53</v>
      </c>
      <c r="L578" s="90" t="s">
        <v>54</v>
      </c>
      <c r="M578" s="93" t="s">
        <v>55</v>
      </c>
      <c r="N578" s="91">
        <v>0.5</v>
      </c>
      <c r="O578" s="91">
        <v>0.53402777777777777</v>
      </c>
      <c r="P578" s="91">
        <v>3.4027777777777768E-2</v>
      </c>
      <c r="Q578" s="94">
        <v>162.19999999999999</v>
      </c>
      <c r="R578" s="95">
        <v>0.26500000000000001</v>
      </c>
      <c r="S578" s="95">
        <v>3.2696000000000001</v>
      </c>
      <c r="T578" s="95">
        <v>204</v>
      </c>
      <c r="U578" s="95">
        <v>6</v>
      </c>
      <c r="V578" s="95">
        <v>8.3000000000000004E-2</v>
      </c>
      <c r="W578" s="95">
        <v>4.1551</v>
      </c>
      <c r="X578" s="95">
        <v>8</v>
      </c>
      <c r="Y578" s="95">
        <v>155.80000000000001</v>
      </c>
      <c r="Z578" s="95">
        <v>0.29799999999999999</v>
      </c>
      <c r="AA578" s="95">
        <v>3.2627000000000002</v>
      </c>
      <c r="AB578" s="96">
        <v>197.6</v>
      </c>
      <c r="AH578" s="16" t="str">
        <f>IF(AND(B578="Premier League",E578="Live"),_xlfn.XLOOKUP(_xlfn.TEXTJOIN(" vs ",,C578:D578),Calendar!G:G,Calendar!B:B),IF(AND(B578="Premier League",E578="Highlights"),_xlfn.XLOOKUP(H578,Calendar!O:O,Calendar!N:N,,-1),""))</f>
        <v/>
      </c>
    </row>
    <row r="579" spans="1:34" x14ac:dyDescent="0.35">
      <c r="A579" s="90" t="s">
        <v>31</v>
      </c>
      <c r="B579" s="90" t="s">
        <v>145</v>
      </c>
      <c r="C579" s="90" t="s">
        <v>93</v>
      </c>
      <c r="D579" s="90" t="s">
        <v>91</v>
      </c>
      <c r="E579" s="90" t="s">
        <v>41</v>
      </c>
      <c r="F579" s="91">
        <v>0.5</v>
      </c>
      <c r="G579" s="90"/>
      <c r="H579" s="92">
        <v>45984</v>
      </c>
      <c r="I579" s="90" t="s">
        <v>522</v>
      </c>
      <c r="J579" s="93" t="s">
        <v>38</v>
      </c>
      <c r="K579" s="90" t="s">
        <v>53</v>
      </c>
      <c r="L579" s="90" t="s">
        <v>120</v>
      </c>
      <c r="M579" s="93" t="s">
        <v>55</v>
      </c>
      <c r="N579" s="91">
        <v>0.5</v>
      </c>
      <c r="O579" s="91">
        <v>0.58125000000000004</v>
      </c>
      <c r="P579" s="91">
        <v>8.1250000000000044E-2</v>
      </c>
      <c r="Q579" s="94">
        <v>185.6</v>
      </c>
      <c r="R579" s="95">
        <v>0.30299999999999999</v>
      </c>
      <c r="S579" s="95">
        <v>3.1919</v>
      </c>
      <c r="T579" s="95">
        <v>333.1</v>
      </c>
      <c r="U579" s="95">
        <v>18.7</v>
      </c>
      <c r="V579" s="95">
        <v>0.26</v>
      </c>
      <c r="W579" s="95">
        <v>10.314399999999999</v>
      </c>
      <c r="X579" s="95">
        <v>35.299999999999997</v>
      </c>
      <c r="Y579" s="95">
        <v>181.8</v>
      </c>
      <c r="Z579" s="95">
        <v>0.34799999999999998</v>
      </c>
      <c r="AA579" s="95">
        <v>3.2334000000000001</v>
      </c>
      <c r="AB579" s="96">
        <v>318.39999999999998</v>
      </c>
      <c r="AH579" s="16" t="str">
        <f>IF(AND(B579="Premier League",E579="Live"),_xlfn.XLOOKUP(_xlfn.TEXTJOIN(" vs ",,C579:D579),Calendar!G:G,Calendar!B:B),IF(AND(B579="Premier League",E579="Highlights"),_xlfn.XLOOKUP(H579,Calendar!O:O,Calendar!N:N,,-1),""))</f>
        <v/>
      </c>
    </row>
    <row r="580" spans="1:34" x14ac:dyDescent="0.35">
      <c r="A580" s="90" t="s">
        <v>31</v>
      </c>
      <c r="B580" s="90" t="s">
        <v>529</v>
      </c>
      <c r="C580" s="90" t="s">
        <v>533</v>
      </c>
      <c r="D580" s="90" t="s">
        <v>537</v>
      </c>
      <c r="E580" s="90" t="s">
        <v>41</v>
      </c>
      <c r="F580" s="91">
        <v>0.625</v>
      </c>
      <c r="G580" s="90"/>
      <c r="H580" s="92">
        <v>45984</v>
      </c>
      <c r="I580" s="90" t="s">
        <v>522</v>
      </c>
      <c r="J580" s="93" t="s">
        <v>38</v>
      </c>
      <c r="K580" s="90" t="s">
        <v>53</v>
      </c>
      <c r="L580" s="90" t="s">
        <v>120</v>
      </c>
      <c r="M580" s="93" t="s">
        <v>55</v>
      </c>
      <c r="N580" s="91">
        <v>0.625</v>
      </c>
      <c r="O580" s="91">
        <v>0.70486111111111116</v>
      </c>
      <c r="P580" s="91">
        <v>7.986111111111116E-2</v>
      </c>
      <c r="Q580" s="94">
        <v>122</v>
      </c>
      <c r="R580" s="95">
        <v>0.19900000000000001</v>
      </c>
      <c r="S580" s="95">
        <v>1.4328000000000001</v>
      </c>
      <c r="T580" s="95">
        <v>163.4</v>
      </c>
      <c r="U580" s="95">
        <v>11.1</v>
      </c>
      <c r="V580" s="95">
        <v>0.154</v>
      </c>
      <c r="W580" s="95">
        <v>2.7743000000000002</v>
      </c>
      <c r="X580" s="95">
        <v>20.2</v>
      </c>
      <c r="Y580" s="95">
        <v>119.2</v>
      </c>
      <c r="Z580" s="95">
        <v>0.22800000000000001</v>
      </c>
      <c r="AA580" s="95">
        <v>1.4728000000000001</v>
      </c>
      <c r="AB580" s="96">
        <v>161.5</v>
      </c>
      <c r="AH580" s="16" t="str">
        <f>IF(AND(B580="Premier League",E580="Live"),_xlfn.XLOOKUP(_xlfn.TEXTJOIN(" vs ",,C580:D580),Calendar!G:G,Calendar!B:B),IF(AND(B580="Premier League",E580="Highlights"),_xlfn.XLOOKUP(H580,Calendar!O:O,Calendar!N:N,,-1),""))</f>
        <v/>
      </c>
    </row>
    <row r="581" spans="1:34" x14ac:dyDescent="0.35">
      <c r="AH581" s="16" t="str">
        <f>IF(AND(B581="Premier League",E581="Live"),_xlfn.XLOOKUP(_xlfn.TEXTJOIN(" vs ",,C581:D581),Calendar!G:G,Calendar!B:B),IF(AND(B581="Premier League",E581="Highlights"),_xlfn.XLOOKUP(H581,Calendar!O:O,Calendar!N:N,,-1),""))</f>
        <v/>
      </c>
    </row>
    <row r="582" spans="1:34" x14ac:dyDescent="0.35">
      <c r="R582" s="64"/>
      <c r="S582" s="64"/>
      <c r="V582" s="64"/>
      <c r="W582" s="64"/>
      <c r="AB582" s="16"/>
      <c r="AD582" s="16" t="str">
        <f>IF(AND(B582="Premier League",E582="Live"),_xlfn.XLOOKUP(_xlfn.TEXTJOIN(" vs ",,C582:D582),Calendar!G:G,Calendar!B:B),IF(AND(B582="Premier League",E582="Highlights"),_xlfn.XLOOKUP(H582,Calendar!O:O,Calendar!N:N,,-1),""))</f>
        <v/>
      </c>
    </row>
    <row r="583" spans="1:34" x14ac:dyDescent="0.35">
      <c r="AH583" s="16" t="str">
        <f>IF(AND(B583="Premier League",E583="Live"),_xlfn.XLOOKUP(_xlfn.TEXTJOIN(" vs ",,C583:D583),Calendar!G:G,Calendar!B:B),IF(AND(B583="Premier League",E583="Highlights"),_xlfn.XLOOKUP(H583,Calendar!O:O,Calendar!N:N,,-1),""))</f>
        <v/>
      </c>
    </row>
    <row r="584" spans="1:34" x14ac:dyDescent="0.35">
      <c r="AH584" s="16" t="str">
        <f>IF(AND(B584="Premier League",E584="Live"),_xlfn.XLOOKUP(_xlfn.TEXTJOIN(" vs ",,C584:D584),Calendar!G:G,Calendar!B:B),IF(AND(B584="Premier League",E584="Highlights"),_xlfn.XLOOKUP(H584,Calendar!O:O,Calendar!N:N,,-1),""))</f>
        <v/>
      </c>
    </row>
    <row r="585" spans="1:34" x14ac:dyDescent="0.35">
      <c r="AH585" s="16" t="str">
        <f>IF(AND(B585="Premier League",E585="Live"),_xlfn.XLOOKUP(_xlfn.TEXTJOIN(" vs ",,C585:D585),Calendar!G:G,Calendar!B:B),IF(AND(B585="Premier League",E585="Highlights"),_xlfn.XLOOKUP(H585,Calendar!O:O,Calendar!N:N,,-1),""))</f>
        <v/>
      </c>
    </row>
    <row r="586" spans="1:34" x14ac:dyDescent="0.35">
      <c r="AH586" s="16" t="str">
        <f>IF(AND(B586="Premier League",E586="Live"),_xlfn.XLOOKUP(_xlfn.TEXTJOIN(" vs ",,C586:D586),Calendar!G:G,Calendar!B:B),IF(AND(B586="Premier League",E586="Highlights"),_xlfn.XLOOKUP(H586,Calendar!O:O,Calendar!N:N,,-1),""))</f>
        <v/>
      </c>
    </row>
    <row r="587" spans="1:34" x14ac:dyDescent="0.35">
      <c r="AH587" s="16" t="str">
        <f>IF(AND(B587="Premier League",E587="Live"),_xlfn.XLOOKUP(_xlfn.TEXTJOIN(" vs ",,C587:D587),Calendar!G:G,Calendar!B:B),IF(AND(B587="Premier League",E587="Highlights"),_xlfn.XLOOKUP(H587,Calendar!O:O,Calendar!N:N,,-1),""))</f>
        <v/>
      </c>
    </row>
    <row r="588" spans="1:34" x14ac:dyDescent="0.35">
      <c r="AH588" s="16" t="str">
        <f>IF(AND(B588="Premier League",E588="Live"),_xlfn.XLOOKUP(_xlfn.TEXTJOIN(" vs ",,C588:D588),Calendar!G:G,Calendar!B:B),IF(AND(B588="Premier League",E588="Highlights"),_xlfn.XLOOKUP(H588,Calendar!O:O,Calendar!N:N,,-1),""))</f>
        <v/>
      </c>
    </row>
    <row r="589" spans="1:34" x14ac:dyDescent="0.35">
      <c r="AH589" s="16" t="str">
        <f>IF(AND(B589="Premier League",E589="Live"),_xlfn.XLOOKUP(_xlfn.TEXTJOIN(" vs ",,C589:D589),Calendar!G:G,Calendar!B:B),IF(AND(B589="Premier League",E589="Highlights"),_xlfn.XLOOKUP(H589,Calendar!O:O,Calendar!N:N,,-1),""))</f>
        <v/>
      </c>
    </row>
    <row r="590" spans="1:34" x14ac:dyDescent="0.35">
      <c r="AH590" s="16" t="str">
        <f>IF(AND(B590="Premier League",E590="Live"),_xlfn.XLOOKUP(_xlfn.TEXTJOIN(" vs ",,C590:D590),Calendar!G:G,Calendar!B:B),IF(AND(B590="Premier League",E590="Highlights"),_xlfn.XLOOKUP(H590,Calendar!O:O,Calendar!N:N,,-1),""))</f>
        <v/>
      </c>
    </row>
    <row r="591" spans="1:34" x14ac:dyDescent="0.35">
      <c r="AH591" s="16" t="str">
        <f>IF(AND(B591="Premier League",E591="Live"),_xlfn.XLOOKUP(_xlfn.TEXTJOIN(" vs ",,C591:D591),Calendar!G:G,Calendar!B:B),IF(AND(B591="Premier League",E591="Highlights"),_xlfn.XLOOKUP(H591,Calendar!O:O,Calendar!N:N,,-1),""))</f>
        <v/>
      </c>
    </row>
    <row r="592" spans="1:34" x14ac:dyDescent="0.35">
      <c r="AH592" s="16" t="str">
        <f>IF(AND(B592="Premier League",E592="Live"),_xlfn.XLOOKUP(_xlfn.TEXTJOIN(" vs ",,C592:D592),Calendar!G:G,Calendar!B:B),IF(AND(B592="Premier League",E592="Highlights"),_xlfn.XLOOKUP(H592,Calendar!O:O,Calendar!N:N,,-1),""))</f>
        <v/>
      </c>
    </row>
    <row r="593" spans="34:34" x14ac:dyDescent="0.35">
      <c r="AH593" s="16" t="str">
        <f>IF(AND(B593="Premier League",E593="Live"),_xlfn.XLOOKUP(_xlfn.TEXTJOIN(" vs ",,C593:D593),Calendar!G:G,Calendar!B:B),IF(AND(B593="Premier League",E593="Highlights"),_xlfn.XLOOKUP(H593,Calendar!O:O,Calendar!N:N,,-1),""))</f>
        <v/>
      </c>
    </row>
    <row r="594" spans="34:34" x14ac:dyDescent="0.35">
      <c r="AH594" s="16" t="str">
        <f>IF(AND(B594="Premier League",E594="Live"),_xlfn.XLOOKUP(_xlfn.TEXTJOIN(" vs ",,C594:D594),Calendar!G:G,Calendar!B:B),IF(AND(B594="Premier League",E594="Highlights"),_xlfn.XLOOKUP(H594,Calendar!O:O,Calendar!N:N,,-1),""))</f>
        <v/>
      </c>
    </row>
    <row r="595" spans="34:34" x14ac:dyDescent="0.35">
      <c r="AH595" s="16" t="str">
        <f>IF(AND(B595="Premier League",E595="Live"),_xlfn.XLOOKUP(_xlfn.TEXTJOIN(" vs ",,C595:D595),Calendar!G:G,Calendar!B:B),IF(AND(B595="Premier League",E595="Highlights"),_xlfn.XLOOKUP(H595,Calendar!O:O,Calendar!N:N,,-1),""))</f>
        <v/>
      </c>
    </row>
    <row r="596" spans="34:34" x14ac:dyDescent="0.35">
      <c r="AH596" s="16" t="str">
        <f>IF(AND(B596="Premier League",E596="Live"),_xlfn.XLOOKUP(_xlfn.TEXTJOIN(" vs ",,C596:D596),Calendar!G:G,Calendar!B:B),IF(AND(B596="Premier League",E596="Highlights"),_xlfn.XLOOKUP(H596,Calendar!O:O,Calendar!N:N,,-1),""))</f>
        <v/>
      </c>
    </row>
    <row r="597" spans="34:34" x14ac:dyDescent="0.35">
      <c r="AH597" s="16" t="str">
        <f>IF(AND(B597="Premier League",E597="Live"),_xlfn.XLOOKUP(_xlfn.TEXTJOIN(" vs ",,C597:D597),Calendar!G:G,Calendar!B:B),IF(AND(B597="Premier League",E597="Highlights"),_xlfn.XLOOKUP(H597,Calendar!O:O,Calendar!N:N,,-1),""))</f>
        <v/>
      </c>
    </row>
    <row r="598" spans="34:34" x14ac:dyDescent="0.35">
      <c r="AH598" s="16" t="str">
        <f>IF(AND(B598="Premier League",E598="Live"),_xlfn.XLOOKUP(_xlfn.TEXTJOIN(" vs ",,C598:D598),Calendar!G:G,Calendar!B:B),IF(AND(B598="Premier League",E598="Highlights"),_xlfn.XLOOKUP(H598,Calendar!O:O,Calendar!N:N,,-1),""))</f>
        <v/>
      </c>
    </row>
    <row r="599" spans="34:34" x14ac:dyDescent="0.35">
      <c r="AH599" s="16" t="str">
        <f>IF(AND(B599="Premier League",E599="Live"),_xlfn.XLOOKUP(_xlfn.TEXTJOIN(" vs ",,C599:D599),Calendar!G:G,Calendar!B:B),IF(AND(B599="Premier League",E599="Highlights"),_xlfn.XLOOKUP(H599,Calendar!O:O,Calendar!N:N,,-1),""))</f>
        <v/>
      </c>
    </row>
    <row r="600" spans="34:34" x14ac:dyDescent="0.35">
      <c r="AH600" s="16" t="str">
        <f>IF(AND(B600="Premier League",E600="Live"),_xlfn.XLOOKUP(_xlfn.TEXTJOIN(" vs ",,C600:D600),Calendar!G:G,Calendar!B:B),IF(AND(B600="Premier League",E600="Highlights"),_xlfn.XLOOKUP(H600,Calendar!O:O,Calendar!N:N,,-1),""))</f>
        <v/>
      </c>
    </row>
    <row r="601" spans="34:34" x14ac:dyDescent="0.35">
      <c r="AH601" s="16" t="str">
        <f>IF(AND(B601="Premier League",E601="Live"),_xlfn.XLOOKUP(_xlfn.TEXTJOIN(" vs ",,C601:D601),Calendar!G:G,Calendar!B:B),IF(AND(B601="Premier League",E601="Highlights"),_xlfn.XLOOKUP(H601,Calendar!O:O,Calendar!N:N,,-1),""))</f>
        <v/>
      </c>
    </row>
    <row r="602" spans="34:34" x14ac:dyDescent="0.35">
      <c r="AH602" s="16" t="str">
        <f>IF(AND(B602="Premier League",E602="Live"),_xlfn.XLOOKUP(_xlfn.TEXTJOIN(" vs ",,C602:D602),Calendar!G:G,Calendar!B:B),IF(AND(B602="Premier League",E602="Highlights"),_xlfn.XLOOKUP(H602,Calendar!O:O,Calendar!N:N,,-1),""))</f>
        <v/>
      </c>
    </row>
    <row r="603" spans="34:34" x14ac:dyDescent="0.35">
      <c r="AH603" s="16" t="str">
        <f>IF(AND(B603="Premier League",E603="Live"),_xlfn.XLOOKUP(_xlfn.TEXTJOIN(" vs ",,C603:D603),Calendar!G:G,Calendar!B:B),IF(AND(B603="Premier League",E603="Highlights"),_xlfn.XLOOKUP(H603,Calendar!O:O,Calendar!N:N,,-1),""))</f>
        <v/>
      </c>
    </row>
    <row r="604" spans="34:34" x14ac:dyDescent="0.35">
      <c r="AH604" s="16" t="str">
        <f>IF(AND(B604="Premier League",E604="Live"),_xlfn.XLOOKUP(_xlfn.TEXTJOIN(" vs ",,C604:D604),Calendar!G:G,Calendar!B:B),IF(AND(B604="Premier League",E604="Highlights"),_xlfn.XLOOKUP(H604,Calendar!O:O,Calendar!N:N,,-1),""))</f>
        <v/>
      </c>
    </row>
    <row r="605" spans="34:34" x14ac:dyDescent="0.35">
      <c r="AH605" s="16" t="str">
        <f>IF(AND(B605="Premier League",E605="Live"),_xlfn.XLOOKUP(_xlfn.TEXTJOIN(" vs ",,C605:D605),Calendar!G:G,Calendar!B:B),IF(AND(B605="Premier League",E605="Highlights"),_xlfn.XLOOKUP(H605,Calendar!O:O,Calendar!N:N,,-1),""))</f>
        <v/>
      </c>
    </row>
    <row r="606" spans="34:34" x14ac:dyDescent="0.35">
      <c r="AH606" s="16" t="str">
        <f>IF(AND(B606="Premier League",E606="Live"),_xlfn.XLOOKUP(_xlfn.TEXTJOIN(" vs ",,C606:D606),Calendar!G:G,Calendar!B:B),IF(AND(B606="Premier League",E606="Highlights"),_xlfn.XLOOKUP(H606,Calendar!O:O,Calendar!N:N,,-1),""))</f>
        <v/>
      </c>
    </row>
    <row r="607" spans="34:34" x14ac:dyDescent="0.35">
      <c r="AH607" s="16" t="str">
        <f>IF(AND(B607="Premier League",E607="Live"),_xlfn.XLOOKUP(_xlfn.TEXTJOIN(" vs ",,C607:D607),Calendar!G:G,Calendar!B:B),IF(AND(B607="Premier League",E607="Highlights"),_xlfn.XLOOKUP(H607,Calendar!O:O,Calendar!N:N,,-1),""))</f>
        <v/>
      </c>
    </row>
    <row r="608" spans="34:34" x14ac:dyDescent="0.35">
      <c r="AH608" s="16" t="str">
        <f>IF(AND(B608="Premier League",E608="Live"),_xlfn.XLOOKUP(_xlfn.TEXTJOIN(" vs ",,C608:D608),Calendar!G:G,Calendar!B:B),IF(AND(B608="Premier League",E608="Highlights"),_xlfn.XLOOKUP(H608,Calendar!O:O,Calendar!N:N,,-1),""))</f>
        <v/>
      </c>
    </row>
    <row r="609" spans="34:34" x14ac:dyDescent="0.35">
      <c r="AH609" s="16" t="str">
        <f>IF(AND(B609="Premier League",E609="Live"),_xlfn.XLOOKUP(_xlfn.TEXTJOIN(" vs ",,C609:D609),Calendar!G:G,Calendar!B:B),IF(AND(B609="Premier League",E609="Highlights"),_xlfn.XLOOKUP(H609,Calendar!O:O,Calendar!N:N,,-1),""))</f>
        <v/>
      </c>
    </row>
    <row r="610" spans="34:34" x14ac:dyDescent="0.35">
      <c r="AH610" s="16" t="str">
        <f>IF(AND(B610="Premier League",E610="Live"),_xlfn.XLOOKUP(_xlfn.TEXTJOIN(" vs ",,C610:D610),Calendar!G:G,Calendar!B:B),IF(AND(B610="Premier League",E610="Highlights"),_xlfn.XLOOKUP(H610,Calendar!O:O,Calendar!N:N,,-1),""))</f>
        <v/>
      </c>
    </row>
    <row r="611" spans="34:34" x14ac:dyDescent="0.35">
      <c r="AH611" s="16" t="str">
        <f>IF(AND(B611="Premier League",E611="Live"),_xlfn.XLOOKUP(_xlfn.TEXTJOIN(" vs ",,C611:D611),Calendar!G:G,Calendar!B:B),IF(AND(B611="Premier League",E611="Highlights"),_xlfn.XLOOKUP(H611,Calendar!O:O,Calendar!N:N,,-1),""))</f>
        <v/>
      </c>
    </row>
    <row r="612" spans="34:34" x14ac:dyDescent="0.35">
      <c r="AH612" s="16" t="str">
        <f>IF(AND(B612="Premier League",E612="Live"),_xlfn.XLOOKUP(_xlfn.TEXTJOIN(" vs ",,C612:D612),Calendar!G:G,Calendar!B:B),IF(AND(B612="Premier League",E612="Highlights"),_xlfn.XLOOKUP(H612,Calendar!O:O,Calendar!N:N,,-1),""))</f>
        <v/>
      </c>
    </row>
    <row r="613" spans="34:34" x14ac:dyDescent="0.35">
      <c r="AH613" s="16" t="str">
        <f>IF(AND(B613="Premier League",E613="Live"),_xlfn.XLOOKUP(_xlfn.TEXTJOIN(" vs ",,C613:D613),Calendar!G:G,Calendar!B:B),IF(AND(B613="Premier League",E613="Highlights"),_xlfn.XLOOKUP(H613,Calendar!O:O,Calendar!N:N,,-1),""))</f>
        <v/>
      </c>
    </row>
    <row r="614" spans="34:34" x14ac:dyDescent="0.35">
      <c r="AH614" s="16" t="str">
        <f>IF(AND(B614="Premier League",E614="Live"),_xlfn.XLOOKUP(_xlfn.TEXTJOIN(" vs ",,C614:D614),Calendar!G:G,Calendar!B:B),IF(AND(B614="Premier League",E614="Highlights"),_xlfn.XLOOKUP(H614,Calendar!O:O,Calendar!N:N,,-1),""))</f>
        <v/>
      </c>
    </row>
    <row r="615" spans="34:34" x14ac:dyDescent="0.35">
      <c r="AH615" s="16" t="str">
        <f>IF(AND(B615="Premier League",E615="Live"),_xlfn.XLOOKUP(_xlfn.TEXTJOIN(" vs ",,C615:D615),Calendar!G:G,Calendar!B:B),IF(AND(B615="Premier League",E615="Highlights"),_xlfn.XLOOKUP(H615,Calendar!O:O,Calendar!N:N,,-1),""))</f>
        <v/>
      </c>
    </row>
    <row r="616" spans="34:34" x14ac:dyDescent="0.35">
      <c r="AH616" s="16" t="str">
        <f>IF(AND(B616="Premier League",E616="Live"),_xlfn.XLOOKUP(_xlfn.TEXTJOIN(" vs ",,C616:D616),Calendar!G:G,Calendar!B:B),IF(AND(B616="Premier League",E616="Highlights"),_xlfn.XLOOKUP(H616,Calendar!O:O,Calendar!N:N,,-1),""))</f>
        <v/>
      </c>
    </row>
    <row r="617" spans="34:34" x14ac:dyDescent="0.35">
      <c r="AH617" s="16" t="str">
        <f>IF(AND(B617="Premier League",E617="Live"),_xlfn.XLOOKUP(_xlfn.TEXTJOIN(" vs ",,C617:D617),Calendar!G:G,Calendar!B:B),IF(AND(B617="Premier League",E617="Highlights"),_xlfn.XLOOKUP(H617,Calendar!O:O,Calendar!N:N,,-1),""))</f>
        <v/>
      </c>
    </row>
    <row r="618" spans="34:34" x14ac:dyDescent="0.35">
      <c r="AH618" s="16" t="str">
        <f>IF(AND(B618="Premier League",E618="Live"),_xlfn.XLOOKUP(_xlfn.TEXTJOIN(" vs ",,C618:D618),Calendar!G:G,Calendar!B:B),IF(AND(B618="Premier League",E618="Highlights"),_xlfn.XLOOKUP(H618,Calendar!O:O,Calendar!N:N,,-1),""))</f>
        <v/>
      </c>
    </row>
    <row r="619" spans="34:34" x14ac:dyDescent="0.35">
      <c r="AH619" s="16" t="str">
        <f>IF(AND(B619="Premier League",E619="Live"),_xlfn.XLOOKUP(_xlfn.TEXTJOIN(" vs ",,C619:D619),Calendar!G:G,Calendar!B:B),IF(AND(B619="Premier League",E619="Highlights"),_xlfn.XLOOKUP(H619,Calendar!O:O,Calendar!N:N,,-1),""))</f>
        <v/>
      </c>
    </row>
    <row r="620" spans="34:34" x14ac:dyDescent="0.35">
      <c r="AH620" s="16" t="str">
        <f>IF(AND(B620="Premier League",E620="Live"),_xlfn.XLOOKUP(_xlfn.TEXTJOIN(" vs ",,C620:D620),Calendar!G:G,Calendar!B:B),IF(AND(B620="Premier League",E620="Highlights"),_xlfn.XLOOKUP(H620,Calendar!O:O,Calendar!N:N,,-1),""))</f>
        <v/>
      </c>
    </row>
    <row r="621" spans="34:34" x14ac:dyDescent="0.35">
      <c r="AH621" s="16" t="str">
        <f>IF(AND(B621="Premier League",E621="Live"),_xlfn.XLOOKUP(_xlfn.TEXTJOIN(" vs ",,C621:D621),Calendar!G:G,Calendar!B:B),IF(AND(B621="Premier League",E621="Highlights"),_xlfn.XLOOKUP(H621,Calendar!O:O,Calendar!N:N,,-1),""))</f>
        <v/>
      </c>
    </row>
    <row r="622" spans="34:34" x14ac:dyDescent="0.35">
      <c r="AH622" s="16" t="str">
        <f>IF(AND(B622="Premier League",E622="Live"),_xlfn.XLOOKUP(_xlfn.TEXTJOIN(" vs ",,C622:D622),Calendar!G:G,Calendar!B:B),IF(AND(B622="Premier League",E622="Highlights"),_xlfn.XLOOKUP(H622,Calendar!O:O,Calendar!N:N,,-1),""))</f>
        <v/>
      </c>
    </row>
    <row r="623" spans="34:34" x14ac:dyDescent="0.35">
      <c r="AH623" s="16" t="str">
        <f>IF(AND(B623="Premier League",E623="Live"),_xlfn.XLOOKUP(_xlfn.TEXTJOIN(" vs ",,C623:D623),Calendar!G:G,Calendar!B:B),IF(AND(B623="Premier League",E623="Highlights"),_xlfn.XLOOKUP(H623,Calendar!O:O,Calendar!N:N,,-1),""))</f>
        <v/>
      </c>
    </row>
    <row r="624" spans="34:34" x14ac:dyDescent="0.35">
      <c r="AH624" s="16" t="str">
        <f>IF(AND(B624="Premier League",E624="Live"),_xlfn.XLOOKUP(_xlfn.TEXTJOIN(" vs ",,C624:D624),Calendar!G:G,Calendar!B:B),IF(AND(B624="Premier League",E624="Highlights"),_xlfn.XLOOKUP(H624,Calendar!O:O,Calendar!N:N,,-1),""))</f>
        <v/>
      </c>
    </row>
    <row r="625" spans="34:34" x14ac:dyDescent="0.35">
      <c r="AH625" s="16" t="str">
        <f>IF(AND(B625="Premier League",E625="Live"),_xlfn.XLOOKUP(_xlfn.TEXTJOIN(" vs ",,C625:D625),Calendar!G:G,Calendar!B:B),IF(AND(B625="Premier League",E625="Highlights"),_xlfn.XLOOKUP(H625,Calendar!O:O,Calendar!N:N,,-1),""))</f>
        <v/>
      </c>
    </row>
    <row r="626" spans="34:34" x14ac:dyDescent="0.35">
      <c r="AH626" s="16" t="str">
        <f>IF(AND(B626="Premier League",E626="Live"),_xlfn.XLOOKUP(_xlfn.TEXTJOIN(" vs ",,C626:D626),Calendar!G:G,Calendar!B:B),IF(AND(B626="Premier League",E626="Highlights"),_xlfn.XLOOKUP(H626,Calendar!O:O,Calendar!N:N,,-1),""))</f>
        <v/>
      </c>
    </row>
    <row r="627" spans="34:34" x14ac:dyDescent="0.35">
      <c r="AH627" s="16" t="str">
        <f>IF(AND(B627="Premier League",E627="Live"),_xlfn.XLOOKUP(_xlfn.TEXTJOIN(" vs ",,C627:D627),Calendar!G:G,Calendar!B:B),IF(AND(B627="Premier League",E627="Highlights"),_xlfn.XLOOKUP(H627,Calendar!O:O,Calendar!N:N,,-1),""))</f>
        <v/>
      </c>
    </row>
    <row r="628" spans="34:34" x14ac:dyDescent="0.35">
      <c r="AH628" s="16" t="str">
        <f>IF(AND(B628="Premier League",E628="Live"),_xlfn.XLOOKUP(_xlfn.TEXTJOIN(" vs ",,C628:D628),Calendar!G:G,Calendar!B:B),IF(AND(B628="Premier League",E628="Highlights"),_xlfn.XLOOKUP(H628,Calendar!O:O,Calendar!N:N,,-1),""))</f>
        <v/>
      </c>
    </row>
    <row r="629" spans="34:34" x14ac:dyDescent="0.35">
      <c r="AH629" s="16" t="str">
        <f>IF(AND(B629="Premier League",E629="Live"),_xlfn.XLOOKUP(_xlfn.TEXTJOIN(" vs ",,C629:D629),Calendar!G:G,Calendar!B:B),IF(AND(B629="Premier League",E629="Highlights"),_xlfn.XLOOKUP(H629,Calendar!O:O,Calendar!N:N,,-1),""))</f>
        <v/>
      </c>
    </row>
    <row r="630" spans="34:34" x14ac:dyDescent="0.35">
      <c r="AH630" s="16" t="str">
        <f>IF(AND(B630="Premier League",E630="Live"),_xlfn.XLOOKUP(_xlfn.TEXTJOIN(" vs ",,C630:D630),Calendar!G:G,Calendar!B:B),IF(AND(B630="Premier League",E630="Highlights"),_xlfn.XLOOKUP(H630,Calendar!O:O,Calendar!N:N,,-1),""))</f>
        <v/>
      </c>
    </row>
    <row r="631" spans="34:34" x14ac:dyDescent="0.35">
      <c r="AH631" s="16" t="str">
        <f>IF(AND(B631="Premier League",E631="Live"),_xlfn.XLOOKUP(_xlfn.TEXTJOIN(" vs ",,C631:D631),Calendar!G:G,Calendar!B:B),IF(AND(B631="Premier League",E631="Highlights"),_xlfn.XLOOKUP(H631,Calendar!O:O,Calendar!N:N,,-1),""))</f>
        <v/>
      </c>
    </row>
    <row r="632" spans="34:34" x14ac:dyDescent="0.35">
      <c r="AH632" s="16" t="str">
        <f>IF(AND(B632="Premier League",E632="Live"),_xlfn.XLOOKUP(_xlfn.TEXTJOIN(" vs ",,C632:D632),Calendar!G:G,Calendar!B:B),IF(AND(B632="Premier League",E632="Highlights"),_xlfn.XLOOKUP(H632,Calendar!O:O,Calendar!N:N,,-1),""))</f>
        <v/>
      </c>
    </row>
    <row r="633" spans="34:34" x14ac:dyDescent="0.35">
      <c r="AH633" s="16" t="str">
        <f>IF(AND(B633="Premier League",E633="Live"),_xlfn.XLOOKUP(_xlfn.TEXTJOIN(" vs ",,C633:D633),Calendar!G:G,Calendar!B:B),IF(AND(B633="Premier League",E633="Highlights"),_xlfn.XLOOKUP(H633,Calendar!O:O,Calendar!N:N,,-1),""))</f>
        <v/>
      </c>
    </row>
    <row r="634" spans="34:34" x14ac:dyDescent="0.35">
      <c r="AH634" s="16" t="str">
        <f>IF(AND(B634="Premier League",E634="Live"),_xlfn.XLOOKUP(_xlfn.TEXTJOIN(" vs ",,C634:D634),Calendar!G:G,Calendar!B:B),IF(AND(B634="Premier League",E634="Highlights"),_xlfn.XLOOKUP(H634,Calendar!O:O,Calendar!N:N,,-1),""))</f>
        <v/>
      </c>
    </row>
    <row r="635" spans="34:34" x14ac:dyDescent="0.35">
      <c r="AH635" s="16" t="str">
        <f>IF(AND(B635="Premier League",E635="Live"),_xlfn.XLOOKUP(_xlfn.TEXTJOIN(" vs ",,C635:D635),Calendar!G:G,Calendar!B:B),IF(AND(B635="Premier League",E635="Highlights"),_xlfn.XLOOKUP(H635,Calendar!O:O,Calendar!N:N,,-1),""))</f>
        <v/>
      </c>
    </row>
    <row r="636" spans="34:34" x14ac:dyDescent="0.35">
      <c r="AH636" s="16" t="str">
        <f>IF(AND(B636="Premier League",E636="Live"),_xlfn.XLOOKUP(_xlfn.TEXTJOIN(" vs ",,C636:D636),Calendar!G:G,Calendar!B:B),IF(AND(B636="Premier League",E636="Highlights"),_xlfn.XLOOKUP(H636,Calendar!O:O,Calendar!N:N,,-1),""))</f>
        <v/>
      </c>
    </row>
    <row r="637" spans="34:34" x14ac:dyDescent="0.35">
      <c r="AH637" s="16" t="str">
        <f>IF(AND(B637="Premier League",E637="Live"),_xlfn.XLOOKUP(_xlfn.TEXTJOIN(" vs ",,C637:D637),Calendar!G:G,Calendar!B:B),IF(AND(B637="Premier League",E637="Highlights"),_xlfn.XLOOKUP(H637,Calendar!O:O,Calendar!N:N,,-1),""))</f>
        <v/>
      </c>
    </row>
    <row r="638" spans="34:34" x14ac:dyDescent="0.35">
      <c r="AH638" s="16" t="str">
        <f>IF(AND(B638="Premier League",E638="Live"),_xlfn.XLOOKUP(_xlfn.TEXTJOIN(" vs ",,C638:D638),Calendar!G:G,Calendar!B:B),IF(AND(B638="Premier League",E638="Highlights"),_xlfn.XLOOKUP(H638,Calendar!O:O,Calendar!N:N,,-1),""))</f>
        <v/>
      </c>
    </row>
    <row r="639" spans="34:34" x14ac:dyDescent="0.35">
      <c r="AH639" s="16" t="str">
        <f>IF(AND(B639="Premier League",E639="Live"),_xlfn.XLOOKUP(_xlfn.TEXTJOIN(" vs ",,C639:D639),Calendar!G:G,Calendar!B:B),IF(AND(B639="Premier League",E639="Highlights"),_xlfn.XLOOKUP(H639,Calendar!O:O,Calendar!N:N,,-1),""))</f>
        <v/>
      </c>
    </row>
    <row r="640" spans="34:34" x14ac:dyDescent="0.35">
      <c r="AH640" s="16" t="str">
        <f>IF(AND(B640="Premier League",E640="Live"),_xlfn.XLOOKUP(_xlfn.TEXTJOIN(" vs ",,C640:D640),Calendar!G:G,Calendar!B:B),IF(AND(B640="Premier League",E640="Highlights"),_xlfn.XLOOKUP(H640,Calendar!O:O,Calendar!N:N,,-1),""))</f>
        <v/>
      </c>
    </row>
    <row r="641" spans="34:34" x14ac:dyDescent="0.35">
      <c r="AH641" s="16" t="str">
        <f>IF(AND(B641="Premier League",E641="Live"),_xlfn.XLOOKUP(_xlfn.TEXTJOIN(" vs ",,C641:D641),Calendar!G:G,Calendar!B:B),IF(AND(B641="Premier League",E641="Highlights"),_xlfn.XLOOKUP(H641,Calendar!O:O,Calendar!N:N,,-1),""))</f>
        <v/>
      </c>
    </row>
    <row r="642" spans="34:34" x14ac:dyDescent="0.35">
      <c r="AH642" s="16" t="str">
        <f>IF(AND(B642="Premier League",E642="Live"),_xlfn.XLOOKUP(_xlfn.TEXTJOIN(" vs ",,C642:D642),Calendar!G:G,Calendar!B:B),IF(AND(B642="Premier League",E642="Highlights"),_xlfn.XLOOKUP(H642,Calendar!O:O,Calendar!N:N,,-1),""))</f>
        <v/>
      </c>
    </row>
    <row r="643" spans="34:34" x14ac:dyDescent="0.35">
      <c r="AH643" s="16" t="str">
        <f>IF(AND(B643="Premier League",E643="Live"),_xlfn.XLOOKUP(_xlfn.TEXTJOIN(" vs ",,C643:D643),Calendar!G:G,Calendar!B:B),IF(AND(B643="Premier League",E643="Highlights"),_xlfn.XLOOKUP(H643,Calendar!O:O,Calendar!N:N,,-1),""))</f>
        <v/>
      </c>
    </row>
    <row r="644" spans="34:34" x14ac:dyDescent="0.35">
      <c r="AH644" s="16" t="str">
        <f>IF(AND(B644="Premier League",E644="Live"),_xlfn.XLOOKUP(_xlfn.TEXTJOIN(" vs ",,C644:D644),Calendar!G:G,Calendar!B:B),IF(AND(B644="Premier League",E644="Highlights"),_xlfn.XLOOKUP(H644,Calendar!O:O,Calendar!N:N,,-1),""))</f>
        <v/>
      </c>
    </row>
    <row r="645" spans="34:34" x14ac:dyDescent="0.35">
      <c r="AH645" s="16" t="str">
        <f>IF(AND(B645="Premier League",E645="Live"),_xlfn.XLOOKUP(_xlfn.TEXTJOIN(" vs ",,C645:D645),Calendar!G:G,Calendar!B:B),IF(AND(B645="Premier League",E645="Highlights"),_xlfn.XLOOKUP(H645,Calendar!O:O,Calendar!N:N,,-1),""))</f>
        <v/>
      </c>
    </row>
    <row r="646" spans="34:34" x14ac:dyDescent="0.35">
      <c r="AH646" s="16" t="str">
        <f>IF(AND(B646="Premier League",E646="Live"),_xlfn.XLOOKUP(_xlfn.TEXTJOIN(" vs ",,C646:D646),Calendar!G:G,Calendar!B:B),IF(AND(B646="Premier League",E646="Highlights"),_xlfn.XLOOKUP(H646,Calendar!O:O,Calendar!N:N,,-1),""))</f>
        <v/>
      </c>
    </row>
    <row r="647" spans="34:34" x14ac:dyDescent="0.35">
      <c r="AH647" s="16" t="str">
        <f>IF(AND(B647="Premier League",E647="Live"),_xlfn.XLOOKUP(_xlfn.TEXTJOIN(" vs ",,C647:D647),Calendar!G:G,Calendar!B:B),IF(AND(B647="Premier League",E647="Highlights"),_xlfn.XLOOKUP(H647,Calendar!O:O,Calendar!N:N,,-1),""))</f>
        <v/>
      </c>
    </row>
    <row r="648" spans="34:34" x14ac:dyDescent="0.35">
      <c r="AH648" s="16" t="str">
        <f>IF(AND(B648="Premier League",E648="Live"),_xlfn.XLOOKUP(_xlfn.TEXTJOIN(" vs ",,C648:D648),Calendar!G:G,Calendar!B:B),IF(AND(B648="Premier League",E648="Highlights"),_xlfn.XLOOKUP(H648,Calendar!O:O,Calendar!N:N,,-1),""))</f>
        <v/>
      </c>
    </row>
    <row r="649" spans="34:34" x14ac:dyDescent="0.35">
      <c r="AH649" s="16" t="str">
        <f>IF(AND(B649="Premier League",E649="Live"),_xlfn.XLOOKUP(_xlfn.TEXTJOIN(" vs ",,C649:D649),Calendar!G:G,Calendar!B:B),IF(AND(B649="Premier League",E649="Highlights"),_xlfn.XLOOKUP(H649,Calendar!O:O,Calendar!N:N,,-1),""))</f>
        <v/>
      </c>
    </row>
    <row r="650" spans="34:34" x14ac:dyDescent="0.35">
      <c r="AH650" s="16" t="str">
        <f>IF(AND(B650="Premier League",E650="Live"),_xlfn.XLOOKUP(_xlfn.TEXTJOIN(" vs ",,C650:D650),Calendar!G:G,Calendar!B:B),IF(AND(B650="Premier League",E650="Highlights"),_xlfn.XLOOKUP(H650,Calendar!O:O,Calendar!N:N,,-1),""))</f>
        <v/>
      </c>
    </row>
    <row r="651" spans="34:34" x14ac:dyDescent="0.35">
      <c r="AH651" s="16" t="str">
        <f>IF(AND(B651="Premier League",E651="Live"),_xlfn.XLOOKUP(_xlfn.TEXTJOIN(" vs ",,C651:D651),Calendar!G:G,Calendar!B:B),IF(AND(B651="Premier League",E651="Highlights"),_xlfn.XLOOKUP(H651,Calendar!O:O,Calendar!N:N,,-1),""))</f>
        <v/>
      </c>
    </row>
    <row r="652" spans="34:34" x14ac:dyDescent="0.35">
      <c r="AH652" s="16" t="str">
        <f>IF(AND(B652="Premier League",E652="Live"),_xlfn.XLOOKUP(_xlfn.TEXTJOIN(" vs ",,C652:D652),Calendar!G:G,Calendar!B:B),IF(AND(B652="Premier League",E652="Highlights"),_xlfn.XLOOKUP(H652,Calendar!O:O,Calendar!N:N,,-1),""))</f>
        <v/>
      </c>
    </row>
    <row r="653" spans="34:34" x14ac:dyDescent="0.35">
      <c r="AH653" s="16" t="str">
        <f>IF(AND(B653="Premier League",E653="Live"),_xlfn.XLOOKUP(_xlfn.TEXTJOIN(" vs ",,C653:D653),Calendar!G:G,Calendar!B:B),IF(AND(B653="Premier League",E653="Highlights"),_xlfn.XLOOKUP(H653,Calendar!O:O,Calendar!N:N,,-1),""))</f>
        <v/>
      </c>
    </row>
    <row r="654" spans="34:34" x14ac:dyDescent="0.35">
      <c r="AH654" s="16" t="str">
        <f>IF(AND(B654="Premier League",E654="Live"),_xlfn.XLOOKUP(_xlfn.TEXTJOIN(" vs ",,C654:D654),Calendar!G:G,Calendar!B:B),IF(AND(B654="Premier League",E654="Highlights"),_xlfn.XLOOKUP(H654,Calendar!O:O,Calendar!N:N,,-1),""))</f>
        <v/>
      </c>
    </row>
    <row r="655" spans="34:34" x14ac:dyDescent="0.35">
      <c r="AH655" s="16" t="str">
        <f>IF(AND(B655="Premier League",E655="Live"),_xlfn.XLOOKUP(_xlfn.TEXTJOIN(" vs ",,C655:D655),Calendar!G:G,Calendar!B:B),IF(AND(B655="Premier League",E655="Highlights"),_xlfn.XLOOKUP(H655,Calendar!O:O,Calendar!N:N,,-1),""))</f>
        <v/>
      </c>
    </row>
    <row r="656" spans="34:34" x14ac:dyDescent="0.35">
      <c r="AH656" s="16" t="str">
        <f>IF(AND(B656="Premier League",E656="Live"),_xlfn.XLOOKUP(_xlfn.TEXTJOIN(" vs ",,C656:D656),Calendar!G:G,Calendar!B:B),IF(AND(B656="Premier League",E656="Highlights"),_xlfn.XLOOKUP(H656,Calendar!O:O,Calendar!N:N,,-1),""))</f>
        <v/>
      </c>
    </row>
    <row r="657" spans="34:34" x14ac:dyDescent="0.35">
      <c r="AH657" s="16" t="str">
        <f>IF(AND(B657="Premier League",E657="Live"),_xlfn.XLOOKUP(_xlfn.TEXTJOIN(" vs ",,C657:D657),Calendar!G:G,Calendar!B:B),IF(AND(B657="Premier League",E657="Highlights"),_xlfn.XLOOKUP(H657,Calendar!O:O,Calendar!N:N,,-1),""))</f>
        <v/>
      </c>
    </row>
    <row r="658" spans="34:34" x14ac:dyDescent="0.35">
      <c r="AH658" s="16" t="str">
        <f>IF(AND(B658="Premier League",E658="Live"),_xlfn.XLOOKUP(_xlfn.TEXTJOIN(" vs ",,C658:D658),Calendar!G:G,Calendar!B:B),IF(AND(B658="Premier League",E658="Highlights"),_xlfn.XLOOKUP(H658,Calendar!O:O,Calendar!N:N,,-1),""))</f>
        <v/>
      </c>
    </row>
    <row r="659" spans="34:34" x14ac:dyDescent="0.35">
      <c r="AH659" s="16" t="str">
        <f>IF(AND(B659="Premier League",E659="Live"),_xlfn.XLOOKUP(_xlfn.TEXTJOIN(" vs ",,C659:D659),Calendar!G:G,Calendar!B:B),IF(AND(B659="Premier League",E659="Highlights"),_xlfn.XLOOKUP(H659,Calendar!O:O,Calendar!N:N,,-1),""))</f>
        <v/>
      </c>
    </row>
    <row r="660" spans="34:34" x14ac:dyDescent="0.35">
      <c r="AH660" s="16" t="str">
        <f>IF(AND(B660="Premier League",E660="Live"),_xlfn.XLOOKUP(_xlfn.TEXTJOIN(" vs ",,C660:D660),Calendar!G:G,Calendar!B:B),IF(AND(B660="Premier League",E660="Highlights"),_xlfn.XLOOKUP(H660,Calendar!O:O,Calendar!N:N,,-1),""))</f>
        <v/>
      </c>
    </row>
    <row r="661" spans="34:34" x14ac:dyDescent="0.35">
      <c r="AH661" s="16" t="str">
        <f>IF(AND(B661="Premier League",E661="Live"),_xlfn.XLOOKUP(_xlfn.TEXTJOIN(" vs ",,C661:D661),Calendar!G:G,Calendar!B:B),IF(AND(B661="Premier League",E661="Highlights"),_xlfn.XLOOKUP(H661,Calendar!O:O,Calendar!N:N,,-1),""))</f>
        <v/>
      </c>
    </row>
    <row r="662" spans="34:34" x14ac:dyDescent="0.35">
      <c r="AH662" s="16" t="str">
        <f>IF(AND(B662="Premier League",E662="Live"),_xlfn.XLOOKUP(_xlfn.TEXTJOIN(" vs ",,C662:D662),Calendar!G:G,Calendar!B:B),IF(AND(B662="Premier League",E662="Highlights"),_xlfn.XLOOKUP(H662,Calendar!O:O,Calendar!N:N,,-1),""))</f>
        <v/>
      </c>
    </row>
    <row r="663" spans="34:34" x14ac:dyDescent="0.35">
      <c r="AH663" s="16" t="str">
        <f>IF(AND(B663="Premier League",E663="Live"),_xlfn.XLOOKUP(_xlfn.TEXTJOIN(" vs ",,C663:D663),Calendar!G:G,Calendar!B:B),IF(AND(B663="Premier League",E663="Highlights"),_xlfn.XLOOKUP(H663,Calendar!O:O,Calendar!N:N,,-1),""))</f>
        <v/>
      </c>
    </row>
    <row r="664" spans="34:34" x14ac:dyDescent="0.35">
      <c r="AH664" s="16" t="str">
        <f>IF(AND(B664="Premier League",E664="Live"),_xlfn.XLOOKUP(_xlfn.TEXTJOIN(" vs ",,C664:D664),Calendar!G:G,Calendar!B:B),IF(AND(B664="Premier League",E664="Highlights"),_xlfn.XLOOKUP(H664,Calendar!O:O,Calendar!N:N,,-1),""))</f>
        <v/>
      </c>
    </row>
    <row r="665" spans="34:34" x14ac:dyDescent="0.35">
      <c r="AH665" s="16" t="str">
        <f>IF(AND(B665="Premier League",E665="Live"),_xlfn.XLOOKUP(_xlfn.TEXTJOIN(" vs ",,C665:D665),Calendar!G:G,Calendar!B:B),IF(AND(B665="Premier League",E665="Highlights"),_xlfn.XLOOKUP(H665,Calendar!O:O,Calendar!N:N,,-1),""))</f>
        <v/>
      </c>
    </row>
    <row r="666" spans="34:34" x14ac:dyDescent="0.35">
      <c r="AH666" s="16" t="str">
        <f>IF(AND(B666="Premier League",E666="Live"),_xlfn.XLOOKUP(_xlfn.TEXTJOIN(" vs ",,C666:D666),Calendar!G:G,Calendar!B:B),IF(AND(B666="Premier League",E666="Highlights"),_xlfn.XLOOKUP(H666,Calendar!O:O,Calendar!N:N,,-1),""))</f>
        <v/>
      </c>
    </row>
    <row r="667" spans="34:34" x14ac:dyDescent="0.35">
      <c r="AH667" s="16" t="str">
        <f>IF(AND(B667="Premier League",E667="Live"),_xlfn.XLOOKUP(_xlfn.TEXTJOIN(" vs ",,C667:D667),Calendar!G:G,Calendar!B:B),IF(AND(B667="Premier League",E667="Highlights"),_xlfn.XLOOKUP(H667,Calendar!O:O,Calendar!N:N,,-1),""))</f>
        <v/>
      </c>
    </row>
    <row r="668" spans="34:34" x14ac:dyDescent="0.35">
      <c r="AH668" s="16" t="str">
        <f>IF(AND(B668="Premier League",E668="Live"),_xlfn.XLOOKUP(_xlfn.TEXTJOIN(" vs ",,C668:D668),Calendar!G:G,Calendar!B:B),IF(AND(B668="Premier League",E668="Highlights"),_xlfn.XLOOKUP(H668,Calendar!O:O,Calendar!N:N,,-1),""))</f>
        <v/>
      </c>
    </row>
    <row r="669" spans="34:34" x14ac:dyDescent="0.35">
      <c r="AH669" s="16" t="str">
        <f>IF(AND(B669="Premier League",E669="Live"),_xlfn.XLOOKUP(_xlfn.TEXTJOIN(" vs ",,C669:D669),Calendar!G:G,Calendar!B:B),IF(AND(B669="Premier League",E669="Highlights"),_xlfn.XLOOKUP(H669,Calendar!O:O,Calendar!N:N,,-1),""))</f>
        <v/>
      </c>
    </row>
    <row r="670" spans="34:34" x14ac:dyDescent="0.35">
      <c r="AH670" s="16" t="str">
        <f>IF(AND(B670="Premier League",E670="Live"),_xlfn.XLOOKUP(_xlfn.TEXTJOIN(" vs ",,C670:D670),Calendar!G:G,Calendar!B:B),IF(AND(B670="Premier League",E670="Highlights"),_xlfn.XLOOKUP(H670,Calendar!O:O,Calendar!N:N,,-1),""))</f>
        <v/>
      </c>
    </row>
    <row r="671" spans="34:34" x14ac:dyDescent="0.35">
      <c r="AH671" s="16" t="str">
        <f>IF(AND(B671="Premier League",E671="Live"),_xlfn.XLOOKUP(_xlfn.TEXTJOIN(" vs ",,C671:D671),Calendar!G:G,Calendar!B:B),IF(AND(B671="Premier League",E671="Highlights"),_xlfn.XLOOKUP(H671,Calendar!O:O,Calendar!N:N,,-1),""))</f>
        <v/>
      </c>
    </row>
    <row r="672" spans="34:34" x14ac:dyDescent="0.35">
      <c r="AH672" s="16" t="str">
        <f>IF(AND(B672="Premier League",E672="Live"),_xlfn.XLOOKUP(_xlfn.TEXTJOIN(" vs ",,C672:D672),Calendar!G:G,Calendar!B:B),IF(AND(B672="Premier League",E672="Highlights"),_xlfn.XLOOKUP(H672,Calendar!O:O,Calendar!N:N,,-1),""))</f>
        <v/>
      </c>
    </row>
    <row r="673" spans="34:34" x14ac:dyDescent="0.35">
      <c r="AH673" s="16" t="str">
        <f>IF(AND(B673="Premier League",E673="Live"),_xlfn.XLOOKUP(_xlfn.TEXTJOIN(" vs ",,C673:D673),Calendar!G:G,Calendar!B:B),IF(AND(B673="Premier League",E673="Highlights"),_xlfn.XLOOKUP(H673,Calendar!O:O,Calendar!N:N,,-1),""))</f>
        <v/>
      </c>
    </row>
    <row r="674" spans="34:34" x14ac:dyDescent="0.35">
      <c r="AH674" s="16" t="str">
        <f>IF(AND(B674="Premier League",E674="Live"),_xlfn.XLOOKUP(_xlfn.TEXTJOIN(" vs ",,C674:D674),Calendar!G:G,Calendar!B:B),IF(AND(B674="Premier League",E674="Highlights"),_xlfn.XLOOKUP(H674,Calendar!O:O,Calendar!N:N,,-1),""))</f>
        <v/>
      </c>
    </row>
    <row r="675" spans="34:34" x14ac:dyDescent="0.35">
      <c r="AH675" s="16" t="str">
        <f>IF(AND(B675="Premier League",E675="Live"),_xlfn.XLOOKUP(_xlfn.TEXTJOIN(" vs ",,C675:D675),Calendar!G:G,Calendar!B:B),IF(AND(B675="Premier League",E675="Highlights"),_xlfn.XLOOKUP(H675,Calendar!O:O,Calendar!N:N,,-1),""))</f>
        <v/>
      </c>
    </row>
    <row r="676" spans="34:34" x14ac:dyDescent="0.35">
      <c r="AH676" s="16" t="str">
        <f>IF(AND(B676="Premier League",E676="Live"),_xlfn.XLOOKUP(_xlfn.TEXTJOIN(" vs ",,C676:D676),Calendar!G:G,Calendar!B:B),IF(AND(B676="Premier League",E676="Highlights"),_xlfn.XLOOKUP(H676,Calendar!O:O,Calendar!N:N,,-1),""))</f>
        <v/>
      </c>
    </row>
    <row r="677" spans="34:34" x14ac:dyDescent="0.35">
      <c r="AH677" s="16" t="str">
        <f>IF(AND(B677="Premier League",E677="Live"),_xlfn.XLOOKUP(_xlfn.TEXTJOIN(" vs ",,C677:D677),Calendar!G:G,Calendar!B:B),IF(AND(B677="Premier League",E677="Highlights"),_xlfn.XLOOKUP(H677,Calendar!O:O,Calendar!N:N,,-1),""))</f>
        <v/>
      </c>
    </row>
    <row r="678" spans="34:34" x14ac:dyDescent="0.35">
      <c r="AH678" s="16" t="str">
        <f>IF(AND(B678="Premier League",E678="Live"),_xlfn.XLOOKUP(_xlfn.TEXTJOIN(" vs ",,C678:D678),Calendar!G:G,Calendar!B:B),IF(AND(B678="Premier League",E678="Highlights"),_xlfn.XLOOKUP(H678,Calendar!O:O,Calendar!N:N,,-1),""))</f>
        <v/>
      </c>
    </row>
    <row r="679" spans="34:34" x14ac:dyDescent="0.35">
      <c r="AH679" s="16" t="str">
        <f>IF(AND(B679="Premier League",E679="Live"),_xlfn.XLOOKUP(_xlfn.TEXTJOIN(" vs ",,C679:D679),Calendar!G:G,Calendar!B:B),IF(AND(B679="Premier League",E679="Highlights"),_xlfn.XLOOKUP(H679,Calendar!O:O,Calendar!N:N,,-1),""))</f>
        <v/>
      </c>
    </row>
    <row r="680" spans="34:34" x14ac:dyDescent="0.35">
      <c r="AH680" s="16" t="str">
        <f>IF(AND(B680="Premier League",E680="Live"),_xlfn.XLOOKUP(_xlfn.TEXTJOIN(" vs ",,C680:D680),Calendar!G:G,Calendar!B:B),IF(AND(B680="Premier League",E680="Highlights"),_xlfn.XLOOKUP(H680,Calendar!O:O,Calendar!N:N,,-1),""))</f>
        <v/>
      </c>
    </row>
    <row r="681" spans="34:34" x14ac:dyDescent="0.35">
      <c r="AH681" s="16" t="str">
        <f>IF(AND(B681="Premier League",E681="Live"),_xlfn.XLOOKUP(_xlfn.TEXTJOIN(" vs ",,C681:D681),Calendar!G:G,Calendar!B:B),IF(AND(B681="Premier League",E681="Highlights"),_xlfn.XLOOKUP(H681,Calendar!O:O,Calendar!N:N,,-1),""))</f>
        <v/>
      </c>
    </row>
    <row r="682" spans="34:34" x14ac:dyDescent="0.35">
      <c r="AH682" s="16" t="str">
        <f>IF(AND(B682="Premier League",E682="Live"),_xlfn.XLOOKUP(_xlfn.TEXTJOIN(" vs ",,C682:D682),Calendar!G:G,Calendar!B:B),IF(AND(B682="Premier League",E682="Highlights"),_xlfn.XLOOKUP(H682,Calendar!O:O,Calendar!N:N,,-1),""))</f>
        <v/>
      </c>
    </row>
    <row r="683" spans="34:34" x14ac:dyDescent="0.35">
      <c r="AH683" s="16" t="str">
        <f>IF(AND(B683="Premier League",E683="Live"),_xlfn.XLOOKUP(_xlfn.TEXTJOIN(" vs ",,C683:D683),Calendar!G:G,Calendar!B:B),IF(AND(B683="Premier League",E683="Highlights"),_xlfn.XLOOKUP(H683,Calendar!O:O,Calendar!N:N,,-1),""))</f>
        <v/>
      </c>
    </row>
    <row r="684" spans="34:34" x14ac:dyDescent="0.35">
      <c r="AH684" s="16" t="str">
        <f>IF(AND(B684="Premier League",E684="Live"),_xlfn.XLOOKUP(_xlfn.TEXTJOIN(" vs ",,C684:D684),Calendar!G:G,Calendar!B:B),IF(AND(B684="Premier League",E684="Highlights"),_xlfn.XLOOKUP(H684,Calendar!O:O,Calendar!N:N,,-1),""))</f>
        <v/>
      </c>
    </row>
    <row r="685" spans="34:34" x14ac:dyDescent="0.35">
      <c r="AH685" s="16" t="str">
        <f>IF(AND(B685="Premier League",E685="Live"),_xlfn.XLOOKUP(_xlfn.TEXTJOIN(" vs ",,C685:D685),Calendar!G:G,Calendar!B:B),IF(AND(B685="Premier League",E685="Highlights"),_xlfn.XLOOKUP(H685,Calendar!O:O,Calendar!N:N,,-1),""))</f>
        <v/>
      </c>
    </row>
    <row r="686" spans="34:34" x14ac:dyDescent="0.35">
      <c r="AH686" s="16" t="str">
        <f>IF(AND(B686="Premier League",E686="Live"),_xlfn.XLOOKUP(_xlfn.TEXTJOIN(" vs ",,C686:D686),Calendar!G:G,Calendar!B:B),IF(AND(B686="Premier League",E686="Highlights"),_xlfn.XLOOKUP(H686,Calendar!O:O,Calendar!N:N,,-1),""))</f>
        <v/>
      </c>
    </row>
    <row r="687" spans="34:34" x14ac:dyDescent="0.35">
      <c r="AH687" s="16" t="str">
        <f>IF(AND(B687="Premier League",E687="Live"),_xlfn.XLOOKUP(_xlfn.TEXTJOIN(" vs ",,C687:D687),Calendar!G:G,Calendar!B:B),IF(AND(B687="Premier League",E687="Highlights"),_xlfn.XLOOKUP(H687,Calendar!O:O,Calendar!N:N,,-1),""))</f>
        <v/>
      </c>
    </row>
    <row r="688" spans="34:34" x14ac:dyDescent="0.35">
      <c r="AH688" s="16" t="str">
        <f>IF(AND(B688="Premier League",E688="Live"),_xlfn.XLOOKUP(_xlfn.TEXTJOIN(" vs ",,C688:D688),Calendar!G:G,Calendar!B:B),IF(AND(B688="Premier League",E688="Highlights"),_xlfn.XLOOKUP(H688,Calendar!O:O,Calendar!N:N,,-1),""))</f>
        <v/>
      </c>
    </row>
    <row r="689" spans="34:34" x14ac:dyDescent="0.35">
      <c r="AH689" s="16" t="str">
        <f>IF(AND(B689="Premier League",E689="Live"),_xlfn.XLOOKUP(_xlfn.TEXTJOIN(" vs ",,C689:D689),Calendar!G:G,Calendar!B:B),IF(AND(B689="Premier League",E689="Highlights"),_xlfn.XLOOKUP(H689,Calendar!O:O,Calendar!N:N,,-1),""))</f>
        <v/>
      </c>
    </row>
    <row r="690" spans="34:34" x14ac:dyDescent="0.35">
      <c r="AH690" s="16" t="str">
        <f>IF(AND(B690="Premier League",E690="Live"),_xlfn.XLOOKUP(_xlfn.TEXTJOIN(" vs ",,C690:D690),Calendar!G:G,Calendar!B:B),IF(AND(B690="Premier League",E690="Highlights"),_xlfn.XLOOKUP(H690,Calendar!O:O,Calendar!N:N,,-1),""))</f>
        <v/>
      </c>
    </row>
    <row r="691" spans="34:34" x14ac:dyDescent="0.35">
      <c r="AH691" s="16" t="str">
        <f>IF(AND(B691="Premier League",E691="Live"),_xlfn.XLOOKUP(_xlfn.TEXTJOIN(" vs ",,C691:D691),Calendar!G:G,Calendar!B:B),IF(AND(B691="Premier League",E691="Highlights"),_xlfn.XLOOKUP(H691,Calendar!O:O,Calendar!N:N,,-1),""))</f>
        <v/>
      </c>
    </row>
    <row r="692" spans="34:34" x14ac:dyDescent="0.35">
      <c r="AH692" s="16" t="str">
        <f>IF(AND(B692="Premier League",E692="Live"),_xlfn.XLOOKUP(_xlfn.TEXTJOIN(" vs ",,C692:D692),Calendar!G:G,Calendar!B:B),IF(AND(B692="Premier League",E692="Highlights"),_xlfn.XLOOKUP(H692,Calendar!O:O,Calendar!N:N,,-1),""))</f>
        <v/>
      </c>
    </row>
    <row r="693" spans="34:34" x14ac:dyDescent="0.35">
      <c r="AH693" s="16" t="str">
        <f>IF(AND(B693="Premier League",E693="Live"),_xlfn.XLOOKUP(_xlfn.TEXTJOIN(" vs ",,C693:D693),Calendar!G:G,Calendar!B:B),IF(AND(B693="Premier League",E693="Highlights"),_xlfn.XLOOKUP(H693,Calendar!O:O,Calendar!N:N,,-1),""))</f>
        <v/>
      </c>
    </row>
    <row r="694" spans="34:34" x14ac:dyDescent="0.35">
      <c r="AH694" s="16" t="str">
        <f>IF(AND(B694="Premier League",E694="Live"),_xlfn.XLOOKUP(_xlfn.TEXTJOIN(" vs ",,C694:D694),Calendar!G:G,Calendar!B:B),IF(AND(B694="Premier League",E694="Highlights"),_xlfn.XLOOKUP(H694,Calendar!O:O,Calendar!N:N,,-1),""))</f>
        <v/>
      </c>
    </row>
    <row r="695" spans="34:34" x14ac:dyDescent="0.35">
      <c r="AH695" s="16" t="str">
        <f>IF(AND(B695="Premier League",E695="Live"),_xlfn.XLOOKUP(_xlfn.TEXTJOIN(" vs ",,C695:D695),Calendar!G:G,Calendar!B:B),IF(AND(B695="Premier League",E695="Highlights"),_xlfn.XLOOKUP(H695,Calendar!O:O,Calendar!N:N,,-1),""))</f>
        <v/>
      </c>
    </row>
    <row r="696" spans="34:34" x14ac:dyDescent="0.35">
      <c r="AH696" s="16" t="str">
        <f>IF(AND(B696="Premier League",E696="Live"),_xlfn.XLOOKUP(_xlfn.TEXTJOIN(" vs ",,C696:D696),Calendar!G:G,Calendar!B:B),IF(AND(B696="Premier League",E696="Highlights"),_xlfn.XLOOKUP(H696,Calendar!O:O,Calendar!N:N,,-1),""))</f>
        <v/>
      </c>
    </row>
    <row r="697" spans="34:34" x14ac:dyDescent="0.35">
      <c r="AH697" s="16" t="str">
        <f>IF(AND(B697="Premier League",E697="Live"),_xlfn.XLOOKUP(_xlfn.TEXTJOIN(" vs ",,C697:D697),Calendar!G:G,Calendar!B:B),IF(AND(B697="Premier League",E697="Highlights"),_xlfn.XLOOKUP(H697,Calendar!O:O,Calendar!N:N,,-1),""))</f>
        <v/>
      </c>
    </row>
    <row r="698" spans="34:34" x14ac:dyDescent="0.35">
      <c r="AH698" s="16" t="str">
        <f>IF(AND(B698="Premier League",E698="Live"),_xlfn.XLOOKUP(_xlfn.TEXTJOIN(" vs ",,C698:D698),Calendar!G:G,Calendar!B:B),IF(AND(B698="Premier League",E698="Highlights"),_xlfn.XLOOKUP(H698,Calendar!O:O,Calendar!N:N,,-1),""))</f>
        <v/>
      </c>
    </row>
    <row r="699" spans="34:34" x14ac:dyDescent="0.35">
      <c r="AH699" s="16" t="str">
        <f>IF(AND(B699="Premier League",E699="Live"),_xlfn.XLOOKUP(_xlfn.TEXTJOIN(" vs ",,C699:D699),Calendar!G:G,Calendar!B:B),IF(AND(B699="Premier League",E699="Highlights"),_xlfn.XLOOKUP(H699,Calendar!O:O,Calendar!N:N,,-1),""))</f>
        <v/>
      </c>
    </row>
    <row r="700" spans="34:34" x14ac:dyDescent="0.35">
      <c r="AH700" s="16" t="str">
        <f>IF(AND(B700="Premier League",E700="Live"),_xlfn.XLOOKUP(_xlfn.TEXTJOIN(" vs ",,C700:D700),Calendar!G:G,Calendar!B:B),IF(AND(B700="Premier League",E700="Highlights"),_xlfn.XLOOKUP(H700,Calendar!O:O,Calendar!N:N,,-1),""))</f>
        <v/>
      </c>
    </row>
    <row r="701" spans="34:34" x14ac:dyDescent="0.35">
      <c r="AH701" s="16" t="str">
        <f>IF(AND(B701="Premier League",E701="Live"),_xlfn.XLOOKUP(_xlfn.TEXTJOIN(" vs ",,C701:D701),Calendar!G:G,Calendar!B:B),IF(AND(B701="Premier League",E701="Highlights"),_xlfn.XLOOKUP(H701,Calendar!O:O,Calendar!N:N,,-1),""))</f>
        <v/>
      </c>
    </row>
    <row r="702" spans="34:34" x14ac:dyDescent="0.35">
      <c r="AH702" s="16" t="str">
        <f>IF(AND(B702="Premier League",E702="Live"),_xlfn.XLOOKUP(_xlfn.TEXTJOIN(" vs ",,C702:D702),Calendar!G:G,Calendar!B:B),IF(AND(B702="Premier League",E702="Highlights"),_xlfn.XLOOKUP(H702,Calendar!O:O,Calendar!N:N,,-1),""))</f>
        <v/>
      </c>
    </row>
    <row r="703" spans="34:34" x14ac:dyDescent="0.35">
      <c r="AH703" s="16" t="str">
        <f>IF(AND(B703="Premier League",E703="Live"),_xlfn.XLOOKUP(_xlfn.TEXTJOIN(" vs ",,C703:D703),Calendar!G:G,Calendar!B:B),IF(AND(B703="Premier League",E703="Highlights"),_xlfn.XLOOKUP(H703,Calendar!O:O,Calendar!N:N,,-1),""))</f>
        <v/>
      </c>
    </row>
    <row r="704" spans="34:34" x14ac:dyDescent="0.35">
      <c r="AH704" s="16" t="str">
        <f>IF(AND(B704="Premier League",E704="Live"),_xlfn.XLOOKUP(_xlfn.TEXTJOIN(" vs ",,C704:D704),Calendar!G:G,Calendar!B:B),IF(AND(B704="Premier League",E704="Highlights"),_xlfn.XLOOKUP(H704,Calendar!O:O,Calendar!N:N,,-1),""))</f>
        <v/>
      </c>
    </row>
    <row r="705" spans="34:34" x14ac:dyDescent="0.35">
      <c r="AH705" s="16" t="str">
        <f>IF(AND(B705="Premier League",E705="Live"),_xlfn.XLOOKUP(_xlfn.TEXTJOIN(" vs ",,C705:D705),Calendar!G:G,Calendar!B:B),IF(AND(B705="Premier League",E705="Highlights"),_xlfn.XLOOKUP(H705,Calendar!O:O,Calendar!N:N,,-1),""))</f>
        <v/>
      </c>
    </row>
    <row r="706" spans="34:34" x14ac:dyDescent="0.35">
      <c r="AH706" s="16" t="str">
        <f>IF(AND(B706="Premier League",E706="Live"),_xlfn.XLOOKUP(_xlfn.TEXTJOIN(" vs ",,C706:D706),Calendar!G:G,Calendar!B:B),IF(AND(B706="Premier League",E706="Highlights"),_xlfn.XLOOKUP(H706,Calendar!O:O,Calendar!N:N,,-1),""))</f>
        <v/>
      </c>
    </row>
    <row r="707" spans="34:34" x14ac:dyDescent="0.35">
      <c r="AH707" s="16" t="str">
        <f>IF(AND(B707="Premier League",E707="Live"),_xlfn.XLOOKUP(_xlfn.TEXTJOIN(" vs ",,C707:D707),Calendar!G:G,Calendar!B:B),IF(AND(B707="Premier League",E707="Highlights"),_xlfn.XLOOKUP(H707,Calendar!O:O,Calendar!N:N,,-1),""))</f>
        <v/>
      </c>
    </row>
    <row r="708" spans="34:34" x14ac:dyDescent="0.35">
      <c r="AH708" s="16" t="str">
        <f>IF(AND(B708="Premier League",E708="Live"),_xlfn.XLOOKUP(_xlfn.TEXTJOIN(" vs ",,C708:D708),Calendar!G:G,Calendar!B:B),IF(AND(B708="Premier League",E708="Highlights"),_xlfn.XLOOKUP(H708,Calendar!O:O,Calendar!N:N,,-1),""))</f>
        <v/>
      </c>
    </row>
    <row r="709" spans="34:34" x14ac:dyDescent="0.35">
      <c r="AH709" s="16" t="str">
        <f>IF(AND(B709="Premier League",E709="Live"),_xlfn.XLOOKUP(_xlfn.TEXTJOIN(" vs ",,C709:D709),Calendar!G:G,Calendar!B:B),IF(AND(B709="Premier League",E709="Highlights"),_xlfn.XLOOKUP(H709,Calendar!O:O,Calendar!N:N,,-1),""))</f>
        <v/>
      </c>
    </row>
    <row r="710" spans="34:34" x14ac:dyDescent="0.35">
      <c r="AH710" s="16" t="str">
        <f>IF(AND(B710="Premier League",E710="Live"),_xlfn.XLOOKUP(_xlfn.TEXTJOIN(" vs ",,C710:D710),Calendar!G:G,Calendar!B:B),IF(AND(B710="Premier League",E710="Highlights"),_xlfn.XLOOKUP(H710,Calendar!O:O,Calendar!N:N,,-1),""))</f>
        <v/>
      </c>
    </row>
    <row r="711" spans="34:34" x14ac:dyDescent="0.35">
      <c r="AH711" s="16" t="str">
        <f>IF(AND(B711="Premier League",E711="Live"),_xlfn.XLOOKUP(_xlfn.TEXTJOIN(" vs ",,C711:D711),Calendar!G:G,Calendar!B:B),IF(AND(B711="Premier League",E711="Highlights"),_xlfn.XLOOKUP(H711,Calendar!O:O,Calendar!N:N,,-1),""))</f>
        <v/>
      </c>
    </row>
    <row r="712" spans="34:34" x14ac:dyDescent="0.35">
      <c r="AH712" s="16" t="str">
        <f>IF(AND(B712="Premier League",E712="Live"),_xlfn.XLOOKUP(_xlfn.TEXTJOIN(" vs ",,C712:D712),Calendar!G:G,Calendar!B:B),IF(AND(B712="Premier League",E712="Highlights"),_xlfn.XLOOKUP(H712,Calendar!O:O,Calendar!N:N,,-1),""))</f>
        <v/>
      </c>
    </row>
    <row r="713" spans="34:34" x14ac:dyDescent="0.35">
      <c r="AH713" s="16" t="str">
        <f>IF(AND(B713="Premier League",E713="Live"),_xlfn.XLOOKUP(_xlfn.TEXTJOIN(" vs ",,C713:D713),Calendar!G:G,Calendar!B:B),IF(AND(B713="Premier League",E713="Highlights"),_xlfn.XLOOKUP(H713,Calendar!O:O,Calendar!N:N,,-1),""))</f>
        <v/>
      </c>
    </row>
    <row r="714" spans="34:34" x14ac:dyDescent="0.35">
      <c r="AH714" s="16" t="str">
        <f>IF(AND(B714="Premier League",E714="Live"),_xlfn.XLOOKUP(_xlfn.TEXTJOIN(" vs ",,C714:D714),Calendar!G:G,Calendar!B:B),IF(AND(B714="Premier League",E714="Highlights"),_xlfn.XLOOKUP(H714,Calendar!O:O,Calendar!N:N,,-1),""))</f>
        <v/>
      </c>
    </row>
    <row r="715" spans="34:34" x14ac:dyDescent="0.35">
      <c r="AH715" s="16" t="str">
        <f>IF(AND(B715="Premier League",E715="Live"),_xlfn.XLOOKUP(_xlfn.TEXTJOIN(" vs ",,C715:D715),Calendar!G:G,Calendar!B:B),IF(AND(B715="Premier League",E715="Highlights"),_xlfn.XLOOKUP(H715,Calendar!O:O,Calendar!N:N,,-1),""))</f>
        <v/>
      </c>
    </row>
    <row r="716" spans="34:34" x14ac:dyDescent="0.35">
      <c r="AH716" s="16" t="str">
        <f>IF(AND(B716="Premier League",E716="Live"),_xlfn.XLOOKUP(_xlfn.TEXTJOIN(" vs ",,C716:D716),Calendar!G:G,Calendar!B:B),IF(AND(B716="Premier League",E716="Highlights"),_xlfn.XLOOKUP(H716,Calendar!O:O,Calendar!N:N,,-1),""))</f>
        <v/>
      </c>
    </row>
    <row r="717" spans="34:34" x14ac:dyDescent="0.35">
      <c r="AH717" s="16" t="str">
        <f>IF(AND(B717="Premier League",E717="Live"),_xlfn.XLOOKUP(_xlfn.TEXTJOIN(" vs ",,C717:D717),Calendar!G:G,Calendar!B:B),IF(AND(B717="Premier League",E717="Highlights"),_xlfn.XLOOKUP(H717,Calendar!O:O,Calendar!N:N,,-1),""))</f>
        <v/>
      </c>
    </row>
    <row r="718" spans="34:34" x14ac:dyDescent="0.35">
      <c r="AH718" s="16" t="str">
        <f>IF(AND(B718="Premier League",E718="Live"),_xlfn.XLOOKUP(_xlfn.TEXTJOIN(" vs ",,C718:D718),Calendar!G:G,Calendar!B:B),IF(AND(B718="Premier League",E718="Highlights"),_xlfn.XLOOKUP(H718,Calendar!O:O,Calendar!N:N,,-1),""))</f>
        <v/>
      </c>
    </row>
    <row r="719" spans="34:34" x14ac:dyDescent="0.35">
      <c r="AH719" s="16" t="str">
        <f>IF(AND(B719="Premier League",E719="Live"),_xlfn.XLOOKUP(_xlfn.TEXTJOIN(" vs ",,C719:D719),Calendar!G:G,Calendar!B:B),IF(AND(B719="Premier League",E719="Highlights"),_xlfn.XLOOKUP(H719,Calendar!O:O,Calendar!N:N,,-1),""))</f>
        <v/>
      </c>
    </row>
    <row r="720" spans="34:34" x14ac:dyDescent="0.35">
      <c r="AH720" s="16" t="str">
        <f>IF(AND(B720="Premier League",E720="Live"),_xlfn.XLOOKUP(_xlfn.TEXTJOIN(" vs ",,C720:D720),Calendar!G:G,Calendar!B:B),IF(AND(B720="Premier League",E720="Highlights"),_xlfn.XLOOKUP(H720,Calendar!O:O,Calendar!N:N,,-1),""))</f>
        <v/>
      </c>
    </row>
    <row r="721" spans="34:34" x14ac:dyDescent="0.35">
      <c r="AH721" s="16" t="str">
        <f>IF(AND(B721="Premier League",E721="Live"),_xlfn.XLOOKUP(_xlfn.TEXTJOIN(" vs ",,C721:D721),Calendar!G:G,Calendar!B:B),IF(AND(B721="Premier League",E721="Highlights"),_xlfn.XLOOKUP(H721,Calendar!O:O,Calendar!N:N,,-1),""))</f>
        <v/>
      </c>
    </row>
    <row r="722" spans="34:34" x14ac:dyDescent="0.35">
      <c r="AH722" s="16" t="str">
        <f>IF(AND(B722="Premier League",E722="Live"),_xlfn.XLOOKUP(_xlfn.TEXTJOIN(" vs ",,C722:D722),Calendar!G:G,Calendar!B:B),IF(AND(B722="Premier League",E722="Highlights"),_xlfn.XLOOKUP(H722,Calendar!O:O,Calendar!N:N,,-1),""))</f>
        <v/>
      </c>
    </row>
    <row r="723" spans="34:34" x14ac:dyDescent="0.35">
      <c r="AH723" s="16" t="str">
        <f>IF(AND(B723="Premier League",E723="Live"),_xlfn.XLOOKUP(_xlfn.TEXTJOIN(" vs ",,C723:D723),Calendar!G:G,Calendar!B:B),IF(AND(B723="Premier League",E723="Highlights"),_xlfn.XLOOKUP(H723,Calendar!O:O,Calendar!N:N,,-1),""))</f>
        <v/>
      </c>
    </row>
    <row r="724" spans="34:34" x14ac:dyDescent="0.35">
      <c r="AH724" s="16" t="str">
        <f>IF(AND(B724="Premier League",E724="Live"),_xlfn.XLOOKUP(_xlfn.TEXTJOIN(" vs ",,C724:D724),Calendar!G:G,Calendar!B:B),IF(AND(B724="Premier League",E724="Highlights"),_xlfn.XLOOKUP(H724,Calendar!O:O,Calendar!N:N,,-1),""))</f>
        <v/>
      </c>
    </row>
    <row r="725" spans="34:34" x14ac:dyDescent="0.35">
      <c r="AH725" s="16" t="str">
        <f>IF(AND(B725="Premier League",E725="Live"),_xlfn.XLOOKUP(_xlfn.TEXTJOIN(" vs ",,C725:D725),Calendar!G:G,Calendar!B:B),IF(AND(B725="Premier League",E725="Highlights"),_xlfn.XLOOKUP(H725,Calendar!O:O,Calendar!N:N,,-1),""))</f>
        <v/>
      </c>
    </row>
    <row r="726" spans="34:34" x14ac:dyDescent="0.35">
      <c r="AH726" s="16" t="str">
        <f>IF(AND(B726="Premier League",E726="Live"),_xlfn.XLOOKUP(_xlfn.TEXTJOIN(" vs ",,C726:D726),Calendar!G:G,Calendar!B:B),IF(AND(B726="Premier League",E726="Highlights"),_xlfn.XLOOKUP(H726,Calendar!O:O,Calendar!N:N,,-1),""))</f>
        <v/>
      </c>
    </row>
    <row r="727" spans="34:34" x14ac:dyDescent="0.35">
      <c r="AH727" s="16" t="str">
        <f>IF(AND(B727="Premier League",E727="Live"),_xlfn.XLOOKUP(_xlfn.TEXTJOIN(" vs ",,C727:D727),Calendar!G:G,Calendar!B:B),IF(AND(B727="Premier League",E727="Highlights"),_xlfn.XLOOKUP(H727,Calendar!O:O,Calendar!N:N,,-1),""))</f>
        <v/>
      </c>
    </row>
    <row r="728" spans="34:34" x14ac:dyDescent="0.35">
      <c r="AH728" s="16" t="str">
        <f>IF(AND(B728="Premier League",E728="Live"),_xlfn.XLOOKUP(_xlfn.TEXTJOIN(" vs ",,C728:D728),Calendar!G:G,Calendar!B:B),IF(AND(B728="Premier League",E728="Highlights"),_xlfn.XLOOKUP(H728,Calendar!O:O,Calendar!N:N,,-1),""))</f>
        <v/>
      </c>
    </row>
    <row r="729" spans="34:34" x14ac:dyDescent="0.35">
      <c r="AH729" s="16" t="str">
        <f>IF(AND(B729="Premier League",E729="Live"),_xlfn.XLOOKUP(_xlfn.TEXTJOIN(" vs ",,C729:D729),Calendar!G:G,Calendar!B:B),IF(AND(B729="Premier League",E729="Highlights"),_xlfn.XLOOKUP(H729,Calendar!O:O,Calendar!N:N,,-1),""))</f>
        <v/>
      </c>
    </row>
    <row r="730" spans="34:34" x14ac:dyDescent="0.35">
      <c r="AH730" s="16" t="str">
        <f>IF(AND(B730="Premier League",E730="Live"),_xlfn.XLOOKUP(_xlfn.TEXTJOIN(" vs ",,C730:D730),Calendar!G:G,Calendar!B:B),IF(AND(B730="Premier League",E730="Highlights"),_xlfn.XLOOKUP(H730,Calendar!O:O,Calendar!N:N,,-1),""))</f>
        <v/>
      </c>
    </row>
    <row r="731" spans="34:34" x14ac:dyDescent="0.35">
      <c r="AH731" s="16" t="str">
        <f>IF(AND(B731="Premier League",E731="Live"),_xlfn.XLOOKUP(_xlfn.TEXTJOIN(" vs ",,C731:D731),Calendar!G:G,Calendar!B:B),IF(AND(B731="Premier League",E731="Highlights"),_xlfn.XLOOKUP(H731,Calendar!O:O,Calendar!N:N,,-1),""))</f>
        <v/>
      </c>
    </row>
    <row r="732" spans="34:34" x14ac:dyDescent="0.35">
      <c r="AH732" s="16" t="str">
        <f>IF(AND(B732="Premier League",E732="Live"),_xlfn.XLOOKUP(_xlfn.TEXTJOIN(" vs ",,C732:D732),Calendar!G:G,Calendar!B:B),IF(AND(B732="Premier League",E732="Highlights"),_xlfn.XLOOKUP(H732,Calendar!O:O,Calendar!N:N,,-1),""))</f>
        <v/>
      </c>
    </row>
    <row r="733" spans="34:34" x14ac:dyDescent="0.35">
      <c r="AH733" s="16" t="str">
        <f>IF(AND(B733="Premier League",E733="Live"),_xlfn.XLOOKUP(_xlfn.TEXTJOIN(" vs ",,C733:D733),Calendar!G:G,Calendar!B:B),IF(AND(B733="Premier League",E733="Highlights"),_xlfn.XLOOKUP(H733,Calendar!O:O,Calendar!N:N,,-1),""))</f>
        <v/>
      </c>
    </row>
    <row r="734" spans="34:34" x14ac:dyDescent="0.35">
      <c r="AH734" s="16" t="str">
        <f>IF(AND(B734="Premier League",E734="Live"),_xlfn.XLOOKUP(_xlfn.TEXTJOIN(" vs ",,C734:D734),Calendar!G:G,Calendar!B:B),IF(AND(B734="Premier League",E734="Highlights"),_xlfn.XLOOKUP(H734,Calendar!O:O,Calendar!N:N,,-1),""))</f>
        <v/>
      </c>
    </row>
    <row r="735" spans="34:34" x14ac:dyDescent="0.35">
      <c r="AH735" s="16" t="str">
        <f>IF(AND(B735="Premier League",E735="Live"),_xlfn.XLOOKUP(_xlfn.TEXTJOIN(" vs ",,C735:D735),Calendar!G:G,Calendar!B:B),IF(AND(B735="Premier League",E735="Highlights"),_xlfn.XLOOKUP(H735,Calendar!O:O,Calendar!N:N,,-1),""))</f>
        <v/>
      </c>
    </row>
    <row r="736" spans="34:34" x14ac:dyDescent="0.35">
      <c r="AH736" s="16" t="str">
        <f>IF(AND(B736="Premier League",E736="Live"),_xlfn.XLOOKUP(_xlfn.TEXTJOIN(" vs ",,C736:D736),Calendar!G:G,Calendar!B:B),IF(AND(B736="Premier League",E736="Highlights"),_xlfn.XLOOKUP(H736,Calendar!O:O,Calendar!N:N,,-1),""))</f>
        <v/>
      </c>
    </row>
    <row r="737" spans="34:34" x14ac:dyDescent="0.35">
      <c r="AH737" s="16" t="str">
        <f>IF(AND(B737="Premier League",E737="Live"),_xlfn.XLOOKUP(_xlfn.TEXTJOIN(" vs ",,C737:D737),Calendar!G:G,Calendar!B:B),IF(AND(B737="Premier League",E737="Highlights"),_xlfn.XLOOKUP(H737,Calendar!O:O,Calendar!N:N,,-1),""))</f>
        <v/>
      </c>
    </row>
    <row r="738" spans="34:34" x14ac:dyDescent="0.35">
      <c r="AH738" s="16" t="str">
        <f>IF(AND(B738="Premier League",E738="Live"),_xlfn.XLOOKUP(_xlfn.TEXTJOIN(" vs ",,C738:D738),Calendar!G:G,Calendar!B:B),IF(AND(B738="Premier League",E738="Highlights"),_xlfn.XLOOKUP(H738,Calendar!O:O,Calendar!N:N,,-1),""))</f>
        <v/>
      </c>
    </row>
    <row r="739" spans="34:34" x14ac:dyDescent="0.35">
      <c r="AH739" s="16" t="str">
        <f>IF(AND(B739="Premier League",E739="Live"),_xlfn.XLOOKUP(_xlfn.TEXTJOIN(" vs ",,C739:D739),Calendar!G:G,Calendar!B:B),IF(AND(B739="Premier League",E739="Highlights"),_xlfn.XLOOKUP(H739,Calendar!O:O,Calendar!N:N,,-1),""))</f>
        <v/>
      </c>
    </row>
    <row r="740" spans="34:34" x14ac:dyDescent="0.35">
      <c r="AH740" s="16" t="str">
        <f>IF(AND(B740="Premier League",E740="Live"),_xlfn.XLOOKUP(_xlfn.TEXTJOIN(" vs ",,C740:D740),Calendar!G:G,Calendar!B:B),IF(AND(B740="Premier League",E740="Highlights"),_xlfn.XLOOKUP(H740,Calendar!O:O,Calendar!N:N,,-1),""))</f>
        <v/>
      </c>
    </row>
    <row r="741" spans="34:34" x14ac:dyDescent="0.35">
      <c r="AH741" s="16" t="str">
        <f>IF(AND(B741="Premier League",E741="Live"),_xlfn.XLOOKUP(_xlfn.TEXTJOIN(" vs ",,C741:D741),Calendar!G:G,Calendar!B:B),IF(AND(B741="Premier League",E741="Highlights"),_xlfn.XLOOKUP(H741,Calendar!O:O,Calendar!N:N,,-1),""))</f>
        <v/>
      </c>
    </row>
    <row r="742" spans="34:34" x14ac:dyDescent="0.35">
      <c r="AH742" s="16" t="str">
        <f>IF(AND(B742="Premier League",E742="Live"),_xlfn.XLOOKUP(_xlfn.TEXTJOIN(" vs ",,C742:D742),Calendar!G:G,Calendar!B:B),IF(AND(B742="Premier League",E742="Highlights"),_xlfn.XLOOKUP(H742,Calendar!O:O,Calendar!N:N,,-1),""))</f>
        <v/>
      </c>
    </row>
    <row r="743" spans="34:34" x14ac:dyDescent="0.35">
      <c r="AH743" s="16" t="str">
        <f>IF(AND(B743="Premier League",E743="Live"),_xlfn.XLOOKUP(_xlfn.TEXTJOIN(" vs ",,C743:D743),Calendar!G:G,Calendar!B:B),IF(AND(B743="Premier League",E743="Highlights"),_xlfn.XLOOKUP(H743,Calendar!O:O,Calendar!N:N,,-1),""))</f>
        <v/>
      </c>
    </row>
    <row r="744" spans="34:34" x14ac:dyDescent="0.35">
      <c r="AH744" s="16" t="str">
        <f>IF(AND(B744="Premier League",E744="Live"),_xlfn.XLOOKUP(_xlfn.TEXTJOIN(" vs ",,C744:D744),Calendar!G:G,Calendar!B:B),IF(AND(B744="Premier League",E744="Highlights"),_xlfn.XLOOKUP(H744,Calendar!O:O,Calendar!N:N,,-1),""))</f>
        <v/>
      </c>
    </row>
    <row r="745" spans="34:34" x14ac:dyDescent="0.35">
      <c r="AH745" s="16" t="str">
        <f>IF(AND(B745="Premier League",E745="Live"),_xlfn.XLOOKUP(_xlfn.TEXTJOIN(" vs ",,C745:D745),Calendar!G:G,Calendar!B:B),IF(AND(B745="Premier League",E745="Highlights"),_xlfn.XLOOKUP(H745,Calendar!O:O,Calendar!N:N,,-1),""))</f>
        <v/>
      </c>
    </row>
    <row r="746" spans="34:34" x14ac:dyDescent="0.35">
      <c r="AH746" s="16" t="str">
        <f>IF(AND(B746="Premier League",E746="Live"),_xlfn.XLOOKUP(_xlfn.TEXTJOIN(" vs ",,C746:D746),Calendar!G:G,Calendar!B:B),IF(AND(B746="Premier League",E746="Highlights"),_xlfn.XLOOKUP(H746,Calendar!O:O,Calendar!N:N,,-1),""))</f>
        <v/>
      </c>
    </row>
    <row r="747" spans="34:34" x14ac:dyDescent="0.35">
      <c r="AH747" s="16" t="str">
        <f>IF(AND(B747="Premier League",E747="Live"),_xlfn.XLOOKUP(_xlfn.TEXTJOIN(" vs ",,C747:D747),Calendar!G:G,Calendar!B:B),IF(AND(B747="Premier League",E747="Highlights"),_xlfn.XLOOKUP(H747,Calendar!O:O,Calendar!N:N,,-1),""))</f>
        <v/>
      </c>
    </row>
    <row r="748" spans="34:34" x14ac:dyDescent="0.35">
      <c r="AH748" s="16" t="str">
        <f>IF(AND(B748="Premier League",E748="Live"),_xlfn.XLOOKUP(_xlfn.TEXTJOIN(" vs ",,C748:D748),Calendar!G:G,Calendar!B:B),IF(AND(B748="Premier League",E748="Highlights"),_xlfn.XLOOKUP(H748,Calendar!O:O,Calendar!N:N,,-1),""))</f>
        <v/>
      </c>
    </row>
    <row r="749" spans="34:34" x14ac:dyDescent="0.35">
      <c r="AH749" s="16" t="str">
        <f>IF(AND(B749="Premier League",E749="Live"),_xlfn.XLOOKUP(_xlfn.TEXTJOIN(" vs ",,C749:D749),Calendar!G:G,Calendar!B:B),IF(AND(B749="Premier League",E749="Highlights"),_xlfn.XLOOKUP(H749,Calendar!O:O,Calendar!N:N,,-1),""))</f>
        <v/>
      </c>
    </row>
    <row r="750" spans="34:34" x14ac:dyDescent="0.35">
      <c r="AH750" s="16" t="str">
        <f>IF(AND(B750="Premier League",E750="Live"),_xlfn.XLOOKUP(_xlfn.TEXTJOIN(" vs ",,C750:D750),Calendar!G:G,Calendar!B:B),IF(AND(B750="Premier League",E750="Highlights"),_xlfn.XLOOKUP(H750,Calendar!O:O,Calendar!N:N,,-1),""))</f>
        <v/>
      </c>
    </row>
    <row r="751" spans="34:34" x14ac:dyDescent="0.35">
      <c r="AH751" s="16" t="str">
        <f>IF(AND(B751="Premier League",E751="Live"),_xlfn.XLOOKUP(_xlfn.TEXTJOIN(" vs ",,C751:D751),Calendar!G:G,Calendar!B:B),IF(AND(B751="Premier League",E751="Highlights"),_xlfn.XLOOKUP(H751,Calendar!O:O,Calendar!N:N,,-1),""))</f>
        <v/>
      </c>
    </row>
    <row r="752" spans="34:34" x14ac:dyDescent="0.35">
      <c r="AH752" s="16" t="str">
        <f>IF(AND(B752="Premier League",E752="Live"),_xlfn.XLOOKUP(_xlfn.TEXTJOIN(" vs ",,C752:D752),Calendar!G:G,Calendar!B:B),IF(AND(B752="Premier League",E752="Highlights"),_xlfn.XLOOKUP(H752,Calendar!O:O,Calendar!N:N,,-1),""))</f>
        <v/>
      </c>
    </row>
    <row r="753" spans="34:34" x14ac:dyDescent="0.35">
      <c r="AH753" s="16" t="str">
        <f>IF(AND(B753="Premier League",E753="Live"),_xlfn.XLOOKUP(_xlfn.TEXTJOIN(" vs ",,C753:D753),Calendar!G:G,Calendar!B:B),IF(AND(B753="Premier League",E753="Highlights"),_xlfn.XLOOKUP(H753,Calendar!O:O,Calendar!N:N,,-1),""))</f>
        <v/>
      </c>
    </row>
    <row r="754" spans="34:34" x14ac:dyDescent="0.35">
      <c r="AH754" s="16" t="str">
        <f>IF(AND(B754="Premier League",E754="Live"),_xlfn.XLOOKUP(_xlfn.TEXTJOIN(" vs ",,C754:D754),Calendar!G:G,Calendar!B:B),IF(AND(B754="Premier League",E754="Highlights"),_xlfn.XLOOKUP(H754,Calendar!O:O,Calendar!N:N,,-1),""))</f>
        <v/>
      </c>
    </row>
    <row r="755" spans="34:34" x14ac:dyDescent="0.35">
      <c r="AH755" s="16" t="str">
        <f>IF(AND(B755="Premier League",E755="Live"),_xlfn.XLOOKUP(_xlfn.TEXTJOIN(" vs ",,C755:D755),Calendar!G:G,Calendar!B:B),IF(AND(B755="Premier League",E755="Highlights"),_xlfn.XLOOKUP(H755,Calendar!O:O,Calendar!N:N,,-1),""))</f>
        <v/>
      </c>
    </row>
    <row r="756" spans="34:34" x14ac:dyDescent="0.35">
      <c r="AH756" s="16" t="str">
        <f>IF(AND(B756="Premier League",E756="Live"),_xlfn.XLOOKUP(_xlfn.TEXTJOIN(" vs ",,C756:D756),Calendar!G:G,Calendar!B:B),IF(AND(B756="Premier League",E756="Highlights"),_xlfn.XLOOKUP(H756,Calendar!O:O,Calendar!N:N,,-1),""))</f>
        <v/>
      </c>
    </row>
    <row r="757" spans="34:34" x14ac:dyDescent="0.35">
      <c r="AH757" s="16" t="str">
        <f>IF(AND(B757="Premier League",E757="Live"),_xlfn.XLOOKUP(_xlfn.TEXTJOIN(" vs ",,C757:D757),Calendar!G:G,Calendar!B:B),IF(AND(B757="Premier League",E757="Highlights"),_xlfn.XLOOKUP(H757,Calendar!O:O,Calendar!N:N,,-1),""))</f>
        <v/>
      </c>
    </row>
    <row r="758" spans="34:34" x14ac:dyDescent="0.35">
      <c r="AH758" s="16" t="str">
        <f>IF(AND(B758="Premier League",E758="Live"),_xlfn.XLOOKUP(_xlfn.TEXTJOIN(" vs ",,C758:D758),Calendar!G:G,Calendar!B:B),IF(AND(B758="Premier League",E758="Highlights"),_xlfn.XLOOKUP(H758,Calendar!O:O,Calendar!N:N,,-1),""))</f>
        <v/>
      </c>
    </row>
    <row r="759" spans="34:34" x14ac:dyDescent="0.35">
      <c r="AH759" s="16" t="str">
        <f>IF(AND(B759="Premier League",E759="Live"),_xlfn.XLOOKUP(_xlfn.TEXTJOIN(" vs ",,C759:D759),Calendar!G:G,Calendar!B:B),IF(AND(B759="Premier League",E759="Highlights"),_xlfn.XLOOKUP(H759,Calendar!O:O,Calendar!N:N,,-1),""))</f>
        <v/>
      </c>
    </row>
    <row r="760" spans="34:34" x14ac:dyDescent="0.35">
      <c r="AH760" s="16" t="str">
        <f>IF(AND(B760="Premier League",E760="Live"),_xlfn.XLOOKUP(_xlfn.TEXTJOIN(" vs ",,C760:D760),Calendar!G:G,Calendar!B:B),IF(AND(B760="Premier League",E760="Highlights"),_xlfn.XLOOKUP(H760,Calendar!O:O,Calendar!N:N,,-1),""))</f>
        <v/>
      </c>
    </row>
    <row r="761" spans="34:34" x14ac:dyDescent="0.35">
      <c r="AH761" s="16" t="str">
        <f>IF(AND(B761="Premier League",E761="Live"),_xlfn.XLOOKUP(_xlfn.TEXTJOIN(" vs ",,C761:D761),Calendar!G:G,Calendar!B:B),IF(AND(B761="Premier League",E761="Highlights"),_xlfn.XLOOKUP(H761,Calendar!O:O,Calendar!N:N,,-1),""))</f>
        <v/>
      </c>
    </row>
    <row r="762" spans="34:34" x14ac:dyDescent="0.35">
      <c r="AH762" s="16" t="str">
        <f>IF(AND(B762="Premier League",E762="Live"),_xlfn.XLOOKUP(_xlfn.TEXTJOIN(" vs ",,C762:D762),Calendar!G:G,Calendar!B:B),IF(AND(B762="Premier League",E762="Highlights"),_xlfn.XLOOKUP(H762,Calendar!O:O,Calendar!N:N,,-1),""))</f>
        <v/>
      </c>
    </row>
    <row r="763" spans="34:34" x14ac:dyDescent="0.35">
      <c r="AH763" s="16" t="str">
        <f>IF(AND(B763="Premier League",E763="Live"),_xlfn.XLOOKUP(_xlfn.TEXTJOIN(" vs ",,C763:D763),Calendar!G:G,Calendar!B:B),IF(AND(B763="Premier League",E763="Highlights"),_xlfn.XLOOKUP(H763,Calendar!O:O,Calendar!N:N,,-1),""))</f>
        <v/>
      </c>
    </row>
    <row r="764" spans="34:34" x14ac:dyDescent="0.35">
      <c r="AH764" s="16" t="str">
        <f>IF(AND(B764="Premier League",E764="Live"),_xlfn.XLOOKUP(_xlfn.TEXTJOIN(" vs ",,C764:D764),Calendar!G:G,Calendar!B:B),IF(AND(B764="Premier League",E764="Highlights"),_xlfn.XLOOKUP(H764,Calendar!O:O,Calendar!N:N,,-1),""))</f>
        <v/>
      </c>
    </row>
    <row r="765" spans="34:34" x14ac:dyDescent="0.35">
      <c r="AH765" s="16" t="str">
        <f>IF(AND(B765="Premier League",E765="Live"),_xlfn.XLOOKUP(_xlfn.TEXTJOIN(" vs ",,C765:D765),Calendar!G:G,Calendar!B:B),IF(AND(B765="Premier League",E765="Highlights"),_xlfn.XLOOKUP(H765,Calendar!O:O,Calendar!N:N,,-1),""))</f>
        <v/>
      </c>
    </row>
    <row r="766" spans="34:34" x14ac:dyDescent="0.35">
      <c r="AH766" s="16" t="str">
        <f>IF(AND(B766="Premier League",E766="Live"),_xlfn.XLOOKUP(_xlfn.TEXTJOIN(" vs ",,C766:D766),Calendar!G:G,Calendar!B:B),IF(AND(B766="Premier League",E766="Highlights"),_xlfn.XLOOKUP(H766,Calendar!O:O,Calendar!N:N,,-1),""))</f>
        <v/>
      </c>
    </row>
    <row r="767" spans="34:34" x14ac:dyDescent="0.35">
      <c r="AH767" s="16" t="str">
        <f>IF(AND(B767="Premier League",E767="Live"),_xlfn.XLOOKUP(_xlfn.TEXTJOIN(" vs ",,C767:D767),Calendar!G:G,Calendar!B:B),IF(AND(B767="Premier League",E767="Highlights"),_xlfn.XLOOKUP(H767,Calendar!O:O,Calendar!N:N,,-1),""))</f>
        <v/>
      </c>
    </row>
    <row r="768" spans="34:34" x14ac:dyDescent="0.35">
      <c r="AH768" s="16" t="str">
        <f>IF(AND(B768="Premier League",E768="Live"),_xlfn.XLOOKUP(_xlfn.TEXTJOIN(" vs ",,C768:D768),Calendar!G:G,Calendar!B:B),IF(AND(B768="Premier League",E768="Highlights"),_xlfn.XLOOKUP(H768,Calendar!O:O,Calendar!N:N,,-1),""))</f>
        <v/>
      </c>
    </row>
    <row r="769" spans="34:34" x14ac:dyDescent="0.35">
      <c r="AH769" s="16" t="str">
        <f>IF(AND(B769="Premier League",E769="Live"),_xlfn.XLOOKUP(_xlfn.TEXTJOIN(" vs ",,C769:D769),Calendar!G:G,Calendar!B:B),IF(AND(B769="Premier League",E769="Highlights"),_xlfn.XLOOKUP(H769,Calendar!O:O,Calendar!N:N,,-1),""))</f>
        <v/>
      </c>
    </row>
    <row r="770" spans="34:34" x14ac:dyDescent="0.35">
      <c r="AH770" s="16" t="str">
        <f>IF(AND(B770="Premier League",E770="Live"),_xlfn.XLOOKUP(_xlfn.TEXTJOIN(" vs ",,C770:D770),Calendar!G:G,Calendar!B:B),IF(AND(B770="Premier League",E770="Highlights"),_xlfn.XLOOKUP(H770,Calendar!O:O,Calendar!N:N,,-1),""))</f>
        <v/>
      </c>
    </row>
    <row r="771" spans="34:34" x14ac:dyDescent="0.35">
      <c r="AH771" s="16" t="str">
        <f>IF(AND(B771="Premier League",E771="Live"),_xlfn.XLOOKUP(_xlfn.TEXTJOIN(" vs ",,C771:D771),Calendar!G:G,Calendar!B:B),IF(AND(B771="Premier League",E771="Highlights"),_xlfn.XLOOKUP(H771,Calendar!O:O,Calendar!N:N,,-1),""))</f>
        <v/>
      </c>
    </row>
    <row r="772" spans="34:34" x14ac:dyDescent="0.35">
      <c r="AH772" s="16" t="str">
        <f>IF(AND(B772="Premier League",E772="Live"),_xlfn.XLOOKUP(_xlfn.TEXTJOIN(" vs ",,C772:D772),Calendar!G:G,Calendar!B:B),IF(AND(B772="Premier League",E772="Highlights"),_xlfn.XLOOKUP(H772,Calendar!O:O,Calendar!N:N,,-1),""))</f>
        <v/>
      </c>
    </row>
    <row r="773" spans="34:34" x14ac:dyDescent="0.35">
      <c r="AH773" s="16" t="str">
        <f>IF(AND(B773="Premier League",E773="Live"),_xlfn.XLOOKUP(_xlfn.TEXTJOIN(" vs ",,C773:D773),Calendar!G:G,Calendar!B:B),IF(AND(B773="Premier League",E773="Highlights"),_xlfn.XLOOKUP(H773,Calendar!O:O,Calendar!N:N,,-1),""))</f>
        <v/>
      </c>
    </row>
    <row r="774" spans="34:34" x14ac:dyDescent="0.35">
      <c r="AH774" s="16" t="str">
        <f>IF(AND(B774="Premier League",E774="Live"),_xlfn.XLOOKUP(_xlfn.TEXTJOIN(" vs ",,C774:D774),Calendar!G:G,Calendar!B:B),IF(AND(B774="Premier League",E774="Highlights"),_xlfn.XLOOKUP(H774,Calendar!O:O,Calendar!N:N,,-1),""))</f>
        <v/>
      </c>
    </row>
    <row r="775" spans="34:34" x14ac:dyDescent="0.35">
      <c r="AH775" s="16" t="str">
        <f>IF(AND(B775="Premier League",E775="Live"),_xlfn.XLOOKUP(_xlfn.TEXTJOIN(" vs ",,C775:D775),Calendar!G:G,Calendar!B:B),IF(AND(B775="Premier League",E775="Highlights"),_xlfn.XLOOKUP(H775,Calendar!O:O,Calendar!N:N,,-1),""))</f>
        <v/>
      </c>
    </row>
    <row r="776" spans="34:34" x14ac:dyDescent="0.35">
      <c r="AH776" s="16" t="str">
        <f>IF(AND(B776="Premier League",E776="Live"),_xlfn.XLOOKUP(_xlfn.TEXTJOIN(" vs ",,C776:D776),Calendar!G:G,Calendar!B:B),IF(AND(B776="Premier League",E776="Highlights"),_xlfn.XLOOKUP(H776,Calendar!O:O,Calendar!N:N,,-1),""))</f>
        <v/>
      </c>
    </row>
    <row r="777" spans="34:34" x14ac:dyDescent="0.35">
      <c r="AH777" s="16" t="str">
        <f>IF(AND(B777="Premier League",E777="Live"),_xlfn.XLOOKUP(_xlfn.TEXTJOIN(" vs ",,C777:D777),Calendar!G:G,Calendar!B:B),IF(AND(B777="Premier League",E777="Highlights"),_xlfn.XLOOKUP(H777,Calendar!O:O,Calendar!N:N,,-1),""))</f>
        <v/>
      </c>
    </row>
    <row r="778" spans="34:34" x14ac:dyDescent="0.35">
      <c r="AH778" s="16" t="str">
        <f>IF(AND(B778="Premier League",E778="Live"),_xlfn.XLOOKUP(_xlfn.TEXTJOIN(" vs ",,C778:D778),Calendar!G:G,Calendar!B:B),IF(AND(B778="Premier League",E778="Highlights"),_xlfn.XLOOKUP(H778,Calendar!O:O,Calendar!N:N,,-1),""))</f>
        <v/>
      </c>
    </row>
    <row r="779" spans="34:34" x14ac:dyDescent="0.35">
      <c r="AH779" s="16" t="str">
        <f>IF(AND(B779="Premier League",E779="Live"),_xlfn.XLOOKUP(_xlfn.TEXTJOIN(" vs ",,C779:D779),Calendar!G:G,Calendar!B:B),IF(AND(B779="Premier League",E779="Highlights"),_xlfn.XLOOKUP(H779,Calendar!O:O,Calendar!N:N,,-1),""))</f>
        <v/>
      </c>
    </row>
    <row r="780" spans="34:34" x14ac:dyDescent="0.35">
      <c r="AH780" s="16" t="str">
        <f>IF(AND(B780="Premier League",E780="Live"),_xlfn.XLOOKUP(_xlfn.TEXTJOIN(" vs ",,C780:D780),Calendar!G:G,Calendar!B:B),IF(AND(B780="Premier League",E780="Highlights"),_xlfn.XLOOKUP(H780,Calendar!O:O,Calendar!N:N,,-1),""))</f>
        <v/>
      </c>
    </row>
    <row r="781" spans="34:34" x14ac:dyDescent="0.35">
      <c r="AH781" s="16" t="str">
        <f>IF(AND(B781="Premier League",E781="Live"),_xlfn.XLOOKUP(_xlfn.TEXTJOIN(" vs ",,C781:D781),Calendar!G:G,Calendar!B:B),IF(AND(B781="Premier League",E781="Highlights"),_xlfn.XLOOKUP(H781,Calendar!O:O,Calendar!N:N,,-1),""))</f>
        <v/>
      </c>
    </row>
    <row r="782" spans="34:34" x14ac:dyDescent="0.35">
      <c r="AH782" s="16" t="str">
        <f>IF(AND(B782="Premier League",E782="Live"),_xlfn.XLOOKUP(_xlfn.TEXTJOIN(" vs ",,C782:D782),Calendar!G:G,Calendar!B:B),IF(AND(B782="Premier League",E782="Highlights"),_xlfn.XLOOKUP(H782,Calendar!O:O,Calendar!N:N,,-1),""))</f>
        <v/>
      </c>
    </row>
    <row r="783" spans="34:34" x14ac:dyDescent="0.35">
      <c r="AH783" s="16" t="str">
        <f>IF(AND(B783="Premier League",E783="Live"),_xlfn.XLOOKUP(_xlfn.TEXTJOIN(" vs ",,C783:D783),Calendar!G:G,Calendar!B:B),IF(AND(B783="Premier League",E783="Highlights"),_xlfn.XLOOKUP(H783,Calendar!O:O,Calendar!N:N,,-1),""))</f>
        <v/>
      </c>
    </row>
    <row r="784" spans="34:34" x14ac:dyDescent="0.35">
      <c r="AH784" s="16" t="str">
        <f>IF(AND(B784="Premier League",E784="Live"),_xlfn.XLOOKUP(_xlfn.TEXTJOIN(" vs ",,C784:D784),Calendar!G:G,Calendar!B:B),IF(AND(B784="Premier League",E784="Highlights"),_xlfn.XLOOKUP(H784,Calendar!O:O,Calendar!N:N,,-1),""))</f>
        <v/>
      </c>
    </row>
    <row r="785" spans="34:34" x14ac:dyDescent="0.35">
      <c r="AH785" s="16" t="str">
        <f>IF(AND(B785="Premier League",E785="Live"),_xlfn.XLOOKUP(_xlfn.TEXTJOIN(" vs ",,C785:D785),Calendar!G:G,Calendar!B:B),IF(AND(B785="Premier League",E785="Highlights"),_xlfn.XLOOKUP(H785,Calendar!O:O,Calendar!N:N,,-1),""))</f>
        <v/>
      </c>
    </row>
    <row r="786" spans="34:34" x14ac:dyDescent="0.35">
      <c r="AH786" s="16" t="str">
        <f>IF(AND(B786="Premier League",E786="Live"),_xlfn.XLOOKUP(_xlfn.TEXTJOIN(" vs ",,C786:D786),Calendar!G:G,Calendar!B:B),IF(AND(B786="Premier League",E786="Highlights"),_xlfn.XLOOKUP(H786,Calendar!O:O,Calendar!N:N,,-1),""))</f>
        <v/>
      </c>
    </row>
    <row r="787" spans="34:34" x14ac:dyDescent="0.35">
      <c r="AH787" s="16" t="str">
        <f>IF(AND(B787="Premier League",E787="Live"),_xlfn.XLOOKUP(_xlfn.TEXTJOIN(" vs ",,C787:D787),Calendar!G:G,Calendar!B:B),IF(AND(B787="Premier League",E787="Highlights"),_xlfn.XLOOKUP(H787,Calendar!O:O,Calendar!N:N,,-1),""))</f>
        <v/>
      </c>
    </row>
    <row r="788" spans="34:34" x14ac:dyDescent="0.35">
      <c r="AH788" s="16" t="str">
        <f>IF(AND(B788="Premier League",E788="Live"),_xlfn.XLOOKUP(_xlfn.TEXTJOIN(" vs ",,C788:D788),Calendar!G:G,Calendar!B:B),IF(AND(B788="Premier League",E788="Highlights"),_xlfn.XLOOKUP(H788,Calendar!O:O,Calendar!N:N,,-1),""))</f>
        <v/>
      </c>
    </row>
    <row r="789" spans="34:34" x14ac:dyDescent="0.35">
      <c r="AH789" s="16" t="str">
        <f>IF(AND(B789="Premier League",E789="Live"),_xlfn.XLOOKUP(_xlfn.TEXTJOIN(" vs ",,C789:D789),Calendar!G:G,Calendar!B:B),IF(AND(B789="Premier League",E789="Highlights"),_xlfn.XLOOKUP(H789,Calendar!O:O,Calendar!N:N,,-1),""))</f>
        <v/>
      </c>
    </row>
    <row r="790" spans="34:34" x14ac:dyDescent="0.35">
      <c r="AH790" s="16" t="str">
        <f>IF(AND(B790="Premier League",E790="Live"),_xlfn.XLOOKUP(_xlfn.TEXTJOIN(" vs ",,C790:D790),Calendar!G:G,Calendar!B:B),IF(AND(B790="Premier League",E790="Highlights"),_xlfn.XLOOKUP(H790,Calendar!O:O,Calendar!N:N,,-1),""))</f>
        <v/>
      </c>
    </row>
    <row r="791" spans="34:34" x14ac:dyDescent="0.35">
      <c r="AH791" s="16" t="str">
        <f>IF(AND(B791="Premier League",E791="Live"),_xlfn.XLOOKUP(_xlfn.TEXTJOIN(" vs ",,C791:D791),Calendar!G:G,Calendar!B:B),IF(AND(B791="Premier League",E791="Highlights"),_xlfn.XLOOKUP(H791,Calendar!O:O,Calendar!N:N,,-1),""))</f>
        <v/>
      </c>
    </row>
    <row r="792" spans="34:34" x14ac:dyDescent="0.35">
      <c r="AH792" s="16" t="str">
        <f>IF(AND(B792="Premier League",E792="Live"),_xlfn.XLOOKUP(_xlfn.TEXTJOIN(" vs ",,C792:D792),Calendar!G:G,Calendar!B:B),IF(AND(B792="Premier League",E792="Highlights"),_xlfn.XLOOKUP(H792,Calendar!O:O,Calendar!N:N,,-1),""))</f>
        <v/>
      </c>
    </row>
    <row r="793" spans="34:34" x14ac:dyDescent="0.35">
      <c r="AH793" s="16" t="str">
        <f>IF(AND(B793="Premier League",E793="Live"),_xlfn.XLOOKUP(_xlfn.TEXTJOIN(" vs ",,C793:D793),Calendar!G:G,Calendar!B:B),IF(AND(B793="Premier League",E793="Highlights"),_xlfn.XLOOKUP(H793,Calendar!O:O,Calendar!N:N,,-1),""))</f>
        <v/>
      </c>
    </row>
    <row r="794" spans="34:34" x14ac:dyDescent="0.35">
      <c r="AH794" s="16" t="str">
        <f>IF(AND(B794="Premier League",E794="Live"),_xlfn.XLOOKUP(_xlfn.TEXTJOIN(" vs ",,C794:D794),Calendar!G:G,Calendar!B:B),IF(AND(B794="Premier League",E794="Highlights"),_xlfn.XLOOKUP(H794,Calendar!O:O,Calendar!N:N,,-1),""))</f>
        <v/>
      </c>
    </row>
    <row r="795" spans="34:34" x14ac:dyDescent="0.35">
      <c r="AH795" s="16" t="str">
        <f>IF(AND(B795="Premier League",E795="Live"),_xlfn.XLOOKUP(_xlfn.TEXTJOIN(" vs ",,C795:D795),Calendar!G:G,Calendar!B:B),IF(AND(B795="Premier League",E795="Highlights"),_xlfn.XLOOKUP(H795,Calendar!O:O,Calendar!N:N,,-1),""))</f>
        <v/>
      </c>
    </row>
    <row r="796" spans="34:34" x14ac:dyDescent="0.35">
      <c r="AH796" s="16" t="str">
        <f>IF(AND(B796="Premier League",E796="Live"),_xlfn.XLOOKUP(_xlfn.TEXTJOIN(" vs ",,C796:D796),Calendar!G:G,Calendar!B:B),IF(AND(B796="Premier League",E796="Highlights"),_xlfn.XLOOKUP(H796,Calendar!O:O,Calendar!N:N,,-1),""))</f>
        <v/>
      </c>
    </row>
    <row r="797" spans="34:34" x14ac:dyDescent="0.35">
      <c r="AH797" s="16" t="str">
        <f>IF(AND(B797="Premier League",E797="Live"),_xlfn.XLOOKUP(_xlfn.TEXTJOIN(" vs ",,C797:D797),Calendar!G:G,Calendar!B:B),IF(AND(B797="Premier League",E797="Highlights"),_xlfn.XLOOKUP(H797,Calendar!O:O,Calendar!N:N,,-1),""))</f>
        <v/>
      </c>
    </row>
    <row r="798" spans="34:34" x14ac:dyDescent="0.35">
      <c r="AH798" s="16" t="str">
        <f>IF(AND(B798="Premier League",E798="Live"),_xlfn.XLOOKUP(_xlfn.TEXTJOIN(" vs ",,C798:D798),Calendar!G:G,Calendar!B:B),IF(AND(B798="Premier League",E798="Highlights"),_xlfn.XLOOKUP(H798,Calendar!O:O,Calendar!N:N,,-1),""))</f>
        <v/>
      </c>
    </row>
    <row r="799" spans="34:34" x14ac:dyDescent="0.35">
      <c r="AH799" s="16" t="str">
        <f>IF(AND(B799="Premier League",E799="Live"),_xlfn.XLOOKUP(_xlfn.TEXTJOIN(" vs ",,C799:D799),Calendar!G:G,Calendar!B:B),IF(AND(B799="Premier League",E799="Highlights"),_xlfn.XLOOKUP(H799,Calendar!O:O,Calendar!N:N,,-1),""))</f>
        <v/>
      </c>
    </row>
    <row r="800" spans="34:34" x14ac:dyDescent="0.35">
      <c r="AH800" s="16" t="str">
        <f>IF(AND(B800="Premier League",E800="Live"),_xlfn.XLOOKUP(_xlfn.TEXTJOIN(" vs ",,C800:D800),Calendar!G:G,Calendar!B:B),IF(AND(B800="Premier League",E800="Highlights"),_xlfn.XLOOKUP(H800,Calendar!O:O,Calendar!N:N,,-1),""))</f>
        <v/>
      </c>
    </row>
    <row r="801" spans="34:34" x14ac:dyDescent="0.35">
      <c r="AH801" s="16" t="str">
        <f>IF(AND(B801="Premier League",E801="Live"),_xlfn.XLOOKUP(_xlfn.TEXTJOIN(" vs ",,C801:D801),Calendar!G:G,Calendar!B:B),IF(AND(B801="Premier League",E801="Highlights"),_xlfn.XLOOKUP(H801,Calendar!O:O,Calendar!N:N,,-1),""))</f>
        <v/>
      </c>
    </row>
    <row r="802" spans="34:34" x14ac:dyDescent="0.35">
      <c r="AH802" s="16" t="str">
        <f>IF(AND(B802="Premier League",E802="Live"),_xlfn.XLOOKUP(_xlfn.TEXTJOIN(" vs ",,C802:D802),Calendar!G:G,Calendar!B:B),IF(AND(B802="Premier League",E802="Highlights"),_xlfn.XLOOKUP(H802,Calendar!O:O,Calendar!N:N,,-1),""))</f>
        <v/>
      </c>
    </row>
    <row r="803" spans="34:34" x14ac:dyDescent="0.35">
      <c r="AH803" s="16" t="str">
        <f>IF(AND(B803="Premier League",E803="Live"),_xlfn.XLOOKUP(_xlfn.TEXTJOIN(" vs ",,C803:D803),Calendar!G:G,Calendar!B:B),IF(AND(B803="Premier League",E803="Highlights"),_xlfn.XLOOKUP(H803,Calendar!O:O,Calendar!N:N,,-1),""))</f>
        <v/>
      </c>
    </row>
    <row r="804" spans="34:34" x14ac:dyDescent="0.35">
      <c r="AH804" s="16" t="str">
        <f>IF(AND(B804="Premier League",E804="Live"),_xlfn.XLOOKUP(_xlfn.TEXTJOIN(" vs ",,C804:D804),Calendar!G:G,Calendar!B:B),IF(AND(B804="Premier League",E804="Highlights"),_xlfn.XLOOKUP(H804,Calendar!O:O,Calendar!N:N,,-1),""))</f>
        <v/>
      </c>
    </row>
    <row r="805" spans="34:34" x14ac:dyDescent="0.35">
      <c r="AH805" s="16" t="str">
        <f>IF(AND(B805="Premier League",E805="Live"),_xlfn.XLOOKUP(_xlfn.TEXTJOIN(" vs ",,C805:D805),Calendar!G:G,Calendar!B:B),IF(AND(B805="Premier League",E805="Highlights"),_xlfn.XLOOKUP(H805,Calendar!O:O,Calendar!N:N,,-1),""))</f>
        <v/>
      </c>
    </row>
    <row r="806" spans="34:34" x14ac:dyDescent="0.35">
      <c r="AH806" s="16" t="str">
        <f>IF(AND(B806="Premier League",E806="Live"),_xlfn.XLOOKUP(_xlfn.TEXTJOIN(" vs ",,C806:D806),Calendar!G:G,Calendar!B:B),IF(AND(B806="Premier League",E806="Highlights"),_xlfn.XLOOKUP(H806,Calendar!O:O,Calendar!N:N,,-1),""))</f>
        <v/>
      </c>
    </row>
    <row r="807" spans="34:34" x14ac:dyDescent="0.35">
      <c r="AH807" s="16" t="str">
        <f>IF(AND(B807="Premier League",E807="Live"),_xlfn.XLOOKUP(_xlfn.TEXTJOIN(" vs ",,C807:D807),Calendar!G:G,Calendar!B:B),IF(AND(B807="Premier League",E807="Highlights"),_xlfn.XLOOKUP(H807,Calendar!O:O,Calendar!N:N,,-1),""))</f>
        <v/>
      </c>
    </row>
    <row r="808" spans="34:34" x14ac:dyDescent="0.35">
      <c r="AH808" s="16" t="str">
        <f>IF(AND(B808="Premier League",E808="Live"),_xlfn.XLOOKUP(_xlfn.TEXTJOIN(" vs ",,C808:D808),Calendar!G:G,Calendar!B:B),IF(AND(B808="Premier League",E808="Highlights"),_xlfn.XLOOKUP(H808,Calendar!O:O,Calendar!N:N,,-1),""))</f>
        <v/>
      </c>
    </row>
    <row r="809" spans="34:34" x14ac:dyDescent="0.35">
      <c r="AH809" s="16" t="str">
        <f>IF(AND(B809="Premier League",E809="Live"),_xlfn.XLOOKUP(_xlfn.TEXTJOIN(" vs ",,C809:D809),Calendar!G:G,Calendar!B:B),IF(AND(B809="Premier League",E809="Highlights"),_xlfn.XLOOKUP(H809,Calendar!O:O,Calendar!N:N,,-1),""))</f>
        <v/>
      </c>
    </row>
    <row r="810" spans="34:34" x14ac:dyDescent="0.35">
      <c r="AH810" s="16" t="str">
        <f>IF(AND(B810="Premier League",E810="Live"),_xlfn.XLOOKUP(_xlfn.TEXTJOIN(" vs ",,C810:D810),Calendar!G:G,Calendar!B:B),IF(AND(B810="Premier League",E810="Highlights"),_xlfn.XLOOKUP(H810,Calendar!O:O,Calendar!N:N,,-1),""))</f>
        <v/>
      </c>
    </row>
    <row r="811" spans="34:34" x14ac:dyDescent="0.35">
      <c r="AH811" s="16" t="str">
        <f>IF(AND(B811="Premier League",E811="Live"),_xlfn.XLOOKUP(_xlfn.TEXTJOIN(" vs ",,C811:D811),Calendar!G:G,Calendar!B:B),IF(AND(B811="Premier League",E811="Highlights"),_xlfn.XLOOKUP(H811,Calendar!O:O,Calendar!N:N,,-1),""))</f>
        <v/>
      </c>
    </row>
    <row r="812" spans="34:34" x14ac:dyDescent="0.35">
      <c r="AH812" s="16" t="str">
        <f>IF(AND(B812="Premier League",E812="Live"),_xlfn.XLOOKUP(_xlfn.TEXTJOIN(" vs ",,C812:D812),Calendar!G:G,Calendar!B:B),IF(AND(B812="Premier League",E812="Highlights"),_xlfn.XLOOKUP(H812,Calendar!O:O,Calendar!N:N,,-1),""))</f>
        <v/>
      </c>
    </row>
    <row r="813" spans="34:34" x14ac:dyDescent="0.35">
      <c r="AH813" s="16" t="str">
        <f>IF(AND(B813="Premier League",E813="Live"),_xlfn.XLOOKUP(_xlfn.TEXTJOIN(" vs ",,C813:D813),Calendar!G:G,Calendar!B:B),IF(AND(B813="Premier League",E813="Highlights"),_xlfn.XLOOKUP(H813,Calendar!O:O,Calendar!N:N,,-1),""))</f>
        <v/>
      </c>
    </row>
    <row r="814" spans="34:34" x14ac:dyDescent="0.35">
      <c r="AH814" s="16" t="str">
        <f>IF(AND(B814="Premier League",E814="Live"),_xlfn.XLOOKUP(_xlfn.TEXTJOIN(" vs ",,C814:D814),Calendar!G:G,Calendar!B:B),IF(AND(B814="Premier League",E814="Highlights"),_xlfn.XLOOKUP(H814,Calendar!O:O,Calendar!N:N,,-1),""))</f>
        <v/>
      </c>
    </row>
    <row r="815" spans="34:34" x14ac:dyDescent="0.35">
      <c r="AH815" s="16" t="str">
        <f>IF(AND(B815="Premier League",E815="Live"),_xlfn.XLOOKUP(_xlfn.TEXTJOIN(" vs ",,C815:D815),Calendar!G:G,Calendar!B:B),IF(AND(B815="Premier League",E815="Highlights"),_xlfn.XLOOKUP(H815,Calendar!O:O,Calendar!N:N,,-1),""))</f>
        <v/>
      </c>
    </row>
    <row r="816" spans="34:34" x14ac:dyDescent="0.35">
      <c r="AH816" s="16" t="str">
        <f>IF(AND(B816="Premier League",E816="Live"),_xlfn.XLOOKUP(_xlfn.TEXTJOIN(" vs ",,C816:D816),Calendar!G:G,Calendar!B:B),IF(AND(B816="Premier League",E816="Highlights"),_xlfn.XLOOKUP(H816,Calendar!O:O,Calendar!N:N,,-1),""))</f>
        <v/>
      </c>
    </row>
    <row r="817" spans="34:34" x14ac:dyDescent="0.35">
      <c r="AH817" s="16" t="str">
        <f>IF(AND(B817="Premier League",E817="Live"),_xlfn.XLOOKUP(_xlfn.TEXTJOIN(" vs ",,C817:D817),Calendar!G:G,Calendar!B:B),IF(AND(B817="Premier League",E817="Highlights"),_xlfn.XLOOKUP(H817,Calendar!O:O,Calendar!N:N,,-1),""))</f>
        <v/>
      </c>
    </row>
    <row r="818" spans="34:34" x14ac:dyDescent="0.35">
      <c r="AH818" s="16" t="str">
        <f>IF(AND(B818="Premier League",E818="Live"),_xlfn.XLOOKUP(_xlfn.TEXTJOIN(" vs ",,C818:D818),Calendar!G:G,Calendar!B:B),IF(AND(B818="Premier League",E818="Highlights"),_xlfn.XLOOKUP(H818,Calendar!O:O,Calendar!N:N,,-1),""))</f>
        <v/>
      </c>
    </row>
    <row r="819" spans="34:34" x14ac:dyDescent="0.35">
      <c r="AH819" s="16" t="str">
        <f>IF(AND(B819="Premier League",E819="Live"),_xlfn.XLOOKUP(_xlfn.TEXTJOIN(" vs ",,C819:D819),Calendar!G:G,Calendar!B:B),IF(AND(B819="Premier League",E819="Highlights"),_xlfn.XLOOKUP(H819,Calendar!O:O,Calendar!N:N,,-1),""))</f>
        <v/>
      </c>
    </row>
    <row r="820" spans="34:34" x14ac:dyDescent="0.35">
      <c r="AH820" s="16" t="str">
        <f>IF(AND(B820="Premier League",E820="Live"),_xlfn.XLOOKUP(_xlfn.TEXTJOIN(" vs ",,C820:D820),Calendar!G:G,Calendar!B:B),IF(AND(B820="Premier League",E820="Highlights"),_xlfn.XLOOKUP(H820,Calendar!O:O,Calendar!N:N,,-1),""))</f>
        <v/>
      </c>
    </row>
    <row r="821" spans="34:34" x14ac:dyDescent="0.35">
      <c r="AH821" s="16" t="str">
        <f>IF(AND(B821="Premier League",E821="Live"),_xlfn.XLOOKUP(_xlfn.TEXTJOIN(" vs ",,C821:D821),Calendar!G:G,Calendar!B:B),IF(AND(B821="Premier League",E821="Highlights"),_xlfn.XLOOKUP(H821,Calendar!O:O,Calendar!N:N,,-1),""))</f>
        <v/>
      </c>
    </row>
    <row r="822" spans="34:34" x14ac:dyDescent="0.35">
      <c r="AH822" s="16" t="str">
        <f>IF(AND(B822="Premier League",E822="Live"),_xlfn.XLOOKUP(_xlfn.TEXTJOIN(" vs ",,C822:D822),Calendar!G:G,Calendar!B:B),IF(AND(B822="Premier League",E822="Highlights"),_xlfn.XLOOKUP(H822,Calendar!O:O,Calendar!N:N,,-1),""))</f>
        <v/>
      </c>
    </row>
    <row r="823" spans="34:34" x14ac:dyDescent="0.35">
      <c r="AH823" s="16" t="str">
        <f>IF(AND(B823="Premier League",E823="Live"),_xlfn.XLOOKUP(_xlfn.TEXTJOIN(" vs ",,C823:D823),Calendar!G:G,Calendar!B:B),IF(AND(B823="Premier League",E823="Highlights"),_xlfn.XLOOKUP(H823,Calendar!O:O,Calendar!N:N,,-1),""))</f>
        <v/>
      </c>
    </row>
    <row r="824" spans="34:34" x14ac:dyDescent="0.35">
      <c r="AH824" s="16" t="str">
        <f>IF(AND(B824="Premier League",E824="Live"),_xlfn.XLOOKUP(_xlfn.TEXTJOIN(" vs ",,C824:D824),Calendar!G:G,Calendar!B:B),IF(AND(B824="Premier League",E824="Highlights"),_xlfn.XLOOKUP(H824,Calendar!O:O,Calendar!N:N,,-1),""))</f>
        <v/>
      </c>
    </row>
    <row r="825" spans="34:34" x14ac:dyDescent="0.35">
      <c r="AH825" s="16" t="str">
        <f>IF(AND(B825="Premier League",E825="Live"),_xlfn.XLOOKUP(_xlfn.TEXTJOIN(" vs ",,C825:D825),Calendar!G:G,Calendar!B:B),IF(AND(B825="Premier League",E825="Highlights"),_xlfn.XLOOKUP(H825,Calendar!O:O,Calendar!N:N,,-1),""))</f>
        <v/>
      </c>
    </row>
    <row r="826" spans="34:34" x14ac:dyDescent="0.35">
      <c r="AH826" s="16" t="str">
        <f>IF(AND(B826="Premier League",E826="Live"),_xlfn.XLOOKUP(_xlfn.TEXTJOIN(" vs ",,C826:D826),Calendar!G:G,Calendar!B:B),IF(AND(B826="Premier League",E826="Highlights"),_xlfn.XLOOKUP(H826,Calendar!O:O,Calendar!N:N,,-1),""))</f>
        <v/>
      </c>
    </row>
    <row r="827" spans="34:34" x14ac:dyDescent="0.35">
      <c r="AH827" s="16" t="str">
        <f>IF(AND(B827="Premier League",E827="Live"),_xlfn.XLOOKUP(_xlfn.TEXTJOIN(" vs ",,C827:D827),Calendar!G:G,Calendar!B:B),IF(AND(B827="Premier League",E827="Highlights"),_xlfn.XLOOKUP(H827,Calendar!O:O,Calendar!N:N,,-1),""))</f>
        <v/>
      </c>
    </row>
    <row r="828" spans="34:34" x14ac:dyDescent="0.35">
      <c r="AH828" s="16" t="str">
        <f>IF(AND(B828="Premier League",E828="Live"),_xlfn.XLOOKUP(_xlfn.TEXTJOIN(" vs ",,C828:D828),Calendar!G:G,Calendar!B:B),IF(AND(B828="Premier League",E828="Highlights"),_xlfn.XLOOKUP(H828,Calendar!O:O,Calendar!N:N,,-1),""))</f>
        <v/>
      </c>
    </row>
    <row r="829" spans="34:34" x14ac:dyDescent="0.35">
      <c r="AH829" s="16" t="str">
        <f>IF(AND(B829="Premier League",E829="Live"),_xlfn.XLOOKUP(_xlfn.TEXTJOIN(" vs ",,C829:D829),Calendar!G:G,Calendar!B:B),IF(AND(B829="Premier League",E829="Highlights"),_xlfn.XLOOKUP(H829,Calendar!O:O,Calendar!N:N,,-1),""))</f>
        <v/>
      </c>
    </row>
    <row r="830" spans="34:34" x14ac:dyDescent="0.35">
      <c r="AH830" s="16" t="str">
        <f>IF(AND(B830="Premier League",E830="Live"),_xlfn.XLOOKUP(_xlfn.TEXTJOIN(" vs ",,C830:D830),Calendar!G:G,Calendar!B:B),IF(AND(B830="Premier League",E830="Highlights"),_xlfn.XLOOKUP(H830,Calendar!O:O,Calendar!N:N,,-1),""))</f>
        <v/>
      </c>
    </row>
    <row r="831" spans="34:34" x14ac:dyDescent="0.35">
      <c r="AH831" s="16" t="str">
        <f>IF(AND(B831="Premier League",E831="Live"),_xlfn.XLOOKUP(_xlfn.TEXTJOIN(" vs ",,C831:D831),Calendar!G:G,Calendar!B:B),IF(AND(B831="Premier League",E831="Highlights"),_xlfn.XLOOKUP(H831,Calendar!O:O,Calendar!N:N,,-1),""))</f>
        <v/>
      </c>
    </row>
    <row r="832" spans="34:34" x14ac:dyDescent="0.35">
      <c r="AH832" s="16" t="str">
        <f>IF(AND(B832="Premier League",E832="Live"),_xlfn.XLOOKUP(_xlfn.TEXTJOIN(" vs ",,C832:D832),Calendar!G:G,Calendar!B:B),IF(AND(B832="Premier League",E832="Highlights"),_xlfn.XLOOKUP(H832,Calendar!O:O,Calendar!N:N,,-1),""))</f>
        <v/>
      </c>
    </row>
    <row r="833" spans="34:34" x14ac:dyDescent="0.35">
      <c r="AH833" s="16" t="str">
        <f>IF(AND(B833="Premier League",E833="Live"),_xlfn.XLOOKUP(_xlfn.TEXTJOIN(" vs ",,C833:D833),Calendar!G:G,Calendar!B:B),IF(AND(B833="Premier League",E833="Highlights"),_xlfn.XLOOKUP(H833,Calendar!O:O,Calendar!N:N,,-1),""))</f>
        <v/>
      </c>
    </row>
    <row r="834" spans="34:34" x14ac:dyDescent="0.35">
      <c r="AH834" s="16" t="str">
        <f>IF(AND(B834="Premier League",E834="Live"),_xlfn.XLOOKUP(_xlfn.TEXTJOIN(" vs ",,C834:D834),Calendar!G:G,Calendar!B:B),IF(AND(B834="Premier League",E834="Highlights"),_xlfn.XLOOKUP(H834,Calendar!O:O,Calendar!N:N,,-1),""))</f>
        <v/>
      </c>
    </row>
    <row r="835" spans="34:34" x14ac:dyDescent="0.35">
      <c r="AH835" s="16" t="str">
        <f>IF(AND(B835="Premier League",E835="Live"),_xlfn.XLOOKUP(_xlfn.TEXTJOIN(" vs ",,C835:D835),Calendar!G:G,Calendar!B:B),IF(AND(B835="Premier League",E835="Highlights"),_xlfn.XLOOKUP(H835,Calendar!O:O,Calendar!N:N,,-1),""))</f>
        <v/>
      </c>
    </row>
    <row r="836" spans="34:34" x14ac:dyDescent="0.35">
      <c r="AH836" s="16" t="str">
        <f>IF(AND(B836="Premier League",E836="Live"),_xlfn.XLOOKUP(_xlfn.TEXTJOIN(" vs ",,C836:D836),Calendar!G:G,Calendar!B:B),IF(AND(B836="Premier League",E836="Highlights"),_xlfn.XLOOKUP(H836,Calendar!O:O,Calendar!N:N,,-1),""))</f>
        <v/>
      </c>
    </row>
    <row r="837" spans="34:34" x14ac:dyDescent="0.35">
      <c r="AH837" s="16" t="str">
        <f>IF(AND(B837="Premier League",E837="Live"),_xlfn.XLOOKUP(_xlfn.TEXTJOIN(" vs ",,C837:D837),Calendar!G:G,Calendar!B:B),IF(AND(B837="Premier League",E837="Highlights"),_xlfn.XLOOKUP(H837,Calendar!O:O,Calendar!N:N,,-1),""))</f>
        <v/>
      </c>
    </row>
    <row r="838" spans="34:34" x14ac:dyDescent="0.35">
      <c r="AH838" s="16" t="str">
        <f>IF(AND(B838="Premier League",E838="Live"),_xlfn.XLOOKUP(_xlfn.TEXTJOIN(" vs ",,C838:D838),Calendar!G:G,Calendar!B:B),IF(AND(B838="Premier League",E838="Highlights"),_xlfn.XLOOKUP(H838,Calendar!O:O,Calendar!N:N,,-1),""))</f>
        <v/>
      </c>
    </row>
    <row r="839" spans="34:34" x14ac:dyDescent="0.35">
      <c r="AH839" s="16" t="str">
        <f>IF(AND(B839="Premier League",E839="Live"),_xlfn.XLOOKUP(_xlfn.TEXTJOIN(" vs ",,C839:D839),Calendar!G:G,Calendar!B:B),IF(AND(B839="Premier League",E839="Highlights"),_xlfn.XLOOKUP(H839,Calendar!O:O,Calendar!N:N,,-1),""))</f>
        <v/>
      </c>
    </row>
    <row r="840" spans="34:34" x14ac:dyDescent="0.35">
      <c r="AH840" s="16" t="str">
        <f>IF(AND(B840="Premier League",E840="Live"),_xlfn.XLOOKUP(_xlfn.TEXTJOIN(" vs ",,C840:D840),Calendar!G:G,Calendar!B:B),IF(AND(B840="Premier League",E840="Highlights"),_xlfn.XLOOKUP(H840,Calendar!O:O,Calendar!N:N,,-1),""))</f>
        <v/>
      </c>
    </row>
    <row r="841" spans="34:34" x14ac:dyDescent="0.35">
      <c r="AH841" s="16" t="str">
        <f>IF(AND(B841="Premier League",E841="Live"),_xlfn.XLOOKUP(_xlfn.TEXTJOIN(" vs ",,C841:D841),Calendar!G:G,Calendar!B:B),IF(AND(B841="Premier League",E841="Highlights"),_xlfn.XLOOKUP(H841,Calendar!O:O,Calendar!N:N,,-1),""))</f>
        <v/>
      </c>
    </row>
    <row r="842" spans="34:34" x14ac:dyDescent="0.35">
      <c r="AH842" s="16" t="str">
        <f>IF(AND(B842="Premier League",E842="Live"),_xlfn.XLOOKUP(_xlfn.TEXTJOIN(" vs ",,C842:D842),Calendar!G:G,Calendar!B:B),IF(AND(B842="Premier League",E842="Highlights"),_xlfn.XLOOKUP(H842,Calendar!O:O,Calendar!N:N,,-1),""))</f>
        <v/>
      </c>
    </row>
    <row r="843" spans="34:34" x14ac:dyDescent="0.35">
      <c r="AH843" s="16" t="str">
        <f>IF(AND(B843="Premier League",E843="Live"),_xlfn.XLOOKUP(_xlfn.TEXTJOIN(" vs ",,C843:D843),Calendar!G:G,Calendar!B:B),IF(AND(B843="Premier League",E843="Highlights"),_xlfn.XLOOKUP(H843,Calendar!O:O,Calendar!N:N,,-1),""))</f>
        <v/>
      </c>
    </row>
    <row r="844" spans="34:34" x14ac:dyDescent="0.35">
      <c r="AH844" s="16" t="str">
        <f>IF(AND(B844="Premier League",E844="Live"),_xlfn.XLOOKUP(_xlfn.TEXTJOIN(" vs ",,C844:D844),Calendar!G:G,Calendar!B:B),IF(AND(B844="Premier League",E844="Highlights"),_xlfn.XLOOKUP(H844,Calendar!O:O,Calendar!N:N,,-1),""))</f>
        <v/>
      </c>
    </row>
    <row r="845" spans="34:34" x14ac:dyDescent="0.35">
      <c r="AH845" s="16" t="str">
        <f>IF(AND(B845="Premier League",E845="Live"),_xlfn.XLOOKUP(_xlfn.TEXTJOIN(" vs ",,C845:D845),Calendar!G:G,Calendar!B:B),IF(AND(B845="Premier League",E845="Highlights"),_xlfn.XLOOKUP(H845,Calendar!O:O,Calendar!N:N,,-1),""))</f>
        <v/>
      </c>
    </row>
    <row r="846" spans="34:34" x14ac:dyDescent="0.35">
      <c r="AH846" s="16" t="str">
        <f>IF(AND(B846="Premier League",E846="Live"),_xlfn.XLOOKUP(_xlfn.TEXTJOIN(" vs ",,C846:D846),Calendar!G:G,Calendar!B:B),IF(AND(B846="Premier League",E846="Highlights"),_xlfn.XLOOKUP(H846,Calendar!O:O,Calendar!N:N,,-1),""))</f>
        <v/>
      </c>
    </row>
    <row r="847" spans="34:34" x14ac:dyDescent="0.35">
      <c r="AH847" s="16" t="str">
        <f>IF(AND(B847="Premier League",E847="Live"),_xlfn.XLOOKUP(_xlfn.TEXTJOIN(" vs ",,C847:D847),Calendar!G:G,Calendar!B:B),IF(AND(B847="Premier League",E847="Highlights"),_xlfn.XLOOKUP(H847,Calendar!O:O,Calendar!N:N,,-1),""))</f>
        <v/>
      </c>
    </row>
    <row r="848" spans="34:34" x14ac:dyDescent="0.35">
      <c r="AH848" s="16" t="str">
        <f>IF(AND(B848="Premier League",E848="Live"),_xlfn.XLOOKUP(_xlfn.TEXTJOIN(" vs ",,C848:D848),Calendar!G:G,Calendar!B:B),IF(AND(B848="Premier League",E848="Highlights"),_xlfn.XLOOKUP(H848,Calendar!O:O,Calendar!N:N,,-1),""))</f>
        <v/>
      </c>
    </row>
    <row r="849" spans="34:34" x14ac:dyDescent="0.35">
      <c r="AH849" s="16" t="str">
        <f>IF(AND(B849="Premier League",E849="Live"),_xlfn.XLOOKUP(_xlfn.TEXTJOIN(" vs ",,C849:D849),Calendar!G:G,Calendar!B:B),IF(AND(B849="Premier League",E849="Highlights"),_xlfn.XLOOKUP(H849,Calendar!O:O,Calendar!N:N,,-1),""))</f>
        <v/>
      </c>
    </row>
    <row r="850" spans="34:34" x14ac:dyDescent="0.35">
      <c r="AH850" s="16" t="str">
        <f>IF(AND(B850="Premier League",E850="Live"),_xlfn.XLOOKUP(_xlfn.TEXTJOIN(" vs ",,C850:D850),Calendar!G:G,Calendar!B:B),IF(AND(B850="Premier League",E850="Highlights"),_xlfn.XLOOKUP(H850,Calendar!O:O,Calendar!N:N,,-1),""))</f>
        <v/>
      </c>
    </row>
    <row r="851" spans="34:34" x14ac:dyDescent="0.35">
      <c r="AH851" s="16" t="str">
        <f>IF(AND(B851="Premier League",E851="Live"),_xlfn.XLOOKUP(_xlfn.TEXTJOIN(" vs ",,C851:D851),Calendar!G:G,Calendar!B:B),IF(AND(B851="Premier League",E851="Highlights"),_xlfn.XLOOKUP(H851,Calendar!O:O,Calendar!N:N,,-1),""))</f>
        <v/>
      </c>
    </row>
    <row r="852" spans="34:34" x14ac:dyDescent="0.35">
      <c r="AH852" s="16" t="str">
        <f>IF(AND(B852="Premier League",E852="Live"),_xlfn.XLOOKUP(_xlfn.TEXTJOIN(" vs ",,C852:D852),Calendar!G:G,Calendar!B:B),IF(AND(B852="Premier League",E852="Highlights"),_xlfn.XLOOKUP(H852,Calendar!O:O,Calendar!N:N,,-1),""))</f>
        <v/>
      </c>
    </row>
    <row r="853" spans="34:34" x14ac:dyDescent="0.35">
      <c r="AH853" s="16" t="str">
        <f>IF(AND(B853="Premier League",E853="Live"),_xlfn.XLOOKUP(_xlfn.TEXTJOIN(" vs ",,C853:D853),Calendar!G:G,Calendar!B:B),IF(AND(B853="Premier League",E853="Highlights"),_xlfn.XLOOKUP(H853,Calendar!O:O,Calendar!N:N,,-1),""))</f>
        <v/>
      </c>
    </row>
    <row r="854" spans="34:34" x14ac:dyDescent="0.35">
      <c r="AH854" s="16" t="str">
        <f>IF(AND(B854="Premier League",E854="Live"),_xlfn.XLOOKUP(_xlfn.TEXTJOIN(" vs ",,C854:D854),Calendar!G:G,Calendar!B:B),IF(AND(B854="Premier League",E854="Highlights"),_xlfn.XLOOKUP(H854,Calendar!O:O,Calendar!N:N,,-1),""))</f>
        <v/>
      </c>
    </row>
    <row r="855" spans="34:34" x14ac:dyDescent="0.35">
      <c r="AH855" s="16" t="str">
        <f>IF(AND(B855="Premier League",E855="Live"),_xlfn.XLOOKUP(_xlfn.TEXTJOIN(" vs ",,C855:D855),Calendar!G:G,Calendar!B:B),IF(AND(B855="Premier League",E855="Highlights"),_xlfn.XLOOKUP(H855,Calendar!O:O,Calendar!N:N,,-1),""))</f>
        <v/>
      </c>
    </row>
    <row r="856" spans="34:34" x14ac:dyDescent="0.35">
      <c r="AH856" s="16" t="str">
        <f>IF(AND(B856="Premier League",E856="Live"),_xlfn.XLOOKUP(_xlfn.TEXTJOIN(" vs ",,C856:D856),Calendar!G:G,Calendar!B:B),IF(AND(B856="Premier League",E856="Highlights"),_xlfn.XLOOKUP(H856,Calendar!O:O,Calendar!N:N,,-1),""))</f>
        <v/>
      </c>
    </row>
    <row r="857" spans="34:34" x14ac:dyDescent="0.35">
      <c r="AH857" s="16" t="str">
        <f>IF(AND(B857="Premier League",E857="Live"),_xlfn.XLOOKUP(_xlfn.TEXTJOIN(" vs ",,C857:D857),Calendar!G:G,Calendar!B:B),IF(AND(B857="Premier League",E857="Highlights"),_xlfn.XLOOKUP(H857,Calendar!O:O,Calendar!N:N,,-1),""))</f>
        <v/>
      </c>
    </row>
    <row r="858" spans="34:34" x14ac:dyDescent="0.35">
      <c r="AH858" s="16" t="str">
        <f>IF(AND(B858="Premier League",E858="Live"),_xlfn.XLOOKUP(_xlfn.TEXTJOIN(" vs ",,C858:D858),Calendar!G:G,Calendar!B:B),IF(AND(B858="Premier League",E858="Highlights"),_xlfn.XLOOKUP(H858,Calendar!O:O,Calendar!N:N,,-1),""))</f>
        <v/>
      </c>
    </row>
    <row r="859" spans="34:34" x14ac:dyDescent="0.35">
      <c r="AH859" s="16" t="str">
        <f>IF(AND(B859="Premier League",E859="Live"),_xlfn.XLOOKUP(_xlfn.TEXTJOIN(" vs ",,C859:D859),Calendar!G:G,Calendar!B:B),IF(AND(B859="Premier League",E859="Highlights"),_xlfn.XLOOKUP(H859,Calendar!O:O,Calendar!N:N,,-1),""))</f>
        <v/>
      </c>
    </row>
    <row r="860" spans="34:34" x14ac:dyDescent="0.35">
      <c r="AH860" s="16" t="str">
        <f>IF(AND(B860="Premier League",E860="Live"),_xlfn.XLOOKUP(_xlfn.TEXTJOIN(" vs ",,C860:D860),Calendar!G:G,Calendar!B:B),IF(AND(B860="Premier League",E860="Highlights"),_xlfn.XLOOKUP(H860,Calendar!O:O,Calendar!N:N,,-1),""))</f>
        <v/>
      </c>
    </row>
    <row r="861" spans="34:34" x14ac:dyDescent="0.35">
      <c r="AH861" s="16" t="str">
        <f>IF(AND(B861="Premier League",E861="Live"),_xlfn.XLOOKUP(_xlfn.TEXTJOIN(" vs ",,C861:D861),Calendar!G:G,Calendar!B:B),IF(AND(B861="Premier League",E861="Highlights"),_xlfn.XLOOKUP(H861,Calendar!O:O,Calendar!N:N,,-1),""))</f>
        <v/>
      </c>
    </row>
    <row r="862" spans="34:34" x14ac:dyDescent="0.35">
      <c r="AH862" s="16" t="str">
        <f>IF(AND(B862="Premier League",E862="Live"),_xlfn.XLOOKUP(_xlfn.TEXTJOIN(" vs ",,C862:D862),Calendar!G:G,Calendar!B:B),IF(AND(B862="Premier League",E862="Highlights"),_xlfn.XLOOKUP(H862,Calendar!O:O,Calendar!N:N,,-1),""))</f>
        <v/>
      </c>
    </row>
    <row r="863" spans="34:34" x14ac:dyDescent="0.35">
      <c r="AH863" s="16" t="str">
        <f>IF(AND(B863="Premier League",E863="Live"),_xlfn.XLOOKUP(_xlfn.TEXTJOIN(" vs ",,C863:D863),Calendar!G:G,Calendar!B:B),IF(AND(B863="Premier League",E863="Highlights"),_xlfn.XLOOKUP(H863,Calendar!O:O,Calendar!N:N,,-1),""))</f>
        <v/>
      </c>
    </row>
    <row r="864" spans="34:34" x14ac:dyDescent="0.35">
      <c r="AH864" s="16" t="str">
        <f>IF(AND(B864="Premier League",E864="Live"),_xlfn.XLOOKUP(_xlfn.TEXTJOIN(" vs ",,C864:D864),Calendar!G:G,Calendar!B:B),IF(AND(B864="Premier League",E864="Highlights"),_xlfn.XLOOKUP(H864,Calendar!O:O,Calendar!N:N,,-1),""))</f>
        <v/>
      </c>
    </row>
    <row r="865" spans="34:34" x14ac:dyDescent="0.35">
      <c r="AH865" s="16" t="str">
        <f>IF(AND(B865="Premier League",E865="Live"),_xlfn.XLOOKUP(_xlfn.TEXTJOIN(" vs ",,C865:D865),Calendar!G:G,Calendar!B:B),IF(AND(B865="Premier League",E865="Highlights"),_xlfn.XLOOKUP(H865,Calendar!O:O,Calendar!N:N,,-1),""))</f>
        <v/>
      </c>
    </row>
    <row r="866" spans="34:34" x14ac:dyDescent="0.35">
      <c r="AH866" s="16" t="str">
        <f>IF(AND(B866="Premier League",E866="Live"),_xlfn.XLOOKUP(_xlfn.TEXTJOIN(" vs ",,C866:D866),Calendar!G:G,Calendar!B:B),IF(AND(B866="Premier League",E866="Highlights"),_xlfn.XLOOKUP(H866,Calendar!O:O,Calendar!N:N,,-1),""))</f>
        <v/>
      </c>
    </row>
    <row r="867" spans="34:34" x14ac:dyDescent="0.35">
      <c r="AH867" s="16" t="str">
        <f>IF(AND(B867="Premier League",E867="Live"),_xlfn.XLOOKUP(_xlfn.TEXTJOIN(" vs ",,C867:D867),Calendar!G:G,Calendar!B:B),IF(AND(B867="Premier League",E867="Highlights"),_xlfn.XLOOKUP(H867,Calendar!O:O,Calendar!N:N,,-1),""))</f>
        <v/>
      </c>
    </row>
    <row r="868" spans="34:34" x14ac:dyDescent="0.35">
      <c r="AH868" s="16" t="str">
        <f>IF(AND(B868="Premier League",E868="Live"),_xlfn.XLOOKUP(_xlfn.TEXTJOIN(" vs ",,C868:D868),Calendar!G:G,Calendar!B:B),IF(AND(B868="Premier League",E868="Highlights"),_xlfn.XLOOKUP(H868,Calendar!O:O,Calendar!N:N,,-1),""))</f>
        <v/>
      </c>
    </row>
    <row r="869" spans="34:34" x14ac:dyDescent="0.35">
      <c r="AH869" s="16" t="str">
        <f>IF(AND(B869="Premier League",E869="Live"),_xlfn.XLOOKUP(_xlfn.TEXTJOIN(" vs ",,C869:D869),Calendar!G:G,Calendar!B:B),IF(AND(B869="Premier League",E869="Highlights"),_xlfn.XLOOKUP(H869,Calendar!O:O,Calendar!N:N,,-1),""))</f>
        <v/>
      </c>
    </row>
    <row r="870" spans="34:34" x14ac:dyDescent="0.35">
      <c r="AH870" s="16" t="str">
        <f>IF(AND(B870="Premier League",E870="Live"),_xlfn.XLOOKUP(_xlfn.TEXTJOIN(" vs ",,C870:D870),Calendar!G:G,Calendar!B:B),IF(AND(B870="Premier League",E870="Highlights"),_xlfn.XLOOKUP(H870,Calendar!O:O,Calendar!N:N,,-1),""))</f>
        <v/>
      </c>
    </row>
    <row r="871" spans="34:34" x14ac:dyDescent="0.35">
      <c r="AH871" s="16" t="str">
        <f>IF(AND(B871="Premier League",E871="Live"),_xlfn.XLOOKUP(_xlfn.TEXTJOIN(" vs ",,C871:D871),Calendar!G:G,Calendar!B:B),IF(AND(B871="Premier League",E871="Highlights"),_xlfn.XLOOKUP(H871,Calendar!O:O,Calendar!N:N,,-1),""))</f>
        <v/>
      </c>
    </row>
    <row r="872" spans="34:34" x14ac:dyDescent="0.35">
      <c r="AH872" s="16" t="str">
        <f>IF(AND(B872="Premier League",E872="Live"),_xlfn.XLOOKUP(_xlfn.TEXTJOIN(" vs ",,C872:D872),Calendar!G:G,Calendar!B:B),IF(AND(B872="Premier League",E872="Highlights"),_xlfn.XLOOKUP(H872,Calendar!O:O,Calendar!N:N,,-1),""))</f>
        <v/>
      </c>
    </row>
    <row r="873" spans="34:34" x14ac:dyDescent="0.35">
      <c r="AH873" s="16" t="str">
        <f>IF(AND(B873="Premier League",E873="Live"),_xlfn.XLOOKUP(_xlfn.TEXTJOIN(" vs ",,C873:D873),Calendar!G:G,Calendar!B:B),IF(AND(B873="Premier League",E873="Highlights"),_xlfn.XLOOKUP(H873,Calendar!O:O,Calendar!N:N,,-1),""))</f>
        <v/>
      </c>
    </row>
    <row r="874" spans="34:34" x14ac:dyDescent="0.35">
      <c r="AH874" s="16" t="str">
        <f>IF(AND(B874="Premier League",E874="Live"),_xlfn.XLOOKUP(_xlfn.TEXTJOIN(" vs ",,C874:D874),Calendar!G:G,Calendar!B:B),IF(AND(B874="Premier League",E874="Highlights"),_xlfn.XLOOKUP(H874,Calendar!O:O,Calendar!N:N,,-1),""))</f>
        <v/>
      </c>
    </row>
    <row r="875" spans="34:34" x14ac:dyDescent="0.35">
      <c r="AH875" s="16" t="str">
        <f>IF(AND(B875="Premier League",E875="Live"),_xlfn.XLOOKUP(_xlfn.TEXTJOIN(" vs ",,C875:D875),Calendar!G:G,Calendar!B:B),IF(AND(B875="Premier League",E875="Highlights"),_xlfn.XLOOKUP(H875,Calendar!O:O,Calendar!N:N,,-1),""))</f>
        <v/>
      </c>
    </row>
    <row r="876" spans="34:34" x14ac:dyDescent="0.35">
      <c r="AH876" s="16" t="str">
        <f>IF(AND(B876="Premier League",E876="Live"),_xlfn.XLOOKUP(_xlfn.TEXTJOIN(" vs ",,C876:D876),Calendar!G:G,Calendar!B:B),IF(AND(B876="Premier League",E876="Highlights"),_xlfn.XLOOKUP(H876,Calendar!O:O,Calendar!N:N,,-1),""))</f>
        <v/>
      </c>
    </row>
    <row r="877" spans="34:34" x14ac:dyDescent="0.35">
      <c r="AH877" s="16" t="str">
        <f>IF(AND(B877="Premier League",E877="Live"),_xlfn.XLOOKUP(_xlfn.TEXTJOIN(" vs ",,C877:D877),Calendar!G:G,Calendar!B:B),IF(AND(B877="Premier League",E877="Highlights"),_xlfn.XLOOKUP(H877,Calendar!O:O,Calendar!N:N,,-1),""))</f>
        <v/>
      </c>
    </row>
    <row r="878" spans="34:34" x14ac:dyDescent="0.35">
      <c r="AH878" s="16" t="str">
        <f>IF(AND(B878="Premier League",E878="Live"),_xlfn.XLOOKUP(_xlfn.TEXTJOIN(" vs ",,C878:D878),Calendar!G:G,Calendar!B:B),IF(AND(B878="Premier League",E878="Highlights"),_xlfn.XLOOKUP(H878,Calendar!O:O,Calendar!N:N,,-1),""))</f>
        <v/>
      </c>
    </row>
    <row r="879" spans="34:34" x14ac:dyDescent="0.35">
      <c r="AH879" s="16" t="str">
        <f>IF(AND(B879="Premier League",E879="Live"),_xlfn.XLOOKUP(_xlfn.TEXTJOIN(" vs ",,C879:D879),Calendar!G:G,Calendar!B:B),IF(AND(B879="Premier League",E879="Highlights"),_xlfn.XLOOKUP(H879,Calendar!O:O,Calendar!N:N,,-1),""))</f>
        <v/>
      </c>
    </row>
    <row r="880" spans="34:34" x14ac:dyDescent="0.35">
      <c r="AH880" s="16" t="str">
        <f>IF(AND(B880="Premier League",E880="Live"),_xlfn.XLOOKUP(_xlfn.TEXTJOIN(" vs ",,C880:D880),Calendar!G:G,Calendar!B:B),IF(AND(B880="Premier League",E880="Highlights"),_xlfn.XLOOKUP(H880,Calendar!O:O,Calendar!N:N,,-1),""))</f>
        <v/>
      </c>
    </row>
    <row r="881" spans="34:34" x14ac:dyDescent="0.35">
      <c r="AH881" s="16" t="str">
        <f>IF(AND(B881="Premier League",E881="Live"),_xlfn.XLOOKUP(_xlfn.TEXTJOIN(" vs ",,C881:D881),Calendar!G:G,Calendar!B:B),IF(AND(B881="Premier League",E881="Highlights"),_xlfn.XLOOKUP(H881,Calendar!O:O,Calendar!N:N,,-1),""))</f>
        <v/>
      </c>
    </row>
    <row r="882" spans="34:34" x14ac:dyDescent="0.35">
      <c r="AH882" s="16" t="str">
        <f>IF(AND(B882="Premier League",E882="Live"),_xlfn.XLOOKUP(_xlfn.TEXTJOIN(" vs ",,C882:D882),Calendar!G:G,Calendar!B:B),IF(AND(B882="Premier League",E882="Highlights"),_xlfn.XLOOKUP(H882,Calendar!O:O,Calendar!N:N,,-1),""))</f>
        <v/>
      </c>
    </row>
    <row r="883" spans="34:34" x14ac:dyDescent="0.35">
      <c r="AH883" s="16" t="str">
        <f>IF(AND(B883="Premier League",E883="Live"),_xlfn.XLOOKUP(_xlfn.TEXTJOIN(" vs ",,C883:D883),Calendar!G:G,Calendar!B:B),IF(AND(B883="Premier League",E883="Highlights"),_xlfn.XLOOKUP(H883,Calendar!O:O,Calendar!N:N,,-1),""))</f>
        <v/>
      </c>
    </row>
    <row r="884" spans="34:34" x14ac:dyDescent="0.35">
      <c r="AH884" s="16" t="str">
        <f>IF(AND(B884="Premier League",E884="Live"),_xlfn.XLOOKUP(_xlfn.TEXTJOIN(" vs ",,C884:D884),Calendar!G:G,Calendar!B:B),IF(AND(B884="Premier League",E884="Highlights"),_xlfn.XLOOKUP(H884,Calendar!O:O,Calendar!N:N,,-1),""))</f>
        <v/>
      </c>
    </row>
    <row r="885" spans="34:34" x14ac:dyDescent="0.35">
      <c r="AH885" s="16" t="str">
        <f>IF(AND(B885="Premier League",E885="Live"),_xlfn.XLOOKUP(_xlfn.TEXTJOIN(" vs ",,C885:D885),Calendar!G:G,Calendar!B:B),IF(AND(B885="Premier League",E885="Highlights"),_xlfn.XLOOKUP(H885,Calendar!O:O,Calendar!N:N,,-1),""))</f>
        <v/>
      </c>
    </row>
    <row r="886" spans="34:34" x14ac:dyDescent="0.35">
      <c r="AH886" s="16" t="str">
        <f>IF(AND(B886="Premier League",E886="Live"),_xlfn.XLOOKUP(_xlfn.TEXTJOIN(" vs ",,C886:D886),Calendar!G:G,Calendar!B:B),IF(AND(B886="Premier League",E886="Highlights"),_xlfn.XLOOKUP(H886,Calendar!O:O,Calendar!N:N,,-1),""))</f>
        <v/>
      </c>
    </row>
    <row r="887" spans="34:34" x14ac:dyDescent="0.35">
      <c r="AH887" s="16" t="str">
        <f>IF(AND(B887="Premier League",E887="Live"),_xlfn.XLOOKUP(_xlfn.TEXTJOIN(" vs ",,C887:D887),Calendar!G:G,Calendar!B:B),IF(AND(B887="Premier League",E887="Highlights"),_xlfn.XLOOKUP(H887,Calendar!O:O,Calendar!N:N,,-1),""))</f>
        <v/>
      </c>
    </row>
    <row r="888" spans="34:34" x14ac:dyDescent="0.35">
      <c r="AH888" s="16" t="str">
        <f>IF(AND(B888="Premier League",E888="Live"),_xlfn.XLOOKUP(_xlfn.TEXTJOIN(" vs ",,C888:D888),Calendar!G:G,Calendar!B:B),IF(AND(B888="Premier League",E888="Highlights"),_xlfn.XLOOKUP(H888,Calendar!O:O,Calendar!N:N,,-1),""))</f>
        <v/>
      </c>
    </row>
    <row r="889" spans="34:34" x14ac:dyDescent="0.35">
      <c r="AH889" s="16" t="str">
        <f>IF(AND(B889="Premier League",E889="Live"),_xlfn.XLOOKUP(_xlfn.TEXTJOIN(" vs ",,C889:D889),Calendar!G:G,Calendar!B:B),IF(AND(B889="Premier League",E889="Highlights"),_xlfn.XLOOKUP(H889,Calendar!O:O,Calendar!N:N,,-1),""))</f>
        <v/>
      </c>
    </row>
    <row r="890" spans="34:34" x14ac:dyDescent="0.35">
      <c r="AH890" s="16" t="str">
        <f>IF(AND(B890="Premier League",E890="Live"),_xlfn.XLOOKUP(_xlfn.TEXTJOIN(" vs ",,C890:D890),Calendar!G:G,Calendar!B:B),IF(AND(B890="Premier League",E890="Highlights"),_xlfn.XLOOKUP(H890,Calendar!O:O,Calendar!N:N,,-1),""))</f>
        <v/>
      </c>
    </row>
    <row r="891" spans="34:34" x14ac:dyDescent="0.35">
      <c r="AH891" s="16" t="str">
        <f>IF(AND(B891="Premier League",E891="Live"),_xlfn.XLOOKUP(_xlfn.TEXTJOIN(" vs ",,C891:D891),Calendar!G:G,Calendar!B:B),IF(AND(B891="Premier League",E891="Highlights"),_xlfn.XLOOKUP(H891,Calendar!O:O,Calendar!N:N,,-1),""))</f>
        <v/>
      </c>
    </row>
    <row r="892" spans="34:34" x14ac:dyDescent="0.35">
      <c r="AH892" s="16" t="str">
        <f>IF(AND(B892="Premier League",E892="Live"),_xlfn.XLOOKUP(_xlfn.TEXTJOIN(" vs ",,C892:D892),Calendar!G:G,Calendar!B:B),IF(AND(B892="Premier League",E892="Highlights"),_xlfn.XLOOKUP(H892,Calendar!O:O,Calendar!N:N,,-1),""))</f>
        <v/>
      </c>
    </row>
    <row r="893" spans="34:34" x14ac:dyDescent="0.35">
      <c r="AH893" s="16" t="str">
        <f>IF(AND(B893="Premier League",E893="Live"),_xlfn.XLOOKUP(_xlfn.TEXTJOIN(" vs ",,C893:D893),Calendar!G:G,Calendar!B:B),IF(AND(B893="Premier League",E893="Highlights"),_xlfn.XLOOKUP(H893,Calendar!O:O,Calendar!N:N,,-1),""))</f>
        <v/>
      </c>
    </row>
    <row r="894" spans="34:34" x14ac:dyDescent="0.35">
      <c r="AH894" s="16" t="str">
        <f>IF(AND(B894="Premier League",E894="Live"),_xlfn.XLOOKUP(_xlfn.TEXTJOIN(" vs ",,C894:D894),Calendar!G:G,Calendar!B:B),IF(AND(B894="Premier League",E894="Highlights"),_xlfn.XLOOKUP(H894,Calendar!O:O,Calendar!N:N,,-1),""))</f>
        <v/>
      </c>
    </row>
    <row r="895" spans="34:34" x14ac:dyDescent="0.35">
      <c r="AH895" s="16" t="str">
        <f>IF(AND(B895="Premier League",E895="Live"),_xlfn.XLOOKUP(_xlfn.TEXTJOIN(" vs ",,C895:D895),Calendar!G:G,Calendar!B:B),IF(AND(B895="Premier League",E895="Highlights"),_xlfn.XLOOKUP(H895,Calendar!O:O,Calendar!N:N,,-1),""))</f>
        <v/>
      </c>
    </row>
    <row r="896" spans="34:34" x14ac:dyDescent="0.35">
      <c r="AH896" s="16" t="str">
        <f>IF(AND(B896="Premier League",E896="Live"),_xlfn.XLOOKUP(_xlfn.TEXTJOIN(" vs ",,C896:D896),Calendar!G:G,Calendar!B:B),IF(AND(B896="Premier League",E896="Highlights"),_xlfn.XLOOKUP(H896,Calendar!O:O,Calendar!N:N,,-1),""))</f>
        <v/>
      </c>
    </row>
    <row r="897" spans="34:34" x14ac:dyDescent="0.35">
      <c r="AH897" s="16" t="str">
        <f>IF(AND(B897="Premier League",E897="Live"),_xlfn.XLOOKUP(_xlfn.TEXTJOIN(" vs ",,C897:D897),Calendar!G:G,Calendar!B:B),IF(AND(B897="Premier League",E897="Highlights"),_xlfn.XLOOKUP(H897,Calendar!O:O,Calendar!N:N,,-1),""))</f>
        <v/>
      </c>
    </row>
    <row r="898" spans="34:34" x14ac:dyDescent="0.35">
      <c r="AH898" s="16" t="str">
        <f>IF(AND(B898="Premier League",E898="Live"),_xlfn.XLOOKUP(_xlfn.TEXTJOIN(" vs ",,C898:D898),Calendar!G:G,Calendar!B:B),IF(AND(B898="Premier League",E898="Highlights"),_xlfn.XLOOKUP(H898,Calendar!O:O,Calendar!N:N,,-1),""))</f>
        <v/>
      </c>
    </row>
    <row r="899" spans="34:34" x14ac:dyDescent="0.35">
      <c r="AH899" s="16" t="str">
        <f>IF(AND(B899="Premier League",E899="Live"),_xlfn.XLOOKUP(_xlfn.TEXTJOIN(" vs ",,C899:D899),Calendar!G:G,Calendar!B:B),IF(AND(B899="Premier League",E899="Highlights"),_xlfn.XLOOKUP(H899,Calendar!O:O,Calendar!N:N,,-1),""))</f>
        <v/>
      </c>
    </row>
    <row r="900" spans="34:34" x14ac:dyDescent="0.35">
      <c r="AH900" s="16" t="str">
        <f>IF(AND(B900="Premier League",E900="Live"),_xlfn.XLOOKUP(_xlfn.TEXTJOIN(" vs ",,C900:D900),Calendar!G:G,Calendar!B:B),IF(AND(B900="Premier League",E900="Highlights"),_xlfn.XLOOKUP(H900,Calendar!O:O,Calendar!N:N,,-1),""))</f>
        <v/>
      </c>
    </row>
    <row r="901" spans="34:34" x14ac:dyDescent="0.35">
      <c r="AH901" s="16" t="str">
        <f>IF(AND(B901="Premier League",E901="Live"),_xlfn.XLOOKUP(_xlfn.TEXTJOIN(" vs ",,C901:D901),Calendar!G:G,Calendar!B:B),IF(AND(B901="Premier League",E901="Highlights"),_xlfn.XLOOKUP(H901,Calendar!O:O,Calendar!N:N,,-1),""))</f>
        <v/>
      </c>
    </row>
    <row r="902" spans="34:34" x14ac:dyDescent="0.35">
      <c r="AH902" s="16" t="str">
        <f>IF(AND(B902="Premier League",E902="Live"),_xlfn.XLOOKUP(_xlfn.TEXTJOIN(" vs ",,C902:D902),Calendar!G:G,Calendar!B:B),IF(AND(B902="Premier League",E902="Highlights"),_xlfn.XLOOKUP(H902,Calendar!O:O,Calendar!N:N,,-1),""))</f>
        <v/>
      </c>
    </row>
    <row r="903" spans="34:34" x14ac:dyDescent="0.35">
      <c r="AH903" s="16" t="str">
        <f>IF(AND(B903="Premier League",E903="Live"),_xlfn.XLOOKUP(_xlfn.TEXTJOIN(" vs ",,C903:D903),Calendar!G:G,Calendar!B:B),IF(AND(B903="Premier League",E903="Highlights"),_xlfn.XLOOKUP(H903,Calendar!O:O,Calendar!N:N,,-1),""))</f>
        <v/>
      </c>
    </row>
    <row r="904" spans="34:34" x14ac:dyDescent="0.35">
      <c r="AH904" s="16" t="str">
        <f>IF(AND(B904="Premier League",E904="Live"),_xlfn.XLOOKUP(_xlfn.TEXTJOIN(" vs ",,C904:D904),Calendar!G:G,Calendar!B:B),IF(AND(B904="Premier League",E904="Highlights"),_xlfn.XLOOKUP(H904,Calendar!O:O,Calendar!N:N,,-1),""))</f>
        <v/>
      </c>
    </row>
    <row r="905" spans="34:34" x14ac:dyDescent="0.35">
      <c r="AH905" s="16" t="str">
        <f>IF(AND(B905="Premier League",E905="Live"),_xlfn.XLOOKUP(_xlfn.TEXTJOIN(" vs ",,C905:D905),Calendar!G:G,Calendar!B:B),IF(AND(B905="Premier League",E905="Highlights"),_xlfn.XLOOKUP(H905,Calendar!O:O,Calendar!N:N,,-1),""))</f>
        <v/>
      </c>
    </row>
    <row r="906" spans="34:34" x14ac:dyDescent="0.35">
      <c r="AH906" s="16" t="str">
        <f>IF(AND(B906="Premier League",E906="Live"),_xlfn.XLOOKUP(_xlfn.TEXTJOIN(" vs ",,C906:D906),Calendar!G:G,Calendar!B:B),IF(AND(B906="Premier League",E906="Highlights"),_xlfn.XLOOKUP(H906,Calendar!O:O,Calendar!N:N,,-1),""))</f>
        <v/>
      </c>
    </row>
    <row r="907" spans="34:34" x14ac:dyDescent="0.35">
      <c r="AH907" s="16" t="str">
        <f>IF(AND(B907="Premier League",E907="Live"),_xlfn.XLOOKUP(_xlfn.TEXTJOIN(" vs ",,C907:D907),Calendar!G:G,Calendar!B:B),IF(AND(B907="Premier League",E907="Highlights"),_xlfn.XLOOKUP(H907,Calendar!O:O,Calendar!N:N,,-1),""))</f>
        <v/>
      </c>
    </row>
    <row r="908" spans="34:34" x14ac:dyDescent="0.35">
      <c r="AH908" s="16" t="str">
        <f>IF(AND(B908="Premier League",E908="Live"),_xlfn.XLOOKUP(_xlfn.TEXTJOIN(" vs ",,C908:D908),Calendar!G:G,Calendar!B:B),IF(AND(B908="Premier League",E908="Highlights"),_xlfn.XLOOKUP(H908,Calendar!O:O,Calendar!N:N,,-1),""))</f>
        <v/>
      </c>
    </row>
    <row r="909" spans="34:34" x14ac:dyDescent="0.35">
      <c r="AH909" s="16" t="str">
        <f>IF(AND(B909="Premier League",E909="Live"),_xlfn.XLOOKUP(_xlfn.TEXTJOIN(" vs ",,C909:D909),Calendar!G:G,Calendar!B:B),IF(AND(B909="Premier League",E909="Highlights"),_xlfn.XLOOKUP(H909,Calendar!O:O,Calendar!N:N,,-1),""))</f>
        <v/>
      </c>
    </row>
    <row r="910" spans="34:34" x14ac:dyDescent="0.35">
      <c r="AH910" s="16" t="str">
        <f>IF(AND(B910="Premier League",E910="Live"),_xlfn.XLOOKUP(_xlfn.TEXTJOIN(" vs ",,C910:D910),Calendar!G:G,Calendar!B:B),IF(AND(B910="Premier League",E910="Highlights"),_xlfn.XLOOKUP(H910,Calendar!O:O,Calendar!N:N,,-1),""))</f>
        <v/>
      </c>
    </row>
    <row r="911" spans="34:34" x14ac:dyDescent="0.35">
      <c r="AH911" s="16" t="str">
        <f>IF(AND(B911="Premier League",E911="Live"),_xlfn.XLOOKUP(_xlfn.TEXTJOIN(" vs ",,C911:D911),Calendar!G:G,Calendar!B:B),IF(AND(B911="Premier League",E911="Highlights"),_xlfn.XLOOKUP(H911,Calendar!O:O,Calendar!N:N,,-1),""))</f>
        <v/>
      </c>
    </row>
    <row r="912" spans="34:34" x14ac:dyDescent="0.35">
      <c r="AH912" s="16" t="str">
        <f>IF(AND(B912="Premier League",E912="Live"),_xlfn.XLOOKUP(_xlfn.TEXTJOIN(" vs ",,C912:D912),Calendar!G:G,Calendar!B:B),IF(AND(B912="Premier League",E912="Highlights"),_xlfn.XLOOKUP(H912,Calendar!O:O,Calendar!N:N,,-1),""))</f>
        <v/>
      </c>
    </row>
    <row r="913" spans="34:34" x14ac:dyDescent="0.35">
      <c r="AH913" s="16" t="str">
        <f>IF(AND(B913="Premier League",E913="Live"),_xlfn.XLOOKUP(_xlfn.TEXTJOIN(" vs ",,C913:D913),Calendar!G:G,Calendar!B:B),IF(AND(B913="Premier League",E913="Highlights"),_xlfn.XLOOKUP(H913,Calendar!O:O,Calendar!N:N,,-1),""))</f>
        <v/>
      </c>
    </row>
    <row r="914" spans="34:34" x14ac:dyDescent="0.35">
      <c r="AH914" s="16" t="str">
        <f>IF(AND(B914="Premier League",E914="Live"),_xlfn.XLOOKUP(_xlfn.TEXTJOIN(" vs ",,C914:D914),Calendar!G:G,Calendar!B:B),IF(AND(B914="Premier League",E914="Highlights"),_xlfn.XLOOKUP(H914,Calendar!O:O,Calendar!N:N,,-1),""))</f>
        <v/>
      </c>
    </row>
    <row r="915" spans="34:34" x14ac:dyDescent="0.35">
      <c r="AH915" s="16" t="str">
        <f>IF(AND(B915="Premier League",E915="Live"),_xlfn.XLOOKUP(_xlfn.TEXTJOIN(" vs ",,C915:D915),Calendar!G:G,Calendar!B:B),IF(AND(B915="Premier League",E915="Highlights"),_xlfn.XLOOKUP(H915,Calendar!O:O,Calendar!N:N,,-1),""))</f>
        <v/>
      </c>
    </row>
    <row r="916" spans="34:34" x14ac:dyDescent="0.35">
      <c r="AH916" s="16" t="str">
        <f>IF(AND(B916="Premier League",E916="Live"),_xlfn.XLOOKUP(_xlfn.TEXTJOIN(" vs ",,C916:D916),Calendar!G:G,Calendar!B:B),IF(AND(B916="Premier League",E916="Highlights"),_xlfn.XLOOKUP(H916,Calendar!O:O,Calendar!N:N,,-1),""))</f>
        <v/>
      </c>
    </row>
    <row r="917" spans="34:34" x14ac:dyDescent="0.35">
      <c r="AH917" s="16" t="str">
        <f>IF(AND(B917="Premier League",E917="Live"),_xlfn.XLOOKUP(_xlfn.TEXTJOIN(" vs ",,C917:D917),Calendar!G:G,Calendar!B:B),IF(AND(B917="Premier League",E917="Highlights"),_xlfn.XLOOKUP(H917,Calendar!O:O,Calendar!N:N,,-1),""))</f>
        <v/>
      </c>
    </row>
    <row r="918" spans="34:34" x14ac:dyDescent="0.35">
      <c r="AH918" s="16" t="str">
        <f>IF(AND(B918="Premier League",E918="Live"),_xlfn.XLOOKUP(_xlfn.TEXTJOIN(" vs ",,C918:D918),Calendar!G:G,Calendar!B:B),IF(AND(B918="Premier League",E918="Highlights"),_xlfn.XLOOKUP(H918,Calendar!O:O,Calendar!N:N,,-1),""))</f>
        <v/>
      </c>
    </row>
    <row r="919" spans="34:34" x14ac:dyDescent="0.35">
      <c r="AH919" s="16" t="str">
        <f>IF(AND(B919="Premier League",E919="Live"),_xlfn.XLOOKUP(_xlfn.TEXTJOIN(" vs ",,C919:D919),Calendar!G:G,Calendar!B:B),IF(AND(B919="Premier League",E919="Highlights"),_xlfn.XLOOKUP(H919,Calendar!O:O,Calendar!N:N,,-1),""))</f>
        <v/>
      </c>
    </row>
    <row r="920" spans="34:34" x14ac:dyDescent="0.35">
      <c r="AH920" s="16" t="str">
        <f>IF(AND(B920="Premier League",E920="Live"),_xlfn.XLOOKUP(_xlfn.TEXTJOIN(" vs ",,C920:D920),Calendar!G:G,Calendar!B:B),IF(AND(B920="Premier League",E920="Highlights"),_xlfn.XLOOKUP(H920,Calendar!O:O,Calendar!N:N,,-1),""))</f>
        <v/>
      </c>
    </row>
    <row r="921" spans="34:34" x14ac:dyDescent="0.35">
      <c r="AH921" s="16" t="str">
        <f>IF(AND(B921="Premier League",E921="Live"),_xlfn.XLOOKUP(_xlfn.TEXTJOIN(" vs ",,C921:D921),Calendar!G:G,Calendar!B:B),IF(AND(B921="Premier League",E921="Highlights"),_xlfn.XLOOKUP(H921,Calendar!O:O,Calendar!N:N,,-1),""))</f>
        <v/>
      </c>
    </row>
    <row r="922" spans="34:34" x14ac:dyDescent="0.35">
      <c r="AH922" s="16" t="str">
        <f>IF(AND(B922="Premier League",E922="Live"),_xlfn.XLOOKUP(_xlfn.TEXTJOIN(" vs ",,C922:D922),Calendar!G:G,Calendar!B:B),IF(AND(B922="Premier League",E922="Highlights"),_xlfn.XLOOKUP(H922,Calendar!O:O,Calendar!N:N,,-1),""))</f>
        <v/>
      </c>
    </row>
    <row r="923" spans="34:34" x14ac:dyDescent="0.35">
      <c r="AH923" s="16" t="str">
        <f>IF(AND(B923="Premier League",E923="Live"),_xlfn.XLOOKUP(_xlfn.TEXTJOIN(" vs ",,C923:D923),Calendar!G:G,Calendar!B:B),IF(AND(B923="Premier League",E923="Highlights"),_xlfn.XLOOKUP(H923,Calendar!O:O,Calendar!N:N,,-1),""))</f>
        <v/>
      </c>
    </row>
    <row r="924" spans="34:34" x14ac:dyDescent="0.35">
      <c r="AH924" s="16" t="str">
        <f>IF(AND(B924="Premier League",E924="Live"),_xlfn.XLOOKUP(_xlfn.TEXTJOIN(" vs ",,C924:D924),Calendar!G:G,Calendar!B:B),IF(AND(B924="Premier League",E924="Highlights"),_xlfn.XLOOKUP(H924,Calendar!O:O,Calendar!N:N,,-1),""))</f>
        <v/>
      </c>
    </row>
    <row r="925" spans="34:34" x14ac:dyDescent="0.35">
      <c r="AH925" s="16" t="str">
        <f>IF(AND(B925="Premier League",E925="Live"),_xlfn.XLOOKUP(_xlfn.TEXTJOIN(" vs ",,C925:D925),Calendar!G:G,Calendar!B:B),IF(AND(B925="Premier League",E925="Highlights"),_xlfn.XLOOKUP(H925,Calendar!O:O,Calendar!N:N,,-1),""))</f>
        <v/>
      </c>
    </row>
    <row r="926" spans="34:34" x14ac:dyDescent="0.35">
      <c r="AH926" s="16" t="str">
        <f>IF(AND(B926="Premier League",E926="Live"),_xlfn.XLOOKUP(_xlfn.TEXTJOIN(" vs ",,C926:D926),Calendar!G:G,Calendar!B:B),IF(AND(B926="Premier League",E926="Highlights"),_xlfn.XLOOKUP(H926,Calendar!O:O,Calendar!N:N,,-1),""))</f>
        <v/>
      </c>
    </row>
    <row r="927" spans="34:34" x14ac:dyDescent="0.35">
      <c r="AH927" s="16" t="str">
        <f>IF(AND(B927="Premier League",E927="Live"),_xlfn.XLOOKUP(_xlfn.TEXTJOIN(" vs ",,C927:D927),Calendar!G:G,Calendar!B:B),IF(AND(B927="Premier League",E927="Highlights"),_xlfn.XLOOKUP(H927,Calendar!O:O,Calendar!N:N,,-1),""))</f>
        <v/>
      </c>
    </row>
    <row r="928" spans="34:34" x14ac:dyDescent="0.35">
      <c r="AH928" s="16" t="str">
        <f>IF(AND(B928="Premier League",E928="Live"),_xlfn.XLOOKUP(_xlfn.TEXTJOIN(" vs ",,C928:D928),Calendar!G:G,Calendar!B:B),IF(AND(B928="Premier League",E928="Highlights"),_xlfn.XLOOKUP(H928,Calendar!O:O,Calendar!N:N,,-1),""))</f>
        <v/>
      </c>
    </row>
    <row r="929" spans="34:34" x14ac:dyDescent="0.35">
      <c r="AH929" s="16" t="str">
        <f>IF(AND(B929="Premier League",E929="Live"),_xlfn.XLOOKUP(_xlfn.TEXTJOIN(" vs ",,C929:D929),Calendar!G:G,Calendar!B:B),IF(AND(B929="Premier League",E929="Highlights"),_xlfn.XLOOKUP(H929,Calendar!O:O,Calendar!N:N,,-1),""))</f>
        <v/>
      </c>
    </row>
    <row r="930" spans="34:34" x14ac:dyDescent="0.35">
      <c r="AH930" s="16" t="str">
        <f>IF(AND(B930="Premier League",E930="Live"),_xlfn.XLOOKUP(_xlfn.TEXTJOIN(" vs ",,C930:D930),Calendar!G:G,Calendar!B:B),IF(AND(B930="Premier League",E930="Highlights"),_xlfn.XLOOKUP(H930,Calendar!O:O,Calendar!N:N,,-1),""))</f>
        <v/>
      </c>
    </row>
    <row r="931" spans="34:34" x14ac:dyDescent="0.35">
      <c r="AH931" s="16" t="str">
        <f>IF(AND(B931="Premier League",E931="Live"),_xlfn.XLOOKUP(_xlfn.TEXTJOIN(" vs ",,C931:D931),Calendar!G:G,Calendar!B:B),IF(AND(B931="Premier League",E931="Highlights"),_xlfn.XLOOKUP(H931,Calendar!O:O,Calendar!N:N,,-1),""))</f>
        <v/>
      </c>
    </row>
    <row r="932" spans="34:34" x14ac:dyDescent="0.35">
      <c r="AH932" s="16" t="str">
        <f>IF(AND(B932="Premier League",E932="Live"),_xlfn.XLOOKUP(_xlfn.TEXTJOIN(" vs ",,C932:D932),Calendar!G:G,Calendar!B:B),IF(AND(B932="Premier League",E932="Highlights"),_xlfn.XLOOKUP(H932,Calendar!O:O,Calendar!N:N,,-1),""))</f>
        <v/>
      </c>
    </row>
    <row r="933" spans="34:34" x14ac:dyDescent="0.35">
      <c r="AH933" s="16" t="str">
        <f>IF(AND(B933="Premier League",E933="Live"),_xlfn.XLOOKUP(_xlfn.TEXTJOIN(" vs ",,C933:D933),Calendar!G:G,Calendar!B:B),IF(AND(B933="Premier League",E933="Highlights"),_xlfn.XLOOKUP(H933,Calendar!O:O,Calendar!N:N,,-1),""))</f>
        <v/>
      </c>
    </row>
    <row r="934" spans="34:34" x14ac:dyDescent="0.35">
      <c r="AH934" s="16" t="str">
        <f>IF(AND(B934="Premier League",E934="Live"),_xlfn.XLOOKUP(_xlfn.TEXTJOIN(" vs ",,C934:D934),Calendar!G:G,Calendar!B:B),IF(AND(B934="Premier League",E934="Highlights"),_xlfn.XLOOKUP(H934,Calendar!O:O,Calendar!N:N,,-1),""))</f>
        <v/>
      </c>
    </row>
    <row r="935" spans="34:34" x14ac:dyDescent="0.35">
      <c r="AH935" s="16" t="str">
        <f>IF(AND(B935="Premier League",E935="Live"),_xlfn.XLOOKUP(_xlfn.TEXTJOIN(" vs ",,C935:D935),Calendar!G:G,Calendar!B:B),IF(AND(B935="Premier League",E935="Highlights"),_xlfn.XLOOKUP(H935,Calendar!O:O,Calendar!N:N,,-1),""))</f>
        <v/>
      </c>
    </row>
    <row r="936" spans="34:34" x14ac:dyDescent="0.35">
      <c r="AH936" s="16" t="str">
        <f>IF(AND(B936="Premier League",E936="Live"),_xlfn.XLOOKUP(_xlfn.TEXTJOIN(" vs ",,C936:D936),Calendar!G:G,Calendar!B:B),IF(AND(B936="Premier League",E936="Highlights"),_xlfn.XLOOKUP(H936,Calendar!O:O,Calendar!N:N,,-1),""))</f>
        <v/>
      </c>
    </row>
    <row r="937" spans="34:34" x14ac:dyDescent="0.35">
      <c r="AH937" s="16" t="str">
        <f>IF(AND(B937="Premier League",E937="Live"),_xlfn.XLOOKUP(_xlfn.TEXTJOIN(" vs ",,C937:D937),Calendar!G:G,Calendar!B:B),IF(AND(B937="Premier League",E937="Highlights"),_xlfn.XLOOKUP(H937,Calendar!O:O,Calendar!N:N,,-1),""))</f>
        <v/>
      </c>
    </row>
    <row r="938" spans="34:34" x14ac:dyDescent="0.35">
      <c r="AH938" s="16" t="str">
        <f>IF(AND(B938="Premier League",E938="Live"),_xlfn.XLOOKUP(_xlfn.TEXTJOIN(" vs ",,C938:D938),Calendar!G:G,Calendar!B:B),IF(AND(B938="Premier League",E938="Highlights"),_xlfn.XLOOKUP(H938,Calendar!O:O,Calendar!N:N,,-1),""))</f>
        <v/>
      </c>
    </row>
    <row r="939" spans="34:34" x14ac:dyDescent="0.35">
      <c r="AH939" s="16" t="str">
        <f>IF(AND(B939="Premier League",E939="Live"),_xlfn.XLOOKUP(_xlfn.TEXTJOIN(" vs ",,C939:D939),Calendar!G:G,Calendar!B:B),IF(AND(B939="Premier League",E939="Highlights"),_xlfn.XLOOKUP(H939,Calendar!O:O,Calendar!N:N,,-1),""))</f>
        <v/>
      </c>
    </row>
    <row r="940" spans="34:34" x14ac:dyDescent="0.35">
      <c r="AH940" s="16" t="str">
        <f>IF(AND(B940="Premier League",E940="Live"),_xlfn.XLOOKUP(_xlfn.TEXTJOIN(" vs ",,C940:D940),Calendar!G:G,Calendar!B:B),IF(AND(B940="Premier League",E940="Highlights"),_xlfn.XLOOKUP(H940,Calendar!O:O,Calendar!N:N,,-1),""))</f>
        <v/>
      </c>
    </row>
    <row r="941" spans="34:34" x14ac:dyDescent="0.35">
      <c r="AH941" s="16" t="str">
        <f>IF(AND(B941="Premier League",E941="Live"),_xlfn.XLOOKUP(_xlfn.TEXTJOIN(" vs ",,C941:D941),Calendar!G:G,Calendar!B:B),IF(AND(B941="Premier League",E941="Highlights"),_xlfn.XLOOKUP(H941,Calendar!O:O,Calendar!N:N,,-1),""))</f>
        <v/>
      </c>
    </row>
    <row r="942" spans="34:34" x14ac:dyDescent="0.35">
      <c r="AH942" s="16" t="str">
        <f>IF(AND(B942="Premier League",E942="Live"),_xlfn.XLOOKUP(_xlfn.TEXTJOIN(" vs ",,C942:D942),Calendar!G:G,Calendar!B:B),IF(AND(B942="Premier League",E942="Highlights"),_xlfn.XLOOKUP(H942,Calendar!O:O,Calendar!N:N,,-1),""))</f>
        <v/>
      </c>
    </row>
    <row r="943" spans="34:34" x14ac:dyDescent="0.35">
      <c r="AH943" s="16" t="str">
        <f>IF(AND(B943="Premier League",E943="Live"),_xlfn.XLOOKUP(_xlfn.TEXTJOIN(" vs ",,C943:D943),Calendar!G:G,Calendar!B:B),IF(AND(B943="Premier League",E943="Highlights"),_xlfn.XLOOKUP(H943,Calendar!O:O,Calendar!N:N,,-1),""))</f>
        <v/>
      </c>
    </row>
    <row r="944" spans="34:34" x14ac:dyDescent="0.35">
      <c r="AH944" s="16" t="str">
        <f>IF(AND(B944="Premier League",E944="Live"),_xlfn.XLOOKUP(_xlfn.TEXTJOIN(" vs ",,C944:D944),Calendar!G:G,Calendar!B:B),IF(AND(B944="Premier League",E944="Highlights"),_xlfn.XLOOKUP(H944,Calendar!O:O,Calendar!N:N,,-1),""))</f>
        <v/>
      </c>
    </row>
    <row r="945" spans="34:34" x14ac:dyDescent="0.35">
      <c r="AH945" s="16" t="str">
        <f>IF(AND(B945="Premier League",E945="Live"),_xlfn.XLOOKUP(_xlfn.TEXTJOIN(" vs ",,C945:D945),Calendar!G:G,Calendar!B:B),IF(AND(B945="Premier League",E945="Highlights"),_xlfn.XLOOKUP(H945,Calendar!O:O,Calendar!N:N,,-1),""))</f>
        <v/>
      </c>
    </row>
    <row r="946" spans="34:34" x14ac:dyDescent="0.35">
      <c r="AH946" s="16" t="str">
        <f>IF(AND(B946="Premier League",E946="Live"),_xlfn.XLOOKUP(_xlfn.TEXTJOIN(" vs ",,C946:D946),Calendar!G:G,Calendar!B:B),IF(AND(B946="Premier League",E946="Highlights"),_xlfn.XLOOKUP(H946,Calendar!O:O,Calendar!N:N,,-1),""))</f>
        <v/>
      </c>
    </row>
    <row r="947" spans="34:34" x14ac:dyDescent="0.35">
      <c r="AH947" s="16" t="str">
        <f>IF(AND(B947="Premier League",E947="Live"),_xlfn.XLOOKUP(_xlfn.TEXTJOIN(" vs ",,C947:D947),Calendar!G:G,Calendar!B:B),IF(AND(B947="Premier League",E947="Highlights"),_xlfn.XLOOKUP(H947,Calendar!O:O,Calendar!N:N,,-1),""))</f>
        <v/>
      </c>
    </row>
    <row r="948" spans="34:34" x14ac:dyDescent="0.35">
      <c r="AH948" s="16" t="str">
        <f>IF(AND(B948="Premier League",E948="Live"),_xlfn.XLOOKUP(_xlfn.TEXTJOIN(" vs ",,C948:D948),Calendar!G:G,Calendar!B:B),IF(AND(B948="Premier League",E948="Highlights"),_xlfn.XLOOKUP(H948,Calendar!O:O,Calendar!N:N,,-1),""))</f>
        <v/>
      </c>
    </row>
    <row r="949" spans="34:34" x14ac:dyDescent="0.35">
      <c r="AH949" s="16" t="str">
        <f>IF(AND(B949="Premier League",E949="Live"),_xlfn.XLOOKUP(_xlfn.TEXTJOIN(" vs ",,C949:D949),Calendar!G:G,Calendar!B:B),IF(AND(B949="Premier League",E949="Highlights"),_xlfn.XLOOKUP(H949,Calendar!O:O,Calendar!N:N,,-1),""))</f>
        <v/>
      </c>
    </row>
    <row r="950" spans="34:34" x14ac:dyDescent="0.35">
      <c r="AH950" s="16" t="str">
        <f>IF(AND(B950="Premier League",E950="Live"),_xlfn.XLOOKUP(_xlfn.TEXTJOIN(" vs ",,C950:D950),Calendar!G:G,Calendar!B:B),IF(AND(B950="Premier League",E950="Highlights"),_xlfn.XLOOKUP(H950,Calendar!O:O,Calendar!N:N,,-1),""))</f>
        <v/>
      </c>
    </row>
    <row r="951" spans="34:34" x14ac:dyDescent="0.35">
      <c r="AH951" s="16" t="str">
        <f>IF(AND(B951="Premier League",E951="Live"),_xlfn.XLOOKUP(_xlfn.TEXTJOIN(" vs ",,C951:D951),Calendar!G:G,Calendar!B:B),IF(AND(B951="Premier League",E951="Highlights"),_xlfn.XLOOKUP(H951,Calendar!O:O,Calendar!N:N,,-1),""))</f>
        <v/>
      </c>
    </row>
    <row r="952" spans="34:34" x14ac:dyDescent="0.35">
      <c r="AH952" s="16" t="str">
        <f>IF(AND(B952="Premier League",E952="Live"),_xlfn.XLOOKUP(_xlfn.TEXTJOIN(" vs ",,C952:D952),Calendar!G:G,Calendar!B:B),IF(AND(B952="Premier League",E952="Highlights"),_xlfn.XLOOKUP(H952,Calendar!O:O,Calendar!N:N,,-1),""))</f>
        <v/>
      </c>
    </row>
    <row r="953" spans="34:34" x14ac:dyDescent="0.35">
      <c r="AH953" s="16" t="str">
        <f>IF(AND(B953="Premier League",E953="Live"),_xlfn.XLOOKUP(_xlfn.TEXTJOIN(" vs ",,C953:D953),Calendar!G:G,Calendar!B:B),IF(AND(B953="Premier League",E953="Highlights"),_xlfn.XLOOKUP(H953,Calendar!O:O,Calendar!N:N,,-1),""))</f>
        <v/>
      </c>
    </row>
    <row r="954" spans="34:34" x14ac:dyDescent="0.35">
      <c r="AH954" s="16" t="str">
        <f>IF(AND(B954="Premier League",E954="Live"),_xlfn.XLOOKUP(_xlfn.TEXTJOIN(" vs ",,C954:D954),Calendar!G:G,Calendar!B:B),IF(AND(B954="Premier League",E954="Highlights"),_xlfn.XLOOKUP(H954,Calendar!O:O,Calendar!N:N,,-1),""))</f>
        <v/>
      </c>
    </row>
    <row r="955" spans="34:34" x14ac:dyDescent="0.35">
      <c r="AH955" s="16" t="str">
        <f>IF(AND(B955="Premier League",E955="Live"),_xlfn.XLOOKUP(_xlfn.TEXTJOIN(" vs ",,C955:D955),Calendar!G:G,Calendar!B:B),IF(AND(B955="Premier League",E955="Highlights"),_xlfn.XLOOKUP(H955,Calendar!O:O,Calendar!N:N,,-1),""))</f>
        <v/>
      </c>
    </row>
    <row r="956" spans="34:34" x14ac:dyDescent="0.35">
      <c r="AH956" s="16" t="str">
        <f>IF(AND(B956="Premier League",E956="Live"),_xlfn.XLOOKUP(_xlfn.TEXTJOIN(" vs ",,C956:D956),Calendar!G:G,Calendar!B:B),IF(AND(B956="Premier League",E956="Highlights"),_xlfn.XLOOKUP(H956,Calendar!O:O,Calendar!N:N,,-1),""))</f>
        <v/>
      </c>
    </row>
    <row r="957" spans="34:34" x14ac:dyDescent="0.35">
      <c r="AH957" s="16" t="str">
        <f>IF(AND(B957="Premier League",E957="Live"),_xlfn.XLOOKUP(_xlfn.TEXTJOIN(" vs ",,C957:D957),Calendar!G:G,Calendar!B:B),IF(AND(B957="Premier League",E957="Highlights"),_xlfn.XLOOKUP(H957,Calendar!O:O,Calendar!N:N,,-1),""))</f>
        <v/>
      </c>
    </row>
    <row r="958" spans="34:34" x14ac:dyDescent="0.35">
      <c r="AH958" s="16" t="str">
        <f>IF(AND(B958="Premier League",E958="Live"),_xlfn.XLOOKUP(_xlfn.TEXTJOIN(" vs ",,C958:D958),Calendar!G:G,Calendar!B:B),IF(AND(B958="Premier League",E958="Highlights"),_xlfn.XLOOKUP(H958,Calendar!O:O,Calendar!N:N,,-1),""))</f>
        <v/>
      </c>
    </row>
    <row r="959" spans="34:34" x14ac:dyDescent="0.35">
      <c r="AH959" s="16" t="str">
        <f>IF(AND(B959="Premier League",E959="Live"),_xlfn.XLOOKUP(_xlfn.TEXTJOIN(" vs ",,C959:D959),Calendar!G:G,Calendar!B:B),IF(AND(B959="Premier League",E959="Highlights"),_xlfn.XLOOKUP(H959,Calendar!O:O,Calendar!N:N,,-1),""))</f>
        <v/>
      </c>
    </row>
    <row r="960" spans="34:34" x14ac:dyDescent="0.35">
      <c r="AH960" s="16" t="str">
        <f>IF(AND(B960="Premier League",E960="Live"),_xlfn.XLOOKUP(_xlfn.TEXTJOIN(" vs ",,C960:D960),Calendar!G:G,Calendar!B:B),IF(AND(B960="Premier League",E960="Highlights"),_xlfn.XLOOKUP(H960,Calendar!O:O,Calendar!N:N,,-1),""))</f>
        <v/>
      </c>
    </row>
    <row r="961" spans="34:34" x14ac:dyDescent="0.35">
      <c r="AH961" s="16" t="str">
        <f>IF(AND(B961="Premier League",E961="Live"),_xlfn.XLOOKUP(_xlfn.TEXTJOIN(" vs ",,C961:D961),Calendar!G:G,Calendar!B:B),IF(AND(B961="Premier League",E961="Highlights"),_xlfn.XLOOKUP(H961,Calendar!O:O,Calendar!N:N,,-1),""))</f>
        <v/>
      </c>
    </row>
    <row r="962" spans="34:34" x14ac:dyDescent="0.35">
      <c r="AH962" s="16" t="str">
        <f>IF(AND(B962="Premier League",E962="Live"),_xlfn.XLOOKUP(_xlfn.TEXTJOIN(" vs ",,C962:D962),Calendar!G:G,Calendar!B:B),IF(AND(B962="Premier League",E962="Highlights"),_xlfn.XLOOKUP(H962,Calendar!O:O,Calendar!N:N,,-1),""))</f>
        <v/>
      </c>
    </row>
    <row r="963" spans="34:34" x14ac:dyDescent="0.35">
      <c r="AH963" s="16" t="str">
        <f>IF(AND(B963="Premier League",E963="Live"),_xlfn.XLOOKUP(_xlfn.TEXTJOIN(" vs ",,C963:D963),Calendar!G:G,Calendar!B:B),IF(AND(B963="Premier League",E963="Highlights"),_xlfn.XLOOKUP(H963,Calendar!O:O,Calendar!N:N,,-1),""))</f>
        <v/>
      </c>
    </row>
    <row r="964" spans="34:34" x14ac:dyDescent="0.35">
      <c r="AH964" s="16" t="str">
        <f>IF(AND(B964="Premier League",E964="Live"),_xlfn.XLOOKUP(_xlfn.TEXTJOIN(" vs ",,C964:D964),Calendar!G:G,Calendar!B:B),IF(AND(B964="Premier League",E964="Highlights"),_xlfn.XLOOKUP(H964,Calendar!O:O,Calendar!N:N,,-1),""))</f>
        <v/>
      </c>
    </row>
    <row r="965" spans="34:34" x14ac:dyDescent="0.35">
      <c r="AH965" s="16" t="str">
        <f>IF(AND(B965="Premier League",E965="Live"),_xlfn.XLOOKUP(_xlfn.TEXTJOIN(" vs ",,C965:D965),Calendar!G:G,Calendar!B:B),IF(AND(B965="Premier League",E965="Highlights"),_xlfn.XLOOKUP(H965,Calendar!O:O,Calendar!N:N,,-1),""))</f>
        <v/>
      </c>
    </row>
    <row r="966" spans="34:34" x14ac:dyDescent="0.35">
      <c r="AH966" s="16" t="str">
        <f>IF(AND(B966="Premier League",E966="Live"),_xlfn.XLOOKUP(_xlfn.TEXTJOIN(" vs ",,C966:D966),Calendar!G:G,Calendar!B:B),IF(AND(B966="Premier League",E966="Highlights"),_xlfn.XLOOKUP(H966,Calendar!O:O,Calendar!N:N,,-1),""))</f>
        <v/>
      </c>
    </row>
    <row r="967" spans="34:34" x14ac:dyDescent="0.35">
      <c r="AH967" s="16" t="str">
        <f>IF(AND(B967="Premier League",E967="Live"),_xlfn.XLOOKUP(_xlfn.TEXTJOIN(" vs ",,C967:D967),Calendar!G:G,Calendar!B:B),IF(AND(B967="Premier League",E967="Highlights"),_xlfn.XLOOKUP(H967,Calendar!O:O,Calendar!N:N,,-1),""))</f>
        <v/>
      </c>
    </row>
    <row r="968" spans="34:34" x14ac:dyDescent="0.35">
      <c r="AH968" s="16" t="str">
        <f>IF(AND(B968="Premier League",E968="Live"),_xlfn.XLOOKUP(_xlfn.TEXTJOIN(" vs ",,C968:D968),Calendar!G:G,Calendar!B:B),IF(AND(B968="Premier League",E968="Highlights"),_xlfn.XLOOKUP(H968,Calendar!O:O,Calendar!N:N,,-1),""))</f>
        <v/>
      </c>
    </row>
    <row r="969" spans="34:34" x14ac:dyDescent="0.35">
      <c r="AH969" s="16" t="str">
        <f>IF(AND(B969="Premier League",E969="Live"),_xlfn.XLOOKUP(_xlfn.TEXTJOIN(" vs ",,C969:D969),Calendar!G:G,Calendar!B:B),IF(AND(B969="Premier League",E969="Highlights"),_xlfn.XLOOKUP(H969,Calendar!O:O,Calendar!N:N,,-1),""))</f>
        <v/>
      </c>
    </row>
    <row r="970" spans="34:34" x14ac:dyDescent="0.35">
      <c r="AH970" s="16" t="str">
        <f>IF(AND(B970="Premier League",E970="Live"),_xlfn.XLOOKUP(_xlfn.TEXTJOIN(" vs ",,C970:D970),Calendar!G:G,Calendar!B:B),IF(AND(B970="Premier League",E970="Highlights"),_xlfn.XLOOKUP(H970,Calendar!O:O,Calendar!N:N,,-1),""))</f>
        <v/>
      </c>
    </row>
    <row r="971" spans="34:34" x14ac:dyDescent="0.35">
      <c r="AH971" s="16" t="str">
        <f>IF(AND(B971="Premier League",E971="Live"),_xlfn.XLOOKUP(_xlfn.TEXTJOIN(" vs ",,C971:D971),Calendar!G:G,Calendar!B:B),IF(AND(B971="Premier League",E971="Highlights"),_xlfn.XLOOKUP(H971,Calendar!O:O,Calendar!N:N,,-1),""))</f>
        <v/>
      </c>
    </row>
    <row r="972" spans="34:34" x14ac:dyDescent="0.35">
      <c r="AH972" s="16" t="str">
        <f>IF(AND(B972="Premier League",E972="Live"),_xlfn.XLOOKUP(_xlfn.TEXTJOIN(" vs ",,C972:D972),Calendar!G:G,Calendar!B:B),IF(AND(B972="Premier League",E972="Highlights"),_xlfn.XLOOKUP(H972,Calendar!O:O,Calendar!N:N,,-1),""))</f>
        <v/>
      </c>
    </row>
    <row r="973" spans="34:34" x14ac:dyDescent="0.35">
      <c r="AH973" s="16" t="str">
        <f>IF(AND(B973="Premier League",E973="Live"),_xlfn.XLOOKUP(_xlfn.TEXTJOIN(" vs ",,C973:D973),Calendar!G:G,Calendar!B:B),IF(AND(B973="Premier League",E973="Highlights"),_xlfn.XLOOKUP(H973,Calendar!O:O,Calendar!N:N,,-1),""))</f>
        <v/>
      </c>
    </row>
    <row r="974" spans="34:34" x14ac:dyDescent="0.35">
      <c r="AH974" s="16" t="str">
        <f>IF(AND(B974="Premier League",E974="Live"),_xlfn.XLOOKUP(_xlfn.TEXTJOIN(" vs ",,C974:D974),Calendar!G:G,Calendar!B:B),IF(AND(B974="Premier League",E974="Highlights"),_xlfn.XLOOKUP(H974,Calendar!O:O,Calendar!N:N,,-1),""))</f>
        <v/>
      </c>
    </row>
    <row r="975" spans="34:34" x14ac:dyDescent="0.35">
      <c r="AH975" s="16" t="str">
        <f>IF(AND(B975="Premier League",E975="Live"),_xlfn.XLOOKUP(_xlfn.TEXTJOIN(" vs ",,C975:D975),Calendar!G:G,Calendar!B:B),IF(AND(B975="Premier League",E975="Highlights"),_xlfn.XLOOKUP(H975,Calendar!O:O,Calendar!N:N,,-1),""))</f>
        <v/>
      </c>
    </row>
    <row r="976" spans="34:34" x14ac:dyDescent="0.35">
      <c r="AH976" s="16" t="str">
        <f>IF(AND(B976="Premier League",E976="Live"),_xlfn.XLOOKUP(_xlfn.TEXTJOIN(" vs ",,C976:D976),Calendar!G:G,Calendar!B:B),IF(AND(B976="Premier League",E976="Highlights"),_xlfn.XLOOKUP(H976,Calendar!O:O,Calendar!N:N,,-1),""))</f>
        <v/>
      </c>
    </row>
    <row r="977" spans="34:34" x14ac:dyDescent="0.35">
      <c r="AH977" s="16" t="str">
        <f>IF(AND(B977="Premier League",E977="Live"),_xlfn.XLOOKUP(_xlfn.TEXTJOIN(" vs ",,C977:D977),Calendar!G:G,Calendar!B:B),IF(AND(B977="Premier League",E977="Highlights"),_xlfn.XLOOKUP(H977,Calendar!O:O,Calendar!N:N,,-1),""))</f>
        <v/>
      </c>
    </row>
    <row r="978" spans="34:34" x14ac:dyDescent="0.35">
      <c r="AH978" s="16" t="str">
        <f>IF(AND(B978="Premier League",E978="Live"),_xlfn.XLOOKUP(_xlfn.TEXTJOIN(" vs ",,C978:D978),Calendar!G:G,Calendar!B:B),IF(AND(B978="Premier League",E978="Highlights"),_xlfn.XLOOKUP(H978,Calendar!O:O,Calendar!N:N,,-1),""))</f>
        <v/>
      </c>
    </row>
    <row r="979" spans="34:34" x14ac:dyDescent="0.35">
      <c r="AH979" s="16" t="str">
        <f>IF(AND(B979="Premier League",E979="Live"),_xlfn.XLOOKUP(_xlfn.TEXTJOIN(" vs ",,C979:D979),Calendar!G:G,Calendar!B:B),IF(AND(B979="Premier League",E979="Highlights"),_xlfn.XLOOKUP(H979,Calendar!O:O,Calendar!N:N,,-1),""))</f>
        <v/>
      </c>
    </row>
    <row r="980" spans="34:34" x14ac:dyDescent="0.35">
      <c r="AH980" s="16" t="str">
        <f>IF(AND(B980="Premier League",E980="Live"),_xlfn.XLOOKUP(_xlfn.TEXTJOIN(" vs ",,C980:D980),Calendar!G:G,Calendar!B:B),IF(AND(B980="Premier League",E980="Highlights"),_xlfn.XLOOKUP(H980,Calendar!O:O,Calendar!N:N,,-1),""))</f>
        <v/>
      </c>
    </row>
    <row r="981" spans="34:34" x14ac:dyDescent="0.35">
      <c r="AH981" s="16" t="str">
        <f>IF(AND(B981="Premier League",E981="Live"),_xlfn.XLOOKUP(_xlfn.TEXTJOIN(" vs ",,C981:D981),Calendar!G:G,Calendar!B:B),IF(AND(B981="Premier League",E981="Highlights"),_xlfn.XLOOKUP(H981,Calendar!O:O,Calendar!N:N,,-1),""))</f>
        <v/>
      </c>
    </row>
    <row r="982" spans="34:34" x14ac:dyDescent="0.35">
      <c r="AH982" s="16" t="str">
        <f>IF(AND(B982="Premier League",E982="Live"),_xlfn.XLOOKUP(_xlfn.TEXTJOIN(" vs ",,C982:D982),Calendar!G:G,Calendar!B:B),IF(AND(B982="Premier League",E982="Highlights"),_xlfn.XLOOKUP(H982,Calendar!O:O,Calendar!N:N,,-1),""))</f>
        <v/>
      </c>
    </row>
    <row r="983" spans="34:34" x14ac:dyDescent="0.35">
      <c r="AH983" s="16" t="str">
        <f>IF(AND(B983="Premier League",E983="Live"),_xlfn.XLOOKUP(_xlfn.TEXTJOIN(" vs ",,C983:D983),Calendar!G:G,Calendar!B:B),IF(AND(B983="Premier League",E983="Highlights"),_xlfn.XLOOKUP(H983,Calendar!O:O,Calendar!N:N,,-1),""))</f>
        <v/>
      </c>
    </row>
    <row r="984" spans="34:34" x14ac:dyDescent="0.35">
      <c r="AH984" s="16" t="str">
        <f>IF(AND(B984="Premier League",E984="Live"),_xlfn.XLOOKUP(_xlfn.TEXTJOIN(" vs ",,C984:D984),Calendar!G:G,Calendar!B:B),IF(AND(B984="Premier League",E984="Highlights"),_xlfn.XLOOKUP(H984,Calendar!O:O,Calendar!N:N,,-1),""))</f>
        <v/>
      </c>
    </row>
    <row r="985" spans="34:34" x14ac:dyDescent="0.35">
      <c r="AH985" s="16" t="str">
        <f>IF(AND(B985="Premier League",E985="Live"),_xlfn.XLOOKUP(_xlfn.TEXTJOIN(" vs ",,C985:D985),Calendar!G:G,Calendar!B:B),IF(AND(B985="Premier League",E985="Highlights"),_xlfn.XLOOKUP(H985,Calendar!O:O,Calendar!N:N,,-1),""))</f>
        <v/>
      </c>
    </row>
    <row r="986" spans="34:34" x14ac:dyDescent="0.35">
      <c r="AH986" s="16" t="str">
        <f>IF(AND(B986="Premier League",E986="Live"),_xlfn.XLOOKUP(_xlfn.TEXTJOIN(" vs ",,C986:D986),Calendar!G:G,Calendar!B:B),IF(AND(B986="Premier League",E986="Highlights"),_xlfn.XLOOKUP(H986,Calendar!O:O,Calendar!N:N,,-1),""))</f>
        <v/>
      </c>
    </row>
    <row r="987" spans="34:34" x14ac:dyDescent="0.35">
      <c r="AH987" s="16" t="str">
        <f>IF(AND(B987="Premier League",E987="Live"),_xlfn.XLOOKUP(_xlfn.TEXTJOIN(" vs ",,C987:D987),Calendar!G:G,Calendar!B:B),IF(AND(B987="Premier League",E987="Highlights"),_xlfn.XLOOKUP(H987,Calendar!O:O,Calendar!N:N,,-1),""))</f>
        <v/>
      </c>
    </row>
    <row r="988" spans="34:34" x14ac:dyDescent="0.35">
      <c r="AH988" s="16" t="str">
        <f>IF(AND(B988="Premier League",E988="Live"),_xlfn.XLOOKUP(_xlfn.TEXTJOIN(" vs ",,C988:D988),Calendar!G:G,Calendar!B:B),IF(AND(B988="Premier League",E988="Highlights"),_xlfn.XLOOKUP(H988,Calendar!O:O,Calendar!N:N,,-1),""))</f>
        <v/>
      </c>
    </row>
    <row r="989" spans="34:34" x14ac:dyDescent="0.35">
      <c r="AH989" s="16" t="str">
        <f>IF(AND(B989="Premier League",E989="Live"),_xlfn.XLOOKUP(_xlfn.TEXTJOIN(" vs ",,C989:D989),Calendar!G:G,Calendar!B:B),IF(AND(B989="Premier League",E989="Highlights"),_xlfn.XLOOKUP(H989,Calendar!O:O,Calendar!N:N,,-1),""))</f>
        <v/>
      </c>
    </row>
    <row r="990" spans="34:34" x14ac:dyDescent="0.35">
      <c r="AH990" s="16" t="str">
        <f>IF(AND(B990="Premier League",E990="Live"),_xlfn.XLOOKUP(_xlfn.TEXTJOIN(" vs ",,C990:D990),Calendar!G:G,Calendar!B:B),IF(AND(B990="Premier League",E990="Highlights"),_xlfn.XLOOKUP(H990,Calendar!O:O,Calendar!N:N,,-1),""))</f>
        <v/>
      </c>
    </row>
    <row r="991" spans="34:34" x14ac:dyDescent="0.35">
      <c r="AH991" s="16" t="str">
        <f>IF(AND(B991="Premier League",E991="Live"),_xlfn.XLOOKUP(_xlfn.TEXTJOIN(" vs ",,C991:D991),Calendar!G:G,Calendar!B:B),IF(AND(B991="Premier League",E991="Highlights"),_xlfn.XLOOKUP(H991,Calendar!O:O,Calendar!N:N,,-1),""))</f>
        <v/>
      </c>
    </row>
    <row r="992" spans="34:34" x14ac:dyDescent="0.35">
      <c r="AH992" s="16" t="str">
        <f>IF(AND(B992="Premier League",E992="Live"),_xlfn.XLOOKUP(_xlfn.TEXTJOIN(" vs ",,C992:D992),Calendar!G:G,Calendar!B:B),IF(AND(B992="Premier League",E992="Highlights"),_xlfn.XLOOKUP(H992,Calendar!O:O,Calendar!N:N,,-1),""))</f>
        <v/>
      </c>
    </row>
    <row r="993" spans="34:34" x14ac:dyDescent="0.35">
      <c r="AH993" s="16" t="str">
        <f>IF(AND(B993="Premier League",E993="Live"),_xlfn.XLOOKUP(_xlfn.TEXTJOIN(" vs ",,C993:D993),Calendar!G:G,Calendar!B:B),IF(AND(B993="Premier League",E993="Highlights"),_xlfn.XLOOKUP(H993,Calendar!O:O,Calendar!N:N,,-1),""))</f>
        <v/>
      </c>
    </row>
    <row r="994" spans="34:34" x14ac:dyDescent="0.35">
      <c r="AH994" s="16" t="str">
        <f>IF(AND(B994="Premier League",E994="Live"),_xlfn.XLOOKUP(_xlfn.TEXTJOIN(" vs ",,C994:D994),Calendar!G:G,Calendar!B:B),IF(AND(B994="Premier League",E994="Highlights"),_xlfn.XLOOKUP(H994,Calendar!O:O,Calendar!N:N,,-1),""))</f>
        <v/>
      </c>
    </row>
    <row r="995" spans="34:34" x14ac:dyDescent="0.35">
      <c r="AH995" s="16" t="str">
        <f>IF(AND(B995="Premier League",E995="Live"),_xlfn.XLOOKUP(_xlfn.TEXTJOIN(" vs ",,C995:D995),Calendar!G:G,Calendar!B:B),IF(AND(B995="Premier League",E995="Highlights"),_xlfn.XLOOKUP(H995,Calendar!O:O,Calendar!N:N,,-1),""))</f>
        <v/>
      </c>
    </row>
    <row r="996" spans="34:34" x14ac:dyDescent="0.35">
      <c r="AH996" s="16" t="str">
        <f>IF(AND(B996="Premier League",E996="Live"),_xlfn.XLOOKUP(_xlfn.TEXTJOIN(" vs ",,C996:D996),Calendar!G:G,Calendar!B:B),IF(AND(B996="Premier League",E996="Highlights"),_xlfn.XLOOKUP(H996,Calendar!O:O,Calendar!N:N,,-1),""))</f>
        <v/>
      </c>
    </row>
    <row r="997" spans="34:34" x14ac:dyDescent="0.35">
      <c r="AH997" s="16" t="str">
        <f>IF(AND(B997="Premier League",E997="Live"),_xlfn.XLOOKUP(_xlfn.TEXTJOIN(" vs ",,C997:D997),Calendar!G:G,Calendar!B:B),IF(AND(B997="Premier League",E997="Highlights"),_xlfn.XLOOKUP(H997,Calendar!O:O,Calendar!N:N,,-1),""))</f>
        <v/>
      </c>
    </row>
    <row r="998" spans="34:34" x14ac:dyDescent="0.35">
      <c r="AH998" s="16" t="str">
        <f>IF(AND(B998="Premier League",E998="Live"),_xlfn.XLOOKUP(_xlfn.TEXTJOIN(" vs ",,C998:D998),Calendar!G:G,Calendar!B:B),IF(AND(B998="Premier League",E998="Highlights"),_xlfn.XLOOKUP(H998,Calendar!O:O,Calendar!N:N,,-1),""))</f>
        <v/>
      </c>
    </row>
    <row r="999" spans="34:34" x14ac:dyDescent="0.35">
      <c r="AH999" s="16" t="str">
        <f>IF(AND(B999="Premier League",E999="Live"),_xlfn.XLOOKUP(_xlfn.TEXTJOIN(" vs ",,C999:D999),Calendar!G:G,Calendar!B:B),IF(AND(B999="Premier League",E999="Highlights"),_xlfn.XLOOKUP(H999,Calendar!O:O,Calendar!N:N,,-1),""))</f>
        <v/>
      </c>
    </row>
    <row r="1000" spans="34:34" x14ac:dyDescent="0.35">
      <c r="AH1000" s="16" t="str">
        <f>IF(AND(B1000="Premier League",E1000="Live"),_xlfn.XLOOKUP(_xlfn.TEXTJOIN(" vs ",,C1000:D1000),Calendar!G:G,Calendar!B:B),IF(AND(B1000="Premier League",E1000="Highlights"),_xlfn.XLOOKUP(H1000,Calendar!O:O,Calendar!N:N,,-1),""))</f>
        <v/>
      </c>
    </row>
    <row r="1001" spans="34:34" x14ac:dyDescent="0.35">
      <c r="AH1001" s="16" t="str">
        <f>IF(AND(B1001="Premier League",E1001="Live"),_xlfn.XLOOKUP(_xlfn.TEXTJOIN(" vs ",,C1001:D1001),Calendar!G:G,Calendar!B:B),IF(AND(B1001="Premier League",E1001="Highlights"),_xlfn.XLOOKUP(H1001,Calendar!O:O,Calendar!N:N,,-1),""))</f>
        <v/>
      </c>
    </row>
    <row r="1002" spans="34:34" x14ac:dyDescent="0.35">
      <c r="AH1002" s="16" t="str">
        <f>IF(AND(B1002="Premier League",E1002="Live"),_xlfn.XLOOKUP(_xlfn.TEXTJOIN(" vs ",,C1002:D1002),Calendar!G:G,Calendar!B:B),IF(AND(B1002="Premier League",E1002="Highlights"),_xlfn.XLOOKUP(H1002,Calendar!O:O,Calendar!N:N,,-1),""))</f>
        <v/>
      </c>
    </row>
    <row r="1003" spans="34:34" x14ac:dyDescent="0.35">
      <c r="AH1003" s="16" t="str">
        <f>IF(AND(B1003="Premier League",E1003="Live"),_xlfn.XLOOKUP(_xlfn.TEXTJOIN(" vs ",,C1003:D1003),Calendar!G:G,Calendar!B:B),IF(AND(B1003="Premier League",E1003="Highlights"),_xlfn.XLOOKUP(H1003,Calendar!O:O,Calendar!N:N,,-1),""))</f>
        <v/>
      </c>
    </row>
    <row r="1004" spans="34:34" x14ac:dyDescent="0.35">
      <c r="AH1004" s="16" t="str">
        <f>IF(AND(B1004="Premier League",E1004="Live"),_xlfn.XLOOKUP(_xlfn.TEXTJOIN(" vs ",,C1004:D1004),Calendar!G:G,Calendar!B:B),IF(AND(B1004="Premier League",E1004="Highlights"),_xlfn.XLOOKUP(H1004,Calendar!O:O,Calendar!N:N,,-1),""))</f>
        <v/>
      </c>
    </row>
    <row r="1005" spans="34:34" x14ac:dyDescent="0.35">
      <c r="AH1005" s="16" t="str">
        <f>IF(AND(B1005="Premier League",E1005="Live"),_xlfn.XLOOKUP(_xlfn.TEXTJOIN(" vs ",,C1005:D1005),Calendar!G:G,Calendar!B:B),IF(AND(B1005="Premier League",E1005="Highlights"),_xlfn.XLOOKUP(H1005,Calendar!O:O,Calendar!N:N,,-1),""))</f>
        <v/>
      </c>
    </row>
    <row r="1006" spans="34:34" x14ac:dyDescent="0.35">
      <c r="AH1006" s="16" t="str">
        <f>IF(AND(B1006="Premier League",E1006="Live"),_xlfn.XLOOKUP(_xlfn.TEXTJOIN(" vs ",,C1006:D1006),Calendar!G:G,Calendar!B:B),IF(AND(B1006="Premier League",E1006="Highlights"),_xlfn.XLOOKUP(H1006,Calendar!O:O,Calendar!N:N,,-1),""))</f>
        <v/>
      </c>
    </row>
    <row r="1007" spans="34:34" x14ac:dyDescent="0.35">
      <c r="AH1007" s="16" t="str">
        <f>IF(AND(B1007="Premier League",E1007="Live"),_xlfn.XLOOKUP(_xlfn.TEXTJOIN(" vs ",,C1007:D1007),Calendar!G:G,Calendar!B:B),IF(AND(B1007="Premier League",E1007="Highlights"),_xlfn.XLOOKUP(H1007,Calendar!O:O,Calendar!N:N,,-1),""))</f>
        <v/>
      </c>
    </row>
    <row r="1008" spans="34:34" x14ac:dyDescent="0.35">
      <c r="AH1008" s="16" t="str">
        <f>IF(AND(B1008="Premier League",E1008="Live"),_xlfn.XLOOKUP(_xlfn.TEXTJOIN(" vs ",,C1008:D1008),Calendar!G:G,Calendar!B:B),IF(AND(B1008="Premier League",E1008="Highlights"),_xlfn.XLOOKUP(H1008,Calendar!O:O,Calendar!N:N,,-1),""))</f>
        <v/>
      </c>
    </row>
    <row r="1009" spans="34:34" x14ac:dyDescent="0.35">
      <c r="AH1009" s="16" t="str">
        <f>IF(AND(B1009="Premier League",E1009="Live"),_xlfn.XLOOKUP(_xlfn.TEXTJOIN(" vs ",,C1009:D1009),Calendar!G:G,Calendar!B:B),IF(AND(B1009="Premier League",E1009="Highlights"),_xlfn.XLOOKUP(H1009,Calendar!O:O,Calendar!N:N,,-1),""))</f>
        <v/>
      </c>
    </row>
    <row r="1010" spans="34:34" x14ac:dyDescent="0.35">
      <c r="AH1010" s="16" t="str">
        <f>IF(AND(B1010="Premier League",E1010="Live"),_xlfn.XLOOKUP(_xlfn.TEXTJOIN(" vs ",,C1010:D1010),Calendar!G:G,Calendar!B:B),IF(AND(B1010="Premier League",E1010="Highlights"),_xlfn.XLOOKUP(H1010,Calendar!O:O,Calendar!N:N,,-1),""))</f>
        <v/>
      </c>
    </row>
    <row r="1011" spans="34:34" x14ac:dyDescent="0.35">
      <c r="AH1011" s="16" t="str">
        <f>IF(AND(B1011="Premier League",E1011="Live"),_xlfn.XLOOKUP(_xlfn.TEXTJOIN(" vs ",,C1011:D1011),Calendar!G:G,Calendar!B:B),IF(AND(B1011="Premier League",E1011="Highlights"),_xlfn.XLOOKUP(H1011,Calendar!O:O,Calendar!N:N,,-1),""))</f>
        <v/>
      </c>
    </row>
    <row r="1012" spans="34:34" x14ac:dyDescent="0.35">
      <c r="AH1012" s="16" t="str">
        <f>IF(AND(B1012="Premier League",E1012="Live"),_xlfn.XLOOKUP(_xlfn.TEXTJOIN(" vs ",,C1012:D1012),Calendar!G:G,Calendar!B:B),IF(AND(B1012="Premier League",E1012="Highlights"),_xlfn.XLOOKUP(H1012,Calendar!O:O,Calendar!N:N,,-1),""))</f>
        <v/>
      </c>
    </row>
    <row r="1013" spans="34:34" x14ac:dyDescent="0.35">
      <c r="AH1013" s="16" t="str">
        <f>IF(AND(B1013="Premier League",E1013="Live"),_xlfn.XLOOKUP(_xlfn.TEXTJOIN(" vs ",,C1013:D1013),Calendar!G:G,Calendar!B:B),IF(AND(B1013="Premier League",E1013="Highlights"),_xlfn.XLOOKUP(H1013,Calendar!O:O,Calendar!N:N,,-1),""))</f>
        <v/>
      </c>
    </row>
    <row r="1014" spans="34:34" x14ac:dyDescent="0.35">
      <c r="AH1014" s="16" t="str">
        <f>IF(AND(B1014="Premier League",E1014="Live"),_xlfn.XLOOKUP(_xlfn.TEXTJOIN(" vs ",,C1014:D1014),Calendar!G:G,Calendar!B:B),IF(AND(B1014="Premier League",E1014="Highlights"),_xlfn.XLOOKUP(H1014,Calendar!O:O,Calendar!N:N,,-1),""))</f>
        <v/>
      </c>
    </row>
    <row r="1015" spans="34:34" x14ac:dyDescent="0.35">
      <c r="AH1015" s="16" t="str">
        <f>IF(AND(B1015="Premier League",E1015="Live"),_xlfn.XLOOKUP(_xlfn.TEXTJOIN(" vs ",,C1015:D1015),Calendar!G:G,Calendar!B:B),IF(AND(B1015="Premier League",E1015="Highlights"),_xlfn.XLOOKUP(H1015,Calendar!O:O,Calendar!N:N,,-1),""))</f>
        <v/>
      </c>
    </row>
    <row r="1016" spans="34:34" x14ac:dyDescent="0.35">
      <c r="AH1016" s="16" t="str">
        <f>IF(AND(B1016="Premier League",E1016="Live"),_xlfn.XLOOKUP(_xlfn.TEXTJOIN(" vs ",,C1016:D1016),Calendar!G:G,Calendar!B:B),IF(AND(B1016="Premier League",E1016="Highlights"),_xlfn.XLOOKUP(H1016,Calendar!O:O,Calendar!N:N,,-1),""))</f>
        <v/>
      </c>
    </row>
    <row r="1017" spans="34:34" x14ac:dyDescent="0.35">
      <c r="AH1017" s="16" t="str">
        <f>IF(AND(B1017="Premier League",E1017="Live"),_xlfn.XLOOKUP(_xlfn.TEXTJOIN(" vs ",,C1017:D1017),Calendar!G:G,Calendar!B:B),IF(AND(B1017="Premier League",E1017="Highlights"),_xlfn.XLOOKUP(H1017,Calendar!O:O,Calendar!N:N,,-1),""))</f>
        <v/>
      </c>
    </row>
    <row r="1018" spans="34:34" x14ac:dyDescent="0.35">
      <c r="AH1018" s="16" t="str">
        <f>IF(AND(B1018="Premier League",E1018="Live"),_xlfn.XLOOKUP(_xlfn.TEXTJOIN(" vs ",,C1018:D1018),Calendar!G:G,Calendar!B:B),IF(AND(B1018="Premier League",E1018="Highlights"),_xlfn.XLOOKUP(H1018,Calendar!O:O,Calendar!N:N,,-1),""))</f>
        <v/>
      </c>
    </row>
    <row r="1019" spans="34:34" x14ac:dyDescent="0.35">
      <c r="AH1019" s="16" t="str">
        <f>IF(AND(B1019="Premier League",E1019="Live"),_xlfn.XLOOKUP(_xlfn.TEXTJOIN(" vs ",,C1019:D1019),Calendar!G:G,Calendar!B:B),IF(AND(B1019="Premier League",E1019="Highlights"),_xlfn.XLOOKUP(H1019,Calendar!O:O,Calendar!N:N,,-1),""))</f>
        <v/>
      </c>
    </row>
    <row r="1020" spans="34:34" x14ac:dyDescent="0.35">
      <c r="AH1020" s="16" t="str">
        <f>IF(AND(B1020="Premier League",E1020="Live"),_xlfn.XLOOKUP(_xlfn.TEXTJOIN(" vs ",,C1020:D1020),Calendar!G:G,Calendar!B:B),IF(AND(B1020="Premier League",E1020="Highlights"),_xlfn.XLOOKUP(H1020,Calendar!O:O,Calendar!N:N,,-1),""))</f>
        <v/>
      </c>
    </row>
    <row r="1021" spans="34:34" x14ac:dyDescent="0.35">
      <c r="AH1021" s="16" t="str">
        <f>IF(AND(B1021="Premier League",E1021="Live"),_xlfn.XLOOKUP(_xlfn.TEXTJOIN(" vs ",,C1021:D1021),Calendar!G:G,Calendar!B:B),IF(AND(B1021="Premier League",E1021="Highlights"),_xlfn.XLOOKUP(H1021,Calendar!O:O,Calendar!N:N,,-1),""))</f>
        <v/>
      </c>
    </row>
    <row r="1022" spans="34:34" x14ac:dyDescent="0.35">
      <c r="AH1022" s="16" t="str">
        <f>IF(AND(B1022="Premier League",E1022="Live"),_xlfn.XLOOKUP(_xlfn.TEXTJOIN(" vs ",,C1022:D1022),Calendar!G:G,Calendar!B:B),IF(AND(B1022="Premier League",E1022="Highlights"),_xlfn.XLOOKUP(H1022,Calendar!O:O,Calendar!N:N,,-1),""))</f>
        <v/>
      </c>
    </row>
    <row r="1023" spans="34:34" x14ac:dyDescent="0.35">
      <c r="AH1023" s="16" t="str">
        <f>IF(AND(B1023="Premier League",E1023="Live"),_xlfn.XLOOKUP(_xlfn.TEXTJOIN(" vs ",,C1023:D1023),Calendar!G:G,Calendar!B:B),IF(AND(B1023="Premier League",E1023="Highlights"),_xlfn.XLOOKUP(H1023,Calendar!O:O,Calendar!N:N,,-1),""))</f>
        <v/>
      </c>
    </row>
    <row r="1024" spans="34:34" x14ac:dyDescent="0.35">
      <c r="AH1024" s="16" t="str">
        <f>IF(AND(B1024="Premier League",E1024="Live"),_xlfn.XLOOKUP(_xlfn.TEXTJOIN(" vs ",,C1024:D1024),Calendar!G:G,Calendar!B:B),IF(AND(B1024="Premier League",E1024="Highlights"),_xlfn.XLOOKUP(H1024,Calendar!O:O,Calendar!N:N,,-1),""))</f>
        <v/>
      </c>
    </row>
    <row r="1025" spans="34:34" x14ac:dyDescent="0.35">
      <c r="AH1025" s="16" t="str">
        <f>IF(AND(B1025="Premier League",E1025="Live"),_xlfn.XLOOKUP(_xlfn.TEXTJOIN(" vs ",,C1025:D1025),Calendar!G:G,Calendar!B:B),IF(AND(B1025="Premier League",E1025="Highlights"),_xlfn.XLOOKUP(H1025,Calendar!O:O,Calendar!N:N,,-1),""))</f>
        <v/>
      </c>
    </row>
    <row r="1026" spans="34:34" x14ac:dyDescent="0.35">
      <c r="AH1026" s="16" t="str">
        <f>IF(AND(B1026="Premier League",E1026="Live"),_xlfn.XLOOKUP(_xlfn.TEXTJOIN(" vs ",,C1026:D1026),Calendar!G:G,Calendar!B:B),IF(AND(B1026="Premier League",E1026="Highlights"),_xlfn.XLOOKUP(H1026,Calendar!O:O,Calendar!N:N,,-1),""))</f>
        <v/>
      </c>
    </row>
    <row r="1027" spans="34:34" x14ac:dyDescent="0.35">
      <c r="AH1027" s="16" t="str">
        <f>IF(AND(B1027="Premier League",E1027="Live"),_xlfn.XLOOKUP(_xlfn.TEXTJOIN(" vs ",,C1027:D1027),Calendar!G:G,Calendar!B:B),IF(AND(B1027="Premier League",E1027="Highlights"),_xlfn.XLOOKUP(H1027,Calendar!O:O,Calendar!N:N,,-1),""))</f>
        <v/>
      </c>
    </row>
    <row r="1028" spans="34:34" x14ac:dyDescent="0.35">
      <c r="AH1028" s="16" t="str">
        <f>IF(AND(B1028="Premier League",E1028="Live"),_xlfn.XLOOKUP(_xlfn.TEXTJOIN(" vs ",,C1028:D1028),Calendar!G:G,Calendar!B:B),IF(AND(B1028="Premier League",E1028="Highlights"),_xlfn.XLOOKUP(H1028,Calendar!O:O,Calendar!N:N,,-1),""))</f>
        <v/>
      </c>
    </row>
    <row r="1029" spans="34:34" x14ac:dyDescent="0.35">
      <c r="AH1029" s="16" t="str">
        <f>IF(AND(B1029="Premier League",E1029="Live"),_xlfn.XLOOKUP(_xlfn.TEXTJOIN(" vs ",,C1029:D1029),Calendar!G:G,Calendar!B:B),IF(AND(B1029="Premier League",E1029="Highlights"),_xlfn.XLOOKUP(H1029,Calendar!O:O,Calendar!N:N,,-1),""))</f>
        <v/>
      </c>
    </row>
    <row r="1030" spans="34:34" x14ac:dyDescent="0.35">
      <c r="AH1030" s="16" t="str">
        <f>IF(AND(B1030="Premier League",E1030="Live"),_xlfn.XLOOKUP(_xlfn.TEXTJOIN(" vs ",,C1030:D1030),Calendar!G:G,Calendar!B:B),IF(AND(B1030="Premier League",E1030="Highlights"),_xlfn.XLOOKUP(H1030,Calendar!O:O,Calendar!N:N,,-1),""))</f>
        <v/>
      </c>
    </row>
    <row r="1031" spans="34:34" x14ac:dyDescent="0.35">
      <c r="AH1031" s="16" t="str">
        <f>IF(AND(B1031="Premier League",E1031="Live"),_xlfn.XLOOKUP(_xlfn.TEXTJOIN(" vs ",,C1031:D1031),Calendar!G:G,Calendar!B:B),IF(AND(B1031="Premier League",E1031="Highlights"),_xlfn.XLOOKUP(H1031,Calendar!O:O,Calendar!N:N,,-1),""))</f>
        <v/>
      </c>
    </row>
    <row r="1032" spans="34:34" x14ac:dyDescent="0.35">
      <c r="AH1032" s="16" t="str">
        <f>IF(AND(B1032="Premier League",E1032="Live"),_xlfn.XLOOKUP(_xlfn.TEXTJOIN(" vs ",,C1032:D1032),Calendar!G:G,Calendar!B:B),IF(AND(B1032="Premier League",E1032="Highlights"),_xlfn.XLOOKUP(H1032,Calendar!O:O,Calendar!N:N,,-1),""))</f>
        <v/>
      </c>
    </row>
    <row r="1033" spans="34:34" x14ac:dyDescent="0.35">
      <c r="AH1033" s="16" t="str">
        <f>IF(AND(B1033="Premier League",E1033="Live"),_xlfn.XLOOKUP(_xlfn.TEXTJOIN(" vs ",,C1033:D1033),Calendar!G:G,Calendar!B:B),IF(AND(B1033="Premier League",E1033="Highlights"),_xlfn.XLOOKUP(H1033,Calendar!O:O,Calendar!N:N,,-1),""))</f>
        <v/>
      </c>
    </row>
    <row r="1034" spans="34:34" x14ac:dyDescent="0.35">
      <c r="AH1034" s="16" t="str">
        <f>IF(AND(B1034="Premier League",E1034="Live"),_xlfn.XLOOKUP(_xlfn.TEXTJOIN(" vs ",,C1034:D1034),Calendar!G:G,Calendar!B:B),IF(AND(B1034="Premier League",E1034="Highlights"),_xlfn.XLOOKUP(H1034,Calendar!O:O,Calendar!N:N,,-1),""))</f>
        <v/>
      </c>
    </row>
    <row r="1035" spans="34:34" x14ac:dyDescent="0.35">
      <c r="AH1035" s="16" t="str">
        <f>IF(AND(B1035="Premier League",E1035="Live"),_xlfn.XLOOKUP(_xlfn.TEXTJOIN(" vs ",,C1035:D1035),Calendar!G:G,Calendar!B:B),IF(AND(B1035="Premier League",E1035="Highlights"),_xlfn.XLOOKUP(H1035,Calendar!O:O,Calendar!N:N,,-1),""))</f>
        <v/>
      </c>
    </row>
    <row r="1036" spans="34:34" x14ac:dyDescent="0.35">
      <c r="AH1036" s="16" t="str">
        <f>IF(AND(B1036="Premier League",E1036="Live"),_xlfn.XLOOKUP(_xlfn.TEXTJOIN(" vs ",,C1036:D1036),Calendar!G:G,Calendar!B:B),IF(AND(B1036="Premier League",E1036="Highlights"),_xlfn.XLOOKUP(H1036,Calendar!O:O,Calendar!N:N,,-1),""))</f>
        <v/>
      </c>
    </row>
    <row r="1037" spans="34:34" x14ac:dyDescent="0.35">
      <c r="AH1037" s="16" t="str">
        <f>IF(AND(B1037="Premier League",E1037="Live"),_xlfn.XLOOKUP(_xlfn.TEXTJOIN(" vs ",,C1037:D1037),Calendar!G:G,Calendar!B:B),IF(AND(B1037="Premier League",E1037="Highlights"),_xlfn.XLOOKUP(H1037,Calendar!O:O,Calendar!N:N,,-1),""))</f>
        <v/>
      </c>
    </row>
    <row r="1038" spans="34:34" x14ac:dyDescent="0.35">
      <c r="AH1038" s="16" t="str">
        <f>IF(AND(B1038="Premier League",E1038="Live"),_xlfn.XLOOKUP(_xlfn.TEXTJOIN(" vs ",,C1038:D1038),Calendar!G:G,Calendar!B:B),IF(AND(B1038="Premier League",E1038="Highlights"),_xlfn.XLOOKUP(H1038,Calendar!O:O,Calendar!N:N,,-1),""))</f>
        <v/>
      </c>
    </row>
    <row r="1039" spans="34:34" x14ac:dyDescent="0.35">
      <c r="AH1039" s="16" t="str">
        <f>IF(AND(B1039="Premier League",E1039="Live"),_xlfn.XLOOKUP(_xlfn.TEXTJOIN(" vs ",,C1039:D1039),Calendar!G:G,Calendar!B:B),IF(AND(B1039="Premier League",E1039="Highlights"),_xlfn.XLOOKUP(H1039,Calendar!O:O,Calendar!N:N,,-1),""))</f>
        <v/>
      </c>
    </row>
    <row r="1040" spans="34:34" x14ac:dyDescent="0.35">
      <c r="AH1040" s="16" t="str">
        <f>IF(AND(B1040="Premier League",E1040="Live"),_xlfn.XLOOKUP(_xlfn.TEXTJOIN(" vs ",,C1040:D1040),Calendar!G:G,Calendar!B:B),IF(AND(B1040="Premier League",E1040="Highlights"),_xlfn.XLOOKUP(H1040,Calendar!O:O,Calendar!N:N,,-1),""))</f>
        <v/>
      </c>
    </row>
    <row r="1041" spans="34:34" x14ac:dyDescent="0.35">
      <c r="AH1041" s="16" t="str">
        <f>IF(AND(B1041="Premier League",E1041="Live"),_xlfn.XLOOKUP(_xlfn.TEXTJOIN(" vs ",,C1041:D1041),Calendar!G:G,Calendar!B:B),IF(AND(B1041="Premier League",E1041="Highlights"),_xlfn.XLOOKUP(H1041,Calendar!O:O,Calendar!N:N,,-1),""))</f>
        <v/>
      </c>
    </row>
    <row r="1042" spans="34:34" x14ac:dyDescent="0.35">
      <c r="AH1042" s="16" t="str">
        <f>IF(AND(B1042="Premier League",E1042="Live"),_xlfn.XLOOKUP(_xlfn.TEXTJOIN(" vs ",,C1042:D1042),Calendar!G:G,Calendar!B:B),IF(AND(B1042="Premier League",E1042="Highlights"),_xlfn.XLOOKUP(H1042,Calendar!O:O,Calendar!N:N,,-1),""))</f>
        <v/>
      </c>
    </row>
    <row r="1043" spans="34:34" x14ac:dyDescent="0.35">
      <c r="AH1043" s="16" t="str">
        <f>IF(AND(B1043="Premier League",E1043="Live"),_xlfn.XLOOKUP(_xlfn.TEXTJOIN(" vs ",,C1043:D1043),Calendar!G:G,Calendar!B:B),IF(AND(B1043="Premier League",E1043="Highlights"),_xlfn.XLOOKUP(H1043,Calendar!O:O,Calendar!N:N,,-1),""))</f>
        <v/>
      </c>
    </row>
    <row r="1044" spans="34:34" x14ac:dyDescent="0.35">
      <c r="AH1044" s="16" t="str">
        <f>IF(AND(B1044="Premier League",E1044="Live"),_xlfn.XLOOKUP(_xlfn.TEXTJOIN(" vs ",,C1044:D1044),Calendar!G:G,Calendar!B:B),IF(AND(B1044="Premier League",E1044="Highlights"),_xlfn.XLOOKUP(H1044,Calendar!O:O,Calendar!N:N,,-1),""))</f>
        <v/>
      </c>
    </row>
    <row r="1045" spans="34:34" x14ac:dyDescent="0.35">
      <c r="AH1045" s="16" t="str">
        <f>IF(AND(B1045="Premier League",E1045="Live"),_xlfn.XLOOKUP(_xlfn.TEXTJOIN(" vs ",,C1045:D1045),Calendar!G:G,Calendar!B:B),IF(AND(B1045="Premier League",E1045="Highlights"),_xlfn.XLOOKUP(H1045,Calendar!O:O,Calendar!N:N,,-1),""))</f>
        <v/>
      </c>
    </row>
    <row r="1046" spans="34:34" x14ac:dyDescent="0.35">
      <c r="AH1046" s="16" t="str">
        <f>IF(AND(B1046="Premier League",E1046="Live"),_xlfn.XLOOKUP(_xlfn.TEXTJOIN(" vs ",,C1046:D1046),Calendar!G:G,Calendar!B:B),IF(AND(B1046="Premier League",E1046="Highlights"),_xlfn.XLOOKUP(H1046,Calendar!O:O,Calendar!N:N,,-1),""))</f>
        <v/>
      </c>
    </row>
    <row r="1047" spans="34:34" x14ac:dyDescent="0.35">
      <c r="AH1047" s="16" t="str">
        <f>IF(AND(B1047="Premier League",E1047="Live"),_xlfn.XLOOKUP(_xlfn.TEXTJOIN(" vs ",,C1047:D1047),Calendar!G:G,Calendar!B:B),IF(AND(B1047="Premier League",E1047="Highlights"),_xlfn.XLOOKUP(H1047,Calendar!O:O,Calendar!N:N,,-1),""))</f>
        <v/>
      </c>
    </row>
    <row r="1048" spans="34:34" x14ac:dyDescent="0.35">
      <c r="AH1048" s="16" t="str">
        <f>IF(AND(B1048="Premier League",E1048="Live"),_xlfn.XLOOKUP(_xlfn.TEXTJOIN(" vs ",,C1048:D1048),Calendar!G:G,Calendar!B:B),IF(AND(B1048="Premier League",E1048="Highlights"),_xlfn.XLOOKUP(H1048,Calendar!O:O,Calendar!N:N,,-1),""))</f>
        <v/>
      </c>
    </row>
    <row r="1049" spans="34:34" x14ac:dyDescent="0.35">
      <c r="AH1049" s="16" t="str">
        <f>IF(AND(B1049="Premier League",E1049="Live"),_xlfn.XLOOKUP(_xlfn.TEXTJOIN(" vs ",,C1049:D1049),Calendar!G:G,Calendar!B:B),IF(AND(B1049="Premier League",E1049="Highlights"),_xlfn.XLOOKUP(H1049,Calendar!O:O,Calendar!N:N,,-1),""))</f>
        <v/>
      </c>
    </row>
    <row r="1050" spans="34:34" x14ac:dyDescent="0.35">
      <c r="AH1050" s="16" t="str">
        <f>IF(AND(B1050="Premier League",E1050="Live"),_xlfn.XLOOKUP(_xlfn.TEXTJOIN(" vs ",,C1050:D1050),Calendar!G:G,Calendar!B:B),IF(AND(B1050="Premier League",E1050="Highlights"),_xlfn.XLOOKUP(H1050,Calendar!O:O,Calendar!N:N,,-1),""))</f>
        <v/>
      </c>
    </row>
    <row r="1051" spans="34:34" x14ac:dyDescent="0.35">
      <c r="AH1051" s="16" t="str">
        <f>IF(AND(B1051="Premier League",E1051="Live"),_xlfn.XLOOKUP(_xlfn.TEXTJOIN(" vs ",,C1051:D1051),Calendar!G:G,Calendar!B:B),IF(AND(B1051="Premier League",E1051="Highlights"),_xlfn.XLOOKUP(H1051,Calendar!O:O,Calendar!N:N,,-1),""))</f>
        <v/>
      </c>
    </row>
    <row r="1052" spans="34:34" x14ac:dyDescent="0.35">
      <c r="AH1052" s="16" t="str">
        <f>IF(AND(B1052="Premier League",E1052="Live"),_xlfn.XLOOKUP(_xlfn.TEXTJOIN(" vs ",,C1052:D1052),Calendar!G:G,Calendar!B:B),IF(AND(B1052="Premier League",E1052="Highlights"),_xlfn.XLOOKUP(H1052,Calendar!O:O,Calendar!N:N,,-1),""))</f>
        <v/>
      </c>
    </row>
    <row r="1053" spans="34:34" x14ac:dyDescent="0.35">
      <c r="AH1053" s="16" t="str">
        <f>IF(AND(B1053="Premier League",E1053="Live"),_xlfn.XLOOKUP(_xlfn.TEXTJOIN(" vs ",,C1053:D1053),Calendar!G:G,Calendar!B:B),IF(AND(B1053="Premier League",E1053="Highlights"),_xlfn.XLOOKUP(H1053,Calendar!O:O,Calendar!N:N,,-1),""))</f>
        <v/>
      </c>
    </row>
    <row r="1054" spans="34:34" x14ac:dyDescent="0.35">
      <c r="AH1054" s="16" t="str">
        <f>IF(AND(B1054="Premier League",E1054="Live"),_xlfn.XLOOKUP(_xlfn.TEXTJOIN(" vs ",,C1054:D1054),Calendar!G:G,Calendar!B:B),IF(AND(B1054="Premier League",E1054="Highlights"),_xlfn.XLOOKUP(H1054,Calendar!O:O,Calendar!N:N,,-1),""))</f>
        <v/>
      </c>
    </row>
    <row r="1055" spans="34:34" x14ac:dyDescent="0.35">
      <c r="AH1055" s="16" t="str">
        <f>IF(AND(B1055="Premier League",E1055="Live"),_xlfn.XLOOKUP(_xlfn.TEXTJOIN(" vs ",,C1055:D1055),Calendar!G:G,Calendar!B:B),IF(AND(B1055="Premier League",E1055="Highlights"),_xlfn.XLOOKUP(H1055,Calendar!O:O,Calendar!N:N,,-1),""))</f>
        <v/>
      </c>
    </row>
    <row r="1056" spans="34:34" x14ac:dyDescent="0.35">
      <c r="AH1056" s="16" t="str">
        <f>IF(AND(B1056="Premier League",E1056="Live"),_xlfn.XLOOKUP(_xlfn.TEXTJOIN(" vs ",,C1056:D1056),Calendar!G:G,Calendar!B:B),IF(AND(B1056="Premier League",E1056="Highlights"),_xlfn.XLOOKUP(H1056,Calendar!O:O,Calendar!N:N,,-1),""))</f>
        <v/>
      </c>
    </row>
    <row r="1057" spans="34:34" x14ac:dyDescent="0.35">
      <c r="AH1057" s="16" t="str">
        <f>IF(AND(B1057="Premier League",E1057="Live"),_xlfn.XLOOKUP(_xlfn.TEXTJOIN(" vs ",,C1057:D1057),Calendar!G:G,Calendar!B:B),IF(AND(B1057="Premier League",E1057="Highlights"),_xlfn.XLOOKUP(H1057,Calendar!O:O,Calendar!N:N,,-1),""))</f>
        <v/>
      </c>
    </row>
    <row r="1058" spans="34:34" x14ac:dyDescent="0.35">
      <c r="AH1058" s="16" t="str">
        <f>IF(AND(B1058="Premier League",E1058="Live"),_xlfn.XLOOKUP(_xlfn.TEXTJOIN(" vs ",,C1058:D1058),Calendar!G:G,Calendar!B:B),IF(AND(B1058="Premier League",E1058="Highlights"),_xlfn.XLOOKUP(H1058,Calendar!O:O,Calendar!N:N,,-1),""))</f>
        <v/>
      </c>
    </row>
    <row r="1059" spans="34:34" x14ac:dyDescent="0.35">
      <c r="AH1059" s="16" t="str">
        <f>IF(AND(B1059="Premier League",E1059="Live"),_xlfn.XLOOKUP(_xlfn.TEXTJOIN(" vs ",,C1059:D1059),Calendar!G:G,Calendar!B:B),IF(AND(B1059="Premier League",E1059="Highlights"),_xlfn.XLOOKUP(H1059,Calendar!O:O,Calendar!N:N,,-1),""))</f>
        <v/>
      </c>
    </row>
    <row r="1060" spans="34:34" x14ac:dyDescent="0.35">
      <c r="AH1060" s="16" t="str">
        <f>IF(AND(B1060="Premier League",E1060="Live"),_xlfn.XLOOKUP(_xlfn.TEXTJOIN(" vs ",,C1060:D1060),Calendar!G:G,Calendar!B:B),IF(AND(B1060="Premier League",E1060="Highlights"),_xlfn.XLOOKUP(H1060,Calendar!O:O,Calendar!N:N,,-1),""))</f>
        <v/>
      </c>
    </row>
    <row r="1061" spans="34:34" x14ac:dyDescent="0.35">
      <c r="AH1061" s="16" t="str">
        <f>IF(AND(B1061="Premier League",E1061="Live"),_xlfn.XLOOKUP(_xlfn.TEXTJOIN(" vs ",,C1061:D1061),Calendar!G:G,Calendar!B:B),IF(AND(B1061="Premier League",E1061="Highlights"),_xlfn.XLOOKUP(H1061,Calendar!O:O,Calendar!N:N,,-1),""))</f>
        <v/>
      </c>
    </row>
    <row r="1062" spans="34:34" x14ac:dyDescent="0.35">
      <c r="AH1062" s="16" t="str">
        <f>IF(AND(B1062="Premier League",E1062="Live"),_xlfn.XLOOKUP(_xlfn.TEXTJOIN(" vs ",,C1062:D1062),Calendar!G:G,Calendar!B:B),IF(AND(B1062="Premier League",E1062="Highlights"),_xlfn.XLOOKUP(H1062,Calendar!O:O,Calendar!N:N,,-1),""))</f>
        <v/>
      </c>
    </row>
    <row r="1063" spans="34:34" x14ac:dyDescent="0.35">
      <c r="AH1063" s="16" t="str">
        <f>IF(AND(B1063="Premier League",E1063="Live"),_xlfn.XLOOKUP(_xlfn.TEXTJOIN(" vs ",,C1063:D1063),Calendar!G:G,Calendar!B:B),IF(AND(B1063="Premier League",E1063="Highlights"),_xlfn.XLOOKUP(H1063,Calendar!O:O,Calendar!N:N,,-1),""))</f>
        <v/>
      </c>
    </row>
    <row r="1064" spans="34:34" x14ac:dyDescent="0.35">
      <c r="AH1064" s="16" t="str">
        <f>IF(AND(B1064="Premier League",E1064="Live"),_xlfn.XLOOKUP(_xlfn.TEXTJOIN(" vs ",,C1064:D1064),Calendar!G:G,Calendar!B:B),IF(AND(B1064="Premier League",E1064="Highlights"),_xlfn.XLOOKUP(H1064,Calendar!O:O,Calendar!N:N,,-1),""))</f>
        <v/>
      </c>
    </row>
    <row r="1065" spans="34:34" x14ac:dyDescent="0.35">
      <c r="AH1065" s="16" t="str">
        <f>IF(AND(B1065="Premier League",E1065="Live"),_xlfn.XLOOKUP(_xlfn.TEXTJOIN(" vs ",,C1065:D1065),Calendar!G:G,Calendar!B:B),IF(AND(B1065="Premier League",E1065="Highlights"),_xlfn.XLOOKUP(H1065,Calendar!O:O,Calendar!N:N,,-1),""))</f>
        <v/>
      </c>
    </row>
    <row r="1066" spans="34:34" x14ac:dyDescent="0.35">
      <c r="AH1066" s="16" t="str">
        <f>IF(AND(B1066="Premier League",E1066="Live"),_xlfn.XLOOKUP(_xlfn.TEXTJOIN(" vs ",,C1066:D1066),Calendar!G:G,Calendar!B:B),IF(AND(B1066="Premier League",E1066="Highlights"),_xlfn.XLOOKUP(H1066,Calendar!O:O,Calendar!N:N,,-1),""))</f>
        <v/>
      </c>
    </row>
    <row r="1067" spans="34:34" x14ac:dyDescent="0.35">
      <c r="AH1067" s="16" t="str">
        <f>IF(AND(B1067="Premier League",E1067="Live"),_xlfn.XLOOKUP(_xlfn.TEXTJOIN(" vs ",,C1067:D1067),Calendar!G:G,Calendar!B:B),IF(AND(B1067="Premier League",E1067="Highlights"),_xlfn.XLOOKUP(H1067,Calendar!O:O,Calendar!N:N,,-1),""))</f>
        <v/>
      </c>
    </row>
    <row r="1068" spans="34:34" x14ac:dyDescent="0.35">
      <c r="AH1068" s="16" t="str">
        <f>IF(AND(B1068="Premier League",E1068="Live"),_xlfn.XLOOKUP(_xlfn.TEXTJOIN(" vs ",,C1068:D1068),Calendar!G:G,Calendar!B:B),IF(AND(B1068="Premier League",E1068="Highlights"),_xlfn.XLOOKUP(H1068,Calendar!O:O,Calendar!N:N,,-1),""))</f>
        <v/>
      </c>
    </row>
    <row r="1069" spans="34:34" x14ac:dyDescent="0.35">
      <c r="AH1069" s="16" t="str">
        <f>IF(AND(B1069="Premier League",E1069="Live"),_xlfn.XLOOKUP(_xlfn.TEXTJOIN(" vs ",,C1069:D1069),Calendar!G:G,Calendar!B:B),IF(AND(B1069="Premier League",E1069="Highlights"),_xlfn.XLOOKUP(H1069,Calendar!O:O,Calendar!N:N,,-1),""))</f>
        <v/>
      </c>
    </row>
    <row r="1070" spans="34:34" x14ac:dyDescent="0.35">
      <c r="AH1070" s="16" t="str">
        <f>IF(AND(B1070="Premier League",E1070="Live"),_xlfn.XLOOKUP(_xlfn.TEXTJOIN(" vs ",,C1070:D1070),Calendar!G:G,Calendar!B:B),IF(AND(B1070="Premier League",E1070="Highlights"),_xlfn.XLOOKUP(H1070,Calendar!O:O,Calendar!N:N,,-1),""))</f>
        <v/>
      </c>
    </row>
    <row r="1071" spans="34:34" x14ac:dyDescent="0.35">
      <c r="AH1071" s="16" t="str">
        <f>IF(AND(B1071="Premier League",E1071="Live"),_xlfn.XLOOKUP(_xlfn.TEXTJOIN(" vs ",,C1071:D1071),Calendar!G:G,Calendar!B:B),IF(AND(B1071="Premier League",E1071="Highlights"),_xlfn.XLOOKUP(H1071,Calendar!O:O,Calendar!N:N,,-1),""))</f>
        <v/>
      </c>
    </row>
    <row r="1072" spans="34:34" x14ac:dyDescent="0.35">
      <c r="AH1072" s="16" t="str">
        <f>IF(AND(B1072="Premier League",E1072="Live"),_xlfn.XLOOKUP(_xlfn.TEXTJOIN(" vs ",,C1072:D1072),Calendar!G:G,Calendar!B:B),IF(AND(B1072="Premier League",E1072="Highlights"),_xlfn.XLOOKUP(H1072,Calendar!O:O,Calendar!N:N,,-1),""))</f>
        <v/>
      </c>
    </row>
    <row r="1073" spans="34:34" x14ac:dyDescent="0.35">
      <c r="AH1073" s="16" t="str">
        <f>IF(AND(B1073="Premier League",E1073="Live"),_xlfn.XLOOKUP(_xlfn.TEXTJOIN(" vs ",,C1073:D1073),Calendar!G:G,Calendar!B:B),IF(AND(B1073="Premier League",E1073="Highlights"),_xlfn.XLOOKUP(H1073,Calendar!O:O,Calendar!N:N,,-1),""))</f>
        <v/>
      </c>
    </row>
    <row r="1074" spans="34:34" x14ac:dyDescent="0.35">
      <c r="AH1074" s="16" t="str">
        <f>IF(AND(B1074="Premier League",E1074="Live"),_xlfn.XLOOKUP(_xlfn.TEXTJOIN(" vs ",,C1074:D1074),Calendar!G:G,Calendar!B:B),IF(AND(B1074="Premier League",E1074="Highlights"),_xlfn.XLOOKUP(H1074,Calendar!O:O,Calendar!N:N,,-1),""))</f>
        <v/>
      </c>
    </row>
    <row r="1075" spans="34:34" x14ac:dyDescent="0.35">
      <c r="AH1075" s="16" t="str">
        <f>IF(AND(B1075="Premier League",E1075="Live"),_xlfn.XLOOKUP(_xlfn.TEXTJOIN(" vs ",,C1075:D1075),Calendar!G:G,Calendar!B:B),IF(AND(B1075="Premier League",E1075="Highlights"),_xlfn.XLOOKUP(H1075,Calendar!O:O,Calendar!N:N,,-1),""))</f>
        <v/>
      </c>
    </row>
    <row r="1076" spans="34:34" x14ac:dyDescent="0.35">
      <c r="AH1076" s="16" t="str">
        <f>IF(AND(B1076="Premier League",E1076="Live"),_xlfn.XLOOKUP(_xlfn.TEXTJOIN(" vs ",,C1076:D1076),Calendar!G:G,Calendar!B:B),IF(AND(B1076="Premier League",E1076="Highlights"),_xlfn.XLOOKUP(H1076,Calendar!O:O,Calendar!N:N,,-1),""))</f>
        <v/>
      </c>
    </row>
    <row r="1077" spans="34:34" x14ac:dyDescent="0.35">
      <c r="AH1077" s="16" t="str">
        <f>IF(AND(B1077="Premier League",E1077="Live"),_xlfn.XLOOKUP(_xlfn.TEXTJOIN(" vs ",,C1077:D1077),Calendar!G:G,Calendar!B:B),IF(AND(B1077="Premier League",E1077="Highlights"),_xlfn.XLOOKUP(H1077,Calendar!O:O,Calendar!N:N,,-1),""))</f>
        <v/>
      </c>
    </row>
    <row r="1078" spans="34:34" x14ac:dyDescent="0.35">
      <c r="AH1078" s="16" t="str">
        <f>IF(AND(B1078="Premier League",E1078="Live"),_xlfn.XLOOKUP(_xlfn.TEXTJOIN(" vs ",,C1078:D1078),Calendar!G:G,Calendar!B:B),IF(AND(B1078="Premier League",E1078="Highlights"),_xlfn.XLOOKUP(H1078,Calendar!O:O,Calendar!N:N,,-1),""))</f>
        <v/>
      </c>
    </row>
    <row r="1079" spans="34:34" x14ac:dyDescent="0.35">
      <c r="AH1079" s="16" t="str">
        <f>IF(AND(B1079="Premier League",E1079="Live"),_xlfn.XLOOKUP(_xlfn.TEXTJOIN(" vs ",,C1079:D1079),Calendar!G:G,Calendar!B:B),IF(AND(B1079="Premier League",E1079="Highlights"),_xlfn.XLOOKUP(H1079,Calendar!O:O,Calendar!N:N,,-1),""))</f>
        <v/>
      </c>
    </row>
    <row r="1080" spans="34:34" x14ac:dyDescent="0.35">
      <c r="AH1080" s="16" t="str">
        <f>IF(AND(B1080="Premier League",E1080="Live"),_xlfn.XLOOKUP(_xlfn.TEXTJOIN(" vs ",,C1080:D1080),Calendar!G:G,Calendar!B:B),IF(AND(B1080="Premier League",E1080="Highlights"),_xlfn.XLOOKUP(H1080,Calendar!O:O,Calendar!N:N,,-1),""))</f>
        <v/>
      </c>
    </row>
    <row r="1081" spans="34:34" x14ac:dyDescent="0.35">
      <c r="AH1081" s="16" t="str">
        <f>IF(AND(B1081="Premier League",E1081="Live"),_xlfn.XLOOKUP(_xlfn.TEXTJOIN(" vs ",,C1081:D1081),Calendar!G:G,Calendar!B:B),IF(AND(B1081="Premier League",E1081="Highlights"),_xlfn.XLOOKUP(H1081,Calendar!O:O,Calendar!N:N,,-1),""))</f>
        <v/>
      </c>
    </row>
    <row r="1082" spans="34:34" x14ac:dyDescent="0.35">
      <c r="AH1082" s="16" t="str">
        <f>IF(AND(B1082="Premier League",E1082="Live"),_xlfn.XLOOKUP(_xlfn.TEXTJOIN(" vs ",,C1082:D1082),Calendar!G:G,Calendar!B:B),IF(AND(B1082="Premier League",E1082="Highlights"),_xlfn.XLOOKUP(H1082,Calendar!O:O,Calendar!N:N,,-1),""))</f>
        <v/>
      </c>
    </row>
    <row r="1083" spans="34:34" x14ac:dyDescent="0.35">
      <c r="AH1083" s="16" t="str">
        <f>IF(AND(B1083="Premier League",E1083="Live"),_xlfn.XLOOKUP(_xlfn.TEXTJOIN(" vs ",,C1083:D1083),Calendar!G:G,Calendar!B:B),IF(AND(B1083="Premier League",E1083="Highlights"),_xlfn.XLOOKUP(H1083,Calendar!O:O,Calendar!N:N,,-1),""))</f>
        <v/>
      </c>
    </row>
    <row r="1084" spans="34:34" x14ac:dyDescent="0.35">
      <c r="AH1084" s="16" t="str">
        <f>IF(AND(B1084="Premier League",E1084="Live"),_xlfn.XLOOKUP(_xlfn.TEXTJOIN(" vs ",,C1084:D1084),Calendar!G:G,Calendar!B:B),IF(AND(B1084="Premier League",E1084="Highlights"),_xlfn.XLOOKUP(H1084,Calendar!O:O,Calendar!N:N,,-1),""))</f>
        <v/>
      </c>
    </row>
    <row r="1085" spans="34:34" x14ac:dyDescent="0.35">
      <c r="AH1085" s="16" t="str">
        <f>IF(AND(B1085="Premier League",E1085="Live"),_xlfn.XLOOKUP(_xlfn.TEXTJOIN(" vs ",,C1085:D1085),Calendar!G:G,Calendar!B:B),IF(AND(B1085="Premier League",E1085="Highlights"),_xlfn.XLOOKUP(H1085,Calendar!O:O,Calendar!N:N,,-1),""))</f>
        <v/>
      </c>
    </row>
    <row r="1086" spans="34:34" x14ac:dyDescent="0.35">
      <c r="AH1086" s="16" t="str">
        <f>IF(AND(B1086="Premier League",E1086="Live"),_xlfn.XLOOKUP(_xlfn.TEXTJOIN(" vs ",,C1086:D1086),Calendar!G:G,Calendar!B:B),IF(AND(B1086="Premier League",E1086="Highlights"),_xlfn.XLOOKUP(H1086,Calendar!O:O,Calendar!N:N,,-1),""))</f>
        <v/>
      </c>
    </row>
    <row r="1087" spans="34:34" x14ac:dyDescent="0.35">
      <c r="AH1087" s="16" t="str">
        <f>IF(AND(B1087="Premier League",E1087="Live"),_xlfn.XLOOKUP(_xlfn.TEXTJOIN(" vs ",,C1087:D1087),Calendar!G:G,Calendar!B:B),IF(AND(B1087="Premier League",E1087="Highlights"),_xlfn.XLOOKUP(H1087,Calendar!O:O,Calendar!N:N,,-1),""))</f>
        <v/>
      </c>
    </row>
    <row r="1088" spans="34:34" x14ac:dyDescent="0.35">
      <c r="AH1088" s="16" t="str">
        <f>IF(AND(B1088="Premier League",E1088="Live"),_xlfn.XLOOKUP(_xlfn.TEXTJOIN(" vs ",,C1088:D1088),Calendar!G:G,Calendar!B:B),IF(AND(B1088="Premier League",E1088="Highlights"),_xlfn.XLOOKUP(H1088,Calendar!O:O,Calendar!N:N,,-1),""))</f>
        <v/>
      </c>
    </row>
    <row r="1089" spans="34:34" x14ac:dyDescent="0.35">
      <c r="AH1089" s="16" t="str">
        <f>IF(AND(B1089="Premier League",E1089="Live"),_xlfn.XLOOKUP(_xlfn.TEXTJOIN(" vs ",,C1089:D1089),Calendar!G:G,Calendar!B:B),IF(AND(B1089="Premier League",E1089="Highlights"),_xlfn.XLOOKUP(H1089,Calendar!O:O,Calendar!N:N,,-1),""))</f>
        <v/>
      </c>
    </row>
    <row r="1090" spans="34:34" x14ac:dyDescent="0.35">
      <c r="AH1090" s="16" t="str">
        <f>IF(AND(B1090="Premier League",E1090="Live"),_xlfn.XLOOKUP(_xlfn.TEXTJOIN(" vs ",,C1090:D1090),Calendar!G:G,Calendar!B:B),IF(AND(B1090="Premier League",E1090="Highlights"),_xlfn.XLOOKUP(H1090,Calendar!O:O,Calendar!N:N,,-1),""))</f>
        <v/>
      </c>
    </row>
    <row r="1091" spans="34:34" x14ac:dyDescent="0.35">
      <c r="AH1091" s="16" t="str">
        <f>IF(AND(B1091="Premier League",E1091="Live"),_xlfn.XLOOKUP(_xlfn.TEXTJOIN(" vs ",,C1091:D1091),Calendar!G:G,Calendar!B:B),IF(AND(B1091="Premier League",E1091="Highlights"),_xlfn.XLOOKUP(H1091,Calendar!O:O,Calendar!N:N,,-1),""))</f>
        <v/>
      </c>
    </row>
    <row r="1092" spans="34:34" x14ac:dyDescent="0.35">
      <c r="AH1092" s="16" t="str">
        <f>IF(AND(B1092="Premier League",E1092="Live"),_xlfn.XLOOKUP(_xlfn.TEXTJOIN(" vs ",,C1092:D1092),Calendar!G:G,Calendar!B:B),IF(AND(B1092="Premier League",E1092="Highlights"),_xlfn.XLOOKUP(H1092,Calendar!O:O,Calendar!N:N,,-1),""))</f>
        <v/>
      </c>
    </row>
    <row r="1093" spans="34:34" x14ac:dyDescent="0.35">
      <c r="AH1093" s="16" t="str">
        <f>IF(AND(B1093="Premier League",E1093="Live"),_xlfn.XLOOKUP(_xlfn.TEXTJOIN(" vs ",,C1093:D1093),Calendar!G:G,Calendar!B:B),IF(AND(B1093="Premier League",E1093="Highlights"),_xlfn.XLOOKUP(H1093,Calendar!O:O,Calendar!N:N,,-1),""))</f>
        <v/>
      </c>
    </row>
    <row r="1094" spans="34:34" x14ac:dyDescent="0.35">
      <c r="AH1094" s="16" t="str">
        <f>IF(AND(B1094="Premier League",E1094="Live"),_xlfn.XLOOKUP(_xlfn.TEXTJOIN(" vs ",,C1094:D1094),Calendar!G:G,Calendar!B:B),IF(AND(B1094="Premier League",E1094="Highlights"),_xlfn.XLOOKUP(H1094,Calendar!O:O,Calendar!N:N,,-1),""))</f>
        <v/>
      </c>
    </row>
    <row r="1095" spans="34:34" x14ac:dyDescent="0.35">
      <c r="AH1095" s="16" t="str">
        <f>IF(AND(B1095="Premier League",E1095="Live"),_xlfn.XLOOKUP(_xlfn.TEXTJOIN(" vs ",,C1095:D1095),Calendar!G:G,Calendar!B:B),IF(AND(B1095="Premier League",E1095="Highlights"),_xlfn.XLOOKUP(H1095,Calendar!O:O,Calendar!N:N,,-1),""))</f>
        <v/>
      </c>
    </row>
    <row r="1096" spans="34:34" x14ac:dyDescent="0.35">
      <c r="AH1096" s="16" t="str">
        <f>IF(AND(B1096="Premier League",E1096="Live"),_xlfn.XLOOKUP(_xlfn.TEXTJOIN(" vs ",,C1096:D1096),Calendar!G:G,Calendar!B:B),IF(AND(B1096="Premier League",E1096="Highlights"),_xlfn.XLOOKUP(H1096,Calendar!O:O,Calendar!N:N,,-1),""))</f>
        <v/>
      </c>
    </row>
    <row r="1097" spans="34:34" x14ac:dyDescent="0.35">
      <c r="AH1097" s="16" t="str">
        <f>IF(AND(B1097="Premier League",E1097="Live"),_xlfn.XLOOKUP(_xlfn.TEXTJOIN(" vs ",,C1097:D1097),Calendar!G:G,Calendar!B:B),IF(AND(B1097="Premier League",E1097="Highlights"),_xlfn.XLOOKUP(H1097,Calendar!O:O,Calendar!N:N,,-1),""))</f>
        <v/>
      </c>
    </row>
    <row r="1098" spans="34:34" x14ac:dyDescent="0.35">
      <c r="AH1098" s="16" t="str">
        <f>IF(AND(B1098="Premier League",E1098="Live"),_xlfn.XLOOKUP(_xlfn.TEXTJOIN(" vs ",,C1098:D1098),Calendar!G:G,Calendar!B:B),IF(AND(B1098="Premier League",E1098="Highlights"),_xlfn.XLOOKUP(H1098,Calendar!O:O,Calendar!N:N,,-1),""))</f>
        <v/>
      </c>
    </row>
    <row r="1099" spans="34:34" x14ac:dyDescent="0.35">
      <c r="AH1099" s="16" t="str">
        <f>IF(AND(B1099="Premier League",E1099="Live"),_xlfn.XLOOKUP(_xlfn.TEXTJOIN(" vs ",,C1099:D1099),Calendar!G:G,Calendar!B:B),IF(AND(B1099="Premier League",E1099="Highlights"),_xlfn.XLOOKUP(H1099,Calendar!O:O,Calendar!N:N,,-1),""))</f>
        <v/>
      </c>
    </row>
    <row r="1100" spans="34:34" x14ac:dyDescent="0.35">
      <c r="AH1100" s="16" t="str">
        <f>IF(AND(B1100="Premier League",E1100="Live"),_xlfn.XLOOKUP(_xlfn.TEXTJOIN(" vs ",,C1100:D1100),Calendar!G:G,Calendar!B:B),IF(AND(B1100="Premier League",E1100="Highlights"),_xlfn.XLOOKUP(H1100,Calendar!O:O,Calendar!N:N,,-1),""))</f>
        <v/>
      </c>
    </row>
    <row r="1101" spans="34:34" x14ac:dyDescent="0.35">
      <c r="AH1101" s="16" t="str">
        <f>IF(AND(B1101="Premier League",E1101="Live"),_xlfn.XLOOKUP(_xlfn.TEXTJOIN(" vs ",,C1101:D1101),Calendar!G:G,Calendar!B:B),IF(AND(B1101="Premier League",E1101="Highlights"),_xlfn.XLOOKUP(H1101,Calendar!O:O,Calendar!N:N,,-1),""))</f>
        <v/>
      </c>
    </row>
    <row r="1102" spans="34:34" x14ac:dyDescent="0.35">
      <c r="AH1102" s="16" t="str">
        <f>IF(AND(B1102="Premier League",E1102="Live"),_xlfn.XLOOKUP(_xlfn.TEXTJOIN(" vs ",,C1102:D1102),Calendar!G:G,Calendar!B:B),IF(AND(B1102="Premier League",E1102="Highlights"),_xlfn.XLOOKUP(H1102,Calendar!O:O,Calendar!N:N,,-1),""))</f>
        <v/>
      </c>
    </row>
    <row r="1103" spans="34:34" x14ac:dyDescent="0.35">
      <c r="AH1103" s="16" t="str">
        <f>IF(AND(B1103="Premier League",E1103="Live"),_xlfn.XLOOKUP(_xlfn.TEXTJOIN(" vs ",,C1103:D1103),Calendar!G:G,Calendar!B:B),IF(AND(B1103="Premier League",E1103="Highlights"),_xlfn.XLOOKUP(H1103,Calendar!O:O,Calendar!N:N,,-1),""))</f>
        <v/>
      </c>
    </row>
    <row r="1104" spans="34:34" x14ac:dyDescent="0.35">
      <c r="AH1104" s="16" t="str">
        <f>IF(AND(B1104="Premier League",E1104="Live"),_xlfn.XLOOKUP(_xlfn.TEXTJOIN(" vs ",,C1104:D1104),Calendar!G:G,Calendar!B:B),IF(AND(B1104="Premier League",E1104="Highlights"),_xlfn.XLOOKUP(H1104,Calendar!O:O,Calendar!N:N,,-1),""))</f>
        <v/>
      </c>
    </row>
    <row r="1105" spans="34:34" x14ac:dyDescent="0.35">
      <c r="AH1105" s="16" t="str">
        <f>IF(AND(B1105="Premier League",E1105="Live"),_xlfn.XLOOKUP(_xlfn.TEXTJOIN(" vs ",,C1105:D1105),Calendar!G:G,Calendar!B:B),IF(AND(B1105="Premier League",E1105="Highlights"),_xlfn.XLOOKUP(H1105,Calendar!O:O,Calendar!N:N,,-1),""))</f>
        <v/>
      </c>
    </row>
    <row r="1106" spans="34:34" x14ac:dyDescent="0.35">
      <c r="AH1106" s="16" t="str">
        <f>IF(AND(B1106="Premier League",E1106="Live"),_xlfn.XLOOKUP(_xlfn.TEXTJOIN(" vs ",,C1106:D1106),Calendar!G:G,Calendar!B:B),IF(AND(B1106="Premier League",E1106="Highlights"),_xlfn.XLOOKUP(H1106,Calendar!O:O,Calendar!N:N,,-1),""))</f>
        <v/>
      </c>
    </row>
    <row r="1107" spans="34:34" x14ac:dyDescent="0.35">
      <c r="AH1107" s="16" t="str">
        <f>IF(AND(B1107="Premier League",E1107="Live"),_xlfn.XLOOKUP(_xlfn.TEXTJOIN(" vs ",,C1107:D1107),Calendar!G:G,Calendar!B:B),IF(AND(B1107="Premier League",E1107="Highlights"),_xlfn.XLOOKUP(H1107,Calendar!O:O,Calendar!N:N,,-1),""))</f>
        <v/>
      </c>
    </row>
    <row r="1108" spans="34:34" x14ac:dyDescent="0.35">
      <c r="AH1108" s="16" t="str">
        <f>IF(AND(B1108="Premier League",E1108="Live"),_xlfn.XLOOKUP(_xlfn.TEXTJOIN(" vs ",,C1108:D1108),Calendar!G:G,Calendar!B:B),IF(AND(B1108="Premier League",E1108="Highlights"),_xlfn.XLOOKUP(H1108,Calendar!O:O,Calendar!N:N,,-1),""))</f>
        <v/>
      </c>
    </row>
    <row r="1109" spans="34:34" x14ac:dyDescent="0.35">
      <c r="AH1109" s="16" t="str">
        <f>IF(AND(B1109="Premier League",E1109="Live"),_xlfn.XLOOKUP(_xlfn.TEXTJOIN(" vs ",,C1109:D1109),Calendar!G:G,Calendar!B:B),IF(AND(B1109="Premier League",E1109="Highlights"),_xlfn.XLOOKUP(H1109,Calendar!O:O,Calendar!N:N,,-1),""))</f>
        <v/>
      </c>
    </row>
    <row r="1110" spans="34:34" x14ac:dyDescent="0.35">
      <c r="AH1110" s="16" t="str">
        <f>IF(AND(B1110="Premier League",E1110="Live"),_xlfn.XLOOKUP(_xlfn.TEXTJOIN(" vs ",,C1110:D1110),Calendar!G:G,Calendar!B:B),IF(AND(B1110="Premier League",E1110="Highlights"),_xlfn.XLOOKUP(H1110,Calendar!O:O,Calendar!N:N,,-1),""))</f>
        <v/>
      </c>
    </row>
    <row r="1111" spans="34:34" x14ac:dyDescent="0.35">
      <c r="AH1111" s="16" t="str">
        <f>IF(AND(B1111="Premier League",E1111="Live"),_xlfn.XLOOKUP(_xlfn.TEXTJOIN(" vs ",,C1111:D1111),Calendar!G:G,Calendar!B:B),IF(AND(B1111="Premier League",E1111="Highlights"),_xlfn.XLOOKUP(H1111,Calendar!O:O,Calendar!N:N,,-1),""))</f>
        <v/>
      </c>
    </row>
    <row r="1112" spans="34:34" x14ac:dyDescent="0.35">
      <c r="AH1112" s="16" t="str">
        <f>IF(AND(B1112="Premier League",E1112="Live"),_xlfn.XLOOKUP(_xlfn.TEXTJOIN(" vs ",,C1112:D1112),Calendar!G:G,Calendar!B:B),IF(AND(B1112="Premier League",E1112="Highlights"),_xlfn.XLOOKUP(H1112,Calendar!O:O,Calendar!N:N,,-1),""))</f>
        <v/>
      </c>
    </row>
    <row r="1113" spans="34:34" x14ac:dyDescent="0.35">
      <c r="AH1113" s="16" t="str">
        <f>IF(AND(B1113="Premier League",E1113="Live"),_xlfn.XLOOKUP(_xlfn.TEXTJOIN(" vs ",,C1113:D1113),Calendar!G:G,Calendar!B:B),IF(AND(B1113="Premier League",E1113="Highlights"),_xlfn.XLOOKUP(H1113,Calendar!O:O,Calendar!N:N,,-1),""))</f>
        <v/>
      </c>
    </row>
    <row r="1114" spans="34:34" x14ac:dyDescent="0.35">
      <c r="AH1114" s="16" t="str">
        <f>IF(AND(B1114="Premier League",E1114="Live"),_xlfn.XLOOKUP(_xlfn.TEXTJOIN(" vs ",,C1114:D1114),Calendar!G:G,Calendar!B:B),IF(AND(B1114="Premier League",E1114="Highlights"),_xlfn.XLOOKUP(H1114,Calendar!O:O,Calendar!N:N,,-1),""))</f>
        <v/>
      </c>
    </row>
    <row r="1115" spans="34:34" x14ac:dyDescent="0.35">
      <c r="AH1115" s="16" t="str">
        <f>IF(AND(B1115="Premier League",E1115="Live"),_xlfn.XLOOKUP(_xlfn.TEXTJOIN(" vs ",,C1115:D1115),Calendar!G:G,Calendar!B:B),IF(AND(B1115="Premier League",E1115="Highlights"),_xlfn.XLOOKUP(H1115,Calendar!O:O,Calendar!N:N,,-1),""))</f>
        <v/>
      </c>
    </row>
    <row r="1116" spans="34:34" x14ac:dyDescent="0.35">
      <c r="AH1116" s="16" t="str">
        <f>IF(AND(B1116="Premier League",E1116="Live"),_xlfn.XLOOKUP(_xlfn.TEXTJOIN(" vs ",,C1116:D1116),Calendar!G:G,Calendar!B:B),IF(AND(B1116="Premier League",E1116="Highlights"),_xlfn.XLOOKUP(H1116,Calendar!O:O,Calendar!N:N,,-1),""))</f>
        <v/>
      </c>
    </row>
    <row r="1117" spans="34:34" x14ac:dyDescent="0.35">
      <c r="AH1117" s="16" t="str">
        <f>IF(AND(B1117="Premier League",E1117="Live"),_xlfn.XLOOKUP(_xlfn.TEXTJOIN(" vs ",,C1117:D1117),Calendar!G:G,Calendar!B:B),IF(AND(B1117="Premier League",E1117="Highlights"),_xlfn.XLOOKUP(H1117,Calendar!O:O,Calendar!N:N,,-1),""))</f>
        <v/>
      </c>
    </row>
    <row r="1118" spans="34:34" x14ac:dyDescent="0.35">
      <c r="AH1118" s="16" t="str">
        <f>IF(AND(B1118="Premier League",E1118="Live"),_xlfn.XLOOKUP(_xlfn.TEXTJOIN(" vs ",,C1118:D1118),Calendar!G:G,Calendar!B:B),IF(AND(B1118="Premier League",E1118="Highlights"),_xlfn.XLOOKUP(H1118,Calendar!O:O,Calendar!N:N,,-1),""))</f>
        <v/>
      </c>
    </row>
    <row r="1119" spans="34:34" x14ac:dyDescent="0.35">
      <c r="AH1119" s="16" t="str">
        <f>IF(AND(B1119="Premier League",E1119="Live"),_xlfn.XLOOKUP(_xlfn.TEXTJOIN(" vs ",,C1119:D1119),Calendar!G:G,Calendar!B:B),IF(AND(B1119="Premier League",E1119="Highlights"),_xlfn.XLOOKUP(H1119,Calendar!O:O,Calendar!N:N,,-1),""))</f>
        <v/>
      </c>
    </row>
    <row r="1120" spans="34:34" x14ac:dyDescent="0.35">
      <c r="AH1120" s="16" t="str">
        <f>IF(AND(B1120="Premier League",E1120="Live"),_xlfn.XLOOKUP(_xlfn.TEXTJOIN(" vs ",,C1120:D1120),Calendar!G:G,Calendar!B:B),IF(AND(B1120="Premier League",E1120="Highlights"),_xlfn.XLOOKUP(H1120,Calendar!O:O,Calendar!N:N,,-1),""))</f>
        <v/>
      </c>
    </row>
    <row r="1121" spans="34:34" x14ac:dyDescent="0.35">
      <c r="AH1121" s="16" t="str">
        <f>IF(AND(B1121="Premier League",E1121="Live"),_xlfn.XLOOKUP(_xlfn.TEXTJOIN(" vs ",,C1121:D1121),Calendar!G:G,Calendar!B:B),IF(AND(B1121="Premier League",E1121="Highlights"),_xlfn.XLOOKUP(H1121,Calendar!O:O,Calendar!N:N,,-1),""))</f>
        <v/>
      </c>
    </row>
    <row r="1122" spans="34:34" x14ac:dyDescent="0.35">
      <c r="AH1122" s="16" t="str">
        <f>IF(AND(B1122="Premier League",E1122="Live"),_xlfn.XLOOKUP(_xlfn.TEXTJOIN(" vs ",,C1122:D1122),Calendar!G:G,Calendar!B:B),IF(AND(B1122="Premier League",E1122="Highlights"),_xlfn.XLOOKUP(H1122,Calendar!O:O,Calendar!N:N,,-1),""))</f>
        <v/>
      </c>
    </row>
    <row r="1123" spans="34:34" x14ac:dyDescent="0.35">
      <c r="AH1123" s="16" t="str">
        <f>IF(AND(B1123="Premier League",E1123="Live"),_xlfn.XLOOKUP(_xlfn.TEXTJOIN(" vs ",,C1123:D1123),Calendar!G:G,Calendar!B:B),IF(AND(B1123="Premier League",E1123="Highlights"),_xlfn.XLOOKUP(H1123,Calendar!O:O,Calendar!N:N,,-1),""))</f>
        <v/>
      </c>
    </row>
    <row r="1124" spans="34:34" x14ac:dyDescent="0.35">
      <c r="AH1124" s="16" t="str">
        <f>IF(AND(B1124="Premier League",E1124="Live"),_xlfn.XLOOKUP(_xlfn.TEXTJOIN(" vs ",,C1124:D1124),Calendar!G:G,Calendar!B:B),IF(AND(B1124="Premier League",E1124="Highlights"),_xlfn.XLOOKUP(H1124,Calendar!O:O,Calendar!N:N,,-1),""))</f>
        <v/>
      </c>
    </row>
    <row r="1125" spans="34:34" x14ac:dyDescent="0.35">
      <c r="AH1125" s="16" t="str">
        <f>IF(AND(B1125="Premier League",E1125="Live"),_xlfn.XLOOKUP(_xlfn.TEXTJOIN(" vs ",,C1125:D1125),Calendar!G:G,Calendar!B:B),IF(AND(B1125="Premier League",E1125="Highlights"),_xlfn.XLOOKUP(H1125,Calendar!O:O,Calendar!N:N,,-1),""))</f>
        <v/>
      </c>
    </row>
    <row r="1126" spans="34:34" x14ac:dyDescent="0.35">
      <c r="AH1126" s="16" t="str">
        <f>IF(AND(B1126="Premier League",E1126="Live"),_xlfn.XLOOKUP(_xlfn.TEXTJOIN(" vs ",,C1126:D1126),Calendar!G:G,Calendar!B:B),IF(AND(B1126="Premier League",E1126="Highlights"),_xlfn.XLOOKUP(H1126,Calendar!O:O,Calendar!N:N,,-1),""))</f>
        <v/>
      </c>
    </row>
    <row r="1127" spans="34:34" x14ac:dyDescent="0.35">
      <c r="AH1127" s="16" t="str">
        <f>IF(AND(B1127="Premier League",E1127="Live"),_xlfn.XLOOKUP(_xlfn.TEXTJOIN(" vs ",,C1127:D1127),Calendar!G:G,Calendar!B:B),IF(AND(B1127="Premier League",E1127="Highlights"),_xlfn.XLOOKUP(H1127,Calendar!O:O,Calendar!N:N,,-1),""))</f>
        <v/>
      </c>
    </row>
    <row r="1128" spans="34:34" x14ac:dyDescent="0.35">
      <c r="AH1128" s="16" t="str">
        <f>IF(AND(B1128="Premier League",E1128="Live"),_xlfn.XLOOKUP(_xlfn.TEXTJOIN(" vs ",,C1128:D1128),Calendar!G:G,Calendar!B:B),IF(AND(B1128="Premier League",E1128="Highlights"),_xlfn.XLOOKUP(H1128,Calendar!O:O,Calendar!N:N,,-1),""))</f>
        <v/>
      </c>
    </row>
    <row r="1129" spans="34:34" x14ac:dyDescent="0.35">
      <c r="AH1129" s="16" t="str">
        <f>IF(AND(B1129="Premier League",E1129="Live"),_xlfn.XLOOKUP(_xlfn.TEXTJOIN(" vs ",,C1129:D1129),Calendar!G:G,Calendar!B:B),IF(AND(B1129="Premier League",E1129="Highlights"),_xlfn.XLOOKUP(H1129,Calendar!O:O,Calendar!N:N,,-1),""))</f>
        <v/>
      </c>
    </row>
    <row r="1130" spans="34:34" x14ac:dyDescent="0.35">
      <c r="AH1130" s="16" t="str">
        <f>IF(AND(B1130="Premier League",E1130="Live"),_xlfn.XLOOKUP(_xlfn.TEXTJOIN(" vs ",,C1130:D1130),Calendar!G:G,Calendar!B:B),IF(AND(B1130="Premier League",E1130="Highlights"),_xlfn.XLOOKUP(H1130,Calendar!O:O,Calendar!N:N,,-1),""))</f>
        <v/>
      </c>
    </row>
    <row r="1131" spans="34:34" x14ac:dyDescent="0.35">
      <c r="AH1131" s="16" t="str">
        <f>IF(AND(B1131="Premier League",E1131="Live"),_xlfn.XLOOKUP(_xlfn.TEXTJOIN(" vs ",,C1131:D1131),Calendar!G:G,Calendar!B:B),IF(AND(B1131="Premier League",E1131="Highlights"),_xlfn.XLOOKUP(H1131,Calendar!O:O,Calendar!N:N,,-1),""))</f>
        <v/>
      </c>
    </row>
    <row r="1132" spans="34:34" x14ac:dyDescent="0.35">
      <c r="AH1132" s="16" t="str">
        <f>IF(AND(B1132="Premier League",E1132="Live"),_xlfn.XLOOKUP(_xlfn.TEXTJOIN(" vs ",,C1132:D1132),Calendar!G:G,Calendar!B:B),IF(AND(B1132="Premier League",E1132="Highlights"),_xlfn.XLOOKUP(H1132,Calendar!O:O,Calendar!N:N,,-1),""))</f>
        <v/>
      </c>
    </row>
    <row r="1133" spans="34:34" x14ac:dyDescent="0.35">
      <c r="AH1133" s="16" t="str">
        <f>IF(AND(B1133="Premier League",E1133="Live"),_xlfn.XLOOKUP(_xlfn.TEXTJOIN(" vs ",,C1133:D1133),Calendar!G:G,Calendar!B:B),IF(AND(B1133="Premier League",E1133="Highlights"),_xlfn.XLOOKUP(H1133,Calendar!O:O,Calendar!N:N,,-1),""))</f>
        <v/>
      </c>
    </row>
    <row r="1134" spans="34:34" x14ac:dyDescent="0.35">
      <c r="AH1134" s="16" t="str">
        <f>IF(AND(B1134="Premier League",E1134="Live"),_xlfn.XLOOKUP(_xlfn.TEXTJOIN(" vs ",,C1134:D1134),Calendar!G:G,Calendar!B:B),IF(AND(B1134="Premier League",E1134="Highlights"),_xlfn.XLOOKUP(H1134,Calendar!O:O,Calendar!N:N,,-1),""))</f>
        <v/>
      </c>
    </row>
    <row r="1135" spans="34:34" x14ac:dyDescent="0.35">
      <c r="AH1135" s="16" t="str">
        <f>IF(AND(B1135="Premier League",E1135="Live"),_xlfn.XLOOKUP(_xlfn.TEXTJOIN(" vs ",,C1135:D1135),Calendar!G:G,Calendar!B:B),IF(AND(B1135="Premier League",E1135="Highlights"),_xlfn.XLOOKUP(H1135,Calendar!O:O,Calendar!N:N,,-1),""))</f>
        <v/>
      </c>
    </row>
    <row r="1136" spans="34:34" x14ac:dyDescent="0.35">
      <c r="AH1136" s="16" t="str">
        <f>IF(AND(B1136="Premier League",E1136="Live"),_xlfn.XLOOKUP(_xlfn.TEXTJOIN(" vs ",,C1136:D1136),Calendar!G:G,Calendar!B:B),IF(AND(B1136="Premier League",E1136="Highlights"),_xlfn.XLOOKUP(H1136,Calendar!O:O,Calendar!N:N,,-1),""))</f>
        <v/>
      </c>
    </row>
    <row r="1137" spans="34:34" x14ac:dyDescent="0.35">
      <c r="AH1137" s="16" t="str">
        <f>IF(AND(B1137="Premier League",E1137="Live"),_xlfn.XLOOKUP(_xlfn.TEXTJOIN(" vs ",,C1137:D1137),Calendar!G:G,Calendar!B:B),IF(AND(B1137="Premier League",E1137="Highlights"),_xlfn.XLOOKUP(H1137,Calendar!O:O,Calendar!N:N,,-1),""))</f>
        <v/>
      </c>
    </row>
    <row r="1138" spans="34:34" x14ac:dyDescent="0.35">
      <c r="AH1138" s="16" t="str">
        <f>IF(AND(B1138="Premier League",E1138="Live"),_xlfn.XLOOKUP(_xlfn.TEXTJOIN(" vs ",,C1138:D1138),Calendar!G:G,Calendar!B:B),IF(AND(B1138="Premier League",E1138="Highlights"),_xlfn.XLOOKUP(H1138,Calendar!O:O,Calendar!N:N,,-1),""))</f>
        <v/>
      </c>
    </row>
    <row r="1139" spans="34:34" x14ac:dyDescent="0.35">
      <c r="AH1139" s="16" t="str">
        <f>IF(AND(B1139="Premier League",E1139="Live"),_xlfn.XLOOKUP(_xlfn.TEXTJOIN(" vs ",,C1139:D1139),Calendar!G:G,Calendar!B:B),IF(AND(B1139="Premier League",E1139="Highlights"),_xlfn.XLOOKUP(H1139,Calendar!O:O,Calendar!N:N,,-1),""))</f>
        <v/>
      </c>
    </row>
    <row r="1140" spans="34:34" x14ac:dyDescent="0.35">
      <c r="AH1140" s="16" t="str">
        <f>IF(AND(B1140="Premier League",E1140="Live"),_xlfn.XLOOKUP(_xlfn.TEXTJOIN(" vs ",,C1140:D1140),Calendar!G:G,Calendar!B:B),IF(AND(B1140="Premier League",E1140="Highlights"),_xlfn.XLOOKUP(H1140,Calendar!O:O,Calendar!N:N,,-1),""))</f>
        <v/>
      </c>
    </row>
    <row r="1141" spans="34:34" x14ac:dyDescent="0.35">
      <c r="AH1141" s="16" t="str">
        <f>IF(AND(B1141="Premier League",E1141="Live"),_xlfn.XLOOKUP(_xlfn.TEXTJOIN(" vs ",,C1141:D1141),Calendar!G:G,Calendar!B:B),IF(AND(B1141="Premier League",E1141="Highlights"),_xlfn.XLOOKUP(H1141,Calendar!O:O,Calendar!N:N,,-1),""))</f>
        <v/>
      </c>
    </row>
    <row r="1142" spans="34:34" x14ac:dyDescent="0.35">
      <c r="AH1142" s="16" t="str">
        <f>IF(AND(B1142="Premier League",E1142="Live"),_xlfn.XLOOKUP(_xlfn.TEXTJOIN(" vs ",,C1142:D1142),Calendar!G:G,Calendar!B:B),IF(AND(B1142="Premier League",E1142="Highlights"),_xlfn.XLOOKUP(H1142,Calendar!O:O,Calendar!N:N,,-1),""))</f>
        <v/>
      </c>
    </row>
    <row r="1143" spans="34:34" x14ac:dyDescent="0.35">
      <c r="AH1143" s="16" t="str">
        <f>IF(AND(B1143="Premier League",E1143="Live"),_xlfn.XLOOKUP(_xlfn.TEXTJOIN(" vs ",,C1143:D1143),Calendar!G:G,Calendar!B:B),IF(AND(B1143="Premier League",E1143="Highlights"),_xlfn.XLOOKUP(H1143,Calendar!O:O,Calendar!N:N,,-1),""))</f>
        <v/>
      </c>
    </row>
    <row r="1144" spans="34:34" x14ac:dyDescent="0.35">
      <c r="AH1144" s="16" t="str">
        <f>IF(AND(B1144="Premier League",E1144="Live"),_xlfn.XLOOKUP(_xlfn.TEXTJOIN(" vs ",,C1144:D1144),Calendar!G:G,Calendar!B:B),IF(AND(B1144="Premier League",E1144="Highlights"),_xlfn.XLOOKUP(H1144,Calendar!O:O,Calendar!N:N,,-1),""))</f>
        <v/>
      </c>
    </row>
    <row r="1145" spans="34:34" x14ac:dyDescent="0.35">
      <c r="AH1145" s="16" t="str">
        <f>IF(AND(B1145="Premier League",E1145="Live"),_xlfn.XLOOKUP(_xlfn.TEXTJOIN(" vs ",,C1145:D1145),Calendar!G:G,Calendar!B:B),IF(AND(B1145="Premier League",E1145="Highlights"),_xlfn.XLOOKUP(H1145,Calendar!O:O,Calendar!N:N,,-1),""))</f>
        <v/>
      </c>
    </row>
    <row r="1146" spans="34:34" x14ac:dyDescent="0.35">
      <c r="AH1146" s="16" t="str">
        <f>IF(AND(B1146="Premier League",E1146="Live"),_xlfn.XLOOKUP(_xlfn.TEXTJOIN(" vs ",,C1146:D1146),Calendar!G:G,Calendar!B:B),IF(AND(B1146="Premier League",E1146="Highlights"),_xlfn.XLOOKUP(H1146,Calendar!O:O,Calendar!N:N,,-1),""))</f>
        <v/>
      </c>
    </row>
    <row r="1147" spans="34:34" x14ac:dyDescent="0.35">
      <c r="AH1147" s="16" t="str">
        <f>IF(AND(B1147="Premier League",E1147="Live"),_xlfn.XLOOKUP(_xlfn.TEXTJOIN(" vs ",,C1147:D1147),Calendar!G:G,Calendar!B:B),IF(AND(B1147="Premier League",E1147="Highlights"),_xlfn.XLOOKUP(H1147,Calendar!O:O,Calendar!N:N,,-1),""))</f>
        <v/>
      </c>
    </row>
    <row r="1148" spans="34:34" x14ac:dyDescent="0.35">
      <c r="AH1148" s="16" t="str">
        <f>IF(AND(B1148="Premier League",E1148="Live"),_xlfn.XLOOKUP(_xlfn.TEXTJOIN(" vs ",,C1148:D1148),Calendar!G:G,Calendar!B:B),IF(AND(B1148="Premier League",E1148="Highlights"),_xlfn.XLOOKUP(H1148,Calendar!O:O,Calendar!N:N,,-1),""))</f>
        <v/>
      </c>
    </row>
    <row r="1149" spans="34:34" x14ac:dyDescent="0.35">
      <c r="AH1149" s="16" t="str">
        <f>IF(AND(B1149="Premier League",E1149="Live"),_xlfn.XLOOKUP(_xlfn.TEXTJOIN(" vs ",,C1149:D1149),Calendar!G:G,Calendar!B:B),IF(AND(B1149="Premier League",E1149="Highlights"),_xlfn.XLOOKUP(H1149,Calendar!O:O,Calendar!N:N,,-1),""))</f>
        <v/>
      </c>
    </row>
    <row r="1150" spans="34:34" x14ac:dyDescent="0.35">
      <c r="AH1150" s="16" t="str">
        <f>IF(AND(B1150="Premier League",E1150="Live"),_xlfn.XLOOKUP(_xlfn.TEXTJOIN(" vs ",,C1150:D1150),Calendar!G:G,Calendar!B:B),IF(AND(B1150="Premier League",E1150="Highlights"),_xlfn.XLOOKUP(H1150,Calendar!O:O,Calendar!N:N,,-1),""))</f>
        <v/>
      </c>
    </row>
    <row r="1151" spans="34:34" x14ac:dyDescent="0.35">
      <c r="AH1151" s="16" t="str">
        <f>IF(AND(B1151="Premier League",E1151="Live"),_xlfn.XLOOKUP(_xlfn.TEXTJOIN(" vs ",,C1151:D1151),Calendar!G:G,Calendar!B:B),IF(AND(B1151="Premier League",E1151="Highlights"),_xlfn.XLOOKUP(H1151,Calendar!O:O,Calendar!N:N,,-1),""))</f>
        <v/>
      </c>
    </row>
    <row r="1152" spans="34:34" x14ac:dyDescent="0.35">
      <c r="AH1152" s="16" t="str">
        <f>IF(AND(B1152="Premier League",E1152="Live"),_xlfn.XLOOKUP(_xlfn.TEXTJOIN(" vs ",,C1152:D1152),Calendar!G:G,Calendar!B:B),IF(AND(B1152="Premier League",E1152="Highlights"),_xlfn.XLOOKUP(H1152,Calendar!O:O,Calendar!N:N,,-1),""))</f>
        <v/>
      </c>
    </row>
    <row r="1153" spans="34:34" x14ac:dyDescent="0.35">
      <c r="AH1153" s="16" t="str">
        <f>IF(AND(B1153="Premier League",E1153="Live"),_xlfn.XLOOKUP(_xlfn.TEXTJOIN(" vs ",,C1153:D1153),Calendar!G:G,Calendar!B:B),IF(AND(B1153="Premier League",E1153="Highlights"),_xlfn.XLOOKUP(H1153,Calendar!O:O,Calendar!N:N,,-1),""))</f>
        <v/>
      </c>
    </row>
    <row r="1154" spans="34:34" x14ac:dyDescent="0.35">
      <c r="AH1154" s="16" t="str">
        <f>IF(AND(B1154="Premier League",E1154="Live"),_xlfn.XLOOKUP(_xlfn.TEXTJOIN(" vs ",,C1154:D1154),Calendar!G:G,Calendar!B:B),IF(AND(B1154="Premier League",E1154="Highlights"),_xlfn.XLOOKUP(H1154,Calendar!O:O,Calendar!N:N,,-1),""))</f>
        <v/>
      </c>
    </row>
    <row r="1155" spans="34:34" x14ac:dyDescent="0.35">
      <c r="AH1155" s="16" t="str">
        <f>IF(AND(B1155="Premier League",E1155="Live"),_xlfn.XLOOKUP(_xlfn.TEXTJOIN(" vs ",,C1155:D1155),Calendar!G:G,Calendar!B:B),IF(AND(B1155="Premier League",E1155="Highlights"),_xlfn.XLOOKUP(H1155,Calendar!O:O,Calendar!N:N,,-1),""))</f>
        <v/>
      </c>
    </row>
    <row r="1156" spans="34:34" x14ac:dyDescent="0.35">
      <c r="AH1156" s="16" t="str">
        <f>IF(AND(B1156="Premier League",E1156="Live"),_xlfn.XLOOKUP(_xlfn.TEXTJOIN(" vs ",,C1156:D1156),Calendar!G:G,Calendar!B:B),IF(AND(B1156="Premier League",E1156="Highlights"),_xlfn.XLOOKUP(H1156,Calendar!O:O,Calendar!N:N,,-1),""))</f>
        <v/>
      </c>
    </row>
    <row r="1157" spans="34:34" x14ac:dyDescent="0.35">
      <c r="AH1157" s="16" t="str">
        <f>IF(AND(B1157="Premier League",E1157="Live"),_xlfn.XLOOKUP(_xlfn.TEXTJOIN(" vs ",,C1157:D1157),Calendar!G:G,Calendar!B:B),IF(AND(B1157="Premier League",E1157="Highlights"),_xlfn.XLOOKUP(H1157,Calendar!O:O,Calendar!N:N,,-1),""))</f>
        <v/>
      </c>
    </row>
    <row r="1158" spans="34:34" x14ac:dyDescent="0.35">
      <c r="AH1158" s="16" t="str">
        <f>IF(AND(B1158="Premier League",E1158="Live"),_xlfn.XLOOKUP(_xlfn.TEXTJOIN(" vs ",,C1158:D1158),Calendar!G:G,Calendar!B:B),IF(AND(B1158="Premier League",E1158="Highlights"),_xlfn.XLOOKUP(H1158,Calendar!O:O,Calendar!N:N,,-1),""))</f>
        <v/>
      </c>
    </row>
    <row r="1159" spans="34:34" x14ac:dyDescent="0.35">
      <c r="AH1159" s="16" t="str">
        <f>IF(AND(B1159="Premier League",E1159="Live"),_xlfn.XLOOKUP(_xlfn.TEXTJOIN(" vs ",,C1159:D1159),Calendar!G:G,Calendar!B:B),IF(AND(B1159="Premier League",E1159="Highlights"),_xlfn.XLOOKUP(H1159,Calendar!O:O,Calendar!N:N,,-1),""))</f>
        <v/>
      </c>
    </row>
    <row r="1160" spans="34:34" x14ac:dyDescent="0.35">
      <c r="AH1160" s="16" t="str">
        <f>IF(AND(B1160="Premier League",E1160="Live"),_xlfn.XLOOKUP(_xlfn.TEXTJOIN(" vs ",,C1160:D1160),Calendar!G:G,Calendar!B:B),IF(AND(B1160="Premier League",E1160="Highlights"),_xlfn.XLOOKUP(H1160,Calendar!O:O,Calendar!N:N,,-1),""))</f>
        <v/>
      </c>
    </row>
    <row r="1161" spans="34:34" x14ac:dyDescent="0.35">
      <c r="AH1161" s="16" t="str">
        <f>IF(AND(B1161="Premier League",E1161="Live"),_xlfn.XLOOKUP(_xlfn.TEXTJOIN(" vs ",,C1161:D1161),Calendar!G:G,Calendar!B:B),IF(AND(B1161="Premier League",E1161="Highlights"),_xlfn.XLOOKUP(H1161,Calendar!O:O,Calendar!N:N,,-1),""))</f>
        <v/>
      </c>
    </row>
    <row r="1162" spans="34:34" x14ac:dyDescent="0.35">
      <c r="AH1162" s="16" t="str">
        <f>IF(AND(B1162="Premier League",E1162="Live"),_xlfn.XLOOKUP(_xlfn.TEXTJOIN(" vs ",,C1162:D1162),Calendar!G:G,Calendar!B:B),IF(AND(B1162="Premier League",E1162="Highlights"),_xlfn.XLOOKUP(H1162,Calendar!O:O,Calendar!N:N,,-1),""))</f>
        <v/>
      </c>
    </row>
    <row r="1163" spans="34:34" x14ac:dyDescent="0.35">
      <c r="AH1163" s="16" t="str">
        <f>IF(AND(B1163="Premier League",E1163="Live"),_xlfn.XLOOKUP(_xlfn.TEXTJOIN(" vs ",,C1163:D1163),Calendar!G:G,Calendar!B:B),IF(AND(B1163="Premier League",E1163="Highlights"),_xlfn.XLOOKUP(H1163,Calendar!O:O,Calendar!N:N,,-1),""))</f>
        <v/>
      </c>
    </row>
    <row r="1164" spans="34:34" x14ac:dyDescent="0.35">
      <c r="AH1164" s="16" t="str">
        <f>IF(AND(B1164="Premier League",E1164="Live"),_xlfn.XLOOKUP(_xlfn.TEXTJOIN(" vs ",,C1164:D1164),Calendar!G:G,Calendar!B:B),IF(AND(B1164="Premier League",E1164="Highlights"),_xlfn.XLOOKUP(H1164,Calendar!O:O,Calendar!N:N,,-1),""))</f>
        <v/>
      </c>
    </row>
    <row r="1165" spans="34:34" x14ac:dyDescent="0.35">
      <c r="AH1165" s="16" t="str">
        <f>IF(AND(B1165="Premier League",E1165="Live"),_xlfn.XLOOKUP(_xlfn.TEXTJOIN(" vs ",,C1165:D1165),Calendar!G:G,Calendar!B:B),IF(AND(B1165="Premier League",E1165="Highlights"),_xlfn.XLOOKUP(H1165,Calendar!O:O,Calendar!N:N,,-1),""))</f>
        <v/>
      </c>
    </row>
    <row r="1166" spans="34:34" x14ac:dyDescent="0.35">
      <c r="AH1166" s="16" t="str">
        <f>IF(AND(B1166="Premier League",E1166="Live"),_xlfn.XLOOKUP(_xlfn.TEXTJOIN(" vs ",,C1166:D1166),Calendar!G:G,Calendar!B:B),IF(AND(B1166="Premier League",E1166="Highlights"),_xlfn.XLOOKUP(H1166,Calendar!O:O,Calendar!N:N,,-1),""))</f>
        <v/>
      </c>
    </row>
    <row r="1167" spans="34:34" x14ac:dyDescent="0.35">
      <c r="AH1167" s="16" t="str">
        <f>IF(AND(B1167="Premier League",E1167="Live"),_xlfn.XLOOKUP(_xlfn.TEXTJOIN(" vs ",,C1167:D1167),Calendar!G:G,Calendar!B:B),IF(AND(B1167="Premier League",E1167="Highlights"),_xlfn.XLOOKUP(H1167,Calendar!O:O,Calendar!N:N,,-1),""))</f>
        <v/>
      </c>
    </row>
    <row r="1168" spans="34:34" x14ac:dyDescent="0.35">
      <c r="AH1168" s="16" t="str">
        <f>IF(AND(B1168="Premier League",E1168="Live"),_xlfn.XLOOKUP(_xlfn.TEXTJOIN(" vs ",,C1168:D1168),Calendar!G:G,Calendar!B:B),IF(AND(B1168="Premier League",E1168="Highlights"),_xlfn.XLOOKUP(H1168,Calendar!O:O,Calendar!N:N,,-1),""))</f>
        <v/>
      </c>
    </row>
    <row r="1169" spans="34:34" x14ac:dyDescent="0.35">
      <c r="AH1169" s="16" t="str">
        <f>IF(AND(B1169="Premier League",E1169="Live"),_xlfn.XLOOKUP(_xlfn.TEXTJOIN(" vs ",,C1169:D1169),Calendar!G:G,Calendar!B:B),IF(AND(B1169="Premier League",E1169="Highlights"),_xlfn.XLOOKUP(H1169,Calendar!O:O,Calendar!N:N,,-1),""))</f>
        <v/>
      </c>
    </row>
    <row r="1170" spans="34:34" x14ac:dyDescent="0.35">
      <c r="AH1170" s="16" t="str">
        <f>IF(AND(B1170="Premier League",E1170="Live"),_xlfn.XLOOKUP(_xlfn.TEXTJOIN(" vs ",,C1170:D1170),Calendar!G:G,Calendar!B:B),IF(AND(B1170="Premier League",E1170="Highlights"),_xlfn.XLOOKUP(H1170,Calendar!O:O,Calendar!N:N,,-1),""))</f>
        <v/>
      </c>
    </row>
    <row r="1171" spans="34:34" x14ac:dyDescent="0.35">
      <c r="AH1171" s="16" t="str">
        <f>IF(AND(B1171="Premier League",E1171="Live"),_xlfn.XLOOKUP(_xlfn.TEXTJOIN(" vs ",,C1171:D1171),Calendar!G:G,Calendar!B:B),IF(AND(B1171="Premier League",E1171="Highlights"),_xlfn.XLOOKUP(H1171,Calendar!O:O,Calendar!N:N,,-1),""))</f>
        <v/>
      </c>
    </row>
    <row r="1172" spans="34:34" x14ac:dyDescent="0.35">
      <c r="AH1172" s="16" t="str">
        <f>IF(AND(B1172="Premier League",E1172="Live"),_xlfn.XLOOKUP(_xlfn.TEXTJOIN(" vs ",,C1172:D1172),Calendar!G:G,Calendar!B:B),IF(AND(B1172="Premier League",E1172="Highlights"),_xlfn.XLOOKUP(H1172,Calendar!O:O,Calendar!N:N,,-1),""))</f>
        <v/>
      </c>
    </row>
    <row r="1173" spans="34:34" x14ac:dyDescent="0.35">
      <c r="AH1173" s="16" t="str">
        <f>IF(AND(B1173="Premier League",E1173="Live"),_xlfn.XLOOKUP(_xlfn.TEXTJOIN(" vs ",,C1173:D1173),Calendar!G:G,Calendar!B:B),IF(AND(B1173="Premier League",E1173="Highlights"),_xlfn.XLOOKUP(H1173,Calendar!O:O,Calendar!N:N,,-1),""))</f>
        <v/>
      </c>
    </row>
    <row r="1174" spans="34:34" x14ac:dyDescent="0.35">
      <c r="AH1174" s="16" t="str">
        <f>IF(AND(B1174="Premier League",E1174="Live"),_xlfn.XLOOKUP(_xlfn.TEXTJOIN(" vs ",,C1174:D1174),Calendar!G:G,Calendar!B:B),IF(AND(B1174="Premier League",E1174="Highlights"),_xlfn.XLOOKUP(H1174,Calendar!O:O,Calendar!N:N,,-1),""))</f>
        <v/>
      </c>
    </row>
    <row r="1175" spans="34:34" x14ac:dyDescent="0.35">
      <c r="AH1175" s="16" t="str">
        <f>IF(AND(B1175="Premier League",E1175="Live"),_xlfn.XLOOKUP(_xlfn.TEXTJOIN(" vs ",,C1175:D1175),Calendar!G:G,Calendar!B:B),IF(AND(B1175="Premier League",E1175="Highlights"),_xlfn.XLOOKUP(H1175,Calendar!O:O,Calendar!N:N,,-1),""))</f>
        <v/>
      </c>
    </row>
    <row r="1176" spans="34:34" x14ac:dyDescent="0.35">
      <c r="AH1176" s="16" t="str">
        <f>IF(AND(B1176="Premier League",E1176="Live"),_xlfn.XLOOKUP(_xlfn.TEXTJOIN(" vs ",,C1176:D1176),Calendar!G:G,Calendar!B:B),IF(AND(B1176="Premier League",E1176="Highlights"),_xlfn.XLOOKUP(H1176,Calendar!O:O,Calendar!N:N,,-1),""))</f>
        <v/>
      </c>
    </row>
    <row r="1177" spans="34:34" x14ac:dyDescent="0.35">
      <c r="AH1177" s="16" t="str">
        <f>IF(AND(B1177="Premier League",E1177="Live"),_xlfn.XLOOKUP(_xlfn.TEXTJOIN(" vs ",,C1177:D1177),Calendar!G:G,Calendar!B:B),IF(AND(B1177="Premier League",E1177="Highlights"),_xlfn.XLOOKUP(H1177,Calendar!O:O,Calendar!N:N,,-1),""))</f>
        <v/>
      </c>
    </row>
    <row r="1178" spans="34:34" x14ac:dyDescent="0.35">
      <c r="AH1178" s="16" t="str">
        <f>IF(AND(B1178="Premier League",E1178="Live"),_xlfn.XLOOKUP(_xlfn.TEXTJOIN(" vs ",,C1178:D1178),Calendar!G:G,Calendar!B:B),IF(AND(B1178="Premier League",E1178="Highlights"),_xlfn.XLOOKUP(H1178,Calendar!O:O,Calendar!N:N,,-1),""))</f>
        <v/>
      </c>
    </row>
    <row r="1179" spans="34:34" x14ac:dyDescent="0.35">
      <c r="AH1179" s="16" t="str">
        <f>IF(AND(B1179="Premier League",E1179="Live"),_xlfn.XLOOKUP(_xlfn.TEXTJOIN(" vs ",,C1179:D1179),Calendar!G:G,Calendar!B:B),IF(AND(B1179="Premier League",E1179="Highlights"),_xlfn.XLOOKUP(H1179,Calendar!O:O,Calendar!N:N,,-1),""))</f>
        <v/>
      </c>
    </row>
    <row r="1180" spans="34:34" x14ac:dyDescent="0.35">
      <c r="AH1180" s="16" t="str">
        <f>IF(AND(B1180="Premier League",E1180="Live"),_xlfn.XLOOKUP(_xlfn.TEXTJOIN(" vs ",,C1180:D1180),Calendar!G:G,Calendar!B:B),IF(AND(B1180="Premier League",E1180="Highlights"),_xlfn.XLOOKUP(H1180,Calendar!O:O,Calendar!N:N,,-1),""))</f>
        <v/>
      </c>
    </row>
    <row r="1181" spans="34:34" x14ac:dyDescent="0.35">
      <c r="AH1181" s="16" t="str">
        <f>IF(AND(B1181="Premier League",E1181="Live"),_xlfn.XLOOKUP(_xlfn.TEXTJOIN(" vs ",,C1181:D1181),Calendar!G:G,Calendar!B:B),IF(AND(B1181="Premier League",E1181="Highlights"),_xlfn.XLOOKUP(H1181,Calendar!O:O,Calendar!N:N,,-1),""))</f>
        <v/>
      </c>
    </row>
    <row r="1182" spans="34:34" x14ac:dyDescent="0.35">
      <c r="AH1182" s="16" t="str">
        <f>IF(AND(B1182="Premier League",E1182="Live"),_xlfn.XLOOKUP(_xlfn.TEXTJOIN(" vs ",,C1182:D1182),Calendar!G:G,Calendar!B:B),IF(AND(B1182="Premier League",E1182="Highlights"),_xlfn.XLOOKUP(H1182,Calendar!O:O,Calendar!N:N,,-1),""))</f>
        <v/>
      </c>
    </row>
    <row r="1183" spans="34:34" x14ac:dyDescent="0.35">
      <c r="AH1183" s="16" t="str">
        <f>IF(AND(B1183="Premier League",E1183="Live"),_xlfn.XLOOKUP(_xlfn.TEXTJOIN(" vs ",,C1183:D1183),Calendar!G:G,Calendar!B:B),IF(AND(B1183="Premier League",E1183="Highlights"),_xlfn.XLOOKUP(H1183,Calendar!O:O,Calendar!N:N,,-1),""))</f>
        <v/>
      </c>
    </row>
    <row r="1184" spans="34:34" x14ac:dyDescent="0.35">
      <c r="AH1184" s="16" t="str">
        <f>IF(AND(B1184="Premier League",E1184="Live"),_xlfn.XLOOKUP(_xlfn.TEXTJOIN(" vs ",,C1184:D1184),Calendar!G:G,Calendar!B:B),IF(AND(B1184="Premier League",E1184="Highlights"),_xlfn.XLOOKUP(H1184,Calendar!O:O,Calendar!N:N,,-1),""))</f>
        <v/>
      </c>
    </row>
    <row r="1185" spans="34:34" x14ac:dyDescent="0.35">
      <c r="AH1185" s="16" t="str">
        <f>IF(AND(B1185="Premier League",E1185="Live"),_xlfn.XLOOKUP(_xlfn.TEXTJOIN(" vs ",,C1185:D1185),Calendar!G:G,Calendar!B:B),IF(AND(B1185="Premier League",E1185="Highlights"),_xlfn.XLOOKUP(H1185,Calendar!O:O,Calendar!N:N,,-1),""))</f>
        <v/>
      </c>
    </row>
    <row r="1186" spans="34:34" x14ac:dyDescent="0.35">
      <c r="AH1186" s="16" t="str">
        <f>IF(AND(B1186="Premier League",E1186="Live"),_xlfn.XLOOKUP(_xlfn.TEXTJOIN(" vs ",,C1186:D1186),Calendar!G:G,Calendar!B:B),IF(AND(B1186="Premier League",E1186="Highlights"),_xlfn.XLOOKUP(H1186,Calendar!O:O,Calendar!N:N,,-1),""))</f>
        <v/>
      </c>
    </row>
    <row r="1187" spans="34:34" x14ac:dyDescent="0.35">
      <c r="AH1187" s="16" t="str">
        <f>IF(AND(B1187="Premier League",E1187="Live"),_xlfn.XLOOKUP(_xlfn.TEXTJOIN(" vs ",,C1187:D1187),Calendar!G:G,Calendar!B:B),IF(AND(B1187="Premier League",E1187="Highlights"),_xlfn.XLOOKUP(H1187,Calendar!O:O,Calendar!N:N,,-1),""))</f>
        <v/>
      </c>
    </row>
    <row r="1188" spans="34:34" x14ac:dyDescent="0.35">
      <c r="AH1188" s="16" t="str">
        <f>IF(AND(B1188="Premier League",E1188="Live"),_xlfn.XLOOKUP(_xlfn.TEXTJOIN(" vs ",,C1188:D1188),Calendar!G:G,Calendar!B:B),IF(AND(B1188="Premier League",E1188="Highlights"),_xlfn.XLOOKUP(H1188,Calendar!O:O,Calendar!N:N,,-1),""))</f>
        <v/>
      </c>
    </row>
    <row r="1189" spans="34:34" x14ac:dyDescent="0.35">
      <c r="AH1189" s="16" t="str">
        <f>IF(AND(B1189="Premier League",E1189="Live"),_xlfn.XLOOKUP(_xlfn.TEXTJOIN(" vs ",,C1189:D1189),Calendar!G:G,Calendar!B:B),IF(AND(B1189="Premier League",E1189="Highlights"),_xlfn.XLOOKUP(H1189,Calendar!O:O,Calendar!N:N,,-1),""))</f>
        <v/>
      </c>
    </row>
    <row r="1190" spans="34:34" x14ac:dyDescent="0.35">
      <c r="AH1190" s="16" t="str">
        <f>IF(AND(B1190="Premier League",E1190="Live"),_xlfn.XLOOKUP(_xlfn.TEXTJOIN(" vs ",,C1190:D1190),Calendar!G:G,Calendar!B:B),IF(AND(B1190="Premier League",E1190="Highlights"),_xlfn.XLOOKUP(H1190,Calendar!O:O,Calendar!N:N,,-1),""))</f>
        <v/>
      </c>
    </row>
    <row r="1191" spans="34:34" x14ac:dyDescent="0.35">
      <c r="AH1191" s="16" t="str">
        <f>IF(AND(B1191="Premier League",E1191="Live"),_xlfn.XLOOKUP(_xlfn.TEXTJOIN(" vs ",,C1191:D1191),Calendar!G:G,Calendar!B:B),IF(AND(B1191="Premier League",E1191="Highlights"),_xlfn.XLOOKUP(H1191,Calendar!O:O,Calendar!N:N,,-1),""))</f>
        <v/>
      </c>
    </row>
    <row r="1192" spans="34:34" x14ac:dyDescent="0.35">
      <c r="AH1192" s="16" t="str">
        <f>IF(AND(B1192="Premier League",E1192="Live"),_xlfn.XLOOKUP(_xlfn.TEXTJOIN(" vs ",,C1192:D1192),Calendar!G:G,Calendar!B:B),IF(AND(B1192="Premier League",E1192="Highlights"),_xlfn.XLOOKUP(H1192,Calendar!O:O,Calendar!N:N,,-1),""))</f>
        <v/>
      </c>
    </row>
    <row r="1193" spans="34:34" x14ac:dyDescent="0.35">
      <c r="AH1193" s="16" t="str">
        <f>IF(AND(B1193="Premier League",E1193="Live"),_xlfn.XLOOKUP(_xlfn.TEXTJOIN(" vs ",,C1193:D1193),Calendar!G:G,Calendar!B:B),IF(AND(B1193="Premier League",E1193="Highlights"),_xlfn.XLOOKUP(H1193,Calendar!O:O,Calendar!N:N,,-1),""))</f>
        <v/>
      </c>
    </row>
    <row r="1194" spans="34:34" x14ac:dyDescent="0.35">
      <c r="AH1194" s="16" t="str">
        <f>IF(AND(B1194="Premier League",E1194="Live"),_xlfn.XLOOKUP(_xlfn.TEXTJOIN(" vs ",,C1194:D1194),Calendar!G:G,Calendar!B:B),IF(AND(B1194="Premier League",E1194="Highlights"),_xlfn.XLOOKUP(H1194,Calendar!O:O,Calendar!N:N,,-1),""))</f>
        <v/>
      </c>
    </row>
    <row r="1195" spans="34:34" x14ac:dyDescent="0.35">
      <c r="AH1195" s="16" t="str">
        <f>IF(AND(B1195="Premier League",E1195="Live"),_xlfn.XLOOKUP(_xlfn.TEXTJOIN(" vs ",,C1195:D1195),Calendar!G:G,Calendar!B:B),IF(AND(B1195="Premier League",E1195="Highlights"),_xlfn.XLOOKUP(H1195,Calendar!O:O,Calendar!N:N,,-1),""))</f>
        <v/>
      </c>
    </row>
    <row r="1196" spans="34:34" x14ac:dyDescent="0.35">
      <c r="AH1196" s="16" t="str">
        <f>IF(AND(B1196="Premier League",E1196="Live"),_xlfn.XLOOKUP(_xlfn.TEXTJOIN(" vs ",,C1196:D1196),Calendar!G:G,Calendar!B:B),IF(AND(B1196="Premier League",E1196="Highlights"),_xlfn.XLOOKUP(H1196,Calendar!O:O,Calendar!N:N,,-1),""))</f>
        <v/>
      </c>
    </row>
    <row r="1197" spans="34:34" x14ac:dyDescent="0.35">
      <c r="AH1197" s="16" t="str">
        <f>IF(AND(B1197="Premier League",E1197="Live"),_xlfn.XLOOKUP(_xlfn.TEXTJOIN(" vs ",,C1197:D1197),Calendar!G:G,Calendar!B:B),IF(AND(B1197="Premier League",E1197="Highlights"),_xlfn.XLOOKUP(H1197,Calendar!O:O,Calendar!N:N,,-1),""))</f>
        <v/>
      </c>
    </row>
    <row r="1198" spans="34:34" x14ac:dyDescent="0.35">
      <c r="AH1198" s="16" t="str">
        <f>IF(AND(B1198="Premier League",E1198="Live"),_xlfn.XLOOKUP(_xlfn.TEXTJOIN(" vs ",,C1198:D1198),Calendar!G:G,Calendar!B:B),IF(AND(B1198="Premier League",E1198="Highlights"),_xlfn.XLOOKUP(H1198,Calendar!O:O,Calendar!N:N,,-1),""))</f>
        <v/>
      </c>
    </row>
    <row r="1199" spans="34:34" x14ac:dyDescent="0.35">
      <c r="AH1199" s="16" t="str">
        <f>IF(AND(B1199="Premier League",E1199="Live"),_xlfn.XLOOKUP(_xlfn.TEXTJOIN(" vs ",,C1199:D1199),Calendar!G:G,Calendar!B:B),IF(AND(B1199="Premier League",E1199="Highlights"),_xlfn.XLOOKUP(H1199,Calendar!O:O,Calendar!N:N,,-1),""))</f>
        <v/>
      </c>
    </row>
    <row r="1200" spans="34:34" x14ac:dyDescent="0.35">
      <c r="AH1200" s="16" t="str">
        <f>IF(AND(B1200="Premier League",E1200="Live"),_xlfn.XLOOKUP(_xlfn.TEXTJOIN(" vs ",,C1200:D1200),Calendar!G:G,Calendar!B:B),IF(AND(B1200="Premier League",E1200="Highlights"),_xlfn.XLOOKUP(H1200,Calendar!O:O,Calendar!N:N,,-1),""))</f>
        <v/>
      </c>
    </row>
    <row r="1201" spans="34:34" x14ac:dyDescent="0.35">
      <c r="AH1201" s="16" t="str">
        <f>IF(AND(B1201="Premier League",E1201="Live"),_xlfn.XLOOKUP(_xlfn.TEXTJOIN(" vs ",,C1201:D1201),Calendar!G:G,Calendar!B:B),IF(AND(B1201="Premier League",E1201="Highlights"),_xlfn.XLOOKUP(H1201,Calendar!O:O,Calendar!N:N,,-1),""))</f>
        <v/>
      </c>
    </row>
    <row r="1202" spans="34:34" x14ac:dyDescent="0.35">
      <c r="AH1202" s="16" t="str">
        <f>IF(AND(B1202="Premier League",E1202="Live"),_xlfn.XLOOKUP(_xlfn.TEXTJOIN(" vs ",,C1202:D1202),Calendar!G:G,Calendar!B:B),IF(AND(B1202="Premier League",E1202="Highlights"),_xlfn.XLOOKUP(H1202,Calendar!O:O,Calendar!N:N,,-1),""))</f>
        <v/>
      </c>
    </row>
    <row r="1203" spans="34:34" x14ac:dyDescent="0.35">
      <c r="AH1203" s="16" t="str">
        <f>IF(AND(B1203="Premier League",E1203="Live"),_xlfn.XLOOKUP(_xlfn.TEXTJOIN(" vs ",,C1203:D1203),Calendar!G:G,Calendar!B:B),IF(AND(B1203="Premier League",E1203="Highlights"),_xlfn.XLOOKUP(H1203,Calendar!O:O,Calendar!N:N,,-1),""))</f>
        <v/>
      </c>
    </row>
    <row r="1204" spans="34:34" x14ac:dyDescent="0.35">
      <c r="AH1204" s="16" t="str">
        <f>IF(AND(B1204="Premier League",E1204="Live"),_xlfn.XLOOKUP(_xlfn.TEXTJOIN(" vs ",,C1204:D1204),Calendar!G:G,Calendar!B:B),IF(AND(B1204="Premier League",E1204="Highlights"),_xlfn.XLOOKUP(H1204,Calendar!O:O,Calendar!N:N,,-1),""))</f>
        <v/>
      </c>
    </row>
    <row r="1205" spans="34:34" x14ac:dyDescent="0.35">
      <c r="AH1205" s="16" t="str">
        <f>IF(AND(B1205="Premier League",E1205="Live"),_xlfn.XLOOKUP(_xlfn.TEXTJOIN(" vs ",,C1205:D1205),Calendar!G:G,Calendar!B:B),IF(AND(B1205="Premier League",E1205="Highlights"),_xlfn.XLOOKUP(H1205,Calendar!O:O,Calendar!N:N,,-1),""))</f>
        <v/>
      </c>
    </row>
    <row r="1206" spans="34:34" x14ac:dyDescent="0.35">
      <c r="AH1206" s="16" t="str">
        <f>IF(AND(B1206="Premier League",E1206="Live"),_xlfn.XLOOKUP(_xlfn.TEXTJOIN(" vs ",,C1206:D1206),Calendar!G:G,Calendar!B:B),IF(AND(B1206="Premier League",E1206="Highlights"),_xlfn.XLOOKUP(H1206,Calendar!O:O,Calendar!N:N,,-1),""))</f>
        <v/>
      </c>
    </row>
    <row r="1207" spans="34:34" x14ac:dyDescent="0.35">
      <c r="AH1207" s="16" t="str">
        <f>IF(AND(B1207="Premier League",E1207="Live"),_xlfn.XLOOKUP(_xlfn.TEXTJOIN(" vs ",,C1207:D1207),Calendar!G:G,Calendar!B:B),IF(AND(B1207="Premier League",E1207="Highlights"),_xlfn.XLOOKUP(H1207,Calendar!O:O,Calendar!N:N,,-1),""))</f>
        <v/>
      </c>
    </row>
    <row r="1208" spans="34:34" x14ac:dyDescent="0.35">
      <c r="AH1208" s="16" t="str">
        <f>IF(AND(B1208="Premier League",E1208="Live"),_xlfn.XLOOKUP(_xlfn.TEXTJOIN(" vs ",,C1208:D1208),Calendar!G:G,Calendar!B:B),IF(AND(B1208="Premier League",E1208="Highlights"),_xlfn.XLOOKUP(H1208,Calendar!O:O,Calendar!N:N,,-1),""))</f>
        <v/>
      </c>
    </row>
    <row r="1209" spans="34:34" x14ac:dyDescent="0.35">
      <c r="AH1209" s="16" t="str">
        <f>IF(AND(B1209="Premier League",E1209="Live"),_xlfn.XLOOKUP(_xlfn.TEXTJOIN(" vs ",,C1209:D1209),Calendar!G:G,Calendar!B:B),IF(AND(B1209="Premier League",E1209="Highlights"),_xlfn.XLOOKUP(H1209,Calendar!O:O,Calendar!N:N,,-1),""))</f>
        <v/>
      </c>
    </row>
    <row r="1210" spans="34:34" x14ac:dyDescent="0.35">
      <c r="AH1210" s="16" t="str">
        <f>IF(AND(B1210="Premier League",E1210="Live"),_xlfn.XLOOKUP(_xlfn.TEXTJOIN(" vs ",,C1210:D1210),Calendar!G:G,Calendar!B:B),IF(AND(B1210="Premier League",E1210="Highlights"),_xlfn.XLOOKUP(H1210,Calendar!O:O,Calendar!N:N,,-1),""))</f>
        <v/>
      </c>
    </row>
    <row r="1211" spans="34:34" x14ac:dyDescent="0.35">
      <c r="AH1211" s="16" t="str">
        <f>IF(AND(B1211="Premier League",E1211="Live"),_xlfn.XLOOKUP(_xlfn.TEXTJOIN(" vs ",,C1211:D1211),Calendar!G:G,Calendar!B:B),IF(AND(B1211="Premier League",E1211="Highlights"),_xlfn.XLOOKUP(H1211,Calendar!O:O,Calendar!N:N,,-1),""))</f>
        <v/>
      </c>
    </row>
    <row r="1212" spans="34:34" x14ac:dyDescent="0.35">
      <c r="AH1212" s="16" t="str">
        <f>IF(AND(B1212="Premier League",E1212="Live"),_xlfn.XLOOKUP(_xlfn.TEXTJOIN(" vs ",,C1212:D1212),Calendar!G:G,Calendar!B:B),IF(AND(B1212="Premier League",E1212="Highlights"),_xlfn.XLOOKUP(H1212,Calendar!O:O,Calendar!N:N,,-1),""))</f>
        <v/>
      </c>
    </row>
    <row r="1213" spans="34:34" x14ac:dyDescent="0.35">
      <c r="AH1213" s="16" t="str">
        <f>IF(AND(B1213="Premier League",E1213="Live"),_xlfn.XLOOKUP(_xlfn.TEXTJOIN(" vs ",,C1213:D1213),Calendar!G:G,Calendar!B:B),IF(AND(B1213="Premier League",E1213="Highlights"),_xlfn.XLOOKUP(H1213,Calendar!O:O,Calendar!N:N,,-1),""))</f>
        <v/>
      </c>
    </row>
    <row r="1214" spans="34:34" x14ac:dyDescent="0.35">
      <c r="AH1214" s="16" t="str">
        <f>IF(AND(B1214="Premier League",E1214="Live"),_xlfn.XLOOKUP(_xlfn.TEXTJOIN(" vs ",,C1214:D1214),Calendar!G:G,Calendar!B:B),IF(AND(B1214="Premier League",E1214="Highlights"),_xlfn.XLOOKUP(H1214,Calendar!O:O,Calendar!N:N,,-1),""))</f>
        <v/>
      </c>
    </row>
    <row r="1215" spans="34:34" x14ac:dyDescent="0.35">
      <c r="AH1215" s="16" t="str">
        <f>IF(AND(B1215="Premier League",E1215="Live"),_xlfn.XLOOKUP(_xlfn.TEXTJOIN(" vs ",,C1215:D1215),Calendar!G:G,Calendar!B:B),IF(AND(B1215="Premier League",E1215="Highlights"),_xlfn.XLOOKUP(H1215,Calendar!O:O,Calendar!N:N,,-1),""))</f>
        <v/>
      </c>
    </row>
    <row r="1216" spans="34:34" x14ac:dyDescent="0.35">
      <c r="AH1216" s="16" t="str">
        <f>IF(AND(B1216="Premier League",E1216="Live"),_xlfn.XLOOKUP(_xlfn.TEXTJOIN(" vs ",,C1216:D1216),Calendar!G:G,Calendar!B:B),IF(AND(B1216="Premier League",E1216="Highlights"),_xlfn.XLOOKUP(H1216,Calendar!O:O,Calendar!N:N,,-1),""))</f>
        <v/>
      </c>
    </row>
    <row r="1217" spans="34:34" x14ac:dyDescent="0.35">
      <c r="AH1217" s="16" t="str">
        <f>IF(AND(B1217="Premier League",E1217="Live"),_xlfn.XLOOKUP(_xlfn.TEXTJOIN(" vs ",,C1217:D1217),Calendar!G:G,Calendar!B:B),IF(AND(B1217="Premier League",E1217="Highlights"),_xlfn.XLOOKUP(H1217,Calendar!O:O,Calendar!N:N,,-1),""))</f>
        <v/>
      </c>
    </row>
    <row r="1218" spans="34:34" x14ac:dyDescent="0.35">
      <c r="AH1218" s="16" t="str">
        <f>IF(AND(B1218="Premier League",E1218="Live"),_xlfn.XLOOKUP(_xlfn.TEXTJOIN(" vs ",,C1218:D1218),Calendar!G:G,Calendar!B:B),IF(AND(B1218="Premier League",E1218="Highlights"),_xlfn.XLOOKUP(H1218,Calendar!O:O,Calendar!N:N,,-1),""))</f>
        <v/>
      </c>
    </row>
    <row r="1219" spans="34:34" x14ac:dyDescent="0.35">
      <c r="AH1219" s="16" t="str">
        <f>IF(AND(B1219="Premier League",E1219="Live"),_xlfn.XLOOKUP(_xlfn.TEXTJOIN(" vs ",,C1219:D1219),Calendar!G:G,Calendar!B:B),IF(AND(B1219="Premier League",E1219="Highlights"),_xlfn.XLOOKUP(H1219,Calendar!O:O,Calendar!N:N,,-1),""))</f>
        <v/>
      </c>
    </row>
    <row r="1220" spans="34:34" x14ac:dyDescent="0.35">
      <c r="AH1220" s="16" t="str">
        <f>IF(AND(B1220="Premier League",E1220="Live"),_xlfn.XLOOKUP(_xlfn.TEXTJOIN(" vs ",,C1220:D1220),Calendar!G:G,Calendar!B:B),IF(AND(B1220="Premier League",E1220="Highlights"),_xlfn.XLOOKUP(H1220,Calendar!O:O,Calendar!N:N,,-1),""))</f>
        <v/>
      </c>
    </row>
    <row r="1221" spans="34:34" x14ac:dyDescent="0.35">
      <c r="AH1221" s="16" t="str">
        <f>IF(AND(B1221="Premier League",E1221="Live"),_xlfn.XLOOKUP(_xlfn.TEXTJOIN(" vs ",,C1221:D1221),Calendar!G:G,Calendar!B:B),IF(AND(B1221="Premier League",E1221="Highlights"),_xlfn.XLOOKUP(H1221,Calendar!O:O,Calendar!N:N,,-1),""))</f>
        <v/>
      </c>
    </row>
    <row r="1222" spans="34:34" x14ac:dyDescent="0.35">
      <c r="AH1222" s="16" t="str">
        <f>IF(AND(B1222="Premier League",E1222="Live"),_xlfn.XLOOKUP(_xlfn.TEXTJOIN(" vs ",,C1222:D1222),Calendar!G:G,Calendar!B:B),IF(AND(B1222="Premier League",E1222="Highlights"),_xlfn.XLOOKUP(H1222,Calendar!O:O,Calendar!N:N,,-1),""))</f>
        <v/>
      </c>
    </row>
    <row r="1223" spans="34:34" x14ac:dyDescent="0.35">
      <c r="AH1223" s="16" t="str">
        <f>IF(AND(B1223="Premier League",E1223="Live"),_xlfn.XLOOKUP(_xlfn.TEXTJOIN(" vs ",,C1223:D1223),Calendar!G:G,Calendar!B:B),IF(AND(B1223="Premier League",E1223="Highlights"),_xlfn.XLOOKUP(H1223,Calendar!O:O,Calendar!N:N,,-1),""))</f>
        <v/>
      </c>
    </row>
    <row r="1224" spans="34:34" x14ac:dyDescent="0.35">
      <c r="AH1224" s="16" t="str">
        <f>IF(AND(B1224="Premier League",E1224="Live"),_xlfn.XLOOKUP(_xlfn.TEXTJOIN(" vs ",,C1224:D1224),Calendar!G:G,Calendar!B:B),IF(AND(B1224="Premier League",E1224="Highlights"),_xlfn.XLOOKUP(H1224,Calendar!O:O,Calendar!N:N,,-1),""))</f>
        <v/>
      </c>
    </row>
    <row r="1225" spans="34:34" x14ac:dyDescent="0.35">
      <c r="AH1225" s="16" t="str">
        <f>IF(AND(B1225="Premier League",E1225="Live"),_xlfn.XLOOKUP(_xlfn.TEXTJOIN(" vs ",,C1225:D1225),Calendar!G:G,Calendar!B:B),IF(AND(B1225="Premier League",E1225="Highlights"),_xlfn.XLOOKUP(H1225,Calendar!O:O,Calendar!N:N,,-1),""))</f>
        <v/>
      </c>
    </row>
    <row r="1226" spans="34:34" x14ac:dyDescent="0.35">
      <c r="AH1226" s="16" t="str">
        <f>IF(AND(B1226="Premier League",E1226="Live"),_xlfn.XLOOKUP(_xlfn.TEXTJOIN(" vs ",,C1226:D1226),Calendar!G:G,Calendar!B:B),IF(AND(B1226="Premier League",E1226="Highlights"),_xlfn.XLOOKUP(H1226,Calendar!O:O,Calendar!N:N,,-1),""))</f>
        <v/>
      </c>
    </row>
    <row r="1227" spans="34:34" x14ac:dyDescent="0.35">
      <c r="AH1227" s="16" t="str">
        <f>IF(AND(B1227="Premier League",E1227="Live"),_xlfn.XLOOKUP(_xlfn.TEXTJOIN(" vs ",,C1227:D1227),Calendar!G:G,Calendar!B:B),IF(AND(B1227="Premier League",E1227="Highlights"),_xlfn.XLOOKUP(H1227,Calendar!O:O,Calendar!N:N,,-1),""))</f>
        <v/>
      </c>
    </row>
    <row r="1228" spans="34:34" x14ac:dyDescent="0.35">
      <c r="AH1228" s="16" t="str">
        <f>IF(AND(B1228="Premier League",E1228="Live"),_xlfn.XLOOKUP(_xlfn.TEXTJOIN(" vs ",,C1228:D1228),Calendar!G:G,Calendar!B:B),IF(AND(B1228="Premier League",E1228="Highlights"),_xlfn.XLOOKUP(H1228,Calendar!O:O,Calendar!N:N,,-1),""))</f>
        <v/>
      </c>
    </row>
    <row r="1229" spans="34:34" x14ac:dyDescent="0.35">
      <c r="AH1229" s="16" t="str">
        <f>IF(AND(B1229="Premier League",E1229="Live"),_xlfn.XLOOKUP(_xlfn.TEXTJOIN(" vs ",,C1229:D1229),Calendar!G:G,Calendar!B:B),IF(AND(B1229="Premier League",E1229="Highlights"),_xlfn.XLOOKUP(H1229,Calendar!O:O,Calendar!N:N,,-1),""))</f>
        <v/>
      </c>
    </row>
    <row r="1230" spans="34:34" x14ac:dyDescent="0.35">
      <c r="AH1230" s="16" t="str">
        <f>IF(AND(B1230="Premier League",E1230="Live"),_xlfn.XLOOKUP(_xlfn.TEXTJOIN(" vs ",,C1230:D1230),Calendar!G:G,Calendar!B:B),IF(AND(B1230="Premier League",E1230="Highlights"),_xlfn.XLOOKUP(H1230,Calendar!O:O,Calendar!N:N,,-1),""))</f>
        <v/>
      </c>
    </row>
    <row r="1231" spans="34:34" x14ac:dyDescent="0.35">
      <c r="AH1231" s="16" t="str">
        <f>IF(AND(B1231="Premier League",E1231="Live"),_xlfn.XLOOKUP(_xlfn.TEXTJOIN(" vs ",,C1231:D1231),Calendar!G:G,Calendar!B:B),IF(AND(B1231="Premier League",E1231="Highlights"),_xlfn.XLOOKUP(H1231,Calendar!O:O,Calendar!N:N,,-1),""))</f>
        <v/>
      </c>
    </row>
    <row r="1232" spans="34:34" x14ac:dyDescent="0.35">
      <c r="AH1232" s="16" t="str">
        <f>IF(AND(B1232="Premier League",E1232="Live"),_xlfn.XLOOKUP(_xlfn.TEXTJOIN(" vs ",,C1232:D1232),Calendar!G:G,Calendar!B:B),IF(AND(B1232="Premier League",E1232="Highlights"),_xlfn.XLOOKUP(H1232,Calendar!O:O,Calendar!N:N,,-1),""))</f>
        <v/>
      </c>
    </row>
    <row r="1233" spans="34:34" x14ac:dyDescent="0.35">
      <c r="AH1233" s="16" t="str">
        <f>IF(AND(B1233="Premier League",E1233="Live"),_xlfn.XLOOKUP(_xlfn.TEXTJOIN(" vs ",,C1233:D1233),Calendar!G:G,Calendar!B:B),IF(AND(B1233="Premier League",E1233="Highlights"),_xlfn.XLOOKUP(H1233,Calendar!O:O,Calendar!N:N,,-1),""))</f>
        <v/>
      </c>
    </row>
    <row r="1234" spans="34:34" x14ac:dyDescent="0.35">
      <c r="AH1234" s="16" t="str">
        <f>IF(AND(B1234="Premier League",E1234="Live"),_xlfn.XLOOKUP(_xlfn.TEXTJOIN(" vs ",,C1234:D1234),Calendar!G:G,Calendar!B:B),IF(AND(B1234="Premier League",E1234="Highlights"),_xlfn.XLOOKUP(H1234,Calendar!O:O,Calendar!N:N,,-1),""))</f>
        <v/>
      </c>
    </row>
    <row r="1235" spans="34:34" x14ac:dyDescent="0.35">
      <c r="AH1235" s="16" t="str">
        <f>IF(AND(B1235="Premier League",E1235="Live"),_xlfn.XLOOKUP(_xlfn.TEXTJOIN(" vs ",,C1235:D1235),Calendar!G:G,Calendar!B:B),IF(AND(B1235="Premier League",E1235="Highlights"),_xlfn.XLOOKUP(H1235,Calendar!O:O,Calendar!N:N,,-1),""))</f>
        <v/>
      </c>
    </row>
    <row r="1236" spans="34:34" x14ac:dyDescent="0.35">
      <c r="AH1236" s="16" t="str">
        <f>IF(AND(B1236="Premier League",E1236="Live"),_xlfn.XLOOKUP(_xlfn.TEXTJOIN(" vs ",,C1236:D1236),Calendar!G:G,Calendar!B:B),IF(AND(B1236="Premier League",E1236="Highlights"),_xlfn.XLOOKUP(H1236,Calendar!O:O,Calendar!N:N,,-1),""))</f>
        <v/>
      </c>
    </row>
    <row r="1237" spans="34:34" x14ac:dyDescent="0.35">
      <c r="AH1237" s="16" t="str">
        <f>IF(AND(B1237="Premier League",E1237="Live"),_xlfn.XLOOKUP(_xlfn.TEXTJOIN(" vs ",,C1237:D1237),Calendar!G:G,Calendar!B:B),IF(AND(B1237="Premier League",E1237="Highlights"),_xlfn.XLOOKUP(H1237,Calendar!O:O,Calendar!N:N,,-1),""))</f>
        <v/>
      </c>
    </row>
    <row r="1238" spans="34:34" x14ac:dyDescent="0.35">
      <c r="AH1238" s="16" t="str">
        <f>IF(AND(B1238="Premier League",E1238="Live"),_xlfn.XLOOKUP(_xlfn.TEXTJOIN(" vs ",,C1238:D1238),Calendar!G:G,Calendar!B:B),IF(AND(B1238="Premier League",E1238="Highlights"),_xlfn.XLOOKUP(H1238,Calendar!O:O,Calendar!N:N,,-1),""))</f>
        <v/>
      </c>
    </row>
    <row r="1239" spans="34:34" x14ac:dyDescent="0.35">
      <c r="AH1239" s="16" t="str">
        <f>IF(AND(B1239="Premier League",E1239="Live"),_xlfn.XLOOKUP(_xlfn.TEXTJOIN(" vs ",,C1239:D1239),Calendar!G:G,Calendar!B:B),IF(AND(B1239="Premier League",E1239="Highlights"),_xlfn.XLOOKUP(H1239,Calendar!O:O,Calendar!N:N,,-1),""))</f>
        <v/>
      </c>
    </row>
    <row r="1240" spans="34:34" x14ac:dyDescent="0.35">
      <c r="AH1240" s="16" t="str">
        <f>IF(AND(B1240="Premier League",E1240="Live"),_xlfn.XLOOKUP(_xlfn.TEXTJOIN(" vs ",,C1240:D1240),Calendar!G:G,Calendar!B:B),IF(AND(B1240="Premier League",E1240="Highlights"),_xlfn.XLOOKUP(H1240,Calendar!O:O,Calendar!N:N,,-1),""))</f>
        <v/>
      </c>
    </row>
    <row r="1241" spans="34:34" x14ac:dyDescent="0.35">
      <c r="AH1241" s="16" t="str">
        <f>IF(AND(B1241="Premier League",E1241="Live"),_xlfn.XLOOKUP(_xlfn.TEXTJOIN(" vs ",,C1241:D1241),Calendar!G:G,Calendar!B:B),IF(AND(B1241="Premier League",E1241="Highlights"),_xlfn.XLOOKUP(H1241,Calendar!O:O,Calendar!N:N,,-1),""))</f>
        <v/>
      </c>
    </row>
    <row r="1242" spans="34:34" x14ac:dyDescent="0.35">
      <c r="AH1242" s="16" t="str">
        <f>IF(AND(B1242="Premier League",E1242="Live"),_xlfn.XLOOKUP(_xlfn.TEXTJOIN(" vs ",,C1242:D1242),Calendar!G:G,Calendar!B:B),IF(AND(B1242="Premier League",E1242="Highlights"),_xlfn.XLOOKUP(H1242,Calendar!O:O,Calendar!N:N,,-1),""))</f>
        <v/>
      </c>
    </row>
    <row r="1243" spans="34:34" x14ac:dyDescent="0.35">
      <c r="AH1243" s="16" t="str">
        <f>IF(AND(B1243="Premier League",E1243="Live"),_xlfn.XLOOKUP(_xlfn.TEXTJOIN(" vs ",,C1243:D1243),Calendar!G:G,Calendar!B:B),IF(AND(B1243="Premier League",E1243="Highlights"),_xlfn.XLOOKUP(H1243,Calendar!O:O,Calendar!N:N,,-1),""))</f>
        <v/>
      </c>
    </row>
    <row r="1244" spans="34:34" x14ac:dyDescent="0.35">
      <c r="AH1244" s="16" t="str">
        <f>IF(AND(B1244="Premier League",E1244="Live"),_xlfn.XLOOKUP(_xlfn.TEXTJOIN(" vs ",,C1244:D1244),Calendar!G:G,Calendar!B:B),IF(AND(B1244="Premier League",E1244="Highlights"),_xlfn.XLOOKUP(H1244,Calendar!O:O,Calendar!N:N,,-1),""))</f>
        <v/>
      </c>
    </row>
    <row r="1245" spans="34:34" x14ac:dyDescent="0.35">
      <c r="AH1245" s="16" t="str">
        <f>IF(AND(B1245="Premier League",E1245="Live"),_xlfn.XLOOKUP(_xlfn.TEXTJOIN(" vs ",,C1245:D1245),Calendar!G:G,Calendar!B:B),IF(AND(B1245="Premier League",E1245="Highlights"),_xlfn.XLOOKUP(H1245,Calendar!O:O,Calendar!N:N,,-1),""))</f>
        <v/>
      </c>
    </row>
    <row r="1246" spans="34:34" x14ac:dyDescent="0.35">
      <c r="AH1246" s="16" t="str">
        <f>IF(AND(B1246="Premier League",E1246="Live"),_xlfn.XLOOKUP(_xlfn.TEXTJOIN(" vs ",,C1246:D1246),Calendar!G:G,Calendar!B:B),IF(AND(B1246="Premier League",E1246="Highlights"),_xlfn.XLOOKUP(H1246,Calendar!O:O,Calendar!N:N,,-1),""))</f>
        <v/>
      </c>
    </row>
    <row r="1247" spans="34:34" x14ac:dyDescent="0.35">
      <c r="AH1247" s="16" t="str">
        <f>IF(AND(B1247="Premier League",E1247="Live"),_xlfn.XLOOKUP(_xlfn.TEXTJOIN(" vs ",,C1247:D1247),Calendar!G:G,Calendar!B:B),IF(AND(B1247="Premier League",E1247="Highlights"),_xlfn.XLOOKUP(H1247,Calendar!O:O,Calendar!N:N,,-1),""))</f>
        <v/>
      </c>
    </row>
    <row r="1248" spans="34:34" x14ac:dyDescent="0.35">
      <c r="AH1248" s="16" t="str">
        <f>IF(AND(B1248="Premier League",E1248="Live"),_xlfn.XLOOKUP(_xlfn.TEXTJOIN(" vs ",,C1248:D1248),Calendar!G:G,Calendar!B:B),IF(AND(B1248="Premier League",E1248="Highlights"),_xlfn.XLOOKUP(H1248,Calendar!O:O,Calendar!N:N,,-1),""))</f>
        <v/>
      </c>
    </row>
    <row r="1249" spans="34:34" x14ac:dyDescent="0.35">
      <c r="AH1249" s="16" t="str">
        <f>IF(AND(B1249="Premier League",E1249="Live"),_xlfn.XLOOKUP(_xlfn.TEXTJOIN(" vs ",,C1249:D1249),Calendar!G:G,Calendar!B:B),IF(AND(B1249="Premier League",E1249="Highlights"),_xlfn.XLOOKUP(H1249,Calendar!O:O,Calendar!N:N,,-1),""))</f>
        <v/>
      </c>
    </row>
    <row r="1250" spans="34:34" x14ac:dyDescent="0.35">
      <c r="AH1250" s="16" t="str">
        <f>IF(AND(B1250="Premier League",E1250="Live"),_xlfn.XLOOKUP(_xlfn.TEXTJOIN(" vs ",,C1250:D1250),Calendar!G:G,Calendar!B:B),IF(AND(B1250="Premier League",E1250="Highlights"),_xlfn.XLOOKUP(H1250,Calendar!O:O,Calendar!N:N,,-1),""))</f>
        <v/>
      </c>
    </row>
    <row r="1251" spans="34:34" x14ac:dyDescent="0.35">
      <c r="AH1251" s="16" t="str">
        <f>IF(AND(B1251="Premier League",E1251="Live"),_xlfn.XLOOKUP(_xlfn.TEXTJOIN(" vs ",,C1251:D1251),Calendar!G:G,Calendar!B:B),IF(AND(B1251="Premier League",E1251="Highlights"),_xlfn.XLOOKUP(H1251,Calendar!O:O,Calendar!N:N,,-1),""))</f>
        <v/>
      </c>
    </row>
    <row r="1252" spans="34:34" x14ac:dyDescent="0.35">
      <c r="AH1252" s="16" t="str">
        <f>IF(AND(B1252="Premier League",E1252="Live"),_xlfn.XLOOKUP(_xlfn.TEXTJOIN(" vs ",,C1252:D1252),Calendar!G:G,Calendar!B:B),IF(AND(B1252="Premier League",E1252="Highlights"),_xlfn.XLOOKUP(H1252,Calendar!O:O,Calendar!N:N,,-1),""))</f>
        <v/>
      </c>
    </row>
    <row r="1253" spans="34:34" x14ac:dyDescent="0.35">
      <c r="AH1253" s="16" t="str">
        <f>IF(AND(B1253="Premier League",E1253="Live"),_xlfn.XLOOKUP(_xlfn.TEXTJOIN(" vs ",,C1253:D1253),Calendar!G:G,Calendar!B:B),IF(AND(B1253="Premier League",E1253="Highlights"),_xlfn.XLOOKUP(H1253,Calendar!O:O,Calendar!N:N,,-1),""))</f>
        <v/>
      </c>
    </row>
    <row r="1254" spans="34:34" x14ac:dyDescent="0.35">
      <c r="AH1254" s="16" t="str">
        <f>IF(AND(B1254="Premier League",E1254="Live"),_xlfn.XLOOKUP(_xlfn.TEXTJOIN(" vs ",,C1254:D1254),Calendar!G:G,Calendar!B:B),IF(AND(B1254="Premier League",E1254="Highlights"),_xlfn.XLOOKUP(H1254,Calendar!O:O,Calendar!N:N,,-1),""))</f>
        <v/>
      </c>
    </row>
    <row r="1255" spans="34:34" x14ac:dyDescent="0.35">
      <c r="AH1255" s="16" t="str">
        <f>IF(AND(B1255="Premier League",E1255="Live"),_xlfn.XLOOKUP(_xlfn.TEXTJOIN(" vs ",,C1255:D1255),Calendar!G:G,Calendar!B:B),IF(AND(B1255="Premier League",E1255="Highlights"),_xlfn.XLOOKUP(H1255,Calendar!O:O,Calendar!N:N,,-1),""))</f>
        <v/>
      </c>
    </row>
    <row r="1256" spans="34:34" x14ac:dyDescent="0.35">
      <c r="AH1256" s="16" t="str">
        <f>IF(AND(B1256="Premier League",E1256="Live"),_xlfn.XLOOKUP(_xlfn.TEXTJOIN(" vs ",,C1256:D1256),Calendar!G:G,Calendar!B:B),IF(AND(B1256="Premier League",E1256="Highlights"),_xlfn.XLOOKUP(H1256,Calendar!O:O,Calendar!N:N,,-1),""))</f>
        <v/>
      </c>
    </row>
    <row r="1257" spans="34:34" x14ac:dyDescent="0.35">
      <c r="AH1257" s="16" t="str">
        <f>IF(AND(B1257="Premier League",E1257="Live"),_xlfn.XLOOKUP(_xlfn.TEXTJOIN(" vs ",,C1257:D1257),Calendar!G:G,Calendar!B:B),IF(AND(B1257="Premier League",E1257="Highlights"),_xlfn.XLOOKUP(H1257,Calendar!O:O,Calendar!N:N,,-1),""))</f>
        <v/>
      </c>
    </row>
    <row r="1258" spans="34:34" x14ac:dyDescent="0.35">
      <c r="AH1258" s="16" t="str">
        <f>IF(AND(B1258="Premier League",E1258="Live"),_xlfn.XLOOKUP(_xlfn.TEXTJOIN(" vs ",,C1258:D1258),Calendar!G:G,Calendar!B:B),IF(AND(B1258="Premier League",E1258="Highlights"),_xlfn.XLOOKUP(H1258,Calendar!O:O,Calendar!N:N,,-1),""))</f>
        <v/>
      </c>
    </row>
    <row r="1259" spans="34:34" x14ac:dyDescent="0.35">
      <c r="AH1259" s="16" t="str">
        <f>IF(AND(B1259="Premier League",E1259="Live"),_xlfn.XLOOKUP(_xlfn.TEXTJOIN(" vs ",,C1259:D1259),Calendar!G:G,Calendar!B:B),IF(AND(B1259="Premier League",E1259="Highlights"),_xlfn.XLOOKUP(H1259,Calendar!O:O,Calendar!N:N,,-1),""))</f>
        <v/>
      </c>
    </row>
    <row r="1260" spans="34:34" x14ac:dyDescent="0.35">
      <c r="AH1260" s="16" t="str">
        <f>IF(AND(B1260="Premier League",E1260="Live"),_xlfn.XLOOKUP(_xlfn.TEXTJOIN(" vs ",,C1260:D1260),Calendar!G:G,Calendar!B:B),IF(AND(B1260="Premier League",E1260="Highlights"),_xlfn.XLOOKUP(H1260,Calendar!O:O,Calendar!N:N,,-1),""))</f>
        <v/>
      </c>
    </row>
    <row r="1261" spans="34:34" x14ac:dyDescent="0.35">
      <c r="AH1261" s="16" t="str">
        <f>IF(AND(B1261="Premier League",E1261="Live"),_xlfn.XLOOKUP(_xlfn.TEXTJOIN(" vs ",,C1261:D1261),Calendar!G:G,Calendar!B:B),IF(AND(B1261="Premier League",E1261="Highlights"),_xlfn.XLOOKUP(H1261,Calendar!O:O,Calendar!N:N,,-1),""))</f>
        <v/>
      </c>
    </row>
    <row r="1262" spans="34:34" x14ac:dyDescent="0.35">
      <c r="AH1262" s="16" t="str">
        <f>IF(AND(B1262="Premier League",E1262="Live"),_xlfn.XLOOKUP(_xlfn.TEXTJOIN(" vs ",,C1262:D1262),Calendar!G:G,Calendar!B:B),IF(AND(B1262="Premier League",E1262="Highlights"),_xlfn.XLOOKUP(H1262,Calendar!O:O,Calendar!N:N,,-1),""))</f>
        <v/>
      </c>
    </row>
    <row r="1263" spans="34:34" x14ac:dyDescent="0.35">
      <c r="AH1263" s="16" t="str">
        <f>IF(AND(B1263="Premier League",E1263="Live"),_xlfn.XLOOKUP(_xlfn.TEXTJOIN(" vs ",,C1263:D1263),Calendar!G:G,Calendar!B:B),IF(AND(B1263="Premier League",E1263="Highlights"),_xlfn.XLOOKUP(H1263,Calendar!O:O,Calendar!N:N,,-1),""))</f>
        <v/>
      </c>
    </row>
    <row r="1264" spans="34:34" x14ac:dyDescent="0.35">
      <c r="AH1264" s="16" t="str">
        <f>IF(AND(B1264="Premier League",E1264="Live"),_xlfn.XLOOKUP(_xlfn.TEXTJOIN(" vs ",,C1264:D1264),Calendar!G:G,Calendar!B:B),IF(AND(B1264="Premier League",E1264="Highlights"),_xlfn.XLOOKUP(H1264,Calendar!O:O,Calendar!N:N,,-1),""))</f>
        <v/>
      </c>
    </row>
    <row r="1265" spans="34:34" x14ac:dyDescent="0.35">
      <c r="AH1265" s="16" t="str">
        <f>IF(AND(B1265="Premier League",E1265="Live"),_xlfn.XLOOKUP(_xlfn.TEXTJOIN(" vs ",,C1265:D1265),Calendar!G:G,Calendar!B:B),IF(AND(B1265="Premier League",E1265="Highlights"),_xlfn.XLOOKUP(H1265,Calendar!O:O,Calendar!N:N,,-1),""))</f>
        <v/>
      </c>
    </row>
    <row r="1266" spans="34:34" x14ac:dyDescent="0.35">
      <c r="AH1266" s="16" t="str">
        <f>IF(AND(B1266="Premier League",E1266="Live"),_xlfn.XLOOKUP(_xlfn.TEXTJOIN(" vs ",,C1266:D1266),Calendar!G:G,Calendar!B:B),IF(AND(B1266="Premier League",E1266="Highlights"),_xlfn.XLOOKUP(H1266,Calendar!O:O,Calendar!N:N,,-1),""))</f>
        <v/>
      </c>
    </row>
    <row r="1267" spans="34:34" x14ac:dyDescent="0.35">
      <c r="AH1267" s="16" t="str">
        <f>IF(AND(B1267="Premier League",E1267="Live"),_xlfn.XLOOKUP(_xlfn.TEXTJOIN(" vs ",,C1267:D1267),Calendar!G:G,Calendar!B:B),IF(AND(B1267="Premier League",E1267="Highlights"),_xlfn.XLOOKUP(H1267,Calendar!O:O,Calendar!N:N,,-1),""))</f>
        <v/>
      </c>
    </row>
    <row r="1268" spans="34:34" x14ac:dyDescent="0.35">
      <c r="AH1268" s="16" t="str">
        <f>IF(AND(B1268="Premier League",E1268="Live"),_xlfn.XLOOKUP(_xlfn.TEXTJOIN(" vs ",,C1268:D1268),Calendar!G:G,Calendar!B:B),IF(AND(B1268="Premier League",E1268="Highlights"),_xlfn.XLOOKUP(H1268,Calendar!O:O,Calendar!N:N,,-1),""))</f>
        <v/>
      </c>
    </row>
    <row r="1269" spans="34:34" x14ac:dyDescent="0.35">
      <c r="AH1269" s="16" t="str">
        <f>IF(AND(B1269="Premier League",E1269="Live"),_xlfn.XLOOKUP(_xlfn.TEXTJOIN(" vs ",,C1269:D1269),Calendar!G:G,Calendar!B:B),IF(AND(B1269="Premier League",E1269="Highlights"),_xlfn.XLOOKUP(H1269,Calendar!O:O,Calendar!N:N,,-1),""))</f>
        <v/>
      </c>
    </row>
    <row r="1270" spans="34:34" x14ac:dyDescent="0.35">
      <c r="AH1270" s="16" t="str">
        <f>IF(AND(B1270="Premier League",E1270="Live"),_xlfn.XLOOKUP(_xlfn.TEXTJOIN(" vs ",,C1270:D1270),Calendar!G:G,Calendar!B:B),IF(AND(B1270="Premier League",E1270="Highlights"),_xlfn.XLOOKUP(H1270,Calendar!O:O,Calendar!N:N,,-1),""))</f>
        <v/>
      </c>
    </row>
    <row r="1271" spans="34:34" x14ac:dyDescent="0.35">
      <c r="AH1271" s="16" t="str">
        <f>IF(AND(B1271="Premier League",E1271="Live"),_xlfn.XLOOKUP(_xlfn.TEXTJOIN(" vs ",,C1271:D1271),Calendar!G:G,Calendar!B:B),IF(AND(B1271="Premier League",E1271="Highlights"),_xlfn.XLOOKUP(H1271,Calendar!O:O,Calendar!N:N,,-1),""))</f>
        <v/>
      </c>
    </row>
    <row r="1272" spans="34:34" x14ac:dyDescent="0.35">
      <c r="AH1272" s="16" t="str">
        <f>IF(AND(B1272="Premier League",E1272="Live"),_xlfn.XLOOKUP(_xlfn.TEXTJOIN(" vs ",,C1272:D1272),Calendar!G:G,Calendar!B:B),IF(AND(B1272="Premier League",E1272="Highlights"),_xlfn.XLOOKUP(H1272,Calendar!O:O,Calendar!N:N,,-1),""))</f>
        <v/>
      </c>
    </row>
    <row r="1273" spans="34:34" x14ac:dyDescent="0.35">
      <c r="AH1273" s="16" t="str">
        <f>IF(AND(B1273="Premier League",E1273="Live"),_xlfn.XLOOKUP(_xlfn.TEXTJOIN(" vs ",,C1273:D1273),Calendar!G:G,Calendar!B:B),IF(AND(B1273="Premier League",E1273="Highlights"),_xlfn.XLOOKUP(H1273,Calendar!O:O,Calendar!N:N,,-1),""))</f>
        <v/>
      </c>
    </row>
    <row r="1274" spans="34:34" x14ac:dyDescent="0.35">
      <c r="AH1274" s="16" t="str">
        <f>IF(AND(B1274="Premier League",E1274="Live"),_xlfn.XLOOKUP(_xlfn.TEXTJOIN(" vs ",,C1274:D1274),Calendar!G:G,Calendar!B:B),IF(AND(B1274="Premier League",E1274="Highlights"),_xlfn.XLOOKUP(H1274,Calendar!O:O,Calendar!N:N,,-1),""))</f>
        <v/>
      </c>
    </row>
    <row r="1275" spans="34:34" x14ac:dyDescent="0.35">
      <c r="AH1275" s="16" t="str">
        <f>IF(AND(B1275="Premier League",E1275="Live"),_xlfn.XLOOKUP(_xlfn.TEXTJOIN(" vs ",,C1275:D1275),Calendar!G:G,Calendar!B:B),IF(AND(B1275="Premier League",E1275="Highlights"),_xlfn.XLOOKUP(H1275,Calendar!O:O,Calendar!N:N,,-1),""))</f>
        <v/>
      </c>
    </row>
    <row r="1276" spans="34:34" x14ac:dyDescent="0.35">
      <c r="AH1276" s="16" t="str">
        <f>IF(AND(B1276="Premier League",E1276="Live"),_xlfn.XLOOKUP(_xlfn.TEXTJOIN(" vs ",,C1276:D1276),Calendar!G:G,Calendar!B:B),IF(AND(B1276="Premier League",E1276="Highlights"),_xlfn.XLOOKUP(H1276,Calendar!O:O,Calendar!N:N,,-1),""))</f>
        <v/>
      </c>
    </row>
    <row r="1277" spans="34:34" x14ac:dyDescent="0.35">
      <c r="AH1277" s="16" t="str">
        <f>IF(AND(B1277="Premier League",E1277="Live"),_xlfn.XLOOKUP(_xlfn.TEXTJOIN(" vs ",,C1277:D1277),Calendar!G:G,Calendar!B:B),IF(AND(B1277="Premier League",E1277="Highlights"),_xlfn.XLOOKUP(H1277,Calendar!O:O,Calendar!N:N,,-1),""))</f>
        <v/>
      </c>
    </row>
    <row r="1278" spans="34:34" x14ac:dyDescent="0.35">
      <c r="AH1278" s="16" t="str">
        <f>IF(AND(B1278="Premier League",E1278="Live"),_xlfn.XLOOKUP(_xlfn.TEXTJOIN(" vs ",,C1278:D1278),Calendar!G:G,Calendar!B:B),IF(AND(B1278="Premier League",E1278="Highlights"),_xlfn.XLOOKUP(H1278,Calendar!O:O,Calendar!N:N,,-1),""))</f>
        <v/>
      </c>
    </row>
    <row r="1279" spans="34:34" x14ac:dyDescent="0.35">
      <c r="AH1279" s="16" t="str">
        <f>IF(AND(B1279="Premier League",E1279="Live"),_xlfn.XLOOKUP(_xlfn.TEXTJOIN(" vs ",,C1279:D1279),Calendar!G:G,Calendar!B:B),IF(AND(B1279="Premier League",E1279="Highlights"),_xlfn.XLOOKUP(H1279,Calendar!O:O,Calendar!N:N,,-1),""))</f>
        <v/>
      </c>
    </row>
    <row r="1280" spans="34:34" x14ac:dyDescent="0.35">
      <c r="AH1280" s="16" t="str">
        <f>IF(AND(B1280="Premier League",E1280="Live"),_xlfn.XLOOKUP(_xlfn.TEXTJOIN(" vs ",,C1280:D1280),Calendar!G:G,Calendar!B:B),IF(AND(B1280="Premier League",E1280="Highlights"),_xlfn.XLOOKUP(H1280,Calendar!O:O,Calendar!N:N,,-1),""))</f>
        <v/>
      </c>
    </row>
    <row r="1281" spans="34:34" x14ac:dyDescent="0.35">
      <c r="AH1281" s="16" t="str">
        <f>IF(AND(B1281="Premier League",E1281="Live"),_xlfn.XLOOKUP(_xlfn.TEXTJOIN(" vs ",,C1281:D1281),Calendar!G:G,Calendar!B:B),IF(AND(B1281="Premier League",E1281="Highlights"),_xlfn.XLOOKUP(H1281,Calendar!O:O,Calendar!N:N,,-1),""))</f>
        <v/>
      </c>
    </row>
    <row r="1282" spans="34:34" x14ac:dyDescent="0.35">
      <c r="AH1282" s="16" t="str">
        <f>IF(AND(B1282="Premier League",E1282="Live"),_xlfn.XLOOKUP(_xlfn.TEXTJOIN(" vs ",,C1282:D1282),Calendar!G:G,Calendar!B:B),IF(AND(B1282="Premier League",E1282="Highlights"),_xlfn.XLOOKUP(H1282,Calendar!O:O,Calendar!N:N,,-1),""))</f>
        <v/>
      </c>
    </row>
    <row r="1283" spans="34:34" x14ac:dyDescent="0.35">
      <c r="AH1283" s="16" t="str">
        <f>IF(AND(B1283="Premier League",E1283="Live"),_xlfn.XLOOKUP(_xlfn.TEXTJOIN(" vs ",,C1283:D1283),Calendar!G:G,Calendar!B:B),IF(AND(B1283="Premier League",E1283="Highlights"),_xlfn.XLOOKUP(H1283,Calendar!O:O,Calendar!N:N,,-1),""))</f>
        <v/>
      </c>
    </row>
    <row r="1284" spans="34:34" x14ac:dyDescent="0.35">
      <c r="AH1284" s="16" t="str">
        <f>IF(AND(B1284="Premier League",E1284="Live"),_xlfn.XLOOKUP(_xlfn.TEXTJOIN(" vs ",,C1284:D1284),Calendar!G:G,Calendar!B:B),IF(AND(B1284="Premier League",E1284="Highlights"),_xlfn.XLOOKUP(H1284,Calendar!O:O,Calendar!N:N,,-1),""))</f>
        <v/>
      </c>
    </row>
    <row r="1285" spans="34:34" x14ac:dyDescent="0.35">
      <c r="AH1285" s="16" t="str">
        <f>IF(AND(B1285="Premier League",E1285="Live"),_xlfn.XLOOKUP(_xlfn.TEXTJOIN(" vs ",,C1285:D1285),Calendar!G:G,Calendar!B:B),IF(AND(B1285="Premier League",E1285="Highlights"),_xlfn.XLOOKUP(H1285,Calendar!O:O,Calendar!N:N,,-1),""))</f>
        <v/>
      </c>
    </row>
    <row r="1286" spans="34:34" x14ac:dyDescent="0.35">
      <c r="AH1286" s="16" t="str">
        <f>IF(AND(B1286="Premier League",E1286="Live"),_xlfn.XLOOKUP(_xlfn.TEXTJOIN(" vs ",,C1286:D1286),Calendar!G:G,Calendar!B:B),IF(AND(B1286="Premier League",E1286="Highlights"),_xlfn.XLOOKUP(H1286,Calendar!O:O,Calendar!N:N,,-1),""))</f>
        <v/>
      </c>
    </row>
    <row r="1287" spans="34:34" x14ac:dyDescent="0.35">
      <c r="AH1287" s="16" t="str">
        <f>IF(AND(B1287="Premier League",E1287="Live"),_xlfn.XLOOKUP(_xlfn.TEXTJOIN(" vs ",,C1287:D1287),Calendar!G:G,Calendar!B:B),IF(AND(B1287="Premier League",E1287="Highlights"),_xlfn.XLOOKUP(H1287,Calendar!O:O,Calendar!N:N,,-1),""))</f>
        <v/>
      </c>
    </row>
    <row r="1288" spans="34:34" x14ac:dyDescent="0.35">
      <c r="AH1288" s="16" t="str">
        <f>IF(AND(B1288="Premier League",E1288="Live"),_xlfn.XLOOKUP(_xlfn.TEXTJOIN(" vs ",,C1288:D1288),Calendar!G:G,Calendar!B:B),IF(AND(B1288="Premier League",E1288="Highlights"),_xlfn.XLOOKUP(H1288,Calendar!O:O,Calendar!N:N,,-1),""))</f>
        <v/>
      </c>
    </row>
    <row r="1289" spans="34:34" x14ac:dyDescent="0.35">
      <c r="AH1289" s="16" t="str">
        <f>IF(AND(B1289="Premier League",E1289="Live"),_xlfn.XLOOKUP(_xlfn.TEXTJOIN(" vs ",,C1289:D1289),Calendar!G:G,Calendar!B:B),IF(AND(B1289="Premier League",E1289="Highlights"),_xlfn.XLOOKUP(H1289,Calendar!O:O,Calendar!N:N,,-1),""))</f>
        <v/>
      </c>
    </row>
    <row r="1290" spans="34:34" x14ac:dyDescent="0.35">
      <c r="AH1290" s="16" t="str">
        <f>IF(AND(B1290="Premier League",E1290="Live"),_xlfn.XLOOKUP(_xlfn.TEXTJOIN(" vs ",,C1290:D1290),Calendar!G:G,Calendar!B:B),IF(AND(B1290="Premier League",E1290="Highlights"),_xlfn.XLOOKUP(H1290,Calendar!O:O,Calendar!N:N,,-1),""))</f>
        <v/>
      </c>
    </row>
    <row r="1291" spans="34:34" x14ac:dyDescent="0.35">
      <c r="AH1291" s="16" t="str">
        <f>IF(AND(B1291="Premier League",E1291="Live"),_xlfn.XLOOKUP(_xlfn.TEXTJOIN(" vs ",,C1291:D1291),Calendar!G:G,Calendar!B:B),IF(AND(B1291="Premier League",E1291="Highlights"),_xlfn.XLOOKUP(H1291,Calendar!O:O,Calendar!N:N,,-1),""))</f>
        <v/>
      </c>
    </row>
    <row r="1292" spans="34:34" x14ac:dyDescent="0.35">
      <c r="AH1292" s="16" t="str">
        <f>IF(AND(B1292="Premier League",E1292="Live"),_xlfn.XLOOKUP(_xlfn.TEXTJOIN(" vs ",,C1292:D1292),Calendar!G:G,Calendar!B:B),IF(AND(B1292="Premier League",E1292="Highlights"),_xlfn.XLOOKUP(H1292,Calendar!O:O,Calendar!N:N,,-1),""))</f>
        <v/>
      </c>
    </row>
    <row r="1293" spans="34:34" x14ac:dyDescent="0.35">
      <c r="AH1293" s="16" t="str">
        <f>IF(AND(B1293="Premier League",E1293="Live"),_xlfn.XLOOKUP(_xlfn.TEXTJOIN(" vs ",,C1293:D1293),Calendar!G:G,Calendar!B:B),IF(AND(B1293="Premier League",E1293="Highlights"),_xlfn.XLOOKUP(H1293,Calendar!O:O,Calendar!N:N,,-1),""))</f>
        <v/>
      </c>
    </row>
    <row r="1294" spans="34:34" x14ac:dyDescent="0.35">
      <c r="AH1294" s="16" t="str">
        <f>IF(AND(B1294="Premier League",E1294="Live"),_xlfn.XLOOKUP(_xlfn.TEXTJOIN(" vs ",,C1294:D1294),Calendar!G:G,Calendar!B:B),IF(AND(B1294="Premier League",E1294="Highlights"),_xlfn.XLOOKUP(H1294,Calendar!O:O,Calendar!N:N,,-1),""))</f>
        <v/>
      </c>
    </row>
    <row r="1295" spans="34:34" x14ac:dyDescent="0.35">
      <c r="AH1295" s="16" t="str">
        <f>IF(AND(B1295="Premier League",E1295="Live"),_xlfn.XLOOKUP(_xlfn.TEXTJOIN(" vs ",,C1295:D1295),Calendar!G:G,Calendar!B:B),IF(AND(B1295="Premier League",E1295="Highlights"),_xlfn.XLOOKUP(H1295,Calendar!O:O,Calendar!N:N,,-1),""))</f>
        <v/>
      </c>
    </row>
    <row r="1296" spans="34:34" x14ac:dyDescent="0.35">
      <c r="AH1296" s="16" t="str">
        <f>IF(AND(B1296="Premier League",E1296="Live"),_xlfn.XLOOKUP(_xlfn.TEXTJOIN(" vs ",,C1296:D1296),Calendar!G:G,Calendar!B:B),IF(AND(B1296="Premier League",E1296="Highlights"),_xlfn.XLOOKUP(H1296,Calendar!O:O,Calendar!N:N,,-1),""))</f>
        <v/>
      </c>
    </row>
    <row r="1297" spans="34:34" x14ac:dyDescent="0.35">
      <c r="AH1297" s="16" t="str">
        <f>IF(AND(B1297="Premier League",E1297="Live"),_xlfn.XLOOKUP(_xlfn.TEXTJOIN(" vs ",,C1297:D1297),Calendar!G:G,Calendar!B:B),IF(AND(B1297="Premier League",E1297="Highlights"),_xlfn.XLOOKUP(H1297,Calendar!O:O,Calendar!N:N,,-1),""))</f>
        <v/>
      </c>
    </row>
    <row r="1298" spans="34:34" x14ac:dyDescent="0.35">
      <c r="AH1298" s="16" t="str">
        <f>IF(AND(B1298="Premier League",E1298="Live"),_xlfn.XLOOKUP(_xlfn.TEXTJOIN(" vs ",,C1298:D1298),Calendar!G:G,Calendar!B:B),IF(AND(B1298="Premier League",E1298="Highlights"),_xlfn.XLOOKUP(H1298,Calendar!O:O,Calendar!N:N,,-1),""))</f>
        <v/>
      </c>
    </row>
    <row r="1299" spans="34:34" x14ac:dyDescent="0.35">
      <c r="AH1299" s="16" t="str">
        <f>IF(AND(B1299="Premier League",E1299="Live"),_xlfn.XLOOKUP(_xlfn.TEXTJOIN(" vs ",,C1299:D1299),Calendar!G:G,Calendar!B:B),IF(AND(B1299="Premier League",E1299="Highlights"),_xlfn.XLOOKUP(H1299,Calendar!O:O,Calendar!N:N,,-1),""))</f>
        <v/>
      </c>
    </row>
    <row r="1300" spans="34:34" x14ac:dyDescent="0.35">
      <c r="AH1300" s="16" t="str">
        <f>IF(AND(B1300="Premier League",E1300="Live"),_xlfn.XLOOKUP(_xlfn.TEXTJOIN(" vs ",,C1300:D1300),Calendar!G:G,Calendar!B:B),IF(AND(B1300="Premier League",E1300="Highlights"),_xlfn.XLOOKUP(H1300,Calendar!O:O,Calendar!N:N,,-1),""))</f>
        <v/>
      </c>
    </row>
    <row r="1301" spans="34:34" x14ac:dyDescent="0.35">
      <c r="AH1301" s="16" t="str">
        <f>IF(AND(B1301="Premier League",E1301="Live"),_xlfn.XLOOKUP(_xlfn.TEXTJOIN(" vs ",,C1301:D1301),Calendar!G:G,Calendar!B:B),IF(AND(B1301="Premier League",E1301="Highlights"),_xlfn.XLOOKUP(H1301,Calendar!O:O,Calendar!N:N,,-1),""))</f>
        <v/>
      </c>
    </row>
    <row r="1302" spans="34:34" x14ac:dyDescent="0.35">
      <c r="AH1302" s="16" t="str">
        <f>IF(AND(B1302="Premier League",E1302="Live"),_xlfn.XLOOKUP(_xlfn.TEXTJOIN(" vs ",,C1302:D1302),Calendar!G:G,Calendar!B:B),IF(AND(B1302="Premier League",E1302="Highlights"),_xlfn.XLOOKUP(H1302,Calendar!O:O,Calendar!N:N,,-1),""))</f>
        <v/>
      </c>
    </row>
    <row r="1303" spans="34:34" x14ac:dyDescent="0.35">
      <c r="AH1303" s="16" t="str">
        <f>IF(AND(B1303="Premier League",E1303="Live"),_xlfn.XLOOKUP(_xlfn.TEXTJOIN(" vs ",,C1303:D1303),Calendar!G:G,Calendar!B:B),IF(AND(B1303="Premier League",E1303="Highlights"),_xlfn.XLOOKUP(H1303,Calendar!O:O,Calendar!N:N,,-1),""))</f>
        <v/>
      </c>
    </row>
    <row r="1304" spans="34:34" x14ac:dyDescent="0.35">
      <c r="AH1304" s="16" t="str">
        <f>IF(AND(B1304="Premier League",E1304="Live"),_xlfn.XLOOKUP(_xlfn.TEXTJOIN(" vs ",,C1304:D1304),Calendar!G:G,Calendar!B:B),IF(AND(B1304="Premier League",E1304="Highlights"),_xlfn.XLOOKUP(H1304,Calendar!O:O,Calendar!N:N,,-1),""))</f>
        <v/>
      </c>
    </row>
    <row r="1305" spans="34:34" x14ac:dyDescent="0.35">
      <c r="AH1305" s="16" t="str">
        <f>IF(AND(B1305="Premier League",E1305="Live"),_xlfn.XLOOKUP(_xlfn.TEXTJOIN(" vs ",,C1305:D1305),Calendar!G:G,Calendar!B:B),IF(AND(B1305="Premier League",E1305="Highlights"),_xlfn.XLOOKUP(H1305,Calendar!O:O,Calendar!N:N,,-1),""))</f>
        <v/>
      </c>
    </row>
    <row r="1306" spans="34:34" x14ac:dyDescent="0.35">
      <c r="AH1306" s="16" t="str">
        <f>IF(AND(B1306="Premier League",E1306="Live"),_xlfn.XLOOKUP(_xlfn.TEXTJOIN(" vs ",,C1306:D1306),Calendar!G:G,Calendar!B:B),IF(AND(B1306="Premier League",E1306="Highlights"),_xlfn.XLOOKUP(H1306,Calendar!O:O,Calendar!N:N,,-1),""))</f>
        <v/>
      </c>
    </row>
    <row r="1307" spans="34:34" x14ac:dyDescent="0.35">
      <c r="AH1307" s="16" t="str">
        <f>IF(AND(B1307="Premier League",E1307="Live"),_xlfn.XLOOKUP(_xlfn.TEXTJOIN(" vs ",,C1307:D1307),Calendar!G:G,Calendar!B:B),IF(AND(B1307="Premier League",E1307="Highlights"),_xlfn.XLOOKUP(H1307,Calendar!O:O,Calendar!N:N,,-1),""))</f>
        <v/>
      </c>
    </row>
    <row r="1308" spans="34:34" x14ac:dyDescent="0.35">
      <c r="AH1308" s="16" t="str">
        <f>IF(AND(B1308="Premier League",E1308="Live"),_xlfn.XLOOKUP(_xlfn.TEXTJOIN(" vs ",,C1308:D1308),Calendar!G:G,Calendar!B:B),IF(AND(B1308="Premier League",E1308="Highlights"),_xlfn.XLOOKUP(H1308,Calendar!O:O,Calendar!N:N,,-1),""))</f>
        <v/>
      </c>
    </row>
    <row r="1309" spans="34:34" x14ac:dyDescent="0.35">
      <c r="AH1309" s="16" t="str">
        <f>IF(AND(B1309="Premier League",E1309="Live"),_xlfn.XLOOKUP(_xlfn.TEXTJOIN(" vs ",,C1309:D1309),Calendar!G:G,Calendar!B:B),IF(AND(B1309="Premier League",E1309="Highlights"),_xlfn.XLOOKUP(H1309,Calendar!O:O,Calendar!N:N,,-1),""))</f>
        <v/>
      </c>
    </row>
    <row r="1310" spans="34:34" x14ac:dyDescent="0.35">
      <c r="AH1310" s="16" t="str">
        <f>IF(AND(B1310="Premier League",E1310="Live"),_xlfn.XLOOKUP(_xlfn.TEXTJOIN(" vs ",,C1310:D1310),Calendar!G:G,Calendar!B:B),IF(AND(B1310="Premier League",E1310="Highlights"),_xlfn.XLOOKUP(H1310,Calendar!O:O,Calendar!N:N,,-1),""))</f>
        <v/>
      </c>
    </row>
    <row r="1311" spans="34:34" x14ac:dyDescent="0.35">
      <c r="AH1311" s="16" t="str">
        <f>IF(AND(B1311="Premier League",E1311="Live"),_xlfn.XLOOKUP(_xlfn.TEXTJOIN(" vs ",,C1311:D1311),Calendar!G:G,Calendar!B:B),IF(AND(B1311="Premier League",E1311="Highlights"),_xlfn.XLOOKUP(H1311,Calendar!O:O,Calendar!N:N,,-1),""))</f>
        <v/>
      </c>
    </row>
    <row r="1312" spans="34:34" x14ac:dyDescent="0.35">
      <c r="AH1312" s="16" t="str">
        <f>IF(AND(B1312="Premier League",E1312="Live"),_xlfn.XLOOKUP(_xlfn.TEXTJOIN(" vs ",,C1312:D1312),Calendar!G:G,Calendar!B:B),IF(AND(B1312="Premier League",E1312="Highlights"),_xlfn.XLOOKUP(H1312,Calendar!O:O,Calendar!N:N,,-1),""))</f>
        <v/>
      </c>
    </row>
    <row r="1313" spans="34:34" x14ac:dyDescent="0.35">
      <c r="AH1313" s="16" t="str">
        <f>IF(AND(B1313="Premier League",E1313="Live"),_xlfn.XLOOKUP(_xlfn.TEXTJOIN(" vs ",,C1313:D1313),Calendar!G:G,Calendar!B:B),IF(AND(B1313="Premier League",E1313="Highlights"),_xlfn.XLOOKUP(H1313,Calendar!O:O,Calendar!N:N,,-1),""))</f>
        <v/>
      </c>
    </row>
    <row r="1314" spans="34:34" x14ac:dyDescent="0.35">
      <c r="AH1314" s="16" t="str">
        <f>IF(AND(B1314="Premier League",E1314="Live"),_xlfn.XLOOKUP(_xlfn.TEXTJOIN(" vs ",,C1314:D1314),Calendar!G:G,Calendar!B:B),IF(AND(B1314="Premier League",E1314="Highlights"),_xlfn.XLOOKUP(H1314,Calendar!O:O,Calendar!N:N,,-1),""))</f>
        <v/>
      </c>
    </row>
    <row r="1315" spans="34:34" x14ac:dyDescent="0.35">
      <c r="AH1315" s="16" t="str">
        <f>IF(AND(B1315="Premier League",E1315="Live"),_xlfn.XLOOKUP(_xlfn.TEXTJOIN(" vs ",,C1315:D1315),Calendar!G:G,Calendar!B:B),IF(AND(B1315="Premier League",E1315="Highlights"),_xlfn.XLOOKUP(H1315,Calendar!O:O,Calendar!N:N,,-1),""))</f>
        <v/>
      </c>
    </row>
    <row r="1316" spans="34:34" x14ac:dyDescent="0.35">
      <c r="AH1316" s="16" t="str">
        <f>IF(AND(B1316="Premier League",E1316="Live"),_xlfn.XLOOKUP(_xlfn.TEXTJOIN(" vs ",,C1316:D1316),Calendar!G:G,Calendar!B:B),IF(AND(B1316="Premier League",E1316="Highlights"),_xlfn.XLOOKUP(H1316,Calendar!O:O,Calendar!N:N,,-1),""))</f>
        <v/>
      </c>
    </row>
    <row r="1317" spans="34:34" x14ac:dyDescent="0.35">
      <c r="AH1317" s="16" t="str">
        <f>IF(AND(B1317="Premier League",E1317="Live"),_xlfn.XLOOKUP(_xlfn.TEXTJOIN(" vs ",,C1317:D1317),Calendar!G:G,Calendar!B:B),IF(AND(B1317="Premier League",E1317="Highlights"),_xlfn.XLOOKUP(H1317,Calendar!O:O,Calendar!N:N,,-1),""))</f>
        <v/>
      </c>
    </row>
    <row r="1318" spans="34:34" x14ac:dyDescent="0.35">
      <c r="AH1318" s="16" t="str">
        <f>IF(AND(B1318="Premier League",E1318="Live"),_xlfn.XLOOKUP(_xlfn.TEXTJOIN(" vs ",,C1318:D1318),Calendar!G:G,Calendar!B:B),IF(AND(B1318="Premier League",E1318="Highlights"),_xlfn.XLOOKUP(H1318,Calendar!O:O,Calendar!N:N,,-1),""))</f>
        <v/>
      </c>
    </row>
    <row r="1319" spans="34:34" x14ac:dyDescent="0.35">
      <c r="AH1319" s="16" t="str">
        <f>IF(AND(B1319="Premier League",E1319="Live"),_xlfn.XLOOKUP(_xlfn.TEXTJOIN(" vs ",,C1319:D1319),Calendar!G:G,Calendar!B:B),IF(AND(B1319="Premier League",E1319="Highlights"),_xlfn.XLOOKUP(H1319,Calendar!O:O,Calendar!N:N,,-1),""))</f>
        <v/>
      </c>
    </row>
    <row r="1320" spans="34:34" x14ac:dyDescent="0.35">
      <c r="AH1320" s="16" t="str">
        <f>IF(AND(B1320="Premier League",E1320="Live"),_xlfn.XLOOKUP(_xlfn.TEXTJOIN(" vs ",,C1320:D1320),Calendar!G:G,Calendar!B:B),IF(AND(B1320="Premier League",E1320="Highlights"),_xlfn.XLOOKUP(H1320,Calendar!O:O,Calendar!N:N,,-1),""))</f>
        <v/>
      </c>
    </row>
    <row r="1321" spans="34:34" x14ac:dyDescent="0.35">
      <c r="AH1321" s="16" t="str">
        <f>IF(AND(B1321="Premier League",E1321="Live"),_xlfn.XLOOKUP(_xlfn.TEXTJOIN(" vs ",,C1321:D1321),Calendar!G:G,Calendar!B:B),IF(AND(B1321="Premier League",E1321="Highlights"),_xlfn.XLOOKUP(H1321,Calendar!O:O,Calendar!N:N,,-1),""))</f>
        <v/>
      </c>
    </row>
    <row r="1322" spans="34:34" x14ac:dyDescent="0.35">
      <c r="AH1322" s="16" t="str">
        <f>IF(AND(B1322="Premier League",E1322="Live"),_xlfn.XLOOKUP(_xlfn.TEXTJOIN(" vs ",,C1322:D1322),Calendar!G:G,Calendar!B:B),IF(AND(B1322="Premier League",E1322="Highlights"),_xlfn.XLOOKUP(H1322,Calendar!O:O,Calendar!N:N,,-1),""))</f>
        <v/>
      </c>
    </row>
    <row r="1323" spans="34:34" x14ac:dyDescent="0.35">
      <c r="AH1323" s="16" t="str">
        <f>IF(AND(B1323="Premier League",E1323="Live"),_xlfn.XLOOKUP(_xlfn.TEXTJOIN(" vs ",,C1323:D1323),Calendar!G:G,Calendar!B:B),IF(AND(B1323="Premier League",E1323="Highlights"),_xlfn.XLOOKUP(H1323,Calendar!O:O,Calendar!N:N,,-1),""))</f>
        <v/>
      </c>
    </row>
    <row r="1324" spans="34:34" x14ac:dyDescent="0.35">
      <c r="AH1324" s="16" t="str">
        <f>IF(AND(B1324="Premier League",E1324="Live"),_xlfn.XLOOKUP(_xlfn.TEXTJOIN(" vs ",,C1324:D1324),Calendar!G:G,Calendar!B:B),IF(AND(B1324="Premier League",E1324="Highlights"),_xlfn.XLOOKUP(H1324,Calendar!O:O,Calendar!N:N,,-1),""))</f>
        <v/>
      </c>
    </row>
    <row r="1325" spans="34:34" x14ac:dyDescent="0.35">
      <c r="AH1325" s="16" t="str">
        <f>IF(AND(B1325="Premier League",E1325="Live"),_xlfn.XLOOKUP(_xlfn.TEXTJOIN(" vs ",,C1325:D1325),Calendar!G:G,Calendar!B:B),IF(AND(B1325="Premier League",E1325="Highlights"),_xlfn.XLOOKUP(H1325,Calendar!O:O,Calendar!N:N,,-1),""))</f>
        <v/>
      </c>
    </row>
    <row r="1326" spans="34:34" x14ac:dyDescent="0.35">
      <c r="AH1326" s="16" t="str">
        <f>IF(AND(B1326="Premier League",E1326="Live"),_xlfn.XLOOKUP(_xlfn.TEXTJOIN(" vs ",,C1326:D1326),Calendar!G:G,Calendar!B:B),IF(AND(B1326="Premier League",E1326="Highlights"),_xlfn.XLOOKUP(H1326,Calendar!O:O,Calendar!N:N,,-1),""))</f>
        <v/>
      </c>
    </row>
    <row r="1327" spans="34:34" x14ac:dyDescent="0.35">
      <c r="AH1327" s="16" t="str">
        <f>IF(AND(B1327="Premier League",E1327="Live"),_xlfn.XLOOKUP(_xlfn.TEXTJOIN(" vs ",,C1327:D1327),Calendar!G:G,Calendar!B:B),IF(AND(B1327="Premier League",E1327="Highlights"),_xlfn.XLOOKUP(H1327,Calendar!O:O,Calendar!N:N,,-1),""))</f>
        <v/>
      </c>
    </row>
    <row r="1328" spans="34:34" x14ac:dyDescent="0.35">
      <c r="AH1328" s="16" t="str">
        <f>IF(AND(B1328="Premier League",E1328="Live"),_xlfn.XLOOKUP(_xlfn.TEXTJOIN(" vs ",,C1328:D1328),Calendar!G:G,Calendar!B:B),IF(AND(B1328="Premier League",E1328="Highlights"),_xlfn.XLOOKUP(H1328,Calendar!O:O,Calendar!N:N,,-1),""))</f>
        <v/>
      </c>
    </row>
    <row r="1329" spans="34:34" x14ac:dyDescent="0.35">
      <c r="AH1329" s="16" t="str">
        <f>IF(AND(B1329="Premier League",E1329="Live"),_xlfn.XLOOKUP(_xlfn.TEXTJOIN(" vs ",,C1329:D1329),Calendar!G:G,Calendar!B:B),IF(AND(B1329="Premier League",E1329="Highlights"),_xlfn.XLOOKUP(H1329,Calendar!O:O,Calendar!N:N,,-1),""))</f>
        <v/>
      </c>
    </row>
    <row r="1330" spans="34:34" x14ac:dyDescent="0.35">
      <c r="AH1330" s="16" t="str">
        <f>IF(AND(B1330="Premier League",E1330="Live"),_xlfn.XLOOKUP(_xlfn.TEXTJOIN(" vs ",,C1330:D1330),Calendar!G:G,Calendar!B:B),IF(AND(B1330="Premier League",E1330="Highlights"),_xlfn.XLOOKUP(H1330,Calendar!O:O,Calendar!N:N,,-1),""))</f>
        <v/>
      </c>
    </row>
    <row r="1331" spans="34:34" x14ac:dyDescent="0.35">
      <c r="AH1331" s="16" t="str">
        <f>IF(AND(B1331="Premier League",E1331="Live"),_xlfn.XLOOKUP(_xlfn.TEXTJOIN(" vs ",,C1331:D1331),Calendar!G:G,Calendar!B:B),IF(AND(B1331="Premier League",E1331="Highlights"),_xlfn.XLOOKUP(H1331,Calendar!O:O,Calendar!N:N,,-1),""))</f>
        <v/>
      </c>
    </row>
    <row r="1332" spans="34:34" x14ac:dyDescent="0.35">
      <c r="AH1332" s="16" t="str">
        <f>IF(AND(B1332="Premier League",E1332="Live"),_xlfn.XLOOKUP(_xlfn.TEXTJOIN(" vs ",,C1332:D1332),Calendar!G:G,Calendar!B:B),IF(AND(B1332="Premier League",E1332="Highlights"),_xlfn.XLOOKUP(H1332,Calendar!O:O,Calendar!N:N,,-1),""))</f>
        <v/>
      </c>
    </row>
    <row r="1333" spans="34:34" x14ac:dyDescent="0.35">
      <c r="AH1333" s="16" t="str">
        <f>IF(AND(B1333="Premier League",E1333="Live"),_xlfn.XLOOKUP(_xlfn.TEXTJOIN(" vs ",,C1333:D1333),Calendar!G:G,Calendar!B:B),IF(AND(B1333="Premier League",E1333="Highlights"),_xlfn.XLOOKUP(H1333,Calendar!O:O,Calendar!N:N,,-1),""))</f>
        <v/>
      </c>
    </row>
    <row r="1334" spans="34:34" x14ac:dyDescent="0.35">
      <c r="AH1334" s="16" t="str">
        <f>IF(AND(B1334="Premier League",E1334="Live"),_xlfn.XLOOKUP(_xlfn.TEXTJOIN(" vs ",,C1334:D1334),Calendar!G:G,Calendar!B:B),IF(AND(B1334="Premier League",E1334="Highlights"),_xlfn.XLOOKUP(H1334,Calendar!O:O,Calendar!N:N,,-1),""))</f>
        <v/>
      </c>
    </row>
    <row r="1335" spans="34:34" x14ac:dyDescent="0.35">
      <c r="AH1335" s="16" t="str">
        <f>IF(AND(B1335="Premier League",E1335="Live"),_xlfn.XLOOKUP(_xlfn.TEXTJOIN(" vs ",,C1335:D1335),Calendar!G:G,Calendar!B:B),IF(AND(B1335="Premier League",E1335="Highlights"),_xlfn.XLOOKUP(H1335,Calendar!O:O,Calendar!N:N,,-1),""))</f>
        <v/>
      </c>
    </row>
    <row r="1336" spans="34:34" x14ac:dyDescent="0.35">
      <c r="AH1336" s="16" t="str">
        <f>IF(AND(B1336="Premier League",E1336="Live"),_xlfn.XLOOKUP(_xlfn.TEXTJOIN(" vs ",,C1336:D1336),Calendar!G:G,Calendar!B:B),IF(AND(B1336="Premier League",E1336="Highlights"),_xlfn.XLOOKUP(H1336,Calendar!O:O,Calendar!N:N,,-1),""))</f>
        <v/>
      </c>
    </row>
    <row r="1337" spans="34:34" x14ac:dyDescent="0.35">
      <c r="AH1337" s="16" t="str">
        <f>IF(AND(B1337="Premier League",E1337="Live"),_xlfn.XLOOKUP(_xlfn.TEXTJOIN(" vs ",,C1337:D1337),Calendar!G:G,Calendar!B:B),IF(AND(B1337="Premier League",E1337="Highlights"),_xlfn.XLOOKUP(H1337,Calendar!O:O,Calendar!N:N,,-1),""))</f>
        <v/>
      </c>
    </row>
    <row r="1338" spans="34:34" x14ac:dyDescent="0.35">
      <c r="AH1338" s="16" t="str">
        <f>IF(AND(B1338="Premier League",E1338="Live"),_xlfn.XLOOKUP(_xlfn.TEXTJOIN(" vs ",,C1338:D1338),Calendar!G:G,Calendar!B:B),IF(AND(B1338="Premier League",E1338="Highlights"),_xlfn.XLOOKUP(H1338,Calendar!O:O,Calendar!N:N,,-1),""))</f>
        <v/>
      </c>
    </row>
    <row r="1339" spans="34:34" x14ac:dyDescent="0.35">
      <c r="AH1339" s="16" t="str">
        <f>IF(AND(B1339="Premier League",E1339="Live"),_xlfn.XLOOKUP(_xlfn.TEXTJOIN(" vs ",,C1339:D1339),Calendar!G:G,Calendar!B:B),IF(AND(B1339="Premier League",E1339="Highlights"),_xlfn.XLOOKUP(H1339,Calendar!O:O,Calendar!N:N,,-1),""))</f>
        <v/>
      </c>
    </row>
    <row r="1340" spans="34:34" x14ac:dyDescent="0.35">
      <c r="AH1340" s="16" t="str">
        <f>IF(AND(B1340="Premier League",E1340="Live"),_xlfn.XLOOKUP(_xlfn.TEXTJOIN(" vs ",,C1340:D1340),Calendar!G:G,Calendar!B:B),IF(AND(B1340="Premier League",E1340="Highlights"),_xlfn.XLOOKUP(H1340,Calendar!O:O,Calendar!N:N,,-1),""))</f>
        <v/>
      </c>
    </row>
    <row r="1341" spans="34:34" x14ac:dyDescent="0.35">
      <c r="AH1341" s="16" t="str">
        <f>IF(AND(B1341="Premier League",E1341="Live"),_xlfn.XLOOKUP(_xlfn.TEXTJOIN(" vs ",,C1341:D1341),Calendar!G:G,Calendar!B:B),IF(AND(B1341="Premier League",E1341="Highlights"),_xlfn.XLOOKUP(H1341,Calendar!O:O,Calendar!N:N,,-1),""))</f>
        <v/>
      </c>
    </row>
    <row r="1342" spans="34:34" x14ac:dyDescent="0.35">
      <c r="AH1342" s="16" t="str">
        <f>IF(AND(B1342="Premier League",E1342="Live"),_xlfn.XLOOKUP(_xlfn.TEXTJOIN(" vs ",,C1342:D1342),Calendar!G:G,Calendar!B:B),IF(AND(B1342="Premier League",E1342="Highlights"),_xlfn.XLOOKUP(H1342,Calendar!O:O,Calendar!N:N,,-1),""))</f>
        <v/>
      </c>
    </row>
    <row r="1343" spans="34:34" x14ac:dyDescent="0.35">
      <c r="AH1343" s="16" t="str">
        <f>IF(AND(B1343="Premier League",E1343="Live"),_xlfn.XLOOKUP(_xlfn.TEXTJOIN(" vs ",,C1343:D1343),Calendar!G:G,Calendar!B:B),IF(AND(B1343="Premier League",E1343="Highlights"),_xlfn.XLOOKUP(H1343,Calendar!O:O,Calendar!N:N,,-1),""))</f>
        <v/>
      </c>
    </row>
    <row r="1344" spans="34:34" x14ac:dyDescent="0.35">
      <c r="AH1344" s="16" t="str">
        <f>IF(AND(B1344="Premier League",E1344="Live"),_xlfn.XLOOKUP(_xlfn.TEXTJOIN(" vs ",,C1344:D1344),Calendar!G:G,Calendar!B:B),IF(AND(B1344="Premier League",E1344="Highlights"),_xlfn.XLOOKUP(H1344,Calendar!O:O,Calendar!N:N,,-1),""))</f>
        <v/>
      </c>
    </row>
    <row r="1345" spans="34:34" x14ac:dyDescent="0.35">
      <c r="AH1345" s="16" t="str">
        <f>IF(AND(B1345="Premier League",E1345="Live"),_xlfn.XLOOKUP(_xlfn.TEXTJOIN(" vs ",,C1345:D1345),Calendar!G:G,Calendar!B:B),IF(AND(B1345="Premier League",E1345="Highlights"),_xlfn.XLOOKUP(H1345,Calendar!O:O,Calendar!N:N,,-1),""))</f>
        <v/>
      </c>
    </row>
    <row r="1346" spans="34:34" x14ac:dyDescent="0.35">
      <c r="AH1346" s="16" t="str">
        <f>IF(AND(B1346="Premier League",E1346="Live"),_xlfn.XLOOKUP(_xlfn.TEXTJOIN(" vs ",,C1346:D1346),Calendar!G:G,Calendar!B:B),IF(AND(B1346="Premier League",E1346="Highlights"),_xlfn.XLOOKUP(H1346,Calendar!O:O,Calendar!N:N,,-1),""))</f>
        <v/>
      </c>
    </row>
    <row r="1347" spans="34:34" x14ac:dyDescent="0.35">
      <c r="AH1347" s="16" t="str">
        <f>IF(AND(B1347="Premier League",E1347="Live"),_xlfn.XLOOKUP(_xlfn.TEXTJOIN(" vs ",,C1347:D1347),Calendar!G:G,Calendar!B:B),IF(AND(B1347="Premier League",E1347="Highlights"),_xlfn.XLOOKUP(H1347,Calendar!O:O,Calendar!N:N,,-1),""))</f>
        <v/>
      </c>
    </row>
    <row r="1348" spans="34:34" x14ac:dyDescent="0.35">
      <c r="AH1348" s="16" t="str">
        <f>IF(AND(B1348="Premier League",E1348="Live"),_xlfn.XLOOKUP(_xlfn.TEXTJOIN(" vs ",,C1348:D1348),Calendar!G:G,Calendar!B:B),IF(AND(B1348="Premier League",E1348="Highlights"),_xlfn.XLOOKUP(H1348,Calendar!O:O,Calendar!N:N,,-1),""))</f>
        <v/>
      </c>
    </row>
    <row r="1349" spans="34:34" x14ac:dyDescent="0.35">
      <c r="AH1349" s="16" t="str">
        <f>IF(AND(B1349="Premier League",E1349="Live"),_xlfn.XLOOKUP(_xlfn.TEXTJOIN(" vs ",,C1349:D1349),Calendar!G:G,Calendar!B:B),IF(AND(B1349="Premier League",E1349="Highlights"),_xlfn.XLOOKUP(H1349,Calendar!O:O,Calendar!N:N,,-1),""))</f>
        <v/>
      </c>
    </row>
    <row r="1350" spans="34:34" x14ac:dyDescent="0.35">
      <c r="AH1350" s="16" t="str">
        <f>IF(AND(B1350="Premier League",E1350="Live"),_xlfn.XLOOKUP(_xlfn.TEXTJOIN(" vs ",,C1350:D1350),Calendar!G:G,Calendar!B:B),IF(AND(B1350="Premier League",E1350="Highlights"),_xlfn.XLOOKUP(H1350,Calendar!O:O,Calendar!N:N,,-1),""))</f>
        <v/>
      </c>
    </row>
    <row r="1351" spans="34:34" x14ac:dyDescent="0.35">
      <c r="AH1351" s="16" t="str">
        <f>IF(AND(B1351="Premier League",E1351="Live"),_xlfn.XLOOKUP(_xlfn.TEXTJOIN(" vs ",,C1351:D1351),Calendar!G:G,Calendar!B:B),IF(AND(B1351="Premier League",E1351="Highlights"),_xlfn.XLOOKUP(H1351,Calendar!O:O,Calendar!N:N,,-1),""))</f>
        <v/>
      </c>
    </row>
    <row r="1352" spans="34:34" x14ac:dyDescent="0.35">
      <c r="AH1352" s="16" t="str">
        <f>IF(AND(B1352="Premier League",E1352="Live"),_xlfn.XLOOKUP(_xlfn.TEXTJOIN(" vs ",,C1352:D1352),Calendar!G:G,Calendar!B:B),IF(AND(B1352="Premier League",E1352="Highlights"),_xlfn.XLOOKUP(H1352,Calendar!O:O,Calendar!N:N,,-1),""))</f>
        <v/>
      </c>
    </row>
    <row r="1353" spans="34:34" x14ac:dyDescent="0.35">
      <c r="AH1353" s="16" t="str">
        <f>IF(AND(B1353="Premier League",E1353="Live"),_xlfn.XLOOKUP(_xlfn.TEXTJOIN(" vs ",,C1353:D1353),Calendar!G:G,Calendar!B:B),IF(AND(B1353="Premier League",E1353="Highlights"),_xlfn.XLOOKUP(H1353,Calendar!O:O,Calendar!N:N,,-1),""))</f>
        <v/>
      </c>
    </row>
    <row r="1354" spans="34:34" x14ac:dyDescent="0.35">
      <c r="AH1354" s="16" t="str">
        <f>IF(AND(B1354="Premier League",E1354="Live"),_xlfn.XLOOKUP(_xlfn.TEXTJOIN(" vs ",,C1354:D1354),Calendar!G:G,Calendar!B:B),IF(AND(B1354="Premier League",E1354="Highlights"),_xlfn.XLOOKUP(H1354,Calendar!O:O,Calendar!N:N,,-1),""))</f>
        <v/>
      </c>
    </row>
    <row r="1355" spans="34:34" x14ac:dyDescent="0.35">
      <c r="AH1355" s="16" t="str">
        <f>IF(AND(B1355="Premier League",E1355="Live"),_xlfn.XLOOKUP(_xlfn.TEXTJOIN(" vs ",,C1355:D1355),Calendar!G:G,Calendar!B:B),IF(AND(B1355="Premier League",E1355="Highlights"),_xlfn.XLOOKUP(H1355,Calendar!O:O,Calendar!N:N,,-1),""))</f>
        <v/>
      </c>
    </row>
    <row r="1356" spans="34:34" x14ac:dyDescent="0.35">
      <c r="AH1356" s="16" t="str">
        <f>IF(AND(B1356="Premier League",E1356="Live"),_xlfn.XLOOKUP(_xlfn.TEXTJOIN(" vs ",,C1356:D1356),Calendar!G:G,Calendar!B:B),IF(AND(B1356="Premier League",E1356="Highlights"),_xlfn.XLOOKUP(H1356,Calendar!O:O,Calendar!N:N,,-1),""))</f>
        <v/>
      </c>
    </row>
    <row r="1357" spans="34:34" x14ac:dyDescent="0.35">
      <c r="AH1357" s="16" t="str">
        <f>IF(AND(B1357="Premier League",E1357="Live"),_xlfn.XLOOKUP(_xlfn.TEXTJOIN(" vs ",,C1357:D1357),Calendar!G:G,Calendar!B:B),IF(AND(B1357="Premier League",E1357="Highlights"),_xlfn.XLOOKUP(H1357,Calendar!O:O,Calendar!N:N,,-1),""))</f>
        <v/>
      </c>
    </row>
    <row r="1358" spans="34:34" x14ac:dyDescent="0.35">
      <c r="AH1358" s="16" t="str">
        <f>IF(AND(B1358="Premier League",E1358="Live"),_xlfn.XLOOKUP(_xlfn.TEXTJOIN(" vs ",,C1358:D1358),Calendar!G:G,Calendar!B:B),IF(AND(B1358="Premier League",E1358="Highlights"),_xlfn.XLOOKUP(H1358,Calendar!O:O,Calendar!N:N,,-1),""))</f>
        <v/>
      </c>
    </row>
    <row r="1359" spans="34:34" x14ac:dyDescent="0.35">
      <c r="AH1359" s="16" t="str">
        <f>IF(AND(B1359="Premier League",E1359="Live"),_xlfn.XLOOKUP(_xlfn.TEXTJOIN(" vs ",,C1359:D1359),Calendar!G:G,Calendar!B:B),IF(AND(B1359="Premier League",E1359="Highlights"),_xlfn.XLOOKUP(H1359,Calendar!O:O,Calendar!N:N,,-1),""))</f>
        <v/>
      </c>
    </row>
    <row r="1360" spans="34:34" x14ac:dyDescent="0.35">
      <c r="AH1360" s="16" t="str">
        <f>IF(AND(B1360="Premier League",E1360="Live"),_xlfn.XLOOKUP(_xlfn.TEXTJOIN(" vs ",,C1360:D1360),Calendar!G:G,Calendar!B:B),IF(AND(B1360="Premier League",E1360="Highlights"),_xlfn.XLOOKUP(H1360,Calendar!O:O,Calendar!N:N,,-1),""))</f>
        <v/>
      </c>
    </row>
    <row r="1361" spans="34:34" x14ac:dyDescent="0.35">
      <c r="AH1361" s="16" t="str">
        <f>IF(AND(B1361="Premier League",E1361="Live"),_xlfn.XLOOKUP(_xlfn.TEXTJOIN(" vs ",,C1361:D1361),Calendar!G:G,Calendar!B:B),IF(AND(B1361="Premier League",E1361="Highlights"),_xlfn.XLOOKUP(H1361,Calendar!O:O,Calendar!N:N,,-1),""))</f>
        <v/>
      </c>
    </row>
    <row r="1362" spans="34:34" x14ac:dyDescent="0.35">
      <c r="AH1362" s="16" t="str">
        <f>IF(AND(B1362="Premier League",E1362="Live"),_xlfn.XLOOKUP(_xlfn.TEXTJOIN(" vs ",,C1362:D1362),Calendar!G:G,Calendar!B:B),IF(AND(B1362="Premier League",E1362="Highlights"),_xlfn.XLOOKUP(H1362,Calendar!O:O,Calendar!N:N,,-1),""))</f>
        <v/>
      </c>
    </row>
    <row r="1363" spans="34:34" x14ac:dyDescent="0.35">
      <c r="AH1363" s="16" t="str">
        <f>IF(AND(B1363="Premier League",E1363="Live"),_xlfn.XLOOKUP(_xlfn.TEXTJOIN(" vs ",,C1363:D1363),Calendar!G:G,Calendar!B:B),IF(AND(B1363="Premier League",E1363="Highlights"),_xlfn.XLOOKUP(H1363,Calendar!O:O,Calendar!N:N,,-1),""))</f>
        <v/>
      </c>
    </row>
    <row r="1364" spans="34:34" x14ac:dyDescent="0.35">
      <c r="AH1364" s="16" t="str">
        <f>IF(AND(B1364="Premier League",E1364="Live"),_xlfn.XLOOKUP(_xlfn.TEXTJOIN(" vs ",,C1364:D1364),Calendar!G:G,Calendar!B:B),IF(AND(B1364="Premier League",E1364="Highlights"),_xlfn.XLOOKUP(H1364,Calendar!O:O,Calendar!N:N,,-1),""))</f>
        <v/>
      </c>
    </row>
    <row r="1365" spans="34:34" x14ac:dyDescent="0.35">
      <c r="AH1365" s="16" t="str">
        <f>IF(AND(B1365="Premier League",E1365="Live"),_xlfn.XLOOKUP(_xlfn.TEXTJOIN(" vs ",,C1365:D1365),Calendar!G:G,Calendar!B:B),IF(AND(B1365="Premier League",E1365="Highlights"),_xlfn.XLOOKUP(H1365,Calendar!O:O,Calendar!N:N,,-1),""))</f>
        <v/>
      </c>
    </row>
    <row r="1366" spans="34:34" x14ac:dyDescent="0.35">
      <c r="AH1366" s="16" t="str">
        <f>IF(AND(B1366="Premier League",E1366="Live"),_xlfn.XLOOKUP(_xlfn.TEXTJOIN(" vs ",,C1366:D1366),Calendar!G:G,Calendar!B:B),IF(AND(B1366="Premier League",E1366="Highlights"),_xlfn.XLOOKUP(H1366,Calendar!O:O,Calendar!N:N,,-1),""))</f>
        <v/>
      </c>
    </row>
    <row r="1367" spans="34:34" x14ac:dyDescent="0.35">
      <c r="AH1367" s="16" t="str">
        <f>IF(AND(B1367="Premier League",E1367="Live"),_xlfn.XLOOKUP(_xlfn.TEXTJOIN(" vs ",,C1367:D1367),Calendar!G:G,Calendar!B:B),IF(AND(B1367="Premier League",E1367="Highlights"),_xlfn.XLOOKUP(H1367,Calendar!O:O,Calendar!N:N,,-1),""))</f>
        <v/>
      </c>
    </row>
    <row r="1368" spans="34:34" x14ac:dyDescent="0.35">
      <c r="AH1368" s="16" t="str">
        <f>IF(AND(B1368="Premier League",E1368="Live"),_xlfn.XLOOKUP(_xlfn.TEXTJOIN(" vs ",,C1368:D1368),Calendar!G:G,Calendar!B:B),IF(AND(B1368="Premier League",E1368="Highlights"),_xlfn.XLOOKUP(H1368,Calendar!O:O,Calendar!N:N,,-1),""))</f>
        <v/>
      </c>
    </row>
    <row r="1369" spans="34:34" x14ac:dyDescent="0.35">
      <c r="AH1369" s="16" t="str">
        <f>IF(AND(B1369="Premier League",E1369="Live"),_xlfn.XLOOKUP(_xlfn.TEXTJOIN(" vs ",,C1369:D1369),Calendar!G:G,Calendar!B:B),IF(AND(B1369="Premier League",E1369="Highlights"),_xlfn.XLOOKUP(H1369,Calendar!O:O,Calendar!N:N,,-1),""))</f>
        <v/>
      </c>
    </row>
    <row r="1370" spans="34:34" x14ac:dyDescent="0.35">
      <c r="AH1370" s="16" t="str">
        <f>IF(AND(B1370="Premier League",E1370="Live"),_xlfn.XLOOKUP(_xlfn.TEXTJOIN(" vs ",,C1370:D1370),Calendar!G:G,Calendar!B:B),IF(AND(B1370="Premier League",E1370="Highlights"),_xlfn.XLOOKUP(H1370,Calendar!O:O,Calendar!N:N,,-1),""))</f>
        <v/>
      </c>
    </row>
    <row r="1371" spans="34:34" x14ac:dyDescent="0.35">
      <c r="AH1371" s="16" t="str">
        <f>IF(AND(B1371="Premier League",E1371="Live"),_xlfn.XLOOKUP(_xlfn.TEXTJOIN(" vs ",,C1371:D1371),Calendar!G:G,Calendar!B:B),IF(AND(B1371="Premier League",E1371="Highlights"),_xlfn.XLOOKUP(H1371,Calendar!O:O,Calendar!N:N,,-1),""))</f>
        <v/>
      </c>
    </row>
    <row r="1372" spans="34:34" x14ac:dyDescent="0.35">
      <c r="AH1372" s="16" t="str">
        <f>IF(AND(B1372="Premier League",E1372="Live"),_xlfn.XLOOKUP(_xlfn.TEXTJOIN(" vs ",,C1372:D1372),Calendar!G:G,Calendar!B:B),IF(AND(B1372="Premier League",E1372="Highlights"),_xlfn.XLOOKUP(H1372,Calendar!O:O,Calendar!N:N,,-1),""))</f>
        <v/>
      </c>
    </row>
    <row r="1373" spans="34:34" x14ac:dyDescent="0.35">
      <c r="AH1373" s="16" t="str">
        <f>IF(AND(B1373="Premier League",E1373="Live"),_xlfn.XLOOKUP(_xlfn.TEXTJOIN(" vs ",,C1373:D1373),Calendar!G:G,Calendar!B:B),IF(AND(B1373="Premier League",E1373="Highlights"),_xlfn.XLOOKUP(H1373,Calendar!O:O,Calendar!N:N,,-1),""))</f>
        <v/>
      </c>
    </row>
    <row r="1374" spans="34:34" x14ac:dyDescent="0.35">
      <c r="AH1374" s="16" t="str">
        <f>IF(AND(B1374="Premier League",E1374="Live"),_xlfn.XLOOKUP(_xlfn.TEXTJOIN(" vs ",,C1374:D1374),Calendar!G:G,Calendar!B:B),IF(AND(B1374="Premier League",E1374="Highlights"),_xlfn.XLOOKUP(H1374,Calendar!O:O,Calendar!N:N,,-1),""))</f>
        <v/>
      </c>
    </row>
    <row r="1375" spans="34:34" x14ac:dyDescent="0.35">
      <c r="AH1375" s="16" t="str">
        <f>IF(AND(B1375="Premier League",E1375="Live"),_xlfn.XLOOKUP(_xlfn.TEXTJOIN(" vs ",,C1375:D1375),Calendar!G:G,Calendar!B:B),IF(AND(B1375="Premier League",E1375="Highlights"),_xlfn.XLOOKUP(H1375,Calendar!O:O,Calendar!N:N,,-1),""))</f>
        <v/>
      </c>
    </row>
    <row r="1376" spans="34:34" x14ac:dyDescent="0.35">
      <c r="AH1376" s="16" t="str">
        <f>IF(AND(B1376="Premier League",E1376="Live"),_xlfn.XLOOKUP(_xlfn.TEXTJOIN(" vs ",,C1376:D1376),Calendar!G:G,Calendar!B:B),IF(AND(B1376="Premier League",E1376="Highlights"),_xlfn.XLOOKUP(H1376,Calendar!O:O,Calendar!N:N,,-1),""))</f>
        <v/>
      </c>
    </row>
    <row r="1377" spans="34:34" x14ac:dyDescent="0.35">
      <c r="AH1377" s="16" t="str">
        <f>IF(AND(B1377="Premier League",E1377="Live"),_xlfn.XLOOKUP(_xlfn.TEXTJOIN(" vs ",,C1377:D1377),Calendar!G:G,Calendar!B:B),IF(AND(B1377="Premier League",E1377="Highlights"),_xlfn.XLOOKUP(H1377,Calendar!O:O,Calendar!N:N,,-1),""))</f>
        <v/>
      </c>
    </row>
    <row r="1378" spans="34:34" x14ac:dyDescent="0.35">
      <c r="AH1378" s="16" t="str">
        <f>IF(AND(B1378="Premier League",E1378="Live"),_xlfn.XLOOKUP(_xlfn.TEXTJOIN(" vs ",,C1378:D1378),Calendar!G:G,Calendar!B:B),IF(AND(B1378="Premier League",E1378="Highlights"),_xlfn.XLOOKUP(H1378,Calendar!O:O,Calendar!N:N,,-1),""))</f>
        <v/>
      </c>
    </row>
    <row r="1379" spans="34:34" x14ac:dyDescent="0.35">
      <c r="AH1379" s="16" t="str">
        <f>IF(AND(B1379="Premier League",E1379="Live"),_xlfn.XLOOKUP(_xlfn.TEXTJOIN(" vs ",,C1379:D1379),Calendar!G:G,Calendar!B:B),IF(AND(B1379="Premier League",E1379="Highlights"),_xlfn.XLOOKUP(H1379,Calendar!O:O,Calendar!N:N,,-1),""))</f>
        <v/>
      </c>
    </row>
    <row r="1380" spans="34:34" x14ac:dyDescent="0.35">
      <c r="AH1380" s="16" t="str">
        <f>IF(AND(B1380="Premier League",E1380="Live"),_xlfn.XLOOKUP(_xlfn.TEXTJOIN(" vs ",,C1380:D1380),Calendar!G:G,Calendar!B:B),IF(AND(B1380="Premier League",E1380="Highlights"),_xlfn.XLOOKUP(H1380,Calendar!O:O,Calendar!N:N,,-1),""))</f>
        <v/>
      </c>
    </row>
    <row r="1381" spans="34:34" x14ac:dyDescent="0.35">
      <c r="AH1381" s="16" t="str">
        <f>IF(AND(B1381="Premier League",E1381="Live"),_xlfn.XLOOKUP(_xlfn.TEXTJOIN(" vs ",,C1381:D1381),Calendar!G:G,Calendar!B:B),IF(AND(B1381="Premier League",E1381="Highlights"),_xlfn.XLOOKUP(H1381,Calendar!O:O,Calendar!N:N,,-1),""))</f>
        <v/>
      </c>
    </row>
    <row r="1382" spans="34:34" x14ac:dyDescent="0.35">
      <c r="AH1382" s="16" t="str">
        <f>IF(AND(B1382="Premier League",E1382="Live"),_xlfn.XLOOKUP(_xlfn.TEXTJOIN(" vs ",,C1382:D1382),Calendar!G:G,Calendar!B:B),IF(AND(B1382="Premier League",E1382="Highlights"),_xlfn.XLOOKUP(H1382,Calendar!O:O,Calendar!N:N,,-1),""))</f>
        <v/>
      </c>
    </row>
    <row r="1383" spans="34:34" x14ac:dyDescent="0.35">
      <c r="AH1383" s="16" t="str">
        <f>IF(AND(B1383="Premier League",E1383="Live"),_xlfn.XLOOKUP(_xlfn.TEXTJOIN(" vs ",,C1383:D1383),Calendar!G:G,Calendar!B:B),IF(AND(B1383="Premier League",E1383="Highlights"),_xlfn.XLOOKUP(H1383,Calendar!O:O,Calendar!N:N,,-1),""))</f>
        <v/>
      </c>
    </row>
    <row r="1384" spans="34:34" x14ac:dyDescent="0.35">
      <c r="AH1384" s="16" t="str">
        <f>IF(AND(B1384="Premier League",E1384="Live"),_xlfn.XLOOKUP(_xlfn.TEXTJOIN(" vs ",,C1384:D1384),Calendar!G:G,Calendar!B:B),IF(AND(B1384="Premier League",E1384="Highlights"),_xlfn.XLOOKUP(H1384,Calendar!O:O,Calendar!N:N,,-1),""))</f>
        <v/>
      </c>
    </row>
    <row r="1385" spans="34:34" x14ac:dyDescent="0.35">
      <c r="AH1385" s="16" t="str">
        <f>IF(AND(B1385="Premier League",E1385="Live"),_xlfn.XLOOKUP(_xlfn.TEXTJOIN(" vs ",,C1385:D1385),Calendar!G:G,Calendar!B:B),IF(AND(B1385="Premier League",E1385="Highlights"),_xlfn.XLOOKUP(H1385,Calendar!O:O,Calendar!N:N,,-1),""))</f>
        <v/>
      </c>
    </row>
    <row r="1386" spans="34:34" x14ac:dyDescent="0.35">
      <c r="AH1386" s="16" t="str">
        <f>IF(AND(B1386="Premier League",E1386="Live"),_xlfn.XLOOKUP(_xlfn.TEXTJOIN(" vs ",,C1386:D1386),Calendar!G:G,Calendar!B:B),IF(AND(B1386="Premier League",E1386="Highlights"),_xlfn.XLOOKUP(H1386,Calendar!O:O,Calendar!N:N,,-1),""))</f>
        <v/>
      </c>
    </row>
    <row r="1387" spans="34:34" x14ac:dyDescent="0.35">
      <c r="AH1387" s="16" t="str">
        <f>IF(AND(B1387="Premier League",E1387="Live"),_xlfn.XLOOKUP(_xlfn.TEXTJOIN(" vs ",,C1387:D1387),Calendar!G:G,Calendar!B:B),IF(AND(B1387="Premier League",E1387="Highlights"),_xlfn.XLOOKUP(H1387,Calendar!O:O,Calendar!N:N,,-1),""))</f>
        <v/>
      </c>
    </row>
    <row r="1388" spans="34:34" x14ac:dyDescent="0.35">
      <c r="AH1388" s="16" t="str">
        <f>IF(AND(B1388="Premier League",E1388="Live"),_xlfn.XLOOKUP(_xlfn.TEXTJOIN(" vs ",,C1388:D1388),Calendar!G:G,Calendar!B:B),IF(AND(B1388="Premier League",E1388="Highlights"),_xlfn.XLOOKUP(H1388,Calendar!O:O,Calendar!N:N,,-1),""))</f>
        <v/>
      </c>
    </row>
    <row r="1389" spans="34:34" x14ac:dyDescent="0.35">
      <c r="AH1389" s="16" t="str">
        <f>IF(AND(B1389="Premier League",E1389="Live"),_xlfn.XLOOKUP(_xlfn.TEXTJOIN(" vs ",,C1389:D1389),Calendar!G:G,Calendar!B:B),IF(AND(B1389="Premier League",E1389="Highlights"),_xlfn.XLOOKUP(H1389,Calendar!O:O,Calendar!N:N,,-1),""))</f>
        <v/>
      </c>
    </row>
    <row r="1390" spans="34:34" x14ac:dyDescent="0.35">
      <c r="AH1390" s="16" t="str">
        <f>IF(AND(B1390="Premier League",E1390="Live"),_xlfn.XLOOKUP(_xlfn.TEXTJOIN(" vs ",,C1390:D1390),Calendar!G:G,Calendar!B:B),IF(AND(B1390="Premier League",E1390="Highlights"),_xlfn.XLOOKUP(H1390,Calendar!O:O,Calendar!N:N,,-1),""))</f>
        <v/>
      </c>
    </row>
    <row r="1391" spans="34:34" x14ac:dyDescent="0.35">
      <c r="AH1391" s="16" t="str">
        <f>IF(AND(B1391="Premier League",E1391="Live"),_xlfn.XLOOKUP(_xlfn.TEXTJOIN(" vs ",,C1391:D1391),Calendar!G:G,Calendar!B:B),IF(AND(B1391="Premier League",E1391="Highlights"),_xlfn.XLOOKUP(H1391,Calendar!O:O,Calendar!N:N,,-1),""))</f>
        <v/>
      </c>
    </row>
    <row r="1392" spans="34:34" x14ac:dyDescent="0.35">
      <c r="AH1392" s="16" t="str">
        <f>IF(AND(B1392="Premier League",E1392="Live"),_xlfn.XLOOKUP(_xlfn.TEXTJOIN(" vs ",,C1392:D1392),Calendar!G:G,Calendar!B:B),IF(AND(B1392="Premier League",E1392="Highlights"),_xlfn.XLOOKUP(H1392,Calendar!O:O,Calendar!N:N,,-1),""))</f>
        <v/>
      </c>
    </row>
    <row r="1393" spans="34:34" x14ac:dyDescent="0.35">
      <c r="AH1393" s="16" t="str">
        <f>IF(AND(B1393="Premier League",E1393="Live"),_xlfn.XLOOKUP(_xlfn.TEXTJOIN(" vs ",,C1393:D1393),Calendar!G:G,Calendar!B:B),IF(AND(B1393="Premier League",E1393="Highlights"),_xlfn.XLOOKUP(H1393,Calendar!O:O,Calendar!N:N,,-1),""))</f>
        <v/>
      </c>
    </row>
    <row r="1394" spans="34:34" x14ac:dyDescent="0.35">
      <c r="AH1394" s="16" t="str">
        <f>IF(AND(B1394="Premier League",E1394="Live"),_xlfn.XLOOKUP(_xlfn.TEXTJOIN(" vs ",,C1394:D1394),Calendar!G:G,Calendar!B:B),IF(AND(B1394="Premier League",E1394="Highlights"),_xlfn.XLOOKUP(H1394,Calendar!O:O,Calendar!N:N,,-1),""))</f>
        <v/>
      </c>
    </row>
    <row r="1395" spans="34:34" x14ac:dyDescent="0.35">
      <c r="AH1395" s="16" t="str">
        <f>IF(AND(B1395="Premier League",E1395="Live"),_xlfn.XLOOKUP(_xlfn.TEXTJOIN(" vs ",,C1395:D1395),Calendar!G:G,Calendar!B:B),IF(AND(B1395="Premier League",E1395="Highlights"),_xlfn.XLOOKUP(H1395,Calendar!O:O,Calendar!N:N,,-1),""))</f>
        <v/>
      </c>
    </row>
    <row r="1396" spans="34:34" x14ac:dyDescent="0.35">
      <c r="AH1396" s="16" t="str">
        <f>IF(AND(B1396="Premier League",E1396="Live"),_xlfn.XLOOKUP(_xlfn.TEXTJOIN(" vs ",,C1396:D1396),Calendar!G:G,Calendar!B:B),IF(AND(B1396="Premier League",E1396="Highlights"),_xlfn.XLOOKUP(H1396,Calendar!O:O,Calendar!N:N,,-1),""))</f>
        <v/>
      </c>
    </row>
    <row r="1397" spans="34:34" x14ac:dyDescent="0.35">
      <c r="AH1397" s="16" t="str">
        <f>IF(AND(B1397="Premier League",E1397="Live"),_xlfn.XLOOKUP(_xlfn.TEXTJOIN(" vs ",,C1397:D1397),Calendar!G:G,Calendar!B:B),IF(AND(B1397="Premier League",E1397="Highlights"),_xlfn.XLOOKUP(H1397,Calendar!O:O,Calendar!N:N,,-1),""))</f>
        <v/>
      </c>
    </row>
    <row r="1398" spans="34:34" x14ac:dyDescent="0.35">
      <c r="AH1398" s="16" t="str">
        <f>IF(AND(B1398="Premier League",E1398="Live"),_xlfn.XLOOKUP(_xlfn.TEXTJOIN(" vs ",,C1398:D1398),Calendar!G:G,Calendar!B:B),IF(AND(B1398="Premier League",E1398="Highlights"),_xlfn.XLOOKUP(H1398,Calendar!O:O,Calendar!N:N,,-1),""))</f>
        <v/>
      </c>
    </row>
    <row r="1399" spans="34:34" x14ac:dyDescent="0.35">
      <c r="AH1399" s="16" t="str">
        <f>IF(AND(B1399="Premier League",E1399="Live"),_xlfn.XLOOKUP(_xlfn.TEXTJOIN(" vs ",,C1399:D1399),Calendar!G:G,Calendar!B:B),IF(AND(B1399="Premier League",E1399="Highlights"),_xlfn.XLOOKUP(H1399,Calendar!O:O,Calendar!N:N,,-1),""))</f>
        <v/>
      </c>
    </row>
    <row r="1400" spans="34:34" x14ac:dyDescent="0.35">
      <c r="AH1400" s="16" t="str">
        <f>IF(AND(B1400="Premier League",E1400="Live"),_xlfn.XLOOKUP(_xlfn.TEXTJOIN(" vs ",,C1400:D1400),Calendar!G:G,Calendar!B:B),IF(AND(B1400="Premier League",E1400="Highlights"),_xlfn.XLOOKUP(H1400,Calendar!O:O,Calendar!N:N,,-1),""))</f>
        <v/>
      </c>
    </row>
    <row r="1401" spans="34:34" x14ac:dyDescent="0.35">
      <c r="AH1401" s="16" t="str">
        <f>IF(AND(B1401="Premier League",E1401="Live"),_xlfn.XLOOKUP(_xlfn.TEXTJOIN(" vs ",,C1401:D1401),Calendar!G:G,Calendar!B:B),IF(AND(B1401="Premier League",E1401="Highlights"),_xlfn.XLOOKUP(H1401,Calendar!O:O,Calendar!N:N,,-1),""))</f>
        <v/>
      </c>
    </row>
    <row r="1402" spans="34:34" x14ac:dyDescent="0.35">
      <c r="AH1402" s="16" t="str">
        <f>IF(AND(B1402="Premier League",E1402="Live"),_xlfn.XLOOKUP(_xlfn.TEXTJOIN(" vs ",,C1402:D1402),Calendar!G:G,Calendar!B:B),IF(AND(B1402="Premier League",E1402="Highlights"),_xlfn.XLOOKUP(H1402,Calendar!O:O,Calendar!N:N,,-1),""))</f>
        <v/>
      </c>
    </row>
    <row r="1403" spans="34:34" x14ac:dyDescent="0.35">
      <c r="AH1403" s="16" t="str">
        <f>IF(AND(B1403="Premier League",E1403="Live"),_xlfn.XLOOKUP(_xlfn.TEXTJOIN(" vs ",,C1403:D1403),Calendar!G:G,Calendar!B:B),IF(AND(B1403="Premier League",E1403="Highlights"),_xlfn.XLOOKUP(H1403,Calendar!O:O,Calendar!N:N,,-1),""))</f>
        <v/>
      </c>
    </row>
    <row r="1404" spans="34:34" x14ac:dyDescent="0.35">
      <c r="AH1404" s="16" t="str">
        <f>IF(AND(B1404="Premier League",E1404="Live"),_xlfn.XLOOKUP(_xlfn.TEXTJOIN(" vs ",,C1404:D1404),Calendar!G:G,Calendar!B:B),IF(AND(B1404="Premier League",E1404="Highlights"),_xlfn.XLOOKUP(H1404,Calendar!O:O,Calendar!N:N,,-1),""))</f>
        <v/>
      </c>
    </row>
    <row r="1405" spans="34:34" x14ac:dyDescent="0.35">
      <c r="AH1405" s="16" t="str">
        <f>IF(AND(B1405="Premier League",E1405="Live"),_xlfn.XLOOKUP(_xlfn.TEXTJOIN(" vs ",,C1405:D1405),Calendar!G:G,Calendar!B:B),IF(AND(B1405="Premier League",E1405="Highlights"),_xlfn.XLOOKUP(H1405,Calendar!O:O,Calendar!N:N,,-1),""))</f>
        <v/>
      </c>
    </row>
    <row r="1406" spans="34:34" x14ac:dyDescent="0.35">
      <c r="AH1406" s="16" t="str">
        <f>IF(AND(B1406="Premier League",E1406="Live"),_xlfn.XLOOKUP(_xlfn.TEXTJOIN(" vs ",,C1406:D1406),Calendar!G:G,Calendar!B:B),IF(AND(B1406="Premier League",E1406="Highlights"),_xlfn.XLOOKUP(H1406,Calendar!O:O,Calendar!N:N,,-1),""))</f>
        <v/>
      </c>
    </row>
    <row r="1407" spans="34:34" x14ac:dyDescent="0.35">
      <c r="AH1407" s="16" t="str">
        <f>IF(AND(B1407="Premier League",E1407="Live"),_xlfn.XLOOKUP(_xlfn.TEXTJOIN(" vs ",,C1407:D1407),Calendar!G:G,Calendar!B:B),IF(AND(B1407="Premier League",E1407="Highlights"),_xlfn.XLOOKUP(H1407,Calendar!O:O,Calendar!N:N,,-1),""))</f>
        <v/>
      </c>
    </row>
    <row r="1408" spans="34:34" x14ac:dyDescent="0.35">
      <c r="AH1408" s="16" t="str">
        <f>IF(AND(B1408="Premier League",E1408="Live"),_xlfn.XLOOKUP(_xlfn.TEXTJOIN(" vs ",,C1408:D1408),Calendar!G:G,Calendar!B:B),IF(AND(B1408="Premier League",E1408="Highlights"),_xlfn.XLOOKUP(H1408,Calendar!O:O,Calendar!N:N,,-1),""))</f>
        <v/>
      </c>
    </row>
    <row r="1409" spans="34:34" x14ac:dyDescent="0.35">
      <c r="AH1409" s="16" t="str">
        <f>IF(AND(B1409="Premier League",E1409="Live"),_xlfn.XLOOKUP(_xlfn.TEXTJOIN(" vs ",,C1409:D1409),Calendar!G:G,Calendar!B:B),IF(AND(B1409="Premier League",E1409="Highlights"),_xlfn.XLOOKUP(H1409,Calendar!O:O,Calendar!N:N,,-1),""))</f>
        <v/>
      </c>
    </row>
    <row r="1410" spans="34:34" x14ac:dyDescent="0.35">
      <c r="AH1410" s="16" t="str">
        <f>IF(AND(B1410="Premier League",E1410="Live"),_xlfn.XLOOKUP(_xlfn.TEXTJOIN(" vs ",,C1410:D1410),Calendar!G:G,Calendar!B:B),IF(AND(B1410="Premier League",E1410="Highlights"),_xlfn.XLOOKUP(H1410,Calendar!O:O,Calendar!N:N,,-1),""))</f>
        <v/>
      </c>
    </row>
    <row r="1411" spans="34:34" x14ac:dyDescent="0.35">
      <c r="AH1411" s="16" t="str">
        <f>IF(AND(B1411="Premier League",E1411="Live"),_xlfn.XLOOKUP(_xlfn.TEXTJOIN(" vs ",,C1411:D1411),Calendar!G:G,Calendar!B:B),IF(AND(B1411="Premier League",E1411="Highlights"),_xlfn.XLOOKUP(H1411,Calendar!O:O,Calendar!N:N,,-1),""))</f>
        <v/>
      </c>
    </row>
    <row r="1412" spans="34:34" x14ac:dyDescent="0.35">
      <c r="AH1412" s="16" t="str">
        <f>IF(AND(B1412="Premier League",E1412="Live"),_xlfn.XLOOKUP(_xlfn.TEXTJOIN(" vs ",,C1412:D1412),Calendar!G:G,Calendar!B:B),IF(AND(B1412="Premier League",E1412="Highlights"),_xlfn.XLOOKUP(H1412,Calendar!O:O,Calendar!N:N,,-1),""))</f>
        <v/>
      </c>
    </row>
    <row r="1413" spans="34:34" x14ac:dyDescent="0.35">
      <c r="AH1413" s="16" t="str">
        <f>IF(AND(B1413="Premier League",E1413="Live"),_xlfn.XLOOKUP(_xlfn.TEXTJOIN(" vs ",,C1413:D1413),Calendar!G:G,Calendar!B:B),IF(AND(B1413="Premier League",E1413="Highlights"),_xlfn.XLOOKUP(H1413,Calendar!O:O,Calendar!N:N,,-1),""))</f>
        <v/>
      </c>
    </row>
    <row r="1414" spans="34:34" x14ac:dyDescent="0.35">
      <c r="AH1414" s="16" t="str">
        <f>IF(AND(B1414="Premier League",E1414="Live"),_xlfn.XLOOKUP(_xlfn.TEXTJOIN(" vs ",,C1414:D1414),Calendar!G:G,Calendar!B:B),IF(AND(B1414="Premier League",E1414="Highlights"),_xlfn.XLOOKUP(H1414,Calendar!O:O,Calendar!N:N,,-1),""))</f>
        <v/>
      </c>
    </row>
    <row r="1415" spans="34:34" x14ac:dyDescent="0.35">
      <c r="AH1415" s="16" t="str">
        <f>IF(AND(B1415="Premier League",E1415="Live"),_xlfn.XLOOKUP(_xlfn.TEXTJOIN(" vs ",,C1415:D1415),Calendar!G:G,Calendar!B:B),IF(AND(B1415="Premier League",E1415="Highlights"),_xlfn.XLOOKUP(H1415,Calendar!O:O,Calendar!N:N,,-1),""))</f>
        <v/>
      </c>
    </row>
    <row r="1416" spans="34:34" x14ac:dyDescent="0.35">
      <c r="AH1416" s="16" t="str">
        <f>IF(AND(B1416="Premier League",E1416="Live"),_xlfn.XLOOKUP(_xlfn.TEXTJOIN(" vs ",,C1416:D1416),Calendar!G:G,Calendar!B:B),IF(AND(B1416="Premier League",E1416="Highlights"),_xlfn.XLOOKUP(H1416,Calendar!O:O,Calendar!N:N,,-1),""))</f>
        <v/>
      </c>
    </row>
    <row r="1417" spans="34:34" x14ac:dyDescent="0.35">
      <c r="AH1417" s="16" t="str">
        <f>IF(AND(B1417="Premier League",E1417="Live"),_xlfn.XLOOKUP(_xlfn.TEXTJOIN(" vs ",,C1417:D1417),Calendar!G:G,Calendar!B:B),IF(AND(B1417="Premier League",E1417="Highlights"),_xlfn.XLOOKUP(H1417,Calendar!O:O,Calendar!N:N,,-1),""))</f>
        <v/>
      </c>
    </row>
    <row r="1418" spans="34:34" x14ac:dyDescent="0.35">
      <c r="AH1418" s="16" t="str">
        <f>IF(AND(B1418="Premier League",E1418="Live"),_xlfn.XLOOKUP(_xlfn.TEXTJOIN(" vs ",,C1418:D1418),Calendar!G:G,Calendar!B:B),IF(AND(B1418="Premier League",E1418="Highlights"),_xlfn.XLOOKUP(H1418,Calendar!O:O,Calendar!N:N,,-1),""))</f>
        <v/>
      </c>
    </row>
    <row r="1419" spans="34:34" x14ac:dyDescent="0.35">
      <c r="AH1419" s="16" t="str">
        <f>IF(AND(B1419="Premier League",E1419="Live"),_xlfn.XLOOKUP(_xlfn.TEXTJOIN(" vs ",,C1419:D1419),Calendar!G:G,Calendar!B:B),IF(AND(B1419="Premier League",E1419="Highlights"),_xlfn.XLOOKUP(H1419,Calendar!O:O,Calendar!N:N,,-1),""))</f>
        <v/>
      </c>
    </row>
    <row r="1420" spans="34:34" x14ac:dyDescent="0.35">
      <c r="AH1420" s="16" t="str">
        <f>IF(AND(B1420="Premier League",E1420="Live"),_xlfn.XLOOKUP(_xlfn.TEXTJOIN(" vs ",,C1420:D1420),Calendar!G:G,Calendar!B:B),IF(AND(B1420="Premier League",E1420="Highlights"),_xlfn.XLOOKUP(H1420,Calendar!O:O,Calendar!N:N,,-1),""))</f>
        <v/>
      </c>
    </row>
    <row r="1421" spans="34:34" x14ac:dyDescent="0.35">
      <c r="AH1421" s="16" t="str">
        <f>IF(AND(B1421="Premier League",E1421="Live"),_xlfn.XLOOKUP(_xlfn.TEXTJOIN(" vs ",,C1421:D1421),Calendar!G:G,Calendar!B:B),IF(AND(B1421="Premier League",E1421="Highlights"),_xlfn.XLOOKUP(H1421,Calendar!O:O,Calendar!N:N,,-1),""))</f>
        <v/>
      </c>
    </row>
    <row r="1422" spans="34:34" x14ac:dyDescent="0.35">
      <c r="AH1422" s="16" t="str">
        <f>IF(AND(B1422="Premier League",E1422="Live"),_xlfn.XLOOKUP(_xlfn.TEXTJOIN(" vs ",,C1422:D1422),Calendar!G:G,Calendar!B:B),IF(AND(B1422="Premier League",E1422="Highlights"),_xlfn.XLOOKUP(H1422,Calendar!O:O,Calendar!N:N,,-1),""))</f>
        <v/>
      </c>
    </row>
    <row r="1423" spans="34:34" x14ac:dyDescent="0.35">
      <c r="AH1423" s="16" t="str">
        <f>IF(AND(B1423="Premier League",E1423="Live"),_xlfn.XLOOKUP(_xlfn.TEXTJOIN(" vs ",,C1423:D1423),Calendar!G:G,Calendar!B:B),IF(AND(B1423="Premier League",E1423="Highlights"),_xlfn.XLOOKUP(H1423,Calendar!O:O,Calendar!N:N,,-1),""))</f>
        <v/>
      </c>
    </row>
    <row r="1424" spans="34:34" x14ac:dyDescent="0.35">
      <c r="AH1424" s="16" t="str">
        <f>IF(AND(B1424="Premier League",E1424="Live"),_xlfn.XLOOKUP(_xlfn.TEXTJOIN(" vs ",,C1424:D1424),Calendar!G:G,Calendar!B:B),IF(AND(B1424="Premier League",E1424="Highlights"),_xlfn.XLOOKUP(H1424,Calendar!O:O,Calendar!N:N,,-1),""))</f>
        <v/>
      </c>
    </row>
    <row r="1425" spans="34:34" x14ac:dyDescent="0.35">
      <c r="AH1425" s="16" t="str">
        <f>IF(AND(B1425="Premier League",E1425="Live"),_xlfn.XLOOKUP(_xlfn.TEXTJOIN(" vs ",,C1425:D1425),Calendar!G:G,Calendar!B:B),IF(AND(B1425="Premier League",E1425="Highlights"),_xlfn.XLOOKUP(H1425,Calendar!O:O,Calendar!N:N,,-1),""))</f>
        <v/>
      </c>
    </row>
    <row r="1426" spans="34:34" x14ac:dyDescent="0.35">
      <c r="AH1426" s="16" t="str">
        <f>IF(AND(B1426="Premier League",E1426="Live"),_xlfn.XLOOKUP(_xlfn.TEXTJOIN(" vs ",,C1426:D1426),Calendar!G:G,Calendar!B:B),IF(AND(B1426="Premier League",E1426="Highlights"),_xlfn.XLOOKUP(H1426,Calendar!O:O,Calendar!N:N,,-1),""))</f>
        <v/>
      </c>
    </row>
    <row r="1427" spans="34:34" x14ac:dyDescent="0.35">
      <c r="AH1427" s="16" t="str">
        <f>IF(AND(B1427="Premier League",E1427="Live"),_xlfn.XLOOKUP(_xlfn.TEXTJOIN(" vs ",,C1427:D1427),Calendar!G:G,Calendar!B:B),IF(AND(B1427="Premier League",E1427="Highlights"),_xlfn.XLOOKUP(H1427,Calendar!O:O,Calendar!N:N,,-1),""))</f>
        <v/>
      </c>
    </row>
    <row r="1428" spans="34:34" x14ac:dyDescent="0.35">
      <c r="AH1428" s="16" t="str">
        <f>IF(AND(B1428="Premier League",E1428="Live"),_xlfn.XLOOKUP(_xlfn.TEXTJOIN(" vs ",,C1428:D1428),Calendar!G:G,Calendar!B:B),IF(AND(B1428="Premier League",E1428="Highlights"),_xlfn.XLOOKUP(H1428,Calendar!O:O,Calendar!N:N,,-1),""))</f>
        <v/>
      </c>
    </row>
    <row r="1429" spans="34:34" x14ac:dyDescent="0.35">
      <c r="AH1429" s="16" t="str">
        <f>IF(AND(B1429="Premier League",E1429="Live"),_xlfn.XLOOKUP(_xlfn.TEXTJOIN(" vs ",,C1429:D1429),Calendar!G:G,Calendar!B:B),IF(AND(B1429="Premier League",E1429="Highlights"),_xlfn.XLOOKUP(H1429,Calendar!O:O,Calendar!N:N,,-1),""))</f>
        <v/>
      </c>
    </row>
    <row r="1430" spans="34:34" x14ac:dyDescent="0.35">
      <c r="AH1430" s="16" t="str">
        <f>IF(AND(B1430="Premier League",E1430="Live"),_xlfn.XLOOKUP(_xlfn.TEXTJOIN(" vs ",,C1430:D1430),Calendar!G:G,Calendar!B:B),IF(AND(B1430="Premier League",E1430="Highlights"),_xlfn.XLOOKUP(H1430,Calendar!O:O,Calendar!N:N,,-1),""))</f>
        <v/>
      </c>
    </row>
    <row r="1431" spans="34:34" x14ac:dyDescent="0.35">
      <c r="AH1431" s="16" t="str">
        <f>IF(AND(B1431="Premier League",E1431="Live"),_xlfn.XLOOKUP(_xlfn.TEXTJOIN(" vs ",,C1431:D1431),Calendar!G:G,Calendar!B:B),IF(AND(B1431="Premier League",E1431="Highlights"),_xlfn.XLOOKUP(H1431,Calendar!O:O,Calendar!N:N,,-1),""))</f>
        <v/>
      </c>
    </row>
    <row r="1432" spans="34:34" x14ac:dyDescent="0.35">
      <c r="AH1432" s="16" t="str">
        <f>IF(AND(B1432="Premier League",E1432="Live"),_xlfn.XLOOKUP(_xlfn.TEXTJOIN(" vs ",,C1432:D1432),Calendar!G:G,Calendar!B:B),IF(AND(B1432="Premier League",E1432="Highlights"),_xlfn.XLOOKUP(H1432,Calendar!O:O,Calendar!N:N,,-1),""))</f>
        <v/>
      </c>
    </row>
    <row r="1433" spans="34:34" x14ac:dyDescent="0.35">
      <c r="AH1433" s="16" t="str">
        <f>IF(AND(B1433="Premier League",E1433="Live"),_xlfn.XLOOKUP(_xlfn.TEXTJOIN(" vs ",,C1433:D1433),Calendar!G:G,Calendar!B:B),IF(AND(B1433="Premier League",E1433="Highlights"),_xlfn.XLOOKUP(H1433,Calendar!O:O,Calendar!N:N,,-1),""))</f>
        <v/>
      </c>
    </row>
    <row r="1434" spans="34:34" x14ac:dyDescent="0.35">
      <c r="AH1434" s="16" t="str">
        <f>IF(AND(B1434="Premier League",E1434="Live"),_xlfn.XLOOKUP(_xlfn.TEXTJOIN(" vs ",,C1434:D1434),Calendar!G:G,Calendar!B:B),IF(AND(B1434="Premier League",E1434="Highlights"),_xlfn.XLOOKUP(H1434,Calendar!O:O,Calendar!N:N,,-1),""))</f>
        <v/>
      </c>
    </row>
    <row r="1435" spans="34:34" x14ac:dyDescent="0.35">
      <c r="AH1435" s="16" t="str">
        <f>IF(AND(B1435="Premier League",E1435="Live"),_xlfn.XLOOKUP(_xlfn.TEXTJOIN(" vs ",,C1435:D1435),Calendar!G:G,Calendar!B:B),IF(AND(B1435="Premier League",E1435="Highlights"),_xlfn.XLOOKUP(H1435,Calendar!O:O,Calendar!N:N,,-1),""))</f>
        <v/>
      </c>
    </row>
    <row r="1436" spans="34:34" x14ac:dyDescent="0.35">
      <c r="AH1436" s="16" t="str">
        <f>IF(AND(B1436="Premier League",E1436="Live"),_xlfn.XLOOKUP(_xlfn.TEXTJOIN(" vs ",,C1436:D1436),Calendar!G:G,Calendar!B:B),IF(AND(B1436="Premier League",E1436="Highlights"),_xlfn.XLOOKUP(H1436,Calendar!O:O,Calendar!N:N,,-1),""))</f>
        <v/>
      </c>
    </row>
    <row r="1437" spans="34:34" x14ac:dyDescent="0.35">
      <c r="AH1437" s="16" t="str">
        <f>IF(AND(B1437="Premier League",E1437="Live"),_xlfn.XLOOKUP(_xlfn.TEXTJOIN(" vs ",,C1437:D1437),Calendar!G:G,Calendar!B:B),IF(AND(B1437="Premier League",E1437="Highlights"),_xlfn.XLOOKUP(H1437,Calendar!O:O,Calendar!N:N,,-1),""))</f>
        <v/>
      </c>
    </row>
    <row r="1438" spans="34:34" x14ac:dyDescent="0.35">
      <c r="AH1438" s="16" t="str">
        <f>IF(AND(B1438="Premier League",E1438="Live"),_xlfn.XLOOKUP(_xlfn.TEXTJOIN(" vs ",,C1438:D1438),Calendar!G:G,Calendar!B:B),IF(AND(B1438="Premier League",E1438="Highlights"),_xlfn.XLOOKUP(H1438,Calendar!O:O,Calendar!N:N,,-1),""))</f>
        <v/>
      </c>
    </row>
    <row r="1439" spans="34:34" x14ac:dyDescent="0.35">
      <c r="AH1439" s="16" t="str">
        <f>IF(AND(B1439="Premier League",E1439="Live"),_xlfn.XLOOKUP(_xlfn.TEXTJOIN(" vs ",,C1439:D1439),Calendar!G:G,Calendar!B:B),IF(AND(B1439="Premier League",E1439="Highlights"),_xlfn.XLOOKUP(H1439,Calendar!O:O,Calendar!N:N,,-1),""))</f>
        <v/>
      </c>
    </row>
    <row r="1440" spans="34:34" x14ac:dyDescent="0.35">
      <c r="AH1440" s="16" t="str">
        <f>IF(AND(B1440="Premier League",E1440="Live"),_xlfn.XLOOKUP(_xlfn.TEXTJOIN(" vs ",,C1440:D1440),Calendar!G:G,Calendar!B:B),IF(AND(B1440="Premier League",E1440="Highlights"),_xlfn.XLOOKUP(H1440,Calendar!O:O,Calendar!N:N,,-1),""))</f>
        <v/>
      </c>
    </row>
    <row r="1441" spans="34:34" x14ac:dyDescent="0.35">
      <c r="AH1441" s="16" t="str">
        <f>IF(AND(B1441="Premier League",E1441="Live"),_xlfn.XLOOKUP(_xlfn.TEXTJOIN(" vs ",,C1441:D1441),Calendar!G:G,Calendar!B:B),IF(AND(B1441="Premier League",E1441="Highlights"),_xlfn.XLOOKUP(H1441,Calendar!O:O,Calendar!N:N,,-1),""))</f>
        <v/>
      </c>
    </row>
    <row r="1442" spans="34:34" x14ac:dyDescent="0.35">
      <c r="AH1442" s="16" t="str">
        <f>IF(AND(B1442="Premier League",E1442="Live"),_xlfn.XLOOKUP(_xlfn.TEXTJOIN(" vs ",,C1442:D1442),Calendar!G:G,Calendar!B:B),IF(AND(B1442="Premier League",E1442="Highlights"),_xlfn.XLOOKUP(H1442,Calendar!O:O,Calendar!N:N,,-1),""))</f>
        <v/>
      </c>
    </row>
    <row r="1443" spans="34:34" x14ac:dyDescent="0.35">
      <c r="AH1443" s="16" t="str">
        <f>IF(AND(B1443="Premier League",E1443="Live"),_xlfn.XLOOKUP(_xlfn.TEXTJOIN(" vs ",,C1443:D1443),Calendar!G:G,Calendar!B:B),IF(AND(B1443="Premier League",E1443="Highlights"),_xlfn.XLOOKUP(H1443,Calendar!O:O,Calendar!N:N,,-1),""))</f>
        <v/>
      </c>
    </row>
    <row r="1444" spans="34:34" x14ac:dyDescent="0.35">
      <c r="AH1444" s="16" t="str">
        <f>IF(AND(B1444="Premier League",E1444="Live"),_xlfn.XLOOKUP(_xlfn.TEXTJOIN(" vs ",,C1444:D1444),Calendar!G:G,Calendar!B:B),IF(AND(B1444="Premier League",E1444="Highlights"),_xlfn.XLOOKUP(H1444,Calendar!O:O,Calendar!N:N,,-1),""))</f>
        <v/>
      </c>
    </row>
    <row r="1445" spans="34:34" x14ac:dyDescent="0.35">
      <c r="AH1445" s="16" t="str">
        <f>IF(AND(B1445="Premier League",E1445="Live"),_xlfn.XLOOKUP(_xlfn.TEXTJOIN(" vs ",,C1445:D1445),Calendar!G:G,Calendar!B:B),IF(AND(B1445="Premier League",E1445="Highlights"),_xlfn.XLOOKUP(H1445,Calendar!O:O,Calendar!N:N,,-1),""))</f>
        <v/>
      </c>
    </row>
    <row r="1446" spans="34:34" x14ac:dyDescent="0.35">
      <c r="AH1446" s="16" t="str">
        <f>IF(AND(B1446="Premier League",E1446="Live"),_xlfn.XLOOKUP(_xlfn.TEXTJOIN(" vs ",,C1446:D1446),Calendar!G:G,Calendar!B:B),IF(AND(B1446="Premier League",E1446="Highlights"),_xlfn.XLOOKUP(H1446,Calendar!O:O,Calendar!N:N,,-1),""))</f>
        <v/>
      </c>
    </row>
    <row r="1447" spans="34:34" x14ac:dyDescent="0.35">
      <c r="AH1447" s="16" t="str">
        <f>IF(AND(B1447="Premier League",E1447="Live"),_xlfn.XLOOKUP(_xlfn.TEXTJOIN(" vs ",,C1447:D1447),Calendar!G:G,Calendar!B:B),IF(AND(B1447="Premier League",E1447="Highlights"),_xlfn.XLOOKUP(H1447,Calendar!O:O,Calendar!N:N,,-1),""))</f>
        <v/>
      </c>
    </row>
    <row r="1448" spans="34:34" x14ac:dyDescent="0.35">
      <c r="AH1448" s="16" t="str">
        <f>IF(AND(B1448="Premier League",E1448="Live"),_xlfn.XLOOKUP(_xlfn.TEXTJOIN(" vs ",,C1448:D1448),Calendar!G:G,Calendar!B:B),IF(AND(B1448="Premier League",E1448="Highlights"),_xlfn.XLOOKUP(H1448,Calendar!O:O,Calendar!N:N,,-1),""))</f>
        <v/>
      </c>
    </row>
    <row r="1449" spans="34:34" x14ac:dyDescent="0.35">
      <c r="AH1449" s="16" t="str">
        <f>IF(AND(B1449="Premier League",E1449="Live"),_xlfn.XLOOKUP(_xlfn.TEXTJOIN(" vs ",,C1449:D1449),Calendar!G:G,Calendar!B:B),IF(AND(B1449="Premier League",E1449="Highlights"),_xlfn.XLOOKUP(H1449,Calendar!O:O,Calendar!N:N,,-1),""))</f>
        <v/>
      </c>
    </row>
    <row r="1450" spans="34:34" x14ac:dyDescent="0.35">
      <c r="AH1450" s="16" t="str">
        <f>IF(AND(B1450="Premier League",E1450="Live"),_xlfn.XLOOKUP(_xlfn.TEXTJOIN(" vs ",,C1450:D1450),Calendar!G:G,Calendar!B:B),IF(AND(B1450="Premier League",E1450="Highlights"),_xlfn.XLOOKUP(H1450,Calendar!O:O,Calendar!N:N,,-1),""))</f>
        <v/>
      </c>
    </row>
    <row r="1451" spans="34:34" x14ac:dyDescent="0.35">
      <c r="AH1451" s="16" t="str">
        <f>IF(AND(B1451="Premier League",E1451="Live"),_xlfn.XLOOKUP(_xlfn.TEXTJOIN(" vs ",,C1451:D1451),Calendar!G:G,Calendar!B:B),IF(AND(B1451="Premier League",E1451="Highlights"),_xlfn.XLOOKUP(H1451,Calendar!O:O,Calendar!N:N,,-1),""))</f>
        <v/>
      </c>
    </row>
    <row r="1452" spans="34:34" x14ac:dyDescent="0.35">
      <c r="AH1452" s="16" t="str">
        <f>IF(AND(B1452="Premier League",E1452="Live"),_xlfn.XLOOKUP(_xlfn.TEXTJOIN(" vs ",,C1452:D1452),Calendar!G:G,Calendar!B:B),IF(AND(B1452="Premier League",E1452="Highlights"),_xlfn.XLOOKUP(H1452,Calendar!O:O,Calendar!N:N,,-1),""))</f>
        <v/>
      </c>
    </row>
    <row r="1453" spans="34:34" x14ac:dyDescent="0.35">
      <c r="AH1453" s="16" t="str">
        <f>IF(AND(B1453="Premier League",E1453="Live"),_xlfn.XLOOKUP(_xlfn.TEXTJOIN(" vs ",,C1453:D1453),Calendar!G:G,Calendar!B:B),IF(AND(B1453="Premier League",E1453="Highlights"),_xlfn.XLOOKUP(H1453,Calendar!O:O,Calendar!N:N,,-1),""))</f>
        <v/>
      </c>
    </row>
    <row r="1454" spans="34:34" x14ac:dyDescent="0.35">
      <c r="AH1454" s="16" t="str">
        <f>IF(AND(B1454="Premier League",E1454="Live"),_xlfn.XLOOKUP(_xlfn.TEXTJOIN(" vs ",,C1454:D1454),Calendar!G:G,Calendar!B:B),IF(AND(B1454="Premier League",E1454="Highlights"),_xlfn.XLOOKUP(H1454,Calendar!O:O,Calendar!N:N,,-1),""))</f>
        <v/>
      </c>
    </row>
    <row r="1455" spans="34:34" x14ac:dyDescent="0.35">
      <c r="AH1455" s="16" t="str">
        <f>IF(AND(B1455="Premier League",E1455="Live"),_xlfn.XLOOKUP(_xlfn.TEXTJOIN(" vs ",,C1455:D1455),Calendar!G:G,Calendar!B:B),IF(AND(B1455="Premier League",E1455="Highlights"),_xlfn.XLOOKUP(H1455,Calendar!O:O,Calendar!N:N,,-1),""))</f>
        <v/>
      </c>
    </row>
    <row r="1456" spans="34:34" x14ac:dyDescent="0.35">
      <c r="AH1456" s="16" t="str">
        <f>IF(AND(B1456="Premier League",E1456="Live"),_xlfn.XLOOKUP(_xlfn.TEXTJOIN(" vs ",,C1456:D1456),Calendar!G:G,Calendar!B:B),IF(AND(B1456="Premier League",E1456="Highlights"),_xlfn.XLOOKUP(H1456,Calendar!O:O,Calendar!N:N,,-1),""))</f>
        <v/>
      </c>
    </row>
    <row r="1457" spans="34:34" x14ac:dyDescent="0.35">
      <c r="AH1457" s="16" t="str">
        <f>IF(AND(B1457="Premier League",E1457="Live"),_xlfn.XLOOKUP(_xlfn.TEXTJOIN(" vs ",,C1457:D1457),Calendar!G:G,Calendar!B:B),IF(AND(B1457="Premier League",E1457="Highlights"),_xlfn.XLOOKUP(H1457,Calendar!O:O,Calendar!N:N,,-1),""))</f>
        <v/>
      </c>
    </row>
    <row r="1458" spans="34:34" x14ac:dyDescent="0.35">
      <c r="AH1458" s="16" t="str">
        <f>IF(AND(B1458="Premier League",E1458="Live"),_xlfn.XLOOKUP(_xlfn.TEXTJOIN(" vs ",,C1458:D1458),Calendar!G:G,Calendar!B:B),IF(AND(B1458="Premier League",E1458="Highlights"),_xlfn.XLOOKUP(H1458,Calendar!O:O,Calendar!N:N,,-1),""))</f>
        <v/>
      </c>
    </row>
    <row r="1459" spans="34:34" x14ac:dyDescent="0.35">
      <c r="AH1459" s="16" t="str">
        <f>IF(AND(B1459="Premier League",E1459="Live"),_xlfn.XLOOKUP(_xlfn.TEXTJOIN(" vs ",,C1459:D1459),Calendar!G:G,Calendar!B:B),IF(AND(B1459="Premier League",E1459="Highlights"),_xlfn.XLOOKUP(H1459,Calendar!O:O,Calendar!N:N,,-1),""))</f>
        <v/>
      </c>
    </row>
    <row r="1460" spans="34:34" x14ac:dyDescent="0.35">
      <c r="AH1460" s="16" t="str">
        <f>IF(AND(B1460="Premier League",E1460="Live"),_xlfn.XLOOKUP(_xlfn.TEXTJOIN(" vs ",,C1460:D1460),Calendar!G:G,Calendar!B:B),IF(AND(B1460="Premier League",E1460="Highlights"),_xlfn.XLOOKUP(H1460,Calendar!O:O,Calendar!N:N,,-1),""))</f>
        <v/>
      </c>
    </row>
    <row r="1461" spans="34:34" x14ac:dyDescent="0.35">
      <c r="AH1461" s="16" t="str">
        <f>IF(AND(B1461="Premier League",E1461="Live"),_xlfn.XLOOKUP(_xlfn.TEXTJOIN(" vs ",,C1461:D1461),Calendar!G:G,Calendar!B:B),IF(AND(B1461="Premier League",E1461="Highlights"),_xlfn.XLOOKUP(H1461,Calendar!O:O,Calendar!N:N,,-1),""))</f>
        <v/>
      </c>
    </row>
    <row r="1462" spans="34:34" x14ac:dyDescent="0.35">
      <c r="AH1462" s="16" t="str">
        <f>IF(AND(B1462="Premier League",E1462="Live"),_xlfn.XLOOKUP(_xlfn.TEXTJOIN(" vs ",,C1462:D1462),Calendar!G:G,Calendar!B:B),IF(AND(B1462="Premier League",E1462="Highlights"),_xlfn.XLOOKUP(H1462,Calendar!O:O,Calendar!N:N,,-1),""))</f>
        <v/>
      </c>
    </row>
    <row r="1463" spans="34:34" x14ac:dyDescent="0.35">
      <c r="AH1463" s="16" t="str">
        <f>IF(AND(B1463="Premier League",E1463="Live"),_xlfn.XLOOKUP(_xlfn.TEXTJOIN(" vs ",,C1463:D1463),Calendar!G:G,Calendar!B:B),IF(AND(B1463="Premier League",E1463="Highlights"),_xlfn.XLOOKUP(H1463,Calendar!O:O,Calendar!N:N,,-1),""))</f>
        <v/>
      </c>
    </row>
    <row r="1464" spans="34:34" x14ac:dyDescent="0.35">
      <c r="AH1464" s="16" t="str">
        <f>IF(AND(B1464="Premier League",E1464="Live"),_xlfn.XLOOKUP(_xlfn.TEXTJOIN(" vs ",,C1464:D1464),Calendar!G:G,Calendar!B:B),IF(AND(B1464="Premier League",E1464="Highlights"),_xlfn.XLOOKUP(H1464,Calendar!O:O,Calendar!N:N,,-1),""))</f>
        <v/>
      </c>
    </row>
    <row r="1465" spans="34:34" x14ac:dyDescent="0.35">
      <c r="AH1465" s="16" t="str">
        <f>IF(AND(B1465="Premier League",E1465="Live"),_xlfn.XLOOKUP(_xlfn.TEXTJOIN(" vs ",,C1465:D1465),Calendar!G:G,Calendar!B:B),IF(AND(B1465="Premier League",E1465="Highlights"),_xlfn.XLOOKUP(H1465,Calendar!O:O,Calendar!N:N,,-1),""))</f>
        <v/>
      </c>
    </row>
    <row r="1466" spans="34:34" x14ac:dyDescent="0.35">
      <c r="AH1466" s="16" t="str">
        <f>IF(AND(B1466="Premier League",E1466="Live"),_xlfn.XLOOKUP(_xlfn.TEXTJOIN(" vs ",,C1466:D1466),Calendar!G:G,Calendar!B:B),IF(AND(B1466="Premier League",E1466="Highlights"),_xlfn.XLOOKUP(H1466,Calendar!O:O,Calendar!N:N,,-1),""))</f>
        <v/>
      </c>
    </row>
    <row r="1467" spans="34:34" x14ac:dyDescent="0.35">
      <c r="AH1467" s="16" t="str">
        <f>IF(AND(B1467="Premier League",E1467="Live"),_xlfn.XLOOKUP(_xlfn.TEXTJOIN(" vs ",,C1467:D1467),Calendar!G:G,Calendar!B:B),IF(AND(B1467="Premier League",E1467="Highlights"),_xlfn.XLOOKUP(H1467,Calendar!O:O,Calendar!N:N,,-1),""))</f>
        <v/>
      </c>
    </row>
    <row r="1468" spans="34:34" x14ac:dyDescent="0.35">
      <c r="AH1468" s="16" t="str">
        <f>IF(AND(B1468="Premier League",E1468="Live"),_xlfn.XLOOKUP(_xlfn.TEXTJOIN(" vs ",,C1468:D1468),Calendar!G:G,Calendar!B:B),IF(AND(B1468="Premier League",E1468="Highlights"),_xlfn.XLOOKUP(H1468,Calendar!O:O,Calendar!N:N,,-1),""))</f>
        <v/>
      </c>
    </row>
    <row r="1469" spans="34:34" x14ac:dyDescent="0.35">
      <c r="AH1469" s="16" t="str">
        <f>IF(AND(B1469="Premier League",E1469="Live"),_xlfn.XLOOKUP(_xlfn.TEXTJOIN(" vs ",,C1469:D1469),Calendar!G:G,Calendar!B:B),IF(AND(B1469="Premier League",E1469="Highlights"),_xlfn.XLOOKUP(H1469,Calendar!O:O,Calendar!N:N,,-1),""))</f>
        <v/>
      </c>
    </row>
    <row r="1470" spans="34:34" x14ac:dyDescent="0.35">
      <c r="AH1470" s="16" t="str">
        <f>IF(AND(B1470="Premier League",E1470="Live"),_xlfn.XLOOKUP(_xlfn.TEXTJOIN(" vs ",,C1470:D1470),Calendar!G:G,Calendar!B:B),IF(AND(B1470="Premier League",E1470="Highlights"),_xlfn.XLOOKUP(H1470,Calendar!O:O,Calendar!N:N,,-1),""))</f>
        <v/>
      </c>
    </row>
    <row r="1471" spans="34:34" x14ac:dyDescent="0.35">
      <c r="AH1471" s="16" t="str">
        <f>IF(AND(B1471="Premier League",E1471="Live"),_xlfn.XLOOKUP(_xlfn.TEXTJOIN(" vs ",,C1471:D1471),Calendar!G:G,Calendar!B:B),IF(AND(B1471="Premier League",E1471="Highlights"),_xlfn.XLOOKUP(H1471,Calendar!O:O,Calendar!N:N,,-1),""))</f>
        <v/>
      </c>
    </row>
    <row r="1472" spans="34:34" x14ac:dyDescent="0.35">
      <c r="AH1472" s="16" t="str">
        <f>IF(AND(B1472="Premier League",E1472="Live"),_xlfn.XLOOKUP(_xlfn.TEXTJOIN(" vs ",,C1472:D1472),Calendar!G:G,Calendar!B:B),IF(AND(B1472="Premier League",E1472="Highlights"),_xlfn.XLOOKUP(H1472,Calendar!O:O,Calendar!N:N,,-1),""))</f>
        <v/>
      </c>
    </row>
    <row r="1473" spans="34:34" x14ac:dyDescent="0.35">
      <c r="AH1473" s="16" t="str">
        <f>IF(AND(B1473="Premier League",E1473="Live"),_xlfn.XLOOKUP(_xlfn.TEXTJOIN(" vs ",,C1473:D1473),Calendar!G:G,Calendar!B:B),IF(AND(B1473="Premier League",E1473="Highlights"),_xlfn.XLOOKUP(H1473,Calendar!O:O,Calendar!N:N,,-1),""))</f>
        <v/>
      </c>
    </row>
    <row r="1474" spans="34:34" x14ac:dyDescent="0.35">
      <c r="AH1474" s="16" t="str">
        <f>IF(AND(B1474="Premier League",E1474="Live"),_xlfn.XLOOKUP(_xlfn.TEXTJOIN(" vs ",,C1474:D1474),Calendar!G:G,Calendar!B:B),IF(AND(B1474="Premier League",E1474="Highlights"),_xlfn.XLOOKUP(H1474,Calendar!O:O,Calendar!N:N,,-1),""))</f>
        <v/>
      </c>
    </row>
    <row r="1475" spans="34:34" x14ac:dyDescent="0.35">
      <c r="AH1475" s="16" t="str">
        <f>IF(AND(B1475="Premier League",E1475="Live"),_xlfn.XLOOKUP(_xlfn.TEXTJOIN(" vs ",,C1475:D1475),Calendar!G:G,Calendar!B:B),IF(AND(B1475="Premier League",E1475="Highlights"),_xlfn.XLOOKUP(H1475,Calendar!O:O,Calendar!N:N,,-1),""))</f>
        <v/>
      </c>
    </row>
    <row r="1476" spans="34:34" x14ac:dyDescent="0.35">
      <c r="AH1476" s="16" t="str">
        <f>IF(AND(B1476="Premier League",E1476="Live"),_xlfn.XLOOKUP(_xlfn.TEXTJOIN(" vs ",,C1476:D1476),Calendar!G:G,Calendar!B:B),IF(AND(B1476="Premier League",E1476="Highlights"),_xlfn.XLOOKUP(H1476,Calendar!O:O,Calendar!N:N,,-1),""))</f>
        <v/>
      </c>
    </row>
    <row r="1477" spans="34:34" x14ac:dyDescent="0.35">
      <c r="AH1477" s="16" t="str">
        <f>IF(AND(B1477="Premier League",E1477="Live"),_xlfn.XLOOKUP(_xlfn.TEXTJOIN(" vs ",,C1477:D1477),Calendar!G:G,Calendar!B:B),IF(AND(B1477="Premier League",E1477="Highlights"),_xlfn.XLOOKUP(H1477,Calendar!O:O,Calendar!N:N,,-1),""))</f>
        <v/>
      </c>
    </row>
    <row r="1478" spans="34:34" x14ac:dyDescent="0.35">
      <c r="AH1478" s="16" t="str">
        <f>IF(AND(B1478="Premier League",E1478="Live"),_xlfn.XLOOKUP(_xlfn.TEXTJOIN(" vs ",,C1478:D1478),Calendar!G:G,Calendar!B:B),IF(AND(B1478="Premier League",E1478="Highlights"),_xlfn.XLOOKUP(H1478,Calendar!O:O,Calendar!N:N,,-1),""))</f>
        <v/>
      </c>
    </row>
    <row r="1479" spans="34:34" x14ac:dyDescent="0.35">
      <c r="AH1479" s="16" t="str">
        <f>IF(AND(B1479="Premier League",E1479="Live"),_xlfn.XLOOKUP(_xlfn.TEXTJOIN(" vs ",,C1479:D1479),Calendar!G:G,Calendar!B:B),IF(AND(B1479="Premier League",E1479="Highlights"),_xlfn.XLOOKUP(H1479,Calendar!O:O,Calendar!N:N,,-1),""))</f>
        <v/>
      </c>
    </row>
    <row r="1480" spans="34:34" x14ac:dyDescent="0.35">
      <c r="AH1480" s="16" t="str">
        <f>IF(AND(B1480="Premier League",E1480="Live"),_xlfn.XLOOKUP(_xlfn.TEXTJOIN(" vs ",,C1480:D1480),Calendar!G:G,Calendar!B:B),IF(AND(B1480="Premier League",E1480="Highlights"),_xlfn.XLOOKUP(H1480,Calendar!O:O,Calendar!N:N,,-1),""))</f>
        <v/>
      </c>
    </row>
    <row r="1481" spans="34:34" x14ac:dyDescent="0.35">
      <c r="AH1481" s="16" t="str">
        <f>IF(AND(B1481="Premier League",E1481="Live"),_xlfn.XLOOKUP(_xlfn.TEXTJOIN(" vs ",,C1481:D1481),Calendar!G:G,Calendar!B:B),IF(AND(B1481="Premier League",E1481="Highlights"),_xlfn.XLOOKUP(H1481,Calendar!O:O,Calendar!N:N,,-1),""))</f>
        <v/>
      </c>
    </row>
    <row r="1482" spans="34:34" x14ac:dyDescent="0.35">
      <c r="AH1482" s="16" t="str">
        <f>IF(AND(B1482="Premier League",E1482="Live"),_xlfn.XLOOKUP(_xlfn.TEXTJOIN(" vs ",,C1482:D1482),Calendar!G:G,Calendar!B:B),IF(AND(B1482="Premier League",E1482="Highlights"),_xlfn.XLOOKUP(H1482,Calendar!O:O,Calendar!N:N,,-1),""))</f>
        <v/>
      </c>
    </row>
    <row r="1483" spans="34:34" x14ac:dyDescent="0.35">
      <c r="AH1483" s="16" t="str">
        <f>IF(AND(B1483="Premier League",E1483="Live"),_xlfn.XLOOKUP(_xlfn.TEXTJOIN(" vs ",,C1483:D1483),Calendar!G:G,Calendar!B:B),IF(AND(B1483="Premier League",E1483="Highlights"),_xlfn.XLOOKUP(H1483,Calendar!O:O,Calendar!N:N,,-1),""))</f>
        <v/>
      </c>
    </row>
    <row r="1484" spans="34:34" x14ac:dyDescent="0.35">
      <c r="AH1484" s="16" t="str">
        <f>IF(AND(B1484="Premier League",E1484="Live"),_xlfn.XLOOKUP(_xlfn.TEXTJOIN(" vs ",,C1484:D1484),Calendar!G:G,Calendar!B:B),IF(AND(B1484="Premier League",E1484="Highlights"),_xlfn.XLOOKUP(H1484,Calendar!O:O,Calendar!N:N,,-1),""))</f>
        <v/>
      </c>
    </row>
    <row r="1485" spans="34:34" x14ac:dyDescent="0.35">
      <c r="AH1485" s="16" t="str">
        <f>IF(AND(B1485="Premier League",E1485="Live"),_xlfn.XLOOKUP(_xlfn.TEXTJOIN(" vs ",,C1485:D1485),Calendar!G:G,Calendar!B:B),IF(AND(B1485="Premier League",E1485="Highlights"),_xlfn.XLOOKUP(H1485,Calendar!O:O,Calendar!N:N,,-1),""))</f>
        <v/>
      </c>
    </row>
    <row r="1486" spans="34:34" x14ac:dyDescent="0.35">
      <c r="AH1486" s="16" t="str">
        <f>IF(AND(B1486="Premier League",E1486="Live"),_xlfn.XLOOKUP(_xlfn.TEXTJOIN(" vs ",,C1486:D1486),Calendar!G:G,Calendar!B:B),IF(AND(B1486="Premier League",E1486="Highlights"),_xlfn.XLOOKUP(H1486,Calendar!O:O,Calendar!N:N,,-1),""))</f>
        <v/>
      </c>
    </row>
    <row r="1487" spans="34:34" x14ac:dyDescent="0.35">
      <c r="AH1487" s="16" t="str">
        <f>IF(AND(B1487="Premier League",E1487="Live"),_xlfn.XLOOKUP(_xlfn.TEXTJOIN(" vs ",,C1487:D1487),Calendar!G:G,Calendar!B:B),IF(AND(B1487="Premier League",E1487="Highlights"),_xlfn.XLOOKUP(H1487,Calendar!O:O,Calendar!N:N,,-1),""))</f>
        <v/>
      </c>
    </row>
    <row r="1488" spans="34:34" x14ac:dyDescent="0.35">
      <c r="AH1488" s="16" t="str">
        <f>IF(AND(B1488="Premier League",E1488="Live"),_xlfn.XLOOKUP(_xlfn.TEXTJOIN(" vs ",,C1488:D1488),Calendar!G:G,Calendar!B:B),IF(AND(B1488="Premier League",E1488="Highlights"),_xlfn.XLOOKUP(H1488,Calendar!O:O,Calendar!N:N,,-1),""))</f>
        <v/>
      </c>
    </row>
    <row r="1489" spans="34:34" x14ac:dyDescent="0.35">
      <c r="AH1489" s="16" t="str">
        <f>IF(AND(B1489="Premier League",E1489="Live"),_xlfn.XLOOKUP(_xlfn.TEXTJOIN(" vs ",,C1489:D1489),Calendar!G:G,Calendar!B:B),IF(AND(B1489="Premier League",E1489="Highlights"),_xlfn.XLOOKUP(H1489,Calendar!O:O,Calendar!N:N,,-1),""))</f>
        <v/>
      </c>
    </row>
    <row r="1490" spans="34:34" x14ac:dyDescent="0.35">
      <c r="AH1490" s="16" t="str">
        <f>IF(AND(B1490="Premier League",E1490="Live"),_xlfn.XLOOKUP(_xlfn.TEXTJOIN(" vs ",,C1490:D1490),Calendar!G:G,Calendar!B:B),IF(AND(B1490="Premier League",E1490="Highlights"),_xlfn.XLOOKUP(H1490,Calendar!O:O,Calendar!N:N,,-1),""))</f>
        <v/>
      </c>
    </row>
    <row r="1491" spans="34:34" x14ac:dyDescent="0.35">
      <c r="AH1491" s="16" t="str">
        <f>IF(AND(B1491="Premier League",E1491="Live"),_xlfn.XLOOKUP(_xlfn.TEXTJOIN(" vs ",,C1491:D1491),Calendar!G:G,Calendar!B:B),IF(AND(B1491="Premier League",E1491="Highlights"),_xlfn.XLOOKUP(H1491,Calendar!O:O,Calendar!N:N,,-1),""))</f>
        <v/>
      </c>
    </row>
    <row r="1492" spans="34:34" x14ac:dyDescent="0.35">
      <c r="AH1492" s="16" t="str">
        <f>IF(AND(B1492="Premier League",E1492="Live"),_xlfn.XLOOKUP(_xlfn.TEXTJOIN(" vs ",,C1492:D1492),Calendar!G:G,Calendar!B:B),IF(AND(B1492="Premier League",E1492="Highlights"),_xlfn.XLOOKUP(H1492,Calendar!O:O,Calendar!N:N,,-1),""))</f>
        <v/>
      </c>
    </row>
    <row r="1493" spans="34:34" x14ac:dyDescent="0.35">
      <c r="AH1493" s="16" t="str">
        <f>IF(AND(B1493="Premier League",E1493="Live"),_xlfn.XLOOKUP(_xlfn.TEXTJOIN(" vs ",,C1493:D1493),Calendar!G:G,Calendar!B:B),IF(AND(B1493="Premier League",E1493="Highlights"),_xlfn.XLOOKUP(H1493,Calendar!O:O,Calendar!N:N,,-1),""))</f>
        <v/>
      </c>
    </row>
    <row r="1494" spans="34:34" x14ac:dyDescent="0.35">
      <c r="AH1494" s="16" t="str">
        <f>IF(AND(B1494="Premier League",E1494="Live"),_xlfn.XLOOKUP(_xlfn.TEXTJOIN(" vs ",,C1494:D1494),Calendar!G:G,Calendar!B:B),IF(AND(B1494="Premier League",E1494="Highlights"),_xlfn.XLOOKUP(H1494,Calendar!O:O,Calendar!N:N,,-1),""))</f>
        <v/>
      </c>
    </row>
    <row r="1495" spans="34:34" x14ac:dyDescent="0.35">
      <c r="AH1495" s="16" t="str">
        <f>IF(AND(B1495="Premier League",E1495="Live"),_xlfn.XLOOKUP(_xlfn.TEXTJOIN(" vs ",,C1495:D1495),Calendar!G:G,Calendar!B:B),IF(AND(B1495="Premier League",E1495="Highlights"),_xlfn.XLOOKUP(H1495,Calendar!O:O,Calendar!N:N,,-1),""))</f>
        <v/>
      </c>
    </row>
    <row r="1496" spans="34:34" x14ac:dyDescent="0.35">
      <c r="AH1496" s="16" t="str">
        <f>IF(AND(B1496="Premier League",E1496="Live"),_xlfn.XLOOKUP(_xlfn.TEXTJOIN(" vs ",,C1496:D1496),Calendar!G:G,Calendar!B:B),IF(AND(B1496="Premier League",E1496="Highlights"),_xlfn.XLOOKUP(H1496,Calendar!O:O,Calendar!N:N,,-1),""))</f>
        <v/>
      </c>
    </row>
    <row r="1497" spans="34:34" x14ac:dyDescent="0.35">
      <c r="AH1497" s="16" t="str">
        <f>IF(AND(B1497="Premier League",E1497="Live"),_xlfn.XLOOKUP(_xlfn.TEXTJOIN(" vs ",,C1497:D1497),Calendar!G:G,Calendar!B:B),IF(AND(B1497="Premier League",E1497="Highlights"),_xlfn.XLOOKUP(H1497,Calendar!O:O,Calendar!N:N,,-1),""))</f>
        <v/>
      </c>
    </row>
    <row r="1498" spans="34:34" x14ac:dyDescent="0.35">
      <c r="AH1498" s="16" t="str">
        <f>IF(AND(B1498="Premier League",E1498="Live"),_xlfn.XLOOKUP(_xlfn.TEXTJOIN(" vs ",,C1498:D1498),Calendar!G:G,Calendar!B:B),IF(AND(B1498="Premier League",E1498="Highlights"),_xlfn.XLOOKUP(H1498,Calendar!O:O,Calendar!N:N,,-1),""))</f>
        <v/>
      </c>
    </row>
    <row r="1499" spans="34:34" x14ac:dyDescent="0.35">
      <c r="AH1499" s="16" t="str">
        <f>IF(AND(B1499="Premier League",E1499="Live"),_xlfn.XLOOKUP(_xlfn.TEXTJOIN(" vs ",,C1499:D1499),Calendar!G:G,Calendar!B:B),IF(AND(B1499="Premier League",E1499="Highlights"),_xlfn.XLOOKUP(H1499,Calendar!O:O,Calendar!N:N,,-1),""))</f>
        <v/>
      </c>
    </row>
    <row r="1500" spans="34:34" x14ac:dyDescent="0.35">
      <c r="AH1500" s="16" t="str">
        <f>IF(AND(B1500="Premier League",E1500="Live"),_xlfn.XLOOKUP(_xlfn.TEXTJOIN(" vs ",,C1500:D1500),Calendar!G:G,Calendar!B:B),IF(AND(B1500="Premier League",E1500="Highlights"),_xlfn.XLOOKUP(H1500,Calendar!O:O,Calendar!N:N,,-1),""))</f>
        <v/>
      </c>
    </row>
    <row r="1501" spans="34:34" x14ac:dyDescent="0.35">
      <c r="AH1501" s="16" t="str">
        <f>IF(AND(B1501="Premier League",E1501="Live"),_xlfn.XLOOKUP(_xlfn.TEXTJOIN(" vs ",,C1501:D1501),Calendar!G:G,Calendar!B:B),IF(AND(B1501="Premier League",E1501="Highlights"),_xlfn.XLOOKUP(H1501,Calendar!O:O,Calendar!N:N,,-1),""))</f>
        <v/>
      </c>
    </row>
    <row r="1502" spans="34:34" x14ac:dyDescent="0.35">
      <c r="AH1502" s="16" t="str">
        <f>IF(AND(B1502="Premier League",E1502="Live"),_xlfn.XLOOKUP(_xlfn.TEXTJOIN(" vs ",,C1502:D1502),Calendar!G:G,Calendar!B:B),IF(AND(B1502="Premier League",E1502="Highlights"),_xlfn.XLOOKUP(H1502,Calendar!O:O,Calendar!N:N,,-1),""))</f>
        <v/>
      </c>
    </row>
    <row r="1503" spans="34:34" x14ac:dyDescent="0.35">
      <c r="AH1503" s="16" t="str">
        <f>IF(AND(B1503="Premier League",E1503="Live"),_xlfn.XLOOKUP(_xlfn.TEXTJOIN(" vs ",,C1503:D1503),Calendar!G:G,Calendar!B:B),IF(AND(B1503="Premier League",E1503="Highlights"),_xlfn.XLOOKUP(H1503,Calendar!O:O,Calendar!N:N,,-1),""))</f>
        <v/>
      </c>
    </row>
    <row r="1504" spans="34:34" x14ac:dyDescent="0.35">
      <c r="AH1504" s="16" t="str">
        <f>IF(AND(B1504="Premier League",E1504="Live"),_xlfn.XLOOKUP(_xlfn.TEXTJOIN(" vs ",,C1504:D1504),Calendar!G:G,Calendar!B:B),IF(AND(B1504="Premier League",E1504="Highlights"),_xlfn.XLOOKUP(H1504,Calendar!O:O,Calendar!N:N,,-1),""))</f>
        <v/>
      </c>
    </row>
    <row r="1505" spans="34:34" x14ac:dyDescent="0.35">
      <c r="AH1505" s="16" t="str">
        <f>IF(AND(B1505="Premier League",E1505="Live"),_xlfn.XLOOKUP(_xlfn.TEXTJOIN(" vs ",,C1505:D1505),Calendar!G:G,Calendar!B:B),IF(AND(B1505="Premier League",E1505="Highlights"),_xlfn.XLOOKUP(H1505,Calendar!O:O,Calendar!N:N,,-1),""))</f>
        <v/>
      </c>
    </row>
    <row r="1506" spans="34:34" x14ac:dyDescent="0.35">
      <c r="AH1506" s="16" t="str">
        <f>IF(AND(B1506="Premier League",E1506="Live"),_xlfn.XLOOKUP(_xlfn.TEXTJOIN(" vs ",,C1506:D1506),Calendar!G:G,Calendar!B:B),IF(AND(B1506="Premier League",E1506="Highlights"),_xlfn.XLOOKUP(H1506,Calendar!O:O,Calendar!N:N,,-1),""))</f>
        <v/>
      </c>
    </row>
    <row r="1507" spans="34:34" x14ac:dyDescent="0.35">
      <c r="AH1507" s="16" t="str">
        <f>IF(AND(B1507="Premier League",E1507="Live"),_xlfn.XLOOKUP(_xlfn.TEXTJOIN(" vs ",,C1507:D1507),Calendar!G:G,Calendar!B:B),IF(AND(B1507="Premier League",E1507="Highlights"),_xlfn.XLOOKUP(H1507,Calendar!O:O,Calendar!N:N,,-1),""))</f>
        <v/>
      </c>
    </row>
    <row r="1508" spans="34:34" x14ac:dyDescent="0.35">
      <c r="AH1508" s="16" t="str">
        <f>IF(AND(B1508="Premier League",E1508="Live"),_xlfn.XLOOKUP(_xlfn.TEXTJOIN(" vs ",,C1508:D1508),Calendar!G:G,Calendar!B:B),IF(AND(B1508="Premier League",E1508="Highlights"),_xlfn.XLOOKUP(H1508,Calendar!O:O,Calendar!N:N,,-1),""))</f>
        <v/>
      </c>
    </row>
    <row r="1509" spans="34:34" x14ac:dyDescent="0.35">
      <c r="AH1509" s="16" t="str">
        <f>IF(AND(B1509="Premier League",E1509="Live"),_xlfn.XLOOKUP(_xlfn.TEXTJOIN(" vs ",,C1509:D1509),Calendar!G:G,Calendar!B:B),IF(AND(B1509="Premier League",E1509="Highlights"),_xlfn.XLOOKUP(H1509,Calendar!O:O,Calendar!N:N,,-1),""))</f>
        <v/>
      </c>
    </row>
    <row r="1510" spans="34:34" x14ac:dyDescent="0.35">
      <c r="AH1510" s="16" t="str">
        <f>IF(AND(B1510="Premier League",E1510="Live"),_xlfn.XLOOKUP(_xlfn.TEXTJOIN(" vs ",,C1510:D1510),Calendar!G:G,Calendar!B:B),IF(AND(B1510="Premier League",E1510="Highlights"),_xlfn.XLOOKUP(H1510,Calendar!O:O,Calendar!N:N,,-1),""))</f>
        <v/>
      </c>
    </row>
    <row r="1511" spans="34:34" x14ac:dyDescent="0.35">
      <c r="AH1511" s="16" t="str">
        <f>IF(AND(B1511="Premier League",E1511="Live"),_xlfn.XLOOKUP(_xlfn.TEXTJOIN(" vs ",,C1511:D1511),Calendar!G:G,Calendar!B:B),IF(AND(B1511="Premier League",E1511="Highlights"),_xlfn.XLOOKUP(H1511,Calendar!O:O,Calendar!N:N,,-1),""))</f>
        <v/>
      </c>
    </row>
    <row r="1512" spans="34:34" x14ac:dyDescent="0.35">
      <c r="AH1512" s="16" t="str">
        <f>IF(AND(B1512="Premier League",E1512="Live"),_xlfn.XLOOKUP(_xlfn.TEXTJOIN(" vs ",,C1512:D1512),Calendar!G:G,Calendar!B:B),IF(AND(B1512="Premier League",E1512="Highlights"),_xlfn.XLOOKUP(H1512,Calendar!O:O,Calendar!N:N,,-1),""))</f>
        <v/>
      </c>
    </row>
    <row r="1513" spans="34:34" x14ac:dyDescent="0.35">
      <c r="AH1513" s="16" t="str">
        <f>IF(AND(B1513="Premier League",E1513="Live"),_xlfn.XLOOKUP(_xlfn.TEXTJOIN(" vs ",,C1513:D1513),Calendar!G:G,Calendar!B:B),IF(AND(B1513="Premier League",E1513="Highlights"),_xlfn.XLOOKUP(H1513,Calendar!O:O,Calendar!N:N,,-1),""))</f>
        <v/>
      </c>
    </row>
    <row r="1514" spans="34:34" x14ac:dyDescent="0.35">
      <c r="AH1514" s="16" t="str">
        <f>IF(AND(B1514="Premier League",E1514="Live"),_xlfn.XLOOKUP(_xlfn.TEXTJOIN(" vs ",,C1514:D1514),Calendar!G:G,Calendar!B:B),IF(AND(B1514="Premier League",E1514="Highlights"),_xlfn.XLOOKUP(H1514,Calendar!O:O,Calendar!N:N,,-1),""))</f>
        <v/>
      </c>
    </row>
    <row r="1515" spans="34:34" x14ac:dyDescent="0.35">
      <c r="AH1515" s="16" t="str">
        <f>IF(AND(B1515="Premier League",E1515="Live"),_xlfn.XLOOKUP(_xlfn.TEXTJOIN(" vs ",,C1515:D1515),Calendar!G:G,Calendar!B:B),IF(AND(B1515="Premier League",E1515="Highlights"),_xlfn.XLOOKUP(H1515,Calendar!O:O,Calendar!N:N,,-1),""))</f>
        <v/>
      </c>
    </row>
    <row r="1516" spans="34:34" x14ac:dyDescent="0.35">
      <c r="AH1516" s="16" t="str">
        <f>IF(AND(B1516="Premier League",E1516="Live"),_xlfn.XLOOKUP(_xlfn.TEXTJOIN(" vs ",,C1516:D1516),Calendar!G:G,Calendar!B:B),IF(AND(B1516="Premier League",E1516="Highlights"),_xlfn.XLOOKUP(H1516,Calendar!O:O,Calendar!N:N,,-1),""))</f>
        <v/>
      </c>
    </row>
    <row r="1517" spans="34:34" x14ac:dyDescent="0.35">
      <c r="AH1517" s="16" t="str">
        <f>IF(AND(B1517="Premier League",E1517="Live"),_xlfn.XLOOKUP(_xlfn.TEXTJOIN(" vs ",,C1517:D1517),Calendar!G:G,Calendar!B:B),IF(AND(B1517="Premier League",E1517="Highlights"),_xlfn.XLOOKUP(H1517,Calendar!O:O,Calendar!N:N,,-1),""))</f>
        <v/>
      </c>
    </row>
    <row r="1518" spans="34:34" x14ac:dyDescent="0.35">
      <c r="AH1518" s="16" t="str">
        <f>IF(AND(B1518="Premier League",E1518="Live"),_xlfn.XLOOKUP(_xlfn.TEXTJOIN(" vs ",,C1518:D1518),Calendar!G:G,Calendar!B:B),IF(AND(B1518="Premier League",E1518="Highlights"),_xlfn.XLOOKUP(H1518,Calendar!O:O,Calendar!N:N,,-1),""))</f>
        <v/>
      </c>
    </row>
    <row r="1519" spans="34:34" x14ac:dyDescent="0.35">
      <c r="AH1519" s="16" t="str">
        <f>IF(AND(B1519="Premier League",E1519="Live"),_xlfn.XLOOKUP(_xlfn.TEXTJOIN(" vs ",,C1519:D1519),Calendar!G:G,Calendar!B:B),IF(AND(B1519="Premier League",E1519="Highlights"),_xlfn.XLOOKUP(H1519,Calendar!O:O,Calendar!N:N,,-1),""))</f>
        <v/>
      </c>
    </row>
    <row r="1520" spans="34:34" x14ac:dyDescent="0.35">
      <c r="AH1520" s="16" t="str">
        <f>IF(AND(B1520="Premier League",E1520="Live"),_xlfn.XLOOKUP(_xlfn.TEXTJOIN(" vs ",,C1520:D1520),Calendar!G:G,Calendar!B:B),IF(AND(B1520="Premier League",E1520="Highlights"),_xlfn.XLOOKUP(H1520,Calendar!O:O,Calendar!N:N,,-1),""))</f>
        <v/>
      </c>
    </row>
    <row r="1521" spans="34:34" x14ac:dyDescent="0.35">
      <c r="AH1521" s="16" t="str">
        <f>IF(AND(B1521="Premier League",E1521="Live"),_xlfn.XLOOKUP(_xlfn.TEXTJOIN(" vs ",,C1521:D1521),Calendar!G:G,Calendar!B:B),IF(AND(B1521="Premier League",E1521="Highlights"),_xlfn.XLOOKUP(H1521,Calendar!O:O,Calendar!N:N,,-1),""))</f>
        <v/>
      </c>
    </row>
    <row r="1522" spans="34:34" x14ac:dyDescent="0.35">
      <c r="AH1522" s="16" t="str">
        <f>IF(AND(B1522="Premier League",E1522="Live"),_xlfn.XLOOKUP(_xlfn.TEXTJOIN(" vs ",,C1522:D1522),Calendar!G:G,Calendar!B:B),IF(AND(B1522="Premier League",E1522="Highlights"),_xlfn.XLOOKUP(H1522,Calendar!O:O,Calendar!N:N,,-1),""))</f>
        <v/>
      </c>
    </row>
    <row r="1523" spans="34:34" x14ac:dyDescent="0.35">
      <c r="AH1523" s="16" t="str">
        <f>IF(AND(B1523="Premier League",E1523="Live"),_xlfn.XLOOKUP(_xlfn.TEXTJOIN(" vs ",,C1523:D1523),Calendar!G:G,Calendar!B:B),IF(AND(B1523="Premier League",E1523="Highlights"),_xlfn.XLOOKUP(H1523,Calendar!O:O,Calendar!N:N,,-1),""))</f>
        <v/>
      </c>
    </row>
    <row r="1524" spans="34:34" x14ac:dyDescent="0.35">
      <c r="AH1524" s="16" t="str">
        <f>IF(AND(B1524="Premier League",E1524="Live"),_xlfn.XLOOKUP(_xlfn.TEXTJOIN(" vs ",,C1524:D1524),Calendar!G:G,Calendar!B:B),IF(AND(B1524="Premier League",E1524="Highlights"),_xlfn.XLOOKUP(H1524,Calendar!O:O,Calendar!N:N,,-1),""))</f>
        <v/>
      </c>
    </row>
    <row r="1525" spans="34:34" x14ac:dyDescent="0.35">
      <c r="AH1525" s="16" t="str">
        <f>IF(AND(B1525="Premier League",E1525="Live"),_xlfn.XLOOKUP(_xlfn.TEXTJOIN(" vs ",,C1525:D1525),Calendar!G:G,Calendar!B:B),IF(AND(B1525="Premier League",E1525="Highlights"),_xlfn.XLOOKUP(H1525,Calendar!O:O,Calendar!N:N,,-1),""))</f>
        <v/>
      </c>
    </row>
    <row r="1526" spans="34:34" x14ac:dyDescent="0.35">
      <c r="AH1526" s="16" t="str">
        <f>IF(AND(B1526="Premier League",E1526="Live"),_xlfn.XLOOKUP(_xlfn.TEXTJOIN(" vs ",,C1526:D1526),Calendar!G:G,Calendar!B:B),IF(AND(B1526="Premier League",E1526="Highlights"),_xlfn.XLOOKUP(H1526,Calendar!O:O,Calendar!N:N,,-1),""))</f>
        <v/>
      </c>
    </row>
    <row r="1527" spans="34:34" x14ac:dyDescent="0.35">
      <c r="AH1527" s="16" t="str">
        <f>IF(AND(B1527="Premier League",E1527="Live"),_xlfn.XLOOKUP(_xlfn.TEXTJOIN(" vs ",,C1527:D1527),Calendar!G:G,Calendar!B:B),IF(AND(B1527="Premier League",E1527="Highlights"),_xlfn.XLOOKUP(H1527,Calendar!O:O,Calendar!N:N,,-1),""))</f>
        <v/>
      </c>
    </row>
    <row r="1528" spans="34:34" x14ac:dyDescent="0.35">
      <c r="AH1528" s="16" t="str">
        <f>IF(AND(B1528="Premier League",E1528="Live"),_xlfn.XLOOKUP(_xlfn.TEXTJOIN(" vs ",,C1528:D1528),Calendar!G:G,Calendar!B:B),IF(AND(B1528="Premier League",E1528="Highlights"),_xlfn.XLOOKUP(H1528,Calendar!O:O,Calendar!N:N,,-1),""))</f>
        <v/>
      </c>
    </row>
    <row r="1529" spans="34:34" x14ac:dyDescent="0.35">
      <c r="AH1529" s="16" t="str">
        <f>IF(AND(B1529="Premier League",E1529="Live"),_xlfn.XLOOKUP(_xlfn.TEXTJOIN(" vs ",,C1529:D1529),Calendar!G:G,Calendar!B:B),IF(AND(B1529="Premier League",E1529="Highlights"),_xlfn.XLOOKUP(H1529,Calendar!O:O,Calendar!N:N,,-1),""))</f>
        <v/>
      </c>
    </row>
    <row r="1530" spans="34:34" x14ac:dyDescent="0.35">
      <c r="AH1530" s="16" t="str">
        <f>IF(AND(B1530="Premier League",E1530="Live"),_xlfn.XLOOKUP(_xlfn.TEXTJOIN(" vs ",,C1530:D1530),Calendar!G:G,Calendar!B:B),IF(AND(B1530="Premier League",E1530="Highlights"),_xlfn.XLOOKUP(H1530,Calendar!O:O,Calendar!N:N,,-1),""))</f>
        <v/>
      </c>
    </row>
    <row r="1531" spans="34:34" x14ac:dyDescent="0.35">
      <c r="AH1531" s="16" t="str">
        <f>IF(AND(B1531="Premier League",E1531="Live"),_xlfn.XLOOKUP(_xlfn.TEXTJOIN(" vs ",,C1531:D1531),Calendar!G:G,Calendar!B:B),IF(AND(B1531="Premier League",E1531="Highlights"),_xlfn.XLOOKUP(H1531,Calendar!O:O,Calendar!N:N,,-1),""))</f>
        <v/>
      </c>
    </row>
    <row r="1532" spans="34:34" x14ac:dyDescent="0.35">
      <c r="AH1532" s="16" t="str">
        <f>IF(AND(B1532="Premier League",E1532="Live"),_xlfn.XLOOKUP(_xlfn.TEXTJOIN(" vs ",,C1532:D1532),Calendar!G:G,Calendar!B:B),IF(AND(B1532="Premier League",E1532="Highlights"),_xlfn.XLOOKUP(H1532,Calendar!O:O,Calendar!N:N,,-1),""))</f>
        <v/>
      </c>
    </row>
    <row r="1533" spans="34:34" x14ac:dyDescent="0.35">
      <c r="AH1533" s="16" t="str">
        <f>IF(AND(B1533="Premier League",E1533="Live"),_xlfn.XLOOKUP(_xlfn.TEXTJOIN(" vs ",,C1533:D1533),Calendar!G:G,Calendar!B:B),IF(AND(B1533="Premier League",E1533="Highlights"),_xlfn.XLOOKUP(H1533,Calendar!O:O,Calendar!N:N,,-1),""))</f>
        <v/>
      </c>
    </row>
    <row r="1534" spans="34:34" x14ac:dyDescent="0.35">
      <c r="AH1534" s="16" t="str">
        <f>IF(AND(B1534="Premier League",E1534="Live"),_xlfn.XLOOKUP(_xlfn.TEXTJOIN(" vs ",,C1534:D1534),Calendar!G:G,Calendar!B:B),IF(AND(B1534="Premier League",E1534="Highlights"),_xlfn.XLOOKUP(H1534,Calendar!O:O,Calendar!N:N,,-1),""))</f>
        <v/>
      </c>
    </row>
    <row r="1535" spans="34:34" x14ac:dyDescent="0.35">
      <c r="AH1535" s="16" t="str">
        <f>IF(AND(B1535="Premier League",E1535="Live"),_xlfn.XLOOKUP(_xlfn.TEXTJOIN(" vs ",,C1535:D1535),Calendar!G:G,Calendar!B:B),IF(AND(B1535="Premier League",E1535="Highlights"),_xlfn.XLOOKUP(H1535,Calendar!O:O,Calendar!N:N,,-1),""))</f>
        <v/>
      </c>
    </row>
    <row r="1536" spans="34:34" x14ac:dyDescent="0.35">
      <c r="AH1536" s="16" t="str">
        <f>IF(AND(B1536="Premier League",E1536="Live"),_xlfn.XLOOKUP(_xlfn.TEXTJOIN(" vs ",,C1536:D1536),Calendar!G:G,Calendar!B:B),IF(AND(B1536="Premier League",E1536="Highlights"),_xlfn.XLOOKUP(H1536,Calendar!O:O,Calendar!N:N,,-1),""))</f>
        <v/>
      </c>
    </row>
    <row r="1537" spans="34:34" x14ac:dyDescent="0.35">
      <c r="AH1537" s="16" t="str">
        <f>IF(AND(B1537="Premier League",E1537="Live"),_xlfn.XLOOKUP(_xlfn.TEXTJOIN(" vs ",,C1537:D1537),Calendar!G:G,Calendar!B:B),IF(AND(B1537="Premier League",E1537="Highlights"),_xlfn.XLOOKUP(H1537,Calendar!O:O,Calendar!N:N,,-1),""))</f>
        <v/>
      </c>
    </row>
    <row r="1538" spans="34:34" x14ac:dyDescent="0.35">
      <c r="AH1538" s="16" t="str">
        <f>IF(AND(B1538="Premier League",E1538="Live"),_xlfn.XLOOKUP(_xlfn.TEXTJOIN(" vs ",,C1538:D1538),Calendar!G:G,Calendar!B:B),IF(AND(B1538="Premier League",E1538="Highlights"),_xlfn.XLOOKUP(H1538,Calendar!O:O,Calendar!N:N,,-1),""))</f>
        <v/>
      </c>
    </row>
    <row r="1539" spans="34:34" x14ac:dyDescent="0.35">
      <c r="AH1539" s="16" t="str">
        <f>IF(AND(B1539="Premier League",E1539="Live"),_xlfn.XLOOKUP(_xlfn.TEXTJOIN(" vs ",,C1539:D1539),Calendar!G:G,Calendar!B:B),IF(AND(B1539="Premier League",E1539="Highlights"),_xlfn.XLOOKUP(H1539,Calendar!O:O,Calendar!N:N,,-1),""))</f>
        <v/>
      </c>
    </row>
    <row r="1540" spans="34:34" x14ac:dyDescent="0.35">
      <c r="AH1540" s="16" t="str">
        <f>IF(AND(B1540="Premier League",E1540="Live"),_xlfn.XLOOKUP(_xlfn.TEXTJOIN(" vs ",,C1540:D1540),Calendar!G:G,Calendar!B:B),IF(AND(B1540="Premier League",E1540="Highlights"),_xlfn.XLOOKUP(H1540,Calendar!O:O,Calendar!N:N,,-1),""))</f>
        <v/>
      </c>
    </row>
    <row r="1541" spans="34:34" x14ac:dyDescent="0.35">
      <c r="AH1541" s="16" t="str">
        <f>IF(AND(B1541="Premier League",E1541="Live"),_xlfn.XLOOKUP(_xlfn.TEXTJOIN(" vs ",,C1541:D1541),Calendar!G:G,Calendar!B:B),IF(AND(B1541="Premier League",E1541="Highlights"),_xlfn.XLOOKUP(H1541,Calendar!O:O,Calendar!N:N,,-1),""))</f>
        <v/>
      </c>
    </row>
    <row r="1542" spans="34:34" x14ac:dyDescent="0.35">
      <c r="AH1542" s="16" t="str">
        <f>IF(AND(B1542="Premier League",E1542="Live"),_xlfn.XLOOKUP(_xlfn.TEXTJOIN(" vs ",,C1542:D1542),Calendar!G:G,Calendar!B:B),IF(AND(B1542="Premier League",E1542="Highlights"),_xlfn.XLOOKUP(H1542,Calendar!O:O,Calendar!N:N,,-1),""))</f>
        <v/>
      </c>
    </row>
    <row r="1543" spans="34:34" x14ac:dyDescent="0.35">
      <c r="AH1543" s="16" t="str">
        <f>IF(AND(B1543="Premier League",E1543="Live"),_xlfn.XLOOKUP(_xlfn.TEXTJOIN(" vs ",,C1543:D1543),Calendar!G:G,Calendar!B:B),IF(AND(B1543="Premier League",E1543="Highlights"),_xlfn.XLOOKUP(H1543,Calendar!O:O,Calendar!N:N,,-1),""))</f>
        <v/>
      </c>
    </row>
    <row r="1544" spans="34:34" x14ac:dyDescent="0.35">
      <c r="AH1544" s="16" t="str">
        <f>IF(AND(B1544="Premier League",E1544="Live"),_xlfn.XLOOKUP(_xlfn.TEXTJOIN(" vs ",,C1544:D1544),Calendar!G:G,Calendar!B:B),IF(AND(B1544="Premier League",E1544="Highlights"),_xlfn.XLOOKUP(H1544,Calendar!O:O,Calendar!N:N,,-1),""))</f>
        <v/>
      </c>
    </row>
    <row r="1545" spans="34:34" x14ac:dyDescent="0.35">
      <c r="AH1545" s="16" t="str">
        <f>IF(AND(B1545="Premier League",E1545="Live"),_xlfn.XLOOKUP(_xlfn.TEXTJOIN(" vs ",,C1545:D1545),Calendar!G:G,Calendar!B:B),IF(AND(B1545="Premier League",E1545="Highlights"),_xlfn.XLOOKUP(H1545,Calendar!O:O,Calendar!N:N,,-1),""))</f>
        <v/>
      </c>
    </row>
    <row r="1546" spans="34:34" x14ac:dyDescent="0.35">
      <c r="AH1546" s="16" t="str">
        <f>IF(AND(B1546="Premier League",E1546="Live"),_xlfn.XLOOKUP(_xlfn.TEXTJOIN(" vs ",,C1546:D1546),Calendar!G:G,Calendar!B:B),IF(AND(B1546="Premier League",E1546="Highlights"),_xlfn.XLOOKUP(H1546,Calendar!O:O,Calendar!N:N,,-1),""))</f>
        <v/>
      </c>
    </row>
    <row r="1547" spans="34:34" x14ac:dyDescent="0.35">
      <c r="AH1547" s="16" t="str">
        <f>IF(AND(B1547="Premier League",E1547="Live"),_xlfn.XLOOKUP(_xlfn.TEXTJOIN(" vs ",,C1547:D1547),Calendar!G:G,Calendar!B:B),IF(AND(B1547="Premier League",E1547="Highlights"),_xlfn.XLOOKUP(H1547,Calendar!O:O,Calendar!N:N,,-1),""))</f>
        <v/>
      </c>
    </row>
    <row r="1548" spans="34:34" x14ac:dyDescent="0.35">
      <c r="AH1548" s="16" t="str">
        <f>IF(AND(B1548="Premier League",E1548="Live"),_xlfn.XLOOKUP(_xlfn.TEXTJOIN(" vs ",,C1548:D1548),Calendar!G:G,Calendar!B:B),IF(AND(B1548="Premier League",E1548="Highlights"),_xlfn.XLOOKUP(H1548,Calendar!O:O,Calendar!N:N,,-1),""))</f>
        <v/>
      </c>
    </row>
    <row r="1549" spans="34:34" x14ac:dyDescent="0.35">
      <c r="AH1549" s="16" t="str">
        <f>IF(AND(B1549="Premier League",E1549="Live"),_xlfn.XLOOKUP(_xlfn.TEXTJOIN(" vs ",,C1549:D1549),Calendar!G:G,Calendar!B:B),IF(AND(B1549="Premier League",E1549="Highlights"),_xlfn.XLOOKUP(H1549,Calendar!O:O,Calendar!N:N,,-1),""))</f>
        <v/>
      </c>
    </row>
    <row r="1550" spans="34:34" x14ac:dyDescent="0.35">
      <c r="AH1550" s="16" t="str">
        <f>IF(AND(B1550="Premier League",E1550="Live"),_xlfn.XLOOKUP(_xlfn.TEXTJOIN(" vs ",,C1550:D1550),Calendar!G:G,Calendar!B:B),IF(AND(B1550="Premier League",E1550="Highlights"),_xlfn.XLOOKUP(H1550,Calendar!O:O,Calendar!N:N,,-1),""))</f>
        <v/>
      </c>
    </row>
    <row r="1551" spans="34:34" x14ac:dyDescent="0.35">
      <c r="AH1551" s="16" t="str">
        <f>IF(AND(B1551="Premier League",E1551="Live"),_xlfn.XLOOKUP(_xlfn.TEXTJOIN(" vs ",,C1551:D1551),Calendar!G:G,Calendar!B:B),IF(AND(B1551="Premier League",E1551="Highlights"),_xlfn.XLOOKUP(H1551,Calendar!O:O,Calendar!N:N,,-1),""))</f>
        <v/>
      </c>
    </row>
    <row r="1552" spans="34:34" x14ac:dyDescent="0.35">
      <c r="AH1552" s="16" t="str">
        <f>IF(AND(B1552="Premier League",E1552="Live"),_xlfn.XLOOKUP(_xlfn.TEXTJOIN(" vs ",,C1552:D1552),Calendar!G:G,Calendar!B:B),IF(AND(B1552="Premier League",E1552="Highlights"),_xlfn.XLOOKUP(H1552,Calendar!O:O,Calendar!N:N,,-1),""))</f>
        <v/>
      </c>
    </row>
    <row r="1553" spans="34:34" x14ac:dyDescent="0.35">
      <c r="AH1553" s="16" t="str">
        <f>IF(AND(B1553="Premier League",E1553="Live"),_xlfn.XLOOKUP(_xlfn.TEXTJOIN(" vs ",,C1553:D1553),Calendar!G:G,Calendar!B:B),IF(AND(B1553="Premier League",E1553="Highlights"),_xlfn.XLOOKUP(H1553,Calendar!O:O,Calendar!N:N,,-1),""))</f>
        <v/>
      </c>
    </row>
    <row r="1554" spans="34:34" x14ac:dyDescent="0.35">
      <c r="AH1554" s="16" t="str">
        <f>IF(AND(B1554="Premier League",E1554="Live"),_xlfn.XLOOKUP(_xlfn.TEXTJOIN(" vs ",,C1554:D1554),Calendar!G:G,Calendar!B:B),IF(AND(B1554="Premier League",E1554="Highlights"),_xlfn.XLOOKUP(H1554,Calendar!O:O,Calendar!N:N,,-1),""))</f>
        <v/>
      </c>
    </row>
    <row r="1555" spans="34:34" x14ac:dyDescent="0.35">
      <c r="AH1555" s="16" t="str">
        <f>IF(AND(B1555="Premier League",E1555="Live"),_xlfn.XLOOKUP(_xlfn.TEXTJOIN(" vs ",,C1555:D1555),Calendar!G:G,Calendar!B:B),IF(AND(B1555="Premier League",E1555="Highlights"),_xlfn.XLOOKUP(H1555,Calendar!O:O,Calendar!N:N,,-1),""))</f>
        <v/>
      </c>
    </row>
    <row r="1556" spans="34:34" x14ac:dyDescent="0.35">
      <c r="AH1556" s="16" t="str">
        <f>IF(AND(B1556="Premier League",E1556="Live"),_xlfn.XLOOKUP(_xlfn.TEXTJOIN(" vs ",,C1556:D1556),Calendar!G:G,Calendar!B:B),IF(AND(B1556="Premier League",E1556="Highlights"),_xlfn.XLOOKUP(H1556,Calendar!O:O,Calendar!N:N,,-1),""))</f>
        <v/>
      </c>
    </row>
    <row r="1557" spans="34:34" x14ac:dyDescent="0.35">
      <c r="AH1557" s="16" t="str">
        <f>IF(AND(B1557="Premier League",E1557="Live"),_xlfn.XLOOKUP(_xlfn.TEXTJOIN(" vs ",,C1557:D1557),Calendar!G:G,Calendar!B:B),IF(AND(B1557="Premier League",E1557="Highlights"),_xlfn.XLOOKUP(H1557,Calendar!O:O,Calendar!N:N,,-1),""))</f>
        <v/>
      </c>
    </row>
    <row r="1558" spans="34:34" x14ac:dyDescent="0.35">
      <c r="AH1558" s="16" t="str">
        <f>IF(AND(B1558="Premier League",E1558="Live"),_xlfn.XLOOKUP(_xlfn.TEXTJOIN(" vs ",,C1558:D1558),Calendar!G:G,Calendar!B:B),IF(AND(B1558="Premier League",E1558="Highlights"),_xlfn.XLOOKUP(H1558,Calendar!O:O,Calendar!N:N,,-1),""))</f>
        <v/>
      </c>
    </row>
    <row r="1559" spans="34:34" x14ac:dyDescent="0.35">
      <c r="AH1559" s="16" t="str">
        <f>IF(AND(B1559="Premier League",E1559="Live"),_xlfn.XLOOKUP(_xlfn.TEXTJOIN(" vs ",,C1559:D1559),Calendar!G:G,Calendar!B:B),IF(AND(B1559="Premier League",E1559="Highlights"),_xlfn.XLOOKUP(H1559,Calendar!O:O,Calendar!N:N,,-1),""))</f>
        <v/>
      </c>
    </row>
    <row r="1560" spans="34:34" x14ac:dyDescent="0.35">
      <c r="AH1560" s="16" t="str">
        <f>IF(AND(B1560="Premier League",E1560="Live"),_xlfn.XLOOKUP(_xlfn.TEXTJOIN(" vs ",,C1560:D1560),Calendar!G:G,Calendar!B:B),IF(AND(B1560="Premier League",E1560="Highlights"),_xlfn.XLOOKUP(H1560,Calendar!O:O,Calendar!N:N,,-1),""))</f>
        <v/>
      </c>
    </row>
    <row r="1561" spans="34:34" x14ac:dyDescent="0.35">
      <c r="AH1561" s="16" t="str">
        <f>IF(AND(B1561="Premier League",E1561="Live"),_xlfn.XLOOKUP(_xlfn.TEXTJOIN(" vs ",,C1561:D1561),Calendar!G:G,Calendar!B:B),IF(AND(B1561="Premier League",E1561="Highlights"),_xlfn.XLOOKUP(H1561,Calendar!O:O,Calendar!N:N,,-1),""))</f>
        <v/>
      </c>
    </row>
    <row r="1562" spans="34:34" x14ac:dyDescent="0.35">
      <c r="AH1562" s="16" t="str">
        <f>IF(AND(B1562="Premier League",E1562="Live"),_xlfn.XLOOKUP(_xlfn.TEXTJOIN(" vs ",,C1562:D1562),Calendar!G:G,Calendar!B:B),IF(AND(B1562="Premier League",E1562="Highlights"),_xlfn.XLOOKUP(H1562,Calendar!O:O,Calendar!N:N,,-1),""))</f>
        <v/>
      </c>
    </row>
    <row r="1563" spans="34:34" x14ac:dyDescent="0.35">
      <c r="AH1563" s="16" t="str">
        <f>IF(AND(B1563="Premier League",E1563="Live"),_xlfn.XLOOKUP(_xlfn.TEXTJOIN(" vs ",,C1563:D1563),Calendar!G:G,Calendar!B:B),IF(AND(B1563="Premier League",E1563="Highlights"),_xlfn.XLOOKUP(H1563,Calendar!O:O,Calendar!N:N,,-1),""))</f>
        <v/>
      </c>
    </row>
    <row r="1564" spans="34:34" x14ac:dyDescent="0.35">
      <c r="AH1564" s="16" t="str">
        <f>IF(AND(B1564="Premier League",E1564="Live"),_xlfn.XLOOKUP(_xlfn.TEXTJOIN(" vs ",,C1564:D1564),Calendar!G:G,Calendar!B:B),IF(AND(B1564="Premier League",E1564="Highlights"),_xlfn.XLOOKUP(H1564,Calendar!O:O,Calendar!N:N,,-1),""))</f>
        <v/>
      </c>
    </row>
    <row r="1565" spans="34:34" x14ac:dyDescent="0.35">
      <c r="AH1565" s="16" t="str">
        <f>IF(AND(B1565="Premier League",E1565="Live"),_xlfn.XLOOKUP(_xlfn.TEXTJOIN(" vs ",,C1565:D1565),Calendar!G:G,Calendar!B:B),IF(AND(B1565="Premier League",E1565="Highlights"),_xlfn.XLOOKUP(H1565,Calendar!O:O,Calendar!N:N,,-1),""))</f>
        <v/>
      </c>
    </row>
    <row r="1566" spans="34:34" x14ac:dyDescent="0.35">
      <c r="AH1566" s="16" t="str">
        <f>IF(AND(B1566="Premier League",E1566="Live"),_xlfn.XLOOKUP(_xlfn.TEXTJOIN(" vs ",,C1566:D1566),Calendar!G:G,Calendar!B:B),IF(AND(B1566="Premier League",E1566="Highlights"),_xlfn.XLOOKUP(H1566,Calendar!O:O,Calendar!N:N,,-1),""))</f>
        <v/>
      </c>
    </row>
    <row r="1567" spans="34:34" x14ac:dyDescent="0.35">
      <c r="AH1567" s="16" t="str">
        <f>IF(AND(B1567="Premier League",E1567="Live"),_xlfn.XLOOKUP(_xlfn.TEXTJOIN(" vs ",,C1567:D1567),Calendar!G:G,Calendar!B:B),IF(AND(B1567="Premier League",E1567="Highlights"),_xlfn.XLOOKUP(H1567,Calendar!O:O,Calendar!N:N,,-1),""))</f>
        <v/>
      </c>
    </row>
    <row r="1568" spans="34:34" x14ac:dyDescent="0.35">
      <c r="AH1568" s="16" t="str">
        <f>IF(AND(B1568="Premier League",E1568="Live"),_xlfn.XLOOKUP(_xlfn.TEXTJOIN(" vs ",,C1568:D1568),Calendar!G:G,Calendar!B:B),IF(AND(B1568="Premier League",E1568="Highlights"),_xlfn.XLOOKUP(H1568,Calendar!O:O,Calendar!N:N,,-1),""))</f>
        <v/>
      </c>
    </row>
    <row r="1569" spans="34:34" x14ac:dyDescent="0.35">
      <c r="AH1569" s="16" t="str">
        <f>IF(AND(B1569="Premier League",E1569="Live"),_xlfn.XLOOKUP(_xlfn.TEXTJOIN(" vs ",,C1569:D1569),Calendar!G:G,Calendar!B:B),IF(AND(B1569="Premier League",E1569="Highlights"),_xlfn.XLOOKUP(H1569,Calendar!O:O,Calendar!N:N,,-1),""))</f>
        <v/>
      </c>
    </row>
    <row r="1570" spans="34:34" x14ac:dyDescent="0.35">
      <c r="AH1570" s="16" t="str">
        <f>IF(AND(B1570="Premier League",E1570="Live"),_xlfn.XLOOKUP(_xlfn.TEXTJOIN(" vs ",,C1570:D1570),Calendar!G:G,Calendar!B:B),IF(AND(B1570="Premier League",E1570="Highlights"),_xlfn.XLOOKUP(H1570,Calendar!O:O,Calendar!N:N,,-1),""))</f>
        <v/>
      </c>
    </row>
    <row r="1571" spans="34:34" x14ac:dyDescent="0.35">
      <c r="AH1571" s="16" t="str">
        <f>IF(AND(B1571="Premier League",E1571="Live"),_xlfn.XLOOKUP(_xlfn.TEXTJOIN(" vs ",,C1571:D1571),Calendar!G:G,Calendar!B:B),IF(AND(B1571="Premier League",E1571="Highlights"),_xlfn.XLOOKUP(H1571,Calendar!O:O,Calendar!N:N,,-1),""))</f>
        <v/>
      </c>
    </row>
    <row r="1572" spans="34:34" x14ac:dyDescent="0.35">
      <c r="AH1572" s="16" t="str">
        <f>IF(AND(B1572="Premier League",E1572="Live"),_xlfn.XLOOKUP(_xlfn.TEXTJOIN(" vs ",,C1572:D1572),Calendar!G:G,Calendar!B:B),IF(AND(B1572="Premier League",E1572="Highlights"),_xlfn.XLOOKUP(H1572,Calendar!O:O,Calendar!N:N,,-1),""))</f>
        <v/>
      </c>
    </row>
    <row r="1573" spans="34:34" x14ac:dyDescent="0.35">
      <c r="AH1573" s="16" t="str">
        <f>IF(AND(B1573="Premier League",E1573="Live"),_xlfn.XLOOKUP(_xlfn.TEXTJOIN(" vs ",,C1573:D1573),Calendar!G:G,Calendar!B:B),IF(AND(B1573="Premier League",E1573="Highlights"),_xlfn.XLOOKUP(H1573,Calendar!O:O,Calendar!N:N,,-1),""))</f>
        <v/>
      </c>
    </row>
    <row r="1574" spans="34:34" x14ac:dyDescent="0.35">
      <c r="AH1574" s="16" t="str">
        <f>IF(AND(B1574="Premier League",E1574="Live"),_xlfn.XLOOKUP(_xlfn.TEXTJOIN(" vs ",,C1574:D1574),Calendar!G:G,Calendar!B:B),IF(AND(B1574="Premier League",E1574="Highlights"),_xlfn.XLOOKUP(H1574,Calendar!O:O,Calendar!N:N,,-1),""))</f>
        <v/>
      </c>
    </row>
    <row r="1575" spans="34:34" x14ac:dyDescent="0.35">
      <c r="AH1575" s="16" t="str">
        <f>IF(AND(B1575="Premier League",E1575="Live"),_xlfn.XLOOKUP(_xlfn.TEXTJOIN(" vs ",,C1575:D1575),Calendar!G:G,Calendar!B:B),IF(AND(B1575="Premier League",E1575="Highlights"),_xlfn.XLOOKUP(H1575,Calendar!O:O,Calendar!N:N,,-1),""))</f>
        <v/>
      </c>
    </row>
    <row r="1576" spans="34:34" x14ac:dyDescent="0.35">
      <c r="AH1576" s="16" t="str">
        <f>IF(AND(B1576="Premier League",E1576="Live"),_xlfn.XLOOKUP(_xlfn.TEXTJOIN(" vs ",,C1576:D1576),Calendar!G:G,Calendar!B:B),IF(AND(B1576="Premier League",E1576="Highlights"),_xlfn.XLOOKUP(H1576,Calendar!O:O,Calendar!N:N,,-1),""))</f>
        <v/>
      </c>
    </row>
    <row r="1577" spans="34:34" x14ac:dyDescent="0.35">
      <c r="AH1577" s="16" t="str">
        <f>IF(AND(B1577="Premier League",E1577="Live"),_xlfn.XLOOKUP(_xlfn.TEXTJOIN(" vs ",,C1577:D1577),Calendar!G:G,Calendar!B:B),IF(AND(B1577="Premier League",E1577="Highlights"),_xlfn.XLOOKUP(H1577,Calendar!O:O,Calendar!N:N,,-1),""))</f>
        <v/>
      </c>
    </row>
    <row r="1578" spans="34:34" x14ac:dyDescent="0.35">
      <c r="AH1578" s="16" t="str">
        <f>IF(AND(B1578="Premier League",E1578="Live"),_xlfn.XLOOKUP(_xlfn.TEXTJOIN(" vs ",,C1578:D1578),Calendar!G:G,Calendar!B:B),IF(AND(B1578="Premier League",E1578="Highlights"),_xlfn.XLOOKUP(H1578,Calendar!O:O,Calendar!N:N,,-1),""))</f>
        <v/>
      </c>
    </row>
    <row r="1579" spans="34:34" x14ac:dyDescent="0.35">
      <c r="AH1579" s="16" t="str">
        <f>IF(AND(B1579="Premier League",E1579="Live"),_xlfn.XLOOKUP(_xlfn.TEXTJOIN(" vs ",,C1579:D1579),Calendar!G:G,Calendar!B:B),IF(AND(B1579="Premier League",E1579="Highlights"),_xlfn.XLOOKUP(H1579,Calendar!O:O,Calendar!N:N,,-1),""))</f>
        <v/>
      </c>
    </row>
    <row r="1580" spans="34:34" x14ac:dyDescent="0.35">
      <c r="AH1580" s="16" t="str">
        <f>IF(AND(B1580="Premier League",E1580="Live"),_xlfn.XLOOKUP(_xlfn.TEXTJOIN(" vs ",,C1580:D1580),Calendar!G:G,Calendar!B:B),IF(AND(B1580="Premier League",E1580="Highlights"),_xlfn.XLOOKUP(H1580,Calendar!O:O,Calendar!N:N,,-1),""))</f>
        <v/>
      </c>
    </row>
    <row r="1581" spans="34:34" x14ac:dyDescent="0.35">
      <c r="AH1581" s="16" t="str">
        <f>IF(AND(B1581="Premier League",E1581="Live"),_xlfn.XLOOKUP(_xlfn.TEXTJOIN(" vs ",,C1581:D1581),Calendar!G:G,Calendar!B:B),IF(AND(B1581="Premier League",E1581="Highlights"),_xlfn.XLOOKUP(H1581,Calendar!O:O,Calendar!N:N,,-1),""))</f>
        <v/>
      </c>
    </row>
    <row r="1582" spans="34:34" x14ac:dyDescent="0.35">
      <c r="AH1582" s="16" t="str">
        <f>IF(AND(B1582="Premier League",E1582="Live"),_xlfn.XLOOKUP(_xlfn.TEXTJOIN(" vs ",,C1582:D1582),Calendar!G:G,Calendar!B:B),IF(AND(B1582="Premier League",E1582="Highlights"),_xlfn.XLOOKUP(H1582,Calendar!O:O,Calendar!N:N,,-1),""))</f>
        <v/>
      </c>
    </row>
    <row r="1583" spans="34:34" x14ac:dyDescent="0.35">
      <c r="AH1583" s="16" t="str">
        <f>IF(AND(B1583="Premier League",E1583="Live"),_xlfn.XLOOKUP(_xlfn.TEXTJOIN(" vs ",,C1583:D1583),Calendar!G:G,Calendar!B:B),IF(AND(B1583="Premier League",E1583="Highlights"),_xlfn.XLOOKUP(H1583,Calendar!O:O,Calendar!N:N,,-1),""))</f>
        <v/>
      </c>
    </row>
    <row r="1584" spans="34:34" x14ac:dyDescent="0.35">
      <c r="AH1584" s="16" t="str">
        <f>IF(AND(B1584="Premier League",E1584="Live"),_xlfn.XLOOKUP(_xlfn.TEXTJOIN(" vs ",,C1584:D1584),Calendar!G:G,Calendar!B:B),IF(AND(B1584="Premier League",E1584="Highlights"),_xlfn.XLOOKUP(H1584,Calendar!O:O,Calendar!N:N,,-1),""))</f>
        <v/>
      </c>
    </row>
    <row r="1585" spans="34:34" x14ac:dyDescent="0.35">
      <c r="AH1585" s="16" t="str">
        <f>IF(AND(B1585="Premier League",E1585="Live"),_xlfn.XLOOKUP(_xlfn.TEXTJOIN(" vs ",,C1585:D1585),Calendar!G:G,Calendar!B:B),IF(AND(B1585="Premier League",E1585="Highlights"),_xlfn.XLOOKUP(H1585,Calendar!O:O,Calendar!N:N,,-1),""))</f>
        <v/>
      </c>
    </row>
    <row r="1586" spans="34:34" x14ac:dyDescent="0.35">
      <c r="AH1586" s="16" t="str">
        <f>IF(AND(B1586="Premier League",E1586="Live"),_xlfn.XLOOKUP(_xlfn.TEXTJOIN(" vs ",,C1586:D1586),Calendar!G:G,Calendar!B:B),IF(AND(B1586="Premier League",E1586="Highlights"),_xlfn.XLOOKUP(H1586,Calendar!O:O,Calendar!N:N,,-1),""))</f>
        <v/>
      </c>
    </row>
    <row r="1587" spans="34:34" x14ac:dyDescent="0.35">
      <c r="AH1587" s="16" t="str">
        <f>IF(AND(B1587="Premier League",E1587="Live"),_xlfn.XLOOKUP(_xlfn.TEXTJOIN(" vs ",,C1587:D1587),Calendar!G:G,Calendar!B:B),IF(AND(B1587="Premier League",E1587="Highlights"),_xlfn.XLOOKUP(H1587,Calendar!O:O,Calendar!N:N,,-1),""))</f>
        <v/>
      </c>
    </row>
    <row r="1588" spans="34:34" x14ac:dyDescent="0.35">
      <c r="AH1588" s="16" t="str">
        <f>IF(AND(B1588="Premier League",E1588="Live"),_xlfn.XLOOKUP(_xlfn.TEXTJOIN(" vs ",,C1588:D1588),Calendar!G:G,Calendar!B:B),IF(AND(B1588="Premier League",E1588="Highlights"),_xlfn.XLOOKUP(H1588,Calendar!O:O,Calendar!N:N,,-1),""))</f>
        <v/>
      </c>
    </row>
    <row r="1589" spans="34:34" x14ac:dyDescent="0.35">
      <c r="AH1589" s="16" t="str">
        <f>IF(AND(B1589="Premier League",E1589="Live"),_xlfn.XLOOKUP(_xlfn.TEXTJOIN(" vs ",,C1589:D1589),Calendar!G:G,Calendar!B:B),IF(AND(B1589="Premier League",E1589="Highlights"),_xlfn.XLOOKUP(H1589,Calendar!O:O,Calendar!N:N,,-1),""))</f>
        <v/>
      </c>
    </row>
    <row r="1590" spans="34:34" x14ac:dyDescent="0.35">
      <c r="AH1590" s="16" t="str">
        <f>IF(AND(B1590="Premier League",E1590="Live"),_xlfn.XLOOKUP(_xlfn.TEXTJOIN(" vs ",,C1590:D1590),Calendar!G:G,Calendar!B:B),IF(AND(B1590="Premier League",E1590="Highlights"),_xlfn.XLOOKUP(H1590,Calendar!O:O,Calendar!N:N,,-1),""))</f>
        <v/>
      </c>
    </row>
    <row r="1591" spans="34:34" x14ac:dyDescent="0.35">
      <c r="AH1591" s="16" t="str">
        <f>IF(AND(B1591="Premier League",E1591="Live"),_xlfn.XLOOKUP(_xlfn.TEXTJOIN(" vs ",,C1591:D1591),Calendar!G:G,Calendar!B:B),IF(AND(B1591="Premier League",E1591="Highlights"),_xlfn.XLOOKUP(H1591,Calendar!O:O,Calendar!N:N,,-1),""))</f>
        <v/>
      </c>
    </row>
    <row r="1592" spans="34:34" x14ac:dyDescent="0.35">
      <c r="AH1592" s="16" t="str">
        <f>IF(AND(B1592="Premier League",E1592="Live"),_xlfn.XLOOKUP(_xlfn.TEXTJOIN(" vs ",,C1592:D1592),Calendar!G:G,Calendar!B:B),IF(AND(B1592="Premier League",E1592="Highlights"),_xlfn.XLOOKUP(H1592,Calendar!O:O,Calendar!N:N,,-1),""))</f>
        <v/>
      </c>
    </row>
    <row r="1593" spans="34:34" x14ac:dyDescent="0.35">
      <c r="AH1593" s="16" t="str">
        <f>IF(AND(B1593="Premier League",E1593="Live"),_xlfn.XLOOKUP(_xlfn.TEXTJOIN(" vs ",,C1593:D1593),Calendar!G:G,Calendar!B:B),IF(AND(B1593="Premier League",E1593="Highlights"),_xlfn.XLOOKUP(H1593,Calendar!O:O,Calendar!N:N,,-1),""))</f>
        <v/>
      </c>
    </row>
    <row r="1594" spans="34:34" x14ac:dyDescent="0.35">
      <c r="AH1594" s="16" t="str">
        <f>IF(AND(B1594="Premier League",E1594="Live"),_xlfn.XLOOKUP(_xlfn.TEXTJOIN(" vs ",,C1594:D1594),Calendar!G:G,Calendar!B:B),IF(AND(B1594="Premier League",E1594="Highlights"),_xlfn.XLOOKUP(H1594,Calendar!O:O,Calendar!N:N,,-1),""))</f>
        <v/>
      </c>
    </row>
    <row r="1595" spans="34:34" x14ac:dyDescent="0.35">
      <c r="AH1595" s="16" t="str">
        <f>IF(AND(B1595="Premier League",E1595="Live"),_xlfn.XLOOKUP(_xlfn.TEXTJOIN(" vs ",,C1595:D1595),Calendar!G:G,Calendar!B:B),IF(AND(B1595="Premier League",E1595="Highlights"),_xlfn.XLOOKUP(H1595,Calendar!O:O,Calendar!N:N,,-1),""))</f>
        <v/>
      </c>
    </row>
    <row r="1596" spans="34:34" x14ac:dyDescent="0.35">
      <c r="AH1596" s="16" t="str">
        <f>IF(AND(B1596="Premier League",E1596="Live"),_xlfn.XLOOKUP(_xlfn.TEXTJOIN(" vs ",,C1596:D1596),Calendar!G:G,Calendar!B:B),IF(AND(B1596="Premier League",E1596="Highlights"),_xlfn.XLOOKUP(H1596,Calendar!O:O,Calendar!N:N,,-1),""))</f>
        <v/>
      </c>
    </row>
    <row r="1597" spans="34:34" x14ac:dyDescent="0.35">
      <c r="AH1597" s="16" t="str">
        <f>IF(AND(B1597="Premier League",E1597="Live"),_xlfn.XLOOKUP(_xlfn.TEXTJOIN(" vs ",,C1597:D1597),Calendar!G:G,Calendar!B:B),IF(AND(B1597="Premier League",E1597="Highlights"),_xlfn.XLOOKUP(H1597,Calendar!O:O,Calendar!N:N,,-1),""))</f>
        <v/>
      </c>
    </row>
    <row r="1598" spans="34:34" x14ac:dyDescent="0.35">
      <c r="AH1598" s="16" t="str">
        <f>IF(AND(B1598="Premier League",E1598="Live"),_xlfn.XLOOKUP(_xlfn.TEXTJOIN(" vs ",,C1598:D1598),Calendar!G:G,Calendar!B:B),IF(AND(B1598="Premier League",E1598="Highlights"),_xlfn.XLOOKUP(H1598,Calendar!O:O,Calendar!N:N,,-1),""))</f>
        <v/>
      </c>
    </row>
    <row r="1599" spans="34:34" x14ac:dyDescent="0.35">
      <c r="AH1599" s="16" t="str">
        <f>IF(AND(B1599="Premier League",E1599="Live"),_xlfn.XLOOKUP(_xlfn.TEXTJOIN(" vs ",,C1599:D1599),Calendar!G:G,Calendar!B:B),IF(AND(B1599="Premier League",E1599="Highlights"),_xlfn.XLOOKUP(H1599,Calendar!O:O,Calendar!N:N,,-1),""))</f>
        <v/>
      </c>
    </row>
    <row r="1600" spans="34:34" x14ac:dyDescent="0.35">
      <c r="AH1600" s="16" t="str">
        <f>IF(AND(B1600="Premier League",E1600="Live"),_xlfn.XLOOKUP(_xlfn.TEXTJOIN(" vs ",,C1600:D1600),Calendar!G:G,Calendar!B:B),IF(AND(B1600="Premier League",E1600="Highlights"),_xlfn.XLOOKUP(H1600,Calendar!O:O,Calendar!N:N,,-1),""))</f>
        <v/>
      </c>
    </row>
    <row r="1601" spans="34:34" x14ac:dyDescent="0.35">
      <c r="AH1601" s="16" t="str">
        <f>IF(AND(B1601="Premier League",E1601="Live"),_xlfn.XLOOKUP(_xlfn.TEXTJOIN(" vs ",,C1601:D1601),Calendar!G:G,Calendar!B:B),IF(AND(B1601="Premier League",E1601="Highlights"),_xlfn.XLOOKUP(H1601,Calendar!O:O,Calendar!N:N,,-1),""))</f>
        <v/>
      </c>
    </row>
    <row r="1602" spans="34:34" x14ac:dyDescent="0.35">
      <c r="AH1602" s="16" t="str">
        <f>IF(AND(B1602="Premier League",E1602="Live"),_xlfn.XLOOKUP(_xlfn.TEXTJOIN(" vs ",,C1602:D1602),Calendar!G:G,Calendar!B:B),IF(AND(B1602="Premier League",E1602="Highlights"),_xlfn.XLOOKUP(H1602,Calendar!O:O,Calendar!N:N,,-1),""))</f>
        <v/>
      </c>
    </row>
    <row r="1603" spans="34:34" x14ac:dyDescent="0.35">
      <c r="AH1603" s="16" t="str">
        <f>IF(AND(B1603="Premier League",E1603="Live"),_xlfn.XLOOKUP(_xlfn.TEXTJOIN(" vs ",,C1603:D1603),Calendar!G:G,Calendar!B:B),IF(AND(B1603="Premier League",E1603="Highlights"),_xlfn.XLOOKUP(H1603,Calendar!O:O,Calendar!N:N,,-1),""))</f>
        <v/>
      </c>
    </row>
    <row r="1604" spans="34:34" x14ac:dyDescent="0.35">
      <c r="AH1604" s="16" t="str">
        <f>IF(AND(B1604="Premier League",E1604="Live"),_xlfn.XLOOKUP(_xlfn.TEXTJOIN(" vs ",,C1604:D1604),Calendar!G:G,Calendar!B:B),IF(AND(B1604="Premier League",E1604="Highlights"),_xlfn.XLOOKUP(H1604,Calendar!O:O,Calendar!N:N,,-1),""))</f>
        <v/>
      </c>
    </row>
    <row r="1605" spans="34:34" x14ac:dyDescent="0.35">
      <c r="AH1605" s="16" t="str">
        <f>IF(AND(B1605="Premier League",E1605="Live"),_xlfn.XLOOKUP(_xlfn.TEXTJOIN(" vs ",,C1605:D1605),Calendar!G:G,Calendar!B:B),IF(AND(B1605="Premier League",E1605="Highlights"),_xlfn.XLOOKUP(H1605,Calendar!O:O,Calendar!N:N,,-1),""))</f>
        <v/>
      </c>
    </row>
    <row r="1606" spans="34:34" x14ac:dyDescent="0.35">
      <c r="AH1606" s="16" t="str">
        <f>IF(AND(B1606="Premier League",E1606="Live"),_xlfn.XLOOKUP(_xlfn.TEXTJOIN(" vs ",,C1606:D1606),Calendar!G:G,Calendar!B:B),IF(AND(B1606="Premier League",E1606="Highlights"),_xlfn.XLOOKUP(H1606,Calendar!O:O,Calendar!N:N,,-1),""))</f>
        <v/>
      </c>
    </row>
    <row r="1607" spans="34:34" x14ac:dyDescent="0.35">
      <c r="AH1607" s="16" t="str">
        <f>IF(AND(B1607="Premier League",E1607="Live"),_xlfn.XLOOKUP(_xlfn.TEXTJOIN(" vs ",,C1607:D1607),Calendar!G:G,Calendar!B:B),IF(AND(B1607="Premier League",E1607="Highlights"),_xlfn.XLOOKUP(H1607,Calendar!O:O,Calendar!N:N,,-1),""))</f>
        <v/>
      </c>
    </row>
    <row r="1608" spans="34:34" x14ac:dyDescent="0.35">
      <c r="AH1608" s="16" t="str">
        <f>IF(AND(B1608="Premier League",E1608="Live"),_xlfn.XLOOKUP(_xlfn.TEXTJOIN(" vs ",,C1608:D1608),Calendar!G:G,Calendar!B:B),IF(AND(B1608="Premier League",E1608="Highlights"),_xlfn.XLOOKUP(H1608,Calendar!O:O,Calendar!N:N,,-1),""))</f>
        <v/>
      </c>
    </row>
    <row r="1609" spans="34:34" x14ac:dyDescent="0.35">
      <c r="AH1609" s="16" t="str">
        <f>IF(AND(B1609="Premier League",E1609="Live"),_xlfn.XLOOKUP(_xlfn.TEXTJOIN(" vs ",,C1609:D1609),Calendar!G:G,Calendar!B:B),IF(AND(B1609="Premier League",E1609="Highlights"),_xlfn.XLOOKUP(H1609,Calendar!O:O,Calendar!N:N,,-1),""))</f>
        <v/>
      </c>
    </row>
    <row r="1610" spans="34:34" x14ac:dyDescent="0.35">
      <c r="AH1610" s="16" t="str">
        <f>IF(AND(B1610="Premier League",E1610="Live"),_xlfn.XLOOKUP(_xlfn.TEXTJOIN(" vs ",,C1610:D1610),Calendar!G:G,Calendar!B:B),IF(AND(B1610="Premier League",E1610="Highlights"),_xlfn.XLOOKUP(H1610,Calendar!O:O,Calendar!N:N,,-1),""))</f>
        <v/>
      </c>
    </row>
    <row r="1611" spans="34:34" x14ac:dyDescent="0.35">
      <c r="AH1611" s="16" t="str">
        <f>IF(AND(B1611="Premier League",E1611="Live"),_xlfn.XLOOKUP(_xlfn.TEXTJOIN(" vs ",,C1611:D1611),Calendar!G:G,Calendar!B:B),IF(AND(B1611="Premier League",E1611="Highlights"),_xlfn.XLOOKUP(H1611,Calendar!O:O,Calendar!N:N,,-1),""))</f>
        <v/>
      </c>
    </row>
    <row r="1612" spans="34:34" x14ac:dyDescent="0.35">
      <c r="AH1612" s="16" t="str">
        <f>IF(AND(B1612="Premier League",E1612="Live"),_xlfn.XLOOKUP(_xlfn.TEXTJOIN(" vs ",,C1612:D1612),Calendar!G:G,Calendar!B:B),IF(AND(B1612="Premier League",E1612="Highlights"),_xlfn.XLOOKUP(H1612,Calendar!O:O,Calendar!N:N,,-1),""))</f>
        <v/>
      </c>
    </row>
    <row r="1613" spans="34:34" x14ac:dyDescent="0.35">
      <c r="AH1613" s="16" t="str">
        <f>IF(AND(B1613="Premier League",E1613="Live"),_xlfn.XLOOKUP(_xlfn.TEXTJOIN(" vs ",,C1613:D1613),Calendar!G:G,Calendar!B:B),IF(AND(B1613="Premier League",E1613="Highlights"),_xlfn.XLOOKUP(H1613,Calendar!O:O,Calendar!N:N,,-1),""))</f>
        <v/>
      </c>
    </row>
    <row r="1614" spans="34:34" x14ac:dyDescent="0.35">
      <c r="AH1614" s="16" t="str">
        <f>IF(AND(B1614="Premier League",E1614="Live"),_xlfn.XLOOKUP(_xlfn.TEXTJOIN(" vs ",,C1614:D1614),Calendar!G:G,Calendar!B:B),IF(AND(B1614="Premier League",E1614="Highlights"),_xlfn.XLOOKUP(H1614,Calendar!O:O,Calendar!N:N,,-1),""))</f>
        <v/>
      </c>
    </row>
    <row r="1615" spans="34:34" x14ac:dyDescent="0.35">
      <c r="AH1615" s="16" t="str">
        <f>IF(AND(B1615="Premier League",E1615="Live"),_xlfn.XLOOKUP(_xlfn.TEXTJOIN(" vs ",,C1615:D1615),Calendar!G:G,Calendar!B:B),IF(AND(B1615="Premier League",E1615="Highlights"),_xlfn.XLOOKUP(H1615,Calendar!O:O,Calendar!N:N,,-1),""))</f>
        <v/>
      </c>
    </row>
    <row r="1616" spans="34:34" x14ac:dyDescent="0.35">
      <c r="AH1616" s="16" t="str">
        <f>IF(AND(B1616="Premier League",E1616="Live"),_xlfn.XLOOKUP(_xlfn.TEXTJOIN(" vs ",,C1616:D1616),Calendar!G:G,Calendar!B:B),IF(AND(B1616="Premier League",E1616="Highlights"),_xlfn.XLOOKUP(H1616,Calendar!O:O,Calendar!N:N,,-1),""))</f>
        <v/>
      </c>
    </row>
    <row r="1617" spans="34:34" x14ac:dyDescent="0.35">
      <c r="AH1617" s="16" t="str">
        <f>IF(AND(B1617="Premier League",E1617="Live"),_xlfn.XLOOKUP(_xlfn.TEXTJOIN(" vs ",,C1617:D1617),Calendar!G:G,Calendar!B:B),IF(AND(B1617="Premier League",E1617="Highlights"),_xlfn.XLOOKUP(H1617,Calendar!O:O,Calendar!N:N,,-1),""))</f>
        <v/>
      </c>
    </row>
    <row r="1618" spans="34:34" x14ac:dyDescent="0.35">
      <c r="AH1618" s="16" t="str">
        <f>IF(AND(B1618="Premier League",E1618="Live"),_xlfn.XLOOKUP(_xlfn.TEXTJOIN(" vs ",,C1618:D1618),Calendar!G:G,Calendar!B:B),IF(AND(B1618="Premier League",E1618="Highlights"),_xlfn.XLOOKUP(H1618,Calendar!O:O,Calendar!N:N,,-1),""))</f>
        <v/>
      </c>
    </row>
    <row r="1619" spans="34:34" x14ac:dyDescent="0.35">
      <c r="AH1619" s="16" t="str">
        <f>IF(AND(B1619="Premier League",E1619="Live"),_xlfn.XLOOKUP(_xlfn.TEXTJOIN(" vs ",,C1619:D1619),Calendar!G:G,Calendar!B:B),IF(AND(B1619="Premier League",E1619="Highlights"),_xlfn.XLOOKUP(H1619,Calendar!O:O,Calendar!N:N,,-1),""))</f>
        <v/>
      </c>
    </row>
    <row r="1620" spans="34:34" x14ac:dyDescent="0.35">
      <c r="AH1620" s="16" t="str">
        <f>IF(AND(B1620="Premier League",E1620="Live"),_xlfn.XLOOKUP(_xlfn.TEXTJOIN(" vs ",,C1620:D1620),Calendar!G:G,Calendar!B:B),IF(AND(B1620="Premier League",E1620="Highlights"),_xlfn.XLOOKUP(H1620,Calendar!O:O,Calendar!N:N,,-1),""))</f>
        <v/>
      </c>
    </row>
    <row r="1621" spans="34:34" x14ac:dyDescent="0.35">
      <c r="AH1621" s="16" t="str">
        <f>IF(AND(B1621="Premier League",E1621="Live"),_xlfn.XLOOKUP(_xlfn.TEXTJOIN(" vs ",,C1621:D1621),Calendar!G:G,Calendar!B:B),IF(AND(B1621="Premier League",E1621="Highlights"),_xlfn.XLOOKUP(H1621,Calendar!O:O,Calendar!N:N,,-1),""))</f>
        <v/>
      </c>
    </row>
    <row r="1622" spans="34:34" x14ac:dyDescent="0.35">
      <c r="AH1622" s="16" t="str">
        <f>IF(AND(B1622="Premier League",E1622="Live"),_xlfn.XLOOKUP(_xlfn.TEXTJOIN(" vs ",,C1622:D1622),Calendar!G:G,Calendar!B:B),IF(AND(B1622="Premier League",E1622="Highlights"),_xlfn.XLOOKUP(H1622,Calendar!O:O,Calendar!N:N,,-1),""))</f>
        <v/>
      </c>
    </row>
    <row r="1623" spans="34:34" x14ac:dyDescent="0.35">
      <c r="AH1623" s="16" t="str">
        <f>IF(AND(B1623="Premier League",E1623="Live"),_xlfn.XLOOKUP(_xlfn.TEXTJOIN(" vs ",,C1623:D1623),Calendar!G:G,Calendar!B:B),IF(AND(B1623="Premier League",E1623="Highlights"),_xlfn.XLOOKUP(H1623,Calendar!O:O,Calendar!N:N,,-1),""))</f>
        <v/>
      </c>
    </row>
    <row r="1624" spans="34:34" x14ac:dyDescent="0.35">
      <c r="AH1624" s="16" t="str">
        <f>IF(AND(B1624="Premier League",E1624="Live"),_xlfn.XLOOKUP(_xlfn.TEXTJOIN(" vs ",,C1624:D1624),Calendar!G:G,Calendar!B:B),IF(AND(B1624="Premier League",E1624="Highlights"),_xlfn.XLOOKUP(H1624,Calendar!O:O,Calendar!N:N,,-1),""))</f>
        <v/>
      </c>
    </row>
    <row r="1625" spans="34:34" x14ac:dyDescent="0.35">
      <c r="AH1625" s="16" t="str">
        <f>IF(AND(B1625="Premier League",E1625="Live"),_xlfn.XLOOKUP(_xlfn.TEXTJOIN(" vs ",,C1625:D1625),Calendar!G:G,Calendar!B:B),IF(AND(B1625="Premier League",E1625="Highlights"),_xlfn.XLOOKUP(H1625,Calendar!O:O,Calendar!N:N,,-1),""))</f>
        <v/>
      </c>
    </row>
    <row r="1626" spans="34:34" x14ac:dyDescent="0.35">
      <c r="AH1626" s="16" t="str">
        <f>IF(AND(B1626="Premier League",E1626="Live"),_xlfn.XLOOKUP(_xlfn.TEXTJOIN(" vs ",,C1626:D1626),Calendar!G:G,Calendar!B:B),IF(AND(B1626="Premier League",E1626="Highlights"),_xlfn.XLOOKUP(H1626,Calendar!O:O,Calendar!N:N,,-1),""))</f>
        <v/>
      </c>
    </row>
    <row r="1627" spans="34:34" x14ac:dyDescent="0.35">
      <c r="AH1627" s="16" t="str">
        <f>IF(AND(B1627="Premier League",E1627="Live"),_xlfn.XLOOKUP(_xlfn.TEXTJOIN(" vs ",,C1627:D1627),Calendar!G:G,Calendar!B:B),IF(AND(B1627="Premier League",E1627="Highlights"),_xlfn.XLOOKUP(H1627,Calendar!O:O,Calendar!N:N,,-1),""))</f>
        <v/>
      </c>
    </row>
    <row r="1628" spans="34:34" x14ac:dyDescent="0.35">
      <c r="AH1628" s="16" t="str">
        <f>IF(AND(B1628="Premier League",E1628="Live"),_xlfn.XLOOKUP(_xlfn.TEXTJOIN(" vs ",,C1628:D1628),Calendar!G:G,Calendar!B:B),IF(AND(B1628="Premier League",E1628="Highlights"),_xlfn.XLOOKUP(H1628,Calendar!O:O,Calendar!N:N,,-1),""))</f>
        <v/>
      </c>
    </row>
    <row r="1629" spans="34:34" x14ac:dyDescent="0.35">
      <c r="AH1629" s="16" t="str">
        <f>IF(AND(B1629="Premier League",E1629="Live"),_xlfn.XLOOKUP(_xlfn.TEXTJOIN(" vs ",,C1629:D1629),Calendar!G:G,Calendar!B:B),IF(AND(B1629="Premier League",E1629="Highlights"),_xlfn.XLOOKUP(H1629,Calendar!O:O,Calendar!N:N,,-1),""))</f>
        <v/>
      </c>
    </row>
    <row r="1630" spans="34:34" x14ac:dyDescent="0.35">
      <c r="AH1630" s="16" t="str">
        <f>IF(AND(B1630="Premier League",E1630="Live"),_xlfn.XLOOKUP(_xlfn.TEXTJOIN(" vs ",,C1630:D1630),Calendar!G:G,Calendar!B:B),IF(AND(B1630="Premier League",E1630="Highlights"),_xlfn.XLOOKUP(H1630,Calendar!O:O,Calendar!N:N,,-1),""))</f>
        <v/>
      </c>
    </row>
    <row r="1631" spans="34:34" x14ac:dyDescent="0.35">
      <c r="AH1631" s="16" t="str">
        <f>IF(AND(B1631="Premier League",E1631="Live"),_xlfn.XLOOKUP(_xlfn.TEXTJOIN(" vs ",,C1631:D1631),Calendar!G:G,Calendar!B:B),IF(AND(B1631="Premier League",E1631="Highlights"),_xlfn.XLOOKUP(H1631,Calendar!O:O,Calendar!N:N,,-1),""))</f>
        <v/>
      </c>
    </row>
    <row r="1632" spans="34:34" x14ac:dyDescent="0.35">
      <c r="AH1632" s="16" t="str">
        <f>IF(AND(B1632="Premier League",E1632="Live"),_xlfn.XLOOKUP(_xlfn.TEXTJOIN(" vs ",,C1632:D1632),Calendar!G:G,Calendar!B:B),IF(AND(B1632="Premier League",E1632="Highlights"),_xlfn.XLOOKUP(H1632,Calendar!O:O,Calendar!N:N,,-1),""))</f>
        <v/>
      </c>
    </row>
    <row r="1633" spans="34:34" x14ac:dyDescent="0.35">
      <c r="AH1633" s="16" t="str">
        <f>IF(AND(B1633="Premier League",E1633="Live"),_xlfn.XLOOKUP(_xlfn.TEXTJOIN(" vs ",,C1633:D1633),Calendar!G:G,Calendar!B:B),IF(AND(B1633="Premier League",E1633="Highlights"),_xlfn.XLOOKUP(H1633,Calendar!O:O,Calendar!N:N,,-1),""))</f>
        <v/>
      </c>
    </row>
    <row r="1634" spans="34:34" x14ac:dyDescent="0.35">
      <c r="AH1634" s="16" t="str">
        <f>IF(AND(B1634="Premier League",E1634="Live"),_xlfn.XLOOKUP(_xlfn.TEXTJOIN(" vs ",,C1634:D1634),Calendar!G:G,Calendar!B:B),IF(AND(B1634="Premier League",E1634="Highlights"),_xlfn.XLOOKUP(H1634,Calendar!O:O,Calendar!N:N,,-1),""))</f>
        <v/>
      </c>
    </row>
    <row r="1635" spans="34:34" x14ac:dyDescent="0.35">
      <c r="AH1635" s="16" t="str">
        <f>IF(AND(B1635="Premier League",E1635="Live"),_xlfn.XLOOKUP(_xlfn.TEXTJOIN(" vs ",,C1635:D1635),Calendar!G:G,Calendar!B:B),IF(AND(B1635="Premier League",E1635="Highlights"),_xlfn.XLOOKUP(H1635,Calendar!O:O,Calendar!N:N,,-1),""))</f>
        <v/>
      </c>
    </row>
    <row r="1636" spans="34:34" x14ac:dyDescent="0.35">
      <c r="AH1636" s="16" t="str">
        <f>IF(AND(B1636="Premier League",E1636="Live"),_xlfn.XLOOKUP(_xlfn.TEXTJOIN(" vs ",,C1636:D1636),Calendar!G:G,Calendar!B:B),IF(AND(B1636="Premier League",E1636="Highlights"),_xlfn.XLOOKUP(H1636,Calendar!O:O,Calendar!N:N,,-1),""))</f>
        <v/>
      </c>
    </row>
    <row r="1637" spans="34:34" x14ac:dyDescent="0.35">
      <c r="AH1637" s="16" t="str">
        <f>IF(AND(B1637="Premier League",E1637="Live"),_xlfn.XLOOKUP(_xlfn.TEXTJOIN(" vs ",,C1637:D1637),Calendar!G:G,Calendar!B:B),IF(AND(B1637="Premier League",E1637="Highlights"),_xlfn.XLOOKUP(H1637,Calendar!O:O,Calendar!N:N,,-1),""))</f>
        <v/>
      </c>
    </row>
    <row r="1638" spans="34:34" x14ac:dyDescent="0.35">
      <c r="AH1638" s="16" t="str">
        <f>IF(AND(B1638="Premier League",E1638="Live"),_xlfn.XLOOKUP(_xlfn.TEXTJOIN(" vs ",,C1638:D1638),Calendar!G:G,Calendar!B:B),IF(AND(B1638="Premier League",E1638="Highlights"),_xlfn.XLOOKUP(H1638,Calendar!O:O,Calendar!N:N,,-1),""))</f>
        <v/>
      </c>
    </row>
    <row r="1639" spans="34:34" x14ac:dyDescent="0.35">
      <c r="AH1639" s="16" t="str">
        <f>IF(AND(B1639="Premier League",E1639="Live"),_xlfn.XLOOKUP(_xlfn.TEXTJOIN(" vs ",,C1639:D1639),Calendar!G:G,Calendar!B:B),IF(AND(B1639="Premier League",E1639="Highlights"),_xlfn.XLOOKUP(H1639,Calendar!O:O,Calendar!N:N,,-1),""))</f>
        <v/>
      </c>
    </row>
    <row r="1640" spans="34:34" x14ac:dyDescent="0.35">
      <c r="AH1640" s="16" t="str">
        <f>IF(AND(B1640="Premier League",E1640="Live"),_xlfn.XLOOKUP(_xlfn.TEXTJOIN(" vs ",,C1640:D1640),Calendar!G:G,Calendar!B:B),IF(AND(B1640="Premier League",E1640="Highlights"),_xlfn.XLOOKUP(H1640,Calendar!O:O,Calendar!N:N,,-1),""))</f>
        <v/>
      </c>
    </row>
    <row r="1641" spans="34:34" x14ac:dyDescent="0.35">
      <c r="AH1641" s="16" t="str">
        <f>IF(AND(B1641="Premier League",E1641="Live"),_xlfn.XLOOKUP(_xlfn.TEXTJOIN(" vs ",,C1641:D1641),Calendar!G:G,Calendar!B:B),IF(AND(B1641="Premier League",E1641="Highlights"),_xlfn.XLOOKUP(H1641,Calendar!O:O,Calendar!N:N,,-1),""))</f>
        <v/>
      </c>
    </row>
    <row r="1642" spans="34:34" x14ac:dyDescent="0.35">
      <c r="AH1642" s="16" t="str">
        <f>IF(AND(B1642="Premier League",E1642="Live"),_xlfn.XLOOKUP(_xlfn.TEXTJOIN(" vs ",,C1642:D1642),Calendar!G:G,Calendar!B:B),IF(AND(B1642="Premier League",E1642="Highlights"),_xlfn.XLOOKUP(H1642,Calendar!O:O,Calendar!N:N,,-1),""))</f>
        <v/>
      </c>
    </row>
    <row r="1643" spans="34:34" x14ac:dyDescent="0.35">
      <c r="AH1643" s="16" t="str">
        <f>IF(AND(B1643="Premier League",E1643="Live"),_xlfn.XLOOKUP(_xlfn.TEXTJOIN(" vs ",,C1643:D1643),Calendar!G:G,Calendar!B:B),IF(AND(B1643="Premier League",E1643="Highlights"),_xlfn.XLOOKUP(H1643,Calendar!O:O,Calendar!N:N,,-1),""))</f>
        <v/>
      </c>
    </row>
    <row r="1644" spans="34:34" x14ac:dyDescent="0.35">
      <c r="AH1644" s="16" t="str">
        <f>IF(AND(B1644="Premier League",E1644="Live"),_xlfn.XLOOKUP(_xlfn.TEXTJOIN(" vs ",,C1644:D1644),Calendar!G:G,Calendar!B:B),IF(AND(B1644="Premier League",E1644="Highlights"),_xlfn.XLOOKUP(H1644,Calendar!O:O,Calendar!N:N,,-1),""))</f>
        <v/>
      </c>
    </row>
    <row r="1645" spans="34:34" x14ac:dyDescent="0.35">
      <c r="AH1645" s="16" t="str">
        <f>IF(AND(B1645="Premier League",E1645="Live"),_xlfn.XLOOKUP(_xlfn.TEXTJOIN(" vs ",,C1645:D1645),Calendar!G:G,Calendar!B:B),IF(AND(B1645="Premier League",E1645="Highlights"),_xlfn.XLOOKUP(H1645,Calendar!O:O,Calendar!N:N,,-1),""))</f>
        <v/>
      </c>
    </row>
    <row r="1646" spans="34:34" x14ac:dyDescent="0.35">
      <c r="AH1646" s="16" t="str">
        <f>IF(AND(B1646="Premier League",E1646="Live"),_xlfn.XLOOKUP(_xlfn.TEXTJOIN(" vs ",,C1646:D1646),Calendar!G:G,Calendar!B:B),IF(AND(B1646="Premier League",E1646="Highlights"),_xlfn.XLOOKUP(H1646,Calendar!O:O,Calendar!N:N,,-1),""))</f>
        <v/>
      </c>
    </row>
    <row r="1647" spans="34:34" x14ac:dyDescent="0.35">
      <c r="AH1647" s="16" t="str">
        <f>IF(AND(B1647="Premier League",E1647="Live"),_xlfn.XLOOKUP(_xlfn.TEXTJOIN(" vs ",,C1647:D1647),Calendar!G:G,Calendar!B:B),IF(AND(B1647="Premier League",E1647="Highlights"),_xlfn.XLOOKUP(H1647,Calendar!O:O,Calendar!N:N,,-1),""))</f>
        <v/>
      </c>
    </row>
    <row r="1648" spans="34:34" x14ac:dyDescent="0.35">
      <c r="AH1648" s="16" t="str">
        <f>IF(AND(B1648="Premier League",E1648="Live"),_xlfn.XLOOKUP(_xlfn.TEXTJOIN(" vs ",,C1648:D1648),Calendar!G:G,Calendar!B:B),IF(AND(B1648="Premier League",E1648="Highlights"),_xlfn.XLOOKUP(H1648,Calendar!O:O,Calendar!N:N,,-1),""))</f>
        <v/>
      </c>
    </row>
    <row r="1649" spans="34:34" x14ac:dyDescent="0.35">
      <c r="AH1649" s="16" t="str">
        <f>IF(AND(B1649="Premier League",E1649="Live"),_xlfn.XLOOKUP(_xlfn.TEXTJOIN(" vs ",,C1649:D1649),Calendar!G:G,Calendar!B:B),IF(AND(B1649="Premier League",E1649="Highlights"),_xlfn.XLOOKUP(H1649,Calendar!O:O,Calendar!N:N,,-1),""))</f>
        <v/>
      </c>
    </row>
    <row r="1650" spans="34:34" x14ac:dyDescent="0.35">
      <c r="AH1650" s="16" t="str">
        <f>IF(AND(B1650="Premier League",E1650="Live"),_xlfn.XLOOKUP(_xlfn.TEXTJOIN(" vs ",,C1650:D1650),Calendar!G:G,Calendar!B:B),IF(AND(B1650="Premier League",E1650="Highlights"),_xlfn.XLOOKUP(H1650,Calendar!O:O,Calendar!N:N,,-1),""))</f>
        <v/>
      </c>
    </row>
    <row r="1651" spans="34:34" x14ac:dyDescent="0.35">
      <c r="AH1651" s="16" t="str">
        <f>IF(AND(B1651="Premier League",E1651="Live"),_xlfn.XLOOKUP(_xlfn.TEXTJOIN(" vs ",,C1651:D1651),Calendar!G:G,Calendar!B:B),IF(AND(B1651="Premier League",E1651="Highlights"),_xlfn.XLOOKUP(H1651,Calendar!O:O,Calendar!N:N,,-1),""))</f>
        <v/>
      </c>
    </row>
    <row r="1652" spans="34:34" x14ac:dyDescent="0.35">
      <c r="AH1652" s="16" t="str">
        <f>IF(AND(B1652="Premier League",E1652="Live"),_xlfn.XLOOKUP(_xlfn.TEXTJOIN(" vs ",,C1652:D1652),Calendar!G:G,Calendar!B:B),IF(AND(B1652="Premier League",E1652="Highlights"),_xlfn.XLOOKUP(H1652,Calendar!O:O,Calendar!N:N,,-1),""))</f>
        <v/>
      </c>
    </row>
    <row r="1653" spans="34:34" x14ac:dyDescent="0.35">
      <c r="AH1653" s="16" t="str">
        <f>IF(AND(B1653="Premier League",E1653="Live"),_xlfn.XLOOKUP(_xlfn.TEXTJOIN(" vs ",,C1653:D1653),Calendar!G:G,Calendar!B:B),IF(AND(B1653="Premier League",E1653="Highlights"),_xlfn.XLOOKUP(H1653,Calendar!O:O,Calendar!N:N,,-1),""))</f>
        <v/>
      </c>
    </row>
    <row r="1654" spans="34:34" x14ac:dyDescent="0.35">
      <c r="AH1654" s="16" t="str">
        <f>IF(AND(B1654="Premier League",E1654="Live"),_xlfn.XLOOKUP(_xlfn.TEXTJOIN(" vs ",,C1654:D1654),Calendar!G:G,Calendar!B:B),IF(AND(B1654="Premier League",E1654="Highlights"),_xlfn.XLOOKUP(H1654,Calendar!O:O,Calendar!N:N,,-1),""))</f>
        <v/>
      </c>
    </row>
    <row r="1655" spans="34:34" x14ac:dyDescent="0.35">
      <c r="AH1655" s="16" t="str">
        <f>IF(AND(B1655="Premier League",E1655="Live"),_xlfn.XLOOKUP(_xlfn.TEXTJOIN(" vs ",,C1655:D1655),Calendar!G:G,Calendar!B:B),IF(AND(B1655="Premier League",E1655="Highlights"),_xlfn.XLOOKUP(H1655,Calendar!O:O,Calendar!N:N,,-1),""))</f>
        <v/>
      </c>
    </row>
    <row r="1656" spans="34:34" x14ac:dyDescent="0.35">
      <c r="AH1656" s="16" t="str">
        <f>IF(AND(B1656="Premier League",E1656="Live"),_xlfn.XLOOKUP(_xlfn.TEXTJOIN(" vs ",,C1656:D1656),Calendar!G:G,Calendar!B:B),IF(AND(B1656="Premier League",E1656="Highlights"),_xlfn.XLOOKUP(H1656,Calendar!O:O,Calendar!N:N,,-1),""))</f>
        <v/>
      </c>
    </row>
    <row r="1657" spans="34:34" x14ac:dyDescent="0.35">
      <c r="AH1657" s="16" t="str">
        <f>IF(AND(B1657="Premier League",E1657="Live"),_xlfn.XLOOKUP(_xlfn.TEXTJOIN(" vs ",,C1657:D1657),Calendar!G:G,Calendar!B:B),IF(AND(B1657="Premier League",E1657="Highlights"),_xlfn.XLOOKUP(H1657,Calendar!O:O,Calendar!N:N,,-1),""))</f>
        <v/>
      </c>
    </row>
    <row r="1658" spans="34:34" x14ac:dyDescent="0.35">
      <c r="AH1658" s="16" t="str">
        <f>IF(AND(B1658="Premier League",E1658="Live"),_xlfn.XLOOKUP(_xlfn.TEXTJOIN(" vs ",,C1658:D1658),Calendar!G:G,Calendar!B:B),IF(AND(B1658="Premier League",E1658="Highlights"),_xlfn.XLOOKUP(H1658,Calendar!O:O,Calendar!N:N,,-1),""))</f>
        <v/>
      </c>
    </row>
    <row r="1659" spans="34:34" x14ac:dyDescent="0.35">
      <c r="AH1659" s="16" t="str">
        <f>IF(AND(B1659="Premier League",E1659="Live"),_xlfn.XLOOKUP(_xlfn.TEXTJOIN(" vs ",,C1659:D1659),Calendar!G:G,Calendar!B:B),IF(AND(B1659="Premier League",E1659="Highlights"),_xlfn.XLOOKUP(H1659,Calendar!O:O,Calendar!N:N,,-1),""))</f>
        <v/>
      </c>
    </row>
    <row r="1660" spans="34:34" x14ac:dyDescent="0.35">
      <c r="AH1660" s="16" t="str">
        <f>IF(AND(B1660="Premier League",E1660="Live"),_xlfn.XLOOKUP(_xlfn.TEXTJOIN(" vs ",,C1660:D1660),Calendar!G:G,Calendar!B:B),IF(AND(B1660="Premier League",E1660="Highlights"),_xlfn.XLOOKUP(H1660,Calendar!O:O,Calendar!N:N,,-1),""))</f>
        <v/>
      </c>
    </row>
    <row r="1661" spans="34:34" x14ac:dyDescent="0.35">
      <c r="AH1661" s="16" t="str">
        <f>IF(AND(B1661="Premier League",E1661="Live"),_xlfn.XLOOKUP(_xlfn.TEXTJOIN(" vs ",,C1661:D1661),Calendar!G:G,Calendar!B:B),IF(AND(B1661="Premier League",E1661="Highlights"),_xlfn.XLOOKUP(H1661,Calendar!O:O,Calendar!N:N,,-1),""))</f>
        <v/>
      </c>
    </row>
    <row r="1662" spans="34:34" x14ac:dyDescent="0.35">
      <c r="AH1662" s="16" t="str">
        <f>IF(AND(B1662="Premier League",E1662="Live"),_xlfn.XLOOKUP(_xlfn.TEXTJOIN(" vs ",,C1662:D1662),Calendar!G:G,Calendar!B:B),IF(AND(B1662="Premier League",E1662="Highlights"),_xlfn.XLOOKUP(H1662,Calendar!O:O,Calendar!N:N,,-1),""))</f>
        <v/>
      </c>
    </row>
    <row r="1663" spans="34:34" x14ac:dyDescent="0.35">
      <c r="AH1663" s="16" t="str">
        <f>IF(AND(B1663="Premier League",E1663="Live"),_xlfn.XLOOKUP(_xlfn.TEXTJOIN(" vs ",,C1663:D1663),Calendar!G:G,Calendar!B:B),IF(AND(B1663="Premier League",E1663="Highlights"),_xlfn.XLOOKUP(H1663,Calendar!O:O,Calendar!N:N,,-1),""))</f>
        <v/>
      </c>
    </row>
    <row r="1664" spans="34:34" x14ac:dyDescent="0.35">
      <c r="AH1664" s="16" t="str">
        <f>IF(AND(B1664="Premier League",E1664="Live"),_xlfn.XLOOKUP(_xlfn.TEXTJOIN(" vs ",,C1664:D1664),Calendar!G:G,Calendar!B:B),IF(AND(B1664="Premier League",E1664="Highlights"),_xlfn.XLOOKUP(H1664,Calendar!O:O,Calendar!N:N,,-1),""))</f>
        <v/>
      </c>
    </row>
    <row r="1665" spans="34:34" x14ac:dyDescent="0.35">
      <c r="AH1665" s="16" t="str">
        <f>IF(AND(B1665="Premier League",E1665="Live"),_xlfn.XLOOKUP(_xlfn.TEXTJOIN(" vs ",,C1665:D1665),Calendar!G:G,Calendar!B:B),IF(AND(B1665="Premier League",E1665="Highlights"),_xlfn.XLOOKUP(H1665,Calendar!O:O,Calendar!N:N,,-1),""))</f>
        <v/>
      </c>
    </row>
    <row r="1666" spans="34:34" x14ac:dyDescent="0.35">
      <c r="AH1666" s="16" t="str">
        <f>IF(AND(B1666="Premier League",E1666="Live"),_xlfn.XLOOKUP(_xlfn.TEXTJOIN(" vs ",,C1666:D1666),Calendar!G:G,Calendar!B:B),IF(AND(B1666="Premier League",E1666="Highlights"),_xlfn.XLOOKUP(H1666,Calendar!O:O,Calendar!N:N,,-1),""))</f>
        <v/>
      </c>
    </row>
    <row r="1667" spans="34:34" x14ac:dyDescent="0.35">
      <c r="AH1667" s="16" t="str">
        <f>IF(AND(B1667="Premier League",E1667="Live"),_xlfn.XLOOKUP(_xlfn.TEXTJOIN(" vs ",,C1667:D1667),Calendar!G:G,Calendar!B:B),IF(AND(B1667="Premier League",E1667="Highlights"),_xlfn.XLOOKUP(H1667,Calendar!O:O,Calendar!N:N,,-1),""))</f>
        <v/>
      </c>
    </row>
    <row r="1668" spans="34:34" x14ac:dyDescent="0.35">
      <c r="AH1668" s="16" t="str">
        <f>IF(AND(B1668="Premier League",E1668="Live"),_xlfn.XLOOKUP(_xlfn.TEXTJOIN(" vs ",,C1668:D1668),Calendar!G:G,Calendar!B:B),IF(AND(B1668="Premier League",E1668="Highlights"),_xlfn.XLOOKUP(H1668,Calendar!O:O,Calendar!N:N,,-1),""))</f>
        <v/>
      </c>
    </row>
    <row r="1669" spans="34:34" x14ac:dyDescent="0.35">
      <c r="AH1669" s="16" t="str">
        <f>IF(AND(B1669="Premier League",E1669="Live"),_xlfn.XLOOKUP(_xlfn.TEXTJOIN(" vs ",,C1669:D1669),Calendar!G:G,Calendar!B:B),IF(AND(B1669="Premier League",E1669="Highlights"),_xlfn.XLOOKUP(H1669,Calendar!O:O,Calendar!N:N,,-1),""))</f>
        <v/>
      </c>
    </row>
    <row r="1670" spans="34:34" x14ac:dyDescent="0.35">
      <c r="AH1670" s="16" t="str">
        <f>IF(AND(B1670="Premier League",E1670="Live"),_xlfn.XLOOKUP(_xlfn.TEXTJOIN(" vs ",,C1670:D1670),Calendar!G:G,Calendar!B:B),IF(AND(B1670="Premier League",E1670="Highlights"),_xlfn.XLOOKUP(H1670,Calendar!O:O,Calendar!N:N,,-1),""))</f>
        <v/>
      </c>
    </row>
    <row r="1671" spans="34:34" x14ac:dyDescent="0.35">
      <c r="AH1671" s="16" t="str">
        <f>IF(AND(B1671="Premier League",E1671="Live"),_xlfn.XLOOKUP(_xlfn.TEXTJOIN(" vs ",,C1671:D1671),Calendar!G:G,Calendar!B:B),IF(AND(B1671="Premier League",E1671="Highlights"),_xlfn.XLOOKUP(H1671,Calendar!O:O,Calendar!N:N,,-1),""))</f>
        <v/>
      </c>
    </row>
    <row r="1672" spans="34:34" x14ac:dyDescent="0.35">
      <c r="AH1672" s="16" t="str">
        <f>IF(AND(B1672="Premier League",E1672="Live"),_xlfn.XLOOKUP(_xlfn.TEXTJOIN(" vs ",,C1672:D1672),Calendar!G:G,Calendar!B:B),IF(AND(B1672="Premier League",E1672="Highlights"),_xlfn.XLOOKUP(H1672,Calendar!O:O,Calendar!N:N,,-1),""))</f>
        <v/>
      </c>
    </row>
    <row r="1673" spans="34:34" x14ac:dyDescent="0.35">
      <c r="AH1673" s="16" t="str">
        <f>IF(AND(B1673="Premier League",E1673="Live"),_xlfn.XLOOKUP(_xlfn.TEXTJOIN(" vs ",,C1673:D1673),Calendar!G:G,Calendar!B:B),IF(AND(B1673="Premier League",E1673="Highlights"),_xlfn.XLOOKUP(H1673,Calendar!O:O,Calendar!N:N,,-1),""))</f>
        <v/>
      </c>
    </row>
    <row r="1674" spans="34:34" x14ac:dyDescent="0.35">
      <c r="AH1674" s="16" t="str">
        <f>IF(AND(B1674="Premier League",E1674="Live"),_xlfn.XLOOKUP(_xlfn.TEXTJOIN(" vs ",,C1674:D1674),Calendar!G:G,Calendar!B:B),IF(AND(B1674="Premier League",E1674="Highlights"),_xlfn.XLOOKUP(H1674,Calendar!O:O,Calendar!N:N,,-1),""))</f>
        <v/>
      </c>
    </row>
    <row r="1675" spans="34:34" x14ac:dyDescent="0.35">
      <c r="AH1675" s="16" t="str">
        <f>IF(AND(B1675="Premier League",E1675="Live"),_xlfn.XLOOKUP(_xlfn.TEXTJOIN(" vs ",,C1675:D1675),Calendar!G:G,Calendar!B:B),IF(AND(B1675="Premier League",E1675="Highlights"),_xlfn.XLOOKUP(H1675,Calendar!O:O,Calendar!N:N,,-1),""))</f>
        <v/>
      </c>
    </row>
    <row r="1676" spans="34:34" x14ac:dyDescent="0.35">
      <c r="AH1676" s="16" t="str">
        <f>IF(AND(B1676="Premier League",E1676="Live"),_xlfn.XLOOKUP(_xlfn.TEXTJOIN(" vs ",,C1676:D1676),Calendar!G:G,Calendar!B:B),IF(AND(B1676="Premier League",E1676="Highlights"),_xlfn.XLOOKUP(H1676,Calendar!O:O,Calendar!N:N,,-1),""))</f>
        <v/>
      </c>
    </row>
    <row r="1677" spans="34:34" x14ac:dyDescent="0.35">
      <c r="AH1677" s="16" t="str">
        <f>IF(AND(B1677="Premier League",E1677="Live"),_xlfn.XLOOKUP(_xlfn.TEXTJOIN(" vs ",,C1677:D1677),Calendar!G:G,Calendar!B:B),IF(AND(B1677="Premier League",E1677="Highlights"),_xlfn.XLOOKUP(H1677,Calendar!O:O,Calendar!N:N,,-1),""))</f>
        <v/>
      </c>
    </row>
    <row r="1678" spans="34:34" x14ac:dyDescent="0.35">
      <c r="AH1678" s="16" t="str">
        <f>IF(AND(B1678="Premier League",E1678="Live"),_xlfn.XLOOKUP(_xlfn.TEXTJOIN(" vs ",,C1678:D1678),Calendar!G:G,Calendar!B:B),IF(AND(B1678="Premier League",E1678="Highlights"),_xlfn.XLOOKUP(H1678,Calendar!O:O,Calendar!N:N,,-1),""))</f>
        <v/>
      </c>
    </row>
    <row r="1679" spans="34:34" x14ac:dyDescent="0.35">
      <c r="AH1679" s="16" t="str">
        <f>IF(AND(B1679="Premier League",E1679="Live"),_xlfn.XLOOKUP(_xlfn.TEXTJOIN(" vs ",,C1679:D1679),Calendar!G:G,Calendar!B:B),IF(AND(B1679="Premier League",E1679="Highlights"),_xlfn.XLOOKUP(H1679,Calendar!O:O,Calendar!N:N,,-1),""))</f>
        <v/>
      </c>
    </row>
    <row r="1680" spans="34:34" x14ac:dyDescent="0.35">
      <c r="AH1680" s="16" t="str">
        <f>IF(AND(B1680="Premier League",E1680="Live"),_xlfn.XLOOKUP(_xlfn.TEXTJOIN(" vs ",,C1680:D1680),Calendar!G:G,Calendar!B:B),IF(AND(B1680="Premier League",E1680="Highlights"),_xlfn.XLOOKUP(H1680,Calendar!O:O,Calendar!N:N,,-1),""))</f>
        <v/>
      </c>
    </row>
    <row r="1681" spans="34:34" x14ac:dyDescent="0.35">
      <c r="AH1681" s="16" t="str">
        <f>IF(AND(B1681="Premier League",E1681="Live"),_xlfn.XLOOKUP(_xlfn.TEXTJOIN(" vs ",,C1681:D1681),Calendar!G:G,Calendar!B:B),IF(AND(B1681="Premier League",E1681="Highlights"),_xlfn.XLOOKUP(H1681,Calendar!O:O,Calendar!N:N,,-1),""))</f>
        <v/>
      </c>
    </row>
    <row r="1682" spans="34:34" x14ac:dyDescent="0.35">
      <c r="AH1682" s="16" t="str">
        <f>IF(AND(B1682="Premier League",E1682="Live"),_xlfn.XLOOKUP(_xlfn.TEXTJOIN(" vs ",,C1682:D1682),Calendar!G:G,Calendar!B:B),IF(AND(B1682="Premier League",E1682="Highlights"),_xlfn.XLOOKUP(H1682,Calendar!O:O,Calendar!N:N,,-1),""))</f>
        <v/>
      </c>
    </row>
    <row r="1683" spans="34:34" x14ac:dyDescent="0.35">
      <c r="AH1683" s="16" t="str">
        <f>IF(AND(B1683="Premier League",E1683="Live"),_xlfn.XLOOKUP(_xlfn.TEXTJOIN(" vs ",,C1683:D1683),Calendar!G:G,Calendar!B:B),IF(AND(B1683="Premier League",E1683="Highlights"),_xlfn.XLOOKUP(H1683,Calendar!O:O,Calendar!N:N,,-1),""))</f>
        <v/>
      </c>
    </row>
    <row r="1684" spans="34:34" x14ac:dyDescent="0.35">
      <c r="AH1684" s="16" t="str">
        <f>IF(AND(B1684="Premier League",E1684="Live"),_xlfn.XLOOKUP(_xlfn.TEXTJOIN(" vs ",,C1684:D1684),Calendar!G:G,Calendar!B:B),IF(AND(B1684="Premier League",E1684="Highlights"),_xlfn.XLOOKUP(H1684,Calendar!O:O,Calendar!N:N,,-1),""))</f>
        <v/>
      </c>
    </row>
    <row r="1685" spans="34:34" x14ac:dyDescent="0.35">
      <c r="AH1685" s="16" t="str">
        <f>IF(AND(B1685="Premier League",E1685="Live"),_xlfn.XLOOKUP(_xlfn.TEXTJOIN(" vs ",,C1685:D1685),Calendar!G:G,Calendar!B:B),IF(AND(B1685="Premier League",E1685="Highlights"),_xlfn.XLOOKUP(H1685,Calendar!O:O,Calendar!N:N,,-1),""))</f>
        <v/>
      </c>
    </row>
    <row r="1686" spans="34:34" x14ac:dyDescent="0.35">
      <c r="AH1686" s="16" t="str">
        <f>IF(AND(B1686="Premier League",E1686="Live"),_xlfn.XLOOKUP(_xlfn.TEXTJOIN(" vs ",,C1686:D1686),Calendar!G:G,Calendar!B:B),IF(AND(B1686="Premier League",E1686="Highlights"),_xlfn.XLOOKUP(H1686,Calendar!O:O,Calendar!N:N,,-1),""))</f>
        <v/>
      </c>
    </row>
    <row r="1687" spans="34:34" x14ac:dyDescent="0.35">
      <c r="AH1687" s="16" t="str">
        <f>IF(AND(B1687="Premier League",E1687="Live"),_xlfn.XLOOKUP(_xlfn.TEXTJOIN(" vs ",,C1687:D1687),Calendar!G:G,Calendar!B:B),IF(AND(B1687="Premier League",E1687="Highlights"),_xlfn.XLOOKUP(H1687,Calendar!O:O,Calendar!N:N,,-1),""))</f>
        <v/>
      </c>
    </row>
    <row r="1688" spans="34:34" x14ac:dyDescent="0.35">
      <c r="AH1688" s="16" t="str">
        <f>IF(AND(B1688="Premier League",E1688="Live"),_xlfn.XLOOKUP(_xlfn.TEXTJOIN(" vs ",,C1688:D1688),Calendar!G:G,Calendar!B:B),IF(AND(B1688="Premier League",E1688="Highlights"),_xlfn.XLOOKUP(H1688,Calendar!O:O,Calendar!N:N,,-1),""))</f>
        <v/>
      </c>
    </row>
    <row r="1689" spans="34:34" x14ac:dyDescent="0.35">
      <c r="AH1689" s="16" t="str">
        <f>IF(AND(B1689="Premier League",E1689="Live"),_xlfn.XLOOKUP(_xlfn.TEXTJOIN(" vs ",,C1689:D1689),Calendar!G:G,Calendar!B:B),IF(AND(B1689="Premier League",E1689="Highlights"),_xlfn.XLOOKUP(H1689,Calendar!O:O,Calendar!N:N,,-1),""))</f>
        <v/>
      </c>
    </row>
    <row r="1690" spans="34:34" x14ac:dyDescent="0.35">
      <c r="AH1690" s="16" t="str">
        <f>IF(AND(B1690="Premier League",E1690="Live"),_xlfn.XLOOKUP(_xlfn.TEXTJOIN(" vs ",,C1690:D1690),Calendar!G:G,Calendar!B:B),IF(AND(B1690="Premier League",E1690="Highlights"),_xlfn.XLOOKUP(H1690,Calendar!O:O,Calendar!N:N,,-1),""))</f>
        <v/>
      </c>
    </row>
    <row r="1691" spans="34:34" x14ac:dyDescent="0.35">
      <c r="AH1691" s="16" t="str">
        <f>IF(AND(B1691="Premier League",E1691="Live"),_xlfn.XLOOKUP(_xlfn.TEXTJOIN(" vs ",,C1691:D1691),Calendar!G:G,Calendar!B:B),IF(AND(B1691="Premier League",E1691="Highlights"),_xlfn.XLOOKUP(H1691,Calendar!O:O,Calendar!N:N,,-1),""))</f>
        <v/>
      </c>
    </row>
    <row r="1692" spans="34:34" x14ac:dyDescent="0.35">
      <c r="AH1692" s="16" t="str">
        <f>IF(AND(B1692="Premier League",E1692="Live"),_xlfn.XLOOKUP(_xlfn.TEXTJOIN(" vs ",,C1692:D1692),Calendar!G:G,Calendar!B:B),IF(AND(B1692="Premier League",E1692="Highlights"),_xlfn.XLOOKUP(H1692,Calendar!O:O,Calendar!N:N,,-1),""))</f>
        <v/>
      </c>
    </row>
    <row r="1693" spans="34:34" x14ac:dyDescent="0.35">
      <c r="AH1693" s="16" t="str">
        <f>IF(AND(B1693="Premier League",E1693="Live"),_xlfn.XLOOKUP(_xlfn.TEXTJOIN(" vs ",,C1693:D1693),Calendar!G:G,Calendar!B:B),IF(AND(B1693="Premier League",E1693="Highlights"),_xlfn.XLOOKUP(H1693,Calendar!O:O,Calendar!N:N,,-1),""))</f>
        <v/>
      </c>
    </row>
    <row r="1694" spans="34:34" x14ac:dyDescent="0.35">
      <c r="AH1694" s="16" t="str">
        <f>IF(AND(B1694="Premier League",E1694="Live"),_xlfn.XLOOKUP(_xlfn.TEXTJOIN(" vs ",,C1694:D1694),Calendar!G:G,Calendar!B:B),IF(AND(B1694="Premier League",E1694="Highlights"),_xlfn.XLOOKUP(H1694,Calendar!O:O,Calendar!N:N,,-1),""))</f>
        <v/>
      </c>
    </row>
    <row r="1695" spans="34:34" x14ac:dyDescent="0.35">
      <c r="AH1695" s="16" t="str">
        <f>IF(AND(B1695="Premier League",E1695="Live"),_xlfn.XLOOKUP(_xlfn.TEXTJOIN(" vs ",,C1695:D1695),Calendar!G:G,Calendar!B:B),IF(AND(B1695="Premier League",E1695="Highlights"),_xlfn.XLOOKUP(H1695,Calendar!O:O,Calendar!N:N,,-1),""))</f>
        <v/>
      </c>
    </row>
    <row r="1696" spans="34:34" x14ac:dyDescent="0.35">
      <c r="AH1696" s="16" t="str">
        <f>IF(AND(B1696="Premier League",E1696="Live"),_xlfn.XLOOKUP(_xlfn.TEXTJOIN(" vs ",,C1696:D1696),Calendar!G:G,Calendar!B:B),IF(AND(B1696="Premier League",E1696="Highlights"),_xlfn.XLOOKUP(H1696,Calendar!O:O,Calendar!N:N,,-1),""))</f>
        <v/>
      </c>
    </row>
    <row r="1697" spans="34:34" x14ac:dyDescent="0.35">
      <c r="AH1697" s="16" t="str">
        <f>IF(AND(B1697="Premier League",E1697="Live"),_xlfn.XLOOKUP(_xlfn.TEXTJOIN(" vs ",,C1697:D1697),Calendar!G:G,Calendar!B:B),IF(AND(B1697="Premier League",E1697="Highlights"),_xlfn.XLOOKUP(H1697,Calendar!O:O,Calendar!N:N,,-1),""))</f>
        <v/>
      </c>
    </row>
    <row r="1698" spans="34:34" x14ac:dyDescent="0.35">
      <c r="AH1698" s="16" t="str">
        <f>IF(AND(B1698="Premier League",E1698="Live"),_xlfn.XLOOKUP(_xlfn.TEXTJOIN(" vs ",,C1698:D1698),Calendar!G:G,Calendar!B:B),IF(AND(B1698="Premier League",E1698="Highlights"),_xlfn.XLOOKUP(H1698,Calendar!O:O,Calendar!N:N,,-1),""))</f>
        <v/>
      </c>
    </row>
    <row r="1699" spans="34:34" x14ac:dyDescent="0.35">
      <c r="AH1699" s="16" t="str">
        <f>IF(AND(B1699="Premier League",E1699="Live"),_xlfn.XLOOKUP(_xlfn.TEXTJOIN(" vs ",,C1699:D1699),Calendar!G:G,Calendar!B:B),IF(AND(B1699="Premier League",E1699="Highlights"),_xlfn.XLOOKUP(H1699,Calendar!O:O,Calendar!N:N,,-1),""))</f>
        <v/>
      </c>
    </row>
    <row r="1700" spans="34:34" x14ac:dyDescent="0.35">
      <c r="AH1700" s="16" t="str">
        <f>IF(AND(B1700="Premier League",E1700="Live"),_xlfn.XLOOKUP(_xlfn.TEXTJOIN(" vs ",,C1700:D1700),Calendar!G:G,Calendar!B:B),IF(AND(B1700="Premier League",E1700="Highlights"),_xlfn.XLOOKUP(H1700,Calendar!O:O,Calendar!N:N,,-1),""))</f>
        <v/>
      </c>
    </row>
    <row r="1701" spans="34:34" x14ac:dyDescent="0.35">
      <c r="AH1701" s="16" t="str">
        <f>IF(AND(B1701="Premier League",E1701="Live"),_xlfn.XLOOKUP(_xlfn.TEXTJOIN(" vs ",,C1701:D1701),Calendar!G:G,Calendar!B:B),IF(AND(B1701="Premier League",E1701="Highlights"),_xlfn.XLOOKUP(H1701,Calendar!O:O,Calendar!N:N,,-1),""))</f>
        <v/>
      </c>
    </row>
    <row r="1702" spans="34:34" x14ac:dyDescent="0.35">
      <c r="AH1702" s="16" t="str">
        <f>IF(AND(B1702="Premier League",E1702="Live"),_xlfn.XLOOKUP(_xlfn.TEXTJOIN(" vs ",,C1702:D1702),Calendar!G:G,Calendar!B:B),IF(AND(B1702="Premier League",E1702="Highlights"),_xlfn.XLOOKUP(H1702,Calendar!O:O,Calendar!N:N,,-1),""))</f>
        <v/>
      </c>
    </row>
    <row r="1703" spans="34:34" x14ac:dyDescent="0.35">
      <c r="AH1703" s="16" t="str">
        <f>IF(AND(B1703="Premier League",E1703="Live"),_xlfn.XLOOKUP(_xlfn.TEXTJOIN(" vs ",,C1703:D1703),Calendar!G:G,Calendar!B:B),IF(AND(B1703="Premier League",E1703="Highlights"),_xlfn.XLOOKUP(H1703,Calendar!O:O,Calendar!N:N,,-1),""))</f>
        <v/>
      </c>
    </row>
    <row r="1704" spans="34:34" x14ac:dyDescent="0.35">
      <c r="AH1704" s="16" t="str">
        <f>IF(AND(B1704="Premier League",E1704="Live"),_xlfn.XLOOKUP(_xlfn.TEXTJOIN(" vs ",,C1704:D1704),Calendar!G:G,Calendar!B:B),IF(AND(B1704="Premier League",E1704="Highlights"),_xlfn.XLOOKUP(H1704,Calendar!O:O,Calendar!N:N,,-1),""))</f>
        <v/>
      </c>
    </row>
    <row r="1705" spans="34:34" x14ac:dyDescent="0.35">
      <c r="AH1705" s="16" t="str">
        <f>IF(AND(B1705="Premier League",E1705="Live"),_xlfn.XLOOKUP(_xlfn.TEXTJOIN(" vs ",,C1705:D1705),Calendar!G:G,Calendar!B:B),IF(AND(B1705="Premier League",E1705="Highlights"),_xlfn.XLOOKUP(H1705,Calendar!O:O,Calendar!N:N,,-1),""))</f>
        <v/>
      </c>
    </row>
    <row r="1706" spans="34:34" x14ac:dyDescent="0.35">
      <c r="AH1706" s="16" t="str">
        <f>IF(AND(B1706="Premier League",E1706="Live"),_xlfn.XLOOKUP(_xlfn.TEXTJOIN(" vs ",,C1706:D1706),Calendar!G:G,Calendar!B:B),IF(AND(B1706="Premier League",E1706="Highlights"),_xlfn.XLOOKUP(H1706,Calendar!O:O,Calendar!N:N,,-1),""))</f>
        <v/>
      </c>
    </row>
    <row r="1707" spans="34:34" x14ac:dyDescent="0.35">
      <c r="AH1707" s="16" t="str">
        <f>IF(AND(B1707="Premier League",E1707="Live"),_xlfn.XLOOKUP(_xlfn.TEXTJOIN(" vs ",,C1707:D1707),Calendar!G:G,Calendar!B:B),IF(AND(B1707="Premier League",E1707="Highlights"),_xlfn.XLOOKUP(H1707,Calendar!O:O,Calendar!N:N,,-1),""))</f>
        <v/>
      </c>
    </row>
    <row r="1708" spans="34:34" x14ac:dyDescent="0.35">
      <c r="AH1708" s="16" t="str">
        <f>IF(AND(B1708="Premier League",E1708="Live"),_xlfn.XLOOKUP(_xlfn.TEXTJOIN(" vs ",,C1708:D1708),Calendar!G:G,Calendar!B:B),IF(AND(B1708="Premier League",E1708="Highlights"),_xlfn.XLOOKUP(H1708,Calendar!O:O,Calendar!N:N,,-1),""))</f>
        <v/>
      </c>
    </row>
    <row r="1709" spans="34:34" x14ac:dyDescent="0.35">
      <c r="AH1709" s="16" t="str">
        <f>IF(AND(B1709="Premier League",E1709="Live"),_xlfn.XLOOKUP(_xlfn.TEXTJOIN(" vs ",,C1709:D1709),Calendar!G:G,Calendar!B:B),IF(AND(B1709="Premier League",E1709="Highlights"),_xlfn.XLOOKUP(H1709,Calendar!O:O,Calendar!N:N,,-1),""))</f>
        <v/>
      </c>
    </row>
    <row r="1710" spans="34:34" x14ac:dyDescent="0.35">
      <c r="AH1710" s="16" t="str">
        <f>IF(AND(B1710="Premier League",E1710="Live"),_xlfn.XLOOKUP(_xlfn.TEXTJOIN(" vs ",,C1710:D1710),Calendar!G:G,Calendar!B:B),IF(AND(B1710="Premier League",E1710="Highlights"),_xlfn.XLOOKUP(H1710,Calendar!O:O,Calendar!N:N,,-1),""))</f>
        <v/>
      </c>
    </row>
    <row r="1711" spans="34:34" x14ac:dyDescent="0.35">
      <c r="AH1711" s="16" t="str">
        <f>IF(AND(B1711="Premier League",E1711="Live"),_xlfn.XLOOKUP(_xlfn.TEXTJOIN(" vs ",,C1711:D1711),Calendar!G:G,Calendar!B:B),IF(AND(B1711="Premier League",E1711="Highlights"),_xlfn.XLOOKUP(H1711,Calendar!O:O,Calendar!N:N,,-1),""))</f>
        <v/>
      </c>
    </row>
    <row r="1712" spans="34:34" x14ac:dyDescent="0.35">
      <c r="AH1712" s="16" t="str">
        <f>IF(AND(B1712="Premier League",E1712="Live"),_xlfn.XLOOKUP(_xlfn.TEXTJOIN(" vs ",,C1712:D1712),Calendar!G:G,Calendar!B:B),IF(AND(B1712="Premier League",E1712="Highlights"),_xlfn.XLOOKUP(H1712,Calendar!O:O,Calendar!N:N,,-1),""))</f>
        <v/>
      </c>
    </row>
    <row r="1713" spans="34:34" x14ac:dyDescent="0.35">
      <c r="AH1713" s="16" t="str">
        <f>IF(AND(B1713="Premier League",E1713="Live"),_xlfn.XLOOKUP(_xlfn.TEXTJOIN(" vs ",,C1713:D1713),Calendar!G:G,Calendar!B:B),IF(AND(B1713="Premier League",E1713="Highlights"),_xlfn.XLOOKUP(H1713,Calendar!O:O,Calendar!N:N,,-1),""))</f>
        <v/>
      </c>
    </row>
    <row r="1714" spans="34:34" x14ac:dyDescent="0.35">
      <c r="AH1714" s="16" t="str">
        <f>IF(AND(B1714="Premier League",E1714="Live"),_xlfn.XLOOKUP(_xlfn.TEXTJOIN(" vs ",,C1714:D1714),Calendar!G:G,Calendar!B:B),IF(AND(B1714="Premier League",E1714="Highlights"),_xlfn.XLOOKUP(H1714,Calendar!O:O,Calendar!N:N,,-1),""))</f>
        <v/>
      </c>
    </row>
    <row r="1715" spans="34:34" x14ac:dyDescent="0.35">
      <c r="AH1715" s="16" t="str">
        <f>IF(AND(B1715="Premier League",E1715="Live"),_xlfn.XLOOKUP(_xlfn.TEXTJOIN(" vs ",,C1715:D1715),Calendar!G:G,Calendar!B:B),IF(AND(B1715="Premier League",E1715="Highlights"),_xlfn.XLOOKUP(H1715,Calendar!O:O,Calendar!N:N,,-1),""))</f>
        <v/>
      </c>
    </row>
    <row r="1716" spans="34:34" x14ac:dyDescent="0.35">
      <c r="AH1716" s="16" t="str">
        <f>IF(AND(B1716="Premier League",E1716="Live"),_xlfn.XLOOKUP(_xlfn.TEXTJOIN(" vs ",,C1716:D1716),Calendar!G:G,Calendar!B:B),IF(AND(B1716="Premier League",E1716="Highlights"),_xlfn.XLOOKUP(H1716,Calendar!O:O,Calendar!N:N,,-1),""))</f>
        <v/>
      </c>
    </row>
    <row r="1717" spans="34:34" x14ac:dyDescent="0.35">
      <c r="AH1717" s="16" t="str">
        <f>IF(AND(B1717="Premier League",E1717="Live"),_xlfn.XLOOKUP(_xlfn.TEXTJOIN(" vs ",,C1717:D1717),Calendar!G:G,Calendar!B:B),IF(AND(B1717="Premier League",E1717="Highlights"),_xlfn.XLOOKUP(H1717,Calendar!O:O,Calendar!N:N,,-1),""))</f>
        <v/>
      </c>
    </row>
    <row r="1718" spans="34:34" x14ac:dyDescent="0.35">
      <c r="AH1718" s="16" t="str">
        <f>IF(AND(B1718="Premier League",E1718="Live"),_xlfn.XLOOKUP(_xlfn.TEXTJOIN(" vs ",,C1718:D1718),Calendar!G:G,Calendar!B:B),IF(AND(B1718="Premier League",E1718="Highlights"),_xlfn.XLOOKUP(H1718,Calendar!O:O,Calendar!N:N,,-1),""))</f>
        <v/>
      </c>
    </row>
    <row r="1719" spans="34:34" x14ac:dyDescent="0.35">
      <c r="AH1719" s="16" t="str">
        <f>IF(AND(B1719="Premier League",E1719="Live"),_xlfn.XLOOKUP(_xlfn.TEXTJOIN(" vs ",,C1719:D1719),Calendar!G:G,Calendar!B:B),IF(AND(B1719="Premier League",E1719="Highlights"),_xlfn.XLOOKUP(H1719,Calendar!O:O,Calendar!N:N,,-1),""))</f>
        <v/>
      </c>
    </row>
    <row r="1720" spans="34:34" x14ac:dyDescent="0.35">
      <c r="AH1720" s="16" t="str">
        <f>IF(AND(B1720="Premier League",E1720="Live"),_xlfn.XLOOKUP(_xlfn.TEXTJOIN(" vs ",,C1720:D1720),Calendar!G:G,Calendar!B:B),IF(AND(B1720="Premier League",E1720="Highlights"),_xlfn.XLOOKUP(H1720,Calendar!O:O,Calendar!N:N,,-1),""))</f>
        <v/>
      </c>
    </row>
    <row r="1721" spans="34:34" x14ac:dyDescent="0.35">
      <c r="AH1721" s="16" t="str">
        <f>IF(AND(B1721="Premier League",E1721="Live"),_xlfn.XLOOKUP(_xlfn.TEXTJOIN(" vs ",,C1721:D1721),Calendar!G:G,Calendar!B:B),IF(AND(B1721="Premier League",E1721="Highlights"),_xlfn.XLOOKUP(H1721,Calendar!O:O,Calendar!N:N,,-1),""))</f>
        <v/>
      </c>
    </row>
    <row r="1722" spans="34:34" x14ac:dyDescent="0.35">
      <c r="AH1722" s="16" t="str">
        <f>IF(AND(B1722="Premier League",E1722="Live"),_xlfn.XLOOKUP(_xlfn.TEXTJOIN(" vs ",,C1722:D1722),Calendar!G:G,Calendar!B:B),IF(AND(B1722="Premier League",E1722="Highlights"),_xlfn.XLOOKUP(H1722,Calendar!O:O,Calendar!N:N,,-1),""))</f>
        <v/>
      </c>
    </row>
    <row r="1723" spans="34:34" x14ac:dyDescent="0.35">
      <c r="AH1723" s="16" t="str">
        <f>IF(AND(B1723="Premier League",E1723="Live"),_xlfn.XLOOKUP(_xlfn.TEXTJOIN(" vs ",,C1723:D1723),Calendar!G:G,Calendar!B:B),IF(AND(B1723="Premier League",E1723="Highlights"),_xlfn.XLOOKUP(H1723,Calendar!O:O,Calendar!N:N,,-1),""))</f>
        <v/>
      </c>
    </row>
    <row r="1724" spans="34:34" x14ac:dyDescent="0.35">
      <c r="AH1724" s="16" t="str">
        <f>IF(AND(B1724="Premier League",E1724="Live"),_xlfn.XLOOKUP(_xlfn.TEXTJOIN(" vs ",,C1724:D1724),Calendar!G:G,Calendar!B:B),IF(AND(B1724="Premier League",E1724="Highlights"),_xlfn.XLOOKUP(H1724,Calendar!O:O,Calendar!N:N,,-1),""))</f>
        <v/>
      </c>
    </row>
    <row r="1725" spans="34:34" x14ac:dyDescent="0.35">
      <c r="AH1725" s="16" t="str">
        <f>IF(AND(B1725="Premier League",E1725="Live"),_xlfn.XLOOKUP(_xlfn.TEXTJOIN(" vs ",,C1725:D1725),Calendar!G:G,Calendar!B:B),IF(AND(B1725="Premier League",E1725="Highlights"),_xlfn.XLOOKUP(H1725,Calendar!O:O,Calendar!N:N,,-1),""))</f>
        <v/>
      </c>
    </row>
    <row r="1726" spans="34:34" x14ac:dyDescent="0.35">
      <c r="AH1726" s="16" t="str">
        <f>IF(AND(B1726="Premier League",E1726="Live"),_xlfn.XLOOKUP(_xlfn.TEXTJOIN(" vs ",,C1726:D1726),Calendar!G:G,Calendar!B:B),IF(AND(B1726="Premier League",E1726="Highlights"),_xlfn.XLOOKUP(H1726,Calendar!O:O,Calendar!N:N,,-1),""))</f>
        <v/>
      </c>
    </row>
    <row r="1727" spans="34:34" x14ac:dyDescent="0.35">
      <c r="AH1727" s="16" t="str">
        <f>IF(AND(B1727="Premier League",E1727="Live"),_xlfn.XLOOKUP(_xlfn.TEXTJOIN(" vs ",,C1727:D1727),Calendar!G:G,Calendar!B:B),IF(AND(B1727="Premier League",E1727="Highlights"),_xlfn.XLOOKUP(H1727,Calendar!O:O,Calendar!N:N,,-1),""))</f>
        <v/>
      </c>
    </row>
    <row r="1728" spans="34:34" x14ac:dyDescent="0.35">
      <c r="AH1728" s="16" t="str">
        <f>IF(AND(B1728="Premier League",E1728="Live"),_xlfn.XLOOKUP(_xlfn.TEXTJOIN(" vs ",,C1728:D1728),Calendar!G:G,Calendar!B:B),IF(AND(B1728="Premier League",E1728="Highlights"),_xlfn.XLOOKUP(H1728,Calendar!O:O,Calendar!N:N,,-1),""))</f>
        <v/>
      </c>
    </row>
    <row r="1729" spans="34:34" x14ac:dyDescent="0.35">
      <c r="AH1729" s="16" t="str">
        <f>IF(AND(B1729="Premier League",E1729="Live"),_xlfn.XLOOKUP(_xlfn.TEXTJOIN(" vs ",,C1729:D1729),Calendar!G:G,Calendar!B:B),IF(AND(B1729="Premier League",E1729="Highlights"),_xlfn.XLOOKUP(H1729,Calendar!O:O,Calendar!N:N,,-1),""))</f>
        <v/>
      </c>
    </row>
    <row r="1730" spans="34:34" x14ac:dyDescent="0.35">
      <c r="AH1730" s="16" t="str">
        <f>IF(AND(B1730="Premier League",E1730="Live"),_xlfn.XLOOKUP(_xlfn.TEXTJOIN(" vs ",,C1730:D1730),Calendar!G:G,Calendar!B:B),IF(AND(B1730="Premier League",E1730="Highlights"),_xlfn.XLOOKUP(H1730,Calendar!O:O,Calendar!N:N,,-1),""))</f>
        <v/>
      </c>
    </row>
    <row r="1731" spans="34:34" x14ac:dyDescent="0.35">
      <c r="AH1731" s="16" t="str">
        <f>IF(AND(B1731="Premier League",E1731="Live"),_xlfn.XLOOKUP(_xlfn.TEXTJOIN(" vs ",,C1731:D1731),Calendar!G:G,Calendar!B:B),IF(AND(B1731="Premier League",E1731="Highlights"),_xlfn.XLOOKUP(H1731,Calendar!O:O,Calendar!N:N,,-1),""))</f>
        <v/>
      </c>
    </row>
    <row r="1732" spans="34:34" x14ac:dyDescent="0.35">
      <c r="AH1732" s="16" t="str">
        <f>IF(AND(B1732="Premier League",E1732="Live"),_xlfn.XLOOKUP(_xlfn.TEXTJOIN(" vs ",,C1732:D1732),Calendar!G:G,Calendar!B:B),IF(AND(B1732="Premier League",E1732="Highlights"),_xlfn.XLOOKUP(H1732,Calendar!O:O,Calendar!N:N,,-1),""))</f>
        <v/>
      </c>
    </row>
    <row r="1733" spans="34:34" x14ac:dyDescent="0.35">
      <c r="AH1733" s="16" t="str">
        <f>IF(AND(B1733="Premier League",E1733="Live"),_xlfn.XLOOKUP(_xlfn.TEXTJOIN(" vs ",,C1733:D1733),Calendar!G:G,Calendar!B:B),IF(AND(B1733="Premier League",E1733="Highlights"),_xlfn.XLOOKUP(H1733,Calendar!O:O,Calendar!N:N,,-1),""))</f>
        <v/>
      </c>
    </row>
    <row r="1734" spans="34:34" x14ac:dyDescent="0.35">
      <c r="AH1734" s="16" t="str">
        <f>IF(AND(B1734="Premier League",E1734="Live"),_xlfn.XLOOKUP(_xlfn.TEXTJOIN(" vs ",,C1734:D1734),Calendar!G:G,Calendar!B:B),IF(AND(B1734="Premier League",E1734="Highlights"),_xlfn.XLOOKUP(H1734,Calendar!O:O,Calendar!N:N,,-1),""))</f>
        <v/>
      </c>
    </row>
    <row r="1735" spans="34:34" x14ac:dyDescent="0.35">
      <c r="AH1735" s="16" t="str">
        <f>IF(AND(B1735="Premier League",E1735="Live"),_xlfn.XLOOKUP(_xlfn.TEXTJOIN(" vs ",,C1735:D1735),Calendar!G:G,Calendar!B:B),IF(AND(B1735="Premier League",E1735="Highlights"),_xlfn.XLOOKUP(H1735,Calendar!O:O,Calendar!N:N,,-1),""))</f>
        <v/>
      </c>
    </row>
    <row r="1736" spans="34:34" x14ac:dyDescent="0.35">
      <c r="AH1736" s="16" t="str">
        <f>IF(AND(B1736="Premier League",E1736="Live"),_xlfn.XLOOKUP(_xlfn.TEXTJOIN(" vs ",,C1736:D1736),Calendar!G:G,Calendar!B:B),IF(AND(B1736="Premier League",E1736="Highlights"),_xlfn.XLOOKUP(H1736,Calendar!O:O,Calendar!N:N,,-1),""))</f>
        <v/>
      </c>
    </row>
    <row r="1737" spans="34:34" x14ac:dyDescent="0.35">
      <c r="AH1737" s="16" t="str">
        <f>IF(AND(B1737="Premier League",E1737="Live"),_xlfn.XLOOKUP(_xlfn.TEXTJOIN(" vs ",,C1737:D1737),Calendar!G:G,Calendar!B:B),IF(AND(B1737="Premier League",E1737="Highlights"),_xlfn.XLOOKUP(H1737,Calendar!O:O,Calendar!N:N,,-1),""))</f>
        <v/>
      </c>
    </row>
    <row r="1738" spans="34:34" x14ac:dyDescent="0.35">
      <c r="AH1738" s="16" t="str">
        <f>IF(AND(B1738="Premier League",E1738="Live"),_xlfn.XLOOKUP(_xlfn.TEXTJOIN(" vs ",,C1738:D1738),Calendar!G:G,Calendar!B:B),IF(AND(B1738="Premier League",E1738="Highlights"),_xlfn.XLOOKUP(H1738,Calendar!O:O,Calendar!N:N,,-1),""))</f>
        <v/>
      </c>
    </row>
    <row r="1739" spans="34:34" x14ac:dyDescent="0.35">
      <c r="AH1739" s="16" t="str">
        <f>IF(AND(B1739="Premier League",E1739="Live"),_xlfn.XLOOKUP(_xlfn.TEXTJOIN(" vs ",,C1739:D1739),Calendar!G:G,Calendar!B:B),IF(AND(B1739="Premier League",E1739="Highlights"),_xlfn.XLOOKUP(H1739,Calendar!O:O,Calendar!N:N,,-1),""))</f>
        <v/>
      </c>
    </row>
    <row r="1740" spans="34:34" x14ac:dyDescent="0.35">
      <c r="AH1740" s="16" t="str">
        <f>IF(AND(B1740="Premier League",E1740="Live"),_xlfn.XLOOKUP(_xlfn.TEXTJOIN(" vs ",,C1740:D1740),Calendar!G:G,Calendar!B:B),IF(AND(B1740="Premier League",E1740="Highlights"),_xlfn.XLOOKUP(H1740,Calendar!O:O,Calendar!N:N,,-1),""))</f>
        <v/>
      </c>
    </row>
    <row r="1741" spans="34:34" x14ac:dyDescent="0.35">
      <c r="AH1741" s="16" t="str">
        <f>IF(AND(B1741="Premier League",E1741="Live"),_xlfn.XLOOKUP(_xlfn.TEXTJOIN(" vs ",,C1741:D1741),Calendar!G:G,Calendar!B:B),IF(AND(B1741="Premier League",E1741="Highlights"),_xlfn.XLOOKUP(H1741,Calendar!O:O,Calendar!N:N,,-1),""))</f>
        <v/>
      </c>
    </row>
    <row r="1742" spans="34:34" x14ac:dyDescent="0.35">
      <c r="AH1742" s="16" t="str">
        <f>IF(AND(B1742="Premier League",E1742="Live"),_xlfn.XLOOKUP(_xlfn.TEXTJOIN(" vs ",,C1742:D1742),Calendar!G:G,Calendar!B:B),IF(AND(B1742="Premier League",E1742="Highlights"),_xlfn.XLOOKUP(H1742,Calendar!O:O,Calendar!N:N,,-1),""))</f>
        <v/>
      </c>
    </row>
    <row r="1743" spans="34:34" x14ac:dyDescent="0.35">
      <c r="AH1743" s="16" t="str">
        <f>IF(AND(B1743="Premier League",E1743="Live"),_xlfn.XLOOKUP(_xlfn.TEXTJOIN(" vs ",,C1743:D1743),Calendar!G:G,Calendar!B:B),IF(AND(B1743="Premier League",E1743="Highlights"),_xlfn.XLOOKUP(H1743,Calendar!O:O,Calendar!N:N,,-1),""))</f>
        <v/>
      </c>
    </row>
    <row r="1744" spans="34:34" x14ac:dyDescent="0.35">
      <c r="AH1744" s="16" t="str">
        <f>IF(AND(B1744="Premier League",E1744="Live"),_xlfn.XLOOKUP(_xlfn.TEXTJOIN(" vs ",,C1744:D1744),Calendar!G:G,Calendar!B:B),IF(AND(B1744="Premier League",E1744="Highlights"),_xlfn.XLOOKUP(H1744,Calendar!O:O,Calendar!N:N,,-1),""))</f>
        <v/>
      </c>
    </row>
    <row r="1745" spans="34:34" x14ac:dyDescent="0.35">
      <c r="AH1745" s="16" t="str">
        <f>IF(AND(B1745="Premier League",E1745="Live"),_xlfn.XLOOKUP(_xlfn.TEXTJOIN(" vs ",,C1745:D1745),Calendar!G:G,Calendar!B:B),IF(AND(B1745="Premier League",E1745="Highlights"),_xlfn.XLOOKUP(H1745,Calendar!O:O,Calendar!N:N,,-1),""))</f>
        <v/>
      </c>
    </row>
    <row r="1746" spans="34:34" x14ac:dyDescent="0.35">
      <c r="AH1746" s="16" t="str">
        <f>IF(AND(B1746="Premier League",E1746="Live"),_xlfn.XLOOKUP(_xlfn.TEXTJOIN(" vs ",,C1746:D1746),Calendar!G:G,Calendar!B:B),IF(AND(B1746="Premier League",E1746="Highlights"),_xlfn.XLOOKUP(H1746,Calendar!O:O,Calendar!N:N,,-1),""))</f>
        <v/>
      </c>
    </row>
    <row r="1747" spans="34:34" x14ac:dyDescent="0.35">
      <c r="AH1747" s="16" t="str">
        <f>IF(AND(B1747="Premier League",E1747="Live"),_xlfn.XLOOKUP(_xlfn.TEXTJOIN(" vs ",,C1747:D1747),Calendar!G:G,Calendar!B:B),IF(AND(B1747="Premier League",E1747="Highlights"),_xlfn.XLOOKUP(H1747,Calendar!O:O,Calendar!N:N,,-1),""))</f>
        <v/>
      </c>
    </row>
    <row r="1748" spans="34:34" x14ac:dyDescent="0.35">
      <c r="AH1748" s="16" t="str">
        <f>IF(AND(B1748="Premier League",E1748="Live"),_xlfn.XLOOKUP(_xlfn.TEXTJOIN(" vs ",,C1748:D1748),Calendar!G:G,Calendar!B:B),IF(AND(B1748="Premier League",E1748="Highlights"),_xlfn.XLOOKUP(H1748,Calendar!O:O,Calendar!N:N,,-1),""))</f>
        <v/>
      </c>
    </row>
    <row r="1749" spans="34:34" x14ac:dyDescent="0.35">
      <c r="AH1749" s="16" t="str">
        <f>IF(AND(B1749="Premier League",E1749="Live"),_xlfn.XLOOKUP(_xlfn.TEXTJOIN(" vs ",,C1749:D1749),Calendar!G:G,Calendar!B:B),IF(AND(B1749="Premier League",E1749="Highlights"),_xlfn.XLOOKUP(H1749,Calendar!O:O,Calendar!N:N,,-1),""))</f>
        <v/>
      </c>
    </row>
    <row r="1750" spans="34:34" x14ac:dyDescent="0.35">
      <c r="AH1750" s="16" t="str">
        <f>IF(AND(B1750="Premier League",E1750="Live"),_xlfn.XLOOKUP(_xlfn.TEXTJOIN(" vs ",,C1750:D1750),Calendar!G:G,Calendar!B:B),IF(AND(B1750="Premier League",E1750="Highlights"),_xlfn.XLOOKUP(H1750,Calendar!O:O,Calendar!N:N,,-1),""))</f>
        <v/>
      </c>
    </row>
    <row r="1751" spans="34:34" x14ac:dyDescent="0.35">
      <c r="AH1751" s="16" t="str">
        <f>IF(AND(B1751="Premier League",E1751="Live"),_xlfn.XLOOKUP(_xlfn.TEXTJOIN(" vs ",,C1751:D1751),Calendar!G:G,Calendar!B:B),IF(AND(B1751="Premier League",E1751="Highlights"),_xlfn.XLOOKUP(H1751,Calendar!O:O,Calendar!N:N,,-1),""))</f>
        <v/>
      </c>
    </row>
    <row r="1752" spans="34:34" x14ac:dyDescent="0.35">
      <c r="AH1752" s="16" t="str">
        <f>IF(AND(B1752="Premier League",E1752="Live"),_xlfn.XLOOKUP(_xlfn.TEXTJOIN(" vs ",,C1752:D1752),Calendar!G:G,Calendar!B:B),IF(AND(B1752="Premier League",E1752="Highlights"),_xlfn.XLOOKUP(H1752,Calendar!O:O,Calendar!N:N,,-1),""))</f>
        <v/>
      </c>
    </row>
    <row r="1753" spans="34:34" x14ac:dyDescent="0.35">
      <c r="AH1753" s="16" t="str">
        <f>IF(AND(B1753="Premier League",E1753="Live"),_xlfn.XLOOKUP(_xlfn.TEXTJOIN(" vs ",,C1753:D1753),Calendar!G:G,Calendar!B:B),IF(AND(B1753="Premier League",E1753="Highlights"),_xlfn.XLOOKUP(H1753,Calendar!O:O,Calendar!N:N,,-1),""))</f>
        <v/>
      </c>
    </row>
    <row r="1754" spans="34:34" x14ac:dyDescent="0.35">
      <c r="AH1754" s="16" t="str">
        <f>IF(AND(B1754="Premier League",E1754="Live"),_xlfn.XLOOKUP(_xlfn.TEXTJOIN(" vs ",,C1754:D1754),Calendar!G:G,Calendar!B:B),IF(AND(B1754="Premier League",E1754="Highlights"),_xlfn.XLOOKUP(H1754,Calendar!O:O,Calendar!N:N,,-1),""))</f>
        <v/>
      </c>
    </row>
    <row r="1755" spans="34:34" x14ac:dyDescent="0.35">
      <c r="AH1755" s="16" t="str">
        <f>IF(AND(B1755="Premier League",E1755="Live"),_xlfn.XLOOKUP(_xlfn.TEXTJOIN(" vs ",,C1755:D1755),Calendar!G:G,Calendar!B:B),IF(AND(B1755="Premier League",E1755="Highlights"),_xlfn.XLOOKUP(H1755,Calendar!O:O,Calendar!N:N,,-1),""))</f>
        <v/>
      </c>
    </row>
    <row r="1756" spans="34:34" x14ac:dyDescent="0.35">
      <c r="AH1756" s="16" t="str">
        <f>IF(AND(B1756="Premier League",E1756="Live"),_xlfn.XLOOKUP(_xlfn.TEXTJOIN(" vs ",,C1756:D1756),Calendar!G:G,Calendar!B:B),IF(AND(B1756="Premier League",E1756="Highlights"),_xlfn.XLOOKUP(H1756,Calendar!O:O,Calendar!N:N,,-1),""))</f>
        <v/>
      </c>
    </row>
    <row r="1757" spans="34:34" x14ac:dyDescent="0.35">
      <c r="AH1757" s="16" t="str">
        <f>IF(AND(B1757="Premier League",E1757="Live"),_xlfn.XLOOKUP(_xlfn.TEXTJOIN(" vs ",,C1757:D1757),Calendar!G:G,Calendar!B:B),IF(AND(B1757="Premier League",E1757="Highlights"),_xlfn.XLOOKUP(H1757,Calendar!O:O,Calendar!N:N,,-1),""))</f>
        <v/>
      </c>
    </row>
    <row r="1758" spans="34:34" x14ac:dyDescent="0.35">
      <c r="AH1758" s="16" t="str">
        <f>IF(AND(B1758="Premier League",E1758="Live"),_xlfn.XLOOKUP(_xlfn.TEXTJOIN(" vs ",,C1758:D1758),Calendar!G:G,Calendar!B:B),IF(AND(B1758="Premier League",E1758="Highlights"),_xlfn.XLOOKUP(H1758,Calendar!O:O,Calendar!N:N,,-1),""))</f>
        <v/>
      </c>
    </row>
    <row r="1759" spans="34:34" x14ac:dyDescent="0.35">
      <c r="AH1759" s="16" t="str">
        <f>IF(AND(B1759="Premier League",E1759="Live"),_xlfn.XLOOKUP(_xlfn.TEXTJOIN(" vs ",,C1759:D1759),Calendar!G:G,Calendar!B:B),IF(AND(B1759="Premier League",E1759="Highlights"),_xlfn.XLOOKUP(H1759,Calendar!O:O,Calendar!N:N,,-1),""))</f>
        <v/>
      </c>
    </row>
    <row r="1760" spans="34:34" x14ac:dyDescent="0.35">
      <c r="AH1760" s="16" t="str">
        <f>IF(AND(B1760="Premier League",E1760="Live"),_xlfn.XLOOKUP(_xlfn.TEXTJOIN(" vs ",,C1760:D1760),Calendar!G:G,Calendar!B:B),IF(AND(B1760="Premier League",E1760="Highlights"),_xlfn.XLOOKUP(H1760,Calendar!O:O,Calendar!N:N,,-1),""))</f>
        <v/>
      </c>
    </row>
    <row r="1761" spans="34:34" x14ac:dyDescent="0.35">
      <c r="AH1761" s="16" t="str">
        <f>IF(AND(B1761="Premier League",E1761="Live"),_xlfn.XLOOKUP(_xlfn.TEXTJOIN(" vs ",,C1761:D1761),Calendar!G:G,Calendar!B:B),IF(AND(B1761="Premier League",E1761="Highlights"),_xlfn.XLOOKUP(H1761,Calendar!O:O,Calendar!N:N,,-1),""))</f>
        <v/>
      </c>
    </row>
    <row r="1762" spans="34:34" x14ac:dyDescent="0.35">
      <c r="AH1762" s="16" t="str">
        <f>IF(AND(B1762="Premier League",E1762="Live"),_xlfn.XLOOKUP(_xlfn.TEXTJOIN(" vs ",,C1762:D1762),Calendar!G:G,Calendar!B:B),IF(AND(B1762="Premier League",E1762="Highlights"),_xlfn.XLOOKUP(H1762,Calendar!O:O,Calendar!N:N,,-1),""))</f>
        <v/>
      </c>
    </row>
    <row r="1763" spans="34:34" x14ac:dyDescent="0.35">
      <c r="AH1763" s="16" t="str">
        <f>IF(AND(B1763="Premier League",E1763="Live"),_xlfn.XLOOKUP(_xlfn.TEXTJOIN(" vs ",,C1763:D1763),Calendar!G:G,Calendar!B:B),IF(AND(B1763="Premier League",E1763="Highlights"),_xlfn.XLOOKUP(H1763,Calendar!O:O,Calendar!N:N,,-1),""))</f>
        <v/>
      </c>
    </row>
    <row r="1764" spans="34:34" x14ac:dyDescent="0.35">
      <c r="AH1764" s="16" t="str">
        <f>IF(AND(B1764="Premier League",E1764="Live"),_xlfn.XLOOKUP(_xlfn.TEXTJOIN(" vs ",,C1764:D1764),Calendar!G:G,Calendar!B:B),IF(AND(B1764="Premier League",E1764="Highlights"),_xlfn.XLOOKUP(H1764,Calendar!O:O,Calendar!N:N,,-1),""))</f>
        <v/>
      </c>
    </row>
    <row r="1765" spans="34:34" x14ac:dyDescent="0.35">
      <c r="AH1765" s="16" t="str">
        <f>IF(AND(B1765="Premier League",E1765="Live"),_xlfn.XLOOKUP(_xlfn.TEXTJOIN(" vs ",,C1765:D1765),Calendar!G:G,Calendar!B:B),IF(AND(B1765="Premier League",E1765="Highlights"),_xlfn.XLOOKUP(H1765,Calendar!O:O,Calendar!N:N,,-1),""))</f>
        <v/>
      </c>
    </row>
    <row r="1766" spans="34:34" x14ac:dyDescent="0.35">
      <c r="AH1766" s="16" t="str">
        <f>IF(AND(B1766="Premier League",E1766="Live"),_xlfn.XLOOKUP(_xlfn.TEXTJOIN(" vs ",,C1766:D1766),Calendar!G:G,Calendar!B:B),IF(AND(B1766="Premier League",E1766="Highlights"),_xlfn.XLOOKUP(H1766,Calendar!O:O,Calendar!N:N,,-1),""))</f>
        <v/>
      </c>
    </row>
    <row r="1767" spans="34:34" x14ac:dyDescent="0.35">
      <c r="AH1767" s="16" t="str">
        <f>IF(AND(B1767="Premier League",E1767="Live"),_xlfn.XLOOKUP(_xlfn.TEXTJOIN(" vs ",,C1767:D1767),Calendar!G:G,Calendar!B:B),IF(AND(B1767="Premier League",E1767="Highlights"),_xlfn.XLOOKUP(H1767,Calendar!O:O,Calendar!N:N,,-1),""))</f>
        <v/>
      </c>
    </row>
    <row r="1768" spans="34:34" x14ac:dyDescent="0.35">
      <c r="AH1768" s="16" t="str">
        <f>IF(AND(B1768="Premier League",E1768="Live"),_xlfn.XLOOKUP(_xlfn.TEXTJOIN(" vs ",,C1768:D1768),Calendar!G:G,Calendar!B:B),IF(AND(B1768="Premier League",E1768="Highlights"),_xlfn.XLOOKUP(H1768,Calendar!O:O,Calendar!N:N,,-1),""))</f>
        <v/>
      </c>
    </row>
    <row r="1769" spans="34:34" x14ac:dyDescent="0.35">
      <c r="AH1769" s="16" t="str">
        <f>IF(AND(B1769="Premier League",E1769="Live"),_xlfn.XLOOKUP(_xlfn.TEXTJOIN(" vs ",,C1769:D1769),Calendar!G:G,Calendar!B:B),IF(AND(B1769="Premier League",E1769="Highlights"),_xlfn.XLOOKUP(H1769,Calendar!O:O,Calendar!N:N,,-1),""))</f>
        <v/>
      </c>
    </row>
    <row r="1770" spans="34:34" x14ac:dyDescent="0.35">
      <c r="AH1770" s="16" t="str">
        <f>IF(AND(B1770="Premier League",E1770="Live"),_xlfn.XLOOKUP(_xlfn.TEXTJOIN(" vs ",,C1770:D1770),Calendar!G:G,Calendar!B:B),IF(AND(B1770="Premier League",E1770="Highlights"),_xlfn.XLOOKUP(H1770,Calendar!O:O,Calendar!N:N,,-1),""))</f>
        <v/>
      </c>
    </row>
    <row r="1771" spans="34:34" x14ac:dyDescent="0.35">
      <c r="AH1771" s="16" t="str">
        <f>IF(AND(B1771="Premier League",E1771="Live"),_xlfn.XLOOKUP(_xlfn.TEXTJOIN(" vs ",,C1771:D1771),Calendar!G:G,Calendar!B:B),IF(AND(B1771="Premier League",E1771="Highlights"),_xlfn.XLOOKUP(H1771,Calendar!O:O,Calendar!N:N,,-1),""))</f>
        <v/>
      </c>
    </row>
    <row r="1772" spans="34:34" x14ac:dyDescent="0.35">
      <c r="AH1772" s="16" t="str">
        <f>IF(AND(B1772="Premier League",E1772="Live"),_xlfn.XLOOKUP(_xlfn.TEXTJOIN(" vs ",,C1772:D1772),Calendar!G:G,Calendar!B:B),IF(AND(B1772="Premier League",E1772="Highlights"),_xlfn.XLOOKUP(H1772,Calendar!O:O,Calendar!N:N,,-1),""))</f>
        <v/>
      </c>
    </row>
    <row r="1773" spans="34:34" x14ac:dyDescent="0.35">
      <c r="AH1773" s="16" t="str">
        <f>IF(AND(B1773="Premier League",E1773="Live"),_xlfn.XLOOKUP(_xlfn.TEXTJOIN(" vs ",,C1773:D1773),Calendar!G:G,Calendar!B:B),IF(AND(B1773="Premier League",E1773="Highlights"),_xlfn.XLOOKUP(H1773,Calendar!O:O,Calendar!N:N,,-1),""))</f>
        <v/>
      </c>
    </row>
    <row r="1774" spans="34:34" x14ac:dyDescent="0.35">
      <c r="AH1774" s="16" t="str">
        <f>IF(AND(B1774="Premier League",E1774="Live"),_xlfn.XLOOKUP(_xlfn.TEXTJOIN(" vs ",,C1774:D1774),Calendar!G:G,Calendar!B:B),IF(AND(B1774="Premier League",E1774="Highlights"),_xlfn.XLOOKUP(H1774,Calendar!O:O,Calendar!N:N,,-1),""))</f>
        <v/>
      </c>
    </row>
    <row r="1775" spans="34:34" x14ac:dyDescent="0.35">
      <c r="AH1775" s="16" t="str">
        <f>IF(AND(B1775="Premier League",E1775="Live"),_xlfn.XLOOKUP(_xlfn.TEXTJOIN(" vs ",,C1775:D1775),Calendar!G:G,Calendar!B:B),IF(AND(B1775="Premier League",E1775="Highlights"),_xlfn.XLOOKUP(H1775,Calendar!O:O,Calendar!N:N,,-1),""))</f>
        <v/>
      </c>
    </row>
    <row r="1776" spans="34:34" x14ac:dyDescent="0.35">
      <c r="AH1776" s="16" t="str">
        <f>IF(AND(B1776="Premier League",E1776="Live"),_xlfn.XLOOKUP(_xlfn.TEXTJOIN(" vs ",,C1776:D1776),Calendar!G:G,Calendar!B:B),IF(AND(B1776="Premier League",E1776="Highlights"),_xlfn.XLOOKUP(H1776,Calendar!O:O,Calendar!N:N,,-1),""))</f>
        <v/>
      </c>
    </row>
    <row r="1777" spans="34:34" x14ac:dyDescent="0.35">
      <c r="AH1777" s="16" t="str">
        <f>IF(AND(B1777="Premier League",E1777="Live"),_xlfn.XLOOKUP(_xlfn.TEXTJOIN(" vs ",,C1777:D1777),Calendar!G:G,Calendar!B:B),IF(AND(B1777="Premier League",E1777="Highlights"),_xlfn.XLOOKUP(H1777,Calendar!O:O,Calendar!N:N,,-1),""))</f>
        <v/>
      </c>
    </row>
    <row r="1778" spans="34:34" x14ac:dyDescent="0.35">
      <c r="AH1778" s="16" t="str">
        <f>IF(AND(B1778="Premier League",E1778="Live"),_xlfn.XLOOKUP(_xlfn.TEXTJOIN(" vs ",,C1778:D1778),Calendar!G:G,Calendar!B:B),IF(AND(B1778="Premier League",E1778="Highlights"),_xlfn.XLOOKUP(H1778,Calendar!O:O,Calendar!N:N,,-1),""))</f>
        <v/>
      </c>
    </row>
    <row r="1779" spans="34:34" x14ac:dyDescent="0.35">
      <c r="AH1779" s="16" t="str">
        <f>IF(AND(B1779="Premier League",E1779="Live"),_xlfn.XLOOKUP(_xlfn.TEXTJOIN(" vs ",,C1779:D1779),Calendar!G:G,Calendar!B:B),IF(AND(B1779="Premier League",E1779="Highlights"),_xlfn.XLOOKUP(H1779,Calendar!O:O,Calendar!N:N,,-1),""))</f>
        <v/>
      </c>
    </row>
    <row r="1780" spans="34:34" x14ac:dyDescent="0.35">
      <c r="AH1780" s="16" t="str">
        <f>IF(AND(B1780="Premier League",E1780="Live"),_xlfn.XLOOKUP(_xlfn.TEXTJOIN(" vs ",,C1780:D1780),Calendar!G:G,Calendar!B:B),IF(AND(B1780="Premier League",E1780="Highlights"),_xlfn.XLOOKUP(H1780,Calendar!O:O,Calendar!N:N,,-1),""))</f>
        <v/>
      </c>
    </row>
    <row r="1781" spans="34:34" x14ac:dyDescent="0.35">
      <c r="AH1781" s="16" t="str">
        <f>IF(AND(B1781="Premier League",E1781="Live"),_xlfn.XLOOKUP(_xlfn.TEXTJOIN(" vs ",,C1781:D1781),Calendar!G:G,Calendar!B:B),IF(AND(B1781="Premier League",E1781="Highlights"),_xlfn.XLOOKUP(H1781,Calendar!O:O,Calendar!N:N,,-1),""))</f>
        <v/>
      </c>
    </row>
    <row r="1782" spans="34:34" x14ac:dyDescent="0.35">
      <c r="AH1782" s="16" t="str">
        <f>IF(AND(B1782="Premier League",E1782="Live"),_xlfn.XLOOKUP(_xlfn.TEXTJOIN(" vs ",,C1782:D1782),Calendar!G:G,Calendar!B:B),IF(AND(B1782="Premier League",E1782="Highlights"),_xlfn.XLOOKUP(H1782,Calendar!O:O,Calendar!N:N,,-1),""))</f>
        <v/>
      </c>
    </row>
    <row r="1783" spans="34:34" x14ac:dyDescent="0.35">
      <c r="AH1783" s="16" t="str">
        <f>IF(AND(B1783="Premier League",E1783="Live"),_xlfn.XLOOKUP(_xlfn.TEXTJOIN(" vs ",,C1783:D1783),Calendar!G:G,Calendar!B:B),IF(AND(B1783="Premier League",E1783="Highlights"),_xlfn.XLOOKUP(H1783,Calendar!O:O,Calendar!N:N,,-1),""))</f>
        <v/>
      </c>
    </row>
    <row r="1784" spans="34:34" x14ac:dyDescent="0.35">
      <c r="AH1784" s="16" t="str">
        <f>IF(AND(B1784="Premier League",E1784="Live"),_xlfn.XLOOKUP(_xlfn.TEXTJOIN(" vs ",,C1784:D1784),Calendar!G:G,Calendar!B:B),IF(AND(B1784="Premier League",E1784="Highlights"),_xlfn.XLOOKUP(H1784,Calendar!O:O,Calendar!N:N,,-1),""))</f>
        <v/>
      </c>
    </row>
    <row r="1785" spans="34:34" x14ac:dyDescent="0.35">
      <c r="AH1785" s="16" t="str">
        <f>IF(AND(B1785="Premier League",E1785="Live"),_xlfn.XLOOKUP(_xlfn.TEXTJOIN(" vs ",,C1785:D1785),Calendar!G:G,Calendar!B:B),IF(AND(B1785="Premier League",E1785="Highlights"),_xlfn.XLOOKUP(H1785,Calendar!O:O,Calendar!N:N,,-1),""))</f>
        <v/>
      </c>
    </row>
    <row r="1786" spans="34:34" x14ac:dyDescent="0.35">
      <c r="AH1786" s="16" t="str">
        <f>IF(AND(B1786="Premier League",E1786="Live"),_xlfn.XLOOKUP(_xlfn.TEXTJOIN(" vs ",,C1786:D1786),Calendar!G:G,Calendar!B:B),IF(AND(B1786="Premier League",E1786="Highlights"),_xlfn.XLOOKUP(H1786,Calendar!O:O,Calendar!N:N,,-1),""))</f>
        <v/>
      </c>
    </row>
    <row r="1787" spans="34:34" x14ac:dyDescent="0.35">
      <c r="AH1787" s="16" t="str">
        <f>IF(AND(B1787="Premier League",E1787="Live"),_xlfn.XLOOKUP(_xlfn.TEXTJOIN(" vs ",,C1787:D1787),Calendar!G:G,Calendar!B:B),IF(AND(B1787="Premier League",E1787="Highlights"),_xlfn.XLOOKUP(H1787,Calendar!O:O,Calendar!N:N,,-1),""))</f>
        <v/>
      </c>
    </row>
    <row r="1788" spans="34:34" x14ac:dyDescent="0.35">
      <c r="AH1788" s="16" t="str">
        <f>IF(AND(B1788="Premier League",E1788="Live"),_xlfn.XLOOKUP(_xlfn.TEXTJOIN(" vs ",,C1788:D1788),Calendar!G:G,Calendar!B:B),IF(AND(B1788="Premier League",E1788="Highlights"),_xlfn.XLOOKUP(H1788,Calendar!O:O,Calendar!N:N,,-1),""))</f>
        <v/>
      </c>
    </row>
    <row r="1789" spans="34:34" x14ac:dyDescent="0.35">
      <c r="AH1789" s="16" t="str">
        <f>IF(AND(B1789="Premier League",E1789="Live"),_xlfn.XLOOKUP(_xlfn.TEXTJOIN(" vs ",,C1789:D1789),Calendar!G:G,Calendar!B:B),IF(AND(B1789="Premier League",E1789="Highlights"),_xlfn.XLOOKUP(H1789,Calendar!O:O,Calendar!N:N,,-1),""))</f>
        <v/>
      </c>
    </row>
    <row r="1790" spans="34:34" x14ac:dyDescent="0.35">
      <c r="AH1790" s="16" t="str">
        <f>IF(AND(B1790="Premier League",E1790="Live"),_xlfn.XLOOKUP(_xlfn.TEXTJOIN(" vs ",,C1790:D1790),Calendar!G:G,Calendar!B:B),IF(AND(B1790="Premier League",E1790="Highlights"),_xlfn.XLOOKUP(H1790,Calendar!O:O,Calendar!N:N,,-1),""))</f>
        <v/>
      </c>
    </row>
    <row r="1791" spans="34:34" x14ac:dyDescent="0.35">
      <c r="AH1791" s="16" t="str">
        <f>IF(AND(B1791="Premier League",E1791="Live"),_xlfn.XLOOKUP(_xlfn.TEXTJOIN(" vs ",,C1791:D1791),Calendar!G:G,Calendar!B:B),IF(AND(B1791="Premier League",E1791="Highlights"),_xlfn.XLOOKUP(H1791,Calendar!O:O,Calendar!N:N,,-1),""))</f>
        <v/>
      </c>
    </row>
    <row r="1792" spans="34:34" x14ac:dyDescent="0.35">
      <c r="AH1792" s="16" t="str">
        <f>IF(AND(B1792="Premier League",E1792="Live"),_xlfn.XLOOKUP(_xlfn.TEXTJOIN(" vs ",,C1792:D1792),Calendar!G:G,Calendar!B:B),IF(AND(B1792="Premier League",E1792="Highlights"),_xlfn.XLOOKUP(H1792,Calendar!O:O,Calendar!N:N,,-1),""))</f>
        <v/>
      </c>
    </row>
    <row r="1793" spans="34:34" x14ac:dyDescent="0.35">
      <c r="AH1793" s="16" t="str">
        <f>IF(AND(B1793="Premier League",E1793="Live"),_xlfn.XLOOKUP(_xlfn.TEXTJOIN(" vs ",,C1793:D1793),Calendar!G:G,Calendar!B:B),IF(AND(B1793="Premier League",E1793="Highlights"),_xlfn.XLOOKUP(H1793,Calendar!O:O,Calendar!N:N,,-1),""))</f>
        <v/>
      </c>
    </row>
    <row r="1794" spans="34:34" x14ac:dyDescent="0.35">
      <c r="AH1794" s="16" t="str">
        <f>IF(AND(B1794="Premier League",E1794="Live"),_xlfn.XLOOKUP(_xlfn.TEXTJOIN(" vs ",,C1794:D1794),Calendar!G:G,Calendar!B:B),IF(AND(B1794="Premier League",E1794="Highlights"),_xlfn.XLOOKUP(H1794,Calendar!O:O,Calendar!N:N,,-1),""))</f>
        <v/>
      </c>
    </row>
    <row r="1795" spans="34:34" x14ac:dyDescent="0.35">
      <c r="AH1795" s="16" t="str">
        <f>IF(AND(B1795="Premier League",E1795="Live"),_xlfn.XLOOKUP(_xlfn.TEXTJOIN(" vs ",,C1795:D1795),Calendar!G:G,Calendar!B:B),IF(AND(B1795="Premier League",E1795="Highlights"),_xlfn.XLOOKUP(H1795,Calendar!O:O,Calendar!N:N,,-1),""))</f>
        <v/>
      </c>
    </row>
    <row r="1796" spans="34:34" x14ac:dyDescent="0.35">
      <c r="AH1796" s="16" t="str">
        <f>IF(AND(B1796="Premier League",E1796="Live"),_xlfn.XLOOKUP(_xlfn.TEXTJOIN(" vs ",,C1796:D1796),Calendar!G:G,Calendar!B:B),IF(AND(B1796="Premier League",E1796="Highlights"),_xlfn.XLOOKUP(H1796,Calendar!O:O,Calendar!N:N,,-1),""))</f>
        <v/>
      </c>
    </row>
    <row r="1797" spans="34:34" x14ac:dyDescent="0.35">
      <c r="AH1797" s="16" t="str">
        <f>IF(AND(B1797="Premier League",E1797="Live"),_xlfn.XLOOKUP(_xlfn.TEXTJOIN(" vs ",,C1797:D1797),Calendar!G:G,Calendar!B:B),IF(AND(B1797="Premier League",E1797="Highlights"),_xlfn.XLOOKUP(H1797,Calendar!O:O,Calendar!N:N,,-1),""))</f>
        <v/>
      </c>
    </row>
    <row r="1798" spans="34:34" x14ac:dyDescent="0.35">
      <c r="AH1798" s="16" t="str">
        <f>IF(AND(B1798="Premier League",E1798="Live"),_xlfn.XLOOKUP(_xlfn.TEXTJOIN(" vs ",,C1798:D1798),Calendar!G:G,Calendar!B:B),IF(AND(B1798="Premier League",E1798="Highlights"),_xlfn.XLOOKUP(H1798,Calendar!O:O,Calendar!N:N,,-1),""))</f>
        <v/>
      </c>
    </row>
    <row r="1799" spans="34:34" x14ac:dyDescent="0.35">
      <c r="AH1799" s="16" t="str">
        <f>IF(AND(B1799="Premier League",E1799="Live"),_xlfn.XLOOKUP(_xlfn.TEXTJOIN(" vs ",,C1799:D1799),Calendar!G:G,Calendar!B:B),IF(AND(B1799="Premier League",E1799="Highlights"),_xlfn.XLOOKUP(H1799,Calendar!O:O,Calendar!N:N,,-1),""))</f>
        <v/>
      </c>
    </row>
    <row r="1800" spans="34:34" x14ac:dyDescent="0.35">
      <c r="AH1800" s="16" t="str">
        <f>IF(AND(B1800="Premier League",E1800="Live"),_xlfn.XLOOKUP(_xlfn.TEXTJOIN(" vs ",,C1800:D1800),Calendar!G:G,Calendar!B:B),IF(AND(B1800="Premier League",E1800="Highlights"),_xlfn.XLOOKUP(H1800,Calendar!O:O,Calendar!N:N,,-1),""))</f>
        <v/>
      </c>
    </row>
    <row r="1801" spans="34:34" x14ac:dyDescent="0.35">
      <c r="AH1801" s="16" t="str">
        <f>IF(AND(B1801="Premier League",E1801="Live"),_xlfn.XLOOKUP(_xlfn.TEXTJOIN(" vs ",,C1801:D1801),Calendar!G:G,Calendar!B:B),IF(AND(B1801="Premier League",E1801="Highlights"),_xlfn.XLOOKUP(H1801,Calendar!O:O,Calendar!N:N,,-1),""))</f>
        <v/>
      </c>
    </row>
    <row r="1802" spans="34:34" x14ac:dyDescent="0.35">
      <c r="AH1802" s="16" t="str">
        <f>IF(AND(B1802="Premier League",E1802="Live"),_xlfn.XLOOKUP(_xlfn.TEXTJOIN(" vs ",,C1802:D1802),Calendar!G:G,Calendar!B:B),IF(AND(B1802="Premier League",E1802="Highlights"),_xlfn.XLOOKUP(H1802,Calendar!O:O,Calendar!N:N,,-1),""))</f>
        <v/>
      </c>
    </row>
    <row r="1803" spans="34:34" x14ac:dyDescent="0.35">
      <c r="AH1803" s="16" t="str">
        <f>IF(AND(B1803="Premier League",E1803="Live"),_xlfn.XLOOKUP(_xlfn.TEXTJOIN(" vs ",,C1803:D1803),Calendar!G:G,Calendar!B:B),IF(AND(B1803="Premier League",E1803="Highlights"),_xlfn.XLOOKUP(H1803,Calendar!O:O,Calendar!N:N,,-1),""))</f>
        <v/>
      </c>
    </row>
    <row r="1804" spans="34:34" x14ac:dyDescent="0.35">
      <c r="AH1804" s="16" t="str">
        <f>IF(AND(B1804="Premier League",E1804="Live"),_xlfn.XLOOKUP(_xlfn.TEXTJOIN(" vs ",,C1804:D1804),Calendar!G:G,Calendar!B:B),IF(AND(B1804="Premier League",E1804="Highlights"),_xlfn.XLOOKUP(H1804,Calendar!O:O,Calendar!N:N,,-1),""))</f>
        <v/>
      </c>
    </row>
    <row r="1805" spans="34:34" x14ac:dyDescent="0.35">
      <c r="AH1805" s="16" t="str">
        <f>IF(AND(B1805="Premier League",E1805="Live"),_xlfn.XLOOKUP(_xlfn.TEXTJOIN(" vs ",,C1805:D1805),Calendar!G:G,Calendar!B:B),IF(AND(B1805="Premier League",E1805="Highlights"),_xlfn.XLOOKUP(H1805,Calendar!O:O,Calendar!N:N,,-1),""))</f>
        <v/>
      </c>
    </row>
    <row r="1806" spans="34:34" x14ac:dyDescent="0.35">
      <c r="AH1806" s="16" t="str">
        <f>IF(AND(B1806="Premier League",E1806="Live"),_xlfn.XLOOKUP(_xlfn.TEXTJOIN(" vs ",,C1806:D1806),Calendar!G:G,Calendar!B:B),IF(AND(B1806="Premier League",E1806="Highlights"),_xlfn.XLOOKUP(H1806,Calendar!O:O,Calendar!N:N,,-1),""))</f>
        <v/>
      </c>
    </row>
    <row r="1807" spans="34:34" x14ac:dyDescent="0.35">
      <c r="AH1807" s="16" t="str">
        <f>IF(AND(B1807="Premier League",E1807="Live"),_xlfn.XLOOKUP(_xlfn.TEXTJOIN(" vs ",,C1807:D1807),Calendar!G:G,Calendar!B:B),IF(AND(B1807="Premier League",E1807="Highlights"),_xlfn.XLOOKUP(H1807,Calendar!O:O,Calendar!N:N,,-1),""))</f>
        <v/>
      </c>
    </row>
    <row r="1808" spans="34:34" x14ac:dyDescent="0.35">
      <c r="AH1808" s="16" t="str">
        <f>IF(AND(B1808="Premier League",E1808="Live"),_xlfn.XLOOKUP(_xlfn.TEXTJOIN(" vs ",,C1808:D1808),Calendar!G:G,Calendar!B:B),IF(AND(B1808="Premier League",E1808="Highlights"),_xlfn.XLOOKUP(H1808,Calendar!O:O,Calendar!N:N,,-1),""))</f>
        <v/>
      </c>
    </row>
    <row r="1809" spans="34:34" x14ac:dyDescent="0.35">
      <c r="AH1809" s="16" t="str">
        <f>IF(AND(B1809="Premier League",E1809="Live"),_xlfn.XLOOKUP(_xlfn.TEXTJOIN(" vs ",,C1809:D1809),Calendar!G:G,Calendar!B:B),IF(AND(B1809="Premier League",E1809="Highlights"),_xlfn.XLOOKUP(H1809,Calendar!O:O,Calendar!N:N,,-1),""))</f>
        <v/>
      </c>
    </row>
    <row r="1810" spans="34:34" x14ac:dyDescent="0.35">
      <c r="AH1810" s="16" t="str">
        <f>IF(AND(B1810="Premier League",E1810="Live"),_xlfn.XLOOKUP(_xlfn.TEXTJOIN(" vs ",,C1810:D1810),Calendar!G:G,Calendar!B:B),IF(AND(B1810="Premier League",E1810="Highlights"),_xlfn.XLOOKUP(H1810,Calendar!O:O,Calendar!N:N,,-1),""))</f>
        <v/>
      </c>
    </row>
    <row r="1811" spans="34:34" x14ac:dyDescent="0.35">
      <c r="AH1811" s="16" t="str">
        <f>IF(AND(B1811="Premier League",E1811="Live"),_xlfn.XLOOKUP(_xlfn.TEXTJOIN(" vs ",,C1811:D1811),Calendar!G:G,Calendar!B:B),IF(AND(B1811="Premier League",E1811="Highlights"),_xlfn.XLOOKUP(H1811,Calendar!O:O,Calendar!N:N,,-1),""))</f>
        <v/>
      </c>
    </row>
    <row r="1812" spans="34:34" x14ac:dyDescent="0.35">
      <c r="AH1812" s="16" t="str">
        <f>IF(AND(B1812="Premier League",E1812="Live"),_xlfn.XLOOKUP(_xlfn.TEXTJOIN(" vs ",,C1812:D1812),Calendar!G:G,Calendar!B:B),IF(AND(B1812="Premier League",E1812="Highlights"),_xlfn.XLOOKUP(H1812,Calendar!O:O,Calendar!N:N,,-1),""))</f>
        <v/>
      </c>
    </row>
    <row r="1813" spans="34:34" x14ac:dyDescent="0.35">
      <c r="AH1813" s="16" t="str">
        <f>IF(AND(B1813="Premier League",E1813="Live"),_xlfn.XLOOKUP(_xlfn.TEXTJOIN(" vs ",,C1813:D1813),Calendar!G:G,Calendar!B:B),IF(AND(B1813="Premier League",E1813="Highlights"),_xlfn.XLOOKUP(H1813,Calendar!O:O,Calendar!N:N,,-1),""))</f>
        <v/>
      </c>
    </row>
    <row r="1814" spans="34:34" x14ac:dyDescent="0.35">
      <c r="AH1814" s="16" t="str">
        <f>IF(AND(B1814="Premier League",E1814="Live"),_xlfn.XLOOKUP(_xlfn.TEXTJOIN(" vs ",,C1814:D1814),Calendar!G:G,Calendar!B:B),IF(AND(B1814="Premier League",E1814="Highlights"),_xlfn.XLOOKUP(H1814,Calendar!O:O,Calendar!N:N,,-1),""))</f>
        <v/>
      </c>
    </row>
    <row r="1815" spans="34:34" x14ac:dyDescent="0.35">
      <c r="AH1815" s="16" t="str">
        <f>IF(AND(B1815="Premier League",E1815="Live"),_xlfn.XLOOKUP(_xlfn.TEXTJOIN(" vs ",,C1815:D1815),Calendar!G:G,Calendar!B:B),IF(AND(B1815="Premier League",E1815="Highlights"),_xlfn.XLOOKUP(H1815,Calendar!O:O,Calendar!N:N,,-1),""))</f>
        <v/>
      </c>
    </row>
    <row r="1816" spans="34:34" x14ac:dyDescent="0.35">
      <c r="AH1816" s="16" t="str">
        <f>IF(AND(B1816="Premier League",E1816="Live"),_xlfn.XLOOKUP(_xlfn.TEXTJOIN(" vs ",,C1816:D1816),Calendar!G:G,Calendar!B:B),IF(AND(B1816="Premier League",E1816="Highlights"),_xlfn.XLOOKUP(H1816,Calendar!O:O,Calendar!N:N,,-1),""))</f>
        <v/>
      </c>
    </row>
    <row r="1817" spans="34:34" x14ac:dyDescent="0.35">
      <c r="AH1817" s="16" t="str">
        <f>IF(AND(B1817="Premier League",E1817="Live"),_xlfn.XLOOKUP(_xlfn.TEXTJOIN(" vs ",,C1817:D1817),Calendar!G:G,Calendar!B:B),IF(AND(B1817="Premier League",E1817="Highlights"),_xlfn.XLOOKUP(H1817,Calendar!O:O,Calendar!N:N,,-1),""))</f>
        <v/>
      </c>
    </row>
    <row r="1818" spans="34:34" x14ac:dyDescent="0.35">
      <c r="AH1818" s="16" t="str">
        <f>IF(AND(B1818="Premier League",E1818="Live"),_xlfn.XLOOKUP(_xlfn.TEXTJOIN(" vs ",,C1818:D1818),Calendar!G:G,Calendar!B:B),IF(AND(B1818="Premier League",E1818="Highlights"),_xlfn.XLOOKUP(H1818,Calendar!O:O,Calendar!N:N,,-1),""))</f>
        <v/>
      </c>
    </row>
    <row r="1819" spans="34:34" x14ac:dyDescent="0.35">
      <c r="AH1819" s="16" t="str">
        <f>IF(AND(B1819="Premier League",E1819="Live"),_xlfn.XLOOKUP(_xlfn.TEXTJOIN(" vs ",,C1819:D1819),Calendar!G:G,Calendar!B:B),IF(AND(B1819="Premier League",E1819="Highlights"),_xlfn.XLOOKUP(H1819,Calendar!O:O,Calendar!N:N,,-1),""))</f>
        <v/>
      </c>
    </row>
    <row r="1820" spans="34:34" x14ac:dyDescent="0.35">
      <c r="AH1820" s="16" t="str">
        <f>IF(AND(B1820="Premier League",E1820="Live"),_xlfn.XLOOKUP(_xlfn.TEXTJOIN(" vs ",,C1820:D1820),Calendar!G:G,Calendar!B:B),IF(AND(B1820="Premier League",E1820="Highlights"),_xlfn.XLOOKUP(H1820,Calendar!O:O,Calendar!N:N,,-1),""))</f>
        <v/>
      </c>
    </row>
    <row r="1821" spans="34:34" x14ac:dyDescent="0.35">
      <c r="AH1821" s="16" t="str">
        <f>IF(AND(B1821="Premier League",E1821="Live"),_xlfn.XLOOKUP(_xlfn.TEXTJOIN(" vs ",,C1821:D1821),Calendar!G:G,Calendar!B:B),IF(AND(B1821="Premier League",E1821="Highlights"),_xlfn.XLOOKUP(H1821,Calendar!O:O,Calendar!N:N,,-1),""))</f>
        <v/>
      </c>
    </row>
    <row r="1822" spans="34:34" x14ac:dyDescent="0.35">
      <c r="AH1822" s="16" t="str">
        <f>IF(AND(B1822="Premier League",E1822="Live"),_xlfn.XLOOKUP(_xlfn.TEXTJOIN(" vs ",,C1822:D1822),Calendar!G:G,Calendar!B:B),IF(AND(B1822="Premier League",E1822="Highlights"),_xlfn.XLOOKUP(H1822,Calendar!O:O,Calendar!N:N,,-1),""))</f>
        <v/>
      </c>
    </row>
    <row r="1823" spans="34:34" x14ac:dyDescent="0.35">
      <c r="AH1823" s="16" t="str">
        <f>IF(AND(B1823="Premier League",E1823="Live"),_xlfn.XLOOKUP(_xlfn.TEXTJOIN(" vs ",,C1823:D1823),Calendar!G:G,Calendar!B:B),IF(AND(B1823="Premier League",E1823="Highlights"),_xlfn.XLOOKUP(H1823,Calendar!O:O,Calendar!N:N,,-1),""))</f>
        <v/>
      </c>
    </row>
    <row r="1824" spans="34:34" x14ac:dyDescent="0.35">
      <c r="AH1824" s="16" t="str">
        <f>IF(AND(B1824="Premier League",E1824="Live"),_xlfn.XLOOKUP(_xlfn.TEXTJOIN(" vs ",,C1824:D1824),Calendar!G:G,Calendar!B:B),IF(AND(B1824="Premier League",E1824="Highlights"),_xlfn.XLOOKUP(H1824,Calendar!O:O,Calendar!N:N,,-1),""))</f>
        <v/>
      </c>
    </row>
    <row r="1825" spans="34:34" x14ac:dyDescent="0.35">
      <c r="AH1825" s="16" t="str">
        <f>IF(AND(B1825="Premier League",E1825="Live"),_xlfn.XLOOKUP(_xlfn.TEXTJOIN(" vs ",,C1825:D1825),Calendar!G:G,Calendar!B:B),IF(AND(B1825="Premier League",E1825="Highlights"),_xlfn.XLOOKUP(H1825,Calendar!O:O,Calendar!N:N,,-1),""))</f>
        <v/>
      </c>
    </row>
    <row r="1826" spans="34:34" x14ac:dyDescent="0.35">
      <c r="AH1826" s="16" t="str">
        <f>IF(AND(B1826="Premier League",E1826="Live"),_xlfn.XLOOKUP(_xlfn.TEXTJOIN(" vs ",,C1826:D1826),Calendar!G:G,Calendar!B:B),IF(AND(B1826="Premier League",E1826="Highlights"),_xlfn.XLOOKUP(H1826,Calendar!O:O,Calendar!N:N,,-1),""))</f>
        <v/>
      </c>
    </row>
    <row r="1827" spans="34:34" x14ac:dyDescent="0.35">
      <c r="AH1827" s="16" t="str">
        <f>IF(AND(B1827="Premier League",E1827="Live"),_xlfn.XLOOKUP(_xlfn.TEXTJOIN(" vs ",,C1827:D1827),Calendar!G:G,Calendar!B:B),IF(AND(B1827="Premier League",E1827="Highlights"),_xlfn.XLOOKUP(H1827,Calendar!O:O,Calendar!N:N,,-1),""))</f>
        <v/>
      </c>
    </row>
    <row r="1828" spans="34:34" x14ac:dyDescent="0.35">
      <c r="AH1828" s="16" t="str">
        <f>IF(AND(B1828="Premier League",E1828="Live"),_xlfn.XLOOKUP(_xlfn.TEXTJOIN(" vs ",,C1828:D1828),Calendar!G:G,Calendar!B:B),IF(AND(B1828="Premier League",E1828="Highlights"),_xlfn.XLOOKUP(H1828,Calendar!O:O,Calendar!N:N,,-1),""))</f>
        <v/>
      </c>
    </row>
    <row r="1829" spans="34:34" x14ac:dyDescent="0.35">
      <c r="AH1829" s="16" t="str">
        <f>IF(AND(B1829="Premier League",E1829="Live"),_xlfn.XLOOKUP(_xlfn.TEXTJOIN(" vs ",,C1829:D1829),Calendar!G:G,Calendar!B:B),IF(AND(B1829="Premier League",E1829="Highlights"),_xlfn.XLOOKUP(H1829,Calendar!O:O,Calendar!N:N,,-1),""))</f>
        <v/>
      </c>
    </row>
    <row r="1830" spans="34:34" x14ac:dyDescent="0.35">
      <c r="AH1830" s="16" t="str">
        <f>IF(AND(B1830="Premier League",E1830="Live"),_xlfn.XLOOKUP(_xlfn.TEXTJOIN(" vs ",,C1830:D1830),Calendar!G:G,Calendar!B:B),IF(AND(B1830="Premier League",E1830="Highlights"),_xlfn.XLOOKUP(H1830,Calendar!O:O,Calendar!N:N,,-1),""))</f>
        <v/>
      </c>
    </row>
    <row r="1831" spans="34:34" x14ac:dyDescent="0.35">
      <c r="AH1831" s="16" t="str">
        <f>IF(AND(B1831="Premier League",E1831="Live"),_xlfn.XLOOKUP(_xlfn.TEXTJOIN(" vs ",,C1831:D1831),Calendar!G:G,Calendar!B:B),IF(AND(B1831="Premier League",E1831="Highlights"),_xlfn.XLOOKUP(H1831,Calendar!O:O,Calendar!N:N,,-1),""))</f>
        <v/>
      </c>
    </row>
    <row r="1832" spans="34:34" x14ac:dyDescent="0.35">
      <c r="AH1832" s="16" t="str">
        <f>IF(AND(B1832="Premier League",E1832="Live"),_xlfn.XLOOKUP(_xlfn.TEXTJOIN(" vs ",,C1832:D1832),Calendar!G:G,Calendar!B:B),IF(AND(B1832="Premier League",E1832="Highlights"),_xlfn.XLOOKUP(H1832,Calendar!O:O,Calendar!N:N,,-1),""))</f>
        <v/>
      </c>
    </row>
    <row r="1833" spans="34:34" x14ac:dyDescent="0.35">
      <c r="AH1833" s="16" t="str">
        <f>IF(AND(B1833="Premier League",E1833="Live"),_xlfn.XLOOKUP(_xlfn.TEXTJOIN(" vs ",,C1833:D1833),Calendar!G:G,Calendar!B:B),IF(AND(B1833="Premier League",E1833="Highlights"),_xlfn.XLOOKUP(H1833,Calendar!O:O,Calendar!N:N,,-1),""))</f>
        <v/>
      </c>
    </row>
    <row r="1834" spans="34:34" x14ac:dyDescent="0.35">
      <c r="AH1834" s="16" t="str">
        <f>IF(AND(B1834="Premier League",E1834="Live"),_xlfn.XLOOKUP(_xlfn.TEXTJOIN(" vs ",,C1834:D1834),Calendar!G:G,Calendar!B:B),IF(AND(B1834="Premier League",E1834="Highlights"),_xlfn.XLOOKUP(H1834,Calendar!O:O,Calendar!N:N,,-1),""))</f>
        <v/>
      </c>
    </row>
    <row r="1835" spans="34:34" x14ac:dyDescent="0.35">
      <c r="AH1835" s="16" t="str">
        <f>IF(AND(B1835="Premier League",E1835="Live"),_xlfn.XLOOKUP(_xlfn.TEXTJOIN(" vs ",,C1835:D1835),Calendar!G:G,Calendar!B:B),IF(AND(B1835="Premier League",E1835="Highlights"),_xlfn.XLOOKUP(H1835,Calendar!O:O,Calendar!N:N,,-1),""))</f>
        <v/>
      </c>
    </row>
    <row r="1836" spans="34:34" x14ac:dyDescent="0.35">
      <c r="AH1836" s="16" t="str">
        <f>IF(AND(B1836="Premier League",E1836="Live"),_xlfn.XLOOKUP(_xlfn.TEXTJOIN(" vs ",,C1836:D1836),Calendar!G:G,Calendar!B:B),IF(AND(B1836="Premier League",E1836="Highlights"),_xlfn.XLOOKUP(H1836,Calendar!O:O,Calendar!N:N,,-1),""))</f>
        <v/>
      </c>
    </row>
    <row r="1837" spans="34:34" x14ac:dyDescent="0.35">
      <c r="AH1837" s="16" t="str">
        <f>IF(AND(B1837="Premier League",E1837="Live"),_xlfn.XLOOKUP(_xlfn.TEXTJOIN(" vs ",,C1837:D1837),Calendar!G:G,Calendar!B:B),IF(AND(B1837="Premier League",E1837="Highlights"),_xlfn.XLOOKUP(H1837,Calendar!O:O,Calendar!N:N,,-1),""))</f>
        <v/>
      </c>
    </row>
    <row r="1838" spans="34:34" x14ac:dyDescent="0.35">
      <c r="AH1838" s="16" t="str">
        <f>IF(AND(B1838="Premier League",E1838="Live"),_xlfn.XLOOKUP(_xlfn.TEXTJOIN(" vs ",,C1838:D1838),Calendar!G:G,Calendar!B:B),IF(AND(B1838="Premier League",E1838="Highlights"),_xlfn.XLOOKUP(H1838,Calendar!O:O,Calendar!N:N,,-1),""))</f>
        <v/>
      </c>
    </row>
    <row r="1839" spans="34:34" x14ac:dyDescent="0.35">
      <c r="AH1839" s="16" t="str">
        <f>IF(AND(B1839="Premier League",E1839="Live"),_xlfn.XLOOKUP(_xlfn.TEXTJOIN(" vs ",,C1839:D1839),Calendar!G:G,Calendar!B:B),IF(AND(B1839="Premier League",E1839="Highlights"),_xlfn.XLOOKUP(H1839,Calendar!O:O,Calendar!N:N,,-1),""))</f>
        <v/>
      </c>
    </row>
    <row r="1840" spans="34:34" x14ac:dyDescent="0.35">
      <c r="AH1840" s="16" t="str">
        <f>IF(AND(B1840="Premier League",E1840="Live"),_xlfn.XLOOKUP(_xlfn.TEXTJOIN(" vs ",,C1840:D1840),Calendar!G:G,Calendar!B:B),IF(AND(B1840="Premier League",E1840="Highlights"),_xlfn.XLOOKUP(H1840,Calendar!O:O,Calendar!N:N,,-1),""))</f>
        <v/>
      </c>
    </row>
    <row r="1841" spans="34:34" x14ac:dyDescent="0.35">
      <c r="AH1841" s="16" t="str">
        <f>IF(AND(B1841="Premier League",E1841="Live"),_xlfn.XLOOKUP(_xlfn.TEXTJOIN(" vs ",,C1841:D1841),Calendar!G:G,Calendar!B:B),IF(AND(B1841="Premier League",E1841="Highlights"),_xlfn.XLOOKUP(H1841,Calendar!O:O,Calendar!N:N,,-1),""))</f>
        <v/>
      </c>
    </row>
    <row r="1842" spans="34:34" x14ac:dyDescent="0.35">
      <c r="AH1842" s="16" t="str">
        <f>IF(AND(B1842="Premier League",E1842="Live"),_xlfn.XLOOKUP(_xlfn.TEXTJOIN(" vs ",,C1842:D1842),Calendar!G:G,Calendar!B:B),IF(AND(B1842="Premier League",E1842="Highlights"),_xlfn.XLOOKUP(H1842,Calendar!O:O,Calendar!N:N,,-1),""))</f>
        <v/>
      </c>
    </row>
    <row r="1843" spans="34:34" x14ac:dyDescent="0.35">
      <c r="AH1843" s="16" t="str">
        <f>IF(AND(B1843="Premier League",E1843="Live"),_xlfn.XLOOKUP(_xlfn.TEXTJOIN(" vs ",,C1843:D1843),Calendar!G:G,Calendar!B:B),IF(AND(B1843="Premier League",E1843="Highlights"),_xlfn.XLOOKUP(H1843,Calendar!O:O,Calendar!N:N,,-1),""))</f>
        <v/>
      </c>
    </row>
    <row r="1844" spans="34:34" x14ac:dyDescent="0.35">
      <c r="AH1844" s="16" t="str">
        <f>IF(AND(B1844="Premier League",E1844="Live"),_xlfn.XLOOKUP(_xlfn.TEXTJOIN(" vs ",,C1844:D1844),Calendar!G:G,Calendar!B:B),IF(AND(B1844="Premier League",E1844="Highlights"),_xlfn.XLOOKUP(H1844,Calendar!O:O,Calendar!N:N,,-1),""))</f>
        <v/>
      </c>
    </row>
    <row r="1845" spans="34:34" x14ac:dyDescent="0.35">
      <c r="AH1845" s="16" t="str">
        <f>IF(AND(B1845="Premier League",E1845="Live"),_xlfn.XLOOKUP(_xlfn.TEXTJOIN(" vs ",,C1845:D1845),Calendar!G:G,Calendar!B:B),IF(AND(B1845="Premier League",E1845="Highlights"),_xlfn.XLOOKUP(H1845,Calendar!O:O,Calendar!N:N,,-1),""))</f>
        <v/>
      </c>
    </row>
    <row r="1846" spans="34:34" x14ac:dyDescent="0.35">
      <c r="AH1846" s="16" t="str">
        <f>IF(AND(B1846="Premier League",E1846="Live"),_xlfn.XLOOKUP(_xlfn.TEXTJOIN(" vs ",,C1846:D1846),Calendar!G:G,Calendar!B:B),IF(AND(B1846="Premier League",E1846="Highlights"),_xlfn.XLOOKUP(H1846,Calendar!O:O,Calendar!N:N,,-1),""))</f>
        <v/>
      </c>
    </row>
    <row r="1847" spans="34:34" x14ac:dyDescent="0.35">
      <c r="AH1847" s="16" t="str">
        <f>IF(AND(B1847="Premier League",E1847="Live"),_xlfn.XLOOKUP(_xlfn.TEXTJOIN(" vs ",,C1847:D1847),Calendar!G:G,Calendar!B:B),IF(AND(B1847="Premier League",E1847="Highlights"),_xlfn.XLOOKUP(H1847,Calendar!O:O,Calendar!N:N,,-1),""))</f>
        <v/>
      </c>
    </row>
    <row r="1848" spans="34:34" x14ac:dyDescent="0.35">
      <c r="AH1848" s="16" t="str">
        <f>IF(AND(B1848="Premier League",E1848="Live"),_xlfn.XLOOKUP(_xlfn.TEXTJOIN(" vs ",,C1848:D1848),Calendar!G:G,Calendar!B:B),IF(AND(B1848="Premier League",E1848="Highlights"),_xlfn.XLOOKUP(H1848,Calendar!O:O,Calendar!N:N,,-1),""))</f>
        <v/>
      </c>
    </row>
    <row r="1849" spans="34:34" x14ac:dyDescent="0.35">
      <c r="AH1849" s="16" t="str">
        <f>IF(AND(B1849="Premier League",E1849="Live"),_xlfn.XLOOKUP(_xlfn.TEXTJOIN(" vs ",,C1849:D1849),Calendar!G:G,Calendar!B:B),IF(AND(B1849="Premier League",E1849="Highlights"),_xlfn.XLOOKUP(H1849,Calendar!O:O,Calendar!N:N,,-1),""))</f>
        <v/>
      </c>
    </row>
    <row r="1850" spans="34:34" x14ac:dyDescent="0.35">
      <c r="AH1850" s="16" t="str">
        <f>IF(AND(B1850="Premier League",E1850="Live"),_xlfn.XLOOKUP(_xlfn.TEXTJOIN(" vs ",,C1850:D1850),Calendar!G:G,Calendar!B:B),IF(AND(B1850="Premier League",E1850="Highlights"),_xlfn.XLOOKUP(H1850,Calendar!O:O,Calendar!N:N,,-1),""))</f>
        <v/>
      </c>
    </row>
    <row r="1851" spans="34:34" x14ac:dyDescent="0.35">
      <c r="AH1851" s="16" t="str">
        <f>IF(AND(B1851="Premier League",E1851="Live"),_xlfn.XLOOKUP(_xlfn.TEXTJOIN(" vs ",,C1851:D1851),Calendar!G:G,Calendar!B:B),IF(AND(B1851="Premier League",E1851="Highlights"),_xlfn.XLOOKUP(H1851,Calendar!O:O,Calendar!N:N,,-1),""))</f>
        <v/>
      </c>
    </row>
    <row r="1852" spans="34:34" x14ac:dyDescent="0.35">
      <c r="AH1852" s="16" t="str">
        <f>IF(AND(B1852="Premier League",E1852="Live"),_xlfn.XLOOKUP(_xlfn.TEXTJOIN(" vs ",,C1852:D1852),Calendar!G:G,Calendar!B:B),IF(AND(B1852="Premier League",E1852="Highlights"),_xlfn.XLOOKUP(H1852,Calendar!O:O,Calendar!N:N,,-1),""))</f>
        <v/>
      </c>
    </row>
    <row r="1853" spans="34:34" x14ac:dyDescent="0.35">
      <c r="AH1853" s="16" t="str">
        <f>IF(AND(B1853="Premier League",E1853="Live"),_xlfn.XLOOKUP(_xlfn.TEXTJOIN(" vs ",,C1853:D1853),Calendar!G:G,Calendar!B:B),IF(AND(B1853="Premier League",E1853="Highlights"),_xlfn.XLOOKUP(H1853,Calendar!O:O,Calendar!N:N,,-1),""))</f>
        <v/>
      </c>
    </row>
    <row r="1854" spans="34:34" x14ac:dyDescent="0.35">
      <c r="AH1854" s="16" t="str">
        <f>IF(AND(B1854="Premier League",E1854="Live"),_xlfn.XLOOKUP(_xlfn.TEXTJOIN(" vs ",,C1854:D1854),Calendar!G:G,Calendar!B:B),IF(AND(B1854="Premier League",E1854="Highlights"),_xlfn.XLOOKUP(H1854,Calendar!O:O,Calendar!N:N,,-1),""))</f>
        <v/>
      </c>
    </row>
    <row r="1855" spans="34:34" x14ac:dyDescent="0.35">
      <c r="AH1855" s="16" t="str">
        <f>IF(AND(B1855="Premier League",E1855="Live"),_xlfn.XLOOKUP(_xlfn.TEXTJOIN(" vs ",,C1855:D1855),Calendar!G:G,Calendar!B:B),IF(AND(B1855="Premier League",E1855="Highlights"),_xlfn.XLOOKUP(H1855,Calendar!O:O,Calendar!N:N,,-1),""))</f>
        <v/>
      </c>
    </row>
    <row r="1856" spans="34:34" x14ac:dyDescent="0.35">
      <c r="AH1856" s="16" t="str">
        <f>IF(AND(B1856="Premier League",E1856="Live"),_xlfn.XLOOKUP(_xlfn.TEXTJOIN(" vs ",,C1856:D1856),Calendar!G:G,Calendar!B:B),IF(AND(B1856="Premier League",E1856="Highlights"),_xlfn.XLOOKUP(H1856,Calendar!O:O,Calendar!N:N,,-1),""))</f>
        <v/>
      </c>
    </row>
    <row r="1857" spans="34:34" x14ac:dyDescent="0.35">
      <c r="AH1857" s="16" t="str">
        <f>IF(AND(B1857="Premier League",E1857="Live"),_xlfn.XLOOKUP(_xlfn.TEXTJOIN(" vs ",,C1857:D1857),Calendar!G:G,Calendar!B:B),IF(AND(B1857="Premier League",E1857="Highlights"),_xlfn.XLOOKUP(H1857,Calendar!O:O,Calendar!N:N,,-1),""))</f>
        <v/>
      </c>
    </row>
    <row r="1858" spans="34:34" x14ac:dyDescent="0.35">
      <c r="AH1858" s="16" t="str">
        <f>IF(AND(B1858="Premier League",E1858="Live"),_xlfn.XLOOKUP(_xlfn.TEXTJOIN(" vs ",,C1858:D1858),Calendar!G:G,Calendar!B:B),IF(AND(B1858="Premier League",E1858="Highlights"),_xlfn.XLOOKUP(H1858,Calendar!O:O,Calendar!N:N,,-1),""))</f>
        <v/>
      </c>
    </row>
    <row r="1859" spans="34:34" x14ac:dyDescent="0.35">
      <c r="AH1859" s="16" t="str">
        <f>IF(AND(B1859="Premier League",E1859="Live"),_xlfn.XLOOKUP(_xlfn.TEXTJOIN(" vs ",,C1859:D1859),Calendar!G:G,Calendar!B:B),IF(AND(B1859="Premier League",E1859="Highlights"),_xlfn.XLOOKUP(H1859,Calendar!O:O,Calendar!N:N,,-1),""))</f>
        <v/>
      </c>
    </row>
    <row r="1860" spans="34:34" x14ac:dyDescent="0.35">
      <c r="AH1860" s="16" t="str">
        <f>IF(AND(B1860="Premier League",E1860="Live"),_xlfn.XLOOKUP(_xlfn.TEXTJOIN(" vs ",,C1860:D1860),Calendar!G:G,Calendar!B:B),IF(AND(B1860="Premier League",E1860="Highlights"),_xlfn.XLOOKUP(H1860,Calendar!O:O,Calendar!N:N,,-1),""))</f>
        <v/>
      </c>
    </row>
    <row r="1861" spans="34:34" x14ac:dyDescent="0.35">
      <c r="AH1861" s="16" t="str">
        <f>IF(AND(B1861="Premier League",E1861="Live"),_xlfn.XLOOKUP(_xlfn.TEXTJOIN(" vs ",,C1861:D1861),Calendar!G:G,Calendar!B:B),IF(AND(B1861="Premier League",E1861="Highlights"),_xlfn.XLOOKUP(H1861,Calendar!O:O,Calendar!N:N,,-1),""))</f>
        <v/>
      </c>
    </row>
    <row r="1862" spans="34:34" x14ac:dyDescent="0.35">
      <c r="AH1862" s="16" t="str">
        <f>IF(AND(B1862="Premier League",E1862="Live"),_xlfn.XLOOKUP(_xlfn.TEXTJOIN(" vs ",,C1862:D1862),Calendar!G:G,Calendar!B:B),IF(AND(B1862="Premier League",E1862="Highlights"),_xlfn.XLOOKUP(H1862,Calendar!O:O,Calendar!N:N,,-1),""))</f>
        <v/>
      </c>
    </row>
    <row r="1863" spans="34:34" x14ac:dyDescent="0.35">
      <c r="AH1863" s="16" t="str">
        <f>IF(AND(B1863="Premier League",E1863="Live"),_xlfn.XLOOKUP(_xlfn.TEXTJOIN(" vs ",,C1863:D1863),Calendar!G:G,Calendar!B:B),IF(AND(B1863="Premier League",E1863="Highlights"),_xlfn.XLOOKUP(H1863,Calendar!O:O,Calendar!N:N,,-1),""))</f>
        <v/>
      </c>
    </row>
    <row r="1864" spans="34:34" x14ac:dyDescent="0.35">
      <c r="AH1864" s="16" t="str">
        <f>IF(AND(B1864="Premier League",E1864="Live"),_xlfn.XLOOKUP(_xlfn.TEXTJOIN(" vs ",,C1864:D1864),Calendar!G:G,Calendar!B:B),IF(AND(B1864="Premier League",E1864="Highlights"),_xlfn.XLOOKUP(H1864,Calendar!O:O,Calendar!N:N,,-1),""))</f>
        <v/>
      </c>
    </row>
    <row r="1865" spans="34:34" x14ac:dyDescent="0.35">
      <c r="AH1865" s="16" t="str">
        <f>IF(AND(B1865="Premier League",E1865="Live"),_xlfn.XLOOKUP(_xlfn.TEXTJOIN(" vs ",,C1865:D1865),Calendar!G:G,Calendar!B:B),IF(AND(B1865="Premier League",E1865="Highlights"),_xlfn.XLOOKUP(H1865,Calendar!O:O,Calendar!N:N,,-1),""))</f>
        <v/>
      </c>
    </row>
    <row r="1866" spans="34:34" x14ac:dyDescent="0.35">
      <c r="AH1866" s="16" t="str">
        <f>IF(AND(B1866="Premier League",E1866="Live"),_xlfn.XLOOKUP(_xlfn.TEXTJOIN(" vs ",,C1866:D1866),Calendar!G:G,Calendar!B:B),IF(AND(B1866="Premier League",E1866="Highlights"),_xlfn.XLOOKUP(H1866,Calendar!O:O,Calendar!N:N,,-1),""))</f>
        <v/>
      </c>
    </row>
    <row r="1867" spans="34:34" x14ac:dyDescent="0.35">
      <c r="AH1867" s="16" t="str">
        <f>IF(AND(B1867="Premier League",E1867="Live"),_xlfn.XLOOKUP(_xlfn.TEXTJOIN(" vs ",,C1867:D1867),Calendar!G:G,Calendar!B:B),IF(AND(B1867="Premier League",E1867="Highlights"),_xlfn.XLOOKUP(H1867,Calendar!O:O,Calendar!N:N,,-1),""))</f>
        <v/>
      </c>
    </row>
    <row r="1868" spans="34:34" x14ac:dyDescent="0.35">
      <c r="AH1868" s="16" t="str">
        <f>IF(AND(B1868="Premier League",E1868="Live"),_xlfn.XLOOKUP(_xlfn.TEXTJOIN(" vs ",,C1868:D1868),Calendar!G:G,Calendar!B:B),IF(AND(B1868="Premier League",E1868="Highlights"),_xlfn.XLOOKUP(H1868,Calendar!O:O,Calendar!N:N,,-1),""))</f>
        <v/>
      </c>
    </row>
    <row r="1869" spans="34:34" x14ac:dyDescent="0.35">
      <c r="AH1869" s="16" t="str">
        <f>IF(AND(B1869="Premier League",E1869="Live"),_xlfn.XLOOKUP(_xlfn.TEXTJOIN(" vs ",,C1869:D1869),Calendar!G:G,Calendar!B:B),IF(AND(B1869="Premier League",E1869="Highlights"),_xlfn.XLOOKUP(H1869,Calendar!O:O,Calendar!N:N,,-1),""))</f>
        <v/>
      </c>
    </row>
    <row r="1870" spans="34:34" x14ac:dyDescent="0.35">
      <c r="AH1870" s="16" t="str">
        <f>IF(AND(B1870="Premier League",E1870="Live"),_xlfn.XLOOKUP(_xlfn.TEXTJOIN(" vs ",,C1870:D1870),Calendar!G:G,Calendar!B:B),IF(AND(B1870="Premier League",E1870="Highlights"),_xlfn.XLOOKUP(H1870,Calendar!O:O,Calendar!N:N,,-1),""))</f>
        <v/>
      </c>
    </row>
    <row r="1871" spans="34:34" x14ac:dyDescent="0.35">
      <c r="AH1871" s="16" t="str">
        <f>IF(AND(B1871="Premier League",E1871="Live"),_xlfn.XLOOKUP(_xlfn.TEXTJOIN(" vs ",,C1871:D1871),Calendar!G:G,Calendar!B:B),IF(AND(B1871="Premier League",E1871="Highlights"),_xlfn.XLOOKUP(H1871,Calendar!O:O,Calendar!N:N,,-1),""))</f>
        <v/>
      </c>
    </row>
    <row r="1872" spans="34:34" x14ac:dyDescent="0.35">
      <c r="AH1872" s="16" t="str">
        <f>IF(AND(B1872="Premier League",E1872="Live"),_xlfn.XLOOKUP(_xlfn.TEXTJOIN(" vs ",,C1872:D1872),Calendar!G:G,Calendar!B:B),IF(AND(B1872="Premier League",E1872="Highlights"),_xlfn.XLOOKUP(H1872,Calendar!O:O,Calendar!N:N,,-1),""))</f>
        <v/>
      </c>
    </row>
    <row r="1873" spans="34:34" x14ac:dyDescent="0.35">
      <c r="AH1873" s="16" t="str">
        <f>IF(AND(B1873="Premier League",E1873="Live"),_xlfn.XLOOKUP(_xlfn.TEXTJOIN(" vs ",,C1873:D1873),Calendar!G:G,Calendar!B:B),IF(AND(B1873="Premier League",E1873="Highlights"),_xlfn.XLOOKUP(H1873,Calendar!O:O,Calendar!N:N,,-1),""))</f>
        <v/>
      </c>
    </row>
    <row r="1874" spans="34:34" x14ac:dyDescent="0.35">
      <c r="AH1874" s="16" t="str">
        <f>IF(AND(B1874="Premier League",E1874="Live"),_xlfn.XLOOKUP(_xlfn.TEXTJOIN(" vs ",,C1874:D1874),Calendar!G:G,Calendar!B:B),IF(AND(B1874="Premier League",E1874="Highlights"),_xlfn.XLOOKUP(H1874,Calendar!O:O,Calendar!N:N,,-1),""))</f>
        <v/>
      </c>
    </row>
    <row r="1875" spans="34:34" x14ac:dyDescent="0.35">
      <c r="AH1875" s="16" t="str">
        <f>IF(AND(B1875="Premier League",E1875="Live"),_xlfn.XLOOKUP(_xlfn.TEXTJOIN(" vs ",,C1875:D1875),Calendar!G:G,Calendar!B:B),IF(AND(B1875="Premier League",E1875="Highlights"),_xlfn.XLOOKUP(H1875,Calendar!O:O,Calendar!N:N,,-1),""))</f>
        <v/>
      </c>
    </row>
    <row r="1876" spans="34:34" x14ac:dyDescent="0.35">
      <c r="AH1876" s="16" t="str">
        <f>IF(AND(B1876="Premier League",E1876="Live"),_xlfn.XLOOKUP(_xlfn.TEXTJOIN(" vs ",,C1876:D1876),Calendar!G:G,Calendar!B:B),IF(AND(B1876="Premier League",E1876="Highlights"),_xlfn.XLOOKUP(H1876,Calendar!O:O,Calendar!N:N,,-1),""))</f>
        <v/>
      </c>
    </row>
    <row r="1877" spans="34:34" x14ac:dyDescent="0.35">
      <c r="AH1877" s="16" t="str">
        <f>IF(AND(B1877="Premier League",E1877="Live"),_xlfn.XLOOKUP(_xlfn.TEXTJOIN(" vs ",,C1877:D1877),Calendar!G:G,Calendar!B:B),IF(AND(B1877="Premier League",E1877="Highlights"),_xlfn.XLOOKUP(H1877,Calendar!O:O,Calendar!N:N,,-1),""))</f>
        <v/>
      </c>
    </row>
    <row r="1878" spans="34:34" x14ac:dyDescent="0.35">
      <c r="AH1878" s="16" t="str">
        <f>IF(AND(B1878="Premier League",E1878="Live"),_xlfn.XLOOKUP(_xlfn.TEXTJOIN(" vs ",,C1878:D1878),Calendar!G:G,Calendar!B:B),IF(AND(B1878="Premier League",E1878="Highlights"),_xlfn.XLOOKUP(H1878,Calendar!O:O,Calendar!N:N,,-1),""))</f>
        <v/>
      </c>
    </row>
    <row r="1879" spans="34:34" x14ac:dyDescent="0.35">
      <c r="AH1879" s="16" t="str">
        <f>IF(AND(B1879="Premier League",E1879="Live"),_xlfn.XLOOKUP(_xlfn.TEXTJOIN(" vs ",,C1879:D1879),Calendar!G:G,Calendar!B:B),IF(AND(B1879="Premier League",E1879="Highlights"),_xlfn.XLOOKUP(H1879,Calendar!O:O,Calendar!N:N,,-1),""))</f>
        <v/>
      </c>
    </row>
    <row r="1880" spans="34:34" x14ac:dyDescent="0.35">
      <c r="AH1880" s="16" t="str">
        <f>IF(AND(B1880="Premier League",E1880="Live"),_xlfn.XLOOKUP(_xlfn.TEXTJOIN(" vs ",,C1880:D1880),Calendar!G:G,Calendar!B:B),IF(AND(B1880="Premier League",E1880="Highlights"),_xlfn.XLOOKUP(H1880,Calendar!O:O,Calendar!N:N,,-1),""))</f>
        <v/>
      </c>
    </row>
    <row r="1881" spans="34:34" x14ac:dyDescent="0.35">
      <c r="AH1881" s="16" t="str">
        <f>IF(AND(B1881="Premier League",E1881="Live"),_xlfn.XLOOKUP(_xlfn.TEXTJOIN(" vs ",,C1881:D1881),Calendar!G:G,Calendar!B:B),IF(AND(B1881="Premier League",E1881="Highlights"),_xlfn.XLOOKUP(H1881,Calendar!O:O,Calendar!N:N,,-1),""))</f>
        <v/>
      </c>
    </row>
    <row r="1882" spans="34:34" x14ac:dyDescent="0.35">
      <c r="AH1882" s="16" t="str">
        <f>IF(AND(B1882="Premier League",E1882="Live"),_xlfn.XLOOKUP(_xlfn.TEXTJOIN(" vs ",,C1882:D1882),Calendar!G:G,Calendar!B:B),IF(AND(B1882="Premier League",E1882="Highlights"),_xlfn.XLOOKUP(H1882,Calendar!O:O,Calendar!N:N,,-1),""))</f>
        <v/>
      </c>
    </row>
    <row r="1883" spans="34:34" x14ac:dyDescent="0.35">
      <c r="AH1883" s="16" t="str">
        <f>IF(AND(B1883="Premier League",E1883="Live"),_xlfn.XLOOKUP(_xlfn.TEXTJOIN(" vs ",,C1883:D1883),Calendar!G:G,Calendar!B:B),IF(AND(B1883="Premier League",E1883="Highlights"),_xlfn.XLOOKUP(H1883,Calendar!O:O,Calendar!N:N,,-1),""))</f>
        <v/>
      </c>
    </row>
    <row r="1884" spans="34:34" x14ac:dyDescent="0.35">
      <c r="AH1884" s="16" t="str">
        <f>IF(AND(B1884="Premier League",E1884="Live"),_xlfn.XLOOKUP(_xlfn.TEXTJOIN(" vs ",,C1884:D1884),Calendar!G:G,Calendar!B:B),IF(AND(B1884="Premier League",E1884="Highlights"),_xlfn.XLOOKUP(H1884,Calendar!O:O,Calendar!N:N,,-1),""))</f>
        <v/>
      </c>
    </row>
    <row r="1885" spans="34:34" x14ac:dyDescent="0.35">
      <c r="AH1885" s="16" t="str">
        <f>IF(AND(B1885="Premier League",E1885="Live"),_xlfn.XLOOKUP(_xlfn.TEXTJOIN(" vs ",,C1885:D1885),Calendar!G:G,Calendar!B:B),IF(AND(B1885="Premier League",E1885="Highlights"),_xlfn.XLOOKUP(H1885,Calendar!O:O,Calendar!N:N,,-1),""))</f>
        <v/>
      </c>
    </row>
    <row r="1886" spans="34:34" x14ac:dyDescent="0.35">
      <c r="AH1886" s="16" t="str">
        <f>IF(AND(B1886="Premier League",E1886="Live"),_xlfn.XLOOKUP(_xlfn.TEXTJOIN(" vs ",,C1886:D1886),Calendar!G:G,Calendar!B:B),IF(AND(B1886="Premier League",E1886="Highlights"),_xlfn.XLOOKUP(H1886,Calendar!O:O,Calendar!N:N,,-1),""))</f>
        <v/>
      </c>
    </row>
    <row r="1887" spans="34:34" x14ac:dyDescent="0.35">
      <c r="AH1887" s="16" t="str">
        <f>IF(AND(B1887="Premier League",E1887="Live"),_xlfn.XLOOKUP(_xlfn.TEXTJOIN(" vs ",,C1887:D1887),Calendar!G:G,Calendar!B:B),IF(AND(B1887="Premier League",E1887="Highlights"),_xlfn.XLOOKUP(H1887,Calendar!O:O,Calendar!N:N,,-1),""))</f>
        <v/>
      </c>
    </row>
    <row r="1888" spans="34:34" x14ac:dyDescent="0.35">
      <c r="AH1888" s="16" t="str">
        <f>IF(AND(B1888="Premier League",E1888="Live"),_xlfn.XLOOKUP(_xlfn.TEXTJOIN(" vs ",,C1888:D1888),Calendar!G:G,Calendar!B:B),IF(AND(B1888="Premier League",E1888="Highlights"),_xlfn.XLOOKUP(H1888,Calendar!O:O,Calendar!N:N,,-1),""))</f>
        <v/>
      </c>
    </row>
    <row r="1889" spans="34:34" x14ac:dyDescent="0.35">
      <c r="AH1889" s="16" t="str">
        <f>IF(AND(B1889="Premier League",E1889="Live"),_xlfn.XLOOKUP(_xlfn.TEXTJOIN(" vs ",,C1889:D1889),Calendar!G:G,Calendar!B:B),IF(AND(B1889="Premier League",E1889="Highlights"),_xlfn.XLOOKUP(H1889,Calendar!O:O,Calendar!N:N,,-1),""))</f>
        <v/>
      </c>
    </row>
    <row r="1890" spans="34:34" x14ac:dyDescent="0.35">
      <c r="AH1890" s="16" t="str">
        <f>IF(AND(B1890="Premier League",E1890="Live"),_xlfn.XLOOKUP(_xlfn.TEXTJOIN(" vs ",,C1890:D1890),Calendar!G:G,Calendar!B:B),IF(AND(B1890="Premier League",E1890="Highlights"),_xlfn.XLOOKUP(H1890,Calendar!O:O,Calendar!N:N,,-1),""))</f>
        <v/>
      </c>
    </row>
    <row r="1891" spans="34:34" x14ac:dyDescent="0.35">
      <c r="AH1891" s="16" t="str">
        <f>IF(AND(B1891="Premier League",E1891="Live"),_xlfn.XLOOKUP(_xlfn.TEXTJOIN(" vs ",,C1891:D1891),Calendar!G:G,Calendar!B:B),IF(AND(B1891="Premier League",E1891="Highlights"),_xlfn.XLOOKUP(H1891,Calendar!O:O,Calendar!N:N,,-1),""))</f>
        <v/>
      </c>
    </row>
    <row r="1892" spans="34:34" x14ac:dyDescent="0.35">
      <c r="AH1892" s="16" t="str">
        <f>IF(AND(B1892="Premier League",E1892="Live"),_xlfn.XLOOKUP(_xlfn.TEXTJOIN(" vs ",,C1892:D1892),Calendar!G:G,Calendar!B:B),IF(AND(B1892="Premier League",E1892="Highlights"),_xlfn.XLOOKUP(H1892,Calendar!O:O,Calendar!N:N,,-1),""))</f>
        <v/>
      </c>
    </row>
    <row r="1893" spans="34:34" x14ac:dyDescent="0.35">
      <c r="AH1893" s="16" t="str">
        <f>IF(AND(B1893="Premier League",E1893="Live"),_xlfn.XLOOKUP(_xlfn.TEXTJOIN(" vs ",,C1893:D1893),Calendar!G:G,Calendar!B:B),IF(AND(B1893="Premier League",E1893="Highlights"),_xlfn.XLOOKUP(H1893,Calendar!O:O,Calendar!N:N,,-1),""))</f>
        <v/>
      </c>
    </row>
    <row r="1894" spans="34:34" x14ac:dyDescent="0.35">
      <c r="AH1894" s="16" t="str">
        <f>IF(AND(B1894="Premier League",E1894="Live"),_xlfn.XLOOKUP(_xlfn.TEXTJOIN(" vs ",,C1894:D1894),Calendar!G:G,Calendar!B:B),IF(AND(B1894="Premier League",E1894="Highlights"),_xlfn.XLOOKUP(H1894,Calendar!O:O,Calendar!N:N,,-1),""))</f>
        <v/>
      </c>
    </row>
    <row r="1895" spans="34:34" x14ac:dyDescent="0.35">
      <c r="AH1895" s="16" t="str">
        <f>IF(AND(B1895="Premier League",E1895="Live"),_xlfn.XLOOKUP(_xlfn.TEXTJOIN(" vs ",,C1895:D1895),Calendar!G:G,Calendar!B:B),IF(AND(B1895="Premier League",E1895="Highlights"),_xlfn.XLOOKUP(H1895,Calendar!O:O,Calendar!N:N,,-1),""))</f>
        <v/>
      </c>
    </row>
    <row r="1896" spans="34:34" x14ac:dyDescent="0.35">
      <c r="AH1896" s="16" t="str">
        <f>IF(AND(B1896="Premier League",E1896="Live"),_xlfn.XLOOKUP(_xlfn.TEXTJOIN(" vs ",,C1896:D1896),Calendar!G:G,Calendar!B:B),IF(AND(B1896="Premier League",E1896="Highlights"),_xlfn.XLOOKUP(H1896,Calendar!O:O,Calendar!N:N,,-1),""))</f>
        <v/>
      </c>
    </row>
    <row r="1897" spans="34:34" x14ac:dyDescent="0.35">
      <c r="AH1897" s="16" t="str">
        <f>IF(AND(B1897="Premier League",E1897="Live"),_xlfn.XLOOKUP(_xlfn.TEXTJOIN(" vs ",,C1897:D1897),Calendar!G:G,Calendar!B:B),IF(AND(B1897="Premier League",E1897="Highlights"),_xlfn.XLOOKUP(H1897,Calendar!O:O,Calendar!N:N,,-1),""))</f>
        <v/>
      </c>
    </row>
    <row r="1898" spans="34:34" x14ac:dyDescent="0.35">
      <c r="AH1898" s="16" t="str">
        <f>IF(AND(B1898="Premier League",E1898="Live"),_xlfn.XLOOKUP(_xlfn.TEXTJOIN(" vs ",,C1898:D1898),Calendar!G:G,Calendar!B:B),IF(AND(B1898="Premier League",E1898="Highlights"),_xlfn.XLOOKUP(H1898,Calendar!O:O,Calendar!N:N,,-1),""))</f>
        <v/>
      </c>
    </row>
    <row r="1899" spans="34:34" x14ac:dyDescent="0.35">
      <c r="AH1899" s="16" t="str">
        <f>IF(AND(B1899="Premier League",E1899="Live"),_xlfn.XLOOKUP(_xlfn.TEXTJOIN(" vs ",,C1899:D1899),Calendar!G:G,Calendar!B:B),IF(AND(B1899="Premier League",E1899="Highlights"),_xlfn.XLOOKUP(H1899,Calendar!O:O,Calendar!N:N,,-1),""))</f>
        <v/>
      </c>
    </row>
    <row r="1900" spans="34:34" x14ac:dyDescent="0.35">
      <c r="AH1900" s="16" t="str">
        <f>IF(AND(B1900="Premier League",E1900="Live"),_xlfn.XLOOKUP(_xlfn.TEXTJOIN(" vs ",,C1900:D1900),Calendar!G:G,Calendar!B:B),IF(AND(B1900="Premier League",E1900="Highlights"),_xlfn.XLOOKUP(H1900,Calendar!O:O,Calendar!N:N,,-1),""))</f>
        <v/>
      </c>
    </row>
    <row r="1901" spans="34:34" x14ac:dyDescent="0.35">
      <c r="AH1901" s="16" t="str">
        <f>IF(AND(B1901="Premier League",E1901="Live"),_xlfn.XLOOKUP(_xlfn.TEXTJOIN(" vs ",,C1901:D1901),Calendar!G:G,Calendar!B:B),IF(AND(B1901="Premier League",E1901="Highlights"),_xlfn.XLOOKUP(H1901,Calendar!O:O,Calendar!N:N,,-1),""))</f>
        <v/>
      </c>
    </row>
    <row r="1902" spans="34:34" x14ac:dyDescent="0.35">
      <c r="AH1902" s="16" t="str">
        <f>IF(AND(B1902="Premier League",E1902="Live"),_xlfn.XLOOKUP(_xlfn.TEXTJOIN(" vs ",,C1902:D1902),Calendar!G:G,Calendar!B:B),IF(AND(B1902="Premier League",E1902="Highlights"),_xlfn.XLOOKUP(H1902,Calendar!O:O,Calendar!N:N,,-1),""))</f>
        <v/>
      </c>
    </row>
    <row r="1903" spans="34:34" x14ac:dyDescent="0.35">
      <c r="AH1903" s="16" t="str">
        <f>IF(AND(B1903="Premier League",E1903="Live"),_xlfn.XLOOKUP(_xlfn.TEXTJOIN(" vs ",,C1903:D1903),Calendar!G:G,Calendar!B:B),IF(AND(B1903="Premier League",E1903="Highlights"),_xlfn.XLOOKUP(H1903,Calendar!O:O,Calendar!N:N,,-1),""))</f>
        <v/>
      </c>
    </row>
    <row r="1904" spans="34:34" x14ac:dyDescent="0.35">
      <c r="AH1904" s="16" t="str">
        <f>IF(AND(B1904="Premier League",E1904="Live"),_xlfn.XLOOKUP(_xlfn.TEXTJOIN(" vs ",,C1904:D1904),Calendar!G:G,Calendar!B:B),IF(AND(B1904="Premier League",E1904="Highlights"),_xlfn.XLOOKUP(H1904,Calendar!O:O,Calendar!N:N,,-1),""))</f>
        <v/>
      </c>
    </row>
    <row r="1905" spans="34:34" x14ac:dyDescent="0.35">
      <c r="AH1905" s="16" t="str">
        <f>IF(AND(B1905="Premier League",E1905="Live"),_xlfn.XLOOKUP(_xlfn.TEXTJOIN(" vs ",,C1905:D1905),Calendar!G:G,Calendar!B:B),IF(AND(B1905="Premier League",E1905="Highlights"),_xlfn.XLOOKUP(H1905,Calendar!O:O,Calendar!N:N,,-1),""))</f>
        <v/>
      </c>
    </row>
    <row r="1906" spans="34:34" x14ac:dyDescent="0.35">
      <c r="AH1906" s="16" t="str">
        <f>IF(AND(B1906="Premier League",E1906="Live"),_xlfn.XLOOKUP(_xlfn.TEXTJOIN(" vs ",,C1906:D1906),Calendar!G:G,Calendar!B:B),IF(AND(B1906="Premier League",E1906="Highlights"),_xlfn.XLOOKUP(H1906,Calendar!O:O,Calendar!N:N,,-1),""))</f>
        <v/>
      </c>
    </row>
    <row r="1907" spans="34:34" x14ac:dyDescent="0.35">
      <c r="AH1907" s="16" t="str">
        <f>IF(AND(B1907="Premier League",E1907="Live"),_xlfn.XLOOKUP(_xlfn.TEXTJOIN(" vs ",,C1907:D1907),Calendar!G:G,Calendar!B:B),IF(AND(B1907="Premier League",E1907="Highlights"),_xlfn.XLOOKUP(H1907,Calendar!O:O,Calendar!N:N,,-1),""))</f>
        <v/>
      </c>
    </row>
    <row r="1908" spans="34:34" x14ac:dyDescent="0.35">
      <c r="AH1908" s="16" t="str">
        <f>IF(AND(B1908="Premier League",E1908="Live"),_xlfn.XLOOKUP(_xlfn.TEXTJOIN(" vs ",,C1908:D1908),Calendar!G:G,Calendar!B:B),IF(AND(B1908="Premier League",E1908="Highlights"),_xlfn.XLOOKUP(H1908,Calendar!O:O,Calendar!N:N,,-1),""))</f>
        <v/>
      </c>
    </row>
    <row r="1909" spans="34:34" x14ac:dyDescent="0.35">
      <c r="AH1909" s="16" t="str">
        <f>IF(AND(B1909="Premier League",E1909="Live"),_xlfn.XLOOKUP(_xlfn.TEXTJOIN(" vs ",,C1909:D1909),Calendar!G:G,Calendar!B:B),IF(AND(B1909="Premier League",E1909="Highlights"),_xlfn.XLOOKUP(H1909,Calendar!O:O,Calendar!N:N,,-1),""))</f>
        <v/>
      </c>
    </row>
    <row r="1910" spans="34:34" x14ac:dyDescent="0.35">
      <c r="AH1910" s="16" t="str">
        <f>IF(AND(B1910="Premier League",E1910="Live"),_xlfn.XLOOKUP(_xlfn.TEXTJOIN(" vs ",,C1910:D1910),Calendar!G:G,Calendar!B:B),IF(AND(B1910="Premier League",E1910="Highlights"),_xlfn.XLOOKUP(H1910,Calendar!O:O,Calendar!N:N,,-1),""))</f>
        <v/>
      </c>
    </row>
    <row r="1911" spans="34:34" x14ac:dyDescent="0.35">
      <c r="AH1911" s="16" t="str">
        <f>IF(AND(B1911="Premier League",E1911="Live"),_xlfn.XLOOKUP(_xlfn.TEXTJOIN(" vs ",,C1911:D1911),Calendar!G:G,Calendar!B:B),IF(AND(B1911="Premier League",E1911="Highlights"),_xlfn.XLOOKUP(H1911,Calendar!O:O,Calendar!N:N,,-1),""))</f>
        <v/>
      </c>
    </row>
    <row r="1912" spans="34:34" x14ac:dyDescent="0.35">
      <c r="AH1912" s="16" t="str">
        <f>IF(AND(B1912="Premier League",E1912="Live"),_xlfn.XLOOKUP(_xlfn.TEXTJOIN(" vs ",,C1912:D1912),Calendar!G:G,Calendar!B:B),IF(AND(B1912="Premier League",E1912="Highlights"),_xlfn.XLOOKUP(H1912,Calendar!O:O,Calendar!N:N,,-1),""))</f>
        <v/>
      </c>
    </row>
    <row r="1913" spans="34:34" x14ac:dyDescent="0.35">
      <c r="AH1913" s="16" t="str">
        <f>IF(AND(B1913="Premier League",E1913="Live"),_xlfn.XLOOKUP(_xlfn.TEXTJOIN(" vs ",,C1913:D1913),Calendar!G:G,Calendar!B:B),IF(AND(B1913="Premier League",E1913="Highlights"),_xlfn.XLOOKUP(H1913,Calendar!O:O,Calendar!N:N,,-1),""))</f>
        <v/>
      </c>
    </row>
    <row r="1914" spans="34:34" x14ac:dyDescent="0.35">
      <c r="AH1914" s="16" t="str">
        <f>IF(AND(B1914="Premier League",E1914="Live"),_xlfn.XLOOKUP(_xlfn.TEXTJOIN(" vs ",,C1914:D1914),Calendar!G:G,Calendar!B:B),IF(AND(B1914="Premier League",E1914="Highlights"),_xlfn.XLOOKUP(H1914,Calendar!O:O,Calendar!N:N,,-1),""))</f>
        <v/>
      </c>
    </row>
    <row r="1915" spans="34:34" x14ac:dyDescent="0.35">
      <c r="AH1915" s="16" t="str">
        <f>IF(AND(B1915="Premier League",E1915="Live"),_xlfn.XLOOKUP(_xlfn.TEXTJOIN(" vs ",,C1915:D1915),Calendar!G:G,Calendar!B:B),IF(AND(B1915="Premier League",E1915="Highlights"),_xlfn.XLOOKUP(H1915,Calendar!O:O,Calendar!N:N,,-1),""))</f>
        <v/>
      </c>
    </row>
    <row r="1916" spans="34:34" x14ac:dyDescent="0.35">
      <c r="AH1916" s="16" t="str">
        <f>IF(AND(B1916="Premier League",E1916="Live"),_xlfn.XLOOKUP(_xlfn.TEXTJOIN(" vs ",,C1916:D1916),Calendar!G:G,Calendar!B:B),IF(AND(B1916="Premier League",E1916="Highlights"),_xlfn.XLOOKUP(H1916,Calendar!O:O,Calendar!N:N,,-1),""))</f>
        <v/>
      </c>
    </row>
    <row r="1917" spans="34:34" x14ac:dyDescent="0.35">
      <c r="AH1917" s="16" t="str">
        <f>IF(AND(B1917="Premier League",E1917="Live"),_xlfn.XLOOKUP(_xlfn.TEXTJOIN(" vs ",,C1917:D1917),Calendar!G:G,Calendar!B:B),IF(AND(B1917="Premier League",E1917="Highlights"),_xlfn.XLOOKUP(H1917,Calendar!O:O,Calendar!N:N,,-1),""))</f>
        <v/>
      </c>
    </row>
    <row r="1918" spans="34:34" x14ac:dyDescent="0.35">
      <c r="AH1918" s="16" t="str">
        <f>IF(AND(B1918="Premier League",E1918="Live"),_xlfn.XLOOKUP(_xlfn.TEXTJOIN(" vs ",,C1918:D1918),Calendar!G:G,Calendar!B:B),IF(AND(B1918="Premier League",E1918="Highlights"),_xlfn.XLOOKUP(H1918,Calendar!O:O,Calendar!N:N,,-1),""))</f>
        <v/>
      </c>
    </row>
    <row r="1919" spans="34:34" x14ac:dyDescent="0.35">
      <c r="AH1919" s="16" t="str">
        <f>IF(AND(B1919="Premier League",E1919="Live"),_xlfn.XLOOKUP(_xlfn.TEXTJOIN(" vs ",,C1919:D1919),Calendar!G:G,Calendar!B:B),IF(AND(B1919="Premier League",E1919="Highlights"),_xlfn.XLOOKUP(H1919,Calendar!O:O,Calendar!N:N,,-1),""))</f>
        <v/>
      </c>
    </row>
    <row r="1920" spans="34:34" x14ac:dyDescent="0.35">
      <c r="AH1920" s="16" t="str">
        <f>IF(AND(B1920="Premier League",E1920="Live"),_xlfn.XLOOKUP(_xlfn.TEXTJOIN(" vs ",,C1920:D1920),Calendar!G:G,Calendar!B:B),IF(AND(B1920="Premier League",E1920="Highlights"),_xlfn.XLOOKUP(H1920,Calendar!O:O,Calendar!N:N,,-1),""))</f>
        <v/>
      </c>
    </row>
    <row r="1921" spans="34:34" x14ac:dyDescent="0.35">
      <c r="AH1921" s="16" t="str">
        <f>IF(AND(B1921="Premier League",E1921="Live"),_xlfn.XLOOKUP(_xlfn.TEXTJOIN(" vs ",,C1921:D1921),Calendar!G:G,Calendar!B:B),IF(AND(B1921="Premier League",E1921="Highlights"),_xlfn.XLOOKUP(H1921,Calendar!O:O,Calendar!N:N,,-1),""))</f>
        <v/>
      </c>
    </row>
    <row r="1922" spans="34:34" x14ac:dyDescent="0.35">
      <c r="AH1922" s="16" t="str">
        <f>IF(AND(B1922="Premier League",E1922="Live"),_xlfn.XLOOKUP(_xlfn.TEXTJOIN(" vs ",,C1922:D1922),Calendar!G:G,Calendar!B:B),IF(AND(B1922="Premier League",E1922="Highlights"),_xlfn.XLOOKUP(H1922,Calendar!O:O,Calendar!N:N,,-1),""))</f>
        <v/>
      </c>
    </row>
    <row r="1923" spans="34:34" x14ac:dyDescent="0.35">
      <c r="AH1923" s="16" t="str">
        <f>IF(AND(B1923="Premier League",E1923="Live"),_xlfn.XLOOKUP(_xlfn.TEXTJOIN(" vs ",,C1923:D1923),Calendar!G:G,Calendar!B:B),IF(AND(B1923="Premier League",E1923="Highlights"),_xlfn.XLOOKUP(H1923,Calendar!O:O,Calendar!N:N,,-1),""))</f>
        <v/>
      </c>
    </row>
    <row r="1924" spans="34:34" x14ac:dyDescent="0.35">
      <c r="AH1924" s="16" t="str">
        <f>IF(AND(B1924="Premier League",E1924="Live"),_xlfn.XLOOKUP(_xlfn.TEXTJOIN(" vs ",,C1924:D1924),Calendar!G:G,Calendar!B:B),IF(AND(B1924="Premier League",E1924="Highlights"),_xlfn.XLOOKUP(H1924,Calendar!O:O,Calendar!N:N,,-1),""))</f>
        <v/>
      </c>
    </row>
    <row r="1925" spans="34:34" x14ac:dyDescent="0.35">
      <c r="AH1925" s="16" t="str">
        <f>IF(AND(B1925="Premier League",E1925="Live"),_xlfn.XLOOKUP(_xlfn.TEXTJOIN(" vs ",,C1925:D1925),Calendar!G:G,Calendar!B:B),IF(AND(B1925="Premier League",E1925="Highlights"),_xlfn.XLOOKUP(H1925,Calendar!O:O,Calendar!N:N,,-1),""))</f>
        <v/>
      </c>
    </row>
    <row r="1926" spans="34:34" x14ac:dyDescent="0.35">
      <c r="AH1926" s="16" t="str">
        <f>IF(AND(B1926="Premier League",E1926="Live"),_xlfn.XLOOKUP(_xlfn.TEXTJOIN(" vs ",,C1926:D1926),Calendar!G:G,Calendar!B:B),IF(AND(B1926="Premier League",E1926="Highlights"),_xlfn.XLOOKUP(H1926,Calendar!O:O,Calendar!N:N,,-1),""))</f>
        <v/>
      </c>
    </row>
    <row r="1927" spans="34:34" x14ac:dyDescent="0.35">
      <c r="AH1927" s="16" t="str">
        <f>IF(AND(B1927="Premier League",E1927="Live"),_xlfn.XLOOKUP(_xlfn.TEXTJOIN(" vs ",,C1927:D1927),Calendar!G:G,Calendar!B:B),IF(AND(B1927="Premier League",E1927="Highlights"),_xlfn.XLOOKUP(H1927,Calendar!O:O,Calendar!N:N,,-1),""))</f>
        <v/>
      </c>
    </row>
    <row r="1928" spans="34:34" x14ac:dyDescent="0.35">
      <c r="AH1928" s="16" t="str">
        <f>IF(AND(B1928="Premier League",E1928="Live"),_xlfn.XLOOKUP(_xlfn.TEXTJOIN(" vs ",,C1928:D1928),Calendar!G:G,Calendar!B:B),IF(AND(B1928="Premier League",E1928="Highlights"),_xlfn.XLOOKUP(H1928,Calendar!O:O,Calendar!N:N,,-1),""))</f>
        <v/>
      </c>
    </row>
    <row r="1929" spans="34:34" x14ac:dyDescent="0.35">
      <c r="AH1929" s="16" t="str">
        <f>IF(AND(B1929="Premier League",E1929="Live"),_xlfn.XLOOKUP(_xlfn.TEXTJOIN(" vs ",,C1929:D1929),Calendar!G:G,Calendar!B:B),IF(AND(B1929="Premier League",E1929="Highlights"),_xlfn.XLOOKUP(H1929,Calendar!O:O,Calendar!N:N,,-1),""))</f>
        <v/>
      </c>
    </row>
    <row r="1930" spans="34:34" x14ac:dyDescent="0.35">
      <c r="AH1930" s="16" t="str">
        <f>IF(AND(B1930="Premier League",E1930="Live"),_xlfn.XLOOKUP(_xlfn.TEXTJOIN(" vs ",,C1930:D1930),Calendar!G:G,Calendar!B:B),IF(AND(B1930="Premier League",E1930="Highlights"),_xlfn.XLOOKUP(H1930,Calendar!O:O,Calendar!N:N,,-1),""))</f>
        <v/>
      </c>
    </row>
    <row r="1931" spans="34:34" x14ac:dyDescent="0.35">
      <c r="AH1931" s="16" t="str">
        <f>IF(AND(B1931="Premier League",E1931="Live"),_xlfn.XLOOKUP(_xlfn.TEXTJOIN(" vs ",,C1931:D1931),Calendar!G:G,Calendar!B:B),IF(AND(B1931="Premier League",E1931="Highlights"),_xlfn.XLOOKUP(H1931,Calendar!O:O,Calendar!N:N,,-1),""))</f>
        <v/>
      </c>
    </row>
    <row r="1932" spans="34:34" x14ac:dyDescent="0.35">
      <c r="AH1932" s="16" t="str">
        <f>IF(AND(B1932="Premier League",E1932="Live"),_xlfn.XLOOKUP(_xlfn.TEXTJOIN(" vs ",,C1932:D1932),Calendar!G:G,Calendar!B:B),IF(AND(B1932="Premier League",E1932="Highlights"),_xlfn.XLOOKUP(H1932,Calendar!O:O,Calendar!N:N,,-1),""))</f>
        <v/>
      </c>
    </row>
    <row r="1933" spans="34:34" x14ac:dyDescent="0.35">
      <c r="AH1933" s="16" t="str">
        <f>IF(AND(B1933="Premier League",E1933="Live"),_xlfn.XLOOKUP(_xlfn.TEXTJOIN(" vs ",,C1933:D1933),Calendar!G:G,Calendar!B:B),IF(AND(B1933="Premier League",E1933="Highlights"),_xlfn.XLOOKUP(H1933,Calendar!O:O,Calendar!N:N,,-1),""))</f>
        <v/>
      </c>
    </row>
    <row r="1934" spans="34:34" x14ac:dyDescent="0.35">
      <c r="AH1934" s="16" t="str">
        <f>IF(AND(B1934="Premier League",E1934="Live"),_xlfn.XLOOKUP(_xlfn.TEXTJOIN(" vs ",,C1934:D1934),Calendar!G:G,Calendar!B:B),IF(AND(B1934="Premier League",E1934="Highlights"),_xlfn.XLOOKUP(H1934,Calendar!O:O,Calendar!N:N,,-1),""))</f>
        <v/>
      </c>
    </row>
    <row r="1935" spans="34:34" x14ac:dyDescent="0.35">
      <c r="AH1935" s="16" t="str">
        <f>IF(AND(B1935="Premier League",E1935="Live"),_xlfn.XLOOKUP(_xlfn.TEXTJOIN(" vs ",,C1935:D1935),Calendar!G:G,Calendar!B:B),IF(AND(B1935="Premier League",E1935="Highlights"),_xlfn.XLOOKUP(H1935,Calendar!O:O,Calendar!N:N,,-1),""))</f>
        <v/>
      </c>
    </row>
    <row r="1936" spans="34:34" x14ac:dyDescent="0.35">
      <c r="AH1936" s="16" t="str">
        <f>IF(AND(B1936="Premier League",E1936="Live"),_xlfn.XLOOKUP(_xlfn.TEXTJOIN(" vs ",,C1936:D1936),Calendar!G:G,Calendar!B:B),IF(AND(B1936="Premier League",E1936="Highlights"),_xlfn.XLOOKUP(H1936,Calendar!O:O,Calendar!N:N,,-1),""))</f>
        <v/>
      </c>
    </row>
    <row r="1937" spans="34:34" x14ac:dyDescent="0.35">
      <c r="AH1937" s="16" t="str">
        <f>IF(AND(B1937="Premier League",E1937="Live"),_xlfn.XLOOKUP(_xlfn.TEXTJOIN(" vs ",,C1937:D1937),Calendar!G:G,Calendar!B:B),IF(AND(B1937="Premier League",E1937="Highlights"),_xlfn.XLOOKUP(H1937,Calendar!O:O,Calendar!N:N,,-1),""))</f>
        <v/>
      </c>
    </row>
    <row r="1938" spans="34:34" x14ac:dyDescent="0.35">
      <c r="AH1938" s="16" t="str">
        <f>IF(AND(B1938="Premier League",E1938="Live"),_xlfn.XLOOKUP(_xlfn.TEXTJOIN(" vs ",,C1938:D1938),Calendar!G:G,Calendar!B:B),IF(AND(B1938="Premier League",E1938="Highlights"),_xlfn.XLOOKUP(H1938,Calendar!O:O,Calendar!N:N,,-1),""))</f>
        <v/>
      </c>
    </row>
    <row r="1939" spans="34:34" x14ac:dyDescent="0.35">
      <c r="AH1939" s="16" t="str">
        <f>IF(AND(B1939="Premier League",E1939="Live"),_xlfn.XLOOKUP(_xlfn.TEXTJOIN(" vs ",,C1939:D1939),Calendar!G:G,Calendar!B:B),IF(AND(B1939="Premier League",E1939="Highlights"),_xlfn.XLOOKUP(H1939,Calendar!O:O,Calendar!N:N,,-1),""))</f>
        <v/>
      </c>
    </row>
    <row r="1940" spans="34:34" x14ac:dyDescent="0.35">
      <c r="AH1940" s="16" t="str">
        <f>IF(AND(B1940="Premier League",E1940="Live"),_xlfn.XLOOKUP(_xlfn.TEXTJOIN(" vs ",,C1940:D1940),Calendar!G:G,Calendar!B:B),IF(AND(B1940="Premier League",E1940="Highlights"),_xlfn.XLOOKUP(H1940,Calendar!O:O,Calendar!N:N,,-1),""))</f>
        <v/>
      </c>
    </row>
    <row r="1941" spans="34:34" x14ac:dyDescent="0.35">
      <c r="AH1941" s="16" t="str">
        <f>IF(AND(B1941="Premier League",E1941="Live"),_xlfn.XLOOKUP(_xlfn.TEXTJOIN(" vs ",,C1941:D1941),Calendar!G:G,Calendar!B:B),IF(AND(B1941="Premier League",E1941="Highlights"),_xlfn.XLOOKUP(H1941,Calendar!O:O,Calendar!N:N,,-1),""))</f>
        <v/>
      </c>
    </row>
    <row r="1942" spans="34:34" x14ac:dyDescent="0.35">
      <c r="AH1942" s="16" t="str">
        <f>IF(AND(B1942="Premier League",E1942="Live"),_xlfn.XLOOKUP(_xlfn.TEXTJOIN(" vs ",,C1942:D1942),Calendar!G:G,Calendar!B:B),IF(AND(B1942="Premier League",E1942="Highlights"),_xlfn.XLOOKUP(H1942,Calendar!O:O,Calendar!N:N,,-1),""))</f>
        <v/>
      </c>
    </row>
    <row r="1943" spans="34:34" x14ac:dyDescent="0.35">
      <c r="AH1943" s="16" t="str">
        <f>IF(AND(B1943="Premier League",E1943="Live"),_xlfn.XLOOKUP(_xlfn.TEXTJOIN(" vs ",,C1943:D1943),Calendar!G:G,Calendar!B:B),IF(AND(B1943="Premier League",E1943="Highlights"),_xlfn.XLOOKUP(H1943,Calendar!O:O,Calendar!N:N,,-1),""))</f>
        <v/>
      </c>
    </row>
    <row r="1944" spans="34:34" x14ac:dyDescent="0.35">
      <c r="AH1944" s="16" t="str">
        <f>IF(AND(B1944="Premier League",E1944="Live"),_xlfn.XLOOKUP(_xlfn.TEXTJOIN(" vs ",,C1944:D1944),Calendar!G:G,Calendar!B:B),IF(AND(B1944="Premier League",E1944="Highlights"),_xlfn.XLOOKUP(H1944,Calendar!O:O,Calendar!N:N,,-1),""))</f>
        <v/>
      </c>
    </row>
    <row r="1945" spans="34:34" x14ac:dyDescent="0.35">
      <c r="AH1945" s="16" t="str">
        <f>IF(AND(B1945="Premier League",E1945="Live"),_xlfn.XLOOKUP(_xlfn.TEXTJOIN(" vs ",,C1945:D1945),Calendar!G:G,Calendar!B:B),IF(AND(B1945="Premier League",E1945="Highlights"),_xlfn.XLOOKUP(H1945,Calendar!O:O,Calendar!N:N,,-1),""))</f>
        <v/>
      </c>
    </row>
    <row r="1946" spans="34:34" x14ac:dyDescent="0.35">
      <c r="AH1946" s="16" t="str">
        <f>IF(AND(B1946="Premier League",E1946="Live"),_xlfn.XLOOKUP(_xlfn.TEXTJOIN(" vs ",,C1946:D1946),Calendar!G:G,Calendar!B:B),IF(AND(B1946="Premier League",E1946="Highlights"),_xlfn.XLOOKUP(H1946,Calendar!O:O,Calendar!N:N,,-1),""))</f>
        <v/>
      </c>
    </row>
    <row r="1947" spans="34:34" x14ac:dyDescent="0.35">
      <c r="AH1947" s="16" t="str">
        <f>IF(AND(B1947="Premier League",E1947="Live"),_xlfn.XLOOKUP(_xlfn.TEXTJOIN(" vs ",,C1947:D1947),Calendar!G:G,Calendar!B:B),IF(AND(B1947="Premier League",E1947="Highlights"),_xlfn.XLOOKUP(H1947,Calendar!O:O,Calendar!N:N,,-1),""))</f>
        <v/>
      </c>
    </row>
    <row r="1948" spans="34:34" x14ac:dyDescent="0.35">
      <c r="AH1948" s="16" t="str">
        <f>IF(AND(B1948="Premier League",E1948="Live"),_xlfn.XLOOKUP(_xlfn.TEXTJOIN(" vs ",,C1948:D1948),Calendar!G:G,Calendar!B:B),IF(AND(B1948="Premier League",E1948="Highlights"),_xlfn.XLOOKUP(H1948,Calendar!O:O,Calendar!N:N,,-1),""))</f>
        <v/>
      </c>
    </row>
    <row r="1949" spans="34:34" x14ac:dyDescent="0.35">
      <c r="AH1949" s="16" t="str">
        <f>IF(AND(B1949="Premier League",E1949="Live"),_xlfn.XLOOKUP(_xlfn.TEXTJOIN(" vs ",,C1949:D1949),Calendar!G:G,Calendar!B:B),IF(AND(B1949="Premier League",E1949="Highlights"),_xlfn.XLOOKUP(H1949,Calendar!O:O,Calendar!N:N,,-1),""))</f>
        <v/>
      </c>
    </row>
    <row r="1950" spans="34:34" x14ac:dyDescent="0.35">
      <c r="AH1950" s="16" t="str">
        <f>IF(AND(B1950="Premier League",E1950="Live"),_xlfn.XLOOKUP(_xlfn.TEXTJOIN(" vs ",,C1950:D1950),Calendar!G:G,Calendar!B:B),IF(AND(B1950="Premier League",E1950="Highlights"),_xlfn.XLOOKUP(H1950,Calendar!O:O,Calendar!N:N,,-1),""))</f>
        <v/>
      </c>
    </row>
    <row r="1951" spans="34:34" x14ac:dyDescent="0.35">
      <c r="AH1951" s="16" t="str">
        <f>IF(AND(B1951="Premier League",E1951="Live"),_xlfn.XLOOKUP(_xlfn.TEXTJOIN(" vs ",,C1951:D1951),Calendar!G:G,Calendar!B:B),IF(AND(B1951="Premier League",E1951="Highlights"),_xlfn.XLOOKUP(H1951,Calendar!O:O,Calendar!N:N,,-1),""))</f>
        <v/>
      </c>
    </row>
    <row r="1952" spans="34:34" x14ac:dyDescent="0.35">
      <c r="AH1952" s="16" t="str">
        <f>IF(AND(B1952="Premier League",E1952="Live"),_xlfn.XLOOKUP(_xlfn.TEXTJOIN(" vs ",,C1952:D1952),Calendar!G:G,Calendar!B:B),IF(AND(B1952="Premier League",E1952="Highlights"),_xlfn.XLOOKUP(H1952,Calendar!O:O,Calendar!N:N,,-1),""))</f>
        <v/>
      </c>
    </row>
    <row r="1953" spans="34:34" x14ac:dyDescent="0.35">
      <c r="AH1953" s="16" t="str">
        <f>IF(AND(B1953="Premier League",E1953="Live"),_xlfn.XLOOKUP(_xlfn.TEXTJOIN(" vs ",,C1953:D1953),Calendar!G:G,Calendar!B:B),IF(AND(B1953="Premier League",E1953="Highlights"),_xlfn.XLOOKUP(H1953,Calendar!O:O,Calendar!N:N,,-1),""))</f>
        <v/>
      </c>
    </row>
    <row r="1954" spans="34:34" x14ac:dyDescent="0.35">
      <c r="AH1954" s="16" t="str">
        <f>IF(AND(B1954="Premier League",E1954="Live"),_xlfn.XLOOKUP(_xlfn.TEXTJOIN(" vs ",,C1954:D1954),Calendar!G:G,Calendar!B:B),IF(AND(B1954="Premier League",E1954="Highlights"),_xlfn.XLOOKUP(H1954,Calendar!O:O,Calendar!N:N,,-1),""))</f>
        <v/>
      </c>
    </row>
    <row r="1955" spans="34:34" x14ac:dyDescent="0.35">
      <c r="AH1955" s="16" t="str">
        <f>IF(AND(B1955="Premier League",E1955="Live"),_xlfn.XLOOKUP(_xlfn.TEXTJOIN(" vs ",,C1955:D1955),Calendar!G:G,Calendar!B:B),IF(AND(B1955="Premier League",E1955="Highlights"),_xlfn.XLOOKUP(H1955,Calendar!O:O,Calendar!N:N,,-1),""))</f>
        <v/>
      </c>
    </row>
    <row r="1956" spans="34:34" x14ac:dyDescent="0.35">
      <c r="AH1956" s="16" t="str">
        <f>IF(AND(B1956="Premier League",E1956="Live"),_xlfn.XLOOKUP(_xlfn.TEXTJOIN(" vs ",,C1956:D1956),Calendar!G:G,Calendar!B:B),IF(AND(B1956="Premier League",E1956="Highlights"),_xlfn.XLOOKUP(H1956,Calendar!O:O,Calendar!N:N,,-1),""))</f>
        <v/>
      </c>
    </row>
    <row r="1957" spans="34:34" x14ac:dyDescent="0.35">
      <c r="AH1957" s="16" t="str">
        <f>IF(AND(B1957="Premier League",E1957="Live"),_xlfn.XLOOKUP(_xlfn.TEXTJOIN(" vs ",,C1957:D1957),Calendar!G:G,Calendar!B:B),IF(AND(B1957="Premier League",E1957="Highlights"),_xlfn.XLOOKUP(H1957,Calendar!O:O,Calendar!N:N,,-1),""))</f>
        <v/>
      </c>
    </row>
    <row r="1958" spans="34:34" x14ac:dyDescent="0.35">
      <c r="AH1958" s="16" t="str">
        <f>IF(AND(B1958="Premier League",E1958="Live"),_xlfn.XLOOKUP(_xlfn.TEXTJOIN(" vs ",,C1958:D1958),Calendar!G:G,Calendar!B:B),IF(AND(B1958="Premier League",E1958="Highlights"),_xlfn.XLOOKUP(H1958,Calendar!O:O,Calendar!N:N,,-1),""))</f>
        <v/>
      </c>
    </row>
    <row r="1959" spans="34:34" x14ac:dyDescent="0.35">
      <c r="AH1959" s="16" t="str">
        <f>IF(AND(B1959="Premier League",E1959="Live"),_xlfn.XLOOKUP(_xlfn.TEXTJOIN(" vs ",,C1959:D1959),Calendar!G:G,Calendar!B:B),IF(AND(B1959="Premier League",E1959="Highlights"),_xlfn.XLOOKUP(H1959,Calendar!O:O,Calendar!N:N,,-1),""))</f>
        <v/>
      </c>
    </row>
    <row r="1960" spans="34:34" x14ac:dyDescent="0.35">
      <c r="AH1960" s="16" t="str">
        <f>IF(AND(B1960="Premier League",E1960="Live"),_xlfn.XLOOKUP(_xlfn.TEXTJOIN(" vs ",,C1960:D1960),Calendar!G:G,Calendar!B:B),IF(AND(B1960="Premier League",E1960="Highlights"),_xlfn.XLOOKUP(H1960,Calendar!O:O,Calendar!N:N,,-1),""))</f>
        <v/>
      </c>
    </row>
    <row r="1961" spans="34:34" x14ac:dyDescent="0.35">
      <c r="AH1961" s="16" t="str">
        <f>IF(AND(B1961="Premier League",E1961="Live"),_xlfn.XLOOKUP(_xlfn.TEXTJOIN(" vs ",,C1961:D1961),Calendar!G:G,Calendar!B:B),IF(AND(B1961="Premier League",E1961="Highlights"),_xlfn.XLOOKUP(H1961,Calendar!O:O,Calendar!N:N,,-1),""))</f>
        <v/>
      </c>
    </row>
    <row r="1962" spans="34:34" x14ac:dyDescent="0.35">
      <c r="AH1962" s="16" t="str">
        <f>IF(AND(B1962="Premier League",E1962="Live"),_xlfn.XLOOKUP(_xlfn.TEXTJOIN(" vs ",,C1962:D1962),Calendar!G:G,Calendar!B:B),IF(AND(B1962="Premier League",E1962="Highlights"),_xlfn.XLOOKUP(H1962,Calendar!O:O,Calendar!N:N,,-1),""))</f>
        <v/>
      </c>
    </row>
    <row r="1963" spans="34:34" x14ac:dyDescent="0.35">
      <c r="AH1963" s="16" t="str">
        <f>IF(AND(B1963="Premier League",E1963="Live"),_xlfn.XLOOKUP(_xlfn.TEXTJOIN(" vs ",,C1963:D1963),Calendar!G:G,Calendar!B:B),IF(AND(B1963="Premier League",E1963="Highlights"),_xlfn.XLOOKUP(H1963,Calendar!O:O,Calendar!N:N,,-1),""))</f>
        <v/>
      </c>
    </row>
    <row r="1964" spans="34:34" x14ac:dyDescent="0.35">
      <c r="AH1964" s="16" t="str">
        <f>IF(AND(B1964="Premier League",E1964="Live"),_xlfn.XLOOKUP(_xlfn.TEXTJOIN(" vs ",,C1964:D1964),Calendar!G:G,Calendar!B:B),IF(AND(B1964="Premier League",E1964="Highlights"),_xlfn.XLOOKUP(H1964,Calendar!O:O,Calendar!N:N,,-1),""))</f>
        <v/>
      </c>
    </row>
    <row r="1965" spans="34:34" x14ac:dyDescent="0.35">
      <c r="AH1965" s="16" t="str">
        <f>IF(AND(B1965="Premier League",E1965="Live"),_xlfn.XLOOKUP(_xlfn.TEXTJOIN(" vs ",,C1965:D1965),Calendar!G:G,Calendar!B:B),IF(AND(B1965="Premier League",E1965="Highlights"),_xlfn.XLOOKUP(H1965,Calendar!O:O,Calendar!N:N,,-1),""))</f>
        <v/>
      </c>
    </row>
    <row r="1966" spans="34:34" x14ac:dyDescent="0.35">
      <c r="AH1966" s="16" t="str">
        <f>IF(AND(B1966="Premier League",E1966="Live"),_xlfn.XLOOKUP(_xlfn.TEXTJOIN(" vs ",,C1966:D1966),Calendar!G:G,Calendar!B:B),IF(AND(B1966="Premier League",E1966="Highlights"),_xlfn.XLOOKUP(H1966,Calendar!O:O,Calendar!N:N,,-1),""))</f>
        <v/>
      </c>
    </row>
    <row r="1967" spans="34:34" x14ac:dyDescent="0.35">
      <c r="AH1967" s="16" t="str">
        <f>IF(AND(B1967="Premier League",E1967="Live"),_xlfn.XLOOKUP(_xlfn.TEXTJOIN(" vs ",,C1967:D1967),Calendar!G:G,Calendar!B:B),IF(AND(B1967="Premier League",E1967="Highlights"),_xlfn.XLOOKUP(H1967,Calendar!O:O,Calendar!N:N,,-1),""))</f>
        <v/>
      </c>
    </row>
    <row r="1968" spans="34:34" x14ac:dyDescent="0.35">
      <c r="AH1968" s="16" t="str">
        <f>IF(AND(B1968="Premier League",E1968="Live"),_xlfn.XLOOKUP(_xlfn.TEXTJOIN(" vs ",,C1968:D1968),Calendar!G:G,Calendar!B:B),IF(AND(B1968="Premier League",E1968="Highlights"),_xlfn.XLOOKUP(H1968,Calendar!O:O,Calendar!N:N,,-1),""))</f>
        <v/>
      </c>
    </row>
    <row r="1969" spans="34:34" x14ac:dyDescent="0.35">
      <c r="AH1969" s="16" t="str">
        <f>IF(AND(B1969="Premier League",E1969="Live"),_xlfn.XLOOKUP(_xlfn.TEXTJOIN(" vs ",,C1969:D1969),Calendar!G:G,Calendar!B:B),IF(AND(B1969="Premier League",E1969="Highlights"),_xlfn.XLOOKUP(H1969,Calendar!O:O,Calendar!N:N,,-1),""))</f>
        <v/>
      </c>
    </row>
    <row r="1970" spans="34:34" x14ac:dyDescent="0.35">
      <c r="AH1970" s="16" t="str">
        <f>IF(AND(B1970="Premier League",E1970="Live"),_xlfn.XLOOKUP(_xlfn.TEXTJOIN(" vs ",,C1970:D1970),Calendar!G:G,Calendar!B:B),IF(AND(B1970="Premier League",E1970="Highlights"),_xlfn.XLOOKUP(H1970,Calendar!O:O,Calendar!N:N,,-1),""))</f>
        <v/>
      </c>
    </row>
    <row r="1971" spans="34:34" x14ac:dyDescent="0.35">
      <c r="AH1971" s="16" t="str">
        <f>IF(AND(B1971="Premier League",E1971="Live"),_xlfn.XLOOKUP(_xlfn.TEXTJOIN(" vs ",,C1971:D1971),Calendar!G:G,Calendar!B:B),IF(AND(B1971="Premier League",E1971="Highlights"),_xlfn.XLOOKUP(H1971,Calendar!O:O,Calendar!N:N,,-1),""))</f>
        <v/>
      </c>
    </row>
    <row r="1972" spans="34:34" x14ac:dyDescent="0.35">
      <c r="AH1972" s="16" t="str">
        <f>IF(AND(B1972="Premier League",E1972="Live"),_xlfn.XLOOKUP(_xlfn.TEXTJOIN(" vs ",,C1972:D1972),Calendar!G:G,Calendar!B:B),IF(AND(B1972="Premier League",E1972="Highlights"),_xlfn.XLOOKUP(H1972,Calendar!O:O,Calendar!N:N,,-1),""))</f>
        <v/>
      </c>
    </row>
    <row r="1973" spans="34:34" x14ac:dyDescent="0.35">
      <c r="AH1973" s="16" t="str">
        <f>IF(AND(B1973="Premier League",E1973="Live"),_xlfn.XLOOKUP(_xlfn.TEXTJOIN(" vs ",,C1973:D1973),Calendar!G:G,Calendar!B:B),IF(AND(B1973="Premier League",E1973="Highlights"),_xlfn.XLOOKUP(H1973,Calendar!O:O,Calendar!N:N,,-1),""))</f>
        <v/>
      </c>
    </row>
    <row r="1974" spans="34:34" x14ac:dyDescent="0.35">
      <c r="AH1974" s="16" t="str">
        <f>IF(AND(B1974="Premier League",E1974="Live"),_xlfn.XLOOKUP(_xlfn.TEXTJOIN(" vs ",,C1974:D1974),Calendar!G:G,Calendar!B:B),IF(AND(B1974="Premier League",E1974="Highlights"),_xlfn.XLOOKUP(H1974,Calendar!O:O,Calendar!N:N,,-1),""))</f>
        <v/>
      </c>
    </row>
    <row r="1975" spans="34:34" x14ac:dyDescent="0.35">
      <c r="AH1975" s="16" t="str">
        <f>IF(AND(B1975="Premier League",E1975="Live"),_xlfn.XLOOKUP(_xlfn.TEXTJOIN(" vs ",,C1975:D1975),Calendar!G:G,Calendar!B:B),IF(AND(B1975="Premier League",E1975="Highlights"),_xlfn.XLOOKUP(H1975,Calendar!O:O,Calendar!N:N,,-1),""))</f>
        <v/>
      </c>
    </row>
    <row r="1976" spans="34:34" x14ac:dyDescent="0.35">
      <c r="AH1976" s="16" t="str">
        <f>IF(AND(B1976="Premier League",E1976="Live"),_xlfn.XLOOKUP(_xlfn.TEXTJOIN(" vs ",,C1976:D1976),Calendar!G:G,Calendar!B:B),IF(AND(B1976="Premier League",E1976="Highlights"),_xlfn.XLOOKUP(H1976,Calendar!O:O,Calendar!N:N,,-1),""))</f>
        <v/>
      </c>
    </row>
    <row r="1977" spans="34:34" x14ac:dyDescent="0.35">
      <c r="AH1977" s="16" t="str">
        <f>IF(AND(B1977="Premier League",E1977="Live"),_xlfn.XLOOKUP(_xlfn.TEXTJOIN(" vs ",,C1977:D1977),Calendar!G:G,Calendar!B:B),IF(AND(B1977="Premier League",E1977="Highlights"),_xlfn.XLOOKUP(H1977,Calendar!O:O,Calendar!N:N,,-1),""))</f>
        <v/>
      </c>
    </row>
    <row r="1978" spans="34:34" x14ac:dyDescent="0.35">
      <c r="AH1978" s="16" t="str">
        <f>IF(AND(B1978="Premier League",E1978="Live"),_xlfn.XLOOKUP(_xlfn.TEXTJOIN(" vs ",,C1978:D1978),Calendar!G:G,Calendar!B:B),IF(AND(B1978="Premier League",E1978="Highlights"),_xlfn.XLOOKUP(H1978,Calendar!O:O,Calendar!N:N,,-1),""))</f>
        <v/>
      </c>
    </row>
    <row r="1979" spans="34:34" x14ac:dyDescent="0.35">
      <c r="AH1979" s="16" t="str">
        <f>IF(AND(B1979="Premier League",E1979="Live"),_xlfn.XLOOKUP(_xlfn.TEXTJOIN(" vs ",,C1979:D1979),Calendar!G:G,Calendar!B:B),IF(AND(B1979="Premier League",E1979="Highlights"),_xlfn.XLOOKUP(H1979,Calendar!O:O,Calendar!N:N,,-1),""))</f>
        <v/>
      </c>
    </row>
    <row r="1980" spans="34:34" x14ac:dyDescent="0.35">
      <c r="AH1980" s="16" t="str">
        <f>IF(AND(B1980="Premier League",E1980="Live"),_xlfn.XLOOKUP(_xlfn.TEXTJOIN(" vs ",,C1980:D1980),Calendar!G:G,Calendar!B:B),IF(AND(B1980="Premier League",E1980="Highlights"),_xlfn.XLOOKUP(H1980,Calendar!O:O,Calendar!N:N,,-1),""))</f>
        <v/>
      </c>
    </row>
    <row r="1981" spans="34:34" x14ac:dyDescent="0.35">
      <c r="AH1981" s="16" t="str">
        <f>IF(AND(B1981="Premier League",E1981="Live"),_xlfn.XLOOKUP(_xlfn.TEXTJOIN(" vs ",,C1981:D1981),Calendar!G:G,Calendar!B:B),IF(AND(B1981="Premier League",E1981="Highlights"),_xlfn.XLOOKUP(H1981,Calendar!O:O,Calendar!N:N,,-1),""))</f>
        <v/>
      </c>
    </row>
    <row r="1982" spans="34:34" x14ac:dyDescent="0.35">
      <c r="AH1982" s="16" t="str">
        <f>IF(AND(B1982="Premier League",E1982="Live"),_xlfn.XLOOKUP(_xlfn.TEXTJOIN(" vs ",,C1982:D1982),Calendar!G:G,Calendar!B:B),IF(AND(B1982="Premier League",E1982="Highlights"),_xlfn.XLOOKUP(H1982,Calendar!O:O,Calendar!N:N,,-1),""))</f>
        <v/>
      </c>
    </row>
    <row r="1983" spans="34:34" x14ac:dyDescent="0.35">
      <c r="AH1983" s="16" t="str">
        <f>IF(AND(B1983="Premier League",E1983="Live"),_xlfn.XLOOKUP(_xlfn.TEXTJOIN(" vs ",,C1983:D1983),Calendar!G:G,Calendar!B:B),IF(AND(B1983="Premier League",E1983="Highlights"),_xlfn.XLOOKUP(H1983,Calendar!O:O,Calendar!N:N,,-1),""))</f>
        <v/>
      </c>
    </row>
    <row r="1984" spans="34:34" x14ac:dyDescent="0.35">
      <c r="AH1984" s="16" t="str">
        <f>IF(AND(B1984="Premier League",E1984="Live"),_xlfn.XLOOKUP(_xlfn.TEXTJOIN(" vs ",,C1984:D1984),Calendar!G:G,Calendar!B:B),IF(AND(B1984="Premier League",E1984="Highlights"),_xlfn.XLOOKUP(H1984,Calendar!O:O,Calendar!N:N,,-1),""))</f>
        <v/>
      </c>
    </row>
    <row r="1985" spans="34:34" x14ac:dyDescent="0.35">
      <c r="AH1985" s="16" t="str">
        <f>IF(AND(B1985="Premier League",E1985="Live"),_xlfn.XLOOKUP(_xlfn.TEXTJOIN(" vs ",,C1985:D1985),Calendar!G:G,Calendar!B:B),IF(AND(B1985="Premier League",E1985="Highlights"),_xlfn.XLOOKUP(H1985,Calendar!O:O,Calendar!N:N,,-1),""))</f>
        <v/>
      </c>
    </row>
    <row r="1986" spans="34:34" x14ac:dyDescent="0.35">
      <c r="AH1986" s="16" t="str">
        <f>IF(AND(B1986="Premier League",E1986="Live"),_xlfn.XLOOKUP(_xlfn.TEXTJOIN(" vs ",,C1986:D1986),Calendar!G:G,Calendar!B:B),IF(AND(B1986="Premier League",E1986="Highlights"),_xlfn.XLOOKUP(H1986,Calendar!O:O,Calendar!N:N,,-1),""))</f>
        <v/>
      </c>
    </row>
    <row r="1987" spans="34:34" x14ac:dyDescent="0.35">
      <c r="AH1987" s="16" t="str">
        <f>IF(AND(B1987="Premier League",E1987="Live"),_xlfn.XLOOKUP(_xlfn.TEXTJOIN(" vs ",,C1987:D1987),Calendar!G:G,Calendar!B:B),IF(AND(B1987="Premier League",E1987="Highlights"),_xlfn.XLOOKUP(H1987,Calendar!O:O,Calendar!N:N,,-1),""))</f>
        <v/>
      </c>
    </row>
    <row r="1988" spans="34:34" x14ac:dyDescent="0.35">
      <c r="AH1988" s="16" t="str">
        <f>IF(AND(B1988="Premier League",E1988="Live"),_xlfn.XLOOKUP(_xlfn.TEXTJOIN(" vs ",,C1988:D1988),Calendar!G:G,Calendar!B:B),IF(AND(B1988="Premier League",E1988="Highlights"),_xlfn.XLOOKUP(H1988,Calendar!O:O,Calendar!N:N,,-1),""))</f>
        <v/>
      </c>
    </row>
    <row r="1989" spans="34:34" x14ac:dyDescent="0.35">
      <c r="AH1989" s="16" t="str">
        <f>IF(AND(B1989="Premier League",E1989="Live"),_xlfn.XLOOKUP(_xlfn.TEXTJOIN(" vs ",,C1989:D1989),Calendar!G:G,Calendar!B:B),IF(AND(B1989="Premier League",E1989="Highlights"),_xlfn.XLOOKUP(H1989,Calendar!O:O,Calendar!N:N,,-1),""))</f>
        <v/>
      </c>
    </row>
    <row r="1990" spans="34:34" x14ac:dyDescent="0.35">
      <c r="AH1990" s="16" t="str">
        <f>IF(AND(B1990="Premier League",E1990="Live"),_xlfn.XLOOKUP(_xlfn.TEXTJOIN(" vs ",,C1990:D1990),Calendar!G:G,Calendar!B:B),IF(AND(B1990="Premier League",E1990="Highlights"),_xlfn.XLOOKUP(H1990,Calendar!O:O,Calendar!N:N,,-1),""))</f>
        <v/>
      </c>
    </row>
    <row r="1991" spans="34:34" x14ac:dyDescent="0.35">
      <c r="AH1991" s="16" t="str">
        <f>IF(AND(B1991="Premier League",E1991="Live"),_xlfn.XLOOKUP(_xlfn.TEXTJOIN(" vs ",,C1991:D1991),Calendar!G:G,Calendar!B:B),IF(AND(B1991="Premier League",E1991="Highlights"),_xlfn.XLOOKUP(H1991,Calendar!O:O,Calendar!N:N,,-1),""))</f>
        <v/>
      </c>
    </row>
    <row r="1992" spans="34:34" x14ac:dyDescent="0.35">
      <c r="AH1992" s="16" t="str">
        <f>IF(AND(B1992="Premier League",E1992="Live"),_xlfn.XLOOKUP(_xlfn.TEXTJOIN(" vs ",,C1992:D1992),Calendar!G:G,Calendar!B:B),IF(AND(B1992="Premier League",E1992="Highlights"),_xlfn.XLOOKUP(H1992,Calendar!O:O,Calendar!N:N,,-1),""))</f>
        <v/>
      </c>
    </row>
    <row r="1993" spans="34:34" x14ac:dyDescent="0.35">
      <c r="AH1993" s="16" t="str">
        <f>IF(AND(B1993="Premier League",E1993="Live"),_xlfn.XLOOKUP(_xlfn.TEXTJOIN(" vs ",,C1993:D1993),Calendar!G:G,Calendar!B:B),IF(AND(B1993="Premier League",E1993="Highlights"),_xlfn.XLOOKUP(H1993,Calendar!O:O,Calendar!N:N,,-1),""))</f>
        <v/>
      </c>
    </row>
    <row r="1994" spans="34:34" x14ac:dyDescent="0.35">
      <c r="AH1994" s="16" t="str">
        <f>IF(AND(B1994="Premier League",E1994="Live"),_xlfn.XLOOKUP(_xlfn.TEXTJOIN(" vs ",,C1994:D1994),Calendar!G:G,Calendar!B:B),IF(AND(B1994="Premier League",E1994="Highlights"),_xlfn.XLOOKUP(H1994,Calendar!O:O,Calendar!N:N,,-1),""))</f>
        <v/>
      </c>
    </row>
    <row r="1995" spans="34:34" x14ac:dyDescent="0.35">
      <c r="AH1995" s="16" t="str">
        <f>IF(AND(B1995="Premier League",E1995="Live"),_xlfn.XLOOKUP(_xlfn.TEXTJOIN(" vs ",,C1995:D1995),Calendar!G:G,Calendar!B:B),IF(AND(B1995="Premier League",E1995="Highlights"),_xlfn.XLOOKUP(H1995,Calendar!O:O,Calendar!N:N,,-1),""))</f>
        <v/>
      </c>
    </row>
    <row r="1996" spans="34:34" x14ac:dyDescent="0.35">
      <c r="AH1996" s="16" t="str">
        <f>IF(AND(B1996="Premier League",E1996="Live"),_xlfn.XLOOKUP(_xlfn.TEXTJOIN(" vs ",,C1996:D1996),Calendar!G:G,Calendar!B:B),IF(AND(B1996="Premier League",E1996="Highlights"),_xlfn.XLOOKUP(H1996,Calendar!O:O,Calendar!N:N,,-1),""))</f>
        <v/>
      </c>
    </row>
    <row r="1997" spans="34:34" x14ac:dyDescent="0.35">
      <c r="AH1997" s="16" t="str">
        <f>IF(AND(B1997="Premier League",E1997="Live"),_xlfn.XLOOKUP(_xlfn.TEXTJOIN(" vs ",,C1997:D1997),Calendar!G:G,Calendar!B:B),IF(AND(B1997="Premier League",E1997="Highlights"),_xlfn.XLOOKUP(H1997,Calendar!O:O,Calendar!N:N,,-1),""))</f>
        <v/>
      </c>
    </row>
    <row r="1998" spans="34:34" x14ac:dyDescent="0.35">
      <c r="AH1998" s="16" t="str">
        <f>IF(AND(B1998="Premier League",E1998="Live"),_xlfn.XLOOKUP(_xlfn.TEXTJOIN(" vs ",,C1998:D1998),Calendar!G:G,Calendar!B:B),IF(AND(B1998="Premier League",E1998="Highlights"),_xlfn.XLOOKUP(H1998,Calendar!O:O,Calendar!N:N,,-1),""))</f>
        <v/>
      </c>
    </row>
    <row r="1999" spans="34:34" x14ac:dyDescent="0.35">
      <c r="AH1999" s="16" t="str">
        <f>IF(AND(B1999="Premier League",E1999="Live"),_xlfn.XLOOKUP(_xlfn.TEXTJOIN(" vs ",,C1999:D1999),Calendar!G:G,Calendar!B:B),IF(AND(B1999="Premier League",E1999="Highlights"),_xlfn.XLOOKUP(H1999,Calendar!O:O,Calendar!N:N,,-1),""))</f>
        <v/>
      </c>
    </row>
    <row r="2000" spans="34:34" x14ac:dyDescent="0.35">
      <c r="AH2000" s="16" t="str">
        <f>IF(AND(B2000="Premier League",E2000="Live"),_xlfn.XLOOKUP(_xlfn.TEXTJOIN(" vs ",,C2000:D2000),Calendar!G:G,Calendar!B:B),IF(AND(B2000="Premier League",E2000="Highlights"),_xlfn.XLOOKUP(H2000,Calendar!O:O,Calendar!N:N,,-1),""))</f>
        <v/>
      </c>
    </row>
    <row r="2001" spans="34:34" x14ac:dyDescent="0.35">
      <c r="AH2001" s="16" t="str">
        <f>IF(AND(B2001="Premier League",E2001="Live"),_xlfn.XLOOKUP(_xlfn.TEXTJOIN(" vs ",,C2001:D2001),Calendar!G:G,Calendar!B:B),IF(AND(B2001="Premier League",E2001="Highlights"),_xlfn.XLOOKUP(H2001,Calendar!O:O,Calendar!N:N,,-1),""))</f>
        <v/>
      </c>
    </row>
    <row r="2002" spans="34:34" x14ac:dyDescent="0.35">
      <c r="AH2002" s="16" t="str">
        <f>IF(AND(B2002="Premier League",E2002="Live"),_xlfn.XLOOKUP(_xlfn.TEXTJOIN(" vs ",,C2002:D2002),Calendar!G:G,Calendar!B:B),IF(AND(B2002="Premier League",E2002="Highlights"),_xlfn.XLOOKUP(H2002,Calendar!O:O,Calendar!N:N,,-1),""))</f>
        <v/>
      </c>
    </row>
    <row r="2003" spans="34:34" x14ac:dyDescent="0.35">
      <c r="AH2003" s="16" t="str">
        <f>IF(AND(B2003="Premier League",E2003="Live"),_xlfn.XLOOKUP(_xlfn.TEXTJOIN(" vs ",,C2003:D2003),Calendar!G:G,Calendar!B:B),IF(AND(B2003="Premier League",E2003="Highlights"),_xlfn.XLOOKUP(H2003,Calendar!O:O,Calendar!N:N,,-1),""))</f>
        <v/>
      </c>
    </row>
    <row r="2004" spans="34:34" x14ac:dyDescent="0.35">
      <c r="AH2004" s="16" t="str">
        <f>IF(AND(B2004="Premier League",E2004="Live"),_xlfn.XLOOKUP(_xlfn.TEXTJOIN(" vs ",,C2004:D2004),Calendar!G:G,Calendar!B:B),IF(AND(B2004="Premier League",E2004="Highlights"),_xlfn.XLOOKUP(H2004,Calendar!O:O,Calendar!N:N,,-1),""))</f>
        <v/>
      </c>
    </row>
    <row r="2005" spans="34:34" x14ac:dyDescent="0.35">
      <c r="AH2005" s="16" t="str">
        <f>IF(AND(B2005="Premier League",E2005="Live"),_xlfn.XLOOKUP(_xlfn.TEXTJOIN(" vs ",,C2005:D2005),Calendar!G:G,Calendar!B:B),IF(AND(B2005="Premier League",E2005="Highlights"),_xlfn.XLOOKUP(H2005,Calendar!O:O,Calendar!N:N,,-1),""))</f>
        <v/>
      </c>
    </row>
    <row r="2006" spans="34:34" x14ac:dyDescent="0.35">
      <c r="AH2006" s="16" t="str">
        <f>IF(AND(B2006="Premier League",E2006="Live"),_xlfn.XLOOKUP(_xlfn.TEXTJOIN(" vs ",,C2006:D2006),Calendar!G:G,Calendar!B:B),IF(AND(B2006="Premier League",E2006="Highlights"),_xlfn.XLOOKUP(H2006,Calendar!O:O,Calendar!N:N,,-1),""))</f>
        <v/>
      </c>
    </row>
    <row r="2007" spans="34:34" x14ac:dyDescent="0.35">
      <c r="AH2007" s="16" t="str">
        <f>IF(AND(B2007="Premier League",E2007="Live"),_xlfn.XLOOKUP(_xlfn.TEXTJOIN(" vs ",,C2007:D2007),Calendar!G:G,Calendar!B:B),IF(AND(B2007="Premier League",E2007="Highlights"),_xlfn.XLOOKUP(H2007,Calendar!O:O,Calendar!N:N,,-1),""))</f>
        <v/>
      </c>
    </row>
    <row r="2008" spans="34:34" x14ac:dyDescent="0.35">
      <c r="AH2008" s="16" t="str">
        <f>IF(AND(B2008="Premier League",E2008="Live"),_xlfn.XLOOKUP(_xlfn.TEXTJOIN(" vs ",,C2008:D2008),Calendar!G:G,Calendar!B:B),IF(AND(B2008="Premier League",E2008="Highlights"),_xlfn.XLOOKUP(H2008,Calendar!O:O,Calendar!N:N,,-1),""))</f>
        <v/>
      </c>
    </row>
    <row r="2009" spans="34:34" x14ac:dyDescent="0.35">
      <c r="AH2009" s="16" t="str">
        <f>IF(AND(B2009="Premier League",E2009="Live"),_xlfn.XLOOKUP(_xlfn.TEXTJOIN(" vs ",,C2009:D2009),Calendar!G:G,Calendar!B:B),IF(AND(B2009="Premier League",E2009="Highlights"),_xlfn.XLOOKUP(H2009,Calendar!O:O,Calendar!N:N,,-1),""))</f>
        <v/>
      </c>
    </row>
    <row r="2010" spans="34:34" x14ac:dyDescent="0.35">
      <c r="AH2010" s="16" t="str">
        <f>IF(AND(B2010="Premier League",E2010="Live"),_xlfn.XLOOKUP(_xlfn.TEXTJOIN(" vs ",,C2010:D2010),Calendar!G:G,Calendar!B:B),IF(AND(B2010="Premier League",E2010="Highlights"),_xlfn.XLOOKUP(H2010,Calendar!O:O,Calendar!N:N,,-1),""))</f>
        <v/>
      </c>
    </row>
    <row r="2011" spans="34:34" x14ac:dyDescent="0.35">
      <c r="AH2011" s="16" t="str">
        <f>IF(AND(B2011="Premier League",E2011="Live"),_xlfn.XLOOKUP(_xlfn.TEXTJOIN(" vs ",,C2011:D2011),Calendar!G:G,Calendar!B:B),IF(AND(B2011="Premier League",E2011="Highlights"),_xlfn.XLOOKUP(H2011,Calendar!O:O,Calendar!N:N,,-1),""))</f>
        <v/>
      </c>
    </row>
    <row r="2012" spans="34:34" x14ac:dyDescent="0.35">
      <c r="AH2012" s="16" t="str">
        <f>IF(AND(B2012="Premier League",E2012="Live"),_xlfn.XLOOKUP(_xlfn.TEXTJOIN(" vs ",,C2012:D2012),Calendar!G:G,Calendar!B:B),IF(AND(B2012="Premier League",E2012="Highlights"),_xlfn.XLOOKUP(H2012,Calendar!O:O,Calendar!N:N,,-1),""))</f>
        <v/>
      </c>
    </row>
    <row r="2013" spans="34:34" x14ac:dyDescent="0.35">
      <c r="AH2013" s="16" t="str">
        <f>IF(AND(B2013="Premier League",E2013="Live"),_xlfn.XLOOKUP(_xlfn.TEXTJOIN(" vs ",,C2013:D2013),Calendar!G:G,Calendar!B:B),IF(AND(B2013="Premier League",E2013="Highlights"),_xlfn.XLOOKUP(H2013,Calendar!O:O,Calendar!N:N,,-1),""))</f>
        <v/>
      </c>
    </row>
    <row r="2014" spans="34:34" x14ac:dyDescent="0.35">
      <c r="AH2014" s="16" t="str">
        <f>IF(AND(B2014="Premier League",E2014="Live"),_xlfn.XLOOKUP(_xlfn.TEXTJOIN(" vs ",,C2014:D2014),Calendar!G:G,Calendar!B:B),IF(AND(B2014="Premier League",E2014="Highlights"),_xlfn.XLOOKUP(H2014,Calendar!O:O,Calendar!N:N,,-1),""))</f>
        <v/>
      </c>
    </row>
    <row r="2015" spans="34:34" x14ac:dyDescent="0.35">
      <c r="AH2015" s="16" t="str">
        <f>IF(AND(B2015="Premier League",E2015="Live"),_xlfn.XLOOKUP(_xlfn.TEXTJOIN(" vs ",,C2015:D2015),Calendar!G:G,Calendar!B:B),IF(AND(B2015="Premier League",E2015="Highlights"),_xlfn.XLOOKUP(H2015,Calendar!O:O,Calendar!N:N,,-1),""))</f>
        <v/>
      </c>
    </row>
    <row r="2016" spans="34:34" x14ac:dyDescent="0.35">
      <c r="AH2016" s="16" t="str">
        <f>IF(AND(B2016="Premier League",E2016="Live"),_xlfn.XLOOKUP(_xlfn.TEXTJOIN(" vs ",,C2016:D2016),Calendar!G:G,Calendar!B:B),IF(AND(B2016="Premier League",E2016="Highlights"),_xlfn.XLOOKUP(H2016,Calendar!O:O,Calendar!N:N,,-1),""))</f>
        <v/>
      </c>
    </row>
    <row r="2017" spans="34:34" x14ac:dyDescent="0.35">
      <c r="AH2017" s="16" t="str">
        <f>IF(AND(B2017="Premier League",E2017="Live"),_xlfn.XLOOKUP(_xlfn.TEXTJOIN(" vs ",,C2017:D2017),Calendar!G:G,Calendar!B:B),IF(AND(B2017="Premier League",E2017="Highlights"),_xlfn.XLOOKUP(H2017,Calendar!O:O,Calendar!N:N,,-1),""))</f>
        <v/>
      </c>
    </row>
    <row r="2018" spans="34:34" x14ac:dyDescent="0.35">
      <c r="AH2018" s="16" t="str">
        <f>IF(AND(B2018="Premier League",E2018="Live"),_xlfn.XLOOKUP(_xlfn.TEXTJOIN(" vs ",,C2018:D2018),Calendar!G:G,Calendar!B:B),IF(AND(B2018="Premier League",E2018="Highlights"),_xlfn.XLOOKUP(H2018,Calendar!O:O,Calendar!N:N,,-1),""))</f>
        <v/>
      </c>
    </row>
    <row r="2019" spans="34:34" x14ac:dyDescent="0.35">
      <c r="AH2019" s="16" t="str">
        <f>IF(AND(B2019="Premier League",E2019="Live"),_xlfn.XLOOKUP(_xlfn.TEXTJOIN(" vs ",,C2019:D2019),Calendar!G:G,Calendar!B:B),IF(AND(B2019="Premier League",E2019="Highlights"),_xlfn.XLOOKUP(H2019,Calendar!O:O,Calendar!N:N,,-1),""))</f>
        <v/>
      </c>
    </row>
    <row r="2020" spans="34:34" x14ac:dyDescent="0.35">
      <c r="AH2020" s="16" t="str">
        <f>IF(AND(B2020="Premier League",E2020="Live"),_xlfn.XLOOKUP(_xlfn.TEXTJOIN(" vs ",,C2020:D2020),Calendar!G:G,Calendar!B:B),IF(AND(B2020="Premier League",E2020="Highlights"),_xlfn.XLOOKUP(H2020,Calendar!O:O,Calendar!N:N,,-1),""))</f>
        <v/>
      </c>
    </row>
    <row r="2021" spans="34:34" x14ac:dyDescent="0.35">
      <c r="AH2021" s="16" t="str">
        <f>IF(AND(B2021="Premier League",E2021="Live"),_xlfn.XLOOKUP(_xlfn.TEXTJOIN(" vs ",,C2021:D2021),Calendar!G:G,Calendar!B:B),IF(AND(B2021="Premier League",E2021="Highlights"),_xlfn.XLOOKUP(H2021,Calendar!O:O,Calendar!N:N,,-1),""))</f>
        <v/>
      </c>
    </row>
    <row r="2022" spans="34:34" x14ac:dyDescent="0.35">
      <c r="AH2022" s="16" t="str">
        <f>IF(AND(B2022="Premier League",E2022="Live"),_xlfn.XLOOKUP(_xlfn.TEXTJOIN(" vs ",,C2022:D2022),Calendar!G:G,Calendar!B:B),IF(AND(B2022="Premier League",E2022="Highlights"),_xlfn.XLOOKUP(H2022,Calendar!O:O,Calendar!N:N,,-1),""))</f>
        <v/>
      </c>
    </row>
    <row r="2023" spans="34:34" x14ac:dyDescent="0.35">
      <c r="AH2023" s="16" t="str">
        <f>IF(AND(B2023="Premier League",E2023="Live"),_xlfn.XLOOKUP(_xlfn.TEXTJOIN(" vs ",,C2023:D2023),Calendar!G:G,Calendar!B:B),IF(AND(B2023="Premier League",E2023="Highlights"),_xlfn.XLOOKUP(H2023,Calendar!O:O,Calendar!N:N,,-1),""))</f>
        <v/>
      </c>
    </row>
    <row r="2024" spans="34:34" x14ac:dyDescent="0.35">
      <c r="AH2024" s="16" t="str">
        <f>IF(AND(B2024="Premier League",E2024="Live"),_xlfn.XLOOKUP(_xlfn.TEXTJOIN(" vs ",,C2024:D2024),Calendar!G:G,Calendar!B:B),IF(AND(B2024="Premier League",E2024="Highlights"),_xlfn.XLOOKUP(H2024,Calendar!O:O,Calendar!N:N,,-1),""))</f>
        <v/>
      </c>
    </row>
    <row r="2025" spans="34:34" x14ac:dyDescent="0.35">
      <c r="AH2025" s="16" t="str">
        <f>IF(AND(B2025="Premier League",E2025="Live"),_xlfn.XLOOKUP(_xlfn.TEXTJOIN(" vs ",,C2025:D2025),Calendar!G:G,Calendar!B:B),IF(AND(B2025="Premier League",E2025="Highlights"),_xlfn.XLOOKUP(H2025,Calendar!O:O,Calendar!N:N,,-1),""))</f>
        <v/>
      </c>
    </row>
    <row r="2026" spans="34:34" x14ac:dyDescent="0.35">
      <c r="AH2026" s="16" t="str">
        <f>IF(AND(B2026="Premier League",E2026="Live"),_xlfn.XLOOKUP(_xlfn.TEXTJOIN(" vs ",,C2026:D2026),Calendar!G:G,Calendar!B:B),IF(AND(B2026="Premier League",E2026="Highlights"),_xlfn.XLOOKUP(H2026,Calendar!O:O,Calendar!N:N,,-1),""))</f>
        <v/>
      </c>
    </row>
    <row r="2027" spans="34:34" x14ac:dyDescent="0.35">
      <c r="AH2027" s="16" t="str">
        <f>IF(AND(B2027="Premier League",E2027="Live"),_xlfn.XLOOKUP(_xlfn.TEXTJOIN(" vs ",,C2027:D2027),Calendar!G:G,Calendar!B:B),IF(AND(B2027="Premier League",E2027="Highlights"),_xlfn.XLOOKUP(H2027,Calendar!O:O,Calendar!N:N,,-1),""))</f>
        <v/>
      </c>
    </row>
    <row r="2028" spans="34:34" x14ac:dyDescent="0.35">
      <c r="AH2028" s="16" t="str">
        <f>IF(AND(B2028="Premier League",E2028="Live"),_xlfn.XLOOKUP(_xlfn.TEXTJOIN(" vs ",,C2028:D2028),Calendar!G:G,Calendar!B:B),IF(AND(B2028="Premier League",E2028="Highlights"),_xlfn.XLOOKUP(H2028,Calendar!O:O,Calendar!N:N,,-1),""))</f>
        <v/>
      </c>
    </row>
    <row r="2029" spans="34:34" x14ac:dyDescent="0.35">
      <c r="AH2029" s="16" t="str">
        <f>IF(AND(B2029="Premier League",E2029="Live"),_xlfn.XLOOKUP(_xlfn.TEXTJOIN(" vs ",,C2029:D2029),Calendar!G:G,Calendar!B:B),IF(AND(B2029="Premier League",E2029="Highlights"),_xlfn.XLOOKUP(H2029,Calendar!O:O,Calendar!N:N,,-1),""))</f>
        <v/>
      </c>
    </row>
    <row r="2030" spans="34:34" x14ac:dyDescent="0.35">
      <c r="AH2030" s="16" t="str">
        <f>IF(AND(B2030="Premier League",E2030="Live"),_xlfn.XLOOKUP(_xlfn.TEXTJOIN(" vs ",,C2030:D2030),Calendar!G:G,Calendar!B:B),IF(AND(B2030="Premier League",E2030="Highlights"),_xlfn.XLOOKUP(H2030,Calendar!O:O,Calendar!N:N,,-1),""))</f>
        <v/>
      </c>
    </row>
    <row r="2031" spans="34:34" x14ac:dyDescent="0.35">
      <c r="AH2031" s="16" t="str">
        <f>IF(AND(B2031="Premier League",E2031="Live"),_xlfn.XLOOKUP(_xlfn.TEXTJOIN(" vs ",,C2031:D2031),Calendar!G:G,Calendar!B:B),IF(AND(B2031="Premier League",E2031="Highlights"),_xlfn.XLOOKUP(H2031,Calendar!O:O,Calendar!N:N,,-1),""))</f>
        <v/>
      </c>
    </row>
    <row r="2032" spans="34:34" x14ac:dyDescent="0.35">
      <c r="AH2032" s="16" t="str">
        <f>IF(AND(B2032="Premier League",E2032="Live"),_xlfn.XLOOKUP(_xlfn.TEXTJOIN(" vs ",,C2032:D2032),Calendar!G:G,Calendar!B:B),IF(AND(B2032="Premier League",E2032="Highlights"),_xlfn.XLOOKUP(H2032,Calendar!O:O,Calendar!N:N,,-1),""))</f>
        <v/>
      </c>
    </row>
    <row r="2033" spans="34:34" x14ac:dyDescent="0.35">
      <c r="AH2033" s="16" t="str">
        <f>IF(AND(B2033="Premier League",E2033="Live"),_xlfn.XLOOKUP(_xlfn.TEXTJOIN(" vs ",,C2033:D2033),Calendar!G:G,Calendar!B:B),IF(AND(B2033="Premier League",E2033="Highlights"),_xlfn.XLOOKUP(H2033,Calendar!O:O,Calendar!N:N,,-1),""))</f>
        <v/>
      </c>
    </row>
    <row r="2034" spans="34:34" x14ac:dyDescent="0.35">
      <c r="AH2034" s="16" t="str">
        <f>IF(AND(B2034="Premier League",E2034="Live"),_xlfn.XLOOKUP(_xlfn.TEXTJOIN(" vs ",,C2034:D2034),Calendar!G:G,Calendar!B:B),IF(AND(B2034="Premier League",E2034="Highlights"),_xlfn.XLOOKUP(H2034,Calendar!O:O,Calendar!N:N,,-1),""))</f>
        <v/>
      </c>
    </row>
    <row r="2035" spans="34:34" x14ac:dyDescent="0.35">
      <c r="AH2035" s="16" t="str">
        <f>IF(AND(B2035="Premier League",E2035="Live"),_xlfn.XLOOKUP(_xlfn.TEXTJOIN(" vs ",,C2035:D2035),Calendar!G:G,Calendar!B:B),IF(AND(B2035="Premier League",E2035="Highlights"),_xlfn.XLOOKUP(H2035,Calendar!O:O,Calendar!N:N,,-1),""))</f>
        <v/>
      </c>
    </row>
    <row r="2036" spans="34:34" x14ac:dyDescent="0.35">
      <c r="AH2036" s="16" t="str">
        <f>IF(AND(B2036="Premier League",E2036="Live"),_xlfn.XLOOKUP(_xlfn.TEXTJOIN(" vs ",,C2036:D2036),Calendar!G:G,Calendar!B:B),IF(AND(B2036="Premier League",E2036="Highlights"),_xlfn.XLOOKUP(H2036,Calendar!O:O,Calendar!N:N,,-1),""))</f>
        <v/>
      </c>
    </row>
    <row r="2037" spans="34:34" x14ac:dyDescent="0.35">
      <c r="AH2037" s="16" t="str">
        <f>IF(AND(B2037="Premier League",E2037="Live"),_xlfn.XLOOKUP(_xlfn.TEXTJOIN(" vs ",,C2037:D2037),Calendar!G:G,Calendar!B:B),IF(AND(B2037="Premier League",E2037="Highlights"),_xlfn.XLOOKUP(H2037,Calendar!O:O,Calendar!N:N,,-1),""))</f>
        <v/>
      </c>
    </row>
    <row r="2038" spans="34:34" x14ac:dyDescent="0.35">
      <c r="AH2038" s="16" t="str">
        <f>IF(AND(B2038="Premier League",E2038="Live"),_xlfn.XLOOKUP(_xlfn.TEXTJOIN(" vs ",,C2038:D2038),Calendar!G:G,Calendar!B:B),IF(AND(B2038="Premier League",E2038="Highlights"),_xlfn.XLOOKUP(H2038,Calendar!O:O,Calendar!N:N,,-1),""))</f>
        <v/>
      </c>
    </row>
    <row r="2039" spans="34:34" x14ac:dyDescent="0.35">
      <c r="AH2039" s="16" t="str">
        <f>IF(AND(B2039="Premier League",E2039="Live"),_xlfn.XLOOKUP(_xlfn.TEXTJOIN(" vs ",,C2039:D2039),Calendar!G:G,Calendar!B:B),IF(AND(B2039="Premier League",E2039="Highlights"),_xlfn.XLOOKUP(H2039,Calendar!O:O,Calendar!N:N,,-1),""))</f>
        <v/>
      </c>
    </row>
    <row r="2040" spans="34:34" x14ac:dyDescent="0.35">
      <c r="AH2040" s="16" t="str">
        <f>IF(AND(B2040="Premier League",E2040="Live"),_xlfn.XLOOKUP(_xlfn.TEXTJOIN(" vs ",,C2040:D2040),Calendar!G:G,Calendar!B:B),IF(AND(B2040="Premier League",E2040="Highlights"),_xlfn.XLOOKUP(H2040,Calendar!O:O,Calendar!N:N,,-1),""))</f>
        <v/>
      </c>
    </row>
    <row r="2041" spans="34:34" x14ac:dyDescent="0.35">
      <c r="AH2041" s="16" t="str">
        <f>IF(AND(B2041="Premier League",E2041="Live"),_xlfn.XLOOKUP(_xlfn.TEXTJOIN(" vs ",,C2041:D2041),Calendar!G:G,Calendar!B:B),IF(AND(B2041="Premier League",E2041="Highlights"),_xlfn.XLOOKUP(H2041,Calendar!O:O,Calendar!N:N,,-1),""))</f>
        <v/>
      </c>
    </row>
    <row r="2042" spans="34:34" x14ac:dyDescent="0.35">
      <c r="AH2042" s="16" t="str">
        <f>IF(AND(B2042="Premier League",E2042="Live"),_xlfn.XLOOKUP(_xlfn.TEXTJOIN(" vs ",,C2042:D2042),Calendar!G:G,Calendar!B:B),IF(AND(B2042="Premier League",E2042="Highlights"),_xlfn.XLOOKUP(H2042,Calendar!O:O,Calendar!N:N,,-1),""))</f>
        <v/>
      </c>
    </row>
    <row r="2043" spans="34:34" x14ac:dyDescent="0.35">
      <c r="AH2043" s="16" t="str">
        <f>IF(AND(B2043="Premier League",E2043="Live"),_xlfn.XLOOKUP(_xlfn.TEXTJOIN(" vs ",,C2043:D2043),Calendar!G:G,Calendar!B:B),IF(AND(B2043="Premier League",E2043="Highlights"),_xlfn.XLOOKUP(H2043,Calendar!O:O,Calendar!N:N,,-1),""))</f>
        <v/>
      </c>
    </row>
    <row r="2044" spans="34:34" x14ac:dyDescent="0.35">
      <c r="AH2044" s="16" t="str">
        <f>IF(AND(B2044="Premier League",E2044="Live"),_xlfn.XLOOKUP(_xlfn.TEXTJOIN(" vs ",,C2044:D2044),Calendar!G:G,Calendar!B:B),IF(AND(B2044="Premier League",E2044="Highlights"),_xlfn.XLOOKUP(H2044,Calendar!O:O,Calendar!N:N,,-1),""))</f>
        <v/>
      </c>
    </row>
    <row r="2045" spans="34:34" x14ac:dyDescent="0.35">
      <c r="AH2045" s="16" t="str">
        <f>IF(AND(B2045="Premier League",E2045="Live"),_xlfn.XLOOKUP(_xlfn.TEXTJOIN(" vs ",,C2045:D2045),Calendar!G:G,Calendar!B:B),IF(AND(B2045="Premier League",E2045="Highlights"),_xlfn.XLOOKUP(H2045,Calendar!O:O,Calendar!N:N,,-1),""))</f>
        <v/>
      </c>
    </row>
    <row r="2046" spans="34:34" x14ac:dyDescent="0.35">
      <c r="AH2046" s="16" t="str">
        <f>IF(AND(B2046="Premier League",E2046="Live"),_xlfn.XLOOKUP(_xlfn.TEXTJOIN(" vs ",,C2046:D2046),Calendar!G:G,Calendar!B:B),IF(AND(B2046="Premier League",E2046="Highlights"),_xlfn.XLOOKUP(H2046,Calendar!O:O,Calendar!N:N,,-1),""))</f>
        <v/>
      </c>
    </row>
    <row r="2047" spans="34:34" x14ac:dyDescent="0.35">
      <c r="AH2047" s="16" t="str">
        <f>IF(AND(B2047="Premier League",E2047="Live"),_xlfn.XLOOKUP(_xlfn.TEXTJOIN(" vs ",,C2047:D2047),Calendar!G:G,Calendar!B:B),IF(AND(B2047="Premier League",E2047="Highlights"),_xlfn.XLOOKUP(H2047,Calendar!O:O,Calendar!N:N,,-1),""))</f>
        <v/>
      </c>
    </row>
    <row r="2048" spans="34:34" x14ac:dyDescent="0.35">
      <c r="AH2048" s="16" t="str">
        <f>IF(AND(B2048="Premier League",E2048="Live"),_xlfn.XLOOKUP(_xlfn.TEXTJOIN(" vs ",,C2048:D2048),Calendar!G:G,Calendar!B:B),IF(AND(B2048="Premier League",E2048="Highlights"),_xlfn.XLOOKUP(H2048,Calendar!O:O,Calendar!N:N,,-1),""))</f>
        <v/>
      </c>
    </row>
    <row r="2049" spans="34:34" x14ac:dyDescent="0.35">
      <c r="AH2049" s="16" t="str">
        <f>IF(AND(B2049="Premier League",E2049="Live"),_xlfn.XLOOKUP(_xlfn.TEXTJOIN(" vs ",,C2049:D2049),Calendar!G:G,Calendar!B:B),IF(AND(B2049="Premier League",E2049="Highlights"),_xlfn.XLOOKUP(H2049,Calendar!O:O,Calendar!N:N,,-1),""))</f>
        <v/>
      </c>
    </row>
    <row r="2050" spans="34:34" x14ac:dyDescent="0.35">
      <c r="AH2050" s="16" t="str">
        <f>IF(AND(B2050="Premier League",E2050="Live"),_xlfn.XLOOKUP(_xlfn.TEXTJOIN(" vs ",,C2050:D2050),Calendar!G:G,Calendar!B:B),IF(AND(B2050="Premier League",E2050="Highlights"),_xlfn.XLOOKUP(H2050,Calendar!O:O,Calendar!N:N,,-1),""))</f>
        <v/>
      </c>
    </row>
    <row r="2051" spans="34:34" x14ac:dyDescent="0.35">
      <c r="AH2051" s="16" t="str">
        <f>IF(AND(B2051="Premier League",E2051="Live"),_xlfn.XLOOKUP(_xlfn.TEXTJOIN(" vs ",,C2051:D2051),Calendar!G:G,Calendar!B:B),IF(AND(B2051="Premier League",E2051="Highlights"),_xlfn.XLOOKUP(H2051,Calendar!O:O,Calendar!N:N,,-1),""))</f>
        <v/>
      </c>
    </row>
    <row r="2052" spans="34:34" x14ac:dyDescent="0.35">
      <c r="AH2052" s="16" t="str">
        <f>IF(AND(B2052="Premier League",E2052="Live"),_xlfn.XLOOKUP(_xlfn.TEXTJOIN(" vs ",,C2052:D2052),Calendar!G:G,Calendar!B:B),IF(AND(B2052="Premier League",E2052="Highlights"),_xlfn.XLOOKUP(H2052,Calendar!O:O,Calendar!N:N,,-1),""))</f>
        <v/>
      </c>
    </row>
    <row r="2053" spans="34:34" x14ac:dyDescent="0.35">
      <c r="AH2053" s="16" t="str">
        <f>IF(AND(B2053="Premier League",E2053="Live"),_xlfn.XLOOKUP(_xlfn.TEXTJOIN(" vs ",,C2053:D2053),Calendar!G:G,Calendar!B:B),IF(AND(B2053="Premier League",E2053="Highlights"),_xlfn.XLOOKUP(H2053,Calendar!O:O,Calendar!N:N,,-1),""))</f>
        <v/>
      </c>
    </row>
    <row r="2054" spans="34:34" x14ac:dyDescent="0.35">
      <c r="AH2054" s="16" t="str">
        <f>IF(AND(B2054="Premier League",E2054="Live"),_xlfn.XLOOKUP(_xlfn.TEXTJOIN(" vs ",,C2054:D2054),Calendar!G:G,Calendar!B:B),IF(AND(B2054="Premier League",E2054="Highlights"),_xlfn.XLOOKUP(H2054,Calendar!O:O,Calendar!N:N,,-1),""))</f>
        <v/>
      </c>
    </row>
    <row r="2055" spans="34:34" x14ac:dyDescent="0.35">
      <c r="AH2055" s="16" t="str">
        <f>IF(AND(B2055="Premier League",E2055="Live"),_xlfn.XLOOKUP(_xlfn.TEXTJOIN(" vs ",,C2055:D2055),Calendar!G:G,Calendar!B:B),IF(AND(B2055="Premier League",E2055="Highlights"),_xlfn.XLOOKUP(H2055,Calendar!O:O,Calendar!N:N,,-1),""))</f>
        <v/>
      </c>
    </row>
    <row r="2056" spans="34:34" x14ac:dyDescent="0.35">
      <c r="AH2056" s="16" t="str">
        <f>IF(AND(B2056="Premier League",E2056="Live"),_xlfn.XLOOKUP(_xlfn.TEXTJOIN(" vs ",,C2056:D2056),Calendar!G:G,Calendar!B:B),IF(AND(B2056="Premier League",E2056="Highlights"),_xlfn.XLOOKUP(H2056,Calendar!O:O,Calendar!N:N,,-1),""))</f>
        <v/>
      </c>
    </row>
    <row r="2057" spans="34:34" x14ac:dyDescent="0.35">
      <c r="AH2057" s="16" t="str">
        <f>IF(AND(B2057="Premier League",E2057="Live"),_xlfn.XLOOKUP(_xlfn.TEXTJOIN(" vs ",,C2057:D2057),Calendar!G:G,Calendar!B:B),IF(AND(B2057="Premier League",E2057="Highlights"),_xlfn.XLOOKUP(H2057,Calendar!O:O,Calendar!N:N,,-1),""))</f>
        <v/>
      </c>
    </row>
    <row r="2058" spans="34:34" x14ac:dyDescent="0.35">
      <c r="AH2058" s="16" t="str">
        <f>IF(AND(B2058="Premier League",E2058="Live"),_xlfn.XLOOKUP(_xlfn.TEXTJOIN(" vs ",,C2058:D2058),Calendar!G:G,Calendar!B:B),IF(AND(B2058="Premier League",E2058="Highlights"),_xlfn.XLOOKUP(H2058,Calendar!O:O,Calendar!N:N,,-1),""))</f>
        <v/>
      </c>
    </row>
    <row r="2059" spans="34:34" x14ac:dyDescent="0.35">
      <c r="AH2059" s="16" t="str">
        <f>IF(AND(B2059="Premier League",E2059="Live"),_xlfn.XLOOKUP(_xlfn.TEXTJOIN(" vs ",,C2059:D2059),Calendar!G:G,Calendar!B:B),IF(AND(B2059="Premier League",E2059="Highlights"),_xlfn.XLOOKUP(H2059,Calendar!O:O,Calendar!N:N,,-1),""))</f>
        <v/>
      </c>
    </row>
    <row r="2060" spans="34:34" x14ac:dyDescent="0.35">
      <c r="AH2060" s="16" t="str">
        <f>IF(AND(B2060="Premier League",E2060="Live"),_xlfn.XLOOKUP(_xlfn.TEXTJOIN(" vs ",,C2060:D2060),Calendar!G:G,Calendar!B:B),IF(AND(B2060="Premier League",E2060="Highlights"),_xlfn.XLOOKUP(H2060,Calendar!O:O,Calendar!N:N,,-1),""))</f>
        <v/>
      </c>
    </row>
    <row r="2061" spans="34:34" x14ac:dyDescent="0.35">
      <c r="AH2061" s="16" t="str">
        <f>IF(AND(B2061="Premier League",E2061="Live"),_xlfn.XLOOKUP(_xlfn.TEXTJOIN(" vs ",,C2061:D2061),Calendar!G:G,Calendar!B:B),IF(AND(B2061="Premier League",E2061="Highlights"),_xlfn.XLOOKUP(H2061,Calendar!O:O,Calendar!N:N,,-1),""))</f>
        <v/>
      </c>
    </row>
    <row r="2062" spans="34:34" x14ac:dyDescent="0.35">
      <c r="AH2062" s="16" t="str">
        <f>IF(AND(B2062="Premier League",E2062="Live"),_xlfn.XLOOKUP(_xlfn.TEXTJOIN(" vs ",,C2062:D2062),Calendar!G:G,Calendar!B:B),IF(AND(B2062="Premier League",E2062="Highlights"),_xlfn.XLOOKUP(H2062,Calendar!O:O,Calendar!N:N,,-1),""))</f>
        <v/>
      </c>
    </row>
    <row r="2063" spans="34:34" x14ac:dyDescent="0.35">
      <c r="AH2063" s="16" t="str">
        <f>IF(AND(B2063="Premier League",E2063="Live"),_xlfn.XLOOKUP(_xlfn.TEXTJOIN(" vs ",,C2063:D2063),Calendar!G:G,Calendar!B:B),IF(AND(B2063="Premier League",E2063="Highlights"),_xlfn.XLOOKUP(H2063,Calendar!O:O,Calendar!N:N,,-1),""))</f>
        <v/>
      </c>
    </row>
    <row r="2064" spans="34:34" x14ac:dyDescent="0.35">
      <c r="AH2064" s="16" t="str">
        <f>IF(AND(B2064="Premier League",E2064="Live"),_xlfn.XLOOKUP(_xlfn.TEXTJOIN(" vs ",,C2064:D2064),Calendar!G:G,Calendar!B:B),IF(AND(B2064="Premier League",E2064="Highlights"),_xlfn.XLOOKUP(H2064,Calendar!O:O,Calendar!N:N,,-1),""))</f>
        <v/>
      </c>
    </row>
    <row r="2065" spans="34:34" x14ac:dyDescent="0.35">
      <c r="AH2065" s="16" t="str">
        <f>IF(AND(B2065="Premier League",E2065="Live"),_xlfn.XLOOKUP(_xlfn.TEXTJOIN(" vs ",,C2065:D2065),Calendar!G:G,Calendar!B:B),IF(AND(B2065="Premier League",E2065="Highlights"),_xlfn.XLOOKUP(H2065,Calendar!O:O,Calendar!N:N,,-1),""))</f>
        <v/>
      </c>
    </row>
    <row r="2066" spans="34:34" x14ac:dyDescent="0.35">
      <c r="AH2066" s="16" t="str">
        <f>IF(AND(B2066="Premier League",E2066="Live"),_xlfn.XLOOKUP(_xlfn.TEXTJOIN(" vs ",,C2066:D2066),Calendar!G:G,Calendar!B:B),IF(AND(B2066="Premier League",E2066="Highlights"),_xlfn.XLOOKUP(H2066,Calendar!O:O,Calendar!N:N,,-1),""))</f>
        <v/>
      </c>
    </row>
    <row r="2067" spans="34:34" x14ac:dyDescent="0.35">
      <c r="AH2067" s="16" t="str">
        <f>IF(AND(B2067="Premier League",E2067="Live"),_xlfn.XLOOKUP(_xlfn.TEXTJOIN(" vs ",,C2067:D2067),Calendar!G:G,Calendar!B:B),IF(AND(B2067="Premier League",E2067="Highlights"),_xlfn.XLOOKUP(H2067,Calendar!O:O,Calendar!N:N,,-1),""))</f>
        <v/>
      </c>
    </row>
    <row r="2068" spans="34:34" x14ac:dyDescent="0.35">
      <c r="AH2068" s="16" t="str">
        <f>IF(AND(B2068="Premier League",E2068="Live"),_xlfn.XLOOKUP(_xlfn.TEXTJOIN(" vs ",,C2068:D2068),Calendar!G:G,Calendar!B:B),IF(AND(B2068="Premier League",E2068="Highlights"),_xlfn.XLOOKUP(H2068,Calendar!O:O,Calendar!N:N,,-1),""))</f>
        <v/>
      </c>
    </row>
    <row r="2069" spans="34:34" x14ac:dyDescent="0.35">
      <c r="AH2069" s="16" t="str">
        <f>IF(AND(B2069="Premier League",E2069="Live"),_xlfn.XLOOKUP(_xlfn.TEXTJOIN(" vs ",,C2069:D2069),Calendar!G:G,Calendar!B:B),IF(AND(B2069="Premier League",E2069="Highlights"),_xlfn.XLOOKUP(H2069,Calendar!O:O,Calendar!N:N,,-1),""))</f>
        <v/>
      </c>
    </row>
    <row r="2070" spans="34:34" x14ac:dyDescent="0.35">
      <c r="AH2070" s="16" t="str">
        <f>IF(AND(B2070="Premier League",E2070="Live"),_xlfn.XLOOKUP(_xlfn.TEXTJOIN(" vs ",,C2070:D2070),Calendar!G:G,Calendar!B:B),IF(AND(B2070="Premier League",E2070="Highlights"),_xlfn.XLOOKUP(H2070,Calendar!O:O,Calendar!N:N,,-1),""))</f>
        <v/>
      </c>
    </row>
    <row r="2071" spans="34:34" x14ac:dyDescent="0.35">
      <c r="AH2071" s="16" t="str">
        <f>IF(AND(B2071="Premier League",E2071="Live"),_xlfn.XLOOKUP(_xlfn.TEXTJOIN(" vs ",,C2071:D2071),Calendar!G:G,Calendar!B:B),IF(AND(B2071="Premier League",E2071="Highlights"),_xlfn.XLOOKUP(H2071,Calendar!O:O,Calendar!N:N,,-1),""))</f>
        <v/>
      </c>
    </row>
    <row r="2072" spans="34:34" x14ac:dyDescent="0.35">
      <c r="AH2072" s="16" t="str">
        <f>IF(AND(B2072="Premier League",E2072="Live"),_xlfn.XLOOKUP(_xlfn.TEXTJOIN(" vs ",,C2072:D2072),Calendar!G:G,Calendar!B:B),IF(AND(B2072="Premier League",E2072="Highlights"),_xlfn.XLOOKUP(H2072,Calendar!O:O,Calendar!N:N,,-1),""))</f>
        <v/>
      </c>
    </row>
    <row r="2073" spans="34:34" x14ac:dyDescent="0.35">
      <c r="AH2073" s="16" t="str">
        <f>IF(AND(B2073="Premier League",E2073="Live"),_xlfn.XLOOKUP(_xlfn.TEXTJOIN(" vs ",,C2073:D2073),Calendar!G:G,Calendar!B:B),IF(AND(B2073="Premier League",E2073="Highlights"),_xlfn.XLOOKUP(H2073,Calendar!O:O,Calendar!N:N,,-1),""))</f>
        <v/>
      </c>
    </row>
    <row r="2074" spans="34:34" x14ac:dyDescent="0.35">
      <c r="AH2074" s="16" t="str">
        <f>IF(AND(B2074="Premier League",E2074="Live"),_xlfn.XLOOKUP(_xlfn.TEXTJOIN(" vs ",,C2074:D2074),Calendar!G:G,Calendar!B:B),IF(AND(B2074="Premier League",E2074="Highlights"),_xlfn.XLOOKUP(H2074,Calendar!O:O,Calendar!N:N,,-1),""))</f>
        <v/>
      </c>
    </row>
    <row r="2075" spans="34:34" x14ac:dyDescent="0.35">
      <c r="AH2075" s="16" t="str">
        <f>IF(AND(B2075="Premier League",E2075="Live"),_xlfn.XLOOKUP(_xlfn.TEXTJOIN(" vs ",,C2075:D2075),Calendar!G:G,Calendar!B:B),IF(AND(B2075="Premier League",E2075="Highlights"),_xlfn.XLOOKUP(H2075,Calendar!O:O,Calendar!N:N,,-1),""))</f>
        <v/>
      </c>
    </row>
    <row r="2076" spans="34:34" x14ac:dyDescent="0.35">
      <c r="AH2076" s="16" t="str">
        <f>IF(AND(B2076="Premier League",E2076="Live"),_xlfn.XLOOKUP(_xlfn.TEXTJOIN(" vs ",,C2076:D2076),Calendar!G:G,Calendar!B:B),IF(AND(B2076="Premier League",E2076="Highlights"),_xlfn.XLOOKUP(H2076,Calendar!O:O,Calendar!N:N,,-1),""))</f>
        <v/>
      </c>
    </row>
    <row r="2077" spans="34:34" x14ac:dyDescent="0.35">
      <c r="AH2077" s="16" t="str">
        <f>IF(AND(B2077="Premier League",E2077="Live"),_xlfn.XLOOKUP(_xlfn.TEXTJOIN(" vs ",,C2077:D2077),Calendar!G:G,Calendar!B:B),IF(AND(B2077="Premier League",E2077="Highlights"),_xlfn.XLOOKUP(H2077,Calendar!O:O,Calendar!N:N,,-1),""))</f>
        <v/>
      </c>
    </row>
    <row r="2078" spans="34:34" x14ac:dyDescent="0.35">
      <c r="AH2078" s="16" t="str">
        <f>IF(AND(B2078="Premier League",E2078="Live"),_xlfn.XLOOKUP(_xlfn.TEXTJOIN(" vs ",,C2078:D2078),Calendar!G:G,Calendar!B:B),IF(AND(B2078="Premier League",E2078="Highlights"),_xlfn.XLOOKUP(H2078,Calendar!O:O,Calendar!N:N,,-1),""))</f>
        <v/>
      </c>
    </row>
    <row r="2079" spans="34:34" x14ac:dyDescent="0.35">
      <c r="AH2079" s="16" t="str">
        <f>IF(AND(B2079="Premier League",E2079="Live"),_xlfn.XLOOKUP(_xlfn.TEXTJOIN(" vs ",,C2079:D2079),Calendar!G:G,Calendar!B:B),IF(AND(B2079="Premier League",E2079="Highlights"),_xlfn.XLOOKUP(H2079,Calendar!O:O,Calendar!N:N,,-1),""))</f>
        <v/>
      </c>
    </row>
    <row r="2080" spans="34:34" x14ac:dyDescent="0.35">
      <c r="AH2080" s="16" t="str">
        <f>IF(AND(B2080="Premier League",E2080="Live"),_xlfn.XLOOKUP(_xlfn.TEXTJOIN(" vs ",,C2080:D2080),Calendar!G:G,Calendar!B:B),IF(AND(B2080="Premier League",E2080="Highlights"),_xlfn.XLOOKUP(H2080,Calendar!O:O,Calendar!N:N,,-1),""))</f>
        <v/>
      </c>
    </row>
    <row r="2081" spans="34:34" x14ac:dyDescent="0.35">
      <c r="AH2081" s="16" t="str">
        <f>IF(AND(B2081="Premier League",E2081="Live"),_xlfn.XLOOKUP(_xlfn.TEXTJOIN(" vs ",,C2081:D2081),Calendar!G:G,Calendar!B:B),IF(AND(B2081="Premier League",E2081="Highlights"),_xlfn.XLOOKUP(H2081,Calendar!O:O,Calendar!N:N,,-1),""))</f>
        <v/>
      </c>
    </row>
    <row r="2082" spans="34:34" x14ac:dyDescent="0.35">
      <c r="AH2082" s="16" t="str">
        <f>IF(AND(B2082="Premier League",E2082="Live"),_xlfn.XLOOKUP(_xlfn.TEXTJOIN(" vs ",,C2082:D2082),Calendar!G:G,Calendar!B:B),IF(AND(B2082="Premier League",E2082="Highlights"),_xlfn.XLOOKUP(H2082,Calendar!O:O,Calendar!N:N,,-1),""))</f>
        <v/>
      </c>
    </row>
    <row r="2083" spans="34:34" x14ac:dyDescent="0.35">
      <c r="AH2083" s="16" t="str">
        <f>IF(AND(B2083="Premier League",E2083="Live"),_xlfn.XLOOKUP(_xlfn.TEXTJOIN(" vs ",,C2083:D2083),Calendar!G:G,Calendar!B:B),IF(AND(B2083="Premier League",E2083="Highlights"),_xlfn.XLOOKUP(H2083,Calendar!O:O,Calendar!N:N,,-1),""))</f>
        <v/>
      </c>
    </row>
    <row r="2084" spans="34:34" x14ac:dyDescent="0.35">
      <c r="AH2084" s="16" t="str">
        <f>IF(AND(B2084="Premier League",E2084="Live"),_xlfn.XLOOKUP(_xlfn.TEXTJOIN(" vs ",,C2084:D2084),Calendar!G:G,Calendar!B:B),IF(AND(B2084="Premier League",E2084="Highlights"),_xlfn.XLOOKUP(H2084,Calendar!O:O,Calendar!N:N,,-1),""))</f>
        <v/>
      </c>
    </row>
    <row r="2085" spans="34:34" x14ac:dyDescent="0.35">
      <c r="AH2085" s="16" t="str">
        <f>IF(AND(B2085="Premier League",E2085="Live"),_xlfn.XLOOKUP(_xlfn.TEXTJOIN(" vs ",,C2085:D2085),Calendar!G:G,Calendar!B:B),IF(AND(B2085="Premier League",E2085="Highlights"),_xlfn.XLOOKUP(H2085,Calendar!O:O,Calendar!N:N,,-1),""))</f>
        <v/>
      </c>
    </row>
    <row r="2086" spans="34:34" x14ac:dyDescent="0.35">
      <c r="AH2086" s="16" t="str">
        <f>IF(AND(B2086="Premier League",E2086="Live"),_xlfn.XLOOKUP(_xlfn.TEXTJOIN(" vs ",,C2086:D2086),Calendar!G:G,Calendar!B:B),IF(AND(B2086="Premier League",E2086="Highlights"),_xlfn.XLOOKUP(H2086,Calendar!O:O,Calendar!N:N,,-1),""))</f>
        <v/>
      </c>
    </row>
    <row r="2087" spans="34:34" x14ac:dyDescent="0.35">
      <c r="AH2087" s="16" t="str">
        <f>IF(AND(B2087="Premier League",E2087="Live"),_xlfn.XLOOKUP(_xlfn.TEXTJOIN(" vs ",,C2087:D2087),Calendar!G:G,Calendar!B:B),IF(AND(B2087="Premier League",E2087="Highlights"),_xlfn.XLOOKUP(H2087,Calendar!O:O,Calendar!N:N,,-1),""))</f>
        <v/>
      </c>
    </row>
    <row r="2088" spans="34:34" x14ac:dyDescent="0.35">
      <c r="AH2088" s="16" t="str">
        <f>IF(AND(B2088="Premier League",E2088="Live"),_xlfn.XLOOKUP(_xlfn.TEXTJOIN(" vs ",,C2088:D2088),Calendar!G:G,Calendar!B:B),IF(AND(B2088="Premier League",E2088="Highlights"),_xlfn.XLOOKUP(H2088,Calendar!O:O,Calendar!N:N,,-1),""))</f>
        <v/>
      </c>
    </row>
    <row r="2089" spans="34:34" x14ac:dyDescent="0.35">
      <c r="AH2089" s="16" t="str">
        <f>IF(AND(B2089="Premier League",E2089="Live"),_xlfn.XLOOKUP(_xlfn.TEXTJOIN(" vs ",,C2089:D2089),Calendar!G:G,Calendar!B:B),IF(AND(B2089="Premier League",E2089="Highlights"),_xlfn.XLOOKUP(H2089,Calendar!O:O,Calendar!N:N,,-1),""))</f>
        <v/>
      </c>
    </row>
    <row r="2090" spans="34:34" x14ac:dyDescent="0.35">
      <c r="AH2090" s="16" t="str">
        <f>IF(AND(B2090="Premier League",E2090="Live"),_xlfn.XLOOKUP(_xlfn.TEXTJOIN(" vs ",,C2090:D2090),Calendar!G:G,Calendar!B:B),IF(AND(B2090="Premier League",E2090="Highlights"),_xlfn.XLOOKUP(H2090,Calendar!O:O,Calendar!N:N,,-1),""))</f>
        <v/>
      </c>
    </row>
    <row r="2091" spans="34:34" x14ac:dyDescent="0.35">
      <c r="AH2091" s="16" t="str">
        <f>IF(AND(B2091="Premier League",E2091="Live"),_xlfn.XLOOKUP(_xlfn.TEXTJOIN(" vs ",,C2091:D2091),Calendar!G:G,Calendar!B:B),IF(AND(B2091="Premier League",E2091="Highlights"),_xlfn.XLOOKUP(H2091,Calendar!O:O,Calendar!N:N,,-1),""))</f>
        <v/>
      </c>
    </row>
    <row r="2092" spans="34:34" x14ac:dyDescent="0.35">
      <c r="AH2092" s="16" t="str">
        <f>IF(AND(B2092="Premier League",E2092="Live"),_xlfn.XLOOKUP(_xlfn.TEXTJOIN(" vs ",,C2092:D2092),Calendar!G:G,Calendar!B:B),IF(AND(B2092="Premier League",E2092="Highlights"),_xlfn.XLOOKUP(H2092,Calendar!O:O,Calendar!N:N,,-1),""))</f>
        <v/>
      </c>
    </row>
    <row r="2093" spans="34:34" x14ac:dyDescent="0.35">
      <c r="AH2093" s="16" t="str">
        <f>IF(AND(B2093="Premier League",E2093="Live"),_xlfn.XLOOKUP(_xlfn.TEXTJOIN(" vs ",,C2093:D2093),Calendar!G:G,Calendar!B:B),IF(AND(B2093="Premier League",E2093="Highlights"),_xlfn.XLOOKUP(H2093,Calendar!O:O,Calendar!N:N,,-1),""))</f>
        <v/>
      </c>
    </row>
    <row r="2094" spans="34:34" x14ac:dyDescent="0.35">
      <c r="AH2094" s="16" t="str">
        <f>IF(AND(B2094="Premier League",E2094="Live"),_xlfn.XLOOKUP(_xlfn.TEXTJOIN(" vs ",,C2094:D2094),Calendar!G:G,Calendar!B:B),IF(AND(B2094="Premier League",E2094="Highlights"),_xlfn.XLOOKUP(H2094,Calendar!O:O,Calendar!N:N,,-1),""))</f>
        <v/>
      </c>
    </row>
    <row r="2095" spans="34:34" x14ac:dyDescent="0.35">
      <c r="AH2095" s="16" t="str">
        <f>IF(AND(B2095="Premier League",E2095="Live"),_xlfn.XLOOKUP(_xlfn.TEXTJOIN(" vs ",,C2095:D2095),Calendar!G:G,Calendar!B:B),IF(AND(B2095="Premier League",E2095="Highlights"),_xlfn.XLOOKUP(H2095,Calendar!O:O,Calendar!N:N,,-1),""))</f>
        <v/>
      </c>
    </row>
    <row r="2096" spans="34:34" x14ac:dyDescent="0.35">
      <c r="AH2096" s="16" t="str">
        <f>IF(AND(B2096="Premier League",E2096="Live"),_xlfn.XLOOKUP(_xlfn.TEXTJOIN(" vs ",,C2096:D2096),Calendar!G:G,Calendar!B:B),IF(AND(B2096="Premier League",E2096="Highlights"),_xlfn.XLOOKUP(H2096,Calendar!O:O,Calendar!N:N,,-1),""))</f>
        <v/>
      </c>
    </row>
    <row r="2097" spans="34:34" x14ac:dyDescent="0.35">
      <c r="AH2097" s="16" t="str">
        <f>IF(AND(B2097="Premier League",E2097="Live"),_xlfn.XLOOKUP(_xlfn.TEXTJOIN(" vs ",,C2097:D2097),Calendar!G:G,Calendar!B:B),IF(AND(B2097="Premier League",E2097="Highlights"),_xlfn.XLOOKUP(H2097,Calendar!O:O,Calendar!N:N,,-1),""))</f>
        <v/>
      </c>
    </row>
    <row r="2098" spans="34:34" x14ac:dyDescent="0.35">
      <c r="AH2098" s="16" t="str">
        <f>IF(AND(B2098="Premier League",E2098="Live"),_xlfn.XLOOKUP(_xlfn.TEXTJOIN(" vs ",,C2098:D2098),Calendar!G:G,Calendar!B:B),IF(AND(B2098="Premier League",E2098="Highlights"),_xlfn.XLOOKUP(H2098,Calendar!O:O,Calendar!N:N,,-1),""))</f>
        <v/>
      </c>
    </row>
    <row r="2099" spans="34:34" x14ac:dyDescent="0.35">
      <c r="AH2099" s="16" t="str">
        <f>IF(AND(B2099="Premier League",E2099="Live"),_xlfn.XLOOKUP(_xlfn.TEXTJOIN(" vs ",,C2099:D2099),Calendar!G:G,Calendar!B:B),IF(AND(B2099="Premier League",E2099="Highlights"),_xlfn.XLOOKUP(H2099,Calendar!O:O,Calendar!N:N,,-1),""))</f>
        <v/>
      </c>
    </row>
    <row r="2100" spans="34:34" x14ac:dyDescent="0.35">
      <c r="AH2100" s="16" t="str">
        <f>IF(AND(B2100="Premier League",E2100="Live"),_xlfn.XLOOKUP(_xlfn.TEXTJOIN(" vs ",,C2100:D2100),Calendar!G:G,Calendar!B:B),IF(AND(B2100="Premier League",E2100="Highlights"),_xlfn.XLOOKUP(H2100,Calendar!O:O,Calendar!N:N,,-1),""))</f>
        <v/>
      </c>
    </row>
    <row r="2101" spans="34:34" x14ac:dyDescent="0.35">
      <c r="AH2101" s="16" t="str">
        <f>IF(AND(B2101="Premier League",E2101="Live"),_xlfn.XLOOKUP(_xlfn.TEXTJOIN(" vs ",,C2101:D2101),Calendar!G:G,Calendar!B:B),IF(AND(B2101="Premier League",E2101="Highlights"),_xlfn.XLOOKUP(H2101,Calendar!O:O,Calendar!N:N,,-1),""))</f>
        <v/>
      </c>
    </row>
    <row r="2102" spans="34:34" x14ac:dyDescent="0.35">
      <c r="AH2102" s="16" t="str">
        <f>IF(AND(B2102="Premier League",E2102="Live"),_xlfn.XLOOKUP(_xlfn.TEXTJOIN(" vs ",,C2102:D2102),Calendar!G:G,Calendar!B:B),IF(AND(B2102="Premier League",E2102="Highlights"),_xlfn.XLOOKUP(H2102,Calendar!O:O,Calendar!N:N,,-1),""))</f>
        <v/>
      </c>
    </row>
    <row r="2103" spans="34:34" x14ac:dyDescent="0.35">
      <c r="AH2103" s="16" t="str">
        <f>IF(AND(B2103="Premier League",E2103="Live"),_xlfn.XLOOKUP(_xlfn.TEXTJOIN(" vs ",,C2103:D2103),Calendar!G:G,Calendar!B:B),IF(AND(B2103="Premier League",E2103="Highlights"),_xlfn.XLOOKUP(H2103,Calendar!O:O,Calendar!N:N,,-1),""))</f>
        <v/>
      </c>
    </row>
    <row r="2104" spans="34:34" x14ac:dyDescent="0.35">
      <c r="AH2104" s="16" t="str">
        <f>IF(AND(B2104="Premier League",E2104="Live"),_xlfn.XLOOKUP(_xlfn.TEXTJOIN(" vs ",,C2104:D2104),Calendar!G:G,Calendar!B:B),IF(AND(B2104="Premier League",E2104="Highlights"),_xlfn.XLOOKUP(H2104,Calendar!O:O,Calendar!N:N,,-1),""))</f>
        <v/>
      </c>
    </row>
    <row r="2105" spans="34:34" x14ac:dyDescent="0.35">
      <c r="AH2105" s="16" t="str">
        <f>IF(AND(B2105="Premier League",E2105="Live"),_xlfn.XLOOKUP(_xlfn.TEXTJOIN(" vs ",,C2105:D2105),Calendar!G:G,Calendar!B:B),IF(AND(B2105="Premier League",E2105="Highlights"),_xlfn.XLOOKUP(H2105,Calendar!O:O,Calendar!N:N,,-1),""))</f>
        <v/>
      </c>
    </row>
    <row r="2106" spans="34:34" x14ac:dyDescent="0.35">
      <c r="AH2106" s="16" t="str">
        <f>IF(AND(B2106="Premier League",E2106="Live"),_xlfn.XLOOKUP(_xlfn.TEXTJOIN(" vs ",,C2106:D2106),Calendar!G:G,Calendar!B:B),IF(AND(B2106="Premier League",E2106="Highlights"),_xlfn.XLOOKUP(H2106,Calendar!O:O,Calendar!N:N,,-1),""))</f>
        <v/>
      </c>
    </row>
    <row r="2107" spans="34:34" x14ac:dyDescent="0.35">
      <c r="AH2107" s="16" t="str">
        <f>IF(AND(B2107="Premier League",E2107="Live"),_xlfn.XLOOKUP(_xlfn.TEXTJOIN(" vs ",,C2107:D2107),Calendar!G:G,Calendar!B:B),IF(AND(B2107="Premier League",E2107="Highlights"),_xlfn.XLOOKUP(H2107,Calendar!O:O,Calendar!N:N,,-1),""))</f>
        <v/>
      </c>
    </row>
    <row r="2108" spans="34:34" x14ac:dyDescent="0.35">
      <c r="AH2108" s="16" t="str">
        <f>IF(AND(B2108="Premier League",E2108="Live"),_xlfn.XLOOKUP(_xlfn.TEXTJOIN(" vs ",,C2108:D2108),Calendar!G:G,Calendar!B:B),IF(AND(B2108="Premier League",E2108="Highlights"),_xlfn.XLOOKUP(H2108,Calendar!O:O,Calendar!N:N,,-1),""))</f>
        <v/>
      </c>
    </row>
    <row r="2109" spans="34:34" x14ac:dyDescent="0.35">
      <c r="AH2109" s="16" t="str">
        <f>IF(AND(B2109="Premier League",E2109="Live"),_xlfn.XLOOKUP(_xlfn.TEXTJOIN(" vs ",,C2109:D2109),Calendar!G:G,Calendar!B:B),IF(AND(B2109="Premier League",E2109="Highlights"),_xlfn.XLOOKUP(H2109,Calendar!O:O,Calendar!N:N,,-1),""))</f>
        <v/>
      </c>
    </row>
    <row r="2110" spans="34:34" x14ac:dyDescent="0.35">
      <c r="AH2110" s="16" t="str">
        <f>IF(AND(B2110="Premier League",E2110="Live"),_xlfn.XLOOKUP(_xlfn.TEXTJOIN(" vs ",,C2110:D2110),Calendar!G:G,Calendar!B:B),IF(AND(B2110="Premier League",E2110="Highlights"),_xlfn.XLOOKUP(H2110,Calendar!O:O,Calendar!N:N,,-1),""))</f>
        <v/>
      </c>
    </row>
    <row r="2111" spans="34:34" x14ac:dyDescent="0.35">
      <c r="AH2111" s="16" t="str">
        <f>IF(AND(B2111="Premier League",E2111="Live"),_xlfn.XLOOKUP(_xlfn.TEXTJOIN(" vs ",,C2111:D2111),Calendar!G:G,Calendar!B:B),IF(AND(B2111="Premier League",E2111="Highlights"),_xlfn.XLOOKUP(H2111,Calendar!O:O,Calendar!N:N,,-1),""))</f>
        <v/>
      </c>
    </row>
    <row r="2112" spans="34:34" x14ac:dyDescent="0.35">
      <c r="AH2112" s="16" t="str">
        <f>IF(AND(B2112="Premier League",E2112="Live"),_xlfn.XLOOKUP(_xlfn.TEXTJOIN(" vs ",,C2112:D2112),Calendar!G:G,Calendar!B:B),IF(AND(B2112="Premier League",E2112="Highlights"),_xlfn.XLOOKUP(H2112,Calendar!O:O,Calendar!N:N,,-1),""))</f>
        <v/>
      </c>
    </row>
    <row r="2113" spans="34:34" x14ac:dyDescent="0.35">
      <c r="AH2113" s="16" t="str">
        <f>IF(AND(B2113="Premier League",E2113="Live"),_xlfn.XLOOKUP(_xlfn.TEXTJOIN(" vs ",,C2113:D2113),Calendar!G:G,Calendar!B:B),IF(AND(B2113="Premier League",E2113="Highlights"),_xlfn.XLOOKUP(H2113,Calendar!O:O,Calendar!N:N,,-1),""))</f>
        <v/>
      </c>
    </row>
    <row r="2114" spans="34:34" x14ac:dyDescent="0.35">
      <c r="AH2114" s="16" t="str">
        <f>IF(AND(B2114="Premier League",E2114="Live"),_xlfn.XLOOKUP(_xlfn.TEXTJOIN(" vs ",,C2114:D2114),Calendar!G:G,Calendar!B:B),IF(AND(B2114="Premier League",E2114="Highlights"),_xlfn.XLOOKUP(H2114,Calendar!O:O,Calendar!N:N,,-1),""))</f>
        <v/>
      </c>
    </row>
    <row r="2115" spans="34:34" x14ac:dyDescent="0.35">
      <c r="AH2115" s="16" t="str">
        <f>IF(AND(B2115="Premier League",E2115="Live"),_xlfn.XLOOKUP(_xlfn.TEXTJOIN(" vs ",,C2115:D2115),Calendar!G:G,Calendar!B:B),IF(AND(B2115="Premier League",E2115="Highlights"),_xlfn.XLOOKUP(H2115,Calendar!O:O,Calendar!N:N,,-1),""))</f>
        <v/>
      </c>
    </row>
    <row r="2116" spans="34:34" x14ac:dyDescent="0.35">
      <c r="AH2116" s="16" t="str">
        <f>IF(AND(B2116="Premier League",E2116="Live"),_xlfn.XLOOKUP(_xlfn.TEXTJOIN(" vs ",,C2116:D2116),Calendar!G:G,Calendar!B:B),IF(AND(B2116="Premier League",E2116="Highlights"),_xlfn.XLOOKUP(H2116,Calendar!O:O,Calendar!N:N,,-1),""))</f>
        <v/>
      </c>
    </row>
    <row r="2117" spans="34:34" x14ac:dyDescent="0.35">
      <c r="AH2117" s="16" t="str">
        <f>IF(AND(B2117="Premier League",E2117="Live"),_xlfn.XLOOKUP(_xlfn.TEXTJOIN(" vs ",,C2117:D2117),Calendar!G:G,Calendar!B:B),IF(AND(B2117="Premier League",E2117="Highlights"),_xlfn.XLOOKUP(H2117,Calendar!O:O,Calendar!N:N,,-1),""))</f>
        <v/>
      </c>
    </row>
    <row r="2118" spans="34:34" x14ac:dyDescent="0.35">
      <c r="AH2118" s="16" t="str">
        <f>IF(AND(B2118="Premier League",E2118="Live"),_xlfn.XLOOKUP(_xlfn.TEXTJOIN(" vs ",,C2118:D2118),Calendar!G:G,Calendar!B:B),IF(AND(B2118="Premier League",E2118="Highlights"),_xlfn.XLOOKUP(H2118,Calendar!O:O,Calendar!N:N,,-1),""))</f>
        <v/>
      </c>
    </row>
    <row r="2119" spans="34:34" x14ac:dyDescent="0.35">
      <c r="AH2119" s="16" t="str">
        <f>IF(AND(B2119="Premier League",E2119="Live"),_xlfn.XLOOKUP(_xlfn.TEXTJOIN(" vs ",,C2119:D2119),Calendar!G:G,Calendar!B:B),IF(AND(B2119="Premier League",E2119="Highlights"),_xlfn.XLOOKUP(H2119,Calendar!O:O,Calendar!N:N,,-1),""))</f>
        <v/>
      </c>
    </row>
    <row r="2120" spans="34:34" x14ac:dyDescent="0.35">
      <c r="AH2120" s="16" t="str">
        <f>IF(AND(B2120="Premier League",E2120="Live"),_xlfn.XLOOKUP(_xlfn.TEXTJOIN(" vs ",,C2120:D2120),Calendar!G:G,Calendar!B:B),IF(AND(B2120="Premier League",E2120="Highlights"),_xlfn.XLOOKUP(H2120,Calendar!O:O,Calendar!N:N,,-1),""))</f>
        <v/>
      </c>
    </row>
    <row r="2121" spans="34:34" x14ac:dyDescent="0.35">
      <c r="AH2121" s="16" t="str">
        <f>IF(AND(B2121="Premier League",E2121="Live"),_xlfn.XLOOKUP(_xlfn.TEXTJOIN(" vs ",,C2121:D2121),Calendar!G:G,Calendar!B:B),IF(AND(B2121="Premier League",E2121="Highlights"),_xlfn.XLOOKUP(H2121,Calendar!O:O,Calendar!N:N,,-1),""))</f>
        <v/>
      </c>
    </row>
    <row r="2122" spans="34:34" x14ac:dyDescent="0.35">
      <c r="AH2122" s="16" t="str">
        <f>IF(AND(B2122="Premier League",E2122="Live"),_xlfn.XLOOKUP(_xlfn.TEXTJOIN(" vs ",,C2122:D2122),Calendar!G:G,Calendar!B:B),IF(AND(B2122="Premier League",E2122="Highlights"),_xlfn.XLOOKUP(H2122,Calendar!O:O,Calendar!N:N,,-1),""))</f>
        <v/>
      </c>
    </row>
    <row r="2123" spans="34:34" x14ac:dyDescent="0.35">
      <c r="AH2123" s="16" t="str">
        <f>IF(AND(B2123="Premier League",E2123="Live"),_xlfn.XLOOKUP(_xlfn.TEXTJOIN(" vs ",,C2123:D2123),Calendar!G:G,Calendar!B:B),IF(AND(B2123="Premier League",E2123="Highlights"),_xlfn.XLOOKUP(H2123,Calendar!O:O,Calendar!N:N,,-1),""))</f>
        <v/>
      </c>
    </row>
    <row r="2124" spans="34:34" x14ac:dyDescent="0.35">
      <c r="AH2124" s="16" t="str">
        <f>IF(AND(B2124="Premier League",E2124="Live"),_xlfn.XLOOKUP(_xlfn.TEXTJOIN(" vs ",,C2124:D2124),Calendar!G:G,Calendar!B:B),IF(AND(B2124="Premier League",E2124="Highlights"),_xlfn.XLOOKUP(H2124,Calendar!O:O,Calendar!N:N,,-1),""))</f>
        <v/>
      </c>
    </row>
    <row r="2125" spans="34:34" x14ac:dyDescent="0.35">
      <c r="AH2125" s="16" t="str">
        <f>IF(AND(B2125="Premier League",E2125="Live"),_xlfn.XLOOKUP(_xlfn.TEXTJOIN(" vs ",,C2125:D2125),Calendar!G:G,Calendar!B:B),IF(AND(B2125="Premier League",E2125="Highlights"),_xlfn.XLOOKUP(H2125,Calendar!O:O,Calendar!N:N,,-1),""))</f>
        <v/>
      </c>
    </row>
    <row r="2126" spans="34:34" x14ac:dyDescent="0.35">
      <c r="AH2126" s="16" t="str">
        <f>IF(AND(B2126="Premier League",E2126="Live"),_xlfn.XLOOKUP(_xlfn.TEXTJOIN(" vs ",,C2126:D2126),Calendar!G:G,Calendar!B:B),IF(AND(B2126="Premier League",E2126="Highlights"),_xlfn.XLOOKUP(H2126,Calendar!O:O,Calendar!N:N,,-1),""))</f>
        <v/>
      </c>
    </row>
    <row r="2127" spans="34:34" x14ac:dyDescent="0.35">
      <c r="AH2127" s="16" t="str">
        <f>IF(AND(B2127="Premier League",E2127="Live"),_xlfn.XLOOKUP(_xlfn.TEXTJOIN(" vs ",,C2127:D2127),Calendar!G:G,Calendar!B:B),IF(AND(B2127="Premier League",E2127="Highlights"),_xlfn.XLOOKUP(H2127,Calendar!O:O,Calendar!N:N,,-1),""))</f>
        <v/>
      </c>
    </row>
    <row r="2128" spans="34:34" x14ac:dyDescent="0.35">
      <c r="AH2128" s="16" t="str">
        <f>IF(AND(B2128="Premier League",E2128="Live"),_xlfn.XLOOKUP(_xlfn.TEXTJOIN(" vs ",,C2128:D2128),Calendar!G:G,Calendar!B:B),IF(AND(B2128="Premier League",E2128="Highlights"),_xlfn.XLOOKUP(H2128,Calendar!O:O,Calendar!N:N,,-1),""))</f>
        <v/>
      </c>
    </row>
    <row r="2129" spans="34:34" x14ac:dyDescent="0.35">
      <c r="AH2129" s="16" t="str">
        <f>IF(AND(B2129="Premier League",E2129="Live"),_xlfn.XLOOKUP(_xlfn.TEXTJOIN(" vs ",,C2129:D2129),Calendar!G:G,Calendar!B:B),IF(AND(B2129="Premier League",E2129="Highlights"),_xlfn.XLOOKUP(H2129,Calendar!O:O,Calendar!N:N,,-1),""))</f>
        <v/>
      </c>
    </row>
    <row r="2130" spans="34:34" x14ac:dyDescent="0.35">
      <c r="AH2130" s="16" t="str">
        <f>IF(AND(B2130="Premier League",E2130="Live"),_xlfn.XLOOKUP(_xlfn.TEXTJOIN(" vs ",,C2130:D2130),Calendar!G:G,Calendar!B:B),IF(AND(B2130="Premier League",E2130="Highlights"),_xlfn.XLOOKUP(H2130,Calendar!O:O,Calendar!N:N,,-1),""))</f>
        <v/>
      </c>
    </row>
    <row r="2131" spans="34:34" x14ac:dyDescent="0.35">
      <c r="AH2131" s="16" t="str">
        <f>IF(AND(B2131="Premier League",E2131="Live"),_xlfn.XLOOKUP(_xlfn.TEXTJOIN(" vs ",,C2131:D2131),Calendar!G:G,Calendar!B:B),IF(AND(B2131="Premier League",E2131="Highlights"),_xlfn.XLOOKUP(H2131,Calendar!O:O,Calendar!N:N,,-1),""))</f>
        <v/>
      </c>
    </row>
    <row r="2132" spans="34:34" x14ac:dyDescent="0.35">
      <c r="AH2132" s="16" t="str">
        <f>IF(AND(B2132="Premier League",E2132="Live"),_xlfn.XLOOKUP(_xlfn.TEXTJOIN(" vs ",,C2132:D2132),Calendar!G:G,Calendar!B:B),IF(AND(B2132="Premier League",E2132="Highlights"),_xlfn.XLOOKUP(H2132,Calendar!O:O,Calendar!N:N,,-1),""))</f>
        <v/>
      </c>
    </row>
    <row r="2133" spans="34:34" x14ac:dyDescent="0.35">
      <c r="AH2133" s="16" t="str">
        <f>IF(AND(B2133="Premier League",E2133="Live"),_xlfn.XLOOKUP(_xlfn.TEXTJOIN(" vs ",,C2133:D2133),Calendar!G:G,Calendar!B:B),IF(AND(B2133="Premier League",E2133="Highlights"),_xlfn.XLOOKUP(H2133,Calendar!O:O,Calendar!N:N,,-1),""))</f>
        <v/>
      </c>
    </row>
    <row r="2134" spans="34:34" x14ac:dyDescent="0.35">
      <c r="AH2134" s="16" t="str">
        <f>IF(AND(B2134="Premier League",E2134="Live"),_xlfn.XLOOKUP(_xlfn.TEXTJOIN(" vs ",,C2134:D2134),Calendar!G:G,Calendar!B:B),IF(AND(B2134="Premier League",E2134="Highlights"),_xlfn.XLOOKUP(H2134,Calendar!O:O,Calendar!N:N,,-1),""))</f>
        <v/>
      </c>
    </row>
    <row r="2135" spans="34:34" x14ac:dyDescent="0.35">
      <c r="AH2135" s="16" t="str">
        <f>IF(AND(B2135="Premier League",E2135="Live"),_xlfn.XLOOKUP(_xlfn.TEXTJOIN(" vs ",,C2135:D2135),Calendar!G:G,Calendar!B:B),IF(AND(B2135="Premier League",E2135="Highlights"),_xlfn.XLOOKUP(H2135,Calendar!O:O,Calendar!N:N,,-1),""))</f>
        <v/>
      </c>
    </row>
    <row r="2136" spans="34:34" x14ac:dyDescent="0.35">
      <c r="AH2136" s="16" t="str">
        <f>IF(AND(B2136="Premier League",E2136="Live"),_xlfn.XLOOKUP(_xlfn.TEXTJOIN(" vs ",,C2136:D2136),Calendar!G:G,Calendar!B:B),IF(AND(B2136="Premier League",E2136="Highlights"),_xlfn.XLOOKUP(H2136,Calendar!O:O,Calendar!N:N,,-1),""))</f>
        <v/>
      </c>
    </row>
    <row r="2137" spans="34:34" x14ac:dyDescent="0.35">
      <c r="AH2137" s="16" t="str">
        <f>IF(AND(B2137="Premier League",E2137="Live"),_xlfn.XLOOKUP(_xlfn.TEXTJOIN(" vs ",,C2137:D2137),Calendar!G:G,Calendar!B:B),IF(AND(B2137="Premier League",E2137="Highlights"),_xlfn.XLOOKUP(H2137,Calendar!O:O,Calendar!N:N,,-1),""))</f>
        <v/>
      </c>
    </row>
    <row r="2138" spans="34:34" x14ac:dyDescent="0.35">
      <c r="AH2138" s="16" t="str">
        <f>IF(AND(B2138="Premier League",E2138="Live"),_xlfn.XLOOKUP(_xlfn.TEXTJOIN(" vs ",,C2138:D2138),Calendar!G:G,Calendar!B:B),IF(AND(B2138="Premier League",E2138="Highlights"),_xlfn.XLOOKUP(H2138,Calendar!O:O,Calendar!N:N,,-1),""))</f>
        <v/>
      </c>
    </row>
    <row r="2139" spans="34:34" x14ac:dyDescent="0.35">
      <c r="AH2139" s="16" t="str">
        <f>IF(AND(B2139="Premier League",E2139="Live"),_xlfn.XLOOKUP(_xlfn.TEXTJOIN(" vs ",,C2139:D2139),Calendar!G:G,Calendar!B:B),IF(AND(B2139="Premier League",E2139="Highlights"),_xlfn.XLOOKUP(H2139,Calendar!O:O,Calendar!N:N,,-1),""))</f>
        <v/>
      </c>
    </row>
    <row r="2140" spans="34:34" x14ac:dyDescent="0.35">
      <c r="AH2140" s="16" t="str">
        <f>IF(AND(B2140="Premier League",E2140="Live"),_xlfn.XLOOKUP(_xlfn.TEXTJOIN(" vs ",,C2140:D2140),Calendar!G:G,Calendar!B:B),IF(AND(B2140="Premier League",E2140="Highlights"),_xlfn.XLOOKUP(H2140,Calendar!O:O,Calendar!N:N,,-1),""))</f>
        <v/>
      </c>
    </row>
    <row r="2141" spans="34:34" x14ac:dyDescent="0.35">
      <c r="AH2141" s="16" t="str">
        <f>IF(AND(B2141="Premier League",E2141="Live"),_xlfn.XLOOKUP(_xlfn.TEXTJOIN(" vs ",,C2141:D2141),Calendar!G:G,Calendar!B:B),IF(AND(B2141="Premier League",E2141="Highlights"),_xlfn.XLOOKUP(H2141,Calendar!O:O,Calendar!N:N,,-1),""))</f>
        <v/>
      </c>
    </row>
    <row r="2142" spans="34:34" x14ac:dyDescent="0.35">
      <c r="AH2142" s="16" t="str">
        <f>IF(AND(B2142="Premier League",E2142="Live"),_xlfn.XLOOKUP(_xlfn.TEXTJOIN(" vs ",,C2142:D2142),Calendar!G:G,Calendar!B:B),IF(AND(B2142="Premier League",E2142="Highlights"),_xlfn.XLOOKUP(H2142,Calendar!O:O,Calendar!N:N,,-1),""))</f>
        <v/>
      </c>
    </row>
    <row r="2143" spans="34:34" x14ac:dyDescent="0.35">
      <c r="AH2143" s="16" t="str">
        <f>IF(AND(B2143="Premier League",E2143="Live"),_xlfn.XLOOKUP(_xlfn.TEXTJOIN(" vs ",,C2143:D2143),Calendar!G:G,Calendar!B:B),IF(AND(B2143="Premier League",E2143="Highlights"),_xlfn.XLOOKUP(H2143,Calendar!O:O,Calendar!N:N,,-1),""))</f>
        <v/>
      </c>
    </row>
    <row r="2144" spans="34:34" x14ac:dyDescent="0.35">
      <c r="AH2144" s="16" t="str">
        <f>IF(AND(B2144="Premier League",E2144="Live"),_xlfn.XLOOKUP(_xlfn.TEXTJOIN(" vs ",,C2144:D2144),Calendar!G:G,Calendar!B:B),IF(AND(B2144="Premier League",E2144="Highlights"),_xlfn.XLOOKUP(H2144,Calendar!O:O,Calendar!N:N,,-1),""))</f>
        <v/>
      </c>
    </row>
    <row r="2145" spans="34:34" x14ac:dyDescent="0.35">
      <c r="AH2145" s="16" t="str">
        <f>IF(AND(B2145="Premier League",E2145="Live"),_xlfn.XLOOKUP(_xlfn.TEXTJOIN(" vs ",,C2145:D2145),Calendar!G:G,Calendar!B:B),IF(AND(B2145="Premier League",E2145="Highlights"),_xlfn.XLOOKUP(H2145,Calendar!O:O,Calendar!N:N,,-1),""))</f>
        <v/>
      </c>
    </row>
    <row r="2146" spans="34:34" x14ac:dyDescent="0.35">
      <c r="AH2146" s="16" t="str">
        <f>IF(AND(B2146="Premier League",E2146="Live"),_xlfn.XLOOKUP(_xlfn.TEXTJOIN(" vs ",,C2146:D2146),Calendar!G:G,Calendar!B:B),IF(AND(B2146="Premier League",E2146="Highlights"),_xlfn.XLOOKUP(H2146,Calendar!O:O,Calendar!N:N,,-1),""))</f>
        <v/>
      </c>
    </row>
    <row r="2147" spans="34:34" x14ac:dyDescent="0.35">
      <c r="AH2147" s="16" t="str">
        <f>IF(AND(B2147="Premier League",E2147="Live"),_xlfn.XLOOKUP(_xlfn.TEXTJOIN(" vs ",,C2147:D2147),Calendar!G:G,Calendar!B:B),IF(AND(B2147="Premier League",E2147="Highlights"),_xlfn.XLOOKUP(H2147,Calendar!O:O,Calendar!N:N,,-1),""))</f>
        <v/>
      </c>
    </row>
    <row r="2148" spans="34:34" x14ac:dyDescent="0.35">
      <c r="AH2148" s="16" t="str">
        <f>IF(AND(B2148="Premier League",E2148="Live"),_xlfn.XLOOKUP(_xlfn.TEXTJOIN(" vs ",,C2148:D2148),Calendar!G:G,Calendar!B:B),IF(AND(B2148="Premier League",E2148="Highlights"),_xlfn.XLOOKUP(H2148,Calendar!O:O,Calendar!N:N,,-1),""))</f>
        <v/>
      </c>
    </row>
    <row r="2149" spans="34:34" x14ac:dyDescent="0.35">
      <c r="AH2149" s="16" t="str">
        <f>IF(AND(B2149="Premier League",E2149="Live"),_xlfn.XLOOKUP(_xlfn.TEXTJOIN(" vs ",,C2149:D2149),Calendar!G:G,Calendar!B:B),IF(AND(B2149="Premier League",E2149="Highlights"),_xlfn.XLOOKUP(H2149,Calendar!O:O,Calendar!N:N,,-1),""))</f>
        <v/>
      </c>
    </row>
    <row r="2150" spans="34:34" x14ac:dyDescent="0.35">
      <c r="AH2150" s="16" t="str">
        <f>IF(AND(B2150="Premier League",E2150="Live"),_xlfn.XLOOKUP(_xlfn.TEXTJOIN(" vs ",,C2150:D2150),Calendar!G:G,Calendar!B:B),IF(AND(B2150="Premier League",E2150="Highlights"),_xlfn.XLOOKUP(H2150,Calendar!O:O,Calendar!N:N,,-1),""))</f>
        <v/>
      </c>
    </row>
    <row r="2151" spans="34:34" x14ac:dyDescent="0.35">
      <c r="AH2151" s="16" t="str">
        <f>IF(AND(B2151="Premier League",E2151="Live"),_xlfn.XLOOKUP(_xlfn.TEXTJOIN(" vs ",,C2151:D2151),Calendar!G:G,Calendar!B:B),IF(AND(B2151="Premier League",E2151="Highlights"),_xlfn.XLOOKUP(H2151,Calendar!O:O,Calendar!N:N,,-1),""))</f>
        <v/>
      </c>
    </row>
    <row r="2152" spans="34:34" x14ac:dyDescent="0.35">
      <c r="AH2152" s="16" t="str">
        <f>IF(AND(B2152="Premier League",E2152="Live"),_xlfn.XLOOKUP(_xlfn.TEXTJOIN(" vs ",,C2152:D2152),Calendar!G:G,Calendar!B:B),IF(AND(B2152="Premier League",E2152="Highlights"),_xlfn.XLOOKUP(H2152,Calendar!O:O,Calendar!N:N,,-1),""))</f>
        <v/>
      </c>
    </row>
    <row r="2153" spans="34:34" x14ac:dyDescent="0.35">
      <c r="AH2153" s="16" t="str">
        <f>IF(AND(B2153="Premier League",E2153="Live"),_xlfn.XLOOKUP(_xlfn.TEXTJOIN(" vs ",,C2153:D2153),Calendar!G:G,Calendar!B:B),IF(AND(B2153="Premier League",E2153="Highlights"),_xlfn.XLOOKUP(H2153,Calendar!O:O,Calendar!N:N,,-1),""))</f>
        <v/>
      </c>
    </row>
    <row r="2154" spans="34:34" x14ac:dyDescent="0.35">
      <c r="AH2154" s="16" t="str">
        <f>IF(AND(B2154="Premier League",E2154="Live"),_xlfn.XLOOKUP(_xlfn.TEXTJOIN(" vs ",,C2154:D2154),Calendar!G:G,Calendar!B:B),IF(AND(B2154="Premier League",E2154="Highlights"),_xlfn.XLOOKUP(H2154,Calendar!O:O,Calendar!N:N,,-1),""))</f>
        <v/>
      </c>
    </row>
    <row r="2155" spans="34:34" x14ac:dyDescent="0.35">
      <c r="AH2155" s="16" t="str">
        <f>IF(AND(B2155="Premier League",E2155="Live"),_xlfn.XLOOKUP(_xlfn.TEXTJOIN(" vs ",,C2155:D2155),Calendar!G:G,Calendar!B:B),IF(AND(B2155="Premier League",E2155="Highlights"),_xlfn.XLOOKUP(H2155,Calendar!O:O,Calendar!N:N,,-1),""))</f>
        <v/>
      </c>
    </row>
    <row r="2156" spans="34:34" x14ac:dyDescent="0.35">
      <c r="AH2156" s="16" t="str">
        <f>IF(AND(B2156="Premier League",E2156="Live"),_xlfn.XLOOKUP(_xlfn.TEXTJOIN(" vs ",,C2156:D2156),Calendar!G:G,Calendar!B:B),IF(AND(B2156="Premier League",E2156="Highlights"),_xlfn.XLOOKUP(H2156,Calendar!O:O,Calendar!N:N,,-1),""))</f>
        <v/>
      </c>
    </row>
    <row r="2157" spans="34:34" x14ac:dyDescent="0.35">
      <c r="AH2157" s="16" t="str">
        <f>IF(AND(B2157="Premier League",E2157="Live"),_xlfn.XLOOKUP(_xlfn.TEXTJOIN(" vs ",,C2157:D2157),Calendar!G:G,Calendar!B:B),IF(AND(B2157="Premier League",E2157="Highlights"),_xlfn.XLOOKUP(H2157,Calendar!O:O,Calendar!N:N,,-1),""))</f>
        <v/>
      </c>
    </row>
    <row r="2158" spans="34:34" x14ac:dyDescent="0.35">
      <c r="AH2158" s="16" t="str">
        <f>IF(AND(B2158="Premier League",E2158="Live"),_xlfn.XLOOKUP(_xlfn.TEXTJOIN(" vs ",,C2158:D2158),Calendar!G:G,Calendar!B:B),IF(AND(B2158="Premier League",E2158="Highlights"),_xlfn.XLOOKUP(H2158,Calendar!O:O,Calendar!N:N,,-1),""))</f>
        <v/>
      </c>
    </row>
    <row r="2159" spans="34:34" x14ac:dyDescent="0.35">
      <c r="AH2159" s="16" t="str">
        <f>IF(AND(B2159="Premier League",E2159="Live"),_xlfn.XLOOKUP(_xlfn.TEXTJOIN(" vs ",,C2159:D2159),Calendar!G:G,Calendar!B:B),IF(AND(B2159="Premier League",E2159="Highlights"),_xlfn.XLOOKUP(H2159,Calendar!O:O,Calendar!N:N,,-1),""))</f>
        <v/>
      </c>
    </row>
    <row r="2160" spans="34:34" x14ac:dyDescent="0.35">
      <c r="AH2160" s="16" t="str">
        <f>IF(AND(B2160="Premier League",E2160="Live"),_xlfn.XLOOKUP(_xlfn.TEXTJOIN(" vs ",,C2160:D2160),Calendar!G:G,Calendar!B:B),IF(AND(B2160="Premier League",E2160="Highlights"),_xlfn.XLOOKUP(H2160,Calendar!O:O,Calendar!N:N,,-1),""))</f>
        <v/>
      </c>
    </row>
    <row r="2161" spans="34:34" x14ac:dyDescent="0.35">
      <c r="AH2161" s="16" t="str">
        <f>IF(AND(B2161="Premier League",E2161="Live"),_xlfn.XLOOKUP(_xlfn.TEXTJOIN(" vs ",,C2161:D2161),Calendar!G:G,Calendar!B:B),IF(AND(B2161="Premier League",E2161="Highlights"),_xlfn.XLOOKUP(H2161,Calendar!O:O,Calendar!N:N,,-1),""))</f>
        <v/>
      </c>
    </row>
    <row r="2162" spans="34:34" x14ac:dyDescent="0.35">
      <c r="AH2162" s="16" t="str">
        <f>IF(AND(B2162="Premier League",E2162="Live"),_xlfn.XLOOKUP(_xlfn.TEXTJOIN(" vs ",,C2162:D2162),Calendar!G:G,Calendar!B:B),IF(AND(B2162="Premier League",E2162="Highlights"),_xlfn.XLOOKUP(H2162,Calendar!O:O,Calendar!N:N,,-1),""))</f>
        <v/>
      </c>
    </row>
    <row r="2163" spans="34:34" x14ac:dyDescent="0.35">
      <c r="AH2163" s="16" t="str">
        <f>IF(AND(B2163="Premier League",E2163="Live"),_xlfn.XLOOKUP(_xlfn.TEXTJOIN(" vs ",,C2163:D2163),Calendar!G:G,Calendar!B:B),IF(AND(B2163="Premier League",E2163="Highlights"),_xlfn.XLOOKUP(H2163,Calendar!O:O,Calendar!N:N,,-1),""))</f>
        <v/>
      </c>
    </row>
    <row r="2164" spans="34:34" x14ac:dyDescent="0.35">
      <c r="AH2164" s="16" t="str">
        <f>IF(AND(B2164="Premier League",E2164="Live"),_xlfn.XLOOKUP(_xlfn.TEXTJOIN(" vs ",,C2164:D2164),Calendar!G:G,Calendar!B:B),IF(AND(B2164="Premier League",E2164="Highlights"),_xlfn.XLOOKUP(H2164,Calendar!O:O,Calendar!N:N,,-1),""))</f>
        <v/>
      </c>
    </row>
    <row r="2165" spans="34:34" x14ac:dyDescent="0.35">
      <c r="AH2165" s="16" t="str">
        <f>IF(AND(B2165="Premier League",E2165="Live"),_xlfn.XLOOKUP(_xlfn.TEXTJOIN(" vs ",,C2165:D2165),Calendar!G:G,Calendar!B:B),IF(AND(B2165="Premier League",E2165="Highlights"),_xlfn.XLOOKUP(H2165,Calendar!O:O,Calendar!N:N,,-1),""))</f>
        <v/>
      </c>
    </row>
    <row r="2166" spans="34:34" x14ac:dyDescent="0.35">
      <c r="AH2166" s="16" t="str">
        <f>IF(AND(B2166="Premier League",E2166="Live"),_xlfn.XLOOKUP(_xlfn.TEXTJOIN(" vs ",,C2166:D2166),Calendar!G:G,Calendar!B:B),IF(AND(B2166="Premier League",E2166="Highlights"),_xlfn.XLOOKUP(H2166,Calendar!O:O,Calendar!N:N,,-1),""))</f>
        <v/>
      </c>
    </row>
    <row r="2167" spans="34:34" x14ac:dyDescent="0.35">
      <c r="AH2167" s="16" t="str">
        <f>IF(AND(B2167="Premier League",E2167="Live"),_xlfn.XLOOKUP(_xlfn.TEXTJOIN(" vs ",,C2167:D2167),Calendar!G:G,Calendar!B:B),IF(AND(B2167="Premier League",E2167="Highlights"),_xlfn.XLOOKUP(H2167,Calendar!O:O,Calendar!N:N,,-1),""))</f>
        <v/>
      </c>
    </row>
    <row r="2168" spans="34:34" x14ac:dyDescent="0.35">
      <c r="AH2168" s="16" t="str">
        <f>IF(AND(B2168="Premier League",E2168="Live"),_xlfn.XLOOKUP(_xlfn.TEXTJOIN(" vs ",,C2168:D2168),Calendar!G:G,Calendar!B:B),IF(AND(B2168="Premier League",E2168="Highlights"),_xlfn.XLOOKUP(H2168,Calendar!O:O,Calendar!N:N,,-1),""))</f>
        <v/>
      </c>
    </row>
    <row r="2169" spans="34:34" x14ac:dyDescent="0.35">
      <c r="AH2169" s="16" t="str">
        <f>IF(AND(B2169="Premier League",E2169="Live"),_xlfn.XLOOKUP(_xlfn.TEXTJOIN(" vs ",,C2169:D2169),Calendar!G:G,Calendar!B:B),IF(AND(B2169="Premier League",E2169="Highlights"),_xlfn.XLOOKUP(H2169,Calendar!O:O,Calendar!N:N,,-1),""))</f>
        <v/>
      </c>
    </row>
    <row r="2170" spans="34:34" x14ac:dyDescent="0.35">
      <c r="AH2170" s="16" t="str">
        <f>IF(AND(B2170="Premier League",E2170="Live"),_xlfn.XLOOKUP(_xlfn.TEXTJOIN(" vs ",,C2170:D2170),Calendar!G:G,Calendar!B:B),IF(AND(B2170="Premier League",E2170="Highlights"),_xlfn.XLOOKUP(H2170,Calendar!O:O,Calendar!N:N,,-1),""))</f>
        <v/>
      </c>
    </row>
    <row r="2171" spans="34:34" x14ac:dyDescent="0.35">
      <c r="AH2171" s="16" t="str">
        <f>IF(AND(B2171="Premier League",E2171="Live"),_xlfn.XLOOKUP(_xlfn.TEXTJOIN(" vs ",,C2171:D2171),Calendar!G:G,Calendar!B:B),IF(AND(B2171="Premier League",E2171="Highlights"),_xlfn.XLOOKUP(H2171,Calendar!O:O,Calendar!N:N,,-1),""))</f>
        <v/>
      </c>
    </row>
    <row r="2172" spans="34:34" x14ac:dyDescent="0.35">
      <c r="AH2172" s="16" t="str">
        <f>IF(AND(B2172="Premier League",E2172="Live"),_xlfn.XLOOKUP(_xlfn.TEXTJOIN(" vs ",,C2172:D2172),Calendar!G:G,Calendar!B:B),IF(AND(B2172="Premier League",E2172="Highlights"),_xlfn.XLOOKUP(H2172,Calendar!O:O,Calendar!N:N,,-1),""))</f>
        <v/>
      </c>
    </row>
    <row r="2173" spans="34:34" x14ac:dyDescent="0.35">
      <c r="AH2173" s="16" t="str">
        <f>IF(AND(B2173="Premier League",E2173="Live"),_xlfn.XLOOKUP(_xlfn.TEXTJOIN(" vs ",,C2173:D2173),Calendar!G:G,Calendar!B:B),IF(AND(B2173="Premier League",E2173="Highlights"),_xlfn.XLOOKUP(H2173,Calendar!O:O,Calendar!N:N,,-1),""))</f>
        <v/>
      </c>
    </row>
    <row r="2174" spans="34:34" x14ac:dyDescent="0.35">
      <c r="AH2174" s="16" t="str">
        <f>IF(AND(B2174="Premier League",E2174="Live"),_xlfn.XLOOKUP(_xlfn.TEXTJOIN(" vs ",,C2174:D2174),Calendar!G:G,Calendar!B:B),IF(AND(B2174="Premier League",E2174="Highlights"),_xlfn.XLOOKUP(H2174,Calendar!O:O,Calendar!N:N,,-1),""))</f>
        <v/>
      </c>
    </row>
    <row r="2175" spans="34:34" x14ac:dyDescent="0.35">
      <c r="AH2175" s="16" t="str">
        <f>IF(AND(B2175="Premier League",E2175="Live"),_xlfn.XLOOKUP(_xlfn.TEXTJOIN(" vs ",,C2175:D2175),Calendar!G:G,Calendar!B:B),IF(AND(B2175="Premier League",E2175="Highlights"),_xlfn.XLOOKUP(H2175,Calendar!O:O,Calendar!N:N,,-1),""))</f>
        <v/>
      </c>
    </row>
    <row r="2176" spans="34:34" x14ac:dyDescent="0.35">
      <c r="AH2176" s="16" t="str">
        <f>IF(AND(B2176="Premier League",E2176="Live"),_xlfn.XLOOKUP(_xlfn.TEXTJOIN(" vs ",,C2176:D2176),Calendar!G:G,Calendar!B:B),IF(AND(B2176="Premier League",E2176="Highlights"),_xlfn.XLOOKUP(H2176,Calendar!O:O,Calendar!N:N,,-1),""))</f>
        <v/>
      </c>
    </row>
    <row r="2177" spans="34:34" x14ac:dyDescent="0.35">
      <c r="AH2177" s="16" t="str">
        <f>IF(AND(B2177="Premier League",E2177="Live"),_xlfn.XLOOKUP(_xlfn.TEXTJOIN(" vs ",,C2177:D2177),Calendar!G:G,Calendar!B:B),IF(AND(B2177="Premier League",E2177="Highlights"),_xlfn.XLOOKUP(H2177,Calendar!O:O,Calendar!N:N,,-1),""))</f>
        <v/>
      </c>
    </row>
    <row r="2178" spans="34:34" x14ac:dyDescent="0.35">
      <c r="AH2178" s="16" t="str">
        <f>IF(AND(B2178="Premier League",E2178="Live"),_xlfn.XLOOKUP(_xlfn.TEXTJOIN(" vs ",,C2178:D2178),Calendar!G:G,Calendar!B:B),IF(AND(B2178="Premier League",E2178="Highlights"),_xlfn.XLOOKUP(H2178,Calendar!O:O,Calendar!N:N,,-1),""))</f>
        <v/>
      </c>
    </row>
    <row r="2179" spans="34:34" x14ac:dyDescent="0.35">
      <c r="AH2179" s="16" t="str">
        <f>IF(AND(B2179="Premier League",E2179="Live"),_xlfn.XLOOKUP(_xlfn.TEXTJOIN(" vs ",,C2179:D2179),Calendar!G:G,Calendar!B:B),IF(AND(B2179="Premier League",E2179="Highlights"),_xlfn.XLOOKUP(H2179,Calendar!O:O,Calendar!N:N,,-1),""))</f>
        <v/>
      </c>
    </row>
    <row r="2180" spans="34:34" x14ac:dyDescent="0.35">
      <c r="AH2180" s="16" t="str">
        <f>IF(AND(B2180="Premier League",E2180="Live"),_xlfn.XLOOKUP(_xlfn.TEXTJOIN(" vs ",,C2180:D2180),Calendar!G:G,Calendar!B:B),IF(AND(B2180="Premier League",E2180="Highlights"),_xlfn.XLOOKUP(H2180,Calendar!O:O,Calendar!N:N,,-1),""))</f>
        <v/>
      </c>
    </row>
    <row r="2181" spans="34:34" x14ac:dyDescent="0.35">
      <c r="AH2181" s="16" t="str">
        <f>IF(AND(B2181="Premier League",E2181="Live"),_xlfn.XLOOKUP(_xlfn.TEXTJOIN(" vs ",,C2181:D2181),Calendar!G:G,Calendar!B:B),IF(AND(B2181="Premier League",E2181="Highlights"),_xlfn.XLOOKUP(H2181,Calendar!O:O,Calendar!N:N,,-1),""))</f>
        <v/>
      </c>
    </row>
    <row r="2182" spans="34:34" x14ac:dyDescent="0.35">
      <c r="AH2182" s="16" t="str">
        <f>IF(AND(B2182="Premier League",E2182="Live"),_xlfn.XLOOKUP(_xlfn.TEXTJOIN(" vs ",,C2182:D2182),Calendar!G:G,Calendar!B:B),IF(AND(B2182="Premier League",E2182="Highlights"),_xlfn.XLOOKUP(H2182,Calendar!O:O,Calendar!N:N,,-1),""))</f>
        <v/>
      </c>
    </row>
    <row r="2183" spans="34:34" x14ac:dyDescent="0.35">
      <c r="AH2183" s="16" t="str">
        <f>IF(AND(B2183="Premier League",E2183="Live"),_xlfn.XLOOKUP(_xlfn.TEXTJOIN(" vs ",,C2183:D2183),Calendar!G:G,Calendar!B:B),IF(AND(B2183="Premier League",E2183="Highlights"),_xlfn.XLOOKUP(H2183,Calendar!O:O,Calendar!N:N,,-1),""))</f>
        <v/>
      </c>
    </row>
    <row r="2184" spans="34:34" x14ac:dyDescent="0.35">
      <c r="AH2184" s="16" t="str">
        <f>IF(AND(B2184="Premier League",E2184="Live"),_xlfn.XLOOKUP(_xlfn.TEXTJOIN(" vs ",,C2184:D2184),Calendar!G:G,Calendar!B:B),IF(AND(B2184="Premier League",E2184="Highlights"),_xlfn.XLOOKUP(H2184,Calendar!O:O,Calendar!N:N,,-1),""))</f>
        <v/>
      </c>
    </row>
    <row r="2185" spans="34:34" x14ac:dyDescent="0.35">
      <c r="AH2185" s="16" t="str">
        <f>IF(AND(B2185="Premier League",E2185="Live"),_xlfn.XLOOKUP(_xlfn.TEXTJOIN(" vs ",,C2185:D2185),Calendar!G:G,Calendar!B:B),IF(AND(B2185="Premier League",E2185="Highlights"),_xlfn.XLOOKUP(H2185,Calendar!O:O,Calendar!N:N,,-1),""))</f>
        <v/>
      </c>
    </row>
    <row r="2186" spans="34:34" x14ac:dyDescent="0.35">
      <c r="AH2186" s="16" t="str">
        <f>IF(AND(B2186="Premier League",E2186="Live"),_xlfn.XLOOKUP(_xlfn.TEXTJOIN(" vs ",,C2186:D2186),Calendar!G:G,Calendar!B:B),IF(AND(B2186="Premier League",E2186="Highlights"),_xlfn.XLOOKUP(H2186,Calendar!O:O,Calendar!N:N,,-1),""))</f>
        <v/>
      </c>
    </row>
    <row r="2187" spans="34:34" x14ac:dyDescent="0.35">
      <c r="AH2187" s="16" t="str">
        <f>IF(AND(B2187="Premier League",E2187="Live"),_xlfn.XLOOKUP(_xlfn.TEXTJOIN(" vs ",,C2187:D2187),Calendar!G:G,Calendar!B:B),IF(AND(B2187="Premier League",E2187="Highlights"),_xlfn.XLOOKUP(H2187,Calendar!O:O,Calendar!N:N,,-1),""))</f>
        <v/>
      </c>
    </row>
    <row r="2188" spans="34:34" x14ac:dyDescent="0.35">
      <c r="AH2188" s="16" t="str">
        <f>IF(AND(B2188="Premier League",E2188="Live"),_xlfn.XLOOKUP(_xlfn.TEXTJOIN(" vs ",,C2188:D2188),Calendar!G:G,Calendar!B:B),IF(AND(B2188="Premier League",E2188="Highlights"),_xlfn.XLOOKUP(H2188,Calendar!O:O,Calendar!N:N,,-1),""))</f>
        <v/>
      </c>
    </row>
    <row r="2189" spans="34:34" x14ac:dyDescent="0.35">
      <c r="AH2189" s="16" t="str">
        <f>IF(AND(B2189="Premier League",E2189="Live"),_xlfn.XLOOKUP(_xlfn.TEXTJOIN(" vs ",,C2189:D2189),Calendar!G:G,Calendar!B:B),IF(AND(B2189="Premier League",E2189="Highlights"),_xlfn.XLOOKUP(H2189,Calendar!O:O,Calendar!N:N,,-1),""))</f>
        <v/>
      </c>
    </row>
    <row r="2190" spans="34:34" x14ac:dyDescent="0.35">
      <c r="AH2190" s="16" t="str">
        <f>IF(AND(B2190="Premier League",E2190="Live"),_xlfn.XLOOKUP(_xlfn.TEXTJOIN(" vs ",,C2190:D2190),Calendar!G:G,Calendar!B:B),IF(AND(B2190="Premier League",E2190="Highlights"),_xlfn.XLOOKUP(H2190,Calendar!O:O,Calendar!N:N,,-1),""))</f>
        <v/>
      </c>
    </row>
    <row r="2191" spans="34:34" x14ac:dyDescent="0.35">
      <c r="AH2191" s="16" t="str">
        <f>IF(AND(B2191="Premier League",E2191="Live"),_xlfn.XLOOKUP(_xlfn.TEXTJOIN(" vs ",,C2191:D2191),Calendar!G:G,Calendar!B:B),IF(AND(B2191="Premier League",E2191="Highlights"),_xlfn.XLOOKUP(H2191,Calendar!O:O,Calendar!N:N,,-1),""))</f>
        <v/>
      </c>
    </row>
    <row r="2192" spans="34:34" x14ac:dyDescent="0.35">
      <c r="AH2192" s="16" t="str">
        <f>IF(AND(B2192="Premier League",E2192="Live"),_xlfn.XLOOKUP(_xlfn.TEXTJOIN(" vs ",,C2192:D2192),Calendar!G:G,Calendar!B:B),IF(AND(B2192="Premier League",E2192="Highlights"),_xlfn.XLOOKUP(H2192,Calendar!O:O,Calendar!N:N,,-1),""))</f>
        <v/>
      </c>
    </row>
    <row r="2193" spans="34:34" x14ac:dyDescent="0.35">
      <c r="AH2193" s="16" t="str">
        <f>IF(AND(B2193="Premier League",E2193="Live"),_xlfn.XLOOKUP(_xlfn.TEXTJOIN(" vs ",,C2193:D2193),Calendar!G:G,Calendar!B:B),IF(AND(B2193="Premier League",E2193="Highlights"),_xlfn.XLOOKUP(H2193,Calendar!O:O,Calendar!N:N,,-1),""))</f>
        <v/>
      </c>
    </row>
    <row r="2194" spans="34:34" x14ac:dyDescent="0.35">
      <c r="AH2194" s="16" t="str">
        <f>IF(AND(B2194="Premier League",E2194="Live"),_xlfn.XLOOKUP(_xlfn.TEXTJOIN(" vs ",,C2194:D2194),Calendar!G:G,Calendar!B:B),IF(AND(B2194="Premier League",E2194="Highlights"),_xlfn.XLOOKUP(H2194,Calendar!O:O,Calendar!N:N,,-1),""))</f>
        <v/>
      </c>
    </row>
    <row r="2195" spans="34:34" x14ac:dyDescent="0.35">
      <c r="AH2195" s="16" t="str">
        <f>IF(AND(B2195="Premier League",E2195="Live"),_xlfn.XLOOKUP(_xlfn.TEXTJOIN(" vs ",,C2195:D2195),Calendar!G:G,Calendar!B:B),IF(AND(B2195="Premier League",E2195="Highlights"),_xlfn.XLOOKUP(H2195,Calendar!O:O,Calendar!N:N,,-1),""))</f>
        <v/>
      </c>
    </row>
    <row r="2196" spans="34:34" x14ac:dyDescent="0.35">
      <c r="AH2196" s="16" t="str">
        <f>IF(AND(B2196="Premier League",E2196="Live"),_xlfn.XLOOKUP(_xlfn.TEXTJOIN(" vs ",,C2196:D2196),Calendar!G:G,Calendar!B:B),IF(AND(B2196="Premier League",E2196="Highlights"),_xlfn.XLOOKUP(H2196,Calendar!O:O,Calendar!N:N,,-1),""))</f>
        <v/>
      </c>
    </row>
    <row r="2197" spans="34:34" x14ac:dyDescent="0.35">
      <c r="AH2197" s="16" t="str">
        <f>IF(AND(B2197="Premier League",E2197="Live"),_xlfn.XLOOKUP(_xlfn.TEXTJOIN(" vs ",,C2197:D2197),Calendar!G:G,Calendar!B:B),IF(AND(B2197="Premier League",E2197="Highlights"),_xlfn.XLOOKUP(H2197,Calendar!O:O,Calendar!N:N,,-1),""))</f>
        <v/>
      </c>
    </row>
    <row r="2198" spans="34:34" x14ac:dyDescent="0.35">
      <c r="AH2198" s="16" t="str">
        <f>IF(AND(B2198="Premier League",E2198="Live"),_xlfn.XLOOKUP(_xlfn.TEXTJOIN(" vs ",,C2198:D2198),Calendar!G:G,Calendar!B:B),IF(AND(B2198="Premier League",E2198="Highlights"),_xlfn.XLOOKUP(H2198,Calendar!O:O,Calendar!N:N,,-1),""))</f>
        <v/>
      </c>
    </row>
    <row r="2199" spans="34:34" x14ac:dyDescent="0.35">
      <c r="AH2199" s="16" t="str">
        <f>IF(AND(B2199="Premier League",E2199="Live"),_xlfn.XLOOKUP(_xlfn.TEXTJOIN(" vs ",,C2199:D2199),Calendar!G:G,Calendar!B:B),IF(AND(B2199="Premier League",E2199="Highlights"),_xlfn.XLOOKUP(H2199,Calendar!O:O,Calendar!N:N,,-1),""))</f>
        <v/>
      </c>
    </row>
    <row r="2200" spans="34:34" x14ac:dyDescent="0.35">
      <c r="AH2200" s="16" t="str">
        <f>IF(AND(B2200="Premier League",E2200="Live"),_xlfn.XLOOKUP(_xlfn.TEXTJOIN(" vs ",,C2200:D2200),Calendar!G:G,Calendar!B:B),IF(AND(B2200="Premier League",E2200="Highlights"),_xlfn.XLOOKUP(H2200,Calendar!O:O,Calendar!N:N,,-1),""))</f>
        <v/>
      </c>
    </row>
    <row r="2201" spans="34:34" x14ac:dyDescent="0.35">
      <c r="AH2201" s="16" t="str">
        <f>IF(AND(B2201="Premier League",E2201="Live"),_xlfn.XLOOKUP(_xlfn.TEXTJOIN(" vs ",,C2201:D2201),Calendar!G:G,Calendar!B:B),IF(AND(B2201="Premier League",E2201="Highlights"),_xlfn.XLOOKUP(H2201,Calendar!O:O,Calendar!N:N,,-1),""))</f>
        <v/>
      </c>
    </row>
    <row r="2202" spans="34:34" x14ac:dyDescent="0.35">
      <c r="AH2202" s="16" t="str">
        <f>IF(AND(B2202="Premier League",E2202="Live"),_xlfn.XLOOKUP(_xlfn.TEXTJOIN(" vs ",,C2202:D2202),Calendar!G:G,Calendar!B:B),IF(AND(B2202="Premier League",E2202="Highlights"),_xlfn.XLOOKUP(H2202,Calendar!O:O,Calendar!N:N,,-1),""))</f>
        <v/>
      </c>
    </row>
    <row r="2203" spans="34:34" x14ac:dyDescent="0.35">
      <c r="AH2203" s="16" t="str">
        <f>IF(AND(B2203="Premier League",E2203="Live"),_xlfn.XLOOKUP(_xlfn.TEXTJOIN(" vs ",,C2203:D2203),Calendar!G:G,Calendar!B:B),IF(AND(B2203="Premier League",E2203="Highlights"),_xlfn.XLOOKUP(H2203,Calendar!O:O,Calendar!N:N,,-1),""))</f>
        <v/>
      </c>
    </row>
    <row r="2204" spans="34:34" x14ac:dyDescent="0.35">
      <c r="AH2204" s="16" t="str">
        <f>IF(AND(B2204="Premier League",E2204="Live"),_xlfn.XLOOKUP(_xlfn.TEXTJOIN(" vs ",,C2204:D2204),Calendar!G:G,Calendar!B:B),IF(AND(B2204="Premier League",E2204="Highlights"),_xlfn.XLOOKUP(H2204,Calendar!O:O,Calendar!N:N,,-1),""))</f>
        <v/>
      </c>
    </row>
    <row r="2205" spans="34:34" x14ac:dyDescent="0.35">
      <c r="AH2205" s="16" t="str">
        <f>IF(AND(B2205="Premier League",E2205="Live"),_xlfn.XLOOKUP(_xlfn.TEXTJOIN(" vs ",,C2205:D2205),Calendar!G:G,Calendar!B:B),IF(AND(B2205="Premier League",E2205="Highlights"),_xlfn.XLOOKUP(H2205,Calendar!O:O,Calendar!N:N,,-1),""))</f>
        <v/>
      </c>
    </row>
    <row r="2206" spans="34:34" x14ac:dyDescent="0.35">
      <c r="AH2206" s="16" t="str">
        <f>IF(AND(B2206="Premier League",E2206="Live"),_xlfn.XLOOKUP(_xlfn.TEXTJOIN(" vs ",,C2206:D2206),Calendar!G:G,Calendar!B:B),IF(AND(B2206="Premier League",E2206="Highlights"),_xlfn.XLOOKUP(H2206,Calendar!O:O,Calendar!N:N,,-1),""))</f>
        <v/>
      </c>
    </row>
    <row r="2207" spans="34:34" x14ac:dyDescent="0.35">
      <c r="AH2207" s="16" t="str">
        <f>IF(AND(B2207="Premier League",E2207="Live"),_xlfn.XLOOKUP(_xlfn.TEXTJOIN(" vs ",,C2207:D2207),Calendar!G:G,Calendar!B:B),IF(AND(B2207="Premier League",E2207="Highlights"),_xlfn.XLOOKUP(H2207,Calendar!O:O,Calendar!N:N,,-1),""))</f>
        <v/>
      </c>
    </row>
    <row r="2208" spans="34:34" x14ac:dyDescent="0.35">
      <c r="AH2208" s="16" t="str">
        <f>IF(AND(B2208="Premier League",E2208="Live"),_xlfn.XLOOKUP(_xlfn.TEXTJOIN(" vs ",,C2208:D2208),Calendar!G:G,Calendar!B:B),IF(AND(B2208="Premier League",E2208="Highlights"),_xlfn.XLOOKUP(H2208,Calendar!O:O,Calendar!N:N,,-1),""))</f>
        <v/>
      </c>
    </row>
    <row r="2209" spans="34:34" x14ac:dyDescent="0.35">
      <c r="AH2209" s="16" t="str">
        <f>IF(AND(B2209="Premier League",E2209="Live"),_xlfn.XLOOKUP(_xlfn.TEXTJOIN(" vs ",,C2209:D2209),Calendar!G:G,Calendar!B:B),IF(AND(B2209="Premier League",E2209="Highlights"),_xlfn.XLOOKUP(H2209,Calendar!O:O,Calendar!N:N,,-1),""))</f>
        <v/>
      </c>
    </row>
    <row r="2210" spans="34:34" x14ac:dyDescent="0.35">
      <c r="AH2210" s="16" t="str">
        <f>IF(AND(B2210="Premier League",E2210="Live"),_xlfn.XLOOKUP(_xlfn.TEXTJOIN(" vs ",,C2210:D2210),Calendar!G:G,Calendar!B:B),IF(AND(B2210="Premier League",E2210="Highlights"),_xlfn.XLOOKUP(H2210,Calendar!O:O,Calendar!N:N,,-1),""))</f>
        <v/>
      </c>
    </row>
    <row r="2211" spans="34:34" x14ac:dyDescent="0.35">
      <c r="AH2211" s="16" t="str">
        <f>IF(AND(B2211="Premier League",E2211="Live"),_xlfn.XLOOKUP(_xlfn.TEXTJOIN(" vs ",,C2211:D2211),Calendar!G:G,Calendar!B:B),IF(AND(B2211="Premier League",E2211="Highlights"),_xlfn.XLOOKUP(H2211,Calendar!O:O,Calendar!N:N,,-1),""))</f>
        <v/>
      </c>
    </row>
    <row r="2212" spans="34:34" x14ac:dyDescent="0.35">
      <c r="AH2212" s="16" t="str">
        <f>IF(AND(B2212="Premier League",E2212="Live"),_xlfn.XLOOKUP(_xlfn.TEXTJOIN(" vs ",,C2212:D2212),Calendar!G:G,Calendar!B:B),IF(AND(B2212="Premier League",E2212="Highlights"),_xlfn.XLOOKUP(H2212,Calendar!O:O,Calendar!N:N,,-1),""))</f>
        <v/>
      </c>
    </row>
    <row r="2213" spans="34:34" x14ac:dyDescent="0.35">
      <c r="AH2213" s="16" t="str">
        <f>IF(AND(B2213="Premier League",E2213="Live"),_xlfn.XLOOKUP(_xlfn.TEXTJOIN(" vs ",,C2213:D2213),Calendar!G:G,Calendar!B:B),IF(AND(B2213="Premier League",E2213="Highlights"),_xlfn.XLOOKUP(H2213,Calendar!O:O,Calendar!N:N,,-1),""))</f>
        <v/>
      </c>
    </row>
    <row r="2214" spans="34:34" x14ac:dyDescent="0.35">
      <c r="AH2214" s="16" t="str">
        <f>IF(AND(B2214="Premier League",E2214="Live"),_xlfn.XLOOKUP(_xlfn.TEXTJOIN(" vs ",,C2214:D2214),Calendar!G:G,Calendar!B:B),IF(AND(B2214="Premier League",E2214="Highlights"),_xlfn.XLOOKUP(H2214,Calendar!O:O,Calendar!N:N,,-1),""))</f>
        <v/>
      </c>
    </row>
    <row r="2215" spans="34:34" x14ac:dyDescent="0.35">
      <c r="AH2215" s="16" t="str">
        <f>IF(AND(B2215="Premier League",E2215="Live"),_xlfn.XLOOKUP(_xlfn.TEXTJOIN(" vs ",,C2215:D2215),Calendar!G:G,Calendar!B:B),IF(AND(B2215="Premier League",E2215="Highlights"),_xlfn.XLOOKUP(H2215,Calendar!O:O,Calendar!N:N,,-1),""))</f>
        <v/>
      </c>
    </row>
    <row r="2216" spans="34:34" x14ac:dyDescent="0.35">
      <c r="AH2216" s="16" t="str">
        <f>IF(AND(B2216="Premier League",E2216="Live"),_xlfn.XLOOKUP(_xlfn.TEXTJOIN(" vs ",,C2216:D2216),Calendar!G:G,Calendar!B:B),IF(AND(B2216="Premier League",E2216="Highlights"),_xlfn.XLOOKUP(H2216,Calendar!O:O,Calendar!N:N,,-1),""))</f>
        <v/>
      </c>
    </row>
    <row r="2217" spans="34:34" x14ac:dyDescent="0.35">
      <c r="AH2217" s="16" t="str">
        <f>IF(AND(B2217="Premier League",E2217="Live"),_xlfn.XLOOKUP(_xlfn.TEXTJOIN(" vs ",,C2217:D2217),Calendar!G:G,Calendar!B:B),IF(AND(B2217="Premier League",E2217="Highlights"),_xlfn.XLOOKUP(H2217,Calendar!O:O,Calendar!N:N,,-1),""))</f>
        <v/>
      </c>
    </row>
    <row r="2218" spans="34:34" x14ac:dyDescent="0.35">
      <c r="AH2218" s="16" t="str">
        <f>IF(AND(B2218="Premier League",E2218="Live"),_xlfn.XLOOKUP(_xlfn.TEXTJOIN(" vs ",,C2218:D2218),Calendar!G:G,Calendar!B:B),IF(AND(B2218="Premier League",E2218="Highlights"),_xlfn.XLOOKUP(H2218,Calendar!O:O,Calendar!N:N,,-1),""))</f>
        <v/>
      </c>
    </row>
    <row r="2219" spans="34:34" x14ac:dyDescent="0.35">
      <c r="AH2219" s="16" t="str">
        <f>IF(AND(B2219="Premier League",E2219="Live"),_xlfn.XLOOKUP(_xlfn.TEXTJOIN(" vs ",,C2219:D2219),Calendar!G:G,Calendar!B:B),IF(AND(B2219="Premier League",E2219="Highlights"),_xlfn.XLOOKUP(H2219,Calendar!O:O,Calendar!N:N,,-1),""))</f>
        <v/>
      </c>
    </row>
    <row r="2220" spans="34:34" x14ac:dyDescent="0.35">
      <c r="AH2220" s="16" t="str">
        <f>IF(AND(B2220="Premier League",E2220="Live"),_xlfn.XLOOKUP(_xlfn.TEXTJOIN(" vs ",,C2220:D2220),Calendar!G:G,Calendar!B:B),IF(AND(B2220="Premier League",E2220="Highlights"),_xlfn.XLOOKUP(H2220,Calendar!O:O,Calendar!N:N,,-1),""))</f>
        <v/>
      </c>
    </row>
    <row r="2221" spans="34:34" x14ac:dyDescent="0.35">
      <c r="AH2221" s="16" t="str">
        <f>IF(AND(B2221="Premier League",E2221="Live"),_xlfn.XLOOKUP(_xlfn.TEXTJOIN(" vs ",,C2221:D2221),Calendar!G:G,Calendar!B:B),IF(AND(B2221="Premier League",E2221="Highlights"),_xlfn.XLOOKUP(H2221,Calendar!O:O,Calendar!N:N,,-1),""))</f>
        <v/>
      </c>
    </row>
    <row r="2222" spans="34:34" x14ac:dyDescent="0.35">
      <c r="AH2222" s="16" t="str">
        <f>IF(AND(B2222="Premier League",E2222="Live"),_xlfn.XLOOKUP(_xlfn.TEXTJOIN(" vs ",,C2222:D2222),Calendar!G:G,Calendar!B:B),IF(AND(B2222="Premier League",E2222="Highlights"),_xlfn.XLOOKUP(H2222,Calendar!O:O,Calendar!N:N,,-1),""))</f>
        <v/>
      </c>
    </row>
    <row r="2223" spans="34:34" x14ac:dyDescent="0.35">
      <c r="AH2223" s="16" t="str">
        <f>IF(AND(B2223="Premier League",E2223="Live"),_xlfn.XLOOKUP(_xlfn.TEXTJOIN(" vs ",,C2223:D2223),Calendar!G:G,Calendar!B:B),IF(AND(B2223="Premier League",E2223="Highlights"),_xlfn.XLOOKUP(H2223,Calendar!O:O,Calendar!N:N,,-1),""))</f>
        <v/>
      </c>
    </row>
    <row r="2224" spans="34:34" x14ac:dyDescent="0.35">
      <c r="AH2224" s="16" t="str">
        <f>IF(AND(B2224="Premier League",E2224="Live"),_xlfn.XLOOKUP(_xlfn.TEXTJOIN(" vs ",,C2224:D2224),Calendar!G:G,Calendar!B:B),IF(AND(B2224="Premier League",E2224="Highlights"),_xlfn.XLOOKUP(H2224,Calendar!O:O,Calendar!N:N,,-1),""))</f>
        <v/>
      </c>
    </row>
    <row r="2225" spans="34:34" x14ac:dyDescent="0.35">
      <c r="AH2225" s="16" t="str">
        <f>IF(AND(B2225="Premier League",E2225="Live"),_xlfn.XLOOKUP(_xlfn.TEXTJOIN(" vs ",,C2225:D2225),Calendar!G:G,Calendar!B:B),IF(AND(B2225="Premier League",E2225="Highlights"),_xlfn.XLOOKUP(H2225,Calendar!O:O,Calendar!N:N,,-1),""))</f>
        <v/>
      </c>
    </row>
    <row r="2226" spans="34:34" x14ac:dyDescent="0.35">
      <c r="AH2226" s="16" t="str">
        <f>IF(AND(B2226="Premier League",E2226="Live"),_xlfn.XLOOKUP(_xlfn.TEXTJOIN(" vs ",,C2226:D2226),Calendar!G:G,Calendar!B:B),IF(AND(B2226="Premier League",E2226="Highlights"),_xlfn.XLOOKUP(H2226,Calendar!O:O,Calendar!N:N,,-1),""))</f>
        <v/>
      </c>
    </row>
    <row r="2227" spans="34:34" x14ac:dyDescent="0.35">
      <c r="AH2227" s="16" t="str">
        <f>IF(AND(B2227="Premier League",E2227="Live"),_xlfn.XLOOKUP(_xlfn.TEXTJOIN(" vs ",,C2227:D2227),Calendar!G:G,Calendar!B:B),IF(AND(B2227="Premier League",E2227="Highlights"),_xlfn.XLOOKUP(H2227,Calendar!O:O,Calendar!N:N,,-1),""))</f>
        <v/>
      </c>
    </row>
    <row r="2228" spans="34:34" x14ac:dyDescent="0.35">
      <c r="AH2228" s="16" t="str">
        <f>IF(AND(B2228="Premier League",E2228="Live"),_xlfn.XLOOKUP(_xlfn.TEXTJOIN(" vs ",,C2228:D2228),Calendar!G:G,Calendar!B:B),IF(AND(B2228="Premier League",E2228="Highlights"),_xlfn.XLOOKUP(H2228,Calendar!O:O,Calendar!N:N,,-1),""))</f>
        <v/>
      </c>
    </row>
    <row r="2229" spans="34:34" x14ac:dyDescent="0.35">
      <c r="AH2229" s="16" t="str">
        <f>IF(AND(B2229="Premier League",E2229="Live"),_xlfn.XLOOKUP(_xlfn.TEXTJOIN(" vs ",,C2229:D2229),Calendar!G:G,Calendar!B:B),IF(AND(B2229="Premier League",E2229="Highlights"),_xlfn.XLOOKUP(H2229,Calendar!O:O,Calendar!N:N,,-1),""))</f>
        <v/>
      </c>
    </row>
    <row r="2230" spans="34:34" x14ac:dyDescent="0.35">
      <c r="AH2230" s="16" t="str">
        <f>IF(AND(B2230="Premier League",E2230="Live"),_xlfn.XLOOKUP(_xlfn.TEXTJOIN(" vs ",,C2230:D2230),Calendar!G:G,Calendar!B:B),IF(AND(B2230="Premier League",E2230="Highlights"),_xlfn.XLOOKUP(H2230,Calendar!O:O,Calendar!N:N,,-1),""))</f>
        <v/>
      </c>
    </row>
    <row r="2231" spans="34:34" x14ac:dyDescent="0.35">
      <c r="AH2231" s="16" t="str">
        <f>IF(AND(B2231="Premier League",E2231="Live"),_xlfn.XLOOKUP(_xlfn.TEXTJOIN(" vs ",,C2231:D2231),Calendar!G:G,Calendar!B:B),IF(AND(B2231="Premier League",E2231="Highlights"),_xlfn.XLOOKUP(H2231,Calendar!O:O,Calendar!N:N,,-1),""))</f>
        <v/>
      </c>
    </row>
    <row r="2232" spans="34:34" x14ac:dyDescent="0.35">
      <c r="AH2232" s="16" t="str">
        <f>IF(AND(B2232="Premier League",E2232="Live"),_xlfn.XLOOKUP(_xlfn.TEXTJOIN(" vs ",,C2232:D2232),Calendar!G:G,Calendar!B:B),IF(AND(B2232="Premier League",E2232="Highlights"),_xlfn.XLOOKUP(H2232,Calendar!O:O,Calendar!N:N,,-1),""))</f>
        <v/>
      </c>
    </row>
    <row r="2233" spans="34:34" x14ac:dyDescent="0.35">
      <c r="AH2233" s="16" t="str">
        <f>IF(AND(B2233="Premier League",E2233="Live"),_xlfn.XLOOKUP(_xlfn.TEXTJOIN(" vs ",,C2233:D2233),Calendar!G:G,Calendar!B:B),IF(AND(B2233="Premier League",E2233="Highlights"),_xlfn.XLOOKUP(H2233,Calendar!O:O,Calendar!N:N,,-1),""))</f>
        <v/>
      </c>
    </row>
    <row r="2234" spans="34:34" x14ac:dyDescent="0.35">
      <c r="AH2234" s="16" t="str">
        <f>IF(AND(B2234="Premier League",E2234="Live"),_xlfn.XLOOKUP(_xlfn.TEXTJOIN(" vs ",,C2234:D2234),Calendar!G:G,Calendar!B:B),IF(AND(B2234="Premier League",E2234="Highlights"),_xlfn.XLOOKUP(H2234,Calendar!O:O,Calendar!N:N,,-1),""))</f>
        <v/>
      </c>
    </row>
    <row r="2235" spans="34:34" x14ac:dyDescent="0.35">
      <c r="AH2235" s="16" t="str">
        <f>IF(AND(B2235="Premier League",E2235="Live"),_xlfn.XLOOKUP(_xlfn.TEXTJOIN(" vs ",,C2235:D2235),Calendar!G:G,Calendar!B:B),IF(AND(B2235="Premier League",E2235="Highlights"),_xlfn.XLOOKUP(H2235,Calendar!O:O,Calendar!N:N,,-1),""))</f>
        <v/>
      </c>
    </row>
    <row r="2236" spans="34:34" x14ac:dyDescent="0.35">
      <c r="AH2236" s="16" t="str">
        <f>IF(AND(B2236="Premier League",E2236="Live"),_xlfn.XLOOKUP(_xlfn.TEXTJOIN(" vs ",,C2236:D2236),Calendar!G:G,Calendar!B:B),IF(AND(B2236="Premier League",E2236="Highlights"),_xlfn.XLOOKUP(H2236,Calendar!O:O,Calendar!N:N,,-1),""))</f>
        <v/>
      </c>
    </row>
    <row r="2237" spans="34:34" x14ac:dyDescent="0.35">
      <c r="AH2237" s="16" t="str">
        <f>IF(AND(B2237="Premier League",E2237="Live"),_xlfn.XLOOKUP(_xlfn.TEXTJOIN(" vs ",,C2237:D2237),Calendar!G:G,Calendar!B:B),IF(AND(B2237="Premier League",E2237="Highlights"),_xlfn.XLOOKUP(H2237,Calendar!O:O,Calendar!N:N,,-1),""))</f>
        <v/>
      </c>
    </row>
    <row r="2238" spans="34:34" x14ac:dyDescent="0.35">
      <c r="AH2238" s="16" t="str">
        <f>IF(AND(B2238="Premier League",E2238="Live"),_xlfn.XLOOKUP(_xlfn.TEXTJOIN(" vs ",,C2238:D2238),Calendar!G:G,Calendar!B:B),IF(AND(B2238="Premier League",E2238="Highlights"),_xlfn.XLOOKUP(H2238,Calendar!O:O,Calendar!N:N,,-1),""))</f>
        <v/>
      </c>
    </row>
    <row r="2239" spans="34:34" x14ac:dyDescent="0.35">
      <c r="AH2239" s="16" t="str">
        <f>IF(AND(B2239="Premier League",E2239="Live"),_xlfn.XLOOKUP(_xlfn.TEXTJOIN(" vs ",,C2239:D2239),Calendar!G:G,Calendar!B:B),IF(AND(B2239="Premier League",E2239="Highlights"),_xlfn.XLOOKUP(H2239,Calendar!O:O,Calendar!N:N,,-1),""))</f>
        <v/>
      </c>
    </row>
    <row r="2240" spans="34:34" x14ac:dyDescent="0.35">
      <c r="AH2240" s="16" t="str">
        <f>IF(AND(B2240="Premier League",E2240="Live"),_xlfn.XLOOKUP(_xlfn.TEXTJOIN(" vs ",,C2240:D2240),Calendar!G:G,Calendar!B:B),IF(AND(B2240="Premier League",E2240="Highlights"),_xlfn.XLOOKUP(H2240,Calendar!O:O,Calendar!N:N,,-1),""))</f>
        <v/>
      </c>
    </row>
    <row r="2241" spans="34:34" x14ac:dyDescent="0.35">
      <c r="AH2241" s="16" t="str">
        <f>IF(AND(B2241="Premier League",E2241="Live"),_xlfn.XLOOKUP(_xlfn.TEXTJOIN(" vs ",,C2241:D2241),Calendar!G:G,Calendar!B:B),IF(AND(B2241="Premier League",E2241="Highlights"),_xlfn.XLOOKUP(H2241,Calendar!O:O,Calendar!N:N,,-1),""))</f>
        <v/>
      </c>
    </row>
    <row r="2242" spans="34:34" x14ac:dyDescent="0.35">
      <c r="AH2242" s="16" t="str">
        <f>IF(AND(B2242="Premier League",E2242="Live"),_xlfn.XLOOKUP(_xlfn.TEXTJOIN(" vs ",,C2242:D2242),Calendar!G:G,Calendar!B:B),IF(AND(B2242="Premier League",E2242="Highlights"),_xlfn.XLOOKUP(H2242,Calendar!O:O,Calendar!N:N,,-1),""))</f>
        <v/>
      </c>
    </row>
    <row r="2243" spans="34:34" x14ac:dyDescent="0.35">
      <c r="AH2243" s="16" t="str">
        <f>IF(AND(B2243="Premier League",E2243="Live"),_xlfn.XLOOKUP(_xlfn.TEXTJOIN(" vs ",,C2243:D2243),Calendar!G:G,Calendar!B:B),IF(AND(B2243="Premier League",E2243="Highlights"),_xlfn.XLOOKUP(H2243,Calendar!O:O,Calendar!N:N,,-1),""))</f>
        <v/>
      </c>
    </row>
    <row r="2244" spans="34:34" x14ac:dyDescent="0.35">
      <c r="AH2244" s="16" t="str">
        <f>IF(AND(B2244="Premier League",E2244="Live"),_xlfn.XLOOKUP(_xlfn.TEXTJOIN(" vs ",,C2244:D2244),Calendar!G:G,Calendar!B:B),IF(AND(B2244="Premier League",E2244="Highlights"),_xlfn.XLOOKUP(H2244,Calendar!O:O,Calendar!N:N,,-1),""))</f>
        <v/>
      </c>
    </row>
    <row r="2245" spans="34:34" x14ac:dyDescent="0.35">
      <c r="AH2245" s="16" t="str">
        <f>IF(AND(B2245="Premier League",E2245="Live"),_xlfn.XLOOKUP(_xlfn.TEXTJOIN(" vs ",,C2245:D2245),Calendar!G:G,Calendar!B:B),IF(AND(B2245="Premier League",E2245="Highlights"),_xlfn.XLOOKUP(H2245,Calendar!O:O,Calendar!N:N,,-1),""))</f>
        <v/>
      </c>
    </row>
    <row r="2246" spans="34:34" x14ac:dyDescent="0.35">
      <c r="AH2246" s="16" t="str">
        <f>IF(AND(B2246="Premier League",E2246="Live"),_xlfn.XLOOKUP(_xlfn.TEXTJOIN(" vs ",,C2246:D2246),Calendar!G:G,Calendar!B:B),IF(AND(B2246="Premier League",E2246="Highlights"),_xlfn.XLOOKUP(H2246,Calendar!O:O,Calendar!N:N,,-1),""))</f>
        <v/>
      </c>
    </row>
    <row r="2247" spans="34:34" x14ac:dyDescent="0.35">
      <c r="AH2247" s="16" t="str">
        <f>IF(AND(B2247="Premier League",E2247="Live"),_xlfn.XLOOKUP(_xlfn.TEXTJOIN(" vs ",,C2247:D2247),Calendar!G:G,Calendar!B:B),IF(AND(B2247="Premier League",E2247="Highlights"),_xlfn.XLOOKUP(H2247,Calendar!O:O,Calendar!N:N,,-1),""))</f>
        <v/>
      </c>
    </row>
    <row r="2248" spans="34:34" x14ac:dyDescent="0.35">
      <c r="AH2248" s="16" t="str">
        <f>IF(AND(B2248="Premier League",E2248="Live"),_xlfn.XLOOKUP(_xlfn.TEXTJOIN(" vs ",,C2248:D2248),Calendar!G:G,Calendar!B:B),IF(AND(B2248="Premier League",E2248="Highlights"),_xlfn.XLOOKUP(H2248,Calendar!O:O,Calendar!N:N,,-1),""))</f>
        <v/>
      </c>
    </row>
    <row r="2249" spans="34:34" x14ac:dyDescent="0.35">
      <c r="AH2249" s="16" t="str">
        <f>IF(AND(B2249="Premier League",E2249="Live"),_xlfn.XLOOKUP(_xlfn.TEXTJOIN(" vs ",,C2249:D2249),Calendar!G:G,Calendar!B:B),IF(AND(B2249="Premier League",E2249="Highlights"),_xlfn.XLOOKUP(H2249,Calendar!O:O,Calendar!N:N,,-1),""))</f>
        <v/>
      </c>
    </row>
    <row r="2250" spans="34:34" x14ac:dyDescent="0.35">
      <c r="AH2250" s="16" t="str">
        <f>IF(AND(B2250="Premier League",E2250="Live"),_xlfn.XLOOKUP(_xlfn.TEXTJOIN(" vs ",,C2250:D2250),Calendar!G:G,Calendar!B:B),IF(AND(B2250="Premier League",E2250="Highlights"),_xlfn.XLOOKUP(H2250,Calendar!O:O,Calendar!N:N,,-1),""))</f>
        <v/>
      </c>
    </row>
    <row r="2251" spans="34:34" x14ac:dyDescent="0.35">
      <c r="AH2251" s="16" t="str">
        <f>IF(AND(B2251="Premier League",E2251="Live"),_xlfn.XLOOKUP(_xlfn.TEXTJOIN(" vs ",,C2251:D2251),Calendar!G:G,Calendar!B:B),IF(AND(B2251="Premier League",E2251="Highlights"),_xlfn.XLOOKUP(H2251,Calendar!O:O,Calendar!N:N,,-1),""))</f>
        <v/>
      </c>
    </row>
    <row r="2252" spans="34:34" x14ac:dyDescent="0.35">
      <c r="AH2252" s="16" t="str">
        <f>IF(AND(B2252="Premier League",E2252="Live"),_xlfn.XLOOKUP(_xlfn.TEXTJOIN(" vs ",,C2252:D2252),Calendar!G:G,Calendar!B:B),IF(AND(B2252="Premier League",E2252="Highlights"),_xlfn.XLOOKUP(H2252,Calendar!O:O,Calendar!N:N,,-1),""))</f>
        <v/>
      </c>
    </row>
    <row r="2253" spans="34:34" x14ac:dyDescent="0.35">
      <c r="AH2253" s="16" t="str">
        <f>IF(AND(B2253="Premier League",E2253="Live"),_xlfn.XLOOKUP(_xlfn.TEXTJOIN(" vs ",,C2253:D2253),Calendar!G:G,Calendar!B:B),IF(AND(B2253="Premier League",E2253="Highlights"),_xlfn.XLOOKUP(H2253,Calendar!O:O,Calendar!N:N,,-1),""))</f>
        <v/>
      </c>
    </row>
    <row r="2254" spans="34:34" x14ac:dyDescent="0.35">
      <c r="AH2254" s="16" t="str">
        <f>IF(AND(B2254="Premier League",E2254="Live"),_xlfn.XLOOKUP(_xlfn.TEXTJOIN(" vs ",,C2254:D2254),Calendar!G:G,Calendar!B:B),IF(AND(B2254="Premier League",E2254="Highlights"),_xlfn.XLOOKUP(H2254,Calendar!O:O,Calendar!N:N,,-1),""))</f>
        <v/>
      </c>
    </row>
    <row r="2255" spans="34:34" x14ac:dyDescent="0.35">
      <c r="AH2255" s="16" t="str">
        <f>IF(AND(B2255="Premier League",E2255="Live"),_xlfn.XLOOKUP(_xlfn.TEXTJOIN(" vs ",,C2255:D2255),Calendar!G:G,Calendar!B:B),IF(AND(B2255="Premier League",E2255="Highlights"),_xlfn.XLOOKUP(H2255,Calendar!O:O,Calendar!N:N,,-1),""))</f>
        <v/>
      </c>
    </row>
    <row r="2256" spans="34:34" x14ac:dyDescent="0.35">
      <c r="AH2256" s="16" t="str">
        <f>IF(AND(B2256="Premier League",E2256="Live"),_xlfn.XLOOKUP(_xlfn.TEXTJOIN(" vs ",,C2256:D2256),Calendar!G:G,Calendar!B:B),IF(AND(B2256="Premier League",E2256="Highlights"),_xlfn.XLOOKUP(H2256,Calendar!O:O,Calendar!N:N,,-1),""))</f>
        <v/>
      </c>
    </row>
    <row r="2257" spans="34:34" x14ac:dyDescent="0.35">
      <c r="AH2257" s="16" t="str">
        <f>IF(AND(B2257="Premier League",E2257="Live"),_xlfn.XLOOKUP(_xlfn.TEXTJOIN(" vs ",,C2257:D2257),Calendar!G:G,Calendar!B:B),IF(AND(B2257="Premier League",E2257="Highlights"),_xlfn.XLOOKUP(H2257,Calendar!O:O,Calendar!N:N,,-1),""))</f>
        <v/>
      </c>
    </row>
    <row r="2258" spans="34:34" x14ac:dyDescent="0.35">
      <c r="AH2258" s="16" t="str">
        <f>IF(AND(B2258="Premier League",E2258="Live"),_xlfn.XLOOKUP(_xlfn.TEXTJOIN(" vs ",,C2258:D2258),Calendar!G:G,Calendar!B:B),IF(AND(B2258="Premier League",E2258="Highlights"),_xlfn.XLOOKUP(H2258,Calendar!O:O,Calendar!N:N,,-1),""))</f>
        <v/>
      </c>
    </row>
    <row r="2259" spans="34:34" x14ac:dyDescent="0.35">
      <c r="AH2259" s="16" t="str">
        <f>IF(AND(B2259="Premier League",E2259="Live"),_xlfn.XLOOKUP(_xlfn.TEXTJOIN(" vs ",,C2259:D2259),Calendar!G:G,Calendar!B:B),IF(AND(B2259="Premier League",E2259="Highlights"),_xlfn.XLOOKUP(H2259,Calendar!O:O,Calendar!N:N,,-1),""))</f>
        <v/>
      </c>
    </row>
    <row r="2260" spans="34:34" x14ac:dyDescent="0.35">
      <c r="AH2260" s="16" t="str">
        <f>IF(AND(B2260="Premier League",E2260="Live"),_xlfn.XLOOKUP(_xlfn.TEXTJOIN(" vs ",,C2260:D2260),Calendar!G:G,Calendar!B:B),IF(AND(B2260="Premier League",E2260="Highlights"),_xlfn.XLOOKUP(H2260,Calendar!O:O,Calendar!N:N,,-1),""))</f>
        <v/>
      </c>
    </row>
    <row r="2261" spans="34:34" x14ac:dyDescent="0.35">
      <c r="AH2261" s="16" t="str">
        <f>IF(AND(B2261="Premier League",E2261="Live"),_xlfn.XLOOKUP(_xlfn.TEXTJOIN(" vs ",,C2261:D2261),Calendar!G:G,Calendar!B:B),IF(AND(B2261="Premier League",E2261="Highlights"),_xlfn.XLOOKUP(H2261,Calendar!O:O,Calendar!N:N,,-1),""))</f>
        <v/>
      </c>
    </row>
    <row r="2262" spans="34:34" x14ac:dyDescent="0.35">
      <c r="AH2262" s="16" t="str">
        <f>IF(AND(B2262="Premier League",E2262="Live"),_xlfn.XLOOKUP(_xlfn.TEXTJOIN(" vs ",,C2262:D2262),Calendar!G:G,Calendar!B:B),IF(AND(B2262="Premier League",E2262="Highlights"),_xlfn.XLOOKUP(H2262,Calendar!O:O,Calendar!N:N,,-1),""))</f>
        <v/>
      </c>
    </row>
    <row r="2263" spans="34:34" x14ac:dyDescent="0.35">
      <c r="AH2263" s="16" t="str">
        <f>IF(AND(B2263="Premier League",E2263="Live"),_xlfn.XLOOKUP(_xlfn.TEXTJOIN(" vs ",,C2263:D2263),Calendar!G:G,Calendar!B:B),IF(AND(B2263="Premier League",E2263="Highlights"),_xlfn.XLOOKUP(H2263,Calendar!O:O,Calendar!N:N,,-1),""))</f>
        <v/>
      </c>
    </row>
    <row r="2264" spans="34:34" x14ac:dyDescent="0.35">
      <c r="AH2264" s="16" t="str">
        <f>IF(AND(B2264="Premier League",E2264="Live"),_xlfn.XLOOKUP(_xlfn.TEXTJOIN(" vs ",,C2264:D2264),Calendar!G:G,Calendar!B:B),IF(AND(B2264="Premier League",E2264="Highlights"),_xlfn.XLOOKUP(H2264,Calendar!O:O,Calendar!N:N,,-1),""))</f>
        <v/>
      </c>
    </row>
    <row r="2265" spans="34:34" x14ac:dyDescent="0.35">
      <c r="AH2265" s="16" t="str">
        <f>IF(AND(B2265="Premier League",E2265="Live"),_xlfn.XLOOKUP(_xlfn.TEXTJOIN(" vs ",,C2265:D2265),Calendar!G:G,Calendar!B:B),IF(AND(B2265="Premier League",E2265="Highlights"),_xlfn.XLOOKUP(H2265,Calendar!O:O,Calendar!N:N,,-1),""))</f>
        <v/>
      </c>
    </row>
    <row r="2266" spans="34:34" x14ac:dyDescent="0.35">
      <c r="AH2266" s="16" t="str">
        <f>IF(AND(B2266="Premier League",E2266="Live"),_xlfn.XLOOKUP(_xlfn.TEXTJOIN(" vs ",,C2266:D2266),Calendar!G:G,Calendar!B:B),IF(AND(B2266="Premier League",E2266="Highlights"),_xlfn.XLOOKUP(H2266,Calendar!O:O,Calendar!N:N,,-1),""))</f>
        <v/>
      </c>
    </row>
    <row r="2267" spans="34:34" x14ac:dyDescent="0.35">
      <c r="AH2267" s="16" t="str">
        <f>IF(AND(B2267="Premier League",E2267="Live"),_xlfn.XLOOKUP(_xlfn.TEXTJOIN(" vs ",,C2267:D2267),Calendar!G:G,Calendar!B:B),IF(AND(B2267="Premier League",E2267="Highlights"),_xlfn.XLOOKUP(H2267,Calendar!O:O,Calendar!N:N,,-1),""))</f>
        <v/>
      </c>
    </row>
    <row r="2268" spans="34:34" x14ac:dyDescent="0.35">
      <c r="AH2268" s="16" t="str">
        <f>IF(AND(B2268="Premier League",E2268="Live"),_xlfn.XLOOKUP(_xlfn.TEXTJOIN(" vs ",,C2268:D2268),Calendar!G:G,Calendar!B:B),IF(AND(B2268="Premier League",E2268="Highlights"),_xlfn.XLOOKUP(H2268,Calendar!O:O,Calendar!N:N,,-1),""))</f>
        <v/>
      </c>
    </row>
    <row r="2269" spans="34:34" x14ac:dyDescent="0.35">
      <c r="AH2269" s="16" t="str">
        <f>IF(AND(B2269="Premier League",E2269="Live"),_xlfn.XLOOKUP(_xlfn.TEXTJOIN(" vs ",,C2269:D2269),Calendar!G:G,Calendar!B:B),IF(AND(B2269="Premier League",E2269="Highlights"),_xlfn.XLOOKUP(H2269,Calendar!O:O,Calendar!N:N,,-1),""))</f>
        <v/>
      </c>
    </row>
    <row r="2270" spans="34:34" x14ac:dyDescent="0.35">
      <c r="AH2270" s="16" t="str">
        <f>IF(AND(B2270="Premier League",E2270="Live"),_xlfn.XLOOKUP(_xlfn.TEXTJOIN(" vs ",,C2270:D2270),Calendar!G:G,Calendar!B:B),IF(AND(B2270="Premier League",E2270="Highlights"),_xlfn.XLOOKUP(H2270,Calendar!O:O,Calendar!N:N,,-1),""))</f>
        <v/>
      </c>
    </row>
    <row r="2271" spans="34:34" x14ac:dyDescent="0.35">
      <c r="AH2271" s="16" t="str">
        <f>IF(AND(B2271="Premier League",E2271="Live"),_xlfn.XLOOKUP(_xlfn.TEXTJOIN(" vs ",,C2271:D2271),Calendar!G:G,Calendar!B:B),IF(AND(B2271="Premier League",E2271="Highlights"),_xlfn.XLOOKUP(H2271,Calendar!O:O,Calendar!N:N,,-1),""))</f>
        <v/>
      </c>
    </row>
    <row r="2272" spans="34:34" x14ac:dyDescent="0.35">
      <c r="AH2272" s="16" t="str">
        <f>IF(AND(B2272="Premier League",E2272="Live"),_xlfn.XLOOKUP(_xlfn.TEXTJOIN(" vs ",,C2272:D2272),Calendar!G:G,Calendar!B:B),IF(AND(B2272="Premier League",E2272="Highlights"),_xlfn.XLOOKUP(H2272,Calendar!O:O,Calendar!N:N,,-1),""))</f>
        <v/>
      </c>
    </row>
    <row r="2273" spans="34:34" x14ac:dyDescent="0.35">
      <c r="AH2273" s="16" t="str">
        <f>IF(AND(B2273="Premier League",E2273="Live"),_xlfn.XLOOKUP(_xlfn.TEXTJOIN(" vs ",,C2273:D2273),Calendar!G:G,Calendar!B:B),IF(AND(B2273="Premier League",E2273="Highlights"),_xlfn.XLOOKUP(H2273,Calendar!O:O,Calendar!N:N,,-1),""))</f>
        <v/>
      </c>
    </row>
    <row r="2274" spans="34:34" x14ac:dyDescent="0.35">
      <c r="AH2274" s="16" t="str">
        <f>IF(AND(B2274="Premier League",E2274="Live"),_xlfn.XLOOKUP(_xlfn.TEXTJOIN(" vs ",,C2274:D2274),Calendar!G:G,Calendar!B:B),IF(AND(B2274="Premier League",E2274="Highlights"),_xlfn.XLOOKUP(H2274,Calendar!O:O,Calendar!N:N,,-1),""))</f>
        <v/>
      </c>
    </row>
    <row r="2275" spans="34:34" x14ac:dyDescent="0.35">
      <c r="AH2275" s="16" t="str">
        <f>IF(AND(B2275="Premier League",E2275="Live"),_xlfn.XLOOKUP(_xlfn.TEXTJOIN(" vs ",,C2275:D2275),Calendar!G:G,Calendar!B:B),IF(AND(B2275="Premier League",E2275="Highlights"),_xlfn.XLOOKUP(H2275,Calendar!O:O,Calendar!N:N,,-1),""))</f>
        <v/>
      </c>
    </row>
    <row r="2276" spans="34:34" x14ac:dyDescent="0.35">
      <c r="AH2276" s="16" t="str">
        <f>IF(AND(B2276="Premier League",E2276="Live"),_xlfn.XLOOKUP(_xlfn.TEXTJOIN(" vs ",,C2276:D2276),Calendar!G:G,Calendar!B:B),IF(AND(B2276="Premier League",E2276="Highlights"),_xlfn.XLOOKUP(H2276,Calendar!O:O,Calendar!N:N,,-1),""))</f>
        <v/>
      </c>
    </row>
    <row r="2277" spans="34:34" x14ac:dyDescent="0.35">
      <c r="AH2277" s="16" t="str">
        <f>IF(AND(B2277="Premier League",E2277="Live"),_xlfn.XLOOKUP(_xlfn.TEXTJOIN(" vs ",,C2277:D2277),Calendar!G:G,Calendar!B:B),IF(AND(B2277="Premier League",E2277="Highlights"),_xlfn.XLOOKUP(H2277,Calendar!O:O,Calendar!N:N,,-1),""))</f>
        <v/>
      </c>
    </row>
    <row r="2278" spans="34:34" x14ac:dyDescent="0.35">
      <c r="AH2278" s="16" t="str">
        <f>IF(AND(B2278="Premier League",E2278="Live"),_xlfn.XLOOKUP(_xlfn.TEXTJOIN(" vs ",,C2278:D2278),Calendar!G:G,Calendar!B:B),IF(AND(B2278="Premier League",E2278="Highlights"),_xlfn.XLOOKUP(H2278,Calendar!O:O,Calendar!N:N,,-1),""))</f>
        <v/>
      </c>
    </row>
    <row r="2279" spans="34:34" x14ac:dyDescent="0.35">
      <c r="AH2279" s="16" t="str">
        <f>IF(AND(B2279="Premier League",E2279="Live"),_xlfn.XLOOKUP(_xlfn.TEXTJOIN(" vs ",,C2279:D2279),Calendar!G:G,Calendar!B:B),IF(AND(B2279="Premier League",E2279="Highlights"),_xlfn.XLOOKUP(H2279,Calendar!O:O,Calendar!N:N,,-1),""))</f>
        <v/>
      </c>
    </row>
    <row r="2280" spans="34:34" x14ac:dyDescent="0.35">
      <c r="AH2280" s="16" t="str">
        <f>IF(AND(B2280="Premier League",E2280="Live"),_xlfn.XLOOKUP(_xlfn.TEXTJOIN(" vs ",,C2280:D2280),Calendar!G:G,Calendar!B:B),IF(AND(B2280="Premier League",E2280="Highlights"),_xlfn.XLOOKUP(H2280,Calendar!O:O,Calendar!N:N,,-1),""))</f>
        <v/>
      </c>
    </row>
    <row r="2281" spans="34:34" x14ac:dyDescent="0.35">
      <c r="AH2281" s="16" t="str">
        <f>IF(AND(B2281="Premier League",E2281="Live"),_xlfn.XLOOKUP(_xlfn.TEXTJOIN(" vs ",,C2281:D2281),Calendar!G:G,Calendar!B:B),IF(AND(B2281="Premier League",E2281="Highlights"),_xlfn.XLOOKUP(H2281,Calendar!O:O,Calendar!N:N,,-1),""))</f>
        <v/>
      </c>
    </row>
    <row r="2282" spans="34:34" x14ac:dyDescent="0.35">
      <c r="AH2282" s="16" t="str">
        <f>IF(AND(B2282="Premier League",E2282="Live"),_xlfn.XLOOKUP(_xlfn.TEXTJOIN(" vs ",,C2282:D2282),Calendar!G:G,Calendar!B:B),IF(AND(B2282="Premier League",E2282="Highlights"),_xlfn.XLOOKUP(H2282,Calendar!O:O,Calendar!N:N,,-1),""))</f>
        <v/>
      </c>
    </row>
    <row r="2283" spans="34:34" x14ac:dyDescent="0.35">
      <c r="AH2283" s="16" t="str">
        <f>IF(AND(B2283="Premier League",E2283="Live"),_xlfn.XLOOKUP(_xlfn.TEXTJOIN(" vs ",,C2283:D2283),Calendar!G:G,Calendar!B:B),IF(AND(B2283="Premier League",E2283="Highlights"),_xlfn.XLOOKUP(H2283,Calendar!O:O,Calendar!N:N,,-1),""))</f>
        <v/>
      </c>
    </row>
    <row r="2284" spans="34:34" x14ac:dyDescent="0.35">
      <c r="AH2284" s="16" t="str">
        <f>IF(AND(B2284="Premier League",E2284="Live"),_xlfn.XLOOKUP(_xlfn.TEXTJOIN(" vs ",,C2284:D2284),Calendar!G:G,Calendar!B:B),IF(AND(B2284="Premier League",E2284="Highlights"),_xlfn.XLOOKUP(H2284,Calendar!O:O,Calendar!N:N,,-1),""))</f>
        <v/>
      </c>
    </row>
    <row r="2285" spans="34:34" x14ac:dyDescent="0.35">
      <c r="AH2285" s="16" t="str">
        <f>IF(AND(B2285="Premier League",E2285="Live"),_xlfn.XLOOKUP(_xlfn.TEXTJOIN(" vs ",,C2285:D2285),Calendar!G:G,Calendar!B:B),IF(AND(B2285="Premier League",E2285="Highlights"),_xlfn.XLOOKUP(H2285,Calendar!O:O,Calendar!N:N,,-1),""))</f>
        <v/>
      </c>
    </row>
    <row r="2286" spans="34:34" x14ac:dyDescent="0.35">
      <c r="AH2286" s="16" t="str">
        <f>IF(AND(B2286="Premier League",E2286="Live"),_xlfn.XLOOKUP(_xlfn.TEXTJOIN(" vs ",,C2286:D2286),Calendar!G:G,Calendar!B:B),IF(AND(B2286="Premier League",E2286="Highlights"),_xlfn.XLOOKUP(H2286,Calendar!O:O,Calendar!N:N,,-1),""))</f>
        <v/>
      </c>
    </row>
    <row r="2287" spans="34:34" x14ac:dyDescent="0.35">
      <c r="AH2287" s="16" t="str">
        <f>IF(AND(B2287="Premier League",E2287="Live"),_xlfn.XLOOKUP(_xlfn.TEXTJOIN(" vs ",,C2287:D2287),Calendar!G:G,Calendar!B:B),IF(AND(B2287="Premier League",E2287="Highlights"),_xlfn.XLOOKUP(H2287,Calendar!O:O,Calendar!N:N,,-1),""))</f>
        <v/>
      </c>
    </row>
    <row r="2288" spans="34:34" x14ac:dyDescent="0.35">
      <c r="AH2288" s="16" t="str">
        <f>IF(AND(B2288="Premier League",E2288="Live"),_xlfn.XLOOKUP(_xlfn.TEXTJOIN(" vs ",,C2288:D2288),Calendar!G:G,Calendar!B:B),IF(AND(B2288="Premier League",E2288="Highlights"),_xlfn.XLOOKUP(H2288,Calendar!O:O,Calendar!N:N,,-1),""))</f>
        <v/>
      </c>
    </row>
    <row r="2289" spans="34:34" x14ac:dyDescent="0.35">
      <c r="AH2289" s="16" t="str">
        <f>IF(AND(B2289="Premier League",E2289="Live"),_xlfn.XLOOKUP(_xlfn.TEXTJOIN(" vs ",,C2289:D2289),Calendar!G:G,Calendar!B:B),IF(AND(B2289="Premier League",E2289="Highlights"),_xlfn.XLOOKUP(H2289,Calendar!O:O,Calendar!N:N,,-1),""))</f>
        <v/>
      </c>
    </row>
    <row r="2290" spans="34:34" x14ac:dyDescent="0.35">
      <c r="AH2290" s="16" t="str">
        <f>IF(AND(B2290="Premier League",E2290="Live"),_xlfn.XLOOKUP(_xlfn.TEXTJOIN(" vs ",,C2290:D2290),Calendar!G:G,Calendar!B:B),IF(AND(B2290="Premier League",E2290="Highlights"),_xlfn.XLOOKUP(H2290,Calendar!O:O,Calendar!N:N,,-1),""))</f>
        <v/>
      </c>
    </row>
    <row r="2291" spans="34:34" x14ac:dyDescent="0.35">
      <c r="AH2291" s="16" t="str">
        <f>IF(AND(B2291="Premier League",E2291="Live"),_xlfn.XLOOKUP(_xlfn.TEXTJOIN(" vs ",,C2291:D2291),Calendar!G:G,Calendar!B:B),IF(AND(B2291="Premier League",E2291="Highlights"),_xlfn.XLOOKUP(H2291,Calendar!O:O,Calendar!N:N,,-1),""))</f>
        <v/>
      </c>
    </row>
    <row r="2292" spans="34:34" x14ac:dyDescent="0.35">
      <c r="AH2292" s="16" t="str">
        <f>IF(AND(B2292="Premier League",E2292="Live"),_xlfn.XLOOKUP(_xlfn.TEXTJOIN(" vs ",,C2292:D2292),Calendar!G:G,Calendar!B:B),IF(AND(B2292="Premier League",E2292="Highlights"),_xlfn.XLOOKUP(H2292,Calendar!O:O,Calendar!N:N,,-1),""))</f>
        <v/>
      </c>
    </row>
    <row r="2293" spans="34:34" x14ac:dyDescent="0.35">
      <c r="AH2293" s="16" t="str">
        <f>IF(AND(B2293="Premier League",E2293="Live"),_xlfn.XLOOKUP(_xlfn.TEXTJOIN(" vs ",,C2293:D2293),Calendar!G:G,Calendar!B:B),IF(AND(B2293="Premier League",E2293="Highlights"),_xlfn.XLOOKUP(H2293,Calendar!O:O,Calendar!N:N,,-1),""))</f>
        <v/>
      </c>
    </row>
    <row r="2294" spans="34:34" x14ac:dyDescent="0.35">
      <c r="AH2294" s="16" t="str">
        <f>IF(AND(B2294="Premier League",E2294="Live"),_xlfn.XLOOKUP(_xlfn.TEXTJOIN(" vs ",,C2294:D2294),Calendar!G:G,Calendar!B:B),IF(AND(B2294="Premier League",E2294="Highlights"),_xlfn.XLOOKUP(H2294,Calendar!O:O,Calendar!N:N,,-1),""))</f>
        <v/>
      </c>
    </row>
    <row r="2295" spans="34:34" x14ac:dyDescent="0.35">
      <c r="AH2295" s="16" t="str">
        <f>IF(AND(B2295="Premier League",E2295="Live"),_xlfn.XLOOKUP(_xlfn.TEXTJOIN(" vs ",,C2295:D2295),Calendar!G:G,Calendar!B:B),IF(AND(B2295="Premier League",E2295="Highlights"),_xlfn.XLOOKUP(H2295,Calendar!O:O,Calendar!N:N,,-1),""))</f>
        <v/>
      </c>
    </row>
    <row r="2296" spans="34:34" x14ac:dyDescent="0.35">
      <c r="AH2296" s="16" t="str">
        <f>IF(AND(B2296="Premier League",E2296="Live"),_xlfn.XLOOKUP(_xlfn.TEXTJOIN(" vs ",,C2296:D2296),Calendar!G:G,Calendar!B:B),IF(AND(B2296="Premier League",E2296="Highlights"),_xlfn.XLOOKUP(H2296,Calendar!O:O,Calendar!N:N,,-1),""))</f>
        <v/>
      </c>
    </row>
    <row r="2297" spans="34:34" x14ac:dyDescent="0.35">
      <c r="AH2297" s="16" t="str">
        <f>IF(AND(B2297="Premier League",E2297="Live"),_xlfn.XLOOKUP(_xlfn.TEXTJOIN(" vs ",,C2297:D2297),Calendar!G:G,Calendar!B:B),IF(AND(B2297="Premier League",E2297="Highlights"),_xlfn.XLOOKUP(H2297,Calendar!O:O,Calendar!N:N,,-1),""))</f>
        <v/>
      </c>
    </row>
    <row r="2298" spans="34:34" x14ac:dyDescent="0.35">
      <c r="AH2298" s="16" t="str">
        <f>IF(AND(B2298="Premier League",E2298="Live"),_xlfn.XLOOKUP(_xlfn.TEXTJOIN(" vs ",,C2298:D2298),Calendar!G:G,Calendar!B:B),IF(AND(B2298="Premier League",E2298="Highlights"),_xlfn.XLOOKUP(H2298,Calendar!O:O,Calendar!N:N,,-1),""))</f>
        <v/>
      </c>
    </row>
    <row r="2299" spans="34:34" x14ac:dyDescent="0.35">
      <c r="AH2299" s="16" t="str">
        <f>IF(AND(B2299="Premier League",E2299="Live"),_xlfn.XLOOKUP(_xlfn.TEXTJOIN(" vs ",,C2299:D2299),Calendar!G:G,Calendar!B:B),IF(AND(B2299="Premier League",E2299="Highlights"),_xlfn.XLOOKUP(H2299,Calendar!O:O,Calendar!N:N,,-1),""))</f>
        <v/>
      </c>
    </row>
    <row r="2300" spans="34:34" x14ac:dyDescent="0.35">
      <c r="AH2300" s="16" t="str">
        <f>IF(AND(B2300="Premier League",E2300="Live"),_xlfn.XLOOKUP(_xlfn.TEXTJOIN(" vs ",,C2300:D2300),Calendar!G:G,Calendar!B:B),IF(AND(B2300="Premier League",E2300="Highlights"),_xlfn.XLOOKUP(H2300,Calendar!O:O,Calendar!N:N,,-1),""))</f>
        <v/>
      </c>
    </row>
    <row r="2301" spans="34:34" x14ac:dyDescent="0.35">
      <c r="AH2301" s="16" t="str">
        <f>IF(AND(B2301="Premier League",E2301="Live"),_xlfn.XLOOKUP(_xlfn.TEXTJOIN(" vs ",,C2301:D2301),Calendar!G:G,Calendar!B:B),IF(AND(B2301="Premier League",E2301="Highlights"),_xlfn.XLOOKUP(H2301,Calendar!O:O,Calendar!N:N,,-1),""))</f>
        <v/>
      </c>
    </row>
    <row r="2302" spans="34:34" x14ac:dyDescent="0.35">
      <c r="AH2302" s="16" t="str">
        <f>IF(AND(B2302="Premier League",E2302="Live"),_xlfn.XLOOKUP(_xlfn.TEXTJOIN(" vs ",,C2302:D2302),Calendar!G:G,Calendar!B:B),IF(AND(B2302="Premier League",E2302="Highlights"),_xlfn.XLOOKUP(H2302,Calendar!O:O,Calendar!N:N,,-1),""))</f>
        <v/>
      </c>
    </row>
    <row r="2303" spans="34:34" x14ac:dyDescent="0.35">
      <c r="AH2303" s="16" t="str">
        <f>IF(AND(B2303="Premier League",E2303="Live"),_xlfn.XLOOKUP(_xlfn.TEXTJOIN(" vs ",,C2303:D2303),Calendar!G:G,Calendar!B:B),IF(AND(B2303="Premier League",E2303="Highlights"),_xlfn.XLOOKUP(H2303,Calendar!O:O,Calendar!N:N,,-1),""))</f>
        <v/>
      </c>
    </row>
    <row r="2304" spans="34:34" x14ac:dyDescent="0.35">
      <c r="AH2304" s="16" t="str">
        <f>IF(AND(B2304="Premier League",E2304="Live"),_xlfn.XLOOKUP(_xlfn.TEXTJOIN(" vs ",,C2304:D2304),Calendar!G:G,Calendar!B:B),IF(AND(B2304="Premier League",E2304="Highlights"),_xlfn.XLOOKUP(H2304,Calendar!O:O,Calendar!N:N,,-1),""))</f>
        <v/>
      </c>
    </row>
    <row r="2305" spans="34:34" x14ac:dyDescent="0.35">
      <c r="AH2305" s="16" t="str">
        <f>IF(AND(B2305="Premier League",E2305="Live"),_xlfn.XLOOKUP(_xlfn.TEXTJOIN(" vs ",,C2305:D2305),Calendar!G:G,Calendar!B:B),IF(AND(B2305="Premier League",E2305="Highlights"),_xlfn.XLOOKUP(H2305,Calendar!O:O,Calendar!N:N,,-1),""))</f>
        <v/>
      </c>
    </row>
    <row r="2306" spans="34:34" x14ac:dyDescent="0.35">
      <c r="AH2306" s="16" t="str">
        <f>IF(AND(B2306="Premier League",E2306="Live"),_xlfn.XLOOKUP(_xlfn.TEXTJOIN(" vs ",,C2306:D2306),Calendar!G:G,Calendar!B:B),IF(AND(B2306="Premier League",E2306="Highlights"),_xlfn.XLOOKUP(H2306,Calendar!O:O,Calendar!N:N,,-1),""))</f>
        <v/>
      </c>
    </row>
    <row r="2307" spans="34:34" x14ac:dyDescent="0.35">
      <c r="AH2307" s="16" t="str">
        <f>IF(AND(B2307="Premier League",E2307="Live"),_xlfn.XLOOKUP(_xlfn.TEXTJOIN(" vs ",,C2307:D2307),Calendar!G:G,Calendar!B:B),IF(AND(B2307="Premier League",E2307="Highlights"),_xlfn.XLOOKUP(H2307,Calendar!O:O,Calendar!N:N,,-1),""))</f>
        <v/>
      </c>
    </row>
    <row r="2308" spans="34:34" x14ac:dyDescent="0.35">
      <c r="AH2308" s="16" t="str">
        <f>IF(AND(B2308="Premier League",E2308="Live"),_xlfn.XLOOKUP(_xlfn.TEXTJOIN(" vs ",,C2308:D2308),Calendar!G:G,Calendar!B:B),IF(AND(B2308="Premier League",E2308="Highlights"),_xlfn.XLOOKUP(H2308,Calendar!O:O,Calendar!N:N,,-1),""))</f>
        <v/>
      </c>
    </row>
    <row r="2309" spans="34:34" x14ac:dyDescent="0.35">
      <c r="AH2309" s="16" t="str">
        <f>IF(AND(B2309="Premier League",E2309="Live"),_xlfn.XLOOKUP(_xlfn.TEXTJOIN(" vs ",,C2309:D2309),Calendar!G:G,Calendar!B:B),IF(AND(B2309="Premier League",E2309="Highlights"),_xlfn.XLOOKUP(H2309,Calendar!O:O,Calendar!N:N,,-1),""))</f>
        <v/>
      </c>
    </row>
    <row r="2310" spans="34:34" x14ac:dyDescent="0.35">
      <c r="AH2310" s="16" t="str">
        <f>IF(AND(B2310="Premier League",E2310="Live"),_xlfn.XLOOKUP(_xlfn.TEXTJOIN(" vs ",,C2310:D2310),Calendar!G:G,Calendar!B:B),IF(AND(B2310="Premier League",E2310="Highlights"),_xlfn.XLOOKUP(H2310,Calendar!O:O,Calendar!N:N,,-1),""))</f>
        <v/>
      </c>
    </row>
    <row r="2311" spans="34:34" x14ac:dyDescent="0.35">
      <c r="AH2311" s="16" t="str">
        <f>IF(AND(B2311="Premier League",E2311="Live"),_xlfn.XLOOKUP(_xlfn.TEXTJOIN(" vs ",,C2311:D2311),Calendar!G:G,Calendar!B:B),IF(AND(B2311="Premier League",E2311="Highlights"),_xlfn.XLOOKUP(H2311,Calendar!O:O,Calendar!N:N,,-1),""))</f>
        <v/>
      </c>
    </row>
    <row r="2312" spans="34:34" x14ac:dyDescent="0.35">
      <c r="AH2312" s="16" t="str">
        <f>IF(AND(B2312="Premier League",E2312="Live"),_xlfn.XLOOKUP(_xlfn.TEXTJOIN(" vs ",,C2312:D2312),Calendar!G:G,Calendar!B:B),IF(AND(B2312="Premier League",E2312="Highlights"),_xlfn.XLOOKUP(H2312,Calendar!O:O,Calendar!N:N,,-1),""))</f>
        <v/>
      </c>
    </row>
    <row r="2313" spans="34:34" x14ac:dyDescent="0.35">
      <c r="AH2313" s="16" t="str">
        <f>IF(AND(B2313="Premier League",E2313="Live"),_xlfn.XLOOKUP(_xlfn.TEXTJOIN(" vs ",,C2313:D2313),Calendar!G:G,Calendar!B:B),IF(AND(B2313="Premier League",E2313="Highlights"),_xlfn.XLOOKUP(H2313,Calendar!O:O,Calendar!N:N,,-1),""))</f>
        <v/>
      </c>
    </row>
    <row r="2314" spans="34:34" x14ac:dyDescent="0.35">
      <c r="AH2314" s="16" t="str">
        <f>IF(AND(B2314="Premier League",E2314="Live"),_xlfn.XLOOKUP(_xlfn.TEXTJOIN(" vs ",,C2314:D2314),Calendar!G:G,Calendar!B:B),IF(AND(B2314="Premier League",E2314="Highlights"),_xlfn.XLOOKUP(H2314,Calendar!O:O,Calendar!N:N,,-1),""))</f>
        <v/>
      </c>
    </row>
    <row r="2315" spans="34:34" x14ac:dyDescent="0.35">
      <c r="AH2315" s="16" t="str">
        <f>IF(AND(B2315="Premier League",E2315="Live"),_xlfn.XLOOKUP(_xlfn.TEXTJOIN(" vs ",,C2315:D2315),Calendar!G:G,Calendar!B:B),IF(AND(B2315="Premier League",E2315="Highlights"),_xlfn.XLOOKUP(H2315,Calendar!O:O,Calendar!N:N,,-1),""))</f>
        <v/>
      </c>
    </row>
    <row r="2316" spans="34:34" x14ac:dyDescent="0.35">
      <c r="AH2316" s="16" t="str">
        <f>IF(AND(B2316="Premier League",E2316="Live"),_xlfn.XLOOKUP(_xlfn.TEXTJOIN(" vs ",,C2316:D2316),Calendar!G:G,Calendar!B:B),IF(AND(B2316="Premier League",E2316="Highlights"),_xlfn.XLOOKUP(H2316,Calendar!O:O,Calendar!N:N,,-1),""))</f>
        <v/>
      </c>
    </row>
    <row r="2317" spans="34:34" x14ac:dyDescent="0.35">
      <c r="AH2317" s="16" t="str">
        <f>IF(AND(B2317="Premier League",E2317="Live"),_xlfn.XLOOKUP(_xlfn.TEXTJOIN(" vs ",,C2317:D2317),Calendar!G:G,Calendar!B:B),IF(AND(B2317="Premier League",E2317="Highlights"),_xlfn.XLOOKUP(H2317,Calendar!O:O,Calendar!N:N,,-1),""))</f>
        <v/>
      </c>
    </row>
    <row r="2318" spans="34:34" x14ac:dyDescent="0.35">
      <c r="AH2318" s="16" t="str">
        <f>IF(AND(B2318="Premier League",E2318="Live"),_xlfn.XLOOKUP(_xlfn.TEXTJOIN(" vs ",,C2318:D2318),Calendar!G:G,Calendar!B:B),IF(AND(B2318="Premier League",E2318="Highlights"),_xlfn.XLOOKUP(H2318,Calendar!O:O,Calendar!N:N,,-1),""))</f>
        <v/>
      </c>
    </row>
    <row r="2319" spans="34:34" x14ac:dyDescent="0.35">
      <c r="AH2319" s="16" t="str">
        <f>IF(AND(B2319="Premier League",E2319="Live"),_xlfn.XLOOKUP(_xlfn.TEXTJOIN(" vs ",,C2319:D2319),Calendar!G:G,Calendar!B:B),IF(AND(B2319="Premier League",E2319="Highlights"),_xlfn.XLOOKUP(H2319,Calendar!O:O,Calendar!N:N,,-1),""))</f>
        <v/>
      </c>
    </row>
    <row r="2320" spans="34:34" x14ac:dyDescent="0.35">
      <c r="AH2320" s="16" t="str">
        <f>IF(AND(B2320="Premier League",E2320="Live"),_xlfn.XLOOKUP(_xlfn.TEXTJOIN(" vs ",,C2320:D2320),Calendar!G:G,Calendar!B:B),IF(AND(B2320="Premier League",E2320="Highlights"),_xlfn.XLOOKUP(H2320,Calendar!O:O,Calendar!N:N,,-1),""))</f>
        <v/>
      </c>
    </row>
    <row r="2321" spans="34:34" x14ac:dyDescent="0.35">
      <c r="AH2321" s="16" t="str">
        <f>IF(AND(B2321="Premier League",E2321="Live"),_xlfn.XLOOKUP(_xlfn.TEXTJOIN(" vs ",,C2321:D2321),Calendar!G:G,Calendar!B:B),IF(AND(B2321="Premier League",E2321="Highlights"),_xlfn.XLOOKUP(H2321,Calendar!O:O,Calendar!N:N,,-1),""))</f>
        <v/>
      </c>
    </row>
    <row r="2322" spans="34:34" x14ac:dyDescent="0.35">
      <c r="AH2322" s="16" t="str">
        <f>IF(AND(B2322="Premier League",E2322="Live"),_xlfn.XLOOKUP(_xlfn.TEXTJOIN(" vs ",,C2322:D2322),Calendar!G:G,Calendar!B:B),IF(AND(B2322="Premier League",E2322="Highlights"),_xlfn.XLOOKUP(H2322,Calendar!O:O,Calendar!N:N,,-1),""))</f>
        <v/>
      </c>
    </row>
    <row r="2323" spans="34:34" x14ac:dyDescent="0.35">
      <c r="AH2323" s="16" t="str">
        <f>IF(AND(B2323="Premier League",E2323="Live"),_xlfn.XLOOKUP(_xlfn.TEXTJOIN(" vs ",,C2323:D2323),Calendar!G:G,Calendar!B:B),IF(AND(B2323="Premier League",E2323="Highlights"),_xlfn.XLOOKUP(H2323,Calendar!O:O,Calendar!N:N,,-1),""))</f>
        <v/>
      </c>
    </row>
    <row r="2324" spans="34:34" x14ac:dyDescent="0.35">
      <c r="AH2324" s="16" t="str">
        <f>IF(AND(B2324="Premier League",E2324="Live"),_xlfn.XLOOKUP(_xlfn.TEXTJOIN(" vs ",,C2324:D2324),Calendar!G:G,Calendar!B:B),IF(AND(B2324="Premier League",E2324="Highlights"),_xlfn.XLOOKUP(H2324,Calendar!O:O,Calendar!N:N,,-1),""))</f>
        <v/>
      </c>
    </row>
    <row r="2325" spans="34:34" x14ac:dyDescent="0.35">
      <c r="AH2325" s="16" t="str">
        <f>IF(AND(B2325="Premier League",E2325="Live"),_xlfn.XLOOKUP(_xlfn.TEXTJOIN(" vs ",,C2325:D2325),Calendar!G:G,Calendar!B:B),IF(AND(B2325="Premier League",E2325="Highlights"),_xlfn.XLOOKUP(H2325,Calendar!O:O,Calendar!N:N,,-1),""))</f>
        <v/>
      </c>
    </row>
    <row r="2326" spans="34:34" x14ac:dyDescent="0.35">
      <c r="AH2326" s="16" t="str">
        <f>IF(AND(B2326="Premier League",E2326="Live"),_xlfn.XLOOKUP(_xlfn.TEXTJOIN(" vs ",,C2326:D2326),Calendar!G:G,Calendar!B:B),IF(AND(B2326="Premier League",E2326="Highlights"),_xlfn.XLOOKUP(H2326,Calendar!O:O,Calendar!N:N,,-1),""))</f>
        <v/>
      </c>
    </row>
    <row r="2327" spans="34:34" x14ac:dyDescent="0.35">
      <c r="AH2327" s="16" t="str">
        <f>IF(AND(B2327="Premier League",E2327="Live"),_xlfn.XLOOKUP(_xlfn.TEXTJOIN(" vs ",,C2327:D2327),Calendar!G:G,Calendar!B:B),IF(AND(B2327="Premier League",E2327="Highlights"),_xlfn.XLOOKUP(H2327,Calendar!O:O,Calendar!N:N,,-1),""))</f>
        <v/>
      </c>
    </row>
    <row r="2328" spans="34:34" x14ac:dyDescent="0.35">
      <c r="AH2328" s="16" t="str">
        <f>IF(AND(B2328="Premier League",E2328="Live"),_xlfn.XLOOKUP(_xlfn.TEXTJOIN(" vs ",,C2328:D2328),Calendar!G:G,Calendar!B:B),IF(AND(B2328="Premier League",E2328="Highlights"),_xlfn.XLOOKUP(H2328,Calendar!O:O,Calendar!N:N,,-1),""))</f>
        <v/>
      </c>
    </row>
    <row r="2329" spans="34:34" x14ac:dyDescent="0.35">
      <c r="AH2329" s="16" t="str">
        <f>IF(AND(B2329="Premier League",E2329="Live"),_xlfn.XLOOKUP(_xlfn.TEXTJOIN(" vs ",,C2329:D2329),Calendar!G:G,Calendar!B:B),IF(AND(B2329="Premier League",E2329="Highlights"),_xlfn.XLOOKUP(H2329,Calendar!O:O,Calendar!N:N,,-1),""))</f>
        <v/>
      </c>
    </row>
    <row r="2330" spans="34:34" x14ac:dyDescent="0.35">
      <c r="AH2330" s="16" t="str">
        <f>IF(AND(B2330="Premier League",E2330="Live"),_xlfn.XLOOKUP(_xlfn.TEXTJOIN(" vs ",,C2330:D2330),Calendar!G:G,Calendar!B:B),IF(AND(B2330="Premier League",E2330="Highlights"),_xlfn.XLOOKUP(H2330,Calendar!O:O,Calendar!N:N,,-1),""))</f>
        <v/>
      </c>
    </row>
    <row r="2331" spans="34:34" x14ac:dyDescent="0.35">
      <c r="AH2331" s="16" t="str">
        <f>IF(AND(B2331="Premier League",E2331="Live"),_xlfn.XLOOKUP(_xlfn.TEXTJOIN(" vs ",,C2331:D2331),Calendar!G:G,Calendar!B:B),IF(AND(B2331="Premier League",E2331="Highlights"),_xlfn.XLOOKUP(H2331,Calendar!O:O,Calendar!N:N,,-1),""))</f>
        <v/>
      </c>
    </row>
    <row r="2332" spans="34:34" x14ac:dyDescent="0.35">
      <c r="AH2332" s="16" t="str">
        <f>IF(AND(B2332="Premier League",E2332="Live"),_xlfn.XLOOKUP(_xlfn.TEXTJOIN(" vs ",,C2332:D2332),Calendar!G:G,Calendar!B:B),IF(AND(B2332="Premier League",E2332="Highlights"),_xlfn.XLOOKUP(H2332,Calendar!O:O,Calendar!N:N,,-1),""))</f>
        <v/>
      </c>
    </row>
    <row r="2333" spans="34:34" x14ac:dyDescent="0.35">
      <c r="AH2333" s="16" t="str">
        <f>IF(AND(B2333="Premier League",E2333="Live"),_xlfn.XLOOKUP(_xlfn.TEXTJOIN(" vs ",,C2333:D2333),Calendar!G:G,Calendar!B:B),IF(AND(B2333="Premier League",E2333="Highlights"),_xlfn.XLOOKUP(H2333,Calendar!O:O,Calendar!N:N,,-1),""))</f>
        <v/>
      </c>
    </row>
    <row r="2334" spans="34:34" x14ac:dyDescent="0.35">
      <c r="AH2334" s="16" t="str">
        <f>IF(AND(B2334="Premier League",E2334="Live"),_xlfn.XLOOKUP(_xlfn.TEXTJOIN(" vs ",,C2334:D2334),Calendar!G:G,Calendar!B:B),IF(AND(B2334="Premier League",E2334="Highlights"),_xlfn.XLOOKUP(H2334,Calendar!O:O,Calendar!N:N,,-1),""))</f>
        <v/>
      </c>
    </row>
    <row r="2335" spans="34:34" x14ac:dyDescent="0.35">
      <c r="AH2335" s="16" t="str">
        <f>IF(AND(B2335="Premier League",E2335="Live"),_xlfn.XLOOKUP(_xlfn.TEXTJOIN(" vs ",,C2335:D2335),Calendar!G:G,Calendar!B:B),IF(AND(B2335="Premier League",E2335="Highlights"),_xlfn.XLOOKUP(H2335,Calendar!O:O,Calendar!N:N,,-1),""))</f>
        <v/>
      </c>
    </row>
    <row r="2336" spans="34:34" x14ac:dyDescent="0.35">
      <c r="AH2336" s="16" t="str">
        <f>IF(AND(B2336="Premier League",E2336="Live"),_xlfn.XLOOKUP(_xlfn.TEXTJOIN(" vs ",,C2336:D2336),Calendar!G:G,Calendar!B:B),IF(AND(B2336="Premier League",E2336="Highlights"),_xlfn.XLOOKUP(H2336,Calendar!O:O,Calendar!N:N,,-1),""))</f>
        <v/>
      </c>
    </row>
    <row r="2337" spans="34:34" x14ac:dyDescent="0.35">
      <c r="AH2337" s="16" t="str">
        <f>IF(AND(B2337="Premier League",E2337="Live"),_xlfn.XLOOKUP(_xlfn.TEXTJOIN(" vs ",,C2337:D2337),Calendar!G:G,Calendar!B:B),IF(AND(B2337="Premier League",E2337="Highlights"),_xlfn.XLOOKUP(H2337,Calendar!O:O,Calendar!N:N,,-1),""))</f>
        <v/>
      </c>
    </row>
    <row r="2338" spans="34:34" x14ac:dyDescent="0.35">
      <c r="AH2338" s="16" t="str">
        <f>IF(AND(B2338="Premier League",E2338="Live"),_xlfn.XLOOKUP(_xlfn.TEXTJOIN(" vs ",,C2338:D2338),Calendar!G:G,Calendar!B:B),IF(AND(B2338="Premier League",E2338="Highlights"),_xlfn.XLOOKUP(H2338,Calendar!O:O,Calendar!N:N,,-1),""))</f>
        <v/>
      </c>
    </row>
    <row r="2339" spans="34:34" x14ac:dyDescent="0.35">
      <c r="AH2339" s="16" t="str">
        <f>IF(AND(B2339="Premier League",E2339="Live"),_xlfn.XLOOKUP(_xlfn.TEXTJOIN(" vs ",,C2339:D2339),Calendar!G:G,Calendar!B:B),IF(AND(B2339="Premier League",E2339="Highlights"),_xlfn.XLOOKUP(H2339,Calendar!O:O,Calendar!N:N,,-1),""))</f>
        <v/>
      </c>
    </row>
    <row r="2340" spans="34:34" x14ac:dyDescent="0.35">
      <c r="AH2340" s="16" t="str">
        <f>IF(AND(B2340="Premier League",E2340="Live"),_xlfn.XLOOKUP(_xlfn.TEXTJOIN(" vs ",,C2340:D2340),Calendar!G:G,Calendar!B:B),IF(AND(B2340="Premier League",E2340="Highlights"),_xlfn.XLOOKUP(H2340,Calendar!O:O,Calendar!N:N,,-1),""))</f>
        <v/>
      </c>
    </row>
    <row r="2341" spans="34:34" x14ac:dyDescent="0.35">
      <c r="AH2341" s="16" t="str">
        <f>IF(AND(B2341="Premier League",E2341="Live"),_xlfn.XLOOKUP(_xlfn.TEXTJOIN(" vs ",,C2341:D2341),Calendar!G:G,Calendar!B:B),IF(AND(B2341="Premier League",E2341="Highlights"),_xlfn.XLOOKUP(H2341,Calendar!O:O,Calendar!N:N,,-1),""))</f>
        <v/>
      </c>
    </row>
    <row r="2342" spans="34:34" x14ac:dyDescent="0.35">
      <c r="AH2342" s="16" t="str">
        <f>IF(AND(B2342="Premier League",E2342="Live"),_xlfn.XLOOKUP(_xlfn.TEXTJOIN(" vs ",,C2342:D2342),Calendar!G:G,Calendar!B:B),IF(AND(B2342="Premier League",E2342="Highlights"),_xlfn.XLOOKUP(H2342,Calendar!O:O,Calendar!N:N,,-1),""))</f>
        <v/>
      </c>
    </row>
    <row r="2343" spans="34:34" x14ac:dyDescent="0.35">
      <c r="AH2343" s="16" t="str">
        <f>IF(AND(B2343="Premier League",E2343="Live"),_xlfn.XLOOKUP(_xlfn.TEXTJOIN(" vs ",,C2343:D2343),Calendar!G:G,Calendar!B:B),IF(AND(B2343="Premier League",E2343="Highlights"),_xlfn.XLOOKUP(H2343,Calendar!O:O,Calendar!N:N,,-1),""))</f>
        <v/>
      </c>
    </row>
    <row r="2344" spans="34:34" x14ac:dyDescent="0.35">
      <c r="AH2344" s="16" t="str">
        <f>IF(AND(B2344="Premier League",E2344="Live"),_xlfn.XLOOKUP(_xlfn.TEXTJOIN(" vs ",,C2344:D2344),Calendar!G:G,Calendar!B:B),IF(AND(B2344="Premier League",E2344="Highlights"),_xlfn.XLOOKUP(H2344,Calendar!O:O,Calendar!N:N,,-1),""))</f>
        <v/>
      </c>
    </row>
    <row r="2345" spans="34:34" x14ac:dyDescent="0.35">
      <c r="AH2345" s="16" t="str">
        <f>IF(AND(B2345="Premier League",E2345="Live"),_xlfn.XLOOKUP(_xlfn.TEXTJOIN(" vs ",,C2345:D2345),Calendar!G:G,Calendar!B:B),IF(AND(B2345="Premier League",E2345="Highlights"),_xlfn.XLOOKUP(H2345,Calendar!O:O,Calendar!N:N,,-1),""))</f>
        <v/>
      </c>
    </row>
    <row r="2346" spans="34:34" x14ac:dyDescent="0.35">
      <c r="AH2346" s="16" t="str">
        <f>IF(AND(B2346="Premier League",E2346="Live"),_xlfn.XLOOKUP(_xlfn.TEXTJOIN(" vs ",,C2346:D2346),Calendar!G:G,Calendar!B:B),IF(AND(B2346="Premier League",E2346="Highlights"),_xlfn.XLOOKUP(H2346,Calendar!O:O,Calendar!N:N,,-1),""))</f>
        <v/>
      </c>
    </row>
    <row r="2347" spans="34:34" x14ac:dyDescent="0.35">
      <c r="AH2347" s="16" t="str">
        <f>IF(AND(B2347="Premier League",E2347="Live"),_xlfn.XLOOKUP(_xlfn.TEXTJOIN(" vs ",,C2347:D2347),Calendar!G:G,Calendar!B:B),IF(AND(B2347="Premier League",E2347="Highlights"),_xlfn.XLOOKUP(H2347,Calendar!O:O,Calendar!N:N,,-1),""))</f>
        <v/>
      </c>
    </row>
    <row r="2348" spans="34:34" x14ac:dyDescent="0.35">
      <c r="AH2348" s="16" t="str">
        <f>IF(AND(B2348="Premier League",E2348="Live"),_xlfn.XLOOKUP(_xlfn.TEXTJOIN(" vs ",,C2348:D2348),Calendar!G:G,Calendar!B:B),IF(AND(B2348="Premier League",E2348="Highlights"),_xlfn.XLOOKUP(H2348,Calendar!O:O,Calendar!N:N,,-1),""))</f>
        <v/>
      </c>
    </row>
    <row r="2349" spans="34:34" x14ac:dyDescent="0.35">
      <c r="AH2349" s="16" t="str">
        <f>IF(AND(B2349="Premier League",E2349="Live"),_xlfn.XLOOKUP(_xlfn.TEXTJOIN(" vs ",,C2349:D2349),Calendar!G:G,Calendar!B:B),IF(AND(B2349="Premier League",E2349="Highlights"),_xlfn.XLOOKUP(H2349,Calendar!O:O,Calendar!N:N,,-1),""))</f>
        <v/>
      </c>
    </row>
    <row r="2350" spans="34:34" x14ac:dyDescent="0.35">
      <c r="AH2350" s="16" t="str">
        <f>IF(AND(B2350="Premier League",E2350="Live"),_xlfn.XLOOKUP(_xlfn.TEXTJOIN(" vs ",,C2350:D2350),Calendar!G:G,Calendar!B:B),IF(AND(B2350="Premier League",E2350="Highlights"),_xlfn.XLOOKUP(H2350,Calendar!O:O,Calendar!N:N,,-1),""))</f>
        <v/>
      </c>
    </row>
    <row r="2351" spans="34:34" x14ac:dyDescent="0.35">
      <c r="AH2351" s="16" t="str">
        <f>IF(AND(B2351="Premier League",E2351="Live"),_xlfn.XLOOKUP(_xlfn.TEXTJOIN(" vs ",,C2351:D2351),Calendar!G:G,Calendar!B:B),IF(AND(B2351="Premier League",E2351="Highlights"),_xlfn.XLOOKUP(H2351,Calendar!O:O,Calendar!N:N,,-1),""))</f>
        <v/>
      </c>
    </row>
    <row r="2352" spans="34:34" x14ac:dyDescent="0.35">
      <c r="AH2352" s="16" t="str">
        <f>IF(AND(B2352="Premier League",E2352="Live"),_xlfn.XLOOKUP(_xlfn.TEXTJOIN(" vs ",,C2352:D2352),Calendar!G:G,Calendar!B:B),IF(AND(B2352="Premier League",E2352="Highlights"),_xlfn.XLOOKUP(H2352,Calendar!O:O,Calendar!N:N,,-1),""))</f>
        <v/>
      </c>
    </row>
    <row r="2353" spans="34:34" x14ac:dyDescent="0.35">
      <c r="AH2353" s="16" t="str">
        <f>IF(AND(B2353="Premier League",E2353="Live"),_xlfn.XLOOKUP(_xlfn.TEXTJOIN(" vs ",,C2353:D2353),Calendar!G:G,Calendar!B:B),IF(AND(B2353="Premier League",E2353="Highlights"),_xlfn.XLOOKUP(H2353,Calendar!O:O,Calendar!N:N,,-1),""))</f>
        <v/>
      </c>
    </row>
    <row r="2354" spans="34:34" x14ac:dyDescent="0.35">
      <c r="AH2354" s="16" t="str">
        <f>IF(AND(B2354="Premier League",E2354="Live"),_xlfn.XLOOKUP(_xlfn.TEXTJOIN(" vs ",,C2354:D2354),Calendar!G:G,Calendar!B:B),IF(AND(B2354="Premier League",E2354="Highlights"),_xlfn.XLOOKUP(H2354,Calendar!O:O,Calendar!N:N,,-1),""))</f>
        <v/>
      </c>
    </row>
    <row r="2355" spans="34:34" x14ac:dyDescent="0.35">
      <c r="AH2355" s="16" t="str">
        <f>IF(AND(B2355="Premier League",E2355="Live"),_xlfn.XLOOKUP(_xlfn.TEXTJOIN(" vs ",,C2355:D2355),Calendar!G:G,Calendar!B:B),IF(AND(B2355="Premier League",E2355="Highlights"),_xlfn.XLOOKUP(H2355,Calendar!O:O,Calendar!N:N,,-1),""))</f>
        <v/>
      </c>
    </row>
    <row r="2356" spans="34:34" x14ac:dyDescent="0.35">
      <c r="AH2356" s="16" t="str">
        <f>IF(AND(B2356="Premier League",E2356="Live"),_xlfn.XLOOKUP(_xlfn.TEXTJOIN(" vs ",,C2356:D2356),Calendar!G:G,Calendar!B:B),IF(AND(B2356="Premier League",E2356="Highlights"),_xlfn.XLOOKUP(H2356,Calendar!O:O,Calendar!N:N,,-1),""))</f>
        <v/>
      </c>
    </row>
    <row r="2357" spans="34:34" x14ac:dyDescent="0.35">
      <c r="AH2357" s="16" t="str">
        <f>IF(AND(B2357="Premier League",E2357="Live"),_xlfn.XLOOKUP(_xlfn.TEXTJOIN(" vs ",,C2357:D2357),Calendar!G:G,Calendar!B:B),IF(AND(B2357="Premier League",E2357="Highlights"),_xlfn.XLOOKUP(H2357,Calendar!O:O,Calendar!N:N,,-1),""))</f>
        <v/>
      </c>
    </row>
    <row r="2358" spans="34:34" x14ac:dyDescent="0.35">
      <c r="AH2358" s="16" t="str">
        <f>IF(AND(B2358="Premier League",E2358="Live"),_xlfn.XLOOKUP(_xlfn.TEXTJOIN(" vs ",,C2358:D2358),Calendar!G:G,Calendar!B:B),IF(AND(B2358="Premier League",E2358="Highlights"),_xlfn.XLOOKUP(H2358,Calendar!O:O,Calendar!N:N,,-1),""))</f>
        <v/>
      </c>
    </row>
    <row r="2359" spans="34:34" x14ac:dyDescent="0.35">
      <c r="AH2359" s="16" t="str">
        <f>IF(AND(B2359="Premier League",E2359="Live"),_xlfn.XLOOKUP(_xlfn.TEXTJOIN(" vs ",,C2359:D2359),Calendar!G:G,Calendar!B:B),IF(AND(B2359="Premier League",E2359="Highlights"),_xlfn.XLOOKUP(H2359,Calendar!O:O,Calendar!N:N,,-1),""))</f>
        <v/>
      </c>
    </row>
    <row r="2360" spans="34:34" x14ac:dyDescent="0.35">
      <c r="AH2360" s="16" t="str">
        <f>IF(AND(B2360="Premier League",E2360="Live"),_xlfn.XLOOKUP(_xlfn.TEXTJOIN(" vs ",,C2360:D2360),Calendar!G:G,Calendar!B:B),IF(AND(B2360="Premier League",E2360="Highlights"),_xlfn.XLOOKUP(H2360,Calendar!O:O,Calendar!N:N,,-1),""))</f>
        <v/>
      </c>
    </row>
    <row r="2361" spans="34:34" x14ac:dyDescent="0.35">
      <c r="AH2361" s="16" t="str">
        <f>IF(AND(B2361="Premier League",E2361="Live"),_xlfn.XLOOKUP(_xlfn.TEXTJOIN(" vs ",,C2361:D2361),Calendar!G:G,Calendar!B:B),IF(AND(B2361="Premier League",E2361="Highlights"),_xlfn.XLOOKUP(H2361,Calendar!O:O,Calendar!N:N,,-1),""))</f>
        <v/>
      </c>
    </row>
    <row r="2362" spans="34:34" x14ac:dyDescent="0.35">
      <c r="AH2362" s="16" t="str">
        <f>IF(AND(B2362="Premier League",E2362="Live"),_xlfn.XLOOKUP(_xlfn.TEXTJOIN(" vs ",,C2362:D2362),Calendar!G:G,Calendar!B:B),IF(AND(B2362="Premier League",E2362="Highlights"),_xlfn.XLOOKUP(H2362,Calendar!O:O,Calendar!N:N,,-1),""))</f>
        <v/>
      </c>
    </row>
    <row r="2363" spans="34:34" x14ac:dyDescent="0.35">
      <c r="AH2363" s="16" t="str">
        <f>IF(AND(B2363="Premier League",E2363="Live"),_xlfn.XLOOKUP(_xlfn.TEXTJOIN(" vs ",,C2363:D2363),Calendar!G:G,Calendar!B:B),IF(AND(B2363="Premier League",E2363="Highlights"),_xlfn.XLOOKUP(H2363,Calendar!O:O,Calendar!N:N,,-1),""))</f>
        <v/>
      </c>
    </row>
    <row r="2364" spans="34:34" x14ac:dyDescent="0.35">
      <c r="AH2364" s="16" t="str">
        <f>IF(AND(B2364="Premier League",E2364="Live"),_xlfn.XLOOKUP(_xlfn.TEXTJOIN(" vs ",,C2364:D2364),Calendar!G:G,Calendar!B:B),IF(AND(B2364="Premier League",E2364="Highlights"),_xlfn.XLOOKUP(H2364,Calendar!O:O,Calendar!N:N,,-1),""))</f>
        <v/>
      </c>
    </row>
    <row r="2365" spans="34:34" x14ac:dyDescent="0.35">
      <c r="AH2365" s="16" t="str">
        <f>IF(AND(B2365="Premier League",E2365="Live"),_xlfn.XLOOKUP(_xlfn.TEXTJOIN(" vs ",,C2365:D2365),Calendar!G:G,Calendar!B:B),IF(AND(B2365="Premier League",E2365="Highlights"),_xlfn.XLOOKUP(H2365,Calendar!O:O,Calendar!N:N,,-1),""))</f>
        <v/>
      </c>
    </row>
    <row r="2366" spans="34:34" x14ac:dyDescent="0.35">
      <c r="AH2366" s="16" t="str">
        <f>IF(AND(B2366="Premier League",E2366="Live"),_xlfn.XLOOKUP(_xlfn.TEXTJOIN(" vs ",,C2366:D2366),Calendar!G:G,Calendar!B:B),IF(AND(B2366="Premier League",E2366="Highlights"),_xlfn.XLOOKUP(H2366,Calendar!O:O,Calendar!N:N,,-1),""))</f>
        <v/>
      </c>
    </row>
    <row r="2367" spans="34:34" x14ac:dyDescent="0.35">
      <c r="AH2367" s="16" t="str">
        <f>IF(AND(B2367="Premier League",E2367="Live"),_xlfn.XLOOKUP(_xlfn.TEXTJOIN(" vs ",,C2367:D2367),Calendar!G:G,Calendar!B:B),IF(AND(B2367="Premier League",E2367="Highlights"),_xlfn.XLOOKUP(H2367,Calendar!O:O,Calendar!N:N,,-1),""))</f>
        <v/>
      </c>
    </row>
    <row r="2368" spans="34:34" x14ac:dyDescent="0.35">
      <c r="AH2368" s="16" t="str">
        <f>IF(AND(B2368="Premier League",E2368="Live"),_xlfn.XLOOKUP(_xlfn.TEXTJOIN(" vs ",,C2368:D2368),Calendar!G:G,Calendar!B:B),IF(AND(B2368="Premier League",E2368="Highlights"),_xlfn.XLOOKUP(H2368,Calendar!O:O,Calendar!N:N,,-1),""))</f>
        <v/>
      </c>
    </row>
    <row r="2369" spans="34:34" x14ac:dyDescent="0.35">
      <c r="AH2369" s="16" t="str">
        <f>IF(AND(B2369="Premier League",E2369="Live"),_xlfn.XLOOKUP(_xlfn.TEXTJOIN(" vs ",,C2369:D2369),Calendar!G:G,Calendar!B:B),IF(AND(B2369="Premier League",E2369="Highlights"),_xlfn.XLOOKUP(H2369,Calendar!O:O,Calendar!N:N,,-1),""))</f>
        <v/>
      </c>
    </row>
    <row r="2370" spans="34:34" x14ac:dyDescent="0.35">
      <c r="AH2370" s="16" t="str">
        <f>IF(AND(B2370="Premier League",E2370="Live"),_xlfn.XLOOKUP(_xlfn.TEXTJOIN(" vs ",,C2370:D2370),Calendar!G:G,Calendar!B:B),IF(AND(B2370="Premier League",E2370="Highlights"),_xlfn.XLOOKUP(H2370,Calendar!O:O,Calendar!N:N,,-1),""))</f>
        <v/>
      </c>
    </row>
    <row r="2371" spans="34:34" x14ac:dyDescent="0.35">
      <c r="AH2371" s="16" t="str">
        <f>IF(AND(B2371="Premier League",E2371="Live"),_xlfn.XLOOKUP(_xlfn.TEXTJOIN(" vs ",,C2371:D2371),Calendar!G:G,Calendar!B:B),IF(AND(B2371="Premier League",E2371="Highlights"),_xlfn.XLOOKUP(H2371,Calendar!O:O,Calendar!N:N,,-1),""))</f>
        <v/>
      </c>
    </row>
    <row r="2372" spans="34:34" x14ac:dyDescent="0.35">
      <c r="AH2372" s="16" t="str">
        <f>IF(AND(B2372="Premier League",E2372="Live"),_xlfn.XLOOKUP(_xlfn.TEXTJOIN(" vs ",,C2372:D2372),Calendar!G:G,Calendar!B:B),IF(AND(B2372="Premier League",E2372="Highlights"),_xlfn.XLOOKUP(H2372,Calendar!O:O,Calendar!N:N,,-1),""))</f>
        <v/>
      </c>
    </row>
    <row r="2373" spans="34:34" x14ac:dyDescent="0.35">
      <c r="AH2373" s="16" t="str">
        <f>IF(AND(B2373="Premier League",E2373="Live"),_xlfn.XLOOKUP(_xlfn.TEXTJOIN(" vs ",,C2373:D2373),Calendar!G:G,Calendar!B:B),IF(AND(B2373="Premier League",E2373="Highlights"),_xlfn.XLOOKUP(H2373,Calendar!O:O,Calendar!N:N,,-1),""))</f>
        <v/>
      </c>
    </row>
    <row r="2374" spans="34:34" x14ac:dyDescent="0.35">
      <c r="AH2374" s="16" t="str">
        <f>IF(AND(B2374="Premier League",E2374="Live"),_xlfn.XLOOKUP(_xlfn.TEXTJOIN(" vs ",,C2374:D2374),Calendar!G:G,Calendar!B:B),IF(AND(B2374="Premier League",E2374="Highlights"),_xlfn.XLOOKUP(H2374,Calendar!O:O,Calendar!N:N,,-1),""))</f>
        <v/>
      </c>
    </row>
    <row r="2375" spans="34:34" x14ac:dyDescent="0.35">
      <c r="AH2375" s="16" t="str">
        <f>IF(AND(B2375="Premier League",E2375="Live"),_xlfn.XLOOKUP(_xlfn.TEXTJOIN(" vs ",,C2375:D2375),Calendar!G:G,Calendar!B:B),IF(AND(B2375="Premier League",E2375="Highlights"),_xlfn.XLOOKUP(H2375,Calendar!O:O,Calendar!N:N,,-1),""))</f>
        <v/>
      </c>
    </row>
    <row r="2376" spans="34:34" x14ac:dyDescent="0.35">
      <c r="AH2376" s="16" t="str">
        <f>IF(AND(B2376="Premier League",E2376="Live"),_xlfn.XLOOKUP(_xlfn.TEXTJOIN(" vs ",,C2376:D2376),Calendar!G:G,Calendar!B:B),IF(AND(B2376="Premier League",E2376="Highlights"),_xlfn.XLOOKUP(H2376,Calendar!O:O,Calendar!N:N,,-1),""))</f>
        <v/>
      </c>
    </row>
    <row r="2377" spans="34:34" x14ac:dyDescent="0.35">
      <c r="AH2377" s="16" t="str">
        <f>IF(AND(B2377="Premier League",E2377="Live"),_xlfn.XLOOKUP(_xlfn.TEXTJOIN(" vs ",,C2377:D2377),Calendar!G:G,Calendar!B:B),IF(AND(B2377="Premier League",E2377="Highlights"),_xlfn.XLOOKUP(H2377,Calendar!O:O,Calendar!N:N,,-1),""))</f>
        <v/>
      </c>
    </row>
    <row r="2378" spans="34:34" x14ac:dyDescent="0.35">
      <c r="AH2378" s="16" t="str">
        <f>IF(AND(B2378="Premier League",E2378="Live"),_xlfn.XLOOKUP(_xlfn.TEXTJOIN(" vs ",,C2378:D2378),Calendar!G:G,Calendar!B:B),IF(AND(B2378="Premier League",E2378="Highlights"),_xlfn.XLOOKUP(H2378,Calendar!O:O,Calendar!N:N,,-1),""))</f>
        <v/>
      </c>
    </row>
    <row r="2379" spans="34:34" x14ac:dyDescent="0.35">
      <c r="AH2379" s="16" t="str">
        <f>IF(AND(B2379="Premier League",E2379="Live"),_xlfn.XLOOKUP(_xlfn.TEXTJOIN(" vs ",,C2379:D2379),Calendar!G:G,Calendar!B:B),IF(AND(B2379="Premier League",E2379="Highlights"),_xlfn.XLOOKUP(H2379,Calendar!O:O,Calendar!N:N,,-1),""))</f>
        <v/>
      </c>
    </row>
    <row r="2380" spans="34:34" x14ac:dyDescent="0.35">
      <c r="AH2380" s="16" t="str">
        <f>IF(AND(B2380="Premier League",E2380="Live"),_xlfn.XLOOKUP(_xlfn.TEXTJOIN(" vs ",,C2380:D2380),Calendar!G:G,Calendar!B:B),IF(AND(B2380="Premier League",E2380="Highlights"),_xlfn.XLOOKUP(H2380,Calendar!O:O,Calendar!N:N,,-1),""))</f>
        <v/>
      </c>
    </row>
    <row r="2381" spans="34:34" x14ac:dyDescent="0.35">
      <c r="AH2381" s="16" t="str">
        <f>IF(AND(B2381="Premier League",E2381="Live"),_xlfn.XLOOKUP(_xlfn.TEXTJOIN(" vs ",,C2381:D2381),Calendar!G:G,Calendar!B:B),IF(AND(B2381="Premier League",E2381="Highlights"),_xlfn.XLOOKUP(H2381,Calendar!O:O,Calendar!N:N,,-1),""))</f>
        <v/>
      </c>
    </row>
    <row r="2382" spans="34:34" x14ac:dyDescent="0.35">
      <c r="AH2382" s="16" t="str">
        <f>IF(AND(B2382="Premier League",E2382="Live"),_xlfn.XLOOKUP(_xlfn.TEXTJOIN(" vs ",,C2382:D2382),Calendar!G:G,Calendar!B:B),IF(AND(B2382="Premier League",E2382="Highlights"),_xlfn.XLOOKUP(H2382,Calendar!O:O,Calendar!N:N,,-1),""))</f>
        <v/>
      </c>
    </row>
    <row r="2383" spans="34:34" x14ac:dyDescent="0.35">
      <c r="AH2383" s="16" t="str">
        <f>IF(AND(B2383="Premier League",E2383="Live"),_xlfn.XLOOKUP(_xlfn.TEXTJOIN(" vs ",,C2383:D2383),Calendar!G:G,Calendar!B:B),IF(AND(B2383="Premier League",E2383="Highlights"),_xlfn.XLOOKUP(H2383,Calendar!O:O,Calendar!N:N,,-1),""))</f>
        <v/>
      </c>
    </row>
    <row r="2384" spans="34:34" x14ac:dyDescent="0.35">
      <c r="AH2384" s="16" t="str">
        <f>IF(AND(B2384="Premier League",E2384="Live"),_xlfn.XLOOKUP(_xlfn.TEXTJOIN(" vs ",,C2384:D2384),Calendar!G:G,Calendar!B:B),IF(AND(B2384="Premier League",E2384="Highlights"),_xlfn.XLOOKUP(H2384,Calendar!O:O,Calendar!N:N,,-1),""))</f>
        <v/>
      </c>
    </row>
    <row r="2385" spans="34:34" x14ac:dyDescent="0.35">
      <c r="AH2385" s="16" t="str">
        <f>IF(AND(B2385="Premier League",E2385="Live"),_xlfn.XLOOKUP(_xlfn.TEXTJOIN(" vs ",,C2385:D2385),Calendar!G:G,Calendar!B:B),IF(AND(B2385="Premier League",E2385="Highlights"),_xlfn.XLOOKUP(H2385,Calendar!O:O,Calendar!N:N,,-1),""))</f>
        <v/>
      </c>
    </row>
    <row r="2386" spans="34:34" x14ac:dyDescent="0.35">
      <c r="AH2386" s="16" t="str">
        <f>IF(AND(B2386="Premier League",E2386="Live"),_xlfn.XLOOKUP(_xlfn.TEXTJOIN(" vs ",,C2386:D2386),Calendar!G:G,Calendar!B:B),IF(AND(B2386="Premier League",E2386="Highlights"),_xlfn.XLOOKUP(H2386,Calendar!O:O,Calendar!N:N,,-1),""))</f>
        <v/>
      </c>
    </row>
    <row r="2387" spans="34:34" x14ac:dyDescent="0.35">
      <c r="AH2387" s="16" t="str">
        <f>IF(AND(B2387="Premier League",E2387="Live"),_xlfn.XLOOKUP(_xlfn.TEXTJOIN(" vs ",,C2387:D2387),Calendar!G:G,Calendar!B:B),IF(AND(B2387="Premier League",E2387="Highlights"),_xlfn.XLOOKUP(H2387,Calendar!O:O,Calendar!N:N,,-1),""))</f>
        <v/>
      </c>
    </row>
    <row r="2388" spans="34:34" x14ac:dyDescent="0.35">
      <c r="AH2388" s="16" t="str">
        <f>IF(AND(B2388="Premier League",E2388="Live"),_xlfn.XLOOKUP(_xlfn.TEXTJOIN(" vs ",,C2388:D2388),Calendar!G:G,Calendar!B:B),IF(AND(B2388="Premier League",E2388="Highlights"),_xlfn.XLOOKUP(H2388,Calendar!O:O,Calendar!N:N,,-1),""))</f>
        <v/>
      </c>
    </row>
    <row r="2389" spans="34:34" x14ac:dyDescent="0.35">
      <c r="AH2389" s="16" t="str">
        <f>IF(AND(B2389="Premier League",E2389="Live"),_xlfn.XLOOKUP(_xlfn.TEXTJOIN(" vs ",,C2389:D2389),Calendar!G:G,Calendar!B:B),IF(AND(B2389="Premier League",E2389="Highlights"),_xlfn.XLOOKUP(H2389,Calendar!O:O,Calendar!N:N,,-1),""))</f>
        <v/>
      </c>
    </row>
    <row r="2390" spans="34:34" x14ac:dyDescent="0.35">
      <c r="AH2390" s="16" t="str">
        <f>IF(AND(B2390="Premier League",E2390="Live"),_xlfn.XLOOKUP(_xlfn.TEXTJOIN(" vs ",,C2390:D2390),Calendar!G:G,Calendar!B:B),IF(AND(B2390="Premier League",E2390="Highlights"),_xlfn.XLOOKUP(H2390,Calendar!O:O,Calendar!N:N,,-1),""))</f>
        <v/>
      </c>
    </row>
    <row r="2391" spans="34:34" x14ac:dyDescent="0.35">
      <c r="AH2391" s="16" t="str">
        <f>IF(AND(B2391="Premier League",E2391="Live"),_xlfn.XLOOKUP(_xlfn.TEXTJOIN(" vs ",,C2391:D2391),Calendar!G:G,Calendar!B:B),IF(AND(B2391="Premier League",E2391="Highlights"),_xlfn.XLOOKUP(H2391,Calendar!O:O,Calendar!N:N,,-1),""))</f>
        <v/>
      </c>
    </row>
    <row r="2392" spans="34:34" x14ac:dyDescent="0.35">
      <c r="AH2392" s="16" t="str">
        <f>IF(AND(B2392="Premier League",E2392="Live"),_xlfn.XLOOKUP(_xlfn.TEXTJOIN(" vs ",,C2392:D2392),Calendar!G:G,Calendar!B:B),IF(AND(B2392="Premier League",E2392="Highlights"),_xlfn.XLOOKUP(H2392,Calendar!O:O,Calendar!N:N,,-1),""))</f>
        <v/>
      </c>
    </row>
    <row r="2393" spans="34:34" x14ac:dyDescent="0.35">
      <c r="AH2393" s="16" t="str">
        <f>IF(AND(B2393="Premier League",E2393="Live"),_xlfn.XLOOKUP(_xlfn.TEXTJOIN(" vs ",,C2393:D2393),Calendar!G:G,Calendar!B:B),IF(AND(B2393="Premier League",E2393="Highlights"),_xlfn.XLOOKUP(H2393,Calendar!O:O,Calendar!N:N,,-1),""))</f>
        <v/>
      </c>
    </row>
    <row r="2394" spans="34:34" x14ac:dyDescent="0.35">
      <c r="AH2394" s="16" t="str">
        <f>IF(AND(B2394="Premier League",E2394="Live"),_xlfn.XLOOKUP(_xlfn.TEXTJOIN(" vs ",,C2394:D2394),Calendar!G:G,Calendar!B:B),IF(AND(B2394="Premier League",E2394="Highlights"),_xlfn.XLOOKUP(H2394,Calendar!O:O,Calendar!N:N,,-1),""))</f>
        <v/>
      </c>
    </row>
    <row r="2395" spans="34:34" x14ac:dyDescent="0.35">
      <c r="AH2395" s="16" t="str">
        <f>IF(AND(B2395="Premier League",E2395="Live"),_xlfn.XLOOKUP(_xlfn.TEXTJOIN(" vs ",,C2395:D2395),Calendar!G:G,Calendar!B:B),IF(AND(B2395="Premier League",E2395="Highlights"),_xlfn.XLOOKUP(H2395,Calendar!O:O,Calendar!N:N,,-1),""))</f>
        <v/>
      </c>
    </row>
    <row r="2396" spans="34:34" x14ac:dyDescent="0.35">
      <c r="AH2396" s="16" t="str">
        <f>IF(AND(B2396="Premier League",E2396="Live"),_xlfn.XLOOKUP(_xlfn.TEXTJOIN(" vs ",,C2396:D2396),Calendar!G:G,Calendar!B:B),IF(AND(B2396="Premier League",E2396="Highlights"),_xlfn.XLOOKUP(H2396,Calendar!O:O,Calendar!N:N,,-1),""))</f>
        <v/>
      </c>
    </row>
    <row r="2397" spans="34:34" x14ac:dyDescent="0.35">
      <c r="AH2397" s="16" t="str">
        <f>IF(AND(B2397="Premier League",E2397="Live"),_xlfn.XLOOKUP(_xlfn.TEXTJOIN(" vs ",,C2397:D2397),Calendar!G:G,Calendar!B:B),IF(AND(B2397="Premier League",E2397="Highlights"),_xlfn.XLOOKUP(H2397,Calendar!O:O,Calendar!N:N,,-1),""))</f>
        <v/>
      </c>
    </row>
    <row r="2398" spans="34:34" x14ac:dyDescent="0.35">
      <c r="AH2398" s="16" t="str">
        <f>IF(AND(B2398="Premier League",E2398="Live"),_xlfn.XLOOKUP(_xlfn.TEXTJOIN(" vs ",,C2398:D2398),Calendar!G:G,Calendar!B:B),IF(AND(B2398="Premier League",E2398="Highlights"),_xlfn.XLOOKUP(H2398,Calendar!O:O,Calendar!N:N,,-1),""))</f>
        <v/>
      </c>
    </row>
    <row r="2399" spans="34:34" x14ac:dyDescent="0.35">
      <c r="AH2399" s="16" t="str">
        <f>IF(AND(B2399="Premier League",E2399="Live"),_xlfn.XLOOKUP(_xlfn.TEXTJOIN(" vs ",,C2399:D2399),Calendar!G:G,Calendar!B:B),IF(AND(B2399="Premier League",E2399="Highlights"),_xlfn.XLOOKUP(H2399,Calendar!O:O,Calendar!N:N,,-1),""))</f>
        <v/>
      </c>
    </row>
    <row r="2400" spans="34:34" x14ac:dyDescent="0.35">
      <c r="AH2400" s="16" t="str">
        <f>IF(AND(B2400="Premier League",E2400="Live"),_xlfn.XLOOKUP(_xlfn.TEXTJOIN(" vs ",,C2400:D2400),Calendar!G:G,Calendar!B:B),IF(AND(B2400="Premier League",E2400="Highlights"),_xlfn.XLOOKUP(H2400,Calendar!O:O,Calendar!N:N,,-1),""))</f>
        <v/>
      </c>
    </row>
    <row r="2401" spans="34:34" x14ac:dyDescent="0.35">
      <c r="AH2401" s="16" t="str">
        <f>IF(AND(B2401="Premier League",E2401="Live"),_xlfn.XLOOKUP(_xlfn.TEXTJOIN(" vs ",,C2401:D2401),Calendar!G:G,Calendar!B:B),IF(AND(B2401="Premier League",E2401="Highlights"),_xlfn.XLOOKUP(H2401,Calendar!O:O,Calendar!N:N,,-1),""))</f>
        <v/>
      </c>
    </row>
    <row r="2402" spans="34:34" x14ac:dyDescent="0.35">
      <c r="AH2402" s="16" t="str">
        <f>IF(AND(B2402="Premier League",E2402="Live"),_xlfn.XLOOKUP(_xlfn.TEXTJOIN(" vs ",,C2402:D2402),Calendar!G:G,Calendar!B:B),IF(AND(B2402="Premier League",E2402="Highlights"),_xlfn.XLOOKUP(H2402,Calendar!O:O,Calendar!N:N,,-1),""))</f>
        <v/>
      </c>
    </row>
    <row r="2403" spans="34:34" x14ac:dyDescent="0.35">
      <c r="AH2403" s="16" t="str">
        <f>IF(AND(B2403="Premier League",E2403="Live"),_xlfn.XLOOKUP(_xlfn.TEXTJOIN(" vs ",,C2403:D2403),Calendar!G:G,Calendar!B:B),IF(AND(B2403="Premier League",E2403="Highlights"),_xlfn.XLOOKUP(H2403,Calendar!O:O,Calendar!N:N,,-1),""))</f>
        <v/>
      </c>
    </row>
    <row r="2404" spans="34:34" x14ac:dyDescent="0.35">
      <c r="AH2404" s="16" t="str">
        <f>IF(AND(B2404="Premier League",E2404="Live"),_xlfn.XLOOKUP(_xlfn.TEXTJOIN(" vs ",,C2404:D2404),Calendar!G:G,Calendar!B:B),IF(AND(B2404="Premier League",E2404="Highlights"),_xlfn.XLOOKUP(H2404,Calendar!O:O,Calendar!N:N,,-1),""))</f>
        <v/>
      </c>
    </row>
    <row r="2405" spans="34:34" x14ac:dyDescent="0.35">
      <c r="AH2405" s="16" t="str">
        <f>IF(AND(B2405="Premier League",E2405="Live"),_xlfn.XLOOKUP(_xlfn.TEXTJOIN(" vs ",,C2405:D2405),Calendar!G:G,Calendar!B:B),IF(AND(B2405="Premier League",E2405="Highlights"),_xlfn.XLOOKUP(H2405,Calendar!O:O,Calendar!N:N,,-1),""))</f>
        <v/>
      </c>
    </row>
    <row r="2406" spans="34:34" x14ac:dyDescent="0.35">
      <c r="AH2406" s="16" t="str">
        <f>IF(AND(B2406="Premier League",E2406="Live"),_xlfn.XLOOKUP(_xlfn.TEXTJOIN(" vs ",,C2406:D2406),Calendar!G:G,Calendar!B:B),IF(AND(B2406="Premier League",E2406="Highlights"),_xlfn.XLOOKUP(H2406,Calendar!O:O,Calendar!N:N,,-1),""))</f>
        <v/>
      </c>
    </row>
    <row r="2407" spans="34:34" x14ac:dyDescent="0.35">
      <c r="AH2407" s="16" t="str">
        <f>IF(AND(B2407="Premier League",E2407="Live"),_xlfn.XLOOKUP(_xlfn.TEXTJOIN(" vs ",,C2407:D2407),Calendar!G:G,Calendar!B:B),IF(AND(B2407="Premier League",E2407="Highlights"),_xlfn.XLOOKUP(H2407,Calendar!O:O,Calendar!N:N,,-1),""))</f>
        <v/>
      </c>
    </row>
    <row r="2408" spans="34:34" x14ac:dyDescent="0.35">
      <c r="AH2408" s="16" t="str">
        <f>IF(AND(B2408="Premier League",E2408="Live"),_xlfn.XLOOKUP(_xlfn.TEXTJOIN(" vs ",,C2408:D2408),Calendar!G:G,Calendar!B:B),IF(AND(B2408="Premier League",E2408="Highlights"),_xlfn.XLOOKUP(H2408,Calendar!O:O,Calendar!N:N,,-1),""))</f>
        <v/>
      </c>
    </row>
    <row r="2409" spans="34:34" x14ac:dyDescent="0.35">
      <c r="AH2409" s="16" t="str">
        <f>IF(AND(B2409="Premier League",E2409="Live"),_xlfn.XLOOKUP(_xlfn.TEXTJOIN(" vs ",,C2409:D2409),Calendar!G:G,Calendar!B:B),IF(AND(B2409="Premier League",E2409="Highlights"),_xlfn.XLOOKUP(H2409,Calendar!O:O,Calendar!N:N,,-1),""))</f>
        <v/>
      </c>
    </row>
    <row r="2410" spans="34:34" x14ac:dyDescent="0.35">
      <c r="AH2410" s="16" t="str">
        <f>IF(AND(B2410="Premier League",E2410="Live"),_xlfn.XLOOKUP(_xlfn.TEXTJOIN(" vs ",,C2410:D2410),Calendar!G:G,Calendar!B:B),IF(AND(B2410="Premier League",E2410="Highlights"),_xlfn.XLOOKUP(H2410,Calendar!O:O,Calendar!N:N,,-1),""))</f>
        <v/>
      </c>
    </row>
    <row r="2411" spans="34:34" x14ac:dyDescent="0.35">
      <c r="AH2411" s="16" t="str">
        <f>IF(AND(B2411="Premier League",E2411="Live"),_xlfn.XLOOKUP(_xlfn.TEXTJOIN(" vs ",,C2411:D2411),Calendar!G:G,Calendar!B:B),IF(AND(B2411="Premier League",E2411="Highlights"),_xlfn.XLOOKUP(H2411,Calendar!O:O,Calendar!N:N,,-1),""))</f>
        <v/>
      </c>
    </row>
    <row r="2412" spans="34:34" x14ac:dyDescent="0.35">
      <c r="AH2412" s="16" t="str">
        <f>IF(AND(B2412="Premier League",E2412="Live"),_xlfn.XLOOKUP(_xlfn.TEXTJOIN(" vs ",,C2412:D2412),Calendar!G:G,Calendar!B:B),IF(AND(B2412="Premier League",E2412="Highlights"),_xlfn.XLOOKUP(H2412,Calendar!O:O,Calendar!N:N,,-1),""))</f>
        <v/>
      </c>
    </row>
    <row r="2413" spans="34:34" x14ac:dyDescent="0.35">
      <c r="AH2413" s="16" t="str">
        <f>IF(AND(B2413="Premier League",E2413="Live"),_xlfn.XLOOKUP(_xlfn.TEXTJOIN(" vs ",,C2413:D2413),Calendar!G:G,Calendar!B:B),IF(AND(B2413="Premier League",E2413="Highlights"),_xlfn.XLOOKUP(H2413,Calendar!O:O,Calendar!N:N,,-1),""))</f>
        <v/>
      </c>
    </row>
    <row r="2414" spans="34:34" x14ac:dyDescent="0.35">
      <c r="AH2414" s="16" t="str">
        <f>IF(AND(B2414="Premier League",E2414="Live"),_xlfn.XLOOKUP(_xlfn.TEXTJOIN(" vs ",,C2414:D2414),Calendar!G:G,Calendar!B:B),IF(AND(B2414="Premier League",E2414="Highlights"),_xlfn.XLOOKUP(H2414,Calendar!O:O,Calendar!N:N,,-1),""))</f>
        <v/>
      </c>
    </row>
    <row r="2415" spans="34:34" x14ac:dyDescent="0.35">
      <c r="AH2415" s="16" t="str">
        <f>IF(AND(B2415="Premier League",E2415="Live"),_xlfn.XLOOKUP(_xlfn.TEXTJOIN(" vs ",,C2415:D2415),Calendar!G:G,Calendar!B:B),IF(AND(B2415="Premier League",E2415="Highlights"),_xlfn.XLOOKUP(H2415,Calendar!O:O,Calendar!N:N,,-1),""))</f>
        <v/>
      </c>
    </row>
    <row r="2416" spans="34:34" x14ac:dyDescent="0.35">
      <c r="AH2416" s="16" t="str">
        <f>IF(AND(B2416="Premier League",E2416="Live"),_xlfn.XLOOKUP(_xlfn.TEXTJOIN(" vs ",,C2416:D2416),Calendar!G:G,Calendar!B:B),IF(AND(B2416="Premier League",E2416="Highlights"),_xlfn.XLOOKUP(H2416,Calendar!O:O,Calendar!N:N,,-1),""))</f>
        <v/>
      </c>
    </row>
    <row r="2417" spans="34:34" x14ac:dyDescent="0.35">
      <c r="AH2417" s="16" t="str">
        <f>IF(AND(B2417="Premier League",E2417="Live"),_xlfn.XLOOKUP(_xlfn.TEXTJOIN(" vs ",,C2417:D2417),Calendar!G:G,Calendar!B:B),IF(AND(B2417="Premier League",E2417="Highlights"),_xlfn.XLOOKUP(H2417,Calendar!O:O,Calendar!N:N,,-1),""))</f>
        <v/>
      </c>
    </row>
    <row r="2418" spans="34:34" x14ac:dyDescent="0.35">
      <c r="AH2418" s="16" t="str">
        <f>IF(AND(B2418="Premier League",E2418="Live"),_xlfn.XLOOKUP(_xlfn.TEXTJOIN(" vs ",,C2418:D2418),Calendar!G:G,Calendar!B:B),IF(AND(B2418="Premier League",E2418="Highlights"),_xlfn.XLOOKUP(H2418,Calendar!O:O,Calendar!N:N,,-1),""))</f>
        <v/>
      </c>
    </row>
    <row r="2419" spans="34:34" x14ac:dyDescent="0.35">
      <c r="AH2419" s="16" t="str">
        <f>IF(AND(B2419="Premier League",E2419="Live"),_xlfn.XLOOKUP(_xlfn.TEXTJOIN(" vs ",,C2419:D2419),Calendar!G:G,Calendar!B:B),IF(AND(B2419="Premier League",E2419="Highlights"),_xlfn.XLOOKUP(H2419,Calendar!O:O,Calendar!N:N,,-1),""))</f>
        <v/>
      </c>
    </row>
    <row r="2420" spans="34:34" x14ac:dyDescent="0.35">
      <c r="AH2420" s="16" t="str">
        <f>IF(AND(B2420="Premier League",E2420="Live"),_xlfn.XLOOKUP(_xlfn.TEXTJOIN(" vs ",,C2420:D2420),Calendar!G:G,Calendar!B:B),IF(AND(B2420="Premier League",E2420="Highlights"),_xlfn.XLOOKUP(H2420,Calendar!O:O,Calendar!N:N,,-1),""))</f>
        <v/>
      </c>
    </row>
    <row r="2421" spans="34:34" x14ac:dyDescent="0.35">
      <c r="AH2421" s="16" t="str">
        <f>IF(AND(B2421="Premier League",E2421="Live"),_xlfn.XLOOKUP(_xlfn.TEXTJOIN(" vs ",,C2421:D2421),Calendar!G:G,Calendar!B:B),IF(AND(B2421="Premier League",E2421="Highlights"),_xlfn.XLOOKUP(H2421,Calendar!O:O,Calendar!N:N,,-1),""))</f>
        <v/>
      </c>
    </row>
    <row r="2422" spans="34:34" x14ac:dyDescent="0.35">
      <c r="AH2422" s="16" t="str">
        <f>IF(AND(B2422="Premier League",E2422="Live"),_xlfn.XLOOKUP(_xlfn.TEXTJOIN(" vs ",,C2422:D2422),Calendar!G:G,Calendar!B:B),IF(AND(B2422="Premier League",E2422="Highlights"),_xlfn.XLOOKUP(H2422,Calendar!O:O,Calendar!N:N,,-1),""))</f>
        <v/>
      </c>
    </row>
    <row r="2423" spans="34:34" x14ac:dyDescent="0.35">
      <c r="AH2423" s="16" t="str">
        <f>IF(AND(B2423="Premier League",E2423="Live"),_xlfn.XLOOKUP(_xlfn.TEXTJOIN(" vs ",,C2423:D2423),Calendar!G:G,Calendar!B:B),IF(AND(B2423="Premier League",E2423="Highlights"),_xlfn.XLOOKUP(H2423,Calendar!O:O,Calendar!N:N,,-1),""))</f>
        <v/>
      </c>
    </row>
    <row r="2424" spans="34:34" x14ac:dyDescent="0.35">
      <c r="AH2424" s="16" t="str">
        <f>IF(AND(B2424="Premier League",E2424="Live"),_xlfn.XLOOKUP(_xlfn.TEXTJOIN(" vs ",,C2424:D2424),Calendar!G:G,Calendar!B:B),IF(AND(B2424="Premier League",E2424="Highlights"),_xlfn.XLOOKUP(H2424,Calendar!O:O,Calendar!N:N,,-1),""))</f>
        <v/>
      </c>
    </row>
    <row r="2425" spans="34:34" x14ac:dyDescent="0.35">
      <c r="AH2425" s="16" t="str">
        <f>IF(AND(B2425="Premier League",E2425="Live"),_xlfn.XLOOKUP(_xlfn.TEXTJOIN(" vs ",,C2425:D2425),Calendar!G:G,Calendar!B:B),IF(AND(B2425="Premier League",E2425="Highlights"),_xlfn.XLOOKUP(H2425,Calendar!O:O,Calendar!N:N,,-1),""))</f>
        <v/>
      </c>
    </row>
    <row r="2426" spans="34:34" x14ac:dyDescent="0.35">
      <c r="AH2426" s="16" t="str">
        <f>IF(AND(B2426="Premier League",E2426="Live"),_xlfn.XLOOKUP(_xlfn.TEXTJOIN(" vs ",,C2426:D2426),Calendar!G:G,Calendar!B:B),IF(AND(B2426="Premier League",E2426="Highlights"),_xlfn.XLOOKUP(H2426,Calendar!O:O,Calendar!N:N,,-1),""))</f>
        <v/>
      </c>
    </row>
    <row r="2427" spans="34:34" x14ac:dyDescent="0.35">
      <c r="AH2427" s="16" t="str">
        <f>IF(AND(B2427="Premier League",E2427="Live"),_xlfn.XLOOKUP(_xlfn.TEXTJOIN(" vs ",,C2427:D2427),Calendar!G:G,Calendar!B:B),IF(AND(B2427="Premier League",E2427="Highlights"),_xlfn.XLOOKUP(H2427,Calendar!O:O,Calendar!N:N,,-1),""))</f>
        <v/>
      </c>
    </row>
    <row r="2428" spans="34:34" x14ac:dyDescent="0.35">
      <c r="AH2428" s="16" t="str">
        <f>IF(AND(B2428="Premier League",E2428="Live"),_xlfn.XLOOKUP(_xlfn.TEXTJOIN(" vs ",,C2428:D2428),Calendar!G:G,Calendar!B:B),IF(AND(B2428="Premier League",E2428="Highlights"),_xlfn.XLOOKUP(H2428,Calendar!O:O,Calendar!N:N,,-1),""))</f>
        <v/>
      </c>
    </row>
    <row r="2429" spans="34:34" x14ac:dyDescent="0.35">
      <c r="AH2429" s="16" t="str">
        <f>IF(AND(B2429="Premier League",E2429="Live"),_xlfn.XLOOKUP(_xlfn.TEXTJOIN(" vs ",,C2429:D2429),Calendar!G:G,Calendar!B:B),IF(AND(B2429="Premier League",E2429="Highlights"),_xlfn.XLOOKUP(H2429,Calendar!O:O,Calendar!N:N,,-1),""))</f>
        <v/>
      </c>
    </row>
    <row r="2430" spans="34:34" x14ac:dyDescent="0.35">
      <c r="AH2430" s="16" t="str">
        <f>IF(AND(B2430="Premier League",E2430="Live"),_xlfn.XLOOKUP(_xlfn.TEXTJOIN(" vs ",,C2430:D2430),Calendar!G:G,Calendar!B:B),IF(AND(B2430="Premier League",E2430="Highlights"),_xlfn.XLOOKUP(H2430,Calendar!O:O,Calendar!N:N,,-1),""))</f>
        <v/>
      </c>
    </row>
    <row r="2431" spans="34:34" x14ac:dyDescent="0.35">
      <c r="AH2431" s="16" t="str">
        <f>IF(AND(B2431="Premier League",E2431="Live"),_xlfn.XLOOKUP(_xlfn.TEXTJOIN(" vs ",,C2431:D2431),Calendar!G:G,Calendar!B:B),IF(AND(B2431="Premier League",E2431="Highlights"),_xlfn.XLOOKUP(H2431,Calendar!O:O,Calendar!N:N,,-1),""))</f>
        <v/>
      </c>
    </row>
    <row r="2432" spans="34:34" x14ac:dyDescent="0.35">
      <c r="AH2432" s="16" t="str">
        <f>IF(AND(B2432="Premier League",E2432="Live"),_xlfn.XLOOKUP(_xlfn.TEXTJOIN(" vs ",,C2432:D2432),Calendar!G:G,Calendar!B:B),IF(AND(B2432="Premier League",E2432="Highlights"),_xlfn.XLOOKUP(H2432,Calendar!O:O,Calendar!N:N,,-1),""))</f>
        <v/>
      </c>
    </row>
    <row r="2433" spans="34:34" x14ac:dyDescent="0.35">
      <c r="AH2433" s="16" t="str">
        <f>IF(AND(B2433="Premier League",E2433="Live"),_xlfn.XLOOKUP(_xlfn.TEXTJOIN(" vs ",,C2433:D2433),Calendar!G:G,Calendar!B:B),IF(AND(B2433="Premier League",E2433="Highlights"),_xlfn.XLOOKUP(H2433,Calendar!O:O,Calendar!N:N,,-1),""))</f>
        <v/>
      </c>
    </row>
    <row r="2434" spans="34:34" x14ac:dyDescent="0.35">
      <c r="AH2434" s="16" t="str">
        <f>IF(AND(B2434="Premier League",E2434="Live"),_xlfn.XLOOKUP(_xlfn.TEXTJOIN(" vs ",,C2434:D2434),Calendar!G:G,Calendar!B:B),IF(AND(B2434="Premier League",E2434="Highlights"),_xlfn.XLOOKUP(H2434,Calendar!O:O,Calendar!N:N,,-1),""))</f>
        <v/>
      </c>
    </row>
    <row r="2435" spans="34:34" x14ac:dyDescent="0.35">
      <c r="AH2435" s="16" t="str">
        <f>IF(AND(B2435="Premier League",E2435="Live"),_xlfn.XLOOKUP(_xlfn.TEXTJOIN(" vs ",,C2435:D2435),Calendar!G:G,Calendar!B:B),IF(AND(B2435="Premier League",E2435="Highlights"),_xlfn.XLOOKUP(H2435,Calendar!O:O,Calendar!N:N,,-1),""))</f>
        <v/>
      </c>
    </row>
    <row r="2436" spans="34:34" x14ac:dyDescent="0.35">
      <c r="AH2436" s="16" t="str">
        <f>IF(AND(B2436="Premier League",E2436="Live"),_xlfn.XLOOKUP(_xlfn.TEXTJOIN(" vs ",,C2436:D2436),Calendar!G:G,Calendar!B:B),IF(AND(B2436="Premier League",E2436="Highlights"),_xlfn.XLOOKUP(H2436,Calendar!O:O,Calendar!N:N,,-1),""))</f>
        <v/>
      </c>
    </row>
    <row r="2437" spans="34:34" x14ac:dyDescent="0.35">
      <c r="AH2437" s="16" t="str">
        <f>IF(AND(B2437="Premier League",E2437="Live"),_xlfn.XLOOKUP(_xlfn.TEXTJOIN(" vs ",,C2437:D2437),Calendar!G:G,Calendar!B:B),IF(AND(B2437="Premier League",E2437="Highlights"),_xlfn.XLOOKUP(H2437,Calendar!O:O,Calendar!N:N,,-1),""))</f>
        <v/>
      </c>
    </row>
    <row r="2438" spans="34:34" x14ac:dyDescent="0.35">
      <c r="AH2438" s="16" t="str">
        <f>IF(AND(B2438="Premier League",E2438="Live"),_xlfn.XLOOKUP(_xlfn.TEXTJOIN(" vs ",,C2438:D2438),Calendar!G:G,Calendar!B:B),IF(AND(B2438="Premier League",E2438="Highlights"),_xlfn.XLOOKUP(H2438,Calendar!O:O,Calendar!N:N,,-1),""))</f>
        <v/>
      </c>
    </row>
    <row r="2439" spans="34:34" x14ac:dyDescent="0.35">
      <c r="AH2439" s="16" t="str">
        <f>IF(AND(B2439="Premier League",E2439="Live"),_xlfn.XLOOKUP(_xlfn.TEXTJOIN(" vs ",,C2439:D2439),Calendar!G:G,Calendar!B:B),IF(AND(B2439="Premier League",E2439="Highlights"),_xlfn.XLOOKUP(H2439,Calendar!O:O,Calendar!N:N,,-1),""))</f>
        <v/>
      </c>
    </row>
    <row r="2440" spans="34:34" x14ac:dyDescent="0.35">
      <c r="AH2440" s="16" t="str">
        <f>IF(AND(B2440="Premier League",E2440="Live"),_xlfn.XLOOKUP(_xlfn.TEXTJOIN(" vs ",,C2440:D2440),Calendar!G:G,Calendar!B:B),IF(AND(B2440="Premier League",E2440="Highlights"),_xlfn.XLOOKUP(H2440,Calendar!O:O,Calendar!N:N,,-1),""))</f>
        <v/>
      </c>
    </row>
    <row r="2441" spans="34:34" x14ac:dyDescent="0.35">
      <c r="AH2441" s="16" t="str">
        <f>IF(AND(B2441="Premier League",E2441="Live"),_xlfn.XLOOKUP(_xlfn.TEXTJOIN(" vs ",,C2441:D2441),Calendar!G:G,Calendar!B:B),IF(AND(B2441="Premier League",E2441="Highlights"),_xlfn.XLOOKUP(H2441,Calendar!O:O,Calendar!N:N,,-1),""))</f>
        <v/>
      </c>
    </row>
    <row r="2442" spans="34:34" x14ac:dyDescent="0.35">
      <c r="AH2442" s="16" t="str">
        <f>IF(AND(B2442="Premier League",E2442="Live"),_xlfn.XLOOKUP(_xlfn.TEXTJOIN(" vs ",,C2442:D2442),Calendar!G:G,Calendar!B:B),IF(AND(B2442="Premier League",E2442="Highlights"),_xlfn.XLOOKUP(H2442,Calendar!O:O,Calendar!N:N,,-1),""))</f>
        <v/>
      </c>
    </row>
    <row r="2443" spans="34:34" x14ac:dyDescent="0.35">
      <c r="AH2443" s="16" t="str">
        <f>IF(AND(B2443="Premier League",E2443="Live"),_xlfn.XLOOKUP(_xlfn.TEXTJOIN(" vs ",,C2443:D2443),Calendar!G:G,Calendar!B:B),IF(AND(B2443="Premier League",E2443="Highlights"),_xlfn.XLOOKUP(H2443,Calendar!O:O,Calendar!N:N,,-1),""))</f>
        <v/>
      </c>
    </row>
    <row r="2444" spans="34:34" x14ac:dyDescent="0.35">
      <c r="AH2444" s="16" t="str">
        <f>IF(AND(B2444="Premier League",E2444="Live"),_xlfn.XLOOKUP(_xlfn.TEXTJOIN(" vs ",,C2444:D2444),Calendar!G:G,Calendar!B:B),IF(AND(B2444="Premier League",E2444="Highlights"),_xlfn.XLOOKUP(H2444,Calendar!O:O,Calendar!N:N,,-1),""))</f>
        <v/>
      </c>
    </row>
    <row r="2445" spans="34:34" x14ac:dyDescent="0.35">
      <c r="AH2445" s="16" t="str">
        <f>IF(AND(B2445="Premier League",E2445="Live"),_xlfn.XLOOKUP(_xlfn.TEXTJOIN(" vs ",,C2445:D2445),Calendar!G:G,Calendar!B:B),IF(AND(B2445="Premier League",E2445="Highlights"),_xlfn.XLOOKUP(H2445,Calendar!O:O,Calendar!N:N,,-1),""))</f>
        <v/>
      </c>
    </row>
    <row r="2446" spans="34:34" x14ac:dyDescent="0.35">
      <c r="AH2446" s="16" t="str">
        <f>IF(AND(B2446="Premier League",E2446="Live"),_xlfn.XLOOKUP(_xlfn.TEXTJOIN(" vs ",,C2446:D2446),Calendar!G:G,Calendar!B:B),IF(AND(B2446="Premier League",E2446="Highlights"),_xlfn.XLOOKUP(H2446,Calendar!O:O,Calendar!N:N,,-1),""))</f>
        <v/>
      </c>
    </row>
    <row r="2447" spans="34:34" x14ac:dyDescent="0.35">
      <c r="AH2447" s="16" t="str">
        <f>IF(AND(B2447="Premier League",E2447="Live"),_xlfn.XLOOKUP(_xlfn.TEXTJOIN(" vs ",,C2447:D2447),Calendar!G:G,Calendar!B:B),IF(AND(B2447="Premier League",E2447="Highlights"),_xlfn.XLOOKUP(H2447,Calendar!O:O,Calendar!N:N,,-1),""))</f>
        <v/>
      </c>
    </row>
    <row r="2448" spans="34:34" x14ac:dyDescent="0.35">
      <c r="AH2448" s="16" t="str">
        <f>IF(AND(B2448="Premier League",E2448="Live"),_xlfn.XLOOKUP(_xlfn.TEXTJOIN(" vs ",,C2448:D2448),Calendar!G:G,Calendar!B:B),IF(AND(B2448="Premier League",E2448="Highlights"),_xlfn.XLOOKUP(H2448,Calendar!O:O,Calendar!N:N,,-1),""))</f>
        <v/>
      </c>
    </row>
    <row r="2449" spans="34:34" x14ac:dyDescent="0.35">
      <c r="AH2449" s="16" t="str">
        <f>IF(AND(B2449="Premier League",E2449="Live"),_xlfn.XLOOKUP(_xlfn.TEXTJOIN(" vs ",,C2449:D2449),Calendar!G:G,Calendar!B:B),IF(AND(B2449="Premier League",E2449="Highlights"),_xlfn.XLOOKUP(H2449,Calendar!O:O,Calendar!N:N,,-1),""))</f>
        <v/>
      </c>
    </row>
    <row r="2450" spans="34:34" x14ac:dyDescent="0.35">
      <c r="AH2450" s="16" t="str">
        <f>IF(AND(B2450="Premier League",E2450="Live"),_xlfn.XLOOKUP(_xlfn.TEXTJOIN(" vs ",,C2450:D2450),Calendar!G:G,Calendar!B:B),IF(AND(B2450="Premier League",E2450="Highlights"),_xlfn.XLOOKUP(H2450,Calendar!O:O,Calendar!N:N,,-1),""))</f>
        <v/>
      </c>
    </row>
    <row r="2451" spans="34:34" x14ac:dyDescent="0.35">
      <c r="AH2451" s="16" t="str">
        <f>IF(AND(B2451="Premier League",E2451="Live"),_xlfn.XLOOKUP(_xlfn.TEXTJOIN(" vs ",,C2451:D2451),Calendar!G:G,Calendar!B:B),IF(AND(B2451="Premier League",E2451="Highlights"),_xlfn.XLOOKUP(H2451,Calendar!O:O,Calendar!N:N,,-1),""))</f>
        <v/>
      </c>
    </row>
    <row r="2452" spans="34:34" x14ac:dyDescent="0.35">
      <c r="AH2452" s="16" t="str">
        <f>IF(AND(B2452="Premier League",E2452="Live"),_xlfn.XLOOKUP(_xlfn.TEXTJOIN(" vs ",,C2452:D2452),Calendar!G:G,Calendar!B:B),IF(AND(B2452="Premier League",E2452="Highlights"),_xlfn.XLOOKUP(H2452,Calendar!O:O,Calendar!N:N,,-1),""))</f>
        <v/>
      </c>
    </row>
    <row r="2453" spans="34:34" x14ac:dyDescent="0.35">
      <c r="AH2453" s="16" t="str">
        <f>IF(AND(B2453="Premier League",E2453="Live"),_xlfn.XLOOKUP(_xlfn.TEXTJOIN(" vs ",,C2453:D2453),Calendar!G:G,Calendar!B:B),IF(AND(B2453="Premier League",E2453="Highlights"),_xlfn.XLOOKUP(H2453,Calendar!O:O,Calendar!N:N,,-1),""))</f>
        <v/>
      </c>
    </row>
    <row r="2454" spans="34:34" x14ac:dyDescent="0.35">
      <c r="AH2454" s="16" t="str">
        <f>IF(AND(B2454="Premier League",E2454="Live"),_xlfn.XLOOKUP(_xlfn.TEXTJOIN(" vs ",,C2454:D2454),Calendar!G:G,Calendar!B:B),IF(AND(B2454="Premier League",E2454="Highlights"),_xlfn.XLOOKUP(H2454,Calendar!O:O,Calendar!N:N,,-1),""))</f>
        <v/>
      </c>
    </row>
    <row r="2455" spans="34:34" x14ac:dyDescent="0.35">
      <c r="AH2455" s="16" t="str">
        <f>IF(AND(B2455="Premier League",E2455="Live"),_xlfn.XLOOKUP(_xlfn.TEXTJOIN(" vs ",,C2455:D2455),Calendar!G:G,Calendar!B:B),IF(AND(B2455="Premier League",E2455="Highlights"),_xlfn.XLOOKUP(H2455,Calendar!O:O,Calendar!N:N,,-1),""))</f>
        <v/>
      </c>
    </row>
    <row r="2456" spans="34:34" x14ac:dyDescent="0.35">
      <c r="AH2456" s="16" t="str">
        <f>IF(AND(B2456="Premier League",E2456="Live"),_xlfn.XLOOKUP(_xlfn.TEXTJOIN(" vs ",,C2456:D2456),Calendar!G:G,Calendar!B:B),IF(AND(B2456="Premier League",E2456="Highlights"),_xlfn.XLOOKUP(H2456,Calendar!O:O,Calendar!N:N,,-1),""))</f>
        <v/>
      </c>
    </row>
    <row r="2457" spans="34:34" x14ac:dyDescent="0.35">
      <c r="AH2457" s="16" t="str">
        <f>IF(AND(B2457="Premier League",E2457="Live"),_xlfn.XLOOKUP(_xlfn.TEXTJOIN(" vs ",,C2457:D2457),Calendar!G:G,Calendar!B:B),IF(AND(B2457="Premier League",E2457="Highlights"),_xlfn.XLOOKUP(H2457,Calendar!O:O,Calendar!N:N,,-1),""))</f>
        <v/>
      </c>
    </row>
    <row r="2458" spans="34:34" x14ac:dyDescent="0.35">
      <c r="AH2458" s="16" t="str">
        <f>IF(AND(B2458="Premier League",E2458="Live"),_xlfn.XLOOKUP(_xlfn.TEXTJOIN(" vs ",,C2458:D2458),Calendar!G:G,Calendar!B:B),IF(AND(B2458="Premier League",E2458="Highlights"),_xlfn.XLOOKUP(H2458,Calendar!O:O,Calendar!N:N,,-1),""))</f>
        <v/>
      </c>
    </row>
    <row r="2459" spans="34:34" x14ac:dyDescent="0.35">
      <c r="AH2459" s="16" t="str">
        <f>IF(AND(B2459="Premier League",E2459="Live"),_xlfn.XLOOKUP(_xlfn.TEXTJOIN(" vs ",,C2459:D2459),Calendar!G:G,Calendar!B:B),IF(AND(B2459="Premier League",E2459="Highlights"),_xlfn.XLOOKUP(H2459,Calendar!O:O,Calendar!N:N,,-1),""))</f>
        <v/>
      </c>
    </row>
    <row r="2460" spans="34:34" x14ac:dyDescent="0.35">
      <c r="AH2460" s="16" t="str">
        <f>IF(AND(B2460="Premier League",E2460="Live"),_xlfn.XLOOKUP(_xlfn.TEXTJOIN(" vs ",,C2460:D2460),Calendar!G:G,Calendar!B:B),IF(AND(B2460="Premier League",E2460="Highlights"),_xlfn.XLOOKUP(H2460,Calendar!O:O,Calendar!N:N,,-1),""))</f>
        <v/>
      </c>
    </row>
    <row r="2461" spans="34:34" x14ac:dyDescent="0.35">
      <c r="AH2461" s="16" t="str">
        <f>IF(AND(B2461="Premier League",E2461="Live"),_xlfn.XLOOKUP(_xlfn.TEXTJOIN(" vs ",,C2461:D2461),Calendar!G:G,Calendar!B:B),IF(AND(B2461="Premier League",E2461="Highlights"),_xlfn.XLOOKUP(H2461,Calendar!O:O,Calendar!N:N,,-1),""))</f>
        <v/>
      </c>
    </row>
    <row r="2462" spans="34:34" x14ac:dyDescent="0.35">
      <c r="AH2462" s="16" t="str">
        <f>IF(AND(B2462="Premier League",E2462="Live"),_xlfn.XLOOKUP(_xlfn.TEXTJOIN(" vs ",,C2462:D2462),Calendar!G:G,Calendar!B:B),IF(AND(B2462="Premier League",E2462="Highlights"),_xlfn.XLOOKUP(H2462,Calendar!O:O,Calendar!N:N,,-1),""))</f>
        <v/>
      </c>
    </row>
    <row r="2463" spans="34:34" x14ac:dyDescent="0.35">
      <c r="AH2463" s="16" t="str">
        <f>IF(AND(B2463="Premier League",E2463="Live"),_xlfn.XLOOKUP(_xlfn.TEXTJOIN(" vs ",,C2463:D2463),Calendar!G:G,Calendar!B:B),IF(AND(B2463="Premier League",E2463="Highlights"),_xlfn.XLOOKUP(H2463,Calendar!O:O,Calendar!N:N,,-1),""))</f>
        <v/>
      </c>
    </row>
    <row r="2464" spans="34:34" x14ac:dyDescent="0.35">
      <c r="AH2464" s="16" t="str">
        <f>IF(AND(B2464="Premier League",E2464="Live"),_xlfn.XLOOKUP(_xlfn.TEXTJOIN(" vs ",,C2464:D2464),Calendar!G:G,Calendar!B:B),IF(AND(B2464="Premier League",E2464="Highlights"),_xlfn.XLOOKUP(H2464,Calendar!O:O,Calendar!N:N,,-1),""))</f>
        <v/>
      </c>
    </row>
    <row r="2465" spans="34:34" x14ac:dyDescent="0.35">
      <c r="AH2465" s="16" t="str">
        <f>IF(AND(B2465="Premier League",E2465="Live"),_xlfn.XLOOKUP(_xlfn.TEXTJOIN(" vs ",,C2465:D2465),Calendar!G:G,Calendar!B:B),IF(AND(B2465="Premier League",E2465="Highlights"),_xlfn.XLOOKUP(H2465,Calendar!O:O,Calendar!N:N,,-1),""))</f>
        <v/>
      </c>
    </row>
    <row r="2466" spans="34:34" x14ac:dyDescent="0.35">
      <c r="AH2466" s="16" t="str">
        <f>IF(AND(B2466="Premier League",E2466="Live"),_xlfn.XLOOKUP(_xlfn.TEXTJOIN(" vs ",,C2466:D2466),Calendar!G:G,Calendar!B:B),IF(AND(B2466="Premier League",E2466="Highlights"),_xlfn.XLOOKUP(H2466,Calendar!O:O,Calendar!N:N,,-1),""))</f>
        <v/>
      </c>
    </row>
    <row r="2467" spans="34:34" x14ac:dyDescent="0.35">
      <c r="AH2467" s="16" t="str">
        <f>IF(AND(B2467="Premier League",E2467="Live"),_xlfn.XLOOKUP(_xlfn.TEXTJOIN(" vs ",,C2467:D2467),Calendar!G:G,Calendar!B:B),IF(AND(B2467="Premier League",E2467="Highlights"),_xlfn.XLOOKUP(H2467,Calendar!O:O,Calendar!N:N,,-1),""))</f>
        <v/>
      </c>
    </row>
    <row r="2468" spans="34:34" x14ac:dyDescent="0.35">
      <c r="AH2468" s="16" t="str">
        <f>IF(AND(B2468="Premier League",E2468="Live"),_xlfn.XLOOKUP(_xlfn.TEXTJOIN(" vs ",,C2468:D2468),Calendar!G:G,Calendar!B:B),IF(AND(B2468="Premier League",E2468="Highlights"),_xlfn.XLOOKUP(H2468,Calendar!O:O,Calendar!N:N,,-1),""))</f>
        <v/>
      </c>
    </row>
    <row r="2469" spans="34:34" x14ac:dyDescent="0.35">
      <c r="AH2469" s="16" t="str">
        <f>IF(AND(B2469="Premier League",E2469="Live"),_xlfn.XLOOKUP(_xlfn.TEXTJOIN(" vs ",,C2469:D2469),Calendar!G:G,Calendar!B:B),IF(AND(B2469="Premier League",E2469="Highlights"),_xlfn.XLOOKUP(H2469,Calendar!O:O,Calendar!N:N,,-1),""))</f>
        <v/>
      </c>
    </row>
    <row r="2470" spans="34:34" x14ac:dyDescent="0.35">
      <c r="AH2470" s="16" t="str">
        <f>IF(AND(B2470="Premier League",E2470="Live"),_xlfn.XLOOKUP(_xlfn.TEXTJOIN(" vs ",,C2470:D2470),Calendar!G:G,Calendar!B:B),IF(AND(B2470="Premier League",E2470="Highlights"),_xlfn.XLOOKUP(H2470,Calendar!O:O,Calendar!N:N,,-1),""))</f>
        <v/>
      </c>
    </row>
    <row r="2471" spans="34:34" x14ac:dyDescent="0.35">
      <c r="AH2471" s="16" t="str">
        <f>IF(AND(B2471="Premier League",E2471="Live"),_xlfn.XLOOKUP(_xlfn.TEXTJOIN(" vs ",,C2471:D2471),Calendar!G:G,Calendar!B:B),IF(AND(B2471="Premier League",E2471="Highlights"),_xlfn.XLOOKUP(H2471,Calendar!O:O,Calendar!N:N,,-1),""))</f>
        <v/>
      </c>
    </row>
    <row r="2472" spans="34:34" x14ac:dyDescent="0.35">
      <c r="AH2472" s="16" t="str">
        <f>IF(AND(B2472="Premier League",E2472="Live"),_xlfn.XLOOKUP(_xlfn.TEXTJOIN(" vs ",,C2472:D2472),Calendar!G:G,Calendar!B:B),IF(AND(B2472="Premier League",E2472="Highlights"),_xlfn.XLOOKUP(H2472,Calendar!O:O,Calendar!N:N,,-1),""))</f>
        <v/>
      </c>
    </row>
    <row r="2473" spans="34:34" x14ac:dyDescent="0.35">
      <c r="AH2473" s="16" t="str">
        <f>IF(AND(B2473="Premier League",E2473="Live"),_xlfn.XLOOKUP(_xlfn.TEXTJOIN(" vs ",,C2473:D2473),Calendar!G:G,Calendar!B:B),IF(AND(B2473="Premier League",E2473="Highlights"),_xlfn.XLOOKUP(H2473,Calendar!O:O,Calendar!N:N,,-1),""))</f>
        <v/>
      </c>
    </row>
    <row r="2474" spans="34:34" x14ac:dyDescent="0.35">
      <c r="AH2474" s="16" t="str">
        <f>IF(AND(B2474="Premier League",E2474="Live"),_xlfn.XLOOKUP(_xlfn.TEXTJOIN(" vs ",,C2474:D2474),Calendar!G:G,Calendar!B:B),IF(AND(B2474="Premier League",E2474="Highlights"),_xlfn.XLOOKUP(H2474,Calendar!O:O,Calendar!N:N,,-1),""))</f>
        <v/>
      </c>
    </row>
    <row r="2475" spans="34:34" x14ac:dyDescent="0.35">
      <c r="AH2475" s="16" t="str">
        <f>IF(AND(B2475="Premier League",E2475="Live"),_xlfn.XLOOKUP(_xlfn.TEXTJOIN(" vs ",,C2475:D2475),Calendar!G:G,Calendar!B:B),IF(AND(B2475="Premier League",E2475="Highlights"),_xlfn.XLOOKUP(H2475,Calendar!O:O,Calendar!N:N,,-1),""))</f>
        <v/>
      </c>
    </row>
    <row r="2476" spans="34:34" x14ac:dyDescent="0.35">
      <c r="AH2476" s="16" t="str">
        <f>IF(AND(B2476="Premier League",E2476="Live"),_xlfn.XLOOKUP(_xlfn.TEXTJOIN(" vs ",,C2476:D2476),Calendar!G:G,Calendar!B:B),IF(AND(B2476="Premier League",E2476="Highlights"),_xlfn.XLOOKUP(H2476,Calendar!O:O,Calendar!N:N,,-1),""))</f>
        <v/>
      </c>
    </row>
    <row r="2477" spans="34:34" x14ac:dyDescent="0.35">
      <c r="AH2477" s="16" t="str">
        <f>IF(AND(B2477="Premier League",E2477="Live"),_xlfn.XLOOKUP(_xlfn.TEXTJOIN(" vs ",,C2477:D2477),Calendar!G:G,Calendar!B:B),IF(AND(B2477="Premier League",E2477="Highlights"),_xlfn.XLOOKUP(H2477,Calendar!O:O,Calendar!N:N,,-1),""))</f>
        <v/>
      </c>
    </row>
    <row r="2478" spans="34:34" x14ac:dyDescent="0.35">
      <c r="AH2478" s="16" t="str">
        <f>IF(AND(B2478="Premier League",E2478="Live"),_xlfn.XLOOKUP(_xlfn.TEXTJOIN(" vs ",,C2478:D2478),Calendar!G:G,Calendar!B:B),IF(AND(B2478="Premier League",E2478="Highlights"),_xlfn.XLOOKUP(H2478,Calendar!O:O,Calendar!N:N,,-1),""))</f>
        <v/>
      </c>
    </row>
    <row r="2479" spans="34:34" x14ac:dyDescent="0.35">
      <c r="AH2479" s="16" t="str">
        <f>IF(AND(B2479="Premier League",E2479="Live"),_xlfn.XLOOKUP(_xlfn.TEXTJOIN(" vs ",,C2479:D2479),Calendar!G:G,Calendar!B:B),IF(AND(B2479="Premier League",E2479="Highlights"),_xlfn.XLOOKUP(H2479,Calendar!O:O,Calendar!N:N,,-1),""))</f>
        <v/>
      </c>
    </row>
    <row r="2480" spans="34:34" x14ac:dyDescent="0.35">
      <c r="AH2480" s="16" t="str">
        <f>IF(AND(B2480="Premier League",E2480="Live"),_xlfn.XLOOKUP(_xlfn.TEXTJOIN(" vs ",,C2480:D2480),Calendar!G:G,Calendar!B:B),IF(AND(B2480="Premier League",E2480="Highlights"),_xlfn.XLOOKUP(H2480,Calendar!O:O,Calendar!N:N,,-1),""))</f>
        <v/>
      </c>
    </row>
    <row r="2481" spans="34:34" x14ac:dyDescent="0.35">
      <c r="AH2481" s="16" t="str">
        <f>IF(AND(B2481="Premier League",E2481="Live"),_xlfn.XLOOKUP(_xlfn.TEXTJOIN(" vs ",,C2481:D2481),Calendar!G:G,Calendar!B:B),IF(AND(B2481="Premier League",E2481="Highlights"),_xlfn.XLOOKUP(H2481,Calendar!O:O,Calendar!N:N,,-1),""))</f>
        <v/>
      </c>
    </row>
    <row r="2482" spans="34:34" x14ac:dyDescent="0.35">
      <c r="AH2482" s="16" t="str">
        <f>IF(AND(B2482="Premier League",E2482="Live"),_xlfn.XLOOKUP(_xlfn.TEXTJOIN(" vs ",,C2482:D2482),Calendar!G:G,Calendar!B:B),IF(AND(B2482="Premier League",E2482="Highlights"),_xlfn.XLOOKUP(H2482,Calendar!O:O,Calendar!N:N,,-1),""))</f>
        <v/>
      </c>
    </row>
    <row r="2483" spans="34:34" x14ac:dyDescent="0.35">
      <c r="AH2483" s="16" t="str">
        <f>IF(AND(B2483="Premier League",E2483="Live"),_xlfn.XLOOKUP(_xlfn.TEXTJOIN(" vs ",,C2483:D2483),Calendar!G:G,Calendar!B:B),IF(AND(B2483="Premier League",E2483="Highlights"),_xlfn.XLOOKUP(H2483,Calendar!O:O,Calendar!N:N,,-1),""))</f>
        <v/>
      </c>
    </row>
    <row r="2484" spans="34:34" x14ac:dyDescent="0.35">
      <c r="AH2484" s="16" t="str">
        <f>IF(AND(B2484="Premier League",E2484="Live"),_xlfn.XLOOKUP(_xlfn.TEXTJOIN(" vs ",,C2484:D2484),Calendar!G:G,Calendar!B:B),IF(AND(B2484="Premier League",E2484="Highlights"),_xlfn.XLOOKUP(H2484,Calendar!O:O,Calendar!N:N,,-1),""))</f>
        <v/>
      </c>
    </row>
    <row r="2485" spans="34:34" x14ac:dyDescent="0.35">
      <c r="AH2485" s="16" t="str">
        <f>IF(AND(B2485="Premier League",E2485="Live"),_xlfn.XLOOKUP(_xlfn.TEXTJOIN(" vs ",,C2485:D2485),Calendar!G:G,Calendar!B:B),IF(AND(B2485="Premier League",E2485="Highlights"),_xlfn.XLOOKUP(H2485,Calendar!O:O,Calendar!N:N,,-1),""))</f>
        <v/>
      </c>
    </row>
    <row r="2486" spans="34:34" x14ac:dyDescent="0.35">
      <c r="AH2486" s="16" t="str">
        <f>IF(AND(B2486="Premier League",E2486="Live"),_xlfn.XLOOKUP(_xlfn.TEXTJOIN(" vs ",,C2486:D2486),Calendar!G:G,Calendar!B:B),IF(AND(B2486="Premier League",E2486="Highlights"),_xlfn.XLOOKUP(H2486,Calendar!O:O,Calendar!N:N,,-1),""))</f>
        <v/>
      </c>
    </row>
    <row r="2487" spans="34:34" x14ac:dyDescent="0.35">
      <c r="AH2487" s="16" t="str">
        <f>IF(AND(B2487="Premier League",E2487="Live"),_xlfn.XLOOKUP(_xlfn.TEXTJOIN(" vs ",,C2487:D2487),Calendar!G:G,Calendar!B:B),IF(AND(B2487="Premier League",E2487="Highlights"),_xlfn.XLOOKUP(H2487,Calendar!O:O,Calendar!N:N,,-1),""))</f>
        <v/>
      </c>
    </row>
    <row r="2488" spans="34:34" x14ac:dyDescent="0.35">
      <c r="AH2488" s="16" t="str">
        <f>IF(AND(B2488="Premier League",E2488="Live"),_xlfn.XLOOKUP(_xlfn.TEXTJOIN(" vs ",,C2488:D2488),Calendar!G:G,Calendar!B:B),IF(AND(B2488="Premier League",E2488="Highlights"),_xlfn.XLOOKUP(H2488,Calendar!O:O,Calendar!N:N,,-1),""))</f>
        <v/>
      </c>
    </row>
    <row r="2489" spans="34:34" x14ac:dyDescent="0.35">
      <c r="AH2489" s="16" t="str">
        <f>IF(AND(B2489="Premier League",E2489="Live"),_xlfn.XLOOKUP(_xlfn.TEXTJOIN(" vs ",,C2489:D2489),Calendar!G:G,Calendar!B:B),IF(AND(B2489="Premier League",E2489="Highlights"),_xlfn.XLOOKUP(H2489,Calendar!O:O,Calendar!N:N,,-1),""))</f>
        <v/>
      </c>
    </row>
    <row r="2490" spans="34:34" x14ac:dyDescent="0.35">
      <c r="AH2490" s="16" t="str">
        <f>IF(AND(B2490="Premier League",E2490="Live"),_xlfn.XLOOKUP(_xlfn.TEXTJOIN(" vs ",,C2490:D2490),Calendar!G:G,Calendar!B:B),IF(AND(B2490="Premier League",E2490="Highlights"),_xlfn.XLOOKUP(H2490,Calendar!O:O,Calendar!N:N,,-1),""))</f>
        <v/>
      </c>
    </row>
    <row r="2491" spans="34:34" x14ac:dyDescent="0.35">
      <c r="AH2491" s="16" t="str">
        <f>IF(AND(B2491="Premier League",E2491="Live"),_xlfn.XLOOKUP(_xlfn.TEXTJOIN(" vs ",,C2491:D2491),Calendar!G:G,Calendar!B:B),IF(AND(B2491="Premier League",E2491="Highlights"),_xlfn.XLOOKUP(H2491,Calendar!O:O,Calendar!N:N,,-1),""))</f>
        <v/>
      </c>
    </row>
    <row r="2492" spans="34:34" x14ac:dyDescent="0.35">
      <c r="AH2492" s="16" t="str">
        <f>IF(AND(B2492="Premier League",E2492="Live"),_xlfn.XLOOKUP(_xlfn.TEXTJOIN(" vs ",,C2492:D2492),Calendar!G:G,Calendar!B:B),IF(AND(B2492="Premier League",E2492="Highlights"),_xlfn.XLOOKUP(H2492,Calendar!O:O,Calendar!N:N,,-1),""))</f>
        <v/>
      </c>
    </row>
    <row r="2493" spans="34:34" x14ac:dyDescent="0.35">
      <c r="AH2493" s="16" t="str">
        <f>IF(AND(B2493="Premier League",E2493="Live"),_xlfn.XLOOKUP(_xlfn.TEXTJOIN(" vs ",,C2493:D2493),Calendar!G:G,Calendar!B:B),IF(AND(B2493="Premier League",E2493="Highlights"),_xlfn.XLOOKUP(H2493,Calendar!O:O,Calendar!N:N,,-1),""))</f>
        <v/>
      </c>
    </row>
    <row r="2494" spans="34:34" x14ac:dyDescent="0.35">
      <c r="AH2494" s="16" t="str">
        <f>IF(AND(B2494="Premier League",E2494="Live"),_xlfn.XLOOKUP(_xlfn.TEXTJOIN(" vs ",,C2494:D2494),Calendar!G:G,Calendar!B:B),IF(AND(B2494="Premier League",E2494="Highlights"),_xlfn.XLOOKUP(H2494,Calendar!O:O,Calendar!N:N,,-1),""))</f>
        <v/>
      </c>
    </row>
    <row r="2495" spans="34:34" x14ac:dyDescent="0.35">
      <c r="AH2495" s="16" t="str">
        <f>IF(AND(B2495="Premier League",E2495="Live"),_xlfn.XLOOKUP(_xlfn.TEXTJOIN(" vs ",,C2495:D2495),Calendar!G:G,Calendar!B:B),IF(AND(B2495="Premier League",E2495="Highlights"),_xlfn.XLOOKUP(H2495,Calendar!O:O,Calendar!N:N,,-1),""))</f>
        <v/>
      </c>
    </row>
    <row r="2496" spans="34:34" x14ac:dyDescent="0.35">
      <c r="AH2496" s="16" t="str">
        <f>IF(AND(B2496="Premier League",E2496="Live"),_xlfn.XLOOKUP(_xlfn.TEXTJOIN(" vs ",,C2496:D2496),Calendar!G:G,Calendar!B:B),IF(AND(B2496="Premier League",E2496="Highlights"),_xlfn.XLOOKUP(H2496,Calendar!O:O,Calendar!N:N,,-1),""))</f>
        <v/>
      </c>
    </row>
    <row r="2497" spans="34:34" x14ac:dyDescent="0.35">
      <c r="AH2497" s="16" t="str">
        <f>IF(AND(B2497="Premier League",E2497="Live"),_xlfn.XLOOKUP(_xlfn.TEXTJOIN(" vs ",,C2497:D2497),Calendar!G:G,Calendar!B:B),IF(AND(B2497="Premier League",E2497="Highlights"),_xlfn.XLOOKUP(H2497,Calendar!O:O,Calendar!N:N,,-1),""))</f>
        <v/>
      </c>
    </row>
    <row r="2498" spans="34:34" x14ac:dyDescent="0.35">
      <c r="AH2498" s="16" t="str">
        <f>IF(AND(B2498="Premier League",E2498="Live"),_xlfn.XLOOKUP(_xlfn.TEXTJOIN(" vs ",,C2498:D2498),Calendar!G:G,Calendar!B:B),IF(AND(B2498="Premier League",E2498="Highlights"),_xlfn.XLOOKUP(H2498,Calendar!O:O,Calendar!N:N,,-1),""))</f>
        <v/>
      </c>
    </row>
    <row r="2499" spans="34:34" x14ac:dyDescent="0.35">
      <c r="AH2499" s="16" t="str">
        <f>IF(AND(B2499="Premier League",E2499="Live"),_xlfn.XLOOKUP(_xlfn.TEXTJOIN(" vs ",,C2499:D2499),Calendar!G:G,Calendar!B:B),IF(AND(B2499="Premier League",E2499="Highlights"),_xlfn.XLOOKUP(H2499,Calendar!O:O,Calendar!N:N,,-1),""))</f>
        <v/>
      </c>
    </row>
    <row r="2500" spans="34:34" x14ac:dyDescent="0.35">
      <c r="AH2500" s="16" t="str">
        <f>IF(AND(B2500="Premier League",E2500="Live"),_xlfn.XLOOKUP(_xlfn.TEXTJOIN(" vs ",,C2500:D2500),Calendar!G:G,Calendar!B:B),IF(AND(B2500="Premier League",E2500="Highlights"),_xlfn.XLOOKUP(H2500,Calendar!O:O,Calendar!N:N,,-1),""))</f>
        <v/>
      </c>
    </row>
    <row r="2501" spans="34:34" x14ac:dyDescent="0.35">
      <c r="AH2501" s="16" t="str">
        <f>IF(AND(B2501="Premier League",E2501="Live"),_xlfn.XLOOKUP(_xlfn.TEXTJOIN(" vs ",,C2501:D2501),Calendar!G:G,Calendar!B:B),IF(AND(B2501="Premier League",E2501="Highlights"),_xlfn.XLOOKUP(H2501,Calendar!O:O,Calendar!N:N,,-1),""))</f>
        <v/>
      </c>
    </row>
    <row r="2502" spans="34:34" x14ac:dyDescent="0.35">
      <c r="AH2502" s="16" t="str">
        <f>IF(AND(B2502="Premier League",E2502="Live"),_xlfn.XLOOKUP(_xlfn.TEXTJOIN(" vs ",,C2502:D2502),Calendar!G:G,Calendar!B:B),IF(AND(B2502="Premier League",E2502="Highlights"),_xlfn.XLOOKUP(H2502,Calendar!O:O,Calendar!N:N,,-1),""))</f>
        <v/>
      </c>
    </row>
    <row r="2503" spans="34:34" x14ac:dyDescent="0.35">
      <c r="AH2503" s="16" t="str">
        <f>IF(AND(B2503="Premier League",E2503="Live"),_xlfn.XLOOKUP(_xlfn.TEXTJOIN(" vs ",,C2503:D2503),Calendar!G:G,Calendar!B:B),IF(AND(B2503="Premier League",E2503="Highlights"),_xlfn.XLOOKUP(H2503,Calendar!O:O,Calendar!N:N,,-1),""))</f>
        <v/>
      </c>
    </row>
    <row r="2504" spans="34:34" x14ac:dyDescent="0.35">
      <c r="AH2504" s="16" t="str">
        <f>IF(AND(B2504="Premier League",E2504="Live"),_xlfn.XLOOKUP(_xlfn.TEXTJOIN(" vs ",,C2504:D2504),Calendar!G:G,Calendar!B:B),IF(AND(B2504="Premier League",E2504="Highlights"),_xlfn.XLOOKUP(H2504,Calendar!O:O,Calendar!N:N,,-1),""))</f>
        <v/>
      </c>
    </row>
    <row r="2505" spans="34:34" x14ac:dyDescent="0.35">
      <c r="AH2505" s="16" t="str">
        <f>IF(AND(B2505="Premier League",E2505="Live"),_xlfn.XLOOKUP(_xlfn.TEXTJOIN(" vs ",,C2505:D2505),Calendar!G:G,Calendar!B:B),IF(AND(B2505="Premier League",E2505="Highlights"),_xlfn.XLOOKUP(H2505,Calendar!O:O,Calendar!N:N,,-1),""))</f>
        <v/>
      </c>
    </row>
    <row r="2506" spans="34:34" x14ac:dyDescent="0.35">
      <c r="AH2506" s="16" t="str">
        <f>IF(AND(B2506="Premier League",E2506="Live"),_xlfn.XLOOKUP(_xlfn.TEXTJOIN(" vs ",,C2506:D2506),Calendar!G:G,Calendar!B:B),IF(AND(B2506="Premier League",E2506="Highlights"),_xlfn.XLOOKUP(H2506,Calendar!O:O,Calendar!N:N,,-1),""))</f>
        <v/>
      </c>
    </row>
    <row r="2507" spans="34:34" x14ac:dyDescent="0.35">
      <c r="AH2507" s="16" t="str">
        <f>IF(AND(B2507="Premier League",E2507="Live"),_xlfn.XLOOKUP(_xlfn.TEXTJOIN(" vs ",,C2507:D2507),Calendar!G:G,Calendar!B:B),IF(AND(B2507="Premier League",E2507="Highlights"),_xlfn.XLOOKUP(H2507,Calendar!O:O,Calendar!N:N,,-1),""))</f>
        <v/>
      </c>
    </row>
    <row r="2508" spans="34:34" x14ac:dyDescent="0.35">
      <c r="AH2508" s="16" t="str">
        <f>IF(AND(B2508="Premier League",E2508="Live"),_xlfn.XLOOKUP(_xlfn.TEXTJOIN(" vs ",,C2508:D2508),Calendar!G:G,Calendar!B:B),IF(AND(B2508="Premier League",E2508="Highlights"),_xlfn.XLOOKUP(H2508,Calendar!O:O,Calendar!N:N,,-1),""))</f>
        <v/>
      </c>
    </row>
    <row r="2509" spans="34:34" x14ac:dyDescent="0.35">
      <c r="AH2509" s="16" t="str">
        <f>IF(AND(B2509="Premier League",E2509="Live"),_xlfn.XLOOKUP(_xlfn.TEXTJOIN(" vs ",,C2509:D2509),Calendar!G:G,Calendar!B:B),IF(AND(B2509="Premier League",E2509="Highlights"),_xlfn.XLOOKUP(H2509,Calendar!O:O,Calendar!N:N,,-1),""))</f>
        <v/>
      </c>
    </row>
    <row r="2510" spans="34:34" x14ac:dyDescent="0.35">
      <c r="AH2510" s="16" t="str">
        <f>IF(AND(B2510="Premier League",E2510="Live"),_xlfn.XLOOKUP(_xlfn.TEXTJOIN(" vs ",,C2510:D2510),Calendar!G:G,Calendar!B:B),IF(AND(B2510="Premier League",E2510="Highlights"),_xlfn.XLOOKUP(H2510,Calendar!O:O,Calendar!N:N,,-1),""))</f>
        <v/>
      </c>
    </row>
    <row r="2511" spans="34:34" x14ac:dyDescent="0.35">
      <c r="AH2511" s="16" t="str">
        <f>IF(AND(B2511="Premier League",E2511="Live"),_xlfn.XLOOKUP(_xlfn.TEXTJOIN(" vs ",,C2511:D2511),Calendar!G:G,Calendar!B:B),IF(AND(B2511="Premier League",E2511="Highlights"),_xlfn.XLOOKUP(H2511,Calendar!O:O,Calendar!N:N,,-1),""))</f>
        <v/>
      </c>
    </row>
    <row r="2512" spans="34:34" x14ac:dyDescent="0.35">
      <c r="AH2512" s="16" t="str">
        <f>IF(AND(B2512="Premier League",E2512="Live"),_xlfn.XLOOKUP(_xlfn.TEXTJOIN(" vs ",,C2512:D2512),Calendar!G:G,Calendar!B:B),IF(AND(B2512="Premier League",E2512="Highlights"),_xlfn.XLOOKUP(H2512,Calendar!O:O,Calendar!N:N,,-1),""))</f>
        <v/>
      </c>
    </row>
    <row r="2513" spans="34:34" x14ac:dyDescent="0.35">
      <c r="AH2513" s="16" t="str">
        <f>IF(AND(B2513="Premier League",E2513="Live"),_xlfn.XLOOKUP(_xlfn.TEXTJOIN(" vs ",,C2513:D2513),Calendar!G:G,Calendar!B:B),IF(AND(B2513="Premier League",E2513="Highlights"),_xlfn.XLOOKUP(H2513,Calendar!O:O,Calendar!N:N,,-1),""))</f>
        <v/>
      </c>
    </row>
    <row r="2514" spans="34:34" x14ac:dyDescent="0.35">
      <c r="AH2514" s="16" t="str">
        <f>IF(AND(B2514="Premier League",E2514="Live"),_xlfn.XLOOKUP(_xlfn.TEXTJOIN(" vs ",,C2514:D2514),Calendar!G:G,Calendar!B:B),IF(AND(B2514="Premier League",E2514="Highlights"),_xlfn.XLOOKUP(H2514,Calendar!O:O,Calendar!N:N,,-1),""))</f>
        <v/>
      </c>
    </row>
    <row r="2515" spans="34:34" x14ac:dyDescent="0.35">
      <c r="AH2515" s="16" t="str">
        <f>IF(AND(B2515="Premier League",E2515="Live"),_xlfn.XLOOKUP(_xlfn.TEXTJOIN(" vs ",,C2515:D2515),Calendar!G:G,Calendar!B:B),IF(AND(B2515="Premier League",E2515="Highlights"),_xlfn.XLOOKUP(H2515,Calendar!O:O,Calendar!N:N,,-1),""))</f>
        <v/>
      </c>
    </row>
    <row r="2516" spans="34:34" x14ac:dyDescent="0.35">
      <c r="AH2516" s="16" t="str">
        <f>IF(AND(B2516="Premier League",E2516="Live"),_xlfn.XLOOKUP(_xlfn.TEXTJOIN(" vs ",,C2516:D2516),Calendar!G:G,Calendar!B:B),IF(AND(B2516="Premier League",E2516="Highlights"),_xlfn.XLOOKUP(H2516,Calendar!O:O,Calendar!N:N,,-1),""))</f>
        <v/>
      </c>
    </row>
    <row r="2517" spans="34:34" x14ac:dyDescent="0.35">
      <c r="AH2517" s="16" t="str">
        <f>IF(AND(B2517="Premier League",E2517="Live"),_xlfn.XLOOKUP(_xlfn.TEXTJOIN(" vs ",,C2517:D2517),Calendar!G:G,Calendar!B:B),IF(AND(B2517="Premier League",E2517="Highlights"),_xlfn.XLOOKUP(H2517,Calendar!O:O,Calendar!N:N,,-1),""))</f>
        <v/>
      </c>
    </row>
    <row r="2518" spans="34:34" x14ac:dyDescent="0.35">
      <c r="AH2518" s="16" t="str">
        <f>IF(AND(B2518="Premier League",E2518="Live"),_xlfn.XLOOKUP(_xlfn.TEXTJOIN(" vs ",,C2518:D2518),Calendar!G:G,Calendar!B:B),IF(AND(B2518="Premier League",E2518="Highlights"),_xlfn.XLOOKUP(H2518,Calendar!O:O,Calendar!N:N,,-1),""))</f>
        <v/>
      </c>
    </row>
    <row r="2519" spans="34:34" x14ac:dyDescent="0.35">
      <c r="AH2519" s="16" t="str">
        <f>IF(AND(B2519="Premier League",E2519="Live"),_xlfn.XLOOKUP(_xlfn.TEXTJOIN(" vs ",,C2519:D2519),Calendar!G:G,Calendar!B:B),IF(AND(B2519="Premier League",E2519="Highlights"),_xlfn.XLOOKUP(H2519,Calendar!O:O,Calendar!N:N,,-1),""))</f>
        <v/>
      </c>
    </row>
    <row r="2520" spans="34:34" x14ac:dyDescent="0.35">
      <c r="AH2520" s="16" t="str">
        <f>IF(AND(B2520="Premier League",E2520="Live"),_xlfn.XLOOKUP(_xlfn.TEXTJOIN(" vs ",,C2520:D2520),Calendar!G:G,Calendar!B:B),IF(AND(B2520="Premier League",E2520="Highlights"),_xlfn.XLOOKUP(H2520,Calendar!O:O,Calendar!N:N,,-1),""))</f>
        <v/>
      </c>
    </row>
    <row r="2521" spans="34:34" x14ac:dyDescent="0.35">
      <c r="AH2521" s="16" t="str">
        <f>IF(AND(B2521="Premier League",E2521="Live"),_xlfn.XLOOKUP(_xlfn.TEXTJOIN(" vs ",,C2521:D2521),Calendar!G:G,Calendar!B:B),IF(AND(B2521="Premier League",E2521="Highlights"),_xlfn.XLOOKUP(H2521,Calendar!O:O,Calendar!N:N,,-1),""))</f>
        <v/>
      </c>
    </row>
    <row r="2522" spans="34:34" x14ac:dyDescent="0.35">
      <c r="AH2522" s="16" t="str">
        <f>IF(AND(B2522="Premier League",E2522="Live"),_xlfn.XLOOKUP(_xlfn.TEXTJOIN(" vs ",,C2522:D2522),Calendar!G:G,Calendar!B:B),IF(AND(B2522="Premier League",E2522="Highlights"),_xlfn.XLOOKUP(H2522,Calendar!O:O,Calendar!N:N,,-1),""))</f>
        <v/>
      </c>
    </row>
    <row r="2523" spans="34:34" x14ac:dyDescent="0.35">
      <c r="AH2523" s="16" t="str">
        <f>IF(AND(B2523="Premier League",E2523="Live"),_xlfn.XLOOKUP(_xlfn.TEXTJOIN(" vs ",,C2523:D2523),Calendar!G:G,Calendar!B:B),IF(AND(B2523="Premier League",E2523="Highlights"),_xlfn.XLOOKUP(H2523,Calendar!O:O,Calendar!N:N,,-1),""))</f>
        <v/>
      </c>
    </row>
    <row r="2524" spans="34:34" x14ac:dyDescent="0.35">
      <c r="AH2524" s="16" t="str">
        <f>IF(AND(B2524="Premier League",E2524="Live"),_xlfn.XLOOKUP(_xlfn.TEXTJOIN(" vs ",,C2524:D2524),Calendar!G:G,Calendar!B:B),IF(AND(B2524="Premier League",E2524="Highlights"),_xlfn.XLOOKUP(H2524,Calendar!O:O,Calendar!N:N,,-1),""))</f>
        <v/>
      </c>
    </row>
    <row r="2525" spans="34:34" x14ac:dyDescent="0.35">
      <c r="AH2525" s="16" t="str">
        <f>IF(AND(B2525="Premier League",E2525="Live"),_xlfn.XLOOKUP(_xlfn.TEXTJOIN(" vs ",,C2525:D2525),Calendar!G:G,Calendar!B:B),IF(AND(B2525="Premier League",E2525="Highlights"),_xlfn.XLOOKUP(H2525,Calendar!O:O,Calendar!N:N,,-1),""))</f>
        <v/>
      </c>
    </row>
    <row r="2526" spans="34:34" x14ac:dyDescent="0.35">
      <c r="AH2526" s="16" t="str">
        <f>IF(AND(B2526="Premier League",E2526="Live"),_xlfn.XLOOKUP(_xlfn.TEXTJOIN(" vs ",,C2526:D2526),Calendar!G:G,Calendar!B:B),IF(AND(B2526="Premier League",E2526="Highlights"),_xlfn.XLOOKUP(H2526,Calendar!O:O,Calendar!N:N,,-1),""))</f>
        <v/>
      </c>
    </row>
    <row r="2527" spans="34:34" x14ac:dyDescent="0.35">
      <c r="AH2527" s="16" t="str">
        <f>IF(AND(B2527="Premier League",E2527="Live"),_xlfn.XLOOKUP(_xlfn.TEXTJOIN(" vs ",,C2527:D2527),Calendar!G:G,Calendar!B:B),IF(AND(B2527="Premier League",E2527="Highlights"),_xlfn.XLOOKUP(H2527,Calendar!O:O,Calendar!N:N,,-1),""))</f>
        <v/>
      </c>
    </row>
    <row r="2528" spans="34:34" x14ac:dyDescent="0.35">
      <c r="AH2528" s="16" t="str">
        <f>IF(AND(B2528="Premier League",E2528="Live"),_xlfn.XLOOKUP(_xlfn.TEXTJOIN(" vs ",,C2528:D2528),Calendar!G:G,Calendar!B:B),IF(AND(B2528="Premier League",E2528="Highlights"),_xlfn.XLOOKUP(H2528,Calendar!O:O,Calendar!N:N,,-1),""))</f>
        <v/>
      </c>
    </row>
    <row r="2529" spans="34:34" x14ac:dyDescent="0.35">
      <c r="AH2529" s="16" t="str">
        <f>IF(AND(B2529="Premier League",E2529="Live"),_xlfn.XLOOKUP(_xlfn.TEXTJOIN(" vs ",,C2529:D2529),Calendar!G:G,Calendar!B:B),IF(AND(B2529="Premier League",E2529="Highlights"),_xlfn.XLOOKUP(H2529,Calendar!O:O,Calendar!N:N,,-1),""))</f>
        <v/>
      </c>
    </row>
    <row r="2530" spans="34:34" x14ac:dyDescent="0.35">
      <c r="AH2530" s="16" t="str">
        <f>IF(AND(B2530="Premier League",E2530="Live"),_xlfn.XLOOKUP(_xlfn.TEXTJOIN(" vs ",,C2530:D2530),Calendar!G:G,Calendar!B:B),IF(AND(B2530="Premier League",E2530="Highlights"),_xlfn.XLOOKUP(H2530,Calendar!O:O,Calendar!N:N,,-1),""))</f>
        <v/>
      </c>
    </row>
    <row r="2531" spans="34:34" x14ac:dyDescent="0.35">
      <c r="AH2531" s="16" t="str">
        <f>IF(AND(B2531="Premier League",E2531="Live"),_xlfn.XLOOKUP(_xlfn.TEXTJOIN(" vs ",,C2531:D2531),Calendar!G:G,Calendar!B:B),IF(AND(B2531="Premier League",E2531="Highlights"),_xlfn.XLOOKUP(H2531,Calendar!O:O,Calendar!N:N,,-1),""))</f>
        <v/>
      </c>
    </row>
    <row r="2532" spans="34:34" x14ac:dyDescent="0.35">
      <c r="AH2532" s="16" t="str">
        <f>IF(AND(B2532="Premier League",E2532="Live"),_xlfn.XLOOKUP(_xlfn.TEXTJOIN(" vs ",,C2532:D2532),Calendar!G:G,Calendar!B:B),IF(AND(B2532="Premier League",E2532="Highlights"),_xlfn.XLOOKUP(H2532,Calendar!O:O,Calendar!N:N,,-1),""))</f>
        <v/>
      </c>
    </row>
    <row r="2533" spans="34:34" x14ac:dyDescent="0.35">
      <c r="AH2533" s="16" t="str">
        <f>IF(AND(B2533="Premier League",E2533="Live"),_xlfn.XLOOKUP(_xlfn.TEXTJOIN(" vs ",,C2533:D2533),Calendar!G:G,Calendar!B:B),IF(AND(B2533="Premier League",E2533="Highlights"),_xlfn.XLOOKUP(H2533,Calendar!O:O,Calendar!N:N,,-1),""))</f>
        <v/>
      </c>
    </row>
    <row r="2534" spans="34:34" x14ac:dyDescent="0.35">
      <c r="AH2534" s="16" t="str">
        <f>IF(AND(B2534="Premier League",E2534="Live"),_xlfn.XLOOKUP(_xlfn.TEXTJOIN(" vs ",,C2534:D2534),Calendar!G:G,Calendar!B:B),IF(AND(B2534="Premier League",E2534="Highlights"),_xlfn.XLOOKUP(H2534,Calendar!O:O,Calendar!N:N,,-1),""))</f>
        <v/>
      </c>
    </row>
    <row r="2535" spans="34:34" x14ac:dyDescent="0.35">
      <c r="AH2535" s="16" t="str">
        <f>IF(AND(B2535="Premier League",E2535="Live"),_xlfn.XLOOKUP(_xlfn.TEXTJOIN(" vs ",,C2535:D2535),Calendar!G:G,Calendar!B:B),IF(AND(B2535="Premier League",E2535="Highlights"),_xlfn.XLOOKUP(H2535,Calendar!O:O,Calendar!N:N,,-1),""))</f>
        <v/>
      </c>
    </row>
    <row r="2536" spans="34:34" x14ac:dyDescent="0.35">
      <c r="AH2536" s="16" t="str">
        <f>IF(AND(B2536="Premier League",E2536="Live"),_xlfn.XLOOKUP(_xlfn.TEXTJOIN(" vs ",,C2536:D2536),Calendar!G:G,Calendar!B:B),IF(AND(B2536="Premier League",E2536="Highlights"),_xlfn.XLOOKUP(H2536,Calendar!O:O,Calendar!N:N,,-1),""))</f>
        <v/>
      </c>
    </row>
    <row r="2537" spans="34:34" x14ac:dyDescent="0.35">
      <c r="AH2537" s="16" t="str">
        <f>IF(AND(B2537="Premier League",E2537="Live"),_xlfn.XLOOKUP(_xlfn.TEXTJOIN(" vs ",,C2537:D2537),Calendar!G:G,Calendar!B:B),IF(AND(B2537="Premier League",E2537="Highlights"),_xlfn.XLOOKUP(H2537,Calendar!O:O,Calendar!N:N,,-1),""))</f>
        <v/>
      </c>
    </row>
    <row r="2538" spans="34:34" x14ac:dyDescent="0.35">
      <c r="AH2538" s="16" t="str">
        <f>IF(AND(B2538="Premier League",E2538="Live"),_xlfn.XLOOKUP(_xlfn.TEXTJOIN(" vs ",,C2538:D2538),Calendar!G:G,Calendar!B:B),IF(AND(B2538="Premier League",E2538="Highlights"),_xlfn.XLOOKUP(H2538,Calendar!O:O,Calendar!N:N,,-1),""))</f>
        <v/>
      </c>
    </row>
    <row r="2539" spans="34:34" x14ac:dyDescent="0.35">
      <c r="AH2539" s="16" t="str">
        <f>IF(AND(B2539="Premier League",E2539="Live"),_xlfn.XLOOKUP(_xlfn.TEXTJOIN(" vs ",,C2539:D2539),Calendar!G:G,Calendar!B:B),IF(AND(B2539="Premier League",E2539="Highlights"),_xlfn.XLOOKUP(H2539,Calendar!O:O,Calendar!N:N,,-1),""))</f>
        <v/>
      </c>
    </row>
    <row r="2540" spans="34:34" x14ac:dyDescent="0.35">
      <c r="AH2540" s="16" t="str">
        <f>IF(AND(B2540="Premier League",E2540="Live"),_xlfn.XLOOKUP(_xlfn.TEXTJOIN(" vs ",,C2540:D2540),Calendar!G:G,Calendar!B:B),IF(AND(B2540="Premier League",E2540="Highlights"),_xlfn.XLOOKUP(H2540,Calendar!O:O,Calendar!N:N,,-1),""))</f>
        <v/>
      </c>
    </row>
    <row r="2541" spans="34:34" x14ac:dyDescent="0.35">
      <c r="AH2541" s="16" t="str">
        <f>IF(AND(B2541="Premier League",E2541="Live"),_xlfn.XLOOKUP(_xlfn.TEXTJOIN(" vs ",,C2541:D2541),Calendar!G:G,Calendar!B:B),IF(AND(B2541="Premier League",E2541="Highlights"),_xlfn.XLOOKUP(H2541,Calendar!O:O,Calendar!N:N,,-1),""))</f>
        <v/>
      </c>
    </row>
    <row r="2542" spans="34:34" x14ac:dyDescent="0.35">
      <c r="AH2542" s="16" t="str">
        <f>IF(AND(B2542="Premier League",E2542="Live"),_xlfn.XLOOKUP(_xlfn.TEXTJOIN(" vs ",,C2542:D2542),Calendar!G:G,Calendar!B:B),IF(AND(B2542="Premier League",E2542="Highlights"),_xlfn.XLOOKUP(H2542,Calendar!O:O,Calendar!N:N,,-1),""))</f>
        <v/>
      </c>
    </row>
    <row r="2543" spans="34:34" x14ac:dyDescent="0.35">
      <c r="AH2543" s="16" t="str">
        <f>IF(AND(B2543="Premier League",E2543="Live"),_xlfn.XLOOKUP(_xlfn.TEXTJOIN(" vs ",,C2543:D2543),Calendar!G:G,Calendar!B:B),IF(AND(B2543="Premier League",E2543="Highlights"),_xlfn.XLOOKUP(H2543,Calendar!O:O,Calendar!N:N,,-1),""))</f>
        <v/>
      </c>
    </row>
    <row r="2544" spans="34:34" x14ac:dyDescent="0.35">
      <c r="AH2544" s="16" t="str">
        <f>IF(AND(B2544="Premier League",E2544="Live"),_xlfn.XLOOKUP(_xlfn.TEXTJOIN(" vs ",,C2544:D2544),Calendar!G:G,Calendar!B:B),IF(AND(B2544="Premier League",E2544="Highlights"),_xlfn.XLOOKUP(H2544,Calendar!O:O,Calendar!N:N,,-1),""))</f>
        <v/>
      </c>
    </row>
    <row r="2545" spans="34:34" x14ac:dyDescent="0.35">
      <c r="AH2545" s="16" t="str">
        <f>IF(AND(B2545="Premier League",E2545="Live"),_xlfn.XLOOKUP(_xlfn.TEXTJOIN(" vs ",,C2545:D2545),Calendar!G:G,Calendar!B:B),IF(AND(B2545="Premier League",E2545="Highlights"),_xlfn.XLOOKUP(H2545,Calendar!O:O,Calendar!N:N,,-1),""))</f>
        <v/>
      </c>
    </row>
    <row r="2546" spans="34:34" x14ac:dyDescent="0.35">
      <c r="AH2546" s="16" t="str">
        <f>IF(AND(B2546="Premier League",E2546="Live"),_xlfn.XLOOKUP(_xlfn.TEXTJOIN(" vs ",,C2546:D2546),Calendar!G:G,Calendar!B:B),IF(AND(B2546="Premier League",E2546="Highlights"),_xlfn.XLOOKUP(H2546,Calendar!O:O,Calendar!N:N,,-1),""))</f>
        <v/>
      </c>
    </row>
    <row r="2547" spans="34:34" x14ac:dyDescent="0.35">
      <c r="AH2547" s="16" t="str">
        <f>IF(AND(B2547="Premier League",E2547="Live"),_xlfn.XLOOKUP(_xlfn.TEXTJOIN(" vs ",,C2547:D2547),Calendar!G:G,Calendar!B:B),IF(AND(B2547="Premier League",E2547="Highlights"),_xlfn.XLOOKUP(H2547,Calendar!O:O,Calendar!N:N,,-1),""))</f>
        <v/>
      </c>
    </row>
    <row r="2548" spans="34:34" x14ac:dyDescent="0.35">
      <c r="AH2548" s="16" t="str">
        <f>IF(AND(B2548="Premier League",E2548="Live"),_xlfn.XLOOKUP(_xlfn.TEXTJOIN(" vs ",,C2548:D2548),Calendar!G:G,Calendar!B:B),IF(AND(B2548="Premier League",E2548="Highlights"),_xlfn.XLOOKUP(H2548,Calendar!O:O,Calendar!N:N,,-1),""))</f>
        <v/>
      </c>
    </row>
    <row r="2549" spans="34:34" x14ac:dyDescent="0.35">
      <c r="AH2549" s="16" t="str">
        <f>IF(AND(B2549="Premier League",E2549="Live"),_xlfn.XLOOKUP(_xlfn.TEXTJOIN(" vs ",,C2549:D2549),Calendar!G:G,Calendar!B:B),IF(AND(B2549="Premier League",E2549="Highlights"),_xlfn.XLOOKUP(H2549,Calendar!O:O,Calendar!N:N,,-1),""))</f>
        <v/>
      </c>
    </row>
    <row r="2550" spans="34:34" x14ac:dyDescent="0.35">
      <c r="AH2550" s="16" t="str">
        <f>IF(AND(B2550="Premier League",E2550="Live"),_xlfn.XLOOKUP(_xlfn.TEXTJOIN(" vs ",,C2550:D2550),Calendar!G:G,Calendar!B:B),IF(AND(B2550="Premier League",E2550="Highlights"),_xlfn.XLOOKUP(H2550,Calendar!O:O,Calendar!N:N,,-1),""))</f>
        <v/>
      </c>
    </row>
    <row r="2551" spans="34:34" x14ac:dyDescent="0.35">
      <c r="AH2551" s="16" t="str">
        <f>IF(AND(B2551="Premier League",E2551="Live"),_xlfn.XLOOKUP(_xlfn.TEXTJOIN(" vs ",,C2551:D2551),Calendar!G:G,Calendar!B:B),IF(AND(B2551="Premier League",E2551="Highlights"),_xlfn.XLOOKUP(H2551,Calendar!O:O,Calendar!N:N,,-1),""))</f>
        <v/>
      </c>
    </row>
    <row r="2552" spans="34:34" x14ac:dyDescent="0.35">
      <c r="AH2552" s="16" t="str">
        <f>IF(AND(B2552="Premier League",E2552="Live"),_xlfn.XLOOKUP(_xlfn.TEXTJOIN(" vs ",,C2552:D2552),Calendar!G:G,Calendar!B:B),IF(AND(B2552="Premier League",E2552="Highlights"),_xlfn.XLOOKUP(H2552,Calendar!O:O,Calendar!N:N,,-1),""))</f>
        <v/>
      </c>
    </row>
    <row r="2553" spans="34:34" x14ac:dyDescent="0.35">
      <c r="AH2553" s="16" t="str">
        <f>IF(AND(B2553="Premier League",E2553="Live"),_xlfn.XLOOKUP(_xlfn.TEXTJOIN(" vs ",,C2553:D2553),Calendar!G:G,Calendar!B:B),IF(AND(B2553="Premier League",E2553="Highlights"),_xlfn.XLOOKUP(H2553,Calendar!O:O,Calendar!N:N,,-1),""))</f>
        <v/>
      </c>
    </row>
    <row r="2554" spans="34:34" x14ac:dyDescent="0.35">
      <c r="AH2554" s="16" t="str">
        <f>IF(AND(B2554="Premier League",E2554="Live"),_xlfn.XLOOKUP(_xlfn.TEXTJOIN(" vs ",,C2554:D2554),Calendar!G:G,Calendar!B:B),IF(AND(B2554="Premier League",E2554="Highlights"),_xlfn.XLOOKUP(H2554,Calendar!O:O,Calendar!N:N,,-1),""))</f>
        <v/>
      </c>
    </row>
    <row r="2555" spans="34:34" x14ac:dyDescent="0.35">
      <c r="AH2555" s="16" t="str">
        <f>IF(AND(B2555="Premier League",E2555="Live"),_xlfn.XLOOKUP(_xlfn.TEXTJOIN(" vs ",,C2555:D2555),Calendar!G:G,Calendar!B:B),IF(AND(B2555="Premier League",E2555="Highlights"),_xlfn.XLOOKUP(H2555,Calendar!O:O,Calendar!N:N,,-1),""))</f>
        <v/>
      </c>
    </row>
    <row r="2556" spans="34:34" x14ac:dyDescent="0.35">
      <c r="AH2556" s="16" t="str">
        <f>IF(AND(B2556="Premier League",E2556="Live"),_xlfn.XLOOKUP(_xlfn.TEXTJOIN(" vs ",,C2556:D2556),Calendar!G:G,Calendar!B:B),IF(AND(B2556="Premier League",E2556="Highlights"),_xlfn.XLOOKUP(H2556,Calendar!O:O,Calendar!N:N,,-1),""))</f>
        <v/>
      </c>
    </row>
    <row r="2557" spans="34:34" x14ac:dyDescent="0.35">
      <c r="AH2557" s="16" t="str">
        <f>IF(AND(B2557="Premier League",E2557="Live"),_xlfn.XLOOKUP(_xlfn.TEXTJOIN(" vs ",,C2557:D2557),Calendar!G:G,Calendar!B:B),IF(AND(B2557="Premier League",E2557="Highlights"),_xlfn.XLOOKUP(H2557,Calendar!O:O,Calendar!N:N,,-1),""))</f>
        <v/>
      </c>
    </row>
    <row r="2558" spans="34:34" x14ac:dyDescent="0.35">
      <c r="AH2558" s="16" t="str">
        <f>IF(AND(B2558="Premier League",E2558="Live"),_xlfn.XLOOKUP(_xlfn.TEXTJOIN(" vs ",,C2558:D2558),Calendar!G:G,Calendar!B:B),IF(AND(B2558="Premier League",E2558="Highlights"),_xlfn.XLOOKUP(H2558,Calendar!O:O,Calendar!N:N,,-1),""))</f>
        <v/>
      </c>
    </row>
    <row r="2559" spans="34:34" x14ac:dyDescent="0.35">
      <c r="AH2559" s="16" t="str">
        <f>IF(AND(B2559="Premier League",E2559="Live"),_xlfn.XLOOKUP(_xlfn.TEXTJOIN(" vs ",,C2559:D2559),Calendar!G:G,Calendar!B:B),IF(AND(B2559="Premier League",E2559="Highlights"),_xlfn.XLOOKUP(H2559,Calendar!O:O,Calendar!N:N,,-1),""))</f>
        <v/>
      </c>
    </row>
    <row r="2560" spans="34:34" x14ac:dyDescent="0.35">
      <c r="AH2560" s="16" t="str">
        <f>IF(AND(B2560="Premier League",E2560="Live"),_xlfn.XLOOKUP(_xlfn.TEXTJOIN(" vs ",,C2560:D2560),Calendar!G:G,Calendar!B:B),IF(AND(B2560="Premier League",E2560="Highlights"),_xlfn.XLOOKUP(H2560,Calendar!O:O,Calendar!N:N,,-1),""))</f>
        <v/>
      </c>
    </row>
    <row r="2561" spans="34:34" x14ac:dyDescent="0.35">
      <c r="AH2561" s="16" t="str">
        <f>IF(AND(B2561="Premier League",E2561="Live"),_xlfn.XLOOKUP(_xlfn.TEXTJOIN(" vs ",,C2561:D2561),Calendar!G:G,Calendar!B:B),IF(AND(B2561="Premier League",E2561="Highlights"),_xlfn.XLOOKUP(H2561,Calendar!O:O,Calendar!N:N,,-1),""))</f>
        <v/>
      </c>
    </row>
    <row r="2562" spans="34:34" x14ac:dyDescent="0.35">
      <c r="AH2562" s="16" t="str">
        <f>IF(AND(B2562="Premier League",E2562="Live"),_xlfn.XLOOKUP(_xlfn.TEXTJOIN(" vs ",,C2562:D2562),Calendar!G:G,Calendar!B:B),IF(AND(B2562="Premier League",E2562="Highlights"),_xlfn.XLOOKUP(H2562,Calendar!O:O,Calendar!N:N,,-1),""))</f>
        <v/>
      </c>
    </row>
    <row r="2563" spans="34:34" x14ac:dyDescent="0.35">
      <c r="AH2563" s="16" t="str">
        <f>IF(AND(B2563="Premier League",E2563="Live"),_xlfn.XLOOKUP(_xlfn.TEXTJOIN(" vs ",,C2563:D2563),Calendar!G:G,Calendar!B:B),IF(AND(B2563="Premier League",E2563="Highlights"),_xlfn.XLOOKUP(H2563,Calendar!O:O,Calendar!N:N,,-1),""))</f>
        <v/>
      </c>
    </row>
    <row r="2564" spans="34:34" x14ac:dyDescent="0.35">
      <c r="AH2564" s="16" t="str">
        <f>IF(AND(B2564="Premier League",E2564="Live"),_xlfn.XLOOKUP(_xlfn.TEXTJOIN(" vs ",,C2564:D2564),Calendar!G:G,Calendar!B:B),IF(AND(B2564="Premier League",E2564="Highlights"),_xlfn.XLOOKUP(H2564,Calendar!O:O,Calendar!N:N,,-1),""))</f>
        <v/>
      </c>
    </row>
    <row r="2565" spans="34:34" x14ac:dyDescent="0.35">
      <c r="AH2565" s="16" t="str">
        <f>IF(AND(B2565="Premier League",E2565="Live"),_xlfn.XLOOKUP(_xlfn.TEXTJOIN(" vs ",,C2565:D2565),Calendar!G:G,Calendar!B:B),IF(AND(B2565="Premier League",E2565="Highlights"),_xlfn.XLOOKUP(H2565,Calendar!O:O,Calendar!N:N,,-1),""))</f>
        <v/>
      </c>
    </row>
    <row r="2566" spans="34:34" x14ac:dyDescent="0.35">
      <c r="AH2566" s="16" t="str">
        <f>IF(AND(B2566="Premier League",E2566="Live"),_xlfn.XLOOKUP(_xlfn.TEXTJOIN(" vs ",,C2566:D2566),Calendar!G:G,Calendar!B:B),IF(AND(B2566="Premier League",E2566="Highlights"),_xlfn.XLOOKUP(H2566,Calendar!O:O,Calendar!N:N,,-1),""))</f>
        <v/>
      </c>
    </row>
    <row r="2567" spans="34:34" x14ac:dyDescent="0.35">
      <c r="AH2567" s="16" t="str">
        <f>IF(AND(B2567="Premier League",E2567="Live"),_xlfn.XLOOKUP(_xlfn.TEXTJOIN(" vs ",,C2567:D2567),Calendar!G:G,Calendar!B:B),IF(AND(B2567="Premier League",E2567="Highlights"),_xlfn.XLOOKUP(H2567,Calendar!O:O,Calendar!N:N,,-1),""))</f>
        <v/>
      </c>
    </row>
    <row r="2568" spans="34:34" x14ac:dyDescent="0.35">
      <c r="AH2568" s="16" t="str">
        <f>IF(AND(B2568="Premier League",E2568="Live"),_xlfn.XLOOKUP(_xlfn.TEXTJOIN(" vs ",,C2568:D2568),Calendar!G:G,Calendar!B:B),IF(AND(B2568="Premier League",E2568="Highlights"),_xlfn.XLOOKUP(H2568,Calendar!O:O,Calendar!N:N,,-1),""))</f>
        <v/>
      </c>
    </row>
    <row r="2569" spans="34:34" x14ac:dyDescent="0.35">
      <c r="AH2569" s="16" t="str">
        <f>IF(AND(B2569="Premier League",E2569="Live"),_xlfn.XLOOKUP(_xlfn.TEXTJOIN(" vs ",,C2569:D2569),Calendar!G:G,Calendar!B:B),IF(AND(B2569="Premier League",E2569="Highlights"),_xlfn.XLOOKUP(H2569,Calendar!O:O,Calendar!N:N,,-1),""))</f>
        <v/>
      </c>
    </row>
    <row r="2570" spans="34:34" x14ac:dyDescent="0.35">
      <c r="AH2570" s="16" t="str">
        <f>IF(AND(B2570="Premier League",E2570="Live"),_xlfn.XLOOKUP(_xlfn.TEXTJOIN(" vs ",,C2570:D2570),Calendar!G:G,Calendar!B:B),IF(AND(B2570="Premier League",E2570="Highlights"),_xlfn.XLOOKUP(H2570,Calendar!O:O,Calendar!N:N,,-1),""))</f>
        <v/>
      </c>
    </row>
    <row r="2571" spans="34:34" x14ac:dyDescent="0.35">
      <c r="AH2571" s="16" t="str">
        <f>IF(AND(B2571="Premier League",E2571="Live"),_xlfn.XLOOKUP(_xlfn.TEXTJOIN(" vs ",,C2571:D2571),Calendar!G:G,Calendar!B:B),IF(AND(B2571="Premier League",E2571="Highlights"),_xlfn.XLOOKUP(H2571,Calendar!O:O,Calendar!N:N,,-1),""))</f>
        <v/>
      </c>
    </row>
    <row r="2572" spans="34:34" x14ac:dyDescent="0.35">
      <c r="AH2572" s="16" t="str">
        <f>IF(AND(B2572="Premier League",E2572="Live"),_xlfn.XLOOKUP(_xlfn.TEXTJOIN(" vs ",,C2572:D2572),Calendar!G:G,Calendar!B:B),IF(AND(B2572="Premier League",E2572="Highlights"),_xlfn.XLOOKUP(H2572,Calendar!O:O,Calendar!N:N,,-1),""))</f>
        <v/>
      </c>
    </row>
    <row r="2573" spans="34:34" x14ac:dyDescent="0.35">
      <c r="AH2573" s="16" t="str">
        <f>IF(AND(B2573="Premier League",E2573="Live"),_xlfn.XLOOKUP(_xlfn.TEXTJOIN(" vs ",,C2573:D2573),Calendar!G:G,Calendar!B:B),IF(AND(B2573="Premier League",E2573="Highlights"),_xlfn.XLOOKUP(H2573,Calendar!O:O,Calendar!N:N,,-1),""))</f>
        <v/>
      </c>
    </row>
    <row r="2574" spans="34:34" x14ac:dyDescent="0.35">
      <c r="AH2574" s="16" t="str">
        <f>IF(AND(B2574="Premier League",E2574="Live"),_xlfn.XLOOKUP(_xlfn.TEXTJOIN(" vs ",,C2574:D2574),Calendar!G:G,Calendar!B:B),IF(AND(B2574="Premier League",E2574="Highlights"),_xlfn.XLOOKUP(H2574,Calendar!O:O,Calendar!N:N,,-1),""))</f>
        <v/>
      </c>
    </row>
    <row r="2575" spans="34:34" x14ac:dyDescent="0.35">
      <c r="AH2575" s="16" t="str">
        <f>IF(AND(B2575="Premier League",E2575="Live"),_xlfn.XLOOKUP(_xlfn.TEXTJOIN(" vs ",,C2575:D2575),Calendar!G:G,Calendar!B:B),IF(AND(B2575="Premier League",E2575="Highlights"),_xlfn.XLOOKUP(H2575,Calendar!O:O,Calendar!N:N,,-1),""))</f>
        <v/>
      </c>
    </row>
    <row r="2576" spans="34:34" x14ac:dyDescent="0.35">
      <c r="AH2576" s="16" t="str">
        <f>IF(AND(B2576="Premier League",E2576="Live"),_xlfn.XLOOKUP(_xlfn.TEXTJOIN(" vs ",,C2576:D2576),Calendar!G:G,Calendar!B:B),IF(AND(B2576="Premier League",E2576="Highlights"),_xlfn.XLOOKUP(H2576,Calendar!O:O,Calendar!N:N,,-1),""))</f>
        <v/>
      </c>
    </row>
    <row r="2577" spans="34:34" x14ac:dyDescent="0.35">
      <c r="AH2577" s="16" t="str">
        <f>IF(AND(B2577="Premier League",E2577="Live"),_xlfn.XLOOKUP(_xlfn.TEXTJOIN(" vs ",,C2577:D2577),Calendar!G:G,Calendar!B:B),IF(AND(B2577="Premier League",E2577="Highlights"),_xlfn.XLOOKUP(H2577,Calendar!O:O,Calendar!N:N,,-1),""))</f>
        <v/>
      </c>
    </row>
    <row r="2578" spans="34:34" x14ac:dyDescent="0.35">
      <c r="AH2578" s="16" t="str">
        <f>IF(AND(B2578="Premier League",E2578="Live"),_xlfn.XLOOKUP(_xlfn.TEXTJOIN(" vs ",,C2578:D2578),Calendar!G:G,Calendar!B:B),IF(AND(B2578="Premier League",E2578="Highlights"),_xlfn.XLOOKUP(H2578,Calendar!O:O,Calendar!N:N,,-1),""))</f>
        <v/>
      </c>
    </row>
    <row r="2579" spans="34:34" x14ac:dyDescent="0.35">
      <c r="AH2579" s="16" t="str">
        <f>IF(AND(B2579="Premier League",E2579="Live"),_xlfn.XLOOKUP(_xlfn.TEXTJOIN(" vs ",,C2579:D2579),Calendar!G:G,Calendar!B:B),IF(AND(B2579="Premier League",E2579="Highlights"),_xlfn.XLOOKUP(H2579,Calendar!O:O,Calendar!N:N,,-1),""))</f>
        <v/>
      </c>
    </row>
    <row r="2580" spans="34:34" x14ac:dyDescent="0.35">
      <c r="AH2580" s="16" t="str">
        <f>IF(AND(B2580="Premier League",E2580="Live"),_xlfn.XLOOKUP(_xlfn.TEXTJOIN(" vs ",,C2580:D2580),Calendar!G:G,Calendar!B:B),IF(AND(B2580="Premier League",E2580="Highlights"),_xlfn.XLOOKUP(H2580,Calendar!O:O,Calendar!N:N,,-1),""))</f>
        <v/>
      </c>
    </row>
    <row r="2581" spans="34:34" x14ac:dyDescent="0.35">
      <c r="AH2581" s="16" t="str">
        <f>IF(AND(B2581="Premier League",E2581="Live"),_xlfn.XLOOKUP(_xlfn.TEXTJOIN(" vs ",,C2581:D2581),Calendar!G:G,Calendar!B:B),IF(AND(B2581="Premier League",E2581="Highlights"),_xlfn.XLOOKUP(H2581,Calendar!O:O,Calendar!N:N,,-1),""))</f>
        <v/>
      </c>
    </row>
    <row r="2582" spans="34:34" x14ac:dyDescent="0.35">
      <c r="AH2582" s="16" t="str">
        <f>IF(AND(B2582="Premier League",E2582="Live"),_xlfn.XLOOKUP(_xlfn.TEXTJOIN(" vs ",,C2582:D2582),Calendar!G:G,Calendar!B:B),IF(AND(B2582="Premier League",E2582="Highlights"),_xlfn.XLOOKUP(H2582,Calendar!O:O,Calendar!N:N,,-1),""))</f>
        <v/>
      </c>
    </row>
    <row r="2583" spans="34:34" x14ac:dyDescent="0.35">
      <c r="AH2583" s="16" t="str">
        <f>IF(AND(B2583="Premier League",E2583="Live"),_xlfn.XLOOKUP(_xlfn.TEXTJOIN(" vs ",,C2583:D2583),Calendar!G:G,Calendar!B:B),IF(AND(B2583="Premier League",E2583="Highlights"),_xlfn.XLOOKUP(H2583,Calendar!O:O,Calendar!N:N,,-1),""))</f>
        <v/>
      </c>
    </row>
    <row r="2584" spans="34:34" x14ac:dyDescent="0.35">
      <c r="AH2584" s="16" t="str">
        <f>IF(AND(B2584="Premier League",E2584="Live"),_xlfn.XLOOKUP(_xlfn.TEXTJOIN(" vs ",,C2584:D2584),Calendar!G:G,Calendar!B:B),IF(AND(B2584="Premier League",E2584="Highlights"),_xlfn.XLOOKUP(H2584,Calendar!O:O,Calendar!N:N,,-1),""))</f>
        <v/>
      </c>
    </row>
    <row r="2585" spans="34:34" x14ac:dyDescent="0.35">
      <c r="AH2585" s="16" t="str">
        <f>IF(AND(B2585="Premier League",E2585="Live"),_xlfn.XLOOKUP(_xlfn.TEXTJOIN(" vs ",,C2585:D2585),Calendar!G:G,Calendar!B:B),IF(AND(B2585="Premier League",E2585="Highlights"),_xlfn.XLOOKUP(H2585,Calendar!O:O,Calendar!N:N,,-1),""))</f>
        <v/>
      </c>
    </row>
    <row r="2586" spans="34:34" x14ac:dyDescent="0.35">
      <c r="AH2586" s="16" t="str">
        <f>IF(AND(B2586="Premier League",E2586="Live"),_xlfn.XLOOKUP(_xlfn.TEXTJOIN(" vs ",,C2586:D2586),Calendar!G:G,Calendar!B:B),IF(AND(B2586="Premier League",E2586="Highlights"),_xlfn.XLOOKUP(H2586,Calendar!O:O,Calendar!N:N,,-1),""))</f>
        <v/>
      </c>
    </row>
    <row r="2587" spans="34:34" x14ac:dyDescent="0.35">
      <c r="AH2587" s="16" t="str">
        <f>IF(AND(B2587="Premier League",E2587="Live"),_xlfn.XLOOKUP(_xlfn.TEXTJOIN(" vs ",,C2587:D2587),Calendar!G:G,Calendar!B:B),IF(AND(B2587="Premier League",E2587="Highlights"),_xlfn.XLOOKUP(H2587,Calendar!O:O,Calendar!N:N,,-1),""))</f>
        <v/>
      </c>
    </row>
    <row r="2588" spans="34:34" x14ac:dyDescent="0.35">
      <c r="AH2588" s="16" t="str">
        <f>IF(AND(B2588="Premier League",E2588="Live"),_xlfn.XLOOKUP(_xlfn.TEXTJOIN(" vs ",,C2588:D2588),Calendar!G:G,Calendar!B:B),IF(AND(B2588="Premier League",E2588="Highlights"),_xlfn.XLOOKUP(H2588,Calendar!O:O,Calendar!N:N,,-1),""))</f>
        <v/>
      </c>
    </row>
    <row r="2589" spans="34:34" x14ac:dyDescent="0.35">
      <c r="AH2589" s="16" t="str">
        <f>IF(AND(B2589="Premier League",E2589="Live"),_xlfn.XLOOKUP(_xlfn.TEXTJOIN(" vs ",,C2589:D2589),Calendar!G:G,Calendar!B:B),IF(AND(B2589="Premier League",E2589="Highlights"),_xlfn.XLOOKUP(H2589,Calendar!O:O,Calendar!N:N,,-1),""))</f>
        <v/>
      </c>
    </row>
    <row r="2590" spans="34:34" x14ac:dyDescent="0.35">
      <c r="AH2590" s="16" t="str">
        <f>IF(AND(B2590="Premier League",E2590="Live"),_xlfn.XLOOKUP(_xlfn.TEXTJOIN(" vs ",,C2590:D2590),Calendar!G:G,Calendar!B:B),IF(AND(B2590="Premier League",E2590="Highlights"),_xlfn.XLOOKUP(H2590,Calendar!O:O,Calendar!N:N,,-1),""))</f>
        <v/>
      </c>
    </row>
    <row r="2591" spans="34:34" x14ac:dyDescent="0.35">
      <c r="AH2591" s="16" t="str">
        <f>IF(AND(B2591="Premier League",E2591="Live"),_xlfn.XLOOKUP(_xlfn.TEXTJOIN(" vs ",,C2591:D2591),Calendar!G:G,Calendar!B:B),IF(AND(B2591="Premier League",E2591="Highlights"),_xlfn.XLOOKUP(H2591,Calendar!O:O,Calendar!N:N,,-1),""))</f>
        <v/>
      </c>
    </row>
    <row r="2592" spans="34:34" x14ac:dyDescent="0.35">
      <c r="AH2592" s="16" t="str">
        <f>IF(AND(B2592="Premier League",E2592="Live"),_xlfn.XLOOKUP(_xlfn.TEXTJOIN(" vs ",,C2592:D2592),Calendar!G:G,Calendar!B:B),IF(AND(B2592="Premier League",E2592="Highlights"),_xlfn.XLOOKUP(H2592,Calendar!O:O,Calendar!N:N,,-1),""))</f>
        <v/>
      </c>
    </row>
    <row r="2593" spans="34:34" x14ac:dyDescent="0.35">
      <c r="AH2593" s="16" t="str">
        <f>IF(AND(B2593="Premier League",E2593="Live"),_xlfn.XLOOKUP(_xlfn.TEXTJOIN(" vs ",,C2593:D2593),Calendar!G:G,Calendar!B:B),IF(AND(B2593="Premier League",E2593="Highlights"),_xlfn.XLOOKUP(H2593,Calendar!O:O,Calendar!N:N,,-1),""))</f>
        <v/>
      </c>
    </row>
    <row r="2594" spans="34:34" x14ac:dyDescent="0.35">
      <c r="AH2594" s="16" t="str">
        <f>IF(AND(B2594="Premier League",E2594="Live"),_xlfn.XLOOKUP(_xlfn.TEXTJOIN(" vs ",,C2594:D2594),Calendar!G:G,Calendar!B:B),IF(AND(B2594="Premier League",E2594="Highlights"),_xlfn.XLOOKUP(H2594,Calendar!O:O,Calendar!N:N,,-1),""))</f>
        <v/>
      </c>
    </row>
    <row r="2595" spans="34:34" x14ac:dyDescent="0.35">
      <c r="AH2595" s="16" t="str">
        <f>IF(AND(B2595="Premier League",E2595="Live"),_xlfn.XLOOKUP(_xlfn.TEXTJOIN(" vs ",,C2595:D2595),Calendar!G:G,Calendar!B:B),IF(AND(B2595="Premier League",E2595="Highlights"),_xlfn.XLOOKUP(H2595,Calendar!O:O,Calendar!N:N,,-1),""))</f>
        <v/>
      </c>
    </row>
    <row r="2596" spans="34:34" x14ac:dyDescent="0.35">
      <c r="AH2596" s="16" t="str">
        <f>IF(AND(B2596="Premier League",E2596="Live"),_xlfn.XLOOKUP(_xlfn.TEXTJOIN(" vs ",,C2596:D2596),Calendar!G:G,Calendar!B:B),IF(AND(B2596="Premier League",E2596="Highlights"),_xlfn.XLOOKUP(H2596,Calendar!O:O,Calendar!N:N,,-1),""))</f>
        <v/>
      </c>
    </row>
    <row r="2597" spans="34:34" x14ac:dyDescent="0.35">
      <c r="AH2597" s="16" t="str">
        <f>IF(AND(B2597="Premier League",E2597="Live"),_xlfn.XLOOKUP(_xlfn.TEXTJOIN(" vs ",,C2597:D2597),Calendar!G:G,Calendar!B:B),IF(AND(B2597="Premier League",E2597="Highlights"),_xlfn.XLOOKUP(H2597,Calendar!O:O,Calendar!N:N,,-1),""))</f>
        <v/>
      </c>
    </row>
    <row r="2598" spans="34:34" x14ac:dyDescent="0.35">
      <c r="AH2598" s="16" t="str">
        <f>IF(AND(B2598="Premier League",E2598="Live"),_xlfn.XLOOKUP(_xlfn.TEXTJOIN(" vs ",,C2598:D2598),Calendar!G:G,Calendar!B:B),IF(AND(B2598="Premier League",E2598="Highlights"),_xlfn.XLOOKUP(H2598,Calendar!O:O,Calendar!N:N,,-1),""))</f>
        <v/>
      </c>
    </row>
    <row r="2599" spans="34:34" x14ac:dyDescent="0.35">
      <c r="AH2599" s="16" t="str">
        <f>IF(AND(B2599="Premier League",E2599="Live"),_xlfn.XLOOKUP(_xlfn.TEXTJOIN(" vs ",,C2599:D2599),Calendar!G:G,Calendar!B:B),IF(AND(B2599="Premier League",E2599="Highlights"),_xlfn.XLOOKUP(H2599,Calendar!O:O,Calendar!N:N,,-1),""))</f>
        <v/>
      </c>
    </row>
    <row r="2600" spans="34:34" x14ac:dyDescent="0.35">
      <c r="AH2600" s="16" t="str">
        <f>IF(AND(B2600="Premier League",E2600="Live"),_xlfn.XLOOKUP(_xlfn.TEXTJOIN(" vs ",,C2600:D2600),Calendar!G:G,Calendar!B:B),IF(AND(B2600="Premier League",E2600="Highlights"),_xlfn.XLOOKUP(H2600,Calendar!O:O,Calendar!N:N,,-1),""))</f>
        <v/>
      </c>
    </row>
    <row r="2601" spans="34:34" x14ac:dyDescent="0.35">
      <c r="AH2601" s="16" t="str">
        <f>IF(AND(B2601="Premier League",E2601="Live"),_xlfn.XLOOKUP(_xlfn.TEXTJOIN(" vs ",,C2601:D2601),Calendar!G:G,Calendar!B:B),IF(AND(B2601="Premier League",E2601="Highlights"),_xlfn.XLOOKUP(H2601,Calendar!O:O,Calendar!N:N,,-1),""))</f>
        <v/>
      </c>
    </row>
    <row r="2602" spans="34:34" x14ac:dyDescent="0.35">
      <c r="AH2602" s="16" t="str">
        <f>IF(AND(B2602="Premier League",E2602="Live"),_xlfn.XLOOKUP(_xlfn.TEXTJOIN(" vs ",,C2602:D2602),Calendar!G:G,Calendar!B:B),IF(AND(B2602="Premier League",E2602="Highlights"),_xlfn.XLOOKUP(H2602,Calendar!O:O,Calendar!N:N,,-1),""))</f>
        <v/>
      </c>
    </row>
    <row r="2603" spans="34:34" x14ac:dyDescent="0.35">
      <c r="AH2603" s="16" t="str">
        <f>IF(AND(B2603="Premier League",E2603="Live"),_xlfn.XLOOKUP(_xlfn.TEXTJOIN(" vs ",,C2603:D2603),Calendar!G:G,Calendar!B:B),IF(AND(B2603="Premier League",E2603="Highlights"),_xlfn.XLOOKUP(H2603,Calendar!O:O,Calendar!N:N,,-1),""))</f>
        <v/>
      </c>
    </row>
    <row r="2604" spans="34:34" x14ac:dyDescent="0.35">
      <c r="AH2604" s="16" t="str">
        <f>IF(AND(B2604="Premier League",E2604="Live"),_xlfn.XLOOKUP(_xlfn.TEXTJOIN(" vs ",,C2604:D2604),Calendar!G:G,Calendar!B:B),IF(AND(B2604="Premier League",E2604="Highlights"),_xlfn.XLOOKUP(H2604,Calendar!O:O,Calendar!N:N,,-1),""))</f>
        <v/>
      </c>
    </row>
    <row r="2605" spans="34:34" x14ac:dyDescent="0.35">
      <c r="AH2605" s="16" t="str">
        <f>IF(AND(B2605="Premier League",E2605="Live"),_xlfn.XLOOKUP(_xlfn.TEXTJOIN(" vs ",,C2605:D2605),Calendar!G:G,Calendar!B:B),IF(AND(B2605="Premier League",E2605="Highlights"),_xlfn.XLOOKUP(H2605,Calendar!O:O,Calendar!N:N,,-1),""))</f>
        <v/>
      </c>
    </row>
    <row r="2606" spans="34:34" x14ac:dyDescent="0.35">
      <c r="AH2606" s="16" t="str">
        <f>IF(AND(B2606="Premier League",E2606="Live"),_xlfn.XLOOKUP(_xlfn.TEXTJOIN(" vs ",,C2606:D2606),Calendar!G:G,Calendar!B:B),IF(AND(B2606="Premier League",E2606="Highlights"),_xlfn.XLOOKUP(H2606,Calendar!O:O,Calendar!N:N,,-1),""))</f>
        <v/>
      </c>
    </row>
    <row r="2607" spans="34:34" x14ac:dyDescent="0.35">
      <c r="AH2607" s="16" t="str">
        <f>IF(AND(B2607="Premier League",E2607="Live"),_xlfn.XLOOKUP(_xlfn.TEXTJOIN(" vs ",,C2607:D2607),Calendar!G:G,Calendar!B:B),IF(AND(B2607="Premier League",E2607="Highlights"),_xlfn.XLOOKUP(H2607,Calendar!O:O,Calendar!N:N,,-1),""))</f>
        <v/>
      </c>
    </row>
    <row r="2608" spans="34:34" x14ac:dyDescent="0.35">
      <c r="AH2608" s="16" t="str">
        <f>IF(AND(B2608="Premier League",E2608="Live"),_xlfn.XLOOKUP(_xlfn.TEXTJOIN(" vs ",,C2608:D2608),Calendar!G:G,Calendar!B:B),IF(AND(B2608="Premier League",E2608="Highlights"),_xlfn.XLOOKUP(H2608,Calendar!O:O,Calendar!N:N,,-1),""))</f>
        <v/>
      </c>
    </row>
    <row r="2609" spans="34:34" x14ac:dyDescent="0.35">
      <c r="AH2609" s="16" t="str">
        <f>IF(AND(B2609="Premier League",E2609="Live"),_xlfn.XLOOKUP(_xlfn.TEXTJOIN(" vs ",,C2609:D2609),Calendar!G:G,Calendar!B:B),IF(AND(B2609="Premier League",E2609="Highlights"),_xlfn.XLOOKUP(H2609,Calendar!O:O,Calendar!N:N,,-1),""))</f>
        <v/>
      </c>
    </row>
    <row r="2610" spans="34:34" x14ac:dyDescent="0.35">
      <c r="AH2610" s="16" t="str">
        <f>IF(AND(B2610="Premier League",E2610="Live"),_xlfn.XLOOKUP(_xlfn.TEXTJOIN(" vs ",,C2610:D2610),Calendar!G:G,Calendar!B:B),IF(AND(B2610="Premier League",E2610="Highlights"),_xlfn.XLOOKUP(H2610,Calendar!O:O,Calendar!N:N,,-1),""))</f>
        <v/>
      </c>
    </row>
    <row r="2611" spans="34:34" x14ac:dyDescent="0.35">
      <c r="AH2611" s="16" t="str">
        <f>IF(AND(B2611="Premier League",E2611="Live"),_xlfn.XLOOKUP(_xlfn.TEXTJOIN(" vs ",,C2611:D2611),Calendar!G:G,Calendar!B:B),IF(AND(B2611="Premier League",E2611="Highlights"),_xlfn.XLOOKUP(H2611,Calendar!O:O,Calendar!N:N,,-1),""))</f>
        <v/>
      </c>
    </row>
    <row r="2612" spans="34:34" x14ac:dyDescent="0.35">
      <c r="AH2612" s="16" t="str">
        <f>IF(AND(B2612="Premier League",E2612="Live"),_xlfn.XLOOKUP(_xlfn.TEXTJOIN(" vs ",,C2612:D2612),Calendar!G:G,Calendar!B:B),IF(AND(B2612="Premier League",E2612="Highlights"),_xlfn.XLOOKUP(H2612,Calendar!O:O,Calendar!N:N,,-1),""))</f>
        <v/>
      </c>
    </row>
    <row r="2613" spans="34:34" x14ac:dyDescent="0.35">
      <c r="AH2613" s="16" t="str">
        <f>IF(AND(B2613="Premier League",E2613="Live"),_xlfn.XLOOKUP(_xlfn.TEXTJOIN(" vs ",,C2613:D2613),Calendar!G:G,Calendar!B:B),IF(AND(B2613="Premier League",E2613="Highlights"),_xlfn.XLOOKUP(H2613,Calendar!O:O,Calendar!N:N,,-1),""))</f>
        <v/>
      </c>
    </row>
    <row r="2614" spans="34:34" x14ac:dyDescent="0.35">
      <c r="AH2614" s="16" t="str">
        <f>IF(AND(B2614="Premier League",E2614="Live"),_xlfn.XLOOKUP(_xlfn.TEXTJOIN(" vs ",,C2614:D2614),Calendar!G:G,Calendar!B:B),IF(AND(B2614="Premier League",E2614="Highlights"),_xlfn.XLOOKUP(H2614,Calendar!O:O,Calendar!N:N,,-1),""))</f>
        <v/>
      </c>
    </row>
    <row r="2615" spans="34:34" x14ac:dyDescent="0.35">
      <c r="AH2615" s="16" t="str">
        <f>IF(AND(B2615="Premier League",E2615="Live"),_xlfn.XLOOKUP(_xlfn.TEXTJOIN(" vs ",,C2615:D2615),Calendar!G:G,Calendar!B:B),IF(AND(B2615="Premier League",E2615="Highlights"),_xlfn.XLOOKUP(H2615,Calendar!O:O,Calendar!N:N,,-1),""))</f>
        <v/>
      </c>
    </row>
    <row r="2616" spans="34:34" x14ac:dyDescent="0.35">
      <c r="AH2616" s="16" t="str">
        <f>IF(AND(B2616="Premier League",E2616="Live"),_xlfn.XLOOKUP(_xlfn.TEXTJOIN(" vs ",,C2616:D2616),Calendar!G:G,Calendar!B:B),IF(AND(B2616="Premier League",E2616="Highlights"),_xlfn.XLOOKUP(H2616,Calendar!O:O,Calendar!N:N,,-1),""))</f>
        <v/>
      </c>
    </row>
    <row r="2617" spans="34:34" x14ac:dyDescent="0.35">
      <c r="AH2617" s="16" t="str">
        <f>IF(AND(B2617="Premier League",E2617="Live"),_xlfn.XLOOKUP(_xlfn.TEXTJOIN(" vs ",,C2617:D2617),Calendar!G:G,Calendar!B:B),IF(AND(B2617="Premier League",E2617="Highlights"),_xlfn.XLOOKUP(H2617,Calendar!O:O,Calendar!N:N,,-1),""))</f>
        <v/>
      </c>
    </row>
    <row r="2618" spans="34:34" x14ac:dyDescent="0.35">
      <c r="AH2618" s="16" t="str">
        <f>IF(AND(B2618="Premier League",E2618="Live"),_xlfn.XLOOKUP(_xlfn.TEXTJOIN(" vs ",,C2618:D2618),Calendar!G:G,Calendar!B:B),IF(AND(B2618="Premier League",E2618="Highlights"),_xlfn.XLOOKUP(H2618,Calendar!O:O,Calendar!N:N,,-1),""))</f>
        <v/>
      </c>
    </row>
    <row r="2619" spans="34:34" x14ac:dyDescent="0.35">
      <c r="AH2619" s="16" t="str">
        <f>IF(AND(B2619="Premier League",E2619="Live"),_xlfn.XLOOKUP(_xlfn.TEXTJOIN(" vs ",,C2619:D2619),Calendar!G:G,Calendar!B:B),IF(AND(B2619="Premier League",E2619="Highlights"),_xlfn.XLOOKUP(H2619,Calendar!O:O,Calendar!N:N,,-1),""))</f>
        <v/>
      </c>
    </row>
    <row r="2620" spans="34:34" x14ac:dyDescent="0.35">
      <c r="AH2620" s="16" t="str">
        <f>IF(AND(B2620="Premier League",E2620="Live"),_xlfn.XLOOKUP(_xlfn.TEXTJOIN(" vs ",,C2620:D2620),Calendar!G:G,Calendar!B:B),IF(AND(B2620="Premier League",E2620="Highlights"),_xlfn.XLOOKUP(H2620,Calendar!O:O,Calendar!N:N,,-1),""))</f>
        <v/>
      </c>
    </row>
    <row r="2621" spans="34:34" x14ac:dyDescent="0.35">
      <c r="AH2621" s="16" t="str">
        <f>IF(AND(B2621="Premier League",E2621="Live"),_xlfn.XLOOKUP(_xlfn.TEXTJOIN(" vs ",,C2621:D2621),Calendar!G:G,Calendar!B:B),IF(AND(B2621="Premier League",E2621="Highlights"),_xlfn.XLOOKUP(H2621,Calendar!O:O,Calendar!N:N,,-1),""))</f>
        <v/>
      </c>
    </row>
    <row r="2622" spans="34:34" x14ac:dyDescent="0.35">
      <c r="AH2622" s="16" t="str">
        <f>IF(AND(B2622="Premier League",E2622="Live"),_xlfn.XLOOKUP(_xlfn.TEXTJOIN(" vs ",,C2622:D2622),Calendar!G:G,Calendar!B:B),IF(AND(B2622="Premier League",E2622="Highlights"),_xlfn.XLOOKUP(H2622,Calendar!O:O,Calendar!N:N,,-1),""))</f>
        <v/>
      </c>
    </row>
    <row r="2623" spans="34:34" x14ac:dyDescent="0.35">
      <c r="AH2623" s="16" t="str">
        <f>IF(AND(B2623="Premier League",E2623="Live"),_xlfn.XLOOKUP(_xlfn.TEXTJOIN(" vs ",,C2623:D2623),Calendar!G:G,Calendar!B:B),IF(AND(B2623="Premier League",E2623="Highlights"),_xlfn.XLOOKUP(H2623,Calendar!O:O,Calendar!N:N,,-1),""))</f>
        <v/>
      </c>
    </row>
    <row r="2624" spans="34:34" x14ac:dyDescent="0.35">
      <c r="AH2624" s="16" t="str">
        <f>IF(AND(B2624="Premier League",E2624="Live"),_xlfn.XLOOKUP(_xlfn.TEXTJOIN(" vs ",,C2624:D2624),Calendar!G:G,Calendar!B:B),IF(AND(B2624="Premier League",E2624="Highlights"),_xlfn.XLOOKUP(H2624,Calendar!O:O,Calendar!N:N,,-1),""))</f>
        <v/>
      </c>
    </row>
    <row r="2625" spans="34:34" x14ac:dyDescent="0.35">
      <c r="AH2625" s="16" t="str">
        <f>IF(AND(B2625="Premier League",E2625="Live"),_xlfn.XLOOKUP(_xlfn.TEXTJOIN(" vs ",,C2625:D2625),Calendar!G:G,Calendar!B:B),IF(AND(B2625="Premier League",E2625="Highlights"),_xlfn.XLOOKUP(H2625,Calendar!O:O,Calendar!N:N,,-1),""))</f>
        <v/>
      </c>
    </row>
    <row r="2626" spans="34:34" x14ac:dyDescent="0.35">
      <c r="AH2626" s="16" t="str">
        <f>IF(AND(B2626="Premier League",E2626="Live"),_xlfn.XLOOKUP(_xlfn.TEXTJOIN(" vs ",,C2626:D2626),Calendar!G:G,Calendar!B:B),IF(AND(B2626="Premier League",E2626="Highlights"),_xlfn.XLOOKUP(H2626,Calendar!O:O,Calendar!N:N,,-1),""))</f>
        <v/>
      </c>
    </row>
    <row r="2627" spans="34:34" x14ac:dyDescent="0.35">
      <c r="AH2627" s="16" t="str">
        <f>IF(AND(B2627="Premier League",E2627="Live"),_xlfn.XLOOKUP(_xlfn.TEXTJOIN(" vs ",,C2627:D2627),Calendar!G:G,Calendar!B:B),IF(AND(B2627="Premier League",E2627="Highlights"),_xlfn.XLOOKUP(H2627,Calendar!O:O,Calendar!N:N,,-1),""))</f>
        <v/>
      </c>
    </row>
    <row r="2628" spans="34:34" x14ac:dyDescent="0.35">
      <c r="AH2628" s="16" t="str">
        <f>IF(AND(B2628="Premier League",E2628="Live"),_xlfn.XLOOKUP(_xlfn.TEXTJOIN(" vs ",,C2628:D2628),Calendar!G:G,Calendar!B:B),IF(AND(B2628="Premier League",E2628="Highlights"),_xlfn.XLOOKUP(H2628,Calendar!O:O,Calendar!N:N,,-1),""))</f>
        <v/>
      </c>
    </row>
    <row r="2629" spans="34:34" x14ac:dyDescent="0.35">
      <c r="AH2629" s="16" t="str">
        <f>IF(AND(B2629="Premier League",E2629="Live"),_xlfn.XLOOKUP(_xlfn.TEXTJOIN(" vs ",,C2629:D2629),Calendar!G:G,Calendar!B:B),IF(AND(B2629="Premier League",E2629="Highlights"),_xlfn.XLOOKUP(H2629,Calendar!O:O,Calendar!N:N,,-1),""))</f>
        <v/>
      </c>
    </row>
    <row r="2630" spans="34:34" x14ac:dyDescent="0.35">
      <c r="AH2630" s="16" t="str">
        <f>IF(AND(B2630="Premier League",E2630="Live"),_xlfn.XLOOKUP(_xlfn.TEXTJOIN(" vs ",,C2630:D2630),Calendar!G:G,Calendar!B:B),IF(AND(B2630="Premier League",E2630="Highlights"),_xlfn.XLOOKUP(H2630,Calendar!O:O,Calendar!N:N,,-1),""))</f>
        <v/>
      </c>
    </row>
    <row r="2631" spans="34:34" x14ac:dyDescent="0.35">
      <c r="AH2631" s="16" t="str">
        <f>IF(AND(B2631="Premier League",E2631="Live"),_xlfn.XLOOKUP(_xlfn.TEXTJOIN(" vs ",,C2631:D2631),Calendar!G:G,Calendar!B:B),IF(AND(B2631="Premier League",E2631="Highlights"),_xlfn.XLOOKUP(H2631,Calendar!O:O,Calendar!N:N,,-1),""))</f>
        <v/>
      </c>
    </row>
    <row r="2632" spans="34:34" x14ac:dyDescent="0.35">
      <c r="AH2632" s="16" t="str">
        <f>IF(AND(B2632="Premier League",E2632="Live"),_xlfn.XLOOKUP(_xlfn.TEXTJOIN(" vs ",,C2632:D2632),Calendar!G:G,Calendar!B:B),IF(AND(B2632="Premier League",E2632="Highlights"),_xlfn.XLOOKUP(H2632,Calendar!O:O,Calendar!N:N,,-1),""))</f>
        <v/>
      </c>
    </row>
    <row r="2633" spans="34:34" x14ac:dyDescent="0.35">
      <c r="AH2633" s="16" t="str">
        <f>IF(AND(B2633="Premier League",E2633="Live"),_xlfn.XLOOKUP(_xlfn.TEXTJOIN(" vs ",,C2633:D2633),Calendar!G:G,Calendar!B:B),IF(AND(B2633="Premier League",E2633="Highlights"),_xlfn.XLOOKUP(H2633,Calendar!O:O,Calendar!N:N,,-1),""))</f>
        <v/>
      </c>
    </row>
    <row r="2634" spans="34:34" x14ac:dyDescent="0.35">
      <c r="AH2634" s="16" t="str">
        <f>IF(AND(B2634="Premier League",E2634="Live"),_xlfn.XLOOKUP(_xlfn.TEXTJOIN(" vs ",,C2634:D2634),Calendar!G:G,Calendar!B:B),IF(AND(B2634="Premier League",E2634="Highlights"),_xlfn.XLOOKUP(H2634,Calendar!O:O,Calendar!N:N,,-1),""))</f>
        <v/>
      </c>
    </row>
    <row r="2635" spans="34:34" x14ac:dyDescent="0.35">
      <c r="AH2635" s="16" t="str">
        <f>IF(AND(B2635="Premier League",E2635="Live"),_xlfn.XLOOKUP(_xlfn.TEXTJOIN(" vs ",,C2635:D2635),Calendar!G:G,Calendar!B:B),IF(AND(B2635="Premier League",E2635="Highlights"),_xlfn.XLOOKUP(H2635,Calendar!O:O,Calendar!N:N,,-1),""))</f>
        <v/>
      </c>
    </row>
    <row r="2636" spans="34:34" x14ac:dyDescent="0.35">
      <c r="AH2636" s="16" t="str">
        <f>IF(AND(B2636="Premier League",E2636="Live"),_xlfn.XLOOKUP(_xlfn.TEXTJOIN(" vs ",,C2636:D2636),Calendar!G:G,Calendar!B:B),IF(AND(B2636="Premier League",E2636="Highlights"),_xlfn.XLOOKUP(H2636,Calendar!O:O,Calendar!N:N,,-1),""))</f>
        <v/>
      </c>
    </row>
    <row r="2637" spans="34:34" x14ac:dyDescent="0.35">
      <c r="AH2637" s="16" t="str">
        <f>IF(AND(B2637="Premier League",E2637="Live"),_xlfn.XLOOKUP(_xlfn.TEXTJOIN(" vs ",,C2637:D2637),Calendar!G:G,Calendar!B:B),IF(AND(B2637="Premier League",E2637="Highlights"),_xlfn.XLOOKUP(H2637,Calendar!O:O,Calendar!N:N,,-1),""))</f>
        <v/>
      </c>
    </row>
    <row r="2638" spans="34:34" x14ac:dyDescent="0.35">
      <c r="AH2638" s="16" t="str">
        <f>IF(AND(B2638="Premier League",E2638="Live"),_xlfn.XLOOKUP(_xlfn.TEXTJOIN(" vs ",,C2638:D2638),Calendar!G:G,Calendar!B:B),IF(AND(B2638="Premier League",E2638="Highlights"),_xlfn.XLOOKUP(H2638,Calendar!O:O,Calendar!N:N,,-1),""))</f>
        <v/>
      </c>
    </row>
    <row r="2639" spans="34:34" x14ac:dyDescent="0.35">
      <c r="AH2639" s="16" t="str">
        <f>IF(AND(B2639="Premier League",E2639="Live"),_xlfn.XLOOKUP(_xlfn.TEXTJOIN(" vs ",,C2639:D2639),Calendar!G:G,Calendar!B:B),IF(AND(B2639="Premier League",E2639="Highlights"),_xlfn.XLOOKUP(H2639,Calendar!O:O,Calendar!N:N,,-1),""))</f>
        <v/>
      </c>
    </row>
    <row r="2640" spans="34:34" x14ac:dyDescent="0.35">
      <c r="AH2640" s="16" t="str">
        <f>IF(AND(B2640="Premier League",E2640="Live"),_xlfn.XLOOKUP(_xlfn.TEXTJOIN(" vs ",,C2640:D2640),Calendar!G:G,Calendar!B:B),IF(AND(B2640="Premier League",E2640="Highlights"),_xlfn.XLOOKUP(H2640,Calendar!O:O,Calendar!N:N,,-1),""))</f>
        <v/>
      </c>
    </row>
    <row r="2641" spans="34:34" x14ac:dyDescent="0.35">
      <c r="AH2641" s="16" t="str">
        <f>IF(AND(B2641="Premier League",E2641="Live"),_xlfn.XLOOKUP(_xlfn.TEXTJOIN(" vs ",,C2641:D2641),Calendar!G:G,Calendar!B:B),IF(AND(B2641="Premier League",E2641="Highlights"),_xlfn.XLOOKUP(H2641,Calendar!O:O,Calendar!N:N,,-1),""))</f>
        <v/>
      </c>
    </row>
    <row r="2642" spans="34:34" x14ac:dyDescent="0.35">
      <c r="AH2642" s="16" t="str">
        <f>IF(AND(B2642="Premier League",E2642="Live"),_xlfn.XLOOKUP(_xlfn.TEXTJOIN(" vs ",,C2642:D2642),Calendar!G:G,Calendar!B:B),IF(AND(B2642="Premier League",E2642="Highlights"),_xlfn.XLOOKUP(H2642,Calendar!O:O,Calendar!N:N,,-1),""))</f>
        <v/>
      </c>
    </row>
    <row r="2643" spans="34:34" x14ac:dyDescent="0.35">
      <c r="AH2643" s="16" t="str">
        <f>IF(AND(B2643="Premier League",E2643="Live"),_xlfn.XLOOKUP(_xlfn.TEXTJOIN(" vs ",,C2643:D2643),Calendar!G:G,Calendar!B:B),IF(AND(B2643="Premier League",E2643="Highlights"),_xlfn.XLOOKUP(H2643,Calendar!O:O,Calendar!N:N,,-1),""))</f>
        <v/>
      </c>
    </row>
    <row r="2644" spans="34:34" x14ac:dyDescent="0.35">
      <c r="AH2644" s="16" t="str">
        <f>IF(AND(B2644="Premier League",E2644="Live"),_xlfn.XLOOKUP(_xlfn.TEXTJOIN(" vs ",,C2644:D2644),Calendar!G:G,Calendar!B:B),IF(AND(B2644="Premier League",E2644="Highlights"),_xlfn.XLOOKUP(H2644,Calendar!O:O,Calendar!N:N,,-1),""))</f>
        <v/>
      </c>
    </row>
    <row r="2645" spans="34:34" x14ac:dyDescent="0.35">
      <c r="AH2645" s="16" t="str">
        <f>IF(AND(B2645="Premier League",E2645="Live"),_xlfn.XLOOKUP(_xlfn.TEXTJOIN(" vs ",,C2645:D2645),Calendar!G:G,Calendar!B:B),IF(AND(B2645="Premier League",E2645="Highlights"),_xlfn.XLOOKUP(H2645,Calendar!O:O,Calendar!N:N,,-1),""))</f>
        <v/>
      </c>
    </row>
    <row r="2646" spans="34:34" x14ac:dyDescent="0.35">
      <c r="AH2646" s="16" t="str">
        <f>IF(AND(B2646="Premier League",E2646="Live"),_xlfn.XLOOKUP(_xlfn.TEXTJOIN(" vs ",,C2646:D2646),Calendar!G:G,Calendar!B:B),IF(AND(B2646="Premier League",E2646="Highlights"),_xlfn.XLOOKUP(H2646,Calendar!O:O,Calendar!N:N,,-1),""))</f>
        <v/>
      </c>
    </row>
    <row r="2647" spans="34:34" x14ac:dyDescent="0.35">
      <c r="AH2647" s="16" t="str">
        <f>IF(AND(B2647="Premier League",E2647="Live"),_xlfn.XLOOKUP(_xlfn.TEXTJOIN(" vs ",,C2647:D2647),Calendar!G:G,Calendar!B:B),IF(AND(B2647="Premier League",E2647="Highlights"),_xlfn.XLOOKUP(H2647,Calendar!O:O,Calendar!N:N,,-1),""))</f>
        <v/>
      </c>
    </row>
    <row r="2648" spans="34:34" x14ac:dyDescent="0.35">
      <c r="AH2648" s="16" t="str">
        <f>IF(AND(B2648="Premier League",E2648="Live"),_xlfn.XLOOKUP(_xlfn.TEXTJOIN(" vs ",,C2648:D2648),Calendar!G:G,Calendar!B:B),IF(AND(B2648="Premier League",E2648="Highlights"),_xlfn.XLOOKUP(H2648,Calendar!O:O,Calendar!N:N,,-1),""))</f>
        <v/>
      </c>
    </row>
    <row r="2649" spans="34:34" x14ac:dyDescent="0.35">
      <c r="AH2649" s="16" t="str">
        <f>IF(AND(B2649="Premier League",E2649="Live"),_xlfn.XLOOKUP(_xlfn.TEXTJOIN(" vs ",,C2649:D2649),Calendar!G:G,Calendar!B:B),IF(AND(B2649="Premier League",E2649="Highlights"),_xlfn.XLOOKUP(H2649,Calendar!O:O,Calendar!N:N,,-1),""))</f>
        <v/>
      </c>
    </row>
    <row r="2650" spans="34:34" x14ac:dyDescent="0.35">
      <c r="AH2650" s="16" t="str">
        <f>IF(AND(B2650="Premier League",E2650="Live"),_xlfn.XLOOKUP(_xlfn.TEXTJOIN(" vs ",,C2650:D2650),Calendar!G:G,Calendar!B:B),IF(AND(B2650="Premier League",E2650="Highlights"),_xlfn.XLOOKUP(H2650,Calendar!O:O,Calendar!N:N,,-1),""))</f>
        <v/>
      </c>
    </row>
    <row r="2651" spans="34:34" x14ac:dyDescent="0.35">
      <c r="AH2651" s="16" t="str">
        <f>IF(AND(B2651="Premier League",E2651="Live"),_xlfn.XLOOKUP(_xlfn.TEXTJOIN(" vs ",,C2651:D2651),Calendar!G:G,Calendar!B:B),IF(AND(B2651="Premier League",E2651="Highlights"),_xlfn.XLOOKUP(H2651,Calendar!O:O,Calendar!N:N,,-1),""))</f>
        <v/>
      </c>
    </row>
    <row r="2652" spans="34:34" x14ac:dyDescent="0.35">
      <c r="AH2652" s="16" t="str">
        <f>IF(AND(B2652="Premier League",E2652="Live"),_xlfn.XLOOKUP(_xlfn.TEXTJOIN(" vs ",,C2652:D2652),Calendar!G:G,Calendar!B:B),IF(AND(B2652="Premier League",E2652="Highlights"),_xlfn.XLOOKUP(H2652,Calendar!O:O,Calendar!N:N,,-1),""))</f>
        <v/>
      </c>
    </row>
    <row r="2653" spans="34:34" x14ac:dyDescent="0.35">
      <c r="AH2653" s="16" t="str">
        <f>IF(AND(B2653="Premier League",E2653="Live"),_xlfn.XLOOKUP(_xlfn.TEXTJOIN(" vs ",,C2653:D2653),Calendar!G:G,Calendar!B:B),IF(AND(B2653="Premier League",E2653="Highlights"),_xlfn.XLOOKUP(H2653,Calendar!O:O,Calendar!N:N,,-1),""))</f>
        <v/>
      </c>
    </row>
    <row r="2654" spans="34:34" x14ac:dyDescent="0.35">
      <c r="AH2654" s="16" t="str">
        <f>IF(AND(B2654="Premier League",E2654="Live"),_xlfn.XLOOKUP(_xlfn.TEXTJOIN(" vs ",,C2654:D2654),Calendar!G:G,Calendar!B:B),IF(AND(B2654="Premier League",E2654="Highlights"),_xlfn.XLOOKUP(H2654,Calendar!O:O,Calendar!N:N,,-1),""))</f>
        <v/>
      </c>
    </row>
    <row r="2655" spans="34:34" x14ac:dyDescent="0.35">
      <c r="AH2655" s="16" t="str">
        <f>IF(AND(B2655="Premier League",E2655="Live"),_xlfn.XLOOKUP(_xlfn.TEXTJOIN(" vs ",,C2655:D2655),Calendar!G:G,Calendar!B:B),IF(AND(B2655="Premier League",E2655="Highlights"),_xlfn.XLOOKUP(H2655,Calendar!O:O,Calendar!N:N,,-1),""))</f>
        <v/>
      </c>
    </row>
    <row r="2656" spans="34:34" x14ac:dyDescent="0.35">
      <c r="AH2656" s="16" t="str">
        <f>IF(AND(B2656="Premier League",E2656="Live"),_xlfn.XLOOKUP(_xlfn.TEXTJOIN(" vs ",,C2656:D2656),Calendar!G:G,Calendar!B:B),IF(AND(B2656="Premier League",E2656="Highlights"),_xlfn.XLOOKUP(H2656,Calendar!O:O,Calendar!N:N,,-1),""))</f>
        <v/>
      </c>
    </row>
    <row r="2657" spans="34:34" x14ac:dyDescent="0.35">
      <c r="AH2657" s="16" t="str">
        <f>IF(AND(B2657="Premier League",E2657="Live"),_xlfn.XLOOKUP(_xlfn.TEXTJOIN(" vs ",,C2657:D2657),Calendar!G:G,Calendar!B:B),IF(AND(B2657="Premier League",E2657="Highlights"),_xlfn.XLOOKUP(H2657,Calendar!O:O,Calendar!N:N,,-1),""))</f>
        <v/>
      </c>
    </row>
    <row r="2658" spans="34:34" x14ac:dyDescent="0.35">
      <c r="AH2658" s="16" t="str">
        <f>IF(AND(B2658="Premier League",E2658="Live"),_xlfn.XLOOKUP(_xlfn.TEXTJOIN(" vs ",,C2658:D2658),Calendar!G:G,Calendar!B:B),IF(AND(B2658="Premier League",E2658="Highlights"),_xlfn.XLOOKUP(H2658,Calendar!O:O,Calendar!N:N,,-1),""))</f>
        <v/>
      </c>
    </row>
    <row r="2659" spans="34:34" x14ac:dyDescent="0.35">
      <c r="AH2659" s="16" t="str">
        <f>IF(AND(B2659="Premier League",E2659="Live"),_xlfn.XLOOKUP(_xlfn.TEXTJOIN(" vs ",,C2659:D2659),Calendar!G:G,Calendar!B:B),IF(AND(B2659="Premier League",E2659="Highlights"),_xlfn.XLOOKUP(H2659,Calendar!O:O,Calendar!N:N,,-1),""))</f>
        <v/>
      </c>
    </row>
    <row r="2660" spans="34:34" x14ac:dyDescent="0.35">
      <c r="AH2660" s="16" t="str">
        <f>IF(AND(B2660="Premier League",E2660="Live"),_xlfn.XLOOKUP(_xlfn.TEXTJOIN(" vs ",,C2660:D2660),Calendar!G:G,Calendar!B:B),IF(AND(B2660="Premier League",E2660="Highlights"),_xlfn.XLOOKUP(H2660,Calendar!O:O,Calendar!N:N,,-1),""))</f>
        <v/>
      </c>
    </row>
    <row r="2661" spans="34:34" x14ac:dyDescent="0.35">
      <c r="AH2661" s="16" t="str">
        <f>IF(AND(B2661="Premier League",E2661="Live"),_xlfn.XLOOKUP(_xlfn.TEXTJOIN(" vs ",,C2661:D2661),Calendar!G:G,Calendar!B:B),IF(AND(B2661="Premier League",E2661="Highlights"),_xlfn.XLOOKUP(H2661,Calendar!O:O,Calendar!N:N,,-1),""))</f>
        <v/>
      </c>
    </row>
    <row r="2662" spans="34:34" x14ac:dyDescent="0.35">
      <c r="AH2662" s="16" t="str">
        <f>IF(AND(B2662="Premier League",E2662="Live"),_xlfn.XLOOKUP(_xlfn.TEXTJOIN(" vs ",,C2662:D2662),Calendar!G:G,Calendar!B:B),IF(AND(B2662="Premier League",E2662="Highlights"),_xlfn.XLOOKUP(H2662,Calendar!O:O,Calendar!N:N,,-1),""))</f>
        <v/>
      </c>
    </row>
    <row r="2663" spans="34:34" x14ac:dyDescent="0.35">
      <c r="AH2663" s="16" t="str">
        <f>IF(AND(B2663="Premier League",E2663="Live"),_xlfn.XLOOKUP(_xlfn.TEXTJOIN(" vs ",,C2663:D2663),Calendar!G:G,Calendar!B:B),IF(AND(B2663="Premier League",E2663="Highlights"),_xlfn.XLOOKUP(H2663,Calendar!O:O,Calendar!N:N,,-1),""))</f>
        <v/>
      </c>
    </row>
    <row r="2664" spans="34:34" x14ac:dyDescent="0.35">
      <c r="AH2664" s="16" t="str">
        <f>IF(AND(B2664="Premier League",E2664="Live"),_xlfn.XLOOKUP(_xlfn.TEXTJOIN(" vs ",,C2664:D2664),Calendar!G:G,Calendar!B:B),IF(AND(B2664="Premier League",E2664="Highlights"),_xlfn.XLOOKUP(H2664,Calendar!O:O,Calendar!N:N,,-1),""))</f>
        <v/>
      </c>
    </row>
    <row r="2665" spans="34:34" x14ac:dyDescent="0.35">
      <c r="AH2665" s="16" t="str">
        <f>IF(AND(B2665="Premier League",E2665="Live"),_xlfn.XLOOKUP(_xlfn.TEXTJOIN(" vs ",,C2665:D2665),Calendar!G:G,Calendar!B:B),IF(AND(B2665="Premier League",E2665="Highlights"),_xlfn.XLOOKUP(H2665,Calendar!O:O,Calendar!N:N,,-1),""))</f>
        <v/>
      </c>
    </row>
    <row r="2666" spans="34:34" x14ac:dyDescent="0.35">
      <c r="AH2666" s="16" t="str">
        <f>IF(AND(B2666="Premier League",E2666="Live"),_xlfn.XLOOKUP(_xlfn.TEXTJOIN(" vs ",,C2666:D2666),Calendar!G:G,Calendar!B:B),IF(AND(B2666="Premier League",E2666="Highlights"),_xlfn.XLOOKUP(H2666,Calendar!O:O,Calendar!N:N,,-1),""))</f>
        <v/>
      </c>
    </row>
    <row r="2667" spans="34:34" x14ac:dyDescent="0.35">
      <c r="AH2667" s="16" t="str">
        <f>IF(AND(B2667="Premier League",E2667="Live"),_xlfn.XLOOKUP(_xlfn.TEXTJOIN(" vs ",,C2667:D2667),Calendar!G:G,Calendar!B:B),IF(AND(B2667="Premier League",E2667="Highlights"),_xlfn.XLOOKUP(H2667,Calendar!O:O,Calendar!N:N,,-1),""))</f>
        <v/>
      </c>
    </row>
    <row r="2668" spans="34:34" x14ac:dyDescent="0.35">
      <c r="AH2668" s="16" t="str">
        <f>IF(AND(B2668="Premier League",E2668="Live"),_xlfn.XLOOKUP(_xlfn.TEXTJOIN(" vs ",,C2668:D2668),Calendar!G:G,Calendar!B:B),IF(AND(B2668="Premier League",E2668="Highlights"),_xlfn.XLOOKUP(H2668,Calendar!O:O,Calendar!N:N,,-1),""))</f>
        <v/>
      </c>
    </row>
    <row r="2669" spans="34:34" x14ac:dyDescent="0.35">
      <c r="AH2669" s="16" t="str">
        <f>IF(AND(B2669="Premier League",E2669="Live"),_xlfn.XLOOKUP(_xlfn.TEXTJOIN(" vs ",,C2669:D2669),Calendar!G:G,Calendar!B:B),IF(AND(B2669="Premier League",E2669="Highlights"),_xlfn.XLOOKUP(H2669,Calendar!O:O,Calendar!N:N,,-1),""))</f>
        <v/>
      </c>
    </row>
    <row r="2670" spans="34:34" x14ac:dyDescent="0.35">
      <c r="AH2670" s="16" t="str">
        <f>IF(AND(B2670="Premier League",E2670="Live"),_xlfn.XLOOKUP(_xlfn.TEXTJOIN(" vs ",,C2670:D2670),Calendar!G:G,Calendar!B:B),IF(AND(B2670="Premier League",E2670="Highlights"),_xlfn.XLOOKUP(H2670,Calendar!O:O,Calendar!N:N,,-1),""))</f>
        <v/>
      </c>
    </row>
    <row r="2671" spans="34:34" x14ac:dyDescent="0.35">
      <c r="AH2671" s="16" t="str">
        <f>IF(AND(B2671="Premier League",E2671="Live"),_xlfn.XLOOKUP(_xlfn.TEXTJOIN(" vs ",,C2671:D2671),Calendar!G:G,Calendar!B:B),IF(AND(B2671="Premier League",E2671="Highlights"),_xlfn.XLOOKUP(H2671,Calendar!O:O,Calendar!N:N,,-1),""))</f>
        <v/>
      </c>
    </row>
    <row r="2672" spans="34:34" x14ac:dyDescent="0.35">
      <c r="AH2672" s="16" t="str">
        <f>IF(AND(B2672="Premier League",E2672="Live"),_xlfn.XLOOKUP(_xlfn.TEXTJOIN(" vs ",,C2672:D2672),Calendar!G:G,Calendar!B:B),IF(AND(B2672="Premier League",E2672="Highlights"),_xlfn.XLOOKUP(H2672,Calendar!O:O,Calendar!N:N,,-1),""))</f>
        <v/>
      </c>
    </row>
    <row r="2673" spans="34:34" x14ac:dyDescent="0.35">
      <c r="AH2673" s="16" t="str">
        <f>IF(AND(B2673="Premier League",E2673="Live"),_xlfn.XLOOKUP(_xlfn.TEXTJOIN(" vs ",,C2673:D2673),Calendar!G:G,Calendar!B:B),IF(AND(B2673="Premier League",E2673="Highlights"),_xlfn.XLOOKUP(H2673,Calendar!O:O,Calendar!N:N,,-1),""))</f>
        <v/>
      </c>
    </row>
    <row r="2674" spans="34:34" x14ac:dyDescent="0.35">
      <c r="AH2674" s="16" t="str">
        <f>IF(AND(B2674="Premier League",E2674="Live"),_xlfn.XLOOKUP(_xlfn.TEXTJOIN(" vs ",,C2674:D2674),Calendar!G:G,Calendar!B:B),IF(AND(B2674="Premier League",E2674="Highlights"),_xlfn.XLOOKUP(H2674,Calendar!O:O,Calendar!N:N,,-1),""))</f>
        <v/>
      </c>
    </row>
    <row r="2675" spans="34:34" x14ac:dyDescent="0.35">
      <c r="AH2675" s="16" t="str">
        <f>IF(AND(B2675="Premier League",E2675="Live"),_xlfn.XLOOKUP(_xlfn.TEXTJOIN(" vs ",,C2675:D2675),Calendar!G:G,Calendar!B:B),IF(AND(B2675="Premier League",E2675="Highlights"),_xlfn.XLOOKUP(H2675,Calendar!O:O,Calendar!N:N,,-1),""))</f>
        <v/>
      </c>
    </row>
    <row r="2676" spans="34:34" x14ac:dyDescent="0.35">
      <c r="AH2676" s="16" t="str">
        <f>IF(AND(B2676="Premier League",E2676="Live"),_xlfn.XLOOKUP(_xlfn.TEXTJOIN(" vs ",,C2676:D2676),Calendar!G:G,Calendar!B:B),IF(AND(B2676="Premier League",E2676="Highlights"),_xlfn.XLOOKUP(H2676,Calendar!O:O,Calendar!N:N,,-1),""))</f>
        <v/>
      </c>
    </row>
    <row r="2677" spans="34:34" x14ac:dyDescent="0.35">
      <c r="AH2677" s="16" t="str">
        <f>IF(AND(B2677="Premier League",E2677="Live"),_xlfn.XLOOKUP(_xlfn.TEXTJOIN(" vs ",,C2677:D2677),Calendar!G:G,Calendar!B:B),IF(AND(B2677="Premier League",E2677="Highlights"),_xlfn.XLOOKUP(H2677,Calendar!O:O,Calendar!N:N,,-1),""))</f>
        <v/>
      </c>
    </row>
    <row r="2678" spans="34:34" x14ac:dyDescent="0.35">
      <c r="AH2678" s="16" t="str">
        <f>IF(AND(B2678="Premier League",E2678="Live"),_xlfn.XLOOKUP(_xlfn.TEXTJOIN(" vs ",,C2678:D2678),Calendar!G:G,Calendar!B:B),IF(AND(B2678="Premier League",E2678="Highlights"),_xlfn.XLOOKUP(H2678,Calendar!O:O,Calendar!N:N,,-1),""))</f>
        <v/>
      </c>
    </row>
    <row r="2679" spans="34:34" x14ac:dyDescent="0.35">
      <c r="AH2679" s="16" t="str">
        <f>IF(AND(B2679="Premier League",E2679="Live"),_xlfn.XLOOKUP(_xlfn.TEXTJOIN(" vs ",,C2679:D2679),Calendar!G:G,Calendar!B:B),IF(AND(B2679="Premier League",E2679="Highlights"),_xlfn.XLOOKUP(H2679,Calendar!O:O,Calendar!N:N,,-1),""))</f>
        <v/>
      </c>
    </row>
    <row r="2680" spans="34:34" x14ac:dyDescent="0.35">
      <c r="AH2680" s="16" t="str">
        <f>IF(AND(B2680="Premier League",E2680="Live"),_xlfn.XLOOKUP(_xlfn.TEXTJOIN(" vs ",,C2680:D2680),Calendar!G:G,Calendar!B:B),IF(AND(B2680="Premier League",E2680="Highlights"),_xlfn.XLOOKUP(H2680,Calendar!O:O,Calendar!N:N,,-1),""))</f>
        <v/>
      </c>
    </row>
    <row r="2681" spans="34:34" x14ac:dyDescent="0.35">
      <c r="AH2681" s="16" t="str">
        <f>IF(AND(B2681="Premier League",E2681="Live"),_xlfn.XLOOKUP(_xlfn.TEXTJOIN(" vs ",,C2681:D2681),Calendar!G:G,Calendar!B:B),IF(AND(B2681="Premier League",E2681="Highlights"),_xlfn.XLOOKUP(H2681,Calendar!O:O,Calendar!N:N,,-1),""))</f>
        <v/>
      </c>
    </row>
    <row r="2682" spans="34:34" x14ac:dyDescent="0.35">
      <c r="AH2682" s="16" t="str">
        <f>IF(AND(B2682="Premier League",E2682="Live"),_xlfn.XLOOKUP(_xlfn.TEXTJOIN(" vs ",,C2682:D2682),Calendar!G:G,Calendar!B:B),IF(AND(B2682="Premier League",E2682="Highlights"),_xlfn.XLOOKUP(H2682,Calendar!O:O,Calendar!N:N,,-1),""))</f>
        <v/>
      </c>
    </row>
    <row r="2683" spans="34:34" x14ac:dyDescent="0.35">
      <c r="AH2683" s="16" t="str">
        <f>IF(AND(B2683="Premier League",E2683="Live"),_xlfn.XLOOKUP(_xlfn.TEXTJOIN(" vs ",,C2683:D2683),Calendar!G:G,Calendar!B:B),IF(AND(B2683="Premier League",E2683="Highlights"),_xlfn.XLOOKUP(H2683,Calendar!O:O,Calendar!N:N,,-1),""))</f>
        <v/>
      </c>
    </row>
    <row r="2684" spans="34:34" x14ac:dyDescent="0.35">
      <c r="AH2684" s="16" t="str">
        <f>IF(AND(B2684="Premier League",E2684="Live"),_xlfn.XLOOKUP(_xlfn.TEXTJOIN(" vs ",,C2684:D2684),Calendar!G:G,Calendar!B:B),IF(AND(B2684="Premier League",E2684="Highlights"),_xlfn.XLOOKUP(H2684,Calendar!O:O,Calendar!N:N,,-1),""))</f>
        <v/>
      </c>
    </row>
    <row r="2685" spans="34:34" x14ac:dyDescent="0.35">
      <c r="AH2685" s="16" t="str">
        <f>IF(AND(B2685="Premier League",E2685="Live"),_xlfn.XLOOKUP(_xlfn.TEXTJOIN(" vs ",,C2685:D2685),Calendar!G:G,Calendar!B:B),IF(AND(B2685="Premier League",E2685="Highlights"),_xlfn.XLOOKUP(H2685,Calendar!O:O,Calendar!N:N,,-1),""))</f>
        <v/>
      </c>
    </row>
    <row r="2686" spans="34:34" x14ac:dyDescent="0.35">
      <c r="AH2686" s="16" t="str">
        <f>IF(AND(B2686="Premier League",E2686="Live"),_xlfn.XLOOKUP(_xlfn.TEXTJOIN(" vs ",,C2686:D2686),Calendar!G:G,Calendar!B:B),IF(AND(B2686="Premier League",E2686="Highlights"),_xlfn.XLOOKUP(H2686,Calendar!O:O,Calendar!N:N,,-1),""))</f>
        <v/>
      </c>
    </row>
    <row r="2687" spans="34:34" x14ac:dyDescent="0.35">
      <c r="AH2687" s="16" t="str">
        <f>IF(AND(B2687="Premier League",E2687="Live"),_xlfn.XLOOKUP(_xlfn.TEXTJOIN(" vs ",,C2687:D2687),Calendar!G:G,Calendar!B:B),IF(AND(B2687="Premier League",E2687="Highlights"),_xlfn.XLOOKUP(H2687,Calendar!O:O,Calendar!N:N,,-1),""))</f>
        <v/>
      </c>
    </row>
    <row r="2688" spans="34:34" x14ac:dyDescent="0.35">
      <c r="AH2688" s="16" t="str">
        <f>IF(AND(B2688="Premier League",E2688="Live"),_xlfn.XLOOKUP(_xlfn.TEXTJOIN(" vs ",,C2688:D2688),Calendar!G:G,Calendar!B:B),IF(AND(B2688="Premier League",E2688="Highlights"),_xlfn.XLOOKUP(H2688,Calendar!O:O,Calendar!N:N,,-1),""))</f>
        <v/>
      </c>
    </row>
    <row r="2689" spans="34:34" x14ac:dyDescent="0.35">
      <c r="AH2689" s="16" t="str">
        <f>IF(AND(B2689="Premier League",E2689="Live"),_xlfn.XLOOKUP(_xlfn.TEXTJOIN(" vs ",,C2689:D2689),Calendar!G:G,Calendar!B:B),IF(AND(B2689="Premier League",E2689="Highlights"),_xlfn.XLOOKUP(H2689,Calendar!O:O,Calendar!N:N,,-1),""))</f>
        <v/>
      </c>
    </row>
    <row r="2690" spans="34:34" x14ac:dyDescent="0.35">
      <c r="AH2690" s="16" t="str">
        <f>IF(AND(B2690="Premier League",E2690="Live"),_xlfn.XLOOKUP(_xlfn.TEXTJOIN(" vs ",,C2690:D2690),Calendar!G:G,Calendar!B:B),IF(AND(B2690="Premier League",E2690="Highlights"),_xlfn.XLOOKUP(H2690,Calendar!O:O,Calendar!N:N,,-1),""))</f>
        <v/>
      </c>
    </row>
    <row r="2691" spans="34:34" x14ac:dyDescent="0.35">
      <c r="AH2691" s="16" t="str">
        <f>IF(AND(B2691="Premier League",E2691="Live"),_xlfn.XLOOKUP(_xlfn.TEXTJOIN(" vs ",,C2691:D2691),Calendar!G:G,Calendar!B:B),IF(AND(B2691="Premier League",E2691="Highlights"),_xlfn.XLOOKUP(H2691,Calendar!O:O,Calendar!N:N,,-1),""))</f>
        <v/>
      </c>
    </row>
    <row r="2692" spans="34:34" x14ac:dyDescent="0.35">
      <c r="AH2692" s="16" t="str">
        <f>IF(AND(B2692="Premier League",E2692="Live"),_xlfn.XLOOKUP(_xlfn.TEXTJOIN(" vs ",,C2692:D2692),Calendar!G:G,Calendar!B:B),IF(AND(B2692="Premier League",E2692="Highlights"),_xlfn.XLOOKUP(H2692,Calendar!O:O,Calendar!N:N,,-1),""))</f>
        <v/>
      </c>
    </row>
    <row r="2693" spans="34:34" x14ac:dyDescent="0.35">
      <c r="AH2693" s="16" t="str">
        <f>IF(AND(B2693="Premier League",E2693="Live"),_xlfn.XLOOKUP(_xlfn.TEXTJOIN(" vs ",,C2693:D2693),Calendar!G:G,Calendar!B:B),IF(AND(B2693="Premier League",E2693="Highlights"),_xlfn.XLOOKUP(H2693,Calendar!O:O,Calendar!N:N,,-1),""))</f>
        <v/>
      </c>
    </row>
    <row r="2694" spans="34:34" x14ac:dyDescent="0.35">
      <c r="AH2694" s="16" t="str">
        <f>IF(AND(B2694="Premier League",E2694="Live"),_xlfn.XLOOKUP(_xlfn.TEXTJOIN(" vs ",,C2694:D2694),Calendar!G:G,Calendar!B:B),IF(AND(B2694="Premier League",E2694="Highlights"),_xlfn.XLOOKUP(H2694,Calendar!O:O,Calendar!N:N,,-1),""))</f>
        <v/>
      </c>
    </row>
    <row r="2695" spans="34:34" x14ac:dyDescent="0.35">
      <c r="AH2695" s="16" t="str">
        <f>IF(AND(B2695="Premier League",E2695="Live"),_xlfn.XLOOKUP(_xlfn.TEXTJOIN(" vs ",,C2695:D2695),Calendar!G:G,Calendar!B:B),IF(AND(B2695="Premier League",E2695="Highlights"),_xlfn.XLOOKUP(H2695,Calendar!O:O,Calendar!N:N,,-1),""))</f>
        <v/>
      </c>
    </row>
    <row r="2696" spans="34:34" x14ac:dyDescent="0.35">
      <c r="AH2696" s="16" t="str">
        <f>IF(AND(B2696="Premier League",E2696="Live"),_xlfn.XLOOKUP(_xlfn.TEXTJOIN(" vs ",,C2696:D2696),Calendar!G:G,Calendar!B:B),IF(AND(B2696="Premier League",E2696="Highlights"),_xlfn.XLOOKUP(H2696,Calendar!O:O,Calendar!N:N,,-1),""))</f>
        <v/>
      </c>
    </row>
    <row r="2697" spans="34:34" x14ac:dyDescent="0.35">
      <c r="AH2697" s="16" t="str">
        <f>IF(AND(B2697="Premier League",E2697="Live"),_xlfn.XLOOKUP(_xlfn.TEXTJOIN(" vs ",,C2697:D2697),Calendar!G:G,Calendar!B:B),IF(AND(B2697="Premier League",E2697="Highlights"),_xlfn.XLOOKUP(H2697,Calendar!O:O,Calendar!N:N,,-1),""))</f>
        <v/>
      </c>
    </row>
    <row r="2698" spans="34:34" x14ac:dyDescent="0.35">
      <c r="AH2698" s="16" t="str">
        <f>IF(AND(B2698="Premier League",E2698="Live"),_xlfn.XLOOKUP(_xlfn.TEXTJOIN(" vs ",,C2698:D2698),Calendar!G:G,Calendar!B:B),IF(AND(B2698="Premier League",E2698="Highlights"),_xlfn.XLOOKUP(H2698,Calendar!O:O,Calendar!N:N,,-1),""))</f>
        <v/>
      </c>
    </row>
    <row r="2699" spans="34:34" x14ac:dyDescent="0.35">
      <c r="AH2699" s="16" t="str">
        <f>IF(AND(B2699="Premier League",E2699="Live"),_xlfn.XLOOKUP(_xlfn.TEXTJOIN(" vs ",,C2699:D2699),Calendar!G:G,Calendar!B:B),IF(AND(B2699="Premier League",E2699="Highlights"),_xlfn.XLOOKUP(H2699,Calendar!O:O,Calendar!N:N,,-1),""))</f>
        <v/>
      </c>
    </row>
    <row r="2700" spans="34:34" x14ac:dyDescent="0.35">
      <c r="AH2700" s="16" t="str">
        <f>IF(AND(B2700="Premier League",E2700="Live"),_xlfn.XLOOKUP(_xlfn.TEXTJOIN(" vs ",,C2700:D2700),Calendar!G:G,Calendar!B:B),IF(AND(B2700="Premier League",E2700="Highlights"),_xlfn.XLOOKUP(H2700,Calendar!O:O,Calendar!N:N,,-1),""))</f>
        <v/>
      </c>
    </row>
    <row r="2701" spans="34:34" x14ac:dyDescent="0.35">
      <c r="AH2701" s="16" t="str">
        <f>IF(AND(B2701="Premier League",E2701="Live"),_xlfn.XLOOKUP(_xlfn.TEXTJOIN(" vs ",,C2701:D2701),Calendar!G:G,Calendar!B:B),IF(AND(B2701="Premier League",E2701="Highlights"),_xlfn.XLOOKUP(H2701,Calendar!O:O,Calendar!N:N,,-1),""))</f>
        <v/>
      </c>
    </row>
    <row r="2702" spans="34:34" x14ac:dyDescent="0.35">
      <c r="AH2702" s="16" t="str">
        <f>IF(AND(B2702="Premier League",E2702="Live"),_xlfn.XLOOKUP(_xlfn.TEXTJOIN(" vs ",,C2702:D2702),Calendar!G:G,Calendar!B:B),IF(AND(B2702="Premier League",E2702="Highlights"),_xlfn.XLOOKUP(H2702,Calendar!O:O,Calendar!N:N,,-1),""))</f>
        <v/>
      </c>
    </row>
    <row r="2703" spans="34:34" x14ac:dyDescent="0.35">
      <c r="AH2703" s="16" t="str">
        <f>IF(AND(B2703="Premier League",E2703="Live"),_xlfn.XLOOKUP(_xlfn.TEXTJOIN(" vs ",,C2703:D2703),Calendar!G:G,Calendar!B:B),IF(AND(B2703="Premier League",E2703="Highlights"),_xlfn.XLOOKUP(H2703,Calendar!O:O,Calendar!N:N,,-1),""))</f>
        <v/>
      </c>
    </row>
    <row r="2704" spans="34:34" x14ac:dyDescent="0.35">
      <c r="AH2704" s="16" t="str">
        <f>IF(AND(B2704="Premier League",E2704="Live"),_xlfn.XLOOKUP(_xlfn.TEXTJOIN(" vs ",,C2704:D2704),Calendar!G:G,Calendar!B:B),IF(AND(B2704="Premier League",E2704="Highlights"),_xlfn.XLOOKUP(H2704,Calendar!O:O,Calendar!N:N,,-1),""))</f>
        <v/>
      </c>
    </row>
    <row r="2705" spans="34:34" x14ac:dyDescent="0.35">
      <c r="AH2705" s="16" t="str">
        <f>IF(AND(B2705="Premier League",E2705="Live"),_xlfn.XLOOKUP(_xlfn.TEXTJOIN(" vs ",,C2705:D2705),Calendar!G:G,Calendar!B:B),IF(AND(B2705="Premier League",E2705="Highlights"),_xlfn.XLOOKUP(H2705,Calendar!O:O,Calendar!N:N,,-1),""))</f>
        <v/>
      </c>
    </row>
    <row r="2706" spans="34:34" x14ac:dyDescent="0.35">
      <c r="AH2706" s="16" t="str">
        <f>IF(AND(B2706="Premier League",E2706="Live"),_xlfn.XLOOKUP(_xlfn.TEXTJOIN(" vs ",,C2706:D2706),Calendar!G:G,Calendar!B:B),IF(AND(B2706="Premier League",E2706="Highlights"),_xlfn.XLOOKUP(H2706,Calendar!O:O,Calendar!N:N,,-1),""))</f>
        <v/>
      </c>
    </row>
    <row r="2707" spans="34:34" x14ac:dyDescent="0.35">
      <c r="AH2707" s="16" t="str">
        <f>IF(AND(B2707="Premier League",E2707="Live"),_xlfn.XLOOKUP(_xlfn.TEXTJOIN(" vs ",,C2707:D2707),Calendar!G:G,Calendar!B:B),IF(AND(B2707="Premier League",E2707="Highlights"),_xlfn.XLOOKUP(H2707,Calendar!O:O,Calendar!N:N,,-1),""))</f>
        <v/>
      </c>
    </row>
    <row r="2708" spans="34:34" x14ac:dyDescent="0.35">
      <c r="AH2708" s="16" t="str">
        <f>IF(AND(B2708="Premier League",E2708="Live"),_xlfn.XLOOKUP(_xlfn.TEXTJOIN(" vs ",,C2708:D2708),Calendar!G:G,Calendar!B:B),IF(AND(B2708="Premier League",E2708="Highlights"),_xlfn.XLOOKUP(H2708,Calendar!O:O,Calendar!N:N,,-1),""))</f>
        <v/>
      </c>
    </row>
    <row r="2709" spans="34:34" x14ac:dyDescent="0.35">
      <c r="AH2709" s="16" t="str">
        <f>IF(AND(B2709="Premier League",E2709="Live"),_xlfn.XLOOKUP(_xlfn.TEXTJOIN(" vs ",,C2709:D2709),Calendar!G:G,Calendar!B:B),IF(AND(B2709="Premier League",E2709="Highlights"),_xlfn.XLOOKUP(H2709,Calendar!O:O,Calendar!N:N,,-1),""))</f>
        <v/>
      </c>
    </row>
    <row r="2710" spans="34:34" x14ac:dyDescent="0.35">
      <c r="AH2710" s="16" t="str">
        <f>IF(AND(B2710="Premier League",E2710="Live"),_xlfn.XLOOKUP(_xlfn.TEXTJOIN(" vs ",,C2710:D2710),Calendar!G:G,Calendar!B:B),IF(AND(B2710="Premier League",E2710="Highlights"),_xlfn.XLOOKUP(H2710,Calendar!O:O,Calendar!N:N,,-1),""))</f>
        <v/>
      </c>
    </row>
    <row r="2711" spans="34:34" x14ac:dyDescent="0.35">
      <c r="AH2711" s="16" t="str">
        <f>IF(AND(B2711="Premier League",E2711="Live"),_xlfn.XLOOKUP(_xlfn.TEXTJOIN(" vs ",,C2711:D2711),Calendar!G:G,Calendar!B:B),IF(AND(B2711="Premier League",E2711="Highlights"),_xlfn.XLOOKUP(H2711,Calendar!O:O,Calendar!N:N,,-1),""))</f>
        <v/>
      </c>
    </row>
    <row r="2712" spans="34:34" x14ac:dyDescent="0.35">
      <c r="AH2712" s="16" t="str">
        <f>IF(AND(B2712="Premier League",E2712="Live"),_xlfn.XLOOKUP(_xlfn.TEXTJOIN(" vs ",,C2712:D2712),Calendar!G:G,Calendar!B:B),IF(AND(B2712="Premier League",E2712="Highlights"),_xlfn.XLOOKUP(H2712,Calendar!O:O,Calendar!N:N,,-1),""))</f>
        <v/>
      </c>
    </row>
    <row r="2713" spans="34:34" x14ac:dyDescent="0.35">
      <c r="AH2713" s="16" t="str">
        <f>IF(AND(B2713="Premier League",E2713="Live"),_xlfn.XLOOKUP(_xlfn.TEXTJOIN(" vs ",,C2713:D2713),Calendar!G:G,Calendar!B:B),IF(AND(B2713="Premier League",E2713="Highlights"),_xlfn.XLOOKUP(H2713,Calendar!O:O,Calendar!N:N,,-1),""))</f>
        <v/>
      </c>
    </row>
    <row r="2714" spans="34:34" x14ac:dyDescent="0.35">
      <c r="AH2714" s="16" t="str">
        <f>IF(AND(B2714="Premier League",E2714="Live"),_xlfn.XLOOKUP(_xlfn.TEXTJOIN(" vs ",,C2714:D2714),Calendar!G:G,Calendar!B:B),IF(AND(B2714="Premier League",E2714="Highlights"),_xlfn.XLOOKUP(H2714,Calendar!O:O,Calendar!N:N,,-1),""))</f>
        <v/>
      </c>
    </row>
    <row r="2715" spans="34:34" x14ac:dyDescent="0.35">
      <c r="AH2715" s="16" t="str">
        <f>IF(AND(B2715="Premier League",E2715="Live"),_xlfn.XLOOKUP(_xlfn.TEXTJOIN(" vs ",,C2715:D2715),Calendar!G:G,Calendar!B:B),IF(AND(B2715="Premier League",E2715="Highlights"),_xlfn.XLOOKUP(H2715,Calendar!O:O,Calendar!N:N,,-1),""))</f>
        <v/>
      </c>
    </row>
    <row r="2716" spans="34:34" x14ac:dyDescent="0.35">
      <c r="AH2716" s="16" t="str">
        <f>IF(AND(B2716="Premier League",E2716="Live"),_xlfn.XLOOKUP(_xlfn.TEXTJOIN(" vs ",,C2716:D2716),Calendar!G:G,Calendar!B:B),IF(AND(B2716="Premier League",E2716="Highlights"),_xlfn.XLOOKUP(H2716,Calendar!O:O,Calendar!N:N,,-1),""))</f>
        <v/>
      </c>
    </row>
    <row r="2717" spans="34:34" x14ac:dyDescent="0.35">
      <c r="AH2717" s="16" t="str">
        <f>IF(AND(B2717="Premier League",E2717="Live"),_xlfn.XLOOKUP(_xlfn.TEXTJOIN(" vs ",,C2717:D2717),Calendar!G:G,Calendar!B:B),IF(AND(B2717="Premier League",E2717="Highlights"),_xlfn.XLOOKUP(H2717,Calendar!O:O,Calendar!N:N,,-1),""))</f>
        <v/>
      </c>
    </row>
    <row r="2718" spans="34:34" x14ac:dyDescent="0.35">
      <c r="AH2718" s="16" t="str">
        <f>IF(AND(B2718="Premier League",E2718="Live"),_xlfn.XLOOKUP(_xlfn.TEXTJOIN(" vs ",,C2718:D2718),Calendar!G:G,Calendar!B:B),IF(AND(B2718="Premier League",E2718="Highlights"),_xlfn.XLOOKUP(H2718,Calendar!O:O,Calendar!N:N,,-1),""))</f>
        <v/>
      </c>
    </row>
    <row r="2719" spans="34:34" x14ac:dyDescent="0.35">
      <c r="AH2719" s="16" t="str">
        <f>IF(AND(B2719="Premier League",E2719="Live"),_xlfn.XLOOKUP(_xlfn.TEXTJOIN(" vs ",,C2719:D2719),Calendar!G:G,Calendar!B:B),IF(AND(B2719="Premier League",E2719="Highlights"),_xlfn.XLOOKUP(H2719,Calendar!O:O,Calendar!N:N,,-1),""))</f>
        <v/>
      </c>
    </row>
    <row r="2720" spans="34:34" x14ac:dyDescent="0.35">
      <c r="AH2720" s="16" t="str">
        <f>IF(AND(B2720="Premier League",E2720="Live"),_xlfn.XLOOKUP(_xlfn.TEXTJOIN(" vs ",,C2720:D2720),Calendar!G:G,Calendar!B:B),IF(AND(B2720="Premier League",E2720="Highlights"),_xlfn.XLOOKUP(H2720,Calendar!O:O,Calendar!N:N,,-1),""))</f>
        <v/>
      </c>
    </row>
    <row r="2721" spans="34:34" x14ac:dyDescent="0.35">
      <c r="AH2721" s="16" t="str">
        <f>IF(AND(B2721="Premier League",E2721="Live"),_xlfn.XLOOKUP(_xlfn.TEXTJOIN(" vs ",,C2721:D2721),Calendar!G:G,Calendar!B:B),IF(AND(B2721="Premier League",E2721="Highlights"),_xlfn.XLOOKUP(H2721,Calendar!O:O,Calendar!N:N,,-1),""))</f>
        <v/>
      </c>
    </row>
    <row r="2722" spans="34:34" x14ac:dyDescent="0.35">
      <c r="AH2722" s="16" t="str">
        <f>IF(AND(B2722="Premier League",E2722="Live"),_xlfn.XLOOKUP(_xlfn.TEXTJOIN(" vs ",,C2722:D2722),Calendar!G:G,Calendar!B:B),IF(AND(B2722="Premier League",E2722="Highlights"),_xlfn.XLOOKUP(H2722,Calendar!O:O,Calendar!N:N,,-1),""))</f>
        <v/>
      </c>
    </row>
    <row r="2723" spans="34:34" x14ac:dyDescent="0.35">
      <c r="AH2723" s="16" t="str">
        <f>IF(AND(B2723="Premier League",E2723="Live"),_xlfn.XLOOKUP(_xlfn.TEXTJOIN(" vs ",,C2723:D2723),Calendar!G:G,Calendar!B:B),IF(AND(B2723="Premier League",E2723="Highlights"),_xlfn.XLOOKUP(H2723,Calendar!O:O,Calendar!N:N,,-1),""))</f>
        <v/>
      </c>
    </row>
    <row r="2724" spans="34:34" x14ac:dyDescent="0.35">
      <c r="AH2724" s="16" t="str">
        <f>IF(AND(B2724="Premier League",E2724="Live"),_xlfn.XLOOKUP(_xlfn.TEXTJOIN(" vs ",,C2724:D2724),Calendar!G:G,Calendar!B:B),IF(AND(B2724="Premier League",E2724="Highlights"),_xlfn.XLOOKUP(H2724,Calendar!O:O,Calendar!N:N,,-1),""))</f>
        <v/>
      </c>
    </row>
    <row r="2725" spans="34:34" x14ac:dyDescent="0.35">
      <c r="AH2725" s="16" t="str">
        <f>IF(AND(B2725="Premier League",E2725="Live"),_xlfn.XLOOKUP(_xlfn.TEXTJOIN(" vs ",,C2725:D2725),Calendar!G:G,Calendar!B:B),IF(AND(B2725="Premier League",E2725="Highlights"),_xlfn.XLOOKUP(H2725,Calendar!O:O,Calendar!N:N,,-1),""))</f>
        <v/>
      </c>
    </row>
    <row r="2726" spans="34:34" x14ac:dyDescent="0.35">
      <c r="AH2726" s="16" t="str">
        <f>IF(AND(B2726="Premier League",E2726="Live"),_xlfn.XLOOKUP(_xlfn.TEXTJOIN(" vs ",,C2726:D2726),Calendar!G:G,Calendar!B:B),IF(AND(B2726="Premier League",E2726="Highlights"),_xlfn.XLOOKUP(H2726,Calendar!O:O,Calendar!N:N,,-1),""))</f>
        <v/>
      </c>
    </row>
    <row r="2727" spans="34:34" x14ac:dyDescent="0.35">
      <c r="AH2727" s="16" t="str">
        <f>IF(AND(B2727="Premier League",E2727="Live"),_xlfn.XLOOKUP(_xlfn.TEXTJOIN(" vs ",,C2727:D2727),Calendar!G:G,Calendar!B:B),IF(AND(B2727="Premier League",E2727="Highlights"),_xlfn.XLOOKUP(H2727,Calendar!O:O,Calendar!N:N,,-1),""))</f>
        <v/>
      </c>
    </row>
    <row r="2728" spans="34:34" x14ac:dyDescent="0.35">
      <c r="AH2728" s="16" t="str">
        <f>IF(AND(B2728="Premier League",E2728="Live"),_xlfn.XLOOKUP(_xlfn.TEXTJOIN(" vs ",,C2728:D2728),Calendar!G:G,Calendar!B:B),IF(AND(B2728="Premier League",E2728="Highlights"),_xlfn.XLOOKUP(H2728,Calendar!O:O,Calendar!N:N,,-1),""))</f>
        <v/>
      </c>
    </row>
    <row r="2729" spans="34:34" x14ac:dyDescent="0.35">
      <c r="AH2729" s="16" t="str">
        <f>IF(AND(B2729="Premier League",E2729="Live"),_xlfn.XLOOKUP(_xlfn.TEXTJOIN(" vs ",,C2729:D2729),Calendar!G:G,Calendar!B:B),IF(AND(B2729="Premier League",E2729="Highlights"),_xlfn.XLOOKUP(H2729,Calendar!O:O,Calendar!N:N,,-1),""))</f>
        <v/>
      </c>
    </row>
    <row r="2730" spans="34:34" x14ac:dyDescent="0.35">
      <c r="AH2730" s="16" t="str">
        <f>IF(AND(B2730="Premier League",E2730="Live"),_xlfn.XLOOKUP(_xlfn.TEXTJOIN(" vs ",,C2730:D2730),Calendar!G:G,Calendar!B:B),IF(AND(B2730="Premier League",E2730="Highlights"),_xlfn.XLOOKUP(H2730,Calendar!O:O,Calendar!N:N,,-1),""))</f>
        <v/>
      </c>
    </row>
    <row r="2731" spans="34:34" x14ac:dyDescent="0.35">
      <c r="AH2731" s="16" t="str">
        <f>IF(AND(B2731="Premier League",E2731="Live"),_xlfn.XLOOKUP(_xlfn.TEXTJOIN(" vs ",,C2731:D2731),Calendar!G:G,Calendar!B:B),IF(AND(B2731="Premier League",E2731="Highlights"),_xlfn.XLOOKUP(H2731,Calendar!O:O,Calendar!N:N,,-1),""))</f>
        <v/>
      </c>
    </row>
    <row r="2732" spans="34:34" x14ac:dyDescent="0.35">
      <c r="AH2732" s="16" t="str">
        <f>IF(AND(B2732="Premier League",E2732="Live"),_xlfn.XLOOKUP(_xlfn.TEXTJOIN(" vs ",,C2732:D2732),Calendar!G:G,Calendar!B:B),IF(AND(B2732="Premier League",E2732="Highlights"),_xlfn.XLOOKUP(H2732,Calendar!O:O,Calendar!N:N,,-1),""))</f>
        <v/>
      </c>
    </row>
    <row r="2733" spans="34:34" x14ac:dyDescent="0.35">
      <c r="AH2733" s="16" t="str">
        <f>IF(AND(B2733="Premier League",E2733="Live"),_xlfn.XLOOKUP(_xlfn.TEXTJOIN(" vs ",,C2733:D2733),Calendar!G:G,Calendar!B:B),IF(AND(B2733="Premier League",E2733="Highlights"),_xlfn.XLOOKUP(H2733,Calendar!O:O,Calendar!N:N,,-1),""))</f>
        <v/>
      </c>
    </row>
    <row r="2734" spans="34:34" x14ac:dyDescent="0.35">
      <c r="AH2734" s="16" t="str">
        <f>IF(AND(B2734="Premier League",E2734="Live"),_xlfn.XLOOKUP(_xlfn.TEXTJOIN(" vs ",,C2734:D2734),Calendar!G:G,Calendar!B:B),IF(AND(B2734="Premier League",E2734="Highlights"),_xlfn.XLOOKUP(H2734,Calendar!O:O,Calendar!N:N,,-1),""))</f>
        <v/>
      </c>
    </row>
    <row r="2735" spans="34:34" x14ac:dyDescent="0.35">
      <c r="AH2735" s="16" t="str">
        <f>IF(AND(B2735="Premier League",E2735="Live"),_xlfn.XLOOKUP(_xlfn.TEXTJOIN(" vs ",,C2735:D2735),Calendar!G:G,Calendar!B:B),IF(AND(B2735="Premier League",E2735="Highlights"),_xlfn.XLOOKUP(H2735,Calendar!O:O,Calendar!N:N,,-1),""))</f>
        <v/>
      </c>
    </row>
    <row r="2736" spans="34:34" x14ac:dyDescent="0.35">
      <c r="AH2736" s="16" t="str">
        <f>IF(AND(B2736="Premier League",E2736="Live"),_xlfn.XLOOKUP(_xlfn.TEXTJOIN(" vs ",,C2736:D2736),Calendar!G:G,Calendar!B:B),IF(AND(B2736="Premier League",E2736="Highlights"),_xlfn.XLOOKUP(H2736,Calendar!O:O,Calendar!N:N,,-1),""))</f>
        <v/>
      </c>
    </row>
    <row r="2737" spans="34:34" x14ac:dyDescent="0.35">
      <c r="AH2737" s="16" t="str">
        <f>IF(AND(B2737="Premier League",E2737="Live"),_xlfn.XLOOKUP(_xlfn.TEXTJOIN(" vs ",,C2737:D2737),Calendar!G:G,Calendar!B:B),IF(AND(B2737="Premier League",E2737="Highlights"),_xlfn.XLOOKUP(H2737,Calendar!O:O,Calendar!N:N,,-1),""))</f>
        <v/>
      </c>
    </row>
    <row r="2738" spans="34:34" x14ac:dyDescent="0.35">
      <c r="AH2738" s="16" t="str">
        <f>IF(AND(B2738="Premier League",E2738="Live"),_xlfn.XLOOKUP(_xlfn.TEXTJOIN(" vs ",,C2738:D2738),Calendar!G:G,Calendar!B:B),IF(AND(B2738="Premier League",E2738="Highlights"),_xlfn.XLOOKUP(H2738,Calendar!O:O,Calendar!N:N,,-1),""))</f>
        <v/>
      </c>
    </row>
    <row r="2739" spans="34:34" x14ac:dyDescent="0.35">
      <c r="AH2739" s="16" t="str">
        <f>IF(AND(B2739="Premier League",E2739="Live"),_xlfn.XLOOKUP(_xlfn.TEXTJOIN(" vs ",,C2739:D2739),Calendar!G:G,Calendar!B:B),IF(AND(B2739="Premier League",E2739="Highlights"),_xlfn.XLOOKUP(H2739,Calendar!O:O,Calendar!N:N,,-1),""))</f>
        <v/>
      </c>
    </row>
    <row r="2740" spans="34:34" x14ac:dyDescent="0.35">
      <c r="AH2740" s="16" t="str">
        <f>IF(AND(B2740="Premier League",E2740="Live"),_xlfn.XLOOKUP(_xlfn.TEXTJOIN(" vs ",,C2740:D2740),Calendar!G:G,Calendar!B:B),IF(AND(B2740="Premier League",E2740="Highlights"),_xlfn.XLOOKUP(H2740,Calendar!O:O,Calendar!N:N,,-1),""))</f>
        <v/>
      </c>
    </row>
    <row r="2741" spans="34:34" x14ac:dyDescent="0.35">
      <c r="AH2741" s="16" t="str">
        <f>IF(AND(B2741="Premier League",E2741="Live"),_xlfn.XLOOKUP(_xlfn.TEXTJOIN(" vs ",,C2741:D2741),Calendar!G:G,Calendar!B:B),IF(AND(B2741="Premier League",E2741="Highlights"),_xlfn.XLOOKUP(H2741,Calendar!O:O,Calendar!N:N,,-1),""))</f>
        <v/>
      </c>
    </row>
    <row r="2742" spans="34:34" x14ac:dyDescent="0.35">
      <c r="AH2742" s="16" t="str">
        <f>IF(AND(B2742="Premier League",E2742="Live"),_xlfn.XLOOKUP(_xlfn.TEXTJOIN(" vs ",,C2742:D2742),Calendar!G:G,Calendar!B:B),IF(AND(B2742="Premier League",E2742="Highlights"),_xlfn.XLOOKUP(H2742,Calendar!O:O,Calendar!N:N,,-1),""))</f>
        <v/>
      </c>
    </row>
    <row r="2743" spans="34:34" x14ac:dyDescent="0.35">
      <c r="AH2743" s="16" t="str">
        <f>IF(AND(B2743="Premier League",E2743="Live"),_xlfn.XLOOKUP(_xlfn.TEXTJOIN(" vs ",,C2743:D2743),Calendar!G:G,Calendar!B:B),IF(AND(B2743="Premier League",E2743="Highlights"),_xlfn.XLOOKUP(H2743,Calendar!O:O,Calendar!N:N,,-1),""))</f>
        <v/>
      </c>
    </row>
    <row r="2744" spans="34:34" x14ac:dyDescent="0.35">
      <c r="AH2744" s="16" t="str">
        <f>IF(AND(B2744="Premier League",E2744="Live"),_xlfn.XLOOKUP(_xlfn.TEXTJOIN(" vs ",,C2744:D2744),Calendar!G:G,Calendar!B:B),IF(AND(B2744="Premier League",E2744="Highlights"),_xlfn.XLOOKUP(H2744,Calendar!O:O,Calendar!N:N,,-1),""))</f>
        <v/>
      </c>
    </row>
    <row r="2745" spans="34:34" x14ac:dyDescent="0.35">
      <c r="AH2745" s="16" t="str">
        <f>IF(AND(B2745="Premier League",E2745="Live"),_xlfn.XLOOKUP(_xlfn.TEXTJOIN(" vs ",,C2745:D2745),Calendar!G:G,Calendar!B:B),IF(AND(B2745="Premier League",E2745="Highlights"),_xlfn.XLOOKUP(H2745,Calendar!O:O,Calendar!N:N,,-1),""))</f>
        <v/>
      </c>
    </row>
    <row r="2746" spans="34:34" x14ac:dyDescent="0.35">
      <c r="AH2746" s="16" t="str">
        <f>IF(AND(B2746="Premier League",E2746="Live"),_xlfn.XLOOKUP(_xlfn.TEXTJOIN(" vs ",,C2746:D2746),Calendar!G:G,Calendar!B:B),IF(AND(B2746="Premier League",E2746="Highlights"),_xlfn.XLOOKUP(H2746,Calendar!O:O,Calendar!N:N,,-1),""))</f>
        <v/>
      </c>
    </row>
    <row r="2747" spans="34:34" x14ac:dyDescent="0.35">
      <c r="AH2747" s="16" t="str">
        <f>IF(AND(B2747="Premier League",E2747="Live"),_xlfn.XLOOKUP(_xlfn.TEXTJOIN(" vs ",,C2747:D2747),Calendar!G:G,Calendar!B:B),IF(AND(B2747="Premier League",E2747="Highlights"),_xlfn.XLOOKUP(H2747,Calendar!O:O,Calendar!N:N,,-1),""))</f>
        <v/>
      </c>
    </row>
    <row r="2748" spans="34:34" x14ac:dyDescent="0.35">
      <c r="AH2748" s="16" t="str">
        <f>IF(AND(B2748="Premier League",E2748="Live"),_xlfn.XLOOKUP(_xlfn.TEXTJOIN(" vs ",,C2748:D2748),Calendar!G:G,Calendar!B:B),IF(AND(B2748="Premier League",E2748="Highlights"),_xlfn.XLOOKUP(H2748,Calendar!O:O,Calendar!N:N,,-1),""))</f>
        <v/>
      </c>
    </row>
    <row r="2749" spans="34:34" x14ac:dyDescent="0.35">
      <c r="AH2749" s="16" t="str">
        <f>IF(AND(B2749="Premier League",E2749="Live"),_xlfn.XLOOKUP(_xlfn.TEXTJOIN(" vs ",,C2749:D2749),Calendar!G:G,Calendar!B:B),IF(AND(B2749="Premier League",E2749="Highlights"),_xlfn.XLOOKUP(H2749,Calendar!O:O,Calendar!N:N,,-1),""))</f>
        <v/>
      </c>
    </row>
    <row r="2750" spans="34:34" x14ac:dyDescent="0.35">
      <c r="AH2750" s="16" t="str">
        <f>IF(AND(B2750="Premier League",E2750="Live"),_xlfn.XLOOKUP(_xlfn.TEXTJOIN(" vs ",,C2750:D2750),Calendar!G:G,Calendar!B:B),IF(AND(B2750="Premier League",E2750="Highlights"),_xlfn.XLOOKUP(H2750,Calendar!O:O,Calendar!N:N,,-1),""))</f>
        <v/>
      </c>
    </row>
    <row r="2751" spans="34:34" x14ac:dyDescent="0.35">
      <c r="AH2751" s="16" t="str">
        <f>IF(AND(B2751="Premier League",E2751="Live"),_xlfn.XLOOKUP(_xlfn.TEXTJOIN(" vs ",,C2751:D2751),Calendar!G:G,Calendar!B:B),IF(AND(B2751="Premier League",E2751="Highlights"),_xlfn.XLOOKUP(H2751,Calendar!O:O,Calendar!N:N,,-1),""))</f>
        <v/>
      </c>
    </row>
    <row r="2752" spans="34:34" x14ac:dyDescent="0.35">
      <c r="AH2752" s="16" t="str">
        <f>IF(AND(B2752="Premier League",E2752="Live"),_xlfn.XLOOKUP(_xlfn.TEXTJOIN(" vs ",,C2752:D2752),Calendar!G:G,Calendar!B:B),IF(AND(B2752="Premier League",E2752="Highlights"),_xlfn.XLOOKUP(H2752,Calendar!O:O,Calendar!N:N,,-1),""))</f>
        <v/>
      </c>
    </row>
    <row r="2753" spans="34:34" x14ac:dyDescent="0.35">
      <c r="AH2753" s="16" t="str">
        <f>IF(AND(B2753="Premier League",E2753="Live"),_xlfn.XLOOKUP(_xlfn.TEXTJOIN(" vs ",,C2753:D2753),Calendar!G:G,Calendar!B:B),IF(AND(B2753="Premier League",E2753="Highlights"),_xlfn.XLOOKUP(H2753,Calendar!O:O,Calendar!N:N,,-1),""))</f>
        <v/>
      </c>
    </row>
    <row r="2754" spans="34:34" x14ac:dyDescent="0.35">
      <c r="AH2754" s="16" t="str">
        <f>IF(AND(B2754="Premier League",E2754="Live"),_xlfn.XLOOKUP(_xlfn.TEXTJOIN(" vs ",,C2754:D2754),Calendar!G:G,Calendar!B:B),IF(AND(B2754="Premier League",E2754="Highlights"),_xlfn.XLOOKUP(H2754,Calendar!O:O,Calendar!N:N,,-1),""))</f>
        <v/>
      </c>
    </row>
    <row r="2755" spans="34:34" x14ac:dyDescent="0.35">
      <c r="AH2755" s="16" t="str">
        <f>IF(AND(B2755="Premier League",E2755="Live"),_xlfn.XLOOKUP(_xlfn.TEXTJOIN(" vs ",,C2755:D2755),Calendar!G:G,Calendar!B:B),IF(AND(B2755="Premier League",E2755="Highlights"),_xlfn.XLOOKUP(H2755,Calendar!O:O,Calendar!N:N,,-1),""))</f>
        <v/>
      </c>
    </row>
    <row r="2756" spans="34:34" x14ac:dyDescent="0.35">
      <c r="AH2756" s="16" t="str">
        <f>IF(AND(B2756="Premier League",E2756="Live"),_xlfn.XLOOKUP(_xlfn.TEXTJOIN(" vs ",,C2756:D2756),Calendar!G:G,Calendar!B:B),IF(AND(B2756="Premier League",E2756="Highlights"),_xlfn.XLOOKUP(H2756,Calendar!O:O,Calendar!N:N,,-1),""))</f>
        <v/>
      </c>
    </row>
    <row r="2757" spans="34:34" x14ac:dyDescent="0.35">
      <c r="AH2757" s="16" t="str">
        <f>IF(AND(B2757="Premier League",E2757="Live"),_xlfn.XLOOKUP(_xlfn.TEXTJOIN(" vs ",,C2757:D2757),Calendar!G:G,Calendar!B:B),IF(AND(B2757="Premier League",E2757="Highlights"),_xlfn.XLOOKUP(H2757,Calendar!O:O,Calendar!N:N,,-1),""))</f>
        <v/>
      </c>
    </row>
    <row r="2758" spans="34:34" x14ac:dyDescent="0.35">
      <c r="AH2758" s="16" t="str">
        <f>IF(AND(B2758="Premier League",E2758="Live"),_xlfn.XLOOKUP(_xlfn.TEXTJOIN(" vs ",,C2758:D2758),Calendar!G:G,Calendar!B:B),IF(AND(B2758="Premier League",E2758="Highlights"),_xlfn.XLOOKUP(H2758,Calendar!O:O,Calendar!N:N,,-1),""))</f>
        <v/>
      </c>
    </row>
    <row r="2759" spans="34:34" x14ac:dyDescent="0.35">
      <c r="AH2759" s="16" t="str">
        <f>IF(AND(B2759="Premier League",E2759="Live"),_xlfn.XLOOKUP(_xlfn.TEXTJOIN(" vs ",,C2759:D2759),Calendar!G:G,Calendar!B:B),IF(AND(B2759="Premier League",E2759="Highlights"),_xlfn.XLOOKUP(H2759,Calendar!O:O,Calendar!N:N,,-1),""))</f>
        <v/>
      </c>
    </row>
    <row r="2760" spans="34:34" x14ac:dyDescent="0.35">
      <c r="AH2760" s="16" t="str">
        <f>IF(AND(B2760="Premier League",E2760="Live"),_xlfn.XLOOKUP(_xlfn.TEXTJOIN(" vs ",,C2760:D2760),Calendar!G:G,Calendar!B:B),IF(AND(B2760="Premier League",E2760="Highlights"),_xlfn.XLOOKUP(H2760,Calendar!O:O,Calendar!N:N,,-1),""))</f>
        <v/>
      </c>
    </row>
    <row r="2761" spans="34:34" x14ac:dyDescent="0.35">
      <c r="AH2761" s="16" t="str">
        <f>IF(AND(B2761="Premier League",E2761="Live"),_xlfn.XLOOKUP(_xlfn.TEXTJOIN(" vs ",,C2761:D2761),Calendar!G:G,Calendar!B:B),IF(AND(B2761="Premier League",E2761="Highlights"),_xlfn.XLOOKUP(H2761,Calendar!O:O,Calendar!N:N,,-1),""))</f>
        <v/>
      </c>
    </row>
    <row r="2762" spans="34:34" x14ac:dyDescent="0.35">
      <c r="AH2762" s="16" t="str">
        <f>IF(AND(B2762="Premier League",E2762="Live"),_xlfn.XLOOKUP(_xlfn.TEXTJOIN(" vs ",,C2762:D2762),Calendar!G:G,Calendar!B:B),IF(AND(B2762="Premier League",E2762="Highlights"),_xlfn.XLOOKUP(H2762,Calendar!O:O,Calendar!N:N,,-1),""))</f>
        <v/>
      </c>
    </row>
    <row r="2763" spans="34:34" x14ac:dyDescent="0.35">
      <c r="AH2763" s="16" t="str">
        <f>IF(AND(B2763="Premier League",E2763="Live"),_xlfn.XLOOKUP(_xlfn.TEXTJOIN(" vs ",,C2763:D2763),Calendar!G:G,Calendar!B:B),IF(AND(B2763="Premier League",E2763="Highlights"),_xlfn.XLOOKUP(H2763,Calendar!O:O,Calendar!N:N,,-1),""))</f>
        <v/>
      </c>
    </row>
    <row r="2764" spans="34:34" x14ac:dyDescent="0.35">
      <c r="AH2764" s="16" t="str">
        <f>IF(AND(B2764="Premier League",E2764="Live"),_xlfn.XLOOKUP(_xlfn.TEXTJOIN(" vs ",,C2764:D2764),Calendar!G:G,Calendar!B:B),IF(AND(B2764="Premier League",E2764="Highlights"),_xlfn.XLOOKUP(H2764,Calendar!O:O,Calendar!N:N,,-1),""))</f>
        <v/>
      </c>
    </row>
    <row r="2765" spans="34:34" x14ac:dyDescent="0.35">
      <c r="AH2765" s="16" t="str">
        <f>IF(AND(B2765="Premier League",E2765="Live"),_xlfn.XLOOKUP(_xlfn.TEXTJOIN(" vs ",,C2765:D2765),Calendar!G:G,Calendar!B:B),IF(AND(B2765="Premier League",E2765="Highlights"),_xlfn.XLOOKUP(H2765,Calendar!O:O,Calendar!N:N,,-1),""))</f>
        <v/>
      </c>
    </row>
    <row r="2766" spans="34:34" x14ac:dyDescent="0.35">
      <c r="AH2766" s="16" t="str">
        <f>IF(AND(B2766="Premier League",E2766="Live"),_xlfn.XLOOKUP(_xlfn.TEXTJOIN(" vs ",,C2766:D2766),Calendar!G:G,Calendar!B:B),IF(AND(B2766="Premier League",E2766="Highlights"),_xlfn.XLOOKUP(H2766,Calendar!O:O,Calendar!N:N,,-1),""))</f>
        <v/>
      </c>
    </row>
    <row r="2767" spans="34:34" x14ac:dyDescent="0.35">
      <c r="AH2767" s="16" t="str">
        <f>IF(AND(B2767="Premier League",E2767="Live"),_xlfn.XLOOKUP(_xlfn.TEXTJOIN(" vs ",,C2767:D2767),Calendar!G:G,Calendar!B:B),IF(AND(B2767="Premier League",E2767="Highlights"),_xlfn.XLOOKUP(H2767,Calendar!O:O,Calendar!N:N,,-1),""))</f>
        <v/>
      </c>
    </row>
    <row r="2768" spans="34:34" x14ac:dyDescent="0.35">
      <c r="AH2768" s="16" t="str">
        <f>IF(AND(B2768="Premier League",E2768="Live"),_xlfn.XLOOKUP(_xlfn.TEXTJOIN(" vs ",,C2768:D2768),Calendar!G:G,Calendar!B:B),IF(AND(B2768="Premier League",E2768="Highlights"),_xlfn.XLOOKUP(H2768,Calendar!O:O,Calendar!N:N,,-1),""))</f>
        <v/>
      </c>
    </row>
    <row r="2769" spans="34:34" x14ac:dyDescent="0.35">
      <c r="AH2769" s="16" t="str">
        <f>IF(AND(B2769="Premier League",E2769="Live"),_xlfn.XLOOKUP(_xlfn.TEXTJOIN(" vs ",,C2769:D2769),Calendar!G:G,Calendar!B:B),IF(AND(B2769="Premier League",E2769="Highlights"),_xlfn.XLOOKUP(H2769,Calendar!O:O,Calendar!N:N,,-1),""))</f>
        <v/>
      </c>
    </row>
    <row r="2770" spans="34:34" x14ac:dyDescent="0.35">
      <c r="AH2770" s="16" t="str">
        <f>IF(AND(B2770="Premier League",E2770="Live"),_xlfn.XLOOKUP(_xlfn.TEXTJOIN(" vs ",,C2770:D2770),Calendar!G:G,Calendar!B:B),IF(AND(B2770="Premier League",E2770="Highlights"),_xlfn.XLOOKUP(H2770,Calendar!O:O,Calendar!N:N,,-1),""))</f>
        <v/>
      </c>
    </row>
    <row r="2771" spans="34:34" x14ac:dyDescent="0.35">
      <c r="AH2771" s="16" t="str">
        <f>IF(AND(B2771="Premier League",E2771="Live"),_xlfn.XLOOKUP(_xlfn.TEXTJOIN(" vs ",,C2771:D2771),Calendar!G:G,Calendar!B:B),IF(AND(B2771="Premier League",E2771="Highlights"),_xlfn.XLOOKUP(H2771,Calendar!O:O,Calendar!N:N,,-1),""))</f>
        <v/>
      </c>
    </row>
    <row r="2772" spans="34:34" x14ac:dyDescent="0.35">
      <c r="AH2772" s="16" t="str">
        <f>IF(AND(B2772="Premier League",E2772="Live"),_xlfn.XLOOKUP(_xlfn.TEXTJOIN(" vs ",,C2772:D2772),Calendar!G:G,Calendar!B:B),IF(AND(B2772="Premier League",E2772="Highlights"),_xlfn.XLOOKUP(H2772,Calendar!O:O,Calendar!N:N,,-1),""))</f>
        <v/>
      </c>
    </row>
    <row r="2773" spans="34:34" x14ac:dyDescent="0.35">
      <c r="AH2773" s="16" t="str">
        <f>IF(AND(B2773="Premier League",E2773="Live"),_xlfn.XLOOKUP(_xlfn.TEXTJOIN(" vs ",,C2773:D2773),Calendar!G:G,Calendar!B:B),IF(AND(B2773="Premier League",E2773="Highlights"),_xlfn.XLOOKUP(H2773,Calendar!O:O,Calendar!N:N,,-1),""))</f>
        <v/>
      </c>
    </row>
    <row r="2774" spans="34:34" x14ac:dyDescent="0.35">
      <c r="AH2774" s="16" t="str">
        <f>IF(AND(B2774="Premier League",E2774="Live"),_xlfn.XLOOKUP(_xlfn.TEXTJOIN(" vs ",,C2774:D2774),Calendar!G:G,Calendar!B:B),IF(AND(B2774="Premier League",E2774="Highlights"),_xlfn.XLOOKUP(H2774,Calendar!O:O,Calendar!N:N,,-1),""))</f>
        <v/>
      </c>
    </row>
    <row r="2775" spans="34:34" x14ac:dyDescent="0.35">
      <c r="AH2775" s="16" t="str">
        <f>IF(AND(B2775="Premier League",E2775="Live"),_xlfn.XLOOKUP(_xlfn.TEXTJOIN(" vs ",,C2775:D2775),Calendar!G:G,Calendar!B:B),IF(AND(B2775="Premier League",E2775="Highlights"),_xlfn.XLOOKUP(H2775,Calendar!O:O,Calendar!N:N,,-1),""))</f>
        <v/>
      </c>
    </row>
    <row r="2776" spans="34:34" x14ac:dyDescent="0.35">
      <c r="AH2776" s="16" t="str">
        <f>IF(AND(B2776="Premier League",E2776="Live"),_xlfn.XLOOKUP(_xlfn.TEXTJOIN(" vs ",,C2776:D2776),Calendar!G:G,Calendar!B:B),IF(AND(B2776="Premier League",E2776="Highlights"),_xlfn.XLOOKUP(H2776,Calendar!O:O,Calendar!N:N,,-1),""))</f>
        <v/>
      </c>
    </row>
    <row r="2777" spans="34:34" x14ac:dyDescent="0.35">
      <c r="AH2777" s="16" t="str">
        <f>IF(AND(B2777="Premier League",E2777="Live"),_xlfn.XLOOKUP(_xlfn.TEXTJOIN(" vs ",,C2777:D2777),Calendar!G:G,Calendar!B:B),IF(AND(B2777="Premier League",E2777="Highlights"),_xlfn.XLOOKUP(H2777,Calendar!O:O,Calendar!N:N,,-1),""))</f>
        <v/>
      </c>
    </row>
    <row r="2778" spans="34:34" x14ac:dyDescent="0.35">
      <c r="AH2778" s="16" t="str">
        <f>IF(AND(B2778="Premier League",E2778="Live"),_xlfn.XLOOKUP(_xlfn.TEXTJOIN(" vs ",,C2778:D2778),Calendar!G:G,Calendar!B:B),IF(AND(B2778="Premier League",E2778="Highlights"),_xlfn.XLOOKUP(H2778,Calendar!O:O,Calendar!N:N,,-1),""))</f>
        <v/>
      </c>
    </row>
    <row r="2779" spans="34:34" x14ac:dyDescent="0.35">
      <c r="AH2779" s="16" t="str">
        <f>IF(AND(B2779="Premier League",E2779="Live"),_xlfn.XLOOKUP(_xlfn.TEXTJOIN(" vs ",,C2779:D2779),Calendar!G:G,Calendar!B:B),IF(AND(B2779="Premier League",E2779="Highlights"),_xlfn.XLOOKUP(H2779,Calendar!O:O,Calendar!N:N,,-1),""))</f>
        <v/>
      </c>
    </row>
    <row r="2780" spans="34:34" x14ac:dyDescent="0.35">
      <c r="AH2780" s="16" t="str">
        <f>IF(AND(B2780="Premier League",E2780="Live"),_xlfn.XLOOKUP(_xlfn.TEXTJOIN(" vs ",,C2780:D2780),Calendar!G:G,Calendar!B:B),IF(AND(B2780="Premier League",E2780="Highlights"),_xlfn.XLOOKUP(H2780,Calendar!O:O,Calendar!N:N,,-1),""))</f>
        <v/>
      </c>
    </row>
    <row r="2781" spans="34:34" x14ac:dyDescent="0.35">
      <c r="AH2781" s="16" t="str">
        <f>IF(AND(B2781="Premier League",E2781="Live"),_xlfn.XLOOKUP(_xlfn.TEXTJOIN(" vs ",,C2781:D2781),Calendar!G:G,Calendar!B:B),IF(AND(B2781="Premier League",E2781="Highlights"),_xlfn.XLOOKUP(H2781,Calendar!O:O,Calendar!N:N,,-1),""))</f>
        <v/>
      </c>
    </row>
    <row r="2782" spans="34:34" x14ac:dyDescent="0.35">
      <c r="AH2782" s="16" t="str">
        <f>IF(AND(B2782="Premier League",E2782="Live"),_xlfn.XLOOKUP(_xlfn.TEXTJOIN(" vs ",,C2782:D2782),Calendar!G:G,Calendar!B:B),IF(AND(B2782="Premier League",E2782="Highlights"),_xlfn.XLOOKUP(H2782,Calendar!O:O,Calendar!N:N,,-1),""))</f>
        <v/>
      </c>
    </row>
    <row r="2783" spans="34:34" x14ac:dyDescent="0.35">
      <c r="AH2783" s="16" t="str">
        <f>IF(AND(B2783="Premier League",E2783="Live"),_xlfn.XLOOKUP(_xlfn.TEXTJOIN(" vs ",,C2783:D2783),Calendar!G:G,Calendar!B:B),IF(AND(B2783="Premier League",E2783="Highlights"),_xlfn.XLOOKUP(H2783,Calendar!O:O,Calendar!N:N,,-1),""))</f>
        <v/>
      </c>
    </row>
    <row r="2784" spans="34:34" x14ac:dyDescent="0.35">
      <c r="AH2784" s="16" t="str">
        <f>IF(AND(B2784="Premier League",E2784="Live"),_xlfn.XLOOKUP(_xlfn.TEXTJOIN(" vs ",,C2784:D2784),Calendar!G:G,Calendar!B:B),IF(AND(B2784="Premier League",E2784="Highlights"),_xlfn.XLOOKUP(H2784,Calendar!O:O,Calendar!N:N,,-1),""))</f>
        <v/>
      </c>
    </row>
    <row r="2785" spans="34:34" x14ac:dyDescent="0.35">
      <c r="AH2785" s="16" t="str">
        <f>IF(AND(B2785="Premier League",E2785="Live"),_xlfn.XLOOKUP(_xlfn.TEXTJOIN(" vs ",,C2785:D2785),Calendar!G:G,Calendar!B:B),IF(AND(B2785="Premier League",E2785="Highlights"),_xlfn.XLOOKUP(H2785,Calendar!O:O,Calendar!N:N,,-1),""))</f>
        <v/>
      </c>
    </row>
    <row r="2786" spans="34:34" x14ac:dyDescent="0.35">
      <c r="AH2786" s="16" t="str">
        <f>IF(AND(B2786="Premier League",E2786="Live"),_xlfn.XLOOKUP(_xlfn.TEXTJOIN(" vs ",,C2786:D2786),Calendar!G:G,Calendar!B:B),IF(AND(B2786="Premier League",E2786="Highlights"),_xlfn.XLOOKUP(H2786,Calendar!O:O,Calendar!N:N,,-1),""))</f>
        <v/>
      </c>
    </row>
    <row r="2787" spans="34:34" x14ac:dyDescent="0.35">
      <c r="AH2787" s="16" t="str">
        <f>IF(AND(B2787="Premier League",E2787="Live"),_xlfn.XLOOKUP(_xlfn.TEXTJOIN(" vs ",,C2787:D2787),Calendar!G:G,Calendar!B:B),IF(AND(B2787="Premier League",E2787="Highlights"),_xlfn.XLOOKUP(H2787,Calendar!O:O,Calendar!N:N,,-1),""))</f>
        <v/>
      </c>
    </row>
    <row r="2788" spans="34:34" x14ac:dyDescent="0.35">
      <c r="AH2788" s="16" t="str">
        <f>IF(AND(B2788="Premier League",E2788="Live"),_xlfn.XLOOKUP(_xlfn.TEXTJOIN(" vs ",,C2788:D2788),Calendar!G:G,Calendar!B:B),IF(AND(B2788="Premier League",E2788="Highlights"),_xlfn.XLOOKUP(H2788,Calendar!O:O,Calendar!N:N,,-1),""))</f>
        <v/>
      </c>
    </row>
    <row r="2789" spans="34:34" x14ac:dyDescent="0.35">
      <c r="AH2789" s="16" t="str">
        <f>IF(AND(B2789="Premier League",E2789="Live"),_xlfn.XLOOKUP(_xlfn.TEXTJOIN(" vs ",,C2789:D2789),Calendar!G:G,Calendar!B:B),IF(AND(B2789="Premier League",E2789="Highlights"),_xlfn.XLOOKUP(H2789,Calendar!O:O,Calendar!N:N,,-1),""))</f>
        <v/>
      </c>
    </row>
    <row r="2790" spans="34:34" x14ac:dyDescent="0.35">
      <c r="AH2790" s="16" t="str">
        <f>IF(AND(B2790="Premier League",E2790="Live"),_xlfn.XLOOKUP(_xlfn.TEXTJOIN(" vs ",,C2790:D2790),Calendar!G:G,Calendar!B:B),IF(AND(B2790="Premier League",E2790="Highlights"),_xlfn.XLOOKUP(H2790,Calendar!O:O,Calendar!N:N,,-1),""))</f>
        <v/>
      </c>
    </row>
    <row r="2791" spans="34:34" x14ac:dyDescent="0.35">
      <c r="AH2791" s="16" t="str">
        <f>IF(AND(B2791="Premier League",E2791="Live"),_xlfn.XLOOKUP(_xlfn.TEXTJOIN(" vs ",,C2791:D2791),Calendar!G:G,Calendar!B:B),IF(AND(B2791="Premier League",E2791="Highlights"),_xlfn.XLOOKUP(H2791,Calendar!O:O,Calendar!N:N,,-1),""))</f>
        <v/>
      </c>
    </row>
    <row r="2792" spans="34:34" x14ac:dyDescent="0.35">
      <c r="AH2792" s="16" t="str">
        <f>IF(AND(B2792="Premier League",E2792="Live"),_xlfn.XLOOKUP(_xlfn.TEXTJOIN(" vs ",,C2792:D2792),Calendar!G:G,Calendar!B:B),IF(AND(B2792="Premier League",E2792="Highlights"),_xlfn.XLOOKUP(H2792,Calendar!O:O,Calendar!N:N,,-1),""))</f>
        <v/>
      </c>
    </row>
    <row r="2793" spans="34:34" x14ac:dyDescent="0.35">
      <c r="AH2793" s="16" t="str">
        <f>IF(AND(B2793="Premier League",E2793="Live"),_xlfn.XLOOKUP(_xlfn.TEXTJOIN(" vs ",,C2793:D2793),Calendar!G:G,Calendar!B:B),IF(AND(B2793="Premier League",E2793="Highlights"),_xlfn.XLOOKUP(H2793,Calendar!O:O,Calendar!N:N,,-1),""))</f>
        <v/>
      </c>
    </row>
    <row r="2794" spans="34:34" x14ac:dyDescent="0.35">
      <c r="AH2794" s="16" t="str">
        <f>IF(AND(B2794="Premier League",E2794="Live"),_xlfn.XLOOKUP(_xlfn.TEXTJOIN(" vs ",,C2794:D2794),Calendar!G:G,Calendar!B:B),IF(AND(B2794="Premier League",E2794="Highlights"),_xlfn.XLOOKUP(H2794,Calendar!O:O,Calendar!N:N,,-1),""))</f>
        <v/>
      </c>
    </row>
    <row r="2795" spans="34:34" x14ac:dyDescent="0.35">
      <c r="AH2795" s="16" t="str">
        <f>IF(AND(B2795="Premier League",E2795="Live"),_xlfn.XLOOKUP(_xlfn.TEXTJOIN(" vs ",,C2795:D2795),Calendar!G:G,Calendar!B:B),IF(AND(B2795="Premier League",E2795="Highlights"),_xlfn.XLOOKUP(H2795,Calendar!O:O,Calendar!N:N,,-1),""))</f>
        <v/>
      </c>
    </row>
    <row r="2796" spans="34:34" x14ac:dyDescent="0.35">
      <c r="AH2796" s="16" t="str">
        <f>IF(AND(B2796="Premier League",E2796="Live"),_xlfn.XLOOKUP(_xlfn.TEXTJOIN(" vs ",,C2796:D2796),Calendar!G:G,Calendar!B:B),IF(AND(B2796="Premier League",E2796="Highlights"),_xlfn.XLOOKUP(H2796,Calendar!O:O,Calendar!N:N,,-1),""))</f>
        <v/>
      </c>
    </row>
    <row r="2797" spans="34:34" x14ac:dyDescent="0.35">
      <c r="AH2797" s="16" t="str">
        <f>IF(AND(B2797="Premier League",E2797="Live"),_xlfn.XLOOKUP(_xlfn.TEXTJOIN(" vs ",,C2797:D2797),Calendar!G:G,Calendar!B:B),IF(AND(B2797="Premier League",E2797="Highlights"),_xlfn.XLOOKUP(H2797,Calendar!O:O,Calendar!N:N,,-1),""))</f>
        <v/>
      </c>
    </row>
    <row r="2798" spans="34:34" x14ac:dyDescent="0.35">
      <c r="AH2798" s="16" t="str">
        <f>IF(AND(B2798="Premier League",E2798="Live"),_xlfn.XLOOKUP(_xlfn.TEXTJOIN(" vs ",,C2798:D2798),Calendar!G:G,Calendar!B:B),IF(AND(B2798="Premier League",E2798="Highlights"),_xlfn.XLOOKUP(H2798,Calendar!O:O,Calendar!N:N,,-1),""))</f>
        <v/>
      </c>
    </row>
    <row r="2799" spans="34:34" x14ac:dyDescent="0.35">
      <c r="AH2799" s="16" t="str">
        <f>IF(AND(B2799="Premier League",E2799="Live"),_xlfn.XLOOKUP(_xlfn.TEXTJOIN(" vs ",,C2799:D2799),Calendar!G:G,Calendar!B:B),IF(AND(B2799="Premier League",E2799="Highlights"),_xlfn.XLOOKUP(H2799,Calendar!O:O,Calendar!N:N,,-1),""))</f>
        <v/>
      </c>
    </row>
    <row r="2800" spans="34:34" x14ac:dyDescent="0.35">
      <c r="AH2800" s="16" t="str">
        <f>IF(AND(B2800="Premier League",E2800="Live"),_xlfn.XLOOKUP(_xlfn.TEXTJOIN(" vs ",,C2800:D2800),Calendar!G:G,Calendar!B:B),IF(AND(B2800="Premier League",E2800="Highlights"),_xlfn.XLOOKUP(H2800,Calendar!O:O,Calendar!N:N,,-1),""))</f>
        <v/>
      </c>
    </row>
    <row r="2801" spans="34:34" x14ac:dyDescent="0.35">
      <c r="AH2801" s="16" t="str">
        <f>IF(AND(B2801="Premier League",E2801="Live"),_xlfn.XLOOKUP(_xlfn.TEXTJOIN(" vs ",,C2801:D2801),Calendar!G:G,Calendar!B:B),IF(AND(B2801="Premier League",E2801="Highlights"),_xlfn.XLOOKUP(H2801,Calendar!O:O,Calendar!N:N,,-1),""))</f>
        <v/>
      </c>
    </row>
    <row r="2802" spans="34:34" x14ac:dyDescent="0.35">
      <c r="AH2802" s="16" t="str">
        <f>IF(AND(B2802="Premier League",E2802="Live"),_xlfn.XLOOKUP(_xlfn.TEXTJOIN(" vs ",,C2802:D2802),Calendar!G:G,Calendar!B:B),IF(AND(B2802="Premier League",E2802="Highlights"),_xlfn.XLOOKUP(H2802,Calendar!O:O,Calendar!N:N,,-1),""))</f>
        <v/>
      </c>
    </row>
    <row r="2803" spans="34:34" x14ac:dyDescent="0.35">
      <c r="AH2803" s="16" t="str">
        <f>IF(AND(B2803="Premier League",E2803="Live"),_xlfn.XLOOKUP(_xlfn.TEXTJOIN(" vs ",,C2803:D2803),Calendar!G:G,Calendar!B:B),IF(AND(B2803="Premier League",E2803="Highlights"),_xlfn.XLOOKUP(H2803,Calendar!O:O,Calendar!N:N,,-1),""))</f>
        <v/>
      </c>
    </row>
    <row r="2804" spans="34:34" x14ac:dyDescent="0.35">
      <c r="AH2804" s="16" t="str">
        <f>IF(AND(B2804="Premier League",E2804="Live"),_xlfn.XLOOKUP(_xlfn.TEXTJOIN(" vs ",,C2804:D2804),Calendar!G:G,Calendar!B:B),IF(AND(B2804="Premier League",E2804="Highlights"),_xlfn.XLOOKUP(H2804,Calendar!O:O,Calendar!N:N,,-1),""))</f>
        <v/>
      </c>
    </row>
    <row r="2805" spans="34:34" x14ac:dyDescent="0.35">
      <c r="AH2805" s="16" t="str">
        <f>IF(AND(B2805="Premier League",E2805="Live"),_xlfn.XLOOKUP(_xlfn.TEXTJOIN(" vs ",,C2805:D2805),Calendar!G:G,Calendar!B:B),IF(AND(B2805="Premier League",E2805="Highlights"),_xlfn.XLOOKUP(H2805,Calendar!O:O,Calendar!N:N,,-1),""))</f>
        <v/>
      </c>
    </row>
    <row r="2806" spans="34:34" x14ac:dyDescent="0.35">
      <c r="AH2806" s="16" t="str">
        <f>IF(AND(B2806="Premier League",E2806="Live"),_xlfn.XLOOKUP(_xlfn.TEXTJOIN(" vs ",,C2806:D2806),Calendar!G:G,Calendar!B:B),IF(AND(B2806="Premier League",E2806="Highlights"),_xlfn.XLOOKUP(H2806,Calendar!O:O,Calendar!N:N,,-1),""))</f>
        <v/>
      </c>
    </row>
    <row r="2807" spans="34:34" x14ac:dyDescent="0.35">
      <c r="AH2807" s="16" t="str">
        <f>IF(AND(B2807="Premier League",E2807="Live"),_xlfn.XLOOKUP(_xlfn.TEXTJOIN(" vs ",,C2807:D2807),Calendar!G:G,Calendar!B:B),IF(AND(B2807="Premier League",E2807="Highlights"),_xlfn.XLOOKUP(H2807,Calendar!O:O,Calendar!N:N,,-1),""))</f>
        <v/>
      </c>
    </row>
    <row r="2808" spans="34:34" x14ac:dyDescent="0.35">
      <c r="AH2808" s="16" t="str">
        <f>IF(AND(B2808="Premier League",E2808="Live"),_xlfn.XLOOKUP(_xlfn.TEXTJOIN(" vs ",,C2808:D2808),Calendar!G:G,Calendar!B:B),IF(AND(B2808="Premier League",E2808="Highlights"),_xlfn.XLOOKUP(H2808,Calendar!O:O,Calendar!N:N,,-1),""))</f>
        <v/>
      </c>
    </row>
    <row r="2809" spans="34:34" x14ac:dyDescent="0.35">
      <c r="AH2809" s="16" t="str">
        <f>IF(AND(B2809="Premier League",E2809="Live"),_xlfn.XLOOKUP(_xlfn.TEXTJOIN(" vs ",,C2809:D2809),Calendar!G:G,Calendar!B:B),IF(AND(B2809="Premier League",E2809="Highlights"),_xlfn.XLOOKUP(H2809,Calendar!O:O,Calendar!N:N,,-1),""))</f>
        <v/>
      </c>
    </row>
    <row r="2810" spans="34:34" x14ac:dyDescent="0.35">
      <c r="AH2810" s="16" t="str">
        <f>IF(AND(B2810="Premier League",E2810="Live"),_xlfn.XLOOKUP(_xlfn.TEXTJOIN(" vs ",,C2810:D2810),Calendar!G:G,Calendar!B:B),IF(AND(B2810="Premier League",E2810="Highlights"),_xlfn.XLOOKUP(H2810,Calendar!O:O,Calendar!N:N,,-1),""))</f>
        <v/>
      </c>
    </row>
    <row r="2811" spans="34:34" x14ac:dyDescent="0.35">
      <c r="AH2811" s="16" t="str">
        <f>IF(AND(B2811="Premier League",E2811="Live"),_xlfn.XLOOKUP(_xlfn.TEXTJOIN(" vs ",,C2811:D2811),Calendar!G:G,Calendar!B:B),IF(AND(B2811="Premier League",E2811="Highlights"),_xlfn.XLOOKUP(H2811,Calendar!O:O,Calendar!N:N,,-1),""))</f>
        <v/>
      </c>
    </row>
    <row r="2812" spans="34:34" x14ac:dyDescent="0.35">
      <c r="AH2812" s="16" t="str">
        <f>IF(AND(B2812="Premier League",E2812="Live"),_xlfn.XLOOKUP(_xlfn.TEXTJOIN(" vs ",,C2812:D2812),Calendar!G:G,Calendar!B:B),IF(AND(B2812="Premier League",E2812="Highlights"),_xlfn.XLOOKUP(H2812,Calendar!O:O,Calendar!N:N,,-1),""))</f>
        <v/>
      </c>
    </row>
    <row r="2813" spans="34:34" x14ac:dyDescent="0.35">
      <c r="AH2813" s="16" t="str">
        <f>IF(AND(B2813="Premier League",E2813="Live"),_xlfn.XLOOKUP(_xlfn.TEXTJOIN(" vs ",,C2813:D2813),Calendar!G:G,Calendar!B:B),IF(AND(B2813="Premier League",E2813="Highlights"),_xlfn.XLOOKUP(H2813,Calendar!O:O,Calendar!N:N,,-1),""))</f>
        <v/>
      </c>
    </row>
    <row r="2814" spans="34:34" x14ac:dyDescent="0.35">
      <c r="AH2814" s="16" t="str">
        <f>IF(AND(B2814="Premier League",E2814="Live"),_xlfn.XLOOKUP(_xlfn.TEXTJOIN(" vs ",,C2814:D2814),Calendar!G:G,Calendar!B:B),IF(AND(B2814="Premier League",E2814="Highlights"),_xlfn.XLOOKUP(H2814,Calendar!O:O,Calendar!N:N,,-1),""))</f>
        <v/>
      </c>
    </row>
    <row r="2815" spans="34:34" x14ac:dyDescent="0.35">
      <c r="AH2815" s="16" t="str">
        <f>IF(AND(B2815="Premier League",E2815="Live"),_xlfn.XLOOKUP(_xlfn.TEXTJOIN(" vs ",,C2815:D2815),Calendar!G:G,Calendar!B:B),IF(AND(B2815="Premier League",E2815="Highlights"),_xlfn.XLOOKUP(H2815,Calendar!O:O,Calendar!N:N,,-1),""))</f>
        <v/>
      </c>
    </row>
    <row r="2816" spans="34:34" x14ac:dyDescent="0.35">
      <c r="AH2816" s="16" t="str">
        <f>IF(AND(B2816="Premier League",E2816="Live"),_xlfn.XLOOKUP(_xlfn.TEXTJOIN(" vs ",,C2816:D2816),Calendar!G:G,Calendar!B:B),IF(AND(B2816="Premier League",E2816="Highlights"),_xlfn.XLOOKUP(H2816,Calendar!O:O,Calendar!N:N,,-1),""))</f>
        <v/>
      </c>
    </row>
    <row r="2817" spans="34:34" x14ac:dyDescent="0.35">
      <c r="AH2817" s="16" t="str">
        <f>IF(AND(B2817="Premier League",E2817="Live"),_xlfn.XLOOKUP(_xlfn.TEXTJOIN(" vs ",,C2817:D2817),Calendar!G:G,Calendar!B:B),IF(AND(B2817="Premier League",E2817="Highlights"),_xlfn.XLOOKUP(H2817,Calendar!O:O,Calendar!N:N,,-1),""))</f>
        <v/>
      </c>
    </row>
    <row r="2818" spans="34:34" x14ac:dyDescent="0.35">
      <c r="AH2818" s="16" t="str">
        <f>IF(AND(B2818="Premier League",E2818="Live"),_xlfn.XLOOKUP(_xlfn.TEXTJOIN(" vs ",,C2818:D2818),Calendar!G:G,Calendar!B:B),IF(AND(B2818="Premier League",E2818="Highlights"),_xlfn.XLOOKUP(H2818,Calendar!O:O,Calendar!N:N,,-1),""))</f>
        <v/>
      </c>
    </row>
    <row r="2819" spans="34:34" x14ac:dyDescent="0.35">
      <c r="AH2819" s="16" t="str">
        <f>IF(AND(B2819="Premier League",E2819="Live"),_xlfn.XLOOKUP(_xlfn.TEXTJOIN(" vs ",,C2819:D2819),Calendar!G:G,Calendar!B:B),IF(AND(B2819="Premier League",E2819="Highlights"),_xlfn.XLOOKUP(H2819,Calendar!O:O,Calendar!N:N,,-1),""))</f>
        <v/>
      </c>
    </row>
    <row r="2820" spans="34:34" x14ac:dyDescent="0.35">
      <c r="AH2820" s="16" t="str">
        <f>IF(AND(B2820="Premier League",E2820="Live"),_xlfn.XLOOKUP(_xlfn.TEXTJOIN(" vs ",,C2820:D2820),Calendar!G:G,Calendar!B:B),IF(AND(B2820="Premier League",E2820="Highlights"),_xlfn.XLOOKUP(H2820,Calendar!O:O,Calendar!N:N,,-1),""))</f>
        <v/>
      </c>
    </row>
    <row r="2821" spans="34:34" x14ac:dyDescent="0.35">
      <c r="AH2821" s="16" t="str">
        <f>IF(AND(B2821="Premier League",E2821="Live"),_xlfn.XLOOKUP(_xlfn.TEXTJOIN(" vs ",,C2821:D2821),Calendar!G:G,Calendar!B:B),IF(AND(B2821="Premier League",E2821="Highlights"),_xlfn.XLOOKUP(H2821,Calendar!O:O,Calendar!N:N,,-1),""))</f>
        <v/>
      </c>
    </row>
    <row r="2822" spans="34:34" x14ac:dyDescent="0.35">
      <c r="AH2822" s="16" t="str">
        <f>IF(AND(B2822="Premier League",E2822="Live"),_xlfn.XLOOKUP(_xlfn.TEXTJOIN(" vs ",,C2822:D2822),Calendar!G:G,Calendar!B:B),IF(AND(B2822="Premier League",E2822="Highlights"),_xlfn.XLOOKUP(H2822,Calendar!O:O,Calendar!N:N,,-1),""))</f>
        <v/>
      </c>
    </row>
    <row r="2823" spans="34:34" x14ac:dyDescent="0.35">
      <c r="AH2823" s="16" t="str">
        <f>IF(AND(B2823="Premier League",E2823="Live"),_xlfn.XLOOKUP(_xlfn.TEXTJOIN(" vs ",,C2823:D2823),Calendar!G:G,Calendar!B:B),IF(AND(B2823="Premier League",E2823="Highlights"),_xlfn.XLOOKUP(H2823,Calendar!O:O,Calendar!N:N,,-1),""))</f>
        <v/>
      </c>
    </row>
    <row r="2824" spans="34:34" x14ac:dyDescent="0.35">
      <c r="AH2824" s="16" t="str">
        <f>IF(AND(B2824="Premier League",E2824="Live"),_xlfn.XLOOKUP(_xlfn.TEXTJOIN(" vs ",,C2824:D2824),Calendar!G:G,Calendar!B:B),IF(AND(B2824="Premier League",E2824="Highlights"),_xlfn.XLOOKUP(H2824,Calendar!O:O,Calendar!N:N,,-1),""))</f>
        <v/>
      </c>
    </row>
    <row r="2825" spans="34:34" x14ac:dyDescent="0.35">
      <c r="AH2825" s="16" t="str">
        <f>IF(AND(B2825="Premier League",E2825="Live"),_xlfn.XLOOKUP(_xlfn.TEXTJOIN(" vs ",,C2825:D2825),Calendar!G:G,Calendar!B:B),IF(AND(B2825="Premier League",E2825="Highlights"),_xlfn.XLOOKUP(H2825,Calendar!O:O,Calendar!N:N,,-1),""))</f>
        <v/>
      </c>
    </row>
    <row r="2826" spans="34:34" x14ac:dyDescent="0.35">
      <c r="AH2826" s="16" t="str">
        <f>IF(AND(B2826="Premier League",E2826="Live"),_xlfn.XLOOKUP(_xlfn.TEXTJOIN(" vs ",,C2826:D2826),Calendar!G:G,Calendar!B:B),IF(AND(B2826="Premier League",E2826="Highlights"),_xlfn.XLOOKUP(H2826,Calendar!O:O,Calendar!N:N,,-1),""))</f>
        <v/>
      </c>
    </row>
    <row r="2827" spans="34:34" x14ac:dyDescent="0.35">
      <c r="AH2827" s="16" t="str">
        <f>IF(AND(B2827="Premier League",E2827="Live"),_xlfn.XLOOKUP(_xlfn.TEXTJOIN(" vs ",,C2827:D2827),Calendar!G:G,Calendar!B:B),IF(AND(B2827="Premier League",E2827="Highlights"),_xlfn.XLOOKUP(H2827,Calendar!O:O,Calendar!N:N,,-1),""))</f>
        <v/>
      </c>
    </row>
    <row r="2828" spans="34:34" x14ac:dyDescent="0.35">
      <c r="AH2828" s="16" t="str">
        <f>IF(AND(B2828="Premier League",E2828="Live"),_xlfn.XLOOKUP(_xlfn.TEXTJOIN(" vs ",,C2828:D2828),Calendar!G:G,Calendar!B:B),IF(AND(B2828="Premier League",E2828="Highlights"),_xlfn.XLOOKUP(H2828,Calendar!O:O,Calendar!N:N,,-1),""))</f>
        <v/>
      </c>
    </row>
    <row r="2829" spans="34:34" x14ac:dyDescent="0.35">
      <c r="AH2829" s="16" t="str">
        <f>IF(AND(B2829="Premier League",E2829="Live"),_xlfn.XLOOKUP(_xlfn.TEXTJOIN(" vs ",,C2829:D2829),Calendar!G:G,Calendar!B:B),IF(AND(B2829="Premier League",E2829="Highlights"),_xlfn.XLOOKUP(H2829,Calendar!O:O,Calendar!N:N,,-1),""))</f>
        <v/>
      </c>
    </row>
    <row r="2830" spans="34:34" x14ac:dyDescent="0.35">
      <c r="AH2830" s="16" t="str">
        <f>IF(AND(B2830="Premier League",E2830="Live"),_xlfn.XLOOKUP(_xlfn.TEXTJOIN(" vs ",,C2830:D2830),Calendar!G:G,Calendar!B:B),IF(AND(B2830="Premier League",E2830="Highlights"),_xlfn.XLOOKUP(H2830,Calendar!O:O,Calendar!N:N,,-1),""))</f>
        <v/>
      </c>
    </row>
    <row r="2831" spans="34:34" x14ac:dyDescent="0.35">
      <c r="AH2831" s="16" t="str">
        <f>IF(AND(B2831="Premier League",E2831="Live"),_xlfn.XLOOKUP(_xlfn.TEXTJOIN(" vs ",,C2831:D2831),Calendar!G:G,Calendar!B:B),IF(AND(B2831="Premier League",E2831="Highlights"),_xlfn.XLOOKUP(H2831,Calendar!O:O,Calendar!N:N,,-1),""))</f>
        <v/>
      </c>
    </row>
    <row r="2832" spans="34:34" x14ac:dyDescent="0.35">
      <c r="AH2832" s="16" t="str">
        <f>IF(AND(B2832="Premier League",E2832="Live"),_xlfn.XLOOKUP(_xlfn.TEXTJOIN(" vs ",,C2832:D2832),Calendar!G:G,Calendar!B:B),IF(AND(B2832="Premier League",E2832="Highlights"),_xlfn.XLOOKUP(H2832,Calendar!O:O,Calendar!N:N,,-1),""))</f>
        <v/>
      </c>
    </row>
    <row r="2833" spans="34:34" x14ac:dyDescent="0.35">
      <c r="AH2833" s="16" t="str">
        <f>IF(AND(B2833="Premier League",E2833="Live"),_xlfn.XLOOKUP(_xlfn.TEXTJOIN(" vs ",,C2833:D2833),Calendar!G:G,Calendar!B:B),IF(AND(B2833="Premier League",E2833="Highlights"),_xlfn.XLOOKUP(H2833,Calendar!O:O,Calendar!N:N,,-1),""))</f>
        <v/>
      </c>
    </row>
    <row r="2834" spans="34:34" x14ac:dyDescent="0.35">
      <c r="AH2834" s="16" t="str">
        <f>IF(AND(B2834="Premier League",E2834="Live"),_xlfn.XLOOKUP(_xlfn.TEXTJOIN(" vs ",,C2834:D2834),Calendar!G:G,Calendar!B:B),IF(AND(B2834="Premier League",E2834="Highlights"),_xlfn.XLOOKUP(H2834,Calendar!O:O,Calendar!N:N,,-1),""))</f>
        <v/>
      </c>
    </row>
    <row r="2835" spans="34:34" x14ac:dyDescent="0.35">
      <c r="AH2835" s="16" t="str">
        <f>IF(AND(B2835="Premier League",E2835="Live"),_xlfn.XLOOKUP(_xlfn.TEXTJOIN(" vs ",,C2835:D2835),Calendar!G:G,Calendar!B:B),IF(AND(B2835="Premier League",E2835="Highlights"),_xlfn.XLOOKUP(H2835,Calendar!O:O,Calendar!N:N,,-1),""))</f>
        <v/>
      </c>
    </row>
    <row r="2836" spans="34:34" x14ac:dyDescent="0.35">
      <c r="AH2836" s="16" t="str">
        <f>IF(AND(B2836="Premier League",E2836="Live"),_xlfn.XLOOKUP(_xlfn.TEXTJOIN(" vs ",,C2836:D2836),Calendar!G:G,Calendar!B:B),IF(AND(B2836="Premier League",E2836="Highlights"),_xlfn.XLOOKUP(H2836,Calendar!O:O,Calendar!N:N,,-1),""))</f>
        <v/>
      </c>
    </row>
    <row r="2837" spans="34:34" x14ac:dyDescent="0.35">
      <c r="AH2837" s="16" t="str">
        <f>IF(AND(B2837="Premier League",E2837="Live"),_xlfn.XLOOKUP(_xlfn.TEXTJOIN(" vs ",,C2837:D2837),Calendar!G:G,Calendar!B:B),IF(AND(B2837="Premier League",E2837="Highlights"),_xlfn.XLOOKUP(H2837,Calendar!O:O,Calendar!N:N,,-1),""))</f>
        <v/>
      </c>
    </row>
    <row r="2838" spans="34:34" x14ac:dyDescent="0.35">
      <c r="AH2838" s="16" t="str">
        <f>IF(AND(B2838="Premier League",E2838="Live"),_xlfn.XLOOKUP(_xlfn.TEXTJOIN(" vs ",,C2838:D2838),Calendar!G:G,Calendar!B:B),IF(AND(B2838="Premier League",E2838="Highlights"),_xlfn.XLOOKUP(H2838,Calendar!O:O,Calendar!N:N,,-1),""))</f>
        <v/>
      </c>
    </row>
    <row r="2839" spans="34:34" x14ac:dyDescent="0.35">
      <c r="AH2839" s="16" t="str">
        <f>IF(AND(B2839="Premier League",E2839="Live"),_xlfn.XLOOKUP(_xlfn.TEXTJOIN(" vs ",,C2839:D2839),Calendar!G:G,Calendar!B:B),IF(AND(B2839="Premier League",E2839="Highlights"),_xlfn.XLOOKUP(H2839,Calendar!O:O,Calendar!N:N,,-1),""))</f>
        <v/>
      </c>
    </row>
    <row r="2840" spans="34:34" x14ac:dyDescent="0.35">
      <c r="AH2840" s="16" t="str">
        <f>IF(AND(B2840="Premier League",E2840="Live"),_xlfn.XLOOKUP(_xlfn.TEXTJOIN(" vs ",,C2840:D2840),Calendar!G:G,Calendar!B:B),IF(AND(B2840="Premier League",E2840="Highlights"),_xlfn.XLOOKUP(H2840,Calendar!O:O,Calendar!N:N,,-1),""))</f>
        <v/>
      </c>
    </row>
    <row r="2841" spans="34:34" x14ac:dyDescent="0.35">
      <c r="AH2841" s="16" t="str">
        <f>IF(AND(B2841="Premier League",E2841="Live"),_xlfn.XLOOKUP(_xlfn.TEXTJOIN(" vs ",,C2841:D2841),Calendar!G:G,Calendar!B:B),IF(AND(B2841="Premier League",E2841="Highlights"),_xlfn.XLOOKUP(H2841,Calendar!O:O,Calendar!N:N,,-1),""))</f>
        <v/>
      </c>
    </row>
    <row r="2842" spans="34:34" x14ac:dyDescent="0.35">
      <c r="AH2842" s="16" t="str">
        <f>IF(AND(B2842="Premier League",E2842="Live"),_xlfn.XLOOKUP(_xlfn.TEXTJOIN(" vs ",,C2842:D2842),Calendar!G:G,Calendar!B:B),IF(AND(B2842="Premier League",E2842="Highlights"),_xlfn.XLOOKUP(H2842,Calendar!O:O,Calendar!N:N,,-1),""))</f>
        <v/>
      </c>
    </row>
    <row r="2843" spans="34:34" x14ac:dyDescent="0.35">
      <c r="AH2843" s="16" t="str">
        <f>IF(AND(B2843="Premier League",E2843="Live"),_xlfn.XLOOKUP(_xlfn.TEXTJOIN(" vs ",,C2843:D2843),Calendar!G:G,Calendar!B:B),IF(AND(B2843="Premier League",E2843="Highlights"),_xlfn.XLOOKUP(H2843,Calendar!O:O,Calendar!N:N,,-1),""))</f>
        <v/>
      </c>
    </row>
    <row r="2844" spans="34:34" x14ac:dyDescent="0.35">
      <c r="AH2844" s="16" t="str">
        <f>IF(AND(B2844="Premier League",E2844="Live"),_xlfn.XLOOKUP(_xlfn.TEXTJOIN(" vs ",,C2844:D2844),Calendar!G:G,Calendar!B:B),IF(AND(B2844="Premier League",E2844="Highlights"),_xlfn.XLOOKUP(H2844,Calendar!O:O,Calendar!N:N,,-1),""))</f>
        <v/>
      </c>
    </row>
    <row r="2845" spans="34:34" x14ac:dyDescent="0.35">
      <c r="AH2845" s="16" t="str">
        <f>IF(AND(B2845="Premier League",E2845="Live"),_xlfn.XLOOKUP(_xlfn.TEXTJOIN(" vs ",,C2845:D2845),Calendar!G:G,Calendar!B:B),IF(AND(B2845="Premier League",E2845="Highlights"),_xlfn.XLOOKUP(H2845,Calendar!O:O,Calendar!N:N,,-1),""))</f>
        <v/>
      </c>
    </row>
    <row r="2846" spans="34:34" x14ac:dyDescent="0.35">
      <c r="AH2846" s="16" t="str">
        <f>IF(AND(B2846="Premier League",E2846="Live"),_xlfn.XLOOKUP(_xlfn.TEXTJOIN(" vs ",,C2846:D2846),Calendar!G:G,Calendar!B:B),IF(AND(B2846="Premier League",E2846="Highlights"),_xlfn.XLOOKUP(H2846,Calendar!O:O,Calendar!N:N,,-1),""))</f>
        <v/>
      </c>
    </row>
    <row r="2847" spans="34:34" x14ac:dyDescent="0.35">
      <c r="AH2847" s="16" t="str">
        <f>IF(AND(B2847="Premier League",E2847="Live"),_xlfn.XLOOKUP(_xlfn.TEXTJOIN(" vs ",,C2847:D2847),Calendar!G:G,Calendar!B:B),IF(AND(B2847="Premier League",E2847="Highlights"),_xlfn.XLOOKUP(H2847,Calendar!O:O,Calendar!N:N,,-1),""))</f>
        <v/>
      </c>
    </row>
    <row r="2848" spans="34:34" x14ac:dyDescent="0.35">
      <c r="AH2848" s="16" t="str">
        <f>IF(AND(B2848="Premier League",E2848="Live"),_xlfn.XLOOKUP(_xlfn.TEXTJOIN(" vs ",,C2848:D2848),Calendar!G:G,Calendar!B:B),IF(AND(B2848="Premier League",E2848="Highlights"),_xlfn.XLOOKUP(H2848,Calendar!O:O,Calendar!N:N,,-1),""))</f>
        <v/>
      </c>
    </row>
    <row r="2849" spans="34:34" x14ac:dyDescent="0.35">
      <c r="AH2849" s="16" t="str">
        <f>IF(AND(B2849="Premier League",E2849="Live"),_xlfn.XLOOKUP(_xlfn.TEXTJOIN(" vs ",,C2849:D2849),Calendar!G:G,Calendar!B:B),IF(AND(B2849="Premier League",E2849="Highlights"),_xlfn.XLOOKUP(H2849,Calendar!O:O,Calendar!N:N,,-1),""))</f>
        <v/>
      </c>
    </row>
    <row r="2850" spans="34:34" x14ac:dyDescent="0.35">
      <c r="AH2850" s="16" t="str">
        <f>IF(AND(B2850="Premier League",E2850="Live"),_xlfn.XLOOKUP(_xlfn.TEXTJOIN(" vs ",,C2850:D2850),Calendar!G:G,Calendar!B:B),IF(AND(B2850="Premier League",E2850="Highlights"),_xlfn.XLOOKUP(H2850,Calendar!O:O,Calendar!N:N,,-1),""))</f>
        <v/>
      </c>
    </row>
    <row r="2851" spans="34:34" x14ac:dyDescent="0.35">
      <c r="AH2851" s="16" t="str">
        <f>IF(AND(B2851="Premier League",E2851="Live"),_xlfn.XLOOKUP(_xlfn.TEXTJOIN(" vs ",,C2851:D2851),Calendar!G:G,Calendar!B:B),IF(AND(B2851="Premier League",E2851="Highlights"),_xlfn.XLOOKUP(H2851,Calendar!O:O,Calendar!N:N,,-1),""))</f>
        <v/>
      </c>
    </row>
    <row r="2852" spans="34:34" x14ac:dyDescent="0.35">
      <c r="AH2852" s="16" t="str">
        <f>IF(AND(B2852="Premier League",E2852="Live"),_xlfn.XLOOKUP(_xlfn.TEXTJOIN(" vs ",,C2852:D2852),Calendar!G:G,Calendar!B:B),IF(AND(B2852="Premier League",E2852="Highlights"),_xlfn.XLOOKUP(H2852,Calendar!O:O,Calendar!N:N,,-1),""))</f>
        <v/>
      </c>
    </row>
    <row r="2853" spans="34:34" x14ac:dyDescent="0.35">
      <c r="AH2853" s="16" t="str">
        <f>IF(AND(B2853="Premier League",E2853="Live"),_xlfn.XLOOKUP(_xlfn.TEXTJOIN(" vs ",,C2853:D2853),Calendar!G:G,Calendar!B:B),IF(AND(B2853="Premier League",E2853="Highlights"),_xlfn.XLOOKUP(H2853,Calendar!O:O,Calendar!N:N,,-1),""))</f>
        <v/>
      </c>
    </row>
    <row r="2854" spans="34:34" x14ac:dyDescent="0.35">
      <c r="AH2854" s="16" t="str">
        <f>IF(AND(B2854="Premier League",E2854="Live"),_xlfn.XLOOKUP(_xlfn.TEXTJOIN(" vs ",,C2854:D2854),Calendar!G:G,Calendar!B:B),IF(AND(B2854="Premier League",E2854="Highlights"),_xlfn.XLOOKUP(H2854,Calendar!O:O,Calendar!N:N,,-1),""))</f>
        <v/>
      </c>
    </row>
    <row r="2855" spans="34:34" x14ac:dyDescent="0.35">
      <c r="AH2855" s="16" t="str">
        <f>IF(AND(B2855="Premier League",E2855="Live"),_xlfn.XLOOKUP(_xlfn.TEXTJOIN(" vs ",,C2855:D2855),Calendar!G:G,Calendar!B:B),IF(AND(B2855="Premier League",E2855="Highlights"),_xlfn.XLOOKUP(H2855,Calendar!O:O,Calendar!N:N,,-1),""))</f>
        <v/>
      </c>
    </row>
    <row r="2856" spans="34:34" x14ac:dyDescent="0.35">
      <c r="AH2856" s="16" t="str">
        <f>IF(AND(B2856="Premier League",E2856="Live"),_xlfn.XLOOKUP(_xlfn.TEXTJOIN(" vs ",,C2856:D2856),Calendar!G:G,Calendar!B:B),IF(AND(B2856="Premier League",E2856="Highlights"),_xlfn.XLOOKUP(H2856,Calendar!O:O,Calendar!N:N,,-1),""))</f>
        <v/>
      </c>
    </row>
    <row r="2857" spans="34:34" x14ac:dyDescent="0.35">
      <c r="AH2857" s="16" t="str">
        <f>IF(AND(B2857="Premier League",E2857="Live"),_xlfn.XLOOKUP(_xlfn.TEXTJOIN(" vs ",,C2857:D2857),Calendar!G:G,Calendar!B:B),IF(AND(B2857="Premier League",E2857="Highlights"),_xlfn.XLOOKUP(H2857,Calendar!O:O,Calendar!N:N,,-1),""))</f>
        <v/>
      </c>
    </row>
    <row r="2858" spans="34:34" x14ac:dyDescent="0.35">
      <c r="AH2858" s="16" t="str">
        <f>IF(AND(B2858="Premier League",E2858="Live"),_xlfn.XLOOKUP(_xlfn.TEXTJOIN(" vs ",,C2858:D2858),Calendar!G:G,Calendar!B:B),IF(AND(B2858="Premier League",E2858="Highlights"),_xlfn.XLOOKUP(H2858,Calendar!O:O,Calendar!N:N,,-1),""))</f>
        <v/>
      </c>
    </row>
    <row r="2859" spans="34:34" x14ac:dyDescent="0.35">
      <c r="AH2859" s="16" t="str">
        <f>IF(AND(B2859="Premier League",E2859="Live"),_xlfn.XLOOKUP(_xlfn.TEXTJOIN(" vs ",,C2859:D2859),Calendar!G:G,Calendar!B:B),IF(AND(B2859="Premier League",E2859="Highlights"),_xlfn.XLOOKUP(H2859,Calendar!O:O,Calendar!N:N,,-1),""))</f>
        <v/>
      </c>
    </row>
    <row r="2860" spans="34:34" x14ac:dyDescent="0.35">
      <c r="AH2860" s="16" t="str">
        <f>IF(AND(B2860="Premier League",E2860="Live"),_xlfn.XLOOKUP(_xlfn.TEXTJOIN(" vs ",,C2860:D2860),Calendar!G:G,Calendar!B:B),IF(AND(B2860="Premier League",E2860="Highlights"),_xlfn.XLOOKUP(H2860,Calendar!O:O,Calendar!N:N,,-1),""))</f>
        <v/>
      </c>
    </row>
    <row r="2861" spans="34:34" x14ac:dyDescent="0.35">
      <c r="AH2861" s="16" t="str">
        <f>IF(AND(B2861="Premier League",E2861="Live"),_xlfn.XLOOKUP(_xlfn.TEXTJOIN(" vs ",,C2861:D2861),Calendar!G:G,Calendar!B:B),IF(AND(B2861="Premier League",E2861="Highlights"),_xlfn.XLOOKUP(H2861,Calendar!O:O,Calendar!N:N,,-1),""))</f>
        <v/>
      </c>
    </row>
    <row r="2862" spans="34:34" x14ac:dyDescent="0.35">
      <c r="AH2862" s="16" t="str">
        <f>IF(AND(B2862="Premier League",E2862="Live"),_xlfn.XLOOKUP(_xlfn.TEXTJOIN(" vs ",,C2862:D2862),Calendar!G:G,Calendar!B:B),IF(AND(B2862="Premier League",E2862="Highlights"),_xlfn.XLOOKUP(H2862,Calendar!O:O,Calendar!N:N,,-1),""))</f>
        <v/>
      </c>
    </row>
    <row r="2863" spans="34:34" x14ac:dyDescent="0.35">
      <c r="AH2863" s="16" t="str">
        <f>IF(AND(B2863="Premier League",E2863="Live"),_xlfn.XLOOKUP(_xlfn.TEXTJOIN(" vs ",,C2863:D2863),Calendar!G:G,Calendar!B:B),IF(AND(B2863="Premier League",E2863="Highlights"),_xlfn.XLOOKUP(H2863,Calendar!O:O,Calendar!N:N,,-1),""))</f>
        <v/>
      </c>
    </row>
    <row r="2864" spans="34:34" x14ac:dyDescent="0.35">
      <c r="AH2864" s="16" t="str">
        <f>IF(AND(B2864="Premier League",E2864="Live"),_xlfn.XLOOKUP(_xlfn.TEXTJOIN(" vs ",,C2864:D2864),Calendar!G:G,Calendar!B:B),IF(AND(B2864="Premier League",E2864="Highlights"),_xlfn.XLOOKUP(H2864,Calendar!O:O,Calendar!N:N,,-1),""))</f>
        <v/>
      </c>
    </row>
    <row r="2865" spans="34:34" x14ac:dyDescent="0.35">
      <c r="AH2865" s="16" t="str">
        <f>IF(AND(B2865="Premier League",E2865="Live"),_xlfn.XLOOKUP(_xlfn.TEXTJOIN(" vs ",,C2865:D2865),Calendar!G:G,Calendar!B:B),IF(AND(B2865="Premier League",E2865="Highlights"),_xlfn.XLOOKUP(H2865,Calendar!O:O,Calendar!N:N,,-1),""))</f>
        <v/>
      </c>
    </row>
    <row r="2866" spans="34:34" x14ac:dyDescent="0.35">
      <c r="AH2866" s="16" t="str">
        <f>IF(AND(B2866="Premier League",E2866="Live"),_xlfn.XLOOKUP(_xlfn.TEXTJOIN(" vs ",,C2866:D2866),Calendar!G:G,Calendar!B:B),IF(AND(B2866="Premier League",E2866="Highlights"),_xlfn.XLOOKUP(H2866,Calendar!O:O,Calendar!N:N,,-1),""))</f>
        <v/>
      </c>
    </row>
    <row r="2867" spans="34:34" x14ac:dyDescent="0.35">
      <c r="AH2867" s="16" t="str">
        <f>IF(AND(B2867="Premier League",E2867="Live"),_xlfn.XLOOKUP(_xlfn.TEXTJOIN(" vs ",,C2867:D2867),Calendar!G:G,Calendar!B:B),IF(AND(B2867="Premier League",E2867="Highlights"),_xlfn.XLOOKUP(H2867,Calendar!O:O,Calendar!N:N,,-1),""))</f>
        <v/>
      </c>
    </row>
    <row r="2868" spans="34:34" x14ac:dyDescent="0.35">
      <c r="AH2868" s="16" t="str">
        <f>IF(AND(B2868="Premier League",E2868="Live"),_xlfn.XLOOKUP(_xlfn.TEXTJOIN(" vs ",,C2868:D2868),Calendar!G:G,Calendar!B:B),IF(AND(B2868="Premier League",E2868="Highlights"),_xlfn.XLOOKUP(H2868,Calendar!O:O,Calendar!N:N,,-1),""))</f>
        <v/>
      </c>
    </row>
    <row r="2869" spans="34:34" x14ac:dyDescent="0.35">
      <c r="AH2869" s="16" t="str">
        <f>IF(AND(B2869="Premier League",E2869="Live"),_xlfn.XLOOKUP(_xlfn.TEXTJOIN(" vs ",,C2869:D2869),Calendar!G:G,Calendar!B:B),IF(AND(B2869="Premier League",E2869="Highlights"),_xlfn.XLOOKUP(H2869,Calendar!O:O,Calendar!N:N,,-1),""))</f>
        <v/>
      </c>
    </row>
    <row r="2870" spans="34:34" x14ac:dyDescent="0.35">
      <c r="AH2870" s="16" t="str">
        <f>IF(AND(B2870="Premier League",E2870="Live"),_xlfn.XLOOKUP(_xlfn.TEXTJOIN(" vs ",,C2870:D2870),Calendar!G:G,Calendar!B:B),IF(AND(B2870="Premier League",E2870="Highlights"),_xlfn.XLOOKUP(H2870,Calendar!O:O,Calendar!N:N,,-1),""))</f>
        <v/>
      </c>
    </row>
    <row r="2871" spans="34:34" x14ac:dyDescent="0.35">
      <c r="AH2871" s="16" t="str">
        <f>IF(AND(B2871="Premier League",E2871="Live"),_xlfn.XLOOKUP(_xlfn.TEXTJOIN(" vs ",,C2871:D2871),Calendar!G:G,Calendar!B:B),IF(AND(B2871="Premier League",E2871="Highlights"),_xlfn.XLOOKUP(H2871,Calendar!O:O,Calendar!N:N,,-1),""))</f>
        <v/>
      </c>
    </row>
    <row r="2872" spans="34:34" x14ac:dyDescent="0.35">
      <c r="AH2872" s="16" t="str">
        <f>IF(AND(B2872="Premier League",E2872="Live"),_xlfn.XLOOKUP(_xlfn.TEXTJOIN(" vs ",,C2872:D2872),Calendar!G:G,Calendar!B:B),IF(AND(B2872="Premier League",E2872="Highlights"),_xlfn.XLOOKUP(H2872,Calendar!O:O,Calendar!N:N,,-1),""))</f>
        <v/>
      </c>
    </row>
    <row r="2873" spans="34:34" x14ac:dyDescent="0.35">
      <c r="AH2873" s="16" t="str">
        <f>IF(AND(B2873="Premier League",E2873="Live"),_xlfn.XLOOKUP(_xlfn.TEXTJOIN(" vs ",,C2873:D2873),Calendar!G:G,Calendar!B:B),IF(AND(B2873="Premier League",E2873="Highlights"),_xlfn.XLOOKUP(H2873,Calendar!O:O,Calendar!N:N,,-1),""))</f>
        <v/>
      </c>
    </row>
    <row r="2874" spans="34:34" x14ac:dyDescent="0.35">
      <c r="AH2874" s="16" t="str">
        <f>IF(AND(B2874="Premier League",E2874="Live"),_xlfn.XLOOKUP(_xlfn.TEXTJOIN(" vs ",,C2874:D2874),Calendar!G:G,Calendar!B:B),IF(AND(B2874="Premier League",E2874="Highlights"),_xlfn.XLOOKUP(H2874,Calendar!O:O,Calendar!N:N,,-1),""))</f>
        <v/>
      </c>
    </row>
    <row r="2875" spans="34:34" x14ac:dyDescent="0.35">
      <c r="AH2875" s="16" t="str">
        <f>IF(AND(B2875="Premier League",E2875="Live"),_xlfn.XLOOKUP(_xlfn.TEXTJOIN(" vs ",,C2875:D2875),Calendar!G:G,Calendar!B:B),IF(AND(B2875="Premier League",E2875="Highlights"),_xlfn.XLOOKUP(H2875,Calendar!O:O,Calendar!N:N,,-1),""))</f>
        <v/>
      </c>
    </row>
    <row r="2876" spans="34:34" x14ac:dyDescent="0.35">
      <c r="AH2876" s="16" t="str">
        <f>IF(AND(B2876="Premier League",E2876="Live"),_xlfn.XLOOKUP(_xlfn.TEXTJOIN(" vs ",,C2876:D2876),Calendar!G:G,Calendar!B:B),IF(AND(B2876="Premier League",E2876="Highlights"),_xlfn.XLOOKUP(H2876,Calendar!O:O,Calendar!N:N,,-1),""))</f>
        <v/>
      </c>
    </row>
    <row r="2877" spans="34:34" x14ac:dyDescent="0.35">
      <c r="AH2877" s="16" t="str">
        <f>IF(AND(B2877="Premier League",E2877="Live"),_xlfn.XLOOKUP(_xlfn.TEXTJOIN(" vs ",,C2877:D2877),Calendar!G:G,Calendar!B:B),IF(AND(B2877="Premier League",E2877="Highlights"),_xlfn.XLOOKUP(H2877,Calendar!O:O,Calendar!N:N,,-1),""))</f>
        <v/>
      </c>
    </row>
    <row r="2878" spans="34:34" x14ac:dyDescent="0.35">
      <c r="AH2878" s="16" t="str">
        <f>IF(AND(B2878="Premier League",E2878="Live"),_xlfn.XLOOKUP(_xlfn.TEXTJOIN(" vs ",,C2878:D2878),Calendar!G:G,Calendar!B:B),IF(AND(B2878="Premier League",E2878="Highlights"),_xlfn.XLOOKUP(H2878,Calendar!O:O,Calendar!N:N,,-1),""))</f>
        <v/>
      </c>
    </row>
    <row r="2879" spans="34:34" x14ac:dyDescent="0.35">
      <c r="AH2879" s="16" t="str">
        <f>IF(AND(B2879="Premier League",E2879="Live"),_xlfn.XLOOKUP(_xlfn.TEXTJOIN(" vs ",,C2879:D2879),Calendar!G:G,Calendar!B:B),IF(AND(B2879="Premier League",E2879="Highlights"),_xlfn.XLOOKUP(H2879,Calendar!O:O,Calendar!N:N,,-1),""))</f>
        <v/>
      </c>
    </row>
    <row r="2880" spans="34:34" x14ac:dyDescent="0.35">
      <c r="AH2880" s="16" t="str">
        <f>IF(AND(B2880="Premier League",E2880="Live"),_xlfn.XLOOKUP(_xlfn.TEXTJOIN(" vs ",,C2880:D2880),Calendar!G:G,Calendar!B:B),IF(AND(B2880="Premier League",E2880="Highlights"),_xlfn.XLOOKUP(H2880,Calendar!O:O,Calendar!N:N,,-1),""))</f>
        <v/>
      </c>
    </row>
    <row r="2881" spans="34:34" x14ac:dyDescent="0.35">
      <c r="AH2881" s="16" t="str">
        <f>IF(AND(B2881="Premier League",E2881="Live"),_xlfn.XLOOKUP(_xlfn.TEXTJOIN(" vs ",,C2881:D2881),Calendar!G:G,Calendar!B:B),IF(AND(B2881="Premier League",E2881="Highlights"),_xlfn.XLOOKUP(H2881,Calendar!O:O,Calendar!N:N,,-1),""))</f>
        <v/>
      </c>
    </row>
    <row r="2882" spans="34:34" x14ac:dyDescent="0.35">
      <c r="AH2882" s="16" t="str">
        <f>IF(AND(B2882="Premier League",E2882="Live"),_xlfn.XLOOKUP(_xlfn.TEXTJOIN(" vs ",,C2882:D2882),Calendar!G:G,Calendar!B:B),IF(AND(B2882="Premier League",E2882="Highlights"),_xlfn.XLOOKUP(H2882,Calendar!O:O,Calendar!N:N,,-1),""))</f>
        <v/>
      </c>
    </row>
    <row r="2883" spans="34:34" x14ac:dyDescent="0.35">
      <c r="AH2883" s="16" t="str">
        <f>IF(AND(B2883="Premier League",E2883="Live"),_xlfn.XLOOKUP(_xlfn.TEXTJOIN(" vs ",,C2883:D2883),Calendar!G:G,Calendar!B:B),IF(AND(B2883="Premier League",E2883="Highlights"),_xlfn.XLOOKUP(H2883,Calendar!O:O,Calendar!N:N,,-1),""))</f>
        <v/>
      </c>
    </row>
    <row r="2884" spans="34:34" x14ac:dyDescent="0.35">
      <c r="AH2884" s="16" t="str">
        <f>IF(AND(B2884="Premier League",E2884="Live"),_xlfn.XLOOKUP(_xlfn.TEXTJOIN(" vs ",,C2884:D2884),Calendar!G:G,Calendar!B:B),IF(AND(B2884="Premier League",E2884="Highlights"),_xlfn.XLOOKUP(H2884,Calendar!O:O,Calendar!N:N,,-1),""))</f>
        <v/>
      </c>
    </row>
    <row r="2885" spans="34:34" x14ac:dyDescent="0.35">
      <c r="AH2885" s="16" t="str">
        <f>IF(AND(B2885="Premier League",E2885="Live"),_xlfn.XLOOKUP(_xlfn.TEXTJOIN(" vs ",,C2885:D2885),Calendar!G:G,Calendar!B:B),IF(AND(B2885="Premier League",E2885="Highlights"),_xlfn.XLOOKUP(H2885,Calendar!O:O,Calendar!N:N,,-1),""))</f>
        <v/>
      </c>
    </row>
    <row r="2886" spans="34:34" x14ac:dyDescent="0.35">
      <c r="AH2886" s="16" t="str">
        <f>IF(AND(B2886="Premier League",E2886="Live"),_xlfn.XLOOKUP(_xlfn.TEXTJOIN(" vs ",,C2886:D2886),Calendar!G:G,Calendar!B:B),IF(AND(B2886="Premier League",E2886="Highlights"),_xlfn.XLOOKUP(H2886,Calendar!O:O,Calendar!N:N,,-1),""))</f>
        <v/>
      </c>
    </row>
    <row r="2887" spans="34:34" x14ac:dyDescent="0.35">
      <c r="AH2887" s="16" t="str">
        <f>IF(AND(B2887="Premier League",E2887="Live"),_xlfn.XLOOKUP(_xlfn.TEXTJOIN(" vs ",,C2887:D2887),Calendar!G:G,Calendar!B:B),IF(AND(B2887="Premier League",E2887="Highlights"),_xlfn.XLOOKUP(H2887,Calendar!O:O,Calendar!N:N,,-1),""))</f>
        <v/>
      </c>
    </row>
    <row r="2888" spans="34:34" x14ac:dyDescent="0.35">
      <c r="AH2888" s="16" t="str">
        <f>IF(AND(B2888="Premier League",E2888="Live"),_xlfn.XLOOKUP(_xlfn.TEXTJOIN(" vs ",,C2888:D2888),Calendar!G:G,Calendar!B:B),IF(AND(B2888="Premier League",E2888="Highlights"),_xlfn.XLOOKUP(H2888,Calendar!O:O,Calendar!N:N,,-1),""))</f>
        <v/>
      </c>
    </row>
    <row r="2889" spans="34:34" x14ac:dyDescent="0.35">
      <c r="AH2889" s="16" t="str">
        <f>IF(AND(B2889="Premier League",E2889="Live"),_xlfn.XLOOKUP(_xlfn.TEXTJOIN(" vs ",,C2889:D2889),Calendar!G:G,Calendar!B:B),IF(AND(B2889="Premier League",E2889="Highlights"),_xlfn.XLOOKUP(H2889,Calendar!O:O,Calendar!N:N,,-1),""))</f>
        <v/>
      </c>
    </row>
    <row r="2890" spans="34:34" x14ac:dyDescent="0.35">
      <c r="AH2890" s="16" t="str">
        <f>IF(AND(B2890="Premier League",E2890="Live"),_xlfn.XLOOKUP(_xlfn.TEXTJOIN(" vs ",,C2890:D2890),Calendar!G:G,Calendar!B:B),IF(AND(B2890="Premier League",E2890="Highlights"),_xlfn.XLOOKUP(H2890,Calendar!O:O,Calendar!N:N,,-1),""))</f>
        <v/>
      </c>
    </row>
    <row r="2891" spans="34:34" x14ac:dyDescent="0.35">
      <c r="AH2891" s="16" t="str">
        <f>IF(AND(B2891="Premier League",E2891="Live"),_xlfn.XLOOKUP(_xlfn.TEXTJOIN(" vs ",,C2891:D2891),Calendar!G:G,Calendar!B:B),IF(AND(B2891="Premier League",E2891="Highlights"),_xlfn.XLOOKUP(H2891,Calendar!O:O,Calendar!N:N,,-1),""))</f>
        <v/>
      </c>
    </row>
    <row r="2892" spans="34:34" x14ac:dyDescent="0.35">
      <c r="AH2892" s="16" t="str">
        <f>IF(AND(B2892="Premier League",E2892="Live"),_xlfn.XLOOKUP(_xlfn.TEXTJOIN(" vs ",,C2892:D2892),Calendar!G:G,Calendar!B:B),IF(AND(B2892="Premier League",E2892="Highlights"),_xlfn.XLOOKUP(H2892,Calendar!O:O,Calendar!N:N,,-1),""))</f>
        <v/>
      </c>
    </row>
    <row r="2893" spans="34:34" x14ac:dyDescent="0.35">
      <c r="AH2893" s="16" t="str">
        <f>IF(AND(B2893="Premier League",E2893="Live"),_xlfn.XLOOKUP(_xlfn.TEXTJOIN(" vs ",,C2893:D2893),Calendar!G:G,Calendar!B:B),IF(AND(B2893="Premier League",E2893="Highlights"),_xlfn.XLOOKUP(H2893,Calendar!O:O,Calendar!N:N,,-1),""))</f>
        <v/>
      </c>
    </row>
    <row r="2894" spans="34:34" x14ac:dyDescent="0.35">
      <c r="AH2894" s="16" t="str">
        <f>IF(AND(B2894="Premier League",E2894="Live"),_xlfn.XLOOKUP(_xlfn.TEXTJOIN(" vs ",,C2894:D2894),Calendar!G:G,Calendar!B:B),IF(AND(B2894="Premier League",E2894="Highlights"),_xlfn.XLOOKUP(H2894,Calendar!O:O,Calendar!N:N,,-1),""))</f>
        <v/>
      </c>
    </row>
    <row r="2895" spans="34:34" x14ac:dyDescent="0.35">
      <c r="AH2895" s="16" t="str">
        <f>IF(AND(B2895="Premier League",E2895="Live"),_xlfn.XLOOKUP(_xlfn.TEXTJOIN(" vs ",,C2895:D2895),Calendar!G:G,Calendar!B:B),IF(AND(B2895="Premier League",E2895="Highlights"),_xlfn.XLOOKUP(H2895,Calendar!O:O,Calendar!N:N,,-1),""))</f>
        <v/>
      </c>
    </row>
    <row r="2896" spans="34:34" x14ac:dyDescent="0.35">
      <c r="AH2896" s="16" t="str">
        <f>IF(AND(B2896="Premier League",E2896="Live"),_xlfn.XLOOKUP(_xlfn.TEXTJOIN(" vs ",,C2896:D2896),Calendar!G:G,Calendar!B:B),IF(AND(B2896="Premier League",E2896="Highlights"),_xlfn.XLOOKUP(H2896,Calendar!O:O,Calendar!N:N,,-1),""))</f>
        <v/>
      </c>
    </row>
    <row r="2897" spans="34:34" x14ac:dyDescent="0.35">
      <c r="AH2897" s="16" t="str">
        <f>IF(AND(B2897="Premier League",E2897="Live"),_xlfn.XLOOKUP(_xlfn.TEXTJOIN(" vs ",,C2897:D2897),Calendar!G:G,Calendar!B:B),IF(AND(B2897="Premier League",E2897="Highlights"),_xlfn.XLOOKUP(H2897,Calendar!O:O,Calendar!N:N,,-1),""))</f>
        <v/>
      </c>
    </row>
    <row r="2898" spans="34:34" x14ac:dyDescent="0.35">
      <c r="AH2898" s="16" t="str">
        <f>IF(AND(B2898="Premier League",E2898="Live"),_xlfn.XLOOKUP(_xlfn.TEXTJOIN(" vs ",,C2898:D2898),Calendar!G:G,Calendar!B:B),IF(AND(B2898="Premier League",E2898="Highlights"),_xlfn.XLOOKUP(H2898,Calendar!O:O,Calendar!N:N,,-1),""))</f>
        <v/>
      </c>
    </row>
    <row r="2899" spans="34:34" x14ac:dyDescent="0.35">
      <c r="AH2899" s="16" t="str">
        <f>IF(AND(B2899="Premier League",E2899="Live"),_xlfn.XLOOKUP(_xlfn.TEXTJOIN(" vs ",,C2899:D2899),Calendar!G:G,Calendar!B:B),IF(AND(B2899="Premier League",E2899="Highlights"),_xlfn.XLOOKUP(H2899,Calendar!O:O,Calendar!N:N,,-1),""))</f>
        <v/>
      </c>
    </row>
    <row r="2900" spans="34:34" x14ac:dyDescent="0.35">
      <c r="AH2900" s="16" t="str">
        <f>IF(AND(B2900="Premier League",E2900="Live"),_xlfn.XLOOKUP(_xlfn.TEXTJOIN(" vs ",,C2900:D2900),Calendar!G:G,Calendar!B:B),IF(AND(B2900="Premier League",E2900="Highlights"),_xlfn.XLOOKUP(H2900,Calendar!O:O,Calendar!N:N,,-1),""))</f>
        <v/>
      </c>
    </row>
    <row r="2901" spans="34:34" x14ac:dyDescent="0.35">
      <c r="AH2901" s="16" t="str">
        <f>IF(AND(B2901="Premier League",E2901="Live"),_xlfn.XLOOKUP(_xlfn.TEXTJOIN(" vs ",,C2901:D2901),Calendar!G:G,Calendar!B:B),IF(AND(B2901="Premier League",E2901="Highlights"),_xlfn.XLOOKUP(H2901,Calendar!O:O,Calendar!N:N,,-1),""))</f>
        <v/>
      </c>
    </row>
    <row r="2902" spans="34:34" x14ac:dyDescent="0.35">
      <c r="AH2902" s="16" t="str">
        <f>IF(AND(B2902="Premier League",E2902="Live"),_xlfn.XLOOKUP(_xlfn.TEXTJOIN(" vs ",,C2902:D2902),Calendar!G:G,Calendar!B:B),IF(AND(B2902="Premier League",E2902="Highlights"),_xlfn.XLOOKUP(H2902,Calendar!O:O,Calendar!N:N,,-1),""))</f>
        <v/>
      </c>
    </row>
    <row r="2903" spans="34:34" x14ac:dyDescent="0.35">
      <c r="AH2903" s="16" t="str">
        <f>IF(AND(B2903="Premier League",E2903="Live"),_xlfn.XLOOKUP(_xlfn.TEXTJOIN(" vs ",,C2903:D2903),Calendar!G:G,Calendar!B:B),IF(AND(B2903="Premier League",E2903="Highlights"),_xlfn.XLOOKUP(H2903,Calendar!O:O,Calendar!N:N,,-1),""))</f>
        <v/>
      </c>
    </row>
    <row r="2904" spans="34:34" x14ac:dyDescent="0.35">
      <c r="AH2904" s="16" t="str">
        <f>IF(AND(B2904="Premier League",E2904="Live"),_xlfn.XLOOKUP(_xlfn.TEXTJOIN(" vs ",,C2904:D2904),Calendar!G:G,Calendar!B:B),IF(AND(B2904="Premier League",E2904="Highlights"),_xlfn.XLOOKUP(H2904,Calendar!O:O,Calendar!N:N,,-1),""))</f>
        <v/>
      </c>
    </row>
    <row r="2905" spans="34:34" x14ac:dyDescent="0.35">
      <c r="AH2905" s="16" t="str">
        <f>IF(AND(B2905="Premier League",E2905="Live"),_xlfn.XLOOKUP(_xlfn.TEXTJOIN(" vs ",,C2905:D2905),Calendar!G:G,Calendar!B:B),IF(AND(B2905="Premier League",E2905="Highlights"),_xlfn.XLOOKUP(H2905,Calendar!O:O,Calendar!N:N,,-1),""))</f>
        <v/>
      </c>
    </row>
    <row r="2906" spans="34:34" x14ac:dyDescent="0.35">
      <c r="AH2906" s="16" t="str">
        <f>IF(AND(B2906="Premier League",E2906="Live"),_xlfn.XLOOKUP(_xlfn.TEXTJOIN(" vs ",,C2906:D2906),Calendar!G:G,Calendar!B:B),IF(AND(B2906="Premier League",E2906="Highlights"),_xlfn.XLOOKUP(H2906,Calendar!O:O,Calendar!N:N,,-1),""))</f>
        <v/>
      </c>
    </row>
    <row r="2907" spans="34:34" x14ac:dyDescent="0.35">
      <c r="AH2907" s="16" t="str">
        <f>IF(AND(B2907="Premier League",E2907="Live"),_xlfn.XLOOKUP(_xlfn.TEXTJOIN(" vs ",,C2907:D2907),Calendar!G:G,Calendar!B:B),IF(AND(B2907="Premier League",E2907="Highlights"),_xlfn.XLOOKUP(H2907,Calendar!O:O,Calendar!N:N,,-1),""))</f>
        <v/>
      </c>
    </row>
    <row r="2908" spans="34:34" x14ac:dyDescent="0.35">
      <c r="AH2908" s="16" t="str">
        <f>IF(AND(B2908="Premier League",E2908="Live"),_xlfn.XLOOKUP(_xlfn.TEXTJOIN(" vs ",,C2908:D2908),Calendar!G:G,Calendar!B:B),IF(AND(B2908="Premier League",E2908="Highlights"),_xlfn.XLOOKUP(H2908,Calendar!O:O,Calendar!N:N,,-1),""))</f>
        <v/>
      </c>
    </row>
    <row r="2909" spans="34:34" x14ac:dyDescent="0.35">
      <c r="AH2909" s="16" t="str">
        <f>IF(AND(B2909="Premier League",E2909="Live"),_xlfn.XLOOKUP(_xlfn.TEXTJOIN(" vs ",,C2909:D2909),Calendar!G:G,Calendar!B:B),IF(AND(B2909="Premier League",E2909="Highlights"),_xlfn.XLOOKUP(H2909,Calendar!O:O,Calendar!N:N,,-1),""))</f>
        <v/>
      </c>
    </row>
    <row r="2910" spans="34:34" x14ac:dyDescent="0.35">
      <c r="AH2910" s="16" t="str">
        <f>IF(AND(B2910="Premier League",E2910="Live"),_xlfn.XLOOKUP(_xlfn.TEXTJOIN(" vs ",,C2910:D2910),Calendar!G:G,Calendar!B:B),IF(AND(B2910="Premier League",E2910="Highlights"),_xlfn.XLOOKUP(H2910,Calendar!O:O,Calendar!N:N,,-1),""))</f>
        <v/>
      </c>
    </row>
    <row r="2911" spans="34:34" x14ac:dyDescent="0.35">
      <c r="AH2911" s="16" t="str">
        <f>IF(AND(B2911="Premier League",E2911="Live"),_xlfn.XLOOKUP(_xlfn.TEXTJOIN(" vs ",,C2911:D2911),Calendar!G:G,Calendar!B:B),IF(AND(B2911="Premier League",E2911="Highlights"),_xlfn.XLOOKUP(H2911,Calendar!O:O,Calendar!N:N,,-1),""))</f>
        <v/>
      </c>
    </row>
    <row r="2912" spans="34:34" x14ac:dyDescent="0.35">
      <c r="AH2912" s="16" t="str">
        <f>IF(AND(B2912="Premier League",E2912="Live"),_xlfn.XLOOKUP(_xlfn.TEXTJOIN(" vs ",,C2912:D2912),Calendar!G:G,Calendar!B:B),IF(AND(B2912="Premier League",E2912="Highlights"),_xlfn.XLOOKUP(H2912,Calendar!O:O,Calendar!N:N,,-1),""))</f>
        <v/>
      </c>
    </row>
    <row r="2913" spans="34:34" x14ac:dyDescent="0.35">
      <c r="AH2913" s="16" t="str">
        <f>IF(AND(B2913="Premier League",E2913="Live"),_xlfn.XLOOKUP(_xlfn.TEXTJOIN(" vs ",,C2913:D2913),Calendar!G:G,Calendar!B:B),IF(AND(B2913="Premier League",E2913="Highlights"),_xlfn.XLOOKUP(H2913,Calendar!O:O,Calendar!N:N,,-1),""))</f>
        <v/>
      </c>
    </row>
    <row r="2914" spans="34:34" x14ac:dyDescent="0.35">
      <c r="AH2914" s="16" t="str">
        <f>IF(AND(B2914="Premier League",E2914="Live"),_xlfn.XLOOKUP(_xlfn.TEXTJOIN(" vs ",,C2914:D2914),Calendar!G:G,Calendar!B:B),IF(AND(B2914="Premier League",E2914="Highlights"),_xlfn.XLOOKUP(H2914,Calendar!O:O,Calendar!N:N,,-1),""))</f>
        <v/>
      </c>
    </row>
    <row r="2915" spans="34:34" x14ac:dyDescent="0.35">
      <c r="AH2915" s="16" t="str">
        <f>IF(AND(B2915="Premier League",E2915="Live"),_xlfn.XLOOKUP(_xlfn.TEXTJOIN(" vs ",,C2915:D2915),Calendar!G:G,Calendar!B:B),IF(AND(B2915="Premier League",E2915="Highlights"),_xlfn.XLOOKUP(H2915,Calendar!O:O,Calendar!N:N,,-1),""))</f>
        <v/>
      </c>
    </row>
    <row r="2916" spans="34:34" x14ac:dyDescent="0.35">
      <c r="AH2916" s="16" t="str">
        <f>IF(AND(B2916="Premier League",E2916="Live"),_xlfn.XLOOKUP(_xlfn.TEXTJOIN(" vs ",,C2916:D2916),Calendar!G:G,Calendar!B:B),IF(AND(B2916="Premier League",E2916="Highlights"),_xlfn.XLOOKUP(H2916,Calendar!O:O,Calendar!N:N,,-1),""))</f>
        <v/>
      </c>
    </row>
    <row r="2917" spans="34:34" x14ac:dyDescent="0.35">
      <c r="AH2917" s="16" t="str">
        <f>IF(AND(B2917="Premier League",E2917="Live"),_xlfn.XLOOKUP(_xlfn.TEXTJOIN(" vs ",,C2917:D2917),Calendar!G:G,Calendar!B:B),IF(AND(B2917="Premier League",E2917="Highlights"),_xlfn.XLOOKUP(H2917,Calendar!O:O,Calendar!N:N,,-1),""))</f>
        <v/>
      </c>
    </row>
    <row r="2918" spans="34:34" x14ac:dyDescent="0.35">
      <c r="AH2918" s="16" t="str">
        <f>IF(AND(B2918="Premier League",E2918="Live"),_xlfn.XLOOKUP(_xlfn.TEXTJOIN(" vs ",,C2918:D2918),Calendar!G:G,Calendar!B:B),IF(AND(B2918="Premier League",E2918="Highlights"),_xlfn.XLOOKUP(H2918,Calendar!O:O,Calendar!N:N,,-1),""))</f>
        <v/>
      </c>
    </row>
    <row r="2919" spans="34:34" x14ac:dyDescent="0.35">
      <c r="AH2919" s="16" t="str">
        <f>IF(AND(B2919="Premier League",E2919="Live"),_xlfn.XLOOKUP(_xlfn.TEXTJOIN(" vs ",,C2919:D2919),Calendar!G:G,Calendar!B:B),IF(AND(B2919="Premier League",E2919="Highlights"),_xlfn.XLOOKUP(H2919,Calendar!O:O,Calendar!N:N,,-1),""))</f>
        <v/>
      </c>
    </row>
    <row r="2920" spans="34:34" x14ac:dyDescent="0.35">
      <c r="AH2920" s="16" t="str">
        <f>IF(AND(B2920="Premier League",E2920="Live"),_xlfn.XLOOKUP(_xlfn.TEXTJOIN(" vs ",,C2920:D2920),Calendar!G:G,Calendar!B:B),IF(AND(B2920="Premier League",E2920="Highlights"),_xlfn.XLOOKUP(H2920,Calendar!O:O,Calendar!N:N,,-1),""))</f>
        <v/>
      </c>
    </row>
    <row r="2921" spans="34:34" x14ac:dyDescent="0.35">
      <c r="AH2921" s="16" t="str">
        <f>IF(AND(B2921="Premier League",E2921="Live"),_xlfn.XLOOKUP(_xlfn.TEXTJOIN(" vs ",,C2921:D2921),Calendar!G:G,Calendar!B:B),IF(AND(B2921="Premier League",E2921="Highlights"),_xlfn.XLOOKUP(H2921,Calendar!O:O,Calendar!N:N,,-1),""))</f>
        <v/>
      </c>
    </row>
    <row r="2922" spans="34:34" x14ac:dyDescent="0.35">
      <c r="AH2922" s="16" t="str">
        <f>IF(AND(B2922="Premier League",E2922="Live"),_xlfn.XLOOKUP(_xlfn.TEXTJOIN(" vs ",,C2922:D2922),Calendar!G:G,Calendar!B:B),IF(AND(B2922="Premier League",E2922="Highlights"),_xlfn.XLOOKUP(H2922,Calendar!O:O,Calendar!N:N,,-1),""))</f>
        <v/>
      </c>
    </row>
    <row r="2923" spans="34:34" x14ac:dyDescent="0.35">
      <c r="AH2923" s="16" t="str">
        <f>IF(AND(B2923="Premier League",E2923="Live"),_xlfn.XLOOKUP(_xlfn.TEXTJOIN(" vs ",,C2923:D2923),Calendar!G:G,Calendar!B:B),IF(AND(B2923="Premier League",E2923="Highlights"),_xlfn.XLOOKUP(H2923,Calendar!O:O,Calendar!N:N,,-1),""))</f>
        <v/>
      </c>
    </row>
    <row r="2924" spans="34:34" x14ac:dyDescent="0.35">
      <c r="AH2924" s="16" t="str">
        <f>IF(AND(B2924="Premier League",E2924="Live"),_xlfn.XLOOKUP(_xlfn.TEXTJOIN(" vs ",,C2924:D2924),Calendar!G:G,Calendar!B:B),IF(AND(B2924="Premier League",E2924="Highlights"),_xlfn.XLOOKUP(H2924,Calendar!O:O,Calendar!N:N,,-1),""))</f>
        <v/>
      </c>
    </row>
    <row r="2925" spans="34:34" x14ac:dyDescent="0.35">
      <c r="AH2925" s="16" t="str">
        <f>IF(AND(B2925="Premier League",E2925="Live"),_xlfn.XLOOKUP(_xlfn.TEXTJOIN(" vs ",,C2925:D2925),Calendar!G:G,Calendar!B:B),IF(AND(B2925="Premier League",E2925="Highlights"),_xlfn.XLOOKUP(H2925,Calendar!O:O,Calendar!N:N,,-1),""))</f>
        <v/>
      </c>
    </row>
    <row r="2926" spans="34:34" x14ac:dyDescent="0.35">
      <c r="AH2926" s="16" t="str">
        <f>IF(AND(B2926="Premier League",E2926="Live"),_xlfn.XLOOKUP(_xlfn.TEXTJOIN(" vs ",,C2926:D2926),Calendar!G:G,Calendar!B:B),IF(AND(B2926="Premier League",E2926="Highlights"),_xlfn.XLOOKUP(H2926,Calendar!O:O,Calendar!N:N,,-1),""))</f>
        <v/>
      </c>
    </row>
    <row r="2927" spans="34:34" x14ac:dyDescent="0.35">
      <c r="AH2927" s="16" t="str">
        <f>IF(AND(B2927="Premier League",E2927="Live"),_xlfn.XLOOKUP(_xlfn.TEXTJOIN(" vs ",,C2927:D2927),Calendar!G:G,Calendar!B:B),IF(AND(B2927="Premier League",E2927="Highlights"),_xlfn.XLOOKUP(H2927,Calendar!O:O,Calendar!N:N,,-1),""))</f>
        <v/>
      </c>
    </row>
    <row r="2928" spans="34:34" x14ac:dyDescent="0.35">
      <c r="AH2928" s="16" t="str">
        <f>IF(AND(B2928="Premier League",E2928="Live"),_xlfn.XLOOKUP(_xlfn.TEXTJOIN(" vs ",,C2928:D2928),Calendar!G:G,Calendar!B:B),IF(AND(B2928="Premier League",E2928="Highlights"),_xlfn.XLOOKUP(H2928,Calendar!O:O,Calendar!N:N,,-1),""))</f>
        <v/>
      </c>
    </row>
    <row r="2929" spans="34:34" x14ac:dyDescent="0.35">
      <c r="AH2929" s="16" t="str">
        <f>IF(AND(B2929="Premier League",E2929="Live"),_xlfn.XLOOKUP(_xlfn.TEXTJOIN(" vs ",,C2929:D2929),Calendar!G:G,Calendar!B:B),IF(AND(B2929="Premier League",E2929="Highlights"),_xlfn.XLOOKUP(H2929,Calendar!O:O,Calendar!N:N,,-1),""))</f>
        <v/>
      </c>
    </row>
    <row r="2930" spans="34:34" x14ac:dyDescent="0.35">
      <c r="AH2930" s="16" t="str">
        <f>IF(AND(B2930="Premier League",E2930="Live"),_xlfn.XLOOKUP(_xlfn.TEXTJOIN(" vs ",,C2930:D2930),Calendar!G:G,Calendar!B:B),IF(AND(B2930="Premier League",E2930="Highlights"),_xlfn.XLOOKUP(H2930,Calendar!O:O,Calendar!N:N,,-1),""))</f>
        <v/>
      </c>
    </row>
    <row r="2931" spans="34:34" x14ac:dyDescent="0.35">
      <c r="AH2931" s="16" t="str">
        <f>IF(AND(B2931="Premier League",E2931="Live"),_xlfn.XLOOKUP(_xlfn.TEXTJOIN(" vs ",,C2931:D2931),Calendar!G:G,Calendar!B:B),IF(AND(B2931="Premier League",E2931="Highlights"),_xlfn.XLOOKUP(H2931,Calendar!O:O,Calendar!N:N,,-1),""))</f>
        <v/>
      </c>
    </row>
    <row r="2932" spans="34:34" x14ac:dyDescent="0.35">
      <c r="AH2932" s="16" t="str">
        <f>IF(AND(B2932="Premier League",E2932="Live"),_xlfn.XLOOKUP(_xlfn.TEXTJOIN(" vs ",,C2932:D2932),Calendar!G:G,Calendar!B:B),IF(AND(B2932="Premier League",E2932="Highlights"),_xlfn.XLOOKUP(H2932,Calendar!O:O,Calendar!N:N,,-1),""))</f>
        <v/>
      </c>
    </row>
    <row r="2933" spans="34:34" x14ac:dyDescent="0.35">
      <c r="AH2933" s="16" t="str">
        <f>IF(AND(B2933="Premier League",E2933="Live"),_xlfn.XLOOKUP(_xlfn.TEXTJOIN(" vs ",,C2933:D2933),Calendar!G:G,Calendar!B:B),IF(AND(B2933="Premier League",E2933="Highlights"),_xlfn.XLOOKUP(H2933,Calendar!O:O,Calendar!N:N,,-1),""))</f>
        <v/>
      </c>
    </row>
    <row r="2934" spans="34:34" x14ac:dyDescent="0.35">
      <c r="AH2934" s="16" t="str">
        <f>IF(AND(B2934="Premier League",E2934="Live"),_xlfn.XLOOKUP(_xlfn.TEXTJOIN(" vs ",,C2934:D2934),Calendar!G:G,Calendar!B:B),IF(AND(B2934="Premier League",E2934="Highlights"),_xlfn.XLOOKUP(H2934,Calendar!O:O,Calendar!N:N,,-1),""))</f>
        <v/>
      </c>
    </row>
    <row r="2935" spans="34:34" x14ac:dyDescent="0.35">
      <c r="AH2935" s="16" t="str">
        <f>IF(AND(B2935="Premier League",E2935="Live"),_xlfn.XLOOKUP(_xlfn.TEXTJOIN(" vs ",,C2935:D2935),Calendar!G:G,Calendar!B:B),IF(AND(B2935="Premier League",E2935="Highlights"),_xlfn.XLOOKUP(H2935,Calendar!O:O,Calendar!N:N,,-1),""))</f>
        <v/>
      </c>
    </row>
    <row r="2936" spans="34:34" x14ac:dyDescent="0.35">
      <c r="AH2936" s="16" t="str">
        <f>IF(AND(B2936="Premier League",E2936="Live"),_xlfn.XLOOKUP(_xlfn.TEXTJOIN(" vs ",,C2936:D2936),Calendar!G:G,Calendar!B:B),IF(AND(B2936="Premier League",E2936="Highlights"),_xlfn.XLOOKUP(H2936,Calendar!O:O,Calendar!N:N,,-1),""))</f>
        <v/>
      </c>
    </row>
    <row r="2937" spans="34:34" x14ac:dyDescent="0.35">
      <c r="AH2937" s="16" t="str">
        <f>IF(AND(B2937="Premier League",E2937="Live"),_xlfn.XLOOKUP(_xlfn.TEXTJOIN(" vs ",,C2937:D2937),Calendar!G:G,Calendar!B:B),IF(AND(B2937="Premier League",E2937="Highlights"),_xlfn.XLOOKUP(H2937,Calendar!O:O,Calendar!N:N,,-1),""))</f>
        <v/>
      </c>
    </row>
    <row r="2938" spans="34:34" x14ac:dyDescent="0.35">
      <c r="AH2938" s="16" t="str">
        <f>IF(AND(B2938="Premier League",E2938="Live"),_xlfn.XLOOKUP(_xlfn.TEXTJOIN(" vs ",,C2938:D2938),Calendar!G:G,Calendar!B:B),IF(AND(B2938="Premier League",E2938="Highlights"),_xlfn.XLOOKUP(H2938,Calendar!O:O,Calendar!N:N,,-1),""))</f>
        <v/>
      </c>
    </row>
    <row r="2939" spans="34:34" x14ac:dyDescent="0.35">
      <c r="AH2939" s="16" t="str">
        <f>IF(AND(B2939="Premier League",E2939="Live"),_xlfn.XLOOKUP(_xlfn.TEXTJOIN(" vs ",,C2939:D2939),Calendar!G:G,Calendar!B:B),IF(AND(B2939="Premier League",E2939="Highlights"),_xlfn.XLOOKUP(H2939,Calendar!O:O,Calendar!N:N,,-1),""))</f>
        <v/>
      </c>
    </row>
    <row r="2940" spans="34:34" x14ac:dyDescent="0.35">
      <c r="AH2940" s="16" t="str">
        <f>IF(AND(B2940="Premier League",E2940="Live"),_xlfn.XLOOKUP(_xlfn.TEXTJOIN(" vs ",,C2940:D2940),Calendar!G:G,Calendar!B:B),IF(AND(B2940="Premier League",E2940="Highlights"),_xlfn.XLOOKUP(H2940,Calendar!O:O,Calendar!N:N,,-1),""))</f>
        <v/>
      </c>
    </row>
    <row r="2941" spans="34:34" x14ac:dyDescent="0.35">
      <c r="AH2941" s="16" t="str">
        <f>IF(AND(B2941="Premier League",E2941="Live"),_xlfn.XLOOKUP(_xlfn.TEXTJOIN(" vs ",,C2941:D2941),Calendar!G:G,Calendar!B:B),IF(AND(B2941="Premier League",E2941="Highlights"),_xlfn.XLOOKUP(H2941,Calendar!O:O,Calendar!N:N,,-1),""))</f>
        <v/>
      </c>
    </row>
    <row r="2942" spans="34:34" x14ac:dyDescent="0.35">
      <c r="AH2942" s="16" t="str">
        <f>IF(AND(B2942="Premier League",E2942="Live"),_xlfn.XLOOKUP(_xlfn.TEXTJOIN(" vs ",,C2942:D2942),Calendar!G:G,Calendar!B:B),IF(AND(B2942="Premier League",E2942="Highlights"),_xlfn.XLOOKUP(H2942,Calendar!O:O,Calendar!N:N,,-1),""))</f>
        <v/>
      </c>
    </row>
    <row r="2943" spans="34:34" x14ac:dyDescent="0.35">
      <c r="AH2943" s="16" t="str">
        <f>IF(AND(B2943="Premier League",E2943="Live"),_xlfn.XLOOKUP(_xlfn.TEXTJOIN(" vs ",,C2943:D2943),Calendar!G:G,Calendar!B:B),IF(AND(B2943="Premier League",E2943="Highlights"),_xlfn.XLOOKUP(H2943,Calendar!O:O,Calendar!N:N,,-1),""))</f>
        <v/>
      </c>
    </row>
    <row r="2944" spans="34:34" x14ac:dyDescent="0.35">
      <c r="AH2944" s="16" t="str">
        <f>IF(AND(B2944="Premier League",E2944="Live"),_xlfn.XLOOKUP(_xlfn.TEXTJOIN(" vs ",,C2944:D2944),Calendar!G:G,Calendar!B:B),IF(AND(B2944="Premier League",E2944="Highlights"),_xlfn.XLOOKUP(H2944,Calendar!O:O,Calendar!N:N,,-1),""))</f>
        <v/>
      </c>
    </row>
    <row r="2945" spans="34:34" x14ac:dyDescent="0.35">
      <c r="AH2945" s="16" t="str">
        <f>IF(AND(B2945="Premier League",E2945="Live"),_xlfn.XLOOKUP(_xlfn.TEXTJOIN(" vs ",,C2945:D2945),Calendar!G:G,Calendar!B:B),IF(AND(B2945="Premier League",E2945="Highlights"),_xlfn.XLOOKUP(H2945,Calendar!O:O,Calendar!N:N,,-1),""))</f>
        <v/>
      </c>
    </row>
    <row r="2946" spans="34:34" x14ac:dyDescent="0.35">
      <c r="AH2946" s="16" t="str">
        <f>IF(AND(B2946="Premier League",E2946="Live"),_xlfn.XLOOKUP(_xlfn.TEXTJOIN(" vs ",,C2946:D2946),Calendar!G:G,Calendar!B:B),IF(AND(B2946="Premier League",E2946="Highlights"),_xlfn.XLOOKUP(H2946,Calendar!O:O,Calendar!N:N,,-1),""))</f>
        <v/>
      </c>
    </row>
    <row r="2947" spans="34:34" x14ac:dyDescent="0.35">
      <c r="AH2947" s="16" t="str">
        <f>IF(AND(B2947="Premier League",E2947="Live"),_xlfn.XLOOKUP(_xlfn.TEXTJOIN(" vs ",,C2947:D2947),Calendar!G:G,Calendar!B:B),IF(AND(B2947="Premier League",E2947="Highlights"),_xlfn.XLOOKUP(H2947,Calendar!O:O,Calendar!N:N,,-1),""))</f>
        <v/>
      </c>
    </row>
    <row r="2948" spans="34:34" x14ac:dyDescent="0.35">
      <c r="AH2948" s="16" t="str">
        <f>IF(AND(B2948="Premier League",E2948="Live"),_xlfn.XLOOKUP(_xlfn.TEXTJOIN(" vs ",,C2948:D2948),Calendar!G:G,Calendar!B:B),IF(AND(B2948="Premier League",E2948="Highlights"),_xlfn.XLOOKUP(H2948,Calendar!O:O,Calendar!N:N,,-1),""))</f>
        <v/>
      </c>
    </row>
    <row r="2949" spans="34:34" x14ac:dyDescent="0.35">
      <c r="AH2949" s="16" t="str">
        <f>IF(AND(B2949="Premier League",E2949="Live"),_xlfn.XLOOKUP(_xlfn.TEXTJOIN(" vs ",,C2949:D2949),Calendar!G:G,Calendar!B:B),IF(AND(B2949="Premier League",E2949="Highlights"),_xlfn.XLOOKUP(H2949,Calendar!O:O,Calendar!N:N,,-1),""))</f>
        <v/>
      </c>
    </row>
    <row r="2950" spans="34:34" x14ac:dyDescent="0.35">
      <c r="AH2950" s="16" t="str">
        <f>IF(AND(B2950="Premier League",E2950="Live"),_xlfn.XLOOKUP(_xlfn.TEXTJOIN(" vs ",,C2950:D2950),Calendar!G:G,Calendar!B:B),IF(AND(B2950="Premier League",E2950="Highlights"),_xlfn.XLOOKUP(H2950,Calendar!O:O,Calendar!N:N,,-1),""))</f>
        <v/>
      </c>
    </row>
    <row r="2951" spans="34:34" x14ac:dyDescent="0.35">
      <c r="AH2951" s="16" t="str">
        <f>IF(AND(B2951="Premier League",E2951="Live"),_xlfn.XLOOKUP(_xlfn.TEXTJOIN(" vs ",,C2951:D2951),Calendar!G:G,Calendar!B:B),IF(AND(B2951="Premier League",E2951="Highlights"),_xlfn.XLOOKUP(H2951,Calendar!O:O,Calendar!N:N,,-1),""))</f>
        <v/>
      </c>
    </row>
    <row r="2952" spans="34:34" x14ac:dyDescent="0.35">
      <c r="AH2952" s="16" t="str">
        <f>IF(AND(B2952="Premier League",E2952="Live"),_xlfn.XLOOKUP(_xlfn.TEXTJOIN(" vs ",,C2952:D2952),Calendar!G:G,Calendar!B:B),IF(AND(B2952="Premier League",E2952="Highlights"),_xlfn.XLOOKUP(H2952,Calendar!O:O,Calendar!N:N,,-1),""))</f>
        <v/>
      </c>
    </row>
    <row r="2953" spans="34:34" x14ac:dyDescent="0.35">
      <c r="AH2953" s="16" t="str">
        <f>IF(AND(B2953="Premier League",E2953="Live"),_xlfn.XLOOKUP(_xlfn.TEXTJOIN(" vs ",,C2953:D2953),Calendar!G:G,Calendar!B:B),IF(AND(B2953="Premier League",E2953="Highlights"),_xlfn.XLOOKUP(H2953,Calendar!O:O,Calendar!N:N,,-1),""))</f>
        <v/>
      </c>
    </row>
    <row r="2954" spans="34:34" x14ac:dyDescent="0.35">
      <c r="AH2954" s="16" t="str">
        <f>IF(AND(B2954="Premier League",E2954="Live"),_xlfn.XLOOKUP(_xlfn.TEXTJOIN(" vs ",,C2954:D2954),Calendar!G:G,Calendar!B:B),IF(AND(B2954="Premier League",E2954="Highlights"),_xlfn.XLOOKUP(H2954,Calendar!O:O,Calendar!N:N,,-1),""))</f>
        <v/>
      </c>
    </row>
    <row r="2955" spans="34:34" x14ac:dyDescent="0.35">
      <c r="AH2955" s="16" t="str">
        <f>IF(AND(B2955="Premier League",E2955="Live"),_xlfn.XLOOKUP(_xlfn.TEXTJOIN(" vs ",,C2955:D2955),Calendar!G:G,Calendar!B:B),IF(AND(B2955="Premier League",E2955="Highlights"),_xlfn.XLOOKUP(H2955,Calendar!O:O,Calendar!N:N,,-1),""))</f>
        <v/>
      </c>
    </row>
    <row r="2956" spans="34:34" x14ac:dyDescent="0.35">
      <c r="AH2956" s="16" t="str">
        <f>IF(AND(B2956="Premier League",E2956="Live"),_xlfn.XLOOKUP(_xlfn.TEXTJOIN(" vs ",,C2956:D2956),Calendar!G:G,Calendar!B:B),IF(AND(B2956="Premier League",E2956="Highlights"),_xlfn.XLOOKUP(H2956,Calendar!O:O,Calendar!N:N,,-1),""))</f>
        <v/>
      </c>
    </row>
    <row r="2957" spans="34:34" x14ac:dyDescent="0.35">
      <c r="AH2957" s="16" t="str">
        <f>IF(AND(B2957="Premier League",E2957="Live"),_xlfn.XLOOKUP(_xlfn.TEXTJOIN(" vs ",,C2957:D2957),Calendar!G:G,Calendar!B:B),IF(AND(B2957="Premier League",E2957="Highlights"),_xlfn.XLOOKUP(H2957,Calendar!O:O,Calendar!N:N,,-1),""))</f>
        <v/>
      </c>
    </row>
    <row r="2958" spans="34:34" x14ac:dyDescent="0.35">
      <c r="AH2958" s="16" t="str">
        <f>IF(AND(B2958="Premier League",E2958="Live"),_xlfn.XLOOKUP(_xlfn.TEXTJOIN(" vs ",,C2958:D2958),Calendar!G:G,Calendar!B:B),IF(AND(B2958="Premier League",E2958="Highlights"),_xlfn.XLOOKUP(H2958,Calendar!O:O,Calendar!N:N,,-1),""))</f>
        <v/>
      </c>
    </row>
    <row r="2959" spans="34:34" x14ac:dyDescent="0.35">
      <c r="AH2959" s="16" t="str">
        <f>IF(AND(B2959="Premier League",E2959="Live"),_xlfn.XLOOKUP(_xlfn.TEXTJOIN(" vs ",,C2959:D2959),Calendar!G:G,Calendar!B:B),IF(AND(B2959="Premier League",E2959="Highlights"),_xlfn.XLOOKUP(H2959,Calendar!O:O,Calendar!N:N,,-1),""))</f>
        <v/>
      </c>
    </row>
    <row r="2960" spans="34:34" x14ac:dyDescent="0.35">
      <c r="AH2960" s="16" t="str">
        <f>IF(AND(B2960="Premier League",E2960="Live"),_xlfn.XLOOKUP(_xlfn.TEXTJOIN(" vs ",,C2960:D2960),Calendar!G:G,Calendar!B:B),IF(AND(B2960="Premier League",E2960="Highlights"),_xlfn.XLOOKUP(H2960,Calendar!O:O,Calendar!N:N,,-1),""))</f>
        <v/>
      </c>
    </row>
    <row r="2961" spans="34:34" x14ac:dyDescent="0.35">
      <c r="AH2961" s="16" t="str">
        <f>IF(AND(B2961="Premier League",E2961="Live"),_xlfn.XLOOKUP(_xlfn.TEXTJOIN(" vs ",,C2961:D2961),Calendar!G:G,Calendar!B:B),IF(AND(B2961="Premier League",E2961="Highlights"),_xlfn.XLOOKUP(H2961,Calendar!O:O,Calendar!N:N,,-1),""))</f>
        <v/>
      </c>
    </row>
    <row r="2962" spans="34:34" x14ac:dyDescent="0.35">
      <c r="AH2962" s="16" t="str">
        <f>IF(AND(B2962="Premier League",E2962="Live"),_xlfn.XLOOKUP(_xlfn.TEXTJOIN(" vs ",,C2962:D2962),Calendar!G:G,Calendar!B:B),IF(AND(B2962="Premier League",E2962="Highlights"),_xlfn.XLOOKUP(H2962,Calendar!O:O,Calendar!N:N,,-1),""))</f>
        <v/>
      </c>
    </row>
    <row r="2963" spans="34:34" x14ac:dyDescent="0.35">
      <c r="AH2963" s="16" t="str">
        <f>IF(AND(B2963="Premier League",E2963="Live"),_xlfn.XLOOKUP(_xlfn.TEXTJOIN(" vs ",,C2963:D2963),Calendar!G:G,Calendar!B:B),IF(AND(B2963="Premier League",E2963="Highlights"),_xlfn.XLOOKUP(H2963,Calendar!O:O,Calendar!N:N,,-1),""))</f>
        <v/>
      </c>
    </row>
    <row r="2964" spans="34:34" x14ac:dyDescent="0.35">
      <c r="AH2964" s="16" t="str">
        <f>IF(AND(B2964="Premier League",E2964="Live"),_xlfn.XLOOKUP(_xlfn.TEXTJOIN(" vs ",,C2964:D2964),Calendar!G:G,Calendar!B:B),IF(AND(B2964="Premier League",E2964="Highlights"),_xlfn.XLOOKUP(H2964,Calendar!O:O,Calendar!N:N,,-1),""))</f>
        <v/>
      </c>
    </row>
    <row r="2965" spans="34:34" x14ac:dyDescent="0.35">
      <c r="AH2965" s="16" t="str">
        <f>IF(AND(B2965="Premier League",E2965="Live"),_xlfn.XLOOKUP(_xlfn.TEXTJOIN(" vs ",,C2965:D2965),Calendar!G:G,Calendar!B:B),IF(AND(B2965="Premier League",E2965="Highlights"),_xlfn.XLOOKUP(H2965,Calendar!O:O,Calendar!N:N,,-1),""))</f>
        <v/>
      </c>
    </row>
    <row r="2966" spans="34:34" x14ac:dyDescent="0.35">
      <c r="AH2966" s="16" t="str">
        <f>IF(AND(B2966="Premier League",E2966="Live"),_xlfn.XLOOKUP(_xlfn.TEXTJOIN(" vs ",,C2966:D2966),Calendar!G:G,Calendar!B:B),IF(AND(B2966="Premier League",E2966="Highlights"),_xlfn.XLOOKUP(H2966,Calendar!O:O,Calendar!N:N,,-1),""))</f>
        <v/>
      </c>
    </row>
    <row r="2967" spans="34:34" x14ac:dyDescent="0.35">
      <c r="AH2967" s="16" t="str">
        <f>IF(AND(B2967="Premier League",E2967="Live"),_xlfn.XLOOKUP(_xlfn.TEXTJOIN(" vs ",,C2967:D2967),Calendar!G:G,Calendar!B:B),IF(AND(B2967="Premier League",E2967="Highlights"),_xlfn.XLOOKUP(H2967,Calendar!O:O,Calendar!N:N,,-1),""))</f>
        <v/>
      </c>
    </row>
    <row r="2968" spans="34:34" x14ac:dyDescent="0.35">
      <c r="AH2968" s="16" t="str">
        <f>IF(AND(B2968="Premier League",E2968="Live"),_xlfn.XLOOKUP(_xlfn.TEXTJOIN(" vs ",,C2968:D2968),Calendar!G:G,Calendar!B:B),IF(AND(B2968="Premier League",E2968="Highlights"),_xlfn.XLOOKUP(H2968,Calendar!O:O,Calendar!N:N,,-1),""))</f>
        <v/>
      </c>
    </row>
    <row r="2969" spans="34:34" x14ac:dyDescent="0.35">
      <c r="AH2969" s="16" t="str">
        <f>IF(AND(B2969="Premier League",E2969="Live"),_xlfn.XLOOKUP(_xlfn.TEXTJOIN(" vs ",,C2969:D2969),Calendar!G:G,Calendar!B:B),IF(AND(B2969="Premier League",E2969="Highlights"),_xlfn.XLOOKUP(H2969,Calendar!O:O,Calendar!N:N,,-1),""))</f>
        <v/>
      </c>
    </row>
    <row r="2970" spans="34:34" x14ac:dyDescent="0.35">
      <c r="AH2970" s="16" t="str">
        <f>IF(AND(B2970="Premier League",E2970="Live"),_xlfn.XLOOKUP(_xlfn.TEXTJOIN(" vs ",,C2970:D2970),Calendar!G:G,Calendar!B:B),IF(AND(B2970="Premier League",E2970="Highlights"),_xlfn.XLOOKUP(H2970,Calendar!O:O,Calendar!N:N,,-1),""))</f>
        <v/>
      </c>
    </row>
    <row r="2971" spans="34:34" x14ac:dyDescent="0.35">
      <c r="AH2971" s="16" t="str">
        <f>IF(AND(B2971="Premier League",E2971="Live"),_xlfn.XLOOKUP(_xlfn.TEXTJOIN(" vs ",,C2971:D2971),Calendar!G:G,Calendar!B:B),IF(AND(B2971="Premier League",E2971="Highlights"),_xlfn.XLOOKUP(H2971,Calendar!O:O,Calendar!N:N,,-1),""))</f>
        <v/>
      </c>
    </row>
    <row r="2972" spans="34:34" x14ac:dyDescent="0.35">
      <c r="AH2972" s="16" t="str">
        <f>IF(AND(B2972="Premier League",E2972="Live"),_xlfn.XLOOKUP(_xlfn.TEXTJOIN(" vs ",,C2972:D2972),Calendar!G:G,Calendar!B:B),IF(AND(B2972="Premier League",E2972="Highlights"),_xlfn.XLOOKUP(H2972,Calendar!O:O,Calendar!N:N,,-1),""))</f>
        <v/>
      </c>
    </row>
    <row r="2973" spans="34:34" x14ac:dyDescent="0.35">
      <c r="AH2973" s="16" t="str">
        <f>IF(AND(B2973="Premier League",E2973="Live"),_xlfn.XLOOKUP(_xlfn.TEXTJOIN(" vs ",,C2973:D2973),Calendar!G:G,Calendar!B:B),IF(AND(B2973="Premier League",E2973="Highlights"),_xlfn.XLOOKUP(H2973,Calendar!O:O,Calendar!N:N,,-1),""))</f>
        <v/>
      </c>
    </row>
    <row r="2974" spans="34:34" x14ac:dyDescent="0.35">
      <c r="AH2974" s="16" t="str">
        <f>IF(AND(B2974="Premier League",E2974="Live"),_xlfn.XLOOKUP(_xlfn.TEXTJOIN(" vs ",,C2974:D2974),Calendar!G:G,Calendar!B:B),IF(AND(B2974="Premier League",E2974="Highlights"),_xlfn.XLOOKUP(H2974,Calendar!O:O,Calendar!N:N,,-1),""))</f>
        <v/>
      </c>
    </row>
    <row r="2975" spans="34:34" x14ac:dyDescent="0.35">
      <c r="AH2975" s="16" t="str">
        <f>IF(AND(B2975="Premier League",E2975="Live"),_xlfn.XLOOKUP(_xlfn.TEXTJOIN(" vs ",,C2975:D2975),Calendar!G:G,Calendar!B:B),IF(AND(B2975="Premier League",E2975="Highlights"),_xlfn.XLOOKUP(H2975,Calendar!O:O,Calendar!N:N,,-1),""))</f>
        <v/>
      </c>
    </row>
    <row r="2976" spans="34:34" x14ac:dyDescent="0.35">
      <c r="AH2976" s="16" t="str">
        <f>IF(AND(B2976="Premier League",E2976="Live"),_xlfn.XLOOKUP(_xlfn.TEXTJOIN(" vs ",,C2976:D2976),Calendar!G:G,Calendar!B:B),IF(AND(B2976="Premier League",E2976="Highlights"),_xlfn.XLOOKUP(H2976,Calendar!O:O,Calendar!N:N,,-1),""))</f>
        <v/>
      </c>
    </row>
    <row r="2977" spans="34:34" x14ac:dyDescent="0.35">
      <c r="AH2977" s="16" t="str">
        <f>IF(AND(B2977="Premier League",E2977="Live"),_xlfn.XLOOKUP(_xlfn.TEXTJOIN(" vs ",,C2977:D2977),Calendar!G:G,Calendar!B:B),IF(AND(B2977="Premier League",E2977="Highlights"),_xlfn.XLOOKUP(H2977,Calendar!O:O,Calendar!N:N,,-1),""))</f>
        <v/>
      </c>
    </row>
    <row r="2978" spans="34:34" x14ac:dyDescent="0.35">
      <c r="AH2978" s="16" t="str">
        <f>IF(AND(B2978="Premier League",E2978="Live"),_xlfn.XLOOKUP(_xlfn.TEXTJOIN(" vs ",,C2978:D2978),Calendar!G:G,Calendar!B:B),IF(AND(B2978="Premier League",E2978="Highlights"),_xlfn.XLOOKUP(H2978,Calendar!O:O,Calendar!N:N,,-1),""))</f>
        <v/>
      </c>
    </row>
    <row r="2979" spans="34:34" x14ac:dyDescent="0.35">
      <c r="AH2979" s="16" t="str">
        <f>IF(AND(B2979="Premier League",E2979="Live"),_xlfn.XLOOKUP(_xlfn.TEXTJOIN(" vs ",,C2979:D2979),Calendar!G:G,Calendar!B:B),IF(AND(B2979="Premier League",E2979="Highlights"),_xlfn.XLOOKUP(H2979,Calendar!O:O,Calendar!N:N,,-1),""))</f>
        <v/>
      </c>
    </row>
    <row r="2980" spans="34:34" x14ac:dyDescent="0.35">
      <c r="AH2980" s="16" t="str">
        <f>IF(AND(B2980="Premier League",E2980="Live"),_xlfn.XLOOKUP(_xlfn.TEXTJOIN(" vs ",,C2980:D2980),Calendar!G:G,Calendar!B:B),IF(AND(B2980="Premier League",E2980="Highlights"),_xlfn.XLOOKUP(H2980,Calendar!O:O,Calendar!N:N,,-1),""))</f>
        <v/>
      </c>
    </row>
    <row r="2981" spans="34:34" x14ac:dyDescent="0.35">
      <c r="AH2981" s="16" t="str">
        <f>IF(AND(B2981="Premier League",E2981="Live"),_xlfn.XLOOKUP(_xlfn.TEXTJOIN(" vs ",,C2981:D2981),Calendar!G:G,Calendar!B:B),IF(AND(B2981="Premier League",E2981="Highlights"),_xlfn.XLOOKUP(H2981,Calendar!O:O,Calendar!N:N,,-1),""))</f>
        <v/>
      </c>
    </row>
    <row r="2982" spans="34:34" x14ac:dyDescent="0.35">
      <c r="AH2982" s="16" t="str">
        <f>IF(AND(B2982="Premier League",E2982="Live"),_xlfn.XLOOKUP(_xlfn.TEXTJOIN(" vs ",,C2982:D2982),Calendar!G:G,Calendar!B:B),IF(AND(B2982="Premier League",E2982="Highlights"),_xlfn.XLOOKUP(H2982,Calendar!O:O,Calendar!N:N,,-1),""))</f>
        <v/>
      </c>
    </row>
    <row r="2983" spans="34:34" x14ac:dyDescent="0.35">
      <c r="AH2983" s="16" t="str">
        <f>IF(AND(B2983="Premier League",E2983="Live"),_xlfn.XLOOKUP(_xlfn.TEXTJOIN(" vs ",,C2983:D2983),Calendar!G:G,Calendar!B:B),IF(AND(B2983="Premier League",E2983="Highlights"),_xlfn.XLOOKUP(H2983,Calendar!O:O,Calendar!N:N,,-1),""))</f>
        <v/>
      </c>
    </row>
    <row r="2984" spans="34:34" x14ac:dyDescent="0.35">
      <c r="AH2984" s="16" t="str">
        <f>IF(AND(B2984="Premier League",E2984="Live"),_xlfn.XLOOKUP(_xlfn.TEXTJOIN(" vs ",,C2984:D2984),Calendar!G:G,Calendar!B:B),IF(AND(B2984="Premier League",E2984="Highlights"),_xlfn.XLOOKUP(H2984,Calendar!O:O,Calendar!N:N,,-1),""))</f>
        <v/>
      </c>
    </row>
    <row r="2985" spans="34:34" x14ac:dyDescent="0.35">
      <c r="AH2985" s="16" t="str">
        <f>IF(AND(B2985="Premier League",E2985="Live"),_xlfn.XLOOKUP(_xlfn.TEXTJOIN(" vs ",,C2985:D2985),Calendar!G:G,Calendar!B:B),IF(AND(B2985="Premier League",E2985="Highlights"),_xlfn.XLOOKUP(H2985,Calendar!O:O,Calendar!N:N,,-1),""))</f>
        <v/>
      </c>
    </row>
    <row r="2986" spans="34:34" x14ac:dyDescent="0.35">
      <c r="AH2986" s="16" t="str">
        <f>IF(AND(B2986="Premier League",E2986="Live"),_xlfn.XLOOKUP(_xlfn.TEXTJOIN(" vs ",,C2986:D2986),Calendar!G:G,Calendar!B:B),IF(AND(B2986="Premier League",E2986="Highlights"),_xlfn.XLOOKUP(H2986,Calendar!O:O,Calendar!N:N,,-1),""))</f>
        <v/>
      </c>
    </row>
    <row r="2987" spans="34:34" x14ac:dyDescent="0.35">
      <c r="AH2987" s="16" t="str">
        <f>IF(AND(B2987="Premier League",E2987="Live"),_xlfn.XLOOKUP(_xlfn.TEXTJOIN(" vs ",,C2987:D2987),Calendar!G:G,Calendar!B:B),IF(AND(B2987="Premier League",E2987="Highlights"),_xlfn.XLOOKUP(H2987,Calendar!O:O,Calendar!N:N,,-1),""))</f>
        <v/>
      </c>
    </row>
    <row r="2988" spans="34:34" x14ac:dyDescent="0.35">
      <c r="AH2988" s="16" t="str">
        <f>IF(AND(B2988="Premier League",E2988="Live"),_xlfn.XLOOKUP(_xlfn.TEXTJOIN(" vs ",,C2988:D2988),Calendar!G:G,Calendar!B:B),IF(AND(B2988="Premier League",E2988="Highlights"),_xlfn.XLOOKUP(H2988,Calendar!O:O,Calendar!N:N,,-1),""))</f>
        <v/>
      </c>
    </row>
    <row r="2989" spans="34:34" x14ac:dyDescent="0.35">
      <c r="AH2989" s="16" t="str">
        <f>IF(AND(B2989="Premier League",E2989="Live"),_xlfn.XLOOKUP(_xlfn.TEXTJOIN(" vs ",,C2989:D2989),Calendar!G:G,Calendar!B:B),IF(AND(B2989="Premier League",E2989="Highlights"),_xlfn.XLOOKUP(H2989,Calendar!O:O,Calendar!N:N,,-1),""))</f>
        <v/>
      </c>
    </row>
    <row r="2990" spans="34:34" x14ac:dyDescent="0.35">
      <c r="AH2990" s="16" t="str">
        <f>IF(AND(B2990="Premier League",E2990="Live"),_xlfn.XLOOKUP(_xlfn.TEXTJOIN(" vs ",,C2990:D2990),Calendar!G:G,Calendar!B:B),IF(AND(B2990="Premier League",E2990="Highlights"),_xlfn.XLOOKUP(H2990,Calendar!O:O,Calendar!N:N,,-1),""))</f>
        <v/>
      </c>
    </row>
    <row r="2991" spans="34:34" x14ac:dyDescent="0.35">
      <c r="AH2991" s="16" t="str">
        <f>IF(AND(B2991="Premier League",E2991="Live"),_xlfn.XLOOKUP(_xlfn.TEXTJOIN(" vs ",,C2991:D2991),Calendar!G:G,Calendar!B:B),IF(AND(B2991="Premier League",E2991="Highlights"),_xlfn.XLOOKUP(H2991,Calendar!O:O,Calendar!N:N,,-1),""))</f>
        <v/>
      </c>
    </row>
    <row r="2992" spans="34:34" x14ac:dyDescent="0.35">
      <c r="AH2992" s="16" t="str">
        <f>IF(AND(B2992="Premier League",E2992="Live"),_xlfn.XLOOKUP(_xlfn.TEXTJOIN(" vs ",,C2992:D2992),Calendar!G:G,Calendar!B:B),IF(AND(B2992="Premier League",E2992="Highlights"),_xlfn.XLOOKUP(H2992,Calendar!O:O,Calendar!N:N,,-1),""))</f>
        <v/>
      </c>
    </row>
    <row r="2993" spans="34:34" x14ac:dyDescent="0.35">
      <c r="AH2993" s="16" t="str">
        <f>IF(AND(B2993="Premier League",E2993="Live"),_xlfn.XLOOKUP(_xlfn.TEXTJOIN(" vs ",,C2993:D2993),Calendar!G:G,Calendar!B:B),IF(AND(B2993="Premier League",E2993="Highlights"),_xlfn.XLOOKUP(H2993,Calendar!O:O,Calendar!N:N,,-1),""))</f>
        <v/>
      </c>
    </row>
    <row r="2994" spans="34:34" x14ac:dyDescent="0.35">
      <c r="AH2994" s="16" t="str">
        <f>IF(AND(B2994="Premier League",E2994="Live"),_xlfn.XLOOKUP(_xlfn.TEXTJOIN(" vs ",,C2994:D2994),Calendar!G:G,Calendar!B:B),IF(AND(B2994="Premier League",E2994="Highlights"),_xlfn.XLOOKUP(H2994,Calendar!O:O,Calendar!N:N,,-1),""))</f>
        <v/>
      </c>
    </row>
    <row r="2995" spans="34:34" x14ac:dyDescent="0.35">
      <c r="AH2995" s="16" t="str">
        <f>IF(AND(B2995="Premier League",E2995="Live"),_xlfn.XLOOKUP(_xlfn.TEXTJOIN(" vs ",,C2995:D2995),Calendar!G:G,Calendar!B:B),IF(AND(B2995="Premier League",E2995="Highlights"),_xlfn.XLOOKUP(H2995,Calendar!O:O,Calendar!N:N,,-1),""))</f>
        <v/>
      </c>
    </row>
    <row r="2996" spans="34:34" x14ac:dyDescent="0.35">
      <c r="AH2996" s="16" t="str">
        <f>IF(AND(B2996="Premier League",E2996="Live"),_xlfn.XLOOKUP(_xlfn.TEXTJOIN(" vs ",,C2996:D2996),Calendar!G:G,Calendar!B:B),IF(AND(B2996="Premier League",E2996="Highlights"),_xlfn.XLOOKUP(H2996,Calendar!O:O,Calendar!N:N,,-1),""))</f>
        <v/>
      </c>
    </row>
    <row r="2997" spans="34:34" x14ac:dyDescent="0.35">
      <c r="AH2997" s="16" t="str">
        <f>IF(AND(B2997="Premier League",E2997="Live"),_xlfn.XLOOKUP(_xlfn.TEXTJOIN(" vs ",,C2997:D2997),Calendar!G:G,Calendar!B:B),IF(AND(B2997="Premier League",E2997="Highlights"),_xlfn.XLOOKUP(H2997,Calendar!O:O,Calendar!N:N,,-1),""))</f>
        <v/>
      </c>
    </row>
    <row r="2998" spans="34:34" x14ac:dyDescent="0.35">
      <c r="AH2998" s="16" t="str">
        <f>IF(AND(B2998="Premier League",E2998="Live"),_xlfn.XLOOKUP(_xlfn.TEXTJOIN(" vs ",,C2998:D2998),Calendar!G:G,Calendar!B:B),IF(AND(B2998="Premier League",E2998="Highlights"),_xlfn.XLOOKUP(H2998,Calendar!O:O,Calendar!N:N,,-1),""))</f>
        <v/>
      </c>
    </row>
    <row r="2999" spans="34:34" x14ac:dyDescent="0.35">
      <c r="AH2999" s="16" t="str">
        <f>IF(AND(B2999="Premier League",E2999="Live"),_xlfn.XLOOKUP(_xlfn.TEXTJOIN(" vs ",,C2999:D2999),Calendar!G:G,Calendar!B:B),IF(AND(B2999="Premier League",E2999="Highlights"),_xlfn.XLOOKUP(H2999,Calendar!O:O,Calendar!N:N,,-1),""))</f>
        <v/>
      </c>
    </row>
    <row r="3000" spans="34:34" x14ac:dyDescent="0.35">
      <c r="AH3000" s="16" t="str">
        <f>IF(AND(B3000="Premier League",E3000="Live"),_xlfn.XLOOKUP(_xlfn.TEXTJOIN(" vs ",,C3000:D3000),Calendar!G:G,Calendar!B:B),IF(AND(B3000="Premier League",E3000="Highlights"),_xlfn.XLOOKUP(H3000,Calendar!O:O,Calendar!N:N,,-1),""))</f>
        <v/>
      </c>
    </row>
    <row r="3001" spans="34:34" x14ac:dyDescent="0.35">
      <c r="AH3001" s="16" t="str">
        <f>IF(AND(B3001="Premier League",E3001="Live"),_xlfn.XLOOKUP(_xlfn.TEXTJOIN(" vs ",,C3001:D3001),Calendar!G:G,Calendar!B:B),IF(AND(B3001="Premier League",E3001="Highlights"),_xlfn.XLOOKUP(H3001,Calendar!O:O,Calendar!N:N,,-1),""))</f>
        <v/>
      </c>
    </row>
    <row r="3002" spans="34:34" x14ac:dyDescent="0.35">
      <c r="AH3002" s="16" t="str">
        <f>IF(AND(B3002="Premier League",E3002="Live"),_xlfn.XLOOKUP(_xlfn.TEXTJOIN(" vs ",,C3002:D3002),Calendar!G:G,Calendar!B:B),IF(AND(B3002="Premier League",E3002="Highlights"),_xlfn.XLOOKUP(H3002,Calendar!O:O,Calendar!N:N,,-1),""))</f>
        <v/>
      </c>
    </row>
    <row r="3003" spans="34:34" x14ac:dyDescent="0.35">
      <c r="AH3003" s="16" t="str">
        <f>IF(AND(B3003="Premier League",E3003="Live"),_xlfn.XLOOKUP(_xlfn.TEXTJOIN(" vs ",,C3003:D3003),Calendar!G:G,Calendar!B:B),IF(AND(B3003="Premier League",E3003="Highlights"),_xlfn.XLOOKUP(H3003,Calendar!O:O,Calendar!N:N,,-1),""))</f>
        <v/>
      </c>
    </row>
    <row r="3004" spans="34:34" x14ac:dyDescent="0.35">
      <c r="AH3004" s="16" t="str">
        <f>IF(AND(B3004="Premier League",E3004="Live"),_xlfn.XLOOKUP(_xlfn.TEXTJOIN(" vs ",,C3004:D3004),Calendar!G:G,Calendar!B:B),IF(AND(B3004="Premier League",E3004="Highlights"),_xlfn.XLOOKUP(H3004,Calendar!O:O,Calendar!N:N,,-1),""))</f>
        <v/>
      </c>
    </row>
    <row r="3005" spans="34:34" x14ac:dyDescent="0.35">
      <c r="AH3005" s="16" t="str">
        <f>IF(AND(B3005="Premier League",E3005="Live"),_xlfn.XLOOKUP(_xlfn.TEXTJOIN(" vs ",,C3005:D3005),Calendar!G:G,Calendar!B:B),IF(AND(B3005="Premier League",E3005="Highlights"),_xlfn.XLOOKUP(H3005,Calendar!O:O,Calendar!N:N,,-1),""))</f>
        <v/>
      </c>
    </row>
    <row r="3006" spans="34:34" x14ac:dyDescent="0.35">
      <c r="AH3006" s="16" t="str">
        <f>IF(AND(B3006="Premier League",E3006="Live"),_xlfn.XLOOKUP(_xlfn.TEXTJOIN(" vs ",,C3006:D3006),Calendar!G:G,Calendar!B:B),IF(AND(B3006="Premier League",E3006="Highlights"),_xlfn.XLOOKUP(H3006,Calendar!O:O,Calendar!N:N,,-1),""))</f>
        <v/>
      </c>
    </row>
    <row r="3007" spans="34:34" x14ac:dyDescent="0.35">
      <c r="AH3007" s="16" t="str">
        <f>IF(AND(B3007="Premier League",E3007="Live"),_xlfn.XLOOKUP(_xlfn.TEXTJOIN(" vs ",,C3007:D3007),Calendar!G:G,Calendar!B:B),IF(AND(B3007="Premier League",E3007="Highlights"),_xlfn.XLOOKUP(H3007,Calendar!O:O,Calendar!N:N,,-1),""))</f>
        <v/>
      </c>
    </row>
    <row r="3008" spans="34:34" x14ac:dyDescent="0.35">
      <c r="AH3008" s="16" t="str">
        <f>IF(AND(B3008="Premier League",E3008="Live"),_xlfn.XLOOKUP(_xlfn.TEXTJOIN(" vs ",,C3008:D3008),Calendar!G:G,Calendar!B:B),IF(AND(B3008="Premier League",E3008="Highlights"),_xlfn.XLOOKUP(H3008,Calendar!O:O,Calendar!N:N,,-1),""))</f>
        <v/>
      </c>
    </row>
    <row r="3009" spans="34:34" x14ac:dyDescent="0.35">
      <c r="AH3009" s="16" t="str">
        <f>IF(AND(B3009="Premier League",E3009="Live"),_xlfn.XLOOKUP(_xlfn.TEXTJOIN(" vs ",,C3009:D3009),Calendar!G:G,Calendar!B:B),IF(AND(B3009="Premier League",E3009="Highlights"),_xlfn.XLOOKUP(H3009,Calendar!O:O,Calendar!N:N,,-1),""))</f>
        <v/>
      </c>
    </row>
    <row r="3010" spans="34:34" x14ac:dyDescent="0.35">
      <c r="AH3010" s="16" t="str">
        <f>IF(AND(B3010="Premier League",E3010="Live"),_xlfn.XLOOKUP(_xlfn.TEXTJOIN(" vs ",,C3010:D3010),Calendar!G:G,Calendar!B:B),IF(AND(B3010="Premier League",E3010="Highlights"),_xlfn.XLOOKUP(H3010,Calendar!O:O,Calendar!N:N,,-1),""))</f>
        <v/>
      </c>
    </row>
    <row r="3011" spans="34:34" x14ac:dyDescent="0.35">
      <c r="AH3011" s="16" t="str">
        <f>IF(AND(B3011="Premier League",E3011="Live"),_xlfn.XLOOKUP(_xlfn.TEXTJOIN(" vs ",,C3011:D3011),Calendar!G:G,Calendar!B:B),IF(AND(B3011="Premier League",E3011="Highlights"),_xlfn.XLOOKUP(H3011,Calendar!O:O,Calendar!N:N,,-1),""))</f>
        <v/>
      </c>
    </row>
    <row r="3012" spans="34:34" x14ac:dyDescent="0.35">
      <c r="AH3012" s="16" t="str">
        <f>IF(AND(B3012="Premier League",E3012="Live"),_xlfn.XLOOKUP(_xlfn.TEXTJOIN(" vs ",,C3012:D3012),Calendar!G:G,Calendar!B:B),IF(AND(B3012="Premier League",E3012="Highlights"),_xlfn.XLOOKUP(H3012,Calendar!O:O,Calendar!N:N,,-1),""))</f>
        <v/>
      </c>
    </row>
    <row r="3013" spans="34:34" x14ac:dyDescent="0.35">
      <c r="AH3013" s="16" t="str">
        <f>IF(AND(B3013="Premier League",E3013="Live"),_xlfn.XLOOKUP(_xlfn.TEXTJOIN(" vs ",,C3013:D3013),Calendar!G:G,Calendar!B:B),IF(AND(B3013="Premier League",E3013="Highlights"),_xlfn.XLOOKUP(H3013,Calendar!O:O,Calendar!N:N,,-1),""))</f>
        <v/>
      </c>
    </row>
    <row r="3014" spans="34:34" x14ac:dyDescent="0.35">
      <c r="AH3014" s="16" t="str">
        <f>IF(AND(B3014="Premier League",E3014="Live"),_xlfn.XLOOKUP(_xlfn.TEXTJOIN(" vs ",,C3014:D3014),Calendar!G:G,Calendar!B:B),IF(AND(B3014="Premier League",E3014="Highlights"),_xlfn.XLOOKUP(H3014,Calendar!O:O,Calendar!N:N,,-1),""))</f>
        <v/>
      </c>
    </row>
    <row r="3015" spans="34:34" x14ac:dyDescent="0.35">
      <c r="AH3015" s="16" t="str">
        <f>IF(AND(B3015="Premier League",E3015="Live"),_xlfn.XLOOKUP(_xlfn.TEXTJOIN(" vs ",,C3015:D3015),Calendar!G:G,Calendar!B:B),IF(AND(B3015="Premier League",E3015="Highlights"),_xlfn.XLOOKUP(H3015,Calendar!O:O,Calendar!N:N,,-1),""))</f>
        <v/>
      </c>
    </row>
    <row r="3016" spans="34:34" x14ac:dyDescent="0.35">
      <c r="AH3016" s="16" t="str">
        <f>IF(AND(B3016="Premier League",E3016="Live"),_xlfn.XLOOKUP(_xlfn.TEXTJOIN(" vs ",,C3016:D3016),Calendar!G:G,Calendar!B:B),IF(AND(B3016="Premier League",E3016="Highlights"),_xlfn.XLOOKUP(H3016,Calendar!O:O,Calendar!N:N,,-1),""))</f>
        <v/>
      </c>
    </row>
    <row r="3017" spans="34:34" x14ac:dyDescent="0.35">
      <c r="AH3017" s="16" t="str">
        <f>IF(AND(B3017="Premier League",E3017="Live"),_xlfn.XLOOKUP(_xlfn.TEXTJOIN(" vs ",,C3017:D3017),Calendar!G:G,Calendar!B:B),IF(AND(B3017="Premier League",E3017="Highlights"),_xlfn.XLOOKUP(H3017,Calendar!O:O,Calendar!N:N,,-1),""))</f>
        <v/>
      </c>
    </row>
    <row r="3018" spans="34:34" x14ac:dyDescent="0.35">
      <c r="AH3018" s="16" t="str">
        <f>IF(AND(B3018="Premier League",E3018="Live"),_xlfn.XLOOKUP(_xlfn.TEXTJOIN(" vs ",,C3018:D3018),Calendar!G:G,Calendar!B:B),IF(AND(B3018="Premier League",E3018="Highlights"),_xlfn.XLOOKUP(H3018,Calendar!O:O,Calendar!N:N,,-1),""))</f>
        <v/>
      </c>
    </row>
    <row r="3019" spans="34:34" x14ac:dyDescent="0.35">
      <c r="AH3019" s="16" t="str">
        <f>IF(AND(B3019="Premier League",E3019="Live"),_xlfn.XLOOKUP(_xlfn.TEXTJOIN(" vs ",,C3019:D3019),Calendar!G:G,Calendar!B:B),IF(AND(B3019="Premier League",E3019="Highlights"),_xlfn.XLOOKUP(H3019,Calendar!O:O,Calendar!N:N,,-1),""))</f>
        <v/>
      </c>
    </row>
    <row r="3020" spans="34:34" x14ac:dyDescent="0.35">
      <c r="AH3020" s="16" t="str">
        <f>IF(AND(B3020="Premier League",E3020="Live"),_xlfn.XLOOKUP(_xlfn.TEXTJOIN(" vs ",,C3020:D3020),Calendar!G:G,Calendar!B:B),IF(AND(B3020="Premier League",E3020="Highlights"),_xlfn.XLOOKUP(H3020,Calendar!O:O,Calendar!N:N,,-1),""))</f>
        <v/>
      </c>
    </row>
    <row r="3021" spans="34:34" x14ac:dyDescent="0.35">
      <c r="AH3021" s="16" t="str">
        <f>IF(AND(B3021="Premier League",E3021="Live"),_xlfn.XLOOKUP(_xlfn.TEXTJOIN(" vs ",,C3021:D3021),Calendar!G:G,Calendar!B:B),IF(AND(B3021="Premier League",E3021="Highlights"),_xlfn.XLOOKUP(H3021,Calendar!O:O,Calendar!N:N,,-1),""))</f>
        <v/>
      </c>
    </row>
    <row r="3022" spans="34:34" x14ac:dyDescent="0.35">
      <c r="AH3022" s="16" t="str">
        <f>IF(AND(B3022="Premier League",E3022="Live"),_xlfn.XLOOKUP(_xlfn.TEXTJOIN(" vs ",,C3022:D3022),Calendar!G:G,Calendar!B:B),IF(AND(B3022="Premier League",E3022="Highlights"),_xlfn.XLOOKUP(H3022,Calendar!O:O,Calendar!N:N,,-1),""))</f>
        <v/>
      </c>
    </row>
    <row r="3023" spans="34:34" x14ac:dyDescent="0.35">
      <c r="AH3023" s="16" t="str">
        <f>IF(AND(B3023="Premier League",E3023="Live"),_xlfn.XLOOKUP(_xlfn.TEXTJOIN(" vs ",,C3023:D3023),Calendar!G:G,Calendar!B:B),IF(AND(B3023="Premier League",E3023="Highlights"),_xlfn.XLOOKUP(H3023,Calendar!O:O,Calendar!N:N,,-1),""))</f>
        <v/>
      </c>
    </row>
    <row r="3024" spans="34:34" x14ac:dyDescent="0.35">
      <c r="AH3024" s="16" t="str">
        <f>IF(AND(B3024="Premier League",E3024="Live"),_xlfn.XLOOKUP(_xlfn.TEXTJOIN(" vs ",,C3024:D3024),Calendar!G:G,Calendar!B:B),IF(AND(B3024="Premier League",E3024="Highlights"),_xlfn.XLOOKUP(H3024,Calendar!O:O,Calendar!N:N,,-1),""))</f>
        <v/>
      </c>
    </row>
    <row r="3025" spans="34:34" x14ac:dyDescent="0.35">
      <c r="AH3025" s="16" t="str">
        <f>IF(AND(B3025="Premier League",E3025="Live"),_xlfn.XLOOKUP(_xlfn.TEXTJOIN(" vs ",,C3025:D3025),Calendar!G:G,Calendar!B:B),IF(AND(B3025="Premier League",E3025="Highlights"),_xlfn.XLOOKUP(H3025,Calendar!O:O,Calendar!N:N,,-1),""))</f>
        <v/>
      </c>
    </row>
    <row r="3026" spans="34:34" x14ac:dyDescent="0.35">
      <c r="AH3026" s="16" t="str">
        <f>IF(AND(B3026="Premier League",E3026="Live"),_xlfn.XLOOKUP(_xlfn.TEXTJOIN(" vs ",,C3026:D3026),Calendar!G:G,Calendar!B:B),IF(AND(B3026="Premier League",E3026="Highlights"),_xlfn.XLOOKUP(H3026,Calendar!O:O,Calendar!N:N,,-1),""))</f>
        <v/>
      </c>
    </row>
    <row r="3027" spans="34:34" x14ac:dyDescent="0.35">
      <c r="AH3027" s="16" t="str">
        <f>IF(AND(B3027="Premier League",E3027="Live"),_xlfn.XLOOKUP(_xlfn.TEXTJOIN(" vs ",,C3027:D3027),Calendar!G:G,Calendar!B:B),IF(AND(B3027="Premier League",E3027="Highlights"),_xlfn.XLOOKUP(H3027,Calendar!O:O,Calendar!N:N,,-1),""))</f>
        <v/>
      </c>
    </row>
    <row r="3028" spans="34:34" x14ac:dyDescent="0.35">
      <c r="AH3028" s="16" t="str">
        <f>IF(AND(B3028="Premier League",E3028="Live"),_xlfn.XLOOKUP(_xlfn.TEXTJOIN(" vs ",,C3028:D3028),Calendar!G:G,Calendar!B:B),IF(AND(B3028="Premier League",E3028="Highlights"),_xlfn.XLOOKUP(H3028,Calendar!O:O,Calendar!N:N,,-1),""))</f>
        <v/>
      </c>
    </row>
    <row r="3029" spans="34:34" x14ac:dyDescent="0.35">
      <c r="AH3029" s="16" t="str">
        <f>IF(AND(B3029="Premier League",E3029="Live"),_xlfn.XLOOKUP(_xlfn.TEXTJOIN(" vs ",,C3029:D3029),Calendar!G:G,Calendar!B:B),IF(AND(B3029="Premier League",E3029="Highlights"),_xlfn.XLOOKUP(H3029,Calendar!O:O,Calendar!N:N,,-1),""))</f>
        <v/>
      </c>
    </row>
    <row r="3030" spans="34:34" x14ac:dyDescent="0.35">
      <c r="AH3030" s="16" t="str">
        <f>IF(AND(B3030="Premier League",E3030="Live"),_xlfn.XLOOKUP(_xlfn.TEXTJOIN(" vs ",,C3030:D3030),Calendar!G:G,Calendar!B:B),IF(AND(B3030="Premier League",E3030="Highlights"),_xlfn.XLOOKUP(H3030,Calendar!O:O,Calendar!N:N,,-1),""))</f>
        <v/>
      </c>
    </row>
    <row r="3031" spans="34:34" x14ac:dyDescent="0.35">
      <c r="AH3031" s="16" t="str">
        <f>IF(AND(B3031="Premier League",E3031="Live"),_xlfn.XLOOKUP(_xlfn.TEXTJOIN(" vs ",,C3031:D3031),Calendar!G:G,Calendar!B:B),IF(AND(B3031="Premier League",E3031="Highlights"),_xlfn.XLOOKUP(H3031,Calendar!O:O,Calendar!N:N,,-1),""))</f>
        <v/>
      </c>
    </row>
    <row r="3032" spans="34:34" x14ac:dyDescent="0.35">
      <c r="AH3032" s="16" t="str">
        <f>IF(AND(B3032="Premier League",E3032="Live"),_xlfn.XLOOKUP(_xlfn.TEXTJOIN(" vs ",,C3032:D3032),Calendar!G:G,Calendar!B:B),IF(AND(B3032="Premier League",E3032="Highlights"),_xlfn.XLOOKUP(H3032,Calendar!O:O,Calendar!N:N,,-1),""))</f>
        <v/>
      </c>
    </row>
    <row r="3033" spans="34:34" x14ac:dyDescent="0.35">
      <c r="AH3033" s="16" t="str">
        <f>IF(AND(B3033="Premier League",E3033="Live"),_xlfn.XLOOKUP(_xlfn.TEXTJOIN(" vs ",,C3033:D3033),Calendar!G:G,Calendar!B:B),IF(AND(B3033="Premier League",E3033="Highlights"),_xlfn.XLOOKUP(H3033,Calendar!O:O,Calendar!N:N,,-1),""))</f>
        <v/>
      </c>
    </row>
    <row r="3034" spans="34:34" x14ac:dyDescent="0.35">
      <c r="AH3034" s="16" t="str">
        <f>IF(AND(B3034="Premier League",E3034="Live"),_xlfn.XLOOKUP(_xlfn.TEXTJOIN(" vs ",,C3034:D3034),Calendar!G:G,Calendar!B:B),IF(AND(B3034="Premier League",E3034="Highlights"),_xlfn.XLOOKUP(H3034,Calendar!O:O,Calendar!N:N,,-1),""))</f>
        <v/>
      </c>
    </row>
    <row r="3035" spans="34:34" x14ac:dyDescent="0.35">
      <c r="AH3035" s="16" t="str">
        <f>IF(AND(B3035="Premier League",E3035="Live"),_xlfn.XLOOKUP(_xlfn.TEXTJOIN(" vs ",,C3035:D3035),Calendar!G:G,Calendar!B:B),IF(AND(B3035="Premier League",E3035="Highlights"),_xlfn.XLOOKUP(H3035,Calendar!O:O,Calendar!N:N,,-1),""))</f>
        <v/>
      </c>
    </row>
    <row r="3036" spans="34:34" x14ac:dyDescent="0.35">
      <c r="AH3036" s="16" t="str">
        <f>IF(AND(B3036="Premier League",E3036="Live"),_xlfn.XLOOKUP(_xlfn.TEXTJOIN(" vs ",,C3036:D3036),Calendar!G:G,Calendar!B:B),IF(AND(B3036="Premier League",E3036="Highlights"),_xlfn.XLOOKUP(H3036,Calendar!O:O,Calendar!N:N,,-1),""))</f>
        <v/>
      </c>
    </row>
    <row r="3037" spans="34:34" x14ac:dyDescent="0.35">
      <c r="AH3037" s="16" t="str">
        <f>IF(AND(B3037="Premier League",E3037="Live"),_xlfn.XLOOKUP(_xlfn.TEXTJOIN(" vs ",,C3037:D3037),Calendar!G:G,Calendar!B:B),IF(AND(B3037="Premier League",E3037="Highlights"),_xlfn.XLOOKUP(H3037,Calendar!O:O,Calendar!N:N,,-1),""))</f>
        <v/>
      </c>
    </row>
    <row r="3038" spans="34:34" x14ac:dyDescent="0.35">
      <c r="AH3038" s="16" t="str">
        <f>IF(AND(B3038="Premier League",E3038="Live"),_xlfn.XLOOKUP(_xlfn.TEXTJOIN(" vs ",,C3038:D3038),Calendar!G:G,Calendar!B:B),IF(AND(B3038="Premier League",E3038="Highlights"),_xlfn.XLOOKUP(H3038,Calendar!O:O,Calendar!N:N,,-1),""))</f>
        <v/>
      </c>
    </row>
    <row r="3039" spans="34:34" x14ac:dyDescent="0.35">
      <c r="AH3039" s="16" t="str">
        <f>IF(AND(B3039="Premier League",E3039="Live"),_xlfn.XLOOKUP(_xlfn.TEXTJOIN(" vs ",,C3039:D3039),Calendar!G:G,Calendar!B:B),IF(AND(B3039="Premier League",E3039="Highlights"),_xlfn.XLOOKUP(H3039,Calendar!O:O,Calendar!N:N,,-1),""))</f>
        <v/>
      </c>
    </row>
    <row r="3040" spans="34:34" x14ac:dyDescent="0.35">
      <c r="AH3040" s="16" t="str">
        <f>IF(AND(B3040="Premier League",E3040="Live"),_xlfn.XLOOKUP(_xlfn.TEXTJOIN(" vs ",,C3040:D3040),Calendar!G:G,Calendar!B:B),IF(AND(B3040="Premier League",E3040="Highlights"),_xlfn.XLOOKUP(H3040,Calendar!O:O,Calendar!N:N,,-1),""))</f>
        <v/>
      </c>
    </row>
    <row r="3041" spans="34:34" x14ac:dyDescent="0.35">
      <c r="AH3041" s="16" t="str">
        <f>IF(AND(B3041="Premier League",E3041="Live"),_xlfn.XLOOKUP(_xlfn.TEXTJOIN(" vs ",,C3041:D3041),Calendar!G:G,Calendar!B:B),IF(AND(B3041="Premier League",E3041="Highlights"),_xlfn.XLOOKUP(H3041,Calendar!O:O,Calendar!N:N,,-1),""))</f>
        <v/>
      </c>
    </row>
    <row r="3042" spans="34:34" x14ac:dyDescent="0.35">
      <c r="AH3042" s="16" t="str">
        <f>IF(AND(B3042="Premier League",E3042="Live"),_xlfn.XLOOKUP(_xlfn.TEXTJOIN(" vs ",,C3042:D3042),Calendar!G:G,Calendar!B:B),IF(AND(B3042="Premier League",E3042="Highlights"),_xlfn.XLOOKUP(H3042,Calendar!O:O,Calendar!N:N,,-1),""))</f>
        <v/>
      </c>
    </row>
    <row r="3043" spans="34:34" x14ac:dyDescent="0.35">
      <c r="AH3043" s="16" t="str">
        <f>IF(AND(B3043="Premier League",E3043="Live"),_xlfn.XLOOKUP(_xlfn.TEXTJOIN(" vs ",,C3043:D3043),Calendar!G:G,Calendar!B:B),IF(AND(B3043="Premier League",E3043="Highlights"),_xlfn.XLOOKUP(H3043,Calendar!O:O,Calendar!N:N,,-1),""))</f>
        <v/>
      </c>
    </row>
    <row r="3044" spans="34:34" x14ac:dyDescent="0.35">
      <c r="AH3044" s="16" t="str">
        <f>IF(AND(B3044="Premier League",E3044="Live"),_xlfn.XLOOKUP(_xlfn.TEXTJOIN(" vs ",,C3044:D3044),Calendar!G:G,Calendar!B:B),IF(AND(B3044="Premier League",E3044="Highlights"),_xlfn.XLOOKUP(H3044,Calendar!O:O,Calendar!N:N,,-1),""))</f>
        <v/>
      </c>
    </row>
    <row r="3045" spans="34:34" x14ac:dyDescent="0.35">
      <c r="AH3045" s="16" t="str">
        <f>IF(AND(B3045="Premier League",E3045="Live"),_xlfn.XLOOKUP(_xlfn.TEXTJOIN(" vs ",,C3045:D3045),Calendar!G:G,Calendar!B:B),IF(AND(B3045="Premier League",E3045="Highlights"),_xlfn.XLOOKUP(H3045,Calendar!O:O,Calendar!N:N,,-1),""))</f>
        <v/>
      </c>
    </row>
    <row r="3046" spans="34:34" x14ac:dyDescent="0.35">
      <c r="AH3046" s="16" t="str">
        <f>IF(AND(B3046="Premier League",E3046="Live"),_xlfn.XLOOKUP(_xlfn.TEXTJOIN(" vs ",,C3046:D3046),Calendar!G:G,Calendar!B:B),IF(AND(B3046="Premier League",E3046="Highlights"),_xlfn.XLOOKUP(H3046,Calendar!O:O,Calendar!N:N,,-1),""))</f>
        <v/>
      </c>
    </row>
    <row r="3047" spans="34:34" x14ac:dyDescent="0.35">
      <c r="AH3047" s="16" t="str">
        <f>IF(AND(B3047="Premier League",E3047="Live"),_xlfn.XLOOKUP(_xlfn.TEXTJOIN(" vs ",,C3047:D3047),Calendar!G:G,Calendar!B:B),IF(AND(B3047="Premier League",E3047="Highlights"),_xlfn.XLOOKUP(H3047,Calendar!O:O,Calendar!N:N,,-1),""))</f>
        <v/>
      </c>
    </row>
    <row r="3048" spans="34:34" x14ac:dyDescent="0.35">
      <c r="AH3048" s="16" t="str">
        <f>IF(AND(B3048="Premier League",E3048="Live"),_xlfn.XLOOKUP(_xlfn.TEXTJOIN(" vs ",,C3048:D3048),Calendar!G:G,Calendar!B:B),IF(AND(B3048="Premier League",E3048="Highlights"),_xlfn.XLOOKUP(H3048,Calendar!O:O,Calendar!N:N,,-1),""))</f>
        <v/>
      </c>
    </row>
    <row r="3049" spans="34:34" x14ac:dyDescent="0.35">
      <c r="AH3049" s="16" t="str">
        <f>IF(AND(B3049="Premier League",E3049="Live"),_xlfn.XLOOKUP(_xlfn.TEXTJOIN(" vs ",,C3049:D3049),Calendar!G:G,Calendar!B:B),IF(AND(B3049="Premier League",E3049="Highlights"),_xlfn.XLOOKUP(H3049,Calendar!O:O,Calendar!N:N,,-1),""))</f>
        <v/>
      </c>
    </row>
    <row r="3050" spans="34:34" x14ac:dyDescent="0.35">
      <c r="AH3050" s="16" t="str">
        <f>IF(AND(B3050="Premier League",E3050="Live"),_xlfn.XLOOKUP(_xlfn.TEXTJOIN(" vs ",,C3050:D3050),Calendar!G:G,Calendar!B:B),IF(AND(B3050="Premier League",E3050="Highlights"),_xlfn.XLOOKUP(H3050,Calendar!O:O,Calendar!N:N,,-1),""))</f>
        <v/>
      </c>
    </row>
    <row r="3051" spans="34:34" x14ac:dyDescent="0.35">
      <c r="AH3051" s="16" t="str">
        <f>IF(AND(B3051="Premier League",E3051="Live"),_xlfn.XLOOKUP(_xlfn.TEXTJOIN(" vs ",,C3051:D3051),Calendar!G:G,Calendar!B:B),IF(AND(B3051="Premier League",E3051="Highlights"),_xlfn.XLOOKUP(H3051,Calendar!O:O,Calendar!N:N,,-1),""))</f>
        <v/>
      </c>
    </row>
    <row r="3052" spans="34:34" x14ac:dyDescent="0.35">
      <c r="AH3052" s="16" t="str">
        <f>IF(AND(B3052="Premier League",E3052="Live"),_xlfn.XLOOKUP(_xlfn.TEXTJOIN(" vs ",,C3052:D3052),Calendar!G:G,Calendar!B:B),IF(AND(B3052="Premier League",E3052="Highlights"),_xlfn.XLOOKUP(H3052,Calendar!O:O,Calendar!N:N,,-1),""))</f>
        <v/>
      </c>
    </row>
    <row r="3053" spans="34:34" x14ac:dyDescent="0.35">
      <c r="AH3053" s="16" t="str">
        <f>IF(AND(B3053="Premier League",E3053="Live"),_xlfn.XLOOKUP(_xlfn.TEXTJOIN(" vs ",,C3053:D3053),Calendar!G:G,Calendar!B:B),IF(AND(B3053="Premier League",E3053="Highlights"),_xlfn.XLOOKUP(H3053,Calendar!O:O,Calendar!N:N,,-1),""))</f>
        <v/>
      </c>
    </row>
    <row r="3054" spans="34:34" x14ac:dyDescent="0.35">
      <c r="AH3054" s="16" t="str">
        <f>IF(AND(B3054="Premier League",E3054="Live"),_xlfn.XLOOKUP(_xlfn.TEXTJOIN(" vs ",,C3054:D3054),Calendar!G:G,Calendar!B:B),IF(AND(B3054="Premier League",E3054="Highlights"),_xlfn.XLOOKUP(H3054,Calendar!O:O,Calendar!N:N,,-1),""))</f>
        <v/>
      </c>
    </row>
    <row r="3055" spans="34:34" x14ac:dyDescent="0.35">
      <c r="AH3055" s="16" t="str">
        <f>IF(AND(B3055="Premier League",E3055="Live"),_xlfn.XLOOKUP(_xlfn.TEXTJOIN(" vs ",,C3055:D3055),Calendar!G:G,Calendar!B:B),IF(AND(B3055="Premier League",E3055="Highlights"),_xlfn.XLOOKUP(H3055,Calendar!O:O,Calendar!N:N,,-1),""))</f>
        <v/>
      </c>
    </row>
    <row r="3056" spans="34:34" x14ac:dyDescent="0.35">
      <c r="AH3056" s="16" t="str">
        <f>IF(AND(B3056="Premier League",E3056="Live"),_xlfn.XLOOKUP(_xlfn.TEXTJOIN(" vs ",,C3056:D3056),Calendar!G:G,Calendar!B:B),IF(AND(B3056="Premier League",E3056="Highlights"),_xlfn.XLOOKUP(H3056,Calendar!O:O,Calendar!N:N,,-1),""))</f>
        <v/>
      </c>
    </row>
    <row r="3057" spans="34:34" x14ac:dyDescent="0.35">
      <c r="AH3057" s="16" t="str">
        <f>IF(AND(B3057="Premier League",E3057="Live"),_xlfn.XLOOKUP(_xlfn.TEXTJOIN(" vs ",,C3057:D3057),Calendar!G:G,Calendar!B:B),IF(AND(B3057="Premier League",E3057="Highlights"),_xlfn.XLOOKUP(H3057,Calendar!O:O,Calendar!N:N,,-1),""))</f>
        <v/>
      </c>
    </row>
    <row r="3058" spans="34:34" x14ac:dyDescent="0.35">
      <c r="AH3058" s="16" t="str">
        <f>IF(AND(B3058="Premier League",E3058="Live"),_xlfn.XLOOKUP(_xlfn.TEXTJOIN(" vs ",,C3058:D3058),Calendar!G:G,Calendar!B:B),IF(AND(B3058="Premier League",E3058="Highlights"),_xlfn.XLOOKUP(H3058,Calendar!O:O,Calendar!N:N,,-1),""))</f>
        <v/>
      </c>
    </row>
    <row r="3059" spans="34:34" x14ac:dyDescent="0.35">
      <c r="AH3059" s="16" t="str">
        <f>IF(AND(B3059="Premier League",E3059="Live"),_xlfn.XLOOKUP(_xlfn.TEXTJOIN(" vs ",,C3059:D3059),Calendar!G:G,Calendar!B:B),IF(AND(B3059="Premier League",E3059="Highlights"),_xlfn.XLOOKUP(H3059,Calendar!O:O,Calendar!N:N,,-1),""))</f>
        <v/>
      </c>
    </row>
    <row r="3060" spans="34:34" x14ac:dyDescent="0.35">
      <c r="AH3060" s="16" t="str">
        <f>IF(AND(B3060="Premier League",E3060="Live"),_xlfn.XLOOKUP(_xlfn.TEXTJOIN(" vs ",,C3060:D3060),Calendar!G:G,Calendar!B:B),IF(AND(B3060="Premier League",E3060="Highlights"),_xlfn.XLOOKUP(H3060,Calendar!O:O,Calendar!N:N,,-1),""))</f>
        <v/>
      </c>
    </row>
    <row r="3061" spans="34:34" x14ac:dyDescent="0.35">
      <c r="AH3061" s="16" t="str">
        <f>IF(AND(B3061="Premier League",E3061="Live"),_xlfn.XLOOKUP(_xlfn.TEXTJOIN(" vs ",,C3061:D3061),Calendar!G:G,Calendar!B:B),IF(AND(B3061="Premier League",E3061="Highlights"),_xlfn.XLOOKUP(H3061,Calendar!O:O,Calendar!N:N,,-1),""))</f>
        <v/>
      </c>
    </row>
    <row r="3062" spans="34:34" x14ac:dyDescent="0.35">
      <c r="AH3062" s="16" t="str">
        <f>IF(AND(B3062="Premier League",E3062="Live"),_xlfn.XLOOKUP(_xlfn.TEXTJOIN(" vs ",,C3062:D3062),Calendar!G:G,Calendar!B:B),IF(AND(B3062="Premier League",E3062="Highlights"),_xlfn.XLOOKUP(H3062,Calendar!O:O,Calendar!N:N,,-1),""))</f>
        <v/>
      </c>
    </row>
    <row r="3063" spans="34:34" x14ac:dyDescent="0.35">
      <c r="AH3063" s="16" t="str">
        <f>IF(AND(B3063="Premier League",E3063="Live"),_xlfn.XLOOKUP(_xlfn.TEXTJOIN(" vs ",,C3063:D3063),Calendar!G:G,Calendar!B:B),IF(AND(B3063="Premier League",E3063="Highlights"),_xlfn.XLOOKUP(H3063,Calendar!O:O,Calendar!N:N,,-1),""))</f>
        <v/>
      </c>
    </row>
    <row r="3064" spans="34:34" x14ac:dyDescent="0.35">
      <c r="AH3064" s="16" t="str">
        <f>IF(AND(B3064="Premier League",E3064="Live"),_xlfn.XLOOKUP(_xlfn.TEXTJOIN(" vs ",,C3064:D3064),Calendar!G:G,Calendar!B:B),IF(AND(B3064="Premier League",E3064="Highlights"),_xlfn.XLOOKUP(H3064,Calendar!O:O,Calendar!N:N,,-1),""))</f>
        <v/>
      </c>
    </row>
    <row r="3065" spans="34:34" x14ac:dyDescent="0.35">
      <c r="AH3065" s="16" t="str">
        <f>IF(AND(B3065="Premier League",E3065="Live"),_xlfn.XLOOKUP(_xlfn.TEXTJOIN(" vs ",,C3065:D3065),Calendar!G:G,Calendar!B:B),IF(AND(B3065="Premier League",E3065="Highlights"),_xlfn.XLOOKUP(H3065,Calendar!O:O,Calendar!N:N,,-1),""))</f>
        <v/>
      </c>
    </row>
    <row r="3066" spans="34:34" x14ac:dyDescent="0.35">
      <c r="AH3066" s="16" t="str">
        <f>IF(AND(B3066="Premier League",E3066="Live"),_xlfn.XLOOKUP(_xlfn.TEXTJOIN(" vs ",,C3066:D3066),Calendar!G:G,Calendar!B:B),IF(AND(B3066="Premier League",E3066="Highlights"),_xlfn.XLOOKUP(H3066,Calendar!O:O,Calendar!N:N,,-1),""))</f>
        <v/>
      </c>
    </row>
    <row r="3067" spans="34:34" x14ac:dyDescent="0.35">
      <c r="AH3067" s="16" t="str">
        <f>IF(AND(B3067="Premier League",E3067="Live"),_xlfn.XLOOKUP(_xlfn.TEXTJOIN(" vs ",,C3067:D3067),Calendar!G:G,Calendar!B:B),IF(AND(B3067="Premier League",E3067="Highlights"),_xlfn.XLOOKUP(H3067,Calendar!O:O,Calendar!N:N,,-1),""))</f>
        <v/>
      </c>
    </row>
    <row r="3068" spans="34:34" x14ac:dyDescent="0.35">
      <c r="AH3068" s="16" t="str">
        <f>IF(AND(B3068="Premier League",E3068="Live"),_xlfn.XLOOKUP(_xlfn.TEXTJOIN(" vs ",,C3068:D3068),Calendar!G:G,Calendar!B:B),IF(AND(B3068="Premier League",E3068="Highlights"),_xlfn.XLOOKUP(H3068,Calendar!O:O,Calendar!N:N,,-1),""))</f>
        <v/>
      </c>
    </row>
    <row r="3069" spans="34:34" x14ac:dyDescent="0.35">
      <c r="AH3069" s="16" t="str">
        <f>IF(AND(B3069="Premier League",E3069="Live"),_xlfn.XLOOKUP(_xlfn.TEXTJOIN(" vs ",,C3069:D3069),Calendar!G:G,Calendar!B:B),IF(AND(B3069="Premier League",E3069="Highlights"),_xlfn.XLOOKUP(H3069,Calendar!O:O,Calendar!N:N,,-1),""))</f>
        <v/>
      </c>
    </row>
    <row r="3070" spans="34:34" x14ac:dyDescent="0.35">
      <c r="AH3070" s="16" t="str">
        <f>IF(AND(B3070="Premier League",E3070="Live"),_xlfn.XLOOKUP(_xlfn.TEXTJOIN(" vs ",,C3070:D3070),Calendar!G:G,Calendar!B:B),IF(AND(B3070="Premier League",E3070="Highlights"),_xlfn.XLOOKUP(H3070,Calendar!O:O,Calendar!N:N,,-1),""))</f>
        <v/>
      </c>
    </row>
    <row r="3071" spans="34:34" x14ac:dyDescent="0.35">
      <c r="AH3071" s="16" t="str">
        <f>IF(AND(B3071="Premier League",E3071="Live"),_xlfn.XLOOKUP(_xlfn.TEXTJOIN(" vs ",,C3071:D3071),Calendar!G:G,Calendar!B:B),IF(AND(B3071="Premier League",E3071="Highlights"),_xlfn.XLOOKUP(H3071,Calendar!O:O,Calendar!N:N,,-1),""))</f>
        <v/>
      </c>
    </row>
    <row r="3072" spans="34:34" x14ac:dyDescent="0.35">
      <c r="AH3072" s="16" t="str">
        <f>IF(AND(B3072="Premier League",E3072="Live"),_xlfn.XLOOKUP(_xlfn.TEXTJOIN(" vs ",,C3072:D3072),Calendar!G:G,Calendar!B:B),IF(AND(B3072="Premier League",E3072="Highlights"),_xlfn.XLOOKUP(H3072,Calendar!O:O,Calendar!N:N,,-1),""))</f>
        <v/>
      </c>
    </row>
    <row r="3073" spans="34:34" x14ac:dyDescent="0.35">
      <c r="AH3073" s="16" t="str">
        <f>IF(AND(B3073="Premier League",E3073="Live"),_xlfn.XLOOKUP(_xlfn.TEXTJOIN(" vs ",,C3073:D3073),Calendar!G:G,Calendar!B:B),IF(AND(B3073="Premier League",E3073="Highlights"),_xlfn.XLOOKUP(H3073,Calendar!O:O,Calendar!N:N,,-1),""))</f>
        <v/>
      </c>
    </row>
    <row r="3074" spans="34:34" x14ac:dyDescent="0.35">
      <c r="AH3074" s="16" t="str">
        <f>IF(AND(B3074="Premier League",E3074="Live"),_xlfn.XLOOKUP(_xlfn.TEXTJOIN(" vs ",,C3074:D3074),Calendar!G:G,Calendar!B:B),IF(AND(B3074="Premier League",E3074="Highlights"),_xlfn.XLOOKUP(H3074,Calendar!O:O,Calendar!N:N,,-1),""))</f>
        <v/>
      </c>
    </row>
    <row r="3075" spans="34:34" x14ac:dyDescent="0.35">
      <c r="AH3075" s="16" t="str">
        <f>IF(AND(B3075="Premier League",E3075="Live"),_xlfn.XLOOKUP(_xlfn.TEXTJOIN(" vs ",,C3075:D3075),Calendar!G:G,Calendar!B:B),IF(AND(B3075="Premier League",E3075="Highlights"),_xlfn.XLOOKUP(H3075,Calendar!O:O,Calendar!N:N,,-1),""))</f>
        <v/>
      </c>
    </row>
    <row r="3076" spans="34:34" x14ac:dyDescent="0.35">
      <c r="AH3076" s="16" t="str">
        <f>IF(AND(B3076="Premier League",E3076="Live"),_xlfn.XLOOKUP(_xlfn.TEXTJOIN(" vs ",,C3076:D3076),Calendar!G:G,Calendar!B:B),IF(AND(B3076="Premier League",E3076="Highlights"),_xlfn.XLOOKUP(H3076,Calendar!O:O,Calendar!N:N,,-1),""))</f>
        <v/>
      </c>
    </row>
    <row r="3077" spans="34:34" x14ac:dyDescent="0.35">
      <c r="AH3077" s="16" t="str">
        <f>IF(AND(B3077="Premier League",E3077="Live"),_xlfn.XLOOKUP(_xlfn.TEXTJOIN(" vs ",,C3077:D3077),Calendar!G:G,Calendar!B:B),IF(AND(B3077="Premier League",E3077="Highlights"),_xlfn.XLOOKUP(H3077,Calendar!O:O,Calendar!N:N,,-1),""))</f>
        <v/>
      </c>
    </row>
    <row r="3078" spans="34:34" x14ac:dyDescent="0.35">
      <c r="AH3078" s="16" t="str">
        <f>IF(AND(B3078="Premier League",E3078="Live"),_xlfn.XLOOKUP(_xlfn.TEXTJOIN(" vs ",,C3078:D3078),Calendar!G:G,Calendar!B:B),IF(AND(B3078="Premier League",E3078="Highlights"),_xlfn.XLOOKUP(H3078,Calendar!O:O,Calendar!N:N,,-1),""))</f>
        <v/>
      </c>
    </row>
    <row r="3079" spans="34:34" x14ac:dyDescent="0.35">
      <c r="AH3079" s="16" t="str">
        <f>IF(AND(B3079="Premier League",E3079="Live"),_xlfn.XLOOKUP(_xlfn.TEXTJOIN(" vs ",,C3079:D3079),Calendar!G:G,Calendar!B:B),IF(AND(B3079="Premier League",E3079="Highlights"),_xlfn.XLOOKUP(H3079,Calendar!O:O,Calendar!N:N,,-1),""))</f>
        <v/>
      </c>
    </row>
    <row r="3080" spans="34:34" x14ac:dyDescent="0.35">
      <c r="AH3080" s="16" t="str">
        <f>IF(AND(B3080="Premier League",E3080="Live"),_xlfn.XLOOKUP(_xlfn.TEXTJOIN(" vs ",,C3080:D3080),Calendar!G:G,Calendar!B:B),IF(AND(B3080="Premier League",E3080="Highlights"),_xlfn.XLOOKUP(H3080,Calendar!O:O,Calendar!N:N,,-1),""))</f>
        <v/>
      </c>
    </row>
    <row r="3081" spans="34:34" x14ac:dyDescent="0.35">
      <c r="AH3081" s="16" t="str">
        <f>IF(AND(B3081="Premier League",E3081="Live"),_xlfn.XLOOKUP(_xlfn.TEXTJOIN(" vs ",,C3081:D3081),Calendar!G:G,Calendar!B:B),IF(AND(B3081="Premier League",E3081="Highlights"),_xlfn.XLOOKUP(H3081,Calendar!O:O,Calendar!N:N,,-1),""))</f>
        <v/>
      </c>
    </row>
    <row r="3082" spans="34:34" x14ac:dyDescent="0.35">
      <c r="AH3082" s="16" t="str">
        <f>IF(AND(B3082="Premier League",E3082="Live"),_xlfn.XLOOKUP(_xlfn.TEXTJOIN(" vs ",,C3082:D3082),Calendar!G:G,Calendar!B:B),IF(AND(B3082="Premier League",E3082="Highlights"),_xlfn.XLOOKUP(H3082,Calendar!O:O,Calendar!N:N,,-1),""))</f>
        <v/>
      </c>
    </row>
    <row r="3083" spans="34:34" x14ac:dyDescent="0.35">
      <c r="AH3083" s="16" t="str">
        <f>IF(AND(B3083="Premier League",E3083="Live"),_xlfn.XLOOKUP(_xlfn.TEXTJOIN(" vs ",,C3083:D3083),Calendar!G:G,Calendar!B:B),IF(AND(B3083="Premier League",E3083="Highlights"),_xlfn.XLOOKUP(H3083,Calendar!O:O,Calendar!N:N,,-1),""))</f>
        <v/>
      </c>
    </row>
    <row r="3084" spans="34:34" x14ac:dyDescent="0.35">
      <c r="AH3084" s="16" t="str">
        <f>IF(AND(B3084="Premier League",E3084="Live"),_xlfn.XLOOKUP(_xlfn.TEXTJOIN(" vs ",,C3084:D3084),Calendar!G:G,Calendar!B:B),IF(AND(B3084="Premier League",E3084="Highlights"),_xlfn.XLOOKUP(H3084,Calendar!O:O,Calendar!N:N,,-1),""))</f>
        <v/>
      </c>
    </row>
    <row r="3085" spans="34:34" x14ac:dyDescent="0.35">
      <c r="AH3085" s="16" t="str">
        <f>IF(AND(B3085="Premier League",E3085="Live"),_xlfn.XLOOKUP(_xlfn.TEXTJOIN(" vs ",,C3085:D3085),Calendar!G:G,Calendar!B:B),IF(AND(B3085="Premier League",E3085="Highlights"),_xlfn.XLOOKUP(H3085,Calendar!O:O,Calendar!N:N,,-1),""))</f>
        <v/>
      </c>
    </row>
    <row r="3086" spans="34:34" x14ac:dyDescent="0.35">
      <c r="AH3086" s="16" t="str">
        <f>IF(AND(B3086="Premier League",E3086="Live"),_xlfn.XLOOKUP(_xlfn.TEXTJOIN(" vs ",,C3086:D3086),Calendar!G:G,Calendar!B:B),IF(AND(B3086="Premier League",E3086="Highlights"),_xlfn.XLOOKUP(H3086,Calendar!O:O,Calendar!N:N,,-1),""))</f>
        <v/>
      </c>
    </row>
    <row r="3087" spans="34:34" x14ac:dyDescent="0.35">
      <c r="AH3087" s="16" t="str">
        <f>IF(AND(B3087="Premier League",E3087="Live"),_xlfn.XLOOKUP(_xlfn.TEXTJOIN(" vs ",,C3087:D3087),Calendar!G:G,Calendar!B:B),IF(AND(B3087="Premier League",E3087="Highlights"),_xlfn.XLOOKUP(H3087,Calendar!O:O,Calendar!N:N,,-1),""))</f>
        <v/>
      </c>
    </row>
    <row r="3088" spans="34:34" x14ac:dyDescent="0.35">
      <c r="AH3088" s="16" t="str">
        <f>IF(AND(B3088="Premier League",E3088="Live"),_xlfn.XLOOKUP(_xlfn.TEXTJOIN(" vs ",,C3088:D3088),Calendar!G:G,Calendar!B:B),IF(AND(B3088="Premier League",E3088="Highlights"),_xlfn.XLOOKUP(H3088,Calendar!O:O,Calendar!N:N,,-1),""))</f>
        <v/>
      </c>
    </row>
    <row r="3089" spans="34:34" x14ac:dyDescent="0.35">
      <c r="AH3089" s="16" t="str">
        <f>IF(AND(B3089="Premier League",E3089="Live"),_xlfn.XLOOKUP(_xlfn.TEXTJOIN(" vs ",,C3089:D3089),Calendar!G:G,Calendar!B:B),IF(AND(B3089="Premier League",E3089="Highlights"),_xlfn.XLOOKUP(H3089,Calendar!O:O,Calendar!N:N,,-1),""))</f>
        <v/>
      </c>
    </row>
    <row r="3090" spans="34:34" x14ac:dyDescent="0.35">
      <c r="AH3090" s="16" t="str">
        <f>IF(AND(B3090="Premier League",E3090="Live"),_xlfn.XLOOKUP(_xlfn.TEXTJOIN(" vs ",,C3090:D3090),Calendar!G:G,Calendar!B:B),IF(AND(B3090="Premier League",E3090="Highlights"),_xlfn.XLOOKUP(H3090,Calendar!O:O,Calendar!N:N,,-1),""))</f>
        <v/>
      </c>
    </row>
    <row r="3091" spans="34:34" x14ac:dyDescent="0.35">
      <c r="AH3091" s="16" t="str">
        <f>IF(AND(B3091="Premier League",E3091="Live"),_xlfn.XLOOKUP(_xlfn.TEXTJOIN(" vs ",,C3091:D3091),Calendar!G:G,Calendar!B:B),IF(AND(B3091="Premier League",E3091="Highlights"),_xlfn.XLOOKUP(H3091,Calendar!O:O,Calendar!N:N,,-1),""))</f>
        <v/>
      </c>
    </row>
    <row r="3092" spans="34:34" x14ac:dyDescent="0.35">
      <c r="AH3092" s="16" t="str">
        <f>IF(AND(B3092="Premier League",E3092="Live"),_xlfn.XLOOKUP(_xlfn.TEXTJOIN(" vs ",,C3092:D3092),Calendar!G:G,Calendar!B:B),IF(AND(B3092="Premier League",E3092="Highlights"),_xlfn.XLOOKUP(H3092,Calendar!O:O,Calendar!N:N,,-1),""))</f>
        <v/>
      </c>
    </row>
    <row r="3093" spans="34:34" x14ac:dyDescent="0.35">
      <c r="AH3093" s="16" t="str">
        <f>IF(AND(B3093="Premier League",E3093="Live"),_xlfn.XLOOKUP(_xlfn.TEXTJOIN(" vs ",,C3093:D3093),Calendar!G:G,Calendar!B:B),IF(AND(B3093="Premier League",E3093="Highlights"),_xlfn.XLOOKUP(H3093,Calendar!O:O,Calendar!N:N,,-1),""))</f>
        <v/>
      </c>
    </row>
    <row r="3094" spans="34:34" x14ac:dyDescent="0.35">
      <c r="AH3094" s="16" t="str">
        <f>IF(AND(B3094="Premier League",E3094="Live"),_xlfn.XLOOKUP(_xlfn.TEXTJOIN(" vs ",,C3094:D3094),Calendar!G:G,Calendar!B:B),IF(AND(B3094="Premier League",E3094="Highlights"),_xlfn.XLOOKUP(H3094,Calendar!O:O,Calendar!N:N,,-1),""))</f>
        <v/>
      </c>
    </row>
    <row r="3095" spans="34:34" x14ac:dyDescent="0.35">
      <c r="AH3095" s="16" t="str">
        <f>IF(AND(B3095="Premier League",E3095="Live"),_xlfn.XLOOKUP(_xlfn.TEXTJOIN(" vs ",,C3095:D3095),Calendar!G:G,Calendar!B:B),IF(AND(B3095="Premier League",E3095="Highlights"),_xlfn.XLOOKUP(H3095,Calendar!O:O,Calendar!N:N,,-1),""))</f>
        <v/>
      </c>
    </row>
    <row r="3096" spans="34:34" x14ac:dyDescent="0.35">
      <c r="AH3096" s="16" t="str">
        <f>IF(AND(B3096="Premier League",E3096="Live"),_xlfn.XLOOKUP(_xlfn.TEXTJOIN(" vs ",,C3096:D3096),Calendar!G:G,Calendar!B:B),IF(AND(B3096="Premier League",E3096="Highlights"),_xlfn.XLOOKUP(H3096,Calendar!O:O,Calendar!N:N,,-1),""))</f>
        <v/>
      </c>
    </row>
    <row r="3097" spans="34:34" x14ac:dyDescent="0.35">
      <c r="AH3097" s="16" t="str">
        <f>IF(AND(B3097="Premier League",E3097="Live"),_xlfn.XLOOKUP(_xlfn.TEXTJOIN(" vs ",,C3097:D3097),Calendar!G:G,Calendar!B:B),IF(AND(B3097="Premier League",E3097="Highlights"),_xlfn.XLOOKUP(H3097,Calendar!O:O,Calendar!N:N,,-1),""))</f>
        <v/>
      </c>
    </row>
    <row r="3098" spans="34:34" x14ac:dyDescent="0.35">
      <c r="AH3098" s="16" t="str">
        <f>IF(AND(B3098="Premier League",E3098="Live"),_xlfn.XLOOKUP(_xlfn.TEXTJOIN(" vs ",,C3098:D3098),Calendar!G:G,Calendar!B:B),IF(AND(B3098="Premier League",E3098="Highlights"),_xlfn.XLOOKUP(H3098,Calendar!O:O,Calendar!N:N,,-1),""))</f>
        <v/>
      </c>
    </row>
    <row r="3099" spans="34:34" x14ac:dyDescent="0.35">
      <c r="AH3099" s="16" t="str">
        <f>IF(AND(B3099="Premier League",E3099="Live"),_xlfn.XLOOKUP(_xlfn.TEXTJOIN(" vs ",,C3099:D3099),Calendar!G:G,Calendar!B:B),IF(AND(B3099="Premier League",E3099="Highlights"),_xlfn.XLOOKUP(H3099,Calendar!O:O,Calendar!N:N,,-1),""))</f>
        <v/>
      </c>
    </row>
    <row r="3100" spans="34:34" x14ac:dyDescent="0.35">
      <c r="AH3100" s="16" t="str">
        <f>IF(AND(B3100="Premier League",E3100="Live"),_xlfn.XLOOKUP(_xlfn.TEXTJOIN(" vs ",,C3100:D3100),Calendar!G:G,Calendar!B:B),IF(AND(B3100="Premier League",E3100="Highlights"),_xlfn.XLOOKUP(H3100,Calendar!O:O,Calendar!N:N,,-1),""))</f>
        <v/>
      </c>
    </row>
    <row r="3101" spans="34:34" x14ac:dyDescent="0.35">
      <c r="AH3101" s="16" t="str">
        <f>IF(AND(B3101="Premier League",E3101="Live"),_xlfn.XLOOKUP(_xlfn.TEXTJOIN(" vs ",,C3101:D3101),Calendar!G:G,Calendar!B:B),IF(AND(B3101="Premier League",E3101="Highlights"),_xlfn.XLOOKUP(H3101,Calendar!O:O,Calendar!N:N,,-1),""))</f>
        <v/>
      </c>
    </row>
    <row r="3102" spans="34:34" x14ac:dyDescent="0.35">
      <c r="AH3102" s="16" t="str">
        <f>IF(AND(B3102="Premier League",E3102="Live"),_xlfn.XLOOKUP(_xlfn.TEXTJOIN(" vs ",,C3102:D3102),Calendar!G:G,Calendar!B:B),IF(AND(B3102="Premier League",E3102="Highlights"),_xlfn.XLOOKUP(H3102,Calendar!O:O,Calendar!N:N,,-1),""))</f>
        <v/>
      </c>
    </row>
    <row r="3103" spans="34:34" x14ac:dyDescent="0.35">
      <c r="AH3103" s="16" t="str">
        <f>IF(AND(B3103="Premier League",E3103="Live"),_xlfn.XLOOKUP(_xlfn.TEXTJOIN(" vs ",,C3103:D3103),Calendar!G:G,Calendar!B:B),IF(AND(B3103="Premier League",E3103="Highlights"),_xlfn.XLOOKUP(H3103,Calendar!O:O,Calendar!N:N,,-1),""))</f>
        <v/>
      </c>
    </row>
    <row r="3104" spans="34:34" x14ac:dyDescent="0.35">
      <c r="AH3104" s="16" t="str">
        <f>IF(AND(B3104="Premier League",E3104="Live"),_xlfn.XLOOKUP(_xlfn.TEXTJOIN(" vs ",,C3104:D3104),Calendar!G:G,Calendar!B:B),IF(AND(B3104="Premier League",E3104="Highlights"),_xlfn.XLOOKUP(H3104,Calendar!O:O,Calendar!N:N,,-1),""))</f>
        <v/>
      </c>
    </row>
    <row r="3105" spans="34:34" x14ac:dyDescent="0.35">
      <c r="AH3105" s="16" t="str">
        <f>IF(AND(B3105="Premier League",E3105="Live"),_xlfn.XLOOKUP(_xlfn.TEXTJOIN(" vs ",,C3105:D3105),Calendar!G:G,Calendar!B:B),IF(AND(B3105="Premier League",E3105="Highlights"),_xlfn.XLOOKUP(H3105,Calendar!O:O,Calendar!N:N,,-1),""))</f>
        <v/>
      </c>
    </row>
    <row r="3106" spans="34:34" x14ac:dyDescent="0.35">
      <c r="AH3106" s="16" t="str">
        <f>IF(AND(B3106="Premier League",E3106="Live"),_xlfn.XLOOKUP(_xlfn.TEXTJOIN(" vs ",,C3106:D3106),Calendar!G:G,Calendar!B:B),IF(AND(B3106="Premier League",E3106="Highlights"),_xlfn.XLOOKUP(H3106,Calendar!O:O,Calendar!N:N,,-1),""))</f>
        <v/>
      </c>
    </row>
    <row r="3107" spans="34:34" x14ac:dyDescent="0.35">
      <c r="AH3107" s="16" t="str">
        <f>IF(AND(B3107="Premier League",E3107="Live"),_xlfn.XLOOKUP(_xlfn.TEXTJOIN(" vs ",,C3107:D3107),Calendar!G:G,Calendar!B:B),IF(AND(B3107="Premier League",E3107="Highlights"),_xlfn.XLOOKUP(H3107,Calendar!O:O,Calendar!N:N,,-1),""))</f>
        <v/>
      </c>
    </row>
    <row r="3108" spans="34:34" x14ac:dyDescent="0.35">
      <c r="AH3108" s="16" t="str">
        <f>IF(AND(B3108="Premier League",E3108="Live"),_xlfn.XLOOKUP(_xlfn.TEXTJOIN(" vs ",,C3108:D3108),Calendar!G:G,Calendar!B:B),IF(AND(B3108="Premier League",E3108="Highlights"),_xlfn.XLOOKUP(H3108,Calendar!O:O,Calendar!N:N,,-1),""))</f>
        <v/>
      </c>
    </row>
    <row r="3109" spans="34:34" x14ac:dyDescent="0.35">
      <c r="AH3109" s="16" t="str">
        <f>IF(AND(B3109="Premier League",E3109="Live"),_xlfn.XLOOKUP(_xlfn.TEXTJOIN(" vs ",,C3109:D3109),Calendar!G:G,Calendar!B:B),IF(AND(B3109="Premier League",E3109="Highlights"),_xlfn.XLOOKUP(H3109,Calendar!O:O,Calendar!N:N,,-1),""))</f>
        <v/>
      </c>
    </row>
    <row r="3110" spans="34:34" x14ac:dyDescent="0.35">
      <c r="AH3110" s="16" t="str">
        <f>IF(AND(B3110="Premier League",E3110="Live"),_xlfn.XLOOKUP(_xlfn.TEXTJOIN(" vs ",,C3110:D3110),Calendar!G:G,Calendar!B:B),IF(AND(B3110="Premier League",E3110="Highlights"),_xlfn.XLOOKUP(H3110,Calendar!O:O,Calendar!N:N,,-1),""))</f>
        <v/>
      </c>
    </row>
    <row r="3111" spans="34:34" x14ac:dyDescent="0.35">
      <c r="AH3111" s="16" t="str">
        <f>IF(AND(B3111="Premier League",E3111="Live"),_xlfn.XLOOKUP(_xlfn.TEXTJOIN(" vs ",,C3111:D3111),Calendar!G:G,Calendar!B:B),IF(AND(B3111="Premier League",E3111="Highlights"),_xlfn.XLOOKUP(H3111,Calendar!O:O,Calendar!N:N,,-1),""))</f>
        <v/>
      </c>
    </row>
    <row r="3112" spans="34:34" x14ac:dyDescent="0.35">
      <c r="AH3112" s="16" t="str">
        <f>IF(AND(B3112="Premier League",E3112="Live"),_xlfn.XLOOKUP(_xlfn.TEXTJOIN(" vs ",,C3112:D3112),Calendar!G:G,Calendar!B:B),IF(AND(B3112="Premier League",E3112="Highlights"),_xlfn.XLOOKUP(H3112,Calendar!O:O,Calendar!N:N,,-1),""))</f>
        <v/>
      </c>
    </row>
    <row r="3113" spans="34:34" x14ac:dyDescent="0.35">
      <c r="AH3113" s="16" t="str">
        <f>IF(AND(B3113="Premier League",E3113="Live"),_xlfn.XLOOKUP(_xlfn.TEXTJOIN(" vs ",,C3113:D3113),Calendar!G:G,Calendar!B:B),IF(AND(B3113="Premier League",E3113="Highlights"),_xlfn.XLOOKUP(H3113,Calendar!O:O,Calendar!N:N,,-1),""))</f>
        <v/>
      </c>
    </row>
    <row r="3114" spans="34:34" x14ac:dyDescent="0.35">
      <c r="AH3114" s="16" t="str">
        <f>IF(AND(B3114="Premier League",E3114="Live"),_xlfn.XLOOKUP(_xlfn.TEXTJOIN(" vs ",,C3114:D3114),Calendar!G:G,Calendar!B:B),IF(AND(B3114="Premier League",E3114="Highlights"),_xlfn.XLOOKUP(H3114,Calendar!O:O,Calendar!N:N,,-1),""))</f>
        <v/>
      </c>
    </row>
    <row r="3115" spans="34:34" x14ac:dyDescent="0.35">
      <c r="AH3115" s="16" t="str">
        <f>IF(AND(B3115="Premier League",E3115="Live"),_xlfn.XLOOKUP(_xlfn.TEXTJOIN(" vs ",,C3115:D3115),Calendar!G:G,Calendar!B:B),IF(AND(B3115="Premier League",E3115="Highlights"),_xlfn.XLOOKUP(H3115,Calendar!O:O,Calendar!N:N,,-1),""))</f>
        <v/>
      </c>
    </row>
    <row r="3116" spans="34:34" x14ac:dyDescent="0.35">
      <c r="AH3116" s="16" t="str">
        <f>IF(AND(B3116="Premier League",E3116="Live"),_xlfn.XLOOKUP(_xlfn.TEXTJOIN(" vs ",,C3116:D3116),Calendar!G:G,Calendar!B:B),IF(AND(B3116="Premier League",E3116="Highlights"),_xlfn.XLOOKUP(H3116,Calendar!O:O,Calendar!N:N,,-1),""))</f>
        <v/>
      </c>
    </row>
    <row r="3117" spans="34:34" x14ac:dyDescent="0.35">
      <c r="AH3117" s="16" t="str">
        <f>IF(AND(B3117="Premier League",E3117="Live"),_xlfn.XLOOKUP(_xlfn.TEXTJOIN(" vs ",,C3117:D3117),Calendar!G:G,Calendar!B:B),IF(AND(B3117="Premier League",E3117="Highlights"),_xlfn.XLOOKUP(H3117,Calendar!O:O,Calendar!N:N,,-1),""))</f>
        <v/>
      </c>
    </row>
    <row r="3118" spans="34:34" x14ac:dyDescent="0.35">
      <c r="AH3118" s="16" t="str">
        <f>IF(AND(B3118="Premier League",E3118="Live"),_xlfn.XLOOKUP(_xlfn.TEXTJOIN(" vs ",,C3118:D3118),Calendar!G:G,Calendar!B:B),IF(AND(B3118="Premier League",E3118="Highlights"),_xlfn.XLOOKUP(H3118,Calendar!O:O,Calendar!N:N,,-1),""))</f>
        <v/>
      </c>
    </row>
    <row r="3119" spans="34:34" x14ac:dyDescent="0.35">
      <c r="AH3119" s="16" t="str">
        <f>IF(AND(B3119="Premier League",E3119="Live"),_xlfn.XLOOKUP(_xlfn.TEXTJOIN(" vs ",,C3119:D3119),Calendar!G:G,Calendar!B:B),IF(AND(B3119="Premier League",E3119="Highlights"),_xlfn.XLOOKUP(H3119,Calendar!O:O,Calendar!N:N,,-1),""))</f>
        <v/>
      </c>
    </row>
    <row r="3120" spans="34:34" x14ac:dyDescent="0.35">
      <c r="AH3120" s="16" t="str">
        <f>IF(AND(B3120="Premier League",E3120="Live"),_xlfn.XLOOKUP(_xlfn.TEXTJOIN(" vs ",,C3120:D3120),Calendar!G:G,Calendar!B:B),IF(AND(B3120="Premier League",E3120="Highlights"),_xlfn.XLOOKUP(H3120,Calendar!O:O,Calendar!N:N,,-1),""))</f>
        <v/>
      </c>
    </row>
    <row r="3121" spans="34:34" x14ac:dyDescent="0.35">
      <c r="AH3121" s="16" t="str">
        <f>IF(AND(B3121="Premier League",E3121="Live"),_xlfn.XLOOKUP(_xlfn.TEXTJOIN(" vs ",,C3121:D3121),Calendar!G:G,Calendar!B:B),IF(AND(B3121="Premier League",E3121="Highlights"),_xlfn.XLOOKUP(H3121,Calendar!O:O,Calendar!N:N,,-1),""))</f>
        <v/>
      </c>
    </row>
    <row r="3122" spans="34:34" x14ac:dyDescent="0.35">
      <c r="AH3122" s="16" t="str">
        <f>IF(AND(B3122="Premier League",E3122="Live"),_xlfn.XLOOKUP(_xlfn.TEXTJOIN(" vs ",,C3122:D3122),Calendar!G:G,Calendar!B:B),IF(AND(B3122="Premier League",E3122="Highlights"),_xlfn.XLOOKUP(H3122,Calendar!O:O,Calendar!N:N,,-1),""))</f>
        <v/>
      </c>
    </row>
    <row r="3123" spans="34:34" x14ac:dyDescent="0.35">
      <c r="AH3123" s="16" t="str">
        <f>IF(AND(B3123="Premier League",E3123="Live"),_xlfn.XLOOKUP(_xlfn.TEXTJOIN(" vs ",,C3123:D3123),Calendar!G:G,Calendar!B:B),IF(AND(B3123="Premier League",E3123="Highlights"),_xlfn.XLOOKUP(H3123,Calendar!O:O,Calendar!N:N,,-1),""))</f>
        <v/>
      </c>
    </row>
    <row r="3124" spans="34:34" x14ac:dyDescent="0.35">
      <c r="AH3124" s="16" t="str">
        <f>IF(AND(B3124="Premier League",E3124="Live"),_xlfn.XLOOKUP(_xlfn.TEXTJOIN(" vs ",,C3124:D3124),Calendar!G:G,Calendar!B:B),IF(AND(B3124="Premier League",E3124="Highlights"),_xlfn.XLOOKUP(H3124,Calendar!O:O,Calendar!N:N,,-1),""))</f>
        <v/>
      </c>
    </row>
    <row r="3125" spans="34:34" x14ac:dyDescent="0.35">
      <c r="AH3125" s="16" t="str">
        <f>IF(AND(B3125="Premier League",E3125="Live"),_xlfn.XLOOKUP(_xlfn.TEXTJOIN(" vs ",,C3125:D3125),Calendar!G:G,Calendar!B:B),IF(AND(B3125="Premier League",E3125="Highlights"),_xlfn.XLOOKUP(H3125,Calendar!O:O,Calendar!N:N,,-1),""))</f>
        <v/>
      </c>
    </row>
    <row r="3126" spans="34:34" x14ac:dyDescent="0.35">
      <c r="AH3126" s="16" t="str">
        <f>IF(AND(B3126="Premier League",E3126="Live"),_xlfn.XLOOKUP(_xlfn.TEXTJOIN(" vs ",,C3126:D3126),Calendar!G:G,Calendar!B:B),IF(AND(B3126="Premier League",E3126="Highlights"),_xlfn.XLOOKUP(H3126,Calendar!O:O,Calendar!N:N,,-1),""))</f>
        <v/>
      </c>
    </row>
    <row r="3127" spans="34:34" x14ac:dyDescent="0.35">
      <c r="AH3127" s="16" t="str">
        <f>IF(AND(B3127="Premier League",E3127="Live"),_xlfn.XLOOKUP(_xlfn.TEXTJOIN(" vs ",,C3127:D3127),Calendar!G:G,Calendar!B:B),IF(AND(B3127="Premier League",E3127="Highlights"),_xlfn.XLOOKUP(H3127,Calendar!O:O,Calendar!N:N,,-1),""))</f>
        <v/>
      </c>
    </row>
    <row r="3128" spans="34:34" x14ac:dyDescent="0.35">
      <c r="AH3128" s="16" t="str">
        <f>IF(AND(B3128="Premier League",E3128="Live"),_xlfn.XLOOKUP(_xlfn.TEXTJOIN(" vs ",,C3128:D3128),Calendar!G:G,Calendar!B:B),IF(AND(B3128="Premier League",E3128="Highlights"),_xlfn.XLOOKUP(H3128,Calendar!O:O,Calendar!N:N,,-1),""))</f>
        <v/>
      </c>
    </row>
    <row r="3129" spans="34:34" x14ac:dyDescent="0.35">
      <c r="AH3129" s="16" t="str">
        <f>IF(AND(B3129="Premier League",E3129="Live"),_xlfn.XLOOKUP(_xlfn.TEXTJOIN(" vs ",,C3129:D3129),Calendar!G:G,Calendar!B:B),IF(AND(B3129="Premier League",E3129="Highlights"),_xlfn.XLOOKUP(H3129,Calendar!O:O,Calendar!N:N,,-1),""))</f>
        <v/>
      </c>
    </row>
    <row r="3130" spans="34:34" x14ac:dyDescent="0.35">
      <c r="AH3130" s="16" t="str">
        <f>IF(AND(B3130="Premier League",E3130="Live"),_xlfn.XLOOKUP(_xlfn.TEXTJOIN(" vs ",,C3130:D3130),Calendar!G:G,Calendar!B:B),IF(AND(B3130="Premier League",E3130="Highlights"),_xlfn.XLOOKUP(H3130,Calendar!O:O,Calendar!N:N,,-1),""))</f>
        <v/>
      </c>
    </row>
    <row r="3131" spans="34:34" x14ac:dyDescent="0.35">
      <c r="AH3131" s="16" t="str">
        <f>IF(AND(B3131="Premier League",E3131="Live"),_xlfn.XLOOKUP(_xlfn.TEXTJOIN(" vs ",,C3131:D3131),Calendar!G:G,Calendar!B:B),IF(AND(B3131="Premier League",E3131="Highlights"),_xlfn.XLOOKUP(H3131,Calendar!O:O,Calendar!N:N,,-1),""))</f>
        <v/>
      </c>
    </row>
    <row r="3132" spans="34:34" x14ac:dyDescent="0.35">
      <c r="AH3132" s="16" t="str">
        <f>IF(AND(B3132="Premier League",E3132="Live"),_xlfn.XLOOKUP(_xlfn.TEXTJOIN(" vs ",,C3132:D3132),Calendar!G:G,Calendar!B:B),IF(AND(B3132="Premier League",E3132="Highlights"),_xlfn.XLOOKUP(H3132,Calendar!O:O,Calendar!N:N,,-1),""))</f>
        <v/>
      </c>
    </row>
    <row r="3133" spans="34:34" x14ac:dyDescent="0.35">
      <c r="AH3133" s="16" t="str">
        <f>IF(AND(B3133="Premier League",E3133="Live"),_xlfn.XLOOKUP(_xlfn.TEXTJOIN(" vs ",,C3133:D3133),Calendar!G:G,Calendar!B:B),IF(AND(B3133="Premier League",E3133="Highlights"),_xlfn.XLOOKUP(H3133,Calendar!O:O,Calendar!N:N,,-1),""))</f>
        <v/>
      </c>
    </row>
    <row r="3134" spans="34:34" x14ac:dyDescent="0.35">
      <c r="AH3134" s="16" t="str">
        <f>IF(AND(B3134="Premier League",E3134="Live"),_xlfn.XLOOKUP(_xlfn.TEXTJOIN(" vs ",,C3134:D3134),Calendar!G:G,Calendar!B:B),IF(AND(B3134="Premier League",E3134="Highlights"),_xlfn.XLOOKUP(H3134,Calendar!O:O,Calendar!N:N,,-1),""))</f>
        <v/>
      </c>
    </row>
    <row r="3135" spans="34:34" x14ac:dyDescent="0.35">
      <c r="AH3135" s="16" t="str">
        <f>IF(AND(B3135="Premier League",E3135="Live"),_xlfn.XLOOKUP(_xlfn.TEXTJOIN(" vs ",,C3135:D3135),Calendar!G:G,Calendar!B:B),IF(AND(B3135="Premier League",E3135="Highlights"),_xlfn.XLOOKUP(H3135,Calendar!O:O,Calendar!N:N,,-1),""))</f>
        <v/>
      </c>
    </row>
    <row r="3136" spans="34:34" x14ac:dyDescent="0.35">
      <c r="AH3136" s="16" t="str">
        <f>IF(AND(B3136="Premier League",E3136="Live"),_xlfn.XLOOKUP(_xlfn.TEXTJOIN(" vs ",,C3136:D3136),Calendar!G:G,Calendar!B:B),IF(AND(B3136="Premier League",E3136="Highlights"),_xlfn.XLOOKUP(H3136,Calendar!O:O,Calendar!N:N,,-1),""))</f>
        <v/>
      </c>
    </row>
    <row r="3137" spans="34:34" x14ac:dyDescent="0.35">
      <c r="AH3137" s="16" t="str">
        <f>IF(AND(B3137="Premier League",E3137="Live"),_xlfn.XLOOKUP(_xlfn.TEXTJOIN(" vs ",,C3137:D3137),Calendar!G:G,Calendar!B:B),IF(AND(B3137="Premier League",E3137="Highlights"),_xlfn.XLOOKUP(H3137,Calendar!O:O,Calendar!N:N,,-1),""))</f>
        <v/>
      </c>
    </row>
    <row r="3138" spans="34:34" x14ac:dyDescent="0.35">
      <c r="AH3138" s="16" t="str">
        <f>IF(AND(B3138="Premier League",E3138="Live"),_xlfn.XLOOKUP(_xlfn.TEXTJOIN(" vs ",,C3138:D3138),Calendar!G:G,Calendar!B:B),IF(AND(B3138="Premier League",E3138="Highlights"),_xlfn.XLOOKUP(H3138,Calendar!O:O,Calendar!N:N,,-1),""))</f>
        <v/>
      </c>
    </row>
    <row r="3139" spans="34:34" x14ac:dyDescent="0.35">
      <c r="AH3139" s="16" t="str">
        <f>IF(AND(B3139="Premier League",E3139="Live"),_xlfn.XLOOKUP(_xlfn.TEXTJOIN(" vs ",,C3139:D3139),Calendar!G:G,Calendar!B:B),IF(AND(B3139="Premier League",E3139="Highlights"),_xlfn.XLOOKUP(H3139,Calendar!O:O,Calendar!N:N,,-1),""))</f>
        <v/>
      </c>
    </row>
    <row r="3140" spans="34:34" x14ac:dyDescent="0.35">
      <c r="AH3140" s="16" t="str">
        <f>IF(AND(B3140="Premier League",E3140="Live"),_xlfn.XLOOKUP(_xlfn.TEXTJOIN(" vs ",,C3140:D3140),Calendar!G:G,Calendar!B:B),IF(AND(B3140="Premier League",E3140="Highlights"),_xlfn.XLOOKUP(H3140,Calendar!O:O,Calendar!N:N,,-1),""))</f>
        <v/>
      </c>
    </row>
    <row r="3141" spans="34:34" x14ac:dyDescent="0.35">
      <c r="AH3141" s="16" t="str">
        <f>IF(AND(B3141="Premier League",E3141="Live"),_xlfn.XLOOKUP(_xlfn.TEXTJOIN(" vs ",,C3141:D3141),Calendar!G:G,Calendar!B:B),IF(AND(B3141="Premier League",E3141="Highlights"),_xlfn.XLOOKUP(H3141,Calendar!O:O,Calendar!N:N,,-1),""))</f>
        <v/>
      </c>
    </row>
    <row r="3142" spans="34:34" x14ac:dyDescent="0.35">
      <c r="AH3142" s="16" t="str">
        <f>IF(AND(B3142="Premier League",E3142="Live"),_xlfn.XLOOKUP(_xlfn.TEXTJOIN(" vs ",,C3142:D3142),Calendar!G:G,Calendar!B:B),IF(AND(B3142="Premier League",E3142="Highlights"),_xlfn.XLOOKUP(H3142,Calendar!O:O,Calendar!N:N,,-1),""))</f>
        <v/>
      </c>
    </row>
    <row r="3143" spans="34:34" x14ac:dyDescent="0.35">
      <c r="AH3143" s="16" t="str">
        <f>IF(AND(B3143="Premier League",E3143="Live"),_xlfn.XLOOKUP(_xlfn.TEXTJOIN(" vs ",,C3143:D3143),Calendar!G:G,Calendar!B:B),IF(AND(B3143="Premier League",E3143="Highlights"),_xlfn.XLOOKUP(H3143,Calendar!O:O,Calendar!N:N,,-1),""))</f>
        <v/>
      </c>
    </row>
    <row r="3144" spans="34:34" x14ac:dyDescent="0.35">
      <c r="AH3144" s="16" t="str">
        <f>IF(AND(B3144="Premier League",E3144="Live"),_xlfn.XLOOKUP(_xlfn.TEXTJOIN(" vs ",,C3144:D3144),Calendar!G:G,Calendar!B:B),IF(AND(B3144="Premier League",E3144="Highlights"),_xlfn.XLOOKUP(H3144,Calendar!O:O,Calendar!N:N,,-1),""))</f>
        <v/>
      </c>
    </row>
    <row r="3145" spans="34:34" x14ac:dyDescent="0.35">
      <c r="AH3145" s="16" t="str">
        <f>IF(AND(B3145="Premier League",E3145="Live"),_xlfn.XLOOKUP(_xlfn.TEXTJOIN(" vs ",,C3145:D3145),Calendar!G:G,Calendar!B:B),IF(AND(B3145="Premier League",E3145="Highlights"),_xlfn.XLOOKUP(H3145,Calendar!O:O,Calendar!N:N,,-1),""))</f>
        <v/>
      </c>
    </row>
    <row r="3146" spans="34:34" x14ac:dyDescent="0.35">
      <c r="AH3146" s="16" t="str">
        <f>IF(AND(B3146="Premier League",E3146="Live"),_xlfn.XLOOKUP(_xlfn.TEXTJOIN(" vs ",,C3146:D3146),Calendar!G:G,Calendar!B:B),IF(AND(B3146="Premier League",E3146="Highlights"),_xlfn.XLOOKUP(H3146,Calendar!O:O,Calendar!N:N,,-1),""))</f>
        <v/>
      </c>
    </row>
    <row r="3147" spans="34:34" x14ac:dyDescent="0.35">
      <c r="AH3147" s="16" t="str">
        <f>IF(AND(B3147="Premier League",E3147="Live"),_xlfn.XLOOKUP(_xlfn.TEXTJOIN(" vs ",,C3147:D3147),Calendar!G:G,Calendar!B:B),IF(AND(B3147="Premier League",E3147="Highlights"),_xlfn.XLOOKUP(H3147,Calendar!O:O,Calendar!N:N,,-1),""))</f>
        <v/>
      </c>
    </row>
    <row r="3148" spans="34:34" x14ac:dyDescent="0.35">
      <c r="AH3148" s="16" t="str">
        <f>IF(AND(B3148="Premier League",E3148="Live"),_xlfn.XLOOKUP(_xlfn.TEXTJOIN(" vs ",,C3148:D3148),Calendar!G:G,Calendar!B:B),IF(AND(B3148="Premier League",E3148="Highlights"),_xlfn.XLOOKUP(H3148,Calendar!O:O,Calendar!N:N,,-1),""))</f>
        <v/>
      </c>
    </row>
    <row r="3149" spans="34:34" x14ac:dyDescent="0.35">
      <c r="AH3149" s="16" t="str">
        <f>IF(AND(B3149="Premier League",E3149="Live"),_xlfn.XLOOKUP(_xlfn.TEXTJOIN(" vs ",,C3149:D3149),Calendar!G:G,Calendar!B:B),IF(AND(B3149="Premier League",E3149="Highlights"),_xlfn.XLOOKUP(H3149,Calendar!O:O,Calendar!N:N,,-1),""))</f>
        <v/>
      </c>
    </row>
    <row r="3150" spans="34:34" x14ac:dyDescent="0.35">
      <c r="AH3150" s="16" t="str">
        <f>IF(AND(B3150="Premier League",E3150="Live"),_xlfn.XLOOKUP(_xlfn.TEXTJOIN(" vs ",,C3150:D3150),Calendar!G:G,Calendar!B:B),IF(AND(B3150="Premier League",E3150="Highlights"),_xlfn.XLOOKUP(H3150,Calendar!O:O,Calendar!N:N,,-1),""))</f>
        <v/>
      </c>
    </row>
    <row r="3151" spans="34:34" x14ac:dyDescent="0.35">
      <c r="AH3151" s="16" t="str">
        <f>IF(AND(B3151="Premier League",E3151="Live"),_xlfn.XLOOKUP(_xlfn.TEXTJOIN(" vs ",,C3151:D3151),Calendar!G:G,Calendar!B:B),IF(AND(B3151="Premier League",E3151="Highlights"),_xlfn.XLOOKUP(H3151,Calendar!O:O,Calendar!N:N,,-1),""))</f>
        <v/>
      </c>
    </row>
    <row r="3152" spans="34:34" x14ac:dyDescent="0.35">
      <c r="AH3152" s="16" t="str">
        <f>IF(AND(B3152="Premier League",E3152="Live"),_xlfn.XLOOKUP(_xlfn.TEXTJOIN(" vs ",,C3152:D3152),Calendar!G:G,Calendar!B:B),IF(AND(B3152="Premier League",E3152="Highlights"),_xlfn.XLOOKUP(H3152,Calendar!O:O,Calendar!N:N,,-1),""))</f>
        <v/>
      </c>
    </row>
    <row r="3153" spans="34:34" x14ac:dyDescent="0.35">
      <c r="AH3153" s="16" t="str">
        <f>IF(AND(B3153="Premier League",E3153="Live"),_xlfn.XLOOKUP(_xlfn.TEXTJOIN(" vs ",,C3153:D3153),Calendar!G:G,Calendar!B:B),IF(AND(B3153="Premier League",E3153="Highlights"),_xlfn.XLOOKUP(H3153,Calendar!O:O,Calendar!N:N,,-1),""))</f>
        <v/>
      </c>
    </row>
    <row r="3154" spans="34:34" x14ac:dyDescent="0.35">
      <c r="AH3154" s="16" t="str">
        <f>IF(AND(B3154="Premier League",E3154="Live"),_xlfn.XLOOKUP(_xlfn.TEXTJOIN(" vs ",,C3154:D3154),Calendar!G:G,Calendar!B:B),IF(AND(B3154="Premier League",E3154="Highlights"),_xlfn.XLOOKUP(H3154,Calendar!O:O,Calendar!N:N,,-1),""))</f>
        <v/>
      </c>
    </row>
    <row r="3155" spans="34:34" x14ac:dyDescent="0.35">
      <c r="AH3155" s="16" t="str">
        <f>IF(AND(B3155="Premier League",E3155="Live"),_xlfn.XLOOKUP(_xlfn.TEXTJOIN(" vs ",,C3155:D3155),Calendar!G:G,Calendar!B:B),IF(AND(B3155="Premier League",E3155="Highlights"),_xlfn.XLOOKUP(H3155,Calendar!O:O,Calendar!N:N,,-1),""))</f>
        <v/>
      </c>
    </row>
    <row r="3156" spans="34:34" x14ac:dyDescent="0.35">
      <c r="AH3156" s="16" t="str">
        <f>IF(AND(B3156="Premier League",E3156="Live"),_xlfn.XLOOKUP(_xlfn.TEXTJOIN(" vs ",,C3156:D3156),Calendar!G:G,Calendar!B:B),IF(AND(B3156="Premier League",E3156="Highlights"),_xlfn.XLOOKUP(H3156,Calendar!O:O,Calendar!N:N,,-1),""))</f>
        <v/>
      </c>
    </row>
    <row r="3157" spans="34:34" x14ac:dyDescent="0.35">
      <c r="AH3157" s="16" t="str">
        <f>IF(AND(B3157="Premier League",E3157="Live"),_xlfn.XLOOKUP(_xlfn.TEXTJOIN(" vs ",,C3157:D3157),Calendar!G:G,Calendar!B:B),IF(AND(B3157="Premier League",E3157="Highlights"),_xlfn.XLOOKUP(H3157,Calendar!O:O,Calendar!N:N,,-1),""))</f>
        <v/>
      </c>
    </row>
    <row r="3158" spans="34:34" x14ac:dyDescent="0.35">
      <c r="AH3158" s="16" t="str">
        <f>IF(AND(B3158="Premier League",E3158="Live"),_xlfn.XLOOKUP(_xlfn.TEXTJOIN(" vs ",,C3158:D3158),Calendar!G:G,Calendar!B:B),IF(AND(B3158="Premier League",E3158="Highlights"),_xlfn.XLOOKUP(H3158,Calendar!O:O,Calendar!N:N,,-1),""))</f>
        <v/>
      </c>
    </row>
    <row r="3159" spans="34:34" x14ac:dyDescent="0.35">
      <c r="AH3159" s="16" t="str">
        <f>IF(AND(B3159="Premier League",E3159="Live"),_xlfn.XLOOKUP(_xlfn.TEXTJOIN(" vs ",,C3159:D3159),Calendar!G:G,Calendar!B:B),IF(AND(B3159="Premier League",E3159="Highlights"),_xlfn.XLOOKUP(H3159,Calendar!O:O,Calendar!N:N,,-1),""))</f>
        <v/>
      </c>
    </row>
    <row r="3160" spans="34:34" x14ac:dyDescent="0.35">
      <c r="AH3160" s="16" t="str">
        <f>IF(AND(B3160="Premier League",E3160="Live"),_xlfn.XLOOKUP(_xlfn.TEXTJOIN(" vs ",,C3160:D3160),Calendar!G:G,Calendar!B:B),IF(AND(B3160="Premier League",E3160="Highlights"),_xlfn.XLOOKUP(H3160,Calendar!O:O,Calendar!N:N,,-1),""))</f>
        <v/>
      </c>
    </row>
    <row r="3161" spans="34:34" x14ac:dyDescent="0.35">
      <c r="AH3161" s="16" t="str">
        <f>IF(AND(B3161="Premier League",E3161="Live"),_xlfn.XLOOKUP(_xlfn.TEXTJOIN(" vs ",,C3161:D3161),Calendar!G:G,Calendar!B:B),IF(AND(B3161="Premier League",E3161="Highlights"),_xlfn.XLOOKUP(H3161,Calendar!O:O,Calendar!N:N,,-1),""))</f>
        <v/>
      </c>
    </row>
    <row r="3162" spans="34:34" x14ac:dyDescent="0.35">
      <c r="AH3162" s="16" t="str">
        <f>IF(AND(B3162="Premier League",E3162="Live"),_xlfn.XLOOKUP(_xlfn.TEXTJOIN(" vs ",,C3162:D3162),Calendar!G:G,Calendar!B:B),IF(AND(B3162="Premier League",E3162="Highlights"),_xlfn.XLOOKUP(H3162,Calendar!O:O,Calendar!N:N,,-1),""))</f>
        <v/>
      </c>
    </row>
    <row r="3163" spans="34:34" x14ac:dyDescent="0.35">
      <c r="AH3163" s="16" t="str">
        <f>IF(AND(B3163="Premier League",E3163="Live"),_xlfn.XLOOKUP(_xlfn.TEXTJOIN(" vs ",,C3163:D3163),Calendar!G:G,Calendar!B:B),IF(AND(B3163="Premier League",E3163="Highlights"),_xlfn.XLOOKUP(H3163,Calendar!O:O,Calendar!N:N,,-1),""))</f>
        <v/>
      </c>
    </row>
    <row r="3164" spans="34:34" x14ac:dyDescent="0.35">
      <c r="AH3164" s="16" t="str">
        <f>IF(AND(B3164="Premier League",E3164="Live"),_xlfn.XLOOKUP(_xlfn.TEXTJOIN(" vs ",,C3164:D3164),Calendar!G:G,Calendar!B:B),IF(AND(B3164="Premier League",E3164="Highlights"),_xlfn.XLOOKUP(H3164,Calendar!O:O,Calendar!N:N,,-1),""))</f>
        <v/>
      </c>
    </row>
    <row r="3165" spans="34:34" x14ac:dyDescent="0.35">
      <c r="AH3165" s="16" t="str">
        <f>IF(AND(B3165="Premier League",E3165="Live"),_xlfn.XLOOKUP(_xlfn.TEXTJOIN(" vs ",,C3165:D3165),Calendar!G:G,Calendar!B:B),IF(AND(B3165="Premier League",E3165="Highlights"),_xlfn.XLOOKUP(H3165,Calendar!O:O,Calendar!N:N,,-1),""))</f>
        <v/>
      </c>
    </row>
    <row r="3166" spans="34:34" x14ac:dyDescent="0.35">
      <c r="AH3166" s="16" t="str">
        <f>IF(AND(B3166="Premier League",E3166="Live"),_xlfn.XLOOKUP(_xlfn.TEXTJOIN(" vs ",,C3166:D3166),Calendar!G:G,Calendar!B:B),IF(AND(B3166="Premier League",E3166="Highlights"),_xlfn.XLOOKUP(H3166,Calendar!O:O,Calendar!N:N,,-1),""))</f>
        <v/>
      </c>
    </row>
    <row r="3167" spans="34:34" x14ac:dyDescent="0.35">
      <c r="AH3167" s="16" t="str">
        <f>IF(AND(B3167="Premier League",E3167="Live"),_xlfn.XLOOKUP(_xlfn.TEXTJOIN(" vs ",,C3167:D3167),Calendar!G:G,Calendar!B:B),IF(AND(B3167="Premier League",E3167="Highlights"),_xlfn.XLOOKUP(H3167,Calendar!O:O,Calendar!N:N,,-1),""))</f>
        <v/>
      </c>
    </row>
    <row r="3168" spans="34:34" x14ac:dyDescent="0.35">
      <c r="AH3168" s="16" t="str">
        <f>IF(AND(B3168="Premier League",E3168="Live"),_xlfn.XLOOKUP(_xlfn.TEXTJOIN(" vs ",,C3168:D3168),Calendar!G:G,Calendar!B:B),IF(AND(B3168="Premier League",E3168="Highlights"),_xlfn.XLOOKUP(H3168,Calendar!O:O,Calendar!N:N,,-1),""))</f>
        <v/>
      </c>
    </row>
    <row r="3169" spans="34:34" x14ac:dyDescent="0.35">
      <c r="AH3169" s="16" t="str">
        <f>IF(AND(B3169="Premier League",E3169="Live"),_xlfn.XLOOKUP(_xlfn.TEXTJOIN(" vs ",,C3169:D3169),Calendar!G:G,Calendar!B:B),IF(AND(B3169="Premier League",E3169="Highlights"),_xlfn.XLOOKUP(H3169,Calendar!O:O,Calendar!N:N,,-1),""))</f>
        <v/>
      </c>
    </row>
    <row r="3170" spans="34:34" x14ac:dyDescent="0.35">
      <c r="AH3170" s="16" t="str">
        <f>IF(AND(B3170="Premier League",E3170="Live"),_xlfn.XLOOKUP(_xlfn.TEXTJOIN(" vs ",,C3170:D3170),Calendar!G:G,Calendar!B:B),IF(AND(B3170="Premier League",E3170="Highlights"),_xlfn.XLOOKUP(H3170,Calendar!O:O,Calendar!N:N,,-1),""))</f>
        <v/>
      </c>
    </row>
    <row r="3171" spans="34:34" x14ac:dyDescent="0.35">
      <c r="AH3171" s="16" t="str">
        <f>IF(AND(B3171="Premier League",E3171="Live"),_xlfn.XLOOKUP(_xlfn.TEXTJOIN(" vs ",,C3171:D3171),Calendar!G:G,Calendar!B:B),IF(AND(B3171="Premier League",E3171="Highlights"),_xlfn.XLOOKUP(H3171,Calendar!O:O,Calendar!N:N,,-1),""))</f>
        <v/>
      </c>
    </row>
    <row r="3172" spans="34:34" x14ac:dyDescent="0.35">
      <c r="AH3172" s="16" t="str">
        <f>IF(AND(B3172="Premier League",E3172="Live"),_xlfn.XLOOKUP(_xlfn.TEXTJOIN(" vs ",,C3172:D3172),Calendar!G:G,Calendar!B:B),IF(AND(B3172="Premier League",E3172="Highlights"),_xlfn.XLOOKUP(H3172,Calendar!O:O,Calendar!N:N,,-1),""))</f>
        <v/>
      </c>
    </row>
    <row r="3173" spans="34:34" x14ac:dyDescent="0.35">
      <c r="AH3173" s="16" t="str">
        <f>IF(AND(B3173="Premier League",E3173="Live"),_xlfn.XLOOKUP(_xlfn.TEXTJOIN(" vs ",,C3173:D3173),Calendar!G:G,Calendar!B:B),IF(AND(B3173="Premier League",E3173="Highlights"),_xlfn.XLOOKUP(H3173,Calendar!O:O,Calendar!N:N,,-1),""))</f>
        <v/>
      </c>
    </row>
    <row r="3174" spans="34:34" x14ac:dyDescent="0.35">
      <c r="AH3174" s="16" t="str">
        <f>IF(AND(B3174="Premier League",E3174="Live"),_xlfn.XLOOKUP(_xlfn.TEXTJOIN(" vs ",,C3174:D3174),Calendar!G:G,Calendar!B:B),IF(AND(B3174="Premier League",E3174="Highlights"),_xlfn.XLOOKUP(H3174,Calendar!O:O,Calendar!N:N,,-1),""))</f>
        <v/>
      </c>
    </row>
    <row r="3175" spans="34:34" x14ac:dyDescent="0.35">
      <c r="AH3175" s="16" t="str">
        <f>IF(AND(B3175="Premier League",E3175="Live"),_xlfn.XLOOKUP(_xlfn.TEXTJOIN(" vs ",,C3175:D3175),Calendar!G:G,Calendar!B:B),IF(AND(B3175="Premier League",E3175="Highlights"),_xlfn.XLOOKUP(H3175,Calendar!O:O,Calendar!N:N,,-1),""))</f>
        <v/>
      </c>
    </row>
    <row r="3176" spans="34:34" x14ac:dyDescent="0.35">
      <c r="AH3176" s="16" t="str">
        <f>IF(AND(B3176="Premier League",E3176="Live"),_xlfn.XLOOKUP(_xlfn.TEXTJOIN(" vs ",,C3176:D3176),Calendar!G:G,Calendar!B:B),IF(AND(B3176="Premier League",E3176="Highlights"),_xlfn.XLOOKUP(H3176,Calendar!O:O,Calendar!N:N,,-1),""))</f>
        <v/>
      </c>
    </row>
    <row r="3177" spans="34:34" x14ac:dyDescent="0.35">
      <c r="AH3177" s="16" t="str">
        <f>IF(AND(B3177="Premier League",E3177="Live"),_xlfn.XLOOKUP(_xlfn.TEXTJOIN(" vs ",,C3177:D3177),Calendar!G:G,Calendar!B:B),IF(AND(B3177="Premier League",E3177="Highlights"),_xlfn.XLOOKUP(H3177,Calendar!O:O,Calendar!N:N,,-1),""))</f>
        <v/>
      </c>
    </row>
    <row r="3178" spans="34:34" x14ac:dyDescent="0.35">
      <c r="AH3178" s="16" t="str">
        <f>IF(AND(B3178="Premier League",E3178="Live"),_xlfn.XLOOKUP(_xlfn.TEXTJOIN(" vs ",,C3178:D3178),Calendar!G:G,Calendar!B:B),IF(AND(B3178="Premier League",E3178="Highlights"),_xlfn.XLOOKUP(H3178,Calendar!O:O,Calendar!N:N,,-1),""))</f>
        <v/>
      </c>
    </row>
    <row r="3179" spans="34:34" x14ac:dyDescent="0.35">
      <c r="AH3179" s="16" t="str">
        <f>IF(AND(B3179="Premier League",E3179="Live"),_xlfn.XLOOKUP(_xlfn.TEXTJOIN(" vs ",,C3179:D3179),Calendar!G:G,Calendar!B:B),IF(AND(B3179="Premier League",E3179="Highlights"),_xlfn.XLOOKUP(H3179,Calendar!O:O,Calendar!N:N,,-1),""))</f>
        <v/>
      </c>
    </row>
    <row r="3180" spans="34:34" x14ac:dyDescent="0.35">
      <c r="AH3180" s="16" t="str">
        <f>IF(AND(B3180="Premier League",E3180="Live"),_xlfn.XLOOKUP(_xlfn.TEXTJOIN(" vs ",,C3180:D3180),Calendar!G:G,Calendar!B:B),IF(AND(B3180="Premier League",E3180="Highlights"),_xlfn.XLOOKUP(H3180,Calendar!O:O,Calendar!N:N,,-1),""))</f>
        <v/>
      </c>
    </row>
    <row r="3181" spans="34:34" x14ac:dyDescent="0.35">
      <c r="AH3181" s="16" t="str">
        <f>IF(AND(B3181="Premier League",E3181="Live"),_xlfn.XLOOKUP(_xlfn.TEXTJOIN(" vs ",,C3181:D3181),Calendar!G:G,Calendar!B:B),IF(AND(B3181="Premier League",E3181="Highlights"),_xlfn.XLOOKUP(H3181,Calendar!O:O,Calendar!N:N,,-1),""))</f>
        <v/>
      </c>
    </row>
    <row r="3182" spans="34:34" x14ac:dyDescent="0.35">
      <c r="AH3182" s="16" t="str">
        <f>IF(AND(B3182="Premier League",E3182="Live"),_xlfn.XLOOKUP(_xlfn.TEXTJOIN(" vs ",,C3182:D3182),Calendar!G:G,Calendar!B:B),IF(AND(B3182="Premier League",E3182="Highlights"),_xlfn.XLOOKUP(H3182,Calendar!O:O,Calendar!N:N,,-1),""))</f>
        <v/>
      </c>
    </row>
    <row r="3183" spans="34:34" x14ac:dyDescent="0.35">
      <c r="AH3183" s="16" t="str">
        <f>IF(AND(B3183="Premier League",E3183="Live"),_xlfn.XLOOKUP(_xlfn.TEXTJOIN(" vs ",,C3183:D3183),Calendar!G:G,Calendar!B:B),IF(AND(B3183="Premier League",E3183="Highlights"),_xlfn.XLOOKUP(H3183,Calendar!O:O,Calendar!N:N,,-1),""))</f>
        <v/>
      </c>
    </row>
    <row r="3184" spans="34:34" x14ac:dyDescent="0.35">
      <c r="AH3184" s="16" t="str">
        <f>IF(AND(B3184="Premier League",E3184="Live"),_xlfn.XLOOKUP(_xlfn.TEXTJOIN(" vs ",,C3184:D3184),Calendar!G:G,Calendar!B:B),IF(AND(B3184="Premier League",E3184="Highlights"),_xlfn.XLOOKUP(H3184,Calendar!O:O,Calendar!N:N,,-1),""))</f>
        <v/>
      </c>
    </row>
    <row r="3185" spans="34:34" x14ac:dyDescent="0.35">
      <c r="AH3185" s="16" t="str">
        <f>IF(AND(B3185="Premier League",E3185="Live"),_xlfn.XLOOKUP(_xlfn.TEXTJOIN(" vs ",,C3185:D3185),Calendar!G:G,Calendar!B:B),IF(AND(B3185="Premier League",E3185="Highlights"),_xlfn.XLOOKUP(H3185,Calendar!O:O,Calendar!N:N,,-1),""))</f>
        <v/>
      </c>
    </row>
    <row r="3186" spans="34:34" x14ac:dyDescent="0.35">
      <c r="AH3186" s="16" t="str">
        <f>IF(AND(B3186="Premier League",E3186="Live"),_xlfn.XLOOKUP(_xlfn.TEXTJOIN(" vs ",,C3186:D3186),Calendar!G:G,Calendar!B:B),IF(AND(B3186="Premier League",E3186="Highlights"),_xlfn.XLOOKUP(H3186,Calendar!O:O,Calendar!N:N,,-1),""))</f>
        <v/>
      </c>
    </row>
    <row r="3187" spans="34:34" x14ac:dyDescent="0.35">
      <c r="AH3187" s="16" t="str">
        <f>IF(AND(B3187="Premier League",E3187="Live"),_xlfn.XLOOKUP(_xlfn.TEXTJOIN(" vs ",,C3187:D3187),Calendar!G:G,Calendar!B:B),IF(AND(B3187="Premier League",E3187="Highlights"),_xlfn.XLOOKUP(H3187,Calendar!O:O,Calendar!N:N,,-1),""))</f>
        <v/>
      </c>
    </row>
    <row r="3188" spans="34:34" x14ac:dyDescent="0.35">
      <c r="AH3188" s="16" t="str">
        <f>IF(AND(B3188="Premier League",E3188="Live"),_xlfn.XLOOKUP(_xlfn.TEXTJOIN(" vs ",,C3188:D3188),Calendar!G:G,Calendar!B:B),IF(AND(B3188="Premier League",E3188="Highlights"),_xlfn.XLOOKUP(H3188,Calendar!O:O,Calendar!N:N,,-1),""))</f>
        <v/>
      </c>
    </row>
    <row r="3189" spans="34:34" x14ac:dyDescent="0.35">
      <c r="AH3189" s="16" t="str">
        <f>IF(AND(B3189="Premier League",E3189="Live"),_xlfn.XLOOKUP(_xlfn.TEXTJOIN(" vs ",,C3189:D3189),Calendar!G:G,Calendar!B:B),IF(AND(B3189="Premier League",E3189="Highlights"),_xlfn.XLOOKUP(H3189,Calendar!O:O,Calendar!N:N,,-1),""))</f>
        <v/>
      </c>
    </row>
    <row r="3190" spans="34:34" x14ac:dyDescent="0.35">
      <c r="AH3190" s="16" t="str">
        <f>IF(AND(B3190="Premier League",E3190="Live"),_xlfn.XLOOKUP(_xlfn.TEXTJOIN(" vs ",,C3190:D3190),Calendar!G:G,Calendar!B:B),IF(AND(B3190="Premier League",E3190="Highlights"),_xlfn.XLOOKUP(H3190,Calendar!O:O,Calendar!N:N,,-1),""))</f>
        <v/>
      </c>
    </row>
    <row r="3191" spans="34:34" x14ac:dyDescent="0.35">
      <c r="AH3191" s="16" t="str">
        <f>IF(AND(B3191="Premier League",E3191="Live"),_xlfn.XLOOKUP(_xlfn.TEXTJOIN(" vs ",,C3191:D3191),Calendar!G:G,Calendar!B:B),IF(AND(B3191="Premier League",E3191="Highlights"),_xlfn.XLOOKUP(H3191,Calendar!O:O,Calendar!N:N,,-1),""))</f>
        <v/>
      </c>
    </row>
    <row r="3192" spans="34:34" x14ac:dyDescent="0.35">
      <c r="AH3192" s="16" t="str">
        <f>IF(AND(B3192="Premier League",E3192="Live"),_xlfn.XLOOKUP(_xlfn.TEXTJOIN(" vs ",,C3192:D3192),Calendar!G:G,Calendar!B:B),IF(AND(B3192="Premier League",E3192="Highlights"),_xlfn.XLOOKUP(H3192,Calendar!O:O,Calendar!N:N,,-1),""))</f>
        <v/>
      </c>
    </row>
    <row r="3193" spans="34:34" x14ac:dyDescent="0.35">
      <c r="AH3193" s="16" t="str">
        <f>IF(AND(B3193="Premier League",E3193="Live"),_xlfn.XLOOKUP(_xlfn.TEXTJOIN(" vs ",,C3193:D3193),Calendar!G:G,Calendar!B:B),IF(AND(B3193="Premier League",E3193="Highlights"),_xlfn.XLOOKUP(H3193,Calendar!O:O,Calendar!N:N,,-1),""))</f>
        <v/>
      </c>
    </row>
    <row r="3194" spans="34:34" x14ac:dyDescent="0.35">
      <c r="AH3194" s="16" t="str">
        <f>IF(AND(B3194="Premier League",E3194="Live"),_xlfn.XLOOKUP(_xlfn.TEXTJOIN(" vs ",,C3194:D3194),Calendar!G:G,Calendar!B:B),IF(AND(B3194="Premier League",E3194="Highlights"),_xlfn.XLOOKUP(H3194,Calendar!O:O,Calendar!N:N,,-1),""))</f>
        <v/>
      </c>
    </row>
    <row r="3195" spans="34:34" x14ac:dyDescent="0.35">
      <c r="AH3195" s="16" t="str">
        <f>IF(AND(B3195="Premier League",E3195="Live"),_xlfn.XLOOKUP(_xlfn.TEXTJOIN(" vs ",,C3195:D3195),Calendar!G:G,Calendar!B:B),IF(AND(B3195="Premier League",E3195="Highlights"),_xlfn.XLOOKUP(H3195,Calendar!O:O,Calendar!N:N,,-1),""))</f>
        <v/>
      </c>
    </row>
    <row r="3196" spans="34:34" x14ac:dyDescent="0.35">
      <c r="AH3196" s="16" t="str">
        <f>IF(AND(B3196="Premier League",E3196="Live"),_xlfn.XLOOKUP(_xlfn.TEXTJOIN(" vs ",,C3196:D3196),Calendar!G:G,Calendar!B:B),IF(AND(B3196="Premier League",E3196="Highlights"),_xlfn.XLOOKUP(H3196,Calendar!O:O,Calendar!N:N,,-1),""))</f>
        <v/>
      </c>
    </row>
    <row r="3197" spans="34:34" x14ac:dyDescent="0.35">
      <c r="AH3197" s="16" t="str">
        <f>IF(AND(B3197="Premier League",E3197="Live"),_xlfn.XLOOKUP(_xlfn.TEXTJOIN(" vs ",,C3197:D3197),Calendar!G:G,Calendar!B:B),IF(AND(B3197="Premier League",E3197="Highlights"),_xlfn.XLOOKUP(H3197,Calendar!O:O,Calendar!N:N,,-1),""))</f>
        <v/>
      </c>
    </row>
    <row r="3198" spans="34:34" x14ac:dyDescent="0.35">
      <c r="AH3198" s="16" t="str">
        <f>IF(AND(B3198="Premier League",E3198="Live"),_xlfn.XLOOKUP(_xlfn.TEXTJOIN(" vs ",,C3198:D3198),Calendar!G:G,Calendar!B:B),IF(AND(B3198="Premier League",E3198="Highlights"),_xlfn.XLOOKUP(H3198,Calendar!O:O,Calendar!N:N,,-1),""))</f>
        <v/>
      </c>
    </row>
    <row r="3199" spans="34:34" x14ac:dyDescent="0.35">
      <c r="AH3199" s="16" t="str">
        <f>IF(AND(B3199="Premier League",E3199="Live"),_xlfn.XLOOKUP(_xlfn.TEXTJOIN(" vs ",,C3199:D3199),Calendar!G:G,Calendar!B:B),IF(AND(B3199="Premier League",E3199="Highlights"),_xlfn.XLOOKUP(H3199,Calendar!O:O,Calendar!N:N,,-1),""))</f>
        <v/>
      </c>
    </row>
    <row r="3200" spans="34:34" x14ac:dyDescent="0.35">
      <c r="AH3200" s="16" t="str">
        <f>IF(AND(B3200="Premier League",E3200="Live"),_xlfn.XLOOKUP(_xlfn.TEXTJOIN(" vs ",,C3200:D3200),Calendar!G:G,Calendar!B:B),IF(AND(B3200="Premier League",E3200="Highlights"),_xlfn.XLOOKUP(H3200,Calendar!O:O,Calendar!N:N,,-1),""))</f>
        <v/>
      </c>
    </row>
    <row r="3201" spans="34:34" x14ac:dyDescent="0.35">
      <c r="AH3201" s="16" t="str">
        <f>IF(AND(B3201="Premier League",E3201="Live"),_xlfn.XLOOKUP(_xlfn.TEXTJOIN(" vs ",,C3201:D3201),Calendar!G:G,Calendar!B:B),IF(AND(B3201="Premier League",E3201="Highlights"),_xlfn.XLOOKUP(H3201,Calendar!O:O,Calendar!N:N,,-1),""))</f>
        <v/>
      </c>
    </row>
    <row r="3202" spans="34:34" x14ac:dyDescent="0.35">
      <c r="AH3202" s="16" t="str">
        <f>IF(AND(B3202="Premier League",E3202="Live"),_xlfn.XLOOKUP(_xlfn.TEXTJOIN(" vs ",,C3202:D3202),Calendar!G:G,Calendar!B:B),IF(AND(B3202="Premier League",E3202="Highlights"),_xlfn.XLOOKUP(H3202,Calendar!O:O,Calendar!N:N,,-1),""))</f>
        <v/>
      </c>
    </row>
    <row r="3203" spans="34:34" x14ac:dyDescent="0.35">
      <c r="AH3203" s="16" t="str">
        <f>IF(AND(B3203="Premier League",E3203="Live"),_xlfn.XLOOKUP(_xlfn.TEXTJOIN(" vs ",,C3203:D3203),Calendar!G:G,Calendar!B:B),IF(AND(B3203="Premier League",E3203="Highlights"),_xlfn.XLOOKUP(H3203,Calendar!O:O,Calendar!N:N,,-1),""))</f>
        <v/>
      </c>
    </row>
    <row r="3204" spans="34:34" x14ac:dyDescent="0.35">
      <c r="AH3204" s="16" t="str">
        <f>IF(AND(B3204="Premier League",E3204="Live"),_xlfn.XLOOKUP(_xlfn.TEXTJOIN(" vs ",,C3204:D3204),Calendar!G:G,Calendar!B:B),IF(AND(B3204="Premier League",E3204="Highlights"),_xlfn.XLOOKUP(H3204,Calendar!O:O,Calendar!N:N,,-1),""))</f>
        <v/>
      </c>
    </row>
    <row r="3205" spans="34:34" x14ac:dyDescent="0.35">
      <c r="AH3205" s="16" t="str">
        <f>IF(AND(B3205="Premier League",E3205="Live"),_xlfn.XLOOKUP(_xlfn.TEXTJOIN(" vs ",,C3205:D3205),Calendar!G:G,Calendar!B:B),IF(AND(B3205="Premier League",E3205="Highlights"),_xlfn.XLOOKUP(H3205,Calendar!O:O,Calendar!N:N,,-1),""))</f>
        <v/>
      </c>
    </row>
    <row r="3206" spans="34:34" x14ac:dyDescent="0.35">
      <c r="AH3206" s="16" t="str">
        <f>IF(AND(B3206="Premier League",E3206="Live"),_xlfn.XLOOKUP(_xlfn.TEXTJOIN(" vs ",,C3206:D3206),Calendar!G:G,Calendar!B:B),IF(AND(B3206="Premier League",E3206="Highlights"),_xlfn.XLOOKUP(H3206,Calendar!O:O,Calendar!N:N,,-1),""))</f>
        <v/>
      </c>
    </row>
    <row r="3207" spans="34:34" x14ac:dyDescent="0.35">
      <c r="AH3207" s="16" t="str">
        <f>IF(AND(B3207="Premier League",E3207="Live"),_xlfn.XLOOKUP(_xlfn.TEXTJOIN(" vs ",,C3207:D3207),Calendar!G:G,Calendar!B:B),IF(AND(B3207="Premier League",E3207="Highlights"),_xlfn.XLOOKUP(H3207,Calendar!O:O,Calendar!N:N,,-1),""))</f>
        <v/>
      </c>
    </row>
    <row r="3208" spans="34:34" x14ac:dyDescent="0.35">
      <c r="AH3208" s="16" t="str">
        <f>IF(AND(B3208="Premier League",E3208="Live"),_xlfn.XLOOKUP(_xlfn.TEXTJOIN(" vs ",,C3208:D3208),Calendar!G:G,Calendar!B:B),IF(AND(B3208="Premier League",E3208="Highlights"),_xlfn.XLOOKUP(H3208,Calendar!O:O,Calendar!N:N,,-1),""))</f>
        <v/>
      </c>
    </row>
    <row r="3209" spans="34:34" x14ac:dyDescent="0.35">
      <c r="AH3209" s="16" t="str">
        <f>IF(AND(B3209="Premier League",E3209="Live"),_xlfn.XLOOKUP(_xlfn.TEXTJOIN(" vs ",,C3209:D3209),Calendar!G:G,Calendar!B:B),IF(AND(B3209="Premier League",E3209="Highlights"),_xlfn.XLOOKUP(H3209,Calendar!O:O,Calendar!N:N,,-1),""))</f>
        <v/>
      </c>
    </row>
    <row r="3210" spans="34:34" x14ac:dyDescent="0.35">
      <c r="AH3210" s="16" t="str">
        <f>IF(AND(B3210="Premier League",E3210="Live"),_xlfn.XLOOKUP(_xlfn.TEXTJOIN(" vs ",,C3210:D3210),Calendar!G:G,Calendar!B:B),IF(AND(B3210="Premier League",E3210="Highlights"),_xlfn.XLOOKUP(H3210,Calendar!O:O,Calendar!N:N,,-1),""))</f>
        <v/>
      </c>
    </row>
    <row r="3211" spans="34:34" x14ac:dyDescent="0.35">
      <c r="AH3211" s="16" t="str">
        <f>IF(AND(B3211="Premier League",E3211="Live"),_xlfn.XLOOKUP(_xlfn.TEXTJOIN(" vs ",,C3211:D3211),Calendar!G:G,Calendar!B:B),IF(AND(B3211="Premier League",E3211="Highlights"),_xlfn.XLOOKUP(H3211,Calendar!O:O,Calendar!N:N,,-1),""))</f>
        <v/>
      </c>
    </row>
    <row r="3212" spans="34:34" x14ac:dyDescent="0.35">
      <c r="AH3212" s="16" t="str">
        <f>IF(AND(B3212="Premier League",E3212="Live"),_xlfn.XLOOKUP(_xlfn.TEXTJOIN(" vs ",,C3212:D3212),Calendar!G:G,Calendar!B:B),IF(AND(B3212="Premier League",E3212="Highlights"),_xlfn.XLOOKUP(H3212,Calendar!O:O,Calendar!N:N,,-1),""))</f>
        <v/>
      </c>
    </row>
    <row r="3213" spans="34:34" x14ac:dyDescent="0.35">
      <c r="AH3213" s="16" t="str">
        <f>IF(AND(B3213="Premier League",E3213="Live"),_xlfn.XLOOKUP(_xlfn.TEXTJOIN(" vs ",,C3213:D3213),Calendar!G:G,Calendar!B:B),IF(AND(B3213="Premier League",E3213="Highlights"),_xlfn.XLOOKUP(H3213,Calendar!O:O,Calendar!N:N,,-1),""))</f>
        <v/>
      </c>
    </row>
    <row r="3214" spans="34:34" x14ac:dyDescent="0.35">
      <c r="AH3214" s="16" t="str">
        <f>IF(AND(B3214="Premier League",E3214="Live"),_xlfn.XLOOKUP(_xlfn.TEXTJOIN(" vs ",,C3214:D3214),Calendar!G:G,Calendar!B:B),IF(AND(B3214="Premier League",E3214="Highlights"),_xlfn.XLOOKUP(H3214,Calendar!O:O,Calendar!N:N,,-1),""))</f>
        <v/>
      </c>
    </row>
    <row r="3215" spans="34:34" x14ac:dyDescent="0.35">
      <c r="AH3215" s="16" t="str">
        <f>IF(AND(B3215="Premier League",E3215="Live"),_xlfn.XLOOKUP(_xlfn.TEXTJOIN(" vs ",,C3215:D3215),Calendar!G:G,Calendar!B:B),IF(AND(B3215="Premier League",E3215="Highlights"),_xlfn.XLOOKUP(H3215,Calendar!O:O,Calendar!N:N,,-1),""))</f>
        <v/>
      </c>
    </row>
    <row r="3216" spans="34:34" x14ac:dyDescent="0.35">
      <c r="AH3216" s="16" t="str">
        <f>IF(AND(B3216="Premier League",E3216="Live"),_xlfn.XLOOKUP(_xlfn.TEXTJOIN(" vs ",,C3216:D3216),Calendar!G:G,Calendar!B:B),IF(AND(B3216="Premier League",E3216="Highlights"),_xlfn.XLOOKUP(H3216,Calendar!O:O,Calendar!N:N,,-1),""))</f>
        <v/>
      </c>
    </row>
    <row r="3217" spans="34:34" x14ac:dyDescent="0.35">
      <c r="AH3217" s="16" t="str">
        <f>IF(AND(B3217="Premier League",E3217="Live"),_xlfn.XLOOKUP(_xlfn.TEXTJOIN(" vs ",,C3217:D3217),Calendar!G:G,Calendar!B:B),IF(AND(B3217="Premier League",E3217="Highlights"),_xlfn.XLOOKUP(H3217,Calendar!O:O,Calendar!N:N,,-1),""))</f>
        <v/>
      </c>
    </row>
    <row r="3218" spans="34:34" x14ac:dyDescent="0.35">
      <c r="AH3218" s="16" t="str">
        <f>IF(AND(B3218="Premier League",E3218="Live"),_xlfn.XLOOKUP(_xlfn.TEXTJOIN(" vs ",,C3218:D3218),Calendar!G:G,Calendar!B:B),IF(AND(B3218="Premier League",E3218="Highlights"),_xlfn.XLOOKUP(H3218,Calendar!O:O,Calendar!N:N,,-1),""))</f>
        <v/>
      </c>
    </row>
    <row r="3219" spans="34:34" x14ac:dyDescent="0.35">
      <c r="AH3219" s="16" t="str">
        <f>IF(AND(B3219="Premier League",E3219="Live"),_xlfn.XLOOKUP(_xlfn.TEXTJOIN(" vs ",,C3219:D3219),Calendar!G:G,Calendar!B:B),IF(AND(B3219="Premier League",E3219="Highlights"),_xlfn.XLOOKUP(H3219,Calendar!O:O,Calendar!N:N,,-1),""))</f>
        <v/>
      </c>
    </row>
    <row r="3220" spans="34:34" x14ac:dyDescent="0.35">
      <c r="AH3220" s="16" t="str">
        <f>IF(AND(B3220="Premier League",E3220="Live"),_xlfn.XLOOKUP(_xlfn.TEXTJOIN(" vs ",,C3220:D3220),Calendar!G:G,Calendar!B:B),IF(AND(B3220="Premier League",E3220="Highlights"),_xlfn.XLOOKUP(H3220,Calendar!O:O,Calendar!N:N,,-1),""))</f>
        <v/>
      </c>
    </row>
    <row r="3221" spans="34:34" x14ac:dyDescent="0.35">
      <c r="AH3221" s="16" t="str">
        <f>IF(AND(B3221="Premier League",E3221="Live"),_xlfn.XLOOKUP(_xlfn.TEXTJOIN(" vs ",,C3221:D3221),Calendar!G:G,Calendar!B:B),IF(AND(B3221="Premier League",E3221="Highlights"),_xlfn.XLOOKUP(H3221,Calendar!O:O,Calendar!N:N,,-1),""))</f>
        <v/>
      </c>
    </row>
    <row r="3222" spans="34:34" x14ac:dyDescent="0.35">
      <c r="AH3222" s="16" t="str">
        <f>IF(AND(B3222="Premier League",E3222="Live"),_xlfn.XLOOKUP(_xlfn.TEXTJOIN(" vs ",,C3222:D3222),Calendar!G:G,Calendar!B:B),IF(AND(B3222="Premier League",E3222="Highlights"),_xlfn.XLOOKUP(H3222,Calendar!O:O,Calendar!N:N,,-1),""))</f>
        <v/>
      </c>
    </row>
    <row r="3223" spans="34:34" x14ac:dyDescent="0.35">
      <c r="AH3223" s="16" t="str">
        <f>IF(AND(B3223="Premier League",E3223="Live"),_xlfn.XLOOKUP(_xlfn.TEXTJOIN(" vs ",,C3223:D3223),Calendar!G:G,Calendar!B:B),IF(AND(B3223="Premier League",E3223="Highlights"),_xlfn.XLOOKUP(H3223,Calendar!O:O,Calendar!N:N,,-1),""))</f>
        <v/>
      </c>
    </row>
    <row r="3224" spans="34:34" x14ac:dyDescent="0.35">
      <c r="AH3224" s="16" t="str">
        <f>IF(AND(B3224="Premier League",E3224="Live"),_xlfn.XLOOKUP(_xlfn.TEXTJOIN(" vs ",,C3224:D3224),Calendar!G:G,Calendar!B:B),IF(AND(B3224="Premier League",E3224="Highlights"),_xlfn.XLOOKUP(H3224,Calendar!O:O,Calendar!N:N,,-1),""))</f>
        <v/>
      </c>
    </row>
    <row r="3225" spans="34:34" x14ac:dyDescent="0.35">
      <c r="AH3225" s="16" t="str">
        <f>IF(AND(B3225="Premier League",E3225="Live"),_xlfn.XLOOKUP(_xlfn.TEXTJOIN(" vs ",,C3225:D3225),Calendar!G:G,Calendar!B:B),IF(AND(B3225="Premier League",E3225="Highlights"),_xlfn.XLOOKUP(H3225,Calendar!O:O,Calendar!N:N,,-1),""))</f>
        <v/>
      </c>
    </row>
    <row r="3226" spans="34:34" x14ac:dyDescent="0.35">
      <c r="AH3226" s="16" t="str">
        <f>IF(AND(B3226="Premier League",E3226="Live"),_xlfn.XLOOKUP(_xlfn.TEXTJOIN(" vs ",,C3226:D3226),Calendar!G:G,Calendar!B:B),IF(AND(B3226="Premier League",E3226="Highlights"),_xlfn.XLOOKUP(H3226,Calendar!O:O,Calendar!N:N,,-1),""))</f>
        <v/>
      </c>
    </row>
    <row r="3227" spans="34:34" x14ac:dyDescent="0.35">
      <c r="AH3227" s="16" t="str">
        <f>IF(AND(B3227="Premier League",E3227="Live"),_xlfn.XLOOKUP(_xlfn.TEXTJOIN(" vs ",,C3227:D3227),Calendar!G:G,Calendar!B:B),IF(AND(B3227="Premier League",E3227="Highlights"),_xlfn.XLOOKUP(H3227,Calendar!O:O,Calendar!N:N,,-1),""))</f>
        <v/>
      </c>
    </row>
    <row r="3228" spans="34:34" x14ac:dyDescent="0.35">
      <c r="AH3228" s="16" t="str">
        <f>IF(AND(B3228="Premier League",E3228="Live"),_xlfn.XLOOKUP(_xlfn.TEXTJOIN(" vs ",,C3228:D3228),Calendar!G:G,Calendar!B:B),IF(AND(B3228="Premier League",E3228="Highlights"),_xlfn.XLOOKUP(H3228,Calendar!O:O,Calendar!N:N,,-1),""))</f>
        <v/>
      </c>
    </row>
    <row r="3229" spans="34:34" x14ac:dyDescent="0.35">
      <c r="AH3229" s="16" t="str">
        <f>IF(AND(B3229="Premier League",E3229="Live"),_xlfn.XLOOKUP(_xlfn.TEXTJOIN(" vs ",,C3229:D3229),Calendar!G:G,Calendar!B:B),IF(AND(B3229="Premier League",E3229="Highlights"),_xlfn.XLOOKUP(H3229,Calendar!O:O,Calendar!N:N,,-1),""))</f>
        <v/>
      </c>
    </row>
    <row r="3230" spans="34:34" x14ac:dyDescent="0.35">
      <c r="AH3230" s="16" t="str">
        <f>IF(AND(B3230="Premier League",E3230="Live"),_xlfn.XLOOKUP(_xlfn.TEXTJOIN(" vs ",,C3230:D3230),Calendar!G:G,Calendar!B:B),IF(AND(B3230="Premier League",E3230="Highlights"),_xlfn.XLOOKUP(H3230,Calendar!O:O,Calendar!N:N,,-1),""))</f>
        <v/>
      </c>
    </row>
    <row r="3231" spans="34:34" x14ac:dyDescent="0.35">
      <c r="AH3231" s="16" t="str">
        <f>IF(AND(B3231="Premier League",E3231="Live"),_xlfn.XLOOKUP(_xlfn.TEXTJOIN(" vs ",,C3231:D3231),Calendar!G:G,Calendar!B:B),IF(AND(B3231="Premier League",E3231="Highlights"),_xlfn.XLOOKUP(H3231,Calendar!O:O,Calendar!N:N,,-1),""))</f>
        <v/>
      </c>
    </row>
    <row r="3232" spans="34:34" x14ac:dyDescent="0.35">
      <c r="AH3232" s="16" t="str">
        <f>IF(AND(B3232="Premier League",E3232="Live"),_xlfn.XLOOKUP(_xlfn.TEXTJOIN(" vs ",,C3232:D3232),Calendar!G:G,Calendar!B:B),IF(AND(B3232="Premier League",E3232="Highlights"),_xlfn.XLOOKUP(H3232,Calendar!O:O,Calendar!N:N,,-1),""))</f>
        <v/>
      </c>
    </row>
    <row r="3233" spans="34:34" x14ac:dyDescent="0.35">
      <c r="AH3233" s="16" t="str">
        <f>IF(AND(B3233="Premier League",E3233="Live"),_xlfn.XLOOKUP(_xlfn.TEXTJOIN(" vs ",,C3233:D3233),Calendar!G:G,Calendar!B:B),IF(AND(B3233="Premier League",E3233="Highlights"),_xlfn.XLOOKUP(H3233,Calendar!O:O,Calendar!N:N,,-1),""))</f>
        <v/>
      </c>
    </row>
    <row r="3234" spans="34:34" x14ac:dyDescent="0.35">
      <c r="AH3234" s="16" t="str">
        <f>IF(AND(B3234="Premier League",E3234="Live"),_xlfn.XLOOKUP(_xlfn.TEXTJOIN(" vs ",,C3234:D3234),Calendar!G:G,Calendar!B:B),IF(AND(B3234="Premier League",E3234="Highlights"),_xlfn.XLOOKUP(H3234,Calendar!O:O,Calendar!N:N,,-1),""))</f>
        <v/>
      </c>
    </row>
    <row r="3235" spans="34:34" x14ac:dyDescent="0.35">
      <c r="AH3235" s="16" t="str">
        <f>IF(AND(B3235="Premier League",E3235="Live"),_xlfn.XLOOKUP(_xlfn.TEXTJOIN(" vs ",,C3235:D3235),Calendar!G:G,Calendar!B:B),IF(AND(B3235="Premier League",E3235="Highlights"),_xlfn.XLOOKUP(H3235,Calendar!O:O,Calendar!N:N,,-1),""))</f>
        <v/>
      </c>
    </row>
    <row r="3236" spans="34:34" x14ac:dyDescent="0.35">
      <c r="AH3236" s="16" t="str">
        <f>IF(AND(B3236="Premier League",E3236="Live"),_xlfn.XLOOKUP(_xlfn.TEXTJOIN(" vs ",,C3236:D3236),Calendar!G:G,Calendar!B:B),IF(AND(B3236="Premier League",E3236="Highlights"),_xlfn.XLOOKUP(H3236,Calendar!O:O,Calendar!N:N,,-1),""))</f>
        <v/>
      </c>
    </row>
    <row r="3237" spans="34:34" x14ac:dyDescent="0.35">
      <c r="AH3237" s="16" t="str">
        <f>IF(AND(B3237="Premier League",E3237="Live"),_xlfn.XLOOKUP(_xlfn.TEXTJOIN(" vs ",,C3237:D3237),Calendar!G:G,Calendar!B:B),IF(AND(B3237="Premier League",E3237="Highlights"),_xlfn.XLOOKUP(H3237,Calendar!O:O,Calendar!N:N,,-1),""))</f>
        <v/>
      </c>
    </row>
    <row r="3238" spans="34:34" x14ac:dyDescent="0.35">
      <c r="AH3238" s="16" t="str">
        <f>IF(AND(B3238="Premier League",E3238="Live"),_xlfn.XLOOKUP(_xlfn.TEXTJOIN(" vs ",,C3238:D3238),Calendar!G:G,Calendar!B:B),IF(AND(B3238="Premier League",E3238="Highlights"),_xlfn.XLOOKUP(H3238,Calendar!O:O,Calendar!N:N,,-1),""))</f>
        <v/>
      </c>
    </row>
    <row r="3239" spans="34:34" x14ac:dyDescent="0.35">
      <c r="AH3239" s="16" t="str">
        <f>IF(AND(B3239="Premier League",E3239="Live"),_xlfn.XLOOKUP(_xlfn.TEXTJOIN(" vs ",,C3239:D3239),Calendar!G:G,Calendar!B:B),IF(AND(B3239="Premier League",E3239="Highlights"),_xlfn.XLOOKUP(H3239,Calendar!O:O,Calendar!N:N,,-1),""))</f>
        <v/>
      </c>
    </row>
    <row r="3240" spans="34:34" x14ac:dyDescent="0.35">
      <c r="AH3240" s="16" t="str">
        <f>IF(AND(B3240="Premier League",E3240="Live"),_xlfn.XLOOKUP(_xlfn.TEXTJOIN(" vs ",,C3240:D3240),Calendar!G:G,Calendar!B:B),IF(AND(B3240="Premier League",E3240="Highlights"),_xlfn.XLOOKUP(H3240,Calendar!O:O,Calendar!N:N,,-1),""))</f>
        <v/>
      </c>
    </row>
    <row r="3241" spans="34:34" x14ac:dyDescent="0.35">
      <c r="AH3241" s="16" t="str">
        <f>IF(AND(B3241="Premier League",E3241="Live"),_xlfn.XLOOKUP(_xlfn.TEXTJOIN(" vs ",,C3241:D3241),Calendar!G:G,Calendar!B:B),IF(AND(B3241="Premier League",E3241="Highlights"),_xlfn.XLOOKUP(H3241,Calendar!O:O,Calendar!N:N,,-1),""))</f>
        <v/>
      </c>
    </row>
    <row r="3242" spans="34:34" x14ac:dyDescent="0.35">
      <c r="AH3242" s="16" t="str">
        <f>IF(AND(B3242="Premier League",E3242="Live"),_xlfn.XLOOKUP(_xlfn.TEXTJOIN(" vs ",,C3242:D3242),Calendar!G:G,Calendar!B:B),IF(AND(B3242="Premier League",E3242="Highlights"),_xlfn.XLOOKUP(H3242,Calendar!O:O,Calendar!N:N,,-1),""))</f>
        <v/>
      </c>
    </row>
    <row r="3243" spans="34:34" x14ac:dyDescent="0.35">
      <c r="AH3243" s="16" t="str">
        <f>IF(AND(B3243="Premier League",E3243="Live"),_xlfn.XLOOKUP(_xlfn.TEXTJOIN(" vs ",,C3243:D3243),Calendar!G:G,Calendar!B:B),IF(AND(B3243="Premier League",E3243="Highlights"),_xlfn.XLOOKUP(H3243,Calendar!O:O,Calendar!N:N,,-1),""))</f>
        <v/>
      </c>
    </row>
    <row r="3244" spans="34:34" x14ac:dyDescent="0.35">
      <c r="AH3244" s="16" t="str">
        <f>IF(AND(B3244="Premier League",E3244="Live"),_xlfn.XLOOKUP(_xlfn.TEXTJOIN(" vs ",,C3244:D3244),Calendar!G:G,Calendar!B:B),IF(AND(B3244="Premier League",E3244="Highlights"),_xlfn.XLOOKUP(H3244,Calendar!O:O,Calendar!N:N,,-1),""))</f>
        <v/>
      </c>
    </row>
    <row r="3245" spans="34:34" x14ac:dyDescent="0.35">
      <c r="AH3245" s="16" t="str">
        <f>IF(AND(B3245="Premier League",E3245="Live"),_xlfn.XLOOKUP(_xlfn.TEXTJOIN(" vs ",,C3245:D3245),Calendar!G:G,Calendar!B:B),IF(AND(B3245="Premier League",E3245="Highlights"),_xlfn.XLOOKUP(H3245,Calendar!O:O,Calendar!N:N,,-1),""))</f>
        <v/>
      </c>
    </row>
    <row r="3246" spans="34:34" x14ac:dyDescent="0.35">
      <c r="AH3246" s="16" t="str">
        <f>IF(AND(B3246="Premier League",E3246="Live"),_xlfn.XLOOKUP(_xlfn.TEXTJOIN(" vs ",,C3246:D3246),Calendar!G:G,Calendar!B:B),IF(AND(B3246="Premier League",E3246="Highlights"),_xlfn.XLOOKUP(H3246,Calendar!O:O,Calendar!N:N,,-1),""))</f>
        <v/>
      </c>
    </row>
    <row r="3247" spans="34:34" x14ac:dyDescent="0.35">
      <c r="AH3247" s="16" t="str">
        <f>IF(AND(B3247="Premier League",E3247="Live"),_xlfn.XLOOKUP(_xlfn.TEXTJOIN(" vs ",,C3247:D3247),Calendar!G:G,Calendar!B:B),IF(AND(B3247="Premier League",E3247="Highlights"),_xlfn.XLOOKUP(H3247,Calendar!O:O,Calendar!N:N,,-1),""))</f>
        <v/>
      </c>
    </row>
    <row r="3248" spans="34:34" x14ac:dyDescent="0.35">
      <c r="AH3248" s="16" t="str">
        <f>IF(AND(B3248="Premier League",E3248="Live"),_xlfn.XLOOKUP(_xlfn.TEXTJOIN(" vs ",,C3248:D3248),Calendar!G:G,Calendar!B:B),IF(AND(B3248="Premier League",E3248="Highlights"),_xlfn.XLOOKUP(H3248,Calendar!O:O,Calendar!N:N,,-1),""))</f>
        <v/>
      </c>
    </row>
    <row r="3249" spans="34:34" x14ac:dyDescent="0.35">
      <c r="AH3249" s="16" t="str">
        <f>IF(AND(B3249="Premier League",E3249="Live"),_xlfn.XLOOKUP(_xlfn.TEXTJOIN(" vs ",,C3249:D3249),Calendar!G:G,Calendar!B:B),IF(AND(B3249="Premier League",E3249="Highlights"),_xlfn.XLOOKUP(H3249,Calendar!O:O,Calendar!N:N,,-1),""))</f>
        <v/>
      </c>
    </row>
    <row r="3250" spans="34:34" x14ac:dyDescent="0.35">
      <c r="AH3250" s="16" t="str">
        <f>IF(AND(B3250="Premier League",E3250="Live"),_xlfn.XLOOKUP(_xlfn.TEXTJOIN(" vs ",,C3250:D3250),Calendar!G:G,Calendar!B:B),IF(AND(B3250="Premier League",E3250="Highlights"),_xlfn.XLOOKUP(H3250,Calendar!O:O,Calendar!N:N,,-1),""))</f>
        <v/>
      </c>
    </row>
    <row r="3251" spans="34:34" x14ac:dyDescent="0.35">
      <c r="AH3251" s="16" t="str">
        <f>IF(AND(B3251="Premier League",E3251="Live"),_xlfn.XLOOKUP(_xlfn.TEXTJOIN(" vs ",,C3251:D3251),Calendar!G:G,Calendar!B:B),IF(AND(B3251="Premier League",E3251="Highlights"),_xlfn.XLOOKUP(H3251,Calendar!O:O,Calendar!N:N,,-1),""))</f>
        <v/>
      </c>
    </row>
    <row r="3252" spans="34:34" x14ac:dyDescent="0.35">
      <c r="AH3252" s="16" t="str">
        <f>IF(AND(B3252="Premier League",E3252="Live"),_xlfn.XLOOKUP(_xlfn.TEXTJOIN(" vs ",,C3252:D3252),Calendar!G:G,Calendar!B:B),IF(AND(B3252="Premier League",E3252="Highlights"),_xlfn.XLOOKUP(H3252,Calendar!O:O,Calendar!N:N,,-1),""))</f>
        <v/>
      </c>
    </row>
    <row r="3253" spans="34:34" x14ac:dyDescent="0.35">
      <c r="AH3253" s="16" t="str">
        <f>IF(AND(B3253="Premier League",E3253="Live"),_xlfn.XLOOKUP(_xlfn.TEXTJOIN(" vs ",,C3253:D3253),Calendar!G:G,Calendar!B:B),IF(AND(B3253="Premier League",E3253="Highlights"),_xlfn.XLOOKUP(H3253,Calendar!O:O,Calendar!N:N,,-1),""))</f>
        <v/>
      </c>
    </row>
    <row r="3254" spans="34:34" x14ac:dyDescent="0.35">
      <c r="AH3254" s="16" t="str">
        <f>IF(AND(B3254="Premier League",E3254="Live"),_xlfn.XLOOKUP(_xlfn.TEXTJOIN(" vs ",,C3254:D3254),Calendar!G:G,Calendar!B:B),IF(AND(B3254="Premier League",E3254="Highlights"),_xlfn.XLOOKUP(H3254,Calendar!O:O,Calendar!N:N,,-1),""))</f>
        <v/>
      </c>
    </row>
    <row r="3255" spans="34:34" x14ac:dyDescent="0.35">
      <c r="AH3255" s="16" t="str">
        <f>IF(AND(B3255="Premier League",E3255="Live"),_xlfn.XLOOKUP(_xlfn.TEXTJOIN(" vs ",,C3255:D3255),Calendar!G:G,Calendar!B:B),IF(AND(B3255="Premier League",E3255="Highlights"),_xlfn.XLOOKUP(H3255,Calendar!O:O,Calendar!N:N,,-1),""))</f>
        <v/>
      </c>
    </row>
    <row r="3256" spans="34:34" x14ac:dyDescent="0.35">
      <c r="AH3256" s="16" t="str">
        <f>IF(AND(B3256="Premier League",E3256="Live"),_xlfn.XLOOKUP(_xlfn.TEXTJOIN(" vs ",,C3256:D3256),Calendar!G:G,Calendar!B:B),IF(AND(B3256="Premier League",E3256="Highlights"),_xlfn.XLOOKUP(H3256,Calendar!O:O,Calendar!N:N,,-1),""))</f>
        <v/>
      </c>
    </row>
    <row r="3257" spans="34:34" x14ac:dyDescent="0.35">
      <c r="AH3257" s="16" t="str">
        <f>IF(AND(B3257="Premier League",E3257="Live"),_xlfn.XLOOKUP(_xlfn.TEXTJOIN(" vs ",,C3257:D3257),Calendar!G:G,Calendar!B:B),IF(AND(B3257="Premier League",E3257="Highlights"),_xlfn.XLOOKUP(H3257,Calendar!O:O,Calendar!N:N,,-1),""))</f>
        <v/>
      </c>
    </row>
    <row r="3258" spans="34:34" x14ac:dyDescent="0.35">
      <c r="AH3258" s="16" t="str">
        <f>IF(AND(B3258="Premier League",E3258="Live"),_xlfn.XLOOKUP(_xlfn.TEXTJOIN(" vs ",,C3258:D3258),Calendar!G:G,Calendar!B:B),IF(AND(B3258="Premier League",E3258="Highlights"),_xlfn.XLOOKUP(H3258,Calendar!O:O,Calendar!N:N,,-1),""))</f>
        <v/>
      </c>
    </row>
    <row r="3259" spans="34:34" x14ac:dyDescent="0.35">
      <c r="AH3259" s="16" t="str">
        <f>IF(AND(B3259="Premier League",E3259="Live"),_xlfn.XLOOKUP(_xlfn.TEXTJOIN(" vs ",,C3259:D3259),Calendar!G:G,Calendar!B:B),IF(AND(B3259="Premier League",E3259="Highlights"),_xlfn.XLOOKUP(H3259,Calendar!O:O,Calendar!N:N,,-1),""))</f>
        <v/>
      </c>
    </row>
    <row r="3260" spans="34:34" x14ac:dyDescent="0.35">
      <c r="AH3260" s="16" t="str">
        <f>IF(AND(B3260="Premier League",E3260="Live"),_xlfn.XLOOKUP(_xlfn.TEXTJOIN(" vs ",,C3260:D3260),Calendar!G:G,Calendar!B:B),IF(AND(B3260="Premier League",E3260="Highlights"),_xlfn.XLOOKUP(H3260,Calendar!O:O,Calendar!N:N,,-1),""))</f>
        <v/>
      </c>
    </row>
    <row r="3261" spans="34:34" x14ac:dyDescent="0.35">
      <c r="AH3261" s="16" t="str">
        <f>IF(AND(B3261="Premier League",E3261="Live"),_xlfn.XLOOKUP(_xlfn.TEXTJOIN(" vs ",,C3261:D3261),Calendar!G:G,Calendar!B:B),IF(AND(B3261="Premier League",E3261="Highlights"),_xlfn.XLOOKUP(H3261,Calendar!O:O,Calendar!N:N,,-1),""))</f>
        <v/>
      </c>
    </row>
    <row r="3262" spans="34:34" x14ac:dyDescent="0.35">
      <c r="AH3262" s="16" t="str">
        <f>IF(AND(B3262="Premier League",E3262="Live"),_xlfn.XLOOKUP(_xlfn.TEXTJOIN(" vs ",,C3262:D3262),Calendar!G:G,Calendar!B:B),IF(AND(B3262="Premier League",E3262="Highlights"),_xlfn.XLOOKUP(H3262,Calendar!O:O,Calendar!N:N,,-1),""))</f>
        <v/>
      </c>
    </row>
    <row r="3263" spans="34:34" x14ac:dyDescent="0.35">
      <c r="AH3263" s="16" t="str">
        <f>IF(AND(B3263="Premier League",E3263="Live"),_xlfn.XLOOKUP(_xlfn.TEXTJOIN(" vs ",,C3263:D3263),Calendar!G:G,Calendar!B:B),IF(AND(B3263="Premier League",E3263="Highlights"),_xlfn.XLOOKUP(H3263,Calendar!O:O,Calendar!N:N,,-1),""))</f>
        <v/>
      </c>
    </row>
    <row r="3264" spans="34:34" x14ac:dyDescent="0.35">
      <c r="AH3264" s="16" t="str">
        <f>IF(AND(B3264="Premier League",E3264="Live"),_xlfn.XLOOKUP(_xlfn.TEXTJOIN(" vs ",,C3264:D3264),Calendar!G:G,Calendar!B:B),IF(AND(B3264="Premier League",E3264="Highlights"),_xlfn.XLOOKUP(H3264,Calendar!O:O,Calendar!N:N,,-1),""))</f>
        <v/>
      </c>
    </row>
    <row r="3265" spans="34:34" x14ac:dyDescent="0.35">
      <c r="AH3265" s="16" t="str">
        <f>IF(AND(B3265="Premier League",E3265="Live"),_xlfn.XLOOKUP(_xlfn.TEXTJOIN(" vs ",,C3265:D3265),Calendar!G:G,Calendar!B:B),IF(AND(B3265="Premier League",E3265="Highlights"),_xlfn.XLOOKUP(H3265,Calendar!O:O,Calendar!N:N,,-1),""))</f>
        <v/>
      </c>
    </row>
    <row r="3266" spans="34:34" x14ac:dyDescent="0.35">
      <c r="AH3266" s="16" t="str">
        <f>IF(AND(B3266="Premier League",E3266="Live"),_xlfn.XLOOKUP(_xlfn.TEXTJOIN(" vs ",,C3266:D3266),Calendar!G:G,Calendar!B:B),IF(AND(B3266="Premier League",E3266="Highlights"),_xlfn.XLOOKUP(H3266,Calendar!O:O,Calendar!N:N,,-1),""))</f>
        <v/>
      </c>
    </row>
    <row r="3267" spans="34:34" x14ac:dyDescent="0.35">
      <c r="AH3267" s="16" t="str">
        <f>IF(AND(B3267="Premier League",E3267="Live"),_xlfn.XLOOKUP(_xlfn.TEXTJOIN(" vs ",,C3267:D3267),Calendar!G:G,Calendar!B:B),IF(AND(B3267="Premier League",E3267="Highlights"),_xlfn.XLOOKUP(H3267,Calendar!O:O,Calendar!N:N,,-1),""))</f>
        <v/>
      </c>
    </row>
    <row r="3268" spans="34:34" x14ac:dyDescent="0.35">
      <c r="AH3268" s="16" t="str">
        <f>IF(AND(B3268="Premier League",E3268="Live"),_xlfn.XLOOKUP(_xlfn.TEXTJOIN(" vs ",,C3268:D3268),Calendar!G:G,Calendar!B:B),IF(AND(B3268="Premier League",E3268="Highlights"),_xlfn.XLOOKUP(H3268,Calendar!O:O,Calendar!N:N,,-1),""))</f>
        <v/>
      </c>
    </row>
    <row r="3269" spans="34:34" x14ac:dyDescent="0.35">
      <c r="AH3269" s="16" t="str">
        <f>IF(AND(B3269="Premier League",E3269="Live"),_xlfn.XLOOKUP(_xlfn.TEXTJOIN(" vs ",,C3269:D3269),Calendar!G:G,Calendar!B:B),IF(AND(B3269="Premier League",E3269="Highlights"),_xlfn.XLOOKUP(H3269,Calendar!O:O,Calendar!N:N,,-1),""))</f>
        <v/>
      </c>
    </row>
    <row r="3270" spans="34:34" x14ac:dyDescent="0.35">
      <c r="AH3270" s="16" t="str">
        <f>IF(AND(B3270="Premier League",E3270="Live"),_xlfn.XLOOKUP(_xlfn.TEXTJOIN(" vs ",,C3270:D3270),Calendar!G:G,Calendar!B:B),IF(AND(B3270="Premier League",E3270="Highlights"),_xlfn.XLOOKUP(H3270,Calendar!O:O,Calendar!N:N,,-1),""))</f>
        <v/>
      </c>
    </row>
    <row r="3271" spans="34:34" x14ac:dyDescent="0.35">
      <c r="AH3271" s="16" t="str">
        <f>IF(AND(B3271="Premier League",E3271="Live"),_xlfn.XLOOKUP(_xlfn.TEXTJOIN(" vs ",,C3271:D3271),Calendar!G:G,Calendar!B:B),IF(AND(B3271="Premier League",E3271="Highlights"),_xlfn.XLOOKUP(H3271,Calendar!O:O,Calendar!N:N,,-1),""))</f>
        <v/>
      </c>
    </row>
    <row r="3272" spans="34:34" x14ac:dyDescent="0.35">
      <c r="AH3272" s="16" t="str">
        <f>IF(AND(B3272="Premier League",E3272="Live"),_xlfn.XLOOKUP(_xlfn.TEXTJOIN(" vs ",,C3272:D3272),Calendar!G:G,Calendar!B:B),IF(AND(B3272="Premier League",E3272="Highlights"),_xlfn.XLOOKUP(H3272,Calendar!O:O,Calendar!N:N,,-1),""))</f>
        <v/>
      </c>
    </row>
    <row r="3273" spans="34:34" x14ac:dyDescent="0.35">
      <c r="AH3273" s="16" t="str">
        <f>IF(AND(B3273="Premier League",E3273="Live"),_xlfn.XLOOKUP(_xlfn.TEXTJOIN(" vs ",,C3273:D3273),Calendar!G:G,Calendar!B:B),IF(AND(B3273="Premier League",E3273="Highlights"),_xlfn.XLOOKUP(H3273,Calendar!O:O,Calendar!N:N,,-1),""))</f>
        <v/>
      </c>
    </row>
    <row r="3274" spans="34:34" x14ac:dyDescent="0.35">
      <c r="AH3274" s="16" t="str">
        <f>IF(AND(B3274="Premier League",E3274="Live"),_xlfn.XLOOKUP(_xlfn.TEXTJOIN(" vs ",,C3274:D3274),Calendar!G:G,Calendar!B:B),IF(AND(B3274="Premier League",E3274="Highlights"),_xlfn.XLOOKUP(H3274,Calendar!O:O,Calendar!N:N,,-1),""))</f>
        <v/>
      </c>
    </row>
    <row r="3275" spans="34:34" x14ac:dyDescent="0.35">
      <c r="AH3275" s="16" t="str">
        <f>IF(AND(B3275="Premier League",E3275="Live"),_xlfn.XLOOKUP(_xlfn.TEXTJOIN(" vs ",,C3275:D3275),Calendar!G:G,Calendar!B:B),IF(AND(B3275="Premier League",E3275="Highlights"),_xlfn.XLOOKUP(H3275,Calendar!O:O,Calendar!N:N,,-1),""))</f>
        <v/>
      </c>
    </row>
    <row r="3276" spans="34:34" x14ac:dyDescent="0.35">
      <c r="AH3276" s="16" t="str">
        <f>IF(AND(B3276="Premier League",E3276="Live"),_xlfn.XLOOKUP(_xlfn.TEXTJOIN(" vs ",,C3276:D3276),Calendar!G:G,Calendar!B:B),IF(AND(B3276="Premier League",E3276="Highlights"),_xlfn.XLOOKUP(H3276,Calendar!O:O,Calendar!N:N,,-1),""))</f>
        <v/>
      </c>
    </row>
    <row r="3277" spans="34:34" x14ac:dyDescent="0.35">
      <c r="AH3277" s="16" t="str">
        <f>IF(AND(B3277="Premier League",E3277="Live"),_xlfn.XLOOKUP(_xlfn.TEXTJOIN(" vs ",,C3277:D3277),Calendar!G:G,Calendar!B:B),IF(AND(B3277="Premier League",E3277="Highlights"),_xlfn.XLOOKUP(H3277,Calendar!O:O,Calendar!N:N,,-1),""))</f>
        <v/>
      </c>
    </row>
    <row r="3278" spans="34:34" x14ac:dyDescent="0.35">
      <c r="AH3278" s="16" t="str">
        <f>IF(AND(B3278="Premier League",E3278="Live"),_xlfn.XLOOKUP(_xlfn.TEXTJOIN(" vs ",,C3278:D3278),Calendar!G:G,Calendar!B:B),IF(AND(B3278="Premier League",E3278="Highlights"),_xlfn.XLOOKUP(H3278,Calendar!O:O,Calendar!N:N,,-1),""))</f>
        <v/>
      </c>
    </row>
    <row r="3279" spans="34:34" x14ac:dyDescent="0.35">
      <c r="AH3279" s="16" t="str">
        <f>IF(AND(B3279="Premier League",E3279="Live"),_xlfn.XLOOKUP(_xlfn.TEXTJOIN(" vs ",,C3279:D3279),Calendar!G:G,Calendar!B:B),IF(AND(B3279="Premier League",E3279="Highlights"),_xlfn.XLOOKUP(H3279,Calendar!O:O,Calendar!N:N,,-1),""))</f>
        <v/>
      </c>
    </row>
    <row r="3280" spans="34:34" x14ac:dyDescent="0.35">
      <c r="AH3280" s="16" t="str">
        <f>IF(AND(B3280="Premier League",E3280="Live"),_xlfn.XLOOKUP(_xlfn.TEXTJOIN(" vs ",,C3280:D3280),Calendar!G:G,Calendar!B:B),IF(AND(B3280="Premier League",E3280="Highlights"),_xlfn.XLOOKUP(H3280,Calendar!O:O,Calendar!N:N,,-1),""))</f>
        <v/>
      </c>
    </row>
    <row r="3281" spans="34:34" x14ac:dyDescent="0.35">
      <c r="AH3281" s="16" t="str">
        <f>IF(AND(B3281="Premier League",E3281="Live"),_xlfn.XLOOKUP(_xlfn.TEXTJOIN(" vs ",,C3281:D3281),Calendar!G:G,Calendar!B:B),IF(AND(B3281="Premier League",E3281="Highlights"),_xlfn.XLOOKUP(H3281,Calendar!O:O,Calendar!N:N,,-1),""))</f>
        <v/>
      </c>
    </row>
    <row r="3282" spans="34:34" x14ac:dyDescent="0.35">
      <c r="AH3282" s="16" t="str">
        <f>IF(AND(B3282="Premier League",E3282="Live"),_xlfn.XLOOKUP(_xlfn.TEXTJOIN(" vs ",,C3282:D3282),Calendar!G:G,Calendar!B:B),IF(AND(B3282="Premier League",E3282="Highlights"),_xlfn.XLOOKUP(H3282,Calendar!O:O,Calendar!N:N,,-1),""))</f>
        <v/>
      </c>
    </row>
    <row r="3283" spans="34:34" x14ac:dyDescent="0.35">
      <c r="AH3283" s="16" t="str">
        <f>IF(AND(B3283="Premier League",E3283="Live"),_xlfn.XLOOKUP(_xlfn.TEXTJOIN(" vs ",,C3283:D3283),Calendar!G:G,Calendar!B:B),IF(AND(B3283="Premier League",E3283="Highlights"),_xlfn.XLOOKUP(H3283,Calendar!O:O,Calendar!N:N,,-1),""))</f>
        <v/>
      </c>
    </row>
    <row r="3284" spans="34:34" x14ac:dyDescent="0.35">
      <c r="AH3284" s="16" t="str">
        <f>IF(AND(B3284="Premier League",E3284="Live"),_xlfn.XLOOKUP(_xlfn.TEXTJOIN(" vs ",,C3284:D3284),Calendar!G:G,Calendar!B:B),IF(AND(B3284="Premier League",E3284="Highlights"),_xlfn.XLOOKUP(H3284,Calendar!O:O,Calendar!N:N,,-1),""))</f>
        <v/>
      </c>
    </row>
    <row r="3285" spans="34:34" x14ac:dyDescent="0.35">
      <c r="AH3285" s="16" t="str">
        <f>IF(AND(B3285="Premier League",E3285="Live"),_xlfn.XLOOKUP(_xlfn.TEXTJOIN(" vs ",,C3285:D3285),Calendar!G:G,Calendar!B:B),IF(AND(B3285="Premier League",E3285="Highlights"),_xlfn.XLOOKUP(H3285,Calendar!O:O,Calendar!N:N,,-1),""))</f>
        <v/>
      </c>
    </row>
    <row r="3286" spans="34:34" x14ac:dyDescent="0.35">
      <c r="AH3286" s="16" t="str">
        <f>IF(AND(B3286="Premier League",E3286="Live"),_xlfn.XLOOKUP(_xlfn.TEXTJOIN(" vs ",,C3286:D3286),Calendar!G:G,Calendar!B:B),IF(AND(B3286="Premier League",E3286="Highlights"),_xlfn.XLOOKUP(H3286,Calendar!O:O,Calendar!N:N,,-1),""))</f>
        <v/>
      </c>
    </row>
    <row r="3287" spans="34:34" x14ac:dyDescent="0.35">
      <c r="AH3287" s="16" t="str">
        <f>IF(AND(B3287="Premier League",E3287="Live"),_xlfn.XLOOKUP(_xlfn.TEXTJOIN(" vs ",,C3287:D3287),Calendar!G:G,Calendar!B:B),IF(AND(B3287="Premier League",E3287="Highlights"),_xlfn.XLOOKUP(H3287,Calendar!O:O,Calendar!N:N,,-1),""))</f>
        <v/>
      </c>
    </row>
    <row r="3288" spans="34:34" x14ac:dyDescent="0.35">
      <c r="AH3288" s="16" t="str">
        <f>IF(AND(B3288="Premier League",E3288="Live"),_xlfn.XLOOKUP(_xlfn.TEXTJOIN(" vs ",,C3288:D3288),Calendar!G:G,Calendar!B:B),IF(AND(B3288="Premier League",E3288="Highlights"),_xlfn.XLOOKUP(H3288,Calendar!O:O,Calendar!N:N,,-1),""))</f>
        <v/>
      </c>
    </row>
    <row r="3289" spans="34:34" x14ac:dyDescent="0.35">
      <c r="AH3289" s="16" t="str">
        <f>IF(AND(B3289="Premier League",E3289="Live"),_xlfn.XLOOKUP(_xlfn.TEXTJOIN(" vs ",,C3289:D3289),Calendar!G:G,Calendar!B:B),IF(AND(B3289="Premier League",E3289="Highlights"),_xlfn.XLOOKUP(H3289,Calendar!O:O,Calendar!N:N,,-1),""))</f>
        <v/>
      </c>
    </row>
    <row r="3290" spans="34:34" x14ac:dyDescent="0.35">
      <c r="AH3290" s="16" t="str">
        <f>IF(AND(B3290="Premier League",E3290="Live"),_xlfn.XLOOKUP(_xlfn.TEXTJOIN(" vs ",,C3290:D3290),Calendar!G:G,Calendar!B:B),IF(AND(B3290="Premier League",E3290="Highlights"),_xlfn.XLOOKUP(H3290,Calendar!O:O,Calendar!N:N,,-1),""))</f>
        <v/>
      </c>
    </row>
    <row r="3291" spans="34:34" x14ac:dyDescent="0.35">
      <c r="AH3291" s="16" t="str">
        <f>IF(AND(B3291="Premier League",E3291="Live"),_xlfn.XLOOKUP(_xlfn.TEXTJOIN(" vs ",,C3291:D3291),Calendar!G:G,Calendar!B:B),IF(AND(B3291="Premier League",E3291="Highlights"),_xlfn.XLOOKUP(H3291,Calendar!O:O,Calendar!N:N,,-1),""))</f>
        <v/>
      </c>
    </row>
    <row r="3292" spans="34:34" x14ac:dyDescent="0.35">
      <c r="AH3292" s="16" t="str">
        <f>IF(AND(B3292="Premier League",E3292="Live"),_xlfn.XLOOKUP(_xlfn.TEXTJOIN(" vs ",,C3292:D3292),Calendar!G:G,Calendar!B:B),IF(AND(B3292="Premier League",E3292="Highlights"),_xlfn.XLOOKUP(H3292,Calendar!O:O,Calendar!N:N,,-1),""))</f>
        <v/>
      </c>
    </row>
    <row r="3293" spans="34:34" x14ac:dyDescent="0.35">
      <c r="AH3293" s="16" t="str">
        <f>IF(AND(B3293="Premier League",E3293="Live"),_xlfn.XLOOKUP(_xlfn.TEXTJOIN(" vs ",,C3293:D3293),Calendar!G:G,Calendar!B:B),IF(AND(B3293="Premier League",E3293="Highlights"),_xlfn.XLOOKUP(H3293,Calendar!O:O,Calendar!N:N,,-1),""))</f>
        <v/>
      </c>
    </row>
    <row r="3294" spans="34:34" x14ac:dyDescent="0.35">
      <c r="AH3294" s="16" t="str">
        <f>IF(AND(B3294="Premier League",E3294="Live"),_xlfn.XLOOKUP(_xlfn.TEXTJOIN(" vs ",,C3294:D3294),Calendar!G:G,Calendar!B:B),IF(AND(B3294="Premier League",E3294="Highlights"),_xlfn.XLOOKUP(H3294,Calendar!O:O,Calendar!N:N,,-1),""))</f>
        <v/>
      </c>
    </row>
    <row r="3295" spans="34:34" x14ac:dyDescent="0.35">
      <c r="AH3295" s="16" t="str">
        <f>IF(AND(B3295="Premier League",E3295="Live"),_xlfn.XLOOKUP(_xlfn.TEXTJOIN(" vs ",,C3295:D3295),Calendar!G:G,Calendar!B:B),IF(AND(B3295="Premier League",E3295="Highlights"),_xlfn.XLOOKUP(H3295,Calendar!O:O,Calendar!N:N,,-1),""))</f>
        <v/>
      </c>
    </row>
    <row r="3296" spans="34:34" x14ac:dyDescent="0.35">
      <c r="AH3296" s="16" t="str">
        <f>IF(AND(B3296="Premier League",E3296="Live"),_xlfn.XLOOKUP(_xlfn.TEXTJOIN(" vs ",,C3296:D3296),Calendar!G:G,Calendar!B:B),IF(AND(B3296="Premier League",E3296="Highlights"),_xlfn.XLOOKUP(H3296,Calendar!O:O,Calendar!N:N,,-1),""))</f>
        <v/>
      </c>
    </row>
    <row r="3297" spans="34:34" x14ac:dyDescent="0.35">
      <c r="AH3297" s="16" t="str">
        <f>IF(AND(B3297="Premier League",E3297="Live"),_xlfn.XLOOKUP(_xlfn.TEXTJOIN(" vs ",,C3297:D3297),Calendar!G:G,Calendar!B:B),IF(AND(B3297="Premier League",E3297="Highlights"),_xlfn.XLOOKUP(H3297,Calendar!O:O,Calendar!N:N,,-1),""))</f>
        <v/>
      </c>
    </row>
    <row r="3298" spans="34:34" x14ac:dyDescent="0.35">
      <c r="AH3298" s="16" t="str">
        <f>IF(AND(B3298="Premier League",E3298="Live"),_xlfn.XLOOKUP(_xlfn.TEXTJOIN(" vs ",,C3298:D3298),Calendar!G:G,Calendar!B:B),IF(AND(B3298="Premier League",E3298="Highlights"),_xlfn.XLOOKUP(H3298,Calendar!O:O,Calendar!N:N,,-1),""))</f>
        <v/>
      </c>
    </row>
    <row r="3299" spans="34:34" x14ac:dyDescent="0.35">
      <c r="AH3299" s="16" t="str">
        <f>IF(AND(B3299="Premier League",E3299="Live"),_xlfn.XLOOKUP(_xlfn.TEXTJOIN(" vs ",,C3299:D3299),Calendar!G:G,Calendar!B:B),IF(AND(B3299="Premier League",E3299="Highlights"),_xlfn.XLOOKUP(H3299,Calendar!O:O,Calendar!N:N,,-1),""))</f>
        <v/>
      </c>
    </row>
    <row r="3300" spans="34:34" x14ac:dyDescent="0.35">
      <c r="AH3300" s="16" t="str">
        <f>IF(AND(B3300="Premier League",E3300="Live"),_xlfn.XLOOKUP(_xlfn.TEXTJOIN(" vs ",,C3300:D3300),Calendar!G:G,Calendar!B:B),IF(AND(B3300="Premier League",E3300="Highlights"),_xlfn.XLOOKUP(H3300,Calendar!O:O,Calendar!N:N,,-1),""))</f>
        <v/>
      </c>
    </row>
    <row r="3301" spans="34:34" x14ac:dyDescent="0.35">
      <c r="AH3301" s="16" t="str">
        <f>IF(AND(B3301="Premier League",E3301="Live"),_xlfn.XLOOKUP(_xlfn.TEXTJOIN(" vs ",,C3301:D3301),Calendar!G:G,Calendar!B:B),IF(AND(B3301="Premier League",E3301="Highlights"),_xlfn.XLOOKUP(H3301,Calendar!O:O,Calendar!N:N,,-1),""))</f>
        <v/>
      </c>
    </row>
    <row r="3302" spans="34:34" x14ac:dyDescent="0.35">
      <c r="AH3302" s="16" t="str">
        <f>IF(AND(B3302="Premier League",E3302="Live"),_xlfn.XLOOKUP(_xlfn.TEXTJOIN(" vs ",,C3302:D3302),Calendar!G:G,Calendar!B:B),IF(AND(B3302="Premier League",E3302="Highlights"),_xlfn.XLOOKUP(H3302,Calendar!O:O,Calendar!N:N,,-1),""))</f>
        <v/>
      </c>
    </row>
    <row r="3303" spans="34:34" x14ac:dyDescent="0.35">
      <c r="AH3303" s="16" t="str">
        <f>IF(AND(B3303="Premier League",E3303="Live"),_xlfn.XLOOKUP(_xlfn.TEXTJOIN(" vs ",,C3303:D3303),Calendar!G:G,Calendar!B:B),IF(AND(B3303="Premier League",E3303="Highlights"),_xlfn.XLOOKUP(H3303,Calendar!O:O,Calendar!N:N,,-1),""))</f>
        <v/>
      </c>
    </row>
    <row r="3304" spans="34:34" x14ac:dyDescent="0.35">
      <c r="AH3304" s="16" t="str">
        <f>IF(AND(B3304="Premier League",E3304="Live"),_xlfn.XLOOKUP(_xlfn.TEXTJOIN(" vs ",,C3304:D3304),Calendar!G:G,Calendar!B:B),IF(AND(B3304="Premier League",E3304="Highlights"),_xlfn.XLOOKUP(H3304,Calendar!O:O,Calendar!N:N,,-1),""))</f>
        <v/>
      </c>
    </row>
    <row r="3305" spans="34:34" x14ac:dyDescent="0.35">
      <c r="AH3305" s="16" t="str">
        <f>IF(AND(B3305="Premier League",E3305="Live"),_xlfn.XLOOKUP(_xlfn.TEXTJOIN(" vs ",,C3305:D3305),Calendar!G:G,Calendar!B:B),IF(AND(B3305="Premier League",E3305="Highlights"),_xlfn.XLOOKUP(H3305,Calendar!O:O,Calendar!N:N,,-1),""))</f>
        <v/>
      </c>
    </row>
    <row r="3306" spans="34:34" x14ac:dyDescent="0.35">
      <c r="AH3306" s="16" t="str">
        <f>IF(AND(B3306="Premier League",E3306="Live"),_xlfn.XLOOKUP(_xlfn.TEXTJOIN(" vs ",,C3306:D3306),Calendar!G:G,Calendar!B:B),IF(AND(B3306="Premier League",E3306="Highlights"),_xlfn.XLOOKUP(H3306,Calendar!O:O,Calendar!N:N,,-1),""))</f>
        <v/>
      </c>
    </row>
    <row r="3307" spans="34:34" x14ac:dyDescent="0.35">
      <c r="AH3307" s="16" t="str">
        <f>IF(AND(B3307="Premier League",E3307="Live"),_xlfn.XLOOKUP(_xlfn.TEXTJOIN(" vs ",,C3307:D3307),Calendar!G:G,Calendar!B:B),IF(AND(B3307="Premier League",E3307="Highlights"),_xlfn.XLOOKUP(H3307,Calendar!O:O,Calendar!N:N,,-1),""))</f>
        <v/>
      </c>
    </row>
    <row r="3308" spans="34:34" x14ac:dyDescent="0.35">
      <c r="AH3308" s="16" t="str">
        <f>IF(AND(B3308="Premier League",E3308="Live"),_xlfn.XLOOKUP(_xlfn.TEXTJOIN(" vs ",,C3308:D3308),Calendar!G:G,Calendar!B:B),IF(AND(B3308="Premier League",E3308="Highlights"),_xlfn.XLOOKUP(H3308,Calendar!O:O,Calendar!N:N,,-1),""))</f>
        <v/>
      </c>
    </row>
    <row r="3309" spans="34:34" x14ac:dyDescent="0.35">
      <c r="AH3309" s="16" t="str">
        <f>IF(AND(B3309="Premier League",E3309="Live"),_xlfn.XLOOKUP(_xlfn.TEXTJOIN(" vs ",,C3309:D3309),Calendar!G:G,Calendar!B:B),IF(AND(B3309="Premier League",E3309="Highlights"),_xlfn.XLOOKUP(H3309,Calendar!O:O,Calendar!N:N,,-1),""))</f>
        <v/>
      </c>
    </row>
    <row r="3310" spans="34:34" x14ac:dyDescent="0.35">
      <c r="AH3310" s="16" t="str">
        <f>IF(AND(B3310="Premier League",E3310="Live"),_xlfn.XLOOKUP(_xlfn.TEXTJOIN(" vs ",,C3310:D3310),Calendar!G:G,Calendar!B:B),IF(AND(B3310="Premier League",E3310="Highlights"),_xlfn.XLOOKUP(H3310,Calendar!O:O,Calendar!N:N,,-1),""))</f>
        <v/>
      </c>
    </row>
    <row r="3311" spans="34:34" x14ac:dyDescent="0.35">
      <c r="AH3311" s="16" t="str">
        <f>IF(AND(B3311="Premier League",E3311="Live"),_xlfn.XLOOKUP(_xlfn.TEXTJOIN(" vs ",,C3311:D3311),Calendar!G:G,Calendar!B:B),IF(AND(B3311="Premier League",E3311="Highlights"),_xlfn.XLOOKUP(H3311,Calendar!O:O,Calendar!N:N,,-1),""))</f>
        <v/>
      </c>
    </row>
    <row r="3312" spans="34:34" x14ac:dyDescent="0.35">
      <c r="AH3312" s="16" t="str">
        <f>IF(AND(B3312="Premier League",E3312="Live"),_xlfn.XLOOKUP(_xlfn.TEXTJOIN(" vs ",,C3312:D3312),Calendar!G:G,Calendar!B:B),IF(AND(B3312="Premier League",E3312="Highlights"),_xlfn.XLOOKUP(H3312,Calendar!O:O,Calendar!N:N,,-1),""))</f>
        <v/>
      </c>
    </row>
    <row r="3313" spans="34:34" x14ac:dyDescent="0.35">
      <c r="AH3313" s="16" t="str">
        <f>IF(AND(B3313="Premier League",E3313="Live"),_xlfn.XLOOKUP(_xlfn.TEXTJOIN(" vs ",,C3313:D3313),Calendar!G:G,Calendar!B:B),IF(AND(B3313="Premier League",E3313="Highlights"),_xlfn.XLOOKUP(H3313,Calendar!O:O,Calendar!N:N,,-1),""))</f>
        <v/>
      </c>
    </row>
    <row r="3314" spans="34:34" x14ac:dyDescent="0.35">
      <c r="AH3314" s="16" t="str">
        <f>IF(AND(B3314="Premier League",E3314="Live"),_xlfn.XLOOKUP(_xlfn.TEXTJOIN(" vs ",,C3314:D3314),Calendar!G:G,Calendar!B:B),IF(AND(B3314="Premier League",E3314="Highlights"),_xlfn.XLOOKUP(H3314,Calendar!O:O,Calendar!N:N,,-1),""))</f>
        <v/>
      </c>
    </row>
    <row r="3315" spans="34:34" x14ac:dyDescent="0.35">
      <c r="AH3315" s="16" t="str">
        <f>IF(AND(B3315="Premier League",E3315="Live"),_xlfn.XLOOKUP(_xlfn.TEXTJOIN(" vs ",,C3315:D3315),Calendar!G:G,Calendar!B:B),IF(AND(B3315="Premier League",E3315="Highlights"),_xlfn.XLOOKUP(H3315,Calendar!O:O,Calendar!N:N,,-1),""))</f>
        <v/>
      </c>
    </row>
    <row r="3316" spans="34:34" x14ac:dyDescent="0.35">
      <c r="AH3316" s="16" t="str">
        <f>IF(AND(B3316="Premier League",E3316="Live"),_xlfn.XLOOKUP(_xlfn.TEXTJOIN(" vs ",,C3316:D3316),Calendar!G:G,Calendar!B:B),IF(AND(B3316="Premier League",E3316="Highlights"),_xlfn.XLOOKUP(H3316,Calendar!O:O,Calendar!N:N,,-1),""))</f>
        <v/>
      </c>
    </row>
    <row r="3317" spans="34:34" x14ac:dyDescent="0.35">
      <c r="AH3317" s="16" t="str">
        <f>IF(AND(B3317="Premier League",E3317="Live"),_xlfn.XLOOKUP(_xlfn.TEXTJOIN(" vs ",,C3317:D3317),Calendar!G:G,Calendar!B:B),IF(AND(B3317="Premier League",E3317="Highlights"),_xlfn.XLOOKUP(H3317,Calendar!O:O,Calendar!N:N,,-1),""))</f>
        <v/>
      </c>
    </row>
    <row r="3318" spans="34:34" x14ac:dyDescent="0.35">
      <c r="AH3318" s="16" t="str">
        <f>IF(AND(B3318="Premier League",E3318="Live"),_xlfn.XLOOKUP(_xlfn.TEXTJOIN(" vs ",,C3318:D3318),Calendar!G:G,Calendar!B:B),IF(AND(B3318="Premier League",E3318="Highlights"),_xlfn.XLOOKUP(H3318,Calendar!O:O,Calendar!N:N,,-1),""))</f>
        <v/>
      </c>
    </row>
    <row r="3319" spans="34:34" x14ac:dyDescent="0.35">
      <c r="AH3319" s="16" t="str">
        <f>IF(AND(B3319="Premier League",E3319="Live"),_xlfn.XLOOKUP(_xlfn.TEXTJOIN(" vs ",,C3319:D3319),Calendar!G:G,Calendar!B:B),IF(AND(B3319="Premier League",E3319="Highlights"),_xlfn.XLOOKUP(H3319,Calendar!O:O,Calendar!N:N,,-1),""))</f>
        <v/>
      </c>
    </row>
    <row r="3320" spans="34:34" x14ac:dyDescent="0.35">
      <c r="AH3320" s="16" t="str">
        <f>IF(AND(B3320="Premier League",E3320="Live"),_xlfn.XLOOKUP(_xlfn.TEXTJOIN(" vs ",,C3320:D3320),Calendar!G:G,Calendar!B:B),IF(AND(B3320="Premier League",E3320="Highlights"),_xlfn.XLOOKUP(H3320,Calendar!O:O,Calendar!N:N,,-1),""))</f>
        <v/>
      </c>
    </row>
    <row r="3321" spans="34:34" x14ac:dyDescent="0.35">
      <c r="AH3321" s="16" t="str">
        <f>IF(AND(B3321="Premier League",E3321="Live"),_xlfn.XLOOKUP(_xlfn.TEXTJOIN(" vs ",,C3321:D3321),Calendar!G:G,Calendar!B:B),IF(AND(B3321="Premier League",E3321="Highlights"),_xlfn.XLOOKUP(H3321,Calendar!O:O,Calendar!N:N,,-1),""))</f>
        <v/>
      </c>
    </row>
    <row r="3322" spans="34:34" x14ac:dyDescent="0.35">
      <c r="AH3322" s="16" t="str">
        <f>IF(AND(B3322="Premier League",E3322="Live"),_xlfn.XLOOKUP(_xlfn.TEXTJOIN(" vs ",,C3322:D3322),Calendar!G:G,Calendar!B:B),IF(AND(B3322="Premier League",E3322="Highlights"),_xlfn.XLOOKUP(H3322,Calendar!O:O,Calendar!N:N,,-1),""))</f>
        <v/>
      </c>
    </row>
    <row r="3323" spans="34:34" x14ac:dyDescent="0.35">
      <c r="AH3323" s="16" t="str">
        <f>IF(AND(B3323="Premier League",E3323="Live"),_xlfn.XLOOKUP(_xlfn.TEXTJOIN(" vs ",,C3323:D3323),Calendar!G:G,Calendar!B:B),IF(AND(B3323="Premier League",E3323="Highlights"),_xlfn.XLOOKUP(H3323,Calendar!O:O,Calendar!N:N,,-1),""))</f>
        <v/>
      </c>
    </row>
    <row r="3324" spans="34:34" x14ac:dyDescent="0.35">
      <c r="AH3324" s="16" t="str">
        <f>IF(AND(B3324="Premier League",E3324="Live"),_xlfn.XLOOKUP(_xlfn.TEXTJOIN(" vs ",,C3324:D3324),Calendar!G:G,Calendar!B:B),IF(AND(B3324="Premier League",E3324="Highlights"),_xlfn.XLOOKUP(H3324,Calendar!O:O,Calendar!N:N,,-1),""))</f>
        <v/>
      </c>
    </row>
    <row r="3325" spans="34:34" x14ac:dyDescent="0.35">
      <c r="AH3325" s="16" t="str">
        <f>IF(AND(B3325="Premier League",E3325="Live"),_xlfn.XLOOKUP(_xlfn.TEXTJOIN(" vs ",,C3325:D3325),Calendar!G:G,Calendar!B:B),IF(AND(B3325="Premier League",E3325="Highlights"),_xlfn.XLOOKUP(H3325,Calendar!O:O,Calendar!N:N,,-1),""))</f>
        <v/>
      </c>
    </row>
    <row r="3326" spans="34:34" x14ac:dyDescent="0.35">
      <c r="AH3326" s="16" t="str">
        <f>IF(AND(B3326="Premier League",E3326="Live"),_xlfn.XLOOKUP(_xlfn.TEXTJOIN(" vs ",,C3326:D3326),Calendar!G:G,Calendar!B:B),IF(AND(B3326="Premier League",E3326="Highlights"),_xlfn.XLOOKUP(H3326,Calendar!O:O,Calendar!N:N,,-1),""))</f>
        <v/>
      </c>
    </row>
    <row r="3327" spans="34:34" x14ac:dyDescent="0.35">
      <c r="AH3327" s="16" t="str">
        <f>IF(AND(B3327="Premier League",E3327="Live"),_xlfn.XLOOKUP(_xlfn.TEXTJOIN(" vs ",,C3327:D3327),Calendar!G:G,Calendar!B:B),IF(AND(B3327="Premier League",E3327="Highlights"),_xlfn.XLOOKUP(H3327,Calendar!O:O,Calendar!N:N,,-1),""))</f>
        <v/>
      </c>
    </row>
    <row r="3328" spans="34:34" x14ac:dyDescent="0.35">
      <c r="AH3328" s="16" t="str">
        <f>IF(AND(B3328="Premier League",E3328="Live"),_xlfn.XLOOKUP(_xlfn.TEXTJOIN(" vs ",,C3328:D3328),Calendar!G:G,Calendar!B:B),IF(AND(B3328="Premier League",E3328="Highlights"),_xlfn.XLOOKUP(H3328,Calendar!O:O,Calendar!N:N,,-1),""))</f>
        <v/>
      </c>
    </row>
    <row r="3329" spans="34:34" x14ac:dyDescent="0.35">
      <c r="AH3329" s="16" t="str">
        <f>IF(AND(B3329="Premier League",E3329="Live"),_xlfn.XLOOKUP(_xlfn.TEXTJOIN(" vs ",,C3329:D3329),Calendar!G:G,Calendar!B:B),IF(AND(B3329="Premier League",E3329="Highlights"),_xlfn.XLOOKUP(H3329,Calendar!O:O,Calendar!N:N,,-1),""))</f>
        <v/>
      </c>
    </row>
    <row r="3330" spans="34:34" x14ac:dyDescent="0.35">
      <c r="AH3330" s="16" t="str">
        <f>IF(AND(B3330="Premier League",E3330="Live"),_xlfn.XLOOKUP(_xlfn.TEXTJOIN(" vs ",,C3330:D3330),Calendar!G:G,Calendar!B:B),IF(AND(B3330="Premier League",E3330="Highlights"),_xlfn.XLOOKUP(H3330,Calendar!O:O,Calendar!N:N,,-1),""))</f>
        <v/>
      </c>
    </row>
    <row r="3331" spans="34:34" x14ac:dyDescent="0.35">
      <c r="AH3331" s="16" t="str">
        <f>IF(AND(B3331="Premier League",E3331="Live"),_xlfn.XLOOKUP(_xlfn.TEXTJOIN(" vs ",,C3331:D3331),Calendar!G:G,Calendar!B:B),IF(AND(B3331="Premier League",E3331="Highlights"),_xlfn.XLOOKUP(H3331,Calendar!O:O,Calendar!N:N,,-1),""))</f>
        <v/>
      </c>
    </row>
    <row r="3332" spans="34:34" x14ac:dyDescent="0.35">
      <c r="AH3332" s="16" t="str">
        <f>IF(AND(B3332="Premier League",E3332="Live"),_xlfn.XLOOKUP(_xlfn.TEXTJOIN(" vs ",,C3332:D3332),Calendar!G:G,Calendar!B:B),IF(AND(B3332="Premier League",E3332="Highlights"),_xlfn.XLOOKUP(H3332,Calendar!O:O,Calendar!N:N,,-1),""))</f>
        <v/>
      </c>
    </row>
    <row r="3333" spans="34:34" x14ac:dyDescent="0.35">
      <c r="AH3333" s="16" t="str">
        <f>IF(AND(B3333="Premier League",E3333="Live"),_xlfn.XLOOKUP(_xlfn.TEXTJOIN(" vs ",,C3333:D3333),Calendar!G:G,Calendar!B:B),IF(AND(B3333="Premier League",E3333="Highlights"),_xlfn.XLOOKUP(H3333,Calendar!O:O,Calendar!N:N,,-1),""))</f>
        <v/>
      </c>
    </row>
    <row r="3334" spans="34:34" x14ac:dyDescent="0.35">
      <c r="AH3334" s="16" t="str">
        <f>IF(AND(B3334="Premier League",E3334="Live"),_xlfn.XLOOKUP(_xlfn.TEXTJOIN(" vs ",,C3334:D3334),Calendar!G:G,Calendar!B:B),IF(AND(B3334="Premier League",E3334="Highlights"),_xlfn.XLOOKUP(H3334,Calendar!O:O,Calendar!N:N,,-1),""))</f>
        <v/>
      </c>
    </row>
    <row r="3335" spans="34:34" x14ac:dyDescent="0.35">
      <c r="AH3335" s="16" t="str">
        <f>IF(AND(B3335="Premier League",E3335="Live"),_xlfn.XLOOKUP(_xlfn.TEXTJOIN(" vs ",,C3335:D3335),Calendar!G:G,Calendar!B:B),IF(AND(B3335="Premier League",E3335="Highlights"),_xlfn.XLOOKUP(H3335,Calendar!O:O,Calendar!N:N,,-1),""))</f>
        <v/>
      </c>
    </row>
    <row r="3336" spans="34:34" x14ac:dyDescent="0.35">
      <c r="AH3336" s="16" t="str">
        <f>IF(AND(B3336="Premier League",E3336="Live"),_xlfn.XLOOKUP(_xlfn.TEXTJOIN(" vs ",,C3336:D3336),Calendar!G:G,Calendar!B:B),IF(AND(B3336="Premier League",E3336="Highlights"),_xlfn.XLOOKUP(H3336,Calendar!O:O,Calendar!N:N,,-1),""))</f>
        <v/>
      </c>
    </row>
    <row r="3337" spans="34:34" x14ac:dyDescent="0.35">
      <c r="AH3337" s="16" t="str">
        <f>IF(AND(B3337="Premier League",E3337="Live"),_xlfn.XLOOKUP(_xlfn.TEXTJOIN(" vs ",,C3337:D3337),Calendar!G:G,Calendar!B:B),IF(AND(B3337="Premier League",E3337="Highlights"),_xlfn.XLOOKUP(H3337,Calendar!O:O,Calendar!N:N,,-1),""))</f>
        <v/>
      </c>
    </row>
    <row r="3338" spans="34:34" x14ac:dyDescent="0.35">
      <c r="AH3338" s="16" t="str">
        <f>IF(AND(B3338="Premier League",E3338="Live"),_xlfn.XLOOKUP(_xlfn.TEXTJOIN(" vs ",,C3338:D3338),Calendar!G:G,Calendar!B:B),IF(AND(B3338="Premier League",E3338="Highlights"),_xlfn.XLOOKUP(H3338,Calendar!O:O,Calendar!N:N,,-1),""))</f>
        <v/>
      </c>
    </row>
    <row r="3339" spans="34:34" x14ac:dyDescent="0.35">
      <c r="AH3339" s="16" t="str">
        <f>IF(AND(B3339="Premier League",E3339="Live"),_xlfn.XLOOKUP(_xlfn.TEXTJOIN(" vs ",,C3339:D3339),Calendar!G:G,Calendar!B:B),IF(AND(B3339="Premier League",E3339="Highlights"),_xlfn.XLOOKUP(H3339,Calendar!O:O,Calendar!N:N,,-1),""))</f>
        <v/>
      </c>
    </row>
    <row r="3340" spans="34:34" x14ac:dyDescent="0.35">
      <c r="AH3340" s="16" t="str">
        <f>IF(AND(B3340="Premier League",E3340="Live"),_xlfn.XLOOKUP(_xlfn.TEXTJOIN(" vs ",,C3340:D3340),Calendar!G:G,Calendar!B:B),IF(AND(B3340="Premier League",E3340="Highlights"),_xlfn.XLOOKUP(H3340,Calendar!O:O,Calendar!N:N,,-1),""))</f>
        <v/>
      </c>
    </row>
    <row r="3341" spans="34:34" x14ac:dyDescent="0.35">
      <c r="AH3341" s="16" t="str">
        <f>IF(AND(B3341="Premier League",E3341="Live"),_xlfn.XLOOKUP(_xlfn.TEXTJOIN(" vs ",,C3341:D3341),Calendar!G:G,Calendar!B:B),IF(AND(B3341="Premier League",E3341="Highlights"),_xlfn.XLOOKUP(H3341,Calendar!O:O,Calendar!N:N,,-1),""))</f>
        <v/>
      </c>
    </row>
    <row r="3342" spans="34:34" x14ac:dyDescent="0.35">
      <c r="AH3342" s="16" t="str">
        <f>IF(AND(B3342="Premier League",E3342="Live"),_xlfn.XLOOKUP(_xlfn.TEXTJOIN(" vs ",,C3342:D3342),Calendar!G:G,Calendar!B:B),IF(AND(B3342="Premier League",E3342="Highlights"),_xlfn.XLOOKUP(H3342,Calendar!O:O,Calendar!N:N,,-1),""))</f>
        <v/>
      </c>
    </row>
    <row r="3343" spans="34:34" x14ac:dyDescent="0.35">
      <c r="AH3343" s="16" t="str">
        <f>IF(AND(B3343="Premier League",E3343="Live"),_xlfn.XLOOKUP(_xlfn.TEXTJOIN(" vs ",,C3343:D3343),Calendar!G:G,Calendar!B:B),IF(AND(B3343="Premier League",E3343="Highlights"),_xlfn.XLOOKUP(H3343,Calendar!O:O,Calendar!N:N,,-1),""))</f>
        <v/>
      </c>
    </row>
    <row r="3344" spans="34:34" x14ac:dyDescent="0.35">
      <c r="AH3344" s="16" t="str">
        <f>IF(AND(B3344="Premier League",E3344="Live"),_xlfn.XLOOKUP(_xlfn.TEXTJOIN(" vs ",,C3344:D3344),Calendar!G:G,Calendar!B:B),IF(AND(B3344="Premier League",E3344="Highlights"),_xlfn.XLOOKUP(H3344,Calendar!O:O,Calendar!N:N,,-1),""))</f>
        <v/>
      </c>
    </row>
    <row r="3345" spans="34:34" x14ac:dyDescent="0.35">
      <c r="AH3345" s="16" t="str">
        <f>IF(AND(B3345="Premier League",E3345="Live"),_xlfn.XLOOKUP(_xlfn.TEXTJOIN(" vs ",,C3345:D3345),Calendar!G:G,Calendar!B:B),IF(AND(B3345="Premier League",E3345="Highlights"),_xlfn.XLOOKUP(H3345,Calendar!O:O,Calendar!N:N,,-1),""))</f>
        <v/>
      </c>
    </row>
    <row r="3346" spans="34:34" x14ac:dyDescent="0.35">
      <c r="AH3346" s="16" t="str">
        <f>IF(AND(B3346="Premier League",E3346="Live"),_xlfn.XLOOKUP(_xlfn.TEXTJOIN(" vs ",,C3346:D3346),Calendar!G:G,Calendar!B:B),IF(AND(B3346="Premier League",E3346="Highlights"),_xlfn.XLOOKUP(H3346,Calendar!O:O,Calendar!N:N,,-1),""))</f>
        <v/>
      </c>
    </row>
    <row r="3347" spans="34:34" x14ac:dyDescent="0.35">
      <c r="AH3347" s="16" t="str">
        <f>IF(AND(B3347="Premier League",E3347="Live"),_xlfn.XLOOKUP(_xlfn.TEXTJOIN(" vs ",,C3347:D3347),Calendar!G:G,Calendar!B:B),IF(AND(B3347="Premier League",E3347="Highlights"),_xlfn.XLOOKUP(H3347,Calendar!O:O,Calendar!N:N,,-1),""))</f>
        <v/>
      </c>
    </row>
    <row r="3348" spans="34:34" x14ac:dyDescent="0.35">
      <c r="AH3348" s="16" t="str">
        <f>IF(AND(B3348="Premier League",E3348="Live"),_xlfn.XLOOKUP(_xlfn.TEXTJOIN(" vs ",,C3348:D3348),Calendar!G:G,Calendar!B:B),IF(AND(B3348="Premier League",E3348="Highlights"),_xlfn.XLOOKUP(H3348,Calendar!O:O,Calendar!N:N,,-1),""))</f>
        <v/>
      </c>
    </row>
    <row r="3349" spans="34:34" x14ac:dyDescent="0.35">
      <c r="AH3349" s="16" t="str">
        <f>IF(AND(B3349="Premier League",E3349="Live"),_xlfn.XLOOKUP(_xlfn.TEXTJOIN(" vs ",,C3349:D3349),Calendar!G:G,Calendar!B:B),IF(AND(B3349="Premier League",E3349="Highlights"),_xlfn.XLOOKUP(H3349,Calendar!O:O,Calendar!N:N,,-1),""))</f>
        <v/>
      </c>
    </row>
    <row r="3350" spans="34:34" x14ac:dyDescent="0.35">
      <c r="AH3350" s="16" t="str">
        <f>IF(AND(B3350="Premier League",E3350="Live"),_xlfn.XLOOKUP(_xlfn.TEXTJOIN(" vs ",,C3350:D3350),Calendar!G:G,Calendar!B:B),IF(AND(B3350="Premier League",E3350="Highlights"),_xlfn.XLOOKUP(H3350,Calendar!O:O,Calendar!N:N,,-1),""))</f>
        <v/>
      </c>
    </row>
    <row r="3351" spans="34:34" x14ac:dyDescent="0.35">
      <c r="AH3351" s="16" t="str">
        <f>IF(AND(B3351="Premier League",E3351="Live"),_xlfn.XLOOKUP(_xlfn.TEXTJOIN(" vs ",,C3351:D3351),Calendar!G:G,Calendar!B:B),IF(AND(B3351="Premier League",E3351="Highlights"),_xlfn.XLOOKUP(H3351,Calendar!O:O,Calendar!N:N,,-1),""))</f>
        <v/>
      </c>
    </row>
    <row r="3352" spans="34:34" x14ac:dyDescent="0.35">
      <c r="AH3352" s="16" t="str">
        <f>IF(AND(B3352="Premier League",E3352="Live"),_xlfn.XLOOKUP(_xlfn.TEXTJOIN(" vs ",,C3352:D3352),Calendar!G:G,Calendar!B:B),IF(AND(B3352="Premier League",E3352="Highlights"),_xlfn.XLOOKUP(H3352,Calendar!O:O,Calendar!N:N,,-1),""))</f>
        <v/>
      </c>
    </row>
    <row r="3353" spans="34:34" x14ac:dyDescent="0.35">
      <c r="AH3353" s="16" t="str">
        <f>IF(AND(B3353="Premier League",E3353="Live"),_xlfn.XLOOKUP(_xlfn.TEXTJOIN(" vs ",,C3353:D3353),Calendar!G:G,Calendar!B:B),IF(AND(B3353="Premier League",E3353="Highlights"),_xlfn.XLOOKUP(H3353,Calendar!O:O,Calendar!N:N,,-1),""))</f>
        <v/>
      </c>
    </row>
    <row r="3354" spans="34:34" x14ac:dyDescent="0.35">
      <c r="AH3354" s="16" t="str">
        <f>IF(AND(B3354="Premier League",E3354="Live"),_xlfn.XLOOKUP(_xlfn.TEXTJOIN(" vs ",,C3354:D3354),Calendar!G:G,Calendar!B:B),IF(AND(B3354="Premier League",E3354="Highlights"),_xlfn.XLOOKUP(H3354,Calendar!O:O,Calendar!N:N,,-1),""))</f>
        <v/>
      </c>
    </row>
    <row r="3355" spans="34:34" x14ac:dyDescent="0.35">
      <c r="AH3355" s="16" t="str">
        <f>IF(AND(B3355="Premier League",E3355="Live"),_xlfn.XLOOKUP(_xlfn.TEXTJOIN(" vs ",,C3355:D3355),Calendar!G:G,Calendar!B:B),IF(AND(B3355="Premier League",E3355="Highlights"),_xlfn.XLOOKUP(H3355,Calendar!O:O,Calendar!N:N,,-1),""))</f>
        <v/>
      </c>
    </row>
    <row r="3356" spans="34:34" x14ac:dyDescent="0.35">
      <c r="AH3356" s="16" t="str">
        <f>IF(AND(B3356="Premier League",E3356="Live"),_xlfn.XLOOKUP(_xlfn.TEXTJOIN(" vs ",,C3356:D3356),Calendar!G:G,Calendar!B:B),IF(AND(B3356="Premier League",E3356="Highlights"),_xlfn.XLOOKUP(H3356,Calendar!O:O,Calendar!N:N,,-1),""))</f>
        <v/>
      </c>
    </row>
    <row r="3357" spans="34:34" x14ac:dyDescent="0.35">
      <c r="AH3357" s="16" t="str">
        <f>IF(AND(B3357="Premier League",E3357="Live"),_xlfn.XLOOKUP(_xlfn.TEXTJOIN(" vs ",,C3357:D3357),Calendar!G:G,Calendar!B:B),IF(AND(B3357="Premier League",E3357="Highlights"),_xlfn.XLOOKUP(H3357,Calendar!O:O,Calendar!N:N,,-1),""))</f>
        <v/>
      </c>
    </row>
    <row r="3358" spans="34:34" x14ac:dyDescent="0.35">
      <c r="AH3358" s="16" t="str">
        <f>IF(AND(B3358="Premier League",E3358="Live"),_xlfn.XLOOKUP(_xlfn.TEXTJOIN(" vs ",,C3358:D3358),Calendar!G:G,Calendar!B:B),IF(AND(B3358="Premier League",E3358="Highlights"),_xlfn.XLOOKUP(H3358,Calendar!O:O,Calendar!N:N,,-1),""))</f>
        <v/>
      </c>
    </row>
    <row r="3359" spans="34:34" x14ac:dyDescent="0.35">
      <c r="AH3359" s="16" t="str">
        <f>IF(AND(B3359="Premier League",E3359="Live"),_xlfn.XLOOKUP(_xlfn.TEXTJOIN(" vs ",,C3359:D3359),Calendar!G:G,Calendar!B:B),IF(AND(B3359="Premier League",E3359="Highlights"),_xlfn.XLOOKUP(H3359,Calendar!O:O,Calendar!N:N,,-1),""))</f>
        <v/>
      </c>
    </row>
    <row r="3360" spans="34:34" x14ac:dyDescent="0.35">
      <c r="AH3360" s="16" t="str">
        <f>IF(AND(B3360="Premier League",E3360="Live"),_xlfn.XLOOKUP(_xlfn.TEXTJOIN(" vs ",,C3360:D3360),Calendar!G:G,Calendar!B:B),IF(AND(B3360="Premier League",E3360="Highlights"),_xlfn.XLOOKUP(H3360,Calendar!O:O,Calendar!N:N,,-1),""))</f>
        <v/>
      </c>
    </row>
    <row r="3361" spans="34:34" x14ac:dyDescent="0.35">
      <c r="AH3361" s="16" t="str">
        <f>IF(AND(B3361="Premier League",E3361="Live"),_xlfn.XLOOKUP(_xlfn.TEXTJOIN(" vs ",,C3361:D3361),Calendar!G:G,Calendar!B:B),IF(AND(B3361="Premier League",E3361="Highlights"),_xlfn.XLOOKUP(H3361,Calendar!O:O,Calendar!N:N,,-1),""))</f>
        <v/>
      </c>
    </row>
    <row r="3362" spans="34:34" x14ac:dyDescent="0.35">
      <c r="AH3362" s="16" t="str">
        <f>IF(AND(B3362="Premier League",E3362="Live"),_xlfn.XLOOKUP(_xlfn.TEXTJOIN(" vs ",,C3362:D3362),Calendar!G:G,Calendar!B:B),IF(AND(B3362="Premier League",E3362="Highlights"),_xlfn.XLOOKUP(H3362,Calendar!O:O,Calendar!N:N,,-1),""))</f>
        <v/>
      </c>
    </row>
    <row r="3363" spans="34:34" x14ac:dyDescent="0.35">
      <c r="AH3363" s="16" t="str">
        <f>IF(AND(B3363="Premier League",E3363="Live"),_xlfn.XLOOKUP(_xlfn.TEXTJOIN(" vs ",,C3363:D3363),Calendar!G:G,Calendar!B:B),IF(AND(B3363="Premier League",E3363="Highlights"),_xlfn.XLOOKUP(H3363,Calendar!O:O,Calendar!N:N,,-1),""))</f>
        <v/>
      </c>
    </row>
    <row r="3364" spans="34:34" x14ac:dyDescent="0.35">
      <c r="AH3364" s="16" t="str">
        <f>IF(AND(B3364="Premier League",E3364="Live"),_xlfn.XLOOKUP(_xlfn.TEXTJOIN(" vs ",,C3364:D3364),Calendar!G:G,Calendar!B:B),IF(AND(B3364="Premier League",E3364="Highlights"),_xlfn.XLOOKUP(H3364,Calendar!O:O,Calendar!N:N,,-1),""))</f>
        <v/>
      </c>
    </row>
    <row r="3365" spans="34:34" x14ac:dyDescent="0.35">
      <c r="AH3365" s="16" t="str">
        <f>IF(AND(B3365="Premier League",E3365="Live"),_xlfn.XLOOKUP(_xlfn.TEXTJOIN(" vs ",,C3365:D3365),Calendar!G:G,Calendar!B:B),IF(AND(B3365="Premier League",E3365="Highlights"),_xlfn.XLOOKUP(H3365,Calendar!O:O,Calendar!N:N,,-1),""))</f>
        <v/>
      </c>
    </row>
    <row r="3366" spans="34:34" x14ac:dyDescent="0.35">
      <c r="AH3366" s="16" t="str">
        <f>IF(AND(B3366="Premier League",E3366="Live"),_xlfn.XLOOKUP(_xlfn.TEXTJOIN(" vs ",,C3366:D3366),Calendar!G:G,Calendar!B:B),IF(AND(B3366="Premier League",E3366="Highlights"),_xlfn.XLOOKUP(H3366,Calendar!O:O,Calendar!N:N,,-1),""))</f>
        <v/>
      </c>
    </row>
    <row r="3367" spans="34:34" x14ac:dyDescent="0.35">
      <c r="AH3367" s="16" t="str">
        <f>IF(AND(B3367="Premier League",E3367="Live"),_xlfn.XLOOKUP(_xlfn.TEXTJOIN(" vs ",,C3367:D3367),Calendar!G:G,Calendar!B:B),IF(AND(B3367="Premier League",E3367="Highlights"),_xlfn.XLOOKUP(H3367,Calendar!O:O,Calendar!N:N,,-1),""))</f>
        <v/>
      </c>
    </row>
    <row r="3368" spans="34:34" x14ac:dyDescent="0.35">
      <c r="AH3368" s="16" t="str">
        <f>IF(AND(B3368="Premier League",E3368="Live"),_xlfn.XLOOKUP(_xlfn.TEXTJOIN(" vs ",,C3368:D3368),Calendar!G:G,Calendar!B:B),IF(AND(B3368="Premier League",E3368="Highlights"),_xlfn.XLOOKUP(H3368,Calendar!O:O,Calendar!N:N,,-1),""))</f>
        <v/>
      </c>
    </row>
    <row r="3369" spans="34:34" x14ac:dyDescent="0.35">
      <c r="AH3369" s="16" t="str">
        <f>IF(AND(B3369="Premier League",E3369="Live"),_xlfn.XLOOKUP(_xlfn.TEXTJOIN(" vs ",,C3369:D3369),Calendar!G:G,Calendar!B:B),IF(AND(B3369="Premier League",E3369="Highlights"),_xlfn.XLOOKUP(H3369,Calendar!O:O,Calendar!N:N,,-1),""))</f>
        <v/>
      </c>
    </row>
    <row r="3370" spans="34:34" x14ac:dyDescent="0.35">
      <c r="AH3370" s="16" t="str">
        <f>IF(AND(B3370="Premier League",E3370="Live"),_xlfn.XLOOKUP(_xlfn.TEXTJOIN(" vs ",,C3370:D3370),Calendar!G:G,Calendar!B:B),IF(AND(B3370="Premier League",E3370="Highlights"),_xlfn.XLOOKUP(H3370,Calendar!O:O,Calendar!N:N,,-1),""))</f>
        <v/>
      </c>
    </row>
    <row r="3371" spans="34:34" x14ac:dyDescent="0.35">
      <c r="AH3371" s="16" t="str">
        <f>IF(AND(B3371="Premier League",E3371="Live"),_xlfn.XLOOKUP(_xlfn.TEXTJOIN(" vs ",,C3371:D3371),Calendar!G:G,Calendar!B:B),IF(AND(B3371="Premier League",E3371="Highlights"),_xlfn.XLOOKUP(H3371,Calendar!O:O,Calendar!N:N,,-1),""))</f>
        <v/>
      </c>
    </row>
    <row r="3372" spans="34:34" x14ac:dyDescent="0.35">
      <c r="AH3372" s="16" t="str">
        <f>IF(AND(B3372="Premier League",E3372="Live"),_xlfn.XLOOKUP(_xlfn.TEXTJOIN(" vs ",,C3372:D3372),Calendar!G:G,Calendar!B:B),IF(AND(B3372="Premier League",E3372="Highlights"),_xlfn.XLOOKUP(H3372,Calendar!O:O,Calendar!N:N,,-1),""))</f>
        <v/>
      </c>
    </row>
    <row r="3373" spans="34:34" x14ac:dyDescent="0.35">
      <c r="AH3373" s="16" t="str">
        <f>IF(AND(B3373="Premier League",E3373="Live"),_xlfn.XLOOKUP(_xlfn.TEXTJOIN(" vs ",,C3373:D3373),Calendar!G:G,Calendar!B:B),IF(AND(B3373="Premier League",E3373="Highlights"),_xlfn.XLOOKUP(H3373,Calendar!O:O,Calendar!N:N,,-1),""))</f>
        <v/>
      </c>
    </row>
    <row r="3374" spans="34:34" x14ac:dyDescent="0.35">
      <c r="AH3374" s="16" t="str">
        <f>IF(AND(B3374="Premier League",E3374="Live"),_xlfn.XLOOKUP(_xlfn.TEXTJOIN(" vs ",,C3374:D3374),Calendar!G:G,Calendar!B:B),IF(AND(B3374="Premier League",E3374="Highlights"),_xlfn.XLOOKUP(H3374,Calendar!O:O,Calendar!N:N,,-1),""))</f>
        <v/>
      </c>
    </row>
    <row r="3375" spans="34:34" x14ac:dyDescent="0.35">
      <c r="AH3375" s="16" t="str">
        <f>IF(AND(B3375="Premier League",E3375="Live"),_xlfn.XLOOKUP(_xlfn.TEXTJOIN(" vs ",,C3375:D3375),Calendar!G:G,Calendar!B:B),IF(AND(B3375="Premier League",E3375="Highlights"),_xlfn.XLOOKUP(H3375,Calendar!O:O,Calendar!N:N,,-1),""))</f>
        <v/>
      </c>
    </row>
    <row r="3376" spans="34:34" x14ac:dyDescent="0.35">
      <c r="AH3376" s="16" t="str">
        <f>IF(AND(B3376="Premier League",E3376="Live"),_xlfn.XLOOKUP(_xlfn.TEXTJOIN(" vs ",,C3376:D3376),Calendar!G:G,Calendar!B:B),IF(AND(B3376="Premier League",E3376="Highlights"),_xlfn.XLOOKUP(H3376,Calendar!O:O,Calendar!N:N,,-1),""))</f>
        <v/>
      </c>
    </row>
    <row r="3377" spans="34:34" x14ac:dyDescent="0.35">
      <c r="AH3377" s="16" t="str">
        <f>IF(AND(B3377="Premier League",E3377="Live"),_xlfn.XLOOKUP(_xlfn.TEXTJOIN(" vs ",,C3377:D3377),Calendar!G:G,Calendar!B:B),IF(AND(B3377="Premier League",E3377="Highlights"),_xlfn.XLOOKUP(H3377,Calendar!O:O,Calendar!N:N,,-1),""))</f>
        <v/>
      </c>
    </row>
    <row r="3378" spans="34:34" x14ac:dyDescent="0.35">
      <c r="AH3378" s="16" t="str">
        <f>IF(AND(B3378="Premier League",E3378="Live"),_xlfn.XLOOKUP(_xlfn.TEXTJOIN(" vs ",,C3378:D3378),Calendar!G:G,Calendar!B:B),IF(AND(B3378="Premier League",E3378="Highlights"),_xlfn.XLOOKUP(H3378,Calendar!O:O,Calendar!N:N,,-1),""))</f>
        <v/>
      </c>
    </row>
    <row r="3379" spans="34:34" x14ac:dyDescent="0.35">
      <c r="AH3379" s="16" t="str">
        <f>IF(AND(B3379="Premier League",E3379="Live"),_xlfn.XLOOKUP(_xlfn.TEXTJOIN(" vs ",,C3379:D3379),Calendar!G:G,Calendar!B:B),IF(AND(B3379="Premier League",E3379="Highlights"),_xlfn.XLOOKUP(H3379,Calendar!O:O,Calendar!N:N,,-1),""))</f>
        <v/>
      </c>
    </row>
    <row r="3380" spans="34:34" x14ac:dyDescent="0.35">
      <c r="AH3380" s="16" t="str">
        <f>IF(AND(B3380="Premier League",E3380="Live"),_xlfn.XLOOKUP(_xlfn.TEXTJOIN(" vs ",,C3380:D3380),Calendar!G:G,Calendar!B:B),IF(AND(B3380="Premier League",E3380="Highlights"),_xlfn.XLOOKUP(H3380,Calendar!O:O,Calendar!N:N,,-1),""))</f>
        <v/>
      </c>
    </row>
    <row r="3381" spans="34:34" x14ac:dyDescent="0.35">
      <c r="AH3381" s="16" t="str">
        <f>IF(AND(B3381="Premier League",E3381="Live"),_xlfn.XLOOKUP(_xlfn.TEXTJOIN(" vs ",,C3381:D3381),Calendar!G:G,Calendar!B:B),IF(AND(B3381="Premier League",E3381="Highlights"),_xlfn.XLOOKUP(H3381,Calendar!O:O,Calendar!N:N,,-1),""))</f>
        <v/>
      </c>
    </row>
    <row r="3382" spans="34:34" x14ac:dyDescent="0.35">
      <c r="AH3382" s="16" t="str">
        <f>IF(AND(B3382="Premier League",E3382="Live"),_xlfn.XLOOKUP(_xlfn.TEXTJOIN(" vs ",,C3382:D3382),Calendar!G:G,Calendar!B:B),IF(AND(B3382="Premier League",E3382="Highlights"),_xlfn.XLOOKUP(H3382,Calendar!O:O,Calendar!N:N,,-1),""))</f>
        <v/>
      </c>
    </row>
    <row r="3383" spans="34:34" x14ac:dyDescent="0.35">
      <c r="AH3383" s="16" t="str">
        <f>IF(AND(B3383="Premier League",E3383="Live"),_xlfn.XLOOKUP(_xlfn.TEXTJOIN(" vs ",,C3383:D3383),Calendar!G:G,Calendar!B:B),IF(AND(B3383="Premier League",E3383="Highlights"),_xlfn.XLOOKUP(H3383,Calendar!O:O,Calendar!N:N,,-1),""))</f>
        <v/>
      </c>
    </row>
    <row r="3384" spans="34:34" x14ac:dyDescent="0.35">
      <c r="AH3384" s="16" t="str">
        <f>IF(AND(B3384="Premier League",E3384="Live"),_xlfn.XLOOKUP(_xlfn.TEXTJOIN(" vs ",,C3384:D3384),Calendar!G:G,Calendar!B:B),IF(AND(B3384="Premier League",E3384="Highlights"),_xlfn.XLOOKUP(H3384,Calendar!O:O,Calendar!N:N,,-1),""))</f>
        <v/>
      </c>
    </row>
    <row r="3385" spans="34:34" x14ac:dyDescent="0.35">
      <c r="AH3385" s="16" t="str">
        <f>IF(AND(B3385="Premier League",E3385="Live"),_xlfn.XLOOKUP(_xlfn.TEXTJOIN(" vs ",,C3385:D3385),Calendar!G:G,Calendar!B:B),IF(AND(B3385="Premier League",E3385="Highlights"),_xlfn.XLOOKUP(H3385,Calendar!O:O,Calendar!N:N,,-1),""))</f>
        <v/>
      </c>
    </row>
    <row r="3386" spans="34:34" x14ac:dyDescent="0.35">
      <c r="AH3386" s="16" t="str">
        <f>IF(AND(B3386="Premier League",E3386="Live"),_xlfn.XLOOKUP(_xlfn.TEXTJOIN(" vs ",,C3386:D3386),Calendar!G:G,Calendar!B:B),IF(AND(B3386="Premier League",E3386="Highlights"),_xlfn.XLOOKUP(H3386,Calendar!O:O,Calendar!N:N,,-1),""))</f>
        <v/>
      </c>
    </row>
    <row r="3387" spans="34:34" x14ac:dyDescent="0.35">
      <c r="AH3387" s="16" t="str">
        <f>IF(AND(B3387="Premier League",E3387="Live"),_xlfn.XLOOKUP(_xlfn.TEXTJOIN(" vs ",,C3387:D3387),Calendar!G:G,Calendar!B:B),IF(AND(B3387="Premier League",E3387="Highlights"),_xlfn.XLOOKUP(H3387,Calendar!O:O,Calendar!N:N,,-1),""))</f>
        <v/>
      </c>
    </row>
    <row r="3388" spans="34:34" x14ac:dyDescent="0.35">
      <c r="AH3388" s="16" t="str">
        <f>IF(AND(B3388="Premier League",E3388="Live"),_xlfn.XLOOKUP(_xlfn.TEXTJOIN(" vs ",,C3388:D3388),Calendar!G:G,Calendar!B:B),IF(AND(B3388="Premier League",E3388="Highlights"),_xlfn.XLOOKUP(H3388,Calendar!O:O,Calendar!N:N,,-1),""))</f>
        <v/>
      </c>
    </row>
    <row r="3389" spans="34:34" x14ac:dyDescent="0.35">
      <c r="AH3389" s="16" t="str">
        <f>IF(AND(B3389="Premier League",E3389="Live"),_xlfn.XLOOKUP(_xlfn.TEXTJOIN(" vs ",,C3389:D3389),Calendar!G:G,Calendar!B:B),IF(AND(B3389="Premier League",E3389="Highlights"),_xlfn.XLOOKUP(H3389,Calendar!O:O,Calendar!N:N,,-1),""))</f>
        <v/>
      </c>
    </row>
    <row r="3390" spans="34:34" x14ac:dyDescent="0.35">
      <c r="AH3390" s="16" t="str">
        <f>IF(AND(B3390="Premier League",E3390="Live"),_xlfn.XLOOKUP(_xlfn.TEXTJOIN(" vs ",,C3390:D3390),Calendar!G:G,Calendar!B:B),IF(AND(B3390="Premier League",E3390="Highlights"),_xlfn.XLOOKUP(H3390,Calendar!O:O,Calendar!N:N,,-1),""))</f>
        <v/>
      </c>
    </row>
    <row r="3391" spans="34:34" x14ac:dyDescent="0.35">
      <c r="AH3391" s="16" t="str">
        <f>IF(AND(B3391="Premier League",E3391="Live"),_xlfn.XLOOKUP(_xlfn.TEXTJOIN(" vs ",,C3391:D3391),Calendar!G:G,Calendar!B:B),IF(AND(B3391="Premier League",E3391="Highlights"),_xlfn.XLOOKUP(H3391,Calendar!O:O,Calendar!N:N,,-1),""))</f>
        <v/>
      </c>
    </row>
    <row r="3392" spans="34:34" x14ac:dyDescent="0.35">
      <c r="AH3392" s="16" t="str">
        <f>IF(AND(B3392="Premier League",E3392="Live"),_xlfn.XLOOKUP(_xlfn.TEXTJOIN(" vs ",,C3392:D3392),Calendar!G:G,Calendar!B:B),IF(AND(B3392="Premier League",E3392="Highlights"),_xlfn.XLOOKUP(H3392,Calendar!O:O,Calendar!N:N,,-1),""))</f>
        <v/>
      </c>
    </row>
    <row r="3393" spans="34:34" x14ac:dyDescent="0.35">
      <c r="AH3393" s="16" t="str">
        <f>IF(AND(B3393="Premier League",E3393="Live"),_xlfn.XLOOKUP(_xlfn.TEXTJOIN(" vs ",,C3393:D3393),Calendar!G:G,Calendar!B:B),IF(AND(B3393="Premier League",E3393="Highlights"),_xlfn.XLOOKUP(H3393,Calendar!O:O,Calendar!N:N,,-1),""))</f>
        <v/>
      </c>
    </row>
    <row r="3394" spans="34:34" x14ac:dyDescent="0.35">
      <c r="AH3394" s="16" t="str">
        <f>IF(AND(B3394="Premier League",E3394="Live"),_xlfn.XLOOKUP(_xlfn.TEXTJOIN(" vs ",,C3394:D3394),Calendar!G:G,Calendar!B:B),IF(AND(B3394="Premier League",E3394="Highlights"),_xlfn.XLOOKUP(H3394,Calendar!O:O,Calendar!N:N,,-1),""))</f>
        <v/>
      </c>
    </row>
    <row r="3395" spans="34:34" x14ac:dyDescent="0.35">
      <c r="AH3395" s="16" t="str">
        <f>IF(AND(B3395="Premier League",E3395="Live"),_xlfn.XLOOKUP(_xlfn.TEXTJOIN(" vs ",,C3395:D3395),Calendar!G:G,Calendar!B:B),IF(AND(B3395="Premier League",E3395="Highlights"),_xlfn.XLOOKUP(H3395,Calendar!O:O,Calendar!N:N,,-1),""))</f>
        <v/>
      </c>
    </row>
    <row r="3396" spans="34:34" x14ac:dyDescent="0.35">
      <c r="AH3396" s="16" t="str">
        <f>IF(AND(B3396="Premier League",E3396="Live"),_xlfn.XLOOKUP(_xlfn.TEXTJOIN(" vs ",,C3396:D3396),Calendar!G:G,Calendar!B:B),IF(AND(B3396="Premier League",E3396="Highlights"),_xlfn.XLOOKUP(H3396,Calendar!O:O,Calendar!N:N,,-1),""))</f>
        <v/>
      </c>
    </row>
    <row r="3397" spans="34:34" x14ac:dyDescent="0.35">
      <c r="AH3397" s="16" t="str">
        <f>IF(AND(B3397="Premier League",E3397="Live"),_xlfn.XLOOKUP(_xlfn.TEXTJOIN(" vs ",,C3397:D3397),Calendar!G:G,Calendar!B:B),IF(AND(B3397="Premier League",E3397="Highlights"),_xlfn.XLOOKUP(H3397,Calendar!O:O,Calendar!N:N,,-1),""))</f>
        <v/>
      </c>
    </row>
    <row r="3398" spans="34:34" x14ac:dyDescent="0.35">
      <c r="AH3398" s="16" t="str">
        <f>IF(AND(B3398="Premier League",E3398="Live"),_xlfn.XLOOKUP(_xlfn.TEXTJOIN(" vs ",,C3398:D3398),Calendar!G:G,Calendar!B:B),IF(AND(B3398="Premier League",E3398="Highlights"),_xlfn.XLOOKUP(H3398,Calendar!O:O,Calendar!N:N,,-1),""))</f>
        <v/>
      </c>
    </row>
    <row r="3399" spans="34:34" x14ac:dyDescent="0.35">
      <c r="AH3399" s="16" t="str">
        <f>IF(AND(B3399="Premier League",E3399="Live"),_xlfn.XLOOKUP(_xlfn.TEXTJOIN(" vs ",,C3399:D3399),Calendar!G:G,Calendar!B:B),IF(AND(B3399="Premier League",E3399="Highlights"),_xlfn.XLOOKUP(H3399,Calendar!O:O,Calendar!N:N,,-1),""))</f>
        <v/>
      </c>
    </row>
    <row r="3400" spans="34:34" x14ac:dyDescent="0.35">
      <c r="AH3400" s="16" t="str">
        <f>IF(AND(B3400="Premier League",E3400="Live"),_xlfn.XLOOKUP(_xlfn.TEXTJOIN(" vs ",,C3400:D3400),Calendar!G:G,Calendar!B:B),IF(AND(B3400="Premier League",E3400="Highlights"),_xlfn.XLOOKUP(H3400,Calendar!O:O,Calendar!N:N,,-1),""))</f>
        <v/>
      </c>
    </row>
    <row r="3401" spans="34:34" x14ac:dyDescent="0.35">
      <c r="AH3401" s="16" t="str">
        <f>IF(AND(B3401="Premier League",E3401="Live"),_xlfn.XLOOKUP(_xlfn.TEXTJOIN(" vs ",,C3401:D3401),Calendar!G:G,Calendar!B:B),IF(AND(B3401="Premier League",E3401="Highlights"),_xlfn.XLOOKUP(H3401,Calendar!O:O,Calendar!N:N,,-1),""))</f>
        <v/>
      </c>
    </row>
    <row r="3402" spans="34:34" x14ac:dyDescent="0.35">
      <c r="AH3402" s="16" t="str">
        <f>IF(AND(B3402="Premier League",E3402="Live"),_xlfn.XLOOKUP(_xlfn.TEXTJOIN(" vs ",,C3402:D3402),Calendar!G:G,Calendar!B:B),IF(AND(B3402="Premier League",E3402="Highlights"),_xlfn.XLOOKUP(H3402,Calendar!O:O,Calendar!N:N,,-1),""))</f>
        <v/>
      </c>
    </row>
    <row r="3403" spans="34:34" x14ac:dyDescent="0.35">
      <c r="AH3403" s="16" t="str">
        <f>IF(AND(B3403="Premier League",E3403="Live"),_xlfn.XLOOKUP(_xlfn.TEXTJOIN(" vs ",,C3403:D3403),Calendar!G:G,Calendar!B:B),IF(AND(B3403="Premier League",E3403="Highlights"),_xlfn.XLOOKUP(H3403,Calendar!O:O,Calendar!N:N,,-1),""))</f>
        <v/>
      </c>
    </row>
    <row r="3404" spans="34:34" x14ac:dyDescent="0.35">
      <c r="AH3404" s="16" t="str">
        <f>IF(AND(B3404="Premier League",E3404="Live"),_xlfn.XLOOKUP(_xlfn.TEXTJOIN(" vs ",,C3404:D3404),Calendar!G:G,Calendar!B:B),IF(AND(B3404="Premier League",E3404="Highlights"),_xlfn.XLOOKUP(H3404,Calendar!O:O,Calendar!N:N,,-1),""))</f>
        <v/>
      </c>
    </row>
    <row r="3405" spans="34:34" x14ac:dyDescent="0.35">
      <c r="AH3405" s="16" t="str">
        <f>IF(AND(B3405="Premier League",E3405="Live"),_xlfn.XLOOKUP(_xlfn.TEXTJOIN(" vs ",,C3405:D3405),Calendar!G:G,Calendar!B:B),IF(AND(B3405="Premier League",E3405="Highlights"),_xlfn.XLOOKUP(H3405,Calendar!O:O,Calendar!N:N,,-1),""))</f>
        <v/>
      </c>
    </row>
    <row r="3406" spans="34:34" x14ac:dyDescent="0.35">
      <c r="AH3406" s="16" t="str">
        <f>IF(AND(B3406="Premier League",E3406="Live"),_xlfn.XLOOKUP(_xlfn.TEXTJOIN(" vs ",,C3406:D3406),Calendar!G:G,Calendar!B:B),IF(AND(B3406="Premier League",E3406="Highlights"),_xlfn.XLOOKUP(H3406,Calendar!O:O,Calendar!N:N,,-1),""))</f>
        <v/>
      </c>
    </row>
    <row r="3407" spans="34:34" x14ac:dyDescent="0.35">
      <c r="AH3407" s="16" t="str">
        <f>IF(AND(B3407="Premier League",E3407="Live"),_xlfn.XLOOKUP(_xlfn.TEXTJOIN(" vs ",,C3407:D3407),Calendar!G:G,Calendar!B:B),IF(AND(B3407="Premier League",E3407="Highlights"),_xlfn.XLOOKUP(H3407,Calendar!O:O,Calendar!N:N,,-1),""))</f>
        <v/>
      </c>
    </row>
    <row r="3408" spans="34:34" x14ac:dyDescent="0.35">
      <c r="AH3408" s="16" t="str">
        <f>IF(AND(B3408="Premier League",E3408="Live"),_xlfn.XLOOKUP(_xlfn.TEXTJOIN(" vs ",,C3408:D3408),Calendar!G:G,Calendar!B:B),IF(AND(B3408="Premier League",E3408="Highlights"),_xlfn.XLOOKUP(H3408,Calendar!O:O,Calendar!N:N,,-1),""))</f>
        <v/>
      </c>
    </row>
    <row r="3409" spans="34:34" x14ac:dyDescent="0.35">
      <c r="AH3409" s="16" t="str">
        <f>IF(AND(B3409="Premier League",E3409="Live"),_xlfn.XLOOKUP(_xlfn.TEXTJOIN(" vs ",,C3409:D3409),Calendar!G:G,Calendar!B:B),IF(AND(B3409="Premier League",E3409="Highlights"),_xlfn.XLOOKUP(H3409,Calendar!O:O,Calendar!N:N,,-1),""))</f>
        <v/>
      </c>
    </row>
    <row r="3410" spans="34:34" x14ac:dyDescent="0.35">
      <c r="AH3410" s="16" t="str">
        <f>IF(AND(B3410="Premier League",E3410="Live"),_xlfn.XLOOKUP(_xlfn.TEXTJOIN(" vs ",,C3410:D3410),Calendar!G:G,Calendar!B:B),IF(AND(B3410="Premier League",E3410="Highlights"),_xlfn.XLOOKUP(H3410,Calendar!O:O,Calendar!N:N,,-1),""))</f>
        <v/>
      </c>
    </row>
    <row r="3411" spans="34:34" x14ac:dyDescent="0.35">
      <c r="AH3411" s="16" t="str">
        <f>IF(AND(B3411="Premier League",E3411="Live"),_xlfn.XLOOKUP(_xlfn.TEXTJOIN(" vs ",,C3411:D3411),Calendar!G:G,Calendar!B:B),IF(AND(B3411="Premier League",E3411="Highlights"),_xlfn.XLOOKUP(H3411,Calendar!O:O,Calendar!N:N,,-1),""))</f>
        <v/>
      </c>
    </row>
    <row r="3412" spans="34:34" x14ac:dyDescent="0.35">
      <c r="AH3412" s="16" t="str">
        <f>IF(AND(B3412="Premier League",E3412="Live"),_xlfn.XLOOKUP(_xlfn.TEXTJOIN(" vs ",,C3412:D3412),Calendar!G:G,Calendar!B:B),IF(AND(B3412="Premier League",E3412="Highlights"),_xlfn.XLOOKUP(H3412,Calendar!O:O,Calendar!N:N,,-1),""))</f>
        <v/>
      </c>
    </row>
    <row r="3413" spans="34:34" x14ac:dyDescent="0.35">
      <c r="AH3413" s="16" t="str">
        <f>IF(AND(B3413="Premier League",E3413="Live"),_xlfn.XLOOKUP(_xlfn.TEXTJOIN(" vs ",,C3413:D3413),Calendar!G:G,Calendar!B:B),IF(AND(B3413="Premier League",E3413="Highlights"),_xlfn.XLOOKUP(H3413,Calendar!O:O,Calendar!N:N,,-1),""))</f>
        <v/>
      </c>
    </row>
    <row r="3414" spans="34:34" x14ac:dyDescent="0.35">
      <c r="AH3414" s="16" t="str">
        <f>IF(AND(B3414="Premier League",E3414="Live"),_xlfn.XLOOKUP(_xlfn.TEXTJOIN(" vs ",,C3414:D3414),Calendar!G:G,Calendar!B:B),IF(AND(B3414="Premier League",E3414="Highlights"),_xlfn.XLOOKUP(H3414,Calendar!O:O,Calendar!N:N,,-1),""))</f>
        <v/>
      </c>
    </row>
    <row r="3415" spans="34:34" x14ac:dyDescent="0.35">
      <c r="AH3415" s="16" t="str">
        <f>IF(AND(B3415="Premier League",E3415="Live"),_xlfn.XLOOKUP(_xlfn.TEXTJOIN(" vs ",,C3415:D3415),Calendar!G:G,Calendar!B:B),IF(AND(B3415="Premier League",E3415="Highlights"),_xlfn.XLOOKUP(H3415,Calendar!O:O,Calendar!N:N,,-1),""))</f>
        <v/>
      </c>
    </row>
    <row r="3416" spans="34:34" x14ac:dyDescent="0.35">
      <c r="AH3416" s="16" t="str">
        <f>IF(AND(B3416="Premier League",E3416="Live"),_xlfn.XLOOKUP(_xlfn.TEXTJOIN(" vs ",,C3416:D3416),Calendar!G:G,Calendar!B:B),IF(AND(B3416="Premier League",E3416="Highlights"),_xlfn.XLOOKUP(H3416,Calendar!O:O,Calendar!N:N,,-1),""))</f>
        <v/>
      </c>
    </row>
    <row r="3417" spans="34:34" x14ac:dyDescent="0.35">
      <c r="AH3417" s="16" t="str">
        <f>IF(AND(B3417="Premier League",E3417="Live"),_xlfn.XLOOKUP(_xlfn.TEXTJOIN(" vs ",,C3417:D3417),Calendar!G:G,Calendar!B:B),IF(AND(B3417="Premier League",E3417="Highlights"),_xlfn.XLOOKUP(H3417,Calendar!O:O,Calendar!N:N,,-1),""))</f>
        <v/>
      </c>
    </row>
    <row r="3418" spans="34:34" x14ac:dyDescent="0.35">
      <c r="AH3418" s="16" t="str">
        <f>IF(AND(B3418="Premier League",E3418="Live"),_xlfn.XLOOKUP(_xlfn.TEXTJOIN(" vs ",,C3418:D3418),Calendar!G:G,Calendar!B:B),IF(AND(B3418="Premier League",E3418="Highlights"),_xlfn.XLOOKUP(H3418,Calendar!O:O,Calendar!N:N,,-1),""))</f>
        <v/>
      </c>
    </row>
    <row r="3419" spans="34:34" x14ac:dyDescent="0.35">
      <c r="AH3419" s="16" t="str">
        <f>IF(AND(B3419="Premier League",E3419="Live"),_xlfn.XLOOKUP(_xlfn.TEXTJOIN(" vs ",,C3419:D3419),Calendar!G:G,Calendar!B:B),IF(AND(B3419="Premier League",E3419="Highlights"),_xlfn.XLOOKUP(H3419,Calendar!O:O,Calendar!N:N,,-1),""))</f>
        <v/>
      </c>
    </row>
    <row r="3420" spans="34:34" x14ac:dyDescent="0.35">
      <c r="AH3420" s="16" t="str">
        <f>IF(AND(B3420="Premier League",E3420="Live"),_xlfn.XLOOKUP(_xlfn.TEXTJOIN(" vs ",,C3420:D3420),Calendar!G:G,Calendar!B:B),IF(AND(B3420="Premier League",E3420="Highlights"),_xlfn.XLOOKUP(H3420,Calendar!O:O,Calendar!N:N,,-1),""))</f>
        <v/>
      </c>
    </row>
    <row r="3421" spans="34:34" x14ac:dyDescent="0.35">
      <c r="AH3421" s="16" t="str">
        <f>IF(AND(B3421="Premier League",E3421="Live"),_xlfn.XLOOKUP(_xlfn.TEXTJOIN(" vs ",,C3421:D3421),Calendar!G:G,Calendar!B:B),IF(AND(B3421="Premier League",E3421="Highlights"),_xlfn.XLOOKUP(H3421,Calendar!O:O,Calendar!N:N,,-1),""))</f>
        <v/>
      </c>
    </row>
    <row r="3422" spans="34:34" x14ac:dyDescent="0.35">
      <c r="AH3422" s="16" t="str">
        <f>IF(AND(B3422="Premier League",E3422="Live"),_xlfn.XLOOKUP(_xlfn.TEXTJOIN(" vs ",,C3422:D3422),Calendar!G:G,Calendar!B:B),IF(AND(B3422="Premier League",E3422="Highlights"),_xlfn.XLOOKUP(H3422,Calendar!O:O,Calendar!N:N,,-1),""))</f>
        <v/>
      </c>
    </row>
    <row r="3423" spans="34:34" x14ac:dyDescent="0.35">
      <c r="AH3423" s="16" t="str">
        <f>IF(AND(B3423="Premier League",E3423="Live"),_xlfn.XLOOKUP(_xlfn.TEXTJOIN(" vs ",,C3423:D3423),Calendar!G:G,Calendar!B:B),IF(AND(B3423="Premier League",E3423="Highlights"),_xlfn.XLOOKUP(H3423,Calendar!O:O,Calendar!N:N,,-1),""))</f>
        <v/>
      </c>
    </row>
    <row r="3424" spans="34:34" x14ac:dyDescent="0.35">
      <c r="AH3424" s="16" t="str">
        <f>IF(AND(B3424="Premier League",E3424="Live"),_xlfn.XLOOKUP(_xlfn.TEXTJOIN(" vs ",,C3424:D3424),Calendar!G:G,Calendar!B:B),IF(AND(B3424="Premier League",E3424="Highlights"),_xlfn.XLOOKUP(H3424,Calendar!O:O,Calendar!N:N,,-1),""))</f>
        <v/>
      </c>
    </row>
    <row r="3425" spans="34:34" x14ac:dyDescent="0.35">
      <c r="AH3425" s="16" t="str">
        <f>IF(AND(B3425="Premier League",E3425="Live"),_xlfn.XLOOKUP(_xlfn.TEXTJOIN(" vs ",,C3425:D3425),Calendar!G:G,Calendar!B:B),IF(AND(B3425="Premier League",E3425="Highlights"),_xlfn.XLOOKUP(H3425,Calendar!O:O,Calendar!N:N,,-1),""))</f>
        <v/>
      </c>
    </row>
    <row r="3426" spans="34:34" x14ac:dyDescent="0.35">
      <c r="AH3426" s="16" t="str">
        <f>IF(AND(B3426="Premier League",E3426="Live"),_xlfn.XLOOKUP(_xlfn.TEXTJOIN(" vs ",,C3426:D3426),Calendar!G:G,Calendar!B:B),IF(AND(B3426="Premier League",E3426="Highlights"),_xlfn.XLOOKUP(H3426,Calendar!O:O,Calendar!N:N,,-1),""))</f>
        <v/>
      </c>
    </row>
    <row r="3427" spans="34:34" x14ac:dyDescent="0.35">
      <c r="AH3427" s="16" t="str">
        <f>IF(AND(B3427="Premier League",E3427="Live"),_xlfn.XLOOKUP(_xlfn.TEXTJOIN(" vs ",,C3427:D3427),Calendar!G:G,Calendar!B:B),IF(AND(B3427="Premier League",E3427="Highlights"),_xlfn.XLOOKUP(H3427,Calendar!O:O,Calendar!N:N,,-1),""))</f>
        <v/>
      </c>
    </row>
    <row r="3428" spans="34:34" x14ac:dyDescent="0.35">
      <c r="AH3428" s="16" t="str">
        <f>IF(AND(B3428="Premier League",E3428="Live"),_xlfn.XLOOKUP(_xlfn.TEXTJOIN(" vs ",,C3428:D3428),Calendar!G:G,Calendar!B:B),IF(AND(B3428="Premier League",E3428="Highlights"),_xlfn.XLOOKUP(H3428,Calendar!O:O,Calendar!N:N,,-1),""))</f>
        <v/>
      </c>
    </row>
    <row r="3429" spans="34:34" x14ac:dyDescent="0.35">
      <c r="AH3429" s="16" t="str">
        <f>IF(AND(B3429="Premier League",E3429="Live"),_xlfn.XLOOKUP(_xlfn.TEXTJOIN(" vs ",,C3429:D3429),Calendar!G:G,Calendar!B:B),IF(AND(B3429="Premier League",E3429="Highlights"),_xlfn.XLOOKUP(H3429,Calendar!O:O,Calendar!N:N,,-1),""))</f>
        <v/>
      </c>
    </row>
    <row r="3430" spans="34:34" x14ac:dyDescent="0.35">
      <c r="AH3430" s="16" t="str">
        <f>IF(AND(B3430="Premier League",E3430="Live"),_xlfn.XLOOKUP(_xlfn.TEXTJOIN(" vs ",,C3430:D3430),Calendar!G:G,Calendar!B:B),IF(AND(B3430="Premier League",E3430="Highlights"),_xlfn.XLOOKUP(H3430,Calendar!O:O,Calendar!N:N,,-1),""))</f>
        <v/>
      </c>
    </row>
    <row r="3431" spans="34:34" x14ac:dyDescent="0.35">
      <c r="AH3431" s="16" t="str">
        <f>IF(AND(B3431="Premier League",E3431="Live"),_xlfn.XLOOKUP(_xlfn.TEXTJOIN(" vs ",,C3431:D3431),Calendar!G:G,Calendar!B:B),IF(AND(B3431="Premier League",E3431="Highlights"),_xlfn.XLOOKUP(H3431,Calendar!O:O,Calendar!N:N,,-1),""))</f>
        <v/>
      </c>
    </row>
    <row r="3432" spans="34:34" x14ac:dyDescent="0.35">
      <c r="AH3432" s="16" t="str">
        <f>IF(AND(B3432="Premier League",E3432="Live"),_xlfn.XLOOKUP(_xlfn.TEXTJOIN(" vs ",,C3432:D3432),Calendar!G:G,Calendar!B:B),IF(AND(B3432="Premier League",E3432="Highlights"),_xlfn.XLOOKUP(H3432,Calendar!O:O,Calendar!N:N,,-1),""))</f>
        <v/>
      </c>
    </row>
    <row r="3433" spans="34:34" x14ac:dyDescent="0.35">
      <c r="AH3433" s="16" t="str">
        <f>IF(AND(B3433="Premier League",E3433="Live"),_xlfn.XLOOKUP(_xlfn.TEXTJOIN(" vs ",,C3433:D3433),Calendar!G:G,Calendar!B:B),IF(AND(B3433="Premier League",E3433="Highlights"),_xlfn.XLOOKUP(H3433,Calendar!O:O,Calendar!N:N,,-1),""))</f>
        <v/>
      </c>
    </row>
    <row r="3434" spans="34:34" x14ac:dyDescent="0.35">
      <c r="AH3434" s="16" t="str">
        <f>IF(AND(B3434="Premier League",E3434="Live"),_xlfn.XLOOKUP(_xlfn.TEXTJOIN(" vs ",,C3434:D3434),Calendar!G:G,Calendar!B:B),IF(AND(B3434="Premier League",E3434="Highlights"),_xlfn.XLOOKUP(H3434,Calendar!O:O,Calendar!N:N,,-1),""))</f>
        <v/>
      </c>
    </row>
    <row r="3435" spans="34:34" x14ac:dyDescent="0.35">
      <c r="AH3435" s="16" t="str">
        <f>IF(AND(B3435="Premier League",E3435="Live"),_xlfn.XLOOKUP(_xlfn.TEXTJOIN(" vs ",,C3435:D3435),Calendar!G:G,Calendar!B:B),IF(AND(B3435="Premier League",E3435="Highlights"),_xlfn.XLOOKUP(H3435,Calendar!O:O,Calendar!N:N,,-1),""))</f>
        <v/>
      </c>
    </row>
    <row r="3436" spans="34:34" x14ac:dyDescent="0.35">
      <c r="AH3436" s="16" t="str">
        <f>IF(AND(B3436="Premier League",E3436="Live"),_xlfn.XLOOKUP(_xlfn.TEXTJOIN(" vs ",,C3436:D3436),Calendar!G:G,Calendar!B:B),IF(AND(B3436="Premier League",E3436="Highlights"),_xlfn.XLOOKUP(H3436,Calendar!O:O,Calendar!N:N,,-1),""))</f>
        <v/>
      </c>
    </row>
    <row r="3437" spans="34:34" x14ac:dyDescent="0.35">
      <c r="AH3437" s="16" t="str">
        <f>IF(AND(B3437="Premier League",E3437="Live"),_xlfn.XLOOKUP(_xlfn.TEXTJOIN(" vs ",,C3437:D3437),Calendar!G:G,Calendar!B:B),IF(AND(B3437="Premier League",E3437="Highlights"),_xlfn.XLOOKUP(H3437,Calendar!O:O,Calendar!N:N,,-1),""))</f>
        <v/>
      </c>
    </row>
    <row r="3438" spans="34:34" x14ac:dyDescent="0.35">
      <c r="AH3438" s="16" t="str">
        <f>IF(AND(B3438="Premier League",E3438="Live"),_xlfn.XLOOKUP(_xlfn.TEXTJOIN(" vs ",,C3438:D3438),Calendar!G:G,Calendar!B:B),IF(AND(B3438="Premier League",E3438="Highlights"),_xlfn.XLOOKUP(H3438,Calendar!O:O,Calendar!N:N,,-1),""))</f>
        <v/>
      </c>
    </row>
    <row r="3439" spans="34:34" x14ac:dyDescent="0.35">
      <c r="AH3439" s="16" t="str">
        <f>IF(AND(B3439="Premier League",E3439="Live"),_xlfn.XLOOKUP(_xlfn.TEXTJOIN(" vs ",,C3439:D3439),Calendar!G:G,Calendar!B:B),IF(AND(B3439="Premier League",E3439="Highlights"),_xlfn.XLOOKUP(H3439,Calendar!O:O,Calendar!N:N,,-1),""))</f>
        <v/>
      </c>
    </row>
    <row r="3440" spans="34:34" x14ac:dyDescent="0.35">
      <c r="AH3440" s="16" t="str">
        <f>IF(AND(B3440="Premier League",E3440="Live"),_xlfn.XLOOKUP(_xlfn.TEXTJOIN(" vs ",,C3440:D3440),Calendar!G:G,Calendar!B:B),IF(AND(B3440="Premier League",E3440="Highlights"),_xlfn.XLOOKUP(H3440,Calendar!O:O,Calendar!N:N,,-1),""))</f>
        <v/>
      </c>
    </row>
    <row r="3441" spans="34:34" x14ac:dyDescent="0.35">
      <c r="AH3441" s="16" t="str">
        <f>IF(AND(B3441="Premier League",E3441="Live"),_xlfn.XLOOKUP(_xlfn.TEXTJOIN(" vs ",,C3441:D3441),Calendar!G:G,Calendar!B:B),IF(AND(B3441="Premier League",E3441="Highlights"),_xlfn.XLOOKUP(H3441,Calendar!O:O,Calendar!N:N,,-1),""))</f>
        <v/>
      </c>
    </row>
    <row r="3442" spans="34:34" x14ac:dyDescent="0.35">
      <c r="AH3442" s="16" t="str">
        <f>IF(AND(B3442="Premier League",E3442="Live"),_xlfn.XLOOKUP(_xlfn.TEXTJOIN(" vs ",,C3442:D3442),Calendar!G:G,Calendar!B:B),IF(AND(B3442="Premier League",E3442="Highlights"),_xlfn.XLOOKUP(H3442,Calendar!O:O,Calendar!N:N,,-1),""))</f>
        <v/>
      </c>
    </row>
    <row r="3443" spans="34:34" x14ac:dyDescent="0.35">
      <c r="AH3443" s="16" t="str">
        <f>IF(AND(B3443="Premier League",E3443="Live"),_xlfn.XLOOKUP(_xlfn.TEXTJOIN(" vs ",,C3443:D3443),Calendar!G:G,Calendar!B:B),IF(AND(B3443="Premier League",E3443="Highlights"),_xlfn.XLOOKUP(H3443,Calendar!O:O,Calendar!N:N,,-1),""))</f>
        <v/>
      </c>
    </row>
    <row r="3444" spans="34:34" x14ac:dyDescent="0.35">
      <c r="AH3444" s="16" t="str">
        <f>IF(AND(B3444="Premier League",E3444="Live"),_xlfn.XLOOKUP(_xlfn.TEXTJOIN(" vs ",,C3444:D3444),Calendar!G:G,Calendar!B:B),IF(AND(B3444="Premier League",E3444="Highlights"),_xlfn.XLOOKUP(H3444,Calendar!O:O,Calendar!N:N,,-1),""))</f>
        <v/>
      </c>
    </row>
    <row r="3445" spans="34:34" x14ac:dyDescent="0.35">
      <c r="AH3445" s="16" t="str">
        <f>IF(AND(B3445="Premier League",E3445="Live"),_xlfn.XLOOKUP(_xlfn.TEXTJOIN(" vs ",,C3445:D3445),Calendar!G:G,Calendar!B:B),IF(AND(B3445="Premier League",E3445="Highlights"),_xlfn.XLOOKUP(H3445,Calendar!O:O,Calendar!N:N,,-1),""))</f>
        <v/>
      </c>
    </row>
    <row r="3446" spans="34:34" x14ac:dyDescent="0.35">
      <c r="AH3446" s="16" t="str">
        <f>IF(AND(B3446="Premier League",E3446="Live"),_xlfn.XLOOKUP(_xlfn.TEXTJOIN(" vs ",,C3446:D3446),Calendar!G:G,Calendar!B:B),IF(AND(B3446="Premier League",E3446="Highlights"),_xlfn.XLOOKUP(H3446,Calendar!O:O,Calendar!N:N,,-1),""))</f>
        <v/>
      </c>
    </row>
    <row r="3447" spans="34:34" x14ac:dyDescent="0.35">
      <c r="AH3447" s="16" t="str">
        <f>IF(AND(B3447="Premier League",E3447="Live"),_xlfn.XLOOKUP(_xlfn.TEXTJOIN(" vs ",,C3447:D3447),Calendar!G:G,Calendar!B:B),IF(AND(B3447="Premier League",E3447="Highlights"),_xlfn.XLOOKUP(H3447,Calendar!O:O,Calendar!N:N,,-1),""))</f>
        <v/>
      </c>
    </row>
    <row r="3448" spans="34:34" x14ac:dyDescent="0.35">
      <c r="AH3448" s="16" t="str">
        <f>IF(AND(B3448="Premier League",E3448="Live"),_xlfn.XLOOKUP(_xlfn.TEXTJOIN(" vs ",,C3448:D3448),Calendar!G:G,Calendar!B:B),IF(AND(B3448="Premier League",E3448="Highlights"),_xlfn.XLOOKUP(H3448,Calendar!O:O,Calendar!N:N,,-1),""))</f>
        <v/>
      </c>
    </row>
    <row r="3449" spans="34:34" x14ac:dyDescent="0.35">
      <c r="AH3449" s="16" t="str">
        <f>IF(AND(B3449="Premier League",E3449="Live"),_xlfn.XLOOKUP(_xlfn.TEXTJOIN(" vs ",,C3449:D3449),Calendar!G:G,Calendar!B:B),IF(AND(B3449="Premier League",E3449="Highlights"),_xlfn.XLOOKUP(H3449,Calendar!O:O,Calendar!N:N,,-1),""))</f>
        <v/>
      </c>
    </row>
    <row r="3450" spans="34:34" x14ac:dyDescent="0.35">
      <c r="AH3450" s="16" t="str">
        <f>IF(AND(B3450="Premier League",E3450="Live"),_xlfn.XLOOKUP(_xlfn.TEXTJOIN(" vs ",,C3450:D3450),Calendar!G:G,Calendar!B:B),IF(AND(B3450="Premier League",E3450="Highlights"),_xlfn.XLOOKUP(H3450,Calendar!O:O,Calendar!N:N,,-1),""))</f>
        <v/>
      </c>
    </row>
    <row r="3451" spans="34:34" x14ac:dyDescent="0.35">
      <c r="AH3451" s="16" t="str">
        <f>IF(AND(B3451="Premier League",E3451="Live"),_xlfn.XLOOKUP(_xlfn.TEXTJOIN(" vs ",,C3451:D3451),Calendar!G:G,Calendar!B:B),IF(AND(B3451="Premier League",E3451="Highlights"),_xlfn.XLOOKUP(H3451,Calendar!O:O,Calendar!N:N,,-1),""))</f>
        <v/>
      </c>
    </row>
    <row r="3452" spans="34:34" x14ac:dyDescent="0.35">
      <c r="AH3452" s="16" t="str">
        <f>IF(AND(B3452="Premier League",E3452="Live"),_xlfn.XLOOKUP(_xlfn.TEXTJOIN(" vs ",,C3452:D3452),Calendar!G:G,Calendar!B:B),IF(AND(B3452="Premier League",E3452="Highlights"),_xlfn.XLOOKUP(H3452,Calendar!O:O,Calendar!N:N,,-1),""))</f>
        <v/>
      </c>
    </row>
    <row r="3453" spans="34:34" x14ac:dyDescent="0.35">
      <c r="AH3453" s="16" t="str">
        <f>IF(AND(B3453="Premier League",E3453="Live"),_xlfn.XLOOKUP(_xlfn.TEXTJOIN(" vs ",,C3453:D3453),Calendar!G:G,Calendar!B:B),IF(AND(B3453="Premier League",E3453="Highlights"),_xlfn.XLOOKUP(H3453,Calendar!O:O,Calendar!N:N,,-1),""))</f>
        <v/>
      </c>
    </row>
    <row r="3454" spans="34:34" x14ac:dyDescent="0.35">
      <c r="AH3454" s="16" t="str">
        <f>IF(AND(B3454="Premier League",E3454="Live"),_xlfn.XLOOKUP(_xlfn.TEXTJOIN(" vs ",,C3454:D3454),Calendar!G:G,Calendar!B:B),IF(AND(B3454="Premier League",E3454="Highlights"),_xlfn.XLOOKUP(H3454,Calendar!O:O,Calendar!N:N,,-1),""))</f>
        <v/>
      </c>
    </row>
    <row r="3455" spans="34:34" x14ac:dyDescent="0.35">
      <c r="AH3455" s="16" t="str">
        <f>IF(AND(B3455="Premier League",E3455="Live"),_xlfn.XLOOKUP(_xlfn.TEXTJOIN(" vs ",,C3455:D3455),Calendar!G:G,Calendar!B:B),IF(AND(B3455="Premier League",E3455="Highlights"),_xlfn.XLOOKUP(H3455,Calendar!O:O,Calendar!N:N,,-1),""))</f>
        <v/>
      </c>
    </row>
    <row r="3456" spans="34:34" x14ac:dyDescent="0.35">
      <c r="AH3456" s="16" t="str">
        <f>IF(AND(B3456="Premier League",E3456="Live"),_xlfn.XLOOKUP(_xlfn.TEXTJOIN(" vs ",,C3456:D3456),Calendar!G:G,Calendar!B:B),IF(AND(B3456="Premier League",E3456="Highlights"),_xlfn.XLOOKUP(H3456,Calendar!O:O,Calendar!N:N,,-1),""))</f>
        <v/>
      </c>
    </row>
    <row r="3457" spans="34:34" x14ac:dyDescent="0.35">
      <c r="AH3457" s="16" t="str">
        <f>IF(AND(B3457="Premier League",E3457="Live"),_xlfn.XLOOKUP(_xlfn.TEXTJOIN(" vs ",,C3457:D3457),Calendar!G:G,Calendar!B:B),IF(AND(B3457="Premier League",E3457="Highlights"),_xlfn.XLOOKUP(H3457,Calendar!O:O,Calendar!N:N,,-1),""))</f>
        <v/>
      </c>
    </row>
    <row r="3458" spans="34:34" x14ac:dyDescent="0.35">
      <c r="AH3458" s="16" t="str">
        <f>IF(AND(B3458="Premier League",E3458="Live"),_xlfn.XLOOKUP(_xlfn.TEXTJOIN(" vs ",,C3458:D3458),Calendar!G:G,Calendar!B:B),IF(AND(B3458="Premier League",E3458="Highlights"),_xlfn.XLOOKUP(H3458,Calendar!O:O,Calendar!N:N,,-1),""))</f>
        <v/>
      </c>
    </row>
    <row r="3459" spans="34:34" x14ac:dyDescent="0.35">
      <c r="AH3459" s="16" t="str">
        <f>IF(AND(B3459="Premier League",E3459="Live"),_xlfn.XLOOKUP(_xlfn.TEXTJOIN(" vs ",,C3459:D3459),Calendar!G:G,Calendar!B:B),IF(AND(B3459="Premier League",E3459="Highlights"),_xlfn.XLOOKUP(H3459,Calendar!O:O,Calendar!N:N,,-1),""))</f>
        <v/>
      </c>
    </row>
    <row r="3460" spans="34:34" x14ac:dyDescent="0.35">
      <c r="AH3460" s="16" t="str">
        <f>IF(AND(B3460="Premier League",E3460="Live"),_xlfn.XLOOKUP(_xlfn.TEXTJOIN(" vs ",,C3460:D3460),Calendar!G:G,Calendar!B:B),IF(AND(B3460="Premier League",E3460="Highlights"),_xlfn.XLOOKUP(H3460,Calendar!O:O,Calendar!N:N,,-1),""))</f>
        <v/>
      </c>
    </row>
    <row r="3461" spans="34:34" x14ac:dyDescent="0.35">
      <c r="AH3461" s="16" t="str">
        <f>IF(AND(B3461="Premier League",E3461="Live"),_xlfn.XLOOKUP(_xlfn.TEXTJOIN(" vs ",,C3461:D3461),Calendar!G:G,Calendar!B:B),IF(AND(B3461="Premier League",E3461="Highlights"),_xlfn.XLOOKUP(H3461,Calendar!O:O,Calendar!N:N,,-1),""))</f>
        <v/>
      </c>
    </row>
    <row r="3462" spans="34:34" x14ac:dyDescent="0.35">
      <c r="AH3462" s="16" t="str">
        <f>IF(AND(B3462="Premier League",E3462="Live"),_xlfn.XLOOKUP(_xlfn.TEXTJOIN(" vs ",,C3462:D3462),Calendar!G:G,Calendar!B:B),IF(AND(B3462="Premier League",E3462="Highlights"),_xlfn.XLOOKUP(H3462,Calendar!O:O,Calendar!N:N,,-1),""))</f>
        <v/>
      </c>
    </row>
    <row r="3463" spans="34:34" x14ac:dyDescent="0.35">
      <c r="AH3463" s="16" t="str">
        <f>IF(AND(B3463="Premier League",E3463="Live"),_xlfn.XLOOKUP(_xlfn.TEXTJOIN(" vs ",,C3463:D3463),Calendar!G:G,Calendar!B:B),IF(AND(B3463="Premier League",E3463="Highlights"),_xlfn.XLOOKUP(H3463,Calendar!O:O,Calendar!N:N,,-1),""))</f>
        <v/>
      </c>
    </row>
    <row r="3464" spans="34:34" x14ac:dyDescent="0.35">
      <c r="AH3464" s="16" t="str">
        <f>IF(AND(B3464="Premier League",E3464="Live"),_xlfn.XLOOKUP(_xlfn.TEXTJOIN(" vs ",,C3464:D3464),Calendar!G:G,Calendar!B:B),IF(AND(B3464="Premier League",E3464="Highlights"),_xlfn.XLOOKUP(H3464,Calendar!O:O,Calendar!N:N,,-1),""))</f>
        <v/>
      </c>
    </row>
    <row r="3465" spans="34:34" x14ac:dyDescent="0.35">
      <c r="AH3465" s="16" t="str">
        <f>IF(AND(B3465="Premier League",E3465="Live"),_xlfn.XLOOKUP(_xlfn.TEXTJOIN(" vs ",,C3465:D3465),Calendar!G:G,Calendar!B:B),IF(AND(B3465="Premier League",E3465="Highlights"),_xlfn.XLOOKUP(H3465,Calendar!O:O,Calendar!N:N,,-1),""))</f>
        <v/>
      </c>
    </row>
    <row r="3466" spans="34:34" x14ac:dyDescent="0.35">
      <c r="AH3466" s="16" t="str">
        <f>IF(AND(B3466="Premier League",E3466="Live"),_xlfn.XLOOKUP(_xlfn.TEXTJOIN(" vs ",,C3466:D3466),Calendar!G:G,Calendar!B:B),IF(AND(B3466="Premier League",E3466="Highlights"),_xlfn.XLOOKUP(H3466,Calendar!O:O,Calendar!N:N,,-1),""))</f>
        <v/>
      </c>
    </row>
    <row r="3467" spans="34:34" x14ac:dyDescent="0.35">
      <c r="AH3467" s="16" t="str">
        <f>IF(AND(B3467="Premier League",E3467="Live"),_xlfn.XLOOKUP(_xlfn.TEXTJOIN(" vs ",,C3467:D3467),Calendar!G:G,Calendar!B:B),IF(AND(B3467="Premier League",E3467="Highlights"),_xlfn.XLOOKUP(H3467,Calendar!O:O,Calendar!N:N,,-1),""))</f>
        <v/>
      </c>
    </row>
    <row r="3468" spans="34:34" x14ac:dyDescent="0.35">
      <c r="AH3468" s="16" t="str">
        <f>IF(AND(B3468="Premier League",E3468="Live"),_xlfn.XLOOKUP(_xlfn.TEXTJOIN(" vs ",,C3468:D3468),Calendar!G:G,Calendar!B:B),IF(AND(B3468="Premier League",E3468="Highlights"),_xlfn.XLOOKUP(H3468,Calendar!O:O,Calendar!N:N,,-1),""))</f>
        <v/>
      </c>
    </row>
    <row r="3469" spans="34:34" x14ac:dyDescent="0.35">
      <c r="AH3469" s="16" t="str">
        <f>IF(AND(B3469="Premier League",E3469="Live"),_xlfn.XLOOKUP(_xlfn.TEXTJOIN(" vs ",,C3469:D3469),Calendar!G:G,Calendar!B:B),IF(AND(B3469="Premier League",E3469="Highlights"),_xlfn.XLOOKUP(H3469,Calendar!O:O,Calendar!N:N,,-1),""))</f>
        <v/>
      </c>
    </row>
    <row r="3470" spans="34:34" x14ac:dyDescent="0.35">
      <c r="AH3470" s="16" t="str">
        <f>IF(AND(B3470="Premier League",E3470="Live"),_xlfn.XLOOKUP(_xlfn.TEXTJOIN(" vs ",,C3470:D3470),Calendar!G:G,Calendar!B:B),IF(AND(B3470="Premier League",E3470="Highlights"),_xlfn.XLOOKUP(H3470,Calendar!O:O,Calendar!N:N,,-1),""))</f>
        <v/>
      </c>
    </row>
    <row r="3471" spans="34:34" x14ac:dyDescent="0.35">
      <c r="AH3471" s="16" t="str">
        <f>IF(AND(B3471="Premier League",E3471="Live"),_xlfn.XLOOKUP(_xlfn.TEXTJOIN(" vs ",,C3471:D3471),Calendar!G:G,Calendar!B:B),IF(AND(B3471="Premier League",E3471="Highlights"),_xlfn.XLOOKUP(H3471,Calendar!O:O,Calendar!N:N,,-1),""))</f>
        <v/>
      </c>
    </row>
    <row r="3472" spans="34:34" x14ac:dyDescent="0.35">
      <c r="AH3472" s="16" t="str">
        <f>IF(AND(B3472="Premier League",E3472="Live"),_xlfn.XLOOKUP(_xlfn.TEXTJOIN(" vs ",,C3472:D3472),Calendar!G:G,Calendar!B:B),IF(AND(B3472="Premier League",E3472="Highlights"),_xlfn.XLOOKUP(H3472,Calendar!O:O,Calendar!N:N,,-1),""))</f>
        <v/>
      </c>
    </row>
    <row r="3473" spans="34:34" x14ac:dyDescent="0.35">
      <c r="AH3473" s="16" t="str">
        <f>IF(AND(B3473="Premier League",E3473="Live"),_xlfn.XLOOKUP(_xlfn.TEXTJOIN(" vs ",,C3473:D3473),Calendar!G:G,Calendar!B:B),IF(AND(B3473="Premier League",E3473="Highlights"),_xlfn.XLOOKUP(H3473,Calendar!O:O,Calendar!N:N,,-1),""))</f>
        <v/>
      </c>
    </row>
    <row r="3474" spans="34:34" x14ac:dyDescent="0.35">
      <c r="AH3474" s="16" t="str">
        <f>IF(AND(B3474="Premier League",E3474="Live"),_xlfn.XLOOKUP(_xlfn.TEXTJOIN(" vs ",,C3474:D3474),Calendar!G:G,Calendar!B:B),IF(AND(B3474="Premier League",E3474="Highlights"),_xlfn.XLOOKUP(H3474,Calendar!O:O,Calendar!N:N,,-1),""))</f>
        <v/>
      </c>
    </row>
    <row r="3475" spans="34:34" x14ac:dyDescent="0.35">
      <c r="AH3475" s="16" t="str">
        <f>IF(AND(B3475="Premier League",E3475="Live"),_xlfn.XLOOKUP(_xlfn.TEXTJOIN(" vs ",,C3475:D3475),Calendar!G:G,Calendar!B:B),IF(AND(B3475="Premier League",E3475="Highlights"),_xlfn.XLOOKUP(H3475,Calendar!O:O,Calendar!N:N,,-1),""))</f>
        <v/>
      </c>
    </row>
    <row r="3476" spans="34:34" x14ac:dyDescent="0.35">
      <c r="AH3476" s="16" t="str">
        <f>IF(AND(B3476="Premier League",E3476="Live"),_xlfn.XLOOKUP(_xlfn.TEXTJOIN(" vs ",,C3476:D3476),Calendar!G:G,Calendar!B:B),IF(AND(B3476="Premier League",E3476="Highlights"),_xlfn.XLOOKUP(H3476,Calendar!O:O,Calendar!N:N,,-1),""))</f>
        <v/>
      </c>
    </row>
    <row r="3477" spans="34:34" x14ac:dyDescent="0.35">
      <c r="AH3477" s="16" t="str">
        <f>IF(AND(B3477="Premier League",E3477="Live"),_xlfn.XLOOKUP(_xlfn.TEXTJOIN(" vs ",,C3477:D3477),Calendar!G:G,Calendar!B:B),IF(AND(B3477="Premier League",E3477="Highlights"),_xlfn.XLOOKUP(H3477,Calendar!O:O,Calendar!N:N,,-1),""))</f>
        <v/>
      </c>
    </row>
    <row r="3478" spans="34:34" x14ac:dyDescent="0.35">
      <c r="AH3478" s="16" t="str">
        <f>IF(AND(B3478="Premier League",E3478="Live"),_xlfn.XLOOKUP(_xlfn.TEXTJOIN(" vs ",,C3478:D3478),Calendar!G:G,Calendar!B:B),IF(AND(B3478="Premier League",E3478="Highlights"),_xlfn.XLOOKUP(H3478,Calendar!O:O,Calendar!N:N,,-1),""))</f>
        <v/>
      </c>
    </row>
    <row r="3479" spans="34:34" x14ac:dyDescent="0.35">
      <c r="AH3479" s="16" t="str">
        <f>IF(AND(B3479="Premier League",E3479="Live"),_xlfn.XLOOKUP(_xlfn.TEXTJOIN(" vs ",,C3479:D3479),Calendar!G:G,Calendar!B:B),IF(AND(B3479="Premier League",E3479="Highlights"),_xlfn.XLOOKUP(H3479,Calendar!O:O,Calendar!N:N,,-1),""))</f>
        <v/>
      </c>
    </row>
    <row r="3480" spans="34:34" x14ac:dyDescent="0.35">
      <c r="AH3480" s="16" t="str">
        <f>IF(AND(B3480="Premier League",E3480="Live"),_xlfn.XLOOKUP(_xlfn.TEXTJOIN(" vs ",,C3480:D3480),Calendar!G:G,Calendar!B:B),IF(AND(B3480="Premier League",E3480="Highlights"),_xlfn.XLOOKUP(H3480,Calendar!O:O,Calendar!N:N,,-1),""))</f>
        <v/>
      </c>
    </row>
    <row r="3481" spans="34:34" x14ac:dyDescent="0.35">
      <c r="AH3481" s="16" t="str">
        <f>IF(AND(B3481="Premier League",E3481="Live"),_xlfn.XLOOKUP(_xlfn.TEXTJOIN(" vs ",,C3481:D3481),Calendar!G:G,Calendar!B:B),IF(AND(B3481="Premier League",E3481="Highlights"),_xlfn.XLOOKUP(H3481,Calendar!O:O,Calendar!N:N,,-1),""))</f>
        <v/>
      </c>
    </row>
    <row r="3482" spans="34:34" x14ac:dyDescent="0.35">
      <c r="AH3482" s="16" t="str">
        <f>IF(AND(B3482="Premier League",E3482="Live"),_xlfn.XLOOKUP(_xlfn.TEXTJOIN(" vs ",,C3482:D3482),Calendar!G:G,Calendar!B:B),IF(AND(B3482="Premier League",E3482="Highlights"),_xlfn.XLOOKUP(H3482,Calendar!O:O,Calendar!N:N,,-1),""))</f>
        <v/>
      </c>
    </row>
    <row r="3483" spans="34:34" x14ac:dyDescent="0.35">
      <c r="AH3483" s="16" t="str">
        <f>IF(AND(B3483="Premier League",E3483="Live"),_xlfn.XLOOKUP(_xlfn.TEXTJOIN(" vs ",,C3483:D3483),Calendar!G:G,Calendar!B:B),IF(AND(B3483="Premier League",E3483="Highlights"),_xlfn.XLOOKUP(H3483,Calendar!O:O,Calendar!N:N,,-1),""))</f>
        <v/>
      </c>
    </row>
    <row r="3484" spans="34:34" x14ac:dyDescent="0.35">
      <c r="AH3484" s="16" t="str">
        <f>IF(AND(B3484="Premier League",E3484="Live"),_xlfn.XLOOKUP(_xlfn.TEXTJOIN(" vs ",,C3484:D3484),Calendar!G:G,Calendar!B:B),IF(AND(B3484="Premier League",E3484="Highlights"),_xlfn.XLOOKUP(H3484,Calendar!O:O,Calendar!N:N,,-1),""))</f>
        <v/>
      </c>
    </row>
    <row r="3485" spans="34:34" x14ac:dyDescent="0.35">
      <c r="AH3485" s="16" t="str">
        <f>IF(AND(B3485="Premier League",E3485="Live"),_xlfn.XLOOKUP(_xlfn.TEXTJOIN(" vs ",,C3485:D3485),Calendar!G:G,Calendar!B:B),IF(AND(B3485="Premier League",E3485="Highlights"),_xlfn.XLOOKUP(H3485,Calendar!O:O,Calendar!N:N,,-1),""))</f>
        <v/>
      </c>
    </row>
    <row r="3486" spans="34:34" x14ac:dyDescent="0.35">
      <c r="AH3486" s="16" t="str">
        <f>IF(AND(B3486="Premier League",E3486="Live"),_xlfn.XLOOKUP(_xlfn.TEXTJOIN(" vs ",,C3486:D3486),Calendar!G:G,Calendar!B:B),IF(AND(B3486="Premier League",E3486="Highlights"),_xlfn.XLOOKUP(H3486,Calendar!O:O,Calendar!N:N,,-1),""))</f>
        <v/>
      </c>
    </row>
    <row r="3487" spans="34:34" x14ac:dyDescent="0.35">
      <c r="AH3487" s="16" t="str">
        <f>IF(AND(B3487="Premier League",E3487="Live"),_xlfn.XLOOKUP(_xlfn.TEXTJOIN(" vs ",,C3487:D3487),Calendar!G:G,Calendar!B:B),IF(AND(B3487="Premier League",E3487="Highlights"),_xlfn.XLOOKUP(H3487,Calendar!O:O,Calendar!N:N,,-1),""))</f>
        <v/>
      </c>
    </row>
    <row r="3488" spans="34:34" x14ac:dyDescent="0.35">
      <c r="AH3488" s="16" t="str">
        <f>IF(AND(B3488="Premier League",E3488="Live"),_xlfn.XLOOKUP(_xlfn.TEXTJOIN(" vs ",,C3488:D3488),Calendar!G:G,Calendar!B:B),IF(AND(B3488="Premier League",E3488="Highlights"),_xlfn.XLOOKUP(H3488,Calendar!O:O,Calendar!N:N,,-1),""))</f>
        <v/>
      </c>
    </row>
    <row r="3489" spans="34:34" x14ac:dyDescent="0.35">
      <c r="AH3489" s="16" t="str">
        <f>IF(AND(B3489="Premier League",E3489="Live"),_xlfn.XLOOKUP(_xlfn.TEXTJOIN(" vs ",,C3489:D3489),Calendar!G:G,Calendar!B:B),IF(AND(B3489="Premier League",E3489="Highlights"),_xlfn.XLOOKUP(H3489,Calendar!O:O,Calendar!N:N,,-1),""))</f>
        <v/>
      </c>
    </row>
    <row r="3490" spans="34:34" x14ac:dyDescent="0.35">
      <c r="AH3490" s="16" t="str">
        <f>IF(AND(B3490="Premier League",E3490="Live"),_xlfn.XLOOKUP(_xlfn.TEXTJOIN(" vs ",,C3490:D3490),Calendar!G:G,Calendar!B:B),IF(AND(B3490="Premier League",E3490="Highlights"),_xlfn.XLOOKUP(H3490,Calendar!O:O,Calendar!N:N,,-1),""))</f>
        <v/>
      </c>
    </row>
    <row r="3491" spans="34:34" x14ac:dyDescent="0.35">
      <c r="AH3491" s="16" t="str">
        <f>IF(AND(B3491="Premier League",E3491="Live"),_xlfn.XLOOKUP(_xlfn.TEXTJOIN(" vs ",,C3491:D3491),Calendar!G:G,Calendar!B:B),IF(AND(B3491="Premier League",E3491="Highlights"),_xlfn.XLOOKUP(H3491,Calendar!O:O,Calendar!N:N,,-1),""))</f>
        <v/>
      </c>
    </row>
    <row r="3492" spans="34:34" x14ac:dyDescent="0.35">
      <c r="AH3492" s="16" t="str">
        <f>IF(AND(B3492="Premier League",E3492="Live"),_xlfn.XLOOKUP(_xlfn.TEXTJOIN(" vs ",,C3492:D3492),Calendar!G:G,Calendar!B:B),IF(AND(B3492="Premier League",E3492="Highlights"),_xlfn.XLOOKUP(H3492,Calendar!O:O,Calendar!N:N,,-1),""))</f>
        <v/>
      </c>
    </row>
    <row r="3493" spans="34:34" x14ac:dyDescent="0.35">
      <c r="AH3493" s="16" t="str">
        <f>IF(AND(B3493="Premier League",E3493="Live"),_xlfn.XLOOKUP(_xlfn.TEXTJOIN(" vs ",,C3493:D3493),Calendar!G:G,Calendar!B:B),IF(AND(B3493="Premier League",E3493="Highlights"),_xlfn.XLOOKUP(H3493,Calendar!O:O,Calendar!N:N,,-1),""))</f>
        <v/>
      </c>
    </row>
    <row r="3494" spans="34:34" x14ac:dyDescent="0.35">
      <c r="AH3494" s="16" t="str">
        <f>IF(AND(B3494="Premier League",E3494="Live"),_xlfn.XLOOKUP(_xlfn.TEXTJOIN(" vs ",,C3494:D3494),Calendar!G:G,Calendar!B:B),IF(AND(B3494="Premier League",E3494="Highlights"),_xlfn.XLOOKUP(H3494,Calendar!O:O,Calendar!N:N,,-1),""))</f>
        <v/>
      </c>
    </row>
    <row r="3495" spans="34:34" x14ac:dyDescent="0.35">
      <c r="AH3495" s="16" t="str">
        <f>IF(AND(B3495="Premier League",E3495="Live"),_xlfn.XLOOKUP(_xlfn.TEXTJOIN(" vs ",,C3495:D3495),Calendar!G:G,Calendar!B:B),IF(AND(B3495="Premier League",E3495="Highlights"),_xlfn.XLOOKUP(H3495,Calendar!O:O,Calendar!N:N,,-1),""))</f>
        <v/>
      </c>
    </row>
    <row r="3496" spans="34:34" x14ac:dyDescent="0.35">
      <c r="AH3496" s="16" t="str">
        <f>IF(AND(B3496="Premier League",E3496="Live"),_xlfn.XLOOKUP(_xlfn.TEXTJOIN(" vs ",,C3496:D3496),Calendar!G:G,Calendar!B:B),IF(AND(B3496="Premier League",E3496="Highlights"),_xlfn.XLOOKUP(H3496,Calendar!O:O,Calendar!N:N,,-1),""))</f>
        <v/>
      </c>
    </row>
    <row r="3497" spans="34:34" x14ac:dyDescent="0.35">
      <c r="AH3497" s="16" t="str">
        <f>IF(AND(B3497="Premier League",E3497="Live"),_xlfn.XLOOKUP(_xlfn.TEXTJOIN(" vs ",,C3497:D3497),Calendar!G:G,Calendar!B:B),IF(AND(B3497="Premier League",E3497="Highlights"),_xlfn.XLOOKUP(H3497,Calendar!O:O,Calendar!N:N,,-1),""))</f>
        <v/>
      </c>
    </row>
    <row r="3498" spans="34:34" x14ac:dyDescent="0.35">
      <c r="AH3498" s="16" t="str">
        <f>IF(AND(B3498="Premier League",E3498="Live"),_xlfn.XLOOKUP(_xlfn.TEXTJOIN(" vs ",,C3498:D3498),Calendar!G:G,Calendar!B:B),IF(AND(B3498="Premier League",E3498="Highlights"),_xlfn.XLOOKUP(H3498,Calendar!O:O,Calendar!N:N,,-1),""))</f>
        <v/>
      </c>
    </row>
    <row r="3499" spans="34:34" x14ac:dyDescent="0.35">
      <c r="AH3499" s="16" t="str">
        <f>IF(AND(B3499="Premier League",E3499="Live"),_xlfn.XLOOKUP(_xlfn.TEXTJOIN(" vs ",,C3499:D3499),Calendar!G:G,Calendar!B:B),IF(AND(B3499="Premier League",E3499="Highlights"),_xlfn.XLOOKUP(H3499,Calendar!O:O,Calendar!N:N,,-1),""))</f>
        <v/>
      </c>
    </row>
    <row r="3500" spans="34:34" x14ac:dyDescent="0.35">
      <c r="AH3500" s="16" t="str">
        <f>IF(AND(B3500="Premier League",E3500="Live"),_xlfn.XLOOKUP(_xlfn.TEXTJOIN(" vs ",,C3500:D3500),Calendar!G:G,Calendar!B:B),IF(AND(B3500="Premier League",E3500="Highlights"),_xlfn.XLOOKUP(H3500,Calendar!O:O,Calendar!N:N,,-1),""))</f>
        <v/>
      </c>
    </row>
    <row r="3501" spans="34:34" x14ac:dyDescent="0.35">
      <c r="AH3501" s="16" t="str">
        <f>IF(AND(B3501="Premier League",E3501="Live"),_xlfn.XLOOKUP(_xlfn.TEXTJOIN(" vs ",,C3501:D3501),Calendar!G:G,Calendar!B:B),IF(AND(B3501="Premier League",E3501="Highlights"),_xlfn.XLOOKUP(H3501,Calendar!O:O,Calendar!N:N,,-1),""))</f>
        <v/>
      </c>
    </row>
    <row r="3502" spans="34:34" x14ac:dyDescent="0.35">
      <c r="AH3502" s="16" t="str">
        <f>IF(AND(B3502="Premier League",E3502="Live"),_xlfn.XLOOKUP(_xlfn.TEXTJOIN(" vs ",,C3502:D3502),Calendar!G:G,Calendar!B:B),IF(AND(B3502="Premier League",E3502="Highlights"),_xlfn.XLOOKUP(H3502,Calendar!O:O,Calendar!N:N,,-1),""))</f>
        <v/>
      </c>
    </row>
    <row r="3503" spans="34:34" x14ac:dyDescent="0.35">
      <c r="AH3503" s="16" t="str">
        <f>IF(AND(B3503="Premier League",E3503="Live"),_xlfn.XLOOKUP(_xlfn.TEXTJOIN(" vs ",,C3503:D3503),Calendar!G:G,Calendar!B:B),IF(AND(B3503="Premier League",E3503="Highlights"),_xlfn.XLOOKUP(H3503,Calendar!O:O,Calendar!N:N,,-1),""))</f>
        <v/>
      </c>
    </row>
    <row r="3504" spans="34:34" x14ac:dyDescent="0.35">
      <c r="AH3504" s="16" t="str">
        <f>IF(AND(B3504="Premier League",E3504="Live"),_xlfn.XLOOKUP(_xlfn.TEXTJOIN(" vs ",,C3504:D3504),Calendar!G:G,Calendar!B:B),IF(AND(B3504="Premier League",E3504="Highlights"),_xlfn.XLOOKUP(H3504,Calendar!O:O,Calendar!N:N,,-1),""))</f>
        <v/>
      </c>
    </row>
    <row r="3505" spans="34:34" x14ac:dyDescent="0.35">
      <c r="AH3505" s="16" t="str">
        <f>IF(AND(B3505="Premier League",E3505="Live"),_xlfn.XLOOKUP(_xlfn.TEXTJOIN(" vs ",,C3505:D3505),Calendar!G:G,Calendar!B:B),IF(AND(B3505="Premier League",E3505="Highlights"),_xlfn.XLOOKUP(H3505,Calendar!O:O,Calendar!N:N,,-1),""))</f>
        <v/>
      </c>
    </row>
    <row r="3506" spans="34:34" x14ac:dyDescent="0.35">
      <c r="AH3506" s="16" t="str">
        <f>IF(AND(B3506="Premier League",E3506="Live"),_xlfn.XLOOKUP(_xlfn.TEXTJOIN(" vs ",,C3506:D3506),Calendar!G:G,Calendar!B:B),IF(AND(B3506="Premier League",E3506="Highlights"),_xlfn.XLOOKUP(H3506,Calendar!O:O,Calendar!N:N,,-1),""))</f>
        <v/>
      </c>
    </row>
    <row r="3507" spans="34:34" x14ac:dyDescent="0.35">
      <c r="AH3507" s="16" t="str">
        <f>IF(AND(B3507="Premier League",E3507="Live"),_xlfn.XLOOKUP(_xlfn.TEXTJOIN(" vs ",,C3507:D3507),Calendar!G:G,Calendar!B:B),IF(AND(B3507="Premier League",E3507="Highlights"),_xlfn.XLOOKUP(H3507,Calendar!O:O,Calendar!N:N,,-1),""))</f>
        <v/>
      </c>
    </row>
    <row r="3508" spans="34:34" x14ac:dyDescent="0.35">
      <c r="AH3508" s="16" t="str">
        <f>IF(AND(B3508="Premier League",E3508="Live"),_xlfn.XLOOKUP(_xlfn.TEXTJOIN(" vs ",,C3508:D3508),Calendar!G:G,Calendar!B:B),IF(AND(B3508="Premier League",E3508="Highlights"),_xlfn.XLOOKUP(H3508,Calendar!O:O,Calendar!N:N,,-1),""))</f>
        <v/>
      </c>
    </row>
    <row r="3509" spans="34:34" x14ac:dyDescent="0.35">
      <c r="AH3509" s="16" t="str">
        <f>IF(AND(B3509="Premier League",E3509="Live"),_xlfn.XLOOKUP(_xlfn.TEXTJOIN(" vs ",,C3509:D3509),Calendar!G:G,Calendar!B:B),IF(AND(B3509="Premier League",E3509="Highlights"),_xlfn.XLOOKUP(H3509,Calendar!O:O,Calendar!N:N,,-1),""))</f>
        <v/>
      </c>
    </row>
    <row r="3510" spans="34:34" x14ac:dyDescent="0.35">
      <c r="AH3510" s="16" t="str">
        <f>IF(AND(B3510="Premier League",E3510="Live"),_xlfn.XLOOKUP(_xlfn.TEXTJOIN(" vs ",,C3510:D3510),Calendar!G:G,Calendar!B:B),IF(AND(B3510="Premier League",E3510="Highlights"),_xlfn.XLOOKUP(H3510,Calendar!O:O,Calendar!N:N,,-1),""))</f>
        <v/>
      </c>
    </row>
    <row r="3511" spans="34:34" x14ac:dyDescent="0.35">
      <c r="AH3511" s="16" t="str">
        <f>IF(AND(B3511="Premier League",E3511="Live"),_xlfn.XLOOKUP(_xlfn.TEXTJOIN(" vs ",,C3511:D3511),Calendar!G:G,Calendar!B:B),IF(AND(B3511="Premier League",E3511="Highlights"),_xlfn.XLOOKUP(H3511,Calendar!O:O,Calendar!N:N,,-1),""))</f>
        <v/>
      </c>
    </row>
    <row r="3512" spans="34:34" x14ac:dyDescent="0.35">
      <c r="AH3512" s="16" t="str">
        <f>IF(AND(B3512="Premier League",E3512="Live"),_xlfn.XLOOKUP(_xlfn.TEXTJOIN(" vs ",,C3512:D3512),Calendar!G:G,Calendar!B:B),IF(AND(B3512="Premier League",E3512="Highlights"),_xlfn.XLOOKUP(H3512,Calendar!O:O,Calendar!N:N,,-1),""))</f>
        <v/>
      </c>
    </row>
    <row r="3513" spans="34:34" x14ac:dyDescent="0.35">
      <c r="AH3513" s="16" t="str">
        <f>IF(AND(B3513="Premier League",E3513="Live"),_xlfn.XLOOKUP(_xlfn.TEXTJOIN(" vs ",,C3513:D3513),Calendar!G:G,Calendar!B:B),IF(AND(B3513="Premier League",E3513="Highlights"),_xlfn.XLOOKUP(H3513,Calendar!O:O,Calendar!N:N,,-1),""))</f>
        <v/>
      </c>
    </row>
    <row r="3514" spans="34:34" x14ac:dyDescent="0.35">
      <c r="AH3514" s="16" t="str">
        <f>IF(AND(B3514="Premier League",E3514="Live"),_xlfn.XLOOKUP(_xlfn.TEXTJOIN(" vs ",,C3514:D3514),Calendar!G:G,Calendar!B:B),IF(AND(B3514="Premier League",E3514="Highlights"),_xlfn.XLOOKUP(H3514,Calendar!O:O,Calendar!N:N,,-1),""))</f>
        <v/>
      </c>
    </row>
    <row r="3515" spans="34:34" x14ac:dyDescent="0.35">
      <c r="AH3515" s="16" t="str">
        <f>IF(AND(B3515="Premier League",E3515="Live"),_xlfn.XLOOKUP(_xlfn.TEXTJOIN(" vs ",,C3515:D3515),Calendar!G:G,Calendar!B:B),IF(AND(B3515="Premier League",E3515="Highlights"),_xlfn.XLOOKUP(H3515,Calendar!O:O,Calendar!N:N,,-1),""))</f>
        <v/>
      </c>
    </row>
    <row r="3516" spans="34:34" x14ac:dyDescent="0.35">
      <c r="AH3516" s="16" t="str">
        <f>IF(AND(B3516="Premier League",E3516="Live"),_xlfn.XLOOKUP(_xlfn.TEXTJOIN(" vs ",,C3516:D3516),Calendar!G:G,Calendar!B:B),IF(AND(B3516="Premier League",E3516="Highlights"),_xlfn.XLOOKUP(H3516,Calendar!O:O,Calendar!N:N,,-1),""))</f>
        <v/>
      </c>
    </row>
    <row r="3517" spans="34:34" x14ac:dyDescent="0.35">
      <c r="AH3517" s="16" t="str">
        <f>IF(AND(B3517="Premier League",E3517="Live"),_xlfn.XLOOKUP(_xlfn.TEXTJOIN(" vs ",,C3517:D3517),Calendar!G:G,Calendar!B:B),IF(AND(B3517="Premier League",E3517="Highlights"),_xlfn.XLOOKUP(H3517,Calendar!O:O,Calendar!N:N,,-1),""))</f>
        <v/>
      </c>
    </row>
    <row r="3518" spans="34:34" x14ac:dyDescent="0.35">
      <c r="AH3518" s="16" t="str">
        <f>IF(AND(B3518="Premier League",E3518="Live"),_xlfn.XLOOKUP(_xlfn.TEXTJOIN(" vs ",,C3518:D3518),Calendar!G:G,Calendar!B:B),IF(AND(B3518="Premier League",E3518="Highlights"),_xlfn.XLOOKUP(H3518,Calendar!O:O,Calendar!N:N,,-1),""))</f>
        <v/>
      </c>
    </row>
    <row r="3519" spans="34:34" x14ac:dyDescent="0.35">
      <c r="AH3519" s="16" t="str">
        <f>IF(AND(B3519="Premier League",E3519="Live"),_xlfn.XLOOKUP(_xlfn.TEXTJOIN(" vs ",,C3519:D3519),Calendar!G:G,Calendar!B:B),IF(AND(B3519="Premier League",E3519="Highlights"),_xlfn.XLOOKUP(H3519,Calendar!O:O,Calendar!N:N,,-1),""))</f>
        <v/>
      </c>
    </row>
    <row r="3520" spans="34:34" x14ac:dyDescent="0.35">
      <c r="AH3520" s="16" t="str">
        <f>IF(AND(B3520="Premier League",E3520="Live"),_xlfn.XLOOKUP(_xlfn.TEXTJOIN(" vs ",,C3520:D3520),Calendar!G:G,Calendar!B:B),IF(AND(B3520="Premier League",E3520="Highlights"),_xlfn.XLOOKUP(H3520,Calendar!O:O,Calendar!N:N,,-1),""))</f>
        <v/>
      </c>
    </row>
    <row r="3521" spans="34:34" x14ac:dyDescent="0.35">
      <c r="AH3521" s="16" t="str">
        <f>IF(AND(B3521="Premier League",E3521="Live"),_xlfn.XLOOKUP(_xlfn.TEXTJOIN(" vs ",,C3521:D3521),Calendar!G:G,Calendar!B:B),IF(AND(B3521="Premier League",E3521="Highlights"),_xlfn.XLOOKUP(H3521,Calendar!O:O,Calendar!N:N,,-1),""))</f>
        <v/>
      </c>
    </row>
    <row r="3522" spans="34:34" x14ac:dyDescent="0.35">
      <c r="AH3522" s="16" t="str">
        <f>IF(AND(B3522="Premier League",E3522="Live"),_xlfn.XLOOKUP(_xlfn.TEXTJOIN(" vs ",,C3522:D3522),Calendar!G:G,Calendar!B:B),IF(AND(B3522="Premier League",E3522="Highlights"),_xlfn.XLOOKUP(H3522,Calendar!O:O,Calendar!N:N,,-1),""))</f>
        <v/>
      </c>
    </row>
    <row r="3523" spans="34:34" x14ac:dyDescent="0.35">
      <c r="AH3523" s="16" t="str">
        <f>IF(AND(B3523="Premier League",E3523="Live"),_xlfn.XLOOKUP(_xlfn.TEXTJOIN(" vs ",,C3523:D3523),Calendar!G:G,Calendar!B:B),IF(AND(B3523="Premier League",E3523="Highlights"),_xlfn.XLOOKUP(H3523,Calendar!O:O,Calendar!N:N,,-1),""))</f>
        <v/>
      </c>
    </row>
    <row r="3524" spans="34:34" x14ac:dyDescent="0.35">
      <c r="AH3524" s="16" t="str">
        <f>IF(AND(B3524="Premier League",E3524="Live"),_xlfn.XLOOKUP(_xlfn.TEXTJOIN(" vs ",,C3524:D3524),Calendar!G:G,Calendar!B:B),IF(AND(B3524="Premier League",E3524="Highlights"),_xlfn.XLOOKUP(H3524,Calendar!O:O,Calendar!N:N,,-1),""))</f>
        <v/>
      </c>
    </row>
    <row r="3525" spans="34:34" x14ac:dyDescent="0.35">
      <c r="AH3525" s="16" t="str">
        <f>IF(AND(B3525="Premier League",E3525="Live"),_xlfn.XLOOKUP(_xlfn.TEXTJOIN(" vs ",,C3525:D3525),Calendar!G:G,Calendar!B:B),IF(AND(B3525="Premier League",E3525="Highlights"),_xlfn.XLOOKUP(H3525,Calendar!O:O,Calendar!N:N,,-1),""))</f>
        <v/>
      </c>
    </row>
    <row r="3526" spans="34:34" x14ac:dyDescent="0.35">
      <c r="AH3526" s="16" t="str">
        <f>IF(AND(B3526="Premier League",E3526="Live"),_xlfn.XLOOKUP(_xlfn.TEXTJOIN(" vs ",,C3526:D3526),Calendar!G:G,Calendar!B:B),IF(AND(B3526="Premier League",E3526="Highlights"),_xlfn.XLOOKUP(H3526,Calendar!O:O,Calendar!N:N,,-1),""))</f>
        <v/>
      </c>
    </row>
    <row r="3527" spans="34:34" x14ac:dyDescent="0.35">
      <c r="AH3527" s="16" t="str">
        <f>IF(AND(B3527="Premier League",E3527="Live"),_xlfn.XLOOKUP(_xlfn.TEXTJOIN(" vs ",,C3527:D3527),Calendar!G:G,Calendar!B:B),IF(AND(B3527="Premier League",E3527="Highlights"),_xlfn.XLOOKUP(H3527,Calendar!O:O,Calendar!N:N,,-1),""))</f>
        <v/>
      </c>
    </row>
    <row r="3528" spans="34:34" x14ac:dyDescent="0.35">
      <c r="AH3528" s="16" t="str">
        <f>IF(AND(B3528="Premier League",E3528="Live"),_xlfn.XLOOKUP(_xlfn.TEXTJOIN(" vs ",,C3528:D3528),Calendar!G:G,Calendar!B:B),IF(AND(B3528="Premier League",E3528="Highlights"),_xlfn.XLOOKUP(H3528,Calendar!O:O,Calendar!N:N,,-1),""))</f>
        <v/>
      </c>
    </row>
    <row r="3529" spans="34:34" x14ac:dyDescent="0.35">
      <c r="AH3529" s="16" t="str">
        <f>IF(AND(B3529="Premier League",E3529="Live"),_xlfn.XLOOKUP(_xlfn.TEXTJOIN(" vs ",,C3529:D3529),Calendar!G:G,Calendar!B:B),IF(AND(B3529="Premier League",E3529="Highlights"),_xlfn.XLOOKUP(H3529,Calendar!O:O,Calendar!N:N,,-1),""))</f>
        <v/>
      </c>
    </row>
    <row r="3530" spans="34:34" x14ac:dyDescent="0.35">
      <c r="AH3530" s="16" t="str">
        <f>IF(AND(B3530="Premier League",E3530="Live"),_xlfn.XLOOKUP(_xlfn.TEXTJOIN(" vs ",,C3530:D3530),Calendar!G:G,Calendar!B:B),IF(AND(B3530="Premier League",E3530="Highlights"),_xlfn.XLOOKUP(H3530,Calendar!O:O,Calendar!N:N,,-1),""))</f>
        <v/>
      </c>
    </row>
    <row r="3531" spans="34:34" x14ac:dyDescent="0.35">
      <c r="AH3531" s="16" t="str">
        <f>IF(AND(B3531="Premier League",E3531="Live"),_xlfn.XLOOKUP(_xlfn.TEXTJOIN(" vs ",,C3531:D3531),Calendar!G:G,Calendar!B:B),IF(AND(B3531="Premier League",E3531="Highlights"),_xlfn.XLOOKUP(H3531,Calendar!O:O,Calendar!N:N,,-1),""))</f>
        <v/>
      </c>
    </row>
    <row r="3532" spans="34:34" x14ac:dyDescent="0.35">
      <c r="AH3532" s="16" t="str">
        <f>IF(AND(B3532="Premier League",E3532="Live"),_xlfn.XLOOKUP(_xlfn.TEXTJOIN(" vs ",,C3532:D3532),Calendar!G:G,Calendar!B:B),IF(AND(B3532="Premier League",E3532="Highlights"),_xlfn.XLOOKUP(H3532,Calendar!O:O,Calendar!N:N,,-1),""))</f>
        <v/>
      </c>
    </row>
    <row r="3533" spans="34:34" x14ac:dyDescent="0.35">
      <c r="AH3533" s="16" t="str">
        <f>IF(AND(B3533="Premier League",E3533="Live"),_xlfn.XLOOKUP(_xlfn.TEXTJOIN(" vs ",,C3533:D3533),Calendar!G:G,Calendar!B:B),IF(AND(B3533="Premier League",E3533="Highlights"),_xlfn.XLOOKUP(H3533,Calendar!O:O,Calendar!N:N,,-1),""))</f>
        <v/>
      </c>
    </row>
    <row r="3534" spans="34:34" x14ac:dyDescent="0.35">
      <c r="AH3534" s="16" t="str">
        <f>IF(AND(B3534="Premier League",E3534="Live"),_xlfn.XLOOKUP(_xlfn.TEXTJOIN(" vs ",,C3534:D3534),Calendar!G:G,Calendar!B:B),IF(AND(B3534="Premier League",E3534="Highlights"),_xlfn.XLOOKUP(H3534,Calendar!O:O,Calendar!N:N,,-1),""))</f>
        <v/>
      </c>
    </row>
    <row r="3535" spans="34:34" x14ac:dyDescent="0.35">
      <c r="AH3535" s="16" t="str">
        <f>IF(AND(B3535="Premier League",E3535="Live"),_xlfn.XLOOKUP(_xlfn.TEXTJOIN(" vs ",,C3535:D3535),Calendar!G:G,Calendar!B:B),IF(AND(B3535="Premier League",E3535="Highlights"),_xlfn.XLOOKUP(H3535,Calendar!O:O,Calendar!N:N,,-1),""))</f>
        <v/>
      </c>
    </row>
    <row r="3536" spans="34:34" x14ac:dyDescent="0.35">
      <c r="AH3536" s="16" t="str">
        <f>IF(AND(B3536="Premier League",E3536="Live"),_xlfn.XLOOKUP(_xlfn.TEXTJOIN(" vs ",,C3536:D3536),Calendar!G:G,Calendar!B:B),IF(AND(B3536="Premier League",E3536="Highlights"),_xlfn.XLOOKUP(H3536,Calendar!O:O,Calendar!N:N,,-1),""))</f>
        <v/>
      </c>
    </row>
    <row r="3537" spans="34:34" x14ac:dyDescent="0.35">
      <c r="AH3537" s="16" t="str">
        <f>IF(AND(B3537="Premier League",E3537="Live"),_xlfn.XLOOKUP(_xlfn.TEXTJOIN(" vs ",,C3537:D3537),Calendar!G:G,Calendar!B:B),IF(AND(B3537="Premier League",E3537="Highlights"),_xlfn.XLOOKUP(H3537,Calendar!O:O,Calendar!N:N,,-1),""))</f>
        <v/>
      </c>
    </row>
    <row r="3538" spans="34:34" x14ac:dyDescent="0.35">
      <c r="AH3538" s="16" t="str">
        <f>IF(AND(B3538="Premier League",E3538="Live"),_xlfn.XLOOKUP(_xlfn.TEXTJOIN(" vs ",,C3538:D3538),Calendar!G:G,Calendar!B:B),IF(AND(B3538="Premier League",E3538="Highlights"),_xlfn.XLOOKUP(H3538,Calendar!O:O,Calendar!N:N,,-1),""))</f>
        <v/>
      </c>
    </row>
    <row r="3539" spans="34:34" x14ac:dyDescent="0.35">
      <c r="AH3539" s="16" t="str">
        <f>IF(AND(B3539="Premier League",E3539="Live"),_xlfn.XLOOKUP(_xlfn.TEXTJOIN(" vs ",,C3539:D3539),Calendar!G:G,Calendar!B:B),IF(AND(B3539="Premier League",E3539="Highlights"),_xlfn.XLOOKUP(H3539,Calendar!O:O,Calendar!N:N,,-1),""))</f>
        <v/>
      </c>
    </row>
    <row r="3540" spans="34:34" x14ac:dyDescent="0.35">
      <c r="AH3540" s="16" t="str">
        <f>IF(AND(B3540="Premier League",E3540="Live"),_xlfn.XLOOKUP(_xlfn.TEXTJOIN(" vs ",,C3540:D3540),Calendar!G:G,Calendar!B:B),IF(AND(B3540="Premier League",E3540="Highlights"),_xlfn.XLOOKUP(H3540,Calendar!O:O,Calendar!N:N,,-1),""))</f>
        <v/>
      </c>
    </row>
    <row r="3541" spans="34:34" x14ac:dyDescent="0.35">
      <c r="AH3541" s="16" t="str">
        <f>IF(AND(B3541="Premier League",E3541="Live"),_xlfn.XLOOKUP(_xlfn.TEXTJOIN(" vs ",,C3541:D3541),Calendar!G:G,Calendar!B:B),IF(AND(B3541="Premier League",E3541="Highlights"),_xlfn.XLOOKUP(H3541,Calendar!O:O,Calendar!N:N,,-1),""))</f>
        <v/>
      </c>
    </row>
    <row r="3542" spans="34:34" x14ac:dyDescent="0.35">
      <c r="AH3542" s="16" t="str">
        <f>IF(AND(B3542="Premier League",E3542="Live"),_xlfn.XLOOKUP(_xlfn.TEXTJOIN(" vs ",,C3542:D3542),Calendar!G:G,Calendar!B:B),IF(AND(B3542="Premier League",E3542="Highlights"),_xlfn.XLOOKUP(H3542,Calendar!O:O,Calendar!N:N,,-1),""))</f>
        <v/>
      </c>
    </row>
    <row r="3543" spans="34:34" x14ac:dyDescent="0.35">
      <c r="AH3543" s="16" t="str">
        <f>IF(AND(B3543="Premier League",E3543="Live"),_xlfn.XLOOKUP(_xlfn.TEXTJOIN(" vs ",,C3543:D3543),Calendar!G:G,Calendar!B:B),IF(AND(B3543="Premier League",E3543="Highlights"),_xlfn.XLOOKUP(H3543,Calendar!O:O,Calendar!N:N,,-1),""))</f>
        <v/>
      </c>
    </row>
    <row r="3544" spans="34:34" x14ac:dyDescent="0.35">
      <c r="AH3544" s="16" t="str">
        <f>IF(AND(B3544="Premier League",E3544="Live"),_xlfn.XLOOKUP(_xlfn.TEXTJOIN(" vs ",,C3544:D3544),Calendar!G:G,Calendar!B:B),IF(AND(B3544="Premier League",E3544="Highlights"),_xlfn.XLOOKUP(H3544,Calendar!O:O,Calendar!N:N,,-1),""))</f>
        <v/>
      </c>
    </row>
    <row r="3545" spans="34:34" x14ac:dyDescent="0.35">
      <c r="AH3545" s="16" t="str">
        <f>IF(AND(B3545="Premier League",E3545="Live"),_xlfn.XLOOKUP(_xlfn.TEXTJOIN(" vs ",,C3545:D3545),Calendar!G:G,Calendar!B:B),IF(AND(B3545="Premier League",E3545="Highlights"),_xlfn.XLOOKUP(H3545,Calendar!O:O,Calendar!N:N,,-1),""))</f>
        <v/>
      </c>
    </row>
    <row r="3546" spans="34:34" x14ac:dyDescent="0.35">
      <c r="AH3546" s="16" t="str">
        <f>IF(AND(B3546="Premier League",E3546="Live"),_xlfn.XLOOKUP(_xlfn.TEXTJOIN(" vs ",,C3546:D3546),Calendar!G:G,Calendar!B:B),IF(AND(B3546="Premier League",E3546="Highlights"),_xlfn.XLOOKUP(H3546,Calendar!O:O,Calendar!N:N,,-1),""))</f>
        <v/>
      </c>
    </row>
    <row r="3547" spans="34:34" x14ac:dyDescent="0.35">
      <c r="AH3547" s="16" t="str">
        <f>IF(AND(B3547="Premier League",E3547="Live"),_xlfn.XLOOKUP(_xlfn.TEXTJOIN(" vs ",,C3547:D3547),Calendar!G:G,Calendar!B:B),IF(AND(B3547="Premier League",E3547="Highlights"),_xlfn.XLOOKUP(H3547,Calendar!O:O,Calendar!N:N,,-1),""))</f>
        <v/>
      </c>
    </row>
    <row r="3548" spans="34:34" x14ac:dyDescent="0.35">
      <c r="AH3548" s="16" t="str">
        <f>IF(AND(B3548="Premier League",E3548="Live"),_xlfn.XLOOKUP(_xlfn.TEXTJOIN(" vs ",,C3548:D3548),Calendar!G:G,Calendar!B:B),IF(AND(B3548="Premier League",E3548="Highlights"),_xlfn.XLOOKUP(H3548,Calendar!O:O,Calendar!N:N,,-1),""))</f>
        <v/>
      </c>
    </row>
    <row r="3549" spans="34:34" x14ac:dyDescent="0.35">
      <c r="AH3549" s="16" t="str">
        <f>IF(AND(B3549="Premier League",E3549="Live"),_xlfn.XLOOKUP(_xlfn.TEXTJOIN(" vs ",,C3549:D3549),Calendar!G:G,Calendar!B:B),IF(AND(B3549="Premier League",E3549="Highlights"),_xlfn.XLOOKUP(H3549,Calendar!O:O,Calendar!N:N,,-1),""))</f>
        <v/>
      </c>
    </row>
    <row r="3550" spans="34:34" x14ac:dyDescent="0.35">
      <c r="AH3550" s="16" t="str">
        <f>IF(AND(B3550="Premier League",E3550="Live"),_xlfn.XLOOKUP(_xlfn.TEXTJOIN(" vs ",,C3550:D3550),Calendar!G:G,Calendar!B:B),IF(AND(B3550="Premier League",E3550="Highlights"),_xlfn.XLOOKUP(H3550,Calendar!O:O,Calendar!N:N,,-1),""))</f>
        <v/>
      </c>
    </row>
    <row r="3551" spans="34:34" x14ac:dyDescent="0.35">
      <c r="AH3551" s="16" t="str">
        <f>IF(AND(B3551="Premier League",E3551="Live"),_xlfn.XLOOKUP(_xlfn.TEXTJOIN(" vs ",,C3551:D3551),Calendar!G:G,Calendar!B:B),IF(AND(B3551="Premier League",E3551="Highlights"),_xlfn.XLOOKUP(H3551,Calendar!O:O,Calendar!N:N,,-1),""))</f>
        <v/>
      </c>
    </row>
    <row r="3552" spans="34:34" x14ac:dyDescent="0.35">
      <c r="AH3552" s="16" t="str">
        <f>IF(AND(B3552="Premier League",E3552="Live"),_xlfn.XLOOKUP(_xlfn.TEXTJOIN(" vs ",,C3552:D3552),Calendar!G:G,Calendar!B:B),IF(AND(B3552="Premier League",E3552="Highlights"),_xlfn.XLOOKUP(H3552,Calendar!O:O,Calendar!N:N,,-1),""))</f>
        <v/>
      </c>
    </row>
    <row r="3553" spans="34:34" x14ac:dyDescent="0.35">
      <c r="AH3553" s="16" t="str">
        <f>IF(AND(B3553="Premier League",E3553="Live"),_xlfn.XLOOKUP(_xlfn.TEXTJOIN(" vs ",,C3553:D3553),Calendar!G:G,Calendar!B:B),IF(AND(B3553="Premier League",E3553="Highlights"),_xlfn.XLOOKUP(H3553,Calendar!O:O,Calendar!N:N,,-1),""))</f>
        <v/>
      </c>
    </row>
    <row r="3554" spans="34:34" x14ac:dyDescent="0.35">
      <c r="AH3554" s="16" t="str">
        <f>IF(AND(B3554="Premier League",E3554="Live"),_xlfn.XLOOKUP(_xlfn.TEXTJOIN(" vs ",,C3554:D3554),Calendar!G:G,Calendar!B:B),IF(AND(B3554="Premier League",E3554="Highlights"),_xlfn.XLOOKUP(H3554,Calendar!O:O,Calendar!N:N,,-1),""))</f>
        <v/>
      </c>
    </row>
    <row r="3555" spans="34:34" x14ac:dyDescent="0.35">
      <c r="AH3555" s="16" t="str">
        <f>IF(AND(B3555="Premier League",E3555="Live"),_xlfn.XLOOKUP(_xlfn.TEXTJOIN(" vs ",,C3555:D3555),Calendar!G:G,Calendar!B:B),IF(AND(B3555="Premier League",E3555="Highlights"),_xlfn.XLOOKUP(H3555,Calendar!O:O,Calendar!N:N,,-1),""))</f>
        <v/>
      </c>
    </row>
    <row r="3556" spans="34:34" x14ac:dyDescent="0.35">
      <c r="AH3556" s="16" t="str">
        <f>IF(AND(B3556="Premier League",E3556="Live"),_xlfn.XLOOKUP(_xlfn.TEXTJOIN(" vs ",,C3556:D3556),Calendar!G:G,Calendar!B:B),IF(AND(B3556="Premier League",E3556="Highlights"),_xlfn.XLOOKUP(H3556,Calendar!O:O,Calendar!N:N,,-1),""))</f>
        <v/>
      </c>
    </row>
    <row r="3557" spans="34:34" x14ac:dyDescent="0.35">
      <c r="AH3557" s="16" t="str">
        <f>IF(AND(B3557="Premier League",E3557="Live"),_xlfn.XLOOKUP(_xlfn.TEXTJOIN(" vs ",,C3557:D3557),Calendar!G:G,Calendar!B:B),IF(AND(B3557="Premier League",E3557="Highlights"),_xlfn.XLOOKUP(H3557,Calendar!O:O,Calendar!N:N,,-1),""))</f>
        <v/>
      </c>
    </row>
    <row r="3558" spans="34:34" x14ac:dyDescent="0.35">
      <c r="AH3558" s="16" t="str">
        <f>IF(AND(B3558="Premier League",E3558="Live"),_xlfn.XLOOKUP(_xlfn.TEXTJOIN(" vs ",,C3558:D3558),Calendar!G:G,Calendar!B:B),IF(AND(B3558="Premier League",E3558="Highlights"),_xlfn.XLOOKUP(H3558,Calendar!O:O,Calendar!N:N,,-1),""))</f>
        <v/>
      </c>
    </row>
    <row r="3559" spans="34:34" x14ac:dyDescent="0.35">
      <c r="AH3559" s="16" t="str">
        <f>IF(AND(B3559="Premier League",E3559="Live"),_xlfn.XLOOKUP(_xlfn.TEXTJOIN(" vs ",,C3559:D3559),Calendar!G:G,Calendar!B:B),IF(AND(B3559="Premier League",E3559="Highlights"),_xlfn.XLOOKUP(H3559,Calendar!O:O,Calendar!N:N,,-1),""))</f>
        <v/>
      </c>
    </row>
    <row r="3560" spans="34:34" x14ac:dyDescent="0.35">
      <c r="AH3560" s="16" t="str">
        <f>IF(AND(B3560="Premier League",E3560="Live"),_xlfn.XLOOKUP(_xlfn.TEXTJOIN(" vs ",,C3560:D3560),Calendar!G:G,Calendar!B:B),IF(AND(B3560="Premier League",E3560="Highlights"),_xlfn.XLOOKUP(H3560,Calendar!O:O,Calendar!N:N,,-1),""))</f>
        <v/>
      </c>
    </row>
    <row r="3561" spans="34:34" x14ac:dyDescent="0.35">
      <c r="AH3561" s="16" t="str">
        <f>IF(AND(B3561="Premier League",E3561="Live"),_xlfn.XLOOKUP(_xlfn.TEXTJOIN(" vs ",,C3561:D3561),Calendar!G:G,Calendar!B:B),IF(AND(B3561="Premier League",E3561="Highlights"),_xlfn.XLOOKUP(H3561,Calendar!O:O,Calendar!N:N,,-1),""))</f>
        <v/>
      </c>
    </row>
    <row r="3562" spans="34:34" x14ac:dyDescent="0.35">
      <c r="AH3562" s="16" t="str">
        <f>IF(AND(B3562="Premier League",E3562="Live"),_xlfn.XLOOKUP(_xlfn.TEXTJOIN(" vs ",,C3562:D3562),Calendar!G:G,Calendar!B:B),IF(AND(B3562="Premier League",E3562="Highlights"),_xlfn.XLOOKUP(H3562,Calendar!O:O,Calendar!N:N,,-1),""))</f>
        <v/>
      </c>
    </row>
    <row r="3563" spans="34:34" x14ac:dyDescent="0.35">
      <c r="AH3563" s="16" t="str">
        <f>IF(AND(B3563="Premier League",E3563="Live"),_xlfn.XLOOKUP(_xlfn.TEXTJOIN(" vs ",,C3563:D3563),Calendar!G:G,Calendar!B:B),IF(AND(B3563="Premier League",E3563="Highlights"),_xlfn.XLOOKUP(H3563,Calendar!O:O,Calendar!N:N,,-1),""))</f>
        <v/>
      </c>
    </row>
    <row r="3564" spans="34:34" x14ac:dyDescent="0.35">
      <c r="AH3564" s="16" t="str">
        <f>IF(AND(B3564="Premier League",E3564="Live"),_xlfn.XLOOKUP(_xlfn.TEXTJOIN(" vs ",,C3564:D3564),Calendar!G:G,Calendar!B:B),IF(AND(B3564="Premier League",E3564="Highlights"),_xlfn.XLOOKUP(H3564,Calendar!O:O,Calendar!N:N,,-1),""))</f>
        <v/>
      </c>
    </row>
    <row r="3565" spans="34:34" x14ac:dyDescent="0.35">
      <c r="AH3565" s="16" t="str">
        <f>IF(AND(B3565="Premier League",E3565="Live"),_xlfn.XLOOKUP(_xlfn.TEXTJOIN(" vs ",,C3565:D3565),Calendar!G:G,Calendar!B:B),IF(AND(B3565="Premier League",E3565="Highlights"),_xlfn.XLOOKUP(H3565,Calendar!O:O,Calendar!N:N,,-1),""))</f>
        <v/>
      </c>
    </row>
    <row r="3566" spans="34:34" x14ac:dyDescent="0.35">
      <c r="AH3566" s="16" t="str">
        <f>IF(AND(B3566="Premier League",E3566="Live"),_xlfn.XLOOKUP(_xlfn.TEXTJOIN(" vs ",,C3566:D3566),Calendar!G:G,Calendar!B:B),IF(AND(B3566="Premier League",E3566="Highlights"),_xlfn.XLOOKUP(H3566,Calendar!O:O,Calendar!N:N,,-1),""))</f>
        <v/>
      </c>
    </row>
    <row r="3567" spans="34:34" x14ac:dyDescent="0.35">
      <c r="AH3567" s="16" t="str">
        <f>IF(AND(B3567="Premier League",E3567="Live"),_xlfn.XLOOKUP(_xlfn.TEXTJOIN(" vs ",,C3567:D3567),Calendar!G:G,Calendar!B:B),IF(AND(B3567="Premier League",E3567="Highlights"),_xlfn.XLOOKUP(H3567,Calendar!O:O,Calendar!N:N,,-1),""))</f>
        <v/>
      </c>
    </row>
    <row r="3568" spans="34:34" x14ac:dyDescent="0.35">
      <c r="AH3568" s="16" t="str">
        <f>IF(AND(B3568="Premier League",E3568="Live"),_xlfn.XLOOKUP(_xlfn.TEXTJOIN(" vs ",,C3568:D3568),Calendar!G:G,Calendar!B:B),IF(AND(B3568="Premier League",E3568="Highlights"),_xlfn.XLOOKUP(H3568,Calendar!O:O,Calendar!N:N,,-1),""))</f>
        <v/>
      </c>
    </row>
    <row r="3569" spans="34:34" x14ac:dyDescent="0.35">
      <c r="AH3569" s="16" t="str">
        <f>IF(AND(B3569="Premier League",E3569="Live"),_xlfn.XLOOKUP(_xlfn.TEXTJOIN(" vs ",,C3569:D3569),Calendar!G:G,Calendar!B:B),IF(AND(B3569="Premier League",E3569="Highlights"),_xlfn.XLOOKUP(H3569,Calendar!O:O,Calendar!N:N,,-1),""))</f>
        <v/>
      </c>
    </row>
    <row r="3570" spans="34:34" x14ac:dyDescent="0.35">
      <c r="AH3570" s="16" t="str">
        <f>IF(AND(B3570="Premier League",E3570="Live"),_xlfn.XLOOKUP(_xlfn.TEXTJOIN(" vs ",,C3570:D3570),Calendar!G:G,Calendar!B:B),IF(AND(B3570="Premier League",E3570="Highlights"),_xlfn.XLOOKUP(H3570,Calendar!O:O,Calendar!N:N,,-1),""))</f>
        <v/>
      </c>
    </row>
    <row r="3571" spans="34:34" x14ac:dyDescent="0.35">
      <c r="AH3571" s="16" t="str">
        <f>IF(AND(B3571="Premier League",E3571="Live"),_xlfn.XLOOKUP(_xlfn.TEXTJOIN(" vs ",,C3571:D3571),Calendar!G:G,Calendar!B:B),IF(AND(B3571="Premier League",E3571="Highlights"),_xlfn.XLOOKUP(H3571,Calendar!O:O,Calendar!N:N,,-1),""))</f>
        <v/>
      </c>
    </row>
    <row r="3572" spans="34:34" x14ac:dyDescent="0.35">
      <c r="AH3572" s="16" t="str">
        <f>IF(AND(B3572="Premier League",E3572="Live"),_xlfn.XLOOKUP(_xlfn.TEXTJOIN(" vs ",,C3572:D3572),Calendar!G:G,Calendar!B:B),IF(AND(B3572="Premier League",E3572="Highlights"),_xlfn.XLOOKUP(H3572,Calendar!O:O,Calendar!N:N,,-1),""))</f>
        <v/>
      </c>
    </row>
    <row r="3573" spans="34:34" x14ac:dyDescent="0.35">
      <c r="AH3573" s="16" t="str">
        <f>IF(AND(B3573="Premier League",E3573="Live"),_xlfn.XLOOKUP(_xlfn.TEXTJOIN(" vs ",,C3573:D3573),Calendar!G:G,Calendar!B:B),IF(AND(B3573="Premier League",E3573="Highlights"),_xlfn.XLOOKUP(H3573,Calendar!O:O,Calendar!N:N,,-1),""))</f>
        <v/>
      </c>
    </row>
    <row r="3574" spans="34:34" x14ac:dyDescent="0.35">
      <c r="AH3574" s="16" t="str">
        <f>IF(AND(B3574="Premier League",E3574="Live"),_xlfn.XLOOKUP(_xlfn.TEXTJOIN(" vs ",,C3574:D3574),Calendar!G:G,Calendar!B:B),IF(AND(B3574="Premier League",E3574="Highlights"),_xlfn.XLOOKUP(H3574,Calendar!O:O,Calendar!N:N,,-1),""))</f>
        <v/>
      </c>
    </row>
    <row r="3575" spans="34:34" x14ac:dyDescent="0.35">
      <c r="AH3575" s="16" t="str">
        <f>IF(AND(B3575="Premier League",E3575="Live"),_xlfn.XLOOKUP(_xlfn.TEXTJOIN(" vs ",,C3575:D3575),Calendar!G:G,Calendar!B:B),IF(AND(B3575="Premier League",E3575="Highlights"),_xlfn.XLOOKUP(H3575,Calendar!O:O,Calendar!N:N,,-1),""))</f>
        <v/>
      </c>
    </row>
    <row r="3576" spans="34:34" x14ac:dyDescent="0.35">
      <c r="AH3576" s="16" t="str">
        <f>IF(AND(B3576="Premier League",E3576="Live"),_xlfn.XLOOKUP(_xlfn.TEXTJOIN(" vs ",,C3576:D3576),Calendar!G:G,Calendar!B:B),IF(AND(B3576="Premier League",E3576="Highlights"),_xlfn.XLOOKUP(H3576,Calendar!O:O,Calendar!N:N,,-1),""))</f>
        <v/>
      </c>
    </row>
    <row r="3577" spans="34:34" x14ac:dyDescent="0.35">
      <c r="AH3577" s="16" t="str">
        <f>IF(AND(B3577="Premier League",E3577="Live"),_xlfn.XLOOKUP(_xlfn.TEXTJOIN(" vs ",,C3577:D3577),Calendar!G:G,Calendar!B:B),IF(AND(B3577="Premier League",E3577="Highlights"),_xlfn.XLOOKUP(H3577,Calendar!O:O,Calendar!N:N,,-1),""))</f>
        <v/>
      </c>
    </row>
    <row r="3578" spans="34:34" x14ac:dyDescent="0.35">
      <c r="AH3578" s="16" t="str">
        <f>IF(AND(B3578="Premier League",E3578="Live"),_xlfn.XLOOKUP(_xlfn.TEXTJOIN(" vs ",,C3578:D3578),Calendar!G:G,Calendar!B:B),IF(AND(B3578="Premier League",E3578="Highlights"),_xlfn.XLOOKUP(H3578,Calendar!O:O,Calendar!N:N,,-1),""))</f>
        <v/>
      </c>
    </row>
    <row r="3579" spans="34:34" x14ac:dyDescent="0.35">
      <c r="AH3579" s="16" t="str">
        <f>IF(AND(B3579="Premier League",E3579="Live"),_xlfn.XLOOKUP(_xlfn.TEXTJOIN(" vs ",,C3579:D3579),Calendar!G:G,Calendar!B:B),IF(AND(B3579="Premier League",E3579="Highlights"),_xlfn.XLOOKUP(H3579,Calendar!O:O,Calendar!N:N,,-1),""))</f>
        <v/>
      </c>
    </row>
    <row r="3580" spans="34:34" x14ac:dyDescent="0.35">
      <c r="AH3580" s="16" t="str">
        <f>IF(AND(B3580="Premier League",E3580="Live"),_xlfn.XLOOKUP(_xlfn.TEXTJOIN(" vs ",,C3580:D3580),Calendar!G:G,Calendar!B:B),IF(AND(B3580="Premier League",E3580="Highlights"),_xlfn.XLOOKUP(H3580,Calendar!O:O,Calendar!N:N,,-1),""))</f>
        <v/>
      </c>
    </row>
    <row r="3581" spans="34:34" x14ac:dyDescent="0.35">
      <c r="AH3581" s="16" t="str">
        <f>IF(AND(B3581="Premier League",E3581="Live"),_xlfn.XLOOKUP(_xlfn.TEXTJOIN(" vs ",,C3581:D3581),Calendar!G:G,Calendar!B:B),IF(AND(B3581="Premier League",E3581="Highlights"),_xlfn.XLOOKUP(H3581,Calendar!O:O,Calendar!N:N,,-1),""))</f>
        <v/>
      </c>
    </row>
    <row r="3582" spans="34:34" x14ac:dyDescent="0.35">
      <c r="AH3582" s="16" t="str">
        <f>IF(AND(B3582="Premier League",E3582="Live"),_xlfn.XLOOKUP(_xlfn.TEXTJOIN(" vs ",,C3582:D3582),Calendar!G:G,Calendar!B:B),IF(AND(B3582="Premier League",E3582="Highlights"),_xlfn.XLOOKUP(H3582,Calendar!O:O,Calendar!N:N,,-1),""))</f>
        <v/>
      </c>
    </row>
    <row r="3583" spans="34:34" x14ac:dyDescent="0.35">
      <c r="AH3583" s="16" t="str">
        <f>IF(AND(B3583="Premier League",E3583="Live"),_xlfn.XLOOKUP(_xlfn.TEXTJOIN(" vs ",,C3583:D3583),Calendar!G:G,Calendar!B:B),IF(AND(B3583="Premier League",E3583="Highlights"),_xlfn.XLOOKUP(H3583,Calendar!O:O,Calendar!N:N,,-1),""))</f>
        <v/>
      </c>
    </row>
    <row r="3584" spans="34:34" x14ac:dyDescent="0.35">
      <c r="AH3584" s="16" t="str">
        <f>IF(AND(B3584="Premier League",E3584="Live"),_xlfn.XLOOKUP(_xlfn.TEXTJOIN(" vs ",,C3584:D3584),Calendar!G:G,Calendar!B:B),IF(AND(B3584="Premier League",E3584="Highlights"),_xlfn.XLOOKUP(H3584,Calendar!O:O,Calendar!N:N,,-1),""))</f>
        <v/>
      </c>
    </row>
    <row r="3585" spans="34:34" x14ac:dyDescent="0.35">
      <c r="AH3585" s="16" t="str">
        <f>IF(AND(B3585="Premier League",E3585="Live"),_xlfn.XLOOKUP(_xlfn.TEXTJOIN(" vs ",,C3585:D3585),Calendar!G:G,Calendar!B:B),IF(AND(B3585="Premier League",E3585="Highlights"),_xlfn.XLOOKUP(H3585,Calendar!O:O,Calendar!N:N,,-1),""))</f>
        <v/>
      </c>
    </row>
    <row r="3586" spans="34:34" x14ac:dyDescent="0.35">
      <c r="AH3586" s="16" t="str">
        <f>IF(AND(B3586="Premier League",E3586="Live"),_xlfn.XLOOKUP(_xlfn.TEXTJOIN(" vs ",,C3586:D3586),Calendar!G:G,Calendar!B:B),IF(AND(B3586="Premier League",E3586="Highlights"),_xlfn.XLOOKUP(H3586,Calendar!O:O,Calendar!N:N,,-1),""))</f>
        <v/>
      </c>
    </row>
    <row r="3587" spans="34:34" x14ac:dyDescent="0.35">
      <c r="AH3587" s="16" t="str">
        <f>IF(AND(B3587="Premier League",E3587="Live"),_xlfn.XLOOKUP(_xlfn.TEXTJOIN(" vs ",,C3587:D3587),Calendar!G:G,Calendar!B:B),IF(AND(B3587="Premier League",E3587="Highlights"),_xlfn.XLOOKUP(H3587,Calendar!O:O,Calendar!N:N,,-1),""))</f>
        <v/>
      </c>
    </row>
    <row r="3588" spans="34:34" x14ac:dyDescent="0.35">
      <c r="AH3588" s="16" t="str">
        <f>IF(AND(B3588="Premier League",E3588="Live"),_xlfn.XLOOKUP(_xlfn.TEXTJOIN(" vs ",,C3588:D3588),Calendar!G:G,Calendar!B:B),IF(AND(B3588="Premier League",E3588="Highlights"),_xlfn.XLOOKUP(H3588,Calendar!O:O,Calendar!N:N,,-1),""))</f>
        <v/>
      </c>
    </row>
    <row r="3589" spans="34:34" x14ac:dyDescent="0.35">
      <c r="AH3589" s="16" t="str">
        <f>IF(AND(B3589="Premier League",E3589="Live"),_xlfn.XLOOKUP(_xlfn.TEXTJOIN(" vs ",,C3589:D3589),Calendar!G:G,Calendar!B:B),IF(AND(B3589="Premier League",E3589="Highlights"),_xlfn.XLOOKUP(H3589,Calendar!O:O,Calendar!N:N,,-1),""))</f>
        <v/>
      </c>
    </row>
    <row r="3590" spans="34:34" x14ac:dyDescent="0.35">
      <c r="AH3590" s="16" t="str">
        <f>IF(AND(B3590="Premier League",E3590="Live"),_xlfn.XLOOKUP(_xlfn.TEXTJOIN(" vs ",,C3590:D3590),Calendar!G:G,Calendar!B:B),IF(AND(B3590="Premier League",E3590="Highlights"),_xlfn.XLOOKUP(H3590,Calendar!O:O,Calendar!N:N,,-1),""))</f>
        <v/>
      </c>
    </row>
    <row r="3591" spans="34:34" x14ac:dyDescent="0.35">
      <c r="AH3591" s="16" t="str">
        <f>IF(AND(B3591="Premier League",E3591="Live"),_xlfn.XLOOKUP(_xlfn.TEXTJOIN(" vs ",,C3591:D3591),Calendar!G:G,Calendar!B:B),IF(AND(B3591="Premier League",E3591="Highlights"),_xlfn.XLOOKUP(H3591,Calendar!O:O,Calendar!N:N,,-1),""))</f>
        <v/>
      </c>
    </row>
    <row r="3592" spans="34:34" x14ac:dyDescent="0.35">
      <c r="AH3592" s="16" t="str">
        <f>IF(AND(B3592="Premier League",E3592="Live"),_xlfn.XLOOKUP(_xlfn.TEXTJOIN(" vs ",,C3592:D3592),Calendar!G:G,Calendar!B:B),IF(AND(B3592="Premier League",E3592="Highlights"),_xlfn.XLOOKUP(H3592,Calendar!O:O,Calendar!N:N,,-1),""))</f>
        <v/>
      </c>
    </row>
    <row r="3593" spans="34:34" x14ac:dyDescent="0.35">
      <c r="AH3593" s="16" t="str">
        <f>IF(AND(B3593="Premier League",E3593="Live"),_xlfn.XLOOKUP(_xlfn.TEXTJOIN(" vs ",,C3593:D3593),Calendar!G:G,Calendar!B:B),IF(AND(B3593="Premier League",E3593="Highlights"),_xlfn.XLOOKUP(H3593,Calendar!O:O,Calendar!N:N,,-1),""))</f>
        <v/>
      </c>
    </row>
    <row r="3594" spans="34:34" x14ac:dyDescent="0.35">
      <c r="AH3594" s="16" t="str">
        <f>IF(AND(B3594="Premier League",E3594="Live"),_xlfn.XLOOKUP(_xlfn.TEXTJOIN(" vs ",,C3594:D3594),Calendar!G:G,Calendar!B:B),IF(AND(B3594="Premier League",E3594="Highlights"),_xlfn.XLOOKUP(H3594,Calendar!O:O,Calendar!N:N,,-1),""))</f>
        <v/>
      </c>
    </row>
    <row r="3595" spans="34:34" x14ac:dyDescent="0.35">
      <c r="AH3595" s="16" t="str">
        <f>IF(AND(B3595="Premier League",E3595="Live"),_xlfn.XLOOKUP(_xlfn.TEXTJOIN(" vs ",,C3595:D3595),Calendar!G:G,Calendar!B:B),IF(AND(B3595="Premier League",E3595="Highlights"),_xlfn.XLOOKUP(H3595,Calendar!O:O,Calendar!N:N,,-1),""))</f>
        <v/>
      </c>
    </row>
    <row r="3596" spans="34:34" x14ac:dyDescent="0.35">
      <c r="AH3596" s="16" t="str">
        <f>IF(AND(B3596="Premier League",E3596="Live"),_xlfn.XLOOKUP(_xlfn.TEXTJOIN(" vs ",,C3596:D3596),Calendar!G:G,Calendar!B:B),IF(AND(B3596="Premier League",E3596="Highlights"),_xlfn.XLOOKUP(H3596,Calendar!O:O,Calendar!N:N,,-1),""))</f>
        <v/>
      </c>
    </row>
    <row r="3597" spans="34:34" x14ac:dyDescent="0.35">
      <c r="AH3597" s="16" t="str">
        <f>IF(AND(B3597="Premier League",E3597="Live"),_xlfn.XLOOKUP(_xlfn.TEXTJOIN(" vs ",,C3597:D3597),Calendar!G:G,Calendar!B:B),IF(AND(B3597="Premier League",E3597="Highlights"),_xlfn.XLOOKUP(H3597,Calendar!O:O,Calendar!N:N,,-1),""))</f>
        <v/>
      </c>
    </row>
    <row r="3598" spans="34:34" x14ac:dyDescent="0.35">
      <c r="AH3598" s="16" t="str">
        <f>IF(AND(B3598="Premier League",E3598="Live"),_xlfn.XLOOKUP(_xlfn.TEXTJOIN(" vs ",,C3598:D3598),Calendar!G:G,Calendar!B:B),IF(AND(B3598="Premier League",E3598="Highlights"),_xlfn.XLOOKUP(H3598,Calendar!O:O,Calendar!N:N,,-1),""))</f>
        <v/>
      </c>
    </row>
    <row r="3599" spans="34:34" x14ac:dyDescent="0.35">
      <c r="AH3599" s="16" t="str">
        <f>IF(AND(B3599="Premier League",E3599="Live"),_xlfn.XLOOKUP(_xlfn.TEXTJOIN(" vs ",,C3599:D3599),Calendar!G:G,Calendar!B:B),IF(AND(B3599="Premier League",E3599="Highlights"),_xlfn.XLOOKUP(H3599,Calendar!O:O,Calendar!N:N,,-1),""))</f>
        <v/>
      </c>
    </row>
    <row r="3600" spans="34:34" x14ac:dyDescent="0.35">
      <c r="AH3600" s="16" t="str">
        <f>IF(AND(B3600="Premier League",E3600="Live"),_xlfn.XLOOKUP(_xlfn.TEXTJOIN(" vs ",,C3600:D3600),Calendar!G:G,Calendar!B:B),IF(AND(B3600="Premier League",E3600="Highlights"),_xlfn.XLOOKUP(H3600,Calendar!O:O,Calendar!N:N,,-1),""))</f>
        <v/>
      </c>
    </row>
    <row r="3601" spans="34:34" x14ac:dyDescent="0.35">
      <c r="AH3601" s="16" t="str">
        <f>IF(AND(B3601="Premier League",E3601="Live"),_xlfn.XLOOKUP(_xlfn.TEXTJOIN(" vs ",,C3601:D3601),Calendar!G:G,Calendar!B:B),IF(AND(B3601="Premier League",E3601="Highlights"),_xlfn.XLOOKUP(H3601,Calendar!O:O,Calendar!N:N,,-1),""))</f>
        <v/>
      </c>
    </row>
    <row r="3602" spans="34:34" x14ac:dyDescent="0.35">
      <c r="AH3602" s="16" t="str">
        <f>IF(AND(B3602="Premier League",E3602="Live"),_xlfn.XLOOKUP(_xlfn.TEXTJOIN(" vs ",,C3602:D3602),Calendar!G:G,Calendar!B:B),IF(AND(B3602="Premier League",E3602="Highlights"),_xlfn.XLOOKUP(H3602,Calendar!O:O,Calendar!N:N,,-1),""))</f>
        <v/>
      </c>
    </row>
    <row r="3603" spans="34:34" x14ac:dyDescent="0.35">
      <c r="AH3603" s="16" t="str">
        <f>IF(AND(B3603="Premier League",E3603="Live"),_xlfn.XLOOKUP(_xlfn.TEXTJOIN(" vs ",,C3603:D3603),Calendar!G:G,Calendar!B:B),IF(AND(B3603="Premier League",E3603="Highlights"),_xlfn.XLOOKUP(H3603,Calendar!O:O,Calendar!N:N,,-1),""))</f>
        <v/>
      </c>
    </row>
    <row r="3604" spans="34:34" x14ac:dyDescent="0.35">
      <c r="AH3604" s="16" t="str">
        <f>IF(AND(B3604="Premier League",E3604="Live"),_xlfn.XLOOKUP(_xlfn.TEXTJOIN(" vs ",,C3604:D3604),Calendar!G:G,Calendar!B:B),IF(AND(B3604="Premier League",E3604="Highlights"),_xlfn.XLOOKUP(H3604,Calendar!O:O,Calendar!N:N,,-1),""))</f>
        <v/>
      </c>
    </row>
    <row r="3605" spans="34:34" x14ac:dyDescent="0.35">
      <c r="AH3605" s="16" t="str">
        <f>IF(AND(B3605="Premier League",E3605="Live"),_xlfn.XLOOKUP(_xlfn.TEXTJOIN(" vs ",,C3605:D3605),Calendar!G:G,Calendar!B:B),IF(AND(B3605="Premier League",E3605="Highlights"),_xlfn.XLOOKUP(H3605,Calendar!O:O,Calendar!N:N,,-1),""))</f>
        <v/>
      </c>
    </row>
    <row r="3606" spans="34:34" x14ac:dyDescent="0.35">
      <c r="AH3606" s="16" t="str">
        <f>IF(AND(B3606="Premier League",E3606="Live"),_xlfn.XLOOKUP(_xlfn.TEXTJOIN(" vs ",,C3606:D3606),Calendar!G:G,Calendar!B:B),IF(AND(B3606="Premier League",E3606="Highlights"),_xlfn.XLOOKUP(H3606,Calendar!O:O,Calendar!N:N,,-1),""))</f>
        <v/>
      </c>
    </row>
    <row r="3607" spans="34:34" x14ac:dyDescent="0.35">
      <c r="AH3607" s="16" t="str">
        <f>IF(AND(B3607="Premier League",E3607="Live"),_xlfn.XLOOKUP(_xlfn.TEXTJOIN(" vs ",,C3607:D3607),Calendar!G:G,Calendar!B:B),IF(AND(B3607="Premier League",E3607="Highlights"),_xlfn.XLOOKUP(H3607,Calendar!O:O,Calendar!N:N,,-1),""))</f>
        <v/>
      </c>
    </row>
    <row r="3608" spans="34:34" x14ac:dyDescent="0.35">
      <c r="AH3608" s="16" t="str">
        <f>IF(AND(B3608="Premier League",E3608="Live"),_xlfn.XLOOKUP(_xlfn.TEXTJOIN(" vs ",,C3608:D3608),Calendar!G:G,Calendar!B:B),IF(AND(B3608="Premier League",E3608="Highlights"),_xlfn.XLOOKUP(H3608,Calendar!O:O,Calendar!N:N,,-1),""))</f>
        <v/>
      </c>
    </row>
    <row r="3609" spans="34:34" x14ac:dyDescent="0.35">
      <c r="AH3609" s="16" t="str">
        <f>IF(AND(B3609="Premier League",E3609="Live"),_xlfn.XLOOKUP(_xlfn.TEXTJOIN(" vs ",,C3609:D3609),Calendar!G:G,Calendar!B:B),IF(AND(B3609="Premier League",E3609="Highlights"),_xlfn.XLOOKUP(H3609,Calendar!O:O,Calendar!N:N,,-1),""))</f>
        <v/>
      </c>
    </row>
    <row r="3610" spans="34:34" x14ac:dyDescent="0.35">
      <c r="AH3610" s="16" t="str">
        <f>IF(AND(B3610="Premier League",E3610="Live"),_xlfn.XLOOKUP(_xlfn.TEXTJOIN(" vs ",,C3610:D3610),Calendar!G:G,Calendar!B:B),IF(AND(B3610="Premier League",E3610="Highlights"),_xlfn.XLOOKUP(H3610,Calendar!O:O,Calendar!N:N,,-1),""))</f>
        <v/>
      </c>
    </row>
    <row r="3611" spans="34:34" x14ac:dyDescent="0.35">
      <c r="AH3611" s="16" t="str">
        <f>IF(AND(B3611="Premier League",E3611="Live"),_xlfn.XLOOKUP(_xlfn.TEXTJOIN(" vs ",,C3611:D3611),Calendar!G:G,Calendar!B:B),IF(AND(B3611="Premier League",E3611="Highlights"),_xlfn.XLOOKUP(H3611,Calendar!O:O,Calendar!N:N,,-1),""))</f>
        <v/>
      </c>
    </row>
    <row r="3612" spans="34:34" x14ac:dyDescent="0.35">
      <c r="AH3612" s="16" t="str">
        <f>IF(AND(B3612="Premier League",E3612="Live"),_xlfn.XLOOKUP(_xlfn.TEXTJOIN(" vs ",,C3612:D3612),Calendar!G:G,Calendar!B:B),IF(AND(B3612="Premier League",E3612="Highlights"),_xlfn.XLOOKUP(H3612,Calendar!O:O,Calendar!N:N,,-1),""))</f>
        <v/>
      </c>
    </row>
    <row r="3613" spans="34:34" x14ac:dyDescent="0.35">
      <c r="AH3613" s="16" t="str">
        <f>IF(AND(B3613="Premier League",E3613="Live"),_xlfn.XLOOKUP(_xlfn.TEXTJOIN(" vs ",,C3613:D3613),Calendar!G:G,Calendar!B:B),IF(AND(B3613="Premier League",E3613="Highlights"),_xlfn.XLOOKUP(H3613,Calendar!O:O,Calendar!N:N,,-1),""))</f>
        <v/>
      </c>
    </row>
    <row r="3614" spans="34:34" x14ac:dyDescent="0.35">
      <c r="AH3614" s="16" t="str">
        <f>IF(AND(B3614="Premier League",E3614="Live"),_xlfn.XLOOKUP(_xlfn.TEXTJOIN(" vs ",,C3614:D3614),Calendar!G:G,Calendar!B:B),IF(AND(B3614="Premier League",E3614="Highlights"),_xlfn.XLOOKUP(H3614,Calendar!O:O,Calendar!N:N,,-1),""))</f>
        <v/>
      </c>
    </row>
    <row r="3615" spans="34:34" x14ac:dyDescent="0.35">
      <c r="AH3615" s="16" t="str">
        <f>IF(AND(B3615="Premier League",E3615="Live"),_xlfn.XLOOKUP(_xlfn.TEXTJOIN(" vs ",,C3615:D3615),Calendar!G:G,Calendar!B:B),IF(AND(B3615="Premier League",E3615="Highlights"),_xlfn.XLOOKUP(H3615,Calendar!O:O,Calendar!N:N,,-1),""))</f>
        <v/>
      </c>
    </row>
    <row r="3616" spans="34:34" x14ac:dyDescent="0.35">
      <c r="AH3616" s="16" t="str">
        <f>IF(AND(B3616="Premier League",E3616="Live"),_xlfn.XLOOKUP(_xlfn.TEXTJOIN(" vs ",,C3616:D3616),Calendar!G:G,Calendar!B:B),IF(AND(B3616="Premier League",E3616="Highlights"),_xlfn.XLOOKUP(H3616,Calendar!O:O,Calendar!N:N,,-1),""))</f>
        <v/>
      </c>
    </row>
    <row r="3617" spans="34:34" x14ac:dyDescent="0.35">
      <c r="AH3617" s="16" t="str">
        <f>IF(AND(B3617="Premier League",E3617="Live"),_xlfn.XLOOKUP(_xlfn.TEXTJOIN(" vs ",,C3617:D3617),Calendar!G:G,Calendar!B:B),IF(AND(B3617="Premier League",E3617="Highlights"),_xlfn.XLOOKUP(H3617,Calendar!O:O,Calendar!N:N,,-1),""))</f>
        <v/>
      </c>
    </row>
    <row r="3618" spans="34:34" x14ac:dyDescent="0.35">
      <c r="AH3618" s="16" t="str">
        <f>IF(AND(B3618="Premier League",E3618="Live"),_xlfn.XLOOKUP(_xlfn.TEXTJOIN(" vs ",,C3618:D3618),Calendar!G:G,Calendar!B:B),IF(AND(B3618="Premier League",E3618="Highlights"),_xlfn.XLOOKUP(H3618,Calendar!O:O,Calendar!N:N,,-1),""))</f>
        <v/>
      </c>
    </row>
    <row r="3619" spans="34:34" x14ac:dyDescent="0.35">
      <c r="AH3619" s="16" t="str">
        <f>IF(AND(B3619="Premier League",E3619="Live"),_xlfn.XLOOKUP(_xlfn.TEXTJOIN(" vs ",,C3619:D3619),Calendar!G:G,Calendar!B:B),IF(AND(B3619="Premier League",E3619="Highlights"),_xlfn.XLOOKUP(H3619,Calendar!O:O,Calendar!N:N,,-1),""))</f>
        <v/>
      </c>
    </row>
    <row r="3620" spans="34:34" x14ac:dyDescent="0.35">
      <c r="AH3620" s="16" t="str">
        <f>IF(AND(B3620="Premier League",E3620="Live"),_xlfn.XLOOKUP(_xlfn.TEXTJOIN(" vs ",,C3620:D3620),Calendar!G:G,Calendar!B:B),IF(AND(B3620="Premier League",E3620="Highlights"),_xlfn.XLOOKUP(H3620,Calendar!O:O,Calendar!N:N,,-1),""))</f>
        <v/>
      </c>
    </row>
    <row r="3621" spans="34:34" x14ac:dyDescent="0.35">
      <c r="AH3621" s="16" t="str">
        <f>IF(AND(B3621="Premier League",E3621="Live"),_xlfn.XLOOKUP(_xlfn.TEXTJOIN(" vs ",,C3621:D3621),Calendar!G:G,Calendar!B:B),IF(AND(B3621="Premier League",E3621="Highlights"),_xlfn.XLOOKUP(H3621,Calendar!O:O,Calendar!N:N,,-1),""))</f>
        <v/>
      </c>
    </row>
    <row r="3622" spans="34:34" x14ac:dyDescent="0.35">
      <c r="AH3622" s="16" t="str">
        <f>IF(AND(B3622="Premier League",E3622="Live"),_xlfn.XLOOKUP(_xlfn.TEXTJOIN(" vs ",,C3622:D3622),Calendar!G:G,Calendar!B:B),IF(AND(B3622="Premier League",E3622="Highlights"),_xlfn.XLOOKUP(H3622,Calendar!O:O,Calendar!N:N,,-1),""))</f>
        <v/>
      </c>
    </row>
    <row r="3623" spans="34:34" x14ac:dyDescent="0.35">
      <c r="AH3623" s="16" t="str">
        <f>IF(AND(B3623="Premier League",E3623="Live"),_xlfn.XLOOKUP(_xlfn.TEXTJOIN(" vs ",,C3623:D3623),Calendar!G:G,Calendar!B:B),IF(AND(B3623="Premier League",E3623="Highlights"),_xlfn.XLOOKUP(H3623,Calendar!O:O,Calendar!N:N,,-1),""))</f>
        <v/>
      </c>
    </row>
    <row r="3624" spans="34:34" x14ac:dyDescent="0.35">
      <c r="AH3624" s="16" t="str">
        <f>IF(AND(B3624="Premier League",E3624="Live"),_xlfn.XLOOKUP(_xlfn.TEXTJOIN(" vs ",,C3624:D3624),Calendar!G:G,Calendar!B:B),IF(AND(B3624="Premier League",E3624="Highlights"),_xlfn.XLOOKUP(H3624,Calendar!O:O,Calendar!N:N,,-1),""))</f>
        <v/>
      </c>
    </row>
    <row r="3625" spans="34:34" x14ac:dyDescent="0.35">
      <c r="AH3625" s="16" t="str">
        <f>IF(AND(B3625="Premier League",E3625="Live"),_xlfn.XLOOKUP(_xlfn.TEXTJOIN(" vs ",,C3625:D3625),Calendar!G:G,Calendar!B:B),IF(AND(B3625="Premier League",E3625="Highlights"),_xlfn.XLOOKUP(H3625,Calendar!O:O,Calendar!N:N,,-1),""))</f>
        <v/>
      </c>
    </row>
    <row r="3626" spans="34:34" x14ac:dyDescent="0.35">
      <c r="AH3626" s="16" t="str">
        <f>IF(AND(B3626="Premier League",E3626="Live"),_xlfn.XLOOKUP(_xlfn.TEXTJOIN(" vs ",,C3626:D3626),Calendar!G:G,Calendar!B:B),IF(AND(B3626="Premier League",E3626="Highlights"),_xlfn.XLOOKUP(H3626,Calendar!O:O,Calendar!N:N,,-1),""))</f>
        <v/>
      </c>
    </row>
    <row r="3627" spans="34:34" x14ac:dyDescent="0.35">
      <c r="AH3627" s="16" t="str">
        <f>IF(AND(B3627="Premier League",E3627="Live"),_xlfn.XLOOKUP(_xlfn.TEXTJOIN(" vs ",,C3627:D3627),Calendar!G:G,Calendar!B:B),IF(AND(B3627="Premier League",E3627="Highlights"),_xlfn.XLOOKUP(H3627,Calendar!O:O,Calendar!N:N,,-1),""))</f>
        <v/>
      </c>
    </row>
    <row r="3628" spans="34:34" x14ac:dyDescent="0.35">
      <c r="AH3628" s="16" t="str">
        <f>IF(AND(B3628="Premier League",E3628="Live"),_xlfn.XLOOKUP(_xlfn.TEXTJOIN(" vs ",,C3628:D3628),Calendar!G:G,Calendar!B:B),IF(AND(B3628="Premier League",E3628="Highlights"),_xlfn.XLOOKUP(H3628,Calendar!O:O,Calendar!N:N,,-1),""))</f>
        <v/>
      </c>
    </row>
    <row r="3629" spans="34:34" x14ac:dyDescent="0.35">
      <c r="AH3629" s="16" t="str">
        <f>IF(AND(B3629="Premier League",E3629="Live"),_xlfn.XLOOKUP(_xlfn.TEXTJOIN(" vs ",,C3629:D3629),Calendar!G:G,Calendar!B:B),IF(AND(B3629="Premier League",E3629="Highlights"),_xlfn.XLOOKUP(H3629,Calendar!O:O,Calendar!N:N,,-1),""))</f>
        <v/>
      </c>
    </row>
    <row r="3630" spans="34:34" x14ac:dyDescent="0.35">
      <c r="AH3630" s="16" t="str">
        <f>IF(AND(B3630="Premier League",E3630="Live"),_xlfn.XLOOKUP(_xlfn.TEXTJOIN(" vs ",,C3630:D3630),Calendar!G:G,Calendar!B:B),IF(AND(B3630="Premier League",E3630="Highlights"),_xlfn.XLOOKUP(H3630,Calendar!O:O,Calendar!N:N,,-1),""))</f>
        <v/>
      </c>
    </row>
    <row r="3631" spans="34:34" x14ac:dyDescent="0.35">
      <c r="AH3631" s="16" t="str">
        <f>IF(AND(B3631="Premier League",E3631="Live"),_xlfn.XLOOKUP(_xlfn.TEXTJOIN(" vs ",,C3631:D3631),Calendar!G:G,Calendar!B:B),IF(AND(B3631="Premier League",E3631="Highlights"),_xlfn.XLOOKUP(H3631,Calendar!O:O,Calendar!N:N,,-1),""))</f>
        <v/>
      </c>
    </row>
    <row r="3632" spans="34:34" x14ac:dyDescent="0.35">
      <c r="AH3632" s="16" t="str">
        <f>IF(AND(B3632="Premier League",E3632="Live"),_xlfn.XLOOKUP(_xlfn.TEXTJOIN(" vs ",,C3632:D3632),Calendar!G:G,Calendar!B:B),IF(AND(B3632="Premier League",E3632="Highlights"),_xlfn.XLOOKUP(H3632,Calendar!O:O,Calendar!N:N,,-1),""))</f>
        <v/>
      </c>
    </row>
    <row r="3633" spans="34:34" x14ac:dyDescent="0.35">
      <c r="AH3633" s="16" t="str">
        <f>IF(AND(B3633="Premier League",E3633="Live"),_xlfn.XLOOKUP(_xlfn.TEXTJOIN(" vs ",,C3633:D3633),Calendar!G:G,Calendar!B:B),IF(AND(B3633="Premier League",E3633="Highlights"),_xlfn.XLOOKUP(H3633,Calendar!O:O,Calendar!N:N,,-1),""))</f>
        <v/>
      </c>
    </row>
    <row r="3634" spans="34:34" x14ac:dyDescent="0.35">
      <c r="AH3634" s="16" t="str">
        <f>IF(AND(B3634="Premier League",E3634="Live"),_xlfn.XLOOKUP(_xlfn.TEXTJOIN(" vs ",,C3634:D3634),Calendar!G:G,Calendar!B:B),IF(AND(B3634="Premier League",E3634="Highlights"),_xlfn.XLOOKUP(H3634,Calendar!O:O,Calendar!N:N,,-1),""))</f>
        <v/>
      </c>
    </row>
    <row r="3635" spans="34:34" x14ac:dyDescent="0.35">
      <c r="AH3635" s="16" t="str">
        <f>IF(AND(B3635="Premier League",E3635="Live"),_xlfn.XLOOKUP(_xlfn.TEXTJOIN(" vs ",,C3635:D3635),Calendar!G:G,Calendar!B:B),IF(AND(B3635="Premier League",E3635="Highlights"),_xlfn.XLOOKUP(H3635,Calendar!O:O,Calendar!N:N,,-1),""))</f>
        <v/>
      </c>
    </row>
    <row r="3636" spans="34:34" x14ac:dyDescent="0.35">
      <c r="AH3636" s="16" t="str">
        <f>IF(AND(B3636="Premier League",E3636="Live"),_xlfn.XLOOKUP(_xlfn.TEXTJOIN(" vs ",,C3636:D3636),Calendar!G:G,Calendar!B:B),IF(AND(B3636="Premier League",E3636="Highlights"),_xlfn.XLOOKUP(H3636,Calendar!O:O,Calendar!N:N,,-1),""))</f>
        <v/>
      </c>
    </row>
    <row r="3637" spans="34:34" x14ac:dyDescent="0.35">
      <c r="AH3637" s="16" t="str">
        <f>IF(AND(B3637="Premier League",E3637="Live"),_xlfn.XLOOKUP(_xlfn.TEXTJOIN(" vs ",,C3637:D3637),Calendar!G:G,Calendar!B:B),IF(AND(B3637="Premier League",E3637="Highlights"),_xlfn.XLOOKUP(H3637,Calendar!O:O,Calendar!N:N,,-1),""))</f>
        <v/>
      </c>
    </row>
    <row r="3638" spans="34:34" x14ac:dyDescent="0.35">
      <c r="AH3638" s="16" t="str">
        <f>IF(AND(B3638="Premier League",E3638="Live"),_xlfn.XLOOKUP(_xlfn.TEXTJOIN(" vs ",,C3638:D3638),Calendar!G:G,Calendar!B:B),IF(AND(B3638="Premier League",E3638="Highlights"),_xlfn.XLOOKUP(H3638,Calendar!O:O,Calendar!N:N,,-1),""))</f>
        <v/>
      </c>
    </row>
    <row r="3639" spans="34:34" x14ac:dyDescent="0.35">
      <c r="AH3639" s="16" t="str">
        <f>IF(AND(B3639="Premier League",E3639="Live"),_xlfn.XLOOKUP(_xlfn.TEXTJOIN(" vs ",,C3639:D3639),Calendar!G:G,Calendar!B:B),IF(AND(B3639="Premier League",E3639="Highlights"),_xlfn.XLOOKUP(H3639,Calendar!O:O,Calendar!N:N,,-1),""))</f>
        <v/>
      </c>
    </row>
    <row r="3640" spans="34:34" x14ac:dyDescent="0.35">
      <c r="AH3640" s="16" t="str">
        <f>IF(AND(B3640="Premier League",E3640="Live"),_xlfn.XLOOKUP(_xlfn.TEXTJOIN(" vs ",,C3640:D3640),Calendar!G:G,Calendar!B:B),IF(AND(B3640="Premier League",E3640="Highlights"),_xlfn.XLOOKUP(H3640,Calendar!O:O,Calendar!N:N,,-1),""))</f>
        <v/>
      </c>
    </row>
    <row r="3641" spans="34:34" x14ac:dyDescent="0.35">
      <c r="AH3641" s="16" t="str">
        <f>IF(AND(B3641="Premier League",E3641="Live"),_xlfn.XLOOKUP(_xlfn.TEXTJOIN(" vs ",,C3641:D3641),Calendar!G:G,Calendar!B:B),IF(AND(B3641="Premier League",E3641="Highlights"),_xlfn.XLOOKUP(H3641,Calendar!O:O,Calendar!N:N,,-1),""))</f>
        <v/>
      </c>
    </row>
    <row r="3642" spans="34:34" x14ac:dyDescent="0.35">
      <c r="AH3642" s="16" t="str">
        <f>IF(AND(B3642="Premier League",E3642="Live"),_xlfn.XLOOKUP(_xlfn.TEXTJOIN(" vs ",,C3642:D3642),Calendar!G:G,Calendar!B:B),IF(AND(B3642="Premier League",E3642="Highlights"),_xlfn.XLOOKUP(H3642,Calendar!O:O,Calendar!N:N,,-1),""))</f>
        <v/>
      </c>
    </row>
    <row r="3643" spans="34:34" x14ac:dyDescent="0.35">
      <c r="AH3643" s="16" t="str">
        <f>IF(AND(B3643="Premier League",E3643="Live"),_xlfn.XLOOKUP(_xlfn.TEXTJOIN(" vs ",,C3643:D3643),Calendar!G:G,Calendar!B:B),IF(AND(B3643="Premier League",E3643="Highlights"),_xlfn.XLOOKUP(H3643,Calendar!O:O,Calendar!N:N,,-1),""))</f>
        <v/>
      </c>
    </row>
    <row r="3644" spans="34:34" x14ac:dyDescent="0.35">
      <c r="AH3644" s="16" t="str">
        <f>IF(AND(B3644="Premier League",E3644="Live"),_xlfn.XLOOKUP(_xlfn.TEXTJOIN(" vs ",,C3644:D3644),Calendar!G:G,Calendar!B:B),IF(AND(B3644="Premier League",E3644="Highlights"),_xlfn.XLOOKUP(H3644,Calendar!O:O,Calendar!N:N,,-1),""))</f>
        <v/>
      </c>
    </row>
    <row r="3645" spans="34:34" x14ac:dyDescent="0.35">
      <c r="AH3645" s="16" t="str">
        <f>IF(AND(B3645="Premier League",E3645="Live"),_xlfn.XLOOKUP(_xlfn.TEXTJOIN(" vs ",,C3645:D3645),Calendar!G:G,Calendar!B:B),IF(AND(B3645="Premier League",E3645="Highlights"),_xlfn.XLOOKUP(H3645,Calendar!O:O,Calendar!N:N,,-1),""))</f>
        <v/>
      </c>
    </row>
    <row r="3646" spans="34:34" x14ac:dyDescent="0.35">
      <c r="AH3646" s="16" t="str">
        <f>IF(AND(B3646="Premier League",E3646="Live"),_xlfn.XLOOKUP(_xlfn.TEXTJOIN(" vs ",,C3646:D3646),Calendar!G:G,Calendar!B:B),IF(AND(B3646="Premier League",E3646="Highlights"),_xlfn.XLOOKUP(H3646,Calendar!O:O,Calendar!N:N,,-1),""))</f>
        <v/>
      </c>
    </row>
    <row r="3647" spans="34:34" x14ac:dyDescent="0.35">
      <c r="AH3647" s="16" t="str">
        <f>IF(AND(B3647="Premier League",E3647="Live"),_xlfn.XLOOKUP(_xlfn.TEXTJOIN(" vs ",,C3647:D3647),Calendar!G:G,Calendar!B:B),IF(AND(B3647="Premier League",E3647="Highlights"),_xlfn.XLOOKUP(H3647,Calendar!O:O,Calendar!N:N,,-1),""))</f>
        <v/>
      </c>
    </row>
    <row r="3648" spans="34:34" x14ac:dyDescent="0.35">
      <c r="AH3648" s="16" t="str">
        <f>IF(AND(B3648="Premier League",E3648="Live"),_xlfn.XLOOKUP(_xlfn.TEXTJOIN(" vs ",,C3648:D3648),Calendar!G:G,Calendar!B:B),IF(AND(B3648="Premier League",E3648="Highlights"),_xlfn.XLOOKUP(H3648,Calendar!O:O,Calendar!N:N,,-1),""))</f>
        <v/>
      </c>
    </row>
    <row r="3649" spans="34:34" x14ac:dyDescent="0.35">
      <c r="AH3649" s="16" t="str">
        <f>IF(AND(B3649="Premier League",E3649="Live"),_xlfn.XLOOKUP(_xlfn.TEXTJOIN(" vs ",,C3649:D3649),Calendar!G:G,Calendar!B:B),IF(AND(B3649="Premier League",E3649="Highlights"),_xlfn.XLOOKUP(H3649,Calendar!O:O,Calendar!N:N,,-1),""))</f>
        <v/>
      </c>
    </row>
    <row r="3650" spans="34:34" x14ac:dyDescent="0.35">
      <c r="AH3650" s="16" t="str">
        <f>IF(AND(B3650="Premier League",E3650="Live"),_xlfn.XLOOKUP(_xlfn.TEXTJOIN(" vs ",,C3650:D3650),Calendar!G:G,Calendar!B:B),IF(AND(B3650="Premier League",E3650="Highlights"),_xlfn.XLOOKUP(H3650,Calendar!O:O,Calendar!N:N,,-1),""))</f>
        <v/>
      </c>
    </row>
    <row r="3651" spans="34:34" x14ac:dyDescent="0.35">
      <c r="AH3651" s="16" t="str">
        <f>IF(AND(B3651="Premier League",E3651="Live"),_xlfn.XLOOKUP(_xlfn.TEXTJOIN(" vs ",,C3651:D3651),Calendar!G:G,Calendar!B:B),IF(AND(B3651="Premier League",E3651="Highlights"),_xlfn.XLOOKUP(H3651,Calendar!O:O,Calendar!N:N,,-1),""))</f>
        <v/>
      </c>
    </row>
    <row r="3652" spans="34:34" x14ac:dyDescent="0.35">
      <c r="AH3652" s="16" t="str">
        <f>IF(AND(B3652="Premier League",E3652="Live"),_xlfn.XLOOKUP(_xlfn.TEXTJOIN(" vs ",,C3652:D3652),Calendar!G:G,Calendar!B:B),IF(AND(B3652="Premier League",E3652="Highlights"),_xlfn.XLOOKUP(H3652,Calendar!O:O,Calendar!N:N,,-1),""))</f>
        <v/>
      </c>
    </row>
    <row r="3653" spans="34:34" x14ac:dyDescent="0.35">
      <c r="AH3653" s="16" t="str">
        <f>IF(AND(B3653="Premier League",E3653="Live"),_xlfn.XLOOKUP(_xlfn.TEXTJOIN(" vs ",,C3653:D3653),Calendar!G:G,Calendar!B:B),IF(AND(B3653="Premier League",E3653="Highlights"),_xlfn.XLOOKUP(H3653,Calendar!O:O,Calendar!N:N,,-1),""))</f>
        <v/>
      </c>
    </row>
    <row r="3654" spans="34:34" x14ac:dyDescent="0.35">
      <c r="AH3654" s="16" t="str">
        <f>IF(AND(B3654="Premier League",E3654="Live"),_xlfn.XLOOKUP(_xlfn.TEXTJOIN(" vs ",,C3654:D3654),Calendar!G:G,Calendar!B:B),IF(AND(B3654="Premier League",E3654="Highlights"),_xlfn.XLOOKUP(H3654,Calendar!O:O,Calendar!N:N,,-1),""))</f>
        <v/>
      </c>
    </row>
    <row r="3655" spans="34:34" x14ac:dyDescent="0.35">
      <c r="AH3655" s="16" t="str">
        <f>IF(AND(B3655="Premier League",E3655="Live"),_xlfn.XLOOKUP(_xlfn.TEXTJOIN(" vs ",,C3655:D3655),Calendar!G:G,Calendar!B:B),IF(AND(B3655="Premier League",E3655="Highlights"),_xlfn.XLOOKUP(H3655,Calendar!O:O,Calendar!N:N,,-1),""))</f>
        <v/>
      </c>
    </row>
    <row r="3656" spans="34:34" x14ac:dyDescent="0.35">
      <c r="AH3656" s="16" t="str">
        <f>IF(AND(B3656="Premier League",E3656="Live"),_xlfn.XLOOKUP(_xlfn.TEXTJOIN(" vs ",,C3656:D3656),Calendar!G:G,Calendar!B:B),IF(AND(B3656="Premier League",E3656="Highlights"),_xlfn.XLOOKUP(H3656,Calendar!O:O,Calendar!N:N,,-1),""))</f>
        <v/>
      </c>
    </row>
    <row r="3657" spans="34:34" x14ac:dyDescent="0.35">
      <c r="AH3657" s="16" t="str">
        <f>IF(AND(B3657="Premier League",E3657="Live"),_xlfn.XLOOKUP(_xlfn.TEXTJOIN(" vs ",,C3657:D3657),Calendar!G:G,Calendar!B:B),IF(AND(B3657="Premier League",E3657="Highlights"),_xlfn.XLOOKUP(H3657,Calendar!O:O,Calendar!N:N,,-1),""))</f>
        <v/>
      </c>
    </row>
    <row r="3658" spans="34:34" x14ac:dyDescent="0.35">
      <c r="AH3658" s="16" t="str">
        <f>IF(AND(B3658="Premier League",E3658="Live"),_xlfn.XLOOKUP(_xlfn.TEXTJOIN(" vs ",,C3658:D3658),Calendar!G:G,Calendar!B:B),IF(AND(B3658="Premier League",E3658="Highlights"),_xlfn.XLOOKUP(H3658,Calendar!O:O,Calendar!N:N,,-1),""))</f>
        <v/>
      </c>
    </row>
    <row r="3659" spans="34:34" x14ac:dyDescent="0.35">
      <c r="AH3659" s="16" t="str">
        <f>IF(AND(B3659="Premier League",E3659="Live"),_xlfn.XLOOKUP(_xlfn.TEXTJOIN(" vs ",,C3659:D3659),Calendar!G:G,Calendar!B:B),IF(AND(B3659="Premier League",E3659="Highlights"),_xlfn.XLOOKUP(H3659,Calendar!O:O,Calendar!N:N,,-1),""))</f>
        <v/>
      </c>
    </row>
    <row r="3660" spans="34:34" x14ac:dyDescent="0.35">
      <c r="AH3660" s="16" t="str">
        <f>IF(AND(B3660="Premier League",E3660="Live"),_xlfn.XLOOKUP(_xlfn.TEXTJOIN(" vs ",,C3660:D3660),Calendar!G:G,Calendar!B:B),IF(AND(B3660="Premier League",E3660="Highlights"),_xlfn.XLOOKUP(H3660,Calendar!O:O,Calendar!N:N,,-1),""))</f>
        <v/>
      </c>
    </row>
    <row r="3661" spans="34:34" x14ac:dyDescent="0.35">
      <c r="AH3661" s="16" t="str">
        <f>IF(AND(B3661="Premier League",E3661="Live"),_xlfn.XLOOKUP(_xlfn.TEXTJOIN(" vs ",,C3661:D3661),Calendar!G:G,Calendar!B:B),IF(AND(B3661="Premier League",E3661="Highlights"),_xlfn.XLOOKUP(H3661,Calendar!O:O,Calendar!N:N,,-1),""))</f>
        <v/>
      </c>
    </row>
    <row r="3662" spans="34:34" x14ac:dyDescent="0.35">
      <c r="AH3662" s="16" t="str">
        <f>IF(AND(B3662="Premier League",E3662="Live"),_xlfn.XLOOKUP(_xlfn.TEXTJOIN(" vs ",,C3662:D3662),Calendar!G:G,Calendar!B:B),IF(AND(B3662="Premier League",E3662="Highlights"),_xlfn.XLOOKUP(H3662,Calendar!O:O,Calendar!N:N,,-1),""))</f>
        <v/>
      </c>
    </row>
    <row r="3663" spans="34:34" x14ac:dyDescent="0.35">
      <c r="AH3663" s="16" t="str">
        <f>IF(AND(B3663="Premier League",E3663="Live"),_xlfn.XLOOKUP(_xlfn.TEXTJOIN(" vs ",,C3663:D3663),Calendar!G:G,Calendar!B:B),IF(AND(B3663="Premier League",E3663="Highlights"),_xlfn.XLOOKUP(H3663,Calendar!O:O,Calendar!N:N,,-1),""))</f>
        <v/>
      </c>
    </row>
    <row r="3664" spans="34:34" x14ac:dyDescent="0.35">
      <c r="AH3664" s="16" t="str">
        <f>IF(AND(B3664="Premier League",E3664="Live"),_xlfn.XLOOKUP(_xlfn.TEXTJOIN(" vs ",,C3664:D3664),Calendar!G:G,Calendar!B:B),IF(AND(B3664="Premier League",E3664="Highlights"),_xlfn.XLOOKUP(H3664,Calendar!O:O,Calendar!N:N,,-1),""))</f>
        <v/>
      </c>
    </row>
    <row r="3665" spans="34:34" x14ac:dyDescent="0.35">
      <c r="AH3665" s="16" t="str">
        <f>IF(AND(B3665="Premier League",E3665="Live"),_xlfn.XLOOKUP(_xlfn.TEXTJOIN(" vs ",,C3665:D3665),Calendar!G:G,Calendar!B:B),IF(AND(B3665="Premier League",E3665="Highlights"),_xlfn.XLOOKUP(H3665,Calendar!O:O,Calendar!N:N,,-1),""))</f>
        <v/>
      </c>
    </row>
    <row r="3666" spans="34:34" x14ac:dyDescent="0.35">
      <c r="AH3666" s="16" t="str">
        <f>IF(AND(B3666="Premier League",E3666="Live"),_xlfn.XLOOKUP(_xlfn.TEXTJOIN(" vs ",,C3666:D3666),Calendar!G:G,Calendar!B:B),IF(AND(B3666="Premier League",E3666="Highlights"),_xlfn.XLOOKUP(H3666,Calendar!O:O,Calendar!N:N,,-1),""))</f>
        <v/>
      </c>
    </row>
    <row r="3667" spans="34:34" x14ac:dyDescent="0.35">
      <c r="AH3667" s="16" t="str">
        <f>IF(AND(B3667="Premier League",E3667="Live"),_xlfn.XLOOKUP(_xlfn.TEXTJOIN(" vs ",,C3667:D3667),Calendar!G:G,Calendar!B:B),IF(AND(B3667="Premier League",E3667="Highlights"),_xlfn.XLOOKUP(H3667,Calendar!O:O,Calendar!N:N,,-1),""))</f>
        <v/>
      </c>
    </row>
    <row r="3668" spans="34:34" x14ac:dyDescent="0.35">
      <c r="AH3668" s="16" t="str">
        <f>IF(AND(B3668="Premier League",E3668="Live"),_xlfn.XLOOKUP(_xlfn.TEXTJOIN(" vs ",,C3668:D3668),Calendar!G:G,Calendar!B:B),IF(AND(B3668="Premier League",E3668="Highlights"),_xlfn.XLOOKUP(H3668,Calendar!O:O,Calendar!N:N,,-1),""))</f>
        <v/>
      </c>
    </row>
    <row r="3669" spans="34:34" x14ac:dyDescent="0.35">
      <c r="AH3669" s="16" t="str">
        <f>IF(AND(B3669="Premier League",E3669="Live"),_xlfn.XLOOKUP(_xlfn.TEXTJOIN(" vs ",,C3669:D3669),Calendar!G:G,Calendar!B:B),IF(AND(B3669="Premier League",E3669="Highlights"),_xlfn.XLOOKUP(H3669,Calendar!O:O,Calendar!N:N,,-1),""))</f>
        <v/>
      </c>
    </row>
    <row r="3670" spans="34:34" x14ac:dyDescent="0.35">
      <c r="AH3670" s="16" t="str">
        <f>IF(AND(B3670="Premier League",E3670="Live"),_xlfn.XLOOKUP(_xlfn.TEXTJOIN(" vs ",,C3670:D3670),Calendar!G:G,Calendar!B:B),IF(AND(B3670="Premier League",E3670="Highlights"),_xlfn.XLOOKUP(H3670,Calendar!O:O,Calendar!N:N,,-1),""))</f>
        <v/>
      </c>
    </row>
    <row r="3671" spans="34:34" x14ac:dyDescent="0.35">
      <c r="AH3671" s="16" t="str">
        <f>IF(AND(B3671="Premier League",E3671="Live"),_xlfn.XLOOKUP(_xlfn.TEXTJOIN(" vs ",,C3671:D3671),Calendar!G:G,Calendar!B:B),IF(AND(B3671="Premier League",E3671="Highlights"),_xlfn.XLOOKUP(H3671,Calendar!O:O,Calendar!N:N,,-1),""))</f>
        <v/>
      </c>
    </row>
    <row r="3672" spans="34:34" x14ac:dyDescent="0.35">
      <c r="AH3672" s="16" t="str">
        <f>IF(AND(B3672="Premier League",E3672="Live"),_xlfn.XLOOKUP(_xlfn.TEXTJOIN(" vs ",,C3672:D3672),Calendar!G:G,Calendar!B:B),IF(AND(B3672="Premier League",E3672="Highlights"),_xlfn.XLOOKUP(H3672,Calendar!O:O,Calendar!N:N,,-1),""))</f>
        <v/>
      </c>
    </row>
    <row r="3673" spans="34:34" x14ac:dyDescent="0.35">
      <c r="AH3673" s="16" t="str">
        <f>IF(AND(B3673="Premier League",E3673="Live"),_xlfn.XLOOKUP(_xlfn.TEXTJOIN(" vs ",,C3673:D3673),Calendar!G:G,Calendar!B:B),IF(AND(B3673="Premier League",E3673="Highlights"),_xlfn.XLOOKUP(H3673,Calendar!O:O,Calendar!N:N,,-1),""))</f>
        <v/>
      </c>
    </row>
    <row r="3674" spans="34:34" x14ac:dyDescent="0.35">
      <c r="AH3674" s="16" t="str">
        <f>IF(AND(B3674="Premier League",E3674="Live"),_xlfn.XLOOKUP(_xlfn.TEXTJOIN(" vs ",,C3674:D3674),Calendar!G:G,Calendar!B:B),IF(AND(B3674="Premier League",E3674="Highlights"),_xlfn.XLOOKUP(H3674,Calendar!O:O,Calendar!N:N,,-1),""))</f>
        <v/>
      </c>
    </row>
    <row r="3675" spans="34:34" x14ac:dyDescent="0.35">
      <c r="AH3675" s="16" t="str">
        <f>IF(AND(B3675="Premier League",E3675="Live"),_xlfn.XLOOKUP(_xlfn.TEXTJOIN(" vs ",,C3675:D3675),Calendar!G:G,Calendar!B:B),IF(AND(B3675="Premier League",E3675="Highlights"),_xlfn.XLOOKUP(H3675,Calendar!O:O,Calendar!N:N,,-1),""))</f>
        <v/>
      </c>
    </row>
    <row r="3676" spans="34:34" x14ac:dyDescent="0.35">
      <c r="AH3676" s="16" t="str">
        <f>IF(AND(B3676="Premier League",E3676="Live"),_xlfn.XLOOKUP(_xlfn.TEXTJOIN(" vs ",,C3676:D3676),Calendar!G:G,Calendar!B:B),IF(AND(B3676="Premier League",E3676="Highlights"),_xlfn.XLOOKUP(H3676,Calendar!O:O,Calendar!N:N,,-1),""))</f>
        <v/>
      </c>
    </row>
    <row r="3677" spans="34:34" x14ac:dyDescent="0.35">
      <c r="AH3677" s="16" t="str">
        <f>IF(AND(B3677="Premier League",E3677="Live"),_xlfn.XLOOKUP(_xlfn.TEXTJOIN(" vs ",,C3677:D3677),Calendar!G:G,Calendar!B:B),IF(AND(B3677="Premier League",E3677="Highlights"),_xlfn.XLOOKUP(H3677,Calendar!O:O,Calendar!N:N,,-1),""))</f>
        <v/>
      </c>
    </row>
    <row r="3678" spans="34:34" x14ac:dyDescent="0.35">
      <c r="AH3678" s="16" t="str">
        <f>IF(AND(B3678="Premier League",E3678="Live"),_xlfn.XLOOKUP(_xlfn.TEXTJOIN(" vs ",,C3678:D3678),Calendar!G:G,Calendar!B:B),IF(AND(B3678="Premier League",E3678="Highlights"),_xlfn.XLOOKUP(H3678,Calendar!O:O,Calendar!N:N,,-1),""))</f>
        <v/>
      </c>
    </row>
    <row r="3679" spans="34:34" x14ac:dyDescent="0.35">
      <c r="AH3679" s="16" t="str">
        <f>IF(AND(B3679="Premier League",E3679="Live"),_xlfn.XLOOKUP(_xlfn.TEXTJOIN(" vs ",,C3679:D3679),Calendar!G:G,Calendar!B:B),IF(AND(B3679="Premier League",E3679="Highlights"),_xlfn.XLOOKUP(H3679,Calendar!O:O,Calendar!N:N,,-1),""))</f>
        <v/>
      </c>
    </row>
    <row r="3680" spans="34:34" x14ac:dyDescent="0.35">
      <c r="AH3680" s="16" t="str">
        <f>IF(AND(B3680="Premier League",E3680="Live"),_xlfn.XLOOKUP(_xlfn.TEXTJOIN(" vs ",,C3680:D3680),Calendar!G:G,Calendar!B:B),IF(AND(B3680="Premier League",E3680="Highlights"),_xlfn.XLOOKUP(H3680,Calendar!O:O,Calendar!N:N,,-1),""))</f>
        <v/>
      </c>
    </row>
    <row r="3681" spans="34:34" x14ac:dyDescent="0.35">
      <c r="AH3681" s="16" t="str">
        <f>IF(AND(B3681="Premier League",E3681="Live"),_xlfn.XLOOKUP(_xlfn.TEXTJOIN(" vs ",,C3681:D3681),Calendar!G:G,Calendar!B:B),IF(AND(B3681="Premier League",E3681="Highlights"),_xlfn.XLOOKUP(H3681,Calendar!O:O,Calendar!N:N,,-1),""))</f>
        <v/>
      </c>
    </row>
    <row r="3682" spans="34:34" x14ac:dyDescent="0.35">
      <c r="AH3682" s="16" t="str">
        <f>IF(AND(B3682="Premier League",E3682="Live"),_xlfn.XLOOKUP(_xlfn.TEXTJOIN(" vs ",,C3682:D3682),Calendar!G:G,Calendar!B:B),IF(AND(B3682="Premier League",E3682="Highlights"),_xlfn.XLOOKUP(H3682,Calendar!O:O,Calendar!N:N,,-1),""))</f>
        <v/>
      </c>
    </row>
    <row r="3683" spans="34:34" x14ac:dyDescent="0.35">
      <c r="AH3683" s="16" t="str">
        <f>IF(AND(B3683="Premier League",E3683="Live"),_xlfn.XLOOKUP(_xlfn.TEXTJOIN(" vs ",,C3683:D3683),Calendar!G:G,Calendar!B:B),IF(AND(B3683="Premier League",E3683="Highlights"),_xlfn.XLOOKUP(H3683,Calendar!O:O,Calendar!N:N,,-1),""))</f>
        <v/>
      </c>
    </row>
    <row r="3684" spans="34:34" x14ac:dyDescent="0.35">
      <c r="AH3684" s="16" t="str">
        <f>IF(AND(B3684="Premier League",E3684="Live"),_xlfn.XLOOKUP(_xlfn.TEXTJOIN(" vs ",,C3684:D3684),Calendar!G:G,Calendar!B:B),IF(AND(B3684="Premier League",E3684="Highlights"),_xlfn.XLOOKUP(H3684,Calendar!O:O,Calendar!N:N,,-1),""))</f>
        <v/>
      </c>
    </row>
    <row r="3685" spans="34:34" x14ac:dyDescent="0.35">
      <c r="AH3685" s="16" t="str">
        <f>IF(AND(B3685="Premier League",E3685="Live"),_xlfn.XLOOKUP(_xlfn.TEXTJOIN(" vs ",,C3685:D3685),Calendar!G:G,Calendar!B:B),IF(AND(B3685="Premier League",E3685="Highlights"),_xlfn.XLOOKUP(H3685,Calendar!O:O,Calendar!N:N,,-1),""))</f>
        <v/>
      </c>
    </row>
    <row r="3686" spans="34:34" x14ac:dyDescent="0.35">
      <c r="AH3686" s="16" t="str">
        <f>IF(AND(B3686="Premier League",E3686="Live"),_xlfn.XLOOKUP(_xlfn.TEXTJOIN(" vs ",,C3686:D3686),Calendar!G:G,Calendar!B:B),IF(AND(B3686="Premier League",E3686="Highlights"),_xlfn.XLOOKUP(H3686,Calendar!O:O,Calendar!N:N,,-1),""))</f>
        <v/>
      </c>
    </row>
    <row r="3687" spans="34:34" x14ac:dyDescent="0.35">
      <c r="AH3687" s="16" t="str">
        <f>IF(AND(B3687="Premier League",E3687="Live"),_xlfn.XLOOKUP(_xlfn.TEXTJOIN(" vs ",,C3687:D3687),Calendar!G:G,Calendar!B:B),IF(AND(B3687="Premier League",E3687="Highlights"),_xlfn.XLOOKUP(H3687,Calendar!O:O,Calendar!N:N,,-1),""))</f>
        <v/>
      </c>
    </row>
    <row r="3688" spans="34:34" x14ac:dyDescent="0.35">
      <c r="AH3688" s="16" t="str">
        <f>IF(AND(B3688="Premier League",E3688="Live"),_xlfn.XLOOKUP(_xlfn.TEXTJOIN(" vs ",,C3688:D3688),Calendar!G:G,Calendar!B:B),IF(AND(B3688="Premier League",E3688="Highlights"),_xlfn.XLOOKUP(H3688,Calendar!O:O,Calendar!N:N,,-1),""))</f>
        <v/>
      </c>
    </row>
    <row r="3689" spans="34:34" x14ac:dyDescent="0.35">
      <c r="AH3689" s="16" t="str">
        <f>IF(AND(B3689="Premier League",E3689="Live"),_xlfn.XLOOKUP(_xlfn.TEXTJOIN(" vs ",,C3689:D3689),Calendar!G:G,Calendar!B:B),IF(AND(B3689="Premier League",E3689="Highlights"),_xlfn.XLOOKUP(H3689,Calendar!O:O,Calendar!N:N,,-1),""))</f>
        <v/>
      </c>
    </row>
    <row r="3690" spans="34:34" x14ac:dyDescent="0.35">
      <c r="AH3690" s="16" t="str">
        <f>IF(AND(B3690="Premier League",E3690="Live"),_xlfn.XLOOKUP(_xlfn.TEXTJOIN(" vs ",,C3690:D3690),Calendar!G:G,Calendar!B:B),IF(AND(B3690="Premier League",E3690="Highlights"),_xlfn.XLOOKUP(H3690,Calendar!O:O,Calendar!N:N,,-1),""))</f>
        <v/>
      </c>
    </row>
    <row r="3691" spans="34:34" x14ac:dyDescent="0.35">
      <c r="AH3691" s="16" t="str">
        <f>IF(AND(B3691="Premier League",E3691="Live"),_xlfn.XLOOKUP(_xlfn.TEXTJOIN(" vs ",,C3691:D3691),Calendar!G:G,Calendar!B:B),IF(AND(B3691="Premier League",E3691="Highlights"),_xlfn.XLOOKUP(H3691,Calendar!O:O,Calendar!N:N,,-1),""))</f>
        <v/>
      </c>
    </row>
    <row r="3692" spans="34:34" x14ac:dyDescent="0.35">
      <c r="AH3692" s="16" t="str">
        <f>IF(AND(B3692="Premier League",E3692="Live"),_xlfn.XLOOKUP(_xlfn.TEXTJOIN(" vs ",,C3692:D3692),Calendar!G:G,Calendar!B:B),IF(AND(B3692="Premier League",E3692="Highlights"),_xlfn.XLOOKUP(H3692,Calendar!O:O,Calendar!N:N,,-1),""))</f>
        <v/>
      </c>
    </row>
    <row r="3693" spans="34:34" x14ac:dyDescent="0.35">
      <c r="AH3693" s="16" t="str">
        <f>IF(AND(B3693="Premier League",E3693="Live"),_xlfn.XLOOKUP(_xlfn.TEXTJOIN(" vs ",,C3693:D3693),Calendar!G:G,Calendar!B:B),IF(AND(B3693="Premier League",E3693="Highlights"),_xlfn.XLOOKUP(H3693,Calendar!O:O,Calendar!N:N,,-1),""))</f>
        <v/>
      </c>
    </row>
    <row r="3694" spans="34:34" x14ac:dyDescent="0.35">
      <c r="AH3694" s="16" t="str">
        <f>IF(AND(B3694="Premier League",E3694="Live"),_xlfn.XLOOKUP(_xlfn.TEXTJOIN(" vs ",,C3694:D3694),Calendar!G:G,Calendar!B:B),IF(AND(B3694="Premier League",E3694="Highlights"),_xlfn.XLOOKUP(H3694,Calendar!O:O,Calendar!N:N,,-1),""))</f>
        <v/>
      </c>
    </row>
    <row r="3695" spans="34:34" x14ac:dyDescent="0.35">
      <c r="AH3695" s="16" t="str">
        <f>IF(AND(B3695="Premier League",E3695="Live"),_xlfn.XLOOKUP(_xlfn.TEXTJOIN(" vs ",,C3695:D3695),Calendar!G:G,Calendar!B:B),IF(AND(B3695="Premier League",E3695="Highlights"),_xlfn.XLOOKUP(H3695,Calendar!O:O,Calendar!N:N,,-1),""))</f>
        <v/>
      </c>
    </row>
    <row r="3696" spans="34:34" x14ac:dyDescent="0.35">
      <c r="AH3696" s="16" t="str">
        <f>IF(AND(B3696="Premier League",E3696="Live"),_xlfn.XLOOKUP(_xlfn.TEXTJOIN(" vs ",,C3696:D3696),Calendar!G:G,Calendar!B:B),IF(AND(B3696="Premier League",E3696="Highlights"),_xlfn.XLOOKUP(H3696,Calendar!O:O,Calendar!N:N,,-1),""))</f>
        <v/>
      </c>
    </row>
    <row r="3697" spans="34:34" x14ac:dyDescent="0.35">
      <c r="AH3697" s="16" t="str">
        <f>IF(AND(B3697="Premier League",E3697="Live"),_xlfn.XLOOKUP(_xlfn.TEXTJOIN(" vs ",,C3697:D3697),Calendar!G:G,Calendar!B:B),IF(AND(B3697="Premier League",E3697="Highlights"),_xlfn.XLOOKUP(H3697,Calendar!O:O,Calendar!N:N,,-1),""))</f>
        <v/>
      </c>
    </row>
    <row r="3698" spans="34:34" x14ac:dyDescent="0.35">
      <c r="AH3698" s="16" t="str">
        <f>IF(AND(B3698="Premier League",E3698="Live"),_xlfn.XLOOKUP(_xlfn.TEXTJOIN(" vs ",,C3698:D3698),Calendar!G:G,Calendar!B:B),IF(AND(B3698="Premier League",E3698="Highlights"),_xlfn.XLOOKUP(H3698,Calendar!O:O,Calendar!N:N,,-1),""))</f>
        <v/>
      </c>
    </row>
    <row r="3699" spans="34:34" x14ac:dyDescent="0.35">
      <c r="AH3699" s="16" t="str">
        <f>IF(AND(B3699="Premier League",E3699="Live"),_xlfn.XLOOKUP(_xlfn.TEXTJOIN(" vs ",,C3699:D3699),Calendar!G:G,Calendar!B:B),IF(AND(B3699="Premier League",E3699="Highlights"),_xlfn.XLOOKUP(H3699,Calendar!O:O,Calendar!N:N,,-1),""))</f>
        <v/>
      </c>
    </row>
    <row r="3700" spans="34:34" x14ac:dyDescent="0.35">
      <c r="AH3700" s="16" t="str">
        <f>IF(AND(B3700="Premier League",E3700="Live"),_xlfn.XLOOKUP(_xlfn.TEXTJOIN(" vs ",,C3700:D3700),Calendar!G:G,Calendar!B:B),IF(AND(B3700="Premier League",E3700="Highlights"),_xlfn.XLOOKUP(H3700,Calendar!O:O,Calendar!N:N,,-1),""))</f>
        <v/>
      </c>
    </row>
    <row r="3701" spans="34:34" x14ac:dyDescent="0.35">
      <c r="AH3701" s="16" t="str">
        <f>IF(AND(B3701="Premier League",E3701="Live"),_xlfn.XLOOKUP(_xlfn.TEXTJOIN(" vs ",,C3701:D3701),Calendar!G:G,Calendar!B:B),IF(AND(B3701="Premier League",E3701="Highlights"),_xlfn.XLOOKUP(H3701,Calendar!O:O,Calendar!N:N,,-1),""))</f>
        <v/>
      </c>
    </row>
    <row r="3702" spans="34:34" x14ac:dyDescent="0.35">
      <c r="AH3702" s="16" t="str">
        <f>IF(AND(B3702="Premier League",E3702="Live"),_xlfn.XLOOKUP(_xlfn.TEXTJOIN(" vs ",,C3702:D3702),Calendar!G:G,Calendar!B:B),IF(AND(B3702="Premier League",E3702="Highlights"),_xlfn.XLOOKUP(H3702,Calendar!O:O,Calendar!N:N,,-1),""))</f>
        <v/>
      </c>
    </row>
    <row r="3703" spans="34:34" x14ac:dyDescent="0.35">
      <c r="AH3703" s="16" t="str">
        <f>IF(AND(B3703="Premier League",E3703="Live"),_xlfn.XLOOKUP(_xlfn.TEXTJOIN(" vs ",,C3703:D3703),Calendar!G:G,Calendar!B:B),IF(AND(B3703="Premier League",E3703="Highlights"),_xlfn.XLOOKUP(H3703,Calendar!O:O,Calendar!N:N,,-1),""))</f>
        <v/>
      </c>
    </row>
    <row r="3704" spans="34:34" x14ac:dyDescent="0.35">
      <c r="AH3704" s="16" t="str">
        <f>IF(AND(B3704="Premier League",E3704="Live"),_xlfn.XLOOKUP(_xlfn.TEXTJOIN(" vs ",,C3704:D3704),Calendar!G:G,Calendar!B:B),IF(AND(B3704="Premier League",E3704="Highlights"),_xlfn.XLOOKUP(H3704,Calendar!O:O,Calendar!N:N,,-1),""))</f>
        <v/>
      </c>
    </row>
    <row r="3705" spans="34:34" x14ac:dyDescent="0.35">
      <c r="AH3705" s="16" t="str">
        <f>IF(AND(B3705="Premier League",E3705="Live"),_xlfn.XLOOKUP(_xlfn.TEXTJOIN(" vs ",,C3705:D3705),Calendar!G:G,Calendar!B:B),IF(AND(B3705="Premier League",E3705="Highlights"),_xlfn.XLOOKUP(H3705,Calendar!O:O,Calendar!N:N,,-1),""))</f>
        <v/>
      </c>
    </row>
    <row r="3706" spans="34:34" x14ac:dyDescent="0.35">
      <c r="AH3706" s="16" t="str">
        <f>IF(AND(B3706="Premier League",E3706="Live"),_xlfn.XLOOKUP(_xlfn.TEXTJOIN(" vs ",,C3706:D3706),Calendar!G:G,Calendar!B:B),IF(AND(B3706="Premier League",E3706="Highlights"),_xlfn.XLOOKUP(H3706,Calendar!O:O,Calendar!N:N,,-1),""))</f>
        <v/>
      </c>
    </row>
    <row r="3707" spans="34:34" x14ac:dyDescent="0.35">
      <c r="AH3707" s="16" t="str">
        <f>IF(AND(B3707="Premier League",E3707="Live"),_xlfn.XLOOKUP(_xlfn.TEXTJOIN(" vs ",,C3707:D3707),Calendar!G:G,Calendar!B:B),IF(AND(B3707="Premier League",E3707="Highlights"),_xlfn.XLOOKUP(H3707,Calendar!O:O,Calendar!N:N,,-1),""))</f>
        <v/>
      </c>
    </row>
    <row r="3708" spans="34:34" x14ac:dyDescent="0.35">
      <c r="AH3708" s="16" t="str">
        <f>IF(AND(B3708="Premier League",E3708="Live"),_xlfn.XLOOKUP(_xlfn.TEXTJOIN(" vs ",,C3708:D3708),Calendar!G:G,Calendar!B:B),IF(AND(B3708="Premier League",E3708="Highlights"),_xlfn.XLOOKUP(H3708,Calendar!O:O,Calendar!N:N,,-1),""))</f>
        <v/>
      </c>
    </row>
    <row r="3709" spans="34:34" x14ac:dyDescent="0.35">
      <c r="AH3709" s="16" t="str">
        <f>IF(AND(B3709="Premier League",E3709="Live"),_xlfn.XLOOKUP(_xlfn.TEXTJOIN(" vs ",,C3709:D3709),Calendar!G:G,Calendar!B:B),IF(AND(B3709="Premier League",E3709="Highlights"),_xlfn.XLOOKUP(H3709,Calendar!O:O,Calendar!N:N,,-1),""))</f>
        <v/>
      </c>
    </row>
    <row r="3710" spans="34:34" x14ac:dyDescent="0.35">
      <c r="AH3710" s="16" t="str">
        <f>IF(AND(B3710="Premier League",E3710="Live"),_xlfn.XLOOKUP(_xlfn.TEXTJOIN(" vs ",,C3710:D3710),Calendar!G:G,Calendar!B:B),IF(AND(B3710="Premier League",E3710="Highlights"),_xlfn.XLOOKUP(H3710,Calendar!O:O,Calendar!N:N,,-1),""))</f>
        <v/>
      </c>
    </row>
    <row r="3711" spans="34:34" x14ac:dyDescent="0.35">
      <c r="AH3711" s="16" t="str">
        <f>IF(AND(B3711="Premier League",E3711="Live"),_xlfn.XLOOKUP(_xlfn.TEXTJOIN(" vs ",,C3711:D3711),Calendar!G:G,Calendar!B:B),IF(AND(B3711="Premier League",E3711="Highlights"),_xlfn.XLOOKUP(H3711,Calendar!O:O,Calendar!N:N,,-1),""))</f>
        <v/>
      </c>
    </row>
    <row r="3712" spans="34:34" x14ac:dyDescent="0.35">
      <c r="AH3712" s="16" t="str">
        <f>IF(AND(B3712="Premier League",E3712="Live"),_xlfn.XLOOKUP(_xlfn.TEXTJOIN(" vs ",,C3712:D3712),Calendar!G:G,Calendar!B:B),IF(AND(B3712="Premier League",E3712="Highlights"),_xlfn.XLOOKUP(H3712,Calendar!O:O,Calendar!N:N,,-1),""))</f>
        <v/>
      </c>
    </row>
    <row r="3713" spans="34:34" x14ac:dyDescent="0.35">
      <c r="AH3713" s="16" t="str">
        <f>IF(AND(B3713="Premier League",E3713="Live"),_xlfn.XLOOKUP(_xlfn.TEXTJOIN(" vs ",,C3713:D3713),Calendar!G:G,Calendar!B:B),IF(AND(B3713="Premier League",E3713="Highlights"),_xlfn.XLOOKUP(H3713,Calendar!O:O,Calendar!N:N,,-1),""))</f>
        <v/>
      </c>
    </row>
    <row r="3714" spans="34:34" x14ac:dyDescent="0.35">
      <c r="AH3714" s="16" t="str">
        <f>IF(AND(B3714="Premier League",E3714="Live"),_xlfn.XLOOKUP(_xlfn.TEXTJOIN(" vs ",,C3714:D3714),Calendar!G:G,Calendar!B:B),IF(AND(B3714="Premier League",E3714="Highlights"),_xlfn.XLOOKUP(H3714,Calendar!O:O,Calendar!N:N,,-1),""))</f>
        <v/>
      </c>
    </row>
    <row r="3715" spans="34:34" x14ac:dyDescent="0.35">
      <c r="AH3715" s="16" t="str">
        <f>IF(AND(B3715="Premier League",E3715="Live"),_xlfn.XLOOKUP(_xlfn.TEXTJOIN(" vs ",,C3715:D3715),Calendar!G:G,Calendar!B:B),IF(AND(B3715="Premier League",E3715="Highlights"),_xlfn.XLOOKUP(H3715,Calendar!O:O,Calendar!N:N,,-1),""))</f>
        <v/>
      </c>
    </row>
    <row r="3716" spans="34:34" x14ac:dyDescent="0.35">
      <c r="AH3716" s="16" t="str">
        <f>IF(AND(B3716="Premier League",E3716="Live"),_xlfn.XLOOKUP(_xlfn.TEXTJOIN(" vs ",,C3716:D3716),Calendar!G:G,Calendar!B:B),IF(AND(B3716="Premier League",E3716="Highlights"),_xlfn.XLOOKUP(H3716,Calendar!O:O,Calendar!N:N,,-1),""))</f>
        <v/>
      </c>
    </row>
    <row r="3717" spans="34:34" x14ac:dyDescent="0.35">
      <c r="AH3717" s="16" t="str">
        <f>IF(AND(B3717="Premier League",E3717="Live"),_xlfn.XLOOKUP(_xlfn.TEXTJOIN(" vs ",,C3717:D3717),Calendar!G:G,Calendar!B:B),IF(AND(B3717="Premier League",E3717="Highlights"),_xlfn.XLOOKUP(H3717,Calendar!O:O,Calendar!N:N,,-1),""))</f>
        <v/>
      </c>
    </row>
    <row r="3718" spans="34:34" x14ac:dyDescent="0.35">
      <c r="AH3718" s="16" t="str">
        <f>IF(AND(B3718="Premier League",E3718="Live"),_xlfn.XLOOKUP(_xlfn.TEXTJOIN(" vs ",,C3718:D3718),Calendar!G:G,Calendar!B:B),IF(AND(B3718="Premier League",E3718="Highlights"),_xlfn.XLOOKUP(H3718,Calendar!O:O,Calendar!N:N,,-1),""))</f>
        <v/>
      </c>
    </row>
    <row r="3719" spans="34:34" x14ac:dyDescent="0.35">
      <c r="AH3719" s="16" t="str">
        <f>IF(AND(B3719="Premier League",E3719="Live"),_xlfn.XLOOKUP(_xlfn.TEXTJOIN(" vs ",,C3719:D3719),Calendar!G:G,Calendar!B:B),IF(AND(B3719="Premier League",E3719="Highlights"),_xlfn.XLOOKUP(H3719,Calendar!O:O,Calendar!N:N,,-1),""))</f>
        <v/>
      </c>
    </row>
    <row r="3720" spans="34:34" x14ac:dyDescent="0.35">
      <c r="AH3720" s="16" t="str">
        <f>IF(AND(B3720="Premier League",E3720="Live"),_xlfn.XLOOKUP(_xlfn.TEXTJOIN(" vs ",,C3720:D3720),Calendar!G:G,Calendar!B:B),IF(AND(B3720="Premier League",E3720="Highlights"),_xlfn.XLOOKUP(H3720,Calendar!O:O,Calendar!N:N,,-1),""))</f>
        <v/>
      </c>
    </row>
    <row r="3721" spans="34:34" x14ac:dyDescent="0.35">
      <c r="AH3721" s="16" t="str">
        <f>IF(AND(B3721="Premier League",E3721="Live"),_xlfn.XLOOKUP(_xlfn.TEXTJOIN(" vs ",,C3721:D3721),Calendar!G:G,Calendar!B:B),IF(AND(B3721="Premier League",E3721="Highlights"),_xlfn.XLOOKUP(H3721,Calendar!O:O,Calendar!N:N,,-1),""))</f>
        <v/>
      </c>
    </row>
    <row r="3722" spans="34:34" x14ac:dyDescent="0.35">
      <c r="AH3722" s="16" t="str">
        <f>IF(AND(B3722="Premier League",E3722="Live"),_xlfn.XLOOKUP(_xlfn.TEXTJOIN(" vs ",,C3722:D3722),Calendar!G:G,Calendar!B:B),IF(AND(B3722="Premier League",E3722="Highlights"),_xlfn.XLOOKUP(H3722,Calendar!O:O,Calendar!N:N,,-1),""))</f>
        <v/>
      </c>
    </row>
    <row r="3723" spans="34:34" x14ac:dyDescent="0.35">
      <c r="AH3723" s="16" t="str">
        <f>IF(AND(B3723="Premier League",E3723="Live"),_xlfn.XLOOKUP(_xlfn.TEXTJOIN(" vs ",,C3723:D3723),Calendar!G:G,Calendar!B:B),IF(AND(B3723="Premier League",E3723="Highlights"),_xlfn.XLOOKUP(H3723,Calendar!O:O,Calendar!N:N,,-1),""))</f>
        <v/>
      </c>
    </row>
    <row r="3724" spans="34:34" x14ac:dyDescent="0.35">
      <c r="AH3724" s="16" t="str">
        <f>IF(AND(B3724="Premier League",E3724="Live"),_xlfn.XLOOKUP(_xlfn.TEXTJOIN(" vs ",,C3724:D3724),Calendar!G:G,Calendar!B:B),IF(AND(B3724="Premier League",E3724="Highlights"),_xlfn.XLOOKUP(H3724,Calendar!O:O,Calendar!N:N,,-1),""))</f>
        <v/>
      </c>
    </row>
    <row r="3725" spans="34:34" x14ac:dyDescent="0.35">
      <c r="AH3725" s="16" t="str">
        <f>IF(AND(B3725="Premier League",E3725="Live"),_xlfn.XLOOKUP(_xlfn.TEXTJOIN(" vs ",,C3725:D3725),Calendar!G:G,Calendar!B:B),IF(AND(B3725="Premier League",E3725="Highlights"),_xlfn.XLOOKUP(H3725,Calendar!O:O,Calendar!N:N,,-1),""))</f>
        <v/>
      </c>
    </row>
    <row r="3726" spans="34:34" x14ac:dyDescent="0.35">
      <c r="AH3726" s="16" t="str">
        <f>IF(AND(B3726="Premier League",E3726="Live"),_xlfn.XLOOKUP(_xlfn.TEXTJOIN(" vs ",,C3726:D3726),Calendar!G:G,Calendar!B:B),IF(AND(B3726="Premier League",E3726="Highlights"),_xlfn.XLOOKUP(H3726,Calendar!O:O,Calendar!N:N,,-1),""))</f>
        <v/>
      </c>
    </row>
    <row r="3727" spans="34:34" x14ac:dyDescent="0.35">
      <c r="AH3727" s="16" t="str">
        <f>IF(AND(B3727="Premier League",E3727="Live"),_xlfn.XLOOKUP(_xlfn.TEXTJOIN(" vs ",,C3727:D3727),Calendar!G:G,Calendar!B:B),IF(AND(B3727="Premier League",E3727="Highlights"),_xlfn.XLOOKUP(H3727,Calendar!O:O,Calendar!N:N,,-1),""))</f>
        <v/>
      </c>
    </row>
    <row r="3728" spans="34:34" x14ac:dyDescent="0.35">
      <c r="AH3728" s="16" t="str">
        <f>IF(AND(B3728="Premier League",E3728="Live"),_xlfn.XLOOKUP(_xlfn.TEXTJOIN(" vs ",,C3728:D3728),Calendar!G:G,Calendar!B:B),IF(AND(B3728="Premier League",E3728="Highlights"),_xlfn.XLOOKUP(H3728,Calendar!O:O,Calendar!N:N,,-1),""))</f>
        <v/>
      </c>
    </row>
    <row r="3729" spans="34:34" x14ac:dyDescent="0.35">
      <c r="AH3729" s="16" t="str">
        <f>IF(AND(B3729="Premier League",E3729="Live"),_xlfn.XLOOKUP(_xlfn.TEXTJOIN(" vs ",,C3729:D3729),Calendar!G:G,Calendar!B:B),IF(AND(B3729="Premier League",E3729="Highlights"),_xlfn.XLOOKUP(H3729,Calendar!O:O,Calendar!N:N,,-1),""))</f>
        <v/>
      </c>
    </row>
    <row r="3730" spans="34:34" x14ac:dyDescent="0.35">
      <c r="AH3730" s="16" t="str">
        <f>IF(AND(B3730="Premier League",E3730="Live"),_xlfn.XLOOKUP(_xlfn.TEXTJOIN(" vs ",,C3730:D3730),Calendar!G:G,Calendar!B:B),IF(AND(B3730="Premier League",E3730="Highlights"),_xlfn.XLOOKUP(H3730,Calendar!O:O,Calendar!N:N,,-1),""))</f>
        <v/>
      </c>
    </row>
    <row r="3731" spans="34:34" x14ac:dyDescent="0.35">
      <c r="AH3731" s="16" t="str">
        <f>IF(AND(B3731="Premier League",E3731="Live"),_xlfn.XLOOKUP(_xlfn.TEXTJOIN(" vs ",,C3731:D3731),Calendar!G:G,Calendar!B:B),IF(AND(B3731="Premier League",E3731="Highlights"),_xlfn.XLOOKUP(H3731,Calendar!O:O,Calendar!N:N,,-1),""))</f>
        <v/>
      </c>
    </row>
    <row r="3732" spans="34:34" x14ac:dyDescent="0.35">
      <c r="AH3732" s="16" t="str">
        <f>IF(AND(B3732="Premier League",E3732="Live"),_xlfn.XLOOKUP(_xlfn.TEXTJOIN(" vs ",,C3732:D3732),Calendar!G:G,Calendar!B:B),IF(AND(B3732="Premier League",E3732="Highlights"),_xlfn.XLOOKUP(H3732,Calendar!O:O,Calendar!N:N,,-1),""))</f>
        <v/>
      </c>
    </row>
    <row r="3733" spans="34:34" x14ac:dyDescent="0.35">
      <c r="AH3733" s="16" t="str">
        <f>IF(AND(B3733="Premier League",E3733="Live"),_xlfn.XLOOKUP(_xlfn.TEXTJOIN(" vs ",,C3733:D3733),Calendar!G:G,Calendar!B:B),IF(AND(B3733="Premier League",E3733="Highlights"),_xlfn.XLOOKUP(H3733,Calendar!O:O,Calendar!N:N,,-1),""))</f>
        <v/>
      </c>
    </row>
    <row r="3734" spans="34:34" x14ac:dyDescent="0.35">
      <c r="AH3734" s="16" t="str">
        <f>IF(AND(B3734="Premier League",E3734="Live"),_xlfn.XLOOKUP(_xlfn.TEXTJOIN(" vs ",,C3734:D3734),Calendar!G:G,Calendar!B:B),IF(AND(B3734="Premier League",E3734="Highlights"),_xlfn.XLOOKUP(H3734,Calendar!O:O,Calendar!N:N,,-1),""))</f>
        <v/>
      </c>
    </row>
    <row r="3735" spans="34:34" x14ac:dyDescent="0.35">
      <c r="AH3735" s="16" t="str">
        <f>IF(AND(B3735="Premier League",E3735="Live"),_xlfn.XLOOKUP(_xlfn.TEXTJOIN(" vs ",,C3735:D3735),Calendar!G:G,Calendar!B:B),IF(AND(B3735="Premier League",E3735="Highlights"),_xlfn.XLOOKUP(H3735,Calendar!O:O,Calendar!N:N,,-1),""))</f>
        <v/>
      </c>
    </row>
    <row r="3736" spans="34:34" x14ac:dyDescent="0.35">
      <c r="AH3736" s="16" t="str">
        <f>IF(AND(B3736="Premier League",E3736="Live"),_xlfn.XLOOKUP(_xlfn.TEXTJOIN(" vs ",,C3736:D3736),Calendar!G:G,Calendar!B:B),IF(AND(B3736="Premier League",E3736="Highlights"),_xlfn.XLOOKUP(H3736,Calendar!O:O,Calendar!N:N,,-1),""))</f>
        <v/>
      </c>
    </row>
    <row r="3737" spans="34:34" x14ac:dyDescent="0.35">
      <c r="AH3737" s="16" t="str">
        <f>IF(AND(B3737="Premier League",E3737="Live"),_xlfn.XLOOKUP(_xlfn.TEXTJOIN(" vs ",,C3737:D3737),Calendar!G:G,Calendar!B:B),IF(AND(B3737="Premier League",E3737="Highlights"),_xlfn.XLOOKUP(H3737,Calendar!O:O,Calendar!N:N,,-1),""))</f>
        <v/>
      </c>
    </row>
    <row r="3738" spans="34:34" x14ac:dyDescent="0.35">
      <c r="AH3738" s="16" t="str">
        <f>IF(AND(B3738="Premier League",E3738="Live"),_xlfn.XLOOKUP(_xlfn.TEXTJOIN(" vs ",,C3738:D3738),Calendar!G:G,Calendar!B:B),IF(AND(B3738="Premier League",E3738="Highlights"),_xlfn.XLOOKUP(H3738,Calendar!O:O,Calendar!N:N,,-1),""))</f>
        <v/>
      </c>
    </row>
    <row r="3739" spans="34:34" x14ac:dyDescent="0.35">
      <c r="AH3739" s="16" t="str">
        <f>IF(AND(B3739="Premier League",E3739="Live"),_xlfn.XLOOKUP(_xlfn.TEXTJOIN(" vs ",,C3739:D3739),Calendar!G:G,Calendar!B:B),IF(AND(B3739="Premier League",E3739="Highlights"),_xlfn.XLOOKUP(H3739,Calendar!O:O,Calendar!N:N,,-1),""))</f>
        <v/>
      </c>
    </row>
    <row r="3740" spans="34:34" x14ac:dyDescent="0.35">
      <c r="AH3740" s="16" t="str">
        <f>IF(AND(B3740="Premier League",E3740="Live"),_xlfn.XLOOKUP(_xlfn.TEXTJOIN(" vs ",,C3740:D3740),Calendar!G:G,Calendar!B:B),IF(AND(B3740="Premier League",E3740="Highlights"),_xlfn.XLOOKUP(H3740,Calendar!O:O,Calendar!N:N,,-1),""))</f>
        <v/>
      </c>
    </row>
    <row r="3741" spans="34:34" x14ac:dyDescent="0.35">
      <c r="AH3741" s="16" t="str">
        <f>IF(AND(B3741="Premier League",E3741="Live"),_xlfn.XLOOKUP(_xlfn.TEXTJOIN(" vs ",,C3741:D3741),Calendar!G:G,Calendar!B:B),IF(AND(B3741="Premier League",E3741="Highlights"),_xlfn.XLOOKUP(H3741,Calendar!O:O,Calendar!N:N,,-1),""))</f>
        <v/>
      </c>
    </row>
    <row r="3742" spans="34:34" x14ac:dyDescent="0.35">
      <c r="AH3742" s="16" t="str">
        <f>IF(AND(B3742="Premier League",E3742="Live"),_xlfn.XLOOKUP(_xlfn.TEXTJOIN(" vs ",,C3742:D3742),Calendar!G:G,Calendar!B:B),IF(AND(B3742="Premier League",E3742="Highlights"),_xlfn.XLOOKUP(H3742,Calendar!O:O,Calendar!N:N,,-1),""))</f>
        <v/>
      </c>
    </row>
    <row r="3743" spans="34:34" x14ac:dyDescent="0.35">
      <c r="AH3743" s="16" t="str">
        <f>IF(AND(B3743="Premier League",E3743="Live"),_xlfn.XLOOKUP(_xlfn.TEXTJOIN(" vs ",,C3743:D3743),Calendar!G:G,Calendar!B:B),IF(AND(B3743="Premier League",E3743="Highlights"),_xlfn.XLOOKUP(H3743,Calendar!O:O,Calendar!N:N,,-1),""))</f>
        <v/>
      </c>
    </row>
    <row r="3744" spans="34:34" x14ac:dyDescent="0.35">
      <c r="AH3744" s="16" t="str">
        <f>IF(AND(B3744="Premier League",E3744="Live"),_xlfn.XLOOKUP(_xlfn.TEXTJOIN(" vs ",,C3744:D3744),Calendar!G:G,Calendar!B:B),IF(AND(B3744="Premier League",E3744="Highlights"),_xlfn.XLOOKUP(H3744,Calendar!O:O,Calendar!N:N,,-1),""))</f>
        <v/>
      </c>
    </row>
    <row r="3745" spans="34:34" x14ac:dyDescent="0.35">
      <c r="AH3745" s="16" t="str">
        <f>IF(AND(B3745="Premier League",E3745="Live"),_xlfn.XLOOKUP(_xlfn.TEXTJOIN(" vs ",,C3745:D3745),Calendar!G:G,Calendar!B:B),IF(AND(B3745="Premier League",E3745="Highlights"),_xlfn.XLOOKUP(H3745,Calendar!O:O,Calendar!N:N,,-1),""))</f>
        <v/>
      </c>
    </row>
    <row r="3746" spans="34:34" x14ac:dyDescent="0.35">
      <c r="AH3746" s="16" t="str">
        <f>IF(AND(B3746="Premier League",E3746="Live"),_xlfn.XLOOKUP(_xlfn.TEXTJOIN(" vs ",,C3746:D3746),Calendar!G:G,Calendar!B:B),IF(AND(B3746="Premier League",E3746="Highlights"),_xlfn.XLOOKUP(H3746,Calendar!O:O,Calendar!N:N,,-1),""))</f>
        <v/>
      </c>
    </row>
    <row r="3747" spans="34:34" x14ac:dyDescent="0.35">
      <c r="AH3747" s="16" t="str">
        <f>IF(AND(B3747="Premier League",E3747="Live"),_xlfn.XLOOKUP(_xlfn.TEXTJOIN(" vs ",,C3747:D3747),Calendar!G:G,Calendar!B:B),IF(AND(B3747="Premier League",E3747="Highlights"),_xlfn.XLOOKUP(H3747,Calendar!O:O,Calendar!N:N,,-1),""))</f>
        <v/>
      </c>
    </row>
    <row r="3748" spans="34:34" x14ac:dyDescent="0.35">
      <c r="AH3748" s="16" t="str">
        <f>IF(AND(B3748="Premier League",E3748="Live"),_xlfn.XLOOKUP(_xlfn.TEXTJOIN(" vs ",,C3748:D3748),Calendar!G:G,Calendar!B:B),IF(AND(B3748="Premier League",E3748="Highlights"),_xlfn.XLOOKUP(H3748,Calendar!O:O,Calendar!N:N,,-1),""))</f>
        <v/>
      </c>
    </row>
    <row r="3749" spans="34:34" x14ac:dyDescent="0.35">
      <c r="AH3749" s="16" t="str">
        <f>IF(AND(B3749="Premier League",E3749="Live"),_xlfn.XLOOKUP(_xlfn.TEXTJOIN(" vs ",,C3749:D3749),Calendar!G:G,Calendar!B:B),IF(AND(B3749="Premier League",E3749="Highlights"),_xlfn.XLOOKUP(H3749,Calendar!O:O,Calendar!N:N,,-1),""))</f>
        <v/>
      </c>
    </row>
    <row r="3750" spans="34:34" x14ac:dyDescent="0.35">
      <c r="AH3750" s="16" t="str">
        <f>IF(AND(B3750="Premier League",E3750="Live"),_xlfn.XLOOKUP(_xlfn.TEXTJOIN(" vs ",,C3750:D3750),Calendar!G:G,Calendar!B:B),IF(AND(B3750="Premier League",E3750="Highlights"),_xlfn.XLOOKUP(H3750,Calendar!O:O,Calendar!N:N,,-1),""))</f>
        <v/>
      </c>
    </row>
    <row r="3751" spans="34:34" x14ac:dyDescent="0.35">
      <c r="AH3751" s="16" t="str">
        <f>IF(AND(B3751="Premier League",E3751="Live"),_xlfn.XLOOKUP(_xlfn.TEXTJOIN(" vs ",,C3751:D3751),Calendar!G:G,Calendar!B:B),IF(AND(B3751="Premier League",E3751="Highlights"),_xlfn.XLOOKUP(H3751,Calendar!O:O,Calendar!N:N,,-1),""))</f>
        <v/>
      </c>
    </row>
    <row r="3752" spans="34:34" x14ac:dyDescent="0.35">
      <c r="AH3752" s="16" t="str">
        <f>IF(AND(B3752="Premier League",E3752="Live"),_xlfn.XLOOKUP(_xlfn.TEXTJOIN(" vs ",,C3752:D3752),Calendar!G:G,Calendar!B:B),IF(AND(B3752="Premier League",E3752="Highlights"),_xlfn.XLOOKUP(H3752,Calendar!O:O,Calendar!N:N,,-1),""))</f>
        <v/>
      </c>
    </row>
    <row r="3753" spans="34:34" x14ac:dyDescent="0.35">
      <c r="AH3753" s="16" t="str">
        <f>IF(AND(B3753="Premier League",E3753="Live"),_xlfn.XLOOKUP(_xlfn.TEXTJOIN(" vs ",,C3753:D3753),Calendar!G:G,Calendar!B:B),IF(AND(B3753="Premier League",E3753="Highlights"),_xlfn.XLOOKUP(H3753,Calendar!O:O,Calendar!N:N,,-1),""))</f>
        <v/>
      </c>
    </row>
    <row r="3754" spans="34:34" x14ac:dyDescent="0.35">
      <c r="AH3754" s="16" t="str">
        <f>IF(AND(B3754="Premier League",E3754="Live"),_xlfn.XLOOKUP(_xlfn.TEXTJOIN(" vs ",,C3754:D3754),Calendar!G:G,Calendar!B:B),IF(AND(B3754="Premier League",E3754="Highlights"),_xlfn.XLOOKUP(H3754,Calendar!O:O,Calendar!N:N,,-1),""))</f>
        <v/>
      </c>
    </row>
    <row r="3755" spans="34:34" x14ac:dyDescent="0.35">
      <c r="AH3755" s="16" t="str">
        <f>IF(AND(B3755="Premier League",E3755="Live"),_xlfn.XLOOKUP(_xlfn.TEXTJOIN(" vs ",,C3755:D3755),Calendar!G:G,Calendar!B:B),IF(AND(B3755="Premier League",E3755="Highlights"),_xlfn.XLOOKUP(H3755,Calendar!O:O,Calendar!N:N,,-1),""))</f>
        <v/>
      </c>
    </row>
    <row r="3756" spans="34:34" x14ac:dyDescent="0.35">
      <c r="AH3756" s="16" t="str">
        <f>IF(AND(B3756="Premier League",E3756="Live"),_xlfn.XLOOKUP(_xlfn.TEXTJOIN(" vs ",,C3756:D3756),Calendar!G:G,Calendar!B:B),IF(AND(B3756="Premier League",E3756="Highlights"),_xlfn.XLOOKUP(H3756,Calendar!O:O,Calendar!N:N,,-1),""))</f>
        <v/>
      </c>
    </row>
    <row r="3757" spans="34:34" x14ac:dyDescent="0.35">
      <c r="AH3757" s="16" t="str">
        <f>IF(AND(B3757="Premier League",E3757="Live"),_xlfn.XLOOKUP(_xlfn.TEXTJOIN(" vs ",,C3757:D3757),Calendar!G:G,Calendar!B:B),IF(AND(B3757="Premier League",E3757="Highlights"),_xlfn.XLOOKUP(H3757,Calendar!O:O,Calendar!N:N,,-1),""))</f>
        <v/>
      </c>
    </row>
    <row r="3758" spans="34:34" x14ac:dyDescent="0.35">
      <c r="AH3758" s="16" t="str">
        <f>IF(AND(B3758="Premier League",E3758="Live"),_xlfn.XLOOKUP(_xlfn.TEXTJOIN(" vs ",,C3758:D3758),Calendar!G:G,Calendar!B:B),IF(AND(B3758="Premier League",E3758="Highlights"),_xlfn.XLOOKUP(H3758,Calendar!O:O,Calendar!N:N,,-1),""))</f>
        <v/>
      </c>
    </row>
    <row r="3759" spans="34:34" x14ac:dyDescent="0.35">
      <c r="AH3759" s="16" t="str">
        <f>IF(AND(B3759="Premier League",E3759="Live"),_xlfn.XLOOKUP(_xlfn.TEXTJOIN(" vs ",,C3759:D3759),Calendar!G:G,Calendar!B:B),IF(AND(B3759="Premier League",E3759="Highlights"),_xlfn.XLOOKUP(H3759,Calendar!O:O,Calendar!N:N,,-1),""))</f>
        <v/>
      </c>
    </row>
    <row r="3760" spans="34:34" x14ac:dyDescent="0.35">
      <c r="AH3760" s="16" t="str">
        <f>IF(AND(B3760="Premier League",E3760="Live"),_xlfn.XLOOKUP(_xlfn.TEXTJOIN(" vs ",,C3760:D3760),Calendar!G:G,Calendar!B:B),IF(AND(B3760="Premier League",E3760="Highlights"),_xlfn.XLOOKUP(H3760,Calendar!O:O,Calendar!N:N,,-1),""))</f>
        <v/>
      </c>
    </row>
    <row r="3761" spans="34:34" x14ac:dyDescent="0.35">
      <c r="AH3761" s="16" t="str">
        <f>IF(AND(B3761="Premier League",E3761="Live"),_xlfn.XLOOKUP(_xlfn.TEXTJOIN(" vs ",,C3761:D3761),Calendar!G:G,Calendar!B:B),IF(AND(B3761="Premier League",E3761="Highlights"),_xlfn.XLOOKUP(H3761,Calendar!O:O,Calendar!N:N,,-1),""))</f>
        <v/>
      </c>
    </row>
    <row r="3762" spans="34:34" x14ac:dyDescent="0.35">
      <c r="AH3762" s="16" t="str">
        <f>IF(AND(B3762="Premier League",E3762="Live"),_xlfn.XLOOKUP(_xlfn.TEXTJOIN(" vs ",,C3762:D3762),Calendar!G:G,Calendar!B:B),IF(AND(B3762="Premier League",E3762="Highlights"),_xlfn.XLOOKUP(H3762,Calendar!O:O,Calendar!N:N,,-1),""))</f>
        <v/>
      </c>
    </row>
    <row r="3763" spans="34:34" x14ac:dyDescent="0.35">
      <c r="AH3763" s="16" t="str">
        <f>IF(AND(B3763="Premier League",E3763="Live"),_xlfn.XLOOKUP(_xlfn.TEXTJOIN(" vs ",,C3763:D3763),Calendar!G:G,Calendar!B:B),IF(AND(B3763="Premier League",E3763="Highlights"),_xlfn.XLOOKUP(H3763,Calendar!O:O,Calendar!N:N,,-1),""))</f>
        <v/>
      </c>
    </row>
    <row r="3764" spans="34:34" x14ac:dyDescent="0.35">
      <c r="AH3764" s="16" t="str">
        <f>IF(AND(B3764="Premier League",E3764="Live"),_xlfn.XLOOKUP(_xlfn.TEXTJOIN(" vs ",,C3764:D3764),Calendar!G:G,Calendar!B:B),IF(AND(B3764="Premier League",E3764="Highlights"),_xlfn.XLOOKUP(H3764,Calendar!O:O,Calendar!N:N,,-1),""))</f>
        <v/>
      </c>
    </row>
    <row r="3765" spans="34:34" x14ac:dyDescent="0.35">
      <c r="AH3765" s="16" t="str">
        <f>IF(AND(B3765="Premier League",E3765="Live"),_xlfn.XLOOKUP(_xlfn.TEXTJOIN(" vs ",,C3765:D3765),Calendar!G:G,Calendar!B:B),IF(AND(B3765="Premier League",E3765="Highlights"),_xlfn.XLOOKUP(H3765,Calendar!O:O,Calendar!N:N,,-1),""))</f>
        <v/>
      </c>
    </row>
    <row r="3766" spans="34:34" x14ac:dyDescent="0.35">
      <c r="AH3766" s="16" t="str">
        <f>IF(AND(B3766="Premier League",E3766="Live"),_xlfn.XLOOKUP(_xlfn.TEXTJOIN(" vs ",,C3766:D3766),Calendar!G:G,Calendar!B:B),IF(AND(B3766="Premier League",E3766="Highlights"),_xlfn.XLOOKUP(H3766,Calendar!O:O,Calendar!N:N,,-1),""))</f>
        <v/>
      </c>
    </row>
    <row r="3767" spans="34:34" x14ac:dyDescent="0.35">
      <c r="AH3767" s="16" t="str">
        <f>IF(AND(B3767="Premier League",E3767="Live"),_xlfn.XLOOKUP(_xlfn.TEXTJOIN(" vs ",,C3767:D3767),Calendar!G:G,Calendar!B:B),IF(AND(B3767="Premier League",E3767="Highlights"),_xlfn.XLOOKUP(H3767,Calendar!O:O,Calendar!N:N,,-1),""))</f>
        <v/>
      </c>
    </row>
    <row r="3768" spans="34:34" x14ac:dyDescent="0.35">
      <c r="AH3768" s="16" t="str">
        <f>IF(AND(B3768="Premier League",E3768="Live"),_xlfn.XLOOKUP(_xlfn.TEXTJOIN(" vs ",,C3768:D3768),Calendar!G:G,Calendar!B:B),IF(AND(B3768="Premier League",E3768="Highlights"),_xlfn.XLOOKUP(H3768,Calendar!O:O,Calendar!N:N,,-1),""))</f>
        <v/>
      </c>
    </row>
    <row r="3769" spans="34:34" x14ac:dyDescent="0.35">
      <c r="AH3769" s="16" t="str">
        <f>IF(AND(B3769="Premier League",E3769="Live"),_xlfn.XLOOKUP(_xlfn.TEXTJOIN(" vs ",,C3769:D3769),Calendar!G:G,Calendar!B:B),IF(AND(B3769="Premier League",E3769="Highlights"),_xlfn.XLOOKUP(H3769,Calendar!O:O,Calendar!N:N,,-1),""))</f>
        <v/>
      </c>
    </row>
    <row r="3770" spans="34:34" x14ac:dyDescent="0.35">
      <c r="AH3770" s="16" t="str">
        <f>IF(AND(B3770="Premier League",E3770="Live"),_xlfn.XLOOKUP(_xlfn.TEXTJOIN(" vs ",,C3770:D3770),Calendar!G:G,Calendar!B:B),IF(AND(B3770="Premier League",E3770="Highlights"),_xlfn.XLOOKUP(H3770,Calendar!O:O,Calendar!N:N,,-1),""))</f>
        <v/>
      </c>
    </row>
    <row r="3771" spans="34:34" x14ac:dyDescent="0.35">
      <c r="AH3771" s="16" t="str">
        <f>IF(AND(B3771="Premier League",E3771="Live"),_xlfn.XLOOKUP(_xlfn.TEXTJOIN(" vs ",,C3771:D3771),Calendar!G:G,Calendar!B:B),IF(AND(B3771="Premier League",E3771="Highlights"),_xlfn.XLOOKUP(H3771,Calendar!O:O,Calendar!N:N,,-1),""))</f>
        <v/>
      </c>
    </row>
    <row r="3772" spans="34:34" x14ac:dyDescent="0.35">
      <c r="AH3772" s="16" t="str">
        <f>IF(AND(B3772="Premier League",E3772="Live"),_xlfn.XLOOKUP(_xlfn.TEXTJOIN(" vs ",,C3772:D3772),Calendar!G:G,Calendar!B:B),IF(AND(B3772="Premier League",E3772="Highlights"),_xlfn.XLOOKUP(H3772,Calendar!O:O,Calendar!N:N,,-1),""))</f>
        <v/>
      </c>
    </row>
    <row r="3773" spans="34:34" x14ac:dyDescent="0.35">
      <c r="AH3773" s="16" t="str">
        <f>IF(AND(B3773="Premier League",E3773="Live"),_xlfn.XLOOKUP(_xlfn.TEXTJOIN(" vs ",,C3773:D3773),Calendar!G:G,Calendar!B:B),IF(AND(B3773="Premier League",E3773="Highlights"),_xlfn.XLOOKUP(H3773,Calendar!O:O,Calendar!N:N,,-1),""))</f>
        <v/>
      </c>
    </row>
    <row r="3774" spans="34:34" x14ac:dyDescent="0.35">
      <c r="AH3774" s="16" t="str">
        <f>IF(AND(B3774="Premier League",E3774="Live"),_xlfn.XLOOKUP(_xlfn.TEXTJOIN(" vs ",,C3774:D3774),Calendar!G:G,Calendar!B:B),IF(AND(B3774="Premier League",E3774="Highlights"),_xlfn.XLOOKUP(H3774,Calendar!O:O,Calendar!N:N,,-1),""))</f>
        <v/>
      </c>
    </row>
    <row r="3775" spans="34:34" x14ac:dyDescent="0.35">
      <c r="AH3775" s="16" t="str">
        <f>IF(AND(B3775="Premier League",E3775="Live"),_xlfn.XLOOKUP(_xlfn.TEXTJOIN(" vs ",,C3775:D3775),Calendar!G:G,Calendar!B:B),IF(AND(B3775="Premier League",E3775="Highlights"),_xlfn.XLOOKUP(H3775,Calendar!O:O,Calendar!N:N,,-1),""))</f>
        <v/>
      </c>
    </row>
    <row r="3776" spans="34:34" x14ac:dyDescent="0.35">
      <c r="AH3776" s="16" t="str">
        <f>IF(AND(B3776="Premier League",E3776="Live"),_xlfn.XLOOKUP(_xlfn.TEXTJOIN(" vs ",,C3776:D3776),Calendar!G:G,Calendar!B:B),IF(AND(B3776="Premier League",E3776="Highlights"),_xlfn.XLOOKUP(H3776,Calendar!O:O,Calendar!N:N,,-1),""))</f>
        <v/>
      </c>
    </row>
    <row r="3777" spans="34:34" x14ac:dyDescent="0.35">
      <c r="AH3777" s="16" t="str">
        <f>IF(AND(B3777="Premier League",E3777="Live"),_xlfn.XLOOKUP(_xlfn.TEXTJOIN(" vs ",,C3777:D3777),Calendar!G:G,Calendar!B:B),IF(AND(B3777="Premier League",E3777="Highlights"),_xlfn.XLOOKUP(H3777,Calendar!O:O,Calendar!N:N,,-1),""))</f>
        <v/>
      </c>
    </row>
    <row r="3778" spans="34:34" x14ac:dyDescent="0.35">
      <c r="AH3778" s="16" t="str">
        <f>IF(AND(B3778="Premier League",E3778="Live"),_xlfn.XLOOKUP(_xlfn.TEXTJOIN(" vs ",,C3778:D3778),Calendar!G:G,Calendar!B:B),IF(AND(B3778="Premier League",E3778="Highlights"),_xlfn.XLOOKUP(H3778,Calendar!O:O,Calendar!N:N,,-1),""))</f>
        <v/>
      </c>
    </row>
    <row r="3779" spans="34:34" x14ac:dyDescent="0.35">
      <c r="AH3779" s="16" t="str">
        <f>IF(AND(B3779="Premier League",E3779="Live"),_xlfn.XLOOKUP(_xlfn.TEXTJOIN(" vs ",,C3779:D3779),Calendar!G:G,Calendar!B:B),IF(AND(B3779="Premier League",E3779="Highlights"),_xlfn.XLOOKUP(H3779,Calendar!O:O,Calendar!N:N,,-1),""))</f>
        <v/>
      </c>
    </row>
    <row r="3780" spans="34:34" x14ac:dyDescent="0.35">
      <c r="AH3780" s="16" t="str">
        <f>IF(AND(B3780="Premier League",E3780="Live"),_xlfn.XLOOKUP(_xlfn.TEXTJOIN(" vs ",,C3780:D3780),Calendar!G:G,Calendar!B:B),IF(AND(B3780="Premier League",E3780="Highlights"),_xlfn.XLOOKUP(H3780,Calendar!O:O,Calendar!N:N,,-1),""))</f>
        <v/>
      </c>
    </row>
    <row r="3781" spans="34:34" x14ac:dyDescent="0.35">
      <c r="AH3781" s="16" t="str">
        <f>IF(AND(B3781="Premier League",E3781="Live"),_xlfn.XLOOKUP(_xlfn.TEXTJOIN(" vs ",,C3781:D3781),Calendar!G:G,Calendar!B:B),IF(AND(B3781="Premier League",E3781="Highlights"),_xlfn.XLOOKUP(H3781,Calendar!O:O,Calendar!N:N,,-1),""))</f>
        <v/>
      </c>
    </row>
    <row r="3782" spans="34:34" x14ac:dyDescent="0.35">
      <c r="AH3782" s="16" t="str">
        <f>IF(AND(B3782="Premier League",E3782="Live"),_xlfn.XLOOKUP(_xlfn.TEXTJOIN(" vs ",,C3782:D3782),Calendar!G:G,Calendar!B:B),IF(AND(B3782="Premier League",E3782="Highlights"),_xlfn.XLOOKUP(H3782,Calendar!O:O,Calendar!N:N,,-1),""))</f>
        <v/>
      </c>
    </row>
    <row r="3783" spans="34:34" x14ac:dyDescent="0.35">
      <c r="AH3783" s="16" t="str">
        <f>IF(AND(B3783="Premier League",E3783="Live"),_xlfn.XLOOKUP(_xlfn.TEXTJOIN(" vs ",,C3783:D3783),Calendar!G:G,Calendar!B:B),IF(AND(B3783="Premier League",E3783="Highlights"),_xlfn.XLOOKUP(H3783,Calendar!O:O,Calendar!N:N,,-1),""))</f>
        <v/>
      </c>
    </row>
    <row r="3784" spans="34:34" x14ac:dyDescent="0.35">
      <c r="AH3784" s="16" t="str">
        <f>IF(AND(B3784="Premier League",E3784="Live"),_xlfn.XLOOKUP(_xlfn.TEXTJOIN(" vs ",,C3784:D3784),Calendar!G:G,Calendar!B:B),IF(AND(B3784="Premier League",E3784="Highlights"),_xlfn.XLOOKUP(H3784,Calendar!O:O,Calendar!N:N,,-1),""))</f>
        <v/>
      </c>
    </row>
    <row r="3785" spans="34:34" x14ac:dyDescent="0.35">
      <c r="AH3785" s="16" t="str">
        <f>IF(AND(B3785="Premier League",E3785="Live"),_xlfn.XLOOKUP(_xlfn.TEXTJOIN(" vs ",,C3785:D3785),Calendar!G:G,Calendar!B:B),IF(AND(B3785="Premier League",E3785="Highlights"),_xlfn.XLOOKUP(H3785,Calendar!O:O,Calendar!N:N,,-1),""))</f>
        <v/>
      </c>
    </row>
    <row r="3786" spans="34:34" x14ac:dyDescent="0.35">
      <c r="AH3786" s="16" t="str">
        <f>IF(AND(B3786="Premier League",E3786="Live"),_xlfn.XLOOKUP(_xlfn.TEXTJOIN(" vs ",,C3786:D3786),Calendar!G:G,Calendar!B:B),IF(AND(B3786="Premier League",E3786="Highlights"),_xlfn.XLOOKUP(H3786,Calendar!O:O,Calendar!N:N,,-1),""))</f>
        <v/>
      </c>
    </row>
    <row r="3787" spans="34:34" x14ac:dyDescent="0.35">
      <c r="AH3787" s="16" t="str">
        <f>IF(AND(B3787="Premier League",E3787="Live"),_xlfn.XLOOKUP(_xlfn.TEXTJOIN(" vs ",,C3787:D3787),Calendar!G:G,Calendar!B:B),IF(AND(B3787="Premier League",E3787="Highlights"),_xlfn.XLOOKUP(H3787,Calendar!O:O,Calendar!N:N,,-1),""))</f>
        <v/>
      </c>
    </row>
    <row r="3788" spans="34:34" x14ac:dyDescent="0.35">
      <c r="AH3788" s="16" t="str">
        <f>IF(AND(B3788="Premier League",E3788="Live"),_xlfn.XLOOKUP(_xlfn.TEXTJOIN(" vs ",,C3788:D3788),Calendar!G:G,Calendar!B:B),IF(AND(B3788="Premier League",E3788="Highlights"),_xlfn.XLOOKUP(H3788,Calendar!O:O,Calendar!N:N,,-1),""))</f>
        <v/>
      </c>
    </row>
    <row r="3789" spans="34:34" x14ac:dyDescent="0.35">
      <c r="AH3789" s="16" t="str">
        <f>IF(AND(B3789="Premier League",E3789="Live"),_xlfn.XLOOKUP(_xlfn.TEXTJOIN(" vs ",,C3789:D3789),Calendar!G:G,Calendar!B:B),IF(AND(B3789="Premier League",E3789="Highlights"),_xlfn.XLOOKUP(H3789,Calendar!O:O,Calendar!N:N,,-1),""))</f>
        <v/>
      </c>
    </row>
    <row r="3790" spans="34:34" x14ac:dyDescent="0.35">
      <c r="AH3790" s="16" t="str">
        <f>IF(AND(B3790="Premier League",E3790="Live"),_xlfn.XLOOKUP(_xlfn.TEXTJOIN(" vs ",,C3790:D3790),Calendar!G:G,Calendar!B:B),IF(AND(B3790="Premier League",E3790="Highlights"),_xlfn.XLOOKUP(H3790,Calendar!O:O,Calendar!N:N,,-1),""))</f>
        <v/>
      </c>
    </row>
    <row r="3791" spans="34:34" x14ac:dyDescent="0.35">
      <c r="AH3791" s="16" t="str">
        <f>IF(AND(B3791="Premier League",E3791="Live"),_xlfn.XLOOKUP(_xlfn.TEXTJOIN(" vs ",,C3791:D3791),Calendar!G:G,Calendar!B:B),IF(AND(B3791="Premier League",E3791="Highlights"),_xlfn.XLOOKUP(H3791,Calendar!O:O,Calendar!N:N,,-1),""))</f>
        <v/>
      </c>
    </row>
    <row r="3792" spans="34:34" x14ac:dyDescent="0.35">
      <c r="AH3792" s="16" t="str">
        <f>IF(AND(B3792="Premier League",E3792="Live"),_xlfn.XLOOKUP(_xlfn.TEXTJOIN(" vs ",,C3792:D3792),Calendar!G:G,Calendar!B:B),IF(AND(B3792="Premier League",E3792="Highlights"),_xlfn.XLOOKUP(H3792,Calendar!O:O,Calendar!N:N,,-1),""))</f>
        <v/>
      </c>
    </row>
    <row r="3793" spans="34:34" x14ac:dyDescent="0.35">
      <c r="AH3793" s="16" t="str">
        <f>IF(AND(B3793="Premier League",E3793="Live"),_xlfn.XLOOKUP(_xlfn.TEXTJOIN(" vs ",,C3793:D3793),Calendar!G:G,Calendar!B:B),IF(AND(B3793="Premier League",E3793="Highlights"),_xlfn.XLOOKUP(H3793,Calendar!O:O,Calendar!N:N,,-1),""))</f>
        <v/>
      </c>
    </row>
    <row r="3794" spans="34:34" x14ac:dyDescent="0.35">
      <c r="AH3794" s="16" t="str">
        <f>IF(AND(B3794="Premier League",E3794="Live"),_xlfn.XLOOKUP(_xlfn.TEXTJOIN(" vs ",,C3794:D3794),Calendar!G:G,Calendar!B:B),IF(AND(B3794="Premier League",E3794="Highlights"),_xlfn.XLOOKUP(H3794,Calendar!O:O,Calendar!N:N,,-1),""))</f>
        <v/>
      </c>
    </row>
    <row r="3795" spans="34:34" x14ac:dyDescent="0.35">
      <c r="AH3795" s="16" t="str">
        <f>IF(AND(B3795="Premier League",E3795="Live"),_xlfn.XLOOKUP(_xlfn.TEXTJOIN(" vs ",,C3795:D3795),Calendar!G:G,Calendar!B:B),IF(AND(B3795="Premier League",E3795="Highlights"),_xlfn.XLOOKUP(H3795,Calendar!O:O,Calendar!N:N,,-1),""))</f>
        <v/>
      </c>
    </row>
    <row r="3796" spans="34:34" x14ac:dyDescent="0.35">
      <c r="AH3796" s="16" t="str">
        <f>IF(AND(B3796="Premier League",E3796="Live"),_xlfn.XLOOKUP(_xlfn.TEXTJOIN(" vs ",,C3796:D3796),Calendar!G:G,Calendar!B:B),IF(AND(B3796="Premier League",E3796="Highlights"),_xlfn.XLOOKUP(H3796,Calendar!O:O,Calendar!N:N,,-1),""))</f>
        <v/>
      </c>
    </row>
    <row r="3797" spans="34:34" x14ac:dyDescent="0.35">
      <c r="AH3797" s="16" t="str">
        <f>IF(AND(B3797="Premier League",E3797="Live"),_xlfn.XLOOKUP(_xlfn.TEXTJOIN(" vs ",,C3797:D3797),Calendar!G:G,Calendar!B:B),IF(AND(B3797="Premier League",E3797="Highlights"),_xlfn.XLOOKUP(H3797,Calendar!O:O,Calendar!N:N,,-1),""))</f>
        <v/>
      </c>
    </row>
    <row r="3798" spans="34:34" x14ac:dyDescent="0.35">
      <c r="AH3798" s="16" t="str">
        <f>IF(AND(B3798="Premier League",E3798="Live"),_xlfn.XLOOKUP(_xlfn.TEXTJOIN(" vs ",,C3798:D3798),Calendar!G:G,Calendar!B:B),IF(AND(B3798="Premier League",E3798="Highlights"),_xlfn.XLOOKUP(H3798,Calendar!O:O,Calendar!N:N,,-1),""))</f>
        <v/>
      </c>
    </row>
    <row r="3799" spans="34:34" x14ac:dyDescent="0.35">
      <c r="AH3799" s="16" t="str">
        <f>IF(AND(B3799="Premier League",E3799="Live"),_xlfn.XLOOKUP(_xlfn.TEXTJOIN(" vs ",,C3799:D3799),Calendar!G:G,Calendar!B:B),IF(AND(B3799="Premier League",E3799="Highlights"),_xlfn.XLOOKUP(H3799,Calendar!O:O,Calendar!N:N,,-1),""))</f>
        <v/>
      </c>
    </row>
    <row r="3800" spans="34:34" x14ac:dyDescent="0.35">
      <c r="AH3800" s="16" t="str">
        <f>IF(AND(B3800="Premier League",E3800="Live"),_xlfn.XLOOKUP(_xlfn.TEXTJOIN(" vs ",,C3800:D3800),Calendar!G:G,Calendar!B:B),IF(AND(B3800="Premier League",E3800="Highlights"),_xlfn.XLOOKUP(H3800,Calendar!O:O,Calendar!N:N,,-1),""))</f>
        <v/>
      </c>
    </row>
    <row r="3801" spans="34:34" x14ac:dyDescent="0.35">
      <c r="AH3801" s="16" t="str">
        <f>IF(AND(B3801="Premier League",E3801="Live"),_xlfn.XLOOKUP(_xlfn.TEXTJOIN(" vs ",,C3801:D3801),Calendar!G:G,Calendar!B:B),IF(AND(B3801="Premier League",E3801="Highlights"),_xlfn.XLOOKUP(H3801,Calendar!O:O,Calendar!N:N,,-1),""))</f>
        <v/>
      </c>
    </row>
    <row r="3802" spans="34:34" x14ac:dyDescent="0.35">
      <c r="AH3802" s="16" t="str">
        <f>IF(AND(B3802="Premier League",E3802="Live"),_xlfn.XLOOKUP(_xlfn.TEXTJOIN(" vs ",,C3802:D3802),Calendar!G:G,Calendar!B:B),IF(AND(B3802="Premier League",E3802="Highlights"),_xlfn.XLOOKUP(H3802,Calendar!O:O,Calendar!N:N,,-1),""))</f>
        <v/>
      </c>
    </row>
    <row r="3803" spans="34:34" x14ac:dyDescent="0.35">
      <c r="AH3803" s="16" t="str">
        <f>IF(AND(B3803="Premier League",E3803="Live"),_xlfn.XLOOKUP(_xlfn.TEXTJOIN(" vs ",,C3803:D3803),Calendar!G:G,Calendar!B:B),IF(AND(B3803="Premier League",E3803="Highlights"),_xlfn.XLOOKUP(H3803,Calendar!O:O,Calendar!N:N,,-1),""))</f>
        <v/>
      </c>
    </row>
    <row r="3804" spans="34:34" x14ac:dyDescent="0.35">
      <c r="AH3804" s="16" t="str">
        <f>IF(AND(B3804="Premier League",E3804="Live"),_xlfn.XLOOKUP(_xlfn.TEXTJOIN(" vs ",,C3804:D3804),Calendar!G:G,Calendar!B:B),IF(AND(B3804="Premier League",E3804="Highlights"),_xlfn.XLOOKUP(H3804,Calendar!O:O,Calendar!N:N,,-1),""))</f>
        <v/>
      </c>
    </row>
    <row r="3805" spans="34:34" x14ac:dyDescent="0.35">
      <c r="AH3805" s="16" t="str">
        <f>IF(AND(B3805="Premier League",E3805="Live"),_xlfn.XLOOKUP(_xlfn.TEXTJOIN(" vs ",,C3805:D3805),Calendar!G:G,Calendar!B:B),IF(AND(B3805="Premier League",E3805="Highlights"),_xlfn.XLOOKUP(H3805,Calendar!O:O,Calendar!N:N,,-1),""))</f>
        <v/>
      </c>
    </row>
    <row r="3806" spans="34:34" x14ac:dyDescent="0.35">
      <c r="AH3806" s="16" t="str">
        <f>IF(AND(B3806="Premier League",E3806="Live"),_xlfn.XLOOKUP(_xlfn.TEXTJOIN(" vs ",,C3806:D3806),Calendar!G:G,Calendar!B:B),IF(AND(B3806="Premier League",E3806="Highlights"),_xlfn.XLOOKUP(H3806,Calendar!O:O,Calendar!N:N,,-1),""))</f>
        <v/>
      </c>
    </row>
    <row r="3807" spans="34:34" x14ac:dyDescent="0.35">
      <c r="AH3807" s="16" t="str">
        <f>IF(AND(B3807="Premier League",E3807="Live"),_xlfn.XLOOKUP(_xlfn.TEXTJOIN(" vs ",,C3807:D3807),Calendar!G:G,Calendar!B:B),IF(AND(B3807="Premier League",E3807="Highlights"),_xlfn.XLOOKUP(H3807,Calendar!O:O,Calendar!N:N,,-1),""))</f>
        <v/>
      </c>
    </row>
    <row r="3808" spans="34:34" x14ac:dyDescent="0.35">
      <c r="AH3808" s="16" t="str">
        <f>IF(AND(B3808="Premier League",E3808="Live"),_xlfn.XLOOKUP(_xlfn.TEXTJOIN(" vs ",,C3808:D3808),Calendar!G:G,Calendar!B:B),IF(AND(B3808="Premier League",E3808="Highlights"),_xlfn.XLOOKUP(H3808,Calendar!O:O,Calendar!N:N,,-1),""))</f>
        <v/>
      </c>
    </row>
    <row r="3809" spans="34:34" x14ac:dyDescent="0.35">
      <c r="AH3809" s="16" t="str">
        <f>IF(AND(B3809="Premier League",E3809="Live"),_xlfn.XLOOKUP(_xlfn.TEXTJOIN(" vs ",,C3809:D3809),Calendar!G:G,Calendar!B:B),IF(AND(B3809="Premier League",E3809="Highlights"),_xlfn.XLOOKUP(H3809,Calendar!O:O,Calendar!N:N,,-1),""))</f>
        <v/>
      </c>
    </row>
    <row r="3810" spans="34:34" x14ac:dyDescent="0.35">
      <c r="AH3810" s="16" t="str">
        <f>IF(AND(B3810="Premier League",E3810="Live"),_xlfn.XLOOKUP(_xlfn.TEXTJOIN(" vs ",,C3810:D3810),Calendar!G:G,Calendar!B:B),IF(AND(B3810="Premier League",E3810="Highlights"),_xlfn.XLOOKUP(H3810,Calendar!O:O,Calendar!N:N,,-1),""))</f>
        <v/>
      </c>
    </row>
    <row r="3811" spans="34:34" x14ac:dyDescent="0.35">
      <c r="AH3811" s="16" t="str">
        <f>IF(AND(B3811="Premier League",E3811="Live"),_xlfn.XLOOKUP(_xlfn.TEXTJOIN(" vs ",,C3811:D3811),Calendar!G:G,Calendar!B:B),IF(AND(B3811="Premier League",E3811="Highlights"),_xlfn.XLOOKUP(H3811,Calendar!O:O,Calendar!N:N,,-1),""))</f>
        <v/>
      </c>
    </row>
    <row r="3812" spans="34:34" x14ac:dyDescent="0.35">
      <c r="AH3812" s="16" t="str">
        <f>IF(AND(B3812="Premier League",E3812="Live"),_xlfn.XLOOKUP(_xlfn.TEXTJOIN(" vs ",,C3812:D3812),Calendar!G:G,Calendar!B:B),IF(AND(B3812="Premier League",E3812="Highlights"),_xlfn.XLOOKUP(H3812,Calendar!O:O,Calendar!N:N,,-1),""))</f>
        <v/>
      </c>
    </row>
    <row r="3813" spans="34:34" x14ac:dyDescent="0.35">
      <c r="AH3813" s="16" t="str">
        <f>IF(AND(B3813="Premier League",E3813="Live"),_xlfn.XLOOKUP(_xlfn.TEXTJOIN(" vs ",,C3813:D3813),Calendar!G:G,Calendar!B:B),IF(AND(B3813="Premier League",E3813="Highlights"),_xlfn.XLOOKUP(H3813,Calendar!O:O,Calendar!N:N,,-1),""))</f>
        <v/>
      </c>
    </row>
    <row r="3814" spans="34:34" x14ac:dyDescent="0.35">
      <c r="AH3814" s="16" t="str">
        <f>IF(AND(B3814="Premier League",E3814="Live"),_xlfn.XLOOKUP(_xlfn.TEXTJOIN(" vs ",,C3814:D3814),Calendar!G:G,Calendar!B:B),IF(AND(B3814="Premier League",E3814="Highlights"),_xlfn.XLOOKUP(H3814,Calendar!O:O,Calendar!N:N,,-1),""))</f>
        <v/>
      </c>
    </row>
    <row r="3815" spans="34:34" x14ac:dyDescent="0.35">
      <c r="AH3815" s="16" t="str">
        <f>IF(AND(B3815="Premier League",E3815="Live"),_xlfn.XLOOKUP(_xlfn.TEXTJOIN(" vs ",,C3815:D3815),Calendar!G:G,Calendar!B:B),IF(AND(B3815="Premier League",E3815="Highlights"),_xlfn.XLOOKUP(H3815,Calendar!O:O,Calendar!N:N,,-1),""))</f>
        <v/>
      </c>
    </row>
    <row r="3816" spans="34:34" x14ac:dyDescent="0.35">
      <c r="AH3816" s="16" t="str">
        <f>IF(AND(B3816="Premier League",E3816="Live"),_xlfn.XLOOKUP(_xlfn.TEXTJOIN(" vs ",,C3816:D3816),Calendar!G:G,Calendar!B:B),IF(AND(B3816="Premier League",E3816="Highlights"),_xlfn.XLOOKUP(H3816,Calendar!O:O,Calendar!N:N,,-1),""))</f>
        <v/>
      </c>
    </row>
    <row r="3817" spans="34:34" x14ac:dyDescent="0.35">
      <c r="AH3817" s="16" t="str">
        <f>IF(AND(B3817="Premier League",E3817="Live"),_xlfn.XLOOKUP(_xlfn.TEXTJOIN(" vs ",,C3817:D3817),Calendar!G:G,Calendar!B:B),IF(AND(B3817="Premier League",E3817="Highlights"),_xlfn.XLOOKUP(H3817,Calendar!O:O,Calendar!N:N,,-1),""))</f>
        <v/>
      </c>
    </row>
    <row r="3818" spans="34:34" x14ac:dyDescent="0.35">
      <c r="AH3818" s="16" t="str">
        <f>IF(AND(B3818="Premier League",E3818="Live"),_xlfn.XLOOKUP(_xlfn.TEXTJOIN(" vs ",,C3818:D3818),Calendar!G:G,Calendar!B:B),IF(AND(B3818="Premier League",E3818="Highlights"),_xlfn.XLOOKUP(H3818,Calendar!O:O,Calendar!N:N,,-1),""))</f>
        <v/>
      </c>
    </row>
    <row r="3819" spans="34:34" x14ac:dyDescent="0.35">
      <c r="AH3819" s="16" t="str">
        <f>IF(AND(B3819="Premier League",E3819="Live"),_xlfn.XLOOKUP(_xlfn.TEXTJOIN(" vs ",,C3819:D3819),Calendar!G:G,Calendar!B:B),IF(AND(B3819="Premier League",E3819="Highlights"),_xlfn.XLOOKUP(H3819,Calendar!O:O,Calendar!N:N,,-1),""))</f>
        <v/>
      </c>
    </row>
    <row r="3820" spans="34:34" x14ac:dyDescent="0.35">
      <c r="AH3820" s="16" t="str">
        <f>IF(AND(B3820="Premier League",E3820="Live"),_xlfn.XLOOKUP(_xlfn.TEXTJOIN(" vs ",,C3820:D3820),Calendar!G:G,Calendar!B:B),IF(AND(B3820="Premier League",E3820="Highlights"),_xlfn.XLOOKUP(H3820,Calendar!O:O,Calendar!N:N,,-1),""))</f>
        <v/>
      </c>
    </row>
    <row r="3821" spans="34:34" x14ac:dyDescent="0.35">
      <c r="AH3821" s="16" t="str">
        <f>IF(AND(B3821="Premier League",E3821="Live"),_xlfn.XLOOKUP(_xlfn.TEXTJOIN(" vs ",,C3821:D3821),Calendar!G:G,Calendar!B:B),IF(AND(B3821="Premier League",E3821="Highlights"),_xlfn.XLOOKUP(H3821,Calendar!O:O,Calendar!N:N,,-1),""))</f>
        <v/>
      </c>
    </row>
    <row r="3822" spans="34:34" x14ac:dyDescent="0.35">
      <c r="AH3822" s="16" t="str">
        <f>IF(AND(B3822="Premier League",E3822="Live"),_xlfn.XLOOKUP(_xlfn.TEXTJOIN(" vs ",,C3822:D3822),Calendar!G:G,Calendar!B:B),IF(AND(B3822="Premier League",E3822="Highlights"),_xlfn.XLOOKUP(H3822,Calendar!O:O,Calendar!N:N,,-1),""))</f>
        <v/>
      </c>
    </row>
    <row r="3823" spans="34:34" x14ac:dyDescent="0.35">
      <c r="AH3823" s="16" t="str">
        <f>IF(AND(B3823="Premier League",E3823="Live"),_xlfn.XLOOKUP(_xlfn.TEXTJOIN(" vs ",,C3823:D3823),Calendar!G:G,Calendar!B:B),IF(AND(B3823="Premier League",E3823="Highlights"),_xlfn.XLOOKUP(H3823,Calendar!O:O,Calendar!N:N,,-1),""))</f>
        <v/>
      </c>
    </row>
    <row r="3824" spans="34:34" x14ac:dyDescent="0.35">
      <c r="AH3824" s="16" t="str">
        <f>IF(AND(B3824="Premier League",E3824="Live"),_xlfn.XLOOKUP(_xlfn.TEXTJOIN(" vs ",,C3824:D3824),Calendar!G:G,Calendar!B:B),IF(AND(B3824="Premier League",E3824="Highlights"),_xlfn.XLOOKUP(H3824,Calendar!O:O,Calendar!N:N,,-1),""))</f>
        <v/>
      </c>
    </row>
    <row r="3825" spans="34:34" x14ac:dyDescent="0.35">
      <c r="AH3825" s="16" t="str">
        <f>IF(AND(B3825="Premier League",E3825="Live"),_xlfn.XLOOKUP(_xlfn.TEXTJOIN(" vs ",,C3825:D3825),Calendar!G:G,Calendar!B:B),IF(AND(B3825="Premier League",E3825="Highlights"),_xlfn.XLOOKUP(H3825,Calendar!O:O,Calendar!N:N,,-1),""))</f>
        <v/>
      </c>
    </row>
    <row r="3826" spans="34:34" x14ac:dyDescent="0.35">
      <c r="AH3826" s="16" t="str">
        <f>IF(AND(B3826="Premier League",E3826="Live"),_xlfn.XLOOKUP(_xlfn.TEXTJOIN(" vs ",,C3826:D3826),Calendar!G:G,Calendar!B:B),IF(AND(B3826="Premier League",E3826="Highlights"),_xlfn.XLOOKUP(H3826,Calendar!O:O,Calendar!N:N,,-1),""))</f>
        <v/>
      </c>
    </row>
    <row r="3827" spans="34:34" x14ac:dyDescent="0.35">
      <c r="AH3827" s="16" t="str">
        <f>IF(AND(B3827="Premier League",E3827="Live"),_xlfn.XLOOKUP(_xlfn.TEXTJOIN(" vs ",,C3827:D3827),Calendar!G:G,Calendar!B:B),IF(AND(B3827="Premier League",E3827="Highlights"),_xlfn.XLOOKUP(H3827,Calendar!O:O,Calendar!N:N,,-1),""))</f>
        <v/>
      </c>
    </row>
    <row r="3828" spans="34:34" x14ac:dyDescent="0.35">
      <c r="AH3828" s="16" t="str">
        <f>IF(AND(B3828="Premier League",E3828="Live"),_xlfn.XLOOKUP(_xlfn.TEXTJOIN(" vs ",,C3828:D3828),Calendar!G:G,Calendar!B:B),IF(AND(B3828="Premier League",E3828="Highlights"),_xlfn.XLOOKUP(H3828,Calendar!O:O,Calendar!N:N,,-1),""))</f>
        <v/>
      </c>
    </row>
    <row r="3829" spans="34:34" x14ac:dyDescent="0.35">
      <c r="AH3829" s="16" t="str">
        <f>IF(AND(B3829="Premier League",E3829="Live"),_xlfn.XLOOKUP(_xlfn.TEXTJOIN(" vs ",,C3829:D3829),Calendar!G:G,Calendar!B:B),IF(AND(B3829="Premier League",E3829="Highlights"),_xlfn.XLOOKUP(H3829,Calendar!O:O,Calendar!N:N,,-1),""))</f>
        <v/>
      </c>
    </row>
    <row r="3830" spans="34:34" x14ac:dyDescent="0.35">
      <c r="AH3830" s="16" t="str">
        <f>IF(AND(B3830="Premier League",E3830="Live"),_xlfn.XLOOKUP(_xlfn.TEXTJOIN(" vs ",,C3830:D3830),Calendar!G:G,Calendar!B:B),IF(AND(B3830="Premier League",E3830="Highlights"),_xlfn.XLOOKUP(H3830,Calendar!O:O,Calendar!N:N,,-1),""))</f>
        <v/>
      </c>
    </row>
    <row r="3831" spans="34:34" x14ac:dyDescent="0.35">
      <c r="AH3831" s="16" t="str">
        <f>IF(AND(B3831="Premier League",E3831="Live"),_xlfn.XLOOKUP(_xlfn.TEXTJOIN(" vs ",,C3831:D3831),Calendar!G:G,Calendar!B:B),IF(AND(B3831="Premier League",E3831="Highlights"),_xlfn.XLOOKUP(H3831,Calendar!O:O,Calendar!N:N,,-1),""))</f>
        <v/>
      </c>
    </row>
    <row r="3832" spans="34:34" x14ac:dyDescent="0.35">
      <c r="AH3832" s="16" t="str">
        <f>IF(AND(B3832="Premier League",E3832="Live"),_xlfn.XLOOKUP(_xlfn.TEXTJOIN(" vs ",,C3832:D3832),Calendar!G:G,Calendar!B:B),IF(AND(B3832="Premier League",E3832="Highlights"),_xlfn.XLOOKUP(H3832,Calendar!O:O,Calendar!N:N,,-1),""))</f>
        <v/>
      </c>
    </row>
    <row r="3833" spans="34:34" x14ac:dyDescent="0.35">
      <c r="AH3833" s="16" t="str">
        <f>IF(AND(B3833="Premier League",E3833="Live"),_xlfn.XLOOKUP(_xlfn.TEXTJOIN(" vs ",,C3833:D3833),Calendar!G:G,Calendar!B:B),IF(AND(B3833="Premier League",E3833="Highlights"),_xlfn.XLOOKUP(H3833,Calendar!O:O,Calendar!N:N,,-1),""))</f>
        <v/>
      </c>
    </row>
    <row r="3834" spans="34:34" x14ac:dyDescent="0.35">
      <c r="AH3834" s="16" t="str">
        <f>IF(AND(B3834="Premier League",E3834="Live"),_xlfn.XLOOKUP(_xlfn.TEXTJOIN(" vs ",,C3834:D3834),Calendar!G:G,Calendar!B:B),IF(AND(B3834="Premier League",E3834="Highlights"),_xlfn.XLOOKUP(H3834,Calendar!O:O,Calendar!N:N,,-1),""))</f>
        <v/>
      </c>
    </row>
    <row r="3835" spans="34:34" x14ac:dyDescent="0.35">
      <c r="AH3835" s="16" t="str">
        <f>IF(AND(B3835="Premier League",E3835="Live"),_xlfn.XLOOKUP(_xlfn.TEXTJOIN(" vs ",,C3835:D3835),Calendar!G:G,Calendar!B:B),IF(AND(B3835="Premier League",E3835="Highlights"),_xlfn.XLOOKUP(H3835,Calendar!O:O,Calendar!N:N,,-1),""))</f>
        <v/>
      </c>
    </row>
    <row r="3836" spans="34:34" x14ac:dyDescent="0.35">
      <c r="AH3836" s="16" t="str">
        <f>IF(AND(B3836="Premier League",E3836="Live"),_xlfn.XLOOKUP(_xlfn.TEXTJOIN(" vs ",,C3836:D3836),Calendar!G:G,Calendar!B:B),IF(AND(B3836="Premier League",E3836="Highlights"),_xlfn.XLOOKUP(H3836,Calendar!O:O,Calendar!N:N,,-1),""))</f>
        <v/>
      </c>
    </row>
    <row r="3837" spans="34:34" x14ac:dyDescent="0.35">
      <c r="AH3837" s="16" t="str">
        <f>IF(AND(B3837="Premier League",E3837="Live"),_xlfn.XLOOKUP(_xlfn.TEXTJOIN(" vs ",,C3837:D3837),Calendar!G:G,Calendar!B:B),IF(AND(B3837="Premier League",E3837="Highlights"),_xlfn.XLOOKUP(H3837,Calendar!O:O,Calendar!N:N,,-1),""))</f>
        <v/>
      </c>
    </row>
    <row r="3838" spans="34:34" x14ac:dyDescent="0.35">
      <c r="AH3838" s="16" t="str">
        <f>IF(AND(B3838="Premier League",E3838="Live"),_xlfn.XLOOKUP(_xlfn.TEXTJOIN(" vs ",,C3838:D3838),Calendar!G:G,Calendar!B:B),IF(AND(B3838="Premier League",E3838="Highlights"),_xlfn.XLOOKUP(H3838,Calendar!O:O,Calendar!N:N,,-1),""))</f>
        <v/>
      </c>
    </row>
    <row r="3839" spans="34:34" x14ac:dyDescent="0.35">
      <c r="AH3839" s="16" t="str">
        <f>IF(AND(B3839="Premier League",E3839="Live"),_xlfn.XLOOKUP(_xlfn.TEXTJOIN(" vs ",,C3839:D3839),Calendar!G:G,Calendar!B:B),IF(AND(B3839="Premier League",E3839="Highlights"),_xlfn.XLOOKUP(H3839,Calendar!O:O,Calendar!N:N,,-1),""))</f>
        <v/>
      </c>
    </row>
    <row r="3840" spans="34:34" x14ac:dyDescent="0.35">
      <c r="AH3840" s="16" t="str">
        <f>IF(AND(B3840="Premier League",E3840="Live"),_xlfn.XLOOKUP(_xlfn.TEXTJOIN(" vs ",,C3840:D3840),Calendar!G:G,Calendar!B:B),IF(AND(B3840="Premier League",E3840="Highlights"),_xlfn.XLOOKUP(H3840,Calendar!O:O,Calendar!N:N,,-1),""))</f>
        <v/>
      </c>
    </row>
    <row r="3841" spans="34:34" x14ac:dyDescent="0.35">
      <c r="AH3841" s="16" t="str">
        <f>IF(AND(B3841="Premier League",E3841="Live"),_xlfn.XLOOKUP(_xlfn.TEXTJOIN(" vs ",,C3841:D3841),Calendar!G:G,Calendar!B:B),IF(AND(B3841="Premier League",E3841="Highlights"),_xlfn.XLOOKUP(H3841,Calendar!O:O,Calendar!N:N,,-1),""))</f>
        <v/>
      </c>
    </row>
    <row r="3842" spans="34:34" x14ac:dyDescent="0.35">
      <c r="AH3842" s="16" t="str">
        <f>IF(AND(B3842="Premier League",E3842="Live"),_xlfn.XLOOKUP(_xlfn.TEXTJOIN(" vs ",,C3842:D3842),Calendar!G:G,Calendar!B:B),IF(AND(B3842="Premier League",E3842="Highlights"),_xlfn.XLOOKUP(H3842,Calendar!O:O,Calendar!N:N,,-1),""))</f>
        <v/>
      </c>
    </row>
    <row r="3843" spans="34:34" x14ac:dyDescent="0.35">
      <c r="AH3843" s="16" t="str">
        <f>IF(AND(B3843="Premier League",E3843="Live"),_xlfn.XLOOKUP(_xlfn.TEXTJOIN(" vs ",,C3843:D3843),Calendar!G:G,Calendar!B:B),IF(AND(B3843="Premier League",E3843="Highlights"),_xlfn.XLOOKUP(H3843,Calendar!O:O,Calendar!N:N,,-1),""))</f>
        <v/>
      </c>
    </row>
    <row r="3844" spans="34:34" x14ac:dyDescent="0.35">
      <c r="AH3844" s="16" t="str">
        <f>IF(AND(B3844="Premier League",E3844="Live"),_xlfn.XLOOKUP(_xlfn.TEXTJOIN(" vs ",,C3844:D3844),Calendar!G:G,Calendar!B:B),IF(AND(B3844="Premier League",E3844="Highlights"),_xlfn.XLOOKUP(H3844,Calendar!O:O,Calendar!N:N,,-1),""))</f>
        <v/>
      </c>
    </row>
    <row r="3845" spans="34:34" x14ac:dyDescent="0.35">
      <c r="AH3845" s="16" t="str">
        <f>IF(AND(B3845="Premier League",E3845="Live"),_xlfn.XLOOKUP(_xlfn.TEXTJOIN(" vs ",,C3845:D3845),Calendar!G:G,Calendar!B:B),IF(AND(B3845="Premier League",E3845="Highlights"),_xlfn.XLOOKUP(H3845,Calendar!O:O,Calendar!N:N,,-1),""))</f>
        <v/>
      </c>
    </row>
    <row r="3846" spans="34:34" x14ac:dyDescent="0.35">
      <c r="AH3846" s="16" t="str">
        <f>IF(AND(B3846="Premier League",E3846="Live"),_xlfn.XLOOKUP(_xlfn.TEXTJOIN(" vs ",,C3846:D3846),Calendar!G:G,Calendar!B:B),IF(AND(B3846="Premier League",E3846="Highlights"),_xlfn.XLOOKUP(H3846,Calendar!O:O,Calendar!N:N,,-1),""))</f>
        <v/>
      </c>
    </row>
    <row r="3847" spans="34:34" x14ac:dyDescent="0.35">
      <c r="AH3847" s="16" t="str">
        <f>IF(AND(B3847="Premier League",E3847="Live"),_xlfn.XLOOKUP(_xlfn.TEXTJOIN(" vs ",,C3847:D3847),Calendar!G:G,Calendar!B:B),IF(AND(B3847="Premier League",E3847="Highlights"),_xlfn.XLOOKUP(H3847,Calendar!O:O,Calendar!N:N,,-1),""))</f>
        <v/>
      </c>
    </row>
    <row r="3848" spans="34:34" x14ac:dyDescent="0.35">
      <c r="AH3848" s="16" t="str">
        <f>IF(AND(B3848="Premier League",E3848="Live"),_xlfn.XLOOKUP(_xlfn.TEXTJOIN(" vs ",,C3848:D3848),Calendar!G:G,Calendar!B:B),IF(AND(B3848="Premier League",E3848="Highlights"),_xlfn.XLOOKUP(H3848,Calendar!O:O,Calendar!N:N,,-1),""))</f>
        <v/>
      </c>
    </row>
    <row r="3849" spans="34:34" x14ac:dyDescent="0.35">
      <c r="AH3849" s="16" t="str">
        <f>IF(AND(B3849="Premier League",E3849="Live"),_xlfn.XLOOKUP(_xlfn.TEXTJOIN(" vs ",,C3849:D3849),Calendar!G:G,Calendar!B:B),IF(AND(B3849="Premier League",E3849="Highlights"),_xlfn.XLOOKUP(H3849,Calendar!O:O,Calendar!N:N,,-1),""))</f>
        <v/>
      </c>
    </row>
    <row r="3850" spans="34:34" x14ac:dyDescent="0.35">
      <c r="AH3850" s="16" t="str">
        <f>IF(AND(B3850="Premier League",E3850="Live"),_xlfn.XLOOKUP(_xlfn.TEXTJOIN(" vs ",,C3850:D3850),Calendar!G:G,Calendar!B:B),IF(AND(B3850="Premier League",E3850="Highlights"),_xlfn.XLOOKUP(H3850,Calendar!O:O,Calendar!N:N,,-1),""))</f>
        <v/>
      </c>
    </row>
    <row r="3851" spans="34:34" x14ac:dyDescent="0.35">
      <c r="AH3851" s="16" t="str">
        <f>IF(AND(B3851="Premier League",E3851="Live"),_xlfn.XLOOKUP(_xlfn.TEXTJOIN(" vs ",,C3851:D3851),Calendar!G:G,Calendar!B:B),IF(AND(B3851="Premier League",E3851="Highlights"),_xlfn.XLOOKUP(H3851,Calendar!O:O,Calendar!N:N,,-1),""))</f>
        <v/>
      </c>
    </row>
    <row r="3852" spans="34:34" x14ac:dyDescent="0.35">
      <c r="AH3852" s="16" t="str">
        <f>IF(AND(B3852="Premier League",E3852="Live"),_xlfn.XLOOKUP(_xlfn.TEXTJOIN(" vs ",,C3852:D3852),Calendar!G:G,Calendar!B:B),IF(AND(B3852="Premier League",E3852="Highlights"),_xlfn.XLOOKUP(H3852,Calendar!O:O,Calendar!N:N,,-1),""))</f>
        <v/>
      </c>
    </row>
    <row r="3853" spans="34:34" x14ac:dyDescent="0.35">
      <c r="AH3853" s="16" t="str">
        <f>IF(AND(B3853="Premier League",E3853="Live"),_xlfn.XLOOKUP(_xlfn.TEXTJOIN(" vs ",,C3853:D3853),Calendar!G:G,Calendar!B:B),IF(AND(B3853="Premier League",E3853="Highlights"),_xlfn.XLOOKUP(H3853,Calendar!O:O,Calendar!N:N,,-1),""))</f>
        <v/>
      </c>
    </row>
    <row r="3854" spans="34:34" x14ac:dyDescent="0.35">
      <c r="AH3854" s="16" t="str">
        <f>IF(AND(B3854="Premier League",E3854="Live"),_xlfn.XLOOKUP(_xlfn.TEXTJOIN(" vs ",,C3854:D3854),Calendar!G:G,Calendar!B:B),IF(AND(B3854="Premier League",E3854="Highlights"),_xlfn.XLOOKUP(H3854,Calendar!O:O,Calendar!N:N,,-1),""))</f>
        <v/>
      </c>
    </row>
    <row r="3855" spans="34:34" x14ac:dyDescent="0.35">
      <c r="AH3855" s="16" t="str">
        <f>IF(AND(B3855="Premier League",E3855="Live"),_xlfn.XLOOKUP(_xlfn.TEXTJOIN(" vs ",,C3855:D3855),Calendar!G:G,Calendar!B:B),IF(AND(B3855="Premier League",E3855="Highlights"),_xlfn.XLOOKUP(H3855,Calendar!O:O,Calendar!N:N,,-1),""))</f>
        <v/>
      </c>
    </row>
    <row r="3856" spans="34:34" x14ac:dyDescent="0.35">
      <c r="AH3856" s="16" t="str">
        <f>IF(AND(B3856="Premier League",E3856="Live"),_xlfn.XLOOKUP(_xlfn.TEXTJOIN(" vs ",,C3856:D3856),Calendar!G:G,Calendar!B:B),IF(AND(B3856="Premier League",E3856="Highlights"),_xlfn.XLOOKUP(H3856,Calendar!O:O,Calendar!N:N,,-1),""))</f>
        <v/>
      </c>
    </row>
    <row r="3857" spans="34:34" x14ac:dyDescent="0.35">
      <c r="AH3857" s="16" t="str">
        <f>IF(AND(B3857="Premier League",E3857="Live"),_xlfn.XLOOKUP(_xlfn.TEXTJOIN(" vs ",,C3857:D3857),Calendar!G:G,Calendar!B:B),IF(AND(B3857="Premier League",E3857="Highlights"),_xlfn.XLOOKUP(H3857,Calendar!O:O,Calendar!N:N,,-1),""))</f>
        <v/>
      </c>
    </row>
    <row r="3858" spans="34:34" x14ac:dyDescent="0.35">
      <c r="AH3858" s="16" t="str">
        <f>IF(AND(B3858="Premier League",E3858="Live"),_xlfn.XLOOKUP(_xlfn.TEXTJOIN(" vs ",,C3858:D3858),Calendar!G:G,Calendar!B:B),IF(AND(B3858="Premier League",E3858="Highlights"),_xlfn.XLOOKUP(H3858,Calendar!O:O,Calendar!N:N,,-1),""))</f>
        <v/>
      </c>
    </row>
    <row r="3859" spans="34:34" x14ac:dyDescent="0.35">
      <c r="AH3859" s="16" t="str">
        <f>IF(AND(B3859="Premier League",E3859="Live"),_xlfn.XLOOKUP(_xlfn.TEXTJOIN(" vs ",,C3859:D3859),Calendar!G:G,Calendar!B:B),IF(AND(B3859="Premier League",E3859="Highlights"),_xlfn.XLOOKUP(H3859,Calendar!O:O,Calendar!N:N,,-1),""))</f>
        <v/>
      </c>
    </row>
    <row r="3860" spans="34:34" x14ac:dyDescent="0.35">
      <c r="AH3860" s="16" t="str">
        <f>IF(AND(B3860="Premier League",E3860="Live"),_xlfn.XLOOKUP(_xlfn.TEXTJOIN(" vs ",,C3860:D3860),Calendar!G:G,Calendar!B:B),IF(AND(B3860="Premier League",E3860="Highlights"),_xlfn.XLOOKUP(H3860,Calendar!O:O,Calendar!N:N,,-1),""))</f>
        <v/>
      </c>
    </row>
    <row r="3861" spans="34:34" x14ac:dyDescent="0.35">
      <c r="AH3861" s="16" t="str">
        <f>IF(AND(B3861="Premier League",E3861="Live"),_xlfn.XLOOKUP(_xlfn.TEXTJOIN(" vs ",,C3861:D3861),Calendar!G:G,Calendar!B:B),IF(AND(B3861="Premier League",E3861="Highlights"),_xlfn.XLOOKUP(H3861,Calendar!O:O,Calendar!N:N,,-1),""))</f>
        <v/>
      </c>
    </row>
    <row r="3862" spans="34:34" x14ac:dyDescent="0.35">
      <c r="AH3862" s="16" t="str">
        <f>IF(AND(B3862="Premier League",E3862="Live"),_xlfn.XLOOKUP(_xlfn.TEXTJOIN(" vs ",,C3862:D3862),Calendar!G:G,Calendar!B:B),IF(AND(B3862="Premier League",E3862="Highlights"),_xlfn.XLOOKUP(H3862,Calendar!O:O,Calendar!N:N,,-1),""))</f>
        <v/>
      </c>
    </row>
    <row r="3863" spans="34:34" x14ac:dyDescent="0.35">
      <c r="AH3863" s="16" t="str">
        <f>IF(AND(B3863="Premier League",E3863="Live"),_xlfn.XLOOKUP(_xlfn.TEXTJOIN(" vs ",,C3863:D3863),Calendar!G:G,Calendar!B:B),IF(AND(B3863="Premier League",E3863="Highlights"),_xlfn.XLOOKUP(H3863,Calendar!O:O,Calendar!N:N,,-1),""))</f>
        <v/>
      </c>
    </row>
    <row r="3864" spans="34:34" x14ac:dyDescent="0.35">
      <c r="AH3864" s="16" t="str">
        <f>IF(AND(B3864="Premier League",E3864="Live"),_xlfn.XLOOKUP(_xlfn.TEXTJOIN(" vs ",,C3864:D3864),Calendar!G:G,Calendar!B:B),IF(AND(B3864="Premier League",E3864="Highlights"),_xlfn.XLOOKUP(H3864,Calendar!O:O,Calendar!N:N,,-1),""))</f>
        <v/>
      </c>
    </row>
    <row r="3865" spans="34:34" x14ac:dyDescent="0.35">
      <c r="AH3865" s="16" t="str">
        <f>IF(AND(B3865="Premier League",E3865="Live"),_xlfn.XLOOKUP(_xlfn.TEXTJOIN(" vs ",,C3865:D3865),Calendar!G:G,Calendar!B:B),IF(AND(B3865="Premier League",E3865="Highlights"),_xlfn.XLOOKUP(H3865,Calendar!O:O,Calendar!N:N,,-1),""))</f>
        <v/>
      </c>
    </row>
    <row r="3866" spans="34:34" x14ac:dyDescent="0.35">
      <c r="AH3866" s="16" t="str">
        <f>IF(AND(B3866="Premier League",E3866="Live"),_xlfn.XLOOKUP(_xlfn.TEXTJOIN(" vs ",,C3866:D3866),Calendar!G:G,Calendar!B:B),IF(AND(B3866="Premier League",E3866="Highlights"),_xlfn.XLOOKUP(H3866,Calendar!O:O,Calendar!N:N,,-1),""))</f>
        <v/>
      </c>
    </row>
    <row r="3867" spans="34:34" x14ac:dyDescent="0.35">
      <c r="AH3867" s="16" t="str">
        <f>IF(AND(B3867="Premier League",E3867="Live"),_xlfn.XLOOKUP(_xlfn.TEXTJOIN(" vs ",,C3867:D3867),Calendar!G:G,Calendar!B:B),IF(AND(B3867="Premier League",E3867="Highlights"),_xlfn.XLOOKUP(H3867,Calendar!O:O,Calendar!N:N,,-1),""))</f>
        <v/>
      </c>
    </row>
    <row r="3868" spans="34:34" x14ac:dyDescent="0.35">
      <c r="AH3868" s="16" t="str">
        <f>IF(AND(B3868="Premier League",E3868="Live"),_xlfn.XLOOKUP(_xlfn.TEXTJOIN(" vs ",,C3868:D3868),Calendar!G:G,Calendar!B:B),IF(AND(B3868="Premier League",E3868="Highlights"),_xlfn.XLOOKUP(H3868,Calendar!O:O,Calendar!N:N,,-1),""))</f>
        <v/>
      </c>
    </row>
    <row r="3869" spans="34:34" x14ac:dyDescent="0.35">
      <c r="AH3869" s="16" t="str">
        <f>IF(AND(B3869="Premier League",E3869="Live"),_xlfn.XLOOKUP(_xlfn.TEXTJOIN(" vs ",,C3869:D3869),Calendar!G:G,Calendar!B:B),IF(AND(B3869="Premier League",E3869="Highlights"),_xlfn.XLOOKUP(H3869,Calendar!O:O,Calendar!N:N,,-1),""))</f>
        <v/>
      </c>
    </row>
    <row r="3870" spans="34:34" x14ac:dyDescent="0.35">
      <c r="AH3870" s="16" t="str">
        <f>IF(AND(B3870="Premier League",E3870="Live"),_xlfn.XLOOKUP(_xlfn.TEXTJOIN(" vs ",,C3870:D3870),Calendar!G:G,Calendar!B:B),IF(AND(B3870="Premier League",E3870="Highlights"),_xlfn.XLOOKUP(H3870,Calendar!O:O,Calendar!N:N,,-1),""))</f>
        <v/>
      </c>
    </row>
    <row r="3871" spans="34:34" x14ac:dyDescent="0.35">
      <c r="AH3871" s="16" t="str">
        <f>IF(AND(B3871="Premier League",E3871="Live"),_xlfn.XLOOKUP(_xlfn.TEXTJOIN(" vs ",,C3871:D3871),Calendar!G:G,Calendar!B:B),IF(AND(B3871="Premier League",E3871="Highlights"),_xlfn.XLOOKUP(H3871,Calendar!O:O,Calendar!N:N,,-1),""))</f>
        <v/>
      </c>
    </row>
    <row r="3872" spans="34:34" x14ac:dyDescent="0.35">
      <c r="AH3872" s="16" t="str">
        <f>IF(AND(B3872="Premier League",E3872="Live"),_xlfn.XLOOKUP(_xlfn.TEXTJOIN(" vs ",,C3872:D3872),Calendar!G:G,Calendar!B:B),IF(AND(B3872="Premier League",E3872="Highlights"),_xlfn.XLOOKUP(H3872,Calendar!O:O,Calendar!N:N,,-1),""))</f>
        <v/>
      </c>
    </row>
    <row r="3873" spans="34:34" x14ac:dyDescent="0.35">
      <c r="AH3873" s="16" t="str">
        <f>IF(AND(B3873="Premier League",E3873="Live"),_xlfn.XLOOKUP(_xlfn.TEXTJOIN(" vs ",,C3873:D3873),Calendar!G:G,Calendar!B:B),IF(AND(B3873="Premier League",E3873="Highlights"),_xlfn.XLOOKUP(H3873,Calendar!O:O,Calendar!N:N,,-1),""))</f>
        <v/>
      </c>
    </row>
    <row r="3874" spans="34:34" x14ac:dyDescent="0.35">
      <c r="AH3874" s="16" t="str">
        <f>IF(AND(B3874="Premier League",E3874="Live"),_xlfn.XLOOKUP(_xlfn.TEXTJOIN(" vs ",,C3874:D3874),Calendar!G:G,Calendar!B:B),IF(AND(B3874="Premier League",E3874="Highlights"),_xlfn.XLOOKUP(H3874,Calendar!O:O,Calendar!N:N,,-1),""))</f>
        <v/>
      </c>
    </row>
    <row r="3875" spans="34:34" x14ac:dyDescent="0.35">
      <c r="AH3875" s="16" t="str">
        <f>IF(AND(B3875="Premier League",E3875="Live"),_xlfn.XLOOKUP(_xlfn.TEXTJOIN(" vs ",,C3875:D3875),Calendar!G:G,Calendar!B:B),IF(AND(B3875="Premier League",E3875="Highlights"),_xlfn.XLOOKUP(H3875,Calendar!O:O,Calendar!N:N,,-1),""))</f>
        <v/>
      </c>
    </row>
    <row r="3876" spans="34:34" x14ac:dyDescent="0.35">
      <c r="AH3876" s="16" t="str">
        <f>IF(AND(B3876="Premier League",E3876="Live"),_xlfn.XLOOKUP(_xlfn.TEXTJOIN(" vs ",,C3876:D3876),Calendar!G:G,Calendar!B:B),IF(AND(B3876="Premier League",E3876="Highlights"),_xlfn.XLOOKUP(H3876,Calendar!O:O,Calendar!N:N,,-1),""))</f>
        <v/>
      </c>
    </row>
    <row r="3877" spans="34:34" x14ac:dyDescent="0.35">
      <c r="AH3877" s="16" t="str">
        <f>IF(AND(B3877="Premier League",E3877="Live"),_xlfn.XLOOKUP(_xlfn.TEXTJOIN(" vs ",,C3877:D3877),Calendar!G:G,Calendar!B:B),IF(AND(B3877="Premier League",E3877="Highlights"),_xlfn.XLOOKUP(H3877,Calendar!O:O,Calendar!N:N,,-1),""))</f>
        <v/>
      </c>
    </row>
    <row r="3878" spans="34:34" x14ac:dyDescent="0.35">
      <c r="AH3878" s="16" t="str">
        <f>IF(AND(B3878="Premier League",E3878="Live"),_xlfn.XLOOKUP(_xlfn.TEXTJOIN(" vs ",,C3878:D3878),Calendar!G:G,Calendar!B:B),IF(AND(B3878="Premier League",E3878="Highlights"),_xlfn.XLOOKUP(H3878,Calendar!O:O,Calendar!N:N,,-1),""))</f>
        <v/>
      </c>
    </row>
    <row r="3879" spans="34:34" x14ac:dyDescent="0.35">
      <c r="AH3879" s="16" t="str">
        <f>IF(AND(B3879="Premier League",E3879="Live"),_xlfn.XLOOKUP(_xlfn.TEXTJOIN(" vs ",,C3879:D3879),Calendar!G:G,Calendar!B:B),IF(AND(B3879="Premier League",E3879="Highlights"),_xlfn.XLOOKUP(H3879,Calendar!O:O,Calendar!N:N,,-1),""))</f>
        <v/>
      </c>
    </row>
    <row r="3880" spans="34:34" x14ac:dyDescent="0.35">
      <c r="AH3880" s="16" t="str">
        <f>IF(AND(B3880="Premier League",E3880="Live"),_xlfn.XLOOKUP(_xlfn.TEXTJOIN(" vs ",,C3880:D3880),Calendar!G:G,Calendar!B:B),IF(AND(B3880="Premier League",E3880="Highlights"),_xlfn.XLOOKUP(H3880,Calendar!O:O,Calendar!N:N,,-1),""))</f>
        <v/>
      </c>
    </row>
    <row r="3881" spans="34:34" x14ac:dyDescent="0.35">
      <c r="AH3881" s="16" t="str">
        <f>IF(AND(B3881="Premier League",E3881="Live"),_xlfn.XLOOKUP(_xlfn.TEXTJOIN(" vs ",,C3881:D3881),Calendar!G:G,Calendar!B:B),IF(AND(B3881="Premier League",E3881="Highlights"),_xlfn.XLOOKUP(H3881,Calendar!O:O,Calendar!N:N,,-1),""))</f>
        <v/>
      </c>
    </row>
    <row r="3882" spans="34:34" x14ac:dyDescent="0.35">
      <c r="AH3882" s="16" t="str">
        <f>IF(AND(B3882="Premier League",E3882="Live"),_xlfn.XLOOKUP(_xlfn.TEXTJOIN(" vs ",,C3882:D3882),Calendar!G:G,Calendar!B:B),IF(AND(B3882="Premier League",E3882="Highlights"),_xlfn.XLOOKUP(H3882,Calendar!O:O,Calendar!N:N,,-1),""))</f>
        <v/>
      </c>
    </row>
    <row r="3883" spans="34:34" x14ac:dyDescent="0.35">
      <c r="AH3883" s="16" t="str">
        <f>IF(AND(B3883="Premier League",E3883="Live"),_xlfn.XLOOKUP(_xlfn.TEXTJOIN(" vs ",,C3883:D3883),Calendar!G:G,Calendar!B:B),IF(AND(B3883="Premier League",E3883="Highlights"),_xlfn.XLOOKUP(H3883,Calendar!O:O,Calendar!N:N,,-1),""))</f>
        <v/>
      </c>
    </row>
    <row r="3884" spans="34:34" x14ac:dyDescent="0.35">
      <c r="AH3884" s="16" t="str">
        <f>IF(AND(B3884="Premier League",E3884="Live"),_xlfn.XLOOKUP(_xlfn.TEXTJOIN(" vs ",,C3884:D3884),Calendar!G:G,Calendar!B:B),IF(AND(B3884="Premier League",E3884="Highlights"),_xlfn.XLOOKUP(H3884,Calendar!O:O,Calendar!N:N,,-1),""))</f>
        <v/>
      </c>
    </row>
    <row r="3885" spans="34:34" x14ac:dyDescent="0.35">
      <c r="AH3885" s="16" t="str">
        <f>IF(AND(B3885="Premier League",E3885="Live"),_xlfn.XLOOKUP(_xlfn.TEXTJOIN(" vs ",,C3885:D3885),Calendar!G:G,Calendar!B:B),IF(AND(B3885="Premier League",E3885="Highlights"),_xlfn.XLOOKUP(H3885,Calendar!O:O,Calendar!N:N,,-1),""))</f>
        <v/>
      </c>
    </row>
    <row r="3886" spans="34:34" x14ac:dyDescent="0.35">
      <c r="AH3886" s="16" t="str">
        <f>IF(AND(B3886="Premier League",E3886="Live"),_xlfn.XLOOKUP(_xlfn.TEXTJOIN(" vs ",,C3886:D3886),Calendar!G:G,Calendar!B:B),IF(AND(B3886="Premier League",E3886="Highlights"),_xlfn.XLOOKUP(H3886,Calendar!O:O,Calendar!N:N,,-1),""))</f>
        <v/>
      </c>
    </row>
    <row r="3887" spans="34:34" x14ac:dyDescent="0.35">
      <c r="AH3887" s="16" t="str">
        <f>IF(AND(B3887="Premier League",E3887="Live"),_xlfn.XLOOKUP(_xlfn.TEXTJOIN(" vs ",,C3887:D3887),Calendar!G:G,Calendar!B:B),IF(AND(B3887="Premier League",E3887="Highlights"),_xlfn.XLOOKUP(H3887,Calendar!O:O,Calendar!N:N,,-1),""))</f>
        <v/>
      </c>
    </row>
    <row r="3888" spans="34:34" x14ac:dyDescent="0.35">
      <c r="AH3888" s="16" t="str">
        <f>IF(AND(B3888="Premier League",E3888="Live"),_xlfn.XLOOKUP(_xlfn.TEXTJOIN(" vs ",,C3888:D3888),Calendar!G:G,Calendar!B:B),IF(AND(B3888="Premier League",E3888="Highlights"),_xlfn.XLOOKUP(H3888,Calendar!O:O,Calendar!N:N,,-1),""))</f>
        <v/>
      </c>
    </row>
    <row r="3889" spans="34:34" x14ac:dyDescent="0.35">
      <c r="AH3889" s="16" t="str">
        <f>IF(AND(B3889="Premier League",E3889="Live"),_xlfn.XLOOKUP(_xlfn.TEXTJOIN(" vs ",,C3889:D3889),Calendar!G:G,Calendar!B:B),IF(AND(B3889="Premier League",E3889="Highlights"),_xlfn.XLOOKUP(H3889,Calendar!O:O,Calendar!N:N,,-1),""))</f>
        <v/>
      </c>
    </row>
    <row r="3890" spans="34:34" x14ac:dyDescent="0.35">
      <c r="AH3890" s="16" t="str">
        <f>IF(AND(B3890="Premier League",E3890="Live"),_xlfn.XLOOKUP(_xlfn.TEXTJOIN(" vs ",,C3890:D3890),Calendar!G:G,Calendar!B:B),IF(AND(B3890="Premier League",E3890="Highlights"),_xlfn.XLOOKUP(H3890,Calendar!O:O,Calendar!N:N,,-1),""))</f>
        <v/>
      </c>
    </row>
    <row r="3891" spans="34:34" x14ac:dyDescent="0.35">
      <c r="AH3891" s="16" t="str">
        <f>IF(AND(B3891="Premier League",E3891="Live"),_xlfn.XLOOKUP(_xlfn.TEXTJOIN(" vs ",,C3891:D3891),Calendar!G:G,Calendar!B:B),IF(AND(B3891="Premier League",E3891="Highlights"),_xlfn.XLOOKUP(H3891,Calendar!O:O,Calendar!N:N,,-1),""))</f>
        <v/>
      </c>
    </row>
    <row r="3892" spans="34:34" x14ac:dyDescent="0.35">
      <c r="AH3892" s="16" t="str">
        <f>IF(AND(B3892="Premier League",E3892="Live"),_xlfn.XLOOKUP(_xlfn.TEXTJOIN(" vs ",,C3892:D3892),Calendar!G:G,Calendar!B:B),IF(AND(B3892="Premier League",E3892="Highlights"),_xlfn.XLOOKUP(H3892,Calendar!O:O,Calendar!N:N,,-1),""))</f>
        <v/>
      </c>
    </row>
    <row r="3893" spans="34:34" x14ac:dyDescent="0.35">
      <c r="AH3893" s="16" t="str">
        <f>IF(AND(B3893="Premier League",E3893="Live"),_xlfn.XLOOKUP(_xlfn.TEXTJOIN(" vs ",,C3893:D3893),Calendar!G:G,Calendar!B:B),IF(AND(B3893="Premier League",E3893="Highlights"),_xlfn.XLOOKUP(H3893,Calendar!O:O,Calendar!N:N,,-1),""))</f>
        <v/>
      </c>
    </row>
    <row r="3894" spans="34:34" x14ac:dyDescent="0.35">
      <c r="AH3894" s="16" t="str">
        <f>IF(AND(B3894="Premier League",E3894="Live"),_xlfn.XLOOKUP(_xlfn.TEXTJOIN(" vs ",,C3894:D3894),Calendar!G:G,Calendar!B:B),IF(AND(B3894="Premier League",E3894="Highlights"),_xlfn.XLOOKUP(H3894,Calendar!O:O,Calendar!N:N,,-1),""))</f>
        <v/>
      </c>
    </row>
    <row r="3895" spans="34:34" x14ac:dyDescent="0.35">
      <c r="AH3895" s="16" t="str">
        <f>IF(AND(B3895="Premier League",E3895="Live"),_xlfn.XLOOKUP(_xlfn.TEXTJOIN(" vs ",,C3895:D3895),Calendar!G:G,Calendar!B:B),IF(AND(B3895="Premier League",E3895="Highlights"),_xlfn.XLOOKUP(H3895,Calendar!O:O,Calendar!N:N,,-1),""))</f>
        <v/>
      </c>
    </row>
    <row r="3896" spans="34:34" x14ac:dyDescent="0.35">
      <c r="AH3896" s="16" t="str">
        <f>IF(AND(B3896="Premier League",E3896="Live"),_xlfn.XLOOKUP(_xlfn.TEXTJOIN(" vs ",,C3896:D3896),Calendar!G:G,Calendar!B:B),IF(AND(B3896="Premier League",E3896="Highlights"),_xlfn.XLOOKUP(H3896,Calendar!O:O,Calendar!N:N,,-1),""))</f>
        <v/>
      </c>
    </row>
    <row r="3897" spans="34:34" x14ac:dyDescent="0.35">
      <c r="AH3897" s="16" t="str">
        <f>IF(AND(B3897="Premier League",E3897="Live"),_xlfn.XLOOKUP(_xlfn.TEXTJOIN(" vs ",,C3897:D3897),Calendar!G:G,Calendar!B:B),IF(AND(B3897="Premier League",E3897="Highlights"),_xlfn.XLOOKUP(H3897,Calendar!O:O,Calendar!N:N,,-1),""))</f>
        <v/>
      </c>
    </row>
    <row r="3898" spans="34:34" x14ac:dyDescent="0.35">
      <c r="AH3898" s="16" t="str">
        <f>IF(AND(B3898="Premier League",E3898="Live"),_xlfn.XLOOKUP(_xlfn.TEXTJOIN(" vs ",,C3898:D3898),Calendar!G:G,Calendar!B:B),IF(AND(B3898="Premier League",E3898="Highlights"),_xlfn.XLOOKUP(H3898,Calendar!O:O,Calendar!N:N,,-1),""))</f>
        <v/>
      </c>
    </row>
    <row r="3899" spans="34:34" x14ac:dyDescent="0.35">
      <c r="AH3899" s="16" t="str">
        <f>IF(AND(B3899="Premier League",E3899="Live"),_xlfn.XLOOKUP(_xlfn.TEXTJOIN(" vs ",,C3899:D3899),Calendar!G:G,Calendar!B:B),IF(AND(B3899="Premier League",E3899="Highlights"),_xlfn.XLOOKUP(H3899,Calendar!O:O,Calendar!N:N,,-1),""))</f>
        <v/>
      </c>
    </row>
    <row r="3900" spans="34:34" x14ac:dyDescent="0.35">
      <c r="AH3900" s="16" t="str">
        <f>IF(AND(B3900="Premier League",E3900="Live"),_xlfn.XLOOKUP(_xlfn.TEXTJOIN(" vs ",,C3900:D3900),Calendar!G:G,Calendar!B:B),IF(AND(B3900="Premier League",E3900="Highlights"),_xlfn.XLOOKUP(H3900,Calendar!O:O,Calendar!N:N,,-1),""))</f>
        <v/>
      </c>
    </row>
    <row r="3901" spans="34:34" x14ac:dyDescent="0.35">
      <c r="AH3901" s="16" t="str">
        <f>IF(AND(B3901="Premier League",E3901="Live"),_xlfn.XLOOKUP(_xlfn.TEXTJOIN(" vs ",,C3901:D3901),Calendar!G:G,Calendar!B:B),IF(AND(B3901="Premier League",E3901="Highlights"),_xlfn.XLOOKUP(H3901,Calendar!O:O,Calendar!N:N,,-1),""))</f>
        <v/>
      </c>
    </row>
    <row r="3902" spans="34:34" x14ac:dyDescent="0.35">
      <c r="AH3902" s="16" t="str">
        <f>IF(AND(B3902="Premier League",E3902="Live"),_xlfn.XLOOKUP(_xlfn.TEXTJOIN(" vs ",,C3902:D3902),Calendar!G:G,Calendar!B:B),IF(AND(B3902="Premier League",E3902="Highlights"),_xlfn.XLOOKUP(H3902,Calendar!O:O,Calendar!N:N,,-1),""))</f>
        <v/>
      </c>
    </row>
    <row r="3903" spans="34:34" x14ac:dyDescent="0.35">
      <c r="AH3903" s="16" t="str">
        <f>IF(AND(B3903="Premier League",E3903="Live"),_xlfn.XLOOKUP(_xlfn.TEXTJOIN(" vs ",,C3903:D3903),Calendar!G:G,Calendar!B:B),IF(AND(B3903="Premier League",E3903="Highlights"),_xlfn.XLOOKUP(H3903,Calendar!O:O,Calendar!N:N,,-1),""))</f>
        <v/>
      </c>
    </row>
    <row r="3904" spans="34:34" x14ac:dyDescent="0.35">
      <c r="AH3904" s="16" t="str">
        <f>IF(AND(B3904="Premier League",E3904="Live"),_xlfn.XLOOKUP(_xlfn.TEXTJOIN(" vs ",,C3904:D3904),Calendar!G:G,Calendar!B:B),IF(AND(B3904="Premier League",E3904="Highlights"),_xlfn.XLOOKUP(H3904,Calendar!O:O,Calendar!N:N,,-1),""))</f>
        <v/>
      </c>
    </row>
    <row r="3905" spans="34:34" x14ac:dyDescent="0.35">
      <c r="AH3905" s="16" t="str">
        <f>IF(AND(B3905="Premier League",E3905="Live"),_xlfn.XLOOKUP(_xlfn.TEXTJOIN(" vs ",,C3905:D3905),Calendar!G:G,Calendar!B:B),IF(AND(B3905="Premier League",E3905="Highlights"),_xlfn.XLOOKUP(H3905,Calendar!O:O,Calendar!N:N,,-1),""))</f>
        <v/>
      </c>
    </row>
    <row r="3906" spans="34:34" x14ac:dyDescent="0.35">
      <c r="AH3906" s="16" t="str">
        <f>IF(AND(B3906="Premier League",E3906="Live"),_xlfn.XLOOKUP(_xlfn.TEXTJOIN(" vs ",,C3906:D3906),Calendar!G:G,Calendar!B:B),IF(AND(B3906="Premier League",E3906="Highlights"),_xlfn.XLOOKUP(H3906,Calendar!O:O,Calendar!N:N,,-1),""))</f>
        <v/>
      </c>
    </row>
    <row r="3907" spans="34:34" x14ac:dyDescent="0.35">
      <c r="AH3907" s="16" t="str">
        <f>IF(AND(B3907="Premier League",E3907="Live"),_xlfn.XLOOKUP(_xlfn.TEXTJOIN(" vs ",,C3907:D3907),Calendar!G:G,Calendar!B:B),IF(AND(B3907="Premier League",E3907="Highlights"),_xlfn.XLOOKUP(H3907,Calendar!O:O,Calendar!N:N,,-1),""))</f>
        <v/>
      </c>
    </row>
    <row r="3908" spans="34:34" x14ac:dyDescent="0.35">
      <c r="AH3908" s="16" t="str">
        <f>IF(AND(B3908="Premier League",E3908="Live"),_xlfn.XLOOKUP(_xlfn.TEXTJOIN(" vs ",,C3908:D3908),Calendar!G:G,Calendar!B:B),IF(AND(B3908="Premier League",E3908="Highlights"),_xlfn.XLOOKUP(H3908,Calendar!O:O,Calendar!N:N,,-1),""))</f>
        <v/>
      </c>
    </row>
    <row r="3909" spans="34:34" x14ac:dyDescent="0.35">
      <c r="AH3909" s="16" t="str">
        <f>IF(AND(B3909="Premier League",E3909="Live"),_xlfn.XLOOKUP(_xlfn.TEXTJOIN(" vs ",,C3909:D3909),Calendar!G:G,Calendar!B:B),IF(AND(B3909="Premier League",E3909="Highlights"),_xlfn.XLOOKUP(H3909,Calendar!O:O,Calendar!N:N,,-1),""))</f>
        <v/>
      </c>
    </row>
    <row r="3910" spans="34:34" x14ac:dyDescent="0.35">
      <c r="AH3910" s="16" t="str">
        <f>IF(AND(B3910="Premier League",E3910="Live"),_xlfn.XLOOKUP(_xlfn.TEXTJOIN(" vs ",,C3910:D3910),Calendar!G:G,Calendar!B:B),IF(AND(B3910="Premier League",E3910="Highlights"),_xlfn.XLOOKUP(H3910,Calendar!O:O,Calendar!N:N,,-1),""))</f>
        <v/>
      </c>
    </row>
    <row r="3911" spans="34:34" x14ac:dyDescent="0.35">
      <c r="AH3911" s="16" t="str">
        <f>IF(AND(B3911="Premier League",E3911="Live"),_xlfn.XLOOKUP(_xlfn.TEXTJOIN(" vs ",,C3911:D3911),Calendar!G:G,Calendar!B:B),IF(AND(B3911="Premier League",E3911="Highlights"),_xlfn.XLOOKUP(H3911,Calendar!O:O,Calendar!N:N,,-1),""))</f>
        <v/>
      </c>
    </row>
    <row r="3912" spans="34:34" x14ac:dyDescent="0.35">
      <c r="AH3912" s="16" t="str">
        <f>IF(AND(B3912="Premier League",E3912="Live"),_xlfn.XLOOKUP(_xlfn.TEXTJOIN(" vs ",,C3912:D3912),Calendar!G:G,Calendar!B:B),IF(AND(B3912="Premier League",E3912="Highlights"),_xlfn.XLOOKUP(H3912,Calendar!O:O,Calendar!N:N,,-1),""))</f>
        <v/>
      </c>
    </row>
    <row r="3913" spans="34:34" x14ac:dyDescent="0.35">
      <c r="AH3913" s="16" t="str">
        <f>IF(AND(B3913="Premier League",E3913="Live"),_xlfn.XLOOKUP(_xlfn.TEXTJOIN(" vs ",,C3913:D3913),Calendar!G:G,Calendar!B:B),IF(AND(B3913="Premier League",E3913="Highlights"),_xlfn.XLOOKUP(H3913,Calendar!O:O,Calendar!N:N,,-1),""))</f>
        <v/>
      </c>
    </row>
    <row r="3914" spans="34:34" x14ac:dyDescent="0.35">
      <c r="AH3914" s="16" t="str">
        <f>IF(AND(B3914="Premier League",E3914="Live"),_xlfn.XLOOKUP(_xlfn.TEXTJOIN(" vs ",,C3914:D3914),Calendar!G:G,Calendar!B:B),IF(AND(B3914="Premier League",E3914="Highlights"),_xlfn.XLOOKUP(H3914,Calendar!O:O,Calendar!N:N,,-1),""))</f>
        <v/>
      </c>
    </row>
    <row r="3915" spans="34:34" x14ac:dyDescent="0.35">
      <c r="AH3915" s="16" t="str">
        <f>IF(AND(B3915="Premier League",E3915="Live"),_xlfn.XLOOKUP(_xlfn.TEXTJOIN(" vs ",,C3915:D3915),Calendar!G:G,Calendar!B:B),IF(AND(B3915="Premier League",E3915="Highlights"),_xlfn.XLOOKUP(H3915,Calendar!O:O,Calendar!N:N,,-1),""))</f>
        <v/>
      </c>
    </row>
    <row r="3916" spans="34:34" x14ac:dyDescent="0.35">
      <c r="AH3916" s="16" t="str">
        <f>IF(AND(B3916="Premier League",E3916="Live"),_xlfn.XLOOKUP(_xlfn.TEXTJOIN(" vs ",,C3916:D3916),Calendar!G:G,Calendar!B:B),IF(AND(B3916="Premier League",E3916="Highlights"),_xlfn.XLOOKUP(H3916,Calendar!O:O,Calendar!N:N,,-1),""))</f>
        <v/>
      </c>
    </row>
    <row r="3917" spans="34:34" x14ac:dyDescent="0.35">
      <c r="AH3917" s="16" t="str">
        <f>IF(AND(B3917="Premier League",E3917="Live"),_xlfn.XLOOKUP(_xlfn.TEXTJOIN(" vs ",,C3917:D3917),Calendar!G:G,Calendar!B:B),IF(AND(B3917="Premier League",E3917="Highlights"),_xlfn.XLOOKUP(H3917,Calendar!O:O,Calendar!N:N,,-1),""))</f>
        <v/>
      </c>
    </row>
    <row r="3918" spans="34:34" x14ac:dyDescent="0.35">
      <c r="AH3918" s="16" t="str">
        <f>IF(AND(B3918="Premier League",E3918="Live"),_xlfn.XLOOKUP(_xlfn.TEXTJOIN(" vs ",,C3918:D3918),Calendar!G:G,Calendar!B:B),IF(AND(B3918="Premier League",E3918="Highlights"),_xlfn.XLOOKUP(H3918,Calendar!O:O,Calendar!N:N,,-1),""))</f>
        <v/>
      </c>
    </row>
    <row r="3919" spans="34:34" x14ac:dyDescent="0.35">
      <c r="AH3919" s="16" t="str">
        <f>IF(AND(B3919="Premier League",E3919="Live"),_xlfn.XLOOKUP(_xlfn.TEXTJOIN(" vs ",,C3919:D3919),Calendar!G:G,Calendar!B:B),IF(AND(B3919="Premier League",E3919="Highlights"),_xlfn.XLOOKUP(H3919,Calendar!O:O,Calendar!N:N,,-1),""))</f>
        <v/>
      </c>
    </row>
    <row r="3920" spans="34:34" x14ac:dyDescent="0.35">
      <c r="AH3920" s="16" t="str">
        <f>IF(AND(B3920="Premier League",E3920="Live"),_xlfn.XLOOKUP(_xlfn.TEXTJOIN(" vs ",,C3920:D3920),Calendar!G:G,Calendar!B:B),IF(AND(B3920="Premier League",E3920="Highlights"),_xlfn.XLOOKUP(H3920,Calendar!O:O,Calendar!N:N,,-1),""))</f>
        <v/>
      </c>
    </row>
    <row r="3921" spans="34:34" x14ac:dyDescent="0.35">
      <c r="AH3921" s="16" t="str">
        <f>IF(AND(B3921="Premier League",E3921="Live"),_xlfn.XLOOKUP(_xlfn.TEXTJOIN(" vs ",,C3921:D3921),Calendar!G:G,Calendar!B:B),IF(AND(B3921="Premier League",E3921="Highlights"),_xlfn.XLOOKUP(H3921,Calendar!O:O,Calendar!N:N,,-1),""))</f>
        <v/>
      </c>
    </row>
    <row r="3922" spans="34:34" x14ac:dyDescent="0.35">
      <c r="AH3922" s="16" t="str">
        <f>IF(AND(B3922="Premier League",E3922="Live"),_xlfn.XLOOKUP(_xlfn.TEXTJOIN(" vs ",,C3922:D3922),Calendar!G:G,Calendar!B:B),IF(AND(B3922="Premier League",E3922="Highlights"),_xlfn.XLOOKUP(H3922,Calendar!O:O,Calendar!N:N,,-1),""))</f>
        <v/>
      </c>
    </row>
    <row r="3923" spans="34:34" x14ac:dyDescent="0.35">
      <c r="AH3923" s="16" t="str">
        <f>IF(AND(B3923="Premier League",E3923="Live"),_xlfn.XLOOKUP(_xlfn.TEXTJOIN(" vs ",,C3923:D3923),Calendar!G:G,Calendar!B:B),IF(AND(B3923="Premier League",E3923="Highlights"),_xlfn.XLOOKUP(H3923,Calendar!O:O,Calendar!N:N,,-1),""))</f>
        <v/>
      </c>
    </row>
    <row r="3924" spans="34:34" x14ac:dyDescent="0.35">
      <c r="AH3924" s="16" t="str">
        <f>IF(AND(B3924="Premier League",E3924="Live"),_xlfn.XLOOKUP(_xlfn.TEXTJOIN(" vs ",,C3924:D3924),Calendar!G:G,Calendar!B:B),IF(AND(B3924="Premier League",E3924="Highlights"),_xlfn.XLOOKUP(H3924,Calendar!O:O,Calendar!N:N,,-1),""))</f>
        <v/>
      </c>
    </row>
    <row r="3925" spans="34:34" x14ac:dyDescent="0.35">
      <c r="AH3925" s="16" t="str">
        <f>IF(AND(B3925="Premier League",E3925="Live"),_xlfn.XLOOKUP(_xlfn.TEXTJOIN(" vs ",,C3925:D3925),Calendar!G:G,Calendar!B:B),IF(AND(B3925="Premier League",E3925="Highlights"),_xlfn.XLOOKUP(H3925,Calendar!O:O,Calendar!N:N,,-1),""))</f>
        <v/>
      </c>
    </row>
    <row r="3926" spans="34:34" x14ac:dyDescent="0.35">
      <c r="AH3926" s="16" t="str">
        <f>IF(AND(B3926="Premier League",E3926="Live"),_xlfn.XLOOKUP(_xlfn.TEXTJOIN(" vs ",,C3926:D3926),Calendar!G:G,Calendar!B:B),IF(AND(B3926="Premier League",E3926="Highlights"),_xlfn.XLOOKUP(H3926,Calendar!O:O,Calendar!N:N,,-1),""))</f>
        <v/>
      </c>
    </row>
    <row r="3927" spans="34:34" x14ac:dyDescent="0.35">
      <c r="AH3927" s="16" t="str">
        <f>IF(AND(B3927="Premier League",E3927="Live"),_xlfn.XLOOKUP(_xlfn.TEXTJOIN(" vs ",,C3927:D3927),Calendar!G:G,Calendar!B:B),IF(AND(B3927="Premier League",E3927="Highlights"),_xlfn.XLOOKUP(H3927,Calendar!O:O,Calendar!N:N,,-1),""))</f>
        <v/>
      </c>
    </row>
    <row r="3928" spans="34:34" x14ac:dyDescent="0.35">
      <c r="AH3928" s="16" t="str">
        <f>IF(AND(B3928="Premier League",E3928="Live"),_xlfn.XLOOKUP(_xlfn.TEXTJOIN(" vs ",,C3928:D3928),Calendar!G:G,Calendar!B:B),IF(AND(B3928="Premier League",E3928="Highlights"),_xlfn.XLOOKUP(H3928,Calendar!O:O,Calendar!N:N,,-1),""))</f>
        <v/>
      </c>
    </row>
    <row r="3929" spans="34:34" x14ac:dyDescent="0.35">
      <c r="AH3929" s="16" t="str">
        <f>IF(AND(B3929="Premier League",E3929="Live"),_xlfn.XLOOKUP(_xlfn.TEXTJOIN(" vs ",,C3929:D3929),Calendar!G:G,Calendar!B:B),IF(AND(B3929="Premier League",E3929="Highlights"),_xlfn.XLOOKUP(H3929,Calendar!O:O,Calendar!N:N,,-1),""))</f>
        <v/>
      </c>
    </row>
    <row r="3930" spans="34:34" x14ac:dyDescent="0.35">
      <c r="AH3930" s="16" t="str">
        <f>IF(AND(B3930="Premier League",E3930="Live"),_xlfn.XLOOKUP(_xlfn.TEXTJOIN(" vs ",,C3930:D3930),Calendar!G:G,Calendar!B:B),IF(AND(B3930="Premier League",E3930="Highlights"),_xlfn.XLOOKUP(H3930,Calendar!O:O,Calendar!N:N,,-1),""))</f>
        <v/>
      </c>
    </row>
    <row r="3931" spans="34:34" x14ac:dyDescent="0.35">
      <c r="AH3931" s="16" t="str">
        <f>IF(AND(B3931="Premier League",E3931="Live"),_xlfn.XLOOKUP(_xlfn.TEXTJOIN(" vs ",,C3931:D3931),Calendar!G:G,Calendar!B:B),IF(AND(B3931="Premier League",E3931="Highlights"),_xlfn.XLOOKUP(H3931,Calendar!O:O,Calendar!N:N,,-1),""))</f>
        <v/>
      </c>
    </row>
    <row r="3932" spans="34:34" x14ac:dyDescent="0.35">
      <c r="AH3932" s="16" t="str">
        <f>IF(AND(B3932="Premier League",E3932="Live"),_xlfn.XLOOKUP(_xlfn.TEXTJOIN(" vs ",,C3932:D3932),Calendar!G:G,Calendar!B:B),IF(AND(B3932="Premier League",E3932="Highlights"),_xlfn.XLOOKUP(H3932,Calendar!O:O,Calendar!N:N,,-1),""))</f>
        <v/>
      </c>
    </row>
    <row r="3933" spans="34:34" x14ac:dyDescent="0.35">
      <c r="AH3933" s="16" t="str">
        <f>IF(AND(B3933="Premier League",E3933="Live"),_xlfn.XLOOKUP(_xlfn.TEXTJOIN(" vs ",,C3933:D3933),Calendar!G:G,Calendar!B:B),IF(AND(B3933="Premier League",E3933="Highlights"),_xlfn.XLOOKUP(H3933,Calendar!O:O,Calendar!N:N,,-1),""))</f>
        <v/>
      </c>
    </row>
    <row r="3934" spans="34:34" x14ac:dyDescent="0.35">
      <c r="AH3934" s="16" t="str">
        <f>IF(AND(B3934="Premier League",E3934="Live"),_xlfn.XLOOKUP(_xlfn.TEXTJOIN(" vs ",,C3934:D3934),Calendar!G:G,Calendar!B:B),IF(AND(B3934="Premier League",E3934="Highlights"),_xlfn.XLOOKUP(H3934,Calendar!O:O,Calendar!N:N,,-1),""))</f>
        <v/>
      </c>
    </row>
    <row r="3935" spans="34:34" x14ac:dyDescent="0.35">
      <c r="AH3935" s="16" t="str">
        <f>IF(AND(B3935="Premier League",E3935="Live"),_xlfn.XLOOKUP(_xlfn.TEXTJOIN(" vs ",,C3935:D3935),Calendar!G:G,Calendar!B:B),IF(AND(B3935="Premier League",E3935="Highlights"),_xlfn.XLOOKUP(H3935,Calendar!O:O,Calendar!N:N,,-1),""))</f>
        <v/>
      </c>
    </row>
    <row r="3936" spans="34:34" x14ac:dyDescent="0.35">
      <c r="AH3936" s="16" t="str">
        <f>IF(AND(B3936="Premier League",E3936="Live"),_xlfn.XLOOKUP(_xlfn.TEXTJOIN(" vs ",,C3936:D3936),Calendar!G:G,Calendar!B:B),IF(AND(B3936="Premier League",E3936="Highlights"),_xlfn.XLOOKUP(H3936,Calendar!O:O,Calendar!N:N,,-1),""))</f>
        <v/>
      </c>
    </row>
    <row r="3937" spans="34:34" x14ac:dyDescent="0.35">
      <c r="AH3937" s="16" t="str">
        <f>IF(AND(B3937="Premier League",E3937="Live"),_xlfn.XLOOKUP(_xlfn.TEXTJOIN(" vs ",,C3937:D3937),Calendar!G:G,Calendar!B:B),IF(AND(B3937="Premier League",E3937="Highlights"),_xlfn.XLOOKUP(H3937,Calendar!O:O,Calendar!N:N,,-1),""))</f>
        <v/>
      </c>
    </row>
    <row r="3938" spans="34:34" x14ac:dyDescent="0.35">
      <c r="AH3938" s="16" t="str">
        <f>IF(AND(B3938="Premier League",E3938="Live"),_xlfn.XLOOKUP(_xlfn.TEXTJOIN(" vs ",,C3938:D3938),Calendar!G:G,Calendar!B:B),IF(AND(B3938="Premier League",E3938="Highlights"),_xlfn.XLOOKUP(H3938,Calendar!O:O,Calendar!N:N,,-1),""))</f>
        <v/>
      </c>
    </row>
    <row r="3939" spans="34:34" x14ac:dyDescent="0.35">
      <c r="AH3939" s="16" t="str">
        <f>IF(AND(B3939="Premier League",E3939="Live"),_xlfn.XLOOKUP(_xlfn.TEXTJOIN(" vs ",,C3939:D3939),Calendar!G:G,Calendar!B:B),IF(AND(B3939="Premier League",E3939="Highlights"),_xlfn.XLOOKUP(H3939,Calendar!O:O,Calendar!N:N,,-1),""))</f>
        <v/>
      </c>
    </row>
    <row r="3940" spans="34:34" x14ac:dyDescent="0.35">
      <c r="AH3940" s="16" t="str">
        <f>IF(AND(B3940="Premier League",E3940="Live"),_xlfn.XLOOKUP(_xlfn.TEXTJOIN(" vs ",,C3940:D3940),Calendar!G:G,Calendar!B:B),IF(AND(B3940="Premier League",E3940="Highlights"),_xlfn.XLOOKUP(H3940,Calendar!O:O,Calendar!N:N,,-1),""))</f>
        <v/>
      </c>
    </row>
    <row r="3941" spans="34:34" x14ac:dyDescent="0.35">
      <c r="AH3941" s="16" t="str">
        <f>IF(AND(B3941="Premier League",E3941="Live"),_xlfn.XLOOKUP(_xlfn.TEXTJOIN(" vs ",,C3941:D3941),Calendar!G:G,Calendar!B:B),IF(AND(B3941="Premier League",E3941="Highlights"),_xlfn.XLOOKUP(H3941,Calendar!O:O,Calendar!N:N,,-1),""))</f>
        <v/>
      </c>
    </row>
    <row r="3942" spans="34:34" x14ac:dyDescent="0.35">
      <c r="AH3942" s="16" t="str">
        <f>IF(AND(B3942="Premier League",E3942="Live"),_xlfn.XLOOKUP(_xlfn.TEXTJOIN(" vs ",,C3942:D3942),Calendar!G:G,Calendar!B:B),IF(AND(B3942="Premier League",E3942="Highlights"),_xlfn.XLOOKUP(H3942,Calendar!O:O,Calendar!N:N,,-1),""))</f>
        <v/>
      </c>
    </row>
    <row r="3943" spans="34:34" x14ac:dyDescent="0.35">
      <c r="AH3943" s="16" t="str">
        <f>IF(AND(B3943="Premier League",E3943="Live"),_xlfn.XLOOKUP(_xlfn.TEXTJOIN(" vs ",,C3943:D3943),Calendar!G:G,Calendar!B:B),IF(AND(B3943="Premier League",E3943="Highlights"),_xlfn.XLOOKUP(H3943,Calendar!O:O,Calendar!N:N,,-1),""))</f>
        <v/>
      </c>
    </row>
    <row r="3944" spans="34:34" x14ac:dyDescent="0.35">
      <c r="AH3944" s="16" t="str">
        <f>IF(AND(B3944="Premier League",E3944="Live"),_xlfn.XLOOKUP(_xlfn.TEXTJOIN(" vs ",,C3944:D3944),Calendar!G:G,Calendar!B:B),IF(AND(B3944="Premier League",E3944="Highlights"),_xlfn.XLOOKUP(H3944,Calendar!O:O,Calendar!N:N,,-1),""))</f>
        <v/>
      </c>
    </row>
    <row r="3945" spans="34:34" x14ac:dyDescent="0.35">
      <c r="AH3945" s="16" t="str">
        <f>IF(AND(B3945="Premier League",E3945="Live"),_xlfn.XLOOKUP(_xlfn.TEXTJOIN(" vs ",,C3945:D3945),Calendar!G:G,Calendar!B:B),IF(AND(B3945="Premier League",E3945="Highlights"),_xlfn.XLOOKUP(H3945,Calendar!O:O,Calendar!N:N,,-1),""))</f>
        <v/>
      </c>
    </row>
    <row r="3946" spans="34:34" x14ac:dyDescent="0.35">
      <c r="AH3946" s="16" t="str">
        <f>IF(AND(B3946="Premier League",E3946="Live"),_xlfn.XLOOKUP(_xlfn.TEXTJOIN(" vs ",,C3946:D3946),Calendar!G:G,Calendar!B:B),IF(AND(B3946="Premier League",E3946="Highlights"),_xlfn.XLOOKUP(H3946,Calendar!O:O,Calendar!N:N,,-1),""))</f>
        <v/>
      </c>
    </row>
    <row r="3947" spans="34:34" x14ac:dyDescent="0.35">
      <c r="AH3947" s="16" t="str">
        <f>IF(AND(B3947="Premier League",E3947="Live"),_xlfn.XLOOKUP(_xlfn.TEXTJOIN(" vs ",,C3947:D3947),Calendar!G:G,Calendar!B:B),IF(AND(B3947="Premier League",E3947="Highlights"),_xlfn.XLOOKUP(H3947,Calendar!O:O,Calendar!N:N,,-1),""))</f>
        <v/>
      </c>
    </row>
    <row r="3948" spans="34:34" x14ac:dyDescent="0.35">
      <c r="AH3948" s="16" t="str">
        <f>IF(AND(B3948="Premier League",E3948="Live"),_xlfn.XLOOKUP(_xlfn.TEXTJOIN(" vs ",,C3948:D3948),Calendar!G:G,Calendar!B:B),IF(AND(B3948="Premier League",E3948="Highlights"),_xlfn.XLOOKUP(H3948,Calendar!O:O,Calendar!N:N,,-1),""))</f>
        <v/>
      </c>
    </row>
    <row r="3949" spans="34:34" x14ac:dyDescent="0.35">
      <c r="AH3949" s="16" t="str">
        <f>IF(AND(B3949="Premier League",E3949="Live"),_xlfn.XLOOKUP(_xlfn.TEXTJOIN(" vs ",,C3949:D3949),Calendar!G:G,Calendar!B:B),IF(AND(B3949="Premier League",E3949="Highlights"),_xlfn.XLOOKUP(H3949,Calendar!O:O,Calendar!N:N,,-1),""))</f>
        <v/>
      </c>
    </row>
    <row r="3950" spans="34:34" x14ac:dyDescent="0.35">
      <c r="AH3950" s="16" t="str">
        <f>IF(AND(B3950="Premier League",E3950="Live"),_xlfn.XLOOKUP(_xlfn.TEXTJOIN(" vs ",,C3950:D3950),Calendar!G:G,Calendar!B:B),IF(AND(B3950="Premier League",E3950="Highlights"),_xlfn.XLOOKUP(H3950,Calendar!O:O,Calendar!N:N,,-1),""))</f>
        <v/>
      </c>
    </row>
    <row r="3951" spans="34:34" x14ac:dyDescent="0.35">
      <c r="AH3951" s="16" t="str">
        <f>IF(AND(B3951="Premier League",E3951="Live"),_xlfn.XLOOKUP(_xlfn.TEXTJOIN(" vs ",,C3951:D3951),Calendar!G:G,Calendar!B:B),IF(AND(B3951="Premier League",E3951="Highlights"),_xlfn.XLOOKUP(H3951,Calendar!O:O,Calendar!N:N,,-1),""))</f>
        <v/>
      </c>
    </row>
    <row r="3952" spans="34:34" x14ac:dyDescent="0.35">
      <c r="AH3952" s="16" t="str">
        <f>IF(AND(B3952="Premier League",E3952="Live"),_xlfn.XLOOKUP(_xlfn.TEXTJOIN(" vs ",,C3952:D3952),Calendar!G:G,Calendar!B:B),IF(AND(B3952="Premier League",E3952="Highlights"),_xlfn.XLOOKUP(H3952,Calendar!O:O,Calendar!N:N,,-1),""))</f>
        <v/>
      </c>
    </row>
    <row r="3953" spans="34:34" x14ac:dyDescent="0.35">
      <c r="AH3953" s="16" t="str">
        <f>IF(AND(B3953="Premier League",E3953="Live"),_xlfn.XLOOKUP(_xlfn.TEXTJOIN(" vs ",,C3953:D3953),Calendar!G:G,Calendar!B:B),IF(AND(B3953="Premier League",E3953="Highlights"),_xlfn.XLOOKUP(H3953,Calendar!O:O,Calendar!N:N,,-1),""))</f>
        <v/>
      </c>
    </row>
    <row r="3954" spans="34:34" x14ac:dyDescent="0.35">
      <c r="AH3954" s="16" t="str">
        <f>IF(AND(B3954="Premier League",E3954="Live"),_xlfn.XLOOKUP(_xlfn.TEXTJOIN(" vs ",,C3954:D3954),Calendar!G:G,Calendar!B:B),IF(AND(B3954="Premier League",E3954="Highlights"),_xlfn.XLOOKUP(H3954,Calendar!O:O,Calendar!N:N,,-1),""))</f>
        <v/>
      </c>
    </row>
    <row r="3955" spans="34:34" x14ac:dyDescent="0.35">
      <c r="AH3955" s="16" t="str">
        <f>IF(AND(B3955="Premier League",E3955="Live"),_xlfn.XLOOKUP(_xlfn.TEXTJOIN(" vs ",,C3955:D3955),Calendar!G:G,Calendar!B:B),IF(AND(B3955="Premier League",E3955="Highlights"),_xlfn.XLOOKUP(H3955,Calendar!O:O,Calendar!N:N,,-1),""))</f>
        <v/>
      </c>
    </row>
    <row r="3956" spans="34:34" x14ac:dyDescent="0.35">
      <c r="AH3956" s="16" t="str">
        <f>IF(AND(B3956="Premier League",E3956="Live"),_xlfn.XLOOKUP(_xlfn.TEXTJOIN(" vs ",,C3956:D3956),Calendar!G:G,Calendar!B:B),IF(AND(B3956="Premier League",E3956="Highlights"),_xlfn.XLOOKUP(H3956,Calendar!O:O,Calendar!N:N,,-1),""))</f>
        <v/>
      </c>
    </row>
    <row r="3957" spans="34:34" x14ac:dyDescent="0.35">
      <c r="AH3957" s="16" t="str">
        <f>IF(AND(B3957="Premier League",E3957="Live"),_xlfn.XLOOKUP(_xlfn.TEXTJOIN(" vs ",,C3957:D3957),Calendar!G:G,Calendar!B:B),IF(AND(B3957="Premier League",E3957="Highlights"),_xlfn.XLOOKUP(H3957,Calendar!O:O,Calendar!N:N,,-1),""))</f>
        <v/>
      </c>
    </row>
    <row r="3958" spans="34:34" x14ac:dyDescent="0.35">
      <c r="AH3958" s="16" t="str">
        <f>IF(AND(B3958="Premier League",E3958="Live"),_xlfn.XLOOKUP(_xlfn.TEXTJOIN(" vs ",,C3958:D3958),Calendar!G:G,Calendar!B:B),IF(AND(B3958="Premier League",E3958="Highlights"),_xlfn.XLOOKUP(H3958,Calendar!O:O,Calendar!N:N,,-1),""))</f>
        <v/>
      </c>
    </row>
    <row r="3959" spans="34:34" x14ac:dyDescent="0.35">
      <c r="AH3959" s="16" t="str">
        <f>IF(AND(B3959="Premier League",E3959="Live"),_xlfn.XLOOKUP(_xlfn.TEXTJOIN(" vs ",,C3959:D3959),Calendar!G:G,Calendar!B:B),IF(AND(B3959="Premier League",E3959="Highlights"),_xlfn.XLOOKUP(H3959,Calendar!O:O,Calendar!N:N,,-1),""))</f>
        <v/>
      </c>
    </row>
    <row r="3960" spans="34:34" x14ac:dyDescent="0.35">
      <c r="AH3960" s="16" t="str">
        <f>IF(AND(B3960="Premier League",E3960="Live"),_xlfn.XLOOKUP(_xlfn.TEXTJOIN(" vs ",,C3960:D3960),Calendar!G:G,Calendar!B:B),IF(AND(B3960="Premier League",E3960="Highlights"),_xlfn.XLOOKUP(H3960,Calendar!O:O,Calendar!N:N,,-1),""))</f>
        <v/>
      </c>
    </row>
    <row r="3961" spans="34:34" x14ac:dyDescent="0.35">
      <c r="AH3961" s="16" t="str">
        <f>IF(AND(B3961="Premier League",E3961="Live"),_xlfn.XLOOKUP(_xlfn.TEXTJOIN(" vs ",,C3961:D3961),Calendar!G:G,Calendar!B:B),IF(AND(B3961="Premier League",E3961="Highlights"),_xlfn.XLOOKUP(H3961,Calendar!O:O,Calendar!N:N,,-1),""))</f>
        <v/>
      </c>
    </row>
    <row r="3962" spans="34:34" x14ac:dyDescent="0.35">
      <c r="AH3962" s="16" t="str">
        <f>IF(AND(B3962="Premier League",E3962="Live"),_xlfn.XLOOKUP(_xlfn.TEXTJOIN(" vs ",,C3962:D3962),Calendar!G:G,Calendar!B:B),IF(AND(B3962="Premier League",E3962="Highlights"),_xlfn.XLOOKUP(H3962,Calendar!O:O,Calendar!N:N,,-1),""))</f>
        <v/>
      </c>
    </row>
    <row r="3963" spans="34:34" x14ac:dyDescent="0.35">
      <c r="AH3963" s="16" t="str">
        <f>IF(AND(B3963="Premier League",E3963="Live"),_xlfn.XLOOKUP(_xlfn.TEXTJOIN(" vs ",,C3963:D3963),Calendar!G:G,Calendar!B:B),IF(AND(B3963="Premier League",E3963="Highlights"),_xlfn.XLOOKUP(H3963,Calendar!O:O,Calendar!N:N,,-1),""))</f>
        <v/>
      </c>
    </row>
    <row r="3964" spans="34:34" x14ac:dyDescent="0.35">
      <c r="AH3964" s="16" t="str">
        <f>IF(AND(B3964="Premier League",E3964="Live"),_xlfn.XLOOKUP(_xlfn.TEXTJOIN(" vs ",,C3964:D3964),Calendar!G:G,Calendar!B:B),IF(AND(B3964="Premier League",E3964="Highlights"),_xlfn.XLOOKUP(H3964,Calendar!O:O,Calendar!N:N,,-1),""))</f>
        <v/>
      </c>
    </row>
    <row r="3965" spans="34:34" x14ac:dyDescent="0.35">
      <c r="AH3965" s="16" t="str">
        <f>IF(AND(B3965="Premier League",E3965="Live"),_xlfn.XLOOKUP(_xlfn.TEXTJOIN(" vs ",,C3965:D3965),Calendar!G:G,Calendar!B:B),IF(AND(B3965="Premier League",E3965="Highlights"),_xlfn.XLOOKUP(H3965,Calendar!O:O,Calendar!N:N,,-1),""))</f>
        <v/>
      </c>
    </row>
    <row r="3966" spans="34:34" x14ac:dyDescent="0.35">
      <c r="AH3966" s="16" t="str">
        <f>IF(AND(B3966="Premier League",E3966="Live"),_xlfn.XLOOKUP(_xlfn.TEXTJOIN(" vs ",,C3966:D3966),Calendar!G:G,Calendar!B:B),IF(AND(B3966="Premier League",E3966="Highlights"),_xlfn.XLOOKUP(H3966,Calendar!O:O,Calendar!N:N,,-1),""))</f>
        <v/>
      </c>
    </row>
    <row r="3967" spans="34:34" x14ac:dyDescent="0.35">
      <c r="AH3967" s="16" t="str">
        <f>IF(AND(B3967="Premier League",E3967="Live"),_xlfn.XLOOKUP(_xlfn.TEXTJOIN(" vs ",,C3967:D3967),Calendar!G:G,Calendar!B:B),IF(AND(B3967="Premier League",E3967="Highlights"),_xlfn.XLOOKUP(H3967,Calendar!O:O,Calendar!N:N,,-1),""))</f>
        <v/>
      </c>
    </row>
    <row r="3968" spans="34:34" x14ac:dyDescent="0.35">
      <c r="AH3968" s="16" t="str">
        <f>IF(AND(B3968="Premier League",E3968="Live"),_xlfn.XLOOKUP(_xlfn.TEXTJOIN(" vs ",,C3968:D3968),Calendar!G:G,Calendar!B:B),IF(AND(B3968="Premier League",E3968="Highlights"),_xlfn.XLOOKUP(H3968,Calendar!O:O,Calendar!N:N,,-1),""))</f>
        <v/>
      </c>
    </row>
    <row r="3969" spans="34:34" x14ac:dyDescent="0.35">
      <c r="AH3969" s="16" t="str">
        <f>IF(AND(B3969="Premier League",E3969="Live"),_xlfn.XLOOKUP(_xlfn.TEXTJOIN(" vs ",,C3969:D3969),Calendar!G:G,Calendar!B:B),IF(AND(B3969="Premier League",E3969="Highlights"),_xlfn.XLOOKUP(H3969,Calendar!O:O,Calendar!N:N,,-1),""))</f>
        <v/>
      </c>
    </row>
    <row r="3970" spans="34:34" x14ac:dyDescent="0.35">
      <c r="AH3970" s="16" t="str">
        <f>IF(AND(B3970="Premier League",E3970="Live"),_xlfn.XLOOKUP(_xlfn.TEXTJOIN(" vs ",,C3970:D3970),Calendar!G:G,Calendar!B:B),IF(AND(B3970="Premier League",E3970="Highlights"),_xlfn.XLOOKUP(H3970,Calendar!O:O,Calendar!N:N,,-1),""))</f>
        <v/>
      </c>
    </row>
    <row r="3971" spans="34:34" x14ac:dyDescent="0.35">
      <c r="AH3971" s="16" t="str">
        <f>IF(AND(B3971="Premier League",E3971="Live"),_xlfn.XLOOKUP(_xlfn.TEXTJOIN(" vs ",,C3971:D3971),Calendar!G:G,Calendar!B:B),IF(AND(B3971="Premier League",E3971="Highlights"),_xlfn.XLOOKUP(H3971,Calendar!O:O,Calendar!N:N,,-1),""))</f>
        <v/>
      </c>
    </row>
    <row r="3972" spans="34:34" x14ac:dyDescent="0.35">
      <c r="AH3972" s="16" t="str">
        <f>IF(AND(B3972="Premier League",E3972="Live"),_xlfn.XLOOKUP(_xlfn.TEXTJOIN(" vs ",,C3972:D3972),Calendar!G:G,Calendar!B:B),IF(AND(B3972="Premier League",E3972="Highlights"),_xlfn.XLOOKUP(H3972,Calendar!O:O,Calendar!N:N,,-1),""))</f>
        <v/>
      </c>
    </row>
    <row r="3973" spans="34:34" x14ac:dyDescent="0.35">
      <c r="AH3973" s="16" t="str">
        <f>IF(AND(B3973="Premier League",E3973="Live"),_xlfn.XLOOKUP(_xlfn.TEXTJOIN(" vs ",,C3973:D3973),Calendar!G:G,Calendar!B:B),IF(AND(B3973="Premier League",E3973="Highlights"),_xlfn.XLOOKUP(H3973,Calendar!O:O,Calendar!N:N,,-1),""))</f>
        <v/>
      </c>
    </row>
    <row r="3974" spans="34:34" x14ac:dyDescent="0.35">
      <c r="AH3974" s="16" t="str">
        <f>IF(AND(B3974="Premier League",E3974="Live"),_xlfn.XLOOKUP(_xlfn.TEXTJOIN(" vs ",,C3974:D3974),Calendar!G:G,Calendar!B:B),IF(AND(B3974="Premier League",E3974="Highlights"),_xlfn.XLOOKUP(H3974,Calendar!O:O,Calendar!N:N,,-1),""))</f>
        <v/>
      </c>
    </row>
    <row r="3975" spans="34:34" x14ac:dyDescent="0.35">
      <c r="AH3975" s="16" t="str">
        <f>IF(AND(B3975="Premier League",E3975="Live"),_xlfn.XLOOKUP(_xlfn.TEXTJOIN(" vs ",,C3975:D3975),Calendar!G:G,Calendar!B:B),IF(AND(B3975="Premier League",E3975="Highlights"),_xlfn.XLOOKUP(H3975,Calendar!O:O,Calendar!N:N,,-1),""))</f>
        <v/>
      </c>
    </row>
    <row r="3976" spans="34:34" x14ac:dyDescent="0.35">
      <c r="AH3976" s="16" t="str">
        <f>IF(AND(B3976="Premier League",E3976="Live"),_xlfn.XLOOKUP(_xlfn.TEXTJOIN(" vs ",,C3976:D3976),Calendar!G:G,Calendar!B:B),IF(AND(B3976="Premier League",E3976="Highlights"),_xlfn.XLOOKUP(H3976,Calendar!O:O,Calendar!N:N,,-1),""))</f>
        <v/>
      </c>
    </row>
    <row r="3977" spans="34:34" x14ac:dyDescent="0.35">
      <c r="AH3977" s="16" t="str">
        <f>IF(AND(B3977="Premier League",E3977="Live"),_xlfn.XLOOKUP(_xlfn.TEXTJOIN(" vs ",,C3977:D3977),Calendar!G:G,Calendar!B:B),IF(AND(B3977="Premier League",E3977="Highlights"),_xlfn.XLOOKUP(H3977,Calendar!O:O,Calendar!N:N,,-1),""))</f>
        <v/>
      </c>
    </row>
    <row r="3978" spans="34:34" x14ac:dyDescent="0.35">
      <c r="AH3978" s="16" t="str">
        <f>IF(AND(B3978="Premier League",E3978="Live"),_xlfn.XLOOKUP(_xlfn.TEXTJOIN(" vs ",,C3978:D3978),Calendar!G:G,Calendar!B:B),IF(AND(B3978="Premier League",E3978="Highlights"),_xlfn.XLOOKUP(H3978,Calendar!O:O,Calendar!N:N,,-1),""))</f>
        <v/>
      </c>
    </row>
    <row r="3979" spans="34:34" x14ac:dyDescent="0.35">
      <c r="AH3979" s="16" t="str">
        <f>IF(AND(B3979="Premier League",E3979="Live"),_xlfn.XLOOKUP(_xlfn.TEXTJOIN(" vs ",,C3979:D3979),Calendar!G:G,Calendar!B:B),IF(AND(B3979="Premier League",E3979="Highlights"),_xlfn.XLOOKUP(H3979,Calendar!O:O,Calendar!N:N,,-1),""))</f>
        <v/>
      </c>
    </row>
    <row r="3980" spans="34:34" x14ac:dyDescent="0.35">
      <c r="AH3980" s="16" t="str">
        <f>IF(AND(B3980="Premier League",E3980="Live"),_xlfn.XLOOKUP(_xlfn.TEXTJOIN(" vs ",,C3980:D3980),Calendar!G:G,Calendar!B:B),IF(AND(B3980="Premier League",E3980="Highlights"),_xlfn.XLOOKUP(H3980,Calendar!O:O,Calendar!N:N,,-1),""))</f>
        <v/>
      </c>
    </row>
    <row r="3981" spans="34:34" x14ac:dyDescent="0.35">
      <c r="AH3981" s="16" t="str">
        <f>IF(AND(B3981="Premier League",E3981="Live"),_xlfn.XLOOKUP(_xlfn.TEXTJOIN(" vs ",,C3981:D3981),Calendar!G:G,Calendar!B:B),IF(AND(B3981="Premier League",E3981="Highlights"),_xlfn.XLOOKUP(H3981,Calendar!O:O,Calendar!N:N,,-1),""))</f>
        <v/>
      </c>
    </row>
    <row r="3982" spans="34:34" x14ac:dyDescent="0.35">
      <c r="AH3982" s="16" t="str">
        <f>IF(AND(B3982="Premier League",E3982="Live"),_xlfn.XLOOKUP(_xlfn.TEXTJOIN(" vs ",,C3982:D3982),Calendar!G:G,Calendar!B:B),IF(AND(B3982="Premier League",E3982="Highlights"),_xlfn.XLOOKUP(H3982,Calendar!O:O,Calendar!N:N,,-1),""))</f>
        <v/>
      </c>
    </row>
    <row r="3983" spans="34:34" x14ac:dyDescent="0.35">
      <c r="AH3983" s="16" t="str">
        <f>IF(AND(B3983="Premier League",E3983="Live"),_xlfn.XLOOKUP(_xlfn.TEXTJOIN(" vs ",,C3983:D3983),Calendar!G:G,Calendar!B:B),IF(AND(B3983="Premier League",E3983="Highlights"),_xlfn.XLOOKUP(H3983,Calendar!O:O,Calendar!N:N,,-1),""))</f>
        <v/>
      </c>
    </row>
    <row r="3984" spans="34:34" x14ac:dyDescent="0.35">
      <c r="AH3984" s="16" t="str">
        <f>IF(AND(B3984="Premier League",E3984="Live"),_xlfn.XLOOKUP(_xlfn.TEXTJOIN(" vs ",,C3984:D3984),Calendar!G:G,Calendar!B:B),IF(AND(B3984="Premier League",E3984="Highlights"),_xlfn.XLOOKUP(H3984,Calendar!O:O,Calendar!N:N,,-1),""))</f>
        <v/>
      </c>
    </row>
    <row r="3985" spans="34:34" x14ac:dyDescent="0.35">
      <c r="AH3985" s="16" t="str">
        <f>IF(AND(B3985="Premier League",E3985="Live"),_xlfn.XLOOKUP(_xlfn.TEXTJOIN(" vs ",,C3985:D3985),Calendar!G:G,Calendar!B:B),IF(AND(B3985="Premier League",E3985="Highlights"),_xlfn.XLOOKUP(H3985,Calendar!O:O,Calendar!N:N,,-1),""))</f>
        <v/>
      </c>
    </row>
    <row r="3986" spans="34:34" x14ac:dyDescent="0.35">
      <c r="AH3986" s="16" t="str">
        <f>IF(AND(B3986="Premier League",E3986="Live"),_xlfn.XLOOKUP(_xlfn.TEXTJOIN(" vs ",,C3986:D3986),Calendar!G:G,Calendar!B:B),IF(AND(B3986="Premier League",E3986="Highlights"),_xlfn.XLOOKUP(H3986,Calendar!O:O,Calendar!N:N,,-1),""))</f>
        <v/>
      </c>
    </row>
    <row r="3987" spans="34:34" x14ac:dyDescent="0.35">
      <c r="AH3987" s="16" t="str">
        <f>IF(AND(B3987="Premier League",E3987="Live"),_xlfn.XLOOKUP(_xlfn.TEXTJOIN(" vs ",,C3987:D3987),Calendar!G:G,Calendar!B:B),IF(AND(B3987="Premier League",E3987="Highlights"),_xlfn.XLOOKUP(H3987,Calendar!O:O,Calendar!N:N,,-1),""))</f>
        <v/>
      </c>
    </row>
    <row r="3988" spans="34:34" x14ac:dyDescent="0.35">
      <c r="AH3988" s="16" t="str">
        <f>IF(AND(B3988="Premier League",E3988="Live"),_xlfn.XLOOKUP(_xlfn.TEXTJOIN(" vs ",,C3988:D3988),Calendar!G:G,Calendar!B:B),IF(AND(B3988="Premier League",E3988="Highlights"),_xlfn.XLOOKUP(H3988,Calendar!O:O,Calendar!N:N,,-1),""))</f>
        <v/>
      </c>
    </row>
    <row r="3989" spans="34:34" x14ac:dyDescent="0.35">
      <c r="AH3989" s="16" t="str">
        <f>IF(AND(B3989="Premier League",E3989="Live"),_xlfn.XLOOKUP(_xlfn.TEXTJOIN(" vs ",,C3989:D3989),Calendar!G:G,Calendar!B:B),IF(AND(B3989="Premier League",E3989="Highlights"),_xlfn.XLOOKUP(H3989,Calendar!O:O,Calendar!N:N,,-1),""))</f>
        <v/>
      </c>
    </row>
    <row r="3990" spans="34:34" x14ac:dyDescent="0.35">
      <c r="AH3990" s="16" t="str">
        <f>IF(AND(B3990="Premier League",E3990="Live"),_xlfn.XLOOKUP(_xlfn.TEXTJOIN(" vs ",,C3990:D3990),Calendar!G:G,Calendar!B:B),IF(AND(B3990="Premier League",E3990="Highlights"),_xlfn.XLOOKUP(H3990,Calendar!O:O,Calendar!N:N,,-1),""))</f>
        <v/>
      </c>
    </row>
    <row r="3991" spans="34:34" x14ac:dyDescent="0.35">
      <c r="AH3991" s="16" t="str">
        <f>IF(AND(B3991="Premier League",E3991="Live"),_xlfn.XLOOKUP(_xlfn.TEXTJOIN(" vs ",,C3991:D3991),Calendar!G:G,Calendar!B:B),IF(AND(B3991="Premier League",E3991="Highlights"),_xlfn.XLOOKUP(H3991,Calendar!O:O,Calendar!N:N,,-1),""))</f>
        <v/>
      </c>
    </row>
    <row r="3992" spans="34:34" x14ac:dyDescent="0.35">
      <c r="AH3992" s="16" t="str">
        <f>IF(AND(B3992="Premier League",E3992="Live"),_xlfn.XLOOKUP(_xlfn.TEXTJOIN(" vs ",,C3992:D3992),Calendar!G:G,Calendar!B:B),IF(AND(B3992="Premier League",E3992="Highlights"),_xlfn.XLOOKUP(H3992,Calendar!O:O,Calendar!N:N,,-1),""))</f>
        <v/>
      </c>
    </row>
    <row r="3993" spans="34:34" x14ac:dyDescent="0.35">
      <c r="AH3993" s="16" t="str">
        <f>IF(AND(B3993="Premier League",E3993="Live"),_xlfn.XLOOKUP(_xlfn.TEXTJOIN(" vs ",,C3993:D3993),Calendar!G:G,Calendar!B:B),IF(AND(B3993="Premier League",E3993="Highlights"),_xlfn.XLOOKUP(H3993,Calendar!O:O,Calendar!N:N,,-1),""))</f>
        <v/>
      </c>
    </row>
    <row r="3994" spans="34:34" x14ac:dyDescent="0.35">
      <c r="AH3994" s="16" t="str">
        <f>IF(AND(B3994="Premier League",E3994="Live"),_xlfn.XLOOKUP(_xlfn.TEXTJOIN(" vs ",,C3994:D3994),Calendar!G:G,Calendar!B:B),IF(AND(B3994="Premier League",E3994="Highlights"),_xlfn.XLOOKUP(H3994,Calendar!O:O,Calendar!N:N,,-1),""))</f>
        <v/>
      </c>
    </row>
    <row r="3995" spans="34:34" x14ac:dyDescent="0.35">
      <c r="AH3995" s="16" t="str">
        <f>IF(AND(B3995="Premier League",E3995="Live"),_xlfn.XLOOKUP(_xlfn.TEXTJOIN(" vs ",,C3995:D3995),Calendar!G:G,Calendar!B:B),IF(AND(B3995="Premier League",E3995="Highlights"),_xlfn.XLOOKUP(H3995,Calendar!O:O,Calendar!N:N,,-1),""))</f>
        <v/>
      </c>
    </row>
    <row r="3996" spans="34:34" x14ac:dyDescent="0.35">
      <c r="AH3996" s="16" t="str">
        <f>IF(AND(B3996="Premier League",E3996="Live"),_xlfn.XLOOKUP(_xlfn.TEXTJOIN(" vs ",,C3996:D3996),Calendar!G:G,Calendar!B:B),IF(AND(B3996="Premier League",E3996="Highlights"),_xlfn.XLOOKUP(H3996,Calendar!O:O,Calendar!N:N,,-1),""))</f>
        <v/>
      </c>
    </row>
    <row r="3997" spans="34:34" x14ac:dyDescent="0.35">
      <c r="AH3997" s="16" t="str">
        <f>IF(AND(B3997="Premier League",E3997="Live"),_xlfn.XLOOKUP(_xlfn.TEXTJOIN(" vs ",,C3997:D3997),Calendar!G:G,Calendar!B:B),IF(AND(B3997="Premier League",E3997="Highlights"),_xlfn.XLOOKUP(H3997,Calendar!O:O,Calendar!N:N,,-1),""))</f>
        <v/>
      </c>
    </row>
    <row r="3998" spans="34:34" x14ac:dyDescent="0.35">
      <c r="AH3998" s="16" t="str">
        <f>IF(AND(B3998="Premier League",E3998="Live"),_xlfn.XLOOKUP(_xlfn.TEXTJOIN(" vs ",,C3998:D3998),Calendar!G:G,Calendar!B:B),IF(AND(B3998="Premier League",E3998="Highlights"),_xlfn.XLOOKUP(H3998,Calendar!O:O,Calendar!N:N,,-1),""))</f>
        <v/>
      </c>
    </row>
    <row r="3999" spans="34:34" x14ac:dyDescent="0.35">
      <c r="AH3999" s="16" t="str">
        <f>IF(AND(B3999="Premier League",E3999="Live"),_xlfn.XLOOKUP(_xlfn.TEXTJOIN(" vs ",,C3999:D3999),Calendar!G:G,Calendar!B:B),IF(AND(B3999="Premier League",E3999="Highlights"),_xlfn.XLOOKUP(H3999,Calendar!O:O,Calendar!N:N,,-1),""))</f>
        <v/>
      </c>
    </row>
    <row r="4000" spans="34:34" x14ac:dyDescent="0.35">
      <c r="AH4000" s="16" t="str">
        <f>IF(AND(B4000="Premier League",E4000="Live"),_xlfn.XLOOKUP(_xlfn.TEXTJOIN(" vs ",,C4000:D4000),Calendar!G:G,Calendar!B:B),IF(AND(B4000="Premier League",E4000="Highlights"),_xlfn.XLOOKUP(H4000,Calendar!O:O,Calendar!N:N,,-1),""))</f>
        <v/>
      </c>
    </row>
    <row r="4001" spans="34:34" x14ac:dyDescent="0.35">
      <c r="AH4001" s="16" t="str">
        <f>IF(AND(B4001="Premier League",E4001="Live"),_xlfn.XLOOKUP(_xlfn.TEXTJOIN(" vs ",,C4001:D4001),Calendar!G:G,Calendar!B:B),IF(AND(B4001="Premier League",E4001="Highlights"),_xlfn.XLOOKUP(H4001,Calendar!O:O,Calendar!N:N,,-1),""))</f>
        <v/>
      </c>
    </row>
    <row r="4002" spans="34:34" x14ac:dyDescent="0.35">
      <c r="AH4002" s="16" t="str">
        <f>IF(AND(B4002="Premier League",E4002="Live"),_xlfn.XLOOKUP(_xlfn.TEXTJOIN(" vs ",,C4002:D4002),Calendar!G:G,Calendar!B:B),IF(AND(B4002="Premier League",E4002="Highlights"),_xlfn.XLOOKUP(H4002,Calendar!O:O,Calendar!N:N,,-1),""))</f>
        <v/>
      </c>
    </row>
    <row r="4003" spans="34:34" x14ac:dyDescent="0.35">
      <c r="AH4003" s="16" t="str">
        <f>IF(AND(B4003="Premier League",E4003="Live"),_xlfn.XLOOKUP(_xlfn.TEXTJOIN(" vs ",,C4003:D4003),Calendar!G:G,Calendar!B:B),IF(AND(B4003="Premier League",E4003="Highlights"),_xlfn.XLOOKUP(H4003,Calendar!O:O,Calendar!N:N,,-1),""))</f>
        <v/>
      </c>
    </row>
    <row r="4004" spans="34:34" x14ac:dyDescent="0.35">
      <c r="AH4004" s="16" t="str">
        <f>IF(AND(B4004="Premier League",E4004="Live"),_xlfn.XLOOKUP(_xlfn.TEXTJOIN(" vs ",,C4004:D4004),Calendar!G:G,Calendar!B:B),IF(AND(B4004="Premier League",E4004="Highlights"),_xlfn.XLOOKUP(H4004,Calendar!O:O,Calendar!N:N,,-1),""))</f>
        <v/>
      </c>
    </row>
    <row r="4005" spans="34:34" x14ac:dyDescent="0.35">
      <c r="AH4005" s="16" t="str">
        <f>IF(AND(B4005="Premier League",E4005="Live"),_xlfn.XLOOKUP(_xlfn.TEXTJOIN(" vs ",,C4005:D4005),Calendar!G:G,Calendar!B:B),IF(AND(B4005="Premier League",E4005="Highlights"),_xlfn.XLOOKUP(H4005,Calendar!O:O,Calendar!N:N,,-1),""))</f>
        <v/>
      </c>
    </row>
    <row r="4006" spans="34:34" x14ac:dyDescent="0.35">
      <c r="AH4006" s="16" t="str">
        <f>IF(AND(B4006="Premier League",E4006="Live"),_xlfn.XLOOKUP(_xlfn.TEXTJOIN(" vs ",,C4006:D4006),Calendar!G:G,Calendar!B:B),IF(AND(B4006="Premier League",E4006="Highlights"),_xlfn.XLOOKUP(H4006,Calendar!O:O,Calendar!N:N,,-1),""))</f>
        <v/>
      </c>
    </row>
    <row r="4007" spans="34:34" x14ac:dyDescent="0.35">
      <c r="AH4007" s="16" t="str">
        <f>IF(AND(B4007="Premier League",E4007="Live"),_xlfn.XLOOKUP(_xlfn.TEXTJOIN(" vs ",,C4007:D4007),Calendar!G:G,Calendar!B:B),IF(AND(B4007="Premier League",E4007="Highlights"),_xlfn.XLOOKUP(H4007,Calendar!O:O,Calendar!N:N,,-1),""))</f>
        <v/>
      </c>
    </row>
    <row r="4008" spans="34:34" x14ac:dyDescent="0.35">
      <c r="AH4008" s="16" t="str">
        <f>IF(AND(B4008="Premier League",E4008="Live"),_xlfn.XLOOKUP(_xlfn.TEXTJOIN(" vs ",,C4008:D4008),Calendar!G:G,Calendar!B:B),IF(AND(B4008="Premier League",E4008="Highlights"),_xlfn.XLOOKUP(H4008,Calendar!O:O,Calendar!N:N,,-1),""))</f>
        <v/>
      </c>
    </row>
    <row r="4009" spans="34:34" x14ac:dyDescent="0.35">
      <c r="AH4009" s="16" t="str">
        <f>IF(AND(B4009="Premier League",E4009="Live"),_xlfn.XLOOKUP(_xlfn.TEXTJOIN(" vs ",,C4009:D4009),Calendar!G:G,Calendar!B:B),IF(AND(B4009="Premier League",E4009="Highlights"),_xlfn.XLOOKUP(H4009,Calendar!O:O,Calendar!N:N,,-1),""))</f>
        <v/>
      </c>
    </row>
    <row r="4010" spans="34:34" x14ac:dyDescent="0.35">
      <c r="AH4010" s="16" t="str">
        <f>IF(AND(B4010="Premier League",E4010="Live"),_xlfn.XLOOKUP(_xlfn.TEXTJOIN(" vs ",,C4010:D4010),Calendar!G:G,Calendar!B:B),IF(AND(B4010="Premier League",E4010="Highlights"),_xlfn.XLOOKUP(H4010,Calendar!O:O,Calendar!N:N,,-1),""))</f>
        <v/>
      </c>
    </row>
    <row r="4011" spans="34:34" x14ac:dyDescent="0.35">
      <c r="AH4011" s="16" t="str">
        <f>IF(AND(B4011="Premier League",E4011="Live"),_xlfn.XLOOKUP(_xlfn.TEXTJOIN(" vs ",,C4011:D4011),Calendar!G:G,Calendar!B:B),IF(AND(B4011="Premier League",E4011="Highlights"),_xlfn.XLOOKUP(H4011,Calendar!O:O,Calendar!N:N,,-1),""))</f>
        <v/>
      </c>
    </row>
    <row r="4012" spans="34:34" x14ac:dyDescent="0.35">
      <c r="AH4012" s="16" t="str">
        <f>IF(AND(B4012="Premier League",E4012="Live"),_xlfn.XLOOKUP(_xlfn.TEXTJOIN(" vs ",,C4012:D4012),Calendar!G:G,Calendar!B:B),IF(AND(B4012="Premier League",E4012="Highlights"),_xlfn.XLOOKUP(H4012,Calendar!O:O,Calendar!N:N,,-1),""))</f>
        <v/>
      </c>
    </row>
    <row r="4013" spans="34:34" x14ac:dyDescent="0.35">
      <c r="AH4013" s="16" t="str">
        <f>IF(AND(B4013="Premier League",E4013="Live"),_xlfn.XLOOKUP(_xlfn.TEXTJOIN(" vs ",,C4013:D4013),Calendar!G:G,Calendar!B:B),IF(AND(B4013="Premier League",E4013="Highlights"),_xlfn.XLOOKUP(H4013,Calendar!O:O,Calendar!N:N,,-1),""))</f>
        <v/>
      </c>
    </row>
    <row r="4014" spans="34:34" x14ac:dyDescent="0.35">
      <c r="AH4014" s="16" t="str">
        <f>IF(AND(B4014="Premier League",E4014="Live"),_xlfn.XLOOKUP(_xlfn.TEXTJOIN(" vs ",,C4014:D4014),Calendar!G:G,Calendar!B:B),IF(AND(B4014="Premier League",E4014="Highlights"),_xlfn.XLOOKUP(H4014,Calendar!O:O,Calendar!N:N,,-1),""))</f>
        <v/>
      </c>
    </row>
    <row r="4015" spans="34:34" x14ac:dyDescent="0.35">
      <c r="AH4015" s="16" t="str">
        <f>IF(AND(B4015="Premier League",E4015="Live"),_xlfn.XLOOKUP(_xlfn.TEXTJOIN(" vs ",,C4015:D4015),Calendar!G:G,Calendar!B:B),IF(AND(B4015="Premier League",E4015="Highlights"),_xlfn.XLOOKUP(H4015,Calendar!O:O,Calendar!N:N,,-1),""))</f>
        <v/>
      </c>
    </row>
    <row r="4016" spans="34:34" x14ac:dyDescent="0.35">
      <c r="AH4016" s="16" t="str">
        <f>IF(AND(B4016="Premier League",E4016="Live"),_xlfn.XLOOKUP(_xlfn.TEXTJOIN(" vs ",,C4016:D4016),Calendar!G:G,Calendar!B:B),IF(AND(B4016="Premier League",E4016="Highlights"),_xlfn.XLOOKUP(H4016,Calendar!O:O,Calendar!N:N,,-1),""))</f>
        <v/>
      </c>
    </row>
    <row r="4017" spans="34:34" x14ac:dyDescent="0.35">
      <c r="AH4017" s="16" t="str">
        <f>IF(AND(B4017="Premier League",E4017="Live"),_xlfn.XLOOKUP(_xlfn.TEXTJOIN(" vs ",,C4017:D4017),Calendar!G:G,Calendar!B:B),IF(AND(B4017="Premier League",E4017="Highlights"),_xlfn.XLOOKUP(H4017,Calendar!O:O,Calendar!N:N,,-1),""))</f>
        <v/>
      </c>
    </row>
    <row r="4018" spans="34:34" x14ac:dyDescent="0.35">
      <c r="AH4018" s="16" t="str">
        <f>IF(AND(B4018="Premier League",E4018="Live"),_xlfn.XLOOKUP(_xlfn.TEXTJOIN(" vs ",,C4018:D4018),Calendar!G:G,Calendar!B:B),IF(AND(B4018="Premier League",E4018="Highlights"),_xlfn.XLOOKUP(H4018,Calendar!O:O,Calendar!N:N,,-1),""))</f>
        <v/>
      </c>
    </row>
    <row r="4019" spans="34:34" x14ac:dyDescent="0.35">
      <c r="AH4019" s="16" t="str">
        <f>IF(AND(B4019="Premier League",E4019="Live"),_xlfn.XLOOKUP(_xlfn.TEXTJOIN(" vs ",,C4019:D4019),Calendar!G:G,Calendar!B:B),IF(AND(B4019="Premier League",E4019="Highlights"),_xlfn.XLOOKUP(H4019,Calendar!O:O,Calendar!N:N,,-1),""))</f>
        <v/>
      </c>
    </row>
    <row r="4020" spans="34:34" x14ac:dyDescent="0.35">
      <c r="AH4020" s="16" t="str">
        <f>IF(AND(B4020="Premier League",E4020="Live"),_xlfn.XLOOKUP(_xlfn.TEXTJOIN(" vs ",,C4020:D4020),Calendar!G:G,Calendar!B:B),IF(AND(B4020="Premier League",E4020="Highlights"),_xlfn.XLOOKUP(H4020,Calendar!O:O,Calendar!N:N,,-1),""))</f>
        <v/>
      </c>
    </row>
    <row r="4021" spans="34:34" x14ac:dyDescent="0.35">
      <c r="AH4021" s="16" t="str">
        <f>IF(AND(B4021="Premier League",E4021="Live"),_xlfn.XLOOKUP(_xlfn.TEXTJOIN(" vs ",,C4021:D4021),Calendar!G:G,Calendar!B:B),IF(AND(B4021="Premier League",E4021="Highlights"),_xlfn.XLOOKUP(H4021,Calendar!O:O,Calendar!N:N,,-1),""))</f>
        <v/>
      </c>
    </row>
    <row r="4022" spans="34:34" x14ac:dyDescent="0.35">
      <c r="AH4022" s="16" t="str">
        <f>IF(AND(B4022="Premier League",E4022="Live"),_xlfn.XLOOKUP(_xlfn.TEXTJOIN(" vs ",,C4022:D4022),Calendar!G:G,Calendar!B:B),IF(AND(B4022="Premier League",E4022="Highlights"),_xlfn.XLOOKUP(H4022,Calendar!O:O,Calendar!N:N,,-1),""))</f>
        <v/>
      </c>
    </row>
    <row r="4023" spans="34:34" x14ac:dyDescent="0.35">
      <c r="AH4023" s="16" t="str">
        <f>IF(AND(B4023="Premier League",E4023="Live"),_xlfn.XLOOKUP(_xlfn.TEXTJOIN(" vs ",,C4023:D4023),Calendar!G:G,Calendar!B:B),IF(AND(B4023="Premier League",E4023="Highlights"),_xlfn.XLOOKUP(H4023,Calendar!O:O,Calendar!N:N,,-1),""))</f>
        <v/>
      </c>
    </row>
    <row r="4024" spans="34:34" x14ac:dyDescent="0.35">
      <c r="AH4024" s="16" t="str">
        <f>IF(AND(B4024="Premier League",E4024="Live"),_xlfn.XLOOKUP(_xlfn.TEXTJOIN(" vs ",,C4024:D4024),Calendar!G:G,Calendar!B:B),IF(AND(B4024="Premier League",E4024="Highlights"),_xlfn.XLOOKUP(H4024,Calendar!O:O,Calendar!N:N,,-1),""))</f>
        <v/>
      </c>
    </row>
    <row r="4025" spans="34:34" x14ac:dyDescent="0.35">
      <c r="AH4025" s="16" t="str">
        <f>IF(AND(B4025="Premier League",E4025="Live"),_xlfn.XLOOKUP(_xlfn.TEXTJOIN(" vs ",,C4025:D4025),Calendar!G:G,Calendar!B:B),IF(AND(B4025="Premier League",E4025="Highlights"),_xlfn.XLOOKUP(H4025,Calendar!O:O,Calendar!N:N,,-1),""))</f>
        <v/>
      </c>
    </row>
    <row r="4026" spans="34:34" x14ac:dyDescent="0.35">
      <c r="AH4026" s="16" t="str">
        <f>IF(AND(B4026="Premier League",E4026="Live"),_xlfn.XLOOKUP(_xlfn.TEXTJOIN(" vs ",,C4026:D4026),Calendar!G:G,Calendar!B:B),IF(AND(B4026="Premier League",E4026="Highlights"),_xlfn.XLOOKUP(H4026,Calendar!O:O,Calendar!N:N,,-1),""))</f>
        <v/>
      </c>
    </row>
    <row r="4027" spans="34:34" x14ac:dyDescent="0.35">
      <c r="AH4027" s="16" t="str">
        <f>IF(AND(B4027="Premier League",E4027="Live"),_xlfn.XLOOKUP(_xlfn.TEXTJOIN(" vs ",,C4027:D4027),Calendar!G:G,Calendar!B:B),IF(AND(B4027="Premier League",E4027="Highlights"),_xlfn.XLOOKUP(H4027,Calendar!O:O,Calendar!N:N,,-1),""))</f>
        <v/>
      </c>
    </row>
    <row r="4028" spans="34:34" x14ac:dyDescent="0.35">
      <c r="AH4028" s="16" t="str">
        <f>IF(AND(B4028="Premier League",E4028="Live"),_xlfn.XLOOKUP(_xlfn.TEXTJOIN(" vs ",,C4028:D4028),Calendar!G:G,Calendar!B:B),IF(AND(B4028="Premier League",E4028="Highlights"),_xlfn.XLOOKUP(H4028,Calendar!O:O,Calendar!N:N,,-1),""))</f>
        <v/>
      </c>
    </row>
    <row r="4029" spans="34:34" x14ac:dyDescent="0.35">
      <c r="AH4029" s="16" t="str">
        <f>IF(AND(B4029="Premier League",E4029="Live"),_xlfn.XLOOKUP(_xlfn.TEXTJOIN(" vs ",,C4029:D4029),Calendar!G:G,Calendar!B:B),IF(AND(B4029="Premier League",E4029="Highlights"),_xlfn.XLOOKUP(H4029,Calendar!O:O,Calendar!N:N,,-1),""))</f>
        <v/>
      </c>
    </row>
    <row r="4030" spans="34:34" x14ac:dyDescent="0.35">
      <c r="AH4030" s="16" t="str">
        <f>IF(AND(B4030="Premier League",E4030="Live"),_xlfn.XLOOKUP(_xlfn.TEXTJOIN(" vs ",,C4030:D4030),Calendar!G:G,Calendar!B:B),IF(AND(B4030="Premier League",E4030="Highlights"),_xlfn.XLOOKUP(H4030,Calendar!O:O,Calendar!N:N,,-1),""))</f>
        <v/>
      </c>
    </row>
    <row r="4031" spans="34:34" x14ac:dyDescent="0.35">
      <c r="AH4031" s="16" t="str">
        <f>IF(AND(B4031="Premier League",E4031="Live"),_xlfn.XLOOKUP(_xlfn.TEXTJOIN(" vs ",,C4031:D4031),Calendar!G:G,Calendar!B:B),IF(AND(B4031="Premier League",E4031="Highlights"),_xlfn.XLOOKUP(H4031,Calendar!O:O,Calendar!N:N,,-1),""))</f>
        <v/>
      </c>
    </row>
    <row r="4032" spans="34:34" x14ac:dyDescent="0.35">
      <c r="AH4032" s="16" t="str">
        <f>IF(AND(B4032="Premier League",E4032="Live"),_xlfn.XLOOKUP(_xlfn.TEXTJOIN(" vs ",,C4032:D4032),Calendar!G:G,Calendar!B:B),IF(AND(B4032="Premier League",E4032="Highlights"),_xlfn.XLOOKUP(H4032,Calendar!O:O,Calendar!N:N,,-1),""))</f>
        <v/>
      </c>
    </row>
    <row r="4033" spans="34:34" x14ac:dyDescent="0.35">
      <c r="AH4033" s="16" t="str">
        <f>IF(AND(B4033="Premier League",E4033="Live"),_xlfn.XLOOKUP(_xlfn.TEXTJOIN(" vs ",,C4033:D4033),Calendar!G:G,Calendar!B:B),IF(AND(B4033="Premier League",E4033="Highlights"),_xlfn.XLOOKUP(H4033,Calendar!O:O,Calendar!N:N,,-1),""))</f>
        <v/>
      </c>
    </row>
    <row r="4034" spans="34:34" x14ac:dyDescent="0.35">
      <c r="AH4034" s="16" t="str">
        <f>IF(AND(B4034="Premier League",E4034="Live"),_xlfn.XLOOKUP(_xlfn.TEXTJOIN(" vs ",,C4034:D4034),Calendar!G:G,Calendar!B:B),IF(AND(B4034="Premier League",E4034="Highlights"),_xlfn.XLOOKUP(H4034,Calendar!O:O,Calendar!N:N,,-1),""))</f>
        <v/>
      </c>
    </row>
    <row r="4035" spans="34:34" x14ac:dyDescent="0.35">
      <c r="AH4035" s="16" t="str">
        <f>IF(AND(B4035="Premier League",E4035="Live"),_xlfn.XLOOKUP(_xlfn.TEXTJOIN(" vs ",,C4035:D4035),Calendar!G:G,Calendar!B:B),IF(AND(B4035="Premier League",E4035="Highlights"),_xlfn.XLOOKUP(H4035,Calendar!O:O,Calendar!N:N,,-1),""))</f>
        <v/>
      </c>
    </row>
    <row r="4036" spans="34:34" x14ac:dyDescent="0.35">
      <c r="AH4036" s="16" t="str">
        <f>IF(AND(B4036="Premier League",E4036="Live"),_xlfn.XLOOKUP(_xlfn.TEXTJOIN(" vs ",,C4036:D4036),Calendar!G:G,Calendar!B:B),IF(AND(B4036="Premier League",E4036="Highlights"),_xlfn.XLOOKUP(H4036,Calendar!O:O,Calendar!N:N,,-1),""))</f>
        <v/>
      </c>
    </row>
    <row r="4037" spans="34:34" x14ac:dyDescent="0.35">
      <c r="AH4037" s="16" t="str">
        <f>IF(AND(B4037="Premier League",E4037="Live"),_xlfn.XLOOKUP(_xlfn.TEXTJOIN(" vs ",,C4037:D4037),Calendar!G:G,Calendar!B:B),IF(AND(B4037="Premier League",E4037="Highlights"),_xlfn.XLOOKUP(H4037,Calendar!O:O,Calendar!N:N,,-1),""))</f>
        <v/>
      </c>
    </row>
    <row r="4038" spans="34:34" x14ac:dyDescent="0.35">
      <c r="AH4038" s="16" t="str">
        <f>IF(AND(B4038="Premier League",E4038="Live"),_xlfn.XLOOKUP(_xlfn.TEXTJOIN(" vs ",,C4038:D4038),Calendar!G:G,Calendar!B:B),IF(AND(B4038="Premier League",E4038="Highlights"),_xlfn.XLOOKUP(H4038,Calendar!O:O,Calendar!N:N,,-1),""))</f>
        <v/>
      </c>
    </row>
    <row r="4039" spans="34:34" x14ac:dyDescent="0.35">
      <c r="AH4039" s="16" t="str">
        <f>IF(AND(B4039="Premier League",E4039="Live"),_xlfn.XLOOKUP(_xlfn.TEXTJOIN(" vs ",,C4039:D4039),Calendar!G:G,Calendar!B:B),IF(AND(B4039="Premier League",E4039="Highlights"),_xlfn.XLOOKUP(H4039,Calendar!O:O,Calendar!N:N,,-1),""))</f>
        <v/>
      </c>
    </row>
    <row r="4040" spans="34:34" x14ac:dyDescent="0.35">
      <c r="AH4040" s="16" t="str">
        <f>IF(AND(B4040="Premier League",E4040="Live"),_xlfn.XLOOKUP(_xlfn.TEXTJOIN(" vs ",,C4040:D4040),Calendar!G:G,Calendar!B:B),IF(AND(B4040="Premier League",E4040="Highlights"),_xlfn.XLOOKUP(H4040,Calendar!O:O,Calendar!N:N,,-1),""))</f>
        <v/>
      </c>
    </row>
    <row r="4041" spans="34:34" x14ac:dyDescent="0.35">
      <c r="AH4041" s="16" t="str">
        <f>IF(AND(B4041="Premier League",E4041="Live"),_xlfn.XLOOKUP(_xlfn.TEXTJOIN(" vs ",,C4041:D4041),Calendar!G:G,Calendar!B:B),IF(AND(B4041="Premier League",E4041="Highlights"),_xlfn.XLOOKUP(H4041,Calendar!O:O,Calendar!N:N,,-1),""))</f>
        <v/>
      </c>
    </row>
    <row r="4042" spans="34:34" x14ac:dyDescent="0.35">
      <c r="AH4042" s="16" t="str">
        <f>IF(AND(B4042="Premier League",E4042="Live"),_xlfn.XLOOKUP(_xlfn.TEXTJOIN(" vs ",,C4042:D4042),Calendar!G:G,Calendar!B:B),IF(AND(B4042="Premier League",E4042="Highlights"),_xlfn.XLOOKUP(H4042,Calendar!O:O,Calendar!N:N,,-1),""))</f>
        <v/>
      </c>
    </row>
    <row r="4043" spans="34:34" x14ac:dyDescent="0.35">
      <c r="AH4043" s="16" t="str">
        <f>IF(AND(B4043="Premier League",E4043="Live"),_xlfn.XLOOKUP(_xlfn.TEXTJOIN(" vs ",,C4043:D4043),Calendar!G:G,Calendar!B:B),IF(AND(B4043="Premier League",E4043="Highlights"),_xlfn.XLOOKUP(H4043,Calendar!O:O,Calendar!N:N,,-1),""))</f>
        <v/>
      </c>
    </row>
    <row r="4044" spans="34:34" x14ac:dyDescent="0.35">
      <c r="AH4044" s="16" t="str">
        <f>IF(AND(B4044="Premier League",E4044="Live"),_xlfn.XLOOKUP(_xlfn.TEXTJOIN(" vs ",,C4044:D4044),Calendar!G:G,Calendar!B:B),IF(AND(B4044="Premier League",E4044="Highlights"),_xlfn.XLOOKUP(H4044,Calendar!O:O,Calendar!N:N,,-1),""))</f>
        <v/>
      </c>
    </row>
    <row r="4045" spans="34:34" x14ac:dyDescent="0.35">
      <c r="AH4045" s="16" t="str">
        <f>IF(AND(B4045="Premier League",E4045="Live"),_xlfn.XLOOKUP(_xlfn.TEXTJOIN(" vs ",,C4045:D4045),Calendar!G:G,Calendar!B:B),IF(AND(B4045="Premier League",E4045="Highlights"),_xlfn.XLOOKUP(H4045,Calendar!O:O,Calendar!N:N,,-1),""))</f>
        <v/>
      </c>
    </row>
    <row r="4046" spans="34:34" x14ac:dyDescent="0.35">
      <c r="AH4046" s="16" t="str">
        <f>IF(AND(B4046="Premier League",E4046="Live"),_xlfn.XLOOKUP(_xlfn.TEXTJOIN(" vs ",,C4046:D4046),Calendar!G:G,Calendar!B:B),IF(AND(B4046="Premier League",E4046="Highlights"),_xlfn.XLOOKUP(H4046,Calendar!O:O,Calendar!N:N,,-1),""))</f>
        <v/>
      </c>
    </row>
    <row r="4047" spans="34:34" x14ac:dyDescent="0.35">
      <c r="AH4047" s="16" t="str">
        <f>IF(AND(B4047="Premier League",E4047="Live"),_xlfn.XLOOKUP(_xlfn.TEXTJOIN(" vs ",,C4047:D4047),Calendar!G:G,Calendar!B:B),IF(AND(B4047="Premier League",E4047="Highlights"),_xlfn.XLOOKUP(H4047,Calendar!O:O,Calendar!N:N,,-1),""))</f>
        <v/>
      </c>
    </row>
    <row r="4048" spans="34:34" x14ac:dyDescent="0.35">
      <c r="AH4048" s="16" t="str">
        <f>IF(AND(B4048="Premier League",E4048="Live"),_xlfn.XLOOKUP(_xlfn.TEXTJOIN(" vs ",,C4048:D4048),Calendar!G:G,Calendar!B:B),IF(AND(B4048="Premier League",E4048="Highlights"),_xlfn.XLOOKUP(H4048,Calendar!O:O,Calendar!N:N,,-1),""))</f>
        <v/>
      </c>
    </row>
    <row r="4049" spans="34:34" x14ac:dyDescent="0.35">
      <c r="AH4049" s="16" t="str">
        <f>IF(AND(B4049="Premier League",E4049="Live"),_xlfn.XLOOKUP(_xlfn.TEXTJOIN(" vs ",,C4049:D4049),Calendar!G:G,Calendar!B:B),IF(AND(B4049="Premier League",E4049="Highlights"),_xlfn.XLOOKUP(H4049,Calendar!O:O,Calendar!N:N,,-1),""))</f>
        <v/>
      </c>
    </row>
    <row r="4050" spans="34:34" x14ac:dyDescent="0.35">
      <c r="AH4050" s="16" t="str">
        <f>IF(AND(B4050="Premier League",E4050="Live"),_xlfn.XLOOKUP(_xlfn.TEXTJOIN(" vs ",,C4050:D4050),Calendar!G:G,Calendar!B:B),IF(AND(B4050="Premier League",E4050="Highlights"),_xlfn.XLOOKUP(H4050,Calendar!O:O,Calendar!N:N,,-1),""))</f>
        <v/>
      </c>
    </row>
    <row r="4051" spans="34:34" x14ac:dyDescent="0.35">
      <c r="AH4051" s="16" t="str">
        <f>IF(AND(B4051="Premier League",E4051="Live"),_xlfn.XLOOKUP(_xlfn.TEXTJOIN(" vs ",,C4051:D4051),Calendar!G:G,Calendar!B:B),IF(AND(B4051="Premier League",E4051="Highlights"),_xlfn.XLOOKUP(H4051,Calendar!O:O,Calendar!N:N,,-1),""))</f>
        <v/>
      </c>
    </row>
    <row r="4052" spans="34:34" x14ac:dyDescent="0.35">
      <c r="AH4052" s="16" t="str">
        <f>IF(AND(B4052="Premier League",E4052="Live"),_xlfn.XLOOKUP(_xlfn.TEXTJOIN(" vs ",,C4052:D4052),Calendar!G:G,Calendar!B:B),IF(AND(B4052="Premier League",E4052="Highlights"),_xlfn.XLOOKUP(H4052,Calendar!O:O,Calendar!N:N,,-1),""))</f>
        <v/>
      </c>
    </row>
    <row r="4053" spans="34:34" x14ac:dyDescent="0.35">
      <c r="AH4053" s="16" t="str">
        <f>IF(AND(B4053="Premier League",E4053="Live"),_xlfn.XLOOKUP(_xlfn.TEXTJOIN(" vs ",,C4053:D4053),Calendar!G:G,Calendar!B:B),IF(AND(B4053="Premier League",E4053="Highlights"),_xlfn.XLOOKUP(H4053,Calendar!O:O,Calendar!N:N,,-1),""))</f>
        <v/>
      </c>
    </row>
    <row r="4054" spans="34:34" x14ac:dyDescent="0.35">
      <c r="AH4054" s="16" t="str">
        <f>IF(AND(B4054="Premier League",E4054="Live"),_xlfn.XLOOKUP(_xlfn.TEXTJOIN(" vs ",,C4054:D4054),Calendar!G:G,Calendar!B:B),IF(AND(B4054="Premier League",E4054="Highlights"),_xlfn.XLOOKUP(H4054,Calendar!O:O,Calendar!N:N,,-1),""))</f>
        <v/>
      </c>
    </row>
    <row r="4055" spans="34:34" x14ac:dyDescent="0.35">
      <c r="AH4055" s="16" t="str">
        <f>IF(AND(B4055="Premier League",E4055="Live"),_xlfn.XLOOKUP(_xlfn.TEXTJOIN(" vs ",,C4055:D4055),Calendar!G:G,Calendar!B:B),IF(AND(B4055="Premier League",E4055="Highlights"),_xlfn.XLOOKUP(H4055,Calendar!O:O,Calendar!N:N,,-1),""))</f>
        <v/>
      </c>
    </row>
    <row r="4056" spans="34:34" x14ac:dyDescent="0.35">
      <c r="AH4056" s="16" t="str">
        <f>IF(AND(B4056="Premier League",E4056="Live"),_xlfn.XLOOKUP(_xlfn.TEXTJOIN(" vs ",,C4056:D4056),Calendar!G:G,Calendar!B:B),IF(AND(B4056="Premier League",E4056="Highlights"),_xlfn.XLOOKUP(H4056,Calendar!O:O,Calendar!N:N,,-1),""))</f>
        <v/>
      </c>
    </row>
    <row r="4057" spans="34:34" x14ac:dyDescent="0.35">
      <c r="AH4057" s="16" t="str">
        <f>IF(AND(B4057="Premier League",E4057="Live"),_xlfn.XLOOKUP(_xlfn.TEXTJOIN(" vs ",,C4057:D4057),Calendar!G:G,Calendar!B:B),IF(AND(B4057="Premier League",E4057="Highlights"),_xlfn.XLOOKUP(H4057,Calendar!O:O,Calendar!N:N,,-1),""))</f>
        <v/>
      </c>
    </row>
    <row r="4058" spans="34:34" x14ac:dyDescent="0.35">
      <c r="AH4058" s="16" t="str">
        <f>IF(AND(B4058="Premier League",E4058="Live"),_xlfn.XLOOKUP(_xlfn.TEXTJOIN(" vs ",,C4058:D4058),Calendar!G:G,Calendar!B:B),IF(AND(B4058="Premier League",E4058="Highlights"),_xlfn.XLOOKUP(H4058,Calendar!O:O,Calendar!N:N,,-1),""))</f>
        <v/>
      </c>
    </row>
    <row r="4059" spans="34:34" x14ac:dyDescent="0.35">
      <c r="AH4059" s="16" t="str">
        <f>IF(AND(B4059="Premier League",E4059="Live"),_xlfn.XLOOKUP(_xlfn.TEXTJOIN(" vs ",,C4059:D4059),Calendar!G:G,Calendar!B:B),IF(AND(B4059="Premier League",E4059="Highlights"),_xlfn.XLOOKUP(H4059,Calendar!O:O,Calendar!N:N,,-1),""))</f>
        <v/>
      </c>
    </row>
    <row r="4060" spans="34:34" x14ac:dyDescent="0.35">
      <c r="AH4060" s="16" t="str">
        <f>IF(AND(B4060="Premier League",E4060="Live"),_xlfn.XLOOKUP(_xlfn.TEXTJOIN(" vs ",,C4060:D4060),Calendar!G:G,Calendar!B:B),IF(AND(B4060="Premier League",E4060="Highlights"),_xlfn.XLOOKUP(H4060,Calendar!O:O,Calendar!N:N,,-1),""))</f>
        <v/>
      </c>
    </row>
    <row r="4061" spans="34:34" x14ac:dyDescent="0.35">
      <c r="AH4061" s="16" t="str">
        <f>IF(AND(B4061="Premier League",E4061="Live"),_xlfn.XLOOKUP(_xlfn.TEXTJOIN(" vs ",,C4061:D4061),Calendar!G:G,Calendar!B:B),IF(AND(B4061="Premier League",E4061="Highlights"),_xlfn.XLOOKUP(H4061,Calendar!O:O,Calendar!N:N,,-1),""))</f>
        <v/>
      </c>
    </row>
    <row r="4062" spans="34:34" x14ac:dyDescent="0.35">
      <c r="AH4062" s="16" t="str">
        <f>IF(AND(B4062="Premier League",E4062="Live"),_xlfn.XLOOKUP(_xlfn.TEXTJOIN(" vs ",,C4062:D4062),Calendar!G:G,Calendar!B:B),IF(AND(B4062="Premier League",E4062="Highlights"),_xlfn.XLOOKUP(H4062,Calendar!O:O,Calendar!N:N,,-1),""))</f>
        <v/>
      </c>
    </row>
    <row r="4063" spans="34:34" x14ac:dyDescent="0.35">
      <c r="AH4063" s="16" t="str">
        <f>IF(AND(B4063="Premier League",E4063="Live"),_xlfn.XLOOKUP(_xlfn.TEXTJOIN(" vs ",,C4063:D4063),Calendar!G:G,Calendar!B:B),IF(AND(B4063="Premier League",E4063="Highlights"),_xlfn.XLOOKUP(H4063,Calendar!O:O,Calendar!N:N,,-1),""))</f>
        <v/>
      </c>
    </row>
    <row r="4064" spans="34:34" x14ac:dyDescent="0.35">
      <c r="AH4064" s="16" t="str">
        <f>IF(AND(B4064="Premier League",E4064="Live"),_xlfn.XLOOKUP(_xlfn.TEXTJOIN(" vs ",,C4064:D4064),Calendar!G:G,Calendar!B:B),IF(AND(B4064="Premier League",E4064="Highlights"),_xlfn.XLOOKUP(H4064,Calendar!O:O,Calendar!N:N,,-1),""))</f>
        <v/>
      </c>
    </row>
    <row r="4065" spans="34:34" x14ac:dyDescent="0.35">
      <c r="AH4065" s="16" t="str">
        <f>IF(AND(B4065="Premier League",E4065="Live"),_xlfn.XLOOKUP(_xlfn.TEXTJOIN(" vs ",,C4065:D4065),Calendar!G:G,Calendar!B:B),IF(AND(B4065="Premier League",E4065="Highlights"),_xlfn.XLOOKUP(H4065,Calendar!O:O,Calendar!N:N,,-1),""))</f>
        <v/>
      </c>
    </row>
    <row r="4066" spans="34:34" x14ac:dyDescent="0.35">
      <c r="AH4066" s="16" t="str">
        <f>IF(AND(B4066="Premier League",E4066="Live"),_xlfn.XLOOKUP(_xlfn.TEXTJOIN(" vs ",,C4066:D4066),Calendar!G:G,Calendar!B:B),IF(AND(B4066="Premier League",E4066="Highlights"),_xlfn.XLOOKUP(H4066,Calendar!O:O,Calendar!N:N,,-1),""))</f>
        <v/>
      </c>
    </row>
    <row r="4067" spans="34:34" x14ac:dyDescent="0.35">
      <c r="AH4067" s="16" t="str">
        <f>IF(AND(B4067="Premier League",E4067="Live"),_xlfn.XLOOKUP(_xlfn.TEXTJOIN(" vs ",,C4067:D4067),Calendar!G:G,Calendar!B:B),IF(AND(B4067="Premier League",E4067="Highlights"),_xlfn.XLOOKUP(H4067,Calendar!O:O,Calendar!N:N,,-1),""))</f>
        <v/>
      </c>
    </row>
    <row r="4068" spans="34:34" x14ac:dyDescent="0.35">
      <c r="AH4068" s="16" t="str">
        <f>IF(AND(B4068="Premier League",E4068="Live"),_xlfn.XLOOKUP(_xlfn.TEXTJOIN(" vs ",,C4068:D4068),Calendar!G:G,Calendar!B:B),IF(AND(B4068="Premier League",E4068="Highlights"),_xlfn.XLOOKUP(H4068,Calendar!O:O,Calendar!N:N,,-1),""))</f>
        <v/>
      </c>
    </row>
    <row r="4069" spans="34:34" x14ac:dyDescent="0.35">
      <c r="AH4069" s="16" t="str">
        <f>IF(AND(B4069="Premier League",E4069="Live"),_xlfn.XLOOKUP(_xlfn.TEXTJOIN(" vs ",,C4069:D4069),Calendar!G:G,Calendar!B:B),IF(AND(B4069="Premier League",E4069="Highlights"),_xlfn.XLOOKUP(H4069,Calendar!O:O,Calendar!N:N,,-1),""))</f>
        <v/>
      </c>
    </row>
    <row r="4070" spans="34:34" x14ac:dyDescent="0.35">
      <c r="AH4070" s="16" t="str">
        <f>IF(AND(B4070="Premier League",E4070="Live"),_xlfn.XLOOKUP(_xlfn.TEXTJOIN(" vs ",,C4070:D4070),Calendar!G:G,Calendar!B:B),IF(AND(B4070="Premier League",E4070="Highlights"),_xlfn.XLOOKUP(H4070,Calendar!O:O,Calendar!N:N,,-1),""))</f>
        <v/>
      </c>
    </row>
    <row r="4071" spans="34:34" x14ac:dyDescent="0.35">
      <c r="AH4071" s="16" t="str">
        <f>IF(AND(B4071="Premier League",E4071="Live"),_xlfn.XLOOKUP(_xlfn.TEXTJOIN(" vs ",,C4071:D4071),Calendar!G:G,Calendar!B:B),IF(AND(B4071="Premier League",E4071="Highlights"),_xlfn.XLOOKUP(H4071,Calendar!O:O,Calendar!N:N,,-1),""))</f>
        <v/>
      </c>
    </row>
    <row r="4072" spans="34:34" x14ac:dyDescent="0.35">
      <c r="AH4072" s="16" t="str">
        <f>IF(AND(B4072="Premier League",E4072="Live"),_xlfn.XLOOKUP(_xlfn.TEXTJOIN(" vs ",,C4072:D4072),Calendar!G:G,Calendar!B:B),IF(AND(B4072="Premier League",E4072="Highlights"),_xlfn.XLOOKUP(H4072,Calendar!O:O,Calendar!N:N,,-1),""))</f>
        <v/>
      </c>
    </row>
    <row r="4073" spans="34:34" x14ac:dyDescent="0.35">
      <c r="AH4073" s="16" t="str">
        <f>IF(AND(B4073="Premier League",E4073="Live"),_xlfn.XLOOKUP(_xlfn.TEXTJOIN(" vs ",,C4073:D4073),Calendar!G:G,Calendar!B:B),IF(AND(B4073="Premier League",E4073="Highlights"),_xlfn.XLOOKUP(H4073,Calendar!O:O,Calendar!N:N,,-1),""))</f>
        <v/>
      </c>
    </row>
    <row r="4074" spans="34:34" x14ac:dyDescent="0.35">
      <c r="AH4074" s="16" t="str">
        <f>IF(AND(B4074="Premier League",E4074="Live"),_xlfn.XLOOKUP(_xlfn.TEXTJOIN(" vs ",,C4074:D4074),Calendar!G:G,Calendar!B:B),IF(AND(B4074="Premier League",E4074="Highlights"),_xlfn.XLOOKUP(H4074,Calendar!O:O,Calendar!N:N,,-1),""))</f>
        <v/>
      </c>
    </row>
    <row r="4075" spans="34:34" x14ac:dyDescent="0.35">
      <c r="AH4075" s="16" t="str">
        <f>IF(AND(B4075="Premier League",E4075="Live"),_xlfn.XLOOKUP(_xlfn.TEXTJOIN(" vs ",,C4075:D4075),Calendar!G:G,Calendar!B:B),IF(AND(B4075="Premier League",E4075="Highlights"),_xlfn.XLOOKUP(H4075,Calendar!O:O,Calendar!N:N,,-1),""))</f>
        <v/>
      </c>
    </row>
    <row r="4076" spans="34:34" x14ac:dyDescent="0.35">
      <c r="AH4076" s="16" t="str">
        <f>IF(AND(B4076="Premier League",E4076="Live"),_xlfn.XLOOKUP(_xlfn.TEXTJOIN(" vs ",,C4076:D4076),Calendar!G:G,Calendar!B:B),IF(AND(B4076="Premier League",E4076="Highlights"),_xlfn.XLOOKUP(H4076,Calendar!O:O,Calendar!N:N,,-1),""))</f>
        <v/>
      </c>
    </row>
    <row r="4077" spans="34:34" x14ac:dyDescent="0.35">
      <c r="AH4077" s="16" t="str">
        <f>IF(AND(B4077="Premier League",E4077="Live"),_xlfn.XLOOKUP(_xlfn.TEXTJOIN(" vs ",,C4077:D4077),Calendar!G:G,Calendar!B:B),IF(AND(B4077="Premier League",E4077="Highlights"),_xlfn.XLOOKUP(H4077,Calendar!O:O,Calendar!N:N,,-1),""))</f>
        <v/>
      </c>
    </row>
    <row r="4078" spans="34:34" x14ac:dyDescent="0.35">
      <c r="AH4078" s="16" t="str">
        <f>IF(AND(B4078="Premier League",E4078="Live"),_xlfn.XLOOKUP(_xlfn.TEXTJOIN(" vs ",,C4078:D4078),Calendar!G:G,Calendar!B:B),IF(AND(B4078="Premier League",E4078="Highlights"),_xlfn.XLOOKUP(H4078,Calendar!O:O,Calendar!N:N,,-1),""))</f>
        <v/>
      </c>
    </row>
    <row r="4079" spans="34:34" x14ac:dyDescent="0.35">
      <c r="AH4079" s="16" t="str">
        <f>IF(AND(B4079="Premier League",E4079="Live"),_xlfn.XLOOKUP(_xlfn.TEXTJOIN(" vs ",,C4079:D4079),Calendar!G:G,Calendar!B:B),IF(AND(B4079="Premier League",E4079="Highlights"),_xlfn.XLOOKUP(H4079,Calendar!O:O,Calendar!N:N,,-1),""))</f>
        <v/>
      </c>
    </row>
    <row r="4080" spans="34:34" x14ac:dyDescent="0.35">
      <c r="AH4080" s="16" t="str">
        <f>IF(AND(B4080="Premier League",E4080="Live"),_xlfn.XLOOKUP(_xlfn.TEXTJOIN(" vs ",,C4080:D4080),Calendar!G:G,Calendar!B:B),IF(AND(B4080="Premier League",E4080="Highlights"),_xlfn.XLOOKUP(H4080,Calendar!O:O,Calendar!N:N,,-1),""))</f>
        <v/>
      </c>
    </row>
    <row r="4081" spans="34:34" x14ac:dyDescent="0.35">
      <c r="AH4081" s="16" t="str">
        <f>IF(AND(B4081="Premier League",E4081="Live"),_xlfn.XLOOKUP(_xlfn.TEXTJOIN(" vs ",,C4081:D4081),Calendar!G:G,Calendar!B:B),IF(AND(B4081="Premier League",E4081="Highlights"),_xlfn.XLOOKUP(H4081,Calendar!O:O,Calendar!N:N,,-1),""))</f>
        <v/>
      </c>
    </row>
    <row r="4082" spans="34:34" x14ac:dyDescent="0.35">
      <c r="AH4082" s="16" t="str">
        <f>IF(AND(B4082="Premier League",E4082="Live"),_xlfn.XLOOKUP(_xlfn.TEXTJOIN(" vs ",,C4082:D4082),Calendar!G:G,Calendar!B:B),IF(AND(B4082="Premier League",E4082="Highlights"),_xlfn.XLOOKUP(H4082,Calendar!O:O,Calendar!N:N,,-1),""))</f>
        <v/>
      </c>
    </row>
    <row r="4083" spans="34:34" x14ac:dyDescent="0.35">
      <c r="AH4083" s="16" t="str">
        <f>IF(AND(B4083="Premier League",E4083="Live"),_xlfn.XLOOKUP(_xlfn.TEXTJOIN(" vs ",,C4083:D4083),Calendar!G:G,Calendar!B:B),IF(AND(B4083="Premier League",E4083="Highlights"),_xlfn.XLOOKUP(H4083,Calendar!O:O,Calendar!N:N,,-1),""))</f>
        <v/>
      </c>
    </row>
    <row r="4084" spans="34:34" x14ac:dyDescent="0.35">
      <c r="AH4084" s="16" t="str">
        <f>IF(AND(B4084="Premier League",E4084="Live"),_xlfn.XLOOKUP(_xlfn.TEXTJOIN(" vs ",,C4084:D4084),Calendar!G:G,Calendar!B:B),IF(AND(B4084="Premier League",E4084="Highlights"),_xlfn.XLOOKUP(H4084,Calendar!O:O,Calendar!N:N,,-1),""))</f>
        <v/>
      </c>
    </row>
    <row r="4085" spans="34:34" x14ac:dyDescent="0.35">
      <c r="AH4085" s="16" t="str">
        <f>IF(AND(B4085="Premier League",E4085="Live"),_xlfn.XLOOKUP(_xlfn.TEXTJOIN(" vs ",,C4085:D4085),Calendar!G:G,Calendar!B:B),IF(AND(B4085="Premier League",E4085="Highlights"),_xlfn.XLOOKUP(H4085,Calendar!O:O,Calendar!N:N,,-1),""))</f>
        <v/>
      </c>
    </row>
    <row r="4086" spans="34:34" x14ac:dyDescent="0.35">
      <c r="AH4086" s="16" t="str">
        <f>IF(AND(B4086="Premier League",E4086="Live"),_xlfn.XLOOKUP(_xlfn.TEXTJOIN(" vs ",,C4086:D4086),Calendar!G:G,Calendar!B:B),IF(AND(B4086="Premier League",E4086="Highlights"),_xlfn.XLOOKUP(H4086,Calendar!O:O,Calendar!N:N,,-1),""))</f>
        <v/>
      </c>
    </row>
    <row r="4087" spans="34:34" x14ac:dyDescent="0.35">
      <c r="AH4087" s="16" t="str">
        <f>IF(AND(B4087="Premier League",E4087="Live"),_xlfn.XLOOKUP(_xlfn.TEXTJOIN(" vs ",,C4087:D4087),Calendar!G:G,Calendar!B:B),IF(AND(B4087="Premier League",E4087="Highlights"),_xlfn.XLOOKUP(H4087,Calendar!O:O,Calendar!N:N,,-1),""))</f>
        <v/>
      </c>
    </row>
    <row r="4088" spans="34:34" x14ac:dyDescent="0.35">
      <c r="AH4088" s="16" t="str">
        <f>IF(AND(B4088="Premier League",E4088="Live"),_xlfn.XLOOKUP(_xlfn.TEXTJOIN(" vs ",,C4088:D4088),Calendar!G:G,Calendar!B:B),IF(AND(B4088="Premier League",E4088="Highlights"),_xlfn.XLOOKUP(H4088,Calendar!O:O,Calendar!N:N,,-1),""))</f>
        <v/>
      </c>
    </row>
    <row r="4089" spans="34:34" x14ac:dyDescent="0.35">
      <c r="AH4089" s="16" t="str">
        <f>IF(AND(B4089="Premier League",E4089="Live"),_xlfn.XLOOKUP(_xlfn.TEXTJOIN(" vs ",,C4089:D4089),Calendar!G:G,Calendar!B:B),IF(AND(B4089="Premier League",E4089="Highlights"),_xlfn.XLOOKUP(H4089,Calendar!O:O,Calendar!N:N,,-1),""))</f>
        <v/>
      </c>
    </row>
    <row r="4090" spans="34:34" x14ac:dyDescent="0.35">
      <c r="AH4090" s="16" t="str">
        <f>IF(AND(B4090="Premier League",E4090="Live"),_xlfn.XLOOKUP(_xlfn.TEXTJOIN(" vs ",,C4090:D4090),Calendar!G:G,Calendar!B:B),IF(AND(B4090="Premier League",E4090="Highlights"),_xlfn.XLOOKUP(H4090,Calendar!O:O,Calendar!N:N,,-1),""))</f>
        <v/>
      </c>
    </row>
    <row r="4091" spans="34:34" x14ac:dyDescent="0.35">
      <c r="AH4091" s="16" t="str">
        <f>IF(AND(B4091="Premier League",E4091="Live"),_xlfn.XLOOKUP(_xlfn.TEXTJOIN(" vs ",,C4091:D4091),Calendar!G:G,Calendar!B:B),IF(AND(B4091="Premier League",E4091="Highlights"),_xlfn.XLOOKUP(H4091,Calendar!O:O,Calendar!N:N,,-1),""))</f>
        <v/>
      </c>
    </row>
    <row r="4092" spans="34:34" x14ac:dyDescent="0.35">
      <c r="AH4092" s="16" t="str">
        <f>IF(AND(B4092="Premier League",E4092="Live"),_xlfn.XLOOKUP(_xlfn.TEXTJOIN(" vs ",,C4092:D4092),Calendar!G:G,Calendar!B:B),IF(AND(B4092="Premier League",E4092="Highlights"),_xlfn.XLOOKUP(H4092,Calendar!O:O,Calendar!N:N,,-1),""))</f>
        <v/>
      </c>
    </row>
    <row r="4093" spans="34:34" x14ac:dyDescent="0.35">
      <c r="AH4093" s="16" t="str">
        <f>IF(AND(B4093="Premier League",E4093="Live"),_xlfn.XLOOKUP(_xlfn.TEXTJOIN(" vs ",,C4093:D4093),Calendar!G:G,Calendar!B:B),IF(AND(B4093="Premier League",E4093="Highlights"),_xlfn.XLOOKUP(H4093,Calendar!O:O,Calendar!N:N,,-1),""))</f>
        <v/>
      </c>
    </row>
    <row r="4094" spans="34:34" x14ac:dyDescent="0.35">
      <c r="AH4094" s="16" t="str">
        <f>IF(AND(B4094="Premier League",E4094="Live"),_xlfn.XLOOKUP(_xlfn.TEXTJOIN(" vs ",,C4094:D4094),Calendar!G:G,Calendar!B:B),IF(AND(B4094="Premier League",E4094="Highlights"),_xlfn.XLOOKUP(H4094,Calendar!O:O,Calendar!N:N,,-1),""))</f>
        <v/>
      </c>
    </row>
    <row r="4095" spans="34:34" x14ac:dyDescent="0.35">
      <c r="AH4095" s="16" t="str">
        <f>IF(AND(B4095="Premier League",E4095="Live"),_xlfn.XLOOKUP(_xlfn.TEXTJOIN(" vs ",,C4095:D4095),Calendar!G:G,Calendar!B:B),IF(AND(B4095="Premier League",E4095="Highlights"),_xlfn.XLOOKUP(H4095,Calendar!O:O,Calendar!N:N,,-1),""))</f>
        <v/>
      </c>
    </row>
    <row r="4096" spans="34:34" x14ac:dyDescent="0.35">
      <c r="AH4096" s="16" t="str">
        <f>IF(AND(B4096="Premier League",E4096="Live"),_xlfn.XLOOKUP(_xlfn.TEXTJOIN(" vs ",,C4096:D4096),Calendar!G:G,Calendar!B:B),IF(AND(B4096="Premier League",E4096="Highlights"),_xlfn.XLOOKUP(H4096,Calendar!O:O,Calendar!N:N,,-1),""))</f>
        <v/>
      </c>
    </row>
    <row r="4097" spans="34:34" x14ac:dyDescent="0.35">
      <c r="AH4097" s="16" t="str">
        <f>IF(AND(B4097="Premier League",E4097="Live"),_xlfn.XLOOKUP(_xlfn.TEXTJOIN(" vs ",,C4097:D4097),Calendar!G:G,Calendar!B:B),IF(AND(B4097="Premier League",E4097="Highlights"),_xlfn.XLOOKUP(H4097,Calendar!O:O,Calendar!N:N,,-1),""))</f>
        <v/>
      </c>
    </row>
    <row r="4098" spans="34:34" x14ac:dyDescent="0.35">
      <c r="AH4098" s="16" t="str">
        <f>IF(AND(B4098="Premier League",E4098="Live"),_xlfn.XLOOKUP(_xlfn.TEXTJOIN(" vs ",,C4098:D4098),Calendar!G:G,Calendar!B:B),IF(AND(B4098="Premier League",E4098="Highlights"),_xlfn.XLOOKUP(H4098,Calendar!O:O,Calendar!N:N,,-1),""))</f>
        <v/>
      </c>
    </row>
    <row r="4099" spans="34:34" x14ac:dyDescent="0.35">
      <c r="AH4099" s="16" t="str">
        <f>IF(AND(B4099="Premier League",E4099="Live"),_xlfn.XLOOKUP(_xlfn.TEXTJOIN(" vs ",,C4099:D4099),Calendar!G:G,Calendar!B:B),IF(AND(B4099="Premier League",E4099="Highlights"),_xlfn.XLOOKUP(H4099,Calendar!O:O,Calendar!N:N,,-1),""))</f>
        <v/>
      </c>
    </row>
    <row r="4100" spans="34:34" x14ac:dyDescent="0.35">
      <c r="AH4100" s="16" t="str">
        <f>IF(AND(B4100="Premier League",E4100="Live"),_xlfn.XLOOKUP(_xlfn.TEXTJOIN(" vs ",,C4100:D4100),Calendar!G:G,Calendar!B:B),IF(AND(B4100="Premier League",E4100="Highlights"),_xlfn.XLOOKUP(H4100,Calendar!O:O,Calendar!N:N,,-1),""))</f>
        <v/>
      </c>
    </row>
    <row r="4101" spans="34:34" x14ac:dyDescent="0.35">
      <c r="AH4101" s="16" t="str">
        <f>IF(AND(B4101="Premier League",E4101="Live"),_xlfn.XLOOKUP(_xlfn.TEXTJOIN(" vs ",,C4101:D4101),Calendar!G:G,Calendar!B:B),IF(AND(B4101="Premier League",E4101="Highlights"),_xlfn.XLOOKUP(H4101,Calendar!O:O,Calendar!N:N,,-1),""))</f>
        <v/>
      </c>
    </row>
    <row r="4102" spans="34:34" x14ac:dyDescent="0.35">
      <c r="AH4102" s="16" t="str">
        <f>IF(AND(B4102="Premier League",E4102="Live"),_xlfn.XLOOKUP(_xlfn.TEXTJOIN(" vs ",,C4102:D4102),Calendar!G:G,Calendar!B:B),IF(AND(B4102="Premier League",E4102="Highlights"),_xlfn.XLOOKUP(H4102,Calendar!O:O,Calendar!N:N,,-1),""))</f>
        <v/>
      </c>
    </row>
    <row r="4103" spans="34:34" x14ac:dyDescent="0.35">
      <c r="AH4103" s="16" t="str">
        <f>IF(AND(B4103="Premier League",E4103="Live"),_xlfn.XLOOKUP(_xlfn.TEXTJOIN(" vs ",,C4103:D4103),Calendar!G:G,Calendar!B:B),IF(AND(B4103="Premier League",E4103="Highlights"),_xlfn.XLOOKUP(H4103,Calendar!O:O,Calendar!N:N,,-1),""))</f>
        <v/>
      </c>
    </row>
    <row r="4104" spans="34:34" x14ac:dyDescent="0.35">
      <c r="AH4104" s="16" t="str">
        <f>IF(AND(B4104="Premier League",E4104="Live"),_xlfn.XLOOKUP(_xlfn.TEXTJOIN(" vs ",,C4104:D4104),Calendar!G:G,Calendar!B:B),IF(AND(B4104="Premier League",E4104="Highlights"),_xlfn.XLOOKUP(H4104,Calendar!O:O,Calendar!N:N,,-1),""))</f>
        <v/>
      </c>
    </row>
    <row r="4105" spans="34:34" x14ac:dyDescent="0.35">
      <c r="AH4105" s="16" t="str">
        <f>IF(AND(B4105="Premier League",E4105="Live"),_xlfn.XLOOKUP(_xlfn.TEXTJOIN(" vs ",,C4105:D4105),Calendar!G:G,Calendar!B:B),IF(AND(B4105="Premier League",E4105="Highlights"),_xlfn.XLOOKUP(H4105,Calendar!O:O,Calendar!N:N,,-1),""))</f>
        <v/>
      </c>
    </row>
    <row r="4106" spans="34:34" x14ac:dyDescent="0.35">
      <c r="AH4106" s="16" t="str">
        <f>IF(AND(B4106="Premier League",E4106="Live"),_xlfn.XLOOKUP(_xlfn.TEXTJOIN(" vs ",,C4106:D4106),Calendar!G:G,Calendar!B:B),IF(AND(B4106="Premier League",E4106="Highlights"),_xlfn.XLOOKUP(H4106,Calendar!O:O,Calendar!N:N,,-1),""))</f>
        <v/>
      </c>
    </row>
    <row r="4107" spans="34:34" x14ac:dyDescent="0.35">
      <c r="AH4107" s="16" t="str">
        <f>IF(AND(B4107="Premier League",E4107="Live"),_xlfn.XLOOKUP(_xlfn.TEXTJOIN(" vs ",,C4107:D4107),Calendar!G:G,Calendar!B:B),IF(AND(B4107="Premier League",E4107="Highlights"),_xlfn.XLOOKUP(H4107,Calendar!O:O,Calendar!N:N,,-1),""))</f>
        <v/>
      </c>
    </row>
    <row r="4108" spans="34:34" x14ac:dyDescent="0.35">
      <c r="AH4108" s="16" t="str">
        <f>IF(AND(B4108="Premier League",E4108="Live"),_xlfn.XLOOKUP(_xlfn.TEXTJOIN(" vs ",,C4108:D4108),Calendar!G:G,Calendar!B:B),IF(AND(B4108="Premier League",E4108="Highlights"),_xlfn.XLOOKUP(H4108,Calendar!O:O,Calendar!N:N,,-1),""))</f>
        <v/>
      </c>
    </row>
    <row r="4109" spans="34:34" x14ac:dyDescent="0.35">
      <c r="AH4109" s="16" t="str">
        <f>IF(AND(B4109="Premier League",E4109="Live"),_xlfn.XLOOKUP(_xlfn.TEXTJOIN(" vs ",,C4109:D4109),Calendar!G:G,Calendar!B:B),IF(AND(B4109="Premier League",E4109="Highlights"),_xlfn.XLOOKUP(H4109,Calendar!O:O,Calendar!N:N,,-1),""))</f>
        <v/>
      </c>
    </row>
    <row r="4110" spans="34:34" x14ac:dyDescent="0.35">
      <c r="AH4110" s="16" t="str">
        <f>IF(AND(B4110="Premier League",E4110="Live"),_xlfn.XLOOKUP(_xlfn.TEXTJOIN(" vs ",,C4110:D4110),Calendar!G:G,Calendar!B:B),IF(AND(B4110="Premier League",E4110="Highlights"),_xlfn.XLOOKUP(H4110,Calendar!O:O,Calendar!N:N,,-1),""))</f>
        <v/>
      </c>
    </row>
    <row r="4111" spans="34:34" x14ac:dyDescent="0.35">
      <c r="AH4111" s="16" t="str">
        <f>IF(AND(B4111="Premier League",E4111="Live"),_xlfn.XLOOKUP(_xlfn.TEXTJOIN(" vs ",,C4111:D4111),Calendar!G:G,Calendar!B:B),IF(AND(B4111="Premier League",E4111="Highlights"),_xlfn.XLOOKUP(H4111,Calendar!O:O,Calendar!N:N,,-1),""))</f>
        <v/>
      </c>
    </row>
    <row r="4112" spans="34:34" x14ac:dyDescent="0.35">
      <c r="AH4112" s="16" t="str">
        <f>IF(AND(B4112="Premier League",E4112="Live"),_xlfn.XLOOKUP(_xlfn.TEXTJOIN(" vs ",,C4112:D4112),Calendar!G:G,Calendar!B:B),IF(AND(B4112="Premier League",E4112="Highlights"),_xlfn.XLOOKUP(H4112,Calendar!O:O,Calendar!N:N,,-1),""))</f>
        <v/>
      </c>
    </row>
    <row r="4113" spans="34:34" x14ac:dyDescent="0.35">
      <c r="AH4113" s="16" t="str">
        <f>IF(AND(B4113="Premier League",E4113="Live"),_xlfn.XLOOKUP(_xlfn.TEXTJOIN(" vs ",,C4113:D4113),Calendar!G:G,Calendar!B:B),IF(AND(B4113="Premier League",E4113="Highlights"),_xlfn.XLOOKUP(H4113,Calendar!O:O,Calendar!N:N,,-1),""))</f>
        <v/>
      </c>
    </row>
    <row r="4114" spans="34:34" x14ac:dyDescent="0.35">
      <c r="AH4114" s="16" t="str">
        <f>IF(AND(B4114="Premier League",E4114="Live"),_xlfn.XLOOKUP(_xlfn.TEXTJOIN(" vs ",,C4114:D4114),Calendar!G:G,Calendar!B:B),IF(AND(B4114="Premier League",E4114="Highlights"),_xlfn.XLOOKUP(H4114,Calendar!O:O,Calendar!N:N,,-1),""))</f>
        <v/>
      </c>
    </row>
    <row r="4115" spans="34:34" x14ac:dyDescent="0.35">
      <c r="AH4115" s="16" t="str">
        <f>IF(AND(B4115="Premier League",E4115="Live"),_xlfn.XLOOKUP(_xlfn.TEXTJOIN(" vs ",,C4115:D4115),Calendar!G:G,Calendar!B:B),IF(AND(B4115="Premier League",E4115="Highlights"),_xlfn.XLOOKUP(H4115,Calendar!O:O,Calendar!N:N,,-1),""))</f>
        <v/>
      </c>
    </row>
    <row r="4116" spans="34:34" x14ac:dyDescent="0.35">
      <c r="AH4116" s="16" t="str">
        <f>IF(AND(B4116="Premier League",E4116="Live"),_xlfn.XLOOKUP(_xlfn.TEXTJOIN(" vs ",,C4116:D4116),Calendar!G:G,Calendar!B:B),IF(AND(B4116="Premier League",E4116="Highlights"),_xlfn.XLOOKUP(H4116,Calendar!O:O,Calendar!N:N,,-1),""))</f>
        <v/>
      </c>
    </row>
    <row r="4117" spans="34:34" x14ac:dyDescent="0.35">
      <c r="AH4117" s="16" t="str">
        <f>IF(AND(B4117="Premier League",E4117="Live"),_xlfn.XLOOKUP(_xlfn.TEXTJOIN(" vs ",,C4117:D4117),Calendar!G:G,Calendar!B:B),IF(AND(B4117="Premier League",E4117="Highlights"),_xlfn.XLOOKUP(H4117,Calendar!O:O,Calendar!N:N,,-1),""))</f>
        <v/>
      </c>
    </row>
    <row r="4118" spans="34:34" x14ac:dyDescent="0.35">
      <c r="AH4118" s="16" t="str">
        <f>IF(AND(B4118="Premier League",E4118="Live"),_xlfn.XLOOKUP(_xlfn.TEXTJOIN(" vs ",,C4118:D4118),Calendar!G:G,Calendar!B:B),IF(AND(B4118="Premier League",E4118="Highlights"),_xlfn.XLOOKUP(H4118,Calendar!O:O,Calendar!N:N,,-1),""))</f>
        <v/>
      </c>
    </row>
    <row r="4119" spans="34:34" x14ac:dyDescent="0.35">
      <c r="AH4119" s="16" t="str">
        <f>IF(AND(B4119="Premier League",E4119="Live"),_xlfn.XLOOKUP(_xlfn.TEXTJOIN(" vs ",,C4119:D4119),Calendar!G:G,Calendar!B:B),IF(AND(B4119="Premier League",E4119="Highlights"),_xlfn.XLOOKUP(H4119,Calendar!O:O,Calendar!N:N,,-1),""))</f>
        <v/>
      </c>
    </row>
    <row r="4120" spans="34:34" x14ac:dyDescent="0.35">
      <c r="AH4120" s="16" t="str">
        <f>IF(AND(B4120="Premier League",E4120="Live"),_xlfn.XLOOKUP(_xlfn.TEXTJOIN(" vs ",,C4120:D4120),Calendar!G:G,Calendar!B:B),IF(AND(B4120="Premier League",E4120="Highlights"),_xlfn.XLOOKUP(H4120,Calendar!O:O,Calendar!N:N,,-1),""))</f>
        <v/>
      </c>
    </row>
    <row r="4121" spans="34:34" x14ac:dyDescent="0.35">
      <c r="AH4121" s="16" t="str">
        <f>IF(AND(B4121="Premier League",E4121="Live"),_xlfn.XLOOKUP(_xlfn.TEXTJOIN(" vs ",,C4121:D4121),Calendar!G:G,Calendar!B:B),IF(AND(B4121="Premier League",E4121="Highlights"),_xlfn.XLOOKUP(H4121,Calendar!O:O,Calendar!N:N,,-1),""))</f>
        <v/>
      </c>
    </row>
    <row r="4122" spans="34:34" x14ac:dyDescent="0.35">
      <c r="AH4122" s="16" t="str">
        <f>IF(AND(B4122="Premier League",E4122="Live"),_xlfn.XLOOKUP(_xlfn.TEXTJOIN(" vs ",,C4122:D4122),Calendar!G:G,Calendar!B:B),IF(AND(B4122="Premier League",E4122="Highlights"),_xlfn.XLOOKUP(H4122,Calendar!O:O,Calendar!N:N,,-1),""))</f>
        <v/>
      </c>
    </row>
    <row r="4123" spans="34:34" x14ac:dyDescent="0.35">
      <c r="AH4123" s="16" t="str">
        <f>IF(AND(B4123="Premier League",E4123="Live"),_xlfn.XLOOKUP(_xlfn.TEXTJOIN(" vs ",,C4123:D4123),Calendar!G:G,Calendar!B:B),IF(AND(B4123="Premier League",E4123="Highlights"),_xlfn.XLOOKUP(H4123,Calendar!O:O,Calendar!N:N,,-1),""))</f>
        <v/>
      </c>
    </row>
    <row r="4124" spans="34:34" x14ac:dyDescent="0.35">
      <c r="AH4124" s="16" t="str">
        <f>IF(AND(B4124="Premier League",E4124="Live"),_xlfn.XLOOKUP(_xlfn.TEXTJOIN(" vs ",,C4124:D4124),Calendar!G:G,Calendar!B:B),IF(AND(B4124="Premier League",E4124="Highlights"),_xlfn.XLOOKUP(H4124,Calendar!O:O,Calendar!N:N,,-1),""))</f>
        <v/>
      </c>
    </row>
    <row r="4125" spans="34:34" x14ac:dyDescent="0.35">
      <c r="AH4125" s="16" t="str">
        <f>IF(AND(B4125="Premier League",E4125="Live"),_xlfn.XLOOKUP(_xlfn.TEXTJOIN(" vs ",,C4125:D4125),Calendar!G:G,Calendar!B:B),IF(AND(B4125="Premier League",E4125="Highlights"),_xlfn.XLOOKUP(H4125,Calendar!O:O,Calendar!N:N,,-1),""))</f>
        <v/>
      </c>
    </row>
    <row r="4126" spans="34:34" x14ac:dyDescent="0.35">
      <c r="AH4126" s="16" t="str">
        <f>IF(AND(B4126="Premier League",E4126="Live"),_xlfn.XLOOKUP(_xlfn.TEXTJOIN(" vs ",,C4126:D4126),Calendar!G:G,Calendar!B:B),IF(AND(B4126="Premier League",E4126="Highlights"),_xlfn.XLOOKUP(H4126,Calendar!O:O,Calendar!N:N,,-1),""))</f>
        <v/>
      </c>
    </row>
    <row r="4127" spans="34:34" x14ac:dyDescent="0.35">
      <c r="AH4127" s="16" t="str">
        <f>IF(AND(B4127="Premier League",E4127="Live"),_xlfn.XLOOKUP(_xlfn.TEXTJOIN(" vs ",,C4127:D4127),Calendar!G:G,Calendar!B:B),IF(AND(B4127="Premier League",E4127="Highlights"),_xlfn.XLOOKUP(H4127,Calendar!O:O,Calendar!N:N,,-1),""))</f>
        <v/>
      </c>
    </row>
    <row r="4128" spans="34:34" x14ac:dyDescent="0.35">
      <c r="AH4128" s="16" t="str">
        <f>IF(AND(B4128="Premier League",E4128="Live"),_xlfn.XLOOKUP(_xlfn.TEXTJOIN(" vs ",,C4128:D4128),Calendar!G:G,Calendar!B:B),IF(AND(B4128="Premier League",E4128="Highlights"),_xlfn.XLOOKUP(H4128,Calendar!O:O,Calendar!N:N,,-1),""))</f>
        <v/>
      </c>
    </row>
    <row r="4129" spans="34:34" x14ac:dyDescent="0.35">
      <c r="AH4129" s="16" t="str">
        <f>IF(AND(B4129="Premier League",E4129="Live"),_xlfn.XLOOKUP(_xlfn.TEXTJOIN(" vs ",,C4129:D4129),Calendar!G:G,Calendar!B:B),IF(AND(B4129="Premier League",E4129="Highlights"),_xlfn.XLOOKUP(H4129,Calendar!O:O,Calendar!N:N,,-1),""))</f>
        <v/>
      </c>
    </row>
    <row r="4130" spans="34:34" x14ac:dyDescent="0.35">
      <c r="AH4130" s="16" t="str">
        <f>IF(AND(B4130="Premier League",E4130="Live"),_xlfn.XLOOKUP(_xlfn.TEXTJOIN(" vs ",,C4130:D4130),Calendar!G:G,Calendar!B:B),IF(AND(B4130="Premier League",E4130="Highlights"),_xlfn.XLOOKUP(H4130,Calendar!O:O,Calendar!N:N,,-1),""))</f>
        <v/>
      </c>
    </row>
    <row r="4131" spans="34:34" x14ac:dyDescent="0.35">
      <c r="AH4131" s="16" t="str">
        <f>IF(AND(B4131="Premier League",E4131="Live"),_xlfn.XLOOKUP(_xlfn.TEXTJOIN(" vs ",,C4131:D4131),Calendar!G:G,Calendar!B:B),IF(AND(B4131="Premier League",E4131="Highlights"),_xlfn.XLOOKUP(H4131,Calendar!O:O,Calendar!N:N,,-1),""))</f>
        <v/>
      </c>
    </row>
    <row r="4132" spans="34:34" x14ac:dyDescent="0.35">
      <c r="AH4132" s="16" t="str">
        <f>IF(AND(B4132="Premier League",E4132="Live"),_xlfn.XLOOKUP(_xlfn.TEXTJOIN(" vs ",,C4132:D4132),Calendar!G:G,Calendar!B:B),IF(AND(B4132="Premier League",E4132="Highlights"),_xlfn.XLOOKUP(H4132,Calendar!O:O,Calendar!N:N,,-1),""))</f>
        <v/>
      </c>
    </row>
    <row r="4133" spans="34:34" x14ac:dyDescent="0.35">
      <c r="AH4133" s="16" t="str">
        <f>IF(AND(B4133="Premier League",E4133="Live"),_xlfn.XLOOKUP(_xlfn.TEXTJOIN(" vs ",,C4133:D4133),Calendar!G:G,Calendar!B:B),IF(AND(B4133="Premier League",E4133="Highlights"),_xlfn.XLOOKUP(H4133,Calendar!O:O,Calendar!N:N,,-1),""))</f>
        <v/>
      </c>
    </row>
    <row r="4134" spans="34:34" x14ac:dyDescent="0.35">
      <c r="AH4134" s="16" t="str">
        <f>IF(AND(B4134="Premier League",E4134="Live"),_xlfn.XLOOKUP(_xlfn.TEXTJOIN(" vs ",,C4134:D4134),Calendar!G:G,Calendar!B:B),IF(AND(B4134="Premier League",E4134="Highlights"),_xlfn.XLOOKUP(H4134,Calendar!O:O,Calendar!N:N,,-1),""))</f>
        <v/>
      </c>
    </row>
    <row r="4135" spans="34:34" x14ac:dyDescent="0.35">
      <c r="AH4135" s="16" t="str">
        <f>IF(AND(B4135="Premier League",E4135="Live"),_xlfn.XLOOKUP(_xlfn.TEXTJOIN(" vs ",,C4135:D4135),Calendar!G:G,Calendar!B:B),IF(AND(B4135="Premier League",E4135="Highlights"),_xlfn.XLOOKUP(H4135,Calendar!O:O,Calendar!N:N,,-1),""))</f>
        <v/>
      </c>
    </row>
    <row r="4136" spans="34:34" x14ac:dyDescent="0.35">
      <c r="AH4136" s="16" t="str">
        <f>IF(AND(B4136="Premier League",E4136="Live"),_xlfn.XLOOKUP(_xlfn.TEXTJOIN(" vs ",,C4136:D4136),Calendar!G:G,Calendar!B:B),IF(AND(B4136="Premier League",E4136="Highlights"),_xlfn.XLOOKUP(H4136,Calendar!O:O,Calendar!N:N,,-1),""))</f>
        <v/>
      </c>
    </row>
    <row r="4137" spans="34:34" x14ac:dyDescent="0.35">
      <c r="AH4137" s="16" t="str">
        <f>IF(AND(B4137="Premier League",E4137="Live"),_xlfn.XLOOKUP(_xlfn.TEXTJOIN(" vs ",,C4137:D4137),Calendar!G:G,Calendar!B:B),IF(AND(B4137="Premier League",E4137="Highlights"),_xlfn.XLOOKUP(H4137,Calendar!O:O,Calendar!N:N,,-1),""))</f>
        <v/>
      </c>
    </row>
    <row r="4138" spans="34:34" x14ac:dyDescent="0.35">
      <c r="AH4138" s="16" t="str">
        <f>IF(AND(B4138="Premier League",E4138="Live"),_xlfn.XLOOKUP(_xlfn.TEXTJOIN(" vs ",,C4138:D4138),Calendar!G:G,Calendar!B:B),IF(AND(B4138="Premier League",E4138="Highlights"),_xlfn.XLOOKUP(H4138,Calendar!O:O,Calendar!N:N,,-1),""))</f>
        <v/>
      </c>
    </row>
    <row r="4139" spans="34:34" x14ac:dyDescent="0.35">
      <c r="AH4139" s="16" t="str">
        <f>IF(AND(B4139="Premier League",E4139="Live"),_xlfn.XLOOKUP(_xlfn.TEXTJOIN(" vs ",,C4139:D4139),Calendar!G:G,Calendar!B:B),IF(AND(B4139="Premier League",E4139="Highlights"),_xlfn.XLOOKUP(H4139,Calendar!O:O,Calendar!N:N,,-1),""))</f>
        <v/>
      </c>
    </row>
    <row r="4140" spans="34:34" x14ac:dyDescent="0.35">
      <c r="AH4140" s="16" t="str">
        <f>IF(AND(B4140="Premier League",E4140="Live"),_xlfn.XLOOKUP(_xlfn.TEXTJOIN(" vs ",,C4140:D4140),Calendar!G:G,Calendar!B:B),IF(AND(B4140="Premier League",E4140="Highlights"),_xlfn.XLOOKUP(H4140,Calendar!O:O,Calendar!N:N,,-1),""))</f>
        <v/>
      </c>
    </row>
    <row r="4141" spans="34:34" x14ac:dyDescent="0.35">
      <c r="AH4141" s="16" t="str">
        <f>IF(AND(B4141="Premier League",E4141="Live"),_xlfn.XLOOKUP(_xlfn.TEXTJOIN(" vs ",,C4141:D4141),Calendar!G:G,Calendar!B:B),IF(AND(B4141="Premier League",E4141="Highlights"),_xlfn.XLOOKUP(H4141,Calendar!O:O,Calendar!N:N,,-1),""))</f>
        <v/>
      </c>
    </row>
    <row r="4142" spans="34:34" x14ac:dyDescent="0.35">
      <c r="AH4142" s="16" t="str">
        <f>IF(AND(B4142="Premier League",E4142="Live"),_xlfn.XLOOKUP(_xlfn.TEXTJOIN(" vs ",,C4142:D4142),Calendar!G:G,Calendar!B:B),IF(AND(B4142="Premier League",E4142="Highlights"),_xlfn.XLOOKUP(H4142,Calendar!O:O,Calendar!N:N,,-1),""))</f>
        <v/>
      </c>
    </row>
    <row r="4143" spans="34:34" x14ac:dyDescent="0.35">
      <c r="AH4143" s="16" t="str">
        <f>IF(AND(B4143="Premier League",E4143="Live"),_xlfn.XLOOKUP(_xlfn.TEXTJOIN(" vs ",,C4143:D4143),Calendar!G:G,Calendar!B:B),IF(AND(B4143="Premier League",E4143="Highlights"),_xlfn.XLOOKUP(H4143,Calendar!O:O,Calendar!N:N,,-1),""))</f>
        <v/>
      </c>
    </row>
    <row r="4144" spans="34:34" x14ac:dyDescent="0.35">
      <c r="AH4144" s="16" t="str">
        <f>IF(AND(B4144="Premier League",E4144="Live"),_xlfn.XLOOKUP(_xlfn.TEXTJOIN(" vs ",,C4144:D4144),Calendar!G:G,Calendar!B:B),IF(AND(B4144="Premier League",E4144="Highlights"),_xlfn.XLOOKUP(H4144,Calendar!O:O,Calendar!N:N,,-1),""))</f>
        <v/>
      </c>
    </row>
    <row r="4145" spans="34:34" x14ac:dyDescent="0.35">
      <c r="AH4145" s="16" t="str">
        <f>IF(AND(B4145="Premier League",E4145="Live"),_xlfn.XLOOKUP(_xlfn.TEXTJOIN(" vs ",,C4145:D4145),Calendar!G:G,Calendar!B:B),IF(AND(B4145="Premier League",E4145="Highlights"),_xlfn.XLOOKUP(H4145,Calendar!O:O,Calendar!N:N,,-1),""))</f>
        <v/>
      </c>
    </row>
    <row r="4146" spans="34:34" x14ac:dyDescent="0.35">
      <c r="AH4146" s="16" t="str">
        <f>IF(AND(B4146="Premier League",E4146="Live"),_xlfn.XLOOKUP(_xlfn.TEXTJOIN(" vs ",,C4146:D4146),Calendar!G:G,Calendar!B:B),IF(AND(B4146="Premier League",E4146="Highlights"),_xlfn.XLOOKUP(H4146,Calendar!O:O,Calendar!N:N,,-1),""))</f>
        <v/>
      </c>
    </row>
    <row r="4147" spans="34:34" x14ac:dyDescent="0.35">
      <c r="AH4147" s="16" t="str">
        <f>IF(AND(B4147="Premier League",E4147="Live"),_xlfn.XLOOKUP(_xlfn.TEXTJOIN(" vs ",,C4147:D4147),Calendar!G:G,Calendar!B:B),IF(AND(B4147="Premier League",E4147="Highlights"),_xlfn.XLOOKUP(H4147,Calendar!O:O,Calendar!N:N,,-1),""))</f>
        <v/>
      </c>
    </row>
    <row r="4148" spans="34:34" x14ac:dyDescent="0.35">
      <c r="AH4148" s="16" t="str">
        <f>IF(AND(B4148="Premier League",E4148="Live"),_xlfn.XLOOKUP(_xlfn.TEXTJOIN(" vs ",,C4148:D4148),Calendar!G:G,Calendar!B:B),IF(AND(B4148="Premier League",E4148="Highlights"),_xlfn.XLOOKUP(H4148,Calendar!O:O,Calendar!N:N,,-1),""))</f>
        <v/>
      </c>
    </row>
    <row r="4149" spans="34:34" x14ac:dyDescent="0.35">
      <c r="AH4149" s="16" t="str">
        <f>IF(AND(B4149="Premier League",E4149="Live"),_xlfn.XLOOKUP(_xlfn.TEXTJOIN(" vs ",,C4149:D4149),Calendar!G:G,Calendar!B:B),IF(AND(B4149="Premier League",E4149="Highlights"),_xlfn.XLOOKUP(H4149,Calendar!O:O,Calendar!N:N,,-1),""))</f>
        <v/>
      </c>
    </row>
    <row r="4150" spans="34:34" x14ac:dyDescent="0.35">
      <c r="AH4150" s="16" t="str">
        <f>IF(AND(B4150="Premier League",E4150="Live"),_xlfn.XLOOKUP(_xlfn.TEXTJOIN(" vs ",,C4150:D4150),Calendar!G:G,Calendar!B:B),IF(AND(B4150="Premier League",E4150="Highlights"),_xlfn.XLOOKUP(H4150,Calendar!O:O,Calendar!N:N,,-1),""))</f>
        <v/>
      </c>
    </row>
    <row r="4151" spans="34:34" x14ac:dyDescent="0.35">
      <c r="AH4151" s="16" t="str">
        <f>IF(AND(B4151="Premier League",E4151="Live"),_xlfn.XLOOKUP(_xlfn.TEXTJOIN(" vs ",,C4151:D4151),Calendar!G:G,Calendar!B:B),IF(AND(B4151="Premier League",E4151="Highlights"),_xlfn.XLOOKUP(H4151,Calendar!O:O,Calendar!N:N,,-1),""))</f>
        <v/>
      </c>
    </row>
    <row r="4152" spans="34:34" x14ac:dyDescent="0.35">
      <c r="AH4152" s="16" t="str">
        <f>IF(AND(B4152="Premier League",E4152="Live"),_xlfn.XLOOKUP(_xlfn.TEXTJOIN(" vs ",,C4152:D4152),Calendar!G:G,Calendar!B:B),IF(AND(B4152="Premier League",E4152="Highlights"),_xlfn.XLOOKUP(H4152,Calendar!O:O,Calendar!N:N,,-1),""))</f>
        <v/>
      </c>
    </row>
    <row r="4153" spans="34:34" x14ac:dyDescent="0.35">
      <c r="AH4153" s="16" t="str">
        <f>IF(AND(B4153="Premier League",E4153="Live"),_xlfn.XLOOKUP(_xlfn.TEXTJOIN(" vs ",,C4153:D4153),Calendar!G:G,Calendar!B:B),IF(AND(B4153="Premier League",E4153="Highlights"),_xlfn.XLOOKUP(H4153,Calendar!O:O,Calendar!N:N,,-1),""))</f>
        <v/>
      </c>
    </row>
    <row r="4154" spans="34:34" x14ac:dyDescent="0.35">
      <c r="AH4154" s="16" t="str">
        <f>IF(AND(B4154="Premier League",E4154="Live"),_xlfn.XLOOKUP(_xlfn.TEXTJOIN(" vs ",,C4154:D4154),Calendar!G:G,Calendar!B:B),IF(AND(B4154="Premier League",E4154="Highlights"),_xlfn.XLOOKUP(H4154,Calendar!O:O,Calendar!N:N,,-1),""))</f>
        <v/>
      </c>
    </row>
    <row r="4155" spans="34:34" x14ac:dyDescent="0.35">
      <c r="AH4155" s="16" t="str">
        <f>IF(AND(B4155="Premier League",E4155="Live"),_xlfn.XLOOKUP(_xlfn.TEXTJOIN(" vs ",,C4155:D4155),Calendar!G:G,Calendar!B:B),IF(AND(B4155="Premier League",E4155="Highlights"),_xlfn.XLOOKUP(H4155,Calendar!O:O,Calendar!N:N,,-1),""))</f>
        <v/>
      </c>
    </row>
    <row r="4156" spans="34:34" x14ac:dyDescent="0.35">
      <c r="AH4156" s="16" t="str">
        <f>IF(AND(B4156="Premier League",E4156="Live"),_xlfn.XLOOKUP(_xlfn.TEXTJOIN(" vs ",,C4156:D4156),Calendar!G:G,Calendar!B:B),IF(AND(B4156="Premier League",E4156="Highlights"),_xlfn.XLOOKUP(H4156,Calendar!O:O,Calendar!N:N,,-1),""))</f>
        <v/>
      </c>
    </row>
    <row r="4157" spans="34:34" x14ac:dyDescent="0.35">
      <c r="AH4157" s="16" t="str">
        <f>IF(AND(B4157="Premier League",E4157="Live"),_xlfn.XLOOKUP(_xlfn.TEXTJOIN(" vs ",,C4157:D4157),Calendar!G:G,Calendar!B:B),IF(AND(B4157="Premier League",E4157="Highlights"),_xlfn.XLOOKUP(H4157,Calendar!O:O,Calendar!N:N,,-1),""))</f>
        <v/>
      </c>
    </row>
    <row r="4158" spans="34:34" x14ac:dyDescent="0.35">
      <c r="AH4158" s="16" t="str">
        <f>IF(AND(B4158="Premier League",E4158="Live"),_xlfn.XLOOKUP(_xlfn.TEXTJOIN(" vs ",,C4158:D4158),Calendar!G:G,Calendar!B:B),IF(AND(B4158="Premier League",E4158="Highlights"),_xlfn.XLOOKUP(H4158,Calendar!O:O,Calendar!N:N,,-1),""))</f>
        <v/>
      </c>
    </row>
    <row r="4159" spans="34:34" x14ac:dyDescent="0.35">
      <c r="AH4159" s="16" t="str">
        <f>IF(AND(B4159="Premier League",E4159="Live"),_xlfn.XLOOKUP(_xlfn.TEXTJOIN(" vs ",,C4159:D4159),Calendar!G:G,Calendar!B:B),IF(AND(B4159="Premier League",E4159="Highlights"),_xlfn.XLOOKUP(H4159,Calendar!O:O,Calendar!N:N,,-1),""))</f>
        <v/>
      </c>
    </row>
    <row r="4160" spans="34:34" x14ac:dyDescent="0.35">
      <c r="AH4160" s="16" t="str">
        <f>IF(AND(B4160="Premier League",E4160="Live"),_xlfn.XLOOKUP(_xlfn.TEXTJOIN(" vs ",,C4160:D4160),Calendar!G:G,Calendar!B:B),IF(AND(B4160="Premier League",E4160="Highlights"),_xlfn.XLOOKUP(H4160,Calendar!O:O,Calendar!N:N,,-1),""))</f>
        <v/>
      </c>
    </row>
    <row r="4161" spans="34:34" x14ac:dyDescent="0.35">
      <c r="AH4161" s="16" t="str">
        <f>IF(AND(B4161="Premier League",E4161="Live"),_xlfn.XLOOKUP(_xlfn.TEXTJOIN(" vs ",,C4161:D4161),Calendar!G:G,Calendar!B:B),IF(AND(B4161="Premier League",E4161="Highlights"),_xlfn.XLOOKUP(H4161,Calendar!O:O,Calendar!N:N,,-1),""))</f>
        <v/>
      </c>
    </row>
    <row r="4162" spans="34:34" x14ac:dyDescent="0.35">
      <c r="AH4162" s="16" t="str">
        <f>IF(AND(B4162="Premier League",E4162="Live"),_xlfn.XLOOKUP(_xlfn.TEXTJOIN(" vs ",,C4162:D4162),Calendar!G:G,Calendar!B:B),IF(AND(B4162="Premier League",E4162="Highlights"),_xlfn.XLOOKUP(H4162,Calendar!O:O,Calendar!N:N,,-1),""))</f>
        <v/>
      </c>
    </row>
    <row r="4163" spans="34:34" x14ac:dyDescent="0.35">
      <c r="AH4163" s="16" t="str">
        <f>IF(AND(B4163="Premier League",E4163="Live"),_xlfn.XLOOKUP(_xlfn.TEXTJOIN(" vs ",,C4163:D4163),Calendar!G:G,Calendar!B:B),IF(AND(B4163="Premier League",E4163="Highlights"),_xlfn.XLOOKUP(H4163,Calendar!O:O,Calendar!N:N,,-1),""))</f>
        <v/>
      </c>
    </row>
    <row r="4164" spans="34:34" x14ac:dyDescent="0.35">
      <c r="AH4164" s="16" t="str">
        <f>IF(AND(B4164="Premier League",E4164="Live"),_xlfn.XLOOKUP(_xlfn.TEXTJOIN(" vs ",,C4164:D4164),Calendar!G:G,Calendar!B:B),IF(AND(B4164="Premier League",E4164="Highlights"),_xlfn.XLOOKUP(H4164,Calendar!O:O,Calendar!N:N,,-1),""))</f>
        <v/>
      </c>
    </row>
    <row r="4165" spans="34:34" x14ac:dyDescent="0.35">
      <c r="AH4165" s="16" t="str">
        <f>IF(AND(B4165="Premier League",E4165="Live"),_xlfn.XLOOKUP(_xlfn.TEXTJOIN(" vs ",,C4165:D4165),Calendar!G:G,Calendar!B:B),IF(AND(B4165="Premier League",E4165="Highlights"),_xlfn.XLOOKUP(H4165,Calendar!O:O,Calendar!N:N,,-1),""))</f>
        <v/>
      </c>
    </row>
    <row r="4166" spans="34:34" x14ac:dyDescent="0.35">
      <c r="AH4166" s="16" t="str">
        <f>IF(AND(B4166="Premier League",E4166="Live"),_xlfn.XLOOKUP(_xlfn.TEXTJOIN(" vs ",,C4166:D4166),Calendar!G:G,Calendar!B:B),IF(AND(B4166="Premier League",E4166="Highlights"),_xlfn.XLOOKUP(H4166,Calendar!O:O,Calendar!N:N,,-1),""))</f>
        <v/>
      </c>
    </row>
    <row r="4167" spans="34:34" x14ac:dyDescent="0.35">
      <c r="AH4167" s="16" t="str">
        <f>IF(AND(B4167="Premier League",E4167="Live"),_xlfn.XLOOKUP(_xlfn.TEXTJOIN(" vs ",,C4167:D4167),Calendar!G:G,Calendar!B:B),IF(AND(B4167="Premier League",E4167="Highlights"),_xlfn.XLOOKUP(H4167,Calendar!O:O,Calendar!N:N,,-1),""))</f>
        <v/>
      </c>
    </row>
    <row r="4168" spans="34:34" x14ac:dyDescent="0.35">
      <c r="AH4168" s="16" t="str">
        <f>IF(AND(B4168="Premier League",E4168="Live"),_xlfn.XLOOKUP(_xlfn.TEXTJOIN(" vs ",,C4168:D4168),Calendar!G:G,Calendar!B:B),IF(AND(B4168="Premier League",E4168="Highlights"),_xlfn.XLOOKUP(H4168,Calendar!O:O,Calendar!N:N,,-1),""))</f>
        <v/>
      </c>
    </row>
    <row r="4169" spans="34:34" x14ac:dyDescent="0.35">
      <c r="AH4169" s="16" t="str">
        <f>IF(AND(B4169="Premier League",E4169="Live"),_xlfn.XLOOKUP(_xlfn.TEXTJOIN(" vs ",,C4169:D4169),Calendar!G:G,Calendar!B:B),IF(AND(B4169="Premier League",E4169="Highlights"),_xlfn.XLOOKUP(H4169,Calendar!O:O,Calendar!N:N,,-1),""))</f>
        <v/>
      </c>
    </row>
    <row r="4170" spans="34:34" x14ac:dyDescent="0.35">
      <c r="AH4170" s="16" t="str">
        <f>IF(AND(B4170="Premier League",E4170="Live"),_xlfn.XLOOKUP(_xlfn.TEXTJOIN(" vs ",,C4170:D4170),Calendar!G:G,Calendar!B:B),IF(AND(B4170="Premier League",E4170="Highlights"),_xlfn.XLOOKUP(H4170,Calendar!O:O,Calendar!N:N,,-1),""))</f>
        <v/>
      </c>
    </row>
    <row r="4171" spans="34:34" x14ac:dyDescent="0.35">
      <c r="AH4171" s="16" t="str">
        <f>IF(AND(B4171="Premier League",E4171="Live"),_xlfn.XLOOKUP(_xlfn.TEXTJOIN(" vs ",,C4171:D4171),Calendar!G:G,Calendar!B:B),IF(AND(B4171="Premier League",E4171="Highlights"),_xlfn.XLOOKUP(H4171,Calendar!O:O,Calendar!N:N,,-1),""))</f>
        <v/>
      </c>
    </row>
    <row r="4172" spans="34:34" x14ac:dyDescent="0.35">
      <c r="AH4172" s="16" t="str">
        <f>IF(AND(B4172="Premier League",E4172="Live"),_xlfn.XLOOKUP(_xlfn.TEXTJOIN(" vs ",,C4172:D4172),Calendar!G:G,Calendar!B:B),IF(AND(B4172="Premier League",E4172="Highlights"),_xlfn.XLOOKUP(H4172,Calendar!O:O,Calendar!N:N,,-1),""))</f>
        <v/>
      </c>
    </row>
    <row r="4173" spans="34:34" x14ac:dyDescent="0.35">
      <c r="AH4173" s="16" t="str">
        <f>IF(AND(B4173="Premier League",E4173="Live"),_xlfn.XLOOKUP(_xlfn.TEXTJOIN(" vs ",,C4173:D4173),Calendar!G:G,Calendar!B:B),IF(AND(B4173="Premier League",E4173="Highlights"),_xlfn.XLOOKUP(H4173,Calendar!O:O,Calendar!N:N,,-1),""))</f>
        <v/>
      </c>
    </row>
    <row r="4174" spans="34:34" x14ac:dyDescent="0.35">
      <c r="AH4174" s="16" t="str">
        <f>IF(AND(B4174="Premier League",E4174="Live"),_xlfn.XLOOKUP(_xlfn.TEXTJOIN(" vs ",,C4174:D4174),Calendar!G:G,Calendar!B:B),IF(AND(B4174="Premier League",E4174="Highlights"),_xlfn.XLOOKUP(H4174,Calendar!O:O,Calendar!N:N,,-1),""))</f>
        <v/>
      </c>
    </row>
    <row r="4175" spans="34:34" x14ac:dyDescent="0.35">
      <c r="AH4175" s="16" t="str">
        <f>IF(AND(B4175="Premier League",E4175="Live"),_xlfn.XLOOKUP(_xlfn.TEXTJOIN(" vs ",,C4175:D4175),Calendar!G:G,Calendar!B:B),IF(AND(B4175="Premier League",E4175="Highlights"),_xlfn.XLOOKUP(H4175,Calendar!O:O,Calendar!N:N,,-1),""))</f>
        <v/>
      </c>
    </row>
    <row r="4176" spans="34:34" x14ac:dyDescent="0.35">
      <c r="AH4176" s="16" t="str">
        <f>IF(AND(B4176="Premier League",E4176="Live"),_xlfn.XLOOKUP(_xlfn.TEXTJOIN(" vs ",,C4176:D4176),Calendar!G:G,Calendar!B:B),IF(AND(B4176="Premier League",E4176="Highlights"),_xlfn.XLOOKUP(H4176,Calendar!O:O,Calendar!N:N,,-1),""))</f>
        <v/>
      </c>
    </row>
    <row r="4177" spans="34:34" x14ac:dyDescent="0.35">
      <c r="AH4177" s="16" t="str">
        <f>IF(AND(B4177="Premier League",E4177="Live"),_xlfn.XLOOKUP(_xlfn.TEXTJOIN(" vs ",,C4177:D4177),Calendar!G:G,Calendar!B:B),IF(AND(B4177="Premier League",E4177="Highlights"),_xlfn.XLOOKUP(H4177,Calendar!O:O,Calendar!N:N,,-1),""))</f>
        <v/>
      </c>
    </row>
    <row r="4178" spans="34:34" x14ac:dyDescent="0.35">
      <c r="AH4178" s="16" t="str">
        <f>IF(AND(B4178="Premier League",E4178="Live"),_xlfn.XLOOKUP(_xlfn.TEXTJOIN(" vs ",,C4178:D4178),Calendar!G:G,Calendar!B:B),IF(AND(B4178="Premier League",E4178="Highlights"),_xlfn.XLOOKUP(H4178,Calendar!O:O,Calendar!N:N,,-1),""))</f>
        <v/>
      </c>
    </row>
    <row r="4179" spans="34:34" x14ac:dyDescent="0.35">
      <c r="AH4179" s="16" t="str">
        <f>IF(AND(B4179="Premier League",E4179="Live"),_xlfn.XLOOKUP(_xlfn.TEXTJOIN(" vs ",,C4179:D4179),Calendar!G:G,Calendar!B:B),IF(AND(B4179="Premier League",E4179="Highlights"),_xlfn.XLOOKUP(H4179,Calendar!O:O,Calendar!N:N,,-1),""))</f>
        <v/>
      </c>
    </row>
    <row r="4180" spans="34:34" x14ac:dyDescent="0.35">
      <c r="AH4180" s="16" t="str">
        <f>IF(AND(B4180="Premier League",E4180="Live"),_xlfn.XLOOKUP(_xlfn.TEXTJOIN(" vs ",,C4180:D4180),Calendar!G:G,Calendar!B:B),IF(AND(B4180="Premier League",E4180="Highlights"),_xlfn.XLOOKUP(H4180,Calendar!O:O,Calendar!N:N,,-1),""))</f>
        <v/>
      </c>
    </row>
    <row r="4181" spans="34:34" x14ac:dyDescent="0.35">
      <c r="AH4181" s="16" t="str">
        <f>IF(AND(B4181="Premier League",E4181="Live"),_xlfn.XLOOKUP(_xlfn.TEXTJOIN(" vs ",,C4181:D4181),Calendar!G:G,Calendar!B:B),IF(AND(B4181="Premier League",E4181="Highlights"),_xlfn.XLOOKUP(H4181,Calendar!O:O,Calendar!N:N,,-1),""))</f>
        <v/>
      </c>
    </row>
    <row r="4182" spans="34:34" x14ac:dyDescent="0.35">
      <c r="AH4182" s="16" t="str">
        <f>IF(AND(B4182="Premier League",E4182="Live"),_xlfn.XLOOKUP(_xlfn.TEXTJOIN(" vs ",,C4182:D4182),Calendar!G:G,Calendar!B:B),IF(AND(B4182="Premier League",E4182="Highlights"),_xlfn.XLOOKUP(H4182,Calendar!O:O,Calendar!N:N,,-1),""))</f>
        <v/>
      </c>
    </row>
    <row r="4183" spans="34:34" x14ac:dyDescent="0.35">
      <c r="AH4183" s="16" t="str">
        <f>IF(AND(B4183="Premier League",E4183="Live"),_xlfn.XLOOKUP(_xlfn.TEXTJOIN(" vs ",,C4183:D4183),Calendar!G:G,Calendar!B:B),IF(AND(B4183="Premier League",E4183="Highlights"),_xlfn.XLOOKUP(H4183,Calendar!O:O,Calendar!N:N,,-1),""))</f>
        <v/>
      </c>
    </row>
    <row r="4184" spans="34:34" x14ac:dyDescent="0.35">
      <c r="AH4184" s="16" t="str">
        <f>IF(AND(B4184="Premier League",E4184="Live"),_xlfn.XLOOKUP(_xlfn.TEXTJOIN(" vs ",,C4184:D4184),Calendar!G:G,Calendar!B:B),IF(AND(B4184="Premier League",E4184="Highlights"),_xlfn.XLOOKUP(H4184,Calendar!O:O,Calendar!N:N,,-1),""))</f>
        <v/>
      </c>
    </row>
    <row r="4185" spans="34:34" x14ac:dyDescent="0.35">
      <c r="AH4185" s="16" t="str">
        <f>IF(AND(B4185="Premier League",E4185="Live"),_xlfn.XLOOKUP(_xlfn.TEXTJOIN(" vs ",,C4185:D4185),Calendar!G:G,Calendar!B:B),IF(AND(B4185="Premier League",E4185="Highlights"),_xlfn.XLOOKUP(H4185,Calendar!O:O,Calendar!N:N,,-1),""))</f>
        <v/>
      </c>
    </row>
    <row r="4186" spans="34:34" x14ac:dyDescent="0.35">
      <c r="AH4186" s="16" t="str">
        <f>IF(AND(B4186="Premier League",E4186="Live"),_xlfn.XLOOKUP(_xlfn.TEXTJOIN(" vs ",,C4186:D4186),Calendar!G:G,Calendar!B:B),IF(AND(B4186="Premier League",E4186="Highlights"),_xlfn.XLOOKUP(H4186,Calendar!O:O,Calendar!N:N,,-1),""))</f>
        <v/>
      </c>
    </row>
    <row r="4187" spans="34:34" x14ac:dyDescent="0.35">
      <c r="AH4187" s="16" t="str">
        <f>IF(AND(B4187="Premier League",E4187="Live"),_xlfn.XLOOKUP(_xlfn.TEXTJOIN(" vs ",,C4187:D4187),Calendar!G:G,Calendar!B:B),IF(AND(B4187="Premier League",E4187="Highlights"),_xlfn.XLOOKUP(H4187,Calendar!O:O,Calendar!N:N,,-1),""))</f>
        <v/>
      </c>
    </row>
    <row r="4188" spans="34:34" x14ac:dyDescent="0.35">
      <c r="AH4188" s="16" t="str">
        <f>IF(AND(B4188="Premier League",E4188="Live"),_xlfn.XLOOKUP(_xlfn.TEXTJOIN(" vs ",,C4188:D4188),Calendar!G:G,Calendar!B:B),IF(AND(B4188="Premier League",E4188="Highlights"),_xlfn.XLOOKUP(H4188,Calendar!O:O,Calendar!N:N,,-1),""))</f>
        <v/>
      </c>
    </row>
    <row r="4189" spans="34:34" x14ac:dyDescent="0.35">
      <c r="AH4189" s="16" t="str">
        <f>IF(AND(B4189="Premier League",E4189="Live"),_xlfn.XLOOKUP(_xlfn.TEXTJOIN(" vs ",,C4189:D4189),Calendar!G:G,Calendar!B:B),IF(AND(B4189="Premier League",E4189="Highlights"),_xlfn.XLOOKUP(H4189,Calendar!O:O,Calendar!N:N,,-1),""))</f>
        <v/>
      </c>
    </row>
    <row r="4190" spans="34:34" x14ac:dyDescent="0.35">
      <c r="AH4190" s="16" t="str">
        <f>IF(AND(B4190="Premier League",E4190="Live"),_xlfn.XLOOKUP(_xlfn.TEXTJOIN(" vs ",,C4190:D4190),Calendar!G:G,Calendar!B:B),IF(AND(B4190="Premier League",E4190="Highlights"),_xlfn.XLOOKUP(H4190,Calendar!O:O,Calendar!N:N,,-1),""))</f>
        <v/>
      </c>
    </row>
    <row r="4191" spans="34:34" x14ac:dyDescent="0.35">
      <c r="AH4191" s="16" t="str">
        <f>IF(AND(B4191="Premier League",E4191="Live"),_xlfn.XLOOKUP(_xlfn.TEXTJOIN(" vs ",,C4191:D4191),Calendar!G:G,Calendar!B:B),IF(AND(B4191="Premier League",E4191="Highlights"),_xlfn.XLOOKUP(H4191,Calendar!O:O,Calendar!N:N,,-1),""))</f>
        <v/>
      </c>
    </row>
    <row r="4192" spans="34:34" x14ac:dyDescent="0.35">
      <c r="AH4192" s="16" t="str">
        <f>IF(AND(B4192="Premier League",E4192="Live"),_xlfn.XLOOKUP(_xlfn.TEXTJOIN(" vs ",,C4192:D4192),Calendar!G:G,Calendar!B:B),IF(AND(B4192="Premier League",E4192="Highlights"),_xlfn.XLOOKUP(H4192,Calendar!O:O,Calendar!N:N,,-1),""))</f>
        <v/>
      </c>
    </row>
    <row r="4193" spans="34:34" x14ac:dyDescent="0.35">
      <c r="AH4193" s="16" t="str">
        <f>IF(AND(B4193="Premier League",E4193="Live"),_xlfn.XLOOKUP(_xlfn.TEXTJOIN(" vs ",,C4193:D4193),Calendar!G:G,Calendar!B:B),IF(AND(B4193="Premier League",E4193="Highlights"),_xlfn.XLOOKUP(H4193,Calendar!O:O,Calendar!N:N,,-1),""))</f>
        <v/>
      </c>
    </row>
    <row r="4194" spans="34:34" x14ac:dyDescent="0.35">
      <c r="AH4194" s="16" t="str">
        <f>IF(AND(B4194="Premier League",E4194="Live"),_xlfn.XLOOKUP(_xlfn.TEXTJOIN(" vs ",,C4194:D4194),Calendar!G:G,Calendar!B:B),IF(AND(B4194="Premier League",E4194="Highlights"),_xlfn.XLOOKUP(H4194,Calendar!O:O,Calendar!N:N,,-1),""))</f>
        <v/>
      </c>
    </row>
    <row r="4195" spans="34:34" x14ac:dyDescent="0.35">
      <c r="AH4195" s="16" t="str">
        <f>IF(AND(B4195="Premier League",E4195="Live"),_xlfn.XLOOKUP(_xlfn.TEXTJOIN(" vs ",,C4195:D4195),Calendar!G:G,Calendar!B:B),IF(AND(B4195="Premier League",E4195="Highlights"),_xlfn.XLOOKUP(H4195,Calendar!O:O,Calendar!N:N,,-1),""))</f>
        <v/>
      </c>
    </row>
    <row r="4196" spans="34:34" x14ac:dyDescent="0.35">
      <c r="AH4196" s="16" t="str">
        <f>IF(AND(B4196="Premier League",E4196="Live"),_xlfn.XLOOKUP(_xlfn.TEXTJOIN(" vs ",,C4196:D4196),Calendar!G:G,Calendar!B:B),IF(AND(B4196="Premier League",E4196="Highlights"),_xlfn.XLOOKUP(H4196,Calendar!O:O,Calendar!N:N,,-1),""))</f>
        <v/>
      </c>
    </row>
    <row r="4197" spans="34:34" x14ac:dyDescent="0.35">
      <c r="AH4197" s="16" t="str">
        <f>IF(AND(B4197="Premier League",E4197="Live"),_xlfn.XLOOKUP(_xlfn.TEXTJOIN(" vs ",,C4197:D4197),Calendar!G:G,Calendar!B:B),IF(AND(B4197="Premier League",E4197="Highlights"),_xlfn.XLOOKUP(H4197,Calendar!O:O,Calendar!N:N,,-1),""))</f>
        <v/>
      </c>
    </row>
    <row r="4198" spans="34:34" x14ac:dyDescent="0.35">
      <c r="AH4198" s="16" t="str">
        <f>IF(AND(B4198="Premier League",E4198="Live"),_xlfn.XLOOKUP(_xlfn.TEXTJOIN(" vs ",,C4198:D4198),Calendar!G:G,Calendar!B:B),IF(AND(B4198="Premier League",E4198="Highlights"),_xlfn.XLOOKUP(H4198,Calendar!O:O,Calendar!N:N,,-1),""))</f>
        <v/>
      </c>
    </row>
    <row r="4199" spans="34:34" x14ac:dyDescent="0.35">
      <c r="AH4199" s="16" t="str">
        <f>IF(AND(B4199="Premier League",E4199="Live"),_xlfn.XLOOKUP(_xlfn.TEXTJOIN(" vs ",,C4199:D4199),Calendar!G:G,Calendar!B:B),IF(AND(B4199="Premier League",E4199="Highlights"),_xlfn.XLOOKUP(H4199,Calendar!O:O,Calendar!N:N,,-1),""))</f>
        <v/>
      </c>
    </row>
    <row r="4200" spans="34:34" x14ac:dyDescent="0.35">
      <c r="AH4200" s="16" t="str">
        <f>IF(AND(B4200="Premier League",E4200="Live"),_xlfn.XLOOKUP(_xlfn.TEXTJOIN(" vs ",,C4200:D4200),Calendar!G:G,Calendar!B:B),IF(AND(B4200="Premier League",E4200="Highlights"),_xlfn.XLOOKUP(H4200,Calendar!O:O,Calendar!N:N,,-1),""))</f>
        <v/>
      </c>
    </row>
    <row r="4201" spans="34:34" x14ac:dyDescent="0.35">
      <c r="AH4201" s="16" t="str">
        <f>IF(AND(B4201="Premier League",E4201="Live"),_xlfn.XLOOKUP(_xlfn.TEXTJOIN(" vs ",,C4201:D4201),Calendar!G:G,Calendar!B:B),IF(AND(B4201="Premier League",E4201="Highlights"),_xlfn.XLOOKUP(H4201,Calendar!O:O,Calendar!N:N,,-1),""))</f>
        <v/>
      </c>
    </row>
    <row r="4202" spans="34:34" x14ac:dyDescent="0.35">
      <c r="AH4202" s="16" t="str">
        <f>IF(AND(B4202="Premier League",E4202="Live"),_xlfn.XLOOKUP(_xlfn.TEXTJOIN(" vs ",,C4202:D4202),Calendar!G:G,Calendar!B:B),IF(AND(B4202="Premier League",E4202="Highlights"),_xlfn.XLOOKUP(H4202,Calendar!O:O,Calendar!N:N,,-1),""))</f>
        <v/>
      </c>
    </row>
    <row r="4203" spans="34:34" x14ac:dyDescent="0.35">
      <c r="AH4203" s="16" t="str">
        <f>IF(AND(B4203="Premier League",E4203="Live"),_xlfn.XLOOKUP(_xlfn.TEXTJOIN(" vs ",,C4203:D4203),Calendar!G:G,Calendar!B:B),IF(AND(B4203="Premier League",E4203="Highlights"),_xlfn.XLOOKUP(H4203,Calendar!O:O,Calendar!N:N,,-1),""))</f>
        <v/>
      </c>
    </row>
    <row r="4204" spans="34:34" x14ac:dyDescent="0.35">
      <c r="AH4204" s="16" t="str">
        <f>IF(AND(B4204="Premier League",E4204="Live"),_xlfn.XLOOKUP(_xlfn.TEXTJOIN(" vs ",,C4204:D4204),Calendar!G:G,Calendar!B:B),IF(AND(B4204="Premier League",E4204="Highlights"),_xlfn.XLOOKUP(H4204,Calendar!O:O,Calendar!N:N,,-1),""))</f>
        <v/>
      </c>
    </row>
    <row r="4205" spans="34:34" x14ac:dyDescent="0.35">
      <c r="AH4205" s="16" t="str">
        <f>IF(AND(B4205="Premier League",E4205="Live"),_xlfn.XLOOKUP(_xlfn.TEXTJOIN(" vs ",,C4205:D4205),Calendar!G:G,Calendar!B:B),IF(AND(B4205="Premier League",E4205="Highlights"),_xlfn.XLOOKUP(H4205,Calendar!O:O,Calendar!N:N,,-1),""))</f>
        <v/>
      </c>
    </row>
    <row r="4206" spans="34:34" x14ac:dyDescent="0.35">
      <c r="AH4206" s="16" t="str">
        <f>IF(AND(B4206="Premier League",E4206="Live"),_xlfn.XLOOKUP(_xlfn.TEXTJOIN(" vs ",,C4206:D4206),Calendar!G:G,Calendar!B:B),IF(AND(B4206="Premier League",E4206="Highlights"),_xlfn.XLOOKUP(H4206,Calendar!O:O,Calendar!N:N,,-1),""))</f>
        <v/>
      </c>
    </row>
    <row r="4207" spans="34:34" x14ac:dyDescent="0.35">
      <c r="AH4207" s="16" t="str">
        <f>IF(AND(B4207="Premier League",E4207="Live"),_xlfn.XLOOKUP(_xlfn.TEXTJOIN(" vs ",,C4207:D4207),Calendar!G:G,Calendar!B:B),IF(AND(B4207="Premier League",E4207="Highlights"),_xlfn.XLOOKUP(H4207,Calendar!O:O,Calendar!N:N,,-1),""))</f>
        <v/>
      </c>
    </row>
    <row r="4208" spans="34:34" x14ac:dyDescent="0.35">
      <c r="AH4208" s="16" t="str">
        <f>IF(AND(B4208="Premier League",E4208="Live"),_xlfn.XLOOKUP(_xlfn.TEXTJOIN(" vs ",,C4208:D4208),Calendar!G:G,Calendar!B:B),IF(AND(B4208="Premier League",E4208="Highlights"),_xlfn.XLOOKUP(H4208,Calendar!O:O,Calendar!N:N,,-1),""))</f>
        <v/>
      </c>
    </row>
    <row r="4209" spans="34:34" x14ac:dyDescent="0.35">
      <c r="AH4209" s="16" t="str">
        <f>IF(AND(B4209="Premier League",E4209="Live"),_xlfn.XLOOKUP(_xlfn.TEXTJOIN(" vs ",,C4209:D4209),Calendar!G:G,Calendar!B:B),IF(AND(B4209="Premier League",E4209="Highlights"),_xlfn.XLOOKUP(H4209,Calendar!O:O,Calendar!N:N,,-1),""))</f>
        <v/>
      </c>
    </row>
    <row r="4210" spans="34:34" x14ac:dyDescent="0.35">
      <c r="AH4210" s="16" t="str">
        <f>IF(AND(B4210="Premier League",E4210="Live"),_xlfn.XLOOKUP(_xlfn.TEXTJOIN(" vs ",,C4210:D4210),Calendar!G:G,Calendar!B:B),IF(AND(B4210="Premier League",E4210="Highlights"),_xlfn.XLOOKUP(H4210,Calendar!O:O,Calendar!N:N,,-1),""))</f>
        <v/>
      </c>
    </row>
    <row r="4211" spans="34:34" x14ac:dyDescent="0.35">
      <c r="AH4211" s="16" t="str">
        <f>IF(AND(B4211="Premier League",E4211="Live"),_xlfn.XLOOKUP(_xlfn.TEXTJOIN(" vs ",,C4211:D4211),Calendar!G:G,Calendar!B:B),IF(AND(B4211="Premier League",E4211="Highlights"),_xlfn.XLOOKUP(H4211,Calendar!O:O,Calendar!N:N,,-1),""))</f>
        <v/>
      </c>
    </row>
    <row r="4212" spans="34:34" x14ac:dyDescent="0.35">
      <c r="AH4212" s="16" t="str">
        <f>IF(AND(B4212="Premier League",E4212="Live"),_xlfn.XLOOKUP(_xlfn.TEXTJOIN(" vs ",,C4212:D4212),Calendar!G:G,Calendar!B:B),IF(AND(B4212="Premier League",E4212="Highlights"),_xlfn.XLOOKUP(H4212,Calendar!O:O,Calendar!N:N,,-1),""))</f>
        <v/>
      </c>
    </row>
    <row r="4213" spans="34:34" x14ac:dyDescent="0.35">
      <c r="AH4213" s="16" t="str">
        <f>IF(AND(B4213="Premier League",E4213="Live"),_xlfn.XLOOKUP(_xlfn.TEXTJOIN(" vs ",,C4213:D4213),Calendar!G:G,Calendar!B:B),IF(AND(B4213="Premier League",E4213="Highlights"),_xlfn.XLOOKUP(H4213,Calendar!O:O,Calendar!N:N,,-1),""))</f>
        <v/>
      </c>
    </row>
    <row r="4214" spans="34:34" x14ac:dyDescent="0.35">
      <c r="AH4214" s="16" t="str">
        <f>IF(AND(B4214="Premier League",E4214="Live"),_xlfn.XLOOKUP(_xlfn.TEXTJOIN(" vs ",,C4214:D4214),Calendar!G:G,Calendar!B:B),IF(AND(B4214="Premier League",E4214="Highlights"),_xlfn.XLOOKUP(H4214,Calendar!O:O,Calendar!N:N,,-1),""))</f>
        <v/>
      </c>
    </row>
    <row r="4215" spans="34:34" x14ac:dyDescent="0.35">
      <c r="AH4215" s="16" t="str">
        <f>IF(AND(B4215="Premier League",E4215="Live"),_xlfn.XLOOKUP(_xlfn.TEXTJOIN(" vs ",,C4215:D4215),Calendar!G:G,Calendar!B:B),IF(AND(B4215="Premier League",E4215="Highlights"),_xlfn.XLOOKUP(H4215,Calendar!O:O,Calendar!N:N,,-1),""))</f>
        <v/>
      </c>
    </row>
    <row r="4216" spans="34:34" x14ac:dyDescent="0.35">
      <c r="AH4216" s="16" t="str">
        <f>IF(AND(B4216="Premier League",E4216="Live"),_xlfn.XLOOKUP(_xlfn.TEXTJOIN(" vs ",,C4216:D4216),Calendar!G:G,Calendar!B:B),IF(AND(B4216="Premier League",E4216="Highlights"),_xlfn.XLOOKUP(H4216,Calendar!O:O,Calendar!N:N,,-1),""))</f>
        <v/>
      </c>
    </row>
    <row r="4217" spans="34:34" x14ac:dyDescent="0.35">
      <c r="AH4217" s="16" t="str">
        <f>IF(AND(B4217="Premier League",E4217="Live"),_xlfn.XLOOKUP(_xlfn.TEXTJOIN(" vs ",,C4217:D4217),Calendar!G:G,Calendar!B:B),IF(AND(B4217="Premier League",E4217="Highlights"),_xlfn.XLOOKUP(H4217,Calendar!O:O,Calendar!N:N,,-1),""))</f>
        <v/>
      </c>
    </row>
    <row r="4218" spans="34:34" x14ac:dyDescent="0.35">
      <c r="AH4218" s="16" t="str">
        <f>IF(AND(B4218="Premier League",E4218="Live"),_xlfn.XLOOKUP(_xlfn.TEXTJOIN(" vs ",,C4218:D4218),Calendar!G:G,Calendar!B:B),IF(AND(B4218="Premier League",E4218="Highlights"),_xlfn.XLOOKUP(H4218,Calendar!O:O,Calendar!N:N,,-1),""))</f>
        <v/>
      </c>
    </row>
    <row r="4219" spans="34:34" x14ac:dyDescent="0.35">
      <c r="AH4219" s="16" t="str">
        <f>IF(AND(B4219="Premier League",E4219="Live"),_xlfn.XLOOKUP(_xlfn.TEXTJOIN(" vs ",,C4219:D4219),Calendar!G:G,Calendar!B:B),IF(AND(B4219="Premier League",E4219="Highlights"),_xlfn.XLOOKUP(H4219,Calendar!O:O,Calendar!N:N,,-1),""))</f>
        <v/>
      </c>
    </row>
    <row r="4220" spans="34:34" x14ac:dyDescent="0.35">
      <c r="AH4220" s="16" t="str">
        <f>IF(AND(B4220="Premier League",E4220="Live"),_xlfn.XLOOKUP(_xlfn.TEXTJOIN(" vs ",,C4220:D4220),Calendar!G:G,Calendar!B:B),IF(AND(B4220="Premier League",E4220="Highlights"),_xlfn.XLOOKUP(H4220,Calendar!O:O,Calendar!N:N,,-1),""))</f>
        <v/>
      </c>
    </row>
    <row r="4221" spans="34:34" x14ac:dyDescent="0.35">
      <c r="AH4221" s="16" t="str">
        <f>IF(AND(B4221="Premier League",E4221="Live"),_xlfn.XLOOKUP(_xlfn.TEXTJOIN(" vs ",,C4221:D4221),Calendar!G:G,Calendar!B:B),IF(AND(B4221="Premier League",E4221="Highlights"),_xlfn.XLOOKUP(H4221,Calendar!O:O,Calendar!N:N,,-1),""))</f>
        <v/>
      </c>
    </row>
    <row r="4222" spans="34:34" x14ac:dyDescent="0.35">
      <c r="AH4222" s="16" t="str">
        <f>IF(AND(B4222="Premier League",E4222="Live"),_xlfn.XLOOKUP(_xlfn.TEXTJOIN(" vs ",,C4222:D4222),Calendar!G:G,Calendar!B:B),IF(AND(B4222="Premier League",E4222="Highlights"),_xlfn.XLOOKUP(H4222,Calendar!O:O,Calendar!N:N,,-1),""))</f>
        <v/>
      </c>
    </row>
    <row r="4223" spans="34:34" x14ac:dyDescent="0.35">
      <c r="AH4223" s="16" t="str">
        <f>IF(AND(B4223="Premier League",E4223="Live"),_xlfn.XLOOKUP(_xlfn.TEXTJOIN(" vs ",,C4223:D4223),Calendar!G:G,Calendar!B:B),IF(AND(B4223="Premier League",E4223="Highlights"),_xlfn.XLOOKUP(H4223,Calendar!O:O,Calendar!N:N,,-1),""))</f>
        <v/>
      </c>
    </row>
    <row r="4224" spans="34:34" x14ac:dyDescent="0.35">
      <c r="AH4224" s="16" t="str">
        <f>IF(AND(B4224="Premier League",E4224="Live"),_xlfn.XLOOKUP(_xlfn.TEXTJOIN(" vs ",,C4224:D4224),Calendar!G:G,Calendar!B:B),IF(AND(B4224="Premier League",E4224="Highlights"),_xlfn.XLOOKUP(H4224,Calendar!O:O,Calendar!N:N,,-1),""))</f>
        <v/>
      </c>
    </row>
    <row r="4225" spans="34:34" x14ac:dyDescent="0.35">
      <c r="AH4225" s="16" t="str">
        <f>IF(AND(B4225="Premier League",E4225="Live"),_xlfn.XLOOKUP(_xlfn.TEXTJOIN(" vs ",,C4225:D4225),Calendar!G:G,Calendar!B:B),IF(AND(B4225="Premier League",E4225="Highlights"),_xlfn.XLOOKUP(H4225,Calendar!O:O,Calendar!N:N,,-1),""))</f>
        <v/>
      </c>
    </row>
    <row r="4226" spans="34:34" x14ac:dyDescent="0.35">
      <c r="AH4226" s="16" t="str">
        <f>IF(AND(B4226="Premier League",E4226="Live"),_xlfn.XLOOKUP(_xlfn.TEXTJOIN(" vs ",,C4226:D4226),Calendar!G:G,Calendar!B:B),IF(AND(B4226="Premier League",E4226="Highlights"),_xlfn.XLOOKUP(H4226,Calendar!O:O,Calendar!N:N,,-1),""))</f>
        <v/>
      </c>
    </row>
    <row r="4227" spans="34:34" x14ac:dyDescent="0.35">
      <c r="AH4227" s="16" t="str">
        <f>IF(AND(B4227="Premier League",E4227="Live"),_xlfn.XLOOKUP(_xlfn.TEXTJOIN(" vs ",,C4227:D4227),Calendar!G:G,Calendar!B:B),IF(AND(B4227="Premier League",E4227="Highlights"),_xlfn.XLOOKUP(H4227,Calendar!O:O,Calendar!N:N,,-1),""))</f>
        <v/>
      </c>
    </row>
    <row r="4228" spans="34:34" x14ac:dyDescent="0.35">
      <c r="AH4228" s="16" t="str">
        <f>IF(AND(B4228="Premier League",E4228="Live"),_xlfn.XLOOKUP(_xlfn.TEXTJOIN(" vs ",,C4228:D4228),Calendar!G:G,Calendar!B:B),IF(AND(B4228="Premier League",E4228="Highlights"),_xlfn.XLOOKUP(H4228,Calendar!O:O,Calendar!N:N,,-1),""))</f>
        <v/>
      </c>
    </row>
    <row r="4229" spans="34:34" x14ac:dyDescent="0.35">
      <c r="AH4229" s="16" t="str">
        <f>IF(AND(B4229="Premier League",E4229="Live"),_xlfn.XLOOKUP(_xlfn.TEXTJOIN(" vs ",,C4229:D4229),Calendar!G:G,Calendar!B:B),IF(AND(B4229="Premier League",E4229="Highlights"),_xlfn.XLOOKUP(H4229,Calendar!O:O,Calendar!N:N,,-1),""))</f>
        <v/>
      </c>
    </row>
    <row r="4230" spans="34:34" x14ac:dyDescent="0.35">
      <c r="AH4230" s="16" t="str">
        <f>IF(AND(B4230="Premier League",E4230="Live"),_xlfn.XLOOKUP(_xlfn.TEXTJOIN(" vs ",,C4230:D4230),Calendar!G:G,Calendar!B:B),IF(AND(B4230="Premier League",E4230="Highlights"),_xlfn.XLOOKUP(H4230,Calendar!O:O,Calendar!N:N,,-1),""))</f>
        <v/>
      </c>
    </row>
    <row r="4231" spans="34:34" x14ac:dyDescent="0.35">
      <c r="AH4231" s="16" t="str">
        <f>IF(AND(B4231="Premier League",E4231="Live"),_xlfn.XLOOKUP(_xlfn.TEXTJOIN(" vs ",,C4231:D4231),Calendar!G:G,Calendar!B:B),IF(AND(B4231="Premier League",E4231="Highlights"),_xlfn.XLOOKUP(H4231,Calendar!O:O,Calendar!N:N,,-1),""))</f>
        <v/>
      </c>
    </row>
    <row r="4232" spans="34:34" x14ac:dyDescent="0.35">
      <c r="AH4232" s="16" t="str">
        <f>IF(AND(B4232="Premier League",E4232="Live"),_xlfn.XLOOKUP(_xlfn.TEXTJOIN(" vs ",,C4232:D4232),Calendar!G:G,Calendar!B:B),IF(AND(B4232="Premier League",E4232="Highlights"),_xlfn.XLOOKUP(H4232,Calendar!O:O,Calendar!N:N,,-1),""))</f>
        <v/>
      </c>
    </row>
    <row r="4233" spans="34:34" x14ac:dyDescent="0.35">
      <c r="AH4233" s="16" t="str">
        <f>IF(AND(B4233="Premier League",E4233="Live"),_xlfn.XLOOKUP(_xlfn.TEXTJOIN(" vs ",,C4233:D4233),Calendar!G:G,Calendar!B:B),IF(AND(B4233="Premier League",E4233="Highlights"),_xlfn.XLOOKUP(H4233,Calendar!O:O,Calendar!N:N,,-1),""))</f>
        <v/>
      </c>
    </row>
    <row r="4234" spans="34:34" x14ac:dyDescent="0.35">
      <c r="AH4234" s="16" t="str">
        <f>IF(AND(B4234="Premier League",E4234="Live"),_xlfn.XLOOKUP(_xlfn.TEXTJOIN(" vs ",,C4234:D4234),Calendar!G:G,Calendar!B:B),IF(AND(B4234="Premier League",E4234="Highlights"),_xlfn.XLOOKUP(H4234,Calendar!O:O,Calendar!N:N,,-1),""))</f>
        <v/>
      </c>
    </row>
    <row r="4235" spans="34:34" x14ac:dyDescent="0.35">
      <c r="AH4235" s="16" t="str">
        <f>IF(AND(B4235="Premier League",E4235="Live"),_xlfn.XLOOKUP(_xlfn.TEXTJOIN(" vs ",,C4235:D4235),Calendar!G:G,Calendar!B:B),IF(AND(B4235="Premier League",E4235="Highlights"),_xlfn.XLOOKUP(H4235,Calendar!O:O,Calendar!N:N,,-1),""))</f>
        <v/>
      </c>
    </row>
    <row r="4236" spans="34:34" x14ac:dyDescent="0.35">
      <c r="AH4236" s="16" t="str">
        <f>IF(AND(B4236="Premier League",E4236="Live"),_xlfn.XLOOKUP(_xlfn.TEXTJOIN(" vs ",,C4236:D4236),Calendar!G:G,Calendar!B:B),IF(AND(B4236="Premier League",E4236="Highlights"),_xlfn.XLOOKUP(H4236,Calendar!O:O,Calendar!N:N,,-1),""))</f>
        <v/>
      </c>
    </row>
    <row r="4237" spans="34:34" x14ac:dyDescent="0.35">
      <c r="AH4237" s="16" t="str">
        <f>IF(AND(B4237="Premier League",E4237="Live"),_xlfn.XLOOKUP(_xlfn.TEXTJOIN(" vs ",,C4237:D4237),Calendar!G:G,Calendar!B:B),IF(AND(B4237="Premier League",E4237="Highlights"),_xlfn.XLOOKUP(H4237,Calendar!O:O,Calendar!N:N,,-1),""))</f>
        <v/>
      </c>
    </row>
    <row r="4238" spans="34:34" x14ac:dyDescent="0.35">
      <c r="AH4238" s="16" t="str">
        <f>IF(AND(B4238="Premier League",E4238="Live"),_xlfn.XLOOKUP(_xlfn.TEXTJOIN(" vs ",,C4238:D4238),Calendar!G:G,Calendar!B:B),IF(AND(B4238="Premier League",E4238="Highlights"),_xlfn.XLOOKUP(H4238,Calendar!O:O,Calendar!N:N,,-1),""))</f>
        <v/>
      </c>
    </row>
    <row r="4239" spans="34:34" x14ac:dyDescent="0.35">
      <c r="AH4239" s="16" t="str">
        <f>IF(AND(B4239="Premier League",E4239="Live"),_xlfn.XLOOKUP(_xlfn.TEXTJOIN(" vs ",,C4239:D4239),Calendar!G:G,Calendar!B:B),IF(AND(B4239="Premier League",E4239="Highlights"),_xlfn.XLOOKUP(H4239,Calendar!O:O,Calendar!N:N,,-1),""))</f>
        <v/>
      </c>
    </row>
    <row r="4240" spans="34:34" x14ac:dyDescent="0.35">
      <c r="AH4240" s="16" t="str">
        <f>IF(AND(B4240="Premier League",E4240="Live"),_xlfn.XLOOKUP(_xlfn.TEXTJOIN(" vs ",,C4240:D4240),Calendar!G:G,Calendar!B:B),IF(AND(B4240="Premier League",E4240="Highlights"),_xlfn.XLOOKUP(H4240,Calendar!O:O,Calendar!N:N,,-1),""))</f>
        <v/>
      </c>
    </row>
    <row r="4241" spans="34:34" x14ac:dyDescent="0.35">
      <c r="AH4241" s="16" t="str">
        <f>IF(AND(B4241="Premier League",E4241="Live"),_xlfn.XLOOKUP(_xlfn.TEXTJOIN(" vs ",,C4241:D4241),Calendar!G:G,Calendar!B:B),IF(AND(B4241="Premier League",E4241="Highlights"),_xlfn.XLOOKUP(H4241,Calendar!O:O,Calendar!N:N,,-1),""))</f>
        <v/>
      </c>
    </row>
    <row r="4242" spans="34:34" x14ac:dyDescent="0.35">
      <c r="AH4242" s="16" t="str">
        <f>IF(AND(B4242="Premier League",E4242="Live"),_xlfn.XLOOKUP(_xlfn.TEXTJOIN(" vs ",,C4242:D4242),Calendar!G:G,Calendar!B:B),IF(AND(B4242="Premier League",E4242="Highlights"),_xlfn.XLOOKUP(H4242,Calendar!O:O,Calendar!N:N,,-1),""))</f>
        <v/>
      </c>
    </row>
    <row r="4243" spans="34:34" x14ac:dyDescent="0.35">
      <c r="AH4243" s="16" t="str">
        <f>IF(AND(B4243="Premier League",E4243="Live"),_xlfn.XLOOKUP(_xlfn.TEXTJOIN(" vs ",,C4243:D4243),Calendar!G:G,Calendar!B:B),IF(AND(B4243="Premier League",E4243="Highlights"),_xlfn.XLOOKUP(H4243,Calendar!O:O,Calendar!N:N,,-1),""))</f>
        <v/>
      </c>
    </row>
    <row r="4244" spans="34:34" x14ac:dyDescent="0.35">
      <c r="AH4244" s="16" t="str">
        <f>IF(AND(B4244="Premier League",E4244="Live"),_xlfn.XLOOKUP(_xlfn.TEXTJOIN(" vs ",,C4244:D4244),Calendar!G:G,Calendar!B:B),IF(AND(B4244="Premier League",E4244="Highlights"),_xlfn.XLOOKUP(H4244,Calendar!O:O,Calendar!N:N,,-1),""))</f>
        <v/>
      </c>
    </row>
    <row r="4245" spans="34:34" x14ac:dyDescent="0.35">
      <c r="AH4245" s="16" t="str">
        <f>IF(AND(B4245="Premier League",E4245="Live"),_xlfn.XLOOKUP(_xlfn.TEXTJOIN(" vs ",,C4245:D4245),Calendar!G:G,Calendar!B:B),IF(AND(B4245="Premier League",E4245="Highlights"),_xlfn.XLOOKUP(H4245,Calendar!O:O,Calendar!N:N,,-1),""))</f>
        <v/>
      </c>
    </row>
    <row r="4246" spans="34:34" x14ac:dyDescent="0.35">
      <c r="AH4246" s="16" t="str">
        <f>IF(AND(B4246="Premier League",E4246="Live"),_xlfn.XLOOKUP(_xlfn.TEXTJOIN(" vs ",,C4246:D4246),Calendar!G:G,Calendar!B:B),IF(AND(B4246="Premier League",E4246="Highlights"),_xlfn.XLOOKUP(H4246,Calendar!O:O,Calendar!N:N,,-1),""))</f>
        <v/>
      </c>
    </row>
    <row r="4247" spans="34:34" x14ac:dyDescent="0.35">
      <c r="AH4247" s="16" t="str">
        <f>IF(AND(B4247="Premier League",E4247="Live"),_xlfn.XLOOKUP(_xlfn.TEXTJOIN(" vs ",,C4247:D4247),Calendar!G:G,Calendar!B:B),IF(AND(B4247="Premier League",E4247="Highlights"),_xlfn.XLOOKUP(H4247,Calendar!O:O,Calendar!N:N,,-1),""))</f>
        <v/>
      </c>
    </row>
    <row r="4248" spans="34:34" x14ac:dyDescent="0.35">
      <c r="AH4248" s="16" t="str">
        <f>IF(AND(B4248="Premier League",E4248="Live"),_xlfn.XLOOKUP(_xlfn.TEXTJOIN(" vs ",,C4248:D4248),Calendar!G:G,Calendar!B:B),IF(AND(B4248="Premier League",E4248="Highlights"),_xlfn.XLOOKUP(H4248,Calendar!O:O,Calendar!N:N,,-1),""))</f>
        <v/>
      </c>
    </row>
    <row r="4249" spans="34:34" x14ac:dyDescent="0.35">
      <c r="AH4249" s="16" t="str">
        <f>IF(AND(B4249="Premier League",E4249="Live"),_xlfn.XLOOKUP(_xlfn.TEXTJOIN(" vs ",,C4249:D4249),Calendar!G:G,Calendar!B:B),IF(AND(B4249="Premier League",E4249="Highlights"),_xlfn.XLOOKUP(H4249,Calendar!O:O,Calendar!N:N,,-1),""))</f>
        <v/>
      </c>
    </row>
    <row r="4250" spans="34:34" x14ac:dyDescent="0.35">
      <c r="AH4250" s="16" t="str">
        <f>IF(AND(B4250="Premier League",E4250="Live"),_xlfn.XLOOKUP(_xlfn.TEXTJOIN(" vs ",,C4250:D4250),Calendar!G:G,Calendar!B:B),IF(AND(B4250="Premier League",E4250="Highlights"),_xlfn.XLOOKUP(H4250,Calendar!O:O,Calendar!N:N,,-1),""))</f>
        <v/>
      </c>
    </row>
    <row r="4251" spans="34:34" x14ac:dyDescent="0.35">
      <c r="AH4251" s="16" t="str">
        <f>IF(AND(B4251="Premier League",E4251="Live"),_xlfn.XLOOKUP(_xlfn.TEXTJOIN(" vs ",,C4251:D4251),Calendar!G:G,Calendar!B:B),IF(AND(B4251="Premier League",E4251="Highlights"),_xlfn.XLOOKUP(H4251,Calendar!O:O,Calendar!N:N,,-1),""))</f>
        <v/>
      </c>
    </row>
    <row r="4252" spans="34:34" x14ac:dyDescent="0.35">
      <c r="AH4252" s="16" t="str">
        <f>IF(AND(B4252="Premier League",E4252="Live"),_xlfn.XLOOKUP(_xlfn.TEXTJOIN(" vs ",,C4252:D4252),Calendar!G:G,Calendar!B:B),IF(AND(B4252="Premier League",E4252="Highlights"),_xlfn.XLOOKUP(H4252,Calendar!O:O,Calendar!N:N,,-1),""))</f>
        <v/>
      </c>
    </row>
    <row r="4253" spans="34:34" x14ac:dyDescent="0.35">
      <c r="AH4253" s="16" t="str">
        <f>IF(AND(B4253="Premier League",E4253="Live"),_xlfn.XLOOKUP(_xlfn.TEXTJOIN(" vs ",,C4253:D4253),Calendar!G:G,Calendar!B:B),IF(AND(B4253="Premier League",E4253="Highlights"),_xlfn.XLOOKUP(H4253,Calendar!O:O,Calendar!N:N,,-1),""))</f>
        <v/>
      </c>
    </row>
    <row r="4254" spans="34:34" x14ac:dyDescent="0.35">
      <c r="AH4254" s="16" t="str">
        <f>IF(AND(B4254="Premier League",E4254="Live"),_xlfn.XLOOKUP(_xlfn.TEXTJOIN(" vs ",,C4254:D4254),Calendar!G:G,Calendar!B:B),IF(AND(B4254="Premier League",E4254="Highlights"),_xlfn.XLOOKUP(H4254,Calendar!O:O,Calendar!N:N,,-1),""))</f>
        <v/>
      </c>
    </row>
    <row r="4255" spans="34:34" x14ac:dyDescent="0.35">
      <c r="AH4255" s="16" t="str">
        <f>IF(AND(B4255="Premier League",E4255="Live"),_xlfn.XLOOKUP(_xlfn.TEXTJOIN(" vs ",,C4255:D4255),Calendar!G:G,Calendar!B:B),IF(AND(B4255="Premier League",E4255="Highlights"),_xlfn.XLOOKUP(H4255,Calendar!O:O,Calendar!N:N,,-1),""))</f>
        <v/>
      </c>
    </row>
    <row r="4256" spans="34:34" x14ac:dyDescent="0.35">
      <c r="AH4256" s="16" t="str">
        <f>IF(AND(B4256="Premier League",E4256="Live"),_xlfn.XLOOKUP(_xlfn.TEXTJOIN(" vs ",,C4256:D4256),Calendar!G:G,Calendar!B:B),IF(AND(B4256="Premier League",E4256="Highlights"),_xlfn.XLOOKUP(H4256,Calendar!O:O,Calendar!N:N,,-1),""))</f>
        <v/>
      </c>
    </row>
    <row r="4257" spans="34:34" x14ac:dyDescent="0.35">
      <c r="AH4257" s="16" t="str">
        <f>IF(AND(B4257="Premier League",E4257="Live"),_xlfn.XLOOKUP(_xlfn.TEXTJOIN(" vs ",,C4257:D4257),Calendar!G:G,Calendar!B:B),IF(AND(B4257="Premier League",E4257="Highlights"),_xlfn.XLOOKUP(H4257,Calendar!O:O,Calendar!N:N,,-1),""))</f>
        <v/>
      </c>
    </row>
    <row r="4258" spans="34:34" x14ac:dyDescent="0.35">
      <c r="AH4258" s="16" t="str">
        <f>IF(AND(B4258="Premier League",E4258="Live"),_xlfn.XLOOKUP(_xlfn.TEXTJOIN(" vs ",,C4258:D4258),Calendar!G:G,Calendar!B:B),IF(AND(B4258="Premier League",E4258="Highlights"),_xlfn.XLOOKUP(H4258,Calendar!O:O,Calendar!N:N,,-1),""))</f>
        <v/>
      </c>
    </row>
    <row r="4259" spans="34:34" x14ac:dyDescent="0.35">
      <c r="AH4259" s="16" t="str">
        <f>IF(AND(B4259="Premier League",E4259="Live"),_xlfn.XLOOKUP(_xlfn.TEXTJOIN(" vs ",,C4259:D4259),Calendar!G:G,Calendar!B:B),IF(AND(B4259="Premier League",E4259="Highlights"),_xlfn.XLOOKUP(H4259,Calendar!O:O,Calendar!N:N,,-1),""))</f>
        <v/>
      </c>
    </row>
    <row r="4260" spans="34:34" x14ac:dyDescent="0.35">
      <c r="AH4260" s="16" t="str">
        <f>IF(AND(B4260="Premier League",E4260="Live"),_xlfn.XLOOKUP(_xlfn.TEXTJOIN(" vs ",,C4260:D4260),Calendar!G:G,Calendar!B:B),IF(AND(B4260="Premier League",E4260="Highlights"),_xlfn.XLOOKUP(H4260,Calendar!O:O,Calendar!N:N,,-1),""))</f>
        <v/>
      </c>
    </row>
    <row r="4261" spans="34:34" x14ac:dyDescent="0.35">
      <c r="AH4261" s="16" t="str">
        <f>IF(AND(B4261="Premier League",E4261="Live"),_xlfn.XLOOKUP(_xlfn.TEXTJOIN(" vs ",,C4261:D4261),Calendar!G:G,Calendar!B:B),IF(AND(B4261="Premier League",E4261="Highlights"),_xlfn.XLOOKUP(H4261,Calendar!O:O,Calendar!N:N,,-1),""))</f>
        <v/>
      </c>
    </row>
    <row r="4262" spans="34:34" x14ac:dyDescent="0.35">
      <c r="AH4262" s="16" t="str">
        <f>IF(AND(B4262="Premier League",E4262="Live"),_xlfn.XLOOKUP(_xlfn.TEXTJOIN(" vs ",,C4262:D4262),Calendar!G:G,Calendar!B:B),IF(AND(B4262="Premier League",E4262="Highlights"),_xlfn.XLOOKUP(H4262,Calendar!O:O,Calendar!N:N,,-1),""))</f>
        <v/>
      </c>
    </row>
    <row r="4263" spans="34:34" x14ac:dyDescent="0.35">
      <c r="AH4263" s="16" t="str">
        <f>IF(AND(B4263="Premier League",E4263="Live"),_xlfn.XLOOKUP(_xlfn.TEXTJOIN(" vs ",,C4263:D4263),Calendar!G:G,Calendar!B:B),IF(AND(B4263="Premier League",E4263="Highlights"),_xlfn.XLOOKUP(H4263,Calendar!O:O,Calendar!N:N,,-1),""))</f>
        <v/>
      </c>
    </row>
    <row r="4264" spans="34:34" x14ac:dyDescent="0.35">
      <c r="AH4264" s="16" t="str">
        <f>IF(AND(B4264="Premier League",E4264="Live"),_xlfn.XLOOKUP(_xlfn.TEXTJOIN(" vs ",,C4264:D4264),Calendar!G:G,Calendar!B:B),IF(AND(B4264="Premier League",E4264="Highlights"),_xlfn.XLOOKUP(H4264,Calendar!O:O,Calendar!N:N,,-1),""))</f>
        <v/>
      </c>
    </row>
    <row r="4265" spans="34:34" x14ac:dyDescent="0.35">
      <c r="AH4265" s="16" t="str">
        <f>IF(AND(B4265="Premier League",E4265="Live"),_xlfn.XLOOKUP(_xlfn.TEXTJOIN(" vs ",,C4265:D4265),Calendar!G:G,Calendar!B:B),IF(AND(B4265="Premier League",E4265="Highlights"),_xlfn.XLOOKUP(H4265,Calendar!O:O,Calendar!N:N,,-1),""))</f>
        <v/>
      </c>
    </row>
    <row r="4266" spans="34:34" x14ac:dyDescent="0.35">
      <c r="AH4266" s="16" t="str">
        <f>IF(AND(B4266="Premier League",E4266="Live"),_xlfn.XLOOKUP(_xlfn.TEXTJOIN(" vs ",,C4266:D4266),Calendar!G:G,Calendar!B:B),IF(AND(B4266="Premier League",E4266="Highlights"),_xlfn.XLOOKUP(H4266,Calendar!O:O,Calendar!N:N,,-1),""))</f>
        <v/>
      </c>
    </row>
    <row r="4267" spans="34:34" x14ac:dyDescent="0.35">
      <c r="AH4267" s="16" t="str">
        <f>IF(AND(B4267="Premier League",E4267="Live"),_xlfn.XLOOKUP(_xlfn.TEXTJOIN(" vs ",,C4267:D4267),Calendar!G:G,Calendar!B:B),IF(AND(B4267="Premier League",E4267="Highlights"),_xlfn.XLOOKUP(H4267,Calendar!O:O,Calendar!N:N,,-1),""))</f>
        <v/>
      </c>
    </row>
    <row r="4268" spans="34:34" x14ac:dyDescent="0.35">
      <c r="AH4268" s="16" t="str">
        <f>IF(AND(B4268="Premier League",E4268="Live"),_xlfn.XLOOKUP(_xlfn.TEXTJOIN(" vs ",,C4268:D4268),Calendar!G:G,Calendar!B:B),IF(AND(B4268="Premier League",E4268="Highlights"),_xlfn.XLOOKUP(H4268,Calendar!O:O,Calendar!N:N,,-1),""))</f>
        <v/>
      </c>
    </row>
    <row r="4269" spans="34:34" x14ac:dyDescent="0.35">
      <c r="AH4269" s="16" t="str">
        <f>IF(AND(B4269="Premier League",E4269="Live"),_xlfn.XLOOKUP(_xlfn.TEXTJOIN(" vs ",,C4269:D4269),Calendar!G:G,Calendar!B:B),IF(AND(B4269="Premier League",E4269="Highlights"),_xlfn.XLOOKUP(H4269,Calendar!O:O,Calendar!N:N,,-1),""))</f>
        <v/>
      </c>
    </row>
    <row r="4270" spans="34:34" x14ac:dyDescent="0.35">
      <c r="AH4270" s="16" t="str">
        <f>IF(AND(B4270="Premier League",E4270="Live"),_xlfn.XLOOKUP(_xlfn.TEXTJOIN(" vs ",,C4270:D4270),Calendar!G:G,Calendar!B:B),IF(AND(B4270="Premier League",E4270="Highlights"),_xlfn.XLOOKUP(H4270,Calendar!O:O,Calendar!N:N,,-1),""))</f>
        <v/>
      </c>
    </row>
    <row r="4271" spans="34:34" x14ac:dyDescent="0.35">
      <c r="AH4271" s="16" t="str">
        <f>IF(AND(B4271="Premier League",E4271="Live"),_xlfn.XLOOKUP(_xlfn.TEXTJOIN(" vs ",,C4271:D4271),Calendar!G:G,Calendar!B:B),IF(AND(B4271="Premier League",E4271="Highlights"),_xlfn.XLOOKUP(H4271,Calendar!O:O,Calendar!N:N,,-1),""))</f>
        <v/>
      </c>
    </row>
    <row r="4272" spans="34:34" x14ac:dyDescent="0.35">
      <c r="AH4272" s="16" t="str">
        <f>IF(AND(B4272="Premier League",E4272="Live"),_xlfn.XLOOKUP(_xlfn.TEXTJOIN(" vs ",,C4272:D4272),Calendar!G:G,Calendar!B:B),IF(AND(B4272="Premier League",E4272="Highlights"),_xlfn.XLOOKUP(H4272,Calendar!O:O,Calendar!N:N,,-1),""))</f>
        <v/>
      </c>
    </row>
    <row r="4273" spans="34:34" x14ac:dyDescent="0.35">
      <c r="AH4273" s="16" t="str">
        <f>IF(AND(B4273="Premier League",E4273="Live"),_xlfn.XLOOKUP(_xlfn.TEXTJOIN(" vs ",,C4273:D4273),Calendar!G:G,Calendar!B:B),IF(AND(B4273="Premier League",E4273="Highlights"),_xlfn.XLOOKUP(H4273,Calendar!O:O,Calendar!N:N,,-1),""))</f>
        <v/>
      </c>
    </row>
    <row r="4274" spans="34:34" x14ac:dyDescent="0.35">
      <c r="AH4274" s="16" t="str">
        <f>IF(AND(B4274="Premier League",E4274="Live"),_xlfn.XLOOKUP(_xlfn.TEXTJOIN(" vs ",,C4274:D4274),Calendar!G:G,Calendar!B:B),IF(AND(B4274="Premier League",E4274="Highlights"),_xlfn.XLOOKUP(H4274,Calendar!O:O,Calendar!N:N,,-1),""))</f>
        <v/>
      </c>
    </row>
    <row r="4275" spans="34:34" x14ac:dyDescent="0.35">
      <c r="AH4275" s="16" t="str">
        <f>IF(AND(B4275="Premier League",E4275="Live"),_xlfn.XLOOKUP(_xlfn.TEXTJOIN(" vs ",,C4275:D4275),Calendar!G:G,Calendar!B:B),IF(AND(B4275="Premier League",E4275="Highlights"),_xlfn.XLOOKUP(H4275,Calendar!O:O,Calendar!N:N,,-1),""))</f>
        <v/>
      </c>
    </row>
    <row r="4276" spans="34:34" x14ac:dyDescent="0.35">
      <c r="AH4276" s="16" t="str">
        <f>IF(AND(B4276="Premier League",E4276="Live"),_xlfn.XLOOKUP(_xlfn.TEXTJOIN(" vs ",,C4276:D4276),Calendar!G:G,Calendar!B:B),IF(AND(B4276="Premier League",E4276="Highlights"),_xlfn.XLOOKUP(H4276,Calendar!O:O,Calendar!N:N,,-1),""))</f>
        <v/>
      </c>
    </row>
    <row r="4277" spans="34:34" x14ac:dyDescent="0.35">
      <c r="AH4277" s="16" t="str">
        <f>IF(AND(B4277="Premier League",E4277="Live"),_xlfn.XLOOKUP(_xlfn.TEXTJOIN(" vs ",,C4277:D4277),Calendar!G:G,Calendar!B:B),IF(AND(B4277="Premier League",E4277="Highlights"),_xlfn.XLOOKUP(H4277,Calendar!O:O,Calendar!N:N,,-1),""))</f>
        <v/>
      </c>
    </row>
    <row r="4278" spans="34:34" x14ac:dyDescent="0.35">
      <c r="AH4278" s="16" t="str">
        <f>IF(AND(B4278="Premier League",E4278="Live"),_xlfn.XLOOKUP(_xlfn.TEXTJOIN(" vs ",,C4278:D4278),Calendar!G:G,Calendar!B:B),IF(AND(B4278="Premier League",E4278="Highlights"),_xlfn.XLOOKUP(H4278,Calendar!O:O,Calendar!N:N,,-1),""))</f>
        <v/>
      </c>
    </row>
    <row r="4279" spans="34:34" x14ac:dyDescent="0.35">
      <c r="AH4279" s="16" t="str">
        <f>IF(AND(B4279="Premier League",E4279="Live"),_xlfn.XLOOKUP(_xlfn.TEXTJOIN(" vs ",,C4279:D4279),Calendar!G:G,Calendar!B:B),IF(AND(B4279="Premier League",E4279="Highlights"),_xlfn.XLOOKUP(H4279,Calendar!O:O,Calendar!N:N,,-1),""))</f>
        <v/>
      </c>
    </row>
    <row r="4280" spans="34:34" x14ac:dyDescent="0.35">
      <c r="AH4280" s="16" t="str">
        <f>IF(AND(B4280="Premier League",E4280="Live"),_xlfn.XLOOKUP(_xlfn.TEXTJOIN(" vs ",,C4280:D4280),Calendar!G:G,Calendar!B:B),IF(AND(B4280="Premier League",E4280="Highlights"),_xlfn.XLOOKUP(H4280,Calendar!O:O,Calendar!N:N,,-1),""))</f>
        <v/>
      </c>
    </row>
    <row r="4281" spans="34:34" x14ac:dyDescent="0.35">
      <c r="AH4281" s="16" t="str">
        <f>IF(AND(B4281="Premier League",E4281="Live"),_xlfn.XLOOKUP(_xlfn.TEXTJOIN(" vs ",,C4281:D4281),Calendar!G:G,Calendar!B:B),IF(AND(B4281="Premier League",E4281="Highlights"),_xlfn.XLOOKUP(H4281,Calendar!O:O,Calendar!N:N,,-1),""))</f>
        <v/>
      </c>
    </row>
    <row r="4282" spans="34:34" x14ac:dyDescent="0.35">
      <c r="AH4282" s="16" t="str">
        <f>IF(AND(B4282="Premier League",E4282="Live"),_xlfn.XLOOKUP(_xlfn.TEXTJOIN(" vs ",,C4282:D4282),Calendar!G:G,Calendar!B:B),IF(AND(B4282="Premier League",E4282="Highlights"),_xlfn.XLOOKUP(H4282,Calendar!O:O,Calendar!N:N,,-1),""))</f>
        <v/>
      </c>
    </row>
    <row r="4283" spans="34:34" x14ac:dyDescent="0.35">
      <c r="AH4283" s="16" t="str">
        <f>IF(AND(B4283="Premier League",E4283="Live"),_xlfn.XLOOKUP(_xlfn.TEXTJOIN(" vs ",,C4283:D4283),Calendar!G:G,Calendar!B:B),IF(AND(B4283="Premier League",E4283="Highlights"),_xlfn.XLOOKUP(H4283,Calendar!O:O,Calendar!N:N,,-1),""))</f>
        <v/>
      </c>
    </row>
    <row r="4284" spans="34:34" x14ac:dyDescent="0.35">
      <c r="AH4284" s="16" t="str">
        <f>IF(AND(B4284="Premier League",E4284="Live"),_xlfn.XLOOKUP(_xlfn.TEXTJOIN(" vs ",,C4284:D4284),Calendar!G:G,Calendar!B:B),IF(AND(B4284="Premier League",E4284="Highlights"),_xlfn.XLOOKUP(H4284,Calendar!O:O,Calendar!N:N,,-1),""))</f>
        <v/>
      </c>
    </row>
    <row r="4285" spans="34:34" x14ac:dyDescent="0.35">
      <c r="AH4285" s="16" t="str">
        <f>IF(AND(B4285="Premier League",E4285="Live"),_xlfn.XLOOKUP(_xlfn.TEXTJOIN(" vs ",,C4285:D4285),Calendar!G:G,Calendar!B:B),IF(AND(B4285="Premier League",E4285="Highlights"),_xlfn.XLOOKUP(H4285,Calendar!O:O,Calendar!N:N,,-1),""))</f>
        <v/>
      </c>
    </row>
    <row r="4286" spans="34:34" x14ac:dyDescent="0.35">
      <c r="AH4286" s="16" t="str">
        <f>IF(AND(B4286="Premier League",E4286="Live"),_xlfn.XLOOKUP(_xlfn.TEXTJOIN(" vs ",,C4286:D4286),Calendar!G:G,Calendar!B:B),IF(AND(B4286="Premier League",E4286="Highlights"),_xlfn.XLOOKUP(H4286,Calendar!O:O,Calendar!N:N,,-1),""))</f>
        <v/>
      </c>
    </row>
    <row r="4287" spans="34:34" x14ac:dyDescent="0.35">
      <c r="AH4287" s="16" t="str">
        <f>IF(AND(B4287="Premier League",E4287="Live"),_xlfn.XLOOKUP(_xlfn.TEXTJOIN(" vs ",,C4287:D4287),Calendar!G:G,Calendar!B:B),IF(AND(B4287="Premier League",E4287="Highlights"),_xlfn.XLOOKUP(H4287,Calendar!O:O,Calendar!N:N,,-1),""))</f>
        <v/>
      </c>
    </row>
    <row r="4288" spans="34:34" x14ac:dyDescent="0.35">
      <c r="AH4288" s="16" t="str">
        <f>IF(AND(B4288="Premier League",E4288="Live"),_xlfn.XLOOKUP(_xlfn.TEXTJOIN(" vs ",,C4288:D4288),Calendar!G:G,Calendar!B:B),IF(AND(B4288="Premier League",E4288="Highlights"),_xlfn.XLOOKUP(H4288,Calendar!O:O,Calendar!N:N,,-1),""))</f>
        <v/>
      </c>
    </row>
    <row r="4289" spans="34:34" x14ac:dyDescent="0.35">
      <c r="AH4289" s="16" t="str">
        <f>IF(AND(B4289="Premier League",E4289="Live"),_xlfn.XLOOKUP(_xlfn.TEXTJOIN(" vs ",,C4289:D4289),Calendar!G:G,Calendar!B:B),IF(AND(B4289="Premier League",E4289="Highlights"),_xlfn.XLOOKUP(H4289,Calendar!O:O,Calendar!N:N,,-1),""))</f>
        <v/>
      </c>
    </row>
    <row r="4290" spans="34:34" x14ac:dyDescent="0.35">
      <c r="AH4290" s="16" t="str">
        <f>IF(AND(B4290="Premier League",E4290="Live"),_xlfn.XLOOKUP(_xlfn.TEXTJOIN(" vs ",,C4290:D4290),Calendar!G:G,Calendar!B:B),IF(AND(B4290="Premier League",E4290="Highlights"),_xlfn.XLOOKUP(H4290,Calendar!O:O,Calendar!N:N,,-1),""))</f>
        <v/>
      </c>
    </row>
    <row r="4291" spans="34:34" x14ac:dyDescent="0.35">
      <c r="AH4291" s="16" t="str">
        <f>IF(AND(B4291="Premier League",E4291="Live"),_xlfn.XLOOKUP(_xlfn.TEXTJOIN(" vs ",,C4291:D4291),Calendar!G:G,Calendar!B:B),IF(AND(B4291="Premier League",E4291="Highlights"),_xlfn.XLOOKUP(H4291,Calendar!O:O,Calendar!N:N,,-1),""))</f>
        <v/>
      </c>
    </row>
    <row r="4292" spans="34:34" x14ac:dyDescent="0.35">
      <c r="AH4292" s="16" t="str">
        <f>IF(AND(B4292="Premier League",E4292="Live"),_xlfn.XLOOKUP(_xlfn.TEXTJOIN(" vs ",,C4292:D4292),Calendar!G:G,Calendar!B:B),IF(AND(B4292="Premier League",E4292="Highlights"),_xlfn.XLOOKUP(H4292,Calendar!O:O,Calendar!N:N,,-1),""))</f>
        <v/>
      </c>
    </row>
    <row r="4293" spans="34:34" x14ac:dyDescent="0.35">
      <c r="AH4293" s="16" t="str">
        <f>IF(AND(B4293="Premier League",E4293="Live"),_xlfn.XLOOKUP(_xlfn.TEXTJOIN(" vs ",,C4293:D4293),Calendar!G:G,Calendar!B:B),IF(AND(B4293="Premier League",E4293="Highlights"),_xlfn.XLOOKUP(H4293,Calendar!O:O,Calendar!N:N,,-1),""))</f>
        <v/>
      </c>
    </row>
    <row r="4294" spans="34:34" x14ac:dyDescent="0.35">
      <c r="AH4294" s="16" t="str">
        <f>IF(AND(B4294="Premier League",E4294="Live"),_xlfn.XLOOKUP(_xlfn.TEXTJOIN(" vs ",,C4294:D4294),Calendar!G:G,Calendar!B:B),IF(AND(B4294="Premier League",E4294="Highlights"),_xlfn.XLOOKUP(H4294,Calendar!O:O,Calendar!N:N,,-1),""))</f>
        <v/>
      </c>
    </row>
    <row r="4295" spans="34:34" x14ac:dyDescent="0.35">
      <c r="AH4295" s="16" t="str">
        <f>IF(AND(B4295="Premier League",E4295="Live"),_xlfn.XLOOKUP(_xlfn.TEXTJOIN(" vs ",,C4295:D4295),Calendar!G:G,Calendar!B:B),IF(AND(B4295="Premier League",E4295="Highlights"),_xlfn.XLOOKUP(H4295,Calendar!O:O,Calendar!N:N,,-1),""))</f>
        <v/>
      </c>
    </row>
    <row r="4296" spans="34:34" x14ac:dyDescent="0.35">
      <c r="AH4296" s="16" t="str">
        <f>IF(AND(B4296="Premier League",E4296="Live"),_xlfn.XLOOKUP(_xlfn.TEXTJOIN(" vs ",,C4296:D4296),Calendar!G:G,Calendar!B:B),IF(AND(B4296="Premier League",E4296="Highlights"),_xlfn.XLOOKUP(H4296,Calendar!O:O,Calendar!N:N,,-1),""))</f>
        <v/>
      </c>
    </row>
    <row r="4297" spans="34:34" x14ac:dyDescent="0.35">
      <c r="AH4297" s="16" t="str">
        <f>IF(AND(B4297="Premier League",E4297="Live"),_xlfn.XLOOKUP(_xlfn.TEXTJOIN(" vs ",,C4297:D4297),Calendar!G:G,Calendar!B:B),IF(AND(B4297="Premier League",E4297="Highlights"),_xlfn.XLOOKUP(H4297,Calendar!O:O,Calendar!N:N,,-1),""))</f>
        <v/>
      </c>
    </row>
    <row r="4298" spans="34:34" x14ac:dyDescent="0.35">
      <c r="AH4298" s="16" t="str">
        <f>IF(AND(B4298="Premier League",E4298="Live"),_xlfn.XLOOKUP(_xlfn.TEXTJOIN(" vs ",,C4298:D4298),Calendar!G:G,Calendar!B:B),IF(AND(B4298="Premier League",E4298="Highlights"),_xlfn.XLOOKUP(H4298,Calendar!O:O,Calendar!N:N,,-1),""))</f>
        <v/>
      </c>
    </row>
    <row r="4299" spans="34:34" x14ac:dyDescent="0.35">
      <c r="AH4299" s="16" t="str">
        <f>IF(AND(B4299="Premier League",E4299="Live"),_xlfn.XLOOKUP(_xlfn.TEXTJOIN(" vs ",,C4299:D4299),Calendar!G:G,Calendar!B:B),IF(AND(B4299="Premier League",E4299="Highlights"),_xlfn.XLOOKUP(H4299,Calendar!O:O,Calendar!N:N,,-1),""))</f>
        <v/>
      </c>
    </row>
    <row r="4300" spans="34:34" x14ac:dyDescent="0.35">
      <c r="AH4300" s="16" t="str">
        <f>IF(AND(B4300="Premier League",E4300="Live"),_xlfn.XLOOKUP(_xlfn.TEXTJOIN(" vs ",,C4300:D4300),Calendar!G:G,Calendar!B:B),IF(AND(B4300="Premier League",E4300="Highlights"),_xlfn.XLOOKUP(H4300,Calendar!O:O,Calendar!N:N,,-1),""))</f>
        <v/>
      </c>
    </row>
    <row r="4301" spans="34:34" x14ac:dyDescent="0.35">
      <c r="AH4301" s="16" t="str">
        <f>IF(AND(B4301="Premier League",E4301="Live"),_xlfn.XLOOKUP(_xlfn.TEXTJOIN(" vs ",,C4301:D4301),Calendar!G:G,Calendar!B:B),IF(AND(B4301="Premier League",E4301="Highlights"),_xlfn.XLOOKUP(H4301,Calendar!O:O,Calendar!N:N,,-1),""))</f>
        <v/>
      </c>
    </row>
    <row r="4302" spans="34:34" x14ac:dyDescent="0.35">
      <c r="AH4302" s="16" t="str">
        <f>IF(AND(B4302="Premier League",E4302="Live"),_xlfn.XLOOKUP(_xlfn.TEXTJOIN(" vs ",,C4302:D4302),Calendar!G:G,Calendar!B:B),IF(AND(B4302="Premier League",E4302="Highlights"),_xlfn.XLOOKUP(H4302,Calendar!O:O,Calendar!N:N,,-1),""))</f>
        <v/>
      </c>
    </row>
    <row r="4303" spans="34:34" x14ac:dyDescent="0.35">
      <c r="AH4303" s="16" t="str">
        <f>IF(AND(B4303="Premier League",E4303="Live"),_xlfn.XLOOKUP(_xlfn.TEXTJOIN(" vs ",,C4303:D4303),Calendar!G:G,Calendar!B:B),IF(AND(B4303="Premier League",E4303="Highlights"),_xlfn.XLOOKUP(H4303,Calendar!O:O,Calendar!N:N,,-1),""))</f>
        <v/>
      </c>
    </row>
    <row r="4304" spans="34:34" x14ac:dyDescent="0.35">
      <c r="AH4304" s="16" t="str">
        <f>IF(AND(B4304="Premier League",E4304="Live"),_xlfn.XLOOKUP(_xlfn.TEXTJOIN(" vs ",,C4304:D4304),Calendar!G:G,Calendar!B:B),IF(AND(B4304="Premier League",E4304="Highlights"),_xlfn.XLOOKUP(H4304,Calendar!O:O,Calendar!N:N,,-1),""))</f>
        <v/>
      </c>
    </row>
    <row r="4305" spans="34:34" x14ac:dyDescent="0.35">
      <c r="AH4305" s="16" t="str">
        <f>IF(AND(B4305="Premier League",E4305="Live"),_xlfn.XLOOKUP(_xlfn.TEXTJOIN(" vs ",,C4305:D4305),Calendar!G:G,Calendar!B:B),IF(AND(B4305="Premier League",E4305="Highlights"),_xlfn.XLOOKUP(H4305,Calendar!O:O,Calendar!N:N,,-1),""))</f>
        <v/>
      </c>
    </row>
    <row r="4306" spans="34:34" x14ac:dyDescent="0.35">
      <c r="AH4306" s="16" t="str">
        <f>IF(AND(B4306="Premier League",E4306="Live"),_xlfn.XLOOKUP(_xlfn.TEXTJOIN(" vs ",,C4306:D4306),Calendar!G:G,Calendar!B:B),IF(AND(B4306="Premier League",E4306="Highlights"),_xlfn.XLOOKUP(H4306,Calendar!O:O,Calendar!N:N,,-1),""))</f>
        <v/>
      </c>
    </row>
    <row r="4307" spans="34:34" x14ac:dyDescent="0.35">
      <c r="AH4307" s="16" t="str">
        <f>IF(AND(B4307="Premier League",E4307="Live"),_xlfn.XLOOKUP(_xlfn.TEXTJOIN(" vs ",,C4307:D4307),Calendar!G:G,Calendar!B:B),IF(AND(B4307="Premier League",E4307="Highlights"),_xlfn.XLOOKUP(H4307,Calendar!O:O,Calendar!N:N,,-1),""))</f>
        <v/>
      </c>
    </row>
    <row r="4308" spans="34:34" x14ac:dyDescent="0.35">
      <c r="AH4308" s="16" t="str">
        <f>IF(AND(B4308="Premier League",E4308="Live"),_xlfn.XLOOKUP(_xlfn.TEXTJOIN(" vs ",,C4308:D4308),Calendar!G:G,Calendar!B:B),IF(AND(B4308="Premier League",E4308="Highlights"),_xlfn.XLOOKUP(H4308,Calendar!O:O,Calendar!N:N,,-1),""))</f>
        <v/>
      </c>
    </row>
    <row r="4309" spans="34:34" x14ac:dyDescent="0.35">
      <c r="AH4309" s="16" t="str">
        <f>IF(AND(B4309="Premier League",E4309="Live"),_xlfn.XLOOKUP(_xlfn.TEXTJOIN(" vs ",,C4309:D4309),Calendar!G:G,Calendar!B:B),IF(AND(B4309="Premier League",E4309="Highlights"),_xlfn.XLOOKUP(H4309,Calendar!O:O,Calendar!N:N,,-1),""))</f>
        <v/>
      </c>
    </row>
    <row r="4310" spans="34:34" x14ac:dyDescent="0.35">
      <c r="AH4310" s="16" t="str">
        <f>IF(AND(B4310="Premier League",E4310="Live"),_xlfn.XLOOKUP(_xlfn.TEXTJOIN(" vs ",,C4310:D4310),Calendar!G:G,Calendar!B:B),IF(AND(B4310="Premier League",E4310="Highlights"),_xlfn.XLOOKUP(H4310,Calendar!O:O,Calendar!N:N,,-1),""))</f>
        <v/>
      </c>
    </row>
    <row r="4311" spans="34:34" x14ac:dyDescent="0.35">
      <c r="AH4311" s="16" t="str">
        <f>IF(AND(B4311="Premier League",E4311="Live"),_xlfn.XLOOKUP(_xlfn.TEXTJOIN(" vs ",,C4311:D4311),Calendar!G:G,Calendar!B:B),IF(AND(B4311="Premier League",E4311="Highlights"),_xlfn.XLOOKUP(H4311,Calendar!O:O,Calendar!N:N,,-1),""))</f>
        <v/>
      </c>
    </row>
    <row r="4312" spans="34:34" x14ac:dyDescent="0.35">
      <c r="AH4312" s="16" t="str">
        <f>IF(AND(B4312="Premier League",E4312="Live"),_xlfn.XLOOKUP(_xlfn.TEXTJOIN(" vs ",,C4312:D4312),Calendar!G:G,Calendar!B:B),IF(AND(B4312="Premier League",E4312="Highlights"),_xlfn.XLOOKUP(H4312,Calendar!O:O,Calendar!N:N,,-1),""))</f>
        <v/>
      </c>
    </row>
    <row r="4313" spans="34:34" x14ac:dyDescent="0.35">
      <c r="AH4313" s="16" t="str">
        <f>IF(AND(B4313="Premier League",E4313="Live"),_xlfn.XLOOKUP(_xlfn.TEXTJOIN(" vs ",,C4313:D4313),Calendar!G:G,Calendar!B:B),IF(AND(B4313="Premier League",E4313="Highlights"),_xlfn.XLOOKUP(H4313,Calendar!O:O,Calendar!N:N,,-1),""))</f>
        <v/>
      </c>
    </row>
    <row r="4314" spans="34:34" x14ac:dyDescent="0.35">
      <c r="AH4314" s="16" t="str">
        <f>IF(AND(B4314="Premier League",E4314="Live"),_xlfn.XLOOKUP(_xlfn.TEXTJOIN(" vs ",,C4314:D4314),Calendar!G:G,Calendar!B:B),IF(AND(B4314="Premier League",E4314="Highlights"),_xlfn.XLOOKUP(H4314,Calendar!O:O,Calendar!N:N,,-1),""))</f>
        <v/>
      </c>
    </row>
    <row r="4315" spans="34:34" x14ac:dyDescent="0.35">
      <c r="AH4315" s="16" t="str">
        <f>IF(AND(B4315="Premier League",E4315="Live"),_xlfn.XLOOKUP(_xlfn.TEXTJOIN(" vs ",,C4315:D4315),Calendar!G:G,Calendar!B:B),IF(AND(B4315="Premier League",E4315="Highlights"),_xlfn.XLOOKUP(H4315,Calendar!O:O,Calendar!N:N,,-1),""))</f>
        <v/>
      </c>
    </row>
    <row r="4316" spans="34:34" x14ac:dyDescent="0.35">
      <c r="AH4316" s="16" t="str">
        <f>IF(AND(B4316="Premier League",E4316="Live"),_xlfn.XLOOKUP(_xlfn.TEXTJOIN(" vs ",,C4316:D4316),Calendar!G:G,Calendar!B:B),IF(AND(B4316="Premier League",E4316="Highlights"),_xlfn.XLOOKUP(H4316,Calendar!O:O,Calendar!N:N,,-1),""))</f>
        <v/>
      </c>
    </row>
    <row r="4317" spans="34:34" x14ac:dyDescent="0.35">
      <c r="AH4317" s="16" t="str">
        <f>IF(AND(B4317="Premier League",E4317="Live"),_xlfn.XLOOKUP(_xlfn.TEXTJOIN(" vs ",,C4317:D4317),Calendar!G:G,Calendar!B:B),IF(AND(B4317="Premier League",E4317="Highlights"),_xlfn.XLOOKUP(H4317,Calendar!O:O,Calendar!N:N,,-1),""))</f>
        <v/>
      </c>
    </row>
    <row r="4318" spans="34:34" x14ac:dyDescent="0.35">
      <c r="AH4318" s="16" t="str">
        <f>IF(AND(B4318="Premier League",E4318="Live"),_xlfn.XLOOKUP(_xlfn.TEXTJOIN(" vs ",,C4318:D4318),Calendar!G:G,Calendar!B:B),IF(AND(B4318="Premier League",E4318="Highlights"),_xlfn.XLOOKUP(H4318,Calendar!O:O,Calendar!N:N,,-1),""))</f>
        <v/>
      </c>
    </row>
    <row r="4319" spans="34:34" x14ac:dyDescent="0.35">
      <c r="AH4319" s="16" t="str">
        <f>IF(AND(B4319="Premier League",E4319="Live"),_xlfn.XLOOKUP(_xlfn.TEXTJOIN(" vs ",,C4319:D4319),Calendar!G:G,Calendar!B:B),IF(AND(B4319="Premier League",E4319="Highlights"),_xlfn.XLOOKUP(H4319,Calendar!O:O,Calendar!N:N,,-1),""))</f>
        <v/>
      </c>
    </row>
    <row r="4320" spans="34:34" x14ac:dyDescent="0.35">
      <c r="AH4320" s="16" t="str">
        <f>IF(AND(B4320="Premier League",E4320="Live"),_xlfn.XLOOKUP(_xlfn.TEXTJOIN(" vs ",,C4320:D4320),Calendar!G:G,Calendar!B:B),IF(AND(B4320="Premier League",E4320="Highlights"),_xlfn.XLOOKUP(H4320,Calendar!O:O,Calendar!N:N,,-1),""))</f>
        <v/>
      </c>
    </row>
    <row r="4321" spans="34:34" x14ac:dyDescent="0.35">
      <c r="AH4321" s="16" t="str">
        <f>IF(AND(B4321="Premier League",E4321="Live"),_xlfn.XLOOKUP(_xlfn.TEXTJOIN(" vs ",,C4321:D4321),Calendar!G:G,Calendar!B:B),IF(AND(B4321="Premier League",E4321="Highlights"),_xlfn.XLOOKUP(H4321,Calendar!O:O,Calendar!N:N,,-1),""))</f>
        <v/>
      </c>
    </row>
    <row r="4322" spans="34:34" x14ac:dyDescent="0.35">
      <c r="AH4322" s="16" t="str">
        <f>IF(AND(B4322="Premier League",E4322="Live"),_xlfn.XLOOKUP(_xlfn.TEXTJOIN(" vs ",,C4322:D4322),Calendar!G:G,Calendar!B:B),IF(AND(B4322="Premier League",E4322="Highlights"),_xlfn.XLOOKUP(H4322,Calendar!O:O,Calendar!N:N,,-1),""))</f>
        <v/>
      </c>
    </row>
    <row r="4323" spans="34:34" x14ac:dyDescent="0.35">
      <c r="AH4323" s="16" t="str">
        <f>IF(AND(B4323="Premier League",E4323="Live"),_xlfn.XLOOKUP(_xlfn.TEXTJOIN(" vs ",,C4323:D4323),Calendar!G:G,Calendar!B:B),IF(AND(B4323="Premier League",E4323="Highlights"),_xlfn.XLOOKUP(H4323,Calendar!O:O,Calendar!N:N,,-1),""))</f>
        <v/>
      </c>
    </row>
    <row r="4324" spans="34:34" x14ac:dyDescent="0.35">
      <c r="AH4324" s="16" t="str">
        <f>IF(AND(B4324="Premier League",E4324="Live"),_xlfn.XLOOKUP(_xlfn.TEXTJOIN(" vs ",,C4324:D4324),Calendar!G:G,Calendar!B:B),IF(AND(B4324="Premier League",E4324="Highlights"),_xlfn.XLOOKUP(H4324,Calendar!O:O,Calendar!N:N,,-1),""))</f>
        <v/>
      </c>
    </row>
    <row r="4325" spans="34:34" x14ac:dyDescent="0.35">
      <c r="AH4325" s="16" t="str">
        <f>IF(AND(B4325="Premier League",E4325="Live"),_xlfn.XLOOKUP(_xlfn.TEXTJOIN(" vs ",,C4325:D4325),Calendar!G:G,Calendar!B:B),IF(AND(B4325="Premier League",E4325="Highlights"),_xlfn.XLOOKUP(H4325,Calendar!O:O,Calendar!N:N,,-1),""))</f>
        <v/>
      </c>
    </row>
    <row r="4326" spans="34:34" x14ac:dyDescent="0.35">
      <c r="AH4326" s="16" t="str">
        <f>IF(AND(B4326="Premier League",E4326="Live"),_xlfn.XLOOKUP(_xlfn.TEXTJOIN(" vs ",,C4326:D4326),Calendar!G:G,Calendar!B:B),IF(AND(B4326="Premier League",E4326="Highlights"),_xlfn.XLOOKUP(H4326,Calendar!O:O,Calendar!N:N,,-1),""))</f>
        <v/>
      </c>
    </row>
    <row r="4327" spans="34:34" x14ac:dyDescent="0.35">
      <c r="AH4327" s="16" t="str">
        <f>IF(AND(B4327="Premier League",E4327="Live"),_xlfn.XLOOKUP(_xlfn.TEXTJOIN(" vs ",,C4327:D4327),Calendar!G:G,Calendar!B:B),IF(AND(B4327="Premier League",E4327="Highlights"),_xlfn.XLOOKUP(H4327,Calendar!O:O,Calendar!N:N,,-1),""))</f>
        <v/>
      </c>
    </row>
    <row r="4328" spans="34:34" x14ac:dyDescent="0.35">
      <c r="AH4328" s="16" t="str">
        <f>IF(AND(B4328="Premier League",E4328="Live"),_xlfn.XLOOKUP(_xlfn.TEXTJOIN(" vs ",,C4328:D4328),Calendar!G:G,Calendar!B:B),IF(AND(B4328="Premier League",E4328="Highlights"),_xlfn.XLOOKUP(H4328,Calendar!O:O,Calendar!N:N,,-1),""))</f>
        <v/>
      </c>
    </row>
    <row r="4329" spans="34:34" x14ac:dyDescent="0.35">
      <c r="AH4329" s="16" t="str">
        <f>IF(AND(B4329="Premier League",E4329="Live"),_xlfn.XLOOKUP(_xlfn.TEXTJOIN(" vs ",,C4329:D4329),Calendar!G:G,Calendar!B:B),IF(AND(B4329="Premier League",E4329="Highlights"),_xlfn.XLOOKUP(H4329,Calendar!O:O,Calendar!N:N,,-1),""))</f>
        <v/>
      </c>
    </row>
    <row r="4330" spans="34:34" x14ac:dyDescent="0.35">
      <c r="AH4330" s="16" t="str">
        <f>IF(AND(B4330="Premier League",E4330="Live"),_xlfn.XLOOKUP(_xlfn.TEXTJOIN(" vs ",,C4330:D4330),Calendar!G:G,Calendar!B:B),IF(AND(B4330="Premier League",E4330="Highlights"),_xlfn.XLOOKUP(H4330,Calendar!O:O,Calendar!N:N,,-1),""))</f>
        <v/>
      </c>
    </row>
    <row r="4331" spans="34:34" x14ac:dyDescent="0.35">
      <c r="AH4331" s="16" t="str">
        <f>IF(AND(B4331="Premier League",E4331="Live"),_xlfn.XLOOKUP(_xlfn.TEXTJOIN(" vs ",,C4331:D4331),Calendar!G:G,Calendar!B:B),IF(AND(B4331="Premier League",E4331="Highlights"),_xlfn.XLOOKUP(H4331,Calendar!O:O,Calendar!N:N,,-1),""))</f>
        <v/>
      </c>
    </row>
    <row r="4332" spans="34:34" x14ac:dyDescent="0.35">
      <c r="AH4332" s="16" t="str">
        <f>IF(AND(B4332="Premier League",E4332="Live"),_xlfn.XLOOKUP(_xlfn.TEXTJOIN(" vs ",,C4332:D4332),Calendar!G:G,Calendar!B:B),IF(AND(B4332="Premier League",E4332="Highlights"),_xlfn.XLOOKUP(H4332,Calendar!O:O,Calendar!N:N,,-1),""))</f>
        <v/>
      </c>
    </row>
    <row r="4333" spans="34:34" x14ac:dyDescent="0.35">
      <c r="AH4333" s="16" t="str">
        <f>IF(AND(B4333="Premier League",E4333="Live"),_xlfn.XLOOKUP(_xlfn.TEXTJOIN(" vs ",,C4333:D4333),Calendar!G:G,Calendar!B:B),IF(AND(B4333="Premier League",E4333="Highlights"),_xlfn.XLOOKUP(H4333,Calendar!O:O,Calendar!N:N,,-1),""))</f>
        <v/>
      </c>
    </row>
    <row r="4334" spans="34:34" x14ac:dyDescent="0.35">
      <c r="AH4334" s="16" t="str">
        <f>IF(AND(B4334="Premier League",E4334="Live"),_xlfn.XLOOKUP(_xlfn.TEXTJOIN(" vs ",,C4334:D4334),Calendar!G:G,Calendar!B:B),IF(AND(B4334="Premier League",E4334="Highlights"),_xlfn.XLOOKUP(H4334,Calendar!O:O,Calendar!N:N,,-1),""))</f>
        <v/>
      </c>
    </row>
    <row r="4335" spans="34:34" x14ac:dyDescent="0.35">
      <c r="AH4335" s="16" t="str">
        <f>IF(AND(B4335="Premier League",E4335="Live"),_xlfn.XLOOKUP(_xlfn.TEXTJOIN(" vs ",,C4335:D4335),Calendar!G:G,Calendar!B:B),IF(AND(B4335="Premier League",E4335="Highlights"),_xlfn.XLOOKUP(H4335,Calendar!O:O,Calendar!N:N,,-1),""))</f>
        <v/>
      </c>
    </row>
    <row r="4336" spans="34:34" x14ac:dyDescent="0.35">
      <c r="AH4336" s="16" t="str">
        <f>IF(AND(B4336="Premier League",E4336="Live"),_xlfn.XLOOKUP(_xlfn.TEXTJOIN(" vs ",,C4336:D4336),Calendar!G:G,Calendar!B:B),IF(AND(B4336="Premier League",E4336="Highlights"),_xlfn.XLOOKUP(H4336,Calendar!O:O,Calendar!N:N,,-1),""))</f>
        <v/>
      </c>
    </row>
    <row r="4337" spans="34:34" x14ac:dyDescent="0.35">
      <c r="AH4337" s="16" t="str">
        <f>IF(AND(B4337="Premier League",E4337="Live"),_xlfn.XLOOKUP(_xlfn.TEXTJOIN(" vs ",,C4337:D4337),Calendar!G:G,Calendar!B:B),IF(AND(B4337="Premier League",E4337="Highlights"),_xlfn.XLOOKUP(H4337,Calendar!O:O,Calendar!N:N,,-1),""))</f>
        <v/>
      </c>
    </row>
    <row r="4338" spans="34:34" x14ac:dyDescent="0.35">
      <c r="AH4338" s="16" t="str">
        <f>IF(AND(B4338="Premier League",E4338="Live"),_xlfn.XLOOKUP(_xlfn.TEXTJOIN(" vs ",,C4338:D4338),Calendar!G:G,Calendar!B:B),IF(AND(B4338="Premier League",E4338="Highlights"),_xlfn.XLOOKUP(H4338,Calendar!O:O,Calendar!N:N,,-1),""))</f>
        <v/>
      </c>
    </row>
    <row r="4339" spans="34:34" x14ac:dyDescent="0.35">
      <c r="AH4339" s="16" t="str">
        <f>IF(AND(B4339="Premier League",E4339="Live"),_xlfn.XLOOKUP(_xlfn.TEXTJOIN(" vs ",,C4339:D4339),Calendar!G:G,Calendar!B:B),IF(AND(B4339="Premier League",E4339="Highlights"),_xlfn.XLOOKUP(H4339,Calendar!O:O,Calendar!N:N,,-1),""))</f>
        <v/>
      </c>
    </row>
    <row r="4340" spans="34:34" x14ac:dyDescent="0.35">
      <c r="AH4340" s="16" t="str">
        <f>IF(AND(B4340="Premier League",E4340="Live"),_xlfn.XLOOKUP(_xlfn.TEXTJOIN(" vs ",,C4340:D4340),Calendar!G:G,Calendar!B:B),IF(AND(B4340="Premier League",E4340="Highlights"),_xlfn.XLOOKUP(H4340,Calendar!O:O,Calendar!N:N,,-1),""))</f>
        <v/>
      </c>
    </row>
    <row r="4341" spans="34:34" x14ac:dyDescent="0.35">
      <c r="AH4341" s="16" t="str">
        <f>IF(AND(B4341="Premier League",E4341="Live"),_xlfn.XLOOKUP(_xlfn.TEXTJOIN(" vs ",,C4341:D4341),Calendar!G:G,Calendar!B:B),IF(AND(B4341="Premier League",E4341="Highlights"),_xlfn.XLOOKUP(H4341,Calendar!O:O,Calendar!N:N,,-1),""))</f>
        <v/>
      </c>
    </row>
    <row r="4342" spans="34:34" x14ac:dyDescent="0.35">
      <c r="AH4342" s="16" t="str">
        <f>IF(AND(B4342="Premier League",E4342="Live"),_xlfn.XLOOKUP(_xlfn.TEXTJOIN(" vs ",,C4342:D4342),Calendar!G:G,Calendar!B:B),IF(AND(B4342="Premier League",E4342="Highlights"),_xlfn.XLOOKUP(H4342,Calendar!O:O,Calendar!N:N,,-1),""))</f>
        <v/>
      </c>
    </row>
    <row r="4343" spans="34:34" x14ac:dyDescent="0.35">
      <c r="AH4343" s="16" t="str">
        <f>IF(AND(B4343="Premier League",E4343="Live"),_xlfn.XLOOKUP(_xlfn.TEXTJOIN(" vs ",,C4343:D4343),Calendar!G:G,Calendar!B:B),IF(AND(B4343="Premier League",E4343="Highlights"),_xlfn.XLOOKUP(H4343,Calendar!O:O,Calendar!N:N,,-1),""))</f>
        <v/>
      </c>
    </row>
    <row r="4344" spans="34:34" x14ac:dyDescent="0.35">
      <c r="AH4344" s="16" t="str">
        <f>IF(AND(B4344="Premier League",E4344="Live"),_xlfn.XLOOKUP(_xlfn.TEXTJOIN(" vs ",,C4344:D4344),Calendar!G:G,Calendar!B:B),IF(AND(B4344="Premier League",E4344="Highlights"),_xlfn.XLOOKUP(H4344,Calendar!O:O,Calendar!N:N,,-1),""))</f>
        <v/>
      </c>
    </row>
    <row r="4345" spans="34:34" x14ac:dyDescent="0.35">
      <c r="AH4345" s="16" t="str">
        <f>IF(AND(B4345="Premier League",E4345="Live"),_xlfn.XLOOKUP(_xlfn.TEXTJOIN(" vs ",,C4345:D4345),Calendar!G:G,Calendar!B:B),IF(AND(B4345="Premier League",E4345="Highlights"),_xlfn.XLOOKUP(H4345,Calendar!O:O,Calendar!N:N,,-1),""))</f>
        <v/>
      </c>
    </row>
    <row r="4346" spans="34:34" x14ac:dyDescent="0.35">
      <c r="AH4346" s="16" t="str">
        <f>IF(AND(B4346="Premier League",E4346="Live"),_xlfn.XLOOKUP(_xlfn.TEXTJOIN(" vs ",,C4346:D4346),Calendar!G:G,Calendar!B:B),IF(AND(B4346="Premier League",E4346="Highlights"),_xlfn.XLOOKUP(H4346,Calendar!O:O,Calendar!N:N,,-1),""))</f>
        <v/>
      </c>
    </row>
    <row r="4347" spans="34:34" x14ac:dyDescent="0.35">
      <c r="AH4347" s="16" t="str">
        <f>IF(AND(B4347="Premier League",E4347="Live"),_xlfn.XLOOKUP(_xlfn.TEXTJOIN(" vs ",,C4347:D4347),Calendar!G:G,Calendar!B:B),IF(AND(B4347="Premier League",E4347="Highlights"),_xlfn.XLOOKUP(H4347,Calendar!O:O,Calendar!N:N,,-1),""))</f>
        <v/>
      </c>
    </row>
    <row r="4348" spans="34:34" x14ac:dyDescent="0.35">
      <c r="AH4348" s="16" t="str">
        <f>IF(AND(B4348="Premier League",E4348="Live"),_xlfn.XLOOKUP(_xlfn.TEXTJOIN(" vs ",,C4348:D4348),Calendar!G:G,Calendar!B:B),IF(AND(B4348="Premier League",E4348="Highlights"),_xlfn.XLOOKUP(H4348,Calendar!O:O,Calendar!N:N,,-1),""))</f>
        <v/>
      </c>
    </row>
    <row r="4349" spans="34:34" x14ac:dyDescent="0.35">
      <c r="AH4349" s="16" t="str">
        <f>IF(AND(B4349="Premier League",E4349="Live"),_xlfn.XLOOKUP(_xlfn.TEXTJOIN(" vs ",,C4349:D4349),Calendar!G:G,Calendar!B:B),IF(AND(B4349="Premier League",E4349="Highlights"),_xlfn.XLOOKUP(H4349,Calendar!O:O,Calendar!N:N,,-1),""))</f>
        <v/>
      </c>
    </row>
    <row r="4350" spans="34:34" x14ac:dyDescent="0.35">
      <c r="AH4350" s="16" t="str">
        <f>IF(AND(B4350="Premier League",E4350="Live"),_xlfn.XLOOKUP(_xlfn.TEXTJOIN(" vs ",,C4350:D4350),Calendar!G:G,Calendar!B:B),IF(AND(B4350="Premier League",E4350="Highlights"),_xlfn.XLOOKUP(H4350,Calendar!O:O,Calendar!N:N,,-1),""))</f>
        <v/>
      </c>
    </row>
    <row r="4351" spans="34:34" x14ac:dyDescent="0.35">
      <c r="AH4351" s="16" t="str">
        <f>IF(AND(B4351="Premier League",E4351="Live"),_xlfn.XLOOKUP(_xlfn.TEXTJOIN(" vs ",,C4351:D4351),Calendar!G:G,Calendar!B:B),IF(AND(B4351="Premier League",E4351="Highlights"),_xlfn.XLOOKUP(H4351,Calendar!O:O,Calendar!N:N,,-1),""))</f>
        <v/>
      </c>
    </row>
    <row r="4352" spans="34:34" x14ac:dyDescent="0.35">
      <c r="AH4352" s="16" t="str">
        <f>IF(AND(B4352="Premier League",E4352="Live"),_xlfn.XLOOKUP(_xlfn.TEXTJOIN(" vs ",,C4352:D4352),Calendar!G:G,Calendar!B:B),IF(AND(B4352="Premier League",E4352="Highlights"),_xlfn.XLOOKUP(H4352,Calendar!O:O,Calendar!N:N,,-1),""))</f>
        <v/>
      </c>
    </row>
    <row r="4353" spans="34:34" x14ac:dyDescent="0.35">
      <c r="AH4353" s="16" t="str">
        <f>IF(AND(B4353="Premier League",E4353="Live"),_xlfn.XLOOKUP(_xlfn.TEXTJOIN(" vs ",,C4353:D4353),Calendar!G:G,Calendar!B:B),IF(AND(B4353="Premier League",E4353="Highlights"),_xlfn.XLOOKUP(H4353,Calendar!O:O,Calendar!N:N,,-1),""))</f>
        <v/>
      </c>
    </row>
    <row r="4354" spans="34:34" x14ac:dyDescent="0.35">
      <c r="AH4354" s="16" t="str">
        <f>IF(AND(B4354="Premier League",E4354="Live"),_xlfn.XLOOKUP(_xlfn.TEXTJOIN(" vs ",,C4354:D4354),Calendar!G:G,Calendar!B:B),IF(AND(B4354="Premier League",E4354="Highlights"),_xlfn.XLOOKUP(H4354,Calendar!O:O,Calendar!N:N,,-1),""))</f>
        <v/>
      </c>
    </row>
    <row r="4355" spans="34:34" x14ac:dyDescent="0.35">
      <c r="AH4355" s="16" t="str">
        <f>IF(AND(B4355="Premier League",E4355="Live"),_xlfn.XLOOKUP(_xlfn.TEXTJOIN(" vs ",,C4355:D4355),Calendar!G:G,Calendar!B:B),IF(AND(B4355="Premier League",E4355="Highlights"),_xlfn.XLOOKUP(H4355,Calendar!O:O,Calendar!N:N,,-1),""))</f>
        <v/>
      </c>
    </row>
    <row r="4356" spans="34:34" x14ac:dyDescent="0.35">
      <c r="AH4356" s="16" t="str">
        <f>IF(AND(B4356="Premier League",E4356="Live"),_xlfn.XLOOKUP(_xlfn.TEXTJOIN(" vs ",,C4356:D4356),Calendar!G:G,Calendar!B:B),IF(AND(B4356="Premier League",E4356="Highlights"),_xlfn.XLOOKUP(H4356,Calendar!O:O,Calendar!N:N,,-1),""))</f>
        <v/>
      </c>
    </row>
    <row r="4357" spans="34:34" x14ac:dyDescent="0.35">
      <c r="AH4357" s="16" t="str">
        <f>IF(AND(B4357="Premier League",E4357="Live"),_xlfn.XLOOKUP(_xlfn.TEXTJOIN(" vs ",,C4357:D4357),Calendar!G:G,Calendar!B:B),IF(AND(B4357="Premier League",E4357="Highlights"),_xlfn.XLOOKUP(H4357,Calendar!O:O,Calendar!N:N,,-1),""))</f>
        <v/>
      </c>
    </row>
    <row r="4358" spans="34:34" x14ac:dyDescent="0.35">
      <c r="AH4358" s="16" t="str">
        <f>IF(AND(B4358="Premier League",E4358="Live"),_xlfn.XLOOKUP(_xlfn.TEXTJOIN(" vs ",,C4358:D4358),Calendar!G:G,Calendar!B:B),IF(AND(B4358="Premier League",E4358="Highlights"),_xlfn.XLOOKUP(H4358,Calendar!O:O,Calendar!N:N,,-1),""))</f>
        <v/>
      </c>
    </row>
    <row r="4359" spans="34:34" x14ac:dyDescent="0.35">
      <c r="AH4359" s="16" t="str">
        <f>IF(AND(B4359="Premier League",E4359="Live"),_xlfn.XLOOKUP(_xlfn.TEXTJOIN(" vs ",,C4359:D4359),Calendar!G:G,Calendar!B:B),IF(AND(B4359="Premier League",E4359="Highlights"),_xlfn.XLOOKUP(H4359,Calendar!O:O,Calendar!N:N,,-1),""))</f>
        <v/>
      </c>
    </row>
    <row r="4360" spans="34:34" x14ac:dyDescent="0.35">
      <c r="AH4360" s="16" t="str">
        <f>IF(AND(B4360="Premier League",E4360="Live"),_xlfn.XLOOKUP(_xlfn.TEXTJOIN(" vs ",,C4360:D4360),Calendar!G:G,Calendar!B:B),IF(AND(B4360="Premier League",E4360="Highlights"),_xlfn.XLOOKUP(H4360,Calendar!O:O,Calendar!N:N,,-1),""))</f>
        <v/>
      </c>
    </row>
    <row r="4361" spans="34:34" x14ac:dyDescent="0.35">
      <c r="AH4361" s="16" t="str">
        <f>IF(AND(B4361="Premier League",E4361="Live"),_xlfn.XLOOKUP(_xlfn.TEXTJOIN(" vs ",,C4361:D4361),Calendar!G:G,Calendar!B:B),IF(AND(B4361="Premier League",E4361="Highlights"),_xlfn.XLOOKUP(H4361,Calendar!O:O,Calendar!N:N,,-1),""))</f>
        <v/>
      </c>
    </row>
    <row r="4362" spans="34:34" x14ac:dyDescent="0.35">
      <c r="AH4362" s="16" t="str">
        <f>IF(AND(B4362="Premier League",E4362="Live"),_xlfn.XLOOKUP(_xlfn.TEXTJOIN(" vs ",,C4362:D4362),Calendar!G:G,Calendar!B:B),IF(AND(B4362="Premier League",E4362="Highlights"),_xlfn.XLOOKUP(H4362,Calendar!O:O,Calendar!N:N,,-1),""))</f>
        <v/>
      </c>
    </row>
    <row r="4363" spans="34:34" x14ac:dyDescent="0.35">
      <c r="AH4363" s="16" t="str">
        <f>IF(AND(B4363="Premier League",E4363="Live"),_xlfn.XLOOKUP(_xlfn.TEXTJOIN(" vs ",,C4363:D4363),Calendar!G:G,Calendar!B:B),IF(AND(B4363="Premier League",E4363="Highlights"),_xlfn.XLOOKUP(H4363,Calendar!O:O,Calendar!N:N,,-1),""))</f>
        <v/>
      </c>
    </row>
    <row r="4364" spans="34:34" x14ac:dyDescent="0.35">
      <c r="AH4364" s="16" t="str">
        <f>IF(AND(B4364="Premier League",E4364="Live"),_xlfn.XLOOKUP(_xlfn.TEXTJOIN(" vs ",,C4364:D4364),Calendar!G:G,Calendar!B:B),IF(AND(B4364="Premier League",E4364="Highlights"),_xlfn.XLOOKUP(H4364,Calendar!O:O,Calendar!N:N,,-1),""))</f>
        <v/>
      </c>
    </row>
    <row r="4365" spans="34:34" x14ac:dyDescent="0.35">
      <c r="AH4365" s="16" t="str">
        <f>IF(AND(B4365="Premier League",E4365="Live"),_xlfn.XLOOKUP(_xlfn.TEXTJOIN(" vs ",,C4365:D4365),Calendar!G:G,Calendar!B:B),IF(AND(B4365="Premier League",E4365="Highlights"),_xlfn.XLOOKUP(H4365,Calendar!O:O,Calendar!N:N,,-1),""))</f>
        <v/>
      </c>
    </row>
    <row r="4366" spans="34:34" x14ac:dyDescent="0.35">
      <c r="AH4366" s="16" t="str">
        <f>IF(AND(B4366="Premier League",E4366="Live"),_xlfn.XLOOKUP(_xlfn.TEXTJOIN(" vs ",,C4366:D4366),Calendar!G:G,Calendar!B:B),IF(AND(B4366="Premier League",E4366="Highlights"),_xlfn.XLOOKUP(H4366,Calendar!O:O,Calendar!N:N,,-1),""))</f>
        <v/>
      </c>
    </row>
    <row r="4367" spans="34:34" x14ac:dyDescent="0.35">
      <c r="AH4367" s="16" t="str">
        <f>IF(AND(B4367="Premier League",E4367="Live"),_xlfn.XLOOKUP(_xlfn.TEXTJOIN(" vs ",,C4367:D4367),Calendar!G:G,Calendar!B:B),IF(AND(B4367="Premier League",E4367="Highlights"),_xlfn.XLOOKUP(H4367,Calendar!O:O,Calendar!N:N,,-1),""))</f>
        <v/>
      </c>
    </row>
    <row r="4368" spans="34:34" x14ac:dyDescent="0.35">
      <c r="AH4368" s="16" t="str">
        <f>IF(AND(B4368="Premier League",E4368="Live"),_xlfn.XLOOKUP(_xlfn.TEXTJOIN(" vs ",,C4368:D4368),Calendar!G:G,Calendar!B:B),IF(AND(B4368="Premier League",E4368="Highlights"),_xlfn.XLOOKUP(H4368,Calendar!O:O,Calendar!N:N,,-1),""))</f>
        <v/>
      </c>
    </row>
    <row r="4369" spans="34:34" x14ac:dyDescent="0.35">
      <c r="AH4369" s="16" t="str">
        <f>IF(AND(B4369="Premier League",E4369="Live"),_xlfn.XLOOKUP(_xlfn.TEXTJOIN(" vs ",,C4369:D4369),Calendar!G:G,Calendar!B:B),IF(AND(B4369="Premier League",E4369="Highlights"),_xlfn.XLOOKUP(H4369,Calendar!O:O,Calendar!N:N,,-1),""))</f>
        <v/>
      </c>
    </row>
    <row r="4370" spans="34:34" x14ac:dyDescent="0.35">
      <c r="AH4370" s="16" t="str">
        <f>IF(AND(B4370="Premier League",E4370="Live"),_xlfn.XLOOKUP(_xlfn.TEXTJOIN(" vs ",,C4370:D4370),Calendar!G:G,Calendar!B:B),IF(AND(B4370="Premier League",E4370="Highlights"),_xlfn.XLOOKUP(H4370,Calendar!O:O,Calendar!N:N,,-1),""))</f>
        <v/>
      </c>
    </row>
    <row r="4371" spans="34:34" x14ac:dyDescent="0.35">
      <c r="AH4371" s="16" t="str">
        <f>IF(AND(B4371="Premier League",E4371="Live"),_xlfn.XLOOKUP(_xlfn.TEXTJOIN(" vs ",,C4371:D4371),Calendar!G:G,Calendar!B:B),IF(AND(B4371="Premier League",E4371="Highlights"),_xlfn.XLOOKUP(H4371,Calendar!O:O,Calendar!N:N,,-1),""))</f>
        <v/>
      </c>
    </row>
    <row r="4372" spans="34:34" x14ac:dyDescent="0.35">
      <c r="AH4372" s="16" t="str">
        <f>IF(AND(B4372="Premier League",E4372="Live"),_xlfn.XLOOKUP(_xlfn.TEXTJOIN(" vs ",,C4372:D4372),Calendar!G:G,Calendar!B:B),IF(AND(B4372="Premier League",E4372="Highlights"),_xlfn.XLOOKUP(H4372,Calendar!O:O,Calendar!N:N,,-1),""))</f>
        <v/>
      </c>
    </row>
    <row r="4373" spans="34:34" x14ac:dyDescent="0.35">
      <c r="AH4373" s="16" t="str">
        <f>IF(AND(B4373="Premier League",E4373="Live"),_xlfn.XLOOKUP(_xlfn.TEXTJOIN(" vs ",,C4373:D4373),Calendar!G:G,Calendar!B:B),IF(AND(B4373="Premier League",E4373="Highlights"),_xlfn.XLOOKUP(H4373,Calendar!O:O,Calendar!N:N,,-1),""))</f>
        <v/>
      </c>
    </row>
    <row r="4374" spans="34:34" x14ac:dyDescent="0.35">
      <c r="AH4374" s="16" t="str">
        <f>IF(AND(B4374="Premier League",E4374="Live"),_xlfn.XLOOKUP(_xlfn.TEXTJOIN(" vs ",,C4374:D4374),Calendar!G:G,Calendar!B:B),IF(AND(B4374="Premier League",E4374="Highlights"),_xlfn.XLOOKUP(H4374,Calendar!O:O,Calendar!N:N,,-1),""))</f>
        <v/>
      </c>
    </row>
    <row r="4375" spans="34:34" x14ac:dyDescent="0.35">
      <c r="AH4375" s="16" t="str">
        <f>IF(AND(B4375="Premier League",E4375="Live"),_xlfn.XLOOKUP(_xlfn.TEXTJOIN(" vs ",,C4375:D4375),Calendar!G:G,Calendar!B:B),IF(AND(B4375="Premier League",E4375="Highlights"),_xlfn.XLOOKUP(H4375,Calendar!O:O,Calendar!N:N,,-1),""))</f>
        <v/>
      </c>
    </row>
    <row r="4376" spans="34:34" x14ac:dyDescent="0.35">
      <c r="AH4376" s="16" t="str">
        <f>IF(AND(B4376="Premier League",E4376="Live"),_xlfn.XLOOKUP(_xlfn.TEXTJOIN(" vs ",,C4376:D4376),Calendar!G:G,Calendar!B:B),IF(AND(B4376="Premier League",E4376="Highlights"),_xlfn.XLOOKUP(H4376,Calendar!O:O,Calendar!N:N,,-1),""))</f>
        <v/>
      </c>
    </row>
    <row r="4377" spans="34:34" x14ac:dyDescent="0.35">
      <c r="AH4377" s="16" t="str">
        <f>IF(AND(B4377="Premier League",E4377="Live"),_xlfn.XLOOKUP(_xlfn.TEXTJOIN(" vs ",,C4377:D4377),Calendar!G:G,Calendar!B:B),IF(AND(B4377="Premier League",E4377="Highlights"),_xlfn.XLOOKUP(H4377,Calendar!O:O,Calendar!N:N,,-1),""))</f>
        <v/>
      </c>
    </row>
    <row r="4378" spans="34:34" x14ac:dyDescent="0.35">
      <c r="AH4378" s="16" t="str">
        <f>IF(AND(B4378="Premier League",E4378="Live"),_xlfn.XLOOKUP(_xlfn.TEXTJOIN(" vs ",,C4378:D4378),Calendar!G:G,Calendar!B:B),IF(AND(B4378="Premier League",E4378="Highlights"),_xlfn.XLOOKUP(H4378,Calendar!O:O,Calendar!N:N,,-1),""))</f>
        <v/>
      </c>
    </row>
    <row r="4379" spans="34:34" x14ac:dyDescent="0.35">
      <c r="AH4379" s="16" t="str">
        <f>IF(AND(B4379="Premier League",E4379="Live"),_xlfn.XLOOKUP(_xlfn.TEXTJOIN(" vs ",,C4379:D4379),Calendar!G:G,Calendar!B:B),IF(AND(B4379="Premier League",E4379="Highlights"),_xlfn.XLOOKUP(H4379,Calendar!O:O,Calendar!N:N,,-1),""))</f>
        <v/>
      </c>
    </row>
    <row r="4380" spans="34:34" x14ac:dyDescent="0.35">
      <c r="AH4380" s="16" t="str">
        <f>IF(AND(B4380="Premier League",E4380="Live"),_xlfn.XLOOKUP(_xlfn.TEXTJOIN(" vs ",,C4380:D4380),Calendar!G:G,Calendar!B:B),IF(AND(B4380="Premier League",E4380="Highlights"),_xlfn.XLOOKUP(H4380,Calendar!O:O,Calendar!N:N,,-1),""))</f>
        <v/>
      </c>
    </row>
    <row r="4381" spans="34:34" x14ac:dyDescent="0.35">
      <c r="AH4381" s="16" t="str">
        <f>IF(AND(B4381="Premier League",E4381="Live"),_xlfn.XLOOKUP(_xlfn.TEXTJOIN(" vs ",,C4381:D4381),Calendar!G:G,Calendar!B:B),IF(AND(B4381="Premier League",E4381="Highlights"),_xlfn.XLOOKUP(H4381,Calendar!O:O,Calendar!N:N,,-1),""))</f>
        <v/>
      </c>
    </row>
    <row r="4382" spans="34:34" x14ac:dyDescent="0.35">
      <c r="AH4382" s="16" t="str">
        <f>IF(AND(B4382="Premier League",E4382="Live"),_xlfn.XLOOKUP(_xlfn.TEXTJOIN(" vs ",,C4382:D4382),Calendar!G:G,Calendar!B:B),IF(AND(B4382="Premier League",E4382="Highlights"),_xlfn.XLOOKUP(H4382,Calendar!O:O,Calendar!N:N,,-1),""))</f>
        <v/>
      </c>
    </row>
    <row r="4383" spans="34:34" x14ac:dyDescent="0.35">
      <c r="AH4383" s="16" t="str">
        <f>IF(AND(B4383="Premier League",E4383="Live"),_xlfn.XLOOKUP(_xlfn.TEXTJOIN(" vs ",,C4383:D4383),Calendar!G:G,Calendar!B:B),IF(AND(B4383="Premier League",E4383="Highlights"),_xlfn.XLOOKUP(H4383,Calendar!O:O,Calendar!N:N,,-1),""))</f>
        <v/>
      </c>
    </row>
    <row r="4384" spans="34:34" x14ac:dyDescent="0.35">
      <c r="AH4384" s="16" t="str">
        <f>IF(AND(B4384="Premier League",E4384="Live"),_xlfn.XLOOKUP(_xlfn.TEXTJOIN(" vs ",,C4384:D4384),Calendar!G:G,Calendar!B:B),IF(AND(B4384="Premier League",E4384="Highlights"),_xlfn.XLOOKUP(H4384,Calendar!O:O,Calendar!N:N,,-1),""))</f>
        <v/>
      </c>
    </row>
    <row r="4385" spans="34:34" x14ac:dyDescent="0.35">
      <c r="AH4385" s="16" t="str">
        <f>IF(AND(B4385="Premier League",E4385="Live"),_xlfn.XLOOKUP(_xlfn.TEXTJOIN(" vs ",,C4385:D4385),Calendar!G:G,Calendar!B:B),IF(AND(B4385="Premier League",E4385="Highlights"),_xlfn.XLOOKUP(H4385,Calendar!O:O,Calendar!N:N,,-1),""))</f>
        <v/>
      </c>
    </row>
    <row r="4386" spans="34:34" x14ac:dyDescent="0.35">
      <c r="AH4386" s="16" t="str">
        <f>IF(AND(B4386="Premier League",E4386="Live"),_xlfn.XLOOKUP(_xlfn.TEXTJOIN(" vs ",,C4386:D4386),Calendar!G:G,Calendar!B:B),IF(AND(B4386="Premier League",E4386="Highlights"),_xlfn.XLOOKUP(H4386,Calendar!O:O,Calendar!N:N,,-1),""))</f>
        <v/>
      </c>
    </row>
    <row r="4387" spans="34:34" x14ac:dyDescent="0.35">
      <c r="AH4387" s="16" t="str">
        <f>IF(AND(B4387="Premier League",E4387="Live"),_xlfn.XLOOKUP(_xlfn.TEXTJOIN(" vs ",,C4387:D4387),Calendar!G:G,Calendar!B:B),IF(AND(B4387="Premier League",E4387="Highlights"),_xlfn.XLOOKUP(H4387,Calendar!O:O,Calendar!N:N,,-1),""))</f>
        <v/>
      </c>
    </row>
    <row r="4388" spans="34:34" x14ac:dyDescent="0.35">
      <c r="AH4388" s="16" t="str">
        <f>IF(AND(B4388="Premier League",E4388="Live"),_xlfn.XLOOKUP(_xlfn.TEXTJOIN(" vs ",,C4388:D4388),Calendar!G:G,Calendar!B:B),IF(AND(B4388="Premier League",E4388="Highlights"),_xlfn.XLOOKUP(H4388,Calendar!O:O,Calendar!N:N,,-1),""))</f>
        <v/>
      </c>
    </row>
    <row r="4389" spans="34:34" x14ac:dyDescent="0.35">
      <c r="AH4389" s="16" t="str">
        <f>IF(AND(B4389="Premier League",E4389="Live"),_xlfn.XLOOKUP(_xlfn.TEXTJOIN(" vs ",,C4389:D4389),Calendar!G:G,Calendar!B:B),IF(AND(B4389="Premier League",E4389="Highlights"),_xlfn.XLOOKUP(H4389,Calendar!O:O,Calendar!N:N,,-1),""))</f>
        <v/>
      </c>
    </row>
    <row r="4390" spans="34:34" x14ac:dyDescent="0.35">
      <c r="AH4390" s="16" t="str">
        <f>IF(AND(B4390="Premier League",E4390="Live"),_xlfn.XLOOKUP(_xlfn.TEXTJOIN(" vs ",,C4390:D4390),Calendar!G:G,Calendar!B:B),IF(AND(B4390="Premier League",E4390="Highlights"),_xlfn.XLOOKUP(H4390,Calendar!O:O,Calendar!N:N,,-1),""))</f>
        <v/>
      </c>
    </row>
    <row r="4391" spans="34:34" x14ac:dyDescent="0.35">
      <c r="AH4391" s="16" t="str">
        <f>IF(AND(B4391="Premier League",E4391="Live"),_xlfn.XLOOKUP(_xlfn.TEXTJOIN(" vs ",,C4391:D4391),Calendar!G:G,Calendar!B:B),IF(AND(B4391="Premier League",E4391="Highlights"),_xlfn.XLOOKUP(H4391,Calendar!O:O,Calendar!N:N,,-1),""))</f>
        <v/>
      </c>
    </row>
    <row r="4392" spans="34:34" x14ac:dyDescent="0.35">
      <c r="AH4392" s="16" t="str">
        <f>IF(AND(B4392="Premier League",E4392="Live"),_xlfn.XLOOKUP(_xlfn.TEXTJOIN(" vs ",,C4392:D4392),Calendar!G:G,Calendar!B:B),IF(AND(B4392="Premier League",E4392="Highlights"),_xlfn.XLOOKUP(H4392,Calendar!O:O,Calendar!N:N,,-1),""))</f>
        <v/>
      </c>
    </row>
    <row r="4393" spans="34:34" x14ac:dyDescent="0.35">
      <c r="AH4393" s="16" t="str">
        <f>IF(AND(B4393="Premier League",E4393="Live"),_xlfn.XLOOKUP(_xlfn.TEXTJOIN(" vs ",,C4393:D4393),Calendar!G:G,Calendar!B:B),IF(AND(B4393="Premier League",E4393="Highlights"),_xlfn.XLOOKUP(H4393,Calendar!O:O,Calendar!N:N,,-1),""))</f>
        <v/>
      </c>
    </row>
    <row r="4394" spans="34:34" x14ac:dyDescent="0.35">
      <c r="AH4394" s="16" t="str">
        <f>IF(AND(B4394="Premier League",E4394="Live"),_xlfn.XLOOKUP(_xlfn.TEXTJOIN(" vs ",,C4394:D4394),Calendar!G:G,Calendar!B:B),IF(AND(B4394="Premier League",E4394="Highlights"),_xlfn.XLOOKUP(H4394,Calendar!O:O,Calendar!N:N,,-1),""))</f>
        <v/>
      </c>
    </row>
    <row r="4395" spans="34:34" x14ac:dyDescent="0.35">
      <c r="AH4395" s="16" t="str">
        <f>IF(AND(B4395="Premier League",E4395="Live"),_xlfn.XLOOKUP(_xlfn.TEXTJOIN(" vs ",,C4395:D4395),Calendar!G:G,Calendar!B:B),IF(AND(B4395="Premier League",E4395="Highlights"),_xlfn.XLOOKUP(H4395,Calendar!O:O,Calendar!N:N,,-1),""))</f>
        <v/>
      </c>
    </row>
    <row r="4396" spans="34:34" x14ac:dyDescent="0.35">
      <c r="AH4396" s="16" t="str">
        <f>IF(AND(B4396="Premier League",E4396="Live"),_xlfn.XLOOKUP(_xlfn.TEXTJOIN(" vs ",,C4396:D4396),Calendar!G:G,Calendar!B:B),IF(AND(B4396="Premier League",E4396="Highlights"),_xlfn.XLOOKUP(H4396,Calendar!O:O,Calendar!N:N,,-1),""))</f>
        <v/>
      </c>
    </row>
    <row r="4397" spans="34:34" x14ac:dyDescent="0.35">
      <c r="AH4397" s="16" t="str">
        <f>IF(AND(B4397="Premier League",E4397="Live"),_xlfn.XLOOKUP(_xlfn.TEXTJOIN(" vs ",,C4397:D4397),Calendar!G:G,Calendar!B:B),IF(AND(B4397="Premier League",E4397="Highlights"),_xlfn.XLOOKUP(H4397,Calendar!O:O,Calendar!N:N,,-1),""))</f>
        <v/>
      </c>
    </row>
    <row r="4398" spans="34:34" x14ac:dyDescent="0.35">
      <c r="AH4398" s="16" t="str">
        <f>IF(AND(B4398="Premier League",E4398="Live"),_xlfn.XLOOKUP(_xlfn.TEXTJOIN(" vs ",,C4398:D4398),Calendar!G:G,Calendar!B:B),IF(AND(B4398="Premier League",E4398="Highlights"),_xlfn.XLOOKUP(H4398,Calendar!O:O,Calendar!N:N,,-1),""))</f>
        <v/>
      </c>
    </row>
    <row r="4399" spans="34:34" x14ac:dyDescent="0.35">
      <c r="AH4399" s="16" t="str">
        <f>IF(AND(B4399="Premier League",E4399="Live"),_xlfn.XLOOKUP(_xlfn.TEXTJOIN(" vs ",,C4399:D4399),Calendar!G:G,Calendar!B:B),IF(AND(B4399="Premier League",E4399="Highlights"),_xlfn.XLOOKUP(H4399,Calendar!O:O,Calendar!N:N,,-1),""))</f>
        <v/>
      </c>
    </row>
    <row r="4400" spans="34:34" x14ac:dyDescent="0.35">
      <c r="AH4400" s="16" t="str">
        <f>IF(AND(B4400="Premier League",E4400="Live"),_xlfn.XLOOKUP(_xlfn.TEXTJOIN(" vs ",,C4400:D4400),Calendar!G:G,Calendar!B:B),IF(AND(B4400="Premier League",E4400="Highlights"),_xlfn.XLOOKUP(H4400,Calendar!O:O,Calendar!N:N,,-1),""))</f>
        <v/>
      </c>
    </row>
    <row r="4401" spans="34:34" x14ac:dyDescent="0.35">
      <c r="AH4401" s="16" t="str">
        <f>IF(AND(B4401="Premier League",E4401="Live"),_xlfn.XLOOKUP(_xlfn.TEXTJOIN(" vs ",,C4401:D4401),Calendar!G:G,Calendar!B:B),IF(AND(B4401="Premier League",E4401="Highlights"),_xlfn.XLOOKUP(H4401,Calendar!O:O,Calendar!N:N,,-1),""))</f>
        <v/>
      </c>
    </row>
    <row r="4402" spans="34:34" x14ac:dyDescent="0.35">
      <c r="AH4402" s="16" t="str">
        <f>IF(AND(B4402="Premier League",E4402="Live"),_xlfn.XLOOKUP(_xlfn.TEXTJOIN(" vs ",,C4402:D4402),Calendar!G:G,Calendar!B:B),IF(AND(B4402="Premier League",E4402="Highlights"),_xlfn.XLOOKUP(H4402,Calendar!O:O,Calendar!N:N,,-1),""))</f>
        <v/>
      </c>
    </row>
    <row r="4403" spans="34:34" x14ac:dyDescent="0.35">
      <c r="AH4403" s="16" t="str">
        <f>IF(AND(B4403="Premier League",E4403="Live"),_xlfn.XLOOKUP(_xlfn.TEXTJOIN(" vs ",,C4403:D4403),Calendar!G:G,Calendar!B:B),IF(AND(B4403="Premier League",E4403="Highlights"),_xlfn.XLOOKUP(H4403,Calendar!O:O,Calendar!N:N,,-1),""))</f>
        <v/>
      </c>
    </row>
    <row r="4404" spans="34:34" x14ac:dyDescent="0.35">
      <c r="AH4404" s="16" t="str">
        <f>IF(AND(B4404="Premier League",E4404="Live"),_xlfn.XLOOKUP(_xlfn.TEXTJOIN(" vs ",,C4404:D4404),Calendar!G:G,Calendar!B:B),IF(AND(B4404="Premier League",E4404="Highlights"),_xlfn.XLOOKUP(H4404,Calendar!O:O,Calendar!N:N,,-1),""))</f>
        <v/>
      </c>
    </row>
    <row r="4405" spans="34:34" x14ac:dyDescent="0.35">
      <c r="AH4405" s="16" t="str">
        <f>IF(AND(B4405="Premier League",E4405="Live"),_xlfn.XLOOKUP(_xlfn.TEXTJOIN(" vs ",,C4405:D4405),Calendar!G:G,Calendar!B:B),IF(AND(B4405="Premier League",E4405="Highlights"),_xlfn.XLOOKUP(H4405,Calendar!O:O,Calendar!N:N,,-1),""))</f>
        <v/>
      </c>
    </row>
    <row r="4406" spans="34:34" x14ac:dyDescent="0.35">
      <c r="AH4406" s="16" t="str">
        <f>IF(AND(B4406="Premier League",E4406="Live"),_xlfn.XLOOKUP(_xlfn.TEXTJOIN(" vs ",,C4406:D4406),Calendar!G:G,Calendar!B:B),IF(AND(B4406="Premier League",E4406="Highlights"),_xlfn.XLOOKUP(H4406,Calendar!O:O,Calendar!N:N,,-1),""))</f>
        <v/>
      </c>
    </row>
    <row r="4407" spans="34:34" x14ac:dyDescent="0.35">
      <c r="AH4407" s="16" t="str">
        <f>IF(AND(B4407="Premier League",E4407="Live"),_xlfn.XLOOKUP(_xlfn.TEXTJOIN(" vs ",,C4407:D4407),Calendar!G:G,Calendar!B:B),IF(AND(B4407="Premier League",E4407="Highlights"),_xlfn.XLOOKUP(H4407,Calendar!O:O,Calendar!N:N,,-1),""))</f>
        <v/>
      </c>
    </row>
    <row r="4408" spans="34:34" x14ac:dyDescent="0.35">
      <c r="AH4408" s="16" t="str">
        <f>IF(AND(B4408="Premier League",E4408="Live"),_xlfn.XLOOKUP(_xlfn.TEXTJOIN(" vs ",,C4408:D4408),Calendar!G:G,Calendar!B:B),IF(AND(B4408="Premier League",E4408="Highlights"),_xlfn.XLOOKUP(H4408,Calendar!O:O,Calendar!N:N,,-1),""))</f>
        <v/>
      </c>
    </row>
    <row r="4409" spans="34:34" x14ac:dyDescent="0.35">
      <c r="AH4409" s="16" t="str">
        <f>IF(AND(B4409="Premier League",E4409="Live"),_xlfn.XLOOKUP(_xlfn.TEXTJOIN(" vs ",,C4409:D4409),Calendar!G:G,Calendar!B:B),IF(AND(B4409="Premier League",E4409="Highlights"),_xlfn.XLOOKUP(H4409,Calendar!O:O,Calendar!N:N,,-1),""))</f>
        <v/>
      </c>
    </row>
    <row r="4410" spans="34:34" x14ac:dyDescent="0.35">
      <c r="AH4410" s="16" t="str">
        <f>IF(AND(B4410="Premier League",E4410="Live"),_xlfn.XLOOKUP(_xlfn.TEXTJOIN(" vs ",,C4410:D4410),Calendar!G:G,Calendar!B:B),IF(AND(B4410="Premier League",E4410="Highlights"),_xlfn.XLOOKUP(H4410,Calendar!O:O,Calendar!N:N,,-1),""))</f>
        <v/>
      </c>
    </row>
    <row r="4411" spans="34:34" x14ac:dyDescent="0.35">
      <c r="AH4411" s="16" t="str">
        <f>IF(AND(B4411="Premier League",E4411="Live"),_xlfn.XLOOKUP(_xlfn.TEXTJOIN(" vs ",,C4411:D4411),Calendar!G:G,Calendar!B:B),IF(AND(B4411="Premier League",E4411="Highlights"),_xlfn.XLOOKUP(H4411,Calendar!O:O,Calendar!N:N,,-1),""))</f>
        <v/>
      </c>
    </row>
    <row r="4412" spans="34:34" x14ac:dyDescent="0.35">
      <c r="AH4412" s="16" t="str">
        <f>IF(AND(B4412="Premier League",E4412="Live"),_xlfn.XLOOKUP(_xlfn.TEXTJOIN(" vs ",,C4412:D4412),Calendar!G:G,Calendar!B:B),IF(AND(B4412="Premier League",E4412="Highlights"),_xlfn.XLOOKUP(H4412,Calendar!O:O,Calendar!N:N,,-1),""))</f>
        <v/>
      </c>
    </row>
    <row r="4413" spans="34:34" x14ac:dyDescent="0.35">
      <c r="AH4413" s="16" t="str">
        <f>IF(AND(B4413="Premier League",E4413="Live"),_xlfn.XLOOKUP(_xlfn.TEXTJOIN(" vs ",,C4413:D4413),Calendar!G:G,Calendar!B:B),IF(AND(B4413="Premier League",E4413="Highlights"),_xlfn.XLOOKUP(H4413,Calendar!O:O,Calendar!N:N,,-1),""))</f>
        <v/>
      </c>
    </row>
    <row r="4414" spans="34:34" x14ac:dyDescent="0.35">
      <c r="AH4414" s="16" t="str">
        <f>IF(AND(B4414="Premier League",E4414="Live"),_xlfn.XLOOKUP(_xlfn.TEXTJOIN(" vs ",,C4414:D4414),Calendar!G:G,Calendar!B:B),IF(AND(B4414="Premier League",E4414="Highlights"),_xlfn.XLOOKUP(H4414,Calendar!O:O,Calendar!N:N,,-1),""))</f>
        <v/>
      </c>
    </row>
    <row r="4415" spans="34:34" x14ac:dyDescent="0.35">
      <c r="AH4415" s="16" t="str">
        <f>IF(AND(B4415="Premier League",E4415="Live"),_xlfn.XLOOKUP(_xlfn.TEXTJOIN(" vs ",,C4415:D4415),Calendar!G:G,Calendar!B:B),IF(AND(B4415="Premier League",E4415="Highlights"),_xlfn.XLOOKUP(H4415,Calendar!O:O,Calendar!N:N,,-1),""))</f>
        <v/>
      </c>
    </row>
    <row r="4416" spans="34:34" x14ac:dyDescent="0.35">
      <c r="AH4416" s="16" t="str">
        <f>IF(AND(B4416="Premier League",E4416="Live"),_xlfn.XLOOKUP(_xlfn.TEXTJOIN(" vs ",,C4416:D4416),Calendar!G:G,Calendar!B:B),IF(AND(B4416="Premier League",E4416="Highlights"),_xlfn.XLOOKUP(H4416,Calendar!O:O,Calendar!N:N,,-1),""))</f>
        <v/>
      </c>
    </row>
    <row r="4417" spans="34:34" x14ac:dyDescent="0.35">
      <c r="AH4417" s="16" t="str">
        <f>IF(AND(B4417="Premier League",E4417="Live"),_xlfn.XLOOKUP(_xlfn.TEXTJOIN(" vs ",,C4417:D4417),Calendar!G:G,Calendar!B:B),IF(AND(B4417="Premier League",E4417="Highlights"),_xlfn.XLOOKUP(H4417,Calendar!O:O,Calendar!N:N,,-1),""))</f>
        <v/>
      </c>
    </row>
    <row r="4418" spans="34:34" x14ac:dyDescent="0.35">
      <c r="AH4418" s="16" t="str">
        <f>IF(AND(B4418="Premier League",E4418="Live"),_xlfn.XLOOKUP(_xlfn.TEXTJOIN(" vs ",,C4418:D4418),Calendar!G:G,Calendar!B:B),IF(AND(B4418="Premier League",E4418="Highlights"),_xlfn.XLOOKUP(H4418,Calendar!O:O,Calendar!N:N,,-1),""))</f>
        <v/>
      </c>
    </row>
    <row r="4419" spans="34:34" x14ac:dyDescent="0.35">
      <c r="AH4419" s="16" t="str">
        <f>IF(AND(B4419="Premier League",E4419="Live"),_xlfn.XLOOKUP(_xlfn.TEXTJOIN(" vs ",,C4419:D4419),Calendar!G:G,Calendar!B:B),IF(AND(B4419="Premier League",E4419="Highlights"),_xlfn.XLOOKUP(H4419,Calendar!O:O,Calendar!N:N,,-1),""))</f>
        <v/>
      </c>
    </row>
    <row r="4420" spans="34:34" x14ac:dyDescent="0.35">
      <c r="AH4420" s="16" t="str">
        <f>IF(AND(B4420="Premier League",E4420="Live"),_xlfn.XLOOKUP(_xlfn.TEXTJOIN(" vs ",,C4420:D4420),Calendar!G:G,Calendar!B:B),IF(AND(B4420="Premier League",E4420="Highlights"),_xlfn.XLOOKUP(H4420,Calendar!O:O,Calendar!N:N,,-1),""))</f>
        <v/>
      </c>
    </row>
    <row r="4421" spans="34:34" x14ac:dyDescent="0.35">
      <c r="AH4421" s="16" t="str">
        <f>IF(AND(B4421="Premier League",E4421="Live"),_xlfn.XLOOKUP(_xlfn.TEXTJOIN(" vs ",,C4421:D4421),Calendar!G:G,Calendar!B:B),IF(AND(B4421="Premier League",E4421="Highlights"),_xlfn.XLOOKUP(H4421,Calendar!O:O,Calendar!N:N,,-1),""))</f>
        <v/>
      </c>
    </row>
    <row r="4422" spans="34:34" x14ac:dyDescent="0.35">
      <c r="AH4422" s="16" t="str">
        <f>IF(AND(B4422="Premier League",E4422="Live"),_xlfn.XLOOKUP(_xlfn.TEXTJOIN(" vs ",,C4422:D4422),Calendar!G:G,Calendar!B:B),IF(AND(B4422="Premier League",E4422="Highlights"),_xlfn.XLOOKUP(H4422,Calendar!O:O,Calendar!N:N,,-1),""))</f>
        <v/>
      </c>
    </row>
    <row r="4423" spans="34:34" x14ac:dyDescent="0.35">
      <c r="AH4423" s="16" t="str">
        <f>IF(AND(B4423="Premier League",E4423="Live"),_xlfn.XLOOKUP(_xlfn.TEXTJOIN(" vs ",,C4423:D4423),Calendar!G:G,Calendar!B:B),IF(AND(B4423="Premier League",E4423="Highlights"),_xlfn.XLOOKUP(H4423,Calendar!O:O,Calendar!N:N,,-1),""))</f>
        <v/>
      </c>
    </row>
    <row r="4424" spans="34:34" x14ac:dyDescent="0.35">
      <c r="AH4424" s="16" t="str">
        <f>IF(AND(B4424="Premier League",E4424="Live"),_xlfn.XLOOKUP(_xlfn.TEXTJOIN(" vs ",,C4424:D4424),Calendar!G:G,Calendar!B:B),IF(AND(B4424="Premier League",E4424="Highlights"),_xlfn.XLOOKUP(H4424,Calendar!O:O,Calendar!N:N,,-1),""))</f>
        <v/>
      </c>
    </row>
    <row r="4425" spans="34:34" x14ac:dyDescent="0.35">
      <c r="AH4425" s="16" t="str">
        <f>IF(AND(B4425="Premier League",E4425="Live"),_xlfn.XLOOKUP(_xlfn.TEXTJOIN(" vs ",,C4425:D4425),Calendar!G:G,Calendar!B:B),IF(AND(B4425="Premier League",E4425="Highlights"),_xlfn.XLOOKUP(H4425,Calendar!O:O,Calendar!N:N,,-1),""))</f>
        <v/>
      </c>
    </row>
    <row r="4426" spans="34:34" x14ac:dyDescent="0.35">
      <c r="AH4426" s="16" t="str">
        <f>IF(AND(B4426="Premier League",E4426="Live"),_xlfn.XLOOKUP(_xlfn.TEXTJOIN(" vs ",,C4426:D4426),Calendar!G:G,Calendar!B:B),IF(AND(B4426="Premier League",E4426="Highlights"),_xlfn.XLOOKUP(H4426,Calendar!O:O,Calendar!N:N,,-1),""))</f>
        <v/>
      </c>
    </row>
    <row r="4427" spans="34:34" x14ac:dyDescent="0.35">
      <c r="AH4427" s="16" t="str">
        <f>IF(AND(B4427="Premier League",E4427="Live"),_xlfn.XLOOKUP(_xlfn.TEXTJOIN(" vs ",,C4427:D4427),Calendar!G:G,Calendar!B:B),IF(AND(B4427="Premier League",E4427="Highlights"),_xlfn.XLOOKUP(H4427,Calendar!O:O,Calendar!N:N,,-1),""))</f>
        <v/>
      </c>
    </row>
    <row r="4428" spans="34:34" x14ac:dyDescent="0.35">
      <c r="AH4428" s="16" t="str">
        <f>IF(AND(B4428="Premier League",E4428="Live"),_xlfn.XLOOKUP(_xlfn.TEXTJOIN(" vs ",,C4428:D4428),Calendar!G:G,Calendar!B:B),IF(AND(B4428="Premier League",E4428="Highlights"),_xlfn.XLOOKUP(H4428,Calendar!O:O,Calendar!N:N,,-1),""))</f>
        <v/>
      </c>
    </row>
    <row r="4429" spans="34:34" x14ac:dyDescent="0.35">
      <c r="AH4429" s="16" t="str">
        <f>IF(AND(B4429="Premier League",E4429="Live"),_xlfn.XLOOKUP(_xlfn.TEXTJOIN(" vs ",,C4429:D4429),Calendar!G:G,Calendar!B:B),IF(AND(B4429="Premier League",E4429="Highlights"),_xlfn.XLOOKUP(H4429,Calendar!O:O,Calendar!N:N,,-1),""))</f>
        <v/>
      </c>
    </row>
    <row r="4430" spans="34:34" x14ac:dyDescent="0.35">
      <c r="AH4430" s="16" t="str">
        <f>IF(AND(B4430="Premier League",E4430="Live"),_xlfn.XLOOKUP(_xlfn.TEXTJOIN(" vs ",,C4430:D4430),Calendar!G:G,Calendar!B:B),IF(AND(B4430="Premier League",E4430="Highlights"),_xlfn.XLOOKUP(H4430,Calendar!O:O,Calendar!N:N,,-1),""))</f>
        <v/>
      </c>
    </row>
    <row r="4431" spans="34:34" x14ac:dyDescent="0.35">
      <c r="AH4431" s="16" t="str">
        <f>IF(AND(B4431="Premier League",E4431="Live"),_xlfn.XLOOKUP(_xlfn.TEXTJOIN(" vs ",,C4431:D4431),Calendar!G:G,Calendar!B:B),IF(AND(B4431="Premier League",E4431="Highlights"),_xlfn.XLOOKUP(H4431,Calendar!O:O,Calendar!N:N,,-1),""))</f>
        <v/>
      </c>
    </row>
    <row r="4432" spans="34:34" x14ac:dyDescent="0.35">
      <c r="AH4432" s="16" t="str">
        <f>IF(AND(B4432="Premier League",E4432="Live"),_xlfn.XLOOKUP(_xlfn.TEXTJOIN(" vs ",,C4432:D4432),Calendar!G:G,Calendar!B:B),IF(AND(B4432="Premier League",E4432="Highlights"),_xlfn.XLOOKUP(H4432,Calendar!O:O,Calendar!N:N,,-1),""))</f>
        <v/>
      </c>
    </row>
    <row r="4433" spans="34:34" x14ac:dyDescent="0.35">
      <c r="AH4433" s="16" t="str">
        <f>IF(AND(B4433="Premier League",E4433="Live"),_xlfn.XLOOKUP(_xlfn.TEXTJOIN(" vs ",,C4433:D4433),Calendar!G:G,Calendar!B:B),IF(AND(B4433="Premier League",E4433="Highlights"),_xlfn.XLOOKUP(H4433,Calendar!O:O,Calendar!N:N,,-1),""))</f>
        <v/>
      </c>
    </row>
    <row r="4434" spans="34:34" x14ac:dyDescent="0.35">
      <c r="AH4434" s="16" t="str">
        <f>IF(AND(B4434="Premier League",E4434="Live"),_xlfn.XLOOKUP(_xlfn.TEXTJOIN(" vs ",,C4434:D4434),Calendar!G:G,Calendar!B:B),IF(AND(B4434="Premier League",E4434="Highlights"),_xlfn.XLOOKUP(H4434,Calendar!O:O,Calendar!N:N,,-1),""))</f>
        <v/>
      </c>
    </row>
    <row r="4435" spans="34:34" x14ac:dyDescent="0.35">
      <c r="AH4435" s="16" t="str">
        <f>IF(AND(B4435="Premier League",E4435="Live"),_xlfn.XLOOKUP(_xlfn.TEXTJOIN(" vs ",,C4435:D4435),Calendar!G:G,Calendar!B:B),IF(AND(B4435="Premier League",E4435="Highlights"),_xlfn.XLOOKUP(H4435,Calendar!O:O,Calendar!N:N,,-1),""))</f>
        <v/>
      </c>
    </row>
    <row r="4436" spans="34:34" x14ac:dyDescent="0.35">
      <c r="AH4436" s="16" t="str">
        <f>IF(AND(B4436="Premier League",E4436="Live"),_xlfn.XLOOKUP(_xlfn.TEXTJOIN(" vs ",,C4436:D4436),Calendar!G:G,Calendar!B:B),IF(AND(B4436="Premier League",E4436="Highlights"),_xlfn.XLOOKUP(H4436,Calendar!O:O,Calendar!N:N,,-1),""))</f>
        <v/>
      </c>
    </row>
    <row r="4437" spans="34:34" x14ac:dyDescent="0.35">
      <c r="AH4437" s="16" t="str">
        <f>IF(AND(B4437="Premier League",E4437="Live"),_xlfn.XLOOKUP(_xlfn.TEXTJOIN(" vs ",,C4437:D4437),Calendar!G:G,Calendar!B:B),IF(AND(B4437="Premier League",E4437="Highlights"),_xlfn.XLOOKUP(H4437,Calendar!O:O,Calendar!N:N,,-1),""))</f>
        <v/>
      </c>
    </row>
    <row r="4438" spans="34:34" x14ac:dyDescent="0.35">
      <c r="AH4438" s="16" t="str">
        <f>IF(AND(B4438="Premier League",E4438="Live"),_xlfn.XLOOKUP(_xlfn.TEXTJOIN(" vs ",,C4438:D4438),Calendar!G:G,Calendar!B:B),IF(AND(B4438="Premier League",E4438="Highlights"),_xlfn.XLOOKUP(H4438,Calendar!O:O,Calendar!N:N,,-1),""))</f>
        <v/>
      </c>
    </row>
    <row r="4439" spans="34:34" x14ac:dyDescent="0.35">
      <c r="AH4439" s="16" t="str">
        <f>IF(AND(B4439="Premier League",E4439="Live"),_xlfn.XLOOKUP(_xlfn.TEXTJOIN(" vs ",,C4439:D4439),Calendar!G:G,Calendar!B:B),IF(AND(B4439="Premier League",E4439="Highlights"),_xlfn.XLOOKUP(H4439,Calendar!O:O,Calendar!N:N,,-1),""))</f>
        <v/>
      </c>
    </row>
    <row r="4440" spans="34:34" x14ac:dyDescent="0.35">
      <c r="AH4440" s="16" t="str">
        <f>IF(AND(B4440="Premier League",E4440="Live"),_xlfn.XLOOKUP(_xlfn.TEXTJOIN(" vs ",,C4440:D4440),Calendar!G:G,Calendar!B:B),IF(AND(B4440="Premier League",E4440="Highlights"),_xlfn.XLOOKUP(H4440,Calendar!O:O,Calendar!N:N,,-1),""))</f>
        <v/>
      </c>
    </row>
    <row r="4441" spans="34:34" x14ac:dyDescent="0.35">
      <c r="AH4441" s="16" t="str">
        <f>IF(AND(B4441="Premier League",E4441="Live"),_xlfn.XLOOKUP(_xlfn.TEXTJOIN(" vs ",,C4441:D4441),Calendar!G:G,Calendar!B:B),IF(AND(B4441="Premier League",E4441="Highlights"),_xlfn.XLOOKUP(H4441,Calendar!O:O,Calendar!N:N,,-1),""))</f>
        <v/>
      </c>
    </row>
    <row r="4442" spans="34:34" x14ac:dyDescent="0.35">
      <c r="AH4442" s="16" t="str">
        <f>IF(AND(B4442="Premier League",E4442="Live"),_xlfn.XLOOKUP(_xlfn.TEXTJOIN(" vs ",,C4442:D4442),Calendar!G:G,Calendar!B:B),IF(AND(B4442="Premier League",E4442="Highlights"),_xlfn.XLOOKUP(H4442,Calendar!O:O,Calendar!N:N,,-1),""))</f>
        <v/>
      </c>
    </row>
    <row r="4443" spans="34:34" x14ac:dyDescent="0.35">
      <c r="AH4443" s="16" t="str">
        <f>IF(AND(B4443="Premier League",E4443="Live"),_xlfn.XLOOKUP(_xlfn.TEXTJOIN(" vs ",,C4443:D4443),Calendar!G:G,Calendar!B:B),IF(AND(B4443="Premier League",E4443="Highlights"),_xlfn.XLOOKUP(H4443,Calendar!O:O,Calendar!N:N,,-1),""))</f>
        <v/>
      </c>
    </row>
    <row r="4444" spans="34:34" x14ac:dyDescent="0.35">
      <c r="AH4444" s="16" t="str">
        <f>IF(AND(B4444="Premier League",E4444="Live"),_xlfn.XLOOKUP(_xlfn.TEXTJOIN(" vs ",,C4444:D4444),Calendar!G:G,Calendar!B:B),IF(AND(B4444="Premier League",E4444="Highlights"),_xlfn.XLOOKUP(H4444,Calendar!O:O,Calendar!N:N,,-1),""))</f>
        <v/>
      </c>
    </row>
    <row r="4445" spans="34:34" x14ac:dyDescent="0.35">
      <c r="AH4445" s="16" t="str">
        <f>IF(AND(B4445="Premier League",E4445="Live"),_xlfn.XLOOKUP(_xlfn.TEXTJOIN(" vs ",,C4445:D4445),Calendar!G:G,Calendar!B:B),IF(AND(B4445="Premier League",E4445="Highlights"),_xlfn.XLOOKUP(H4445,Calendar!O:O,Calendar!N:N,,-1),""))</f>
        <v/>
      </c>
    </row>
    <row r="4446" spans="34:34" x14ac:dyDescent="0.35">
      <c r="AH4446" s="16" t="str">
        <f>IF(AND(B4446="Premier League",E4446="Live"),_xlfn.XLOOKUP(_xlfn.TEXTJOIN(" vs ",,C4446:D4446),Calendar!G:G,Calendar!B:B),IF(AND(B4446="Premier League",E4446="Highlights"),_xlfn.XLOOKUP(H4446,Calendar!O:O,Calendar!N:N,,-1),""))</f>
        <v/>
      </c>
    </row>
    <row r="4447" spans="34:34" x14ac:dyDescent="0.35">
      <c r="AH4447" s="16" t="str">
        <f>IF(AND(B4447="Premier League",E4447="Live"),_xlfn.XLOOKUP(_xlfn.TEXTJOIN(" vs ",,C4447:D4447),Calendar!G:G,Calendar!B:B),IF(AND(B4447="Premier League",E4447="Highlights"),_xlfn.XLOOKUP(H4447,Calendar!O:O,Calendar!N:N,,-1),""))</f>
        <v/>
      </c>
    </row>
    <row r="4448" spans="34:34" x14ac:dyDescent="0.35">
      <c r="AH4448" s="16" t="str">
        <f>IF(AND(B4448="Premier League",E4448="Live"),_xlfn.XLOOKUP(_xlfn.TEXTJOIN(" vs ",,C4448:D4448),Calendar!G:G,Calendar!B:B),IF(AND(B4448="Premier League",E4448="Highlights"),_xlfn.XLOOKUP(H4448,Calendar!O:O,Calendar!N:N,,-1),""))</f>
        <v/>
      </c>
    </row>
    <row r="4449" spans="34:34" x14ac:dyDescent="0.35">
      <c r="AH4449" s="16" t="str">
        <f>IF(AND(B4449="Premier League",E4449="Live"),_xlfn.XLOOKUP(_xlfn.TEXTJOIN(" vs ",,C4449:D4449),Calendar!G:G,Calendar!B:B),IF(AND(B4449="Premier League",E4449="Highlights"),_xlfn.XLOOKUP(H4449,Calendar!O:O,Calendar!N:N,,-1),""))</f>
        <v/>
      </c>
    </row>
    <row r="4450" spans="34:34" x14ac:dyDescent="0.35">
      <c r="AH4450" s="16" t="str">
        <f>IF(AND(B4450="Premier League",E4450="Live"),_xlfn.XLOOKUP(_xlfn.TEXTJOIN(" vs ",,C4450:D4450),Calendar!G:G,Calendar!B:B),IF(AND(B4450="Premier League",E4450="Highlights"),_xlfn.XLOOKUP(H4450,Calendar!O:O,Calendar!N:N,,-1),""))</f>
        <v/>
      </c>
    </row>
    <row r="4451" spans="34:34" x14ac:dyDescent="0.35">
      <c r="AH4451" s="16" t="str">
        <f>IF(AND(B4451="Premier League",E4451="Live"),_xlfn.XLOOKUP(_xlfn.TEXTJOIN(" vs ",,C4451:D4451),Calendar!G:G,Calendar!B:B),IF(AND(B4451="Premier League",E4451="Highlights"),_xlfn.XLOOKUP(H4451,Calendar!O:O,Calendar!N:N,,-1),""))</f>
        <v/>
      </c>
    </row>
    <row r="4452" spans="34:34" x14ac:dyDescent="0.35">
      <c r="AH4452" s="16" t="str">
        <f>IF(AND(B4452="Premier League",E4452="Live"),_xlfn.XLOOKUP(_xlfn.TEXTJOIN(" vs ",,C4452:D4452),Calendar!G:G,Calendar!B:B),IF(AND(B4452="Premier League",E4452="Highlights"),_xlfn.XLOOKUP(H4452,Calendar!O:O,Calendar!N:N,,-1),""))</f>
        <v/>
      </c>
    </row>
    <row r="4453" spans="34:34" x14ac:dyDescent="0.35">
      <c r="AH4453" s="16" t="str">
        <f>IF(AND(B4453="Premier League",E4453="Live"),_xlfn.XLOOKUP(_xlfn.TEXTJOIN(" vs ",,C4453:D4453),Calendar!G:G,Calendar!B:B),IF(AND(B4453="Premier League",E4453="Highlights"),_xlfn.XLOOKUP(H4453,Calendar!O:O,Calendar!N:N,,-1),""))</f>
        <v/>
      </c>
    </row>
    <row r="4454" spans="34:34" x14ac:dyDescent="0.35">
      <c r="AH4454" s="16" t="str">
        <f>IF(AND(B4454="Premier League",E4454="Live"),_xlfn.XLOOKUP(_xlfn.TEXTJOIN(" vs ",,C4454:D4454),Calendar!G:G,Calendar!B:B),IF(AND(B4454="Premier League",E4454="Highlights"),_xlfn.XLOOKUP(H4454,Calendar!O:O,Calendar!N:N,,-1),""))</f>
        <v/>
      </c>
    </row>
    <row r="4455" spans="34:34" x14ac:dyDescent="0.35">
      <c r="AH4455" s="16" t="str">
        <f>IF(AND(B4455="Premier League",E4455="Live"),_xlfn.XLOOKUP(_xlfn.TEXTJOIN(" vs ",,C4455:D4455),Calendar!G:G,Calendar!B:B),IF(AND(B4455="Premier League",E4455="Highlights"),_xlfn.XLOOKUP(H4455,Calendar!O:O,Calendar!N:N,,-1),""))</f>
        <v/>
      </c>
    </row>
    <row r="4456" spans="34:34" x14ac:dyDescent="0.35">
      <c r="AH4456" s="16" t="str">
        <f>IF(AND(B4456="Premier League",E4456="Live"),_xlfn.XLOOKUP(_xlfn.TEXTJOIN(" vs ",,C4456:D4456),Calendar!G:G,Calendar!B:B),IF(AND(B4456="Premier League",E4456="Highlights"),_xlfn.XLOOKUP(H4456,Calendar!O:O,Calendar!N:N,,-1),""))</f>
        <v/>
      </c>
    </row>
    <row r="4457" spans="34:34" x14ac:dyDescent="0.35">
      <c r="AH4457" s="16" t="str">
        <f>IF(AND(B4457="Premier League",E4457="Live"),_xlfn.XLOOKUP(_xlfn.TEXTJOIN(" vs ",,C4457:D4457),Calendar!G:G,Calendar!B:B),IF(AND(B4457="Premier League",E4457="Highlights"),_xlfn.XLOOKUP(H4457,Calendar!O:O,Calendar!N:N,,-1),""))</f>
        <v/>
      </c>
    </row>
    <row r="4458" spans="34:34" x14ac:dyDescent="0.35">
      <c r="AH4458" s="16" t="str">
        <f>IF(AND(B4458="Premier League",E4458="Live"),_xlfn.XLOOKUP(_xlfn.TEXTJOIN(" vs ",,C4458:D4458),Calendar!G:G,Calendar!B:B),IF(AND(B4458="Premier League",E4458="Highlights"),_xlfn.XLOOKUP(H4458,Calendar!O:O,Calendar!N:N,,-1),""))</f>
        <v/>
      </c>
    </row>
    <row r="4459" spans="34:34" x14ac:dyDescent="0.35">
      <c r="AH4459" s="16" t="str">
        <f>IF(AND(B4459="Premier League",E4459="Live"),_xlfn.XLOOKUP(_xlfn.TEXTJOIN(" vs ",,C4459:D4459),Calendar!G:G,Calendar!B:B),IF(AND(B4459="Premier League",E4459="Highlights"),_xlfn.XLOOKUP(H4459,Calendar!O:O,Calendar!N:N,,-1),""))</f>
        <v/>
      </c>
    </row>
    <row r="4460" spans="34:34" x14ac:dyDescent="0.35">
      <c r="AH4460" s="16" t="str">
        <f>IF(AND(B4460="Premier League",E4460="Live"),_xlfn.XLOOKUP(_xlfn.TEXTJOIN(" vs ",,C4460:D4460),Calendar!G:G,Calendar!B:B),IF(AND(B4460="Premier League",E4460="Highlights"),_xlfn.XLOOKUP(H4460,Calendar!O:O,Calendar!N:N,,-1),""))</f>
        <v/>
      </c>
    </row>
    <row r="4461" spans="34:34" x14ac:dyDescent="0.35">
      <c r="AH4461" s="16" t="str">
        <f>IF(AND(B4461="Premier League",E4461="Live"),_xlfn.XLOOKUP(_xlfn.TEXTJOIN(" vs ",,C4461:D4461),Calendar!G:G,Calendar!B:B),IF(AND(B4461="Premier League",E4461="Highlights"),_xlfn.XLOOKUP(H4461,Calendar!O:O,Calendar!N:N,,-1),""))</f>
        <v/>
      </c>
    </row>
    <row r="4462" spans="34:34" x14ac:dyDescent="0.35">
      <c r="AH4462" s="16" t="str">
        <f>IF(AND(B4462="Premier League",E4462="Live"),_xlfn.XLOOKUP(_xlfn.TEXTJOIN(" vs ",,C4462:D4462),Calendar!G:G,Calendar!B:B),IF(AND(B4462="Premier League",E4462="Highlights"),_xlfn.XLOOKUP(H4462,Calendar!O:O,Calendar!N:N,,-1),""))</f>
        <v/>
      </c>
    </row>
    <row r="4463" spans="34:34" x14ac:dyDescent="0.35">
      <c r="AH4463" s="16" t="str">
        <f>IF(AND(B4463="Premier League",E4463="Live"),_xlfn.XLOOKUP(_xlfn.TEXTJOIN(" vs ",,C4463:D4463),Calendar!G:G,Calendar!B:B),IF(AND(B4463="Premier League",E4463="Highlights"),_xlfn.XLOOKUP(H4463,Calendar!O:O,Calendar!N:N,,-1),""))</f>
        <v/>
      </c>
    </row>
    <row r="4464" spans="34:34" x14ac:dyDescent="0.35">
      <c r="AH4464" s="16" t="str">
        <f>IF(AND(B4464="Premier League",E4464="Live"),_xlfn.XLOOKUP(_xlfn.TEXTJOIN(" vs ",,C4464:D4464),Calendar!G:G,Calendar!B:B),IF(AND(B4464="Premier League",E4464="Highlights"),_xlfn.XLOOKUP(H4464,Calendar!O:O,Calendar!N:N,,-1),""))</f>
        <v/>
      </c>
    </row>
    <row r="4465" spans="34:34" x14ac:dyDescent="0.35">
      <c r="AH4465" s="16" t="str">
        <f>IF(AND(B4465="Premier League",E4465="Live"),_xlfn.XLOOKUP(_xlfn.TEXTJOIN(" vs ",,C4465:D4465),Calendar!G:G,Calendar!B:B),IF(AND(B4465="Premier League",E4465="Highlights"),_xlfn.XLOOKUP(H4465,Calendar!O:O,Calendar!N:N,,-1),""))</f>
        <v/>
      </c>
    </row>
    <row r="4466" spans="34:34" x14ac:dyDescent="0.35">
      <c r="AH4466" s="16" t="str">
        <f>IF(AND(B4466="Premier League",E4466="Live"),_xlfn.XLOOKUP(_xlfn.TEXTJOIN(" vs ",,C4466:D4466),Calendar!G:G,Calendar!B:B),IF(AND(B4466="Premier League",E4466="Highlights"),_xlfn.XLOOKUP(H4466,Calendar!O:O,Calendar!N:N,,-1),""))</f>
        <v/>
      </c>
    </row>
    <row r="4467" spans="34:34" x14ac:dyDescent="0.35">
      <c r="AH4467" s="16" t="str">
        <f>IF(AND(B4467="Premier League",E4467="Live"),_xlfn.XLOOKUP(_xlfn.TEXTJOIN(" vs ",,C4467:D4467),Calendar!G:G,Calendar!B:B),IF(AND(B4467="Premier League",E4467="Highlights"),_xlfn.XLOOKUP(H4467,Calendar!O:O,Calendar!N:N,,-1),""))</f>
        <v/>
      </c>
    </row>
    <row r="4468" spans="34:34" x14ac:dyDescent="0.35">
      <c r="AH4468" s="16" t="str">
        <f>IF(AND(B4468="Premier League",E4468="Live"),_xlfn.XLOOKUP(_xlfn.TEXTJOIN(" vs ",,C4468:D4468),Calendar!G:G,Calendar!B:B),IF(AND(B4468="Premier League",E4468="Highlights"),_xlfn.XLOOKUP(H4468,Calendar!O:O,Calendar!N:N,,-1),""))</f>
        <v/>
      </c>
    </row>
    <row r="4469" spans="34:34" x14ac:dyDescent="0.35">
      <c r="AH4469" s="16" t="str">
        <f>IF(AND(B4469="Premier League",E4469="Live"),_xlfn.XLOOKUP(_xlfn.TEXTJOIN(" vs ",,C4469:D4469),Calendar!G:G,Calendar!B:B),IF(AND(B4469="Premier League",E4469="Highlights"),_xlfn.XLOOKUP(H4469,Calendar!O:O,Calendar!N:N,,-1),""))</f>
        <v/>
      </c>
    </row>
    <row r="4470" spans="34:34" x14ac:dyDescent="0.35">
      <c r="AH4470" s="16" t="str">
        <f>IF(AND(B4470="Premier League",E4470="Live"),_xlfn.XLOOKUP(_xlfn.TEXTJOIN(" vs ",,C4470:D4470),Calendar!G:G,Calendar!B:B),IF(AND(B4470="Premier League",E4470="Highlights"),_xlfn.XLOOKUP(H4470,Calendar!O:O,Calendar!N:N,,-1),""))</f>
        <v/>
      </c>
    </row>
    <row r="4471" spans="34:34" x14ac:dyDescent="0.35">
      <c r="AH4471" s="16" t="str">
        <f>IF(AND(B4471="Premier League",E4471="Live"),_xlfn.XLOOKUP(_xlfn.TEXTJOIN(" vs ",,C4471:D4471),Calendar!G:G,Calendar!B:B),IF(AND(B4471="Premier League",E4471="Highlights"),_xlfn.XLOOKUP(H4471,Calendar!O:O,Calendar!N:N,,-1),""))</f>
        <v/>
      </c>
    </row>
    <row r="4472" spans="34:34" x14ac:dyDescent="0.35">
      <c r="AH4472" s="16" t="str">
        <f>IF(AND(B4472="Premier League",E4472="Live"),_xlfn.XLOOKUP(_xlfn.TEXTJOIN(" vs ",,C4472:D4472),Calendar!G:G,Calendar!B:B),IF(AND(B4472="Premier League",E4472="Highlights"),_xlfn.XLOOKUP(H4472,Calendar!O:O,Calendar!N:N,,-1),""))</f>
        <v/>
      </c>
    </row>
    <row r="4473" spans="34:34" x14ac:dyDescent="0.35">
      <c r="AH4473" s="16" t="str">
        <f>IF(AND(B4473="Premier League",E4473="Live"),_xlfn.XLOOKUP(_xlfn.TEXTJOIN(" vs ",,C4473:D4473),Calendar!G:G,Calendar!B:B),IF(AND(B4473="Premier League",E4473="Highlights"),_xlfn.XLOOKUP(H4473,Calendar!O:O,Calendar!N:N,,-1),""))</f>
        <v/>
      </c>
    </row>
    <row r="4474" spans="34:34" x14ac:dyDescent="0.35">
      <c r="AH4474" s="16" t="str">
        <f>IF(AND(B4474="Premier League",E4474="Live"),_xlfn.XLOOKUP(_xlfn.TEXTJOIN(" vs ",,C4474:D4474),Calendar!G:G,Calendar!B:B),IF(AND(B4474="Premier League",E4474="Highlights"),_xlfn.XLOOKUP(H4474,Calendar!O:O,Calendar!N:N,,-1),""))</f>
        <v/>
      </c>
    </row>
    <row r="4475" spans="34:34" x14ac:dyDescent="0.35">
      <c r="AH4475" s="16" t="str">
        <f>IF(AND(B4475="Premier League",E4475="Live"),_xlfn.XLOOKUP(_xlfn.TEXTJOIN(" vs ",,C4475:D4475),Calendar!G:G,Calendar!B:B),IF(AND(B4475="Premier League",E4475="Highlights"),_xlfn.XLOOKUP(H4475,Calendar!O:O,Calendar!N:N,,-1),""))</f>
        <v/>
      </c>
    </row>
    <row r="4476" spans="34:34" x14ac:dyDescent="0.35">
      <c r="AH4476" s="16" t="str">
        <f>IF(AND(B4476="Premier League",E4476="Live"),_xlfn.XLOOKUP(_xlfn.TEXTJOIN(" vs ",,C4476:D4476),Calendar!G:G,Calendar!B:B),IF(AND(B4476="Premier League",E4476="Highlights"),_xlfn.XLOOKUP(H4476,Calendar!O:O,Calendar!N:N,,-1),""))</f>
        <v/>
      </c>
    </row>
    <row r="4477" spans="34:34" x14ac:dyDescent="0.35">
      <c r="AH4477" s="16" t="str">
        <f>IF(AND(B4477="Premier League",E4477="Live"),_xlfn.XLOOKUP(_xlfn.TEXTJOIN(" vs ",,C4477:D4477),Calendar!G:G,Calendar!B:B),IF(AND(B4477="Premier League",E4477="Highlights"),_xlfn.XLOOKUP(H4477,Calendar!O:O,Calendar!N:N,,-1),""))</f>
        <v/>
      </c>
    </row>
    <row r="4478" spans="34:34" x14ac:dyDescent="0.35">
      <c r="AH4478" s="16" t="str">
        <f>IF(AND(B4478="Premier League",E4478="Live"),_xlfn.XLOOKUP(_xlfn.TEXTJOIN(" vs ",,C4478:D4478),Calendar!G:G,Calendar!B:B),IF(AND(B4478="Premier League",E4478="Highlights"),_xlfn.XLOOKUP(H4478,Calendar!O:O,Calendar!N:N,,-1),""))</f>
        <v/>
      </c>
    </row>
    <row r="4479" spans="34:34" x14ac:dyDescent="0.35">
      <c r="AH4479" s="16" t="str">
        <f>IF(AND(B4479="Premier League",E4479="Live"),_xlfn.XLOOKUP(_xlfn.TEXTJOIN(" vs ",,C4479:D4479),Calendar!G:G,Calendar!B:B),IF(AND(B4479="Premier League",E4479="Highlights"),_xlfn.XLOOKUP(H4479,Calendar!O:O,Calendar!N:N,,-1),""))</f>
        <v/>
      </c>
    </row>
    <row r="4480" spans="34:34" x14ac:dyDescent="0.35">
      <c r="AH4480" s="16" t="str">
        <f>IF(AND(B4480="Premier League",E4480="Live"),_xlfn.XLOOKUP(_xlfn.TEXTJOIN(" vs ",,C4480:D4480),Calendar!G:G,Calendar!B:B),IF(AND(B4480="Premier League",E4480="Highlights"),_xlfn.XLOOKUP(H4480,Calendar!O:O,Calendar!N:N,,-1),""))</f>
        <v/>
      </c>
    </row>
    <row r="4481" spans="34:34" x14ac:dyDescent="0.35">
      <c r="AH4481" s="16" t="str">
        <f>IF(AND(B4481="Premier League",E4481="Live"),_xlfn.XLOOKUP(_xlfn.TEXTJOIN(" vs ",,C4481:D4481),Calendar!G:G,Calendar!B:B),IF(AND(B4481="Premier League",E4481="Highlights"),_xlfn.XLOOKUP(H4481,Calendar!O:O,Calendar!N:N,,-1),""))</f>
        <v/>
      </c>
    </row>
    <row r="4482" spans="34:34" x14ac:dyDescent="0.35">
      <c r="AH4482" s="16" t="str">
        <f>IF(AND(B4482="Premier League",E4482="Live"),_xlfn.XLOOKUP(_xlfn.TEXTJOIN(" vs ",,C4482:D4482),Calendar!G:G,Calendar!B:B),IF(AND(B4482="Premier League",E4482="Highlights"),_xlfn.XLOOKUP(H4482,Calendar!O:O,Calendar!N:N,,-1),""))</f>
        <v/>
      </c>
    </row>
    <row r="4483" spans="34:34" x14ac:dyDescent="0.35">
      <c r="AH4483" s="16" t="str">
        <f>IF(AND(B4483="Premier League",E4483="Live"),_xlfn.XLOOKUP(_xlfn.TEXTJOIN(" vs ",,C4483:D4483),Calendar!G:G,Calendar!B:B),IF(AND(B4483="Premier League",E4483="Highlights"),_xlfn.XLOOKUP(H4483,Calendar!O:O,Calendar!N:N,,-1),""))</f>
        <v/>
      </c>
    </row>
    <row r="4484" spans="34:34" x14ac:dyDescent="0.35">
      <c r="AH4484" s="16" t="str">
        <f>IF(AND(B4484="Premier League",E4484="Live"),_xlfn.XLOOKUP(_xlfn.TEXTJOIN(" vs ",,C4484:D4484),Calendar!G:G,Calendar!B:B),IF(AND(B4484="Premier League",E4484="Highlights"),_xlfn.XLOOKUP(H4484,Calendar!O:O,Calendar!N:N,,-1),""))</f>
        <v/>
      </c>
    </row>
    <row r="4485" spans="34:34" x14ac:dyDescent="0.35">
      <c r="AH4485" s="16" t="str">
        <f>IF(AND(B4485="Premier League",E4485="Live"),_xlfn.XLOOKUP(_xlfn.TEXTJOIN(" vs ",,C4485:D4485),Calendar!G:G,Calendar!B:B),IF(AND(B4485="Premier League",E4485="Highlights"),_xlfn.XLOOKUP(H4485,Calendar!O:O,Calendar!N:N,,-1),""))</f>
        <v/>
      </c>
    </row>
    <row r="4486" spans="34:34" x14ac:dyDescent="0.35">
      <c r="AH4486" s="16" t="str">
        <f>IF(AND(B4486="Premier League",E4486="Live"),_xlfn.XLOOKUP(_xlfn.TEXTJOIN(" vs ",,C4486:D4486),Calendar!G:G,Calendar!B:B),IF(AND(B4486="Premier League",E4486="Highlights"),_xlfn.XLOOKUP(H4486,Calendar!O:O,Calendar!N:N,,-1),""))</f>
        <v/>
      </c>
    </row>
    <row r="4487" spans="34:34" x14ac:dyDescent="0.35">
      <c r="AH4487" s="16" t="str">
        <f>IF(AND(B4487="Premier League",E4487="Live"),_xlfn.XLOOKUP(_xlfn.TEXTJOIN(" vs ",,C4487:D4487),Calendar!G:G,Calendar!B:B),IF(AND(B4487="Premier League",E4487="Highlights"),_xlfn.XLOOKUP(H4487,Calendar!O:O,Calendar!N:N,,-1),""))</f>
        <v/>
      </c>
    </row>
    <row r="4488" spans="34:34" x14ac:dyDescent="0.35">
      <c r="AH4488" s="16" t="str">
        <f>IF(AND(B4488="Premier League",E4488="Live"),_xlfn.XLOOKUP(_xlfn.TEXTJOIN(" vs ",,C4488:D4488),Calendar!G:G,Calendar!B:B),IF(AND(B4488="Premier League",E4488="Highlights"),_xlfn.XLOOKUP(H4488,Calendar!O:O,Calendar!N:N,,-1),""))</f>
        <v/>
      </c>
    </row>
    <row r="4489" spans="34:34" x14ac:dyDescent="0.35">
      <c r="AH4489" s="16" t="str">
        <f>IF(AND(B4489="Premier League",E4489="Live"),_xlfn.XLOOKUP(_xlfn.TEXTJOIN(" vs ",,C4489:D4489),Calendar!G:G,Calendar!B:B),IF(AND(B4489="Premier League",E4489="Highlights"),_xlfn.XLOOKUP(H4489,Calendar!O:O,Calendar!N:N,,-1),""))</f>
        <v/>
      </c>
    </row>
    <row r="4490" spans="34:34" x14ac:dyDescent="0.35">
      <c r="AH4490" s="16" t="str">
        <f>IF(AND(B4490="Premier League",E4490="Live"),_xlfn.XLOOKUP(_xlfn.TEXTJOIN(" vs ",,C4490:D4490),Calendar!G:G,Calendar!B:B),IF(AND(B4490="Premier League",E4490="Highlights"),_xlfn.XLOOKUP(H4490,Calendar!O:O,Calendar!N:N,,-1),""))</f>
        <v/>
      </c>
    </row>
    <row r="4491" spans="34:34" x14ac:dyDescent="0.35">
      <c r="AH4491" s="16" t="str">
        <f>IF(AND(B4491="Premier League",E4491="Live"),_xlfn.XLOOKUP(_xlfn.TEXTJOIN(" vs ",,C4491:D4491),Calendar!G:G,Calendar!B:B),IF(AND(B4491="Premier League",E4491="Highlights"),_xlfn.XLOOKUP(H4491,Calendar!O:O,Calendar!N:N,,-1),""))</f>
        <v/>
      </c>
    </row>
    <row r="4492" spans="34:34" x14ac:dyDescent="0.35">
      <c r="AH4492" s="16" t="str">
        <f>IF(AND(B4492="Premier League",E4492="Live"),_xlfn.XLOOKUP(_xlfn.TEXTJOIN(" vs ",,C4492:D4492),Calendar!G:G,Calendar!B:B),IF(AND(B4492="Premier League",E4492="Highlights"),_xlfn.XLOOKUP(H4492,Calendar!O:O,Calendar!N:N,,-1),""))</f>
        <v/>
      </c>
    </row>
    <row r="4493" spans="34:34" x14ac:dyDescent="0.35">
      <c r="AH4493" s="16" t="str">
        <f>IF(AND(B4493="Premier League",E4493="Live"),_xlfn.XLOOKUP(_xlfn.TEXTJOIN(" vs ",,C4493:D4493),Calendar!G:G,Calendar!B:B),IF(AND(B4493="Premier League",E4493="Highlights"),_xlfn.XLOOKUP(H4493,Calendar!O:O,Calendar!N:N,,-1),""))</f>
        <v/>
      </c>
    </row>
    <row r="4494" spans="34:34" x14ac:dyDescent="0.35">
      <c r="AH4494" s="16" t="str">
        <f>IF(AND(B4494="Premier League",E4494="Live"),_xlfn.XLOOKUP(_xlfn.TEXTJOIN(" vs ",,C4494:D4494),Calendar!G:G,Calendar!B:B),IF(AND(B4494="Premier League",E4494="Highlights"),_xlfn.XLOOKUP(H4494,Calendar!O:O,Calendar!N:N,,-1),""))</f>
        <v/>
      </c>
    </row>
    <row r="4495" spans="34:34" x14ac:dyDescent="0.35">
      <c r="AH4495" s="16" t="str">
        <f>IF(AND(B4495="Premier League",E4495="Live"),_xlfn.XLOOKUP(_xlfn.TEXTJOIN(" vs ",,C4495:D4495),Calendar!G:G,Calendar!B:B),IF(AND(B4495="Premier League",E4495="Highlights"),_xlfn.XLOOKUP(H4495,Calendar!O:O,Calendar!N:N,,-1),""))</f>
        <v/>
      </c>
    </row>
    <row r="4496" spans="34:34" x14ac:dyDescent="0.35">
      <c r="AH4496" s="16" t="str">
        <f>IF(AND(B4496="Premier League",E4496="Live"),_xlfn.XLOOKUP(_xlfn.TEXTJOIN(" vs ",,C4496:D4496),Calendar!G:G,Calendar!B:B),IF(AND(B4496="Premier League",E4496="Highlights"),_xlfn.XLOOKUP(H4496,Calendar!O:O,Calendar!N:N,,-1),""))</f>
        <v/>
      </c>
    </row>
    <row r="4497" spans="34:34" x14ac:dyDescent="0.35">
      <c r="AH4497" s="16" t="str">
        <f>IF(AND(B4497="Premier League",E4497="Live"),_xlfn.XLOOKUP(_xlfn.TEXTJOIN(" vs ",,C4497:D4497),Calendar!G:G,Calendar!B:B),IF(AND(B4497="Premier League",E4497="Highlights"),_xlfn.XLOOKUP(H4497,Calendar!O:O,Calendar!N:N,,-1),""))</f>
        <v/>
      </c>
    </row>
    <row r="4498" spans="34:34" x14ac:dyDescent="0.35">
      <c r="AH4498" s="16" t="str">
        <f>IF(AND(B4498="Premier League",E4498="Live"),_xlfn.XLOOKUP(_xlfn.TEXTJOIN(" vs ",,C4498:D4498),Calendar!G:G,Calendar!B:B),IF(AND(B4498="Premier League",E4498="Highlights"),_xlfn.XLOOKUP(H4498,Calendar!O:O,Calendar!N:N,,-1),""))</f>
        <v/>
      </c>
    </row>
    <row r="4499" spans="34:34" x14ac:dyDescent="0.35">
      <c r="AH4499" s="16" t="str">
        <f>IF(AND(B4499="Premier League",E4499="Live"),_xlfn.XLOOKUP(_xlfn.TEXTJOIN(" vs ",,C4499:D4499),Calendar!G:G,Calendar!B:B),IF(AND(B4499="Premier League",E4499="Highlights"),_xlfn.XLOOKUP(H4499,Calendar!O:O,Calendar!N:N,,-1),""))</f>
        <v/>
      </c>
    </row>
    <row r="4500" spans="34:34" x14ac:dyDescent="0.35">
      <c r="AH4500" s="16" t="str">
        <f>IF(AND(B4500="Premier League",E4500="Live"),_xlfn.XLOOKUP(_xlfn.TEXTJOIN(" vs ",,C4500:D4500),Calendar!G:G,Calendar!B:B),IF(AND(B4500="Premier League",E4500="Highlights"),_xlfn.XLOOKUP(H4500,Calendar!O:O,Calendar!N:N,,-1),""))</f>
        <v/>
      </c>
    </row>
    <row r="4501" spans="34:34" x14ac:dyDescent="0.35">
      <c r="AH4501" s="16" t="str">
        <f>IF(AND(B4501="Premier League",E4501="Live"),_xlfn.XLOOKUP(_xlfn.TEXTJOIN(" vs ",,C4501:D4501),Calendar!G:G,Calendar!B:B),IF(AND(B4501="Premier League",E4501="Highlights"),_xlfn.XLOOKUP(H4501,Calendar!O:O,Calendar!N:N,,-1),""))</f>
        <v/>
      </c>
    </row>
    <row r="4502" spans="34:34" x14ac:dyDescent="0.35">
      <c r="AH4502" s="16" t="str">
        <f>IF(AND(B4502="Premier League",E4502="Live"),_xlfn.XLOOKUP(_xlfn.TEXTJOIN(" vs ",,C4502:D4502),Calendar!G:G,Calendar!B:B),IF(AND(B4502="Premier League",E4502="Highlights"),_xlfn.XLOOKUP(H4502,Calendar!O:O,Calendar!N:N,,-1),""))</f>
        <v/>
      </c>
    </row>
    <row r="4503" spans="34:34" x14ac:dyDescent="0.35">
      <c r="AH4503" s="16" t="str">
        <f>IF(AND(B4503="Premier League",E4503="Live"),_xlfn.XLOOKUP(_xlfn.TEXTJOIN(" vs ",,C4503:D4503),Calendar!G:G,Calendar!B:B),IF(AND(B4503="Premier League",E4503="Highlights"),_xlfn.XLOOKUP(H4503,Calendar!O:O,Calendar!N:N,,-1),""))</f>
        <v/>
      </c>
    </row>
    <row r="4504" spans="34:34" x14ac:dyDescent="0.35">
      <c r="AH4504" s="16" t="str">
        <f>IF(AND(B4504="Premier League",E4504="Live"),_xlfn.XLOOKUP(_xlfn.TEXTJOIN(" vs ",,C4504:D4504),Calendar!G:G,Calendar!B:B),IF(AND(B4504="Premier League",E4504="Highlights"),_xlfn.XLOOKUP(H4504,Calendar!O:O,Calendar!N:N,,-1),""))</f>
        <v/>
      </c>
    </row>
    <row r="4505" spans="34:34" x14ac:dyDescent="0.35">
      <c r="AH4505" s="16" t="str">
        <f>IF(AND(B4505="Premier League",E4505="Live"),_xlfn.XLOOKUP(_xlfn.TEXTJOIN(" vs ",,C4505:D4505),Calendar!G:G,Calendar!B:B),IF(AND(B4505="Premier League",E4505="Highlights"),_xlfn.XLOOKUP(H4505,Calendar!O:O,Calendar!N:N,,-1),""))</f>
        <v/>
      </c>
    </row>
    <row r="4506" spans="34:34" x14ac:dyDescent="0.35">
      <c r="AH4506" s="16" t="str">
        <f>IF(AND(B4506="Premier League",E4506="Live"),_xlfn.XLOOKUP(_xlfn.TEXTJOIN(" vs ",,C4506:D4506),Calendar!G:G,Calendar!B:B),IF(AND(B4506="Premier League",E4506="Highlights"),_xlfn.XLOOKUP(H4506,Calendar!O:O,Calendar!N:N,,-1),""))</f>
        <v/>
      </c>
    </row>
    <row r="4507" spans="34:34" x14ac:dyDescent="0.35">
      <c r="AH4507" s="16" t="str">
        <f>IF(AND(B4507="Premier League",E4507="Live"),_xlfn.XLOOKUP(_xlfn.TEXTJOIN(" vs ",,C4507:D4507),Calendar!G:G,Calendar!B:B),IF(AND(B4507="Premier League",E4507="Highlights"),_xlfn.XLOOKUP(H4507,Calendar!O:O,Calendar!N:N,,-1),""))</f>
        <v/>
      </c>
    </row>
    <row r="4508" spans="34:34" x14ac:dyDescent="0.35">
      <c r="AH4508" s="16" t="str">
        <f>IF(AND(B4508="Premier League",E4508="Live"),_xlfn.XLOOKUP(_xlfn.TEXTJOIN(" vs ",,C4508:D4508),Calendar!G:G,Calendar!B:B),IF(AND(B4508="Premier League",E4508="Highlights"),_xlfn.XLOOKUP(H4508,Calendar!O:O,Calendar!N:N,,-1),""))</f>
        <v/>
      </c>
    </row>
    <row r="4509" spans="34:34" x14ac:dyDescent="0.35">
      <c r="AH4509" s="16" t="str">
        <f>IF(AND(B4509="Premier League",E4509="Live"),_xlfn.XLOOKUP(_xlfn.TEXTJOIN(" vs ",,C4509:D4509),Calendar!G:G,Calendar!B:B),IF(AND(B4509="Premier League",E4509="Highlights"),_xlfn.XLOOKUP(H4509,Calendar!O:O,Calendar!N:N,,-1),""))</f>
        <v/>
      </c>
    </row>
    <row r="4510" spans="34:34" x14ac:dyDescent="0.35">
      <c r="AH4510" s="16" t="str">
        <f>IF(AND(B4510="Premier League",E4510="Live"),_xlfn.XLOOKUP(_xlfn.TEXTJOIN(" vs ",,C4510:D4510),Calendar!G:G,Calendar!B:B),IF(AND(B4510="Premier League",E4510="Highlights"),_xlfn.XLOOKUP(H4510,Calendar!O:O,Calendar!N:N,,-1),""))</f>
        <v/>
      </c>
    </row>
    <row r="4511" spans="34:34" x14ac:dyDescent="0.35">
      <c r="AH4511" s="16" t="str">
        <f>IF(AND(B4511="Premier League",E4511="Live"),_xlfn.XLOOKUP(_xlfn.TEXTJOIN(" vs ",,C4511:D4511),Calendar!G:G,Calendar!B:B),IF(AND(B4511="Premier League",E4511="Highlights"),_xlfn.XLOOKUP(H4511,Calendar!O:O,Calendar!N:N,,-1),""))</f>
        <v/>
      </c>
    </row>
    <row r="4512" spans="34:34" x14ac:dyDescent="0.35">
      <c r="AH4512" s="16" t="str">
        <f>IF(AND(B4512="Premier League",E4512="Live"),_xlfn.XLOOKUP(_xlfn.TEXTJOIN(" vs ",,C4512:D4512),Calendar!G:G,Calendar!B:B),IF(AND(B4512="Premier League",E4512="Highlights"),_xlfn.XLOOKUP(H4512,Calendar!O:O,Calendar!N:N,,-1),""))</f>
        <v/>
      </c>
    </row>
    <row r="4513" spans="34:34" x14ac:dyDescent="0.35">
      <c r="AH4513" s="16" t="str">
        <f>IF(AND(B4513="Premier League",E4513="Live"),_xlfn.XLOOKUP(_xlfn.TEXTJOIN(" vs ",,C4513:D4513),Calendar!G:G,Calendar!B:B),IF(AND(B4513="Premier League",E4513="Highlights"),_xlfn.XLOOKUP(H4513,Calendar!O:O,Calendar!N:N,,-1),""))</f>
        <v/>
      </c>
    </row>
    <row r="4514" spans="34:34" x14ac:dyDescent="0.35">
      <c r="AH4514" s="16" t="str">
        <f>IF(AND(B4514="Premier League",E4514="Live"),_xlfn.XLOOKUP(_xlfn.TEXTJOIN(" vs ",,C4514:D4514),Calendar!G:G,Calendar!B:B),IF(AND(B4514="Premier League",E4514="Highlights"),_xlfn.XLOOKUP(H4514,Calendar!O:O,Calendar!N:N,,-1),""))</f>
        <v/>
      </c>
    </row>
    <row r="4515" spans="34:34" x14ac:dyDescent="0.35">
      <c r="AH4515" s="16" t="str">
        <f>IF(AND(B4515="Premier League",E4515="Live"),_xlfn.XLOOKUP(_xlfn.TEXTJOIN(" vs ",,C4515:D4515),Calendar!G:G,Calendar!B:B),IF(AND(B4515="Premier League",E4515="Highlights"),_xlfn.XLOOKUP(H4515,Calendar!O:O,Calendar!N:N,,-1),""))</f>
        <v/>
      </c>
    </row>
    <row r="4516" spans="34:34" x14ac:dyDescent="0.35">
      <c r="AH4516" s="16" t="str">
        <f>IF(AND(B4516="Premier League",E4516="Live"),_xlfn.XLOOKUP(_xlfn.TEXTJOIN(" vs ",,C4516:D4516),Calendar!G:G,Calendar!B:B),IF(AND(B4516="Premier League",E4516="Highlights"),_xlfn.XLOOKUP(H4516,Calendar!O:O,Calendar!N:N,,-1),""))</f>
        <v/>
      </c>
    </row>
    <row r="4517" spans="34:34" x14ac:dyDescent="0.35">
      <c r="AH4517" s="16" t="str">
        <f>IF(AND(B4517="Premier League",E4517="Live"),_xlfn.XLOOKUP(_xlfn.TEXTJOIN(" vs ",,C4517:D4517),Calendar!G:G,Calendar!B:B),IF(AND(B4517="Premier League",E4517="Highlights"),_xlfn.XLOOKUP(H4517,Calendar!O:O,Calendar!N:N,,-1),""))</f>
        <v/>
      </c>
    </row>
    <row r="4518" spans="34:34" x14ac:dyDescent="0.35">
      <c r="AH4518" s="16" t="str">
        <f>IF(AND(B4518="Premier League",E4518="Live"),_xlfn.XLOOKUP(_xlfn.TEXTJOIN(" vs ",,C4518:D4518),Calendar!G:G,Calendar!B:B),IF(AND(B4518="Premier League",E4518="Highlights"),_xlfn.XLOOKUP(H4518,Calendar!O:O,Calendar!N:N,,-1),""))</f>
        <v/>
      </c>
    </row>
    <row r="4519" spans="34:34" x14ac:dyDescent="0.35">
      <c r="AH4519" s="16" t="str">
        <f>IF(AND(B4519="Premier League",E4519="Live"),_xlfn.XLOOKUP(_xlfn.TEXTJOIN(" vs ",,C4519:D4519),Calendar!G:G,Calendar!B:B),IF(AND(B4519="Premier League",E4519="Highlights"),_xlfn.XLOOKUP(H4519,Calendar!O:O,Calendar!N:N,,-1),""))</f>
        <v/>
      </c>
    </row>
    <row r="4520" spans="34:34" x14ac:dyDescent="0.35">
      <c r="AH4520" s="16" t="str">
        <f>IF(AND(B4520="Premier League",E4520="Live"),_xlfn.XLOOKUP(_xlfn.TEXTJOIN(" vs ",,C4520:D4520),Calendar!G:G,Calendar!B:B),IF(AND(B4520="Premier League",E4520="Highlights"),_xlfn.XLOOKUP(H4520,Calendar!O:O,Calendar!N:N,,-1),""))</f>
        <v/>
      </c>
    </row>
    <row r="4521" spans="34:34" x14ac:dyDescent="0.35">
      <c r="AH4521" s="16" t="str">
        <f>IF(AND(B4521="Premier League",E4521="Live"),_xlfn.XLOOKUP(_xlfn.TEXTJOIN(" vs ",,C4521:D4521),Calendar!G:G,Calendar!B:B),IF(AND(B4521="Premier League",E4521="Highlights"),_xlfn.XLOOKUP(H4521,Calendar!O:O,Calendar!N:N,,-1),""))</f>
        <v/>
      </c>
    </row>
    <row r="4522" spans="34:34" x14ac:dyDescent="0.35">
      <c r="AH4522" s="16" t="str">
        <f>IF(AND(B4522="Premier League",E4522="Live"),_xlfn.XLOOKUP(_xlfn.TEXTJOIN(" vs ",,C4522:D4522),Calendar!G:G,Calendar!B:B),IF(AND(B4522="Premier League",E4522="Highlights"),_xlfn.XLOOKUP(H4522,Calendar!O:O,Calendar!N:N,,-1),""))</f>
        <v/>
      </c>
    </row>
    <row r="4523" spans="34:34" x14ac:dyDescent="0.35">
      <c r="AH4523" s="16" t="str">
        <f>IF(AND(B4523="Premier League",E4523="Live"),_xlfn.XLOOKUP(_xlfn.TEXTJOIN(" vs ",,C4523:D4523),Calendar!G:G,Calendar!B:B),IF(AND(B4523="Premier League",E4523="Highlights"),_xlfn.XLOOKUP(H4523,Calendar!O:O,Calendar!N:N,,-1),""))</f>
        <v/>
      </c>
    </row>
    <row r="4524" spans="34:34" x14ac:dyDescent="0.35">
      <c r="AH4524" s="16" t="str">
        <f>IF(AND(B4524="Premier League",E4524="Live"),_xlfn.XLOOKUP(_xlfn.TEXTJOIN(" vs ",,C4524:D4524),Calendar!G:G,Calendar!B:B),IF(AND(B4524="Premier League",E4524="Highlights"),_xlfn.XLOOKUP(H4524,Calendar!O:O,Calendar!N:N,,-1),""))</f>
        <v/>
      </c>
    </row>
    <row r="4525" spans="34:34" x14ac:dyDescent="0.35">
      <c r="AH4525" s="16" t="str">
        <f>IF(AND(B4525="Premier League",E4525="Live"),_xlfn.XLOOKUP(_xlfn.TEXTJOIN(" vs ",,C4525:D4525),Calendar!G:G,Calendar!B:B),IF(AND(B4525="Premier League",E4525="Highlights"),_xlfn.XLOOKUP(H4525,Calendar!O:O,Calendar!N:N,,-1),""))</f>
        <v/>
      </c>
    </row>
    <row r="4526" spans="34:34" x14ac:dyDescent="0.35">
      <c r="AH4526" s="16" t="str">
        <f>IF(AND(B4526="Premier League",E4526="Live"),_xlfn.XLOOKUP(_xlfn.TEXTJOIN(" vs ",,C4526:D4526),Calendar!G:G,Calendar!B:B),IF(AND(B4526="Premier League",E4526="Highlights"),_xlfn.XLOOKUP(H4526,Calendar!O:O,Calendar!N:N,,-1),""))</f>
        <v/>
      </c>
    </row>
    <row r="4527" spans="34:34" x14ac:dyDescent="0.35">
      <c r="AH4527" s="16" t="str">
        <f>IF(AND(B4527="Premier League",E4527="Live"),_xlfn.XLOOKUP(_xlfn.TEXTJOIN(" vs ",,C4527:D4527),Calendar!G:G,Calendar!B:B),IF(AND(B4527="Premier League",E4527="Highlights"),_xlfn.XLOOKUP(H4527,Calendar!O:O,Calendar!N:N,,-1),""))</f>
        <v/>
      </c>
    </row>
    <row r="4528" spans="34:34" x14ac:dyDescent="0.35">
      <c r="AH4528" s="16" t="str">
        <f>IF(AND(B4528="Premier League",E4528="Live"),_xlfn.XLOOKUP(_xlfn.TEXTJOIN(" vs ",,C4528:D4528),Calendar!G:G,Calendar!B:B),IF(AND(B4528="Premier League",E4528="Highlights"),_xlfn.XLOOKUP(H4528,Calendar!O:O,Calendar!N:N,,-1),""))</f>
        <v/>
      </c>
    </row>
    <row r="4529" spans="34:34" x14ac:dyDescent="0.35">
      <c r="AH4529" s="16" t="str">
        <f>IF(AND(B4529="Premier League",E4529="Live"),_xlfn.XLOOKUP(_xlfn.TEXTJOIN(" vs ",,C4529:D4529),Calendar!G:G,Calendar!B:B),IF(AND(B4529="Premier League",E4529="Highlights"),_xlfn.XLOOKUP(H4529,Calendar!O:O,Calendar!N:N,,-1),""))</f>
        <v/>
      </c>
    </row>
    <row r="4530" spans="34:34" x14ac:dyDescent="0.35">
      <c r="AH4530" s="16" t="str">
        <f>IF(AND(B4530="Premier League",E4530="Live"),_xlfn.XLOOKUP(_xlfn.TEXTJOIN(" vs ",,C4530:D4530),Calendar!G:G,Calendar!B:B),IF(AND(B4530="Premier League",E4530="Highlights"),_xlfn.XLOOKUP(H4530,Calendar!O:O,Calendar!N:N,,-1),""))</f>
        <v/>
      </c>
    </row>
    <row r="4531" spans="34:34" x14ac:dyDescent="0.35">
      <c r="AH4531" s="16" t="str">
        <f>IF(AND(B4531="Premier League",E4531="Live"),_xlfn.XLOOKUP(_xlfn.TEXTJOIN(" vs ",,C4531:D4531),Calendar!G:G,Calendar!B:B),IF(AND(B4531="Premier League",E4531="Highlights"),_xlfn.XLOOKUP(H4531,Calendar!O:O,Calendar!N:N,,-1),""))</f>
        <v/>
      </c>
    </row>
    <row r="4532" spans="34:34" x14ac:dyDescent="0.35">
      <c r="AH4532" s="16" t="str">
        <f>IF(AND(B4532="Premier League",E4532="Live"),_xlfn.XLOOKUP(_xlfn.TEXTJOIN(" vs ",,C4532:D4532),Calendar!G:G,Calendar!B:B),IF(AND(B4532="Premier League",E4532="Highlights"),_xlfn.XLOOKUP(H4532,Calendar!O:O,Calendar!N:N,,-1),""))</f>
        <v/>
      </c>
    </row>
    <row r="4533" spans="34:34" x14ac:dyDescent="0.35">
      <c r="AH4533" s="16" t="str">
        <f>IF(AND(B4533="Premier League",E4533="Live"),_xlfn.XLOOKUP(_xlfn.TEXTJOIN(" vs ",,C4533:D4533),Calendar!G:G,Calendar!B:B),IF(AND(B4533="Premier League",E4533="Highlights"),_xlfn.XLOOKUP(H4533,Calendar!O:O,Calendar!N:N,,-1),""))</f>
        <v/>
      </c>
    </row>
    <row r="4534" spans="34:34" x14ac:dyDescent="0.35">
      <c r="AH4534" s="16" t="str">
        <f>IF(AND(B4534="Premier League",E4534="Live"),_xlfn.XLOOKUP(_xlfn.TEXTJOIN(" vs ",,C4534:D4534),Calendar!G:G,Calendar!B:B),IF(AND(B4534="Premier League",E4534="Highlights"),_xlfn.XLOOKUP(H4534,Calendar!O:O,Calendar!N:N,,-1),""))</f>
        <v/>
      </c>
    </row>
    <row r="4535" spans="34:34" x14ac:dyDescent="0.35">
      <c r="AH4535" s="16" t="str">
        <f>IF(AND(B4535="Premier League",E4535="Live"),_xlfn.XLOOKUP(_xlfn.TEXTJOIN(" vs ",,C4535:D4535),Calendar!G:G,Calendar!B:B),IF(AND(B4535="Premier League",E4535="Highlights"),_xlfn.XLOOKUP(H4535,Calendar!O:O,Calendar!N:N,,-1),""))</f>
        <v/>
      </c>
    </row>
    <row r="4536" spans="34:34" x14ac:dyDescent="0.35">
      <c r="AH4536" s="16" t="str">
        <f>IF(AND(B4536="Premier League",E4536="Live"),_xlfn.XLOOKUP(_xlfn.TEXTJOIN(" vs ",,C4536:D4536),Calendar!G:G,Calendar!B:B),IF(AND(B4536="Premier League",E4536="Highlights"),_xlfn.XLOOKUP(H4536,Calendar!O:O,Calendar!N:N,,-1),""))</f>
        <v/>
      </c>
    </row>
    <row r="4537" spans="34:34" x14ac:dyDescent="0.35">
      <c r="AH4537" s="16" t="str">
        <f>IF(AND(B4537="Premier League",E4537="Live"),_xlfn.XLOOKUP(_xlfn.TEXTJOIN(" vs ",,C4537:D4537),Calendar!G:G,Calendar!B:B),IF(AND(B4537="Premier League",E4537="Highlights"),_xlfn.XLOOKUP(H4537,Calendar!O:O,Calendar!N:N,,-1),""))</f>
        <v/>
      </c>
    </row>
    <row r="4538" spans="34:34" x14ac:dyDescent="0.35">
      <c r="AH4538" s="16" t="str">
        <f>IF(AND(B4538="Premier League",E4538="Live"),_xlfn.XLOOKUP(_xlfn.TEXTJOIN(" vs ",,C4538:D4538),Calendar!G:G,Calendar!B:B),IF(AND(B4538="Premier League",E4538="Highlights"),_xlfn.XLOOKUP(H4538,Calendar!O:O,Calendar!N:N,,-1),""))</f>
        <v/>
      </c>
    </row>
    <row r="4539" spans="34:34" x14ac:dyDescent="0.35">
      <c r="AH4539" s="16" t="str">
        <f>IF(AND(B4539="Premier League",E4539="Live"),_xlfn.XLOOKUP(_xlfn.TEXTJOIN(" vs ",,C4539:D4539),Calendar!G:G,Calendar!B:B),IF(AND(B4539="Premier League",E4539="Highlights"),_xlfn.XLOOKUP(H4539,Calendar!O:O,Calendar!N:N,,-1),""))</f>
        <v/>
      </c>
    </row>
    <row r="4540" spans="34:34" x14ac:dyDescent="0.35">
      <c r="AH4540" s="16" t="str">
        <f>IF(AND(B4540="Premier League",E4540="Live"),_xlfn.XLOOKUP(_xlfn.TEXTJOIN(" vs ",,C4540:D4540),Calendar!G:G,Calendar!B:B),IF(AND(B4540="Premier League",E4540="Highlights"),_xlfn.XLOOKUP(H4540,Calendar!O:O,Calendar!N:N,,-1),""))</f>
        <v/>
      </c>
    </row>
    <row r="4541" spans="34:34" x14ac:dyDescent="0.35">
      <c r="AH4541" s="16" t="str">
        <f>IF(AND(B4541="Premier League",E4541="Live"),_xlfn.XLOOKUP(_xlfn.TEXTJOIN(" vs ",,C4541:D4541),Calendar!G:G,Calendar!B:B),IF(AND(B4541="Premier League",E4541="Highlights"),_xlfn.XLOOKUP(H4541,Calendar!O:O,Calendar!N:N,,-1),""))</f>
        <v/>
      </c>
    </row>
    <row r="4542" spans="34:34" x14ac:dyDescent="0.35">
      <c r="AH4542" s="16" t="str">
        <f>IF(AND(B4542="Premier League",E4542="Live"),_xlfn.XLOOKUP(_xlfn.TEXTJOIN(" vs ",,C4542:D4542),Calendar!G:G,Calendar!B:B),IF(AND(B4542="Premier League",E4542="Highlights"),_xlfn.XLOOKUP(H4542,Calendar!O:O,Calendar!N:N,,-1),""))</f>
        <v/>
      </c>
    </row>
    <row r="4543" spans="34:34" x14ac:dyDescent="0.35">
      <c r="AH4543" s="16" t="str">
        <f>IF(AND(B4543="Premier League",E4543="Live"),_xlfn.XLOOKUP(_xlfn.TEXTJOIN(" vs ",,C4543:D4543),Calendar!G:G,Calendar!B:B),IF(AND(B4543="Premier League",E4543="Highlights"),_xlfn.XLOOKUP(H4543,Calendar!O:O,Calendar!N:N,,-1),""))</f>
        <v/>
      </c>
    </row>
    <row r="4544" spans="34:34" x14ac:dyDescent="0.35">
      <c r="AH4544" s="16" t="str">
        <f>IF(AND(B4544="Premier League",E4544="Live"),_xlfn.XLOOKUP(_xlfn.TEXTJOIN(" vs ",,C4544:D4544),Calendar!G:G,Calendar!B:B),IF(AND(B4544="Premier League",E4544="Highlights"),_xlfn.XLOOKUP(H4544,Calendar!O:O,Calendar!N:N,,-1),""))</f>
        <v/>
      </c>
    </row>
    <row r="4545" spans="34:34" x14ac:dyDescent="0.35">
      <c r="AH4545" s="16" t="str">
        <f>IF(AND(B4545="Premier League",E4545="Live"),_xlfn.XLOOKUP(_xlfn.TEXTJOIN(" vs ",,C4545:D4545),Calendar!G:G,Calendar!B:B),IF(AND(B4545="Premier League",E4545="Highlights"),_xlfn.XLOOKUP(H4545,Calendar!O:O,Calendar!N:N,,-1),""))</f>
        <v/>
      </c>
    </row>
    <row r="4546" spans="34:34" x14ac:dyDescent="0.35">
      <c r="AH4546" s="16" t="str">
        <f>IF(AND(B4546="Premier League",E4546="Live"),_xlfn.XLOOKUP(_xlfn.TEXTJOIN(" vs ",,C4546:D4546),Calendar!G:G,Calendar!B:B),IF(AND(B4546="Premier League",E4546="Highlights"),_xlfn.XLOOKUP(H4546,Calendar!O:O,Calendar!N:N,,-1),""))</f>
        <v/>
      </c>
    </row>
    <row r="4547" spans="34:34" x14ac:dyDescent="0.35">
      <c r="AH4547" s="16" t="str">
        <f>IF(AND(B4547="Premier League",E4547="Live"),_xlfn.XLOOKUP(_xlfn.TEXTJOIN(" vs ",,C4547:D4547),Calendar!G:G,Calendar!B:B),IF(AND(B4547="Premier League",E4547="Highlights"),_xlfn.XLOOKUP(H4547,Calendar!O:O,Calendar!N:N,,-1),""))</f>
        <v/>
      </c>
    </row>
    <row r="4548" spans="34:34" x14ac:dyDescent="0.35">
      <c r="AH4548" s="16" t="str">
        <f>IF(AND(B4548="Premier League",E4548="Live"),_xlfn.XLOOKUP(_xlfn.TEXTJOIN(" vs ",,C4548:D4548),Calendar!G:G,Calendar!B:B),IF(AND(B4548="Premier League",E4548="Highlights"),_xlfn.XLOOKUP(H4548,Calendar!O:O,Calendar!N:N,,-1),""))</f>
        <v/>
      </c>
    </row>
    <row r="4549" spans="34:34" x14ac:dyDescent="0.35">
      <c r="AH4549" s="16" t="str">
        <f>IF(AND(B4549="Premier League",E4549="Live"),_xlfn.XLOOKUP(_xlfn.TEXTJOIN(" vs ",,C4549:D4549),Calendar!G:G,Calendar!B:B),IF(AND(B4549="Premier League",E4549="Highlights"),_xlfn.XLOOKUP(H4549,Calendar!O:O,Calendar!N:N,,-1),""))</f>
        <v/>
      </c>
    </row>
    <row r="4550" spans="34:34" x14ac:dyDescent="0.35">
      <c r="AH4550" s="16" t="str">
        <f>IF(AND(B4550="Premier League",E4550="Live"),_xlfn.XLOOKUP(_xlfn.TEXTJOIN(" vs ",,C4550:D4550),Calendar!G:G,Calendar!B:B),IF(AND(B4550="Premier League",E4550="Highlights"),_xlfn.XLOOKUP(H4550,Calendar!O:O,Calendar!N:N,,-1),""))</f>
        <v/>
      </c>
    </row>
    <row r="4551" spans="34:34" x14ac:dyDescent="0.35">
      <c r="AH4551" s="16" t="str">
        <f>IF(AND(B4551="Premier League",E4551="Live"),_xlfn.XLOOKUP(_xlfn.TEXTJOIN(" vs ",,C4551:D4551),Calendar!G:G,Calendar!B:B),IF(AND(B4551="Premier League",E4551="Highlights"),_xlfn.XLOOKUP(H4551,Calendar!O:O,Calendar!N:N,,-1),""))</f>
        <v/>
      </c>
    </row>
    <row r="4552" spans="34:34" x14ac:dyDescent="0.35">
      <c r="AH4552" s="16" t="str">
        <f>IF(AND(B4552="Premier League",E4552="Live"),_xlfn.XLOOKUP(_xlfn.TEXTJOIN(" vs ",,C4552:D4552),Calendar!G:G,Calendar!B:B),IF(AND(B4552="Premier League",E4552="Highlights"),_xlfn.XLOOKUP(H4552,Calendar!O:O,Calendar!N:N,,-1),""))</f>
        <v/>
      </c>
    </row>
    <row r="4553" spans="34:34" x14ac:dyDescent="0.35">
      <c r="AH4553" s="16" t="str">
        <f>IF(AND(B4553="Premier League",E4553="Live"),_xlfn.XLOOKUP(_xlfn.TEXTJOIN(" vs ",,C4553:D4553),Calendar!G:G,Calendar!B:B),IF(AND(B4553="Premier League",E4553="Highlights"),_xlfn.XLOOKUP(H4553,Calendar!O:O,Calendar!N:N,,-1),""))</f>
        <v/>
      </c>
    </row>
    <row r="4554" spans="34:34" x14ac:dyDescent="0.35">
      <c r="AH4554" s="16" t="str">
        <f>IF(AND(B4554="Premier League",E4554="Live"),_xlfn.XLOOKUP(_xlfn.TEXTJOIN(" vs ",,C4554:D4554),Calendar!G:G,Calendar!B:B),IF(AND(B4554="Premier League",E4554="Highlights"),_xlfn.XLOOKUP(H4554,Calendar!O:O,Calendar!N:N,,-1),""))</f>
        <v/>
      </c>
    </row>
    <row r="4555" spans="34:34" x14ac:dyDescent="0.35">
      <c r="AH4555" s="16" t="str">
        <f>IF(AND(B4555="Premier League",E4555="Live"),_xlfn.XLOOKUP(_xlfn.TEXTJOIN(" vs ",,C4555:D4555),Calendar!G:G,Calendar!B:B),IF(AND(B4555="Premier League",E4555="Highlights"),_xlfn.XLOOKUP(H4555,Calendar!O:O,Calendar!N:N,,-1),""))</f>
        <v/>
      </c>
    </row>
    <row r="4556" spans="34:34" x14ac:dyDescent="0.35">
      <c r="AH4556" s="16" t="str">
        <f>IF(AND(B4556="Premier League",E4556="Live"),_xlfn.XLOOKUP(_xlfn.TEXTJOIN(" vs ",,C4556:D4556),Calendar!G:G,Calendar!B:B),IF(AND(B4556="Premier League",E4556="Highlights"),_xlfn.XLOOKUP(H4556,Calendar!O:O,Calendar!N:N,,-1),""))</f>
        <v/>
      </c>
    </row>
    <row r="4557" spans="34:34" x14ac:dyDescent="0.35">
      <c r="AH4557" s="16" t="str">
        <f>IF(AND(B4557="Premier League",E4557="Live"),_xlfn.XLOOKUP(_xlfn.TEXTJOIN(" vs ",,C4557:D4557),Calendar!G:G,Calendar!B:B),IF(AND(B4557="Premier League",E4557="Highlights"),_xlfn.XLOOKUP(H4557,Calendar!O:O,Calendar!N:N,,-1),""))</f>
        <v/>
      </c>
    </row>
    <row r="4558" spans="34:34" x14ac:dyDescent="0.35">
      <c r="AH4558" s="16" t="str">
        <f>IF(AND(B4558="Premier League",E4558="Live"),_xlfn.XLOOKUP(_xlfn.TEXTJOIN(" vs ",,C4558:D4558),Calendar!G:G,Calendar!B:B),IF(AND(B4558="Premier League",E4558="Highlights"),_xlfn.XLOOKUP(H4558,Calendar!O:O,Calendar!N:N,,-1),""))</f>
        <v/>
      </c>
    </row>
    <row r="4559" spans="34:34" x14ac:dyDescent="0.35">
      <c r="AH4559" s="16" t="str">
        <f>IF(AND(B4559="Premier League",E4559="Live"),_xlfn.XLOOKUP(_xlfn.TEXTJOIN(" vs ",,C4559:D4559),Calendar!G:G,Calendar!B:B),IF(AND(B4559="Premier League",E4559="Highlights"),_xlfn.XLOOKUP(H4559,Calendar!O:O,Calendar!N:N,,-1),""))</f>
        <v/>
      </c>
    </row>
    <row r="4560" spans="34:34" x14ac:dyDescent="0.35">
      <c r="AH4560" s="16" t="str">
        <f>IF(AND(B4560="Premier League",E4560="Live"),_xlfn.XLOOKUP(_xlfn.TEXTJOIN(" vs ",,C4560:D4560),Calendar!G:G,Calendar!B:B),IF(AND(B4560="Premier League",E4560="Highlights"),_xlfn.XLOOKUP(H4560,Calendar!O:O,Calendar!N:N,,-1),""))</f>
        <v/>
      </c>
    </row>
    <row r="4561" spans="34:34" x14ac:dyDescent="0.35">
      <c r="AH4561" s="16" t="str">
        <f>IF(AND(B4561="Premier League",E4561="Live"),_xlfn.XLOOKUP(_xlfn.TEXTJOIN(" vs ",,C4561:D4561),Calendar!G:G,Calendar!B:B),IF(AND(B4561="Premier League",E4561="Highlights"),_xlfn.XLOOKUP(H4561,Calendar!O:O,Calendar!N:N,,-1),""))</f>
        <v/>
      </c>
    </row>
    <row r="4562" spans="34:34" x14ac:dyDescent="0.35">
      <c r="AH4562" s="16" t="str">
        <f>IF(AND(B4562="Premier League",E4562="Live"),_xlfn.XLOOKUP(_xlfn.TEXTJOIN(" vs ",,C4562:D4562),Calendar!G:G,Calendar!B:B),IF(AND(B4562="Premier League",E4562="Highlights"),_xlfn.XLOOKUP(H4562,Calendar!O:O,Calendar!N:N,,-1),""))</f>
        <v/>
      </c>
    </row>
    <row r="4563" spans="34:34" x14ac:dyDescent="0.35">
      <c r="AH4563" s="16" t="str">
        <f>IF(AND(B4563="Premier League",E4563="Live"),_xlfn.XLOOKUP(_xlfn.TEXTJOIN(" vs ",,C4563:D4563),Calendar!G:G,Calendar!B:B),IF(AND(B4563="Premier League",E4563="Highlights"),_xlfn.XLOOKUP(H4563,Calendar!O:O,Calendar!N:N,,-1),""))</f>
        <v/>
      </c>
    </row>
    <row r="4564" spans="34:34" x14ac:dyDescent="0.35">
      <c r="AH4564" s="16" t="str">
        <f>IF(AND(B4564="Premier League",E4564="Live"),_xlfn.XLOOKUP(_xlfn.TEXTJOIN(" vs ",,C4564:D4564),Calendar!G:G,Calendar!B:B),IF(AND(B4564="Premier League",E4564="Highlights"),_xlfn.XLOOKUP(H4564,Calendar!O:O,Calendar!N:N,,-1),""))</f>
        <v/>
      </c>
    </row>
    <row r="4565" spans="34:34" x14ac:dyDescent="0.35">
      <c r="AH4565" s="16" t="str">
        <f>IF(AND(B4565="Premier League",E4565="Live"),_xlfn.XLOOKUP(_xlfn.TEXTJOIN(" vs ",,C4565:D4565),Calendar!G:G,Calendar!B:B),IF(AND(B4565="Premier League",E4565="Highlights"),_xlfn.XLOOKUP(H4565,Calendar!O:O,Calendar!N:N,,-1),""))</f>
        <v/>
      </c>
    </row>
    <row r="4566" spans="34:34" x14ac:dyDescent="0.35">
      <c r="AH4566" s="16" t="str">
        <f>IF(AND(B4566="Premier League",E4566="Live"),_xlfn.XLOOKUP(_xlfn.TEXTJOIN(" vs ",,C4566:D4566),Calendar!G:G,Calendar!B:B),IF(AND(B4566="Premier League",E4566="Highlights"),_xlfn.XLOOKUP(H4566,Calendar!O:O,Calendar!N:N,,-1),""))</f>
        <v/>
      </c>
    </row>
    <row r="4567" spans="34:34" x14ac:dyDescent="0.35">
      <c r="AH4567" s="16" t="str">
        <f>IF(AND(B4567="Premier League",E4567="Live"),_xlfn.XLOOKUP(_xlfn.TEXTJOIN(" vs ",,C4567:D4567),Calendar!G:G,Calendar!B:B),IF(AND(B4567="Premier League",E4567="Highlights"),_xlfn.XLOOKUP(H4567,Calendar!O:O,Calendar!N:N,,-1),""))</f>
        <v/>
      </c>
    </row>
    <row r="4568" spans="34:34" x14ac:dyDescent="0.35">
      <c r="AH4568" s="16" t="str">
        <f>IF(AND(B4568="Premier League",E4568="Live"),_xlfn.XLOOKUP(_xlfn.TEXTJOIN(" vs ",,C4568:D4568),Calendar!G:G,Calendar!B:B),IF(AND(B4568="Premier League",E4568="Highlights"),_xlfn.XLOOKUP(H4568,Calendar!O:O,Calendar!N:N,,-1),""))</f>
        <v/>
      </c>
    </row>
    <row r="4569" spans="34:34" x14ac:dyDescent="0.35">
      <c r="AH4569" s="16" t="str">
        <f>IF(AND(B4569="Premier League",E4569="Live"),_xlfn.XLOOKUP(_xlfn.TEXTJOIN(" vs ",,C4569:D4569),Calendar!G:G,Calendar!B:B),IF(AND(B4569="Premier League",E4569="Highlights"),_xlfn.XLOOKUP(H4569,Calendar!O:O,Calendar!N:N,,-1),""))</f>
        <v/>
      </c>
    </row>
    <row r="4570" spans="34:34" x14ac:dyDescent="0.35">
      <c r="AH4570" s="16" t="str">
        <f>IF(AND(B4570="Premier League",E4570="Live"),_xlfn.XLOOKUP(_xlfn.TEXTJOIN(" vs ",,C4570:D4570),Calendar!G:G,Calendar!B:B),IF(AND(B4570="Premier League",E4570="Highlights"),_xlfn.XLOOKUP(H4570,Calendar!O:O,Calendar!N:N,,-1),""))</f>
        <v/>
      </c>
    </row>
    <row r="4571" spans="34:34" x14ac:dyDescent="0.35">
      <c r="AH4571" s="16" t="str">
        <f>IF(AND(B4571="Premier League",E4571="Live"),_xlfn.XLOOKUP(_xlfn.TEXTJOIN(" vs ",,C4571:D4571),Calendar!G:G,Calendar!B:B),IF(AND(B4571="Premier League",E4571="Highlights"),_xlfn.XLOOKUP(H4571,Calendar!O:O,Calendar!N:N,,-1),""))</f>
        <v/>
      </c>
    </row>
    <row r="4572" spans="34:34" x14ac:dyDescent="0.35">
      <c r="AH4572" s="16" t="str">
        <f>IF(AND(B4572="Premier League",E4572="Live"),_xlfn.XLOOKUP(_xlfn.TEXTJOIN(" vs ",,C4572:D4572),Calendar!G:G,Calendar!B:B),IF(AND(B4572="Premier League",E4572="Highlights"),_xlfn.XLOOKUP(H4572,Calendar!O:O,Calendar!N:N,,-1),""))</f>
        <v/>
      </c>
    </row>
    <row r="4573" spans="34:34" x14ac:dyDescent="0.35">
      <c r="AH4573" s="16" t="str">
        <f>IF(AND(B4573="Premier League",E4573="Live"),_xlfn.XLOOKUP(_xlfn.TEXTJOIN(" vs ",,C4573:D4573),Calendar!G:G,Calendar!B:B),IF(AND(B4573="Premier League",E4573="Highlights"),_xlfn.XLOOKUP(H4573,Calendar!O:O,Calendar!N:N,,-1),""))</f>
        <v/>
      </c>
    </row>
    <row r="4574" spans="34:34" x14ac:dyDescent="0.35">
      <c r="AH4574" s="16" t="str">
        <f>IF(AND(B4574="Premier League",E4574="Live"),_xlfn.XLOOKUP(_xlfn.TEXTJOIN(" vs ",,C4574:D4574),Calendar!G:G,Calendar!B:B),IF(AND(B4574="Premier League",E4574="Highlights"),_xlfn.XLOOKUP(H4574,Calendar!O:O,Calendar!N:N,,-1),""))</f>
        <v/>
      </c>
    </row>
    <row r="4575" spans="34:34" x14ac:dyDescent="0.35">
      <c r="AH4575" s="16" t="str">
        <f>IF(AND(B4575="Premier League",E4575="Live"),_xlfn.XLOOKUP(_xlfn.TEXTJOIN(" vs ",,C4575:D4575),Calendar!G:G,Calendar!B:B),IF(AND(B4575="Premier League",E4575="Highlights"),_xlfn.XLOOKUP(H4575,Calendar!O:O,Calendar!N:N,,-1),""))</f>
        <v/>
      </c>
    </row>
    <row r="4576" spans="34:34" x14ac:dyDescent="0.35">
      <c r="AH4576" s="16" t="str">
        <f>IF(AND(B4576="Premier League",E4576="Live"),_xlfn.XLOOKUP(_xlfn.TEXTJOIN(" vs ",,C4576:D4576),Calendar!G:G,Calendar!B:B),IF(AND(B4576="Premier League",E4576="Highlights"),_xlfn.XLOOKUP(H4576,Calendar!O:O,Calendar!N:N,,-1),""))</f>
        <v/>
      </c>
    </row>
    <row r="4577" spans="34:34" x14ac:dyDescent="0.35">
      <c r="AH4577" s="16" t="str">
        <f>IF(AND(B4577="Premier League",E4577="Live"),_xlfn.XLOOKUP(_xlfn.TEXTJOIN(" vs ",,C4577:D4577),Calendar!G:G,Calendar!B:B),IF(AND(B4577="Premier League",E4577="Highlights"),_xlfn.XLOOKUP(H4577,Calendar!O:O,Calendar!N:N,,-1),""))</f>
        <v/>
      </c>
    </row>
    <row r="4578" spans="34:34" x14ac:dyDescent="0.35">
      <c r="AH4578" s="16" t="str">
        <f>IF(AND(B4578="Premier League",E4578="Live"),_xlfn.XLOOKUP(_xlfn.TEXTJOIN(" vs ",,C4578:D4578),Calendar!G:G,Calendar!B:B),IF(AND(B4578="Premier League",E4578="Highlights"),_xlfn.XLOOKUP(H4578,Calendar!O:O,Calendar!N:N,,-1),""))</f>
        <v/>
      </c>
    </row>
    <row r="4579" spans="34:34" x14ac:dyDescent="0.35">
      <c r="AH4579" s="16" t="str">
        <f>IF(AND(B4579="Premier League",E4579="Live"),_xlfn.XLOOKUP(_xlfn.TEXTJOIN(" vs ",,C4579:D4579),Calendar!G:G,Calendar!B:B),IF(AND(B4579="Premier League",E4579="Highlights"),_xlfn.XLOOKUP(H4579,Calendar!O:O,Calendar!N:N,,-1),""))</f>
        <v/>
      </c>
    </row>
    <row r="4580" spans="34:34" x14ac:dyDescent="0.35">
      <c r="AH4580" s="16" t="str">
        <f>IF(AND(B4580="Premier League",E4580="Live"),_xlfn.XLOOKUP(_xlfn.TEXTJOIN(" vs ",,C4580:D4580),Calendar!G:G,Calendar!B:B),IF(AND(B4580="Premier League",E4580="Highlights"),_xlfn.XLOOKUP(H4580,Calendar!O:O,Calendar!N:N,,-1),""))</f>
        <v/>
      </c>
    </row>
    <row r="4581" spans="34:34" x14ac:dyDescent="0.35">
      <c r="AH4581" s="16" t="str">
        <f>IF(AND(B4581="Premier League",E4581="Live"),_xlfn.XLOOKUP(_xlfn.TEXTJOIN(" vs ",,C4581:D4581),Calendar!G:G,Calendar!B:B),IF(AND(B4581="Premier League",E4581="Highlights"),_xlfn.XLOOKUP(H4581,Calendar!O:O,Calendar!N:N,,-1),""))</f>
        <v/>
      </c>
    </row>
    <row r="4582" spans="34:34" x14ac:dyDescent="0.35">
      <c r="AH4582" s="16" t="str">
        <f>IF(AND(B4582="Premier League",E4582="Live"),_xlfn.XLOOKUP(_xlfn.TEXTJOIN(" vs ",,C4582:D4582),Calendar!G:G,Calendar!B:B),IF(AND(B4582="Premier League",E4582="Highlights"),_xlfn.XLOOKUP(H4582,Calendar!O:O,Calendar!N:N,,-1),""))</f>
        <v/>
      </c>
    </row>
    <row r="4583" spans="34:34" x14ac:dyDescent="0.35">
      <c r="AH4583" s="16" t="str">
        <f>IF(AND(B4583="Premier League",E4583="Live"),_xlfn.XLOOKUP(_xlfn.TEXTJOIN(" vs ",,C4583:D4583),Calendar!G:G,Calendar!B:B),IF(AND(B4583="Premier League",E4583="Highlights"),_xlfn.XLOOKUP(H4583,Calendar!O:O,Calendar!N:N,,-1),""))</f>
        <v/>
      </c>
    </row>
    <row r="4584" spans="34:34" x14ac:dyDescent="0.35">
      <c r="AH4584" s="16" t="str">
        <f>IF(AND(B4584="Premier League",E4584="Live"),_xlfn.XLOOKUP(_xlfn.TEXTJOIN(" vs ",,C4584:D4584),Calendar!G:G,Calendar!B:B),IF(AND(B4584="Premier League",E4584="Highlights"),_xlfn.XLOOKUP(H4584,Calendar!O:O,Calendar!N:N,,-1),""))</f>
        <v/>
      </c>
    </row>
    <row r="4585" spans="34:34" x14ac:dyDescent="0.35">
      <c r="AH4585" s="16" t="str">
        <f>IF(AND(B4585="Premier League",E4585="Live"),_xlfn.XLOOKUP(_xlfn.TEXTJOIN(" vs ",,C4585:D4585),Calendar!G:G,Calendar!B:B),IF(AND(B4585="Premier League",E4585="Highlights"),_xlfn.XLOOKUP(H4585,Calendar!O:O,Calendar!N:N,,-1),""))</f>
        <v/>
      </c>
    </row>
    <row r="4586" spans="34:34" x14ac:dyDescent="0.35">
      <c r="AH4586" s="16" t="str">
        <f>IF(AND(B4586="Premier League",E4586="Live"),_xlfn.XLOOKUP(_xlfn.TEXTJOIN(" vs ",,C4586:D4586),Calendar!G:G,Calendar!B:B),IF(AND(B4586="Premier League",E4586="Highlights"),_xlfn.XLOOKUP(H4586,Calendar!O:O,Calendar!N:N,,-1),""))</f>
        <v/>
      </c>
    </row>
    <row r="4587" spans="34:34" x14ac:dyDescent="0.35">
      <c r="AH4587" s="16" t="str">
        <f>IF(AND(B4587="Premier League",E4587="Live"),_xlfn.XLOOKUP(_xlfn.TEXTJOIN(" vs ",,C4587:D4587),Calendar!G:G,Calendar!B:B),IF(AND(B4587="Premier League",E4587="Highlights"),_xlfn.XLOOKUP(H4587,Calendar!O:O,Calendar!N:N,,-1),""))</f>
        <v/>
      </c>
    </row>
    <row r="4588" spans="34:34" x14ac:dyDescent="0.35">
      <c r="AH4588" s="16" t="str">
        <f>IF(AND(B4588="Premier League",E4588="Live"),_xlfn.XLOOKUP(_xlfn.TEXTJOIN(" vs ",,C4588:D4588),Calendar!G:G,Calendar!B:B),IF(AND(B4588="Premier League",E4588="Highlights"),_xlfn.XLOOKUP(H4588,Calendar!O:O,Calendar!N:N,,-1),""))</f>
        <v/>
      </c>
    </row>
    <row r="4589" spans="34:34" x14ac:dyDescent="0.35">
      <c r="AH4589" s="16" t="str">
        <f>IF(AND(B4589="Premier League",E4589="Live"),_xlfn.XLOOKUP(_xlfn.TEXTJOIN(" vs ",,C4589:D4589),Calendar!G:G,Calendar!B:B),IF(AND(B4589="Premier League",E4589="Highlights"),_xlfn.XLOOKUP(H4589,Calendar!O:O,Calendar!N:N,,-1),""))</f>
        <v/>
      </c>
    </row>
    <row r="4590" spans="34:34" x14ac:dyDescent="0.35">
      <c r="AH4590" s="16" t="str">
        <f>IF(AND(B4590="Premier League",E4590="Live"),_xlfn.XLOOKUP(_xlfn.TEXTJOIN(" vs ",,C4590:D4590),Calendar!G:G,Calendar!B:B),IF(AND(B4590="Premier League",E4590="Highlights"),_xlfn.XLOOKUP(H4590,Calendar!O:O,Calendar!N:N,,-1),""))</f>
        <v/>
      </c>
    </row>
    <row r="4591" spans="34:34" x14ac:dyDescent="0.35">
      <c r="AH4591" s="16" t="str">
        <f>IF(AND(B4591="Premier League",E4591="Live"),_xlfn.XLOOKUP(_xlfn.TEXTJOIN(" vs ",,C4591:D4591),Calendar!G:G,Calendar!B:B),IF(AND(B4591="Premier League",E4591="Highlights"),_xlfn.XLOOKUP(H4591,Calendar!O:O,Calendar!N:N,,-1),""))</f>
        <v/>
      </c>
    </row>
    <row r="4592" spans="34:34" x14ac:dyDescent="0.35">
      <c r="AH4592" s="16" t="str">
        <f>IF(AND(B4592="Premier League",E4592="Live"),_xlfn.XLOOKUP(_xlfn.TEXTJOIN(" vs ",,C4592:D4592),Calendar!G:G,Calendar!B:B),IF(AND(B4592="Premier League",E4592="Highlights"),_xlfn.XLOOKUP(H4592,Calendar!O:O,Calendar!N:N,,-1),""))</f>
        <v/>
      </c>
    </row>
    <row r="4593" spans="34:34" x14ac:dyDescent="0.35">
      <c r="AH4593" s="16" t="str">
        <f>IF(AND(B4593="Premier League",E4593="Live"),_xlfn.XLOOKUP(_xlfn.TEXTJOIN(" vs ",,C4593:D4593),Calendar!G:G,Calendar!B:B),IF(AND(B4593="Premier League",E4593="Highlights"),_xlfn.XLOOKUP(H4593,Calendar!O:O,Calendar!N:N,,-1),""))</f>
        <v/>
      </c>
    </row>
    <row r="4594" spans="34:34" x14ac:dyDescent="0.35">
      <c r="AH4594" s="16" t="str">
        <f>IF(AND(B4594="Premier League",E4594="Live"),_xlfn.XLOOKUP(_xlfn.TEXTJOIN(" vs ",,C4594:D4594),Calendar!G:G,Calendar!B:B),IF(AND(B4594="Premier League",E4594="Highlights"),_xlfn.XLOOKUP(H4594,Calendar!O:O,Calendar!N:N,,-1),""))</f>
        <v/>
      </c>
    </row>
    <row r="4595" spans="34:34" x14ac:dyDescent="0.35">
      <c r="AH4595" s="16" t="str">
        <f>IF(AND(B4595="Premier League",E4595="Live"),_xlfn.XLOOKUP(_xlfn.TEXTJOIN(" vs ",,C4595:D4595),Calendar!G:G,Calendar!B:B),IF(AND(B4595="Premier League",E4595="Highlights"),_xlfn.XLOOKUP(H4595,Calendar!O:O,Calendar!N:N,,-1),""))</f>
        <v/>
      </c>
    </row>
    <row r="4596" spans="34:34" x14ac:dyDescent="0.35">
      <c r="AH4596" s="16" t="str">
        <f>IF(AND(B4596="Premier League",E4596="Live"),_xlfn.XLOOKUP(_xlfn.TEXTJOIN(" vs ",,C4596:D4596),Calendar!G:G,Calendar!B:B),IF(AND(B4596="Premier League",E4596="Highlights"),_xlfn.XLOOKUP(H4596,Calendar!O:O,Calendar!N:N,,-1),""))</f>
        <v/>
      </c>
    </row>
    <row r="4597" spans="34:34" x14ac:dyDescent="0.35">
      <c r="AH4597" s="16" t="str">
        <f>IF(AND(B4597="Premier League",E4597="Live"),_xlfn.XLOOKUP(_xlfn.TEXTJOIN(" vs ",,C4597:D4597),Calendar!G:G,Calendar!B:B),IF(AND(B4597="Premier League",E4597="Highlights"),_xlfn.XLOOKUP(H4597,Calendar!O:O,Calendar!N:N,,-1),""))</f>
        <v/>
      </c>
    </row>
    <row r="4598" spans="34:34" x14ac:dyDescent="0.35">
      <c r="AH4598" s="16" t="str">
        <f>IF(AND(B4598="Premier League",E4598="Live"),_xlfn.XLOOKUP(_xlfn.TEXTJOIN(" vs ",,C4598:D4598),Calendar!G:G,Calendar!B:B),IF(AND(B4598="Premier League",E4598="Highlights"),_xlfn.XLOOKUP(H4598,Calendar!O:O,Calendar!N:N,,-1),""))</f>
        <v/>
      </c>
    </row>
    <row r="4599" spans="34:34" x14ac:dyDescent="0.35">
      <c r="AH4599" s="16" t="str">
        <f>IF(AND(B4599="Premier League",E4599="Live"),_xlfn.XLOOKUP(_xlfn.TEXTJOIN(" vs ",,C4599:D4599),Calendar!G:G,Calendar!B:B),IF(AND(B4599="Premier League",E4599="Highlights"),_xlfn.XLOOKUP(H4599,Calendar!O:O,Calendar!N:N,,-1),""))</f>
        <v/>
      </c>
    </row>
    <row r="4600" spans="34:34" x14ac:dyDescent="0.35">
      <c r="AH4600" s="16" t="str">
        <f>IF(AND(B4600="Premier League",E4600="Live"),_xlfn.XLOOKUP(_xlfn.TEXTJOIN(" vs ",,C4600:D4600),Calendar!G:G,Calendar!B:B),IF(AND(B4600="Premier League",E4600="Highlights"),_xlfn.XLOOKUP(H4600,Calendar!O:O,Calendar!N:N,,-1),""))</f>
        <v/>
      </c>
    </row>
    <row r="4601" spans="34:34" x14ac:dyDescent="0.35">
      <c r="AH4601" s="16" t="str">
        <f>IF(AND(B4601="Premier League",E4601="Live"),_xlfn.XLOOKUP(_xlfn.TEXTJOIN(" vs ",,C4601:D4601),Calendar!G:G,Calendar!B:B),IF(AND(B4601="Premier League",E4601="Highlights"),_xlfn.XLOOKUP(H4601,Calendar!O:O,Calendar!N:N,,-1),""))</f>
        <v/>
      </c>
    </row>
    <row r="4602" spans="34:34" x14ac:dyDescent="0.35">
      <c r="AH4602" s="16" t="str">
        <f>IF(AND(B4602="Premier League",E4602="Live"),_xlfn.XLOOKUP(_xlfn.TEXTJOIN(" vs ",,C4602:D4602),Calendar!G:G,Calendar!B:B),IF(AND(B4602="Premier League",E4602="Highlights"),_xlfn.XLOOKUP(H4602,Calendar!O:O,Calendar!N:N,,-1),""))</f>
        <v/>
      </c>
    </row>
    <row r="4603" spans="34:34" x14ac:dyDescent="0.35">
      <c r="AH4603" s="16" t="str">
        <f>IF(AND(B4603="Premier League",E4603="Live"),_xlfn.XLOOKUP(_xlfn.TEXTJOIN(" vs ",,C4603:D4603),Calendar!G:G,Calendar!B:B),IF(AND(B4603="Premier League",E4603="Highlights"),_xlfn.XLOOKUP(H4603,Calendar!O:O,Calendar!N:N,,-1),""))</f>
        <v/>
      </c>
    </row>
    <row r="4604" spans="34:34" x14ac:dyDescent="0.35">
      <c r="AH4604" s="16" t="str">
        <f>IF(AND(B4604="Premier League",E4604="Live"),_xlfn.XLOOKUP(_xlfn.TEXTJOIN(" vs ",,C4604:D4604),Calendar!G:G,Calendar!B:B),IF(AND(B4604="Premier League",E4604="Highlights"),_xlfn.XLOOKUP(H4604,Calendar!O:O,Calendar!N:N,,-1),""))</f>
        <v/>
      </c>
    </row>
    <row r="4605" spans="34:34" x14ac:dyDescent="0.35">
      <c r="AH4605" s="16" t="str">
        <f>IF(AND(B4605="Premier League",E4605="Live"),_xlfn.XLOOKUP(_xlfn.TEXTJOIN(" vs ",,C4605:D4605),Calendar!G:G,Calendar!B:B),IF(AND(B4605="Premier League",E4605="Highlights"),_xlfn.XLOOKUP(H4605,Calendar!O:O,Calendar!N:N,,-1),""))</f>
        <v/>
      </c>
    </row>
    <row r="4606" spans="34:34" x14ac:dyDescent="0.35">
      <c r="AH4606" s="16" t="str">
        <f>IF(AND(B4606="Premier League",E4606="Live"),_xlfn.XLOOKUP(_xlfn.TEXTJOIN(" vs ",,C4606:D4606),Calendar!G:G,Calendar!B:B),IF(AND(B4606="Premier League",E4606="Highlights"),_xlfn.XLOOKUP(H4606,Calendar!O:O,Calendar!N:N,,-1),""))</f>
        <v/>
      </c>
    </row>
    <row r="4607" spans="34:34" x14ac:dyDescent="0.35">
      <c r="AH4607" s="16" t="str">
        <f>IF(AND(B4607="Premier League",E4607="Live"),_xlfn.XLOOKUP(_xlfn.TEXTJOIN(" vs ",,C4607:D4607),Calendar!G:G,Calendar!B:B),IF(AND(B4607="Premier League",E4607="Highlights"),_xlfn.XLOOKUP(H4607,Calendar!O:O,Calendar!N:N,,-1),""))</f>
        <v/>
      </c>
    </row>
    <row r="4608" spans="34:34" x14ac:dyDescent="0.35">
      <c r="AH4608" s="16" t="str">
        <f>IF(AND(B4608="Premier League",E4608="Live"),_xlfn.XLOOKUP(_xlfn.TEXTJOIN(" vs ",,C4608:D4608),Calendar!G:G,Calendar!B:B),IF(AND(B4608="Premier League",E4608="Highlights"),_xlfn.XLOOKUP(H4608,Calendar!O:O,Calendar!N:N,,-1),""))</f>
        <v/>
      </c>
    </row>
    <row r="4609" spans="34:34" x14ac:dyDescent="0.35">
      <c r="AH4609" s="16" t="str">
        <f>IF(AND(B4609="Premier League",E4609="Live"),_xlfn.XLOOKUP(_xlfn.TEXTJOIN(" vs ",,C4609:D4609),Calendar!G:G,Calendar!B:B),IF(AND(B4609="Premier League",E4609="Highlights"),_xlfn.XLOOKUP(H4609,Calendar!O:O,Calendar!N:N,,-1),""))</f>
        <v/>
      </c>
    </row>
    <row r="4610" spans="34:34" x14ac:dyDescent="0.35">
      <c r="AH4610" s="16" t="str">
        <f>IF(AND(B4610="Premier League",E4610="Live"),_xlfn.XLOOKUP(_xlfn.TEXTJOIN(" vs ",,C4610:D4610),Calendar!G:G,Calendar!B:B),IF(AND(B4610="Premier League",E4610="Highlights"),_xlfn.XLOOKUP(H4610,Calendar!O:O,Calendar!N:N,,-1),""))</f>
        <v/>
      </c>
    </row>
    <row r="4611" spans="34:34" x14ac:dyDescent="0.35">
      <c r="AH4611" s="16" t="str">
        <f>IF(AND(B4611="Premier League",E4611="Live"),_xlfn.XLOOKUP(_xlfn.TEXTJOIN(" vs ",,C4611:D4611),Calendar!G:G,Calendar!B:B),IF(AND(B4611="Premier League",E4611="Highlights"),_xlfn.XLOOKUP(H4611,Calendar!O:O,Calendar!N:N,,-1),""))</f>
        <v/>
      </c>
    </row>
    <row r="4612" spans="34:34" x14ac:dyDescent="0.35">
      <c r="AH4612" s="16" t="str">
        <f>IF(AND(B4612="Premier League",E4612="Live"),_xlfn.XLOOKUP(_xlfn.TEXTJOIN(" vs ",,C4612:D4612),Calendar!G:G,Calendar!B:B),IF(AND(B4612="Premier League",E4612="Highlights"),_xlfn.XLOOKUP(H4612,Calendar!O:O,Calendar!N:N,,-1),""))</f>
        <v/>
      </c>
    </row>
    <row r="4613" spans="34:34" x14ac:dyDescent="0.35">
      <c r="AH4613" s="16" t="str">
        <f>IF(AND(B4613="Premier League",E4613="Live"),_xlfn.XLOOKUP(_xlfn.TEXTJOIN(" vs ",,C4613:D4613),Calendar!G:G,Calendar!B:B),IF(AND(B4613="Premier League",E4613="Highlights"),_xlfn.XLOOKUP(H4613,Calendar!O:O,Calendar!N:N,,-1),""))</f>
        <v/>
      </c>
    </row>
    <row r="4614" spans="34:34" x14ac:dyDescent="0.35">
      <c r="AH4614" s="16" t="str">
        <f>IF(AND(B4614="Premier League",E4614="Live"),_xlfn.XLOOKUP(_xlfn.TEXTJOIN(" vs ",,C4614:D4614),Calendar!G:G,Calendar!B:B),IF(AND(B4614="Premier League",E4614="Highlights"),_xlfn.XLOOKUP(H4614,Calendar!O:O,Calendar!N:N,,-1),""))</f>
        <v/>
      </c>
    </row>
    <row r="4615" spans="34:34" x14ac:dyDescent="0.35">
      <c r="AH4615" s="16" t="str">
        <f>IF(AND(B4615="Premier League",E4615="Live"),_xlfn.XLOOKUP(_xlfn.TEXTJOIN(" vs ",,C4615:D4615),Calendar!G:G,Calendar!B:B),IF(AND(B4615="Premier League",E4615="Highlights"),_xlfn.XLOOKUP(H4615,Calendar!O:O,Calendar!N:N,,-1),""))</f>
        <v/>
      </c>
    </row>
    <row r="4616" spans="34:34" x14ac:dyDescent="0.35">
      <c r="AH4616" s="16" t="str">
        <f>IF(AND(B4616="Premier League",E4616="Live"),_xlfn.XLOOKUP(_xlfn.TEXTJOIN(" vs ",,C4616:D4616),Calendar!G:G,Calendar!B:B),IF(AND(B4616="Premier League",E4616="Highlights"),_xlfn.XLOOKUP(H4616,Calendar!O:O,Calendar!N:N,,-1),""))</f>
        <v/>
      </c>
    </row>
    <row r="4617" spans="34:34" x14ac:dyDescent="0.35">
      <c r="AH4617" s="16" t="str">
        <f>IF(AND(B4617="Premier League",E4617="Live"),_xlfn.XLOOKUP(_xlfn.TEXTJOIN(" vs ",,C4617:D4617),Calendar!G:G,Calendar!B:B),IF(AND(B4617="Premier League",E4617="Highlights"),_xlfn.XLOOKUP(H4617,Calendar!O:O,Calendar!N:N,,-1),""))</f>
        <v/>
      </c>
    </row>
    <row r="4618" spans="34:34" x14ac:dyDescent="0.35">
      <c r="AH4618" s="16" t="str">
        <f>IF(AND(B4618="Premier League",E4618="Live"),_xlfn.XLOOKUP(_xlfn.TEXTJOIN(" vs ",,C4618:D4618),Calendar!G:G,Calendar!B:B),IF(AND(B4618="Premier League",E4618="Highlights"),_xlfn.XLOOKUP(H4618,Calendar!O:O,Calendar!N:N,,-1),""))</f>
        <v/>
      </c>
    </row>
    <row r="4619" spans="34:34" x14ac:dyDescent="0.35">
      <c r="AH4619" s="16" t="str">
        <f>IF(AND(B4619="Premier League",E4619="Live"),_xlfn.XLOOKUP(_xlfn.TEXTJOIN(" vs ",,C4619:D4619),Calendar!G:G,Calendar!B:B),IF(AND(B4619="Premier League",E4619="Highlights"),_xlfn.XLOOKUP(H4619,Calendar!O:O,Calendar!N:N,,-1),""))</f>
        <v/>
      </c>
    </row>
    <row r="4620" spans="34:34" x14ac:dyDescent="0.35">
      <c r="AH4620" s="16" t="str">
        <f>IF(AND(B4620="Premier League",E4620="Live"),_xlfn.XLOOKUP(_xlfn.TEXTJOIN(" vs ",,C4620:D4620),Calendar!G:G,Calendar!B:B),IF(AND(B4620="Premier League",E4620="Highlights"),_xlfn.XLOOKUP(H4620,Calendar!O:O,Calendar!N:N,,-1),""))</f>
        <v/>
      </c>
    </row>
    <row r="4621" spans="34:34" x14ac:dyDescent="0.35">
      <c r="AH4621" s="16" t="str">
        <f>IF(AND(B4621="Premier League",E4621="Live"),_xlfn.XLOOKUP(_xlfn.TEXTJOIN(" vs ",,C4621:D4621),Calendar!G:G,Calendar!B:B),IF(AND(B4621="Premier League",E4621="Highlights"),_xlfn.XLOOKUP(H4621,Calendar!O:O,Calendar!N:N,,-1),""))</f>
        <v/>
      </c>
    </row>
    <row r="4622" spans="34:34" x14ac:dyDescent="0.35">
      <c r="AH4622" s="16" t="str">
        <f>IF(AND(B4622="Premier League",E4622="Live"),_xlfn.XLOOKUP(_xlfn.TEXTJOIN(" vs ",,C4622:D4622),Calendar!G:G,Calendar!B:B),IF(AND(B4622="Premier League",E4622="Highlights"),_xlfn.XLOOKUP(H4622,Calendar!O:O,Calendar!N:N,,-1),""))</f>
        <v/>
      </c>
    </row>
    <row r="4623" spans="34:34" x14ac:dyDescent="0.35">
      <c r="AH4623" s="16" t="str">
        <f>IF(AND(B4623="Premier League",E4623="Live"),_xlfn.XLOOKUP(_xlfn.TEXTJOIN(" vs ",,C4623:D4623),Calendar!G:G,Calendar!B:B),IF(AND(B4623="Premier League",E4623="Highlights"),_xlfn.XLOOKUP(H4623,Calendar!O:O,Calendar!N:N,,-1),""))</f>
        <v/>
      </c>
    </row>
    <row r="4624" spans="34:34" x14ac:dyDescent="0.35">
      <c r="AH4624" s="16" t="str">
        <f>IF(AND(B4624="Premier League",E4624="Live"),_xlfn.XLOOKUP(_xlfn.TEXTJOIN(" vs ",,C4624:D4624),Calendar!G:G,Calendar!B:B),IF(AND(B4624="Premier League",E4624="Highlights"),_xlfn.XLOOKUP(H4624,Calendar!O:O,Calendar!N:N,,-1),""))</f>
        <v/>
      </c>
    </row>
    <row r="4625" spans="34:34" x14ac:dyDescent="0.35">
      <c r="AH4625" s="16" t="str">
        <f>IF(AND(B4625="Premier League",E4625="Live"),_xlfn.XLOOKUP(_xlfn.TEXTJOIN(" vs ",,C4625:D4625),Calendar!G:G,Calendar!B:B),IF(AND(B4625="Premier League",E4625="Highlights"),_xlfn.XLOOKUP(H4625,Calendar!O:O,Calendar!N:N,,-1),""))</f>
        <v/>
      </c>
    </row>
    <row r="4626" spans="34:34" x14ac:dyDescent="0.35">
      <c r="AH4626" s="16" t="str">
        <f>IF(AND(B4626="Premier League",E4626="Live"),_xlfn.XLOOKUP(_xlfn.TEXTJOIN(" vs ",,C4626:D4626),Calendar!G:G,Calendar!B:B),IF(AND(B4626="Premier League",E4626="Highlights"),_xlfn.XLOOKUP(H4626,Calendar!O:O,Calendar!N:N,,-1),""))</f>
        <v/>
      </c>
    </row>
    <row r="4627" spans="34:34" x14ac:dyDescent="0.35">
      <c r="AH4627" s="16" t="str">
        <f>IF(AND(B4627="Premier League",E4627="Live"),_xlfn.XLOOKUP(_xlfn.TEXTJOIN(" vs ",,C4627:D4627),Calendar!G:G,Calendar!B:B),IF(AND(B4627="Premier League",E4627="Highlights"),_xlfn.XLOOKUP(H4627,Calendar!O:O,Calendar!N:N,,-1),""))</f>
        <v/>
      </c>
    </row>
    <row r="4628" spans="34:34" x14ac:dyDescent="0.35">
      <c r="AH4628" s="16" t="str">
        <f>IF(AND(B4628="Premier League",E4628="Live"),_xlfn.XLOOKUP(_xlfn.TEXTJOIN(" vs ",,C4628:D4628),Calendar!G:G,Calendar!B:B),IF(AND(B4628="Premier League",E4628="Highlights"),_xlfn.XLOOKUP(H4628,Calendar!O:O,Calendar!N:N,,-1),""))</f>
        <v/>
      </c>
    </row>
    <row r="4629" spans="34:34" x14ac:dyDescent="0.35">
      <c r="AH4629" s="16" t="str">
        <f>IF(AND(B4629="Premier League",E4629="Live"),_xlfn.XLOOKUP(_xlfn.TEXTJOIN(" vs ",,C4629:D4629),Calendar!G:G,Calendar!B:B),IF(AND(B4629="Premier League",E4629="Highlights"),_xlfn.XLOOKUP(H4629,Calendar!O:O,Calendar!N:N,,-1),""))</f>
        <v/>
      </c>
    </row>
    <row r="4630" spans="34:34" x14ac:dyDescent="0.35">
      <c r="AH4630" s="16" t="str">
        <f>IF(AND(B4630="Premier League",E4630="Live"),_xlfn.XLOOKUP(_xlfn.TEXTJOIN(" vs ",,C4630:D4630),Calendar!G:G,Calendar!B:B),IF(AND(B4630="Premier League",E4630="Highlights"),_xlfn.XLOOKUP(H4630,Calendar!O:O,Calendar!N:N,,-1),""))</f>
        <v/>
      </c>
    </row>
    <row r="4631" spans="34:34" x14ac:dyDescent="0.35">
      <c r="AH4631" s="16" t="str">
        <f>IF(AND(B4631="Premier League",E4631="Live"),_xlfn.XLOOKUP(_xlfn.TEXTJOIN(" vs ",,C4631:D4631),Calendar!G:G,Calendar!B:B),IF(AND(B4631="Premier League",E4631="Highlights"),_xlfn.XLOOKUP(H4631,Calendar!O:O,Calendar!N:N,,-1),""))</f>
        <v/>
      </c>
    </row>
    <row r="4632" spans="34:34" x14ac:dyDescent="0.35">
      <c r="AH4632" s="16" t="str">
        <f>IF(AND(B4632="Premier League",E4632="Live"),_xlfn.XLOOKUP(_xlfn.TEXTJOIN(" vs ",,C4632:D4632),Calendar!G:G,Calendar!B:B),IF(AND(B4632="Premier League",E4632="Highlights"),_xlfn.XLOOKUP(H4632,Calendar!O:O,Calendar!N:N,,-1),""))</f>
        <v/>
      </c>
    </row>
    <row r="4633" spans="34:34" x14ac:dyDescent="0.35">
      <c r="AH4633" s="16" t="str">
        <f>IF(AND(B4633="Premier League",E4633="Live"),_xlfn.XLOOKUP(_xlfn.TEXTJOIN(" vs ",,C4633:D4633),Calendar!G:G,Calendar!B:B),IF(AND(B4633="Premier League",E4633="Highlights"),_xlfn.XLOOKUP(H4633,Calendar!O:O,Calendar!N:N,,-1),""))</f>
        <v/>
      </c>
    </row>
    <row r="4634" spans="34:34" x14ac:dyDescent="0.35">
      <c r="AH4634" s="16" t="str">
        <f>IF(AND(B4634="Premier League",E4634="Live"),_xlfn.XLOOKUP(_xlfn.TEXTJOIN(" vs ",,C4634:D4634),Calendar!G:G,Calendar!B:B),IF(AND(B4634="Premier League",E4634="Highlights"),_xlfn.XLOOKUP(H4634,Calendar!O:O,Calendar!N:N,,-1),""))</f>
        <v/>
      </c>
    </row>
    <row r="4635" spans="34:34" x14ac:dyDescent="0.35">
      <c r="AH4635" s="16" t="str">
        <f>IF(AND(B4635="Premier League",E4635="Live"),_xlfn.XLOOKUP(_xlfn.TEXTJOIN(" vs ",,C4635:D4635),Calendar!G:G,Calendar!B:B),IF(AND(B4635="Premier League",E4635="Highlights"),_xlfn.XLOOKUP(H4635,Calendar!O:O,Calendar!N:N,,-1),""))</f>
        <v/>
      </c>
    </row>
    <row r="4636" spans="34:34" x14ac:dyDescent="0.35">
      <c r="AH4636" s="16" t="str">
        <f>IF(AND(B4636="Premier League",E4636="Live"),_xlfn.XLOOKUP(_xlfn.TEXTJOIN(" vs ",,C4636:D4636),Calendar!G:G,Calendar!B:B),IF(AND(B4636="Premier League",E4636="Highlights"),_xlfn.XLOOKUP(H4636,Calendar!O:O,Calendar!N:N,,-1),""))</f>
        <v/>
      </c>
    </row>
    <row r="4637" spans="34:34" x14ac:dyDescent="0.35">
      <c r="AH4637" s="16" t="str">
        <f>IF(AND(B4637="Premier League",E4637="Live"),_xlfn.XLOOKUP(_xlfn.TEXTJOIN(" vs ",,C4637:D4637),Calendar!G:G,Calendar!B:B),IF(AND(B4637="Premier League",E4637="Highlights"),_xlfn.XLOOKUP(H4637,Calendar!O:O,Calendar!N:N,,-1),""))</f>
        <v/>
      </c>
    </row>
    <row r="4638" spans="34:34" x14ac:dyDescent="0.35">
      <c r="AH4638" s="16" t="str">
        <f>IF(AND(B4638="Premier League",E4638="Live"),_xlfn.XLOOKUP(_xlfn.TEXTJOIN(" vs ",,C4638:D4638),Calendar!G:G,Calendar!B:B),IF(AND(B4638="Premier League",E4638="Highlights"),_xlfn.XLOOKUP(H4638,Calendar!O:O,Calendar!N:N,,-1),""))</f>
        <v/>
      </c>
    </row>
    <row r="4639" spans="34:34" x14ac:dyDescent="0.35">
      <c r="AH4639" s="16" t="str">
        <f>IF(AND(B4639="Premier League",E4639="Live"),_xlfn.XLOOKUP(_xlfn.TEXTJOIN(" vs ",,C4639:D4639),Calendar!G:G,Calendar!B:B),IF(AND(B4639="Premier League",E4639="Highlights"),_xlfn.XLOOKUP(H4639,Calendar!O:O,Calendar!N:N,,-1),""))</f>
        <v/>
      </c>
    </row>
    <row r="4640" spans="34:34" x14ac:dyDescent="0.35">
      <c r="AH4640" s="16" t="str">
        <f>IF(AND(B4640="Premier League",E4640="Live"),_xlfn.XLOOKUP(_xlfn.TEXTJOIN(" vs ",,C4640:D4640),Calendar!G:G,Calendar!B:B),IF(AND(B4640="Premier League",E4640="Highlights"),_xlfn.XLOOKUP(H4640,Calendar!O:O,Calendar!N:N,,-1),""))</f>
        <v/>
      </c>
    </row>
    <row r="4641" spans="34:34" x14ac:dyDescent="0.35">
      <c r="AH4641" s="16" t="str">
        <f>IF(AND(B4641="Premier League",E4641="Live"),_xlfn.XLOOKUP(_xlfn.TEXTJOIN(" vs ",,C4641:D4641),Calendar!G:G,Calendar!B:B),IF(AND(B4641="Premier League",E4641="Highlights"),_xlfn.XLOOKUP(H4641,Calendar!O:O,Calendar!N:N,,-1),""))</f>
        <v/>
      </c>
    </row>
    <row r="4642" spans="34:34" x14ac:dyDescent="0.35">
      <c r="AH4642" s="16" t="str">
        <f>IF(AND(B4642="Premier League",E4642="Live"),_xlfn.XLOOKUP(_xlfn.TEXTJOIN(" vs ",,C4642:D4642),Calendar!G:G,Calendar!B:B),IF(AND(B4642="Premier League",E4642="Highlights"),_xlfn.XLOOKUP(H4642,Calendar!O:O,Calendar!N:N,,-1),""))</f>
        <v/>
      </c>
    </row>
    <row r="4643" spans="34:34" x14ac:dyDescent="0.35">
      <c r="AH4643" s="16" t="str">
        <f>IF(AND(B4643="Premier League",E4643="Live"),_xlfn.XLOOKUP(_xlfn.TEXTJOIN(" vs ",,C4643:D4643),Calendar!G:G,Calendar!B:B),IF(AND(B4643="Premier League",E4643="Highlights"),_xlfn.XLOOKUP(H4643,Calendar!O:O,Calendar!N:N,,-1),""))</f>
        <v/>
      </c>
    </row>
    <row r="4644" spans="34:34" x14ac:dyDescent="0.35">
      <c r="AH4644" s="16" t="str">
        <f>IF(AND(B4644="Premier League",E4644="Live"),_xlfn.XLOOKUP(_xlfn.TEXTJOIN(" vs ",,C4644:D4644),Calendar!G:G,Calendar!B:B),IF(AND(B4644="Premier League",E4644="Highlights"),_xlfn.XLOOKUP(H4644,Calendar!O:O,Calendar!N:N,,-1),""))</f>
        <v/>
      </c>
    </row>
    <row r="4645" spans="34:34" x14ac:dyDescent="0.35">
      <c r="AH4645" s="16" t="str">
        <f>IF(AND(B4645="Premier League",E4645="Live"),_xlfn.XLOOKUP(_xlfn.TEXTJOIN(" vs ",,C4645:D4645),Calendar!G:G,Calendar!B:B),IF(AND(B4645="Premier League",E4645="Highlights"),_xlfn.XLOOKUP(H4645,Calendar!O:O,Calendar!N:N,,-1),""))</f>
        <v/>
      </c>
    </row>
    <row r="4646" spans="34:34" x14ac:dyDescent="0.35">
      <c r="AH4646" s="16" t="str">
        <f>IF(AND(B4646="Premier League",E4646="Live"),_xlfn.XLOOKUP(_xlfn.TEXTJOIN(" vs ",,C4646:D4646),Calendar!G:G,Calendar!B:B),IF(AND(B4646="Premier League",E4646="Highlights"),_xlfn.XLOOKUP(H4646,Calendar!O:O,Calendar!N:N,,-1),""))</f>
        <v/>
      </c>
    </row>
    <row r="4647" spans="34:34" x14ac:dyDescent="0.35">
      <c r="AH4647" s="16" t="str">
        <f>IF(AND(B4647="Premier League",E4647="Live"),_xlfn.XLOOKUP(_xlfn.TEXTJOIN(" vs ",,C4647:D4647),Calendar!G:G,Calendar!B:B),IF(AND(B4647="Premier League",E4647="Highlights"),_xlfn.XLOOKUP(H4647,Calendar!O:O,Calendar!N:N,,-1),""))</f>
        <v/>
      </c>
    </row>
    <row r="4648" spans="34:34" x14ac:dyDescent="0.35">
      <c r="AH4648" s="16" t="str">
        <f>IF(AND(B4648="Premier League",E4648="Live"),_xlfn.XLOOKUP(_xlfn.TEXTJOIN(" vs ",,C4648:D4648),Calendar!G:G,Calendar!B:B),IF(AND(B4648="Premier League",E4648="Highlights"),_xlfn.XLOOKUP(H4648,Calendar!O:O,Calendar!N:N,,-1),""))</f>
        <v/>
      </c>
    </row>
    <row r="4649" spans="34:34" x14ac:dyDescent="0.35">
      <c r="AH4649" s="16" t="str">
        <f>IF(AND(B4649="Premier League",E4649="Live"),_xlfn.XLOOKUP(_xlfn.TEXTJOIN(" vs ",,C4649:D4649),Calendar!G:G,Calendar!B:B),IF(AND(B4649="Premier League",E4649="Highlights"),_xlfn.XLOOKUP(H4649,Calendar!O:O,Calendar!N:N,,-1),""))</f>
        <v/>
      </c>
    </row>
    <row r="4650" spans="34:34" x14ac:dyDescent="0.35">
      <c r="AH4650" s="16" t="str">
        <f>IF(AND(B4650="Premier League",E4650="Live"),_xlfn.XLOOKUP(_xlfn.TEXTJOIN(" vs ",,C4650:D4650),Calendar!G:G,Calendar!B:B),IF(AND(B4650="Premier League",E4650="Highlights"),_xlfn.XLOOKUP(H4650,Calendar!O:O,Calendar!N:N,,-1),""))</f>
        <v/>
      </c>
    </row>
    <row r="4651" spans="34:34" x14ac:dyDescent="0.35">
      <c r="AH4651" s="16" t="str">
        <f>IF(AND(B4651="Premier League",E4651="Live"),_xlfn.XLOOKUP(_xlfn.TEXTJOIN(" vs ",,C4651:D4651),Calendar!G:G,Calendar!B:B),IF(AND(B4651="Premier League",E4651="Highlights"),_xlfn.XLOOKUP(H4651,Calendar!O:O,Calendar!N:N,,-1),""))</f>
        <v/>
      </c>
    </row>
    <row r="4652" spans="34:34" x14ac:dyDescent="0.35">
      <c r="AH4652" s="16" t="str">
        <f>IF(AND(B4652="Premier League",E4652="Live"),_xlfn.XLOOKUP(_xlfn.TEXTJOIN(" vs ",,C4652:D4652),Calendar!G:G,Calendar!B:B),IF(AND(B4652="Premier League",E4652="Highlights"),_xlfn.XLOOKUP(H4652,Calendar!O:O,Calendar!N:N,,-1),""))</f>
        <v/>
      </c>
    </row>
    <row r="4653" spans="34:34" x14ac:dyDescent="0.35">
      <c r="AH4653" s="16" t="str">
        <f>IF(AND(B4653="Premier League",E4653="Live"),_xlfn.XLOOKUP(_xlfn.TEXTJOIN(" vs ",,C4653:D4653),Calendar!G:G,Calendar!B:B),IF(AND(B4653="Premier League",E4653="Highlights"),_xlfn.XLOOKUP(H4653,Calendar!O:O,Calendar!N:N,,-1),""))</f>
        <v/>
      </c>
    </row>
    <row r="4654" spans="34:34" x14ac:dyDescent="0.35">
      <c r="AH4654" s="16" t="str">
        <f>IF(AND(B4654="Premier League",E4654="Live"),_xlfn.XLOOKUP(_xlfn.TEXTJOIN(" vs ",,C4654:D4654),Calendar!G:G,Calendar!B:B),IF(AND(B4654="Premier League",E4654="Highlights"),_xlfn.XLOOKUP(H4654,Calendar!O:O,Calendar!N:N,,-1),""))</f>
        <v/>
      </c>
    </row>
    <row r="4655" spans="34:34" x14ac:dyDescent="0.35">
      <c r="AH4655" s="16" t="str">
        <f>IF(AND(B4655="Premier League",E4655="Live"),_xlfn.XLOOKUP(_xlfn.TEXTJOIN(" vs ",,C4655:D4655),Calendar!G:G,Calendar!B:B),IF(AND(B4655="Premier League",E4655="Highlights"),_xlfn.XLOOKUP(H4655,Calendar!O:O,Calendar!N:N,,-1),""))</f>
        <v/>
      </c>
    </row>
    <row r="4656" spans="34:34" x14ac:dyDescent="0.35">
      <c r="AH4656" s="16" t="str">
        <f>IF(AND(B4656="Premier League",E4656="Live"),_xlfn.XLOOKUP(_xlfn.TEXTJOIN(" vs ",,C4656:D4656),Calendar!G:G,Calendar!B:B),IF(AND(B4656="Premier League",E4656="Highlights"),_xlfn.XLOOKUP(H4656,Calendar!O:O,Calendar!N:N,,-1),""))</f>
        <v/>
      </c>
    </row>
    <row r="4657" spans="34:34" x14ac:dyDescent="0.35">
      <c r="AH4657" s="16" t="str">
        <f>IF(AND(B4657="Premier League",E4657="Live"),_xlfn.XLOOKUP(_xlfn.TEXTJOIN(" vs ",,C4657:D4657),Calendar!G:G,Calendar!B:B),IF(AND(B4657="Premier League",E4657="Highlights"),_xlfn.XLOOKUP(H4657,Calendar!O:O,Calendar!N:N,,-1),""))</f>
        <v/>
      </c>
    </row>
    <row r="4658" spans="34:34" x14ac:dyDescent="0.35">
      <c r="AH4658" s="16" t="str">
        <f>IF(AND(B4658="Premier League",E4658="Live"),_xlfn.XLOOKUP(_xlfn.TEXTJOIN(" vs ",,C4658:D4658),Calendar!G:G,Calendar!B:B),IF(AND(B4658="Premier League",E4658="Highlights"),_xlfn.XLOOKUP(H4658,Calendar!O:O,Calendar!N:N,,-1),""))</f>
        <v/>
      </c>
    </row>
    <row r="4659" spans="34:34" x14ac:dyDescent="0.35">
      <c r="AH4659" s="16" t="str">
        <f>IF(AND(B4659="Premier League",E4659="Live"),_xlfn.XLOOKUP(_xlfn.TEXTJOIN(" vs ",,C4659:D4659),Calendar!G:G,Calendar!B:B),IF(AND(B4659="Premier League",E4659="Highlights"),_xlfn.XLOOKUP(H4659,Calendar!O:O,Calendar!N:N,,-1),""))</f>
        <v/>
      </c>
    </row>
    <row r="4660" spans="34:34" x14ac:dyDescent="0.35">
      <c r="AH4660" s="16" t="str">
        <f>IF(AND(B4660="Premier League",E4660="Live"),_xlfn.XLOOKUP(_xlfn.TEXTJOIN(" vs ",,C4660:D4660),Calendar!G:G,Calendar!B:B),IF(AND(B4660="Premier League",E4660="Highlights"),_xlfn.XLOOKUP(H4660,Calendar!O:O,Calendar!N:N,,-1),""))</f>
        <v/>
      </c>
    </row>
    <row r="4661" spans="34:34" x14ac:dyDescent="0.35">
      <c r="AH4661" s="16" t="str">
        <f>IF(AND(B4661="Premier League",E4661="Live"),_xlfn.XLOOKUP(_xlfn.TEXTJOIN(" vs ",,C4661:D4661),Calendar!G:G,Calendar!B:B),IF(AND(B4661="Premier League",E4661="Highlights"),_xlfn.XLOOKUP(H4661,Calendar!O:O,Calendar!N:N,,-1),""))</f>
        <v/>
      </c>
    </row>
    <row r="4662" spans="34:34" x14ac:dyDescent="0.35">
      <c r="AH4662" s="16" t="str">
        <f>IF(AND(B4662="Premier League",E4662="Live"),_xlfn.XLOOKUP(_xlfn.TEXTJOIN(" vs ",,C4662:D4662),Calendar!G:G,Calendar!B:B),IF(AND(B4662="Premier League",E4662="Highlights"),_xlfn.XLOOKUP(H4662,Calendar!O:O,Calendar!N:N,,-1),""))</f>
        <v/>
      </c>
    </row>
    <row r="4663" spans="34:34" x14ac:dyDescent="0.35">
      <c r="AH4663" s="16" t="str">
        <f>IF(AND(B4663="Premier League",E4663="Live"),_xlfn.XLOOKUP(_xlfn.TEXTJOIN(" vs ",,C4663:D4663),Calendar!G:G,Calendar!B:B),IF(AND(B4663="Premier League",E4663="Highlights"),_xlfn.XLOOKUP(H4663,Calendar!O:O,Calendar!N:N,,-1),""))</f>
        <v/>
      </c>
    </row>
    <row r="4664" spans="34:34" x14ac:dyDescent="0.35">
      <c r="AH4664" s="16" t="str">
        <f>IF(AND(B4664="Premier League",E4664="Live"),_xlfn.XLOOKUP(_xlfn.TEXTJOIN(" vs ",,C4664:D4664),Calendar!G:G,Calendar!B:B),IF(AND(B4664="Premier League",E4664="Highlights"),_xlfn.XLOOKUP(H4664,Calendar!O:O,Calendar!N:N,,-1),""))</f>
        <v/>
      </c>
    </row>
    <row r="4665" spans="34:34" x14ac:dyDescent="0.35">
      <c r="AH4665" s="16" t="str">
        <f>IF(AND(B4665="Premier League",E4665="Live"),_xlfn.XLOOKUP(_xlfn.TEXTJOIN(" vs ",,C4665:D4665),Calendar!G:G,Calendar!B:B),IF(AND(B4665="Premier League",E4665="Highlights"),_xlfn.XLOOKUP(H4665,Calendar!O:O,Calendar!N:N,,-1),""))</f>
        <v/>
      </c>
    </row>
    <row r="4666" spans="34:34" x14ac:dyDescent="0.35">
      <c r="AH4666" s="16" t="str">
        <f>IF(AND(B4666="Premier League",E4666="Live"),_xlfn.XLOOKUP(_xlfn.TEXTJOIN(" vs ",,C4666:D4666),Calendar!G:G,Calendar!B:B),IF(AND(B4666="Premier League",E4666="Highlights"),_xlfn.XLOOKUP(H4666,Calendar!O:O,Calendar!N:N,,-1),""))</f>
        <v/>
      </c>
    </row>
    <row r="4667" spans="34:34" x14ac:dyDescent="0.35">
      <c r="AH4667" s="16" t="str">
        <f>IF(AND(B4667="Premier League",E4667="Live"),_xlfn.XLOOKUP(_xlfn.TEXTJOIN(" vs ",,C4667:D4667),Calendar!G:G,Calendar!B:B),IF(AND(B4667="Premier League",E4667="Highlights"),_xlfn.XLOOKUP(H4667,Calendar!O:O,Calendar!N:N,,-1),""))</f>
        <v/>
      </c>
    </row>
    <row r="4668" spans="34:34" x14ac:dyDescent="0.35">
      <c r="AH4668" s="16" t="str">
        <f>IF(AND(B4668="Premier League",E4668="Live"),_xlfn.XLOOKUP(_xlfn.TEXTJOIN(" vs ",,C4668:D4668),Calendar!G:G,Calendar!B:B),IF(AND(B4668="Premier League",E4668="Highlights"),_xlfn.XLOOKUP(H4668,Calendar!O:O,Calendar!N:N,,-1),""))</f>
        <v/>
      </c>
    </row>
    <row r="4669" spans="34:34" x14ac:dyDescent="0.35">
      <c r="AH4669" s="16" t="str">
        <f>IF(AND(B4669="Premier League",E4669="Live"),_xlfn.XLOOKUP(_xlfn.TEXTJOIN(" vs ",,C4669:D4669),Calendar!G:G,Calendar!B:B),IF(AND(B4669="Premier League",E4669="Highlights"),_xlfn.XLOOKUP(H4669,Calendar!O:O,Calendar!N:N,,-1),""))</f>
        <v/>
      </c>
    </row>
    <row r="4670" spans="34:34" x14ac:dyDescent="0.35">
      <c r="AH4670" s="16" t="str">
        <f>IF(AND(B4670="Premier League",E4670="Live"),_xlfn.XLOOKUP(_xlfn.TEXTJOIN(" vs ",,C4670:D4670),Calendar!G:G,Calendar!B:B),IF(AND(B4670="Premier League",E4670="Highlights"),_xlfn.XLOOKUP(H4670,Calendar!O:O,Calendar!N:N,,-1),""))</f>
        <v/>
      </c>
    </row>
    <row r="4671" spans="34:34" x14ac:dyDescent="0.35">
      <c r="AH4671" s="16" t="str">
        <f>IF(AND(B4671="Premier League",E4671="Live"),_xlfn.XLOOKUP(_xlfn.TEXTJOIN(" vs ",,C4671:D4671),Calendar!G:G,Calendar!B:B),IF(AND(B4671="Premier League",E4671="Highlights"),_xlfn.XLOOKUP(H4671,Calendar!O:O,Calendar!N:N,,-1),""))</f>
        <v/>
      </c>
    </row>
    <row r="4672" spans="34:34" x14ac:dyDescent="0.35">
      <c r="AH4672" s="16" t="str">
        <f>IF(AND(B4672="Premier League",E4672="Live"),_xlfn.XLOOKUP(_xlfn.TEXTJOIN(" vs ",,C4672:D4672),Calendar!G:G,Calendar!B:B),IF(AND(B4672="Premier League",E4672="Highlights"),_xlfn.XLOOKUP(H4672,Calendar!O:O,Calendar!N:N,,-1),""))</f>
        <v/>
      </c>
    </row>
    <row r="4673" spans="34:34" x14ac:dyDescent="0.35">
      <c r="AH4673" s="16" t="str">
        <f>IF(AND(B4673="Premier League",E4673="Live"),_xlfn.XLOOKUP(_xlfn.TEXTJOIN(" vs ",,C4673:D4673),Calendar!G:G,Calendar!B:B),IF(AND(B4673="Premier League",E4673="Highlights"),_xlfn.XLOOKUP(H4673,Calendar!O:O,Calendar!N:N,,-1),""))</f>
        <v/>
      </c>
    </row>
    <row r="4674" spans="34:34" x14ac:dyDescent="0.35">
      <c r="AH4674" s="16" t="str">
        <f>IF(AND(B4674="Premier League",E4674="Live"),_xlfn.XLOOKUP(_xlfn.TEXTJOIN(" vs ",,C4674:D4674),Calendar!G:G,Calendar!B:B),IF(AND(B4674="Premier League",E4674="Highlights"),_xlfn.XLOOKUP(H4674,Calendar!O:O,Calendar!N:N,,-1),""))</f>
        <v/>
      </c>
    </row>
    <row r="4675" spans="34:34" x14ac:dyDescent="0.35">
      <c r="AH4675" s="16" t="str">
        <f>IF(AND(B4675="Premier League",E4675="Live"),_xlfn.XLOOKUP(_xlfn.TEXTJOIN(" vs ",,C4675:D4675),Calendar!G:G,Calendar!B:B),IF(AND(B4675="Premier League",E4675="Highlights"),_xlfn.XLOOKUP(H4675,Calendar!O:O,Calendar!N:N,,-1),""))</f>
        <v/>
      </c>
    </row>
    <row r="4676" spans="34:34" x14ac:dyDescent="0.35">
      <c r="AH4676" s="16" t="str">
        <f>IF(AND(B4676="Premier League",E4676="Live"),_xlfn.XLOOKUP(_xlfn.TEXTJOIN(" vs ",,C4676:D4676),Calendar!G:G,Calendar!B:B),IF(AND(B4676="Premier League",E4676="Highlights"),_xlfn.XLOOKUP(H4676,Calendar!O:O,Calendar!N:N,,-1),""))</f>
        <v/>
      </c>
    </row>
    <row r="4677" spans="34:34" x14ac:dyDescent="0.35">
      <c r="AH4677" s="16" t="str">
        <f>IF(AND(B4677="Premier League",E4677="Live"),_xlfn.XLOOKUP(_xlfn.TEXTJOIN(" vs ",,C4677:D4677),Calendar!G:G,Calendar!B:B),IF(AND(B4677="Premier League",E4677="Highlights"),_xlfn.XLOOKUP(H4677,Calendar!O:O,Calendar!N:N,,-1),""))</f>
        <v/>
      </c>
    </row>
    <row r="4678" spans="34:34" x14ac:dyDescent="0.35">
      <c r="AH4678" s="16" t="str">
        <f>IF(AND(B4678="Premier League",E4678="Live"),_xlfn.XLOOKUP(_xlfn.TEXTJOIN(" vs ",,C4678:D4678),Calendar!G:G,Calendar!B:B),IF(AND(B4678="Premier League",E4678="Highlights"),_xlfn.XLOOKUP(H4678,Calendar!O:O,Calendar!N:N,,-1),""))</f>
        <v/>
      </c>
    </row>
    <row r="4679" spans="34:34" x14ac:dyDescent="0.35">
      <c r="AH4679" s="16" t="str">
        <f>IF(AND(B4679="Premier League",E4679="Live"),_xlfn.XLOOKUP(_xlfn.TEXTJOIN(" vs ",,C4679:D4679),Calendar!G:G,Calendar!B:B),IF(AND(B4679="Premier League",E4679="Highlights"),_xlfn.XLOOKUP(H4679,Calendar!O:O,Calendar!N:N,,-1),""))</f>
        <v/>
      </c>
    </row>
    <row r="4680" spans="34:34" x14ac:dyDescent="0.35">
      <c r="AH4680" s="16" t="str">
        <f>IF(AND(B4680="Premier League",E4680="Live"),_xlfn.XLOOKUP(_xlfn.TEXTJOIN(" vs ",,C4680:D4680),Calendar!G:G,Calendar!B:B),IF(AND(B4680="Premier League",E4680="Highlights"),_xlfn.XLOOKUP(H4680,Calendar!O:O,Calendar!N:N,,-1),""))</f>
        <v/>
      </c>
    </row>
    <row r="4681" spans="34:34" x14ac:dyDescent="0.35">
      <c r="AH4681" s="16" t="str">
        <f>IF(AND(B4681="Premier League",E4681="Live"),_xlfn.XLOOKUP(_xlfn.TEXTJOIN(" vs ",,C4681:D4681),Calendar!G:G,Calendar!B:B),IF(AND(B4681="Premier League",E4681="Highlights"),_xlfn.XLOOKUP(H4681,Calendar!O:O,Calendar!N:N,,-1),""))</f>
        <v/>
      </c>
    </row>
    <row r="4682" spans="34:34" x14ac:dyDescent="0.35">
      <c r="AH4682" s="16" t="str">
        <f>IF(AND(B4682="Premier League",E4682="Live"),_xlfn.XLOOKUP(_xlfn.TEXTJOIN(" vs ",,C4682:D4682),Calendar!G:G,Calendar!B:B),IF(AND(B4682="Premier League",E4682="Highlights"),_xlfn.XLOOKUP(H4682,Calendar!O:O,Calendar!N:N,,-1),""))</f>
        <v/>
      </c>
    </row>
    <row r="4683" spans="34:34" x14ac:dyDescent="0.35">
      <c r="AH4683" s="16" t="str">
        <f>IF(AND(B4683="Premier League",E4683="Live"),_xlfn.XLOOKUP(_xlfn.TEXTJOIN(" vs ",,C4683:D4683),Calendar!G:G,Calendar!B:B),IF(AND(B4683="Premier League",E4683="Highlights"),_xlfn.XLOOKUP(H4683,Calendar!O:O,Calendar!N:N,,-1),""))</f>
        <v/>
      </c>
    </row>
    <row r="4684" spans="34:34" x14ac:dyDescent="0.35">
      <c r="AH4684" s="16" t="str">
        <f>IF(AND(B4684="Premier League",E4684="Live"),_xlfn.XLOOKUP(_xlfn.TEXTJOIN(" vs ",,C4684:D4684),Calendar!G:G,Calendar!B:B),IF(AND(B4684="Premier League",E4684="Highlights"),_xlfn.XLOOKUP(H4684,Calendar!O:O,Calendar!N:N,,-1),""))</f>
        <v/>
      </c>
    </row>
    <row r="4685" spans="34:34" x14ac:dyDescent="0.35">
      <c r="AH4685" s="16" t="str">
        <f>IF(AND(B4685="Premier League",E4685="Live"),_xlfn.XLOOKUP(_xlfn.TEXTJOIN(" vs ",,C4685:D4685),Calendar!G:G,Calendar!B:B),IF(AND(B4685="Premier League",E4685="Highlights"),_xlfn.XLOOKUP(H4685,Calendar!O:O,Calendar!N:N,,-1),""))</f>
        <v/>
      </c>
    </row>
    <row r="4686" spans="34:34" x14ac:dyDescent="0.35">
      <c r="AH4686" s="16" t="str">
        <f>IF(AND(B4686="Premier League",E4686="Live"),_xlfn.XLOOKUP(_xlfn.TEXTJOIN(" vs ",,C4686:D4686),Calendar!G:G,Calendar!B:B),IF(AND(B4686="Premier League",E4686="Highlights"),_xlfn.XLOOKUP(H4686,Calendar!O:O,Calendar!N:N,,-1),""))</f>
        <v/>
      </c>
    </row>
    <row r="4687" spans="34:34" x14ac:dyDescent="0.35">
      <c r="AH4687" s="16" t="str">
        <f>IF(AND(B4687="Premier League",E4687="Live"),_xlfn.XLOOKUP(_xlfn.TEXTJOIN(" vs ",,C4687:D4687),Calendar!G:G,Calendar!B:B),IF(AND(B4687="Premier League",E4687="Highlights"),_xlfn.XLOOKUP(H4687,Calendar!O:O,Calendar!N:N,,-1),""))</f>
        <v/>
      </c>
    </row>
    <row r="4688" spans="34:34" x14ac:dyDescent="0.35">
      <c r="AH4688" s="16" t="str">
        <f>IF(AND(B4688="Premier League",E4688="Live"),_xlfn.XLOOKUP(_xlfn.TEXTJOIN(" vs ",,C4688:D4688),Calendar!G:G,Calendar!B:B),IF(AND(B4688="Premier League",E4688="Highlights"),_xlfn.XLOOKUP(H4688,Calendar!O:O,Calendar!N:N,,-1),""))</f>
        <v/>
      </c>
    </row>
    <row r="4689" spans="34:34" x14ac:dyDescent="0.35">
      <c r="AH4689" s="16" t="str">
        <f>IF(AND(B4689="Premier League",E4689="Live"),_xlfn.XLOOKUP(_xlfn.TEXTJOIN(" vs ",,C4689:D4689),Calendar!G:G,Calendar!B:B),IF(AND(B4689="Premier League",E4689="Highlights"),_xlfn.XLOOKUP(H4689,Calendar!O:O,Calendar!N:N,,-1),""))</f>
        <v/>
      </c>
    </row>
    <row r="4690" spans="34:34" x14ac:dyDescent="0.35">
      <c r="AH4690" s="16" t="str">
        <f>IF(AND(B4690="Premier League",E4690="Live"),_xlfn.XLOOKUP(_xlfn.TEXTJOIN(" vs ",,C4690:D4690),Calendar!G:G,Calendar!B:B),IF(AND(B4690="Premier League",E4690="Highlights"),_xlfn.XLOOKUP(H4690,Calendar!O:O,Calendar!N:N,,-1),""))</f>
        <v/>
      </c>
    </row>
    <row r="4691" spans="34:34" x14ac:dyDescent="0.35">
      <c r="AH4691" s="16" t="str">
        <f>IF(AND(B4691="Premier League",E4691="Live"),_xlfn.XLOOKUP(_xlfn.TEXTJOIN(" vs ",,C4691:D4691),Calendar!G:G,Calendar!B:B),IF(AND(B4691="Premier League",E4691="Highlights"),_xlfn.XLOOKUP(H4691,Calendar!O:O,Calendar!N:N,,-1),""))</f>
        <v/>
      </c>
    </row>
    <row r="4692" spans="34:34" x14ac:dyDescent="0.35">
      <c r="AH4692" s="16" t="str">
        <f>IF(AND(B4692="Premier League",E4692="Live"),_xlfn.XLOOKUP(_xlfn.TEXTJOIN(" vs ",,C4692:D4692),Calendar!G:G,Calendar!B:B),IF(AND(B4692="Premier League",E4692="Highlights"),_xlfn.XLOOKUP(H4692,Calendar!O:O,Calendar!N:N,,-1),""))</f>
        <v/>
      </c>
    </row>
    <row r="4693" spans="34:34" x14ac:dyDescent="0.35">
      <c r="AH4693" s="16" t="str">
        <f>IF(AND(B4693="Premier League",E4693="Live"),_xlfn.XLOOKUP(_xlfn.TEXTJOIN(" vs ",,C4693:D4693),Calendar!G:G,Calendar!B:B),IF(AND(B4693="Premier League",E4693="Highlights"),_xlfn.XLOOKUP(H4693,Calendar!O:O,Calendar!N:N,,-1),""))</f>
        <v/>
      </c>
    </row>
    <row r="4694" spans="34:34" x14ac:dyDescent="0.35">
      <c r="AH4694" s="16" t="str">
        <f>IF(AND(B4694="Premier League",E4694="Live"),_xlfn.XLOOKUP(_xlfn.TEXTJOIN(" vs ",,C4694:D4694),Calendar!G:G,Calendar!B:B),IF(AND(B4694="Premier League",E4694="Highlights"),_xlfn.XLOOKUP(H4694,Calendar!O:O,Calendar!N:N,,-1),""))</f>
        <v/>
      </c>
    </row>
    <row r="4695" spans="34:34" x14ac:dyDescent="0.35">
      <c r="AH4695" s="16" t="str">
        <f>IF(AND(B4695="Premier League",E4695="Live"),_xlfn.XLOOKUP(_xlfn.TEXTJOIN(" vs ",,C4695:D4695),Calendar!G:G,Calendar!B:B),IF(AND(B4695="Premier League",E4695="Highlights"),_xlfn.XLOOKUP(H4695,Calendar!O:O,Calendar!N:N,,-1),""))</f>
        <v/>
      </c>
    </row>
    <row r="4696" spans="34:34" x14ac:dyDescent="0.35">
      <c r="AH4696" s="16" t="str">
        <f>IF(AND(B4696="Premier League",E4696="Live"),_xlfn.XLOOKUP(_xlfn.TEXTJOIN(" vs ",,C4696:D4696),Calendar!G:G,Calendar!B:B),IF(AND(B4696="Premier League",E4696="Highlights"),_xlfn.XLOOKUP(H4696,Calendar!O:O,Calendar!N:N,,-1),""))</f>
        <v/>
      </c>
    </row>
    <row r="4697" spans="34:34" x14ac:dyDescent="0.35">
      <c r="AH4697" s="16" t="str">
        <f>IF(AND(B4697="Premier League",E4697="Live"),_xlfn.XLOOKUP(_xlfn.TEXTJOIN(" vs ",,C4697:D4697),Calendar!G:G,Calendar!B:B),IF(AND(B4697="Premier League",E4697="Highlights"),_xlfn.XLOOKUP(H4697,Calendar!O:O,Calendar!N:N,,-1),""))</f>
        <v/>
      </c>
    </row>
    <row r="4698" spans="34:34" x14ac:dyDescent="0.35">
      <c r="AH4698" s="16" t="str">
        <f>IF(AND(B4698="Premier League",E4698="Live"),_xlfn.XLOOKUP(_xlfn.TEXTJOIN(" vs ",,C4698:D4698),Calendar!G:G,Calendar!B:B),IF(AND(B4698="Premier League",E4698="Highlights"),_xlfn.XLOOKUP(H4698,Calendar!O:O,Calendar!N:N,,-1),""))</f>
        <v/>
      </c>
    </row>
    <row r="4699" spans="34:34" x14ac:dyDescent="0.35">
      <c r="AH4699" s="16" t="str">
        <f>IF(AND(B4699="Premier League",E4699="Live"),_xlfn.XLOOKUP(_xlfn.TEXTJOIN(" vs ",,C4699:D4699),Calendar!G:G,Calendar!B:B),IF(AND(B4699="Premier League",E4699="Highlights"),_xlfn.XLOOKUP(H4699,Calendar!O:O,Calendar!N:N,,-1),""))</f>
        <v/>
      </c>
    </row>
    <row r="4700" spans="34:34" x14ac:dyDescent="0.35">
      <c r="AH4700" s="16" t="str">
        <f>IF(AND(B4700="Premier League",E4700="Live"),_xlfn.XLOOKUP(_xlfn.TEXTJOIN(" vs ",,C4700:D4700),Calendar!G:G,Calendar!B:B),IF(AND(B4700="Premier League",E4700="Highlights"),_xlfn.XLOOKUP(H4700,Calendar!O:O,Calendar!N:N,,-1),""))</f>
        <v/>
      </c>
    </row>
    <row r="4701" spans="34:34" x14ac:dyDescent="0.35">
      <c r="AH4701" s="16" t="str">
        <f>IF(AND(B4701="Premier League",E4701="Live"),_xlfn.XLOOKUP(_xlfn.TEXTJOIN(" vs ",,C4701:D4701),Calendar!G:G,Calendar!B:B),IF(AND(B4701="Premier League",E4701="Highlights"),_xlfn.XLOOKUP(H4701,Calendar!O:O,Calendar!N:N,,-1),""))</f>
        <v/>
      </c>
    </row>
    <row r="4702" spans="34:34" x14ac:dyDescent="0.35">
      <c r="AH4702" s="16" t="str">
        <f>IF(AND(B4702="Premier League",E4702="Live"),_xlfn.XLOOKUP(_xlfn.TEXTJOIN(" vs ",,C4702:D4702),Calendar!G:G,Calendar!B:B),IF(AND(B4702="Premier League",E4702="Highlights"),_xlfn.XLOOKUP(H4702,Calendar!O:O,Calendar!N:N,,-1),""))</f>
        <v/>
      </c>
    </row>
    <row r="4703" spans="34:34" x14ac:dyDescent="0.35">
      <c r="AH4703" s="16" t="str">
        <f>IF(AND(B4703="Premier League",E4703="Live"),_xlfn.XLOOKUP(_xlfn.TEXTJOIN(" vs ",,C4703:D4703),Calendar!G:G,Calendar!B:B),IF(AND(B4703="Premier League",E4703="Highlights"),_xlfn.XLOOKUP(H4703,Calendar!O:O,Calendar!N:N,,-1),""))</f>
        <v/>
      </c>
    </row>
    <row r="4704" spans="34:34" x14ac:dyDescent="0.35">
      <c r="AH4704" s="16" t="str">
        <f>IF(AND(B4704="Premier League",E4704="Live"),_xlfn.XLOOKUP(_xlfn.TEXTJOIN(" vs ",,C4704:D4704),Calendar!G:G,Calendar!B:B),IF(AND(B4704="Premier League",E4704="Highlights"),_xlfn.XLOOKUP(H4704,Calendar!O:O,Calendar!N:N,,-1),""))</f>
        <v/>
      </c>
    </row>
    <row r="4705" spans="34:34" x14ac:dyDescent="0.35">
      <c r="AH4705" s="16" t="str">
        <f>IF(AND(B4705="Premier League",E4705="Live"),_xlfn.XLOOKUP(_xlfn.TEXTJOIN(" vs ",,C4705:D4705),Calendar!G:G,Calendar!B:B),IF(AND(B4705="Premier League",E4705="Highlights"),_xlfn.XLOOKUP(H4705,Calendar!O:O,Calendar!N:N,,-1),""))</f>
        <v/>
      </c>
    </row>
    <row r="4706" spans="34:34" x14ac:dyDescent="0.35">
      <c r="AH4706" s="16" t="str">
        <f>IF(AND(B4706="Premier League",E4706="Live"),_xlfn.XLOOKUP(_xlfn.TEXTJOIN(" vs ",,C4706:D4706),Calendar!G:G,Calendar!B:B),IF(AND(B4706="Premier League",E4706="Highlights"),_xlfn.XLOOKUP(H4706,Calendar!O:O,Calendar!N:N,,-1),""))</f>
        <v/>
      </c>
    </row>
    <row r="4707" spans="34:34" x14ac:dyDescent="0.35">
      <c r="AH4707" s="16" t="str">
        <f>IF(AND(B4707="Premier League",E4707="Live"),_xlfn.XLOOKUP(_xlfn.TEXTJOIN(" vs ",,C4707:D4707),Calendar!G:G,Calendar!B:B),IF(AND(B4707="Premier League",E4707="Highlights"),_xlfn.XLOOKUP(H4707,Calendar!O:O,Calendar!N:N,,-1),""))</f>
        <v/>
      </c>
    </row>
    <row r="4708" spans="34:34" x14ac:dyDescent="0.35">
      <c r="AH4708" s="16" t="str">
        <f>IF(AND(B4708="Premier League",E4708="Live"),_xlfn.XLOOKUP(_xlfn.TEXTJOIN(" vs ",,C4708:D4708),Calendar!G:G,Calendar!B:B),IF(AND(B4708="Premier League",E4708="Highlights"),_xlfn.XLOOKUP(H4708,Calendar!O:O,Calendar!N:N,,-1),""))</f>
        <v/>
      </c>
    </row>
    <row r="4709" spans="34:34" x14ac:dyDescent="0.35">
      <c r="AH4709" s="16" t="str">
        <f>IF(AND(B4709="Premier League",E4709="Live"),_xlfn.XLOOKUP(_xlfn.TEXTJOIN(" vs ",,C4709:D4709),Calendar!G:G,Calendar!B:B),IF(AND(B4709="Premier League",E4709="Highlights"),_xlfn.XLOOKUP(H4709,Calendar!O:O,Calendar!N:N,,-1),""))</f>
        <v/>
      </c>
    </row>
    <row r="4710" spans="34:34" x14ac:dyDescent="0.35">
      <c r="AH4710" s="16" t="str">
        <f>IF(AND(B4710="Premier League",E4710="Live"),_xlfn.XLOOKUP(_xlfn.TEXTJOIN(" vs ",,C4710:D4710),Calendar!G:G,Calendar!B:B),IF(AND(B4710="Premier League",E4710="Highlights"),_xlfn.XLOOKUP(H4710,Calendar!O:O,Calendar!N:N,,-1),""))</f>
        <v/>
      </c>
    </row>
    <row r="4711" spans="34:34" x14ac:dyDescent="0.35">
      <c r="AH4711" s="16" t="str">
        <f>IF(AND(B4711="Premier League",E4711="Live"),_xlfn.XLOOKUP(_xlfn.TEXTJOIN(" vs ",,C4711:D4711),Calendar!G:G,Calendar!B:B),IF(AND(B4711="Premier League",E4711="Highlights"),_xlfn.XLOOKUP(H4711,Calendar!O:O,Calendar!N:N,,-1),""))</f>
        <v/>
      </c>
    </row>
    <row r="4712" spans="34:34" x14ac:dyDescent="0.35">
      <c r="AH4712" s="16" t="str">
        <f>IF(AND(B4712="Premier League",E4712="Live"),_xlfn.XLOOKUP(_xlfn.TEXTJOIN(" vs ",,C4712:D4712),Calendar!G:G,Calendar!B:B),IF(AND(B4712="Premier League",E4712="Highlights"),_xlfn.XLOOKUP(H4712,Calendar!O:O,Calendar!N:N,,-1),""))</f>
        <v/>
      </c>
    </row>
    <row r="4713" spans="34:34" x14ac:dyDescent="0.35">
      <c r="AH4713" s="16" t="str">
        <f>IF(AND(B4713="Premier League",E4713="Live"),_xlfn.XLOOKUP(_xlfn.TEXTJOIN(" vs ",,C4713:D4713),Calendar!G:G,Calendar!B:B),IF(AND(B4713="Premier League",E4713="Highlights"),_xlfn.XLOOKUP(H4713,Calendar!O:O,Calendar!N:N,,-1),""))</f>
        <v/>
      </c>
    </row>
    <row r="4714" spans="34:34" x14ac:dyDescent="0.35">
      <c r="AH4714" s="16" t="str">
        <f>IF(AND(B4714="Premier League",E4714="Live"),_xlfn.XLOOKUP(_xlfn.TEXTJOIN(" vs ",,C4714:D4714),Calendar!G:G,Calendar!B:B),IF(AND(B4714="Premier League",E4714="Highlights"),_xlfn.XLOOKUP(H4714,Calendar!O:O,Calendar!N:N,,-1),""))</f>
        <v/>
      </c>
    </row>
    <row r="4715" spans="34:34" x14ac:dyDescent="0.35">
      <c r="AH4715" s="16" t="str">
        <f>IF(AND(B4715="Premier League",E4715="Live"),_xlfn.XLOOKUP(_xlfn.TEXTJOIN(" vs ",,C4715:D4715),Calendar!G:G,Calendar!B:B),IF(AND(B4715="Premier League",E4715="Highlights"),_xlfn.XLOOKUP(H4715,Calendar!O:O,Calendar!N:N,,-1),""))</f>
        <v/>
      </c>
    </row>
    <row r="4716" spans="34:34" x14ac:dyDescent="0.35">
      <c r="AH4716" s="16" t="str">
        <f>IF(AND(B4716="Premier League",E4716="Live"),_xlfn.XLOOKUP(_xlfn.TEXTJOIN(" vs ",,C4716:D4716),Calendar!G:G,Calendar!B:B),IF(AND(B4716="Premier League",E4716="Highlights"),_xlfn.XLOOKUP(H4716,Calendar!O:O,Calendar!N:N,,-1),""))</f>
        <v/>
      </c>
    </row>
    <row r="4717" spans="34:34" x14ac:dyDescent="0.35">
      <c r="AH4717" s="16" t="str">
        <f>IF(AND(B4717="Premier League",E4717="Live"),_xlfn.XLOOKUP(_xlfn.TEXTJOIN(" vs ",,C4717:D4717),Calendar!G:G,Calendar!B:B),IF(AND(B4717="Premier League",E4717="Highlights"),_xlfn.XLOOKUP(H4717,Calendar!O:O,Calendar!N:N,,-1),""))</f>
        <v/>
      </c>
    </row>
    <row r="4718" spans="34:34" x14ac:dyDescent="0.35">
      <c r="AH4718" s="16" t="str">
        <f>IF(AND(B4718="Premier League",E4718="Live"),_xlfn.XLOOKUP(_xlfn.TEXTJOIN(" vs ",,C4718:D4718),Calendar!G:G,Calendar!B:B),IF(AND(B4718="Premier League",E4718="Highlights"),_xlfn.XLOOKUP(H4718,Calendar!O:O,Calendar!N:N,,-1),""))</f>
        <v/>
      </c>
    </row>
    <row r="4719" spans="34:34" x14ac:dyDescent="0.35">
      <c r="AH4719" s="16" t="str">
        <f>IF(AND(B4719="Premier League",E4719="Live"),_xlfn.XLOOKUP(_xlfn.TEXTJOIN(" vs ",,C4719:D4719),Calendar!G:G,Calendar!B:B),IF(AND(B4719="Premier League",E4719="Highlights"),_xlfn.XLOOKUP(H4719,Calendar!O:O,Calendar!N:N,,-1),""))</f>
        <v/>
      </c>
    </row>
    <row r="4720" spans="34:34" x14ac:dyDescent="0.35">
      <c r="AH4720" s="16" t="str">
        <f>IF(AND(B4720="Premier League",E4720="Live"),_xlfn.XLOOKUP(_xlfn.TEXTJOIN(" vs ",,C4720:D4720),Calendar!G:G,Calendar!B:B),IF(AND(B4720="Premier League",E4720="Highlights"),_xlfn.XLOOKUP(H4720,Calendar!O:O,Calendar!N:N,,-1),""))</f>
        <v/>
      </c>
    </row>
    <row r="4721" spans="34:34" x14ac:dyDescent="0.35">
      <c r="AH4721" s="16" t="str">
        <f>IF(AND(B4721="Premier League",E4721="Live"),_xlfn.XLOOKUP(_xlfn.TEXTJOIN(" vs ",,C4721:D4721),Calendar!G:G,Calendar!B:B),IF(AND(B4721="Premier League",E4721="Highlights"),_xlfn.XLOOKUP(H4721,Calendar!O:O,Calendar!N:N,,-1),""))</f>
        <v/>
      </c>
    </row>
    <row r="4722" spans="34:34" x14ac:dyDescent="0.35">
      <c r="AH4722" s="16" t="str">
        <f>IF(AND(B4722="Premier League",E4722="Live"),_xlfn.XLOOKUP(_xlfn.TEXTJOIN(" vs ",,C4722:D4722),Calendar!G:G,Calendar!B:B),IF(AND(B4722="Premier League",E4722="Highlights"),_xlfn.XLOOKUP(H4722,Calendar!O:O,Calendar!N:N,,-1),""))</f>
        <v/>
      </c>
    </row>
    <row r="4723" spans="34:34" x14ac:dyDescent="0.35">
      <c r="AH4723" s="16" t="str">
        <f>IF(AND(B4723="Premier League",E4723="Live"),_xlfn.XLOOKUP(_xlfn.TEXTJOIN(" vs ",,C4723:D4723),Calendar!G:G,Calendar!B:B),IF(AND(B4723="Premier League",E4723="Highlights"),_xlfn.XLOOKUP(H4723,Calendar!O:O,Calendar!N:N,,-1),""))</f>
        <v/>
      </c>
    </row>
    <row r="4724" spans="34:34" x14ac:dyDescent="0.35">
      <c r="AH4724" s="16" t="str">
        <f>IF(AND(B4724="Premier League",E4724="Live"),_xlfn.XLOOKUP(_xlfn.TEXTJOIN(" vs ",,C4724:D4724),Calendar!G:G,Calendar!B:B),IF(AND(B4724="Premier League",E4724="Highlights"),_xlfn.XLOOKUP(H4724,Calendar!O:O,Calendar!N:N,,-1),""))</f>
        <v/>
      </c>
    </row>
    <row r="4725" spans="34:34" x14ac:dyDescent="0.35">
      <c r="AH4725" s="16" t="str">
        <f>IF(AND(B4725="Premier League",E4725="Live"),_xlfn.XLOOKUP(_xlfn.TEXTJOIN(" vs ",,C4725:D4725),Calendar!G:G,Calendar!B:B),IF(AND(B4725="Premier League",E4725="Highlights"),_xlfn.XLOOKUP(H4725,Calendar!O:O,Calendar!N:N,,-1),""))</f>
        <v/>
      </c>
    </row>
    <row r="4726" spans="34:34" x14ac:dyDescent="0.35">
      <c r="AH4726" s="16" t="str">
        <f>IF(AND(B4726="Premier League",E4726="Live"),_xlfn.XLOOKUP(_xlfn.TEXTJOIN(" vs ",,C4726:D4726),Calendar!G:G,Calendar!B:B),IF(AND(B4726="Premier League",E4726="Highlights"),_xlfn.XLOOKUP(H4726,Calendar!O:O,Calendar!N:N,,-1),""))</f>
        <v/>
      </c>
    </row>
    <row r="4727" spans="34:34" x14ac:dyDescent="0.35">
      <c r="AH4727" s="16" t="str">
        <f>IF(AND(B4727="Premier League",E4727="Live"),_xlfn.XLOOKUP(_xlfn.TEXTJOIN(" vs ",,C4727:D4727),Calendar!G:G,Calendar!B:B),IF(AND(B4727="Premier League",E4727="Highlights"),_xlfn.XLOOKUP(H4727,Calendar!O:O,Calendar!N:N,,-1),""))</f>
        <v/>
      </c>
    </row>
    <row r="4728" spans="34:34" x14ac:dyDescent="0.35">
      <c r="AH4728" s="16" t="str">
        <f>IF(AND(B4728="Premier League",E4728="Live"),_xlfn.XLOOKUP(_xlfn.TEXTJOIN(" vs ",,C4728:D4728),Calendar!G:G,Calendar!B:B),IF(AND(B4728="Premier League",E4728="Highlights"),_xlfn.XLOOKUP(H4728,Calendar!O:O,Calendar!N:N,,-1),""))</f>
        <v/>
      </c>
    </row>
    <row r="4729" spans="34:34" x14ac:dyDescent="0.35">
      <c r="AH4729" s="16" t="str">
        <f>IF(AND(B4729="Premier League",E4729="Live"),_xlfn.XLOOKUP(_xlfn.TEXTJOIN(" vs ",,C4729:D4729),Calendar!G:G,Calendar!B:B),IF(AND(B4729="Premier League",E4729="Highlights"),_xlfn.XLOOKUP(H4729,Calendar!O:O,Calendar!N:N,,-1),""))</f>
        <v/>
      </c>
    </row>
    <row r="4730" spans="34:34" x14ac:dyDescent="0.35">
      <c r="AH4730" s="16" t="str">
        <f>IF(AND(B4730="Premier League",E4730="Live"),_xlfn.XLOOKUP(_xlfn.TEXTJOIN(" vs ",,C4730:D4730),Calendar!G:G,Calendar!B:B),IF(AND(B4730="Premier League",E4730="Highlights"),_xlfn.XLOOKUP(H4730,Calendar!O:O,Calendar!N:N,,-1),""))</f>
        <v/>
      </c>
    </row>
    <row r="4731" spans="34:34" x14ac:dyDescent="0.35">
      <c r="AH4731" s="16" t="str">
        <f>IF(AND(B4731="Premier League",E4731="Live"),_xlfn.XLOOKUP(_xlfn.TEXTJOIN(" vs ",,C4731:D4731),Calendar!G:G,Calendar!B:B),IF(AND(B4731="Premier League",E4731="Highlights"),_xlfn.XLOOKUP(H4731,Calendar!O:O,Calendar!N:N,,-1),""))</f>
        <v/>
      </c>
    </row>
    <row r="4732" spans="34:34" x14ac:dyDescent="0.35">
      <c r="AH4732" s="16" t="str">
        <f>IF(AND(B4732="Premier League",E4732="Live"),_xlfn.XLOOKUP(_xlfn.TEXTJOIN(" vs ",,C4732:D4732),Calendar!G:G,Calendar!B:B),IF(AND(B4732="Premier League",E4732="Highlights"),_xlfn.XLOOKUP(H4732,Calendar!O:O,Calendar!N:N,,-1),""))</f>
        <v/>
      </c>
    </row>
    <row r="4733" spans="34:34" x14ac:dyDescent="0.35">
      <c r="AH4733" s="16" t="str">
        <f>IF(AND(B4733="Premier League",E4733="Live"),_xlfn.XLOOKUP(_xlfn.TEXTJOIN(" vs ",,C4733:D4733),Calendar!G:G,Calendar!B:B),IF(AND(B4733="Premier League",E4733="Highlights"),_xlfn.XLOOKUP(H4733,Calendar!O:O,Calendar!N:N,,-1),""))</f>
        <v/>
      </c>
    </row>
    <row r="4734" spans="34:34" x14ac:dyDescent="0.35">
      <c r="AH4734" s="16" t="str">
        <f>IF(AND(B4734="Premier League",E4734="Live"),_xlfn.XLOOKUP(_xlfn.TEXTJOIN(" vs ",,C4734:D4734),Calendar!G:G,Calendar!B:B),IF(AND(B4734="Premier League",E4734="Highlights"),_xlfn.XLOOKUP(H4734,Calendar!O:O,Calendar!N:N,,-1),""))</f>
        <v/>
      </c>
    </row>
    <row r="4735" spans="34:34" x14ac:dyDescent="0.35">
      <c r="AH4735" s="16" t="str">
        <f>IF(AND(B4735="Premier League",E4735="Live"),_xlfn.XLOOKUP(_xlfn.TEXTJOIN(" vs ",,C4735:D4735),Calendar!G:G,Calendar!B:B),IF(AND(B4735="Premier League",E4735="Highlights"),_xlfn.XLOOKUP(H4735,Calendar!O:O,Calendar!N:N,,-1),""))</f>
        <v/>
      </c>
    </row>
    <row r="4736" spans="34:34" x14ac:dyDescent="0.35">
      <c r="AH4736" s="16" t="str">
        <f>IF(AND(B4736="Premier League",E4736="Live"),_xlfn.XLOOKUP(_xlfn.TEXTJOIN(" vs ",,C4736:D4736),Calendar!G:G,Calendar!B:B),IF(AND(B4736="Premier League",E4736="Highlights"),_xlfn.XLOOKUP(H4736,Calendar!O:O,Calendar!N:N,,-1),""))</f>
        <v/>
      </c>
    </row>
    <row r="4737" spans="34:34" x14ac:dyDescent="0.35">
      <c r="AH4737" s="16" t="str">
        <f>IF(AND(B4737="Premier League",E4737="Live"),_xlfn.XLOOKUP(_xlfn.TEXTJOIN(" vs ",,C4737:D4737),Calendar!G:G,Calendar!B:B),IF(AND(B4737="Premier League",E4737="Highlights"),_xlfn.XLOOKUP(H4737,Calendar!O:O,Calendar!N:N,,-1),""))</f>
        <v/>
      </c>
    </row>
    <row r="4738" spans="34:34" x14ac:dyDescent="0.35">
      <c r="AH4738" s="16" t="str">
        <f>IF(AND(B4738="Premier League",E4738="Live"),_xlfn.XLOOKUP(_xlfn.TEXTJOIN(" vs ",,C4738:D4738),Calendar!G:G,Calendar!B:B),IF(AND(B4738="Premier League",E4738="Highlights"),_xlfn.XLOOKUP(H4738,Calendar!O:O,Calendar!N:N,,-1),""))</f>
        <v/>
      </c>
    </row>
    <row r="4739" spans="34:34" x14ac:dyDescent="0.35">
      <c r="AH4739" s="16" t="str">
        <f>IF(AND(B4739="Premier League",E4739="Live"),_xlfn.XLOOKUP(_xlfn.TEXTJOIN(" vs ",,C4739:D4739),Calendar!G:G,Calendar!B:B),IF(AND(B4739="Premier League",E4739="Highlights"),_xlfn.XLOOKUP(H4739,Calendar!O:O,Calendar!N:N,,-1),""))</f>
        <v/>
      </c>
    </row>
    <row r="4740" spans="34:34" x14ac:dyDescent="0.35">
      <c r="AH4740" s="16" t="str">
        <f>IF(AND(B4740="Premier League",E4740="Live"),_xlfn.XLOOKUP(_xlfn.TEXTJOIN(" vs ",,C4740:D4740),Calendar!G:G,Calendar!B:B),IF(AND(B4740="Premier League",E4740="Highlights"),_xlfn.XLOOKUP(H4740,Calendar!O:O,Calendar!N:N,,-1),""))</f>
        <v/>
      </c>
    </row>
    <row r="4741" spans="34:34" x14ac:dyDescent="0.35">
      <c r="AH4741" s="16" t="str">
        <f>IF(AND(B4741="Premier League",E4741="Live"),_xlfn.XLOOKUP(_xlfn.TEXTJOIN(" vs ",,C4741:D4741),Calendar!G:G,Calendar!B:B),IF(AND(B4741="Premier League",E4741="Highlights"),_xlfn.XLOOKUP(H4741,Calendar!O:O,Calendar!N:N,,-1),""))</f>
        <v/>
      </c>
    </row>
    <row r="4742" spans="34:34" x14ac:dyDescent="0.35">
      <c r="AH4742" s="16" t="str">
        <f>IF(AND(B4742="Premier League",E4742="Live"),_xlfn.XLOOKUP(_xlfn.TEXTJOIN(" vs ",,C4742:D4742),Calendar!G:G,Calendar!B:B),IF(AND(B4742="Premier League",E4742="Highlights"),_xlfn.XLOOKUP(H4742,Calendar!O:O,Calendar!N:N,,-1),""))</f>
        <v/>
      </c>
    </row>
    <row r="4743" spans="34:34" x14ac:dyDescent="0.35">
      <c r="AH4743" s="16" t="str">
        <f>IF(AND(B4743="Premier League",E4743="Live"),_xlfn.XLOOKUP(_xlfn.TEXTJOIN(" vs ",,C4743:D4743),Calendar!G:G,Calendar!B:B),IF(AND(B4743="Premier League",E4743="Highlights"),_xlfn.XLOOKUP(H4743,Calendar!O:O,Calendar!N:N,,-1),""))</f>
        <v/>
      </c>
    </row>
    <row r="4744" spans="34:34" x14ac:dyDescent="0.35">
      <c r="AH4744" s="16" t="str">
        <f>IF(AND(B4744="Premier League",E4744="Live"),_xlfn.XLOOKUP(_xlfn.TEXTJOIN(" vs ",,C4744:D4744),Calendar!G:G,Calendar!B:B),IF(AND(B4744="Premier League",E4744="Highlights"),_xlfn.XLOOKUP(H4744,Calendar!O:O,Calendar!N:N,,-1),""))</f>
        <v/>
      </c>
    </row>
    <row r="4745" spans="34:34" x14ac:dyDescent="0.35">
      <c r="AH4745" s="16" t="str">
        <f>IF(AND(B4745="Premier League",E4745="Live"),_xlfn.XLOOKUP(_xlfn.TEXTJOIN(" vs ",,C4745:D4745),Calendar!G:G,Calendar!B:B),IF(AND(B4745="Premier League",E4745="Highlights"),_xlfn.XLOOKUP(H4745,Calendar!O:O,Calendar!N:N,,-1),""))</f>
        <v/>
      </c>
    </row>
    <row r="4746" spans="34:34" x14ac:dyDescent="0.35">
      <c r="AH4746" s="16" t="str">
        <f>IF(AND(B4746="Premier League",E4746="Live"),_xlfn.XLOOKUP(_xlfn.TEXTJOIN(" vs ",,C4746:D4746),Calendar!G:G,Calendar!B:B),IF(AND(B4746="Premier League",E4746="Highlights"),_xlfn.XLOOKUP(H4746,Calendar!O:O,Calendar!N:N,,-1),""))</f>
        <v/>
      </c>
    </row>
    <row r="4747" spans="34:34" x14ac:dyDescent="0.35">
      <c r="AH4747" s="16" t="str">
        <f>IF(AND(B4747="Premier League",E4747="Live"),_xlfn.XLOOKUP(_xlfn.TEXTJOIN(" vs ",,C4747:D4747),Calendar!G:G,Calendar!B:B),IF(AND(B4747="Premier League",E4747="Highlights"),_xlfn.XLOOKUP(H4747,Calendar!O:O,Calendar!N:N,,-1),""))</f>
        <v/>
      </c>
    </row>
    <row r="4748" spans="34:34" x14ac:dyDescent="0.35">
      <c r="AH4748" s="16" t="str">
        <f>IF(AND(B4748="Premier League",E4748="Live"),_xlfn.XLOOKUP(_xlfn.TEXTJOIN(" vs ",,C4748:D4748),Calendar!G:G,Calendar!B:B),IF(AND(B4748="Premier League",E4748="Highlights"),_xlfn.XLOOKUP(H4748,Calendar!O:O,Calendar!N:N,,-1),""))</f>
        <v/>
      </c>
    </row>
    <row r="4749" spans="34:34" x14ac:dyDescent="0.35">
      <c r="AH4749" s="16" t="str">
        <f>IF(AND(B4749="Premier League",E4749="Live"),_xlfn.XLOOKUP(_xlfn.TEXTJOIN(" vs ",,C4749:D4749),Calendar!G:G,Calendar!B:B),IF(AND(B4749="Premier League",E4749="Highlights"),_xlfn.XLOOKUP(H4749,Calendar!O:O,Calendar!N:N,,-1),""))</f>
        <v/>
      </c>
    </row>
    <row r="4750" spans="34:34" x14ac:dyDescent="0.35">
      <c r="AH4750" s="16" t="str">
        <f>IF(AND(B4750="Premier League",E4750="Live"),_xlfn.XLOOKUP(_xlfn.TEXTJOIN(" vs ",,C4750:D4750),Calendar!G:G,Calendar!B:B),IF(AND(B4750="Premier League",E4750="Highlights"),_xlfn.XLOOKUP(H4750,Calendar!O:O,Calendar!N:N,,-1),""))</f>
        <v/>
      </c>
    </row>
    <row r="4751" spans="34:34" x14ac:dyDescent="0.35">
      <c r="AH4751" s="16" t="str">
        <f>IF(AND(B4751="Premier League",E4751="Live"),_xlfn.XLOOKUP(_xlfn.TEXTJOIN(" vs ",,C4751:D4751),Calendar!G:G,Calendar!B:B),IF(AND(B4751="Premier League",E4751="Highlights"),_xlfn.XLOOKUP(H4751,Calendar!O:O,Calendar!N:N,,-1),""))</f>
        <v/>
      </c>
    </row>
    <row r="4752" spans="34:34" x14ac:dyDescent="0.35">
      <c r="AH4752" s="16" t="str">
        <f>IF(AND(B4752="Premier League",E4752="Live"),_xlfn.XLOOKUP(_xlfn.TEXTJOIN(" vs ",,C4752:D4752),Calendar!G:G,Calendar!B:B),IF(AND(B4752="Premier League",E4752="Highlights"),_xlfn.XLOOKUP(H4752,Calendar!O:O,Calendar!N:N,,-1),""))</f>
        <v/>
      </c>
    </row>
    <row r="4753" spans="34:34" x14ac:dyDescent="0.35">
      <c r="AH4753" s="16" t="str">
        <f>IF(AND(B4753="Premier League",E4753="Live"),_xlfn.XLOOKUP(_xlfn.TEXTJOIN(" vs ",,C4753:D4753),Calendar!G:G,Calendar!B:B),IF(AND(B4753="Premier League",E4753="Highlights"),_xlfn.XLOOKUP(H4753,Calendar!O:O,Calendar!N:N,,-1),""))</f>
        <v/>
      </c>
    </row>
    <row r="4754" spans="34:34" x14ac:dyDescent="0.35">
      <c r="AH4754" s="16" t="str">
        <f>IF(AND(B4754="Premier League",E4754="Live"),_xlfn.XLOOKUP(_xlfn.TEXTJOIN(" vs ",,C4754:D4754),Calendar!G:G,Calendar!B:B),IF(AND(B4754="Premier League",E4754="Highlights"),_xlfn.XLOOKUP(H4754,Calendar!O:O,Calendar!N:N,,-1),""))</f>
        <v/>
      </c>
    </row>
    <row r="4755" spans="34:34" x14ac:dyDescent="0.35">
      <c r="AH4755" s="16" t="str">
        <f>IF(AND(B4755="Premier League",E4755="Live"),_xlfn.XLOOKUP(_xlfn.TEXTJOIN(" vs ",,C4755:D4755),Calendar!G:G,Calendar!B:B),IF(AND(B4755="Premier League",E4755="Highlights"),_xlfn.XLOOKUP(H4755,Calendar!O:O,Calendar!N:N,,-1),""))</f>
        <v/>
      </c>
    </row>
    <row r="4756" spans="34:34" x14ac:dyDescent="0.35">
      <c r="AH4756" s="16" t="str">
        <f>IF(AND(B4756="Premier League",E4756="Live"),_xlfn.XLOOKUP(_xlfn.TEXTJOIN(" vs ",,C4756:D4756),Calendar!G:G,Calendar!B:B),IF(AND(B4756="Premier League",E4756="Highlights"),_xlfn.XLOOKUP(H4756,Calendar!O:O,Calendar!N:N,,-1),""))</f>
        <v/>
      </c>
    </row>
    <row r="4757" spans="34:34" x14ac:dyDescent="0.35">
      <c r="AH4757" s="16" t="str">
        <f>IF(AND(B4757="Premier League",E4757="Live"),_xlfn.XLOOKUP(_xlfn.TEXTJOIN(" vs ",,C4757:D4757),Calendar!G:G,Calendar!B:B),IF(AND(B4757="Premier League",E4757="Highlights"),_xlfn.XLOOKUP(H4757,Calendar!O:O,Calendar!N:N,,-1),""))</f>
        <v/>
      </c>
    </row>
    <row r="4758" spans="34:34" x14ac:dyDescent="0.35">
      <c r="AH4758" s="16" t="str">
        <f>IF(AND(B4758="Premier League",E4758="Live"),_xlfn.XLOOKUP(_xlfn.TEXTJOIN(" vs ",,C4758:D4758),Calendar!G:G,Calendar!B:B),IF(AND(B4758="Premier League",E4758="Highlights"),_xlfn.XLOOKUP(H4758,Calendar!O:O,Calendar!N:N,,-1),""))</f>
        <v/>
      </c>
    </row>
    <row r="4759" spans="34:34" x14ac:dyDescent="0.35">
      <c r="AH4759" s="16" t="str">
        <f>IF(AND(B4759="Premier League",E4759="Live"),_xlfn.XLOOKUP(_xlfn.TEXTJOIN(" vs ",,C4759:D4759),Calendar!G:G,Calendar!B:B),IF(AND(B4759="Premier League",E4759="Highlights"),_xlfn.XLOOKUP(H4759,Calendar!O:O,Calendar!N:N,,-1),""))</f>
        <v/>
      </c>
    </row>
    <row r="4760" spans="34:34" x14ac:dyDescent="0.35">
      <c r="AH4760" s="16" t="str">
        <f>IF(AND(B4760="Premier League",E4760="Live"),_xlfn.XLOOKUP(_xlfn.TEXTJOIN(" vs ",,C4760:D4760),Calendar!G:G,Calendar!B:B),IF(AND(B4760="Premier League",E4760="Highlights"),_xlfn.XLOOKUP(H4760,Calendar!O:O,Calendar!N:N,,-1),""))</f>
        <v/>
      </c>
    </row>
    <row r="4761" spans="34:34" x14ac:dyDescent="0.35">
      <c r="AH4761" s="16" t="str">
        <f>IF(AND(B4761="Premier League",E4761="Live"),_xlfn.XLOOKUP(_xlfn.TEXTJOIN(" vs ",,C4761:D4761),Calendar!G:G,Calendar!B:B),IF(AND(B4761="Premier League",E4761="Highlights"),_xlfn.XLOOKUP(H4761,Calendar!O:O,Calendar!N:N,,-1),""))</f>
        <v/>
      </c>
    </row>
    <row r="4762" spans="34:34" x14ac:dyDescent="0.35">
      <c r="AH4762" s="16" t="str">
        <f>IF(AND(B4762="Premier League",E4762="Live"),_xlfn.XLOOKUP(_xlfn.TEXTJOIN(" vs ",,C4762:D4762),Calendar!G:G,Calendar!B:B),IF(AND(B4762="Premier League",E4762="Highlights"),_xlfn.XLOOKUP(H4762,Calendar!O:O,Calendar!N:N,,-1),""))</f>
        <v/>
      </c>
    </row>
    <row r="4763" spans="34:34" x14ac:dyDescent="0.35">
      <c r="AH4763" s="16" t="str">
        <f>IF(AND(B4763="Premier League",E4763="Live"),_xlfn.XLOOKUP(_xlfn.TEXTJOIN(" vs ",,C4763:D4763),Calendar!G:G,Calendar!B:B),IF(AND(B4763="Premier League",E4763="Highlights"),_xlfn.XLOOKUP(H4763,Calendar!O:O,Calendar!N:N,,-1),""))</f>
        <v/>
      </c>
    </row>
    <row r="4764" spans="34:34" x14ac:dyDescent="0.35">
      <c r="AH4764" s="16" t="str">
        <f>IF(AND(B4764="Premier League",E4764="Live"),_xlfn.XLOOKUP(_xlfn.TEXTJOIN(" vs ",,C4764:D4764),Calendar!G:G,Calendar!B:B),IF(AND(B4764="Premier League",E4764="Highlights"),_xlfn.XLOOKUP(H4764,Calendar!O:O,Calendar!N:N,,-1),""))</f>
        <v/>
      </c>
    </row>
    <row r="4765" spans="34:34" x14ac:dyDescent="0.35">
      <c r="AH4765" s="16" t="str">
        <f>IF(AND(B4765="Premier League",E4765="Live"),_xlfn.XLOOKUP(_xlfn.TEXTJOIN(" vs ",,C4765:D4765),Calendar!G:G,Calendar!B:B),IF(AND(B4765="Premier League",E4765="Highlights"),_xlfn.XLOOKUP(H4765,Calendar!O:O,Calendar!N:N,,-1),""))</f>
        <v/>
      </c>
    </row>
    <row r="4766" spans="34:34" x14ac:dyDescent="0.35">
      <c r="AH4766" s="16" t="str">
        <f>IF(AND(B4766="Premier League",E4766="Live"),_xlfn.XLOOKUP(_xlfn.TEXTJOIN(" vs ",,C4766:D4766),Calendar!G:G,Calendar!B:B),IF(AND(B4766="Premier League",E4766="Highlights"),_xlfn.XLOOKUP(H4766,Calendar!O:O,Calendar!N:N,,-1),""))</f>
        <v/>
      </c>
    </row>
    <row r="4767" spans="34:34" x14ac:dyDescent="0.35">
      <c r="AH4767" s="16" t="str">
        <f>IF(AND(B4767="Premier League",E4767="Live"),_xlfn.XLOOKUP(_xlfn.TEXTJOIN(" vs ",,C4767:D4767),Calendar!G:G,Calendar!B:B),IF(AND(B4767="Premier League",E4767="Highlights"),_xlfn.XLOOKUP(H4767,Calendar!O:O,Calendar!N:N,,-1),""))</f>
        <v/>
      </c>
    </row>
    <row r="4768" spans="34:34" x14ac:dyDescent="0.35">
      <c r="AH4768" s="16" t="str">
        <f>IF(AND(B4768="Premier League",E4768="Live"),_xlfn.XLOOKUP(_xlfn.TEXTJOIN(" vs ",,C4768:D4768),Calendar!G:G,Calendar!B:B),IF(AND(B4768="Premier League",E4768="Highlights"),_xlfn.XLOOKUP(H4768,Calendar!O:O,Calendar!N:N,,-1),""))</f>
        <v/>
      </c>
    </row>
    <row r="4769" spans="34:34" x14ac:dyDescent="0.35">
      <c r="AH4769" s="16" t="str">
        <f>IF(AND(B4769="Premier League",E4769="Live"),_xlfn.XLOOKUP(_xlfn.TEXTJOIN(" vs ",,C4769:D4769),Calendar!G:G,Calendar!B:B),IF(AND(B4769="Premier League",E4769="Highlights"),_xlfn.XLOOKUP(H4769,Calendar!O:O,Calendar!N:N,,-1),""))</f>
        <v/>
      </c>
    </row>
    <row r="4770" spans="34:34" x14ac:dyDescent="0.35">
      <c r="AH4770" s="16" t="str">
        <f>IF(AND(B4770="Premier League",E4770="Live"),_xlfn.XLOOKUP(_xlfn.TEXTJOIN(" vs ",,C4770:D4770),Calendar!G:G,Calendar!B:B),IF(AND(B4770="Premier League",E4770="Highlights"),_xlfn.XLOOKUP(H4770,Calendar!O:O,Calendar!N:N,,-1),""))</f>
        <v/>
      </c>
    </row>
    <row r="4771" spans="34:34" x14ac:dyDescent="0.35">
      <c r="AH4771" s="16" t="str">
        <f>IF(AND(B4771="Premier League",E4771="Live"),_xlfn.XLOOKUP(_xlfn.TEXTJOIN(" vs ",,C4771:D4771),Calendar!G:G,Calendar!B:B),IF(AND(B4771="Premier League",E4771="Highlights"),_xlfn.XLOOKUP(H4771,Calendar!O:O,Calendar!N:N,,-1),""))</f>
        <v/>
      </c>
    </row>
    <row r="4772" spans="34:34" x14ac:dyDescent="0.35">
      <c r="AH4772" s="16" t="str">
        <f>IF(AND(B4772="Premier League",E4772="Live"),_xlfn.XLOOKUP(_xlfn.TEXTJOIN(" vs ",,C4772:D4772),Calendar!G:G,Calendar!B:B),IF(AND(B4772="Premier League",E4772="Highlights"),_xlfn.XLOOKUP(H4772,Calendar!O:O,Calendar!N:N,,-1),""))</f>
        <v/>
      </c>
    </row>
    <row r="4773" spans="34:34" x14ac:dyDescent="0.35">
      <c r="AH4773" s="16" t="str">
        <f>IF(AND(B4773="Premier League",E4773="Live"),_xlfn.XLOOKUP(_xlfn.TEXTJOIN(" vs ",,C4773:D4773),Calendar!G:G,Calendar!B:B),IF(AND(B4773="Premier League",E4773="Highlights"),_xlfn.XLOOKUP(H4773,Calendar!O:O,Calendar!N:N,,-1),""))</f>
        <v/>
      </c>
    </row>
    <row r="4774" spans="34:34" x14ac:dyDescent="0.35">
      <c r="AH4774" s="16" t="str">
        <f>IF(AND(B4774="Premier League",E4774="Live"),_xlfn.XLOOKUP(_xlfn.TEXTJOIN(" vs ",,C4774:D4774),Calendar!G:G,Calendar!B:B),IF(AND(B4774="Premier League",E4774="Highlights"),_xlfn.XLOOKUP(H4774,Calendar!O:O,Calendar!N:N,,-1),""))</f>
        <v/>
      </c>
    </row>
    <row r="4775" spans="34:34" x14ac:dyDescent="0.35">
      <c r="AH4775" s="16" t="str">
        <f>IF(AND(B4775="Premier League",E4775="Live"),_xlfn.XLOOKUP(_xlfn.TEXTJOIN(" vs ",,C4775:D4775),Calendar!G:G,Calendar!B:B),IF(AND(B4775="Premier League",E4775="Highlights"),_xlfn.XLOOKUP(H4775,Calendar!O:O,Calendar!N:N,,-1),""))</f>
        <v/>
      </c>
    </row>
    <row r="4776" spans="34:34" x14ac:dyDescent="0.35">
      <c r="AH4776" s="16" t="str">
        <f>IF(AND(B4776="Premier League",E4776="Live"),_xlfn.XLOOKUP(_xlfn.TEXTJOIN(" vs ",,C4776:D4776),Calendar!G:G,Calendar!B:B),IF(AND(B4776="Premier League",E4776="Highlights"),_xlfn.XLOOKUP(H4776,Calendar!O:O,Calendar!N:N,,-1),""))</f>
        <v/>
      </c>
    </row>
    <row r="4777" spans="34:34" x14ac:dyDescent="0.35">
      <c r="AH4777" s="16" t="str">
        <f>IF(AND(B4777="Premier League",E4777="Live"),_xlfn.XLOOKUP(_xlfn.TEXTJOIN(" vs ",,C4777:D4777),Calendar!G:G,Calendar!B:B),IF(AND(B4777="Premier League",E4777="Highlights"),_xlfn.XLOOKUP(H4777,Calendar!O:O,Calendar!N:N,,-1),""))</f>
        <v/>
      </c>
    </row>
    <row r="4778" spans="34:34" x14ac:dyDescent="0.35">
      <c r="AH4778" s="16" t="str">
        <f>IF(AND(B4778="Premier League",E4778="Live"),_xlfn.XLOOKUP(_xlfn.TEXTJOIN(" vs ",,C4778:D4778),Calendar!G:G,Calendar!B:B),IF(AND(B4778="Premier League",E4778="Highlights"),_xlfn.XLOOKUP(H4778,Calendar!O:O,Calendar!N:N,,-1),""))</f>
        <v/>
      </c>
    </row>
    <row r="4779" spans="34:34" x14ac:dyDescent="0.35">
      <c r="AH4779" s="16" t="str">
        <f>IF(AND(B4779="Premier League",E4779="Live"),_xlfn.XLOOKUP(_xlfn.TEXTJOIN(" vs ",,C4779:D4779),Calendar!G:G,Calendar!B:B),IF(AND(B4779="Premier League",E4779="Highlights"),_xlfn.XLOOKUP(H4779,Calendar!O:O,Calendar!N:N,,-1),""))</f>
        <v/>
      </c>
    </row>
    <row r="4780" spans="34:34" x14ac:dyDescent="0.35">
      <c r="AH4780" s="16" t="str">
        <f>IF(AND(B4780="Premier League",E4780="Live"),_xlfn.XLOOKUP(_xlfn.TEXTJOIN(" vs ",,C4780:D4780),Calendar!G:G,Calendar!B:B),IF(AND(B4780="Premier League",E4780="Highlights"),_xlfn.XLOOKUP(H4780,Calendar!O:O,Calendar!N:N,,-1),""))</f>
        <v/>
      </c>
    </row>
    <row r="4781" spans="34:34" x14ac:dyDescent="0.35">
      <c r="AH4781" s="16" t="str">
        <f>IF(AND(B4781="Premier League",E4781="Live"),_xlfn.XLOOKUP(_xlfn.TEXTJOIN(" vs ",,C4781:D4781),Calendar!G:G,Calendar!B:B),IF(AND(B4781="Premier League",E4781="Highlights"),_xlfn.XLOOKUP(H4781,Calendar!O:O,Calendar!N:N,,-1),""))</f>
        <v/>
      </c>
    </row>
    <row r="4782" spans="34:34" x14ac:dyDescent="0.35">
      <c r="AH4782" s="16" t="str">
        <f>IF(AND(B4782="Premier League",E4782="Live"),_xlfn.XLOOKUP(_xlfn.TEXTJOIN(" vs ",,C4782:D4782),Calendar!G:G,Calendar!B:B),IF(AND(B4782="Premier League",E4782="Highlights"),_xlfn.XLOOKUP(H4782,Calendar!O:O,Calendar!N:N,,-1),""))</f>
        <v/>
      </c>
    </row>
    <row r="4783" spans="34:34" x14ac:dyDescent="0.35">
      <c r="AH4783" s="16" t="str">
        <f>IF(AND(B4783="Premier League",E4783="Live"),_xlfn.XLOOKUP(_xlfn.TEXTJOIN(" vs ",,C4783:D4783),Calendar!G:G,Calendar!B:B),IF(AND(B4783="Premier League",E4783="Highlights"),_xlfn.XLOOKUP(H4783,Calendar!O:O,Calendar!N:N,,-1),""))</f>
        <v/>
      </c>
    </row>
    <row r="4784" spans="34:34" x14ac:dyDescent="0.35">
      <c r="AH4784" s="16" t="str">
        <f>IF(AND(B4784="Premier League",E4784="Live"),_xlfn.XLOOKUP(_xlfn.TEXTJOIN(" vs ",,C4784:D4784),Calendar!G:G,Calendar!B:B),IF(AND(B4784="Premier League",E4784="Highlights"),_xlfn.XLOOKUP(H4784,Calendar!O:O,Calendar!N:N,,-1),""))</f>
        <v/>
      </c>
    </row>
    <row r="4785" spans="34:34" x14ac:dyDescent="0.35">
      <c r="AH4785" s="16" t="str">
        <f>IF(AND(B4785="Premier League",E4785="Live"),_xlfn.XLOOKUP(_xlfn.TEXTJOIN(" vs ",,C4785:D4785),Calendar!G:G,Calendar!B:B),IF(AND(B4785="Premier League",E4785="Highlights"),_xlfn.XLOOKUP(H4785,Calendar!O:O,Calendar!N:N,,-1),""))</f>
        <v/>
      </c>
    </row>
    <row r="4786" spans="34:34" x14ac:dyDescent="0.35">
      <c r="AH4786" s="16" t="str">
        <f>IF(AND(B4786="Premier League",E4786="Live"),_xlfn.XLOOKUP(_xlfn.TEXTJOIN(" vs ",,C4786:D4786),Calendar!G:G,Calendar!B:B),IF(AND(B4786="Premier League",E4786="Highlights"),_xlfn.XLOOKUP(H4786,Calendar!O:O,Calendar!N:N,,-1),""))</f>
        <v/>
      </c>
    </row>
    <row r="4787" spans="34:34" x14ac:dyDescent="0.35">
      <c r="AH4787" s="16" t="str">
        <f>IF(AND(B4787="Premier League",E4787="Live"),_xlfn.XLOOKUP(_xlfn.TEXTJOIN(" vs ",,C4787:D4787),Calendar!G:G,Calendar!B:B),IF(AND(B4787="Premier League",E4787="Highlights"),_xlfn.XLOOKUP(H4787,Calendar!O:O,Calendar!N:N,,-1),""))</f>
        <v/>
      </c>
    </row>
    <row r="4788" spans="34:34" x14ac:dyDescent="0.35">
      <c r="AH4788" s="16" t="str">
        <f>IF(AND(B4788="Premier League",E4788="Live"),_xlfn.XLOOKUP(_xlfn.TEXTJOIN(" vs ",,C4788:D4788),Calendar!G:G,Calendar!B:B),IF(AND(B4788="Premier League",E4788="Highlights"),_xlfn.XLOOKUP(H4788,Calendar!O:O,Calendar!N:N,,-1),""))</f>
        <v/>
      </c>
    </row>
    <row r="4789" spans="34:34" x14ac:dyDescent="0.35">
      <c r="AH4789" s="16" t="str">
        <f>IF(AND(B4789="Premier League",E4789="Live"),_xlfn.XLOOKUP(_xlfn.TEXTJOIN(" vs ",,C4789:D4789),Calendar!G:G,Calendar!B:B),IF(AND(B4789="Premier League",E4789="Highlights"),_xlfn.XLOOKUP(H4789,Calendar!O:O,Calendar!N:N,,-1),""))</f>
        <v/>
      </c>
    </row>
    <row r="4790" spans="34:34" x14ac:dyDescent="0.35">
      <c r="AH4790" s="16" t="str">
        <f>IF(AND(B4790="Premier League",E4790="Live"),_xlfn.XLOOKUP(_xlfn.TEXTJOIN(" vs ",,C4790:D4790),Calendar!G:G,Calendar!B:B),IF(AND(B4790="Premier League",E4790="Highlights"),_xlfn.XLOOKUP(H4790,Calendar!O:O,Calendar!N:N,,-1),""))</f>
        <v/>
      </c>
    </row>
    <row r="4791" spans="34:34" x14ac:dyDescent="0.35">
      <c r="AH4791" s="16" t="str">
        <f>IF(AND(B4791="Premier League",E4791="Live"),_xlfn.XLOOKUP(_xlfn.TEXTJOIN(" vs ",,C4791:D4791),Calendar!G:G,Calendar!B:B),IF(AND(B4791="Premier League",E4791="Highlights"),_xlfn.XLOOKUP(H4791,Calendar!O:O,Calendar!N:N,,-1),""))</f>
        <v/>
      </c>
    </row>
    <row r="4792" spans="34:34" x14ac:dyDescent="0.35">
      <c r="AH4792" s="16" t="str">
        <f>IF(AND(B4792="Premier League",E4792="Live"),_xlfn.XLOOKUP(_xlfn.TEXTJOIN(" vs ",,C4792:D4792),Calendar!G:G,Calendar!B:B),IF(AND(B4792="Premier League",E4792="Highlights"),_xlfn.XLOOKUP(H4792,Calendar!O:O,Calendar!N:N,,-1),""))</f>
        <v/>
      </c>
    </row>
    <row r="4793" spans="34:34" x14ac:dyDescent="0.35">
      <c r="AH4793" s="16" t="str">
        <f>IF(AND(B4793="Premier League",E4793="Live"),_xlfn.XLOOKUP(_xlfn.TEXTJOIN(" vs ",,C4793:D4793),Calendar!G:G,Calendar!B:B),IF(AND(B4793="Premier League",E4793="Highlights"),_xlfn.XLOOKUP(H4793,Calendar!O:O,Calendar!N:N,,-1),""))</f>
        <v/>
      </c>
    </row>
    <row r="4794" spans="34:34" x14ac:dyDescent="0.35">
      <c r="AH4794" s="16" t="str">
        <f>IF(AND(B4794="Premier League",E4794="Live"),_xlfn.XLOOKUP(_xlfn.TEXTJOIN(" vs ",,C4794:D4794),Calendar!G:G,Calendar!B:B),IF(AND(B4794="Premier League",E4794="Highlights"),_xlfn.XLOOKUP(H4794,Calendar!O:O,Calendar!N:N,,-1),""))</f>
        <v/>
      </c>
    </row>
    <row r="4795" spans="34:34" x14ac:dyDescent="0.35">
      <c r="AH4795" s="16" t="str">
        <f>IF(AND(B4795="Premier League",E4795="Live"),_xlfn.XLOOKUP(_xlfn.TEXTJOIN(" vs ",,C4795:D4795),Calendar!G:G,Calendar!B:B),IF(AND(B4795="Premier League",E4795="Highlights"),_xlfn.XLOOKUP(H4795,Calendar!O:O,Calendar!N:N,,-1),""))</f>
        <v/>
      </c>
    </row>
    <row r="4796" spans="34:34" x14ac:dyDescent="0.35">
      <c r="AH4796" s="16" t="str">
        <f>IF(AND(B4796="Premier League",E4796="Live"),_xlfn.XLOOKUP(_xlfn.TEXTJOIN(" vs ",,C4796:D4796),Calendar!G:G,Calendar!B:B),IF(AND(B4796="Premier League",E4796="Highlights"),_xlfn.XLOOKUP(H4796,Calendar!O:O,Calendar!N:N,,-1),""))</f>
        <v/>
      </c>
    </row>
    <row r="4797" spans="34:34" x14ac:dyDescent="0.35">
      <c r="AH4797" s="16" t="str">
        <f>IF(AND(B4797="Premier League",E4797="Live"),_xlfn.XLOOKUP(_xlfn.TEXTJOIN(" vs ",,C4797:D4797),Calendar!G:G,Calendar!B:B),IF(AND(B4797="Premier League",E4797="Highlights"),_xlfn.XLOOKUP(H4797,Calendar!O:O,Calendar!N:N,,-1),""))</f>
        <v/>
      </c>
    </row>
    <row r="4798" spans="34:34" x14ac:dyDescent="0.35">
      <c r="AH4798" s="16" t="str">
        <f>IF(AND(B4798="Premier League",E4798="Live"),_xlfn.XLOOKUP(_xlfn.TEXTJOIN(" vs ",,C4798:D4798),Calendar!G:G,Calendar!B:B),IF(AND(B4798="Premier League",E4798="Highlights"),_xlfn.XLOOKUP(H4798,Calendar!O:O,Calendar!N:N,,-1),""))</f>
        <v/>
      </c>
    </row>
    <row r="4799" spans="34:34" x14ac:dyDescent="0.35">
      <c r="AH4799" s="16" t="str">
        <f>IF(AND(B4799="Premier League",E4799="Live"),_xlfn.XLOOKUP(_xlfn.TEXTJOIN(" vs ",,C4799:D4799),Calendar!G:G,Calendar!B:B),IF(AND(B4799="Premier League",E4799="Highlights"),_xlfn.XLOOKUP(H4799,Calendar!O:O,Calendar!N:N,,-1),""))</f>
        <v/>
      </c>
    </row>
    <row r="4800" spans="34:34" x14ac:dyDescent="0.35">
      <c r="AH4800" s="16" t="str">
        <f>IF(AND(B4800="Premier League",E4800="Live"),_xlfn.XLOOKUP(_xlfn.TEXTJOIN(" vs ",,C4800:D4800),Calendar!G:G,Calendar!B:B),IF(AND(B4800="Premier League",E4800="Highlights"),_xlfn.XLOOKUP(H4800,Calendar!O:O,Calendar!N:N,,-1),""))</f>
        <v/>
      </c>
    </row>
    <row r="4801" spans="34:34" x14ac:dyDescent="0.35">
      <c r="AH4801" s="16" t="str">
        <f>IF(AND(B4801="Premier League",E4801="Live"),_xlfn.XLOOKUP(_xlfn.TEXTJOIN(" vs ",,C4801:D4801),Calendar!G:G,Calendar!B:B),IF(AND(B4801="Premier League",E4801="Highlights"),_xlfn.XLOOKUP(H4801,Calendar!O:O,Calendar!N:N,,-1),""))</f>
        <v/>
      </c>
    </row>
    <row r="4802" spans="34:34" x14ac:dyDescent="0.35">
      <c r="AH4802" s="16" t="str">
        <f>IF(AND(B4802="Premier League",E4802="Live"),_xlfn.XLOOKUP(_xlfn.TEXTJOIN(" vs ",,C4802:D4802),Calendar!G:G,Calendar!B:B),IF(AND(B4802="Premier League",E4802="Highlights"),_xlfn.XLOOKUP(H4802,Calendar!O:O,Calendar!N:N,,-1),""))</f>
        <v/>
      </c>
    </row>
    <row r="4803" spans="34:34" x14ac:dyDescent="0.35">
      <c r="AH4803" s="16" t="str">
        <f>IF(AND(B4803="Premier League",E4803="Live"),_xlfn.XLOOKUP(_xlfn.TEXTJOIN(" vs ",,C4803:D4803),Calendar!G:G,Calendar!B:B),IF(AND(B4803="Premier League",E4803="Highlights"),_xlfn.XLOOKUP(H4803,Calendar!O:O,Calendar!N:N,,-1),""))</f>
        <v/>
      </c>
    </row>
    <row r="4804" spans="34:34" x14ac:dyDescent="0.35">
      <c r="AH4804" s="16" t="str">
        <f>IF(AND(B4804="Premier League",E4804="Live"),_xlfn.XLOOKUP(_xlfn.TEXTJOIN(" vs ",,C4804:D4804),Calendar!G:G,Calendar!B:B),IF(AND(B4804="Premier League",E4804="Highlights"),_xlfn.XLOOKUP(H4804,Calendar!O:O,Calendar!N:N,,-1),""))</f>
        <v/>
      </c>
    </row>
    <row r="4805" spans="34:34" x14ac:dyDescent="0.35">
      <c r="AH4805" s="16" t="str">
        <f>IF(AND(B4805="Premier League",E4805="Live"),_xlfn.XLOOKUP(_xlfn.TEXTJOIN(" vs ",,C4805:D4805),Calendar!G:G,Calendar!B:B),IF(AND(B4805="Premier League",E4805="Highlights"),_xlfn.XLOOKUP(H4805,Calendar!O:O,Calendar!N:N,,-1),""))</f>
        <v/>
      </c>
    </row>
    <row r="4806" spans="34:34" x14ac:dyDescent="0.35">
      <c r="AH4806" s="16" t="str">
        <f>IF(AND(B4806="Premier League",E4806="Live"),_xlfn.XLOOKUP(_xlfn.TEXTJOIN(" vs ",,C4806:D4806),Calendar!G:G,Calendar!B:B),IF(AND(B4806="Premier League",E4806="Highlights"),_xlfn.XLOOKUP(H4806,Calendar!O:O,Calendar!N:N,,-1),""))</f>
        <v/>
      </c>
    </row>
    <row r="4807" spans="34:34" x14ac:dyDescent="0.35">
      <c r="AH4807" s="16" t="str">
        <f>IF(AND(B4807="Premier League",E4807="Live"),_xlfn.XLOOKUP(_xlfn.TEXTJOIN(" vs ",,C4807:D4807),Calendar!G:G,Calendar!B:B),IF(AND(B4807="Premier League",E4807="Highlights"),_xlfn.XLOOKUP(H4807,Calendar!O:O,Calendar!N:N,,-1),""))</f>
        <v/>
      </c>
    </row>
    <row r="4808" spans="34:34" x14ac:dyDescent="0.35">
      <c r="AH4808" s="16" t="str">
        <f>IF(AND(B4808="Premier League",E4808="Live"),_xlfn.XLOOKUP(_xlfn.TEXTJOIN(" vs ",,C4808:D4808),Calendar!G:G,Calendar!B:B),IF(AND(B4808="Premier League",E4808="Highlights"),_xlfn.XLOOKUP(H4808,Calendar!O:O,Calendar!N:N,,-1),""))</f>
        <v/>
      </c>
    </row>
    <row r="4809" spans="34:34" x14ac:dyDescent="0.35">
      <c r="AH4809" s="16" t="str">
        <f>IF(AND(B4809="Premier League",E4809="Live"),_xlfn.XLOOKUP(_xlfn.TEXTJOIN(" vs ",,C4809:D4809),Calendar!G:G,Calendar!B:B),IF(AND(B4809="Premier League",E4809="Highlights"),_xlfn.XLOOKUP(H4809,Calendar!O:O,Calendar!N:N,,-1),""))</f>
        <v/>
      </c>
    </row>
    <row r="4810" spans="34:34" x14ac:dyDescent="0.35">
      <c r="AH4810" s="16" t="str">
        <f>IF(AND(B4810="Premier League",E4810="Live"),_xlfn.XLOOKUP(_xlfn.TEXTJOIN(" vs ",,C4810:D4810),Calendar!G:G,Calendar!B:B),IF(AND(B4810="Premier League",E4810="Highlights"),_xlfn.XLOOKUP(H4810,Calendar!O:O,Calendar!N:N,,-1),""))</f>
        <v/>
      </c>
    </row>
    <row r="4811" spans="34:34" x14ac:dyDescent="0.35">
      <c r="AH4811" s="16" t="str">
        <f>IF(AND(B4811="Premier League",E4811="Live"),_xlfn.XLOOKUP(_xlfn.TEXTJOIN(" vs ",,C4811:D4811),Calendar!G:G,Calendar!B:B),IF(AND(B4811="Premier League",E4811="Highlights"),_xlfn.XLOOKUP(H4811,Calendar!O:O,Calendar!N:N,,-1),""))</f>
        <v/>
      </c>
    </row>
    <row r="4812" spans="34:34" x14ac:dyDescent="0.35">
      <c r="AH4812" s="16" t="str">
        <f>IF(AND(B4812="Premier League",E4812="Live"),_xlfn.XLOOKUP(_xlfn.TEXTJOIN(" vs ",,C4812:D4812),Calendar!G:G,Calendar!B:B),IF(AND(B4812="Premier League",E4812="Highlights"),_xlfn.XLOOKUP(H4812,Calendar!O:O,Calendar!N:N,,-1),""))</f>
        <v/>
      </c>
    </row>
    <row r="4813" spans="34:34" x14ac:dyDescent="0.35">
      <c r="AH4813" s="16" t="str">
        <f>IF(AND(B4813="Premier League",E4813="Live"),_xlfn.XLOOKUP(_xlfn.TEXTJOIN(" vs ",,C4813:D4813),Calendar!G:G,Calendar!B:B),IF(AND(B4813="Premier League",E4813="Highlights"),_xlfn.XLOOKUP(H4813,Calendar!O:O,Calendar!N:N,,-1),""))</f>
        <v/>
      </c>
    </row>
    <row r="4814" spans="34:34" x14ac:dyDescent="0.35">
      <c r="AH4814" s="16" t="str">
        <f>IF(AND(B4814="Premier League",E4814="Live"),_xlfn.XLOOKUP(_xlfn.TEXTJOIN(" vs ",,C4814:D4814),Calendar!G:G,Calendar!B:B),IF(AND(B4814="Premier League",E4814="Highlights"),_xlfn.XLOOKUP(H4814,Calendar!O:O,Calendar!N:N,,-1),""))</f>
        <v/>
      </c>
    </row>
    <row r="4815" spans="34:34" x14ac:dyDescent="0.35">
      <c r="AH4815" s="16" t="str">
        <f>IF(AND(B4815="Premier League",E4815="Live"),_xlfn.XLOOKUP(_xlfn.TEXTJOIN(" vs ",,C4815:D4815),Calendar!G:G,Calendar!B:B),IF(AND(B4815="Premier League",E4815="Highlights"),_xlfn.XLOOKUP(H4815,Calendar!O:O,Calendar!N:N,,-1),""))</f>
        <v/>
      </c>
    </row>
    <row r="4816" spans="34:34" x14ac:dyDescent="0.35">
      <c r="AH4816" s="16" t="str">
        <f>IF(AND(B4816="Premier League",E4816="Live"),_xlfn.XLOOKUP(_xlfn.TEXTJOIN(" vs ",,C4816:D4816),Calendar!G:G,Calendar!B:B),IF(AND(B4816="Premier League",E4816="Highlights"),_xlfn.XLOOKUP(H4816,Calendar!O:O,Calendar!N:N,,-1),""))</f>
        <v/>
      </c>
    </row>
    <row r="4817" spans="34:34" x14ac:dyDescent="0.35">
      <c r="AH4817" s="16" t="str">
        <f>IF(AND(B4817="Premier League",E4817="Live"),_xlfn.XLOOKUP(_xlfn.TEXTJOIN(" vs ",,C4817:D4817),Calendar!G:G,Calendar!B:B),IF(AND(B4817="Premier League",E4817="Highlights"),_xlfn.XLOOKUP(H4817,Calendar!O:O,Calendar!N:N,,-1),""))</f>
        <v/>
      </c>
    </row>
    <row r="4818" spans="34:34" x14ac:dyDescent="0.35">
      <c r="AH4818" s="16" t="str">
        <f>IF(AND(B4818="Premier League",E4818="Live"),_xlfn.XLOOKUP(_xlfn.TEXTJOIN(" vs ",,C4818:D4818),Calendar!G:G,Calendar!B:B),IF(AND(B4818="Premier League",E4818="Highlights"),_xlfn.XLOOKUP(H4818,Calendar!O:O,Calendar!N:N,,-1),""))</f>
        <v/>
      </c>
    </row>
    <row r="4819" spans="34:34" x14ac:dyDescent="0.35">
      <c r="AH4819" s="16" t="str">
        <f>IF(AND(B4819="Premier League",E4819="Live"),_xlfn.XLOOKUP(_xlfn.TEXTJOIN(" vs ",,C4819:D4819),Calendar!G:G,Calendar!B:B),IF(AND(B4819="Premier League",E4819="Highlights"),_xlfn.XLOOKUP(H4819,Calendar!O:O,Calendar!N:N,,-1),""))</f>
        <v/>
      </c>
    </row>
    <row r="4820" spans="34:34" x14ac:dyDescent="0.35">
      <c r="AH4820" s="16" t="str">
        <f>IF(AND(B4820="Premier League",E4820="Live"),_xlfn.XLOOKUP(_xlfn.TEXTJOIN(" vs ",,C4820:D4820),Calendar!G:G,Calendar!B:B),IF(AND(B4820="Premier League",E4820="Highlights"),_xlfn.XLOOKUP(H4820,Calendar!O:O,Calendar!N:N,,-1),""))</f>
        <v/>
      </c>
    </row>
    <row r="4821" spans="34:34" x14ac:dyDescent="0.35">
      <c r="AH4821" s="16" t="str">
        <f>IF(AND(B4821="Premier League",E4821="Live"),_xlfn.XLOOKUP(_xlfn.TEXTJOIN(" vs ",,C4821:D4821),Calendar!G:G,Calendar!B:B),IF(AND(B4821="Premier League",E4821="Highlights"),_xlfn.XLOOKUP(H4821,Calendar!O:O,Calendar!N:N,,-1),""))</f>
        <v/>
      </c>
    </row>
    <row r="4822" spans="34:34" x14ac:dyDescent="0.35">
      <c r="AH4822" s="16" t="str">
        <f>IF(AND(B4822="Premier League",E4822="Live"),_xlfn.XLOOKUP(_xlfn.TEXTJOIN(" vs ",,C4822:D4822),Calendar!G:G,Calendar!B:B),IF(AND(B4822="Premier League",E4822="Highlights"),_xlfn.XLOOKUP(H4822,Calendar!O:O,Calendar!N:N,,-1),""))</f>
        <v/>
      </c>
    </row>
    <row r="4823" spans="34:34" x14ac:dyDescent="0.35">
      <c r="AH4823" s="16" t="str">
        <f>IF(AND(B4823="Premier League",E4823="Live"),_xlfn.XLOOKUP(_xlfn.TEXTJOIN(" vs ",,C4823:D4823),Calendar!G:G,Calendar!B:B),IF(AND(B4823="Premier League",E4823="Highlights"),_xlfn.XLOOKUP(H4823,Calendar!O:O,Calendar!N:N,,-1),""))</f>
        <v/>
      </c>
    </row>
    <row r="4824" spans="34:34" x14ac:dyDescent="0.35">
      <c r="AH4824" s="16" t="str">
        <f>IF(AND(B4824="Premier League",E4824="Live"),_xlfn.XLOOKUP(_xlfn.TEXTJOIN(" vs ",,C4824:D4824),Calendar!G:G,Calendar!B:B),IF(AND(B4824="Premier League",E4824="Highlights"),_xlfn.XLOOKUP(H4824,Calendar!O:O,Calendar!N:N,,-1),""))</f>
        <v/>
      </c>
    </row>
    <row r="4825" spans="34:34" x14ac:dyDescent="0.35">
      <c r="AH4825" s="16" t="str">
        <f>IF(AND(B4825="Premier League",E4825="Live"),_xlfn.XLOOKUP(_xlfn.TEXTJOIN(" vs ",,C4825:D4825),Calendar!G:G,Calendar!B:B),IF(AND(B4825="Premier League",E4825="Highlights"),_xlfn.XLOOKUP(H4825,Calendar!O:O,Calendar!N:N,,-1),""))</f>
        <v/>
      </c>
    </row>
    <row r="4826" spans="34:34" x14ac:dyDescent="0.35">
      <c r="AH4826" s="16" t="str">
        <f>IF(AND(B4826="Premier League",E4826="Live"),_xlfn.XLOOKUP(_xlfn.TEXTJOIN(" vs ",,C4826:D4826),Calendar!G:G,Calendar!B:B),IF(AND(B4826="Premier League",E4826="Highlights"),_xlfn.XLOOKUP(H4826,Calendar!O:O,Calendar!N:N,,-1),""))</f>
        <v/>
      </c>
    </row>
    <row r="4827" spans="34:34" x14ac:dyDescent="0.35">
      <c r="AH4827" s="16" t="str">
        <f>IF(AND(B4827="Premier League",E4827="Live"),_xlfn.XLOOKUP(_xlfn.TEXTJOIN(" vs ",,C4827:D4827),Calendar!G:G,Calendar!B:B),IF(AND(B4827="Premier League",E4827="Highlights"),_xlfn.XLOOKUP(H4827,Calendar!O:O,Calendar!N:N,,-1),""))</f>
        <v/>
      </c>
    </row>
    <row r="4828" spans="34:34" x14ac:dyDescent="0.35">
      <c r="AH4828" s="16" t="str">
        <f>IF(AND(B4828="Premier League",E4828="Live"),_xlfn.XLOOKUP(_xlfn.TEXTJOIN(" vs ",,C4828:D4828),Calendar!G:G,Calendar!B:B),IF(AND(B4828="Premier League",E4828="Highlights"),_xlfn.XLOOKUP(H4828,Calendar!O:O,Calendar!N:N,,-1),""))</f>
        <v/>
      </c>
    </row>
    <row r="4829" spans="34:34" x14ac:dyDescent="0.35">
      <c r="AH4829" s="16" t="str">
        <f>IF(AND(B4829="Premier League",E4829="Live"),_xlfn.XLOOKUP(_xlfn.TEXTJOIN(" vs ",,C4829:D4829),Calendar!G:G,Calendar!B:B),IF(AND(B4829="Premier League",E4829="Highlights"),_xlfn.XLOOKUP(H4829,Calendar!O:O,Calendar!N:N,,-1),""))</f>
        <v/>
      </c>
    </row>
    <row r="4830" spans="34:34" x14ac:dyDescent="0.35">
      <c r="AH4830" s="16" t="str">
        <f>IF(AND(B4830="Premier League",E4830="Live"),_xlfn.XLOOKUP(_xlfn.TEXTJOIN(" vs ",,C4830:D4830),Calendar!G:G,Calendar!B:B),IF(AND(B4830="Premier League",E4830="Highlights"),_xlfn.XLOOKUP(H4830,Calendar!O:O,Calendar!N:N,,-1),""))</f>
        <v/>
      </c>
    </row>
    <row r="4831" spans="34:34" x14ac:dyDescent="0.35">
      <c r="AH4831" s="16" t="str">
        <f>IF(AND(B4831="Premier League",E4831="Live"),_xlfn.XLOOKUP(_xlfn.TEXTJOIN(" vs ",,C4831:D4831),Calendar!G:G,Calendar!B:B),IF(AND(B4831="Premier League",E4831="Highlights"),_xlfn.XLOOKUP(H4831,Calendar!O:O,Calendar!N:N,,-1),""))</f>
        <v/>
      </c>
    </row>
    <row r="4832" spans="34:34" x14ac:dyDescent="0.35">
      <c r="AH4832" s="16" t="str">
        <f>IF(AND(B4832="Premier League",E4832="Live"),_xlfn.XLOOKUP(_xlfn.TEXTJOIN(" vs ",,C4832:D4832),Calendar!G:G,Calendar!B:B),IF(AND(B4832="Premier League",E4832="Highlights"),_xlfn.XLOOKUP(H4832,Calendar!O:O,Calendar!N:N,,-1),""))</f>
        <v/>
      </c>
    </row>
    <row r="4833" spans="34:34" x14ac:dyDescent="0.35">
      <c r="AH4833" s="16" t="str">
        <f>IF(AND(B4833="Premier League",E4833="Live"),_xlfn.XLOOKUP(_xlfn.TEXTJOIN(" vs ",,C4833:D4833),Calendar!G:G,Calendar!B:B),IF(AND(B4833="Premier League",E4833="Highlights"),_xlfn.XLOOKUP(H4833,Calendar!O:O,Calendar!N:N,,-1),""))</f>
        <v/>
      </c>
    </row>
    <row r="4834" spans="34:34" x14ac:dyDescent="0.35">
      <c r="AH4834" s="16" t="str">
        <f>IF(AND(B4834="Premier League",E4834="Live"),_xlfn.XLOOKUP(_xlfn.TEXTJOIN(" vs ",,C4834:D4834),Calendar!G:G,Calendar!B:B),IF(AND(B4834="Premier League",E4834="Highlights"),_xlfn.XLOOKUP(H4834,Calendar!O:O,Calendar!N:N,,-1),""))</f>
        <v/>
      </c>
    </row>
    <row r="4835" spans="34:34" x14ac:dyDescent="0.35">
      <c r="AH4835" s="16" t="str">
        <f>IF(AND(B4835="Premier League",E4835="Live"),_xlfn.XLOOKUP(_xlfn.TEXTJOIN(" vs ",,C4835:D4835),Calendar!G:G,Calendar!B:B),IF(AND(B4835="Premier League",E4835="Highlights"),_xlfn.XLOOKUP(H4835,Calendar!O:O,Calendar!N:N,,-1),""))</f>
        <v/>
      </c>
    </row>
    <row r="4836" spans="34:34" x14ac:dyDescent="0.35">
      <c r="AH4836" s="16" t="str">
        <f>IF(AND(B4836="Premier League",E4836="Live"),_xlfn.XLOOKUP(_xlfn.TEXTJOIN(" vs ",,C4836:D4836),Calendar!G:G,Calendar!B:B),IF(AND(B4836="Premier League",E4836="Highlights"),_xlfn.XLOOKUP(H4836,Calendar!O:O,Calendar!N:N,,-1),""))</f>
        <v/>
      </c>
    </row>
    <row r="4837" spans="34:34" x14ac:dyDescent="0.35">
      <c r="AH4837" s="16" t="str">
        <f>IF(AND(B4837="Premier League",E4837="Live"),_xlfn.XLOOKUP(_xlfn.TEXTJOIN(" vs ",,C4837:D4837),Calendar!G:G,Calendar!B:B),IF(AND(B4837="Premier League",E4837="Highlights"),_xlfn.XLOOKUP(H4837,Calendar!O:O,Calendar!N:N,,-1),""))</f>
        <v/>
      </c>
    </row>
    <row r="4838" spans="34:34" x14ac:dyDescent="0.35">
      <c r="AH4838" s="16" t="str">
        <f>IF(AND(B4838="Premier League",E4838="Live"),_xlfn.XLOOKUP(_xlfn.TEXTJOIN(" vs ",,C4838:D4838),Calendar!G:G,Calendar!B:B),IF(AND(B4838="Premier League",E4838="Highlights"),_xlfn.XLOOKUP(H4838,Calendar!O:O,Calendar!N:N,,-1),""))</f>
        <v/>
      </c>
    </row>
    <row r="4839" spans="34:34" x14ac:dyDescent="0.35">
      <c r="AH4839" s="16" t="str">
        <f>IF(AND(B4839="Premier League",E4839="Live"),_xlfn.XLOOKUP(_xlfn.TEXTJOIN(" vs ",,C4839:D4839),Calendar!G:G,Calendar!B:B),IF(AND(B4839="Premier League",E4839="Highlights"),_xlfn.XLOOKUP(H4839,Calendar!O:O,Calendar!N:N,,-1),""))</f>
        <v/>
      </c>
    </row>
    <row r="4840" spans="34:34" x14ac:dyDescent="0.35">
      <c r="AH4840" s="16" t="str">
        <f>IF(AND(B4840="Premier League",E4840="Live"),_xlfn.XLOOKUP(_xlfn.TEXTJOIN(" vs ",,C4840:D4840),Calendar!G:G,Calendar!B:B),IF(AND(B4840="Premier League",E4840="Highlights"),_xlfn.XLOOKUP(H4840,Calendar!O:O,Calendar!N:N,,-1),""))</f>
        <v/>
      </c>
    </row>
    <row r="4841" spans="34:34" x14ac:dyDescent="0.35">
      <c r="AH4841" s="16" t="str">
        <f>IF(AND(B4841="Premier League",E4841="Live"),_xlfn.XLOOKUP(_xlfn.TEXTJOIN(" vs ",,C4841:D4841),Calendar!G:G,Calendar!B:B),IF(AND(B4841="Premier League",E4841="Highlights"),_xlfn.XLOOKUP(H4841,Calendar!O:O,Calendar!N:N,,-1),""))</f>
        <v/>
      </c>
    </row>
    <row r="4842" spans="34:34" x14ac:dyDescent="0.35">
      <c r="AH4842" s="16" t="str">
        <f>IF(AND(B4842="Premier League",E4842="Live"),_xlfn.XLOOKUP(_xlfn.TEXTJOIN(" vs ",,C4842:D4842),Calendar!G:G,Calendar!B:B),IF(AND(B4842="Premier League",E4842="Highlights"),_xlfn.XLOOKUP(H4842,Calendar!O:O,Calendar!N:N,,-1),""))</f>
        <v/>
      </c>
    </row>
    <row r="4843" spans="34:34" x14ac:dyDescent="0.35">
      <c r="AH4843" s="16" t="str">
        <f>IF(AND(B4843="Premier League",E4843="Live"),_xlfn.XLOOKUP(_xlfn.TEXTJOIN(" vs ",,C4843:D4843),Calendar!G:G,Calendar!B:B),IF(AND(B4843="Premier League",E4843="Highlights"),_xlfn.XLOOKUP(H4843,Calendar!O:O,Calendar!N:N,,-1),""))</f>
        <v/>
      </c>
    </row>
    <row r="4844" spans="34:34" x14ac:dyDescent="0.35">
      <c r="AH4844" s="16" t="str">
        <f>IF(AND(B4844="Premier League",E4844="Live"),_xlfn.XLOOKUP(_xlfn.TEXTJOIN(" vs ",,C4844:D4844),Calendar!G:G,Calendar!B:B),IF(AND(B4844="Premier League",E4844="Highlights"),_xlfn.XLOOKUP(H4844,Calendar!O:O,Calendar!N:N,,-1),""))</f>
        <v/>
      </c>
    </row>
    <row r="4845" spans="34:34" x14ac:dyDescent="0.35">
      <c r="AH4845" s="16" t="str">
        <f>IF(AND(B4845="Premier League",E4845="Live"),_xlfn.XLOOKUP(_xlfn.TEXTJOIN(" vs ",,C4845:D4845),Calendar!G:G,Calendar!B:B),IF(AND(B4845="Premier League",E4845="Highlights"),_xlfn.XLOOKUP(H4845,Calendar!O:O,Calendar!N:N,,-1),""))</f>
        <v/>
      </c>
    </row>
    <row r="4846" spans="34:34" x14ac:dyDescent="0.35">
      <c r="AH4846" s="16" t="str">
        <f>IF(AND(B4846="Premier League",E4846="Live"),_xlfn.XLOOKUP(_xlfn.TEXTJOIN(" vs ",,C4846:D4846),Calendar!G:G,Calendar!B:B),IF(AND(B4846="Premier League",E4846="Highlights"),_xlfn.XLOOKUP(H4846,Calendar!O:O,Calendar!N:N,,-1),""))</f>
        <v/>
      </c>
    </row>
    <row r="4847" spans="34:34" x14ac:dyDescent="0.35">
      <c r="AH4847" s="16" t="str">
        <f>IF(AND(B4847="Premier League",E4847="Live"),_xlfn.XLOOKUP(_xlfn.TEXTJOIN(" vs ",,C4847:D4847),Calendar!G:G,Calendar!B:B),IF(AND(B4847="Premier League",E4847="Highlights"),_xlfn.XLOOKUP(H4847,Calendar!O:O,Calendar!N:N,,-1),""))</f>
        <v/>
      </c>
    </row>
    <row r="4848" spans="34:34" x14ac:dyDescent="0.35">
      <c r="AH4848" s="16" t="str">
        <f>IF(AND(B4848="Premier League",E4848="Live"),_xlfn.XLOOKUP(_xlfn.TEXTJOIN(" vs ",,C4848:D4848),Calendar!G:G,Calendar!B:B),IF(AND(B4848="Premier League",E4848="Highlights"),_xlfn.XLOOKUP(H4848,Calendar!O:O,Calendar!N:N,,-1),""))</f>
        <v/>
      </c>
    </row>
    <row r="4849" spans="34:34" x14ac:dyDescent="0.35">
      <c r="AH4849" s="16" t="str">
        <f>IF(AND(B4849="Premier League",E4849="Live"),_xlfn.XLOOKUP(_xlfn.TEXTJOIN(" vs ",,C4849:D4849),Calendar!G:G,Calendar!B:B),IF(AND(B4849="Premier League",E4849="Highlights"),_xlfn.XLOOKUP(H4849,Calendar!O:O,Calendar!N:N,,-1),""))</f>
        <v/>
      </c>
    </row>
    <row r="4850" spans="34:34" x14ac:dyDescent="0.35">
      <c r="AH4850" s="16" t="str">
        <f>IF(AND(B4850="Premier League",E4850="Live"),_xlfn.XLOOKUP(_xlfn.TEXTJOIN(" vs ",,C4850:D4850),Calendar!G:G,Calendar!B:B),IF(AND(B4850="Premier League",E4850="Highlights"),_xlfn.XLOOKUP(H4850,Calendar!O:O,Calendar!N:N,,-1),""))</f>
        <v/>
      </c>
    </row>
    <row r="4851" spans="34:34" x14ac:dyDescent="0.35">
      <c r="AH4851" s="16" t="str">
        <f>IF(AND(B4851="Premier League",E4851="Live"),_xlfn.XLOOKUP(_xlfn.TEXTJOIN(" vs ",,C4851:D4851),Calendar!G:G,Calendar!B:B),IF(AND(B4851="Premier League",E4851="Highlights"),_xlfn.XLOOKUP(H4851,Calendar!O:O,Calendar!N:N,,-1),""))</f>
        <v/>
      </c>
    </row>
    <row r="4852" spans="34:34" x14ac:dyDescent="0.35">
      <c r="AH4852" s="16" t="str">
        <f>IF(AND(B4852="Premier League",E4852="Live"),_xlfn.XLOOKUP(_xlfn.TEXTJOIN(" vs ",,C4852:D4852),Calendar!G:G,Calendar!B:B),IF(AND(B4852="Premier League",E4852="Highlights"),_xlfn.XLOOKUP(H4852,Calendar!O:O,Calendar!N:N,,-1),""))</f>
        <v/>
      </c>
    </row>
    <row r="4853" spans="34:34" x14ac:dyDescent="0.35">
      <c r="AH4853" s="16" t="str">
        <f>IF(AND(B4853="Premier League",E4853="Live"),_xlfn.XLOOKUP(_xlfn.TEXTJOIN(" vs ",,C4853:D4853),Calendar!G:G,Calendar!B:B),IF(AND(B4853="Premier League",E4853="Highlights"),_xlfn.XLOOKUP(H4853,Calendar!O:O,Calendar!N:N,,-1),""))</f>
        <v/>
      </c>
    </row>
    <row r="4854" spans="34:34" x14ac:dyDescent="0.35">
      <c r="AH4854" s="16" t="str">
        <f>IF(AND(B4854="Premier League",E4854="Live"),_xlfn.XLOOKUP(_xlfn.TEXTJOIN(" vs ",,C4854:D4854),Calendar!G:G,Calendar!B:B),IF(AND(B4854="Premier League",E4854="Highlights"),_xlfn.XLOOKUP(H4854,Calendar!O:O,Calendar!N:N,,-1),""))</f>
        <v/>
      </c>
    </row>
    <row r="4855" spans="34:34" x14ac:dyDescent="0.35">
      <c r="AH4855" s="16" t="str">
        <f>IF(AND(B4855="Premier League",E4855="Live"),_xlfn.XLOOKUP(_xlfn.TEXTJOIN(" vs ",,C4855:D4855),Calendar!G:G,Calendar!B:B),IF(AND(B4855="Premier League",E4855="Highlights"),_xlfn.XLOOKUP(H4855,Calendar!O:O,Calendar!N:N,,-1),""))</f>
        <v/>
      </c>
    </row>
    <row r="4856" spans="34:34" x14ac:dyDescent="0.35">
      <c r="AH4856" s="16" t="str">
        <f>IF(AND(B4856="Premier League",E4856="Live"),_xlfn.XLOOKUP(_xlfn.TEXTJOIN(" vs ",,C4856:D4856),Calendar!G:G,Calendar!B:B),IF(AND(B4856="Premier League",E4856="Highlights"),_xlfn.XLOOKUP(H4856,Calendar!O:O,Calendar!N:N,,-1),""))</f>
        <v/>
      </c>
    </row>
    <row r="4857" spans="34:34" x14ac:dyDescent="0.35">
      <c r="AH4857" s="16" t="str">
        <f>IF(AND(B4857="Premier League",E4857="Live"),_xlfn.XLOOKUP(_xlfn.TEXTJOIN(" vs ",,C4857:D4857),Calendar!G:G,Calendar!B:B),IF(AND(B4857="Premier League",E4857="Highlights"),_xlfn.XLOOKUP(H4857,Calendar!O:O,Calendar!N:N,,-1),""))</f>
        <v/>
      </c>
    </row>
    <row r="4858" spans="34:34" x14ac:dyDescent="0.35">
      <c r="AH4858" s="16" t="str">
        <f>IF(AND(B4858="Premier League",E4858="Live"),_xlfn.XLOOKUP(_xlfn.TEXTJOIN(" vs ",,C4858:D4858),Calendar!G:G,Calendar!B:B),IF(AND(B4858="Premier League",E4858="Highlights"),_xlfn.XLOOKUP(H4858,Calendar!O:O,Calendar!N:N,,-1),""))</f>
        <v/>
      </c>
    </row>
    <row r="4859" spans="34:34" x14ac:dyDescent="0.35">
      <c r="AH4859" s="16" t="str">
        <f>IF(AND(B4859="Premier League",E4859="Live"),_xlfn.XLOOKUP(_xlfn.TEXTJOIN(" vs ",,C4859:D4859),Calendar!G:G,Calendar!B:B),IF(AND(B4859="Premier League",E4859="Highlights"),_xlfn.XLOOKUP(H4859,Calendar!O:O,Calendar!N:N,,-1),""))</f>
        <v/>
      </c>
    </row>
    <row r="4860" spans="34:34" x14ac:dyDescent="0.35">
      <c r="AH4860" s="16" t="str">
        <f>IF(AND(B4860="Premier League",E4860="Live"),_xlfn.XLOOKUP(_xlfn.TEXTJOIN(" vs ",,C4860:D4860),Calendar!G:G,Calendar!B:B),IF(AND(B4860="Premier League",E4860="Highlights"),_xlfn.XLOOKUP(H4860,Calendar!O:O,Calendar!N:N,,-1),""))</f>
        <v/>
      </c>
    </row>
    <row r="4861" spans="34:34" x14ac:dyDescent="0.35">
      <c r="AH4861" s="16" t="str">
        <f>IF(AND(B4861="Premier League",E4861="Live"),_xlfn.XLOOKUP(_xlfn.TEXTJOIN(" vs ",,C4861:D4861),Calendar!G:G,Calendar!B:B),IF(AND(B4861="Premier League",E4861="Highlights"),_xlfn.XLOOKUP(H4861,Calendar!O:O,Calendar!N:N,,-1),""))</f>
        <v/>
      </c>
    </row>
    <row r="4862" spans="34:34" x14ac:dyDescent="0.35">
      <c r="AH4862" s="16" t="str">
        <f>IF(AND(B4862="Premier League",E4862="Live"),_xlfn.XLOOKUP(_xlfn.TEXTJOIN(" vs ",,C4862:D4862),Calendar!G:G,Calendar!B:B),IF(AND(B4862="Premier League",E4862="Highlights"),_xlfn.XLOOKUP(H4862,Calendar!O:O,Calendar!N:N,,-1),""))</f>
        <v/>
      </c>
    </row>
    <row r="4863" spans="34:34" x14ac:dyDescent="0.35">
      <c r="AH4863" s="16" t="str">
        <f>IF(AND(B4863="Premier League",E4863="Live"),_xlfn.XLOOKUP(_xlfn.TEXTJOIN(" vs ",,C4863:D4863),Calendar!G:G,Calendar!B:B),IF(AND(B4863="Premier League",E4863="Highlights"),_xlfn.XLOOKUP(H4863,Calendar!O:O,Calendar!N:N,,-1),""))</f>
        <v/>
      </c>
    </row>
    <row r="4864" spans="34:34" x14ac:dyDescent="0.35">
      <c r="AH4864" s="16" t="str">
        <f>IF(AND(B4864="Premier League",E4864="Live"),_xlfn.XLOOKUP(_xlfn.TEXTJOIN(" vs ",,C4864:D4864),Calendar!G:G,Calendar!B:B),IF(AND(B4864="Premier League",E4864="Highlights"),_xlfn.XLOOKUP(H4864,Calendar!O:O,Calendar!N:N,,-1),""))</f>
        <v/>
      </c>
    </row>
    <row r="4865" spans="34:34" x14ac:dyDescent="0.35">
      <c r="AH4865" s="16" t="str">
        <f>IF(AND(B4865="Premier League",E4865="Live"),_xlfn.XLOOKUP(_xlfn.TEXTJOIN(" vs ",,C4865:D4865),Calendar!G:G,Calendar!B:B),IF(AND(B4865="Premier League",E4865="Highlights"),_xlfn.XLOOKUP(H4865,Calendar!O:O,Calendar!N:N,,-1),""))</f>
        <v/>
      </c>
    </row>
    <row r="4866" spans="34:34" x14ac:dyDescent="0.35">
      <c r="AH4866" s="16" t="str">
        <f>IF(AND(B4866="Premier League",E4866="Live"),_xlfn.XLOOKUP(_xlfn.TEXTJOIN(" vs ",,C4866:D4866),Calendar!G:G,Calendar!B:B),IF(AND(B4866="Premier League",E4866="Highlights"),_xlfn.XLOOKUP(H4866,Calendar!O:O,Calendar!N:N,,-1),""))</f>
        <v/>
      </c>
    </row>
    <row r="4867" spans="34:34" x14ac:dyDescent="0.35">
      <c r="AH4867" s="16" t="str">
        <f>IF(AND(B4867="Premier League",E4867="Live"),_xlfn.XLOOKUP(_xlfn.TEXTJOIN(" vs ",,C4867:D4867),Calendar!G:G,Calendar!B:B),IF(AND(B4867="Premier League",E4867="Highlights"),_xlfn.XLOOKUP(H4867,Calendar!O:O,Calendar!N:N,,-1),""))</f>
        <v/>
      </c>
    </row>
    <row r="4868" spans="34:34" x14ac:dyDescent="0.35">
      <c r="AH4868" s="16" t="str">
        <f>IF(AND(B4868="Premier League",E4868="Live"),_xlfn.XLOOKUP(_xlfn.TEXTJOIN(" vs ",,C4868:D4868),Calendar!G:G,Calendar!B:B),IF(AND(B4868="Premier League",E4868="Highlights"),_xlfn.XLOOKUP(H4868,Calendar!O:O,Calendar!N:N,,-1),""))</f>
        <v/>
      </c>
    </row>
    <row r="4869" spans="34:34" x14ac:dyDescent="0.35">
      <c r="AH4869" s="16" t="str">
        <f>IF(AND(B4869="Premier League",E4869="Live"),_xlfn.XLOOKUP(_xlfn.TEXTJOIN(" vs ",,C4869:D4869),Calendar!G:G,Calendar!B:B),IF(AND(B4869="Premier League",E4869="Highlights"),_xlfn.XLOOKUP(H4869,Calendar!O:O,Calendar!N:N,,-1),""))</f>
        <v/>
      </c>
    </row>
    <row r="4870" spans="34:34" x14ac:dyDescent="0.35">
      <c r="AH4870" s="16" t="str">
        <f>IF(AND(B4870="Premier League",E4870="Live"),_xlfn.XLOOKUP(_xlfn.TEXTJOIN(" vs ",,C4870:D4870),Calendar!G:G,Calendar!B:B),IF(AND(B4870="Premier League",E4870="Highlights"),_xlfn.XLOOKUP(H4870,Calendar!O:O,Calendar!N:N,,-1),""))</f>
        <v/>
      </c>
    </row>
    <row r="4871" spans="34:34" x14ac:dyDescent="0.35">
      <c r="AH4871" s="16" t="str">
        <f>IF(AND(B4871="Premier League",E4871="Live"),_xlfn.XLOOKUP(_xlfn.TEXTJOIN(" vs ",,C4871:D4871),Calendar!G:G,Calendar!B:B),IF(AND(B4871="Premier League",E4871="Highlights"),_xlfn.XLOOKUP(H4871,Calendar!O:O,Calendar!N:N,,-1),""))</f>
        <v/>
      </c>
    </row>
    <row r="4872" spans="34:34" x14ac:dyDescent="0.35">
      <c r="AH4872" s="16" t="str">
        <f>IF(AND(B4872="Premier League",E4872="Live"),_xlfn.XLOOKUP(_xlfn.TEXTJOIN(" vs ",,C4872:D4872),Calendar!G:G,Calendar!B:B),IF(AND(B4872="Premier League",E4872="Highlights"),_xlfn.XLOOKUP(H4872,Calendar!O:O,Calendar!N:N,,-1),""))</f>
        <v/>
      </c>
    </row>
    <row r="4873" spans="34:34" x14ac:dyDescent="0.35">
      <c r="AH4873" s="16" t="str">
        <f>IF(AND(B4873="Premier League",E4873="Live"),_xlfn.XLOOKUP(_xlfn.TEXTJOIN(" vs ",,C4873:D4873),Calendar!G:G,Calendar!B:B),IF(AND(B4873="Premier League",E4873="Highlights"),_xlfn.XLOOKUP(H4873,Calendar!O:O,Calendar!N:N,,-1),""))</f>
        <v/>
      </c>
    </row>
    <row r="4874" spans="34:34" x14ac:dyDescent="0.35">
      <c r="AH4874" s="16" t="str">
        <f>IF(AND(B4874="Premier League",E4874="Live"),_xlfn.XLOOKUP(_xlfn.TEXTJOIN(" vs ",,C4874:D4874),Calendar!G:G,Calendar!B:B),IF(AND(B4874="Premier League",E4874="Highlights"),_xlfn.XLOOKUP(H4874,Calendar!O:O,Calendar!N:N,,-1),""))</f>
        <v/>
      </c>
    </row>
    <row r="4875" spans="34:34" x14ac:dyDescent="0.35">
      <c r="AH4875" s="16" t="str">
        <f>IF(AND(B4875="Premier League",E4875="Live"),_xlfn.XLOOKUP(_xlfn.TEXTJOIN(" vs ",,C4875:D4875),Calendar!G:G,Calendar!B:B),IF(AND(B4875="Premier League",E4875="Highlights"),_xlfn.XLOOKUP(H4875,Calendar!O:O,Calendar!N:N,,-1),""))</f>
        <v/>
      </c>
    </row>
    <row r="4876" spans="34:34" x14ac:dyDescent="0.35">
      <c r="AH4876" s="16" t="str">
        <f>IF(AND(B4876="Premier League",E4876="Live"),_xlfn.XLOOKUP(_xlfn.TEXTJOIN(" vs ",,C4876:D4876),Calendar!G:G,Calendar!B:B),IF(AND(B4876="Premier League",E4876="Highlights"),_xlfn.XLOOKUP(H4876,Calendar!O:O,Calendar!N:N,,-1),""))</f>
        <v/>
      </c>
    </row>
    <row r="4877" spans="34:34" x14ac:dyDescent="0.35">
      <c r="AH4877" s="16" t="str">
        <f>IF(AND(B4877="Premier League",E4877="Live"),_xlfn.XLOOKUP(_xlfn.TEXTJOIN(" vs ",,C4877:D4877),Calendar!G:G,Calendar!B:B),IF(AND(B4877="Premier League",E4877="Highlights"),_xlfn.XLOOKUP(H4877,Calendar!O:O,Calendar!N:N,,-1),""))</f>
        <v/>
      </c>
    </row>
    <row r="4878" spans="34:34" x14ac:dyDescent="0.35">
      <c r="AH4878" s="16" t="str">
        <f>IF(AND(B4878="Premier League",E4878="Live"),_xlfn.XLOOKUP(_xlfn.TEXTJOIN(" vs ",,C4878:D4878),Calendar!G:G,Calendar!B:B),IF(AND(B4878="Premier League",E4878="Highlights"),_xlfn.XLOOKUP(H4878,Calendar!O:O,Calendar!N:N,,-1),""))</f>
        <v/>
      </c>
    </row>
    <row r="4879" spans="34:34" x14ac:dyDescent="0.35">
      <c r="AH4879" s="16" t="str">
        <f>IF(AND(B4879="Premier League",E4879="Live"),_xlfn.XLOOKUP(_xlfn.TEXTJOIN(" vs ",,C4879:D4879),Calendar!G:G,Calendar!B:B),IF(AND(B4879="Premier League",E4879="Highlights"),_xlfn.XLOOKUP(H4879,Calendar!O:O,Calendar!N:N,,-1),""))</f>
        <v/>
      </c>
    </row>
    <row r="4880" spans="34:34" x14ac:dyDescent="0.35">
      <c r="AH4880" s="16" t="str">
        <f>IF(AND(B4880="Premier League",E4880="Live"),_xlfn.XLOOKUP(_xlfn.TEXTJOIN(" vs ",,C4880:D4880),Calendar!G:G,Calendar!B:B),IF(AND(B4880="Premier League",E4880="Highlights"),_xlfn.XLOOKUP(H4880,Calendar!O:O,Calendar!N:N,,-1),""))</f>
        <v/>
      </c>
    </row>
    <row r="4881" spans="34:34" x14ac:dyDescent="0.35">
      <c r="AH4881" s="16" t="str">
        <f>IF(AND(B4881="Premier League",E4881="Live"),_xlfn.XLOOKUP(_xlfn.TEXTJOIN(" vs ",,C4881:D4881),Calendar!G:G,Calendar!B:B),IF(AND(B4881="Premier League",E4881="Highlights"),_xlfn.XLOOKUP(H4881,Calendar!O:O,Calendar!N:N,,-1),""))</f>
        <v/>
      </c>
    </row>
    <row r="4882" spans="34:34" x14ac:dyDescent="0.35">
      <c r="AH4882" s="16" t="str">
        <f>IF(AND(B4882="Premier League",E4882="Live"),_xlfn.XLOOKUP(_xlfn.TEXTJOIN(" vs ",,C4882:D4882),Calendar!G:G,Calendar!B:B),IF(AND(B4882="Premier League",E4882="Highlights"),_xlfn.XLOOKUP(H4882,Calendar!O:O,Calendar!N:N,,-1),""))</f>
        <v/>
      </c>
    </row>
    <row r="4883" spans="34:34" x14ac:dyDescent="0.35">
      <c r="AH4883" s="16" t="str">
        <f>IF(AND(B4883="Premier League",E4883="Live"),_xlfn.XLOOKUP(_xlfn.TEXTJOIN(" vs ",,C4883:D4883),Calendar!G:G,Calendar!B:B),IF(AND(B4883="Premier League",E4883="Highlights"),_xlfn.XLOOKUP(H4883,Calendar!O:O,Calendar!N:N,,-1),""))</f>
        <v/>
      </c>
    </row>
    <row r="4884" spans="34:34" x14ac:dyDescent="0.35">
      <c r="AH4884" s="16" t="str">
        <f>IF(AND(B4884="Premier League",E4884="Live"),_xlfn.XLOOKUP(_xlfn.TEXTJOIN(" vs ",,C4884:D4884),Calendar!G:G,Calendar!B:B),IF(AND(B4884="Premier League",E4884="Highlights"),_xlfn.XLOOKUP(H4884,Calendar!O:O,Calendar!N:N,,-1),""))</f>
        <v/>
      </c>
    </row>
    <row r="4885" spans="34:34" x14ac:dyDescent="0.35">
      <c r="AH4885" s="16" t="str">
        <f>IF(AND(B4885="Premier League",E4885="Live"),_xlfn.XLOOKUP(_xlfn.TEXTJOIN(" vs ",,C4885:D4885),Calendar!G:G,Calendar!B:B),IF(AND(B4885="Premier League",E4885="Highlights"),_xlfn.XLOOKUP(H4885,Calendar!O:O,Calendar!N:N,,-1),""))</f>
        <v/>
      </c>
    </row>
    <row r="4886" spans="34:34" x14ac:dyDescent="0.35">
      <c r="AH4886" s="16" t="str">
        <f>IF(AND(B4886="Premier League",E4886="Live"),_xlfn.XLOOKUP(_xlfn.TEXTJOIN(" vs ",,C4886:D4886),Calendar!G:G,Calendar!B:B),IF(AND(B4886="Premier League",E4886="Highlights"),_xlfn.XLOOKUP(H4886,Calendar!O:O,Calendar!N:N,,-1),""))</f>
        <v/>
      </c>
    </row>
    <row r="4887" spans="34:34" x14ac:dyDescent="0.35">
      <c r="AH4887" s="16" t="str">
        <f>IF(AND(B4887="Premier League",E4887="Live"),_xlfn.XLOOKUP(_xlfn.TEXTJOIN(" vs ",,C4887:D4887),Calendar!G:G,Calendar!B:B),IF(AND(B4887="Premier League",E4887="Highlights"),_xlfn.XLOOKUP(H4887,Calendar!O:O,Calendar!N:N,,-1),""))</f>
        <v/>
      </c>
    </row>
    <row r="4888" spans="34:34" x14ac:dyDescent="0.35">
      <c r="AH4888" s="16" t="str">
        <f>IF(AND(B4888="Premier League",E4888="Live"),_xlfn.XLOOKUP(_xlfn.TEXTJOIN(" vs ",,C4888:D4888),Calendar!G:G,Calendar!B:B),IF(AND(B4888="Premier League",E4888="Highlights"),_xlfn.XLOOKUP(H4888,Calendar!O:O,Calendar!N:N,,-1),""))</f>
        <v/>
      </c>
    </row>
    <row r="4889" spans="34:34" x14ac:dyDescent="0.35">
      <c r="AH4889" s="16" t="str">
        <f>IF(AND(B4889="Premier League",E4889="Live"),_xlfn.XLOOKUP(_xlfn.TEXTJOIN(" vs ",,C4889:D4889),Calendar!G:G,Calendar!B:B),IF(AND(B4889="Premier League",E4889="Highlights"),_xlfn.XLOOKUP(H4889,Calendar!O:O,Calendar!N:N,,-1),""))</f>
        <v/>
      </c>
    </row>
    <row r="4890" spans="34:34" x14ac:dyDescent="0.35">
      <c r="AH4890" s="16" t="str">
        <f>IF(AND(B4890="Premier League",E4890="Live"),_xlfn.XLOOKUP(_xlfn.TEXTJOIN(" vs ",,C4890:D4890),Calendar!G:G,Calendar!B:B),IF(AND(B4890="Premier League",E4890="Highlights"),_xlfn.XLOOKUP(H4890,Calendar!O:O,Calendar!N:N,,-1),""))</f>
        <v/>
      </c>
    </row>
    <row r="4891" spans="34:34" x14ac:dyDescent="0.35">
      <c r="AH4891" s="16" t="str">
        <f>IF(AND(B4891="Premier League",E4891="Live"),_xlfn.XLOOKUP(_xlfn.TEXTJOIN(" vs ",,C4891:D4891),Calendar!G:G,Calendar!B:B),IF(AND(B4891="Premier League",E4891="Highlights"),_xlfn.XLOOKUP(H4891,Calendar!O:O,Calendar!N:N,,-1),""))</f>
        <v/>
      </c>
    </row>
    <row r="4892" spans="34:34" x14ac:dyDescent="0.35">
      <c r="AH4892" s="16" t="str">
        <f>IF(AND(B4892="Premier League",E4892="Live"),_xlfn.XLOOKUP(_xlfn.TEXTJOIN(" vs ",,C4892:D4892),Calendar!G:G,Calendar!B:B),IF(AND(B4892="Premier League",E4892="Highlights"),_xlfn.XLOOKUP(H4892,Calendar!O:O,Calendar!N:N,,-1),""))</f>
        <v/>
      </c>
    </row>
    <row r="4893" spans="34:34" x14ac:dyDescent="0.35">
      <c r="AH4893" s="16" t="str">
        <f>IF(AND(B4893="Premier League",E4893="Live"),_xlfn.XLOOKUP(_xlfn.TEXTJOIN(" vs ",,C4893:D4893),Calendar!G:G,Calendar!B:B),IF(AND(B4893="Premier League",E4893="Highlights"),_xlfn.XLOOKUP(H4893,Calendar!O:O,Calendar!N:N,,-1),""))</f>
        <v/>
      </c>
    </row>
    <row r="4894" spans="34:34" x14ac:dyDescent="0.35">
      <c r="AH4894" s="16" t="str">
        <f>IF(AND(B4894="Premier League",E4894="Live"),_xlfn.XLOOKUP(_xlfn.TEXTJOIN(" vs ",,C4894:D4894),Calendar!G:G,Calendar!B:B),IF(AND(B4894="Premier League",E4894="Highlights"),_xlfn.XLOOKUP(H4894,Calendar!O:O,Calendar!N:N,,-1),""))</f>
        <v/>
      </c>
    </row>
    <row r="4895" spans="34:34" x14ac:dyDescent="0.35">
      <c r="AH4895" s="16" t="str">
        <f>IF(AND(B4895="Premier League",E4895="Live"),_xlfn.XLOOKUP(_xlfn.TEXTJOIN(" vs ",,C4895:D4895),Calendar!G:G,Calendar!B:B),IF(AND(B4895="Premier League",E4895="Highlights"),_xlfn.XLOOKUP(H4895,Calendar!O:O,Calendar!N:N,,-1),""))</f>
        <v/>
      </c>
    </row>
    <row r="4896" spans="34:34" x14ac:dyDescent="0.35">
      <c r="AH4896" s="16" t="str">
        <f>IF(AND(B4896="Premier League",E4896="Live"),_xlfn.XLOOKUP(_xlfn.TEXTJOIN(" vs ",,C4896:D4896),Calendar!G:G,Calendar!B:B),IF(AND(B4896="Premier League",E4896="Highlights"),_xlfn.XLOOKUP(H4896,Calendar!O:O,Calendar!N:N,,-1),""))</f>
        <v/>
      </c>
    </row>
    <row r="4897" spans="34:34" x14ac:dyDescent="0.35">
      <c r="AH4897" s="16" t="str">
        <f>IF(AND(B4897="Premier League",E4897="Live"),_xlfn.XLOOKUP(_xlfn.TEXTJOIN(" vs ",,C4897:D4897),Calendar!G:G,Calendar!B:B),IF(AND(B4897="Premier League",E4897="Highlights"),_xlfn.XLOOKUP(H4897,Calendar!O:O,Calendar!N:N,,-1),""))</f>
        <v/>
      </c>
    </row>
    <row r="4898" spans="34:34" x14ac:dyDescent="0.35">
      <c r="AH4898" s="16" t="str">
        <f>IF(AND(B4898="Premier League",E4898="Live"),_xlfn.XLOOKUP(_xlfn.TEXTJOIN(" vs ",,C4898:D4898),Calendar!G:G,Calendar!B:B),IF(AND(B4898="Premier League",E4898="Highlights"),_xlfn.XLOOKUP(H4898,Calendar!O:O,Calendar!N:N,,-1),""))</f>
        <v/>
      </c>
    </row>
    <row r="4899" spans="34:34" x14ac:dyDescent="0.35">
      <c r="AH4899" s="16" t="str">
        <f>IF(AND(B4899="Premier League",E4899="Live"),_xlfn.XLOOKUP(_xlfn.TEXTJOIN(" vs ",,C4899:D4899),Calendar!G:G,Calendar!B:B),IF(AND(B4899="Premier League",E4899="Highlights"),_xlfn.XLOOKUP(H4899,Calendar!O:O,Calendar!N:N,,-1),""))</f>
        <v/>
      </c>
    </row>
    <row r="4900" spans="34:34" x14ac:dyDescent="0.35">
      <c r="AH4900" s="16" t="str">
        <f>IF(AND(B4900="Premier League",E4900="Live"),_xlfn.XLOOKUP(_xlfn.TEXTJOIN(" vs ",,C4900:D4900),Calendar!G:G,Calendar!B:B),IF(AND(B4900="Premier League",E4900="Highlights"),_xlfn.XLOOKUP(H4900,Calendar!O:O,Calendar!N:N,,-1),""))</f>
        <v/>
      </c>
    </row>
    <row r="4901" spans="34:34" x14ac:dyDescent="0.35">
      <c r="AH4901" s="16" t="str">
        <f>IF(AND(B4901="Premier League",E4901="Live"),_xlfn.XLOOKUP(_xlfn.TEXTJOIN(" vs ",,C4901:D4901),Calendar!G:G,Calendar!B:B),IF(AND(B4901="Premier League",E4901="Highlights"),_xlfn.XLOOKUP(H4901,Calendar!O:O,Calendar!N:N,,-1),""))</f>
        <v/>
      </c>
    </row>
    <row r="4902" spans="34:34" x14ac:dyDescent="0.35">
      <c r="AH4902" s="16" t="str">
        <f>IF(AND(B4902="Premier League",E4902="Live"),_xlfn.XLOOKUP(_xlfn.TEXTJOIN(" vs ",,C4902:D4902),Calendar!G:G,Calendar!B:B),IF(AND(B4902="Premier League",E4902="Highlights"),_xlfn.XLOOKUP(H4902,Calendar!O:O,Calendar!N:N,,-1),""))</f>
        <v/>
      </c>
    </row>
    <row r="4903" spans="34:34" x14ac:dyDescent="0.35">
      <c r="AH4903" s="16" t="str">
        <f>IF(AND(B4903="Premier League",E4903="Live"),_xlfn.XLOOKUP(_xlfn.TEXTJOIN(" vs ",,C4903:D4903),Calendar!G:G,Calendar!B:B),IF(AND(B4903="Premier League",E4903="Highlights"),_xlfn.XLOOKUP(H4903,Calendar!O:O,Calendar!N:N,,-1),""))</f>
        <v/>
      </c>
    </row>
    <row r="4904" spans="34:34" x14ac:dyDescent="0.35">
      <c r="AH4904" s="16" t="str">
        <f>IF(AND(B4904="Premier League",E4904="Live"),_xlfn.XLOOKUP(_xlfn.TEXTJOIN(" vs ",,C4904:D4904),Calendar!G:G,Calendar!B:B),IF(AND(B4904="Premier League",E4904="Highlights"),_xlfn.XLOOKUP(H4904,Calendar!O:O,Calendar!N:N,,-1),""))</f>
        <v/>
      </c>
    </row>
    <row r="4905" spans="34:34" x14ac:dyDescent="0.35">
      <c r="AH4905" s="16" t="str">
        <f>IF(AND(B4905="Premier League",E4905="Live"),_xlfn.XLOOKUP(_xlfn.TEXTJOIN(" vs ",,C4905:D4905),Calendar!G:G,Calendar!B:B),IF(AND(B4905="Premier League",E4905="Highlights"),_xlfn.XLOOKUP(H4905,Calendar!O:O,Calendar!N:N,,-1),""))</f>
        <v/>
      </c>
    </row>
    <row r="4906" spans="34:34" x14ac:dyDescent="0.35">
      <c r="AH4906" s="16" t="str">
        <f>IF(AND(B4906="Premier League",E4906="Live"),_xlfn.XLOOKUP(_xlfn.TEXTJOIN(" vs ",,C4906:D4906),Calendar!G:G,Calendar!B:B),IF(AND(B4906="Premier League",E4906="Highlights"),_xlfn.XLOOKUP(H4906,Calendar!O:O,Calendar!N:N,,-1),""))</f>
        <v/>
      </c>
    </row>
    <row r="4907" spans="34:34" x14ac:dyDescent="0.35">
      <c r="AH4907" s="16" t="str">
        <f>IF(AND(B4907="Premier League",E4907="Live"),_xlfn.XLOOKUP(_xlfn.TEXTJOIN(" vs ",,C4907:D4907),Calendar!G:G,Calendar!B:B),IF(AND(B4907="Premier League",E4907="Highlights"),_xlfn.XLOOKUP(H4907,Calendar!O:O,Calendar!N:N,,-1),""))</f>
        <v/>
      </c>
    </row>
    <row r="4908" spans="34:34" x14ac:dyDescent="0.35">
      <c r="AH4908" s="16" t="str">
        <f>IF(AND(B4908="Premier League",E4908="Live"),_xlfn.XLOOKUP(_xlfn.TEXTJOIN(" vs ",,C4908:D4908),Calendar!G:G,Calendar!B:B),IF(AND(B4908="Premier League",E4908="Highlights"),_xlfn.XLOOKUP(H4908,Calendar!O:O,Calendar!N:N,,-1),""))</f>
        <v/>
      </c>
    </row>
    <row r="4909" spans="34:34" x14ac:dyDescent="0.35">
      <c r="AH4909" s="16" t="str">
        <f>IF(AND(B4909="Premier League",E4909="Live"),_xlfn.XLOOKUP(_xlfn.TEXTJOIN(" vs ",,C4909:D4909),Calendar!G:G,Calendar!B:B),IF(AND(B4909="Premier League",E4909="Highlights"),_xlfn.XLOOKUP(H4909,Calendar!O:O,Calendar!N:N,,-1),""))</f>
        <v/>
      </c>
    </row>
    <row r="4910" spans="34:34" x14ac:dyDescent="0.35">
      <c r="AH4910" s="16" t="str">
        <f>IF(AND(B4910="Premier League",E4910="Live"),_xlfn.XLOOKUP(_xlfn.TEXTJOIN(" vs ",,C4910:D4910),Calendar!G:G,Calendar!B:B),IF(AND(B4910="Premier League",E4910="Highlights"),_xlfn.XLOOKUP(H4910,Calendar!O:O,Calendar!N:N,,-1),""))</f>
        <v/>
      </c>
    </row>
    <row r="4911" spans="34:34" x14ac:dyDescent="0.35">
      <c r="AH4911" s="16" t="str">
        <f>IF(AND(B4911="Premier League",E4911="Live"),_xlfn.XLOOKUP(_xlfn.TEXTJOIN(" vs ",,C4911:D4911),Calendar!G:G,Calendar!B:B),IF(AND(B4911="Premier League",E4911="Highlights"),_xlfn.XLOOKUP(H4911,Calendar!O:O,Calendar!N:N,,-1),""))</f>
        <v/>
      </c>
    </row>
    <row r="4912" spans="34:34" x14ac:dyDescent="0.35">
      <c r="AH4912" s="16" t="str">
        <f>IF(AND(B4912="Premier League",E4912="Live"),_xlfn.XLOOKUP(_xlfn.TEXTJOIN(" vs ",,C4912:D4912),Calendar!G:G,Calendar!B:B),IF(AND(B4912="Premier League",E4912="Highlights"),_xlfn.XLOOKUP(H4912,Calendar!O:O,Calendar!N:N,,-1),""))</f>
        <v/>
      </c>
    </row>
    <row r="4913" spans="34:34" x14ac:dyDescent="0.35">
      <c r="AH4913" s="16" t="str">
        <f>IF(AND(B4913="Premier League",E4913="Live"),_xlfn.XLOOKUP(_xlfn.TEXTJOIN(" vs ",,C4913:D4913),Calendar!G:G,Calendar!B:B),IF(AND(B4913="Premier League",E4913="Highlights"),_xlfn.XLOOKUP(H4913,Calendar!O:O,Calendar!N:N,,-1),""))</f>
        <v/>
      </c>
    </row>
    <row r="4914" spans="34:34" x14ac:dyDescent="0.35">
      <c r="AH4914" s="16" t="str">
        <f>IF(AND(B4914="Premier League",E4914="Live"),_xlfn.XLOOKUP(_xlfn.TEXTJOIN(" vs ",,C4914:D4914),Calendar!G:G,Calendar!B:B),IF(AND(B4914="Premier League",E4914="Highlights"),_xlfn.XLOOKUP(H4914,Calendar!O:O,Calendar!N:N,,-1),""))</f>
        <v/>
      </c>
    </row>
    <row r="4915" spans="34:34" x14ac:dyDescent="0.35">
      <c r="AH4915" s="16" t="str">
        <f>IF(AND(B4915="Premier League",E4915="Live"),_xlfn.XLOOKUP(_xlfn.TEXTJOIN(" vs ",,C4915:D4915),Calendar!G:G,Calendar!B:B),IF(AND(B4915="Premier League",E4915="Highlights"),_xlfn.XLOOKUP(H4915,Calendar!O:O,Calendar!N:N,,-1),""))</f>
        <v/>
      </c>
    </row>
    <row r="4916" spans="34:34" x14ac:dyDescent="0.35">
      <c r="AH4916" s="16" t="str">
        <f>IF(AND(B4916="Premier League",E4916="Live"),_xlfn.XLOOKUP(_xlfn.TEXTJOIN(" vs ",,C4916:D4916),Calendar!G:G,Calendar!B:B),IF(AND(B4916="Premier League",E4916="Highlights"),_xlfn.XLOOKUP(H4916,Calendar!O:O,Calendar!N:N,,-1),""))</f>
        <v/>
      </c>
    </row>
    <row r="4917" spans="34:34" x14ac:dyDescent="0.35">
      <c r="AH4917" s="16" t="str">
        <f>IF(AND(B4917="Premier League",E4917="Live"),_xlfn.XLOOKUP(_xlfn.TEXTJOIN(" vs ",,C4917:D4917),Calendar!G:G,Calendar!B:B),IF(AND(B4917="Premier League",E4917="Highlights"),_xlfn.XLOOKUP(H4917,Calendar!O:O,Calendar!N:N,,-1),""))</f>
        <v/>
      </c>
    </row>
    <row r="4918" spans="34:34" x14ac:dyDescent="0.35">
      <c r="AH4918" s="16" t="str">
        <f>IF(AND(B4918="Premier League",E4918="Live"),_xlfn.XLOOKUP(_xlfn.TEXTJOIN(" vs ",,C4918:D4918),Calendar!G:G,Calendar!B:B),IF(AND(B4918="Premier League",E4918="Highlights"),_xlfn.XLOOKUP(H4918,Calendar!O:O,Calendar!N:N,,-1),""))</f>
        <v/>
      </c>
    </row>
    <row r="4919" spans="34:34" x14ac:dyDescent="0.35">
      <c r="AH4919" s="16" t="str">
        <f>IF(AND(B4919="Premier League",E4919="Live"),_xlfn.XLOOKUP(_xlfn.TEXTJOIN(" vs ",,C4919:D4919),Calendar!G:G,Calendar!B:B),IF(AND(B4919="Premier League",E4919="Highlights"),_xlfn.XLOOKUP(H4919,Calendar!O:O,Calendar!N:N,,-1),""))</f>
        <v/>
      </c>
    </row>
    <row r="4920" spans="34:34" x14ac:dyDescent="0.35">
      <c r="AH4920" s="16" t="str">
        <f>IF(AND(B4920="Premier League",E4920="Live"),_xlfn.XLOOKUP(_xlfn.TEXTJOIN(" vs ",,C4920:D4920),Calendar!G:G,Calendar!B:B),IF(AND(B4920="Premier League",E4920="Highlights"),_xlfn.XLOOKUP(H4920,Calendar!O:O,Calendar!N:N,,-1),""))</f>
        <v/>
      </c>
    </row>
    <row r="4921" spans="34:34" x14ac:dyDescent="0.35">
      <c r="AH4921" s="16" t="str">
        <f>IF(AND(B4921="Premier League",E4921="Live"),_xlfn.XLOOKUP(_xlfn.TEXTJOIN(" vs ",,C4921:D4921),Calendar!G:G,Calendar!B:B),IF(AND(B4921="Premier League",E4921="Highlights"),_xlfn.XLOOKUP(H4921,Calendar!O:O,Calendar!N:N,,-1),""))</f>
        <v/>
      </c>
    </row>
    <row r="4922" spans="34:34" x14ac:dyDescent="0.35">
      <c r="AH4922" s="16" t="str">
        <f>IF(AND(B4922="Premier League",E4922="Live"),_xlfn.XLOOKUP(_xlfn.TEXTJOIN(" vs ",,C4922:D4922),Calendar!G:G,Calendar!B:B),IF(AND(B4922="Premier League",E4922="Highlights"),_xlfn.XLOOKUP(H4922,Calendar!O:O,Calendar!N:N,,-1),""))</f>
        <v/>
      </c>
    </row>
    <row r="4923" spans="34:34" x14ac:dyDescent="0.35">
      <c r="AH4923" s="16" t="str">
        <f>IF(AND(B4923="Premier League",E4923="Live"),_xlfn.XLOOKUP(_xlfn.TEXTJOIN(" vs ",,C4923:D4923),Calendar!G:G,Calendar!B:B),IF(AND(B4923="Premier League",E4923="Highlights"),_xlfn.XLOOKUP(H4923,Calendar!O:O,Calendar!N:N,,-1),""))</f>
        <v/>
      </c>
    </row>
    <row r="4924" spans="34:34" x14ac:dyDescent="0.35">
      <c r="AH4924" s="16" t="str">
        <f>IF(AND(B4924="Premier League",E4924="Live"),_xlfn.XLOOKUP(_xlfn.TEXTJOIN(" vs ",,C4924:D4924),Calendar!G:G,Calendar!B:B),IF(AND(B4924="Premier League",E4924="Highlights"),_xlfn.XLOOKUP(H4924,Calendar!O:O,Calendar!N:N,,-1),""))</f>
        <v/>
      </c>
    </row>
    <row r="4925" spans="34:34" x14ac:dyDescent="0.35">
      <c r="AH4925" s="16" t="str">
        <f>IF(AND(B4925="Premier League",E4925="Live"),_xlfn.XLOOKUP(_xlfn.TEXTJOIN(" vs ",,C4925:D4925),Calendar!G:G,Calendar!B:B),IF(AND(B4925="Premier League",E4925="Highlights"),_xlfn.XLOOKUP(H4925,Calendar!O:O,Calendar!N:N,,-1),""))</f>
        <v/>
      </c>
    </row>
    <row r="4926" spans="34:34" x14ac:dyDescent="0.35">
      <c r="AH4926" s="16" t="str">
        <f>IF(AND(B4926="Premier League",E4926="Live"),_xlfn.XLOOKUP(_xlfn.TEXTJOIN(" vs ",,C4926:D4926),Calendar!G:G,Calendar!B:B),IF(AND(B4926="Premier League",E4926="Highlights"),_xlfn.XLOOKUP(H4926,Calendar!O:O,Calendar!N:N,,-1),""))</f>
        <v/>
      </c>
    </row>
    <row r="4927" spans="34:34" x14ac:dyDescent="0.35">
      <c r="AH4927" s="16" t="str">
        <f>IF(AND(B4927="Premier League",E4927="Live"),_xlfn.XLOOKUP(_xlfn.TEXTJOIN(" vs ",,C4927:D4927),Calendar!G:G,Calendar!B:B),IF(AND(B4927="Premier League",E4927="Highlights"),_xlfn.XLOOKUP(H4927,Calendar!O:O,Calendar!N:N,,-1),""))</f>
        <v/>
      </c>
    </row>
    <row r="4928" spans="34:34" x14ac:dyDescent="0.35">
      <c r="AH4928" s="16" t="str">
        <f>IF(AND(B4928="Premier League",E4928="Live"),_xlfn.XLOOKUP(_xlfn.TEXTJOIN(" vs ",,C4928:D4928),Calendar!G:G,Calendar!B:B),IF(AND(B4928="Premier League",E4928="Highlights"),_xlfn.XLOOKUP(H4928,Calendar!O:O,Calendar!N:N,,-1),""))</f>
        <v/>
      </c>
    </row>
    <row r="4929" spans="34:34" x14ac:dyDescent="0.35">
      <c r="AH4929" s="16" t="str">
        <f>IF(AND(B4929="Premier League",E4929="Live"),_xlfn.XLOOKUP(_xlfn.TEXTJOIN(" vs ",,C4929:D4929),Calendar!G:G,Calendar!B:B),IF(AND(B4929="Premier League",E4929="Highlights"),_xlfn.XLOOKUP(H4929,Calendar!O:O,Calendar!N:N,,-1),""))</f>
        <v/>
      </c>
    </row>
    <row r="4930" spans="34:34" x14ac:dyDescent="0.35">
      <c r="AH4930" s="16" t="str">
        <f>IF(AND(B4930="Premier League",E4930="Live"),_xlfn.XLOOKUP(_xlfn.TEXTJOIN(" vs ",,C4930:D4930),Calendar!G:G,Calendar!B:B),IF(AND(B4930="Premier League",E4930="Highlights"),_xlfn.XLOOKUP(H4930,Calendar!O:O,Calendar!N:N,,-1),""))</f>
        <v/>
      </c>
    </row>
    <row r="4931" spans="34:34" x14ac:dyDescent="0.35">
      <c r="AH4931" s="16" t="str">
        <f>IF(AND(B4931="Premier League",E4931="Live"),_xlfn.XLOOKUP(_xlfn.TEXTJOIN(" vs ",,C4931:D4931),Calendar!G:G,Calendar!B:B),IF(AND(B4931="Premier League",E4931="Highlights"),_xlfn.XLOOKUP(H4931,Calendar!O:O,Calendar!N:N,,-1),""))</f>
        <v/>
      </c>
    </row>
    <row r="4932" spans="34:34" x14ac:dyDescent="0.35">
      <c r="AH4932" s="16" t="str">
        <f>IF(AND(B4932="Premier League",E4932="Live"),_xlfn.XLOOKUP(_xlfn.TEXTJOIN(" vs ",,C4932:D4932),Calendar!G:G,Calendar!B:B),IF(AND(B4932="Premier League",E4932="Highlights"),_xlfn.XLOOKUP(H4932,Calendar!O:O,Calendar!N:N,,-1),""))</f>
        <v/>
      </c>
    </row>
    <row r="4933" spans="34:34" x14ac:dyDescent="0.35">
      <c r="AH4933" s="16" t="str">
        <f>IF(AND(B4933="Premier League",E4933="Live"),_xlfn.XLOOKUP(_xlfn.TEXTJOIN(" vs ",,C4933:D4933),Calendar!G:G,Calendar!B:B),IF(AND(B4933="Premier League",E4933="Highlights"),_xlfn.XLOOKUP(H4933,Calendar!O:O,Calendar!N:N,,-1),""))</f>
        <v/>
      </c>
    </row>
    <row r="4934" spans="34:34" x14ac:dyDescent="0.35">
      <c r="AH4934" s="16" t="str">
        <f>IF(AND(B4934="Premier League",E4934="Live"),_xlfn.XLOOKUP(_xlfn.TEXTJOIN(" vs ",,C4934:D4934),Calendar!G:G,Calendar!B:B),IF(AND(B4934="Premier League",E4934="Highlights"),_xlfn.XLOOKUP(H4934,Calendar!O:O,Calendar!N:N,,-1),""))</f>
        <v/>
      </c>
    </row>
    <row r="4935" spans="34:34" x14ac:dyDescent="0.35">
      <c r="AH4935" s="16" t="str">
        <f>IF(AND(B4935="Premier League",E4935="Live"),_xlfn.XLOOKUP(_xlfn.TEXTJOIN(" vs ",,C4935:D4935),Calendar!G:G,Calendar!B:B),IF(AND(B4935="Premier League",E4935="Highlights"),_xlfn.XLOOKUP(H4935,Calendar!O:O,Calendar!N:N,,-1),""))</f>
        <v/>
      </c>
    </row>
    <row r="4936" spans="34:34" x14ac:dyDescent="0.35">
      <c r="AH4936" s="16" t="str">
        <f>IF(AND(B4936="Premier League",E4936="Live"),_xlfn.XLOOKUP(_xlfn.TEXTJOIN(" vs ",,C4936:D4936),Calendar!G:G,Calendar!B:B),IF(AND(B4936="Premier League",E4936="Highlights"),_xlfn.XLOOKUP(H4936,Calendar!O:O,Calendar!N:N,,-1),""))</f>
        <v/>
      </c>
    </row>
    <row r="4937" spans="34:34" x14ac:dyDescent="0.35">
      <c r="AH4937" s="16" t="str">
        <f>IF(AND(B4937="Premier League",E4937="Live"),_xlfn.XLOOKUP(_xlfn.TEXTJOIN(" vs ",,C4937:D4937),Calendar!G:G,Calendar!B:B),IF(AND(B4937="Premier League",E4937="Highlights"),_xlfn.XLOOKUP(H4937,Calendar!O:O,Calendar!N:N,,-1),""))</f>
        <v/>
      </c>
    </row>
    <row r="4938" spans="34:34" x14ac:dyDescent="0.35">
      <c r="AH4938" s="16" t="str">
        <f>IF(AND(B4938="Premier League",E4938="Live"),_xlfn.XLOOKUP(_xlfn.TEXTJOIN(" vs ",,C4938:D4938),Calendar!G:G,Calendar!B:B),IF(AND(B4938="Premier League",E4938="Highlights"),_xlfn.XLOOKUP(H4938,Calendar!O:O,Calendar!N:N,,-1),""))</f>
        <v/>
      </c>
    </row>
    <row r="4939" spans="34:34" x14ac:dyDescent="0.35">
      <c r="AH4939" s="16" t="str">
        <f>IF(AND(B4939="Premier League",E4939="Live"),_xlfn.XLOOKUP(_xlfn.TEXTJOIN(" vs ",,C4939:D4939),Calendar!G:G,Calendar!B:B),IF(AND(B4939="Premier League",E4939="Highlights"),_xlfn.XLOOKUP(H4939,Calendar!O:O,Calendar!N:N,,-1),""))</f>
        <v/>
      </c>
    </row>
    <row r="4940" spans="34:34" x14ac:dyDescent="0.35">
      <c r="AH4940" s="16" t="str">
        <f>IF(AND(B4940="Premier League",E4940="Live"),_xlfn.XLOOKUP(_xlfn.TEXTJOIN(" vs ",,C4940:D4940),Calendar!G:G,Calendar!B:B),IF(AND(B4940="Premier League",E4940="Highlights"),_xlfn.XLOOKUP(H4940,Calendar!O:O,Calendar!N:N,,-1),""))</f>
        <v/>
      </c>
    </row>
    <row r="4941" spans="34:34" x14ac:dyDescent="0.35">
      <c r="AH4941" s="16" t="str">
        <f>IF(AND(B4941="Premier League",E4941="Live"),_xlfn.XLOOKUP(_xlfn.TEXTJOIN(" vs ",,C4941:D4941),Calendar!G:G,Calendar!B:B),IF(AND(B4941="Premier League",E4941="Highlights"),_xlfn.XLOOKUP(H4941,Calendar!O:O,Calendar!N:N,,-1),""))</f>
        <v/>
      </c>
    </row>
    <row r="4942" spans="34:34" x14ac:dyDescent="0.35">
      <c r="AH4942" s="16" t="str">
        <f>IF(AND(B4942="Premier League",E4942="Live"),_xlfn.XLOOKUP(_xlfn.TEXTJOIN(" vs ",,C4942:D4942),Calendar!G:G,Calendar!B:B),IF(AND(B4942="Premier League",E4942="Highlights"),_xlfn.XLOOKUP(H4942,Calendar!O:O,Calendar!N:N,,-1),""))</f>
        <v/>
      </c>
    </row>
    <row r="4943" spans="34:34" x14ac:dyDescent="0.35">
      <c r="AH4943" s="16" t="str">
        <f>IF(AND(B4943="Premier League",E4943="Live"),_xlfn.XLOOKUP(_xlfn.TEXTJOIN(" vs ",,C4943:D4943),Calendar!G:G,Calendar!B:B),IF(AND(B4943="Premier League",E4943="Highlights"),_xlfn.XLOOKUP(H4943,Calendar!O:O,Calendar!N:N,,-1),""))</f>
        <v/>
      </c>
    </row>
    <row r="4944" spans="34:34" x14ac:dyDescent="0.35">
      <c r="AH4944" s="16" t="str">
        <f>IF(AND(B4944="Premier League",E4944="Live"),_xlfn.XLOOKUP(_xlfn.TEXTJOIN(" vs ",,C4944:D4944),Calendar!G:G,Calendar!B:B),IF(AND(B4944="Premier League",E4944="Highlights"),_xlfn.XLOOKUP(H4944,Calendar!O:O,Calendar!N:N,,-1),""))</f>
        <v/>
      </c>
    </row>
    <row r="4945" spans="34:34" x14ac:dyDescent="0.35">
      <c r="AH4945" s="16" t="str">
        <f>IF(AND(B4945="Premier League",E4945="Live"),_xlfn.XLOOKUP(_xlfn.TEXTJOIN(" vs ",,C4945:D4945),Calendar!G:G,Calendar!B:B),IF(AND(B4945="Premier League",E4945="Highlights"),_xlfn.XLOOKUP(H4945,Calendar!O:O,Calendar!N:N,,-1),""))</f>
        <v/>
      </c>
    </row>
    <row r="4946" spans="34:34" x14ac:dyDescent="0.35">
      <c r="AH4946" s="16" t="str">
        <f>IF(AND(B4946="Premier League",E4946="Live"),_xlfn.XLOOKUP(_xlfn.TEXTJOIN(" vs ",,C4946:D4946),Calendar!G:G,Calendar!B:B),IF(AND(B4946="Premier League",E4946="Highlights"),_xlfn.XLOOKUP(H4946,Calendar!O:O,Calendar!N:N,,-1),""))</f>
        <v/>
      </c>
    </row>
    <row r="4947" spans="34:34" x14ac:dyDescent="0.35">
      <c r="AH4947" s="16" t="str">
        <f>IF(AND(B4947="Premier League",E4947="Live"),_xlfn.XLOOKUP(_xlfn.TEXTJOIN(" vs ",,C4947:D4947),Calendar!G:G,Calendar!B:B),IF(AND(B4947="Premier League",E4947="Highlights"),_xlfn.XLOOKUP(H4947,Calendar!O:O,Calendar!N:N,,-1),""))</f>
        <v/>
      </c>
    </row>
    <row r="4948" spans="34:34" x14ac:dyDescent="0.35">
      <c r="AH4948" s="16" t="str">
        <f>IF(AND(B4948="Premier League",E4948="Live"),_xlfn.XLOOKUP(_xlfn.TEXTJOIN(" vs ",,C4948:D4948),Calendar!G:G,Calendar!B:B),IF(AND(B4948="Premier League",E4948="Highlights"),_xlfn.XLOOKUP(H4948,Calendar!O:O,Calendar!N:N,,-1),""))</f>
        <v/>
      </c>
    </row>
    <row r="4949" spans="34:34" x14ac:dyDescent="0.35">
      <c r="AH4949" s="16" t="str">
        <f>IF(AND(B4949="Premier League",E4949="Live"),_xlfn.XLOOKUP(_xlfn.TEXTJOIN(" vs ",,C4949:D4949),Calendar!G:G,Calendar!B:B),IF(AND(B4949="Premier League",E4949="Highlights"),_xlfn.XLOOKUP(H4949,Calendar!O:O,Calendar!N:N,,-1),""))</f>
        <v/>
      </c>
    </row>
    <row r="4950" spans="34:34" x14ac:dyDescent="0.35">
      <c r="AH4950" s="16" t="str">
        <f>IF(AND(B4950="Premier League",E4950="Live"),_xlfn.XLOOKUP(_xlfn.TEXTJOIN(" vs ",,C4950:D4950),Calendar!G:G,Calendar!B:B),IF(AND(B4950="Premier League",E4950="Highlights"),_xlfn.XLOOKUP(H4950,Calendar!O:O,Calendar!N:N,,-1),""))</f>
        <v/>
      </c>
    </row>
    <row r="4951" spans="34:34" x14ac:dyDescent="0.35">
      <c r="AH4951" s="16" t="str">
        <f>IF(AND(B4951="Premier League",E4951="Live"),_xlfn.XLOOKUP(_xlfn.TEXTJOIN(" vs ",,C4951:D4951),Calendar!G:G,Calendar!B:B),IF(AND(B4951="Premier League",E4951="Highlights"),_xlfn.XLOOKUP(H4951,Calendar!O:O,Calendar!N:N,,-1),""))</f>
        <v/>
      </c>
    </row>
    <row r="4952" spans="34:34" x14ac:dyDescent="0.35">
      <c r="AH4952" s="16" t="str">
        <f>IF(AND(B4952="Premier League",E4952="Live"),_xlfn.XLOOKUP(_xlfn.TEXTJOIN(" vs ",,C4952:D4952),Calendar!G:G,Calendar!B:B),IF(AND(B4952="Premier League",E4952="Highlights"),_xlfn.XLOOKUP(H4952,Calendar!O:O,Calendar!N:N,,-1),""))</f>
        <v/>
      </c>
    </row>
    <row r="4953" spans="34:34" x14ac:dyDescent="0.35">
      <c r="AH4953" s="16" t="str">
        <f>IF(AND(B4953="Premier League",E4953="Live"),_xlfn.XLOOKUP(_xlfn.TEXTJOIN(" vs ",,C4953:D4953),Calendar!G:G,Calendar!B:B),IF(AND(B4953="Premier League",E4953="Highlights"),_xlfn.XLOOKUP(H4953,Calendar!O:O,Calendar!N:N,,-1),""))</f>
        <v/>
      </c>
    </row>
    <row r="4954" spans="34:34" x14ac:dyDescent="0.35">
      <c r="AH4954" s="16" t="str">
        <f>IF(AND(B4954="Premier League",E4954="Live"),_xlfn.XLOOKUP(_xlfn.TEXTJOIN(" vs ",,C4954:D4954),Calendar!G:G,Calendar!B:B),IF(AND(B4954="Premier League",E4954="Highlights"),_xlfn.XLOOKUP(H4954,Calendar!O:O,Calendar!N:N,,-1),""))</f>
        <v/>
      </c>
    </row>
    <row r="4955" spans="34:34" x14ac:dyDescent="0.35">
      <c r="AH4955" s="16" t="str">
        <f>IF(AND(B4955="Premier League",E4955="Live"),_xlfn.XLOOKUP(_xlfn.TEXTJOIN(" vs ",,C4955:D4955),Calendar!G:G,Calendar!B:B),IF(AND(B4955="Premier League",E4955="Highlights"),_xlfn.XLOOKUP(H4955,Calendar!O:O,Calendar!N:N,,-1),""))</f>
        <v/>
      </c>
    </row>
    <row r="4956" spans="34:34" x14ac:dyDescent="0.35">
      <c r="AH4956" s="16" t="str">
        <f>IF(AND(B4956="Premier League",E4956="Live"),_xlfn.XLOOKUP(_xlfn.TEXTJOIN(" vs ",,C4956:D4956),Calendar!G:G,Calendar!B:B),IF(AND(B4956="Premier League",E4956="Highlights"),_xlfn.XLOOKUP(H4956,Calendar!O:O,Calendar!N:N,,-1),""))</f>
        <v/>
      </c>
    </row>
    <row r="4957" spans="34:34" x14ac:dyDescent="0.35">
      <c r="AH4957" s="16" t="str">
        <f>IF(AND(B4957="Premier League",E4957="Live"),_xlfn.XLOOKUP(_xlfn.TEXTJOIN(" vs ",,C4957:D4957),Calendar!G:G,Calendar!B:B),IF(AND(B4957="Premier League",E4957="Highlights"),_xlfn.XLOOKUP(H4957,Calendar!O:O,Calendar!N:N,,-1),""))</f>
        <v/>
      </c>
    </row>
    <row r="4958" spans="34:34" x14ac:dyDescent="0.35">
      <c r="AH4958" s="16" t="str">
        <f>IF(AND(B4958="Premier League",E4958="Live"),_xlfn.XLOOKUP(_xlfn.TEXTJOIN(" vs ",,C4958:D4958),Calendar!G:G,Calendar!B:B),IF(AND(B4958="Premier League",E4958="Highlights"),_xlfn.XLOOKUP(H4958,Calendar!O:O,Calendar!N:N,,-1),""))</f>
        <v/>
      </c>
    </row>
    <row r="4959" spans="34:34" x14ac:dyDescent="0.35">
      <c r="AH4959" s="16" t="str">
        <f>IF(AND(B4959="Premier League",E4959="Live"),_xlfn.XLOOKUP(_xlfn.TEXTJOIN(" vs ",,C4959:D4959),Calendar!G:G,Calendar!B:B),IF(AND(B4959="Premier League",E4959="Highlights"),_xlfn.XLOOKUP(H4959,Calendar!O:O,Calendar!N:N,,-1),""))</f>
        <v/>
      </c>
    </row>
    <row r="4960" spans="34:34" x14ac:dyDescent="0.35">
      <c r="AH4960" s="16" t="str">
        <f>IF(AND(B4960="Premier League",E4960="Live"),_xlfn.XLOOKUP(_xlfn.TEXTJOIN(" vs ",,C4960:D4960),Calendar!G:G,Calendar!B:B),IF(AND(B4960="Premier League",E4960="Highlights"),_xlfn.XLOOKUP(H4960,Calendar!O:O,Calendar!N:N,,-1),""))</f>
        <v/>
      </c>
    </row>
    <row r="4961" spans="34:34" x14ac:dyDescent="0.35">
      <c r="AH4961" s="16" t="str">
        <f>IF(AND(B4961="Premier League",E4961="Live"),_xlfn.XLOOKUP(_xlfn.TEXTJOIN(" vs ",,C4961:D4961),Calendar!G:G,Calendar!B:B),IF(AND(B4961="Premier League",E4961="Highlights"),_xlfn.XLOOKUP(H4961,Calendar!O:O,Calendar!N:N,,-1),""))</f>
        <v/>
      </c>
    </row>
    <row r="4962" spans="34:34" x14ac:dyDescent="0.35">
      <c r="AH4962" s="16" t="str">
        <f>IF(AND(B4962="Premier League",E4962="Live"),_xlfn.XLOOKUP(_xlfn.TEXTJOIN(" vs ",,C4962:D4962),Calendar!G:G,Calendar!B:B),IF(AND(B4962="Premier League",E4962="Highlights"),_xlfn.XLOOKUP(H4962,Calendar!O:O,Calendar!N:N,,-1),""))</f>
        <v/>
      </c>
    </row>
    <row r="4963" spans="34:34" x14ac:dyDescent="0.35">
      <c r="AH4963" s="16" t="str">
        <f>IF(AND(B4963="Premier League",E4963="Live"),_xlfn.XLOOKUP(_xlfn.TEXTJOIN(" vs ",,C4963:D4963),Calendar!G:G,Calendar!B:B),IF(AND(B4963="Premier League",E4963="Highlights"),_xlfn.XLOOKUP(H4963,Calendar!O:O,Calendar!N:N,,-1),""))</f>
        <v/>
      </c>
    </row>
    <row r="4964" spans="34:34" x14ac:dyDescent="0.35">
      <c r="AH4964" s="16" t="str">
        <f>IF(AND(B4964="Premier League",E4964="Live"),_xlfn.XLOOKUP(_xlfn.TEXTJOIN(" vs ",,C4964:D4964),Calendar!G:G,Calendar!B:B),IF(AND(B4964="Premier League",E4964="Highlights"),_xlfn.XLOOKUP(H4964,Calendar!O:O,Calendar!N:N,,-1),""))</f>
        <v/>
      </c>
    </row>
    <row r="4965" spans="34:34" x14ac:dyDescent="0.35">
      <c r="AH4965" s="16" t="str">
        <f>IF(AND(B4965="Premier League",E4965="Live"),_xlfn.XLOOKUP(_xlfn.TEXTJOIN(" vs ",,C4965:D4965),Calendar!G:G,Calendar!B:B),IF(AND(B4965="Premier League",E4965="Highlights"),_xlfn.XLOOKUP(H4965,Calendar!O:O,Calendar!N:N,,-1),""))</f>
        <v/>
      </c>
    </row>
    <row r="4966" spans="34:34" x14ac:dyDescent="0.35">
      <c r="AH4966" s="16" t="str">
        <f>IF(AND(B4966="Premier League",E4966="Live"),_xlfn.XLOOKUP(_xlfn.TEXTJOIN(" vs ",,C4966:D4966),Calendar!G:G,Calendar!B:B),IF(AND(B4966="Premier League",E4966="Highlights"),_xlfn.XLOOKUP(H4966,Calendar!O:O,Calendar!N:N,,-1),""))</f>
        <v/>
      </c>
    </row>
    <row r="4967" spans="34:34" x14ac:dyDescent="0.35">
      <c r="AH4967" s="16" t="str">
        <f>IF(AND(B4967="Premier League",E4967="Live"),_xlfn.XLOOKUP(_xlfn.TEXTJOIN(" vs ",,C4967:D4967),Calendar!G:G,Calendar!B:B),IF(AND(B4967="Premier League",E4967="Highlights"),_xlfn.XLOOKUP(H4967,Calendar!O:O,Calendar!N:N,,-1),""))</f>
        <v/>
      </c>
    </row>
    <row r="4968" spans="34:34" x14ac:dyDescent="0.35">
      <c r="AH4968" s="16" t="str">
        <f>IF(AND(B4968="Premier League",E4968="Live"),_xlfn.XLOOKUP(_xlfn.TEXTJOIN(" vs ",,C4968:D4968),Calendar!G:G,Calendar!B:B),IF(AND(B4968="Premier League",E4968="Highlights"),_xlfn.XLOOKUP(H4968,Calendar!O:O,Calendar!N:N,,-1),""))</f>
        <v/>
      </c>
    </row>
    <row r="4969" spans="34:34" x14ac:dyDescent="0.35">
      <c r="AH4969" s="16" t="str">
        <f>IF(AND(B4969="Premier League",E4969="Live"),_xlfn.XLOOKUP(_xlfn.TEXTJOIN(" vs ",,C4969:D4969),Calendar!G:G,Calendar!B:B),IF(AND(B4969="Premier League",E4969="Highlights"),_xlfn.XLOOKUP(H4969,Calendar!O:O,Calendar!N:N,,-1),""))</f>
        <v/>
      </c>
    </row>
    <row r="4970" spans="34:34" x14ac:dyDescent="0.35">
      <c r="AH4970" s="16" t="str">
        <f>IF(AND(B4970="Premier League",E4970="Live"),_xlfn.XLOOKUP(_xlfn.TEXTJOIN(" vs ",,C4970:D4970),Calendar!G:G,Calendar!B:B),IF(AND(B4970="Premier League",E4970="Highlights"),_xlfn.XLOOKUP(H4970,Calendar!O:O,Calendar!N:N,,-1),""))</f>
        <v/>
      </c>
    </row>
    <row r="4971" spans="34:34" x14ac:dyDescent="0.35">
      <c r="AH4971" s="16" t="str">
        <f>IF(AND(B4971="Premier League",E4971="Live"),_xlfn.XLOOKUP(_xlfn.TEXTJOIN(" vs ",,C4971:D4971),Calendar!G:G,Calendar!B:B),IF(AND(B4971="Premier League",E4971="Highlights"),_xlfn.XLOOKUP(H4971,Calendar!O:O,Calendar!N:N,,-1),""))</f>
        <v/>
      </c>
    </row>
    <row r="4972" spans="34:34" x14ac:dyDescent="0.35">
      <c r="AH4972" s="16" t="str">
        <f>IF(AND(B4972="Premier League",E4972="Live"),_xlfn.XLOOKUP(_xlfn.TEXTJOIN(" vs ",,C4972:D4972),Calendar!G:G,Calendar!B:B),IF(AND(B4972="Premier League",E4972="Highlights"),_xlfn.XLOOKUP(H4972,Calendar!O:O,Calendar!N:N,,-1),""))</f>
        <v/>
      </c>
    </row>
    <row r="4973" spans="34:34" x14ac:dyDescent="0.35">
      <c r="AH4973" s="16" t="str">
        <f>IF(AND(B4973="Premier League",E4973="Live"),_xlfn.XLOOKUP(_xlfn.TEXTJOIN(" vs ",,C4973:D4973),Calendar!G:G,Calendar!B:B),IF(AND(B4973="Premier League",E4973="Highlights"),_xlfn.XLOOKUP(H4973,Calendar!O:O,Calendar!N:N,,-1),""))</f>
        <v/>
      </c>
    </row>
    <row r="4974" spans="34:34" x14ac:dyDescent="0.35">
      <c r="AH4974" s="16" t="str">
        <f>IF(AND(B4974="Premier League",E4974="Live"),_xlfn.XLOOKUP(_xlfn.TEXTJOIN(" vs ",,C4974:D4974),Calendar!G:G,Calendar!B:B),IF(AND(B4974="Premier League",E4974="Highlights"),_xlfn.XLOOKUP(H4974,Calendar!O:O,Calendar!N:N,,-1),""))</f>
        <v/>
      </c>
    </row>
    <row r="4975" spans="34:34" x14ac:dyDescent="0.35">
      <c r="AH4975" s="16" t="str">
        <f>IF(AND(B4975="Premier League",E4975="Live"),_xlfn.XLOOKUP(_xlfn.TEXTJOIN(" vs ",,C4975:D4975),Calendar!G:G,Calendar!B:B),IF(AND(B4975="Premier League",E4975="Highlights"),_xlfn.XLOOKUP(H4975,Calendar!O:O,Calendar!N:N,,-1),""))</f>
        <v/>
      </c>
    </row>
    <row r="4976" spans="34:34" x14ac:dyDescent="0.35">
      <c r="AH4976" s="16" t="str">
        <f>IF(AND(B4976="Premier League",E4976="Live"),_xlfn.XLOOKUP(_xlfn.TEXTJOIN(" vs ",,C4976:D4976),Calendar!G:G,Calendar!B:B),IF(AND(B4976="Premier League",E4976="Highlights"),_xlfn.XLOOKUP(H4976,Calendar!O:O,Calendar!N:N,,-1),""))</f>
        <v/>
      </c>
    </row>
    <row r="4977" spans="34:34" x14ac:dyDescent="0.35">
      <c r="AH4977" s="16" t="str">
        <f>IF(AND(B4977="Premier League",E4977="Live"),_xlfn.XLOOKUP(_xlfn.TEXTJOIN(" vs ",,C4977:D4977),Calendar!G:G,Calendar!B:B),IF(AND(B4977="Premier League",E4977="Highlights"),_xlfn.XLOOKUP(H4977,Calendar!O:O,Calendar!N:N,,-1),""))</f>
        <v/>
      </c>
    </row>
    <row r="4978" spans="34:34" x14ac:dyDescent="0.35">
      <c r="AH4978" s="16" t="str">
        <f>IF(AND(B4978="Premier League",E4978="Live"),_xlfn.XLOOKUP(_xlfn.TEXTJOIN(" vs ",,C4978:D4978),Calendar!G:G,Calendar!B:B),IF(AND(B4978="Premier League",E4978="Highlights"),_xlfn.XLOOKUP(H4978,Calendar!O:O,Calendar!N:N,,-1),""))</f>
        <v/>
      </c>
    </row>
    <row r="4979" spans="34:34" x14ac:dyDescent="0.35">
      <c r="AH4979" s="16" t="str">
        <f>IF(AND(B4979="Premier League",E4979="Live"),_xlfn.XLOOKUP(_xlfn.TEXTJOIN(" vs ",,C4979:D4979),Calendar!G:G,Calendar!B:B),IF(AND(B4979="Premier League",E4979="Highlights"),_xlfn.XLOOKUP(H4979,Calendar!O:O,Calendar!N:N,,-1),""))</f>
        <v/>
      </c>
    </row>
    <row r="4980" spans="34:34" x14ac:dyDescent="0.35">
      <c r="AH4980" s="16" t="str">
        <f>IF(AND(B4980="Premier League",E4980="Live"),_xlfn.XLOOKUP(_xlfn.TEXTJOIN(" vs ",,C4980:D4980),Calendar!G:G,Calendar!B:B),IF(AND(B4980="Premier League",E4980="Highlights"),_xlfn.XLOOKUP(H4980,Calendar!O:O,Calendar!N:N,,-1),""))</f>
        <v/>
      </c>
    </row>
    <row r="4981" spans="34:34" x14ac:dyDescent="0.35">
      <c r="AH4981" s="16" t="str">
        <f>IF(AND(B4981="Premier League",E4981="Live"),_xlfn.XLOOKUP(_xlfn.TEXTJOIN(" vs ",,C4981:D4981),Calendar!G:G,Calendar!B:B),IF(AND(B4981="Premier League",E4981="Highlights"),_xlfn.XLOOKUP(H4981,Calendar!O:O,Calendar!N:N,,-1),""))</f>
        <v/>
      </c>
    </row>
    <row r="4982" spans="34:34" x14ac:dyDescent="0.35">
      <c r="AH4982" s="16" t="str">
        <f>IF(AND(B4982="Premier League",E4982="Live"),_xlfn.XLOOKUP(_xlfn.TEXTJOIN(" vs ",,C4982:D4982),Calendar!G:G,Calendar!B:B),IF(AND(B4982="Premier League",E4982="Highlights"),_xlfn.XLOOKUP(H4982,Calendar!O:O,Calendar!N:N,,-1),""))</f>
        <v/>
      </c>
    </row>
    <row r="4983" spans="34:34" x14ac:dyDescent="0.35">
      <c r="AH4983" s="16" t="str">
        <f>IF(AND(B4983="Premier League",E4983="Live"),_xlfn.XLOOKUP(_xlfn.TEXTJOIN(" vs ",,C4983:D4983),Calendar!G:G,Calendar!B:B),IF(AND(B4983="Premier League",E4983="Highlights"),_xlfn.XLOOKUP(H4983,Calendar!O:O,Calendar!N:N,,-1),""))</f>
        <v/>
      </c>
    </row>
    <row r="4984" spans="34:34" x14ac:dyDescent="0.35">
      <c r="AH4984" s="16" t="str">
        <f>IF(AND(B4984="Premier League",E4984="Live"),_xlfn.XLOOKUP(_xlfn.TEXTJOIN(" vs ",,C4984:D4984),Calendar!G:G,Calendar!B:B),IF(AND(B4984="Premier League",E4984="Highlights"),_xlfn.XLOOKUP(H4984,Calendar!O:O,Calendar!N:N,,-1),""))</f>
        <v/>
      </c>
    </row>
    <row r="4985" spans="34:34" x14ac:dyDescent="0.35">
      <c r="AH4985" s="16" t="str">
        <f>IF(AND(B4985="Premier League",E4985="Live"),_xlfn.XLOOKUP(_xlfn.TEXTJOIN(" vs ",,C4985:D4985),Calendar!G:G,Calendar!B:B),IF(AND(B4985="Premier League",E4985="Highlights"),_xlfn.XLOOKUP(H4985,Calendar!O:O,Calendar!N:N,,-1),""))</f>
        <v/>
      </c>
    </row>
    <row r="4986" spans="34:34" x14ac:dyDescent="0.35">
      <c r="AH4986" s="16" t="str">
        <f>IF(AND(B4986="Premier League",E4986="Live"),_xlfn.XLOOKUP(_xlfn.TEXTJOIN(" vs ",,C4986:D4986),Calendar!G:G,Calendar!B:B),IF(AND(B4986="Premier League",E4986="Highlights"),_xlfn.XLOOKUP(H4986,Calendar!O:O,Calendar!N:N,,-1),""))</f>
        <v/>
      </c>
    </row>
    <row r="4987" spans="34:34" x14ac:dyDescent="0.35">
      <c r="AH4987" s="16" t="str">
        <f>IF(AND(B4987="Premier League",E4987="Live"),_xlfn.XLOOKUP(_xlfn.TEXTJOIN(" vs ",,C4987:D4987),Calendar!G:G,Calendar!B:B),IF(AND(B4987="Premier League",E4987="Highlights"),_xlfn.XLOOKUP(H4987,Calendar!O:O,Calendar!N:N,,-1),""))</f>
        <v/>
      </c>
    </row>
    <row r="4988" spans="34:34" x14ac:dyDescent="0.35">
      <c r="AH4988" s="16" t="str">
        <f>IF(AND(B4988="Premier League",E4988="Live"),_xlfn.XLOOKUP(_xlfn.TEXTJOIN(" vs ",,C4988:D4988),Calendar!G:G,Calendar!B:B),IF(AND(B4988="Premier League",E4988="Highlights"),_xlfn.XLOOKUP(H4988,Calendar!O:O,Calendar!N:N,,-1),""))</f>
        <v/>
      </c>
    </row>
    <row r="4989" spans="34:34" x14ac:dyDescent="0.35">
      <c r="AH4989" s="16" t="str">
        <f>IF(AND(B4989="Premier League",E4989="Live"),_xlfn.XLOOKUP(_xlfn.TEXTJOIN(" vs ",,C4989:D4989),Calendar!G:G,Calendar!B:B),IF(AND(B4989="Premier League",E4989="Highlights"),_xlfn.XLOOKUP(H4989,Calendar!O:O,Calendar!N:N,,-1),""))</f>
        <v/>
      </c>
    </row>
    <row r="4990" spans="34:34" x14ac:dyDescent="0.35">
      <c r="AH4990" s="16" t="str">
        <f>IF(AND(B4990="Premier League",E4990="Live"),_xlfn.XLOOKUP(_xlfn.TEXTJOIN(" vs ",,C4990:D4990),Calendar!G:G,Calendar!B:B),IF(AND(B4990="Premier League",E4990="Highlights"),_xlfn.XLOOKUP(H4990,Calendar!O:O,Calendar!N:N,,-1),""))</f>
        <v/>
      </c>
    </row>
    <row r="4991" spans="34:34" x14ac:dyDescent="0.35">
      <c r="AH4991" s="16" t="str">
        <f>IF(AND(B4991="Premier League",E4991="Live"),_xlfn.XLOOKUP(_xlfn.TEXTJOIN(" vs ",,C4991:D4991),Calendar!G:G,Calendar!B:B),IF(AND(B4991="Premier League",E4991="Highlights"),_xlfn.XLOOKUP(H4991,Calendar!O:O,Calendar!N:N,,-1),""))</f>
        <v/>
      </c>
    </row>
    <row r="4992" spans="34:34" x14ac:dyDescent="0.35">
      <c r="AH4992" s="16" t="str">
        <f>IF(AND(B4992="Premier League",E4992="Live"),_xlfn.XLOOKUP(_xlfn.TEXTJOIN(" vs ",,C4992:D4992),Calendar!G:G,Calendar!B:B),IF(AND(B4992="Premier League",E4992="Highlights"),_xlfn.XLOOKUP(H4992,Calendar!O:O,Calendar!N:N,,-1),""))</f>
        <v/>
      </c>
    </row>
    <row r="4993" spans="34:34" x14ac:dyDescent="0.35">
      <c r="AH4993" s="16" t="str">
        <f>IF(AND(B4993="Premier League",E4993="Live"),_xlfn.XLOOKUP(_xlfn.TEXTJOIN(" vs ",,C4993:D4993),Calendar!G:G,Calendar!B:B),IF(AND(B4993="Premier League",E4993="Highlights"),_xlfn.XLOOKUP(H4993,Calendar!O:O,Calendar!N:N,,-1),""))</f>
        <v/>
      </c>
    </row>
    <row r="4994" spans="34:34" x14ac:dyDescent="0.35">
      <c r="AH4994" s="16" t="str">
        <f>IF(AND(B4994="Premier League",E4994="Live"),_xlfn.XLOOKUP(_xlfn.TEXTJOIN(" vs ",,C4994:D4994),Calendar!G:G,Calendar!B:B),IF(AND(B4994="Premier League",E4994="Highlights"),_xlfn.XLOOKUP(H4994,Calendar!O:O,Calendar!N:N,,-1),""))</f>
        <v/>
      </c>
    </row>
    <row r="4995" spans="34:34" x14ac:dyDescent="0.35">
      <c r="AH4995" s="16" t="str">
        <f>IF(AND(B4995="Premier League",E4995="Live"),_xlfn.XLOOKUP(_xlfn.TEXTJOIN(" vs ",,C4995:D4995),Calendar!G:G,Calendar!B:B),IF(AND(B4995="Premier League",E4995="Highlights"),_xlfn.XLOOKUP(H4995,Calendar!O:O,Calendar!N:N,,-1),""))</f>
        <v/>
      </c>
    </row>
    <row r="4996" spans="34:34" x14ac:dyDescent="0.35">
      <c r="AH4996" s="16" t="str">
        <f>IF(AND(B4996="Premier League",E4996="Live"),_xlfn.XLOOKUP(_xlfn.TEXTJOIN(" vs ",,C4996:D4996),Calendar!G:G,Calendar!B:B),IF(AND(B4996="Premier League",E4996="Highlights"),_xlfn.XLOOKUP(H4996,Calendar!O:O,Calendar!N:N,,-1),""))</f>
        <v/>
      </c>
    </row>
    <row r="4997" spans="34:34" x14ac:dyDescent="0.35">
      <c r="AH4997" s="16" t="str">
        <f>IF(AND(B4997="Premier League",E4997="Live"),_xlfn.XLOOKUP(_xlfn.TEXTJOIN(" vs ",,C4997:D4997),Calendar!G:G,Calendar!B:B),IF(AND(B4997="Premier League",E4997="Highlights"),_xlfn.XLOOKUP(H4997,Calendar!O:O,Calendar!N:N,,-1),""))</f>
        <v/>
      </c>
    </row>
    <row r="4998" spans="34:34" x14ac:dyDescent="0.35">
      <c r="AH4998" s="16" t="str">
        <f>IF(AND(B4998="Premier League",E4998="Live"),_xlfn.XLOOKUP(_xlfn.TEXTJOIN(" vs ",,C4998:D4998),Calendar!G:G,Calendar!B:B),IF(AND(B4998="Premier League",E4998="Highlights"),_xlfn.XLOOKUP(H4998,Calendar!O:O,Calendar!N:N,,-1),""))</f>
        <v/>
      </c>
    </row>
    <row r="4999" spans="34:34" x14ac:dyDescent="0.35">
      <c r="AH4999" s="16" t="str">
        <f>IF(AND(B4999="Premier League",E4999="Live"),_xlfn.XLOOKUP(_xlfn.TEXTJOIN(" vs ",,C4999:D4999),Calendar!G:G,Calendar!B:B),IF(AND(B4999="Premier League",E4999="Highlights"),_xlfn.XLOOKUP(H4999,Calendar!O:O,Calendar!N:N,,-1),""))</f>
        <v/>
      </c>
    </row>
    <row r="5000" spans="34:34" x14ac:dyDescent="0.35">
      <c r="AH5000" s="16" t="str">
        <f>IF(AND(B5000="Premier League",E5000="Live"),_xlfn.XLOOKUP(_xlfn.TEXTJOIN(" vs ",,C5000:D5000),Calendar!G:G,Calendar!B:B),IF(AND(B5000="Premier League",E5000="Highlights"),_xlfn.XLOOKUP(H5000,Calendar!O:O,Calendar!N:N,,-1),""))</f>
        <v/>
      </c>
    </row>
    <row r="5001" spans="34:34" x14ac:dyDescent="0.35">
      <c r="AH5001" s="16" t="str">
        <f>IF(AND(B5001="Premier League",E5001="Live"),_xlfn.XLOOKUP(_xlfn.TEXTJOIN(" vs ",,C5001:D5001),Calendar!G:G,Calendar!B:B),IF(AND(B5001="Premier League",E5001="Highlights"),_xlfn.XLOOKUP(H5001,Calendar!O:O,Calendar!N:N,,-1),""))</f>
        <v/>
      </c>
    </row>
    <row r="5002" spans="34:34" x14ac:dyDescent="0.35">
      <c r="AH5002" s="16" t="str">
        <f>IF(AND(B5002="Premier League",E5002="Live"),_xlfn.XLOOKUP(_xlfn.TEXTJOIN(" vs ",,C5002:D5002),Calendar!G:G,Calendar!B:B),IF(AND(B5002="Premier League",E5002="Highlights"),_xlfn.XLOOKUP(H5002,Calendar!O:O,Calendar!N:N,,-1),""))</f>
        <v/>
      </c>
    </row>
    <row r="5003" spans="34:34" x14ac:dyDescent="0.35">
      <c r="AH5003" s="16" t="str">
        <f>IF(AND(B5003="Premier League",E5003="Live"),_xlfn.XLOOKUP(_xlfn.TEXTJOIN(" vs ",,C5003:D5003),Calendar!G:G,Calendar!B:B),IF(AND(B5003="Premier League",E5003="Highlights"),_xlfn.XLOOKUP(H5003,Calendar!O:O,Calendar!N:N,,-1),""))</f>
        <v/>
      </c>
    </row>
    <row r="5004" spans="34:34" x14ac:dyDescent="0.35">
      <c r="AH5004" s="16" t="str">
        <f>IF(AND(B5004="Premier League",E5004="Live"),_xlfn.XLOOKUP(_xlfn.TEXTJOIN(" vs ",,C5004:D5004),Calendar!G:G,Calendar!B:B),IF(AND(B5004="Premier League",E5004="Highlights"),_xlfn.XLOOKUP(H5004,Calendar!O:O,Calendar!N:N,,-1),""))</f>
        <v/>
      </c>
    </row>
    <row r="5005" spans="34:34" x14ac:dyDescent="0.35">
      <c r="AH5005" s="16" t="str">
        <f>IF(AND(B5005="Premier League",E5005="Live"),_xlfn.XLOOKUP(_xlfn.TEXTJOIN(" vs ",,C5005:D5005),Calendar!G:G,Calendar!B:B),IF(AND(B5005="Premier League",E5005="Highlights"),_xlfn.XLOOKUP(H5005,Calendar!O:O,Calendar!N:N,,-1),""))</f>
        <v/>
      </c>
    </row>
    <row r="5006" spans="34:34" x14ac:dyDescent="0.35">
      <c r="AH5006" s="16" t="str">
        <f>IF(AND(B5006="Premier League",E5006="Live"),_xlfn.XLOOKUP(_xlfn.TEXTJOIN(" vs ",,C5006:D5006),Calendar!G:G,Calendar!B:B),IF(AND(B5006="Premier League",E5006="Highlights"),_xlfn.XLOOKUP(H5006,Calendar!O:O,Calendar!N:N,,-1),""))</f>
        <v/>
      </c>
    </row>
    <row r="5007" spans="34:34" x14ac:dyDescent="0.35">
      <c r="AH5007" s="16" t="str">
        <f>IF(AND(B5007="Premier League",E5007="Live"),_xlfn.XLOOKUP(_xlfn.TEXTJOIN(" vs ",,C5007:D5007),Calendar!G:G,Calendar!B:B),IF(AND(B5007="Premier League",E5007="Highlights"),_xlfn.XLOOKUP(H5007,Calendar!O:O,Calendar!N:N,,-1),""))</f>
        <v/>
      </c>
    </row>
    <row r="5008" spans="34:34" x14ac:dyDescent="0.35">
      <c r="AH5008" s="16" t="str">
        <f>IF(AND(B5008="Premier League",E5008="Live"),_xlfn.XLOOKUP(_xlfn.TEXTJOIN(" vs ",,C5008:D5008),Calendar!G:G,Calendar!B:B),IF(AND(B5008="Premier League",E5008="Highlights"),_xlfn.XLOOKUP(H5008,Calendar!O:O,Calendar!N:N,,-1),""))</f>
        <v/>
      </c>
    </row>
    <row r="5009" spans="34:34" x14ac:dyDescent="0.35">
      <c r="AH5009" s="16" t="str">
        <f>IF(AND(B5009="Premier League",E5009="Live"),_xlfn.XLOOKUP(_xlfn.TEXTJOIN(" vs ",,C5009:D5009),Calendar!G:G,Calendar!B:B),IF(AND(B5009="Premier League",E5009="Highlights"),_xlfn.XLOOKUP(H5009,Calendar!O:O,Calendar!N:N,,-1),""))</f>
        <v/>
      </c>
    </row>
    <row r="5010" spans="34:34" x14ac:dyDescent="0.35">
      <c r="AH5010" s="16" t="str">
        <f>IF(AND(B5010="Premier League",E5010="Live"),_xlfn.XLOOKUP(_xlfn.TEXTJOIN(" vs ",,C5010:D5010),Calendar!G:G,Calendar!B:B),IF(AND(B5010="Premier League",E5010="Highlights"),_xlfn.XLOOKUP(H5010,Calendar!O:O,Calendar!N:N,,-1),""))</f>
        <v/>
      </c>
    </row>
    <row r="5011" spans="34:34" x14ac:dyDescent="0.35">
      <c r="AH5011" s="16" t="str">
        <f>IF(AND(B5011="Premier League",E5011="Live"),_xlfn.XLOOKUP(_xlfn.TEXTJOIN(" vs ",,C5011:D5011),Calendar!G:G,Calendar!B:B),IF(AND(B5011="Premier League",E5011="Highlights"),_xlfn.XLOOKUP(H5011,Calendar!O:O,Calendar!N:N,,-1),""))</f>
        <v/>
      </c>
    </row>
    <row r="5012" spans="34:34" x14ac:dyDescent="0.35">
      <c r="AH5012" s="16" t="str">
        <f>IF(AND(B5012="Premier League",E5012="Live"),_xlfn.XLOOKUP(_xlfn.TEXTJOIN(" vs ",,C5012:D5012),Calendar!G:G,Calendar!B:B),IF(AND(B5012="Premier League",E5012="Highlights"),_xlfn.XLOOKUP(H5012,Calendar!O:O,Calendar!N:N,,-1),""))</f>
        <v/>
      </c>
    </row>
    <row r="5013" spans="34:34" x14ac:dyDescent="0.35">
      <c r="AH5013" s="16" t="str">
        <f>IF(AND(B5013="Premier League",E5013="Live"),_xlfn.XLOOKUP(_xlfn.TEXTJOIN(" vs ",,C5013:D5013),Calendar!G:G,Calendar!B:B),IF(AND(B5013="Premier League",E5013="Highlights"),_xlfn.XLOOKUP(H5013,Calendar!O:O,Calendar!N:N,,-1),""))</f>
        <v/>
      </c>
    </row>
    <row r="5014" spans="34:34" x14ac:dyDescent="0.35">
      <c r="AH5014" s="16" t="str">
        <f>IF(AND(B5014="Premier League",E5014="Live"),_xlfn.XLOOKUP(_xlfn.TEXTJOIN(" vs ",,C5014:D5014),Calendar!G:G,Calendar!B:B),IF(AND(B5014="Premier League",E5014="Highlights"),_xlfn.XLOOKUP(H5014,Calendar!O:O,Calendar!N:N,,-1),""))</f>
        <v/>
      </c>
    </row>
    <row r="5015" spans="34:34" x14ac:dyDescent="0.35">
      <c r="AH5015" s="16" t="str">
        <f>IF(AND(B5015="Premier League",E5015="Live"),_xlfn.XLOOKUP(_xlfn.TEXTJOIN(" vs ",,C5015:D5015),Calendar!G:G,Calendar!B:B),IF(AND(B5015="Premier League",E5015="Highlights"),_xlfn.XLOOKUP(H5015,Calendar!O:O,Calendar!N:N,,-1),""))</f>
        <v/>
      </c>
    </row>
    <row r="5016" spans="34:34" x14ac:dyDescent="0.35">
      <c r="AH5016" s="16" t="str">
        <f>IF(AND(B5016="Premier League",E5016="Live"),_xlfn.XLOOKUP(_xlfn.TEXTJOIN(" vs ",,C5016:D5016),Calendar!G:G,Calendar!B:B),IF(AND(B5016="Premier League",E5016="Highlights"),_xlfn.XLOOKUP(H5016,Calendar!O:O,Calendar!N:N,,-1),""))</f>
        <v/>
      </c>
    </row>
    <row r="5017" spans="34:34" x14ac:dyDescent="0.35">
      <c r="AH5017" s="16" t="str">
        <f>IF(AND(B5017="Premier League",E5017="Live"),_xlfn.XLOOKUP(_xlfn.TEXTJOIN(" vs ",,C5017:D5017),Calendar!G:G,Calendar!B:B),IF(AND(B5017="Premier League",E5017="Highlights"),_xlfn.XLOOKUP(H5017,Calendar!O:O,Calendar!N:N,,-1),""))</f>
        <v/>
      </c>
    </row>
    <row r="5018" spans="34:34" x14ac:dyDescent="0.35">
      <c r="AH5018" s="16" t="str">
        <f>IF(AND(B5018="Premier League",E5018="Live"),_xlfn.XLOOKUP(_xlfn.TEXTJOIN(" vs ",,C5018:D5018),Calendar!G:G,Calendar!B:B),IF(AND(B5018="Premier League",E5018="Highlights"),_xlfn.XLOOKUP(H5018,Calendar!O:O,Calendar!N:N,,-1),""))</f>
        <v/>
      </c>
    </row>
    <row r="5019" spans="34:34" x14ac:dyDescent="0.35">
      <c r="AH5019" s="16" t="str">
        <f>IF(AND(B5019="Premier League",E5019="Live"),_xlfn.XLOOKUP(_xlfn.TEXTJOIN(" vs ",,C5019:D5019),Calendar!G:G,Calendar!B:B),IF(AND(B5019="Premier League",E5019="Highlights"),_xlfn.XLOOKUP(H5019,Calendar!O:O,Calendar!N:N,,-1),""))</f>
        <v/>
      </c>
    </row>
    <row r="5020" spans="34:34" x14ac:dyDescent="0.35">
      <c r="AH5020" s="16" t="str">
        <f>IF(AND(B5020="Premier League",E5020="Live"),_xlfn.XLOOKUP(_xlfn.TEXTJOIN(" vs ",,C5020:D5020),Calendar!G:G,Calendar!B:B),IF(AND(B5020="Premier League",E5020="Highlights"),_xlfn.XLOOKUP(H5020,Calendar!O:O,Calendar!N:N,,-1),""))</f>
        <v/>
      </c>
    </row>
    <row r="5021" spans="34:34" x14ac:dyDescent="0.35">
      <c r="AH5021" s="16" t="str">
        <f>IF(AND(B5021="Premier League",E5021="Live"),_xlfn.XLOOKUP(_xlfn.TEXTJOIN(" vs ",,C5021:D5021),Calendar!G:G,Calendar!B:B),IF(AND(B5021="Premier League",E5021="Highlights"),_xlfn.XLOOKUP(H5021,Calendar!O:O,Calendar!N:N,,-1),""))</f>
        <v/>
      </c>
    </row>
    <row r="5022" spans="34:34" x14ac:dyDescent="0.35">
      <c r="AH5022" s="16" t="str">
        <f>IF(AND(B5022="Premier League",E5022="Live"),_xlfn.XLOOKUP(_xlfn.TEXTJOIN(" vs ",,C5022:D5022),Calendar!G:G,Calendar!B:B),IF(AND(B5022="Premier League",E5022="Highlights"),_xlfn.XLOOKUP(H5022,Calendar!O:O,Calendar!N:N,,-1),""))</f>
        <v/>
      </c>
    </row>
    <row r="5023" spans="34:34" x14ac:dyDescent="0.35">
      <c r="AH5023" s="16" t="str">
        <f>IF(AND(B5023="Premier League",E5023="Live"),_xlfn.XLOOKUP(_xlfn.TEXTJOIN(" vs ",,C5023:D5023),Calendar!G:G,Calendar!B:B),IF(AND(B5023="Premier League",E5023="Highlights"),_xlfn.XLOOKUP(H5023,Calendar!O:O,Calendar!N:N,,-1),""))</f>
        <v/>
      </c>
    </row>
    <row r="5024" spans="34:34" x14ac:dyDescent="0.35">
      <c r="AH5024" s="16" t="str">
        <f>IF(AND(B5024="Premier League",E5024="Live"),_xlfn.XLOOKUP(_xlfn.TEXTJOIN(" vs ",,C5024:D5024),Calendar!G:G,Calendar!B:B),IF(AND(B5024="Premier League",E5024="Highlights"),_xlfn.XLOOKUP(H5024,Calendar!O:O,Calendar!N:N,,-1),""))</f>
        <v/>
      </c>
    </row>
    <row r="5025" spans="34:34" x14ac:dyDescent="0.35">
      <c r="AH5025" s="16" t="str">
        <f>IF(AND(B5025="Premier League",E5025="Live"),_xlfn.XLOOKUP(_xlfn.TEXTJOIN(" vs ",,C5025:D5025),Calendar!G:G,Calendar!B:B),IF(AND(B5025="Premier League",E5025="Highlights"),_xlfn.XLOOKUP(H5025,Calendar!O:O,Calendar!N:N,,-1),""))</f>
        <v/>
      </c>
    </row>
    <row r="5026" spans="34:34" x14ac:dyDescent="0.35">
      <c r="AH5026" s="16" t="str">
        <f>IF(AND(B5026="Premier League",E5026="Live"),_xlfn.XLOOKUP(_xlfn.TEXTJOIN(" vs ",,C5026:D5026),Calendar!G:G,Calendar!B:B),IF(AND(B5026="Premier League",E5026="Highlights"),_xlfn.XLOOKUP(H5026,Calendar!O:O,Calendar!N:N,,-1),""))</f>
        <v/>
      </c>
    </row>
    <row r="5027" spans="34:34" x14ac:dyDescent="0.35">
      <c r="AH5027" s="16" t="str">
        <f>IF(AND(B5027="Premier League",E5027="Live"),_xlfn.XLOOKUP(_xlfn.TEXTJOIN(" vs ",,C5027:D5027),Calendar!G:G,Calendar!B:B),IF(AND(B5027="Premier League",E5027="Highlights"),_xlfn.XLOOKUP(H5027,Calendar!O:O,Calendar!N:N,,-1),""))</f>
        <v/>
      </c>
    </row>
    <row r="5028" spans="34:34" x14ac:dyDescent="0.35">
      <c r="AH5028" s="16" t="str">
        <f>IF(AND(B5028="Premier League",E5028="Live"),_xlfn.XLOOKUP(_xlfn.TEXTJOIN(" vs ",,C5028:D5028),Calendar!G:G,Calendar!B:B),IF(AND(B5028="Premier League",E5028="Highlights"),_xlfn.XLOOKUP(H5028,Calendar!O:O,Calendar!N:N,,-1),""))</f>
        <v/>
      </c>
    </row>
    <row r="5029" spans="34:34" x14ac:dyDescent="0.35">
      <c r="AH5029" s="16" t="str">
        <f>IF(AND(B5029="Premier League",E5029="Live"),_xlfn.XLOOKUP(_xlfn.TEXTJOIN(" vs ",,C5029:D5029),Calendar!G:G,Calendar!B:B),IF(AND(B5029="Premier League",E5029="Highlights"),_xlfn.XLOOKUP(H5029,Calendar!O:O,Calendar!N:N,,-1),""))</f>
        <v/>
      </c>
    </row>
    <row r="5030" spans="34:34" x14ac:dyDescent="0.35">
      <c r="AH5030" s="16" t="str">
        <f>IF(AND(B5030="Premier League",E5030="Live"),_xlfn.XLOOKUP(_xlfn.TEXTJOIN(" vs ",,C5030:D5030),Calendar!G:G,Calendar!B:B),IF(AND(B5030="Premier League",E5030="Highlights"),_xlfn.XLOOKUP(H5030,Calendar!O:O,Calendar!N:N,,-1),""))</f>
        <v/>
      </c>
    </row>
    <row r="5031" spans="34:34" x14ac:dyDescent="0.35">
      <c r="AH5031" s="16" t="str">
        <f>IF(AND(B5031="Premier League",E5031="Live"),_xlfn.XLOOKUP(_xlfn.TEXTJOIN(" vs ",,C5031:D5031),Calendar!G:G,Calendar!B:B),IF(AND(B5031="Premier League",E5031="Highlights"),_xlfn.XLOOKUP(H5031,Calendar!O:O,Calendar!N:N,,-1),""))</f>
        <v/>
      </c>
    </row>
    <row r="5032" spans="34:34" x14ac:dyDescent="0.35">
      <c r="AH5032" s="16" t="str">
        <f>IF(AND(B5032="Premier League",E5032="Live"),_xlfn.XLOOKUP(_xlfn.TEXTJOIN(" vs ",,C5032:D5032),Calendar!G:G,Calendar!B:B),IF(AND(B5032="Premier League",E5032="Highlights"),_xlfn.XLOOKUP(H5032,Calendar!O:O,Calendar!N:N,,-1),""))</f>
        <v/>
      </c>
    </row>
    <row r="5033" spans="34:34" x14ac:dyDescent="0.35">
      <c r="AH5033" s="16" t="str">
        <f>IF(AND(B5033="Premier League",E5033="Live"),_xlfn.XLOOKUP(_xlfn.TEXTJOIN(" vs ",,C5033:D5033),Calendar!G:G,Calendar!B:B),IF(AND(B5033="Premier League",E5033="Highlights"),_xlfn.XLOOKUP(H5033,Calendar!O:O,Calendar!N:N,,-1),""))</f>
        <v/>
      </c>
    </row>
    <row r="5034" spans="34:34" x14ac:dyDescent="0.35">
      <c r="AH5034" s="16" t="str">
        <f>IF(AND(B5034="Premier League",E5034="Live"),_xlfn.XLOOKUP(_xlfn.TEXTJOIN(" vs ",,C5034:D5034),Calendar!G:G,Calendar!B:B),IF(AND(B5034="Premier League",E5034="Highlights"),_xlfn.XLOOKUP(H5034,Calendar!O:O,Calendar!N:N,,-1),""))</f>
        <v/>
      </c>
    </row>
    <row r="5035" spans="34:34" x14ac:dyDescent="0.35">
      <c r="AH5035" s="16" t="str">
        <f>IF(AND(B5035="Premier League",E5035="Live"),_xlfn.XLOOKUP(_xlfn.TEXTJOIN(" vs ",,C5035:D5035),Calendar!G:G,Calendar!B:B),IF(AND(B5035="Premier League",E5035="Highlights"),_xlfn.XLOOKUP(H5035,Calendar!O:O,Calendar!N:N,,-1),""))</f>
        <v/>
      </c>
    </row>
    <row r="5036" spans="34:34" x14ac:dyDescent="0.35">
      <c r="AH5036" s="16" t="str">
        <f>IF(AND(B5036="Premier League",E5036="Live"),_xlfn.XLOOKUP(_xlfn.TEXTJOIN(" vs ",,C5036:D5036),Calendar!G:G,Calendar!B:B),IF(AND(B5036="Premier League",E5036="Highlights"),_xlfn.XLOOKUP(H5036,Calendar!O:O,Calendar!N:N,,-1),""))</f>
        <v/>
      </c>
    </row>
    <row r="5037" spans="34:34" x14ac:dyDescent="0.35">
      <c r="AH5037" s="16" t="str">
        <f>IF(AND(B5037="Premier League",E5037="Live"),_xlfn.XLOOKUP(_xlfn.TEXTJOIN(" vs ",,C5037:D5037),Calendar!G:G,Calendar!B:B),IF(AND(B5037="Premier League",E5037="Highlights"),_xlfn.XLOOKUP(H5037,Calendar!O:O,Calendar!N:N,,-1),""))</f>
        <v/>
      </c>
    </row>
    <row r="5038" spans="34:34" x14ac:dyDescent="0.35">
      <c r="AH5038" s="16" t="str">
        <f>IF(AND(B5038="Premier League",E5038="Live"),_xlfn.XLOOKUP(_xlfn.TEXTJOIN(" vs ",,C5038:D5038),Calendar!G:G,Calendar!B:B),IF(AND(B5038="Premier League",E5038="Highlights"),_xlfn.XLOOKUP(H5038,Calendar!O:O,Calendar!N:N,,-1),""))</f>
        <v/>
      </c>
    </row>
    <row r="5039" spans="34:34" x14ac:dyDescent="0.35">
      <c r="AH5039" s="16" t="str">
        <f>IF(AND(B5039="Premier League",E5039="Live"),_xlfn.XLOOKUP(_xlfn.TEXTJOIN(" vs ",,C5039:D5039),Calendar!G:G,Calendar!B:B),IF(AND(B5039="Premier League",E5039="Highlights"),_xlfn.XLOOKUP(H5039,Calendar!O:O,Calendar!N:N,,-1),""))</f>
        <v/>
      </c>
    </row>
    <row r="5040" spans="34:34" x14ac:dyDescent="0.35">
      <c r="AH5040" s="16" t="str">
        <f>IF(AND(B5040="Premier League",E5040="Live"),_xlfn.XLOOKUP(_xlfn.TEXTJOIN(" vs ",,C5040:D5040),Calendar!G:G,Calendar!B:B),IF(AND(B5040="Premier League",E5040="Highlights"),_xlfn.XLOOKUP(H5040,Calendar!O:O,Calendar!N:N,,-1),""))</f>
        <v/>
      </c>
    </row>
    <row r="5041" spans="34:34" x14ac:dyDescent="0.35">
      <c r="AH5041" s="16" t="str">
        <f>IF(AND(B5041="Premier League",E5041="Live"),_xlfn.XLOOKUP(_xlfn.TEXTJOIN(" vs ",,C5041:D5041),Calendar!G:G,Calendar!B:B),IF(AND(B5041="Premier League",E5041="Highlights"),_xlfn.XLOOKUP(H5041,Calendar!O:O,Calendar!N:N,,-1),""))</f>
        <v/>
      </c>
    </row>
    <row r="5042" spans="34:34" x14ac:dyDescent="0.35">
      <c r="AH5042" s="16" t="str">
        <f>IF(AND(B5042="Premier League",E5042="Live"),_xlfn.XLOOKUP(_xlfn.TEXTJOIN(" vs ",,C5042:D5042),Calendar!G:G,Calendar!B:B),IF(AND(B5042="Premier League",E5042="Highlights"),_xlfn.XLOOKUP(H5042,Calendar!O:O,Calendar!N:N,,-1),""))</f>
        <v/>
      </c>
    </row>
    <row r="5043" spans="34:34" x14ac:dyDescent="0.35">
      <c r="AH5043" s="16" t="str">
        <f>IF(AND(B5043="Premier League",E5043="Live"),_xlfn.XLOOKUP(_xlfn.TEXTJOIN(" vs ",,C5043:D5043),Calendar!G:G,Calendar!B:B),IF(AND(B5043="Premier League",E5043="Highlights"),_xlfn.XLOOKUP(H5043,Calendar!O:O,Calendar!N:N,,-1),""))</f>
        <v/>
      </c>
    </row>
    <row r="5044" spans="34:34" x14ac:dyDescent="0.35">
      <c r="AH5044" s="16" t="str">
        <f>IF(AND(B5044="Premier League",E5044="Live"),_xlfn.XLOOKUP(_xlfn.TEXTJOIN(" vs ",,C5044:D5044),Calendar!G:G,Calendar!B:B),IF(AND(B5044="Premier League",E5044="Highlights"),_xlfn.XLOOKUP(H5044,Calendar!O:O,Calendar!N:N,,-1),""))</f>
        <v/>
      </c>
    </row>
    <row r="5045" spans="34:34" x14ac:dyDescent="0.35">
      <c r="AH5045" s="16" t="str">
        <f>IF(AND(B5045="Premier League",E5045="Live"),_xlfn.XLOOKUP(_xlfn.TEXTJOIN(" vs ",,C5045:D5045),Calendar!G:G,Calendar!B:B),IF(AND(B5045="Premier League",E5045="Highlights"),_xlfn.XLOOKUP(H5045,Calendar!O:O,Calendar!N:N,,-1),""))</f>
        <v/>
      </c>
    </row>
    <row r="5046" spans="34:34" x14ac:dyDescent="0.35">
      <c r="AH5046" s="16" t="str">
        <f>IF(AND(B5046="Premier League",E5046="Live"),_xlfn.XLOOKUP(_xlfn.TEXTJOIN(" vs ",,C5046:D5046),Calendar!G:G,Calendar!B:B),IF(AND(B5046="Premier League",E5046="Highlights"),_xlfn.XLOOKUP(H5046,Calendar!O:O,Calendar!N:N,,-1),""))</f>
        <v/>
      </c>
    </row>
    <row r="5047" spans="34:34" x14ac:dyDescent="0.35">
      <c r="AH5047" s="16" t="str">
        <f>IF(AND(B5047="Premier League",E5047="Live"),_xlfn.XLOOKUP(_xlfn.TEXTJOIN(" vs ",,C5047:D5047),Calendar!G:G,Calendar!B:B),IF(AND(B5047="Premier League",E5047="Highlights"),_xlfn.XLOOKUP(H5047,Calendar!O:O,Calendar!N:N,,-1),""))</f>
        <v/>
      </c>
    </row>
    <row r="5048" spans="34:34" x14ac:dyDescent="0.35">
      <c r="AH5048" s="16" t="str">
        <f>IF(AND(B5048="Premier League",E5048="Live"),_xlfn.XLOOKUP(_xlfn.TEXTJOIN(" vs ",,C5048:D5048),Calendar!G:G,Calendar!B:B),IF(AND(B5048="Premier League",E5048="Highlights"),_xlfn.XLOOKUP(H5048,Calendar!O:O,Calendar!N:N,,-1),""))</f>
        <v/>
      </c>
    </row>
    <row r="5049" spans="34:34" x14ac:dyDescent="0.35">
      <c r="AH5049" s="16" t="str">
        <f>IF(AND(B5049="Premier League",E5049="Live"),_xlfn.XLOOKUP(_xlfn.TEXTJOIN(" vs ",,C5049:D5049),Calendar!G:G,Calendar!B:B),IF(AND(B5049="Premier League",E5049="Highlights"),_xlfn.XLOOKUP(H5049,Calendar!O:O,Calendar!N:N,,-1),""))</f>
        <v/>
      </c>
    </row>
    <row r="5050" spans="34:34" x14ac:dyDescent="0.35">
      <c r="AH5050" s="16" t="str">
        <f>IF(AND(B5050="Premier League",E5050="Live"),_xlfn.XLOOKUP(_xlfn.TEXTJOIN(" vs ",,C5050:D5050),Calendar!G:G,Calendar!B:B),IF(AND(B5050="Premier League",E5050="Highlights"),_xlfn.XLOOKUP(H5050,Calendar!O:O,Calendar!N:N,,-1),""))</f>
        <v/>
      </c>
    </row>
    <row r="5051" spans="34:34" x14ac:dyDescent="0.35">
      <c r="AH5051" s="16" t="str">
        <f>IF(AND(B5051="Premier League",E5051="Live"),_xlfn.XLOOKUP(_xlfn.TEXTJOIN(" vs ",,C5051:D5051),Calendar!G:G,Calendar!B:B),IF(AND(B5051="Premier League",E5051="Highlights"),_xlfn.XLOOKUP(H5051,Calendar!O:O,Calendar!N:N,,-1),""))</f>
        <v/>
      </c>
    </row>
    <row r="5052" spans="34:34" x14ac:dyDescent="0.35">
      <c r="AH5052" s="16" t="str">
        <f>IF(AND(B5052="Premier League",E5052="Live"),_xlfn.XLOOKUP(_xlfn.TEXTJOIN(" vs ",,C5052:D5052),Calendar!G:G,Calendar!B:B),IF(AND(B5052="Premier League",E5052="Highlights"),_xlfn.XLOOKUP(H5052,Calendar!O:O,Calendar!N:N,,-1),""))</f>
        <v/>
      </c>
    </row>
    <row r="5053" spans="34:34" x14ac:dyDescent="0.35">
      <c r="AH5053" s="16" t="str">
        <f>IF(AND(B5053="Premier League",E5053="Live"),_xlfn.XLOOKUP(_xlfn.TEXTJOIN(" vs ",,C5053:D5053),Calendar!G:G,Calendar!B:B),IF(AND(B5053="Premier League",E5053="Highlights"),_xlfn.XLOOKUP(H5053,Calendar!O:O,Calendar!N:N,,-1),""))</f>
        <v/>
      </c>
    </row>
    <row r="5054" spans="34:34" x14ac:dyDescent="0.35">
      <c r="AH5054" s="16" t="str">
        <f>IF(AND(B5054="Premier League",E5054="Live"),_xlfn.XLOOKUP(_xlfn.TEXTJOIN(" vs ",,C5054:D5054),Calendar!G:G,Calendar!B:B),IF(AND(B5054="Premier League",E5054="Highlights"),_xlfn.XLOOKUP(H5054,Calendar!O:O,Calendar!N:N,,-1),""))</f>
        <v/>
      </c>
    </row>
    <row r="5055" spans="34:34" x14ac:dyDescent="0.35">
      <c r="AH5055" s="16" t="str">
        <f>IF(AND(B5055="Premier League",E5055="Live"),_xlfn.XLOOKUP(_xlfn.TEXTJOIN(" vs ",,C5055:D5055),Calendar!G:G,Calendar!B:B),IF(AND(B5055="Premier League",E5055="Highlights"),_xlfn.XLOOKUP(H5055,Calendar!O:O,Calendar!N:N,,-1),""))</f>
        <v/>
      </c>
    </row>
    <row r="5056" spans="34:34" x14ac:dyDescent="0.35">
      <c r="AH5056" s="16" t="str">
        <f>IF(AND(B5056="Premier League",E5056="Live"),_xlfn.XLOOKUP(_xlfn.TEXTJOIN(" vs ",,C5056:D5056),Calendar!G:G,Calendar!B:B),IF(AND(B5056="Premier League",E5056="Highlights"),_xlfn.XLOOKUP(H5056,Calendar!O:O,Calendar!N:N,,-1),""))</f>
        <v/>
      </c>
    </row>
    <row r="5057" spans="34:34" x14ac:dyDescent="0.35">
      <c r="AH5057" s="16" t="str">
        <f>IF(AND(B5057="Premier League",E5057="Live"),_xlfn.XLOOKUP(_xlfn.TEXTJOIN(" vs ",,C5057:D5057),Calendar!G:G,Calendar!B:B),IF(AND(B5057="Premier League",E5057="Highlights"),_xlfn.XLOOKUP(H5057,Calendar!O:O,Calendar!N:N,,-1),""))</f>
        <v/>
      </c>
    </row>
    <row r="5058" spans="34:34" x14ac:dyDescent="0.35">
      <c r="AH5058" s="16" t="str">
        <f>IF(AND(B5058="Premier League",E5058="Live"),_xlfn.XLOOKUP(_xlfn.TEXTJOIN(" vs ",,C5058:D5058),Calendar!G:G,Calendar!B:B),IF(AND(B5058="Premier League",E5058="Highlights"),_xlfn.XLOOKUP(H5058,Calendar!O:O,Calendar!N:N,,-1),""))</f>
        <v/>
      </c>
    </row>
    <row r="5059" spans="34:34" x14ac:dyDescent="0.35">
      <c r="AH5059" s="16" t="str">
        <f>IF(AND(B5059="Premier League",E5059="Live"),_xlfn.XLOOKUP(_xlfn.TEXTJOIN(" vs ",,C5059:D5059),Calendar!G:G,Calendar!B:B),IF(AND(B5059="Premier League",E5059="Highlights"),_xlfn.XLOOKUP(H5059,Calendar!O:O,Calendar!N:N,,-1),""))</f>
        <v/>
      </c>
    </row>
    <row r="5060" spans="34:34" x14ac:dyDescent="0.35">
      <c r="AH5060" s="16" t="str">
        <f>IF(AND(B5060="Premier League",E5060="Live"),_xlfn.XLOOKUP(_xlfn.TEXTJOIN(" vs ",,C5060:D5060),Calendar!G:G,Calendar!B:B),IF(AND(B5060="Premier League",E5060="Highlights"),_xlfn.XLOOKUP(H5060,Calendar!O:O,Calendar!N:N,,-1),""))</f>
        <v/>
      </c>
    </row>
    <row r="5061" spans="34:34" x14ac:dyDescent="0.35">
      <c r="AH5061" s="16" t="str">
        <f>IF(AND(B5061="Premier League",E5061="Live"),_xlfn.XLOOKUP(_xlfn.TEXTJOIN(" vs ",,C5061:D5061),Calendar!G:G,Calendar!B:B),IF(AND(B5061="Premier League",E5061="Highlights"),_xlfn.XLOOKUP(H5061,Calendar!O:O,Calendar!N:N,,-1),""))</f>
        <v/>
      </c>
    </row>
    <row r="5062" spans="34:34" x14ac:dyDescent="0.35">
      <c r="AH5062" s="16" t="str">
        <f>IF(AND(B5062="Premier League",E5062="Live"),_xlfn.XLOOKUP(_xlfn.TEXTJOIN(" vs ",,C5062:D5062),Calendar!G:G,Calendar!B:B),IF(AND(B5062="Premier League",E5062="Highlights"),_xlfn.XLOOKUP(H5062,Calendar!O:O,Calendar!N:N,,-1),""))</f>
        <v/>
      </c>
    </row>
    <row r="5063" spans="34:34" x14ac:dyDescent="0.35">
      <c r="AH5063" s="16" t="str">
        <f>IF(AND(B5063="Premier League",E5063="Live"),_xlfn.XLOOKUP(_xlfn.TEXTJOIN(" vs ",,C5063:D5063),Calendar!G:G,Calendar!B:B),IF(AND(B5063="Premier League",E5063="Highlights"),_xlfn.XLOOKUP(H5063,Calendar!O:O,Calendar!N:N,,-1),""))</f>
        <v/>
      </c>
    </row>
    <row r="5064" spans="34:34" x14ac:dyDescent="0.35">
      <c r="AH5064" s="16" t="str">
        <f>IF(AND(B5064="Premier League",E5064="Live"),_xlfn.XLOOKUP(_xlfn.TEXTJOIN(" vs ",,C5064:D5064),Calendar!G:G,Calendar!B:B),IF(AND(B5064="Premier League",E5064="Highlights"),_xlfn.XLOOKUP(H5064,Calendar!O:O,Calendar!N:N,,-1),""))</f>
        <v/>
      </c>
    </row>
    <row r="5065" spans="34:34" x14ac:dyDescent="0.35">
      <c r="AH5065" s="16" t="str">
        <f>IF(AND(B5065="Premier League",E5065="Live"),_xlfn.XLOOKUP(_xlfn.TEXTJOIN(" vs ",,C5065:D5065),Calendar!G:G,Calendar!B:B),IF(AND(B5065="Premier League",E5065="Highlights"),_xlfn.XLOOKUP(H5065,Calendar!O:O,Calendar!N:N,,-1),""))</f>
        <v/>
      </c>
    </row>
    <row r="5066" spans="34:34" x14ac:dyDescent="0.35">
      <c r="AH5066" s="16" t="str">
        <f>IF(AND(B5066="Premier League",E5066="Live"),_xlfn.XLOOKUP(_xlfn.TEXTJOIN(" vs ",,C5066:D5066),Calendar!G:G,Calendar!B:B),IF(AND(B5066="Premier League",E5066="Highlights"),_xlfn.XLOOKUP(H5066,Calendar!O:O,Calendar!N:N,,-1),""))</f>
        <v/>
      </c>
    </row>
    <row r="5067" spans="34:34" x14ac:dyDescent="0.35">
      <c r="AH5067" s="16" t="str">
        <f>IF(AND(B5067="Premier League",E5067="Live"),_xlfn.XLOOKUP(_xlfn.TEXTJOIN(" vs ",,C5067:D5067),Calendar!G:G,Calendar!B:B),IF(AND(B5067="Premier League",E5067="Highlights"),_xlfn.XLOOKUP(H5067,Calendar!O:O,Calendar!N:N,,-1),""))</f>
        <v/>
      </c>
    </row>
    <row r="5068" spans="34:34" x14ac:dyDescent="0.35">
      <c r="AH5068" s="16" t="str">
        <f>IF(AND(B5068="Premier League",E5068="Live"),_xlfn.XLOOKUP(_xlfn.TEXTJOIN(" vs ",,C5068:D5068),Calendar!G:G,Calendar!B:B),IF(AND(B5068="Premier League",E5068="Highlights"),_xlfn.XLOOKUP(H5068,Calendar!O:O,Calendar!N:N,,-1),""))</f>
        <v/>
      </c>
    </row>
    <row r="5069" spans="34:34" x14ac:dyDescent="0.35">
      <c r="AH5069" s="16" t="str">
        <f>IF(AND(B5069="Premier League",E5069="Live"),_xlfn.XLOOKUP(_xlfn.TEXTJOIN(" vs ",,C5069:D5069),Calendar!G:G,Calendar!B:B),IF(AND(B5069="Premier League",E5069="Highlights"),_xlfn.XLOOKUP(H5069,Calendar!O:O,Calendar!N:N,,-1),""))</f>
        <v/>
      </c>
    </row>
    <row r="5070" spans="34:34" x14ac:dyDescent="0.35">
      <c r="AH5070" s="16" t="str">
        <f>IF(AND(B5070="Premier League",E5070="Live"),_xlfn.XLOOKUP(_xlfn.TEXTJOIN(" vs ",,C5070:D5070),Calendar!G:G,Calendar!B:B),IF(AND(B5070="Premier League",E5070="Highlights"),_xlfn.XLOOKUP(H5070,Calendar!O:O,Calendar!N:N,,-1),""))</f>
        <v/>
      </c>
    </row>
    <row r="5071" spans="34:34" x14ac:dyDescent="0.35">
      <c r="AH5071" s="16" t="str">
        <f>IF(AND(B5071="Premier League",E5071="Live"),_xlfn.XLOOKUP(_xlfn.TEXTJOIN(" vs ",,C5071:D5071),Calendar!G:G,Calendar!B:B),IF(AND(B5071="Premier League",E5071="Highlights"),_xlfn.XLOOKUP(H5071,Calendar!O:O,Calendar!N:N,,-1),""))</f>
        <v/>
      </c>
    </row>
    <row r="5072" spans="34:34" x14ac:dyDescent="0.35">
      <c r="AH5072" s="16" t="str">
        <f>IF(AND(B5072="Premier League",E5072="Live"),_xlfn.XLOOKUP(_xlfn.TEXTJOIN(" vs ",,C5072:D5072),Calendar!G:G,Calendar!B:B),IF(AND(B5072="Premier League",E5072="Highlights"),_xlfn.XLOOKUP(H5072,Calendar!O:O,Calendar!N:N,,-1),""))</f>
        <v/>
      </c>
    </row>
    <row r="5073" spans="34:34" x14ac:dyDescent="0.35">
      <c r="AH5073" s="16" t="str">
        <f>IF(AND(B5073="Premier League",E5073="Live"),_xlfn.XLOOKUP(_xlfn.TEXTJOIN(" vs ",,C5073:D5073),Calendar!G:G,Calendar!B:B),IF(AND(B5073="Premier League",E5073="Highlights"),_xlfn.XLOOKUP(H5073,Calendar!O:O,Calendar!N:N,,-1),""))</f>
        <v/>
      </c>
    </row>
    <row r="5074" spans="34:34" x14ac:dyDescent="0.35">
      <c r="AH5074" s="16" t="str">
        <f>IF(AND(B5074="Premier League",E5074="Live"),_xlfn.XLOOKUP(_xlfn.TEXTJOIN(" vs ",,C5074:D5074),Calendar!G:G,Calendar!B:B),IF(AND(B5074="Premier League",E5074="Highlights"),_xlfn.XLOOKUP(H5074,Calendar!O:O,Calendar!N:N,,-1),""))</f>
        <v/>
      </c>
    </row>
    <row r="5075" spans="34:34" x14ac:dyDescent="0.35">
      <c r="AH5075" s="16" t="str">
        <f>IF(AND(B5075="Premier League",E5075="Live"),_xlfn.XLOOKUP(_xlfn.TEXTJOIN(" vs ",,C5075:D5075),Calendar!G:G,Calendar!B:B),IF(AND(B5075="Premier League",E5075="Highlights"),_xlfn.XLOOKUP(H5075,Calendar!O:O,Calendar!N:N,,-1),""))</f>
        <v/>
      </c>
    </row>
    <row r="5076" spans="34:34" x14ac:dyDescent="0.35">
      <c r="AH5076" s="16" t="str">
        <f>IF(AND(B5076="Premier League",E5076="Live"),_xlfn.XLOOKUP(_xlfn.TEXTJOIN(" vs ",,C5076:D5076),Calendar!G:G,Calendar!B:B),IF(AND(B5076="Premier League",E5076="Highlights"),_xlfn.XLOOKUP(H5076,Calendar!O:O,Calendar!N:N,,-1),""))</f>
        <v/>
      </c>
    </row>
    <row r="5077" spans="34:34" x14ac:dyDescent="0.35">
      <c r="AH5077" s="16" t="str">
        <f>IF(AND(B5077="Premier League",E5077="Live"),_xlfn.XLOOKUP(_xlfn.TEXTJOIN(" vs ",,C5077:D5077),Calendar!G:G,Calendar!B:B),IF(AND(B5077="Premier League",E5077="Highlights"),_xlfn.XLOOKUP(H5077,Calendar!O:O,Calendar!N:N,,-1),""))</f>
        <v/>
      </c>
    </row>
    <row r="5078" spans="34:34" x14ac:dyDescent="0.35">
      <c r="AH5078" s="16" t="str">
        <f>IF(AND(B5078="Premier League",E5078="Live"),_xlfn.XLOOKUP(_xlfn.TEXTJOIN(" vs ",,C5078:D5078),Calendar!G:G,Calendar!B:B),IF(AND(B5078="Premier League",E5078="Highlights"),_xlfn.XLOOKUP(H5078,Calendar!O:O,Calendar!N:N,,-1),""))</f>
        <v/>
      </c>
    </row>
    <row r="5079" spans="34:34" x14ac:dyDescent="0.35">
      <c r="AH5079" s="16" t="str">
        <f>IF(AND(B5079="Premier League",E5079="Live"),_xlfn.XLOOKUP(_xlfn.TEXTJOIN(" vs ",,C5079:D5079),Calendar!G:G,Calendar!B:B),IF(AND(B5079="Premier League",E5079="Highlights"),_xlfn.XLOOKUP(H5079,Calendar!O:O,Calendar!N:N,,-1),""))</f>
        <v/>
      </c>
    </row>
    <row r="5080" spans="34:34" x14ac:dyDescent="0.35">
      <c r="AH5080" s="16" t="str">
        <f>IF(AND(B5080="Premier League",E5080="Live"),_xlfn.XLOOKUP(_xlfn.TEXTJOIN(" vs ",,C5080:D5080),Calendar!G:G,Calendar!B:B),IF(AND(B5080="Premier League",E5080="Highlights"),_xlfn.XLOOKUP(H5080,Calendar!O:O,Calendar!N:N,,-1),""))</f>
        <v/>
      </c>
    </row>
    <row r="5081" spans="34:34" x14ac:dyDescent="0.35">
      <c r="AH5081" s="16" t="str">
        <f>IF(AND(B5081="Premier League",E5081="Live"),_xlfn.XLOOKUP(_xlfn.TEXTJOIN(" vs ",,C5081:D5081),Calendar!G:G,Calendar!B:B),IF(AND(B5081="Premier League",E5081="Highlights"),_xlfn.XLOOKUP(H5081,Calendar!O:O,Calendar!N:N,,-1),""))</f>
        <v/>
      </c>
    </row>
    <row r="5082" spans="34:34" x14ac:dyDescent="0.35">
      <c r="AH5082" s="16" t="str">
        <f>IF(AND(B5082="Premier League",E5082="Live"),_xlfn.XLOOKUP(_xlfn.TEXTJOIN(" vs ",,C5082:D5082),Calendar!G:G,Calendar!B:B),IF(AND(B5082="Premier League",E5082="Highlights"),_xlfn.XLOOKUP(H5082,Calendar!O:O,Calendar!N:N,,-1),""))</f>
        <v/>
      </c>
    </row>
    <row r="5083" spans="34:34" x14ac:dyDescent="0.35">
      <c r="AH5083" s="16" t="str">
        <f>IF(AND(B5083="Premier League",E5083="Live"),_xlfn.XLOOKUP(_xlfn.TEXTJOIN(" vs ",,C5083:D5083),Calendar!G:G,Calendar!B:B),IF(AND(B5083="Premier League",E5083="Highlights"),_xlfn.XLOOKUP(H5083,Calendar!O:O,Calendar!N:N,,-1),""))</f>
        <v/>
      </c>
    </row>
    <row r="5084" spans="34:34" x14ac:dyDescent="0.35">
      <c r="AH5084" s="16" t="str">
        <f>IF(AND(B5084="Premier League",E5084="Live"),_xlfn.XLOOKUP(_xlfn.TEXTJOIN(" vs ",,C5084:D5084),Calendar!G:G,Calendar!B:B),IF(AND(B5084="Premier League",E5084="Highlights"),_xlfn.XLOOKUP(H5084,Calendar!O:O,Calendar!N:N,,-1),""))</f>
        <v/>
      </c>
    </row>
    <row r="5085" spans="34:34" x14ac:dyDescent="0.35">
      <c r="AH5085" s="16" t="str">
        <f>IF(AND(B5085="Premier League",E5085="Live"),_xlfn.XLOOKUP(_xlfn.TEXTJOIN(" vs ",,C5085:D5085),Calendar!G:G,Calendar!B:B),IF(AND(B5085="Premier League",E5085="Highlights"),_xlfn.XLOOKUP(H5085,Calendar!O:O,Calendar!N:N,,-1),""))</f>
        <v/>
      </c>
    </row>
    <row r="5086" spans="34:34" x14ac:dyDescent="0.35">
      <c r="AH5086" s="16" t="str">
        <f>IF(AND(B5086="Premier League",E5086="Live"),_xlfn.XLOOKUP(_xlfn.TEXTJOIN(" vs ",,C5086:D5086),Calendar!G:G,Calendar!B:B),IF(AND(B5086="Premier League",E5086="Highlights"),_xlfn.XLOOKUP(H5086,Calendar!O:O,Calendar!N:N,,-1),""))</f>
        <v/>
      </c>
    </row>
    <row r="5087" spans="34:34" x14ac:dyDescent="0.35">
      <c r="AH5087" s="16" t="str">
        <f>IF(AND(B5087="Premier League",E5087="Live"),_xlfn.XLOOKUP(_xlfn.TEXTJOIN(" vs ",,C5087:D5087),Calendar!G:G,Calendar!B:B),IF(AND(B5087="Premier League",E5087="Highlights"),_xlfn.XLOOKUP(H5087,Calendar!O:O,Calendar!N:N,,-1),""))</f>
        <v/>
      </c>
    </row>
    <row r="5088" spans="34:34" x14ac:dyDescent="0.35">
      <c r="AH5088" s="16" t="str">
        <f>IF(AND(B5088="Premier League",E5088="Live"),_xlfn.XLOOKUP(_xlfn.TEXTJOIN(" vs ",,C5088:D5088),Calendar!G:G,Calendar!B:B),IF(AND(B5088="Premier League",E5088="Highlights"),_xlfn.XLOOKUP(H5088,Calendar!O:O,Calendar!N:N,,-1),""))</f>
        <v/>
      </c>
    </row>
    <row r="5089" spans="34:34" x14ac:dyDescent="0.35">
      <c r="AH5089" s="16" t="str">
        <f>IF(AND(B5089="Premier League",E5089="Live"),_xlfn.XLOOKUP(_xlfn.TEXTJOIN(" vs ",,C5089:D5089),Calendar!G:G,Calendar!B:B),IF(AND(B5089="Premier League",E5089="Highlights"),_xlfn.XLOOKUP(H5089,Calendar!O:O,Calendar!N:N,,-1),""))</f>
        <v/>
      </c>
    </row>
    <row r="5090" spans="34:34" x14ac:dyDescent="0.35">
      <c r="AH5090" s="16" t="str">
        <f>IF(AND(B5090="Premier League",E5090="Live"),_xlfn.XLOOKUP(_xlfn.TEXTJOIN(" vs ",,C5090:D5090),Calendar!G:G,Calendar!B:B),IF(AND(B5090="Premier League",E5090="Highlights"),_xlfn.XLOOKUP(H5090,Calendar!O:O,Calendar!N:N,,-1),""))</f>
        <v/>
      </c>
    </row>
    <row r="5091" spans="34:34" x14ac:dyDescent="0.35">
      <c r="AH5091" s="16" t="str">
        <f>IF(AND(B5091="Premier League",E5091="Live"),_xlfn.XLOOKUP(_xlfn.TEXTJOIN(" vs ",,C5091:D5091),Calendar!G:G,Calendar!B:B),IF(AND(B5091="Premier League",E5091="Highlights"),_xlfn.XLOOKUP(H5091,Calendar!O:O,Calendar!N:N,,-1),""))</f>
        <v/>
      </c>
    </row>
    <row r="5092" spans="34:34" x14ac:dyDescent="0.35">
      <c r="AH5092" s="16" t="str">
        <f>IF(AND(B5092="Premier League",E5092="Live"),_xlfn.XLOOKUP(_xlfn.TEXTJOIN(" vs ",,C5092:D5092),Calendar!G:G,Calendar!B:B),IF(AND(B5092="Premier League",E5092="Highlights"),_xlfn.XLOOKUP(H5092,Calendar!O:O,Calendar!N:N,,-1),""))</f>
        <v/>
      </c>
    </row>
    <row r="5093" spans="34:34" x14ac:dyDescent="0.35">
      <c r="AH5093" s="16" t="str">
        <f>IF(AND(B5093="Premier League",E5093="Live"),_xlfn.XLOOKUP(_xlfn.TEXTJOIN(" vs ",,C5093:D5093),Calendar!G:G,Calendar!B:B),IF(AND(B5093="Premier League",E5093="Highlights"),_xlfn.XLOOKUP(H5093,Calendar!O:O,Calendar!N:N,,-1),""))</f>
        <v/>
      </c>
    </row>
    <row r="5094" spans="34:34" x14ac:dyDescent="0.35">
      <c r="AH5094" s="16" t="str">
        <f>IF(AND(B5094="Premier League",E5094="Live"),_xlfn.XLOOKUP(_xlfn.TEXTJOIN(" vs ",,C5094:D5094),Calendar!G:G,Calendar!B:B),IF(AND(B5094="Premier League",E5094="Highlights"),_xlfn.XLOOKUP(H5094,Calendar!O:O,Calendar!N:N,,-1),""))</f>
        <v/>
      </c>
    </row>
    <row r="5095" spans="34:34" x14ac:dyDescent="0.35">
      <c r="AH5095" s="16" t="str">
        <f>IF(AND(B5095="Premier League",E5095="Live"),_xlfn.XLOOKUP(_xlfn.TEXTJOIN(" vs ",,C5095:D5095),Calendar!G:G,Calendar!B:B),IF(AND(B5095="Premier League",E5095="Highlights"),_xlfn.XLOOKUP(H5095,Calendar!O:O,Calendar!N:N,,-1),""))</f>
        <v/>
      </c>
    </row>
    <row r="5096" spans="34:34" x14ac:dyDescent="0.35">
      <c r="AH5096" s="16" t="str">
        <f>IF(AND(B5096="Premier League",E5096="Live"),_xlfn.XLOOKUP(_xlfn.TEXTJOIN(" vs ",,C5096:D5096),Calendar!G:G,Calendar!B:B),IF(AND(B5096="Premier League",E5096="Highlights"),_xlfn.XLOOKUP(H5096,Calendar!O:O,Calendar!N:N,,-1),""))</f>
        <v/>
      </c>
    </row>
    <row r="5097" spans="34:34" x14ac:dyDescent="0.35">
      <c r="AH5097" s="16" t="str">
        <f>IF(AND(B5097="Premier League",E5097="Live"),_xlfn.XLOOKUP(_xlfn.TEXTJOIN(" vs ",,C5097:D5097),Calendar!G:G,Calendar!B:B),IF(AND(B5097="Premier League",E5097="Highlights"),_xlfn.XLOOKUP(H5097,Calendar!O:O,Calendar!N:N,,-1),""))</f>
        <v/>
      </c>
    </row>
    <row r="5098" spans="34:34" x14ac:dyDescent="0.35">
      <c r="AH5098" s="16" t="str">
        <f>IF(AND(B5098="Premier League",E5098="Live"),_xlfn.XLOOKUP(_xlfn.TEXTJOIN(" vs ",,C5098:D5098),Calendar!G:G,Calendar!B:B),IF(AND(B5098="Premier League",E5098="Highlights"),_xlfn.XLOOKUP(H5098,Calendar!O:O,Calendar!N:N,,-1),""))</f>
        <v/>
      </c>
    </row>
    <row r="5099" spans="34:34" x14ac:dyDescent="0.35">
      <c r="AH5099" s="16" t="str">
        <f>IF(AND(B5099="Premier League",E5099="Live"),_xlfn.XLOOKUP(_xlfn.TEXTJOIN(" vs ",,C5099:D5099),Calendar!G:G,Calendar!B:B),IF(AND(B5099="Premier League",E5099="Highlights"),_xlfn.XLOOKUP(H5099,Calendar!O:O,Calendar!N:N,,-1),""))</f>
        <v/>
      </c>
    </row>
    <row r="5100" spans="34:34" x14ac:dyDescent="0.35">
      <c r="AH5100" s="16" t="str">
        <f>IF(AND(B5100="Premier League",E5100="Live"),_xlfn.XLOOKUP(_xlfn.TEXTJOIN(" vs ",,C5100:D5100),Calendar!G:G,Calendar!B:B),IF(AND(B5100="Premier League",E5100="Highlights"),_xlfn.XLOOKUP(H5100,Calendar!O:O,Calendar!N:N,,-1),""))</f>
        <v/>
      </c>
    </row>
    <row r="5101" spans="34:34" x14ac:dyDescent="0.35">
      <c r="AH5101" s="16" t="str">
        <f>IF(AND(B5101="Premier League",E5101="Live"),_xlfn.XLOOKUP(_xlfn.TEXTJOIN(" vs ",,C5101:D5101),Calendar!G:G,Calendar!B:B),IF(AND(B5101="Premier League",E5101="Highlights"),_xlfn.XLOOKUP(H5101,Calendar!O:O,Calendar!N:N,,-1),""))</f>
        <v/>
      </c>
    </row>
    <row r="5102" spans="34:34" x14ac:dyDescent="0.35">
      <c r="AH5102" s="16" t="str">
        <f>IF(AND(B5102="Premier League",E5102="Live"),_xlfn.XLOOKUP(_xlfn.TEXTJOIN(" vs ",,C5102:D5102),Calendar!G:G,Calendar!B:B),IF(AND(B5102="Premier League",E5102="Highlights"),_xlfn.XLOOKUP(H5102,Calendar!O:O,Calendar!N:N,,-1),""))</f>
        <v/>
      </c>
    </row>
    <row r="5103" spans="34:34" x14ac:dyDescent="0.35">
      <c r="AH5103" s="16" t="str">
        <f>IF(AND(B5103="Premier League",E5103="Live"),_xlfn.XLOOKUP(_xlfn.TEXTJOIN(" vs ",,C5103:D5103),Calendar!G:G,Calendar!B:B),IF(AND(B5103="Premier League",E5103="Highlights"),_xlfn.XLOOKUP(H5103,Calendar!O:O,Calendar!N:N,,-1),""))</f>
        <v/>
      </c>
    </row>
    <row r="5104" spans="34:34" x14ac:dyDescent="0.35">
      <c r="AH5104" s="16" t="str">
        <f>IF(AND(B5104="Premier League",E5104="Live"),_xlfn.XLOOKUP(_xlfn.TEXTJOIN(" vs ",,C5104:D5104),Calendar!G:G,Calendar!B:B),IF(AND(B5104="Premier League",E5104="Highlights"),_xlfn.XLOOKUP(H5104,Calendar!O:O,Calendar!N:N,,-1),""))</f>
        <v/>
      </c>
    </row>
    <row r="5105" spans="34:34" x14ac:dyDescent="0.35">
      <c r="AH5105" s="16" t="str">
        <f>IF(AND(B5105="Premier League",E5105="Live"),_xlfn.XLOOKUP(_xlfn.TEXTJOIN(" vs ",,C5105:D5105),Calendar!G:G,Calendar!B:B),IF(AND(B5105="Premier League",E5105="Highlights"),_xlfn.XLOOKUP(H5105,Calendar!O:O,Calendar!N:N,,-1),""))</f>
        <v/>
      </c>
    </row>
    <row r="5106" spans="34:34" x14ac:dyDescent="0.35">
      <c r="AH5106" s="16" t="str">
        <f>IF(AND(B5106="Premier League",E5106="Live"),_xlfn.XLOOKUP(_xlfn.TEXTJOIN(" vs ",,C5106:D5106),Calendar!G:G,Calendar!B:B),IF(AND(B5106="Premier League",E5106="Highlights"),_xlfn.XLOOKUP(H5106,Calendar!O:O,Calendar!N:N,,-1),""))</f>
        <v/>
      </c>
    </row>
    <row r="5107" spans="34:34" x14ac:dyDescent="0.35">
      <c r="AH5107" s="16" t="str">
        <f>IF(AND(B5107="Premier League",E5107="Live"),_xlfn.XLOOKUP(_xlfn.TEXTJOIN(" vs ",,C5107:D5107),Calendar!G:G,Calendar!B:B),IF(AND(B5107="Premier League",E5107="Highlights"),_xlfn.XLOOKUP(H5107,Calendar!O:O,Calendar!N:N,,-1),""))</f>
        <v/>
      </c>
    </row>
    <row r="5108" spans="34:34" x14ac:dyDescent="0.35">
      <c r="AH5108" s="16" t="str">
        <f>IF(AND(B5108="Premier League",E5108="Live"),_xlfn.XLOOKUP(_xlfn.TEXTJOIN(" vs ",,C5108:D5108),Calendar!G:G,Calendar!B:B),IF(AND(B5108="Premier League",E5108="Highlights"),_xlfn.XLOOKUP(H5108,Calendar!O:O,Calendar!N:N,,-1),""))</f>
        <v/>
      </c>
    </row>
    <row r="5109" spans="34:34" x14ac:dyDescent="0.35">
      <c r="AH5109" s="16" t="str">
        <f>IF(AND(B5109="Premier League",E5109="Live"),_xlfn.XLOOKUP(_xlfn.TEXTJOIN(" vs ",,C5109:D5109),Calendar!G:G,Calendar!B:B),IF(AND(B5109="Premier League",E5109="Highlights"),_xlfn.XLOOKUP(H5109,Calendar!O:O,Calendar!N:N,,-1),""))</f>
        <v/>
      </c>
    </row>
    <row r="5110" spans="34:34" x14ac:dyDescent="0.35">
      <c r="AH5110" s="16" t="str">
        <f>IF(AND(B5110="Premier League",E5110="Live"),_xlfn.XLOOKUP(_xlfn.TEXTJOIN(" vs ",,C5110:D5110),Calendar!G:G,Calendar!B:B),IF(AND(B5110="Premier League",E5110="Highlights"),_xlfn.XLOOKUP(H5110,Calendar!O:O,Calendar!N:N,,-1),""))</f>
        <v/>
      </c>
    </row>
    <row r="5111" spans="34:34" x14ac:dyDescent="0.35">
      <c r="AH5111" s="16" t="str">
        <f>IF(AND(B5111="Premier League",E5111="Live"),_xlfn.XLOOKUP(_xlfn.TEXTJOIN(" vs ",,C5111:D5111),Calendar!G:G,Calendar!B:B),IF(AND(B5111="Premier League",E5111="Highlights"),_xlfn.XLOOKUP(H5111,Calendar!O:O,Calendar!N:N,,-1),""))</f>
        <v/>
      </c>
    </row>
    <row r="5112" spans="34:34" x14ac:dyDescent="0.35">
      <c r="AH5112" s="16" t="str">
        <f>IF(AND(B5112="Premier League",E5112="Live"),_xlfn.XLOOKUP(_xlfn.TEXTJOIN(" vs ",,C5112:D5112),Calendar!G:G,Calendar!B:B),IF(AND(B5112="Premier League",E5112="Highlights"),_xlfn.XLOOKUP(H5112,Calendar!O:O,Calendar!N:N,,-1),""))</f>
        <v/>
      </c>
    </row>
    <row r="5113" spans="34:34" x14ac:dyDescent="0.35">
      <c r="AH5113" s="16" t="str">
        <f>IF(AND(B5113="Premier League",E5113="Live"),_xlfn.XLOOKUP(_xlfn.TEXTJOIN(" vs ",,C5113:D5113),Calendar!G:G,Calendar!B:B),IF(AND(B5113="Premier League",E5113="Highlights"),_xlfn.XLOOKUP(H5113,Calendar!O:O,Calendar!N:N,,-1),""))</f>
        <v/>
      </c>
    </row>
    <row r="5114" spans="34:34" x14ac:dyDescent="0.35">
      <c r="AH5114" s="16" t="str">
        <f>IF(AND(B5114="Premier League",E5114="Live"),_xlfn.XLOOKUP(_xlfn.TEXTJOIN(" vs ",,C5114:D5114),Calendar!G:G,Calendar!B:B),IF(AND(B5114="Premier League",E5114="Highlights"),_xlfn.XLOOKUP(H5114,Calendar!O:O,Calendar!N:N,,-1),""))</f>
        <v/>
      </c>
    </row>
    <row r="5115" spans="34:34" x14ac:dyDescent="0.35">
      <c r="AH5115" s="16" t="str">
        <f>IF(AND(B5115="Premier League",E5115="Live"),_xlfn.XLOOKUP(_xlfn.TEXTJOIN(" vs ",,C5115:D5115),Calendar!G:G,Calendar!B:B),IF(AND(B5115="Premier League",E5115="Highlights"),_xlfn.XLOOKUP(H5115,Calendar!O:O,Calendar!N:N,,-1),""))</f>
        <v/>
      </c>
    </row>
    <row r="5116" spans="34:34" x14ac:dyDescent="0.35">
      <c r="AH5116" s="16" t="str">
        <f>IF(AND(B5116="Premier League",E5116="Live"),_xlfn.XLOOKUP(_xlfn.TEXTJOIN(" vs ",,C5116:D5116),Calendar!G:G,Calendar!B:B),IF(AND(B5116="Premier League",E5116="Highlights"),_xlfn.XLOOKUP(H5116,Calendar!O:O,Calendar!N:N,,-1),""))</f>
        <v/>
      </c>
    </row>
    <row r="5117" spans="34:34" x14ac:dyDescent="0.35">
      <c r="AH5117" s="16" t="str">
        <f>IF(AND(B5117="Premier League",E5117="Live"),_xlfn.XLOOKUP(_xlfn.TEXTJOIN(" vs ",,C5117:D5117),Calendar!G:G,Calendar!B:B),IF(AND(B5117="Premier League",E5117="Highlights"),_xlfn.XLOOKUP(H5117,Calendar!O:O,Calendar!N:N,,-1),""))</f>
        <v/>
      </c>
    </row>
    <row r="5118" spans="34:34" x14ac:dyDescent="0.35">
      <c r="AH5118" s="16" t="str">
        <f>IF(AND(B5118="Premier League",E5118="Live"),_xlfn.XLOOKUP(_xlfn.TEXTJOIN(" vs ",,C5118:D5118),Calendar!G:G,Calendar!B:B),IF(AND(B5118="Premier League",E5118="Highlights"),_xlfn.XLOOKUP(H5118,Calendar!O:O,Calendar!N:N,,-1),""))</f>
        <v/>
      </c>
    </row>
    <row r="5119" spans="34:34" x14ac:dyDescent="0.35">
      <c r="AH5119" s="16" t="str">
        <f>IF(AND(B5119="Premier League",E5119="Live"),_xlfn.XLOOKUP(_xlfn.TEXTJOIN(" vs ",,C5119:D5119),Calendar!G:G,Calendar!B:B),IF(AND(B5119="Premier League",E5119="Highlights"),_xlfn.XLOOKUP(H5119,Calendar!O:O,Calendar!N:N,,-1),""))</f>
        <v/>
      </c>
    </row>
    <row r="5120" spans="34:34" x14ac:dyDescent="0.35">
      <c r="AH5120" s="16" t="str">
        <f>IF(AND(B5120="Premier League",E5120="Live"),_xlfn.XLOOKUP(_xlfn.TEXTJOIN(" vs ",,C5120:D5120),Calendar!G:G,Calendar!B:B),IF(AND(B5120="Premier League",E5120="Highlights"),_xlfn.XLOOKUP(H5120,Calendar!O:O,Calendar!N:N,,-1),""))</f>
        <v/>
      </c>
    </row>
    <row r="5121" spans="34:34" x14ac:dyDescent="0.35">
      <c r="AH5121" s="16" t="str">
        <f>IF(AND(B5121="Premier League",E5121="Live"),_xlfn.XLOOKUP(_xlfn.TEXTJOIN(" vs ",,C5121:D5121),Calendar!G:G,Calendar!B:B),IF(AND(B5121="Premier League",E5121="Highlights"),_xlfn.XLOOKUP(H5121,Calendar!O:O,Calendar!N:N,,-1),""))</f>
        <v/>
      </c>
    </row>
    <row r="5122" spans="34:34" x14ac:dyDescent="0.35">
      <c r="AH5122" s="16" t="str">
        <f>IF(AND(B5122="Premier League",E5122="Live"),_xlfn.XLOOKUP(_xlfn.TEXTJOIN(" vs ",,C5122:D5122),Calendar!G:G,Calendar!B:B),IF(AND(B5122="Premier League",E5122="Highlights"),_xlfn.XLOOKUP(H5122,Calendar!O:O,Calendar!N:N,,-1),""))</f>
        <v/>
      </c>
    </row>
    <row r="5123" spans="34:34" x14ac:dyDescent="0.35">
      <c r="AH5123" s="16" t="str">
        <f>IF(AND(B5123="Premier League",E5123="Live"),_xlfn.XLOOKUP(_xlfn.TEXTJOIN(" vs ",,C5123:D5123),Calendar!G:G,Calendar!B:B),IF(AND(B5123="Premier League",E5123="Highlights"),_xlfn.XLOOKUP(H5123,Calendar!O:O,Calendar!N:N,,-1),""))</f>
        <v/>
      </c>
    </row>
    <row r="5124" spans="34:34" x14ac:dyDescent="0.35">
      <c r="AH5124" s="16" t="str">
        <f>IF(AND(B5124="Premier League",E5124="Live"),_xlfn.XLOOKUP(_xlfn.TEXTJOIN(" vs ",,C5124:D5124),Calendar!G:G,Calendar!B:B),IF(AND(B5124="Premier League",E5124="Highlights"),_xlfn.XLOOKUP(H5124,Calendar!O:O,Calendar!N:N,,-1),""))</f>
        <v/>
      </c>
    </row>
    <row r="5125" spans="34:34" x14ac:dyDescent="0.35">
      <c r="AH5125" s="16" t="str">
        <f>IF(AND(B5125="Premier League",E5125="Live"),_xlfn.XLOOKUP(_xlfn.TEXTJOIN(" vs ",,C5125:D5125),Calendar!G:G,Calendar!B:B),IF(AND(B5125="Premier League",E5125="Highlights"),_xlfn.XLOOKUP(H5125,Calendar!O:O,Calendar!N:N,,-1),""))</f>
        <v/>
      </c>
    </row>
    <row r="5126" spans="34:34" x14ac:dyDescent="0.35">
      <c r="AH5126" s="16" t="str">
        <f>IF(AND(B5126="Premier League",E5126="Live"),_xlfn.XLOOKUP(_xlfn.TEXTJOIN(" vs ",,C5126:D5126),Calendar!G:G,Calendar!B:B),IF(AND(B5126="Premier League",E5126="Highlights"),_xlfn.XLOOKUP(H5126,Calendar!O:O,Calendar!N:N,,-1),""))</f>
        <v/>
      </c>
    </row>
    <row r="5127" spans="34:34" x14ac:dyDescent="0.35">
      <c r="AH5127" s="16" t="str">
        <f>IF(AND(B5127="Premier League",E5127="Live"),_xlfn.XLOOKUP(_xlfn.TEXTJOIN(" vs ",,C5127:D5127),Calendar!G:G,Calendar!B:B),IF(AND(B5127="Premier League",E5127="Highlights"),_xlfn.XLOOKUP(H5127,Calendar!O:O,Calendar!N:N,,-1),""))</f>
        <v/>
      </c>
    </row>
    <row r="5128" spans="34:34" x14ac:dyDescent="0.35">
      <c r="AH5128" s="16" t="str">
        <f>IF(AND(B5128="Premier League",E5128="Live"),_xlfn.XLOOKUP(_xlfn.TEXTJOIN(" vs ",,C5128:D5128),Calendar!G:G,Calendar!B:B),IF(AND(B5128="Premier League",E5128="Highlights"),_xlfn.XLOOKUP(H5128,Calendar!O:O,Calendar!N:N,,-1),""))</f>
        <v/>
      </c>
    </row>
    <row r="5129" spans="34:34" x14ac:dyDescent="0.35">
      <c r="AH5129" s="16" t="str">
        <f>IF(AND(B5129="Premier League",E5129="Live"),_xlfn.XLOOKUP(_xlfn.TEXTJOIN(" vs ",,C5129:D5129),Calendar!G:G,Calendar!B:B),IF(AND(B5129="Premier League",E5129="Highlights"),_xlfn.XLOOKUP(H5129,Calendar!O:O,Calendar!N:N,,-1),""))</f>
        <v/>
      </c>
    </row>
    <row r="5130" spans="34:34" x14ac:dyDescent="0.35">
      <c r="AH5130" s="16" t="str">
        <f>IF(AND(B5130="Premier League",E5130="Live"),_xlfn.XLOOKUP(_xlfn.TEXTJOIN(" vs ",,C5130:D5130),Calendar!G:G,Calendar!B:B),IF(AND(B5130="Premier League",E5130="Highlights"),_xlfn.XLOOKUP(H5130,Calendar!O:O,Calendar!N:N,,-1),""))</f>
        <v/>
      </c>
    </row>
    <row r="5131" spans="34:34" x14ac:dyDescent="0.35">
      <c r="AH5131" s="16" t="str">
        <f>IF(AND(B5131="Premier League",E5131="Live"),_xlfn.XLOOKUP(_xlfn.TEXTJOIN(" vs ",,C5131:D5131),Calendar!G:G,Calendar!B:B),IF(AND(B5131="Premier League",E5131="Highlights"),_xlfn.XLOOKUP(H5131,Calendar!O:O,Calendar!N:N,,-1),""))</f>
        <v/>
      </c>
    </row>
    <row r="5132" spans="34:34" x14ac:dyDescent="0.35">
      <c r="AH5132" s="16" t="str">
        <f>IF(AND(B5132="Premier League",E5132="Live"),_xlfn.XLOOKUP(_xlfn.TEXTJOIN(" vs ",,C5132:D5132),Calendar!G:G,Calendar!B:B),IF(AND(B5132="Premier League",E5132="Highlights"),_xlfn.XLOOKUP(H5132,Calendar!O:O,Calendar!N:N,,-1),""))</f>
        <v/>
      </c>
    </row>
    <row r="5133" spans="34:34" x14ac:dyDescent="0.35">
      <c r="AH5133" s="16" t="str">
        <f>IF(AND(B5133="Premier League",E5133="Live"),_xlfn.XLOOKUP(_xlfn.TEXTJOIN(" vs ",,C5133:D5133),Calendar!G:G,Calendar!B:B),IF(AND(B5133="Premier League",E5133="Highlights"),_xlfn.XLOOKUP(H5133,Calendar!O:O,Calendar!N:N,,-1),""))</f>
        <v/>
      </c>
    </row>
    <row r="5134" spans="34:34" x14ac:dyDescent="0.35">
      <c r="AH5134" s="16" t="str">
        <f>IF(AND(B5134="Premier League",E5134="Live"),_xlfn.XLOOKUP(_xlfn.TEXTJOIN(" vs ",,C5134:D5134),Calendar!G:G,Calendar!B:B),IF(AND(B5134="Premier League",E5134="Highlights"),_xlfn.XLOOKUP(H5134,Calendar!O:O,Calendar!N:N,,-1),""))</f>
        <v/>
      </c>
    </row>
    <row r="5135" spans="34:34" x14ac:dyDescent="0.35">
      <c r="AH5135" s="16" t="str">
        <f>IF(AND(B5135="Premier League",E5135="Live"),_xlfn.XLOOKUP(_xlfn.TEXTJOIN(" vs ",,C5135:D5135),Calendar!G:G,Calendar!B:B),IF(AND(B5135="Premier League",E5135="Highlights"),_xlfn.XLOOKUP(H5135,Calendar!O:O,Calendar!N:N,,-1),""))</f>
        <v/>
      </c>
    </row>
    <row r="5136" spans="34:34" x14ac:dyDescent="0.35">
      <c r="AH5136" s="16" t="str">
        <f>IF(AND(B5136="Premier League",E5136="Live"),_xlfn.XLOOKUP(_xlfn.TEXTJOIN(" vs ",,C5136:D5136),Calendar!G:G,Calendar!B:B),IF(AND(B5136="Premier League",E5136="Highlights"),_xlfn.XLOOKUP(H5136,Calendar!O:O,Calendar!N:N,,-1),""))</f>
        <v/>
      </c>
    </row>
    <row r="5137" spans="34:34" x14ac:dyDescent="0.35">
      <c r="AH5137" s="16" t="str">
        <f>IF(AND(B5137="Premier League",E5137="Live"),_xlfn.XLOOKUP(_xlfn.TEXTJOIN(" vs ",,C5137:D5137),Calendar!G:G,Calendar!B:B),IF(AND(B5137="Premier League",E5137="Highlights"),_xlfn.XLOOKUP(H5137,Calendar!O:O,Calendar!N:N,,-1),""))</f>
        <v/>
      </c>
    </row>
    <row r="5138" spans="34:34" x14ac:dyDescent="0.35">
      <c r="AH5138" s="16" t="str">
        <f>IF(AND(B5138="Premier League",E5138="Live"),_xlfn.XLOOKUP(_xlfn.TEXTJOIN(" vs ",,C5138:D5138),Calendar!G:G,Calendar!B:B),IF(AND(B5138="Premier League",E5138="Highlights"),_xlfn.XLOOKUP(H5138,Calendar!O:O,Calendar!N:N,,-1),""))</f>
        <v/>
      </c>
    </row>
    <row r="5139" spans="34:34" x14ac:dyDescent="0.35">
      <c r="AH5139" s="16" t="str">
        <f>IF(AND(B5139="Premier League",E5139="Live"),_xlfn.XLOOKUP(_xlfn.TEXTJOIN(" vs ",,C5139:D5139),Calendar!G:G,Calendar!B:B),IF(AND(B5139="Premier League",E5139="Highlights"),_xlfn.XLOOKUP(H5139,Calendar!O:O,Calendar!N:N,,-1),""))</f>
        <v/>
      </c>
    </row>
    <row r="5140" spans="34:34" x14ac:dyDescent="0.35">
      <c r="AH5140" s="16" t="str">
        <f>IF(AND(B5140="Premier League",E5140="Live"),_xlfn.XLOOKUP(_xlfn.TEXTJOIN(" vs ",,C5140:D5140),Calendar!G:G,Calendar!B:B),IF(AND(B5140="Premier League",E5140="Highlights"),_xlfn.XLOOKUP(H5140,Calendar!O:O,Calendar!N:N,,-1),""))</f>
        <v/>
      </c>
    </row>
    <row r="5141" spans="34:34" x14ac:dyDescent="0.35">
      <c r="AH5141" s="16" t="str">
        <f>IF(AND(B5141="Premier League",E5141="Live"),_xlfn.XLOOKUP(_xlfn.TEXTJOIN(" vs ",,C5141:D5141),Calendar!G:G,Calendar!B:B),IF(AND(B5141="Premier League",E5141="Highlights"),_xlfn.XLOOKUP(H5141,Calendar!O:O,Calendar!N:N,,-1),""))</f>
        <v/>
      </c>
    </row>
    <row r="5142" spans="34:34" x14ac:dyDescent="0.35">
      <c r="AH5142" s="16" t="str">
        <f>IF(AND(B5142="Premier League",E5142="Live"),_xlfn.XLOOKUP(_xlfn.TEXTJOIN(" vs ",,C5142:D5142),Calendar!G:G,Calendar!B:B),IF(AND(B5142="Premier League",E5142="Highlights"),_xlfn.XLOOKUP(H5142,Calendar!O:O,Calendar!N:N,,-1),""))</f>
        <v/>
      </c>
    </row>
    <row r="5143" spans="34:34" x14ac:dyDescent="0.35">
      <c r="AH5143" s="16" t="str">
        <f>IF(AND(B5143="Premier League",E5143="Live"),_xlfn.XLOOKUP(_xlfn.TEXTJOIN(" vs ",,C5143:D5143),Calendar!G:G,Calendar!B:B),IF(AND(B5143="Premier League",E5143="Highlights"),_xlfn.XLOOKUP(H5143,Calendar!O:O,Calendar!N:N,,-1),""))</f>
        <v/>
      </c>
    </row>
    <row r="5144" spans="34:34" x14ac:dyDescent="0.35">
      <c r="AH5144" s="16" t="str">
        <f>IF(AND(B5144="Premier League",E5144="Live"),_xlfn.XLOOKUP(_xlfn.TEXTJOIN(" vs ",,C5144:D5144),Calendar!G:G,Calendar!B:B),IF(AND(B5144="Premier League",E5144="Highlights"),_xlfn.XLOOKUP(H5144,Calendar!O:O,Calendar!N:N,,-1),""))</f>
        <v/>
      </c>
    </row>
    <row r="5145" spans="34:34" x14ac:dyDescent="0.35">
      <c r="AH5145" s="16" t="str">
        <f>IF(AND(B5145="Premier League",E5145="Live"),_xlfn.XLOOKUP(_xlfn.TEXTJOIN(" vs ",,C5145:D5145),Calendar!G:G,Calendar!B:B),IF(AND(B5145="Premier League",E5145="Highlights"),_xlfn.XLOOKUP(H5145,Calendar!O:O,Calendar!N:N,,-1),""))</f>
        <v/>
      </c>
    </row>
    <row r="5146" spans="34:34" x14ac:dyDescent="0.35">
      <c r="AH5146" s="16" t="str">
        <f>IF(AND(B5146="Premier League",E5146="Live"),_xlfn.XLOOKUP(_xlfn.TEXTJOIN(" vs ",,C5146:D5146),Calendar!G:G,Calendar!B:B),IF(AND(B5146="Premier League",E5146="Highlights"),_xlfn.XLOOKUP(H5146,Calendar!O:O,Calendar!N:N,,-1),""))</f>
        <v/>
      </c>
    </row>
    <row r="5147" spans="34:34" x14ac:dyDescent="0.35">
      <c r="AH5147" s="16" t="str">
        <f>IF(AND(B5147="Premier League",E5147="Live"),_xlfn.XLOOKUP(_xlfn.TEXTJOIN(" vs ",,C5147:D5147),Calendar!G:G,Calendar!B:B),IF(AND(B5147="Premier League",E5147="Highlights"),_xlfn.XLOOKUP(H5147,Calendar!O:O,Calendar!N:N,,-1),""))</f>
        <v/>
      </c>
    </row>
    <row r="5148" spans="34:34" x14ac:dyDescent="0.35">
      <c r="AH5148" s="16" t="str">
        <f>IF(AND(B5148="Premier League",E5148="Live"),_xlfn.XLOOKUP(_xlfn.TEXTJOIN(" vs ",,C5148:D5148),Calendar!G:G,Calendar!B:B),IF(AND(B5148="Premier League",E5148="Highlights"),_xlfn.XLOOKUP(H5148,Calendar!O:O,Calendar!N:N,,-1),""))</f>
        <v/>
      </c>
    </row>
    <row r="5149" spans="34:34" x14ac:dyDescent="0.35">
      <c r="AH5149" s="16" t="str">
        <f>IF(AND(B5149="Premier League",E5149="Live"),_xlfn.XLOOKUP(_xlfn.TEXTJOIN(" vs ",,C5149:D5149),Calendar!G:G,Calendar!B:B),IF(AND(B5149="Premier League",E5149="Highlights"),_xlfn.XLOOKUP(H5149,Calendar!O:O,Calendar!N:N,,-1),""))</f>
        <v/>
      </c>
    </row>
    <row r="5150" spans="34:34" x14ac:dyDescent="0.35">
      <c r="AH5150" s="16" t="str">
        <f>IF(AND(B5150="Premier League",E5150="Live"),_xlfn.XLOOKUP(_xlfn.TEXTJOIN(" vs ",,C5150:D5150),Calendar!G:G,Calendar!B:B),IF(AND(B5150="Premier League",E5150="Highlights"),_xlfn.XLOOKUP(H5150,Calendar!O:O,Calendar!N:N,,-1),""))</f>
        <v/>
      </c>
    </row>
    <row r="5151" spans="34:34" x14ac:dyDescent="0.35">
      <c r="AH5151" s="16" t="str">
        <f>IF(AND(B5151="Premier League",E5151="Live"),_xlfn.XLOOKUP(_xlfn.TEXTJOIN(" vs ",,C5151:D5151),Calendar!G:G,Calendar!B:B),IF(AND(B5151="Premier League",E5151="Highlights"),_xlfn.XLOOKUP(H5151,Calendar!O:O,Calendar!N:N,,-1),""))</f>
        <v/>
      </c>
    </row>
    <row r="5152" spans="34:34" x14ac:dyDescent="0.35">
      <c r="AH5152" s="16" t="str">
        <f>IF(AND(B5152="Premier League",E5152="Live"),_xlfn.XLOOKUP(_xlfn.TEXTJOIN(" vs ",,C5152:D5152),Calendar!G:G,Calendar!B:B),IF(AND(B5152="Premier League",E5152="Highlights"),_xlfn.XLOOKUP(H5152,Calendar!O:O,Calendar!N:N,,-1),""))</f>
        <v/>
      </c>
    </row>
    <row r="5153" spans="34:34" x14ac:dyDescent="0.35">
      <c r="AH5153" s="16" t="str">
        <f>IF(AND(B5153="Premier League",E5153="Live"),_xlfn.XLOOKUP(_xlfn.TEXTJOIN(" vs ",,C5153:D5153),Calendar!G:G,Calendar!B:B),IF(AND(B5153="Premier League",E5153="Highlights"),_xlfn.XLOOKUP(H5153,Calendar!O:O,Calendar!N:N,,-1),""))</f>
        <v/>
      </c>
    </row>
    <row r="5154" spans="34:34" x14ac:dyDescent="0.35">
      <c r="AH5154" s="16" t="str">
        <f>IF(AND(B5154="Premier League",E5154="Live"),_xlfn.XLOOKUP(_xlfn.TEXTJOIN(" vs ",,C5154:D5154),Calendar!G:G,Calendar!B:B),IF(AND(B5154="Premier League",E5154="Highlights"),_xlfn.XLOOKUP(H5154,Calendar!O:O,Calendar!N:N,,-1),""))</f>
        <v/>
      </c>
    </row>
    <row r="5155" spans="34:34" x14ac:dyDescent="0.35">
      <c r="AH5155" s="16" t="str">
        <f>IF(AND(B5155="Premier League",E5155="Live"),_xlfn.XLOOKUP(_xlfn.TEXTJOIN(" vs ",,C5155:D5155),Calendar!G:G,Calendar!B:B),IF(AND(B5155="Premier League",E5155="Highlights"),_xlfn.XLOOKUP(H5155,Calendar!O:O,Calendar!N:N,,-1),""))</f>
        <v/>
      </c>
    </row>
    <row r="5156" spans="34:34" x14ac:dyDescent="0.35">
      <c r="AH5156" s="16" t="str">
        <f>IF(AND(B5156="Premier League",E5156="Live"),_xlfn.XLOOKUP(_xlfn.TEXTJOIN(" vs ",,C5156:D5156),Calendar!G:G,Calendar!B:B),IF(AND(B5156="Premier League",E5156="Highlights"),_xlfn.XLOOKUP(H5156,Calendar!O:O,Calendar!N:N,,-1),""))</f>
        <v/>
      </c>
    </row>
    <row r="5157" spans="34:34" x14ac:dyDescent="0.35">
      <c r="AH5157" s="16" t="str">
        <f>IF(AND(B5157="Premier League",E5157="Live"),_xlfn.XLOOKUP(_xlfn.TEXTJOIN(" vs ",,C5157:D5157),Calendar!G:G,Calendar!B:B),IF(AND(B5157="Premier League",E5157="Highlights"),_xlfn.XLOOKUP(H5157,Calendar!O:O,Calendar!N:N,,-1),""))</f>
        <v/>
      </c>
    </row>
    <row r="5158" spans="34:34" x14ac:dyDescent="0.35">
      <c r="AH5158" s="16" t="str">
        <f>IF(AND(B5158="Premier League",E5158="Live"),_xlfn.XLOOKUP(_xlfn.TEXTJOIN(" vs ",,C5158:D5158),Calendar!G:G,Calendar!B:B),IF(AND(B5158="Premier League",E5158="Highlights"),_xlfn.XLOOKUP(H5158,Calendar!O:O,Calendar!N:N,,-1),""))</f>
        <v/>
      </c>
    </row>
    <row r="5159" spans="34:34" x14ac:dyDescent="0.35">
      <c r="AH5159" s="16" t="str">
        <f>IF(AND(B5159="Premier League",E5159="Live"),_xlfn.XLOOKUP(_xlfn.TEXTJOIN(" vs ",,C5159:D5159),Calendar!G:G,Calendar!B:B),IF(AND(B5159="Premier League",E5159="Highlights"),_xlfn.XLOOKUP(H5159,Calendar!O:O,Calendar!N:N,,-1),""))</f>
        <v/>
      </c>
    </row>
    <row r="5160" spans="34:34" x14ac:dyDescent="0.35">
      <c r="AH5160" s="16" t="str">
        <f>IF(AND(B5160="Premier League",E5160="Live"),_xlfn.XLOOKUP(_xlfn.TEXTJOIN(" vs ",,C5160:D5160),Calendar!G:G,Calendar!B:B),IF(AND(B5160="Premier League",E5160="Highlights"),_xlfn.XLOOKUP(H5160,Calendar!O:O,Calendar!N:N,,-1),""))</f>
        <v/>
      </c>
    </row>
    <row r="5161" spans="34:34" x14ac:dyDescent="0.35">
      <c r="AH5161" s="16" t="str">
        <f>IF(AND(B5161="Premier League",E5161="Live"),_xlfn.XLOOKUP(_xlfn.TEXTJOIN(" vs ",,C5161:D5161),Calendar!G:G,Calendar!B:B),IF(AND(B5161="Premier League",E5161="Highlights"),_xlfn.XLOOKUP(H5161,Calendar!O:O,Calendar!N:N,,-1),""))</f>
        <v/>
      </c>
    </row>
    <row r="5162" spans="34:34" x14ac:dyDescent="0.35">
      <c r="AH5162" s="16" t="str">
        <f>IF(AND(B5162="Premier League",E5162="Live"),_xlfn.XLOOKUP(_xlfn.TEXTJOIN(" vs ",,C5162:D5162),Calendar!G:G,Calendar!B:B),IF(AND(B5162="Premier League",E5162="Highlights"),_xlfn.XLOOKUP(H5162,Calendar!O:O,Calendar!N:N,,-1),""))</f>
        <v/>
      </c>
    </row>
    <row r="5163" spans="34:34" x14ac:dyDescent="0.35">
      <c r="AH5163" s="16" t="str">
        <f>IF(AND(B5163="Premier League",E5163="Live"),_xlfn.XLOOKUP(_xlfn.TEXTJOIN(" vs ",,C5163:D5163),Calendar!G:G,Calendar!B:B),IF(AND(B5163="Premier League",E5163="Highlights"),_xlfn.XLOOKUP(H5163,Calendar!O:O,Calendar!N:N,,-1),""))</f>
        <v/>
      </c>
    </row>
    <row r="5164" spans="34:34" x14ac:dyDescent="0.35">
      <c r="AH5164" s="16" t="str">
        <f>IF(AND(B5164="Premier League",E5164="Live"),_xlfn.XLOOKUP(_xlfn.TEXTJOIN(" vs ",,C5164:D5164),Calendar!G:G,Calendar!B:B),IF(AND(B5164="Premier League",E5164="Highlights"),_xlfn.XLOOKUP(H5164,Calendar!O:O,Calendar!N:N,,-1),""))</f>
        <v/>
      </c>
    </row>
    <row r="5165" spans="34:34" x14ac:dyDescent="0.35">
      <c r="AH5165" s="16" t="str">
        <f>IF(AND(B5165="Premier League",E5165="Live"),_xlfn.XLOOKUP(_xlfn.TEXTJOIN(" vs ",,C5165:D5165),Calendar!G:G,Calendar!B:B),IF(AND(B5165="Premier League",E5165="Highlights"),_xlfn.XLOOKUP(H5165,Calendar!O:O,Calendar!N:N,,-1),""))</f>
        <v/>
      </c>
    </row>
    <row r="5166" spans="34:34" x14ac:dyDescent="0.35">
      <c r="AH5166" s="16" t="str">
        <f>IF(AND(B5166="Premier League",E5166="Live"),_xlfn.XLOOKUP(_xlfn.TEXTJOIN(" vs ",,C5166:D5166),Calendar!G:G,Calendar!B:B),IF(AND(B5166="Premier League",E5166="Highlights"),_xlfn.XLOOKUP(H5166,Calendar!O:O,Calendar!N:N,,-1),""))</f>
        <v/>
      </c>
    </row>
    <row r="5167" spans="34:34" x14ac:dyDescent="0.35">
      <c r="AH5167" s="16" t="str">
        <f>IF(AND(B5167="Premier League",E5167="Live"),_xlfn.XLOOKUP(_xlfn.TEXTJOIN(" vs ",,C5167:D5167),Calendar!G:G,Calendar!B:B),IF(AND(B5167="Premier League",E5167="Highlights"),_xlfn.XLOOKUP(H5167,Calendar!O:O,Calendar!N:N,,-1),""))</f>
        <v/>
      </c>
    </row>
    <row r="5168" spans="34:34" x14ac:dyDescent="0.35">
      <c r="AH5168" s="16" t="str">
        <f>IF(AND(B5168="Premier League",E5168="Live"),_xlfn.XLOOKUP(_xlfn.TEXTJOIN(" vs ",,C5168:D5168),Calendar!G:G,Calendar!B:B),IF(AND(B5168="Premier League",E5168="Highlights"),_xlfn.XLOOKUP(H5168,Calendar!O:O,Calendar!N:N,,-1),""))</f>
        <v/>
      </c>
    </row>
    <row r="5169" spans="34:34" x14ac:dyDescent="0.35">
      <c r="AH5169" s="16" t="str">
        <f>IF(AND(B5169="Premier League",E5169="Live"),_xlfn.XLOOKUP(_xlfn.TEXTJOIN(" vs ",,C5169:D5169),Calendar!G:G,Calendar!B:B),IF(AND(B5169="Premier League",E5169="Highlights"),_xlfn.XLOOKUP(H5169,Calendar!O:O,Calendar!N:N,,-1),""))</f>
        <v/>
      </c>
    </row>
    <row r="5170" spans="34:34" x14ac:dyDescent="0.35">
      <c r="AH5170" s="16" t="str">
        <f>IF(AND(B5170="Premier League",E5170="Live"),_xlfn.XLOOKUP(_xlfn.TEXTJOIN(" vs ",,C5170:D5170),Calendar!G:G,Calendar!B:B),IF(AND(B5170="Premier League",E5170="Highlights"),_xlfn.XLOOKUP(H5170,Calendar!O:O,Calendar!N:N,,-1),""))</f>
        <v/>
      </c>
    </row>
    <row r="5171" spans="34:34" x14ac:dyDescent="0.35">
      <c r="AH5171" s="16" t="str">
        <f>IF(AND(B5171="Premier League",E5171="Live"),_xlfn.XLOOKUP(_xlfn.TEXTJOIN(" vs ",,C5171:D5171),Calendar!G:G,Calendar!B:B),IF(AND(B5171="Premier League",E5171="Highlights"),_xlfn.XLOOKUP(H5171,Calendar!O:O,Calendar!N:N,,-1),""))</f>
        <v/>
      </c>
    </row>
    <row r="5172" spans="34:34" x14ac:dyDescent="0.35">
      <c r="AH5172" s="16" t="str">
        <f>IF(AND(B5172="Premier League",E5172="Live"),_xlfn.XLOOKUP(_xlfn.TEXTJOIN(" vs ",,C5172:D5172),Calendar!G:G,Calendar!B:B),IF(AND(B5172="Premier League",E5172="Highlights"),_xlfn.XLOOKUP(H5172,Calendar!O:O,Calendar!N:N,,-1),""))</f>
        <v/>
      </c>
    </row>
    <row r="5173" spans="34:34" x14ac:dyDescent="0.35">
      <c r="AH5173" s="16" t="str">
        <f>IF(AND(B5173="Premier League",E5173="Live"),_xlfn.XLOOKUP(_xlfn.TEXTJOIN(" vs ",,C5173:D5173),Calendar!G:G,Calendar!B:B),IF(AND(B5173="Premier League",E5173="Highlights"),_xlfn.XLOOKUP(H5173,Calendar!O:O,Calendar!N:N,,-1),""))</f>
        <v/>
      </c>
    </row>
    <row r="5174" spans="34:34" x14ac:dyDescent="0.35">
      <c r="AH5174" s="16" t="str">
        <f>IF(AND(B5174="Premier League",E5174="Live"),_xlfn.XLOOKUP(_xlfn.TEXTJOIN(" vs ",,C5174:D5174),Calendar!G:G,Calendar!B:B),IF(AND(B5174="Premier League",E5174="Highlights"),_xlfn.XLOOKUP(H5174,Calendar!O:O,Calendar!N:N,,-1),""))</f>
        <v/>
      </c>
    </row>
    <row r="5175" spans="34:34" x14ac:dyDescent="0.35">
      <c r="AH5175" s="16" t="str">
        <f>IF(AND(B5175="Premier League",E5175="Live"),_xlfn.XLOOKUP(_xlfn.TEXTJOIN(" vs ",,C5175:D5175),Calendar!G:G,Calendar!B:B),IF(AND(B5175="Premier League",E5175="Highlights"),_xlfn.XLOOKUP(H5175,Calendar!O:O,Calendar!N:N,,-1),""))</f>
        <v/>
      </c>
    </row>
    <row r="5176" spans="34:34" x14ac:dyDescent="0.35">
      <c r="AH5176" s="16" t="str">
        <f>IF(AND(B5176="Premier League",E5176="Live"),_xlfn.XLOOKUP(_xlfn.TEXTJOIN(" vs ",,C5176:D5176),Calendar!G:G,Calendar!B:B),IF(AND(B5176="Premier League",E5176="Highlights"),_xlfn.XLOOKUP(H5176,Calendar!O:O,Calendar!N:N,,-1),""))</f>
        <v/>
      </c>
    </row>
    <row r="5177" spans="34:34" x14ac:dyDescent="0.35">
      <c r="AH5177" s="16" t="str">
        <f>IF(AND(B5177="Premier League",E5177="Live"),_xlfn.XLOOKUP(_xlfn.TEXTJOIN(" vs ",,C5177:D5177),Calendar!G:G,Calendar!B:B),IF(AND(B5177="Premier League",E5177="Highlights"),_xlfn.XLOOKUP(H5177,Calendar!O:O,Calendar!N:N,,-1),""))</f>
        <v/>
      </c>
    </row>
    <row r="5178" spans="34:34" x14ac:dyDescent="0.35">
      <c r="AH5178" s="16" t="str">
        <f>IF(AND(B5178="Premier League",E5178="Live"),_xlfn.XLOOKUP(_xlfn.TEXTJOIN(" vs ",,C5178:D5178),Calendar!G:G,Calendar!B:B),IF(AND(B5178="Premier League",E5178="Highlights"),_xlfn.XLOOKUP(H5178,Calendar!O:O,Calendar!N:N,,-1),""))</f>
        <v/>
      </c>
    </row>
    <row r="5179" spans="34:34" x14ac:dyDescent="0.35">
      <c r="AH5179" s="16" t="str">
        <f>IF(AND(B5179="Premier League",E5179="Live"),_xlfn.XLOOKUP(_xlfn.TEXTJOIN(" vs ",,C5179:D5179),Calendar!G:G,Calendar!B:B),IF(AND(B5179="Premier League",E5179="Highlights"),_xlfn.XLOOKUP(H5179,Calendar!O:O,Calendar!N:N,,-1),""))</f>
        <v/>
      </c>
    </row>
    <row r="5180" spans="34:34" x14ac:dyDescent="0.35">
      <c r="AH5180" s="16" t="str">
        <f>IF(AND(B5180="Premier League",E5180="Live"),_xlfn.XLOOKUP(_xlfn.TEXTJOIN(" vs ",,C5180:D5180),Calendar!G:G,Calendar!B:B),IF(AND(B5180="Premier League",E5180="Highlights"),_xlfn.XLOOKUP(H5180,Calendar!O:O,Calendar!N:N,,-1),""))</f>
        <v/>
      </c>
    </row>
    <row r="5181" spans="34:34" x14ac:dyDescent="0.35">
      <c r="AH5181" s="16" t="str">
        <f>IF(AND(B5181="Premier League",E5181="Live"),_xlfn.XLOOKUP(_xlfn.TEXTJOIN(" vs ",,C5181:D5181),Calendar!G:G,Calendar!B:B),IF(AND(B5181="Premier League",E5181="Highlights"),_xlfn.XLOOKUP(H5181,Calendar!O:O,Calendar!N:N,,-1),""))</f>
        <v/>
      </c>
    </row>
    <row r="5182" spans="34:34" x14ac:dyDescent="0.35">
      <c r="AH5182" s="16" t="str">
        <f>IF(AND(B5182="Premier League",E5182="Live"),_xlfn.XLOOKUP(_xlfn.TEXTJOIN(" vs ",,C5182:D5182),Calendar!G:G,Calendar!B:B),IF(AND(B5182="Premier League",E5182="Highlights"),_xlfn.XLOOKUP(H5182,Calendar!O:O,Calendar!N:N,,-1),""))</f>
        <v/>
      </c>
    </row>
    <row r="5183" spans="34:34" x14ac:dyDescent="0.35">
      <c r="AH5183" s="16" t="str">
        <f>IF(AND(B5183="Premier League",E5183="Live"),_xlfn.XLOOKUP(_xlfn.TEXTJOIN(" vs ",,C5183:D5183),Calendar!G:G,Calendar!B:B),IF(AND(B5183="Premier League",E5183="Highlights"),_xlfn.XLOOKUP(H5183,Calendar!O:O,Calendar!N:N,,-1),""))</f>
        <v/>
      </c>
    </row>
    <row r="5184" spans="34:34" x14ac:dyDescent="0.35">
      <c r="AH5184" s="16" t="str">
        <f>IF(AND(B5184="Premier League",E5184="Live"),_xlfn.XLOOKUP(_xlfn.TEXTJOIN(" vs ",,C5184:D5184),Calendar!G:G,Calendar!B:B),IF(AND(B5184="Premier League",E5184="Highlights"),_xlfn.XLOOKUP(H5184,Calendar!O:O,Calendar!N:N,,-1),""))</f>
        <v/>
      </c>
    </row>
    <row r="5185" spans="34:34" x14ac:dyDescent="0.35">
      <c r="AH5185" s="16" t="str">
        <f>IF(AND(B5185="Premier League",E5185="Live"),_xlfn.XLOOKUP(_xlfn.TEXTJOIN(" vs ",,C5185:D5185),Calendar!G:G,Calendar!B:B),IF(AND(B5185="Premier League",E5185="Highlights"),_xlfn.XLOOKUP(H5185,Calendar!O:O,Calendar!N:N,,-1),""))</f>
        <v/>
      </c>
    </row>
    <row r="5186" spans="34:34" x14ac:dyDescent="0.35">
      <c r="AH5186" s="16" t="str">
        <f>IF(AND(B5186="Premier League",E5186="Live"),_xlfn.XLOOKUP(_xlfn.TEXTJOIN(" vs ",,C5186:D5186),Calendar!G:G,Calendar!B:B),IF(AND(B5186="Premier League",E5186="Highlights"),_xlfn.XLOOKUP(H5186,Calendar!O:O,Calendar!N:N,,-1),""))</f>
        <v/>
      </c>
    </row>
    <row r="5187" spans="34:34" x14ac:dyDescent="0.35">
      <c r="AH5187" s="16" t="str">
        <f>IF(AND(B5187="Premier League",E5187="Live"),_xlfn.XLOOKUP(_xlfn.TEXTJOIN(" vs ",,C5187:D5187),Calendar!G:G,Calendar!B:B),IF(AND(B5187="Premier League",E5187="Highlights"),_xlfn.XLOOKUP(H5187,Calendar!O:O,Calendar!N:N,,-1),""))</f>
        <v/>
      </c>
    </row>
    <row r="5188" spans="34:34" x14ac:dyDescent="0.35">
      <c r="AH5188" s="16" t="str">
        <f>IF(AND(B5188="Premier League",E5188="Live"),_xlfn.XLOOKUP(_xlfn.TEXTJOIN(" vs ",,C5188:D5188),Calendar!G:G,Calendar!B:B),IF(AND(B5188="Premier League",E5188="Highlights"),_xlfn.XLOOKUP(H5188,Calendar!O:O,Calendar!N:N,,-1),""))</f>
        <v/>
      </c>
    </row>
    <row r="5189" spans="34:34" x14ac:dyDescent="0.35">
      <c r="AH5189" s="16" t="str">
        <f>IF(AND(B5189="Premier League",E5189="Live"),_xlfn.XLOOKUP(_xlfn.TEXTJOIN(" vs ",,C5189:D5189),Calendar!G:G,Calendar!B:B),IF(AND(B5189="Premier League",E5189="Highlights"),_xlfn.XLOOKUP(H5189,Calendar!O:O,Calendar!N:N,,-1),""))</f>
        <v/>
      </c>
    </row>
    <row r="5190" spans="34:34" x14ac:dyDescent="0.35">
      <c r="AH5190" s="16" t="str">
        <f>IF(AND(B5190="Premier League",E5190="Live"),_xlfn.XLOOKUP(_xlfn.TEXTJOIN(" vs ",,C5190:D5190),Calendar!G:G,Calendar!B:B),IF(AND(B5190="Premier League",E5190="Highlights"),_xlfn.XLOOKUP(H5190,Calendar!O:O,Calendar!N:N,,-1),""))</f>
        <v/>
      </c>
    </row>
    <row r="5191" spans="34:34" x14ac:dyDescent="0.35">
      <c r="AH5191" s="16" t="str">
        <f>IF(AND(B5191="Premier League",E5191="Live"),_xlfn.XLOOKUP(_xlfn.TEXTJOIN(" vs ",,C5191:D5191),Calendar!G:G,Calendar!B:B),IF(AND(B5191="Premier League",E5191="Highlights"),_xlfn.XLOOKUP(H5191,Calendar!O:O,Calendar!N:N,,-1),""))</f>
        <v/>
      </c>
    </row>
    <row r="5192" spans="34:34" x14ac:dyDescent="0.35">
      <c r="AH5192" s="16" t="str">
        <f>IF(AND(B5192="Premier League",E5192="Live"),_xlfn.XLOOKUP(_xlfn.TEXTJOIN(" vs ",,C5192:D5192),Calendar!G:G,Calendar!B:B),IF(AND(B5192="Premier League",E5192="Highlights"),_xlfn.XLOOKUP(H5192,Calendar!O:O,Calendar!N:N,,-1),""))</f>
        <v/>
      </c>
    </row>
    <row r="5193" spans="34:34" x14ac:dyDescent="0.35">
      <c r="AH5193" s="16" t="str">
        <f>IF(AND(B5193="Premier League",E5193="Live"),_xlfn.XLOOKUP(_xlfn.TEXTJOIN(" vs ",,C5193:D5193),Calendar!G:G,Calendar!B:B),IF(AND(B5193="Premier League",E5193="Highlights"),_xlfn.XLOOKUP(H5193,Calendar!O:O,Calendar!N:N,,-1),""))</f>
        <v/>
      </c>
    </row>
    <row r="5194" spans="34:34" x14ac:dyDescent="0.35">
      <c r="AH5194" s="16" t="str">
        <f>IF(AND(B5194="Premier League",E5194="Live"),_xlfn.XLOOKUP(_xlfn.TEXTJOIN(" vs ",,C5194:D5194),Calendar!G:G,Calendar!B:B),IF(AND(B5194="Premier League",E5194="Highlights"),_xlfn.XLOOKUP(H5194,Calendar!O:O,Calendar!N:N,,-1),""))</f>
        <v/>
      </c>
    </row>
    <row r="5195" spans="34:34" x14ac:dyDescent="0.35">
      <c r="AH5195" s="16" t="str">
        <f>IF(AND(B5195="Premier League",E5195="Live"),_xlfn.XLOOKUP(_xlfn.TEXTJOIN(" vs ",,C5195:D5195),Calendar!G:G,Calendar!B:B),IF(AND(B5195="Premier League",E5195="Highlights"),_xlfn.XLOOKUP(H5195,Calendar!O:O,Calendar!N:N,,-1),""))</f>
        <v/>
      </c>
    </row>
    <row r="5196" spans="34:34" x14ac:dyDescent="0.35">
      <c r="AH5196" s="16" t="str">
        <f>IF(AND(B5196="Premier League",E5196="Live"),_xlfn.XLOOKUP(_xlfn.TEXTJOIN(" vs ",,C5196:D5196),Calendar!G:G,Calendar!B:B),IF(AND(B5196="Premier League",E5196="Highlights"),_xlfn.XLOOKUP(H5196,Calendar!O:O,Calendar!N:N,,-1),""))</f>
        <v/>
      </c>
    </row>
    <row r="5197" spans="34:34" x14ac:dyDescent="0.35">
      <c r="AH5197" s="16" t="str">
        <f>IF(AND(B5197="Premier League",E5197="Live"),_xlfn.XLOOKUP(_xlfn.TEXTJOIN(" vs ",,C5197:D5197),Calendar!G:G,Calendar!B:B),IF(AND(B5197="Premier League",E5197="Highlights"),_xlfn.XLOOKUP(H5197,Calendar!O:O,Calendar!N:N,,-1),""))</f>
        <v/>
      </c>
    </row>
    <row r="5198" spans="34:34" x14ac:dyDescent="0.35">
      <c r="AH5198" s="16" t="str">
        <f>IF(AND(B5198="Premier League",E5198="Live"),_xlfn.XLOOKUP(_xlfn.TEXTJOIN(" vs ",,C5198:D5198),Calendar!G:G,Calendar!B:B),IF(AND(B5198="Premier League",E5198="Highlights"),_xlfn.XLOOKUP(H5198,Calendar!O:O,Calendar!N:N,,-1),""))</f>
        <v/>
      </c>
    </row>
    <row r="5199" spans="34:34" x14ac:dyDescent="0.35">
      <c r="AH5199" s="16" t="str">
        <f>IF(AND(B5199="Premier League",E5199="Live"),_xlfn.XLOOKUP(_xlfn.TEXTJOIN(" vs ",,C5199:D5199),Calendar!G:G,Calendar!B:B),IF(AND(B5199="Premier League",E5199="Highlights"),_xlfn.XLOOKUP(H5199,Calendar!O:O,Calendar!N:N,,-1),""))</f>
        <v/>
      </c>
    </row>
    <row r="5200" spans="34:34" x14ac:dyDescent="0.35">
      <c r="AH5200" s="16" t="str">
        <f>IF(AND(B5200="Premier League",E5200="Live"),_xlfn.XLOOKUP(_xlfn.TEXTJOIN(" vs ",,C5200:D5200),Calendar!G:G,Calendar!B:B),IF(AND(B5200="Premier League",E5200="Highlights"),_xlfn.XLOOKUP(H5200,Calendar!O:O,Calendar!N:N,,-1),""))</f>
        <v/>
      </c>
    </row>
    <row r="5201" spans="34:34" x14ac:dyDescent="0.35">
      <c r="AH5201" s="16" t="str">
        <f>IF(AND(B5201="Premier League",E5201="Live"),_xlfn.XLOOKUP(_xlfn.TEXTJOIN(" vs ",,C5201:D5201),Calendar!G:G,Calendar!B:B),IF(AND(B5201="Premier League",E5201="Highlights"),_xlfn.XLOOKUP(H5201,Calendar!O:O,Calendar!N:N,,-1),""))</f>
        <v/>
      </c>
    </row>
    <row r="5202" spans="34:34" x14ac:dyDescent="0.35">
      <c r="AH5202" s="16" t="str">
        <f>IF(AND(B5202="Premier League",E5202="Live"),_xlfn.XLOOKUP(_xlfn.TEXTJOIN(" vs ",,C5202:D5202),Calendar!G:G,Calendar!B:B),IF(AND(B5202="Premier League",E5202="Highlights"),_xlfn.XLOOKUP(H5202,Calendar!O:O,Calendar!N:N,,-1),""))</f>
        <v/>
      </c>
    </row>
    <row r="5203" spans="34:34" x14ac:dyDescent="0.35">
      <c r="AH5203" s="16" t="str">
        <f>IF(AND(B5203="Premier League",E5203="Live"),_xlfn.XLOOKUP(_xlfn.TEXTJOIN(" vs ",,C5203:D5203),Calendar!G:G,Calendar!B:B),IF(AND(B5203="Premier League",E5203="Highlights"),_xlfn.XLOOKUP(H5203,Calendar!O:O,Calendar!N:N,,-1),""))</f>
        <v/>
      </c>
    </row>
    <row r="5204" spans="34:34" x14ac:dyDescent="0.35">
      <c r="AH5204" s="16" t="str">
        <f>IF(AND(B5204="Premier League",E5204="Live"),_xlfn.XLOOKUP(_xlfn.TEXTJOIN(" vs ",,C5204:D5204),Calendar!G:G,Calendar!B:B),IF(AND(B5204="Premier League",E5204="Highlights"),_xlfn.XLOOKUP(H5204,Calendar!O:O,Calendar!N:N,,-1),""))</f>
        <v/>
      </c>
    </row>
    <row r="5205" spans="34:34" x14ac:dyDescent="0.35">
      <c r="AH5205" s="16" t="str">
        <f>IF(AND(B5205="Premier League",E5205="Live"),_xlfn.XLOOKUP(_xlfn.TEXTJOIN(" vs ",,C5205:D5205),Calendar!G:G,Calendar!B:B),IF(AND(B5205="Premier League",E5205="Highlights"),_xlfn.XLOOKUP(H5205,Calendar!O:O,Calendar!N:N,,-1),""))</f>
        <v/>
      </c>
    </row>
    <row r="5206" spans="34:34" x14ac:dyDescent="0.35">
      <c r="AH5206" s="16" t="str">
        <f>IF(AND(B5206="Premier League",E5206="Live"),_xlfn.XLOOKUP(_xlfn.TEXTJOIN(" vs ",,C5206:D5206),Calendar!G:G,Calendar!B:B),IF(AND(B5206="Premier League",E5206="Highlights"),_xlfn.XLOOKUP(H5206,Calendar!O:O,Calendar!N:N,,-1),""))</f>
        <v/>
      </c>
    </row>
    <row r="5207" spans="34:34" x14ac:dyDescent="0.35">
      <c r="AH5207" s="16" t="str">
        <f>IF(AND(B5207="Premier League",E5207="Live"),_xlfn.XLOOKUP(_xlfn.TEXTJOIN(" vs ",,C5207:D5207),Calendar!G:G,Calendar!B:B),IF(AND(B5207="Premier League",E5207="Highlights"),_xlfn.XLOOKUP(H5207,Calendar!O:O,Calendar!N:N,,-1),""))</f>
        <v/>
      </c>
    </row>
    <row r="5208" spans="34:34" x14ac:dyDescent="0.35">
      <c r="AH5208" s="16" t="str">
        <f>IF(AND(B5208="Premier League",E5208="Live"),_xlfn.XLOOKUP(_xlfn.TEXTJOIN(" vs ",,C5208:D5208),Calendar!G:G,Calendar!B:B),IF(AND(B5208="Premier League",E5208="Highlights"),_xlfn.XLOOKUP(H5208,Calendar!O:O,Calendar!N:N,,-1),""))</f>
        <v/>
      </c>
    </row>
    <row r="5209" spans="34:34" x14ac:dyDescent="0.35">
      <c r="AH5209" s="16" t="str">
        <f>IF(AND(B5209="Premier League",E5209="Live"),_xlfn.XLOOKUP(_xlfn.TEXTJOIN(" vs ",,C5209:D5209),Calendar!G:G,Calendar!B:B),IF(AND(B5209="Premier League",E5209="Highlights"),_xlfn.XLOOKUP(H5209,Calendar!O:O,Calendar!N:N,,-1),""))</f>
        <v/>
      </c>
    </row>
    <row r="5210" spans="34:34" x14ac:dyDescent="0.35">
      <c r="AH5210" s="16" t="str">
        <f>IF(AND(B5210="Premier League",E5210="Live"),_xlfn.XLOOKUP(_xlfn.TEXTJOIN(" vs ",,C5210:D5210),Calendar!G:G,Calendar!B:B),IF(AND(B5210="Premier League",E5210="Highlights"),_xlfn.XLOOKUP(H5210,Calendar!O:O,Calendar!N:N,,-1),""))</f>
        <v/>
      </c>
    </row>
    <row r="5211" spans="34:34" x14ac:dyDescent="0.35">
      <c r="AH5211" s="16" t="str">
        <f>IF(AND(B5211="Premier League",E5211="Live"),_xlfn.XLOOKUP(_xlfn.TEXTJOIN(" vs ",,C5211:D5211),Calendar!G:G,Calendar!B:B),IF(AND(B5211="Premier League",E5211="Highlights"),_xlfn.XLOOKUP(H5211,Calendar!O:O,Calendar!N:N,,-1),""))</f>
        <v/>
      </c>
    </row>
    <row r="5212" spans="34:34" x14ac:dyDescent="0.35">
      <c r="AH5212" s="16" t="str">
        <f>IF(AND(B5212="Premier League",E5212="Live"),_xlfn.XLOOKUP(_xlfn.TEXTJOIN(" vs ",,C5212:D5212),Calendar!G:G,Calendar!B:B),IF(AND(B5212="Premier League",E5212="Highlights"),_xlfn.XLOOKUP(H5212,Calendar!O:O,Calendar!N:N,,-1),""))</f>
        <v/>
      </c>
    </row>
    <row r="5213" spans="34:34" x14ac:dyDescent="0.35">
      <c r="AH5213" s="16" t="str">
        <f>IF(AND(B5213="Premier League",E5213="Live"),_xlfn.XLOOKUP(_xlfn.TEXTJOIN(" vs ",,C5213:D5213),Calendar!G:G,Calendar!B:B),IF(AND(B5213="Premier League",E5213="Highlights"),_xlfn.XLOOKUP(H5213,Calendar!O:O,Calendar!N:N,,-1),""))</f>
        <v/>
      </c>
    </row>
    <row r="5214" spans="34:34" x14ac:dyDescent="0.35">
      <c r="AH5214" s="16" t="str">
        <f>IF(AND(B5214="Premier League",E5214="Live"),_xlfn.XLOOKUP(_xlfn.TEXTJOIN(" vs ",,C5214:D5214),Calendar!G:G,Calendar!B:B),IF(AND(B5214="Premier League",E5214="Highlights"),_xlfn.XLOOKUP(H5214,Calendar!O:O,Calendar!N:N,,-1),""))</f>
        <v/>
      </c>
    </row>
    <row r="5215" spans="34:34" x14ac:dyDescent="0.35">
      <c r="AH5215" s="16" t="str">
        <f>IF(AND(B5215="Premier League",E5215="Live"),_xlfn.XLOOKUP(_xlfn.TEXTJOIN(" vs ",,C5215:D5215),Calendar!G:G,Calendar!B:B),IF(AND(B5215="Premier League",E5215="Highlights"),_xlfn.XLOOKUP(H5215,Calendar!O:O,Calendar!N:N,,-1),""))</f>
        <v/>
      </c>
    </row>
    <row r="5216" spans="34:34" x14ac:dyDescent="0.35">
      <c r="AH5216" s="16" t="str">
        <f>IF(AND(B5216="Premier League",E5216="Live"),_xlfn.XLOOKUP(_xlfn.TEXTJOIN(" vs ",,C5216:D5216),Calendar!G:G,Calendar!B:B),IF(AND(B5216="Premier League",E5216="Highlights"),_xlfn.XLOOKUP(H5216,Calendar!O:O,Calendar!N:N,,-1),""))</f>
        <v/>
      </c>
    </row>
    <row r="5217" spans="34:34" x14ac:dyDescent="0.35">
      <c r="AH5217" s="16" t="str">
        <f>IF(AND(B5217="Premier League",E5217="Live"),_xlfn.XLOOKUP(_xlfn.TEXTJOIN(" vs ",,C5217:D5217),Calendar!G:G,Calendar!B:B),IF(AND(B5217="Premier League",E5217="Highlights"),_xlfn.XLOOKUP(H5217,Calendar!O:O,Calendar!N:N,,-1),""))</f>
        <v/>
      </c>
    </row>
    <row r="5218" spans="34:34" x14ac:dyDescent="0.35">
      <c r="AH5218" s="16" t="str">
        <f>IF(AND(B5218="Premier League",E5218="Live"),_xlfn.XLOOKUP(_xlfn.TEXTJOIN(" vs ",,C5218:D5218),Calendar!G:G,Calendar!B:B),IF(AND(B5218="Premier League",E5218="Highlights"),_xlfn.XLOOKUP(H5218,Calendar!O:O,Calendar!N:N,,-1),""))</f>
        <v/>
      </c>
    </row>
    <row r="5219" spans="34:34" x14ac:dyDescent="0.35">
      <c r="AH5219" s="16" t="str">
        <f>IF(AND(B5219="Premier League",E5219="Live"),_xlfn.XLOOKUP(_xlfn.TEXTJOIN(" vs ",,C5219:D5219),Calendar!G:G,Calendar!B:B),IF(AND(B5219="Premier League",E5219="Highlights"),_xlfn.XLOOKUP(H5219,Calendar!O:O,Calendar!N:N,,-1),""))</f>
        <v/>
      </c>
    </row>
    <row r="5220" spans="34:34" x14ac:dyDescent="0.35">
      <c r="AH5220" s="16" t="str">
        <f>IF(AND(B5220="Premier League",E5220="Live"),_xlfn.XLOOKUP(_xlfn.TEXTJOIN(" vs ",,C5220:D5220),Calendar!G:G,Calendar!B:B),IF(AND(B5220="Premier League",E5220="Highlights"),_xlfn.XLOOKUP(H5220,Calendar!O:O,Calendar!N:N,,-1),""))</f>
        <v/>
      </c>
    </row>
    <row r="5221" spans="34:34" x14ac:dyDescent="0.35">
      <c r="AH5221" s="16" t="str">
        <f>IF(AND(B5221="Premier League",E5221="Live"),_xlfn.XLOOKUP(_xlfn.TEXTJOIN(" vs ",,C5221:D5221),Calendar!G:G,Calendar!B:B),IF(AND(B5221="Premier League",E5221="Highlights"),_xlfn.XLOOKUP(H5221,Calendar!O:O,Calendar!N:N,,-1),""))</f>
        <v/>
      </c>
    </row>
    <row r="5222" spans="34:34" x14ac:dyDescent="0.35">
      <c r="AH5222" s="16" t="str">
        <f>IF(AND(B5222="Premier League",E5222="Live"),_xlfn.XLOOKUP(_xlfn.TEXTJOIN(" vs ",,C5222:D5222),Calendar!G:G,Calendar!B:B),IF(AND(B5222="Premier League",E5222="Highlights"),_xlfn.XLOOKUP(H5222,Calendar!O:O,Calendar!N:N,,-1),""))</f>
        <v/>
      </c>
    </row>
    <row r="5223" spans="34:34" x14ac:dyDescent="0.35">
      <c r="AH5223" s="16" t="str">
        <f>IF(AND(B5223="Premier League",E5223="Live"),_xlfn.XLOOKUP(_xlfn.TEXTJOIN(" vs ",,C5223:D5223),Calendar!G:G,Calendar!B:B),IF(AND(B5223="Premier League",E5223="Highlights"),_xlfn.XLOOKUP(H5223,Calendar!O:O,Calendar!N:N,,-1),""))</f>
        <v/>
      </c>
    </row>
    <row r="5224" spans="34:34" x14ac:dyDescent="0.35">
      <c r="AH5224" s="16" t="str">
        <f>IF(AND(B5224="Premier League",E5224="Live"),_xlfn.XLOOKUP(_xlfn.TEXTJOIN(" vs ",,C5224:D5224),Calendar!G:G,Calendar!B:B),IF(AND(B5224="Premier League",E5224="Highlights"),_xlfn.XLOOKUP(H5224,Calendar!O:O,Calendar!N:N,,-1),""))</f>
        <v/>
      </c>
    </row>
    <row r="5225" spans="34:34" x14ac:dyDescent="0.35">
      <c r="AH5225" s="16" t="str">
        <f>IF(AND(B5225="Premier League",E5225="Live"),_xlfn.XLOOKUP(_xlfn.TEXTJOIN(" vs ",,C5225:D5225),Calendar!G:G,Calendar!B:B),IF(AND(B5225="Premier League",E5225="Highlights"),_xlfn.XLOOKUP(H5225,Calendar!O:O,Calendar!N:N,,-1),""))</f>
        <v/>
      </c>
    </row>
    <row r="5226" spans="34:34" x14ac:dyDescent="0.35">
      <c r="AH5226" s="16" t="str">
        <f>IF(AND(B5226="Premier League",E5226="Live"),_xlfn.XLOOKUP(_xlfn.TEXTJOIN(" vs ",,C5226:D5226),Calendar!G:G,Calendar!B:B),IF(AND(B5226="Premier League",E5226="Highlights"),_xlfn.XLOOKUP(H5226,Calendar!O:O,Calendar!N:N,,-1),""))</f>
        <v/>
      </c>
    </row>
    <row r="5227" spans="34:34" x14ac:dyDescent="0.35">
      <c r="AH5227" s="16" t="str">
        <f>IF(AND(B5227="Premier League",E5227="Live"),_xlfn.XLOOKUP(_xlfn.TEXTJOIN(" vs ",,C5227:D5227),Calendar!G:G,Calendar!B:B),IF(AND(B5227="Premier League",E5227="Highlights"),_xlfn.XLOOKUP(H5227,Calendar!O:O,Calendar!N:N,,-1),""))</f>
        <v/>
      </c>
    </row>
    <row r="5228" spans="34:34" x14ac:dyDescent="0.35">
      <c r="AH5228" s="16" t="str">
        <f>IF(AND(B5228="Premier League",E5228="Live"),_xlfn.XLOOKUP(_xlfn.TEXTJOIN(" vs ",,C5228:D5228),Calendar!G:G,Calendar!B:B),IF(AND(B5228="Premier League",E5228="Highlights"),_xlfn.XLOOKUP(H5228,Calendar!O:O,Calendar!N:N,,-1),""))</f>
        <v/>
      </c>
    </row>
    <row r="5229" spans="34:34" x14ac:dyDescent="0.35">
      <c r="AH5229" s="16" t="str">
        <f>IF(AND(B5229="Premier League",E5229="Live"),_xlfn.XLOOKUP(_xlfn.TEXTJOIN(" vs ",,C5229:D5229),Calendar!G:G,Calendar!B:B),IF(AND(B5229="Premier League",E5229="Highlights"),_xlfn.XLOOKUP(H5229,Calendar!O:O,Calendar!N:N,,-1),""))</f>
        <v/>
      </c>
    </row>
    <row r="5230" spans="34:34" x14ac:dyDescent="0.35">
      <c r="AH5230" s="16" t="str">
        <f>IF(AND(B5230="Premier League",E5230="Live"),_xlfn.XLOOKUP(_xlfn.TEXTJOIN(" vs ",,C5230:D5230),Calendar!G:G,Calendar!B:B),IF(AND(B5230="Premier League",E5230="Highlights"),_xlfn.XLOOKUP(H5230,Calendar!O:O,Calendar!N:N,,-1),""))</f>
        <v/>
      </c>
    </row>
    <row r="5231" spans="34:34" x14ac:dyDescent="0.35">
      <c r="AH5231" s="16" t="str">
        <f>IF(AND(B5231="Premier League",E5231="Live"),_xlfn.XLOOKUP(_xlfn.TEXTJOIN(" vs ",,C5231:D5231),Calendar!G:G,Calendar!B:B),IF(AND(B5231="Premier League",E5231="Highlights"),_xlfn.XLOOKUP(H5231,Calendar!O:O,Calendar!N:N,,-1),""))</f>
        <v/>
      </c>
    </row>
    <row r="5232" spans="34:34" x14ac:dyDescent="0.35">
      <c r="AH5232" s="16" t="str">
        <f>IF(AND(B5232="Premier League",E5232="Live"),_xlfn.XLOOKUP(_xlfn.TEXTJOIN(" vs ",,C5232:D5232),Calendar!G:G,Calendar!B:B),IF(AND(B5232="Premier League",E5232="Highlights"),_xlfn.XLOOKUP(H5232,Calendar!O:O,Calendar!N:N,,-1),""))</f>
        <v/>
      </c>
    </row>
    <row r="5233" spans="34:34" x14ac:dyDescent="0.35">
      <c r="AH5233" s="16" t="str">
        <f>IF(AND(B5233="Premier League",E5233="Live"),_xlfn.XLOOKUP(_xlfn.TEXTJOIN(" vs ",,C5233:D5233),Calendar!G:G,Calendar!B:B),IF(AND(B5233="Premier League",E5233="Highlights"),_xlfn.XLOOKUP(H5233,Calendar!O:O,Calendar!N:N,,-1),""))</f>
        <v/>
      </c>
    </row>
    <row r="5234" spans="34:34" x14ac:dyDescent="0.35">
      <c r="AH5234" s="16" t="str">
        <f>IF(AND(B5234="Premier League",E5234="Live"),_xlfn.XLOOKUP(_xlfn.TEXTJOIN(" vs ",,C5234:D5234),Calendar!G:G,Calendar!B:B),IF(AND(B5234="Premier League",E5234="Highlights"),_xlfn.XLOOKUP(H5234,Calendar!O:O,Calendar!N:N,,-1),""))</f>
        <v/>
      </c>
    </row>
    <row r="5235" spans="34:34" x14ac:dyDescent="0.35">
      <c r="AH5235" s="16" t="str">
        <f>IF(AND(B5235="Premier League",E5235="Live"),_xlfn.XLOOKUP(_xlfn.TEXTJOIN(" vs ",,C5235:D5235),Calendar!G:G,Calendar!B:B),IF(AND(B5235="Premier League",E5235="Highlights"),_xlfn.XLOOKUP(H5235,Calendar!O:O,Calendar!N:N,,-1),""))</f>
        <v/>
      </c>
    </row>
    <row r="5236" spans="34:34" x14ac:dyDescent="0.35">
      <c r="AH5236" s="16" t="str">
        <f>IF(AND(B5236="Premier League",E5236="Live"),_xlfn.XLOOKUP(_xlfn.TEXTJOIN(" vs ",,C5236:D5236),Calendar!G:G,Calendar!B:B),IF(AND(B5236="Premier League",E5236="Highlights"),_xlfn.XLOOKUP(H5236,Calendar!O:O,Calendar!N:N,,-1),""))</f>
        <v/>
      </c>
    </row>
    <row r="5237" spans="34:34" x14ac:dyDescent="0.35">
      <c r="AH5237" s="16" t="str">
        <f>IF(AND(B5237="Premier League",E5237="Live"),_xlfn.XLOOKUP(_xlfn.TEXTJOIN(" vs ",,C5237:D5237),Calendar!G:G,Calendar!B:B),IF(AND(B5237="Premier League",E5237="Highlights"),_xlfn.XLOOKUP(H5237,Calendar!O:O,Calendar!N:N,,-1),""))</f>
        <v/>
      </c>
    </row>
    <row r="5238" spans="34:34" x14ac:dyDescent="0.35">
      <c r="AH5238" s="16" t="str">
        <f>IF(AND(B5238="Premier League",E5238="Live"),_xlfn.XLOOKUP(_xlfn.TEXTJOIN(" vs ",,C5238:D5238),Calendar!G:G,Calendar!B:B),IF(AND(B5238="Premier League",E5238="Highlights"),_xlfn.XLOOKUP(H5238,Calendar!O:O,Calendar!N:N,,-1),""))</f>
        <v/>
      </c>
    </row>
    <row r="5239" spans="34:34" x14ac:dyDescent="0.35">
      <c r="AH5239" s="16" t="str">
        <f>IF(AND(B5239="Premier League",E5239="Live"),_xlfn.XLOOKUP(_xlfn.TEXTJOIN(" vs ",,C5239:D5239),Calendar!G:G,Calendar!B:B),IF(AND(B5239="Premier League",E5239="Highlights"),_xlfn.XLOOKUP(H5239,Calendar!O:O,Calendar!N:N,,-1),""))</f>
        <v/>
      </c>
    </row>
    <row r="5240" spans="34:34" x14ac:dyDescent="0.35">
      <c r="AH5240" s="16" t="str">
        <f>IF(AND(B5240="Premier League",E5240="Live"),_xlfn.XLOOKUP(_xlfn.TEXTJOIN(" vs ",,C5240:D5240),Calendar!G:G,Calendar!B:B),IF(AND(B5240="Premier League",E5240="Highlights"),_xlfn.XLOOKUP(H5240,Calendar!O:O,Calendar!N:N,,-1),""))</f>
        <v/>
      </c>
    </row>
    <row r="5241" spans="34:34" x14ac:dyDescent="0.35">
      <c r="AH5241" s="16" t="str">
        <f>IF(AND(B5241="Premier League",E5241="Live"),_xlfn.XLOOKUP(_xlfn.TEXTJOIN(" vs ",,C5241:D5241),Calendar!G:G,Calendar!B:B),IF(AND(B5241="Premier League",E5241="Highlights"),_xlfn.XLOOKUP(H5241,Calendar!O:O,Calendar!N:N,,-1),""))</f>
        <v/>
      </c>
    </row>
    <row r="5242" spans="34:34" x14ac:dyDescent="0.35">
      <c r="AH5242" s="16" t="str">
        <f>IF(AND(B5242="Premier League",E5242="Live"),_xlfn.XLOOKUP(_xlfn.TEXTJOIN(" vs ",,C5242:D5242),Calendar!G:G,Calendar!B:B),IF(AND(B5242="Premier League",E5242="Highlights"),_xlfn.XLOOKUP(H5242,Calendar!O:O,Calendar!N:N,,-1),""))</f>
        <v/>
      </c>
    </row>
    <row r="5243" spans="34:34" x14ac:dyDescent="0.35">
      <c r="AH5243" s="16" t="str">
        <f>IF(AND(B5243="Premier League",E5243="Live"),_xlfn.XLOOKUP(_xlfn.TEXTJOIN(" vs ",,C5243:D5243),Calendar!G:G,Calendar!B:B),IF(AND(B5243="Premier League",E5243="Highlights"),_xlfn.XLOOKUP(H5243,Calendar!O:O,Calendar!N:N,,-1),""))</f>
        <v/>
      </c>
    </row>
    <row r="5244" spans="34:34" x14ac:dyDescent="0.35">
      <c r="AH5244" s="16" t="str">
        <f>IF(AND(B5244="Premier League",E5244="Live"),_xlfn.XLOOKUP(_xlfn.TEXTJOIN(" vs ",,C5244:D5244),Calendar!G:G,Calendar!B:B),IF(AND(B5244="Premier League",E5244="Highlights"),_xlfn.XLOOKUP(H5244,Calendar!O:O,Calendar!N:N,,-1),""))</f>
        <v/>
      </c>
    </row>
    <row r="5245" spans="34:34" x14ac:dyDescent="0.35">
      <c r="AH5245" s="16" t="str">
        <f>IF(AND(B5245="Premier League",E5245="Live"),_xlfn.XLOOKUP(_xlfn.TEXTJOIN(" vs ",,C5245:D5245),Calendar!G:G,Calendar!B:B),IF(AND(B5245="Premier League",E5245="Highlights"),_xlfn.XLOOKUP(H5245,Calendar!O:O,Calendar!N:N,,-1),""))</f>
        <v/>
      </c>
    </row>
    <row r="5246" spans="34:34" x14ac:dyDescent="0.35">
      <c r="AH5246" s="16" t="str">
        <f>IF(AND(B5246="Premier League",E5246="Live"),_xlfn.XLOOKUP(_xlfn.TEXTJOIN(" vs ",,C5246:D5246),Calendar!G:G,Calendar!B:B),IF(AND(B5246="Premier League",E5246="Highlights"),_xlfn.XLOOKUP(H5246,Calendar!O:O,Calendar!N:N,,-1),""))</f>
        <v/>
      </c>
    </row>
    <row r="5247" spans="34:34" x14ac:dyDescent="0.35">
      <c r="AH5247" s="16" t="str">
        <f>IF(AND(B5247="Premier League",E5247="Live"),_xlfn.XLOOKUP(_xlfn.TEXTJOIN(" vs ",,C5247:D5247),Calendar!G:G,Calendar!B:B),IF(AND(B5247="Premier League",E5247="Highlights"),_xlfn.XLOOKUP(H5247,Calendar!O:O,Calendar!N:N,,-1),""))</f>
        <v/>
      </c>
    </row>
    <row r="5248" spans="34:34" x14ac:dyDescent="0.35">
      <c r="AH5248" s="16" t="str">
        <f>IF(AND(B5248="Premier League",E5248="Live"),_xlfn.XLOOKUP(_xlfn.TEXTJOIN(" vs ",,C5248:D5248),Calendar!G:G,Calendar!B:B),IF(AND(B5248="Premier League",E5248="Highlights"),_xlfn.XLOOKUP(H5248,Calendar!O:O,Calendar!N:N,,-1),""))</f>
        <v/>
      </c>
    </row>
    <row r="5249" spans="34:34" x14ac:dyDescent="0.35">
      <c r="AH5249" s="16" t="str">
        <f>IF(AND(B5249="Premier League",E5249="Live"),_xlfn.XLOOKUP(_xlfn.TEXTJOIN(" vs ",,C5249:D5249),Calendar!G:G,Calendar!B:B),IF(AND(B5249="Premier League",E5249="Highlights"),_xlfn.XLOOKUP(H5249,Calendar!O:O,Calendar!N:N,,-1),""))</f>
        <v/>
      </c>
    </row>
    <row r="5250" spans="34:34" x14ac:dyDescent="0.35">
      <c r="AH5250" s="16" t="str">
        <f>IF(AND(B5250="Premier League",E5250="Live"),_xlfn.XLOOKUP(_xlfn.TEXTJOIN(" vs ",,C5250:D5250),Calendar!G:G,Calendar!B:B),IF(AND(B5250="Premier League",E5250="Highlights"),_xlfn.XLOOKUP(H5250,Calendar!O:O,Calendar!N:N,,-1),""))</f>
        <v/>
      </c>
    </row>
    <row r="5251" spans="34:34" x14ac:dyDescent="0.35">
      <c r="AH5251" s="16" t="str">
        <f>IF(AND(B5251="Premier League",E5251="Live"),_xlfn.XLOOKUP(_xlfn.TEXTJOIN(" vs ",,C5251:D5251),Calendar!G:G,Calendar!B:B),IF(AND(B5251="Premier League",E5251="Highlights"),_xlfn.XLOOKUP(H5251,Calendar!O:O,Calendar!N:N,,-1),""))</f>
        <v/>
      </c>
    </row>
    <row r="5252" spans="34:34" x14ac:dyDescent="0.35">
      <c r="AH5252" s="16" t="str">
        <f>IF(AND(B5252="Premier League",E5252="Live"),_xlfn.XLOOKUP(_xlfn.TEXTJOIN(" vs ",,C5252:D5252),Calendar!G:G,Calendar!B:B),IF(AND(B5252="Premier League",E5252="Highlights"),_xlfn.XLOOKUP(H5252,Calendar!O:O,Calendar!N:N,,-1),""))</f>
        <v/>
      </c>
    </row>
    <row r="5253" spans="34:34" x14ac:dyDescent="0.35">
      <c r="AH5253" s="16" t="str">
        <f>IF(AND(B5253="Premier League",E5253="Live"),_xlfn.XLOOKUP(_xlfn.TEXTJOIN(" vs ",,C5253:D5253),Calendar!G:G,Calendar!B:B),IF(AND(B5253="Premier League",E5253="Highlights"),_xlfn.XLOOKUP(H5253,Calendar!O:O,Calendar!N:N,,-1),""))</f>
        <v/>
      </c>
    </row>
    <row r="5254" spans="34:34" x14ac:dyDescent="0.35">
      <c r="AH5254" s="16" t="str">
        <f>IF(AND(B5254="Premier League",E5254="Live"),_xlfn.XLOOKUP(_xlfn.TEXTJOIN(" vs ",,C5254:D5254),Calendar!G:G,Calendar!B:B),IF(AND(B5254="Premier League",E5254="Highlights"),_xlfn.XLOOKUP(H5254,Calendar!O:O,Calendar!N:N,,-1),""))</f>
        <v/>
      </c>
    </row>
    <row r="5255" spans="34:34" x14ac:dyDescent="0.35">
      <c r="AH5255" s="16" t="str">
        <f>IF(AND(B5255="Premier League",E5255="Live"),_xlfn.XLOOKUP(_xlfn.TEXTJOIN(" vs ",,C5255:D5255),Calendar!G:G,Calendar!B:B),IF(AND(B5255="Premier League",E5255="Highlights"),_xlfn.XLOOKUP(H5255,Calendar!O:O,Calendar!N:N,,-1),""))</f>
        <v/>
      </c>
    </row>
    <row r="5256" spans="34:34" x14ac:dyDescent="0.35">
      <c r="AH5256" s="16" t="str">
        <f>IF(AND(B5256="Premier League",E5256="Live"),_xlfn.XLOOKUP(_xlfn.TEXTJOIN(" vs ",,C5256:D5256),Calendar!G:G,Calendar!B:B),IF(AND(B5256="Premier League",E5256="Highlights"),_xlfn.XLOOKUP(H5256,Calendar!O:O,Calendar!N:N,,-1),""))</f>
        <v/>
      </c>
    </row>
    <row r="5257" spans="34:34" x14ac:dyDescent="0.35">
      <c r="AH5257" s="16" t="str">
        <f>IF(AND(B5257="Premier League",E5257="Live"),_xlfn.XLOOKUP(_xlfn.TEXTJOIN(" vs ",,C5257:D5257),Calendar!G:G,Calendar!B:B),IF(AND(B5257="Premier League",E5257="Highlights"),_xlfn.XLOOKUP(H5257,Calendar!O:O,Calendar!N:N,,-1),""))</f>
        <v/>
      </c>
    </row>
    <row r="5258" spans="34:34" x14ac:dyDescent="0.35">
      <c r="AH5258" s="16" t="str">
        <f>IF(AND(B5258="Premier League",E5258="Live"),_xlfn.XLOOKUP(_xlfn.TEXTJOIN(" vs ",,C5258:D5258),Calendar!G:G,Calendar!B:B),IF(AND(B5258="Premier League",E5258="Highlights"),_xlfn.XLOOKUP(H5258,Calendar!O:O,Calendar!N:N,,-1),""))</f>
        <v/>
      </c>
    </row>
    <row r="5259" spans="34:34" x14ac:dyDescent="0.35">
      <c r="AH5259" s="16" t="str">
        <f>IF(AND(B5259="Premier League",E5259="Live"),_xlfn.XLOOKUP(_xlfn.TEXTJOIN(" vs ",,C5259:D5259),Calendar!G:G,Calendar!B:B),IF(AND(B5259="Premier League",E5259="Highlights"),_xlfn.XLOOKUP(H5259,Calendar!O:O,Calendar!N:N,,-1),""))</f>
        <v/>
      </c>
    </row>
    <row r="5260" spans="34:34" x14ac:dyDescent="0.35">
      <c r="AH5260" s="16" t="str">
        <f>IF(AND(B5260="Premier League",E5260="Live"),_xlfn.XLOOKUP(_xlfn.TEXTJOIN(" vs ",,C5260:D5260),Calendar!G:G,Calendar!B:B),IF(AND(B5260="Premier League",E5260="Highlights"),_xlfn.XLOOKUP(H5260,Calendar!O:O,Calendar!N:N,,-1),""))</f>
        <v/>
      </c>
    </row>
    <row r="5261" spans="34:34" x14ac:dyDescent="0.35">
      <c r="AH5261" s="16" t="str">
        <f>IF(AND(B5261="Premier League",E5261="Live"),_xlfn.XLOOKUP(_xlfn.TEXTJOIN(" vs ",,C5261:D5261),Calendar!G:G,Calendar!B:B),IF(AND(B5261="Premier League",E5261="Highlights"),_xlfn.XLOOKUP(H5261,Calendar!O:O,Calendar!N:N,,-1),""))</f>
        <v/>
      </c>
    </row>
    <row r="5262" spans="34:34" x14ac:dyDescent="0.35">
      <c r="AH5262" s="16" t="str">
        <f>IF(AND(B5262="Premier League",E5262="Live"),_xlfn.XLOOKUP(_xlfn.TEXTJOIN(" vs ",,C5262:D5262),Calendar!G:G,Calendar!B:B),IF(AND(B5262="Premier League",E5262="Highlights"),_xlfn.XLOOKUP(H5262,Calendar!O:O,Calendar!N:N,,-1),""))</f>
        <v/>
      </c>
    </row>
    <row r="5263" spans="34:34" x14ac:dyDescent="0.35">
      <c r="AH5263" s="16" t="str">
        <f>IF(AND(B5263="Premier League",E5263="Live"),_xlfn.XLOOKUP(_xlfn.TEXTJOIN(" vs ",,C5263:D5263),Calendar!G:G,Calendar!B:B),IF(AND(B5263="Premier League",E5263="Highlights"),_xlfn.XLOOKUP(H5263,Calendar!O:O,Calendar!N:N,,-1),""))</f>
        <v/>
      </c>
    </row>
    <row r="5264" spans="34:34" x14ac:dyDescent="0.35">
      <c r="AH5264" s="16" t="str">
        <f>IF(AND(B5264="Premier League",E5264="Live"),_xlfn.XLOOKUP(_xlfn.TEXTJOIN(" vs ",,C5264:D5264),Calendar!G:G,Calendar!B:B),IF(AND(B5264="Premier League",E5264="Highlights"),_xlfn.XLOOKUP(H5264,Calendar!O:O,Calendar!N:N,,-1),""))</f>
        <v/>
      </c>
    </row>
    <row r="5265" spans="34:34" x14ac:dyDescent="0.35">
      <c r="AH5265" s="16" t="str">
        <f>IF(AND(B5265="Premier League",E5265="Live"),_xlfn.XLOOKUP(_xlfn.TEXTJOIN(" vs ",,C5265:D5265),Calendar!G:G,Calendar!B:B),IF(AND(B5265="Premier League",E5265="Highlights"),_xlfn.XLOOKUP(H5265,Calendar!O:O,Calendar!N:N,,-1),""))</f>
        <v/>
      </c>
    </row>
    <row r="5266" spans="34:34" x14ac:dyDescent="0.35">
      <c r="AH5266" s="16" t="str">
        <f>IF(AND(B5266="Premier League",E5266="Live"),_xlfn.XLOOKUP(_xlfn.TEXTJOIN(" vs ",,C5266:D5266),Calendar!G:G,Calendar!B:B),IF(AND(B5266="Premier League",E5266="Highlights"),_xlfn.XLOOKUP(H5266,Calendar!O:O,Calendar!N:N,,-1),""))</f>
        <v/>
      </c>
    </row>
    <row r="5267" spans="34:34" x14ac:dyDescent="0.35">
      <c r="AH5267" s="16" t="str">
        <f>IF(AND(B5267="Premier League",E5267="Live"),_xlfn.XLOOKUP(_xlfn.TEXTJOIN(" vs ",,C5267:D5267),Calendar!G:G,Calendar!B:B),IF(AND(B5267="Premier League",E5267="Highlights"),_xlfn.XLOOKUP(H5267,Calendar!O:O,Calendar!N:N,,-1),""))</f>
        <v/>
      </c>
    </row>
    <row r="5268" spans="34:34" x14ac:dyDescent="0.35">
      <c r="AH5268" s="16" t="str">
        <f>IF(AND(B5268="Premier League",E5268="Live"),_xlfn.XLOOKUP(_xlfn.TEXTJOIN(" vs ",,C5268:D5268),Calendar!G:G,Calendar!B:B),IF(AND(B5268="Premier League",E5268="Highlights"),_xlfn.XLOOKUP(H5268,Calendar!O:O,Calendar!N:N,,-1),""))</f>
        <v/>
      </c>
    </row>
    <row r="5269" spans="34:34" x14ac:dyDescent="0.35">
      <c r="AH5269" s="16" t="str">
        <f>IF(AND(B5269="Premier League",E5269="Live"),_xlfn.XLOOKUP(_xlfn.TEXTJOIN(" vs ",,C5269:D5269),Calendar!G:G,Calendar!B:B),IF(AND(B5269="Premier League",E5269="Highlights"),_xlfn.XLOOKUP(H5269,Calendar!O:O,Calendar!N:N,,-1),""))</f>
        <v/>
      </c>
    </row>
    <row r="5270" spans="34:34" x14ac:dyDescent="0.35">
      <c r="AH5270" s="16" t="str">
        <f>IF(AND(B5270="Premier League",E5270="Live"),_xlfn.XLOOKUP(_xlfn.TEXTJOIN(" vs ",,C5270:D5270),Calendar!G:G,Calendar!B:B),IF(AND(B5270="Premier League",E5270="Highlights"),_xlfn.XLOOKUP(H5270,Calendar!O:O,Calendar!N:N,,-1),""))</f>
        <v/>
      </c>
    </row>
    <row r="5271" spans="34:34" x14ac:dyDescent="0.35">
      <c r="AH5271" s="16" t="str">
        <f>IF(AND(B5271="Premier League",E5271="Live"),_xlfn.XLOOKUP(_xlfn.TEXTJOIN(" vs ",,C5271:D5271),Calendar!G:G,Calendar!B:B),IF(AND(B5271="Premier League",E5271="Highlights"),_xlfn.XLOOKUP(H5271,Calendar!O:O,Calendar!N:N,,-1),""))</f>
        <v/>
      </c>
    </row>
    <row r="5272" spans="34:34" x14ac:dyDescent="0.35">
      <c r="AH5272" s="16" t="str">
        <f>IF(AND(B5272="Premier League",E5272="Live"),_xlfn.XLOOKUP(_xlfn.TEXTJOIN(" vs ",,C5272:D5272),Calendar!G:G,Calendar!B:B),IF(AND(B5272="Premier League",E5272="Highlights"),_xlfn.XLOOKUP(H5272,Calendar!O:O,Calendar!N:N,,-1),""))</f>
        <v/>
      </c>
    </row>
    <row r="5273" spans="34:34" x14ac:dyDescent="0.35">
      <c r="AH5273" s="16" t="str">
        <f>IF(AND(B5273="Premier League",E5273="Live"),_xlfn.XLOOKUP(_xlfn.TEXTJOIN(" vs ",,C5273:D5273),Calendar!G:G,Calendar!B:B),IF(AND(B5273="Premier League",E5273="Highlights"),_xlfn.XLOOKUP(H5273,Calendar!O:O,Calendar!N:N,,-1),""))</f>
        <v/>
      </c>
    </row>
    <row r="5274" spans="34:34" x14ac:dyDescent="0.35">
      <c r="AH5274" s="16" t="str">
        <f>IF(AND(B5274="Premier League",E5274="Live"),_xlfn.XLOOKUP(_xlfn.TEXTJOIN(" vs ",,C5274:D5274),Calendar!G:G,Calendar!B:B),IF(AND(B5274="Premier League",E5274="Highlights"),_xlfn.XLOOKUP(H5274,Calendar!O:O,Calendar!N:N,,-1),""))</f>
        <v/>
      </c>
    </row>
    <row r="5275" spans="34:34" x14ac:dyDescent="0.35">
      <c r="AH5275" s="16" t="str">
        <f>IF(AND(B5275="Premier League",E5275="Live"),_xlfn.XLOOKUP(_xlfn.TEXTJOIN(" vs ",,C5275:D5275),Calendar!G:G,Calendar!B:B),IF(AND(B5275="Premier League",E5275="Highlights"),_xlfn.XLOOKUP(H5275,Calendar!O:O,Calendar!N:N,,-1),""))</f>
        <v/>
      </c>
    </row>
    <row r="5276" spans="34:34" x14ac:dyDescent="0.35">
      <c r="AH5276" s="16" t="str">
        <f>IF(AND(B5276="Premier League",E5276="Live"),_xlfn.XLOOKUP(_xlfn.TEXTJOIN(" vs ",,C5276:D5276),Calendar!G:G,Calendar!B:B),IF(AND(B5276="Premier League",E5276="Highlights"),_xlfn.XLOOKUP(H5276,Calendar!O:O,Calendar!N:N,,-1),""))</f>
        <v/>
      </c>
    </row>
    <row r="5277" spans="34:34" x14ac:dyDescent="0.35">
      <c r="AH5277" s="16" t="str">
        <f>IF(AND(B5277="Premier League",E5277="Live"),_xlfn.XLOOKUP(_xlfn.TEXTJOIN(" vs ",,C5277:D5277),Calendar!G:G,Calendar!B:B),IF(AND(B5277="Premier League",E5277="Highlights"),_xlfn.XLOOKUP(H5277,Calendar!O:O,Calendar!N:N,,-1),""))</f>
        <v/>
      </c>
    </row>
    <row r="5278" spans="34:34" x14ac:dyDescent="0.35">
      <c r="AH5278" s="16" t="str">
        <f>IF(AND(B5278="Premier League",E5278="Live"),_xlfn.XLOOKUP(_xlfn.TEXTJOIN(" vs ",,C5278:D5278),Calendar!G:G,Calendar!B:B),IF(AND(B5278="Premier League",E5278="Highlights"),_xlfn.XLOOKUP(H5278,Calendar!O:O,Calendar!N:N,,-1),""))</f>
        <v/>
      </c>
    </row>
    <row r="5279" spans="34:34" x14ac:dyDescent="0.35">
      <c r="AH5279" s="16" t="str">
        <f>IF(AND(B5279="Premier League",E5279="Live"),_xlfn.XLOOKUP(_xlfn.TEXTJOIN(" vs ",,C5279:D5279),Calendar!G:G,Calendar!B:B),IF(AND(B5279="Premier League",E5279="Highlights"),_xlfn.XLOOKUP(H5279,Calendar!O:O,Calendar!N:N,,-1),""))</f>
        <v/>
      </c>
    </row>
    <row r="5280" spans="34:34" x14ac:dyDescent="0.35">
      <c r="AH5280" s="16" t="str">
        <f>IF(AND(B5280="Premier League",E5280="Live"),_xlfn.XLOOKUP(_xlfn.TEXTJOIN(" vs ",,C5280:D5280),Calendar!G:G,Calendar!B:B),IF(AND(B5280="Premier League",E5280="Highlights"),_xlfn.XLOOKUP(H5280,Calendar!O:O,Calendar!N:N,,-1),""))</f>
        <v/>
      </c>
    </row>
    <row r="5281" spans="34:34" x14ac:dyDescent="0.35">
      <c r="AH5281" s="16" t="str">
        <f>IF(AND(B5281="Premier League",E5281="Live"),_xlfn.XLOOKUP(_xlfn.TEXTJOIN(" vs ",,C5281:D5281),Calendar!G:G,Calendar!B:B),IF(AND(B5281="Premier League",E5281="Highlights"),_xlfn.XLOOKUP(H5281,Calendar!O:O,Calendar!N:N,,-1),""))</f>
        <v/>
      </c>
    </row>
    <row r="5282" spans="34:34" x14ac:dyDescent="0.35">
      <c r="AH5282" s="16" t="str">
        <f>IF(AND(B5282="Premier League",E5282="Live"),_xlfn.XLOOKUP(_xlfn.TEXTJOIN(" vs ",,C5282:D5282),Calendar!G:G,Calendar!B:B),IF(AND(B5282="Premier League",E5282="Highlights"),_xlfn.XLOOKUP(H5282,Calendar!O:O,Calendar!N:N,,-1),""))</f>
        <v/>
      </c>
    </row>
    <row r="5283" spans="34:34" x14ac:dyDescent="0.35">
      <c r="AH5283" s="16" t="str">
        <f>IF(AND(B5283="Premier League",E5283="Live"),_xlfn.XLOOKUP(_xlfn.TEXTJOIN(" vs ",,C5283:D5283),Calendar!G:G,Calendar!B:B),IF(AND(B5283="Premier League",E5283="Highlights"),_xlfn.XLOOKUP(H5283,Calendar!O:O,Calendar!N:N,,-1),""))</f>
        <v/>
      </c>
    </row>
    <row r="5284" spans="34:34" x14ac:dyDescent="0.35">
      <c r="AH5284" s="16" t="str">
        <f>IF(AND(B5284="Premier League",E5284="Live"),_xlfn.XLOOKUP(_xlfn.TEXTJOIN(" vs ",,C5284:D5284),Calendar!G:G,Calendar!B:B),IF(AND(B5284="Premier League",E5284="Highlights"),_xlfn.XLOOKUP(H5284,Calendar!O:O,Calendar!N:N,,-1),""))</f>
        <v/>
      </c>
    </row>
    <row r="5285" spans="34:34" x14ac:dyDescent="0.35">
      <c r="AH5285" s="16" t="str">
        <f>IF(AND(B5285="Premier League",E5285="Live"),_xlfn.XLOOKUP(_xlfn.TEXTJOIN(" vs ",,C5285:D5285),Calendar!G:G,Calendar!B:B),IF(AND(B5285="Premier League",E5285="Highlights"),_xlfn.XLOOKUP(H5285,Calendar!O:O,Calendar!N:N,,-1),""))</f>
        <v/>
      </c>
    </row>
    <row r="5286" spans="34:34" x14ac:dyDescent="0.35">
      <c r="AH5286" s="16" t="str">
        <f>IF(AND(B5286="Premier League",E5286="Live"),_xlfn.XLOOKUP(_xlfn.TEXTJOIN(" vs ",,C5286:D5286),Calendar!G:G,Calendar!B:B),IF(AND(B5286="Premier League",E5286="Highlights"),_xlfn.XLOOKUP(H5286,Calendar!O:O,Calendar!N:N,,-1),""))</f>
        <v/>
      </c>
    </row>
    <row r="5287" spans="34:34" x14ac:dyDescent="0.35">
      <c r="AH5287" s="16" t="str">
        <f>IF(AND(B5287="Premier League",E5287="Live"),_xlfn.XLOOKUP(_xlfn.TEXTJOIN(" vs ",,C5287:D5287),Calendar!G:G,Calendar!B:B),IF(AND(B5287="Premier League",E5287="Highlights"),_xlfn.XLOOKUP(H5287,Calendar!O:O,Calendar!N:N,,-1),""))</f>
        <v/>
      </c>
    </row>
    <row r="5288" spans="34:34" x14ac:dyDescent="0.35">
      <c r="AH5288" s="16" t="str">
        <f>IF(AND(B5288="Premier League",E5288="Live"),_xlfn.XLOOKUP(_xlfn.TEXTJOIN(" vs ",,C5288:D5288),Calendar!G:G,Calendar!B:B),IF(AND(B5288="Premier League",E5288="Highlights"),_xlfn.XLOOKUP(H5288,Calendar!O:O,Calendar!N:N,,-1),""))</f>
        <v/>
      </c>
    </row>
    <row r="5289" spans="34:34" x14ac:dyDescent="0.35">
      <c r="AH5289" s="16" t="str">
        <f>IF(AND(B5289="Premier League",E5289="Live"),_xlfn.XLOOKUP(_xlfn.TEXTJOIN(" vs ",,C5289:D5289),Calendar!G:G,Calendar!B:B),IF(AND(B5289="Premier League",E5289="Highlights"),_xlfn.XLOOKUP(H5289,Calendar!O:O,Calendar!N:N,,-1),""))</f>
        <v/>
      </c>
    </row>
    <row r="5290" spans="34:34" x14ac:dyDescent="0.35">
      <c r="AH5290" s="16" t="str">
        <f>IF(AND(B5290="Premier League",E5290="Live"),_xlfn.XLOOKUP(_xlfn.TEXTJOIN(" vs ",,C5290:D5290),Calendar!G:G,Calendar!B:B),IF(AND(B5290="Premier League",E5290="Highlights"),_xlfn.XLOOKUP(H5290,Calendar!O:O,Calendar!N:N,,-1),""))</f>
        <v/>
      </c>
    </row>
    <row r="5291" spans="34:34" x14ac:dyDescent="0.35">
      <c r="AH5291" s="16" t="str">
        <f>IF(AND(B5291="Premier League",E5291="Live"),_xlfn.XLOOKUP(_xlfn.TEXTJOIN(" vs ",,C5291:D5291),Calendar!G:G,Calendar!B:B),IF(AND(B5291="Premier League",E5291="Highlights"),_xlfn.XLOOKUP(H5291,Calendar!O:O,Calendar!N:N,,-1),""))</f>
        <v/>
      </c>
    </row>
    <row r="5292" spans="34:34" x14ac:dyDescent="0.35">
      <c r="AH5292" s="16" t="str">
        <f>IF(AND(B5292="Premier League",E5292="Live"),_xlfn.XLOOKUP(_xlfn.TEXTJOIN(" vs ",,C5292:D5292),Calendar!G:G,Calendar!B:B),IF(AND(B5292="Premier League",E5292="Highlights"),_xlfn.XLOOKUP(H5292,Calendar!O:O,Calendar!N:N,,-1),""))</f>
        <v/>
      </c>
    </row>
    <row r="5293" spans="34:34" x14ac:dyDescent="0.35">
      <c r="AH5293" s="16" t="str">
        <f>IF(AND(B5293="Premier League",E5293="Live"),_xlfn.XLOOKUP(_xlfn.TEXTJOIN(" vs ",,C5293:D5293),Calendar!G:G,Calendar!B:B),IF(AND(B5293="Premier League",E5293="Highlights"),_xlfn.XLOOKUP(H5293,Calendar!O:O,Calendar!N:N,,-1),""))</f>
        <v/>
      </c>
    </row>
    <row r="5294" spans="34:34" x14ac:dyDescent="0.35">
      <c r="AH5294" s="16" t="str">
        <f>IF(AND(B5294="Premier League",E5294="Live"),_xlfn.XLOOKUP(_xlfn.TEXTJOIN(" vs ",,C5294:D5294),Calendar!G:G,Calendar!B:B),IF(AND(B5294="Premier League",E5294="Highlights"),_xlfn.XLOOKUP(H5294,Calendar!O:O,Calendar!N:N,,-1),""))</f>
        <v/>
      </c>
    </row>
    <row r="5295" spans="34:34" x14ac:dyDescent="0.35">
      <c r="AH5295" s="16" t="str">
        <f>IF(AND(B5295="Premier League",E5295="Live"),_xlfn.XLOOKUP(_xlfn.TEXTJOIN(" vs ",,C5295:D5295),Calendar!G:G,Calendar!B:B),IF(AND(B5295="Premier League",E5295="Highlights"),_xlfn.XLOOKUP(H5295,Calendar!O:O,Calendar!N:N,,-1),""))</f>
        <v/>
      </c>
    </row>
    <row r="5296" spans="34:34" x14ac:dyDescent="0.35">
      <c r="AH5296" s="16" t="str">
        <f>IF(AND(B5296="Premier League",E5296="Live"),_xlfn.XLOOKUP(_xlfn.TEXTJOIN(" vs ",,C5296:D5296),Calendar!G:G,Calendar!B:B),IF(AND(B5296="Premier League",E5296="Highlights"),_xlfn.XLOOKUP(H5296,Calendar!O:O,Calendar!N:N,,-1),""))</f>
        <v/>
      </c>
    </row>
    <row r="5297" spans="34:34" x14ac:dyDescent="0.35">
      <c r="AH5297" s="16" t="str">
        <f>IF(AND(B5297="Premier League",E5297="Live"),_xlfn.XLOOKUP(_xlfn.TEXTJOIN(" vs ",,C5297:D5297),Calendar!G:G,Calendar!B:B),IF(AND(B5297="Premier League",E5297="Highlights"),_xlfn.XLOOKUP(H5297,Calendar!O:O,Calendar!N:N,,-1),""))</f>
        <v/>
      </c>
    </row>
    <row r="5298" spans="34:34" x14ac:dyDescent="0.35">
      <c r="AH5298" s="16" t="str">
        <f>IF(AND(B5298="Premier League",E5298="Live"),_xlfn.XLOOKUP(_xlfn.TEXTJOIN(" vs ",,C5298:D5298),Calendar!G:G,Calendar!B:B),IF(AND(B5298="Premier League",E5298="Highlights"),_xlfn.XLOOKUP(H5298,Calendar!O:O,Calendar!N:N,,-1),""))</f>
        <v/>
      </c>
    </row>
    <row r="5299" spans="34:34" x14ac:dyDescent="0.35">
      <c r="AH5299" s="16" t="str">
        <f>IF(AND(B5299="Premier League",E5299="Live"),_xlfn.XLOOKUP(_xlfn.TEXTJOIN(" vs ",,C5299:D5299),Calendar!G:G,Calendar!B:B),IF(AND(B5299="Premier League",E5299="Highlights"),_xlfn.XLOOKUP(H5299,Calendar!O:O,Calendar!N:N,,-1),""))</f>
        <v/>
      </c>
    </row>
    <row r="5300" spans="34:34" x14ac:dyDescent="0.35">
      <c r="AH5300" s="16" t="str">
        <f>IF(AND(B5300="Premier League",E5300="Live"),_xlfn.XLOOKUP(_xlfn.TEXTJOIN(" vs ",,C5300:D5300),Calendar!G:G,Calendar!B:B),IF(AND(B5300="Premier League",E5300="Highlights"),_xlfn.XLOOKUP(H5300,Calendar!O:O,Calendar!N:N,,-1),""))</f>
        <v/>
      </c>
    </row>
    <row r="5301" spans="34:34" x14ac:dyDescent="0.35">
      <c r="AH5301" s="16" t="str">
        <f>IF(AND(B5301="Premier League",E5301="Live"),_xlfn.XLOOKUP(_xlfn.TEXTJOIN(" vs ",,C5301:D5301),Calendar!G:G,Calendar!B:B),IF(AND(B5301="Premier League",E5301="Highlights"),_xlfn.XLOOKUP(H5301,Calendar!O:O,Calendar!N:N,,-1),""))</f>
        <v/>
      </c>
    </row>
    <row r="5302" spans="34:34" x14ac:dyDescent="0.35">
      <c r="AH5302" s="16" t="str">
        <f>IF(AND(B5302="Premier League",E5302="Live"),_xlfn.XLOOKUP(_xlfn.TEXTJOIN(" vs ",,C5302:D5302),Calendar!G:G,Calendar!B:B),IF(AND(B5302="Premier League",E5302="Highlights"),_xlfn.XLOOKUP(H5302,Calendar!O:O,Calendar!N:N,,-1),""))</f>
        <v/>
      </c>
    </row>
    <row r="5303" spans="34:34" x14ac:dyDescent="0.35">
      <c r="AH5303" s="16" t="str">
        <f>IF(AND(B5303="Premier League",E5303="Live"),_xlfn.XLOOKUP(_xlfn.TEXTJOIN(" vs ",,C5303:D5303),Calendar!G:G,Calendar!B:B),IF(AND(B5303="Premier League",E5303="Highlights"),_xlfn.XLOOKUP(H5303,Calendar!O:O,Calendar!N:N,,-1),""))</f>
        <v/>
      </c>
    </row>
    <row r="5304" spans="34:34" x14ac:dyDescent="0.35">
      <c r="AH5304" s="16" t="str">
        <f>IF(AND(B5304="Premier League",E5304="Live"),_xlfn.XLOOKUP(_xlfn.TEXTJOIN(" vs ",,C5304:D5304),Calendar!G:G,Calendar!B:B),IF(AND(B5304="Premier League",E5304="Highlights"),_xlfn.XLOOKUP(H5304,Calendar!O:O,Calendar!N:N,,-1),""))</f>
        <v/>
      </c>
    </row>
    <row r="5305" spans="34:34" x14ac:dyDescent="0.35">
      <c r="AH5305" s="16" t="str">
        <f>IF(AND(B5305="Premier League",E5305="Live"),_xlfn.XLOOKUP(_xlfn.TEXTJOIN(" vs ",,C5305:D5305),Calendar!G:G,Calendar!B:B),IF(AND(B5305="Premier League",E5305="Highlights"),_xlfn.XLOOKUP(H5305,Calendar!O:O,Calendar!N:N,,-1),""))</f>
        <v/>
      </c>
    </row>
    <row r="5306" spans="34:34" x14ac:dyDescent="0.35">
      <c r="AH5306" s="16" t="str">
        <f>IF(AND(B5306="Premier League",E5306="Live"),_xlfn.XLOOKUP(_xlfn.TEXTJOIN(" vs ",,C5306:D5306),Calendar!G:G,Calendar!B:B),IF(AND(B5306="Premier League",E5306="Highlights"),_xlfn.XLOOKUP(H5306,Calendar!O:O,Calendar!N:N,,-1),""))</f>
        <v/>
      </c>
    </row>
    <row r="5307" spans="34:34" x14ac:dyDescent="0.35">
      <c r="AH5307" s="16" t="str">
        <f>IF(AND(B5307="Premier League",E5307="Live"),_xlfn.XLOOKUP(_xlfn.TEXTJOIN(" vs ",,C5307:D5307),Calendar!G:G,Calendar!B:B),IF(AND(B5307="Premier League",E5307="Highlights"),_xlfn.XLOOKUP(H5307,Calendar!O:O,Calendar!N:N,,-1),""))</f>
        <v/>
      </c>
    </row>
    <row r="5308" spans="34:34" x14ac:dyDescent="0.35">
      <c r="AH5308" s="16" t="str">
        <f>IF(AND(B5308="Premier League",E5308="Live"),_xlfn.XLOOKUP(_xlfn.TEXTJOIN(" vs ",,C5308:D5308),Calendar!G:G,Calendar!B:B),IF(AND(B5308="Premier League",E5308="Highlights"),_xlfn.XLOOKUP(H5308,Calendar!O:O,Calendar!N:N,,-1),""))</f>
        <v/>
      </c>
    </row>
    <row r="5309" spans="34:34" x14ac:dyDescent="0.35">
      <c r="AH5309" s="16" t="str">
        <f>IF(AND(B5309="Premier League",E5309="Live"),_xlfn.XLOOKUP(_xlfn.TEXTJOIN(" vs ",,C5309:D5309),Calendar!G:G,Calendar!B:B),IF(AND(B5309="Premier League",E5309="Highlights"),_xlfn.XLOOKUP(H5309,Calendar!O:O,Calendar!N:N,,-1),""))</f>
        <v/>
      </c>
    </row>
    <row r="5310" spans="34:34" x14ac:dyDescent="0.35">
      <c r="AH5310" s="16" t="str">
        <f>IF(AND(B5310="Premier League",E5310="Live"),_xlfn.XLOOKUP(_xlfn.TEXTJOIN(" vs ",,C5310:D5310),Calendar!G:G,Calendar!B:B),IF(AND(B5310="Premier League",E5310="Highlights"),_xlfn.XLOOKUP(H5310,Calendar!O:O,Calendar!N:N,,-1),""))</f>
        <v/>
      </c>
    </row>
    <row r="5311" spans="34:34" x14ac:dyDescent="0.35">
      <c r="AH5311" s="16" t="str">
        <f>IF(AND(B5311="Premier League",E5311="Live"),_xlfn.XLOOKUP(_xlfn.TEXTJOIN(" vs ",,C5311:D5311),Calendar!G:G,Calendar!B:B),IF(AND(B5311="Premier League",E5311="Highlights"),_xlfn.XLOOKUP(H5311,Calendar!O:O,Calendar!N:N,,-1),""))</f>
        <v/>
      </c>
    </row>
    <row r="5312" spans="34:34" x14ac:dyDescent="0.35">
      <c r="AH5312" s="16" t="str">
        <f>IF(AND(B5312="Premier League",E5312="Live"),_xlfn.XLOOKUP(_xlfn.TEXTJOIN(" vs ",,C5312:D5312),Calendar!G:G,Calendar!B:B),IF(AND(B5312="Premier League",E5312="Highlights"),_xlfn.XLOOKUP(H5312,Calendar!O:O,Calendar!N:N,,-1),""))</f>
        <v/>
      </c>
    </row>
    <row r="5313" spans="34:34" x14ac:dyDescent="0.35">
      <c r="AH5313" s="16" t="str">
        <f>IF(AND(B5313="Premier League",E5313="Live"),_xlfn.XLOOKUP(_xlfn.TEXTJOIN(" vs ",,C5313:D5313),Calendar!G:G,Calendar!B:B),IF(AND(B5313="Premier League",E5313="Highlights"),_xlfn.XLOOKUP(H5313,Calendar!O:O,Calendar!N:N,,-1),""))</f>
        <v/>
      </c>
    </row>
    <row r="5314" spans="34:34" x14ac:dyDescent="0.35">
      <c r="AH5314" s="16" t="str">
        <f>IF(AND(B5314="Premier League",E5314="Live"),_xlfn.XLOOKUP(_xlfn.TEXTJOIN(" vs ",,C5314:D5314),Calendar!G:G,Calendar!B:B),IF(AND(B5314="Premier League",E5314="Highlights"),_xlfn.XLOOKUP(H5314,Calendar!O:O,Calendar!N:N,,-1),""))</f>
        <v/>
      </c>
    </row>
    <row r="5315" spans="34:34" x14ac:dyDescent="0.35">
      <c r="AH5315" s="16" t="str">
        <f>IF(AND(B5315="Premier League",E5315="Live"),_xlfn.XLOOKUP(_xlfn.TEXTJOIN(" vs ",,C5315:D5315),Calendar!G:G,Calendar!B:B),IF(AND(B5315="Premier League",E5315="Highlights"),_xlfn.XLOOKUP(H5315,Calendar!O:O,Calendar!N:N,,-1),""))</f>
        <v/>
      </c>
    </row>
    <row r="5316" spans="34:34" x14ac:dyDescent="0.35">
      <c r="AH5316" s="16" t="str">
        <f>IF(AND(B5316="Premier League",E5316="Live"),_xlfn.XLOOKUP(_xlfn.TEXTJOIN(" vs ",,C5316:D5316),Calendar!G:G,Calendar!B:B),IF(AND(B5316="Premier League",E5316="Highlights"),_xlfn.XLOOKUP(H5316,Calendar!O:O,Calendar!N:N,,-1),""))</f>
        <v/>
      </c>
    </row>
    <row r="5317" spans="34:34" x14ac:dyDescent="0.35">
      <c r="AH5317" s="16" t="str">
        <f>IF(AND(B5317="Premier League",E5317="Live"),_xlfn.XLOOKUP(_xlfn.TEXTJOIN(" vs ",,C5317:D5317),Calendar!G:G,Calendar!B:B),IF(AND(B5317="Premier League",E5317="Highlights"),_xlfn.XLOOKUP(H5317,Calendar!O:O,Calendar!N:N,,-1),""))</f>
        <v/>
      </c>
    </row>
    <row r="5318" spans="34:34" x14ac:dyDescent="0.35">
      <c r="AH5318" s="16" t="str">
        <f>IF(AND(B5318="Premier League",E5318="Live"),_xlfn.XLOOKUP(_xlfn.TEXTJOIN(" vs ",,C5318:D5318),Calendar!G:G,Calendar!B:B),IF(AND(B5318="Premier League",E5318="Highlights"),_xlfn.XLOOKUP(H5318,Calendar!O:O,Calendar!N:N,,-1),""))</f>
        <v/>
      </c>
    </row>
    <row r="5319" spans="34:34" x14ac:dyDescent="0.35">
      <c r="AH5319" s="16" t="str">
        <f>IF(AND(B5319="Premier League",E5319="Live"),_xlfn.XLOOKUP(_xlfn.TEXTJOIN(" vs ",,C5319:D5319),Calendar!G:G,Calendar!B:B),IF(AND(B5319="Premier League",E5319="Highlights"),_xlfn.XLOOKUP(H5319,Calendar!O:O,Calendar!N:N,,-1),""))</f>
        <v/>
      </c>
    </row>
    <row r="5320" spans="34:34" x14ac:dyDescent="0.35">
      <c r="AH5320" s="16" t="str">
        <f>IF(AND(B5320="Premier League",E5320="Live"),_xlfn.XLOOKUP(_xlfn.TEXTJOIN(" vs ",,C5320:D5320),Calendar!G:G,Calendar!B:B),IF(AND(B5320="Premier League",E5320="Highlights"),_xlfn.XLOOKUP(H5320,Calendar!O:O,Calendar!N:N,,-1),""))</f>
        <v/>
      </c>
    </row>
    <row r="5321" spans="34:34" x14ac:dyDescent="0.35">
      <c r="AH5321" s="16" t="str">
        <f>IF(AND(B5321="Premier League",E5321="Live"),_xlfn.XLOOKUP(_xlfn.TEXTJOIN(" vs ",,C5321:D5321),Calendar!G:G,Calendar!B:B),IF(AND(B5321="Premier League",E5321="Highlights"),_xlfn.XLOOKUP(H5321,Calendar!O:O,Calendar!N:N,,-1),""))</f>
        <v/>
      </c>
    </row>
    <row r="5322" spans="34:34" x14ac:dyDescent="0.35">
      <c r="AH5322" s="16" t="str">
        <f>IF(AND(B5322="Premier League",E5322="Live"),_xlfn.XLOOKUP(_xlfn.TEXTJOIN(" vs ",,C5322:D5322),Calendar!G:G,Calendar!B:B),IF(AND(B5322="Premier League",E5322="Highlights"),_xlfn.XLOOKUP(H5322,Calendar!O:O,Calendar!N:N,,-1),""))</f>
        <v/>
      </c>
    </row>
    <row r="5323" spans="34:34" x14ac:dyDescent="0.35">
      <c r="AH5323" s="16" t="str">
        <f>IF(AND(B5323="Premier League",E5323="Live"),_xlfn.XLOOKUP(_xlfn.TEXTJOIN(" vs ",,C5323:D5323),Calendar!G:G,Calendar!B:B),IF(AND(B5323="Premier League",E5323="Highlights"),_xlfn.XLOOKUP(H5323,Calendar!O:O,Calendar!N:N,,-1),""))</f>
        <v/>
      </c>
    </row>
    <row r="5324" spans="34:34" x14ac:dyDescent="0.35">
      <c r="AH5324" s="16" t="str">
        <f>IF(AND(B5324="Premier League",E5324="Live"),_xlfn.XLOOKUP(_xlfn.TEXTJOIN(" vs ",,C5324:D5324),Calendar!G:G,Calendar!B:B),IF(AND(B5324="Premier League",E5324="Highlights"),_xlfn.XLOOKUP(H5324,Calendar!O:O,Calendar!N:N,,-1),""))</f>
        <v/>
      </c>
    </row>
    <row r="5325" spans="34:34" x14ac:dyDescent="0.35">
      <c r="AH5325" s="16" t="str">
        <f>IF(AND(B5325="Premier League",E5325="Live"),_xlfn.XLOOKUP(_xlfn.TEXTJOIN(" vs ",,C5325:D5325),Calendar!G:G,Calendar!B:B),IF(AND(B5325="Premier League",E5325="Highlights"),_xlfn.XLOOKUP(H5325,Calendar!O:O,Calendar!N:N,,-1),""))</f>
        <v/>
      </c>
    </row>
    <row r="5326" spans="34:34" x14ac:dyDescent="0.35">
      <c r="AH5326" s="16" t="str">
        <f>IF(AND(B5326="Premier League",E5326="Live"),_xlfn.XLOOKUP(_xlfn.TEXTJOIN(" vs ",,C5326:D5326),Calendar!G:G,Calendar!B:B),IF(AND(B5326="Premier League",E5326="Highlights"),_xlfn.XLOOKUP(H5326,Calendar!O:O,Calendar!N:N,,-1),""))</f>
        <v/>
      </c>
    </row>
    <row r="5327" spans="34:34" x14ac:dyDescent="0.35">
      <c r="AH5327" s="16" t="str">
        <f>IF(AND(B5327="Premier League",E5327="Live"),_xlfn.XLOOKUP(_xlfn.TEXTJOIN(" vs ",,C5327:D5327),Calendar!G:G,Calendar!B:B),IF(AND(B5327="Premier League",E5327="Highlights"),_xlfn.XLOOKUP(H5327,Calendar!O:O,Calendar!N:N,,-1),""))</f>
        <v/>
      </c>
    </row>
    <row r="5328" spans="34:34" x14ac:dyDescent="0.35">
      <c r="AH5328" s="16" t="str">
        <f>IF(AND(B5328="Premier League",E5328="Live"),_xlfn.XLOOKUP(_xlfn.TEXTJOIN(" vs ",,C5328:D5328),Calendar!G:G,Calendar!B:B),IF(AND(B5328="Premier League",E5328="Highlights"),_xlfn.XLOOKUP(H5328,Calendar!O:O,Calendar!N:N,,-1),""))</f>
        <v/>
      </c>
    </row>
    <row r="5329" spans="34:34" x14ac:dyDescent="0.35">
      <c r="AH5329" s="16" t="str">
        <f>IF(AND(B5329="Premier League",E5329="Live"),_xlfn.XLOOKUP(_xlfn.TEXTJOIN(" vs ",,C5329:D5329),Calendar!G:G,Calendar!B:B),IF(AND(B5329="Premier League",E5329="Highlights"),_xlfn.XLOOKUP(H5329,Calendar!O:O,Calendar!N:N,,-1),""))</f>
        <v/>
      </c>
    </row>
    <row r="5330" spans="34:34" x14ac:dyDescent="0.35">
      <c r="AH5330" s="16" t="str">
        <f>IF(AND(B5330="Premier League",E5330="Live"),_xlfn.XLOOKUP(_xlfn.TEXTJOIN(" vs ",,C5330:D5330),Calendar!G:G,Calendar!B:B),IF(AND(B5330="Premier League",E5330="Highlights"),_xlfn.XLOOKUP(H5330,Calendar!O:O,Calendar!N:N,,-1),""))</f>
        <v/>
      </c>
    </row>
    <row r="5331" spans="34:34" x14ac:dyDescent="0.35">
      <c r="AH5331" s="16" t="str">
        <f>IF(AND(B5331="Premier League",E5331="Live"),_xlfn.XLOOKUP(_xlfn.TEXTJOIN(" vs ",,C5331:D5331),Calendar!G:G,Calendar!B:B),IF(AND(B5331="Premier League",E5331="Highlights"),_xlfn.XLOOKUP(H5331,Calendar!O:O,Calendar!N:N,,-1),""))</f>
        <v/>
      </c>
    </row>
    <row r="5332" spans="34:34" x14ac:dyDescent="0.35">
      <c r="AH5332" s="16" t="str">
        <f>IF(AND(B5332="Premier League",E5332="Live"),_xlfn.XLOOKUP(_xlfn.TEXTJOIN(" vs ",,C5332:D5332),Calendar!G:G,Calendar!B:B),IF(AND(B5332="Premier League",E5332="Highlights"),_xlfn.XLOOKUP(H5332,Calendar!O:O,Calendar!N:N,,-1),""))</f>
        <v/>
      </c>
    </row>
    <row r="5333" spans="34:34" x14ac:dyDescent="0.35">
      <c r="AH5333" s="16" t="str">
        <f>IF(AND(B5333="Premier League",E5333="Live"),_xlfn.XLOOKUP(_xlfn.TEXTJOIN(" vs ",,C5333:D5333),Calendar!G:G,Calendar!B:B),IF(AND(B5333="Premier League",E5333="Highlights"),_xlfn.XLOOKUP(H5333,Calendar!O:O,Calendar!N:N,,-1),""))</f>
        <v/>
      </c>
    </row>
    <row r="5334" spans="34:34" x14ac:dyDescent="0.35">
      <c r="AH5334" s="16" t="str">
        <f>IF(AND(B5334="Premier League",E5334="Live"),_xlfn.XLOOKUP(_xlfn.TEXTJOIN(" vs ",,C5334:D5334),Calendar!G:G,Calendar!B:B),IF(AND(B5334="Premier League",E5334="Highlights"),_xlfn.XLOOKUP(H5334,Calendar!O:O,Calendar!N:N,,-1),""))</f>
        <v/>
      </c>
    </row>
    <row r="5335" spans="34:34" x14ac:dyDescent="0.35">
      <c r="AH5335" s="16" t="str">
        <f>IF(AND(B5335="Premier League",E5335="Live"),_xlfn.XLOOKUP(_xlfn.TEXTJOIN(" vs ",,C5335:D5335),Calendar!G:G,Calendar!B:B),IF(AND(B5335="Premier League",E5335="Highlights"),_xlfn.XLOOKUP(H5335,Calendar!O:O,Calendar!N:N,,-1),""))</f>
        <v/>
      </c>
    </row>
    <row r="5336" spans="34:34" x14ac:dyDescent="0.35">
      <c r="AH5336" s="16" t="str">
        <f>IF(AND(B5336="Premier League",E5336="Live"),_xlfn.XLOOKUP(_xlfn.TEXTJOIN(" vs ",,C5336:D5336),Calendar!G:G,Calendar!B:B),IF(AND(B5336="Premier League",E5336="Highlights"),_xlfn.XLOOKUP(H5336,Calendar!O:O,Calendar!N:N,,-1),""))</f>
        <v/>
      </c>
    </row>
    <row r="5337" spans="34:34" x14ac:dyDescent="0.35">
      <c r="AH5337" s="16" t="str">
        <f>IF(AND(B5337="Premier League",E5337="Live"),_xlfn.XLOOKUP(_xlfn.TEXTJOIN(" vs ",,C5337:D5337),Calendar!G:G,Calendar!B:B),IF(AND(B5337="Premier League",E5337="Highlights"),_xlfn.XLOOKUP(H5337,Calendar!O:O,Calendar!N:N,,-1),""))</f>
        <v/>
      </c>
    </row>
    <row r="5338" spans="34:34" x14ac:dyDescent="0.35">
      <c r="AH5338" s="16" t="str">
        <f>IF(AND(B5338="Premier League",E5338="Live"),_xlfn.XLOOKUP(_xlfn.TEXTJOIN(" vs ",,C5338:D5338),Calendar!G:G,Calendar!B:B),IF(AND(B5338="Premier League",E5338="Highlights"),_xlfn.XLOOKUP(H5338,Calendar!O:O,Calendar!N:N,,-1),""))</f>
        <v/>
      </c>
    </row>
    <row r="5339" spans="34:34" x14ac:dyDescent="0.35">
      <c r="AH5339" s="16" t="str">
        <f>IF(AND(B5339="Premier League",E5339="Live"),_xlfn.XLOOKUP(_xlfn.TEXTJOIN(" vs ",,C5339:D5339),Calendar!G:G,Calendar!B:B),IF(AND(B5339="Premier League",E5339="Highlights"),_xlfn.XLOOKUP(H5339,Calendar!O:O,Calendar!N:N,,-1),""))</f>
        <v/>
      </c>
    </row>
    <row r="5340" spans="34:34" x14ac:dyDescent="0.35">
      <c r="AH5340" s="16" t="str">
        <f>IF(AND(B5340="Premier League",E5340="Live"),_xlfn.XLOOKUP(_xlfn.TEXTJOIN(" vs ",,C5340:D5340),Calendar!G:G,Calendar!B:B),IF(AND(B5340="Premier League",E5340="Highlights"),_xlfn.XLOOKUP(H5340,Calendar!O:O,Calendar!N:N,,-1),""))</f>
        <v/>
      </c>
    </row>
    <row r="5341" spans="34:34" x14ac:dyDescent="0.35">
      <c r="AH5341" s="16" t="str">
        <f>IF(AND(B5341="Premier League",E5341="Live"),_xlfn.XLOOKUP(_xlfn.TEXTJOIN(" vs ",,C5341:D5341),Calendar!G:G,Calendar!B:B),IF(AND(B5341="Premier League",E5341="Highlights"),_xlfn.XLOOKUP(H5341,Calendar!O:O,Calendar!N:N,,-1),""))</f>
        <v/>
      </c>
    </row>
    <row r="5342" spans="34:34" x14ac:dyDescent="0.35">
      <c r="AH5342" s="16" t="str">
        <f>IF(AND(B5342="Premier League",E5342="Live"),_xlfn.XLOOKUP(_xlfn.TEXTJOIN(" vs ",,C5342:D5342),Calendar!G:G,Calendar!B:B),IF(AND(B5342="Premier League",E5342="Highlights"),_xlfn.XLOOKUP(H5342,Calendar!O:O,Calendar!N:N,,-1),""))</f>
        <v/>
      </c>
    </row>
    <row r="5343" spans="34:34" x14ac:dyDescent="0.35">
      <c r="AH5343" s="16" t="str">
        <f>IF(AND(B5343="Premier League",E5343="Live"),_xlfn.XLOOKUP(_xlfn.TEXTJOIN(" vs ",,C5343:D5343),Calendar!G:G,Calendar!B:B),IF(AND(B5343="Premier League",E5343="Highlights"),_xlfn.XLOOKUP(H5343,Calendar!O:O,Calendar!N:N,,-1),""))</f>
        <v/>
      </c>
    </row>
    <row r="5344" spans="34:34" x14ac:dyDescent="0.35">
      <c r="AH5344" s="16" t="str">
        <f>IF(AND(B5344="Premier League",E5344="Live"),_xlfn.XLOOKUP(_xlfn.TEXTJOIN(" vs ",,C5344:D5344),Calendar!G:G,Calendar!B:B),IF(AND(B5344="Premier League",E5344="Highlights"),_xlfn.XLOOKUP(H5344,Calendar!O:O,Calendar!N:N,,-1),""))</f>
        <v/>
      </c>
    </row>
    <row r="5345" spans="34:34" x14ac:dyDescent="0.35">
      <c r="AH5345" s="16" t="str">
        <f>IF(AND(B5345="Premier League",E5345="Live"),_xlfn.XLOOKUP(_xlfn.TEXTJOIN(" vs ",,C5345:D5345),Calendar!G:G,Calendar!B:B),IF(AND(B5345="Premier League",E5345="Highlights"),_xlfn.XLOOKUP(H5345,Calendar!O:O,Calendar!N:N,,-1),""))</f>
        <v/>
      </c>
    </row>
    <row r="5346" spans="34:34" x14ac:dyDescent="0.35">
      <c r="AH5346" s="16" t="str">
        <f>IF(AND(B5346="Premier League",E5346="Live"),_xlfn.XLOOKUP(_xlfn.TEXTJOIN(" vs ",,C5346:D5346),Calendar!G:G,Calendar!B:B),IF(AND(B5346="Premier League",E5346="Highlights"),_xlfn.XLOOKUP(H5346,Calendar!O:O,Calendar!N:N,,-1),""))</f>
        <v/>
      </c>
    </row>
    <row r="5347" spans="34:34" x14ac:dyDescent="0.35">
      <c r="AH5347" s="16" t="str">
        <f>IF(AND(B5347="Premier League",E5347="Live"),_xlfn.XLOOKUP(_xlfn.TEXTJOIN(" vs ",,C5347:D5347),Calendar!G:G,Calendar!B:B),IF(AND(B5347="Premier League",E5347="Highlights"),_xlfn.XLOOKUP(H5347,Calendar!O:O,Calendar!N:N,,-1),""))</f>
        <v/>
      </c>
    </row>
    <row r="5348" spans="34:34" x14ac:dyDescent="0.35">
      <c r="AH5348" s="16" t="str">
        <f>IF(AND(B5348="Premier League",E5348="Live"),_xlfn.XLOOKUP(_xlfn.TEXTJOIN(" vs ",,C5348:D5348),Calendar!G:G,Calendar!B:B),IF(AND(B5348="Premier League",E5348="Highlights"),_xlfn.XLOOKUP(H5348,Calendar!O:O,Calendar!N:N,,-1),""))</f>
        <v/>
      </c>
    </row>
    <row r="5349" spans="34:34" x14ac:dyDescent="0.35">
      <c r="AH5349" s="16" t="str">
        <f>IF(AND(B5349="Premier League",E5349="Live"),_xlfn.XLOOKUP(_xlfn.TEXTJOIN(" vs ",,C5349:D5349),Calendar!G:G,Calendar!B:B),IF(AND(B5349="Premier League",E5349="Highlights"),_xlfn.XLOOKUP(H5349,Calendar!O:O,Calendar!N:N,,-1),""))</f>
        <v/>
      </c>
    </row>
    <row r="5350" spans="34:34" x14ac:dyDescent="0.35">
      <c r="AH5350" s="16" t="str">
        <f>IF(AND(B5350="Premier League",E5350="Live"),_xlfn.XLOOKUP(_xlfn.TEXTJOIN(" vs ",,C5350:D5350),Calendar!G:G,Calendar!B:B),IF(AND(B5350="Premier League",E5350="Highlights"),_xlfn.XLOOKUP(H5350,Calendar!O:O,Calendar!N:N,,-1),""))</f>
        <v/>
      </c>
    </row>
    <row r="5351" spans="34:34" x14ac:dyDescent="0.35">
      <c r="AH5351" s="16" t="str">
        <f>IF(AND(B5351="Premier League",E5351="Live"),_xlfn.XLOOKUP(_xlfn.TEXTJOIN(" vs ",,C5351:D5351),Calendar!G:G,Calendar!B:B),IF(AND(B5351="Premier League",E5351="Highlights"),_xlfn.XLOOKUP(H5351,Calendar!O:O,Calendar!N:N,,-1),""))</f>
        <v/>
      </c>
    </row>
    <row r="5352" spans="34:34" x14ac:dyDescent="0.35">
      <c r="AH5352" s="16" t="str">
        <f>IF(AND(B5352="Premier League",E5352="Live"),_xlfn.XLOOKUP(_xlfn.TEXTJOIN(" vs ",,C5352:D5352),Calendar!G:G,Calendar!B:B),IF(AND(B5352="Premier League",E5352="Highlights"),_xlfn.XLOOKUP(H5352,Calendar!O:O,Calendar!N:N,,-1),""))</f>
        <v/>
      </c>
    </row>
    <row r="5353" spans="34:34" x14ac:dyDescent="0.35">
      <c r="AH5353" s="16" t="str">
        <f>IF(AND(B5353="Premier League",E5353="Live"),_xlfn.XLOOKUP(_xlfn.TEXTJOIN(" vs ",,C5353:D5353),Calendar!G:G,Calendar!B:B),IF(AND(B5353="Premier League",E5353="Highlights"),_xlfn.XLOOKUP(H5353,Calendar!O:O,Calendar!N:N,,-1),""))</f>
        <v/>
      </c>
    </row>
    <row r="5354" spans="34:34" x14ac:dyDescent="0.35">
      <c r="AH5354" s="16" t="str">
        <f>IF(AND(B5354="Premier League",E5354="Live"),_xlfn.XLOOKUP(_xlfn.TEXTJOIN(" vs ",,C5354:D5354),Calendar!G:G,Calendar!B:B),IF(AND(B5354="Premier League",E5354="Highlights"),_xlfn.XLOOKUP(H5354,Calendar!O:O,Calendar!N:N,,-1),""))</f>
        <v/>
      </c>
    </row>
    <row r="5355" spans="34:34" x14ac:dyDescent="0.35">
      <c r="AH5355" s="16" t="str">
        <f>IF(AND(B5355="Premier League",E5355="Live"),_xlfn.XLOOKUP(_xlfn.TEXTJOIN(" vs ",,C5355:D5355),Calendar!G:G,Calendar!B:B),IF(AND(B5355="Premier League",E5355="Highlights"),_xlfn.XLOOKUP(H5355,Calendar!O:O,Calendar!N:N,,-1),""))</f>
        <v/>
      </c>
    </row>
    <row r="5356" spans="34:34" x14ac:dyDescent="0.35">
      <c r="AH5356" s="16" t="str">
        <f>IF(AND(B5356="Premier League",E5356="Live"),_xlfn.XLOOKUP(_xlfn.TEXTJOIN(" vs ",,C5356:D5356),Calendar!G:G,Calendar!B:B),IF(AND(B5356="Premier League",E5356="Highlights"),_xlfn.XLOOKUP(H5356,Calendar!O:O,Calendar!N:N,,-1),""))</f>
        <v/>
      </c>
    </row>
    <row r="5357" spans="34:34" x14ac:dyDescent="0.35">
      <c r="AH5357" s="16" t="str">
        <f>IF(AND(B5357="Premier League",E5357="Live"),_xlfn.XLOOKUP(_xlfn.TEXTJOIN(" vs ",,C5357:D5357),Calendar!G:G,Calendar!B:B),IF(AND(B5357="Premier League",E5357="Highlights"),_xlfn.XLOOKUP(H5357,Calendar!O:O,Calendar!N:N,,-1),""))</f>
        <v/>
      </c>
    </row>
    <row r="5358" spans="34:34" x14ac:dyDescent="0.35">
      <c r="AH5358" s="16" t="str">
        <f>IF(AND(B5358="Premier League",E5358="Live"),_xlfn.XLOOKUP(_xlfn.TEXTJOIN(" vs ",,C5358:D5358),Calendar!G:G,Calendar!B:B),IF(AND(B5358="Premier League",E5358="Highlights"),_xlfn.XLOOKUP(H5358,Calendar!O:O,Calendar!N:N,,-1),""))</f>
        <v/>
      </c>
    </row>
    <row r="5359" spans="34:34" x14ac:dyDescent="0.35">
      <c r="AH5359" s="16" t="str">
        <f>IF(AND(B5359="Premier League",E5359="Live"),_xlfn.XLOOKUP(_xlfn.TEXTJOIN(" vs ",,C5359:D5359),Calendar!G:G,Calendar!B:B),IF(AND(B5359="Premier League",E5359="Highlights"),_xlfn.XLOOKUP(H5359,Calendar!O:O,Calendar!N:N,,-1),""))</f>
        <v/>
      </c>
    </row>
    <row r="5360" spans="34:34" x14ac:dyDescent="0.35">
      <c r="AH5360" s="16" t="str">
        <f>IF(AND(B5360="Premier League",E5360="Live"),_xlfn.XLOOKUP(_xlfn.TEXTJOIN(" vs ",,C5360:D5360),Calendar!G:G,Calendar!B:B),IF(AND(B5360="Premier League",E5360="Highlights"),_xlfn.XLOOKUP(H5360,Calendar!O:O,Calendar!N:N,,-1),""))</f>
        <v/>
      </c>
    </row>
    <row r="5361" spans="34:34" x14ac:dyDescent="0.35">
      <c r="AH5361" s="16" t="str">
        <f>IF(AND(B5361="Premier League",E5361="Live"),_xlfn.XLOOKUP(_xlfn.TEXTJOIN(" vs ",,C5361:D5361),Calendar!G:G,Calendar!B:B),IF(AND(B5361="Premier League",E5361="Highlights"),_xlfn.XLOOKUP(H5361,Calendar!O:O,Calendar!N:N,,-1),""))</f>
        <v/>
      </c>
    </row>
    <row r="5362" spans="34:34" x14ac:dyDescent="0.35">
      <c r="AH5362" s="16" t="str">
        <f>IF(AND(B5362="Premier League",E5362="Live"),_xlfn.XLOOKUP(_xlfn.TEXTJOIN(" vs ",,C5362:D5362),Calendar!G:G,Calendar!B:B),IF(AND(B5362="Premier League",E5362="Highlights"),_xlfn.XLOOKUP(H5362,Calendar!O:O,Calendar!N:N,,-1),""))</f>
        <v/>
      </c>
    </row>
    <row r="5363" spans="34:34" x14ac:dyDescent="0.35">
      <c r="AH5363" s="16" t="str">
        <f>IF(AND(B5363="Premier League",E5363="Live"),_xlfn.XLOOKUP(_xlfn.TEXTJOIN(" vs ",,C5363:D5363),Calendar!G:G,Calendar!B:B),IF(AND(B5363="Premier League",E5363="Highlights"),_xlfn.XLOOKUP(H5363,Calendar!O:O,Calendar!N:N,,-1),""))</f>
        <v/>
      </c>
    </row>
    <row r="5364" spans="34:34" x14ac:dyDescent="0.35">
      <c r="AH5364" s="16" t="str">
        <f>IF(AND(B5364="Premier League",E5364="Live"),_xlfn.XLOOKUP(_xlfn.TEXTJOIN(" vs ",,C5364:D5364),Calendar!G:G,Calendar!B:B),IF(AND(B5364="Premier League",E5364="Highlights"),_xlfn.XLOOKUP(H5364,Calendar!O:O,Calendar!N:N,,-1),""))</f>
        <v/>
      </c>
    </row>
    <row r="5365" spans="34:34" x14ac:dyDescent="0.35">
      <c r="AH5365" s="16" t="str">
        <f>IF(AND(B5365="Premier League",E5365="Live"),_xlfn.XLOOKUP(_xlfn.TEXTJOIN(" vs ",,C5365:D5365),Calendar!G:G,Calendar!B:B),IF(AND(B5365="Premier League",E5365="Highlights"),_xlfn.XLOOKUP(H5365,Calendar!O:O,Calendar!N:N,,-1),""))</f>
        <v/>
      </c>
    </row>
    <row r="5366" spans="34:34" x14ac:dyDescent="0.35">
      <c r="AH5366" s="16" t="str">
        <f>IF(AND(B5366="Premier League",E5366="Live"),_xlfn.XLOOKUP(_xlfn.TEXTJOIN(" vs ",,C5366:D5366),Calendar!G:G,Calendar!B:B),IF(AND(B5366="Premier League",E5366="Highlights"),_xlfn.XLOOKUP(H5366,Calendar!O:O,Calendar!N:N,,-1),""))</f>
        <v/>
      </c>
    </row>
    <row r="5367" spans="34:34" x14ac:dyDescent="0.35">
      <c r="AH5367" s="16" t="str">
        <f>IF(AND(B5367="Premier League",E5367="Live"),_xlfn.XLOOKUP(_xlfn.TEXTJOIN(" vs ",,C5367:D5367),Calendar!G:G,Calendar!B:B),IF(AND(B5367="Premier League",E5367="Highlights"),_xlfn.XLOOKUP(H5367,Calendar!O:O,Calendar!N:N,,-1),""))</f>
        <v/>
      </c>
    </row>
    <row r="5368" spans="34:34" x14ac:dyDescent="0.35">
      <c r="AH5368" s="16" t="str">
        <f>IF(AND(B5368="Premier League",E5368="Live"),_xlfn.XLOOKUP(_xlfn.TEXTJOIN(" vs ",,C5368:D5368),Calendar!G:G,Calendar!B:B),IF(AND(B5368="Premier League",E5368="Highlights"),_xlfn.XLOOKUP(H5368,Calendar!O:O,Calendar!N:N,,-1),""))</f>
        <v/>
      </c>
    </row>
    <row r="5369" spans="34:34" x14ac:dyDescent="0.35">
      <c r="AH5369" s="16" t="str">
        <f>IF(AND(B5369="Premier League",E5369="Live"),_xlfn.XLOOKUP(_xlfn.TEXTJOIN(" vs ",,C5369:D5369),Calendar!G:G,Calendar!B:B),IF(AND(B5369="Premier League",E5369="Highlights"),_xlfn.XLOOKUP(H5369,Calendar!O:O,Calendar!N:N,,-1),""))</f>
        <v/>
      </c>
    </row>
    <row r="5370" spans="34:34" x14ac:dyDescent="0.35">
      <c r="AH5370" s="16" t="str">
        <f>IF(AND(B5370="Premier League",E5370="Live"),_xlfn.XLOOKUP(_xlfn.TEXTJOIN(" vs ",,C5370:D5370),Calendar!G:G,Calendar!B:B),IF(AND(B5370="Premier League",E5370="Highlights"),_xlfn.XLOOKUP(H5370,Calendar!O:O,Calendar!N:N,,-1),""))</f>
        <v/>
      </c>
    </row>
    <row r="5371" spans="34:34" x14ac:dyDescent="0.35">
      <c r="AH5371" s="16" t="str">
        <f>IF(AND(B5371="Premier League",E5371="Live"),_xlfn.XLOOKUP(_xlfn.TEXTJOIN(" vs ",,C5371:D5371),Calendar!G:G,Calendar!B:B),IF(AND(B5371="Premier League",E5371="Highlights"),_xlfn.XLOOKUP(H5371,Calendar!O:O,Calendar!N:N,,-1),""))</f>
        <v/>
      </c>
    </row>
    <row r="5372" spans="34:34" x14ac:dyDescent="0.35">
      <c r="AH5372" s="16" t="str">
        <f>IF(AND(B5372="Premier League",E5372="Live"),_xlfn.XLOOKUP(_xlfn.TEXTJOIN(" vs ",,C5372:D5372),Calendar!G:G,Calendar!B:B),IF(AND(B5372="Premier League",E5372="Highlights"),_xlfn.XLOOKUP(H5372,Calendar!O:O,Calendar!N:N,,-1),""))</f>
        <v/>
      </c>
    </row>
    <row r="5373" spans="34:34" x14ac:dyDescent="0.35">
      <c r="AH5373" s="16" t="str">
        <f>IF(AND(B5373="Premier League",E5373="Live"),_xlfn.XLOOKUP(_xlfn.TEXTJOIN(" vs ",,C5373:D5373),Calendar!G:G,Calendar!B:B),IF(AND(B5373="Premier League",E5373="Highlights"),_xlfn.XLOOKUP(H5373,Calendar!O:O,Calendar!N:N,,-1),""))</f>
        <v/>
      </c>
    </row>
    <row r="5374" spans="34:34" x14ac:dyDescent="0.35">
      <c r="AH5374" s="16" t="str">
        <f>IF(AND(B5374="Premier League",E5374="Live"),_xlfn.XLOOKUP(_xlfn.TEXTJOIN(" vs ",,C5374:D5374),Calendar!G:G,Calendar!B:B),IF(AND(B5374="Premier League",E5374="Highlights"),_xlfn.XLOOKUP(H5374,Calendar!O:O,Calendar!N:N,,-1),""))</f>
        <v/>
      </c>
    </row>
    <row r="5375" spans="34:34" x14ac:dyDescent="0.35">
      <c r="AH5375" s="16" t="str">
        <f>IF(AND(B5375="Premier League",E5375="Live"),_xlfn.XLOOKUP(_xlfn.TEXTJOIN(" vs ",,C5375:D5375),Calendar!G:G,Calendar!B:B),IF(AND(B5375="Premier League",E5375="Highlights"),_xlfn.XLOOKUP(H5375,Calendar!O:O,Calendar!N:N,,-1),""))</f>
        <v/>
      </c>
    </row>
    <row r="5376" spans="34:34" x14ac:dyDescent="0.35">
      <c r="AH5376" s="16" t="str">
        <f>IF(AND(B5376="Premier League",E5376="Live"),_xlfn.XLOOKUP(_xlfn.TEXTJOIN(" vs ",,C5376:D5376),Calendar!G:G,Calendar!B:B),IF(AND(B5376="Premier League",E5376="Highlights"),_xlfn.XLOOKUP(H5376,Calendar!O:O,Calendar!N:N,,-1),""))</f>
        <v/>
      </c>
    </row>
    <row r="5377" spans="34:34" x14ac:dyDescent="0.35">
      <c r="AH5377" s="16" t="str">
        <f>IF(AND(B5377="Premier League",E5377="Live"),_xlfn.XLOOKUP(_xlfn.TEXTJOIN(" vs ",,C5377:D5377),Calendar!G:G,Calendar!B:B),IF(AND(B5377="Premier League",E5377="Highlights"),_xlfn.XLOOKUP(H5377,Calendar!O:O,Calendar!N:N,,-1),""))</f>
        <v/>
      </c>
    </row>
    <row r="5378" spans="34:34" x14ac:dyDescent="0.35">
      <c r="AH5378" s="16" t="str">
        <f>IF(AND(B5378="Premier League",E5378="Live"),_xlfn.XLOOKUP(_xlfn.TEXTJOIN(" vs ",,C5378:D5378),Calendar!G:G,Calendar!B:B),IF(AND(B5378="Premier League",E5378="Highlights"),_xlfn.XLOOKUP(H5378,Calendar!O:O,Calendar!N:N,,-1),""))</f>
        <v/>
      </c>
    </row>
    <row r="5379" spans="34:34" x14ac:dyDescent="0.35">
      <c r="AH5379" s="16" t="str">
        <f>IF(AND(B5379="Premier League",E5379="Live"),_xlfn.XLOOKUP(_xlfn.TEXTJOIN(" vs ",,C5379:D5379),Calendar!G:G,Calendar!B:B),IF(AND(B5379="Premier League",E5379="Highlights"),_xlfn.XLOOKUP(H5379,Calendar!O:O,Calendar!N:N,,-1),""))</f>
        <v/>
      </c>
    </row>
    <row r="5380" spans="34:34" x14ac:dyDescent="0.35">
      <c r="AH5380" s="16" t="str">
        <f>IF(AND(B5380="Premier League",E5380="Live"),_xlfn.XLOOKUP(_xlfn.TEXTJOIN(" vs ",,C5380:D5380),Calendar!G:G,Calendar!B:B),IF(AND(B5380="Premier League",E5380="Highlights"),_xlfn.XLOOKUP(H5380,Calendar!O:O,Calendar!N:N,,-1),""))</f>
        <v/>
      </c>
    </row>
    <row r="5381" spans="34:34" x14ac:dyDescent="0.35">
      <c r="AH5381" s="16" t="str">
        <f>IF(AND(B5381="Premier League",E5381="Live"),_xlfn.XLOOKUP(_xlfn.TEXTJOIN(" vs ",,C5381:D5381),Calendar!G:G,Calendar!B:B),IF(AND(B5381="Premier League",E5381="Highlights"),_xlfn.XLOOKUP(H5381,Calendar!O:O,Calendar!N:N,,-1),""))</f>
        <v/>
      </c>
    </row>
    <row r="5382" spans="34:34" x14ac:dyDescent="0.35">
      <c r="AH5382" s="16" t="str">
        <f>IF(AND(B5382="Premier League",E5382="Live"),_xlfn.XLOOKUP(_xlfn.TEXTJOIN(" vs ",,C5382:D5382),Calendar!G:G,Calendar!B:B),IF(AND(B5382="Premier League",E5382="Highlights"),_xlfn.XLOOKUP(H5382,Calendar!O:O,Calendar!N:N,,-1),""))</f>
        <v/>
      </c>
    </row>
    <row r="5383" spans="34:34" x14ac:dyDescent="0.35">
      <c r="AH5383" s="16" t="str">
        <f>IF(AND(B5383="Premier League",E5383="Live"),_xlfn.XLOOKUP(_xlfn.TEXTJOIN(" vs ",,C5383:D5383),Calendar!G:G,Calendar!B:B),IF(AND(B5383="Premier League",E5383="Highlights"),_xlfn.XLOOKUP(H5383,Calendar!O:O,Calendar!N:N,,-1),""))</f>
        <v/>
      </c>
    </row>
    <row r="5384" spans="34:34" x14ac:dyDescent="0.35">
      <c r="AH5384" s="16" t="str">
        <f>IF(AND(B5384="Premier League",E5384="Live"),_xlfn.XLOOKUP(_xlfn.TEXTJOIN(" vs ",,C5384:D5384),Calendar!G:G,Calendar!B:B),IF(AND(B5384="Premier League",E5384="Highlights"),_xlfn.XLOOKUP(H5384,Calendar!O:O,Calendar!N:N,,-1),""))</f>
        <v/>
      </c>
    </row>
    <row r="5385" spans="34:34" x14ac:dyDescent="0.35">
      <c r="AH5385" s="16" t="str">
        <f>IF(AND(B5385="Premier League",E5385="Live"),_xlfn.XLOOKUP(_xlfn.TEXTJOIN(" vs ",,C5385:D5385),Calendar!G:G,Calendar!B:B),IF(AND(B5385="Premier League",E5385="Highlights"),_xlfn.XLOOKUP(H5385,Calendar!O:O,Calendar!N:N,,-1),""))</f>
        <v/>
      </c>
    </row>
    <row r="5386" spans="34:34" x14ac:dyDescent="0.35">
      <c r="AH5386" s="16" t="str">
        <f>IF(AND(B5386="Premier League",E5386="Live"),_xlfn.XLOOKUP(_xlfn.TEXTJOIN(" vs ",,C5386:D5386),Calendar!G:G,Calendar!B:B),IF(AND(B5386="Premier League",E5386="Highlights"),_xlfn.XLOOKUP(H5386,Calendar!O:O,Calendar!N:N,,-1),""))</f>
        <v/>
      </c>
    </row>
    <row r="5387" spans="34:34" x14ac:dyDescent="0.35">
      <c r="AH5387" s="16" t="str">
        <f>IF(AND(B5387="Premier League",E5387="Live"),_xlfn.XLOOKUP(_xlfn.TEXTJOIN(" vs ",,C5387:D5387),Calendar!G:G,Calendar!B:B),IF(AND(B5387="Premier League",E5387="Highlights"),_xlfn.XLOOKUP(H5387,Calendar!O:O,Calendar!N:N,,-1),""))</f>
        <v/>
      </c>
    </row>
    <row r="5388" spans="34:34" x14ac:dyDescent="0.35">
      <c r="AH5388" s="16" t="str">
        <f>IF(AND(B5388="Premier League",E5388="Live"),_xlfn.XLOOKUP(_xlfn.TEXTJOIN(" vs ",,C5388:D5388),Calendar!G:G,Calendar!B:B),IF(AND(B5388="Premier League",E5388="Highlights"),_xlfn.XLOOKUP(H5388,Calendar!O:O,Calendar!N:N,,-1),""))</f>
        <v/>
      </c>
    </row>
    <row r="5389" spans="34:34" x14ac:dyDescent="0.35">
      <c r="AH5389" s="16" t="str">
        <f>IF(AND(B5389="Premier League",E5389="Live"),_xlfn.XLOOKUP(_xlfn.TEXTJOIN(" vs ",,C5389:D5389),Calendar!G:G,Calendar!B:B),IF(AND(B5389="Premier League",E5389="Highlights"),_xlfn.XLOOKUP(H5389,Calendar!O:O,Calendar!N:N,,-1),""))</f>
        <v/>
      </c>
    </row>
    <row r="5390" spans="34:34" x14ac:dyDescent="0.35">
      <c r="AH5390" s="16" t="str">
        <f>IF(AND(B5390="Premier League",E5390="Live"),_xlfn.XLOOKUP(_xlfn.TEXTJOIN(" vs ",,C5390:D5390),Calendar!G:G,Calendar!B:B),IF(AND(B5390="Premier League",E5390="Highlights"),_xlfn.XLOOKUP(H5390,Calendar!O:O,Calendar!N:N,,-1),""))</f>
        <v/>
      </c>
    </row>
    <row r="5391" spans="34:34" x14ac:dyDescent="0.35">
      <c r="AH5391" s="16" t="str">
        <f>IF(AND(B5391="Premier League",E5391="Live"),_xlfn.XLOOKUP(_xlfn.TEXTJOIN(" vs ",,C5391:D5391),Calendar!G:G,Calendar!B:B),IF(AND(B5391="Premier League",E5391="Highlights"),_xlfn.XLOOKUP(H5391,Calendar!O:O,Calendar!N:N,,-1),""))</f>
        <v/>
      </c>
    </row>
    <row r="5392" spans="34:34" x14ac:dyDescent="0.35">
      <c r="AH5392" s="16" t="str">
        <f>IF(AND(B5392="Premier League",E5392="Live"),_xlfn.XLOOKUP(_xlfn.TEXTJOIN(" vs ",,C5392:D5392),Calendar!G:G,Calendar!B:B),IF(AND(B5392="Premier League",E5392="Highlights"),_xlfn.XLOOKUP(H5392,Calendar!O:O,Calendar!N:N,,-1),""))</f>
        <v/>
      </c>
    </row>
    <row r="5393" spans="34:34" x14ac:dyDescent="0.35">
      <c r="AH5393" s="16" t="str">
        <f>IF(AND(B5393="Premier League",E5393="Live"),_xlfn.XLOOKUP(_xlfn.TEXTJOIN(" vs ",,C5393:D5393),Calendar!G:G,Calendar!B:B),IF(AND(B5393="Premier League",E5393="Highlights"),_xlfn.XLOOKUP(H5393,Calendar!O:O,Calendar!N:N,,-1),""))</f>
        <v/>
      </c>
    </row>
    <row r="5394" spans="34:34" x14ac:dyDescent="0.35">
      <c r="AH5394" s="16" t="str">
        <f>IF(AND(B5394="Premier League",E5394="Live"),_xlfn.XLOOKUP(_xlfn.TEXTJOIN(" vs ",,C5394:D5394),Calendar!G:G,Calendar!B:B),IF(AND(B5394="Premier League",E5394="Highlights"),_xlfn.XLOOKUP(H5394,Calendar!O:O,Calendar!N:N,,-1),""))</f>
        <v/>
      </c>
    </row>
    <row r="5395" spans="34:34" x14ac:dyDescent="0.35">
      <c r="AH5395" s="16" t="str">
        <f>IF(AND(B5395="Premier League",E5395="Live"),_xlfn.XLOOKUP(_xlfn.TEXTJOIN(" vs ",,C5395:D5395),Calendar!G:G,Calendar!B:B),IF(AND(B5395="Premier League",E5395="Highlights"),_xlfn.XLOOKUP(H5395,Calendar!O:O,Calendar!N:N,,-1),""))</f>
        <v/>
      </c>
    </row>
    <row r="5396" spans="34:34" x14ac:dyDescent="0.35">
      <c r="AH5396" s="16" t="str">
        <f>IF(AND(B5396="Premier League",E5396="Live"),_xlfn.XLOOKUP(_xlfn.TEXTJOIN(" vs ",,C5396:D5396),Calendar!G:G,Calendar!B:B),IF(AND(B5396="Premier League",E5396="Highlights"),_xlfn.XLOOKUP(H5396,Calendar!O:O,Calendar!N:N,,-1),""))</f>
        <v/>
      </c>
    </row>
    <row r="5397" spans="34:34" x14ac:dyDescent="0.35">
      <c r="AH5397" s="16" t="str">
        <f>IF(AND(B5397="Premier League",E5397="Live"),_xlfn.XLOOKUP(_xlfn.TEXTJOIN(" vs ",,C5397:D5397),Calendar!G:G,Calendar!B:B),IF(AND(B5397="Premier League",E5397="Highlights"),_xlfn.XLOOKUP(H5397,Calendar!O:O,Calendar!N:N,,-1),""))</f>
        <v/>
      </c>
    </row>
    <row r="5398" spans="34:34" x14ac:dyDescent="0.35">
      <c r="AH5398" s="16" t="str">
        <f>IF(AND(B5398="Premier League",E5398="Live"),_xlfn.XLOOKUP(_xlfn.TEXTJOIN(" vs ",,C5398:D5398),Calendar!G:G,Calendar!B:B),IF(AND(B5398="Premier League",E5398="Highlights"),_xlfn.XLOOKUP(H5398,Calendar!O:O,Calendar!N:N,,-1),""))</f>
        <v/>
      </c>
    </row>
    <row r="5399" spans="34:34" x14ac:dyDescent="0.35">
      <c r="AH5399" s="16" t="str">
        <f>IF(AND(B5399="Premier League",E5399="Live"),_xlfn.XLOOKUP(_xlfn.TEXTJOIN(" vs ",,C5399:D5399),Calendar!G:G,Calendar!B:B),IF(AND(B5399="Premier League",E5399="Highlights"),_xlfn.XLOOKUP(H5399,Calendar!O:O,Calendar!N:N,,-1),""))</f>
        <v/>
      </c>
    </row>
    <row r="5400" spans="34:34" x14ac:dyDescent="0.35">
      <c r="AH5400" s="16" t="str">
        <f>IF(AND(B5400="Premier League",E5400="Live"),_xlfn.XLOOKUP(_xlfn.TEXTJOIN(" vs ",,C5400:D5400),Calendar!G:G,Calendar!B:B),IF(AND(B5400="Premier League",E5400="Highlights"),_xlfn.XLOOKUP(H5400,Calendar!O:O,Calendar!N:N,,-1),""))</f>
        <v/>
      </c>
    </row>
    <row r="5401" spans="34:34" x14ac:dyDescent="0.35">
      <c r="AH5401" s="16" t="str">
        <f>IF(AND(B5401="Premier League",E5401="Live"),_xlfn.XLOOKUP(_xlfn.TEXTJOIN(" vs ",,C5401:D5401),Calendar!G:G,Calendar!B:B),IF(AND(B5401="Premier League",E5401="Highlights"),_xlfn.XLOOKUP(H5401,Calendar!O:O,Calendar!N:N,,-1),""))</f>
        <v/>
      </c>
    </row>
    <row r="5402" spans="34:34" x14ac:dyDescent="0.35">
      <c r="AH5402" s="16" t="str">
        <f>IF(AND(B5402="Premier League",E5402="Live"),_xlfn.XLOOKUP(_xlfn.TEXTJOIN(" vs ",,C5402:D5402),Calendar!G:G,Calendar!B:B),IF(AND(B5402="Premier League",E5402="Highlights"),_xlfn.XLOOKUP(H5402,Calendar!O:O,Calendar!N:N,,-1),""))</f>
        <v/>
      </c>
    </row>
    <row r="5403" spans="34:34" x14ac:dyDescent="0.35">
      <c r="AH5403" s="16" t="str">
        <f>IF(AND(B5403="Premier League",E5403="Live"),_xlfn.XLOOKUP(_xlfn.TEXTJOIN(" vs ",,C5403:D5403),Calendar!G:G,Calendar!B:B),IF(AND(B5403="Premier League",E5403="Highlights"),_xlfn.XLOOKUP(H5403,Calendar!O:O,Calendar!N:N,,-1),""))</f>
        <v/>
      </c>
    </row>
    <row r="5404" spans="34:34" x14ac:dyDescent="0.35">
      <c r="AH5404" s="16" t="str">
        <f>IF(AND(B5404="Premier League",E5404="Live"),_xlfn.XLOOKUP(_xlfn.TEXTJOIN(" vs ",,C5404:D5404),Calendar!G:G,Calendar!B:B),IF(AND(B5404="Premier League",E5404="Highlights"),_xlfn.XLOOKUP(H5404,Calendar!O:O,Calendar!N:N,,-1),""))</f>
        <v/>
      </c>
    </row>
    <row r="5405" spans="34:34" x14ac:dyDescent="0.35">
      <c r="AH5405" s="16" t="str">
        <f>IF(AND(B5405="Premier League",E5405="Live"),_xlfn.XLOOKUP(_xlfn.TEXTJOIN(" vs ",,C5405:D5405),Calendar!G:G,Calendar!B:B),IF(AND(B5405="Premier League",E5405="Highlights"),_xlfn.XLOOKUP(H5405,Calendar!O:O,Calendar!N:N,,-1),""))</f>
        <v/>
      </c>
    </row>
    <row r="5406" spans="34:34" x14ac:dyDescent="0.35">
      <c r="AH5406" s="16" t="str">
        <f>IF(AND(B5406="Premier League",E5406="Live"),_xlfn.XLOOKUP(_xlfn.TEXTJOIN(" vs ",,C5406:D5406),Calendar!G:G,Calendar!B:B),IF(AND(B5406="Premier League",E5406="Highlights"),_xlfn.XLOOKUP(H5406,Calendar!O:O,Calendar!N:N,,-1),""))</f>
        <v/>
      </c>
    </row>
    <row r="5407" spans="34:34" x14ac:dyDescent="0.35">
      <c r="AH5407" s="16" t="str">
        <f>IF(AND(B5407="Premier League",E5407="Live"),_xlfn.XLOOKUP(_xlfn.TEXTJOIN(" vs ",,C5407:D5407),Calendar!G:G,Calendar!B:B),IF(AND(B5407="Premier League",E5407="Highlights"),_xlfn.XLOOKUP(H5407,Calendar!O:O,Calendar!N:N,,-1),""))</f>
        <v/>
      </c>
    </row>
    <row r="5408" spans="34:34" x14ac:dyDescent="0.35">
      <c r="AH5408" s="16" t="str">
        <f>IF(AND(B5408="Premier League",E5408="Live"),_xlfn.XLOOKUP(_xlfn.TEXTJOIN(" vs ",,C5408:D5408),Calendar!G:G,Calendar!B:B),IF(AND(B5408="Premier League",E5408="Highlights"),_xlfn.XLOOKUP(H5408,Calendar!O:O,Calendar!N:N,,-1),""))</f>
        <v/>
      </c>
    </row>
    <row r="5409" spans="34:34" x14ac:dyDescent="0.35">
      <c r="AH5409" s="16" t="str">
        <f>IF(AND(B5409="Premier League",E5409="Live"),_xlfn.XLOOKUP(_xlfn.TEXTJOIN(" vs ",,C5409:D5409),Calendar!G:G,Calendar!B:B),IF(AND(B5409="Premier League",E5409="Highlights"),_xlfn.XLOOKUP(H5409,Calendar!O:O,Calendar!N:N,,-1),""))</f>
        <v/>
      </c>
    </row>
    <row r="5410" spans="34:34" x14ac:dyDescent="0.35">
      <c r="AH5410" s="16" t="str">
        <f>IF(AND(B5410="Premier League",E5410="Live"),_xlfn.XLOOKUP(_xlfn.TEXTJOIN(" vs ",,C5410:D5410),Calendar!G:G,Calendar!B:B),IF(AND(B5410="Premier League",E5410="Highlights"),_xlfn.XLOOKUP(H5410,Calendar!O:O,Calendar!N:N,,-1),""))</f>
        <v/>
      </c>
    </row>
    <row r="5411" spans="34:34" x14ac:dyDescent="0.35">
      <c r="AH5411" s="16" t="str">
        <f>IF(AND(B5411="Premier League",E5411="Live"),_xlfn.XLOOKUP(_xlfn.TEXTJOIN(" vs ",,C5411:D5411),Calendar!G:G,Calendar!B:B),IF(AND(B5411="Premier League",E5411="Highlights"),_xlfn.XLOOKUP(H5411,Calendar!O:O,Calendar!N:N,,-1),""))</f>
        <v/>
      </c>
    </row>
    <row r="5412" spans="34:34" x14ac:dyDescent="0.35">
      <c r="AH5412" s="16" t="str">
        <f>IF(AND(B5412="Premier League",E5412="Live"),_xlfn.XLOOKUP(_xlfn.TEXTJOIN(" vs ",,C5412:D5412),Calendar!G:G,Calendar!B:B),IF(AND(B5412="Premier League",E5412="Highlights"),_xlfn.XLOOKUP(H5412,Calendar!O:O,Calendar!N:N,,-1),""))</f>
        <v/>
      </c>
    </row>
    <row r="5413" spans="34:34" x14ac:dyDescent="0.35">
      <c r="AH5413" s="16" t="str">
        <f>IF(AND(B5413="Premier League",E5413="Live"),_xlfn.XLOOKUP(_xlfn.TEXTJOIN(" vs ",,C5413:D5413),Calendar!G:G,Calendar!B:B),IF(AND(B5413="Premier League",E5413="Highlights"),_xlfn.XLOOKUP(H5413,Calendar!O:O,Calendar!N:N,,-1),""))</f>
        <v/>
      </c>
    </row>
    <row r="5414" spans="34:34" x14ac:dyDescent="0.35">
      <c r="AH5414" s="16" t="str">
        <f>IF(AND(B5414="Premier League",E5414="Live"),_xlfn.XLOOKUP(_xlfn.TEXTJOIN(" vs ",,C5414:D5414),Calendar!G:G,Calendar!B:B),IF(AND(B5414="Premier League",E5414="Highlights"),_xlfn.XLOOKUP(H5414,Calendar!O:O,Calendar!N:N,,-1),""))</f>
        <v/>
      </c>
    </row>
    <row r="5415" spans="34:34" x14ac:dyDescent="0.35">
      <c r="AH5415" s="16" t="str">
        <f>IF(AND(B5415="Premier League",E5415="Live"),_xlfn.XLOOKUP(_xlfn.TEXTJOIN(" vs ",,C5415:D5415),Calendar!G:G,Calendar!B:B),IF(AND(B5415="Premier League",E5415="Highlights"),_xlfn.XLOOKUP(H5415,Calendar!O:O,Calendar!N:N,,-1),""))</f>
        <v/>
      </c>
    </row>
    <row r="5416" spans="34:34" x14ac:dyDescent="0.35">
      <c r="AH5416" s="16" t="str">
        <f>IF(AND(B5416="Premier League",E5416="Live"),_xlfn.XLOOKUP(_xlfn.TEXTJOIN(" vs ",,C5416:D5416),Calendar!G:G,Calendar!B:B),IF(AND(B5416="Premier League",E5416="Highlights"),_xlfn.XLOOKUP(H5416,Calendar!O:O,Calendar!N:N,,-1),""))</f>
        <v/>
      </c>
    </row>
    <row r="5417" spans="34:34" x14ac:dyDescent="0.35">
      <c r="AH5417" s="16" t="str">
        <f>IF(AND(B5417="Premier League",E5417="Live"),_xlfn.XLOOKUP(_xlfn.TEXTJOIN(" vs ",,C5417:D5417),Calendar!G:G,Calendar!B:B),IF(AND(B5417="Premier League",E5417="Highlights"),_xlfn.XLOOKUP(H5417,Calendar!O:O,Calendar!N:N,,-1),""))</f>
        <v/>
      </c>
    </row>
    <row r="5418" spans="34:34" x14ac:dyDescent="0.35">
      <c r="AH5418" s="16" t="str">
        <f>IF(AND(B5418="Premier League",E5418="Live"),_xlfn.XLOOKUP(_xlfn.TEXTJOIN(" vs ",,C5418:D5418),Calendar!G:G,Calendar!B:B),IF(AND(B5418="Premier League",E5418="Highlights"),_xlfn.XLOOKUP(H5418,Calendar!O:O,Calendar!N:N,,-1),""))</f>
        <v/>
      </c>
    </row>
    <row r="5419" spans="34:34" x14ac:dyDescent="0.35">
      <c r="AH5419" s="16" t="str">
        <f>IF(AND(B5419="Premier League",E5419="Live"),_xlfn.XLOOKUP(_xlfn.TEXTJOIN(" vs ",,C5419:D5419),Calendar!G:G,Calendar!B:B),IF(AND(B5419="Premier League",E5419="Highlights"),_xlfn.XLOOKUP(H5419,Calendar!O:O,Calendar!N:N,,-1),""))</f>
        <v/>
      </c>
    </row>
    <row r="5420" spans="34:34" x14ac:dyDescent="0.35">
      <c r="AH5420" s="16" t="str">
        <f>IF(AND(B5420="Premier League",E5420="Live"),_xlfn.XLOOKUP(_xlfn.TEXTJOIN(" vs ",,C5420:D5420),Calendar!G:G,Calendar!B:B),IF(AND(B5420="Premier League",E5420="Highlights"),_xlfn.XLOOKUP(H5420,Calendar!O:O,Calendar!N:N,,-1),""))</f>
        <v/>
      </c>
    </row>
    <row r="5421" spans="34:34" x14ac:dyDescent="0.35">
      <c r="AH5421" s="16" t="str">
        <f>IF(AND(B5421="Premier League",E5421="Live"),_xlfn.XLOOKUP(_xlfn.TEXTJOIN(" vs ",,C5421:D5421),Calendar!G:G,Calendar!B:B),IF(AND(B5421="Premier League",E5421="Highlights"),_xlfn.XLOOKUP(H5421,Calendar!O:O,Calendar!N:N,,-1),""))</f>
        <v/>
      </c>
    </row>
    <row r="5422" spans="34:34" x14ac:dyDescent="0.35">
      <c r="AH5422" s="16" t="str">
        <f>IF(AND(B5422="Premier League",E5422="Live"),_xlfn.XLOOKUP(_xlfn.TEXTJOIN(" vs ",,C5422:D5422),Calendar!G:G,Calendar!B:B),IF(AND(B5422="Premier League",E5422="Highlights"),_xlfn.XLOOKUP(H5422,Calendar!O:O,Calendar!N:N,,-1),""))</f>
        <v/>
      </c>
    </row>
    <row r="5423" spans="34:34" x14ac:dyDescent="0.35">
      <c r="AH5423" s="16" t="str">
        <f>IF(AND(B5423="Premier League",E5423="Live"),_xlfn.XLOOKUP(_xlfn.TEXTJOIN(" vs ",,C5423:D5423),Calendar!G:G,Calendar!B:B),IF(AND(B5423="Premier League",E5423="Highlights"),_xlfn.XLOOKUP(H5423,Calendar!O:O,Calendar!N:N,,-1),""))</f>
        <v/>
      </c>
    </row>
    <row r="5424" spans="34:34" x14ac:dyDescent="0.35">
      <c r="AH5424" s="16" t="str">
        <f>IF(AND(B5424="Premier League",E5424="Live"),_xlfn.XLOOKUP(_xlfn.TEXTJOIN(" vs ",,C5424:D5424),Calendar!G:G,Calendar!B:B),IF(AND(B5424="Premier League",E5424="Highlights"),_xlfn.XLOOKUP(H5424,Calendar!O:O,Calendar!N:N,,-1),""))</f>
        <v/>
      </c>
    </row>
    <row r="5425" spans="34:34" x14ac:dyDescent="0.35">
      <c r="AH5425" s="16" t="str">
        <f>IF(AND(B5425="Premier League",E5425="Live"),_xlfn.XLOOKUP(_xlfn.TEXTJOIN(" vs ",,C5425:D5425),Calendar!G:G,Calendar!B:B),IF(AND(B5425="Premier League",E5425="Highlights"),_xlfn.XLOOKUP(H5425,Calendar!O:O,Calendar!N:N,,-1),""))</f>
        <v/>
      </c>
    </row>
    <row r="5426" spans="34:34" x14ac:dyDescent="0.35">
      <c r="AH5426" s="16" t="str">
        <f>IF(AND(B5426="Premier League",E5426="Live"),_xlfn.XLOOKUP(_xlfn.TEXTJOIN(" vs ",,C5426:D5426),Calendar!G:G,Calendar!B:B),IF(AND(B5426="Premier League",E5426="Highlights"),_xlfn.XLOOKUP(H5426,Calendar!O:O,Calendar!N:N,,-1),""))</f>
        <v/>
      </c>
    </row>
    <row r="5427" spans="34:34" x14ac:dyDescent="0.35">
      <c r="AH5427" s="16" t="str">
        <f>IF(AND(B5427="Premier League",E5427="Live"),_xlfn.XLOOKUP(_xlfn.TEXTJOIN(" vs ",,C5427:D5427),Calendar!G:G,Calendar!B:B),IF(AND(B5427="Premier League",E5427="Highlights"),_xlfn.XLOOKUP(H5427,Calendar!O:O,Calendar!N:N,,-1),""))</f>
        <v/>
      </c>
    </row>
    <row r="5428" spans="34:34" x14ac:dyDescent="0.35">
      <c r="AH5428" s="16" t="str">
        <f>IF(AND(B5428="Premier League",E5428="Live"),_xlfn.XLOOKUP(_xlfn.TEXTJOIN(" vs ",,C5428:D5428),Calendar!G:G,Calendar!B:B),IF(AND(B5428="Premier League",E5428="Highlights"),_xlfn.XLOOKUP(H5428,Calendar!O:O,Calendar!N:N,,-1),""))</f>
        <v/>
      </c>
    </row>
    <row r="5429" spans="34:34" x14ac:dyDescent="0.35">
      <c r="AH5429" s="16" t="str">
        <f>IF(AND(B5429="Premier League",E5429="Live"),_xlfn.XLOOKUP(_xlfn.TEXTJOIN(" vs ",,C5429:D5429),Calendar!G:G,Calendar!B:B),IF(AND(B5429="Premier League",E5429="Highlights"),_xlfn.XLOOKUP(H5429,Calendar!O:O,Calendar!N:N,,-1),""))</f>
        <v/>
      </c>
    </row>
    <row r="5430" spans="34:34" x14ac:dyDescent="0.35">
      <c r="AH5430" s="16" t="str">
        <f>IF(AND(B5430="Premier League",E5430="Live"),_xlfn.XLOOKUP(_xlfn.TEXTJOIN(" vs ",,C5430:D5430),Calendar!G:G,Calendar!B:B),IF(AND(B5430="Premier League",E5430="Highlights"),_xlfn.XLOOKUP(H5430,Calendar!O:O,Calendar!N:N,,-1),""))</f>
        <v/>
      </c>
    </row>
    <row r="5431" spans="34:34" x14ac:dyDescent="0.35">
      <c r="AH5431" s="16" t="str">
        <f>IF(AND(B5431="Premier League",E5431="Live"),_xlfn.XLOOKUP(_xlfn.TEXTJOIN(" vs ",,C5431:D5431),Calendar!G:G,Calendar!B:B),IF(AND(B5431="Premier League",E5431="Highlights"),_xlfn.XLOOKUP(H5431,Calendar!O:O,Calendar!N:N,,-1),""))</f>
        <v/>
      </c>
    </row>
    <row r="5432" spans="34:34" x14ac:dyDescent="0.35">
      <c r="AH5432" s="16" t="str">
        <f>IF(AND(B5432="Premier League",E5432="Live"),_xlfn.XLOOKUP(_xlfn.TEXTJOIN(" vs ",,C5432:D5432),Calendar!G:G,Calendar!B:B),IF(AND(B5432="Premier League",E5432="Highlights"),_xlfn.XLOOKUP(H5432,Calendar!O:O,Calendar!N:N,,-1),""))</f>
        <v/>
      </c>
    </row>
    <row r="5433" spans="34:34" x14ac:dyDescent="0.35">
      <c r="AH5433" s="16" t="str">
        <f>IF(AND(B5433="Premier League",E5433="Live"),_xlfn.XLOOKUP(_xlfn.TEXTJOIN(" vs ",,C5433:D5433),Calendar!G:G,Calendar!B:B),IF(AND(B5433="Premier League",E5433="Highlights"),_xlfn.XLOOKUP(H5433,Calendar!O:O,Calendar!N:N,,-1),""))</f>
        <v/>
      </c>
    </row>
    <row r="5434" spans="34:34" x14ac:dyDescent="0.35">
      <c r="AH5434" s="16" t="str">
        <f>IF(AND(B5434="Premier League",E5434="Live"),_xlfn.XLOOKUP(_xlfn.TEXTJOIN(" vs ",,C5434:D5434),Calendar!G:G,Calendar!B:B),IF(AND(B5434="Premier League",E5434="Highlights"),_xlfn.XLOOKUP(H5434,Calendar!O:O,Calendar!N:N,,-1),""))</f>
        <v/>
      </c>
    </row>
    <row r="5435" spans="34:34" x14ac:dyDescent="0.35">
      <c r="AH5435" s="16" t="str">
        <f>IF(AND(B5435="Premier League",E5435="Live"),_xlfn.XLOOKUP(_xlfn.TEXTJOIN(" vs ",,C5435:D5435),Calendar!G:G,Calendar!B:B),IF(AND(B5435="Premier League",E5435="Highlights"),_xlfn.XLOOKUP(H5435,Calendar!O:O,Calendar!N:N,,-1),""))</f>
        <v/>
      </c>
    </row>
    <row r="5436" spans="34:34" x14ac:dyDescent="0.35">
      <c r="AH5436" s="16" t="str">
        <f>IF(AND(B5436="Premier League",E5436="Live"),_xlfn.XLOOKUP(_xlfn.TEXTJOIN(" vs ",,C5436:D5436),Calendar!G:G,Calendar!B:B),IF(AND(B5436="Premier League",E5436="Highlights"),_xlfn.XLOOKUP(H5436,Calendar!O:O,Calendar!N:N,,-1),""))</f>
        <v/>
      </c>
    </row>
    <row r="5437" spans="34:34" x14ac:dyDescent="0.35">
      <c r="AH5437" s="16" t="str">
        <f>IF(AND(B5437="Premier League",E5437="Live"),_xlfn.XLOOKUP(_xlfn.TEXTJOIN(" vs ",,C5437:D5437),Calendar!G:G,Calendar!B:B),IF(AND(B5437="Premier League",E5437="Highlights"),_xlfn.XLOOKUP(H5437,Calendar!O:O,Calendar!N:N,,-1),""))</f>
        <v/>
      </c>
    </row>
    <row r="5438" spans="34:34" x14ac:dyDescent="0.35">
      <c r="AH5438" s="16" t="str">
        <f>IF(AND(B5438="Premier League",E5438="Live"),_xlfn.XLOOKUP(_xlfn.TEXTJOIN(" vs ",,C5438:D5438),Calendar!G:G,Calendar!B:B),IF(AND(B5438="Premier League",E5438="Highlights"),_xlfn.XLOOKUP(H5438,Calendar!O:O,Calendar!N:N,,-1),""))</f>
        <v/>
      </c>
    </row>
    <row r="5439" spans="34:34" x14ac:dyDescent="0.35">
      <c r="AH5439" s="16" t="str">
        <f>IF(AND(B5439="Premier League",E5439="Live"),_xlfn.XLOOKUP(_xlfn.TEXTJOIN(" vs ",,C5439:D5439),Calendar!G:G,Calendar!B:B),IF(AND(B5439="Premier League",E5439="Highlights"),_xlfn.XLOOKUP(H5439,Calendar!O:O,Calendar!N:N,,-1),""))</f>
        <v/>
      </c>
    </row>
    <row r="5440" spans="34:34" x14ac:dyDescent="0.35">
      <c r="AH5440" s="16" t="str">
        <f>IF(AND(B5440="Premier League",E5440="Live"),_xlfn.XLOOKUP(_xlfn.TEXTJOIN(" vs ",,C5440:D5440),Calendar!G:G,Calendar!B:B),IF(AND(B5440="Premier League",E5440="Highlights"),_xlfn.XLOOKUP(H5440,Calendar!O:O,Calendar!N:N,,-1),""))</f>
        <v/>
      </c>
    </row>
    <row r="5441" spans="34:34" x14ac:dyDescent="0.35">
      <c r="AH5441" s="16" t="str">
        <f>IF(AND(B5441="Premier League",E5441="Live"),_xlfn.XLOOKUP(_xlfn.TEXTJOIN(" vs ",,C5441:D5441),Calendar!G:G,Calendar!B:B),IF(AND(B5441="Premier League",E5441="Highlights"),_xlfn.XLOOKUP(H5441,Calendar!O:O,Calendar!N:N,,-1),""))</f>
        <v/>
      </c>
    </row>
    <row r="5442" spans="34:34" x14ac:dyDescent="0.35">
      <c r="AH5442" s="16" t="str">
        <f>IF(AND(B5442="Premier League",E5442="Live"),_xlfn.XLOOKUP(_xlfn.TEXTJOIN(" vs ",,C5442:D5442),Calendar!G:G,Calendar!B:B),IF(AND(B5442="Premier League",E5442="Highlights"),_xlfn.XLOOKUP(H5442,Calendar!O:O,Calendar!N:N,,-1),""))</f>
        <v/>
      </c>
    </row>
    <row r="5443" spans="34:34" x14ac:dyDescent="0.35">
      <c r="AH5443" s="16" t="str">
        <f>IF(AND(B5443="Premier League",E5443="Live"),_xlfn.XLOOKUP(_xlfn.TEXTJOIN(" vs ",,C5443:D5443),Calendar!G:G,Calendar!B:B),IF(AND(B5443="Premier League",E5443="Highlights"),_xlfn.XLOOKUP(H5443,Calendar!O:O,Calendar!N:N,,-1),""))</f>
        <v/>
      </c>
    </row>
    <row r="5444" spans="34:34" x14ac:dyDescent="0.35">
      <c r="AH5444" s="16" t="str">
        <f>IF(AND(B5444="Premier League",E5444="Live"),_xlfn.XLOOKUP(_xlfn.TEXTJOIN(" vs ",,C5444:D5444),Calendar!G:G,Calendar!B:B),IF(AND(B5444="Premier League",E5444="Highlights"),_xlfn.XLOOKUP(H5444,Calendar!O:O,Calendar!N:N,,-1),""))</f>
        <v/>
      </c>
    </row>
    <row r="5445" spans="34:34" x14ac:dyDescent="0.35">
      <c r="AH5445" s="16" t="str">
        <f>IF(AND(B5445="Premier League",E5445="Live"),_xlfn.XLOOKUP(_xlfn.TEXTJOIN(" vs ",,C5445:D5445),Calendar!G:G,Calendar!B:B),IF(AND(B5445="Premier League",E5445="Highlights"),_xlfn.XLOOKUP(H5445,Calendar!O:O,Calendar!N:N,,-1),""))</f>
        <v/>
      </c>
    </row>
    <row r="5446" spans="34:34" x14ac:dyDescent="0.35">
      <c r="AH5446" s="16" t="str">
        <f>IF(AND(B5446="Premier League",E5446="Live"),_xlfn.XLOOKUP(_xlfn.TEXTJOIN(" vs ",,C5446:D5446),Calendar!G:G,Calendar!B:B),IF(AND(B5446="Premier League",E5446="Highlights"),_xlfn.XLOOKUP(H5446,Calendar!O:O,Calendar!N:N,,-1),""))</f>
        <v/>
      </c>
    </row>
    <row r="5447" spans="34:34" x14ac:dyDescent="0.35">
      <c r="AH5447" s="16" t="str">
        <f>IF(AND(B5447="Premier League",E5447="Live"),_xlfn.XLOOKUP(_xlfn.TEXTJOIN(" vs ",,C5447:D5447),Calendar!G:G,Calendar!B:B),IF(AND(B5447="Premier League",E5447="Highlights"),_xlfn.XLOOKUP(H5447,Calendar!O:O,Calendar!N:N,,-1),""))</f>
        <v/>
      </c>
    </row>
    <row r="5448" spans="34:34" x14ac:dyDescent="0.35">
      <c r="AH5448" s="16" t="str">
        <f>IF(AND(B5448="Premier League",E5448="Live"),_xlfn.XLOOKUP(_xlfn.TEXTJOIN(" vs ",,C5448:D5448),Calendar!G:G,Calendar!B:B),IF(AND(B5448="Premier League",E5448="Highlights"),_xlfn.XLOOKUP(H5448,Calendar!O:O,Calendar!N:N,,-1),""))</f>
        <v/>
      </c>
    </row>
    <row r="5449" spans="34:34" x14ac:dyDescent="0.35">
      <c r="AH5449" s="16" t="str">
        <f>IF(AND(B5449="Premier League",E5449="Live"),_xlfn.XLOOKUP(_xlfn.TEXTJOIN(" vs ",,C5449:D5449),Calendar!G:G,Calendar!B:B),IF(AND(B5449="Premier League",E5449="Highlights"),_xlfn.XLOOKUP(H5449,Calendar!O:O,Calendar!N:N,,-1),""))</f>
        <v/>
      </c>
    </row>
    <row r="5450" spans="34:34" x14ac:dyDescent="0.35">
      <c r="AH5450" s="16" t="str">
        <f>IF(AND(B5450="Premier League",E5450="Live"),_xlfn.XLOOKUP(_xlfn.TEXTJOIN(" vs ",,C5450:D5450),Calendar!G:G,Calendar!B:B),IF(AND(B5450="Premier League",E5450="Highlights"),_xlfn.XLOOKUP(H5450,Calendar!O:O,Calendar!N:N,,-1),""))</f>
        <v/>
      </c>
    </row>
    <row r="5451" spans="34:34" x14ac:dyDescent="0.35">
      <c r="AH5451" s="16" t="str">
        <f>IF(AND(B5451="Premier League",E5451="Live"),_xlfn.XLOOKUP(_xlfn.TEXTJOIN(" vs ",,C5451:D5451),Calendar!G:G,Calendar!B:B),IF(AND(B5451="Premier League",E5451="Highlights"),_xlfn.XLOOKUP(H5451,Calendar!O:O,Calendar!N:N,,-1),""))</f>
        <v/>
      </c>
    </row>
    <row r="5452" spans="34:34" x14ac:dyDescent="0.35">
      <c r="AH5452" s="16" t="str">
        <f>IF(AND(B5452="Premier League",E5452="Live"),_xlfn.XLOOKUP(_xlfn.TEXTJOIN(" vs ",,C5452:D5452),Calendar!G:G,Calendar!B:B),IF(AND(B5452="Premier League",E5452="Highlights"),_xlfn.XLOOKUP(H5452,Calendar!O:O,Calendar!N:N,,-1),""))</f>
        <v/>
      </c>
    </row>
    <row r="5453" spans="34:34" x14ac:dyDescent="0.35">
      <c r="AH5453" s="16" t="str">
        <f>IF(AND(B5453="Premier League",E5453="Live"),_xlfn.XLOOKUP(_xlfn.TEXTJOIN(" vs ",,C5453:D5453),Calendar!G:G,Calendar!B:B),IF(AND(B5453="Premier League",E5453="Highlights"),_xlfn.XLOOKUP(H5453,Calendar!O:O,Calendar!N:N,,-1),""))</f>
        <v/>
      </c>
    </row>
    <row r="5454" spans="34:34" x14ac:dyDescent="0.35">
      <c r="AH5454" s="16" t="str">
        <f>IF(AND(B5454="Premier League",E5454="Live"),_xlfn.XLOOKUP(_xlfn.TEXTJOIN(" vs ",,C5454:D5454),Calendar!G:G,Calendar!B:B),IF(AND(B5454="Premier League",E5454="Highlights"),_xlfn.XLOOKUP(H5454,Calendar!O:O,Calendar!N:N,,-1),""))</f>
        <v/>
      </c>
    </row>
    <row r="5455" spans="34:34" x14ac:dyDescent="0.35">
      <c r="AH5455" s="16" t="str">
        <f>IF(AND(B5455="Premier League",E5455="Live"),_xlfn.XLOOKUP(_xlfn.TEXTJOIN(" vs ",,C5455:D5455),Calendar!G:G,Calendar!B:B),IF(AND(B5455="Premier League",E5455="Highlights"),_xlfn.XLOOKUP(H5455,Calendar!O:O,Calendar!N:N,,-1),""))</f>
        <v/>
      </c>
    </row>
    <row r="5456" spans="34:34" x14ac:dyDescent="0.35">
      <c r="AH5456" s="16" t="str">
        <f>IF(AND(B5456="Premier League",E5456="Live"),_xlfn.XLOOKUP(_xlfn.TEXTJOIN(" vs ",,C5456:D5456),Calendar!G:G,Calendar!B:B),IF(AND(B5456="Premier League",E5456="Highlights"),_xlfn.XLOOKUP(H5456,Calendar!O:O,Calendar!N:N,,-1),""))</f>
        <v/>
      </c>
    </row>
    <row r="5457" spans="34:34" x14ac:dyDescent="0.35">
      <c r="AH5457" s="16" t="str">
        <f>IF(AND(B5457="Premier League",E5457="Live"),_xlfn.XLOOKUP(_xlfn.TEXTJOIN(" vs ",,C5457:D5457),Calendar!G:G,Calendar!B:B),IF(AND(B5457="Premier League",E5457="Highlights"),_xlfn.XLOOKUP(H5457,Calendar!O:O,Calendar!N:N,,-1),""))</f>
        <v/>
      </c>
    </row>
    <row r="5458" spans="34:34" x14ac:dyDescent="0.35">
      <c r="AH5458" s="16" t="str">
        <f>IF(AND(B5458="Premier League",E5458="Live"),_xlfn.XLOOKUP(_xlfn.TEXTJOIN(" vs ",,C5458:D5458),Calendar!G:G,Calendar!B:B),IF(AND(B5458="Premier League",E5458="Highlights"),_xlfn.XLOOKUP(H5458,Calendar!O:O,Calendar!N:N,,-1),""))</f>
        <v/>
      </c>
    </row>
    <row r="5459" spans="34:34" x14ac:dyDescent="0.35">
      <c r="AH5459" s="16" t="str">
        <f>IF(AND(B5459="Premier League",E5459="Live"),_xlfn.XLOOKUP(_xlfn.TEXTJOIN(" vs ",,C5459:D5459),Calendar!G:G,Calendar!B:B),IF(AND(B5459="Premier League",E5459="Highlights"),_xlfn.XLOOKUP(H5459,Calendar!O:O,Calendar!N:N,,-1),""))</f>
        <v/>
      </c>
    </row>
    <row r="5460" spans="34:34" x14ac:dyDescent="0.35">
      <c r="AH5460" s="16" t="str">
        <f>IF(AND(B5460="Premier League",E5460="Live"),_xlfn.XLOOKUP(_xlfn.TEXTJOIN(" vs ",,C5460:D5460),Calendar!G:G,Calendar!B:B),IF(AND(B5460="Premier League",E5460="Highlights"),_xlfn.XLOOKUP(H5460,Calendar!O:O,Calendar!N:N,,-1),""))</f>
        <v/>
      </c>
    </row>
    <row r="5461" spans="34:34" x14ac:dyDescent="0.35">
      <c r="AH5461" s="16" t="str">
        <f>IF(AND(B5461="Premier League",E5461="Live"),_xlfn.XLOOKUP(_xlfn.TEXTJOIN(" vs ",,C5461:D5461),Calendar!G:G,Calendar!B:B),IF(AND(B5461="Premier League",E5461="Highlights"),_xlfn.XLOOKUP(H5461,Calendar!O:O,Calendar!N:N,,-1),""))</f>
        <v/>
      </c>
    </row>
    <row r="5462" spans="34:34" x14ac:dyDescent="0.35">
      <c r="AH5462" s="16" t="str">
        <f>IF(AND(B5462="Premier League",E5462="Live"),_xlfn.XLOOKUP(_xlfn.TEXTJOIN(" vs ",,C5462:D5462),Calendar!G:G,Calendar!B:B),IF(AND(B5462="Premier League",E5462="Highlights"),_xlfn.XLOOKUP(H5462,Calendar!O:O,Calendar!N:N,,-1),""))</f>
        <v/>
      </c>
    </row>
    <row r="5463" spans="34:34" x14ac:dyDescent="0.35">
      <c r="AH5463" s="16" t="str">
        <f>IF(AND(B5463="Premier League",E5463="Live"),_xlfn.XLOOKUP(_xlfn.TEXTJOIN(" vs ",,C5463:D5463),Calendar!G:G,Calendar!B:B),IF(AND(B5463="Premier League",E5463="Highlights"),_xlfn.XLOOKUP(H5463,Calendar!O:O,Calendar!N:N,,-1),""))</f>
        <v/>
      </c>
    </row>
    <row r="5464" spans="34:34" x14ac:dyDescent="0.35">
      <c r="AH5464" s="16" t="str">
        <f>IF(AND(B5464="Premier League",E5464="Live"),_xlfn.XLOOKUP(_xlfn.TEXTJOIN(" vs ",,C5464:D5464),Calendar!G:G,Calendar!B:B),IF(AND(B5464="Premier League",E5464="Highlights"),_xlfn.XLOOKUP(H5464,Calendar!O:O,Calendar!N:N,,-1),""))</f>
        <v/>
      </c>
    </row>
    <row r="5465" spans="34:34" x14ac:dyDescent="0.35">
      <c r="AH5465" s="16" t="str">
        <f>IF(AND(B5465="Premier League",E5465="Live"),_xlfn.XLOOKUP(_xlfn.TEXTJOIN(" vs ",,C5465:D5465),Calendar!G:G,Calendar!B:B),IF(AND(B5465="Premier League",E5465="Highlights"),_xlfn.XLOOKUP(H5465,Calendar!O:O,Calendar!N:N,,-1),""))</f>
        <v/>
      </c>
    </row>
    <row r="5466" spans="34:34" x14ac:dyDescent="0.35">
      <c r="AH5466" s="16" t="str">
        <f>IF(AND(B5466="Premier League",E5466="Live"),_xlfn.XLOOKUP(_xlfn.TEXTJOIN(" vs ",,C5466:D5466),Calendar!G:G,Calendar!B:B),IF(AND(B5466="Premier League",E5466="Highlights"),_xlfn.XLOOKUP(H5466,Calendar!O:O,Calendar!N:N,,-1),""))</f>
        <v/>
      </c>
    </row>
    <row r="5467" spans="34:34" x14ac:dyDescent="0.35">
      <c r="AH5467" s="16" t="str">
        <f>IF(AND(B5467="Premier League",E5467="Live"),_xlfn.XLOOKUP(_xlfn.TEXTJOIN(" vs ",,C5467:D5467),Calendar!G:G,Calendar!B:B),IF(AND(B5467="Premier League",E5467="Highlights"),_xlfn.XLOOKUP(H5467,Calendar!O:O,Calendar!N:N,,-1),""))</f>
        <v/>
      </c>
    </row>
    <row r="5468" spans="34:34" x14ac:dyDescent="0.35">
      <c r="AH5468" s="16" t="str">
        <f>IF(AND(B5468="Premier League",E5468="Live"),_xlfn.XLOOKUP(_xlfn.TEXTJOIN(" vs ",,C5468:D5468),Calendar!G:G,Calendar!B:B),IF(AND(B5468="Premier League",E5468="Highlights"),_xlfn.XLOOKUP(H5468,Calendar!O:O,Calendar!N:N,,-1),""))</f>
        <v/>
      </c>
    </row>
    <row r="5469" spans="34:34" x14ac:dyDescent="0.35">
      <c r="AH5469" s="16" t="str">
        <f>IF(AND(B5469="Premier League",E5469="Live"),_xlfn.XLOOKUP(_xlfn.TEXTJOIN(" vs ",,C5469:D5469),Calendar!G:G,Calendar!B:B),IF(AND(B5469="Premier League",E5469="Highlights"),_xlfn.XLOOKUP(H5469,Calendar!O:O,Calendar!N:N,,-1),""))</f>
        <v/>
      </c>
    </row>
    <row r="5470" spans="34:34" x14ac:dyDescent="0.35">
      <c r="AH5470" s="16" t="str">
        <f>IF(AND(B5470="Premier League",E5470="Live"),_xlfn.XLOOKUP(_xlfn.TEXTJOIN(" vs ",,C5470:D5470),Calendar!G:G,Calendar!B:B),IF(AND(B5470="Premier League",E5470="Highlights"),_xlfn.XLOOKUP(H5470,Calendar!O:O,Calendar!N:N,,-1),""))</f>
        <v/>
      </c>
    </row>
    <row r="5471" spans="34:34" x14ac:dyDescent="0.35">
      <c r="AH5471" s="16" t="str">
        <f>IF(AND(B5471="Premier League",E5471="Live"),_xlfn.XLOOKUP(_xlfn.TEXTJOIN(" vs ",,C5471:D5471),Calendar!G:G,Calendar!B:B),IF(AND(B5471="Premier League",E5471="Highlights"),_xlfn.XLOOKUP(H5471,Calendar!O:O,Calendar!N:N,,-1),""))</f>
        <v/>
      </c>
    </row>
    <row r="5472" spans="34:34" x14ac:dyDescent="0.35">
      <c r="AH5472" s="16" t="str">
        <f>IF(AND(B5472="Premier League",E5472="Live"),_xlfn.XLOOKUP(_xlfn.TEXTJOIN(" vs ",,C5472:D5472),Calendar!G:G,Calendar!B:B),IF(AND(B5472="Premier League",E5472="Highlights"),_xlfn.XLOOKUP(H5472,Calendar!O:O,Calendar!N:N,,-1),""))</f>
        <v/>
      </c>
    </row>
    <row r="5473" spans="34:34" x14ac:dyDescent="0.35">
      <c r="AH5473" s="16" t="str">
        <f>IF(AND(B5473="Premier League",E5473="Live"),_xlfn.XLOOKUP(_xlfn.TEXTJOIN(" vs ",,C5473:D5473),Calendar!G:G,Calendar!B:B),IF(AND(B5473="Premier League",E5473="Highlights"),_xlfn.XLOOKUP(H5473,Calendar!O:O,Calendar!N:N,,-1),""))</f>
        <v/>
      </c>
    </row>
    <row r="5474" spans="34:34" x14ac:dyDescent="0.35">
      <c r="AH5474" s="16" t="str">
        <f>IF(AND(B5474="Premier League",E5474="Live"),_xlfn.XLOOKUP(_xlfn.TEXTJOIN(" vs ",,C5474:D5474),Calendar!G:G,Calendar!B:B),IF(AND(B5474="Premier League",E5474="Highlights"),_xlfn.XLOOKUP(H5474,Calendar!O:O,Calendar!N:N,,-1),""))</f>
        <v/>
      </c>
    </row>
    <row r="5475" spans="34:34" x14ac:dyDescent="0.35">
      <c r="AH5475" s="16" t="str">
        <f>IF(AND(B5475="Premier League",E5475="Live"),_xlfn.XLOOKUP(_xlfn.TEXTJOIN(" vs ",,C5475:D5475),Calendar!G:G,Calendar!B:B),IF(AND(B5475="Premier League",E5475="Highlights"),_xlfn.XLOOKUP(H5475,Calendar!O:O,Calendar!N:N,,-1),""))</f>
        <v/>
      </c>
    </row>
    <row r="5476" spans="34:34" x14ac:dyDescent="0.35">
      <c r="AH5476" s="16" t="str">
        <f>IF(AND(B5476="Premier League",E5476="Live"),_xlfn.XLOOKUP(_xlfn.TEXTJOIN(" vs ",,C5476:D5476),Calendar!G:G,Calendar!B:B),IF(AND(B5476="Premier League",E5476="Highlights"),_xlfn.XLOOKUP(H5476,Calendar!O:O,Calendar!N:N,,-1),""))</f>
        <v/>
      </c>
    </row>
    <row r="5477" spans="34:34" x14ac:dyDescent="0.35">
      <c r="AH5477" s="16" t="str">
        <f>IF(AND(B5477="Premier League",E5477="Live"),_xlfn.XLOOKUP(_xlfn.TEXTJOIN(" vs ",,C5477:D5477),Calendar!G:G,Calendar!B:B),IF(AND(B5477="Premier League",E5477="Highlights"),_xlfn.XLOOKUP(H5477,Calendar!O:O,Calendar!N:N,,-1),""))</f>
        <v/>
      </c>
    </row>
    <row r="5478" spans="34:34" x14ac:dyDescent="0.35">
      <c r="AH5478" s="16" t="str">
        <f>IF(AND(B5478="Premier League",E5478="Live"),_xlfn.XLOOKUP(_xlfn.TEXTJOIN(" vs ",,C5478:D5478),Calendar!G:G,Calendar!B:B),IF(AND(B5478="Premier League",E5478="Highlights"),_xlfn.XLOOKUP(H5478,Calendar!O:O,Calendar!N:N,,-1),""))</f>
        <v/>
      </c>
    </row>
    <row r="5479" spans="34:34" x14ac:dyDescent="0.35">
      <c r="AH5479" s="16" t="str">
        <f>IF(AND(B5479="Premier League",E5479="Live"),_xlfn.XLOOKUP(_xlfn.TEXTJOIN(" vs ",,C5479:D5479),Calendar!G:G,Calendar!B:B),IF(AND(B5479="Premier League",E5479="Highlights"),_xlfn.XLOOKUP(H5479,Calendar!O:O,Calendar!N:N,,-1),""))</f>
        <v/>
      </c>
    </row>
    <row r="5480" spans="34:34" x14ac:dyDescent="0.35">
      <c r="AH5480" s="16" t="str">
        <f>IF(AND(B5480="Premier League",E5480="Live"),_xlfn.XLOOKUP(_xlfn.TEXTJOIN(" vs ",,C5480:D5480),Calendar!G:G,Calendar!B:B),IF(AND(B5480="Premier League",E5480="Highlights"),_xlfn.XLOOKUP(H5480,Calendar!O:O,Calendar!N:N,,-1),""))</f>
        <v/>
      </c>
    </row>
    <row r="5481" spans="34:34" x14ac:dyDescent="0.35">
      <c r="AH5481" s="16" t="str">
        <f>IF(AND(B5481="Premier League",E5481="Live"),_xlfn.XLOOKUP(_xlfn.TEXTJOIN(" vs ",,C5481:D5481),Calendar!G:G,Calendar!B:B),IF(AND(B5481="Premier League",E5481="Highlights"),_xlfn.XLOOKUP(H5481,Calendar!O:O,Calendar!N:N,,-1),""))</f>
        <v/>
      </c>
    </row>
    <row r="5482" spans="34:34" x14ac:dyDescent="0.35">
      <c r="AH5482" s="16" t="str">
        <f>IF(AND(B5482="Premier League",E5482="Live"),_xlfn.XLOOKUP(_xlfn.TEXTJOIN(" vs ",,C5482:D5482),Calendar!G:G,Calendar!B:B),IF(AND(B5482="Premier League",E5482="Highlights"),_xlfn.XLOOKUP(H5482,Calendar!O:O,Calendar!N:N,,-1),""))</f>
        <v/>
      </c>
    </row>
    <row r="5483" spans="34:34" x14ac:dyDescent="0.35">
      <c r="AH5483" s="16" t="str">
        <f>IF(AND(B5483="Premier League",E5483="Live"),_xlfn.XLOOKUP(_xlfn.TEXTJOIN(" vs ",,C5483:D5483),Calendar!G:G,Calendar!B:B),IF(AND(B5483="Premier League",E5483="Highlights"),_xlfn.XLOOKUP(H5483,Calendar!O:O,Calendar!N:N,,-1),""))</f>
        <v/>
      </c>
    </row>
    <row r="5484" spans="34:34" x14ac:dyDescent="0.35">
      <c r="AH5484" s="16" t="str">
        <f>IF(AND(B5484="Premier League",E5484="Live"),_xlfn.XLOOKUP(_xlfn.TEXTJOIN(" vs ",,C5484:D5484),Calendar!G:G,Calendar!B:B),IF(AND(B5484="Premier League",E5484="Highlights"),_xlfn.XLOOKUP(H5484,Calendar!O:O,Calendar!N:N,,-1),""))</f>
        <v/>
      </c>
    </row>
    <row r="5485" spans="34:34" x14ac:dyDescent="0.35">
      <c r="AH5485" s="16" t="str">
        <f>IF(AND(B5485="Premier League",E5485="Live"),_xlfn.XLOOKUP(_xlfn.TEXTJOIN(" vs ",,C5485:D5485),Calendar!G:G,Calendar!B:B),IF(AND(B5485="Premier League",E5485="Highlights"),_xlfn.XLOOKUP(H5485,Calendar!O:O,Calendar!N:N,,-1),""))</f>
        <v/>
      </c>
    </row>
    <row r="5486" spans="34:34" x14ac:dyDescent="0.35">
      <c r="AH5486" s="16" t="str">
        <f>IF(AND(B5486="Premier League",E5486="Live"),_xlfn.XLOOKUP(_xlfn.TEXTJOIN(" vs ",,C5486:D5486),Calendar!G:G,Calendar!B:B),IF(AND(B5486="Premier League",E5486="Highlights"),_xlfn.XLOOKUP(H5486,Calendar!O:O,Calendar!N:N,,-1),""))</f>
        <v/>
      </c>
    </row>
    <row r="5487" spans="34:34" x14ac:dyDescent="0.35">
      <c r="AH5487" s="16" t="str">
        <f>IF(AND(B5487="Premier League",E5487="Live"),_xlfn.XLOOKUP(_xlfn.TEXTJOIN(" vs ",,C5487:D5487),Calendar!G:G,Calendar!B:B),IF(AND(B5487="Premier League",E5487="Highlights"),_xlfn.XLOOKUP(H5487,Calendar!O:O,Calendar!N:N,,-1),""))</f>
        <v/>
      </c>
    </row>
    <row r="5488" spans="34:34" x14ac:dyDescent="0.35">
      <c r="AH5488" s="16" t="str">
        <f>IF(AND(B5488="Premier League",E5488="Live"),_xlfn.XLOOKUP(_xlfn.TEXTJOIN(" vs ",,C5488:D5488),Calendar!G:G,Calendar!B:B),IF(AND(B5488="Premier League",E5488="Highlights"),_xlfn.XLOOKUP(H5488,Calendar!O:O,Calendar!N:N,,-1),""))</f>
        <v/>
      </c>
    </row>
    <row r="5489" spans="34:34" x14ac:dyDescent="0.35">
      <c r="AH5489" s="16" t="str">
        <f>IF(AND(B5489="Premier League",E5489="Live"),_xlfn.XLOOKUP(_xlfn.TEXTJOIN(" vs ",,C5489:D5489),Calendar!G:G,Calendar!B:B),IF(AND(B5489="Premier League",E5489="Highlights"),_xlfn.XLOOKUP(H5489,Calendar!O:O,Calendar!N:N,,-1),""))</f>
        <v/>
      </c>
    </row>
    <row r="5490" spans="34:34" x14ac:dyDescent="0.35">
      <c r="AH5490" s="16" t="str">
        <f>IF(AND(B5490="Premier League",E5490="Live"),_xlfn.XLOOKUP(_xlfn.TEXTJOIN(" vs ",,C5490:D5490),Calendar!G:G,Calendar!B:B),IF(AND(B5490="Premier League",E5490="Highlights"),_xlfn.XLOOKUP(H5490,Calendar!O:O,Calendar!N:N,,-1),""))</f>
        <v/>
      </c>
    </row>
    <row r="5491" spans="34:34" x14ac:dyDescent="0.35">
      <c r="AH5491" s="16" t="str">
        <f>IF(AND(B5491="Premier League",E5491="Live"),_xlfn.XLOOKUP(_xlfn.TEXTJOIN(" vs ",,C5491:D5491),Calendar!G:G,Calendar!B:B),IF(AND(B5491="Premier League",E5491="Highlights"),_xlfn.XLOOKUP(H5491,Calendar!O:O,Calendar!N:N,,-1),""))</f>
        <v/>
      </c>
    </row>
    <row r="5492" spans="34:34" x14ac:dyDescent="0.35">
      <c r="AH5492" s="16" t="str">
        <f>IF(AND(B5492="Premier League",E5492="Live"),_xlfn.XLOOKUP(_xlfn.TEXTJOIN(" vs ",,C5492:D5492),Calendar!G:G,Calendar!B:B),IF(AND(B5492="Premier League",E5492="Highlights"),_xlfn.XLOOKUP(H5492,Calendar!O:O,Calendar!N:N,,-1),""))</f>
        <v/>
      </c>
    </row>
    <row r="5493" spans="34:34" x14ac:dyDescent="0.35">
      <c r="AH5493" s="16" t="str">
        <f>IF(AND(B5493="Premier League",E5493="Live"),_xlfn.XLOOKUP(_xlfn.TEXTJOIN(" vs ",,C5493:D5493),Calendar!G:G,Calendar!B:B),IF(AND(B5493="Premier League",E5493="Highlights"),_xlfn.XLOOKUP(H5493,Calendar!O:O,Calendar!N:N,,-1),""))</f>
        <v/>
      </c>
    </row>
    <row r="5494" spans="34:34" x14ac:dyDescent="0.35">
      <c r="AH5494" s="16" t="str">
        <f>IF(AND(B5494="Premier League",E5494="Live"),_xlfn.XLOOKUP(_xlfn.TEXTJOIN(" vs ",,C5494:D5494),Calendar!G:G,Calendar!B:B),IF(AND(B5494="Premier League",E5494="Highlights"),_xlfn.XLOOKUP(H5494,Calendar!O:O,Calendar!N:N,,-1),""))</f>
        <v/>
      </c>
    </row>
    <row r="5495" spans="34:34" x14ac:dyDescent="0.35">
      <c r="AH5495" s="16" t="str">
        <f>IF(AND(B5495="Premier League",E5495="Live"),_xlfn.XLOOKUP(_xlfn.TEXTJOIN(" vs ",,C5495:D5495),Calendar!G:G,Calendar!B:B),IF(AND(B5495="Premier League",E5495="Highlights"),_xlfn.XLOOKUP(H5495,Calendar!O:O,Calendar!N:N,,-1),""))</f>
        <v/>
      </c>
    </row>
    <row r="5496" spans="34:34" x14ac:dyDescent="0.35">
      <c r="AH5496" s="16" t="str">
        <f>IF(AND(B5496="Premier League",E5496="Live"),_xlfn.XLOOKUP(_xlfn.TEXTJOIN(" vs ",,C5496:D5496),Calendar!G:G,Calendar!B:B),IF(AND(B5496="Premier League",E5496="Highlights"),_xlfn.XLOOKUP(H5496,Calendar!O:O,Calendar!N:N,,-1),""))</f>
        <v/>
      </c>
    </row>
    <row r="5497" spans="34:34" x14ac:dyDescent="0.35">
      <c r="AH5497" s="16" t="str">
        <f>IF(AND(B5497="Premier League",E5497="Live"),_xlfn.XLOOKUP(_xlfn.TEXTJOIN(" vs ",,C5497:D5497),Calendar!G:G,Calendar!B:B),IF(AND(B5497="Premier League",E5497="Highlights"),_xlfn.XLOOKUP(H5497,Calendar!O:O,Calendar!N:N,,-1),""))</f>
        <v/>
      </c>
    </row>
    <row r="5498" spans="34:34" x14ac:dyDescent="0.35">
      <c r="AH5498" s="16" t="str">
        <f>IF(AND(B5498="Premier League",E5498="Live"),_xlfn.XLOOKUP(_xlfn.TEXTJOIN(" vs ",,C5498:D5498),Calendar!G:G,Calendar!B:B),IF(AND(B5498="Premier League",E5498="Highlights"),_xlfn.XLOOKUP(H5498,Calendar!O:O,Calendar!N:N,,-1),""))</f>
        <v/>
      </c>
    </row>
    <row r="5499" spans="34:34" x14ac:dyDescent="0.35">
      <c r="AH5499" s="16" t="str">
        <f>IF(AND(B5499="Premier League",E5499="Live"),_xlfn.XLOOKUP(_xlfn.TEXTJOIN(" vs ",,C5499:D5499),Calendar!G:G,Calendar!B:B),IF(AND(B5499="Premier League",E5499="Highlights"),_xlfn.XLOOKUP(H5499,Calendar!O:O,Calendar!N:N,,-1),""))</f>
        <v/>
      </c>
    </row>
    <row r="5500" spans="34:34" x14ac:dyDescent="0.35">
      <c r="AH5500" s="16" t="str">
        <f>IF(AND(B5500="Premier League",E5500="Live"),_xlfn.XLOOKUP(_xlfn.TEXTJOIN(" vs ",,C5500:D5500),Calendar!G:G,Calendar!B:B),IF(AND(B5500="Premier League",E5500="Highlights"),_xlfn.XLOOKUP(H5500,Calendar!O:O,Calendar!N:N,,-1),""))</f>
        <v/>
      </c>
    </row>
    <row r="5501" spans="34:34" x14ac:dyDescent="0.35">
      <c r="AH5501" s="16" t="str">
        <f>IF(AND(B5501="Premier League",E5501="Live"),_xlfn.XLOOKUP(_xlfn.TEXTJOIN(" vs ",,C5501:D5501),Calendar!G:G,Calendar!B:B),IF(AND(B5501="Premier League",E5501="Highlights"),_xlfn.XLOOKUP(H5501,Calendar!O:O,Calendar!N:N,,-1),""))</f>
        <v/>
      </c>
    </row>
    <row r="5502" spans="34:34" x14ac:dyDescent="0.35">
      <c r="AH5502" s="16" t="str">
        <f>IF(AND(B5502="Premier League",E5502="Live"),_xlfn.XLOOKUP(_xlfn.TEXTJOIN(" vs ",,C5502:D5502),Calendar!G:G,Calendar!B:B),IF(AND(B5502="Premier League",E5502="Highlights"),_xlfn.XLOOKUP(H5502,Calendar!O:O,Calendar!N:N,,-1),""))</f>
        <v/>
      </c>
    </row>
    <row r="5503" spans="34:34" x14ac:dyDescent="0.35">
      <c r="AH5503" s="16" t="str">
        <f>IF(AND(B5503="Premier League",E5503="Live"),_xlfn.XLOOKUP(_xlfn.TEXTJOIN(" vs ",,C5503:D5503),Calendar!G:G,Calendar!B:B),IF(AND(B5503="Premier League",E5503="Highlights"),_xlfn.XLOOKUP(H5503,Calendar!O:O,Calendar!N:N,,-1),""))</f>
        <v/>
      </c>
    </row>
    <row r="5504" spans="34:34" x14ac:dyDescent="0.35">
      <c r="AH5504" s="16" t="str">
        <f>IF(AND(B5504="Premier League",E5504="Live"),_xlfn.XLOOKUP(_xlfn.TEXTJOIN(" vs ",,C5504:D5504),Calendar!G:G,Calendar!B:B),IF(AND(B5504="Premier League",E5504="Highlights"),_xlfn.XLOOKUP(H5504,Calendar!O:O,Calendar!N:N,,-1),""))</f>
        <v/>
      </c>
    </row>
    <row r="5505" spans="34:34" x14ac:dyDescent="0.35">
      <c r="AH5505" s="16" t="str">
        <f>IF(AND(B5505="Premier League",E5505="Live"),_xlfn.XLOOKUP(_xlfn.TEXTJOIN(" vs ",,C5505:D5505),Calendar!G:G,Calendar!B:B),IF(AND(B5505="Premier League",E5505="Highlights"),_xlfn.XLOOKUP(H5505,Calendar!O:O,Calendar!N:N,,-1),""))</f>
        <v/>
      </c>
    </row>
    <row r="5506" spans="34:34" x14ac:dyDescent="0.35">
      <c r="AH5506" s="16" t="str">
        <f>IF(AND(B5506="Premier League",E5506="Live"),_xlfn.XLOOKUP(_xlfn.TEXTJOIN(" vs ",,C5506:D5506),Calendar!G:G,Calendar!B:B),IF(AND(B5506="Premier League",E5506="Highlights"),_xlfn.XLOOKUP(H5506,Calendar!O:O,Calendar!N:N,,-1),""))</f>
        <v/>
      </c>
    </row>
    <row r="5507" spans="34:34" x14ac:dyDescent="0.35">
      <c r="AH5507" s="16" t="str">
        <f>IF(AND(B5507="Premier League",E5507="Live"),_xlfn.XLOOKUP(_xlfn.TEXTJOIN(" vs ",,C5507:D5507),Calendar!G:G,Calendar!B:B),IF(AND(B5507="Premier League",E5507="Highlights"),_xlfn.XLOOKUP(H5507,Calendar!O:O,Calendar!N:N,,-1),""))</f>
        <v/>
      </c>
    </row>
    <row r="5508" spans="34:34" x14ac:dyDescent="0.35">
      <c r="AH5508" s="16" t="str">
        <f>IF(AND(B5508="Premier League",E5508="Live"),_xlfn.XLOOKUP(_xlfn.TEXTJOIN(" vs ",,C5508:D5508),Calendar!G:G,Calendar!B:B),IF(AND(B5508="Premier League",E5508="Highlights"),_xlfn.XLOOKUP(H5508,Calendar!O:O,Calendar!N:N,,-1),""))</f>
        <v/>
      </c>
    </row>
    <row r="5509" spans="34:34" x14ac:dyDescent="0.35">
      <c r="AH5509" s="16" t="str">
        <f>IF(AND(B5509="Premier League",E5509="Live"),_xlfn.XLOOKUP(_xlfn.TEXTJOIN(" vs ",,C5509:D5509),Calendar!G:G,Calendar!B:B),IF(AND(B5509="Premier League",E5509="Highlights"),_xlfn.XLOOKUP(H5509,Calendar!O:O,Calendar!N:N,,-1),""))</f>
        <v/>
      </c>
    </row>
    <row r="5510" spans="34:34" x14ac:dyDescent="0.35">
      <c r="AH5510" s="16" t="str">
        <f>IF(AND(B5510="Premier League",E5510="Live"),_xlfn.XLOOKUP(_xlfn.TEXTJOIN(" vs ",,C5510:D5510),Calendar!G:G,Calendar!B:B),IF(AND(B5510="Premier League",E5510="Highlights"),_xlfn.XLOOKUP(H5510,Calendar!O:O,Calendar!N:N,,-1),""))</f>
        <v/>
      </c>
    </row>
    <row r="5511" spans="34:34" x14ac:dyDescent="0.35">
      <c r="AH5511" s="16" t="str">
        <f>IF(AND(B5511="Premier League",E5511="Live"),_xlfn.XLOOKUP(_xlfn.TEXTJOIN(" vs ",,C5511:D5511),Calendar!G:G,Calendar!B:B),IF(AND(B5511="Premier League",E5511="Highlights"),_xlfn.XLOOKUP(H5511,Calendar!O:O,Calendar!N:N,,-1),""))</f>
        <v/>
      </c>
    </row>
    <row r="5512" spans="34:34" x14ac:dyDescent="0.35">
      <c r="AH5512" s="16" t="str">
        <f>IF(AND(B5512="Premier League",E5512="Live"),_xlfn.XLOOKUP(_xlfn.TEXTJOIN(" vs ",,C5512:D5512),Calendar!G:G,Calendar!B:B),IF(AND(B5512="Premier League",E5512="Highlights"),_xlfn.XLOOKUP(H5512,Calendar!O:O,Calendar!N:N,,-1),""))</f>
        <v/>
      </c>
    </row>
    <row r="5513" spans="34:34" x14ac:dyDescent="0.35">
      <c r="AH5513" s="16" t="str">
        <f>IF(AND(B5513="Premier League",E5513="Live"),_xlfn.XLOOKUP(_xlfn.TEXTJOIN(" vs ",,C5513:D5513),Calendar!G:G,Calendar!B:B),IF(AND(B5513="Premier League",E5513="Highlights"),_xlfn.XLOOKUP(H5513,Calendar!O:O,Calendar!N:N,,-1),""))</f>
        <v/>
      </c>
    </row>
    <row r="5514" spans="34:34" x14ac:dyDescent="0.35">
      <c r="AH5514" s="16" t="str">
        <f>IF(AND(B5514="Premier League",E5514="Live"),_xlfn.XLOOKUP(_xlfn.TEXTJOIN(" vs ",,C5514:D5514),Calendar!G:G,Calendar!B:B),IF(AND(B5514="Premier League",E5514="Highlights"),_xlfn.XLOOKUP(H5514,Calendar!O:O,Calendar!N:N,,-1),""))</f>
        <v/>
      </c>
    </row>
    <row r="5515" spans="34:34" x14ac:dyDescent="0.35">
      <c r="AH5515" s="16" t="str">
        <f>IF(AND(B5515="Premier League",E5515="Live"),_xlfn.XLOOKUP(_xlfn.TEXTJOIN(" vs ",,C5515:D5515),Calendar!G:G,Calendar!B:B),IF(AND(B5515="Premier League",E5515="Highlights"),_xlfn.XLOOKUP(H5515,Calendar!O:O,Calendar!N:N,,-1),""))</f>
        <v/>
      </c>
    </row>
    <row r="5516" spans="34:34" x14ac:dyDescent="0.35">
      <c r="AH5516" s="16" t="str">
        <f>IF(AND(B5516="Premier League",E5516="Live"),_xlfn.XLOOKUP(_xlfn.TEXTJOIN(" vs ",,C5516:D5516),Calendar!G:G,Calendar!B:B),IF(AND(B5516="Premier League",E5516="Highlights"),_xlfn.XLOOKUP(H5516,Calendar!O:O,Calendar!N:N,,-1),""))</f>
        <v/>
      </c>
    </row>
    <row r="5517" spans="34:34" x14ac:dyDescent="0.35">
      <c r="AH5517" s="16" t="str">
        <f>IF(AND(B5517="Premier League",E5517="Live"),_xlfn.XLOOKUP(_xlfn.TEXTJOIN(" vs ",,C5517:D5517),Calendar!G:G,Calendar!B:B),IF(AND(B5517="Premier League",E5517="Highlights"),_xlfn.XLOOKUP(H5517,Calendar!O:O,Calendar!N:N,,-1),""))</f>
        <v/>
      </c>
    </row>
    <row r="5518" spans="34:34" x14ac:dyDescent="0.35">
      <c r="AH5518" s="16" t="str">
        <f>IF(AND(B5518="Premier League",E5518="Live"),_xlfn.XLOOKUP(_xlfn.TEXTJOIN(" vs ",,C5518:D5518),Calendar!G:G,Calendar!B:B),IF(AND(B5518="Premier League",E5518="Highlights"),_xlfn.XLOOKUP(H5518,Calendar!O:O,Calendar!N:N,,-1),""))</f>
        <v/>
      </c>
    </row>
    <row r="5519" spans="34:34" x14ac:dyDescent="0.35">
      <c r="AH5519" s="16" t="str">
        <f>IF(AND(B5519="Premier League",E5519="Live"),_xlfn.XLOOKUP(_xlfn.TEXTJOIN(" vs ",,C5519:D5519),Calendar!G:G,Calendar!B:B),IF(AND(B5519="Premier League",E5519="Highlights"),_xlfn.XLOOKUP(H5519,Calendar!O:O,Calendar!N:N,,-1),""))</f>
        <v/>
      </c>
    </row>
    <row r="5520" spans="34:34" x14ac:dyDescent="0.35">
      <c r="AH5520" s="16" t="str">
        <f>IF(AND(B5520="Premier League",E5520="Live"),_xlfn.XLOOKUP(_xlfn.TEXTJOIN(" vs ",,C5520:D5520),Calendar!G:G,Calendar!B:B),IF(AND(B5520="Premier League",E5520="Highlights"),_xlfn.XLOOKUP(H5520,Calendar!O:O,Calendar!N:N,,-1),""))</f>
        <v/>
      </c>
    </row>
    <row r="5521" spans="34:34" x14ac:dyDescent="0.35">
      <c r="AH5521" s="16" t="str">
        <f>IF(AND(B5521="Premier League",E5521="Live"),_xlfn.XLOOKUP(_xlfn.TEXTJOIN(" vs ",,C5521:D5521),Calendar!G:G,Calendar!B:B),IF(AND(B5521="Premier League",E5521="Highlights"),_xlfn.XLOOKUP(H5521,Calendar!O:O,Calendar!N:N,,-1),""))</f>
        <v/>
      </c>
    </row>
    <row r="5522" spans="34:34" x14ac:dyDescent="0.35">
      <c r="AH5522" s="16" t="str">
        <f>IF(AND(B5522="Premier League",E5522="Live"),_xlfn.XLOOKUP(_xlfn.TEXTJOIN(" vs ",,C5522:D5522),Calendar!G:G,Calendar!B:B),IF(AND(B5522="Premier League",E5522="Highlights"),_xlfn.XLOOKUP(H5522,Calendar!O:O,Calendar!N:N,,-1),""))</f>
        <v/>
      </c>
    </row>
    <row r="5523" spans="34:34" x14ac:dyDescent="0.35">
      <c r="AH5523" s="16" t="str">
        <f>IF(AND(B5523="Premier League",E5523="Live"),_xlfn.XLOOKUP(_xlfn.TEXTJOIN(" vs ",,C5523:D5523),Calendar!G:G,Calendar!B:B),IF(AND(B5523="Premier League",E5523="Highlights"),_xlfn.XLOOKUP(H5523,Calendar!O:O,Calendar!N:N,,-1),""))</f>
        <v/>
      </c>
    </row>
    <row r="5524" spans="34:34" x14ac:dyDescent="0.35">
      <c r="AH5524" s="16" t="str">
        <f>IF(AND(B5524="Premier League",E5524="Live"),_xlfn.XLOOKUP(_xlfn.TEXTJOIN(" vs ",,C5524:D5524),Calendar!G:G,Calendar!B:B),IF(AND(B5524="Premier League",E5524="Highlights"),_xlfn.XLOOKUP(H5524,Calendar!O:O,Calendar!N:N,,-1),""))</f>
        <v/>
      </c>
    </row>
    <row r="5525" spans="34:34" x14ac:dyDescent="0.35">
      <c r="AH5525" s="16" t="str">
        <f>IF(AND(B5525="Premier League",E5525="Live"),_xlfn.XLOOKUP(_xlfn.TEXTJOIN(" vs ",,C5525:D5525),Calendar!G:G,Calendar!B:B),IF(AND(B5525="Premier League",E5525="Highlights"),_xlfn.XLOOKUP(H5525,Calendar!O:O,Calendar!N:N,,-1),""))</f>
        <v/>
      </c>
    </row>
    <row r="5526" spans="34:34" x14ac:dyDescent="0.35">
      <c r="AH5526" s="16" t="str">
        <f>IF(AND(B5526="Premier League",E5526="Live"),_xlfn.XLOOKUP(_xlfn.TEXTJOIN(" vs ",,C5526:D5526),Calendar!G:G,Calendar!B:B),IF(AND(B5526="Premier League",E5526="Highlights"),_xlfn.XLOOKUP(H5526,Calendar!O:O,Calendar!N:N,,-1),""))</f>
        <v/>
      </c>
    </row>
    <row r="5527" spans="34:34" x14ac:dyDescent="0.35">
      <c r="AH5527" s="16" t="str">
        <f>IF(AND(B5527="Premier League",E5527="Live"),_xlfn.XLOOKUP(_xlfn.TEXTJOIN(" vs ",,C5527:D5527),Calendar!G:G,Calendar!B:B),IF(AND(B5527="Premier League",E5527="Highlights"),_xlfn.XLOOKUP(H5527,Calendar!O:O,Calendar!N:N,,-1),""))</f>
        <v/>
      </c>
    </row>
    <row r="5528" spans="34:34" x14ac:dyDescent="0.35">
      <c r="AH5528" s="16" t="str">
        <f>IF(AND(B5528="Premier League",E5528="Live"),_xlfn.XLOOKUP(_xlfn.TEXTJOIN(" vs ",,C5528:D5528),Calendar!G:G,Calendar!B:B),IF(AND(B5528="Premier League",E5528="Highlights"),_xlfn.XLOOKUP(H5528,Calendar!O:O,Calendar!N:N,,-1),""))</f>
        <v/>
      </c>
    </row>
    <row r="5529" spans="34:34" x14ac:dyDescent="0.35">
      <c r="AH5529" s="16" t="str">
        <f>IF(AND(B5529="Premier League",E5529="Live"),_xlfn.XLOOKUP(_xlfn.TEXTJOIN(" vs ",,C5529:D5529),Calendar!G:G,Calendar!B:B),IF(AND(B5529="Premier League",E5529="Highlights"),_xlfn.XLOOKUP(H5529,Calendar!O:O,Calendar!N:N,,-1),""))</f>
        <v/>
      </c>
    </row>
    <row r="5530" spans="34:34" x14ac:dyDescent="0.35">
      <c r="AH5530" s="16" t="str">
        <f>IF(AND(B5530="Premier League",E5530="Live"),_xlfn.XLOOKUP(_xlfn.TEXTJOIN(" vs ",,C5530:D5530),Calendar!G:G,Calendar!B:B),IF(AND(B5530="Premier League",E5530="Highlights"),_xlfn.XLOOKUP(H5530,Calendar!O:O,Calendar!N:N,,-1),""))</f>
        <v/>
      </c>
    </row>
    <row r="5531" spans="34:34" x14ac:dyDescent="0.35">
      <c r="AH5531" s="16" t="str">
        <f>IF(AND(B5531="Premier League",E5531="Live"),_xlfn.XLOOKUP(_xlfn.TEXTJOIN(" vs ",,C5531:D5531),Calendar!G:G,Calendar!B:B),IF(AND(B5531="Premier League",E5531="Highlights"),_xlfn.XLOOKUP(H5531,Calendar!O:O,Calendar!N:N,,-1),""))</f>
        <v/>
      </c>
    </row>
    <row r="5532" spans="34:34" x14ac:dyDescent="0.35">
      <c r="AH5532" s="16" t="str">
        <f>IF(AND(B5532="Premier League",E5532="Live"),_xlfn.XLOOKUP(_xlfn.TEXTJOIN(" vs ",,C5532:D5532),Calendar!G:G,Calendar!B:B),IF(AND(B5532="Premier League",E5532="Highlights"),_xlfn.XLOOKUP(H5532,Calendar!O:O,Calendar!N:N,,-1),""))</f>
        <v/>
      </c>
    </row>
    <row r="5533" spans="34:34" x14ac:dyDescent="0.35">
      <c r="AH5533" s="16" t="str">
        <f>IF(AND(B5533="Premier League",E5533="Live"),_xlfn.XLOOKUP(_xlfn.TEXTJOIN(" vs ",,C5533:D5533),Calendar!G:G,Calendar!B:B),IF(AND(B5533="Premier League",E5533="Highlights"),_xlfn.XLOOKUP(H5533,Calendar!O:O,Calendar!N:N,,-1),""))</f>
        <v/>
      </c>
    </row>
    <row r="5534" spans="34:34" x14ac:dyDescent="0.35">
      <c r="AH5534" s="16" t="str">
        <f>IF(AND(B5534="Premier League",E5534="Live"),_xlfn.XLOOKUP(_xlfn.TEXTJOIN(" vs ",,C5534:D5534),Calendar!G:G,Calendar!B:B),IF(AND(B5534="Premier League",E5534="Highlights"),_xlfn.XLOOKUP(H5534,Calendar!O:O,Calendar!N:N,,-1),""))</f>
        <v/>
      </c>
    </row>
    <row r="5535" spans="34:34" x14ac:dyDescent="0.35">
      <c r="AH5535" s="16" t="str">
        <f>IF(AND(B5535="Premier League",E5535="Live"),_xlfn.XLOOKUP(_xlfn.TEXTJOIN(" vs ",,C5535:D5535),Calendar!G:G,Calendar!B:B),IF(AND(B5535="Premier League",E5535="Highlights"),_xlfn.XLOOKUP(H5535,Calendar!O:O,Calendar!N:N,,-1),""))</f>
        <v/>
      </c>
    </row>
    <row r="5536" spans="34:34" x14ac:dyDescent="0.35">
      <c r="AH5536" s="16" t="str">
        <f>IF(AND(B5536="Premier League",E5536="Live"),_xlfn.XLOOKUP(_xlfn.TEXTJOIN(" vs ",,C5536:D5536),Calendar!G:G,Calendar!B:B),IF(AND(B5536="Premier League",E5536="Highlights"),_xlfn.XLOOKUP(H5536,Calendar!O:O,Calendar!N:N,,-1),""))</f>
        <v/>
      </c>
    </row>
    <row r="5537" spans="34:34" x14ac:dyDescent="0.35">
      <c r="AH5537" s="16" t="str">
        <f>IF(AND(B5537="Premier League",E5537="Live"),_xlfn.XLOOKUP(_xlfn.TEXTJOIN(" vs ",,C5537:D5537),Calendar!G:G,Calendar!B:B),IF(AND(B5537="Premier League",E5537="Highlights"),_xlfn.XLOOKUP(H5537,Calendar!O:O,Calendar!N:N,,-1),""))</f>
        <v/>
      </c>
    </row>
    <row r="5538" spans="34:34" x14ac:dyDescent="0.35">
      <c r="AH5538" s="16" t="str">
        <f>IF(AND(B5538="Premier League",E5538="Live"),_xlfn.XLOOKUP(_xlfn.TEXTJOIN(" vs ",,C5538:D5538),Calendar!G:G,Calendar!B:B),IF(AND(B5538="Premier League",E5538="Highlights"),_xlfn.XLOOKUP(H5538,Calendar!O:O,Calendar!N:N,,-1),""))</f>
        <v/>
      </c>
    </row>
    <row r="5539" spans="34:34" x14ac:dyDescent="0.35">
      <c r="AH5539" s="16" t="str">
        <f>IF(AND(B5539="Premier League",E5539="Live"),_xlfn.XLOOKUP(_xlfn.TEXTJOIN(" vs ",,C5539:D5539),Calendar!G:G,Calendar!B:B),IF(AND(B5539="Premier League",E5539="Highlights"),_xlfn.XLOOKUP(H5539,Calendar!O:O,Calendar!N:N,,-1),""))</f>
        <v/>
      </c>
    </row>
    <row r="5540" spans="34:34" x14ac:dyDescent="0.35">
      <c r="AH5540" s="16" t="str">
        <f>IF(AND(B5540="Premier League",E5540="Live"),_xlfn.XLOOKUP(_xlfn.TEXTJOIN(" vs ",,C5540:D5540),Calendar!G:G,Calendar!B:B),IF(AND(B5540="Premier League",E5540="Highlights"),_xlfn.XLOOKUP(H5540,Calendar!O:O,Calendar!N:N,,-1),""))</f>
        <v/>
      </c>
    </row>
    <row r="5541" spans="34:34" x14ac:dyDescent="0.35">
      <c r="AH5541" s="16" t="str">
        <f>IF(AND(B5541="Premier League",E5541="Live"),_xlfn.XLOOKUP(_xlfn.TEXTJOIN(" vs ",,C5541:D5541),Calendar!G:G,Calendar!B:B),IF(AND(B5541="Premier League",E5541="Highlights"),_xlfn.XLOOKUP(H5541,Calendar!O:O,Calendar!N:N,,-1),""))</f>
        <v/>
      </c>
    </row>
    <row r="5542" spans="34:34" x14ac:dyDescent="0.35">
      <c r="AH5542" s="16" t="str">
        <f>IF(AND(B5542="Premier League",E5542="Live"),_xlfn.XLOOKUP(_xlfn.TEXTJOIN(" vs ",,C5542:D5542),Calendar!G:G,Calendar!B:B),IF(AND(B5542="Premier League",E5542="Highlights"),_xlfn.XLOOKUP(H5542,Calendar!O:O,Calendar!N:N,,-1),""))</f>
        <v/>
      </c>
    </row>
    <row r="5543" spans="34:34" x14ac:dyDescent="0.35">
      <c r="AH5543" s="16" t="str">
        <f>IF(AND(B5543="Premier League",E5543="Live"),_xlfn.XLOOKUP(_xlfn.TEXTJOIN(" vs ",,C5543:D5543),Calendar!G:G,Calendar!B:B),IF(AND(B5543="Premier League",E5543="Highlights"),_xlfn.XLOOKUP(H5543,Calendar!O:O,Calendar!N:N,,-1),""))</f>
        <v/>
      </c>
    </row>
    <row r="5544" spans="34:34" x14ac:dyDescent="0.35">
      <c r="AH5544" s="16" t="str">
        <f>IF(AND(B5544="Premier League",E5544="Live"),_xlfn.XLOOKUP(_xlfn.TEXTJOIN(" vs ",,C5544:D5544),Calendar!G:G,Calendar!B:B),IF(AND(B5544="Premier League",E5544="Highlights"),_xlfn.XLOOKUP(H5544,Calendar!O:O,Calendar!N:N,,-1),""))</f>
        <v/>
      </c>
    </row>
    <row r="5545" spans="34:34" x14ac:dyDescent="0.35">
      <c r="AH5545" s="16" t="str">
        <f>IF(AND(B5545="Premier League",E5545="Live"),_xlfn.XLOOKUP(_xlfn.TEXTJOIN(" vs ",,C5545:D5545),Calendar!G:G,Calendar!B:B),IF(AND(B5545="Premier League",E5545="Highlights"),_xlfn.XLOOKUP(H5545,Calendar!O:O,Calendar!N:N,,-1),""))</f>
        <v/>
      </c>
    </row>
    <row r="5546" spans="34:34" x14ac:dyDescent="0.35">
      <c r="AH5546" s="16" t="str">
        <f>IF(AND(B5546="Premier League",E5546="Live"),_xlfn.XLOOKUP(_xlfn.TEXTJOIN(" vs ",,C5546:D5546),Calendar!G:G,Calendar!B:B),IF(AND(B5546="Premier League",E5546="Highlights"),_xlfn.XLOOKUP(H5546,Calendar!O:O,Calendar!N:N,,-1),""))</f>
        <v/>
      </c>
    </row>
    <row r="5547" spans="34:34" x14ac:dyDescent="0.35">
      <c r="AH5547" s="16" t="str">
        <f>IF(AND(B5547="Premier League",E5547="Live"),_xlfn.XLOOKUP(_xlfn.TEXTJOIN(" vs ",,C5547:D5547),Calendar!G:G,Calendar!B:B),IF(AND(B5547="Premier League",E5547="Highlights"),_xlfn.XLOOKUP(H5547,Calendar!O:O,Calendar!N:N,,-1),""))</f>
        <v/>
      </c>
    </row>
    <row r="5548" spans="34:34" x14ac:dyDescent="0.35">
      <c r="AH5548" s="16" t="str">
        <f>IF(AND(B5548="Premier League",E5548="Live"),_xlfn.XLOOKUP(_xlfn.TEXTJOIN(" vs ",,C5548:D5548),Calendar!G:G,Calendar!B:B),IF(AND(B5548="Premier League",E5548="Highlights"),_xlfn.XLOOKUP(H5548,Calendar!O:O,Calendar!N:N,,-1),""))</f>
        <v/>
      </c>
    </row>
    <row r="5549" spans="34:34" x14ac:dyDescent="0.35">
      <c r="AH5549" s="16" t="str">
        <f>IF(AND(B5549="Premier League",E5549="Live"),_xlfn.XLOOKUP(_xlfn.TEXTJOIN(" vs ",,C5549:D5549),Calendar!G:G,Calendar!B:B),IF(AND(B5549="Premier League",E5549="Highlights"),_xlfn.XLOOKUP(H5549,Calendar!O:O,Calendar!N:N,,-1),""))</f>
        <v/>
      </c>
    </row>
    <row r="5550" spans="34:34" x14ac:dyDescent="0.35">
      <c r="AH5550" s="16" t="str">
        <f>IF(AND(B5550="Premier League",E5550="Live"),_xlfn.XLOOKUP(_xlfn.TEXTJOIN(" vs ",,C5550:D5550),Calendar!G:G,Calendar!B:B),IF(AND(B5550="Premier League",E5550="Highlights"),_xlfn.XLOOKUP(H5550,Calendar!O:O,Calendar!N:N,,-1),""))</f>
        <v/>
      </c>
    </row>
    <row r="5551" spans="34:34" x14ac:dyDescent="0.35">
      <c r="AH5551" s="16" t="str">
        <f>IF(AND(B5551="Premier League",E5551="Live"),_xlfn.XLOOKUP(_xlfn.TEXTJOIN(" vs ",,C5551:D5551),Calendar!G:G,Calendar!B:B),IF(AND(B5551="Premier League",E5551="Highlights"),_xlfn.XLOOKUP(H5551,Calendar!O:O,Calendar!N:N,,-1),""))</f>
        <v/>
      </c>
    </row>
    <row r="5552" spans="34:34" x14ac:dyDescent="0.35">
      <c r="AH5552" s="16" t="str">
        <f>IF(AND(B5552="Premier League",E5552="Live"),_xlfn.XLOOKUP(_xlfn.TEXTJOIN(" vs ",,C5552:D5552),Calendar!G:G,Calendar!B:B),IF(AND(B5552="Premier League",E5552="Highlights"),_xlfn.XLOOKUP(H5552,Calendar!O:O,Calendar!N:N,,-1),""))</f>
        <v/>
      </c>
    </row>
    <row r="5553" spans="34:34" x14ac:dyDescent="0.35">
      <c r="AH5553" s="16" t="str">
        <f>IF(AND(B5553="Premier League",E5553="Live"),_xlfn.XLOOKUP(_xlfn.TEXTJOIN(" vs ",,C5553:D5553),Calendar!G:G,Calendar!B:B),IF(AND(B5553="Premier League",E5553="Highlights"),_xlfn.XLOOKUP(H5553,Calendar!O:O,Calendar!N:N,,-1),""))</f>
        <v/>
      </c>
    </row>
    <row r="5554" spans="34:34" x14ac:dyDescent="0.35">
      <c r="AH5554" s="16" t="str">
        <f>IF(AND(B5554="Premier League",E5554="Live"),_xlfn.XLOOKUP(_xlfn.TEXTJOIN(" vs ",,C5554:D5554),Calendar!G:G,Calendar!B:B),IF(AND(B5554="Premier League",E5554="Highlights"),_xlfn.XLOOKUP(H5554,Calendar!O:O,Calendar!N:N,,-1),""))</f>
        <v/>
      </c>
    </row>
    <row r="5555" spans="34:34" x14ac:dyDescent="0.35">
      <c r="AH5555" s="16" t="str">
        <f>IF(AND(B5555="Premier League",E5555="Live"),_xlfn.XLOOKUP(_xlfn.TEXTJOIN(" vs ",,C5555:D5555),Calendar!G:G,Calendar!B:B),IF(AND(B5555="Premier League",E5555="Highlights"),_xlfn.XLOOKUP(H5555,Calendar!O:O,Calendar!N:N,,-1),""))</f>
        <v/>
      </c>
    </row>
    <row r="5556" spans="34:34" x14ac:dyDescent="0.35">
      <c r="AH5556" s="16" t="str">
        <f>IF(AND(B5556="Premier League",E5556="Live"),_xlfn.XLOOKUP(_xlfn.TEXTJOIN(" vs ",,C5556:D5556),Calendar!G:G,Calendar!B:B),IF(AND(B5556="Premier League",E5556="Highlights"),_xlfn.XLOOKUP(H5556,Calendar!O:O,Calendar!N:N,,-1),""))</f>
        <v/>
      </c>
    </row>
    <row r="5557" spans="34:34" x14ac:dyDescent="0.35">
      <c r="AH5557" s="16" t="str">
        <f>IF(AND(B5557="Premier League",E5557="Live"),_xlfn.XLOOKUP(_xlfn.TEXTJOIN(" vs ",,C5557:D5557),Calendar!G:G,Calendar!B:B),IF(AND(B5557="Premier League",E5557="Highlights"),_xlfn.XLOOKUP(H5557,Calendar!O:O,Calendar!N:N,,-1),""))</f>
        <v/>
      </c>
    </row>
    <row r="5558" spans="34:34" x14ac:dyDescent="0.35">
      <c r="AH5558" s="16" t="str">
        <f>IF(AND(B5558="Premier League",E5558="Live"),_xlfn.XLOOKUP(_xlfn.TEXTJOIN(" vs ",,C5558:D5558),Calendar!G:G,Calendar!B:B),IF(AND(B5558="Premier League",E5558="Highlights"),_xlfn.XLOOKUP(H5558,Calendar!O:O,Calendar!N:N,,-1),""))</f>
        <v/>
      </c>
    </row>
    <row r="5559" spans="34:34" x14ac:dyDescent="0.35">
      <c r="AH5559" s="16" t="str">
        <f>IF(AND(B5559="Premier League",E5559="Live"),_xlfn.XLOOKUP(_xlfn.TEXTJOIN(" vs ",,C5559:D5559),Calendar!G:G,Calendar!B:B),IF(AND(B5559="Premier League",E5559="Highlights"),_xlfn.XLOOKUP(H5559,Calendar!O:O,Calendar!N:N,,-1),""))</f>
        <v/>
      </c>
    </row>
    <row r="5560" spans="34:34" x14ac:dyDescent="0.35">
      <c r="AH5560" s="16" t="str">
        <f>IF(AND(B5560="Premier League",E5560="Live"),_xlfn.XLOOKUP(_xlfn.TEXTJOIN(" vs ",,C5560:D5560),Calendar!G:G,Calendar!B:B),IF(AND(B5560="Premier League",E5560="Highlights"),_xlfn.XLOOKUP(H5560,Calendar!O:O,Calendar!N:N,,-1),""))</f>
        <v/>
      </c>
    </row>
    <row r="5561" spans="34:34" x14ac:dyDescent="0.35">
      <c r="AH5561" s="16" t="str">
        <f>IF(AND(B5561="Premier League",E5561="Live"),_xlfn.XLOOKUP(_xlfn.TEXTJOIN(" vs ",,C5561:D5561),Calendar!G:G,Calendar!B:B),IF(AND(B5561="Premier League",E5561="Highlights"),_xlfn.XLOOKUP(H5561,Calendar!O:O,Calendar!N:N,,-1),""))</f>
        <v/>
      </c>
    </row>
    <row r="5562" spans="34:34" x14ac:dyDescent="0.35">
      <c r="AH5562" s="16" t="str">
        <f>IF(AND(B5562="Premier League",E5562="Live"),_xlfn.XLOOKUP(_xlfn.TEXTJOIN(" vs ",,C5562:D5562),Calendar!G:G,Calendar!B:B),IF(AND(B5562="Premier League",E5562="Highlights"),_xlfn.XLOOKUP(H5562,Calendar!O:O,Calendar!N:N,,-1),""))</f>
        <v/>
      </c>
    </row>
    <row r="5563" spans="34:34" x14ac:dyDescent="0.35">
      <c r="AH5563" s="16" t="str">
        <f>IF(AND(B5563="Premier League",E5563="Live"),_xlfn.XLOOKUP(_xlfn.TEXTJOIN(" vs ",,C5563:D5563),Calendar!G:G,Calendar!B:B),IF(AND(B5563="Premier League",E5563="Highlights"),_xlfn.XLOOKUP(H5563,Calendar!O:O,Calendar!N:N,,-1),""))</f>
        <v/>
      </c>
    </row>
    <row r="5564" spans="34:34" x14ac:dyDescent="0.35">
      <c r="AH5564" s="16" t="str">
        <f>IF(AND(B5564="Premier League",E5564="Live"),_xlfn.XLOOKUP(_xlfn.TEXTJOIN(" vs ",,C5564:D5564),Calendar!G:G,Calendar!B:B),IF(AND(B5564="Premier League",E5564="Highlights"),_xlfn.XLOOKUP(H5564,Calendar!O:O,Calendar!N:N,,-1),""))</f>
        <v/>
      </c>
    </row>
    <row r="5565" spans="34:34" x14ac:dyDescent="0.35">
      <c r="AH5565" s="16" t="str">
        <f>IF(AND(B5565="Premier League",E5565="Live"),_xlfn.XLOOKUP(_xlfn.TEXTJOIN(" vs ",,C5565:D5565),Calendar!G:G,Calendar!B:B),IF(AND(B5565="Premier League",E5565="Highlights"),_xlfn.XLOOKUP(H5565,Calendar!O:O,Calendar!N:N,,-1),""))</f>
        <v/>
      </c>
    </row>
    <row r="5566" spans="34:34" x14ac:dyDescent="0.35">
      <c r="AH5566" s="16" t="str">
        <f>IF(AND(B5566="Premier League",E5566="Live"),_xlfn.XLOOKUP(_xlfn.TEXTJOIN(" vs ",,C5566:D5566),Calendar!G:G,Calendar!B:B),IF(AND(B5566="Premier League",E5566="Highlights"),_xlfn.XLOOKUP(H5566,Calendar!O:O,Calendar!N:N,,-1),""))</f>
        <v/>
      </c>
    </row>
    <row r="5567" spans="34:34" x14ac:dyDescent="0.35">
      <c r="AH5567" s="16" t="str">
        <f>IF(AND(B5567="Premier League",E5567="Live"),_xlfn.XLOOKUP(_xlfn.TEXTJOIN(" vs ",,C5567:D5567),Calendar!G:G,Calendar!B:B),IF(AND(B5567="Premier League",E5567="Highlights"),_xlfn.XLOOKUP(H5567,Calendar!O:O,Calendar!N:N,,-1),""))</f>
        <v/>
      </c>
    </row>
    <row r="5568" spans="34:34" x14ac:dyDescent="0.35">
      <c r="AH5568" s="16" t="str">
        <f>IF(AND(B5568="Premier League",E5568="Live"),_xlfn.XLOOKUP(_xlfn.TEXTJOIN(" vs ",,C5568:D5568),Calendar!G:G,Calendar!B:B),IF(AND(B5568="Premier League",E5568="Highlights"),_xlfn.XLOOKUP(H5568,Calendar!O:O,Calendar!N:N,,-1),""))</f>
        <v/>
      </c>
    </row>
    <row r="5569" spans="34:34" x14ac:dyDescent="0.35">
      <c r="AH5569" s="16" t="str">
        <f>IF(AND(B5569="Premier League",E5569="Live"),_xlfn.XLOOKUP(_xlfn.TEXTJOIN(" vs ",,C5569:D5569),Calendar!G:G,Calendar!B:B),IF(AND(B5569="Premier League",E5569="Highlights"),_xlfn.XLOOKUP(H5569,Calendar!O:O,Calendar!N:N,,-1),""))</f>
        <v/>
      </c>
    </row>
    <row r="5570" spans="34:34" x14ac:dyDescent="0.35">
      <c r="AH5570" s="16" t="str">
        <f>IF(AND(B5570="Premier League",E5570="Live"),_xlfn.XLOOKUP(_xlfn.TEXTJOIN(" vs ",,C5570:D5570),Calendar!G:G,Calendar!B:B),IF(AND(B5570="Premier League",E5570="Highlights"),_xlfn.XLOOKUP(H5570,Calendar!O:O,Calendar!N:N,,-1),""))</f>
        <v/>
      </c>
    </row>
    <row r="5571" spans="34:34" x14ac:dyDescent="0.35">
      <c r="AH5571" s="16" t="str">
        <f>IF(AND(B5571="Premier League",E5571="Live"),_xlfn.XLOOKUP(_xlfn.TEXTJOIN(" vs ",,C5571:D5571),Calendar!G:G,Calendar!B:B),IF(AND(B5571="Premier League",E5571="Highlights"),_xlfn.XLOOKUP(H5571,Calendar!O:O,Calendar!N:N,,-1),""))</f>
        <v/>
      </c>
    </row>
    <row r="5572" spans="34:34" x14ac:dyDescent="0.35">
      <c r="AH5572" s="16" t="str">
        <f>IF(AND(B5572="Premier League",E5572="Live"),_xlfn.XLOOKUP(_xlfn.TEXTJOIN(" vs ",,C5572:D5572),Calendar!G:G,Calendar!B:B),IF(AND(B5572="Premier League",E5572="Highlights"),_xlfn.XLOOKUP(H5572,Calendar!O:O,Calendar!N:N,,-1),""))</f>
        <v/>
      </c>
    </row>
    <row r="5573" spans="34:34" x14ac:dyDescent="0.35">
      <c r="AH5573" s="16" t="str">
        <f>IF(AND(B5573="Premier League",E5573="Live"),_xlfn.XLOOKUP(_xlfn.TEXTJOIN(" vs ",,C5573:D5573),Calendar!G:G,Calendar!B:B),IF(AND(B5573="Premier League",E5573="Highlights"),_xlfn.XLOOKUP(H5573,Calendar!O:O,Calendar!N:N,,-1),""))</f>
        <v/>
      </c>
    </row>
    <row r="5574" spans="34:34" x14ac:dyDescent="0.35">
      <c r="AH5574" s="16" t="str">
        <f>IF(AND(B5574="Premier League",E5574="Live"),_xlfn.XLOOKUP(_xlfn.TEXTJOIN(" vs ",,C5574:D5574),Calendar!G:G,Calendar!B:B),IF(AND(B5574="Premier League",E5574="Highlights"),_xlfn.XLOOKUP(H5574,Calendar!O:O,Calendar!N:N,,-1),""))</f>
        <v/>
      </c>
    </row>
    <row r="5575" spans="34:34" x14ac:dyDescent="0.35">
      <c r="AH5575" s="16" t="str">
        <f>IF(AND(B5575="Premier League",E5575="Live"),_xlfn.XLOOKUP(_xlfn.TEXTJOIN(" vs ",,C5575:D5575),Calendar!G:G,Calendar!B:B),IF(AND(B5575="Premier League",E5575="Highlights"),_xlfn.XLOOKUP(H5575,Calendar!O:O,Calendar!N:N,,-1),""))</f>
        <v/>
      </c>
    </row>
    <row r="5576" spans="34:34" x14ac:dyDescent="0.35">
      <c r="AH5576" s="16" t="str">
        <f>IF(AND(B5576="Premier League",E5576="Live"),_xlfn.XLOOKUP(_xlfn.TEXTJOIN(" vs ",,C5576:D5576),Calendar!G:G,Calendar!B:B),IF(AND(B5576="Premier League",E5576="Highlights"),_xlfn.XLOOKUP(H5576,Calendar!O:O,Calendar!N:N,,-1),""))</f>
        <v/>
      </c>
    </row>
    <row r="5577" spans="34:34" x14ac:dyDescent="0.35">
      <c r="AH5577" s="16" t="str">
        <f>IF(AND(B5577="Premier League",E5577="Live"),_xlfn.XLOOKUP(_xlfn.TEXTJOIN(" vs ",,C5577:D5577),Calendar!G:G,Calendar!B:B),IF(AND(B5577="Premier League",E5577="Highlights"),_xlfn.XLOOKUP(H5577,Calendar!O:O,Calendar!N:N,,-1),""))</f>
        <v/>
      </c>
    </row>
    <row r="5578" spans="34:34" x14ac:dyDescent="0.35">
      <c r="AH5578" s="16" t="str">
        <f>IF(AND(B5578="Premier League",E5578="Live"),_xlfn.XLOOKUP(_xlfn.TEXTJOIN(" vs ",,C5578:D5578),Calendar!G:G,Calendar!B:B),IF(AND(B5578="Premier League",E5578="Highlights"),_xlfn.XLOOKUP(H5578,Calendar!O:O,Calendar!N:N,,-1),""))</f>
        <v/>
      </c>
    </row>
    <row r="5579" spans="34:34" x14ac:dyDescent="0.35">
      <c r="AH5579" s="16" t="str">
        <f>IF(AND(B5579="Premier League",E5579="Live"),_xlfn.XLOOKUP(_xlfn.TEXTJOIN(" vs ",,C5579:D5579),Calendar!G:G,Calendar!B:B),IF(AND(B5579="Premier League",E5579="Highlights"),_xlfn.XLOOKUP(H5579,Calendar!O:O,Calendar!N:N,,-1),""))</f>
        <v/>
      </c>
    </row>
    <row r="5580" spans="34:34" x14ac:dyDescent="0.35">
      <c r="AH5580" s="16" t="str">
        <f>IF(AND(B5580="Premier League",E5580="Live"),_xlfn.XLOOKUP(_xlfn.TEXTJOIN(" vs ",,C5580:D5580),Calendar!G:G,Calendar!B:B),IF(AND(B5580="Premier League",E5580="Highlights"),_xlfn.XLOOKUP(H5580,Calendar!O:O,Calendar!N:N,,-1),""))</f>
        <v/>
      </c>
    </row>
    <row r="5581" spans="34:34" x14ac:dyDescent="0.35">
      <c r="AH5581" s="16" t="str">
        <f>IF(AND(B5581="Premier League",E5581="Live"),_xlfn.XLOOKUP(_xlfn.TEXTJOIN(" vs ",,C5581:D5581),Calendar!G:G,Calendar!B:B),IF(AND(B5581="Premier League",E5581="Highlights"),_xlfn.XLOOKUP(H5581,Calendar!O:O,Calendar!N:N,,-1),""))</f>
        <v/>
      </c>
    </row>
    <row r="5582" spans="34:34" x14ac:dyDescent="0.35">
      <c r="AH5582" s="16" t="str">
        <f>IF(AND(B5582="Premier League",E5582="Live"),_xlfn.XLOOKUP(_xlfn.TEXTJOIN(" vs ",,C5582:D5582),Calendar!G:G,Calendar!B:B),IF(AND(B5582="Premier League",E5582="Highlights"),_xlfn.XLOOKUP(H5582,Calendar!O:O,Calendar!N:N,,-1),""))</f>
        <v/>
      </c>
    </row>
    <row r="5583" spans="34:34" x14ac:dyDescent="0.35">
      <c r="AH5583" s="16" t="str">
        <f>IF(AND(B5583="Premier League",E5583="Live"),_xlfn.XLOOKUP(_xlfn.TEXTJOIN(" vs ",,C5583:D5583),Calendar!G:G,Calendar!B:B),IF(AND(B5583="Premier League",E5583="Highlights"),_xlfn.XLOOKUP(H5583,Calendar!O:O,Calendar!N:N,,-1),""))</f>
        <v/>
      </c>
    </row>
    <row r="5584" spans="34:34" x14ac:dyDescent="0.35">
      <c r="AH5584" s="16" t="str">
        <f>IF(AND(B5584="Premier League",E5584="Live"),_xlfn.XLOOKUP(_xlfn.TEXTJOIN(" vs ",,C5584:D5584),Calendar!G:G,Calendar!B:B),IF(AND(B5584="Premier League",E5584="Highlights"),_xlfn.XLOOKUP(H5584,Calendar!O:O,Calendar!N:N,,-1),""))</f>
        <v/>
      </c>
    </row>
    <row r="5585" spans="34:34" x14ac:dyDescent="0.35">
      <c r="AH5585" s="16" t="str">
        <f>IF(AND(B5585="Premier League",E5585="Live"),_xlfn.XLOOKUP(_xlfn.TEXTJOIN(" vs ",,C5585:D5585),Calendar!G:G,Calendar!B:B),IF(AND(B5585="Premier League",E5585="Highlights"),_xlfn.XLOOKUP(H5585,Calendar!O:O,Calendar!N:N,,-1),""))</f>
        <v/>
      </c>
    </row>
    <row r="5586" spans="34:34" x14ac:dyDescent="0.35">
      <c r="AH5586" s="16" t="str">
        <f>IF(AND(B5586="Premier League",E5586="Live"),_xlfn.XLOOKUP(_xlfn.TEXTJOIN(" vs ",,C5586:D5586),Calendar!G:G,Calendar!B:B),IF(AND(B5586="Premier League",E5586="Highlights"),_xlfn.XLOOKUP(H5586,Calendar!O:O,Calendar!N:N,,-1),""))</f>
        <v/>
      </c>
    </row>
    <row r="5587" spans="34:34" x14ac:dyDescent="0.35">
      <c r="AH5587" s="16" t="str">
        <f>IF(AND(B5587="Premier League",E5587="Live"),_xlfn.XLOOKUP(_xlfn.TEXTJOIN(" vs ",,C5587:D5587),Calendar!G:G,Calendar!B:B),IF(AND(B5587="Premier League",E5587="Highlights"),_xlfn.XLOOKUP(H5587,Calendar!O:O,Calendar!N:N,,-1),""))</f>
        <v/>
      </c>
    </row>
    <row r="5588" spans="34:34" x14ac:dyDescent="0.35">
      <c r="AH5588" s="16" t="str">
        <f>IF(AND(B5588="Premier League",E5588="Live"),_xlfn.XLOOKUP(_xlfn.TEXTJOIN(" vs ",,C5588:D5588),Calendar!G:G,Calendar!B:B),IF(AND(B5588="Premier League",E5588="Highlights"),_xlfn.XLOOKUP(H5588,Calendar!O:O,Calendar!N:N,,-1),""))</f>
        <v/>
      </c>
    </row>
    <row r="5589" spans="34:34" x14ac:dyDescent="0.35">
      <c r="AH5589" s="16" t="str">
        <f>IF(AND(B5589="Premier League",E5589="Live"),_xlfn.XLOOKUP(_xlfn.TEXTJOIN(" vs ",,C5589:D5589),Calendar!G:G,Calendar!B:B),IF(AND(B5589="Premier League",E5589="Highlights"),_xlfn.XLOOKUP(H5589,Calendar!O:O,Calendar!N:N,,-1),""))</f>
        <v/>
      </c>
    </row>
    <row r="5590" spans="34:34" x14ac:dyDescent="0.35">
      <c r="AH5590" s="16" t="str">
        <f>IF(AND(B5590="Premier League",E5590="Live"),_xlfn.XLOOKUP(_xlfn.TEXTJOIN(" vs ",,C5590:D5590),Calendar!G:G,Calendar!B:B),IF(AND(B5590="Premier League",E5590="Highlights"),_xlfn.XLOOKUP(H5590,Calendar!O:O,Calendar!N:N,,-1),""))</f>
        <v/>
      </c>
    </row>
    <row r="5591" spans="34:34" x14ac:dyDescent="0.35">
      <c r="AH5591" s="16" t="str">
        <f>IF(AND(B5591="Premier League",E5591="Live"),_xlfn.XLOOKUP(_xlfn.TEXTJOIN(" vs ",,C5591:D5591),Calendar!G:G,Calendar!B:B),IF(AND(B5591="Premier League",E5591="Highlights"),_xlfn.XLOOKUP(H5591,Calendar!O:O,Calendar!N:N,,-1),""))</f>
        <v/>
      </c>
    </row>
    <row r="5592" spans="34:34" x14ac:dyDescent="0.35">
      <c r="AH5592" s="16" t="str">
        <f>IF(AND(B5592="Premier League",E5592="Live"),_xlfn.XLOOKUP(_xlfn.TEXTJOIN(" vs ",,C5592:D5592),Calendar!G:G,Calendar!B:B),IF(AND(B5592="Premier League",E5592="Highlights"),_xlfn.XLOOKUP(H5592,Calendar!O:O,Calendar!N:N,,-1),""))</f>
        <v/>
      </c>
    </row>
    <row r="5593" spans="34:34" x14ac:dyDescent="0.35">
      <c r="AH5593" s="16" t="str">
        <f>IF(AND(B5593="Premier League",E5593="Live"),_xlfn.XLOOKUP(_xlfn.TEXTJOIN(" vs ",,C5593:D5593),Calendar!G:G,Calendar!B:B),IF(AND(B5593="Premier League",E5593="Highlights"),_xlfn.XLOOKUP(H5593,Calendar!O:O,Calendar!N:N,,-1),""))</f>
        <v/>
      </c>
    </row>
    <row r="5594" spans="34:34" x14ac:dyDescent="0.35">
      <c r="AH5594" s="16" t="str">
        <f>IF(AND(B5594="Premier League",E5594="Live"),_xlfn.XLOOKUP(_xlfn.TEXTJOIN(" vs ",,C5594:D5594),Calendar!G:G,Calendar!B:B),IF(AND(B5594="Premier League",E5594="Highlights"),_xlfn.XLOOKUP(H5594,Calendar!O:O,Calendar!N:N,,-1),""))</f>
        <v/>
      </c>
    </row>
    <row r="5595" spans="34:34" x14ac:dyDescent="0.35">
      <c r="AH5595" s="16" t="str">
        <f>IF(AND(B5595="Premier League",E5595="Live"),_xlfn.XLOOKUP(_xlfn.TEXTJOIN(" vs ",,C5595:D5595),Calendar!G:G,Calendar!B:B),IF(AND(B5595="Premier League",E5595="Highlights"),_xlfn.XLOOKUP(H5595,Calendar!O:O,Calendar!N:N,,-1),""))</f>
        <v/>
      </c>
    </row>
    <row r="5596" spans="34:34" x14ac:dyDescent="0.35">
      <c r="AH5596" s="16" t="str">
        <f>IF(AND(B5596="Premier League",E5596="Live"),_xlfn.XLOOKUP(_xlfn.TEXTJOIN(" vs ",,C5596:D5596),Calendar!G:G,Calendar!B:B),IF(AND(B5596="Premier League",E5596="Highlights"),_xlfn.XLOOKUP(H5596,Calendar!O:O,Calendar!N:N,,-1),""))</f>
        <v/>
      </c>
    </row>
    <row r="5597" spans="34:34" x14ac:dyDescent="0.35">
      <c r="AH5597" s="16" t="str">
        <f>IF(AND(B5597="Premier League",E5597="Live"),_xlfn.XLOOKUP(_xlfn.TEXTJOIN(" vs ",,C5597:D5597),Calendar!G:G,Calendar!B:B),IF(AND(B5597="Premier League",E5597="Highlights"),_xlfn.XLOOKUP(H5597,Calendar!O:O,Calendar!N:N,,-1),""))</f>
        <v/>
      </c>
    </row>
    <row r="5598" spans="34:34" x14ac:dyDescent="0.35">
      <c r="AH5598" s="16" t="str">
        <f>IF(AND(B5598="Premier League",E5598="Live"),_xlfn.XLOOKUP(_xlfn.TEXTJOIN(" vs ",,C5598:D5598),Calendar!G:G,Calendar!B:B),IF(AND(B5598="Premier League",E5598="Highlights"),_xlfn.XLOOKUP(H5598,Calendar!O:O,Calendar!N:N,,-1),""))</f>
        <v/>
      </c>
    </row>
    <row r="5599" spans="34:34" x14ac:dyDescent="0.35">
      <c r="AH5599" s="16" t="str">
        <f>IF(AND(B5599="Premier League",E5599="Live"),_xlfn.XLOOKUP(_xlfn.TEXTJOIN(" vs ",,C5599:D5599),Calendar!G:G,Calendar!B:B),IF(AND(B5599="Premier League",E5599="Highlights"),_xlfn.XLOOKUP(H5599,Calendar!O:O,Calendar!N:N,,-1),""))</f>
        <v/>
      </c>
    </row>
    <row r="5600" spans="34:34" x14ac:dyDescent="0.35">
      <c r="AH5600" s="16" t="str">
        <f>IF(AND(B5600="Premier League",E5600="Live"),_xlfn.XLOOKUP(_xlfn.TEXTJOIN(" vs ",,C5600:D5600),Calendar!G:G,Calendar!B:B),IF(AND(B5600="Premier League",E5600="Highlights"),_xlfn.XLOOKUP(H5600,Calendar!O:O,Calendar!N:N,,-1),""))</f>
        <v/>
      </c>
    </row>
    <row r="5601" spans="34:34" x14ac:dyDescent="0.35">
      <c r="AH5601" s="16" t="str">
        <f>IF(AND(B5601="Premier League",E5601="Live"),_xlfn.XLOOKUP(_xlfn.TEXTJOIN(" vs ",,C5601:D5601),Calendar!G:G,Calendar!B:B),IF(AND(B5601="Premier League",E5601="Highlights"),_xlfn.XLOOKUP(H5601,Calendar!O:O,Calendar!N:N,,-1),""))</f>
        <v/>
      </c>
    </row>
    <row r="5602" spans="34:34" x14ac:dyDescent="0.35">
      <c r="AH5602" s="16" t="str">
        <f>IF(AND(B5602="Premier League",E5602="Live"),_xlfn.XLOOKUP(_xlfn.TEXTJOIN(" vs ",,C5602:D5602),Calendar!G:G,Calendar!B:B),IF(AND(B5602="Premier League",E5602="Highlights"),_xlfn.XLOOKUP(H5602,Calendar!O:O,Calendar!N:N,,-1),""))</f>
        <v/>
      </c>
    </row>
    <row r="5603" spans="34:34" x14ac:dyDescent="0.35">
      <c r="AH5603" s="16" t="str">
        <f>IF(AND(B5603="Premier League",E5603="Live"),_xlfn.XLOOKUP(_xlfn.TEXTJOIN(" vs ",,C5603:D5603),Calendar!G:G,Calendar!B:B),IF(AND(B5603="Premier League",E5603="Highlights"),_xlfn.XLOOKUP(H5603,Calendar!O:O,Calendar!N:N,,-1),""))</f>
        <v/>
      </c>
    </row>
    <row r="5604" spans="34:34" x14ac:dyDescent="0.35">
      <c r="AH5604" s="16" t="str">
        <f>IF(AND(B5604="Premier League",E5604="Live"),_xlfn.XLOOKUP(_xlfn.TEXTJOIN(" vs ",,C5604:D5604),Calendar!G:G,Calendar!B:B),IF(AND(B5604="Premier League",E5604="Highlights"),_xlfn.XLOOKUP(H5604,Calendar!O:O,Calendar!N:N,,-1),""))</f>
        <v/>
      </c>
    </row>
    <row r="5605" spans="34:34" x14ac:dyDescent="0.35">
      <c r="AH5605" s="16" t="str">
        <f>IF(AND(B5605="Premier League",E5605="Live"),_xlfn.XLOOKUP(_xlfn.TEXTJOIN(" vs ",,C5605:D5605),Calendar!G:G,Calendar!B:B),IF(AND(B5605="Premier League",E5605="Highlights"),_xlfn.XLOOKUP(H5605,Calendar!O:O,Calendar!N:N,,-1),""))</f>
        <v/>
      </c>
    </row>
    <row r="5606" spans="34:34" x14ac:dyDescent="0.35">
      <c r="AH5606" s="16" t="str">
        <f>IF(AND(B5606="Premier League",E5606="Live"),_xlfn.XLOOKUP(_xlfn.TEXTJOIN(" vs ",,C5606:D5606),Calendar!G:G,Calendar!B:B),IF(AND(B5606="Premier League",E5606="Highlights"),_xlfn.XLOOKUP(H5606,Calendar!O:O,Calendar!N:N,,-1),""))</f>
        <v/>
      </c>
    </row>
    <row r="5607" spans="34:34" x14ac:dyDescent="0.35">
      <c r="AH5607" s="16" t="str">
        <f>IF(AND(B5607="Premier League",E5607="Live"),_xlfn.XLOOKUP(_xlfn.TEXTJOIN(" vs ",,C5607:D5607),Calendar!G:G,Calendar!B:B),IF(AND(B5607="Premier League",E5607="Highlights"),_xlfn.XLOOKUP(H5607,Calendar!O:O,Calendar!N:N,,-1),""))</f>
        <v/>
      </c>
    </row>
    <row r="5608" spans="34:34" x14ac:dyDescent="0.35">
      <c r="AH5608" s="16" t="str">
        <f>IF(AND(B5608="Premier League",E5608="Live"),_xlfn.XLOOKUP(_xlfn.TEXTJOIN(" vs ",,C5608:D5608),Calendar!G:G,Calendar!B:B),IF(AND(B5608="Premier League",E5608="Highlights"),_xlfn.XLOOKUP(H5608,Calendar!O:O,Calendar!N:N,,-1),""))</f>
        <v/>
      </c>
    </row>
    <row r="5609" spans="34:34" x14ac:dyDescent="0.35">
      <c r="AH5609" s="16" t="str">
        <f>IF(AND(B5609="Premier League",E5609="Live"),_xlfn.XLOOKUP(_xlfn.TEXTJOIN(" vs ",,C5609:D5609),Calendar!G:G,Calendar!B:B),IF(AND(B5609="Premier League",E5609="Highlights"),_xlfn.XLOOKUP(H5609,Calendar!O:O,Calendar!N:N,,-1),""))</f>
        <v/>
      </c>
    </row>
    <row r="5610" spans="34:34" x14ac:dyDescent="0.35">
      <c r="AH5610" s="16" t="str">
        <f>IF(AND(B5610="Premier League",E5610="Live"),_xlfn.XLOOKUP(_xlfn.TEXTJOIN(" vs ",,C5610:D5610),Calendar!G:G,Calendar!B:B),IF(AND(B5610="Premier League",E5610="Highlights"),_xlfn.XLOOKUP(H5610,Calendar!O:O,Calendar!N:N,,-1),""))</f>
        <v/>
      </c>
    </row>
    <row r="5611" spans="34:34" x14ac:dyDescent="0.35">
      <c r="AH5611" s="16" t="str">
        <f>IF(AND(B5611="Premier League",E5611="Live"),_xlfn.XLOOKUP(_xlfn.TEXTJOIN(" vs ",,C5611:D5611),Calendar!G:G,Calendar!B:B),IF(AND(B5611="Premier League",E5611="Highlights"),_xlfn.XLOOKUP(H5611,Calendar!O:O,Calendar!N:N,,-1),""))</f>
        <v/>
      </c>
    </row>
    <row r="5612" spans="34:34" x14ac:dyDescent="0.35">
      <c r="AH5612" s="16" t="str">
        <f>IF(AND(B5612="Premier League",E5612="Live"),_xlfn.XLOOKUP(_xlfn.TEXTJOIN(" vs ",,C5612:D5612),Calendar!G:G,Calendar!B:B),IF(AND(B5612="Premier League",E5612="Highlights"),_xlfn.XLOOKUP(H5612,Calendar!O:O,Calendar!N:N,,-1),""))</f>
        <v/>
      </c>
    </row>
    <row r="5613" spans="34:34" x14ac:dyDescent="0.35">
      <c r="AH5613" s="16" t="str">
        <f>IF(AND(B5613="Premier League",E5613="Live"),_xlfn.XLOOKUP(_xlfn.TEXTJOIN(" vs ",,C5613:D5613),Calendar!G:G,Calendar!B:B),IF(AND(B5613="Premier League",E5613="Highlights"),_xlfn.XLOOKUP(H5613,Calendar!O:O,Calendar!N:N,,-1),""))</f>
        <v/>
      </c>
    </row>
    <row r="5614" spans="34:34" x14ac:dyDescent="0.35">
      <c r="AH5614" s="16" t="str">
        <f>IF(AND(B5614="Premier League",E5614="Live"),_xlfn.XLOOKUP(_xlfn.TEXTJOIN(" vs ",,C5614:D5614),Calendar!G:G,Calendar!B:B),IF(AND(B5614="Premier League",E5614="Highlights"),_xlfn.XLOOKUP(H5614,Calendar!O:O,Calendar!N:N,,-1),""))</f>
        <v/>
      </c>
    </row>
    <row r="5615" spans="34:34" x14ac:dyDescent="0.35">
      <c r="AH5615" s="16" t="str">
        <f>IF(AND(B5615="Premier League",E5615="Live"),_xlfn.XLOOKUP(_xlfn.TEXTJOIN(" vs ",,C5615:D5615),Calendar!G:G,Calendar!B:B),IF(AND(B5615="Premier League",E5615="Highlights"),_xlfn.XLOOKUP(H5615,Calendar!O:O,Calendar!N:N,,-1),""))</f>
        <v/>
      </c>
    </row>
    <row r="5616" spans="34:34" x14ac:dyDescent="0.35">
      <c r="AH5616" s="16" t="str">
        <f>IF(AND(B5616="Premier League",E5616="Live"),_xlfn.XLOOKUP(_xlfn.TEXTJOIN(" vs ",,C5616:D5616),Calendar!G:G,Calendar!B:B),IF(AND(B5616="Premier League",E5616="Highlights"),_xlfn.XLOOKUP(H5616,Calendar!O:O,Calendar!N:N,,-1),""))</f>
        <v/>
      </c>
    </row>
    <row r="5617" spans="34:34" x14ac:dyDescent="0.35">
      <c r="AH5617" s="16" t="str">
        <f>IF(AND(B5617="Premier League",E5617="Live"),_xlfn.XLOOKUP(_xlfn.TEXTJOIN(" vs ",,C5617:D5617),Calendar!G:G,Calendar!B:B),IF(AND(B5617="Premier League",E5617="Highlights"),_xlfn.XLOOKUP(H5617,Calendar!O:O,Calendar!N:N,,-1),""))</f>
        <v/>
      </c>
    </row>
    <row r="5618" spans="34:34" x14ac:dyDescent="0.35">
      <c r="AH5618" s="16" t="str">
        <f>IF(AND(B5618="Premier League",E5618="Live"),_xlfn.XLOOKUP(_xlfn.TEXTJOIN(" vs ",,C5618:D5618),Calendar!G:G,Calendar!B:B),IF(AND(B5618="Premier League",E5618="Highlights"),_xlfn.XLOOKUP(H5618,Calendar!O:O,Calendar!N:N,,-1),""))</f>
        <v/>
      </c>
    </row>
    <row r="5619" spans="34:34" x14ac:dyDescent="0.35">
      <c r="AH5619" s="16" t="str">
        <f>IF(AND(B5619="Premier League",E5619="Live"),_xlfn.XLOOKUP(_xlfn.TEXTJOIN(" vs ",,C5619:D5619),Calendar!G:G,Calendar!B:B),IF(AND(B5619="Premier League",E5619="Highlights"),_xlfn.XLOOKUP(H5619,Calendar!O:O,Calendar!N:N,,-1),""))</f>
        <v/>
      </c>
    </row>
    <row r="5620" spans="34:34" x14ac:dyDescent="0.35">
      <c r="AH5620" s="16" t="str">
        <f>IF(AND(B5620="Premier League",E5620="Live"),_xlfn.XLOOKUP(_xlfn.TEXTJOIN(" vs ",,C5620:D5620),Calendar!G:G,Calendar!B:B),IF(AND(B5620="Premier League",E5620="Highlights"),_xlfn.XLOOKUP(H5620,Calendar!O:O,Calendar!N:N,,-1),""))</f>
        <v/>
      </c>
    </row>
    <row r="5621" spans="34:34" x14ac:dyDescent="0.35">
      <c r="AH5621" s="16" t="str">
        <f>IF(AND(B5621="Premier League",E5621="Live"),_xlfn.XLOOKUP(_xlfn.TEXTJOIN(" vs ",,C5621:D5621),Calendar!G:G,Calendar!B:B),IF(AND(B5621="Premier League",E5621="Highlights"),_xlfn.XLOOKUP(H5621,Calendar!O:O,Calendar!N:N,,-1),""))</f>
        <v/>
      </c>
    </row>
    <row r="5622" spans="34:34" x14ac:dyDescent="0.35">
      <c r="AH5622" s="16" t="str">
        <f>IF(AND(B5622="Premier League",E5622="Live"),_xlfn.XLOOKUP(_xlfn.TEXTJOIN(" vs ",,C5622:D5622),Calendar!G:G,Calendar!B:B),IF(AND(B5622="Premier League",E5622="Highlights"),_xlfn.XLOOKUP(H5622,Calendar!O:O,Calendar!N:N,,-1),""))</f>
        <v/>
      </c>
    </row>
    <row r="5623" spans="34:34" x14ac:dyDescent="0.35">
      <c r="AH5623" s="16" t="str">
        <f>IF(AND(B5623="Premier League",E5623="Live"),_xlfn.XLOOKUP(_xlfn.TEXTJOIN(" vs ",,C5623:D5623),Calendar!G:G,Calendar!B:B),IF(AND(B5623="Premier League",E5623="Highlights"),_xlfn.XLOOKUP(H5623,Calendar!O:O,Calendar!N:N,,-1),""))</f>
        <v/>
      </c>
    </row>
    <row r="5624" spans="34:34" x14ac:dyDescent="0.35">
      <c r="AH5624" s="16" t="str">
        <f>IF(AND(B5624="Premier League",E5624="Live"),_xlfn.XLOOKUP(_xlfn.TEXTJOIN(" vs ",,C5624:D5624),Calendar!G:G,Calendar!B:B),IF(AND(B5624="Premier League",E5624="Highlights"),_xlfn.XLOOKUP(H5624,Calendar!O:O,Calendar!N:N,,-1),""))</f>
        <v/>
      </c>
    </row>
    <row r="5625" spans="34:34" x14ac:dyDescent="0.35">
      <c r="AH5625" s="16" t="str">
        <f>IF(AND(B5625="Premier League",E5625="Live"),_xlfn.XLOOKUP(_xlfn.TEXTJOIN(" vs ",,C5625:D5625),Calendar!G:G,Calendar!B:B),IF(AND(B5625="Premier League",E5625="Highlights"),_xlfn.XLOOKUP(H5625,Calendar!O:O,Calendar!N:N,,-1),""))</f>
        <v/>
      </c>
    </row>
    <row r="5626" spans="34:34" x14ac:dyDescent="0.35">
      <c r="AH5626" s="16" t="str">
        <f>IF(AND(B5626="Premier League",E5626="Live"),_xlfn.XLOOKUP(_xlfn.TEXTJOIN(" vs ",,C5626:D5626),Calendar!G:G,Calendar!B:B),IF(AND(B5626="Premier League",E5626="Highlights"),_xlfn.XLOOKUP(H5626,Calendar!O:O,Calendar!N:N,,-1),""))</f>
        <v/>
      </c>
    </row>
    <row r="5627" spans="34:34" x14ac:dyDescent="0.35">
      <c r="AH5627" s="16" t="str">
        <f>IF(AND(B5627="Premier League",E5627="Live"),_xlfn.XLOOKUP(_xlfn.TEXTJOIN(" vs ",,C5627:D5627),Calendar!G:G,Calendar!B:B),IF(AND(B5627="Premier League",E5627="Highlights"),_xlfn.XLOOKUP(H5627,Calendar!O:O,Calendar!N:N,,-1),""))</f>
        <v/>
      </c>
    </row>
    <row r="5628" spans="34:34" x14ac:dyDescent="0.35">
      <c r="AH5628" s="16" t="str">
        <f>IF(AND(B5628="Premier League",E5628="Live"),_xlfn.XLOOKUP(_xlfn.TEXTJOIN(" vs ",,C5628:D5628),Calendar!G:G,Calendar!B:B),IF(AND(B5628="Premier League",E5628="Highlights"),_xlfn.XLOOKUP(H5628,Calendar!O:O,Calendar!N:N,,-1),""))</f>
        <v/>
      </c>
    </row>
    <row r="5629" spans="34:34" x14ac:dyDescent="0.35">
      <c r="AH5629" s="16" t="str">
        <f>IF(AND(B5629="Premier League",E5629="Live"),_xlfn.XLOOKUP(_xlfn.TEXTJOIN(" vs ",,C5629:D5629),Calendar!G:G,Calendar!B:B),IF(AND(B5629="Premier League",E5629="Highlights"),_xlfn.XLOOKUP(H5629,Calendar!O:O,Calendar!N:N,,-1),""))</f>
        <v/>
      </c>
    </row>
    <row r="5630" spans="34:34" x14ac:dyDescent="0.35">
      <c r="AH5630" s="16" t="str">
        <f>IF(AND(B5630="Premier League",E5630="Live"),_xlfn.XLOOKUP(_xlfn.TEXTJOIN(" vs ",,C5630:D5630),Calendar!G:G,Calendar!B:B),IF(AND(B5630="Premier League",E5630="Highlights"),_xlfn.XLOOKUP(H5630,Calendar!O:O,Calendar!N:N,,-1),""))</f>
        <v/>
      </c>
    </row>
    <row r="5631" spans="34:34" x14ac:dyDescent="0.35">
      <c r="AH5631" s="16" t="str">
        <f>IF(AND(B5631="Premier League",E5631="Live"),_xlfn.XLOOKUP(_xlfn.TEXTJOIN(" vs ",,C5631:D5631),Calendar!G:G,Calendar!B:B),IF(AND(B5631="Premier League",E5631="Highlights"),_xlfn.XLOOKUP(H5631,Calendar!O:O,Calendar!N:N,,-1),""))</f>
        <v/>
      </c>
    </row>
    <row r="5632" spans="34:34" x14ac:dyDescent="0.35">
      <c r="AH5632" s="16" t="str">
        <f>IF(AND(B5632="Premier League",E5632="Live"),_xlfn.XLOOKUP(_xlfn.TEXTJOIN(" vs ",,C5632:D5632),Calendar!G:G,Calendar!B:B),IF(AND(B5632="Premier League",E5632="Highlights"),_xlfn.XLOOKUP(H5632,Calendar!O:O,Calendar!N:N,,-1),""))</f>
        <v/>
      </c>
    </row>
    <row r="5633" spans="34:34" x14ac:dyDescent="0.35">
      <c r="AH5633" s="16" t="str">
        <f>IF(AND(B5633="Premier League",E5633="Live"),_xlfn.XLOOKUP(_xlfn.TEXTJOIN(" vs ",,C5633:D5633),Calendar!G:G,Calendar!B:B),IF(AND(B5633="Premier League",E5633="Highlights"),_xlfn.XLOOKUP(H5633,Calendar!O:O,Calendar!N:N,,-1),""))</f>
        <v/>
      </c>
    </row>
    <row r="5634" spans="34:34" x14ac:dyDescent="0.35">
      <c r="AH5634" s="16" t="str">
        <f>IF(AND(B5634="Premier League",E5634="Live"),_xlfn.XLOOKUP(_xlfn.TEXTJOIN(" vs ",,C5634:D5634),Calendar!G:G,Calendar!B:B),IF(AND(B5634="Premier League",E5634="Highlights"),_xlfn.XLOOKUP(H5634,Calendar!O:O,Calendar!N:N,,-1),""))</f>
        <v/>
      </c>
    </row>
    <row r="5635" spans="34:34" x14ac:dyDescent="0.35">
      <c r="AH5635" s="16" t="str">
        <f>IF(AND(B5635="Premier League",E5635="Live"),_xlfn.XLOOKUP(_xlfn.TEXTJOIN(" vs ",,C5635:D5635),Calendar!G:G,Calendar!B:B),IF(AND(B5635="Premier League",E5635="Highlights"),_xlfn.XLOOKUP(H5635,Calendar!O:O,Calendar!N:N,,-1),""))</f>
        <v/>
      </c>
    </row>
    <row r="5636" spans="34:34" x14ac:dyDescent="0.35">
      <c r="AH5636" s="16" t="str">
        <f>IF(AND(B5636="Premier League",E5636="Live"),_xlfn.XLOOKUP(_xlfn.TEXTJOIN(" vs ",,C5636:D5636),Calendar!G:G,Calendar!B:B),IF(AND(B5636="Premier League",E5636="Highlights"),_xlfn.XLOOKUP(H5636,Calendar!O:O,Calendar!N:N,,-1),""))</f>
        <v/>
      </c>
    </row>
    <row r="5637" spans="34:34" x14ac:dyDescent="0.35">
      <c r="AH5637" s="16" t="str">
        <f>IF(AND(B5637="Premier League",E5637="Live"),_xlfn.XLOOKUP(_xlfn.TEXTJOIN(" vs ",,C5637:D5637),Calendar!G:G,Calendar!B:B),IF(AND(B5637="Premier League",E5637="Highlights"),_xlfn.XLOOKUP(H5637,Calendar!O:O,Calendar!N:N,,-1),""))</f>
        <v/>
      </c>
    </row>
    <row r="5638" spans="34:34" x14ac:dyDescent="0.35">
      <c r="AH5638" s="16" t="str">
        <f>IF(AND(B5638="Premier League",E5638="Live"),_xlfn.XLOOKUP(_xlfn.TEXTJOIN(" vs ",,C5638:D5638),Calendar!G:G,Calendar!B:B),IF(AND(B5638="Premier League",E5638="Highlights"),_xlfn.XLOOKUP(H5638,Calendar!O:O,Calendar!N:N,,-1),""))</f>
        <v/>
      </c>
    </row>
    <row r="5639" spans="34:34" x14ac:dyDescent="0.35">
      <c r="AH5639" s="16" t="str">
        <f>IF(AND(B5639="Premier League",E5639="Live"),_xlfn.XLOOKUP(_xlfn.TEXTJOIN(" vs ",,C5639:D5639),Calendar!G:G,Calendar!B:B),IF(AND(B5639="Premier League",E5639="Highlights"),_xlfn.XLOOKUP(H5639,Calendar!O:O,Calendar!N:N,,-1),""))</f>
        <v/>
      </c>
    </row>
    <row r="5640" spans="34:34" x14ac:dyDescent="0.35">
      <c r="AH5640" s="16" t="str">
        <f>IF(AND(B5640="Premier League",E5640="Live"),_xlfn.XLOOKUP(_xlfn.TEXTJOIN(" vs ",,C5640:D5640),Calendar!G:G,Calendar!B:B),IF(AND(B5640="Premier League",E5640="Highlights"),_xlfn.XLOOKUP(H5640,Calendar!O:O,Calendar!N:N,,-1),""))</f>
        <v/>
      </c>
    </row>
    <row r="5641" spans="34:34" x14ac:dyDescent="0.35">
      <c r="AH5641" s="16" t="str">
        <f>IF(AND(B5641="Premier League",E5641="Live"),_xlfn.XLOOKUP(_xlfn.TEXTJOIN(" vs ",,C5641:D5641),Calendar!G:G,Calendar!B:B),IF(AND(B5641="Premier League",E5641="Highlights"),_xlfn.XLOOKUP(H5641,Calendar!O:O,Calendar!N:N,,-1),""))</f>
        <v/>
      </c>
    </row>
    <row r="5642" spans="34:34" x14ac:dyDescent="0.35">
      <c r="AH5642" s="16" t="str">
        <f>IF(AND(B5642="Premier League",E5642="Live"),_xlfn.XLOOKUP(_xlfn.TEXTJOIN(" vs ",,C5642:D5642),Calendar!G:G,Calendar!B:B),IF(AND(B5642="Premier League",E5642="Highlights"),_xlfn.XLOOKUP(H5642,Calendar!O:O,Calendar!N:N,,-1),""))</f>
        <v/>
      </c>
    </row>
    <row r="5643" spans="34:34" x14ac:dyDescent="0.35">
      <c r="AH5643" s="16" t="str">
        <f>IF(AND(B5643="Premier League",E5643="Live"),_xlfn.XLOOKUP(_xlfn.TEXTJOIN(" vs ",,C5643:D5643),Calendar!G:G,Calendar!B:B),IF(AND(B5643="Premier League",E5643="Highlights"),_xlfn.XLOOKUP(H5643,Calendar!O:O,Calendar!N:N,,-1),""))</f>
        <v/>
      </c>
    </row>
    <row r="5644" spans="34:34" x14ac:dyDescent="0.35">
      <c r="AH5644" s="16" t="str">
        <f>IF(AND(B5644="Premier League",E5644="Live"),_xlfn.XLOOKUP(_xlfn.TEXTJOIN(" vs ",,C5644:D5644),Calendar!G:G,Calendar!B:B),IF(AND(B5644="Premier League",E5644="Highlights"),_xlfn.XLOOKUP(H5644,Calendar!O:O,Calendar!N:N,,-1),""))</f>
        <v/>
      </c>
    </row>
    <row r="5645" spans="34:34" x14ac:dyDescent="0.35">
      <c r="AH5645" s="16" t="str">
        <f>IF(AND(B5645="Premier League",E5645="Live"),_xlfn.XLOOKUP(_xlfn.TEXTJOIN(" vs ",,C5645:D5645),Calendar!G:G,Calendar!B:B),IF(AND(B5645="Premier League",E5645="Highlights"),_xlfn.XLOOKUP(H5645,Calendar!O:O,Calendar!N:N,,-1),""))</f>
        <v/>
      </c>
    </row>
    <row r="5646" spans="34:34" x14ac:dyDescent="0.35">
      <c r="AH5646" s="16" t="str">
        <f>IF(AND(B5646="Premier League",E5646="Live"),_xlfn.XLOOKUP(_xlfn.TEXTJOIN(" vs ",,C5646:D5646),Calendar!G:G,Calendar!B:B),IF(AND(B5646="Premier League",E5646="Highlights"),_xlfn.XLOOKUP(H5646,Calendar!O:O,Calendar!N:N,,-1),""))</f>
        <v/>
      </c>
    </row>
    <row r="5647" spans="34:34" x14ac:dyDescent="0.35">
      <c r="AH5647" s="16" t="str">
        <f>IF(AND(B5647="Premier League",E5647="Live"),_xlfn.XLOOKUP(_xlfn.TEXTJOIN(" vs ",,C5647:D5647),Calendar!G:G,Calendar!B:B),IF(AND(B5647="Premier League",E5647="Highlights"),_xlfn.XLOOKUP(H5647,Calendar!O:O,Calendar!N:N,,-1),""))</f>
        <v/>
      </c>
    </row>
    <row r="5648" spans="34:34" x14ac:dyDescent="0.35">
      <c r="AH5648" s="16" t="str">
        <f>IF(AND(B5648="Premier League",E5648="Live"),_xlfn.XLOOKUP(_xlfn.TEXTJOIN(" vs ",,C5648:D5648),Calendar!G:G,Calendar!B:B),IF(AND(B5648="Premier League",E5648="Highlights"),_xlfn.XLOOKUP(H5648,Calendar!O:O,Calendar!N:N,,-1),""))</f>
        <v/>
      </c>
    </row>
    <row r="5649" spans="34:34" x14ac:dyDescent="0.35">
      <c r="AH5649" s="16" t="str">
        <f>IF(AND(B5649="Premier League",E5649="Live"),_xlfn.XLOOKUP(_xlfn.TEXTJOIN(" vs ",,C5649:D5649),Calendar!G:G,Calendar!B:B),IF(AND(B5649="Premier League",E5649="Highlights"),_xlfn.XLOOKUP(H5649,Calendar!O:O,Calendar!N:N,,-1),""))</f>
        <v/>
      </c>
    </row>
    <row r="5650" spans="34:34" x14ac:dyDescent="0.35">
      <c r="AH5650" s="16" t="str">
        <f>IF(AND(B5650="Premier League",E5650="Live"),_xlfn.XLOOKUP(_xlfn.TEXTJOIN(" vs ",,C5650:D5650),Calendar!G:G,Calendar!B:B),IF(AND(B5650="Premier League",E5650="Highlights"),_xlfn.XLOOKUP(H5650,Calendar!O:O,Calendar!N:N,,-1),""))</f>
        <v/>
      </c>
    </row>
    <row r="5651" spans="34:34" x14ac:dyDescent="0.35">
      <c r="AH5651" s="16" t="str">
        <f>IF(AND(B5651="Premier League",E5651="Live"),_xlfn.XLOOKUP(_xlfn.TEXTJOIN(" vs ",,C5651:D5651),Calendar!G:G,Calendar!B:B),IF(AND(B5651="Premier League",E5651="Highlights"),_xlfn.XLOOKUP(H5651,Calendar!O:O,Calendar!N:N,,-1),""))</f>
        <v/>
      </c>
    </row>
    <row r="5652" spans="34:34" x14ac:dyDescent="0.35">
      <c r="AH5652" s="16" t="str">
        <f>IF(AND(B5652="Premier League",E5652="Live"),_xlfn.XLOOKUP(_xlfn.TEXTJOIN(" vs ",,C5652:D5652),Calendar!G:G,Calendar!B:B),IF(AND(B5652="Premier League",E5652="Highlights"),_xlfn.XLOOKUP(H5652,Calendar!O:O,Calendar!N:N,,-1),""))</f>
        <v/>
      </c>
    </row>
    <row r="5653" spans="34:34" x14ac:dyDescent="0.35">
      <c r="AH5653" s="16" t="str">
        <f>IF(AND(B5653="Premier League",E5653="Live"),_xlfn.XLOOKUP(_xlfn.TEXTJOIN(" vs ",,C5653:D5653),Calendar!G:G,Calendar!B:B),IF(AND(B5653="Premier League",E5653="Highlights"),_xlfn.XLOOKUP(H5653,Calendar!O:O,Calendar!N:N,,-1),""))</f>
        <v/>
      </c>
    </row>
    <row r="5654" spans="34:34" x14ac:dyDescent="0.35">
      <c r="AH5654" s="16" t="str">
        <f>IF(AND(B5654="Premier League",E5654="Live"),_xlfn.XLOOKUP(_xlfn.TEXTJOIN(" vs ",,C5654:D5654),Calendar!G:G,Calendar!B:B),IF(AND(B5654="Premier League",E5654="Highlights"),_xlfn.XLOOKUP(H5654,Calendar!O:O,Calendar!N:N,,-1),""))</f>
        <v/>
      </c>
    </row>
    <row r="5655" spans="34:34" x14ac:dyDescent="0.35">
      <c r="AH5655" s="16" t="str">
        <f>IF(AND(B5655="Premier League",E5655="Live"),_xlfn.XLOOKUP(_xlfn.TEXTJOIN(" vs ",,C5655:D5655),Calendar!G:G,Calendar!B:B),IF(AND(B5655="Premier League",E5655="Highlights"),_xlfn.XLOOKUP(H5655,Calendar!O:O,Calendar!N:N,,-1),""))</f>
        <v/>
      </c>
    </row>
    <row r="5656" spans="34:34" x14ac:dyDescent="0.35">
      <c r="AH5656" s="16" t="str">
        <f>IF(AND(B5656="Premier League",E5656="Live"),_xlfn.XLOOKUP(_xlfn.TEXTJOIN(" vs ",,C5656:D5656),Calendar!G:G,Calendar!B:B),IF(AND(B5656="Premier League",E5656="Highlights"),_xlfn.XLOOKUP(H5656,Calendar!O:O,Calendar!N:N,,-1),""))</f>
        <v/>
      </c>
    </row>
    <row r="5657" spans="34:34" x14ac:dyDescent="0.35">
      <c r="AH5657" s="16" t="str">
        <f>IF(AND(B5657="Premier League",E5657="Live"),_xlfn.XLOOKUP(_xlfn.TEXTJOIN(" vs ",,C5657:D5657),Calendar!G:G,Calendar!B:B),IF(AND(B5657="Premier League",E5657="Highlights"),_xlfn.XLOOKUP(H5657,Calendar!O:O,Calendar!N:N,,-1),""))</f>
        <v/>
      </c>
    </row>
    <row r="5658" spans="34:34" x14ac:dyDescent="0.35">
      <c r="AH5658" s="16" t="str">
        <f>IF(AND(B5658="Premier League",E5658="Live"),_xlfn.XLOOKUP(_xlfn.TEXTJOIN(" vs ",,C5658:D5658),Calendar!G:G,Calendar!B:B),IF(AND(B5658="Premier League",E5658="Highlights"),_xlfn.XLOOKUP(H5658,Calendar!O:O,Calendar!N:N,,-1),""))</f>
        <v/>
      </c>
    </row>
    <row r="5659" spans="34:34" x14ac:dyDescent="0.35">
      <c r="AH5659" s="16" t="str">
        <f>IF(AND(B5659="Premier League",E5659="Live"),_xlfn.XLOOKUP(_xlfn.TEXTJOIN(" vs ",,C5659:D5659),Calendar!G:G,Calendar!B:B),IF(AND(B5659="Premier League",E5659="Highlights"),_xlfn.XLOOKUP(H5659,Calendar!O:O,Calendar!N:N,,-1),""))</f>
        <v/>
      </c>
    </row>
    <row r="5660" spans="34:34" x14ac:dyDescent="0.35">
      <c r="AH5660" s="16" t="str">
        <f>IF(AND(B5660="Premier League",E5660="Live"),_xlfn.XLOOKUP(_xlfn.TEXTJOIN(" vs ",,C5660:D5660),Calendar!G:G,Calendar!B:B),IF(AND(B5660="Premier League",E5660="Highlights"),_xlfn.XLOOKUP(H5660,Calendar!O:O,Calendar!N:N,,-1),""))</f>
        <v/>
      </c>
    </row>
    <row r="5661" spans="34:34" x14ac:dyDescent="0.35">
      <c r="AH5661" s="16" t="str">
        <f>IF(AND(B5661="Premier League",E5661="Live"),_xlfn.XLOOKUP(_xlfn.TEXTJOIN(" vs ",,C5661:D5661),Calendar!G:G,Calendar!B:B),IF(AND(B5661="Premier League",E5661="Highlights"),_xlfn.XLOOKUP(H5661,Calendar!O:O,Calendar!N:N,,-1),""))</f>
        <v/>
      </c>
    </row>
    <row r="5662" spans="34:34" x14ac:dyDescent="0.35">
      <c r="AH5662" s="16" t="str">
        <f>IF(AND(B5662="Premier League",E5662="Live"),_xlfn.XLOOKUP(_xlfn.TEXTJOIN(" vs ",,C5662:D5662),Calendar!G:G,Calendar!B:B),IF(AND(B5662="Premier League",E5662="Highlights"),_xlfn.XLOOKUP(H5662,Calendar!O:O,Calendar!N:N,,-1),""))</f>
        <v/>
      </c>
    </row>
    <row r="5663" spans="34:34" x14ac:dyDescent="0.35">
      <c r="AH5663" s="16" t="str">
        <f>IF(AND(B5663="Premier League",E5663="Live"),_xlfn.XLOOKUP(_xlfn.TEXTJOIN(" vs ",,C5663:D5663),Calendar!G:G,Calendar!B:B),IF(AND(B5663="Premier League",E5663="Highlights"),_xlfn.XLOOKUP(H5663,Calendar!O:O,Calendar!N:N,,-1),""))</f>
        <v/>
      </c>
    </row>
    <row r="5664" spans="34:34" x14ac:dyDescent="0.35">
      <c r="AH5664" s="16" t="str">
        <f>IF(AND(B5664="Premier League",E5664="Live"),_xlfn.XLOOKUP(_xlfn.TEXTJOIN(" vs ",,C5664:D5664),Calendar!G:G,Calendar!B:B),IF(AND(B5664="Premier League",E5664="Highlights"),_xlfn.XLOOKUP(H5664,Calendar!O:O,Calendar!N:N,,-1),""))</f>
        <v/>
      </c>
    </row>
    <row r="5665" spans="34:34" x14ac:dyDescent="0.35">
      <c r="AH5665" s="16" t="str">
        <f>IF(AND(B5665="Premier League",E5665="Live"),_xlfn.XLOOKUP(_xlfn.TEXTJOIN(" vs ",,C5665:D5665),Calendar!G:G,Calendar!B:B),IF(AND(B5665="Premier League",E5665="Highlights"),_xlfn.XLOOKUP(H5665,Calendar!O:O,Calendar!N:N,,-1),""))</f>
        <v/>
      </c>
    </row>
    <row r="5666" spans="34:34" x14ac:dyDescent="0.35">
      <c r="AH5666" s="16" t="str">
        <f>IF(AND(B5666="Premier League",E5666="Live"),_xlfn.XLOOKUP(_xlfn.TEXTJOIN(" vs ",,C5666:D5666),Calendar!G:G,Calendar!B:B),IF(AND(B5666="Premier League",E5666="Highlights"),_xlfn.XLOOKUP(H5666,Calendar!O:O,Calendar!N:N,,-1),""))</f>
        <v/>
      </c>
    </row>
    <row r="5667" spans="34:34" x14ac:dyDescent="0.35">
      <c r="AH5667" s="16" t="str">
        <f>IF(AND(B5667="Premier League",E5667="Live"),_xlfn.XLOOKUP(_xlfn.TEXTJOIN(" vs ",,C5667:D5667),Calendar!G:G,Calendar!B:B),IF(AND(B5667="Premier League",E5667="Highlights"),_xlfn.XLOOKUP(H5667,Calendar!O:O,Calendar!N:N,,-1),""))</f>
        <v/>
      </c>
    </row>
    <row r="5668" spans="34:34" x14ac:dyDescent="0.35">
      <c r="AH5668" s="16" t="str">
        <f>IF(AND(B5668="Premier League",E5668="Live"),_xlfn.XLOOKUP(_xlfn.TEXTJOIN(" vs ",,C5668:D5668),Calendar!G:G,Calendar!B:B),IF(AND(B5668="Premier League",E5668="Highlights"),_xlfn.XLOOKUP(H5668,Calendar!O:O,Calendar!N:N,,-1),""))</f>
        <v/>
      </c>
    </row>
    <row r="5669" spans="34:34" x14ac:dyDescent="0.35">
      <c r="AH5669" s="16" t="str">
        <f>IF(AND(B5669="Premier League",E5669="Live"),_xlfn.XLOOKUP(_xlfn.TEXTJOIN(" vs ",,C5669:D5669),Calendar!G:G,Calendar!B:B),IF(AND(B5669="Premier League",E5669="Highlights"),_xlfn.XLOOKUP(H5669,Calendar!O:O,Calendar!N:N,,-1),""))</f>
        <v/>
      </c>
    </row>
    <row r="5670" spans="34:34" x14ac:dyDescent="0.35">
      <c r="AH5670" s="16" t="str">
        <f>IF(AND(B5670="Premier League",E5670="Live"),_xlfn.XLOOKUP(_xlfn.TEXTJOIN(" vs ",,C5670:D5670),Calendar!G:G,Calendar!B:B),IF(AND(B5670="Premier League",E5670="Highlights"),_xlfn.XLOOKUP(H5670,Calendar!O:O,Calendar!N:N,,-1),""))</f>
        <v/>
      </c>
    </row>
    <row r="5671" spans="34:34" x14ac:dyDescent="0.35">
      <c r="AH5671" s="16" t="str">
        <f>IF(AND(B5671="Premier League",E5671="Live"),_xlfn.XLOOKUP(_xlfn.TEXTJOIN(" vs ",,C5671:D5671),Calendar!G:G,Calendar!B:B),IF(AND(B5671="Premier League",E5671="Highlights"),_xlfn.XLOOKUP(H5671,Calendar!O:O,Calendar!N:N,,-1),""))</f>
        <v/>
      </c>
    </row>
    <row r="5672" spans="34:34" x14ac:dyDescent="0.35">
      <c r="AH5672" s="16" t="str">
        <f>IF(AND(B5672="Premier League",E5672="Live"),_xlfn.XLOOKUP(_xlfn.TEXTJOIN(" vs ",,C5672:D5672),Calendar!G:G,Calendar!B:B),IF(AND(B5672="Premier League",E5672="Highlights"),_xlfn.XLOOKUP(H5672,Calendar!O:O,Calendar!N:N,,-1),""))</f>
        <v/>
      </c>
    </row>
    <row r="5673" spans="34:34" x14ac:dyDescent="0.35">
      <c r="AH5673" s="16" t="str">
        <f>IF(AND(B5673="Premier League",E5673="Live"),_xlfn.XLOOKUP(_xlfn.TEXTJOIN(" vs ",,C5673:D5673),Calendar!G:G,Calendar!B:B),IF(AND(B5673="Premier League",E5673="Highlights"),_xlfn.XLOOKUP(H5673,Calendar!O:O,Calendar!N:N,,-1),""))</f>
        <v/>
      </c>
    </row>
    <row r="5674" spans="34:34" x14ac:dyDescent="0.35">
      <c r="AH5674" s="16" t="str">
        <f>IF(AND(B5674="Premier League",E5674="Live"),_xlfn.XLOOKUP(_xlfn.TEXTJOIN(" vs ",,C5674:D5674),Calendar!G:G,Calendar!B:B),IF(AND(B5674="Premier League",E5674="Highlights"),_xlfn.XLOOKUP(H5674,Calendar!O:O,Calendar!N:N,,-1),""))</f>
        <v/>
      </c>
    </row>
    <row r="5675" spans="34:34" x14ac:dyDescent="0.35">
      <c r="AH5675" s="16" t="str">
        <f>IF(AND(B5675="Premier League",E5675="Live"),_xlfn.XLOOKUP(_xlfn.TEXTJOIN(" vs ",,C5675:D5675),Calendar!G:G,Calendar!B:B),IF(AND(B5675="Premier League",E5675="Highlights"),_xlfn.XLOOKUP(H5675,Calendar!O:O,Calendar!N:N,,-1),""))</f>
        <v/>
      </c>
    </row>
    <row r="5676" spans="34:34" x14ac:dyDescent="0.35">
      <c r="AH5676" s="16" t="str">
        <f>IF(AND(B5676="Premier League",E5676="Live"),_xlfn.XLOOKUP(_xlfn.TEXTJOIN(" vs ",,C5676:D5676),Calendar!G:G,Calendar!B:B),IF(AND(B5676="Premier League",E5676="Highlights"),_xlfn.XLOOKUP(H5676,Calendar!O:O,Calendar!N:N,,-1),""))</f>
        <v/>
      </c>
    </row>
    <row r="5677" spans="34:34" x14ac:dyDescent="0.35">
      <c r="AH5677" s="16" t="str">
        <f>IF(AND(B5677="Premier League",E5677="Live"),_xlfn.XLOOKUP(_xlfn.TEXTJOIN(" vs ",,C5677:D5677),Calendar!G:G,Calendar!B:B),IF(AND(B5677="Premier League",E5677="Highlights"),_xlfn.XLOOKUP(H5677,Calendar!O:O,Calendar!N:N,,-1),""))</f>
        <v/>
      </c>
    </row>
    <row r="5678" spans="34:34" x14ac:dyDescent="0.35">
      <c r="AH5678" s="16" t="str">
        <f>IF(AND(B5678="Premier League",E5678="Live"),_xlfn.XLOOKUP(_xlfn.TEXTJOIN(" vs ",,C5678:D5678),Calendar!G:G,Calendar!B:B),IF(AND(B5678="Premier League",E5678="Highlights"),_xlfn.XLOOKUP(H5678,Calendar!O:O,Calendar!N:N,,-1),""))</f>
        <v/>
      </c>
    </row>
    <row r="5679" spans="34:34" x14ac:dyDescent="0.35">
      <c r="AH5679" s="16" t="str">
        <f>IF(AND(B5679="Premier League",E5679="Live"),_xlfn.XLOOKUP(_xlfn.TEXTJOIN(" vs ",,C5679:D5679),Calendar!G:G,Calendar!B:B),IF(AND(B5679="Premier League",E5679="Highlights"),_xlfn.XLOOKUP(H5679,Calendar!O:O,Calendar!N:N,,-1),""))</f>
        <v/>
      </c>
    </row>
    <row r="5680" spans="34:34" x14ac:dyDescent="0.35">
      <c r="AH5680" s="16" t="str">
        <f>IF(AND(B5680="Premier League",E5680="Live"),_xlfn.XLOOKUP(_xlfn.TEXTJOIN(" vs ",,C5680:D5680),Calendar!G:G,Calendar!B:B),IF(AND(B5680="Premier League",E5680="Highlights"),_xlfn.XLOOKUP(H5680,Calendar!O:O,Calendar!N:N,,-1),""))</f>
        <v/>
      </c>
    </row>
    <row r="5681" spans="34:34" x14ac:dyDescent="0.35">
      <c r="AH5681" s="16" t="str">
        <f>IF(AND(B5681="Premier League",E5681="Live"),_xlfn.XLOOKUP(_xlfn.TEXTJOIN(" vs ",,C5681:D5681),Calendar!G:G,Calendar!B:B),IF(AND(B5681="Premier League",E5681="Highlights"),_xlfn.XLOOKUP(H5681,Calendar!O:O,Calendar!N:N,,-1),""))</f>
        <v/>
      </c>
    </row>
    <row r="5682" spans="34:34" x14ac:dyDescent="0.35">
      <c r="AH5682" s="16" t="str">
        <f>IF(AND(B5682="Premier League",E5682="Live"),_xlfn.XLOOKUP(_xlfn.TEXTJOIN(" vs ",,C5682:D5682),Calendar!G:G,Calendar!B:B),IF(AND(B5682="Premier League",E5682="Highlights"),_xlfn.XLOOKUP(H5682,Calendar!O:O,Calendar!N:N,,-1),""))</f>
        <v/>
      </c>
    </row>
    <row r="5683" spans="34:34" x14ac:dyDescent="0.35">
      <c r="AH5683" s="16" t="str">
        <f>IF(AND(B5683="Premier League",E5683="Live"),_xlfn.XLOOKUP(_xlfn.TEXTJOIN(" vs ",,C5683:D5683),Calendar!G:G,Calendar!B:B),IF(AND(B5683="Premier League",E5683="Highlights"),_xlfn.XLOOKUP(H5683,Calendar!O:O,Calendar!N:N,,-1),""))</f>
        <v/>
      </c>
    </row>
    <row r="5684" spans="34:34" x14ac:dyDescent="0.35">
      <c r="AH5684" s="16" t="str">
        <f>IF(AND(B5684="Premier League",E5684="Live"),_xlfn.XLOOKUP(_xlfn.TEXTJOIN(" vs ",,C5684:D5684),Calendar!G:G,Calendar!B:B),IF(AND(B5684="Premier League",E5684="Highlights"),_xlfn.XLOOKUP(H5684,Calendar!O:O,Calendar!N:N,,-1),""))</f>
        <v/>
      </c>
    </row>
    <row r="5685" spans="34:34" x14ac:dyDescent="0.35">
      <c r="AH5685" s="16" t="str">
        <f>IF(AND(B5685="Premier League",E5685="Live"),_xlfn.XLOOKUP(_xlfn.TEXTJOIN(" vs ",,C5685:D5685),Calendar!G:G,Calendar!B:B),IF(AND(B5685="Premier League",E5685="Highlights"),_xlfn.XLOOKUP(H5685,Calendar!O:O,Calendar!N:N,,-1),""))</f>
        <v/>
      </c>
    </row>
    <row r="5686" spans="34:34" x14ac:dyDescent="0.35">
      <c r="AH5686" s="16" t="str">
        <f>IF(AND(B5686="Premier League",E5686="Live"),_xlfn.XLOOKUP(_xlfn.TEXTJOIN(" vs ",,C5686:D5686),Calendar!G:G,Calendar!B:B),IF(AND(B5686="Premier League",E5686="Highlights"),_xlfn.XLOOKUP(H5686,Calendar!O:O,Calendar!N:N,,-1),""))</f>
        <v/>
      </c>
    </row>
    <row r="5687" spans="34:34" x14ac:dyDescent="0.35">
      <c r="AH5687" s="16" t="str">
        <f>IF(AND(B5687="Premier League",E5687="Live"),_xlfn.XLOOKUP(_xlfn.TEXTJOIN(" vs ",,C5687:D5687),Calendar!G:G,Calendar!B:B),IF(AND(B5687="Premier League",E5687="Highlights"),_xlfn.XLOOKUP(H5687,Calendar!O:O,Calendar!N:N,,-1),""))</f>
        <v/>
      </c>
    </row>
    <row r="5688" spans="34:34" x14ac:dyDescent="0.35">
      <c r="AH5688" s="16" t="str">
        <f>IF(AND(B5688="Premier League",E5688="Live"),_xlfn.XLOOKUP(_xlfn.TEXTJOIN(" vs ",,C5688:D5688),Calendar!G:G,Calendar!B:B),IF(AND(B5688="Premier League",E5688="Highlights"),_xlfn.XLOOKUP(H5688,Calendar!O:O,Calendar!N:N,,-1),""))</f>
        <v/>
      </c>
    </row>
    <row r="5689" spans="34:34" x14ac:dyDescent="0.35">
      <c r="AH5689" s="16" t="str">
        <f>IF(AND(B5689="Premier League",E5689="Live"),_xlfn.XLOOKUP(_xlfn.TEXTJOIN(" vs ",,C5689:D5689),Calendar!G:G,Calendar!B:B),IF(AND(B5689="Premier League",E5689="Highlights"),_xlfn.XLOOKUP(H5689,Calendar!O:O,Calendar!N:N,,-1),""))</f>
        <v/>
      </c>
    </row>
    <row r="5690" spans="34:34" x14ac:dyDescent="0.35">
      <c r="AH5690" s="16" t="str">
        <f>IF(AND(B5690="Premier League",E5690="Live"),_xlfn.XLOOKUP(_xlfn.TEXTJOIN(" vs ",,C5690:D5690),Calendar!G:G,Calendar!B:B),IF(AND(B5690="Premier League",E5690="Highlights"),_xlfn.XLOOKUP(H5690,Calendar!O:O,Calendar!N:N,,-1),""))</f>
        <v/>
      </c>
    </row>
    <row r="5691" spans="34:34" x14ac:dyDescent="0.35">
      <c r="AH5691" s="16" t="str">
        <f>IF(AND(B5691="Premier League",E5691="Live"),_xlfn.XLOOKUP(_xlfn.TEXTJOIN(" vs ",,C5691:D5691),Calendar!G:G,Calendar!B:B),IF(AND(B5691="Premier League",E5691="Highlights"),_xlfn.XLOOKUP(H5691,Calendar!O:O,Calendar!N:N,,-1),""))</f>
        <v/>
      </c>
    </row>
    <row r="5692" spans="34:34" x14ac:dyDescent="0.35">
      <c r="AH5692" s="16" t="str">
        <f>IF(AND(B5692="Premier League",E5692="Live"),_xlfn.XLOOKUP(_xlfn.TEXTJOIN(" vs ",,C5692:D5692),Calendar!G:G,Calendar!B:B),IF(AND(B5692="Premier League",E5692="Highlights"),_xlfn.XLOOKUP(H5692,Calendar!O:O,Calendar!N:N,,-1),""))</f>
        <v/>
      </c>
    </row>
    <row r="5693" spans="34:34" x14ac:dyDescent="0.35">
      <c r="AH5693" s="16" t="str">
        <f>IF(AND(B5693="Premier League",E5693="Live"),_xlfn.XLOOKUP(_xlfn.TEXTJOIN(" vs ",,C5693:D5693),Calendar!G:G,Calendar!B:B),IF(AND(B5693="Premier League",E5693="Highlights"),_xlfn.XLOOKUP(H5693,Calendar!O:O,Calendar!N:N,,-1),""))</f>
        <v/>
      </c>
    </row>
    <row r="5694" spans="34:34" x14ac:dyDescent="0.35">
      <c r="AH5694" s="16" t="str">
        <f>IF(AND(B5694="Premier League",E5694="Live"),_xlfn.XLOOKUP(_xlfn.TEXTJOIN(" vs ",,C5694:D5694),Calendar!G:G,Calendar!B:B),IF(AND(B5694="Premier League",E5694="Highlights"),_xlfn.XLOOKUP(H5694,Calendar!O:O,Calendar!N:N,,-1),""))</f>
        <v/>
      </c>
    </row>
    <row r="5695" spans="34:34" x14ac:dyDescent="0.35">
      <c r="AH5695" s="16" t="str">
        <f>IF(AND(B5695="Premier League",E5695="Live"),_xlfn.XLOOKUP(_xlfn.TEXTJOIN(" vs ",,C5695:D5695),Calendar!G:G,Calendar!B:B),IF(AND(B5695="Premier League",E5695="Highlights"),_xlfn.XLOOKUP(H5695,Calendar!O:O,Calendar!N:N,,-1),""))</f>
        <v/>
      </c>
    </row>
    <row r="5696" spans="34:34" x14ac:dyDescent="0.35">
      <c r="AH5696" s="16" t="str">
        <f>IF(AND(B5696="Premier League",E5696="Live"),_xlfn.XLOOKUP(_xlfn.TEXTJOIN(" vs ",,C5696:D5696),Calendar!G:G,Calendar!B:B),IF(AND(B5696="Premier League",E5696="Highlights"),_xlfn.XLOOKUP(H5696,Calendar!O:O,Calendar!N:N,,-1),""))</f>
        <v/>
      </c>
    </row>
    <row r="5697" spans="34:34" x14ac:dyDescent="0.35">
      <c r="AH5697" s="16" t="str">
        <f>IF(AND(B5697="Premier League",E5697="Live"),_xlfn.XLOOKUP(_xlfn.TEXTJOIN(" vs ",,C5697:D5697),Calendar!G:G,Calendar!B:B),IF(AND(B5697="Premier League",E5697="Highlights"),_xlfn.XLOOKUP(H5697,Calendar!O:O,Calendar!N:N,,-1),""))</f>
        <v/>
      </c>
    </row>
    <row r="5698" spans="34:34" x14ac:dyDescent="0.35">
      <c r="AH5698" s="16" t="str">
        <f>IF(AND(B5698="Premier League",E5698="Live"),_xlfn.XLOOKUP(_xlfn.TEXTJOIN(" vs ",,C5698:D5698),Calendar!G:G,Calendar!B:B),IF(AND(B5698="Premier League",E5698="Highlights"),_xlfn.XLOOKUP(H5698,Calendar!O:O,Calendar!N:N,,-1),""))</f>
        <v/>
      </c>
    </row>
    <row r="5699" spans="34:34" x14ac:dyDescent="0.35">
      <c r="AH5699" s="16" t="str">
        <f>IF(AND(B5699="Premier League",E5699="Live"),_xlfn.XLOOKUP(_xlfn.TEXTJOIN(" vs ",,C5699:D5699),Calendar!G:G,Calendar!B:B),IF(AND(B5699="Premier League",E5699="Highlights"),_xlfn.XLOOKUP(H5699,Calendar!O:O,Calendar!N:N,,-1),""))</f>
        <v/>
      </c>
    </row>
    <row r="5700" spans="34:34" x14ac:dyDescent="0.35">
      <c r="AH5700" s="16" t="str">
        <f>IF(AND(B5700="Premier League",E5700="Live"),_xlfn.XLOOKUP(_xlfn.TEXTJOIN(" vs ",,C5700:D5700),Calendar!G:G,Calendar!B:B),IF(AND(B5700="Premier League",E5700="Highlights"),_xlfn.XLOOKUP(H5700,Calendar!O:O,Calendar!N:N,,-1),""))</f>
        <v/>
      </c>
    </row>
    <row r="5701" spans="34:34" x14ac:dyDescent="0.35">
      <c r="AH5701" s="16" t="str">
        <f>IF(AND(B5701="Premier League",E5701="Live"),_xlfn.XLOOKUP(_xlfn.TEXTJOIN(" vs ",,C5701:D5701),Calendar!G:G,Calendar!B:B),IF(AND(B5701="Premier League",E5701="Highlights"),_xlfn.XLOOKUP(H5701,Calendar!O:O,Calendar!N:N,,-1),""))</f>
        <v/>
      </c>
    </row>
    <row r="5702" spans="34:34" x14ac:dyDescent="0.35">
      <c r="AH5702" s="16" t="str">
        <f>IF(AND(B5702="Premier League",E5702="Live"),_xlfn.XLOOKUP(_xlfn.TEXTJOIN(" vs ",,C5702:D5702),Calendar!G:G,Calendar!B:B),IF(AND(B5702="Premier League",E5702="Highlights"),_xlfn.XLOOKUP(H5702,Calendar!O:O,Calendar!N:N,,-1),""))</f>
        <v/>
      </c>
    </row>
    <row r="5703" spans="34:34" x14ac:dyDescent="0.35">
      <c r="AH5703" s="16" t="str">
        <f>IF(AND(B5703="Premier League",E5703="Live"),_xlfn.XLOOKUP(_xlfn.TEXTJOIN(" vs ",,C5703:D5703),Calendar!G:G,Calendar!B:B),IF(AND(B5703="Premier League",E5703="Highlights"),_xlfn.XLOOKUP(H5703,Calendar!O:O,Calendar!N:N,,-1),""))</f>
        <v/>
      </c>
    </row>
    <row r="5704" spans="34:34" x14ac:dyDescent="0.35">
      <c r="AH5704" s="16" t="str">
        <f>IF(AND(B5704="Premier League",E5704="Live"),_xlfn.XLOOKUP(_xlfn.TEXTJOIN(" vs ",,C5704:D5704),Calendar!G:G,Calendar!B:B),IF(AND(B5704="Premier League",E5704="Highlights"),_xlfn.XLOOKUP(H5704,Calendar!O:O,Calendar!N:N,,-1),""))</f>
        <v/>
      </c>
    </row>
    <row r="5705" spans="34:34" x14ac:dyDescent="0.35">
      <c r="AH5705" s="16" t="str">
        <f>IF(AND(B5705="Premier League",E5705="Live"),_xlfn.XLOOKUP(_xlfn.TEXTJOIN(" vs ",,C5705:D5705),Calendar!G:G,Calendar!B:B),IF(AND(B5705="Premier League",E5705="Highlights"),_xlfn.XLOOKUP(H5705,Calendar!O:O,Calendar!N:N,,-1),""))</f>
        <v/>
      </c>
    </row>
    <row r="5706" spans="34:34" x14ac:dyDescent="0.35">
      <c r="AH5706" s="16" t="str">
        <f>IF(AND(B5706="Premier League",E5706="Live"),_xlfn.XLOOKUP(_xlfn.TEXTJOIN(" vs ",,C5706:D5706),Calendar!G:G,Calendar!B:B),IF(AND(B5706="Premier League",E5706="Highlights"),_xlfn.XLOOKUP(H5706,Calendar!O:O,Calendar!N:N,,-1),""))</f>
        <v/>
      </c>
    </row>
    <row r="5707" spans="34:34" x14ac:dyDescent="0.35">
      <c r="AH5707" s="16" t="str">
        <f>IF(AND(B5707="Premier League",E5707="Live"),_xlfn.XLOOKUP(_xlfn.TEXTJOIN(" vs ",,C5707:D5707),Calendar!G:G,Calendar!B:B),IF(AND(B5707="Premier League",E5707="Highlights"),_xlfn.XLOOKUP(H5707,Calendar!O:O,Calendar!N:N,,-1),""))</f>
        <v/>
      </c>
    </row>
    <row r="5708" spans="34:34" x14ac:dyDescent="0.35">
      <c r="AH5708" s="16" t="str">
        <f>IF(AND(B5708="Premier League",E5708="Live"),_xlfn.XLOOKUP(_xlfn.TEXTJOIN(" vs ",,C5708:D5708),Calendar!G:G,Calendar!B:B),IF(AND(B5708="Premier League",E5708="Highlights"),_xlfn.XLOOKUP(H5708,Calendar!O:O,Calendar!N:N,,-1),""))</f>
        <v/>
      </c>
    </row>
    <row r="5709" spans="34:34" x14ac:dyDescent="0.35">
      <c r="AH5709" s="16" t="str">
        <f>IF(AND(B5709="Premier League",E5709="Live"),_xlfn.XLOOKUP(_xlfn.TEXTJOIN(" vs ",,C5709:D5709),Calendar!G:G,Calendar!B:B),IF(AND(B5709="Premier League",E5709="Highlights"),_xlfn.XLOOKUP(H5709,Calendar!O:O,Calendar!N:N,,-1),""))</f>
        <v/>
      </c>
    </row>
    <row r="5710" spans="34:34" x14ac:dyDescent="0.35">
      <c r="AH5710" s="16" t="str">
        <f>IF(AND(B5710="Premier League",E5710="Live"),_xlfn.XLOOKUP(_xlfn.TEXTJOIN(" vs ",,C5710:D5710),Calendar!G:G,Calendar!B:B),IF(AND(B5710="Premier League",E5710="Highlights"),_xlfn.XLOOKUP(H5710,Calendar!O:O,Calendar!N:N,,-1),""))</f>
        <v/>
      </c>
    </row>
    <row r="5711" spans="34:34" x14ac:dyDescent="0.35">
      <c r="AH5711" s="16" t="str">
        <f>IF(AND(B5711="Premier League",E5711="Live"),_xlfn.XLOOKUP(_xlfn.TEXTJOIN(" vs ",,C5711:D5711),Calendar!G:G,Calendar!B:B),IF(AND(B5711="Premier League",E5711="Highlights"),_xlfn.XLOOKUP(H5711,Calendar!O:O,Calendar!N:N,,-1),""))</f>
        <v/>
      </c>
    </row>
    <row r="5712" spans="34:34" x14ac:dyDescent="0.35">
      <c r="AH5712" s="16" t="str">
        <f>IF(AND(B5712="Premier League",E5712="Live"),_xlfn.XLOOKUP(_xlfn.TEXTJOIN(" vs ",,C5712:D5712),Calendar!G:G,Calendar!B:B),IF(AND(B5712="Premier League",E5712="Highlights"),_xlfn.XLOOKUP(H5712,Calendar!O:O,Calendar!N:N,,-1),""))</f>
        <v/>
      </c>
    </row>
    <row r="5713" spans="34:34" x14ac:dyDescent="0.35">
      <c r="AH5713" s="16" t="str">
        <f>IF(AND(B5713="Premier League",E5713="Live"),_xlfn.XLOOKUP(_xlfn.TEXTJOIN(" vs ",,C5713:D5713),Calendar!G:G,Calendar!B:B),IF(AND(B5713="Premier League",E5713="Highlights"),_xlfn.XLOOKUP(H5713,Calendar!O:O,Calendar!N:N,,-1),""))</f>
        <v/>
      </c>
    </row>
    <row r="5714" spans="34:34" x14ac:dyDescent="0.35">
      <c r="AH5714" s="16" t="str">
        <f>IF(AND(B5714="Premier League",E5714="Live"),_xlfn.XLOOKUP(_xlfn.TEXTJOIN(" vs ",,C5714:D5714),Calendar!G:G,Calendar!B:B),IF(AND(B5714="Premier League",E5714="Highlights"),_xlfn.XLOOKUP(H5714,Calendar!O:O,Calendar!N:N,,-1),""))</f>
        <v/>
      </c>
    </row>
    <row r="5715" spans="34:34" x14ac:dyDescent="0.35">
      <c r="AH5715" s="16" t="str">
        <f>IF(AND(B5715="Premier League",E5715="Live"),_xlfn.XLOOKUP(_xlfn.TEXTJOIN(" vs ",,C5715:D5715),Calendar!G:G,Calendar!B:B),IF(AND(B5715="Premier League",E5715="Highlights"),_xlfn.XLOOKUP(H5715,Calendar!O:O,Calendar!N:N,,-1),""))</f>
        <v/>
      </c>
    </row>
    <row r="5716" spans="34:34" x14ac:dyDescent="0.35">
      <c r="AH5716" s="16" t="str">
        <f>IF(AND(B5716="Premier League",E5716="Live"),_xlfn.XLOOKUP(_xlfn.TEXTJOIN(" vs ",,C5716:D5716),Calendar!G:G,Calendar!B:B),IF(AND(B5716="Premier League",E5716="Highlights"),_xlfn.XLOOKUP(H5716,Calendar!O:O,Calendar!N:N,,-1),""))</f>
        <v/>
      </c>
    </row>
    <row r="5717" spans="34:34" x14ac:dyDescent="0.35">
      <c r="AH5717" s="16" t="str">
        <f>IF(AND(B5717="Premier League",E5717="Live"),_xlfn.XLOOKUP(_xlfn.TEXTJOIN(" vs ",,C5717:D5717),Calendar!G:G,Calendar!B:B),IF(AND(B5717="Premier League",E5717="Highlights"),_xlfn.XLOOKUP(H5717,Calendar!O:O,Calendar!N:N,,-1),""))</f>
        <v/>
      </c>
    </row>
    <row r="5718" spans="34:34" x14ac:dyDescent="0.35">
      <c r="AH5718" s="16" t="str">
        <f>IF(AND(B5718="Premier League",E5718="Live"),_xlfn.XLOOKUP(_xlfn.TEXTJOIN(" vs ",,C5718:D5718),Calendar!G:G,Calendar!B:B),IF(AND(B5718="Premier League",E5718="Highlights"),_xlfn.XLOOKUP(H5718,Calendar!O:O,Calendar!N:N,,-1),""))</f>
        <v/>
      </c>
    </row>
    <row r="5719" spans="34:34" x14ac:dyDescent="0.35">
      <c r="AH5719" s="16" t="str">
        <f>IF(AND(B5719="Premier League",E5719="Live"),_xlfn.XLOOKUP(_xlfn.TEXTJOIN(" vs ",,C5719:D5719),Calendar!G:G,Calendar!B:B),IF(AND(B5719="Premier League",E5719="Highlights"),_xlfn.XLOOKUP(H5719,Calendar!O:O,Calendar!N:N,,-1),""))</f>
        <v/>
      </c>
    </row>
    <row r="5720" spans="34:34" x14ac:dyDescent="0.35">
      <c r="AH5720" s="16" t="str">
        <f>IF(AND(B5720="Premier League",E5720="Live"),_xlfn.XLOOKUP(_xlfn.TEXTJOIN(" vs ",,C5720:D5720),Calendar!G:G,Calendar!B:B),IF(AND(B5720="Premier League",E5720="Highlights"),_xlfn.XLOOKUP(H5720,Calendar!O:O,Calendar!N:N,,-1),""))</f>
        <v/>
      </c>
    </row>
    <row r="5721" spans="34:34" x14ac:dyDescent="0.35">
      <c r="AH5721" s="16" t="str">
        <f>IF(AND(B5721="Premier League",E5721="Live"),_xlfn.XLOOKUP(_xlfn.TEXTJOIN(" vs ",,C5721:D5721),Calendar!G:G,Calendar!B:B),IF(AND(B5721="Premier League",E5721="Highlights"),_xlfn.XLOOKUP(H5721,Calendar!O:O,Calendar!N:N,,-1),""))</f>
        <v/>
      </c>
    </row>
    <row r="5722" spans="34:34" x14ac:dyDescent="0.35">
      <c r="AH5722" s="16" t="str">
        <f>IF(AND(B5722="Premier League",E5722="Live"),_xlfn.XLOOKUP(_xlfn.TEXTJOIN(" vs ",,C5722:D5722),Calendar!G:G,Calendar!B:B),IF(AND(B5722="Premier League",E5722="Highlights"),_xlfn.XLOOKUP(H5722,Calendar!O:O,Calendar!N:N,,-1),""))</f>
        <v/>
      </c>
    </row>
    <row r="5723" spans="34:34" x14ac:dyDescent="0.35">
      <c r="AH5723" s="16" t="str">
        <f>IF(AND(B5723="Premier League",E5723="Live"),_xlfn.XLOOKUP(_xlfn.TEXTJOIN(" vs ",,C5723:D5723),Calendar!G:G,Calendar!B:B),IF(AND(B5723="Premier League",E5723="Highlights"),_xlfn.XLOOKUP(H5723,Calendar!O:O,Calendar!N:N,,-1),""))</f>
        <v/>
      </c>
    </row>
    <row r="5724" spans="34:34" x14ac:dyDescent="0.35">
      <c r="AH5724" s="16" t="str">
        <f>IF(AND(B5724="Premier League",E5724="Live"),_xlfn.XLOOKUP(_xlfn.TEXTJOIN(" vs ",,C5724:D5724),Calendar!G:G,Calendar!B:B),IF(AND(B5724="Premier League",E5724="Highlights"),_xlfn.XLOOKUP(H5724,Calendar!O:O,Calendar!N:N,,-1),""))</f>
        <v/>
      </c>
    </row>
    <row r="5725" spans="34:34" x14ac:dyDescent="0.35">
      <c r="AH5725" s="16" t="str">
        <f>IF(AND(B5725="Premier League",E5725="Live"),_xlfn.XLOOKUP(_xlfn.TEXTJOIN(" vs ",,C5725:D5725),Calendar!G:G,Calendar!B:B),IF(AND(B5725="Premier League",E5725="Highlights"),_xlfn.XLOOKUP(H5725,Calendar!O:O,Calendar!N:N,,-1),""))</f>
        <v/>
      </c>
    </row>
    <row r="5726" spans="34:34" x14ac:dyDescent="0.35">
      <c r="AH5726" s="16" t="str">
        <f>IF(AND(B5726="Premier League",E5726="Live"),_xlfn.XLOOKUP(_xlfn.TEXTJOIN(" vs ",,C5726:D5726),Calendar!G:G,Calendar!B:B),IF(AND(B5726="Premier League",E5726="Highlights"),_xlfn.XLOOKUP(H5726,Calendar!O:O,Calendar!N:N,,-1),""))</f>
        <v/>
      </c>
    </row>
    <row r="5727" spans="34:34" x14ac:dyDescent="0.35">
      <c r="AH5727" s="16" t="str">
        <f>IF(AND(B5727="Premier League",E5727="Live"),_xlfn.XLOOKUP(_xlfn.TEXTJOIN(" vs ",,C5727:D5727),Calendar!G:G,Calendar!B:B),IF(AND(B5727="Premier League",E5727="Highlights"),_xlfn.XLOOKUP(H5727,Calendar!O:O,Calendar!N:N,,-1),""))</f>
        <v/>
      </c>
    </row>
    <row r="5728" spans="34:34" x14ac:dyDescent="0.35">
      <c r="AH5728" s="16" t="str">
        <f>IF(AND(B5728="Premier League",E5728="Live"),_xlfn.XLOOKUP(_xlfn.TEXTJOIN(" vs ",,C5728:D5728),Calendar!G:G,Calendar!B:B),IF(AND(B5728="Premier League",E5728="Highlights"),_xlfn.XLOOKUP(H5728,Calendar!O:O,Calendar!N:N,,-1),""))</f>
        <v/>
      </c>
    </row>
    <row r="5729" spans="34:34" x14ac:dyDescent="0.35">
      <c r="AH5729" s="16" t="str">
        <f>IF(AND(B5729="Premier League",E5729="Live"),_xlfn.XLOOKUP(_xlfn.TEXTJOIN(" vs ",,C5729:D5729),Calendar!G:G,Calendar!B:B),IF(AND(B5729="Premier League",E5729="Highlights"),_xlfn.XLOOKUP(H5729,Calendar!O:O,Calendar!N:N,,-1),""))</f>
        <v/>
      </c>
    </row>
    <row r="5730" spans="34:34" x14ac:dyDescent="0.35">
      <c r="AH5730" s="16" t="str">
        <f>IF(AND(B5730="Premier League",E5730="Live"),_xlfn.XLOOKUP(_xlfn.TEXTJOIN(" vs ",,C5730:D5730),Calendar!G:G,Calendar!B:B),IF(AND(B5730="Premier League",E5730="Highlights"),_xlfn.XLOOKUP(H5730,Calendar!O:O,Calendar!N:N,,-1),""))</f>
        <v/>
      </c>
    </row>
    <row r="5731" spans="34:34" x14ac:dyDescent="0.35">
      <c r="AH5731" s="16" t="str">
        <f>IF(AND(B5731="Premier League",E5731="Live"),_xlfn.XLOOKUP(_xlfn.TEXTJOIN(" vs ",,C5731:D5731),Calendar!G:G,Calendar!B:B),IF(AND(B5731="Premier League",E5731="Highlights"),_xlfn.XLOOKUP(H5731,Calendar!O:O,Calendar!N:N,,-1),""))</f>
        <v/>
      </c>
    </row>
    <row r="5732" spans="34:34" x14ac:dyDescent="0.35">
      <c r="AH5732" s="16" t="str">
        <f>IF(AND(B5732="Premier League",E5732="Live"),_xlfn.XLOOKUP(_xlfn.TEXTJOIN(" vs ",,C5732:D5732),Calendar!G:G,Calendar!B:B),IF(AND(B5732="Premier League",E5732="Highlights"),_xlfn.XLOOKUP(H5732,Calendar!O:O,Calendar!N:N,,-1),""))</f>
        <v/>
      </c>
    </row>
    <row r="5733" spans="34:34" x14ac:dyDescent="0.35">
      <c r="AH5733" s="16" t="str">
        <f>IF(AND(B5733="Premier League",E5733="Live"),_xlfn.XLOOKUP(_xlfn.TEXTJOIN(" vs ",,C5733:D5733),Calendar!G:G,Calendar!B:B),IF(AND(B5733="Premier League",E5733="Highlights"),_xlfn.XLOOKUP(H5733,Calendar!O:O,Calendar!N:N,,-1),""))</f>
        <v/>
      </c>
    </row>
    <row r="5734" spans="34:34" x14ac:dyDescent="0.35">
      <c r="AH5734" s="16" t="str">
        <f>IF(AND(B5734="Premier League",E5734="Live"),_xlfn.XLOOKUP(_xlfn.TEXTJOIN(" vs ",,C5734:D5734),Calendar!G:G,Calendar!B:B),IF(AND(B5734="Premier League",E5734="Highlights"),_xlfn.XLOOKUP(H5734,Calendar!O:O,Calendar!N:N,,-1),""))</f>
        <v/>
      </c>
    </row>
    <row r="5735" spans="34:34" x14ac:dyDescent="0.35">
      <c r="AH5735" s="16" t="str">
        <f>IF(AND(B5735="Premier League",E5735="Live"),_xlfn.XLOOKUP(_xlfn.TEXTJOIN(" vs ",,C5735:D5735),Calendar!G:G,Calendar!B:B),IF(AND(B5735="Premier League",E5735="Highlights"),_xlfn.XLOOKUP(H5735,Calendar!O:O,Calendar!N:N,,-1),""))</f>
        <v/>
      </c>
    </row>
    <row r="5736" spans="34:34" x14ac:dyDescent="0.35">
      <c r="AH5736" s="16" t="str">
        <f>IF(AND(B5736="Premier League",E5736="Live"),_xlfn.XLOOKUP(_xlfn.TEXTJOIN(" vs ",,C5736:D5736),Calendar!G:G,Calendar!B:B),IF(AND(B5736="Premier League",E5736="Highlights"),_xlfn.XLOOKUP(H5736,Calendar!O:O,Calendar!N:N,,-1),""))</f>
        <v/>
      </c>
    </row>
    <row r="5737" spans="34:34" x14ac:dyDescent="0.35">
      <c r="AH5737" s="16" t="str">
        <f>IF(AND(B5737="Premier League",E5737="Live"),_xlfn.XLOOKUP(_xlfn.TEXTJOIN(" vs ",,C5737:D5737),Calendar!G:G,Calendar!B:B),IF(AND(B5737="Premier League",E5737="Highlights"),_xlfn.XLOOKUP(H5737,Calendar!O:O,Calendar!N:N,,-1),""))</f>
        <v/>
      </c>
    </row>
    <row r="5738" spans="34:34" x14ac:dyDescent="0.35">
      <c r="AH5738" s="16" t="str">
        <f>IF(AND(B5738="Premier League",E5738="Live"),_xlfn.XLOOKUP(_xlfn.TEXTJOIN(" vs ",,C5738:D5738),Calendar!G:G,Calendar!B:B),IF(AND(B5738="Premier League",E5738="Highlights"),_xlfn.XLOOKUP(H5738,Calendar!O:O,Calendar!N:N,,-1),""))</f>
        <v/>
      </c>
    </row>
    <row r="5739" spans="34:34" x14ac:dyDescent="0.35">
      <c r="AH5739" s="16" t="str">
        <f>IF(AND(B5739="Premier League",E5739="Live"),_xlfn.XLOOKUP(_xlfn.TEXTJOIN(" vs ",,C5739:D5739),Calendar!G:G,Calendar!B:B),IF(AND(B5739="Premier League",E5739="Highlights"),_xlfn.XLOOKUP(H5739,Calendar!O:O,Calendar!N:N,,-1),""))</f>
        <v/>
      </c>
    </row>
    <row r="5740" spans="34:34" x14ac:dyDescent="0.35">
      <c r="AH5740" s="16" t="str">
        <f>IF(AND(B5740="Premier League",E5740="Live"),_xlfn.XLOOKUP(_xlfn.TEXTJOIN(" vs ",,C5740:D5740),Calendar!G:G,Calendar!B:B),IF(AND(B5740="Premier League",E5740="Highlights"),_xlfn.XLOOKUP(H5740,Calendar!O:O,Calendar!N:N,,-1),""))</f>
        <v/>
      </c>
    </row>
    <row r="5741" spans="34:34" x14ac:dyDescent="0.35">
      <c r="AH5741" s="16" t="str">
        <f>IF(AND(B5741="Premier League",E5741="Live"),_xlfn.XLOOKUP(_xlfn.TEXTJOIN(" vs ",,C5741:D5741),Calendar!G:G,Calendar!B:B),IF(AND(B5741="Premier League",E5741="Highlights"),_xlfn.XLOOKUP(H5741,Calendar!O:O,Calendar!N:N,,-1),""))</f>
        <v/>
      </c>
    </row>
    <row r="5742" spans="34:34" x14ac:dyDescent="0.35">
      <c r="AH5742" s="16" t="str">
        <f>IF(AND(B5742="Premier League",E5742="Live"),_xlfn.XLOOKUP(_xlfn.TEXTJOIN(" vs ",,C5742:D5742),Calendar!G:G,Calendar!B:B),IF(AND(B5742="Premier League",E5742="Highlights"),_xlfn.XLOOKUP(H5742,Calendar!O:O,Calendar!N:N,,-1),""))</f>
        <v/>
      </c>
    </row>
    <row r="5743" spans="34:34" x14ac:dyDescent="0.35">
      <c r="AH5743" s="16" t="str">
        <f>IF(AND(B5743="Premier League",E5743="Live"),_xlfn.XLOOKUP(_xlfn.TEXTJOIN(" vs ",,C5743:D5743),Calendar!G:G,Calendar!B:B),IF(AND(B5743="Premier League",E5743="Highlights"),_xlfn.XLOOKUP(H5743,Calendar!O:O,Calendar!N:N,,-1),""))</f>
        <v/>
      </c>
    </row>
    <row r="5744" spans="34:34" x14ac:dyDescent="0.35">
      <c r="AH5744" s="16" t="str">
        <f>IF(AND(B5744="Premier League",E5744="Live"),_xlfn.XLOOKUP(_xlfn.TEXTJOIN(" vs ",,C5744:D5744),Calendar!G:G,Calendar!B:B),IF(AND(B5744="Premier League",E5744="Highlights"),_xlfn.XLOOKUP(H5744,Calendar!O:O,Calendar!N:N,,-1),""))</f>
        <v/>
      </c>
    </row>
    <row r="5745" spans="34:34" x14ac:dyDescent="0.35">
      <c r="AH5745" s="16" t="str">
        <f>IF(AND(B5745="Premier League",E5745="Live"),_xlfn.XLOOKUP(_xlfn.TEXTJOIN(" vs ",,C5745:D5745),Calendar!G:G,Calendar!B:B),IF(AND(B5745="Premier League",E5745="Highlights"),_xlfn.XLOOKUP(H5745,Calendar!O:O,Calendar!N:N,,-1),""))</f>
        <v/>
      </c>
    </row>
    <row r="5746" spans="34:34" x14ac:dyDescent="0.35">
      <c r="AH5746" s="16" t="str">
        <f>IF(AND(B5746="Premier League",E5746="Live"),_xlfn.XLOOKUP(_xlfn.TEXTJOIN(" vs ",,C5746:D5746),Calendar!G:G,Calendar!B:B),IF(AND(B5746="Premier League",E5746="Highlights"),_xlfn.XLOOKUP(H5746,Calendar!O:O,Calendar!N:N,,-1),""))</f>
        <v/>
      </c>
    </row>
    <row r="5747" spans="34:34" x14ac:dyDescent="0.35">
      <c r="AH5747" s="16" t="str">
        <f>IF(AND(B5747="Premier League",E5747="Live"),_xlfn.XLOOKUP(_xlfn.TEXTJOIN(" vs ",,C5747:D5747),Calendar!G:G,Calendar!B:B),IF(AND(B5747="Premier League",E5747="Highlights"),_xlfn.XLOOKUP(H5747,Calendar!O:O,Calendar!N:N,,-1),""))</f>
        <v/>
      </c>
    </row>
    <row r="5748" spans="34:34" x14ac:dyDescent="0.35">
      <c r="AH5748" s="16" t="str">
        <f>IF(AND(B5748="Premier League",E5748="Live"),_xlfn.XLOOKUP(_xlfn.TEXTJOIN(" vs ",,C5748:D5748),Calendar!G:G,Calendar!B:B),IF(AND(B5748="Premier League",E5748="Highlights"),_xlfn.XLOOKUP(H5748,Calendar!O:O,Calendar!N:N,,-1),""))</f>
        <v/>
      </c>
    </row>
    <row r="5749" spans="34:34" x14ac:dyDescent="0.35">
      <c r="AH5749" s="16" t="str">
        <f>IF(AND(B5749="Premier League",E5749="Live"),_xlfn.XLOOKUP(_xlfn.TEXTJOIN(" vs ",,C5749:D5749),Calendar!G:G,Calendar!B:B),IF(AND(B5749="Premier League",E5749="Highlights"),_xlfn.XLOOKUP(H5749,Calendar!O:O,Calendar!N:N,,-1),""))</f>
        <v/>
      </c>
    </row>
    <row r="5750" spans="34:34" x14ac:dyDescent="0.35">
      <c r="AH5750" s="16" t="str">
        <f>IF(AND(B5750="Premier League",E5750="Live"),_xlfn.XLOOKUP(_xlfn.TEXTJOIN(" vs ",,C5750:D5750),Calendar!G:G,Calendar!B:B),IF(AND(B5750="Premier League",E5750="Highlights"),_xlfn.XLOOKUP(H5750,Calendar!O:O,Calendar!N:N,,-1),""))</f>
        <v/>
      </c>
    </row>
    <row r="5751" spans="34:34" x14ac:dyDescent="0.35">
      <c r="AH5751" s="16" t="str">
        <f>IF(AND(B5751="Premier League",E5751="Live"),_xlfn.XLOOKUP(_xlfn.TEXTJOIN(" vs ",,C5751:D5751),Calendar!G:G,Calendar!B:B),IF(AND(B5751="Premier League",E5751="Highlights"),_xlfn.XLOOKUP(H5751,Calendar!O:O,Calendar!N:N,,-1),""))</f>
        <v/>
      </c>
    </row>
    <row r="5752" spans="34:34" x14ac:dyDescent="0.35">
      <c r="AH5752" s="16" t="str">
        <f>IF(AND(B5752="Premier League",E5752="Live"),_xlfn.XLOOKUP(_xlfn.TEXTJOIN(" vs ",,C5752:D5752),Calendar!G:G,Calendar!B:B),IF(AND(B5752="Premier League",E5752="Highlights"),_xlfn.XLOOKUP(H5752,Calendar!O:O,Calendar!N:N,,-1),""))</f>
        <v/>
      </c>
    </row>
    <row r="5753" spans="34:34" x14ac:dyDescent="0.35">
      <c r="AH5753" s="16" t="str">
        <f>IF(AND(B5753="Premier League",E5753="Live"),_xlfn.XLOOKUP(_xlfn.TEXTJOIN(" vs ",,C5753:D5753),Calendar!G:G,Calendar!B:B),IF(AND(B5753="Premier League",E5753="Highlights"),_xlfn.XLOOKUP(H5753,Calendar!O:O,Calendar!N:N,,-1),""))</f>
        <v/>
      </c>
    </row>
    <row r="5754" spans="34:34" x14ac:dyDescent="0.35">
      <c r="AH5754" s="16" t="str">
        <f>IF(AND(B5754="Premier League",E5754="Live"),_xlfn.XLOOKUP(_xlfn.TEXTJOIN(" vs ",,C5754:D5754),Calendar!G:G,Calendar!B:B),IF(AND(B5754="Premier League",E5754="Highlights"),_xlfn.XLOOKUP(H5754,Calendar!O:O,Calendar!N:N,,-1),""))</f>
        <v/>
      </c>
    </row>
    <row r="5755" spans="34:34" x14ac:dyDescent="0.35">
      <c r="AH5755" s="16" t="str">
        <f>IF(AND(B5755="Premier League",E5755="Live"),_xlfn.XLOOKUP(_xlfn.TEXTJOIN(" vs ",,C5755:D5755),Calendar!G:G,Calendar!B:B),IF(AND(B5755="Premier League",E5755="Highlights"),_xlfn.XLOOKUP(H5755,Calendar!O:O,Calendar!N:N,,-1),""))</f>
        <v/>
      </c>
    </row>
    <row r="5756" spans="34:34" x14ac:dyDescent="0.35">
      <c r="AH5756" s="16" t="str">
        <f>IF(AND(B5756="Premier League",E5756="Live"),_xlfn.XLOOKUP(_xlfn.TEXTJOIN(" vs ",,C5756:D5756),Calendar!G:G,Calendar!B:B),IF(AND(B5756="Premier League",E5756="Highlights"),_xlfn.XLOOKUP(H5756,Calendar!O:O,Calendar!N:N,,-1),""))</f>
        <v/>
      </c>
    </row>
    <row r="5757" spans="34:34" x14ac:dyDescent="0.35">
      <c r="AH5757" s="16" t="str">
        <f>IF(AND(B5757="Premier League",E5757="Live"),_xlfn.XLOOKUP(_xlfn.TEXTJOIN(" vs ",,C5757:D5757),Calendar!G:G,Calendar!B:B),IF(AND(B5757="Premier League",E5757="Highlights"),_xlfn.XLOOKUP(H5757,Calendar!O:O,Calendar!N:N,,-1),""))</f>
        <v/>
      </c>
    </row>
    <row r="5758" spans="34:34" x14ac:dyDescent="0.35">
      <c r="AH5758" s="16" t="str">
        <f>IF(AND(B5758="Premier League",E5758="Live"),_xlfn.XLOOKUP(_xlfn.TEXTJOIN(" vs ",,C5758:D5758),Calendar!G:G,Calendar!B:B),IF(AND(B5758="Premier League",E5758="Highlights"),_xlfn.XLOOKUP(H5758,Calendar!O:O,Calendar!N:N,,-1),""))</f>
        <v/>
      </c>
    </row>
    <row r="5759" spans="34:34" x14ac:dyDescent="0.35">
      <c r="AH5759" s="16" t="str">
        <f>IF(AND(B5759="Premier League",E5759="Live"),_xlfn.XLOOKUP(_xlfn.TEXTJOIN(" vs ",,C5759:D5759),Calendar!G:G,Calendar!B:B),IF(AND(B5759="Premier League",E5759="Highlights"),_xlfn.XLOOKUP(H5759,Calendar!O:O,Calendar!N:N,,-1),""))</f>
        <v/>
      </c>
    </row>
    <row r="5760" spans="34:34" x14ac:dyDescent="0.35">
      <c r="AH5760" s="16" t="str">
        <f>IF(AND(B5760="Premier League",E5760="Live"),_xlfn.XLOOKUP(_xlfn.TEXTJOIN(" vs ",,C5760:D5760),Calendar!G:G,Calendar!B:B),IF(AND(B5760="Premier League",E5760="Highlights"),_xlfn.XLOOKUP(H5760,Calendar!O:O,Calendar!N:N,,-1),""))</f>
        <v/>
      </c>
    </row>
    <row r="5761" spans="34:34" x14ac:dyDescent="0.35">
      <c r="AH5761" s="16" t="str">
        <f>IF(AND(B5761="Premier League",E5761="Live"),_xlfn.XLOOKUP(_xlfn.TEXTJOIN(" vs ",,C5761:D5761),Calendar!G:G,Calendar!B:B),IF(AND(B5761="Premier League",E5761="Highlights"),_xlfn.XLOOKUP(H5761,Calendar!O:O,Calendar!N:N,,-1),""))</f>
        <v/>
      </c>
    </row>
    <row r="5762" spans="34:34" x14ac:dyDescent="0.35">
      <c r="AH5762" s="16" t="str">
        <f>IF(AND(B5762="Premier League",E5762="Live"),_xlfn.XLOOKUP(_xlfn.TEXTJOIN(" vs ",,C5762:D5762),Calendar!G:G,Calendar!B:B),IF(AND(B5762="Premier League",E5762="Highlights"),_xlfn.XLOOKUP(H5762,Calendar!O:O,Calendar!N:N,,-1),""))</f>
        <v/>
      </c>
    </row>
    <row r="5763" spans="34:34" x14ac:dyDescent="0.35">
      <c r="AH5763" s="16" t="str">
        <f>IF(AND(B5763="Premier League",E5763="Live"),_xlfn.XLOOKUP(_xlfn.TEXTJOIN(" vs ",,C5763:D5763),Calendar!G:G,Calendar!B:B),IF(AND(B5763="Premier League",E5763="Highlights"),_xlfn.XLOOKUP(H5763,Calendar!O:O,Calendar!N:N,,-1),""))</f>
        <v/>
      </c>
    </row>
    <row r="5764" spans="34:34" x14ac:dyDescent="0.35">
      <c r="AH5764" s="16" t="str">
        <f>IF(AND(B5764="Premier League",E5764="Live"),_xlfn.XLOOKUP(_xlfn.TEXTJOIN(" vs ",,C5764:D5764),Calendar!G:G,Calendar!B:B),IF(AND(B5764="Premier League",E5764="Highlights"),_xlfn.XLOOKUP(H5764,Calendar!O:O,Calendar!N:N,,-1),""))</f>
        <v/>
      </c>
    </row>
    <row r="5765" spans="34:34" x14ac:dyDescent="0.35">
      <c r="AH5765" s="16" t="str">
        <f>IF(AND(B5765="Premier League",E5765="Live"),_xlfn.XLOOKUP(_xlfn.TEXTJOIN(" vs ",,C5765:D5765),Calendar!G:G,Calendar!B:B),IF(AND(B5765="Premier League",E5765="Highlights"),_xlfn.XLOOKUP(H5765,Calendar!O:O,Calendar!N:N,,-1),""))</f>
        <v/>
      </c>
    </row>
    <row r="5766" spans="34:34" x14ac:dyDescent="0.35">
      <c r="AH5766" s="16" t="str">
        <f>IF(AND(B5766="Premier League",E5766="Live"),_xlfn.XLOOKUP(_xlfn.TEXTJOIN(" vs ",,C5766:D5766),Calendar!G:G,Calendar!B:B),IF(AND(B5766="Premier League",E5766="Highlights"),_xlfn.XLOOKUP(H5766,Calendar!O:O,Calendar!N:N,,-1),""))</f>
        <v/>
      </c>
    </row>
    <row r="5767" spans="34:34" x14ac:dyDescent="0.35">
      <c r="AH5767" s="16" t="str">
        <f>IF(AND(B5767="Premier League",E5767="Live"),_xlfn.XLOOKUP(_xlfn.TEXTJOIN(" vs ",,C5767:D5767),Calendar!G:G,Calendar!B:B),IF(AND(B5767="Premier League",E5767="Highlights"),_xlfn.XLOOKUP(H5767,Calendar!O:O,Calendar!N:N,,-1),""))</f>
        <v/>
      </c>
    </row>
    <row r="5768" spans="34:34" x14ac:dyDescent="0.35">
      <c r="AH5768" s="16" t="str">
        <f>IF(AND(B5768="Premier League",E5768="Live"),_xlfn.XLOOKUP(_xlfn.TEXTJOIN(" vs ",,C5768:D5768),Calendar!G:G,Calendar!B:B),IF(AND(B5768="Premier League",E5768="Highlights"),_xlfn.XLOOKUP(H5768,Calendar!O:O,Calendar!N:N,,-1),""))</f>
        <v/>
      </c>
    </row>
    <row r="5769" spans="34:34" x14ac:dyDescent="0.35">
      <c r="AH5769" s="16" t="str">
        <f>IF(AND(B5769="Premier League",E5769="Live"),_xlfn.XLOOKUP(_xlfn.TEXTJOIN(" vs ",,C5769:D5769),Calendar!G:G,Calendar!B:B),IF(AND(B5769="Premier League",E5769="Highlights"),_xlfn.XLOOKUP(H5769,Calendar!O:O,Calendar!N:N,,-1),""))</f>
        <v/>
      </c>
    </row>
    <row r="5770" spans="34:34" x14ac:dyDescent="0.35">
      <c r="AH5770" s="16" t="str">
        <f>IF(AND(B5770="Premier League",E5770="Live"),_xlfn.XLOOKUP(_xlfn.TEXTJOIN(" vs ",,C5770:D5770),Calendar!G:G,Calendar!B:B),IF(AND(B5770="Premier League",E5770="Highlights"),_xlfn.XLOOKUP(H5770,Calendar!O:O,Calendar!N:N,,-1),""))</f>
        <v/>
      </c>
    </row>
    <row r="5771" spans="34:34" x14ac:dyDescent="0.35">
      <c r="AH5771" s="16" t="str">
        <f>IF(AND(B5771="Premier League",E5771="Live"),_xlfn.XLOOKUP(_xlfn.TEXTJOIN(" vs ",,C5771:D5771),Calendar!G:G,Calendar!B:B),IF(AND(B5771="Premier League",E5771="Highlights"),_xlfn.XLOOKUP(H5771,Calendar!O:O,Calendar!N:N,,-1),""))</f>
        <v/>
      </c>
    </row>
    <row r="5772" spans="34:34" x14ac:dyDescent="0.35">
      <c r="AH5772" s="16" t="str">
        <f>IF(AND(B5772="Premier League",E5772="Live"),_xlfn.XLOOKUP(_xlfn.TEXTJOIN(" vs ",,C5772:D5772),Calendar!G:G,Calendar!B:B),IF(AND(B5772="Premier League",E5772="Highlights"),_xlfn.XLOOKUP(H5772,Calendar!O:O,Calendar!N:N,,-1),""))</f>
        <v/>
      </c>
    </row>
    <row r="5773" spans="34:34" x14ac:dyDescent="0.35">
      <c r="AH5773" s="16" t="str">
        <f>IF(AND(B5773="Premier League",E5773="Live"),_xlfn.XLOOKUP(_xlfn.TEXTJOIN(" vs ",,C5773:D5773),Calendar!G:G,Calendar!B:B),IF(AND(B5773="Premier League",E5773="Highlights"),_xlfn.XLOOKUP(H5773,Calendar!O:O,Calendar!N:N,,-1),""))</f>
        <v/>
      </c>
    </row>
    <row r="5774" spans="34:34" x14ac:dyDescent="0.35">
      <c r="AH5774" s="16" t="str">
        <f>IF(AND(B5774="Premier League",E5774="Live"),_xlfn.XLOOKUP(_xlfn.TEXTJOIN(" vs ",,C5774:D5774),Calendar!G:G,Calendar!B:B),IF(AND(B5774="Premier League",E5774="Highlights"),_xlfn.XLOOKUP(H5774,Calendar!O:O,Calendar!N:N,,-1),""))</f>
        <v/>
      </c>
    </row>
    <row r="5775" spans="34:34" x14ac:dyDescent="0.35">
      <c r="AH5775" s="16" t="str">
        <f>IF(AND(B5775="Premier League",E5775="Live"),_xlfn.XLOOKUP(_xlfn.TEXTJOIN(" vs ",,C5775:D5775),Calendar!G:G,Calendar!B:B),IF(AND(B5775="Premier League",E5775="Highlights"),_xlfn.XLOOKUP(H5775,Calendar!O:O,Calendar!N:N,,-1),""))</f>
        <v/>
      </c>
    </row>
    <row r="5776" spans="34:34" x14ac:dyDescent="0.35">
      <c r="AH5776" s="16" t="str">
        <f>IF(AND(B5776="Premier League",E5776="Live"),_xlfn.XLOOKUP(_xlfn.TEXTJOIN(" vs ",,C5776:D5776),Calendar!G:G,Calendar!B:B),IF(AND(B5776="Premier League",E5776="Highlights"),_xlfn.XLOOKUP(H5776,Calendar!O:O,Calendar!N:N,,-1),""))</f>
        <v/>
      </c>
    </row>
    <row r="5777" spans="34:34" x14ac:dyDescent="0.35">
      <c r="AH5777" s="16" t="str">
        <f>IF(AND(B5777="Premier League",E5777="Live"),_xlfn.XLOOKUP(_xlfn.TEXTJOIN(" vs ",,C5777:D5777),Calendar!G:G,Calendar!B:B),IF(AND(B5777="Premier League",E5777="Highlights"),_xlfn.XLOOKUP(H5777,Calendar!O:O,Calendar!N:N,,-1),""))</f>
        <v/>
      </c>
    </row>
    <row r="5778" spans="34:34" x14ac:dyDescent="0.35">
      <c r="AH5778" s="16" t="str">
        <f>IF(AND(B5778="Premier League",E5778="Live"),_xlfn.XLOOKUP(_xlfn.TEXTJOIN(" vs ",,C5778:D5778),Calendar!G:G,Calendar!B:B),IF(AND(B5778="Premier League",E5778="Highlights"),_xlfn.XLOOKUP(H5778,Calendar!O:O,Calendar!N:N,,-1),""))</f>
        <v/>
      </c>
    </row>
    <row r="5779" spans="34:34" x14ac:dyDescent="0.35">
      <c r="AH5779" s="16" t="str">
        <f>IF(AND(B5779="Premier League",E5779="Live"),_xlfn.XLOOKUP(_xlfn.TEXTJOIN(" vs ",,C5779:D5779),Calendar!G:G,Calendar!B:B),IF(AND(B5779="Premier League",E5779="Highlights"),_xlfn.XLOOKUP(H5779,Calendar!O:O,Calendar!N:N,,-1),""))</f>
        <v/>
      </c>
    </row>
    <row r="5780" spans="34:34" x14ac:dyDescent="0.35">
      <c r="AH5780" s="16" t="str">
        <f>IF(AND(B5780="Premier League",E5780="Live"),_xlfn.XLOOKUP(_xlfn.TEXTJOIN(" vs ",,C5780:D5780),Calendar!G:G,Calendar!B:B),IF(AND(B5780="Premier League",E5780="Highlights"),_xlfn.XLOOKUP(H5780,Calendar!O:O,Calendar!N:N,,-1),""))</f>
        <v/>
      </c>
    </row>
    <row r="5781" spans="34:34" x14ac:dyDescent="0.35">
      <c r="AH5781" s="16" t="str">
        <f>IF(AND(B5781="Premier League",E5781="Live"),_xlfn.XLOOKUP(_xlfn.TEXTJOIN(" vs ",,C5781:D5781),Calendar!G:G,Calendar!B:B),IF(AND(B5781="Premier League",E5781="Highlights"),_xlfn.XLOOKUP(H5781,Calendar!O:O,Calendar!N:N,,-1),""))</f>
        <v/>
      </c>
    </row>
    <row r="5782" spans="34:34" x14ac:dyDescent="0.35">
      <c r="AH5782" s="16" t="str">
        <f>IF(AND(B5782="Premier League",E5782="Live"),_xlfn.XLOOKUP(_xlfn.TEXTJOIN(" vs ",,C5782:D5782),Calendar!G:G,Calendar!B:B),IF(AND(B5782="Premier League",E5782="Highlights"),_xlfn.XLOOKUP(H5782,Calendar!O:O,Calendar!N:N,,-1),""))</f>
        <v/>
      </c>
    </row>
    <row r="5783" spans="34:34" x14ac:dyDescent="0.35">
      <c r="AH5783" s="16" t="str">
        <f>IF(AND(B5783="Premier League",E5783="Live"),_xlfn.XLOOKUP(_xlfn.TEXTJOIN(" vs ",,C5783:D5783),Calendar!G:G,Calendar!B:B),IF(AND(B5783="Premier League",E5783="Highlights"),_xlfn.XLOOKUP(H5783,Calendar!O:O,Calendar!N:N,,-1),""))</f>
        <v/>
      </c>
    </row>
    <row r="5784" spans="34:34" x14ac:dyDescent="0.35">
      <c r="AH5784" s="16" t="str">
        <f>IF(AND(B5784="Premier League",E5784="Live"),_xlfn.XLOOKUP(_xlfn.TEXTJOIN(" vs ",,C5784:D5784),Calendar!G:G,Calendar!B:B),IF(AND(B5784="Premier League",E5784="Highlights"),_xlfn.XLOOKUP(H5784,Calendar!O:O,Calendar!N:N,,-1),""))</f>
        <v/>
      </c>
    </row>
    <row r="5785" spans="34:34" x14ac:dyDescent="0.35">
      <c r="AH5785" s="16" t="str">
        <f>IF(AND(B5785="Premier League",E5785="Live"),_xlfn.XLOOKUP(_xlfn.TEXTJOIN(" vs ",,C5785:D5785),Calendar!G:G,Calendar!B:B),IF(AND(B5785="Premier League",E5785="Highlights"),_xlfn.XLOOKUP(H5785,Calendar!O:O,Calendar!N:N,,-1),""))</f>
        <v/>
      </c>
    </row>
    <row r="5786" spans="34:34" x14ac:dyDescent="0.35">
      <c r="AH5786" s="16" t="str">
        <f>IF(AND(B5786="Premier League",E5786="Live"),_xlfn.XLOOKUP(_xlfn.TEXTJOIN(" vs ",,C5786:D5786),Calendar!G:G,Calendar!B:B),IF(AND(B5786="Premier League",E5786="Highlights"),_xlfn.XLOOKUP(H5786,Calendar!O:O,Calendar!N:N,,-1),""))</f>
        <v/>
      </c>
    </row>
    <row r="5787" spans="34:34" x14ac:dyDescent="0.35">
      <c r="AH5787" s="16" t="str">
        <f>IF(AND(B5787="Premier League",E5787="Live"),_xlfn.XLOOKUP(_xlfn.TEXTJOIN(" vs ",,C5787:D5787),Calendar!G:G,Calendar!B:B),IF(AND(B5787="Premier League",E5787="Highlights"),_xlfn.XLOOKUP(H5787,Calendar!O:O,Calendar!N:N,,-1),""))</f>
        <v/>
      </c>
    </row>
    <row r="5788" spans="34:34" x14ac:dyDescent="0.35">
      <c r="AH5788" s="16" t="str">
        <f>IF(AND(B5788="Premier League",E5788="Live"),_xlfn.XLOOKUP(_xlfn.TEXTJOIN(" vs ",,C5788:D5788),Calendar!G:G,Calendar!B:B),IF(AND(B5788="Premier League",E5788="Highlights"),_xlfn.XLOOKUP(H5788,Calendar!O:O,Calendar!N:N,,-1),""))</f>
        <v/>
      </c>
    </row>
    <row r="5789" spans="34:34" x14ac:dyDescent="0.35">
      <c r="AH5789" s="16" t="str">
        <f>IF(AND(B5789="Premier League",E5789="Live"),_xlfn.XLOOKUP(_xlfn.TEXTJOIN(" vs ",,C5789:D5789),Calendar!G:G,Calendar!B:B),IF(AND(B5789="Premier League",E5789="Highlights"),_xlfn.XLOOKUP(H5789,Calendar!O:O,Calendar!N:N,,-1),""))</f>
        <v/>
      </c>
    </row>
    <row r="5790" spans="34:34" x14ac:dyDescent="0.35">
      <c r="AH5790" s="16" t="str">
        <f>IF(AND(B5790="Premier League",E5790="Live"),_xlfn.XLOOKUP(_xlfn.TEXTJOIN(" vs ",,C5790:D5790),Calendar!G:G,Calendar!B:B),IF(AND(B5790="Premier League",E5790="Highlights"),_xlfn.XLOOKUP(H5790,Calendar!O:O,Calendar!N:N,,-1),""))</f>
        <v/>
      </c>
    </row>
    <row r="5791" spans="34:34" x14ac:dyDescent="0.35">
      <c r="AH5791" s="16" t="str">
        <f>IF(AND(B5791="Premier League",E5791="Live"),_xlfn.XLOOKUP(_xlfn.TEXTJOIN(" vs ",,C5791:D5791),Calendar!G:G,Calendar!B:B),IF(AND(B5791="Premier League",E5791="Highlights"),_xlfn.XLOOKUP(H5791,Calendar!O:O,Calendar!N:N,,-1),""))</f>
        <v/>
      </c>
    </row>
    <row r="5792" spans="34:34" x14ac:dyDescent="0.35">
      <c r="AH5792" s="16" t="str">
        <f>IF(AND(B5792="Premier League",E5792="Live"),_xlfn.XLOOKUP(_xlfn.TEXTJOIN(" vs ",,C5792:D5792),Calendar!G:G,Calendar!B:B),IF(AND(B5792="Premier League",E5792="Highlights"),_xlfn.XLOOKUP(H5792,Calendar!O:O,Calendar!N:N,,-1),""))</f>
        <v/>
      </c>
    </row>
    <row r="5793" spans="34:34" x14ac:dyDescent="0.35">
      <c r="AH5793" s="16" t="str">
        <f>IF(AND(B5793="Premier League",E5793="Live"),_xlfn.XLOOKUP(_xlfn.TEXTJOIN(" vs ",,C5793:D5793),Calendar!G:G,Calendar!B:B),IF(AND(B5793="Premier League",E5793="Highlights"),_xlfn.XLOOKUP(H5793,Calendar!O:O,Calendar!N:N,,-1),""))</f>
        <v/>
      </c>
    </row>
    <row r="5794" spans="34:34" x14ac:dyDescent="0.35">
      <c r="AH5794" s="16" t="str">
        <f>IF(AND(B5794="Premier League",E5794="Live"),_xlfn.XLOOKUP(_xlfn.TEXTJOIN(" vs ",,C5794:D5794),Calendar!G:G,Calendar!B:B),IF(AND(B5794="Premier League",E5794="Highlights"),_xlfn.XLOOKUP(H5794,Calendar!O:O,Calendar!N:N,,-1),""))</f>
        <v/>
      </c>
    </row>
    <row r="5795" spans="34:34" x14ac:dyDescent="0.35">
      <c r="AH5795" s="16" t="str">
        <f>IF(AND(B5795="Premier League",E5795="Live"),_xlfn.XLOOKUP(_xlfn.TEXTJOIN(" vs ",,C5795:D5795),Calendar!G:G,Calendar!B:B),IF(AND(B5795="Premier League",E5795="Highlights"),_xlfn.XLOOKUP(H5795,Calendar!O:O,Calendar!N:N,,-1),""))</f>
        <v/>
      </c>
    </row>
    <row r="5796" spans="34:34" x14ac:dyDescent="0.35">
      <c r="AH5796" s="16" t="str">
        <f>IF(AND(B5796="Premier League",E5796="Live"),_xlfn.XLOOKUP(_xlfn.TEXTJOIN(" vs ",,C5796:D5796),Calendar!G:G,Calendar!B:B),IF(AND(B5796="Premier League",E5796="Highlights"),_xlfn.XLOOKUP(H5796,Calendar!O:O,Calendar!N:N,,-1),""))</f>
        <v/>
      </c>
    </row>
    <row r="5797" spans="34:34" x14ac:dyDescent="0.35">
      <c r="AH5797" s="16" t="str">
        <f>IF(AND(B5797="Premier League",E5797="Live"),_xlfn.XLOOKUP(_xlfn.TEXTJOIN(" vs ",,C5797:D5797),Calendar!G:G,Calendar!B:B),IF(AND(B5797="Premier League",E5797="Highlights"),_xlfn.XLOOKUP(H5797,Calendar!O:O,Calendar!N:N,,-1),""))</f>
        <v/>
      </c>
    </row>
    <row r="5798" spans="34:34" x14ac:dyDescent="0.35">
      <c r="AH5798" s="16" t="str">
        <f>IF(AND(B5798="Premier League",E5798="Live"),_xlfn.XLOOKUP(_xlfn.TEXTJOIN(" vs ",,C5798:D5798),Calendar!G:G,Calendar!B:B),IF(AND(B5798="Premier League",E5798="Highlights"),_xlfn.XLOOKUP(H5798,Calendar!O:O,Calendar!N:N,,-1),""))</f>
        <v/>
      </c>
    </row>
    <row r="5799" spans="34:34" x14ac:dyDescent="0.35">
      <c r="AH5799" s="16" t="str">
        <f>IF(AND(B5799="Premier League",E5799="Live"),_xlfn.XLOOKUP(_xlfn.TEXTJOIN(" vs ",,C5799:D5799),Calendar!G:G,Calendar!B:B),IF(AND(B5799="Premier League",E5799="Highlights"),_xlfn.XLOOKUP(H5799,Calendar!O:O,Calendar!N:N,,-1),""))</f>
        <v/>
      </c>
    </row>
    <row r="5800" spans="34:34" x14ac:dyDescent="0.35">
      <c r="AH5800" s="16" t="str">
        <f>IF(AND(B5800="Premier League",E5800="Live"),_xlfn.XLOOKUP(_xlfn.TEXTJOIN(" vs ",,C5800:D5800),Calendar!G:G,Calendar!B:B),IF(AND(B5800="Premier League",E5800="Highlights"),_xlfn.XLOOKUP(H5800,Calendar!O:O,Calendar!N:N,,-1),""))</f>
        <v/>
      </c>
    </row>
    <row r="5801" spans="34:34" x14ac:dyDescent="0.35">
      <c r="AH5801" s="16" t="str">
        <f>IF(AND(B5801="Premier League",E5801="Live"),_xlfn.XLOOKUP(_xlfn.TEXTJOIN(" vs ",,C5801:D5801),Calendar!G:G,Calendar!B:B),IF(AND(B5801="Premier League",E5801="Highlights"),_xlfn.XLOOKUP(H5801,Calendar!O:O,Calendar!N:N,,-1),""))</f>
        <v/>
      </c>
    </row>
    <row r="5802" spans="34:34" x14ac:dyDescent="0.35">
      <c r="AH5802" s="16" t="str">
        <f>IF(AND(B5802="Premier League",E5802="Live"),_xlfn.XLOOKUP(_xlfn.TEXTJOIN(" vs ",,C5802:D5802),Calendar!G:G,Calendar!B:B),IF(AND(B5802="Premier League",E5802="Highlights"),_xlfn.XLOOKUP(H5802,Calendar!O:O,Calendar!N:N,,-1),""))</f>
        <v/>
      </c>
    </row>
    <row r="5803" spans="34:34" x14ac:dyDescent="0.35">
      <c r="AH5803" s="16" t="str">
        <f>IF(AND(B5803="Premier League",E5803="Live"),_xlfn.XLOOKUP(_xlfn.TEXTJOIN(" vs ",,C5803:D5803),Calendar!G:G,Calendar!B:B),IF(AND(B5803="Premier League",E5803="Highlights"),_xlfn.XLOOKUP(H5803,Calendar!O:O,Calendar!N:N,,-1),""))</f>
        <v/>
      </c>
    </row>
    <row r="5804" spans="34:34" x14ac:dyDescent="0.35">
      <c r="AH5804" s="16" t="str">
        <f>IF(AND(B5804="Premier League",E5804="Live"),_xlfn.XLOOKUP(_xlfn.TEXTJOIN(" vs ",,C5804:D5804),Calendar!G:G,Calendar!B:B),IF(AND(B5804="Premier League",E5804="Highlights"),_xlfn.XLOOKUP(H5804,Calendar!O:O,Calendar!N:N,,-1),""))</f>
        <v/>
      </c>
    </row>
    <row r="5805" spans="34:34" x14ac:dyDescent="0.35">
      <c r="AH5805" s="16" t="str">
        <f>IF(AND(B5805="Premier League",E5805="Live"),_xlfn.XLOOKUP(_xlfn.TEXTJOIN(" vs ",,C5805:D5805),Calendar!G:G,Calendar!B:B),IF(AND(B5805="Premier League",E5805="Highlights"),_xlfn.XLOOKUP(H5805,Calendar!O:O,Calendar!N:N,,-1),""))</f>
        <v/>
      </c>
    </row>
    <row r="5806" spans="34:34" x14ac:dyDescent="0.35">
      <c r="AH5806" s="16" t="str">
        <f>IF(AND(B5806="Premier League",E5806="Live"),_xlfn.XLOOKUP(_xlfn.TEXTJOIN(" vs ",,C5806:D5806),Calendar!G:G,Calendar!B:B),IF(AND(B5806="Premier League",E5806="Highlights"),_xlfn.XLOOKUP(H5806,Calendar!O:O,Calendar!N:N,,-1),""))</f>
        <v/>
      </c>
    </row>
    <row r="5807" spans="34:34" x14ac:dyDescent="0.35">
      <c r="AH5807" s="16" t="str">
        <f>IF(AND(B5807="Premier League",E5807="Live"),_xlfn.XLOOKUP(_xlfn.TEXTJOIN(" vs ",,C5807:D5807),Calendar!G:G,Calendar!B:B),IF(AND(B5807="Premier League",E5807="Highlights"),_xlfn.XLOOKUP(H5807,Calendar!O:O,Calendar!N:N,,-1),""))</f>
        <v/>
      </c>
    </row>
    <row r="5808" spans="34:34" x14ac:dyDescent="0.35">
      <c r="AH5808" s="16" t="str">
        <f>IF(AND(B5808="Premier League",E5808="Live"),_xlfn.XLOOKUP(_xlfn.TEXTJOIN(" vs ",,C5808:D5808),Calendar!G:G,Calendar!B:B),IF(AND(B5808="Premier League",E5808="Highlights"),_xlfn.XLOOKUP(H5808,Calendar!O:O,Calendar!N:N,,-1),""))</f>
        <v/>
      </c>
    </row>
    <row r="5809" spans="34:34" x14ac:dyDescent="0.35">
      <c r="AH5809" s="16" t="str">
        <f>IF(AND(B5809="Premier League",E5809="Live"),_xlfn.XLOOKUP(_xlfn.TEXTJOIN(" vs ",,C5809:D5809),Calendar!G:G,Calendar!B:B),IF(AND(B5809="Premier League",E5809="Highlights"),_xlfn.XLOOKUP(H5809,Calendar!O:O,Calendar!N:N,,-1),""))</f>
        <v/>
      </c>
    </row>
    <row r="5810" spans="34:34" x14ac:dyDescent="0.35">
      <c r="AH5810" s="16" t="str">
        <f>IF(AND(B5810="Premier League",E5810="Live"),_xlfn.XLOOKUP(_xlfn.TEXTJOIN(" vs ",,C5810:D5810),Calendar!G:G,Calendar!B:B),IF(AND(B5810="Premier League",E5810="Highlights"),_xlfn.XLOOKUP(H5810,Calendar!O:O,Calendar!N:N,,-1),""))</f>
        <v/>
      </c>
    </row>
    <row r="5811" spans="34:34" x14ac:dyDescent="0.35">
      <c r="AH5811" s="16" t="str">
        <f>IF(AND(B5811="Premier League",E5811="Live"),_xlfn.XLOOKUP(_xlfn.TEXTJOIN(" vs ",,C5811:D5811),Calendar!G:G,Calendar!B:B),IF(AND(B5811="Premier League",E5811="Highlights"),_xlfn.XLOOKUP(H5811,Calendar!O:O,Calendar!N:N,,-1),""))</f>
        <v/>
      </c>
    </row>
    <row r="5812" spans="34:34" x14ac:dyDescent="0.35">
      <c r="AH5812" s="16" t="str">
        <f>IF(AND(B5812="Premier League",E5812="Live"),_xlfn.XLOOKUP(_xlfn.TEXTJOIN(" vs ",,C5812:D5812),Calendar!G:G,Calendar!B:B),IF(AND(B5812="Premier League",E5812="Highlights"),_xlfn.XLOOKUP(H5812,Calendar!O:O,Calendar!N:N,,-1),""))</f>
        <v/>
      </c>
    </row>
    <row r="5813" spans="34:34" x14ac:dyDescent="0.35">
      <c r="AH5813" s="16" t="str">
        <f>IF(AND(B5813="Premier League",E5813="Live"),_xlfn.XLOOKUP(_xlfn.TEXTJOIN(" vs ",,C5813:D5813),Calendar!G:G,Calendar!B:B),IF(AND(B5813="Premier League",E5813="Highlights"),_xlfn.XLOOKUP(H5813,Calendar!O:O,Calendar!N:N,,-1),""))</f>
        <v/>
      </c>
    </row>
    <row r="5814" spans="34:34" x14ac:dyDescent="0.35">
      <c r="AH5814" s="16" t="str">
        <f>IF(AND(B5814="Premier League",E5814="Live"),_xlfn.XLOOKUP(_xlfn.TEXTJOIN(" vs ",,C5814:D5814),Calendar!G:G,Calendar!B:B),IF(AND(B5814="Premier League",E5814="Highlights"),_xlfn.XLOOKUP(H5814,Calendar!O:O,Calendar!N:N,,-1),""))</f>
        <v/>
      </c>
    </row>
    <row r="5815" spans="34:34" x14ac:dyDescent="0.35">
      <c r="AH5815" s="16" t="str">
        <f>IF(AND(B5815="Premier League",E5815="Live"),_xlfn.XLOOKUP(_xlfn.TEXTJOIN(" vs ",,C5815:D5815),Calendar!G:G,Calendar!B:B),IF(AND(B5815="Premier League",E5815="Highlights"),_xlfn.XLOOKUP(H5815,Calendar!O:O,Calendar!N:N,,-1),""))</f>
        <v/>
      </c>
    </row>
    <row r="5816" spans="34:34" x14ac:dyDescent="0.35">
      <c r="AH5816" s="16" t="str">
        <f>IF(AND(B5816="Premier League",E5816="Live"),_xlfn.XLOOKUP(_xlfn.TEXTJOIN(" vs ",,C5816:D5816),Calendar!G:G,Calendar!B:B),IF(AND(B5816="Premier League",E5816="Highlights"),_xlfn.XLOOKUP(H5816,Calendar!O:O,Calendar!N:N,,-1),""))</f>
        <v/>
      </c>
    </row>
    <row r="5817" spans="34:34" x14ac:dyDescent="0.35">
      <c r="AH5817" s="16" t="str">
        <f>IF(AND(B5817="Premier League",E5817="Live"),_xlfn.XLOOKUP(_xlfn.TEXTJOIN(" vs ",,C5817:D5817),Calendar!G:G,Calendar!B:B),IF(AND(B5817="Premier League",E5817="Highlights"),_xlfn.XLOOKUP(H5817,Calendar!O:O,Calendar!N:N,,-1),""))</f>
        <v/>
      </c>
    </row>
    <row r="5818" spans="34:34" x14ac:dyDescent="0.35">
      <c r="AH5818" s="16" t="str">
        <f>IF(AND(B5818="Premier League",E5818="Live"),_xlfn.XLOOKUP(_xlfn.TEXTJOIN(" vs ",,C5818:D5818),Calendar!G:G,Calendar!B:B),IF(AND(B5818="Premier League",E5818="Highlights"),_xlfn.XLOOKUP(H5818,Calendar!O:O,Calendar!N:N,,-1),""))</f>
        <v/>
      </c>
    </row>
    <row r="5819" spans="34:34" x14ac:dyDescent="0.35">
      <c r="AH5819" s="16" t="str">
        <f>IF(AND(B5819="Premier League",E5819="Live"),_xlfn.XLOOKUP(_xlfn.TEXTJOIN(" vs ",,C5819:D5819),Calendar!G:G,Calendar!B:B),IF(AND(B5819="Premier League",E5819="Highlights"),_xlfn.XLOOKUP(H5819,Calendar!O:O,Calendar!N:N,,-1),""))</f>
        <v/>
      </c>
    </row>
    <row r="5820" spans="34:34" x14ac:dyDescent="0.35">
      <c r="AH5820" s="16" t="str">
        <f>IF(AND(B5820="Premier League",E5820="Live"),_xlfn.XLOOKUP(_xlfn.TEXTJOIN(" vs ",,C5820:D5820),Calendar!G:G,Calendar!B:B),IF(AND(B5820="Premier League",E5820="Highlights"),_xlfn.XLOOKUP(H5820,Calendar!O:O,Calendar!N:N,,-1),""))</f>
        <v/>
      </c>
    </row>
    <row r="5821" spans="34:34" x14ac:dyDescent="0.35">
      <c r="AH5821" s="16" t="str">
        <f>IF(AND(B5821="Premier League",E5821="Live"),_xlfn.XLOOKUP(_xlfn.TEXTJOIN(" vs ",,C5821:D5821),Calendar!G:G,Calendar!B:B),IF(AND(B5821="Premier League",E5821="Highlights"),_xlfn.XLOOKUP(H5821,Calendar!O:O,Calendar!N:N,,-1),""))</f>
        <v/>
      </c>
    </row>
    <row r="5822" spans="34:34" x14ac:dyDescent="0.35">
      <c r="AH5822" s="16" t="str">
        <f>IF(AND(B5822="Premier League",E5822="Live"),_xlfn.XLOOKUP(_xlfn.TEXTJOIN(" vs ",,C5822:D5822),Calendar!G:G,Calendar!B:B),IF(AND(B5822="Premier League",E5822="Highlights"),_xlfn.XLOOKUP(H5822,Calendar!O:O,Calendar!N:N,,-1),""))</f>
        <v/>
      </c>
    </row>
    <row r="5823" spans="34:34" x14ac:dyDescent="0.35">
      <c r="AH5823" s="16" t="str">
        <f>IF(AND(B5823="Premier League",E5823="Live"),_xlfn.XLOOKUP(_xlfn.TEXTJOIN(" vs ",,C5823:D5823),Calendar!G:G,Calendar!B:B),IF(AND(B5823="Premier League",E5823="Highlights"),_xlfn.XLOOKUP(H5823,Calendar!O:O,Calendar!N:N,,-1),""))</f>
        <v/>
      </c>
    </row>
    <row r="5824" spans="34:34" x14ac:dyDescent="0.35">
      <c r="AH5824" s="16" t="str">
        <f>IF(AND(B5824="Premier League",E5824="Live"),_xlfn.XLOOKUP(_xlfn.TEXTJOIN(" vs ",,C5824:D5824),Calendar!G:G,Calendar!B:B),IF(AND(B5824="Premier League",E5824="Highlights"),_xlfn.XLOOKUP(H5824,Calendar!O:O,Calendar!N:N,,-1),""))</f>
        <v/>
      </c>
    </row>
    <row r="5825" spans="34:34" x14ac:dyDescent="0.35">
      <c r="AH5825" s="16" t="str">
        <f>IF(AND(B5825="Premier League",E5825="Live"),_xlfn.XLOOKUP(_xlfn.TEXTJOIN(" vs ",,C5825:D5825),Calendar!G:G,Calendar!B:B),IF(AND(B5825="Premier League",E5825="Highlights"),_xlfn.XLOOKUP(H5825,Calendar!O:O,Calendar!N:N,,-1),""))</f>
        <v/>
      </c>
    </row>
    <row r="5826" spans="34:34" x14ac:dyDescent="0.35">
      <c r="AH5826" s="16" t="str">
        <f>IF(AND(B5826="Premier League",E5826="Live"),_xlfn.XLOOKUP(_xlfn.TEXTJOIN(" vs ",,C5826:D5826),Calendar!G:G,Calendar!B:B),IF(AND(B5826="Premier League",E5826="Highlights"),_xlfn.XLOOKUP(H5826,Calendar!O:O,Calendar!N:N,,-1),""))</f>
        <v/>
      </c>
    </row>
    <row r="5827" spans="34:34" x14ac:dyDescent="0.35">
      <c r="AH5827" s="16" t="str">
        <f>IF(AND(B5827="Premier League",E5827="Live"),_xlfn.XLOOKUP(_xlfn.TEXTJOIN(" vs ",,C5827:D5827),Calendar!G:G,Calendar!B:B),IF(AND(B5827="Premier League",E5827="Highlights"),_xlfn.XLOOKUP(H5827,Calendar!O:O,Calendar!N:N,,-1),""))</f>
        <v/>
      </c>
    </row>
    <row r="5828" spans="34:34" x14ac:dyDescent="0.35">
      <c r="AH5828" s="16" t="str">
        <f>IF(AND(B5828="Premier League",E5828="Live"),_xlfn.XLOOKUP(_xlfn.TEXTJOIN(" vs ",,C5828:D5828),Calendar!G:G,Calendar!B:B),IF(AND(B5828="Premier League",E5828="Highlights"),_xlfn.XLOOKUP(H5828,Calendar!O:O,Calendar!N:N,,-1),""))</f>
        <v/>
      </c>
    </row>
    <row r="5829" spans="34:34" x14ac:dyDescent="0.35">
      <c r="AH5829" s="16" t="str">
        <f>IF(AND(B5829="Premier League",E5829="Live"),_xlfn.XLOOKUP(_xlfn.TEXTJOIN(" vs ",,C5829:D5829),Calendar!G:G,Calendar!B:B),IF(AND(B5829="Premier League",E5829="Highlights"),_xlfn.XLOOKUP(H5829,Calendar!O:O,Calendar!N:N,,-1),""))</f>
        <v/>
      </c>
    </row>
    <row r="5830" spans="34:34" x14ac:dyDescent="0.35">
      <c r="AH5830" s="16" t="str">
        <f>IF(AND(B5830="Premier League",E5830="Live"),_xlfn.XLOOKUP(_xlfn.TEXTJOIN(" vs ",,C5830:D5830),Calendar!G:G,Calendar!B:B),IF(AND(B5830="Premier League",E5830="Highlights"),_xlfn.XLOOKUP(H5830,Calendar!O:O,Calendar!N:N,,-1),""))</f>
        <v/>
      </c>
    </row>
    <row r="5831" spans="34:34" x14ac:dyDescent="0.35">
      <c r="AH5831" s="16" t="str">
        <f>IF(AND(B5831="Premier League",E5831="Live"),_xlfn.XLOOKUP(_xlfn.TEXTJOIN(" vs ",,C5831:D5831),Calendar!G:G,Calendar!B:B),IF(AND(B5831="Premier League",E5831="Highlights"),_xlfn.XLOOKUP(H5831,Calendar!O:O,Calendar!N:N,,-1),""))</f>
        <v/>
      </c>
    </row>
    <row r="5832" spans="34:34" x14ac:dyDescent="0.35">
      <c r="AH5832" s="16" t="str">
        <f>IF(AND(B5832="Premier League",E5832="Live"),_xlfn.XLOOKUP(_xlfn.TEXTJOIN(" vs ",,C5832:D5832),Calendar!G:G,Calendar!B:B),IF(AND(B5832="Premier League",E5832="Highlights"),_xlfn.XLOOKUP(H5832,Calendar!O:O,Calendar!N:N,,-1),""))</f>
        <v/>
      </c>
    </row>
    <row r="5833" spans="34:34" x14ac:dyDescent="0.35">
      <c r="AH5833" s="16" t="str">
        <f>IF(AND(B5833="Premier League",E5833="Live"),_xlfn.XLOOKUP(_xlfn.TEXTJOIN(" vs ",,C5833:D5833),Calendar!G:G,Calendar!B:B),IF(AND(B5833="Premier League",E5833="Highlights"),_xlfn.XLOOKUP(H5833,Calendar!O:O,Calendar!N:N,,-1),""))</f>
        <v/>
      </c>
    </row>
    <row r="5834" spans="34:34" x14ac:dyDescent="0.35">
      <c r="AH5834" s="16" t="str">
        <f>IF(AND(B5834="Premier League",E5834="Live"),_xlfn.XLOOKUP(_xlfn.TEXTJOIN(" vs ",,C5834:D5834),Calendar!G:G,Calendar!B:B),IF(AND(B5834="Premier League",E5834="Highlights"),_xlfn.XLOOKUP(H5834,Calendar!O:O,Calendar!N:N,,-1),""))</f>
        <v/>
      </c>
    </row>
    <row r="5835" spans="34:34" x14ac:dyDescent="0.35">
      <c r="AH5835" s="16" t="str">
        <f>IF(AND(B5835="Premier League",E5835="Live"),_xlfn.XLOOKUP(_xlfn.TEXTJOIN(" vs ",,C5835:D5835),Calendar!G:G,Calendar!B:B),IF(AND(B5835="Premier League",E5835="Highlights"),_xlfn.XLOOKUP(H5835,Calendar!O:O,Calendar!N:N,,-1),""))</f>
        <v/>
      </c>
    </row>
    <row r="5836" spans="34:34" x14ac:dyDescent="0.35">
      <c r="AH5836" s="16" t="str">
        <f>IF(AND(B5836="Premier League",E5836="Live"),_xlfn.XLOOKUP(_xlfn.TEXTJOIN(" vs ",,C5836:D5836),Calendar!G:G,Calendar!B:B),IF(AND(B5836="Premier League",E5836="Highlights"),_xlfn.XLOOKUP(H5836,Calendar!O:O,Calendar!N:N,,-1),""))</f>
        <v/>
      </c>
    </row>
    <row r="5837" spans="34:34" x14ac:dyDescent="0.35">
      <c r="AH5837" s="16" t="str">
        <f>IF(AND(B5837="Premier League",E5837="Live"),_xlfn.XLOOKUP(_xlfn.TEXTJOIN(" vs ",,C5837:D5837),Calendar!G:G,Calendar!B:B),IF(AND(B5837="Premier League",E5837="Highlights"),_xlfn.XLOOKUP(H5837,Calendar!O:O,Calendar!N:N,,-1),""))</f>
        <v/>
      </c>
    </row>
    <row r="5838" spans="34:34" x14ac:dyDescent="0.35">
      <c r="AH5838" s="16" t="str">
        <f>IF(AND(B5838="Premier League",E5838="Live"),_xlfn.XLOOKUP(_xlfn.TEXTJOIN(" vs ",,C5838:D5838),Calendar!G:G,Calendar!B:B),IF(AND(B5838="Premier League",E5838="Highlights"),_xlfn.XLOOKUP(H5838,Calendar!O:O,Calendar!N:N,,-1),""))</f>
        <v/>
      </c>
    </row>
    <row r="5839" spans="34:34" x14ac:dyDescent="0.35">
      <c r="AH5839" s="16" t="str">
        <f>IF(AND(B5839="Premier League",E5839="Live"),_xlfn.XLOOKUP(_xlfn.TEXTJOIN(" vs ",,C5839:D5839),Calendar!G:G,Calendar!B:B),IF(AND(B5839="Premier League",E5839="Highlights"),_xlfn.XLOOKUP(H5839,Calendar!O:O,Calendar!N:N,,-1),""))</f>
        <v/>
      </c>
    </row>
    <row r="5840" spans="34:34" x14ac:dyDescent="0.35">
      <c r="AH5840" s="16" t="str">
        <f>IF(AND(B5840="Premier League",E5840="Live"),_xlfn.XLOOKUP(_xlfn.TEXTJOIN(" vs ",,C5840:D5840),Calendar!G:G,Calendar!B:B),IF(AND(B5840="Premier League",E5840="Highlights"),_xlfn.XLOOKUP(H5840,Calendar!O:O,Calendar!N:N,,-1),""))</f>
        <v/>
      </c>
    </row>
    <row r="5841" spans="34:34" x14ac:dyDescent="0.35">
      <c r="AH5841" s="16" t="str">
        <f>IF(AND(B5841="Premier League",E5841="Live"),_xlfn.XLOOKUP(_xlfn.TEXTJOIN(" vs ",,C5841:D5841),Calendar!G:G,Calendar!B:B),IF(AND(B5841="Premier League",E5841="Highlights"),_xlfn.XLOOKUP(H5841,Calendar!O:O,Calendar!N:N,,-1),""))</f>
        <v/>
      </c>
    </row>
    <row r="5842" spans="34:34" x14ac:dyDescent="0.35">
      <c r="AH5842" s="16" t="str">
        <f>IF(AND(B5842="Premier League",E5842="Live"),_xlfn.XLOOKUP(_xlfn.TEXTJOIN(" vs ",,C5842:D5842),Calendar!G:G,Calendar!B:B),IF(AND(B5842="Premier League",E5842="Highlights"),_xlfn.XLOOKUP(H5842,Calendar!O:O,Calendar!N:N,,-1),""))</f>
        <v/>
      </c>
    </row>
    <row r="5843" spans="34:34" x14ac:dyDescent="0.35">
      <c r="AH5843" s="16" t="str">
        <f>IF(AND(B5843="Premier League",E5843="Live"),_xlfn.XLOOKUP(_xlfn.TEXTJOIN(" vs ",,C5843:D5843),Calendar!G:G,Calendar!B:B),IF(AND(B5843="Premier League",E5843="Highlights"),_xlfn.XLOOKUP(H5843,Calendar!O:O,Calendar!N:N,,-1),""))</f>
        <v/>
      </c>
    </row>
    <row r="5844" spans="34:34" x14ac:dyDescent="0.35">
      <c r="AH5844" s="16" t="str">
        <f>IF(AND(B5844="Premier League",E5844="Live"),_xlfn.XLOOKUP(_xlfn.TEXTJOIN(" vs ",,C5844:D5844),Calendar!G:G,Calendar!B:B),IF(AND(B5844="Premier League",E5844="Highlights"),_xlfn.XLOOKUP(H5844,Calendar!O:O,Calendar!N:N,,-1),""))</f>
        <v/>
      </c>
    </row>
    <row r="5845" spans="34:34" x14ac:dyDescent="0.35">
      <c r="AH5845" s="16" t="str">
        <f>IF(AND(B5845="Premier League",E5845="Live"),_xlfn.XLOOKUP(_xlfn.TEXTJOIN(" vs ",,C5845:D5845),Calendar!G:G,Calendar!B:B),IF(AND(B5845="Premier League",E5845="Highlights"),_xlfn.XLOOKUP(H5845,Calendar!O:O,Calendar!N:N,,-1),""))</f>
        <v/>
      </c>
    </row>
    <row r="5846" spans="34:34" x14ac:dyDescent="0.35">
      <c r="AH5846" s="16" t="str">
        <f>IF(AND(B5846="Premier League",E5846="Live"),_xlfn.XLOOKUP(_xlfn.TEXTJOIN(" vs ",,C5846:D5846),Calendar!G:G,Calendar!B:B),IF(AND(B5846="Premier League",E5846="Highlights"),_xlfn.XLOOKUP(H5846,Calendar!O:O,Calendar!N:N,,-1),""))</f>
        <v/>
      </c>
    </row>
    <row r="5847" spans="34:34" x14ac:dyDescent="0.35">
      <c r="AH5847" s="16" t="str">
        <f>IF(AND(B5847="Premier League",E5847="Live"),_xlfn.XLOOKUP(_xlfn.TEXTJOIN(" vs ",,C5847:D5847),Calendar!G:G,Calendar!B:B),IF(AND(B5847="Premier League",E5847="Highlights"),_xlfn.XLOOKUP(H5847,Calendar!O:O,Calendar!N:N,,-1),""))</f>
        <v/>
      </c>
    </row>
    <row r="5848" spans="34:34" x14ac:dyDescent="0.35">
      <c r="AH5848" s="16" t="str">
        <f>IF(AND(B5848="Premier League",E5848="Live"),_xlfn.XLOOKUP(_xlfn.TEXTJOIN(" vs ",,C5848:D5848),Calendar!G:G,Calendar!B:B),IF(AND(B5848="Premier League",E5848="Highlights"),_xlfn.XLOOKUP(H5848,Calendar!O:O,Calendar!N:N,,-1),""))</f>
        <v/>
      </c>
    </row>
    <row r="5849" spans="34:34" x14ac:dyDescent="0.35">
      <c r="AH5849" s="16" t="str">
        <f>IF(AND(B5849="Premier League",E5849="Live"),_xlfn.XLOOKUP(_xlfn.TEXTJOIN(" vs ",,C5849:D5849),Calendar!G:G,Calendar!B:B),IF(AND(B5849="Premier League",E5849="Highlights"),_xlfn.XLOOKUP(H5849,Calendar!O:O,Calendar!N:N,,-1),""))</f>
        <v/>
      </c>
    </row>
    <row r="5850" spans="34:34" x14ac:dyDescent="0.35">
      <c r="AH5850" s="16" t="str">
        <f>IF(AND(B5850="Premier League",E5850="Live"),_xlfn.XLOOKUP(_xlfn.TEXTJOIN(" vs ",,C5850:D5850),Calendar!G:G,Calendar!B:B),IF(AND(B5850="Premier League",E5850="Highlights"),_xlfn.XLOOKUP(H5850,Calendar!O:O,Calendar!N:N,,-1),""))</f>
        <v/>
      </c>
    </row>
    <row r="5851" spans="34:34" x14ac:dyDescent="0.35">
      <c r="AH5851" s="16" t="str">
        <f>IF(AND(B5851="Premier League",E5851="Live"),_xlfn.XLOOKUP(_xlfn.TEXTJOIN(" vs ",,C5851:D5851),Calendar!G:G,Calendar!B:B),IF(AND(B5851="Premier League",E5851="Highlights"),_xlfn.XLOOKUP(H5851,Calendar!O:O,Calendar!N:N,,-1),""))</f>
        <v/>
      </c>
    </row>
    <row r="5852" spans="34:34" x14ac:dyDescent="0.35">
      <c r="AH5852" s="16" t="str">
        <f>IF(AND(B5852="Premier League",E5852="Live"),_xlfn.XLOOKUP(_xlfn.TEXTJOIN(" vs ",,C5852:D5852),Calendar!G:G,Calendar!B:B),IF(AND(B5852="Premier League",E5852="Highlights"),_xlfn.XLOOKUP(H5852,Calendar!O:O,Calendar!N:N,,-1),""))</f>
        <v/>
      </c>
    </row>
    <row r="5853" spans="34:34" x14ac:dyDescent="0.35">
      <c r="AH5853" s="16" t="str">
        <f>IF(AND(B5853="Premier League",E5853="Live"),_xlfn.XLOOKUP(_xlfn.TEXTJOIN(" vs ",,C5853:D5853),Calendar!G:G,Calendar!B:B),IF(AND(B5853="Premier League",E5853="Highlights"),_xlfn.XLOOKUP(H5853,Calendar!O:O,Calendar!N:N,,-1),""))</f>
        <v/>
      </c>
    </row>
    <row r="5854" spans="34:34" x14ac:dyDescent="0.35">
      <c r="AH5854" s="16" t="str">
        <f>IF(AND(B5854="Premier League",E5854="Live"),_xlfn.XLOOKUP(_xlfn.TEXTJOIN(" vs ",,C5854:D5854),Calendar!G:G,Calendar!B:B),IF(AND(B5854="Premier League",E5854="Highlights"),_xlfn.XLOOKUP(H5854,Calendar!O:O,Calendar!N:N,,-1),""))</f>
        <v/>
      </c>
    </row>
    <row r="5855" spans="34:34" x14ac:dyDescent="0.35">
      <c r="AH5855" s="16" t="str">
        <f>IF(AND(B5855="Premier League",E5855="Live"),_xlfn.XLOOKUP(_xlfn.TEXTJOIN(" vs ",,C5855:D5855),Calendar!G:G,Calendar!B:B),IF(AND(B5855="Premier League",E5855="Highlights"),_xlfn.XLOOKUP(H5855,Calendar!O:O,Calendar!N:N,,-1),""))</f>
        <v/>
      </c>
    </row>
    <row r="5856" spans="34:34" x14ac:dyDescent="0.35">
      <c r="AH5856" s="16" t="str">
        <f>IF(AND(B5856="Premier League",E5856="Live"),_xlfn.XLOOKUP(_xlfn.TEXTJOIN(" vs ",,C5856:D5856),Calendar!G:G,Calendar!B:B),IF(AND(B5856="Premier League",E5856="Highlights"),_xlfn.XLOOKUP(H5856,Calendar!O:O,Calendar!N:N,,-1),""))</f>
        <v/>
      </c>
    </row>
    <row r="5857" spans="34:34" x14ac:dyDescent="0.35">
      <c r="AH5857" s="16" t="str">
        <f>IF(AND(B5857="Premier League",E5857="Live"),_xlfn.XLOOKUP(_xlfn.TEXTJOIN(" vs ",,C5857:D5857),Calendar!G:G,Calendar!B:B),IF(AND(B5857="Premier League",E5857="Highlights"),_xlfn.XLOOKUP(H5857,Calendar!O:O,Calendar!N:N,,-1),""))</f>
        <v/>
      </c>
    </row>
    <row r="5858" spans="34:34" x14ac:dyDescent="0.35">
      <c r="AH5858" s="16" t="str">
        <f>IF(AND(B5858="Premier League",E5858="Live"),_xlfn.XLOOKUP(_xlfn.TEXTJOIN(" vs ",,C5858:D5858),Calendar!G:G,Calendar!B:B),IF(AND(B5858="Premier League",E5858="Highlights"),_xlfn.XLOOKUP(H5858,Calendar!O:O,Calendar!N:N,,-1),""))</f>
        <v/>
      </c>
    </row>
    <row r="5859" spans="34:34" x14ac:dyDescent="0.35">
      <c r="AH5859" s="16" t="str">
        <f>IF(AND(B5859="Premier League",E5859="Live"),_xlfn.XLOOKUP(_xlfn.TEXTJOIN(" vs ",,C5859:D5859),Calendar!G:G,Calendar!B:B),IF(AND(B5859="Premier League",E5859="Highlights"),_xlfn.XLOOKUP(H5859,Calendar!O:O,Calendar!N:N,,-1),""))</f>
        <v/>
      </c>
    </row>
    <row r="5860" spans="34:34" x14ac:dyDescent="0.35">
      <c r="AH5860" s="16" t="str">
        <f>IF(AND(B5860="Premier League",E5860="Live"),_xlfn.XLOOKUP(_xlfn.TEXTJOIN(" vs ",,C5860:D5860),Calendar!G:G,Calendar!B:B),IF(AND(B5860="Premier League",E5860="Highlights"),_xlfn.XLOOKUP(H5860,Calendar!O:O,Calendar!N:N,,-1),""))</f>
        <v/>
      </c>
    </row>
    <row r="5861" spans="34:34" x14ac:dyDescent="0.35">
      <c r="AH5861" s="16" t="str">
        <f>IF(AND(B5861="Premier League",E5861="Live"),_xlfn.XLOOKUP(_xlfn.TEXTJOIN(" vs ",,C5861:D5861),Calendar!G:G,Calendar!B:B),IF(AND(B5861="Premier League",E5861="Highlights"),_xlfn.XLOOKUP(H5861,Calendar!O:O,Calendar!N:N,,-1),""))</f>
        <v/>
      </c>
    </row>
    <row r="5862" spans="34:34" x14ac:dyDescent="0.35">
      <c r="AH5862" s="16" t="str">
        <f>IF(AND(B5862="Premier League",E5862="Live"),_xlfn.XLOOKUP(_xlfn.TEXTJOIN(" vs ",,C5862:D5862),Calendar!G:G,Calendar!B:B),IF(AND(B5862="Premier League",E5862="Highlights"),_xlfn.XLOOKUP(H5862,Calendar!O:O,Calendar!N:N,,-1),""))</f>
        <v/>
      </c>
    </row>
    <row r="5863" spans="34:34" x14ac:dyDescent="0.35">
      <c r="AH5863" s="16" t="str">
        <f>IF(AND(B5863="Premier League",E5863="Live"),_xlfn.XLOOKUP(_xlfn.TEXTJOIN(" vs ",,C5863:D5863),Calendar!G:G,Calendar!B:B),IF(AND(B5863="Premier League",E5863="Highlights"),_xlfn.XLOOKUP(H5863,Calendar!O:O,Calendar!N:N,,-1),""))</f>
        <v/>
      </c>
    </row>
    <row r="5864" spans="34:34" x14ac:dyDescent="0.35">
      <c r="AH5864" s="16" t="str">
        <f>IF(AND(B5864="Premier League",E5864="Live"),_xlfn.XLOOKUP(_xlfn.TEXTJOIN(" vs ",,C5864:D5864),Calendar!G:G,Calendar!B:B),IF(AND(B5864="Premier League",E5864="Highlights"),_xlfn.XLOOKUP(H5864,Calendar!O:O,Calendar!N:N,,-1),""))</f>
        <v/>
      </c>
    </row>
    <row r="5865" spans="34:34" x14ac:dyDescent="0.35">
      <c r="AH5865" s="16" t="str">
        <f>IF(AND(B5865="Premier League",E5865="Live"),_xlfn.XLOOKUP(_xlfn.TEXTJOIN(" vs ",,C5865:D5865),Calendar!G:G,Calendar!B:B),IF(AND(B5865="Premier League",E5865="Highlights"),_xlfn.XLOOKUP(H5865,Calendar!O:O,Calendar!N:N,,-1),""))</f>
        <v/>
      </c>
    </row>
    <row r="5866" spans="34:34" x14ac:dyDescent="0.35">
      <c r="AH5866" s="16" t="str">
        <f>IF(AND(B5866="Premier League",E5866="Live"),_xlfn.XLOOKUP(_xlfn.TEXTJOIN(" vs ",,C5866:D5866),Calendar!G:G,Calendar!B:B),IF(AND(B5866="Premier League",E5866="Highlights"),_xlfn.XLOOKUP(H5866,Calendar!O:O,Calendar!N:N,,-1),""))</f>
        <v/>
      </c>
    </row>
    <row r="5867" spans="34:34" x14ac:dyDescent="0.35">
      <c r="AH5867" s="16" t="str">
        <f>IF(AND(B5867="Premier League",E5867="Live"),_xlfn.XLOOKUP(_xlfn.TEXTJOIN(" vs ",,C5867:D5867),Calendar!G:G,Calendar!B:B),IF(AND(B5867="Premier League",E5867="Highlights"),_xlfn.XLOOKUP(H5867,Calendar!O:O,Calendar!N:N,,-1),""))</f>
        <v/>
      </c>
    </row>
    <row r="5868" spans="34:34" x14ac:dyDescent="0.35">
      <c r="AH5868" s="16" t="str">
        <f>IF(AND(B5868="Premier League",E5868="Live"),_xlfn.XLOOKUP(_xlfn.TEXTJOIN(" vs ",,C5868:D5868),Calendar!G:G,Calendar!B:B),IF(AND(B5868="Premier League",E5868="Highlights"),_xlfn.XLOOKUP(H5868,Calendar!O:O,Calendar!N:N,,-1),""))</f>
        <v/>
      </c>
    </row>
    <row r="5869" spans="34:34" x14ac:dyDescent="0.35">
      <c r="AH5869" s="16" t="str">
        <f>IF(AND(B5869="Premier League",E5869="Live"),_xlfn.XLOOKUP(_xlfn.TEXTJOIN(" vs ",,C5869:D5869),Calendar!G:G,Calendar!B:B),IF(AND(B5869="Premier League",E5869="Highlights"),_xlfn.XLOOKUP(H5869,Calendar!O:O,Calendar!N:N,,-1),""))</f>
        <v/>
      </c>
    </row>
    <row r="5870" spans="34:34" x14ac:dyDescent="0.35">
      <c r="AH5870" s="16" t="str">
        <f>IF(AND(B5870="Premier League",E5870="Live"),_xlfn.XLOOKUP(_xlfn.TEXTJOIN(" vs ",,C5870:D5870),Calendar!G:G,Calendar!B:B),IF(AND(B5870="Premier League",E5870="Highlights"),_xlfn.XLOOKUP(H5870,Calendar!O:O,Calendar!N:N,,-1),""))</f>
        <v/>
      </c>
    </row>
    <row r="5871" spans="34:34" x14ac:dyDescent="0.35">
      <c r="AH5871" s="16" t="str">
        <f>IF(AND(B5871="Premier League",E5871="Live"),_xlfn.XLOOKUP(_xlfn.TEXTJOIN(" vs ",,C5871:D5871),Calendar!G:G,Calendar!B:B),IF(AND(B5871="Premier League",E5871="Highlights"),_xlfn.XLOOKUP(H5871,Calendar!O:O,Calendar!N:N,,-1),""))</f>
        <v/>
      </c>
    </row>
    <row r="5872" spans="34:34" x14ac:dyDescent="0.35">
      <c r="AH5872" s="16" t="str">
        <f>IF(AND(B5872="Premier League",E5872="Live"),_xlfn.XLOOKUP(_xlfn.TEXTJOIN(" vs ",,C5872:D5872),Calendar!G:G,Calendar!B:B),IF(AND(B5872="Premier League",E5872="Highlights"),_xlfn.XLOOKUP(H5872,Calendar!O:O,Calendar!N:N,,-1),""))</f>
        <v/>
      </c>
    </row>
    <row r="5873" spans="34:34" x14ac:dyDescent="0.35">
      <c r="AH5873" s="16" t="str">
        <f>IF(AND(B5873="Premier League",E5873="Live"),_xlfn.XLOOKUP(_xlfn.TEXTJOIN(" vs ",,C5873:D5873),Calendar!G:G,Calendar!B:B),IF(AND(B5873="Premier League",E5873="Highlights"),_xlfn.XLOOKUP(H5873,Calendar!O:O,Calendar!N:N,,-1),""))</f>
        <v/>
      </c>
    </row>
    <row r="5874" spans="34:34" x14ac:dyDescent="0.35">
      <c r="AH5874" s="16" t="str">
        <f>IF(AND(B5874="Premier League",E5874="Live"),_xlfn.XLOOKUP(_xlfn.TEXTJOIN(" vs ",,C5874:D5874),Calendar!G:G,Calendar!B:B),IF(AND(B5874="Premier League",E5874="Highlights"),_xlfn.XLOOKUP(H5874,Calendar!O:O,Calendar!N:N,,-1),""))</f>
        <v/>
      </c>
    </row>
    <row r="5875" spans="34:34" x14ac:dyDescent="0.35">
      <c r="AH5875" s="16" t="str">
        <f>IF(AND(B5875="Premier League",E5875="Live"),_xlfn.XLOOKUP(_xlfn.TEXTJOIN(" vs ",,C5875:D5875),Calendar!G:G,Calendar!B:B),IF(AND(B5875="Premier League",E5875="Highlights"),_xlfn.XLOOKUP(H5875,Calendar!O:O,Calendar!N:N,,-1),""))</f>
        <v/>
      </c>
    </row>
    <row r="5876" spans="34:34" x14ac:dyDescent="0.35">
      <c r="AH5876" s="16" t="str">
        <f>IF(AND(B5876="Premier League",E5876="Live"),_xlfn.XLOOKUP(_xlfn.TEXTJOIN(" vs ",,C5876:D5876),Calendar!G:G,Calendar!B:B),IF(AND(B5876="Premier League",E5876="Highlights"),_xlfn.XLOOKUP(H5876,Calendar!O:O,Calendar!N:N,,-1),""))</f>
        <v/>
      </c>
    </row>
    <row r="5877" spans="34:34" x14ac:dyDescent="0.35">
      <c r="AH5877" s="16" t="str">
        <f>IF(AND(B5877="Premier League",E5877="Live"),_xlfn.XLOOKUP(_xlfn.TEXTJOIN(" vs ",,C5877:D5877),Calendar!G:G,Calendar!B:B),IF(AND(B5877="Premier League",E5877="Highlights"),_xlfn.XLOOKUP(H5877,Calendar!O:O,Calendar!N:N,,-1),""))</f>
        <v/>
      </c>
    </row>
    <row r="5878" spans="34:34" x14ac:dyDescent="0.35">
      <c r="AH5878" s="16" t="str">
        <f>IF(AND(B5878="Premier League",E5878="Live"),_xlfn.XLOOKUP(_xlfn.TEXTJOIN(" vs ",,C5878:D5878),Calendar!G:G,Calendar!B:B),IF(AND(B5878="Premier League",E5878="Highlights"),_xlfn.XLOOKUP(H5878,Calendar!O:O,Calendar!N:N,,-1),""))</f>
        <v/>
      </c>
    </row>
    <row r="5879" spans="34:34" x14ac:dyDescent="0.35">
      <c r="AH5879" s="16" t="str">
        <f>IF(AND(B5879="Premier League",E5879="Live"),_xlfn.XLOOKUP(_xlfn.TEXTJOIN(" vs ",,C5879:D5879),Calendar!G:G,Calendar!B:B),IF(AND(B5879="Premier League",E5879="Highlights"),_xlfn.XLOOKUP(H5879,Calendar!O:O,Calendar!N:N,,-1),""))</f>
        <v/>
      </c>
    </row>
    <row r="5880" spans="34:34" x14ac:dyDescent="0.35">
      <c r="AH5880" s="16" t="str">
        <f>IF(AND(B5880="Premier League",E5880="Live"),_xlfn.XLOOKUP(_xlfn.TEXTJOIN(" vs ",,C5880:D5880),Calendar!G:G,Calendar!B:B),IF(AND(B5880="Premier League",E5880="Highlights"),_xlfn.XLOOKUP(H5880,Calendar!O:O,Calendar!N:N,,-1),""))</f>
        <v/>
      </c>
    </row>
    <row r="5881" spans="34:34" x14ac:dyDescent="0.35">
      <c r="AH5881" s="16" t="str">
        <f>IF(AND(B5881="Premier League",E5881="Live"),_xlfn.XLOOKUP(_xlfn.TEXTJOIN(" vs ",,C5881:D5881),Calendar!G:G,Calendar!B:B),IF(AND(B5881="Premier League",E5881="Highlights"),_xlfn.XLOOKUP(H5881,Calendar!O:O,Calendar!N:N,,-1),""))</f>
        <v/>
      </c>
    </row>
    <row r="5882" spans="34:34" x14ac:dyDescent="0.35">
      <c r="AH5882" s="16" t="str">
        <f>IF(AND(B5882="Premier League",E5882="Live"),_xlfn.XLOOKUP(_xlfn.TEXTJOIN(" vs ",,C5882:D5882),Calendar!G:G,Calendar!B:B),IF(AND(B5882="Premier League",E5882="Highlights"),_xlfn.XLOOKUP(H5882,Calendar!O:O,Calendar!N:N,,-1),""))</f>
        <v/>
      </c>
    </row>
    <row r="5883" spans="34:34" x14ac:dyDescent="0.35">
      <c r="AH5883" s="16" t="str">
        <f>IF(AND(B5883="Premier League",E5883="Live"),_xlfn.XLOOKUP(_xlfn.TEXTJOIN(" vs ",,C5883:D5883),Calendar!G:G,Calendar!B:B),IF(AND(B5883="Premier League",E5883="Highlights"),_xlfn.XLOOKUP(H5883,Calendar!O:O,Calendar!N:N,,-1),""))</f>
        <v/>
      </c>
    </row>
    <row r="5884" spans="34:34" x14ac:dyDescent="0.35">
      <c r="AH5884" s="16" t="str">
        <f>IF(AND(B5884="Premier League",E5884="Live"),_xlfn.XLOOKUP(_xlfn.TEXTJOIN(" vs ",,C5884:D5884),Calendar!G:G,Calendar!B:B),IF(AND(B5884="Premier League",E5884="Highlights"),_xlfn.XLOOKUP(H5884,Calendar!O:O,Calendar!N:N,,-1),""))</f>
        <v/>
      </c>
    </row>
    <row r="5885" spans="34:34" x14ac:dyDescent="0.35">
      <c r="AH5885" s="16" t="str">
        <f>IF(AND(B5885="Premier League",E5885="Live"),_xlfn.XLOOKUP(_xlfn.TEXTJOIN(" vs ",,C5885:D5885),Calendar!G:G,Calendar!B:B),IF(AND(B5885="Premier League",E5885="Highlights"),_xlfn.XLOOKUP(H5885,Calendar!O:O,Calendar!N:N,,-1),""))</f>
        <v/>
      </c>
    </row>
    <row r="5886" spans="34:34" x14ac:dyDescent="0.35">
      <c r="AH5886" s="16" t="str">
        <f>IF(AND(B5886="Premier League",E5886="Live"),_xlfn.XLOOKUP(_xlfn.TEXTJOIN(" vs ",,C5886:D5886),Calendar!G:G,Calendar!B:B),IF(AND(B5886="Premier League",E5886="Highlights"),_xlfn.XLOOKUP(H5886,Calendar!O:O,Calendar!N:N,,-1),""))</f>
        <v/>
      </c>
    </row>
    <row r="5887" spans="34:34" x14ac:dyDescent="0.35">
      <c r="AH5887" s="16" t="str">
        <f>IF(AND(B5887="Premier League",E5887="Live"),_xlfn.XLOOKUP(_xlfn.TEXTJOIN(" vs ",,C5887:D5887),Calendar!G:G,Calendar!B:B),IF(AND(B5887="Premier League",E5887="Highlights"),_xlfn.XLOOKUP(H5887,Calendar!O:O,Calendar!N:N,,-1),""))</f>
        <v/>
      </c>
    </row>
    <row r="5888" spans="34:34" x14ac:dyDescent="0.35">
      <c r="AH5888" s="16" t="str">
        <f>IF(AND(B5888="Premier League",E5888="Live"),_xlfn.XLOOKUP(_xlfn.TEXTJOIN(" vs ",,C5888:D5888),Calendar!G:G,Calendar!B:B),IF(AND(B5888="Premier League",E5888="Highlights"),_xlfn.XLOOKUP(H5888,Calendar!O:O,Calendar!N:N,,-1),""))</f>
        <v/>
      </c>
    </row>
    <row r="5889" spans="34:34" x14ac:dyDescent="0.35">
      <c r="AH5889" s="16" t="str">
        <f>IF(AND(B5889="Premier League",E5889="Live"),_xlfn.XLOOKUP(_xlfn.TEXTJOIN(" vs ",,C5889:D5889),Calendar!G:G,Calendar!B:B),IF(AND(B5889="Premier League",E5889="Highlights"),_xlfn.XLOOKUP(H5889,Calendar!O:O,Calendar!N:N,,-1),""))</f>
        <v/>
      </c>
    </row>
    <row r="5890" spans="34:34" x14ac:dyDescent="0.35">
      <c r="AH5890" s="16" t="str">
        <f>IF(AND(B5890="Premier League",E5890="Live"),_xlfn.XLOOKUP(_xlfn.TEXTJOIN(" vs ",,C5890:D5890),Calendar!G:G,Calendar!B:B),IF(AND(B5890="Premier League",E5890="Highlights"),_xlfn.XLOOKUP(H5890,Calendar!O:O,Calendar!N:N,,-1),""))</f>
        <v/>
      </c>
    </row>
    <row r="5891" spans="34:34" x14ac:dyDescent="0.35">
      <c r="AH5891" s="16" t="str">
        <f>IF(AND(B5891="Premier League",E5891="Live"),_xlfn.XLOOKUP(_xlfn.TEXTJOIN(" vs ",,C5891:D5891),Calendar!G:G,Calendar!B:B),IF(AND(B5891="Premier League",E5891="Highlights"),_xlfn.XLOOKUP(H5891,Calendar!O:O,Calendar!N:N,,-1),""))</f>
        <v/>
      </c>
    </row>
    <row r="5892" spans="34:34" x14ac:dyDescent="0.35">
      <c r="AH5892" s="16" t="str">
        <f>IF(AND(B5892="Premier League",E5892="Live"),_xlfn.XLOOKUP(_xlfn.TEXTJOIN(" vs ",,C5892:D5892),Calendar!G:G,Calendar!B:B),IF(AND(B5892="Premier League",E5892="Highlights"),_xlfn.XLOOKUP(H5892,Calendar!O:O,Calendar!N:N,,-1),""))</f>
        <v/>
      </c>
    </row>
    <row r="5893" spans="34:34" x14ac:dyDescent="0.35">
      <c r="AH5893" s="16" t="str">
        <f>IF(AND(B5893="Premier League",E5893="Live"),_xlfn.XLOOKUP(_xlfn.TEXTJOIN(" vs ",,C5893:D5893),Calendar!G:G,Calendar!B:B),IF(AND(B5893="Premier League",E5893="Highlights"),_xlfn.XLOOKUP(H5893,Calendar!O:O,Calendar!N:N,,-1),""))</f>
        <v/>
      </c>
    </row>
    <row r="5894" spans="34:34" x14ac:dyDescent="0.35">
      <c r="AH5894" s="16" t="str">
        <f>IF(AND(B5894="Premier League",E5894="Live"),_xlfn.XLOOKUP(_xlfn.TEXTJOIN(" vs ",,C5894:D5894),Calendar!G:G,Calendar!B:B),IF(AND(B5894="Premier League",E5894="Highlights"),_xlfn.XLOOKUP(H5894,Calendar!O:O,Calendar!N:N,,-1),""))</f>
        <v/>
      </c>
    </row>
    <row r="5895" spans="34:34" x14ac:dyDescent="0.35">
      <c r="AH5895" s="16" t="str">
        <f>IF(AND(B5895="Premier League",E5895="Live"),_xlfn.XLOOKUP(_xlfn.TEXTJOIN(" vs ",,C5895:D5895),Calendar!G:G,Calendar!B:B),IF(AND(B5895="Premier League",E5895="Highlights"),_xlfn.XLOOKUP(H5895,Calendar!O:O,Calendar!N:N,,-1),""))</f>
        <v/>
      </c>
    </row>
    <row r="5896" spans="34:34" x14ac:dyDescent="0.35">
      <c r="AH5896" s="16" t="str">
        <f>IF(AND(B5896="Premier League",E5896="Live"),_xlfn.XLOOKUP(_xlfn.TEXTJOIN(" vs ",,C5896:D5896),Calendar!G:G,Calendar!B:B),IF(AND(B5896="Premier League",E5896="Highlights"),_xlfn.XLOOKUP(H5896,Calendar!O:O,Calendar!N:N,,-1),""))</f>
        <v/>
      </c>
    </row>
    <row r="5897" spans="34:34" x14ac:dyDescent="0.35">
      <c r="AH5897" s="16" t="str">
        <f>IF(AND(B5897="Premier League",E5897="Live"),_xlfn.XLOOKUP(_xlfn.TEXTJOIN(" vs ",,C5897:D5897),Calendar!G:G,Calendar!B:B),IF(AND(B5897="Premier League",E5897="Highlights"),_xlfn.XLOOKUP(H5897,Calendar!O:O,Calendar!N:N,,-1),""))</f>
        <v/>
      </c>
    </row>
    <row r="5898" spans="34:34" x14ac:dyDescent="0.35">
      <c r="AH5898" s="16" t="str">
        <f>IF(AND(B5898="Premier League",E5898="Live"),_xlfn.XLOOKUP(_xlfn.TEXTJOIN(" vs ",,C5898:D5898),Calendar!G:G,Calendar!B:B),IF(AND(B5898="Premier League",E5898="Highlights"),_xlfn.XLOOKUP(H5898,Calendar!O:O,Calendar!N:N,,-1),""))</f>
        <v/>
      </c>
    </row>
    <row r="5899" spans="34:34" x14ac:dyDescent="0.35">
      <c r="AH5899" s="16" t="str">
        <f>IF(AND(B5899="Premier League",E5899="Live"),_xlfn.XLOOKUP(_xlfn.TEXTJOIN(" vs ",,C5899:D5899),Calendar!G:G,Calendar!B:B),IF(AND(B5899="Premier League",E5899="Highlights"),_xlfn.XLOOKUP(H5899,Calendar!O:O,Calendar!N:N,,-1),""))</f>
        <v/>
      </c>
    </row>
    <row r="5900" spans="34:34" x14ac:dyDescent="0.35">
      <c r="AH5900" s="16" t="str">
        <f>IF(AND(B5900="Premier League",E5900="Live"),_xlfn.XLOOKUP(_xlfn.TEXTJOIN(" vs ",,C5900:D5900),Calendar!G:G,Calendar!B:B),IF(AND(B5900="Premier League",E5900="Highlights"),_xlfn.XLOOKUP(H5900,Calendar!O:O,Calendar!N:N,,-1),""))</f>
        <v/>
      </c>
    </row>
    <row r="5901" spans="34:34" x14ac:dyDescent="0.35">
      <c r="AH5901" s="16" t="str">
        <f>IF(AND(B5901="Premier League",E5901="Live"),_xlfn.XLOOKUP(_xlfn.TEXTJOIN(" vs ",,C5901:D5901),Calendar!G:G,Calendar!B:B),IF(AND(B5901="Premier League",E5901="Highlights"),_xlfn.XLOOKUP(H5901,Calendar!O:O,Calendar!N:N,,-1),""))</f>
        <v/>
      </c>
    </row>
    <row r="5902" spans="34:34" x14ac:dyDescent="0.35">
      <c r="AH5902" s="16" t="str">
        <f>IF(AND(B5902="Premier League",E5902="Live"),_xlfn.XLOOKUP(_xlfn.TEXTJOIN(" vs ",,C5902:D5902),Calendar!G:G,Calendar!B:B),IF(AND(B5902="Premier League",E5902="Highlights"),_xlfn.XLOOKUP(H5902,Calendar!O:O,Calendar!N:N,,-1),""))</f>
        <v/>
      </c>
    </row>
    <row r="5903" spans="34:34" x14ac:dyDescent="0.35">
      <c r="AH5903" s="16" t="str">
        <f>IF(AND(B5903="Premier League",E5903="Live"),_xlfn.XLOOKUP(_xlfn.TEXTJOIN(" vs ",,C5903:D5903),Calendar!G:G,Calendar!B:B),IF(AND(B5903="Premier League",E5903="Highlights"),_xlfn.XLOOKUP(H5903,Calendar!O:O,Calendar!N:N,,-1),""))</f>
        <v/>
      </c>
    </row>
    <row r="5904" spans="34:34" x14ac:dyDescent="0.35">
      <c r="AH5904" s="16" t="str">
        <f>IF(AND(B5904="Premier League",E5904="Live"),_xlfn.XLOOKUP(_xlfn.TEXTJOIN(" vs ",,C5904:D5904),Calendar!G:G,Calendar!B:B),IF(AND(B5904="Premier League",E5904="Highlights"),_xlfn.XLOOKUP(H5904,Calendar!O:O,Calendar!N:N,,-1),""))</f>
        <v/>
      </c>
    </row>
    <row r="5905" spans="34:34" x14ac:dyDescent="0.35">
      <c r="AH5905" s="16" t="str">
        <f>IF(AND(B5905="Premier League",E5905="Live"),_xlfn.XLOOKUP(_xlfn.TEXTJOIN(" vs ",,C5905:D5905),Calendar!G:G,Calendar!B:B),IF(AND(B5905="Premier League",E5905="Highlights"),_xlfn.XLOOKUP(H5905,Calendar!O:O,Calendar!N:N,,-1),""))</f>
        <v/>
      </c>
    </row>
    <row r="5906" spans="34:34" x14ac:dyDescent="0.35">
      <c r="AH5906" s="16" t="str">
        <f>IF(AND(B5906="Premier League",E5906="Live"),_xlfn.XLOOKUP(_xlfn.TEXTJOIN(" vs ",,C5906:D5906),Calendar!G:G,Calendar!B:B),IF(AND(B5906="Premier League",E5906="Highlights"),_xlfn.XLOOKUP(H5906,Calendar!O:O,Calendar!N:N,,-1),""))</f>
        <v/>
      </c>
    </row>
    <row r="5907" spans="34:34" x14ac:dyDescent="0.35">
      <c r="AH5907" s="16" t="str">
        <f>IF(AND(B5907="Premier League",E5907="Live"),_xlfn.XLOOKUP(_xlfn.TEXTJOIN(" vs ",,C5907:D5907),Calendar!G:G,Calendar!B:B),IF(AND(B5907="Premier League",E5907="Highlights"),_xlfn.XLOOKUP(H5907,Calendar!O:O,Calendar!N:N,,-1),""))</f>
        <v/>
      </c>
    </row>
    <row r="5908" spans="34:34" x14ac:dyDescent="0.35">
      <c r="AH5908" s="16" t="str">
        <f>IF(AND(B5908="Premier League",E5908="Live"),_xlfn.XLOOKUP(_xlfn.TEXTJOIN(" vs ",,C5908:D5908),Calendar!G:G,Calendar!B:B),IF(AND(B5908="Premier League",E5908="Highlights"),_xlfn.XLOOKUP(H5908,Calendar!O:O,Calendar!N:N,,-1),""))</f>
        <v/>
      </c>
    </row>
    <row r="5909" spans="34:34" x14ac:dyDescent="0.35">
      <c r="AH5909" s="16" t="str">
        <f>IF(AND(B5909="Premier League",E5909="Live"),_xlfn.XLOOKUP(_xlfn.TEXTJOIN(" vs ",,C5909:D5909),Calendar!G:G,Calendar!B:B),IF(AND(B5909="Premier League",E5909="Highlights"),_xlfn.XLOOKUP(H5909,Calendar!O:O,Calendar!N:N,,-1),""))</f>
        <v/>
      </c>
    </row>
    <row r="5910" spans="34:34" x14ac:dyDescent="0.35">
      <c r="AH5910" s="16" t="str">
        <f>IF(AND(B5910="Premier League",E5910="Live"),_xlfn.XLOOKUP(_xlfn.TEXTJOIN(" vs ",,C5910:D5910),Calendar!G:G,Calendar!B:B),IF(AND(B5910="Premier League",E5910="Highlights"),_xlfn.XLOOKUP(H5910,Calendar!O:O,Calendar!N:N,,-1),""))</f>
        <v/>
      </c>
    </row>
    <row r="5911" spans="34:34" x14ac:dyDescent="0.35">
      <c r="AH5911" s="16" t="str">
        <f>IF(AND(B5911="Premier League",E5911="Live"),_xlfn.XLOOKUP(_xlfn.TEXTJOIN(" vs ",,C5911:D5911),Calendar!G:G,Calendar!B:B),IF(AND(B5911="Premier League",E5911="Highlights"),_xlfn.XLOOKUP(H5911,Calendar!O:O,Calendar!N:N,,-1),""))</f>
        <v/>
      </c>
    </row>
    <row r="5912" spans="34:34" x14ac:dyDescent="0.35">
      <c r="AH5912" s="16" t="str">
        <f>IF(AND(B5912="Premier League",E5912="Live"),_xlfn.XLOOKUP(_xlfn.TEXTJOIN(" vs ",,C5912:D5912),Calendar!G:G,Calendar!B:B),IF(AND(B5912="Premier League",E5912="Highlights"),_xlfn.XLOOKUP(H5912,Calendar!O:O,Calendar!N:N,,-1),""))</f>
        <v/>
      </c>
    </row>
    <row r="5913" spans="34:34" x14ac:dyDescent="0.35">
      <c r="AH5913" s="16" t="str">
        <f>IF(AND(B5913="Premier League",E5913="Live"),_xlfn.XLOOKUP(_xlfn.TEXTJOIN(" vs ",,C5913:D5913),Calendar!G:G,Calendar!B:B),IF(AND(B5913="Premier League",E5913="Highlights"),_xlfn.XLOOKUP(H5913,Calendar!O:O,Calendar!N:N,,-1),""))</f>
        <v/>
      </c>
    </row>
    <row r="5914" spans="34:34" x14ac:dyDescent="0.35">
      <c r="AH5914" s="16" t="str">
        <f>IF(AND(B5914="Premier League",E5914="Live"),_xlfn.XLOOKUP(_xlfn.TEXTJOIN(" vs ",,C5914:D5914),Calendar!G:G,Calendar!B:B),IF(AND(B5914="Premier League",E5914="Highlights"),_xlfn.XLOOKUP(H5914,Calendar!O:O,Calendar!N:N,,-1),""))</f>
        <v/>
      </c>
    </row>
    <row r="5915" spans="34:34" x14ac:dyDescent="0.35">
      <c r="AH5915" s="16" t="str">
        <f>IF(AND(B5915="Premier League",E5915="Live"),_xlfn.XLOOKUP(_xlfn.TEXTJOIN(" vs ",,C5915:D5915),Calendar!G:G,Calendar!B:B),IF(AND(B5915="Premier League",E5915="Highlights"),_xlfn.XLOOKUP(H5915,Calendar!O:O,Calendar!N:N,,-1),""))</f>
        <v/>
      </c>
    </row>
    <row r="5916" spans="34:34" x14ac:dyDescent="0.35">
      <c r="AH5916" s="16" t="str">
        <f>IF(AND(B5916="Premier League",E5916="Live"),_xlfn.XLOOKUP(_xlfn.TEXTJOIN(" vs ",,C5916:D5916),Calendar!G:G,Calendar!B:B),IF(AND(B5916="Premier League",E5916="Highlights"),_xlfn.XLOOKUP(H5916,Calendar!O:O,Calendar!N:N,,-1),""))</f>
        <v/>
      </c>
    </row>
    <row r="5917" spans="34:34" x14ac:dyDescent="0.35">
      <c r="AH5917" s="16" t="str">
        <f>IF(AND(B5917="Premier League",E5917="Live"),_xlfn.XLOOKUP(_xlfn.TEXTJOIN(" vs ",,C5917:D5917),Calendar!G:G,Calendar!B:B),IF(AND(B5917="Premier League",E5917="Highlights"),_xlfn.XLOOKUP(H5917,Calendar!O:O,Calendar!N:N,,-1),""))</f>
        <v/>
      </c>
    </row>
    <row r="5918" spans="34:34" x14ac:dyDescent="0.35">
      <c r="AH5918" s="16" t="str">
        <f>IF(AND(B5918="Premier League",E5918="Live"),_xlfn.XLOOKUP(_xlfn.TEXTJOIN(" vs ",,C5918:D5918),Calendar!G:G,Calendar!B:B),IF(AND(B5918="Premier League",E5918="Highlights"),_xlfn.XLOOKUP(H5918,Calendar!O:O,Calendar!N:N,,-1),""))</f>
        <v/>
      </c>
    </row>
    <row r="5919" spans="34:34" x14ac:dyDescent="0.35">
      <c r="AH5919" s="16" t="str">
        <f>IF(AND(B5919="Premier League",E5919="Live"),_xlfn.XLOOKUP(_xlfn.TEXTJOIN(" vs ",,C5919:D5919),Calendar!G:G,Calendar!B:B),IF(AND(B5919="Premier League",E5919="Highlights"),_xlfn.XLOOKUP(H5919,Calendar!O:O,Calendar!N:N,,-1),""))</f>
        <v/>
      </c>
    </row>
    <row r="5920" spans="34:34" x14ac:dyDescent="0.35">
      <c r="AH5920" s="16" t="str">
        <f>IF(AND(B5920="Premier League",E5920="Live"),_xlfn.XLOOKUP(_xlfn.TEXTJOIN(" vs ",,C5920:D5920),Calendar!G:G,Calendar!B:B),IF(AND(B5920="Premier League",E5920="Highlights"),_xlfn.XLOOKUP(H5920,Calendar!O:O,Calendar!N:N,,-1),""))</f>
        <v/>
      </c>
    </row>
    <row r="5921" spans="34:34" x14ac:dyDescent="0.35">
      <c r="AH5921" s="16" t="str">
        <f>IF(AND(B5921="Premier League",E5921="Live"),_xlfn.XLOOKUP(_xlfn.TEXTJOIN(" vs ",,C5921:D5921),Calendar!G:G,Calendar!B:B),IF(AND(B5921="Premier League",E5921="Highlights"),_xlfn.XLOOKUP(H5921,Calendar!O:O,Calendar!N:N,,-1),""))</f>
        <v/>
      </c>
    </row>
    <row r="5922" spans="34:34" x14ac:dyDescent="0.35">
      <c r="AH5922" s="16" t="str">
        <f>IF(AND(B5922="Premier League",E5922="Live"),_xlfn.XLOOKUP(_xlfn.TEXTJOIN(" vs ",,C5922:D5922),Calendar!G:G,Calendar!B:B),IF(AND(B5922="Premier League",E5922="Highlights"),_xlfn.XLOOKUP(H5922,Calendar!O:O,Calendar!N:N,,-1),""))</f>
        <v/>
      </c>
    </row>
    <row r="5923" spans="34:34" x14ac:dyDescent="0.35">
      <c r="AH5923" s="16" t="str">
        <f>IF(AND(B5923="Premier League",E5923="Live"),_xlfn.XLOOKUP(_xlfn.TEXTJOIN(" vs ",,C5923:D5923),Calendar!G:G,Calendar!B:B),IF(AND(B5923="Premier League",E5923="Highlights"),_xlfn.XLOOKUP(H5923,Calendar!O:O,Calendar!N:N,,-1),""))</f>
        <v/>
      </c>
    </row>
    <row r="5924" spans="34:34" x14ac:dyDescent="0.35">
      <c r="AH5924" s="16" t="str">
        <f>IF(AND(B5924="Premier League",E5924="Live"),_xlfn.XLOOKUP(_xlfn.TEXTJOIN(" vs ",,C5924:D5924),Calendar!G:G,Calendar!B:B),IF(AND(B5924="Premier League",E5924="Highlights"),_xlfn.XLOOKUP(H5924,Calendar!O:O,Calendar!N:N,,-1),""))</f>
        <v/>
      </c>
    </row>
    <row r="5925" spans="34:34" x14ac:dyDescent="0.35">
      <c r="AH5925" s="16" t="str">
        <f>IF(AND(B5925="Premier League",E5925="Live"),_xlfn.XLOOKUP(_xlfn.TEXTJOIN(" vs ",,C5925:D5925),Calendar!G:G,Calendar!B:B),IF(AND(B5925="Premier League",E5925="Highlights"),_xlfn.XLOOKUP(H5925,Calendar!O:O,Calendar!N:N,,-1),""))</f>
        <v/>
      </c>
    </row>
    <row r="5926" spans="34:34" x14ac:dyDescent="0.35">
      <c r="AH5926" s="16" t="str">
        <f>IF(AND(B5926="Premier League",E5926="Live"),_xlfn.XLOOKUP(_xlfn.TEXTJOIN(" vs ",,C5926:D5926),Calendar!G:G,Calendar!B:B),IF(AND(B5926="Premier League",E5926="Highlights"),_xlfn.XLOOKUP(H5926,Calendar!O:O,Calendar!N:N,,-1),""))</f>
        <v/>
      </c>
    </row>
    <row r="5927" spans="34:34" x14ac:dyDescent="0.35">
      <c r="AH5927" s="16" t="str">
        <f>IF(AND(B5927="Premier League",E5927="Live"),_xlfn.XLOOKUP(_xlfn.TEXTJOIN(" vs ",,C5927:D5927),Calendar!G:G,Calendar!B:B),IF(AND(B5927="Premier League",E5927="Highlights"),_xlfn.XLOOKUP(H5927,Calendar!O:O,Calendar!N:N,,-1),""))</f>
        <v/>
      </c>
    </row>
    <row r="5928" spans="34:34" x14ac:dyDescent="0.35">
      <c r="AH5928" s="16" t="str">
        <f>IF(AND(B5928="Premier League",E5928="Live"),_xlfn.XLOOKUP(_xlfn.TEXTJOIN(" vs ",,C5928:D5928),Calendar!G:G,Calendar!B:B),IF(AND(B5928="Premier League",E5928="Highlights"),_xlfn.XLOOKUP(H5928,Calendar!O:O,Calendar!N:N,,-1),""))</f>
        <v/>
      </c>
    </row>
    <row r="5929" spans="34:34" x14ac:dyDescent="0.35">
      <c r="AH5929" s="16" t="str">
        <f>IF(AND(B5929="Premier League",E5929="Live"),_xlfn.XLOOKUP(_xlfn.TEXTJOIN(" vs ",,C5929:D5929),Calendar!G:G,Calendar!B:B),IF(AND(B5929="Premier League",E5929="Highlights"),_xlfn.XLOOKUP(H5929,Calendar!O:O,Calendar!N:N,,-1),""))</f>
        <v/>
      </c>
    </row>
    <row r="5930" spans="34:34" x14ac:dyDescent="0.35">
      <c r="AH5930" s="16" t="str">
        <f>IF(AND(B5930="Premier League",E5930="Live"),_xlfn.XLOOKUP(_xlfn.TEXTJOIN(" vs ",,C5930:D5930),Calendar!G:G,Calendar!B:B),IF(AND(B5930="Premier League",E5930="Highlights"),_xlfn.XLOOKUP(H5930,Calendar!O:O,Calendar!N:N,,-1),""))</f>
        <v/>
      </c>
    </row>
    <row r="5931" spans="34:34" x14ac:dyDescent="0.35">
      <c r="AH5931" s="16" t="str">
        <f>IF(AND(B5931="Premier League",E5931="Live"),_xlfn.XLOOKUP(_xlfn.TEXTJOIN(" vs ",,C5931:D5931),Calendar!G:G,Calendar!B:B),IF(AND(B5931="Premier League",E5931="Highlights"),_xlfn.XLOOKUP(H5931,Calendar!O:O,Calendar!N:N,,-1),""))</f>
        <v/>
      </c>
    </row>
    <row r="5932" spans="34:34" x14ac:dyDescent="0.35">
      <c r="AH5932" s="16" t="str">
        <f>IF(AND(B5932="Premier League",E5932="Live"),_xlfn.XLOOKUP(_xlfn.TEXTJOIN(" vs ",,C5932:D5932),Calendar!G:G,Calendar!B:B),IF(AND(B5932="Premier League",E5932="Highlights"),_xlfn.XLOOKUP(H5932,Calendar!O:O,Calendar!N:N,,-1),""))</f>
        <v/>
      </c>
    </row>
    <row r="5933" spans="34:34" x14ac:dyDescent="0.35">
      <c r="AH5933" s="16" t="str">
        <f>IF(AND(B5933="Premier League",E5933="Live"),_xlfn.XLOOKUP(_xlfn.TEXTJOIN(" vs ",,C5933:D5933),Calendar!G:G,Calendar!B:B),IF(AND(B5933="Premier League",E5933="Highlights"),_xlfn.XLOOKUP(H5933,Calendar!O:O,Calendar!N:N,,-1),""))</f>
        <v/>
      </c>
    </row>
    <row r="5934" spans="34:34" x14ac:dyDescent="0.35">
      <c r="AH5934" s="16" t="str">
        <f>IF(AND(B5934="Premier League",E5934="Live"),_xlfn.XLOOKUP(_xlfn.TEXTJOIN(" vs ",,C5934:D5934),Calendar!G:G,Calendar!B:B),IF(AND(B5934="Premier League",E5934="Highlights"),_xlfn.XLOOKUP(H5934,Calendar!O:O,Calendar!N:N,,-1),""))</f>
        <v/>
      </c>
    </row>
    <row r="5935" spans="34:34" x14ac:dyDescent="0.35">
      <c r="AH5935" s="16" t="str">
        <f>IF(AND(B5935="Premier League",E5935="Live"),_xlfn.XLOOKUP(_xlfn.TEXTJOIN(" vs ",,C5935:D5935),Calendar!G:G,Calendar!B:B),IF(AND(B5935="Premier League",E5935="Highlights"),_xlfn.XLOOKUP(H5935,Calendar!O:O,Calendar!N:N,,-1),""))</f>
        <v/>
      </c>
    </row>
    <row r="5936" spans="34:34" x14ac:dyDescent="0.35">
      <c r="AH5936" s="16" t="str">
        <f>IF(AND(B5936="Premier League",E5936="Live"),_xlfn.XLOOKUP(_xlfn.TEXTJOIN(" vs ",,C5936:D5936),Calendar!G:G,Calendar!B:B),IF(AND(B5936="Premier League",E5936="Highlights"),_xlfn.XLOOKUP(H5936,Calendar!O:O,Calendar!N:N,,-1),""))</f>
        <v/>
      </c>
    </row>
    <row r="5937" spans="34:34" x14ac:dyDescent="0.35">
      <c r="AH5937" s="16" t="str">
        <f>IF(AND(B5937="Premier League",E5937="Live"),_xlfn.XLOOKUP(_xlfn.TEXTJOIN(" vs ",,C5937:D5937),Calendar!G:G,Calendar!B:B),IF(AND(B5937="Premier League",E5937="Highlights"),_xlfn.XLOOKUP(H5937,Calendar!O:O,Calendar!N:N,,-1),""))</f>
        <v/>
      </c>
    </row>
    <row r="5938" spans="34:34" x14ac:dyDescent="0.35">
      <c r="AH5938" s="16" t="str">
        <f>IF(AND(B5938="Premier League",E5938="Live"),_xlfn.XLOOKUP(_xlfn.TEXTJOIN(" vs ",,C5938:D5938),Calendar!G:G,Calendar!B:B),IF(AND(B5938="Premier League",E5938="Highlights"),_xlfn.XLOOKUP(H5938,Calendar!O:O,Calendar!N:N,,-1),""))</f>
        <v/>
      </c>
    </row>
    <row r="5939" spans="34:34" x14ac:dyDescent="0.35">
      <c r="AH5939" s="16" t="str">
        <f>IF(AND(B5939="Premier League",E5939="Live"),_xlfn.XLOOKUP(_xlfn.TEXTJOIN(" vs ",,C5939:D5939),Calendar!G:G,Calendar!B:B),IF(AND(B5939="Premier League",E5939="Highlights"),_xlfn.XLOOKUP(H5939,Calendar!O:O,Calendar!N:N,,-1),""))</f>
        <v/>
      </c>
    </row>
    <row r="5940" spans="34:34" x14ac:dyDescent="0.35">
      <c r="AH5940" s="16" t="str">
        <f>IF(AND(B5940="Premier League",E5940="Live"),_xlfn.XLOOKUP(_xlfn.TEXTJOIN(" vs ",,C5940:D5940),Calendar!G:G,Calendar!B:B),IF(AND(B5940="Premier League",E5940="Highlights"),_xlfn.XLOOKUP(H5940,Calendar!O:O,Calendar!N:N,,-1),""))</f>
        <v/>
      </c>
    </row>
    <row r="5941" spans="34:34" x14ac:dyDescent="0.35">
      <c r="AH5941" s="16" t="str">
        <f>IF(AND(B5941="Premier League",E5941="Live"),_xlfn.XLOOKUP(_xlfn.TEXTJOIN(" vs ",,C5941:D5941),Calendar!G:G,Calendar!B:B),IF(AND(B5941="Premier League",E5941="Highlights"),_xlfn.XLOOKUP(H5941,Calendar!O:O,Calendar!N:N,,-1),""))</f>
        <v/>
      </c>
    </row>
    <row r="5942" spans="34:34" x14ac:dyDescent="0.35">
      <c r="AH5942" s="16" t="str">
        <f>IF(AND(B5942="Premier League",E5942="Live"),_xlfn.XLOOKUP(_xlfn.TEXTJOIN(" vs ",,C5942:D5942),Calendar!G:G,Calendar!B:B),IF(AND(B5942="Premier League",E5942="Highlights"),_xlfn.XLOOKUP(H5942,Calendar!O:O,Calendar!N:N,,-1),""))</f>
        <v/>
      </c>
    </row>
    <row r="5943" spans="34:34" x14ac:dyDescent="0.35">
      <c r="AH5943" s="16" t="str">
        <f>IF(AND(B5943="Premier League",E5943="Live"),_xlfn.XLOOKUP(_xlfn.TEXTJOIN(" vs ",,C5943:D5943),Calendar!G:G,Calendar!B:B),IF(AND(B5943="Premier League",E5943="Highlights"),_xlfn.XLOOKUP(H5943,Calendar!O:O,Calendar!N:N,,-1),""))</f>
        <v/>
      </c>
    </row>
    <row r="5944" spans="34:34" x14ac:dyDescent="0.35">
      <c r="AH5944" s="16" t="str">
        <f>IF(AND(B5944="Premier League",E5944="Live"),_xlfn.XLOOKUP(_xlfn.TEXTJOIN(" vs ",,C5944:D5944),Calendar!G:G,Calendar!B:B),IF(AND(B5944="Premier League",E5944="Highlights"),_xlfn.XLOOKUP(H5944,Calendar!O:O,Calendar!N:N,,-1),""))</f>
        <v/>
      </c>
    </row>
    <row r="5945" spans="34:34" x14ac:dyDescent="0.35">
      <c r="AH5945" s="16" t="str">
        <f>IF(AND(B5945="Premier League",E5945="Live"),_xlfn.XLOOKUP(_xlfn.TEXTJOIN(" vs ",,C5945:D5945),Calendar!G:G,Calendar!B:B),IF(AND(B5945="Premier League",E5945="Highlights"),_xlfn.XLOOKUP(H5945,Calendar!O:O,Calendar!N:N,,-1),""))</f>
        <v/>
      </c>
    </row>
    <row r="5946" spans="34:34" x14ac:dyDescent="0.35">
      <c r="AH5946" s="16" t="str">
        <f>IF(AND(B5946="Premier League",E5946="Live"),_xlfn.XLOOKUP(_xlfn.TEXTJOIN(" vs ",,C5946:D5946),Calendar!G:G,Calendar!B:B),IF(AND(B5946="Premier League",E5946="Highlights"),_xlfn.XLOOKUP(H5946,Calendar!O:O,Calendar!N:N,,-1),""))</f>
        <v/>
      </c>
    </row>
    <row r="5947" spans="34:34" x14ac:dyDescent="0.35">
      <c r="AH5947" s="16" t="str">
        <f>IF(AND(B5947="Premier League",E5947="Live"),_xlfn.XLOOKUP(_xlfn.TEXTJOIN(" vs ",,C5947:D5947),Calendar!G:G,Calendar!B:B),IF(AND(B5947="Premier League",E5947="Highlights"),_xlfn.XLOOKUP(H5947,Calendar!O:O,Calendar!N:N,,-1),""))</f>
        <v/>
      </c>
    </row>
    <row r="5948" spans="34:34" x14ac:dyDescent="0.35">
      <c r="AH5948" s="16" t="str">
        <f>IF(AND(B5948="Premier League",E5948="Live"),_xlfn.XLOOKUP(_xlfn.TEXTJOIN(" vs ",,C5948:D5948),Calendar!G:G,Calendar!B:B),IF(AND(B5948="Premier League",E5948="Highlights"),_xlfn.XLOOKUP(H5948,Calendar!O:O,Calendar!N:N,,-1),""))</f>
        <v/>
      </c>
    </row>
    <row r="5949" spans="34:34" x14ac:dyDescent="0.35">
      <c r="AH5949" s="16" t="str">
        <f>IF(AND(B5949="Premier League",E5949="Live"),_xlfn.XLOOKUP(_xlfn.TEXTJOIN(" vs ",,C5949:D5949),Calendar!G:G,Calendar!B:B),IF(AND(B5949="Premier League",E5949="Highlights"),_xlfn.XLOOKUP(H5949,Calendar!O:O,Calendar!N:N,,-1),""))</f>
        <v/>
      </c>
    </row>
    <row r="5950" spans="34:34" x14ac:dyDescent="0.35">
      <c r="AH5950" s="16" t="str">
        <f>IF(AND(B5950="Premier League",E5950="Live"),_xlfn.XLOOKUP(_xlfn.TEXTJOIN(" vs ",,C5950:D5950),Calendar!G:G,Calendar!B:B),IF(AND(B5950="Premier League",E5950="Highlights"),_xlfn.XLOOKUP(H5950,Calendar!O:O,Calendar!N:N,,-1),""))</f>
        <v/>
      </c>
    </row>
    <row r="5951" spans="34:34" x14ac:dyDescent="0.35">
      <c r="AH5951" s="16" t="str">
        <f>IF(AND(B5951="Premier League",E5951="Live"),_xlfn.XLOOKUP(_xlfn.TEXTJOIN(" vs ",,C5951:D5951),Calendar!G:G,Calendar!B:B),IF(AND(B5951="Premier League",E5951="Highlights"),_xlfn.XLOOKUP(H5951,Calendar!O:O,Calendar!N:N,,-1),""))</f>
        <v/>
      </c>
    </row>
    <row r="5952" spans="34:34" x14ac:dyDescent="0.35">
      <c r="AH5952" s="16" t="str">
        <f>IF(AND(B5952="Premier League",E5952="Live"),_xlfn.XLOOKUP(_xlfn.TEXTJOIN(" vs ",,C5952:D5952),Calendar!G:G,Calendar!B:B),IF(AND(B5952="Premier League",E5952="Highlights"),_xlfn.XLOOKUP(H5952,Calendar!O:O,Calendar!N:N,,-1),""))</f>
        <v/>
      </c>
    </row>
    <row r="5953" spans="34:34" x14ac:dyDescent="0.35">
      <c r="AH5953" s="16" t="str">
        <f>IF(AND(B5953="Premier League",E5953="Live"),_xlfn.XLOOKUP(_xlfn.TEXTJOIN(" vs ",,C5953:D5953),Calendar!G:G,Calendar!B:B),IF(AND(B5953="Premier League",E5953="Highlights"),_xlfn.XLOOKUP(H5953,Calendar!O:O,Calendar!N:N,,-1),""))</f>
        <v/>
      </c>
    </row>
    <row r="5954" spans="34:34" x14ac:dyDescent="0.35">
      <c r="AH5954" s="16" t="str">
        <f>IF(AND(B5954="Premier League",E5954="Live"),_xlfn.XLOOKUP(_xlfn.TEXTJOIN(" vs ",,C5954:D5954),Calendar!G:G,Calendar!B:B),IF(AND(B5954="Premier League",E5954="Highlights"),_xlfn.XLOOKUP(H5954,Calendar!O:O,Calendar!N:N,,-1),""))</f>
        <v/>
      </c>
    </row>
    <row r="5955" spans="34:34" x14ac:dyDescent="0.35">
      <c r="AH5955" s="16" t="str">
        <f>IF(AND(B5955="Premier League",E5955="Live"),_xlfn.XLOOKUP(_xlfn.TEXTJOIN(" vs ",,C5955:D5955),Calendar!G:G,Calendar!B:B),IF(AND(B5955="Premier League",E5955="Highlights"),_xlfn.XLOOKUP(H5955,Calendar!O:O,Calendar!N:N,,-1),""))</f>
        <v/>
      </c>
    </row>
    <row r="5956" spans="34:34" x14ac:dyDescent="0.35">
      <c r="AH5956" s="16" t="str">
        <f>IF(AND(B5956="Premier League",E5956="Live"),_xlfn.XLOOKUP(_xlfn.TEXTJOIN(" vs ",,C5956:D5956),Calendar!G:G,Calendar!B:B),IF(AND(B5956="Premier League",E5956="Highlights"),_xlfn.XLOOKUP(H5956,Calendar!O:O,Calendar!N:N,,-1),""))</f>
        <v/>
      </c>
    </row>
    <row r="5957" spans="34:34" x14ac:dyDescent="0.35">
      <c r="AH5957" s="16" t="str">
        <f>IF(AND(B5957="Premier League",E5957="Live"),_xlfn.XLOOKUP(_xlfn.TEXTJOIN(" vs ",,C5957:D5957),Calendar!G:G,Calendar!B:B),IF(AND(B5957="Premier League",E5957="Highlights"),_xlfn.XLOOKUP(H5957,Calendar!O:O,Calendar!N:N,,-1),""))</f>
        <v/>
      </c>
    </row>
    <row r="5958" spans="34:34" x14ac:dyDescent="0.35">
      <c r="AH5958" s="16" t="str">
        <f>IF(AND(B5958="Premier League",E5958="Live"),_xlfn.XLOOKUP(_xlfn.TEXTJOIN(" vs ",,C5958:D5958),Calendar!G:G,Calendar!B:B),IF(AND(B5958="Premier League",E5958="Highlights"),_xlfn.XLOOKUP(H5958,Calendar!O:O,Calendar!N:N,,-1),""))</f>
        <v/>
      </c>
    </row>
    <row r="5959" spans="34:34" x14ac:dyDescent="0.35">
      <c r="AH5959" s="16" t="str">
        <f>IF(AND(B5959="Premier League",E5959="Live"),_xlfn.XLOOKUP(_xlfn.TEXTJOIN(" vs ",,C5959:D5959),Calendar!G:G,Calendar!B:B),IF(AND(B5959="Premier League",E5959="Highlights"),_xlfn.XLOOKUP(H5959,Calendar!O:O,Calendar!N:N,,-1),""))</f>
        <v/>
      </c>
    </row>
    <row r="5960" spans="34:34" x14ac:dyDescent="0.35">
      <c r="AH5960" s="16" t="str">
        <f>IF(AND(B5960="Premier League",E5960="Live"),_xlfn.XLOOKUP(_xlfn.TEXTJOIN(" vs ",,C5960:D5960),Calendar!G:G,Calendar!B:B),IF(AND(B5960="Premier League",E5960="Highlights"),_xlfn.XLOOKUP(H5960,Calendar!O:O,Calendar!N:N,,-1),""))</f>
        <v/>
      </c>
    </row>
    <row r="5961" spans="34:34" x14ac:dyDescent="0.35">
      <c r="AH5961" s="16" t="str">
        <f>IF(AND(B5961="Premier League",E5961="Live"),_xlfn.XLOOKUP(_xlfn.TEXTJOIN(" vs ",,C5961:D5961),Calendar!G:G,Calendar!B:B),IF(AND(B5961="Premier League",E5961="Highlights"),_xlfn.XLOOKUP(H5961,Calendar!O:O,Calendar!N:N,,-1),""))</f>
        <v/>
      </c>
    </row>
    <row r="5962" spans="34:34" x14ac:dyDescent="0.35">
      <c r="AH5962" s="16" t="str">
        <f>IF(AND(B5962="Premier League",E5962="Live"),_xlfn.XLOOKUP(_xlfn.TEXTJOIN(" vs ",,C5962:D5962),Calendar!G:G,Calendar!B:B),IF(AND(B5962="Premier League",E5962="Highlights"),_xlfn.XLOOKUP(H5962,Calendar!O:O,Calendar!N:N,,-1),""))</f>
        <v/>
      </c>
    </row>
    <row r="5963" spans="34:34" x14ac:dyDescent="0.35">
      <c r="AH5963" s="16" t="str">
        <f>IF(AND(B5963="Premier League",E5963="Live"),_xlfn.XLOOKUP(_xlfn.TEXTJOIN(" vs ",,C5963:D5963),Calendar!G:G,Calendar!B:B),IF(AND(B5963="Premier League",E5963="Highlights"),_xlfn.XLOOKUP(H5963,Calendar!O:O,Calendar!N:N,,-1),""))</f>
        <v/>
      </c>
    </row>
    <row r="5964" spans="34:34" x14ac:dyDescent="0.35">
      <c r="AH5964" s="16" t="str">
        <f>IF(AND(B5964="Premier League",E5964="Live"),_xlfn.XLOOKUP(_xlfn.TEXTJOIN(" vs ",,C5964:D5964),Calendar!G:G,Calendar!B:B),IF(AND(B5964="Premier League",E5964="Highlights"),_xlfn.XLOOKUP(H5964,Calendar!O:O,Calendar!N:N,,-1),""))</f>
        <v/>
      </c>
    </row>
    <row r="5965" spans="34:34" x14ac:dyDescent="0.35">
      <c r="AH5965" s="16" t="str">
        <f>IF(AND(B5965="Premier League",E5965="Live"),_xlfn.XLOOKUP(_xlfn.TEXTJOIN(" vs ",,C5965:D5965),Calendar!G:G,Calendar!B:B),IF(AND(B5965="Premier League",E5965="Highlights"),_xlfn.XLOOKUP(H5965,Calendar!O:O,Calendar!N:N,,-1),""))</f>
        <v/>
      </c>
    </row>
    <row r="5966" spans="34:34" x14ac:dyDescent="0.35">
      <c r="AH5966" s="16" t="str">
        <f>IF(AND(B5966="Premier League",E5966="Live"),_xlfn.XLOOKUP(_xlfn.TEXTJOIN(" vs ",,C5966:D5966),Calendar!G:G,Calendar!B:B),IF(AND(B5966="Premier League",E5966="Highlights"),_xlfn.XLOOKUP(H5966,Calendar!O:O,Calendar!N:N,,-1),""))</f>
        <v/>
      </c>
    </row>
    <row r="5967" spans="34:34" x14ac:dyDescent="0.35">
      <c r="AH5967" s="16" t="str">
        <f>IF(AND(B5967="Premier League",E5967="Live"),_xlfn.XLOOKUP(_xlfn.TEXTJOIN(" vs ",,C5967:D5967),Calendar!G:G,Calendar!B:B),IF(AND(B5967="Premier League",E5967="Highlights"),_xlfn.XLOOKUP(H5967,Calendar!O:O,Calendar!N:N,,-1),""))</f>
        <v/>
      </c>
    </row>
    <row r="5968" spans="34:34" x14ac:dyDescent="0.35">
      <c r="AH5968" s="16" t="str">
        <f>IF(AND(B5968="Premier League",E5968="Live"),_xlfn.XLOOKUP(_xlfn.TEXTJOIN(" vs ",,C5968:D5968),Calendar!G:G,Calendar!B:B),IF(AND(B5968="Premier League",E5968="Highlights"),_xlfn.XLOOKUP(H5968,Calendar!O:O,Calendar!N:N,,-1),""))</f>
        <v/>
      </c>
    </row>
    <row r="5969" spans="34:34" x14ac:dyDescent="0.35">
      <c r="AH5969" s="16" t="str">
        <f>IF(AND(B5969="Premier League",E5969="Live"),_xlfn.XLOOKUP(_xlfn.TEXTJOIN(" vs ",,C5969:D5969),Calendar!G:G,Calendar!B:B),IF(AND(B5969="Premier League",E5969="Highlights"),_xlfn.XLOOKUP(H5969,Calendar!O:O,Calendar!N:N,,-1),""))</f>
        <v/>
      </c>
    </row>
    <row r="5970" spans="34:34" x14ac:dyDescent="0.35">
      <c r="AH5970" s="16" t="str">
        <f>IF(AND(B5970="Premier League",E5970="Live"),_xlfn.XLOOKUP(_xlfn.TEXTJOIN(" vs ",,C5970:D5970),Calendar!G:G,Calendar!B:B),IF(AND(B5970="Premier League",E5970="Highlights"),_xlfn.XLOOKUP(H5970,Calendar!O:O,Calendar!N:N,,-1),""))</f>
        <v/>
      </c>
    </row>
    <row r="5971" spans="34:34" x14ac:dyDescent="0.35">
      <c r="AH5971" s="16" t="str">
        <f>IF(AND(B5971="Premier League",E5971="Live"),_xlfn.XLOOKUP(_xlfn.TEXTJOIN(" vs ",,C5971:D5971),Calendar!G:G,Calendar!B:B),IF(AND(B5971="Premier League",E5971="Highlights"),_xlfn.XLOOKUP(H5971,Calendar!O:O,Calendar!N:N,,-1),""))</f>
        <v/>
      </c>
    </row>
    <row r="5972" spans="34:34" x14ac:dyDescent="0.35">
      <c r="AH5972" s="16" t="str">
        <f>IF(AND(B5972="Premier League",E5972="Live"),_xlfn.XLOOKUP(_xlfn.TEXTJOIN(" vs ",,C5972:D5972),Calendar!G:G,Calendar!B:B),IF(AND(B5972="Premier League",E5972="Highlights"),_xlfn.XLOOKUP(H5972,Calendar!O:O,Calendar!N:N,,-1),""))</f>
        <v/>
      </c>
    </row>
    <row r="5973" spans="34:34" x14ac:dyDescent="0.35">
      <c r="AH5973" s="16" t="str">
        <f>IF(AND(B5973="Premier League",E5973="Live"),_xlfn.XLOOKUP(_xlfn.TEXTJOIN(" vs ",,C5973:D5973),Calendar!G:G,Calendar!B:B),IF(AND(B5973="Premier League",E5973="Highlights"),_xlfn.XLOOKUP(H5973,Calendar!O:O,Calendar!N:N,,-1),""))</f>
        <v/>
      </c>
    </row>
    <row r="5974" spans="34:34" x14ac:dyDescent="0.35">
      <c r="AH5974" s="16" t="str">
        <f>IF(AND(B5974="Premier League",E5974="Live"),_xlfn.XLOOKUP(_xlfn.TEXTJOIN(" vs ",,C5974:D5974),Calendar!G:G,Calendar!B:B),IF(AND(B5974="Premier League",E5974="Highlights"),_xlfn.XLOOKUP(H5974,Calendar!O:O,Calendar!N:N,,-1),""))</f>
        <v/>
      </c>
    </row>
    <row r="5975" spans="34:34" x14ac:dyDescent="0.35">
      <c r="AH5975" s="16" t="str">
        <f>IF(AND(B5975="Premier League",E5975="Live"),_xlfn.XLOOKUP(_xlfn.TEXTJOIN(" vs ",,C5975:D5975),Calendar!G:G,Calendar!B:B),IF(AND(B5975="Premier League",E5975="Highlights"),_xlfn.XLOOKUP(H5975,Calendar!O:O,Calendar!N:N,,-1),""))</f>
        <v/>
      </c>
    </row>
    <row r="5976" spans="34:34" x14ac:dyDescent="0.35">
      <c r="AH5976" s="16" t="str">
        <f>IF(AND(B5976="Premier League",E5976="Live"),_xlfn.XLOOKUP(_xlfn.TEXTJOIN(" vs ",,C5976:D5976),Calendar!G:G,Calendar!B:B),IF(AND(B5976="Premier League",E5976="Highlights"),_xlfn.XLOOKUP(H5976,Calendar!O:O,Calendar!N:N,,-1),""))</f>
        <v/>
      </c>
    </row>
    <row r="5977" spans="34:34" x14ac:dyDescent="0.35">
      <c r="AH5977" s="16" t="str">
        <f>IF(AND(B5977="Premier League",E5977="Live"),_xlfn.XLOOKUP(_xlfn.TEXTJOIN(" vs ",,C5977:D5977),Calendar!G:G,Calendar!B:B),IF(AND(B5977="Premier League",E5977="Highlights"),_xlfn.XLOOKUP(H5977,Calendar!O:O,Calendar!N:N,,-1),""))</f>
        <v/>
      </c>
    </row>
    <row r="5978" spans="34:34" x14ac:dyDescent="0.35">
      <c r="AH5978" s="16" t="str">
        <f>IF(AND(B5978="Premier League",E5978="Live"),_xlfn.XLOOKUP(_xlfn.TEXTJOIN(" vs ",,C5978:D5978),Calendar!G:G,Calendar!B:B),IF(AND(B5978="Premier League",E5978="Highlights"),_xlfn.XLOOKUP(H5978,Calendar!O:O,Calendar!N:N,,-1),""))</f>
        <v/>
      </c>
    </row>
    <row r="5979" spans="34:34" x14ac:dyDescent="0.35">
      <c r="AH5979" s="16" t="str">
        <f>IF(AND(B5979="Premier League",E5979="Live"),_xlfn.XLOOKUP(_xlfn.TEXTJOIN(" vs ",,C5979:D5979),Calendar!G:G,Calendar!B:B),IF(AND(B5979="Premier League",E5979="Highlights"),_xlfn.XLOOKUP(H5979,Calendar!O:O,Calendar!N:N,,-1),""))</f>
        <v/>
      </c>
    </row>
    <row r="5980" spans="34:34" x14ac:dyDescent="0.35">
      <c r="AH5980" s="16" t="str">
        <f>IF(AND(B5980="Premier League",E5980="Live"),_xlfn.XLOOKUP(_xlfn.TEXTJOIN(" vs ",,C5980:D5980),Calendar!G:G,Calendar!B:B),IF(AND(B5980="Premier League",E5980="Highlights"),_xlfn.XLOOKUP(H5980,Calendar!O:O,Calendar!N:N,,-1),""))</f>
        <v/>
      </c>
    </row>
    <row r="5981" spans="34:34" x14ac:dyDescent="0.35">
      <c r="AH5981" s="16" t="str">
        <f>IF(AND(B5981="Premier League",E5981="Live"),_xlfn.XLOOKUP(_xlfn.TEXTJOIN(" vs ",,C5981:D5981),Calendar!G:G,Calendar!B:B),IF(AND(B5981="Premier League",E5981="Highlights"),_xlfn.XLOOKUP(H5981,Calendar!O:O,Calendar!N:N,,-1),""))</f>
        <v/>
      </c>
    </row>
    <row r="5982" spans="34:34" x14ac:dyDescent="0.35">
      <c r="AH5982" s="16" t="str">
        <f>IF(AND(B5982="Premier League",E5982="Live"),_xlfn.XLOOKUP(_xlfn.TEXTJOIN(" vs ",,C5982:D5982),Calendar!G:G,Calendar!B:B),IF(AND(B5982="Premier League",E5982="Highlights"),_xlfn.XLOOKUP(H5982,Calendar!O:O,Calendar!N:N,,-1),""))</f>
        <v/>
      </c>
    </row>
    <row r="5983" spans="34:34" x14ac:dyDescent="0.35">
      <c r="AH5983" s="16" t="str">
        <f>IF(AND(B5983="Premier League",E5983="Live"),_xlfn.XLOOKUP(_xlfn.TEXTJOIN(" vs ",,C5983:D5983),Calendar!G:G,Calendar!B:B),IF(AND(B5983="Premier League",E5983="Highlights"),_xlfn.XLOOKUP(H5983,Calendar!O:O,Calendar!N:N,,-1),""))</f>
        <v/>
      </c>
    </row>
    <row r="5984" spans="34:34" x14ac:dyDescent="0.35">
      <c r="AH5984" s="16" t="str">
        <f>IF(AND(B5984="Premier League",E5984="Live"),_xlfn.XLOOKUP(_xlfn.TEXTJOIN(" vs ",,C5984:D5984),Calendar!G:G,Calendar!B:B),IF(AND(B5984="Premier League",E5984="Highlights"),_xlfn.XLOOKUP(H5984,Calendar!O:O,Calendar!N:N,,-1),""))</f>
        <v/>
      </c>
    </row>
    <row r="5985" spans="34:34" x14ac:dyDescent="0.35">
      <c r="AH5985" s="16" t="str">
        <f>IF(AND(B5985="Premier League",E5985="Live"),_xlfn.XLOOKUP(_xlfn.TEXTJOIN(" vs ",,C5985:D5985),Calendar!G:G,Calendar!B:B),IF(AND(B5985="Premier League",E5985="Highlights"),_xlfn.XLOOKUP(H5985,Calendar!O:O,Calendar!N:N,,-1),""))</f>
        <v/>
      </c>
    </row>
    <row r="5986" spans="34:34" x14ac:dyDescent="0.35">
      <c r="AH5986" s="16" t="str">
        <f>IF(AND(B5986="Premier League",E5986="Live"),_xlfn.XLOOKUP(_xlfn.TEXTJOIN(" vs ",,C5986:D5986),Calendar!G:G,Calendar!B:B),IF(AND(B5986="Premier League",E5986="Highlights"),_xlfn.XLOOKUP(H5986,Calendar!O:O,Calendar!N:N,,-1),""))</f>
        <v/>
      </c>
    </row>
    <row r="5987" spans="34:34" x14ac:dyDescent="0.35">
      <c r="AH5987" s="16" t="str">
        <f>IF(AND(B5987="Premier League",E5987="Live"),_xlfn.XLOOKUP(_xlfn.TEXTJOIN(" vs ",,C5987:D5987),Calendar!G:G,Calendar!B:B),IF(AND(B5987="Premier League",E5987="Highlights"),_xlfn.XLOOKUP(H5987,Calendar!O:O,Calendar!N:N,,-1),""))</f>
        <v/>
      </c>
    </row>
    <row r="5988" spans="34:34" x14ac:dyDescent="0.35">
      <c r="AH5988" s="16" t="str">
        <f>IF(AND(B5988="Premier League",E5988="Live"),_xlfn.XLOOKUP(_xlfn.TEXTJOIN(" vs ",,C5988:D5988),Calendar!G:G,Calendar!B:B),IF(AND(B5988="Premier League",E5988="Highlights"),_xlfn.XLOOKUP(H5988,Calendar!O:O,Calendar!N:N,,-1),""))</f>
        <v/>
      </c>
    </row>
    <row r="5989" spans="34:34" x14ac:dyDescent="0.35">
      <c r="AH5989" s="16" t="str">
        <f>IF(AND(B5989="Premier League",E5989="Live"),_xlfn.XLOOKUP(_xlfn.TEXTJOIN(" vs ",,C5989:D5989),Calendar!G:G,Calendar!B:B),IF(AND(B5989="Premier League",E5989="Highlights"),_xlfn.XLOOKUP(H5989,Calendar!O:O,Calendar!N:N,,-1),""))</f>
        <v/>
      </c>
    </row>
    <row r="5990" spans="34:34" x14ac:dyDescent="0.35">
      <c r="AH5990" s="16" t="str">
        <f>IF(AND(B5990="Premier League",E5990="Live"),_xlfn.XLOOKUP(_xlfn.TEXTJOIN(" vs ",,C5990:D5990),Calendar!G:G,Calendar!B:B),IF(AND(B5990="Premier League",E5990="Highlights"),_xlfn.XLOOKUP(H5990,Calendar!O:O,Calendar!N:N,,-1),""))</f>
        <v/>
      </c>
    </row>
    <row r="5991" spans="34:34" x14ac:dyDescent="0.35">
      <c r="AH5991" s="16" t="str">
        <f>IF(AND(B5991="Premier League",E5991="Live"),_xlfn.XLOOKUP(_xlfn.TEXTJOIN(" vs ",,C5991:D5991),Calendar!G:G,Calendar!B:B),IF(AND(B5991="Premier League",E5991="Highlights"),_xlfn.XLOOKUP(H5991,Calendar!O:O,Calendar!N:N,,-1),""))</f>
        <v/>
      </c>
    </row>
    <row r="5992" spans="34:34" x14ac:dyDescent="0.35">
      <c r="AH5992" s="16" t="str">
        <f>IF(AND(B5992="Premier League",E5992="Live"),_xlfn.XLOOKUP(_xlfn.TEXTJOIN(" vs ",,C5992:D5992),Calendar!G:G,Calendar!B:B),IF(AND(B5992="Premier League",E5992="Highlights"),_xlfn.XLOOKUP(H5992,Calendar!O:O,Calendar!N:N,,-1),""))</f>
        <v/>
      </c>
    </row>
    <row r="5993" spans="34:34" x14ac:dyDescent="0.35">
      <c r="AH5993" s="16" t="str">
        <f>IF(AND(B5993="Premier League",E5993="Live"),_xlfn.XLOOKUP(_xlfn.TEXTJOIN(" vs ",,C5993:D5993),Calendar!G:G,Calendar!B:B),IF(AND(B5993="Premier League",E5993="Highlights"),_xlfn.XLOOKUP(H5993,Calendar!O:O,Calendar!N:N,,-1),""))</f>
        <v/>
      </c>
    </row>
    <row r="5994" spans="34:34" x14ac:dyDescent="0.35">
      <c r="AH5994" s="16" t="str">
        <f>IF(AND(B5994="Premier League",E5994="Live"),_xlfn.XLOOKUP(_xlfn.TEXTJOIN(" vs ",,C5994:D5994),Calendar!G:G,Calendar!B:B),IF(AND(B5994="Premier League",E5994="Highlights"),_xlfn.XLOOKUP(H5994,Calendar!O:O,Calendar!N:N,,-1),""))</f>
        <v/>
      </c>
    </row>
    <row r="5995" spans="34:34" x14ac:dyDescent="0.35">
      <c r="AH5995" s="16" t="str">
        <f>IF(AND(B5995="Premier League",E5995="Live"),_xlfn.XLOOKUP(_xlfn.TEXTJOIN(" vs ",,C5995:D5995),Calendar!G:G,Calendar!B:B),IF(AND(B5995="Premier League",E5995="Highlights"),_xlfn.XLOOKUP(H5995,Calendar!O:O,Calendar!N:N,,-1),""))</f>
        <v/>
      </c>
    </row>
    <row r="5996" spans="34:34" x14ac:dyDescent="0.35">
      <c r="AH5996" s="16" t="str">
        <f>IF(AND(B5996="Premier League",E5996="Live"),_xlfn.XLOOKUP(_xlfn.TEXTJOIN(" vs ",,C5996:D5996),Calendar!G:G,Calendar!B:B),IF(AND(B5996="Premier League",E5996="Highlights"),_xlfn.XLOOKUP(H5996,Calendar!O:O,Calendar!N:N,,-1),""))</f>
        <v/>
      </c>
    </row>
    <row r="5997" spans="34:34" x14ac:dyDescent="0.35">
      <c r="AH5997" s="16" t="str">
        <f>IF(AND(B5997="Premier League",E5997="Live"),_xlfn.XLOOKUP(_xlfn.TEXTJOIN(" vs ",,C5997:D5997),Calendar!G:G,Calendar!B:B),IF(AND(B5997="Premier League",E5997="Highlights"),_xlfn.XLOOKUP(H5997,Calendar!O:O,Calendar!N:N,,-1),""))</f>
        <v/>
      </c>
    </row>
    <row r="5998" spans="34:34" x14ac:dyDescent="0.35">
      <c r="AH5998" s="16" t="str">
        <f>IF(AND(B5998="Premier League",E5998="Live"),_xlfn.XLOOKUP(_xlfn.TEXTJOIN(" vs ",,C5998:D5998),Calendar!G:G,Calendar!B:B),IF(AND(B5998="Premier League",E5998="Highlights"),_xlfn.XLOOKUP(H5998,Calendar!O:O,Calendar!N:N,,-1),""))</f>
        <v/>
      </c>
    </row>
    <row r="5999" spans="34:34" x14ac:dyDescent="0.35">
      <c r="AH5999" s="16" t="str">
        <f>IF(AND(B5999="Premier League",E5999="Live"),_xlfn.XLOOKUP(_xlfn.TEXTJOIN(" vs ",,C5999:D5999),Calendar!G:G,Calendar!B:B),IF(AND(B5999="Premier League",E5999="Highlights"),_xlfn.XLOOKUP(H5999,Calendar!O:O,Calendar!N:N,,-1),""))</f>
        <v/>
      </c>
    </row>
    <row r="6000" spans="34:34" x14ac:dyDescent="0.35">
      <c r="AH6000" s="16" t="str">
        <f>IF(AND(B6000="Premier League",E6000="Live"),_xlfn.XLOOKUP(_xlfn.TEXTJOIN(" vs ",,C6000:D6000),Calendar!G:G,Calendar!B:B),IF(AND(B6000="Premier League",E6000="Highlights"),_xlfn.XLOOKUP(H6000,Calendar!O:O,Calendar!N:N,,-1),""))</f>
        <v/>
      </c>
    </row>
    <row r="6001" spans="34:34" x14ac:dyDescent="0.35">
      <c r="AH6001" s="16" t="str">
        <f>IF(AND(B6001="Premier League",E6001="Live"),_xlfn.XLOOKUP(_xlfn.TEXTJOIN(" vs ",,C6001:D6001),Calendar!G:G,Calendar!B:B),IF(AND(B6001="Premier League",E6001="Highlights"),_xlfn.XLOOKUP(H6001,Calendar!O:O,Calendar!N:N,,-1),""))</f>
        <v/>
      </c>
    </row>
    <row r="6002" spans="34:34" x14ac:dyDescent="0.35">
      <c r="AH6002" s="16" t="str">
        <f>IF(AND(B6002="Premier League",E6002="Live"),_xlfn.XLOOKUP(_xlfn.TEXTJOIN(" vs ",,C6002:D6002),Calendar!G:G,Calendar!B:B),IF(AND(B6002="Premier League",E6002="Highlights"),_xlfn.XLOOKUP(H6002,Calendar!O:O,Calendar!N:N,,-1),""))</f>
        <v/>
      </c>
    </row>
    <row r="6003" spans="34:34" x14ac:dyDescent="0.35">
      <c r="AH6003" s="16" t="str">
        <f>IF(AND(B6003="Premier League",E6003="Live"),_xlfn.XLOOKUP(_xlfn.TEXTJOIN(" vs ",,C6003:D6003),Calendar!G:G,Calendar!B:B),IF(AND(B6003="Premier League",E6003="Highlights"),_xlfn.XLOOKUP(H6003,Calendar!O:O,Calendar!N:N,,-1),""))</f>
        <v/>
      </c>
    </row>
    <row r="6004" spans="34:34" x14ac:dyDescent="0.35">
      <c r="AH6004" s="16" t="str">
        <f>IF(AND(B6004="Premier League",E6004="Live"),_xlfn.XLOOKUP(_xlfn.TEXTJOIN(" vs ",,C6004:D6004),Calendar!G:G,Calendar!B:B),IF(AND(B6004="Premier League",E6004="Highlights"),_xlfn.XLOOKUP(H6004,Calendar!O:O,Calendar!N:N,,-1),""))</f>
        <v/>
      </c>
    </row>
    <row r="6005" spans="34:34" x14ac:dyDescent="0.35">
      <c r="AH6005" s="16" t="str">
        <f>IF(AND(B6005="Premier League",E6005="Live"),_xlfn.XLOOKUP(_xlfn.TEXTJOIN(" vs ",,C6005:D6005),Calendar!G:G,Calendar!B:B),IF(AND(B6005="Premier League",E6005="Highlights"),_xlfn.XLOOKUP(H6005,Calendar!O:O,Calendar!N:N,,-1),""))</f>
        <v/>
      </c>
    </row>
    <row r="6006" spans="34:34" x14ac:dyDescent="0.35">
      <c r="AH6006" s="16" t="str">
        <f>IF(AND(B6006="Premier League",E6006="Live"),_xlfn.XLOOKUP(_xlfn.TEXTJOIN(" vs ",,C6006:D6006),Calendar!G:G,Calendar!B:B),IF(AND(B6006="Premier League",E6006="Highlights"),_xlfn.XLOOKUP(H6006,Calendar!O:O,Calendar!N:N,,-1),""))</f>
        <v/>
      </c>
    </row>
    <row r="6007" spans="34:34" x14ac:dyDescent="0.35">
      <c r="AH6007" s="16" t="str">
        <f>IF(AND(B6007="Premier League",E6007="Live"),_xlfn.XLOOKUP(_xlfn.TEXTJOIN(" vs ",,C6007:D6007),Calendar!G:G,Calendar!B:B),IF(AND(B6007="Premier League",E6007="Highlights"),_xlfn.XLOOKUP(H6007,Calendar!O:O,Calendar!N:N,,-1),""))</f>
        <v/>
      </c>
    </row>
    <row r="6008" spans="34:34" x14ac:dyDescent="0.35">
      <c r="AH6008" s="16" t="str">
        <f>IF(AND(B6008="Premier League",E6008="Live"),_xlfn.XLOOKUP(_xlfn.TEXTJOIN(" vs ",,C6008:D6008),Calendar!G:G,Calendar!B:B),IF(AND(B6008="Premier League",E6008="Highlights"),_xlfn.XLOOKUP(H6008,Calendar!O:O,Calendar!N:N,,-1),""))</f>
        <v/>
      </c>
    </row>
    <row r="6009" spans="34:34" x14ac:dyDescent="0.35">
      <c r="AH6009" s="16" t="str">
        <f>IF(AND(B6009="Premier League",E6009="Live"),_xlfn.XLOOKUP(_xlfn.TEXTJOIN(" vs ",,C6009:D6009),Calendar!G:G,Calendar!B:B),IF(AND(B6009="Premier League",E6009="Highlights"),_xlfn.XLOOKUP(H6009,Calendar!O:O,Calendar!N:N,,-1),""))</f>
        <v/>
      </c>
    </row>
    <row r="6010" spans="34:34" x14ac:dyDescent="0.35">
      <c r="AH6010" s="16" t="str">
        <f>IF(AND(B6010="Premier League",E6010="Live"),_xlfn.XLOOKUP(_xlfn.TEXTJOIN(" vs ",,C6010:D6010),Calendar!G:G,Calendar!B:B),IF(AND(B6010="Premier League",E6010="Highlights"),_xlfn.XLOOKUP(H6010,Calendar!O:O,Calendar!N:N,,-1),""))</f>
        <v/>
      </c>
    </row>
    <row r="6011" spans="34:34" x14ac:dyDescent="0.35">
      <c r="AH6011" s="16" t="str">
        <f>IF(AND(B6011="Premier League",E6011="Live"),_xlfn.XLOOKUP(_xlfn.TEXTJOIN(" vs ",,C6011:D6011),Calendar!G:G,Calendar!B:B),IF(AND(B6011="Premier League",E6011="Highlights"),_xlfn.XLOOKUP(H6011,Calendar!O:O,Calendar!N:N,,-1),""))</f>
        <v/>
      </c>
    </row>
    <row r="6012" spans="34:34" x14ac:dyDescent="0.35">
      <c r="AH6012" s="16" t="str">
        <f>IF(AND(B6012="Premier League",E6012="Live"),_xlfn.XLOOKUP(_xlfn.TEXTJOIN(" vs ",,C6012:D6012),Calendar!G:G,Calendar!B:B),IF(AND(B6012="Premier League",E6012="Highlights"),_xlfn.XLOOKUP(H6012,Calendar!O:O,Calendar!N:N,,-1),""))</f>
        <v/>
      </c>
    </row>
    <row r="6013" spans="34:34" x14ac:dyDescent="0.35">
      <c r="AH6013" s="16" t="str">
        <f>IF(AND(B6013="Premier League",E6013="Live"),_xlfn.XLOOKUP(_xlfn.TEXTJOIN(" vs ",,C6013:D6013),Calendar!G:G,Calendar!B:B),IF(AND(B6013="Premier League",E6013="Highlights"),_xlfn.XLOOKUP(H6013,Calendar!O:O,Calendar!N:N,,-1),""))</f>
        <v/>
      </c>
    </row>
    <row r="6014" spans="34:34" x14ac:dyDescent="0.35">
      <c r="AH6014" s="16" t="str">
        <f>IF(AND(B6014="Premier League",E6014="Live"),_xlfn.XLOOKUP(_xlfn.TEXTJOIN(" vs ",,C6014:D6014),Calendar!G:G,Calendar!B:B),IF(AND(B6014="Premier League",E6014="Highlights"),_xlfn.XLOOKUP(H6014,Calendar!O:O,Calendar!N:N,,-1),""))</f>
        <v/>
      </c>
    </row>
    <row r="6015" spans="34:34" x14ac:dyDescent="0.35">
      <c r="AH6015" s="16" t="str">
        <f>IF(AND(B6015="Premier League",E6015="Live"),_xlfn.XLOOKUP(_xlfn.TEXTJOIN(" vs ",,C6015:D6015),Calendar!G:G,Calendar!B:B),IF(AND(B6015="Premier League",E6015="Highlights"),_xlfn.XLOOKUP(H6015,Calendar!O:O,Calendar!N:N,,-1),""))</f>
        <v/>
      </c>
    </row>
    <row r="6016" spans="34:34" x14ac:dyDescent="0.35">
      <c r="AH6016" s="16" t="str">
        <f>IF(AND(B6016="Premier League",E6016="Live"),_xlfn.XLOOKUP(_xlfn.TEXTJOIN(" vs ",,C6016:D6016),Calendar!G:G,Calendar!B:B),IF(AND(B6016="Premier League",E6016="Highlights"),_xlfn.XLOOKUP(H6016,Calendar!O:O,Calendar!N:N,,-1),""))</f>
        <v/>
      </c>
    </row>
    <row r="6017" spans="34:34" x14ac:dyDescent="0.35">
      <c r="AH6017" s="16" t="str">
        <f>IF(AND(B6017="Premier League",E6017="Live"),_xlfn.XLOOKUP(_xlfn.TEXTJOIN(" vs ",,C6017:D6017),Calendar!G:G,Calendar!B:B),IF(AND(B6017="Premier League",E6017="Highlights"),_xlfn.XLOOKUP(H6017,Calendar!O:O,Calendar!N:N,,-1),""))</f>
        <v/>
      </c>
    </row>
    <row r="6018" spans="34:34" x14ac:dyDescent="0.35">
      <c r="AH6018" s="16" t="str">
        <f>IF(AND(B6018="Premier League",E6018="Live"),_xlfn.XLOOKUP(_xlfn.TEXTJOIN(" vs ",,C6018:D6018),Calendar!G:G,Calendar!B:B),IF(AND(B6018="Premier League",E6018="Highlights"),_xlfn.XLOOKUP(H6018,Calendar!O:O,Calendar!N:N,,-1),""))</f>
        <v/>
      </c>
    </row>
    <row r="6019" spans="34:34" x14ac:dyDescent="0.35">
      <c r="AH6019" s="16" t="str">
        <f>IF(AND(B6019="Premier League",E6019="Live"),_xlfn.XLOOKUP(_xlfn.TEXTJOIN(" vs ",,C6019:D6019),Calendar!G:G,Calendar!B:B),IF(AND(B6019="Premier League",E6019="Highlights"),_xlfn.XLOOKUP(H6019,Calendar!O:O,Calendar!N:N,,-1),""))</f>
        <v/>
      </c>
    </row>
    <row r="6020" spans="34:34" x14ac:dyDescent="0.35">
      <c r="AH6020" s="16" t="str">
        <f>IF(AND(B6020="Premier League",E6020="Live"),_xlfn.XLOOKUP(_xlfn.TEXTJOIN(" vs ",,C6020:D6020),Calendar!G:G,Calendar!B:B),IF(AND(B6020="Premier League",E6020="Highlights"),_xlfn.XLOOKUP(H6020,Calendar!O:O,Calendar!N:N,,-1),""))</f>
        <v/>
      </c>
    </row>
    <row r="6021" spans="34:34" x14ac:dyDescent="0.35">
      <c r="AH6021" s="16" t="str">
        <f>IF(AND(B6021="Premier League",E6021="Live"),_xlfn.XLOOKUP(_xlfn.TEXTJOIN(" vs ",,C6021:D6021),Calendar!G:G,Calendar!B:B),IF(AND(B6021="Premier League",E6021="Highlights"),_xlfn.XLOOKUP(H6021,Calendar!O:O,Calendar!N:N,,-1),""))</f>
        <v/>
      </c>
    </row>
    <row r="6022" spans="34:34" x14ac:dyDescent="0.35">
      <c r="AH6022" s="16" t="str">
        <f>IF(AND(B6022="Premier League",E6022="Live"),_xlfn.XLOOKUP(_xlfn.TEXTJOIN(" vs ",,C6022:D6022),Calendar!G:G,Calendar!B:B),IF(AND(B6022="Premier League",E6022="Highlights"),_xlfn.XLOOKUP(H6022,Calendar!O:O,Calendar!N:N,,-1),""))</f>
        <v/>
      </c>
    </row>
    <row r="6023" spans="34:34" x14ac:dyDescent="0.35">
      <c r="AH6023" s="16" t="str">
        <f>IF(AND(B6023="Premier League",E6023="Live"),_xlfn.XLOOKUP(_xlfn.TEXTJOIN(" vs ",,C6023:D6023),Calendar!G:G,Calendar!B:B),IF(AND(B6023="Premier League",E6023="Highlights"),_xlfn.XLOOKUP(H6023,Calendar!O:O,Calendar!N:N,,-1),""))</f>
        <v/>
      </c>
    </row>
    <row r="6024" spans="34:34" x14ac:dyDescent="0.35">
      <c r="AH6024" s="16" t="str">
        <f>IF(AND(B6024="Premier League",E6024="Live"),_xlfn.XLOOKUP(_xlfn.TEXTJOIN(" vs ",,C6024:D6024),Calendar!G:G,Calendar!B:B),IF(AND(B6024="Premier League",E6024="Highlights"),_xlfn.XLOOKUP(H6024,Calendar!O:O,Calendar!N:N,,-1),""))</f>
        <v/>
      </c>
    </row>
    <row r="6025" spans="34:34" x14ac:dyDescent="0.35">
      <c r="AH6025" s="16" t="str">
        <f>IF(AND(B6025="Premier League",E6025="Live"),_xlfn.XLOOKUP(_xlfn.TEXTJOIN(" vs ",,C6025:D6025),Calendar!G:G,Calendar!B:B),IF(AND(B6025="Premier League",E6025="Highlights"),_xlfn.XLOOKUP(H6025,Calendar!O:O,Calendar!N:N,,-1),""))</f>
        <v/>
      </c>
    </row>
    <row r="6026" spans="34:34" x14ac:dyDescent="0.35">
      <c r="AH6026" s="16" t="str">
        <f>IF(AND(B6026="Premier League",E6026="Live"),_xlfn.XLOOKUP(_xlfn.TEXTJOIN(" vs ",,C6026:D6026),Calendar!G:G,Calendar!B:B),IF(AND(B6026="Premier League",E6026="Highlights"),_xlfn.XLOOKUP(H6026,Calendar!O:O,Calendar!N:N,,-1),""))</f>
        <v/>
      </c>
    </row>
    <row r="6027" spans="34:34" x14ac:dyDescent="0.35">
      <c r="AH6027" s="16" t="str">
        <f>IF(AND(B6027="Premier League",E6027="Live"),_xlfn.XLOOKUP(_xlfn.TEXTJOIN(" vs ",,C6027:D6027),Calendar!G:G,Calendar!B:B),IF(AND(B6027="Premier League",E6027="Highlights"),_xlfn.XLOOKUP(H6027,Calendar!O:O,Calendar!N:N,,-1),""))</f>
        <v/>
      </c>
    </row>
    <row r="6028" spans="34:34" x14ac:dyDescent="0.35">
      <c r="AH6028" s="16" t="str">
        <f>IF(AND(B6028="Premier League",E6028="Live"),_xlfn.XLOOKUP(_xlfn.TEXTJOIN(" vs ",,C6028:D6028),Calendar!G:G,Calendar!B:B),IF(AND(B6028="Premier League",E6028="Highlights"),_xlfn.XLOOKUP(H6028,Calendar!O:O,Calendar!N:N,,-1),""))</f>
        <v/>
      </c>
    </row>
    <row r="6029" spans="34:34" x14ac:dyDescent="0.35">
      <c r="AH6029" s="16" t="str">
        <f>IF(AND(B6029="Premier League",E6029="Live"),_xlfn.XLOOKUP(_xlfn.TEXTJOIN(" vs ",,C6029:D6029),Calendar!G:G,Calendar!B:B),IF(AND(B6029="Premier League",E6029="Highlights"),_xlfn.XLOOKUP(H6029,Calendar!O:O,Calendar!N:N,,-1),""))</f>
        <v/>
      </c>
    </row>
    <row r="6030" spans="34:34" x14ac:dyDescent="0.35">
      <c r="AH6030" s="16" t="str">
        <f>IF(AND(B6030="Premier League",E6030="Live"),_xlfn.XLOOKUP(_xlfn.TEXTJOIN(" vs ",,C6030:D6030),Calendar!G:G,Calendar!B:B),IF(AND(B6030="Premier League",E6030="Highlights"),_xlfn.XLOOKUP(H6030,Calendar!O:O,Calendar!N:N,,-1),""))</f>
        <v/>
      </c>
    </row>
    <row r="6031" spans="34:34" x14ac:dyDescent="0.35">
      <c r="AH6031" s="16" t="str">
        <f>IF(AND(B6031="Premier League",E6031="Live"),_xlfn.XLOOKUP(_xlfn.TEXTJOIN(" vs ",,C6031:D6031),Calendar!G:G,Calendar!B:B),IF(AND(B6031="Premier League",E6031="Highlights"),_xlfn.XLOOKUP(H6031,Calendar!O:O,Calendar!N:N,,-1),""))</f>
        <v/>
      </c>
    </row>
    <row r="6032" spans="34:34" x14ac:dyDescent="0.35">
      <c r="AH6032" s="16" t="str">
        <f>IF(AND(B6032="Premier League",E6032="Live"),_xlfn.XLOOKUP(_xlfn.TEXTJOIN(" vs ",,C6032:D6032),Calendar!G:G,Calendar!B:B),IF(AND(B6032="Premier League",E6032="Highlights"),_xlfn.XLOOKUP(H6032,Calendar!O:O,Calendar!N:N,,-1),""))</f>
        <v/>
      </c>
    </row>
    <row r="6033" spans="34:34" x14ac:dyDescent="0.35">
      <c r="AH6033" s="16" t="str">
        <f>IF(AND(B6033="Premier League",E6033="Live"),_xlfn.XLOOKUP(_xlfn.TEXTJOIN(" vs ",,C6033:D6033),Calendar!G:G,Calendar!B:B),IF(AND(B6033="Premier League",E6033="Highlights"),_xlfn.XLOOKUP(H6033,Calendar!O:O,Calendar!N:N,,-1),""))</f>
        <v/>
      </c>
    </row>
    <row r="6034" spans="34:34" x14ac:dyDescent="0.35">
      <c r="AH6034" s="16" t="str">
        <f>IF(AND(B6034="Premier League",E6034="Live"),_xlfn.XLOOKUP(_xlfn.TEXTJOIN(" vs ",,C6034:D6034),Calendar!G:G,Calendar!B:B),IF(AND(B6034="Premier League",E6034="Highlights"),_xlfn.XLOOKUP(H6034,Calendar!O:O,Calendar!N:N,,-1),""))</f>
        <v/>
      </c>
    </row>
    <row r="6035" spans="34:34" x14ac:dyDescent="0.35">
      <c r="AH6035" s="16" t="str">
        <f>IF(AND(B6035="Premier League",E6035="Live"),_xlfn.XLOOKUP(_xlfn.TEXTJOIN(" vs ",,C6035:D6035),Calendar!G:G,Calendar!B:B),IF(AND(B6035="Premier League",E6035="Highlights"),_xlfn.XLOOKUP(H6035,Calendar!O:O,Calendar!N:N,,-1),""))</f>
        <v/>
      </c>
    </row>
    <row r="6036" spans="34:34" x14ac:dyDescent="0.35">
      <c r="AH6036" s="16" t="str">
        <f>IF(AND(B6036="Premier League",E6036="Live"),_xlfn.XLOOKUP(_xlfn.TEXTJOIN(" vs ",,C6036:D6036),Calendar!G:G,Calendar!B:B),IF(AND(B6036="Premier League",E6036="Highlights"),_xlfn.XLOOKUP(H6036,Calendar!O:O,Calendar!N:N,,-1),""))</f>
        <v/>
      </c>
    </row>
    <row r="6037" spans="34:34" x14ac:dyDescent="0.35">
      <c r="AH6037" s="16" t="str">
        <f>IF(AND(B6037="Premier League",E6037="Live"),_xlfn.XLOOKUP(_xlfn.TEXTJOIN(" vs ",,C6037:D6037),Calendar!G:G,Calendar!B:B),IF(AND(B6037="Premier League",E6037="Highlights"),_xlfn.XLOOKUP(H6037,Calendar!O:O,Calendar!N:N,,-1),""))</f>
        <v/>
      </c>
    </row>
    <row r="6038" spans="34:34" x14ac:dyDescent="0.35">
      <c r="AH6038" s="16" t="str">
        <f>IF(AND(B6038="Premier League",E6038="Live"),_xlfn.XLOOKUP(_xlfn.TEXTJOIN(" vs ",,C6038:D6038),Calendar!G:G,Calendar!B:B),IF(AND(B6038="Premier League",E6038="Highlights"),_xlfn.XLOOKUP(H6038,Calendar!O:O,Calendar!N:N,,-1),""))</f>
        <v/>
      </c>
    </row>
    <row r="6039" spans="34:34" x14ac:dyDescent="0.35">
      <c r="AH6039" s="16" t="str">
        <f>IF(AND(B6039="Premier League",E6039="Live"),_xlfn.XLOOKUP(_xlfn.TEXTJOIN(" vs ",,C6039:D6039),Calendar!G:G,Calendar!B:B),IF(AND(B6039="Premier League",E6039="Highlights"),_xlfn.XLOOKUP(H6039,Calendar!O:O,Calendar!N:N,,-1),""))</f>
        <v/>
      </c>
    </row>
    <row r="6040" spans="34:34" x14ac:dyDescent="0.35">
      <c r="AH6040" s="16" t="str">
        <f>IF(AND(B6040="Premier League",E6040="Live"),_xlfn.XLOOKUP(_xlfn.TEXTJOIN(" vs ",,C6040:D6040),Calendar!G:G,Calendar!B:B),IF(AND(B6040="Premier League",E6040="Highlights"),_xlfn.XLOOKUP(H6040,Calendar!O:O,Calendar!N:N,,-1),""))</f>
        <v/>
      </c>
    </row>
    <row r="6041" spans="34:34" x14ac:dyDescent="0.35">
      <c r="AH6041" s="16" t="str">
        <f>IF(AND(B6041="Premier League",E6041="Live"),_xlfn.XLOOKUP(_xlfn.TEXTJOIN(" vs ",,C6041:D6041),Calendar!G:G,Calendar!B:B),IF(AND(B6041="Premier League",E6041="Highlights"),_xlfn.XLOOKUP(H6041,Calendar!O:O,Calendar!N:N,,-1),""))</f>
        <v/>
      </c>
    </row>
    <row r="6042" spans="34:34" x14ac:dyDescent="0.35">
      <c r="AH6042" s="16" t="str">
        <f>IF(AND(B6042="Premier League",E6042="Live"),_xlfn.XLOOKUP(_xlfn.TEXTJOIN(" vs ",,C6042:D6042),Calendar!G:G,Calendar!B:B),IF(AND(B6042="Premier League",E6042="Highlights"),_xlfn.XLOOKUP(H6042,Calendar!O:O,Calendar!N:N,,-1),""))</f>
        <v/>
      </c>
    </row>
    <row r="6043" spans="34:34" x14ac:dyDescent="0.35">
      <c r="AH6043" s="16" t="str">
        <f>IF(AND(B6043="Premier League",E6043="Live"),_xlfn.XLOOKUP(_xlfn.TEXTJOIN(" vs ",,C6043:D6043),Calendar!G:G,Calendar!B:B),IF(AND(B6043="Premier League",E6043="Highlights"),_xlfn.XLOOKUP(H6043,Calendar!O:O,Calendar!N:N,,-1),""))</f>
        <v/>
      </c>
    </row>
    <row r="6044" spans="34:34" x14ac:dyDescent="0.35">
      <c r="AH6044" s="16" t="str">
        <f>IF(AND(B6044="Premier League",E6044="Live"),_xlfn.XLOOKUP(_xlfn.TEXTJOIN(" vs ",,C6044:D6044),Calendar!G:G,Calendar!B:B),IF(AND(B6044="Premier League",E6044="Highlights"),_xlfn.XLOOKUP(H6044,Calendar!O:O,Calendar!N:N,,-1),""))</f>
        <v/>
      </c>
    </row>
    <row r="6045" spans="34:34" x14ac:dyDescent="0.35">
      <c r="AH6045" s="16" t="str">
        <f>IF(AND(B6045="Premier League",E6045="Live"),_xlfn.XLOOKUP(_xlfn.TEXTJOIN(" vs ",,C6045:D6045),Calendar!G:G,Calendar!B:B),IF(AND(B6045="Premier League",E6045="Highlights"),_xlfn.XLOOKUP(H6045,Calendar!O:O,Calendar!N:N,,-1),""))</f>
        <v/>
      </c>
    </row>
    <row r="6046" spans="34:34" x14ac:dyDescent="0.35">
      <c r="AH6046" s="16" t="str">
        <f>IF(AND(B6046="Premier League",E6046="Live"),_xlfn.XLOOKUP(_xlfn.TEXTJOIN(" vs ",,C6046:D6046),Calendar!G:G,Calendar!B:B),IF(AND(B6046="Premier League",E6046="Highlights"),_xlfn.XLOOKUP(H6046,Calendar!O:O,Calendar!N:N,,-1),""))</f>
        <v/>
      </c>
    </row>
    <row r="6047" spans="34:34" x14ac:dyDescent="0.35">
      <c r="AH6047" s="16" t="str">
        <f>IF(AND(B6047="Premier League",E6047="Live"),_xlfn.XLOOKUP(_xlfn.TEXTJOIN(" vs ",,C6047:D6047),Calendar!G:G,Calendar!B:B),IF(AND(B6047="Premier League",E6047="Highlights"),_xlfn.XLOOKUP(H6047,Calendar!O:O,Calendar!N:N,,-1),""))</f>
        <v/>
      </c>
    </row>
    <row r="6048" spans="34:34" x14ac:dyDescent="0.35">
      <c r="AH6048" s="16" t="str">
        <f>IF(AND(B6048="Premier League",E6048="Live"),_xlfn.XLOOKUP(_xlfn.TEXTJOIN(" vs ",,C6048:D6048),Calendar!G:G,Calendar!B:B),IF(AND(B6048="Premier League",E6048="Highlights"),_xlfn.XLOOKUP(H6048,Calendar!O:O,Calendar!N:N,,-1),""))</f>
        <v/>
      </c>
    </row>
    <row r="6049" spans="34:34" x14ac:dyDescent="0.35">
      <c r="AH6049" s="16" t="str">
        <f>IF(AND(B6049="Premier League",E6049="Live"),_xlfn.XLOOKUP(_xlfn.TEXTJOIN(" vs ",,C6049:D6049),Calendar!G:G,Calendar!B:B),IF(AND(B6049="Premier League",E6049="Highlights"),_xlfn.XLOOKUP(H6049,Calendar!O:O,Calendar!N:N,,-1),""))</f>
        <v/>
      </c>
    </row>
    <row r="6050" spans="34:34" x14ac:dyDescent="0.35">
      <c r="AH6050" s="16" t="str">
        <f>IF(AND(B6050="Premier League",E6050="Live"),_xlfn.XLOOKUP(_xlfn.TEXTJOIN(" vs ",,C6050:D6050),Calendar!G:G,Calendar!B:B),IF(AND(B6050="Premier League",E6050="Highlights"),_xlfn.XLOOKUP(H6050,Calendar!O:O,Calendar!N:N,,-1),""))</f>
        <v/>
      </c>
    </row>
    <row r="6051" spans="34:34" x14ac:dyDescent="0.35">
      <c r="AH6051" s="16" t="str">
        <f>IF(AND(B6051="Premier League",E6051="Live"),_xlfn.XLOOKUP(_xlfn.TEXTJOIN(" vs ",,C6051:D6051),Calendar!G:G,Calendar!B:B),IF(AND(B6051="Premier League",E6051="Highlights"),_xlfn.XLOOKUP(H6051,Calendar!O:O,Calendar!N:N,,-1),""))</f>
        <v/>
      </c>
    </row>
    <row r="6052" spans="34:34" x14ac:dyDescent="0.35">
      <c r="AH6052" s="16" t="str">
        <f>IF(AND(B6052="Premier League",E6052="Live"),_xlfn.XLOOKUP(_xlfn.TEXTJOIN(" vs ",,C6052:D6052),Calendar!G:G,Calendar!B:B),IF(AND(B6052="Premier League",E6052="Highlights"),_xlfn.XLOOKUP(H6052,Calendar!O:O,Calendar!N:N,,-1),""))</f>
        <v/>
      </c>
    </row>
    <row r="6053" spans="34:34" x14ac:dyDescent="0.35">
      <c r="AH6053" s="16" t="str">
        <f>IF(AND(B6053="Premier League",E6053="Live"),_xlfn.XLOOKUP(_xlfn.TEXTJOIN(" vs ",,C6053:D6053),Calendar!G:G,Calendar!B:B),IF(AND(B6053="Premier League",E6053="Highlights"),_xlfn.XLOOKUP(H6053,Calendar!O:O,Calendar!N:N,,-1),""))</f>
        <v/>
      </c>
    </row>
    <row r="6054" spans="34:34" x14ac:dyDescent="0.35">
      <c r="AH6054" s="16" t="str">
        <f>IF(AND(B6054="Premier League",E6054="Live"),_xlfn.XLOOKUP(_xlfn.TEXTJOIN(" vs ",,C6054:D6054),Calendar!G:G,Calendar!B:B),IF(AND(B6054="Premier League",E6054="Highlights"),_xlfn.XLOOKUP(H6054,Calendar!O:O,Calendar!N:N,,-1),""))</f>
        <v/>
      </c>
    </row>
    <row r="6055" spans="34:34" x14ac:dyDescent="0.35">
      <c r="AH6055" s="16" t="str">
        <f>IF(AND(B6055="Premier League",E6055="Live"),_xlfn.XLOOKUP(_xlfn.TEXTJOIN(" vs ",,C6055:D6055),Calendar!G:G,Calendar!B:B),IF(AND(B6055="Premier League",E6055="Highlights"),_xlfn.XLOOKUP(H6055,Calendar!O:O,Calendar!N:N,,-1),""))</f>
        <v/>
      </c>
    </row>
    <row r="6056" spans="34:34" x14ac:dyDescent="0.35">
      <c r="AH6056" s="16" t="str">
        <f>IF(AND(B6056="Premier League",E6056="Live"),_xlfn.XLOOKUP(_xlfn.TEXTJOIN(" vs ",,C6056:D6056),Calendar!G:G,Calendar!B:B),IF(AND(B6056="Premier League",E6056="Highlights"),_xlfn.XLOOKUP(H6056,Calendar!O:O,Calendar!N:N,,-1),""))</f>
        <v/>
      </c>
    </row>
    <row r="6057" spans="34:34" x14ac:dyDescent="0.35">
      <c r="AH6057" s="16" t="str">
        <f>IF(AND(B6057="Premier League",E6057="Live"),_xlfn.XLOOKUP(_xlfn.TEXTJOIN(" vs ",,C6057:D6057),Calendar!G:G,Calendar!B:B),IF(AND(B6057="Premier League",E6057="Highlights"),_xlfn.XLOOKUP(H6057,Calendar!O:O,Calendar!N:N,,-1),""))</f>
        <v/>
      </c>
    </row>
    <row r="6058" spans="34:34" x14ac:dyDescent="0.35">
      <c r="AH6058" s="16" t="str">
        <f>IF(AND(B6058="Premier League",E6058="Live"),_xlfn.XLOOKUP(_xlfn.TEXTJOIN(" vs ",,C6058:D6058),Calendar!G:G,Calendar!B:B),IF(AND(B6058="Premier League",E6058="Highlights"),_xlfn.XLOOKUP(H6058,Calendar!O:O,Calendar!N:N,,-1),""))</f>
        <v/>
      </c>
    </row>
    <row r="6059" spans="34:34" x14ac:dyDescent="0.35">
      <c r="AH6059" s="16" t="str">
        <f>IF(AND(B6059="Premier League",E6059="Live"),_xlfn.XLOOKUP(_xlfn.TEXTJOIN(" vs ",,C6059:D6059),Calendar!G:G,Calendar!B:B),IF(AND(B6059="Premier League",E6059="Highlights"),_xlfn.XLOOKUP(H6059,Calendar!O:O,Calendar!N:N,,-1),""))</f>
        <v/>
      </c>
    </row>
    <row r="6060" spans="34:34" x14ac:dyDescent="0.35">
      <c r="AH6060" s="16" t="str">
        <f>IF(AND(B6060="Premier League",E6060="Live"),_xlfn.XLOOKUP(_xlfn.TEXTJOIN(" vs ",,C6060:D6060),Calendar!G:G,Calendar!B:B),IF(AND(B6060="Premier League",E6060="Highlights"),_xlfn.XLOOKUP(H6060,Calendar!O:O,Calendar!N:N,,-1),""))</f>
        <v/>
      </c>
    </row>
    <row r="6061" spans="34:34" x14ac:dyDescent="0.35">
      <c r="AH6061" s="16" t="str">
        <f>IF(AND(B6061="Premier League",E6061="Live"),_xlfn.XLOOKUP(_xlfn.TEXTJOIN(" vs ",,C6061:D6061),Calendar!G:G,Calendar!B:B),IF(AND(B6061="Premier League",E6061="Highlights"),_xlfn.XLOOKUP(H6061,Calendar!O:O,Calendar!N:N,,-1),""))</f>
        <v/>
      </c>
    </row>
    <row r="6062" spans="34:34" x14ac:dyDescent="0.35">
      <c r="AH6062" s="16" t="str">
        <f>IF(AND(B6062="Premier League",E6062="Live"),_xlfn.XLOOKUP(_xlfn.TEXTJOIN(" vs ",,C6062:D6062),Calendar!G:G,Calendar!B:B),IF(AND(B6062="Premier League",E6062="Highlights"),_xlfn.XLOOKUP(H6062,Calendar!O:O,Calendar!N:N,,-1),""))</f>
        <v/>
      </c>
    </row>
    <row r="6063" spans="34:34" x14ac:dyDescent="0.35">
      <c r="AH6063" s="16" t="str">
        <f>IF(AND(B6063="Premier League",E6063="Live"),_xlfn.XLOOKUP(_xlfn.TEXTJOIN(" vs ",,C6063:D6063),Calendar!G:G,Calendar!B:B),IF(AND(B6063="Premier League",E6063="Highlights"),_xlfn.XLOOKUP(H6063,Calendar!O:O,Calendar!N:N,,-1),""))</f>
        <v/>
      </c>
    </row>
    <row r="6064" spans="34:34" x14ac:dyDescent="0.35">
      <c r="AH6064" s="16" t="str">
        <f>IF(AND(B6064="Premier League",E6064="Live"),_xlfn.XLOOKUP(_xlfn.TEXTJOIN(" vs ",,C6064:D6064),Calendar!G:G,Calendar!B:B),IF(AND(B6064="Premier League",E6064="Highlights"),_xlfn.XLOOKUP(H6064,Calendar!O:O,Calendar!N:N,,-1),""))</f>
        <v/>
      </c>
    </row>
    <row r="6065" spans="34:34" x14ac:dyDescent="0.35">
      <c r="AH6065" s="16" t="str">
        <f>IF(AND(B6065="Premier League",E6065="Live"),_xlfn.XLOOKUP(_xlfn.TEXTJOIN(" vs ",,C6065:D6065),Calendar!G:G,Calendar!B:B),IF(AND(B6065="Premier League",E6065="Highlights"),_xlfn.XLOOKUP(H6065,Calendar!O:O,Calendar!N:N,,-1),""))</f>
        <v/>
      </c>
    </row>
    <row r="6066" spans="34:34" x14ac:dyDescent="0.35">
      <c r="AH6066" s="16" t="str">
        <f>IF(AND(B6066="Premier League",E6066="Live"),_xlfn.XLOOKUP(_xlfn.TEXTJOIN(" vs ",,C6066:D6066),Calendar!G:G,Calendar!B:B),IF(AND(B6066="Premier League",E6066="Highlights"),_xlfn.XLOOKUP(H6066,Calendar!O:O,Calendar!N:N,,-1),""))</f>
        <v/>
      </c>
    </row>
    <row r="6067" spans="34:34" x14ac:dyDescent="0.35">
      <c r="AH6067" s="16" t="str">
        <f>IF(AND(B6067="Premier League",E6067="Live"),_xlfn.XLOOKUP(_xlfn.TEXTJOIN(" vs ",,C6067:D6067),Calendar!G:G,Calendar!B:B),IF(AND(B6067="Premier League",E6067="Highlights"),_xlfn.XLOOKUP(H6067,Calendar!O:O,Calendar!N:N,,-1),""))</f>
        <v/>
      </c>
    </row>
    <row r="6068" spans="34:34" x14ac:dyDescent="0.35">
      <c r="AH6068" s="16" t="str">
        <f>IF(AND(B6068="Premier League",E6068="Live"),_xlfn.XLOOKUP(_xlfn.TEXTJOIN(" vs ",,C6068:D6068),Calendar!G:G,Calendar!B:B),IF(AND(B6068="Premier League",E6068="Highlights"),_xlfn.XLOOKUP(H6068,Calendar!O:O,Calendar!N:N,,-1),""))</f>
        <v/>
      </c>
    </row>
    <row r="6069" spans="34:34" x14ac:dyDescent="0.35">
      <c r="AH6069" s="16" t="str">
        <f>IF(AND(B6069="Premier League",E6069="Live"),_xlfn.XLOOKUP(_xlfn.TEXTJOIN(" vs ",,C6069:D6069),Calendar!G:G,Calendar!B:B),IF(AND(B6069="Premier League",E6069="Highlights"),_xlfn.XLOOKUP(H6069,Calendar!O:O,Calendar!N:N,,-1),""))</f>
        <v/>
      </c>
    </row>
    <row r="6070" spans="34:34" x14ac:dyDescent="0.35">
      <c r="AH6070" s="16" t="str">
        <f>IF(AND(B6070="Premier League",E6070="Live"),_xlfn.XLOOKUP(_xlfn.TEXTJOIN(" vs ",,C6070:D6070),Calendar!G:G,Calendar!B:B),IF(AND(B6070="Premier League",E6070="Highlights"),_xlfn.XLOOKUP(H6070,Calendar!O:O,Calendar!N:N,,-1),""))</f>
        <v/>
      </c>
    </row>
    <row r="6071" spans="34:34" x14ac:dyDescent="0.35">
      <c r="AH6071" s="16" t="str">
        <f>IF(AND(B6071="Premier League",E6071="Live"),_xlfn.XLOOKUP(_xlfn.TEXTJOIN(" vs ",,C6071:D6071),Calendar!G:G,Calendar!B:B),IF(AND(B6071="Premier League",E6071="Highlights"),_xlfn.XLOOKUP(H6071,Calendar!O:O,Calendar!N:N,,-1),""))</f>
        <v/>
      </c>
    </row>
    <row r="6072" spans="34:34" x14ac:dyDescent="0.35">
      <c r="AH6072" s="16" t="str">
        <f>IF(AND(B6072="Premier League",E6072="Live"),_xlfn.XLOOKUP(_xlfn.TEXTJOIN(" vs ",,C6072:D6072),Calendar!G:G,Calendar!B:B),IF(AND(B6072="Premier League",E6072="Highlights"),_xlfn.XLOOKUP(H6072,Calendar!O:O,Calendar!N:N,,-1),""))</f>
        <v/>
      </c>
    </row>
    <row r="6073" spans="34:34" x14ac:dyDescent="0.35">
      <c r="AH6073" s="16" t="str">
        <f>IF(AND(B6073="Premier League",E6073="Live"),_xlfn.XLOOKUP(_xlfn.TEXTJOIN(" vs ",,C6073:D6073),Calendar!G:G,Calendar!B:B),IF(AND(B6073="Premier League",E6073="Highlights"),_xlfn.XLOOKUP(H6073,Calendar!O:O,Calendar!N:N,,-1),""))</f>
        <v/>
      </c>
    </row>
    <row r="6074" spans="34:34" x14ac:dyDescent="0.35">
      <c r="AH6074" s="16" t="str">
        <f>IF(AND(B6074="Premier League",E6074="Live"),_xlfn.XLOOKUP(_xlfn.TEXTJOIN(" vs ",,C6074:D6074),Calendar!G:G,Calendar!B:B),IF(AND(B6074="Premier League",E6074="Highlights"),_xlfn.XLOOKUP(H6074,Calendar!O:O,Calendar!N:N,,-1),""))</f>
        <v/>
      </c>
    </row>
    <row r="6075" spans="34:34" x14ac:dyDescent="0.35">
      <c r="AH6075" s="16" t="str">
        <f>IF(AND(B6075="Premier League",E6075="Live"),_xlfn.XLOOKUP(_xlfn.TEXTJOIN(" vs ",,C6075:D6075),Calendar!G:G,Calendar!B:B),IF(AND(B6075="Premier League",E6075="Highlights"),_xlfn.XLOOKUP(H6075,Calendar!O:O,Calendar!N:N,,-1),""))</f>
        <v/>
      </c>
    </row>
    <row r="6076" spans="34:34" x14ac:dyDescent="0.35">
      <c r="AH6076" s="16" t="str">
        <f>IF(AND(B6076="Premier League",E6076="Live"),_xlfn.XLOOKUP(_xlfn.TEXTJOIN(" vs ",,C6076:D6076),Calendar!G:G,Calendar!B:B),IF(AND(B6076="Premier League",E6076="Highlights"),_xlfn.XLOOKUP(H6076,Calendar!O:O,Calendar!N:N,,-1),""))</f>
        <v/>
      </c>
    </row>
    <row r="6077" spans="34:34" x14ac:dyDescent="0.35">
      <c r="AH6077" s="16" t="str">
        <f>IF(AND(B6077="Premier League",E6077="Live"),_xlfn.XLOOKUP(_xlfn.TEXTJOIN(" vs ",,C6077:D6077),Calendar!G:G,Calendar!B:B),IF(AND(B6077="Premier League",E6077="Highlights"),_xlfn.XLOOKUP(H6077,Calendar!O:O,Calendar!N:N,,-1),""))</f>
        <v/>
      </c>
    </row>
    <row r="6078" spans="34:34" x14ac:dyDescent="0.35">
      <c r="AH6078" s="16" t="str">
        <f>IF(AND(B6078="Premier League",E6078="Live"),_xlfn.XLOOKUP(_xlfn.TEXTJOIN(" vs ",,C6078:D6078),Calendar!G:G,Calendar!B:B),IF(AND(B6078="Premier League",E6078="Highlights"),_xlfn.XLOOKUP(H6078,Calendar!O:O,Calendar!N:N,,-1),""))</f>
        <v/>
      </c>
    </row>
    <row r="6079" spans="34:34" x14ac:dyDescent="0.35">
      <c r="AH6079" s="16" t="str">
        <f>IF(AND(B6079="Premier League",E6079="Live"),_xlfn.XLOOKUP(_xlfn.TEXTJOIN(" vs ",,C6079:D6079),Calendar!G:G,Calendar!B:B),IF(AND(B6079="Premier League",E6079="Highlights"),_xlfn.XLOOKUP(H6079,Calendar!O:O,Calendar!N:N,,-1),""))</f>
        <v/>
      </c>
    </row>
    <row r="6080" spans="34:34" x14ac:dyDescent="0.35">
      <c r="AH6080" s="16" t="str">
        <f>IF(AND(B6080="Premier League",E6080="Live"),_xlfn.XLOOKUP(_xlfn.TEXTJOIN(" vs ",,C6080:D6080),Calendar!G:G,Calendar!B:B),IF(AND(B6080="Premier League",E6080="Highlights"),_xlfn.XLOOKUP(H6080,Calendar!O:O,Calendar!N:N,,-1),""))</f>
        <v/>
      </c>
    </row>
    <row r="6081" spans="34:34" x14ac:dyDescent="0.35">
      <c r="AH6081" s="16" t="str">
        <f>IF(AND(B6081="Premier League",E6081="Live"),_xlfn.XLOOKUP(_xlfn.TEXTJOIN(" vs ",,C6081:D6081),Calendar!G:G,Calendar!B:B),IF(AND(B6081="Premier League",E6081="Highlights"),_xlfn.XLOOKUP(H6081,Calendar!O:O,Calendar!N:N,,-1),""))</f>
        <v/>
      </c>
    </row>
    <row r="6082" spans="34:34" x14ac:dyDescent="0.35">
      <c r="AH6082" s="16" t="str">
        <f>IF(AND(B6082="Premier League",E6082="Live"),_xlfn.XLOOKUP(_xlfn.TEXTJOIN(" vs ",,C6082:D6082),Calendar!G:G,Calendar!B:B),IF(AND(B6082="Premier League",E6082="Highlights"),_xlfn.XLOOKUP(H6082,Calendar!O:O,Calendar!N:N,,-1),""))</f>
        <v/>
      </c>
    </row>
    <row r="6083" spans="34:34" x14ac:dyDescent="0.35">
      <c r="AH6083" s="16" t="str">
        <f>IF(AND(B6083="Premier League",E6083="Live"),_xlfn.XLOOKUP(_xlfn.TEXTJOIN(" vs ",,C6083:D6083),Calendar!G:G,Calendar!B:B),IF(AND(B6083="Premier League",E6083="Highlights"),_xlfn.XLOOKUP(H6083,Calendar!O:O,Calendar!N:N,,-1),""))</f>
        <v/>
      </c>
    </row>
    <row r="6084" spans="34:34" x14ac:dyDescent="0.35">
      <c r="AH6084" s="16" t="str">
        <f>IF(AND(B6084="Premier League",E6084="Live"),_xlfn.XLOOKUP(_xlfn.TEXTJOIN(" vs ",,C6084:D6084),Calendar!G:G,Calendar!B:B),IF(AND(B6084="Premier League",E6084="Highlights"),_xlfn.XLOOKUP(H6084,Calendar!O:O,Calendar!N:N,,-1),""))</f>
        <v/>
      </c>
    </row>
    <row r="6085" spans="34:34" x14ac:dyDescent="0.35">
      <c r="AH6085" s="16" t="str">
        <f>IF(AND(B6085="Premier League",E6085="Live"),_xlfn.XLOOKUP(_xlfn.TEXTJOIN(" vs ",,C6085:D6085),Calendar!G:G,Calendar!B:B),IF(AND(B6085="Premier League",E6085="Highlights"),_xlfn.XLOOKUP(H6085,Calendar!O:O,Calendar!N:N,,-1),""))</f>
        <v/>
      </c>
    </row>
    <row r="6086" spans="34:34" x14ac:dyDescent="0.35">
      <c r="AH6086" s="16" t="str">
        <f>IF(AND(B6086="Premier League",E6086="Live"),_xlfn.XLOOKUP(_xlfn.TEXTJOIN(" vs ",,C6086:D6086),Calendar!G:G,Calendar!B:B),IF(AND(B6086="Premier League",E6086="Highlights"),_xlfn.XLOOKUP(H6086,Calendar!O:O,Calendar!N:N,,-1),""))</f>
        <v/>
      </c>
    </row>
    <row r="6087" spans="34:34" x14ac:dyDescent="0.35">
      <c r="AH6087" s="16" t="str">
        <f>IF(AND(B6087="Premier League",E6087="Live"),_xlfn.XLOOKUP(_xlfn.TEXTJOIN(" vs ",,C6087:D6087),Calendar!G:G,Calendar!B:B),IF(AND(B6087="Premier League",E6087="Highlights"),_xlfn.XLOOKUP(H6087,Calendar!O:O,Calendar!N:N,,-1),""))</f>
        <v/>
      </c>
    </row>
    <row r="6088" spans="34:34" x14ac:dyDescent="0.35">
      <c r="AH6088" s="16" t="str">
        <f>IF(AND(B6088="Premier League",E6088="Live"),_xlfn.XLOOKUP(_xlfn.TEXTJOIN(" vs ",,C6088:D6088),Calendar!G:G,Calendar!B:B),IF(AND(B6088="Premier League",E6088="Highlights"),_xlfn.XLOOKUP(H6088,Calendar!O:O,Calendar!N:N,,-1),""))</f>
        <v/>
      </c>
    </row>
    <row r="6089" spans="34:34" x14ac:dyDescent="0.35">
      <c r="AH6089" s="16" t="str">
        <f>IF(AND(B6089="Premier League",E6089="Live"),_xlfn.XLOOKUP(_xlfn.TEXTJOIN(" vs ",,C6089:D6089),Calendar!G:G,Calendar!B:B),IF(AND(B6089="Premier League",E6089="Highlights"),_xlfn.XLOOKUP(H6089,Calendar!O:O,Calendar!N:N,,-1),""))</f>
        <v/>
      </c>
    </row>
    <row r="6090" spans="34:34" x14ac:dyDescent="0.35">
      <c r="AH6090" s="16" t="str">
        <f>IF(AND(B6090="Premier League",E6090="Live"),_xlfn.XLOOKUP(_xlfn.TEXTJOIN(" vs ",,C6090:D6090),Calendar!G:G,Calendar!B:B),IF(AND(B6090="Premier League",E6090="Highlights"),_xlfn.XLOOKUP(H6090,Calendar!O:O,Calendar!N:N,,-1),""))</f>
        <v/>
      </c>
    </row>
    <row r="6091" spans="34:34" x14ac:dyDescent="0.35">
      <c r="AH6091" s="16" t="str">
        <f>IF(AND(B6091="Premier League",E6091="Live"),_xlfn.XLOOKUP(_xlfn.TEXTJOIN(" vs ",,C6091:D6091),Calendar!G:G,Calendar!B:B),IF(AND(B6091="Premier League",E6091="Highlights"),_xlfn.XLOOKUP(H6091,Calendar!O:O,Calendar!N:N,,-1),""))</f>
        <v/>
      </c>
    </row>
    <row r="6092" spans="34:34" x14ac:dyDescent="0.35">
      <c r="AH6092" s="16" t="str">
        <f>IF(AND(B6092="Premier League",E6092="Live"),_xlfn.XLOOKUP(_xlfn.TEXTJOIN(" vs ",,C6092:D6092),Calendar!G:G,Calendar!B:B),IF(AND(B6092="Premier League",E6092="Highlights"),_xlfn.XLOOKUP(H6092,Calendar!O:O,Calendar!N:N,,-1),""))</f>
        <v/>
      </c>
    </row>
    <row r="6093" spans="34:34" x14ac:dyDescent="0.35">
      <c r="AH6093" s="16" t="str">
        <f>IF(AND(B6093="Premier League",E6093="Live"),_xlfn.XLOOKUP(_xlfn.TEXTJOIN(" vs ",,C6093:D6093),Calendar!G:G,Calendar!B:B),IF(AND(B6093="Premier League",E6093="Highlights"),_xlfn.XLOOKUP(H6093,Calendar!O:O,Calendar!N:N,,-1),""))</f>
        <v/>
      </c>
    </row>
    <row r="6094" spans="34:34" x14ac:dyDescent="0.35">
      <c r="AH6094" s="16" t="str">
        <f>IF(AND(B6094="Premier League",E6094="Live"),_xlfn.XLOOKUP(_xlfn.TEXTJOIN(" vs ",,C6094:D6094),Calendar!G:G,Calendar!B:B),IF(AND(B6094="Premier League",E6094="Highlights"),_xlfn.XLOOKUP(H6094,Calendar!O:O,Calendar!N:N,,-1),""))</f>
        <v/>
      </c>
    </row>
    <row r="6095" spans="34:34" x14ac:dyDescent="0.35">
      <c r="AH6095" s="16" t="str">
        <f>IF(AND(B6095="Premier League",E6095="Live"),_xlfn.XLOOKUP(_xlfn.TEXTJOIN(" vs ",,C6095:D6095),Calendar!G:G,Calendar!B:B),IF(AND(B6095="Premier League",E6095="Highlights"),_xlfn.XLOOKUP(H6095,Calendar!O:O,Calendar!N:N,,-1),""))</f>
        <v/>
      </c>
    </row>
    <row r="6096" spans="34:34" x14ac:dyDescent="0.35">
      <c r="AH6096" s="16" t="str">
        <f>IF(AND(B6096="Premier League",E6096="Live"),_xlfn.XLOOKUP(_xlfn.TEXTJOIN(" vs ",,C6096:D6096),Calendar!G:G,Calendar!B:B),IF(AND(B6096="Premier League",E6096="Highlights"),_xlfn.XLOOKUP(H6096,Calendar!O:O,Calendar!N:N,,-1),""))</f>
        <v/>
      </c>
    </row>
    <row r="6097" spans="34:34" x14ac:dyDescent="0.35">
      <c r="AH6097" s="16" t="str">
        <f>IF(AND(B6097="Premier League",E6097="Live"),_xlfn.XLOOKUP(_xlfn.TEXTJOIN(" vs ",,C6097:D6097),Calendar!G:G,Calendar!B:B),IF(AND(B6097="Premier League",E6097="Highlights"),_xlfn.XLOOKUP(H6097,Calendar!O:O,Calendar!N:N,,-1),""))</f>
        <v/>
      </c>
    </row>
    <row r="6098" spans="34:34" x14ac:dyDescent="0.35">
      <c r="AH6098" s="16" t="str">
        <f>IF(AND(B6098="Premier League",E6098="Live"),_xlfn.XLOOKUP(_xlfn.TEXTJOIN(" vs ",,C6098:D6098),Calendar!G:G,Calendar!B:B),IF(AND(B6098="Premier League",E6098="Highlights"),_xlfn.XLOOKUP(H6098,Calendar!O:O,Calendar!N:N,,-1),""))</f>
        <v/>
      </c>
    </row>
    <row r="6099" spans="34:34" x14ac:dyDescent="0.35">
      <c r="AH6099" s="16" t="str">
        <f>IF(AND(B6099="Premier League",E6099="Live"),_xlfn.XLOOKUP(_xlfn.TEXTJOIN(" vs ",,C6099:D6099),Calendar!G:G,Calendar!B:B),IF(AND(B6099="Premier League",E6099="Highlights"),_xlfn.XLOOKUP(H6099,Calendar!O:O,Calendar!N:N,,-1),""))</f>
        <v/>
      </c>
    </row>
    <row r="6100" spans="34:34" x14ac:dyDescent="0.35">
      <c r="AH6100" s="16" t="str">
        <f>IF(AND(B6100="Premier League",E6100="Live"),_xlfn.XLOOKUP(_xlfn.TEXTJOIN(" vs ",,C6100:D6100),Calendar!G:G,Calendar!B:B),IF(AND(B6100="Premier League",E6100="Highlights"),_xlfn.XLOOKUP(H6100,Calendar!O:O,Calendar!N:N,,-1),""))</f>
        <v/>
      </c>
    </row>
    <row r="6101" spans="34:34" x14ac:dyDescent="0.35">
      <c r="AH6101" s="16" t="str">
        <f>IF(AND(B6101="Premier League",E6101="Live"),_xlfn.XLOOKUP(_xlfn.TEXTJOIN(" vs ",,C6101:D6101),Calendar!G:G,Calendar!B:B),IF(AND(B6101="Premier League",E6101="Highlights"),_xlfn.XLOOKUP(H6101,Calendar!O:O,Calendar!N:N,,-1),""))</f>
        <v/>
      </c>
    </row>
    <row r="6102" spans="34:34" x14ac:dyDescent="0.35">
      <c r="AH6102" s="16" t="str">
        <f>IF(AND(B6102="Premier League",E6102="Live"),_xlfn.XLOOKUP(_xlfn.TEXTJOIN(" vs ",,C6102:D6102),Calendar!G:G,Calendar!B:B),IF(AND(B6102="Premier League",E6102="Highlights"),_xlfn.XLOOKUP(H6102,Calendar!O:O,Calendar!N:N,,-1),""))</f>
        <v/>
      </c>
    </row>
    <row r="6103" spans="34:34" x14ac:dyDescent="0.35">
      <c r="AH6103" s="16" t="str">
        <f>IF(AND(B6103="Premier League",E6103="Live"),_xlfn.XLOOKUP(_xlfn.TEXTJOIN(" vs ",,C6103:D6103),Calendar!G:G,Calendar!B:B),IF(AND(B6103="Premier League",E6103="Highlights"),_xlfn.XLOOKUP(H6103,Calendar!O:O,Calendar!N:N,,-1),""))</f>
        <v/>
      </c>
    </row>
    <row r="6104" spans="34:34" x14ac:dyDescent="0.35">
      <c r="AH6104" s="16" t="str">
        <f>IF(AND(B6104="Premier League",E6104="Live"),_xlfn.XLOOKUP(_xlfn.TEXTJOIN(" vs ",,C6104:D6104),Calendar!G:G,Calendar!B:B),IF(AND(B6104="Premier League",E6104="Highlights"),_xlfn.XLOOKUP(H6104,Calendar!O:O,Calendar!N:N,,-1),""))</f>
        <v/>
      </c>
    </row>
    <row r="6105" spans="34:34" x14ac:dyDescent="0.35">
      <c r="AH6105" s="16" t="str">
        <f>IF(AND(B6105="Premier League",E6105="Live"),_xlfn.XLOOKUP(_xlfn.TEXTJOIN(" vs ",,C6105:D6105),Calendar!G:G,Calendar!B:B),IF(AND(B6105="Premier League",E6105="Highlights"),_xlfn.XLOOKUP(H6105,Calendar!O:O,Calendar!N:N,,-1),""))</f>
        <v/>
      </c>
    </row>
    <row r="6106" spans="34:34" x14ac:dyDescent="0.35">
      <c r="AH6106" s="16" t="str">
        <f>IF(AND(B6106="Premier League",E6106="Live"),_xlfn.XLOOKUP(_xlfn.TEXTJOIN(" vs ",,C6106:D6106),Calendar!G:G,Calendar!B:B),IF(AND(B6106="Premier League",E6106="Highlights"),_xlfn.XLOOKUP(H6106,Calendar!O:O,Calendar!N:N,,-1),""))</f>
        <v/>
      </c>
    </row>
    <row r="6107" spans="34:34" x14ac:dyDescent="0.35">
      <c r="AH6107" s="16" t="str">
        <f>IF(AND(B6107="Premier League",E6107="Live"),_xlfn.XLOOKUP(_xlfn.TEXTJOIN(" vs ",,C6107:D6107),Calendar!G:G,Calendar!B:B),IF(AND(B6107="Premier League",E6107="Highlights"),_xlfn.XLOOKUP(H6107,Calendar!O:O,Calendar!N:N,,-1),""))</f>
        <v/>
      </c>
    </row>
    <row r="6108" spans="34:34" x14ac:dyDescent="0.35">
      <c r="AH6108" s="16" t="str">
        <f>IF(AND(B6108="Premier League",E6108="Live"),_xlfn.XLOOKUP(_xlfn.TEXTJOIN(" vs ",,C6108:D6108),Calendar!G:G,Calendar!B:B),IF(AND(B6108="Premier League",E6108="Highlights"),_xlfn.XLOOKUP(H6108,Calendar!O:O,Calendar!N:N,,-1),""))</f>
        <v/>
      </c>
    </row>
    <row r="6109" spans="34:34" x14ac:dyDescent="0.35">
      <c r="AH6109" s="16" t="str">
        <f>IF(AND(B6109="Premier League",E6109="Live"),_xlfn.XLOOKUP(_xlfn.TEXTJOIN(" vs ",,C6109:D6109),Calendar!G:G,Calendar!B:B),IF(AND(B6109="Premier League",E6109="Highlights"),_xlfn.XLOOKUP(H6109,Calendar!O:O,Calendar!N:N,,-1),""))</f>
        <v/>
      </c>
    </row>
    <row r="6110" spans="34:34" x14ac:dyDescent="0.35">
      <c r="AH6110" s="16" t="str">
        <f>IF(AND(B6110="Premier League",E6110="Live"),_xlfn.XLOOKUP(_xlfn.TEXTJOIN(" vs ",,C6110:D6110),Calendar!G:G,Calendar!B:B),IF(AND(B6110="Premier League",E6110="Highlights"),_xlfn.XLOOKUP(H6110,Calendar!O:O,Calendar!N:N,,-1),""))</f>
        <v/>
      </c>
    </row>
    <row r="6111" spans="34:34" x14ac:dyDescent="0.35">
      <c r="AH6111" s="16" t="str">
        <f>IF(AND(B6111="Premier League",E6111="Live"),_xlfn.XLOOKUP(_xlfn.TEXTJOIN(" vs ",,C6111:D6111),Calendar!G:G,Calendar!B:B),IF(AND(B6111="Premier League",E6111="Highlights"),_xlfn.XLOOKUP(H6111,Calendar!O:O,Calendar!N:N,,-1),""))</f>
        <v/>
      </c>
    </row>
    <row r="6112" spans="34:34" x14ac:dyDescent="0.35">
      <c r="AH6112" s="16" t="str">
        <f>IF(AND(B6112="Premier League",E6112="Live"),_xlfn.XLOOKUP(_xlfn.TEXTJOIN(" vs ",,C6112:D6112),Calendar!G:G,Calendar!B:B),IF(AND(B6112="Premier League",E6112="Highlights"),_xlfn.XLOOKUP(H6112,Calendar!O:O,Calendar!N:N,,-1),""))</f>
        <v/>
      </c>
    </row>
    <row r="6113" spans="34:34" x14ac:dyDescent="0.35">
      <c r="AH6113" s="16" t="str">
        <f>IF(AND(B6113="Premier League",E6113="Live"),_xlfn.XLOOKUP(_xlfn.TEXTJOIN(" vs ",,C6113:D6113),Calendar!G:G,Calendar!B:B),IF(AND(B6113="Premier League",E6113="Highlights"),_xlfn.XLOOKUP(H6113,Calendar!O:O,Calendar!N:N,,-1),""))</f>
        <v/>
      </c>
    </row>
    <row r="6114" spans="34:34" x14ac:dyDescent="0.35">
      <c r="AH6114" s="16" t="str">
        <f>IF(AND(B6114="Premier League",E6114="Live"),_xlfn.XLOOKUP(_xlfn.TEXTJOIN(" vs ",,C6114:D6114),Calendar!G:G,Calendar!B:B),IF(AND(B6114="Premier League",E6114="Highlights"),_xlfn.XLOOKUP(H6114,Calendar!O:O,Calendar!N:N,,-1),""))</f>
        <v/>
      </c>
    </row>
    <row r="6115" spans="34:34" x14ac:dyDescent="0.35">
      <c r="AH6115" s="16" t="str">
        <f>IF(AND(B6115="Premier League",E6115="Live"),_xlfn.XLOOKUP(_xlfn.TEXTJOIN(" vs ",,C6115:D6115),Calendar!G:G,Calendar!B:B),IF(AND(B6115="Premier League",E6115="Highlights"),_xlfn.XLOOKUP(H6115,Calendar!O:O,Calendar!N:N,,-1),""))</f>
        <v/>
      </c>
    </row>
    <row r="6116" spans="34:34" x14ac:dyDescent="0.35">
      <c r="AH6116" s="16" t="str">
        <f>IF(AND(B6116="Premier League",E6116="Live"),_xlfn.XLOOKUP(_xlfn.TEXTJOIN(" vs ",,C6116:D6116),Calendar!G:G,Calendar!B:B),IF(AND(B6116="Premier League",E6116="Highlights"),_xlfn.XLOOKUP(H6116,Calendar!O:O,Calendar!N:N,,-1),""))</f>
        <v/>
      </c>
    </row>
    <row r="6117" spans="34:34" x14ac:dyDescent="0.35">
      <c r="AH6117" s="16" t="str">
        <f>IF(AND(B6117="Premier League",E6117="Live"),_xlfn.XLOOKUP(_xlfn.TEXTJOIN(" vs ",,C6117:D6117),Calendar!G:G,Calendar!B:B),IF(AND(B6117="Premier League",E6117="Highlights"),_xlfn.XLOOKUP(H6117,Calendar!O:O,Calendar!N:N,,-1),""))</f>
        <v/>
      </c>
    </row>
    <row r="6118" spans="34:34" x14ac:dyDescent="0.35">
      <c r="AH6118" s="16" t="str">
        <f>IF(AND(B6118="Premier League",E6118="Live"),_xlfn.XLOOKUP(_xlfn.TEXTJOIN(" vs ",,C6118:D6118),Calendar!G:G,Calendar!B:B),IF(AND(B6118="Premier League",E6118="Highlights"),_xlfn.XLOOKUP(H6118,Calendar!O:O,Calendar!N:N,,-1),""))</f>
        <v/>
      </c>
    </row>
    <row r="6119" spans="34:34" x14ac:dyDescent="0.35">
      <c r="AH6119" s="16" t="str">
        <f>IF(AND(B6119="Premier League",E6119="Live"),_xlfn.XLOOKUP(_xlfn.TEXTJOIN(" vs ",,C6119:D6119),Calendar!G:G,Calendar!B:B),IF(AND(B6119="Premier League",E6119="Highlights"),_xlfn.XLOOKUP(H6119,Calendar!O:O,Calendar!N:N,,-1),""))</f>
        <v/>
      </c>
    </row>
    <row r="6120" spans="34:34" x14ac:dyDescent="0.35">
      <c r="AH6120" s="16" t="str">
        <f>IF(AND(B6120="Premier League",E6120="Live"),_xlfn.XLOOKUP(_xlfn.TEXTJOIN(" vs ",,C6120:D6120),Calendar!G:G,Calendar!B:B),IF(AND(B6120="Premier League",E6120="Highlights"),_xlfn.XLOOKUP(H6120,Calendar!O:O,Calendar!N:N,,-1),""))</f>
        <v/>
      </c>
    </row>
    <row r="6121" spans="34:34" x14ac:dyDescent="0.35">
      <c r="AH6121" s="16" t="str">
        <f>IF(AND(B6121="Premier League",E6121="Live"),_xlfn.XLOOKUP(_xlfn.TEXTJOIN(" vs ",,C6121:D6121),Calendar!G:G,Calendar!B:B),IF(AND(B6121="Premier League",E6121="Highlights"),_xlfn.XLOOKUP(H6121,Calendar!O:O,Calendar!N:N,,-1),""))</f>
        <v/>
      </c>
    </row>
    <row r="6122" spans="34:34" x14ac:dyDescent="0.35">
      <c r="AH6122" s="16" t="str">
        <f>IF(AND(B6122="Premier League",E6122="Live"),_xlfn.XLOOKUP(_xlfn.TEXTJOIN(" vs ",,C6122:D6122),Calendar!G:G,Calendar!B:B),IF(AND(B6122="Premier League",E6122="Highlights"),_xlfn.XLOOKUP(H6122,Calendar!O:O,Calendar!N:N,,-1),""))</f>
        <v/>
      </c>
    </row>
    <row r="6123" spans="34:34" x14ac:dyDescent="0.35">
      <c r="AH6123" s="16" t="str">
        <f>IF(AND(B6123="Premier League",E6123="Live"),_xlfn.XLOOKUP(_xlfn.TEXTJOIN(" vs ",,C6123:D6123),Calendar!G:G,Calendar!B:B),IF(AND(B6123="Premier League",E6123="Highlights"),_xlfn.XLOOKUP(H6123,Calendar!O:O,Calendar!N:N,,-1),""))</f>
        <v/>
      </c>
    </row>
    <row r="6124" spans="34:34" x14ac:dyDescent="0.35">
      <c r="AH6124" s="16" t="str">
        <f>IF(AND(B6124="Premier League",E6124="Live"),_xlfn.XLOOKUP(_xlfn.TEXTJOIN(" vs ",,C6124:D6124),Calendar!G:G,Calendar!B:B),IF(AND(B6124="Premier League",E6124="Highlights"),_xlfn.XLOOKUP(H6124,Calendar!O:O,Calendar!N:N,,-1),""))</f>
        <v/>
      </c>
    </row>
    <row r="6125" spans="34:34" x14ac:dyDescent="0.35">
      <c r="AH6125" s="16" t="str">
        <f>IF(AND(B6125="Premier League",E6125="Live"),_xlfn.XLOOKUP(_xlfn.TEXTJOIN(" vs ",,C6125:D6125),Calendar!G:G,Calendar!B:B),IF(AND(B6125="Premier League",E6125="Highlights"),_xlfn.XLOOKUP(H6125,Calendar!O:O,Calendar!N:N,,-1),""))</f>
        <v/>
      </c>
    </row>
    <row r="6126" spans="34:34" x14ac:dyDescent="0.35">
      <c r="AH6126" s="16" t="str">
        <f>IF(AND(B6126="Premier League",E6126="Live"),_xlfn.XLOOKUP(_xlfn.TEXTJOIN(" vs ",,C6126:D6126),Calendar!G:G,Calendar!B:B),IF(AND(B6126="Premier League",E6126="Highlights"),_xlfn.XLOOKUP(H6126,Calendar!O:O,Calendar!N:N,,-1),""))</f>
        <v/>
      </c>
    </row>
    <row r="6127" spans="34:34" x14ac:dyDescent="0.35">
      <c r="AH6127" s="16" t="str">
        <f>IF(AND(B6127="Premier League",E6127="Live"),_xlfn.XLOOKUP(_xlfn.TEXTJOIN(" vs ",,C6127:D6127),Calendar!G:G,Calendar!B:B),IF(AND(B6127="Premier League",E6127="Highlights"),_xlfn.XLOOKUP(H6127,Calendar!O:O,Calendar!N:N,,-1),""))</f>
        <v/>
      </c>
    </row>
    <row r="6128" spans="34:34" x14ac:dyDescent="0.35">
      <c r="AH6128" s="16" t="str">
        <f>IF(AND(B6128="Premier League",E6128="Live"),_xlfn.XLOOKUP(_xlfn.TEXTJOIN(" vs ",,C6128:D6128),Calendar!G:G,Calendar!B:B),IF(AND(B6128="Premier League",E6128="Highlights"),_xlfn.XLOOKUP(H6128,Calendar!O:O,Calendar!N:N,,-1),""))</f>
        <v/>
      </c>
    </row>
    <row r="6129" spans="34:34" x14ac:dyDescent="0.35">
      <c r="AH6129" s="16" t="str">
        <f>IF(AND(B6129="Premier League",E6129="Live"),_xlfn.XLOOKUP(_xlfn.TEXTJOIN(" vs ",,C6129:D6129),Calendar!G:G,Calendar!B:B),IF(AND(B6129="Premier League",E6129="Highlights"),_xlfn.XLOOKUP(H6129,Calendar!O:O,Calendar!N:N,,-1),""))</f>
        <v/>
      </c>
    </row>
    <row r="6130" spans="34:34" x14ac:dyDescent="0.35">
      <c r="AH6130" s="16" t="str">
        <f>IF(AND(B6130="Premier League",E6130="Live"),_xlfn.XLOOKUP(_xlfn.TEXTJOIN(" vs ",,C6130:D6130),Calendar!G:G,Calendar!B:B),IF(AND(B6130="Premier League",E6130="Highlights"),_xlfn.XLOOKUP(H6130,Calendar!O:O,Calendar!N:N,,-1),""))</f>
        <v/>
      </c>
    </row>
    <row r="6131" spans="34:34" x14ac:dyDescent="0.35">
      <c r="AH6131" s="16" t="str">
        <f>IF(AND(B6131="Premier League",E6131="Live"),_xlfn.XLOOKUP(_xlfn.TEXTJOIN(" vs ",,C6131:D6131),Calendar!G:G,Calendar!B:B),IF(AND(B6131="Premier League",E6131="Highlights"),_xlfn.XLOOKUP(H6131,Calendar!O:O,Calendar!N:N,,-1),""))</f>
        <v/>
      </c>
    </row>
    <row r="6132" spans="34:34" x14ac:dyDescent="0.35">
      <c r="AH6132" s="16" t="str">
        <f>IF(AND(B6132="Premier League",E6132="Live"),_xlfn.XLOOKUP(_xlfn.TEXTJOIN(" vs ",,C6132:D6132),Calendar!G:G,Calendar!B:B),IF(AND(B6132="Premier League",E6132="Highlights"),_xlfn.XLOOKUP(H6132,Calendar!O:O,Calendar!N:N,,-1),""))</f>
        <v/>
      </c>
    </row>
    <row r="6133" spans="34:34" x14ac:dyDescent="0.35">
      <c r="AH6133" s="16" t="str">
        <f>IF(AND(B6133="Premier League",E6133="Live"),_xlfn.XLOOKUP(_xlfn.TEXTJOIN(" vs ",,C6133:D6133),Calendar!G:G,Calendar!B:B),IF(AND(B6133="Premier League",E6133="Highlights"),_xlfn.XLOOKUP(H6133,Calendar!O:O,Calendar!N:N,,-1),""))</f>
        <v/>
      </c>
    </row>
    <row r="6134" spans="34:34" x14ac:dyDescent="0.35">
      <c r="AH6134" s="16" t="str">
        <f>IF(AND(B6134="Premier League",E6134="Live"),_xlfn.XLOOKUP(_xlfn.TEXTJOIN(" vs ",,C6134:D6134),Calendar!G:G,Calendar!B:B),IF(AND(B6134="Premier League",E6134="Highlights"),_xlfn.XLOOKUP(H6134,Calendar!O:O,Calendar!N:N,,-1),""))</f>
        <v/>
      </c>
    </row>
    <row r="6135" spans="34:34" x14ac:dyDescent="0.35">
      <c r="AH6135" s="16" t="str">
        <f>IF(AND(B6135="Premier League",E6135="Live"),_xlfn.XLOOKUP(_xlfn.TEXTJOIN(" vs ",,C6135:D6135),Calendar!G:G,Calendar!B:B),IF(AND(B6135="Premier League",E6135="Highlights"),_xlfn.XLOOKUP(H6135,Calendar!O:O,Calendar!N:N,,-1),""))</f>
        <v/>
      </c>
    </row>
    <row r="6136" spans="34:34" x14ac:dyDescent="0.35">
      <c r="AH6136" s="16" t="str">
        <f>IF(AND(B6136="Premier League",E6136="Live"),_xlfn.XLOOKUP(_xlfn.TEXTJOIN(" vs ",,C6136:D6136),Calendar!G:G,Calendar!B:B),IF(AND(B6136="Premier League",E6136="Highlights"),_xlfn.XLOOKUP(H6136,Calendar!O:O,Calendar!N:N,,-1),""))</f>
        <v/>
      </c>
    </row>
    <row r="6137" spans="34:34" x14ac:dyDescent="0.35">
      <c r="AH6137" s="16" t="str">
        <f>IF(AND(B6137="Premier League",E6137="Live"),_xlfn.XLOOKUP(_xlfn.TEXTJOIN(" vs ",,C6137:D6137),Calendar!G:G,Calendar!B:B),IF(AND(B6137="Premier League",E6137="Highlights"),_xlfn.XLOOKUP(H6137,Calendar!O:O,Calendar!N:N,,-1),""))</f>
        <v/>
      </c>
    </row>
    <row r="6138" spans="34:34" x14ac:dyDescent="0.35">
      <c r="AH6138" s="16" t="str">
        <f>IF(AND(B6138="Premier League",E6138="Live"),_xlfn.XLOOKUP(_xlfn.TEXTJOIN(" vs ",,C6138:D6138),Calendar!G:G,Calendar!B:B),IF(AND(B6138="Premier League",E6138="Highlights"),_xlfn.XLOOKUP(H6138,Calendar!O:O,Calendar!N:N,,-1),""))</f>
        <v/>
      </c>
    </row>
    <row r="6139" spans="34:34" x14ac:dyDescent="0.35">
      <c r="AH6139" s="16" t="str">
        <f>IF(AND(B6139="Premier League",E6139="Live"),_xlfn.XLOOKUP(_xlfn.TEXTJOIN(" vs ",,C6139:D6139),Calendar!G:G,Calendar!B:B),IF(AND(B6139="Premier League",E6139="Highlights"),_xlfn.XLOOKUP(H6139,Calendar!O:O,Calendar!N:N,,-1),""))</f>
        <v/>
      </c>
    </row>
    <row r="6140" spans="34:34" x14ac:dyDescent="0.35">
      <c r="AH6140" s="16" t="str">
        <f>IF(AND(B6140="Premier League",E6140="Live"),_xlfn.XLOOKUP(_xlfn.TEXTJOIN(" vs ",,C6140:D6140),Calendar!G:G,Calendar!B:B),IF(AND(B6140="Premier League",E6140="Highlights"),_xlfn.XLOOKUP(H6140,Calendar!O:O,Calendar!N:N,,-1),""))</f>
        <v/>
      </c>
    </row>
    <row r="6141" spans="34:34" x14ac:dyDescent="0.35">
      <c r="AH6141" s="16" t="str">
        <f>IF(AND(B6141="Premier League",E6141="Live"),_xlfn.XLOOKUP(_xlfn.TEXTJOIN(" vs ",,C6141:D6141),Calendar!G:G,Calendar!B:B),IF(AND(B6141="Premier League",E6141="Highlights"),_xlfn.XLOOKUP(H6141,Calendar!O:O,Calendar!N:N,,-1),""))</f>
        <v/>
      </c>
    </row>
    <row r="6142" spans="34:34" x14ac:dyDescent="0.35">
      <c r="AH6142" s="16" t="str">
        <f>IF(AND(B6142="Premier League",E6142="Live"),_xlfn.XLOOKUP(_xlfn.TEXTJOIN(" vs ",,C6142:D6142),Calendar!G:G,Calendar!B:B),IF(AND(B6142="Premier League",E6142="Highlights"),_xlfn.XLOOKUP(H6142,Calendar!O:O,Calendar!N:N,,-1),""))</f>
        <v/>
      </c>
    </row>
    <row r="6143" spans="34:34" x14ac:dyDescent="0.35">
      <c r="AH6143" s="16" t="str">
        <f>IF(AND(B6143="Premier League",E6143="Live"),_xlfn.XLOOKUP(_xlfn.TEXTJOIN(" vs ",,C6143:D6143),Calendar!G:G,Calendar!B:B),IF(AND(B6143="Premier League",E6143="Highlights"),_xlfn.XLOOKUP(H6143,Calendar!O:O,Calendar!N:N,,-1),""))</f>
        <v/>
      </c>
    </row>
    <row r="6144" spans="34:34" x14ac:dyDescent="0.35">
      <c r="AH6144" s="16" t="str">
        <f>IF(AND(B6144="Premier League",E6144="Live"),_xlfn.XLOOKUP(_xlfn.TEXTJOIN(" vs ",,C6144:D6144),Calendar!G:G,Calendar!B:B),IF(AND(B6144="Premier League",E6144="Highlights"),_xlfn.XLOOKUP(H6144,Calendar!O:O,Calendar!N:N,,-1),""))</f>
        <v/>
      </c>
    </row>
    <row r="6145" spans="34:34" x14ac:dyDescent="0.35">
      <c r="AH6145" s="16" t="str">
        <f>IF(AND(B6145="Premier League",E6145="Live"),_xlfn.XLOOKUP(_xlfn.TEXTJOIN(" vs ",,C6145:D6145),Calendar!G:G,Calendar!B:B),IF(AND(B6145="Premier League",E6145="Highlights"),_xlfn.XLOOKUP(H6145,Calendar!O:O,Calendar!N:N,,-1),""))</f>
        <v/>
      </c>
    </row>
    <row r="6146" spans="34:34" x14ac:dyDescent="0.35">
      <c r="AH6146" s="16" t="str">
        <f>IF(AND(B6146="Premier League",E6146="Live"),_xlfn.XLOOKUP(_xlfn.TEXTJOIN(" vs ",,C6146:D6146),Calendar!G:G,Calendar!B:B),IF(AND(B6146="Premier League",E6146="Highlights"),_xlfn.XLOOKUP(H6146,Calendar!O:O,Calendar!N:N,,-1),""))</f>
        <v/>
      </c>
    </row>
    <row r="6147" spans="34:34" x14ac:dyDescent="0.35">
      <c r="AH6147" s="16" t="str">
        <f>IF(AND(B6147="Premier League",E6147="Live"),_xlfn.XLOOKUP(_xlfn.TEXTJOIN(" vs ",,C6147:D6147),Calendar!G:G,Calendar!B:B),IF(AND(B6147="Premier League",E6147="Highlights"),_xlfn.XLOOKUP(H6147,Calendar!O:O,Calendar!N:N,,-1),""))</f>
        <v/>
      </c>
    </row>
    <row r="6148" spans="34:34" x14ac:dyDescent="0.35">
      <c r="AH6148" s="16" t="str">
        <f>IF(AND(B6148="Premier League",E6148="Live"),_xlfn.XLOOKUP(_xlfn.TEXTJOIN(" vs ",,C6148:D6148),Calendar!G:G,Calendar!B:B),IF(AND(B6148="Premier League",E6148="Highlights"),_xlfn.XLOOKUP(H6148,Calendar!O:O,Calendar!N:N,,-1),""))</f>
        <v/>
      </c>
    </row>
    <row r="6149" spans="34:34" x14ac:dyDescent="0.35">
      <c r="AH6149" s="16" t="str">
        <f>IF(AND(B6149="Premier League",E6149="Live"),_xlfn.XLOOKUP(_xlfn.TEXTJOIN(" vs ",,C6149:D6149),Calendar!G:G,Calendar!B:B),IF(AND(B6149="Premier League",E6149="Highlights"),_xlfn.XLOOKUP(H6149,Calendar!O:O,Calendar!N:N,,-1),""))</f>
        <v/>
      </c>
    </row>
    <row r="6150" spans="34:34" x14ac:dyDescent="0.35">
      <c r="AH6150" s="16" t="str">
        <f>IF(AND(B6150="Premier League",E6150="Live"),_xlfn.XLOOKUP(_xlfn.TEXTJOIN(" vs ",,C6150:D6150),Calendar!G:G,Calendar!B:B),IF(AND(B6150="Premier League",E6150="Highlights"),_xlfn.XLOOKUP(H6150,Calendar!O:O,Calendar!N:N,,-1),""))</f>
        <v/>
      </c>
    </row>
    <row r="6151" spans="34:34" x14ac:dyDescent="0.35">
      <c r="AH6151" s="16" t="str">
        <f>IF(AND(B6151="Premier League",E6151="Live"),_xlfn.XLOOKUP(_xlfn.TEXTJOIN(" vs ",,C6151:D6151),Calendar!G:G,Calendar!B:B),IF(AND(B6151="Premier League",E6151="Highlights"),_xlfn.XLOOKUP(H6151,Calendar!O:O,Calendar!N:N,,-1),""))</f>
        <v/>
      </c>
    </row>
    <row r="6152" spans="34:34" x14ac:dyDescent="0.35">
      <c r="AH6152" s="16" t="str">
        <f>IF(AND(B6152="Premier League",E6152="Live"),_xlfn.XLOOKUP(_xlfn.TEXTJOIN(" vs ",,C6152:D6152),Calendar!G:G,Calendar!B:B),IF(AND(B6152="Premier League",E6152="Highlights"),_xlfn.XLOOKUP(H6152,Calendar!O:O,Calendar!N:N,,-1),""))</f>
        <v/>
      </c>
    </row>
    <row r="6153" spans="34:34" x14ac:dyDescent="0.35">
      <c r="AH6153" s="16" t="str">
        <f>IF(AND(B6153="Premier League",E6153="Live"),_xlfn.XLOOKUP(_xlfn.TEXTJOIN(" vs ",,C6153:D6153),Calendar!G:G,Calendar!B:B),IF(AND(B6153="Premier League",E6153="Highlights"),_xlfn.XLOOKUP(H6153,Calendar!O:O,Calendar!N:N,,-1),""))</f>
        <v/>
      </c>
    </row>
    <row r="6154" spans="34:34" x14ac:dyDescent="0.35">
      <c r="AH6154" s="16" t="str">
        <f>IF(AND(B6154="Premier League",E6154="Live"),_xlfn.XLOOKUP(_xlfn.TEXTJOIN(" vs ",,C6154:D6154),Calendar!G:G,Calendar!B:B),IF(AND(B6154="Premier League",E6154="Highlights"),_xlfn.XLOOKUP(H6154,Calendar!O:O,Calendar!N:N,,-1),""))</f>
        <v/>
      </c>
    </row>
    <row r="6155" spans="34:34" x14ac:dyDescent="0.35">
      <c r="AH6155" s="16" t="str">
        <f>IF(AND(B6155="Premier League",E6155="Live"),_xlfn.XLOOKUP(_xlfn.TEXTJOIN(" vs ",,C6155:D6155),Calendar!G:G,Calendar!B:B),IF(AND(B6155="Premier League",E6155="Highlights"),_xlfn.XLOOKUP(H6155,Calendar!O:O,Calendar!N:N,,-1),""))</f>
        <v/>
      </c>
    </row>
    <row r="6156" spans="34:34" x14ac:dyDescent="0.35">
      <c r="AH6156" s="16" t="str">
        <f>IF(AND(B6156="Premier League",E6156="Live"),_xlfn.XLOOKUP(_xlfn.TEXTJOIN(" vs ",,C6156:D6156),Calendar!G:G,Calendar!B:B),IF(AND(B6156="Premier League",E6156="Highlights"),_xlfn.XLOOKUP(H6156,Calendar!O:O,Calendar!N:N,,-1),""))</f>
        <v/>
      </c>
    </row>
    <row r="6157" spans="34:34" x14ac:dyDescent="0.35">
      <c r="AH6157" s="16" t="str">
        <f>IF(AND(B6157="Premier League",E6157="Live"),_xlfn.XLOOKUP(_xlfn.TEXTJOIN(" vs ",,C6157:D6157),Calendar!G:G,Calendar!B:B),IF(AND(B6157="Premier League",E6157="Highlights"),_xlfn.XLOOKUP(H6157,Calendar!O:O,Calendar!N:N,,-1),""))</f>
        <v/>
      </c>
    </row>
    <row r="6158" spans="34:34" x14ac:dyDescent="0.35">
      <c r="AH6158" s="16" t="str">
        <f>IF(AND(B6158="Premier League",E6158="Live"),_xlfn.XLOOKUP(_xlfn.TEXTJOIN(" vs ",,C6158:D6158),Calendar!G:G,Calendar!B:B),IF(AND(B6158="Premier League",E6158="Highlights"),_xlfn.XLOOKUP(H6158,Calendar!O:O,Calendar!N:N,,-1),""))</f>
        <v/>
      </c>
    </row>
    <row r="6159" spans="34:34" x14ac:dyDescent="0.35">
      <c r="AH6159" s="16" t="str">
        <f>IF(AND(B6159="Premier League",E6159="Live"),_xlfn.XLOOKUP(_xlfn.TEXTJOIN(" vs ",,C6159:D6159),Calendar!G:G,Calendar!B:B),IF(AND(B6159="Premier League",E6159="Highlights"),_xlfn.XLOOKUP(H6159,Calendar!O:O,Calendar!N:N,,-1),""))</f>
        <v/>
      </c>
    </row>
    <row r="6160" spans="34:34" x14ac:dyDescent="0.35">
      <c r="AH6160" s="16" t="str">
        <f>IF(AND(B6160="Premier League",E6160="Live"),_xlfn.XLOOKUP(_xlfn.TEXTJOIN(" vs ",,C6160:D6160),Calendar!G:G,Calendar!B:B),IF(AND(B6160="Premier League",E6160="Highlights"),_xlfn.XLOOKUP(H6160,Calendar!O:O,Calendar!N:N,,-1),""))</f>
        <v/>
      </c>
    </row>
    <row r="6161" spans="34:34" x14ac:dyDescent="0.35">
      <c r="AH6161" s="16" t="str">
        <f>IF(AND(B6161="Premier League",E6161="Live"),_xlfn.XLOOKUP(_xlfn.TEXTJOIN(" vs ",,C6161:D6161),Calendar!G:G,Calendar!B:B),IF(AND(B6161="Premier League",E6161="Highlights"),_xlfn.XLOOKUP(H6161,Calendar!O:O,Calendar!N:N,,-1),""))</f>
        <v/>
      </c>
    </row>
    <row r="6162" spans="34:34" x14ac:dyDescent="0.35">
      <c r="AH6162" s="16" t="str">
        <f>IF(AND(B6162="Premier League",E6162="Live"),_xlfn.XLOOKUP(_xlfn.TEXTJOIN(" vs ",,C6162:D6162),Calendar!G:G,Calendar!B:B),IF(AND(B6162="Premier League",E6162="Highlights"),_xlfn.XLOOKUP(H6162,Calendar!O:O,Calendar!N:N,,-1),""))</f>
        <v/>
      </c>
    </row>
    <row r="6163" spans="34:34" x14ac:dyDescent="0.35">
      <c r="AH6163" s="16" t="str">
        <f>IF(AND(B6163="Premier League",E6163="Live"),_xlfn.XLOOKUP(_xlfn.TEXTJOIN(" vs ",,C6163:D6163),Calendar!G:G,Calendar!B:B),IF(AND(B6163="Premier League",E6163="Highlights"),_xlfn.XLOOKUP(H6163,Calendar!O:O,Calendar!N:N,,-1),""))</f>
        <v/>
      </c>
    </row>
    <row r="6164" spans="34:34" x14ac:dyDescent="0.35">
      <c r="AH6164" s="16" t="str">
        <f>IF(AND(B6164="Premier League",E6164="Live"),_xlfn.XLOOKUP(_xlfn.TEXTJOIN(" vs ",,C6164:D6164),Calendar!G:G,Calendar!B:B),IF(AND(B6164="Premier League",E6164="Highlights"),_xlfn.XLOOKUP(H6164,Calendar!O:O,Calendar!N:N,,-1),""))</f>
        <v/>
      </c>
    </row>
    <row r="6165" spans="34:34" x14ac:dyDescent="0.35">
      <c r="AH6165" s="16" t="str">
        <f>IF(AND(B6165="Premier League",E6165="Live"),_xlfn.XLOOKUP(_xlfn.TEXTJOIN(" vs ",,C6165:D6165),Calendar!G:G,Calendar!B:B),IF(AND(B6165="Premier League",E6165="Highlights"),_xlfn.XLOOKUP(H6165,Calendar!O:O,Calendar!N:N,,-1),""))</f>
        <v/>
      </c>
    </row>
    <row r="6166" spans="34:34" x14ac:dyDescent="0.35">
      <c r="AH6166" s="16" t="str">
        <f>IF(AND(B6166="Premier League",E6166="Live"),_xlfn.XLOOKUP(_xlfn.TEXTJOIN(" vs ",,C6166:D6166),Calendar!G:G,Calendar!B:B),IF(AND(B6166="Premier League",E6166="Highlights"),_xlfn.XLOOKUP(H6166,Calendar!O:O,Calendar!N:N,,-1),""))</f>
        <v/>
      </c>
    </row>
    <row r="6167" spans="34:34" x14ac:dyDescent="0.35">
      <c r="AH6167" s="16" t="str">
        <f>IF(AND(B6167="Premier League",E6167="Live"),_xlfn.XLOOKUP(_xlfn.TEXTJOIN(" vs ",,C6167:D6167),Calendar!G:G,Calendar!B:B),IF(AND(B6167="Premier League",E6167="Highlights"),_xlfn.XLOOKUP(H6167,Calendar!O:O,Calendar!N:N,,-1),""))</f>
        <v/>
      </c>
    </row>
    <row r="6168" spans="34:34" x14ac:dyDescent="0.35">
      <c r="AH6168" s="16" t="str">
        <f>IF(AND(B6168="Premier League",E6168="Live"),_xlfn.XLOOKUP(_xlfn.TEXTJOIN(" vs ",,C6168:D6168),Calendar!G:G,Calendar!B:B),IF(AND(B6168="Premier League",E6168="Highlights"),_xlfn.XLOOKUP(H6168,Calendar!O:O,Calendar!N:N,,-1),""))</f>
        <v/>
      </c>
    </row>
    <row r="6169" spans="34:34" x14ac:dyDescent="0.35">
      <c r="AH6169" s="16" t="str">
        <f>IF(AND(B6169="Premier League",E6169="Live"),_xlfn.XLOOKUP(_xlfn.TEXTJOIN(" vs ",,C6169:D6169),Calendar!G:G,Calendar!B:B),IF(AND(B6169="Premier League",E6169="Highlights"),_xlfn.XLOOKUP(H6169,Calendar!O:O,Calendar!N:N,,-1),""))</f>
        <v/>
      </c>
    </row>
    <row r="6170" spans="34:34" x14ac:dyDescent="0.35">
      <c r="AH6170" s="16" t="str">
        <f>IF(AND(B6170="Premier League",E6170="Live"),_xlfn.XLOOKUP(_xlfn.TEXTJOIN(" vs ",,C6170:D6170),Calendar!G:G,Calendar!B:B),IF(AND(B6170="Premier League",E6170="Highlights"),_xlfn.XLOOKUP(H6170,Calendar!O:O,Calendar!N:N,,-1),""))</f>
        <v/>
      </c>
    </row>
    <row r="6171" spans="34:34" x14ac:dyDescent="0.35">
      <c r="AH6171" s="16" t="str">
        <f>IF(AND(B6171="Premier League",E6171="Live"),_xlfn.XLOOKUP(_xlfn.TEXTJOIN(" vs ",,C6171:D6171),Calendar!G:G,Calendar!B:B),IF(AND(B6171="Premier League",E6171="Highlights"),_xlfn.XLOOKUP(H6171,Calendar!O:O,Calendar!N:N,,-1),""))</f>
        <v/>
      </c>
    </row>
    <row r="6172" spans="34:34" x14ac:dyDescent="0.35">
      <c r="AH6172" s="16" t="str">
        <f>IF(AND(B6172="Premier League",E6172="Live"),_xlfn.XLOOKUP(_xlfn.TEXTJOIN(" vs ",,C6172:D6172),Calendar!G:G,Calendar!B:B),IF(AND(B6172="Premier League",E6172="Highlights"),_xlfn.XLOOKUP(H6172,Calendar!O:O,Calendar!N:N,,-1),""))</f>
        <v/>
      </c>
    </row>
    <row r="6173" spans="34:34" x14ac:dyDescent="0.35">
      <c r="AH6173" s="16" t="str">
        <f>IF(AND(B6173="Premier League",E6173="Live"),_xlfn.XLOOKUP(_xlfn.TEXTJOIN(" vs ",,C6173:D6173),Calendar!G:G,Calendar!B:B),IF(AND(B6173="Premier League",E6173="Highlights"),_xlfn.XLOOKUP(H6173,Calendar!O:O,Calendar!N:N,,-1),""))</f>
        <v/>
      </c>
    </row>
    <row r="6174" spans="34:34" x14ac:dyDescent="0.35">
      <c r="AH6174" s="16" t="str">
        <f>IF(AND(B6174="Premier League",E6174="Live"),_xlfn.XLOOKUP(_xlfn.TEXTJOIN(" vs ",,C6174:D6174),Calendar!G:G,Calendar!B:B),IF(AND(B6174="Premier League",E6174="Highlights"),_xlfn.XLOOKUP(H6174,Calendar!O:O,Calendar!N:N,,-1),""))</f>
        <v/>
      </c>
    </row>
    <row r="6175" spans="34:34" x14ac:dyDescent="0.35">
      <c r="AH6175" s="16" t="str">
        <f>IF(AND(B6175="Premier League",E6175="Live"),_xlfn.XLOOKUP(_xlfn.TEXTJOIN(" vs ",,C6175:D6175),Calendar!G:G,Calendar!B:B),IF(AND(B6175="Premier League",E6175="Highlights"),_xlfn.XLOOKUP(H6175,Calendar!O:O,Calendar!N:N,,-1),""))</f>
        <v/>
      </c>
    </row>
    <row r="6176" spans="34:34" x14ac:dyDescent="0.35">
      <c r="AH6176" s="16" t="str">
        <f>IF(AND(B6176="Premier League",E6176="Live"),_xlfn.XLOOKUP(_xlfn.TEXTJOIN(" vs ",,C6176:D6176),Calendar!G:G,Calendar!B:B),IF(AND(B6176="Premier League",E6176="Highlights"),_xlfn.XLOOKUP(H6176,Calendar!O:O,Calendar!N:N,,-1),""))</f>
        <v/>
      </c>
    </row>
    <row r="6177" spans="34:34" x14ac:dyDescent="0.35">
      <c r="AH6177" s="16" t="str">
        <f>IF(AND(B6177="Premier League",E6177="Live"),_xlfn.XLOOKUP(_xlfn.TEXTJOIN(" vs ",,C6177:D6177),Calendar!G:G,Calendar!B:B),IF(AND(B6177="Premier League",E6177="Highlights"),_xlfn.XLOOKUP(H6177,Calendar!O:O,Calendar!N:N,,-1),""))</f>
        <v/>
      </c>
    </row>
    <row r="6178" spans="34:34" x14ac:dyDescent="0.35">
      <c r="AH6178" s="16" t="str">
        <f>IF(AND(B6178="Premier League",E6178="Live"),_xlfn.XLOOKUP(_xlfn.TEXTJOIN(" vs ",,C6178:D6178),Calendar!G:G,Calendar!B:B),IF(AND(B6178="Premier League",E6178="Highlights"),_xlfn.XLOOKUP(H6178,Calendar!O:O,Calendar!N:N,,-1),""))</f>
        <v/>
      </c>
    </row>
    <row r="6179" spans="34:34" x14ac:dyDescent="0.35">
      <c r="AH6179" s="16" t="str">
        <f>IF(AND(B6179="Premier League",E6179="Live"),_xlfn.XLOOKUP(_xlfn.TEXTJOIN(" vs ",,C6179:D6179),Calendar!G:G,Calendar!B:B),IF(AND(B6179="Premier League",E6179="Highlights"),_xlfn.XLOOKUP(H6179,Calendar!O:O,Calendar!N:N,,-1),""))</f>
        <v/>
      </c>
    </row>
    <row r="6180" spans="34:34" x14ac:dyDescent="0.35">
      <c r="AH6180" s="16" t="str">
        <f>IF(AND(B6180="Premier League",E6180="Live"),_xlfn.XLOOKUP(_xlfn.TEXTJOIN(" vs ",,C6180:D6180),Calendar!G:G,Calendar!B:B),IF(AND(B6180="Premier League",E6180="Highlights"),_xlfn.XLOOKUP(H6180,Calendar!O:O,Calendar!N:N,,-1),""))</f>
        <v/>
      </c>
    </row>
    <row r="6181" spans="34:34" x14ac:dyDescent="0.35">
      <c r="AH6181" s="16" t="str">
        <f>IF(AND(B6181="Premier League",E6181="Live"),_xlfn.XLOOKUP(_xlfn.TEXTJOIN(" vs ",,C6181:D6181),Calendar!G:G,Calendar!B:B),IF(AND(B6181="Premier League",E6181="Highlights"),_xlfn.XLOOKUP(H6181,Calendar!O:O,Calendar!N:N,,-1),""))</f>
        <v/>
      </c>
    </row>
    <row r="6182" spans="34:34" x14ac:dyDescent="0.35">
      <c r="AH6182" s="16" t="str">
        <f>IF(AND(B6182="Premier League",E6182="Live"),_xlfn.XLOOKUP(_xlfn.TEXTJOIN(" vs ",,C6182:D6182),Calendar!G:G,Calendar!B:B),IF(AND(B6182="Premier League",E6182="Highlights"),_xlfn.XLOOKUP(H6182,Calendar!O:O,Calendar!N:N,,-1),""))</f>
        <v/>
      </c>
    </row>
    <row r="6183" spans="34:34" x14ac:dyDescent="0.35">
      <c r="AH6183" s="16" t="str">
        <f>IF(AND(B6183="Premier League",E6183="Live"),_xlfn.XLOOKUP(_xlfn.TEXTJOIN(" vs ",,C6183:D6183),Calendar!G:G,Calendar!B:B),IF(AND(B6183="Premier League",E6183="Highlights"),_xlfn.XLOOKUP(H6183,Calendar!O:O,Calendar!N:N,,-1),""))</f>
        <v/>
      </c>
    </row>
    <row r="6184" spans="34:34" x14ac:dyDescent="0.35">
      <c r="AH6184" s="16" t="str">
        <f>IF(AND(B6184="Premier League",E6184="Live"),_xlfn.XLOOKUP(_xlfn.TEXTJOIN(" vs ",,C6184:D6184),Calendar!G:G,Calendar!B:B),IF(AND(B6184="Premier League",E6184="Highlights"),_xlfn.XLOOKUP(H6184,Calendar!O:O,Calendar!N:N,,-1),""))</f>
        <v/>
      </c>
    </row>
    <row r="6185" spans="34:34" x14ac:dyDescent="0.35">
      <c r="AH6185" s="16" t="str">
        <f>IF(AND(B6185="Premier League",E6185="Live"),_xlfn.XLOOKUP(_xlfn.TEXTJOIN(" vs ",,C6185:D6185),Calendar!G:G,Calendar!B:B),IF(AND(B6185="Premier League",E6185="Highlights"),_xlfn.XLOOKUP(H6185,Calendar!O:O,Calendar!N:N,,-1),""))</f>
        <v/>
      </c>
    </row>
    <row r="6186" spans="34:34" x14ac:dyDescent="0.35">
      <c r="AH6186" s="16" t="str">
        <f>IF(AND(B6186="Premier League",E6186="Live"),_xlfn.XLOOKUP(_xlfn.TEXTJOIN(" vs ",,C6186:D6186),Calendar!G:G,Calendar!B:B),IF(AND(B6186="Premier League",E6186="Highlights"),_xlfn.XLOOKUP(H6186,Calendar!O:O,Calendar!N:N,,-1),""))</f>
        <v/>
      </c>
    </row>
    <row r="6187" spans="34:34" x14ac:dyDescent="0.35">
      <c r="AH6187" s="16" t="str">
        <f>IF(AND(B6187="Premier League",E6187="Live"),_xlfn.XLOOKUP(_xlfn.TEXTJOIN(" vs ",,C6187:D6187),Calendar!G:G,Calendar!B:B),IF(AND(B6187="Premier League",E6187="Highlights"),_xlfn.XLOOKUP(H6187,Calendar!O:O,Calendar!N:N,,-1),""))</f>
        <v/>
      </c>
    </row>
    <row r="6188" spans="34:34" x14ac:dyDescent="0.35">
      <c r="AH6188" s="16" t="str">
        <f>IF(AND(B6188="Premier League",E6188="Live"),_xlfn.XLOOKUP(_xlfn.TEXTJOIN(" vs ",,C6188:D6188),Calendar!G:G,Calendar!B:B),IF(AND(B6188="Premier League",E6188="Highlights"),_xlfn.XLOOKUP(H6188,Calendar!O:O,Calendar!N:N,,-1),""))</f>
        <v/>
      </c>
    </row>
    <row r="6189" spans="34:34" x14ac:dyDescent="0.35">
      <c r="AH6189" s="16" t="str">
        <f>IF(AND(B6189="Premier League",E6189="Live"),_xlfn.XLOOKUP(_xlfn.TEXTJOIN(" vs ",,C6189:D6189),Calendar!G:G,Calendar!B:B),IF(AND(B6189="Premier League",E6189="Highlights"),_xlfn.XLOOKUP(H6189,Calendar!O:O,Calendar!N:N,,-1),""))</f>
        <v/>
      </c>
    </row>
    <row r="6190" spans="34:34" x14ac:dyDescent="0.35">
      <c r="AH6190" s="16" t="str">
        <f>IF(AND(B6190="Premier League",E6190="Live"),_xlfn.XLOOKUP(_xlfn.TEXTJOIN(" vs ",,C6190:D6190),Calendar!G:G,Calendar!B:B),IF(AND(B6190="Premier League",E6190="Highlights"),_xlfn.XLOOKUP(H6190,Calendar!O:O,Calendar!N:N,,-1),""))</f>
        <v/>
      </c>
    </row>
    <row r="6191" spans="34:34" x14ac:dyDescent="0.35">
      <c r="AH6191" s="16" t="str">
        <f>IF(AND(B6191="Premier League",E6191="Live"),_xlfn.XLOOKUP(_xlfn.TEXTJOIN(" vs ",,C6191:D6191),Calendar!G:G,Calendar!B:B),IF(AND(B6191="Premier League",E6191="Highlights"),_xlfn.XLOOKUP(H6191,Calendar!O:O,Calendar!N:N,,-1),""))</f>
        <v/>
      </c>
    </row>
    <row r="6192" spans="34:34" x14ac:dyDescent="0.35">
      <c r="AH6192" s="16" t="str">
        <f>IF(AND(B6192="Premier League",E6192="Live"),_xlfn.XLOOKUP(_xlfn.TEXTJOIN(" vs ",,C6192:D6192),Calendar!G:G,Calendar!B:B),IF(AND(B6192="Premier League",E6192="Highlights"),_xlfn.XLOOKUP(H6192,Calendar!O:O,Calendar!N:N,,-1),""))</f>
        <v/>
      </c>
    </row>
    <row r="6193" spans="34:34" x14ac:dyDescent="0.35">
      <c r="AH6193" s="16" t="str">
        <f>IF(AND(B6193="Premier League",E6193="Live"),_xlfn.XLOOKUP(_xlfn.TEXTJOIN(" vs ",,C6193:D6193),Calendar!G:G,Calendar!B:B),IF(AND(B6193="Premier League",E6193="Highlights"),_xlfn.XLOOKUP(H6193,Calendar!O:O,Calendar!N:N,,-1),""))</f>
        <v/>
      </c>
    </row>
    <row r="6194" spans="34:34" x14ac:dyDescent="0.35">
      <c r="AH6194" s="16" t="str">
        <f>IF(AND(B6194="Premier League",E6194="Live"),_xlfn.XLOOKUP(_xlfn.TEXTJOIN(" vs ",,C6194:D6194),Calendar!G:G,Calendar!B:B),IF(AND(B6194="Premier League",E6194="Highlights"),_xlfn.XLOOKUP(H6194,Calendar!O:O,Calendar!N:N,,-1),""))</f>
        <v/>
      </c>
    </row>
    <row r="6195" spans="34:34" x14ac:dyDescent="0.35">
      <c r="AH6195" s="16" t="str">
        <f>IF(AND(B6195="Premier League",E6195="Live"),_xlfn.XLOOKUP(_xlfn.TEXTJOIN(" vs ",,C6195:D6195),Calendar!G:G,Calendar!B:B),IF(AND(B6195="Premier League",E6195="Highlights"),_xlfn.XLOOKUP(H6195,Calendar!O:O,Calendar!N:N,,-1),""))</f>
        <v/>
      </c>
    </row>
    <row r="6196" spans="34:34" x14ac:dyDescent="0.35">
      <c r="AH6196" s="16" t="str">
        <f>IF(AND(B6196="Premier League",E6196="Live"),_xlfn.XLOOKUP(_xlfn.TEXTJOIN(" vs ",,C6196:D6196),Calendar!G:G,Calendar!B:B),IF(AND(B6196="Premier League",E6196="Highlights"),_xlfn.XLOOKUP(H6196,Calendar!O:O,Calendar!N:N,,-1),""))</f>
        <v/>
      </c>
    </row>
    <row r="6197" spans="34:34" x14ac:dyDescent="0.35">
      <c r="AH6197" s="16" t="str">
        <f>IF(AND(B6197="Premier League",E6197="Live"),_xlfn.XLOOKUP(_xlfn.TEXTJOIN(" vs ",,C6197:D6197),Calendar!G:G,Calendar!B:B),IF(AND(B6197="Premier League",E6197="Highlights"),_xlfn.XLOOKUP(H6197,Calendar!O:O,Calendar!N:N,,-1),""))</f>
        <v/>
      </c>
    </row>
    <row r="6198" spans="34:34" x14ac:dyDescent="0.35">
      <c r="AH6198" s="16" t="str">
        <f>IF(AND(B6198="Premier League",E6198="Live"),_xlfn.XLOOKUP(_xlfn.TEXTJOIN(" vs ",,C6198:D6198),Calendar!G:G,Calendar!B:B),IF(AND(B6198="Premier League",E6198="Highlights"),_xlfn.XLOOKUP(H6198,Calendar!O:O,Calendar!N:N,,-1),""))</f>
        <v/>
      </c>
    </row>
    <row r="6199" spans="34:34" x14ac:dyDescent="0.35">
      <c r="AH6199" s="16" t="str">
        <f>IF(AND(B6199="Premier League",E6199="Live"),_xlfn.XLOOKUP(_xlfn.TEXTJOIN(" vs ",,C6199:D6199),Calendar!G:G,Calendar!B:B),IF(AND(B6199="Premier League",E6199="Highlights"),_xlfn.XLOOKUP(H6199,Calendar!O:O,Calendar!N:N,,-1),""))</f>
        <v/>
      </c>
    </row>
    <row r="6200" spans="34:34" x14ac:dyDescent="0.35">
      <c r="AH6200" s="16" t="str">
        <f>IF(AND(B6200="Premier League",E6200="Live"),_xlfn.XLOOKUP(_xlfn.TEXTJOIN(" vs ",,C6200:D6200),Calendar!G:G,Calendar!B:B),IF(AND(B6200="Premier League",E6200="Highlights"),_xlfn.XLOOKUP(H6200,Calendar!O:O,Calendar!N:N,,-1),""))</f>
        <v/>
      </c>
    </row>
    <row r="6201" spans="34:34" x14ac:dyDescent="0.35">
      <c r="AH6201" s="16" t="str">
        <f>IF(AND(B6201="Premier League",E6201="Live"),_xlfn.XLOOKUP(_xlfn.TEXTJOIN(" vs ",,C6201:D6201),Calendar!G:G,Calendar!B:B),IF(AND(B6201="Premier League",E6201="Highlights"),_xlfn.XLOOKUP(H6201,Calendar!O:O,Calendar!N:N,,-1),""))</f>
        <v/>
      </c>
    </row>
    <row r="6202" spans="34:34" x14ac:dyDescent="0.35">
      <c r="AH6202" s="16" t="str">
        <f>IF(AND(B6202="Premier League",E6202="Live"),_xlfn.XLOOKUP(_xlfn.TEXTJOIN(" vs ",,C6202:D6202),Calendar!G:G,Calendar!B:B),IF(AND(B6202="Premier League",E6202="Highlights"),_xlfn.XLOOKUP(H6202,Calendar!O:O,Calendar!N:N,,-1),""))</f>
        <v/>
      </c>
    </row>
    <row r="6203" spans="34:34" x14ac:dyDescent="0.35">
      <c r="AH6203" s="16" t="str">
        <f>IF(AND(B6203="Premier League",E6203="Live"),_xlfn.XLOOKUP(_xlfn.TEXTJOIN(" vs ",,C6203:D6203),Calendar!G:G,Calendar!B:B),IF(AND(B6203="Premier League",E6203="Highlights"),_xlfn.XLOOKUP(H6203,Calendar!O:O,Calendar!N:N,,-1),""))</f>
        <v/>
      </c>
    </row>
    <row r="6204" spans="34:34" x14ac:dyDescent="0.35">
      <c r="AH6204" s="16" t="str">
        <f>IF(AND(B6204="Premier League",E6204="Live"),_xlfn.XLOOKUP(_xlfn.TEXTJOIN(" vs ",,C6204:D6204),Calendar!G:G,Calendar!B:B),IF(AND(B6204="Premier League",E6204="Highlights"),_xlfn.XLOOKUP(H6204,Calendar!O:O,Calendar!N:N,,-1),""))</f>
        <v/>
      </c>
    </row>
    <row r="6205" spans="34:34" x14ac:dyDescent="0.35">
      <c r="AH6205" s="16" t="str">
        <f>IF(AND(B6205="Premier League",E6205="Live"),_xlfn.XLOOKUP(_xlfn.TEXTJOIN(" vs ",,C6205:D6205),Calendar!G:G,Calendar!B:B),IF(AND(B6205="Premier League",E6205="Highlights"),_xlfn.XLOOKUP(H6205,Calendar!O:O,Calendar!N:N,,-1),""))</f>
        <v/>
      </c>
    </row>
    <row r="6206" spans="34:34" x14ac:dyDescent="0.35">
      <c r="AH6206" s="16" t="str">
        <f>IF(AND(B6206="Premier League",E6206="Live"),_xlfn.XLOOKUP(_xlfn.TEXTJOIN(" vs ",,C6206:D6206),Calendar!G:G,Calendar!B:B),IF(AND(B6206="Premier League",E6206="Highlights"),_xlfn.XLOOKUP(H6206,Calendar!O:O,Calendar!N:N,,-1),""))</f>
        <v/>
      </c>
    </row>
    <row r="6207" spans="34:34" x14ac:dyDescent="0.35">
      <c r="AH6207" s="16" t="str">
        <f>IF(AND(B6207="Premier League",E6207="Live"),_xlfn.XLOOKUP(_xlfn.TEXTJOIN(" vs ",,C6207:D6207),Calendar!G:G,Calendar!B:B),IF(AND(B6207="Premier League",E6207="Highlights"),_xlfn.XLOOKUP(H6207,Calendar!O:O,Calendar!N:N,,-1),""))</f>
        <v/>
      </c>
    </row>
    <row r="6208" spans="34:34" x14ac:dyDescent="0.35">
      <c r="AH6208" s="16" t="str">
        <f>IF(AND(B6208="Premier League",E6208="Live"),_xlfn.XLOOKUP(_xlfn.TEXTJOIN(" vs ",,C6208:D6208),Calendar!G:G,Calendar!B:B),IF(AND(B6208="Premier League",E6208="Highlights"),_xlfn.XLOOKUP(H6208,Calendar!O:O,Calendar!N:N,,-1),""))</f>
        <v/>
      </c>
    </row>
    <row r="6209" spans="34:34" x14ac:dyDescent="0.35">
      <c r="AH6209" s="16" t="str">
        <f>IF(AND(B6209="Premier League",E6209="Live"),_xlfn.XLOOKUP(_xlfn.TEXTJOIN(" vs ",,C6209:D6209),Calendar!G:G,Calendar!B:B),IF(AND(B6209="Premier League",E6209="Highlights"),_xlfn.XLOOKUP(H6209,Calendar!O:O,Calendar!N:N,,-1),""))</f>
        <v/>
      </c>
    </row>
    <row r="6210" spans="34:34" x14ac:dyDescent="0.35">
      <c r="AH6210" s="16" t="str">
        <f>IF(AND(B6210="Premier League",E6210="Live"),_xlfn.XLOOKUP(_xlfn.TEXTJOIN(" vs ",,C6210:D6210),Calendar!G:G,Calendar!B:B),IF(AND(B6210="Premier League",E6210="Highlights"),_xlfn.XLOOKUP(H6210,Calendar!O:O,Calendar!N:N,,-1),""))</f>
        <v/>
      </c>
    </row>
    <row r="6211" spans="34:34" x14ac:dyDescent="0.35">
      <c r="AH6211" s="16" t="str">
        <f>IF(AND(B6211="Premier League",E6211="Live"),_xlfn.XLOOKUP(_xlfn.TEXTJOIN(" vs ",,C6211:D6211),Calendar!G:G,Calendar!B:B),IF(AND(B6211="Premier League",E6211="Highlights"),_xlfn.XLOOKUP(H6211,Calendar!O:O,Calendar!N:N,,-1),""))</f>
        <v/>
      </c>
    </row>
    <row r="6212" spans="34:34" x14ac:dyDescent="0.35">
      <c r="AH6212" s="16" t="str">
        <f>IF(AND(B6212="Premier League",E6212="Live"),_xlfn.XLOOKUP(_xlfn.TEXTJOIN(" vs ",,C6212:D6212),Calendar!G:G,Calendar!B:B),IF(AND(B6212="Premier League",E6212="Highlights"),_xlfn.XLOOKUP(H6212,Calendar!O:O,Calendar!N:N,,-1),""))</f>
        <v/>
      </c>
    </row>
    <row r="6213" spans="34:34" x14ac:dyDescent="0.35">
      <c r="AH6213" s="16" t="str">
        <f>IF(AND(B6213="Premier League",E6213="Live"),_xlfn.XLOOKUP(_xlfn.TEXTJOIN(" vs ",,C6213:D6213),Calendar!G:G,Calendar!B:B),IF(AND(B6213="Premier League",E6213="Highlights"),_xlfn.XLOOKUP(H6213,Calendar!O:O,Calendar!N:N,,-1),""))</f>
        <v/>
      </c>
    </row>
    <row r="6214" spans="34:34" x14ac:dyDescent="0.35">
      <c r="AH6214" s="16" t="str">
        <f>IF(AND(B6214="Premier League",E6214="Live"),_xlfn.XLOOKUP(_xlfn.TEXTJOIN(" vs ",,C6214:D6214),Calendar!G:G,Calendar!B:B),IF(AND(B6214="Premier League",E6214="Highlights"),_xlfn.XLOOKUP(H6214,Calendar!O:O,Calendar!N:N,,-1),""))</f>
        <v/>
      </c>
    </row>
    <row r="6215" spans="34:34" x14ac:dyDescent="0.35">
      <c r="AH6215" s="16" t="str">
        <f>IF(AND(B6215="Premier League",E6215="Live"),_xlfn.XLOOKUP(_xlfn.TEXTJOIN(" vs ",,C6215:D6215),Calendar!G:G,Calendar!B:B),IF(AND(B6215="Premier League",E6215="Highlights"),_xlfn.XLOOKUP(H6215,Calendar!O:O,Calendar!N:N,,-1),""))</f>
        <v/>
      </c>
    </row>
    <row r="6216" spans="34:34" x14ac:dyDescent="0.35">
      <c r="AH6216" s="16" t="str">
        <f>IF(AND(B6216="Premier League",E6216="Live"),_xlfn.XLOOKUP(_xlfn.TEXTJOIN(" vs ",,C6216:D6216),Calendar!G:G,Calendar!B:B),IF(AND(B6216="Premier League",E6216="Highlights"),_xlfn.XLOOKUP(H6216,Calendar!O:O,Calendar!N:N,,-1),""))</f>
        <v/>
      </c>
    </row>
    <row r="6217" spans="34:34" x14ac:dyDescent="0.35">
      <c r="AH6217" s="16" t="str">
        <f>IF(AND(B6217="Premier League",E6217="Live"),_xlfn.XLOOKUP(_xlfn.TEXTJOIN(" vs ",,C6217:D6217),Calendar!G:G,Calendar!B:B),IF(AND(B6217="Premier League",E6217="Highlights"),_xlfn.XLOOKUP(H6217,Calendar!O:O,Calendar!N:N,,-1),""))</f>
        <v/>
      </c>
    </row>
    <row r="6218" spans="34:34" x14ac:dyDescent="0.35">
      <c r="AH6218" s="16" t="str">
        <f>IF(AND(B6218="Premier League",E6218="Live"),_xlfn.XLOOKUP(_xlfn.TEXTJOIN(" vs ",,C6218:D6218),Calendar!G:G,Calendar!B:B),IF(AND(B6218="Premier League",E6218="Highlights"),_xlfn.XLOOKUP(H6218,Calendar!O:O,Calendar!N:N,,-1),""))</f>
        <v/>
      </c>
    </row>
    <row r="6219" spans="34:34" x14ac:dyDescent="0.35">
      <c r="AH6219" s="16" t="str">
        <f>IF(AND(B6219="Premier League",E6219="Live"),_xlfn.XLOOKUP(_xlfn.TEXTJOIN(" vs ",,C6219:D6219),Calendar!G:G,Calendar!B:B),IF(AND(B6219="Premier League",E6219="Highlights"),_xlfn.XLOOKUP(H6219,Calendar!O:O,Calendar!N:N,,-1),""))</f>
        <v/>
      </c>
    </row>
    <row r="6220" spans="34:34" x14ac:dyDescent="0.35">
      <c r="AH6220" s="16" t="str">
        <f>IF(AND(B6220="Premier League",E6220="Live"),_xlfn.XLOOKUP(_xlfn.TEXTJOIN(" vs ",,C6220:D6220),Calendar!G:G,Calendar!B:B),IF(AND(B6220="Premier League",E6220="Highlights"),_xlfn.XLOOKUP(H6220,Calendar!O:O,Calendar!N:N,,-1),""))</f>
        <v/>
      </c>
    </row>
    <row r="6221" spans="34:34" x14ac:dyDescent="0.35">
      <c r="AH6221" s="16" t="str">
        <f>IF(AND(B6221="Premier League",E6221="Live"),_xlfn.XLOOKUP(_xlfn.TEXTJOIN(" vs ",,C6221:D6221),Calendar!G:G,Calendar!B:B),IF(AND(B6221="Premier League",E6221="Highlights"),_xlfn.XLOOKUP(H6221,Calendar!O:O,Calendar!N:N,,-1),""))</f>
        <v/>
      </c>
    </row>
    <row r="6222" spans="34:34" x14ac:dyDescent="0.35">
      <c r="AH6222" s="16" t="str">
        <f>IF(AND(B6222="Premier League",E6222="Live"),_xlfn.XLOOKUP(_xlfn.TEXTJOIN(" vs ",,C6222:D6222),Calendar!G:G,Calendar!B:B),IF(AND(B6222="Premier League",E6222="Highlights"),_xlfn.XLOOKUP(H6222,Calendar!O:O,Calendar!N:N,,-1),""))</f>
        <v/>
      </c>
    </row>
    <row r="6223" spans="34:34" x14ac:dyDescent="0.35">
      <c r="AH6223" s="16" t="str">
        <f>IF(AND(B6223="Premier League",E6223="Live"),_xlfn.XLOOKUP(_xlfn.TEXTJOIN(" vs ",,C6223:D6223),Calendar!G:G,Calendar!B:B),IF(AND(B6223="Premier League",E6223="Highlights"),_xlfn.XLOOKUP(H6223,Calendar!O:O,Calendar!N:N,,-1),""))</f>
        <v/>
      </c>
    </row>
    <row r="6224" spans="34:34" x14ac:dyDescent="0.35">
      <c r="AH6224" s="16" t="str">
        <f>IF(AND(B6224="Premier League",E6224="Live"),_xlfn.XLOOKUP(_xlfn.TEXTJOIN(" vs ",,C6224:D6224),Calendar!G:G,Calendar!B:B),IF(AND(B6224="Premier League",E6224="Highlights"),_xlfn.XLOOKUP(H6224,Calendar!O:O,Calendar!N:N,,-1),""))</f>
        <v/>
      </c>
    </row>
    <row r="6225" spans="34:34" x14ac:dyDescent="0.35">
      <c r="AH6225" s="16" t="str">
        <f>IF(AND(B6225="Premier League",E6225="Live"),_xlfn.XLOOKUP(_xlfn.TEXTJOIN(" vs ",,C6225:D6225),Calendar!G:G,Calendar!B:B),IF(AND(B6225="Premier League",E6225="Highlights"),_xlfn.XLOOKUP(H6225,Calendar!O:O,Calendar!N:N,,-1),""))</f>
        <v/>
      </c>
    </row>
    <row r="6226" spans="34:34" x14ac:dyDescent="0.35">
      <c r="AH6226" s="16" t="str">
        <f>IF(AND(B6226="Premier League",E6226="Live"),_xlfn.XLOOKUP(_xlfn.TEXTJOIN(" vs ",,C6226:D6226),Calendar!G:G,Calendar!B:B),IF(AND(B6226="Premier League",E6226="Highlights"),_xlfn.XLOOKUP(H6226,Calendar!O:O,Calendar!N:N,,-1),""))</f>
        <v/>
      </c>
    </row>
    <row r="6227" spans="34:34" x14ac:dyDescent="0.35">
      <c r="AH6227" s="16" t="str">
        <f>IF(AND(B6227="Premier League",E6227="Live"),_xlfn.XLOOKUP(_xlfn.TEXTJOIN(" vs ",,C6227:D6227),Calendar!G:G,Calendar!B:B),IF(AND(B6227="Premier League",E6227="Highlights"),_xlfn.XLOOKUP(H6227,Calendar!O:O,Calendar!N:N,,-1),""))</f>
        <v/>
      </c>
    </row>
    <row r="6228" spans="34:34" x14ac:dyDescent="0.35">
      <c r="AH6228" s="16" t="str">
        <f>IF(AND(B6228="Premier League",E6228="Live"),_xlfn.XLOOKUP(_xlfn.TEXTJOIN(" vs ",,C6228:D6228),Calendar!G:G,Calendar!B:B),IF(AND(B6228="Premier League",E6228="Highlights"),_xlfn.XLOOKUP(H6228,Calendar!O:O,Calendar!N:N,,-1),""))</f>
        <v/>
      </c>
    </row>
    <row r="6229" spans="34:34" x14ac:dyDescent="0.35">
      <c r="AH6229" s="16" t="str">
        <f>IF(AND(B6229="Premier League",E6229="Live"),_xlfn.XLOOKUP(_xlfn.TEXTJOIN(" vs ",,C6229:D6229),Calendar!G:G,Calendar!B:B),IF(AND(B6229="Premier League",E6229="Highlights"),_xlfn.XLOOKUP(H6229,Calendar!O:O,Calendar!N:N,,-1),""))</f>
        <v/>
      </c>
    </row>
    <row r="6230" spans="34:34" x14ac:dyDescent="0.35">
      <c r="AH6230" s="16" t="str">
        <f>IF(AND(B6230="Premier League",E6230="Live"),_xlfn.XLOOKUP(_xlfn.TEXTJOIN(" vs ",,C6230:D6230),Calendar!G:G,Calendar!B:B),IF(AND(B6230="Premier League",E6230="Highlights"),_xlfn.XLOOKUP(H6230,Calendar!O:O,Calendar!N:N,,-1),""))</f>
        <v/>
      </c>
    </row>
    <row r="6231" spans="34:34" x14ac:dyDescent="0.35">
      <c r="AH6231" s="16" t="str">
        <f>IF(AND(B6231="Premier League",E6231="Live"),_xlfn.XLOOKUP(_xlfn.TEXTJOIN(" vs ",,C6231:D6231),Calendar!G:G,Calendar!B:B),IF(AND(B6231="Premier League",E6231="Highlights"),_xlfn.XLOOKUP(H6231,Calendar!O:O,Calendar!N:N,,-1),""))</f>
        <v/>
      </c>
    </row>
    <row r="6232" spans="34:34" x14ac:dyDescent="0.35">
      <c r="AH6232" s="16" t="str">
        <f>IF(AND(B6232="Premier League",E6232="Live"),_xlfn.XLOOKUP(_xlfn.TEXTJOIN(" vs ",,C6232:D6232),Calendar!G:G,Calendar!B:B),IF(AND(B6232="Premier League",E6232="Highlights"),_xlfn.XLOOKUP(H6232,Calendar!O:O,Calendar!N:N,,-1),""))</f>
        <v/>
      </c>
    </row>
    <row r="6233" spans="34:34" x14ac:dyDescent="0.35">
      <c r="AH6233" s="16" t="str">
        <f>IF(AND(B6233="Premier League",E6233="Live"),_xlfn.XLOOKUP(_xlfn.TEXTJOIN(" vs ",,C6233:D6233),Calendar!G:G,Calendar!B:B),IF(AND(B6233="Premier League",E6233="Highlights"),_xlfn.XLOOKUP(H6233,Calendar!O:O,Calendar!N:N,,-1),""))</f>
        <v/>
      </c>
    </row>
    <row r="6234" spans="34:34" x14ac:dyDescent="0.35">
      <c r="AH6234" s="16" t="str">
        <f>IF(AND(B6234="Premier League",E6234="Live"),_xlfn.XLOOKUP(_xlfn.TEXTJOIN(" vs ",,C6234:D6234),Calendar!G:G,Calendar!B:B),IF(AND(B6234="Premier League",E6234="Highlights"),_xlfn.XLOOKUP(H6234,Calendar!O:O,Calendar!N:N,,-1),""))</f>
        <v/>
      </c>
    </row>
    <row r="6235" spans="34:34" x14ac:dyDescent="0.35">
      <c r="AH6235" s="16" t="str">
        <f>IF(AND(B6235="Premier League",E6235="Live"),_xlfn.XLOOKUP(_xlfn.TEXTJOIN(" vs ",,C6235:D6235),Calendar!G:G,Calendar!B:B),IF(AND(B6235="Premier League",E6235="Highlights"),_xlfn.XLOOKUP(H6235,Calendar!O:O,Calendar!N:N,,-1),""))</f>
        <v/>
      </c>
    </row>
    <row r="6236" spans="34:34" x14ac:dyDescent="0.35">
      <c r="AH6236" s="16" t="str">
        <f>IF(AND(B6236="Premier League",E6236="Live"),_xlfn.XLOOKUP(_xlfn.TEXTJOIN(" vs ",,C6236:D6236),Calendar!G:G,Calendar!B:B),IF(AND(B6236="Premier League",E6236="Highlights"),_xlfn.XLOOKUP(H6236,Calendar!O:O,Calendar!N:N,,-1),""))</f>
        <v/>
      </c>
    </row>
    <row r="6237" spans="34:34" x14ac:dyDescent="0.35">
      <c r="AH6237" s="16" t="str">
        <f>IF(AND(B6237="Premier League",E6237="Live"),_xlfn.XLOOKUP(_xlfn.TEXTJOIN(" vs ",,C6237:D6237),Calendar!G:G,Calendar!B:B),IF(AND(B6237="Premier League",E6237="Highlights"),_xlfn.XLOOKUP(H6237,Calendar!O:O,Calendar!N:N,,-1),""))</f>
        <v/>
      </c>
    </row>
    <row r="6238" spans="34:34" x14ac:dyDescent="0.35">
      <c r="AH6238" s="16" t="str">
        <f>IF(AND(B6238="Premier League",E6238="Live"),_xlfn.XLOOKUP(_xlfn.TEXTJOIN(" vs ",,C6238:D6238),Calendar!G:G,Calendar!B:B),IF(AND(B6238="Premier League",E6238="Highlights"),_xlfn.XLOOKUP(H6238,Calendar!O:O,Calendar!N:N,,-1),""))</f>
        <v/>
      </c>
    </row>
    <row r="6239" spans="34:34" x14ac:dyDescent="0.35">
      <c r="AH6239" s="16" t="str">
        <f>IF(AND(B6239="Premier League",E6239="Live"),_xlfn.XLOOKUP(_xlfn.TEXTJOIN(" vs ",,C6239:D6239),Calendar!G:G,Calendar!B:B),IF(AND(B6239="Premier League",E6239="Highlights"),_xlfn.XLOOKUP(H6239,Calendar!O:O,Calendar!N:N,,-1),""))</f>
        <v/>
      </c>
    </row>
    <row r="6240" spans="34:34" x14ac:dyDescent="0.35">
      <c r="AH6240" s="16" t="str">
        <f>IF(AND(B6240="Premier League",E6240="Live"),_xlfn.XLOOKUP(_xlfn.TEXTJOIN(" vs ",,C6240:D6240),Calendar!G:G,Calendar!B:B),IF(AND(B6240="Premier League",E6240="Highlights"),_xlfn.XLOOKUP(H6240,Calendar!O:O,Calendar!N:N,,-1),""))</f>
        <v/>
      </c>
    </row>
    <row r="6241" spans="34:34" x14ac:dyDescent="0.35">
      <c r="AH6241" s="16" t="str">
        <f>IF(AND(B6241="Premier League",E6241="Live"),_xlfn.XLOOKUP(_xlfn.TEXTJOIN(" vs ",,C6241:D6241),Calendar!G:G,Calendar!B:B),IF(AND(B6241="Premier League",E6241="Highlights"),_xlfn.XLOOKUP(H6241,Calendar!O:O,Calendar!N:N,,-1),""))</f>
        <v/>
      </c>
    </row>
    <row r="6242" spans="34:34" x14ac:dyDescent="0.35">
      <c r="AH6242" s="16" t="str">
        <f>IF(AND(B6242="Premier League",E6242="Live"),_xlfn.XLOOKUP(_xlfn.TEXTJOIN(" vs ",,C6242:D6242),Calendar!G:G,Calendar!B:B),IF(AND(B6242="Premier League",E6242="Highlights"),_xlfn.XLOOKUP(H6242,Calendar!O:O,Calendar!N:N,,-1),""))</f>
        <v/>
      </c>
    </row>
    <row r="6243" spans="34:34" x14ac:dyDescent="0.35">
      <c r="AH6243" s="16" t="str">
        <f>IF(AND(B6243="Premier League",E6243="Live"),_xlfn.XLOOKUP(_xlfn.TEXTJOIN(" vs ",,C6243:D6243),Calendar!G:G,Calendar!B:B),IF(AND(B6243="Premier League",E6243="Highlights"),_xlfn.XLOOKUP(H6243,Calendar!O:O,Calendar!N:N,,-1),""))</f>
        <v/>
      </c>
    </row>
    <row r="6244" spans="34:34" x14ac:dyDescent="0.35">
      <c r="AH6244" s="16" t="str">
        <f>IF(AND(B6244="Premier League",E6244="Live"),_xlfn.XLOOKUP(_xlfn.TEXTJOIN(" vs ",,C6244:D6244),Calendar!G:G,Calendar!B:B),IF(AND(B6244="Premier League",E6244="Highlights"),_xlfn.XLOOKUP(H6244,Calendar!O:O,Calendar!N:N,,-1),""))</f>
        <v/>
      </c>
    </row>
    <row r="6245" spans="34:34" x14ac:dyDescent="0.35">
      <c r="AH6245" s="16" t="str">
        <f>IF(AND(B6245="Premier League",E6245="Live"),_xlfn.XLOOKUP(_xlfn.TEXTJOIN(" vs ",,C6245:D6245),Calendar!G:G,Calendar!B:B),IF(AND(B6245="Premier League",E6245="Highlights"),_xlfn.XLOOKUP(H6245,Calendar!O:O,Calendar!N:N,,-1),""))</f>
        <v/>
      </c>
    </row>
    <row r="6246" spans="34:34" x14ac:dyDescent="0.35">
      <c r="AH6246" s="16" t="str">
        <f>IF(AND(B6246="Premier League",E6246="Live"),_xlfn.XLOOKUP(_xlfn.TEXTJOIN(" vs ",,C6246:D6246),Calendar!G:G,Calendar!B:B),IF(AND(B6246="Premier League",E6246="Highlights"),_xlfn.XLOOKUP(H6246,Calendar!O:O,Calendar!N:N,,-1),""))</f>
        <v/>
      </c>
    </row>
    <row r="6247" spans="34:34" x14ac:dyDescent="0.35">
      <c r="AH6247" s="16" t="str">
        <f>IF(AND(B6247="Premier League",E6247="Live"),_xlfn.XLOOKUP(_xlfn.TEXTJOIN(" vs ",,C6247:D6247),Calendar!G:G,Calendar!B:B),IF(AND(B6247="Premier League",E6247="Highlights"),_xlfn.XLOOKUP(H6247,Calendar!O:O,Calendar!N:N,,-1),""))</f>
        <v/>
      </c>
    </row>
    <row r="6248" spans="34:34" x14ac:dyDescent="0.35">
      <c r="AH6248" s="16" t="str">
        <f>IF(AND(B6248="Premier League",E6248="Live"),_xlfn.XLOOKUP(_xlfn.TEXTJOIN(" vs ",,C6248:D6248),Calendar!G:G,Calendar!B:B),IF(AND(B6248="Premier League",E6248="Highlights"),_xlfn.XLOOKUP(H6248,Calendar!O:O,Calendar!N:N,,-1),""))</f>
        <v/>
      </c>
    </row>
    <row r="6249" spans="34:34" x14ac:dyDescent="0.35">
      <c r="AH6249" s="16" t="str">
        <f>IF(AND(B6249="Premier League",E6249="Live"),_xlfn.XLOOKUP(_xlfn.TEXTJOIN(" vs ",,C6249:D6249),Calendar!G:G,Calendar!B:B),IF(AND(B6249="Premier League",E6249="Highlights"),_xlfn.XLOOKUP(H6249,Calendar!O:O,Calendar!N:N,,-1),""))</f>
        <v/>
      </c>
    </row>
    <row r="6250" spans="34:34" x14ac:dyDescent="0.35">
      <c r="AH6250" s="16" t="str">
        <f>IF(AND(B6250="Premier League",E6250="Live"),_xlfn.XLOOKUP(_xlfn.TEXTJOIN(" vs ",,C6250:D6250),Calendar!G:G,Calendar!B:B),IF(AND(B6250="Premier League",E6250="Highlights"),_xlfn.XLOOKUP(H6250,Calendar!O:O,Calendar!N:N,,-1),""))</f>
        <v/>
      </c>
    </row>
    <row r="6251" spans="34:34" x14ac:dyDescent="0.35">
      <c r="AH6251" s="16" t="str">
        <f>IF(AND(B6251="Premier League",E6251="Live"),_xlfn.XLOOKUP(_xlfn.TEXTJOIN(" vs ",,C6251:D6251),Calendar!G:G,Calendar!B:B),IF(AND(B6251="Premier League",E6251="Highlights"),_xlfn.XLOOKUP(H6251,Calendar!O:O,Calendar!N:N,,-1),""))</f>
        <v/>
      </c>
    </row>
    <row r="6252" spans="34:34" x14ac:dyDescent="0.35">
      <c r="AH6252" s="16" t="str">
        <f>IF(AND(B6252="Premier League",E6252="Live"),_xlfn.XLOOKUP(_xlfn.TEXTJOIN(" vs ",,C6252:D6252),Calendar!G:G,Calendar!B:B),IF(AND(B6252="Premier League",E6252="Highlights"),_xlfn.XLOOKUP(H6252,Calendar!O:O,Calendar!N:N,,-1),""))</f>
        <v/>
      </c>
    </row>
    <row r="6253" spans="34:34" x14ac:dyDescent="0.35">
      <c r="AH6253" s="16" t="str">
        <f>IF(AND(B6253="Premier League",E6253="Live"),_xlfn.XLOOKUP(_xlfn.TEXTJOIN(" vs ",,C6253:D6253),Calendar!G:G,Calendar!B:B),IF(AND(B6253="Premier League",E6253="Highlights"),_xlfn.XLOOKUP(H6253,Calendar!O:O,Calendar!N:N,,-1),""))</f>
        <v/>
      </c>
    </row>
    <row r="6254" spans="34:34" x14ac:dyDescent="0.35">
      <c r="AH6254" s="16" t="str">
        <f>IF(AND(B6254="Premier League",E6254="Live"),_xlfn.XLOOKUP(_xlfn.TEXTJOIN(" vs ",,C6254:D6254),Calendar!G:G,Calendar!B:B),IF(AND(B6254="Premier League",E6254="Highlights"),_xlfn.XLOOKUP(H6254,Calendar!O:O,Calendar!N:N,,-1),""))</f>
        <v/>
      </c>
    </row>
    <row r="6255" spans="34:34" x14ac:dyDescent="0.35">
      <c r="AH6255" s="16" t="str">
        <f>IF(AND(B6255="Premier League",E6255="Live"),_xlfn.XLOOKUP(_xlfn.TEXTJOIN(" vs ",,C6255:D6255),Calendar!G:G,Calendar!B:B),IF(AND(B6255="Premier League",E6255="Highlights"),_xlfn.XLOOKUP(H6255,Calendar!O:O,Calendar!N:N,,-1),""))</f>
        <v/>
      </c>
    </row>
    <row r="6256" spans="34:34" x14ac:dyDescent="0.35">
      <c r="AH6256" s="16" t="str">
        <f>IF(AND(B6256="Premier League",E6256="Live"),_xlfn.XLOOKUP(_xlfn.TEXTJOIN(" vs ",,C6256:D6256),Calendar!G:G,Calendar!B:B),IF(AND(B6256="Premier League",E6256="Highlights"),_xlfn.XLOOKUP(H6256,Calendar!O:O,Calendar!N:N,,-1),""))</f>
        <v/>
      </c>
    </row>
    <row r="6257" spans="34:34" x14ac:dyDescent="0.35">
      <c r="AH6257" s="16" t="str">
        <f>IF(AND(B6257="Premier League",E6257="Live"),_xlfn.XLOOKUP(_xlfn.TEXTJOIN(" vs ",,C6257:D6257),Calendar!G:G,Calendar!B:B),IF(AND(B6257="Premier League",E6257="Highlights"),_xlfn.XLOOKUP(H6257,Calendar!O:O,Calendar!N:N,,-1),""))</f>
        <v/>
      </c>
    </row>
    <row r="6258" spans="34:34" x14ac:dyDescent="0.35">
      <c r="AH6258" s="16" t="str">
        <f>IF(AND(B6258="Premier League",E6258="Live"),_xlfn.XLOOKUP(_xlfn.TEXTJOIN(" vs ",,C6258:D6258),Calendar!G:G,Calendar!B:B),IF(AND(B6258="Premier League",E6258="Highlights"),_xlfn.XLOOKUP(H6258,Calendar!O:O,Calendar!N:N,,-1),""))</f>
        <v/>
      </c>
    </row>
    <row r="6259" spans="34:34" x14ac:dyDescent="0.35">
      <c r="AH6259" s="16" t="str">
        <f>IF(AND(B6259="Premier League",E6259="Live"),_xlfn.XLOOKUP(_xlfn.TEXTJOIN(" vs ",,C6259:D6259),Calendar!G:G,Calendar!B:B),IF(AND(B6259="Premier League",E6259="Highlights"),_xlfn.XLOOKUP(H6259,Calendar!O:O,Calendar!N:N,,-1),""))</f>
        <v/>
      </c>
    </row>
    <row r="6260" spans="34:34" x14ac:dyDescent="0.35">
      <c r="AH6260" s="16" t="str">
        <f>IF(AND(B6260="Premier League",E6260="Live"),_xlfn.XLOOKUP(_xlfn.TEXTJOIN(" vs ",,C6260:D6260),Calendar!G:G,Calendar!B:B),IF(AND(B6260="Premier League",E6260="Highlights"),_xlfn.XLOOKUP(H6260,Calendar!O:O,Calendar!N:N,,-1),""))</f>
        <v/>
      </c>
    </row>
    <row r="6261" spans="34:34" x14ac:dyDescent="0.35">
      <c r="AH6261" s="16" t="str">
        <f>IF(AND(B6261="Premier League",E6261="Live"),_xlfn.XLOOKUP(_xlfn.TEXTJOIN(" vs ",,C6261:D6261),Calendar!G:G,Calendar!B:B),IF(AND(B6261="Premier League",E6261="Highlights"),_xlfn.XLOOKUP(H6261,Calendar!O:O,Calendar!N:N,,-1),""))</f>
        <v/>
      </c>
    </row>
    <row r="6262" spans="34:34" x14ac:dyDescent="0.35">
      <c r="AH6262" s="16" t="str">
        <f>IF(AND(B6262="Premier League",E6262="Live"),_xlfn.XLOOKUP(_xlfn.TEXTJOIN(" vs ",,C6262:D6262),Calendar!G:G,Calendar!B:B),IF(AND(B6262="Premier League",E6262="Highlights"),_xlfn.XLOOKUP(H6262,Calendar!O:O,Calendar!N:N,,-1),""))</f>
        <v/>
      </c>
    </row>
    <row r="6263" spans="34:34" x14ac:dyDescent="0.35">
      <c r="AH6263" s="16" t="str">
        <f>IF(AND(B6263="Premier League",E6263="Live"),_xlfn.XLOOKUP(_xlfn.TEXTJOIN(" vs ",,C6263:D6263),Calendar!G:G,Calendar!B:B),IF(AND(B6263="Premier League",E6263="Highlights"),_xlfn.XLOOKUP(H6263,Calendar!O:O,Calendar!N:N,,-1),""))</f>
        <v/>
      </c>
    </row>
    <row r="6264" spans="34:34" x14ac:dyDescent="0.35">
      <c r="AH6264" s="16" t="str">
        <f>IF(AND(B6264="Premier League",E6264="Live"),_xlfn.XLOOKUP(_xlfn.TEXTJOIN(" vs ",,C6264:D6264),Calendar!G:G,Calendar!B:B),IF(AND(B6264="Premier League",E6264="Highlights"),_xlfn.XLOOKUP(H6264,Calendar!O:O,Calendar!N:N,,-1),""))</f>
        <v/>
      </c>
    </row>
    <row r="6265" spans="34:34" x14ac:dyDescent="0.35">
      <c r="AH6265" s="16" t="str">
        <f>IF(AND(B6265="Premier League",E6265="Live"),_xlfn.XLOOKUP(_xlfn.TEXTJOIN(" vs ",,C6265:D6265),Calendar!G:G,Calendar!B:B),IF(AND(B6265="Premier League",E6265="Highlights"),_xlfn.XLOOKUP(H6265,Calendar!O:O,Calendar!N:N,,-1),""))</f>
        <v/>
      </c>
    </row>
    <row r="6266" spans="34:34" x14ac:dyDescent="0.35">
      <c r="AH6266" s="16" t="str">
        <f>IF(AND(B6266="Premier League",E6266="Live"),_xlfn.XLOOKUP(_xlfn.TEXTJOIN(" vs ",,C6266:D6266),Calendar!G:G,Calendar!B:B),IF(AND(B6266="Premier League",E6266="Highlights"),_xlfn.XLOOKUP(H6266,Calendar!O:O,Calendar!N:N,,-1),""))</f>
        <v/>
      </c>
    </row>
    <row r="6267" spans="34:34" x14ac:dyDescent="0.35">
      <c r="AH6267" s="16" t="str">
        <f>IF(AND(B6267="Premier League",E6267="Live"),_xlfn.XLOOKUP(_xlfn.TEXTJOIN(" vs ",,C6267:D6267),Calendar!G:G,Calendar!B:B),IF(AND(B6267="Premier League",E6267="Highlights"),_xlfn.XLOOKUP(H6267,Calendar!O:O,Calendar!N:N,,-1),""))</f>
        <v/>
      </c>
    </row>
    <row r="6268" spans="34:34" x14ac:dyDescent="0.35">
      <c r="AH6268" s="16" t="str">
        <f>IF(AND(B6268="Premier League",E6268="Live"),_xlfn.XLOOKUP(_xlfn.TEXTJOIN(" vs ",,C6268:D6268),Calendar!G:G,Calendar!B:B),IF(AND(B6268="Premier League",E6268="Highlights"),_xlfn.XLOOKUP(H6268,Calendar!O:O,Calendar!N:N,,-1),""))</f>
        <v/>
      </c>
    </row>
    <row r="6269" spans="34:34" x14ac:dyDescent="0.35">
      <c r="AH6269" s="16" t="str">
        <f>IF(AND(B6269="Premier League",E6269="Live"),_xlfn.XLOOKUP(_xlfn.TEXTJOIN(" vs ",,C6269:D6269),Calendar!G:G,Calendar!B:B),IF(AND(B6269="Premier League",E6269="Highlights"),_xlfn.XLOOKUP(H6269,Calendar!O:O,Calendar!N:N,,-1),""))</f>
        <v/>
      </c>
    </row>
    <row r="6270" spans="34:34" x14ac:dyDescent="0.35">
      <c r="AH6270" s="16" t="str">
        <f>IF(AND(B6270="Premier League",E6270="Live"),_xlfn.XLOOKUP(_xlfn.TEXTJOIN(" vs ",,C6270:D6270),Calendar!G:G,Calendar!B:B),IF(AND(B6270="Premier League",E6270="Highlights"),_xlfn.XLOOKUP(H6270,Calendar!O:O,Calendar!N:N,,-1),""))</f>
        <v/>
      </c>
    </row>
    <row r="6271" spans="34:34" x14ac:dyDescent="0.35">
      <c r="AH6271" s="16" t="str">
        <f>IF(AND(B6271="Premier League",E6271="Live"),_xlfn.XLOOKUP(_xlfn.TEXTJOIN(" vs ",,C6271:D6271),Calendar!G:G,Calendar!B:B),IF(AND(B6271="Premier League",E6271="Highlights"),_xlfn.XLOOKUP(H6271,Calendar!O:O,Calendar!N:N,,-1),""))</f>
        <v/>
      </c>
    </row>
    <row r="6272" spans="34:34" x14ac:dyDescent="0.35">
      <c r="AH6272" s="16" t="str">
        <f>IF(AND(B6272="Premier League",E6272="Live"),_xlfn.XLOOKUP(_xlfn.TEXTJOIN(" vs ",,C6272:D6272),Calendar!G:G,Calendar!B:B),IF(AND(B6272="Premier League",E6272="Highlights"),_xlfn.XLOOKUP(H6272,Calendar!O:O,Calendar!N:N,,-1),""))</f>
        <v/>
      </c>
    </row>
    <row r="6273" spans="34:34" x14ac:dyDescent="0.35">
      <c r="AH6273" s="16" t="str">
        <f>IF(AND(B6273="Premier League",E6273="Live"),_xlfn.XLOOKUP(_xlfn.TEXTJOIN(" vs ",,C6273:D6273),Calendar!G:G,Calendar!B:B),IF(AND(B6273="Premier League",E6273="Highlights"),_xlfn.XLOOKUP(H6273,Calendar!O:O,Calendar!N:N,,-1),""))</f>
        <v/>
      </c>
    </row>
    <row r="6274" spans="34:34" x14ac:dyDescent="0.35">
      <c r="AH6274" s="16" t="str">
        <f>IF(AND(B6274="Premier League",E6274="Live"),_xlfn.XLOOKUP(_xlfn.TEXTJOIN(" vs ",,C6274:D6274),Calendar!G:G,Calendar!B:B),IF(AND(B6274="Premier League",E6274="Highlights"),_xlfn.XLOOKUP(H6274,Calendar!O:O,Calendar!N:N,,-1),""))</f>
        <v/>
      </c>
    </row>
    <row r="6275" spans="34:34" x14ac:dyDescent="0.35">
      <c r="AH6275" s="16" t="str">
        <f>IF(AND(B6275="Premier League",E6275="Live"),_xlfn.XLOOKUP(_xlfn.TEXTJOIN(" vs ",,C6275:D6275),Calendar!G:G,Calendar!B:B),IF(AND(B6275="Premier League",E6275="Highlights"),_xlfn.XLOOKUP(H6275,Calendar!O:O,Calendar!N:N,,-1),""))</f>
        <v/>
      </c>
    </row>
    <row r="6276" spans="34:34" x14ac:dyDescent="0.35">
      <c r="AH6276" s="16" t="str">
        <f>IF(AND(B6276="Premier League",E6276="Live"),_xlfn.XLOOKUP(_xlfn.TEXTJOIN(" vs ",,C6276:D6276),Calendar!G:G,Calendar!B:B),IF(AND(B6276="Premier League",E6276="Highlights"),_xlfn.XLOOKUP(H6276,Calendar!O:O,Calendar!N:N,,-1),""))</f>
        <v/>
      </c>
    </row>
    <row r="6277" spans="34:34" x14ac:dyDescent="0.35">
      <c r="AH6277" s="16" t="str">
        <f>IF(AND(B6277="Premier League",E6277="Live"),_xlfn.XLOOKUP(_xlfn.TEXTJOIN(" vs ",,C6277:D6277),Calendar!G:G,Calendar!B:B),IF(AND(B6277="Premier League",E6277="Highlights"),_xlfn.XLOOKUP(H6277,Calendar!O:O,Calendar!N:N,,-1),""))</f>
        <v/>
      </c>
    </row>
    <row r="6278" spans="34:34" x14ac:dyDescent="0.35">
      <c r="AH6278" s="16" t="str">
        <f>IF(AND(B6278="Premier League",E6278="Live"),_xlfn.XLOOKUP(_xlfn.TEXTJOIN(" vs ",,C6278:D6278),Calendar!G:G,Calendar!B:B),IF(AND(B6278="Premier League",E6278="Highlights"),_xlfn.XLOOKUP(H6278,Calendar!O:O,Calendar!N:N,,-1),""))</f>
        <v/>
      </c>
    </row>
    <row r="6279" spans="34:34" x14ac:dyDescent="0.35">
      <c r="AH6279" s="16" t="str">
        <f>IF(AND(B6279="Premier League",E6279="Live"),_xlfn.XLOOKUP(_xlfn.TEXTJOIN(" vs ",,C6279:D6279),Calendar!G:G,Calendar!B:B),IF(AND(B6279="Premier League",E6279="Highlights"),_xlfn.XLOOKUP(H6279,Calendar!O:O,Calendar!N:N,,-1),""))</f>
        <v/>
      </c>
    </row>
    <row r="6280" spans="34:34" x14ac:dyDescent="0.35">
      <c r="AH6280" s="16" t="str">
        <f>IF(AND(B6280="Premier League",E6280="Live"),_xlfn.XLOOKUP(_xlfn.TEXTJOIN(" vs ",,C6280:D6280),Calendar!G:G,Calendar!B:B),IF(AND(B6280="Premier League",E6280="Highlights"),_xlfn.XLOOKUP(H6280,Calendar!O:O,Calendar!N:N,,-1),""))</f>
        <v/>
      </c>
    </row>
    <row r="6281" spans="34:34" x14ac:dyDescent="0.35">
      <c r="AH6281" s="16" t="str">
        <f>IF(AND(B6281="Premier League",E6281="Live"),_xlfn.XLOOKUP(_xlfn.TEXTJOIN(" vs ",,C6281:D6281),Calendar!G:G,Calendar!B:B),IF(AND(B6281="Premier League",E6281="Highlights"),_xlfn.XLOOKUP(H6281,Calendar!O:O,Calendar!N:N,,-1),""))</f>
        <v/>
      </c>
    </row>
    <row r="6282" spans="34:34" x14ac:dyDescent="0.35">
      <c r="AH6282" s="16" t="str">
        <f>IF(AND(B6282="Premier League",E6282="Live"),_xlfn.XLOOKUP(_xlfn.TEXTJOIN(" vs ",,C6282:D6282),Calendar!G:G,Calendar!B:B),IF(AND(B6282="Premier League",E6282="Highlights"),_xlfn.XLOOKUP(H6282,Calendar!O:O,Calendar!N:N,,-1),""))</f>
        <v/>
      </c>
    </row>
    <row r="6283" spans="34:34" x14ac:dyDescent="0.35">
      <c r="AH6283" s="16" t="str">
        <f>IF(AND(B6283="Premier League",E6283="Live"),_xlfn.XLOOKUP(_xlfn.TEXTJOIN(" vs ",,C6283:D6283),Calendar!G:G,Calendar!B:B),IF(AND(B6283="Premier League",E6283="Highlights"),_xlfn.XLOOKUP(H6283,Calendar!O:O,Calendar!N:N,,-1),""))</f>
        <v/>
      </c>
    </row>
    <row r="6284" spans="34:34" x14ac:dyDescent="0.35">
      <c r="AH6284" s="16" t="str">
        <f>IF(AND(B6284="Premier League",E6284="Live"),_xlfn.XLOOKUP(_xlfn.TEXTJOIN(" vs ",,C6284:D6284),Calendar!G:G,Calendar!B:B),IF(AND(B6284="Premier League",E6284="Highlights"),_xlfn.XLOOKUP(H6284,Calendar!O:O,Calendar!N:N,,-1),""))</f>
        <v/>
      </c>
    </row>
    <row r="6285" spans="34:34" x14ac:dyDescent="0.35">
      <c r="AH6285" s="16" t="str">
        <f>IF(AND(B6285="Premier League",E6285="Live"),_xlfn.XLOOKUP(_xlfn.TEXTJOIN(" vs ",,C6285:D6285),Calendar!G:G,Calendar!B:B),IF(AND(B6285="Premier League",E6285="Highlights"),_xlfn.XLOOKUP(H6285,Calendar!O:O,Calendar!N:N,,-1),""))</f>
        <v/>
      </c>
    </row>
    <row r="6286" spans="34:34" x14ac:dyDescent="0.35">
      <c r="AH6286" s="16" t="str">
        <f>IF(AND(B6286="Premier League",E6286="Live"),_xlfn.XLOOKUP(_xlfn.TEXTJOIN(" vs ",,C6286:D6286),Calendar!G:G,Calendar!B:B),IF(AND(B6286="Premier League",E6286="Highlights"),_xlfn.XLOOKUP(H6286,Calendar!O:O,Calendar!N:N,,-1),""))</f>
        <v/>
      </c>
    </row>
    <row r="6287" spans="34:34" x14ac:dyDescent="0.35">
      <c r="AH6287" s="16" t="str">
        <f>IF(AND(B6287="Premier League",E6287="Live"),_xlfn.XLOOKUP(_xlfn.TEXTJOIN(" vs ",,C6287:D6287),Calendar!G:G,Calendar!B:B),IF(AND(B6287="Premier League",E6287="Highlights"),_xlfn.XLOOKUP(H6287,Calendar!O:O,Calendar!N:N,,-1),""))</f>
        <v/>
      </c>
    </row>
    <row r="6288" spans="34:34" x14ac:dyDescent="0.35">
      <c r="AH6288" s="16" t="str">
        <f>IF(AND(B6288="Premier League",E6288="Live"),_xlfn.XLOOKUP(_xlfn.TEXTJOIN(" vs ",,C6288:D6288),Calendar!G:G,Calendar!B:B),IF(AND(B6288="Premier League",E6288="Highlights"),_xlfn.XLOOKUP(H6288,Calendar!O:O,Calendar!N:N,,-1),""))</f>
        <v/>
      </c>
    </row>
    <row r="6289" spans="34:34" x14ac:dyDescent="0.35">
      <c r="AH6289" s="16" t="str">
        <f>IF(AND(B6289="Premier League",E6289="Live"),_xlfn.XLOOKUP(_xlfn.TEXTJOIN(" vs ",,C6289:D6289),Calendar!G:G,Calendar!B:B),IF(AND(B6289="Premier League",E6289="Highlights"),_xlfn.XLOOKUP(H6289,Calendar!O:O,Calendar!N:N,,-1),""))</f>
        <v/>
      </c>
    </row>
    <row r="6290" spans="34:34" x14ac:dyDescent="0.35">
      <c r="AH6290" s="16" t="str">
        <f>IF(AND(B6290="Premier League",E6290="Live"),_xlfn.XLOOKUP(_xlfn.TEXTJOIN(" vs ",,C6290:D6290),Calendar!G:G,Calendar!B:B),IF(AND(B6290="Premier League",E6290="Highlights"),_xlfn.XLOOKUP(H6290,Calendar!O:O,Calendar!N:N,,-1),""))</f>
        <v/>
      </c>
    </row>
    <row r="6291" spans="34:34" x14ac:dyDescent="0.35">
      <c r="AH6291" s="16" t="str">
        <f>IF(AND(B6291="Premier League",E6291="Live"),_xlfn.XLOOKUP(_xlfn.TEXTJOIN(" vs ",,C6291:D6291),Calendar!G:G,Calendar!B:B),IF(AND(B6291="Premier League",E6291="Highlights"),_xlfn.XLOOKUP(H6291,Calendar!O:O,Calendar!N:N,,-1),""))</f>
        <v/>
      </c>
    </row>
    <row r="6292" spans="34:34" x14ac:dyDescent="0.35">
      <c r="AH6292" s="16" t="str">
        <f>IF(AND(B6292="Premier League",E6292="Live"),_xlfn.XLOOKUP(_xlfn.TEXTJOIN(" vs ",,C6292:D6292),Calendar!G:G,Calendar!B:B),IF(AND(B6292="Premier League",E6292="Highlights"),_xlfn.XLOOKUP(H6292,Calendar!O:O,Calendar!N:N,,-1),""))</f>
        <v/>
      </c>
    </row>
    <row r="6293" spans="34:34" x14ac:dyDescent="0.35">
      <c r="AH6293" s="16" t="str">
        <f>IF(AND(B6293="Premier League",E6293="Live"),_xlfn.XLOOKUP(_xlfn.TEXTJOIN(" vs ",,C6293:D6293),Calendar!G:G,Calendar!B:B),IF(AND(B6293="Premier League",E6293="Highlights"),_xlfn.XLOOKUP(H6293,Calendar!O:O,Calendar!N:N,,-1),""))</f>
        <v/>
      </c>
    </row>
    <row r="6294" spans="34:34" x14ac:dyDescent="0.35">
      <c r="AH6294" s="16" t="str">
        <f>IF(AND(B6294="Premier League",E6294="Live"),_xlfn.XLOOKUP(_xlfn.TEXTJOIN(" vs ",,C6294:D6294),Calendar!G:G,Calendar!B:B),IF(AND(B6294="Premier League",E6294="Highlights"),_xlfn.XLOOKUP(H6294,Calendar!O:O,Calendar!N:N,,-1),""))</f>
        <v/>
      </c>
    </row>
    <row r="6295" spans="34:34" x14ac:dyDescent="0.35">
      <c r="AH6295" s="16" t="str">
        <f>IF(AND(B6295="Premier League",E6295="Live"),_xlfn.XLOOKUP(_xlfn.TEXTJOIN(" vs ",,C6295:D6295),Calendar!G:G,Calendar!B:B),IF(AND(B6295="Premier League",E6295="Highlights"),_xlfn.XLOOKUP(H6295,Calendar!O:O,Calendar!N:N,,-1),""))</f>
        <v/>
      </c>
    </row>
    <row r="6296" spans="34:34" x14ac:dyDescent="0.35">
      <c r="AH6296" s="16" t="str">
        <f>IF(AND(B6296="Premier League",E6296="Live"),_xlfn.XLOOKUP(_xlfn.TEXTJOIN(" vs ",,C6296:D6296),Calendar!G:G,Calendar!B:B),IF(AND(B6296="Premier League",E6296="Highlights"),_xlfn.XLOOKUP(H6296,Calendar!O:O,Calendar!N:N,,-1),""))</f>
        <v/>
      </c>
    </row>
    <row r="6297" spans="34:34" x14ac:dyDescent="0.35">
      <c r="AH6297" s="16" t="str">
        <f>IF(AND(B6297="Premier League",E6297="Live"),_xlfn.XLOOKUP(_xlfn.TEXTJOIN(" vs ",,C6297:D6297),Calendar!G:G,Calendar!B:B),IF(AND(B6297="Premier League",E6297="Highlights"),_xlfn.XLOOKUP(H6297,Calendar!O:O,Calendar!N:N,,-1),""))</f>
        <v/>
      </c>
    </row>
    <row r="6298" spans="34:34" x14ac:dyDescent="0.35">
      <c r="AH6298" s="16" t="str">
        <f>IF(AND(B6298="Premier League",E6298="Live"),_xlfn.XLOOKUP(_xlfn.TEXTJOIN(" vs ",,C6298:D6298),Calendar!G:G,Calendar!B:B),IF(AND(B6298="Premier League",E6298="Highlights"),_xlfn.XLOOKUP(H6298,Calendar!O:O,Calendar!N:N,,-1),""))</f>
        <v/>
      </c>
    </row>
    <row r="6299" spans="34:34" x14ac:dyDescent="0.35">
      <c r="AH6299" s="16" t="str">
        <f>IF(AND(B6299="Premier League",E6299="Live"),_xlfn.XLOOKUP(_xlfn.TEXTJOIN(" vs ",,C6299:D6299),Calendar!G:G,Calendar!B:B),IF(AND(B6299="Premier League",E6299="Highlights"),_xlfn.XLOOKUP(H6299,Calendar!O:O,Calendar!N:N,,-1),""))</f>
        <v/>
      </c>
    </row>
    <row r="6300" spans="34:34" x14ac:dyDescent="0.35">
      <c r="AH6300" s="16" t="str">
        <f>IF(AND(B6300="Premier League",E6300="Live"),_xlfn.XLOOKUP(_xlfn.TEXTJOIN(" vs ",,C6300:D6300),Calendar!G:G,Calendar!B:B),IF(AND(B6300="Premier League",E6300="Highlights"),_xlfn.XLOOKUP(H6300,Calendar!O:O,Calendar!N:N,,-1),""))</f>
        <v/>
      </c>
    </row>
    <row r="6301" spans="34:34" x14ac:dyDescent="0.35">
      <c r="AH6301" s="16" t="str">
        <f>IF(AND(B6301="Premier League",E6301="Live"),_xlfn.XLOOKUP(_xlfn.TEXTJOIN(" vs ",,C6301:D6301),Calendar!G:G,Calendar!B:B),IF(AND(B6301="Premier League",E6301="Highlights"),_xlfn.XLOOKUP(H6301,Calendar!O:O,Calendar!N:N,,-1),""))</f>
        <v/>
      </c>
    </row>
    <row r="6302" spans="34:34" x14ac:dyDescent="0.35">
      <c r="AH6302" s="16" t="str">
        <f>IF(AND(B6302="Premier League",E6302="Live"),_xlfn.XLOOKUP(_xlfn.TEXTJOIN(" vs ",,C6302:D6302),Calendar!G:G,Calendar!B:B),IF(AND(B6302="Premier League",E6302="Highlights"),_xlfn.XLOOKUP(H6302,Calendar!O:O,Calendar!N:N,,-1),""))</f>
        <v/>
      </c>
    </row>
    <row r="6303" spans="34:34" x14ac:dyDescent="0.35">
      <c r="AH6303" s="16" t="str">
        <f>IF(AND(B6303="Premier League",E6303="Live"),_xlfn.XLOOKUP(_xlfn.TEXTJOIN(" vs ",,C6303:D6303),Calendar!G:G,Calendar!B:B),IF(AND(B6303="Premier League",E6303="Highlights"),_xlfn.XLOOKUP(H6303,Calendar!O:O,Calendar!N:N,,-1),""))</f>
        <v/>
      </c>
    </row>
    <row r="6304" spans="34:34" x14ac:dyDescent="0.35">
      <c r="AH6304" s="16" t="str">
        <f>IF(AND(B6304="Premier League",E6304="Live"),_xlfn.XLOOKUP(_xlfn.TEXTJOIN(" vs ",,C6304:D6304),Calendar!G:G,Calendar!B:B),IF(AND(B6304="Premier League",E6304="Highlights"),_xlfn.XLOOKUP(H6304,Calendar!O:O,Calendar!N:N,,-1),""))</f>
        <v/>
      </c>
    </row>
    <row r="6305" spans="34:34" x14ac:dyDescent="0.35">
      <c r="AH6305" s="16" t="str">
        <f>IF(AND(B6305="Premier League",E6305="Live"),_xlfn.XLOOKUP(_xlfn.TEXTJOIN(" vs ",,C6305:D6305),Calendar!G:G,Calendar!B:B),IF(AND(B6305="Premier League",E6305="Highlights"),_xlfn.XLOOKUP(H6305,Calendar!O:O,Calendar!N:N,,-1),""))</f>
        <v/>
      </c>
    </row>
    <row r="6306" spans="34:34" x14ac:dyDescent="0.35">
      <c r="AH6306" s="16" t="str">
        <f>IF(AND(B6306="Premier League",E6306="Live"),_xlfn.XLOOKUP(_xlfn.TEXTJOIN(" vs ",,C6306:D6306),Calendar!G:G,Calendar!B:B),IF(AND(B6306="Premier League",E6306="Highlights"),_xlfn.XLOOKUP(H6306,Calendar!O:O,Calendar!N:N,,-1),""))</f>
        <v/>
      </c>
    </row>
    <row r="6307" spans="34:34" x14ac:dyDescent="0.35">
      <c r="AH6307" s="16" t="str">
        <f>IF(AND(B6307="Premier League",E6307="Live"),_xlfn.XLOOKUP(_xlfn.TEXTJOIN(" vs ",,C6307:D6307),Calendar!G:G,Calendar!B:B),IF(AND(B6307="Premier League",E6307="Highlights"),_xlfn.XLOOKUP(H6307,Calendar!O:O,Calendar!N:N,,-1),""))</f>
        <v/>
      </c>
    </row>
    <row r="6308" spans="34:34" x14ac:dyDescent="0.35">
      <c r="AH6308" s="16" t="str">
        <f>IF(AND(B6308="Premier League",E6308="Live"),_xlfn.XLOOKUP(_xlfn.TEXTJOIN(" vs ",,C6308:D6308),Calendar!G:G,Calendar!B:B),IF(AND(B6308="Premier League",E6308="Highlights"),_xlfn.XLOOKUP(H6308,Calendar!O:O,Calendar!N:N,,-1),""))</f>
        <v/>
      </c>
    </row>
    <row r="6309" spans="34:34" x14ac:dyDescent="0.35">
      <c r="AH6309" s="16" t="str">
        <f>IF(AND(B6309="Premier League",E6309="Live"),_xlfn.XLOOKUP(_xlfn.TEXTJOIN(" vs ",,C6309:D6309),Calendar!G:G,Calendar!B:B),IF(AND(B6309="Premier League",E6309="Highlights"),_xlfn.XLOOKUP(H6309,Calendar!O:O,Calendar!N:N,,-1),""))</f>
        <v/>
      </c>
    </row>
    <row r="6310" spans="34:34" x14ac:dyDescent="0.35">
      <c r="AH6310" s="16" t="str">
        <f>IF(AND(B6310="Premier League",E6310="Live"),_xlfn.XLOOKUP(_xlfn.TEXTJOIN(" vs ",,C6310:D6310),Calendar!G:G,Calendar!B:B),IF(AND(B6310="Premier League",E6310="Highlights"),_xlfn.XLOOKUP(H6310,Calendar!O:O,Calendar!N:N,,-1),""))</f>
        <v/>
      </c>
    </row>
    <row r="6311" spans="34:34" x14ac:dyDescent="0.35">
      <c r="AH6311" s="16" t="str">
        <f>IF(AND(B6311="Premier League",E6311="Live"),_xlfn.XLOOKUP(_xlfn.TEXTJOIN(" vs ",,C6311:D6311),Calendar!G:G,Calendar!B:B),IF(AND(B6311="Premier League",E6311="Highlights"),_xlfn.XLOOKUP(H6311,Calendar!O:O,Calendar!N:N,,-1),""))</f>
        <v/>
      </c>
    </row>
    <row r="6312" spans="34:34" x14ac:dyDescent="0.35">
      <c r="AH6312" s="16" t="str">
        <f>IF(AND(B6312="Premier League",E6312="Live"),_xlfn.XLOOKUP(_xlfn.TEXTJOIN(" vs ",,C6312:D6312),Calendar!G:G,Calendar!B:B),IF(AND(B6312="Premier League",E6312="Highlights"),_xlfn.XLOOKUP(H6312,Calendar!O:O,Calendar!N:N,,-1),""))</f>
        <v/>
      </c>
    </row>
    <row r="6313" spans="34:34" x14ac:dyDescent="0.35">
      <c r="AH6313" s="16" t="str">
        <f>IF(AND(B6313="Premier League",E6313="Live"),_xlfn.XLOOKUP(_xlfn.TEXTJOIN(" vs ",,C6313:D6313),Calendar!G:G,Calendar!B:B),IF(AND(B6313="Premier League",E6313="Highlights"),_xlfn.XLOOKUP(H6313,Calendar!O:O,Calendar!N:N,,-1),""))</f>
        <v/>
      </c>
    </row>
    <row r="6314" spans="34:34" x14ac:dyDescent="0.35">
      <c r="AH6314" s="16" t="str">
        <f>IF(AND(B6314="Premier League",E6314="Live"),_xlfn.XLOOKUP(_xlfn.TEXTJOIN(" vs ",,C6314:D6314),Calendar!G:G,Calendar!B:B),IF(AND(B6314="Premier League",E6314="Highlights"),_xlfn.XLOOKUP(H6314,Calendar!O:O,Calendar!N:N,,-1),""))</f>
        <v/>
      </c>
    </row>
    <row r="6315" spans="34:34" x14ac:dyDescent="0.35">
      <c r="AH6315" s="16" t="str">
        <f>IF(AND(B6315="Premier League",E6315="Live"),_xlfn.XLOOKUP(_xlfn.TEXTJOIN(" vs ",,C6315:D6315),Calendar!G:G,Calendar!B:B),IF(AND(B6315="Premier League",E6315="Highlights"),_xlfn.XLOOKUP(H6315,Calendar!O:O,Calendar!N:N,,-1),""))</f>
        <v/>
      </c>
    </row>
    <row r="6316" spans="34:34" x14ac:dyDescent="0.35">
      <c r="AH6316" s="16" t="str">
        <f>IF(AND(B6316="Premier League",E6316="Live"),_xlfn.XLOOKUP(_xlfn.TEXTJOIN(" vs ",,C6316:D6316),Calendar!G:G,Calendar!B:B),IF(AND(B6316="Premier League",E6316="Highlights"),_xlfn.XLOOKUP(H6316,Calendar!O:O,Calendar!N:N,,-1),""))</f>
        <v/>
      </c>
    </row>
    <row r="6317" spans="34:34" x14ac:dyDescent="0.35">
      <c r="AH6317" s="16" t="str">
        <f>IF(AND(B6317="Premier League",E6317="Live"),_xlfn.XLOOKUP(_xlfn.TEXTJOIN(" vs ",,C6317:D6317),Calendar!G:G,Calendar!B:B),IF(AND(B6317="Premier League",E6317="Highlights"),_xlfn.XLOOKUP(H6317,Calendar!O:O,Calendar!N:N,,-1),""))</f>
        <v/>
      </c>
    </row>
    <row r="6318" spans="34:34" x14ac:dyDescent="0.35">
      <c r="AH6318" s="16" t="str">
        <f>IF(AND(B6318="Premier League",E6318="Live"),_xlfn.XLOOKUP(_xlfn.TEXTJOIN(" vs ",,C6318:D6318),Calendar!G:G,Calendar!B:B),IF(AND(B6318="Premier League",E6318="Highlights"),_xlfn.XLOOKUP(H6318,Calendar!O:O,Calendar!N:N,,-1),""))</f>
        <v/>
      </c>
    </row>
    <row r="6319" spans="34:34" x14ac:dyDescent="0.35">
      <c r="AH6319" s="16" t="str">
        <f>IF(AND(B6319="Premier League",E6319="Live"),_xlfn.XLOOKUP(_xlfn.TEXTJOIN(" vs ",,C6319:D6319),Calendar!G:G,Calendar!B:B),IF(AND(B6319="Premier League",E6319="Highlights"),_xlfn.XLOOKUP(H6319,Calendar!O:O,Calendar!N:N,,-1),""))</f>
        <v/>
      </c>
    </row>
    <row r="6320" spans="34:34" x14ac:dyDescent="0.35">
      <c r="AH6320" s="16" t="str">
        <f>IF(AND(B6320="Premier League",E6320="Live"),_xlfn.XLOOKUP(_xlfn.TEXTJOIN(" vs ",,C6320:D6320),Calendar!G:G,Calendar!B:B),IF(AND(B6320="Premier League",E6320="Highlights"),_xlfn.XLOOKUP(H6320,Calendar!O:O,Calendar!N:N,,-1),""))</f>
        <v/>
      </c>
    </row>
    <row r="6321" spans="34:34" x14ac:dyDescent="0.35">
      <c r="AH6321" s="16" t="str">
        <f>IF(AND(B6321="Premier League",E6321="Live"),_xlfn.XLOOKUP(_xlfn.TEXTJOIN(" vs ",,C6321:D6321),Calendar!G:G,Calendar!B:B),IF(AND(B6321="Premier League",E6321="Highlights"),_xlfn.XLOOKUP(H6321,Calendar!O:O,Calendar!N:N,,-1),""))</f>
        <v/>
      </c>
    </row>
    <row r="6322" spans="34:34" x14ac:dyDescent="0.35">
      <c r="AH6322" s="16" t="str">
        <f>IF(AND(B6322="Premier League",E6322="Live"),_xlfn.XLOOKUP(_xlfn.TEXTJOIN(" vs ",,C6322:D6322),Calendar!G:G,Calendar!B:B),IF(AND(B6322="Premier League",E6322="Highlights"),_xlfn.XLOOKUP(H6322,Calendar!O:O,Calendar!N:N,,-1),""))</f>
        <v/>
      </c>
    </row>
    <row r="6323" spans="34:34" x14ac:dyDescent="0.35">
      <c r="AH6323" s="16" t="str">
        <f>IF(AND(B6323="Premier League",E6323="Live"),_xlfn.XLOOKUP(_xlfn.TEXTJOIN(" vs ",,C6323:D6323),Calendar!G:G,Calendar!B:B),IF(AND(B6323="Premier League",E6323="Highlights"),_xlfn.XLOOKUP(H6323,Calendar!O:O,Calendar!N:N,,-1),""))</f>
        <v/>
      </c>
    </row>
    <row r="6324" spans="34:34" x14ac:dyDescent="0.35">
      <c r="AH6324" s="16" t="str">
        <f>IF(AND(B6324="Premier League",E6324="Live"),_xlfn.XLOOKUP(_xlfn.TEXTJOIN(" vs ",,C6324:D6324),Calendar!G:G,Calendar!B:B),IF(AND(B6324="Premier League",E6324="Highlights"),_xlfn.XLOOKUP(H6324,Calendar!O:O,Calendar!N:N,,-1),""))</f>
        <v/>
      </c>
    </row>
    <row r="6325" spans="34:34" x14ac:dyDescent="0.35">
      <c r="AH6325" s="16" t="str">
        <f>IF(AND(B6325="Premier League",E6325="Live"),_xlfn.XLOOKUP(_xlfn.TEXTJOIN(" vs ",,C6325:D6325),Calendar!G:G,Calendar!B:B),IF(AND(B6325="Premier League",E6325="Highlights"),_xlfn.XLOOKUP(H6325,Calendar!O:O,Calendar!N:N,,-1),""))</f>
        <v/>
      </c>
    </row>
    <row r="6326" spans="34:34" x14ac:dyDescent="0.35">
      <c r="AH6326" s="16" t="str">
        <f>IF(AND(B6326="Premier League",E6326="Live"),_xlfn.XLOOKUP(_xlfn.TEXTJOIN(" vs ",,C6326:D6326),Calendar!G:G,Calendar!B:B),IF(AND(B6326="Premier League",E6326="Highlights"),_xlfn.XLOOKUP(H6326,Calendar!O:O,Calendar!N:N,,-1),""))</f>
        <v/>
      </c>
    </row>
    <row r="6327" spans="34:34" x14ac:dyDescent="0.35">
      <c r="AH6327" s="16" t="str">
        <f>IF(AND(B6327="Premier League",E6327="Live"),_xlfn.XLOOKUP(_xlfn.TEXTJOIN(" vs ",,C6327:D6327),Calendar!G:G,Calendar!B:B),IF(AND(B6327="Premier League",E6327="Highlights"),_xlfn.XLOOKUP(H6327,Calendar!O:O,Calendar!N:N,,-1),""))</f>
        <v/>
      </c>
    </row>
    <row r="6328" spans="34:34" x14ac:dyDescent="0.35">
      <c r="AH6328" s="16" t="str">
        <f>IF(AND(B6328="Premier League",E6328="Live"),_xlfn.XLOOKUP(_xlfn.TEXTJOIN(" vs ",,C6328:D6328),Calendar!G:G,Calendar!B:B),IF(AND(B6328="Premier League",E6328="Highlights"),_xlfn.XLOOKUP(H6328,Calendar!O:O,Calendar!N:N,,-1),""))</f>
        <v/>
      </c>
    </row>
    <row r="6329" spans="34:34" x14ac:dyDescent="0.35">
      <c r="AH6329" s="16" t="str">
        <f>IF(AND(B6329="Premier League",E6329="Live"),_xlfn.XLOOKUP(_xlfn.TEXTJOIN(" vs ",,C6329:D6329),Calendar!G:G,Calendar!B:B),IF(AND(B6329="Premier League",E6329="Highlights"),_xlfn.XLOOKUP(H6329,Calendar!O:O,Calendar!N:N,,-1),""))</f>
        <v/>
      </c>
    </row>
    <row r="6330" spans="34:34" x14ac:dyDescent="0.35">
      <c r="AH6330" s="16" t="str">
        <f>IF(AND(B6330="Premier League",E6330="Live"),_xlfn.XLOOKUP(_xlfn.TEXTJOIN(" vs ",,C6330:D6330),Calendar!G:G,Calendar!B:B),IF(AND(B6330="Premier League",E6330="Highlights"),_xlfn.XLOOKUP(H6330,Calendar!O:O,Calendar!N:N,,-1),""))</f>
        <v/>
      </c>
    </row>
    <row r="6331" spans="34:34" x14ac:dyDescent="0.35">
      <c r="AH6331" s="16" t="str">
        <f>IF(AND(B6331="Premier League",E6331="Live"),_xlfn.XLOOKUP(_xlfn.TEXTJOIN(" vs ",,C6331:D6331),Calendar!G:G,Calendar!B:B),IF(AND(B6331="Premier League",E6331="Highlights"),_xlfn.XLOOKUP(H6331,Calendar!O:O,Calendar!N:N,,-1),""))</f>
        <v/>
      </c>
    </row>
    <row r="6332" spans="34:34" x14ac:dyDescent="0.35">
      <c r="AH6332" s="16" t="str">
        <f>IF(AND(B6332="Premier League",E6332="Live"),_xlfn.XLOOKUP(_xlfn.TEXTJOIN(" vs ",,C6332:D6332),Calendar!G:G,Calendar!B:B),IF(AND(B6332="Premier League",E6332="Highlights"),_xlfn.XLOOKUP(H6332,Calendar!O:O,Calendar!N:N,,-1),""))</f>
        <v/>
      </c>
    </row>
    <row r="6333" spans="34:34" x14ac:dyDescent="0.35">
      <c r="AH6333" s="16" t="str">
        <f>IF(AND(B6333="Premier League",E6333="Live"),_xlfn.XLOOKUP(_xlfn.TEXTJOIN(" vs ",,C6333:D6333),Calendar!G:G,Calendar!B:B),IF(AND(B6333="Premier League",E6333="Highlights"),_xlfn.XLOOKUP(H6333,Calendar!O:O,Calendar!N:N,,-1),""))</f>
        <v/>
      </c>
    </row>
    <row r="6334" spans="34:34" x14ac:dyDescent="0.35">
      <c r="AH6334" s="16" t="str">
        <f>IF(AND(B6334="Premier League",E6334="Live"),_xlfn.XLOOKUP(_xlfn.TEXTJOIN(" vs ",,C6334:D6334),Calendar!G:G,Calendar!B:B),IF(AND(B6334="Premier League",E6334="Highlights"),_xlfn.XLOOKUP(H6334,Calendar!O:O,Calendar!N:N,,-1),""))</f>
        <v/>
      </c>
    </row>
    <row r="6335" spans="34:34" x14ac:dyDescent="0.35">
      <c r="AH6335" s="16" t="str">
        <f>IF(AND(B6335="Premier League",E6335="Live"),_xlfn.XLOOKUP(_xlfn.TEXTJOIN(" vs ",,C6335:D6335),Calendar!G:G,Calendar!B:B),IF(AND(B6335="Premier League",E6335="Highlights"),_xlfn.XLOOKUP(H6335,Calendar!O:O,Calendar!N:N,,-1),""))</f>
        <v/>
      </c>
    </row>
    <row r="6336" spans="34:34" x14ac:dyDescent="0.35">
      <c r="AH6336" s="16" t="str">
        <f>IF(AND(B6336="Premier League",E6336="Live"),_xlfn.XLOOKUP(_xlfn.TEXTJOIN(" vs ",,C6336:D6336),Calendar!G:G,Calendar!B:B),IF(AND(B6336="Premier League",E6336="Highlights"),_xlfn.XLOOKUP(H6336,Calendar!O:O,Calendar!N:N,,-1),""))</f>
        <v/>
      </c>
    </row>
    <row r="6337" spans="34:34" x14ac:dyDescent="0.35">
      <c r="AH6337" s="16" t="str">
        <f>IF(AND(B6337="Premier League",E6337="Live"),_xlfn.XLOOKUP(_xlfn.TEXTJOIN(" vs ",,C6337:D6337),Calendar!G:G,Calendar!B:B),IF(AND(B6337="Premier League",E6337="Highlights"),_xlfn.XLOOKUP(H6337,Calendar!O:O,Calendar!N:N,,-1),""))</f>
        <v/>
      </c>
    </row>
    <row r="6338" spans="34:34" x14ac:dyDescent="0.35">
      <c r="AH6338" s="16" t="str">
        <f>IF(AND(B6338="Premier League",E6338="Live"),_xlfn.XLOOKUP(_xlfn.TEXTJOIN(" vs ",,C6338:D6338),Calendar!G:G,Calendar!B:B),IF(AND(B6338="Premier League",E6338="Highlights"),_xlfn.XLOOKUP(H6338,Calendar!O:O,Calendar!N:N,,-1),""))</f>
        <v/>
      </c>
    </row>
    <row r="6339" spans="34:34" x14ac:dyDescent="0.35">
      <c r="AH6339" s="16" t="str">
        <f>IF(AND(B6339="Premier League",E6339="Live"),_xlfn.XLOOKUP(_xlfn.TEXTJOIN(" vs ",,C6339:D6339),Calendar!G:G,Calendar!B:B),IF(AND(B6339="Premier League",E6339="Highlights"),_xlfn.XLOOKUP(H6339,Calendar!O:O,Calendar!N:N,,-1),""))</f>
        <v/>
      </c>
    </row>
    <row r="6340" spans="34:34" x14ac:dyDescent="0.35">
      <c r="AH6340" s="16" t="str">
        <f>IF(AND(B6340="Premier League",E6340="Live"),_xlfn.XLOOKUP(_xlfn.TEXTJOIN(" vs ",,C6340:D6340),Calendar!G:G,Calendar!B:B),IF(AND(B6340="Premier League",E6340="Highlights"),_xlfn.XLOOKUP(H6340,Calendar!O:O,Calendar!N:N,,-1),""))</f>
        <v/>
      </c>
    </row>
    <row r="6341" spans="34:34" x14ac:dyDescent="0.35">
      <c r="AH6341" s="16" t="str">
        <f>IF(AND(B6341="Premier League",E6341="Live"),_xlfn.XLOOKUP(_xlfn.TEXTJOIN(" vs ",,C6341:D6341),Calendar!G:G,Calendar!B:B),IF(AND(B6341="Premier League",E6341="Highlights"),_xlfn.XLOOKUP(H6341,Calendar!O:O,Calendar!N:N,,-1),""))</f>
        <v/>
      </c>
    </row>
    <row r="6342" spans="34:34" x14ac:dyDescent="0.35">
      <c r="AH6342" s="16" t="str">
        <f>IF(AND(B6342="Premier League",E6342="Live"),_xlfn.XLOOKUP(_xlfn.TEXTJOIN(" vs ",,C6342:D6342),Calendar!G:G,Calendar!B:B),IF(AND(B6342="Premier League",E6342="Highlights"),_xlfn.XLOOKUP(H6342,Calendar!O:O,Calendar!N:N,,-1),""))</f>
        <v/>
      </c>
    </row>
    <row r="6343" spans="34:34" x14ac:dyDescent="0.35">
      <c r="AH6343" s="16" t="str">
        <f>IF(AND(B6343="Premier League",E6343="Live"),_xlfn.XLOOKUP(_xlfn.TEXTJOIN(" vs ",,C6343:D6343),Calendar!G:G,Calendar!B:B),IF(AND(B6343="Premier League",E6343="Highlights"),_xlfn.XLOOKUP(H6343,Calendar!O:O,Calendar!N:N,,-1),""))</f>
        <v/>
      </c>
    </row>
    <row r="6344" spans="34:34" x14ac:dyDescent="0.35">
      <c r="AH6344" s="16" t="str">
        <f>IF(AND(B6344="Premier League",E6344="Live"),_xlfn.XLOOKUP(_xlfn.TEXTJOIN(" vs ",,C6344:D6344),Calendar!G:G,Calendar!B:B),IF(AND(B6344="Premier League",E6344="Highlights"),_xlfn.XLOOKUP(H6344,Calendar!O:O,Calendar!N:N,,-1),""))</f>
        <v/>
      </c>
    </row>
    <row r="6345" spans="34:34" x14ac:dyDescent="0.35">
      <c r="AH6345" s="16" t="str">
        <f>IF(AND(B6345="Premier League",E6345="Live"),_xlfn.XLOOKUP(_xlfn.TEXTJOIN(" vs ",,C6345:D6345),Calendar!G:G,Calendar!B:B),IF(AND(B6345="Premier League",E6345="Highlights"),_xlfn.XLOOKUP(H6345,Calendar!O:O,Calendar!N:N,,-1),""))</f>
        <v/>
      </c>
    </row>
    <row r="6346" spans="34:34" x14ac:dyDescent="0.35">
      <c r="AH6346" s="16" t="str">
        <f>IF(AND(B6346="Premier League",E6346="Live"),_xlfn.XLOOKUP(_xlfn.TEXTJOIN(" vs ",,C6346:D6346),Calendar!G:G,Calendar!B:B),IF(AND(B6346="Premier League",E6346="Highlights"),_xlfn.XLOOKUP(H6346,Calendar!O:O,Calendar!N:N,,-1),""))</f>
        <v/>
      </c>
    </row>
    <row r="6347" spans="34:34" x14ac:dyDescent="0.35">
      <c r="AH6347" s="16" t="str">
        <f>IF(AND(B6347="Premier League",E6347="Live"),_xlfn.XLOOKUP(_xlfn.TEXTJOIN(" vs ",,C6347:D6347),Calendar!G:G,Calendar!B:B),IF(AND(B6347="Premier League",E6347="Highlights"),_xlfn.XLOOKUP(H6347,Calendar!O:O,Calendar!N:N,,-1),""))</f>
        <v/>
      </c>
    </row>
    <row r="6348" spans="34:34" x14ac:dyDescent="0.35">
      <c r="AH6348" s="16" t="str">
        <f>IF(AND(B6348="Premier League",E6348="Live"),_xlfn.XLOOKUP(_xlfn.TEXTJOIN(" vs ",,C6348:D6348),Calendar!G:G,Calendar!B:B),IF(AND(B6348="Premier League",E6348="Highlights"),_xlfn.XLOOKUP(H6348,Calendar!O:O,Calendar!N:N,,-1),""))</f>
        <v/>
      </c>
    </row>
    <row r="6349" spans="34:34" x14ac:dyDescent="0.35">
      <c r="AH6349" s="16" t="str">
        <f>IF(AND(B6349="Premier League",E6349="Live"),_xlfn.XLOOKUP(_xlfn.TEXTJOIN(" vs ",,C6349:D6349),Calendar!G:G,Calendar!B:B),IF(AND(B6349="Premier League",E6349="Highlights"),_xlfn.XLOOKUP(H6349,Calendar!O:O,Calendar!N:N,,-1),""))</f>
        <v/>
      </c>
    </row>
    <row r="6350" spans="34:34" x14ac:dyDescent="0.35">
      <c r="AH6350" s="16" t="str">
        <f>IF(AND(B6350="Premier League",E6350="Live"),_xlfn.XLOOKUP(_xlfn.TEXTJOIN(" vs ",,C6350:D6350),Calendar!G:G,Calendar!B:B),IF(AND(B6350="Premier League",E6350="Highlights"),_xlfn.XLOOKUP(H6350,Calendar!O:O,Calendar!N:N,,-1),""))</f>
        <v/>
      </c>
    </row>
    <row r="6351" spans="34:34" x14ac:dyDescent="0.35">
      <c r="AH6351" s="16" t="str">
        <f>IF(AND(B6351="Premier League",E6351="Live"),_xlfn.XLOOKUP(_xlfn.TEXTJOIN(" vs ",,C6351:D6351),Calendar!G:G,Calendar!B:B),IF(AND(B6351="Premier League",E6351="Highlights"),_xlfn.XLOOKUP(H6351,Calendar!O:O,Calendar!N:N,,-1),""))</f>
        <v/>
      </c>
    </row>
    <row r="6352" spans="34:34" x14ac:dyDescent="0.35">
      <c r="AH6352" s="16" t="str">
        <f>IF(AND(B6352="Premier League",E6352="Live"),_xlfn.XLOOKUP(_xlfn.TEXTJOIN(" vs ",,C6352:D6352),Calendar!G:G,Calendar!B:B),IF(AND(B6352="Premier League",E6352="Highlights"),_xlfn.XLOOKUP(H6352,Calendar!O:O,Calendar!N:N,,-1),""))</f>
        <v/>
      </c>
    </row>
    <row r="6353" spans="34:34" x14ac:dyDescent="0.35">
      <c r="AH6353" s="16" t="str">
        <f>IF(AND(B6353="Premier League",E6353="Live"),_xlfn.XLOOKUP(_xlfn.TEXTJOIN(" vs ",,C6353:D6353),Calendar!G:G,Calendar!B:B),IF(AND(B6353="Premier League",E6353="Highlights"),_xlfn.XLOOKUP(H6353,Calendar!O:O,Calendar!N:N,,-1),""))</f>
        <v/>
      </c>
    </row>
    <row r="6354" spans="34:34" x14ac:dyDescent="0.35">
      <c r="AH6354" s="16" t="str">
        <f>IF(AND(B6354="Premier League",E6354="Live"),_xlfn.XLOOKUP(_xlfn.TEXTJOIN(" vs ",,C6354:D6354),Calendar!G:G,Calendar!B:B),IF(AND(B6354="Premier League",E6354="Highlights"),_xlfn.XLOOKUP(H6354,Calendar!O:O,Calendar!N:N,,-1),""))</f>
        <v/>
      </c>
    </row>
    <row r="6355" spans="34:34" x14ac:dyDescent="0.35">
      <c r="AH6355" s="16" t="str">
        <f>IF(AND(B6355="Premier League",E6355="Live"),_xlfn.XLOOKUP(_xlfn.TEXTJOIN(" vs ",,C6355:D6355),Calendar!G:G,Calendar!B:B),IF(AND(B6355="Premier League",E6355="Highlights"),_xlfn.XLOOKUP(H6355,Calendar!O:O,Calendar!N:N,,-1),""))</f>
        <v/>
      </c>
    </row>
    <row r="6356" spans="34:34" x14ac:dyDescent="0.35">
      <c r="AH6356" s="16" t="str">
        <f>IF(AND(B6356="Premier League",E6356="Live"),_xlfn.XLOOKUP(_xlfn.TEXTJOIN(" vs ",,C6356:D6356),Calendar!G:G,Calendar!B:B),IF(AND(B6356="Premier League",E6356="Highlights"),_xlfn.XLOOKUP(H6356,Calendar!O:O,Calendar!N:N,,-1),""))</f>
        <v/>
      </c>
    </row>
    <row r="6357" spans="34:34" x14ac:dyDescent="0.35">
      <c r="AH6357" s="16" t="str">
        <f>IF(AND(B6357="Premier League",E6357="Live"),_xlfn.XLOOKUP(_xlfn.TEXTJOIN(" vs ",,C6357:D6357),Calendar!G:G,Calendar!B:B),IF(AND(B6357="Premier League",E6357="Highlights"),_xlfn.XLOOKUP(H6357,Calendar!O:O,Calendar!N:N,,-1),""))</f>
        <v/>
      </c>
    </row>
    <row r="6358" spans="34:34" x14ac:dyDescent="0.35">
      <c r="AH6358" s="16" t="str">
        <f>IF(AND(B6358="Premier League",E6358="Live"),_xlfn.XLOOKUP(_xlfn.TEXTJOIN(" vs ",,C6358:D6358),Calendar!G:G,Calendar!B:B),IF(AND(B6358="Premier League",E6358="Highlights"),_xlfn.XLOOKUP(H6358,Calendar!O:O,Calendar!N:N,,-1),""))</f>
        <v/>
      </c>
    </row>
    <row r="6359" spans="34:34" x14ac:dyDescent="0.35">
      <c r="AH6359" s="16" t="str">
        <f>IF(AND(B6359="Premier League",E6359="Live"),_xlfn.XLOOKUP(_xlfn.TEXTJOIN(" vs ",,C6359:D6359),Calendar!G:G,Calendar!B:B),IF(AND(B6359="Premier League",E6359="Highlights"),_xlfn.XLOOKUP(H6359,Calendar!O:O,Calendar!N:N,,-1),""))</f>
        <v/>
      </c>
    </row>
    <row r="6360" spans="34:34" x14ac:dyDescent="0.35">
      <c r="AH6360" s="16" t="str">
        <f>IF(AND(B6360="Premier League",E6360="Live"),_xlfn.XLOOKUP(_xlfn.TEXTJOIN(" vs ",,C6360:D6360),Calendar!G:G,Calendar!B:B),IF(AND(B6360="Premier League",E6360="Highlights"),_xlfn.XLOOKUP(H6360,Calendar!O:O,Calendar!N:N,,-1),""))</f>
        <v/>
      </c>
    </row>
    <row r="6361" spans="34:34" x14ac:dyDescent="0.35">
      <c r="AH6361" s="16" t="str">
        <f>IF(AND(B6361="Premier League",E6361="Live"),_xlfn.XLOOKUP(_xlfn.TEXTJOIN(" vs ",,C6361:D6361),Calendar!G:G,Calendar!B:B),IF(AND(B6361="Premier League",E6361="Highlights"),_xlfn.XLOOKUP(H6361,Calendar!O:O,Calendar!N:N,,-1),""))</f>
        <v/>
      </c>
    </row>
    <row r="6362" spans="34:34" x14ac:dyDescent="0.35">
      <c r="AH6362" s="16" t="str">
        <f>IF(AND(B6362="Premier League",E6362="Live"),_xlfn.XLOOKUP(_xlfn.TEXTJOIN(" vs ",,C6362:D6362),Calendar!G:G,Calendar!B:B),IF(AND(B6362="Premier League",E6362="Highlights"),_xlfn.XLOOKUP(H6362,Calendar!O:O,Calendar!N:N,,-1),""))</f>
        <v/>
      </c>
    </row>
    <row r="6363" spans="34:34" x14ac:dyDescent="0.35">
      <c r="AH6363" s="16" t="str">
        <f>IF(AND(B6363="Premier League",E6363="Live"),_xlfn.XLOOKUP(_xlfn.TEXTJOIN(" vs ",,C6363:D6363),Calendar!G:G,Calendar!B:B),IF(AND(B6363="Premier League",E6363="Highlights"),_xlfn.XLOOKUP(H6363,Calendar!O:O,Calendar!N:N,,-1),""))</f>
        <v/>
      </c>
    </row>
    <row r="6364" spans="34:34" x14ac:dyDescent="0.35">
      <c r="AH6364" s="16" t="str">
        <f>IF(AND(B6364="Premier League",E6364="Live"),_xlfn.XLOOKUP(_xlfn.TEXTJOIN(" vs ",,C6364:D6364),Calendar!G:G,Calendar!B:B),IF(AND(B6364="Premier League",E6364="Highlights"),_xlfn.XLOOKUP(H6364,Calendar!O:O,Calendar!N:N,,-1),""))</f>
        <v/>
      </c>
    </row>
    <row r="6365" spans="34:34" x14ac:dyDescent="0.35">
      <c r="AH6365" s="16" t="str">
        <f>IF(AND(B6365="Premier League",E6365="Live"),_xlfn.XLOOKUP(_xlfn.TEXTJOIN(" vs ",,C6365:D6365),Calendar!G:G,Calendar!B:B),IF(AND(B6365="Premier League",E6365="Highlights"),_xlfn.XLOOKUP(H6365,Calendar!O:O,Calendar!N:N,,-1),""))</f>
        <v/>
      </c>
    </row>
    <row r="6366" spans="34:34" x14ac:dyDescent="0.35">
      <c r="AH6366" s="16" t="str">
        <f>IF(AND(B6366="Premier League",E6366="Live"),_xlfn.XLOOKUP(_xlfn.TEXTJOIN(" vs ",,C6366:D6366),Calendar!G:G,Calendar!B:B),IF(AND(B6366="Premier League",E6366="Highlights"),_xlfn.XLOOKUP(H6366,Calendar!O:O,Calendar!N:N,,-1),""))</f>
        <v/>
      </c>
    </row>
    <row r="6367" spans="34:34" x14ac:dyDescent="0.35">
      <c r="AH6367" s="16" t="str">
        <f>IF(AND(B6367="Premier League",E6367="Live"),_xlfn.XLOOKUP(_xlfn.TEXTJOIN(" vs ",,C6367:D6367),Calendar!G:G,Calendar!B:B),IF(AND(B6367="Premier League",E6367="Highlights"),_xlfn.XLOOKUP(H6367,Calendar!O:O,Calendar!N:N,,-1),""))</f>
        <v/>
      </c>
    </row>
    <row r="6368" spans="34:34" x14ac:dyDescent="0.35">
      <c r="AH6368" s="16" t="str">
        <f>IF(AND(B6368="Premier League",E6368="Live"),_xlfn.XLOOKUP(_xlfn.TEXTJOIN(" vs ",,C6368:D6368),Calendar!G:G,Calendar!B:B),IF(AND(B6368="Premier League",E6368="Highlights"),_xlfn.XLOOKUP(H6368,Calendar!O:O,Calendar!N:N,,-1),""))</f>
        <v/>
      </c>
    </row>
    <row r="6369" spans="34:34" x14ac:dyDescent="0.35">
      <c r="AH6369" s="16" t="str">
        <f>IF(AND(B6369="Premier League",E6369="Live"),_xlfn.XLOOKUP(_xlfn.TEXTJOIN(" vs ",,C6369:D6369),Calendar!G:G,Calendar!B:B),IF(AND(B6369="Premier League",E6369="Highlights"),_xlfn.XLOOKUP(H6369,Calendar!O:O,Calendar!N:N,,-1),""))</f>
        <v/>
      </c>
    </row>
    <row r="6370" spans="34:34" x14ac:dyDescent="0.35">
      <c r="AH6370" s="16" t="str">
        <f>IF(AND(B6370="Premier League",E6370="Live"),_xlfn.XLOOKUP(_xlfn.TEXTJOIN(" vs ",,C6370:D6370),Calendar!G:G,Calendar!B:B),IF(AND(B6370="Premier League",E6370="Highlights"),_xlfn.XLOOKUP(H6370,Calendar!O:O,Calendar!N:N,,-1),""))</f>
        <v/>
      </c>
    </row>
    <row r="6371" spans="34:34" x14ac:dyDescent="0.35">
      <c r="AH6371" s="16" t="str">
        <f>IF(AND(B6371="Premier League",E6371="Live"),_xlfn.XLOOKUP(_xlfn.TEXTJOIN(" vs ",,C6371:D6371),Calendar!G:G,Calendar!B:B),IF(AND(B6371="Premier League",E6371="Highlights"),_xlfn.XLOOKUP(H6371,Calendar!O:O,Calendar!N:N,,-1),""))</f>
        <v/>
      </c>
    </row>
    <row r="6372" spans="34:34" x14ac:dyDescent="0.35">
      <c r="AH6372" s="16" t="str">
        <f>IF(AND(B6372="Premier League",E6372="Live"),_xlfn.XLOOKUP(_xlfn.TEXTJOIN(" vs ",,C6372:D6372),Calendar!G:G,Calendar!B:B),IF(AND(B6372="Premier League",E6372="Highlights"),_xlfn.XLOOKUP(H6372,Calendar!O:O,Calendar!N:N,,-1),""))</f>
        <v/>
      </c>
    </row>
    <row r="6373" spans="34:34" x14ac:dyDescent="0.35">
      <c r="AH6373" s="16" t="str">
        <f>IF(AND(B6373="Premier League",E6373="Live"),_xlfn.XLOOKUP(_xlfn.TEXTJOIN(" vs ",,C6373:D6373),Calendar!G:G,Calendar!B:B),IF(AND(B6373="Premier League",E6373="Highlights"),_xlfn.XLOOKUP(H6373,Calendar!O:O,Calendar!N:N,,-1),""))</f>
        <v/>
      </c>
    </row>
    <row r="6374" spans="34:34" x14ac:dyDescent="0.35">
      <c r="AH6374" s="16" t="str">
        <f>IF(AND(B6374="Premier League",E6374="Live"),_xlfn.XLOOKUP(_xlfn.TEXTJOIN(" vs ",,C6374:D6374),Calendar!G:G,Calendar!B:B),IF(AND(B6374="Premier League",E6374="Highlights"),_xlfn.XLOOKUP(H6374,Calendar!O:O,Calendar!N:N,,-1),""))</f>
        <v/>
      </c>
    </row>
    <row r="6375" spans="34:34" x14ac:dyDescent="0.35">
      <c r="AH6375" s="16" t="str">
        <f>IF(AND(B6375="Premier League",E6375="Live"),_xlfn.XLOOKUP(_xlfn.TEXTJOIN(" vs ",,C6375:D6375),Calendar!G:G,Calendar!B:B),IF(AND(B6375="Premier League",E6375="Highlights"),_xlfn.XLOOKUP(H6375,Calendar!O:O,Calendar!N:N,,-1),""))</f>
        <v/>
      </c>
    </row>
    <row r="6376" spans="34:34" x14ac:dyDescent="0.35">
      <c r="AH6376" s="16" t="str">
        <f>IF(AND(B6376="Premier League",E6376="Live"),_xlfn.XLOOKUP(_xlfn.TEXTJOIN(" vs ",,C6376:D6376),Calendar!G:G,Calendar!B:B),IF(AND(B6376="Premier League",E6376="Highlights"),_xlfn.XLOOKUP(H6376,Calendar!O:O,Calendar!N:N,,-1),""))</f>
        <v/>
      </c>
    </row>
    <row r="6377" spans="34:34" x14ac:dyDescent="0.35">
      <c r="AH6377" s="16" t="str">
        <f>IF(AND(B6377="Premier League",E6377="Live"),_xlfn.XLOOKUP(_xlfn.TEXTJOIN(" vs ",,C6377:D6377),Calendar!G:G,Calendar!B:B),IF(AND(B6377="Premier League",E6377="Highlights"),_xlfn.XLOOKUP(H6377,Calendar!O:O,Calendar!N:N,,-1),""))</f>
        <v/>
      </c>
    </row>
    <row r="6378" spans="34:34" x14ac:dyDescent="0.35">
      <c r="AH6378" s="16" t="str">
        <f>IF(AND(B6378="Premier League",E6378="Live"),_xlfn.XLOOKUP(_xlfn.TEXTJOIN(" vs ",,C6378:D6378),Calendar!G:G,Calendar!B:B),IF(AND(B6378="Premier League",E6378="Highlights"),_xlfn.XLOOKUP(H6378,Calendar!O:O,Calendar!N:N,,-1),""))</f>
        <v/>
      </c>
    </row>
    <row r="6379" spans="34:34" x14ac:dyDescent="0.35">
      <c r="AH6379" s="16" t="str">
        <f>IF(AND(B6379="Premier League",E6379="Live"),_xlfn.XLOOKUP(_xlfn.TEXTJOIN(" vs ",,C6379:D6379),Calendar!G:G,Calendar!B:B),IF(AND(B6379="Premier League",E6379="Highlights"),_xlfn.XLOOKUP(H6379,Calendar!O:O,Calendar!N:N,,-1),""))</f>
        <v/>
      </c>
    </row>
    <row r="6380" spans="34:34" x14ac:dyDescent="0.35">
      <c r="AH6380" s="16" t="str">
        <f>IF(AND(B6380="Premier League",E6380="Live"),_xlfn.XLOOKUP(_xlfn.TEXTJOIN(" vs ",,C6380:D6380),Calendar!G:G,Calendar!B:B),IF(AND(B6380="Premier League",E6380="Highlights"),_xlfn.XLOOKUP(H6380,Calendar!O:O,Calendar!N:N,,-1),""))</f>
        <v/>
      </c>
    </row>
    <row r="6381" spans="34:34" x14ac:dyDescent="0.35">
      <c r="AH6381" s="16" t="str">
        <f>IF(AND(B6381="Premier League",E6381="Live"),_xlfn.XLOOKUP(_xlfn.TEXTJOIN(" vs ",,C6381:D6381),Calendar!G:G,Calendar!B:B),IF(AND(B6381="Premier League",E6381="Highlights"),_xlfn.XLOOKUP(H6381,Calendar!O:O,Calendar!N:N,,-1),""))</f>
        <v/>
      </c>
    </row>
    <row r="6382" spans="34:34" x14ac:dyDescent="0.35">
      <c r="AH6382" s="16" t="str">
        <f>IF(AND(B6382="Premier League",E6382="Live"),_xlfn.XLOOKUP(_xlfn.TEXTJOIN(" vs ",,C6382:D6382),Calendar!G:G,Calendar!B:B),IF(AND(B6382="Premier League",E6382="Highlights"),_xlfn.XLOOKUP(H6382,Calendar!O:O,Calendar!N:N,,-1),""))</f>
        <v/>
      </c>
    </row>
    <row r="6383" spans="34:34" x14ac:dyDescent="0.35">
      <c r="AH6383" s="16" t="str">
        <f>IF(AND(B6383="Premier League",E6383="Live"),_xlfn.XLOOKUP(_xlfn.TEXTJOIN(" vs ",,C6383:D6383),Calendar!G:G,Calendar!B:B),IF(AND(B6383="Premier League",E6383="Highlights"),_xlfn.XLOOKUP(H6383,Calendar!O:O,Calendar!N:N,,-1),""))</f>
        <v/>
      </c>
    </row>
    <row r="6384" spans="34:34" x14ac:dyDescent="0.35">
      <c r="AH6384" s="16" t="str">
        <f>IF(AND(B6384="Premier League",E6384="Live"),_xlfn.XLOOKUP(_xlfn.TEXTJOIN(" vs ",,C6384:D6384),Calendar!G:G,Calendar!B:B),IF(AND(B6384="Premier League",E6384="Highlights"),_xlfn.XLOOKUP(H6384,Calendar!O:O,Calendar!N:N,,-1),""))</f>
        <v/>
      </c>
    </row>
    <row r="6385" spans="34:34" x14ac:dyDescent="0.35">
      <c r="AH6385" s="16" t="str">
        <f>IF(AND(B6385="Premier League",E6385="Live"),_xlfn.XLOOKUP(_xlfn.TEXTJOIN(" vs ",,C6385:D6385),Calendar!G:G,Calendar!B:B),IF(AND(B6385="Premier League",E6385="Highlights"),_xlfn.XLOOKUP(H6385,Calendar!O:O,Calendar!N:N,,-1),""))</f>
        <v/>
      </c>
    </row>
    <row r="6386" spans="34:34" x14ac:dyDescent="0.35">
      <c r="AH6386" s="16" t="str">
        <f>IF(AND(B6386="Premier League",E6386="Live"),_xlfn.XLOOKUP(_xlfn.TEXTJOIN(" vs ",,C6386:D6386),Calendar!G:G,Calendar!B:B),IF(AND(B6386="Premier League",E6386="Highlights"),_xlfn.XLOOKUP(H6386,Calendar!O:O,Calendar!N:N,,-1),""))</f>
        <v/>
      </c>
    </row>
    <row r="6387" spans="34:34" x14ac:dyDescent="0.35">
      <c r="AH6387" s="16" t="str">
        <f>IF(AND(B6387="Premier League",E6387="Live"),_xlfn.XLOOKUP(_xlfn.TEXTJOIN(" vs ",,C6387:D6387),Calendar!G:G,Calendar!B:B),IF(AND(B6387="Premier League",E6387="Highlights"),_xlfn.XLOOKUP(H6387,Calendar!O:O,Calendar!N:N,,-1),""))</f>
        <v/>
      </c>
    </row>
    <row r="6388" spans="34:34" x14ac:dyDescent="0.35">
      <c r="AH6388" s="16" t="str">
        <f>IF(AND(B6388="Premier League",E6388="Live"),_xlfn.XLOOKUP(_xlfn.TEXTJOIN(" vs ",,C6388:D6388),Calendar!G:G,Calendar!B:B),IF(AND(B6388="Premier League",E6388="Highlights"),_xlfn.XLOOKUP(H6388,Calendar!O:O,Calendar!N:N,,-1),""))</f>
        <v/>
      </c>
    </row>
    <row r="6389" spans="34:34" x14ac:dyDescent="0.35">
      <c r="AH6389" s="16" t="str">
        <f>IF(AND(B6389="Premier League",E6389="Live"),_xlfn.XLOOKUP(_xlfn.TEXTJOIN(" vs ",,C6389:D6389),Calendar!G:G,Calendar!B:B),IF(AND(B6389="Premier League",E6389="Highlights"),_xlfn.XLOOKUP(H6389,Calendar!O:O,Calendar!N:N,,-1),""))</f>
        <v/>
      </c>
    </row>
    <row r="6390" spans="34:34" x14ac:dyDescent="0.35">
      <c r="AH6390" s="16" t="str">
        <f>IF(AND(B6390="Premier League",E6390="Live"),_xlfn.XLOOKUP(_xlfn.TEXTJOIN(" vs ",,C6390:D6390),Calendar!G:G,Calendar!B:B),IF(AND(B6390="Premier League",E6390="Highlights"),_xlfn.XLOOKUP(H6390,Calendar!O:O,Calendar!N:N,,-1),""))</f>
        <v/>
      </c>
    </row>
    <row r="6391" spans="34:34" x14ac:dyDescent="0.35">
      <c r="AH6391" s="16" t="str">
        <f>IF(AND(B6391="Premier League",E6391="Live"),_xlfn.XLOOKUP(_xlfn.TEXTJOIN(" vs ",,C6391:D6391),Calendar!G:G,Calendar!B:B),IF(AND(B6391="Premier League",E6391="Highlights"),_xlfn.XLOOKUP(H6391,Calendar!O:O,Calendar!N:N,,-1),""))</f>
        <v/>
      </c>
    </row>
    <row r="6392" spans="34:34" x14ac:dyDescent="0.35">
      <c r="AH6392" s="16" t="str">
        <f>IF(AND(B6392="Premier League",E6392="Live"),_xlfn.XLOOKUP(_xlfn.TEXTJOIN(" vs ",,C6392:D6392),Calendar!G:G,Calendar!B:B),IF(AND(B6392="Premier League",E6392="Highlights"),_xlfn.XLOOKUP(H6392,Calendar!O:O,Calendar!N:N,,-1),""))</f>
        <v/>
      </c>
    </row>
    <row r="6393" spans="34:34" x14ac:dyDescent="0.35">
      <c r="AH6393" s="16" t="str">
        <f>IF(AND(B6393="Premier League",E6393="Live"),_xlfn.XLOOKUP(_xlfn.TEXTJOIN(" vs ",,C6393:D6393),Calendar!G:G,Calendar!B:B),IF(AND(B6393="Premier League",E6393="Highlights"),_xlfn.XLOOKUP(H6393,Calendar!O:O,Calendar!N:N,,-1),""))</f>
        <v/>
      </c>
    </row>
    <row r="6394" spans="34:34" x14ac:dyDescent="0.35">
      <c r="AH6394" s="16" t="str">
        <f>IF(AND(B6394="Premier League",E6394="Live"),_xlfn.XLOOKUP(_xlfn.TEXTJOIN(" vs ",,C6394:D6394),Calendar!G:G,Calendar!B:B),IF(AND(B6394="Premier League",E6394="Highlights"),_xlfn.XLOOKUP(H6394,Calendar!O:O,Calendar!N:N,,-1),""))</f>
        <v/>
      </c>
    </row>
    <row r="6395" spans="34:34" x14ac:dyDescent="0.35">
      <c r="AH6395" s="16" t="str">
        <f>IF(AND(B6395="Premier League",E6395="Live"),_xlfn.XLOOKUP(_xlfn.TEXTJOIN(" vs ",,C6395:D6395),Calendar!G:G,Calendar!B:B),IF(AND(B6395="Premier League",E6395="Highlights"),_xlfn.XLOOKUP(H6395,Calendar!O:O,Calendar!N:N,,-1),""))</f>
        <v/>
      </c>
    </row>
    <row r="6396" spans="34:34" x14ac:dyDescent="0.35">
      <c r="AH6396" s="16" t="str">
        <f>IF(AND(B6396="Premier League",E6396="Live"),_xlfn.XLOOKUP(_xlfn.TEXTJOIN(" vs ",,C6396:D6396),Calendar!G:G,Calendar!B:B),IF(AND(B6396="Premier League",E6396="Highlights"),_xlfn.XLOOKUP(H6396,Calendar!O:O,Calendar!N:N,,-1),""))</f>
        <v/>
      </c>
    </row>
    <row r="6397" spans="34:34" x14ac:dyDescent="0.35">
      <c r="AH6397" s="16" t="str">
        <f>IF(AND(B6397="Premier League",E6397="Live"),_xlfn.XLOOKUP(_xlfn.TEXTJOIN(" vs ",,C6397:D6397),Calendar!G:G,Calendar!B:B),IF(AND(B6397="Premier League",E6397="Highlights"),_xlfn.XLOOKUP(H6397,Calendar!O:O,Calendar!N:N,,-1),""))</f>
        <v/>
      </c>
    </row>
    <row r="6398" spans="34:34" x14ac:dyDescent="0.35">
      <c r="AH6398" s="16" t="str">
        <f>IF(AND(B6398="Premier League",E6398="Live"),_xlfn.XLOOKUP(_xlfn.TEXTJOIN(" vs ",,C6398:D6398),Calendar!G:G,Calendar!B:B),IF(AND(B6398="Premier League",E6398="Highlights"),_xlfn.XLOOKUP(H6398,Calendar!O:O,Calendar!N:N,,-1),""))</f>
        <v/>
      </c>
    </row>
    <row r="6399" spans="34:34" x14ac:dyDescent="0.35">
      <c r="AH6399" s="16" t="str">
        <f>IF(AND(B6399="Premier League",E6399="Live"),_xlfn.XLOOKUP(_xlfn.TEXTJOIN(" vs ",,C6399:D6399),Calendar!G:G,Calendar!B:B),IF(AND(B6399="Premier League",E6399="Highlights"),_xlfn.XLOOKUP(H6399,Calendar!O:O,Calendar!N:N,,-1),""))</f>
        <v/>
      </c>
    </row>
    <row r="6400" spans="34:34" x14ac:dyDescent="0.35">
      <c r="AH6400" s="16" t="str">
        <f>IF(AND(B6400="Premier League",E6400="Live"),_xlfn.XLOOKUP(_xlfn.TEXTJOIN(" vs ",,C6400:D6400),Calendar!G:G,Calendar!B:B),IF(AND(B6400="Premier League",E6400="Highlights"),_xlfn.XLOOKUP(H6400,Calendar!O:O,Calendar!N:N,,-1),""))</f>
        <v/>
      </c>
    </row>
    <row r="6401" spans="34:34" x14ac:dyDescent="0.35">
      <c r="AH6401" s="16" t="str">
        <f>IF(AND(B6401="Premier League",E6401="Live"),_xlfn.XLOOKUP(_xlfn.TEXTJOIN(" vs ",,C6401:D6401),Calendar!G:G,Calendar!B:B),IF(AND(B6401="Premier League",E6401="Highlights"),_xlfn.XLOOKUP(H6401,Calendar!O:O,Calendar!N:N,,-1),""))</f>
        <v/>
      </c>
    </row>
    <row r="6402" spans="34:34" x14ac:dyDescent="0.35">
      <c r="AH6402" s="16" t="str">
        <f>IF(AND(B6402="Premier League",E6402="Live"),_xlfn.XLOOKUP(_xlfn.TEXTJOIN(" vs ",,C6402:D6402),Calendar!G:G,Calendar!B:B),IF(AND(B6402="Premier League",E6402="Highlights"),_xlfn.XLOOKUP(H6402,Calendar!O:O,Calendar!N:N,,-1),""))</f>
        <v/>
      </c>
    </row>
    <row r="6403" spans="34:34" x14ac:dyDescent="0.35">
      <c r="AH6403" s="16" t="str">
        <f>IF(AND(B6403="Premier League",E6403="Live"),_xlfn.XLOOKUP(_xlfn.TEXTJOIN(" vs ",,C6403:D6403),Calendar!G:G,Calendar!B:B),IF(AND(B6403="Premier League",E6403="Highlights"),_xlfn.XLOOKUP(H6403,Calendar!O:O,Calendar!N:N,,-1),""))</f>
        <v/>
      </c>
    </row>
    <row r="6404" spans="34:34" x14ac:dyDescent="0.35">
      <c r="AH6404" s="16" t="str">
        <f>IF(AND(B6404="Premier League",E6404="Live"),_xlfn.XLOOKUP(_xlfn.TEXTJOIN(" vs ",,C6404:D6404),Calendar!G:G,Calendar!B:B),IF(AND(B6404="Premier League",E6404="Highlights"),_xlfn.XLOOKUP(H6404,Calendar!O:O,Calendar!N:N,,-1),""))</f>
        <v/>
      </c>
    </row>
    <row r="6405" spans="34:34" x14ac:dyDescent="0.35">
      <c r="AH6405" s="16" t="str">
        <f>IF(AND(B6405="Premier League",E6405="Live"),_xlfn.XLOOKUP(_xlfn.TEXTJOIN(" vs ",,C6405:D6405),Calendar!G:G,Calendar!B:B),IF(AND(B6405="Premier League",E6405="Highlights"),_xlfn.XLOOKUP(H6405,Calendar!O:O,Calendar!N:N,,-1),""))</f>
        <v/>
      </c>
    </row>
    <row r="6406" spans="34:34" x14ac:dyDescent="0.35">
      <c r="AH6406" s="16" t="str">
        <f>IF(AND(B6406="Premier League",E6406="Live"),_xlfn.XLOOKUP(_xlfn.TEXTJOIN(" vs ",,C6406:D6406),Calendar!G:G,Calendar!B:B),IF(AND(B6406="Premier League",E6406="Highlights"),_xlfn.XLOOKUP(H6406,Calendar!O:O,Calendar!N:N,,-1),""))</f>
        <v/>
      </c>
    </row>
    <row r="6407" spans="34:34" x14ac:dyDescent="0.35">
      <c r="AH6407" s="16" t="str">
        <f>IF(AND(B6407="Premier League",E6407="Live"),_xlfn.XLOOKUP(_xlfn.TEXTJOIN(" vs ",,C6407:D6407),Calendar!G:G,Calendar!B:B),IF(AND(B6407="Premier League",E6407="Highlights"),_xlfn.XLOOKUP(H6407,Calendar!O:O,Calendar!N:N,,-1),""))</f>
        <v/>
      </c>
    </row>
    <row r="6408" spans="34:34" x14ac:dyDescent="0.35">
      <c r="AH6408" s="16" t="str">
        <f>IF(AND(B6408="Premier League",E6408="Live"),_xlfn.XLOOKUP(_xlfn.TEXTJOIN(" vs ",,C6408:D6408),Calendar!G:G,Calendar!B:B),IF(AND(B6408="Premier League",E6408="Highlights"),_xlfn.XLOOKUP(H6408,Calendar!O:O,Calendar!N:N,,-1),""))</f>
        <v/>
      </c>
    </row>
    <row r="6409" spans="34:34" x14ac:dyDescent="0.35">
      <c r="AH6409" s="16" t="str">
        <f>IF(AND(B6409="Premier League",E6409="Live"),_xlfn.XLOOKUP(_xlfn.TEXTJOIN(" vs ",,C6409:D6409),Calendar!G:G,Calendar!B:B),IF(AND(B6409="Premier League",E6409="Highlights"),_xlfn.XLOOKUP(H6409,Calendar!O:O,Calendar!N:N,,-1),""))</f>
        <v/>
      </c>
    </row>
    <row r="6410" spans="34:34" x14ac:dyDescent="0.35">
      <c r="AH6410" s="16" t="str">
        <f>IF(AND(B6410="Premier League",E6410="Live"),_xlfn.XLOOKUP(_xlfn.TEXTJOIN(" vs ",,C6410:D6410),Calendar!G:G,Calendar!B:B),IF(AND(B6410="Premier League",E6410="Highlights"),_xlfn.XLOOKUP(H6410,Calendar!O:O,Calendar!N:N,,-1),""))</f>
        <v/>
      </c>
    </row>
    <row r="6411" spans="34:34" x14ac:dyDescent="0.35">
      <c r="AH6411" s="16" t="str">
        <f>IF(AND(B6411="Premier League",E6411="Live"),_xlfn.XLOOKUP(_xlfn.TEXTJOIN(" vs ",,C6411:D6411),Calendar!G:G,Calendar!B:B),IF(AND(B6411="Premier League",E6411="Highlights"),_xlfn.XLOOKUP(H6411,Calendar!O:O,Calendar!N:N,,-1),""))</f>
        <v/>
      </c>
    </row>
    <row r="6412" spans="34:34" x14ac:dyDescent="0.35">
      <c r="AH6412" s="16" t="str">
        <f>IF(AND(B6412="Premier League",E6412="Live"),_xlfn.XLOOKUP(_xlfn.TEXTJOIN(" vs ",,C6412:D6412),Calendar!G:G,Calendar!B:B),IF(AND(B6412="Premier League",E6412="Highlights"),_xlfn.XLOOKUP(H6412,Calendar!O:O,Calendar!N:N,,-1),""))</f>
        <v/>
      </c>
    </row>
    <row r="6413" spans="34:34" x14ac:dyDescent="0.35">
      <c r="AH6413" s="16" t="str">
        <f>IF(AND(B6413="Premier League",E6413="Live"),_xlfn.XLOOKUP(_xlfn.TEXTJOIN(" vs ",,C6413:D6413),Calendar!G:G,Calendar!B:B),IF(AND(B6413="Premier League",E6413="Highlights"),_xlfn.XLOOKUP(H6413,Calendar!O:O,Calendar!N:N,,-1),""))</f>
        <v/>
      </c>
    </row>
    <row r="6414" spans="34:34" x14ac:dyDescent="0.35">
      <c r="AH6414" s="16" t="str">
        <f>IF(AND(B6414="Premier League",E6414="Live"),_xlfn.XLOOKUP(_xlfn.TEXTJOIN(" vs ",,C6414:D6414),Calendar!G:G,Calendar!B:B),IF(AND(B6414="Premier League",E6414="Highlights"),_xlfn.XLOOKUP(H6414,Calendar!O:O,Calendar!N:N,,-1),""))</f>
        <v/>
      </c>
    </row>
    <row r="6415" spans="34:34" x14ac:dyDescent="0.35">
      <c r="AH6415" s="16" t="str">
        <f>IF(AND(B6415="Premier League",E6415="Live"),_xlfn.XLOOKUP(_xlfn.TEXTJOIN(" vs ",,C6415:D6415),Calendar!G:G,Calendar!B:B),IF(AND(B6415="Premier League",E6415="Highlights"),_xlfn.XLOOKUP(H6415,Calendar!O:O,Calendar!N:N,,-1),""))</f>
        <v/>
      </c>
    </row>
    <row r="6416" spans="34:34" x14ac:dyDescent="0.35">
      <c r="AH6416" s="16" t="str">
        <f>IF(AND(B6416="Premier League",E6416="Live"),_xlfn.XLOOKUP(_xlfn.TEXTJOIN(" vs ",,C6416:D6416),Calendar!G:G,Calendar!B:B),IF(AND(B6416="Premier League",E6416="Highlights"),_xlfn.XLOOKUP(H6416,Calendar!O:O,Calendar!N:N,,-1),""))</f>
        <v/>
      </c>
    </row>
    <row r="6417" spans="34:34" x14ac:dyDescent="0.35">
      <c r="AH6417" s="16" t="str">
        <f>IF(AND(B6417="Premier League",E6417="Live"),_xlfn.XLOOKUP(_xlfn.TEXTJOIN(" vs ",,C6417:D6417),Calendar!G:G,Calendar!B:B),IF(AND(B6417="Premier League",E6417="Highlights"),_xlfn.XLOOKUP(H6417,Calendar!O:O,Calendar!N:N,,-1),""))</f>
        <v/>
      </c>
    </row>
    <row r="6418" spans="34:34" x14ac:dyDescent="0.35">
      <c r="AH6418" s="16" t="str">
        <f>IF(AND(B6418="Premier League",E6418="Live"),_xlfn.XLOOKUP(_xlfn.TEXTJOIN(" vs ",,C6418:D6418),Calendar!G:G,Calendar!B:B),IF(AND(B6418="Premier League",E6418="Highlights"),_xlfn.XLOOKUP(H6418,Calendar!O:O,Calendar!N:N,,-1),""))</f>
        <v/>
      </c>
    </row>
    <row r="6419" spans="34:34" x14ac:dyDescent="0.35">
      <c r="AH6419" s="16" t="str">
        <f>IF(AND(B6419="Premier League",E6419="Live"),_xlfn.XLOOKUP(_xlfn.TEXTJOIN(" vs ",,C6419:D6419),Calendar!G:G,Calendar!B:B),IF(AND(B6419="Premier League",E6419="Highlights"),_xlfn.XLOOKUP(H6419,Calendar!O:O,Calendar!N:N,,-1),""))</f>
        <v/>
      </c>
    </row>
    <row r="6420" spans="34:34" x14ac:dyDescent="0.35">
      <c r="AH6420" s="16" t="str">
        <f>IF(AND(B6420="Premier League",E6420="Live"),_xlfn.XLOOKUP(_xlfn.TEXTJOIN(" vs ",,C6420:D6420),Calendar!G:G,Calendar!B:B),IF(AND(B6420="Premier League",E6420="Highlights"),_xlfn.XLOOKUP(H6420,Calendar!O:O,Calendar!N:N,,-1),""))</f>
        <v/>
      </c>
    </row>
    <row r="6421" spans="34:34" x14ac:dyDescent="0.35">
      <c r="AH6421" s="16" t="str">
        <f>IF(AND(B6421="Premier League",E6421="Live"),_xlfn.XLOOKUP(_xlfn.TEXTJOIN(" vs ",,C6421:D6421),Calendar!G:G,Calendar!B:B),IF(AND(B6421="Premier League",E6421="Highlights"),_xlfn.XLOOKUP(H6421,Calendar!O:O,Calendar!N:N,,-1),""))</f>
        <v/>
      </c>
    </row>
    <row r="6422" spans="34:34" x14ac:dyDescent="0.35">
      <c r="AH6422" s="16" t="str">
        <f>IF(AND(B6422="Premier League",E6422="Live"),_xlfn.XLOOKUP(_xlfn.TEXTJOIN(" vs ",,C6422:D6422),Calendar!G:G,Calendar!B:B),IF(AND(B6422="Premier League",E6422="Highlights"),_xlfn.XLOOKUP(H6422,Calendar!O:O,Calendar!N:N,,-1),""))</f>
        <v/>
      </c>
    </row>
    <row r="6423" spans="34:34" x14ac:dyDescent="0.35">
      <c r="AH6423" s="16" t="str">
        <f>IF(AND(B6423="Premier League",E6423="Live"),_xlfn.XLOOKUP(_xlfn.TEXTJOIN(" vs ",,C6423:D6423),Calendar!G:G,Calendar!B:B),IF(AND(B6423="Premier League",E6423="Highlights"),_xlfn.XLOOKUP(H6423,Calendar!O:O,Calendar!N:N,,-1),""))</f>
        <v/>
      </c>
    </row>
    <row r="6424" spans="34:34" x14ac:dyDescent="0.35">
      <c r="AH6424" s="16" t="str">
        <f>IF(AND(B6424="Premier League",E6424="Live"),_xlfn.XLOOKUP(_xlfn.TEXTJOIN(" vs ",,C6424:D6424),Calendar!G:G,Calendar!B:B),IF(AND(B6424="Premier League",E6424="Highlights"),_xlfn.XLOOKUP(H6424,Calendar!O:O,Calendar!N:N,,-1),""))</f>
        <v/>
      </c>
    </row>
    <row r="6425" spans="34:34" x14ac:dyDescent="0.35">
      <c r="AH6425" s="16" t="str">
        <f>IF(AND(B6425="Premier League",E6425="Live"),_xlfn.XLOOKUP(_xlfn.TEXTJOIN(" vs ",,C6425:D6425),Calendar!G:G,Calendar!B:B),IF(AND(B6425="Premier League",E6425="Highlights"),_xlfn.XLOOKUP(H6425,Calendar!O:O,Calendar!N:N,,-1),""))</f>
        <v/>
      </c>
    </row>
    <row r="6426" spans="34:34" x14ac:dyDescent="0.35">
      <c r="AH6426" s="16" t="str">
        <f>IF(AND(B6426="Premier League",E6426="Live"),_xlfn.XLOOKUP(_xlfn.TEXTJOIN(" vs ",,C6426:D6426),Calendar!G:G,Calendar!B:B),IF(AND(B6426="Premier League",E6426="Highlights"),_xlfn.XLOOKUP(H6426,Calendar!O:O,Calendar!N:N,,-1),""))</f>
        <v/>
      </c>
    </row>
    <row r="6427" spans="34:34" x14ac:dyDescent="0.35">
      <c r="AH6427" s="16" t="str">
        <f>IF(AND(B6427="Premier League",E6427="Live"),_xlfn.XLOOKUP(_xlfn.TEXTJOIN(" vs ",,C6427:D6427),Calendar!G:G,Calendar!B:B),IF(AND(B6427="Premier League",E6427="Highlights"),_xlfn.XLOOKUP(H6427,Calendar!O:O,Calendar!N:N,,-1),""))</f>
        <v/>
      </c>
    </row>
    <row r="6428" spans="34:34" x14ac:dyDescent="0.35">
      <c r="AH6428" s="16" t="str">
        <f>IF(AND(B6428="Premier League",E6428="Live"),_xlfn.XLOOKUP(_xlfn.TEXTJOIN(" vs ",,C6428:D6428),Calendar!G:G,Calendar!B:B),IF(AND(B6428="Premier League",E6428="Highlights"),_xlfn.XLOOKUP(H6428,Calendar!O:O,Calendar!N:N,,-1),""))</f>
        <v/>
      </c>
    </row>
    <row r="6429" spans="34:34" x14ac:dyDescent="0.35">
      <c r="AH6429" s="16" t="str">
        <f>IF(AND(B6429="Premier League",E6429="Live"),_xlfn.XLOOKUP(_xlfn.TEXTJOIN(" vs ",,C6429:D6429),Calendar!G:G,Calendar!B:B),IF(AND(B6429="Premier League",E6429="Highlights"),_xlfn.XLOOKUP(H6429,Calendar!O:O,Calendar!N:N,,-1),""))</f>
        <v/>
      </c>
    </row>
    <row r="6430" spans="34:34" x14ac:dyDescent="0.35">
      <c r="AH6430" s="16" t="str">
        <f>IF(AND(B6430="Premier League",E6430="Live"),_xlfn.XLOOKUP(_xlfn.TEXTJOIN(" vs ",,C6430:D6430),Calendar!G:G,Calendar!B:B),IF(AND(B6430="Premier League",E6430="Highlights"),_xlfn.XLOOKUP(H6430,Calendar!O:O,Calendar!N:N,,-1),""))</f>
        <v/>
      </c>
    </row>
    <row r="6431" spans="34:34" x14ac:dyDescent="0.35">
      <c r="AH6431" s="16" t="str">
        <f>IF(AND(B6431="Premier League",E6431="Live"),_xlfn.XLOOKUP(_xlfn.TEXTJOIN(" vs ",,C6431:D6431),Calendar!G:G,Calendar!B:B),IF(AND(B6431="Premier League",E6431="Highlights"),_xlfn.XLOOKUP(H6431,Calendar!O:O,Calendar!N:N,,-1),""))</f>
        <v/>
      </c>
    </row>
    <row r="6432" spans="34:34" x14ac:dyDescent="0.35">
      <c r="AH6432" s="16" t="str">
        <f>IF(AND(B6432="Premier League",E6432="Live"),_xlfn.XLOOKUP(_xlfn.TEXTJOIN(" vs ",,C6432:D6432),Calendar!G:G,Calendar!B:B),IF(AND(B6432="Premier League",E6432="Highlights"),_xlfn.XLOOKUP(H6432,Calendar!O:O,Calendar!N:N,,-1),""))</f>
        <v/>
      </c>
    </row>
    <row r="6433" spans="34:34" x14ac:dyDescent="0.35">
      <c r="AH6433" s="16" t="str">
        <f>IF(AND(B6433="Premier League",E6433="Live"),_xlfn.XLOOKUP(_xlfn.TEXTJOIN(" vs ",,C6433:D6433),Calendar!G:G,Calendar!B:B),IF(AND(B6433="Premier League",E6433="Highlights"),_xlfn.XLOOKUP(H6433,Calendar!O:O,Calendar!N:N,,-1),""))</f>
        <v/>
      </c>
    </row>
    <row r="6434" spans="34:34" x14ac:dyDescent="0.35">
      <c r="AH6434" s="16" t="str">
        <f>IF(AND(B6434="Premier League",E6434="Live"),_xlfn.XLOOKUP(_xlfn.TEXTJOIN(" vs ",,C6434:D6434),Calendar!G:G,Calendar!B:B),IF(AND(B6434="Premier League",E6434="Highlights"),_xlfn.XLOOKUP(H6434,Calendar!O:O,Calendar!N:N,,-1),""))</f>
        <v/>
      </c>
    </row>
    <row r="6435" spans="34:34" x14ac:dyDescent="0.35">
      <c r="AH6435" s="16" t="str">
        <f>IF(AND(B6435="Premier League",E6435="Live"),_xlfn.XLOOKUP(_xlfn.TEXTJOIN(" vs ",,C6435:D6435),Calendar!G:G,Calendar!B:B),IF(AND(B6435="Premier League",E6435="Highlights"),_xlfn.XLOOKUP(H6435,Calendar!O:O,Calendar!N:N,,-1),""))</f>
        <v/>
      </c>
    </row>
    <row r="6436" spans="34:34" x14ac:dyDescent="0.35">
      <c r="AH6436" s="16" t="str">
        <f>IF(AND(B6436="Premier League",E6436="Live"),_xlfn.XLOOKUP(_xlfn.TEXTJOIN(" vs ",,C6436:D6436),Calendar!G:G,Calendar!B:B),IF(AND(B6436="Premier League",E6436="Highlights"),_xlfn.XLOOKUP(H6436,Calendar!O:O,Calendar!N:N,,-1),""))</f>
        <v/>
      </c>
    </row>
    <row r="6437" spans="34:34" x14ac:dyDescent="0.35">
      <c r="AH6437" s="16" t="str">
        <f>IF(AND(B6437="Premier League",E6437="Live"),_xlfn.XLOOKUP(_xlfn.TEXTJOIN(" vs ",,C6437:D6437),Calendar!G:G,Calendar!B:B),IF(AND(B6437="Premier League",E6437="Highlights"),_xlfn.XLOOKUP(H6437,Calendar!O:O,Calendar!N:N,,-1),""))</f>
        <v/>
      </c>
    </row>
    <row r="6438" spans="34:34" x14ac:dyDescent="0.35">
      <c r="AH6438" s="16" t="str">
        <f>IF(AND(B6438="Premier League",E6438="Live"),_xlfn.XLOOKUP(_xlfn.TEXTJOIN(" vs ",,C6438:D6438),Calendar!G:G,Calendar!B:B),IF(AND(B6438="Premier League",E6438="Highlights"),_xlfn.XLOOKUP(H6438,Calendar!O:O,Calendar!N:N,,-1),""))</f>
        <v/>
      </c>
    </row>
    <row r="6439" spans="34:34" x14ac:dyDescent="0.35">
      <c r="AH6439" s="16" t="str">
        <f>IF(AND(B6439="Premier League",E6439="Live"),_xlfn.XLOOKUP(_xlfn.TEXTJOIN(" vs ",,C6439:D6439),Calendar!G:G,Calendar!B:B),IF(AND(B6439="Premier League",E6439="Highlights"),_xlfn.XLOOKUP(H6439,Calendar!O:O,Calendar!N:N,,-1),""))</f>
        <v/>
      </c>
    </row>
    <row r="6440" spans="34:34" x14ac:dyDescent="0.35">
      <c r="AH6440" s="16" t="str">
        <f>IF(AND(B6440="Premier League",E6440="Live"),_xlfn.XLOOKUP(_xlfn.TEXTJOIN(" vs ",,C6440:D6440),Calendar!G:G,Calendar!B:B),IF(AND(B6440="Premier League",E6440="Highlights"),_xlfn.XLOOKUP(H6440,Calendar!O:O,Calendar!N:N,,-1),""))</f>
        <v/>
      </c>
    </row>
    <row r="6441" spans="34:34" x14ac:dyDescent="0.35">
      <c r="AH6441" s="16" t="str">
        <f>IF(AND(B6441="Premier League",E6441="Live"),_xlfn.XLOOKUP(_xlfn.TEXTJOIN(" vs ",,C6441:D6441),Calendar!G:G,Calendar!B:B),IF(AND(B6441="Premier League",E6441="Highlights"),_xlfn.XLOOKUP(H6441,Calendar!O:O,Calendar!N:N,,-1),""))</f>
        <v/>
      </c>
    </row>
    <row r="6442" spans="34:34" x14ac:dyDescent="0.35">
      <c r="AH6442" s="16" t="str">
        <f>IF(AND(B6442="Premier League",E6442="Live"),_xlfn.XLOOKUP(_xlfn.TEXTJOIN(" vs ",,C6442:D6442),Calendar!G:G,Calendar!B:B),IF(AND(B6442="Premier League",E6442="Highlights"),_xlfn.XLOOKUP(H6442,Calendar!O:O,Calendar!N:N,,-1),""))</f>
        <v/>
      </c>
    </row>
    <row r="6443" spans="34:34" x14ac:dyDescent="0.35">
      <c r="AH6443" s="16" t="str">
        <f>IF(AND(B6443="Premier League",E6443="Live"),_xlfn.XLOOKUP(_xlfn.TEXTJOIN(" vs ",,C6443:D6443),Calendar!G:G,Calendar!B:B),IF(AND(B6443="Premier League",E6443="Highlights"),_xlfn.XLOOKUP(H6443,Calendar!O:O,Calendar!N:N,,-1),""))</f>
        <v/>
      </c>
    </row>
    <row r="6444" spans="34:34" x14ac:dyDescent="0.35">
      <c r="AH6444" s="16" t="str">
        <f>IF(AND(B6444="Premier League",E6444="Live"),_xlfn.XLOOKUP(_xlfn.TEXTJOIN(" vs ",,C6444:D6444),Calendar!G:G,Calendar!B:B),IF(AND(B6444="Premier League",E6444="Highlights"),_xlfn.XLOOKUP(H6444,Calendar!O:O,Calendar!N:N,,-1),""))</f>
        <v/>
      </c>
    </row>
    <row r="6445" spans="34:34" x14ac:dyDescent="0.35">
      <c r="AH6445" s="16" t="str">
        <f>IF(AND(B6445="Premier League",E6445="Live"),_xlfn.XLOOKUP(_xlfn.TEXTJOIN(" vs ",,C6445:D6445),Calendar!G:G,Calendar!B:B),IF(AND(B6445="Premier League",E6445="Highlights"),_xlfn.XLOOKUP(H6445,Calendar!O:O,Calendar!N:N,,-1),""))</f>
        <v/>
      </c>
    </row>
    <row r="6446" spans="34:34" x14ac:dyDescent="0.35">
      <c r="AH6446" s="16" t="str">
        <f>IF(AND(B6446="Premier League",E6446="Live"),_xlfn.XLOOKUP(_xlfn.TEXTJOIN(" vs ",,C6446:D6446),Calendar!G:G,Calendar!B:B),IF(AND(B6446="Premier League",E6446="Highlights"),_xlfn.XLOOKUP(H6446,Calendar!O:O,Calendar!N:N,,-1),""))</f>
        <v/>
      </c>
    </row>
    <row r="6447" spans="34:34" x14ac:dyDescent="0.35">
      <c r="AH6447" s="16" t="str">
        <f>IF(AND(B6447="Premier League",E6447="Live"),_xlfn.XLOOKUP(_xlfn.TEXTJOIN(" vs ",,C6447:D6447),Calendar!G:G,Calendar!B:B),IF(AND(B6447="Premier League",E6447="Highlights"),_xlfn.XLOOKUP(H6447,Calendar!O:O,Calendar!N:N,,-1),""))</f>
        <v/>
      </c>
    </row>
    <row r="6448" spans="34:34" x14ac:dyDescent="0.35">
      <c r="AH6448" s="16" t="str">
        <f>IF(AND(B6448="Premier League",E6448="Live"),_xlfn.XLOOKUP(_xlfn.TEXTJOIN(" vs ",,C6448:D6448),Calendar!G:G,Calendar!B:B),IF(AND(B6448="Premier League",E6448="Highlights"),_xlfn.XLOOKUP(H6448,Calendar!O:O,Calendar!N:N,,-1),""))</f>
        <v/>
      </c>
    </row>
    <row r="6449" spans="34:34" x14ac:dyDescent="0.35">
      <c r="AH6449" s="16" t="str">
        <f>IF(AND(B6449="Premier League",E6449="Live"),_xlfn.XLOOKUP(_xlfn.TEXTJOIN(" vs ",,C6449:D6449),Calendar!G:G,Calendar!B:B),IF(AND(B6449="Premier League",E6449="Highlights"),_xlfn.XLOOKUP(H6449,Calendar!O:O,Calendar!N:N,,-1),""))</f>
        <v/>
      </c>
    </row>
    <row r="6450" spans="34:34" x14ac:dyDescent="0.35">
      <c r="AH6450" s="16" t="str">
        <f>IF(AND(B6450="Premier League",E6450="Live"),_xlfn.XLOOKUP(_xlfn.TEXTJOIN(" vs ",,C6450:D6450),Calendar!G:G,Calendar!B:B),IF(AND(B6450="Premier League",E6450="Highlights"),_xlfn.XLOOKUP(H6450,Calendar!O:O,Calendar!N:N,,-1),""))</f>
        <v/>
      </c>
    </row>
    <row r="6451" spans="34:34" x14ac:dyDescent="0.35">
      <c r="AH6451" s="16" t="str">
        <f>IF(AND(B6451="Premier League",E6451="Live"),_xlfn.XLOOKUP(_xlfn.TEXTJOIN(" vs ",,C6451:D6451),Calendar!G:G,Calendar!B:B),IF(AND(B6451="Premier League",E6451="Highlights"),_xlfn.XLOOKUP(H6451,Calendar!O:O,Calendar!N:N,,-1),""))</f>
        <v/>
      </c>
    </row>
    <row r="6452" spans="34:34" x14ac:dyDescent="0.35">
      <c r="AH6452" s="16" t="str">
        <f>IF(AND(B6452="Premier League",E6452="Live"),_xlfn.XLOOKUP(_xlfn.TEXTJOIN(" vs ",,C6452:D6452),Calendar!G:G,Calendar!B:B),IF(AND(B6452="Premier League",E6452="Highlights"),_xlfn.XLOOKUP(H6452,Calendar!O:O,Calendar!N:N,,-1),""))</f>
        <v/>
      </c>
    </row>
    <row r="6453" spans="34:34" x14ac:dyDescent="0.35">
      <c r="AH6453" s="16" t="str">
        <f>IF(AND(B6453="Premier League",E6453="Live"),_xlfn.XLOOKUP(_xlfn.TEXTJOIN(" vs ",,C6453:D6453),Calendar!G:G,Calendar!B:B),IF(AND(B6453="Premier League",E6453="Highlights"),_xlfn.XLOOKUP(H6453,Calendar!O:O,Calendar!N:N,,-1),""))</f>
        <v/>
      </c>
    </row>
    <row r="6454" spans="34:34" x14ac:dyDescent="0.35">
      <c r="AH6454" s="16" t="str">
        <f>IF(AND(B6454="Premier League",E6454="Live"),_xlfn.XLOOKUP(_xlfn.TEXTJOIN(" vs ",,C6454:D6454),Calendar!G:G,Calendar!B:B),IF(AND(B6454="Premier League",E6454="Highlights"),_xlfn.XLOOKUP(H6454,Calendar!O:O,Calendar!N:N,,-1),""))</f>
        <v/>
      </c>
    </row>
    <row r="6455" spans="34:34" x14ac:dyDescent="0.35">
      <c r="AH6455" s="16" t="str">
        <f>IF(AND(B6455="Premier League",E6455="Live"),_xlfn.XLOOKUP(_xlfn.TEXTJOIN(" vs ",,C6455:D6455),Calendar!G:G,Calendar!B:B),IF(AND(B6455="Premier League",E6455="Highlights"),_xlfn.XLOOKUP(H6455,Calendar!O:O,Calendar!N:N,,-1),""))</f>
        <v/>
      </c>
    </row>
    <row r="6456" spans="34:34" x14ac:dyDescent="0.35">
      <c r="AH6456" s="16" t="str">
        <f>IF(AND(B6456="Premier League",E6456="Live"),_xlfn.XLOOKUP(_xlfn.TEXTJOIN(" vs ",,C6456:D6456),Calendar!G:G,Calendar!B:B),IF(AND(B6456="Premier League",E6456="Highlights"),_xlfn.XLOOKUP(H6456,Calendar!O:O,Calendar!N:N,,-1),""))</f>
        <v/>
      </c>
    </row>
    <row r="6457" spans="34:34" x14ac:dyDescent="0.35">
      <c r="AH6457" s="16" t="str">
        <f>IF(AND(B6457="Premier League",E6457="Live"),_xlfn.XLOOKUP(_xlfn.TEXTJOIN(" vs ",,C6457:D6457),Calendar!G:G,Calendar!B:B),IF(AND(B6457="Premier League",E6457="Highlights"),_xlfn.XLOOKUP(H6457,Calendar!O:O,Calendar!N:N,,-1),""))</f>
        <v/>
      </c>
    </row>
    <row r="6458" spans="34:34" x14ac:dyDescent="0.35">
      <c r="AH6458" s="16" t="str">
        <f>IF(AND(B6458="Premier League",E6458="Live"),_xlfn.XLOOKUP(_xlfn.TEXTJOIN(" vs ",,C6458:D6458),Calendar!G:G,Calendar!B:B),IF(AND(B6458="Premier League",E6458="Highlights"),_xlfn.XLOOKUP(H6458,Calendar!O:O,Calendar!N:N,,-1),""))</f>
        <v/>
      </c>
    </row>
    <row r="6459" spans="34:34" x14ac:dyDescent="0.35">
      <c r="AH6459" s="16" t="str">
        <f>IF(AND(B6459="Premier League",E6459="Live"),_xlfn.XLOOKUP(_xlfn.TEXTJOIN(" vs ",,C6459:D6459),Calendar!G:G,Calendar!B:B),IF(AND(B6459="Premier League",E6459="Highlights"),_xlfn.XLOOKUP(H6459,Calendar!O:O,Calendar!N:N,,-1),""))</f>
        <v/>
      </c>
    </row>
    <row r="6460" spans="34:34" x14ac:dyDescent="0.35">
      <c r="AH6460" s="16" t="str">
        <f>IF(AND(B6460="Premier League",E6460="Live"),_xlfn.XLOOKUP(_xlfn.TEXTJOIN(" vs ",,C6460:D6460),Calendar!G:G,Calendar!B:B),IF(AND(B6460="Premier League",E6460="Highlights"),_xlfn.XLOOKUP(H6460,Calendar!O:O,Calendar!N:N,,-1),""))</f>
        <v/>
      </c>
    </row>
    <row r="6461" spans="34:34" x14ac:dyDescent="0.35">
      <c r="AH6461" s="16" t="str">
        <f>IF(AND(B6461="Premier League",E6461="Live"),_xlfn.XLOOKUP(_xlfn.TEXTJOIN(" vs ",,C6461:D6461),Calendar!G:G,Calendar!B:B),IF(AND(B6461="Premier League",E6461="Highlights"),_xlfn.XLOOKUP(H6461,Calendar!O:O,Calendar!N:N,,-1),""))</f>
        <v/>
      </c>
    </row>
    <row r="6462" spans="34:34" x14ac:dyDescent="0.35">
      <c r="AH6462" s="16" t="str">
        <f>IF(AND(B6462="Premier League",E6462="Live"),_xlfn.XLOOKUP(_xlfn.TEXTJOIN(" vs ",,C6462:D6462),Calendar!G:G,Calendar!B:B),IF(AND(B6462="Premier League",E6462="Highlights"),_xlfn.XLOOKUP(H6462,Calendar!O:O,Calendar!N:N,,-1),""))</f>
        <v/>
      </c>
    </row>
    <row r="6463" spans="34:34" x14ac:dyDescent="0.35">
      <c r="AH6463" s="16" t="str">
        <f>IF(AND(B6463="Premier League",E6463="Live"),_xlfn.XLOOKUP(_xlfn.TEXTJOIN(" vs ",,C6463:D6463),Calendar!G:G,Calendar!B:B),IF(AND(B6463="Premier League",E6463="Highlights"),_xlfn.XLOOKUP(H6463,Calendar!O:O,Calendar!N:N,,-1),""))</f>
        <v/>
      </c>
    </row>
    <row r="6464" spans="34:34" x14ac:dyDescent="0.35">
      <c r="AH6464" s="16" t="str">
        <f>IF(AND(B6464="Premier League",E6464="Live"),_xlfn.XLOOKUP(_xlfn.TEXTJOIN(" vs ",,C6464:D6464),Calendar!G:G,Calendar!B:B),IF(AND(B6464="Premier League",E6464="Highlights"),_xlfn.XLOOKUP(H6464,Calendar!O:O,Calendar!N:N,,-1),""))</f>
        <v/>
      </c>
    </row>
    <row r="6465" spans="34:34" x14ac:dyDescent="0.35">
      <c r="AH6465" s="16" t="str">
        <f>IF(AND(B6465="Premier League",E6465="Live"),_xlfn.XLOOKUP(_xlfn.TEXTJOIN(" vs ",,C6465:D6465),Calendar!G:G,Calendar!B:B),IF(AND(B6465="Premier League",E6465="Highlights"),_xlfn.XLOOKUP(H6465,Calendar!O:O,Calendar!N:N,,-1),""))</f>
        <v/>
      </c>
    </row>
    <row r="6466" spans="34:34" x14ac:dyDescent="0.35">
      <c r="AH6466" s="16" t="str">
        <f>IF(AND(B6466="Premier League",E6466="Live"),_xlfn.XLOOKUP(_xlfn.TEXTJOIN(" vs ",,C6466:D6466),Calendar!G:G,Calendar!B:B),IF(AND(B6466="Premier League",E6466="Highlights"),_xlfn.XLOOKUP(H6466,Calendar!O:O,Calendar!N:N,,-1),""))</f>
        <v/>
      </c>
    </row>
    <row r="6467" spans="34:34" x14ac:dyDescent="0.35">
      <c r="AH6467" s="16" t="str">
        <f>IF(AND(B6467="Premier League",E6467="Live"),_xlfn.XLOOKUP(_xlfn.TEXTJOIN(" vs ",,C6467:D6467),Calendar!G:G,Calendar!B:B),IF(AND(B6467="Premier League",E6467="Highlights"),_xlfn.XLOOKUP(H6467,Calendar!O:O,Calendar!N:N,,-1),""))</f>
        <v/>
      </c>
    </row>
    <row r="6468" spans="34:34" x14ac:dyDescent="0.35">
      <c r="AH6468" s="16" t="str">
        <f>IF(AND(B6468="Premier League",E6468="Live"),_xlfn.XLOOKUP(_xlfn.TEXTJOIN(" vs ",,C6468:D6468),Calendar!G:G,Calendar!B:B),IF(AND(B6468="Premier League",E6468="Highlights"),_xlfn.XLOOKUP(H6468,Calendar!O:O,Calendar!N:N,,-1),""))</f>
        <v/>
      </c>
    </row>
    <row r="6469" spans="34:34" x14ac:dyDescent="0.35">
      <c r="AH6469" s="16" t="str">
        <f>IF(AND(B6469="Premier League",E6469="Live"),_xlfn.XLOOKUP(_xlfn.TEXTJOIN(" vs ",,C6469:D6469),Calendar!G:G,Calendar!B:B),IF(AND(B6469="Premier League",E6469="Highlights"),_xlfn.XLOOKUP(H6469,Calendar!O:O,Calendar!N:N,,-1),""))</f>
        <v/>
      </c>
    </row>
    <row r="6470" spans="34:34" x14ac:dyDescent="0.35">
      <c r="AH6470" s="16" t="str">
        <f>IF(AND(B6470="Premier League",E6470="Live"),_xlfn.XLOOKUP(_xlfn.TEXTJOIN(" vs ",,C6470:D6470),Calendar!G:G,Calendar!B:B),IF(AND(B6470="Premier League",E6470="Highlights"),_xlfn.XLOOKUP(H6470,Calendar!O:O,Calendar!N:N,,-1),""))</f>
        <v/>
      </c>
    </row>
    <row r="6471" spans="34:34" x14ac:dyDescent="0.35">
      <c r="AH6471" s="16" t="str">
        <f>IF(AND(B6471="Premier League",E6471="Live"),_xlfn.XLOOKUP(_xlfn.TEXTJOIN(" vs ",,C6471:D6471),Calendar!G:G,Calendar!B:B),IF(AND(B6471="Premier League",E6471="Highlights"),_xlfn.XLOOKUP(H6471,Calendar!O:O,Calendar!N:N,,-1),""))</f>
        <v/>
      </c>
    </row>
    <row r="6472" spans="34:34" x14ac:dyDescent="0.35">
      <c r="AH6472" s="16" t="str">
        <f>IF(AND(B6472="Premier League",E6472="Live"),_xlfn.XLOOKUP(_xlfn.TEXTJOIN(" vs ",,C6472:D6472),Calendar!G:G,Calendar!B:B),IF(AND(B6472="Premier League",E6472="Highlights"),_xlfn.XLOOKUP(H6472,Calendar!O:O,Calendar!N:N,,-1),""))</f>
        <v/>
      </c>
    </row>
    <row r="6473" spans="34:34" x14ac:dyDescent="0.35">
      <c r="AH6473" s="16" t="str">
        <f>IF(AND(B6473="Premier League",E6473="Live"),_xlfn.XLOOKUP(_xlfn.TEXTJOIN(" vs ",,C6473:D6473),Calendar!G:G,Calendar!B:B),IF(AND(B6473="Premier League",E6473="Highlights"),_xlfn.XLOOKUP(H6473,Calendar!O:O,Calendar!N:N,,-1),""))</f>
        <v/>
      </c>
    </row>
    <row r="6474" spans="34:34" x14ac:dyDescent="0.35">
      <c r="AH6474" s="16" t="str">
        <f>IF(AND(B6474="Premier League",E6474="Live"),_xlfn.XLOOKUP(_xlfn.TEXTJOIN(" vs ",,C6474:D6474),Calendar!G:G,Calendar!B:B),IF(AND(B6474="Premier League",E6474="Highlights"),_xlfn.XLOOKUP(H6474,Calendar!O:O,Calendar!N:N,,-1),""))</f>
        <v/>
      </c>
    </row>
    <row r="6475" spans="34:34" x14ac:dyDescent="0.35">
      <c r="AH6475" s="16" t="str">
        <f>IF(AND(B6475="Premier League",E6475="Live"),_xlfn.XLOOKUP(_xlfn.TEXTJOIN(" vs ",,C6475:D6475),Calendar!G:G,Calendar!B:B),IF(AND(B6475="Premier League",E6475="Highlights"),_xlfn.XLOOKUP(H6475,Calendar!O:O,Calendar!N:N,,-1),""))</f>
        <v/>
      </c>
    </row>
    <row r="6476" spans="34:34" x14ac:dyDescent="0.35">
      <c r="AH6476" s="16" t="str">
        <f>IF(AND(B6476="Premier League",E6476="Live"),_xlfn.XLOOKUP(_xlfn.TEXTJOIN(" vs ",,C6476:D6476),Calendar!G:G,Calendar!B:B),IF(AND(B6476="Premier League",E6476="Highlights"),_xlfn.XLOOKUP(H6476,Calendar!O:O,Calendar!N:N,,-1),""))</f>
        <v/>
      </c>
    </row>
    <row r="6477" spans="34:34" x14ac:dyDescent="0.35">
      <c r="AH6477" s="16" t="str">
        <f>IF(AND(B6477="Premier League",E6477="Live"),_xlfn.XLOOKUP(_xlfn.TEXTJOIN(" vs ",,C6477:D6477),Calendar!G:G,Calendar!B:B),IF(AND(B6477="Premier League",E6477="Highlights"),_xlfn.XLOOKUP(H6477,Calendar!O:O,Calendar!N:N,,-1),""))</f>
        <v/>
      </c>
    </row>
    <row r="6478" spans="34:34" x14ac:dyDescent="0.35">
      <c r="AH6478" s="16" t="str">
        <f>IF(AND(B6478="Premier League",E6478="Live"),_xlfn.XLOOKUP(_xlfn.TEXTJOIN(" vs ",,C6478:D6478),Calendar!G:G,Calendar!B:B),IF(AND(B6478="Premier League",E6478="Highlights"),_xlfn.XLOOKUP(H6478,Calendar!O:O,Calendar!N:N,,-1),""))</f>
        <v/>
      </c>
    </row>
    <row r="6479" spans="34:34" x14ac:dyDescent="0.35">
      <c r="AH6479" s="16" t="str">
        <f>IF(AND(B6479="Premier League",E6479="Live"),_xlfn.XLOOKUP(_xlfn.TEXTJOIN(" vs ",,C6479:D6479),Calendar!G:G,Calendar!B:B),IF(AND(B6479="Premier League",E6479="Highlights"),_xlfn.XLOOKUP(H6479,Calendar!O:O,Calendar!N:N,,-1),""))</f>
        <v/>
      </c>
    </row>
    <row r="6480" spans="34:34" x14ac:dyDescent="0.35">
      <c r="AH6480" s="16" t="str">
        <f>IF(AND(B6480="Premier League",E6480="Live"),_xlfn.XLOOKUP(_xlfn.TEXTJOIN(" vs ",,C6480:D6480),Calendar!G:G,Calendar!B:B),IF(AND(B6480="Premier League",E6480="Highlights"),_xlfn.XLOOKUP(H6480,Calendar!O:O,Calendar!N:N,,-1),""))</f>
        <v/>
      </c>
    </row>
    <row r="6481" spans="34:34" x14ac:dyDescent="0.35">
      <c r="AH6481" s="16" t="str">
        <f>IF(AND(B6481="Premier League",E6481="Live"),_xlfn.XLOOKUP(_xlfn.TEXTJOIN(" vs ",,C6481:D6481),Calendar!G:G,Calendar!B:B),IF(AND(B6481="Premier League",E6481="Highlights"),_xlfn.XLOOKUP(H6481,Calendar!O:O,Calendar!N:N,,-1),""))</f>
        <v/>
      </c>
    </row>
    <row r="6482" spans="34:34" x14ac:dyDescent="0.35">
      <c r="AH6482" s="16" t="str">
        <f>IF(AND(B6482="Premier League",E6482="Live"),_xlfn.XLOOKUP(_xlfn.TEXTJOIN(" vs ",,C6482:D6482),Calendar!G:G,Calendar!B:B),IF(AND(B6482="Premier League",E6482="Highlights"),_xlfn.XLOOKUP(H6482,Calendar!O:O,Calendar!N:N,,-1),""))</f>
        <v/>
      </c>
    </row>
    <row r="6483" spans="34:34" x14ac:dyDescent="0.35">
      <c r="AH6483" s="16" t="str">
        <f>IF(AND(B6483="Premier League",E6483="Live"),_xlfn.XLOOKUP(_xlfn.TEXTJOIN(" vs ",,C6483:D6483),Calendar!G:G,Calendar!B:B),IF(AND(B6483="Premier League",E6483="Highlights"),_xlfn.XLOOKUP(H6483,Calendar!O:O,Calendar!N:N,,-1),""))</f>
        <v/>
      </c>
    </row>
    <row r="6484" spans="34:34" x14ac:dyDescent="0.35">
      <c r="AH6484" s="16" t="str">
        <f>IF(AND(B6484="Premier League",E6484="Live"),_xlfn.XLOOKUP(_xlfn.TEXTJOIN(" vs ",,C6484:D6484),Calendar!G:G,Calendar!B:B),IF(AND(B6484="Premier League",E6484="Highlights"),_xlfn.XLOOKUP(H6484,Calendar!O:O,Calendar!N:N,,-1),""))</f>
        <v/>
      </c>
    </row>
    <row r="6485" spans="34:34" x14ac:dyDescent="0.35">
      <c r="AH6485" s="16" t="str">
        <f>IF(AND(B6485="Premier League",E6485="Live"),_xlfn.XLOOKUP(_xlfn.TEXTJOIN(" vs ",,C6485:D6485),Calendar!G:G,Calendar!B:B),IF(AND(B6485="Premier League",E6485="Highlights"),_xlfn.XLOOKUP(H6485,Calendar!O:O,Calendar!N:N,,-1),""))</f>
        <v/>
      </c>
    </row>
    <row r="6486" spans="34:34" x14ac:dyDescent="0.35">
      <c r="AH6486" s="16" t="str">
        <f>IF(AND(B6486="Premier League",E6486="Live"),_xlfn.XLOOKUP(_xlfn.TEXTJOIN(" vs ",,C6486:D6486),Calendar!G:G,Calendar!B:B),IF(AND(B6486="Premier League",E6486="Highlights"),_xlfn.XLOOKUP(H6486,Calendar!O:O,Calendar!N:N,,-1),""))</f>
        <v/>
      </c>
    </row>
    <row r="6487" spans="34:34" x14ac:dyDescent="0.35">
      <c r="AH6487" s="16" t="str">
        <f>IF(AND(B6487="Premier League",E6487="Live"),_xlfn.XLOOKUP(_xlfn.TEXTJOIN(" vs ",,C6487:D6487),Calendar!G:G,Calendar!B:B),IF(AND(B6487="Premier League",E6487="Highlights"),_xlfn.XLOOKUP(H6487,Calendar!O:O,Calendar!N:N,,-1),""))</f>
        <v/>
      </c>
    </row>
    <row r="6488" spans="34:34" x14ac:dyDescent="0.35">
      <c r="AH6488" s="16" t="str">
        <f>IF(AND(B6488="Premier League",E6488="Live"),_xlfn.XLOOKUP(_xlfn.TEXTJOIN(" vs ",,C6488:D6488),Calendar!G:G,Calendar!B:B),IF(AND(B6488="Premier League",E6488="Highlights"),_xlfn.XLOOKUP(H6488,Calendar!O:O,Calendar!N:N,,-1),""))</f>
        <v/>
      </c>
    </row>
    <row r="6489" spans="34:34" x14ac:dyDescent="0.35">
      <c r="AH6489" s="16" t="str">
        <f>IF(AND(B6489="Premier League",E6489="Live"),_xlfn.XLOOKUP(_xlfn.TEXTJOIN(" vs ",,C6489:D6489),Calendar!G:G,Calendar!B:B),IF(AND(B6489="Premier League",E6489="Highlights"),_xlfn.XLOOKUP(H6489,Calendar!O:O,Calendar!N:N,,-1),""))</f>
        <v/>
      </c>
    </row>
    <row r="6490" spans="34:34" x14ac:dyDescent="0.35">
      <c r="AH6490" s="16" t="str">
        <f>IF(AND(B6490="Premier League",E6490="Live"),_xlfn.XLOOKUP(_xlfn.TEXTJOIN(" vs ",,C6490:D6490),Calendar!G:G,Calendar!B:B),IF(AND(B6490="Premier League",E6490="Highlights"),_xlfn.XLOOKUP(H6490,Calendar!O:O,Calendar!N:N,,-1),""))</f>
        <v/>
      </c>
    </row>
    <row r="6491" spans="34:34" x14ac:dyDescent="0.35">
      <c r="AH6491" s="16" t="str">
        <f>IF(AND(B6491="Premier League",E6491="Live"),_xlfn.XLOOKUP(_xlfn.TEXTJOIN(" vs ",,C6491:D6491),Calendar!G:G,Calendar!B:B),IF(AND(B6491="Premier League",E6491="Highlights"),_xlfn.XLOOKUP(H6491,Calendar!O:O,Calendar!N:N,,-1),""))</f>
        <v/>
      </c>
    </row>
    <row r="6492" spans="34:34" x14ac:dyDescent="0.35">
      <c r="AH6492" s="16" t="str">
        <f>IF(AND(B6492="Premier League",E6492="Live"),_xlfn.XLOOKUP(_xlfn.TEXTJOIN(" vs ",,C6492:D6492),Calendar!G:G,Calendar!B:B),IF(AND(B6492="Premier League",E6492="Highlights"),_xlfn.XLOOKUP(H6492,Calendar!O:O,Calendar!N:N,,-1),""))</f>
        <v/>
      </c>
    </row>
    <row r="6493" spans="34:34" x14ac:dyDescent="0.35">
      <c r="AH6493" s="16" t="str">
        <f>IF(AND(B6493="Premier League",E6493="Live"),_xlfn.XLOOKUP(_xlfn.TEXTJOIN(" vs ",,C6493:D6493),Calendar!G:G,Calendar!B:B),IF(AND(B6493="Premier League",E6493="Highlights"),_xlfn.XLOOKUP(H6493,Calendar!O:O,Calendar!N:N,,-1),""))</f>
        <v/>
      </c>
    </row>
    <row r="6494" spans="34:34" x14ac:dyDescent="0.35">
      <c r="AH6494" s="16" t="str">
        <f>IF(AND(B6494="Premier League",E6494="Live"),_xlfn.XLOOKUP(_xlfn.TEXTJOIN(" vs ",,C6494:D6494),Calendar!G:G,Calendar!B:B),IF(AND(B6494="Premier League",E6494="Highlights"),_xlfn.XLOOKUP(H6494,Calendar!O:O,Calendar!N:N,,-1),""))</f>
        <v/>
      </c>
    </row>
    <row r="6495" spans="34:34" x14ac:dyDescent="0.35">
      <c r="AH6495" s="16" t="str">
        <f>IF(AND(B6495="Premier League",E6495="Live"),_xlfn.XLOOKUP(_xlfn.TEXTJOIN(" vs ",,C6495:D6495),Calendar!G:G,Calendar!B:B),IF(AND(B6495="Premier League",E6495="Highlights"),_xlfn.XLOOKUP(H6495,Calendar!O:O,Calendar!N:N,,-1),""))</f>
        <v/>
      </c>
    </row>
    <row r="6496" spans="34:34" x14ac:dyDescent="0.35">
      <c r="AH6496" s="16" t="str">
        <f>IF(AND(B6496="Premier League",E6496="Live"),_xlfn.XLOOKUP(_xlfn.TEXTJOIN(" vs ",,C6496:D6496),Calendar!G:G,Calendar!B:B),IF(AND(B6496="Premier League",E6496="Highlights"),_xlfn.XLOOKUP(H6496,Calendar!O:O,Calendar!N:N,,-1),""))</f>
        <v/>
      </c>
    </row>
    <row r="6497" spans="34:34" x14ac:dyDescent="0.35">
      <c r="AH6497" s="16" t="str">
        <f>IF(AND(B6497="Premier League",E6497="Live"),_xlfn.XLOOKUP(_xlfn.TEXTJOIN(" vs ",,C6497:D6497),Calendar!G:G,Calendar!B:B),IF(AND(B6497="Premier League",E6497="Highlights"),_xlfn.XLOOKUP(H6497,Calendar!O:O,Calendar!N:N,,-1),""))</f>
        <v/>
      </c>
    </row>
    <row r="6498" spans="34:34" x14ac:dyDescent="0.35">
      <c r="AH6498" s="16" t="str">
        <f>IF(AND(B6498="Premier League",E6498="Live"),_xlfn.XLOOKUP(_xlfn.TEXTJOIN(" vs ",,C6498:D6498),Calendar!G:G,Calendar!B:B),IF(AND(B6498="Premier League",E6498="Highlights"),_xlfn.XLOOKUP(H6498,Calendar!O:O,Calendar!N:N,,-1),""))</f>
        <v/>
      </c>
    </row>
    <row r="6499" spans="34:34" x14ac:dyDescent="0.35">
      <c r="AH6499" s="16" t="str">
        <f>IF(AND(B6499="Premier League",E6499="Live"),_xlfn.XLOOKUP(_xlfn.TEXTJOIN(" vs ",,C6499:D6499),Calendar!G:G,Calendar!B:B),IF(AND(B6499="Premier League",E6499="Highlights"),_xlfn.XLOOKUP(H6499,Calendar!O:O,Calendar!N:N,,-1),""))</f>
        <v/>
      </c>
    </row>
    <row r="6500" spans="34:34" x14ac:dyDescent="0.35">
      <c r="AH6500" s="16" t="str">
        <f>IF(AND(B6500="Premier League",E6500="Live"),_xlfn.XLOOKUP(_xlfn.TEXTJOIN(" vs ",,C6500:D6500),Calendar!G:G,Calendar!B:B),IF(AND(B6500="Premier League",E6500="Highlights"),_xlfn.XLOOKUP(H6500,Calendar!O:O,Calendar!N:N,,-1),""))</f>
        <v/>
      </c>
    </row>
    <row r="6501" spans="34:34" x14ac:dyDescent="0.35">
      <c r="AH6501" s="16" t="str">
        <f>IF(AND(B6501="Premier League",E6501="Live"),_xlfn.XLOOKUP(_xlfn.TEXTJOIN(" vs ",,C6501:D6501),Calendar!G:G,Calendar!B:B),IF(AND(B6501="Premier League",E6501="Highlights"),_xlfn.XLOOKUP(H6501,Calendar!O:O,Calendar!N:N,,-1),""))</f>
        <v/>
      </c>
    </row>
    <row r="6502" spans="34:34" x14ac:dyDescent="0.35">
      <c r="AH6502" s="16" t="str">
        <f>IF(AND(B6502="Premier League",E6502="Live"),_xlfn.XLOOKUP(_xlfn.TEXTJOIN(" vs ",,C6502:D6502),Calendar!G:G,Calendar!B:B),IF(AND(B6502="Premier League",E6502="Highlights"),_xlfn.XLOOKUP(H6502,Calendar!O:O,Calendar!N:N,,-1),""))</f>
        <v/>
      </c>
    </row>
    <row r="6503" spans="34:34" x14ac:dyDescent="0.35">
      <c r="AH6503" s="16" t="str">
        <f>IF(AND(B6503="Premier League",E6503="Live"),_xlfn.XLOOKUP(_xlfn.TEXTJOIN(" vs ",,C6503:D6503),Calendar!G:G,Calendar!B:B),IF(AND(B6503="Premier League",E6503="Highlights"),_xlfn.XLOOKUP(H6503,Calendar!O:O,Calendar!N:N,,-1),""))</f>
        <v/>
      </c>
    </row>
    <row r="6504" spans="34:34" x14ac:dyDescent="0.35">
      <c r="AH6504" s="16" t="str">
        <f>IF(AND(B6504="Premier League",E6504="Live"),_xlfn.XLOOKUP(_xlfn.TEXTJOIN(" vs ",,C6504:D6504),Calendar!G:G,Calendar!B:B),IF(AND(B6504="Premier League",E6504="Highlights"),_xlfn.XLOOKUP(H6504,Calendar!O:O,Calendar!N:N,,-1),""))</f>
        <v/>
      </c>
    </row>
    <row r="6505" spans="34:34" x14ac:dyDescent="0.35">
      <c r="AH6505" s="16" t="str">
        <f>IF(AND(B6505="Premier League",E6505="Live"),_xlfn.XLOOKUP(_xlfn.TEXTJOIN(" vs ",,C6505:D6505),Calendar!G:G,Calendar!B:B),IF(AND(B6505="Premier League",E6505="Highlights"),_xlfn.XLOOKUP(H6505,Calendar!O:O,Calendar!N:N,,-1),""))</f>
        <v/>
      </c>
    </row>
    <row r="6506" spans="34:34" x14ac:dyDescent="0.35">
      <c r="AH6506" s="16" t="str">
        <f>IF(AND(B6506="Premier League",E6506="Live"),_xlfn.XLOOKUP(_xlfn.TEXTJOIN(" vs ",,C6506:D6506),Calendar!G:G,Calendar!B:B),IF(AND(B6506="Premier League",E6506="Highlights"),_xlfn.XLOOKUP(H6506,Calendar!O:O,Calendar!N:N,,-1),""))</f>
        <v/>
      </c>
    </row>
    <row r="6507" spans="34:34" x14ac:dyDescent="0.35">
      <c r="AH6507" s="16" t="str">
        <f>IF(AND(B6507="Premier League",E6507="Live"),_xlfn.XLOOKUP(_xlfn.TEXTJOIN(" vs ",,C6507:D6507),Calendar!G:G,Calendar!B:B),IF(AND(B6507="Premier League",E6507="Highlights"),_xlfn.XLOOKUP(H6507,Calendar!O:O,Calendar!N:N,,-1),""))</f>
        <v/>
      </c>
    </row>
    <row r="6508" spans="34:34" x14ac:dyDescent="0.35">
      <c r="AH6508" s="16" t="str">
        <f>IF(AND(B6508="Premier League",E6508="Live"),_xlfn.XLOOKUP(_xlfn.TEXTJOIN(" vs ",,C6508:D6508),Calendar!G:G,Calendar!B:B),IF(AND(B6508="Premier League",E6508="Highlights"),_xlfn.XLOOKUP(H6508,Calendar!O:O,Calendar!N:N,,-1),""))</f>
        <v/>
      </c>
    </row>
    <row r="6509" spans="34:34" x14ac:dyDescent="0.35">
      <c r="AH6509" s="16" t="str">
        <f>IF(AND(B6509="Premier League",E6509="Live"),_xlfn.XLOOKUP(_xlfn.TEXTJOIN(" vs ",,C6509:D6509),Calendar!G:G,Calendar!B:B),IF(AND(B6509="Premier League",E6509="Highlights"),_xlfn.XLOOKUP(H6509,Calendar!O:O,Calendar!N:N,,-1),""))</f>
        <v/>
      </c>
    </row>
    <row r="6510" spans="34:34" x14ac:dyDescent="0.35">
      <c r="AH6510" s="16" t="str">
        <f>IF(AND(B6510="Premier League",E6510="Live"),_xlfn.XLOOKUP(_xlfn.TEXTJOIN(" vs ",,C6510:D6510),Calendar!G:G,Calendar!B:B),IF(AND(B6510="Premier League",E6510="Highlights"),_xlfn.XLOOKUP(H6510,Calendar!O:O,Calendar!N:N,,-1),""))</f>
        <v/>
      </c>
    </row>
    <row r="6511" spans="34:34" x14ac:dyDescent="0.35">
      <c r="AH6511" s="16" t="str">
        <f>IF(AND(B6511="Premier League",E6511="Live"),_xlfn.XLOOKUP(_xlfn.TEXTJOIN(" vs ",,C6511:D6511),Calendar!G:G,Calendar!B:B),IF(AND(B6511="Premier League",E6511="Highlights"),_xlfn.XLOOKUP(H6511,Calendar!O:O,Calendar!N:N,,-1),""))</f>
        <v/>
      </c>
    </row>
    <row r="6512" spans="34:34" x14ac:dyDescent="0.35">
      <c r="AH6512" s="16" t="str">
        <f>IF(AND(B6512="Premier League",E6512="Live"),_xlfn.XLOOKUP(_xlfn.TEXTJOIN(" vs ",,C6512:D6512),Calendar!G:G,Calendar!B:B),IF(AND(B6512="Premier League",E6512="Highlights"),_xlfn.XLOOKUP(H6512,Calendar!O:O,Calendar!N:N,,-1),""))</f>
        <v/>
      </c>
    </row>
    <row r="6513" spans="34:34" x14ac:dyDescent="0.35">
      <c r="AH6513" s="16" t="str">
        <f>IF(AND(B6513="Premier League",E6513="Live"),_xlfn.XLOOKUP(_xlfn.TEXTJOIN(" vs ",,C6513:D6513),Calendar!G:G,Calendar!B:B),IF(AND(B6513="Premier League",E6513="Highlights"),_xlfn.XLOOKUP(H6513,Calendar!O:O,Calendar!N:N,,-1),""))</f>
        <v/>
      </c>
    </row>
    <row r="6514" spans="34:34" x14ac:dyDescent="0.35">
      <c r="AH6514" s="16" t="str">
        <f>IF(AND(B6514="Premier League",E6514="Live"),_xlfn.XLOOKUP(_xlfn.TEXTJOIN(" vs ",,C6514:D6514),Calendar!G:G,Calendar!B:B),IF(AND(B6514="Premier League",E6514="Highlights"),_xlfn.XLOOKUP(H6514,Calendar!O:O,Calendar!N:N,,-1),""))</f>
        <v/>
      </c>
    </row>
    <row r="6515" spans="34:34" x14ac:dyDescent="0.35">
      <c r="AH6515" s="16" t="str">
        <f>IF(AND(B6515="Premier League",E6515="Live"),_xlfn.XLOOKUP(_xlfn.TEXTJOIN(" vs ",,C6515:D6515),Calendar!G:G,Calendar!B:B),IF(AND(B6515="Premier League",E6515="Highlights"),_xlfn.XLOOKUP(H6515,Calendar!O:O,Calendar!N:N,,-1),""))</f>
        <v/>
      </c>
    </row>
    <row r="6516" spans="34:34" x14ac:dyDescent="0.35">
      <c r="AH6516" s="16" t="str">
        <f>IF(AND(B6516="Premier League",E6516="Live"),_xlfn.XLOOKUP(_xlfn.TEXTJOIN(" vs ",,C6516:D6516),Calendar!G:G,Calendar!B:B),IF(AND(B6516="Premier League",E6516="Highlights"),_xlfn.XLOOKUP(H6516,Calendar!O:O,Calendar!N:N,,-1),""))</f>
        <v/>
      </c>
    </row>
    <row r="6517" spans="34:34" x14ac:dyDescent="0.35">
      <c r="AH6517" s="16" t="str">
        <f>IF(AND(B6517="Premier League",E6517="Live"),_xlfn.XLOOKUP(_xlfn.TEXTJOIN(" vs ",,C6517:D6517),Calendar!G:G,Calendar!B:B),IF(AND(B6517="Premier League",E6517="Highlights"),_xlfn.XLOOKUP(H6517,Calendar!O:O,Calendar!N:N,,-1),""))</f>
        <v/>
      </c>
    </row>
    <row r="6518" spans="34:34" x14ac:dyDescent="0.35">
      <c r="AH6518" s="16" t="str">
        <f>IF(AND(B6518="Premier League",E6518="Live"),_xlfn.XLOOKUP(_xlfn.TEXTJOIN(" vs ",,C6518:D6518),Calendar!G:G,Calendar!B:B),IF(AND(B6518="Premier League",E6518="Highlights"),_xlfn.XLOOKUP(H6518,Calendar!O:O,Calendar!N:N,,-1),""))</f>
        <v/>
      </c>
    </row>
    <row r="6519" spans="34:34" x14ac:dyDescent="0.35">
      <c r="AH6519" s="16" t="str">
        <f>IF(AND(B6519="Premier League",E6519="Live"),_xlfn.XLOOKUP(_xlfn.TEXTJOIN(" vs ",,C6519:D6519),Calendar!G:G,Calendar!B:B),IF(AND(B6519="Premier League",E6519="Highlights"),_xlfn.XLOOKUP(H6519,Calendar!O:O,Calendar!N:N,,-1),""))</f>
        <v/>
      </c>
    </row>
    <row r="6520" spans="34:34" x14ac:dyDescent="0.35">
      <c r="AH6520" s="16" t="str">
        <f>IF(AND(B6520="Premier League",E6520="Live"),_xlfn.XLOOKUP(_xlfn.TEXTJOIN(" vs ",,C6520:D6520),Calendar!G:G,Calendar!B:B),IF(AND(B6520="Premier League",E6520="Highlights"),_xlfn.XLOOKUP(H6520,Calendar!O:O,Calendar!N:N,,-1),""))</f>
        <v/>
      </c>
    </row>
    <row r="6521" spans="34:34" x14ac:dyDescent="0.35">
      <c r="AH6521" s="16" t="str">
        <f>IF(AND(B6521="Premier League",E6521="Live"),_xlfn.XLOOKUP(_xlfn.TEXTJOIN(" vs ",,C6521:D6521),Calendar!G:G,Calendar!B:B),IF(AND(B6521="Premier League",E6521="Highlights"),_xlfn.XLOOKUP(H6521,Calendar!O:O,Calendar!N:N,,-1),""))</f>
        <v/>
      </c>
    </row>
    <row r="6522" spans="34:34" x14ac:dyDescent="0.35">
      <c r="AH6522" s="16" t="str">
        <f>IF(AND(B6522="Premier League",E6522="Live"),_xlfn.XLOOKUP(_xlfn.TEXTJOIN(" vs ",,C6522:D6522),Calendar!G:G,Calendar!B:B),IF(AND(B6522="Premier League",E6522="Highlights"),_xlfn.XLOOKUP(H6522,Calendar!O:O,Calendar!N:N,,-1),""))</f>
        <v/>
      </c>
    </row>
    <row r="6523" spans="34:34" x14ac:dyDescent="0.35">
      <c r="AH6523" s="16" t="str">
        <f>IF(AND(B6523="Premier League",E6523="Live"),_xlfn.XLOOKUP(_xlfn.TEXTJOIN(" vs ",,C6523:D6523),Calendar!G:G,Calendar!B:B),IF(AND(B6523="Premier League",E6523="Highlights"),_xlfn.XLOOKUP(H6523,Calendar!O:O,Calendar!N:N,,-1),""))</f>
        <v/>
      </c>
    </row>
    <row r="6524" spans="34:34" x14ac:dyDescent="0.35">
      <c r="AH6524" s="16" t="str">
        <f>IF(AND(B6524="Premier League",E6524="Live"),_xlfn.XLOOKUP(_xlfn.TEXTJOIN(" vs ",,C6524:D6524),Calendar!G:G,Calendar!B:B),IF(AND(B6524="Premier League",E6524="Highlights"),_xlfn.XLOOKUP(H6524,Calendar!O:O,Calendar!N:N,,-1),""))</f>
        <v/>
      </c>
    </row>
    <row r="6525" spans="34:34" x14ac:dyDescent="0.35">
      <c r="AH6525" s="16" t="str">
        <f>IF(AND(B6525="Premier League",E6525="Live"),_xlfn.XLOOKUP(_xlfn.TEXTJOIN(" vs ",,C6525:D6525),Calendar!G:G,Calendar!B:B),IF(AND(B6525="Premier League",E6525="Highlights"),_xlfn.XLOOKUP(H6525,Calendar!O:O,Calendar!N:N,,-1),""))</f>
        <v/>
      </c>
    </row>
    <row r="6526" spans="34:34" x14ac:dyDescent="0.35">
      <c r="AH6526" s="16" t="str">
        <f>IF(AND(B6526="Premier League",E6526="Live"),_xlfn.XLOOKUP(_xlfn.TEXTJOIN(" vs ",,C6526:D6526),Calendar!G:G,Calendar!B:B),IF(AND(B6526="Premier League",E6526="Highlights"),_xlfn.XLOOKUP(H6526,Calendar!O:O,Calendar!N:N,,-1),""))</f>
        <v/>
      </c>
    </row>
    <row r="6527" spans="34:34" x14ac:dyDescent="0.35">
      <c r="AH6527" s="16" t="str">
        <f>IF(AND(B6527="Premier League",E6527="Live"),_xlfn.XLOOKUP(_xlfn.TEXTJOIN(" vs ",,C6527:D6527),Calendar!G:G,Calendar!B:B),IF(AND(B6527="Premier League",E6527="Highlights"),_xlfn.XLOOKUP(H6527,Calendar!O:O,Calendar!N:N,,-1),""))</f>
        <v/>
      </c>
    </row>
    <row r="6528" spans="34:34" x14ac:dyDescent="0.35">
      <c r="AH6528" s="16" t="str">
        <f>IF(AND(B6528="Premier League",E6528="Live"),_xlfn.XLOOKUP(_xlfn.TEXTJOIN(" vs ",,C6528:D6528),Calendar!G:G,Calendar!B:B),IF(AND(B6528="Premier League",E6528="Highlights"),_xlfn.XLOOKUP(H6528,Calendar!O:O,Calendar!N:N,,-1),""))</f>
        <v/>
      </c>
    </row>
    <row r="6529" spans="34:34" x14ac:dyDescent="0.35">
      <c r="AH6529" s="16" t="str">
        <f>IF(AND(B6529="Premier League",E6529="Live"),_xlfn.XLOOKUP(_xlfn.TEXTJOIN(" vs ",,C6529:D6529),Calendar!G:G,Calendar!B:B),IF(AND(B6529="Premier League",E6529="Highlights"),_xlfn.XLOOKUP(H6529,Calendar!O:O,Calendar!N:N,,-1),""))</f>
        <v/>
      </c>
    </row>
    <row r="6530" spans="34:34" x14ac:dyDescent="0.35">
      <c r="AH6530" s="16" t="str">
        <f>IF(AND(B6530="Premier League",E6530="Live"),_xlfn.XLOOKUP(_xlfn.TEXTJOIN(" vs ",,C6530:D6530),Calendar!G:G,Calendar!B:B),IF(AND(B6530="Premier League",E6530="Highlights"),_xlfn.XLOOKUP(H6530,Calendar!O:O,Calendar!N:N,,-1),""))</f>
        <v/>
      </c>
    </row>
    <row r="6531" spans="34:34" x14ac:dyDescent="0.35">
      <c r="AH6531" s="16" t="str">
        <f>IF(AND(B6531="Premier League",E6531="Live"),_xlfn.XLOOKUP(_xlfn.TEXTJOIN(" vs ",,C6531:D6531),Calendar!G:G,Calendar!B:B),IF(AND(B6531="Premier League",E6531="Highlights"),_xlfn.XLOOKUP(H6531,Calendar!O:O,Calendar!N:N,,-1),""))</f>
        <v/>
      </c>
    </row>
    <row r="6532" spans="34:34" x14ac:dyDescent="0.35">
      <c r="AH6532" s="16" t="str">
        <f>IF(AND(B6532="Premier League",E6532="Live"),_xlfn.XLOOKUP(_xlfn.TEXTJOIN(" vs ",,C6532:D6532),Calendar!G:G,Calendar!B:B),IF(AND(B6532="Premier League",E6532="Highlights"),_xlfn.XLOOKUP(H6532,Calendar!O:O,Calendar!N:N,,-1),""))</f>
        <v/>
      </c>
    </row>
    <row r="6533" spans="34:34" x14ac:dyDescent="0.35">
      <c r="AH6533" s="16" t="str">
        <f>IF(AND(B6533="Premier League",E6533="Live"),_xlfn.XLOOKUP(_xlfn.TEXTJOIN(" vs ",,C6533:D6533),Calendar!G:G,Calendar!B:B),IF(AND(B6533="Premier League",E6533="Highlights"),_xlfn.XLOOKUP(H6533,Calendar!O:O,Calendar!N:N,,-1),""))</f>
        <v/>
      </c>
    </row>
    <row r="6534" spans="34:34" x14ac:dyDescent="0.35">
      <c r="AH6534" s="16" t="str">
        <f>IF(AND(B6534="Premier League",E6534="Live"),_xlfn.XLOOKUP(_xlfn.TEXTJOIN(" vs ",,C6534:D6534),Calendar!G:G,Calendar!B:B),IF(AND(B6534="Premier League",E6534="Highlights"),_xlfn.XLOOKUP(H6534,Calendar!O:O,Calendar!N:N,,-1),""))</f>
        <v/>
      </c>
    </row>
    <row r="6535" spans="34:34" x14ac:dyDescent="0.35">
      <c r="AH6535" s="16" t="str">
        <f>IF(AND(B6535="Premier League",E6535="Live"),_xlfn.XLOOKUP(_xlfn.TEXTJOIN(" vs ",,C6535:D6535),Calendar!G:G,Calendar!B:B),IF(AND(B6535="Premier League",E6535="Highlights"),_xlfn.XLOOKUP(H6535,Calendar!O:O,Calendar!N:N,,-1),""))</f>
        <v/>
      </c>
    </row>
    <row r="6536" spans="34:34" x14ac:dyDescent="0.35">
      <c r="AH6536" s="16" t="str">
        <f>IF(AND(B6536="Premier League",E6536="Live"),_xlfn.XLOOKUP(_xlfn.TEXTJOIN(" vs ",,C6536:D6536),Calendar!G:G,Calendar!B:B),IF(AND(B6536="Premier League",E6536="Highlights"),_xlfn.XLOOKUP(H6536,Calendar!O:O,Calendar!N:N,,-1),""))</f>
        <v/>
      </c>
    </row>
    <row r="6537" spans="34:34" x14ac:dyDescent="0.35">
      <c r="AH6537" s="16" t="str">
        <f>IF(AND(B6537="Premier League",E6537="Live"),_xlfn.XLOOKUP(_xlfn.TEXTJOIN(" vs ",,C6537:D6537),Calendar!G:G,Calendar!B:B),IF(AND(B6537="Premier League",E6537="Highlights"),_xlfn.XLOOKUP(H6537,Calendar!O:O,Calendar!N:N,,-1),""))</f>
        <v/>
      </c>
    </row>
    <row r="6538" spans="34:34" x14ac:dyDescent="0.35">
      <c r="AH6538" s="16" t="str">
        <f>IF(AND(B6538="Premier League",E6538="Live"),_xlfn.XLOOKUP(_xlfn.TEXTJOIN(" vs ",,C6538:D6538),Calendar!G:G,Calendar!B:B),IF(AND(B6538="Premier League",E6538="Highlights"),_xlfn.XLOOKUP(H6538,Calendar!O:O,Calendar!N:N,,-1),""))</f>
        <v/>
      </c>
    </row>
    <row r="6539" spans="34:34" x14ac:dyDescent="0.35">
      <c r="AH6539" s="16" t="str">
        <f>IF(AND(B6539="Premier League",E6539="Live"),_xlfn.XLOOKUP(_xlfn.TEXTJOIN(" vs ",,C6539:D6539),Calendar!G:G,Calendar!B:B),IF(AND(B6539="Premier League",E6539="Highlights"),_xlfn.XLOOKUP(H6539,Calendar!O:O,Calendar!N:N,,-1),""))</f>
        <v/>
      </c>
    </row>
    <row r="6540" spans="34:34" x14ac:dyDescent="0.35">
      <c r="AH6540" s="16" t="str">
        <f>IF(AND(B6540="Premier League",E6540="Live"),_xlfn.XLOOKUP(_xlfn.TEXTJOIN(" vs ",,C6540:D6540),Calendar!G:G,Calendar!B:B),IF(AND(B6540="Premier League",E6540="Highlights"),_xlfn.XLOOKUP(H6540,Calendar!O:O,Calendar!N:N,,-1),""))</f>
        <v/>
      </c>
    </row>
    <row r="6541" spans="34:34" x14ac:dyDescent="0.35">
      <c r="AH6541" s="16" t="str">
        <f>IF(AND(B6541="Premier League",E6541="Live"),_xlfn.XLOOKUP(_xlfn.TEXTJOIN(" vs ",,C6541:D6541),Calendar!G:G,Calendar!B:B),IF(AND(B6541="Premier League",E6541="Highlights"),_xlfn.XLOOKUP(H6541,Calendar!O:O,Calendar!N:N,,-1),""))</f>
        <v/>
      </c>
    </row>
    <row r="6542" spans="34:34" x14ac:dyDescent="0.35">
      <c r="AH6542" s="16" t="str">
        <f>IF(AND(B6542="Premier League",E6542="Live"),_xlfn.XLOOKUP(_xlfn.TEXTJOIN(" vs ",,C6542:D6542),Calendar!G:G,Calendar!B:B),IF(AND(B6542="Premier League",E6542="Highlights"),_xlfn.XLOOKUP(H6542,Calendar!O:O,Calendar!N:N,,-1),""))</f>
        <v/>
      </c>
    </row>
    <row r="6543" spans="34:34" x14ac:dyDescent="0.35">
      <c r="AH6543" s="16" t="str">
        <f>IF(AND(B6543="Premier League",E6543="Live"),_xlfn.XLOOKUP(_xlfn.TEXTJOIN(" vs ",,C6543:D6543),Calendar!G:G,Calendar!B:B),IF(AND(B6543="Premier League",E6543="Highlights"),_xlfn.XLOOKUP(H6543,Calendar!O:O,Calendar!N:N,,-1),""))</f>
        <v/>
      </c>
    </row>
    <row r="6544" spans="34:34" x14ac:dyDescent="0.35">
      <c r="AH6544" s="16" t="str">
        <f>IF(AND(B6544="Premier League",E6544="Live"),_xlfn.XLOOKUP(_xlfn.TEXTJOIN(" vs ",,C6544:D6544),Calendar!G:G,Calendar!B:B),IF(AND(B6544="Premier League",E6544="Highlights"),_xlfn.XLOOKUP(H6544,Calendar!O:O,Calendar!N:N,,-1),""))</f>
        <v/>
      </c>
    </row>
    <row r="6545" spans="34:34" x14ac:dyDescent="0.35">
      <c r="AH6545" s="16" t="str">
        <f>IF(AND(B6545="Premier League",E6545="Live"),_xlfn.XLOOKUP(_xlfn.TEXTJOIN(" vs ",,C6545:D6545),Calendar!G:G,Calendar!B:B),IF(AND(B6545="Premier League",E6545="Highlights"),_xlfn.XLOOKUP(H6545,Calendar!O:O,Calendar!N:N,,-1),""))</f>
        <v/>
      </c>
    </row>
    <row r="6546" spans="34:34" x14ac:dyDescent="0.35">
      <c r="AH6546" s="16" t="str">
        <f>IF(AND(B6546="Premier League",E6546="Live"),_xlfn.XLOOKUP(_xlfn.TEXTJOIN(" vs ",,C6546:D6546),Calendar!G:G,Calendar!B:B),IF(AND(B6546="Premier League",E6546="Highlights"),_xlfn.XLOOKUP(H6546,Calendar!O:O,Calendar!N:N,,-1),""))</f>
        <v/>
      </c>
    </row>
    <row r="6547" spans="34:34" x14ac:dyDescent="0.35">
      <c r="AH6547" s="16" t="str">
        <f>IF(AND(B6547="Premier League",E6547="Live"),_xlfn.XLOOKUP(_xlfn.TEXTJOIN(" vs ",,C6547:D6547),Calendar!G:G,Calendar!B:B),IF(AND(B6547="Premier League",E6547="Highlights"),_xlfn.XLOOKUP(H6547,Calendar!O:O,Calendar!N:N,,-1),""))</f>
        <v/>
      </c>
    </row>
    <row r="6548" spans="34:34" x14ac:dyDescent="0.35">
      <c r="AH6548" s="16" t="str">
        <f>IF(AND(B6548="Premier League",E6548="Live"),_xlfn.XLOOKUP(_xlfn.TEXTJOIN(" vs ",,C6548:D6548),Calendar!G:G,Calendar!B:B),IF(AND(B6548="Premier League",E6548="Highlights"),_xlfn.XLOOKUP(H6548,Calendar!O:O,Calendar!N:N,,-1),""))</f>
        <v/>
      </c>
    </row>
    <row r="6549" spans="34:34" x14ac:dyDescent="0.35">
      <c r="AH6549" s="16" t="str">
        <f>IF(AND(B6549="Premier League",E6549="Live"),_xlfn.XLOOKUP(_xlfn.TEXTJOIN(" vs ",,C6549:D6549),Calendar!G:G,Calendar!B:B),IF(AND(B6549="Premier League",E6549="Highlights"),_xlfn.XLOOKUP(H6549,Calendar!O:O,Calendar!N:N,,-1),""))</f>
        <v/>
      </c>
    </row>
    <row r="6550" spans="34:34" x14ac:dyDescent="0.35">
      <c r="AH6550" s="16" t="str">
        <f>IF(AND(B6550="Premier League",E6550="Live"),_xlfn.XLOOKUP(_xlfn.TEXTJOIN(" vs ",,C6550:D6550),Calendar!G:G,Calendar!B:B),IF(AND(B6550="Premier League",E6550="Highlights"),_xlfn.XLOOKUP(H6550,Calendar!O:O,Calendar!N:N,,-1),""))</f>
        <v/>
      </c>
    </row>
    <row r="6551" spans="34:34" x14ac:dyDescent="0.35">
      <c r="AH6551" s="16" t="str">
        <f>IF(AND(B6551="Premier League",E6551="Live"),_xlfn.XLOOKUP(_xlfn.TEXTJOIN(" vs ",,C6551:D6551),Calendar!G:G,Calendar!B:B),IF(AND(B6551="Premier League",E6551="Highlights"),_xlfn.XLOOKUP(H6551,Calendar!O:O,Calendar!N:N,,-1),""))</f>
        <v/>
      </c>
    </row>
    <row r="6552" spans="34:34" x14ac:dyDescent="0.35">
      <c r="AH6552" s="16" t="str">
        <f>IF(AND(B6552="Premier League",E6552="Live"),_xlfn.XLOOKUP(_xlfn.TEXTJOIN(" vs ",,C6552:D6552),Calendar!G:G,Calendar!B:B),IF(AND(B6552="Premier League",E6552="Highlights"),_xlfn.XLOOKUP(H6552,Calendar!O:O,Calendar!N:N,,-1),""))</f>
        <v/>
      </c>
    </row>
    <row r="6553" spans="34:34" x14ac:dyDescent="0.35">
      <c r="AH6553" s="16" t="str">
        <f>IF(AND(B6553="Premier League",E6553="Live"),_xlfn.XLOOKUP(_xlfn.TEXTJOIN(" vs ",,C6553:D6553),Calendar!G:G,Calendar!B:B),IF(AND(B6553="Premier League",E6553="Highlights"),_xlfn.XLOOKUP(H6553,Calendar!O:O,Calendar!N:N,,-1),""))</f>
        <v/>
      </c>
    </row>
    <row r="6554" spans="34:34" x14ac:dyDescent="0.35">
      <c r="AH6554" s="16" t="str">
        <f>IF(AND(B6554="Premier League",E6554="Live"),_xlfn.XLOOKUP(_xlfn.TEXTJOIN(" vs ",,C6554:D6554),Calendar!G:G,Calendar!B:B),IF(AND(B6554="Premier League",E6554="Highlights"),_xlfn.XLOOKUP(H6554,Calendar!O:O,Calendar!N:N,,-1),""))</f>
        <v/>
      </c>
    </row>
    <row r="6555" spans="34:34" x14ac:dyDescent="0.35">
      <c r="AH6555" s="16" t="str">
        <f>IF(AND(B6555="Premier League",E6555="Live"),_xlfn.XLOOKUP(_xlfn.TEXTJOIN(" vs ",,C6555:D6555),Calendar!G:G,Calendar!B:B),IF(AND(B6555="Premier League",E6555="Highlights"),_xlfn.XLOOKUP(H6555,Calendar!O:O,Calendar!N:N,,-1),""))</f>
        <v/>
      </c>
    </row>
    <row r="6556" spans="34:34" x14ac:dyDescent="0.35">
      <c r="AH6556" s="16" t="str">
        <f>IF(AND(B6556="Premier League",E6556="Live"),_xlfn.XLOOKUP(_xlfn.TEXTJOIN(" vs ",,C6556:D6556),Calendar!G:G,Calendar!B:B),IF(AND(B6556="Premier League",E6556="Highlights"),_xlfn.XLOOKUP(H6556,Calendar!O:O,Calendar!N:N,,-1),""))</f>
        <v/>
      </c>
    </row>
    <row r="6557" spans="34:34" x14ac:dyDescent="0.35">
      <c r="AH6557" s="16" t="str">
        <f>IF(AND(B6557="Premier League",E6557="Live"),_xlfn.XLOOKUP(_xlfn.TEXTJOIN(" vs ",,C6557:D6557),Calendar!G:G,Calendar!B:B),IF(AND(B6557="Premier League",E6557="Highlights"),_xlfn.XLOOKUP(H6557,Calendar!O:O,Calendar!N:N,,-1),""))</f>
        <v/>
      </c>
    </row>
    <row r="6558" spans="34:34" x14ac:dyDescent="0.35">
      <c r="AH6558" s="16" t="str">
        <f>IF(AND(B6558="Premier League",E6558="Live"),_xlfn.XLOOKUP(_xlfn.TEXTJOIN(" vs ",,C6558:D6558),Calendar!G:G,Calendar!B:B),IF(AND(B6558="Premier League",E6558="Highlights"),_xlfn.XLOOKUP(H6558,Calendar!O:O,Calendar!N:N,,-1),""))</f>
        <v/>
      </c>
    </row>
    <row r="6559" spans="34:34" x14ac:dyDescent="0.35">
      <c r="AH6559" s="16" t="str">
        <f>IF(AND(B6559="Premier League",E6559="Live"),_xlfn.XLOOKUP(_xlfn.TEXTJOIN(" vs ",,C6559:D6559),Calendar!G:G,Calendar!B:B),IF(AND(B6559="Premier League",E6559="Highlights"),_xlfn.XLOOKUP(H6559,Calendar!O:O,Calendar!N:N,,-1),""))</f>
        <v/>
      </c>
    </row>
    <row r="6560" spans="34:34" x14ac:dyDescent="0.35">
      <c r="AH6560" s="16" t="str">
        <f>IF(AND(B6560="Premier League",E6560="Live"),_xlfn.XLOOKUP(_xlfn.TEXTJOIN(" vs ",,C6560:D6560),Calendar!G:G,Calendar!B:B),IF(AND(B6560="Premier League",E6560="Highlights"),_xlfn.XLOOKUP(H6560,Calendar!O:O,Calendar!N:N,,-1),""))</f>
        <v/>
      </c>
    </row>
    <row r="6561" spans="34:34" x14ac:dyDescent="0.35">
      <c r="AH6561" s="16" t="str">
        <f>IF(AND(B6561="Premier League",E6561="Live"),_xlfn.XLOOKUP(_xlfn.TEXTJOIN(" vs ",,C6561:D6561),Calendar!G:G,Calendar!B:B),IF(AND(B6561="Premier League",E6561="Highlights"),_xlfn.XLOOKUP(H6561,Calendar!O:O,Calendar!N:N,,-1),""))</f>
        <v/>
      </c>
    </row>
    <row r="6562" spans="34:34" x14ac:dyDescent="0.35">
      <c r="AH6562" s="16" t="str">
        <f>IF(AND(B6562="Premier League",E6562="Live"),_xlfn.XLOOKUP(_xlfn.TEXTJOIN(" vs ",,C6562:D6562),Calendar!G:G,Calendar!B:B),IF(AND(B6562="Premier League",E6562="Highlights"),_xlfn.XLOOKUP(H6562,Calendar!O:O,Calendar!N:N,,-1),""))</f>
        <v/>
      </c>
    </row>
    <row r="6563" spans="34:34" x14ac:dyDescent="0.35">
      <c r="AH6563" s="16" t="str">
        <f>IF(AND(B6563="Premier League",E6563="Live"),_xlfn.XLOOKUP(_xlfn.TEXTJOIN(" vs ",,C6563:D6563),Calendar!G:G,Calendar!B:B),IF(AND(B6563="Premier League",E6563="Highlights"),_xlfn.XLOOKUP(H6563,Calendar!O:O,Calendar!N:N,,-1),""))</f>
        <v/>
      </c>
    </row>
    <row r="6564" spans="34:34" x14ac:dyDescent="0.35">
      <c r="AH6564" s="16" t="str">
        <f>IF(AND(B6564="Premier League",E6564="Live"),_xlfn.XLOOKUP(_xlfn.TEXTJOIN(" vs ",,C6564:D6564),Calendar!G:G,Calendar!B:B),IF(AND(B6564="Premier League",E6564="Highlights"),_xlfn.XLOOKUP(H6564,Calendar!O:O,Calendar!N:N,,-1),""))</f>
        <v/>
      </c>
    </row>
    <row r="6565" spans="34:34" x14ac:dyDescent="0.35">
      <c r="AH6565" s="16" t="str">
        <f>IF(AND(B6565="Premier League",E6565="Live"),_xlfn.XLOOKUP(_xlfn.TEXTJOIN(" vs ",,C6565:D6565),Calendar!G:G,Calendar!B:B),IF(AND(B6565="Premier League",E6565="Highlights"),_xlfn.XLOOKUP(H6565,Calendar!O:O,Calendar!N:N,,-1),""))</f>
        <v/>
      </c>
    </row>
    <row r="6566" spans="34:34" x14ac:dyDescent="0.35">
      <c r="AH6566" s="16" t="str">
        <f>IF(AND(B6566="Premier League",E6566="Live"),_xlfn.XLOOKUP(_xlfn.TEXTJOIN(" vs ",,C6566:D6566),Calendar!G:G,Calendar!B:B),IF(AND(B6566="Premier League",E6566="Highlights"),_xlfn.XLOOKUP(H6566,Calendar!O:O,Calendar!N:N,,-1),""))</f>
        <v/>
      </c>
    </row>
    <row r="6567" spans="34:34" x14ac:dyDescent="0.35">
      <c r="AH6567" s="16" t="str">
        <f>IF(AND(B6567="Premier League",E6567="Live"),_xlfn.XLOOKUP(_xlfn.TEXTJOIN(" vs ",,C6567:D6567),Calendar!G:G,Calendar!B:B),IF(AND(B6567="Premier League",E6567="Highlights"),_xlfn.XLOOKUP(H6567,Calendar!O:O,Calendar!N:N,,-1),""))</f>
        <v/>
      </c>
    </row>
    <row r="6568" spans="34:34" x14ac:dyDescent="0.35">
      <c r="AH6568" s="16" t="str">
        <f>IF(AND(B6568="Premier League",E6568="Live"),_xlfn.XLOOKUP(_xlfn.TEXTJOIN(" vs ",,C6568:D6568),Calendar!G:G,Calendar!B:B),IF(AND(B6568="Premier League",E6568="Highlights"),_xlfn.XLOOKUP(H6568,Calendar!O:O,Calendar!N:N,,-1),""))</f>
        <v/>
      </c>
    </row>
    <row r="6569" spans="34:34" x14ac:dyDescent="0.35">
      <c r="AH6569" s="16" t="str">
        <f>IF(AND(B6569="Premier League",E6569="Live"),_xlfn.XLOOKUP(_xlfn.TEXTJOIN(" vs ",,C6569:D6569),Calendar!G:G,Calendar!B:B),IF(AND(B6569="Premier League",E6569="Highlights"),_xlfn.XLOOKUP(H6569,Calendar!O:O,Calendar!N:N,,-1),""))</f>
        <v/>
      </c>
    </row>
    <row r="6570" spans="34:34" x14ac:dyDescent="0.35">
      <c r="AH6570" s="16" t="str">
        <f>IF(AND(B6570="Premier League",E6570="Live"),_xlfn.XLOOKUP(_xlfn.TEXTJOIN(" vs ",,C6570:D6570),Calendar!G:G,Calendar!B:B),IF(AND(B6570="Premier League",E6570="Highlights"),_xlfn.XLOOKUP(H6570,Calendar!O:O,Calendar!N:N,,-1),""))</f>
        <v/>
      </c>
    </row>
    <row r="6571" spans="34:34" x14ac:dyDescent="0.35">
      <c r="AH6571" s="16" t="str">
        <f>IF(AND(B6571="Premier League",E6571="Live"),_xlfn.XLOOKUP(_xlfn.TEXTJOIN(" vs ",,C6571:D6571),Calendar!G:G,Calendar!B:B),IF(AND(B6571="Premier League",E6571="Highlights"),_xlfn.XLOOKUP(H6571,Calendar!O:O,Calendar!N:N,,-1),""))</f>
        <v/>
      </c>
    </row>
    <row r="6572" spans="34:34" x14ac:dyDescent="0.35">
      <c r="AH6572" s="16" t="str">
        <f>IF(AND(B6572="Premier League",E6572="Live"),_xlfn.XLOOKUP(_xlfn.TEXTJOIN(" vs ",,C6572:D6572),Calendar!G:G,Calendar!B:B),IF(AND(B6572="Premier League",E6572="Highlights"),_xlfn.XLOOKUP(H6572,Calendar!O:O,Calendar!N:N,,-1),""))</f>
        <v/>
      </c>
    </row>
    <row r="6573" spans="34:34" x14ac:dyDescent="0.35">
      <c r="AH6573" s="16" t="str">
        <f>IF(AND(B6573="Premier League",E6573="Live"),_xlfn.XLOOKUP(_xlfn.TEXTJOIN(" vs ",,C6573:D6573),Calendar!G:G,Calendar!B:B),IF(AND(B6573="Premier League",E6573="Highlights"),_xlfn.XLOOKUP(H6573,Calendar!O:O,Calendar!N:N,,-1),""))</f>
        <v/>
      </c>
    </row>
    <row r="6574" spans="34:34" x14ac:dyDescent="0.35">
      <c r="AH6574" s="16" t="str">
        <f>IF(AND(B6574="Premier League",E6574="Live"),_xlfn.XLOOKUP(_xlfn.TEXTJOIN(" vs ",,C6574:D6574),Calendar!G:G,Calendar!B:B),IF(AND(B6574="Premier League",E6574="Highlights"),_xlfn.XLOOKUP(H6574,Calendar!O:O,Calendar!N:N,,-1),""))</f>
        <v/>
      </c>
    </row>
    <row r="6575" spans="34:34" x14ac:dyDescent="0.35">
      <c r="AH6575" s="16" t="str">
        <f>IF(AND(B6575="Premier League",E6575="Live"),_xlfn.XLOOKUP(_xlfn.TEXTJOIN(" vs ",,C6575:D6575),Calendar!G:G,Calendar!B:B),IF(AND(B6575="Premier League",E6575="Highlights"),_xlfn.XLOOKUP(H6575,Calendar!O:O,Calendar!N:N,,-1),""))</f>
        <v/>
      </c>
    </row>
    <row r="6576" spans="34:34" x14ac:dyDescent="0.35">
      <c r="AH6576" s="16" t="str">
        <f>IF(AND(B6576="Premier League",E6576="Live"),_xlfn.XLOOKUP(_xlfn.TEXTJOIN(" vs ",,C6576:D6576),Calendar!G:G,Calendar!B:B),IF(AND(B6576="Premier League",E6576="Highlights"),_xlfn.XLOOKUP(H6576,Calendar!O:O,Calendar!N:N,,-1),""))</f>
        <v/>
      </c>
    </row>
    <row r="6577" spans="34:34" x14ac:dyDescent="0.35">
      <c r="AH6577" s="16" t="str">
        <f>IF(AND(B6577="Premier League",E6577="Live"),_xlfn.XLOOKUP(_xlfn.TEXTJOIN(" vs ",,C6577:D6577),Calendar!G:G,Calendar!B:B),IF(AND(B6577="Premier League",E6577="Highlights"),_xlfn.XLOOKUP(H6577,Calendar!O:O,Calendar!N:N,,-1),""))</f>
        <v/>
      </c>
    </row>
    <row r="6578" spans="34:34" x14ac:dyDescent="0.35">
      <c r="AH6578" s="16" t="str">
        <f>IF(AND(B6578="Premier League",E6578="Live"),_xlfn.XLOOKUP(_xlfn.TEXTJOIN(" vs ",,C6578:D6578),Calendar!G:G,Calendar!B:B),IF(AND(B6578="Premier League",E6578="Highlights"),_xlfn.XLOOKUP(H6578,Calendar!O:O,Calendar!N:N,,-1),""))</f>
        <v/>
      </c>
    </row>
    <row r="6579" spans="34:34" x14ac:dyDescent="0.35">
      <c r="AH6579" s="16" t="str">
        <f>IF(AND(B6579="Premier League",E6579="Live"),_xlfn.XLOOKUP(_xlfn.TEXTJOIN(" vs ",,C6579:D6579),Calendar!G:G,Calendar!B:B),IF(AND(B6579="Premier League",E6579="Highlights"),_xlfn.XLOOKUP(H6579,Calendar!O:O,Calendar!N:N,,-1),""))</f>
        <v/>
      </c>
    </row>
    <row r="6580" spans="34:34" x14ac:dyDescent="0.35">
      <c r="AH6580" s="16" t="str">
        <f>IF(AND(B6580="Premier League",E6580="Live"),_xlfn.XLOOKUP(_xlfn.TEXTJOIN(" vs ",,C6580:D6580),Calendar!G:G,Calendar!B:B),IF(AND(B6580="Premier League",E6580="Highlights"),_xlfn.XLOOKUP(H6580,Calendar!O:O,Calendar!N:N,,-1),""))</f>
        <v/>
      </c>
    </row>
    <row r="6581" spans="34:34" x14ac:dyDescent="0.35">
      <c r="AH6581" s="16" t="str">
        <f>IF(AND(B6581="Premier League",E6581="Live"),_xlfn.XLOOKUP(_xlfn.TEXTJOIN(" vs ",,C6581:D6581),Calendar!G:G,Calendar!B:B),IF(AND(B6581="Premier League",E6581="Highlights"),_xlfn.XLOOKUP(H6581,Calendar!O:O,Calendar!N:N,,-1),""))</f>
        <v/>
      </c>
    </row>
    <row r="6582" spans="34:34" x14ac:dyDescent="0.35">
      <c r="AH6582" s="16" t="str">
        <f>IF(AND(B6582="Premier League",E6582="Live"),_xlfn.XLOOKUP(_xlfn.TEXTJOIN(" vs ",,C6582:D6582),Calendar!G:G,Calendar!B:B),IF(AND(B6582="Premier League",E6582="Highlights"),_xlfn.XLOOKUP(H6582,Calendar!O:O,Calendar!N:N,,-1),""))</f>
        <v/>
      </c>
    </row>
    <row r="6583" spans="34:34" x14ac:dyDescent="0.35">
      <c r="AH6583" s="16" t="str">
        <f>IF(AND(B6583="Premier League",E6583="Live"),_xlfn.XLOOKUP(_xlfn.TEXTJOIN(" vs ",,C6583:D6583),Calendar!G:G,Calendar!B:B),IF(AND(B6583="Premier League",E6583="Highlights"),_xlfn.XLOOKUP(H6583,Calendar!O:O,Calendar!N:N,,-1),""))</f>
        <v/>
      </c>
    </row>
    <row r="6584" spans="34:34" x14ac:dyDescent="0.35">
      <c r="AH6584" s="16" t="str">
        <f>IF(AND(B6584="Premier League",E6584="Live"),_xlfn.XLOOKUP(_xlfn.TEXTJOIN(" vs ",,C6584:D6584),Calendar!G:G,Calendar!B:B),IF(AND(B6584="Premier League",E6584="Highlights"),_xlfn.XLOOKUP(H6584,Calendar!O:O,Calendar!N:N,,-1),""))</f>
        <v/>
      </c>
    </row>
    <row r="6585" spans="34:34" x14ac:dyDescent="0.35">
      <c r="AH6585" s="16" t="str">
        <f>IF(AND(B6585="Premier League",E6585="Live"),_xlfn.XLOOKUP(_xlfn.TEXTJOIN(" vs ",,C6585:D6585),Calendar!G:G,Calendar!B:B),IF(AND(B6585="Premier League",E6585="Highlights"),_xlfn.XLOOKUP(H6585,Calendar!O:O,Calendar!N:N,,-1),""))</f>
        <v/>
      </c>
    </row>
    <row r="6586" spans="34:34" x14ac:dyDescent="0.35">
      <c r="AH6586" s="16" t="str">
        <f>IF(AND(B6586="Premier League",E6586="Live"),_xlfn.XLOOKUP(_xlfn.TEXTJOIN(" vs ",,C6586:D6586),Calendar!G:G,Calendar!B:B),IF(AND(B6586="Premier League",E6586="Highlights"),_xlfn.XLOOKUP(H6586,Calendar!O:O,Calendar!N:N,,-1),""))</f>
        <v/>
      </c>
    </row>
    <row r="6587" spans="34:34" x14ac:dyDescent="0.35">
      <c r="AH6587" s="16" t="str">
        <f>IF(AND(B6587="Premier League",E6587="Live"),_xlfn.XLOOKUP(_xlfn.TEXTJOIN(" vs ",,C6587:D6587),Calendar!G:G,Calendar!B:B),IF(AND(B6587="Premier League",E6587="Highlights"),_xlfn.XLOOKUP(H6587,Calendar!O:O,Calendar!N:N,,-1),""))</f>
        <v/>
      </c>
    </row>
    <row r="6588" spans="34:34" x14ac:dyDescent="0.35">
      <c r="AH6588" s="16" t="str">
        <f>IF(AND(B6588="Premier League",E6588="Live"),_xlfn.XLOOKUP(_xlfn.TEXTJOIN(" vs ",,C6588:D6588),Calendar!G:G,Calendar!B:B),IF(AND(B6588="Premier League",E6588="Highlights"),_xlfn.XLOOKUP(H6588,Calendar!O:O,Calendar!N:N,,-1),""))</f>
        <v/>
      </c>
    </row>
    <row r="6589" spans="34:34" x14ac:dyDescent="0.35">
      <c r="AH6589" s="16" t="str">
        <f>IF(AND(B6589="Premier League",E6589="Live"),_xlfn.XLOOKUP(_xlfn.TEXTJOIN(" vs ",,C6589:D6589),Calendar!G:G,Calendar!B:B),IF(AND(B6589="Premier League",E6589="Highlights"),_xlfn.XLOOKUP(H6589,Calendar!O:O,Calendar!N:N,,-1),""))</f>
        <v/>
      </c>
    </row>
    <row r="6590" spans="34:34" x14ac:dyDescent="0.35">
      <c r="AH6590" s="16" t="str">
        <f>IF(AND(B6590="Premier League",E6590="Live"),_xlfn.XLOOKUP(_xlfn.TEXTJOIN(" vs ",,C6590:D6590),Calendar!G:G,Calendar!B:B),IF(AND(B6590="Premier League",E6590="Highlights"),_xlfn.XLOOKUP(H6590,Calendar!O:O,Calendar!N:N,,-1),""))</f>
        <v/>
      </c>
    </row>
    <row r="6591" spans="34:34" x14ac:dyDescent="0.35">
      <c r="AH6591" s="16" t="str">
        <f>IF(AND(B6591="Premier League",E6591="Live"),_xlfn.XLOOKUP(_xlfn.TEXTJOIN(" vs ",,C6591:D6591),Calendar!G:G,Calendar!B:B),IF(AND(B6591="Premier League",E6591="Highlights"),_xlfn.XLOOKUP(H6591,Calendar!O:O,Calendar!N:N,,-1),""))</f>
        <v/>
      </c>
    </row>
    <row r="6592" spans="34:34" x14ac:dyDescent="0.35">
      <c r="AH6592" s="16" t="str">
        <f>IF(AND(B6592="Premier League",E6592="Live"),_xlfn.XLOOKUP(_xlfn.TEXTJOIN(" vs ",,C6592:D6592),Calendar!G:G,Calendar!B:B),IF(AND(B6592="Premier League",E6592="Highlights"),_xlfn.XLOOKUP(H6592,Calendar!O:O,Calendar!N:N,,-1),""))</f>
        <v/>
      </c>
    </row>
    <row r="6593" spans="34:34" x14ac:dyDescent="0.35">
      <c r="AH6593" s="16" t="str">
        <f>IF(AND(B6593="Premier League",E6593="Live"),_xlfn.XLOOKUP(_xlfn.TEXTJOIN(" vs ",,C6593:D6593),Calendar!G:G,Calendar!B:B),IF(AND(B6593="Premier League",E6593="Highlights"),_xlfn.XLOOKUP(H6593,Calendar!O:O,Calendar!N:N,,-1),""))</f>
        <v/>
      </c>
    </row>
    <row r="6594" spans="34:34" x14ac:dyDescent="0.35">
      <c r="AH6594" s="16" t="str">
        <f>IF(AND(B6594="Premier League",E6594="Live"),_xlfn.XLOOKUP(_xlfn.TEXTJOIN(" vs ",,C6594:D6594),Calendar!G:G,Calendar!B:B),IF(AND(B6594="Premier League",E6594="Highlights"),_xlfn.XLOOKUP(H6594,Calendar!O:O,Calendar!N:N,,-1),""))</f>
        <v/>
      </c>
    </row>
    <row r="6595" spans="34:34" x14ac:dyDescent="0.35">
      <c r="AH6595" s="16" t="str">
        <f>IF(AND(B6595="Premier League",E6595="Live"),_xlfn.XLOOKUP(_xlfn.TEXTJOIN(" vs ",,C6595:D6595),Calendar!G:G,Calendar!B:B),IF(AND(B6595="Premier League",E6595="Highlights"),_xlfn.XLOOKUP(H6595,Calendar!O:O,Calendar!N:N,,-1),""))</f>
        <v/>
      </c>
    </row>
    <row r="6596" spans="34:34" x14ac:dyDescent="0.35">
      <c r="AH6596" s="16" t="str">
        <f>IF(AND(B6596="Premier League",E6596="Live"),_xlfn.XLOOKUP(_xlfn.TEXTJOIN(" vs ",,C6596:D6596),Calendar!G:G,Calendar!B:B),IF(AND(B6596="Premier League",E6596="Highlights"),_xlfn.XLOOKUP(H6596,Calendar!O:O,Calendar!N:N,,-1),""))</f>
        <v/>
      </c>
    </row>
    <row r="6597" spans="34:34" x14ac:dyDescent="0.35">
      <c r="AH6597" s="16" t="str">
        <f>IF(AND(B6597="Premier League",E6597="Live"),_xlfn.XLOOKUP(_xlfn.TEXTJOIN(" vs ",,C6597:D6597),Calendar!G:G,Calendar!B:B),IF(AND(B6597="Premier League",E6597="Highlights"),_xlfn.XLOOKUP(H6597,Calendar!O:O,Calendar!N:N,,-1),""))</f>
        <v/>
      </c>
    </row>
    <row r="6598" spans="34:34" x14ac:dyDescent="0.35">
      <c r="AH6598" s="16" t="str">
        <f>IF(AND(B6598="Premier League",E6598="Live"),_xlfn.XLOOKUP(_xlfn.TEXTJOIN(" vs ",,C6598:D6598),Calendar!G:G,Calendar!B:B),IF(AND(B6598="Premier League",E6598="Highlights"),_xlfn.XLOOKUP(H6598,Calendar!O:O,Calendar!N:N,,-1),""))</f>
        <v/>
      </c>
    </row>
    <row r="6599" spans="34:34" x14ac:dyDescent="0.35">
      <c r="AH6599" s="16" t="str">
        <f>IF(AND(B6599="Premier League",E6599="Live"),_xlfn.XLOOKUP(_xlfn.TEXTJOIN(" vs ",,C6599:D6599),Calendar!G:G,Calendar!B:B),IF(AND(B6599="Premier League",E6599="Highlights"),_xlfn.XLOOKUP(H6599,Calendar!O:O,Calendar!N:N,,-1),""))</f>
        <v/>
      </c>
    </row>
    <row r="6600" spans="34:34" x14ac:dyDescent="0.35">
      <c r="AH6600" s="16" t="str">
        <f>IF(AND(B6600="Premier League",E6600="Live"),_xlfn.XLOOKUP(_xlfn.TEXTJOIN(" vs ",,C6600:D6600),Calendar!G:G,Calendar!B:B),IF(AND(B6600="Premier League",E6600="Highlights"),_xlfn.XLOOKUP(H6600,Calendar!O:O,Calendar!N:N,,-1),""))</f>
        <v/>
      </c>
    </row>
    <row r="6601" spans="34:34" x14ac:dyDescent="0.35">
      <c r="AH6601" s="16" t="str">
        <f>IF(AND(B6601="Premier League",E6601="Live"),_xlfn.XLOOKUP(_xlfn.TEXTJOIN(" vs ",,C6601:D6601),Calendar!G:G,Calendar!B:B),IF(AND(B6601="Premier League",E6601="Highlights"),_xlfn.XLOOKUP(H6601,Calendar!O:O,Calendar!N:N,,-1),""))</f>
        <v/>
      </c>
    </row>
    <row r="6602" spans="34:34" x14ac:dyDescent="0.35">
      <c r="AH6602" s="16" t="str">
        <f>IF(AND(B6602="Premier League",E6602="Live"),_xlfn.XLOOKUP(_xlfn.TEXTJOIN(" vs ",,C6602:D6602),Calendar!G:G,Calendar!B:B),IF(AND(B6602="Premier League",E6602="Highlights"),_xlfn.XLOOKUP(H6602,Calendar!O:O,Calendar!N:N,,-1),""))</f>
        <v/>
      </c>
    </row>
    <row r="6603" spans="34:34" x14ac:dyDescent="0.35">
      <c r="AH6603" s="16" t="str">
        <f>IF(AND(B6603="Premier League",E6603="Live"),_xlfn.XLOOKUP(_xlfn.TEXTJOIN(" vs ",,C6603:D6603),Calendar!G:G,Calendar!B:B),IF(AND(B6603="Premier League",E6603="Highlights"),_xlfn.XLOOKUP(H6603,Calendar!O:O,Calendar!N:N,,-1),""))</f>
        <v/>
      </c>
    </row>
    <row r="6604" spans="34:34" x14ac:dyDescent="0.35">
      <c r="AH6604" s="16" t="str">
        <f>IF(AND(B6604="Premier League",E6604="Live"),_xlfn.XLOOKUP(_xlfn.TEXTJOIN(" vs ",,C6604:D6604),Calendar!G:G,Calendar!B:B),IF(AND(B6604="Premier League",E6604="Highlights"),_xlfn.XLOOKUP(H6604,Calendar!O:O,Calendar!N:N,,-1),""))</f>
        <v/>
      </c>
    </row>
    <row r="6605" spans="34:34" x14ac:dyDescent="0.35">
      <c r="AH6605" s="16" t="str">
        <f>IF(AND(B6605="Premier League",E6605="Live"),_xlfn.XLOOKUP(_xlfn.TEXTJOIN(" vs ",,C6605:D6605),Calendar!G:G,Calendar!B:B),IF(AND(B6605="Premier League",E6605="Highlights"),_xlfn.XLOOKUP(H6605,Calendar!O:O,Calendar!N:N,,-1),""))</f>
        <v/>
      </c>
    </row>
    <row r="6606" spans="34:34" x14ac:dyDescent="0.35">
      <c r="AH6606" s="16" t="str">
        <f>IF(AND(B6606="Premier League",E6606="Live"),_xlfn.XLOOKUP(_xlfn.TEXTJOIN(" vs ",,C6606:D6606),Calendar!G:G,Calendar!B:B),IF(AND(B6606="Premier League",E6606="Highlights"),_xlfn.XLOOKUP(H6606,Calendar!O:O,Calendar!N:N,,-1),""))</f>
        <v/>
      </c>
    </row>
    <row r="6607" spans="34:34" x14ac:dyDescent="0.35">
      <c r="AH6607" s="16" t="str">
        <f>IF(AND(B6607="Premier League",E6607="Live"),_xlfn.XLOOKUP(_xlfn.TEXTJOIN(" vs ",,C6607:D6607),Calendar!G:G,Calendar!B:B),IF(AND(B6607="Premier League",E6607="Highlights"),_xlfn.XLOOKUP(H6607,Calendar!O:O,Calendar!N:N,,-1),""))</f>
        <v/>
      </c>
    </row>
    <row r="6608" spans="34:34" x14ac:dyDescent="0.35">
      <c r="AH6608" s="16" t="str">
        <f>IF(AND(B6608="Premier League",E6608="Live"),_xlfn.XLOOKUP(_xlfn.TEXTJOIN(" vs ",,C6608:D6608),Calendar!G:G,Calendar!B:B),IF(AND(B6608="Premier League",E6608="Highlights"),_xlfn.XLOOKUP(H6608,Calendar!O:O,Calendar!N:N,,-1),""))</f>
        <v/>
      </c>
    </row>
    <row r="6609" spans="34:34" x14ac:dyDescent="0.35">
      <c r="AH6609" s="16" t="str">
        <f>IF(AND(B6609="Premier League",E6609="Live"),_xlfn.XLOOKUP(_xlfn.TEXTJOIN(" vs ",,C6609:D6609),Calendar!G:G,Calendar!B:B),IF(AND(B6609="Premier League",E6609="Highlights"),_xlfn.XLOOKUP(H6609,Calendar!O:O,Calendar!N:N,,-1),""))</f>
        <v/>
      </c>
    </row>
    <row r="6610" spans="34:34" x14ac:dyDescent="0.35">
      <c r="AH6610" s="16" t="str">
        <f>IF(AND(B6610="Premier League",E6610="Live"),_xlfn.XLOOKUP(_xlfn.TEXTJOIN(" vs ",,C6610:D6610),Calendar!G:G,Calendar!B:B),IF(AND(B6610="Premier League",E6610="Highlights"),_xlfn.XLOOKUP(H6610,Calendar!O:O,Calendar!N:N,,-1),""))</f>
        <v/>
      </c>
    </row>
    <row r="6611" spans="34:34" x14ac:dyDescent="0.35">
      <c r="AH6611" s="16" t="str">
        <f>IF(AND(B6611="Premier League",E6611="Live"),_xlfn.XLOOKUP(_xlfn.TEXTJOIN(" vs ",,C6611:D6611),Calendar!G:G,Calendar!B:B),IF(AND(B6611="Premier League",E6611="Highlights"),_xlfn.XLOOKUP(H6611,Calendar!O:O,Calendar!N:N,,-1),""))</f>
        <v/>
      </c>
    </row>
    <row r="6612" spans="34:34" x14ac:dyDescent="0.35">
      <c r="AH6612" s="16" t="str">
        <f>IF(AND(B6612="Premier League",E6612="Live"),_xlfn.XLOOKUP(_xlfn.TEXTJOIN(" vs ",,C6612:D6612),Calendar!G:G,Calendar!B:B),IF(AND(B6612="Premier League",E6612="Highlights"),_xlfn.XLOOKUP(H6612,Calendar!O:O,Calendar!N:N,,-1),""))</f>
        <v/>
      </c>
    </row>
    <row r="6613" spans="34:34" x14ac:dyDescent="0.35">
      <c r="AH6613" s="16" t="str">
        <f>IF(AND(B6613="Premier League",E6613="Live"),_xlfn.XLOOKUP(_xlfn.TEXTJOIN(" vs ",,C6613:D6613),Calendar!G:G,Calendar!B:B),IF(AND(B6613="Premier League",E6613="Highlights"),_xlfn.XLOOKUP(H6613,Calendar!O:O,Calendar!N:N,,-1),""))</f>
        <v/>
      </c>
    </row>
    <row r="6614" spans="34:34" x14ac:dyDescent="0.35">
      <c r="AH6614" s="16" t="str">
        <f>IF(AND(B6614="Premier League",E6614="Live"),_xlfn.XLOOKUP(_xlfn.TEXTJOIN(" vs ",,C6614:D6614),Calendar!G:G,Calendar!B:B),IF(AND(B6614="Premier League",E6614="Highlights"),_xlfn.XLOOKUP(H6614,Calendar!O:O,Calendar!N:N,,-1),""))</f>
        <v/>
      </c>
    </row>
    <row r="6615" spans="34:34" x14ac:dyDescent="0.35">
      <c r="AH6615" s="16" t="str">
        <f>IF(AND(B6615="Premier League",E6615="Live"),_xlfn.XLOOKUP(_xlfn.TEXTJOIN(" vs ",,C6615:D6615),Calendar!G:G,Calendar!B:B),IF(AND(B6615="Premier League",E6615="Highlights"),_xlfn.XLOOKUP(H6615,Calendar!O:O,Calendar!N:N,,-1),""))</f>
        <v/>
      </c>
    </row>
    <row r="6616" spans="34:34" x14ac:dyDescent="0.35">
      <c r="AH6616" s="16" t="str">
        <f>IF(AND(B6616="Premier League",E6616="Live"),_xlfn.XLOOKUP(_xlfn.TEXTJOIN(" vs ",,C6616:D6616),Calendar!G:G,Calendar!B:B),IF(AND(B6616="Premier League",E6616="Highlights"),_xlfn.XLOOKUP(H6616,Calendar!O:O,Calendar!N:N,,-1),""))</f>
        <v/>
      </c>
    </row>
    <row r="6617" spans="34:34" x14ac:dyDescent="0.35">
      <c r="AH6617" s="16" t="str">
        <f>IF(AND(B6617="Premier League",E6617="Live"),_xlfn.XLOOKUP(_xlfn.TEXTJOIN(" vs ",,C6617:D6617),Calendar!G:G,Calendar!B:B),IF(AND(B6617="Premier League",E6617="Highlights"),_xlfn.XLOOKUP(H6617,Calendar!O:O,Calendar!N:N,,-1),""))</f>
        <v/>
      </c>
    </row>
    <row r="6618" spans="34:34" x14ac:dyDescent="0.35">
      <c r="AH6618" s="16" t="str">
        <f>IF(AND(B6618="Premier League",E6618="Live"),_xlfn.XLOOKUP(_xlfn.TEXTJOIN(" vs ",,C6618:D6618),Calendar!G:G,Calendar!B:B),IF(AND(B6618="Premier League",E6618="Highlights"),_xlfn.XLOOKUP(H6618,Calendar!O:O,Calendar!N:N,,-1),""))</f>
        <v/>
      </c>
    </row>
    <row r="6619" spans="34:34" x14ac:dyDescent="0.35">
      <c r="AH6619" s="16" t="str">
        <f>IF(AND(B6619="Premier League",E6619="Live"),_xlfn.XLOOKUP(_xlfn.TEXTJOIN(" vs ",,C6619:D6619),Calendar!G:G,Calendar!B:B),IF(AND(B6619="Premier League",E6619="Highlights"),_xlfn.XLOOKUP(H6619,Calendar!O:O,Calendar!N:N,,-1),""))</f>
        <v/>
      </c>
    </row>
    <row r="6620" spans="34:34" x14ac:dyDescent="0.35">
      <c r="AH6620" s="16" t="str">
        <f>IF(AND(B6620="Premier League",E6620="Live"),_xlfn.XLOOKUP(_xlfn.TEXTJOIN(" vs ",,C6620:D6620),Calendar!G:G,Calendar!B:B),IF(AND(B6620="Premier League",E6620="Highlights"),_xlfn.XLOOKUP(H6620,Calendar!O:O,Calendar!N:N,,-1),""))</f>
        <v/>
      </c>
    </row>
    <row r="6621" spans="34:34" x14ac:dyDescent="0.35">
      <c r="AH6621" s="16" t="str">
        <f>IF(AND(B6621="Premier League",E6621="Live"),_xlfn.XLOOKUP(_xlfn.TEXTJOIN(" vs ",,C6621:D6621),Calendar!G:G,Calendar!B:B),IF(AND(B6621="Premier League",E6621="Highlights"),_xlfn.XLOOKUP(H6621,Calendar!O:O,Calendar!N:N,,-1),""))</f>
        <v/>
      </c>
    </row>
    <row r="6622" spans="34:34" x14ac:dyDescent="0.35">
      <c r="AH6622" s="16" t="str">
        <f>IF(AND(B6622="Premier League",E6622="Live"),_xlfn.XLOOKUP(_xlfn.TEXTJOIN(" vs ",,C6622:D6622),Calendar!G:G,Calendar!B:B),IF(AND(B6622="Premier League",E6622="Highlights"),_xlfn.XLOOKUP(H6622,Calendar!O:O,Calendar!N:N,,-1),""))</f>
        <v/>
      </c>
    </row>
    <row r="6623" spans="34:34" x14ac:dyDescent="0.35">
      <c r="AH6623" s="16" t="str">
        <f>IF(AND(B6623="Premier League",E6623="Live"),_xlfn.XLOOKUP(_xlfn.TEXTJOIN(" vs ",,C6623:D6623),Calendar!G:G,Calendar!B:B),IF(AND(B6623="Premier League",E6623="Highlights"),_xlfn.XLOOKUP(H6623,Calendar!O:O,Calendar!N:N,,-1),""))</f>
        <v/>
      </c>
    </row>
    <row r="6624" spans="34:34" x14ac:dyDescent="0.35">
      <c r="AH6624" s="16" t="str">
        <f>IF(AND(B6624="Premier League",E6624="Live"),_xlfn.XLOOKUP(_xlfn.TEXTJOIN(" vs ",,C6624:D6624),Calendar!G:G,Calendar!B:B),IF(AND(B6624="Premier League",E6624="Highlights"),_xlfn.XLOOKUP(H6624,Calendar!O:O,Calendar!N:N,,-1),""))</f>
        <v/>
      </c>
    </row>
    <row r="6625" spans="34:34" x14ac:dyDescent="0.35">
      <c r="AH6625" s="16" t="str">
        <f>IF(AND(B6625="Premier League",E6625="Live"),_xlfn.XLOOKUP(_xlfn.TEXTJOIN(" vs ",,C6625:D6625),Calendar!G:G,Calendar!B:B),IF(AND(B6625="Premier League",E6625="Highlights"),_xlfn.XLOOKUP(H6625,Calendar!O:O,Calendar!N:N,,-1),""))</f>
        <v/>
      </c>
    </row>
    <row r="6626" spans="34:34" x14ac:dyDescent="0.35">
      <c r="AH6626" s="16" t="str">
        <f>IF(AND(B6626="Premier League",E6626="Live"),_xlfn.XLOOKUP(_xlfn.TEXTJOIN(" vs ",,C6626:D6626),Calendar!G:G,Calendar!B:B),IF(AND(B6626="Premier League",E6626="Highlights"),_xlfn.XLOOKUP(H6626,Calendar!O:O,Calendar!N:N,,-1),""))</f>
        <v/>
      </c>
    </row>
    <row r="6627" spans="34:34" x14ac:dyDescent="0.35">
      <c r="AH6627" s="16" t="str">
        <f>IF(AND(B6627="Premier League",E6627="Live"),_xlfn.XLOOKUP(_xlfn.TEXTJOIN(" vs ",,C6627:D6627),Calendar!G:G,Calendar!B:B),IF(AND(B6627="Premier League",E6627="Highlights"),_xlfn.XLOOKUP(H6627,Calendar!O:O,Calendar!N:N,,-1),""))</f>
        <v/>
      </c>
    </row>
    <row r="6628" spans="34:34" x14ac:dyDescent="0.35">
      <c r="AH6628" s="16" t="str">
        <f>IF(AND(B6628="Premier League",E6628="Live"),_xlfn.XLOOKUP(_xlfn.TEXTJOIN(" vs ",,C6628:D6628),Calendar!G:G,Calendar!B:B),IF(AND(B6628="Premier League",E6628="Highlights"),_xlfn.XLOOKUP(H6628,Calendar!O:O,Calendar!N:N,,-1),""))</f>
        <v/>
      </c>
    </row>
    <row r="6629" spans="34:34" x14ac:dyDescent="0.35">
      <c r="AH6629" s="16" t="str">
        <f>IF(AND(B6629="Premier League",E6629="Live"),_xlfn.XLOOKUP(_xlfn.TEXTJOIN(" vs ",,C6629:D6629),Calendar!G:G,Calendar!B:B),IF(AND(B6629="Premier League",E6629="Highlights"),_xlfn.XLOOKUP(H6629,Calendar!O:O,Calendar!N:N,,-1),""))</f>
        <v/>
      </c>
    </row>
    <row r="6630" spans="34:34" x14ac:dyDescent="0.35">
      <c r="AH6630" s="16" t="str">
        <f>IF(AND(B6630="Premier League",E6630="Live"),_xlfn.XLOOKUP(_xlfn.TEXTJOIN(" vs ",,C6630:D6630),Calendar!G:G,Calendar!B:B),IF(AND(B6630="Premier League",E6630="Highlights"),_xlfn.XLOOKUP(H6630,Calendar!O:O,Calendar!N:N,,-1),""))</f>
        <v/>
      </c>
    </row>
    <row r="6631" spans="34:34" x14ac:dyDescent="0.35">
      <c r="AH6631" s="16" t="str">
        <f>IF(AND(B6631="Premier League",E6631="Live"),_xlfn.XLOOKUP(_xlfn.TEXTJOIN(" vs ",,C6631:D6631),Calendar!G:G,Calendar!B:B),IF(AND(B6631="Premier League",E6631="Highlights"),_xlfn.XLOOKUP(H6631,Calendar!O:O,Calendar!N:N,,-1),""))</f>
        <v/>
      </c>
    </row>
    <row r="6632" spans="34:34" x14ac:dyDescent="0.35">
      <c r="AH6632" s="16" t="str">
        <f>IF(AND(B6632="Premier League",E6632="Live"),_xlfn.XLOOKUP(_xlfn.TEXTJOIN(" vs ",,C6632:D6632),Calendar!G:G,Calendar!B:B),IF(AND(B6632="Premier League",E6632="Highlights"),_xlfn.XLOOKUP(H6632,Calendar!O:O,Calendar!N:N,,-1),""))</f>
        <v/>
      </c>
    </row>
    <row r="6633" spans="34:34" x14ac:dyDescent="0.35">
      <c r="AH6633" s="16" t="str">
        <f>IF(AND(B6633="Premier League",E6633="Live"),_xlfn.XLOOKUP(_xlfn.TEXTJOIN(" vs ",,C6633:D6633),Calendar!G:G,Calendar!B:B),IF(AND(B6633="Premier League",E6633="Highlights"),_xlfn.XLOOKUP(H6633,Calendar!O:O,Calendar!N:N,,-1),""))</f>
        <v/>
      </c>
    </row>
    <row r="6634" spans="34:34" x14ac:dyDescent="0.35">
      <c r="AH6634" s="16" t="str">
        <f>IF(AND(B6634="Premier League",E6634="Live"),_xlfn.XLOOKUP(_xlfn.TEXTJOIN(" vs ",,C6634:D6634),Calendar!G:G,Calendar!B:B),IF(AND(B6634="Premier League",E6634="Highlights"),_xlfn.XLOOKUP(H6634,Calendar!O:O,Calendar!N:N,,-1),""))</f>
        <v/>
      </c>
    </row>
    <row r="6635" spans="34:34" x14ac:dyDescent="0.35">
      <c r="AH6635" s="16" t="str">
        <f>IF(AND(B6635="Premier League",E6635="Live"),_xlfn.XLOOKUP(_xlfn.TEXTJOIN(" vs ",,C6635:D6635),Calendar!G:G,Calendar!B:B),IF(AND(B6635="Premier League",E6635="Highlights"),_xlfn.XLOOKUP(H6635,Calendar!O:O,Calendar!N:N,,-1),""))</f>
        <v/>
      </c>
    </row>
    <row r="6636" spans="34:34" x14ac:dyDescent="0.35">
      <c r="AH6636" s="16" t="str">
        <f>IF(AND(B6636="Premier League",E6636="Live"),_xlfn.XLOOKUP(_xlfn.TEXTJOIN(" vs ",,C6636:D6636),Calendar!G:G,Calendar!B:B),IF(AND(B6636="Premier League",E6636="Highlights"),_xlfn.XLOOKUP(H6636,Calendar!O:O,Calendar!N:N,,-1),""))</f>
        <v/>
      </c>
    </row>
    <row r="6637" spans="34:34" x14ac:dyDescent="0.35">
      <c r="AH6637" s="16" t="str">
        <f>IF(AND(B6637="Premier League",E6637="Live"),_xlfn.XLOOKUP(_xlfn.TEXTJOIN(" vs ",,C6637:D6637),Calendar!G:G,Calendar!B:B),IF(AND(B6637="Premier League",E6637="Highlights"),_xlfn.XLOOKUP(H6637,Calendar!O:O,Calendar!N:N,,-1),""))</f>
        <v/>
      </c>
    </row>
    <row r="6638" spans="34:34" x14ac:dyDescent="0.35">
      <c r="AH6638" s="16" t="str">
        <f>IF(AND(B6638="Premier League",E6638="Live"),_xlfn.XLOOKUP(_xlfn.TEXTJOIN(" vs ",,C6638:D6638),Calendar!G:G,Calendar!B:B),IF(AND(B6638="Premier League",E6638="Highlights"),_xlfn.XLOOKUP(H6638,Calendar!O:O,Calendar!N:N,,-1),""))</f>
        <v/>
      </c>
    </row>
    <row r="6639" spans="34:34" x14ac:dyDescent="0.35">
      <c r="AH6639" s="16" t="str">
        <f>IF(AND(B6639="Premier League",E6639="Live"),_xlfn.XLOOKUP(_xlfn.TEXTJOIN(" vs ",,C6639:D6639),Calendar!G:G,Calendar!B:B),IF(AND(B6639="Premier League",E6639="Highlights"),_xlfn.XLOOKUP(H6639,Calendar!O:O,Calendar!N:N,,-1),""))</f>
        <v/>
      </c>
    </row>
    <row r="6640" spans="34:34" x14ac:dyDescent="0.35">
      <c r="AH6640" s="16" t="str">
        <f>IF(AND(B6640="Premier League",E6640="Live"),_xlfn.XLOOKUP(_xlfn.TEXTJOIN(" vs ",,C6640:D6640),Calendar!G:G,Calendar!B:B),IF(AND(B6640="Premier League",E6640="Highlights"),_xlfn.XLOOKUP(H6640,Calendar!O:O,Calendar!N:N,,-1),""))</f>
        <v/>
      </c>
    </row>
    <row r="6641" spans="34:34" x14ac:dyDescent="0.35">
      <c r="AH6641" s="16" t="str">
        <f>IF(AND(B6641="Premier League",E6641="Live"),_xlfn.XLOOKUP(_xlfn.TEXTJOIN(" vs ",,C6641:D6641),Calendar!G:G,Calendar!B:B),IF(AND(B6641="Premier League",E6641="Highlights"),_xlfn.XLOOKUP(H6641,Calendar!O:O,Calendar!N:N,,-1),""))</f>
        <v/>
      </c>
    </row>
    <row r="6642" spans="34:34" x14ac:dyDescent="0.35">
      <c r="AH6642" s="16" t="str">
        <f>IF(AND(B6642="Premier League",E6642="Live"),_xlfn.XLOOKUP(_xlfn.TEXTJOIN(" vs ",,C6642:D6642),Calendar!G:G,Calendar!B:B),IF(AND(B6642="Premier League",E6642="Highlights"),_xlfn.XLOOKUP(H6642,Calendar!O:O,Calendar!N:N,,-1),""))</f>
        <v/>
      </c>
    </row>
    <row r="6643" spans="34:34" x14ac:dyDescent="0.35">
      <c r="AH6643" s="16" t="str">
        <f>IF(AND(B6643="Premier League",E6643="Live"),_xlfn.XLOOKUP(_xlfn.TEXTJOIN(" vs ",,C6643:D6643),Calendar!G:G,Calendar!B:B),IF(AND(B6643="Premier League",E6643="Highlights"),_xlfn.XLOOKUP(H6643,Calendar!O:O,Calendar!N:N,,-1),""))</f>
        <v/>
      </c>
    </row>
    <row r="6644" spans="34:34" x14ac:dyDescent="0.35">
      <c r="AH6644" s="16" t="str">
        <f>IF(AND(B6644="Premier League",E6644="Live"),_xlfn.XLOOKUP(_xlfn.TEXTJOIN(" vs ",,C6644:D6644),Calendar!G:G,Calendar!B:B),IF(AND(B6644="Premier League",E6644="Highlights"),_xlfn.XLOOKUP(H6644,Calendar!O:O,Calendar!N:N,,-1),""))</f>
        <v/>
      </c>
    </row>
    <row r="6645" spans="34:34" x14ac:dyDescent="0.35">
      <c r="AH6645" s="16" t="str">
        <f>IF(AND(B6645="Premier League",E6645="Live"),_xlfn.XLOOKUP(_xlfn.TEXTJOIN(" vs ",,C6645:D6645),Calendar!G:G,Calendar!B:B),IF(AND(B6645="Premier League",E6645="Highlights"),_xlfn.XLOOKUP(H6645,Calendar!O:O,Calendar!N:N,,-1),""))</f>
        <v/>
      </c>
    </row>
    <row r="6646" spans="34:34" x14ac:dyDescent="0.35">
      <c r="AH6646" s="16" t="str">
        <f>IF(AND(B6646="Premier League",E6646="Live"),_xlfn.XLOOKUP(_xlfn.TEXTJOIN(" vs ",,C6646:D6646),Calendar!G:G,Calendar!B:B),IF(AND(B6646="Premier League",E6646="Highlights"),_xlfn.XLOOKUP(H6646,Calendar!O:O,Calendar!N:N,,-1),""))</f>
        <v/>
      </c>
    </row>
    <row r="6647" spans="34:34" x14ac:dyDescent="0.35">
      <c r="AH6647" s="16" t="str">
        <f>IF(AND(B6647="Premier League",E6647="Live"),_xlfn.XLOOKUP(_xlfn.TEXTJOIN(" vs ",,C6647:D6647),Calendar!G:G,Calendar!B:B),IF(AND(B6647="Premier League",E6647="Highlights"),_xlfn.XLOOKUP(H6647,Calendar!O:O,Calendar!N:N,,-1),""))</f>
        <v/>
      </c>
    </row>
    <row r="6648" spans="34:34" x14ac:dyDescent="0.35">
      <c r="AH6648" s="16" t="str">
        <f>IF(AND(B6648="Premier League",E6648="Live"),_xlfn.XLOOKUP(_xlfn.TEXTJOIN(" vs ",,C6648:D6648),Calendar!G:G,Calendar!B:B),IF(AND(B6648="Premier League",E6648="Highlights"),_xlfn.XLOOKUP(H6648,Calendar!O:O,Calendar!N:N,,-1),""))</f>
        <v/>
      </c>
    </row>
    <row r="6649" spans="34:34" x14ac:dyDescent="0.35">
      <c r="AH6649" s="16" t="str">
        <f>IF(AND(B6649="Premier League",E6649="Live"),_xlfn.XLOOKUP(_xlfn.TEXTJOIN(" vs ",,C6649:D6649),Calendar!G:G,Calendar!B:B),IF(AND(B6649="Premier League",E6649="Highlights"),_xlfn.XLOOKUP(H6649,Calendar!O:O,Calendar!N:N,,-1),""))</f>
        <v/>
      </c>
    </row>
    <row r="6650" spans="34:34" x14ac:dyDescent="0.35">
      <c r="AH6650" s="16" t="str">
        <f>IF(AND(B6650="Premier League",E6650="Live"),_xlfn.XLOOKUP(_xlfn.TEXTJOIN(" vs ",,C6650:D6650),Calendar!G:G,Calendar!B:B),IF(AND(B6650="Premier League",E6650="Highlights"),_xlfn.XLOOKUP(H6650,Calendar!O:O,Calendar!N:N,,-1),""))</f>
        <v/>
      </c>
    </row>
    <row r="6651" spans="34:34" x14ac:dyDescent="0.35">
      <c r="AH6651" s="16" t="str">
        <f>IF(AND(B6651="Premier League",E6651="Live"),_xlfn.XLOOKUP(_xlfn.TEXTJOIN(" vs ",,C6651:D6651),Calendar!G:G,Calendar!B:B),IF(AND(B6651="Premier League",E6651="Highlights"),_xlfn.XLOOKUP(H6651,Calendar!O:O,Calendar!N:N,,-1),""))</f>
        <v/>
      </c>
    </row>
    <row r="6652" spans="34:34" x14ac:dyDescent="0.35">
      <c r="AH6652" s="16" t="str">
        <f>IF(AND(B6652="Premier League",E6652="Live"),_xlfn.XLOOKUP(_xlfn.TEXTJOIN(" vs ",,C6652:D6652),Calendar!G:G,Calendar!B:B),IF(AND(B6652="Premier League",E6652="Highlights"),_xlfn.XLOOKUP(H6652,Calendar!O:O,Calendar!N:N,,-1),""))</f>
        <v/>
      </c>
    </row>
    <row r="6653" spans="34:34" x14ac:dyDescent="0.35">
      <c r="AH6653" s="16" t="str">
        <f>IF(AND(B6653="Premier League",E6653="Live"),_xlfn.XLOOKUP(_xlfn.TEXTJOIN(" vs ",,C6653:D6653),Calendar!G:G,Calendar!B:B),IF(AND(B6653="Premier League",E6653="Highlights"),_xlfn.XLOOKUP(H6653,Calendar!O:O,Calendar!N:N,,-1),""))</f>
        <v/>
      </c>
    </row>
    <row r="6654" spans="34:34" x14ac:dyDescent="0.35">
      <c r="AH6654" s="16" t="str">
        <f>IF(AND(B6654="Premier League",E6654="Live"),_xlfn.XLOOKUP(_xlfn.TEXTJOIN(" vs ",,C6654:D6654),Calendar!G:G,Calendar!B:B),IF(AND(B6654="Premier League",E6654="Highlights"),_xlfn.XLOOKUP(H6654,Calendar!O:O,Calendar!N:N,,-1),""))</f>
        <v/>
      </c>
    </row>
    <row r="6655" spans="34:34" x14ac:dyDescent="0.35">
      <c r="AH6655" s="16" t="str">
        <f>IF(AND(B6655="Premier League",E6655="Live"),_xlfn.XLOOKUP(_xlfn.TEXTJOIN(" vs ",,C6655:D6655),Calendar!G:G,Calendar!B:B),IF(AND(B6655="Premier League",E6655="Highlights"),_xlfn.XLOOKUP(H6655,Calendar!O:O,Calendar!N:N,,-1),""))</f>
        <v/>
      </c>
    </row>
    <row r="6656" spans="34:34" x14ac:dyDescent="0.35">
      <c r="AH6656" s="16" t="str">
        <f>IF(AND(B6656="Premier League",E6656="Live"),_xlfn.XLOOKUP(_xlfn.TEXTJOIN(" vs ",,C6656:D6656),Calendar!G:G,Calendar!B:B),IF(AND(B6656="Premier League",E6656="Highlights"),_xlfn.XLOOKUP(H6656,Calendar!O:O,Calendar!N:N,,-1),""))</f>
        <v/>
      </c>
    </row>
    <row r="6657" spans="34:34" x14ac:dyDescent="0.35">
      <c r="AH6657" s="16" t="str">
        <f>IF(AND(B6657="Premier League",E6657="Live"),_xlfn.XLOOKUP(_xlfn.TEXTJOIN(" vs ",,C6657:D6657),Calendar!G:G,Calendar!B:B),IF(AND(B6657="Premier League",E6657="Highlights"),_xlfn.XLOOKUP(H6657,Calendar!O:O,Calendar!N:N,,-1),""))</f>
        <v/>
      </c>
    </row>
    <row r="6658" spans="34:34" x14ac:dyDescent="0.35">
      <c r="AH6658" s="16" t="str">
        <f>IF(AND(B6658="Premier League",E6658="Live"),_xlfn.XLOOKUP(_xlfn.TEXTJOIN(" vs ",,C6658:D6658),Calendar!G:G,Calendar!B:B),IF(AND(B6658="Premier League",E6658="Highlights"),_xlfn.XLOOKUP(H6658,Calendar!O:O,Calendar!N:N,,-1),""))</f>
        <v/>
      </c>
    </row>
    <row r="6659" spans="34:34" x14ac:dyDescent="0.35">
      <c r="AH6659" s="16" t="str">
        <f>IF(AND(B6659="Premier League",E6659="Live"),_xlfn.XLOOKUP(_xlfn.TEXTJOIN(" vs ",,C6659:D6659),Calendar!G:G,Calendar!B:B),IF(AND(B6659="Premier League",E6659="Highlights"),_xlfn.XLOOKUP(H6659,Calendar!O:O,Calendar!N:N,,-1),""))</f>
        <v/>
      </c>
    </row>
    <row r="6660" spans="34:34" x14ac:dyDescent="0.35">
      <c r="AH6660" s="16" t="str">
        <f>IF(AND(B6660="Premier League",E6660="Live"),_xlfn.XLOOKUP(_xlfn.TEXTJOIN(" vs ",,C6660:D6660),Calendar!G:G,Calendar!B:B),IF(AND(B6660="Premier League",E6660="Highlights"),_xlfn.XLOOKUP(H6660,Calendar!O:O,Calendar!N:N,,-1),""))</f>
        <v/>
      </c>
    </row>
    <row r="6661" spans="34:34" x14ac:dyDescent="0.35">
      <c r="AH6661" s="16" t="str">
        <f>IF(AND(B6661="Premier League",E6661="Live"),_xlfn.XLOOKUP(_xlfn.TEXTJOIN(" vs ",,C6661:D6661),Calendar!G:G,Calendar!B:B),IF(AND(B6661="Premier League",E6661="Highlights"),_xlfn.XLOOKUP(H6661,Calendar!O:O,Calendar!N:N,,-1),""))</f>
        <v/>
      </c>
    </row>
    <row r="6662" spans="34:34" x14ac:dyDescent="0.35">
      <c r="AH6662" s="16" t="str">
        <f>IF(AND(B6662="Premier League",E6662="Live"),_xlfn.XLOOKUP(_xlfn.TEXTJOIN(" vs ",,C6662:D6662),Calendar!G:G,Calendar!B:B),IF(AND(B6662="Premier League",E6662="Highlights"),_xlfn.XLOOKUP(H6662,Calendar!O:O,Calendar!N:N,,-1),""))</f>
        <v/>
      </c>
    </row>
    <row r="6663" spans="34:34" x14ac:dyDescent="0.35">
      <c r="AH6663" s="16" t="str">
        <f>IF(AND(B6663="Premier League",E6663="Live"),_xlfn.XLOOKUP(_xlfn.TEXTJOIN(" vs ",,C6663:D6663),Calendar!G:G,Calendar!B:B),IF(AND(B6663="Premier League",E6663="Highlights"),_xlfn.XLOOKUP(H6663,Calendar!O:O,Calendar!N:N,,-1),""))</f>
        <v/>
      </c>
    </row>
    <row r="6664" spans="34:34" x14ac:dyDescent="0.35">
      <c r="AH6664" s="16" t="str">
        <f>IF(AND(B6664="Premier League",E6664="Live"),_xlfn.XLOOKUP(_xlfn.TEXTJOIN(" vs ",,C6664:D6664),Calendar!G:G,Calendar!B:B),IF(AND(B6664="Premier League",E6664="Highlights"),_xlfn.XLOOKUP(H6664,Calendar!O:O,Calendar!N:N,,-1),""))</f>
        <v/>
      </c>
    </row>
    <row r="6665" spans="34:34" x14ac:dyDescent="0.35">
      <c r="AH6665" s="16" t="str">
        <f>IF(AND(B6665="Premier League",E6665="Live"),_xlfn.XLOOKUP(_xlfn.TEXTJOIN(" vs ",,C6665:D6665),Calendar!G:G,Calendar!B:B),IF(AND(B6665="Premier League",E6665="Highlights"),_xlfn.XLOOKUP(H6665,Calendar!O:O,Calendar!N:N,,-1),""))</f>
        <v/>
      </c>
    </row>
    <row r="6666" spans="34:34" x14ac:dyDescent="0.35">
      <c r="AH6666" s="16" t="str">
        <f>IF(AND(B6666="Premier League",E6666="Live"),_xlfn.XLOOKUP(_xlfn.TEXTJOIN(" vs ",,C6666:D6666),Calendar!G:G,Calendar!B:B),IF(AND(B6666="Premier League",E6666="Highlights"),_xlfn.XLOOKUP(H6666,Calendar!O:O,Calendar!N:N,,-1),""))</f>
        <v/>
      </c>
    </row>
    <row r="6667" spans="34:34" x14ac:dyDescent="0.35">
      <c r="AH6667" s="16" t="str">
        <f>IF(AND(B6667="Premier League",E6667="Live"),_xlfn.XLOOKUP(_xlfn.TEXTJOIN(" vs ",,C6667:D6667),Calendar!G:G,Calendar!B:B),IF(AND(B6667="Premier League",E6667="Highlights"),_xlfn.XLOOKUP(H6667,Calendar!O:O,Calendar!N:N,,-1),""))</f>
        <v/>
      </c>
    </row>
    <row r="6668" spans="34:34" x14ac:dyDescent="0.35">
      <c r="AH6668" s="16" t="str">
        <f>IF(AND(B6668="Premier League",E6668="Live"),_xlfn.XLOOKUP(_xlfn.TEXTJOIN(" vs ",,C6668:D6668),Calendar!G:G,Calendar!B:B),IF(AND(B6668="Premier League",E6668="Highlights"),_xlfn.XLOOKUP(H6668,Calendar!O:O,Calendar!N:N,,-1),""))</f>
        <v/>
      </c>
    </row>
    <row r="6669" spans="34:34" x14ac:dyDescent="0.35">
      <c r="AH6669" s="16" t="str">
        <f>IF(AND(B6669="Premier League",E6669="Live"),_xlfn.XLOOKUP(_xlfn.TEXTJOIN(" vs ",,C6669:D6669),Calendar!G:G,Calendar!B:B),IF(AND(B6669="Premier League",E6669="Highlights"),_xlfn.XLOOKUP(H6669,Calendar!O:O,Calendar!N:N,,-1),""))</f>
        <v/>
      </c>
    </row>
    <row r="6670" spans="34:34" x14ac:dyDescent="0.35">
      <c r="AH6670" s="16" t="str">
        <f>IF(AND(B6670="Premier League",E6670="Live"),_xlfn.XLOOKUP(_xlfn.TEXTJOIN(" vs ",,C6670:D6670),Calendar!G:G,Calendar!B:B),IF(AND(B6670="Premier League",E6670="Highlights"),_xlfn.XLOOKUP(H6670,Calendar!O:O,Calendar!N:N,,-1),""))</f>
        <v/>
      </c>
    </row>
    <row r="6671" spans="34:34" x14ac:dyDescent="0.35">
      <c r="AH6671" s="16" t="str">
        <f>IF(AND(B6671="Premier League",E6671="Live"),_xlfn.XLOOKUP(_xlfn.TEXTJOIN(" vs ",,C6671:D6671),Calendar!G:G,Calendar!B:B),IF(AND(B6671="Premier League",E6671="Highlights"),_xlfn.XLOOKUP(H6671,Calendar!O:O,Calendar!N:N,,-1),""))</f>
        <v/>
      </c>
    </row>
    <row r="6672" spans="34:34" x14ac:dyDescent="0.35">
      <c r="AH6672" s="16" t="str">
        <f>IF(AND(B6672="Premier League",E6672="Live"),_xlfn.XLOOKUP(_xlfn.TEXTJOIN(" vs ",,C6672:D6672),Calendar!G:G,Calendar!B:B),IF(AND(B6672="Premier League",E6672="Highlights"),_xlfn.XLOOKUP(H6672,Calendar!O:O,Calendar!N:N,,-1),""))</f>
        <v/>
      </c>
    </row>
    <row r="6673" spans="34:34" x14ac:dyDescent="0.35">
      <c r="AH6673" s="16" t="str">
        <f>IF(AND(B6673="Premier League",E6673="Live"),_xlfn.XLOOKUP(_xlfn.TEXTJOIN(" vs ",,C6673:D6673),Calendar!G:G,Calendar!B:B),IF(AND(B6673="Premier League",E6673="Highlights"),_xlfn.XLOOKUP(H6673,Calendar!O:O,Calendar!N:N,,-1),""))</f>
        <v/>
      </c>
    </row>
    <row r="6674" spans="34:34" x14ac:dyDescent="0.35">
      <c r="AH6674" s="16" t="str">
        <f>IF(AND(B6674="Premier League",E6674="Live"),_xlfn.XLOOKUP(_xlfn.TEXTJOIN(" vs ",,C6674:D6674),Calendar!G:G,Calendar!B:B),IF(AND(B6674="Premier League",E6674="Highlights"),_xlfn.XLOOKUP(H6674,Calendar!O:O,Calendar!N:N,,-1),""))</f>
        <v/>
      </c>
    </row>
    <row r="6675" spans="34:34" x14ac:dyDescent="0.35">
      <c r="AH6675" s="16" t="str">
        <f>IF(AND(B6675="Premier League",E6675="Live"),_xlfn.XLOOKUP(_xlfn.TEXTJOIN(" vs ",,C6675:D6675),Calendar!G:G,Calendar!B:B),IF(AND(B6675="Premier League",E6675="Highlights"),_xlfn.XLOOKUP(H6675,Calendar!O:O,Calendar!N:N,,-1),""))</f>
        <v/>
      </c>
    </row>
    <row r="6676" spans="34:34" x14ac:dyDescent="0.35">
      <c r="AH6676" s="16" t="str">
        <f>IF(AND(B6676="Premier League",E6676="Live"),_xlfn.XLOOKUP(_xlfn.TEXTJOIN(" vs ",,C6676:D6676),Calendar!G:G,Calendar!B:B),IF(AND(B6676="Premier League",E6676="Highlights"),_xlfn.XLOOKUP(H6676,Calendar!O:O,Calendar!N:N,,-1),""))</f>
        <v/>
      </c>
    </row>
    <row r="6677" spans="34:34" x14ac:dyDescent="0.35">
      <c r="AH6677" s="16" t="str">
        <f>IF(AND(B6677="Premier League",E6677="Live"),_xlfn.XLOOKUP(_xlfn.TEXTJOIN(" vs ",,C6677:D6677),Calendar!G:G,Calendar!B:B),IF(AND(B6677="Premier League",E6677="Highlights"),_xlfn.XLOOKUP(H6677,Calendar!O:O,Calendar!N:N,,-1),""))</f>
        <v/>
      </c>
    </row>
    <row r="6678" spans="34:34" x14ac:dyDescent="0.35">
      <c r="AH6678" s="16" t="str">
        <f>IF(AND(B6678="Premier League",E6678="Live"),_xlfn.XLOOKUP(_xlfn.TEXTJOIN(" vs ",,C6678:D6678),Calendar!G:G,Calendar!B:B),IF(AND(B6678="Premier League",E6678="Highlights"),_xlfn.XLOOKUP(H6678,Calendar!O:O,Calendar!N:N,,-1),""))</f>
        <v/>
      </c>
    </row>
    <row r="6679" spans="34:34" x14ac:dyDescent="0.35">
      <c r="AH6679" s="16" t="str">
        <f>IF(AND(B6679="Premier League",E6679="Live"),_xlfn.XLOOKUP(_xlfn.TEXTJOIN(" vs ",,C6679:D6679),Calendar!G:G,Calendar!B:B),IF(AND(B6679="Premier League",E6679="Highlights"),_xlfn.XLOOKUP(H6679,Calendar!O:O,Calendar!N:N,,-1),""))</f>
        <v/>
      </c>
    </row>
    <row r="6680" spans="34:34" x14ac:dyDescent="0.35">
      <c r="AH6680" s="16" t="str">
        <f>IF(AND(B6680="Premier League",E6680="Live"),_xlfn.XLOOKUP(_xlfn.TEXTJOIN(" vs ",,C6680:D6680),Calendar!G:G,Calendar!B:B),IF(AND(B6680="Premier League",E6680="Highlights"),_xlfn.XLOOKUP(H6680,Calendar!O:O,Calendar!N:N,,-1),""))</f>
        <v/>
      </c>
    </row>
    <row r="6681" spans="34:34" x14ac:dyDescent="0.35">
      <c r="AH6681" s="16" t="str">
        <f>IF(AND(B6681="Premier League",E6681="Live"),_xlfn.XLOOKUP(_xlfn.TEXTJOIN(" vs ",,C6681:D6681),Calendar!G:G,Calendar!B:B),IF(AND(B6681="Premier League",E6681="Highlights"),_xlfn.XLOOKUP(H6681,Calendar!O:O,Calendar!N:N,,-1),""))</f>
        <v/>
      </c>
    </row>
    <row r="6682" spans="34:34" x14ac:dyDescent="0.35">
      <c r="AH6682" s="16" t="str">
        <f>IF(AND(B6682="Premier League",E6682="Live"),_xlfn.XLOOKUP(_xlfn.TEXTJOIN(" vs ",,C6682:D6682),Calendar!G:G,Calendar!B:B),IF(AND(B6682="Premier League",E6682="Highlights"),_xlfn.XLOOKUP(H6682,Calendar!O:O,Calendar!N:N,,-1),""))</f>
        <v/>
      </c>
    </row>
    <row r="6683" spans="34:34" x14ac:dyDescent="0.35">
      <c r="AH6683" s="16" t="str">
        <f>IF(AND(B6683="Premier League",E6683="Live"),_xlfn.XLOOKUP(_xlfn.TEXTJOIN(" vs ",,C6683:D6683),Calendar!G:G,Calendar!B:B),IF(AND(B6683="Premier League",E6683="Highlights"),_xlfn.XLOOKUP(H6683,Calendar!O:O,Calendar!N:N,,-1),""))</f>
        <v/>
      </c>
    </row>
    <row r="6684" spans="34:34" x14ac:dyDescent="0.35">
      <c r="AH6684" s="16" t="str">
        <f>IF(AND(B6684="Premier League",E6684="Live"),_xlfn.XLOOKUP(_xlfn.TEXTJOIN(" vs ",,C6684:D6684),Calendar!G:G,Calendar!B:B),IF(AND(B6684="Premier League",E6684="Highlights"),_xlfn.XLOOKUP(H6684,Calendar!O:O,Calendar!N:N,,-1),""))</f>
        <v/>
      </c>
    </row>
    <row r="6685" spans="34:34" x14ac:dyDescent="0.35">
      <c r="AH6685" s="16" t="str">
        <f>IF(AND(B6685="Premier League",E6685="Live"),_xlfn.XLOOKUP(_xlfn.TEXTJOIN(" vs ",,C6685:D6685),Calendar!G:G,Calendar!B:B),IF(AND(B6685="Premier League",E6685="Highlights"),_xlfn.XLOOKUP(H6685,Calendar!O:O,Calendar!N:N,,-1),""))</f>
        <v/>
      </c>
    </row>
    <row r="6686" spans="34:34" x14ac:dyDescent="0.35">
      <c r="AH6686" s="16" t="str">
        <f>IF(AND(B6686="Premier League",E6686="Live"),_xlfn.XLOOKUP(_xlfn.TEXTJOIN(" vs ",,C6686:D6686),Calendar!G:G,Calendar!B:B),IF(AND(B6686="Premier League",E6686="Highlights"),_xlfn.XLOOKUP(H6686,Calendar!O:O,Calendar!N:N,,-1),""))</f>
        <v/>
      </c>
    </row>
    <row r="6687" spans="34:34" x14ac:dyDescent="0.35">
      <c r="AH6687" s="16" t="str">
        <f>IF(AND(B6687="Premier League",E6687="Live"),_xlfn.XLOOKUP(_xlfn.TEXTJOIN(" vs ",,C6687:D6687),Calendar!G:G,Calendar!B:B),IF(AND(B6687="Premier League",E6687="Highlights"),_xlfn.XLOOKUP(H6687,Calendar!O:O,Calendar!N:N,,-1),""))</f>
        <v/>
      </c>
    </row>
    <row r="6688" spans="34:34" x14ac:dyDescent="0.35">
      <c r="AH6688" s="16" t="str">
        <f>IF(AND(B6688="Premier League",E6688="Live"),_xlfn.XLOOKUP(_xlfn.TEXTJOIN(" vs ",,C6688:D6688),Calendar!G:G,Calendar!B:B),IF(AND(B6688="Premier League",E6688="Highlights"),_xlfn.XLOOKUP(H6688,Calendar!O:O,Calendar!N:N,,-1),""))</f>
        <v/>
      </c>
    </row>
    <row r="6689" spans="34:34" x14ac:dyDescent="0.35">
      <c r="AH6689" s="16" t="str">
        <f>IF(AND(B6689="Premier League",E6689="Live"),_xlfn.XLOOKUP(_xlfn.TEXTJOIN(" vs ",,C6689:D6689),Calendar!G:G,Calendar!B:B),IF(AND(B6689="Premier League",E6689="Highlights"),_xlfn.XLOOKUP(H6689,Calendar!O:O,Calendar!N:N,,-1),""))</f>
        <v/>
      </c>
    </row>
    <row r="6690" spans="34:34" x14ac:dyDescent="0.35">
      <c r="AH6690" s="16" t="str">
        <f>IF(AND(B6690="Premier League",E6690="Live"),_xlfn.XLOOKUP(_xlfn.TEXTJOIN(" vs ",,C6690:D6690),Calendar!G:G,Calendar!B:B),IF(AND(B6690="Premier League",E6690="Highlights"),_xlfn.XLOOKUP(H6690,Calendar!O:O,Calendar!N:N,,-1),""))</f>
        <v/>
      </c>
    </row>
    <row r="6691" spans="34:34" x14ac:dyDescent="0.35">
      <c r="AH6691" s="16" t="str">
        <f>IF(AND(B6691="Premier League",E6691="Live"),_xlfn.XLOOKUP(_xlfn.TEXTJOIN(" vs ",,C6691:D6691),Calendar!G:G,Calendar!B:B),IF(AND(B6691="Premier League",E6691="Highlights"),_xlfn.XLOOKUP(H6691,Calendar!O:O,Calendar!N:N,,-1),""))</f>
        <v/>
      </c>
    </row>
    <row r="6692" spans="34:34" x14ac:dyDescent="0.35">
      <c r="AH6692" s="16" t="str">
        <f>IF(AND(B6692="Premier League",E6692="Live"),_xlfn.XLOOKUP(_xlfn.TEXTJOIN(" vs ",,C6692:D6692),Calendar!G:G,Calendar!B:B),IF(AND(B6692="Premier League",E6692="Highlights"),_xlfn.XLOOKUP(H6692,Calendar!O:O,Calendar!N:N,,-1),""))</f>
        <v/>
      </c>
    </row>
    <row r="6693" spans="34:34" x14ac:dyDescent="0.35">
      <c r="AH6693" s="16" t="str">
        <f>IF(AND(B6693="Premier League",E6693="Live"),_xlfn.XLOOKUP(_xlfn.TEXTJOIN(" vs ",,C6693:D6693),Calendar!G:G,Calendar!B:B),IF(AND(B6693="Premier League",E6693="Highlights"),_xlfn.XLOOKUP(H6693,Calendar!O:O,Calendar!N:N,,-1),""))</f>
        <v/>
      </c>
    </row>
    <row r="6694" spans="34:34" x14ac:dyDescent="0.35">
      <c r="AH6694" s="16" t="str">
        <f>IF(AND(B6694="Premier League",E6694="Live"),_xlfn.XLOOKUP(_xlfn.TEXTJOIN(" vs ",,C6694:D6694),Calendar!G:G,Calendar!B:B),IF(AND(B6694="Premier League",E6694="Highlights"),_xlfn.XLOOKUP(H6694,Calendar!O:O,Calendar!N:N,,-1),""))</f>
        <v/>
      </c>
    </row>
    <row r="6695" spans="34:34" x14ac:dyDescent="0.35">
      <c r="AH6695" s="16" t="str">
        <f>IF(AND(B6695="Premier League",E6695="Live"),_xlfn.XLOOKUP(_xlfn.TEXTJOIN(" vs ",,C6695:D6695),Calendar!G:G,Calendar!B:B),IF(AND(B6695="Premier League",E6695="Highlights"),_xlfn.XLOOKUP(H6695,Calendar!O:O,Calendar!N:N,,-1),""))</f>
        <v/>
      </c>
    </row>
    <row r="6696" spans="34:34" x14ac:dyDescent="0.35">
      <c r="AH6696" s="16" t="str">
        <f>IF(AND(B6696="Premier League",E6696="Live"),_xlfn.XLOOKUP(_xlfn.TEXTJOIN(" vs ",,C6696:D6696),Calendar!G:G,Calendar!B:B),IF(AND(B6696="Premier League",E6696="Highlights"),_xlfn.XLOOKUP(H6696,Calendar!O:O,Calendar!N:N,,-1),""))</f>
        <v/>
      </c>
    </row>
    <row r="6697" spans="34:34" x14ac:dyDescent="0.35">
      <c r="AH6697" s="16" t="str">
        <f>IF(AND(B6697="Premier League",E6697="Live"),_xlfn.XLOOKUP(_xlfn.TEXTJOIN(" vs ",,C6697:D6697),Calendar!G:G,Calendar!B:B),IF(AND(B6697="Premier League",E6697="Highlights"),_xlfn.XLOOKUP(H6697,Calendar!O:O,Calendar!N:N,,-1),""))</f>
        <v/>
      </c>
    </row>
    <row r="6698" spans="34:34" x14ac:dyDescent="0.35">
      <c r="AH6698" s="16" t="str">
        <f>IF(AND(B6698="Premier League",E6698="Live"),_xlfn.XLOOKUP(_xlfn.TEXTJOIN(" vs ",,C6698:D6698),Calendar!G:G,Calendar!B:B),IF(AND(B6698="Premier League",E6698="Highlights"),_xlfn.XLOOKUP(H6698,Calendar!O:O,Calendar!N:N,,-1),""))</f>
        <v/>
      </c>
    </row>
    <row r="6699" spans="34:34" x14ac:dyDescent="0.35">
      <c r="AH6699" s="16" t="str">
        <f>IF(AND(B6699="Premier League",E6699="Live"),_xlfn.XLOOKUP(_xlfn.TEXTJOIN(" vs ",,C6699:D6699),Calendar!G:G,Calendar!B:B),IF(AND(B6699="Premier League",E6699="Highlights"),_xlfn.XLOOKUP(H6699,Calendar!O:O,Calendar!N:N,,-1),""))</f>
        <v/>
      </c>
    </row>
    <row r="6700" spans="34:34" x14ac:dyDescent="0.35">
      <c r="AH6700" s="16" t="str">
        <f>IF(AND(B6700="Premier League",E6700="Live"),_xlfn.XLOOKUP(_xlfn.TEXTJOIN(" vs ",,C6700:D6700),Calendar!G:G,Calendar!B:B),IF(AND(B6700="Premier League",E6700="Highlights"),_xlfn.XLOOKUP(H6700,Calendar!O:O,Calendar!N:N,,-1),""))</f>
        <v/>
      </c>
    </row>
    <row r="6701" spans="34:34" x14ac:dyDescent="0.35">
      <c r="AH6701" s="16" t="str">
        <f>IF(AND(B6701="Premier League",E6701="Live"),_xlfn.XLOOKUP(_xlfn.TEXTJOIN(" vs ",,C6701:D6701),Calendar!G:G,Calendar!B:B),IF(AND(B6701="Premier League",E6701="Highlights"),_xlfn.XLOOKUP(H6701,Calendar!O:O,Calendar!N:N,,-1),""))</f>
        <v/>
      </c>
    </row>
    <row r="6702" spans="34:34" x14ac:dyDescent="0.35">
      <c r="AH6702" s="16" t="str">
        <f>IF(AND(B6702="Premier League",E6702="Live"),_xlfn.XLOOKUP(_xlfn.TEXTJOIN(" vs ",,C6702:D6702),Calendar!G:G,Calendar!B:B),IF(AND(B6702="Premier League",E6702="Highlights"),_xlfn.XLOOKUP(H6702,Calendar!O:O,Calendar!N:N,,-1),""))</f>
        <v/>
      </c>
    </row>
    <row r="6703" spans="34:34" x14ac:dyDescent="0.35">
      <c r="AH6703" s="16" t="str">
        <f>IF(AND(B6703="Premier League",E6703="Live"),_xlfn.XLOOKUP(_xlfn.TEXTJOIN(" vs ",,C6703:D6703),Calendar!G:G,Calendar!B:B),IF(AND(B6703="Premier League",E6703="Highlights"),_xlfn.XLOOKUP(H6703,Calendar!O:O,Calendar!N:N,,-1),""))</f>
        <v/>
      </c>
    </row>
    <row r="6704" spans="34:34" x14ac:dyDescent="0.35">
      <c r="AH6704" s="16" t="str">
        <f>IF(AND(B6704="Premier League",E6704="Live"),_xlfn.XLOOKUP(_xlfn.TEXTJOIN(" vs ",,C6704:D6704),Calendar!G:G,Calendar!B:B),IF(AND(B6704="Premier League",E6704="Highlights"),_xlfn.XLOOKUP(H6704,Calendar!O:O,Calendar!N:N,,-1),""))</f>
        <v/>
      </c>
    </row>
    <row r="6705" spans="34:34" x14ac:dyDescent="0.35">
      <c r="AH6705" s="16" t="str">
        <f>IF(AND(B6705="Premier League",E6705="Live"),_xlfn.XLOOKUP(_xlfn.TEXTJOIN(" vs ",,C6705:D6705),Calendar!G:G,Calendar!B:B),IF(AND(B6705="Premier League",E6705="Highlights"),_xlfn.XLOOKUP(H6705,Calendar!O:O,Calendar!N:N,,-1),""))</f>
        <v/>
      </c>
    </row>
    <row r="6706" spans="34:34" x14ac:dyDescent="0.35">
      <c r="AH6706" s="16" t="str">
        <f>IF(AND(B6706="Premier League",E6706="Live"),_xlfn.XLOOKUP(_xlfn.TEXTJOIN(" vs ",,C6706:D6706),Calendar!G:G,Calendar!B:B),IF(AND(B6706="Premier League",E6706="Highlights"),_xlfn.XLOOKUP(H6706,Calendar!O:O,Calendar!N:N,,-1),""))</f>
        <v/>
      </c>
    </row>
    <row r="6707" spans="34:34" x14ac:dyDescent="0.35">
      <c r="AH6707" s="16" t="str">
        <f>IF(AND(B6707="Premier League",E6707="Live"),_xlfn.XLOOKUP(_xlfn.TEXTJOIN(" vs ",,C6707:D6707),Calendar!G:G,Calendar!B:B),IF(AND(B6707="Premier League",E6707="Highlights"),_xlfn.XLOOKUP(H6707,Calendar!O:O,Calendar!N:N,,-1),""))</f>
        <v/>
      </c>
    </row>
    <row r="6708" spans="34:34" x14ac:dyDescent="0.35">
      <c r="AH6708" s="16" t="str">
        <f>IF(AND(B6708="Premier League",E6708="Live"),_xlfn.XLOOKUP(_xlfn.TEXTJOIN(" vs ",,C6708:D6708),Calendar!G:G,Calendar!B:B),IF(AND(B6708="Premier League",E6708="Highlights"),_xlfn.XLOOKUP(H6708,Calendar!O:O,Calendar!N:N,,-1),""))</f>
        <v/>
      </c>
    </row>
    <row r="6709" spans="34:34" x14ac:dyDescent="0.35">
      <c r="AH6709" s="16" t="str">
        <f>IF(AND(B6709="Premier League",E6709="Live"),_xlfn.XLOOKUP(_xlfn.TEXTJOIN(" vs ",,C6709:D6709),Calendar!G:G,Calendar!B:B),IF(AND(B6709="Premier League",E6709="Highlights"),_xlfn.XLOOKUP(H6709,Calendar!O:O,Calendar!N:N,,-1),""))</f>
        <v/>
      </c>
    </row>
    <row r="6710" spans="34:34" x14ac:dyDescent="0.35">
      <c r="AH6710" s="16" t="str">
        <f>IF(AND(B6710="Premier League",E6710="Live"),_xlfn.XLOOKUP(_xlfn.TEXTJOIN(" vs ",,C6710:D6710),Calendar!G:G,Calendar!B:B),IF(AND(B6710="Premier League",E6710="Highlights"),_xlfn.XLOOKUP(H6710,Calendar!O:O,Calendar!N:N,,-1),""))</f>
        <v/>
      </c>
    </row>
    <row r="6711" spans="34:34" x14ac:dyDescent="0.35">
      <c r="AH6711" s="16" t="str">
        <f>IF(AND(B6711="Premier League",E6711="Live"),_xlfn.XLOOKUP(_xlfn.TEXTJOIN(" vs ",,C6711:D6711),Calendar!G:G,Calendar!B:B),IF(AND(B6711="Premier League",E6711="Highlights"),_xlfn.XLOOKUP(H6711,Calendar!O:O,Calendar!N:N,,-1),""))</f>
        <v/>
      </c>
    </row>
    <row r="6712" spans="34:34" x14ac:dyDescent="0.35">
      <c r="AH6712" s="16" t="str">
        <f>IF(AND(B6712="Premier League",E6712="Live"),_xlfn.XLOOKUP(_xlfn.TEXTJOIN(" vs ",,C6712:D6712),Calendar!G:G,Calendar!B:B),IF(AND(B6712="Premier League",E6712="Highlights"),_xlfn.XLOOKUP(H6712,Calendar!O:O,Calendar!N:N,,-1),""))</f>
        <v/>
      </c>
    </row>
    <row r="6713" spans="34:34" x14ac:dyDescent="0.35">
      <c r="AH6713" s="16" t="str">
        <f>IF(AND(B6713="Premier League",E6713="Live"),_xlfn.XLOOKUP(_xlfn.TEXTJOIN(" vs ",,C6713:D6713),Calendar!G:G,Calendar!B:B),IF(AND(B6713="Premier League",E6713="Highlights"),_xlfn.XLOOKUP(H6713,Calendar!O:O,Calendar!N:N,,-1),""))</f>
        <v/>
      </c>
    </row>
    <row r="6714" spans="34:34" x14ac:dyDescent="0.35">
      <c r="AH6714" s="16" t="str">
        <f>IF(AND(B6714="Premier League",E6714="Live"),_xlfn.XLOOKUP(_xlfn.TEXTJOIN(" vs ",,C6714:D6714),Calendar!G:G,Calendar!B:B),IF(AND(B6714="Premier League",E6714="Highlights"),_xlfn.XLOOKUP(H6714,Calendar!O:O,Calendar!N:N,,-1),""))</f>
        <v/>
      </c>
    </row>
    <row r="6715" spans="34:34" x14ac:dyDescent="0.35">
      <c r="AH6715" s="16" t="str">
        <f>IF(AND(B6715="Premier League",E6715="Live"),_xlfn.XLOOKUP(_xlfn.TEXTJOIN(" vs ",,C6715:D6715),Calendar!G:G,Calendar!B:B),IF(AND(B6715="Premier League",E6715="Highlights"),_xlfn.XLOOKUP(H6715,Calendar!O:O,Calendar!N:N,,-1),""))</f>
        <v/>
      </c>
    </row>
    <row r="6716" spans="34:34" x14ac:dyDescent="0.35">
      <c r="AH6716" s="16" t="str">
        <f>IF(AND(B6716="Premier League",E6716="Live"),_xlfn.XLOOKUP(_xlfn.TEXTJOIN(" vs ",,C6716:D6716),Calendar!G:G,Calendar!B:B),IF(AND(B6716="Premier League",E6716="Highlights"),_xlfn.XLOOKUP(H6716,Calendar!O:O,Calendar!N:N,,-1),""))</f>
        <v/>
      </c>
    </row>
    <row r="6717" spans="34:34" x14ac:dyDescent="0.35">
      <c r="AH6717" s="16" t="str">
        <f>IF(AND(B6717="Premier League",E6717="Live"),_xlfn.XLOOKUP(_xlfn.TEXTJOIN(" vs ",,C6717:D6717),Calendar!G:G,Calendar!B:B),IF(AND(B6717="Premier League",E6717="Highlights"),_xlfn.XLOOKUP(H6717,Calendar!O:O,Calendar!N:N,,-1),""))</f>
        <v/>
      </c>
    </row>
    <row r="6718" spans="34:34" x14ac:dyDescent="0.35">
      <c r="AH6718" s="16" t="str">
        <f>IF(AND(B6718="Premier League",E6718="Live"),_xlfn.XLOOKUP(_xlfn.TEXTJOIN(" vs ",,C6718:D6718),Calendar!G:G,Calendar!B:B),IF(AND(B6718="Premier League",E6718="Highlights"),_xlfn.XLOOKUP(H6718,Calendar!O:O,Calendar!N:N,,-1),""))</f>
        <v/>
      </c>
    </row>
    <row r="6719" spans="34:34" x14ac:dyDescent="0.35">
      <c r="AH6719" s="16" t="str">
        <f>IF(AND(B6719="Premier League",E6719="Live"),_xlfn.XLOOKUP(_xlfn.TEXTJOIN(" vs ",,C6719:D6719),Calendar!G:G,Calendar!B:B),IF(AND(B6719="Premier League",E6719="Highlights"),_xlfn.XLOOKUP(H6719,Calendar!O:O,Calendar!N:N,,-1),""))</f>
        <v/>
      </c>
    </row>
    <row r="6720" spans="34:34" x14ac:dyDescent="0.35">
      <c r="AH6720" s="16" t="str">
        <f>IF(AND(B6720="Premier League",E6720="Live"),_xlfn.XLOOKUP(_xlfn.TEXTJOIN(" vs ",,C6720:D6720),Calendar!G:G,Calendar!B:B),IF(AND(B6720="Premier League",E6720="Highlights"),_xlfn.XLOOKUP(H6720,Calendar!O:O,Calendar!N:N,,-1),""))</f>
        <v/>
      </c>
    </row>
    <row r="6721" spans="34:34" x14ac:dyDescent="0.35">
      <c r="AH6721" s="16" t="str">
        <f>IF(AND(B6721="Premier League",E6721="Live"),_xlfn.XLOOKUP(_xlfn.TEXTJOIN(" vs ",,C6721:D6721),Calendar!G:G,Calendar!B:B),IF(AND(B6721="Premier League",E6721="Highlights"),_xlfn.XLOOKUP(H6721,Calendar!O:O,Calendar!N:N,,-1),""))</f>
        <v/>
      </c>
    </row>
    <row r="6722" spans="34:34" x14ac:dyDescent="0.35">
      <c r="AH6722" s="16" t="str">
        <f>IF(AND(B6722="Premier League",E6722="Live"),_xlfn.XLOOKUP(_xlfn.TEXTJOIN(" vs ",,C6722:D6722),Calendar!G:G,Calendar!B:B),IF(AND(B6722="Premier League",E6722="Highlights"),_xlfn.XLOOKUP(H6722,Calendar!O:O,Calendar!N:N,,-1),""))</f>
        <v/>
      </c>
    </row>
    <row r="6723" spans="34:34" x14ac:dyDescent="0.35">
      <c r="AH6723" s="16" t="str">
        <f>IF(AND(B6723="Premier League",E6723="Live"),_xlfn.XLOOKUP(_xlfn.TEXTJOIN(" vs ",,C6723:D6723),Calendar!G:G,Calendar!B:B),IF(AND(B6723="Premier League",E6723="Highlights"),_xlfn.XLOOKUP(H6723,Calendar!O:O,Calendar!N:N,,-1),""))</f>
        <v/>
      </c>
    </row>
    <row r="6724" spans="34:34" x14ac:dyDescent="0.35">
      <c r="AH6724" s="16" t="str">
        <f>IF(AND(B6724="Premier League",E6724="Live"),_xlfn.XLOOKUP(_xlfn.TEXTJOIN(" vs ",,C6724:D6724),Calendar!G:G,Calendar!B:B),IF(AND(B6724="Premier League",E6724="Highlights"),_xlfn.XLOOKUP(H6724,Calendar!O:O,Calendar!N:N,,-1),""))</f>
        <v/>
      </c>
    </row>
    <row r="6725" spans="34:34" x14ac:dyDescent="0.35">
      <c r="AH6725" s="16" t="str">
        <f>IF(AND(B6725="Premier League",E6725="Live"),_xlfn.XLOOKUP(_xlfn.TEXTJOIN(" vs ",,C6725:D6725),Calendar!G:G,Calendar!B:B),IF(AND(B6725="Premier League",E6725="Highlights"),_xlfn.XLOOKUP(H6725,Calendar!O:O,Calendar!N:N,,-1),""))</f>
        <v/>
      </c>
    </row>
    <row r="6726" spans="34:34" x14ac:dyDescent="0.35">
      <c r="AH6726" s="16" t="str">
        <f>IF(AND(B6726="Premier League",E6726="Live"),_xlfn.XLOOKUP(_xlfn.TEXTJOIN(" vs ",,C6726:D6726),Calendar!G:G,Calendar!B:B),IF(AND(B6726="Premier League",E6726="Highlights"),_xlfn.XLOOKUP(H6726,Calendar!O:O,Calendar!N:N,,-1),""))</f>
        <v/>
      </c>
    </row>
    <row r="6727" spans="34:34" x14ac:dyDescent="0.35">
      <c r="AH6727" s="16" t="str">
        <f>IF(AND(B6727="Premier League",E6727="Live"),_xlfn.XLOOKUP(_xlfn.TEXTJOIN(" vs ",,C6727:D6727),Calendar!G:G,Calendar!B:B),IF(AND(B6727="Premier League",E6727="Highlights"),_xlfn.XLOOKUP(H6727,Calendar!O:O,Calendar!N:N,,-1),""))</f>
        <v/>
      </c>
    </row>
    <row r="6728" spans="34:34" x14ac:dyDescent="0.35">
      <c r="AH6728" s="16" t="str">
        <f>IF(AND(B6728="Premier League",E6728="Live"),_xlfn.XLOOKUP(_xlfn.TEXTJOIN(" vs ",,C6728:D6728),Calendar!G:G,Calendar!B:B),IF(AND(B6728="Premier League",E6728="Highlights"),_xlfn.XLOOKUP(H6728,Calendar!O:O,Calendar!N:N,,-1),""))</f>
        <v/>
      </c>
    </row>
    <row r="6729" spans="34:34" x14ac:dyDescent="0.35">
      <c r="AH6729" s="16" t="str">
        <f>IF(AND(B6729="Premier League",E6729="Live"),_xlfn.XLOOKUP(_xlfn.TEXTJOIN(" vs ",,C6729:D6729),Calendar!G:G,Calendar!B:B),IF(AND(B6729="Premier League",E6729="Highlights"),_xlfn.XLOOKUP(H6729,Calendar!O:O,Calendar!N:N,,-1),""))</f>
        <v/>
      </c>
    </row>
    <row r="6730" spans="34:34" x14ac:dyDescent="0.35">
      <c r="AH6730" s="16" t="str">
        <f>IF(AND(B6730="Premier League",E6730="Live"),_xlfn.XLOOKUP(_xlfn.TEXTJOIN(" vs ",,C6730:D6730),Calendar!G:G,Calendar!B:B),IF(AND(B6730="Premier League",E6730="Highlights"),_xlfn.XLOOKUP(H6730,Calendar!O:O,Calendar!N:N,,-1),""))</f>
        <v/>
      </c>
    </row>
    <row r="6731" spans="34:34" x14ac:dyDescent="0.35">
      <c r="AH6731" s="16" t="str">
        <f>IF(AND(B6731="Premier League",E6731="Live"),_xlfn.XLOOKUP(_xlfn.TEXTJOIN(" vs ",,C6731:D6731),Calendar!G:G,Calendar!B:B),IF(AND(B6731="Premier League",E6731="Highlights"),_xlfn.XLOOKUP(H6731,Calendar!O:O,Calendar!N:N,,-1),""))</f>
        <v/>
      </c>
    </row>
    <row r="6732" spans="34:34" x14ac:dyDescent="0.35">
      <c r="AH6732" s="16" t="str">
        <f>IF(AND(B6732="Premier League",E6732="Live"),_xlfn.XLOOKUP(_xlfn.TEXTJOIN(" vs ",,C6732:D6732),Calendar!G:G,Calendar!B:B),IF(AND(B6732="Premier League",E6732="Highlights"),_xlfn.XLOOKUP(H6732,Calendar!O:O,Calendar!N:N,,-1),""))</f>
        <v/>
      </c>
    </row>
    <row r="6733" spans="34:34" x14ac:dyDescent="0.35">
      <c r="AH6733" s="16" t="str">
        <f>IF(AND(B6733="Premier League",E6733="Live"),_xlfn.XLOOKUP(_xlfn.TEXTJOIN(" vs ",,C6733:D6733),Calendar!G:G,Calendar!B:B),IF(AND(B6733="Premier League",E6733="Highlights"),_xlfn.XLOOKUP(H6733,Calendar!O:O,Calendar!N:N,,-1),""))</f>
        <v/>
      </c>
    </row>
    <row r="6734" spans="34:34" x14ac:dyDescent="0.35">
      <c r="AH6734" s="16" t="str">
        <f>IF(AND(B6734="Premier League",E6734="Live"),_xlfn.XLOOKUP(_xlfn.TEXTJOIN(" vs ",,C6734:D6734),Calendar!G:G,Calendar!B:B),IF(AND(B6734="Premier League",E6734="Highlights"),_xlfn.XLOOKUP(H6734,Calendar!O:O,Calendar!N:N,,-1),""))</f>
        <v/>
      </c>
    </row>
    <row r="6735" spans="34:34" x14ac:dyDescent="0.35">
      <c r="AH6735" s="16" t="str">
        <f>IF(AND(B6735="Premier League",E6735="Live"),_xlfn.XLOOKUP(_xlfn.TEXTJOIN(" vs ",,C6735:D6735),Calendar!G:G,Calendar!B:B),IF(AND(B6735="Premier League",E6735="Highlights"),_xlfn.XLOOKUP(H6735,Calendar!O:O,Calendar!N:N,,-1),""))</f>
        <v/>
      </c>
    </row>
    <row r="6736" spans="34:34" x14ac:dyDescent="0.35">
      <c r="AH6736" s="16" t="str">
        <f>IF(AND(B6736="Premier League",E6736="Live"),_xlfn.XLOOKUP(_xlfn.TEXTJOIN(" vs ",,C6736:D6736),Calendar!G:G,Calendar!B:B),IF(AND(B6736="Premier League",E6736="Highlights"),_xlfn.XLOOKUP(H6736,Calendar!O:O,Calendar!N:N,,-1),""))</f>
        <v/>
      </c>
    </row>
    <row r="6737" spans="34:34" x14ac:dyDescent="0.35">
      <c r="AH6737" s="16" t="str">
        <f>IF(AND(B6737="Premier League",E6737="Live"),_xlfn.XLOOKUP(_xlfn.TEXTJOIN(" vs ",,C6737:D6737),Calendar!G:G,Calendar!B:B),IF(AND(B6737="Premier League",E6737="Highlights"),_xlfn.XLOOKUP(H6737,Calendar!O:O,Calendar!N:N,,-1),""))</f>
        <v/>
      </c>
    </row>
    <row r="6738" spans="34:34" x14ac:dyDescent="0.35">
      <c r="AH6738" s="16" t="str">
        <f>IF(AND(B6738="Premier League",E6738="Live"),_xlfn.XLOOKUP(_xlfn.TEXTJOIN(" vs ",,C6738:D6738),Calendar!G:G,Calendar!B:B),IF(AND(B6738="Premier League",E6738="Highlights"),_xlfn.XLOOKUP(H6738,Calendar!O:O,Calendar!N:N,,-1),""))</f>
        <v/>
      </c>
    </row>
    <row r="6739" spans="34:34" x14ac:dyDescent="0.35">
      <c r="AH6739" s="16" t="str">
        <f>IF(AND(B6739="Premier League",E6739="Live"),_xlfn.XLOOKUP(_xlfn.TEXTJOIN(" vs ",,C6739:D6739),Calendar!G:G,Calendar!B:B),IF(AND(B6739="Premier League",E6739="Highlights"),_xlfn.XLOOKUP(H6739,Calendar!O:O,Calendar!N:N,,-1),""))</f>
        <v/>
      </c>
    </row>
    <row r="6740" spans="34:34" x14ac:dyDescent="0.35">
      <c r="AH6740" s="16" t="str">
        <f>IF(AND(B6740="Premier League",E6740="Live"),_xlfn.XLOOKUP(_xlfn.TEXTJOIN(" vs ",,C6740:D6740),Calendar!G:G,Calendar!B:B),IF(AND(B6740="Premier League",E6740="Highlights"),_xlfn.XLOOKUP(H6740,Calendar!O:O,Calendar!N:N,,-1),""))</f>
        <v/>
      </c>
    </row>
    <row r="6741" spans="34:34" x14ac:dyDescent="0.35">
      <c r="AH6741" s="16" t="str">
        <f>IF(AND(B6741="Premier League",E6741="Live"),_xlfn.XLOOKUP(_xlfn.TEXTJOIN(" vs ",,C6741:D6741),Calendar!G:G,Calendar!B:B),IF(AND(B6741="Premier League",E6741="Highlights"),_xlfn.XLOOKUP(H6741,Calendar!O:O,Calendar!N:N,,-1),""))</f>
        <v/>
      </c>
    </row>
    <row r="6742" spans="34:34" x14ac:dyDescent="0.35">
      <c r="AH6742" s="16" t="str">
        <f>IF(AND(B6742="Premier League",E6742="Live"),_xlfn.XLOOKUP(_xlfn.TEXTJOIN(" vs ",,C6742:D6742),Calendar!G:G,Calendar!B:B),IF(AND(B6742="Premier League",E6742="Highlights"),_xlfn.XLOOKUP(H6742,Calendar!O:O,Calendar!N:N,,-1),""))</f>
        <v/>
      </c>
    </row>
    <row r="6743" spans="34:34" x14ac:dyDescent="0.35">
      <c r="AH6743" s="16" t="str">
        <f>IF(AND(B6743="Premier League",E6743="Live"),_xlfn.XLOOKUP(_xlfn.TEXTJOIN(" vs ",,C6743:D6743),Calendar!G:G,Calendar!B:B),IF(AND(B6743="Premier League",E6743="Highlights"),_xlfn.XLOOKUP(H6743,Calendar!O:O,Calendar!N:N,,-1),""))</f>
        <v/>
      </c>
    </row>
    <row r="6744" spans="34:34" x14ac:dyDescent="0.35">
      <c r="AH6744" s="16" t="str">
        <f>IF(AND(B6744="Premier League",E6744="Live"),_xlfn.XLOOKUP(_xlfn.TEXTJOIN(" vs ",,C6744:D6744),Calendar!G:G,Calendar!B:B),IF(AND(B6744="Premier League",E6744="Highlights"),_xlfn.XLOOKUP(H6744,Calendar!O:O,Calendar!N:N,,-1),""))</f>
        <v/>
      </c>
    </row>
    <row r="6745" spans="34:34" x14ac:dyDescent="0.35">
      <c r="AH6745" s="16" t="str">
        <f>IF(AND(B6745="Premier League",E6745="Live"),_xlfn.XLOOKUP(_xlfn.TEXTJOIN(" vs ",,C6745:D6745),Calendar!G:G,Calendar!B:B),IF(AND(B6745="Premier League",E6745="Highlights"),_xlfn.XLOOKUP(H6745,Calendar!O:O,Calendar!N:N,,-1),""))</f>
        <v/>
      </c>
    </row>
    <row r="6746" spans="34:34" x14ac:dyDescent="0.35">
      <c r="AH6746" s="16" t="str">
        <f>IF(AND(B6746="Premier League",E6746="Live"),_xlfn.XLOOKUP(_xlfn.TEXTJOIN(" vs ",,C6746:D6746),Calendar!G:G,Calendar!B:B),IF(AND(B6746="Premier League",E6746="Highlights"),_xlfn.XLOOKUP(H6746,Calendar!O:O,Calendar!N:N,,-1),""))</f>
        <v/>
      </c>
    </row>
    <row r="6747" spans="34:34" x14ac:dyDescent="0.35">
      <c r="AH6747" s="16" t="str">
        <f>IF(AND(B6747="Premier League",E6747="Live"),_xlfn.XLOOKUP(_xlfn.TEXTJOIN(" vs ",,C6747:D6747),Calendar!G:G,Calendar!B:B),IF(AND(B6747="Premier League",E6747="Highlights"),_xlfn.XLOOKUP(H6747,Calendar!O:O,Calendar!N:N,,-1),""))</f>
        <v/>
      </c>
    </row>
    <row r="6748" spans="34:34" x14ac:dyDescent="0.35">
      <c r="AH6748" s="16" t="str">
        <f>IF(AND(B6748="Premier League",E6748="Live"),_xlfn.XLOOKUP(_xlfn.TEXTJOIN(" vs ",,C6748:D6748),Calendar!G:G,Calendar!B:B),IF(AND(B6748="Premier League",E6748="Highlights"),_xlfn.XLOOKUP(H6748,Calendar!O:O,Calendar!N:N,,-1),""))</f>
        <v/>
      </c>
    </row>
    <row r="6749" spans="34:34" x14ac:dyDescent="0.35">
      <c r="AH6749" s="16" t="str">
        <f>IF(AND(B6749="Premier League",E6749="Live"),_xlfn.XLOOKUP(_xlfn.TEXTJOIN(" vs ",,C6749:D6749),Calendar!G:G,Calendar!B:B),IF(AND(B6749="Premier League",E6749="Highlights"),_xlfn.XLOOKUP(H6749,Calendar!O:O,Calendar!N:N,,-1),""))</f>
        <v/>
      </c>
    </row>
    <row r="6750" spans="34:34" x14ac:dyDescent="0.35">
      <c r="AH6750" s="16" t="str">
        <f>IF(AND(B6750="Premier League",E6750="Live"),_xlfn.XLOOKUP(_xlfn.TEXTJOIN(" vs ",,C6750:D6750),Calendar!G:G,Calendar!B:B),IF(AND(B6750="Premier League",E6750="Highlights"),_xlfn.XLOOKUP(H6750,Calendar!O:O,Calendar!N:N,,-1),""))</f>
        <v/>
      </c>
    </row>
    <row r="6751" spans="34:34" x14ac:dyDescent="0.35">
      <c r="AH6751" s="16" t="str">
        <f>IF(AND(B6751="Premier League",E6751="Live"),_xlfn.XLOOKUP(_xlfn.TEXTJOIN(" vs ",,C6751:D6751),Calendar!G:G,Calendar!B:B),IF(AND(B6751="Premier League",E6751="Highlights"),_xlfn.XLOOKUP(H6751,Calendar!O:O,Calendar!N:N,,-1),""))</f>
        <v/>
      </c>
    </row>
    <row r="6752" spans="34:34" x14ac:dyDescent="0.35">
      <c r="AH6752" s="16" t="str">
        <f>IF(AND(B6752="Premier League",E6752="Live"),_xlfn.XLOOKUP(_xlfn.TEXTJOIN(" vs ",,C6752:D6752),Calendar!G:G,Calendar!B:B),IF(AND(B6752="Premier League",E6752="Highlights"),_xlfn.XLOOKUP(H6752,Calendar!O:O,Calendar!N:N,,-1),""))</f>
        <v/>
      </c>
    </row>
    <row r="6753" spans="34:34" x14ac:dyDescent="0.35">
      <c r="AH6753" s="16" t="str">
        <f>IF(AND(B6753="Premier League",E6753="Live"),_xlfn.XLOOKUP(_xlfn.TEXTJOIN(" vs ",,C6753:D6753),Calendar!G:G,Calendar!B:B),IF(AND(B6753="Premier League",E6753="Highlights"),_xlfn.XLOOKUP(H6753,Calendar!O:O,Calendar!N:N,,-1),""))</f>
        <v/>
      </c>
    </row>
    <row r="6754" spans="34:34" x14ac:dyDescent="0.35">
      <c r="AH6754" s="16" t="str">
        <f>IF(AND(B6754="Premier League",E6754="Live"),_xlfn.XLOOKUP(_xlfn.TEXTJOIN(" vs ",,C6754:D6754),Calendar!G:G,Calendar!B:B),IF(AND(B6754="Premier League",E6754="Highlights"),_xlfn.XLOOKUP(H6754,Calendar!O:O,Calendar!N:N,,-1),""))</f>
        <v/>
      </c>
    </row>
    <row r="6755" spans="34:34" x14ac:dyDescent="0.35">
      <c r="AH6755" s="16" t="str">
        <f>IF(AND(B6755="Premier League",E6755="Live"),_xlfn.XLOOKUP(_xlfn.TEXTJOIN(" vs ",,C6755:D6755),Calendar!G:G,Calendar!B:B),IF(AND(B6755="Premier League",E6755="Highlights"),_xlfn.XLOOKUP(H6755,Calendar!O:O,Calendar!N:N,,-1),""))</f>
        <v/>
      </c>
    </row>
    <row r="6756" spans="34:34" x14ac:dyDescent="0.35">
      <c r="AH6756" s="16" t="str">
        <f>IF(AND(B6756="Premier League",E6756="Live"),_xlfn.XLOOKUP(_xlfn.TEXTJOIN(" vs ",,C6756:D6756),Calendar!G:G,Calendar!B:B),IF(AND(B6756="Premier League",E6756="Highlights"),_xlfn.XLOOKUP(H6756,Calendar!O:O,Calendar!N:N,,-1),""))</f>
        <v/>
      </c>
    </row>
    <row r="6757" spans="34:34" x14ac:dyDescent="0.35">
      <c r="AH6757" s="16" t="str">
        <f>IF(AND(B6757="Premier League",E6757="Live"),_xlfn.XLOOKUP(_xlfn.TEXTJOIN(" vs ",,C6757:D6757),Calendar!G:G,Calendar!B:B),IF(AND(B6757="Premier League",E6757="Highlights"),_xlfn.XLOOKUP(H6757,Calendar!O:O,Calendar!N:N,,-1),""))</f>
        <v/>
      </c>
    </row>
    <row r="6758" spans="34:34" x14ac:dyDescent="0.35">
      <c r="AH6758" s="16" t="str">
        <f>IF(AND(B6758="Premier League",E6758="Live"),_xlfn.XLOOKUP(_xlfn.TEXTJOIN(" vs ",,C6758:D6758),Calendar!G:G,Calendar!B:B),IF(AND(B6758="Premier League",E6758="Highlights"),_xlfn.XLOOKUP(H6758,Calendar!O:O,Calendar!N:N,,-1),""))</f>
        <v/>
      </c>
    </row>
    <row r="6759" spans="34:34" x14ac:dyDescent="0.35">
      <c r="AH6759" s="16" t="str">
        <f>IF(AND(B6759="Premier League",E6759="Live"),_xlfn.XLOOKUP(_xlfn.TEXTJOIN(" vs ",,C6759:D6759),Calendar!G:G,Calendar!B:B),IF(AND(B6759="Premier League",E6759="Highlights"),_xlfn.XLOOKUP(H6759,Calendar!O:O,Calendar!N:N,,-1),""))</f>
        <v/>
      </c>
    </row>
    <row r="6760" spans="34:34" x14ac:dyDescent="0.35">
      <c r="AH6760" s="16" t="str">
        <f>IF(AND(B6760="Premier League",E6760="Live"),_xlfn.XLOOKUP(_xlfn.TEXTJOIN(" vs ",,C6760:D6760),Calendar!G:G,Calendar!B:B),IF(AND(B6760="Premier League",E6760="Highlights"),_xlfn.XLOOKUP(H6760,Calendar!O:O,Calendar!N:N,,-1),""))</f>
        <v/>
      </c>
    </row>
    <row r="6761" spans="34:34" x14ac:dyDescent="0.35">
      <c r="AH6761" s="16" t="str">
        <f>IF(AND(B6761="Premier League",E6761="Live"),_xlfn.XLOOKUP(_xlfn.TEXTJOIN(" vs ",,C6761:D6761),Calendar!G:G,Calendar!B:B),IF(AND(B6761="Premier League",E6761="Highlights"),_xlfn.XLOOKUP(H6761,Calendar!O:O,Calendar!N:N,,-1),""))</f>
        <v/>
      </c>
    </row>
    <row r="6762" spans="34:34" x14ac:dyDescent="0.35">
      <c r="AH6762" s="16" t="str">
        <f>IF(AND(B6762="Premier League",E6762="Live"),_xlfn.XLOOKUP(_xlfn.TEXTJOIN(" vs ",,C6762:D6762),Calendar!G:G,Calendar!B:B),IF(AND(B6762="Premier League",E6762="Highlights"),_xlfn.XLOOKUP(H6762,Calendar!O:O,Calendar!N:N,,-1),""))</f>
        <v/>
      </c>
    </row>
    <row r="6763" spans="34:34" x14ac:dyDescent="0.35">
      <c r="AH6763" s="16" t="str">
        <f>IF(AND(B6763="Premier League",E6763="Live"),_xlfn.XLOOKUP(_xlfn.TEXTJOIN(" vs ",,C6763:D6763),Calendar!G:G,Calendar!B:B),IF(AND(B6763="Premier League",E6763="Highlights"),_xlfn.XLOOKUP(H6763,Calendar!O:O,Calendar!N:N,,-1),""))</f>
        <v/>
      </c>
    </row>
    <row r="6764" spans="34:34" x14ac:dyDescent="0.35">
      <c r="AH6764" s="16" t="str">
        <f>IF(AND(B6764="Premier League",E6764="Live"),_xlfn.XLOOKUP(_xlfn.TEXTJOIN(" vs ",,C6764:D6764),Calendar!G:G,Calendar!B:B),IF(AND(B6764="Premier League",E6764="Highlights"),_xlfn.XLOOKUP(H6764,Calendar!O:O,Calendar!N:N,,-1),""))</f>
        <v/>
      </c>
    </row>
    <row r="6765" spans="34:34" x14ac:dyDescent="0.35">
      <c r="AH6765" s="16" t="str">
        <f>IF(AND(B6765="Premier League",E6765="Live"),_xlfn.XLOOKUP(_xlfn.TEXTJOIN(" vs ",,C6765:D6765),Calendar!G:G,Calendar!B:B),IF(AND(B6765="Premier League",E6765="Highlights"),_xlfn.XLOOKUP(H6765,Calendar!O:O,Calendar!N:N,,-1),""))</f>
        <v/>
      </c>
    </row>
    <row r="6766" spans="34:34" x14ac:dyDescent="0.35">
      <c r="AH6766" s="16" t="str">
        <f>IF(AND(B6766="Premier League",E6766="Live"),_xlfn.XLOOKUP(_xlfn.TEXTJOIN(" vs ",,C6766:D6766),Calendar!G:G,Calendar!B:B),IF(AND(B6766="Premier League",E6766="Highlights"),_xlfn.XLOOKUP(H6766,Calendar!O:O,Calendar!N:N,,-1),""))</f>
        <v/>
      </c>
    </row>
    <row r="6767" spans="34:34" x14ac:dyDescent="0.35">
      <c r="AH6767" s="16" t="str">
        <f>IF(AND(B6767="Premier League",E6767="Live"),_xlfn.XLOOKUP(_xlfn.TEXTJOIN(" vs ",,C6767:D6767),Calendar!G:G,Calendar!B:B),IF(AND(B6767="Premier League",E6767="Highlights"),_xlfn.XLOOKUP(H6767,Calendar!O:O,Calendar!N:N,,-1),""))</f>
        <v/>
      </c>
    </row>
    <row r="6768" spans="34:34" x14ac:dyDescent="0.35">
      <c r="AH6768" s="16" t="str">
        <f>IF(AND(B6768="Premier League",E6768="Live"),_xlfn.XLOOKUP(_xlfn.TEXTJOIN(" vs ",,C6768:D6768),Calendar!G:G,Calendar!B:B),IF(AND(B6768="Premier League",E6768="Highlights"),_xlfn.XLOOKUP(H6768,Calendar!O:O,Calendar!N:N,,-1),""))</f>
        <v/>
      </c>
    </row>
    <row r="6769" spans="34:34" x14ac:dyDescent="0.35">
      <c r="AH6769" s="16" t="str">
        <f>IF(AND(B6769="Premier League",E6769="Live"),_xlfn.XLOOKUP(_xlfn.TEXTJOIN(" vs ",,C6769:D6769),Calendar!G:G,Calendar!B:B),IF(AND(B6769="Premier League",E6769="Highlights"),_xlfn.XLOOKUP(H6769,Calendar!O:O,Calendar!N:N,,-1),""))</f>
        <v/>
      </c>
    </row>
    <row r="6770" spans="34:34" x14ac:dyDescent="0.35">
      <c r="AH6770" s="16" t="str">
        <f>IF(AND(B6770="Premier League",E6770="Live"),_xlfn.XLOOKUP(_xlfn.TEXTJOIN(" vs ",,C6770:D6770),Calendar!G:G,Calendar!B:B),IF(AND(B6770="Premier League",E6770="Highlights"),_xlfn.XLOOKUP(H6770,Calendar!O:O,Calendar!N:N,,-1),""))</f>
        <v/>
      </c>
    </row>
    <row r="6771" spans="34:34" x14ac:dyDescent="0.35">
      <c r="AH6771" s="16" t="str">
        <f>IF(AND(B6771="Premier League",E6771="Live"),_xlfn.XLOOKUP(_xlfn.TEXTJOIN(" vs ",,C6771:D6771),Calendar!G:G,Calendar!B:B),IF(AND(B6771="Premier League",E6771="Highlights"),_xlfn.XLOOKUP(H6771,Calendar!O:O,Calendar!N:N,,-1),""))</f>
        <v/>
      </c>
    </row>
    <row r="6772" spans="34:34" x14ac:dyDescent="0.35">
      <c r="AH6772" s="16" t="str">
        <f>IF(AND(B6772="Premier League",E6772="Live"),_xlfn.XLOOKUP(_xlfn.TEXTJOIN(" vs ",,C6772:D6772),Calendar!G:G,Calendar!B:B),IF(AND(B6772="Premier League",E6772="Highlights"),_xlfn.XLOOKUP(H6772,Calendar!O:O,Calendar!N:N,,-1),""))</f>
        <v/>
      </c>
    </row>
    <row r="6773" spans="34:34" x14ac:dyDescent="0.35">
      <c r="AH6773" s="16" t="str">
        <f>IF(AND(B6773="Premier League",E6773="Live"),_xlfn.XLOOKUP(_xlfn.TEXTJOIN(" vs ",,C6773:D6773),Calendar!G:G,Calendar!B:B),IF(AND(B6773="Premier League",E6773="Highlights"),_xlfn.XLOOKUP(H6773,Calendar!O:O,Calendar!N:N,,-1),""))</f>
        <v/>
      </c>
    </row>
    <row r="6774" spans="34:34" x14ac:dyDescent="0.35">
      <c r="AH6774" s="16" t="str">
        <f>IF(AND(B6774="Premier League",E6774="Live"),_xlfn.XLOOKUP(_xlfn.TEXTJOIN(" vs ",,C6774:D6774),Calendar!G:G,Calendar!B:B),IF(AND(B6774="Premier League",E6774="Highlights"),_xlfn.XLOOKUP(H6774,Calendar!O:O,Calendar!N:N,,-1),""))</f>
        <v/>
      </c>
    </row>
    <row r="6775" spans="34:34" x14ac:dyDescent="0.35">
      <c r="AH6775" s="16" t="str">
        <f>IF(AND(B6775="Premier League",E6775="Live"),_xlfn.XLOOKUP(_xlfn.TEXTJOIN(" vs ",,C6775:D6775),Calendar!G:G,Calendar!B:B),IF(AND(B6775="Premier League",E6775="Highlights"),_xlfn.XLOOKUP(H6775,Calendar!O:O,Calendar!N:N,,-1),""))</f>
        <v/>
      </c>
    </row>
    <row r="6776" spans="34:34" x14ac:dyDescent="0.35">
      <c r="AH6776" s="16" t="str">
        <f>IF(AND(B6776="Premier League",E6776="Live"),_xlfn.XLOOKUP(_xlfn.TEXTJOIN(" vs ",,C6776:D6776),Calendar!G:G,Calendar!B:B),IF(AND(B6776="Premier League",E6776="Highlights"),_xlfn.XLOOKUP(H6776,Calendar!O:O,Calendar!N:N,,-1),""))</f>
        <v/>
      </c>
    </row>
    <row r="6777" spans="34:34" x14ac:dyDescent="0.35">
      <c r="AH6777" s="16" t="str">
        <f>IF(AND(B6777="Premier League",E6777="Live"),_xlfn.XLOOKUP(_xlfn.TEXTJOIN(" vs ",,C6777:D6777),Calendar!G:G,Calendar!B:B),IF(AND(B6777="Premier League",E6777="Highlights"),_xlfn.XLOOKUP(H6777,Calendar!O:O,Calendar!N:N,,-1),""))</f>
        <v/>
      </c>
    </row>
    <row r="6778" spans="34:34" x14ac:dyDescent="0.35">
      <c r="AH6778" s="16" t="str">
        <f>IF(AND(B6778="Premier League",E6778="Live"),_xlfn.XLOOKUP(_xlfn.TEXTJOIN(" vs ",,C6778:D6778),Calendar!G:G,Calendar!B:B),IF(AND(B6778="Premier League",E6778="Highlights"),_xlfn.XLOOKUP(H6778,Calendar!O:O,Calendar!N:N,,-1),""))</f>
        <v/>
      </c>
    </row>
    <row r="6779" spans="34:34" x14ac:dyDescent="0.35">
      <c r="AH6779" s="16" t="str">
        <f>IF(AND(B6779="Premier League",E6779="Live"),_xlfn.XLOOKUP(_xlfn.TEXTJOIN(" vs ",,C6779:D6779),Calendar!G:G,Calendar!B:B),IF(AND(B6779="Premier League",E6779="Highlights"),_xlfn.XLOOKUP(H6779,Calendar!O:O,Calendar!N:N,,-1),""))</f>
        <v/>
      </c>
    </row>
    <row r="6780" spans="34:34" x14ac:dyDescent="0.35">
      <c r="AH6780" s="16" t="str">
        <f>IF(AND(B6780="Premier League",E6780="Live"),_xlfn.XLOOKUP(_xlfn.TEXTJOIN(" vs ",,C6780:D6780),Calendar!G:G,Calendar!B:B),IF(AND(B6780="Premier League",E6780="Highlights"),_xlfn.XLOOKUP(H6780,Calendar!O:O,Calendar!N:N,,-1),""))</f>
        <v/>
      </c>
    </row>
    <row r="6781" spans="34:34" x14ac:dyDescent="0.35">
      <c r="AH6781" s="16" t="str">
        <f>IF(AND(B6781="Premier League",E6781="Live"),_xlfn.XLOOKUP(_xlfn.TEXTJOIN(" vs ",,C6781:D6781),Calendar!G:G,Calendar!B:B),IF(AND(B6781="Premier League",E6781="Highlights"),_xlfn.XLOOKUP(H6781,Calendar!O:O,Calendar!N:N,,-1),""))</f>
        <v/>
      </c>
    </row>
    <row r="6782" spans="34:34" x14ac:dyDescent="0.35">
      <c r="AH6782" s="16" t="str">
        <f>IF(AND(B6782="Premier League",E6782="Live"),_xlfn.XLOOKUP(_xlfn.TEXTJOIN(" vs ",,C6782:D6782),Calendar!G:G,Calendar!B:B),IF(AND(B6782="Premier League",E6782="Highlights"),_xlfn.XLOOKUP(H6782,Calendar!O:O,Calendar!N:N,,-1),""))</f>
        <v/>
      </c>
    </row>
    <row r="6783" spans="34:34" x14ac:dyDescent="0.35">
      <c r="AH6783" s="16" t="str">
        <f>IF(AND(B6783="Premier League",E6783="Live"),_xlfn.XLOOKUP(_xlfn.TEXTJOIN(" vs ",,C6783:D6783),Calendar!G:G,Calendar!B:B),IF(AND(B6783="Premier League",E6783="Highlights"),_xlfn.XLOOKUP(H6783,Calendar!O:O,Calendar!N:N,,-1),""))</f>
        <v/>
      </c>
    </row>
    <row r="6784" spans="34:34" x14ac:dyDescent="0.35">
      <c r="AH6784" s="16" t="str">
        <f>IF(AND(B6784="Premier League",E6784="Live"),_xlfn.XLOOKUP(_xlfn.TEXTJOIN(" vs ",,C6784:D6784),Calendar!G:G,Calendar!B:B),IF(AND(B6784="Premier League",E6784="Highlights"),_xlfn.XLOOKUP(H6784,Calendar!O:O,Calendar!N:N,,-1),""))</f>
        <v/>
      </c>
    </row>
    <row r="6785" spans="34:34" x14ac:dyDescent="0.35">
      <c r="AH6785" s="16" t="str">
        <f>IF(AND(B6785="Premier League",E6785="Live"),_xlfn.XLOOKUP(_xlfn.TEXTJOIN(" vs ",,C6785:D6785),Calendar!G:G,Calendar!B:B),IF(AND(B6785="Premier League",E6785="Highlights"),_xlfn.XLOOKUP(H6785,Calendar!O:O,Calendar!N:N,,-1),""))</f>
        <v/>
      </c>
    </row>
    <row r="6786" spans="34:34" x14ac:dyDescent="0.35">
      <c r="AH6786" s="16" t="str">
        <f>IF(AND(B6786="Premier League",E6786="Live"),_xlfn.XLOOKUP(_xlfn.TEXTJOIN(" vs ",,C6786:D6786),Calendar!G:G,Calendar!B:B),IF(AND(B6786="Premier League",E6786="Highlights"),_xlfn.XLOOKUP(H6786,Calendar!O:O,Calendar!N:N,,-1),""))</f>
        <v/>
      </c>
    </row>
    <row r="6787" spans="34:34" x14ac:dyDescent="0.35">
      <c r="AH6787" s="16" t="str">
        <f>IF(AND(B6787="Premier League",E6787="Live"),_xlfn.XLOOKUP(_xlfn.TEXTJOIN(" vs ",,C6787:D6787),Calendar!G:G,Calendar!B:B),IF(AND(B6787="Premier League",E6787="Highlights"),_xlfn.XLOOKUP(H6787,Calendar!O:O,Calendar!N:N,,-1),""))</f>
        <v/>
      </c>
    </row>
    <row r="6788" spans="34:34" x14ac:dyDescent="0.35">
      <c r="AH6788" s="16" t="str">
        <f>IF(AND(B6788="Premier League",E6788="Live"),_xlfn.XLOOKUP(_xlfn.TEXTJOIN(" vs ",,C6788:D6788),Calendar!G:G,Calendar!B:B),IF(AND(B6788="Premier League",E6788="Highlights"),_xlfn.XLOOKUP(H6788,Calendar!O:O,Calendar!N:N,,-1),""))</f>
        <v/>
      </c>
    </row>
    <row r="6789" spans="34:34" x14ac:dyDescent="0.35">
      <c r="AH6789" s="16" t="str">
        <f>IF(AND(B6789="Premier League",E6789="Live"),_xlfn.XLOOKUP(_xlfn.TEXTJOIN(" vs ",,C6789:D6789),Calendar!G:G,Calendar!B:B),IF(AND(B6789="Premier League",E6789="Highlights"),_xlfn.XLOOKUP(H6789,Calendar!O:O,Calendar!N:N,,-1),""))</f>
        <v/>
      </c>
    </row>
    <row r="6790" spans="34:34" x14ac:dyDescent="0.35">
      <c r="AH6790" s="16" t="str">
        <f>IF(AND(B6790="Premier League",E6790="Live"),_xlfn.XLOOKUP(_xlfn.TEXTJOIN(" vs ",,C6790:D6790),Calendar!G:G,Calendar!B:B),IF(AND(B6790="Premier League",E6790="Highlights"),_xlfn.XLOOKUP(H6790,Calendar!O:O,Calendar!N:N,,-1),""))</f>
        <v/>
      </c>
    </row>
    <row r="6791" spans="34:34" x14ac:dyDescent="0.35">
      <c r="AH6791" s="16" t="str">
        <f>IF(AND(B6791="Premier League",E6791="Live"),_xlfn.XLOOKUP(_xlfn.TEXTJOIN(" vs ",,C6791:D6791),Calendar!G:G,Calendar!B:B),IF(AND(B6791="Premier League",E6791="Highlights"),_xlfn.XLOOKUP(H6791,Calendar!O:O,Calendar!N:N,,-1),""))</f>
        <v/>
      </c>
    </row>
    <row r="6792" spans="34:34" x14ac:dyDescent="0.35">
      <c r="AH6792" s="16" t="str">
        <f>IF(AND(B6792="Premier League",E6792="Live"),_xlfn.XLOOKUP(_xlfn.TEXTJOIN(" vs ",,C6792:D6792),Calendar!G:G,Calendar!B:B),IF(AND(B6792="Premier League",E6792="Highlights"),_xlfn.XLOOKUP(H6792,Calendar!O:O,Calendar!N:N,,-1),""))</f>
        <v/>
      </c>
    </row>
    <row r="6793" spans="34:34" x14ac:dyDescent="0.35">
      <c r="AH6793" s="16" t="str">
        <f>IF(AND(B6793="Premier League",E6793="Live"),_xlfn.XLOOKUP(_xlfn.TEXTJOIN(" vs ",,C6793:D6793),Calendar!G:G,Calendar!B:B),IF(AND(B6793="Premier League",E6793="Highlights"),_xlfn.XLOOKUP(H6793,Calendar!O:O,Calendar!N:N,,-1),""))</f>
        <v/>
      </c>
    </row>
    <row r="6794" spans="34:34" x14ac:dyDescent="0.35">
      <c r="AH6794" s="16" t="str">
        <f>IF(AND(B6794="Premier League",E6794="Live"),_xlfn.XLOOKUP(_xlfn.TEXTJOIN(" vs ",,C6794:D6794),Calendar!G:G,Calendar!B:B),IF(AND(B6794="Premier League",E6794="Highlights"),_xlfn.XLOOKUP(H6794,Calendar!O:O,Calendar!N:N,,-1),""))</f>
        <v/>
      </c>
    </row>
    <row r="6795" spans="34:34" x14ac:dyDescent="0.35">
      <c r="AH6795" s="16" t="str">
        <f>IF(AND(B6795="Premier League",E6795="Live"),_xlfn.XLOOKUP(_xlfn.TEXTJOIN(" vs ",,C6795:D6795),Calendar!G:G,Calendar!B:B),IF(AND(B6795="Premier League",E6795="Highlights"),_xlfn.XLOOKUP(H6795,Calendar!O:O,Calendar!N:N,,-1),""))</f>
        <v/>
      </c>
    </row>
    <row r="6796" spans="34:34" x14ac:dyDescent="0.35">
      <c r="AH6796" s="16" t="str">
        <f>IF(AND(B6796="Premier League",E6796="Live"),_xlfn.XLOOKUP(_xlfn.TEXTJOIN(" vs ",,C6796:D6796),Calendar!G:G,Calendar!B:B),IF(AND(B6796="Premier League",E6796="Highlights"),_xlfn.XLOOKUP(H6796,Calendar!O:O,Calendar!N:N,,-1),""))</f>
        <v/>
      </c>
    </row>
    <row r="6797" spans="34:34" x14ac:dyDescent="0.35">
      <c r="AH6797" s="16" t="str">
        <f>IF(AND(B6797="Premier League",E6797="Live"),_xlfn.XLOOKUP(_xlfn.TEXTJOIN(" vs ",,C6797:D6797),Calendar!G:G,Calendar!B:B),IF(AND(B6797="Premier League",E6797="Highlights"),_xlfn.XLOOKUP(H6797,Calendar!O:O,Calendar!N:N,,-1),""))</f>
        <v/>
      </c>
    </row>
    <row r="6798" spans="34:34" x14ac:dyDescent="0.35">
      <c r="AH6798" s="16" t="str">
        <f>IF(AND(B6798="Premier League",E6798="Live"),_xlfn.XLOOKUP(_xlfn.TEXTJOIN(" vs ",,C6798:D6798),Calendar!G:G,Calendar!B:B),IF(AND(B6798="Premier League",E6798="Highlights"),_xlfn.XLOOKUP(H6798,Calendar!O:O,Calendar!N:N,,-1),""))</f>
        <v/>
      </c>
    </row>
    <row r="6799" spans="34:34" x14ac:dyDescent="0.35">
      <c r="AH6799" s="16" t="str">
        <f>IF(AND(B6799="Premier League",E6799="Live"),_xlfn.XLOOKUP(_xlfn.TEXTJOIN(" vs ",,C6799:D6799),Calendar!G:G,Calendar!B:B),IF(AND(B6799="Premier League",E6799="Highlights"),_xlfn.XLOOKUP(H6799,Calendar!O:O,Calendar!N:N,,-1),""))</f>
        <v/>
      </c>
    </row>
    <row r="6800" spans="34:34" x14ac:dyDescent="0.35">
      <c r="AH6800" s="16" t="str">
        <f>IF(AND(B6800="Premier League",E6800="Live"),_xlfn.XLOOKUP(_xlfn.TEXTJOIN(" vs ",,C6800:D6800),Calendar!G:G,Calendar!B:B),IF(AND(B6800="Premier League",E6800="Highlights"),_xlfn.XLOOKUP(H6800,Calendar!O:O,Calendar!N:N,,-1),""))</f>
        <v/>
      </c>
    </row>
    <row r="6801" spans="34:34" x14ac:dyDescent="0.35">
      <c r="AH6801" s="16" t="str">
        <f>IF(AND(B6801="Premier League",E6801="Live"),_xlfn.XLOOKUP(_xlfn.TEXTJOIN(" vs ",,C6801:D6801),Calendar!G:G,Calendar!B:B),IF(AND(B6801="Premier League",E6801="Highlights"),_xlfn.XLOOKUP(H6801,Calendar!O:O,Calendar!N:N,,-1),""))</f>
        <v/>
      </c>
    </row>
    <row r="6802" spans="34:34" x14ac:dyDescent="0.35">
      <c r="AH6802" s="16" t="str">
        <f>IF(AND(B6802="Premier League",E6802="Live"),_xlfn.XLOOKUP(_xlfn.TEXTJOIN(" vs ",,C6802:D6802),Calendar!G:G,Calendar!B:B),IF(AND(B6802="Premier League",E6802="Highlights"),_xlfn.XLOOKUP(H6802,Calendar!O:O,Calendar!N:N,,-1),""))</f>
        <v/>
      </c>
    </row>
    <row r="6803" spans="34:34" x14ac:dyDescent="0.35">
      <c r="AH6803" s="16" t="str">
        <f>IF(AND(B6803="Premier League",E6803="Live"),_xlfn.XLOOKUP(_xlfn.TEXTJOIN(" vs ",,C6803:D6803),Calendar!G:G,Calendar!B:B),IF(AND(B6803="Premier League",E6803="Highlights"),_xlfn.XLOOKUP(H6803,Calendar!O:O,Calendar!N:N,,-1),""))</f>
        <v/>
      </c>
    </row>
    <row r="6804" spans="34:34" x14ac:dyDescent="0.35">
      <c r="AH6804" s="16" t="str">
        <f>IF(AND(B6804="Premier League",E6804="Live"),_xlfn.XLOOKUP(_xlfn.TEXTJOIN(" vs ",,C6804:D6804),Calendar!G:G,Calendar!B:B),IF(AND(B6804="Premier League",E6804="Highlights"),_xlfn.XLOOKUP(H6804,Calendar!O:O,Calendar!N:N,,-1),""))</f>
        <v/>
      </c>
    </row>
    <row r="6805" spans="34:34" x14ac:dyDescent="0.35">
      <c r="AH6805" s="16" t="str">
        <f>IF(AND(B6805="Premier League",E6805="Live"),_xlfn.XLOOKUP(_xlfn.TEXTJOIN(" vs ",,C6805:D6805),Calendar!G:G,Calendar!B:B),IF(AND(B6805="Premier League",E6805="Highlights"),_xlfn.XLOOKUP(H6805,Calendar!O:O,Calendar!N:N,,-1),""))</f>
        <v/>
      </c>
    </row>
    <row r="6806" spans="34:34" x14ac:dyDescent="0.35">
      <c r="AH6806" s="16" t="str">
        <f>IF(AND(B6806="Premier League",E6806="Live"),_xlfn.XLOOKUP(_xlfn.TEXTJOIN(" vs ",,C6806:D6806),Calendar!G:G,Calendar!B:B),IF(AND(B6806="Premier League",E6806="Highlights"),_xlfn.XLOOKUP(H6806,Calendar!O:O,Calendar!N:N,,-1),""))</f>
        <v/>
      </c>
    </row>
    <row r="6807" spans="34:34" x14ac:dyDescent="0.35">
      <c r="AH6807" s="16" t="str">
        <f>IF(AND(B6807="Premier League",E6807="Live"),_xlfn.XLOOKUP(_xlfn.TEXTJOIN(" vs ",,C6807:D6807),Calendar!G:G,Calendar!B:B),IF(AND(B6807="Premier League",E6807="Highlights"),_xlfn.XLOOKUP(H6807,Calendar!O:O,Calendar!N:N,,-1),""))</f>
        <v/>
      </c>
    </row>
    <row r="6808" spans="34:34" x14ac:dyDescent="0.35">
      <c r="AH6808" s="16" t="str">
        <f>IF(AND(B6808="Premier League",E6808="Live"),_xlfn.XLOOKUP(_xlfn.TEXTJOIN(" vs ",,C6808:D6808),Calendar!G:G,Calendar!B:B),IF(AND(B6808="Premier League",E6808="Highlights"),_xlfn.XLOOKUP(H6808,Calendar!O:O,Calendar!N:N,,-1),""))</f>
        <v/>
      </c>
    </row>
    <row r="6809" spans="34:34" x14ac:dyDescent="0.35">
      <c r="AH6809" s="16" t="str">
        <f>IF(AND(B6809="Premier League",E6809="Live"),_xlfn.XLOOKUP(_xlfn.TEXTJOIN(" vs ",,C6809:D6809),Calendar!G:G,Calendar!B:B),IF(AND(B6809="Premier League",E6809="Highlights"),_xlfn.XLOOKUP(H6809,Calendar!O:O,Calendar!N:N,,-1),""))</f>
        <v/>
      </c>
    </row>
    <row r="6810" spans="34:34" x14ac:dyDescent="0.35">
      <c r="AH6810" s="16" t="str">
        <f>IF(AND(B6810="Premier League",E6810="Live"),_xlfn.XLOOKUP(_xlfn.TEXTJOIN(" vs ",,C6810:D6810),Calendar!G:G,Calendar!B:B),IF(AND(B6810="Premier League",E6810="Highlights"),_xlfn.XLOOKUP(H6810,Calendar!O:O,Calendar!N:N,,-1),""))</f>
        <v/>
      </c>
    </row>
    <row r="6811" spans="34:34" x14ac:dyDescent="0.35">
      <c r="AH6811" s="16" t="str">
        <f>IF(AND(B6811="Premier League",E6811="Live"),_xlfn.XLOOKUP(_xlfn.TEXTJOIN(" vs ",,C6811:D6811),Calendar!G:G,Calendar!B:B),IF(AND(B6811="Premier League",E6811="Highlights"),_xlfn.XLOOKUP(H6811,Calendar!O:O,Calendar!N:N,,-1),""))</f>
        <v/>
      </c>
    </row>
    <row r="6812" spans="34:34" x14ac:dyDescent="0.35">
      <c r="AH6812" s="16" t="str">
        <f>IF(AND(B6812="Premier League",E6812="Live"),_xlfn.XLOOKUP(_xlfn.TEXTJOIN(" vs ",,C6812:D6812),Calendar!G:G,Calendar!B:B),IF(AND(B6812="Premier League",E6812="Highlights"),_xlfn.XLOOKUP(H6812,Calendar!O:O,Calendar!N:N,,-1),""))</f>
        <v/>
      </c>
    </row>
    <row r="6813" spans="34:34" x14ac:dyDescent="0.35">
      <c r="AH6813" s="16" t="str">
        <f>IF(AND(B6813="Premier League",E6813="Live"),_xlfn.XLOOKUP(_xlfn.TEXTJOIN(" vs ",,C6813:D6813),Calendar!G:G,Calendar!B:B),IF(AND(B6813="Premier League",E6813="Highlights"),_xlfn.XLOOKUP(H6813,Calendar!O:O,Calendar!N:N,,-1),""))</f>
        <v/>
      </c>
    </row>
    <row r="6814" spans="34:34" x14ac:dyDescent="0.35">
      <c r="AH6814" s="16" t="str">
        <f>IF(AND(B6814="Premier League",E6814="Live"),_xlfn.XLOOKUP(_xlfn.TEXTJOIN(" vs ",,C6814:D6814),Calendar!G:G,Calendar!B:B),IF(AND(B6814="Premier League",E6814="Highlights"),_xlfn.XLOOKUP(H6814,Calendar!O:O,Calendar!N:N,,-1),""))</f>
        <v/>
      </c>
    </row>
    <row r="6815" spans="34:34" x14ac:dyDescent="0.35">
      <c r="AH6815" s="16" t="str">
        <f>IF(AND(B6815="Premier League",E6815="Live"),_xlfn.XLOOKUP(_xlfn.TEXTJOIN(" vs ",,C6815:D6815),Calendar!G:G,Calendar!B:B),IF(AND(B6815="Premier League",E6815="Highlights"),_xlfn.XLOOKUP(H6815,Calendar!O:O,Calendar!N:N,,-1),""))</f>
        <v/>
      </c>
    </row>
    <row r="6816" spans="34:34" x14ac:dyDescent="0.35">
      <c r="AH6816" s="16" t="str">
        <f>IF(AND(B6816="Premier League",E6816="Live"),_xlfn.XLOOKUP(_xlfn.TEXTJOIN(" vs ",,C6816:D6816),Calendar!G:G,Calendar!B:B),IF(AND(B6816="Premier League",E6816="Highlights"),_xlfn.XLOOKUP(H6816,Calendar!O:O,Calendar!N:N,,-1),""))</f>
        <v/>
      </c>
    </row>
    <row r="6817" spans="34:34" x14ac:dyDescent="0.35">
      <c r="AH6817" s="16" t="str">
        <f>IF(AND(B6817="Premier League",E6817="Live"),_xlfn.XLOOKUP(_xlfn.TEXTJOIN(" vs ",,C6817:D6817),Calendar!G:G,Calendar!B:B),IF(AND(B6817="Premier League",E6817="Highlights"),_xlfn.XLOOKUP(H6817,Calendar!O:O,Calendar!N:N,,-1),""))</f>
        <v/>
      </c>
    </row>
    <row r="6818" spans="34:34" x14ac:dyDescent="0.35">
      <c r="AH6818" s="16" t="str">
        <f>IF(AND(B6818="Premier League",E6818="Live"),_xlfn.XLOOKUP(_xlfn.TEXTJOIN(" vs ",,C6818:D6818),Calendar!G:G,Calendar!B:B),IF(AND(B6818="Premier League",E6818="Highlights"),_xlfn.XLOOKUP(H6818,Calendar!O:O,Calendar!N:N,,-1),""))</f>
        <v/>
      </c>
    </row>
    <row r="6819" spans="34:34" x14ac:dyDescent="0.35">
      <c r="AH6819" s="16" t="str">
        <f>IF(AND(B6819="Premier League",E6819="Live"),_xlfn.XLOOKUP(_xlfn.TEXTJOIN(" vs ",,C6819:D6819),Calendar!G:G,Calendar!B:B),IF(AND(B6819="Premier League",E6819="Highlights"),_xlfn.XLOOKUP(H6819,Calendar!O:O,Calendar!N:N,,-1),""))</f>
        <v/>
      </c>
    </row>
    <row r="6820" spans="34:34" x14ac:dyDescent="0.35">
      <c r="AH6820" s="16" t="str">
        <f>IF(AND(B6820="Premier League",E6820="Live"),_xlfn.XLOOKUP(_xlfn.TEXTJOIN(" vs ",,C6820:D6820),Calendar!G:G,Calendar!B:B),IF(AND(B6820="Premier League",E6820="Highlights"),_xlfn.XLOOKUP(H6820,Calendar!O:O,Calendar!N:N,,-1),""))</f>
        <v/>
      </c>
    </row>
    <row r="6821" spans="34:34" x14ac:dyDescent="0.35">
      <c r="AH6821" s="16" t="str">
        <f>IF(AND(B6821="Premier League",E6821="Live"),_xlfn.XLOOKUP(_xlfn.TEXTJOIN(" vs ",,C6821:D6821),Calendar!G:G,Calendar!B:B),IF(AND(B6821="Premier League",E6821="Highlights"),_xlfn.XLOOKUP(H6821,Calendar!O:O,Calendar!N:N,,-1),""))</f>
        <v/>
      </c>
    </row>
    <row r="6822" spans="34:34" x14ac:dyDescent="0.35">
      <c r="AH6822" s="16" t="str">
        <f>IF(AND(B6822="Premier League",E6822="Live"),_xlfn.XLOOKUP(_xlfn.TEXTJOIN(" vs ",,C6822:D6822),Calendar!G:G,Calendar!B:B),IF(AND(B6822="Premier League",E6822="Highlights"),_xlfn.XLOOKUP(H6822,Calendar!O:O,Calendar!N:N,,-1),""))</f>
        <v/>
      </c>
    </row>
    <row r="6823" spans="34:34" x14ac:dyDescent="0.35">
      <c r="AH6823" s="16" t="str">
        <f>IF(AND(B6823="Premier League",E6823="Live"),_xlfn.XLOOKUP(_xlfn.TEXTJOIN(" vs ",,C6823:D6823),Calendar!G:G,Calendar!B:B),IF(AND(B6823="Premier League",E6823="Highlights"),_xlfn.XLOOKUP(H6823,Calendar!O:O,Calendar!N:N,,-1),""))</f>
        <v/>
      </c>
    </row>
    <row r="6824" spans="34:34" x14ac:dyDescent="0.35">
      <c r="AH6824" s="16" t="str">
        <f>IF(AND(B6824="Premier League",E6824="Live"),_xlfn.XLOOKUP(_xlfn.TEXTJOIN(" vs ",,C6824:D6824),Calendar!G:G,Calendar!B:B),IF(AND(B6824="Premier League",E6824="Highlights"),_xlfn.XLOOKUP(H6824,Calendar!O:O,Calendar!N:N,,-1),""))</f>
        <v/>
      </c>
    </row>
    <row r="6825" spans="34:34" x14ac:dyDescent="0.35">
      <c r="AH6825" s="16" t="str">
        <f>IF(AND(B6825="Premier League",E6825="Live"),_xlfn.XLOOKUP(_xlfn.TEXTJOIN(" vs ",,C6825:D6825),Calendar!G:G,Calendar!B:B),IF(AND(B6825="Premier League",E6825="Highlights"),_xlfn.XLOOKUP(H6825,Calendar!O:O,Calendar!N:N,,-1),""))</f>
        <v/>
      </c>
    </row>
    <row r="6826" spans="34:34" x14ac:dyDescent="0.35">
      <c r="AH6826" s="16" t="str">
        <f>IF(AND(B6826="Premier League",E6826="Live"),_xlfn.XLOOKUP(_xlfn.TEXTJOIN(" vs ",,C6826:D6826),Calendar!G:G,Calendar!B:B),IF(AND(B6826="Premier League",E6826="Highlights"),_xlfn.XLOOKUP(H6826,Calendar!O:O,Calendar!N:N,,-1),""))</f>
        <v/>
      </c>
    </row>
    <row r="6827" spans="34:34" x14ac:dyDescent="0.35">
      <c r="AH6827" s="16" t="str">
        <f>IF(AND(B6827="Premier League",E6827="Live"),_xlfn.XLOOKUP(_xlfn.TEXTJOIN(" vs ",,C6827:D6827),Calendar!G:G,Calendar!B:B),IF(AND(B6827="Premier League",E6827="Highlights"),_xlfn.XLOOKUP(H6827,Calendar!O:O,Calendar!N:N,,-1),""))</f>
        <v/>
      </c>
    </row>
    <row r="6828" spans="34:34" x14ac:dyDescent="0.35">
      <c r="AH6828" s="16" t="str">
        <f>IF(AND(B6828="Premier League",E6828="Live"),_xlfn.XLOOKUP(_xlfn.TEXTJOIN(" vs ",,C6828:D6828),Calendar!G:G,Calendar!B:B),IF(AND(B6828="Premier League",E6828="Highlights"),_xlfn.XLOOKUP(H6828,Calendar!O:O,Calendar!N:N,,-1),""))</f>
        <v/>
      </c>
    </row>
    <row r="6829" spans="34:34" x14ac:dyDescent="0.35">
      <c r="AH6829" s="16" t="str">
        <f>IF(AND(B6829="Premier League",E6829="Live"),_xlfn.XLOOKUP(_xlfn.TEXTJOIN(" vs ",,C6829:D6829),Calendar!G:G,Calendar!B:B),IF(AND(B6829="Premier League",E6829="Highlights"),_xlfn.XLOOKUP(H6829,Calendar!O:O,Calendar!N:N,,-1),""))</f>
        <v/>
      </c>
    </row>
    <row r="6830" spans="34:34" x14ac:dyDescent="0.35">
      <c r="AH6830" s="16" t="str">
        <f>IF(AND(B6830="Premier League",E6830="Live"),_xlfn.XLOOKUP(_xlfn.TEXTJOIN(" vs ",,C6830:D6830),Calendar!G:G,Calendar!B:B),IF(AND(B6830="Premier League",E6830="Highlights"),_xlfn.XLOOKUP(H6830,Calendar!O:O,Calendar!N:N,,-1),""))</f>
        <v/>
      </c>
    </row>
    <row r="6831" spans="34:34" x14ac:dyDescent="0.35">
      <c r="AH6831" s="16" t="str">
        <f>IF(AND(B6831="Premier League",E6831="Live"),_xlfn.XLOOKUP(_xlfn.TEXTJOIN(" vs ",,C6831:D6831),Calendar!G:G,Calendar!B:B),IF(AND(B6831="Premier League",E6831="Highlights"),_xlfn.XLOOKUP(H6831,Calendar!O:O,Calendar!N:N,,-1),""))</f>
        <v/>
      </c>
    </row>
    <row r="6832" spans="34:34" x14ac:dyDescent="0.35">
      <c r="AH6832" s="16" t="str">
        <f>IF(AND(B6832="Premier League",E6832="Live"),_xlfn.XLOOKUP(_xlfn.TEXTJOIN(" vs ",,C6832:D6832),Calendar!G:G,Calendar!B:B),IF(AND(B6832="Premier League",E6832="Highlights"),_xlfn.XLOOKUP(H6832,Calendar!O:O,Calendar!N:N,,-1),""))</f>
        <v/>
      </c>
    </row>
    <row r="6833" spans="34:34" x14ac:dyDescent="0.35">
      <c r="AH6833" s="16" t="str">
        <f>IF(AND(B6833="Premier League",E6833="Live"),_xlfn.XLOOKUP(_xlfn.TEXTJOIN(" vs ",,C6833:D6833),Calendar!G:G,Calendar!B:B),IF(AND(B6833="Premier League",E6833="Highlights"),_xlfn.XLOOKUP(H6833,Calendar!O:O,Calendar!N:N,,-1),""))</f>
        <v/>
      </c>
    </row>
    <row r="6834" spans="34:34" x14ac:dyDescent="0.35">
      <c r="AH6834" s="16" t="str">
        <f>IF(AND(B6834="Premier League",E6834="Live"),_xlfn.XLOOKUP(_xlfn.TEXTJOIN(" vs ",,C6834:D6834),Calendar!G:G,Calendar!B:B),IF(AND(B6834="Premier League",E6834="Highlights"),_xlfn.XLOOKUP(H6834,Calendar!O:O,Calendar!N:N,,-1),""))</f>
        <v/>
      </c>
    </row>
    <row r="6835" spans="34:34" x14ac:dyDescent="0.35">
      <c r="AH6835" s="16" t="str">
        <f>IF(AND(B6835="Premier League",E6835="Live"),_xlfn.XLOOKUP(_xlfn.TEXTJOIN(" vs ",,C6835:D6835),Calendar!G:G,Calendar!B:B),IF(AND(B6835="Premier League",E6835="Highlights"),_xlfn.XLOOKUP(H6835,Calendar!O:O,Calendar!N:N,,-1),""))</f>
        <v/>
      </c>
    </row>
    <row r="6836" spans="34:34" x14ac:dyDescent="0.35">
      <c r="AH6836" s="16" t="str">
        <f>IF(AND(B6836="Premier League",E6836="Live"),_xlfn.XLOOKUP(_xlfn.TEXTJOIN(" vs ",,C6836:D6836),Calendar!G:G,Calendar!B:B),IF(AND(B6836="Premier League",E6836="Highlights"),_xlfn.XLOOKUP(H6836,Calendar!O:O,Calendar!N:N,,-1),""))</f>
        <v/>
      </c>
    </row>
    <row r="6837" spans="34:34" x14ac:dyDescent="0.35">
      <c r="AH6837" s="16" t="str">
        <f>IF(AND(B6837="Premier League",E6837="Live"),_xlfn.XLOOKUP(_xlfn.TEXTJOIN(" vs ",,C6837:D6837),Calendar!G:G,Calendar!B:B),IF(AND(B6837="Premier League",E6837="Highlights"),_xlfn.XLOOKUP(H6837,Calendar!O:O,Calendar!N:N,,-1),""))</f>
        <v/>
      </c>
    </row>
    <row r="6838" spans="34:34" x14ac:dyDescent="0.35">
      <c r="AH6838" s="16" t="str">
        <f>IF(AND(B6838="Premier League",E6838="Live"),_xlfn.XLOOKUP(_xlfn.TEXTJOIN(" vs ",,C6838:D6838),Calendar!G:G,Calendar!B:B),IF(AND(B6838="Premier League",E6838="Highlights"),_xlfn.XLOOKUP(H6838,Calendar!O:O,Calendar!N:N,,-1),""))</f>
        <v/>
      </c>
    </row>
    <row r="6839" spans="34:34" x14ac:dyDescent="0.35">
      <c r="AH6839" s="16" t="str">
        <f>IF(AND(B6839="Premier League",E6839="Live"),_xlfn.XLOOKUP(_xlfn.TEXTJOIN(" vs ",,C6839:D6839),Calendar!G:G,Calendar!B:B),IF(AND(B6839="Premier League",E6839="Highlights"),_xlfn.XLOOKUP(H6839,Calendar!O:O,Calendar!N:N,,-1),""))</f>
        <v/>
      </c>
    </row>
    <row r="6840" spans="34:34" x14ac:dyDescent="0.35">
      <c r="AH6840" s="16" t="str">
        <f>IF(AND(B6840="Premier League",E6840="Live"),_xlfn.XLOOKUP(_xlfn.TEXTJOIN(" vs ",,C6840:D6840),Calendar!G:G,Calendar!B:B),IF(AND(B6840="Premier League",E6840="Highlights"),_xlfn.XLOOKUP(H6840,Calendar!O:O,Calendar!N:N,,-1),""))</f>
        <v/>
      </c>
    </row>
    <row r="6841" spans="34:34" x14ac:dyDescent="0.35">
      <c r="AH6841" s="16" t="str">
        <f>IF(AND(B6841="Premier League",E6841="Live"),_xlfn.XLOOKUP(_xlfn.TEXTJOIN(" vs ",,C6841:D6841),Calendar!G:G,Calendar!B:B),IF(AND(B6841="Premier League",E6841="Highlights"),_xlfn.XLOOKUP(H6841,Calendar!O:O,Calendar!N:N,,-1),""))</f>
        <v/>
      </c>
    </row>
    <row r="6842" spans="34:34" x14ac:dyDescent="0.35">
      <c r="AH6842" s="16" t="str">
        <f>IF(AND(B6842="Premier League",E6842="Live"),_xlfn.XLOOKUP(_xlfn.TEXTJOIN(" vs ",,C6842:D6842),Calendar!G:G,Calendar!B:B),IF(AND(B6842="Premier League",E6842="Highlights"),_xlfn.XLOOKUP(H6842,Calendar!O:O,Calendar!N:N,,-1),""))</f>
        <v/>
      </c>
    </row>
    <row r="6843" spans="34:34" x14ac:dyDescent="0.35">
      <c r="AH6843" s="16" t="str">
        <f>IF(AND(B6843="Premier League",E6843="Live"),_xlfn.XLOOKUP(_xlfn.TEXTJOIN(" vs ",,C6843:D6843),Calendar!G:G,Calendar!B:B),IF(AND(B6843="Premier League",E6843="Highlights"),_xlfn.XLOOKUP(H6843,Calendar!O:O,Calendar!N:N,,-1),""))</f>
        <v/>
      </c>
    </row>
    <row r="6844" spans="34:34" x14ac:dyDescent="0.35">
      <c r="AH6844" s="16" t="str">
        <f>IF(AND(B6844="Premier League",E6844="Live"),_xlfn.XLOOKUP(_xlfn.TEXTJOIN(" vs ",,C6844:D6844),Calendar!G:G,Calendar!B:B),IF(AND(B6844="Premier League",E6844="Highlights"),_xlfn.XLOOKUP(H6844,Calendar!O:O,Calendar!N:N,,-1),""))</f>
        <v/>
      </c>
    </row>
    <row r="6845" spans="34:34" x14ac:dyDescent="0.35">
      <c r="AH6845" s="16" t="str">
        <f>IF(AND(B6845="Premier League",E6845="Live"),_xlfn.XLOOKUP(_xlfn.TEXTJOIN(" vs ",,C6845:D6845),Calendar!G:G,Calendar!B:B),IF(AND(B6845="Premier League",E6845="Highlights"),_xlfn.XLOOKUP(H6845,Calendar!O:O,Calendar!N:N,,-1),""))</f>
        <v/>
      </c>
    </row>
    <row r="6846" spans="34:34" x14ac:dyDescent="0.35">
      <c r="AH6846" s="16" t="str">
        <f>IF(AND(B6846="Premier League",E6846="Live"),_xlfn.XLOOKUP(_xlfn.TEXTJOIN(" vs ",,C6846:D6846),Calendar!G:G,Calendar!B:B),IF(AND(B6846="Premier League",E6846="Highlights"),_xlfn.XLOOKUP(H6846,Calendar!O:O,Calendar!N:N,,-1),""))</f>
        <v/>
      </c>
    </row>
    <row r="6847" spans="34:34" x14ac:dyDescent="0.35">
      <c r="AH6847" s="16" t="str">
        <f>IF(AND(B6847="Premier League",E6847="Live"),_xlfn.XLOOKUP(_xlfn.TEXTJOIN(" vs ",,C6847:D6847),Calendar!G:G,Calendar!B:B),IF(AND(B6847="Premier League",E6847="Highlights"),_xlfn.XLOOKUP(H6847,Calendar!O:O,Calendar!N:N,,-1),""))</f>
        <v/>
      </c>
    </row>
    <row r="6848" spans="34:34" x14ac:dyDescent="0.35">
      <c r="AH6848" s="16" t="str">
        <f>IF(AND(B6848="Premier League",E6848="Live"),_xlfn.XLOOKUP(_xlfn.TEXTJOIN(" vs ",,C6848:D6848),Calendar!G:G,Calendar!B:B),IF(AND(B6848="Premier League",E6848="Highlights"),_xlfn.XLOOKUP(H6848,Calendar!O:O,Calendar!N:N,,-1),""))</f>
        <v/>
      </c>
    </row>
    <row r="6849" spans="34:34" x14ac:dyDescent="0.35">
      <c r="AH6849" s="16" t="str">
        <f>IF(AND(B6849="Premier League",E6849="Live"),_xlfn.XLOOKUP(_xlfn.TEXTJOIN(" vs ",,C6849:D6849),Calendar!G:G,Calendar!B:B),IF(AND(B6849="Premier League",E6849="Highlights"),_xlfn.XLOOKUP(H6849,Calendar!O:O,Calendar!N:N,,-1),""))</f>
        <v/>
      </c>
    </row>
    <row r="6850" spans="34:34" x14ac:dyDescent="0.35">
      <c r="AH6850" s="16" t="str">
        <f>IF(AND(B6850="Premier League",E6850="Live"),_xlfn.XLOOKUP(_xlfn.TEXTJOIN(" vs ",,C6850:D6850),Calendar!G:G,Calendar!B:B),IF(AND(B6850="Premier League",E6850="Highlights"),_xlfn.XLOOKUP(H6850,Calendar!O:O,Calendar!N:N,,-1),""))</f>
        <v/>
      </c>
    </row>
    <row r="6851" spans="34:34" x14ac:dyDescent="0.35">
      <c r="AH6851" s="16" t="str">
        <f>IF(AND(B6851="Premier League",E6851="Live"),_xlfn.XLOOKUP(_xlfn.TEXTJOIN(" vs ",,C6851:D6851),Calendar!G:G,Calendar!B:B),IF(AND(B6851="Premier League",E6851="Highlights"),_xlfn.XLOOKUP(H6851,Calendar!O:O,Calendar!N:N,,-1),""))</f>
        <v/>
      </c>
    </row>
    <row r="6852" spans="34:34" x14ac:dyDescent="0.35">
      <c r="AH6852" s="16" t="str">
        <f>IF(AND(B6852="Premier League",E6852="Live"),_xlfn.XLOOKUP(_xlfn.TEXTJOIN(" vs ",,C6852:D6852),Calendar!G:G,Calendar!B:B),IF(AND(B6852="Premier League",E6852="Highlights"),_xlfn.XLOOKUP(H6852,Calendar!O:O,Calendar!N:N,,-1),""))</f>
        <v/>
      </c>
    </row>
    <row r="6853" spans="34:34" x14ac:dyDescent="0.35">
      <c r="AH6853" s="16" t="str">
        <f>IF(AND(B6853="Premier League",E6853="Live"),_xlfn.XLOOKUP(_xlfn.TEXTJOIN(" vs ",,C6853:D6853),Calendar!G:G,Calendar!B:B),IF(AND(B6853="Premier League",E6853="Highlights"),_xlfn.XLOOKUP(H6853,Calendar!O:O,Calendar!N:N,,-1),""))</f>
        <v/>
      </c>
    </row>
    <row r="6854" spans="34:34" x14ac:dyDescent="0.35">
      <c r="AH6854" s="16" t="str">
        <f>IF(AND(B6854="Premier League",E6854="Live"),_xlfn.XLOOKUP(_xlfn.TEXTJOIN(" vs ",,C6854:D6854),Calendar!G:G,Calendar!B:B),IF(AND(B6854="Premier League",E6854="Highlights"),_xlfn.XLOOKUP(H6854,Calendar!O:O,Calendar!N:N,,-1),""))</f>
        <v/>
      </c>
    </row>
    <row r="6855" spans="34:34" x14ac:dyDescent="0.35">
      <c r="AH6855" s="16" t="str">
        <f>IF(AND(B6855="Premier League",E6855="Live"),_xlfn.XLOOKUP(_xlfn.TEXTJOIN(" vs ",,C6855:D6855),Calendar!G:G,Calendar!B:B),IF(AND(B6855="Premier League",E6855="Highlights"),_xlfn.XLOOKUP(H6855,Calendar!O:O,Calendar!N:N,,-1),""))</f>
        <v/>
      </c>
    </row>
    <row r="6856" spans="34:34" x14ac:dyDescent="0.35">
      <c r="AH6856" s="16" t="str">
        <f>IF(AND(B6856="Premier League",E6856="Live"),_xlfn.XLOOKUP(_xlfn.TEXTJOIN(" vs ",,C6856:D6856),Calendar!G:G,Calendar!B:B),IF(AND(B6856="Premier League",E6856="Highlights"),_xlfn.XLOOKUP(H6856,Calendar!O:O,Calendar!N:N,,-1),""))</f>
        <v/>
      </c>
    </row>
    <row r="6857" spans="34:34" x14ac:dyDescent="0.35">
      <c r="AH6857" s="16" t="str">
        <f>IF(AND(B6857="Premier League",E6857="Live"),_xlfn.XLOOKUP(_xlfn.TEXTJOIN(" vs ",,C6857:D6857),Calendar!G:G,Calendar!B:B),IF(AND(B6857="Premier League",E6857="Highlights"),_xlfn.XLOOKUP(H6857,Calendar!O:O,Calendar!N:N,,-1),""))</f>
        <v/>
      </c>
    </row>
    <row r="6858" spans="34:34" x14ac:dyDescent="0.35">
      <c r="AH6858" s="16" t="str">
        <f>IF(AND(B6858="Premier League",E6858="Live"),_xlfn.XLOOKUP(_xlfn.TEXTJOIN(" vs ",,C6858:D6858),Calendar!G:G,Calendar!B:B),IF(AND(B6858="Premier League",E6858="Highlights"),_xlfn.XLOOKUP(H6858,Calendar!O:O,Calendar!N:N,,-1),""))</f>
        <v/>
      </c>
    </row>
    <row r="6859" spans="34:34" x14ac:dyDescent="0.35">
      <c r="AH6859" s="16" t="str">
        <f>IF(AND(B6859="Premier League",E6859="Live"),_xlfn.XLOOKUP(_xlfn.TEXTJOIN(" vs ",,C6859:D6859),Calendar!G:G,Calendar!B:B),IF(AND(B6859="Premier League",E6859="Highlights"),_xlfn.XLOOKUP(H6859,Calendar!O:O,Calendar!N:N,,-1),""))</f>
        <v/>
      </c>
    </row>
    <row r="6860" spans="34:34" x14ac:dyDescent="0.35">
      <c r="AH6860" s="16" t="str">
        <f>IF(AND(B6860="Premier League",E6860="Live"),_xlfn.XLOOKUP(_xlfn.TEXTJOIN(" vs ",,C6860:D6860),Calendar!G:G,Calendar!B:B),IF(AND(B6860="Premier League",E6860="Highlights"),_xlfn.XLOOKUP(H6860,Calendar!O:O,Calendar!N:N,,-1),""))</f>
        <v/>
      </c>
    </row>
    <row r="6861" spans="34:34" x14ac:dyDescent="0.35">
      <c r="AH6861" s="16" t="str">
        <f>IF(AND(B6861="Premier League",E6861="Live"),_xlfn.XLOOKUP(_xlfn.TEXTJOIN(" vs ",,C6861:D6861),Calendar!G:G,Calendar!B:B),IF(AND(B6861="Premier League",E6861="Highlights"),_xlfn.XLOOKUP(H6861,Calendar!O:O,Calendar!N:N,,-1),""))</f>
        <v/>
      </c>
    </row>
    <row r="6862" spans="34:34" x14ac:dyDescent="0.35">
      <c r="AH6862" s="16" t="str">
        <f>IF(AND(B6862="Premier League",E6862="Live"),_xlfn.XLOOKUP(_xlfn.TEXTJOIN(" vs ",,C6862:D6862),Calendar!G:G,Calendar!B:B),IF(AND(B6862="Premier League",E6862="Highlights"),_xlfn.XLOOKUP(H6862,Calendar!O:O,Calendar!N:N,,-1),""))</f>
        <v/>
      </c>
    </row>
    <row r="6863" spans="34:34" x14ac:dyDescent="0.35">
      <c r="AH6863" s="16" t="str">
        <f>IF(AND(B6863="Premier League",E6863="Live"),_xlfn.XLOOKUP(_xlfn.TEXTJOIN(" vs ",,C6863:D6863),Calendar!G:G,Calendar!B:B),IF(AND(B6863="Premier League",E6863="Highlights"),_xlfn.XLOOKUP(H6863,Calendar!O:O,Calendar!N:N,,-1),""))</f>
        <v/>
      </c>
    </row>
    <row r="6864" spans="34:34" x14ac:dyDescent="0.35">
      <c r="AH6864" s="16" t="str">
        <f>IF(AND(B6864="Premier League",E6864="Live"),_xlfn.XLOOKUP(_xlfn.TEXTJOIN(" vs ",,C6864:D6864),Calendar!G:G,Calendar!B:B),IF(AND(B6864="Premier League",E6864="Highlights"),_xlfn.XLOOKUP(H6864,Calendar!O:O,Calendar!N:N,,-1),""))</f>
        <v/>
      </c>
    </row>
    <row r="6865" spans="34:34" x14ac:dyDescent="0.35">
      <c r="AH6865" s="16" t="str">
        <f>IF(AND(B6865="Premier League",E6865="Live"),_xlfn.XLOOKUP(_xlfn.TEXTJOIN(" vs ",,C6865:D6865),Calendar!G:G,Calendar!B:B),IF(AND(B6865="Premier League",E6865="Highlights"),_xlfn.XLOOKUP(H6865,Calendar!O:O,Calendar!N:N,,-1),""))</f>
        <v/>
      </c>
    </row>
    <row r="6866" spans="34:34" x14ac:dyDescent="0.35">
      <c r="AH6866" s="16" t="str">
        <f>IF(AND(B6866="Premier League",E6866="Live"),_xlfn.XLOOKUP(_xlfn.TEXTJOIN(" vs ",,C6866:D6866),Calendar!G:G,Calendar!B:B),IF(AND(B6866="Premier League",E6866="Highlights"),_xlfn.XLOOKUP(H6866,Calendar!O:O,Calendar!N:N,,-1),""))</f>
        <v/>
      </c>
    </row>
    <row r="6867" spans="34:34" x14ac:dyDescent="0.35">
      <c r="AH6867" s="16" t="str">
        <f>IF(AND(B6867="Premier League",E6867="Live"),_xlfn.XLOOKUP(_xlfn.TEXTJOIN(" vs ",,C6867:D6867),Calendar!G:G,Calendar!B:B),IF(AND(B6867="Premier League",E6867="Highlights"),_xlfn.XLOOKUP(H6867,Calendar!O:O,Calendar!N:N,,-1),""))</f>
        <v/>
      </c>
    </row>
    <row r="6868" spans="34:34" x14ac:dyDescent="0.35">
      <c r="AH6868" s="16" t="str">
        <f>IF(AND(B6868="Premier League",E6868="Live"),_xlfn.XLOOKUP(_xlfn.TEXTJOIN(" vs ",,C6868:D6868),Calendar!G:G,Calendar!B:B),IF(AND(B6868="Premier League",E6868="Highlights"),_xlfn.XLOOKUP(H6868,Calendar!O:O,Calendar!N:N,,-1),""))</f>
        <v/>
      </c>
    </row>
    <row r="6869" spans="34:34" x14ac:dyDescent="0.35">
      <c r="AH6869" s="16" t="str">
        <f>IF(AND(B6869="Premier League",E6869="Live"),_xlfn.XLOOKUP(_xlfn.TEXTJOIN(" vs ",,C6869:D6869),Calendar!G:G,Calendar!B:B),IF(AND(B6869="Premier League",E6869="Highlights"),_xlfn.XLOOKUP(H6869,Calendar!O:O,Calendar!N:N,,-1),""))</f>
        <v/>
      </c>
    </row>
    <row r="6870" spans="34:34" x14ac:dyDescent="0.35">
      <c r="AH6870" s="16" t="str">
        <f>IF(AND(B6870="Premier League",E6870="Live"),_xlfn.XLOOKUP(_xlfn.TEXTJOIN(" vs ",,C6870:D6870),Calendar!G:G,Calendar!B:B),IF(AND(B6870="Premier League",E6870="Highlights"),_xlfn.XLOOKUP(H6870,Calendar!O:O,Calendar!N:N,,-1),""))</f>
        <v/>
      </c>
    </row>
    <row r="6871" spans="34:34" x14ac:dyDescent="0.35">
      <c r="AH6871" s="16" t="str">
        <f>IF(AND(B6871="Premier League",E6871="Live"),_xlfn.XLOOKUP(_xlfn.TEXTJOIN(" vs ",,C6871:D6871),Calendar!G:G,Calendar!B:B),IF(AND(B6871="Premier League",E6871="Highlights"),_xlfn.XLOOKUP(H6871,Calendar!O:O,Calendar!N:N,,-1),""))</f>
        <v/>
      </c>
    </row>
    <row r="6872" spans="34:34" x14ac:dyDescent="0.35">
      <c r="AH6872" s="16" t="str">
        <f>IF(AND(B6872="Premier League",E6872="Live"),_xlfn.XLOOKUP(_xlfn.TEXTJOIN(" vs ",,C6872:D6872),Calendar!G:G,Calendar!B:B),IF(AND(B6872="Premier League",E6872="Highlights"),_xlfn.XLOOKUP(H6872,Calendar!O:O,Calendar!N:N,,-1),""))</f>
        <v/>
      </c>
    </row>
    <row r="6873" spans="34:34" x14ac:dyDescent="0.35">
      <c r="AH6873" s="16" t="str">
        <f>IF(AND(B6873="Premier League",E6873="Live"),_xlfn.XLOOKUP(_xlfn.TEXTJOIN(" vs ",,C6873:D6873),Calendar!G:G,Calendar!B:B),IF(AND(B6873="Premier League",E6873="Highlights"),_xlfn.XLOOKUP(H6873,Calendar!O:O,Calendar!N:N,,-1),""))</f>
        <v/>
      </c>
    </row>
    <row r="6874" spans="34:34" x14ac:dyDescent="0.35">
      <c r="AH6874" s="16" t="str">
        <f>IF(AND(B6874="Premier League",E6874="Live"),_xlfn.XLOOKUP(_xlfn.TEXTJOIN(" vs ",,C6874:D6874),Calendar!G:G,Calendar!B:B),IF(AND(B6874="Premier League",E6874="Highlights"),_xlfn.XLOOKUP(H6874,Calendar!O:O,Calendar!N:N,,-1),""))</f>
        <v/>
      </c>
    </row>
    <row r="6875" spans="34:34" x14ac:dyDescent="0.35">
      <c r="AH6875" s="16" t="str">
        <f>IF(AND(B6875="Premier League",E6875="Live"),_xlfn.XLOOKUP(_xlfn.TEXTJOIN(" vs ",,C6875:D6875),Calendar!G:G,Calendar!B:B),IF(AND(B6875="Premier League",E6875="Highlights"),_xlfn.XLOOKUP(H6875,Calendar!O:O,Calendar!N:N,,-1),""))</f>
        <v/>
      </c>
    </row>
    <row r="6876" spans="34:34" x14ac:dyDescent="0.35">
      <c r="AH6876" s="16" t="str">
        <f>IF(AND(B6876="Premier League",E6876="Live"),_xlfn.XLOOKUP(_xlfn.TEXTJOIN(" vs ",,C6876:D6876),Calendar!G:G,Calendar!B:B),IF(AND(B6876="Premier League",E6876="Highlights"),_xlfn.XLOOKUP(H6876,Calendar!O:O,Calendar!N:N,,-1),""))</f>
        <v/>
      </c>
    </row>
    <row r="6877" spans="34:34" x14ac:dyDescent="0.35">
      <c r="AH6877" s="16" t="str">
        <f>IF(AND(B6877="Premier League",E6877="Live"),_xlfn.XLOOKUP(_xlfn.TEXTJOIN(" vs ",,C6877:D6877),Calendar!G:G,Calendar!B:B),IF(AND(B6877="Premier League",E6877="Highlights"),_xlfn.XLOOKUP(H6877,Calendar!O:O,Calendar!N:N,,-1),""))</f>
        <v/>
      </c>
    </row>
    <row r="6878" spans="34:34" x14ac:dyDescent="0.35">
      <c r="AH6878" s="16" t="str">
        <f>IF(AND(B6878="Premier League",E6878="Live"),_xlfn.XLOOKUP(_xlfn.TEXTJOIN(" vs ",,C6878:D6878),Calendar!G:G,Calendar!B:B),IF(AND(B6878="Premier League",E6878="Highlights"),_xlfn.XLOOKUP(H6878,Calendar!O:O,Calendar!N:N,,-1),""))</f>
        <v/>
      </c>
    </row>
    <row r="6879" spans="34:34" x14ac:dyDescent="0.35">
      <c r="AH6879" s="16" t="str">
        <f>IF(AND(B6879="Premier League",E6879="Live"),_xlfn.XLOOKUP(_xlfn.TEXTJOIN(" vs ",,C6879:D6879),Calendar!G:G,Calendar!B:B),IF(AND(B6879="Premier League",E6879="Highlights"),_xlfn.XLOOKUP(H6879,Calendar!O:O,Calendar!N:N,,-1),""))</f>
        <v/>
      </c>
    </row>
    <row r="6880" spans="34:34" x14ac:dyDescent="0.35">
      <c r="AH6880" s="16" t="str">
        <f>IF(AND(B6880="Premier League",E6880="Live"),_xlfn.XLOOKUP(_xlfn.TEXTJOIN(" vs ",,C6880:D6880),Calendar!G:G,Calendar!B:B),IF(AND(B6880="Premier League",E6880="Highlights"),_xlfn.XLOOKUP(H6880,Calendar!O:O,Calendar!N:N,,-1),""))</f>
        <v/>
      </c>
    </row>
    <row r="6881" spans="34:34" x14ac:dyDescent="0.35">
      <c r="AH6881" s="16" t="str">
        <f>IF(AND(B6881="Premier League",E6881="Live"),_xlfn.XLOOKUP(_xlfn.TEXTJOIN(" vs ",,C6881:D6881),Calendar!G:G,Calendar!B:B),IF(AND(B6881="Premier League",E6881="Highlights"),_xlfn.XLOOKUP(H6881,Calendar!O:O,Calendar!N:N,,-1),""))</f>
        <v/>
      </c>
    </row>
    <row r="6882" spans="34:34" x14ac:dyDescent="0.35">
      <c r="AH6882" s="16" t="str">
        <f>IF(AND(B6882="Premier League",E6882="Live"),_xlfn.XLOOKUP(_xlfn.TEXTJOIN(" vs ",,C6882:D6882),Calendar!G:G,Calendar!B:B),IF(AND(B6882="Premier League",E6882="Highlights"),_xlfn.XLOOKUP(H6882,Calendar!O:O,Calendar!N:N,,-1),""))</f>
        <v/>
      </c>
    </row>
    <row r="6883" spans="34:34" x14ac:dyDescent="0.35">
      <c r="AH6883" s="16" t="str">
        <f>IF(AND(B6883="Premier League",E6883="Live"),_xlfn.XLOOKUP(_xlfn.TEXTJOIN(" vs ",,C6883:D6883),Calendar!G:G,Calendar!B:B),IF(AND(B6883="Premier League",E6883="Highlights"),_xlfn.XLOOKUP(H6883,Calendar!O:O,Calendar!N:N,,-1),""))</f>
        <v/>
      </c>
    </row>
    <row r="6884" spans="34:34" x14ac:dyDescent="0.35">
      <c r="AH6884" s="16" t="str">
        <f>IF(AND(B6884="Premier League",E6884="Live"),_xlfn.XLOOKUP(_xlfn.TEXTJOIN(" vs ",,C6884:D6884),Calendar!G:G,Calendar!B:B),IF(AND(B6884="Premier League",E6884="Highlights"),_xlfn.XLOOKUP(H6884,Calendar!O:O,Calendar!N:N,,-1),""))</f>
        <v/>
      </c>
    </row>
    <row r="6885" spans="34:34" x14ac:dyDescent="0.35">
      <c r="AH6885" s="16" t="str">
        <f>IF(AND(B6885="Premier League",E6885="Live"),_xlfn.XLOOKUP(_xlfn.TEXTJOIN(" vs ",,C6885:D6885),Calendar!G:G,Calendar!B:B),IF(AND(B6885="Premier League",E6885="Highlights"),_xlfn.XLOOKUP(H6885,Calendar!O:O,Calendar!N:N,,-1),""))</f>
        <v/>
      </c>
    </row>
    <row r="6886" spans="34:34" x14ac:dyDescent="0.35">
      <c r="AH6886" s="16" t="str">
        <f>IF(AND(B6886="Premier League",E6886="Live"),_xlfn.XLOOKUP(_xlfn.TEXTJOIN(" vs ",,C6886:D6886),Calendar!G:G,Calendar!B:B),IF(AND(B6886="Premier League",E6886="Highlights"),_xlfn.XLOOKUP(H6886,Calendar!O:O,Calendar!N:N,,-1),""))</f>
        <v/>
      </c>
    </row>
    <row r="6887" spans="34:34" x14ac:dyDescent="0.35">
      <c r="AH6887" s="16" t="str">
        <f>IF(AND(B6887="Premier League",E6887="Live"),_xlfn.XLOOKUP(_xlfn.TEXTJOIN(" vs ",,C6887:D6887),Calendar!G:G,Calendar!B:B),IF(AND(B6887="Premier League",E6887="Highlights"),_xlfn.XLOOKUP(H6887,Calendar!O:O,Calendar!N:N,,-1),""))</f>
        <v/>
      </c>
    </row>
    <row r="6888" spans="34:34" x14ac:dyDescent="0.35">
      <c r="AH6888" s="16" t="str">
        <f>IF(AND(B6888="Premier League",E6888="Live"),_xlfn.XLOOKUP(_xlfn.TEXTJOIN(" vs ",,C6888:D6888),Calendar!G:G,Calendar!B:B),IF(AND(B6888="Premier League",E6888="Highlights"),_xlfn.XLOOKUP(H6888,Calendar!O:O,Calendar!N:N,,-1),""))</f>
        <v/>
      </c>
    </row>
    <row r="6889" spans="34:34" x14ac:dyDescent="0.35">
      <c r="AH6889" s="16" t="str">
        <f>IF(AND(B6889="Premier League",E6889="Live"),_xlfn.XLOOKUP(_xlfn.TEXTJOIN(" vs ",,C6889:D6889),Calendar!G:G,Calendar!B:B),IF(AND(B6889="Premier League",E6889="Highlights"),_xlfn.XLOOKUP(H6889,Calendar!O:O,Calendar!N:N,,-1),""))</f>
        <v/>
      </c>
    </row>
    <row r="6890" spans="34:34" x14ac:dyDescent="0.35">
      <c r="AH6890" s="16" t="str">
        <f>IF(AND(B6890="Premier League",E6890="Live"),_xlfn.XLOOKUP(_xlfn.TEXTJOIN(" vs ",,C6890:D6890),Calendar!G:G,Calendar!B:B),IF(AND(B6890="Premier League",E6890="Highlights"),_xlfn.XLOOKUP(H6890,Calendar!O:O,Calendar!N:N,,-1),""))</f>
        <v/>
      </c>
    </row>
    <row r="6891" spans="34:34" x14ac:dyDescent="0.35">
      <c r="AH6891" s="16" t="str">
        <f>IF(AND(B6891="Premier League",E6891="Live"),_xlfn.XLOOKUP(_xlfn.TEXTJOIN(" vs ",,C6891:D6891),Calendar!G:G,Calendar!B:B),IF(AND(B6891="Premier League",E6891="Highlights"),_xlfn.XLOOKUP(H6891,Calendar!O:O,Calendar!N:N,,-1),""))</f>
        <v/>
      </c>
    </row>
    <row r="6892" spans="34:34" x14ac:dyDescent="0.35">
      <c r="AH6892" s="16" t="str">
        <f>IF(AND(B6892="Premier League",E6892="Live"),_xlfn.XLOOKUP(_xlfn.TEXTJOIN(" vs ",,C6892:D6892),Calendar!G:G,Calendar!B:B),IF(AND(B6892="Premier League",E6892="Highlights"),_xlfn.XLOOKUP(H6892,Calendar!O:O,Calendar!N:N,,-1),""))</f>
        <v/>
      </c>
    </row>
    <row r="6893" spans="34:34" x14ac:dyDescent="0.35">
      <c r="AH6893" s="16" t="str">
        <f>IF(AND(B6893="Premier League",E6893="Live"),_xlfn.XLOOKUP(_xlfn.TEXTJOIN(" vs ",,C6893:D6893),Calendar!G:G,Calendar!B:B),IF(AND(B6893="Premier League",E6893="Highlights"),_xlfn.XLOOKUP(H6893,Calendar!O:O,Calendar!N:N,,-1),""))</f>
        <v/>
      </c>
    </row>
    <row r="6894" spans="34:34" x14ac:dyDescent="0.35">
      <c r="AH6894" s="16" t="str">
        <f>IF(AND(B6894="Premier League",E6894="Live"),_xlfn.XLOOKUP(_xlfn.TEXTJOIN(" vs ",,C6894:D6894),Calendar!G:G,Calendar!B:B),IF(AND(B6894="Premier League",E6894="Highlights"),_xlfn.XLOOKUP(H6894,Calendar!O:O,Calendar!N:N,,-1),""))</f>
        <v/>
      </c>
    </row>
    <row r="6895" spans="34:34" x14ac:dyDescent="0.35">
      <c r="AH6895" s="16" t="str">
        <f>IF(AND(B6895="Premier League",E6895="Live"),_xlfn.XLOOKUP(_xlfn.TEXTJOIN(" vs ",,C6895:D6895),Calendar!G:G,Calendar!B:B),IF(AND(B6895="Premier League",E6895="Highlights"),_xlfn.XLOOKUP(H6895,Calendar!O:O,Calendar!N:N,,-1),""))</f>
        <v/>
      </c>
    </row>
    <row r="6896" spans="34:34" x14ac:dyDescent="0.35">
      <c r="AH6896" s="16" t="str">
        <f>IF(AND(B6896="Premier League",E6896="Live"),_xlfn.XLOOKUP(_xlfn.TEXTJOIN(" vs ",,C6896:D6896),Calendar!G:G,Calendar!B:B),IF(AND(B6896="Premier League",E6896="Highlights"),_xlfn.XLOOKUP(H6896,Calendar!O:O,Calendar!N:N,,-1),""))</f>
        <v/>
      </c>
    </row>
    <row r="6897" spans="34:34" x14ac:dyDescent="0.35">
      <c r="AH6897" s="16" t="str">
        <f>IF(AND(B6897="Premier League",E6897="Live"),_xlfn.XLOOKUP(_xlfn.TEXTJOIN(" vs ",,C6897:D6897),Calendar!G:G,Calendar!B:B),IF(AND(B6897="Premier League",E6897="Highlights"),_xlfn.XLOOKUP(H6897,Calendar!O:O,Calendar!N:N,,-1),""))</f>
        <v/>
      </c>
    </row>
    <row r="6898" spans="34:34" x14ac:dyDescent="0.35">
      <c r="AH6898" s="16" t="str">
        <f>IF(AND(B6898="Premier League",E6898="Live"),_xlfn.XLOOKUP(_xlfn.TEXTJOIN(" vs ",,C6898:D6898),Calendar!G:G,Calendar!B:B),IF(AND(B6898="Premier League",E6898="Highlights"),_xlfn.XLOOKUP(H6898,Calendar!O:O,Calendar!N:N,,-1),""))</f>
        <v/>
      </c>
    </row>
    <row r="6899" spans="34:34" x14ac:dyDescent="0.35">
      <c r="AH6899" s="16" t="str">
        <f>IF(AND(B6899="Premier League",E6899="Live"),_xlfn.XLOOKUP(_xlfn.TEXTJOIN(" vs ",,C6899:D6899),Calendar!G:G,Calendar!B:B),IF(AND(B6899="Premier League",E6899="Highlights"),_xlfn.XLOOKUP(H6899,Calendar!O:O,Calendar!N:N,,-1),""))</f>
        <v/>
      </c>
    </row>
    <row r="6900" spans="34:34" x14ac:dyDescent="0.35">
      <c r="AH6900" s="16" t="str">
        <f>IF(AND(B6900="Premier League",E6900="Live"),_xlfn.XLOOKUP(_xlfn.TEXTJOIN(" vs ",,C6900:D6900),Calendar!G:G,Calendar!B:B),IF(AND(B6900="Premier League",E6900="Highlights"),_xlfn.XLOOKUP(H6900,Calendar!O:O,Calendar!N:N,,-1),""))</f>
        <v/>
      </c>
    </row>
    <row r="6901" spans="34:34" x14ac:dyDescent="0.35">
      <c r="AH6901" s="16" t="str">
        <f>IF(AND(B6901="Premier League",E6901="Live"),_xlfn.XLOOKUP(_xlfn.TEXTJOIN(" vs ",,C6901:D6901),Calendar!G:G,Calendar!B:B),IF(AND(B6901="Premier League",E6901="Highlights"),_xlfn.XLOOKUP(H6901,Calendar!O:O,Calendar!N:N,,-1),""))</f>
        <v/>
      </c>
    </row>
    <row r="6902" spans="34:34" x14ac:dyDescent="0.35">
      <c r="AH6902" s="16" t="str">
        <f>IF(AND(B6902="Premier League",E6902="Live"),_xlfn.XLOOKUP(_xlfn.TEXTJOIN(" vs ",,C6902:D6902),Calendar!G:G,Calendar!B:B),IF(AND(B6902="Premier League",E6902="Highlights"),_xlfn.XLOOKUP(H6902,Calendar!O:O,Calendar!N:N,,-1),""))</f>
        <v/>
      </c>
    </row>
    <row r="6903" spans="34:34" x14ac:dyDescent="0.35">
      <c r="AH6903" s="16" t="str">
        <f>IF(AND(B6903="Premier League",E6903="Live"),_xlfn.XLOOKUP(_xlfn.TEXTJOIN(" vs ",,C6903:D6903),Calendar!G:G,Calendar!B:B),IF(AND(B6903="Premier League",E6903="Highlights"),_xlfn.XLOOKUP(H6903,Calendar!O:O,Calendar!N:N,,-1),""))</f>
        <v/>
      </c>
    </row>
    <row r="6904" spans="34:34" x14ac:dyDescent="0.35">
      <c r="AH6904" s="16" t="str">
        <f>IF(AND(B6904="Premier League",E6904="Live"),_xlfn.XLOOKUP(_xlfn.TEXTJOIN(" vs ",,C6904:D6904),Calendar!G:G,Calendar!B:B),IF(AND(B6904="Premier League",E6904="Highlights"),_xlfn.XLOOKUP(H6904,Calendar!O:O,Calendar!N:N,,-1),""))</f>
        <v/>
      </c>
    </row>
    <row r="6905" spans="34:34" x14ac:dyDescent="0.35">
      <c r="AH6905" s="16" t="str">
        <f>IF(AND(B6905="Premier League",E6905="Live"),_xlfn.XLOOKUP(_xlfn.TEXTJOIN(" vs ",,C6905:D6905),Calendar!G:G,Calendar!B:B),IF(AND(B6905="Premier League",E6905="Highlights"),_xlfn.XLOOKUP(H6905,Calendar!O:O,Calendar!N:N,,-1),""))</f>
        <v/>
      </c>
    </row>
    <row r="6906" spans="34:34" x14ac:dyDescent="0.35">
      <c r="AH6906" s="16" t="str">
        <f>IF(AND(B6906="Premier League",E6906="Live"),_xlfn.XLOOKUP(_xlfn.TEXTJOIN(" vs ",,C6906:D6906),Calendar!G:G,Calendar!B:B),IF(AND(B6906="Premier League",E6906="Highlights"),_xlfn.XLOOKUP(H6906,Calendar!O:O,Calendar!N:N,,-1),""))</f>
        <v/>
      </c>
    </row>
    <row r="6907" spans="34:34" x14ac:dyDescent="0.35">
      <c r="AH6907" s="16" t="str">
        <f>IF(AND(B6907="Premier League",E6907="Live"),_xlfn.XLOOKUP(_xlfn.TEXTJOIN(" vs ",,C6907:D6907),Calendar!G:G,Calendar!B:B),IF(AND(B6907="Premier League",E6907="Highlights"),_xlfn.XLOOKUP(H6907,Calendar!O:O,Calendar!N:N,,-1),""))</f>
        <v/>
      </c>
    </row>
    <row r="6908" spans="34:34" x14ac:dyDescent="0.35">
      <c r="AH6908" s="16" t="str">
        <f>IF(AND(B6908="Premier League",E6908="Live"),_xlfn.XLOOKUP(_xlfn.TEXTJOIN(" vs ",,C6908:D6908),Calendar!G:G,Calendar!B:B),IF(AND(B6908="Premier League",E6908="Highlights"),_xlfn.XLOOKUP(H6908,Calendar!O:O,Calendar!N:N,,-1),""))</f>
        <v/>
      </c>
    </row>
    <row r="6909" spans="34:34" x14ac:dyDescent="0.35">
      <c r="AH6909" s="16" t="str">
        <f>IF(AND(B6909="Premier League",E6909="Live"),_xlfn.XLOOKUP(_xlfn.TEXTJOIN(" vs ",,C6909:D6909),Calendar!G:G,Calendar!B:B),IF(AND(B6909="Premier League",E6909="Highlights"),_xlfn.XLOOKUP(H6909,Calendar!O:O,Calendar!N:N,,-1),""))</f>
        <v/>
      </c>
    </row>
    <row r="6910" spans="34:34" x14ac:dyDescent="0.35">
      <c r="AH6910" s="16" t="str">
        <f>IF(AND(B6910="Premier League",E6910="Live"),_xlfn.XLOOKUP(_xlfn.TEXTJOIN(" vs ",,C6910:D6910),Calendar!G:G,Calendar!B:B),IF(AND(B6910="Premier League",E6910="Highlights"),_xlfn.XLOOKUP(H6910,Calendar!O:O,Calendar!N:N,,-1),""))</f>
        <v/>
      </c>
    </row>
    <row r="6911" spans="34:34" x14ac:dyDescent="0.35">
      <c r="AH6911" s="16" t="str">
        <f>IF(AND(B6911="Premier League",E6911="Live"),_xlfn.XLOOKUP(_xlfn.TEXTJOIN(" vs ",,C6911:D6911),Calendar!G:G,Calendar!B:B),IF(AND(B6911="Premier League",E6911="Highlights"),_xlfn.XLOOKUP(H6911,Calendar!O:O,Calendar!N:N,,-1),""))</f>
        <v/>
      </c>
    </row>
    <row r="6912" spans="34:34" x14ac:dyDescent="0.35">
      <c r="AH6912" s="16" t="str">
        <f>IF(AND(B6912="Premier League",E6912="Live"),_xlfn.XLOOKUP(_xlfn.TEXTJOIN(" vs ",,C6912:D6912),Calendar!G:G,Calendar!B:B),IF(AND(B6912="Premier League",E6912="Highlights"),_xlfn.XLOOKUP(H6912,Calendar!O:O,Calendar!N:N,,-1),""))</f>
        <v/>
      </c>
    </row>
    <row r="6913" spans="34:34" x14ac:dyDescent="0.35">
      <c r="AH6913" s="16" t="str">
        <f>IF(AND(B6913="Premier League",E6913="Live"),_xlfn.XLOOKUP(_xlfn.TEXTJOIN(" vs ",,C6913:D6913),Calendar!G:G,Calendar!B:B),IF(AND(B6913="Premier League",E6913="Highlights"),_xlfn.XLOOKUP(H6913,Calendar!O:O,Calendar!N:N,,-1),""))</f>
        <v/>
      </c>
    </row>
    <row r="6914" spans="34:34" x14ac:dyDescent="0.35">
      <c r="AH6914" s="16" t="str">
        <f>IF(AND(B6914="Premier League",E6914="Live"),_xlfn.XLOOKUP(_xlfn.TEXTJOIN(" vs ",,C6914:D6914),Calendar!G:G,Calendar!B:B),IF(AND(B6914="Premier League",E6914="Highlights"),_xlfn.XLOOKUP(H6914,Calendar!O:O,Calendar!N:N,,-1),""))</f>
        <v/>
      </c>
    </row>
    <row r="6915" spans="34:34" x14ac:dyDescent="0.35">
      <c r="AH6915" s="16" t="str">
        <f>IF(AND(B6915="Premier League",E6915="Live"),_xlfn.XLOOKUP(_xlfn.TEXTJOIN(" vs ",,C6915:D6915),Calendar!G:G,Calendar!B:B),IF(AND(B6915="Premier League",E6915="Highlights"),_xlfn.XLOOKUP(H6915,Calendar!O:O,Calendar!N:N,,-1),""))</f>
        <v/>
      </c>
    </row>
    <row r="6916" spans="34:34" x14ac:dyDescent="0.35">
      <c r="AH6916" s="16" t="str">
        <f>IF(AND(B6916="Premier League",E6916="Live"),_xlfn.XLOOKUP(_xlfn.TEXTJOIN(" vs ",,C6916:D6916),Calendar!G:G,Calendar!B:B),IF(AND(B6916="Premier League",E6916="Highlights"),_xlfn.XLOOKUP(H6916,Calendar!O:O,Calendar!N:N,,-1),""))</f>
        <v/>
      </c>
    </row>
    <row r="6917" spans="34:34" x14ac:dyDescent="0.35">
      <c r="AH6917" s="16" t="str">
        <f>IF(AND(B6917="Premier League",E6917="Live"),_xlfn.XLOOKUP(_xlfn.TEXTJOIN(" vs ",,C6917:D6917),Calendar!G:G,Calendar!B:B),IF(AND(B6917="Premier League",E6917="Highlights"),_xlfn.XLOOKUP(H6917,Calendar!O:O,Calendar!N:N,,-1),""))</f>
        <v/>
      </c>
    </row>
    <row r="6918" spans="34:34" x14ac:dyDescent="0.35">
      <c r="AH6918" s="16" t="str">
        <f>IF(AND(B6918="Premier League",E6918="Live"),_xlfn.XLOOKUP(_xlfn.TEXTJOIN(" vs ",,C6918:D6918),Calendar!G:G,Calendar!B:B),IF(AND(B6918="Premier League",E6918="Highlights"),_xlfn.XLOOKUP(H6918,Calendar!O:O,Calendar!N:N,,-1),""))</f>
        <v/>
      </c>
    </row>
    <row r="6919" spans="34:34" x14ac:dyDescent="0.35">
      <c r="AH6919" s="16" t="str">
        <f>IF(AND(B6919="Premier League",E6919="Live"),_xlfn.XLOOKUP(_xlfn.TEXTJOIN(" vs ",,C6919:D6919),Calendar!G:G,Calendar!B:B),IF(AND(B6919="Premier League",E6919="Highlights"),_xlfn.XLOOKUP(H6919,Calendar!O:O,Calendar!N:N,,-1),""))</f>
        <v/>
      </c>
    </row>
    <row r="6920" spans="34:34" x14ac:dyDescent="0.35">
      <c r="AH6920" s="16" t="str">
        <f>IF(AND(B6920="Premier League",E6920="Live"),_xlfn.XLOOKUP(_xlfn.TEXTJOIN(" vs ",,C6920:D6920),Calendar!G:G,Calendar!B:B),IF(AND(B6920="Premier League",E6920="Highlights"),_xlfn.XLOOKUP(H6920,Calendar!O:O,Calendar!N:N,,-1),""))</f>
        <v/>
      </c>
    </row>
    <row r="6921" spans="34:34" x14ac:dyDescent="0.35">
      <c r="AH6921" s="16" t="str">
        <f>IF(AND(B6921="Premier League",E6921="Live"),_xlfn.XLOOKUP(_xlfn.TEXTJOIN(" vs ",,C6921:D6921),Calendar!G:G,Calendar!B:B),IF(AND(B6921="Premier League",E6921="Highlights"),_xlfn.XLOOKUP(H6921,Calendar!O:O,Calendar!N:N,,-1),""))</f>
        <v/>
      </c>
    </row>
    <row r="6922" spans="34:34" x14ac:dyDescent="0.35">
      <c r="AH6922" s="16" t="str">
        <f>IF(AND(B6922="Premier League",E6922="Live"),_xlfn.XLOOKUP(_xlfn.TEXTJOIN(" vs ",,C6922:D6922),Calendar!G:G,Calendar!B:B),IF(AND(B6922="Premier League",E6922="Highlights"),_xlfn.XLOOKUP(H6922,Calendar!O:O,Calendar!N:N,,-1),""))</f>
        <v/>
      </c>
    </row>
    <row r="6923" spans="34:34" x14ac:dyDescent="0.35">
      <c r="AH6923" s="16" t="str">
        <f>IF(AND(B6923="Premier League",E6923="Live"),_xlfn.XLOOKUP(_xlfn.TEXTJOIN(" vs ",,C6923:D6923),Calendar!G:G,Calendar!B:B),IF(AND(B6923="Premier League",E6923="Highlights"),_xlfn.XLOOKUP(H6923,Calendar!O:O,Calendar!N:N,,-1),""))</f>
        <v/>
      </c>
    </row>
    <row r="6924" spans="34:34" x14ac:dyDescent="0.35">
      <c r="AH6924" s="16" t="str">
        <f>IF(AND(B6924="Premier League",E6924="Live"),_xlfn.XLOOKUP(_xlfn.TEXTJOIN(" vs ",,C6924:D6924),Calendar!G:G,Calendar!B:B),IF(AND(B6924="Premier League",E6924="Highlights"),_xlfn.XLOOKUP(H6924,Calendar!O:O,Calendar!N:N,,-1),""))</f>
        <v/>
      </c>
    </row>
    <row r="6925" spans="34:34" x14ac:dyDescent="0.35">
      <c r="AH6925" s="16" t="str">
        <f>IF(AND(B6925="Premier League",E6925="Live"),_xlfn.XLOOKUP(_xlfn.TEXTJOIN(" vs ",,C6925:D6925),Calendar!G:G,Calendar!B:B),IF(AND(B6925="Premier League",E6925="Highlights"),_xlfn.XLOOKUP(H6925,Calendar!O:O,Calendar!N:N,,-1),""))</f>
        <v/>
      </c>
    </row>
    <row r="6926" spans="34:34" x14ac:dyDescent="0.35">
      <c r="AH6926" s="16" t="str">
        <f>IF(AND(B6926="Premier League",E6926="Live"),_xlfn.XLOOKUP(_xlfn.TEXTJOIN(" vs ",,C6926:D6926),Calendar!G:G,Calendar!B:B),IF(AND(B6926="Premier League",E6926="Highlights"),_xlfn.XLOOKUP(H6926,Calendar!O:O,Calendar!N:N,,-1),""))</f>
        <v/>
      </c>
    </row>
    <row r="6927" spans="34:34" x14ac:dyDescent="0.35">
      <c r="AH6927" s="16" t="str">
        <f>IF(AND(B6927="Premier League",E6927="Live"),_xlfn.XLOOKUP(_xlfn.TEXTJOIN(" vs ",,C6927:D6927),Calendar!G:G,Calendar!B:B),IF(AND(B6927="Premier League",E6927="Highlights"),_xlfn.XLOOKUP(H6927,Calendar!O:O,Calendar!N:N,,-1),""))</f>
        <v/>
      </c>
    </row>
    <row r="6928" spans="34:34" x14ac:dyDescent="0.35">
      <c r="AH6928" s="16" t="str">
        <f>IF(AND(B6928="Premier League",E6928="Live"),_xlfn.XLOOKUP(_xlfn.TEXTJOIN(" vs ",,C6928:D6928),Calendar!G:G,Calendar!B:B),IF(AND(B6928="Premier League",E6928="Highlights"),_xlfn.XLOOKUP(H6928,Calendar!O:O,Calendar!N:N,,-1),""))</f>
        <v/>
      </c>
    </row>
    <row r="6929" spans="34:34" x14ac:dyDescent="0.35">
      <c r="AH6929" s="16" t="str">
        <f>IF(AND(B6929="Premier League",E6929="Live"),_xlfn.XLOOKUP(_xlfn.TEXTJOIN(" vs ",,C6929:D6929),Calendar!G:G,Calendar!B:B),IF(AND(B6929="Premier League",E6929="Highlights"),_xlfn.XLOOKUP(H6929,Calendar!O:O,Calendar!N:N,,-1),""))</f>
        <v/>
      </c>
    </row>
    <row r="6930" spans="34:34" x14ac:dyDescent="0.35">
      <c r="AH6930" s="16" t="str">
        <f>IF(AND(B6930="Premier League",E6930="Live"),_xlfn.XLOOKUP(_xlfn.TEXTJOIN(" vs ",,C6930:D6930),Calendar!G:G,Calendar!B:B),IF(AND(B6930="Premier League",E6930="Highlights"),_xlfn.XLOOKUP(H6930,Calendar!O:O,Calendar!N:N,,-1),""))</f>
        <v/>
      </c>
    </row>
    <row r="6931" spans="34:34" x14ac:dyDescent="0.35">
      <c r="AH6931" s="16" t="str">
        <f>IF(AND(B6931="Premier League",E6931="Live"),_xlfn.XLOOKUP(_xlfn.TEXTJOIN(" vs ",,C6931:D6931),Calendar!G:G,Calendar!B:B),IF(AND(B6931="Premier League",E6931="Highlights"),_xlfn.XLOOKUP(H6931,Calendar!O:O,Calendar!N:N,,-1),""))</f>
        <v/>
      </c>
    </row>
    <row r="6932" spans="34:34" x14ac:dyDescent="0.35">
      <c r="AH6932" s="16" t="str">
        <f>IF(AND(B6932="Premier League",E6932="Live"),_xlfn.XLOOKUP(_xlfn.TEXTJOIN(" vs ",,C6932:D6932),Calendar!G:G,Calendar!B:B),IF(AND(B6932="Premier League",E6932="Highlights"),_xlfn.XLOOKUP(H6932,Calendar!O:O,Calendar!N:N,,-1),""))</f>
        <v/>
      </c>
    </row>
    <row r="6933" spans="34:34" x14ac:dyDescent="0.35">
      <c r="AH6933" s="16" t="str">
        <f>IF(AND(B6933="Premier League",E6933="Live"),_xlfn.XLOOKUP(_xlfn.TEXTJOIN(" vs ",,C6933:D6933),Calendar!G:G,Calendar!B:B),IF(AND(B6933="Premier League",E6933="Highlights"),_xlfn.XLOOKUP(H6933,Calendar!O:O,Calendar!N:N,,-1),""))</f>
        <v/>
      </c>
    </row>
    <row r="6934" spans="34:34" x14ac:dyDescent="0.35">
      <c r="AH6934" s="16" t="str">
        <f>IF(AND(B6934="Premier League",E6934="Live"),_xlfn.XLOOKUP(_xlfn.TEXTJOIN(" vs ",,C6934:D6934),Calendar!G:G,Calendar!B:B),IF(AND(B6934="Premier League",E6934="Highlights"),_xlfn.XLOOKUP(H6934,Calendar!O:O,Calendar!N:N,,-1),""))</f>
        <v/>
      </c>
    </row>
    <row r="6935" spans="34:34" x14ac:dyDescent="0.35">
      <c r="AH6935" s="16" t="str">
        <f>IF(AND(B6935="Premier League",E6935="Live"),_xlfn.XLOOKUP(_xlfn.TEXTJOIN(" vs ",,C6935:D6935),Calendar!G:G,Calendar!B:B),IF(AND(B6935="Premier League",E6935="Highlights"),_xlfn.XLOOKUP(H6935,Calendar!O:O,Calendar!N:N,,-1),""))</f>
        <v/>
      </c>
    </row>
    <row r="6936" spans="34:34" x14ac:dyDescent="0.35">
      <c r="AH6936" s="16" t="str">
        <f>IF(AND(B6936="Premier League",E6936="Live"),_xlfn.XLOOKUP(_xlfn.TEXTJOIN(" vs ",,C6936:D6936),Calendar!G:G,Calendar!B:B),IF(AND(B6936="Premier League",E6936="Highlights"),_xlfn.XLOOKUP(H6936,Calendar!O:O,Calendar!N:N,,-1),""))</f>
        <v/>
      </c>
    </row>
    <row r="6937" spans="34:34" x14ac:dyDescent="0.35">
      <c r="AH6937" s="16" t="str">
        <f>IF(AND(B6937="Premier League",E6937="Live"),_xlfn.XLOOKUP(_xlfn.TEXTJOIN(" vs ",,C6937:D6937),Calendar!G:G,Calendar!B:B),IF(AND(B6937="Premier League",E6937="Highlights"),_xlfn.XLOOKUP(H6937,Calendar!O:O,Calendar!N:N,,-1),""))</f>
        <v/>
      </c>
    </row>
    <row r="6938" spans="34:34" x14ac:dyDescent="0.35">
      <c r="AH6938" s="16" t="str">
        <f>IF(AND(B6938="Premier League",E6938="Live"),_xlfn.XLOOKUP(_xlfn.TEXTJOIN(" vs ",,C6938:D6938),Calendar!G:G,Calendar!B:B),IF(AND(B6938="Premier League",E6938="Highlights"),_xlfn.XLOOKUP(H6938,Calendar!O:O,Calendar!N:N,,-1),""))</f>
        <v/>
      </c>
    </row>
    <row r="6939" spans="34:34" x14ac:dyDescent="0.35">
      <c r="AH6939" s="16" t="str">
        <f>IF(AND(B6939="Premier League",E6939="Live"),_xlfn.XLOOKUP(_xlfn.TEXTJOIN(" vs ",,C6939:D6939),Calendar!G:G,Calendar!B:B),IF(AND(B6939="Premier League",E6939="Highlights"),_xlfn.XLOOKUP(H6939,Calendar!O:O,Calendar!N:N,,-1),""))</f>
        <v/>
      </c>
    </row>
    <row r="6940" spans="34:34" x14ac:dyDescent="0.35">
      <c r="AH6940" s="16" t="str">
        <f>IF(AND(B6940="Premier League",E6940="Live"),_xlfn.XLOOKUP(_xlfn.TEXTJOIN(" vs ",,C6940:D6940),Calendar!G:G,Calendar!B:B),IF(AND(B6940="Premier League",E6940="Highlights"),_xlfn.XLOOKUP(H6940,Calendar!O:O,Calendar!N:N,,-1),""))</f>
        <v/>
      </c>
    </row>
    <row r="6941" spans="34:34" x14ac:dyDescent="0.35">
      <c r="AH6941" s="16" t="str">
        <f>IF(AND(B6941="Premier League",E6941="Live"),_xlfn.XLOOKUP(_xlfn.TEXTJOIN(" vs ",,C6941:D6941),Calendar!G:G,Calendar!B:B),IF(AND(B6941="Premier League",E6941="Highlights"),_xlfn.XLOOKUP(H6941,Calendar!O:O,Calendar!N:N,,-1),""))</f>
        <v/>
      </c>
    </row>
    <row r="6942" spans="34:34" x14ac:dyDescent="0.35">
      <c r="AH6942" s="16" t="str">
        <f>IF(AND(B6942="Premier League",E6942="Live"),_xlfn.XLOOKUP(_xlfn.TEXTJOIN(" vs ",,C6942:D6942),Calendar!G:G,Calendar!B:B),IF(AND(B6942="Premier League",E6942="Highlights"),_xlfn.XLOOKUP(H6942,Calendar!O:O,Calendar!N:N,,-1),""))</f>
        <v/>
      </c>
    </row>
    <row r="6943" spans="34:34" x14ac:dyDescent="0.35">
      <c r="AH6943" s="16" t="str">
        <f>IF(AND(B6943="Premier League",E6943="Live"),_xlfn.XLOOKUP(_xlfn.TEXTJOIN(" vs ",,C6943:D6943),Calendar!G:G,Calendar!B:B),IF(AND(B6943="Premier League",E6943="Highlights"),_xlfn.XLOOKUP(H6943,Calendar!O:O,Calendar!N:N,,-1),""))</f>
        <v/>
      </c>
    </row>
    <row r="6944" spans="34:34" x14ac:dyDescent="0.35">
      <c r="AH6944" s="16" t="str">
        <f>IF(AND(B6944="Premier League",E6944="Live"),_xlfn.XLOOKUP(_xlfn.TEXTJOIN(" vs ",,C6944:D6944),Calendar!G:G,Calendar!B:B),IF(AND(B6944="Premier League",E6944="Highlights"),_xlfn.XLOOKUP(H6944,Calendar!O:O,Calendar!N:N,,-1),""))</f>
        <v/>
      </c>
    </row>
    <row r="6945" spans="34:34" x14ac:dyDescent="0.35">
      <c r="AH6945" s="16" t="str">
        <f>IF(AND(B6945="Premier League",E6945="Live"),_xlfn.XLOOKUP(_xlfn.TEXTJOIN(" vs ",,C6945:D6945),Calendar!G:G,Calendar!B:B),IF(AND(B6945="Premier League",E6945="Highlights"),_xlfn.XLOOKUP(H6945,Calendar!O:O,Calendar!N:N,,-1),""))</f>
        <v/>
      </c>
    </row>
    <row r="6946" spans="34:34" x14ac:dyDescent="0.35">
      <c r="AH6946" s="16" t="str">
        <f>IF(AND(B6946="Premier League",E6946="Live"),_xlfn.XLOOKUP(_xlfn.TEXTJOIN(" vs ",,C6946:D6946),Calendar!G:G,Calendar!B:B),IF(AND(B6946="Premier League",E6946="Highlights"),_xlfn.XLOOKUP(H6946,Calendar!O:O,Calendar!N:N,,-1),""))</f>
        <v/>
      </c>
    </row>
    <row r="6947" spans="34:34" x14ac:dyDescent="0.35">
      <c r="AH6947" s="16" t="str">
        <f>IF(AND(B6947="Premier League",E6947="Live"),_xlfn.XLOOKUP(_xlfn.TEXTJOIN(" vs ",,C6947:D6947),Calendar!G:G,Calendar!B:B),IF(AND(B6947="Premier League",E6947="Highlights"),_xlfn.XLOOKUP(H6947,Calendar!O:O,Calendar!N:N,,-1),""))</f>
        <v/>
      </c>
    </row>
    <row r="6948" spans="34:34" x14ac:dyDescent="0.35">
      <c r="AH6948" s="16" t="str">
        <f>IF(AND(B6948="Premier League",E6948="Live"),_xlfn.XLOOKUP(_xlfn.TEXTJOIN(" vs ",,C6948:D6948),Calendar!G:G,Calendar!B:B),IF(AND(B6948="Premier League",E6948="Highlights"),_xlfn.XLOOKUP(H6948,Calendar!O:O,Calendar!N:N,,-1),""))</f>
        <v/>
      </c>
    </row>
    <row r="6949" spans="34:34" x14ac:dyDescent="0.35">
      <c r="AH6949" s="16" t="str">
        <f>IF(AND(B6949="Premier League",E6949="Live"),_xlfn.XLOOKUP(_xlfn.TEXTJOIN(" vs ",,C6949:D6949),Calendar!G:G,Calendar!B:B),IF(AND(B6949="Premier League",E6949="Highlights"),_xlfn.XLOOKUP(H6949,Calendar!O:O,Calendar!N:N,,-1),""))</f>
        <v/>
      </c>
    </row>
    <row r="6950" spans="34:34" x14ac:dyDescent="0.35">
      <c r="AH6950" s="16" t="str">
        <f>IF(AND(B6950="Premier League",E6950="Live"),_xlfn.XLOOKUP(_xlfn.TEXTJOIN(" vs ",,C6950:D6950),Calendar!G:G,Calendar!B:B),IF(AND(B6950="Premier League",E6950="Highlights"),_xlfn.XLOOKUP(H6950,Calendar!O:O,Calendar!N:N,,-1),""))</f>
        <v/>
      </c>
    </row>
    <row r="6951" spans="34:34" x14ac:dyDescent="0.35">
      <c r="AH6951" s="16" t="str">
        <f>IF(AND(B6951="Premier League",E6951="Live"),_xlfn.XLOOKUP(_xlfn.TEXTJOIN(" vs ",,C6951:D6951),Calendar!G:G,Calendar!B:B),IF(AND(B6951="Premier League",E6951="Highlights"),_xlfn.XLOOKUP(H6951,Calendar!O:O,Calendar!N:N,,-1),""))</f>
        <v/>
      </c>
    </row>
    <row r="6952" spans="34:34" x14ac:dyDescent="0.35">
      <c r="AH6952" s="16" t="str">
        <f>IF(AND(B6952="Premier League",E6952="Live"),_xlfn.XLOOKUP(_xlfn.TEXTJOIN(" vs ",,C6952:D6952),Calendar!G:G,Calendar!B:B),IF(AND(B6952="Premier League",E6952="Highlights"),_xlfn.XLOOKUP(H6952,Calendar!O:O,Calendar!N:N,,-1),""))</f>
        <v/>
      </c>
    </row>
    <row r="6953" spans="34:34" x14ac:dyDescent="0.35">
      <c r="AH6953" s="16" t="str">
        <f>IF(AND(B6953="Premier League",E6953="Live"),_xlfn.XLOOKUP(_xlfn.TEXTJOIN(" vs ",,C6953:D6953),Calendar!G:G,Calendar!B:B),IF(AND(B6953="Premier League",E6953="Highlights"),_xlfn.XLOOKUP(H6953,Calendar!O:O,Calendar!N:N,,-1),""))</f>
        <v/>
      </c>
    </row>
    <row r="6954" spans="34:34" x14ac:dyDescent="0.35">
      <c r="AH6954" s="16" t="str">
        <f>IF(AND(B6954="Premier League",E6954="Live"),_xlfn.XLOOKUP(_xlfn.TEXTJOIN(" vs ",,C6954:D6954),Calendar!G:G,Calendar!B:B),IF(AND(B6954="Premier League",E6954="Highlights"),_xlfn.XLOOKUP(H6954,Calendar!O:O,Calendar!N:N,,-1),""))</f>
        <v/>
      </c>
    </row>
    <row r="6955" spans="34:34" x14ac:dyDescent="0.35">
      <c r="AH6955" s="16" t="str">
        <f>IF(AND(B6955="Premier League",E6955="Live"),_xlfn.XLOOKUP(_xlfn.TEXTJOIN(" vs ",,C6955:D6955),Calendar!G:G,Calendar!B:B),IF(AND(B6955="Premier League",E6955="Highlights"),_xlfn.XLOOKUP(H6955,Calendar!O:O,Calendar!N:N,,-1),""))</f>
        <v/>
      </c>
    </row>
    <row r="6956" spans="34:34" x14ac:dyDescent="0.35">
      <c r="AH6956" s="16" t="str">
        <f>IF(AND(B6956="Premier League",E6956="Live"),_xlfn.XLOOKUP(_xlfn.TEXTJOIN(" vs ",,C6956:D6956),Calendar!G:G,Calendar!B:B),IF(AND(B6956="Premier League",E6956="Highlights"),_xlfn.XLOOKUP(H6956,Calendar!O:O,Calendar!N:N,,-1),""))</f>
        <v/>
      </c>
    </row>
    <row r="6957" spans="34:34" x14ac:dyDescent="0.35">
      <c r="AH6957" s="16" t="str">
        <f>IF(AND(B6957="Premier League",E6957="Live"),_xlfn.XLOOKUP(_xlfn.TEXTJOIN(" vs ",,C6957:D6957),Calendar!G:G,Calendar!B:B),IF(AND(B6957="Premier League",E6957="Highlights"),_xlfn.XLOOKUP(H6957,Calendar!O:O,Calendar!N:N,,-1),""))</f>
        <v/>
      </c>
    </row>
    <row r="6958" spans="34:34" x14ac:dyDescent="0.35">
      <c r="AH6958" s="16" t="str">
        <f>IF(AND(B6958="Premier League",E6958="Live"),_xlfn.XLOOKUP(_xlfn.TEXTJOIN(" vs ",,C6958:D6958),Calendar!G:G,Calendar!B:B),IF(AND(B6958="Premier League",E6958="Highlights"),_xlfn.XLOOKUP(H6958,Calendar!O:O,Calendar!N:N,,-1),""))</f>
        <v/>
      </c>
    </row>
    <row r="6959" spans="34:34" x14ac:dyDescent="0.35">
      <c r="AH6959" s="16" t="str">
        <f>IF(AND(B6959="Premier League",E6959="Live"),_xlfn.XLOOKUP(_xlfn.TEXTJOIN(" vs ",,C6959:D6959),Calendar!G:G,Calendar!B:B),IF(AND(B6959="Premier League",E6959="Highlights"),_xlfn.XLOOKUP(H6959,Calendar!O:O,Calendar!N:N,,-1),""))</f>
        <v/>
      </c>
    </row>
    <row r="6960" spans="34:34" x14ac:dyDescent="0.35">
      <c r="AH6960" s="16" t="str">
        <f>IF(AND(B6960="Premier League",E6960="Live"),_xlfn.XLOOKUP(_xlfn.TEXTJOIN(" vs ",,C6960:D6960),Calendar!G:G,Calendar!B:B),IF(AND(B6960="Premier League",E6960="Highlights"),_xlfn.XLOOKUP(H6960,Calendar!O:O,Calendar!N:N,,-1),""))</f>
        <v/>
      </c>
    </row>
    <row r="6961" spans="34:34" x14ac:dyDescent="0.35">
      <c r="AH6961" s="16" t="str">
        <f>IF(AND(B6961="Premier League",E6961="Live"),_xlfn.XLOOKUP(_xlfn.TEXTJOIN(" vs ",,C6961:D6961),Calendar!G:G,Calendar!B:B),IF(AND(B6961="Premier League",E6961="Highlights"),_xlfn.XLOOKUP(H6961,Calendar!O:O,Calendar!N:N,,-1),""))</f>
        <v/>
      </c>
    </row>
    <row r="6962" spans="34:34" x14ac:dyDescent="0.35">
      <c r="AH6962" s="16" t="str">
        <f>IF(AND(B6962="Premier League",E6962="Live"),_xlfn.XLOOKUP(_xlfn.TEXTJOIN(" vs ",,C6962:D6962),Calendar!G:G,Calendar!B:B),IF(AND(B6962="Premier League",E6962="Highlights"),_xlfn.XLOOKUP(H6962,Calendar!O:O,Calendar!N:N,,-1),""))</f>
        <v/>
      </c>
    </row>
    <row r="6963" spans="34:34" x14ac:dyDescent="0.35">
      <c r="AH6963" s="16" t="str">
        <f>IF(AND(B6963="Premier League",E6963="Live"),_xlfn.XLOOKUP(_xlfn.TEXTJOIN(" vs ",,C6963:D6963),Calendar!G:G,Calendar!B:B),IF(AND(B6963="Premier League",E6963="Highlights"),_xlfn.XLOOKUP(H6963,Calendar!O:O,Calendar!N:N,,-1),""))</f>
        <v/>
      </c>
    </row>
    <row r="6964" spans="34:34" x14ac:dyDescent="0.35">
      <c r="AH6964" s="16" t="str">
        <f>IF(AND(B6964="Premier League",E6964="Live"),_xlfn.XLOOKUP(_xlfn.TEXTJOIN(" vs ",,C6964:D6964),Calendar!G:G,Calendar!B:B),IF(AND(B6964="Premier League",E6964="Highlights"),_xlfn.XLOOKUP(H6964,Calendar!O:O,Calendar!N:N,,-1),""))</f>
        <v/>
      </c>
    </row>
    <row r="6965" spans="34:34" x14ac:dyDescent="0.35">
      <c r="AH6965" s="16" t="str">
        <f>IF(AND(B6965="Premier League",E6965="Live"),_xlfn.XLOOKUP(_xlfn.TEXTJOIN(" vs ",,C6965:D6965),Calendar!G:G,Calendar!B:B),IF(AND(B6965="Premier League",E6965="Highlights"),_xlfn.XLOOKUP(H6965,Calendar!O:O,Calendar!N:N,,-1),""))</f>
        <v/>
      </c>
    </row>
    <row r="6966" spans="34:34" x14ac:dyDescent="0.35">
      <c r="AH6966" s="16" t="str">
        <f>IF(AND(B6966="Premier League",E6966="Live"),_xlfn.XLOOKUP(_xlfn.TEXTJOIN(" vs ",,C6966:D6966),Calendar!G:G,Calendar!B:B),IF(AND(B6966="Premier League",E6966="Highlights"),_xlfn.XLOOKUP(H6966,Calendar!O:O,Calendar!N:N,,-1),""))</f>
        <v/>
      </c>
    </row>
    <row r="6967" spans="34:34" x14ac:dyDescent="0.35">
      <c r="AH6967" s="16" t="str">
        <f>IF(AND(B6967="Premier League",E6967="Live"),_xlfn.XLOOKUP(_xlfn.TEXTJOIN(" vs ",,C6967:D6967),Calendar!G:G,Calendar!B:B),IF(AND(B6967="Premier League",E6967="Highlights"),_xlfn.XLOOKUP(H6967,Calendar!O:O,Calendar!N:N,,-1),""))</f>
        <v/>
      </c>
    </row>
    <row r="6968" spans="34:34" x14ac:dyDescent="0.35">
      <c r="AH6968" s="16" t="str">
        <f>IF(AND(B6968="Premier League",E6968="Live"),_xlfn.XLOOKUP(_xlfn.TEXTJOIN(" vs ",,C6968:D6968),Calendar!G:G,Calendar!B:B),IF(AND(B6968="Premier League",E6968="Highlights"),_xlfn.XLOOKUP(H6968,Calendar!O:O,Calendar!N:N,,-1),""))</f>
        <v/>
      </c>
    </row>
    <row r="6969" spans="34:34" x14ac:dyDescent="0.35">
      <c r="AH6969" s="16" t="str">
        <f>IF(AND(B6969="Premier League",E6969="Live"),_xlfn.XLOOKUP(_xlfn.TEXTJOIN(" vs ",,C6969:D6969),Calendar!G:G,Calendar!B:B),IF(AND(B6969="Premier League",E6969="Highlights"),_xlfn.XLOOKUP(H6969,Calendar!O:O,Calendar!N:N,,-1),""))</f>
        <v/>
      </c>
    </row>
    <row r="6970" spans="34:34" x14ac:dyDescent="0.35">
      <c r="AH6970" s="16" t="str">
        <f>IF(AND(B6970="Premier League",E6970="Live"),_xlfn.XLOOKUP(_xlfn.TEXTJOIN(" vs ",,C6970:D6970),Calendar!G:G,Calendar!B:B),IF(AND(B6970="Premier League",E6970="Highlights"),_xlfn.XLOOKUP(H6970,Calendar!O:O,Calendar!N:N,,-1),""))</f>
        <v/>
      </c>
    </row>
    <row r="6971" spans="34:34" x14ac:dyDescent="0.35">
      <c r="AH6971" s="16" t="str">
        <f>IF(AND(B6971="Premier League",E6971="Live"),_xlfn.XLOOKUP(_xlfn.TEXTJOIN(" vs ",,C6971:D6971),Calendar!G:G,Calendar!B:B),IF(AND(B6971="Premier League",E6971="Highlights"),_xlfn.XLOOKUP(H6971,Calendar!O:O,Calendar!N:N,,-1),""))</f>
        <v/>
      </c>
    </row>
    <row r="6972" spans="34:34" x14ac:dyDescent="0.35">
      <c r="AH6972" s="16" t="str">
        <f>IF(AND(B6972="Premier League",E6972="Live"),_xlfn.XLOOKUP(_xlfn.TEXTJOIN(" vs ",,C6972:D6972),Calendar!G:G,Calendar!B:B),IF(AND(B6972="Premier League",E6972="Highlights"),_xlfn.XLOOKUP(H6972,Calendar!O:O,Calendar!N:N,,-1),""))</f>
        <v/>
      </c>
    </row>
    <row r="6973" spans="34:34" x14ac:dyDescent="0.35">
      <c r="AH6973" s="16" t="str">
        <f>IF(AND(B6973="Premier League",E6973="Live"),_xlfn.XLOOKUP(_xlfn.TEXTJOIN(" vs ",,C6973:D6973),Calendar!G:G,Calendar!B:B),IF(AND(B6973="Premier League",E6973="Highlights"),_xlfn.XLOOKUP(H6973,Calendar!O:O,Calendar!N:N,,-1),""))</f>
        <v/>
      </c>
    </row>
    <row r="6974" spans="34:34" x14ac:dyDescent="0.35">
      <c r="AH6974" s="16" t="str">
        <f>IF(AND(B6974="Premier League",E6974="Live"),_xlfn.XLOOKUP(_xlfn.TEXTJOIN(" vs ",,C6974:D6974),Calendar!G:G,Calendar!B:B),IF(AND(B6974="Premier League",E6974="Highlights"),_xlfn.XLOOKUP(H6974,Calendar!O:O,Calendar!N:N,,-1),""))</f>
        <v/>
      </c>
    </row>
    <row r="6975" spans="34:34" x14ac:dyDescent="0.35">
      <c r="AH6975" s="16" t="str">
        <f>IF(AND(B6975="Premier League",E6975="Live"),_xlfn.XLOOKUP(_xlfn.TEXTJOIN(" vs ",,C6975:D6975),Calendar!G:G,Calendar!B:B),IF(AND(B6975="Premier League",E6975="Highlights"),_xlfn.XLOOKUP(H6975,Calendar!O:O,Calendar!N:N,,-1),""))</f>
        <v/>
      </c>
    </row>
    <row r="6976" spans="34:34" x14ac:dyDescent="0.35">
      <c r="AH6976" s="16" t="str">
        <f>IF(AND(B6976="Premier League",E6976="Live"),_xlfn.XLOOKUP(_xlfn.TEXTJOIN(" vs ",,C6976:D6976),Calendar!G:G,Calendar!B:B),IF(AND(B6976="Premier League",E6976="Highlights"),_xlfn.XLOOKUP(H6976,Calendar!O:O,Calendar!N:N,,-1),""))</f>
        <v/>
      </c>
    </row>
    <row r="6977" spans="34:34" x14ac:dyDescent="0.35">
      <c r="AH6977" s="16" t="str">
        <f>IF(AND(B6977="Premier League",E6977="Live"),_xlfn.XLOOKUP(_xlfn.TEXTJOIN(" vs ",,C6977:D6977),Calendar!G:G,Calendar!B:B),IF(AND(B6977="Premier League",E6977="Highlights"),_xlfn.XLOOKUP(H6977,Calendar!O:O,Calendar!N:N,,-1),""))</f>
        <v/>
      </c>
    </row>
    <row r="6978" spans="34:34" x14ac:dyDescent="0.35">
      <c r="AH6978" s="16" t="str">
        <f>IF(AND(B6978="Premier League",E6978="Live"),_xlfn.XLOOKUP(_xlfn.TEXTJOIN(" vs ",,C6978:D6978),Calendar!G:G,Calendar!B:B),IF(AND(B6978="Premier League",E6978="Highlights"),_xlfn.XLOOKUP(H6978,Calendar!O:O,Calendar!N:N,,-1),""))</f>
        <v/>
      </c>
    </row>
    <row r="6979" spans="34:34" x14ac:dyDescent="0.35">
      <c r="AH6979" s="16" t="str">
        <f>IF(AND(B6979="Premier League",E6979="Live"),_xlfn.XLOOKUP(_xlfn.TEXTJOIN(" vs ",,C6979:D6979),Calendar!G:G,Calendar!B:B),IF(AND(B6979="Premier League",E6979="Highlights"),_xlfn.XLOOKUP(H6979,Calendar!O:O,Calendar!N:N,,-1),""))</f>
        <v/>
      </c>
    </row>
    <row r="6980" spans="34:34" x14ac:dyDescent="0.35">
      <c r="AH6980" s="16" t="str">
        <f>IF(AND(B6980="Premier League",E6980="Live"),_xlfn.XLOOKUP(_xlfn.TEXTJOIN(" vs ",,C6980:D6980),Calendar!G:G,Calendar!B:B),IF(AND(B6980="Premier League",E6980="Highlights"),_xlfn.XLOOKUP(H6980,Calendar!O:O,Calendar!N:N,,-1),""))</f>
        <v/>
      </c>
    </row>
    <row r="6981" spans="34:34" x14ac:dyDescent="0.35">
      <c r="AH6981" s="16" t="str">
        <f>IF(AND(B6981="Premier League",E6981="Live"),_xlfn.XLOOKUP(_xlfn.TEXTJOIN(" vs ",,C6981:D6981),Calendar!G:G,Calendar!B:B),IF(AND(B6981="Premier League",E6981="Highlights"),_xlfn.XLOOKUP(H6981,Calendar!O:O,Calendar!N:N,,-1),""))</f>
        <v/>
      </c>
    </row>
    <row r="6982" spans="34:34" x14ac:dyDescent="0.35">
      <c r="AH6982" s="16" t="str">
        <f>IF(AND(B6982="Premier League",E6982="Live"),_xlfn.XLOOKUP(_xlfn.TEXTJOIN(" vs ",,C6982:D6982),Calendar!G:G,Calendar!B:B),IF(AND(B6982="Premier League",E6982="Highlights"),_xlfn.XLOOKUP(H6982,Calendar!O:O,Calendar!N:N,,-1),""))</f>
        <v/>
      </c>
    </row>
    <row r="6983" spans="34:34" x14ac:dyDescent="0.35">
      <c r="AH6983" s="16" t="str">
        <f>IF(AND(B6983="Premier League",E6983="Live"),_xlfn.XLOOKUP(_xlfn.TEXTJOIN(" vs ",,C6983:D6983),Calendar!G:G,Calendar!B:B),IF(AND(B6983="Premier League",E6983="Highlights"),_xlfn.XLOOKUP(H6983,Calendar!O:O,Calendar!N:N,,-1),""))</f>
        <v/>
      </c>
    </row>
    <row r="6984" spans="34:34" x14ac:dyDescent="0.35">
      <c r="AH6984" s="16" t="str">
        <f>IF(AND(B6984="Premier League",E6984="Live"),_xlfn.XLOOKUP(_xlfn.TEXTJOIN(" vs ",,C6984:D6984),Calendar!G:G,Calendar!B:B),IF(AND(B6984="Premier League",E6984="Highlights"),_xlfn.XLOOKUP(H6984,Calendar!O:O,Calendar!N:N,,-1),""))</f>
        <v/>
      </c>
    </row>
    <row r="6985" spans="34:34" x14ac:dyDescent="0.35">
      <c r="AH6985" s="16" t="str">
        <f>IF(AND(B6985="Premier League",E6985="Live"),_xlfn.XLOOKUP(_xlfn.TEXTJOIN(" vs ",,C6985:D6985),Calendar!G:G,Calendar!B:B),IF(AND(B6985="Premier League",E6985="Highlights"),_xlfn.XLOOKUP(H6985,Calendar!O:O,Calendar!N:N,,-1),""))</f>
        <v/>
      </c>
    </row>
    <row r="6986" spans="34:34" x14ac:dyDescent="0.35">
      <c r="AH6986" s="16" t="str">
        <f>IF(AND(B6986="Premier League",E6986="Live"),_xlfn.XLOOKUP(_xlfn.TEXTJOIN(" vs ",,C6986:D6986),Calendar!G:G,Calendar!B:B),IF(AND(B6986="Premier League",E6986="Highlights"),_xlfn.XLOOKUP(H6986,Calendar!O:O,Calendar!N:N,,-1),""))</f>
        <v/>
      </c>
    </row>
    <row r="6987" spans="34:34" x14ac:dyDescent="0.35">
      <c r="AH6987" s="16" t="str">
        <f>IF(AND(B6987="Premier League",E6987="Live"),_xlfn.XLOOKUP(_xlfn.TEXTJOIN(" vs ",,C6987:D6987),Calendar!G:G,Calendar!B:B),IF(AND(B6987="Premier League",E6987="Highlights"),_xlfn.XLOOKUP(H6987,Calendar!O:O,Calendar!N:N,,-1),""))</f>
        <v/>
      </c>
    </row>
    <row r="6988" spans="34:34" x14ac:dyDescent="0.35">
      <c r="AH6988" s="16" t="str">
        <f>IF(AND(B6988="Premier League",E6988="Live"),_xlfn.XLOOKUP(_xlfn.TEXTJOIN(" vs ",,C6988:D6988),Calendar!G:G,Calendar!B:B),IF(AND(B6988="Premier League",E6988="Highlights"),_xlfn.XLOOKUP(H6988,Calendar!O:O,Calendar!N:N,,-1),""))</f>
        <v/>
      </c>
    </row>
    <row r="6989" spans="34:34" x14ac:dyDescent="0.35">
      <c r="AH6989" s="16" t="str">
        <f>IF(AND(B6989="Premier League",E6989="Live"),_xlfn.XLOOKUP(_xlfn.TEXTJOIN(" vs ",,C6989:D6989),Calendar!G:G,Calendar!B:B),IF(AND(B6989="Premier League",E6989="Highlights"),_xlfn.XLOOKUP(H6989,Calendar!O:O,Calendar!N:N,,-1),""))</f>
        <v/>
      </c>
    </row>
    <row r="6990" spans="34:34" x14ac:dyDescent="0.35">
      <c r="AH6990" s="16" t="str">
        <f>IF(AND(B6990="Premier League",E6990="Live"),_xlfn.XLOOKUP(_xlfn.TEXTJOIN(" vs ",,C6990:D6990),Calendar!G:G,Calendar!B:B),IF(AND(B6990="Premier League",E6990="Highlights"),_xlfn.XLOOKUP(H6990,Calendar!O:O,Calendar!N:N,,-1),""))</f>
        <v/>
      </c>
    </row>
    <row r="6991" spans="34:34" x14ac:dyDescent="0.35">
      <c r="AH6991" s="16" t="str">
        <f>IF(AND(B6991="Premier League",E6991="Live"),_xlfn.XLOOKUP(_xlfn.TEXTJOIN(" vs ",,C6991:D6991),Calendar!G:G,Calendar!B:B),IF(AND(B6991="Premier League",E6991="Highlights"),_xlfn.XLOOKUP(H6991,Calendar!O:O,Calendar!N:N,,-1),""))</f>
        <v/>
      </c>
    </row>
    <row r="6992" spans="34:34" x14ac:dyDescent="0.35">
      <c r="AH6992" s="16" t="str">
        <f>IF(AND(B6992="Premier League",E6992="Live"),_xlfn.XLOOKUP(_xlfn.TEXTJOIN(" vs ",,C6992:D6992),Calendar!G:G,Calendar!B:B),IF(AND(B6992="Premier League",E6992="Highlights"),_xlfn.XLOOKUP(H6992,Calendar!O:O,Calendar!N:N,,-1),""))</f>
        <v/>
      </c>
    </row>
    <row r="6993" spans="34:34" x14ac:dyDescent="0.35">
      <c r="AH6993" s="16" t="str">
        <f>IF(AND(B6993="Premier League",E6993="Live"),_xlfn.XLOOKUP(_xlfn.TEXTJOIN(" vs ",,C6993:D6993),Calendar!G:G,Calendar!B:B),IF(AND(B6993="Premier League",E6993="Highlights"),_xlfn.XLOOKUP(H6993,Calendar!O:O,Calendar!N:N,,-1),""))</f>
        <v/>
      </c>
    </row>
    <row r="6994" spans="34:34" x14ac:dyDescent="0.35">
      <c r="AH6994" s="16" t="str">
        <f>IF(AND(B6994="Premier League",E6994="Live"),_xlfn.XLOOKUP(_xlfn.TEXTJOIN(" vs ",,C6994:D6994),Calendar!G:G,Calendar!B:B),IF(AND(B6994="Premier League",E6994="Highlights"),_xlfn.XLOOKUP(H6994,Calendar!O:O,Calendar!N:N,,-1),""))</f>
        <v/>
      </c>
    </row>
    <row r="6995" spans="34:34" x14ac:dyDescent="0.35">
      <c r="AH6995" s="16" t="str">
        <f>IF(AND(B6995="Premier League",E6995="Live"),_xlfn.XLOOKUP(_xlfn.TEXTJOIN(" vs ",,C6995:D6995),Calendar!G:G,Calendar!B:B),IF(AND(B6995="Premier League",E6995="Highlights"),_xlfn.XLOOKUP(H6995,Calendar!O:O,Calendar!N:N,,-1),""))</f>
        <v/>
      </c>
    </row>
    <row r="6996" spans="34:34" x14ac:dyDescent="0.35">
      <c r="AH6996" s="16" t="str">
        <f>IF(AND(B6996="Premier League",E6996="Live"),_xlfn.XLOOKUP(_xlfn.TEXTJOIN(" vs ",,C6996:D6996),Calendar!G:G,Calendar!B:B),IF(AND(B6996="Premier League",E6996="Highlights"),_xlfn.XLOOKUP(H6996,Calendar!O:O,Calendar!N:N,,-1),""))</f>
        <v/>
      </c>
    </row>
    <row r="6997" spans="34:34" x14ac:dyDescent="0.35">
      <c r="AH6997" s="16" t="str">
        <f>IF(AND(B6997="Premier League",E6997="Live"),_xlfn.XLOOKUP(_xlfn.TEXTJOIN(" vs ",,C6997:D6997),Calendar!G:G,Calendar!B:B),IF(AND(B6997="Premier League",E6997="Highlights"),_xlfn.XLOOKUP(H6997,Calendar!O:O,Calendar!N:N,,-1),""))</f>
        <v/>
      </c>
    </row>
    <row r="6998" spans="34:34" x14ac:dyDescent="0.35">
      <c r="AH6998" s="16" t="str">
        <f>IF(AND(B6998="Premier League",E6998="Live"),_xlfn.XLOOKUP(_xlfn.TEXTJOIN(" vs ",,C6998:D6998),Calendar!G:G,Calendar!B:B),IF(AND(B6998="Premier League",E6998="Highlights"),_xlfn.XLOOKUP(H6998,Calendar!O:O,Calendar!N:N,,-1),""))</f>
        <v/>
      </c>
    </row>
    <row r="6999" spans="34:34" x14ac:dyDescent="0.35">
      <c r="AH6999" s="16" t="str">
        <f>IF(AND(B6999="Premier League",E6999="Live"),_xlfn.XLOOKUP(_xlfn.TEXTJOIN(" vs ",,C6999:D6999),Calendar!G:G,Calendar!B:B),IF(AND(B6999="Premier League",E6999="Highlights"),_xlfn.XLOOKUP(H6999,Calendar!O:O,Calendar!N:N,,-1),""))</f>
        <v/>
      </c>
    </row>
    <row r="7000" spans="34:34" x14ac:dyDescent="0.35">
      <c r="AH7000" s="16" t="str">
        <f>IF(AND(B7000="Premier League",E7000="Live"),_xlfn.XLOOKUP(_xlfn.TEXTJOIN(" vs ",,C7000:D7000),Calendar!G:G,Calendar!B:B),IF(AND(B7000="Premier League",E7000="Highlights"),_xlfn.XLOOKUP(H7000,Calendar!O:O,Calendar!N:N,,-1),""))</f>
        <v/>
      </c>
    </row>
    <row r="7001" spans="34:34" x14ac:dyDescent="0.35">
      <c r="AH7001" s="16" t="str">
        <f>IF(AND(B7001="Premier League",E7001="Live"),_xlfn.XLOOKUP(_xlfn.TEXTJOIN(" vs ",,C7001:D7001),Calendar!G:G,Calendar!B:B),IF(AND(B7001="Premier League",E7001="Highlights"),_xlfn.XLOOKUP(H7001,Calendar!O:O,Calendar!N:N,,-1),""))</f>
        <v/>
      </c>
    </row>
    <row r="7002" spans="34:34" x14ac:dyDescent="0.35">
      <c r="AH7002" s="16" t="str">
        <f>IF(AND(B7002="Premier League",E7002="Live"),_xlfn.XLOOKUP(_xlfn.TEXTJOIN(" vs ",,C7002:D7002),Calendar!G:G,Calendar!B:B),IF(AND(B7002="Premier League",E7002="Highlights"),_xlfn.XLOOKUP(H7002,Calendar!O:O,Calendar!N:N,,-1),""))</f>
        <v/>
      </c>
    </row>
    <row r="7003" spans="34:34" x14ac:dyDescent="0.35">
      <c r="AH7003" s="16" t="str">
        <f>IF(AND(B7003="Premier League",E7003="Live"),_xlfn.XLOOKUP(_xlfn.TEXTJOIN(" vs ",,C7003:D7003),Calendar!G:G,Calendar!B:B),IF(AND(B7003="Premier League",E7003="Highlights"),_xlfn.XLOOKUP(H7003,Calendar!O:O,Calendar!N:N,,-1),""))</f>
        <v/>
      </c>
    </row>
    <row r="7004" spans="34:34" x14ac:dyDescent="0.35">
      <c r="AH7004" s="16" t="str">
        <f>IF(AND(B7004="Premier League",E7004="Live"),_xlfn.XLOOKUP(_xlfn.TEXTJOIN(" vs ",,C7004:D7004),Calendar!G:G,Calendar!B:B),IF(AND(B7004="Premier League",E7004="Highlights"),_xlfn.XLOOKUP(H7004,Calendar!O:O,Calendar!N:N,,-1),""))</f>
        <v/>
      </c>
    </row>
    <row r="7005" spans="34:34" x14ac:dyDescent="0.35">
      <c r="AH7005" s="16" t="str">
        <f>IF(AND(B7005="Premier League",E7005="Live"),_xlfn.XLOOKUP(_xlfn.TEXTJOIN(" vs ",,C7005:D7005),Calendar!G:G,Calendar!B:B),IF(AND(B7005="Premier League",E7005="Highlights"),_xlfn.XLOOKUP(H7005,Calendar!O:O,Calendar!N:N,,-1),""))</f>
        <v/>
      </c>
    </row>
    <row r="7006" spans="34:34" x14ac:dyDescent="0.35">
      <c r="AH7006" s="16" t="str">
        <f>IF(AND(B7006="Premier League",E7006="Live"),_xlfn.XLOOKUP(_xlfn.TEXTJOIN(" vs ",,C7006:D7006),Calendar!G:G,Calendar!B:B),IF(AND(B7006="Premier League",E7006="Highlights"),_xlfn.XLOOKUP(H7006,Calendar!O:O,Calendar!N:N,,-1),""))</f>
        <v/>
      </c>
    </row>
    <row r="7007" spans="34:34" x14ac:dyDescent="0.35">
      <c r="AH7007" s="16" t="str">
        <f>IF(AND(B7007="Premier League",E7007="Live"),_xlfn.XLOOKUP(_xlfn.TEXTJOIN(" vs ",,C7007:D7007),Calendar!G:G,Calendar!B:B),IF(AND(B7007="Premier League",E7007="Highlights"),_xlfn.XLOOKUP(H7007,Calendar!O:O,Calendar!N:N,,-1),""))</f>
        <v/>
      </c>
    </row>
    <row r="7008" spans="34:34" x14ac:dyDescent="0.35">
      <c r="AH7008" s="16" t="str">
        <f>IF(AND(B7008="Premier League",E7008="Live"),_xlfn.XLOOKUP(_xlfn.TEXTJOIN(" vs ",,C7008:D7008),Calendar!G:G,Calendar!B:B),IF(AND(B7008="Premier League",E7008="Highlights"),_xlfn.XLOOKUP(H7008,Calendar!O:O,Calendar!N:N,,-1),""))</f>
        <v/>
      </c>
    </row>
    <row r="7009" spans="34:34" x14ac:dyDescent="0.35">
      <c r="AH7009" s="16" t="str">
        <f>IF(AND(B7009="Premier League",E7009="Live"),_xlfn.XLOOKUP(_xlfn.TEXTJOIN(" vs ",,C7009:D7009),Calendar!G:G,Calendar!B:B),IF(AND(B7009="Premier League",E7009="Highlights"),_xlfn.XLOOKUP(H7009,Calendar!O:O,Calendar!N:N,,-1),""))</f>
        <v/>
      </c>
    </row>
    <row r="7010" spans="34:34" x14ac:dyDescent="0.35">
      <c r="AH7010" s="16" t="str">
        <f>IF(AND(B7010="Premier League",E7010="Live"),_xlfn.XLOOKUP(_xlfn.TEXTJOIN(" vs ",,C7010:D7010),Calendar!G:G,Calendar!B:B),IF(AND(B7010="Premier League",E7010="Highlights"),_xlfn.XLOOKUP(H7010,Calendar!O:O,Calendar!N:N,,-1),""))</f>
        <v/>
      </c>
    </row>
    <row r="7011" spans="34:34" x14ac:dyDescent="0.35">
      <c r="AH7011" s="16" t="str">
        <f>IF(AND(B7011="Premier League",E7011="Live"),_xlfn.XLOOKUP(_xlfn.TEXTJOIN(" vs ",,C7011:D7011),Calendar!G:G,Calendar!B:B),IF(AND(B7011="Premier League",E7011="Highlights"),_xlfn.XLOOKUP(H7011,Calendar!O:O,Calendar!N:N,,-1),""))</f>
        <v/>
      </c>
    </row>
    <row r="7012" spans="34:34" x14ac:dyDescent="0.35">
      <c r="AH7012" s="16" t="str">
        <f>IF(AND(B7012="Premier League",E7012="Live"),_xlfn.XLOOKUP(_xlfn.TEXTJOIN(" vs ",,C7012:D7012),Calendar!G:G,Calendar!B:B),IF(AND(B7012="Premier League",E7012="Highlights"),_xlfn.XLOOKUP(H7012,Calendar!O:O,Calendar!N:N,,-1),""))</f>
        <v/>
      </c>
    </row>
    <row r="7013" spans="34:34" x14ac:dyDescent="0.35">
      <c r="AH7013" s="16" t="str">
        <f>IF(AND(B7013="Premier League",E7013="Live"),_xlfn.XLOOKUP(_xlfn.TEXTJOIN(" vs ",,C7013:D7013),Calendar!G:G,Calendar!B:B),IF(AND(B7013="Premier League",E7013="Highlights"),_xlfn.XLOOKUP(H7013,Calendar!O:O,Calendar!N:N,,-1),""))</f>
        <v/>
      </c>
    </row>
    <row r="7014" spans="34:34" x14ac:dyDescent="0.35">
      <c r="AH7014" s="16" t="str">
        <f>IF(AND(B7014="Premier League",E7014="Live"),_xlfn.XLOOKUP(_xlfn.TEXTJOIN(" vs ",,C7014:D7014),Calendar!G:G,Calendar!B:B),IF(AND(B7014="Premier League",E7014="Highlights"),_xlfn.XLOOKUP(H7014,Calendar!O:O,Calendar!N:N,,-1),""))</f>
        <v/>
      </c>
    </row>
    <row r="7015" spans="34:34" x14ac:dyDescent="0.35">
      <c r="AH7015" s="16" t="str">
        <f>IF(AND(B7015="Premier League",E7015="Live"),_xlfn.XLOOKUP(_xlfn.TEXTJOIN(" vs ",,C7015:D7015),Calendar!G:G,Calendar!B:B),IF(AND(B7015="Premier League",E7015="Highlights"),_xlfn.XLOOKUP(H7015,Calendar!O:O,Calendar!N:N,,-1),""))</f>
        <v/>
      </c>
    </row>
    <row r="7016" spans="34:34" x14ac:dyDescent="0.35">
      <c r="AH7016" s="16" t="str">
        <f>IF(AND(B7016="Premier League",E7016="Live"),_xlfn.XLOOKUP(_xlfn.TEXTJOIN(" vs ",,C7016:D7016),Calendar!G:G,Calendar!B:B),IF(AND(B7016="Premier League",E7016="Highlights"),_xlfn.XLOOKUP(H7016,Calendar!O:O,Calendar!N:N,,-1),""))</f>
        <v/>
      </c>
    </row>
    <row r="7017" spans="34:34" x14ac:dyDescent="0.35">
      <c r="AH7017" s="16" t="str">
        <f>IF(AND(B7017="Premier League",E7017="Live"),_xlfn.XLOOKUP(_xlfn.TEXTJOIN(" vs ",,C7017:D7017),Calendar!G:G,Calendar!B:B),IF(AND(B7017="Premier League",E7017="Highlights"),_xlfn.XLOOKUP(H7017,Calendar!O:O,Calendar!N:N,,-1),""))</f>
        <v/>
      </c>
    </row>
    <row r="7018" spans="34:34" x14ac:dyDescent="0.35">
      <c r="AH7018" s="16" t="str">
        <f>IF(AND(B7018="Premier League",E7018="Live"),_xlfn.XLOOKUP(_xlfn.TEXTJOIN(" vs ",,C7018:D7018),Calendar!G:G,Calendar!B:B),IF(AND(B7018="Premier League",E7018="Highlights"),_xlfn.XLOOKUP(H7018,Calendar!O:O,Calendar!N:N,,-1),""))</f>
        <v/>
      </c>
    </row>
    <row r="7019" spans="34:34" x14ac:dyDescent="0.35">
      <c r="AH7019" s="16" t="str">
        <f>IF(AND(B7019="Premier League",E7019="Live"),_xlfn.XLOOKUP(_xlfn.TEXTJOIN(" vs ",,C7019:D7019),Calendar!G:G,Calendar!B:B),IF(AND(B7019="Premier League",E7019="Highlights"),_xlfn.XLOOKUP(H7019,Calendar!O:O,Calendar!N:N,,-1),""))</f>
        <v/>
      </c>
    </row>
    <row r="7020" spans="34:34" x14ac:dyDescent="0.35">
      <c r="AH7020" s="16" t="str">
        <f>IF(AND(B7020="Premier League",E7020="Live"),_xlfn.XLOOKUP(_xlfn.TEXTJOIN(" vs ",,C7020:D7020),Calendar!G:G,Calendar!B:B),IF(AND(B7020="Premier League",E7020="Highlights"),_xlfn.XLOOKUP(H7020,Calendar!O:O,Calendar!N:N,,-1),""))</f>
        <v/>
      </c>
    </row>
    <row r="7021" spans="34:34" x14ac:dyDescent="0.35">
      <c r="AH7021" s="16" t="str">
        <f>IF(AND(B7021="Premier League",E7021="Live"),_xlfn.XLOOKUP(_xlfn.TEXTJOIN(" vs ",,C7021:D7021),Calendar!G:G,Calendar!B:B),IF(AND(B7021="Premier League",E7021="Highlights"),_xlfn.XLOOKUP(H7021,Calendar!O:O,Calendar!N:N,,-1),""))</f>
        <v/>
      </c>
    </row>
    <row r="7022" spans="34:34" x14ac:dyDescent="0.35">
      <c r="AH7022" s="16" t="str">
        <f>IF(AND(B7022="Premier League",E7022="Live"),_xlfn.XLOOKUP(_xlfn.TEXTJOIN(" vs ",,C7022:D7022),Calendar!G:G,Calendar!B:B),IF(AND(B7022="Premier League",E7022="Highlights"),_xlfn.XLOOKUP(H7022,Calendar!O:O,Calendar!N:N,,-1),""))</f>
        <v/>
      </c>
    </row>
    <row r="7023" spans="34:34" x14ac:dyDescent="0.35">
      <c r="AH7023" s="16" t="str">
        <f>IF(AND(B7023="Premier League",E7023="Live"),_xlfn.XLOOKUP(_xlfn.TEXTJOIN(" vs ",,C7023:D7023),Calendar!G:G,Calendar!B:B),IF(AND(B7023="Premier League",E7023="Highlights"),_xlfn.XLOOKUP(H7023,Calendar!O:O,Calendar!N:N,,-1),""))</f>
        <v/>
      </c>
    </row>
    <row r="7024" spans="34:34" x14ac:dyDescent="0.35">
      <c r="AH7024" s="16" t="str">
        <f>IF(AND(B7024="Premier League",E7024="Live"),_xlfn.XLOOKUP(_xlfn.TEXTJOIN(" vs ",,C7024:D7024),Calendar!G:G,Calendar!B:B),IF(AND(B7024="Premier League",E7024="Highlights"),_xlfn.XLOOKUP(H7024,Calendar!O:O,Calendar!N:N,,-1),""))</f>
        <v/>
      </c>
    </row>
    <row r="7025" spans="34:34" x14ac:dyDescent="0.35">
      <c r="AH7025" s="16" t="str">
        <f>IF(AND(B7025="Premier League",E7025="Live"),_xlfn.XLOOKUP(_xlfn.TEXTJOIN(" vs ",,C7025:D7025),Calendar!G:G,Calendar!B:B),IF(AND(B7025="Premier League",E7025="Highlights"),_xlfn.XLOOKUP(H7025,Calendar!O:O,Calendar!N:N,,-1),""))</f>
        <v/>
      </c>
    </row>
    <row r="7026" spans="34:34" x14ac:dyDescent="0.35">
      <c r="AH7026" s="16" t="str">
        <f>IF(AND(B7026="Premier League",E7026="Live"),_xlfn.XLOOKUP(_xlfn.TEXTJOIN(" vs ",,C7026:D7026),Calendar!G:G,Calendar!B:B),IF(AND(B7026="Premier League",E7026="Highlights"),_xlfn.XLOOKUP(H7026,Calendar!O:O,Calendar!N:N,,-1),""))</f>
        <v/>
      </c>
    </row>
    <row r="7027" spans="34:34" x14ac:dyDescent="0.35">
      <c r="AH7027" s="16" t="str">
        <f>IF(AND(B7027="Premier League",E7027="Live"),_xlfn.XLOOKUP(_xlfn.TEXTJOIN(" vs ",,C7027:D7027),Calendar!G:G,Calendar!B:B),IF(AND(B7027="Premier League",E7027="Highlights"),_xlfn.XLOOKUP(H7027,Calendar!O:O,Calendar!N:N,,-1),""))</f>
        <v/>
      </c>
    </row>
    <row r="7028" spans="34:34" x14ac:dyDescent="0.35">
      <c r="AH7028" s="16" t="str">
        <f>IF(AND(B7028="Premier League",E7028="Live"),_xlfn.XLOOKUP(_xlfn.TEXTJOIN(" vs ",,C7028:D7028),Calendar!G:G,Calendar!B:B),IF(AND(B7028="Premier League",E7028="Highlights"),_xlfn.XLOOKUP(H7028,Calendar!O:O,Calendar!N:N,,-1),""))</f>
        <v/>
      </c>
    </row>
    <row r="7029" spans="34:34" x14ac:dyDescent="0.35">
      <c r="AH7029" s="16" t="str">
        <f>IF(AND(B7029="Premier League",E7029="Live"),_xlfn.XLOOKUP(_xlfn.TEXTJOIN(" vs ",,C7029:D7029),Calendar!G:G,Calendar!B:B),IF(AND(B7029="Premier League",E7029="Highlights"),_xlfn.XLOOKUP(H7029,Calendar!O:O,Calendar!N:N,,-1),""))</f>
        <v/>
      </c>
    </row>
    <row r="7030" spans="34:34" x14ac:dyDescent="0.35">
      <c r="AH7030" s="16" t="str">
        <f>IF(AND(B7030="Premier League",E7030="Live"),_xlfn.XLOOKUP(_xlfn.TEXTJOIN(" vs ",,C7030:D7030),Calendar!G:G,Calendar!B:B),IF(AND(B7030="Premier League",E7030="Highlights"),_xlfn.XLOOKUP(H7030,Calendar!O:O,Calendar!N:N,,-1),""))</f>
        <v/>
      </c>
    </row>
    <row r="7031" spans="34:34" x14ac:dyDescent="0.35">
      <c r="AH7031" s="16" t="str">
        <f>IF(AND(B7031="Premier League",E7031="Live"),_xlfn.XLOOKUP(_xlfn.TEXTJOIN(" vs ",,C7031:D7031),Calendar!G:G,Calendar!B:B),IF(AND(B7031="Premier League",E7031="Highlights"),_xlfn.XLOOKUP(H7031,Calendar!O:O,Calendar!N:N,,-1),""))</f>
        <v/>
      </c>
    </row>
    <row r="7032" spans="34:34" x14ac:dyDescent="0.35">
      <c r="AH7032" s="16" t="str">
        <f>IF(AND(B7032="Premier League",E7032="Live"),_xlfn.XLOOKUP(_xlfn.TEXTJOIN(" vs ",,C7032:D7032),Calendar!G:G,Calendar!B:B),IF(AND(B7032="Premier League",E7032="Highlights"),_xlfn.XLOOKUP(H7032,Calendar!O:O,Calendar!N:N,,-1),""))</f>
        <v/>
      </c>
    </row>
    <row r="7033" spans="34:34" x14ac:dyDescent="0.35">
      <c r="AH7033" s="16" t="str">
        <f>IF(AND(B7033="Premier League",E7033="Live"),_xlfn.XLOOKUP(_xlfn.TEXTJOIN(" vs ",,C7033:D7033),Calendar!G:G,Calendar!B:B),IF(AND(B7033="Premier League",E7033="Highlights"),_xlfn.XLOOKUP(H7033,Calendar!O:O,Calendar!N:N,,-1),""))</f>
        <v/>
      </c>
    </row>
    <row r="7034" spans="34:34" x14ac:dyDescent="0.35">
      <c r="AH7034" s="16" t="str">
        <f>IF(AND(B7034="Premier League",E7034="Live"),_xlfn.XLOOKUP(_xlfn.TEXTJOIN(" vs ",,C7034:D7034),Calendar!G:G,Calendar!B:B),IF(AND(B7034="Premier League",E7034="Highlights"),_xlfn.XLOOKUP(H7034,Calendar!O:O,Calendar!N:N,,-1),""))</f>
        <v/>
      </c>
    </row>
    <row r="7035" spans="34:34" x14ac:dyDescent="0.35">
      <c r="AH7035" s="16" t="str">
        <f>IF(AND(B7035="Premier League",E7035="Live"),_xlfn.XLOOKUP(_xlfn.TEXTJOIN(" vs ",,C7035:D7035),Calendar!G:G,Calendar!B:B),IF(AND(B7035="Premier League",E7035="Highlights"),_xlfn.XLOOKUP(H7035,Calendar!O:O,Calendar!N:N,,-1),""))</f>
        <v/>
      </c>
    </row>
    <row r="7036" spans="34:34" x14ac:dyDescent="0.35">
      <c r="AH7036" s="16" t="str">
        <f>IF(AND(B7036="Premier League",E7036="Live"),_xlfn.XLOOKUP(_xlfn.TEXTJOIN(" vs ",,C7036:D7036),Calendar!G:G,Calendar!B:B),IF(AND(B7036="Premier League",E7036="Highlights"),_xlfn.XLOOKUP(H7036,Calendar!O:O,Calendar!N:N,,-1),""))</f>
        <v/>
      </c>
    </row>
    <row r="7037" spans="34:34" x14ac:dyDescent="0.35">
      <c r="AH7037" s="16" t="str">
        <f>IF(AND(B7037="Premier League",E7037="Live"),_xlfn.XLOOKUP(_xlfn.TEXTJOIN(" vs ",,C7037:D7037),Calendar!G:G,Calendar!B:B),IF(AND(B7037="Premier League",E7037="Highlights"),_xlfn.XLOOKUP(H7037,Calendar!O:O,Calendar!N:N,,-1),""))</f>
        <v/>
      </c>
    </row>
    <row r="7038" spans="34:34" x14ac:dyDescent="0.35">
      <c r="AH7038" s="16" t="str">
        <f>IF(AND(B7038="Premier League",E7038="Live"),_xlfn.XLOOKUP(_xlfn.TEXTJOIN(" vs ",,C7038:D7038),Calendar!G:G,Calendar!B:B),IF(AND(B7038="Premier League",E7038="Highlights"),_xlfn.XLOOKUP(H7038,Calendar!O:O,Calendar!N:N,,-1),""))</f>
        <v/>
      </c>
    </row>
    <row r="7039" spans="34:34" x14ac:dyDescent="0.35">
      <c r="AH7039" s="16" t="str">
        <f>IF(AND(B7039="Premier League",E7039="Live"),_xlfn.XLOOKUP(_xlfn.TEXTJOIN(" vs ",,C7039:D7039),Calendar!G:G,Calendar!B:B),IF(AND(B7039="Premier League",E7039="Highlights"),_xlfn.XLOOKUP(H7039,Calendar!O:O,Calendar!N:N,,-1),""))</f>
        <v/>
      </c>
    </row>
    <row r="7040" spans="34:34" x14ac:dyDescent="0.35">
      <c r="AH7040" s="16" t="str">
        <f>IF(AND(B7040="Premier League",E7040="Live"),_xlfn.XLOOKUP(_xlfn.TEXTJOIN(" vs ",,C7040:D7040),Calendar!G:G,Calendar!B:B),IF(AND(B7040="Premier League",E7040="Highlights"),_xlfn.XLOOKUP(H7040,Calendar!O:O,Calendar!N:N,,-1),""))</f>
        <v/>
      </c>
    </row>
    <row r="7041" spans="34:34" x14ac:dyDescent="0.35">
      <c r="AH7041" s="16" t="str">
        <f>IF(AND(B7041="Premier League",E7041="Live"),_xlfn.XLOOKUP(_xlfn.TEXTJOIN(" vs ",,C7041:D7041),Calendar!G:G,Calendar!B:B),IF(AND(B7041="Premier League",E7041="Highlights"),_xlfn.XLOOKUP(H7041,Calendar!O:O,Calendar!N:N,,-1),""))</f>
        <v/>
      </c>
    </row>
    <row r="7042" spans="34:34" x14ac:dyDescent="0.35">
      <c r="AH7042" s="16" t="str">
        <f>IF(AND(B7042="Premier League",E7042="Live"),_xlfn.XLOOKUP(_xlfn.TEXTJOIN(" vs ",,C7042:D7042),Calendar!G:G,Calendar!B:B),IF(AND(B7042="Premier League",E7042="Highlights"),_xlfn.XLOOKUP(H7042,Calendar!O:O,Calendar!N:N,,-1),""))</f>
        <v/>
      </c>
    </row>
    <row r="7043" spans="34:34" x14ac:dyDescent="0.35">
      <c r="AH7043" s="16" t="str">
        <f>IF(AND(B7043="Premier League",E7043="Live"),_xlfn.XLOOKUP(_xlfn.TEXTJOIN(" vs ",,C7043:D7043),Calendar!G:G,Calendar!B:B),IF(AND(B7043="Premier League",E7043="Highlights"),_xlfn.XLOOKUP(H7043,Calendar!O:O,Calendar!N:N,,-1),""))</f>
        <v/>
      </c>
    </row>
    <row r="7044" spans="34:34" x14ac:dyDescent="0.35">
      <c r="AH7044" s="16" t="str">
        <f>IF(AND(B7044="Premier League",E7044="Live"),_xlfn.XLOOKUP(_xlfn.TEXTJOIN(" vs ",,C7044:D7044),Calendar!G:G,Calendar!B:B),IF(AND(B7044="Premier League",E7044="Highlights"),_xlfn.XLOOKUP(H7044,Calendar!O:O,Calendar!N:N,,-1),""))</f>
        <v/>
      </c>
    </row>
    <row r="7045" spans="34:34" x14ac:dyDescent="0.35">
      <c r="AH7045" s="16" t="str">
        <f>IF(AND(B7045="Premier League",E7045="Live"),_xlfn.XLOOKUP(_xlfn.TEXTJOIN(" vs ",,C7045:D7045),Calendar!G:G,Calendar!B:B),IF(AND(B7045="Premier League",E7045="Highlights"),_xlfn.XLOOKUP(H7045,Calendar!O:O,Calendar!N:N,,-1),""))</f>
        <v/>
      </c>
    </row>
    <row r="7046" spans="34:34" x14ac:dyDescent="0.35">
      <c r="AH7046" s="16" t="str">
        <f>IF(AND(B7046="Premier League",E7046="Live"),_xlfn.XLOOKUP(_xlfn.TEXTJOIN(" vs ",,C7046:D7046),Calendar!G:G,Calendar!B:B),IF(AND(B7046="Premier League",E7046="Highlights"),_xlfn.XLOOKUP(H7046,Calendar!O:O,Calendar!N:N,,-1),""))</f>
        <v/>
      </c>
    </row>
    <row r="7047" spans="34:34" x14ac:dyDescent="0.35">
      <c r="AH7047" s="16" t="str">
        <f>IF(AND(B7047="Premier League",E7047="Live"),_xlfn.XLOOKUP(_xlfn.TEXTJOIN(" vs ",,C7047:D7047),Calendar!G:G,Calendar!B:B),IF(AND(B7047="Premier League",E7047="Highlights"),_xlfn.XLOOKUP(H7047,Calendar!O:O,Calendar!N:N,,-1),""))</f>
        <v/>
      </c>
    </row>
    <row r="7048" spans="34:34" x14ac:dyDescent="0.35">
      <c r="AH7048" s="16" t="str">
        <f>IF(AND(B7048="Premier League",E7048="Live"),_xlfn.XLOOKUP(_xlfn.TEXTJOIN(" vs ",,C7048:D7048),Calendar!G:G,Calendar!B:B),IF(AND(B7048="Premier League",E7048="Highlights"),_xlfn.XLOOKUP(H7048,Calendar!O:O,Calendar!N:N,,-1),""))</f>
        <v/>
      </c>
    </row>
    <row r="7049" spans="34:34" x14ac:dyDescent="0.35">
      <c r="AH7049" s="16" t="str">
        <f>IF(AND(B7049="Premier League",E7049="Live"),_xlfn.XLOOKUP(_xlfn.TEXTJOIN(" vs ",,C7049:D7049),Calendar!G:G,Calendar!B:B),IF(AND(B7049="Premier League",E7049="Highlights"),_xlfn.XLOOKUP(H7049,Calendar!O:O,Calendar!N:N,,-1),""))</f>
        <v/>
      </c>
    </row>
    <row r="7050" spans="34:34" x14ac:dyDescent="0.35">
      <c r="AH7050" s="16" t="str">
        <f>IF(AND(B7050="Premier League",E7050="Live"),_xlfn.XLOOKUP(_xlfn.TEXTJOIN(" vs ",,C7050:D7050),Calendar!G:G,Calendar!B:B),IF(AND(B7050="Premier League",E7050="Highlights"),_xlfn.XLOOKUP(H7050,Calendar!O:O,Calendar!N:N,,-1),""))</f>
        <v/>
      </c>
    </row>
    <row r="7051" spans="34:34" x14ac:dyDescent="0.35">
      <c r="AH7051" s="16" t="str">
        <f>IF(AND(B7051="Premier League",E7051="Live"),_xlfn.XLOOKUP(_xlfn.TEXTJOIN(" vs ",,C7051:D7051),Calendar!G:G,Calendar!B:B),IF(AND(B7051="Premier League",E7051="Highlights"),_xlfn.XLOOKUP(H7051,Calendar!O:O,Calendar!N:N,,-1),""))</f>
        <v/>
      </c>
    </row>
    <row r="7052" spans="34:34" x14ac:dyDescent="0.35">
      <c r="AH7052" s="16" t="str">
        <f>IF(AND(B7052="Premier League",E7052="Live"),_xlfn.XLOOKUP(_xlfn.TEXTJOIN(" vs ",,C7052:D7052),Calendar!G:G,Calendar!B:B),IF(AND(B7052="Premier League",E7052="Highlights"),_xlfn.XLOOKUP(H7052,Calendar!O:O,Calendar!N:N,,-1),""))</f>
        <v/>
      </c>
    </row>
    <row r="7053" spans="34:34" x14ac:dyDescent="0.35">
      <c r="AH7053" s="16" t="str">
        <f>IF(AND(B7053="Premier League",E7053="Live"),_xlfn.XLOOKUP(_xlfn.TEXTJOIN(" vs ",,C7053:D7053),Calendar!G:G,Calendar!B:B),IF(AND(B7053="Premier League",E7053="Highlights"),_xlfn.XLOOKUP(H7053,Calendar!O:O,Calendar!N:N,,-1),""))</f>
        <v/>
      </c>
    </row>
    <row r="7054" spans="34:34" x14ac:dyDescent="0.35">
      <c r="AH7054" s="16" t="str">
        <f>IF(AND(B7054="Premier League",E7054="Live"),_xlfn.XLOOKUP(_xlfn.TEXTJOIN(" vs ",,C7054:D7054),Calendar!G:G,Calendar!B:B),IF(AND(B7054="Premier League",E7054="Highlights"),_xlfn.XLOOKUP(H7054,Calendar!O:O,Calendar!N:N,,-1),""))</f>
        <v/>
      </c>
    </row>
    <row r="7055" spans="34:34" x14ac:dyDescent="0.35">
      <c r="AH7055" s="16" t="str">
        <f>IF(AND(B7055="Premier League",E7055="Live"),_xlfn.XLOOKUP(_xlfn.TEXTJOIN(" vs ",,C7055:D7055),Calendar!G:G,Calendar!B:B),IF(AND(B7055="Premier League",E7055="Highlights"),_xlfn.XLOOKUP(H7055,Calendar!O:O,Calendar!N:N,,-1),""))</f>
        <v/>
      </c>
    </row>
    <row r="7056" spans="34:34" x14ac:dyDescent="0.35">
      <c r="AH7056" s="16" t="str">
        <f>IF(AND(B7056="Premier League",E7056="Live"),_xlfn.XLOOKUP(_xlfn.TEXTJOIN(" vs ",,C7056:D7056),Calendar!G:G,Calendar!B:B),IF(AND(B7056="Premier League",E7056="Highlights"),_xlfn.XLOOKUP(H7056,Calendar!O:O,Calendar!N:N,,-1),""))</f>
        <v/>
      </c>
    </row>
    <row r="7057" spans="34:34" x14ac:dyDescent="0.35">
      <c r="AH7057" s="16" t="str">
        <f>IF(AND(B7057="Premier League",E7057="Live"),_xlfn.XLOOKUP(_xlfn.TEXTJOIN(" vs ",,C7057:D7057),Calendar!G:G,Calendar!B:B),IF(AND(B7057="Premier League",E7057="Highlights"),_xlfn.XLOOKUP(H7057,Calendar!O:O,Calendar!N:N,,-1),""))</f>
        <v/>
      </c>
    </row>
    <row r="7058" spans="34:34" x14ac:dyDescent="0.35">
      <c r="AH7058" s="16" t="str">
        <f>IF(AND(B7058="Premier League",E7058="Live"),_xlfn.XLOOKUP(_xlfn.TEXTJOIN(" vs ",,C7058:D7058),Calendar!G:G,Calendar!B:B),IF(AND(B7058="Premier League",E7058="Highlights"),_xlfn.XLOOKUP(H7058,Calendar!O:O,Calendar!N:N,,-1),""))</f>
        <v/>
      </c>
    </row>
    <row r="7059" spans="34:34" x14ac:dyDescent="0.35">
      <c r="AH7059" s="16" t="str">
        <f>IF(AND(B7059="Premier League",E7059="Live"),_xlfn.XLOOKUP(_xlfn.TEXTJOIN(" vs ",,C7059:D7059),Calendar!G:G,Calendar!B:B),IF(AND(B7059="Premier League",E7059="Highlights"),_xlfn.XLOOKUP(H7059,Calendar!O:O,Calendar!N:N,,-1),""))</f>
        <v/>
      </c>
    </row>
    <row r="7060" spans="34:34" x14ac:dyDescent="0.35">
      <c r="AH7060" s="16" t="str">
        <f>IF(AND(B7060="Premier League",E7060="Live"),_xlfn.XLOOKUP(_xlfn.TEXTJOIN(" vs ",,C7060:D7060),Calendar!G:G,Calendar!B:B),IF(AND(B7060="Premier League",E7060="Highlights"),_xlfn.XLOOKUP(H7060,Calendar!O:O,Calendar!N:N,,-1),""))</f>
        <v/>
      </c>
    </row>
    <row r="7061" spans="34:34" x14ac:dyDescent="0.35">
      <c r="AH7061" s="16" t="str">
        <f>IF(AND(B7061="Premier League",E7061="Live"),_xlfn.XLOOKUP(_xlfn.TEXTJOIN(" vs ",,C7061:D7061),Calendar!G:G,Calendar!B:B),IF(AND(B7061="Premier League",E7061="Highlights"),_xlfn.XLOOKUP(H7061,Calendar!O:O,Calendar!N:N,,-1),""))</f>
        <v/>
      </c>
    </row>
    <row r="7062" spans="34:34" x14ac:dyDescent="0.35">
      <c r="AH7062" s="16" t="str">
        <f>IF(AND(B7062="Premier League",E7062="Live"),_xlfn.XLOOKUP(_xlfn.TEXTJOIN(" vs ",,C7062:D7062),Calendar!G:G,Calendar!B:B),IF(AND(B7062="Premier League",E7062="Highlights"),_xlfn.XLOOKUP(H7062,Calendar!O:O,Calendar!N:N,,-1),""))</f>
        <v/>
      </c>
    </row>
    <row r="7063" spans="34:34" x14ac:dyDescent="0.35">
      <c r="AH7063" s="16" t="str">
        <f>IF(AND(B7063="Premier League",E7063="Live"),_xlfn.XLOOKUP(_xlfn.TEXTJOIN(" vs ",,C7063:D7063),Calendar!G:G,Calendar!B:B),IF(AND(B7063="Premier League",E7063="Highlights"),_xlfn.XLOOKUP(H7063,Calendar!O:O,Calendar!N:N,,-1),""))</f>
        <v/>
      </c>
    </row>
    <row r="7064" spans="34:34" x14ac:dyDescent="0.35">
      <c r="AH7064" s="16" t="str">
        <f>IF(AND(B7064="Premier League",E7064="Live"),_xlfn.XLOOKUP(_xlfn.TEXTJOIN(" vs ",,C7064:D7064),Calendar!G:G,Calendar!B:B),IF(AND(B7064="Premier League",E7064="Highlights"),_xlfn.XLOOKUP(H7064,Calendar!O:O,Calendar!N:N,,-1),""))</f>
        <v/>
      </c>
    </row>
    <row r="7065" spans="34:34" x14ac:dyDescent="0.35">
      <c r="AH7065" s="16" t="str">
        <f>IF(AND(B7065="Premier League",E7065="Live"),_xlfn.XLOOKUP(_xlfn.TEXTJOIN(" vs ",,C7065:D7065),Calendar!G:G,Calendar!B:B),IF(AND(B7065="Premier League",E7065="Highlights"),_xlfn.XLOOKUP(H7065,Calendar!O:O,Calendar!N:N,,-1),""))</f>
        <v/>
      </c>
    </row>
    <row r="7066" spans="34:34" x14ac:dyDescent="0.35">
      <c r="AH7066" s="16" t="str">
        <f>IF(AND(B7066="Premier League",E7066="Live"),_xlfn.XLOOKUP(_xlfn.TEXTJOIN(" vs ",,C7066:D7066),Calendar!G:G,Calendar!B:B),IF(AND(B7066="Premier League",E7066="Highlights"),_xlfn.XLOOKUP(H7066,Calendar!O:O,Calendar!N:N,,-1),""))</f>
        <v/>
      </c>
    </row>
    <row r="7067" spans="34:34" x14ac:dyDescent="0.35">
      <c r="AH7067" s="16" t="str">
        <f>IF(AND(B7067="Premier League",E7067="Live"),_xlfn.XLOOKUP(_xlfn.TEXTJOIN(" vs ",,C7067:D7067),Calendar!G:G,Calendar!B:B),IF(AND(B7067="Premier League",E7067="Highlights"),_xlfn.XLOOKUP(H7067,Calendar!O:O,Calendar!N:N,,-1),""))</f>
        <v/>
      </c>
    </row>
    <row r="7068" spans="34:34" x14ac:dyDescent="0.35">
      <c r="AH7068" s="16" t="str">
        <f>IF(AND(B7068="Premier League",E7068="Live"),_xlfn.XLOOKUP(_xlfn.TEXTJOIN(" vs ",,C7068:D7068),Calendar!G:G,Calendar!B:B),IF(AND(B7068="Premier League",E7068="Highlights"),_xlfn.XLOOKUP(H7068,Calendar!O:O,Calendar!N:N,,-1),""))</f>
        <v/>
      </c>
    </row>
    <row r="7069" spans="34:34" x14ac:dyDescent="0.35">
      <c r="AH7069" s="16" t="str">
        <f>IF(AND(B7069="Premier League",E7069="Live"),_xlfn.XLOOKUP(_xlfn.TEXTJOIN(" vs ",,C7069:D7069),Calendar!G:G,Calendar!B:B),IF(AND(B7069="Premier League",E7069="Highlights"),_xlfn.XLOOKUP(H7069,Calendar!O:O,Calendar!N:N,,-1),""))</f>
        <v/>
      </c>
    </row>
    <row r="7070" spans="34:34" x14ac:dyDescent="0.35">
      <c r="AH7070" s="16" t="str">
        <f>IF(AND(B7070="Premier League",E7070="Live"),_xlfn.XLOOKUP(_xlfn.TEXTJOIN(" vs ",,C7070:D7070),Calendar!G:G,Calendar!B:B),IF(AND(B7070="Premier League",E7070="Highlights"),_xlfn.XLOOKUP(H7070,Calendar!O:O,Calendar!N:N,,-1),""))</f>
        <v/>
      </c>
    </row>
    <row r="7071" spans="34:34" x14ac:dyDescent="0.35">
      <c r="AH7071" s="16" t="str">
        <f>IF(AND(B7071="Premier League",E7071="Live"),_xlfn.XLOOKUP(_xlfn.TEXTJOIN(" vs ",,C7071:D7071),Calendar!G:G,Calendar!B:B),IF(AND(B7071="Premier League",E7071="Highlights"),_xlfn.XLOOKUP(H7071,Calendar!O:O,Calendar!N:N,,-1),""))</f>
        <v/>
      </c>
    </row>
    <row r="7072" spans="34:34" x14ac:dyDescent="0.35">
      <c r="AH7072" s="16" t="str">
        <f>IF(AND(B7072="Premier League",E7072="Live"),_xlfn.XLOOKUP(_xlfn.TEXTJOIN(" vs ",,C7072:D7072),Calendar!G:G,Calendar!B:B),IF(AND(B7072="Premier League",E7072="Highlights"),_xlfn.XLOOKUP(H7072,Calendar!O:O,Calendar!N:N,,-1),""))</f>
        <v/>
      </c>
    </row>
    <row r="7073" spans="34:34" x14ac:dyDescent="0.35">
      <c r="AH7073" s="16" t="str">
        <f>IF(AND(B7073="Premier League",E7073="Live"),_xlfn.XLOOKUP(_xlfn.TEXTJOIN(" vs ",,C7073:D7073),Calendar!G:G,Calendar!B:B),IF(AND(B7073="Premier League",E7073="Highlights"),_xlfn.XLOOKUP(H7073,Calendar!O:O,Calendar!N:N,,-1),""))</f>
        <v/>
      </c>
    </row>
    <row r="7074" spans="34:34" x14ac:dyDescent="0.35">
      <c r="AH7074" s="16" t="str">
        <f>IF(AND(B7074="Premier League",E7074="Live"),_xlfn.XLOOKUP(_xlfn.TEXTJOIN(" vs ",,C7074:D7074),Calendar!G:G,Calendar!B:B),IF(AND(B7074="Premier League",E7074="Highlights"),_xlfn.XLOOKUP(H7074,Calendar!O:O,Calendar!N:N,,-1),""))</f>
        <v/>
      </c>
    </row>
    <row r="7075" spans="34:34" x14ac:dyDescent="0.35">
      <c r="AH7075" s="16" t="str">
        <f>IF(AND(B7075="Premier League",E7075="Live"),_xlfn.XLOOKUP(_xlfn.TEXTJOIN(" vs ",,C7075:D7075),Calendar!G:G,Calendar!B:B),IF(AND(B7075="Premier League",E7075="Highlights"),_xlfn.XLOOKUP(H7075,Calendar!O:O,Calendar!N:N,,-1),""))</f>
        <v/>
      </c>
    </row>
    <row r="7076" spans="34:34" x14ac:dyDescent="0.35">
      <c r="AH7076" s="16" t="str">
        <f>IF(AND(B7076="Premier League",E7076="Live"),_xlfn.XLOOKUP(_xlfn.TEXTJOIN(" vs ",,C7076:D7076),Calendar!G:G,Calendar!B:B),IF(AND(B7076="Premier League",E7076="Highlights"),_xlfn.XLOOKUP(H7076,Calendar!O:O,Calendar!N:N,,-1),""))</f>
        <v/>
      </c>
    </row>
    <row r="7077" spans="34:34" x14ac:dyDescent="0.35">
      <c r="AH7077" s="16" t="str">
        <f>IF(AND(B7077="Premier League",E7077="Live"),_xlfn.XLOOKUP(_xlfn.TEXTJOIN(" vs ",,C7077:D7077),Calendar!G:G,Calendar!B:B),IF(AND(B7077="Premier League",E7077="Highlights"),_xlfn.XLOOKUP(H7077,Calendar!O:O,Calendar!N:N,,-1),""))</f>
        <v/>
      </c>
    </row>
    <row r="7078" spans="34:34" x14ac:dyDescent="0.35">
      <c r="AH7078" s="16" t="str">
        <f>IF(AND(B7078="Premier League",E7078="Live"),_xlfn.XLOOKUP(_xlfn.TEXTJOIN(" vs ",,C7078:D7078),Calendar!G:G,Calendar!B:B),IF(AND(B7078="Premier League",E7078="Highlights"),_xlfn.XLOOKUP(H7078,Calendar!O:O,Calendar!N:N,,-1),""))</f>
        <v/>
      </c>
    </row>
    <row r="7079" spans="34:34" x14ac:dyDescent="0.35">
      <c r="AH7079" s="16" t="str">
        <f>IF(AND(B7079="Premier League",E7079="Live"),_xlfn.XLOOKUP(_xlfn.TEXTJOIN(" vs ",,C7079:D7079),Calendar!G:G,Calendar!B:B),IF(AND(B7079="Premier League",E7079="Highlights"),_xlfn.XLOOKUP(H7079,Calendar!O:O,Calendar!N:N,,-1),""))</f>
        <v/>
      </c>
    </row>
    <row r="7080" spans="34:34" x14ac:dyDescent="0.35">
      <c r="AH7080" s="16" t="str">
        <f>IF(AND(B7080="Premier League",E7080="Live"),_xlfn.XLOOKUP(_xlfn.TEXTJOIN(" vs ",,C7080:D7080),Calendar!G:G,Calendar!B:B),IF(AND(B7080="Premier League",E7080="Highlights"),_xlfn.XLOOKUP(H7080,Calendar!O:O,Calendar!N:N,,-1),""))</f>
        <v/>
      </c>
    </row>
    <row r="7081" spans="34:34" x14ac:dyDescent="0.35">
      <c r="AH7081" s="16" t="str">
        <f>IF(AND(B7081="Premier League",E7081="Live"),_xlfn.XLOOKUP(_xlfn.TEXTJOIN(" vs ",,C7081:D7081),Calendar!G:G,Calendar!B:B),IF(AND(B7081="Premier League",E7081="Highlights"),_xlfn.XLOOKUP(H7081,Calendar!O:O,Calendar!N:N,,-1),""))</f>
        <v/>
      </c>
    </row>
    <row r="7082" spans="34:34" x14ac:dyDescent="0.35">
      <c r="AH7082" s="16" t="str">
        <f>IF(AND(B7082="Premier League",E7082="Live"),_xlfn.XLOOKUP(_xlfn.TEXTJOIN(" vs ",,C7082:D7082),Calendar!G:G,Calendar!B:B),IF(AND(B7082="Premier League",E7082="Highlights"),_xlfn.XLOOKUP(H7082,Calendar!O:O,Calendar!N:N,,-1),""))</f>
        <v/>
      </c>
    </row>
    <row r="7083" spans="34:34" x14ac:dyDescent="0.35">
      <c r="AH7083" s="16" t="str">
        <f>IF(AND(B7083="Premier League",E7083="Live"),_xlfn.XLOOKUP(_xlfn.TEXTJOIN(" vs ",,C7083:D7083),Calendar!G:G,Calendar!B:B),IF(AND(B7083="Premier League",E7083="Highlights"),_xlfn.XLOOKUP(H7083,Calendar!O:O,Calendar!N:N,,-1),""))</f>
        <v/>
      </c>
    </row>
    <row r="7084" spans="34:34" x14ac:dyDescent="0.35">
      <c r="AH7084" s="16" t="str">
        <f>IF(AND(B7084="Premier League",E7084="Live"),_xlfn.XLOOKUP(_xlfn.TEXTJOIN(" vs ",,C7084:D7084),Calendar!G:G,Calendar!B:B),IF(AND(B7084="Premier League",E7084="Highlights"),_xlfn.XLOOKUP(H7084,Calendar!O:O,Calendar!N:N,,-1),""))</f>
        <v/>
      </c>
    </row>
    <row r="7085" spans="34:34" x14ac:dyDescent="0.35">
      <c r="AH7085" s="16" t="str">
        <f>IF(AND(B7085="Premier League",E7085="Live"),_xlfn.XLOOKUP(_xlfn.TEXTJOIN(" vs ",,C7085:D7085),Calendar!G:G,Calendar!B:B),IF(AND(B7085="Premier League",E7085="Highlights"),_xlfn.XLOOKUP(H7085,Calendar!O:O,Calendar!N:N,,-1),""))</f>
        <v/>
      </c>
    </row>
    <row r="7086" spans="34:34" x14ac:dyDescent="0.35">
      <c r="AH7086" s="16" t="str">
        <f>IF(AND(B7086="Premier League",E7086="Live"),_xlfn.XLOOKUP(_xlfn.TEXTJOIN(" vs ",,C7086:D7086),Calendar!G:G,Calendar!B:B),IF(AND(B7086="Premier League",E7086="Highlights"),_xlfn.XLOOKUP(H7086,Calendar!O:O,Calendar!N:N,,-1),""))</f>
        <v/>
      </c>
    </row>
    <row r="7087" spans="34:34" x14ac:dyDescent="0.35">
      <c r="AH7087" s="16" t="str">
        <f>IF(AND(B7087="Premier League",E7087="Live"),_xlfn.XLOOKUP(_xlfn.TEXTJOIN(" vs ",,C7087:D7087),Calendar!G:G,Calendar!B:B),IF(AND(B7087="Premier League",E7087="Highlights"),_xlfn.XLOOKUP(H7087,Calendar!O:O,Calendar!N:N,,-1),""))</f>
        <v/>
      </c>
    </row>
    <row r="7088" spans="34:34" x14ac:dyDescent="0.35">
      <c r="AH7088" s="16" t="str">
        <f>IF(AND(B7088="Premier League",E7088="Live"),_xlfn.XLOOKUP(_xlfn.TEXTJOIN(" vs ",,C7088:D7088),Calendar!G:G,Calendar!B:B),IF(AND(B7088="Premier League",E7088="Highlights"),_xlfn.XLOOKUP(H7088,Calendar!O:O,Calendar!N:N,,-1),""))</f>
        <v/>
      </c>
    </row>
    <row r="7089" spans="34:34" x14ac:dyDescent="0.35">
      <c r="AH7089" s="16" t="str">
        <f>IF(AND(B7089="Premier League",E7089="Live"),_xlfn.XLOOKUP(_xlfn.TEXTJOIN(" vs ",,C7089:D7089),Calendar!G:G,Calendar!B:B),IF(AND(B7089="Premier League",E7089="Highlights"),_xlfn.XLOOKUP(H7089,Calendar!O:O,Calendar!N:N,,-1),""))</f>
        <v/>
      </c>
    </row>
    <row r="7090" spans="34:34" x14ac:dyDescent="0.35">
      <c r="AH7090" s="16" t="str">
        <f>IF(AND(B7090="Premier League",E7090="Live"),_xlfn.XLOOKUP(_xlfn.TEXTJOIN(" vs ",,C7090:D7090),Calendar!G:G,Calendar!B:B),IF(AND(B7090="Premier League",E7090="Highlights"),_xlfn.XLOOKUP(H7090,Calendar!O:O,Calendar!N:N,,-1),""))</f>
        <v/>
      </c>
    </row>
    <row r="7091" spans="34:34" x14ac:dyDescent="0.35">
      <c r="AH7091" s="16" t="str">
        <f>IF(AND(B7091="Premier League",E7091="Live"),_xlfn.XLOOKUP(_xlfn.TEXTJOIN(" vs ",,C7091:D7091),Calendar!G:G,Calendar!B:B),IF(AND(B7091="Premier League",E7091="Highlights"),_xlfn.XLOOKUP(H7091,Calendar!O:O,Calendar!N:N,,-1),""))</f>
        <v/>
      </c>
    </row>
    <row r="7092" spans="34:34" x14ac:dyDescent="0.35">
      <c r="AH7092" s="16" t="str">
        <f>IF(AND(B7092="Premier League",E7092="Live"),_xlfn.XLOOKUP(_xlfn.TEXTJOIN(" vs ",,C7092:D7092),Calendar!G:G,Calendar!B:B),IF(AND(B7092="Premier League",E7092="Highlights"),_xlfn.XLOOKUP(H7092,Calendar!O:O,Calendar!N:N,,-1),""))</f>
        <v/>
      </c>
    </row>
    <row r="7093" spans="34:34" x14ac:dyDescent="0.35">
      <c r="AH7093" s="16" t="str">
        <f>IF(AND(B7093="Premier League",E7093="Live"),_xlfn.XLOOKUP(_xlfn.TEXTJOIN(" vs ",,C7093:D7093),Calendar!G:G,Calendar!B:B),IF(AND(B7093="Premier League",E7093="Highlights"),_xlfn.XLOOKUP(H7093,Calendar!O:O,Calendar!N:N,,-1),""))</f>
        <v/>
      </c>
    </row>
    <row r="7094" spans="34:34" x14ac:dyDescent="0.35">
      <c r="AH7094" s="16" t="str">
        <f>IF(AND(B7094="Premier League",E7094="Live"),_xlfn.XLOOKUP(_xlfn.TEXTJOIN(" vs ",,C7094:D7094),Calendar!G:G,Calendar!B:B),IF(AND(B7094="Premier League",E7094="Highlights"),_xlfn.XLOOKUP(H7094,Calendar!O:O,Calendar!N:N,,-1),""))</f>
        <v/>
      </c>
    </row>
    <row r="7095" spans="34:34" x14ac:dyDescent="0.35">
      <c r="AH7095" s="16" t="str">
        <f>IF(AND(B7095="Premier League",E7095="Live"),_xlfn.XLOOKUP(_xlfn.TEXTJOIN(" vs ",,C7095:D7095),Calendar!G:G,Calendar!B:B),IF(AND(B7095="Premier League",E7095="Highlights"),_xlfn.XLOOKUP(H7095,Calendar!O:O,Calendar!N:N,,-1),""))</f>
        <v/>
      </c>
    </row>
    <row r="7096" spans="34:34" x14ac:dyDescent="0.35">
      <c r="AH7096" s="16" t="str">
        <f>IF(AND(B7096="Premier League",E7096="Live"),_xlfn.XLOOKUP(_xlfn.TEXTJOIN(" vs ",,C7096:D7096),Calendar!G:G,Calendar!B:B),IF(AND(B7096="Premier League",E7096="Highlights"),_xlfn.XLOOKUP(H7096,Calendar!O:O,Calendar!N:N,,-1),""))</f>
        <v/>
      </c>
    </row>
    <row r="7097" spans="34:34" x14ac:dyDescent="0.35">
      <c r="AH7097" s="16" t="str">
        <f>IF(AND(B7097="Premier League",E7097="Live"),_xlfn.XLOOKUP(_xlfn.TEXTJOIN(" vs ",,C7097:D7097),Calendar!G:G,Calendar!B:B),IF(AND(B7097="Premier League",E7097="Highlights"),_xlfn.XLOOKUP(H7097,Calendar!O:O,Calendar!N:N,,-1),""))</f>
        <v/>
      </c>
    </row>
    <row r="7098" spans="34:34" x14ac:dyDescent="0.35">
      <c r="AH7098" s="16" t="str">
        <f>IF(AND(B7098="Premier League",E7098="Live"),_xlfn.XLOOKUP(_xlfn.TEXTJOIN(" vs ",,C7098:D7098),Calendar!G:G,Calendar!B:B),IF(AND(B7098="Premier League",E7098="Highlights"),_xlfn.XLOOKUP(H7098,Calendar!O:O,Calendar!N:N,,-1),""))</f>
        <v/>
      </c>
    </row>
    <row r="7099" spans="34:34" x14ac:dyDescent="0.35">
      <c r="AH7099" s="16" t="str">
        <f>IF(AND(B7099="Premier League",E7099="Live"),_xlfn.XLOOKUP(_xlfn.TEXTJOIN(" vs ",,C7099:D7099),Calendar!G:G,Calendar!B:B),IF(AND(B7099="Premier League",E7099="Highlights"),_xlfn.XLOOKUP(H7099,Calendar!O:O,Calendar!N:N,,-1),""))</f>
        <v/>
      </c>
    </row>
    <row r="7100" spans="34:34" x14ac:dyDescent="0.35">
      <c r="AH7100" s="16" t="str">
        <f>IF(AND(B7100="Premier League",E7100="Live"),_xlfn.XLOOKUP(_xlfn.TEXTJOIN(" vs ",,C7100:D7100),Calendar!G:G,Calendar!B:B),IF(AND(B7100="Premier League",E7100="Highlights"),_xlfn.XLOOKUP(H7100,Calendar!O:O,Calendar!N:N,,-1),""))</f>
        <v/>
      </c>
    </row>
    <row r="7101" spans="34:34" x14ac:dyDescent="0.35">
      <c r="AH7101" s="16" t="str">
        <f>IF(AND(B7101="Premier League",E7101="Live"),_xlfn.XLOOKUP(_xlfn.TEXTJOIN(" vs ",,C7101:D7101),Calendar!G:G,Calendar!B:B),IF(AND(B7101="Premier League",E7101="Highlights"),_xlfn.XLOOKUP(H7101,Calendar!O:O,Calendar!N:N,,-1),""))</f>
        <v/>
      </c>
    </row>
    <row r="7102" spans="34:34" x14ac:dyDescent="0.35">
      <c r="AH7102" s="16" t="str">
        <f>IF(AND(B7102="Premier League",E7102="Live"),_xlfn.XLOOKUP(_xlfn.TEXTJOIN(" vs ",,C7102:D7102),Calendar!G:G,Calendar!B:B),IF(AND(B7102="Premier League",E7102="Highlights"),_xlfn.XLOOKUP(H7102,Calendar!O:O,Calendar!N:N,,-1),""))</f>
        <v/>
      </c>
    </row>
    <row r="7103" spans="34:34" x14ac:dyDescent="0.35">
      <c r="AH7103" s="16" t="str">
        <f>IF(AND(B7103="Premier League",E7103="Live"),_xlfn.XLOOKUP(_xlfn.TEXTJOIN(" vs ",,C7103:D7103),Calendar!G:G,Calendar!B:B),IF(AND(B7103="Premier League",E7103="Highlights"),_xlfn.XLOOKUP(H7103,Calendar!O:O,Calendar!N:N,,-1),""))</f>
        <v/>
      </c>
    </row>
    <row r="7104" spans="34:34" x14ac:dyDescent="0.35">
      <c r="AH7104" s="16" t="str">
        <f>IF(AND(B7104="Premier League",E7104="Live"),_xlfn.XLOOKUP(_xlfn.TEXTJOIN(" vs ",,C7104:D7104),Calendar!G:G,Calendar!B:B),IF(AND(B7104="Premier League",E7104="Highlights"),_xlfn.XLOOKUP(H7104,Calendar!O:O,Calendar!N:N,,-1),""))</f>
        <v/>
      </c>
    </row>
    <row r="7105" spans="34:34" x14ac:dyDescent="0.35">
      <c r="AH7105" s="16" t="str">
        <f>IF(AND(B7105="Premier League",E7105="Live"),_xlfn.XLOOKUP(_xlfn.TEXTJOIN(" vs ",,C7105:D7105),Calendar!G:G,Calendar!B:B),IF(AND(B7105="Premier League",E7105="Highlights"),_xlfn.XLOOKUP(H7105,Calendar!O:O,Calendar!N:N,,-1),""))</f>
        <v/>
      </c>
    </row>
    <row r="7106" spans="34:34" x14ac:dyDescent="0.35">
      <c r="AH7106" s="16" t="str">
        <f>IF(AND(B7106="Premier League",E7106="Live"),_xlfn.XLOOKUP(_xlfn.TEXTJOIN(" vs ",,C7106:D7106),Calendar!G:G,Calendar!B:B),IF(AND(B7106="Premier League",E7106="Highlights"),_xlfn.XLOOKUP(H7106,Calendar!O:O,Calendar!N:N,,-1),""))</f>
        <v/>
      </c>
    </row>
    <row r="7107" spans="34:34" x14ac:dyDescent="0.35">
      <c r="AH7107" s="16" t="str">
        <f>IF(AND(B7107="Premier League",E7107="Live"),_xlfn.XLOOKUP(_xlfn.TEXTJOIN(" vs ",,C7107:D7107),Calendar!G:G,Calendar!B:B),IF(AND(B7107="Premier League",E7107="Highlights"),_xlfn.XLOOKUP(H7107,Calendar!O:O,Calendar!N:N,,-1),""))</f>
        <v/>
      </c>
    </row>
    <row r="7108" spans="34:34" x14ac:dyDescent="0.35">
      <c r="AH7108" s="16" t="str">
        <f>IF(AND(B7108="Premier League",E7108="Live"),_xlfn.XLOOKUP(_xlfn.TEXTJOIN(" vs ",,C7108:D7108),Calendar!G:G,Calendar!B:B),IF(AND(B7108="Premier League",E7108="Highlights"),_xlfn.XLOOKUP(H7108,Calendar!O:O,Calendar!N:N,,-1),""))</f>
        <v/>
      </c>
    </row>
    <row r="7109" spans="34:34" x14ac:dyDescent="0.35">
      <c r="AH7109" s="16" t="str">
        <f>IF(AND(B7109="Premier League",E7109="Live"),_xlfn.XLOOKUP(_xlfn.TEXTJOIN(" vs ",,C7109:D7109),Calendar!G:G,Calendar!B:B),IF(AND(B7109="Premier League",E7109="Highlights"),_xlfn.XLOOKUP(H7109,Calendar!O:O,Calendar!N:N,,-1),""))</f>
        <v/>
      </c>
    </row>
    <row r="7110" spans="34:34" x14ac:dyDescent="0.35">
      <c r="AH7110" s="16" t="str">
        <f>IF(AND(B7110="Premier League",E7110="Live"),_xlfn.XLOOKUP(_xlfn.TEXTJOIN(" vs ",,C7110:D7110),Calendar!G:G,Calendar!B:B),IF(AND(B7110="Premier League",E7110="Highlights"),_xlfn.XLOOKUP(H7110,Calendar!O:O,Calendar!N:N,,-1),""))</f>
        <v/>
      </c>
    </row>
    <row r="7111" spans="34:34" x14ac:dyDescent="0.35">
      <c r="AH7111" s="16" t="str">
        <f>IF(AND(B7111="Premier League",E7111="Live"),_xlfn.XLOOKUP(_xlfn.TEXTJOIN(" vs ",,C7111:D7111),Calendar!G:G,Calendar!B:B),IF(AND(B7111="Premier League",E7111="Highlights"),_xlfn.XLOOKUP(H7111,Calendar!O:O,Calendar!N:N,,-1),""))</f>
        <v/>
      </c>
    </row>
    <row r="7112" spans="34:34" x14ac:dyDescent="0.35">
      <c r="AH7112" s="16" t="str">
        <f>IF(AND(B7112="Premier League",E7112="Live"),_xlfn.XLOOKUP(_xlfn.TEXTJOIN(" vs ",,C7112:D7112),Calendar!G:G,Calendar!B:B),IF(AND(B7112="Premier League",E7112="Highlights"),_xlfn.XLOOKUP(H7112,Calendar!O:O,Calendar!N:N,,-1),""))</f>
        <v/>
      </c>
    </row>
    <row r="7113" spans="34:34" x14ac:dyDescent="0.35">
      <c r="AH7113" s="16" t="str">
        <f>IF(AND(B7113="Premier League",E7113="Live"),_xlfn.XLOOKUP(_xlfn.TEXTJOIN(" vs ",,C7113:D7113),Calendar!G:G,Calendar!B:B),IF(AND(B7113="Premier League",E7113="Highlights"),_xlfn.XLOOKUP(H7113,Calendar!O:O,Calendar!N:N,,-1),""))</f>
        <v/>
      </c>
    </row>
    <row r="7114" spans="34:34" x14ac:dyDescent="0.35">
      <c r="AH7114" s="16" t="str">
        <f>IF(AND(B7114="Premier League",E7114="Live"),_xlfn.XLOOKUP(_xlfn.TEXTJOIN(" vs ",,C7114:D7114),Calendar!G:G,Calendar!B:B),IF(AND(B7114="Premier League",E7114="Highlights"),_xlfn.XLOOKUP(H7114,Calendar!O:O,Calendar!N:N,,-1),""))</f>
        <v/>
      </c>
    </row>
    <row r="7115" spans="34:34" x14ac:dyDescent="0.35">
      <c r="AH7115" s="16" t="str">
        <f>IF(AND(B7115="Premier League",E7115="Live"),_xlfn.XLOOKUP(_xlfn.TEXTJOIN(" vs ",,C7115:D7115),Calendar!G:G,Calendar!B:B),IF(AND(B7115="Premier League",E7115="Highlights"),_xlfn.XLOOKUP(H7115,Calendar!O:O,Calendar!N:N,,-1),""))</f>
        <v/>
      </c>
    </row>
    <row r="7116" spans="34:34" x14ac:dyDescent="0.35">
      <c r="AH7116" s="16" t="str">
        <f>IF(AND(B7116="Premier League",E7116="Live"),_xlfn.XLOOKUP(_xlfn.TEXTJOIN(" vs ",,C7116:D7116),Calendar!G:G,Calendar!B:B),IF(AND(B7116="Premier League",E7116="Highlights"),_xlfn.XLOOKUP(H7116,Calendar!O:O,Calendar!N:N,,-1),""))</f>
        <v/>
      </c>
    </row>
    <row r="7117" spans="34:34" x14ac:dyDescent="0.35">
      <c r="AH7117" s="16" t="str">
        <f>IF(AND(B7117="Premier League",E7117="Live"),_xlfn.XLOOKUP(_xlfn.TEXTJOIN(" vs ",,C7117:D7117),Calendar!G:G,Calendar!B:B),IF(AND(B7117="Premier League",E7117="Highlights"),_xlfn.XLOOKUP(H7117,Calendar!O:O,Calendar!N:N,,-1),""))</f>
        <v/>
      </c>
    </row>
    <row r="7118" spans="34:34" x14ac:dyDescent="0.35">
      <c r="AH7118" s="16" t="str">
        <f>IF(AND(B7118="Premier League",E7118="Live"),_xlfn.XLOOKUP(_xlfn.TEXTJOIN(" vs ",,C7118:D7118),Calendar!G:G,Calendar!B:B),IF(AND(B7118="Premier League",E7118="Highlights"),_xlfn.XLOOKUP(H7118,Calendar!O:O,Calendar!N:N,,-1),""))</f>
        <v/>
      </c>
    </row>
    <row r="7119" spans="34:34" x14ac:dyDescent="0.35">
      <c r="AH7119" s="16" t="str">
        <f>IF(AND(B7119="Premier League",E7119="Live"),_xlfn.XLOOKUP(_xlfn.TEXTJOIN(" vs ",,C7119:D7119),Calendar!G:G,Calendar!B:B),IF(AND(B7119="Premier League",E7119="Highlights"),_xlfn.XLOOKUP(H7119,Calendar!O:O,Calendar!N:N,,-1),""))</f>
        <v/>
      </c>
    </row>
    <row r="7120" spans="34:34" x14ac:dyDescent="0.35">
      <c r="AH7120" s="16" t="str">
        <f>IF(AND(B7120="Premier League",E7120="Live"),_xlfn.XLOOKUP(_xlfn.TEXTJOIN(" vs ",,C7120:D7120),Calendar!G:G,Calendar!B:B),IF(AND(B7120="Premier League",E7120="Highlights"),_xlfn.XLOOKUP(H7120,Calendar!O:O,Calendar!N:N,,-1),""))</f>
        <v/>
      </c>
    </row>
    <row r="7121" spans="34:34" x14ac:dyDescent="0.35">
      <c r="AH7121" s="16" t="str">
        <f>IF(AND(B7121="Premier League",E7121="Live"),_xlfn.XLOOKUP(_xlfn.TEXTJOIN(" vs ",,C7121:D7121),Calendar!G:G,Calendar!B:B),IF(AND(B7121="Premier League",E7121="Highlights"),_xlfn.XLOOKUP(H7121,Calendar!O:O,Calendar!N:N,,-1),""))</f>
        <v/>
      </c>
    </row>
    <row r="7122" spans="34:34" x14ac:dyDescent="0.35">
      <c r="AH7122" s="16" t="str">
        <f>IF(AND(B7122="Premier League",E7122="Live"),_xlfn.XLOOKUP(_xlfn.TEXTJOIN(" vs ",,C7122:D7122),Calendar!G:G,Calendar!B:B),IF(AND(B7122="Premier League",E7122="Highlights"),_xlfn.XLOOKUP(H7122,Calendar!O:O,Calendar!N:N,,-1),""))</f>
        <v/>
      </c>
    </row>
    <row r="7123" spans="34:34" x14ac:dyDescent="0.35">
      <c r="AH7123" s="16" t="str">
        <f>IF(AND(B7123="Premier League",E7123="Live"),_xlfn.XLOOKUP(_xlfn.TEXTJOIN(" vs ",,C7123:D7123),Calendar!G:G,Calendar!B:B),IF(AND(B7123="Premier League",E7123="Highlights"),_xlfn.XLOOKUP(H7123,Calendar!O:O,Calendar!N:N,,-1),""))</f>
        <v/>
      </c>
    </row>
    <row r="7124" spans="34:34" x14ac:dyDescent="0.35">
      <c r="AH7124" s="16" t="str">
        <f>IF(AND(B7124="Premier League",E7124="Live"),_xlfn.XLOOKUP(_xlfn.TEXTJOIN(" vs ",,C7124:D7124),Calendar!G:G,Calendar!B:B),IF(AND(B7124="Premier League",E7124="Highlights"),_xlfn.XLOOKUP(H7124,Calendar!O:O,Calendar!N:N,,-1),""))</f>
        <v/>
      </c>
    </row>
    <row r="7125" spans="34:34" x14ac:dyDescent="0.35">
      <c r="AH7125" s="16" t="str">
        <f>IF(AND(B7125="Premier League",E7125="Live"),_xlfn.XLOOKUP(_xlfn.TEXTJOIN(" vs ",,C7125:D7125),Calendar!G:G,Calendar!B:B),IF(AND(B7125="Premier League",E7125="Highlights"),_xlfn.XLOOKUP(H7125,Calendar!O:O,Calendar!N:N,,-1),""))</f>
        <v/>
      </c>
    </row>
    <row r="7126" spans="34:34" x14ac:dyDescent="0.35">
      <c r="AH7126" s="16" t="str">
        <f>IF(AND(B7126="Premier League",E7126="Live"),_xlfn.XLOOKUP(_xlfn.TEXTJOIN(" vs ",,C7126:D7126),Calendar!G:G,Calendar!B:B),IF(AND(B7126="Premier League",E7126="Highlights"),_xlfn.XLOOKUP(H7126,Calendar!O:O,Calendar!N:N,,-1),""))</f>
        <v/>
      </c>
    </row>
    <row r="7127" spans="34:34" x14ac:dyDescent="0.35">
      <c r="AH7127" s="16" t="str">
        <f>IF(AND(B7127="Premier League",E7127="Live"),_xlfn.XLOOKUP(_xlfn.TEXTJOIN(" vs ",,C7127:D7127),Calendar!G:G,Calendar!B:B),IF(AND(B7127="Premier League",E7127="Highlights"),_xlfn.XLOOKUP(H7127,Calendar!O:O,Calendar!N:N,,-1),""))</f>
        <v/>
      </c>
    </row>
    <row r="7128" spans="34:34" x14ac:dyDescent="0.35">
      <c r="AH7128" s="16" t="str">
        <f>IF(AND(B7128="Premier League",E7128="Live"),_xlfn.XLOOKUP(_xlfn.TEXTJOIN(" vs ",,C7128:D7128),Calendar!G:G,Calendar!B:B),IF(AND(B7128="Premier League",E7128="Highlights"),_xlfn.XLOOKUP(H7128,Calendar!O:O,Calendar!N:N,,-1),""))</f>
        <v/>
      </c>
    </row>
    <row r="7129" spans="34:34" x14ac:dyDescent="0.35">
      <c r="AH7129" s="16" t="str">
        <f>IF(AND(B7129="Premier League",E7129="Live"),_xlfn.XLOOKUP(_xlfn.TEXTJOIN(" vs ",,C7129:D7129),Calendar!G:G,Calendar!B:B),IF(AND(B7129="Premier League",E7129="Highlights"),_xlfn.XLOOKUP(H7129,Calendar!O:O,Calendar!N:N,,-1),""))</f>
        <v/>
      </c>
    </row>
    <row r="7130" spans="34:34" x14ac:dyDescent="0.35">
      <c r="AH7130" s="16" t="str">
        <f>IF(AND(B7130="Premier League",E7130="Live"),_xlfn.XLOOKUP(_xlfn.TEXTJOIN(" vs ",,C7130:D7130),Calendar!G:G,Calendar!B:B),IF(AND(B7130="Premier League",E7130="Highlights"),_xlfn.XLOOKUP(H7130,Calendar!O:O,Calendar!N:N,,-1),""))</f>
        <v/>
      </c>
    </row>
    <row r="7131" spans="34:34" x14ac:dyDescent="0.35">
      <c r="AH7131" s="16" t="str">
        <f>IF(AND(B7131="Premier League",E7131="Live"),_xlfn.XLOOKUP(_xlfn.TEXTJOIN(" vs ",,C7131:D7131),Calendar!G:G,Calendar!B:B),IF(AND(B7131="Premier League",E7131="Highlights"),_xlfn.XLOOKUP(H7131,Calendar!O:O,Calendar!N:N,,-1),""))</f>
        <v/>
      </c>
    </row>
    <row r="7132" spans="34:34" x14ac:dyDescent="0.35">
      <c r="AH7132" s="16" t="str">
        <f>IF(AND(B7132="Premier League",E7132="Live"),_xlfn.XLOOKUP(_xlfn.TEXTJOIN(" vs ",,C7132:D7132),Calendar!G:G,Calendar!B:B),IF(AND(B7132="Premier League",E7132="Highlights"),_xlfn.XLOOKUP(H7132,Calendar!O:O,Calendar!N:N,,-1),""))</f>
        <v/>
      </c>
    </row>
    <row r="7133" spans="34:34" x14ac:dyDescent="0.35">
      <c r="AH7133" s="16" t="str">
        <f>IF(AND(B7133="Premier League",E7133="Live"),_xlfn.XLOOKUP(_xlfn.TEXTJOIN(" vs ",,C7133:D7133),Calendar!G:G,Calendar!B:B),IF(AND(B7133="Premier League",E7133="Highlights"),_xlfn.XLOOKUP(H7133,Calendar!O:O,Calendar!N:N,,-1),""))</f>
        <v/>
      </c>
    </row>
    <row r="7134" spans="34:34" x14ac:dyDescent="0.35">
      <c r="AH7134" s="16" t="str">
        <f>IF(AND(B7134="Premier League",E7134="Live"),_xlfn.XLOOKUP(_xlfn.TEXTJOIN(" vs ",,C7134:D7134),Calendar!G:G,Calendar!B:B),IF(AND(B7134="Premier League",E7134="Highlights"),_xlfn.XLOOKUP(H7134,Calendar!O:O,Calendar!N:N,,-1),""))</f>
        <v/>
      </c>
    </row>
    <row r="7135" spans="34:34" x14ac:dyDescent="0.35">
      <c r="AH7135" s="16" t="str">
        <f>IF(AND(B7135="Premier League",E7135="Live"),_xlfn.XLOOKUP(_xlfn.TEXTJOIN(" vs ",,C7135:D7135),Calendar!G:G,Calendar!B:B),IF(AND(B7135="Premier League",E7135="Highlights"),_xlfn.XLOOKUP(H7135,Calendar!O:O,Calendar!N:N,,-1),""))</f>
        <v/>
      </c>
    </row>
    <row r="7136" spans="34:34" x14ac:dyDescent="0.35">
      <c r="AH7136" s="16" t="str">
        <f>IF(AND(B7136="Premier League",E7136="Live"),_xlfn.XLOOKUP(_xlfn.TEXTJOIN(" vs ",,C7136:D7136),Calendar!G:G,Calendar!B:B),IF(AND(B7136="Premier League",E7136="Highlights"),_xlfn.XLOOKUP(H7136,Calendar!O:O,Calendar!N:N,,-1),""))</f>
        <v/>
      </c>
    </row>
    <row r="7137" spans="34:34" x14ac:dyDescent="0.35">
      <c r="AH7137" s="16" t="str">
        <f>IF(AND(B7137="Premier League",E7137="Live"),_xlfn.XLOOKUP(_xlfn.TEXTJOIN(" vs ",,C7137:D7137),Calendar!G:G,Calendar!B:B),IF(AND(B7137="Premier League",E7137="Highlights"),_xlfn.XLOOKUP(H7137,Calendar!O:O,Calendar!N:N,,-1),""))</f>
        <v/>
      </c>
    </row>
    <row r="7138" spans="34:34" x14ac:dyDescent="0.35">
      <c r="AH7138" s="16" t="str">
        <f>IF(AND(B7138="Premier League",E7138="Live"),_xlfn.XLOOKUP(_xlfn.TEXTJOIN(" vs ",,C7138:D7138),Calendar!G:G,Calendar!B:B),IF(AND(B7138="Premier League",E7138="Highlights"),_xlfn.XLOOKUP(H7138,Calendar!O:O,Calendar!N:N,,-1),""))</f>
        <v/>
      </c>
    </row>
    <row r="7139" spans="34:34" x14ac:dyDescent="0.35">
      <c r="AH7139" s="16" t="str">
        <f>IF(AND(B7139="Premier League",E7139="Live"),_xlfn.XLOOKUP(_xlfn.TEXTJOIN(" vs ",,C7139:D7139),Calendar!G:G,Calendar!B:B),IF(AND(B7139="Premier League",E7139="Highlights"),_xlfn.XLOOKUP(H7139,Calendar!O:O,Calendar!N:N,,-1),""))</f>
        <v/>
      </c>
    </row>
    <row r="7140" spans="34:34" x14ac:dyDescent="0.35">
      <c r="AH7140" s="16" t="str">
        <f>IF(AND(B7140="Premier League",E7140="Live"),_xlfn.XLOOKUP(_xlfn.TEXTJOIN(" vs ",,C7140:D7140),Calendar!G:G,Calendar!B:B),IF(AND(B7140="Premier League",E7140="Highlights"),_xlfn.XLOOKUP(H7140,Calendar!O:O,Calendar!N:N,,-1),""))</f>
        <v/>
      </c>
    </row>
    <row r="7141" spans="34:34" x14ac:dyDescent="0.35">
      <c r="AH7141" s="16" t="str">
        <f>IF(AND(B7141="Premier League",E7141="Live"),_xlfn.XLOOKUP(_xlfn.TEXTJOIN(" vs ",,C7141:D7141),Calendar!G:G,Calendar!B:B),IF(AND(B7141="Premier League",E7141="Highlights"),_xlfn.XLOOKUP(H7141,Calendar!O:O,Calendar!N:N,,-1),""))</f>
        <v/>
      </c>
    </row>
    <row r="7142" spans="34:34" x14ac:dyDescent="0.35">
      <c r="AH7142" s="16" t="str">
        <f>IF(AND(B7142="Premier League",E7142="Live"),_xlfn.XLOOKUP(_xlfn.TEXTJOIN(" vs ",,C7142:D7142),Calendar!G:G,Calendar!B:B),IF(AND(B7142="Premier League",E7142="Highlights"),_xlfn.XLOOKUP(H7142,Calendar!O:O,Calendar!N:N,,-1),""))</f>
        <v/>
      </c>
    </row>
    <row r="7143" spans="34:34" x14ac:dyDescent="0.35">
      <c r="AH7143" s="16" t="str">
        <f>IF(AND(B7143="Premier League",E7143="Live"),_xlfn.XLOOKUP(_xlfn.TEXTJOIN(" vs ",,C7143:D7143),Calendar!G:G,Calendar!B:B),IF(AND(B7143="Premier League",E7143="Highlights"),_xlfn.XLOOKUP(H7143,Calendar!O:O,Calendar!N:N,,-1),""))</f>
        <v/>
      </c>
    </row>
    <row r="7144" spans="34:34" x14ac:dyDescent="0.35">
      <c r="AH7144" s="16" t="str">
        <f>IF(AND(B7144="Premier League",E7144="Live"),_xlfn.XLOOKUP(_xlfn.TEXTJOIN(" vs ",,C7144:D7144),Calendar!G:G,Calendar!B:B),IF(AND(B7144="Premier League",E7144="Highlights"),_xlfn.XLOOKUP(H7144,Calendar!O:O,Calendar!N:N,,-1),""))</f>
        <v/>
      </c>
    </row>
    <row r="7145" spans="34:34" x14ac:dyDescent="0.35">
      <c r="AH7145" s="16" t="str">
        <f>IF(AND(B7145="Premier League",E7145="Live"),_xlfn.XLOOKUP(_xlfn.TEXTJOIN(" vs ",,C7145:D7145),Calendar!G:G,Calendar!B:B),IF(AND(B7145="Premier League",E7145="Highlights"),_xlfn.XLOOKUP(H7145,Calendar!O:O,Calendar!N:N,,-1),""))</f>
        <v/>
      </c>
    </row>
    <row r="7146" spans="34:34" x14ac:dyDescent="0.35">
      <c r="AH7146" s="16" t="str">
        <f>IF(AND(B7146="Premier League",E7146="Live"),_xlfn.XLOOKUP(_xlfn.TEXTJOIN(" vs ",,C7146:D7146),Calendar!G:G,Calendar!B:B),IF(AND(B7146="Premier League",E7146="Highlights"),_xlfn.XLOOKUP(H7146,Calendar!O:O,Calendar!N:N,,-1),""))</f>
        <v/>
      </c>
    </row>
    <row r="7147" spans="34:34" x14ac:dyDescent="0.35">
      <c r="AH7147" s="16" t="str">
        <f>IF(AND(B7147="Premier League",E7147="Live"),_xlfn.XLOOKUP(_xlfn.TEXTJOIN(" vs ",,C7147:D7147),Calendar!G:G,Calendar!B:B),IF(AND(B7147="Premier League",E7147="Highlights"),_xlfn.XLOOKUP(H7147,Calendar!O:O,Calendar!N:N,,-1),""))</f>
        <v/>
      </c>
    </row>
    <row r="7148" spans="34:34" x14ac:dyDescent="0.35">
      <c r="AH7148" s="16" t="str">
        <f>IF(AND(B7148="Premier League",E7148="Live"),_xlfn.XLOOKUP(_xlfn.TEXTJOIN(" vs ",,C7148:D7148),Calendar!G:G,Calendar!B:B),IF(AND(B7148="Premier League",E7148="Highlights"),_xlfn.XLOOKUP(H7148,Calendar!O:O,Calendar!N:N,,-1),""))</f>
        <v/>
      </c>
    </row>
    <row r="7149" spans="34:34" x14ac:dyDescent="0.35">
      <c r="AH7149" s="16" t="str">
        <f>IF(AND(B7149="Premier League",E7149="Live"),_xlfn.XLOOKUP(_xlfn.TEXTJOIN(" vs ",,C7149:D7149),Calendar!G:G,Calendar!B:B),IF(AND(B7149="Premier League",E7149="Highlights"),_xlfn.XLOOKUP(H7149,Calendar!O:O,Calendar!N:N,,-1),""))</f>
        <v/>
      </c>
    </row>
    <row r="7150" spans="34:34" x14ac:dyDescent="0.35">
      <c r="AH7150" s="16" t="str">
        <f>IF(AND(B7150="Premier League",E7150="Live"),_xlfn.XLOOKUP(_xlfn.TEXTJOIN(" vs ",,C7150:D7150),Calendar!G:G,Calendar!B:B),IF(AND(B7150="Premier League",E7150="Highlights"),_xlfn.XLOOKUP(H7150,Calendar!O:O,Calendar!N:N,,-1),""))</f>
        <v/>
      </c>
    </row>
    <row r="7151" spans="34:34" x14ac:dyDescent="0.35">
      <c r="AH7151" s="16" t="str">
        <f>IF(AND(B7151="Premier League",E7151="Live"),_xlfn.XLOOKUP(_xlfn.TEXTJOIN(" vs ",,C7151:D7151),Calendar!G:G,Calendar!B:B),IF(AND(B7151="Premier League",E7151="Highlights"),_xlfn.XLOOKUP(H7151,Calendar!O:O,Calendar!N:N,,-1),""))</f>
        <v/>
      </c>
    </row>
    <row r="7152" spans="34:34" x14ac:dyDescent="0.35">
      <c r="AH7152" s="16" t="str">
        <f>IF(AND(B7152="Premier League",E7152="Live"),_xlfn.XLOOKUP(_xlfn.TEXTJOIN(" vs ",,C7152:D7152),Calendar!G:G,Calendar!B:B),IF(AND(B7152="Premier League",E7152="Highlights"),_xlfn.XLOOKUP(H7152,Calendar!O:O,Calendar!N:N,,-1),""))</f>
        <v/>
      </c>
    </row>
    <row r="7153" spans="34:34" x14ac:dyDescent="0.35">
      <c r="AH7153" s="16" t="str">
        <f>IF(AND(B7153="Premier League",E7153="Live"),_xlfn.XLOOKUP(_xlfn.TEXTJOIN(" vs ",,C7153:D7153),Calendar!G:G,Calendar!B:B),IF(AND(B7153="Premier League",E7153="Highlights"),_xlfn.XLOOKUP(H7153,Calendar!O:O,Calendar!N:N,,-1),""))</f>
        <v/>
      </c>
    </row>
    <row r="7154" spans="34:34" x14ac:dyDescent="0.35">
      <c r="AH7154" s="16" t="str">
        <f>IF(AND(B7154="Premier League",E7154="Live"),_xlfn.XLOOKUP(_xlfn.TEXTJOIN(" vs ",,C7154:D7154),Calendar!G:G,Calendar!B:B),IF(AND(B7154="Premier League",E7154="Highlights"),_xlfn.XLOOKUP(H7154,Calendar!O:O,Calendar!N:N,,-1),""))</f>
        <v/>
      </c>
    </row>
    <row r="7155" spans="34:34" x14ac:dyDescent="0.35">
      <c r="AH7155" s="16" t="str">
        <f>IF(AND(B7155="Premier League",E7155="Live"),_xlfn.XLOOKUP(_xlfn.TEXTJOIN(" vs ",,C7155:D7155),Calendar!G:G,Calendar!B:B),IF(AND(B7155="Premier League",E7155="Highlights"),_xlfn.XLOOKUP(H7155,Calendar!O:O,Calendar!N:N,,-1),""))</f>
        <v/>
      </c>
    </row>
    <row r="7156" spans="34:34" x14ac:dyDescent="0.35">
      <c r="AH7156" s="16" t="str">
        <f>IF(AND(B7156="Premier League",E7156="Live"),_xlfn.XLOOKUP(_xlfn.TEXTJOIN(" vs ",,C7156:D7156),Calendar!G:G,Calendar!B:B),IF(AND(B7156="Premier League",E7156="Highlights"),_xlfn.XLOOKUP(H7156,Calendar!O:O,Calendar!N:N,,-1),""))</f>
        <v/>
      </c>
    </row>
    <row r="7157" spans="34:34" x14ac:dyDescent="0.35">
      <c r="AH7157" s="16" t="str">
        <f>IF(AND(B7157="Premier League",E7157="Live"),_xlfn.XLOOKUP(_xlfn.TEXTJOIN(" vs ",,C7157:D7157),Calendar!G:G,Calendar!B:B),IF(AND(B7157="Premier League",E7157="Highlights"),_xlfn.XLOOKUP(H7157,Calendar!O:O,Calendar!N:N,,-1),""))</f>
        <v/>
      </c>
    </row>
    <row r="7158" spans="34:34" x14ac:dyDescent="0.35">
      <c r="AH7158" s="16" t="str">
        <f>IF(AND(B7158="Premier League",E7158="Live"),_xlfn.XLOOKUP(_xlfn.TEXTJOIN(" vs ",,C7158:D7158),Calendar!G:G,Calendar!B:B),IF(AND(B7158="Premier League",E7158="Highlights"),_xlfn.XLOOKUP(H7158,Calendar!O:O,Calendar!N:N,,-1),""))</f>
        <v/>
      </c>
    </row>
    <row r="7159" spans="34:34" x14ac:dyDescent="0.35">
      <c r="AH7159" s="16" t="str">
        <f>IF(AND(B7159="Premier League",E7159="Live"),_xlfn.XLOOKUP(_xlfn.TEXTJOIN(" vs ",,C7159:D7159),Calendar!G:G,Calendar!B:B),IF(AND(B7159="Premier League",E7159="Highlights"),_xlfn.XLOOKUP(H7159,Calendar!O:O,Calendar!N:N,,-1),""))</f>
        <v/>
      </c>
    </row>
    <row r="7160" spans="34:34" x14ac:dyDescent="0.35">
      <c r="AH7160" s="16" t="str">
        <f>IF(AND(B7160="Premier League",E7160="Live"),_xlfn.XLOOKUP(_xlfn.TEXTJOIN(" vs ",,C7160:D7160),Calendar!G:G,Calendar!B:B),IF(AND(B7160="Premier League",E7160="Highlights"),_xlfn.XLOOKUP(H7160,Calendar!O:O,Calendar!N:N,,-1),""))</f>
        <v/>
      </c>
    </row>
    <row r="7161" spans="34:34" x14ac:dyDescent="0.35">
      <c r="AH7161" s="16" t="str">
        <f>IF(AND(B7161="Premier League",E7161="Live"),_xlfn.XLOOKUP(_xlfn.TEXTJOIN(" vs ",,C7161:D7161),Calendar!G:G,Calendar!B:B),IF(AND(B7161="Premier League",E7161="Highlights"),_xlfn.XLOOKUP(H7161,Calendar!O:O,Calendar!N:N,,-1),""))</f>
        <v/>
      </c>
    </row>
    <row r="7162" spans="34:34" x14ac:dyDescent="0.35">
      <c r="AH7162" s="16" t="str">
        <f>IF(AND(B7162="Premier League",E7162="Live"),_xlfn.XLOOKUP(_xlfn.TEXTJOIN(" vs ",,C7162:D7162),Calendar!G:G,Calendar!B:B),IF(AND(B7162="Premier League",E7162="Highlights"),_xlfn.XLOOKUP(H7162,Calendar!O:O,Calendar!N:N,,-1),""))</f>
        <v/>
      </c>
    </row>
    <row r="7163" spans="34:34" x14ac:dyDescent="0.35">
      <c r="AH7163" s="16" t="str">
        <f>IF(AND(B7163="Premier League",E7163="Live"),_xlfn.XLOOKUP(_xlfn.TEXTJOIN(" vs ",,C7163:D7163),Calendar!G:G,Calendar!B:B),IF(AND(B7163="Premier League",E7163="Highlights"),_xlfn.XLOOKUP(H7163,Calendar!O:O,Calendar!N:N,,-1),""))</f>
        <v/>
      </c>
    </row>
    <row r="7164" spans="34:34" x14ac:dyDescent="0.35">
      <c r="AH7164" s="16" t="str">
        <f>IF(AND(B7164="Premier League",E7164="Live"),_xlfn.XLOOKUP(_xlfn.TEXTJOIN(" vs ",,C7164:D7164),Calendar!G:G,Calendar!B:B),IF(AND(B7164="Premier League",E7164="Highlights"),_xlfn.XLOOKUP(H7164,Calendar!O:O,Calendar!N:N,,-1),""))</f>
        <v/>
      </c>
    </row>
    <row r="7165" spans="34:34" x14ac:dyDescent="0.35">
      <c r="AH7165" s="16" t="str">
        <f>IF(AND(B7165="Premier League",E7165="Live"),_xlfn.XLOOKUP(_xlfn.TEXTJOIN(" vs ",,C7165:D7165),Calendar!G:G,Calendar!B:B),IF(AND(B7165="Premier League",E7165="Highlights"),_xlfn.XLOOKUP(H7165,Calendar!O:O,Calendar!N:N,,-1),""))</f>
        <v/>
      </c>
    </row>
    <row r="7166" spans="34:34" x14ac:dyDescent="0.35">
      <c r="AH7166" s="16" t="str">
        <f>IF(AND(B7166="Premier League",E7166="Live"),_xlfn.XLOOKUP(_xlfn.TEXTJOIN(" vs ",,C7166:D7166),Calendar!G:G,Calendar!B:B),IF(AND(B7166="Premier League",E7166="Highlights"),_xlfn.XLOOKUP(H7166,Calendar!O:O,Calendar!N:N,,-1),""))</f>
        <v/>
      </c>
    </row>
    <row r="7167" spans="34:34" x14ac:dyDescent="0.35">
      <c r="AH7167" s="16" t="str">
        <f>IF(AND(B7167="Premier League",E7167="Live"),_xlfn.XLOOKUP(_xlfn.TEXTJOIN(" vs ",,C7167:D7167),Calendar!G:G,Calendar!B:B),IF(AND(B7167="Premier League",E7167="Highlights"),_xlfn.XLOOKUP(H7167,Calendar!O:O,Calendar!N:N,,-1),""))</f>
        <v/>
      </c>
    </row>
    <row r="7168" spans="34:34" x14ac:dyDescent="0.35">
      <c r="AH7168" s="16" t="str">
        <f>IF(AND(B7168="Premier League",E7168="Live"),_xlfn.XLOOKUP(_xlfn.TEXTJOIN(" vs ",,C7168:D7168),Calendar!G:G,Calendar!B:B),IF(AND(B7168="Premier League",E7168="Highlights"),_xlfn.XLOOKUP(H7168,Calendar!O:O,Calendar!N:N,,-1),""))</f>
        <v/>
      </c>
    </row>
    <row r="7169" spans="34:34" x14ac:dyDescent="0.35">
      <c r="AH7169" s="16" t="str">
        <f>IF(AND(B7169="Premier League",E7169="Live"),_xlfn.XLOOKUP(_xlfn.TEXTJOIN(" vs ",,C7169:D7169),Calendar!G:G,Calendar!B:B),IF(AND(B7169="Premier League",E7169="Highlights"),_xlfn.XLOOKUP(H7169,Calendar!O:O,Calendar!N:N,,-1),""))</f>
        <v/>
      </c>
    </row>
    <row r="7170" spans="34:34" x14ac:dyDescent="0.35">
      <c r="AH7170" s="16" t="str">
        <f>IF(AND(B7170="Premier League",E7170="Live"),_xlfn.XLOOKUP(_xlfn.TEXTJOIN(" vs ",,C7170:D7170),Calendar!G:G,Calendar!B:B),IF(AND(B7170="Premier League",E7170="Highlights"),_xlfn.XLOOKUP(H7170,Calendar!O:O,Calendar!N:N,,-1),""))</f>
        <v/>
      </c>
    </row>
    <row r="7171" spans="34:34" x14ac:dyDescent="0.35">
      <c r="AH7171" s="16" t="str">
        <f>IF(AND(B7171="Premier League",E7171="Live"),_xlfn.XLOOKUP(_xlfn.TEXTJOIN(" vs ",,C7171:D7171),Calendar!G:G,Calendar!B:B),IF(AND(B7171="Premier League",E7171="Highlights"),_xlfn.XLOOKUP(H7171,Calendar!O:O,Calendar!N:N,,-1),""))</f>
        <v/>
      </c>
    </row>
    <row r="7172" spans="34:34" x14ac:dyDescent="0.35">
      <c r="AH7172" s="16" t="str">
        <f>IF(AND(B7172="Premier League",E7172="Live"),_xlfn.XLOOKUP(_xlfn.TEXTJOIN(" vs ",,C7172:D7172),Calendar!G:G,Calendar!B:B),IF(AND(B7172="Premier League",E7172="Highlights"),_xlfn.XLOOKUP(H7172,Calendar!O:O,Calendar!N:N,,-1),""))</f>
        <v/>
      </c>
    </row>
    <row r="7173" spans="34:34" x14ac:dyDescent="0.35">
      <c r="AH7173" s="16" t="str">
        <f>IF(AND(B7173="Premier League",E7173="Live"),_xlfn.XLOOKUP(_xlfn.TEXTJOIN(" vs ",,C7173:D7173),Calendar!G:G,Calendar!B:B),IF(AND(B7173="Premier League",E7173="Highlights"),_xlfn.XLOOKUP(H7173,Calendar!O:O,Calendar!N:N,,-1),""))</f>
        <v/>
      </c>
    </row>
    <row r="7174" spans="34:34" x14ac:dyDescent="0.35">
      <c r="AH7174" s="16" t="str">
        <f>IF(AND(B7174="Premier League",E7174="Live"),_xlfn.XLOOKUP(_xlfn.TEXTJOIN(" vs ",,C7174:D7174),Calendar!G:G,Calendar!B:B),IF(AND(B7174="Premier League",E7174="Highlights"),_xlfn.XLOOKUP(H7174,Calendar!O:O,Calendar!N:N,,-1),""))</f>
        <v/>
      </c>
    </row>
    <row r="7175" spans="34:34" x14ac:dyDescent="0.35">
      <c r="AH7175" s="16" t="str">
        <f>IF(AND(B7175="Premier League",E7175="Live"),_xlfn.XLOOKUP(_xlfn.TEXTJOIN(" vs ",,C7175:D7175),Calendar!G:G,Calendar!B:B),IF(AND(B7175="Premier League",E7175="Highlights"),_xlfn.XLOOKUP(H7175,Calendar!O:O,Calendar!N:N,,-1),""))</f>
        <v/>
      </c>
    </row>
    <row r="7176" spans="34:34" x14ac:dyDescent="0.35">
      <c r="AH7176" s="16" t="str">
        <f>IF(AND(B7176="Premier League",E7176="Live"),_xlfn.XLOOKUP(_xlfn.TEXTJOIN(" vs ",,C7176:D7176),Calendar!G:G,Calendar!B:B),IF(AND(B7176="Premier League",E7176="Highlights"),_xlfn.XLOOKUP(H7176,Calendar!O:O,Calendar!N:N,,-1),""))</f>
        <v/>
      </c>
    </row>
    <row r="7177" spans="34:34" x14ac:dyDescent="0.35">
      <c r="AH7177" s="16" t="str">
        <f>IF(AND(B7177="Premier League",E7177="Live"),_xlfn.XLOOKUP(_xlfn.TEXTJOIN(" vs ",,C7177:D7177),Calendar!G:G,Calendar!B:B),IF(AND(B7177="Premier League",E7177="Highlights"),_xlfn.XLOOKUP(H7177,Calendar!O:O,Calendar!N:N,,-1),""))</f>
        <v/>
      </c>
    </row>
    <row r="7178" spans="34:34" x14ac:dyDescent="0.35">
      <c r="AH7178" s="16" t="str">
        <f>IF(AND(B7178="Premier League",E7178="Live"),_xlfn.XLOOKUP(_xlfn.TEXTJOIN(" vs ",,C7178:D7178),Calendar!G:G,Calendar!B:B),IF(AND(B7178="Premier League",E7178="Highlights"),_xlfn.XLOOKUP(H7178,Calendar!O:O,Calendar!N:N,,-1),""))</f>
        <v/>
      </c>
    </row>
    <row r="7179" spans="34:34" x14ac:dyDescent="0.35">
      <c r="AH7179" s="16" t="str">
        <f>IF(AND(B7179="Premier League",E7179="Live"),_xlfn.XLOOKUP(_xlfn.TEXTJOIN(" vs ",,C7179:D7179),Calendar!G:G,Calendar!B:B),IF(AND(B7179="Premier League",E7179="Highlights"),_xlfn.XLOOKUP(H7179,Calendar!O:O,Calendar!N:N,,-1),""))</f>
        <v/>
      </c>
    </row>
    <row r="7180" spans="34:34" x14ac:dyDescent="0.35">
      <c r="AH7180" s="16" t="str">
        <f>IF(AND(B7180="Premier League",E7180="Live"),_xlfn.XLOOKUP(_xlfn.TEXTJOIN(" vs ",,C7180:D7180),Calendar!G:G,Calendar!B:B),IF(AND(B7180="Premier League",E7180="Highlights"),_xlfn.XLOOKUP(H7180,Calendar!O:O,Calendar!N:N,,-1),""))</f>
        <v/>
      </c>
    </row>
    <row r="7181" spans="34:34" x14ac:dyDescent="0.35">
      <c r="AH7181" s="16" t="str">
        <f>IF(AND(B7181="Premier League",E7181="Live"),_xlfn.XLOOKUP(_xlfn.TEXTJOIN(" vs ",,C7181:D7181),Calendar!G:G,Calendar!B:B),IF(AND(B7181="Premier League",E7181="Highlights"),_xlfn.XLOOKUP(H7181,Calendar!O:O,Calendar!N:N,,-1),""))</f>
        <v/>
      </c>
    </row>
    <row r="7182" spans="34:34" x14ac:dyDescent="0.35">
      <c r="AH7182" s="16" t="str">
        <f>IF(AND(B7182="Premier League",E7182="Live"),_xlfn.XLOOKUP(_xlfn.TEXTJOIN(" vs ",,C7182:D7182),Calendar!G:G,Calendar!B:B),IF(AND(B7182="Premier League",E7182="Highlights"),_xlfn.XLOOKUP(H7182,Calendar!O:O,Calendar!N:N,,-1),""))</f>
        <v/>
      </c>
    </row>
    <row r="7183" spans="34:34" x14ac:dyDescent="0.35">
      <c r="AH7183" s="16" t="str">
        <f>IF(AND(B7183="Premier League",E7183="Live"),_xlfn.XLOOKUP(_xlfn.TEXTJOIN(" vs ",,C7183:D7183),Calendar!G:G,Calendar!B:B),IF(AND(B7183="Premier League",E7183="Highlights"),_xlfn.XLOOKUP(H7183,Calendar!O:O,Calendar!N:N,,-1),""))</f>
        <v/>
      </c>
    </row>
    <row r="7184" spans="34:34" x14ac:dyDescent="0.35">
      <c r="AH7184" s="16" t="str">
        <f>IF(AND(B7184="Premier League",E7184="Live"),_xlfn.XLOOKUP(_xlfn.TEXTJOIN(" vs ",,C7184:D7184),Calendar!G:G,Calendar!B:B),IF(AND(B7184="Premier League",E7184="Highlights"),_xlfn.XLOOKUP(H7184,Calendar!O:O,Calendar!N:N,,-1),""))</f>
        <v/>
      </c>
    </row>
    <row r="7185" spans="34:34" x14ac:dyDescent="0.35">
      <c r="AH7185" s="16" t="str">
        <f>IF(AND(B7185="Premier League",E7185="Live"),_xlfn.XLOOKUP(_xlfn.TEXTJOIN(" vs ",,C7185:D7185),Calendar!G:G,Calendar!B:B),IF(AND(B7185="Premier League",E7185="Highlights"),_xlfn.XLOOKUP(H7185,Calendar!O:O,Calendar!N:N,,-1),""))</f>
        <v/>
      </c>
    </row>
    <row r="7186" spans="34:34" x14ac:dyDescent="0.35">
      <c r="AH7186" s="16" t="str">
        <f>IF(AND(B7186="Premier League",E7186="Live"),_xlfn.XLOOKUP(_xlfn.TEXTJOIN(" vs ",,C7186:D7186),Calendar!G:G,Calendar!B:B),IF(AND(B7186="Premier League",E7186="Highlights"),_xlfn.XLOOKUP(H7186,Calendar!O:O,Calendar!N:N,,-1),""))</f>
        <v/>
      </c>
    </row>
    <row r="7187" spans="34:34" x14ac:dyDescent="0.35">
      <c r="AH7187" s="16" t="str">
        <f>IF(AND(B7187="Premier League",E7187="Live"),_xlfn.XLOOKUP(_xlfn.TEXTJOIN(" vs ",,C7187:D7187),Calendar!G:G,Calendar!B:B),IF(AND(B7187="Premier League",E7187="Highlights"),_xlfn.XLOOKUP(H7187,Calendar!O:O,Calendar!N:N,,-1),""))</f>
        <v/>
      </c>
    </row>
    <row r="7188" spans="34:34" x14ac:dyDescent="0.35">
      <c r="AH7188" s="16" t="str">
        <f>IF(AND(B7188="Premier League",E7188="Live"),_xlfn.XLOOKUP(_xlfn.TEXTJOIN(" vs ",,C7188:D7188),Calendar!G:G,Calendar!B:B),IF(AND(B7188="Premier League",E7188="Highlights"),_xlfn.XLOOKUP(H7188,Calendar!O:O,Calendar!N:N,,-1),""))</f>
        <v/>
      </c>
    </row>
    <row r="7189" spans="34:34" x14ac:dyDescent="0.35">
      <c r="AH7189" s="16" t="str">
        <f>IF(AND(B7189="Premier League",E7189="Live"),_xlfn.XLOOKUP(_xlfn.TEXTJOIN(" vs ",,C7189:D7189),Calendar!G:G,Calendar!B:B),IF(AND(B7189="Premier League",E7189="Highlights"),_xlfn.XLOOKUP(H7189,Calendar!O:O,Calendar!N:N,,-1),""))</f>
        <v/>
      </c>
    </row>
    <row r="7190" spans="34:34" x14ac:dyDescent="0.35">
      <c r="AH7190" s="16" t="str">
        <f>IF(AND(B7190="Premier League",E7190="Live"),_xlfn.XLOOKUP(_xlfn.TEXTJOIN(" vs ",,C7190:D7190),Calendar!G:G,Calendar!B:B),IF(AND(B7190="Premier League",E7190="Highlights"),_xlfn.XLOOKUP(H7190,Calendar!O:O,Calendar!N:N,,-1),""))</f>
        <v/>
      </c>
    </row>
    <row r="7191" spans="34:34" x14ac:dyDescent="0.35">
      <c r="AH7191" s="16" t="str">
        <f>IF(AND(B7191="Premier League",E7191="Live"),_xlfn.XLOOKUP(_xlfn.TEXTJOIN(" vs ",,C7191:D7191),Calendar!G:G,Calendar!B:B),IF(AND(B7191="Premier League",E7191="Highlights"),_xlfn.XLOOKUP(H7191,Calendar!O:O,Calendar!N:N,,-1),""))</f>
        <v/>
      </c>
    </row>
    <row r="7192" spans="34:34" x14ac:dyDescent="0.35">
      <c r="AH7192" s="16" t="str">
        <f>IF(AND(B7192="Premier League",E7192="Live"),_xlfn.XLOOKUP(_xlfn.TEXTJOIN(" vs ",,C7192:D7192),Calendar!G:G,Calendar!B:B),IF(AND(B7192="Premier League",E7192="Highlights"),_xlfn.XLOOKUP(H7192,Calendar!O:O,Calendar!N:N,,-1),""))</f>
        <v/>
      </c>
    </row>
    <row r="7193" spans="34:34" x14ac:dyDescent="0.35">
      <c r="AH7193" s="16" t="str">
        <f>IF(AND(B7193="Premier League",E7193="Live"),_xlfn.XLOOKUP(_xlfn.TEXTJOIN(" vs ",,C7193:D7193),Calendar!G:G,Calendar!B:B),IF(AND(B7193="Premier League",E7193="Highlights"),_xlfn.XLOOKUP(H7193,Calendar!O:O,Calendar!N:N,,-1),""))</f>
        <v/>
      </c>
    </row>
    <row r="7194" spans="34:34" x14ac:dyDescent="0.35">
      <c r="AH7194" s="16" t="str">
        <f>IF(AND(B7194="Premier League",E7194="Live"),_xlfn.XLOOKUP(_xlfn.TEXTJOIN(" vs ",,C7194:D7194),Calendar!G:G,Calendar!B:B),IF(AND(B7194="Premier League",E7194="Highlights"),_xlfn.XLOOKUP(H7194,Calendar!O:O,Calendar!N:N,,-1),""))</f>
        <v/>
      </c>
    </row>
    <row r="7195" spans="34:34" x14ac:dyDescent="0.35">
      <c r="AH7195" s="16" t="str">
        <f>IF(AND(B7195="Premier League",E7195="Live"),_xlfn.XLOOKUP(_xlfn.TEXTJOIN(" vs ",,C7195:D7195),Calendar!G:G,Calendar!B:B),IF(AND(B7195="Premier League",E7195="Highlights"),_xlfn.XLOOKUP(H7195,Calendar!O:O,Calendar!N:N,,-1),""))</f>
        <v/>
      </c>
    </row>
    <row r="7196" spans="34:34" x14ac:dyDescent="0.35">
      <c r="AH7196" s="16" t="str">
        <f>IF(AND(B7196="Premier League",E7196="Live"),_xlfn.XLOOKUP(_xlfn.TEXTJOIN(" vs ",,C7196:D7196),Calendar!G:G,Calendar!B:B),IF(AND(B7196="Premier League",E7196="Highlights"),_xlfn.XLOOKUP(H7196,Calendar!O:O,Calendar!N:N,,-1),""))</f>
        <v/>
      </c>
    </row>
    <row r="7197" spans="34:34" x14ac:dyDescent="0.35">
      <c r="AH7197" s="16" t="str">
        <f>IF(AND(B7197="Premier League",E7197="Live"),_xlfn.XLOOKUP(_xlfn.TEXTJOIN(" vs ",,C7197:D7197),Calendar!G:G,Calendar!B:B),IF(AND(B7197="Premier League",E7197="Highlights"),_xlfn.XLOOKUP(H7197,Calendar!O:O,Calendar!N:N,,-1),""))</f>
        <v/>
      </c>
    </row>
    <row r="7198" spans="34:34" x14ac:dyDescent="0.35">
      <c r="AH7198" s="16" t="str">
        <f>IF(AND(B7198="Premier League",E7198="Live"),_xlfn.XLOOKUP(_xlfn.TEXTJOIN(" vs ",,C7198:D7198),Calendar!G:G,Calendar!B:B),IF(AND(B7198="Premier League",E7198="Highlights"),_xlfn.XLOOKUP(H7198,Calendar!O:O,Calendar!N:N,,-1),""))</f>
        <v/>
      </c>
    </row>
    <row r="7199" spans="34:34" x14ac:dyDescent="0.35">
      <c r="AH7199" s="16" t="str">
        <f>IF(AND(B7199="Premier League",E7199="Live"),_xlfn.XLOOKUP(_xlfn.TEXTJOIN(" vs ",,C7199:D7199),Calendar!G:G,Calendar!B:B),IF(AND(B7199="Premier League",E7199="Highlights"),_xlfn.XLOOKUP(H7199,Calendar!O:O,Calendar!N:N,,-1),""))</f>
        <v/>
      </c>
    </row>
    <row r="7200" spans="34:34" x14ac:dyDescent="0.35">
      <c r="AH7200" s="16" t="str">
        <f>IF(AND(B7200="Premier League",E7200="Live"),_xlfn.XLOOKUP(_xlfn.TEXTJOIN(" vs ",,C7200:D7200),Calendar!G:G,Calendar!B:B),IF(AND(B7200="Premier League",E7200="Highlights"),_xlfn.XLOOKUP(H7200,Calendar!O:O,Calendar!N:N,,-1),""))</f>
        <v/>
      </c>
    </row>
    <row r="7201" spans="34:34" x14ac:dyDescent="0.35">
      <c r="AH7201" s="16" t="str">
        <f>IF(AND(B7201="Premier League",E7201="Live"),_xlfn.XLOOKUP(_xlfn.TEXTJOIN(" vs ",,C7201:D7201),Calendar!G:G,Calendar!B:B),IF(AND(B7201="Premier League",E7201="Highlights"),_xlfn.XLOOKUP(H7201,Calendar!O:O,Calendar!N:N,,-1),""))</f>
        <v/>
      </c>
    </row>
    <row r="7202" spans="34:34" x14ac:dyDescent="0.35">
      <c r="AH7202" s="16" t="str">
        <f>IF(AND(B7202="Premier League",E7202="Live"),_xlfn.XLOOKUP(_xlfn.TEXTJOIN(" vs ",,C7202:D7202),Calendar!G:G,Calendar!B:B),IF(AND(B7202="Premier League",E7202="Highlights"),_xlfn.XLOOKUP(H7202,Calendar!O:O,Calendar!N:N,,-1),""))</f>
        <v/>
      </c>
    </row>
    <row r="7203" spans="34:34" x14ac:dyDescent="0.35">
      <c r="AH7203" s="16" t="str">
        <f>IF(AND(B7203="Premier League",E7203="Live"),_xlfn.XLOOKUP(_xlfn.TEXTJOIN(" vs ",,C7203:D7203),Calendar!G:G,Calendar!B:B),IF(AND(B7203="Premier League",E7203="Highlights"),_xlfn.XLOOKUP(H7203,Calendar!O:O,Calendar!N:N,,-1),""))</f>
        <v/>
      </c>
    </row>
    <row r="7204" spans="34:34" x14ac:dyDescent="0.35">
      <c r="AH7204" s="16" t="str">
        <f>IF(AND(B7204="Premier League",E7204="Live"),_xlfn.XLOOKUP(_xlfn.TEXTJOIN(" vs ",,C7204:D7204),Calendar!G:G,Calendar!B:B),IF(AND(B7204="Premier League",E7204="Highlights"),_xlfn.XLOOKUP(H7204,Calendar!O:O,Calendar!N:N,,-1),""))</f>
        <v/>
      </c>
    </row>
    <row r="7205" spans="34:34" x14ac:dyDescent="0.35">
      <c r="AH7205" s="16" t="str">
        <f>IF(AND(B7205="Premier League",E7205="Live"),_xlfn.XLOOKUP(_xlfn.TEXTJOIN(" vs ",,C7205:D7205),Calendar!G:G,Calendar!B:B),IF(AND(B7205="Premier League",E7205="Highlights"),_xlfn.XLOOKUP(H7205,Calendar!O:O,Calendar!N:N,,-1),""))</f>
        <v/>
      </c>
    </row>
    <row r="7206" spans="34:34" x14ac:dyDescent="0.35">
      <c r="AH7206" s="16" t="str">
        <f>IF(AND(B7206="Premier League",E7206="Live"),_xlfn.XLOOKUP(_xlfn.TEXTJOIN(" vs ",,C7206:D7206),Calendar!G:G,Calendar!B:B),IF(AND(B7206="Premier League",E7206="Highlights"),_xlfn.XLOOKUP(H7206,Calendar!O:O,Calendar!N:N,,-1),""))</f>
        <v/>
      </c>
    </row>
    <row r="7207" spans="34:34" x14ac:dyDescent="0.35">
      <c r="AH7207" s="16" t="str">
        <f>IF(AND(B7207="Premier League",E7207="Live"),_xlfn.XLOOKUP(_xlfn.TEXTJOIN(" vs ",,C7207:D7207),Calendar!G:G,Calendar!B:B),IF(AND(B7207="Premier League",E7207="Highlights"),_xlfn.XLOOKUP(H7207,Calendar!O:O,Calendar!N:N,,-1),""))</f>
        <v/>
      </c>
    </row>
    <row r="7208" spans="34:34" x14ac:dyDescent="0.35">
      <c r="AH7208" s="16" t="str">
        <f>IF(AND(B7208="Premier League",E7208="Live"),_xlfn.XLOOKUP(_xlfn.TEXTJOIN(" vs ",,C7208:D7208),Calendar!G:G,Calendar!B:B),IF(AND(B7208="Premier League",E7208="Highlights"),_xlfn.XLOOKUP(H7208,Calendar!O:O,Calendar!N:N,,-1),""))</f>
        <v/>
      </c>
    </row>
    <row r="7209" spans="34:34" x14ac:dyDescent="0.35">
      <c r="AH7209" s="16" t="str">
        <f>IF(AND(B7209="Premier League",E7209="Live"),_xlfn.XLOOKUP(_xlfn.TEXTJOIN(" vs ",,C7209:D7209),Calendar!G:G,Calendar!B:B),IF(AND(B7209="Premier League",E7209="Highlights"),_xlfn.XLOOKUP(H7209,Calendar!O:O,Calendar!N:N,,-1),""))</f>
        <v/>
      </c>
    </row>
    <row r="7210" spans="34:34" x14ac:dyDescent="0.35">
      <c r="AH7210" s="16" t="str">
        <f>IF(AND(B7210="Premier League",E7210="Live"),_xlfn.XLOOKUP(_xlfn.TEXTJOIN(" vs ",,C7210:D7210),Calendar!G:G,Calendar!B:B),IF(AND(B7210="Premier League",E7210="Highlights"),_xlfn.XLOOKUP(H7210,Calendar!O:O,Calendar!N:N,,-1),""))</f>
        <v/>
      </c>
    </row>
    <row r="7211" spans="34:34" x14ac:dyDescent="0.35">
      <c r="AH7211" s="16" t="str">
        <f>IF(AND(B7211="Premier League",E7211="Live"),_xlfn.XLOOKUP(_xlfn.TEXTJOIN(" vs ",,C7211:D7211),Calendar!G:G,Calendar!B:B),IF(AND(B7211="Premier League",E7211="Highlights"),_xlfn.XLOOKUP(H7211,Calendar!O:O,Calendar!N:N,,-1),""))</f>
        <v/>
      </c>
    </row>
    <row r="7212" spans="34:34" x14ac:dyDescent="0.35">
      <c r="AH7212" s="16" t="str">
        <f>IF(AND(B7212="Premier League",E7212="Live"),_xlfn.XLOOKUP(_xlfn.TEXTJOIN(" vs ",,C7212:D7212),Calendar!G:G,Calendar!B:B),IF(AND(B7212="Premier League",E7212="Highlights"),_xlfn.XLOOKUP(H7212,Calendar!O:O,Calendar!N:N,,-1),""))</f>
        <v/>
      </c>
    </row>
    <row r="7213" spans="34:34" x14ac:dyDescent="0.35">
      <c r="AH7213" s="16" t="str">
        <f>IF(AND(B7213="Premier League",E7213="Live"),_xlfn.XLOOKUP(_xlfn.TEXTJOIN(" vs ",,C7213:D7213),Calendar!G:G,Calendar!B:B),IF(AND(B7213="Premier League",E7213="Highlights"),_xlfn.XLOOKUP(H7213,Calendar!O:O,Calendar!N:N,,-1),""))</f>
        <v/>
      </c>
    </row>
    <row r="7214" spans="34:34" x14ac:dyDescent="0.35">
      <c r="AH7214" s="16" t="str">
        <f>IF(AND(B7214="Premier League",E7214="Live"),_xlfn.XLOOKUP(_xlfn.TEXTJOIN(" vs ",,C7214:D7214),Calendar!G:G,Calendar!B:B),IF(AND(B7214="Premier League",E7214="Highlights"),_xlfn.XLOOKUP(H7214,Calendar!O:O,Calendar!N:N,,-1),""))</f>
        <v/>
      </c>
    </row>
    <row r="7215" spans="34:34" x14ac:dyDescent="0.35">
      <c r="AH7215" s="16" t="str">
        <f>IF(AND(B7215="Premier League",E7215="Live"),_xlfn.XLOOKUP(_xlfn.TEXTJOIN(" vs ",,C7215:D7215),Calendar!G:G,Calendar!B:B),IF(AND(B7215="Premier League",E7215="Highlights"),_xlfn.XLOOKUP(H7215,Calendar!O:O,Calendar!N:N,,-1),""))</f>
        <v/>
      </c>
    </row>
    <row r="7216" spans="34:34" x14ac:dyDescent="0.35">
      <c r="AH7216" s="16" t="str">
        <f>IF(AND(B7216="Premier League",E7216="Live"),_xlfn.XLOOKUP(_xlfn.TEXTJOIN(" vs ",,C7216:D7216),Calendar!G:G,Calendar!B:B),IF(AND(B7216="Premier League",E7216="Highlights"),_xlfn.XLOOKUP(H7216,Calendar!O:O,Calendar!N:N,,-1),""))</f>
        <v/>
      </c>
    </row>
    <row r="7217" spans="34:34" x14ac:dyDescent="0.35">
      <c r="AH7217" s="16" t="str">
        <f>IF(AND(B7217="Premier League",E7217="Live"),_xlfn.XLOOKUP(_xlfn.TEXTJOIN(" vs ",,C7217:D7217),Calendar!G:G,Calendar!B:B),IF(AND(B7217="Premier League",E7217="Highlights"),_xlfn.XLOOKUP(H7217,Calendar!O:O,Calendar!N:N,,-1),""))</f>
        <v/>
      </c>
    </row>
    <row r="7218" spans="34:34" x14ac:dyDescent="0.35">
      <c r="AH7218" s="16" t="str">
        <f>IF(AND(B7218="Premier League",E7218="Live"),_xlfn.XLOOKUP(_xlfn.TEXTJOIN(" vs ",,C7218:D7218),Calendar!G:G,Calendar!B:B),IF(AND(B7218="Premier League",E7218="Highlights"),_xlfn.XLOOKUP(H7218,Calendar!O:O,Calendar!N:N,,-1),""))</f>
        <v/>
      </c>
    </row>
    <row r="7219" spans="34:34" x14ac:dyDescent="0.35">
      <c r="AH7219" s="16" t="str">
        <f>IF(AND(B7219="Premier League",E7219="Live"),_xlfn.XLOOKUP(_xlfn.TEXTJOIN(" vs ",,C7219:D7219),Calendar!G:G,Calendar!B:B),IF(AND(B7219="Premier League",E7219="Highlights"),_xlfn.XLOOKUP(H7219,Calendar!O:O,Calendar!N:N,,-1),""))</f>
        <v/>
      </c>
    </row>
    <row r="7220" spans="34:34" x14ac:dyDescent="0.35">
      <c r="AH7220" s="16" t="str">
        <f>IF(AND(B7220="Premier League",E7220="Live"),_xlfn.XLOOKUP(_xlfn.TEXTJOIN(" vs ",,C7220:D7220),Calendar!G:G,Calendar!B:B),IF(AND(B7220="Premier League",E7220="Highlights"),_xlfn.XLOOKUP(H7220,Calendar!O:O,Calendar!N:N,,-1),""))</f>
        <v/>
      </c>
    </row>
    <row r="7221" spans="34:34" x14ac:dyDescent="0.35">
      <c r="AH7221" s="16" t="str">
        <f>IF(AND(B7221="Premier League",E7221="Live"),_xlfn.XLOOKUP(_xlfn.TEXTJOIN(" vs ",,C7221:D7221),Calendar!G:G,Calendar!B:B),IF(AND(B7221="Premier League",E7221="Highlights"),_xlfn.XLOOKUP(H7221,Calendar!O:O,Calendar!N:N,,-1),""))</f>
        <v/>
      </c>
    </row>
    <row r="7222" spans="34:34" x14ac:dyDescent="0.35">
      <c r="AH7222" s="16" t="str">
        <f>IF(AND(B7222="Premier League",E7222="Live"),_xlfn.XLOOKUP(_xlfn.TEXTJOIN(" vs ",,C7222:D7222),Calendar!G:G,Calendar!B:B),IF(AND(B7222="Premier League",E7222="Highlights"),_xlfn.XLOOKUP(H7222,Calendar!O:O,Calendar!N:N,,-1),""))</f>
        <v/>
      </c>
    </row>
    <row r="7223" spans="34:34" x14ac:dyDescent="0.35">
      <c r="AH7223" s="16" t="str">
        <f>IF(AND(B7223="Premier League",E7223="Live"),_xlfn.XLOOKUP(_xlfn.TEXTJOIN(" vs ",,C7223:D7223),Calendar!G:G,Calendar!B:B),IF(AND(B7223="Premier League",E7223="Highlights"),_xlfn.XLOOKUP(H7223,Calendar!O:O,Calendar!N:N,,-1),""))</f>
        <v/>
      </c>
    </row>
    <row r="7224" spans="34:34" x14ac:dyDescent="0.35">
      <c r="AH7224" s="16" t="str">
        <f>IF(AND(B7224="Premier League",E7224="Live"),_xlfn.XLOOKUP(_xlfn.TEXTJOIN(" vs ",,C7224:D7224),Calendar!G:G,Calendar!B:B),IF(AND(B7224="Premier League",E7224="Highlights"),_xlfn.XLOOKUP(H7224,Calendar!O:O,Calendar!N:N,,-1),""))</f>
        <v/>
      </c>
    </row>
    <row r="7225" spans="34:34" x14ac:dyDescent="0.35">
      <c r="AH7225" s="16" t="str">
        <f>IF(AND(B7225="Premier League",E7225="Live"),_xlfn.XLOOKUP(_xlfn.TEXTJOIN(" vs ",,C7225:D7225),Calendar!G:G,Calendar!B:B),IF(AND(B7225="Premier League",E7225="Highlights"),_xlfn.XLOOKUP(H7225,Calendar!O:O,Calendar!N:N,,-1),""))</f>
        <v/>
      </c>
    </row>
    <row r="7226" spans="34:34" x14ac:dyDescent="0.35">
      <c r="AH7226" s="16" t="str">
        <f>IF(AND(B7226="Premier League",E7226="Live"),_xlfn.XLOOKUP(_xlfn.TEXTJOIN(" vs ",,C7226:D7226),Calendar!G:G,Calendar!B:B),IF(AND(B7226="Premier League",E7226="Highlights"),_xlfn.XLOOKUP(H7226,Calendar!O:O,Calendar!N:N,,-1),""))</f>
        <v/>
      </c>
    </row>
    <row r="7227" spans="34:34" x14ac:dyDescent="0.35">
      <c r="AH7227" s="16" t="str">
        <f>IF(AND(B7227="Premier League",E7227="Live"),_xlfn.XLOOKUP(_xlfn.TEXTJOIN(" vs ",,C7227:D7227),Calendar!G:G,Calendar!B:B),IF(AND(B7227="Premier League",E7227="Highlights"),_xlfn.XLOOKUP(H7227,Calendar!O:O,Calendar!N:N,,-1),""))</f>
        <v/>
      </c>
    </row>
    <row r="7228" spans="34:34" x14ac:dyDescent="0.35">
      <c r="AH7228" s="16" t="str">
        <f>IF(AND(B7228="Premier League",E7228="Live"),_xlfn.XLOOKUP(_xlfn.TEXTJOIN(" vs ",,C7228:D7228),Calendar!G:G,Calendar!B:B),IF(AND(B7228="Premier League",E7228="Highlights"),_xlfn.XLOOKUP(H7228,Calendar!O:O,Calendar!N:N,,-1),""))</f>
        <v/>
      </c>
    </row>
    <row r="7229" spans="34:34" x14ac:dyDescent="0.35">
      <c r="AH7229" s="16" t="str">
        <f>IF(AND(B7229="Premier League",E7229="Live"),_xlfn.XLOOKUP(_xlfn.TEXTJOIN(" vs ",,C7229:D7229),Calendar!G:G,Calendar!B:B),IF(AND(B7229="Premier League",E7229="Highlights"),_xlfn.XLOOKUP(H7229,Calendar!O:O,Calendar!N:N,,-1),""))</f>
        <v/>
      </c>
    </row>
    <row r="7230" spans="34:34" x14ac:dyDescent="0.35">
      <c r="AH7230" s="16" t="str">
        <f>IF(AND(B7230="Premier League",E7230="Live"),_xlfn.XLOOKUP(_xlfn.TEXTJOIN(" vs ",,C7230:D7230),Calendar!G:G,Calendar!B:B),IF(AND(B7230="Premier League",E7230="Highlights"),_xlfn.XLOOKUP(H7230,Calendar!O:O,Calendar!N:N,,-1),""))</f>
        <v/>
      </c>
    </row>
    <row r="7231" spans="34:34" x14ac:dyDescent="0.35">
      <c r="AH7231" s="16" t="str">
        <f>IF(AND(B7231="Premier League",E7231="Live"),_xlfn.XLOOKUP(_xlfn.TEXTJOIN(" vs ",,C7231:D7231),Calendar!G:G,Calendar!B:B),IF(AND(B7231="Premier League",E7231="Highlights"),_xlfn.XLOOKUP(H7231,Calendar!O:O,Calendar!N:N,,-1),""))</f>
        <v/>
      </c>
    </row>
    <row r="7232" spans="34:34" x14ac:dyDescent="0.35">
      <c r="AH7232" s="16" t="str">
        <f>IF(AND(B7232="Premier League",E7232="Live"),_xlfn.XLOOKUP(_xlfn.TEXTJOIN(" vs ",,C7232:D7232),Calendar!G:G,Calendar!B:B),IF(AND(B7232="Premier League",E7232="Highlights"),_xlfn.XLOOKUP(H7232,Calendar!O:O,Calendar!N:N,,-1),""))</f>
        <v/>
      </c>
    </row>
    <row r="7233" spans="34:34" x14ac:dyDescent="0.35">
      <c r="AH7233" s="16" t="str">
        <f>IF(AND(B7233="Premier League",E7233="Live"),_xlfn.XLOOKUP(_xlfn.TEXTJOIN(" vs ",,C7233:D7233),Calendar!G:G,Calendar!B:B),IF(AND(B7233="Premier League",E7233="Highlights"),_xlfn.XLOOKUP(H7233,Calendar!O:O,Calendar!N:N,,-1),""))</f>
        <v/>
      </c>
    </row>
    <row r="7234" spans="34:34" x14ac:dyDescent="0.35">
      <c r="AH7234" s="16" t="str">
        <f>IF(AND(B7234="Premier League",E7234="Live"),_xlfn.XLOOKUP(_xlfn.TEXTJOIN(" vs ",,C7234:D7234),Calendar!G:G,Calendar!B:B),IF(AND(B7234="Premier League",E7234="Highlights"),_xlfn.XLOOKUP(H7234,Calendar!O:O,Calendar!N:N,,-1),""))</f>
        <v/>
      </c>
    </row>
    <row r="7235" spans="34:34" x14ac:dyDescent="0.35">
      <c r="AH7235" s="16" t="str">
        <f>IF(AND(B7235="Premier League",E7235="Live"),_xlfn.XLOOKUP(_xlfn.TEXTJOIN(" vs ",,C7235:D7235),Calendar!G:G,Calendar!B:B),IF(AND(B7235="Premier League",E7235="Highlights"),_xlfn.XLOOKUP(H7235,Calendar!O:O,Calendar!N:N,,-1),""))</f>
        <v/>
      </c>
    </row>
    <row r="7236" spans="34:34" x14ac:dyDescent="0.35">
      <c r="AH7236" s="16" t="str">
        <f>IF(AND(B7236="Premier League",E7236="Live"),_xlfn.XLOOKUP(_xlfn.TEXTJOIN(" vs ",,C7236:D7236),Calendar!G:G,Calendar!B:B),IF(AND(B7236="Premier League",E7236="Highlights"),_xlfn.XLOOKUP(H7236,Calendar!O:O,Calendar!N:N,,-1),""))</f>
        <v/>
      </c>
    </row>
    <row r="7237" spans="34:34" x14ac:dyDescent="0.35">
      <c r="AH7237" s="16" t="str">
        <f>IF(AND(B7237="Premier League",E7237="Live"),_xlfn.XLOOKUP(_xlfn.TEXTJOIN(" vs ",,C7237:D7237),Calendar!G:G,Calendar!B:B),IF(AND(B7237="Premier League",E7237="Highlights"),_xlfn.XLOOKUP(H7237,Calendar!O:O,Calendar!N:N,,-1),""))</f>
        <v/>
      </c>
    </row>
    <row r="7238" spans="34:34" x14ac:dyDescent="0.35">
      <c r="AH7238" s="16" t="str">
        <f>IF(AND(B7238="Premier League",E7238="Live"),_xlfn.XLOOKUP(_xlfn.TEXTJOIN(" vs ",,C7238:D7238),Calendar!G:G,Calendar!B:B),IF(AND(B7238="Premier League",E7238="Highlights"),_xlfn.XLOOKUP(H7238,Calendar!O:O,Calendar!N:N,,-1),""))</f>
        <v/>
      </c>
    </row>
    <row r="7239" spans="34:34" x14ac:dyDescent="0.35">
      <c r="AH7239" s="16" t="str">
        <f>IF(AND(B7239="Premier League",E7239="Live"),_xlfn.XLOOKUP(_xlfn.TEXTJOIN(" vs ",,C7239:D7239),Calendar!G:G,Calendar!B:B),IF(AND(B7239="Premier League",E7239="Highlights"),_xlfn.XLOOKUP(H7239,Calendar!O:O,Calendar!N:N,,-1),""))</f>
        <v/>
      </c>
    </row>
    <row r="7240" spans="34:34" x14ac:dyDescent="0.35">
      <c r="AH7240" s="16" t="str">
        <f>IF(AND(B7240="Premier League",E7240="Live"),_xlfn.XLOOKUP(_xlfn.TEXTJOIN(" vs ",,C7240:D7240),Calendar!G:G,Calendar!B:B),IF(AND(B7240="Premier League",E7240="Highlights"),_xlfn.XLOOKUP(H7240,Calendar!O:O,Calendar!N:N,,-1),""))</f>
        <v/>
      </c>
    </row>
    <row r="7241" spans="34:34" x14ac:dyDescent="0.35">
      <c r="AH7241" s="16" t="str">
        <f>IF(AND(B7241="Premier League",E7241="Live"),_xlfn.XLOOKUP(_xlfn.TEXTJOIN(" vs ",,C7241:D7241),Calendar!G:G,Calendar!B:B),IF(AND(B7241="Premier League",E7241="Highlights"),_xlfn.XLOOKUP(H7241,Calendar!O:O,Calendar!N:N,,-1),""))</f>
        <v/>
      </c>
    </row>
    <row r="7242" spans="34:34" x14ac:dyDescent="0.35">
      <c r="AH7242" s="16" t="str">
        <f>IF(AND(B7242="Premier League",E7242="Live"),_xlfn.XLOOKUP(_xlfn.TEXTJOIN(" vs ",,C7242:D7242),Calendar!G:G,Calendar!B:B),IF(AND(B7242="Premier League",E7242="Highlights"),_xlfn.XLOOKUP(H7242,Calendar!O:O,Calendar!N:N,,-1),""))</f>
        <v/>
      </c>
    </row>
    <row r="7243" spans="34:34" x14ac:dyDescent="0.35">
      <c r="AH7243" s="16" t="str">
        <f>IF(AND(B7243="Premier League",E7243="Live"),_xlfn.XLOOKUP(_xlfn.TEXTJOIN(" vs ",,C7243:D7243),Calendar!G:G,Calendar!B:B),IF(AND(B7243="Premier League",E7243="Highlights"),_xlfn.XLOOKUP(H7243,Calendar!O:O,Calendar!N:N,,-1),""))</f>
        <v/>
      </c>
    </row>
    <row r="7244" spans="34:34" x14ac:dyDescent="0.35">
      <c r="AH7244" s="16" t="str">
        <f>IF(AND(B7244="Premier League",E7244="Live"),_xlfn.XLOOKUP(_xlfn.TEXTJOIN(" vs ",,C7244:D7244),Calendar!G:G,Calendar!B:B),IF(AND(B7244="Premier League",E7244="Highlights"),_xlfn.XLOOKUP(H7244,Calendar!O:O,Calendar!N:N,,-1),""))</f>
        <v/>
      </c>
    </row>
    <row r="7245" spans="34:34" x14ac:dyDescent="0.35">
      <c r="AH7245" s="16" t="str">
        <f>IF(AND(B7245="Premier League",E7245="Live"),_xlfn.XLOOKUP(_xlfn.TEXTJOIN(" vs ",,C7245:D7245),Calendar!G:G,Calendar!B:B),IF(AND(B7245="Premier League",E7245="Highlights"),_xlfn.XLOOKUP(H7245,Calendar!O:O,Calendar!N:N,,-1),""))</f>
        <v/>
      </c>
    </row>
    <row r="7246" spans="34:34" x14ac:dyDescent="0.35">
      <c r="AH7246" s="16" t="str">
        <f>IF(AND(B7246="Premier League",E7246="Live"),_xlfn.XLOOKUP(_xlfn.TEXTJOIN(" vs ",,C7246:D7246),Calendar!G:G,Calendar!B:B),IF(AND(B7246="Premier League",E7246="Highlights"),_xlfn.XLOOKUP(H7246,Calendar!O:O,Calendar!N:N,,-1),""))</f>
        <v/>
      </c>
    </row>
    <row r="7247" spans="34:34" x14ac:dyDescent="0.35">
      <c r="AH7247" s="16" t="str">
        <f>IF(AND(B7247="Premier League",E7247="Live"),_xlfn.XLOOKUP(_xlfn.TEXTJOIN(" vs ",,C7247:D7247),Calendar!G:G,Calendar!B:B),IF(AND(B7247="Premier League",E7247="Highlights"),_xlfn.XLOOKUP(H7247,Calendar!O:O,Calendar!N:N,,-1),""))</f>
        <v/>
      </c>
    </row>
    <row r="7248" spans="34:34" x14ac:dyDescent="0.35">
      <c r="AH7248" s="16" t="str">
        <f>IF(AND(B7248="Premier League",E7248="Live"),_xlfn.XLOOKUP(_xlfn.TEXTJOIN(" vs ",,C7248:D7248),Calendar!G:G,Calendar!B:B),IF(AND(B7248="Premier League",E7248="Highlights"),_xlfn.XLOOKUP(H7248,Calendar!O:O,Calendar!N:N,,-1),""))</f>
        <v/>
      </c>
    </row>
    <row r="7249" spans="34:34" x14ac:dyDescent="0.35">
      <c r="AH7249" s="16" t="str">
        <f>IF(AND(B7249="Premier League",E7249="Live"),_xlfn.XLOOKUP(_xlfn.TEXTJOIN(" vs ",,C7249:D7249),Calendar!G:G,Calendar!B:B),IF(AND(B7249="Premier League",E7249="Highlights"),_xlfn.XLOOKUP(H7249,Calendar!O:O,Calendar!N:N,,-1),""))</f>
        <v/>
      </c>
    </row>
    <row r="7250" spans="34:34" x14ac:dyDescent="0.35">
      <c r="AH7250" s="16" t="str">
        <f>IF(AND(B7250="Premier League",E7250="Live"),_xlfn.XLOOKUP(_xlfn.TEXTJOIN(" vs ",,C7250:D7250),Calendar!G:G,Calendar!B:B),IF(AND(B7250="Premier League",E7250="Highlights"),_xlfn.XLOOKUP(H7250,Calendar!O:O,Calendar!N:N,,-1),""))</f>
        <v/>
      </c>
    </row>
    <row r="7251" spans="34:34" x14ac:dyDescent="0.35">
      <c r="AH7251" s="16" t="str">
        <f>IF(AND(B7251="Premier League",E7251="Live"),_xlfn.XLOOKUP(_xlfn.TEXTJOIN(" vs ",,C7251:D7251),Calendar!G:G,Calendar!B:B),IF(AND(B7251="Premier League",E7251="Highlights"),_xlfn.XLOOKUP(H7251,Calendar!O:O,Calendar!N:N,,-1),""))</f>
        <v/>
      </c>
    </row>
    <row r="7252" spans="34:34" x14ac:dyDescent="0.35">
      <c r="AH7252" s="16" t="str">
        <f>IF(AND(B7252="Premier League",E7252="Live"),_xlfn.XLOOKUP(_xlfn.TEXTJOIN(" vs ",,C7252:D7252),Calendar!G:G,Calendar!B:B),IF(AND(B7252="Premier League",E7252="Highlights"),_xlfn.XLOOKUP(H7252,Calendar!O:O,Calendar!N:N,,-1),""))</f>
        <v/>
      </c>
    </row>
    <row r="7253" spans="34:34" x14ac:dyDescent="0.35">
      <c r="AH7253" s="16" t="str">
        <f>IF(AND(B7253="Premier League",E7253="Live"),_xlfn.XLOOKUP(_xlfn.TEXTJOIN(" vs ",,C7253:D7253),Calendar!G:G,Calendar!B:B),IF(AND(B7253="Premier League",E7253="Highlights"),_xlfn.XLOOKUP(H7253,Calendar!O:O,Calendar!N:N,,-1),""))</f>
        <v/>
      </c>
    </row>
    <row r="7254" spans="34:34" x14ac:dyDescent="0.35">
      <c r="AH7254" s="16" t="str">
        <f>IF(AND(B7254="Premier League",E7254="Live"),_xlfn.XLOOKUP(_xlfn.TEXTJOIN(" vs ",,C7254:D7254),Calendar!G:G,Calendar!B:B),IF(AND(B7254="Premier League",E7254="Highlights"),_xlfn.XLOOKUP(H7254,Calendar!O:O,Calendar!N:N,,-1),""))</f>
        <v/>
      </c>
    </row>
    <row r="7255" spans="34:34" x14ac:dyDescent="0.35">
      <c r="AH7255" s="16" t="str">
        <f>IF(AND(B7255="Premier League",E7255="Live"),_xlfn.XLOOKUP(_xlfn.TEXTJOIN(" vs ",,C7255:D7255),Calendar!G:G,Calendar!B:B),IF(AND(B7255="Premier League",E7255="Highlights"),_xlfn.XLOOKUP(H7255,Calendar!O:O,Calendar!N:N,,-1),""))</f>
        <v/>
      </c>
    </row>
    <row r="7256" spans="34:34" x14ac:dyDescent="0.35">
      <c r="AH7256" s="16" t="str">
        <f>IF(AND(B7256="Premier League",E7256="Live"),_xlfn.XLOOKUP(_xlfn.TEXTJOIN(" vs ",,C7256:D7256),Calendar!G:G,Calendar!B:B),IF(AND(B7256="Premier League",E7256="Highlights"),_xlfn.XLOOKUP(H7256,Calendar!O:O,Calendar!N:N,,-1),""))</f>
        <v/>
      </c>
    </row>
    <row r="7257" spans="34:34" x14ac:dyDescent="0.35">
      <c r="AH7257" s="16" t="str">
        <f>IF(AND(B7257="Premier League",E7257="Live"),_xlfn.XLOOKUP(_xlfn.TEXTJOIN(" vs ",,C7257:D7257),Calendar!G:G,Calendar!B:B),IF(AND(B7257="Premier League",E7257="Highlights"),_xlfn.XLOOKUP(H7257,Calendar!O:O,Calendar!N:N,,-1),""))</f>
        <v/>
      </c>
    </row>
    <row r="7258" spans="34:34" x14ac:dyDescent="0.35">
      <c r="AH7258" s="16" t="str">
        <f>IF(AND(B7258="Premier League",E7258="Live"),_xlfn.XLOOKUP(_xlfn.TEXTJOIN(" vs ",,C7258:D7258),Calendar!G:G,Calendar!B:B),IF(AND(B7258="Premier League",E7258="Highlights"),_xlfn.XLOOKUP(H7258,Calendar!O:O,Calendar!N:N,,-1),""))</f>
        <v/>
      </c>
    </row>
    <row r="7259" spans="34:34" x14ac:dyDescent="0.35">
      <c r="AH7259" s="16" t="str">
        <f>IF(AND(B7259="Premier League",E7259="Live"),_xlfn.XLOOKUP(_xlfn.TEXTJOIN(" vs ",,C7259:D7259),Calendar!G:G,Calendar!B:B),IF(AND(B7259="Premier League",E7259="Highlights"),_xlfn.XLOOKUP(H7259,Calendar!O:O,Calendar!N:N,,-1),""))</f>
        <v/>
      </c>
    </row>
    <row r="7260" spans="34:34" x14ac:dyDescent="0.35">
      <c r="AH7260" s="16" t="str">
        <f>IF(AND(B7260="Premier League",E7260="Live"),_xlfn.XLOOKUP(_xlfn.TEXTJOIN(" vs ",,C7260:D7260),Calendar!G:G,Calendar!B:B),IF(AND(B7260="Premier League",E7260="Highlights"),_xlfn.XLOOKUP(H7260,Calendar!O:O,Calendar!N:N,,-1),""))</f>
        <v/>
      </c>
    </row>
    <row r="7261" spans="34:34" x14ac:dyDescent="0.35">
      <c r="AH7261" s="16" t="str">
        <f>IF(AND(B7261="Premier League",E7261="Live"),_xlfn.XLOOKUP(_xlfn.TEXTJOIN(" vs ",,C7261:D7261),Calendar!G:G,Calendar!B:B),IF(AND(B7261="Premier League",E7261="Highlights"),_xlfn.XLOOKUP(H7261,Calendar!O:O,Calendar!N:N,,-1),""))</f>
        <v/>
      </c>
    </row>
    <row r="7262" spans="34:34" x14ac:dyDescent="0.35">
      <c r="AH7262" s="16" t="str">
        <f>IF(AND(B7262="Premier League",E7262="Live"),_xlfn.XLOOKUP(_xlfn.TEXTJOIN(" vs ",,C7262:D7262),Calendar!G:G,Calendar!B:B),IF(AND(B7262="Premier League",E7262="Highlights"),_xlfn.XLOOKUP(H7262,Calendar!O:O,Calendar!N:N,,-1),""))</f>
        <v/>
      </c>
    </row>
    <row r="7263" spans="34:34" x14ac:dyDescent="0.35">
      <c r="AH7263" s="16" t="str">
        <f>IF(AND(B7263="Premier League",E7263="Live"),_xlfn.XLOOKUP(_xlfn.TEXTJOIN(" vs ",,C7263:D7263),Calendar!G:G,Calendar!B:B),IF(AND(B7263="Premier League",E7263="Highlights"),_xlfn.XLOOKUP(H7263,Calendar!O:O,Calendar!N:N,,-1),""))</f>
        <v/>
      </c>
    </row>
    <row r="7264" spans="34:34" x14ac:dyDescent="0.35">
      <c r="AH7264" s="16" t="str">
        <f>IF(AND(B7264="Premier League",E7264="Live"),_xlfn.XLOOKUP(_xlfn.TEXTJOIN(" vs ",,C7264:D7264),Calendar!G:G,Calendar!B:B),IF(AND(B7264="Premier League",E7264="Highlights"),_xlfn.XLOOKUP(H7264,Calendar!O:O,Calendar!N:N,,-1),""))</f>
        <v/>
      </c>
    </row>
    <row r="7265" spans="34:34" x14ac:dyDescent="0.35">
      <c r="AH7265" s="16" t="str">
        <f>IF(AND(B7265="Premier League",E7265="Live"),_xlfn.XLOOKUP(_xlfn.TEXTJOIN(" vs ",,C7265:D7265),Calendar!G:G,Calendar!B:B),IF(AND(B7265="Premier League",E7265="Highlights"),_xlfn.XLOOKUP(H7265,Calendar!O:O,Calendar!N:N,,-1),""))</f>
        <v/>
      </c>
    </row>
    <row r="7266" spans="34:34" x14ac:dyDescent="0.35">
      <c r="AH7266" s="16" t="str">
        <f>IF(AND(B7266="Premier League",E7266="Live"),_xlfn.XLOOKUP(_xlfn.TEXTJOIN(" vs ",,C7266:D7266),Calendar!G:G,Calendar!B:B),IF(AND(B7266="Premier League",E7266="Highlights"),_xlfn.XLOOKUP(H7266,Calendar!O:O,Calendar!N:N,,-1),""))</f>
        <v/>
      </c>
    </row>
    <row r="7267" spans="34:34" x14ac:dyDescent="0.35">
      <c r="AH7267" s="16" t="str">
        <f>IF(AND(B7267="Premier League",E7267="Live"),_xlfn.XLOOKUP(_xlfn.TEXTJOIN(" vs ",,C7267:D7267),Calendar!G:G,Calendar!B:B),IF(AND(B7267="Premier League",E7267="Highlights"),_xlfn.XLOOKUP(H7267,Calendar!O:O,Calendar!N:N,,-1),""))</f>
        <v/>
      </c>
    </row>
    <row r="7268" spans="34:34" x14ac:dyDescent="0.35">
      <c r="AH7268" s="16" t="str">
        <f>IF(AND(B7268="Premier League",E7268="Live"),_xlfn.XLOOKUP(_xlfn.TEXTJOIN(" vs ",,C7268:D7268),Calendar!G:G,Calendar!B:B),IF(AND(B7268="Premier League",E7268="Highlights"),_xlfn.XLOOKUP(H7268,Calendar!O:O,Calendar!N:N,,-1),""))</f>
        <v/>
      </c>
    </row>
    <row r="7269" spans="34:34" x14ac:dyDescent="0.35">
      <c r="AH7269" s="16" t="str">
        <f>IF(AND(B7269="Premier League",E7269="Live"),_xlfn.XLOOKUP(_xlfn.TEXTJOIN(" vs ",,C7269:D7269),Calendar!G:G,Calendar!B:B),IF(AND(B7269="Premier League",E7269="Highlights"),_xlfn.XLOOKUP(H7269,Calendar!O:O,Calendar!N:N,,-1),""))</f>
        <v/>
      </c>
    </row>
    <row r="7270" spans="34:34" x14ac:dyDescent="0.35">
      <c r="AH7270" s="16" t="str">
        <f>IF(AND(B7270="Premier League",E7270="Live"),_xlfn.XLOOKUP(_xlfn.TEXTJOIN(" vs ",,C7270:D7270),Calendar!G:G,Calendar!B:B),IF(AND(B7270="Premier League",E7270="Highlights"),_xlfn.XLOOKUP(H7270,Calendar!O:O,Calendar!N:N,,-1),""))</f>
        <v/>
      </c>
    </row>
    <row r="7271" spans="34:34" x14ac:dyDescent="0.35">
      <c r="AH7271" s="16" t="str">
        <f>IF(AND(B7271="Premier League",E7271="Live"),_xlfn.XLOOKUP(_xlfn.TEXTJOIN(" vs ",,C7271:D7271),Calendar!G:G,Calendar!B:B),IF(AND(B7271="Premier League",E7271="Highlights"),_xlfn.XLOOKUP(H7271,Calendar!O:O,Calendar!N:N,,-1),""))</f>
        <v/>
      </c>
    </row>
    <row r="7272" spans="34:34" x14ac:dyDescent="0.35">
      <c r="AH7272" s="16" t="str">
        <f>IF(AND(B7272="Premier League",E7272="Live"),_xlfn.XLOOKUP(_xlfn.TEXTJOIN(" vs ",,C7272:D7272),Calendar!G:G,Calendar!B:B),IF(AND(B7272="Premier League",E7272="Highlights"),_xlfn.XLOOKUP(H7272,Calendar!O:O,Calendar!N:N,,-1),""))</f>
        <v/>
      </c>
    </row>
    <row r="7273" spans="34:34" x14ac:dyDescent="0.35">
      <c r="AH7273" s="16" t="str">
        <f>IF(AND(B7273="Premier League",E7273="Live"),_xlfn.XLOOKUP(_xlfn.TEXTJOIN(" vs ",,C7273:D7273),Calendar!G:G,Calendar!B:B),IF(AND(B7273="Premier League",E7273="Highlights"),_xlfn.XLOOKUP(H7273,Calendar!O:O,Calendar!N:N,,-1),""))</f>
        <v/>
      </c>
    </row>
    <row r="7274" spans="34:34" x14ac:dyDescent="0.35">
      <c r="AH7274" s="16" t="str">
        <f>IF(AND(B7274="Premier League",E7274="Live"),_xlfn.XLOOKUP(_xlfn.TEXTJOIN(" vs ",,C7274:D7274),Calendar!G:G,Calendar!B:B),IF(AND(B7274="Premier League",E7274="Highlights"),_xlfn.XLOOKUP(H7274,Calendar!O:O,Calendar!N:N,,-1),""))</f>
        <v/>
      </c>
    </row>
    <row r="7275" spans="34:34" x14ac:dyDescent="0.35">
      <c r="AH7275" s="16" t="str">
        <f>IF(AND(B7275="Premier League",E7275="Live"),_xlfn.XLOOKUP(_xlfn.TEXTJOIN(" vs ",,C7275:D7275),Calendar!G:G,Calendar!B:B),IF(AND(B7275="Premier League",E7275="Highlights"),_xlfn.XLOOKUP(H7275,Calendar!O:O,Calendar!N:N,,-1),""))</f>
        <v/>
      </c>
    </row>
    <row r="7276" spans="34:34" x14ac:dyDescent="0.35">
      <c r="AH7276" s="16" t="str">
        <f>IF(AND(B7276="Premier League",E7276="Live"),_xlfn.XLOOKUP(_xlfn.TEXTJOIN(" vs ",,C7276:D7276),Calendar!G:G,Calendar!B:B),IF(AND(B7276="Premier League",E7276="Highlights"),_xlfn.XLOOKUP(H7276,Calendar!O:O,Calendar!N:N,,-1),""))</f>
        <v/>
      </c>
    </row>
    <row r="7277" spans="34:34" x14ac:dyDescent="0.35">
      <c r="AH7277" s="16" t="str">
        <f>IF(AND(B7277="Premier League",E7277="Live"),_xlfn.XLOOKUP(_xlfn.TEXTJOIN(" vs ",,C7277:D7277),Calendar!G:G,Calendar!B:B),IF(AND(B7277="Premier League",E7277="Highlights"),_xlfn.XLOOKUP(H7277,Calendar!O:O,Calendar!N:N,,-1),""))</f>
        <v/>
      </c>
    </row>
    <row r="7278" spans="34:34" x14ac:dyDescent="0.35">
      <c r="AH7278" s="16" t="str">
        <f>IF(AND(B7278="Premier League",E7278="Live"),_xlfn.XLOOKUP(_xlfn.TEXTJOIN(" vs ",,C7278:D7278),Calendar!G:G,Calendar!B:B),IF(AND(B7278="Premier League",E7278="Highlights"),_xlfn.XLOOKUP(H7278,Calendar!O:O,Calendar!N:N,,-1),""))</f>
        <v/>
      </c>
    </row>
    <row r="7279" spans="34:34" x14ac:dyDescent="0.35">
      <c r="AH7279" s="16" t="str">
        <f>IF(AND(B7279="Premier League",E7279="Live"),_xlfn.XLOOKUP(_xlfn.TEXTJOIN(" vs ",,C7279:D7279),Calendar!G:G,Calendar!B:B),IF(AND(B7279="Premier League",E7279="Highlights"),_xlfn.XLOOKUP(H7279,Calendar!O:O,Calendar!N:N,,-1),""))</f>
        <v/>
      </c>
    </row>
    <row r="7280" spans="34:34" x14ac:dyDescent="0.35">
      <c r="AH7280" s="16" t="str">
        <f>IF(AND(B7280="Premier League",E7280="Live"),_xlfn.XLOOKUP(_xlfn.TEXTJOIN(" vs ",,C7280:D7280),Calendar!G:G,Calendar!B:B),IF(AND(B7280="Premier League",E7280="Highlights"),_xlfn.XLOOKUP(H7280,Calendar!O:O,Calendar!N:N,,-1),""))</f>
        <v/>
      </c>
    </row>
    <row r="7281" spans="34:34" x14ac:dyDescent="0.35">
      <c r="AH7281" s="16" t="str">
        <f>IF(AND(B7281="Premier League",E7281="Live"),_xlfn.XLOOKUP(_xlfn.TEXTJOIN(" vs ",,C7281:D7281),Calendar!G:G,Calendar!B:B),IF(AND(B7281="Premier League",E7281="Highlights"),_xlfn.XLOOKUP(H7281,Calendar!O:O,Calendar!N:N,,-1),""))</f>
        <v/>
      </c>
    </row>
    <row r="7282" spans="34:34" x14ac:dyDescent="0.35">
      <c r="AH7282" s="16" t="str">
        <f>IF(AND(B7282="Premier League",E7282="Live"),_xlfn.XLOOKUP(_xlfn.TEXTJOIN(" vs ",,C7282:D7282),Calendar!G:G,Calendar!B:B),IF(AND(B7282="Premier League",E7282="Highlights"),_xlfn.XLOOKUP(H7282,Calendar!O:O,Calendar!N:N,,-1),""))</f>
        <v/>
      </c>
    </row>
    <row r="7283" spans="34:34" x14ac:dyDescent="0.35">
      <c r="AH7283" s="16" t="str">
        <f>IF(AND(B7283="Premier League",E7283="Live"),_xlfn.XLOOKUP(_xlfn.TEXTJOIN(" vs ",,C7283:D7283),Calendar!G:G,Calendar!B:B),IF(AND(B7283="Premier League",E7283="Highlights"),_xlfn.XLOOKUP(H7283,Calendar!O:O,Calendar!N:N,,-1),""))</f>
        <v/>
      </c>
    </row>
    <row r="7284" spans="34:34" x14ac:dyDescent="0.35">
      <c r="AH7284" s="16" t="str">
        <f>IF(AND(B7284="Premier League",E7284="Live"),_xlfn.XLOOKUP(_xlfn.TEXTJOIN(" vs ",,C7284:D7284),Calendar!G:G,Calendar!B:B),IF(AND(B7284="Premier League",E7284="Highlights"),_xlfn.XLOOKUP(H7284,Calendar!O:O,Calendar!N:N,,-1),""))</f>
        <v/>
      </c>
    </row>
    <row r="7285" spans="34:34" x14ac:dyDescent="0.35">
      <c r="AH7285" s="16" t="str">
        <f>IF(AND(B7285="Premier League",E7285="Live"),_xlfn.XLOOKUP(_xlfn.TEXTJOIN(" vs ",,C7285:D7285),Calendar!G:G,Calendar!B:B),IF(AND(B7285="Premier League",E7285="Highlights"),_xlfn.XLOOKUP(H7285,Calendar!O:O,Calendar!N:N,,-1),""))</f>
        <v/>
      </c>
    </row>
    <row r="7286" spans="34:34" x14ac:dyDescent="0.35">
      <c r="AH7286" s="16" t="str">
        <f>IF(AND(B7286="Premier League",E7286="Live"),_xlfn.XLOOKUP(_xlfn.TEXTJOIN(" vs ",,C7286:D7286),Calendar!G:G,Calendar!B:B),IF(AND(B7286="Premier League",E7286="Highlights"),_xlfn.XLOOKUP(H7286,Calendar!O:O,Calendar!N:N,,-1),""))</f>
        <v/>
      </c>
    </row>
    <row r="7287" spans="34:34" x14ac:dyDescent="0.35">
      <c r="AH7287" s="16" t="str">
        <f>IF(AND(B7287="Premier League",E7287="Live"),_xlfn.XLOOKUP(_xlfn.TEXTJOIN(" vs ",,C7287:D7287),Calendar!G:G,Calendar!B:B),IF(AND(B7287="Premier League",E7287="Highlights"),_xlfn.XLOOKUP(H7287,Calendar!O:O,Calendar!N:N,,-1),""))</f>
        <v/>
      </c>
    </row>
    <row r="7288" spans="34:34" x14ac:dyDescent="0.35">
      <c r="AH7288" s="16" t="str">
        <f>IF(AND(B7288="Premier League",E7288="Live"),_xlfn.XLOOKUP(_xlfn.TEXTJOIN(" vs ",,C7288:D7288),Calendar!G:G,Calendar!B:B),IF(AND(B7288="Premier League",E7288="Highlights"),_xlfn.XLOOKUP(H7288,Calendar!O:O,Calendar!N:N,,-1),""))</f>
        <v/>
      </c>
    </row>
    <row r="7289" spans="34:34" x14ac:dyDescent="0.35">
      <c r="AH7289" s="16" t="str">
        <f>IF(AND(B7289="Premier League",E7289="Live"),_xlfn.XLOOKUP(_xlfn.TEXTJOIN(" vs ",,C7289:D7289),Calendar!G:G,Calendar!B:B),IF(AND(B7289="Premier League",E7289="Highlights"),_xlfn.XLOOKUP(H7289,Calendar!O:O,Calendar!N:N,,-1),""))</f>
        <v/>
      </c>
    </row>
    <row r="7290" spans="34:34" x14ac:dyDescent="0.35">
      <c r="AH7290" s="16" t="str">
        <f>IF(AND(B7290="Premier League",E7290="Live"),_xlfn.XLOOKUP(_xlfn.TEXTJOIN(" vs ",,C7290:D7290),Calendar!G:G,Calendar!B:B),IF(AND(B7290="Premier League",E7290="Highlights"),_xlfn.XLOOKUP(H7290,Calendar!O:O,Calendar!N:N,,-1),""))</f>
        <v/>
      </c>
    </row>
    <row r="7291" spans="34:34" x14ac:dyDescent="0.35">
      <c r="AH7291" s="16" t="str">
        <f>IF(AND(B7291="Premier League",E7291="Live"),_xlfn.XLOOKUP(_xlfn.TEXTJOIN(" vs ",,C7291:D7291),Calendar!G:G,Calendar!B:B),IF(AND(B7291="Premier League",E7291="Highlights"),_xlfn.XLOOKUP(H7291,Calendar!O:O,Calendar!N:N,,-1),""))</f>
        <v/>
      </c>
    </row>
    <row r="7292" spans="34:34" x14ac:dyDescent="0.35">
      <c r="AH7292" s="16" t="str">
        <f>IF(AND(B7292="Premier League",E7292="Live"),_xlfn.XLOOKUP(_xlfn.TEXTJOIN(" vs ",,C7292:D7292),Calendar!G:G,Calendar!B:B),IF(AND(B7292="Premier League",E7292="Highlights"),_xlfn.XLOOKUP(H7292,Calendar!O:O,Calendar!N:N,,-1),""))</f>
        <v/>
      </c>
    </row>
    <row r="7293" spans="34:34" x14ac:dyDescent="0.35">
      <c r="AH7293" s="16" t="str">
        <f>IF(AND(B7293="Premier League",E7293="Live"),_xlfn.XLOOKUP(_xlfn.TEXTJOIN(" vs ",,C7293:D7293),Calendar!G:G,Calendar!B:B),IF(AND(B7293="Premier League",E7293="Highlights"),_xlfn.XLOOKUP(H7293,Calendar!O:O,Calendar!N:N,,-1),""))</f>
        <v/>
      </c>
    </row>
    <row r="7294" spans="34:34" x14ac:dyDescent="0.35">
      <c r="AH7294" s="16" t="str">
        <f>IF(AND(B7294="Premier League",E7294="Live"),_xlfn.XLOOKUP(_xlfn.TEXTJOIN(" vs ",,C7294:D7294),Calendar!G:G,Calendar!B:B),IF(AND(B7294="Premier League",E7294="Highlights"),_xlfn.XLOOKUP(H7294,Calendar!O:O,Calendar!N:N,,-1),""))</f>
        <v/>
      </c>
    </row>
    <row r="7295" spans="34:34" x14ac:dyDescent="0.35">
      <c r="AH7295" s="16" t="str">
        <f>IF(AND(B7295="Premier League",E7295="Live"),_xlfn.XLOOKUP(_xlfn.TEXTJOIN(" vs ",,C7295:D7295),Calendar!G:G,Calendar!B:B),IF(AND(B7295="Premier League",E7295="Highlights"),_xlfn.XLOOKUP(H7295,Calendar!O:O,Calendar!N:N,,-1),""))</f>
        <v/>
      </c>
    </row>
    <row r="7296" spans="34:34" x14ac:dyDescent="0.35">
      <c r="AH7296" s="16" t="str">
        <f>IF(AND(B7296="Premier League",E7296="Live"),_xlfn.XLOOKUP(_xlfn.TEXTJOIN(" vs ",,C7296:D7296),Calendar!G:G,Calendar!B:B),IF(AND(B7296="Premier League",E7296="Highlights"),_xlfn.XLOOKUP(H7296,Calendar!O:O,Calendar!N:N,,-1),""))</f>
        <v/>
      </c>
    </row>
    <row r="7297" spans="34:34" x14ac:dyDescent="0.35">
      <c r="AH7297" s="16" t="str">
        <f>IF(AND(B7297="Premier League",E7297="Live"),_xlfn.XLOOKUP(_xlfn.TEXTJOIN(" vs ",,C7297:D7297),Calendar!G:G,Calendar!B:B),IF(AND(B7297="Premier League",E7297="Highlights"),_xlfn.XLOOKUP(H7297,Calendar!O:O,Calendar!N:N,,-1),""))</f>
        <v/>
      </c>
    </row>
    <row r="7298" spans="34:34" x14ac:dyDescent="0.35">
      <c r="AH7298" s="16" t="str">
        <f>IF(AND(B7298="Premier League",E7298="Live"),_xlfn.XLOOKUP(_xlfn.TEXTJOIN(" vs ",,C7298:D7298),Calendar!G:G,Calendar!B:B),IF(AND(B7298="Premier League",E7298="Highlights"),_xlfn.XLOOKUP(H7298,Calendar!O:O,Calendar!N:N,,-1),""))</f>
        <v/>
      </c>
    </row>
    <row r="7299" spans="34:34" x14ac:dyDescent="0.35">
      <c r="AH7299" s="16" t="str">
        <f>IF(AND(B7299="Premier League",E7299="Live"),_xlfn.XLOOKUP(_xlfn.TEXTJOIN(" vs ",,C7299:D7299),Calendar!G:G,Calendar!B:B),IF(AND(B7299="Premier League",E7299="Highlights"),_xlfn.XLOOKUP(H7299,Calendar!O:O,Calendar!N:N,,-1),""))</f>
        <v/>
      </c>
    </row>
    <row r="7300" spans="34:34" x14ac:dyDescent="0.35">
      <c r="AH7300" s="16" t="str">
        <f>IF(AND(B7300="Premier League",E7300="Live"),_xlfn.XLOOKUP(_xlfn.TEXTJOIN(" vs ",,C7300:D7300),Calendar!G:G,Calendar!B:B),IF(AND(B7300="Premier League",E7300="Highlights"),_xlfn.XLOOKUP(H7300,Calendar!O:O,Calendar!N:N,,-1),""))</f>
        <v/>
      </c>
    </row>
    <row r="7301" spans="34:34" x14ac:dyDescent="0.35">
      <c r="AH7301" s="16" t="str">
        <f>IF(AND(B7301="Premier League",E7301="Live"),_xlfn.XLOOKUP(_xlfn.TEXTJOIN(" vs ",,C7301:D7301),Calendar!G:G,Calendar!B:B),IF(AND(B7301="Premier League",E7301="Highlights"),_xlfn.XLOOKUP(H7301,Calendar!O:O,Calendar!N:N,,-1),""))</f>
        <v/>
      </c>
    </row>
    <row r="7302" spans="34:34" x14ac:dyDescent="0.35">
      <c r="AH7302" s="16" t="str">
        <f>IF(AND(B7302="Premier League",E7302="Live"),_xlfn.XLOOKUP(_xlfn.TEXTJOIN(" vs ",,C7302:D7302),Calendar!G:G,Calendar!B:B),IF(AND(B7302="Premier League",E7302="Highlights"),_xlfn.XLOOKUP(H7302,Calendar!O:O,Calendar!N:N,,-1),""))</f>
        <v/>
      </c>
    </row>
    <row r="7303" spans="34:34" x14ac:dyDescent="0.35">
      <c r="AH7303" s="16" t="str">
        <f>IF(AND(B7303="Premier League",E7303="Live"),_xlfn.XLOOKUP(_xlfn.TEXTJOIN(" vs ",,C7303:D7303),Calendar!G:G,Calendar!B:B),IF(AND(B7303="Premier League",E7303="Highlights"),_xlfn.XLOOKUP(H7303,Calendar!O:O,Calendar!N:N,,-1),""))</f>
        <v/>
      </c>
    </row>
    <row r="7304" spans="34:34" x14ac:dyDescent="0.35">
      <c r="AH7304" s="16" t="str">
        <f>IF(AND(B7304="Premier League",E7304="Live"),_xlfn.XLOOKUP(_xlfn.TEXTJOIN(" vs ",,C7304:D7304),Calendar!G:G,Calendar!B:B),IF(AND(B7304="Premier League",E7304="Highlights"),_xlfn.XLOOKUP(H7304,Calendar!O:O,Calendar!N:N,,-1),""))</f>
        <v/>
      </c>
    </row>
    <row r="7305" spans="34:34" x14ac:dyDescent="0.35">
      <c r="AH7305" s="16" t="str">
        <f>IF(AND(B7305="Premier League",E7305="Live"),_xlfn.XLOOKUP(_xlfn.TEXTJOIN(" vs ",,C7305:D7305),Calendar!G:G,Calendar!B:B),IF(AND(B7305="Premier League",E7305="Highlights"),_xlfn.XLOOKUP(H7305,Calendar!O:O,Calendar!N:N,,-1),""))</f>
        <v/>
      </c>
    </row>
    <row r="7306" spans="34:34" x14ac:dyDescent="0.35">
      <c r="AH7306" s="16" t="str">
        <f>IF(AND(B7306="Premier League",E7306="Live"),_xlfn.XLOOKUP(_xlfn.TEXTJOIN(" vs ",,C7306:D7306),Calendar!G:G,Calendar!B:B),IF(AND(B7306="Premier League",E7306="Highlights"),_xlfn.XLOOKUP(H7306,Calendar!O:O,Calendar!N:N,,-1),""))</f>
        <v/>
      </c>
    </row>
    <row r="7307" spans="34:34" x14ac:dyDescent="0.35">
      <c r="AH7307" s="16" t="str">
        <f>IF(AND(B7307="Premier League",E7307="Live"),_xlfn.XLOOKUP(_xlfn.TEXTJOIN(" vs ",,C7307:D7307),Calendar!G:G,Calendar!B:B),IF(AND(B7307="Premier League",E7307="Highlights"),_xlfn.XLOOKUP(H7307,Calendar!O:O,Calendar!N:N,,-1),""))</f>
        <v/>
      </c>
    </row>
    <row r="7308" spans="34:34" x14ac:dyDescent="0.35">
      <c r="AH7308" s="16" t="str">
        <f>IF(AND(B7308="Premier League",E7308="Live"),_xlfn.XLOOKUP(_xlfn.TEXTJOIN(" vs ",,C7308:D7308),Calendar!G:G,Calendar!B:B),IF(AND(B7308="Premier League",E7308="Highlights"),_xlfn.XLOOKUP(H7308,Calendar!O:O,Calendar!N:N,,-1),""))</f>
        <v/>
      </c>
    </row>
    <row r="7309" spans="34:34" x14ac:dyDescent="0.35">
      <c r="AH7309" s="16" t="str">
        <f>IF(AND(B7309="Premier League",E7309="Live"),_xlfn.XLOOKUP(_xlfn.TEXTJOIN(" vs ",,C7309:D7309),Calendar!G:G,Calendar!B:B),IF(AND(B7309="Premier League",E7309="Highlights"),_xlfn.XLOOKUP(H7309,Calendar!O:O,Calendar!N:N,,-1),""))</f>
        <v/>
      </c>
    </row>
    <row r="7310" spans="34:34" x14ac:dyDescent="0.35">
      <c r="AH7310" s="16" t="str">
        <f>IF(AND(B7310="Premier League",E7310="Live"),_xlfn.XLOOKUP(_xlfn.TEXTJOIN(" vs ",,C7310:D7310),Calendar!G:G,Calendar!B:B),IF(AND(B7310="Premier League",E7310="Highlights"),_xlfn.XLOOKUP(H7310,Calendar!O:O,Calendar!N:N,,-1),""))</f>
        <v/>
      </c>
    </row>
    <row r="7311" spans="34:34" x14ac:dyDescent="0.35">
      <c r="AH7311" s="16" t="str">
        <f>IF(AND(B7311="Premier League",E7311="Live"),_xlfn.XLOOKUP(_xlfn.TEXTJOIN(" vs ",,C7311:D7311),Calendar!G:G,Calendar!B:B),IF(AND(B7311="Premier League",E7311="Highlights"),_xlfn.XLOOKUP(H7311,Calendar!O:O,Calendar!N:N,,-1),""))</f>
        <v/>
      </c>
    </row>
    <row r="7312" spans="34:34" x14ac:dyDescent="0.35">
      <c r="AH7312" s="16" t="str">
        <f>IF(AND(B7312="Premier League",E7312="Live"),_xlfn.XLOOKUP(_xlfn.TEXTJOIN(" vs ",,C7312:D7312),Calendar!G:G,Calendar!B:B),IF(AND(B7312="Premier League",E7312="Highlights"),_xlfn.XLOOKUP(H7312,Calendar!O:O,Calendar!N:N,,-1),""))</f>
        <v/>
      </c>
    </row>
    <row r="7313" spans="34:34" x14ac:dyDescent="0.35">
      <c r="AH7313" s="16" t="str">
        <f>IF(AND(B7313="Premier League",E7313="Live"),_xlfn.XLOOKUP(_xlfn.TEXTJOIN(" vs ",,C7313:D7313),Calendar!G:G,Calendar!B:B),IF(AND(B7313="Premier League",E7313="Highlights"),_xlfn.XLOOKUP(H7313,Calendar!O:O,Calendar!N:N,,-1),""))</f>
        <v/>
      </c>
    </row>
    <row r="7314" spans="34:34" x14ac:dyDescent="0.35">
      <c r="AH7314" s="16" t="str">
        <f>IF(AND(B7314="Premier League",E7314="Live"),_xlfn.XLOOKUP(_xlfn.TEXTJOIN(" vs ",,C7314:D7314),Calendar!G:G,Calendar!B:B),IF(AND(B7314="Premier League",E7314="Highlights"),_xlfn.XLOOKUP(H7314,Calendar!O:O,Calendar!N:N,,-1),""))</f>
        <v/>
      </c>
    </row>
    <row r="7315" spans="34:34" x14ac:dyDescent="0.35">
      <c r="AH7315" s="16" t="str">
        <f>IF(AND(B7315="Premier League",E7315="Live"),_xlfn.XLOOKUP(_xlfn.TEXTJOIN(" vs ",,C7315:D7315),Calendar!G:G,Calendar!B:B),IF(AND(B7315="Premier League",E7315="Highlights"),_xlfn.XLOOKUP(H7315,Calendar!O:O,Calendar!N:N,,-1),""))</f>
        <v/>
      </c>
    </row>
    <row r="7316" spans="34:34" x14ac:dyDescent="0.35">
      <c r="AH7316" s="16" t="str">
        <f>IF(AND(B7316="Premier League",E7316="Live"),_xlfn.XLOOKUP(_xlfn.TEXTJOIN(" vs ",,C7316:D7316),Calendar!G:G,Calendar!B:B),IF(AND(B7316="Premier League",E7316="Highlights"),_xlfn.XLOOKUP(H7316,Calendar!O:O,Calendar!N:N,,-1),""))</f>
        <v/>
      </c>
    </row>
    <row r="7317" spans="34:34" x14ac:dyDescent="0.35">
      <c r="AH7317" s="16" t="str">
        <f>IF(AND(B7317="Premier League",E7317="Live"),_xlfn.XLOOKUP(_xlfn.TEXTJOIN(" vs ",,C7317:D7317),Calendar!G:G,Calendar!B:B),IF(AND(B7317="Premier League",E7317="Highlights"),_xlfn.XLOOKUP(H7317,Calendar!O:O,Calendar!N:N,,-1),""))</f>
        <v/>
      </c>
    </row>
    <row r="7318" spans="34:34" x14ac:dyDescent="0.35">
      <c r="AH7318" s="16" t="str">
        <f>IF(AND(B7318="Premier League",E7318="Live"),_xlfn.XLOOKUP(_xlfn.TEXTJOIN(" vs ",,C7318:D7318),Calendar!G:G,Calendar!B:B),IF(AND(B7318="Premier League",E7318="Highlights"),_xlfn.XLOOKUP(H7318,Calendar!O:O,Calendar!N:N,,-1),""))</f>
        <v/>
      </c>
    </row>
    <row r="7319" spans="34:34" x14ac:dyDescent="0.35">
      <c r="AH7319" s="16" t="str">
        <f>IF(AND(B7319="Premier League",E7319="Live"),_xlfn.XLOOKUP(_xlfn.TEXTJOIN(" vs ",,C7319:D7319),Calendar!G:G,Calendar!B:B),IF(AND(B7319="Premier League",E7319="Highlights"),_xlfn.XLOOKUP(H7319,Calendar!O:O,Calendar!N:N,,-1),""))</f>
        <v/>
      </c>
    </row>
    <row r="7320" spans="34:34" x14ac:dyDescent="0.35">
      <c r="AH7320" s="16" t="str">
        <f>IF(AND(B7320="Premier League",E7320="Live"),_xlfn.XLOOKUP(_xlfn.TEXTJOIN(" vs ",,C7320:D7320),Calendar!G:G,Calendar!B:B),IF(AND(B7320="Premier League",E7320="Highlights"),_xlfn.XLOOKUP(H7320,Calendar!O:O,Calendar!N:N,,-1),""))</f>
        <v/>
      </c>
    </row>
    <row r="7321" spans="34:34" x14ac:dyDescent="0.35">
      <c r="AH7321" s="16" t="str">
        <f>IF(AND(B7321="Premier League",E7321="Live"),_xlfn.XLOOKUP(_xlfn.TEXTJOIN(" vs ",,C7321:D7321),Calendar!G:G,Calendar!B:B),IF(AND(B7321="Premier League",E7321="Highlights"),_xlfn.XLOOKUP(H7321,Calendar!O:O,Calendar!N:N,,-1),""))</f>
        <v/>
      </c>
    </row>
    <row r="7322" spans="34:34" x14ac:dyDescent="0.35">
      <c r="AH7322" s="16" t="str">
        <f>IF(AND(B7322="Premier League",E7322="Live"),_xlfn.XLOOKUP(_xlfn.TEXTJOIN(" vs ",,C7322:D7322),Calendar!G:G,Calendar!B:B),IF(AND(B7322="Premier League",E7322="Highlights"),_xlfn.XLOOKUP(H7322,Calendar!O:O,Calendar!N:N,,-1),""))</f>
        <v/>
      </c>
    </row>
    <row r="7323" spans="34:34" x14ac:dyDescent="0.35">
      <c r="AH7323" s="16" t="str">
        <f>IF(AND(B7323="Premier League",E7323="Live"),_xlfn.XLOOKUP(_xlfn.TEXTJOIN(" vs ",,C7323:D7323),Calendar!G:G,Calendar!B:B),IF(AND(B7323="Premier League",E7323="Highlights"),_xlfn.XLOOKUP(H7323,Calendar!O:O,Calendar!N:N,,-1),""))</f>
        <v/>
      </c>
    </row>
    <row r="7324" spans="34:34" x14ac:dyDescent="0.35">
      <c r="AH7324" s="16" t="str">
        <f>IF(AND(B7324="Premier League",E7324="Live"),_xlfn.XLOOKUP(_xlfn.TEXTJOIN(" vs ",,C7324:D7324),Calendar!G:G,Calendar!B:B),IF(AND(B7324="Premier League",E7324="Highlights"),_xlfn.XLOOKUP(H7324,Calendar!O:O,Calendar!N:N,,-1),""))</f>
        <v/>
      </c>
    </row>
    <row r="7325" spans="34:34" x14ac:dyDescent="0.35">
      <c r="AH7325" s="16" t="str">
        <f>IF(AND(B7325="Premier League",E7325="Live"),_xlfn.XLOOKUP(_xlfn.TEXTJOIN(" vs ",,C7325:D7325),Calendar!G:G,Calendar!B:B),IF(AND(B7325="Premier League",E7325="Highlights"),_xlfn.XLOOKUP(H7325,Calendar!O:O,Calendar!N:N,,-1),""))</f>
        <v/>
      </c>
    </row>
    <row r="7326" spans="34:34" x14ac:dyDescent="0.35">
      <c r="AH7326" s="16" t="str">
        <f>IF(AND(B7326="Premier League",E7326="Live"),_xlfn.XLOOKUP(_xlfn.TEXTJOIN(" vs ",,C7326:D7326),Calendar!G:G,Calendar!B:B),IF(AND(B7326="Premier League",E7326="Highlights"),_xlfn.XLOOKUP(H7326,Calendar!O:O,Calendar!N:N,,-1),""))</f>
        <v/>
      </c>
    </row>
    <row r="7327" spans="34:34" x14ac:dyDescent="0.35">
      <c r="AH7327" s="16" t="str">
        <f>IF(AND(B7327="Premier League",E7327="Live"),_xlfn.XLOOKUP(_xlfn.TEXTJOIN(" vs ",,C7327:D7327),Calendar!G:G,Calendar!B:B),IF(AND(B7327="Premier League",E7327="Highlights"),_xlfn.XLOOKUP(H7327,Calendar!O:O,Calendar!N:N,,-1),""))</f>
        <v/>
      </c>
    </row>
    <row r="7328" spans="34:34" x14ac:dyDescent="0.35">
      <c r="AH7328" s="16" t="str">
        <f>IF(AND(B7328="Premier League",E7328="Live"),_xlfn.XLOOKUP(_xlfn.TEXTJOIN(" vs ",,C7328:D7328),Calendar!G:G,Calendar!B:B),IF(AND(B7328="Premier League",E7328="Highlights"),_xlfn.XLOOKUP(H7328,Calendar!O:O,Calendar!N:N,,-1),""))</f>
        <v/>
      </c>
    </row>
    <row r="7329" spans="34:34" x14ac:dyDescent="0.35">
      <c r="AH7329" s="16" t="str">
        <f>IF(AND(B7329="Premier League",E7329="Live"),_xlfn.XLOOKUP(_xlfn.TEXTJOIN(" vs ",,C7329:D7329),Calendar!G:G,Calendar!B:B),IF(AND(B7329="Premier League",E7329="Highlights"),_xlfn.XLOOKUP(H7329,Calendar!O:O,Calendar!N:N,,-1),""))</f>
        <v/>
      </c>
    </row>
    <row r="7330" spans="34:34" x14ac:dyDescent="0.35">
      <c r="AH7330" s="16" t="str">
        <f>IF(AND(B7330="Premier League",E7330="Live"),_xlfn.XLOOKUP(_xlfn.TEXTJOIN(" vs ",,C7330:D7330),Calendar!G:G,Calendar!B:B),IF(AND(B7330="Premier League",E7330="Highlights"),_xlfn.XLOOKUP(H7330,Calendar!O:O,Calendar!N:N,,-1),""))</f>
        <v/>
      </c>
    </row>
    <row r="7331" spans="34:34" x14ac:dyDescent="0.35">
      <c r="AH7331" s="16" t="str">
        <f>IF(AND(B7331="Premier League",E7331="Live"),_xlfn.XLOOKUP(_xlfn.TEXTJOIN(" vs ",,C7331:D7331),Calendar!G:G,Calendar!B:B),IF(AND(B7331="Premier League",E7331="Highlights"),_xlfn.XLOOKUP(H7331,Calendar!O:O,Calendar!N:N,,-1),""))</f>
        <v/>
      </c>
    </row>
    <row r="7332" spans="34:34" x14ac:dyDescent="0.35">
      <c r="AH7332" s="16" t="str">
        <f>IF(AND(B7332="Premier League",E7332="Live"),_xlfn.XLOOKUP(_xlfn.TEXTJOIN(" vs ",,C7332:D7332),Calendar!G:G,Calendar!B:B),IF(AND(B7332="Premier League",E7332="Highlights"),_xlfn.XLOOKUP(H7332,Calendar!O:O,Calendar!N:N,,-1),""))</f>
        <v/>
      </c>
    </row>
    <row r="7333" spans="34:34" x14ac:dyDescent="0.35">
      <c r="AH7333" s="16" t="str">
        <f>IF(AND(B7333="Premier League",E7333="Live"),_xlfn.XLOOKUP(_xlfn.TEXTJOIN(" vs ",,C7333:D7333),Calendar!G:G,Calendar!B:B),IF(AND(B7333="Premier League",E7333="Highlights"),_xlfn.XLOOKUP(H7333,Calendar!O:O,Calendar!N:N,,-1),""))</f>
        <v/>
      </c>
    </row>
    <row r="7334" spans="34:34" x14ac:dyDescent="0.35">
      <c r="AH7334" s="16" t="str">
        <f>IF(AND(B7334="Premier League",E7334="Live"),_xlfn.XLOOKUP(_xlfn.TEXTJOIN(" vs ",,C7334:D7334),Calendar!G:G,Calendar!B:B),IF(AND(B7334="Premier League",E7334="Highlights"),_xlfn.XLOOKUP(H7334,Calendar!O:O,Calendar!N:N,,-1),""))</f>
        <v/>
      </c>
    </row>
    <row r="7335" spans="34:34" x14ac:dyDescent="0.35">
      <c r="AH7335" s="16" t="str">
        <f>IF(AND(B7335="Premier League",E7335="Live"),_xlfn.XLOOKUP(_xlfn.TEXTJOIN(" vs ",,C7335:D7335),Calendar!G:G,Calendar!B:B),IF(AND(B7335="Premier League",E7335="Highlights"),_xlfn.XLOOKUP(H7335,Calendar!O:O,Calendar!N:N,,-1),""))</f>
        <v/>
      </c>
    </row>
    <row r="7336" spans="34:34" x14ac:dyDescent="0.35">
      <c r="AH7336" s="16" t="str">
        <f>IF(AND(B7336="Premier League",E7336="Live"),_xlfn.XLOOKUP(_xlfn.TEXTJOIN(" vs ",,C7336:D7336),Calendar!G:G,Calendar!B:B),IF(AND(B7336="Premier League",E7336="Highlights"),_xlfn.XLOOKUP(H7336,Calendar!O:O,Calendar!N:N,,-1),""))</f>
        <v/>
      </c>
    </row>
    <row r="7337" spans="34:34" x14ac:dyDescent="0.35">
      <c r="AH7337" s="16" t="str">
        <f>IF(AND(B7337="Premier League",E7337="Live"),_xlfn.XLOOKUP(_xlfn.TEXTJOIN(" vs ",,C7337:D7337),Calendar!G:G,Calendar!B:B),IF(AND(B7337="Premier League",E7337="Highlights"),_xlfn.XLOOKUP(H7337,Calendar!O:O,Calendar!N:N,,-1),""))</f>
        <v/>
      </c>
    </row>
    <row r="7338" spans="34:34" x14ac:dyDescent="0.35">
      <c r="AH7338" s="16" t="str">
        <f>IF(AND(B7338="Premier League",E7338="Live"),_xlfn.XLOOKUP(_xlfn.TEXTJOIN(" vs ",,C7338:D7338),Calendar!G:G,Calendar!B:B),IF(AND(B7338="Premier League",E7338="Highlights"),_xlfn.XLOOKUP(H7338,Calendar!O:O,Calendar!N:N,,-1),""))</f>
        <v/>
      </c>
    </row>
    <row r="7339" spans="34:34" x14ac:dyDescent="0.35">
      <c r="AH7339" s="16" t="str">
        <f>IF(AND(B7339="Premier League",E7339="Live"),_xlfn.XLOOKUP(_xlfn.TEXTJOIN(" vs ",,C7339:D7339),Calendar!G:G,Calendar!B:B),IF(AND(B7339="Premier League",E7339="Highlights"),_xlfn.XLOOKUP(H7339,Calendar!O:O,Calendar!N:N,,-1),""))</f>
        <v/>
      </c>
    </row>
    <row r="7340" spans="34:34" x14ac:dyDescent="0.35">
      <c r="AH7340" s="16" t="str">
        <f>IF(AND(B7340="Premier League",E7340="Live"),_xlfn.XLOOKUP(_xlfn.TEXTJOIN(" vs ",,C7340:D7340),Calendar!G:G,Calendar!B:B),IF(AND(B7340="Premier League",E7340="Highlights"),_xlfn.XLOOKUP(H7340,Calendar!O:O,Calendar!N:N,,-1),""))</f>
        <v/>
      </c>
    </row>
    <row r="7341" spans="34:34" x14ac:dyDescent="0.35">
      <c r="AH7341" s="16" t="str">
        <f>IF(AND(B7341="Premier League",E7341="Live"),_xlfn.XLOOKUP(_xlfn.TEXTJOIN(" vs ",,C7341:D7341),Calendar!G:G,Calendar!B:B),IF(AND(B7341="Premier League",E7341="Highlights"),_xlfn.XLOOKUP(H7341,Calendar!O:O,Calendar!N:N,,-1),""))</f>
        <v/>
      </c>
    </row>
    <row r="7342" spans="34:34" x14ac:dyDescent="0.35">
      <c r="AH7342" s="16" t="str">
        <f>IF(AND(B7342="Premier League",E7342="Live"),_xlfn.XLOOKUP(_xlfn.TEXTJOIN(" vs ",,C7342:D7342),Calendar!G:G,Calendar!B:B),IF(AND(B7342="Premier League",E7342="Highlights"),_xlfn.XLOOKUP(H7342,Calendar!O:O,Calendar!N:N,,-1),""))</f>
        <v/>
      </c>
    </row>
    <row r="7343" spans="34:34" x14ac:dyDescent="0.35">
      <c r="AH7343" s="16" t="str">
        <f>IF(AND(B7343="Premier League",E7343="Live"),_xlfn.XLOOKUP(_xlfn.TEXTJOIN(" vs ",,C7343:D7343),Calendar!G:G,Calendar!B:B),IF(AND(B7343="Premier League",E7343="Highlights"),_xlfn.XLOOKUP(H7343,Calendar!O:O,Calendar!N:N,,-1),""))</f>
        <v/>
      </c>
    </row>
    <row r="7344" spans="34:34" x14ac:dyDescent="0.35">
      <c r="AH7344" s="16" t="str">
        <f>IF(AND(B7344="Premier League",E7344="Live"),_xlfn.XLOOKUP(_xlfn.TEXTJOIN(" vs ",,C7344:D7344),Calendar!G:G,Calendar!B:B),IF(AND(B7344="Premier League",E7344="Highlights"),_xlfn.XLOOKUP(H7344,Calendar!O:O,Calendar!N:N,,-1),""))</f>
        <v/>
      </c>
    </row>
    <row r="7345" spans="34:34" x14ac:dyDescent="0.35">
      <c r="AH7345" s="16" t="str">
        <f>IF(AND(B7345="Premier League",E7345="Live"),_xlfn.XLOOKUP(_xlfn.TEXTJOIN(" vs ",,C7345:D7345),Calendar!G:G,Calendar!B:B),IF(AND(B7345="Premier League",E7345="Highlights"),_xlfn.XLOOKUP(H7345,Calendar!O:O,Calendar!N:N,,-1),""))</f>
        <v/>
      </c>
    </row>
    <row r="7346" spans="34:34" x14ac:dyDescent="0.35">
      <c r="AH7346" s="16" t="str">
        <f>IF(AND(B7346="Premier League",E7346="Live"),_xlfn.XLOOKUP(_xlfn.TEXTJOIN(" vs ",,C7346:D7346),Calendar!G:G,Calendar!B:B),IF(AND(B7346="Premier League",E7346="Highlights"),_xlfn.XLOOKUP(H7346,Calendar!O:O,Calendar!N:N,,-1),""))</f>
        <v/>
      </c>
    </row>
    <row r="7347" spans="34:34" x14ac:dyDescent="0.35">
      <c r="AH7347" s="16" t="str">
        <f>IF(AND(B7347="Premier League",E7347="Live"),_xlfn.XLOOKUP(_xlfn.TEXTJOIN(" vs ",,C7347:D7347),Calendar!G:G,Calendar!B:B),IF(AND(B7347="Premier League",E7347="Highlights"),_xlfn.XLOOKUP(H7347,Calendar!O:O,Calendar!N:N,,-1),""))</f>
        <v/>
      </c>
    </row>
    <row r="7348" spans="34:34" x14ac:dyDescent="0.35">
      <c r="AH7348" s="16" t="str">
        <f>IF(AND(B7348="Premier League",E7348="Live"),_xlfn.XLOOKUP(_xlfn.TEXTJOIN(" vs ",,C7348:D7348),Calendar!G:G,Calendar!B:B),IF(AND(B7348="Premier League",E7348="Highlights"),_xlfn.XLOOKUP(H7348,Calendar!O:O,Calendar!N:N,,-1),""))</f>
        <v/>
      </c>
    </row>
    <row r="7349" spans="34:34" x14ac:dyDescent="0.35">
      <c r="AH7349" s="16" t="str">
        <f>IF(AND(B7349="Premier League",E7349="Live"),_xlfn.XLOOKUP(_xlfn.TEXTJOIN(" vs ",,C7349:D7349),Calendar!G:G,Calendar!B:B),IF(AND(B7349="Premier League",E7349="Highlights"),_xlfn.XLOOKUP(H7349,Calendar!O:O,Calendar!N:N,,-1),""))</f>
        <v/>
      </c>
    </row>
    <row r="7350" spans="34:34" x14ac:dyDescent="0.35">
      <c r="AH7350" s="16" t="str">
        <f>IF(AND(B7350="Premier League",E7350="Live"),_xlfn.XLOOKUP(_xlfn.TEXTJOIN(" vs ",,C7350:D7350),Calendar!G:G,Calendar!B:B),IF(AND(B7350="Premier League",E7350="Highlights"),_xlfn.XLOOKUP(H7350,Calendar!O:O,Calendar!N:N,,-1),""))</f>
        <v/>
      </c>
    </row>
    <row r="7351" spans="34:34" x14ac:dyDescent="0.35">
      <c r="AH7351" s="16" t="str">
        <f>IF(AND(B7351="Premier League",E7351="Live"),_xlfn.XLOOKUP(_xlfn.TEXTJOIN(" vs ",,C7351:D7351),Calendar!G:G,Calendar!B:B),IF(AND(B7351="Premier League",E7351="Highlights"),_xlfn.XLOOKUP(H7351,Calendar!O:O,Calendar!N:N,,-1),""))</f>
        <v/>
      </c>
    </row>
    <row r="7352" spans="34:34" x14ac:dyDescent="0.35">
      <c r="AH7352" s="16" t="str">
        <f>IF(AND(B7352="Premier League",E7352="Live"),_xlfn.XLOOKUP(_xlfn.TEXTJOIN(" vs ",,C7352:D7352),Calendar!G:G,Calendar!B:B),IF(AND(B7352="Premier League",E7352="Highlights"),_xlfn.XLOOKUP(H7352,Calendar!O:O,Calendar!N:N,,-1),""))</f>
        <v/>
      </c>
    </row>
    <row r="7353" spans="34:34" x14ac:dyDescent="0.35">
      <c r="AH7353" s="16" t="str">
        <f>IF(AND(B7353="Premier League",E7353="Live"),_xlfn.XLOOKUP(_xlfn.TEXTJOIN(" vs ",,C7353:D7353),Calendar!G:G,Calendar!B:B),IF(AND(B7353="Premier League",E7353="Highlights"),_xlfn.XLOOKUP(H7353,Calendar!O:O,Calendar!N:N,,-1),""))</f>
        <v/>
      </c>
    </row>
    <row r="7354" spans="34:34" x14ac:dyDescent="0.35">
      <c r="AH7354" s="16" t="str">
        <f>IF(AND(B7354="Premier League",E7354="Live"),_xlfn.XLOOKUP(_xlfn.TEXTJOIN(" vs ",,C7354:D7354),Calendar!G:G,Calendar!B:B),IF(AND(B7354="Premier League",E7354="Highlights"),_xlfn.XLOOKUP(H7354,Calendar!O:O,Calendar!N:N,,-1),""))</f>
        <v/>
      </c>
    </row>
    <row r="7355" spans="34:34" x14ac:dyDescent="0.35">
      <c r="AH7355" s="16" t="str">
        <f>IF(AND(B7355="Premier League",E7355="Live"),_xlfn.XLOOKUP(_xlfn.TEXTJOIN(" vs ",,C7355:D7355),Calendar!G:G,Calendar!B:B),IF(AND(B7355="Premier League",E7355="Highlights"),_xlfn.XLOOKUP(H7355,Calendar!O:O,Calendar!N:N,,-1),""))</f>
        <v/>
      </c>
    </row>
    <row r="7356" spans="34:34" x14ac:dyDescent="0.35">
      <c r="AH7356" s="16" t="str">
        <f>IF(AND(B7356="Premier League",E7356="Live"),_xlfn.XLOOKUP(_xlfn.TEXTJOIN(" vs ",,C7356:D7356),Calendar!G:G,Calendar!B:B),IF(AND(B7356="Premier League",E7356="Highlights"),_xlfn.XLOOKUP(H7356,Calendar!O:O,Calendar!N:N,,-1),""))</f>
        <v/>
      </c>
    </row>
    <row r="7357" spans="34:34" x14ac:dyDescent="0.35">
      <c r="AH7357" s="16" t="str">
        <f>IF(AND(B7357="Premier League",E7357="Live"),_xlfn.XLOOKUP(_xlfn.TEXTJOIN(" vs ",,C7357:D7357),Calendar!G:G,Calendar!B:B),IF(AND(B7357="Premier League",E7357="Highlights"),_xlfn.XLOOKUP(H7357,Calendar!O:O,Calendar!N:N,,-1),""))</f>
        <v/>
      </c>
    </row>
    <row r="7358" spans="34:34" x14ac:dyDescent="0.35">
      <c r="AH7358" s="16" t="str">
        <f>IF(AND(B7358="Premier League",E7358="Live"),_xlfn.XLOOKUP(_xlfn.TEXTJOIN(" vs ",,C7358:D7358),Calendar!G:G,Calendar!B:B),IF(AND(B7358="Premier League",E7358="Highlights"),_xlfn.XLOOKUP(H7358,Calendar!O:O,Calendar!N:N,,-1),""))</f>
        <v/>
      </c>
    </row>
    <row r="7359" spans="34:34" x14ac:dyDescent="0.35">
      <c r="AH7359" s="16" t="str">
        <f>IF(AND(B7359="Premier League",E7359="Live"),_xlfn.XLOOKUP(_xlfn.TEXTJOIN(" vs ",,C7359:D7359),Calendar!G:G,Calendar!B:B),IF(AND(B7359="Premier League",E7359="Highlights"),_xlfn.XLOOKUP(H7359,Calendar!O:O,Calendar!N:N,,-1),""))</f>
        <v/>
      </c>
    </row>
    <row r="7360" spans="34:34" x14ac:dyDescent="0.35">
      <c r="AH7360" s="16" t="str">
        <f>IF(AND(B7360="Premier League",E7360="Live"),_xlfn.XLOOKUP(_xlfn.TEXTJOIN(" vs ",,C7360:D7360),Calendar!G:G,Calendar!B:B),IF(AND(B7360="Premier League",E7360="Highlights"),_xlfn.XLOOKUP(H7360,Calendar!O:O,Calendar!N:N,,-1),""))</f>
        <v/>
      </c>
    </row>
    <row r="7361" spans="34:34" x14ac:dyDescent="0.35">
      <c r="AH7361" s="16" t="str">
        <f>IF(AND(B7361="Premier League",E7361="Live"),_xlfn.XLOOKUP(_xlfn.TEXTJOIN(" vs ",,C7361:D7361),Calendar!G:G,Calendar!B:B),IF(AND(B7361="Premier League",E7361="Highlights"),_xlfn.XLOOKUP(H7361,Calendar!O:O,Calendar!N:N,,-1),""))</f>
        <v/>
      </c>
    </row>
    <row r="7362" spans="34:34" x14ac:dyDescent="0.35">
      <c r="AH7362" s="16" t="str">
        <f>IF(AND(B7362="Premier League",E7362="Live"),_xlfn.XLOOKUP(_xlfn.TEXTJOIN(" vs ",,C7362:D7362),Calendar!G:G,Calendar!B:B),IF(AND(B7362="Premier League",E7362="Highlights"),_xlfn.XLOOKUP(H7362,Calendar!O:O,Calendar!N:N,,-1),""))</f>
        <v/>
      </c>
    </row>
    <row r="7363" spans="34:34" x14ac:dyDescent="0.35">
      <c r="AH7363" s="16" t="str">
        <f>IF(AND(B7363="Premier League",E7363="Live"),_xlfn.XLOOKUP(_xlfn.TEXTJOIN(" vs ",,C7363:D7363),Calendar!G:G,Calendar!B:B),IF(AND(B7363="Premier League",E7363="Highlights"),_xlfn.XLOOKUP(H7363,Calendar!O:O,Calendar!N:N,,-1),""))</f>
        <v/>
      </c>
    </row>
    <row r="7364" spans="34:34" x14ac:dyDescent="0.35">
      <c r="AH7364" s="16" t="str">
        <f>IF(AND(B7364="Premier League",E7364="Live"),_xlfn.XLOOKUP(_xlfn.TEXTJOIN(" vs ",,C7364:D7364),Calendar!G:G,Calendar!B:B),IF(AND(B7364="Premier League",E7364="Highlights"),_xlfn.XLOOKUP(H7364,Calendar!O:O,Calendar!N:N,,-1),""))</f>
        <v/>
      </c>
    </row>
    <row r="7365" spans="34:34" x14ac:dyDescent="0.35">
      <c r="AH7365" s="16" t="str">
        <f>IF(AND(B7365="Premier League",E7365="Live"),_xlfn.XLOOKUP(_xlfn.TEXTJOIN(" vs ",,C7365:D7365),Calendar!G:G,Calendar!B:B),IF(AND(B7365="Premier League",E7365="Highlights"),_xlfn.XLOOKUP(H7365,Calendar!O:O,Calendar!N:N,,-1),""))</f>
        <v/>
      </c>
    </row>
    <row r="7366" spans="34:34" x14ac:dyDescent="0.35">
      <c r="AH7366" s="16" t="str">
        <f>IF(AND(B7366="Premier League",E7366="Live"),_xlfn.XLOOKUP(_xlfn.TEXTJOIN(" vs ",,C7366:D7366),Calendar!G:G,Calendar!B:B),IF(AND(B7366="Premier League",E7366="Highlights"),_xlfn.XLOOKUP(H7366,Calendar!O:O,Calendar!N:N,,-1),""))</f>
        <v/>
      </c>
    </row>
    <row r="7367" spans="34:34" x14ac:dyDescent="0.35">
      <c r="AH7367" s="16" t="str">
        <f>IF(AND(B7367="Premier League",E7367="Live"),_xlfn.XLOOKUP(_xlfn.TEXTJOIN(" vs ",,C7367:D7367),Calendar!G:G,Calendar!B:B),IF(AND(B7367="Premier League",E7367="Highlights"),_xlfn.XLOOKUP(H7367,Calendar!O:O,Calendar!N:N,,-1),""))</f>
        <v/>
      </c>
    </row>
    <row r="7368" spans="34:34" x14ac:dyDescent="0.35">
      <c r="AH7368" s="16" t="str">
        <f>IF(AND(B7368="Premier League",E7368="Live"),_xlfn.XLOOKUP(_xlfn.TEXTJOIN(" vs ",,C7368:D7368),Calendar!G:G,Calendar!B:B),IF(AND(B7368="Premier League",E7368="Highlights"),_xlfn.XLOOKUP(H7368,Calendar!O:O,Calendar!N:N,,-1),""))</f>
        <v/>
      </c>
    </row>
    <row r="7369" spans="34:34" x14ac:dyDescent="0.35">
      <c r="AH7369" s="16" t="str">
        <f>IF(AND(B7369="Premier League",E7369="Live"),_xlfn.XLOOKUP(_xlfn.TEXTJOIN(" vs ",,C7369:D7369),Calendar!G:G,Calendar!B:B),IF(AND(B7369="Premier League",E7369="Highlights"),_xlfn.XLOOKUP(H7369,Calendar!O:O,Calendar!N:N,,-1),""))</f>
        <v/>
      </c>
    </row>
    <row r="7370" spans="34:34" x14ac:dyDescent="0.35">
      <c r="AH7370" s="16" t="str">
        <f>IF(AND(B7370="Premier League",E7370="Live"),_xlfn.XLOOKUP(_xlfn.TEXTJOIN(" vs ",,C7370:D7370),Calendar!G:G,Calendar!B:B),IF(AND(B7370="Premier League",E7370="Highlights"),_xlfn.XLOOKUP(H7370,Calendar!O:O,Calendar!N:N,,-1),""))</f>
        <v/>
      </c>
    </row>
    <row r="7371" spans="34:34" x14ac:dyDescent="0.35">
      <c r="AH7371" s="16" t="str">
        <f>IF(AND(B7371="Premier League",E7371="Live"),_xlfn.XLOOKUP(_xlfn.TEXTJOIN(" vs ",,C7371:D7371),Calendar!G:G,Calendar!B:B),IF(AND(B7371="Premier League",E7371="Highlights"),_xlfn.XLOOKUP(H7371,Calendar!O:O,Calendar!N:N,,-1),""))</f>
        <v/>
      </c>
    </row>
    <row r="7372" spans="34:34" x14ac:dyDescent="0.35">
      <c r="AH7372" s="16" t="str">
        <f>IF(AND(B7372="Premier League",E7372="Live"),_xlfn.XLOOKUP(_xlfn.TEXTJOIN(" vs ",,C7372:D7372),Calendar!G:G,Calendar!B:B),IF(AND(B7372="Premier League",E7372="Highlights"),_xlfn.XLOOKUP(H7372,Calendar!O:O,Calendar!N:N,,-1),""))</f>
        <v/>
      </c>
    </row>
    <row r="7373" spans="34:34" x14ac:dyDescent="0.35">
      <c r="AH7373" s="16" t="str">
        <f>IF(AND(B7373="Premier League",E7373="Live"),_xlfn.XLOOKUP(_xlfn.TEXTJOIN(" vs ",,C7373:D7373),Calendar!G:G,Calendar!B:B),IF(AND(B7373="Premier League",E7373="Highlights"),_xlfn.XLOOKUP(H7373,Calendar!O:O,Calendar!N:N,,-1),""))</f>
        <v/>
      </c>
    </row>
    <row r="7374" spans="34:34" x14ac:dyDescent="0.35">
      <c r="AH7374" s="16" t="str">
        <f>IF(AND(B7374="Premier League",E7374="Live"),_xlfn.XLOOKUP(_xlfn.TEXTJOIN(" vs ",,C7374:D7374),Calendar!G:G,Calendar!B:B),IF(AND(B7374="Premier League",E7374="Highlights"),_xlfn.XLOOKUP(H7374,Calendar!O:O,Calendar!N:N,,-1),""))</f>
        <v/>
      </c>
    </row>
    <row r="7375" spans="34:34" x14ac:dyDescent="0.35">
      <c r="AH7375" s="16" t="str">
        <f>IF(AND(B7375="Premier League",E7375="Live"),_xlfn.XLOOKUP(_xlfn.TEXTJOIN(" vs ",,C7375:D7375),Calendar!G:G,Calendar!B:B),IF(AND(B7375="Premier League",E7375="Highlights"),_xlfn.XLOOKUP(H7375,Calendar!O:O,Calendar!N:N,,-1),""))</f>
        <v/>
      </c>
    </row>
    <row r="7376" spans="34:34" x14ac:dyDescent="0.35">
      <c r="AH7376" s="16" t="str">
        <f>IF(AND(B7376="Premier League",E7376="Live"),_xlfn.XLOOKUP(_xlfn.TEXTJOIN(" vs ",,C7376:D7376),Calendar!G:G,Calendar!B:B),IF(AND(B7376="Premier League",E7376="Highlights"),_xlfn.XLOOKUP(H7376,Calendar!O:O,Calendar!N:N,,-1),""))</f>
        <v/>
      </c>
    </row>
    <row r="7377" spans="34:34" x14ac:dyDescent="0.35">
      <c r="AH7377" s="16" t="str">
        <f>IF(AND(B7377="Premier League",E7377="Live"),_xlfn.XLOOKUP(_xlfn.TEXTJOIN(" vs ",,C7377:D7377),Calendar!G:G,Calendar!B:B),IF(AND(B7377="Premier League",E7377="Highlights"),_xlfn.XLOOKUP(H7377,Calendar!O:O,Calendar!N:N,,-1),""))</f>
        <v/>
      </c>
    </row>
    <row r="7378" spans="34:34" x14ac:dyDescent="0.35">
      <c r="AH7378" s="16" t="str">
        <f>IF(AND(B7378="Premier League",E7378="Live"),_xlfn.XLOOKUP(_xlfn.TEXTJOIN(" vs ",,C7378:D7378),Calendar!G:G,Calendar!B:B),IF(AND(B7378="Premier League",E7378="Highlights"),_xlfn.XLOOKUP(H7378,Calendar!O:O,Calendar!N:N,,-1),""))</f>
        <v/>
      </c>
    </row>
    <row r="7379" spans="34:34" x14ac:dyDescent="0.35">
      <c r="AH7379" s="16" t="str">
        <f>IF(AND(B7379="Premier League",E7379="Live"),_xlfn.XLOOKUP(_xlfn.TEXTJOIN(" vs ",,C7379:D7379),Calendar!G:G,Calendar!B:B),IF(AND(B7379="Premier League",E7379="Highlights"),_xlfn.XLOOKUP(H7379,Calendar!O:O,Calendar!N:N,,-1),""))</f>
        <v/>
      </c>
    </row>
    <row r="7380" spans="34:34" x14ac:dyDescent="0.35">
      <c r="AH7380" s="16" t="str">
        <f>IF(AND(B7380="Premier League",E7380="Live"),_xlfn.XLOOKUP(_xlfn.TEXTJOIN(" vs ",,C7380:D7380),Calendar!G:G,Calendar!B:B),IF(AND(B7380="Premier League",E7380="Highlights"),_xlfn.XLOOKUP(H7380,Calendar!O:O,Calendar!N:N,,-1),""))</f>
        <v/>
      </c>
    </row>
    <row r="7381" spans="34:34" x14ac:dyDescent="0.35">
      <c r="AH7381" s="16" t="str">
        <f>IF(AND(B7381="Premier League",E7381="Live"),_xlfn.XLOOKUP(_xlfn.TEXTJOIN(" vs ",,C7381:D7381),Calendar!G:G,Calendar!B:B),IF(AND(B7381="Premier League",E7381="Highlights"),_xlfn.XLOOKUP(H7381,Calendar!O:O,Calendar!N:N,,-1),""))</f>
        <v/>
      </c>
    </row>
    <row r="7382" spans="34:34" x14ac:dyDescent="0.35">
      <c r="AH7382" s="16" t="str">
        <f>IF(AND(B7382="Premier League",E7382="Live"),_xlfn.XLOOKUP(_xlfn.TEXTJOIN(" vs ",,C7382:D7382),Calendar!G:G,Calendar!B:B),IF(AND(B7382="Premier League",E7382="Highlights"),_xlfn.XLOOKUP(H7382,Calendar!O:O,Calendar!N:N,,-1),""))</f>
        <v/>
      </c>
    </row>
    <row r="7383" spans="34:34" x14ac:dyDescent="0.35">
      <c r="AH7383" s="16" t="str">
        <f>IF(AND(B7383="Premier League",E7383="Live"),_xlfn.XLOOKUP(_xlfn.TEXTJOIN(" vs ",,C7383:D7383),Calendar!G:G,Calendar!B:B),IF(AND(B7383="Premier League",E7383="Highlights"),_xlfn.XLOOKUP(H7383,Calendar!O:O,Calendar!N:N,,-1),""))</f>
        <v/>
      </c>
    </row>
    <row r="7384" spans="34:34" x14ac:dyDescent="0.35">
      <c r="AH7384" s="16" t="str">
        <f>IF(AND(B7384="Premier League",E7384="Live"),_xlfn.XLOOKUP(_xlfn.TEXTJOIN(" vs ",,C7384:D7384),Calendar!G:G,Calendar!B:B),IF(AND(B7384="Premier League",E7384="Highlights"),_xlfn.XLOOKUP(H7384,Calendar!O:O,Calendar!N:N,,-1),""))</f>
        <v/>
      </c>
    </row>
    <row r="7385" spans="34:34" x14ac:dyDescent="0.35">
      <c r="AH7385" s="16" t="str">
        <f>IF(AND(B7385="Premier League",E7385="Live"),_xlfn.XLOOKUP(_xlfn.TEXTJOIN(" vs ",,C7385:D7385),Calendar!G:G,Calendar!B:B),IF(AND(B7385="Premier League",E7385="Highlights"),_xlfn.XLOOKUP(H7385,Calendar!O:O,Calendar!N:N,,-1),""))</f>
        <v/>
      </c>
    </row>
    <row r="7386" spans="34:34" x14ac:dyDescent="0.35">
      <c r="AH7386" s="16" t="str">
        <f>IF(AND(B7386="Premier League",E7386="Live"),_xlfn.XLOOKUP(_xlfn.TEXTJOIN(" vs ",,C7386:D7386),Calendar!G:G,Calendar!B:B),IF(AND(B7386="Premier League",E7386="Highlights"),_xlfn.XLOOKUP(H7386,Calendar!O:O,Calendar!N:N,,-1),""))</f>
        <v/>
      </c>
    </row>
    <row r="7387" spans="34:34" x14ac:dyDescent="0.35">
      <c r="AH7387" s="16" t="str">
        <f>IF(AND(B7387="Premier League",E7387="Live"),_xlfn.XLOOKUP(_xlfn.TEXTJOIN(" vs ",,C7387:D7387),Calendar!G:G,Calendar!B:B),IF(AND(B7387="Premier League",E7387="Highlights"),_xlfn.XLOOKUP(H7387,Calendar!O:O,Calendar!N:N,,-1),""))</f>
        <v/>
      </c>
    </row>
    <row r="7388" spans="34:34" x14ac:dyDescent="0.35">
      <c r="AH7388" s="16" t="str">
        <f>IF(AND(B7388="Premier League",E7388="Live"),_xlfn.XLOOKUP(_xlfn.TEXTJOIN(" vs ",,C7388:D7388),Calendar!G:G,Calendar!B:B),IF(AND(B7388="Premier League",E7388="Highlights"),_xlfn.XLOOKUP(H7388,Calendar!O:O,Calendar!N:N,,-1),""))</f>
        <v/>
      </c>
    </row>
    <row r="7389" spans="34:34" x14ac:dyDescent="0.35">
      <c r="AH7389" s="16" t="str">
        <f>IF(AND(B7389="Premier League",E7389="Live"),_xlfn.XLOOKUP(_xlfn.TEXTJOIN(" vs ",,C7389:D7389),Calendar!G:G,Calendar!B:B),IF(AND(B7389="Premier League",E7389="Highlights"),_xlfn.XLOOKUP(H7389,Calendar!O:O,Calendar!N:N,,-1),""))</f>
        <v/>
      </c>
    </row>
    <row r="7390" spans="34:34" x14ac:dyDescent="0.35">
      <c r="AH7390" s="16" t="str">
        <f>IF(AND(B7390="Premier League",E7390="Live"),_xlfn.XLOOKUP(_xlfn.TEXTJOIN(" vs ",,C7390:D7390),Calendar!G:G,Calendar!B:B),IF(AND(B7390="Premier League",E7390="Highlights"),_xlfn.XLOOKUP(H7390,Calendar!O:O,Calendar!N:N,,-1),""))</f>
        <v/>
      </c>
    </row>
    <row r="7391" spans="34:34" x14ac:dyDescent="0.35">
      <c r="AH7391" s="16" t="str">
        <f>IF(AND(B7391="Premier League",E7391="Live"),_xlfn.XLOOKUP(_xlfn.TEXTJOIN(" vs ",,C7391:D7391),Calendar!G:G,Calendar!B:B),IF(AND(B7391="Premier League",E7391="Highlights"),_xlfn.XLOOKUP(H7391,Calendar!O:O,Calendar!N:N,,-1),""))</f>
        <v/>
      </c>
    </row>
    <row r="7392" spans="34:34" x14ac:dyDescent="0.35">
      <c r="AH7392" s="16" t="str">
        <f>IF(AND(B7392="Premier League",E7392="Live"),_xlfn.XLOOKUP(_xlfn.TEXTJOIN(" vs ",,C7392:D7392),Calendar!G:G,Calendar!B:B),IF(AND(B7392="Premier League",E7392="Highlights"),_xlfn.XLOOKUP(H7392,Calendar!O:O,Calendar!N:N,,-1),""))</f>
        <v/>
      </c>
    </row>
    <row r="7393" spans="34:34" x14ac:dyDescent="0.35">
      <c r="AH7393" s="16" t="str">
        <f>IF(AND(B7393="Premier League",E7393="Live"),_xlfn.XLOOKUP(_xlfn.TEXTJOIN(" vs ",,C7393:D7393),Calendar!G:G,Calendar!B:B),IF(AND(B7393="Premier League",E7393="Highlights"),_xlfn.XLOOKUP(H7393,Calendar!O:O,Calendar!N:N,,-1),""))</f>
        <v/>
      </c>
    </row>
    <row r="7394" spans="34:34" x14ac:dyDescent="0.35">
      <c r="AH7394" s="16" t="str">
        <f>IF(AND(B7394="Premier League",E7394="Live"),_xlfn.XLOOKUP(_xlfn.TEXTJOIN(" vs ",,C7394:D7394),Calendar!G:G,Calendar!B:B),IF(AND(B7394="Premier League",E7394="Highlights"),_xlfn.XLOOKUP(H7394,Calendar!O:O,Calendar!N:N,,-1),""))</f>
        <v/>
      </c>
    </row>
    <row r="7395" spans="34:34" x14ac:dyDescent="0.35">
      <c r="AH7395" s="16" t="str">
        <f>IF(AND(B7395="Premier League",E7395="Live"),_xlfn.XLOOKUP(_xlfn.TEXTJOIN(" vs ",,C7395:D7395),Calendar!G:G,Calendar!B:B),IF(AND(B7395="Premier League",E7395="Highlights"),_xlfn.XLOOKUP(H7395,Calendar!O:O,Calendar!N:N,,-1),""))</f>
        <v/>
      </c>
    </row>
    <row r="7396" spans="34:34" x14ac:dyDescent="0.35">
      <c r="AH7396" s="16" t="str">
        <f>IF(AND(B7396="Premier League",E7396="Live"),_xlfn.XLOOKUP(_xlfn.TEXTJOIN(" vs ",,C7396:D7396),Calendar!G:G,Calendar!B:B),IF(AND(B7396="Premier League",E7396="Highlights"),_xlfn.XLOOKUP(H7396,Calendar!O:O,Calendar!N:N,,-1),""))</f>
        <v/>
      </c>
    </row>
    <row r="7397" spans="34:34" x14ac:dyDescent="0.35">
      <c r="AH7397" s="16" t="str">
        <f>IF(AND(B7397="Premier League",E7397="Live"),_xlfn.XLOOKUP(_xlfn.TEXTJOIN(" vs ",,C7397:D7397),Calendar!G:G,Calendar!B:B),IF(AND(B7397="Premier League",E7397="Highlights"),_xlfn.XLOOKUP(H7397,Calendar!O:O,Calendar!N:N,,-1),""))</f>
        <v/>
      </c>
    </row>
    <row r="7398" spans="34:34" x14ac:dyDescent="0.35">
      <c r="AH7398" s="16" t="str">
        <f>IF(AND(B7398="Premier League",E7398="Live"),_xlfn.XLOOKUP(_xlfn.TEXTJOIN(" vs ",,C7398:D7398),Calendar!G:G,Calendar!B:B),IF(AND(B7398="Premier League",E7398="Highlights"),_xlfn.XLOOKUP(H7398,Calendar!O:O,Calendar!N:N,,-1),""))</f>
        <v/>
      </c>
    </row>
    <row r="7399" spans="34:34" x14ac:dyDescent="0.35">
      <c r="AH7399" s="16" t="str">
        <f>IF(AND(B7399="Premier League",E7399="Live"),_xlfn.XLOOKUP(_xlfn.TEXTJOIN(" vs ",,C7399:D7399),Calendar!G:G,Calendar!B:B),IF(AND(B7399="Premier League",E7399="Highlights"),_xlfn.XLOOKUP(H7399,Calendar!O:O,Calendar!N:N,,-1),""))</f>
        <v/>
      </c>
    </row>
    <row r="7400" spans="34:34" x14ac:dyDescent="0.35">
      <c r="AH7400" s="16" t="str">
        <f>IF(AND(B7400="Premier League",E7400="Live"),_xlfn.XLOOKUP(_xlfn.TEXTJOIN(" vs ",,C7400:D7400),Calendar!G:G,Calendar!B:B),IF(AND(B7400="Premier League",E7400="Highlights"),_xlfn.XLOOKUP(H7400,Calendar!O:O,Calendar!N:N,,-1),""))</f>
        <v/>
      </c>
    </row>
    <row r="7401" spans="34:34" x14ac:dyDescent="0.35">
      <c r="AH7401" s="16" t="str">
        <f>IF(AND(B7401="Premier League",E7401="Live"),_xlfn.XLOOKUP(_xlfn.TEXTJOIN(" vs ",,C7401:D7401),Calendar!G:G,Calendar!B:B),IF(AND(B7401="Premier League",E7401="Highlights"),_xlfn.XLOOKUP(H7401,Calendar!O:O,Calendar!N:N,,-1),""))</f>
        <v/>
      </c>
    </row>
    <row r="7402" spans="34:34" x14ac:dyDescent="0.35">
      <c r="AH7402" s="16" t="str">
        <f>IF(AND(B7402="Premier League",E7402="Live"),_xlfn.XLOOKUP(_xlfn.TEXTJOIN(" vs ",,C7402:D7402),Calendar!G:G,Calendar!B:B),IF(AND(B7402="Premier League",E7402="Highlights"),_xlfn.XLOOKUP(H7402,Calendar!O:O,Calendar!N:N,,-1),""))</f>
        <v/>
      </c>
    </row>
    <row r="7403" spans="34:34" x14ac:dyDescent="0.35">
      <c r="AH7403" s="16" t="str">
        <f>IF(AND(B7403="Premier League",E7403="Live"),_xlfn.XLOOKUP(_xlfn.TEXTJOIN(" vs ",,C7403:D7403),Calendar!G:G,Calendar!B:B),IF(AND(B7403="Premier League",E7403="Highlights"),_xlfn.XLOOKUP(H7403,Calendar!O:O,Calendar!N:N,,-1),""))</f>
        <v/>
      </c>
    </row>
    <row r="7404" spans="34:34" x14ac:dyDescent="0.35">
      <c r="AH7404" s="16" t="str">
        <f>IF(AND(B7404="Premier League",E7404="Live"),_xlfn.XLOOKUP(_xlfn.TEXTJOIN(" vs ",,C7404:D7404),Calendar!G:G,Calendar!B:B),IF(AND(B7404="Premier League",E7404="Highlights"),_xlfn.XLOOKUP(H7404,Calendar!O:O,Calendar!N:N,,-1),""))</f>
        <v/>
      </c>
    </row>
    <row r="7405" spans="34:34" x14ac:dyDescent="0.35">
      <c r="AH7405" s="16" t="str">
        <f>IF(AND(B7405="Premier League",E7405="Live"),_xlfn.XLOOKUP(_xlfn.TEXTJOIN(" vs ",,C7405:D7405),Calendar!G:G,Calendar!B:B),IF(AND(B7405="Premier League",E7405="Highlights"),_xlfn.XLOOKUP(H7405,Calendar!O:O,Calendar!N:N,,-1),""))</f>
        <v/>
      </c>
    </row>
    <row r="7406" spans="34:34" x14ac:dyDescent="0.35">
      <c r="AH7406" s="16" t="str">
        <f>IF(AND(B7406="Premier League",E7406="Live"),_xlfn.XLOOKUP(_xlfn.TEXTJOIN(" vs ",,C7406:D7406),Calendar!G:G,Calendar!B:B),IF(AND(B7406="Premier League",E7406="Highlights"),_xlfn.XLOOKUP(H7406,Calendar!O:O,Calendar!N:N,,-1),""))</f>
        <v/>
      </c>
    </row>
    <row r="7407" spans="34:34" x14ac:dyDescent="0.35">
      <c r="AH7407" s="16" t="str">
        <f>IF(AND(B7407="Premier League",E7407="Live"),_xlfn.XLOOKUP(_xlfn.TEXTJOIN(" vs ",,C7407:D7407),Calendar!G:G,Calendar!B:B),IF(AND(B7407="Premier League",E7407="Highlights"),_xlfn.XLOOKUP(H7407,Calendar!O:O,Calendar!N:N,,-1),""))</f>
        <v/>
      </c>
    </row>
    <row r="7408" spans="34:34" x14ac:dyDescent="0.35">
      <c r="AH7408" s="16" t="str">
        <f>IF(AND(B7408="Premier League",E7408="Live"),_xlfn.XLOOKUP(_xlfn.TEXTJOIN(" vs ",,C7408:D7408),Calendar!G:G,Calendar!B:B),IF(AND(B7408="Premier League",E7408="Highlights"),_xlfn.XLOOKUP(H7408,Calendar!O:O,Calendar!N:N,,-1),""))</f>
        <v/>
      </c>
    </row>
    <row r="7409" spans="34:34" x14ac:dyDescent="0.35">
      <c r="AH7409" s="16" t="str">
        <f>IF(AND(B7409="Premier League",E7409="Live"),_xlfn.XLOOKUP(_xlfn.TEXTJOIN(" vs ",,C7409:D7409),Calendar!G:G,Calendar!B:B),IF(AND(B7409="Premier League",E7409="Highlights"),_xlfn.XLOOKUP(H7409,Calendar!O:O,Calendar!N:N,,-1),""))</f>
        <v/>
      </c>
    </row>
    <row r="7410" spans="34:34" x14ac:dyDescent="0.35">
      <c r="AH7410" s="16" t="str">
        <f>IF(AND(B7410="Premier League",E7410="Live"),_xlfn.XLOOKUP(_xlfn.TEXTJOIN(" vs ",,C7410:D7410),Calendar!G:G,Calendar!B:B),IF(AND(B7410="Premier League",E7410="Highlights"),_xlfn.XLOOKUP(H7410,Calendar!O:O,Calendar!N:N,,-1),""))</f>
        <v/>
      </c>
    </row>
    <row r="7411" spans="34:34" x14ac:dyDescent="0.35">
      <c r="AH7411" s="16" t="str">
        <f>IF(AND(B7411="Premier League",E7411="Live"),_xlfn.XLOOKUP(_xlfn.TEXTJOIN(" vs ",,C7411:D7411),Calendar!G:G,Calendar!B:B),IF(AND(B7411="Premier League",E7411="Highlights"),_xlfn.XLOOKUP(H7411,Calendar!O:O,Calendar!N:N,,-1),""))</f>
        <v/>
      </c>
    </row>
    <row r="7412" spans="34:34" x14ac:dyDescent="0.35">
      <c r="AH7412" s="16" t="str">
        <f>IF(AND(B7412="Premier League",E7412="Live"),_xlfn.XLOOKUP(_xlfn.TEXTJOIN(" vs ",,C7412:D7412),Calendar!G:G,Calendar!B:B),IF(AND(B7412="Premier League",E7412="Highlights"),_xlfn.XLOOKUP(H7412,Calendar!O:O,Calendar!N:N,,-1),""))</f>
        <v/>
      </c>
    </row>
    <row r="7413" spans="34:34" x14ac:dyDescent="0.35">
      <c r="AH7413" s="16" t="str">
        <f>IF(AND(B7413="Premier League",E7413="Live"),_xlfn.XLOOKUP(_xlfn.TEXTJOIN(" vs ",,C7413:D7413),Calendar!G:G,Calendar!B:B),IF(AND(B7413="Premier League",E7413="Highlights"),_xlfn.XLOOKUP(H7413,Calendar!O:O,Calendar!N:N,,-1),""))</f>
        <v/>
      </c>
    </row>
    <row r="7414" spans="34:34" x14ac:dyDescent="0.35">
      <c r="AH7414" s="16" t="str">
        <f>IF(AND(B7414="Premier League",E7414="Live"),_xlfn.XLOOKUP(_xlfn.TEXTJOIN(" vs ",,C7414:D7414),Calendar!G:G,Calendar!B:B),IF(AND(B7414="Premier League",E7414="Highlights"),_xlfn.XLOOKUP(H7414,Calendar!O:O,Calendar!N:N,,-1),""))</f>
        <v/>
      </c>
    </row>
    <row r="7415" spans="34:34" x14ac:dyDescent="0.35">
      <c r="AH7415" s="16" t="str">
        <f>IF(AND(B7415="Premier League",E7415="Live"),_xlfn.XLOOKUP(_xlfn.TEXTJOIN(" vs ",,C7415:D7415),Calendar!G:G,Calendar!B:B),IF(AND(B7415="Premier League",E7415="Highlights"),_xlfn.XLOOKUP(H7415,Calendar!O:O,Calendar!N:N,,-1),""))</f>
        <v/>
      </c>
    </row>
    <row r="7416" spans="34:34" x14ac:dyDescent="0.35">
      <c r="AH7416" s="16" t="str">
        <f>IF(AND(B7416="Premier League",E7416="Live"),_xlfn.XLOOKUP(_xlfn.TEXTJOIN(" vs ",,C7416:D7416),Calendar!G:G,Calendar!B:B),IF(AND(B7416="Premier League",E7416="Highlights"),_xlfn.XLOOKUP(H7416,Calendar!O:O,Calendar!N:N,,-1),""))</f>
        <v/>
      </c>
    </row>
    <row r="7417" spans="34:34" x14ac:dyDescent="0.35">
      <c r="AH7417" s="16" t="str">
        <f>IF(AND(B7417="Premier League",E7417="Live"),_xlfn.XLOOKUP(_xlfn.TEXTJOIN(" vs ",,C7417:D7417),Calendar!G:G,Calendar!B:B),IF(AND(B7417="Premier League",E7417="Highlights"),_xlfn.XLOOKUP(H7417,Calendar!O:O,Calendar!N:N,,-1),""))</f>
        <v/>
      </c>
    </row>
    <row r="7418" spans="34:34" x14ac:dyDescent="0.35">
      <c r="AH7418" s="16" t="str">
        <f>IF(AND(B7418="Premier League",E7418="Live"),_xlfn.XLOOKUP(_xlfn.TEXTJOIN(" vs ",,C7418:D7418),Calendar!G:G,Calendar!B:B),IF(AND(B7418="Premier League",E7418="Highlights"),_xlfn.XLOOKUP(H7418,Calendar!O:O,Calendar!N:N,,-1),""))</f>
        <v/>
      </c>
    </row>
    <row r="7419" spans="34:34" x14ac:dyDescent="0.35">
      <c r="AH7419" s="16" t="str">
        <f>IF(AND(B7419="Premier League",E7419="Live"),_xlfn.XLOOKUP(_xlfn.TEXTJOIN(" vs ",,C7419:D7419),Calendar!G:G,Calendar!B:B),IF(AND(B7419="Premier League",E7419="Highlights"),_xlfn.XLOOKUP(H7419,Calendar!O:O,Calendar!N:N,,-1),""))</f>
        <v/>
      </c>
    </row>
    <row r="7420" spans="34:34" x14ac:dyDescent="0.35">
      <c r="AH7420" s="16" t="str">
        <f>IF(AND(B7420="Premier League",E7420="Live"),_xlfn.XLOOKUP(_xlfn.TEXTJOIN(" vs ",,C7420:D7420),Calendar!G:G,Calendar!B:B),IF(AND(B7420="Premier League",E7420="Highlights"),_xlfn.XLOOKUP(H7420,Calendar!O:O,Calendar!N:N,,-1),""))</f>
        <v/>
      </c>
    </row>
    <row r="7421" spans="34:34" x14ac:dyDescent="0.35">
      <c r="AH7421" s="16" t="str">
        <f>IF(AND(B7421="Premier League",E7421="Live"),_xlfn.XLOOKUP(_xlfn.TEXTJOIN(" vs ",,C7421:D7421),Calendar!G:G,Calendar!B:B),IF(AND(B7421="Premier League",E7421="Highlights"),_xlfn.XLOOKUP(H7421,Calendar!O:O,Calendar!N:N,,-1),""))</f>
        <v/>
      </c>
    </row>
    <row r="7422" spans="34:34" x14ac:dyDescent="0.35">
      <c r="AH7422" s="16" t="str">
        <f>IF(AND(B7422="Premier League",E7422="Live"),_xlfn.XLOOKUP(_xlfn.TEXTJOIN(" vs ",,C7422:D7422),Calendar!G:G,Calendar!B:B),IF(AND(B7422="Premier League",E7422="Highlights"),_xlfn.XLOOKUP(H7422,Calendar!O:O,Calendar!N:N,,-1),""))</f>
        <v/>
      </c>
    </row>
    <row r="7423" spans="34:34" x14ac:dyDescent="0.35">
      <c r="AH7423" s="16" t="str">
        <f>IF(AND(B7423="Premier League",E7423="Live"),_xlfn.XLOOKUP(_xlfn.TEXTJOIN(" vs ",,C7423:D7423),Calendar!G:G,Calendar!B:B),IF(AND(B7423="Premier League",E7423="Highlights"),_xlfn.XLOOKUP(H7423,Calendar!O:O,Calendar!N:N,,-1),""))</f>
        <v/>
      </c>
    </row>
    <row r="7424" spans="34:34" x14ac:dyDescent="0.35">
      <c r="AH7424" s="16" t="str">
        <f>IF(AND(B7424="Premier League",E7424="Live"),_xlfn.XLOOKUP(_xlfn.TEXTJOIN(" vs ",,C7424:D7424),Calendar!G:G,Calendar!B:B),IF(AND(B7424="Premier League",E7424="Highlights"),_xlfn.XLOOKUP(H7424,Calendar!O:O,Calendar!N:N,,-1),""))</f>
        <v/>
      </c>
    </row>
    <row r="7425" spans="34:34" x14ac:dyDescent="0.35">
      <c r="AH7425" s="16" t="str">
        <f>IF(AND(B7425="Premier League",E7425="Live"),_xlfn.XLOOKUP(_xlfn.TEXTJOIN(" vs ",,C7425:D7425),Calendar!G:G,Calendar!B:B),IF(AND(B7425="Premier League",E7425="Highlights"),_xlfn.XLOOKUP(H7425,Calendar!O:O,Calendar!N:N,,-1),""))</f>
        <v/>
      </c>
    </row>
    <row r="7426" spans="34:34" x14ac:dyDescent="0.35">
      <c r="AH7426" s="16" t="str">
        <f>IF(AND(B7426="Premier League",E7426="Live"),_xlfn.XLOOKUP(_xlfn.TEXTJOIN(" vs ",,C7426:D7426),Calendar!G:G,Calendar!B:B),IF(AND(B7426="Premier League",E7426="Highlights"),_xlfn.XLOOKUP(H7426,Calendar!O:O,Calendar!N:N,,-1),""))</f>
        <v/>
      </c>
    </row>
    <row r="7427" spans="34:34" x14ac:dyDescent="0.35">
      <c r="AH7427" s="16" t="str">
        <f>IF(AND(B7427="Premier League",E7427="Live"),_xlfn.XLOOKUP(_xlfn.TEXTJOIN(" vs ",,C7427:D7427),Calendar!G:G,Calendar!B:B),IF(AND(B7427="Premier League",E7427="Highlights"),_xlfn.XLOOKUP(H7427,Calendar!O:O,Calendar!N:N,,-1),""))</f>
        <v/>
      </c>
    </row>
    <row r="7428" spans="34:34" x14ac:dyDescent="0.35">
      <c r="AH7428" s="16" t="str">
        <f>IF(AND(B7428="Premier League",E7428="Live"),_xlfn.XLOOKUP(_xlfn.TEXTJOIN(" vs ",,C7428:D7428),Calendar!G:G,Calendar!B:B),IF(AND(B7428="Premier League",E7428="Highlights"),_xlfn.XLOOKUP(H7428,Calendar!O:O,Calendar!N:N,,-1),""))</f>
        <v/>
      </c>
    </row>
    <row r="7429" spans="34:34" x14ac:dyDescent="0.35">
      <c r="AH7429" s="16" t="str">
        <f>IF(AND(B7429="Premier League",E7429="Live"),_xlfn.XLOOKUP(_xlfn.TEXTJOIN(" vs ",,C7429:D7429),Calendar!G:G,Calendar!B:B),IF(AND(B7429="Premier League",E7429="Highlights"),_xlfn.XLOOKUP(H7429,Calendar!O:O,Calendar!N:N,,-1),""))</f>
        <v/>
      </c>
    </row>
    <row r="7430" spans="34:34" x14ac:dyDescent="0.35">
      <c r="AH7430" s="16" t="str">
        <f>IF(AND(B7430="Premier League",E7430="Live"),_xlfn.XLOOKUP(_xlfn.TEXTJOIN(" vs ",,C7430:D7430),Calendar!G:G,Calendar!B:B),IF(AND(B7430="Premier League",E7430="Highlights"),_xlfn.XLOOKUP(H7430,Calendar!O:O,Calendar!N:N,,-1),""))</f>
        <v/>
      </c>
    </row>
    <row r="7431" spans="34:34" x14ac:dyDescent="0.35">
      <c r="AH7431" s="16" t="str">
        <f>IF(AND(B7431="Premier League",E7431="Live"),_xlfn.XLOOKUP(_xlfn.TEXTJOIN(" vs ",,C7431:D7431),Calendar!G:G,Calendar!B:B),IF(AND(B7431="Premier League",E7431="Highlights"),_xlfn.XLOOKUP(H7431,Calendar!O:O,Calendar!N:N,,-1),""))</f>
        <v/>
      </c>
    </row>
    <row r="7432" spans="34:34" x14ac:dyDescent="0.35">
      <c r="AH7432" s="16" t="str">
        <f>IF(AND(B7432="Premier League",E7432="Live"),_xlfn.XLOOKUP(_xlfn.TEXTJOIN(" vs ",,C7432:D7432),Calendar!G:G,Calendar!B:B),IF(AND(B7432="Premier League",E7432="Highlights"),_xlfn.XLOOKUP(H7432,Calendar!O:O,Calendar!N:N,,-1),""))</f>
        <v/>
      </c>
    </row>
    <row r="7433" spans="34:34" x14ac:dyDescent="0.35">
      <c r="AH7433" s="16" t="str">
        <f>IF(AND(B7433="Premier League",E7433="Live"),_xlfn.XLOOKUP(_xlfn.TEXTJOIN(" vs ",,C7433:D7433),Calendar!G:G,Calendar!B:B),IF(AND(B7433="Premier League",E7433="Highlights"),_xlfn.XLOOKUP(H7433,Calendar!O:O,Calendar!N:N,,-1),""))</f>
        <v/>
      </c>
    </row>
    <row r="7434" spans="34:34" x14ac:dyDescent="0.35">
      <c r="AH7434" s="16" t="str">
        <f>IF(AND(B7434="Premier League",E7434="Live"),_xlfn.XLOOKUP(_xlfn.TEXTJOIN(" vs ",,C7434:D7434),Calendar!G:G,Calendar!B:B),IF(AND(B7434="Premier League",E7434="Highlights"),_xlfn.XLOOKUP(H7434,Calendar!O:O,Calendar!N:N,,-1),""))</f>
        <v/>
      </c>
    </row>
    <row r="7435" spans="34:34" x14ac:dyDescent="0.35">
      <c r="AH7435" s="16" t="str">
        <f>IF(AND(B7435="Premier League",E7435="Live"),_xlfn.XLOOKUP(_xlfn.TEXTJOIN(" vs ",,C7435:D7435),Calendar!G:G,Calendar!B:B),IF(AND(B7435="Premier League",E7435="Highlights"),_xlfn.XLOOKUP(H7435,Calendar!O:O,Calendar!N:N,,-1),""))</f>
        <v/>
      </c>
    </row>
    <row r="7436" spans="34:34" x14ac:dyDescent="0.35">
      <c r="AH7436" s="16" t="str">
        <f>IF(AND(B7436="Premier League",E7436="Live"),_xlfn.XLOOKUP(_xlfn.TEXTJOIN(" vs ",,C7436:D7436),Calendar!G:G,Calendar!B:B),IF(AND(B7436="Premier League",E7436="Highlights"),_xlfn.XLOOKUP(H7436,Calendar!O:O,Calendar!N:N,,-1),""))</f>
        <v/>
      </c>
    </row>
    <row r="7437" spans="34:34" x14ac:dyDescent="0.35">
      <c r="AH7437" s="16" t="str">
        <f>IF(AND(B7437="Premier League",E7437="Live"),_xlfn.XLOOKUP(_xlfn.TEXTJOIN(" vs ",,C7437:D7437),Calendar!G:G,Calendar!B:B),IF(AND(B7437="Premier League",E7437="Highlights"),_xlfn.XLOOKUP(H7437,Calendar!O:O,Calendar!N:N,,-1),""))</f>
        <v/>
      </c>
    </row>
    <row r="7438" spans="34:34" x14ac:dyDescent="0.35">
      <c r="AH7438" s="16" t="str">
        <f>IF(AND(B7438="Premier League",E7438="Live"),_xlfn.XLOOKUP(_xlfn.TEXTJOIN(" vs ",,C7438:D7438),Calendar!G:G,Calendar!B:B),IF(AND(B7438="Premier League",E7438="Highlights"),_xlfn.XLOOKUP(H7438,Calendar!O:O,Calendar!N:N,,-1),""))</f>
        <v/>
      </c>
    </row>
    <row r="7439" spans="34:34" x14ac:dyDescent="0.35">
      <c r="AH7439" s="16" t="str">
        <f>IF(AND(B7439="Premier League",E7439="Live"),_xlfn.XLOOKUP(_xlfn.TEXTJOIN(" vs ",,C7439:D7439),Calendar!G:G,Calendar!B:B),IF(AND(B7439="Premier League",E7439="Highlights"),_xlfn.XLOOKUP(H7439,Calendar!O:O,Calendar!N:N,,-1),""))</f>
        <v/>
      </c>
    </row>
    <row r="7440" spans="34:34" x14ac:dyDescent="0.35">
      <c r="AH7440" s="16" t="str">
        <f>IF(AND(B7440="Premier League",E7440="Live"),_xlfn.XLOOKUP(_xlfn.TEXTJOIN(" vs ",,C7440:D7440),Calendar!G:G,Calendar!B:B),IF(AND(B7440="Premier League",E7440="Highlights"),_xlfn.XLOOKUP(H7440,Calendar!O:O,Calendar!N:N,,-1),""))</f>
        <v/>
      </c>
    </row>
    <row r="7441" spans="34:34" x14ac:dyDescent="0.35">
      <c r="AH7441" s="16" t="str">
        <f>IF(AND(B7441="Premier League",E7441="Live"),_xlfn.XLOOKUP(_xlfn.TEXTJOIN(" vs ",,C7441:D7441),Calendar!G:G,Calendar!B:B),IF(AND(B7441="Premier League",E7441="Highlights"),_xlfn.XLOOKUP(H7441,Calendar!O:O,Calendar!N:N,,-1),""))</f>
        <v/>
      </c>
    </row>
    <row r="7442" spans="34:34" x14ac:dyDescent="0.35">
      <c r="AH7442" s="16" t="str">
        <f>IF(AND(B7442="Premier League",E7442="Live"),_xlfn.XLOOKUP(_xlfn.TEXTJOIN(" vs ",,C7442:D7442),Calendar!G:G,Calendar!B:B),IF(AND(B7442="Premier League",E7442="Highlights"),_xlfn.XLOOKUP(H7442,Calendar!O:O,Calendar!N:N,,-1),""))</f>
        <v/>
      </c>
    </row>
    <row r="7443" spans="34:34" x14ac:dyDescent="0.35">
      <c r="AH7443" s="16" t="str">
        <f>IF(AND(B7443="Premier League",E7443="Live"),_xlfn.XLOOKUP(_xlfn.TEXTJOIN(" vs ",,C7443:D7443),Calendar!G:G,Calendar!B:B),IF(AND(B7443="Premier League",E7443="Highlights"),_xlfn.XLOOKUP(H7443,Calendar!O:O,Calendar!N:N,,-1),""))</f>
        <v/>
      </c>
    </row>
    <row r="7444" spans="34:34" x14ac:dyDescent="0.35">
      <c r="AH7444" s="16" t="str">
        <f>IF(AND(B7444="Premier League",E7444="Live"),_xlfn.XLOOKUP(_xlfn.TEXTJOIN(" vs ",,C7444:D7444),Calendar!G:G,Calendar!B:B),IF(AND(B7444="Premier League",E7444="Highlights"),_xlfn.XLOOKUP(H7444,Calendar!O:O,Calendar!N:N,,-1),""))</f>
        <v/>
      </c>
    </row>
    <row r="7445" spans="34:34" x14ac:dyDescent="0.35">
      <c r="AH7445" s="16" t="str">
        <f>IF(AND(B7445="Premier League",E7445="Live"),_xlfn.XLOOKUP(_xlfn.TEXTJOIN(" vs ",,C7445:D7445),Calendar!G:G,Calendar!B:B),IF(AND(B7445="Premier League",E7445="Highlights"),_xlfn.XLOOKUP(H7445,Calendar!O:O,Calendar!N:N,,-1),""))</f>
        <v/>
      </c>
    </row>
    <row r="7446" spans="34:34" x14ac:dyDescent="0.35">
      <c r="AH7446" s="16" t="str">
        <f>IF(AND(B7446="Premier League",E7446="Live"),_xlfn.XLOOKUP(_xlfn.TEXTJOIN(" vs ",,C7446:D7446),Calendar!G:G,Calendar!B:B),IF(AND(B7446="Premier League",E7446="Highlights"),_xlfn.XLOOKUP(H7446,Calendar!O:O,Calendar!N:N,,-1),""))</f>
        <v/>
      </c>
    </row>
    <row r="7447" spans="34:34" x14ac:dyDescent="0.35">
      <c r="AH7447" s="16" t="str">
        <f>IF(AND(B7447="Premier League",E7447="Live"),_xlfn.XLOOKUP(_xlfn.TEXTJOIN(" vs ",,C7447:D7447),Calendar!G:G,Calendar!B:B),IF(AND(B7447="Premier League",E7447="Highlights"),_xlfn.XLOOKUP(H7447,Calendar!O:O,Calendar!N:N,,-1),""))</f>
        <v/>
      </c>
    </row>
    <row r="7448" spans="34:34" x14ac:dyDescent="0.35">
      <c r="AH7448" s="16" t="str">
        <f>IF(AND(B7448="Premier League",E7448="Live"),_xlfn.XLOOKUP(_xlfn.TEXTJOIN(" vs ",,C7448:D7448),Calendar!G:G,Calendar!B:B),IF(AND(B7448="Premier League",E7448="Highlights"),_xlfn.XLOOKUP(H7448,Calendar!O:O,Calendar!N:N,,-1),""))</f>
        <v/>
      </c>
    </row>
    <row r="7449" spans="34:34" x14ac:dyDescent="0.35">
      <c r="AH7449" s="16" t="str">
        <f>IF(AND(B7449="Premier League",E7449="Live"),_xlfn.XLOOKUP(_xlfn.TEXTJOIN(" vs ",,C7449:D7449),Calendar!G:G,Calendar!B:B),IF(AND(B7449="Premier League",E7449="Highlights"),_xlfn.XLOOKUP(H7449,Calendar!O:O,Calendar!N:N,,-1),""))</f>
        <v/>
      </c>
    </row>
    <row r="7450" spans="34:34" x14ac:dyDescent="0.35">
      <c r="AH7450" s="16" t="str">
        <f>IF(AND(B7450="Premier League",E7450="Live"),_xlfn.XLOOKUP(_xlfn.TEXTJOIN(" vs ",,C7450:D7450),Calendar!G:G,Calendar!B:B),IF(AND(B7450="Premier League",E7450="Highlights"),_xlfn.XLOOKUP(H7450,Calendar!O:O,Calendar!N:N,,-1),""))</f>
        <v/>
      </c>
    </row>
    <row r="7451" spans="34:34" x14ac:dyDescent="0.35">
      <c r="AH7451" s="16" t="str">
        <f>IF(AND(B7451="Premier League",E7451="Live"),_xlfn.XLOOKUP(_xlfn.TEXTJOIN(" vs ",,C7451:D7451),Calendar!G:G,Calendar!B:B),IF(AND(B7451="Premier League",E7451="Highlights"),_xlfn.XLOOKUP(H7451,Calendar!O:O,Calendar!N:N,,-1),""))</f>
        <v/>
      </c>
    </row>
    <row r="7452" spans="34:34" x14ac:dyDescent="0.35">
      <c r="AH7452" s="16" t="str">
        <f>IF(AND(B7452="Premier League",E7452="Live"),_xlfn.XLOOKUP(_xlfn.TEXTJOIN(" vs ",,C7452:D7452),Calendar!G:G,Calendar!B:B),IF(AND(B7452="Premier League",E7452="Highlights"),_xlfn.XLOOKUP(H7452,Calendar!O:O,Calendar!N:N,,-1),""))</f>
        <v/>
      </c>
    </row>
    <row r="7453" spans="34:34" x14ac:dyDescent="0.35">
      <c r="AH7453" s="16" t="str">
        <f>IF(AND(B7453="Premier League",E7453="Live"),_xlfn.XLOOKUP(_xlfn.TEXTJOIN(" vs ",,C7453:D7453),Calendar!G:G,Calendar!B:B),IF(AND(B7453="Premier League",E7453="Highlights"),_xlfn.XLOOKUP(H7453,Calendar!O:O,Calendar!N:N,,-1),""))</f>
        <v/>
      </c>
    </row>
    <row r="7454" spans="34:34" x14ac:dyDescent="0.35">
      <c r="AH7454" s="16" t="str">
        <f>IF(AND(B7454="Premier League",E7454="Live"),_xlfn.XLOOKUP(_xlfn.TEXTJOIN(" vs ",,C7454:D7454),Calendar!G:G,Calendar!B:B),IF(AND(B7454="Premier League",E7454="Highlights"),_xlfn.XLOOKUP(H7454,Calendar!O:O,Calendar!N:N,,-1),""))</f>
        <v/>
      </c>
    </row>
    <row r="7455" spans="34:34" x14ac:dyDescent="0.35">
      <c r="AH7455" s="16" t="str">
        <f>IF(AND(B7455="Premier League",E7455="Live"),_xlfn.XLOOKUP(_xlfn.TEXTJOIN(" vs ",,C7455:D7455),Calendar!G:G,Calendar!B:B),IF(AND(B7455="Premier League",E7455="Highlights"),_xlfn.XLOOKUP(H7455,Calendar!O:O,Calendar!N:N,,-1),""))</f>
        <v/>
      </c>
    </row>
    <row r="7456" spans="34:34" x14ac:dyDescent="0.35">
      <c r="AH7456" s="16" t="str">
        <f>IF(AND(B7456="Premier League",E7456="Live"),_xlfn.XLOOKUP(_xlfn.TEXTJOIN(" vs ",,C7456:D7456),Calendar!G:G,Calendar!B:B),IF(AND(B7456="Premier League",E7456="Highlights"),_xlfn.XLOOKUP(H7456,Calendar!O:O,Calendar!N:N,,-1),""))</f>
        <v/>
      </c>
    </row>
    <row r="7457" spans="34:34" x14ac:dyDescent="0.35">
      <c r="AH7457" s="16" t="str">
        <f>IF(AND(B7457="Premier League",E7457="Live"),_xlfn.XLOOKUP(_xlfn.TEXTJOIN(" vs ",,C7457:D7457),Calendar!G:G,Calendar!B:B),IF(AND(B7457="Premier League",E7457="Highlights"),_xlfn.XLOOKUP(H7457,Calendar!O:O,Calendar!N:N,,-1),""))</f>
        <v/>
      </c>
    </row>
    <row r="7458" spans="34:34" x14ac:dyDescent="0.35">
      <c r="AH7458" s="16" t="str">
        <f>IF(AND(B7458="Premier League",E7458="Live"),_xlfn.XLOOKUP(_xlfn.TEXTJOIN(" vs ",,C7458:D7458),Calendar!G:G,Calendar!B:B),IF(AND(B7458="Premier League",E7458="Highlights"),_xlfn.XLOOKUP(H7458,Calendar!O:O,Calendar!N:N,,-1),""))</f>
        <v/>
      </c>
    </row>
    <row r="7459" spans="34:34" x14ac:dyDescent="0.35">
      <c r="AH7459" s="16" t="str">
        <f>IF(AND(B7459="Premier League",E7459="Live"),_xlfn.XLOOKUP(_xlfn.TEXTJOIN(" vs ",,C7459:D7459),Calendar!G:G,Calendar!B:B),IF(AND(B7459="Premier League",E7459="Highlights"),_xlfn.XLOOKUP(H7459,Calendar!O:O,Calendar!N:N,,-1),""))</f>
        <v/>
      </c>
    </row>
    <row r="7460" spans="34:34" x14ac:dyDescent="0.35">
      <c r="AH7460" s="16" t="str">
        <f>IF(AND(B7460="Premier League",E7460="Live"),_xlfn.XLOOKUP(_xlfn.TEXTJOIN(" vs ",,C7460:D7460),Calendar!G:G,Calendar!B:B),IF(AND(B7460="Premier League",E7460="Highlights"),_xlfn.XLOOKUP(H7460,Calendar!O:O,Calendar!N:N,,-1),""))</f>
        <v/>
      </c>
    </row>
    <row r="7461" spans="34:34" x14ac:dyDescent="0.35">
      <c r="AH7461" s="16" t="str">
        <f>IF(AND(B7461="Premier League",E7461="Live"),_xlfn.XLOOKUP(_xlfn.TEXTJOIN(" vs ",,C7461:D7461),Calendar!G:G,Calendar!B:B),IF(AND(B7461="Premier League",E7461="Highlights"),_xlfn.XLOOKUP(H7461,Calendar!O:O,Calendar!N:N,,-1),""))</f>
        <v/>
      </c>
    </row>
    <row r="7462" spans="34:34" x14ac:dyDescent="0.35">
      <c r="AH7462" s="16" t="str">
        <f>IF(AND(B7462="Premier League",E7462="Live"),_xlfn.XLOOKUP(_xlfn.TEXTJOIN(" vs ",,C7462:D7462),Calendar!G:G,Calendar!B:B),IF(AND(B7462="Premier League",E7462="Highlights"),_xlfn.XLOOKUP(H7462,Calendar!O:O,Calendar!N:N,,-1),""))</f>
        <v/>
      </c>
    </row>
    <row r="7463" spans="34:34" x14ac:dyDescent="0.35">
      <c r="AH7463" s="16" t="str">
        <f>IF(AND(B7463="Premier League",E7463="Live"),_xlfn.XLOOKUP(_xlfn.TEXTJOIN(" vs ",,C7463:D7463),Calendar!G:G,Calendar!B:B),IF(AND(B7463="Premier League",E7463="Highlights"),_xlfn.XLOOKUP(H7463,Calendar!O:O,Calendar!N:N,,-1),""))</f>
        <v/>
      </c>
    </row>
    <row r="7464" spans="34:34" x14ac:dyDescent="0.35">
      <c r="AH7464" s="16" t="str">
        <f>IF(AND(B7464="Premier League",E7464="Live"),_xlfn.XLOOKUP(_xlfn.TEXTJOIN(" vs ",,C7464:D7464),Calendar!G:G,Calendar!B:B),IF(AND(B7464="Premier League",E7464="Highlights"),_xlfn.XLOOKUP(H7464,Calendar!O:O,Calendar!N:N,,-1),""))</f>
        <v/>
      </c>
    </row>
    <row r="7465" spans="34:34" x14ac:dyDescent="0.35">
      <c r="AH7465" s="16" t="str">
        <f>IF(AND(B7465="Premier League",E7465="Live"),_xlfn.XLOOKUP(_xlfn.TEXTJOIN(" vs ",,C7465:D7465),Calendar!G:G,Calendar!B:B),IF(AND(B7465="Premier League",E7465="Highlights"),_xlfn.XLOOKUP(H7465,Calendar!O:O,Calendar!N:N,,-1),""))</f>
        <v/>
      </c>
    </row>
    <row r="7466" spans="34:34" x14ac:dyDescent="0.35">
      <c r="AH7466" s="16" t="str">
        <f>IF(AND(B7466="Premier League",E7466="Live"),_xlfn.XLOOKUP(_xlfn.TEXTJOIN(" vs ",,C7466:D7466),Calendar!G:G,Calendar!B:B),IF(AND(B7466="Premier League",E7466="Highlights"),_xlfn.XLOOKUP(H7466,Calendar!O:O,Calendar!N:N,,-1),""))</f>
        <v/>
      </c>
    </row>
    <row r="7467" spans="34:34" x14ac:dyDescent="0.35">
      <c r="AH7467" s="16" t="str">
        <f>IF(AND(B7467="Premier League",E7467="Live"),_xlfn.XLOOKUP(_xlfn.TEXTJOIN(" vs ",,C7467:D7467),Calendar!G:G,Calendar!B:B),IF(AND(B7467="Premier League",E7467="Highlights"),_xlfn.XLOOKUP(H7467,Calendar!O:O,Calendar!N:N,,-1),""))</f>
        <v/>
      </c>
    </row>
    <row r="7468" spans="34:34" x14ac:dyDescent="0.35">
      <c r="AH7468" s="16" t="str">
        <f>IF(AND(B7468="Premier League",E7468="Live"),_xlfn.XLOOKUP(_xlfn.TEXTJOIN(" vs ",,C7468:D7468),Calendar!G:G,Calendar!B:B),IF(AND(B7468="Premier League",E7468="Highlights"),_xlfn.XLOOKUP(H7468,Calendar!O:O,Calendar!N:N,,-1),""))</f>
        <v/>
      </c>
    </row>
    <row r="7469" spans="34:34" x14ac:dyDescent="0.35">
      <c r="AH7469" s="16" t="str">
        <f>IF(AND(B7469="Premier League",E7469="Live"),_xlfn.XLOOKUP(_xlfn.TEXTJOIN(" vs ",,C7469:D7469),Calendar!G:G,Calendar!B:B),IF(AND(B7469="Premier League",E7469="Highlights"),_xlfn.XLOOKUP(H7469,Calendar!O:O,Calendar!N:N,,-1),""))</f>
        <v/>
      </c>
    </row>
    <row r="7470" spans="34:34" x14ac:dyDescent="0.35">
      <c r="AH7470" s="16" t="str">
        <f>IF(AND(B7470="Premier League",E7470="Live"),_xlfn.XLOOKUP(_xlfn.TEXTJOIN(" vs ",,C7470:D7470),Calendar!G:G,Calendar!B:B),IF(AND(B7470="Premier League",E7470="Highlights"),_xlfn.XLOOKUP(H7470,Calendar!O:O,Calendar!N:N,,-1),""))</f>
        <v/>
      </c>
    </row>
    <row r="7471" spans="34:34" x14ac:dyDescent="0.35">
      <c r="AH7471" s="16" t="str">
        <f>IF(AND(B7471="Premier League",E7471="Live"),_xlfn.XLOOKUP(_xlfn.TEXTJOIN(" vs ",,C7471:D7471),Calendar!G:G,Calendar!B:B),IF(AND(B7471="Premier League",E7471="Highlights"),_xlfn.XLOOKUP(H7471,Calendar!O:O,Calendar!N:N,,-1),""))</f>
        <v/>
      </c>
    </row>
    <row r="7472" spans="34:34" x14ac:dyDescent="0.35">
      <c r="AH7472" s="16" t="str">
        <f>IF(AND(B7472="Premier League",E7472="Live"),_xlfn.XLOOKUP(_xlfn.TEXTJOIN(" vs ",,C7472:D7472),Calendar!G:G,Calendar!B:B),IF(AND(B7472="Premier League",E7472="Highlights"),_xlfn.XLOOKUP(H7472,Calendar!O:O,Calendar!N:N,,-1),""))</f>
        <v/>
      </c>
    </row>
    <row r="7473" spans="34:34" x14ac:dyDescent="0.35">
      <c r="AH7473" s="16" t="str">
        <f>IF(AND(B7473="Premier League",E7473="Live"),_xlfn.XLOOKUP(_xlfn.TEXTJOIN(" vs ",,C7473:D7473),Calendar!G:G,Calendar!B:B),IF(AND(B7473="Premier League",E7473="Highlights"),_xlfn.XLOOKUP(H7473,Calendar!O:O,Calendar!N:N,,-1),""))</f>
        <v/>
      </c>
    </row>
    <row r="7474" spans="34:34" x14ac:dyDescent="0.35">
      <c r="AH7474" s="16" t="str">
        <f>IF(AND(B7474="Premier League",E7474="Live"),_xlfn.XLOOKUP(_xlfn.TEXTJOIN(" vs ",,C7474:D7474),Calendar!G:G,Calendar!B:B),IF(AND(B7474="Premier League",E7474="Highlights"),_xlfn.XLOOKUP(H7474,Calendar!O:O,Calendar!N:N,,-1),""))</f>
        <v/>
      </c>
    </row>
    <row r="7475" spans="34:34" x14ac:dyDescent="0.35">
      <c r="AH7475" s="16" t="str">
        <f>IF(AND(B7475="Premier League",E7475="Live"),_xlfn.XLOOKUP(_xlfn.TEXTJOIN(" vs ",,C7475:D7475),Calendar!G:G,Calendar!B:B),IF(AND(B7475="Premier League",E7475="Highlights"),_xlfn.XLOOKUP(H7475,Calendar!O:O,Calendar!N:N,,-1),""))</f>
        <v/>
      </c>
    </row>
    <row r="7476" spans="34:34" x14ac:dyDescent="0.35">
      <c r="AH7476" s="16" t="str">
        <f>IF(AND(B7476="Premier League",E7476="Live"),_xlfn.XLOOKUP(_xlfn.TEXTJOIN(" vs ",,C7476:D7476),Calendar!G:G,Calendar!B:B),IF(AND(B7476="Premier League",E7476="Highlights"),_xlfn.XLOOKUP(H7476,Calendar!O:O,Calendar!N:N,,-1),""))</f>
        <v/>
      </c>
    </row>
    <row r="7477" spans="34:34" x14ac:dyDescent="0.35">
      <c r="AH7477" s="16" t="str">
        <f>IF(AND(B7477="Premier League",E7477="Live"),_xlfn.XLOOKUP(_xlfn.TEXTJOIN(" vs ",,C7477:D7477),Calendar!G:G,Calendar!B:B),IF(AND(B7477="Premier League",E7477="Highlights"),_xlfn.XLOOKUP(H7477,Calendar!O:O,Calendar!N:N,,-1),""))</f>
        <v/>
      </c>
    </row>
    <row r="7478" spans="34:34" x14ac:dyDescent="0.35">
      <c r="AH7478" s="16" t="str">
        <f>IF(AND(B7478="Premier League",E7478="Live"),_xlfn.XLOOKUP(_xlfn.TEXTJOIN(" vs ",,C7478:D7478),Calendar!G:G,Calendar!B:B),IF(AND(B7478="Premier League",E7478="Highlights"),_xlfn.XLOOKUP(H7478,Calendar!O:O,Calendar!N:N,,-1),""))</f>
        <v/>
      </c>
    </row>
    <row r="7479" spans="34:34" x14ac:dyDescent="0.35">
      <c r="AH7479" s="16" t="str">
        <f>IF(AND(B7479="Premier League",E7479="Live"),_xlfn.XLOOKUP(_xlfn.TEXTJOIN(" vs ",,C7479:D7479),Calendar!G:G,Calendar!B:B),IF(AND(B7479="Premier League",E7479="Highlights"),_xlfn.XLOOKUP(H7479,Calendar!O:O,Calendar!N:N,,-1),""))</f>
        <v/>
      </c>
    </row>
    <row r="7480" spans="34:34" x14ac:dyDescent="0.35">
      <c r="AH7480" s="16" t="str">
        <f>IF(AND(B7480="Premier League",E7480="Live"),_xlfn.XLOOKUP(_xlfn.TEXTJOIN(" vs ",,C7480:D7480),Calendar!G:G,Calendar!B:B),IF(AND(B7480="Premier League",E7480="Highlights"),_xlfn.XLOOKUP(H7480,Calendar!O:O,Calendar!N:N,,-1),""))</f>
        <v/>
      </c>
    </row>
    <row r="7481" spans="34:34" x14ac:dyDescent="0.35">
      <c r="AH7481" s="16" t="str">
        <f>IF(AND(B7481="Premier League",E7481="Live"),_xlfn.XLOOKUP(_xlfn.TEXTJOIN(" vs ",,C7481:D7481),Calendar!G:G,Calendar!B:B),IF(AND(B7481="Premier League",E7481="Highlights"),_xlfn.XLOOKUP(H7481,Calendar!O:O,Calendar!N:N,,-1),""))</f>
        <v/>
      </c>
    </row>
    <row r="7482" spans="34:34" x14ac:dyDescent="0.35">
      <c r="AH7482" s="16" t="str">
        <f>IF(AND(B7482="Premier League",E7482="Live"),_xlfn.XLOOKUP(_xlfn.TEXTJOIN(" vs ",,C7482:D7482),Calendar!G:G,Calendar!B:B),IF(AND(B7482="Premier League",E7482="Highlights"),_xlfn.XLOOKUP(H7482,Calendar!O:O,Calendar!N:N,,-1),""))</f>
        <v/>
      </c>
    </row>
    <row r="7483" spans="34:34" x14ac:dyDescent="0.35">
      <c r="AH7483" s="16" t="str">
        <f>IF(AND(B7483="Premier League",E7483="Live"),_xlfn.XLOOKUP(_xlfn.TEXTJOIN(" vs ",,C7483:D7483),Calendar!G:G,Calendar!B:B),IF(AND(B7483="Premier League",E7483="Highlights"),_xlfn.XLOOKUP(H7483,Calendar!O:O,Calendar!N:N,,-1),""))</f>
        <v/>
      </c>
    </row>
    <row r="7484" spans="34:34" x14ac:dyDescent="0.35">
      <c r="AH7484" s="16" t="str">
        <f>IF(AND(B7484="Premier League",E7484="Live"),_xlfn.XLOOKUP(_xlfn.TEXTJOIN(" vs ",,C7484:D7484),Calendar!G:G,Calendar!B:B),IF(AND(B7484="Premier League",E7484="Highlights"),_xlfn.XLOOKUP(H7484,Calendar!O:O,Calendar!N:N,,-1),""))</f>
        <v/>
      </c>
    </row>
    <row r="7485" spans="34:34" x14ac:dyDescent="0.35">
      <c r="AH7485" s="16" t="str">
        <f>IF(AND(B7485="Premier League",E7485="Live"),_xlfn.XLOOKUP(_xlfn.TEXTJOIN(" vs ",,C7485:D7485),Calendar!G:G,Calendar!B:B),IF(AND(B7485="Premier League",E7485="Highlights"),_xlfn.XLOOKUP(H7485,Calendar!O:O,Calendar!N:N,,-1),""))</f>
        <v/>
      </c>
    </row>
    <row r="7486" spans="34:34" x14ac:dyDescent="0.35">
      <c r="AH7486" s="16" t="str">
        <f>IF(AND(B7486="Premier League",E7486="Live"),_xlfn.XLOOKUP(_xlfn.TEXTJOIN(" vs ",,C7486:D7486),Calendar!G:G,Calendar!B:B),IF(AND(B7486="Premier League",E7486="Highlights"),_xlfn.XLOOKUP(H7486,Calendar!O:O,Calendar!N:N,,-1),""))</f>
        <v/>
      </c>
    </row>
    <row r="7487" spans="34:34" x14ac:dyDescent="0.35">
      <c r="AH7487" s="16" t="str">
        <f>IF(AND(B7487="Premier League",E7487="Live"),_xlfn.XLOOKUP(_xlfn.TEXTJOIN(" vs ",,C7487:D7487),Calendar!G:G,Calendar!B:B),IF(AND(B7487="Premier League",E7487="Highlights"),_xlfn.XLOOKUP(H7487,Calendar!O:O,Calendar!N:N,,-1),""))</f>
        <v/>
      </c>
    </row>
    <row r="7488" spans="34:34" x14ac:dyDescent="0.35">
      <c r="AH7488" s="16" t="str">
        <f>IF(AND(B7488="Premier League",E7488="Live"),_xlfn.XLOOKUP(_xlfn.TEXTJOIN(" vs ",,C7488:D7488),Calendar!G:G,Calendar!B:B),IF(AND(B7488="Premier League",E7488="Highlights"),_xlfn.XLOOKUP(H7488,Calendar!O:O,Calendar!N:N,,-1),""))</f>
        <v/>
      </c>
    </row>
    <row r="7489" spans="34:34" x14ac:dyDescent="0.35">
      <c r="AH7489" s="16" t="str">
        <f>IF(AND(B7489="Premier League",E7489="Live"),_xlfn.XLOOKUP(_xlfn.TEXTJOIN(" vs ",,C7489:D7489),Calendar!G:G,Calendar!B:B),IF(AND(B7489="Premier League",E7489="Highlights"),_xlfn.XLOOKUP(H7489,Calendar!O:O,Calendar!N:N,,-1),""))</f>
        <v/>
      </c>
    </row>
    <row r="7490" spans="34:34" x14ac:dyDescent="0.35">
      <c r="AH7490" s="16" t="str">
        <f>IF(AND(B7490="Premier League",E7490="Live"),_xlfn.XLOOKUP(_xlfn.TEXTJOIN(" vs ",,C7490:D7490),Calendar!G:G,Calendar!B:B),IF(AND(B7490="Premier League",E7490="Highlights"),_xlfn.XLOOKUP(H7490,Calendar!O:O,Calendar!N:N,,-1),""))</f>
        <v/>
      </c>
    </row>
    <row r="7491" spans="34:34" x14ac:dyDescent="0.35">
      <c r="AH7491" s="16" t="str">
        <f>IF(AND(B7491="Premier League",E7491="Live"),_xlfn.XLOOKUP(_xlfn.TEXTJOIN(" vs ",,C7491:D7491),Calendar!G:G,Calendar!B:B),IF(AND(B7491="Premier League",E7491="Highlights"),_xlfn.XLOOKUP(H7491,Calendar!O:O,Calendar!N:N,,-1),""))</f>
        <v/>
      </c>
    </row>
    <row r="7492" spans="34:34" x14ac:dyDescent="0.35">
      <c r="AH7492" s="16" t="str">
        <f>IF(AND(B7492="Premier League",E7492="Live"),_xlfn.XLOOKUP(_xlfn.TEXTJOIN(" vs ",,C7492:D7492),Calendar!G:G,Calendar!B:B),IF(AND(B7492="Premier League",E7492="Highlights"),_xlfn.XLOOKUP(H7492,Calendar!O:O,Calendar!N:N,,-1),""))</f>
        <v/>
      </c>
    </row>
    <row r="7493" spans="34:34" x14ac:dyDescent="0.35">
      <c r="AH7493" s="16" t="str">
        <f>IF(AND(B7493="Premier League",E7493="Live"),_xlfn.XLOOKUP(_xlfn.TEXTJOIN(" vs ",,C7493:D7493),Calendar!G:G,Calendar!B:B),IF(AND(B7493="Premier League",E7493="Highlights"),_xlfn.XLOOKUP(H7493,Calendar!O:O,Calendar!N:N,,-1),""))</f>
        <v/>
      </c>
    </row>
    <row r="7494" spans="34:34" x14ac:dyDescent="0.35">
      <c r="AH7494" s="16" t="str">
        <f>IF(AND(B7494="Premier League",E7494="Live"),_xlfn.XLOOKUP(_xlfn.TEXTJOIN(" vs ",,C7494:D7494),Calendar!G:G,Calendar!B:B),IF(AND(B7494="Premier League",E7494="Highlights"),_xlfn.XLOOKUP(H7494,Calendar!O:O,Calendar!N:N,,-1),""))</f>
        <v/>
      </c>
    </row>
    <row r="7495" spans="34:34" x14ac:dyDescent="0.35">
      <c r="AH7495" s="16" t="str">
        <f>IF(AND(B7495="Premier League",E7495="Live"),_xlfn.XLOOKUP(_xlfn.TEXTJOIN(" vs ",,C7495:D7495),Calendar!G:G,Calendar!B:B),IF(AND(B7495="Premier League",E7495="Highlights"),_xlfn.XLOOKUP(H7495,Calendar!O:O,Calendar!N:N,,-1),""))</f>
        <v/>
      </c>
    </row>
    <row r="7496" spans="34:34" x14ac:dyDescent="0.35">
      <c r="AH7496" s="16" t="str">
        <f>IF(AND(B7496="Premier League",E7496="Live"),_xlfn.XLOOKUP(_xlfn.TEXTJOIN(" vs ",,C7496:D7496),Calendar!G:G,Calendar!B:B),IF(AND(B7496="Premier League",E7496="Highlights"),_xlfn.XLOOKUP(H7496,Calendar!O:O,Calendar!N:N,,-1),""))</f>
        <v/>
      </c>
    </row>
    <row r="7497" spans="34:34" x14ac:dyDescent="0.35">
      <c r="AH7497" s="16" t="str">
        <f>IF(AND(B7497="Premier League",E7497="Live"),_xlfn.XLOOKUP(_xlfn.TEXTJOIN(" vs ",,C7497:D7497),Calendar!G:G,Calendar!B:B),IF(AND(B7497="Premier League",E7497="Highlights"),_xlfn.XLOOKUP(H7497,Calendar!O:O,Calendar!N:N,,-1),""))</f>
        <v/>
      </c>
    </row>
    <row r="7498" spans="34:34" x14ac:dyDescent="0.35">
      <c r="AH7498" s="16" t="str">
        <f>IF(AND(B7498="Premier League",E7498="Live"),_xlfn.XLOOKUP(_xlfn.TEXTJOIN(" vs ",,C7498:D7498),Calendar!G:G,Calendar!B:B),IF(AND(B7498="Premier League",E7498="Highlights"),_xlfn.XLOOKUP(H7498,Calendar!O:O,Calendar!N:N,,-1),""))</f>
        <v/>
      </c>
    </row>
    <row r="7499" spans="34:34" x14ac:dyDescent="0.35">
      <c r="AH7499" s="16" t="str">
        <f>IF(AND(B7499="Premier League",E7499="Live"),_xlfn.XLOOKUP(_xlfn.TEXTJOIN(" vs ",,C7499:D7499),Calendar!G:G,Calendar!B:B),IF(AND(B7499="Premier League",E7499="Highlights"),_xlfn.XLOOKUP(H7499,Calendar!O:O,Calendar!N:N,,-1),""))</f>
        <v/>
      </c>
    </row>
    <row r="7500" spans="34:34" x14ac:dyDescent="0.35">
      <c r="AH7500" s="16" t="str">
        <f>IF(AND(B7500="Premier League",E7500="Live"),_xlfn.XLOOKUP(_xlfn.TEXTJOIN(" vs ",,C7500:D7500),Calendar!G:G,Calendar!B:B),IF(AND(B7500="Premier League",E7500="Highlights"),_xlfn.XLOOKUP(H7500,Calendar!O:O,Calendar!N:N,,-1),""))</f>
        <v/>
      </c>
    </row>
    <row r="7501" spans="34:34" x14ac:dyDescent="0.35">
      <c r="AH7501" s="16" t="str">
        <f>IF(AND(B7501="Premier League",E7501="Live"),_xlfn.XLOOKUP(_xlfn.TEXTJOIN(" vs ",,C7501:D7501),Calendar!G:G,Calendar!B:B),IF(AND(B7501="Premier League",E7501="Highlights"),_xlfn.XLOOKUP(H7501,Calendar!O:O,Calendar!N:N,,-1),""))</f>
        <v/>
      </c>
    </row>
    <row r="7502" spans="34:34" x14ac:dyDescent="0.35">
      <c r="AH7502" s="16" t="str">
        <f>IF(AND(B7502="Premier League",E7502="Live"),_xlfn.XLOOKUP(_xlfn.TEXTJOIN(" vs ",,C7502:D7502),Calendar!G:G,Calendar!B:B),IF(AND(B7502="Premier League",E7502="Highlights"),_xlfn.XLOOKUP(H7502,Calendar!O:O,Calendar!N:N,,-1),""))</f>
        <v/>
      </c>
    </row>
    <row r="7503" spans="34:34" x14ac:dyDescent="0.35">
      <c r="AH7503" s="16" t="str">
        <f>IF(AND(B7503="Premier League",E7503="Live"),_xlfn.XLOOKUP(_xlfn.TEXTJOIN(" vs ",,C7503:D7503),Calendar!G:G,Calendar!B:B),IF(AND(B7503="Premier League",E7503="Highlights"),_xlfn.XLOOKUP(H7503,Calendar!O:O,Calendar!N:N,,-1),""))</f>
        <v/>
      </c>
    </row>
    <row r="7504" spans="34:34" x14ac:dyDescent="0.35">
      <c r="AH7504" s="16" t="str">
        <f>IF(AND(B7504="Premier League",E7504="Live"),_xlfn.XLOOKUP(_xlfn.TEXTJOIN(" vs ",,C7504:D7504),Calendar!G:G,Calendar!B:B),IF(AND(B7504="Premier League",E7504="Highlights"),_xlfn.XLOOKUP(H7504,Calendar!O:O,Calendar!N:N,,-1),""))</f>
        <v/>
      </c>
    </row>
    <row r="7505" spans="34:34" x14ac:dyDescent="0.35">
      <c r="AH7505" s="16" t="str">
        <f>IF(AND(B7505="Premier League",E7505="Live"),_xlfn.XLOOKUP(_xlfn.TEXTJOIN(" vs ",,C7505:D7505),Calendar!G:G,Calendar!B:B),IF(AND(B7505="Premier League",E7505="Highlights"),_xlfn.XLOOKUP(H7505,Calendar!O:O,Calendar!N:N,,-1),""))</f>
        <v/>
      </c>
    </row>
    <row r="7506" spans="34:34" x14ac:dyDescent="0.35">
      <c r="AH7506" s="16" t="str">
        <f>IF(AND(B7506="Premier League",E7506="Live"),_xlfn.XLOOKUP(_xlfn.TEXTJOIN(" vs ",,C7506:D7506),Calendar!G:G,Calendar!B:B),IF(AND(B7506="Premier League",E7506="Highlights"),_xlfn.XLOOKUP(H7506,Calendar!O:O,Calendar!N:N,,-1),""))</f>
        <v/>
      </c>
    </row>
    <row r="7507" spans="34:34" x14ac:dyDescent="0.35">
      <c r="AH7507" s="16" t="str">
        <f>IF(AND(B7507="Premier League",E7507="Live"),_xlfn.XLOOKUP(_xlfn.TEXTJOIN(" vs ",,C7507:D7507),Calendar!G:G,Calendar!B:B),IF(AND(B7507="Premier League",E7507="Highlights"),_xlfn.XLOOKUP(H7507,Calendar!O:O,Calendar!N:N,,-1),""))</f>
        <v/>
      </c>
    </row>
    <row r="7508" spans="34:34" x14ac:dyDescent="0.35">
      <c r="AH7508" s="16" t="str">
        <f>IF(AND(B7508="Premier League",E7508="Live"),_xlfn.XLOOKUP(_xlfn.TEXTJOIN(" vs ",,C7508:D7508),Calendar!G:G,Calendar!B:B),IF(AND(B7508="Premier League",E7508="Highlights"),_xlfn.XLOOKUP(H7508,Calendar!O:O,Calendar!N:N,,-1),""))</f>
        <v/>
      </c>
    </row>
    <row r="7509" spans="34:34" x14ac:dyDescent="0.35">
      <c r="AH7509" s="16" t="str">
        <f>IF(AND(B7509="Premier League",E7509="Live"),_xlfn.XLOOKUP(_xlfn.TEXTJOIN(" vs ",,C7509:D7509),Calendar!G:G,Calendar!B:B),IF(AND(B7509="Premier League",E7509="Highlights"),_xlfn.XLOOKUP(H7509,Calendar!O:O,Calendar!N:N,,-1),""))</f>
        <v/>
      </c>
    </row>
    <row r="7510" spans="34:34" x14ac:dyDescent="0.35">
      <c r="AH7510" s="16" t="str">
        <f>IF(AND(B7510="Premier League",E7510="Live"),_xlfn.XLOOKUP(_xlfn.TEXTJOIN(" vs ",,C7510:D7510),Calendar!G:G,Calendar!B:B),IF(AND(B7510="Premier League",E7510="Highlights"),_xlfn.XLOOKUP(H7510,Calendar!O:O,Calendar!N:N,,-1),""))</f>
        <v/>
      </c>
    </row>
    <row r="7511" spans="34:34" x14ac:dyDescent="0.35">
      <c r="AH7511" s="16" t="str">
        <f>IF(AND(B7511="Premier League",E7511="Live"),_xlfn.XLOOKUP(_xlfn.TEXTJOIN(" vs ",,C7511:D7511),Calendar!G:G,Calendar!B:B),IF(AND(B7511="Premier League",E7511="Highlights"),_xlfn.XLOOKUP(H7511,Calendar!O:O,Calendar!N:N,,-1),""))</f>
        <v/>
      </c>
    </row>
    <row r="7512" spans="34:34" x14ac:dyDescent="0.35">
      <c r="AH7512" s="16" t="str">
        <f>IF(AND(B7512="Premier League",E7512="Live"),_xlfn.XLOOKUP(_xlfn.TEXTJOIN(" vs ",,C7512:D7512),Calendar!G:G,Calendar!B:B),IF(AND(B7512="Premier League",E7512="Highlights"),_xlfn.XLOOKUP(H7512,Calendar!O:O,Calendar!N:N,,-1),""))</f>
        <v/>
      </c>
    </row>
    <row r="7513" spans="34:34" x14ac:dyDescent="0.35">
      <c r="AH7513" s="16" t="str">
        <f>IF(AND(B7513="Premier League",E7513="Live"),_xlfn.XLOOKUP(_xlfn.TEXTJOIN(" vs ",,C7513:D7513),Calendar!G:G,Calendar!B:B),IF(AND(B7513="Premier League",E7513="Highlights"),_xlfn.XLOOKUP(H7513,Calendar!O:O,Calendar!N:N,,-1),""))</f>
        <v/>
      </c>
    </row>
    <row r="7514" spans="34:34" x14ac:dyDescent="0.35">
      <c r="AH7514" s="16" t="str">
        <f>IF(AND(B7514="Premier League",E7514="Live"),_xlfn.XLOOKUP(_xlfn.TEXTJOIN(" vs ",,C7514:D7514),Calendar!G:G,Calendar!B:B),IF(AND(B7514="Premier League",E7514="Highlights"),_xlfn.XLOOKUP(H7514,Calendar!O:O,Calendar!N:N,,-1),""))</f>
        <v/>
      </c>
    </row>
    <row r="7515" spans="34:34" x14ac:dyDescent="0.35">
      <c r="AH7515" s="16" t="str">
        <f>IF(AND(B7515="Premier League",E7515="Live"),_xlfn.XLOOKUP(_xlfn.TEXTJOIN(" vs ",,C7515:D7515),Calendar!G:G,Calendar!B:B),IF(AND(B7515="Premier League",E7515="Highlights"),_xlfn.XLOOKUP(H7515,Calendar!O:O,Calendar!N:N,,-1),""))</f>
        <v/>
      </c>
    </row>
    <row r="7516" spans="34:34" x14ac:dyDescent="0.35">
      <c r="AH7516" s="16" t="str">
        <f>IF(AND(B7516="Premier League",E7516="Live"),_xlfn.XLOOKUP(_xlfn.TEXTJOIN(" vs ",,C7516:D7516),Calendar!G:G,Calendar!B:B),IF(AND(B7516="Premier League",E7516="Highlights"),_xlfn.XLOOKUP(H7516,Calendar!O:O,Calendar!N:N,,-1),""))</f>
        <v/>
      </c>
    </row>
    <row r="7517" spans="34:34" x14ac:dyDescent="0.35">
      <c r="AH7517" s="16" t="str">
        <f>IF(AND(B7517="Premier League",E7517="Live"),_xlfn.XLOOKUP(_xlfn.TEXTJOIN(" vs ",,C7517:D7517),Calendar!G:G,Calendar!B:B),IF(AND(B7517="Premier League",E7517="Highlights"),_xlfn.XLOOKUP(H7517,Calendar!O:O,Calendar!N:N,,-1),""))</f>
        <v/>
      </c>
    </row>
    <row r="7518" spans="34:34" x14ac:dyDescent="0.35">
      <c r="AH7518" s="16" t="str">
        <f>IF(AND(B7518="Premier League",E7518="Live"),_xlfn.XLOOKUP(_xlfn.TEXTJOIN(" vs ",,C7518:D7518),Calendar!G:G,Calendar!B:B),IF(AND(B7518="Premier League",E7518="Highlights"),_xlfn.XLOOKUP(H7518,Calendar!O:O,Calendar!N:N,,-1),""))</f>
        <v/>
      </c>
    </row>
    <row r="7519" spans="34:34" x14ac:dyDescent="0.35">
      <c r="AH7519" s="16" t="str">
        <f>IF(AND(B7519="Premier League",E7519="Live"),_xlfn.XLOOKUP(_xlfn.TEXTJOIN(" vs ",,C7519:D7519),Calendar!G:G,Calendar!B:B),IF(AND(B7519="Premier League",E7519="Highlights"),_xlfn.XLOOKUP(H7519,Calendar!O:O,Calendar!N:N,,-1),""))</f>
        <v/>
      </c>
    </row>
    <row r="7520" spans="34:34" x14ac:dyDescent="0.35">
      <c r="AH7520" s="16" t="str">
        <f>IF(AND(B7520="Premier League",E7520="Live"),_xlfn.XLOOKUP(_xlfn.TEXTJOIN(" vs ",,C7520:D7520),Calendar!G:G,Calendar!B:B),IF(AND(B7520="Premier League",E7520="Highlights"),_xlfn.XLOOKUP(H7520,Calendar!O:O,Calendar!N:N,,-1),""))</f>
        <v/>
      </c>
    </row>
    <row r="7521" spans="34:34" x14ac:dyDescent="0.35">
      <c r="AH7521" s="16" t="str">
        <f>IF(AND(B7521="Premier League",E7521="Live"),_xlfn.XLOOKUP(_xlfn.TEXTJOIN(" vs ",,C7521:D7521),Calendar!G:G,Calendar!B:B),IF(AND(B7521="Premier League",E7521="Highlights"),_xlfn.XLOOKUP(H7521,Calendar!O:O,Calendar!N:N,,-1),""))</f>
        <v/>
      </c>
    </row>
    <row r="7522" spans="34:34" x14ac:dyDescent="0.35">
      <c r="AH7522" s="16" t="str">
        <f>IF(AND(B7522="Premier League",E7522="Live"),_xlfn.XLOOKUP(_xlfn.TEXTJOIN(" vs ",,C7522:D7522),Calendar!G:G,Calendar!B:B),IF(AND(B7522="Premier League",E7522="Highlights"),_xlfn.XLOOKUP(H7522,Calendar!O:O,Calendar!N:N,,-1),""))</f>
        <v/>
      </c>
    </row>
    <row r="7523" spans="34:34" x14ac:dyDescent="0.35">
      <c r="AH7523" s="16" t="str">
        <f>IF(AND(B7523="Premier League",E7523="Live"),_xlfn.XLOOKUP(_xlfn.TEXTJOIN(" vs ",,C7523:D7523),Calendar!G:G,Calendar!B:B),IF(AND(B7523="Premier League",E7523="Highlights"),_xlfn.XLOOKUP(H7523,Calendar!O:O,Calendar!N:N,,-1),""))</f>
        <v/>
      </c>
    </row>
    <row r="7524" spans="34:34" x14ac:dyDescent="0.35">
      <c r="AH7524" s="16" t="str">
        <f>IF(AND(B7524="Premier League",E7524="Live"),_xlfn.XLOOKUP(_xlfn.TEXTJOIN(" vs ",,C7524:D7524),Calendar!G:G,Calendar!B:B),IF(AND(B7524="Premier League",E7524="Highlights"),_xlfn.XLOOKUP(H7524,Calendar!O:O,Calendar!N:N,,-1),""))</f>
        <v/>
      </c>
    </row>
    <row r="7525" spans="34:34" x14ac:dyDescent="0.35">
      <c r="AH7525" s="16" t="str">
        <f>IF(AND(B7525="Premier League",E7525="Live"),_xlfn.XLOOKUP(_xlfn.TEXTJOIN(" vs ",,C7525:D7525),Calendar!G:G,Calendar!B:B),IF(AND(B7525="Premier League",E7525="Highlights"),_xlfn.XLOOKUP(H7525,Calendar!O:O,Calendar!N:N,,-1),""))</f>
        <v/>
      </c>
    </row>
    <row r="7526" spans="34:34" x14ac:dyDescent="0.35">
      <c r="AH7526" s="16" t="str">
        <f>IF(AND(B7526="Premier League",E7526="Live"),_xlfn.XLOOKUP(_xlfn.TEXTJOIN(" vs ",,C7526:D7526),Calendar!G:G,Calendar!B:B),IF(AND(B7526="Premier League",E7526="Highlights"),_xlfn.XLOOKUP(H7526,Calendar!O:O,Calendar!N:N,,-1),""))</f>
        <v/>
      </c>
    </row>
    <row r="7527" spans="34:34" x14ac:dyDescent="0.35">
      <c r="AH7527" s="16" t="str">
        <f>IF(AND(B7527="Premier League",E7527="Live"),_xlfn.XLOOKUP(_xlfn.TEXTJOIN(" vs ",,C7527:D7527),Calendar!G:G,Calendar!B:B),IF(AND(B7527="Premier League",E7527="Highlights"),_xlfn.XLOOKUP(H7527,Calendar!O:O,Calendar!N:N,,-1),""))</f>
        <v/>
      </c>
    </row>
    <row r="7528" spans="34:34" x14ac:dyDescent="0.35">
      <c r="AH7528" s="16" t="str">
        <f>IF(AND(B7528="Premier League",E7528="Live"),_xlfn.XLOOKUP(_xlfn.TEXTJOIN(" vs ",,C7528:D7528),Calendar!G:G,Calendar!B:B),IF(AND(B7528="Premier League",E7528="Highlights"),_xlfn.XLOOKUP(H7528,Calendar!O:O,Calendar!N:N,,-1),""))</f>
        <v/>
      </c>
    </row>
    <row r="7529" spans="34:34" x14ac:dyDescent="0.35">
      <c r="AH7529" s="16" t="str">
        <f>IF(AND(B7529="Premier League",E7529="Live"),_xlfn.XLOOKUP(_xlfn.TEXTJOIN(" vs ",,C7529:D7529),Calendar!G:G,Calendar!B:B),IF(AND(B7529="Premier League",E7529="Highlights"),_xlfn.XLOOKUP(H7529,Calendar!O:O,Calendar!N:N,,-1),""))</f>
        <v/>
      </c>
    </row>
    <row r="7530" spans="34:34" x14ac:dyDescent="0.35">
      <c r="AH7530" s="16" t="str">
        <f>IF(AND(B7530="Premier League",E7530="Live"),_xlfn.XLOOKUP(_xlfn.TEXTJOIN(" vs ",,C7530:D7530),Calendar!G:G,Calendar!B:B),IF(AND(B7530="Premier League",E7530="Highlights"),_xlfn.XLOOKUP(H7530,Calendar!O:O,Calendar!N:N,,-1),""))</f>
        <v/>
      </c>
    </row>
    <row r="7531" spans="34:34" x14ac:dyDescent="0.35">
      <c r="AH7531" s="16" t="str">
        <f>IF(AND(B7531="Premier League",E7531="Live"),_xlfn.XLOOKUP(_xlfn.TEXTJOIN(" vs ",,C7531:D7531),Calendar!G:G,Calendar!B:B),IF(AND(B7531="Premier League",E7531="Highlights"),_xlfn.XLOOKUP(H7531,Calendar!O:O,Calendar!N:N,,-1),""))</f>
        <v/>
      </c>
    </row>
    <row r="7532" spans="34:34" x14ac:dyDescent="0.35">
      <c r="AH7532" s="16" t="str">
        <f>IF(AND(B7532="Premier League",E7532="Live"),_xlfn.XLOOKUP(_xlfn.TEXTJOIN(" vs ",,C7532:D7532),Calendar!G:G,Calendar!B:B),IF(AND(B7532="Premier League",E7532="Highlights"),_xlfn.XLOOKUP(H7532,Calendar!O:O,Calendar!N:N,,-1),""))</f>
        <v/>
      </c>
    </row>
    <row r="7533" spans="34:34" x14ac:dyDescent="0.35">
      <c r="AH7533" s="16" t="str">
        <f>IF(AND(B7533="Premier League",E7533="Live"),_xlfn.XLOOKUP(_xlfn.TEXTJOIN(" vs ",,C7533:D7533),Calendar!G:G,Calendar!B:B),IF(AND(B7533="Premier League",E7533="Highlights"),_xlfn.XLOOKUP(H7533,Calendar!O:O,Calendar!N:N,,-1),""))</f>
        <v/>
      </c>
    </row>
    <row r="7534" spans="34:34" x14ac:dyDescent="0.35">
      <c r="AH7534" s="16" t="str">
        <f>IF(AND(B7534="Premier League",E7534="Live"),_xlfn.XLOOKUP(_xlfn.TEXTJOIN(" vs ",,C7534:D7534),Calendar!G:G,Calendar!B:B),IF(AND(B7534="Premier League",E7534="Highlights"),_xlfn.XLOOKUP(H7534,Calendar!O:O,Calendar!N:N,,-1),""))</f>
        <v/>
      </c>
    </row>
    <row r="7535" spans="34:34" x14ac:dyDescent="0.35">
      <c r="AH7535" s="16" t="str">
        <f>IF(AND(B7535="Premier League",E7535="Live"),_xlfn.XLOOKUP(_xlfn.TEXTJOIN(" vs ",,C7535:D7535),Calendar!G:G,Calendar!B:B),IF(AND(B7535="Premier League",E7535="Highlights"),_xlfn.XLOOKUP(H7535,Calendar!O:O,Calendar!N:N,,-1),""))</f>
        <v/>
      </c>
    </row>
    <row r="7536" spans="34:34" x14ac:dyDescent="0.35">
      <c r="AH7536" s="16" t="str">
        <f>IF(AND(B7536="Premier League",E7536="Live"),_xlfn.XLOOKUP(_xlfn.TEXTJOIN(" vs ",,C7536:D7536),Calendar!G:G,Calendar!B:B),IF(AND(B7536="Premier League",E7536="Highlights"),_xlfn.XLOOKUP(H7536,Calendar!O:O,Calendar!N:N,,-1),""))</f>
        <v/>
      </c>
    </row>
    <row r="7537" spans="34:34" x14ac:dyDescent="0.35">
      <c r="AH7537" s="16" t="str">
        <f>IF(AND(B7537="Premier League",E7537="Live"),_xlfn.XLOOKUP(_xlfn.TEXTJOIN(" vs ",,C7537:D7537),Calendar!G:G,Calendar!B:B),IF(AND(B7537="Premier League",E7537="Highlights"),_xlfn.XLOOKUP(H7537,Calendar!O:O,Calendar!N:N,,-1),""))</f>
        <v/>
      </c>
    </row>
    <row r="7538" spans="34:34" x14ac:dyDescent="0.35">
      <c r="AH7538" s="16" t="str">
        <f>IF(AND(B7538="Premier League",E7538="Live"),_xlfn.XLOOKUP(_xlfn.TEXTJOIN(" vs ",,C7538:D7538),Calendar!G:G,Calendar!B:B),IF(AND(B7538="Premier League",E7538="Highlights"),_xlfn.XLOOKUP(H7538,Calendar!O:O,Calendar!N:N,,-1),""))</f>
        <v/>
      </c>
    </row>
    <row r="7539" spans="34:34" x14ac:dyDescent="0.35">
      <c r="AH7539" s="16" t="str">
        <f>IF(AND(B7539="Premier League",E7539="Live"),_xlfn.XLOOKUP(_xlfn.TEXTJOIN(" vs ",,C7539:D7539),Calendar!G:G,Calendar!B:B),IF(AND(B7539="Premier League",E7539="Highlights"),_xlfn.XLOOKUP(H7539,Calendar!O:O,Calendar!N:N,,-1),""))</f>
        <v/>
      </c>
    </row>
    <row r="7540" spans="34:34" x14ac:dyDescent="0.35">
      <c r="AH7540" s="16" t="str">
        <f>IF(AND(B7540="Premier League",E7540="Live"),_xlfn.XLOOKUP(_xlfn.TEXTJOIN(" vs ",,C7540:D7540),Calendar!G:G,Calendar!B:B),IF(AND(B7540="Premier League",E7540="Highlights"),_xlfn.XLOOKUP(H7540,Calendar!O:O,Calendar!N:N,,-1),""))</f>
        <v/>
      </c>
    </row>
    <row r="7541" spans="34:34" x14ac:dyDescent="0.35">
      <c r="AH7541" s="16" t="str">
        <f>IF(AND(B7541="Premier League",E7541="Live"),_xlfn.XLOOKUP(_xlfn.TEXTJOIN(" vs ",,C7541:D7541),Calendar!G:G,Calendar!B:B),IF(AND(B7541="Premier League",E7541="Highlights"),_xlfn.XLOOKUP(H7541,Calendar!O:O,Calendar!N:N,,-1),""))</f>
        <v/>
      </c>
    </row>
    <row r="7542" spans="34:34" x14ac:dyDescent="0.35">
      <c r="AH7542" s="16" t="str">
        <f>IF(AND(B7542="Premier League",E7542="Live"),_xlfn.XLOOKUP(_xlfn.TEXTJOIN(" vs ",,C7542:D7542),Calendar!G:G,Calendar!B:B),IF(AND(B7542="Premier League",E7542="Highlights"),_xlfn.XLOOKUP(H7542,Calendar!O:O,Calendar!N:N,,-1),""))</f>
        <v/>
      </c>
    </row>
    <row r="7543" spans="34:34" x14ac:dyDescent="0.35">
      <c r="AH7543" s="16" t="str">
        <f>IF(AND(B7543="Premier League",E7543="Live"),_xlfn.XLOOKUP(_xlfn.TEXTJOIN(" vs ",,C7543:D7543),Calendar!G:G,Calendar!B:B),IF(AND(B7543="Premier League",E7543="Highlights"),_xlfn.XLOOKUP(H7543,Calendar!O:O,Calendar!N:N,,-1),""))</f>
        <v/>
      </c>
    </row>
    <row r="7544" spans="34:34" x14ac:dyDescent="0.35">
      <c r="AH7544" s="16" t="str">
        <f>IF(AND(B7544="Premier League",E7544="Live"),_xlfn.XLOOKUP(_xlfn.TEXTJOIN(" vs ",,C7544:D7544),Calendar!G:G,Calendar!B:B),IF(AND(B7544="Premier League",E7544="Highlights"),_xlfn.XLOOKUP(H7544,Calendar!O:O,Calendar!N:N,,-1),""))</f>
        <v/>
      </c>
    </row>
    <row r="7545" spans="34:34" x14ac:dyDescent="0.35">
      <c r="AH7545" s="16" t="str">
        <f>IF(AND(B7545="Premier League",E7545="Live"),_xlfn.XLOOKUP(_xlfn.TEXTJOIN(" vs ",,C7545:D7545),Calendar!G:G,Calendar!B:B),IF(AND(B7545="Premier League",E7545="Highlights"),_xlfn.XLOOKUP(H7545,Calendar!O:O,Calendar!N:N,,-1),""))</f>
        <v/>
      </c>
    </row>
    <row r="7546" spans="34:34" x14ac:dyDescent="0.35">
      <c r="AH7546" s="16" t="str">
        <f>IF(AND(B7546="Premier League",E7546="Live"),_xlfn.XLOOKUP(_xlfn.TEXTJOIN(" vs ",,C7546:D7546),Calendar!G:G,Calendar!B:B),IF(AND(B7546="Premier League",E7546="Highlights"),_xlfn.XLOOKUP(H7546,Calendar!O:O,Calendar!N:N,,-1),""))</f>
        <v/>
      </c>
    </row>
    <row r="7547" spans="34:34" x14ac:dyDescent="0.35">
      <c r="AH7547" s="16" t="str">
        <f>IF(AND(B7547="Premier League",E7547="Live"),_xlfn.XLOOKUP(_xlfn.TEXTJOIN(" vs ",,C7547:D7547),Calendar!G:G,Calendar!B:B),IF(AND(B7547="Premier League",E7547="Highlights"),_xlfn.XLOOKUP(H7547,Calendar!O:O,Calendar!N:N,,-1),""))</f>
        <v/>
      </c>
    </row>
    <row r="7548" spans="34:34" x14ac:dyDescent="0.35">
      <c r="AH7548" s="16" t="str">
        <f>IF(AND(B7548="Premier League",E7548="Live"),_xlfn.XLOOKUP(_xlfn.TEXTJOIN(" vs ",,C7548:D7548),Calendar!G:G,Calendar!B:B),IF(AND(B7548="Premier League",E7548="Highlights"),_xlfn.XLOOKUP(H7548,Calendar!O:O,Calendar!N:N,,-1),""))</f>
        <v/>
      </c>
    </row>
    <row r="7549" spans="34:34" x14ac:dyDescent="0.35">
      <c r="AH7549" s="16" t="str">
        <f>IF(AND(B7549="Premier League",E7549="Live"),_xlfn.XLOOKUP(_xlfn.TEXTJOIN(" vs ",,C7549:D7549),Calendar!G:G,Calendar!B:B),IF(AND(B7549="Premier League",E7549="Highlights"),_xlfn.XLOOKUP(H7549,Calendar!O:O,Calendar!N:N,,-1),""))</f>
        <v/>
      </c>
    </row>
    <row r="7550" spans="34:34" x14ac:dyDescent="0.35">
      <c r="AH7550" s="16" t="str">
        <f>IF(AND(B7550="Premier League",E7550="Live"),_xlfn.XLOOKUP(_xlfn.TEXTJOIN(" vs ",,C7550:D7550),Calendar!G:G,Calendar!B:B),IF(AND(B7550="Premier League",E7550="Highlights"),_xlfn.XLOOKUP(H7550,Calendar!O:O,Calendar!N:N,,-1),""))</f>
        <v/>
      </c>
    </row>
    <row r="7551" spans="34:34" x14ac:dyDescent="0.35">
      <c r="AH7551" s="16" t="str">
        <f>IF(AND(B7551="Premier League",E7551="Live"),_xlfn.XLOOKUP(_xlfn.TEXTJOIN(" vs ",,C7551:D7551),Calendar!G:G,Calendar!B:B),IF(AND(B7551="Premier League",E7551="Highlights"),_xlfn.XLOOKUP(H7551,Calendar!O:O,Calendar!N:N,,-1),""))</f>
        <v/>
      </c>
    </row>
    <row r="7552" spans="34:34" x14ac:dyDescent="0.35">
      <c r="AH7552" s="16" t="str">
        <f>IF(AND(B7552="Premier League",E7552="Live"),_xlfn.XLOOKUP(_xlfn.TEXTJOIN(" vs ",,C7552:D7552),Calendar!G:G,Calendar!B:B),IF(AND(B7552="Premier League",E7552="Highlights"),_xlfn.XLOOKUP(H7552,Calendar!O:O,Calendar!N:N,,-1),""))</f>
        <v/>
      </c>
    </row>
    <row r="7553" spans="34:34" x14ac:dyDescent="0.35">
      <c r="AH7553" s="16" t="str">
        <f>IF(AND(B7553="Premier League",E7553="Live"),_xlfn.XLOOKUP(_xlfn.TEXTJOIN(" vs ",,C7553:D7553),Calendar!G:G,Calendar!B:B),IF(AND(B7553="Premier League",E7553="Highlights"),_xlfn.XLOOKUP(H7553,Calendar!O:O,Calendar!N:N,,-1),""))</f>
        <v/>
      </c>
    </row>
    <row r="7554" spans="34:34" x14ac:dyDescent="0.35">
      <c r="AH7554" s="16" t="str">
        <f>IF(AND(B7554="Premier League",E7554="Live"),_xlfn.XLOOKUP(_xlfn.TEXTJOIN(" vs ",,C7554:D7554),Calendar!G:G,Calendar!B:B),IF(AND(B7554="Premier League",E7554="Highlights"),_xlfn.XLOOKUP(H7554,Calendar!O:O,Calendar!N:N,,-1),""))</f>
        <v/>
      </c>
    </row>
    <row r="7555" spans="34:34" x14ac:dyDescent="0.35">
      <c r="AH7555" s="16" t="str">
        <f>IF(AND(B7555="Premier League",E7555="Live"),_xlfn.XLOOKUP(_xlfn.TEXTJOIN(" vs ",,C7555:D7555),Calendar!G:G,Calendar!B:B),IF(AND(B7555="Premier League",E7555="Highlights"),_xlfn.XLOOKUP(H7555,Calendar!O:O,Calendar!N:N,,-1),""))</f>
        <v/>
      </c>
    </row>
    <row r="7556" spans="34:34" x14ac:dyDescent="0.35">
      <c r="AH7556" s="16" t="str">
        <f>IF(AND(B7556="Premier League",E7556="Live"),_xlfn.XLOOKUP(_xlfn.TEXTJOIN(" vs ",,C7556:D7556),Calendar!G:G,Calendar!B:B),IF(AND(B7556="Premier League",E7556="Highlights"),_xlfn.XLOOKUP(H7556,Calendar!O:O,Calendar!N:N,,-1),""))</f>
        <v/>
      </c>
    </row>
    <row r="7557" spans="34:34" x14ac:dyDescent="0.35">
      <c r="AH7557" s="16" t="str">
        <f>IF(AND(B7557="Premier League",E7557="Live"),_xlfn.XLOOKUP(_xlfn.TEXTJOIN(" vs ",,C7557:D7557),Calendar!G:G,Calendar!B:B),IF(AND(B7557="Premier League",E7557="Highlights"),_xlfn.XLOOKUP(H7557,Calendar!O:O,Calendar!N:N,,-1),""))</f>
        <v/>
      </c>
    </row>
    <row r="7558" spans="34:34" x14ac:dyDescent="0.35">
      <c r="AH7558" s="16" t="str">
        <f>IF(AND(B7558="Premier League",E7558="Live"),_xlfn.XLOOKUP(_xlfn.TEXTJOIN(" vs ",,C7558:D7558),Calendar!G:G,Calendar!B:B),IF(AND(B7558="Premier League",E7558="Highlights"),_xlfn.XLOOKUP(H7558,Calendar!O:O,Calendar!N:N,,-1),""))</f>
        <v/>
      </c>
    </row>
    <row r="7559" spans="34:34" x14ac:dyDescent="0.35">
      <c r="AH7559" s="16" t="str">
        <f>IF(AND(B7559="Premier League",E7559="Live"),_xlfn.XLOOKUP(_xlfn.TEXTJOIN(" vs ",,C7559:D7559),Calendar!G:G,Calendar!B:B),IF(AND(B7559="Premier League",E7559="Highlights"),_xlfn.XLOOKUP(H7559,Calendar!O:O,Calendar!N:N,,-1),""))</f>
        <v/>
      </c>
    </row>
    <row r="7560" spans="34:34" x14ac:dyDescent="0.35">
      <c r="AH7560" s="16" t="str">
        <f>IF(AND(B7560="Premier League",E7560="Live"),_xlfn.XLOOKUP(_xlfn.TEXTJOIN(" vs ",,C7560:D7560),Calendar!G:G,Calendar!B:B),IF(AND(B7560="Premier League",E7560="Highlights"),_xlfn.XLOOKUP(H7560,Calendar!O:O,Calendar!N:N,,-1),""))</f>
        <v/>
      </c>
    </row>
    <row r="7561" spans="34:34" x14ac:dyDescent="0.35">
      <c r="AH7561" s="16" t="str">
        <f>IF(AND(B7561="Premier League",E7561="Live"),_xlfn.XLOOKUP(_xlfn.TEXTJOIN(" vs ",,C7561:D7561),Calendar!G:G,Calendar!B:B),IF(AND(B7561="Premier League",E7561="Highlights"),_xlfn.XLOOKUP(H7561,Calendar!O:O,Calendar!N:N,,-1),""))</f>
        <v/>
      </c>
    </row>
    <row r="7562" spans="34:34" x14ac:dyDescent="0.35">
      <c r="AH7562" s="16" t="str">
        <f>IF(AND(B7562="Premier League",E7562="Live"),_xlfn.XLOOKUP(_xlfn.TEXTJOIN(" vs ",,C7562:D7562),Calendar!G:G,Calendar!B:B),IF(AND(B7562="Premier League",E7562="Highlights"),_xlfn.XLOOKUP(H7562,Calendar!O:O,Calendar!N:N,,-1),""))</f>
        <v/>
      </c>
    </row>
    <row r="7563" spans="34:34" x14ac:dyDescent="0.35">
      <c r="AH7563" s="16" t="str">
        <f>IF(AND(B7563="Premier League",E7563="Live"),_xlfn.XLOOKUP(_xlfn.TEXTJOIN(" vs ",,C7563:D7563),Calendar!G:G,Calendar!B:B),IF(AND(B7563="Premier League",E7563="Highlights"),_xlfn.XLOOKUP(H7563,Calendar!O:O,Calendar!N:N,,-1),""))</f>
        <v/>
      </c>
    </row>
    <row r="7564" spans="34:34" x14ac:dyDescent="0.35">
      <c r="AH7564" s="16" t="str">
        <f>IF(AND(B7564="Premier League",E7564="Live"),_xlfn.XLOOKUP(_xlfn.TEXTJOIN(" vs ",,C7564:D7564),Calendar!G:G,Calendar!B:B),IF(AND(B7564="Premier League",E7564="Highlights"),_xlfn.XLOOKUP(H7564,Calendar!O:O,Calendar!N:N,,-1),""))</f>
        <v/>
      </c>
    </row>
    <row r="7565" spans="34:34" x14ac:dyDescent="0.35">
      <c r="AH7565" s="16" t="str">
        <f>IF(AND(B7565="Premier League",E7565="Live"),_xlfn.XLOOKUP(_xlfn.TEXTJOIN(" vs ",,C7565:D7565),Calendar!G:G,Calendar!B:B),IF(AND(B7565="Premier League",E7565="Highlights"),_xlfn.XLOOKUP(H7565,Calendar!O:O,Calendar!N:N,,-1),""))</f>
        <v/>
      </c>
    </row>
    <row r="7566" spans="34:34" x14ac:dyDescent="0.35">
      <c r="AH7566" s="16" t="str">
        <f>IF(AND(B7566="Premier League",E7566="Live"),_xlfn.XLOOKUP(_xlfn.TEXTJOIN(" vs ",,C7566:D7566),Calendar!G:G,Calendar!B:B),IF(AND(B7566="Premier League",E7566="Highlights"),_xlfn.XLOOKUP(H7566,Calendar!O:O,Calendar!N:N,,-1),""))</f>
        <v/>
      </c>
    </row>
    <row r="7567" spans="34:34" x14ac:dyDescent="0.35">
      <c r="AH7567" s="16" t="str">
        <f>IF(AND(B7567="Premier League",E7567="Live"),_xlfn.XLOOKUP(_xlfn.TEXTJOIN(" vs ",,C7567:D7567),Calendar!G:G,Calendar!B:B),IF(AND(B7567="Premier League",E7567="Highlights"),_xlfn.XLOOKUP(H7567,Calendar!O:O,Calendar!N:N,,-1),""))</f>
        <v/>
      </c>
    </row>
    <row r="7568" spans="34:34" x14ac:dyDescent="0.35">
      <c r="AH7568" s="16" t="str">
        <f>IF(AND(B7568="Premier League",E7568="Live"),_xlfn.XLOOKUP(_xlfn.TEXTJOIN(" vs ",,C7568:D7568),Calendar!G:G,Calendar!B:B),IF(AND(B7568="Premier League",E7568="Highlights"),_xlfn.XLOOKUP(H7568,Calendar!O:O,Calendar!N:N,,-1),""))</f>
        <v/>
      </c>
    </row>
    <row r="7569" spans="34:34" x14ac:dyDescent="0.35">
      <c r="AH7569" s="16" t="str">
        <f>IF(AND(B7569="Premier League",E7569="Live"),_xlfn.XLOOKUP(_xlfn.TEXTJOIN(" vs ",,C7569:D7569),Calendar!G:G,Calendar!B:B),IF(AND(B7569="Premier League",E7569="Highlights"),_xlfn.XLOOKUP(H7569,Calendar!O:O,Calendar!N:N,,-1),""))</f>
        <v/>
      </c>
    </row>
    <row r="7570" spans="34:34" x14ac:dyDescent="0.35">
      <c r="AH7570" s="16" t="str">
        <f>IF(AND(B7570="Premier League",E7570="Live"),_xlfn.XLOOKUP(_xlfn.TEXTJOIN(" vs ",,C7570:D7570),Calendar!G:G,Calendar!B:B),IF(AND(B7570="Premier League",E7570="Highlights"),_xlfn.XLOOKUP(H7570,Calendar!O:O,Calendar!N:N,,-1),""))</f>
        <v/>
      </c>
    </row>
    <row r="7571" spans="34:34" x14ac:dyDescent="0.35">
      <c r="AH7571" s="16" t="str">
        <f>IF(AND(B7571="Premier League",E7571="Live"),_xlfn.XLOOKUP(_xlfn.TEXTJOIN(" vs ",,C7571:D7571),Calendar!G:G,Calendar!B:B),IF(AND(B7571="Premier League",E7571="Highlights"),_xlfn.XLOOKUP(H7571,Calendar!O:O,Calendar!N:N,,-1),""))</f>
        <v/>
      </c>
    </row>
    <row r="7572" spans="34:34" x14ac:dyDescent="0.35">
      <c r="AH7572" s="16" t="str">
        <f>IF(AND(B7572="Premier League",E7572="Live"),_xlfn.XLOOKUP(_xlfn.TEXTJOIN(" vs ",,C7572:D7572),Calendar!G:G,Calendar!B:B),IF(AND(B7572="Premier League",E7572="Highlights"),_xlfn.XLOOKUP(H7572,Calendar!O:O,Calendar!N:N,,-1),""))</f>
        <v/>
      </c>
    </row>
    <row r="7573" spans="34:34" x14ac:dyDescent="0.35">
      <c r="AH7573" s="16" t="str">
        <f>IF(AND(B7573="Premier League",E7573="Live"),_xlfn.XLOOKUP(_xlfn.TEXTJOIN(" vs ",,C7573:D7573),Calendar!G:G,Calendar!B:B),IF(AND(B7573="Premier League",E7573="Highlights"),_xlfn.XLOOKUP(H7573,Calendar!O:O,Calendar!N:N,,-1),""))</f>
        <v/>
      </c>
    </row>
    <row r="7574" spans="34:34" x14ac:dyDescent="0.35">
      <c r="AH7574" s="16" t="str">
        <f>IF(AND(B7574="Premier League",E7574="Live"),_xlfn.XLOOKUP(_xlfn.TEXTJOIN(" vs ",,C7574:D7574),Calendar!G:G,Calendar!B:B),IF(AND(B7574="Premier League",E7574="Highlights"),_xlfn.XLOOKUP(H7574,Calendar!O:O,Calendar!N:N,,-1),""))</f>
        <v/>
      </c>
    </row>
    <row r="7575" spans="34:34" x14ac:dyDescent="0.35">
      <c r="AH7575" s="16" t="str">
        <f>IF(AND(B7575="Premier League",E7575="Live"),_xlfn.XLOOKUP(_xlfn.TEXTJOIN(" vs ",,C7575:D7575),Calendar!G:G,Calendar!B:B),IF(AND(B7575="Premier League",E7575="Highlights"),_xlfn.XLOOKUP(H7575,Calendar!O:O,Calendar!N:N,,-1),""))</f>
        <v/>
      </c>
    </row>
    <row r="7576" spans="34:34" x14ac:dyDescent="0.35">
      <c r="AH7576" s="16" t="str">
        <f>IF(AND(B7576="Premier League",E7576="Live"),_xlfn.XLOOKUP(_xlfn.TEXTJOIN(" vs ",,C7576:D7576),Calendar!G:G,Calendar!B:B),IF(AND(B7576="Premier League",E7576="Highlights"),_xlfn.XLOOKUP(H7576,Calendar!O:O,Calendar!N:N,,-1),""))</f>
        <v/>
      </c>
    </row>
    <row r="7577" spans="34:34" x14ac:dyDescent="0.35">
      <c r="AH7577" s="16" t="str">
        <f>IF(AND(B7577="Premier League",E7577="Live"),_xlfn.XLOOKUP(_xlfn.TEXTJOIN(" vs ",,C7577:D7577),Calendar!G:G,Calendar!B:B),IF(AND(B7577="Premier League",E7577="Highlights"),_xlfn.XLOOKUP(H7577,Calendar!O:O,Calendar!N:N,,-1),""))</f>
        <v/>
      </c>
    </row>
    <row r="7578" spans="34:34" x14ac:dyDescent="0.35">
      <c r="AH7578" s="16" t="str">
        <f>IF(AND(B7578="Premier League",E7578="Live"),_xlfn.XLOOKUP(_xlfn.TEXTJOIN(" vs ",,C7578:D7578),Calendar!G:G,Calendar!B:B),IF(AND(B7578="Premier League",E7578="Highlights"),_xlfn.XLOOKUP(H7578,Calendar!O:O,Calendar!N:N,,-1),""))</f>
        <v/>
      </c>
    </row>
    <row r="7579" spans="34:34" x14ac:dyDescent="0.35">
      <c r="AH7579" s="16" t="str">
        <f>IF(AND(B7579="Premier League",E7579="Live"),_xlfn.XLOOKUP(_xlfn.TEXTJOIN(" vs ",,C7579:D7579),Calendar!G:G,Calendar!B:B),IF(AND(B7579="Premier League",E7579="Highlights"),_xlfn.XLOOKUP(H7579,Calendar!O:O,Calendar!N:N,,-1),""))</f>
        <v/>
      </c>
    </row>
    <row r="7580" spans="34:34" x14ac:dyDescent="0.35">
      <c r="AH7580" s="16" t="str">
        <f>IF(AND(B7580="Premier League",E7580="Live"),_xlfn.XLOOKUP(_xlfn.TEXTJOIN(" vs ",,C7580:D7580),Calendar!G:G,Calendar!B:B),IF(AND(B7580="Premier League",E7580="Highlights"),_xlfn.XLOOKUP(H7580,Calendar!O:O,Calendar!N:N,,-1),""))</f>
        <v/>
      </c>
    </row>
    <row r="7581" spans="34:34" x14ac:dyDescent="0.35">
      <c r="AH7581" s="16" t="str">
        <f>IF(AND(B7581="Premier League",E7581="Live"),_xlfn.XLOOKUP(_xlfn.TEXTJOIN(" vs ",,C7581:D7581),Calendar!G:G,Calendar!B:B),IF(AND(B7581="Premier League",E7581="Highlights"),_xlfn.XLOOKUP(H7581,Calendar!O:O,Calendar!N:N,,-1),""))</f>
        <v/>
      </c>
    </row>
    <row r="7582" spans="34:34" x14ac:dyDescent="0.35">
      <c r="AH7582" s="16" t="str">
        <f>IF(AND(B7582="Premier League",E7582="Live"),_xlfn.XLOOKUP(_xlfn.TEXTJOIN(" vs ",,C7582:D7582),Calendar!G:G,Calendar!B:B),IF(AND(B7582="Premier League",E7582="Highlights"),_xlfn.XLOOKUP(H7582,Calendar!O:O,Calendar!N:N,,-1),""))</f>
        <v/>
      </c>
    </row>
    <row r="7583" spans="34:34" x14ac:dyDescent="0.35">
      <c r="AH7583" s="16" t="str">
        <f>IF(AND(B7583="Premier League",E7583="Live"),_xlfn.XLOOKUP(_xlfn.TEXTJOIN(" vs ",,C7583:D7583),Calendar!G:G,Calendar!B:B),IF(AND(B7583="Premier League",E7583="Highlights"),_xlfn.XLOOKUP(H7583,Calendar!O:O,Calendar!N:N,,-1),""))</f>
        <v/>
      </c>
    </row>
    <row r="7584" spans="34:34" x14ac:dyDescent="0.35">
      <c r="AH7584" s="16" t="str">
        <f>IF(AND(B7584="Premier League",E7584="Live"),_xlfn.XLOOKUP(_xlfn.TEXTJOIN(" vs ",,C7584:D7584),Calendar!G:G,Calendar!B:B),IF(AND(B7584="Premier League",E7584="Highlights"),_xlfn.XLOOKUP(H7584,Calendar!O:O,Calendar!N:N,,-1),""))</f>
        <v/>
      </c>
    </row>
    <row r="7585" spans="34:34" x14ac:dyDescent="0.35">
      <c r="AH7585" s="16" t="str">
        <f>IF(AND(B7585="Premier League",E7585="Live"),_xlfn.XLOOKUP(_xlfn.TEXTJOIN(" vs ",,C7585:D7585),Calendar!G:G,Calendar!B:B),IF(AND(B7585="Premier League",E7585="Highlights"),_xlfn.XLOOKUP(H7585,Calendar!O:O,Calendar!N:N,,-1),""))</f>
        <v/>
      </c>
    </row>
    <row r="7586" spans="34:34" x14ac:dyDescent="0.35">
      <c r="AH7586" s="16" t="str">
        <f>IF(AND(B7586="Premier League",E7586="Live"),_xlfn.XLOOKUP(_xlfn.TEXTJOIN(" vs ",,C7586:D7586),Calendar!G:G,Calendar!B:B),IF(AND(B7586="Premier League",E7586="Highlights"),_xlfn.XLOOKUP(H7586,Calendar!O:O,Calendar!N:N,,-1),""))</f>
        <v/>
      </c>
    </row>
    <row r="7587" spans="34:34" x14ac:dyDescent="0.35">
      <c r="AH7587" s="16" t="str">
        <f>IF(AND(B7587="Premier League",E7587="Live"),_xlfn.XLOOKUP(_xlfn.TEXTJOIN(" vs ",,C7587:D7587),Calendar!G:G,Calendar!B:B),IF(AND(B7587="Premier League",E7587="Highlights"),_xlfn.XLOOKUP(H7587,Calendar!O:O,Calendar!N:N,,-1),""))</f>
        <v/>
      </c>
    </row>
    <row r="7588" spans="34:34" x14ac:dyDescent="0.35">
      <c r="AH7588" s="16" t="str">
        <f>IF(AND(B7588="Premier League",E7588="Live"),_xlfn.XLOOKUP(_xlfn.TEXTJOIN(" vs ",,C7588:D7588),Calendar!G:G,Calendar!B:B),IF(AND(B7588="Premier League",E7588="Highlights"),_xlfn.XLOOKUP(H7588,Calendar!O:O,Calendar!N:N,,-1),""))</f>
        <v/>
      </c>
    </row>
    <row r="7589" spans="34:34" x14ac:dyDescent="0.35">
      <c r="AH7589" s="16" t="str">
        <f>IF(AND(B7589="Premier League",E7589="Live"),_xlfn.XLOOKUP(_xlfn.TEXTJOIN(" vs ",,C7589:D7589),Calendar!G:G,Calendar!B:B),IF(AND(B7589="Premier League",E7589="Highlights"),_xlfn.XLOOKUP(H7589,Calendar!O:O,Calendar!N:N,,-1),""))</f>
        <v/>
      </c>
    </row>
    <row r="7590" spans="34:34" x14ac:dyDescent="0.35">
      <c r="AH7590" s="16" t="str">
        <f>IF(AND(B7590="Premier League",E7590="Live"),_xlfn.XLOOKUP(_xlfn.TEXTJOIN(" vs ",,C7590:D7590),Calendar!G:G,Calendar!B:B),IF(AND(B7590="Premier League",E7590="Highlights"),_xlfn.XLOOKUP(H7590,Calendar!O:O,Calendar!N:N,,-1),""))</f>
        <v/>
      </c>
    </row>
    <row r="7591" spans="34:34" x14ac:dyDescent="0.35">
      <c r="AH7591" s="16" t="str">
        <f>IF(AND(B7591="Premier League",E7591="Live"),_xlfn.XLOOKUP(_xlfn.TEXTJOIN(" vs ",,C7591:D7591),Calendar!G:G,Calendar!B:B),IF(AND(B7591="Premier League",E7591="Highlights"),_xlfn.XLOOKUP(H7591,Calendar!O:O,Calendar!N:N,,-1),""))</f>
        <v/>
      </c>
    </row>
    <row r="7592" spans="34:34" x14ac:dyDescent="0.35">
      <c r="AH7592" s="16" t="str">
        <f>IF(AND(B7592="Premier League",E7592="Live"),_xlfn.XLOOKUP(_xlfn.TEXTJOIN(" vs ",,C7592:D7592),Calendar!G:G,Calendar!B:B),IF(AND(B7592="Premier League",E7592="Highlights"),_xlfn.XLOOKUP(H7592,Calendar!O:O,Calendar!N:N,,-1),""))</f>
        <v/>
      </c>
    </row>
    <row r="7593" spans="34:34" x14ac:dyDescent="0.35">
      <c r="AH7593" s="16" t="str">
        <f>IF(AND(B7593="Premier League",E7593="Live"),_xlfn.XLOOKUP(_xlfn.TEXTJOIN(" vs ",,C7593:D7593),Calendar!G:G,Calendar!B:B),IF(AND(B7593="Premier League",E7593="Highlights"),_xlfn.XLOOKUP(H7593,Calendar!O:O,Calendar!N:N,,-1),""))</f>
        <v/>
      </c>
    </row>
    <row r="7594" spans="34:34" x14ac:dyDescent="0.35">
      <c r="AH7594" s="16" t="str">
        <f>IF(AND(B7594="Premier League",E7594="Live"),_xlfn.XLOOKUP(_xlfn.TEXTJOIN(" vs ",,C7594:D7594),Calendar!G:G,Calendar!B:B),IF(AND(B7594="Premier League",E7594="Highlights"),_xlfn.XLOOKUP(H7594,Calendar!O:O,Calendar!N:N,,-1),""))</f>
        <v/>
      </c>
    </row>
    <row r="7595" spans="34:34" x14ac:dyDescent="0.35">
      <c r="AH7595" s="16" t="str">
        <f>IF(AND(B7595="Premier League",E7595="Live"),_xlfn.XLOOKUP(_xlfn.TEXTJOIN(" vs ",,C7595:D7595),Calendar!G:G,Calendar!B:B),IF(AND(B7595="Premier League",E7595="Highlights"),_xlfn.XLOOKUP(H7595,Calendar!O:O,Calendar!N:N,,-1),""))</f>
        <v/>
      </c>
    </row>
    <row r="7596" spans="34:34" x14ac:dyDescent="0.35">
      <c r="AH7596" s="16" t="str">
        <f>IF(AND(B7596="Premier League",E7596="Live"),_xlfn.XLOOKUP(_xlfn.TEXTJOIN(" vs ",,C7596:D7596),Calendar!G:G,Calendar!B:B),IF(AND(B7596="Premier League",E7596="Highlights"),_xlfn.XLOOKUP(H7596,Calendar!O:O,Calendar!N:N,,-1),""))</f>
        <v/>
      </c>
    </row>
    <row r="7597" spans="34:34" x14ac:dyDescent="0.35">
      <c r="AH7597" s="16" t="str">
        <f>IF(AND(B7597="Premier League",E7597="Live"),_xlfn.XLOOKUP(_xlfn.TEXTJOIN(" vs ",,C7597:D7597),Calendar!G:G,Calendar!B:B),IF(AND(B7597="Premier League",E7597="Highlights"),_xlfn.XLOOKUP(H7597,Calendar!O:O,Calendar!N:N,,-1),""))</f>
        <v/>
      </c>
    </row>
    <row r="7598" spans="34:34" x14ac:dyDescent="0.35">
      <c r="AH7598" s="16" t="str">
        <f>IF(AND(B7598="Premier League",E7598="Live"),_xlfn.XLOOKUP(_xlfn.TEXTJOIN(" vs ",,C7598:D7598),Calendar!G:G,Calendar!B:B),IF(AND(B7598="Premier League",E7598="Highlights"),_xlfn.XLOOKUP(H7598,Calendar!O:O,Calendar!N:N,,-1),""))</f>
        <v/>
      </c>
    </row>
    <row r="7599" spans="34:34" x14ac:dyDescent="0.35">
      <c r="AH7599" s="16" t="str">
        <f>IF(AND(B7599="Premier League",E7599="Live"),_xlfn.XLOOKUP(_xlfn.TEXTJOIN(" vs ",,C7599:D7599),Calendar!G:G,Calendar!B:B),IF(AND(B7599="Premier League",E7599="Highlights"),_xlfn.XLOOKUP(H7599,Calendar!O:O,Calendar!N:N,,-1),""))</f>
        <v/>
      </c>
    </row>
    <row r="7600" spans="34:34" x14ac:dyDescent="0.35">
      <c r="AH7600" s="16" t="str">
        <f>IF(AND(B7600="Premier League",E7600="Live"),_xlfn.XLOOKUP(_xlfn.TEXTJOIN(" vs ",,C7600:D7600),Calendar!G:G,Calendar!B:B),IF(AND(B7600="Premier League",E7600="Highlights"),_xlfn.XLOOKUP(H7600,Calendar!O:O,Calendar!N:N,,-1),""))</f>
        <v/>
      </c>
    </row>
    <row r="7601" spans="34:34" x14ac:dyDescent="0.35">
      <c r="AH7601" s="16" t="str">
        <f>IF(AND(B7601="Premier League",E7601="Live"),_xlfn.XLOOKUP(_xlfn.TEXTJOIN(" vs ",,C7601:D7601),Calendar!G:G,Calendar!B:B),IF(AND(B7601="Premier League",E7601="Highlights"),_xlfn.XLOOKUP(H7601,Calendar!O:O,Calendar!N:N,,-1),""))</f>
        <v/>
      </c>
    </row>
    <row r="7602" spans="34:34" x14ac:dyDescent="0.35">
      <c r="AH7602" s="16" t="str">
        <f>IF(AND(B7602="Premier League",E7602="Live"),_xlfn.XLOOKUP(_xlfn.TEXTJOIN(" vs ",,C7602:D7602),Calendar!G:G,Calendar!B:B),IF(AND(B7602="Premier League",E7602="Highlights"),_xlfn.XLOOKUP(H7602,Calendar!O:O,Calendar!N:N,,-1),""))</f>
        <v/>
      </c>
    </row>
    <row r="7603" spans="34:34" x14ac:dyDescent="0.35">
      <c r="AH7603" s="16" t="str">
        <f>IF(AND(B7603="Premier League",E7603="Live"),_xlfn.XLOOKUP(_xlfn.TEXTJOIN(" vs ",,C7603:D7603),Calendar!G:G,Calendar!B:B),IF(AND(B7603="Premier League",E7603="Highlights"),_xlfn.XLOOKUP(H7603,Calendar!O:O,Calendar!N:N,,-1),""))</f>
        <v/>
      </c>
    </row>
    <row r="7604" spans="34:34" x14ac:dyDescent="0.35">
      <c r="AH7604" s="16" t="str">
        <f>IF(AND(B7604="Premier League",E7604="Live"),_xlfn.XLOOKUP(_xlfn.TEXTJOIN(" vs ",,C7604:D7604),Calendar!G:G,Calendar!B:B),IF(AND(B7604="Premier League",E7604="Highlights"),_xlfn.XLOOKUP(H7604,Calendar!O:O,Calendar!N:N,,-1),""))</f>
        <v/>
      </c>
    </row>
    <row r="7605" spans="34:34" x14ac:dyDescent="0.35">
      <c r="AH7605" s="16" t="str">
        <f>IF(AND(B7605="Premier League",E7605="Live"),_xlfn.XLOOKUP(_xlfn.TEXTJOIN(" vs ",,C7605:D7605),Calendar!G:G,Calendar!B:B),IF(AND(B7605="Premier League",E7605="Highlights"),_xlfn.XLOOKUP(H7605,Calendar!O:O,Calendar!N:N,,-1),""))</f>
        <v/>
      </c>
    </row>
    <row r="7606" spans="34:34" x14ac:dyDescent="0.35">
      <c r="AH7606" s="16" t="str">
        <f>IF(AND(B7606="Premier League",E7606="Live"),_xlfn.XLOOKUP(_xlfn.TEXTJOIN(" vs ",,C7606:D7606),Calendar!G:G,Calendar!B:B),IF(AND(B7606="Premier League",E7606="Highlights"),_xlfn.XLOOKUP(H7606,Calendar!O:O,Calendar!N:N,,-1),""))</f>
        <v/>
      </c>
    </row>
    <row r="7607" spans="34:34" x14ac:dyDescent="0.35">
      <c r="AH7607" s="16" t="str">
        <f>IF(AND(B7607="Premier League",E7607="Live"),_xlfn.XLOOKUP(_xlfn.TEXTJOIN(" vs ",,C7607:D7607),Calendar!G:G,Calendar!B:B),IF(AND(B7607="Premier League",E7607="Highlights"),_xlfn.XLOOKUP(H7607,Calendar!O:O,Calendar!N:N,,-1),""))</f>
        <v/>
      </c>
    </row>
    <row r="7608" spans="34:34" x14ac:dyDescent="0.35">
      <c r="AH7608" s="16" t="str">
        <f>IF(AND(B7608="Premier League",E7608="Live"),_xlfn.XLOOKUP(_xlfn.TEXTJOIN(" vs ",,C7608:D7608),Calendar!G:G,Calendar!B:B),IF(AND(B7608="Premier League",E7608="Highlights"),_xlfn.XLOOKUP(H7608,Calendar!O:O,Calendar!N:N,,-1),""))</f>
        <v/>
      </c>
    </row>
    <row r="7609" spans="34:34" x14ac:dyDescent="0.35">
      <c r="AH7609" s="16" t="str">
        <f>IF(AND(B7609="Premier League",E7609="Live"),_xlfn.XLOOKUP(_xlfn.TEXTJOIN(" vs ",,C7609:D7609),Calendar!G:G,Calendar!B:B),IF(AND(B7609="Premier League",E7609="Highlights"),_xlfn.XLOOKUP(H7609,Calendar!O:O,Calendar!N:N,,-1),""))</f>
        <v/>
      </c>
    </row>
    <row r="7610" spans="34:34" x14ac:dyDescent="0.35">
      <c r="AH7610" s="16" t="str">
        <f>IF(AND(B7610="Premier League",E7610="Live"),_xlfn.XLOOKUP(_xlfn.TEXTJOIN(" vs ",,C7610:D7610),Calendar!G:G,Calendar!B:B),IF(AND(B7610="Premier League",E7610="Highlights"),_xlfn.XLOOKUP(H7610,Calendar!O:O,Calendar!N:N,,-1),""))</f>
        <v/>
      </c>
    </row>
    <row r="7611" spans="34:34" x14ac:dyDescent="0.35">
      <c r="AH7611" s="16" t="str">
        <f>IF(AND(B7611="Premier League",E7611="Live"),_xlfn.XLOOKUP(_xlfn.TEXTJOIN(" vs ",,C7611:D7611),Calendar!G:G,Calendar!B:B),IF(AND(B7611="Premier League",E7611="Highlights"),_xlfn.XLOOKUP(H7611,Calendar!O:O,Calendar!N:N,,-1),""))</f>
        <v/>
      </c>
    </row>
    <row r="7612" spans="34:34" x14ac:dyDescent="0.35">
      <c r="AH7612" s="16" t="str">
        <f>IF(AND(B7612="Premier League",E7612="Live"),_xlfn.XLOOKUP(_xlfn.TEXTJOIN(" vs ",,C7612:D7612),Calendar!G:G,Calendar!B:B),IF(AND(B7612="Premier League",E7612="Highlights"),_xlfn.XLOOKUP(H7612,Calendar!O:O,Calendar!N:N,,-1),""))</f>
        <v/>
      </c>
    </row>
    <row r="7613" spans="34:34" x14ac:dyDescent="0.35">
      <c r="AH7613" s="16" t="str">
        <f>IF(AND(B7613="Premier League",E7613="Live"),_xlfn.XLOOKUP(_xlfn.TEXTJOIN(" vs ",,C7613:D7613),Calendar!G:G,Calendar!B:B),IF(AND(B7613="Premier League",E7613="Highlights"),_xlfn.XLOOKUP(H7613,Calendar!O:O,Calendar!N:N,,-1),""))</f>
        <v/>
      </c>
    </row>
    <row r="7614" spans="34:34" x14ac:dyDescent="0.35">
      <c r="AH7614" s="16" t="str">
        <f>IF(AND(B7614="Premier League",E7614="Live"),_xlfn.XLOOKUP(_xlfn.TEXTJOIN(" vs ",,C7614:D7614),Calendar!G:G,Calendar!B:B),IF(AND(B7614="Premier League",E7614="Highlights"),_xlfn.XLOOKUP(H7614,Calendar!O:O,Calendar!N:N,,-1),""))</f>
        <v/>
      </c>
    </row>
    <row r="7615" spans="34:34" x14ac:dyDescent="0.35">
      <c r="AH7615" s="16" t="str">
        <f>IF(AND(B7615="Premier League",E7615="Live"),_xlfn.XLOOKUP(_xlfn.TEXTJOIN(" vs ",,C7615:D7615),Calendar!G:G,Calendar!B:B),IF(AND(B7615="Premier League",E7615="Highlights"),_xlfn.XLOOKUP(H7615,Calendar!O:O,Calendar!N:N,,-1),""))</f>
        <v/>
      </c>
    </row>
    <row r="7616" spans="34:34" x14ac:dyDescent="0.35">
      <c r="AH7616" s="16" t="str">
        <f>IF(AND(B7616="Premier League",E7616="Live"),_xlfn.XLOOKUP(_xlfn.TEXTJOIN(" vs ",,C7616:D7616),Calendar!G:G,Calendar!B:B),IF(AND(B7616="Premier League",E7616="Highlights"),_xlfn.XLOOKUP(H7616,Calendar!O:O,Calendar!N:N,,-1),""))</f>
        <v/>
      </c>
    </row>
    <row r="7617" spans="34:34" x14ac:dyDescent="0.35">
      <c r="AH7617" s="16" t="str">
        <f>IF(AND(B7617="Premier League",E7617="Live"),_xlfn.XLOOKUP(_xlfn.TEXTJOIN(" vs ",,C7617:D7617),Calendar!G:G,Calendar!B:B),IF(AND(B7617="Premier League",E7617="Highlights"),_xlfn.XLOOKUP(H7617,Calendar!O:O,Calendar!N:N,,-1),""))</f>
        <v/>
      </c>
    </row>
    <row r="7618" spans="34:34" x14ac:dyDescent="0.35">
      <c r="AH7618" s="16" t="str">
        <f>IF(AND(B7618="Premier League",E7618="Live"),_xlfn.XLOOKUP(_xlfn.TEXTJOIN(" vs ",,C7618:D7618),Calendar!G:G,Calendar!B:B),IF(AND(B7618="Premier League",E7618="Highlights"),_xlfn.XLOOKUP(H7618,Calendar!O:O,Calendar!N:N,,-1),""))</f>
        <v/>
      </c>
    </row>
    <row r="7619" spans="34:34" x14ac:dyDescent="0.35">
      <c r="AH7619" s="16" t="str">
        <f>IF(AND(B7619="Premier League",E7619="Live"),_xlfn.XLOOKUP(_xlfn.TEXTJOIN(" vs ",,C7619:D7619),Calendar!G:G,Calendar!B:B),IF(AND(B7619="Premier League",E7619="Highlights"),_xlfn.XLOOKUP(H7619,Calendar!O:O,Calendar!N:N,,-1),""))</f>
        <v/>
      </c>
    </row>
    <row r="7620" spans="34:34" x14ac:dyDescent="0.35">
      <c r="AH7620" s="16" t="str">
        <f>IF(AND(B7620="Premier League",E7620="Live"),_xlfn.XLOOKUP(_xlfn.TEXTJOIN(" vs ",,C7620:D7620),Calendar!G:G,Calendar!B:B),IF(AND(B7620="Premier League",E7620="Highlights"),_xlfn.XLOOKUP(H7620,Calendar!O:O,Calendar!N:N,,-1),""))</f>
        <v/>
      </c>
    </row>
    <row r="7621" spans="34:34" x14ac:dyDescent="0.35">
      <c r="AH7621" s="16" t="str">
        <f>IF(AND(B7621="Premier League",E7621="Live"),_xlfn.XLOOKUP(_xlfn.TEXTJOIN(" vs ",,C7621:D7621),Calendar!G:G,Calendar!B:B),IF(AND(B7621="Premier League",E7621="Highlights"),_xlfn.XLOOKUP(H7621,Calendar!O:O,Calendar!N:N,,-1),""))</f>
        <v/>
      </c>
    </row>
    <row r="7622" spans="34:34" x14ac:dyDescent="0.35">
      <c r="AH7622" s="16" t="str">
        <f>IF(AND(B7622="Premier League",E7622="Live"),_xlfn.XLOOKUP(_xlfn.TEXTJOIN(" vs ",,C7622:D7622),Calendar!G:G,Calendar!B:B),IF(AND(B7622="Premier League",E7622="Highlights"),_xlfn.XLOOKUP(H7622,Calendar!O:O,Calendar!N:N,,-1),""))</f>
        <v/>
      </c>
    </row>
    <row r="7623" spans="34:34" x14ac:dyDescent="0.35">
      <c r="AH7623" s="16" t="str">
        <f>IF(AND(B7623="Premier League",E7623="Live"),_xlfn.XLOOKUP(_xlfn.TEXTJOIN(" vs ",,C7623:D7623),Calendar!G:G,Calendar!B:B),IF(AND(B7623="Premier League",E7623="Highlights"),_xlfn.XLOOKUP(H7623,Calendar!O:O,Calendar!N:N,,-1),""))</f>
        <v/>
      </c>
    </row>
    <row r="7624" spans="34:34" x14ac:dyDescent="0.35">
      <c r="AH7624" s="16" t="str">
        <f>IF(AND(B7624="Premier League",E7624="Live"),_xlfn.XLOOKUP(_xlfn.TEXTJOIN(" vs ",,C7624:D7624),Calendar!G:G,Calendar!B:B),IF(AND(B7624="Premier League",E7624="Highlights"),_xlfn.XLOOKUP(H7624,Calendar!O:O,Calendar!N:N,,-1),""))</f>
        <v/>
      </c>
    </row>
    <row r="7625" spans="34:34" x14ac:dyDescent="0.35">
      <c r="AH7625" s="16" t="str">
        <f>IF(AND(B7625="Premier League",E7625="Live"),_xlfn.XLOOKUP(_xlfn.TEXTJOIN(" vs ",,C7625:D7625),Calendar!G:G,Calendar!B:B),IF(AND(B7625="Premier League",E7625="Highlights"),_xlfn.XLOOKUP(H7625,Calendar!O:O,Calendar!N:N,,-1),""))</f>
        <v/>
      </c>
    </row>
    <row r="7626" spans="34:34" x14ac:dyDescent="0.35">
      <c r="AH7626" s="16" t="str">
        <f>IF(AND(B7626="Premier League",E7626="Live"),_xlfn.XLOOKUP(_xlfn.TEXTJOIN(" vs ",,C7626:D7626),Calendar!G:G,Calendar!B:B),IF(AND(B7626="Premier League",E7626="Highlights"),_xlfn.XLOOKUP(H7626,Calendar!O:O,Calendar!N:N,,-1),""))</f>
        <v/>
      </c>
    </row>
    <row r="7627" spans="34:34" x14ac:dyDescent="0.35">
      <c r="AH7627" s="16" t="str">
        <f>IF(AND(B7627="Premier League",E7627="Live"),_xlfn.XLOOKUP(_xlfn.TEXTJOIN(" vs ",,C7627:D7627),Calendar!G:G,Calendar!B:B),IF(AND(B7627="Premier League",E7627="Highlights"),_xlfn.XLOOKUP(H7627,Calendar!O:O,Calendar!N:N,,-1),""))</f>
        <v/>
      </c>
    </row>
    <row r="7628" spans="34:34" x14ac:dyDescent="0.35">
      <c r="AH7628" s="16" t="str">
        <f>IF(AND(B7628="Premier League",E7628="Live"),_xlfn.XLOOKUP(_xlfn.TEXTJOIN(" vs ",,C7628:D7628),Calendar!G:G,Calendar!B:B),IF(AND(B7628="Premier League",E7628="Highlights"),_xlfn.XLOOKUP(H7628,Calendar!O:O,Calendar!N:N,,-1),""))</f>
        <v/>
      </c>
    </row>
    <row r="7629" spans="34:34" x14ac:dyDescent="0.35">
      <c r="AH7629" s="16" t="str">
        <f>IF(AND(B7629="Premier League",E7629="Live"),_xlfn.XLOOKUP(_xlfn.TEXTJOIN(" vs ",,C7629:D7629),Calendar!G:G,Calendar!B:B),IF(AND(B7629="Premier League",E7629="Highlights"),_xlfn.XLOOKUP(H7629,Calendar!O:O,Calendar!N:N,,-1),""))</f>
        <v/>
      </c>
    </row>
    <row r="7630" spans="34:34" x14ac:dyDescent="0.35">
      <c r="AH7630" s="16" t="str">
        <f>IF(AND(B7630="Premier League",E7630="Live"),_xlfn.XLOOKUP(_xlfn.TEXTJOIN(" vs ",,C7630:D7630),Calendar!G:G,Calendar!B:B),IF(AND(B7630="Premier League",E7630="Highlights"),_xlfn.XLOOKUP(H7630,Calendar!O:O,Calendar!N:N,,-1),""))</f>
        <v/>
      </c>
    </row>
    <row r="7631" spans="34:34" x14ac:dyDescent="0.35">
      <c r="AH7631" s="16" t="str">
        <f>IF(AND(B7631="Premier League",E7631="Live"),_xlfn.XLOOKUP(_xlfn.TEXTJOIN(" vs ",,C7631:D7631),Calendar!G:G,Calendar!B:B),IF(AND(B7631="Premier League",E7631="Highlights"),_xlfn.XLOOKUP(H7631,Calendar!O:O,Calendar!N:N,,-1),""))</f>
        <v/>
      </c>
    </row>
    <row r="7632" spans="34:34" x14ac:dyDescent="0.35">
      <c r="AH7632" s="16" t="str">
        <f>IF(AND(B7632="Premier League",E7632="Live"),_xlfn.XLOOKUP(_xlfn.TEXTJOIN(" vs ",,C7632:D7632),Calendar!G:G,Calendar!B:B),IF(AND(B7632="Premier League",E7632="Highlights"),_xlfn.XLOOKUP(H7632,Calendar!O:O,Calendar!N:N,,-1),""))</f>
        <v/>
      </c>
    </row>
    <row r="7633" spans="34:34" x14ac:dyDescent="0.35">
      <c r="AH7633" s="16" t="str">
        <f>IF(AND(B7633="Premier League",E7633="Live"),_xlfn.XLOOKUP(_xlfn.TEXTJOIN(" vs ",,C7633:D7633),Calendar!G:G,Calendar!B:B),IF(AND(B7633="Premier League",E7633="Highlights"),_xlfn.XLOOKUP(H7633,Calendar!O:O,Calendar!N:N,,-1),""))</f>
        <v/>
      </c>
    </row>
    <row r="7634" spans="34:34" x14ac:dyDescent="0.35">
      <c r="AH7634" s="16" t="str">
        <f>IF(AND(B7634="Premier League",E7634="Live"),_xlfn.XLOOKUP(_xlfn.TEXTJOIN(" vs ",,C7634:D7634),Calendar!G:G,Calendar!B:B),IF(AND(B7634="Premier League",E7634="Highlights"),_xlfn.XLOOKUP(H7634,Calendar!O:O,Calendar!N:N,,-1),""))</f>
        <v/>
      </c>
    </row>
    <row r="7635" spans="34:34" x14ac:dyDescent="0.35">
      <c r="AH7635" s="16" t="str">
        <f>IF(AND(B7635="Premier League",E7635="Live"),_xlfn.XLOOKUP(_xlfn.TEXTJOIN(" vs ",,C7635:D7635),Calendar!G:G,Calendar!B:B),IF(AND(B7635="Premier League",E7635="Highlights"),_xlfn.XLOOKUP(H7635,Calendar!O:O,Calendar!N:N,,-1),""))</f>
        <v/>
      </c>
    </row>
    <row r="7636" spans="34:34" x14ac:dyDescent="0.35">
      <c r="AH7636" s="16" t="str">
        <f>IF(AND(B7636="Premier League",E7636="Live"),_xlfn.XLOOKUP(_xlfn.TEXTJOIN(" vs ",,C7636:D7636),Calendar!G:G,Calendar!B:B),IF(AND(B7636="Premier League",E7636="Highlights"),_xlfn.XLOOKUP(H7636,Calendar!O:O,Calendar!N:N,,-1),""))</f>
        <v/>
      </c>
    </row>
    <row r="7637" spans="34:34" x14ac:dyDescent="0.35">
      <c r="AH7637" s="16" t="str">
        <f>IF(AND(B7637="Premier League",E7637="Live"),_xlfn.XLOOKUP(_xlfn.TEXTJOIN(" vs ",,C7637:D7637),Calendar!G:G,Calendar!B:B),IF(AND(B7637="Premier League",E7637="Highlights"),_xlfn.XLOOKUP(H7637,Calendar!O:O,Calendar!N:N,,-1),""))</f>
        <v/>
      </c>
    </row>
    <row r="7638" spans="34:34" x14ac:dyDescent="0.35">
      <c r="AH7638" s="16" t="str">
        <f>IF(AND(B7638="Premier League",E7638="Live"),_xlfn.XLOOKUP(_xlfn.TEXTJOIN(" vs ",,C7638:D7638),Calendar!G:G,Calendar!B:B),IF(AND(B7638="Premier League",E7638="Highlights"),_xlfn.XLOOKUP(H7638,Calendar!O:O,Calendar!N:N,,-1),""))</f>
        <v/>
      </c>
    </row>
    <row r="7639" spans="34:34" x14ac:dyDescent="0.35">
      <c r="AH7639" s="16" t="str">
        <f>IF(AND(B7639="Premier League",E7639="Live"),_xlfn.XLOOKUP(_xlfn.TEXTJOIN(" vs ",,C7639:D7639),Calendar!G:G,Calendar!B:B),IF(AND(B7639="Premier League",E7639="Highlights"),_xlfn.XLOOKUP(H7639,Calendar!O:O,Calendar!N:N,,-1),""))</f>
        <v/>
      </c>
    </row>
    <row r="7640" spans="34:34" x14ac:dyDescent="0.35">
      <c r="AH7640" s="16" t="str">
        <f>IF(AND(B7640="Premier League",E7640="Live"),_xlfn.XLOOKUP(_xlfn.TEXTJOIN(" vs ",,C7640:D7640),Calendar!G:G,Calendar!B:B),IF(AND(B7640="Premier League",E7640="Highlights"),_xlfn.XLOOKUP(H7640,Calendar!O:O,Calendar!N:N,,-1),""))</f>
        <v/>
      </c>
    </row>
    <row r="7641" spans="34:34" x14ac:dyDescent="0.35">
      <c r="AH7641" s="16" t="str">
        <f>IF(AND(B7641="Premier League",E7641="Live"),_xlfn.XLOOKUP(_xlfn.TEXTJOIN(" vs ",,C7641:D7641),Calendar!G:G,Calendar!B:B),IF(AND(B7641="Premier League",E7641="Highlights"),_xlfn.XLOOKUP(H7641,Calendar!O:O,Calendar!N:N,,-1),""))</f>
        <v/>
      </c>
    </row>
    <row r="7642" spans="34:34" x14ac:dyDescent="0.35">
      <c r="AH7642" s="16" t="str">
        <f>IF(AND(B7642="Premier League",E7642="Live"),_xlfn.XLOOKUP(_xlfn.TEXTJOIN(" vs ",,C7642:D7642),Calendar!G:G,Calendar!B:B),IF(AND(B7642="Premier League",E7642="Highlights"),_xlfn.XLOOKUP(H7642,Calendar!O:O,Calendar!N:N,,-1),""))</f>
        <v/>
      </c>
    </row>
    <row r="7643" spans="34:34" x14ac:dyDescent="0.35">
      <c r="AH7643" s="16" t="str">
        <f>IF(AND(B7643="Premier League",E7643="Live"),_xlfn.XLOOKUP(_xlfn.TEXTJOIN(" vs ",,C7643:D7643),Calendar!G:G,Calendar!B:B),IF(AND(B7643="Premier League",E7643="Highlights"),_xlfn.XLOOKUP(H7643,Calendar!O:O,Calendar!N:N,,-1),""))</f>
        <v/>
      </c>
    </row>
    <row r="7644" spans="34:34" x14ac:dyDescent="0.35">
      <c r="AH7644" s="16" t="str">
        <f>IF(AND(B7644="Premier League",E7644="Live"),_xlfn.XLOOKUP(_xlfn.TEXTJOIN(" vs ",,C7644:D7644),Calendar!G:G,Calendar!B:B),IF(AND(B7644="Premier League",E7644="Highlights"),_xlfn.XLOOKUP(H7644,Calendar!O:O,Calendar!N:N,,-1),""))</f>
        <v/>
      </c>
    </row>
    <row r="7645" spans="34:34" x14ac:dyDescent="0.35">
      <c r="AH7645" s="16" t="str">
        <f>IF(AND(B7645="Premier League",E7645="Live"),_xlfn.XLOOKUP(_xlfn.TEXTJOIN(" vs ",,C7645:D7645),Calendar!G:G,Calendar!B:B),IF(AND(B7645="Premier League",E7645="Highlights"),_xlfn.XLOOKUP(H7645,Calendar!O:O,Calendar!N:N,,-1),""))</f>
        <v/>
      </c>
    </row>
    <row r="7646" spans="34:34" x14ac:dyDescent="0.35">
      <c r="AH7646" s="16" t="str">
        <f>IF(AND(B7646="Premier League",E7646="Live"),_xlfn.XLOOKUP(_xlfn.TEXTJOIN(" vs ",,C7646:D7646),Calendar!G:G,Calendar!B:B),IF(AND(B7646="Premier League",E7646="Highlights"),_xlfn.XLOOKUP(H7646,Calendar!O:O,Calendar!N:N,,-1),""))</f>
        <v/>
      </c>
    </row>
    <row r="7647" spans="34:34" x14ac:dyDescent="0.35">
      <c r="AH7647" s="16" t="str">
        <f>IF(AND(B7647="Premier League",E7647="Live"),_xlfn.XLOOKUP(_xlfn.TEXTJOIN(" vs ",,C7647:D7647),Calendar!G:G,Calendar!B:B),IF(AND(B7647="Premier League",E7647="Highlights"),_xlfn.XLOOKUP(H7647,Calendar!O:O,Calendar!N:N,,-1),""))</f>
        <v/>
      </c>
    </row>
    <row r="7648" spans="34:34" x14ac:dyDescent="0.35">
      <c r="AH7648" s="16" t="str">
        <f>IF(AND(B7648="Premier League",E7648="Live"),_xlfn.XLOOKUP(_xlfn.TEXTJOIN(" vs ",,C7648:D7648),Calendar!G:G,Calendar!B:B),IF(AND(B7648="Premier League",E7648="Highlights"),_xlfn.XLOOKUP(H7648,Calendar!O:O,Calendar!N:N,,-1),""))</f>
        <v/>
      </c>
    </row>
    <row r="7649" spans="34:34" x14ac:dyDescent="0.35">
      <c r="AH7649" s="16" t="str">
        <f>IF(AND(B7649="Premier League",E7649="Live"),_xlfn.XLOOKUP(_xlfn.TEXTJOIN(" vs ",,C7649:D7649),Calendar!G:G,Calendar!B:B),IF(AND(B7649="Premier League",E7649="Highlights"),_xlfn.XLOOKUP(H7649,Calendar!O:O,Calendar!N:N,,-1),""))</f>
        <v/>
      </c>
    </row>
    <row r="7650" spans="34:34" x14ac:dyDescent="0.35">
      <c r="AH7650" s="16" t="str">
        <f>IF(AND(B7650="Premier League",E7650="Live"),_xlfn.XLOOKUP(_xlfn.TEXTJOIN(" vs ",,C7650:D7650),Calendar!G:G,Calendar!B:B),IF(AND(B7650="Premier League",E7650="Highlights"),_xlfn.XLOOKUP(H7650,Calendar!O:O,Calendar!N:N,,-1),""))</f>
        <v/>
      </c>
    </row>
    <row r="7651" spans="34:34" x14ac:dyDescent="0.35">
      <c r="AH7651" s="16" t="str">
        <f>IF(AND(B7651="Premier League",E7651="Live"),_xlfn.XLOOKUP(_xlfn.TEXTJOIN(" vs ",,C7651:D7651),Calendar!G:G,Calendar!B:B),IF(AND(B7651="Premier League",E7651="Highlights"),_xlfn.XLOOKUP(H7651,Calendar!O:O,Calendar!N:N,,-1),""))</f>
        <v/>
      </c>
    </row>
    <row r="7652" spans="34:34" x14ac:dyDescent="0.35">
      <c r="AH7652" s="16" t="str">
        <f>IF(AND(B7652="Premier League",E7652="Live"),_xlfn.XLOOKUP(_xlfn.TEXTJOIN(" vs ",,C7652:D7652),Calendar!G:G,Calendar!B:B),IF(AND(B7652="Premier League",E7652="Highlights"),_xlfn.XLOOKUP(H7652,Calendar!O:O,Calendar!N:N,,-1),""))</f>
        <v/>
      </c>
    </row>
    <row r="7653" spans="34:34" x14ac:dyDescent="0.35">
      <c r="AH7653" s="16" t="str">
        <f>IF(AND(B7653="Premier League",E7653="Live"),_xlfn.XLOOKUP(_xlfn.TEXTJOIN(" vs ",,C7653:D7653),Calendar!G:G,Calendar!B:B),IF(AND(B7653="Premier League",E7653="Highlights"),_xlfn.XLOOKUP(H7653,Calendar!O:O,Calendar!N:N,,-1),""))</f>
        <v/>
      </c>
    </row>
    <row r="7654" spans="34:34" x14ac:dyDescent="0.35">
      <c r="AH7654" s="16" t="str">
        <f>IF(AND(B7654="Premier League",E7654="Live"),_xlfn.XLOOKUP(_xlfn.TEXTJOIN(" vs ",,C7654:D7654),Calendar!G:G,Calendar!B:B),IF(AND(B7654="Premier League",E7654="Highlights"),_xlfn.XLOOKUP(H7654,Calendar!O:O,Calendar!N:N,,-1),""))</f>
        <v/>
      </c>
    </row>
    <row r="7655" spans="34:34" x14ac:dyDescent="0.35">
      <c r="AH7655" s="16" t="str">
        <f>IF(AND(B7655="Premier League",E7655="Live"),_xlfn.XLOOKUP(_xlfn.TEXTJOIN(" vs ",,C7655:D7655),Calendar!G:G,Calendar!B:B),IF(AND(B7655="Premier League",E7655="Highlights"),_xlfn.XLOOKUP(H7655,Calendar!O:O,Calendar!N:N,,-1),""))</f>
        <v/>
      </c>
    </row>
    <row r="7656" spans="34:34" x14ac:dyDescent="0.35">
      <c r="AH7656" s="16" t="str">
        <f>IF(AND(B7656="Premier League",E7656="Live"),_xlfn.XLOOKUP(_xlfn.TEXTJOIN(" vs ",,C7656:D7656),Calendar!G:G,Calendar!B:B),IF(AND(B7656="Premier League",E7656="Highlights"),_xlfn.XLOOKUP(H7656,Calendar!O:O,Calendar!N:N,,-1),""))</f>
        <v/>
      </c>
    </row>
    <row r="7657" spans="34:34" x14ac:dyDescent="0.35">
      <c r="AH7657" s="16" t="str">
        <f>IF(AND(B7657="Premier League",E7657="Live"),_xlfn.XLOOKUP(_xlfn.TEXTJOIN(" vs ",,C7657:D7657),Calendar!G:G,Calendar!B:B),IF(AND(B7657="Premier League",E7657="Highlights"),_xlfn.XLOOKUP(H7657,Calendar!O:O,Calendar!N:N,,-1),""))</f>
        <v/>
      </c>
    </row>
    <row r="7658" spans="34:34" x14ac:dyDescent="0.35">
      <c r="AH7658" s="16" t="str">
        <f>IF(AND(B7658="Premier League",E7658="Live"),_xlfn.XLOOKUP(_xlfn.TEXTJOIN(" vs ",,C7658:D7658),Calendar!G:G,Calendar!B:B),IF(AND(B7658="Premier League",E7658="Highlights"),_xlfn.XLOOKUP(H7658,Calendar!O:O,Calendar!N:N,,-1),""))</f>
        <v/>
      </c>
    </row>
    <row r="7659" spans="34:34" x14ac:dyDescent="0.35">
      <c r="AH7659" s="16" t="str">
        <f>IF(AND(B7659="Premier League",E7659="Live"),_xlfn.XLOOKUP(_xlfn.TEXTJOIN(" vs ",,C7659:D7659),Calendar!G:G,Calendar!B:B),IF(AND(B7659="Premier League",E7659="Highlights"),_xlfn.XLOOKUP(H7659,Calendar!O:O,Calendar!N:N,,-1),""))</f>
        <v/>
      </c>
    </row>
    <row r="7660" spans="34:34" x14ac:dyDescent="0.35">
      <c r="AH7660" s="16" t="str">
        <f>IF(AND(B7660="Premier League",E7660="Live"),_xlfn.XLOOKUP(_xlfn.TEXTJOIN(" vs ",,C7660:D7660),Calendar!G:G,Calendar!B:B),IF(AND(B7660="Premier League",E7660="Highlights"),_xlfn.XLOOKUP(H7660,Calendar!O:O,Calendar!N:N,,-1),""))</f>
        <v/>
      </c>
    </row>
    <row r="7661" spans="34:34" x14ac:dyDescent="0.35">
      <c r="AH7661" s="16" t="str">
        <f>IF(AND(B7661="Premier League",E7661="Live"),_xlfn.XLOOKUP(_xlfn.TEXTJOIN(" vs ",,C7661:D7661),Calendar!G:G,Calendar!B:B),IF(AND(B7661="Premier League",E7661="Highlights"),_xlfn.XLOOKUP(H7661,Calendar!O:O,Calendar!N:N,,-1),""))</f>
        <v/>
      </c>
    </row>
    <row r="7662" spans="34:34" x14ac:dyDescent="0.35">
      <c r="AH7662" s="16" t="str">
        <f>IF(AND(B7662="Premier League",E7662="Live"),_xlfn.XLOOKUP(_xlfn.TEXTJOIN(" vs ",,C7662:D7662),Calendar!G:G,Calendar!B:B),IF(AND(B7662="Premier League",E7662="Highlights"),_xlfn.XLOOKUP(H7662,Calendar!O:O,Calendar!N:N,,-1),""))</f>
        <v/>
      </c>
    </row>
    <row r="7663" spans="34:34" x14ac:dyDescent="0.35">
      <c r="AH7663" s="16" t="str">
        <f>IF(AND(B7663="Premier League",E7663="Live"),_xlfn.XLOOKUP(_xlfn.TEXTJOIN(" vs ",,C7663:D7663),Calendar!G:G,Calendar!B:B),IF(AND(B7663="Premier League",E7663="Highlights"),_xlfn.XLOOKUP(H7663,Calendar!O:O,Calendar!N:N,,-1),""))</f>
        <v/>
      </c>
    </row>
    <row r="7664" spans="34:34" x14ac:dyDescent="0.35">
      <c r="AH7664" s="16" t="str">
        <f>IF(AND(B7664="Premier League",E7664="Live"),_xlfn.XLOOKUP(_xlfn.TEXTJOIN(" vs ",,C7664:D7664),Calendar!G:G,Calendar!B:B),IF(AND(B7664="Premier League",E7664="Highlights"),_xlfn.XLOOKUP(H7664,Calendar!O:O,Calendar!N:N,,-1),""))</f>
        <v/>
      </c>
    </row>
    <row r="7665" spans="34:34" x14ac:dyDescent="0.35">
      <c r="AH7665" s="16" t="str">
        <f>IF(AND(B7665="Premier League",E7665="Live"),_xlfn.XLOOKUP(_xlfn.TEXTJOIN(" vs ",,C7665:D7665),Calendar!G:G,Calendar!B:B),IF(AND(B7665="Premier League",E7665="Highlights"),_xlfn.XLOOKUP(H7665,Calendar!O:O,Calendar!N:N,,-1),""))</f>
        <v/>
      </c>
    </row>
    <row r="7666" spans="34:34" x14ac:dyDescent="0.35">
      <c r="AH7666" s="16" t="str">
        <f>IF(AND(B7666="Premier League",E7666="Live"),_xlfn.XLOOKUP(_xlfn.TEXTJOIN(" vs ",,C7666:D7666),Calendar!G:G,Calendar!B:B),IF(AND(B7666="Premier League",E7666="Highlights"),_xlfn.XLOOKUP(H7666,Calendar!O:O,Calendar!N:N,,-1),""))</f>
        <v/>
      </c>
    </row>
    <row r="7667" spans="34:34" x14ac:dyDescent="0.35">
      <c r="AH7667" s="16" t="str">
        <f>IF(AND(B7667="Premier League",E7667="Live"),_xlfn.XLOOKUP(_xlfn.TEXTJOIN(" vs ",,C7667:D7667),Calendar!G:G,Calendar!B:B),IF(AND(B7667="Premier League",E7667="Highlights"),_xlfn.XLOOKUP(H7667,Calendar!O:O,Calendar!N:N,,-1),""))</f>
        <v/>
      </c>
    </row>
    <row r="7668" spans="34:34" x14ac:dyDescent="0.35">
      <c r="AH7668" s="16" t="str">
        <f>IF(AND(B7668="Premier League",E7668="Live"),_xlfn.XLOOKUP(_xlfn.TEXTJOIN(" vs ",,C7668:D7668),Calendar!G:G,Calendar!B:B),IF(AND(B7668="Premier League",E7668="Highlights"),_xlfn.XLOOKUP(H7668,Calendar!O:O,Calendar!N:N,,-1),""))</f>
        <v/>
      </c>
    </row>
    <row r="7669" spans="34:34" x14ac:dyDescent="0.35">
      <c r="AH7669" s="16" t="str">
        <f>IF(AND(B7669="Premier League",E7669="Live"),_xlfn.XLOOKUP(_xlfn.TEXTJOIN(" vs ",,C7669:D7669),Calendar!G:G,Calendar!B:B),IF(AND(B7669="Premier League",E7669="Highlights"),_xlfn.XLOOKUP(H7669,Calendar!O:O,Calendar!N:N,,-1),""))</f>
        <v/>
      </c>
    </row>
    <row r="7670" spans="34:34" x14ac:dyDescent="0.35">
      <c r="AH7670" s="16" t="str">
        <f>IF(AND(B7670="Premier League",E7670="Live"),_xlfn.XLOOKUP(_xlfn.TEXTJOIN(" vs ",,C7670:D7670),Calendar!G:G,Calendar!B:B),IF(AND(B7670="Premier League",E7670="Highlights"),_xlfn.XLOOKUP(H7670,Calendar!O:O,Calendar!N:N,,-1),""))</f>
        <v/>
      </c>
    </row>
    <row r="7671" spans="34:34" x14ac:dyDescent="0.35">
      <c r="AH7671" s="16" t="str">
        <f>IF(AND(B7671="Premier League",E7671="Live"),_xlfn.XLOOKUP(_xlfn.TEXTJOIN(" vs ",,C7671:D7671),Calendar!G:G,Calendar!B:B),IF(AND(B7671="Premier League",E7671="Highlights"),_xlfn.XLOOKUP(H7671,Calendar!O:O,Calendar!N:N,,-1),""))</f>
        <v/>
      </c>
    </row>
    <row r="7672" spans="34:34" x14ac:dyDescent="0.35">
      <c r="AH7672" s="16" t="str">
        <f>IF(AND(B7672="Premier League",E7672="Live"),_xlfn.XLOOKUP(_xlfn.TEXTJOIN(" vs ",,C7672:D7672),Calendar!G:G,Calendar!B:B),IF(AND(B7672="Premier League",E7672="Highlights"),_xlfn.XLOOKUP(H7672,Calendar!O:O,Calendar!N:N,,-1),""))</f>
        <v/>
      </c>
    </row>
    <row r="7673" spans="34:34" x14ac:dyDescent="0.35">
      <c r="AH7673" s="16" t="str">
        <f>IF(AND(B7673="Premier League",E7673="Live"),_xlfn.XLOOKUP(_xlfn.TEXTJOIN(" vs ",,C7673:D7673),Calendar!G:G,Calendar!B:B),IF(AND(B7673="Premier League",E7673="Highlights"),_xlfn.XLOOKUP(H7673,Calendar!O:O,Calendar!N:N,,-1),""))</f>
        <v/>
      </c>
    </row>
    <row r="7674" spans="34:34" x14ac:dyDescent="0.35">
      <c r="AH7674" s="16" t="str">
        <f>IF(AND(B7674="Premier League",E7674="Live"),_xlfn.XLOOKUP(_xlfn.TEXTJOIN(" vs ",,C7674:D7674),Calendar!G:G,Calendar!B:B),IF(AND(B7674="Premier League",E7674="Highlights"),_xlfn.XLOOKUP(H7674,Calendar!O:O,Calendar!N:N,,-1),""))</f>
        <v/>
      </c>
    </row>
    <row r="7675" spans="34:34" x14ac:dyDescent="0.35">
      <c r="AH7675" s="16" t="str">
        <f>IF(AND(B7675="Premier League",E7675="Live"),_xlfn.XLOOKUP(_xlfn.TEXTJOIN(" vs ",,C7675:D7675),Calendar!G:G,Calendar!B:B),IF(AND(B7675="Premier League",E7675="Highlights"),_xlfn.XLOOKUP(H7675,Calendar!O:O,Calendar!N:N,,-1),""))</f>
        <v/>
      </c>
    </row>
    <row r="7676" spans="34:34" x14ac:dyDescent="0.35">
      <c r="AH7676" s="16" t="str">
        <f>IF(AND(B7676="Premier League",E7676="Live"),_xlfn.XLOOKUP(_xlfn.TEXTJOIN(" vs ",,C7676:D7676),Calendar!G:G,Calendar!B:B),IF(AND(B7676="Premier League",E7676="Highlights"),_xlfn.XLOOKUP(H7676,Calendar!O:O,Calendar!N:N,,-1),""))</f>
        <v/>
      </c>
    </row>
    <row r="7677" spans="34:34" x14ac:dyDescent="0.35">
      <c r="AH7677" s="16" t="str">
        <f>IF(AND(B7677="Premier League",E7677="Live"),_xlfn.XLOOKUP(_xlfn.TEXTJOIN(" vs ",,C7677:D7677),Calendar!G:G,Calendar!B:B),IF(AND(B7677="Premier League",E7677="Highlights"),_xlfn.XLOOKUP(H7677,Calendar!O:O,Calendar!N:N,,-1),""))</f>
        <v/>
      </c>
    </row>
    <row r="7678" spans="34:34" x14ac:dyDescent="0.35">
      <c r="AH7678" s="16" t="str">
        <f>IF(AND(B7678="Premier League",E7678="Live"),_xlfn.XLOOKUP(_xlfn.TEXTJOIN(" vs ",,C7678:D7678),Calendar!G:G,Calendar!B:B),IF(AND(B7678="Premier League",E7678="Highlights"),_xlfn.XLOOKUP(H7678,Calendar!O:O,Calendar!N:N,,-1),""))</f>
        <v/>
      </c>
    </row>
    <row r="7679" spans="34:34" x14ac:dyDescent="0.35">
      <c r="AH7679" s="16" t="str">
        <f>IF(AND(B7679="Premier League",E7679="Live"),_xlfn.XLOOKUP(_xlfn.TEXTJOIN(" vs ",,C7679:D7679),Calendar!G:G,Calendar!B:B),IF(AND(B7679="Premier League",E7679="Highlights"),_xlfn.XLOOKUP(H7679,Calendar!O:O,Calendar!N:N,,-1),""))</f>
        <v/>
      </c>
    </row>
    <row r="7680" spans="34:34" x14ac:dyDescent="0.35">
      <c r="AH7680" s="16" t="str">
        <f>IF(AND(B7680="Premier League",E7680="Live"),_xlfn.XLOOKUP(_xlfn.TEXTJOIN(" vs ",,C7680:D7680),Calendar!G:G,Calendar!B:B),IF(AND(B7680="Premier League",E7680="Highlights"),_xlfn.XLOOKUP(H7680,Calendar!O:O,Calendar!N:N,,-1),""))</f>
        <v/>
      </c>
    </row>
    <row r="7681" spans="34:34" x14ac:dyDescent="0.35">
      <c r="AH7681" s="16" t="str">
        <f>IF(AND(B7681="Premier League",E7681="Live"),_xlfn.XLOOKUP(_xlfn.TEXTJOIN(" vs ",,C7681:D7681),Calendar!G:G,Calendar!B:B),IF(AND(B7681="Premier League",E7681="Highlights"),_xlfn.XLOOKUP(H7681,Calendar!O:O,Calendar!N:N,,-1),""))</f>
        <v/>
      </c>
    </row>
    <row r="7682" spans="34:34" x14ac:dyDescent="0.35">
      <c r="AH7682" s="16" t="str">
        <f>IF(AND(B7682="Premier League",E7682="Live"),_xlfn.XLOOKUP(_xlfn.TEXTJOIN(" vs ",,C7682:D7682),Calendar!G:G,Calendar!B:B),IF(AND(B7682="Premier League",E7682="Highlights"),_xlfn.XLOOKUP(H7682,Calendar!O:O,Calendar!N:N,,-1),""))</f>
        <v/>
      </c>
    </row>
    <row r="7683" spans="34:34" x14ac:dyDescent="0.35">
      <c r="AH7683" s="16" t="str">
        <f>IF(AND(B7683="Premier League",E7683="Live"),_xlfn.XLOOKUP(_xlfn.TEXTJOIN(" vs ",,C7683:D7683),Calendar!G:G,Calendar!B:B),IF(AND(B7683="Premier League",E7683="Highlights"),_xlfn.XLOOKUP(H7683,Calendar!O:O,Calendar!N:N,,-1),""))</f>
        <v/>
      </c>
    </row>
    <row r="7684" spans="34:34" x14ac:dyDescent="0.35">
      <c r="AH7684" s="16" t="str">
        <f>IF(AND(B7684="Premier League",E7684="Live"),_xlfn.XLOOKUP(_xlfn.TEXTJOIN(" vs ",,C7684:D7684),Calendar!G:G,Calendar!B:B),IF(AND(B7684="Premier League",E7684="Highlights"),_xlfn.XLOOKUP(H7684,Calendar!O:O,Calendar!N:N,,-1),""))</f>
        <v/>
      </c>
    </row>
    <row r="7685" spans="34:34" x14ac:dyDescent="0.35">
      <c r="AH7685" s="16" t="str">
        <f>IF(AND(B7685="Premier League",E7685="Live"),_xlfn.XLOOKUP(_xlfn.TEXTJOIN(" vs ",,C7685:D7685),Calendar!G:G,Calendar!B:B),IF(AND(B7685="Premier League",E7685="Highlights"),_xlfn.XLOOKUP(H7685,Calendar!O:O,Calendar!N:N,,-1),""))</f>
        <v/>
      </c>
    </row>
    <row r="7686" spans="34:34" x14ac:dyDescent="0.35">
      <c r="AH7686" s="16" t="str">
        <f>IF(AND(B7686="Premier League",E7686="Live"),_xlfn.XLOOKUP(_xlfn.TEXTJOIN(" vs ",,C7686:D7686),Calendar!G:G,Calendar!B:B),IF(AND(B7686="Premier League",E7686="Highlights"),_xlfn.XLOOKUP(H7686,Calendar!O:O,Calendar!N:N,,-1),""))</f>
        <v/>
      </c>
    </row>
    <row r="7687" spans="34:34" x14ac:dyDescent="0.35">
      <c r="AH7687" s="16" t="str">
        <f>IF(AND(B7687="Premier League",E7687="Live"),_xlfn.XLOOKUP(_xlfn.TEXTJOIN(" vs ",,C7687:D7687),Calendar!G:G,Calendar!B:B),IF(AND(B7687="Premier League",E7687="Highlights"),_xlfn.XLOOKUP(H7687,Calendar!O:O,Calendar!N:N,,-1),""))</f>
        <v/>
      </c>
    </row>
    <row r="7688" spans="34:34" x14ac:dyDescent="0.35">
      <c r="AH7688" s="16" t="str">
        <f>IF(AND(B7688="Premier League",E7688="Live"),_xlfn.XLOOKUP(_xlfn.TEXTJOIN(" vs ",,C7688:D7688),Calendar!G:G,Calendar!B:B),IF(AND(B7688="Premier League",E7688="Highlights"),_xlfn.XLOOKUP(H7688,Calendar!O:O,Calendar!N:N,,-1),""))</f>
        <v/>
      </c>
    </row>
    <row r="7689" spans="34:34" x14ac:dyDescent="0.35">
      <c r="AH7689" s="16" t="str">
        <f>IF(AND(B7689="Premier League",E7689="Live"),_xlfn.XLOOKUP(_xlfn.TEXTJOIN(" vs ",,C7689:D7689),Calendar!G:G,Calendar!B:B),IF(AND(B7689="Premier League",E7689="Highlights"),_xlfn.XLOOKUP(H7689,Calendar!O:O,Calendar!N:N,,-1),""))</f>
        <v/>
      </c>
    </row>
    <row r="7690" spans="34:34" x14ac:dyDescent="0.35">
      <c r="AH7690" s="16" t="str">
        <f>IF(AND(B7690="Premier League",E7690="Live"),_xlfn.XLOOKUP(_xlfn.TEXTJOIN(" vs ",,C7690:D7690),Calendar!G:G,Calendar!B:B),IF(AND(B7690="Premier League",E7690="Highlights"),_xlfn.XLOOKUP(H7690,Calendar!O:O,Calendar!N:N,,-1),""))</f>
        <v/>
      </c>
    </row>
    <row r="7691" spans="34:34" x14ac:dyDescent="0.35">
      <c r="AH7691" s="16" t="str">
        <f>IF(AND(B7691="Premier League",E7691="Live"),_xlfn.XLOOKUP(_xlfn.TEXTJOIN(" vs ",,C7691:D7691),Calendar!G:G,Calendar!B:B),IF(AND(B7691="Premier League",E7691="Highlights"),_xlfn.XLOOKUP(H7691,Calendar!O:O,Calendar!N:N,,-1),""))</f>
        <v/>
      </c>
    </row>
    <row r="7692" spans="34:34" x14ac:dyDescent="0.35">
      <c r="AH7692" s="16" t="str">
        <f>IF(AND(B7692="Premier League",E7692="Live"),_xlfn.XLOOKUP(_xlfn.TEXTJOIN(" vs ",,C7692:D7692),Calendar!G:G,Calendar!B:B),IF(AND(B7692="Premier League",E7692="Highlights"),_xlfn.XLOOKUP(H7692,Calendar!O:O,Calendar!N:N,,-1),""))</f>
        <v/>
      </c>
    </row>
    <row r="7693" spans="34:34" x14ac:dyDescent="0.35">
      <c r="AH7693" s="16" t="str">
        <f>IF(AND(B7693="Premier League",E7693="Live"),_xlfn.XLOOKUP(_xlfn.TEXTJOIN(" vs ",,C7693:D7693),Calendar!G:G,Calendar!B:B),IF(AND(B7693="Premier League",E7693="Highlights"),_xlfn.XLOOKUP(H7693,Calendar!O:O,Calendar!N:N,,-1),""))</f>
        <v/>
      </c>
    </row>
    <row r="7694" spans="34:34" x14ac:dyDescent="0.35">
      <c r="AH7694" s="16" t="str">
        <f>IF(AND(B7694="Premier League",E7694="Live"),_xlfn.XLOOKUP(_xlfn.TEXTJOIN(" vs ",,C7694:D7694),Calendar!G:G,Calendar!B:B),IF(AND(B7694="Premier League",E7694="Highlights"),_xlfn.XLOOKUP(H7694,Calendar!O:O,Calendar!N:N,,-1),""))</f>
        <v/>
      </c>
    </row>
    <row r="7695" spans="34:34" x14ac:dyDescent="0.35">
      <c r="AH7695" s="16" t="str">
        <f>IF(AND(B7695="Premier League",E7695="Live"),_xlfn.XLOOKUP(_xlfn.TEXTJOIN(" vs ",,C7695:D7695),Calendar!G:G,Calendar!B:B),IF(AND(B7695="Premier League",E7695="Highlights"),_xlfn.XLOOKUP(H7695,Calendar!O:O,Calendar!N:N,,-1),""))</f>
        <v/>
      </c>
    </row>
    <row r="7696" spans="34:34" x14ac:dyDescent="0.35">
      <c r="AH7696" s="16" t="str">
        <f>IF(AND(B7696="Premier League",E7696="Live"),_xlfn.XLOOKUP(_xlfn.TEXTJOIN(" vs ",,C7696:D7696),Calendar!G:G,Calendar!B:B),IF(AND(B7696="Premier League",E7696="Highlights"),_xlfn.XLOOKUP(H7696,Calendar!O:O,Calendar!N:N,,-1),""))</f>
        <v/>
      </c>
    </row>
    <row r="7697" spans="34:34" x14ac:dyDescent="0.35">
      <c r="AH7697" s="16" t="str">
        <f>IF(AND(B7697="Premier League",E7697="Live"),_xlfn.XLOOKUP(_xlfn.TEXTJOIN(" vs ",,C7697:D7697),Calendar!G:G,Calendar!B:B),IF(AND(B7697="Premier League",E7697="Highlights"),_xlfn.XLOOKUP(H7697,Calendar!O:O,Calendar!N:N,,-1),""))</f>
        <v/>
      </c>
    </row>
    <row r="7698" spans="34:34" x14ac:dyDescent="0.35">
      <c r="AH7698" s="16" t="str">
        <f>IF(AND(B7698="Premier League",E7698="Live"),_xlfn.XLOOKUP(_xlfn.TEXTJOIN(" vs ",,C7698:D7698),Calendar!G:G,Calendar!B:B),IF(AND(B7698="Premier League",E7698="Highlights"),_xlfn.XLOOKUP(H7698,Calendar!O:O,Calendar!N:N,,-1),""))</f>
        <v/>
      </c>
    </row>
    <row r="7699" spans="34:34" x14ac:dyDescent="0.35">
      <c r="AH7699" s="16" t="str">
        <f>IF(AND(B7699="Premier League",E7699="Live"),_xlfn.XLOOKUP(_xlfn.TEXTJOIN(" vs ",,C7699:D7699),Calendar!G:G,Calendar!B:B),IF(AND(B7699="Premier League",E7699="Highlights"),_xlfn.XLOOKUP(H7699,Calendar!O:O,Calendar!N:N,,-1),""))</f>
        <v/>
      </c>
    </row>
    <row r="7700" spans="34:34" x14ac:dyDescent="0.35">
      <c r="AH7700" s="16" t="str">
        <f>IF(AND(B7700="Premier League",E7700="Live"),_xlfn.XLOOKUP(_xlfn.TEXTJOIN(" vs ",,C7700:D7700),Calendar!G:G,Calendar!B:B),IF(AND(B7700="Premier League",E7700="Highlights"),_xlfn.XLOOKUP(H7700,Calendar!O:O,Calendar!N:N,,-1),""))</f>
        <v/>
      </c>
    </row>
    <row r="7701" spans="34:34" x14ac:dyDescent="0.35">
      <c r="AH7701" s="16" t="str">
        <f>IF(AND(B7701="Premier League",E7701="Live"),_xlfn.XLOOKUP(_xlfn.TEXTJOIN(" vs ",,C7701:D7701),Calendar!G:G,Calendar!B:B),IF(AND(B7701="Premier League",E7701="Highlights"),_xlfn.XLOOKUP(H7701,Calendar!O:O,Calendar!N:N,,-1),""))</f>
        <v/>
      </c>
    </row>
    <row r="7702" spans="34:34" x14ac:dyDescent="0.35">
      <c r="AH7702" s="16" t="str">
        <f>IF(AND(B7702="Premier League",E7702="Live"),_xlfn.XLOOKUP(_xlfn.TEXTJOIN(" vs ",,C7702:D7702),Calendar!G:G,Calendar!B:B),IF(AND(B7702="Premier League",E7702="Highlights"),_xlfn.XLOOKUP(H7702,Calendar!O:O,Calendar!N:N,,-1),""))</f>
        <v/>
      </c>
    </row>
    <row r="7703" spans="34:34" x14ac:dyDescent="0.35">
      <c r="AH7703" s="16" t="str">
        <f>IF(AND(B7703="Premier League",E7703="Live"),_xlfn.XLOOKUP(_xlfn.TEXTJOIN(" vs ",,C7703:D7703),Calendar!G:G,Calendar!B:B),IF(AND(B7703="Premier League",E7703="Highlights"),_xlfn.XLOOKUP(H7703,Calendar!O:O,Calendar!N:N,,-1),""))</f>
        <v/>
      </c>
    </row>
    <row r="7704" spans="34:34" x14ac:dyDescent="0.35">
      <c r="AH7704" s="16" t="str">
        <f>IF(AND(B7704="Premier League",E7704="Live"),_xlfn.XLOOKUP(_xlfn.TEXTJOIN(" vs ",,C7704:D7704),Calendar!G:G,Calendar!B:B),IF(AND(B7704="Premier League",E7704="Highlights"),_xlfn.XLOOKUP(H7704,Calendar!O:O,Calendar!N:N,,-1),""))</f>
        <v/>
      </c>
    </row>
    <row r="7705" spans="34:34" x14ac:dyDescent="0.35">
      <c r="AH7705" s="16" t="str">
        <f>IF(AND(B7705="Premier League",E7705="Live"),_xlfn.XLOOKUP(_xlfn.TEXTJOIN(" vs ",,C7705:D7705),Calendar!G:G,Calendar!B:B),IF(AND(B7705="Premier League",E7705="Highlights"),_xlfn.XLOOKUP(H7705,Calendar!O:O,Calendar!N:N,,-1),""))</f>
        <v/>
      </c>
    </row>
    <row r="7706" spans="34:34" x14ac:dyDescent="0.35">
      <c r="AH7706" s="16" t="str">
        <f>IF(AND(B7706="Premier League",E7706="Live"),_xlfn.XLOOKUP(_xlfn.TEXTJOIN(" vs ",,C7706:D7706),Calendar!G:G,Calendar!B:B),IF(AND(B7706="Premier League",E7706="Highlights"),_xlfn.XLOOKUP(H7706,Calendar!O:O,Calendar!N:N,,-1),""))</f>
        <v/>
      </c>
    </row>
    <row r="7707" spans="34:34" x14ac:dyDescent="0.35">
      <c r="AH7707" s="16" t="str">
        <f>IF(AND(B7707="Premier League",E7707="Live"),_xlfn.XLOOKUP(_xlfn.TEXTJOIN(" vs ",,C7707:D7707),Calendar!G:G,Calendar!B:B),IF(AND(B7707="Premier League",E7707="Highlights"),_xlfn.XLOOKUP(H7707,Calendar!O:O,Calendar!N:N,,-1),""))</f>
        <v/>
      </c>
    </row>
    <row r="7708" spans="34:34" x14ac:dyDescent="0.35">
      <c r="AH7708" s="16" t="str">
        <f>IF(AND(B7708="Premier League",E7708="Live"),_xlfn.XLOOKUP(_xlfn.TEXTJOIN(" vs ",,C7708:D7708),Calendar!G:G,Calendar!B:B),IF(AND(B7708="Premier League",E7708="Highlights"),_xlfn.XLOOKUP(H7708,Calendar!O:O,Calendar!N:N,,-1),""))</f>
        <v/>
      </c>
    </row>
    <row r="7709" spans="34:34" x14ac:dyDescent="0.35">
      <c r="AH7709" s="16" t="str">
        <f>IF(AND(B7709="Premier League",E7709="Live"),_xlfn.XLOOKUP(_xlfn.TEXTJOIN(" vs ",,C7709:D7709),Calendar!G:G,Calendar!B:B),IF(AND(B7709="Premier League",E7709="Highlights"),_xlfn.XLOOKUP(H7709,Calendar!O:O,Calendar!N:N,,-1),""))</f>
        <v/>
      </c>
    </row>
    <row r="7710" spans="34:34" x14ac:dyDescent="0.35">
      <c r="AH7710" s="16" t="str">
        <f>IF(AND(B7710="Premier League",E7710="Live"),_xlfn.XLOOKUP(_xlfn.TEXTJOIN(" vs ",,C7710:D7710),Calendar!G:G,Calendar!B:B),IF(AND(B7710="Premier League",E7710="Highlights"),_xlfn.XLOOKUP(H7710,Calendar!O:O,Calendar!N:N,,-1),""))</f>
        <v/>
      </c>
    </row>
    <row r="7711" spans="34:34" x14ac:dyDescent="0.35">
      <c r="AH7711" s="16" t="str">
        <f>IF(AND(B7711="Premier League",E7711="Live"),_xlfn.XLOOKUP(_xlfn.TEXTJOIN(" vs ",,C7711:D7711),Calendar!G:G,Calendar!B:B),IF(AND(B7711="Premier League",E7711="Highlights"),_xlfn.XLOOKUP(H7711,Calendar!O:O,Calendar!N:N,,-1),""))</f>
        <v/>
      </c>
    </row>
    <row r="7712" spans="34:34" x14ac:dyDescent="0.35">
      <c r="AH7712" s="16" t="str">
        <f>IF(AND(B7712="Premier League",E7712="Live"),_xlfn.XLOOKUP(_xlfn.TEXTJOIN(" vs ",,C7712:D7712),Calendar!G:G,Calendar!B:B),IF(AND(B7712="Premier League",E7712="Highlights"),_xlfn.XLOOKUP(H7712,Calendar!O:O,Calendar!N:N,,-1),""))</f>
        <v/>
      </c>
    </row>
    <row r="7713" spans="34:34" x14ac:dyDescent="0.35">
      <c r="AH7713" s="16" t="str">
        <f>IF(AND(B7713="Premier League",E7713="Live"),_xlfn.XLOOKUP(_xlfn.TEXTJOIN(" vs ",,C7713:D7713),Calendar!G:G,Calendar!B:B),IF(AND(B7713="Premier League",E7713="Highlights"),_xlfn.XLOOKUP(H7713,Calendar!O:O,Calendar!N:N,,-1),""))</f>
        <v/>
      </c>
    </row>
    <row r="7714" spans="34:34" x14ac:dyDescent="0.35">
      <c r="AH7714" s="16" t="str">
        <f>IF(AND(B7714="Premier League",E7714="Live"),_xlfn.XLOOKUP(_xlfn.TEXTJOIN(" vs ",,C7714:D7714),Calendar!G:G,Calendar!B:B),IF(AND(B7714="Premier League",E7714="Highlights"),_xlfn.XLOOKUP(H7714,Calendar!O:O,Calendar!N:N,,-1),""))</f>
        <v/>
      </c>
    </row>
    <row r="7715" spans="34:34" x14ac:dyDescent="0.35">
      <c r="AH7715" s="16" t="str">
        <f>IF(AND(B7715="Premier League",E7715="Live"),_xlfn.XLOOKUP(_xlfn.TEXTJOIN(" vs ",,C7715:D7715),Calendar!G:G,Calendar!B:B),IF(AND(B7715="Premier League",E7715="Highlights"),_xlfn.XLOOKUP(H7715,Calendar!O:O,Calendar!N:N,,-1),""))</f>
        <v/>
      </c>
    </row>
    <row r="7716" spans="34:34" x14ac:dyDescent="0.35">
      <c r="AH7716" s="16" t="str">
        <f>IF(AND(B7716="Premier League",E7716="Live"),_xlfn.XLOOKUP(_xlfn.TEXTJOIN(" vs ",,C7716:D7716),Calendar!G:G,Calendar!B:B),IF(AND(B7716="Premier League",E7716="Highlights"),_xlfn.XLOOKUP(H7716,Calendar!O:O,Calendar!N:N,,-1),""))</f>
        <v/>
      </c>
    </row>
    <row r="7717" spans="34:34" x14ac:dyDescent="0.35">
      <c r="AH7717" s="16" t="str">
        <f>IF(AND(B7717="Premier League",E7717="Live"),_xlfn.XLOOKUP(_xlfn.TEXTJOIN(" vs ",,C7717:D7717),Calendar!G:G,Calendar!B:B),IF(AND(B7717="Premier League",E7717="Highlights"),_xlfn.XLOOKUP(H7717,Calendar!O:O,Calendar!N:N,,-1),""))</f>
        <v/>
      </c>
    </row>
    <row r="7718" spans="34:34" x14ac:dyDescent="0.35">
      <c r="AH7718" s="16" t="str">
        <f>IF(AND(B7718="Premier League",E7718="Live"),_xlfn.XLOOKUP(_xlfn.TEXTJOIN(" vs ",,C7718:D7718),Calendar!G:G,Calendar!B:B),IF(AND(B7718="Premier League",E7718="Highlights"),_xlfn.XLOOKUP(H7718,Calendar!O:O,Calendar!N:N,,-1),""))</f>
        <v/>
      </c>
    </row>
    <row r="7719" spans="34:34" x14ac:dyDescent="0.35">
      <c r="AH7719" s="16" t="str">
        <f>IF(AND(B7719="Premier League",E7719="Live"),_xlfn.XLOOKUP(_xlfn.TEXTJOIN(" vs ",,C7719:D7719),Calendar!G:G,Calendar!B:B),IF(AND(B7719="Premier League",E7719="Highlights"),_xlfn.XLOOKUP(H7719,Calendar!O:O,Calendar!N:N,,-1),""))</f>
        <v/>
      </c>
    </row>
    <row r="7720" spans="34:34" x14ac:dyDescent="0.35">
      <c r="AH7720" s="16" t="str">
        <f>IF(AND(B7720="Premier League",E7720="Live"),_xlfn.XLOOKUP(_xlfn.TEXTJOIN(" vs ",,C7720:D7720),Calendar!G:G,Calendar!B:B),IF(AND(B7720="Premier League",E7720="Highlights"),_xlfn.XLOOKUP(H7720,Calendar!O:O,Calendar!N:N,,-1),""))</f>
        <v/>
      </c>
    </row>
    <row r="7721" spans="34:34" x14ac:dyDescent="0.35">
      <c r="AH7721" s="16" t="str">
        <f>IF(AND(B7721="Premier League",E7721="Live"),_xlfn.XLOOKUP(_xlfn.TEXTJOIN(" vs ",,C7721:D7721),Calendar!G:G,Calendar!B:B),IF(AND(B7721="Premier League",E7721="Highlights"),_xlfn.XLOOKUP(H7721,Calendar!O:O,Calendar!N:N,,-1),""))</f>
        <v/>
      </c>
    </row>
    <row r="7722" spans="34:34" x14ac:dyDescent="0.35">
      <c r="AH7722" s="16" t="str">
        <f>IF(AND(B7722="Premier League",E7722="Live"),_xlfn.XLOOKUP(_xlfn.TEXTJOIN(" vs ",,C7722:D7722),Calendar!G:G,Calendar!B:B),IF(AND(B7722="Premier League",E7722="Highlights"),_xlfn.XLOOKUP(H7722,Calendar!O:O,Calendar!N:N,,-1),""))</f>
        <v/>
      </c>
    </row>
    <row r="7723" spans="34:34" x14ac:dyDescent="0.35">
      <c r="AH7723" s="16" t="str">
        <f>IF(AND(B7723="Premier League",E7723="Live"),_xlfn.XLOOKUP(_xlfn.TEXTJOIN(" vs ",,C7723:D7723),Calendar!G:G,Calendar!B:B),IF(AND(B7723="Premier League",E7723="Highlights"),_xlfn.XLOOKUP(H7723,Calendar!O:O,Calendar!N:N,,-1),""))</f>
        <v/>
      </c>
    </row>
    <row r="7724" spans="34:34" x14ac:dyDescent="0.35">
      <c r="AH7724" s="16" t="str">
        <f>IF(AND(B7724="Premier League",E7724="Live"),_xlfn.XLOOKUP(_xlfn.TEXTJOIN(" vs ",,C7724:D7724),Calendar!G:G,Calendar!B:B),IF(AND(B7724="Premier League",E7724="Highlights"),_xlfn.XLOOKUP(H7724,Calendar!O:O,Calendar!N:N,,-1),""))</f>
        <v/>
      </c>
    </row>
    <row r="7725" spans="34:34" x14ac:dyDescent="0.35">
      <c r="AH7725" s="16" t="str">
        <f>IF(AND(B7725="Premier League",E7725="Live"),_xlfn.XLOOKUP(_xlfn.TEXTJOIN(" vs ",,C7725:D7725),Calendar!G:G,Calendar!B:B),IF(AND(B7725="Premier League",E7725="Highlights"),_xlfn.XLOOKUP(H7725,Calendar!O:O,Calendar!N:N,,-1),""))</f>
        <v/>
      </c>
    </row>
    <row r="7726" spans="34:34" x14ac:dyDescent="0.35">
      <c r="AH7726" s="16" t="str">
        <f>IF(AND(B7726="Premier League",E7726="Live"),_xlfn.XLOOKUP(_xlfn.TEXTJOIN(" vs ",,C7726:D7726),Calendar!G:G,Calendar!B:B),IF(AND(B7726="Premier League",E7726="Highlights"),_xlfn.XLOOKUP(H7726,Calendar!O:O,Calendar!N:N,,-1),""))</f>
        <v/>
      </c>
    </row>
    <row r="7727" spans="34:34" x14ac:dyDescent="0.35">
      <c r="AH7727" s="16" t="str">
        <f>IF(AND(B7727="Premier League",E7727="Live"),_xlfn.XLOOKUP(_xlfn.TEXTJOIN(" vs ",,C7727:D7727),Calendar!G:G,Calendar!B:B),IF(AND(B7727="Premier League",E7727="Highlights"),_xlfn.XLOOKUP(H7727,Calendar!O:O,Calendar!N:N,,-1),""))</f>
        <v/>
      </c>
    </row>
    <row r="7728" spans="34:34" x14ac:dyDescent="0.35">
      <c r="AH7728" s="16" t="str">
        <f>IF(AND(B7728="Premier League",E7728="Live"),_xlfn.XLOOKUP(_xlfn.TEXTJOIN(" vs ",,C7728:D7728),Calendar!G:G,Calendar!B:B),IF(AND(B7728="Premier League",E7728="Highlights"),_xlfn.XLOOKUP(H7728,Calendar!O:O,Calendar!N:N,,-1),""))</f>
        <v/>
      </c>
    </row>
    <row r="7729" spans="34:34" x14ac:dyDescent="0.35">
      <c r="AH7729" s="16" t="str">
        <f>IF(AND(B7729="Premier League",E7729="Live"),_xlfn.XLOOKUP(_xlfn.TEXTJOIN(" vs ",,C7729:D7729),Calendar!G:G,Calendar!B:B),IF(AND(B7729="Premier League",E7729="Highlights"),_xlfn.XLOOKUP(H7729,Calendar!O:O,Calendar!N:N,,-1),""))</f>
        <v/>
      </c>
    </row>
    <row r="7730" spans="34:34" x14ac:dyDescent="0.35">
      <c r="AH7730" s="16" t="str">
        <f>IF(AND(B7730="Premier League",E7730="Live"),_xlfn.XLOOKUP(_xlfn.TEXTJOIN(" vs ",,C7730:D7730),Calendar!G:G,Calendar!B:B),IF(AND(B7730="Premier League",E7730="Highlights"),_xlfn.XLOOKUP(H7730,Calendar!O:O,Calendar!N:N,,-1),""))</f>
        <v/>
      </c>
    </row>
    <row r="7731" spans="34:34" x14ac:dyDescent="0.35">
      <c r="AH7731" s="16" t="str">
        <f>IF(AND(B7731="Premier League",E7731="Live"),_xlfn.XLOOKUP(_xlfn.TEXTJOIN(" vs ",,C7731:D7731),Calendar!G:G,Calendar!B:B),IF(AND(B7731="Premier League",E7731="Highlights"),_xlfn.XLOOKUP(H7731,Calendar!O:O,Calendar!N:N,,-1),""))</f>
        <v/>
      </c>
    </row>
    <row r="7732" spans="34:34" x14ac:dyDescent="0.35">
      <c r="AH7732" s="16" t="str">
        <f>IF(AND(B7732="Premier League",E7732="Live"),_xlfn.XLOOKUP(_xlfn.TEXTJOIN(" vs ",,C7732:D7732),Calendar!G:G,Calendar!B:B),IF(AND(B7732="Premier League",E7732="Highlights"),_xlfn.XLOOKUP(H7732,Calendar!O:O,Calendar!N:N,,-1),""))</f>
        <v/>
      </c>
    </row>
    <row r="7733" spans="34:34" x14ac:dyDescent="0.35">
      <c r="AH7733" s="16" t="str">
        <f>IF(AND(B7733="Premier League",E7733="Live"),_xlfn.XLOOKUP(_xlfn.TEXTJOIN(" vs ",,C7733:D7733),Calendar!G:G,Calendar!B:B),IF(AND(B7733="Premier League",E7733="Highlights"),_xlfn.XLOOKUP(H7733,Calendar!O:O,Calendar!N:N,,-1),""))</f>
        <v/>
      </c>
    </row>
    <row r="7734" spans="34:34" x14ac:dyDescent="0.35">
      <c r="AH7734" s="16" t="str">
        <f>IF(AND(B7734="Premier League",E7734="Live"),_xlfn.XLOOKUP(_xlfn.TEXTJOIN(" vs ",,C7734:D7734),Calendar!G:G,Calendar!B:B),IF(AND(B7734="Premier League",E7734="Highlights"),_xlfn.XLOOKUP(H7734,Calendar!O:O,Calendar!N:N,,-1),""))</f>
        <v/>
      </c>
    </row>
    <row r="7735" spans="34:34" x14ac:dyDescent="0.35">
      <c r="AH7735" s="16" t="str">
        <f>IF(AND(B7735="Premier League",E7735="Live"),_xlfn.XLOOKUP(_xlfn.TEXTJOIN(" vs ",,C7735:D7735),Calendar!G:G,Calendar!B:B),IF(AND(B7735="Premier League",E7735="Highlights"),_xlfn.XLOOKUP(H7735,Calendar!O:O,Calendar!N:N,,-1),""))</f>
        <v/>
      </c>
    </row>
    <row r="7736" spans="34:34" x14ac:dyDescent="0.35">
      <c r="AH7736" s="16" t="str">
        <f>IF(AND(B7736="Premier League",E7736="Live"),_xlfn.XLOOKUP(_xlfn.TEXTJOIN(" vs ",,C7736:D7736),Calendar!G:G,Calendar!B:B),IF(AND(B7736="Premier League",E7736="Highlights"),_xlfn.XLOOKUP(H7736,Calendar!O:O,Calendar!N:N,,-1),""))</f>
        <v/>
      </c>
    </row>
    <row r="7737" spans="34:34" x14ac:dyDescent="0.35">
      <c r="AH7737" s="16" t="str">
        <f>IF(AND(B7737="Premier League",E7737="Live"),_xlfn.XLOOKUP(_xlfn.TEXTJOIN(" vs ",,C7737:D7737),Calendar!G:G,Calendar!B:B),IF(AND(B7737="Premier League",E7737="Highlights"),_xlfn.XLOOKUP(H7737,Calendar!O:O,Calendar!N:N,,-1),""))</f>
        <v/>
      </c>
    </row>
    <row r="7738" spans="34:34" x14ac:dyDescent="0.35">
      <c r="AH7738" s="16" t="str">
        <f>IF(AND(B7738="Premier League",E7738="Live"),_xlfn.XLOOKUP(_xlfn.TEXTJOIN(" vs ",,C7738:D7738),Calendar!G:G,Calendar!B:B),IF(AND(B7738="Premier League",E7738="Highlights"),_xlfn.XLOOKUP(H7738,Calendar!O:O,Calendar!N:N,,-1),""))</f>
        <v/>
      </c>
    </row>
    <row r="7739" spans="34:34" x14ac:dyDescent="0.35">
      <c r="AH7739" s="16" t="str">
        <f>IF(AND(B7739="Premier League",E7739="Live"),_xlfn.XLOOKUP(_xlfn.TEXTJOIN(" vs ",,C7739:D7739),Calendar!G:G,Calendar!B:B),IF(AND(B7739="Premier League",E7739="Highlights"),_xlfn.XLOOKUP(H7739,Calendar!O:O,Calendar!N:N,,-1),""))</f>
        <v/>
      </c>
    </row>
    <row r="7740" spans="34:34" x14ac:dyDescent="0.35">
      <c r="AH7740" s="16" t="str">
        <f>IF(AND(B7740="Premier League",E7740="Live"),_xlfn.XLOOKUP(_xlfn.TEXTJOIN(" vs ",,C7740:D7740),Calendar!G:G,Calendar!B:B),IF(AND(B7740="Premier League",E7740="Highlights"),_xlfn.XLOOKUP(H7740,Calendar!O:O,Calendar!N:N,,-1),""))</f>
        <v/>
      </c>
    </row>
    <row r="7741" spans="34:34" x14ac:dyDescent="0.35">
      <c r="AH7741" s="16" t="str">
        <f>IF(AND(B7741="Premier League",E7741="Live"),_xlfn.XLOOKUP(_xlfn.TEXTJOIN(" vs ",,C7741:D7741),Calendar!G:G,Calendar!B:B),IF(AND(B7741="Premier League",E7741="Highlights"),_xlfn.XLOOKUP(H7741,Calendar!O:O,Calendar!N:N,,-1),""))</f>
        <v/>
      </c>
    </row>
    <row r="7742" spans="34:34" x14ac:dyDescent="0.35">
      <c r="AH7742" s="16" t="str">
        <f>IF(AND(B7742="Premier League",E7742="Live"),_xlfn.XLOOKUP(_xlfn.TEXTJOIN(" vs ",,C7742:D7742),Calendar!G:G,Calendar!B:B),IF(AND(B7742="Premier League",E7742="Highlights"),_xlfn.XLOOKUP(H7742,Calendar!O:O,Calendar!N:N,,-1),""))</f>
        <v/>
      </c>
    </row>
    <row r="7743" spans="34:34" x14ac:dyDescent="0.35">
      <c r="AH7743" s="16" t="str">
        <f>IF(AND(B7743="Premier League",E7743="Live"),_xlfn.XLOOKUP(_xlfn.TEXTJOIN(" vs ",,C7743:D7743),Calendar!G:G,Calendar!B:B),IF(AND(B7743="Premier League",E7743="Highlights"),_xlfn.XLOOKUP(H7743,Calendar!O:O,Calendar!N:N,,-1),""))</f>
        <v/>
      </c>
    </row>
    <row r="7744" spans="34:34" x14ac:dyDescent="0.35">
      <c r="AH7744" s="16" t="str">
        <f>IF(AND(B7744="Premier League",E7744="Live"),_xlfn.XLOOKUP(_xlfn.TEXTJOIN(" vs ",,C7744:D7744),Calendar!G:G,Calendar!B:B),IF(AND(B7744="Premier League",E7744="Highlights"),_xlfn.XLOOKUP(H7744,Calendar!O:O,Calendar!N:N,,-1),""))</f>
        <v/>
      </c>
    </row>
    <row r="7745" spans="34:34" x14ac:dyDescent="0.35">
      <c r="AH7745" s="16" t="str">
        <f>IF(AND(B7745="Premier League",E7745="Live"),_xlfn.XLOOKUP(_xlfn.TEXTJOIN(" vs ",,C7745:D7745),Calendar!G:G,Calendar!B:B),IF(AND(B7745="Premier League",E7745="Highlights"),_xlfn.XLOOKUP(H7745,Calendar!O:O,Calendar!N:N,,-1),""))</f>
        <v/>
      </c>
    </row>
    <row r="7746" spans="34:34" x14ac:dyDescent="0.35">
      <c r="AH7746" s="16" t="str">
        <f>IF(AND(B7746="Premier League",E7746="Live"),_xlfn.XLOOKUP(_xlfn.TEXTJOIN(" vs ",,C7746:D7746),Calendar!G:G,Calendar!B:B),IF(AND(B7746="Premier League",E7746="Highlights"),_xlfn.XLOOKUP(H7746,Calendar!O:O,Calendar!N:N,,-1),""))</f>
        <v/>
      </c>
    </row>
    <row r="7747" spans="34:34" x14ac:dyDescent="0.35">
      <c r="AH7747" s="16" t="str">
        <f>IF(AND(B7747="Premier League",E7747="Live"),_xlfn.XLOOKUP(_xlfn.TEXTJOIN(" vs ",,C7747:D7747),Calendar!G:G,Calendar!B:B),IF(AND(B7747="Premier League",E7747="Highlights"),_xlfn.XLOOKUP(H7747,Calendar!O:O,Calendar!N:N,,-1),""))</f>
        <v/>
      </c>
    </row>
    <row r="7748" spans="34:34" x14ac:dyDescent="0.35">
      <c r="AH7748" s="16" t="str">
        <f>IF(AND(B7748="Premier League",E7748="Live"),_xlfn.XLOOKUP(_xlfn.TEXTJOIN(" vs ",,C7748:D7748),Calendar!G:G,Calendar!B:B),IF(AND(B7748="Premier League",E7748="Highlights"),_xlfn.XLOOKUP(H7748,Calendar!O:O,Calendar!N:N,,-1),""))</f>
        <v/>
      </c>
    </row>
    <row r="7749" spans="34:34" x14ac:dyDescent="0.35">
      <c r="AH7749" s="16" t="str">
        <f>IF(AND(B7749="Premier League",E7749="Live"),_xlfn.XLOOKUP(_xlfn.TEXTJOIN(" vs ",,C7749:D7749),Calendar!G:G,Calendar!B:B),IF(AND(B7749="Premier League",E7749="Highlights"),_xlfn.XLOOKUP(H7749,Calendar!O:O,Calendar!N:N,,-1),""))</f>
        <v/>
      </c>
    </row>
    <row r="7750" spans="34:34" x14ac:dyDescent="0.35">
      <c r="AH7750" s="16" t="str">
        <f>IF(AND(B7750="Premier League",E7750="Live"),_xlfn.XLOOKUP(_xlfn.TEXTJOIN(" vs ",,C7750:D7750),Calendar!G:G,Calendar!B:B),IF(AND(B7750="Premier League",E7750="Highlights"),_xlfn.XLOOKUP(H7750,Calendar!O:O,Calendar!N:N,,-1),""))</f>
        <v/>
      </c>
    </row>
    <row r="7751" spans="34:34" x14ac:dyDescent="0.35">
      <c r="AH7751" s="16" t="str">
        <f>IF(AND(B7751="Premier League",E7751="Live"),_xlfn.XLOOKUP(_xlfn.TEXTJOIN(" vs ",,C7751:D7751),Calendar!G:G,Calendar!B:B),IF(AND(B7751="Premier League",E7751="Highlights"),_xlfn.XLOOKUP(H7751,Calendar!O:O,Calendar!N:N,,-1),""))</f>
        <v/>
      </c>
    </row>
    <row r="7752" spans="34:34" x14ac:dyDescent="0.35">
      <c r="AH7752" s="16" t="str">
        <f>IF(AND(B7752="Premier League",E7752="Live"),_xlfn.XLOOKUP(_xlfn.TEXTJOIN(" vs ",,C7752:D7752),Calendar!G:G,Calendar!B:B),IF(AND(B7752="Premier League",E7752="Highlights"),_xlfn.XLOOKUP(H7752,Calendar!O:O,Calendar!N:N,,-1),""))</f>
        <v/>
      </c>
    </row>
    <row r="7753" spans="34:34" x14ac:dyDescent="0.35">
      <c r="AH7753" s="16" t="str">
        <f>IF(AND(B7753="Premier League",E7753="Live"),_xlfn.XLOOKUP(_xlfn.TEXTJOIN(" vs ",,C7753:D7753),Calendar!G:G,Calendar!B:B),IF(AND(B7753="Premier League",E7753="Highlights"),_xlfn.XLOOKUP(H7753,Calendar!O:O,Calendar!N:N,,-1),""))</f>
        <v/>
      </c>
    </row>
    <row r="7754" spans="34:34" x14ac:dyDescent="0.35">
      <c r="AH7754" s="16" t="str">
        <f>IF(AND(B7754="Premier League",E7754="Live"),_xlfn.XLOOKUP(_xlfn.TEXTJOIN(" vs ",,C7754:D7754),Calendar!G:G,Calendar!B:B),IF(AND(B7754="Premier League",E7754="Highlights"),_xlfn.XLOOKUP(H7754,Calendar!O:O,Calendar!N:N,,-1),""))</f>
        <v/>
      </c>
    </row>
    <row r="7755" spans="34:34" x14ac:dyDescent="0.35">
      <c r="AH7755" s="16" t="str">
        <f>IF(AND(B7755="Premier League",E7755="Live"),_xlfn.XLOOKUP(_xlfn.TEXTJOIN(" vs ",,C7755:D7755),Calendar!G:G,Calendar!B:B),IF(AND(B7755="Premier League",E7755="Highlights"),_xlfn.XLOOKUP(H7755,Calendar!O:O,Calendar!N:N,,-1),""))</f>
        <v/>
      </c>
    </row>
    <row r="7756" spans="34:34" x14ac:dyDescent="0.35">
      <c r="AH7756" s="16" t="str">
        <f>IF(AND(B7756="Premier League",E7756="Live"),_xlfn.XLOOKUP(_xlfn.TEXTJOIN(" vs ",,C7756:D7756),Calendar!G:G,Calendar!B:B),IF(AND(B7756="Premier League",E7756="Highlights"),_xlfn.XLOOKUP(H7756,Calendar!O:O,Calendar!N:N,,-1),""))</f>
        <v/>
      </c>
    </row>
    <row r="7757" spans="34:34" x14ac:dyDescent="0.35">
      <c r="AH7757" s="16" t="str">
        <f>IF(AND(B7757="Premier League",E7757="Live"),_xlfn.XLOOKUP(_xlfn.TEXTJOIN(" vs ",,C7757:D7757),Calendar!G:G,Calendar!B:B),IF(AND(B7757="Premier League",E7757="Highlights"),_xlfn.XLOOKUP(H7757,Calendar!O:O,Calendar!N:N,,-1),""))</f>
        <v/>
      </c>
    </row>
    <row r="7758" spans="34:34" x14ac:dyDescent="0.35">
      <c r="AH7758" s="16" t="str">
        <f>IF(AND(B7758="Premier League",E7758="Live"),_xlfn.XLOOKUP(_xlfn.TEXTJOIN(" vs ",,C7758:D7758),Calendar!G:G,Calendar!B:B),IF(AND(B7758="Premier League",E7758="Highlights"),_xlfn.XLOOKUP(H7758,Calendar!O:O,Calendar!N:N,,-1),""))</f>
        <v/>
      </c>
    </row>
    <row r="7759" spans="34:34" x14ac:dyDescent="0.35">
      <c r="AH7759" s="16" t="str">
        <f>IF(AND(B7759="Premier League",E7759="Live"),_xlfn.XLOOKUP(_xlfn.TEXTJOIN(" vs ",,C7759:D7759),Calendar!G:G,Calendar!B:B),IF(AND(B7759="Premier League",E7759="Highlights"),_xlfn.XLOOKUP(H7759,Calendar!O:O,Calendar!N:N,,-1),""))</f>
        <v/>
      </c>
    </row>
    <row r="7760" spans="34:34" x14ac:dyDescent="0.35">
      <c r="AH7760" s="16" t="str">
        <f>IF(AND(B7760="Premier League",E7760="Live"),_xlfn.XLOOKUP(_xlfn.TEXTJOIN(" vs ",,C7760:D7760),Calendar!G:G,Calendar!B:B),IF(AND(B7760="Premier League",E7760="Highlights"),_xlfn.XLOOKUP(H7760,Calendar!O:O,Calendar!N:N,,-1),""))</f>
        <v/>
      </c>
    </row>
    <row r="7761" spans="34:34" x14ac:dyDescent="0.35">
      <c r="AH7761" s="16" t="str">
        <f>IF(AND(B7761="Premier League",E7761="Live"),_xlfn.XLOOKUP(_xlfn.TEXTJOIN(" vs ",,C7761:D7761),Calendar!G:G,Calendar!B:B),IF(AND(B7761="Premier League",E7761="Highlights"),_xlfn.XLOOKUP(H7761,Calendar!O:O,Calendar!N:N,,-1),""))</f>
        <v/>
      </c>
    </row>
    <row r="7762" spans="34:34" x14ac:dyDescent="0.35">
      <c r="AH7762" s="16" t="str">
        <f>IF(AND(B7762="Premier League",E7762="Live"),_xlfn.XLOOKUP(_xlfn.TEXTJOIN(" vs ",,C7762:D7762),Calendar!G:G,Calendar!B:B),IF(AND(B7762="Premier League",E7762="Highlights"),_xlfn.XLOOKUP(H7762,Calendar!O:O,Calendar!N:N,,-1),""))</f>
        <v/>
      </c>
    </row>
    <row r="7763" spans="34:34" x14ac:dyDescent="0.35">
      <c r="AH7763" s="16" t="str">
        <f>IF(AND(B7763="Premier League",E7763="Live"),_xlfn.XLOOKUP(_xlfn.TEXTJOIN(" vs ",,C7763:D7763),Calendar!G:G,Calendar!B:B),IF(AND(B7763="Premier League",E7763="Highlights"),_xlfn.XLOOKUP(H7763,Calendar!O:O,Calendar!N:N,,-1),""))</f>
        <v/>
      </c>
    </row>
    <row r="7764" spans="34:34" x14ac:dyDescent="0.35">
      <c r="AH7764" s="16" t="str">
        <f>IF(AND(B7764="Premier League",E7764="Live"),_xlfn.XLOOKUP(_xlfn.TEXTJOIN(" vs ",,C7764:D7764),Calendar!G:G,Calendar!B:B),IF(AND(B7764="Premier League",E7764="Highlights"),_xlfn.XLOOKUP(H7764,Calendar!O:O,Calendar!N:N,,-1),""))</f>
        <v/>
      </c>
    </row>
    <row r="7765" spans="34:34" x14ac:dyDescent="0.35">
      <c r="AH7765" s="16" t="str">
        <f>IF(AND(B7765="Premier League",E7765="Live"),_xlfn.XLOOKUP(_xlfn.TEXTJOIN(" vs ",,C7765:D7765),Calendar!G:G,Calendar!B:B),IF(AND(B7765="Premier League",E7765="Highlights"),_xlfn.XLOOKUP(H7765,Calendar!O:O,Calendar!N:N,,-1),""))</f>
        <v/>
      </c>
    </row>
    <row r="7766" spans="34:34" x14ac:dyDescent="0.35">
      <c r="AH7766" s="16" t="str">
        <f>IF(AND(B7766="Premier League",E7766="Live"),_xlfn.XLOOKUP(_xlfn.TEXTJOIN(" vs ",,C7766:D7766),Calendar!G:G,Calendar!B:B),IF(AND(B7766="Premier League",E7766="Highlights"),_xlfn.XLOOKUP(H7766,Calendar!O:O,Calendar!N:N,,-1),""))</f>
        <v/>
      </c>
    </row>
    <row r="7767" spans="34:34" x14ac:dyDescent="0.35">
      <c r="AH7767" s="16" t="str">
        <f>IF(AND(B7767="Premier League",E7767="Live"),_xlfn.XLOOKUP(_xlfn.TEXTJOIN(" vs ",,C7767:D7767),Calendar!G:G,Calendar!B:B),IF(AND(B7767="Premier League",E7767="Highlights"),_xlfn.XLOOKUP(H7767,Calendar!O:O,Calendar!N:N,,-1),""))</f>
        <v/>
      </c>
    </row>
    <row r="7768" spans="34:34" x14ac:dyDescent="0.35">
      <c r="AH7768" s="16" t="str">
        <f>IF(AND(B7768="Premier League",E7768="Live"),_xlfn.XLOOKUP(_xlfn.TEXTJOIN(" vs ",,C7768:D7768),Calendar!G:G,Calendar!B:B),IF(AND(B7768="Premier League",E7768="Highlights"),_xlfn.XLOOKUP(H7768,Calendar!O:O,Calendar!N:N,,-1),""))</f>
        <v/>
      </c>
    </row>
    <row r="7769" spans="34:34" x14ac:dyDescent="0.35">
      <c r="AH7769" s="16" t="str">
        <f>IF(AND(B7769="Premier League",E7769="Live"),_xlfn.XLOOKUP(_xlfn.TEXTJOIN(" vs ",,C7769:D7769),Calendar!G:G,Calendar!B:B),IF(AND(B7769="Premier League",E7769="Highlights"),_xlfn.XLOOKUP(H7769,Calendar!O:O,Calendar!N:N,,-1),""))</f>
        <v/>
      </c>
    </row>
    <row r="7770" spans="34:34" x14ac:dyDescent="0.35">
      <c r="AH7770" s="16" t="str">
        <f>IF(AND(B7770="Premier League",E7770="Live"),_xlfn.XLOOKUP(_xlfn.TEXTJOIN(" vs ",,C7770:D7770),Calendar!G:G,Calendar!B:B),IF(AND(B7770="Premier League",E7770="Highlights"),_xlfn.XLOOKUP(H7770,Calendar!O:O,Calendar!N:N,,-1),""))</f>
        <v/>
      </c>
    </row>
    <row r="7771" spans="34:34" x14ac:dyDescent="0.35">
      <c r="AH7771" s="16" t="str">
        <f>IF(AND(B7771="Premier League",E7771="Live"),_xlfn.XLOOKUP(_xlfn.TEXTJOIN(" vs ",,C7771:D7771),Calendar!G:G,Calendar!B:B),IF(AND(B7771="Premier League",E7771="Highlights"),_xlfn.XLOOKUP(H7771,Calendar!O:O,Calendar!N:N,,-1),""))</f>
        <v/>
      </c>
    </row>
    <row r="7772" spans="34:34" x14ac:dyDescent="0.35">
      <c r="AH7772" s="16" t="str">
        <f>IF(AND(B7772="Premier League",E7772="Live"),_xlfn.XLOOKUP(_xlfn.TEXTJOIN(" vs ",,C7772:D7772),Calendar!G:G,Calendar!B:B),IF(AND(B7772="Premier League",E7772="Highlights"),_xlfn.XLOOKUP(H7772,Calendar!O:O,Calendar!N:N,,-1),""))</f>
        <v/>
      </c>
    </row>
    <row r="7773" spans="34:34" x14ac:dyDescent="0.35">
      <c r="AH7773" s="16" t="str">
        <f>IF(AND(B7773="Premier League",E7773="Live"),_xlfn.XLOOKUP(_xlfn.TEXTJOIN(" vs ",,C7773:D7773),Calendar!G:G,Calendar!B:B),IF(AND(B7773="Premier League",E7773="Highlights"),_xlfn.XLOOKUP(H7773,Calendar!O:O,Calendar!N:N,,-1),""))</f>
        <v/>
      </c>
    </row>
    <row r="7774" spans="34:34" x14ac:dyDescent="0.35">
      <c r="AH7774" s="16" t="str">
        <f>IF(AND(B7774="Premier League",E7774="Live"),_xlfn.XLOOKUP(_xlfn.TEXTJOIN(" vs ",,C7774:D7774),Calendar!G:G,Calendar!B:B),IF(AND(B7774="Premier League",E7774="Highlights"),_xlfn.XLOOKUP(H7774,Calendar!O:O,Calendar!N:N,,-1),""))</f>
        <v/>
      </c>
    </row>
    <row r="7775" spans="34:34" x14ac:dyDescent="0.35">
      <c r="AH7775" s="16" t="str">
        <f>IF(AND(B7775="Premier League",E7775="Live"),_xlfn.XLOOKUP(_xlfn.TEXTJOIN(" vs ",,C7775:D7775),Calendar!G:G,Calendar!B:B),IF(AND(B7775="Premier League",E7775="Highlights"),_xlfn.XLOOKUP(H7775,Calendar!O:O,Calendar!N:N,,-1),""))</f>
        <v/>
      </c>
    </row>
    <row r="7776" spans="34:34" x14ac:dyDescent="0.35">
      <c r="AH7776" s="16" t="str">
        <f>IF(AND(B7776="Premier League",E7776="Live"),_xlfn.XLOOKUP(_xlfn.TEXTJOIN(" vs ",,C7776:D7776),Calendar!G:G,Calendar!B:B),IF(AND(B7776="Premier League",E7776="Highlights"),_xlfn.XLOOKUP(H7776,Calendar!O:O,Calendar!N:N,,-1),""))</f>
        <v/>
      </c>
    </row>
    <row r="7777" spans="34:34" x14ac:dyDescent="0.35">
      <c r="AH7777" s="16" t="str">
        <f>IF(AND(B7777="Premier League",E7777="Live"),_xlfn.XLOOKUP(_xlfn.TEXTJOIN(" vs ",,C7777:D7777),Calendar!G:G,Calendar!B:B),IF(AND(B7777="Premier League",E7777="Highlights"),_xlfn.XLOOKUP(H7777,Calendar!O:O,Calendar!N:N,,-1),""))</f>
        <v/>
      </c>
    </row>
    <row r="7778" spans="34:34" x14ac:dyDescent="0.35">
      <c r="AH7778" s="16" t="str">
        <f>IF(AND(B7778="Premier League",E7778="Live"),_xlfn.XLOOKUP(_xlfn.TEXTJOIN(" vs ",,C7778:D7778),Calendar!G:G,Calendar!B:B),IF(AND(B7778="Premier League",E7778="Highlights"),_xlfn.XLOOKUP(H7778,Calendar!O:O,Calendar!N:N,,-1),""))</f>
        <v/>
      </c>
    </row>
    <row r="7779" spans="34:34" x14ac:dyDescent="0.35">
      <c r="AH7779" s="16" t="str">
        <f>IF(AND(B7779="Premier League",E7779="Live"),_xlfn.XLOOKUP(_xlfn.TEXTJOIN(" vs ",,C7779:D7779),Calendar!G:G,Calendar!B:B),IF(AND(B7779="Premier League",E7779="Highlights"),_xlfn.XLOOKUP(H7779,Calendar!O:O,Calendar!N:N,,-1),""))</f>
        <v/>
      </c>
    </row>
    <row r="7780" spans="34:34" x14ac:dyDescent="0.35">
      <c r="AH7780" s="16" t="str">
        <f>IF(AND(B7780="Premier League",E7780="Live"),_xlfn.XLOOKUP(_xlfn.TEXTJOIN(" vs ",,C7780:D7780),Calendar!G:G,Calendar!B:B),IF(AND(B7780="Premier League",E7780="Highlights"),_xlfn.XLOOKUP(H7780,Calendar!O:O,Calendar!N:N,,-1),""))</f>
        <v/>
      </c>
    </row>
    <row r="7781" spans="34:34" x14ac:dyDescent="0.35">
      <c r="AH7781" s="16" t="str">
        <f>IF(AND(B7781="Premier League",E7781="Live"),_xlfn.XLOOKUP(_xlfn.TEXTJOIN(" vs ",,C7781:D7781),Calendar!G:G,Calendar!B:B),IF(AND(B7781="Premier League",E7781="Highlights"),_xlfn.XLOOKUP(H7781,Calendar!O:O,Calendar!N:N,,-1),""))</f>
        <v/>
      </c>
    </row>
    <row r="7782" spans="34:34" x14ac:dyDescent="0.35">
      <c r="AH7782" s="16" t="str">
        <f>IF(AND(B7782="Premier League",E7782="Live"),_xlfn.XLOOKUP(_xlfn.TEXTJOIN(" vs ",,C7782:D7782),Calendar!G:G,Calendar!B:B),IF(AND(B7782="Premier League",E7782="Highlights"),_xlfn.XLOOKUP(H7782,Calendar!O:O,Calendar!N:N,,-1),""))</f>
        <v/>
      </c>
    </row>
    <row r="7783" spans="34:34" x14ac:dyDescent="0.35">
      <c r="AH7783" s="16" t="str">
        <f>IF(AND(B7783="Premier League",E7783="Live"),_xlfn.XLOOKUP(_xlfn.TEXTJOIN(" vs ",,C7783:D7783),Calendar!G:G,Calendar!B:B),IF(AND(B7783="Premier League",E7783="Highlights"),_xlfn.XLOOKUP(H7783,Calendar!O:O,Calendar!N:N,,-1),""))</f>
        <v/>
      </c>
    </row>
    <row r="7784" spans="34:34" x14ac:dyDescent="0.35">
      <c r="AH7784" s="16" t="str">
        <f>IF(AND(B7784="Premier League",E7784="Live"),_xlfn.XLOOKUP(_xlfn.TEXTJOIN(" vs ",,C7784:D7784),Calendar!G:G,Calendar!B:B),IF(AND(B7784="Premier League",E7784="Highlights"),_xlfn.XLOOKUP(H7784,Calendar!O:O,Calendar!N:N,,-1),""))</f>
        <v/>
      </c>
    </row>
    <row r="7785" spans="34:34" x14ac:dyDescent="0.35">
      <c r="AH7785" s="16" t="str">
        <f>IF(AND(B7785="Premier League",E7785="Live"),_xlfn.XLOOKUP(_xlfn.TEXTJOIN(" vs ",,C7785:D7785),Calendar!G:G,Calendar!B:B),IF(AND(B7785="Premier League",E7785="Highlights"),_xlfn.XLOOKUP(H7785,Calendar!O:O,Calendar!N:N,,-1),""))</f>
        <v/>
      </c>
    </row>
    <row r="7786" spans="34:34" x14ac:dyDescent="0.35">
      <c r="AH7786" s="16" t="str">
        <f>IF(AND(B7786="Premier League",E7786="Live"),_xlfn.XLOOKUP(_xlfn.TEXTJOIN(" vs ",,C7786:D7786),Calendar!G:G,Calendar!B:B),IF(AND(B7786="Premier League",E7786="Highlights"),_xlfn.XLOOKUP(H7786,Calendar!O:O,Calendar!N:N,,-1),""))</f>
        <v/>
      </c>
    </row>
    <row r="7787" spans="34:34" x14ac:dyDescent="0.35">
      <c r="AH7787" s="16" t="str">
        <f>IF(AND(B7787="Premier League",E7787="Live"),_xlfn.XLOOKUP(_xlfn.TEXTJOIN(" vs ",,C7787:D7787),Calendar!G:G,Calendar!B:B),IF(AND(B7787="Premier League",E7787="Highlights"),_xlfn.XLOOKUP(H7787,Calendar!O:O,Calendar!N:N,,-1),""))</f>
        <v/>
      </c>
    </row>
    <row r="7788" spans="34:34" x14ac:dyDescent="0.35">
      <c r="AH7788" s="16" t="str">
        <f>IF(AND(B7788="Premier League",E7788="Live"),_xlfn.XLOOKUP(_xlfn.TEXTJOIN(" vs ",,C7788:D7788),Calendar!G:G,Calendar!B:B),IF(AND(B7788="Premier League",E7788="Highlights"),_xlfn.XLOOKUP(H7788,Calendar!O:O,Calendar!N:N,,-1),""))</f>
        <v/>
      </c>
    </row>
    <row r="7789" spans="34:34" x14ac:dyDescent="0.35">
      <c r="AH7789" s="16" t="str">
        <f>IF(AND(B7789="Premier League",E7789="Live"),_xlfn.XLOOKUP(_xlfn.TEXTJOIN(" vs ",,C7789:D7789),Calendar!G:G,Calendar!B:B),IF(AND(B7789="Premier League",E7789="Highlights"),_xlfn.XLOOKUP(H7789,Calendar!O:O,Calendar!N:N,,-1),""))</f>
        <v/>
      </c>
    </row>
    <row r="7790" spans="34:34" x14ac:dyDescent="0.35">
      <c r="AH7790" s="16" t="str">
        <f>IF(AND(B7790="Premier League",E7790="Live"),_xlfn.XLOOKUP(_xlfn.TEXTJOIN(" vs ",,C7790:D7790),Calendar!G:G,Calendar!B:B),IF(AND(B7790="Premier League",E7790="Highlights"),_xlfn.XLOOKUP(H7790,Calendar!O:O,Calendar!N:N,,-1),""))</f>
        <v/>
      </c>
    </row>
    <row r="7791" spans="34:34" x14ac:dyDescent="0.35">
      <c r="AH7791" s="16" t="str">
        <f>IF(AND(B7791="Premier League",E7791="Live"),_xlfn.XLOOKUP(_xlfn.TEXTJOIN(" vs ",,C7791:D7791),Calendar!G:G,Calendar!B:B),IF(AND(B7791="Premier League",E7791="Highlights"),_xlfn.XLOOKUP(H7791,Calendar!O:O,Calendar!N:N,,-1),""))</f>
        <v/>
      </c>
    </row>
    <row r="7792" spans="34:34" x14ac:dyDescent="0.35">
      <c r="AH7792" s="16" t="str">
        <f>IF(AND(B7792="Premier League",E7792="Live"),_xlfn.XLOOKUP(_xlfn.TEXTJOIN(" vs ",,C7792:D7792),Calendar!G:G,Calendar!B:B),IF(AND(B7792="Premier League",E7792="Highlights"),_xlfn.XLOOKUP(H7792,Calendar!O:O,Calendar!N:N,,-1),""))</f>
        <v/>
      </c>
    </row>
    <row r="7793" spans="34:34" x14ac:dyDescent="0.35">
      <c r="AH7793" s="16" t="str">
        <f>IF(AND(B7793="Premier League",E7793="Live"),_xlfn.XLOOKUP(_xlfn.TEXTJOIN(" vs ",,C7793:D7793),Calendar!G:G,Calendar!B:B),IF(AND(B7793="Premier League",E7793="Highlights"),_xlfn.XLOOKUP(H7793,Calendar!O:O,Calendar!N:N,,-1),""))</f>
        <v/>
      </c>
    </row>
    <row r="7794" spans="34:34" x14ac:dyDescent="0.35">
      <c r="AH7794" s="16" t="str">
        <f>IF(AND(B7794="Premier League",E7794="Live"),_xlfn.XLOOKUP(_xlfn.TEXTJOIN(" vs ",,C7794:D7794),Calendar!G:G,Calendar!B:B),IF(AND(B7794="Premier League",E7794="Highlights"),_xlfn.XLOOKUP(H7794,Calendar!O:O,Calendar!N:N,,-1),""))</f>
        <v/>
      </c>
    </row>
    <row r="7795" spans="34:34" x14ac:dyDescent="0.35">
      <c r="AH7795" s="16" t="str">
        <f>IF(AND(B7795="Premier League",E7795="Live"),_xlfn.XLOOKUP(_xlfn.TEXTJOIN(" vs ",,C7795:D7795),Calendar!G:G,Calendar!B:B),IF(AND(B7795="Premier League",E7795="Highlights"),_xlfn.XLOOKUP(H7795,Calendar!O:O,Calendar!N:N,,-1),""))</f>
        <v/>
      </c>
    </row>
    <row r="7796" spans="34:34" x14ac:dyDescent="0.35">
      <c r="AH7796" s="16" t="str">
        <f>IF(AND(B7796="Premier League",E7796="Live"),_xlfn.XLOOKUP(_xlfn.TEXTJOIN(" vs ",,C7796:D7796),Calendar!G:G,Calendar!B:B),IF(AND(B7796="Premier League",E7796="Highlights"),_xlfn.XLOOKUP(H7796,Calendar!O:O,Calendar!N:N,,-1),""))</f>
        <v/>
      </c>
    </row>
    <row r="7797" spans="34:34" x14ac:dyDescent="0.35">
      <c r="AH7797" s="16" t="str">
        <f>IF(AND(B7797="Premier League",E7797="Live"),_xlfn.XLOOKUP(_xlfn.TEXTJOIN(" vs ",,C7797:D7797),Calendar!G:G,Calendar!B:B),IF(AND(B7797="Premier League",E7797="Highlights"),_xlfn.XLOOKUP(H7797,Calendar!O:O,Calendar!N:N,,-1),""))</f>
        <v/>
      </c>
    </row>
    <row r="7798" spans="34:34" x14ac:dyDescent="0.35">
      <c r="AH7798" s="16" t="str">
        <f>IF(AND(B7798="Premier League",E7798="Live"),_xlfn.XLOOKUP(_xlfn.TEXTJOIN(" vs ",,C7798:D7798),Calendar!G:G,Calendar!B:B),IF(AND(B7798="Premier League",E7798="Highlights"),_xlfn.XLOOKUP(H7798,Calendar!O:O,Calendar!N:N,,-1),""))</f>
        <v/>
      </c>
    </row>
    <row r="7799" spans="34:34" x14ac:dyDescent="0.35">
      <c r="AH7799" s="16" t="str">
        <f>IF(AND(B7799="Premier League",E7799="Live"),_xlfn.XLOOKUP(_xlfn.TEXTJOIN(" vs ",,C7799:D7799),Calendar!G:G,Calendar!B:B),IF(AND(B7799="Premier League",E7799="Highlights"),_xlfn.XLOOKUP(H7799,Calendar!O:O,Calendar!N:N,,-1),""))</f>
        <v/>
      </c>
    </row>
    <row r="7800" spans="34:34" x14ac:dyDescent="0.35">
      <c r="AH7800" s="16" t="str">
        <f>IF(AND(B7800="Premier League",E7800="Live"),_xlfn.XLOOKUP(_xlfn.TEXTJOIN(" vs ",,C7800:D7800),Calendar!G:G,Calendar!B:B),IF(AND(B7800="Premier League",E7800="Highlights"),_xlfn.XLOOKUP(H7800,Calendar!O:O,Calendar!N:N,,-1),""))</f>
        <v/>
      </c>
    </row>
    <row r="7801" spans="34:34" x14ac:dyDescent="0.35">
      <c r="AH7801" s="16" t="str">
        <f>IF(AND(B7801="Premier League",E7801="Live"),_xlfn.XLOOKUP(_xlfn.TEXTJOIN(" vs ",,C7801:D7801),Calendar!G:G,Calendar!B:B),IF(AND(B7801="Premier League",E7801="Highlights"),_xlfn.XLOOKUP(H7801,Calendar!O:O,Calendar!N:N,,-1),""))</f>
        <v/>
      </c>
    </row>
    <row r="7802" spans="34:34" x14ac:dyDescent="0.35">
      <c r="AH7802" s="16" t="str">
        <f>IF(AND(B7802="Premier League",E7802="Live"),_xlfn.XLOOKUP(_xlfn.TEXTJOIN(" vs ",,C7802:D7802),Calendar!G:G,Calendar!B:B),IF(AND(B7802="Premier League",E7802="Highlights"),_xlfn.XLOOKUP(H7802,Calendar!O:O,Calendar!N:N,,-1),""))</f>
        <v/>
      </c>
    </row>
    <row r="7803" spans="34:34" x14ac:dyDescent="0.35">
      <c r="AH7803" s="16" t="str">
        <f>IF(AND(B7803="Premier League",E7803="Live"),_xlfn.XLOOKUP(_xlfn.TEXTJOIN(" vs ",,C7803:D7803),Calendar!G:G,Calendar!B:B),IF(AND(B7803="Premier League",E7803="Highlights"),_xlfn.XLOOKUP(H7803,Calendar!O:O,Calendar!N:N,,-1),""))</f>
        <v/>
      </c>
    </row>
    <row r="7804" spans="34:34" x14ac:dyDescent="0.35">
      <c r="AH7804" s="16" t="str">
        <f>IF(AND(B7804="Premier League",E7804="Live"),_xlfn.XLOOKUP(_xlfn.TEXTJOIN(" vs ",,C7804:D7804),Calendar!G:G,Calendar!B:B),IF(AND(B7804="Premier League",E7804="Highlights"),_xlfn.XLOOKUP(H7804,Calendar!O:O,Calendar!N:N,,-1),""))</f>
        <v/>
      </c>
    </row>
    <row r="7805" spans="34:34" x14ac:dyDescent="0.35">
      <c r="AH7805" s="16" t="str">
        <f>IF(AND(B7805="Premier League",E7805="Live"),_xlfn.XLOOKUP(_xlfn.TEXTJOIN(" vs ",,C7805:D7805),Calendar!G:G,Calendar!B:B),IF(AND(B7805="Premier League",E7805="Highlights"),_xlfn.XLOOKUP(H7805,Calendar!O:O,Calendar!N:N,,-1),""))</f>
        <v/>
      </c>
    </row>
    <row r="7806" spans="34:34" x14ac:dyDescent="0.35">
      <c r="AH7806" s="16" t="str">
        <f>IF(AND(B7806="Premier League",E7806="Live"),_xlfn.XLOOKUP(_xlfn.TEXTJOIN(" vs ",,C7806:D7806),Calendar!G:G,Calendar!B:B),IF(AND(B7806="Premier League",E7806="Highlights"),_xlfn.XLOOKUP(H7806,Calendar!O:O,Calendar!N:N,,-1),""))</f>
        <v/>
      </c>
    </row>
    <row r="7807" spans="34:34" x14ac:dyDescent="0.35">
      <c r="AH7807" s="16" t="str">
        <f>IF(AND(B7807="Premier League",E7807="Live"),_xlfn.XLOOKUP(_xlfn.TEXTJOIN(" vs ",,C7807:D7807),Calendar!G:G,Calendar!B:B),IF(AND(B7807="Premier League",E7807="Highlights"),_xlfn.XLOOKUP(H7807,Calendar!O:O,Calendar!N:N,,-1),""))</f>
        <v/>
      </c>
    </row>
    <row r="7808" spans="34:34" x14ac:dyDescent="0.35">
      <c r="AH7808" s="16" t="str">
        <f>IF(AND(B7808="Premier League",E7808="Live"),_xlfn.XLOOKUP(_xlfn.TEXTJOIN(" vs ",,C7808:D7808),Calendar!G:G,Calendar!B:B),IF(AND(B7808="Premier League",E7808="Highlights"),_xlfn.XLOOKUP(H7808,Calendar!O:O,Calendar!N:N,,-1),""))</f>
        <v/>
      </c>
    </row>
    <row r="7809" spans="34:34" x14ac:dyDescent="0.35">
      <c r="AH7809" s="16" t="str">
        <f>IF(AND(B7809="Premier League",E7809="Live"),_xlfn.XLOOKUP(_xlfn.TEXTJOIN(" vs ",,C7809:D7809),Calendar!G:G,Calendar!B:B),IF(AND(B7809="Premier League",E7809="Highlights"),_xlfn.XLOOKUP(H7809,Calendar!O:O,Calendar!N:N,,-1),""))</f>
        <v/>
      </c>
    </row>
    <row r="7810" spans="34:34" x14ac:dyDescent="0.35">
      <c r="AH7810" s="16" t="str">
        <f>IF(AND(B7810="Premier League",E7810="Live"),_xlfn.XLOOKUP(_xlfn.TEXTJOIN(" vs ",,C7810:D7810),Calendar!G:G,Calendar!B:B),IF(AND(B7810="Premier League",E7810="Highlights"),_xlfn.XLOOKUP(H7810,Calendar!O:O,Calendar!N:N,,-1),""))</f>
        <v/>
      </c>
    </row>
    <row r="7811" spans="34:34" x14ac:dyDescent="0.35">
      <c r="AH7811" s="16" t="str">
        <f>IF(AND(B7811="Premier League",E7811="Live"),_xlfn.XLOOKUP(_xlfn.TEXTJOIN(" vs ",,C7811:D7811),Calendar!G:G,Calendar!B:B),IF(AND(B7811="Premier League",E7811="Highlights"),_xlfn.XLOOKUP(H7811,Calendar!O:O,Calendar!N:N,,-1),""))</f>
        <v/>
      </c>
    </row>
    <row r="7812" spans="34:34" x14ac:dyDescent="0.35">
      <c r="AH7812" s="16" t="str">
        <f>IF(AND(B7812="Premier League",E7812="Live"),_xlfn.XLOOKUP(_xlfn.TEXTJOIN(" vs ",,C7812:D7812),Calendar!G:G,Calendar!B:B),IF(AND(B7812="Premier League",E7812="Highlights"),_xlfn.XLOOKUP(H7812,Calendar!O:O,Calendar!N:N,,-1),""))</f>
        <v/>
      </c>
    </row>
    <row r="7813" spans="34:34" x14ac:dyDescent="0.35">
      <c r="AH7813" s="16" t="str">
        <f>IF(AND(B7813="Premier League",E7813="Live"),_xlfn.XLOOKUP(_xlfn.TEXTJOIN(" vs ",,C7813:D7813),Calendar!G:G,Calendar!B:B),IF(AND(B7813="Premier League",E7813="Highlights"),_xlfn.XLOOKUP(H7813,Calendar!O:O,Calendar!N:N,,-1),""))</f>
        <v/>
      </c>
    </row>
    <row r="7814" spans="34:34" x14ac:dyDescent="0.35">
      <c r="AH7814" s="16" t="str">
        <f>IF(AND(B7814="Premier League",E7814="Live"),_xlfn.XLOOKUP(_xlfn.TEXTJOIN(" vs ",,C7814:D7814),Calendar!G:G,Calendar!B:B),IF(AND(B7814="Premier League",E7814="Highlights"),_xlfn.XLOOKUP(H7814,Calendar!O:O,Calendar!N:N,,-1),""))</f>
        <v/>
      </c>
    </row>
    <row r="7815" spans="34:34" x14ac:dyDescent="0.35">
      <c r="AH7815" s="16" t="str">
        <f>IF(AND(B7815="Premier League",E7815="Live"),_xlfn.XLOOKUP(_xlfn.TEXTJOIN(" vs ",,C7815:D7815),Calendar!G:G,Calendar!B:B),IF(AND(B7815="Premier League",E7815="Highlights"),_xlfn.XLOOKUP(H7815,Calendar!O:O,Calendar!N:N,,-1),""))</f>
        <v/>
      </c>
    </row>
    <row r="7816" spans="34:34" x14ac:dyDescent="0.35">
      <c r="AH7816" s="16" t="str">
        <f>IF(AND(B7816="Premier League",E7816="Live"),_xlfn.XLOOKUP(_xlfn.TEXTJOIN(" vs ",,C7816:D7816),Calendar!G:G,Calendar!B:B),IF(AND(B7816="Premier League",E7816="Highlights"),_xlfn.XLOOKUP(H7816,Calendar!O:O,Calendar!N:N,,-1),""))</f>
        <v/>
      </c>
    </row>
    <row r="7817" spans="34:34" x14ac:dyDescent="0.35">
      <c r="AH7817" s="16" t="str">
        <f>IF(AND(B7817="Premier League",E7817="Live"),_xlfn.XLOOKUP(_xlfn.TEXTJOIN(" vs ",,C7817:D7817),Calendar!G:G,Calendar!B:B),IF(AND(B7817="Premier League",E7817="Highlights"),_xlfn.XLOOKUP(H7817,Calendar!O:O,Calendar!N:N,,-1),""))</f>
        <v/>
      </c>
    </row>
    <row r="7818" spans="34:34" x14ac:dyDescent="0.35">
      <c r="AH7818" s="16" t="str">
        <f>IF(AND(B7818="Premier League",E7818="Live"),_xlfn.XLOOKUP(_xlfn.TEXTJOIN(" vs ",,C7818:D7818),Calendar!G:G,Calendar!B:B),IF(AND(B7818="Premier League",E7818="Highlights"),_xlfn.XLOOKUP(H7818,Calendar!O:O,Calendar!N:N,,-1),""))</f>
        <v/>
      </c>
    </row>
    <row r="7819" spans="34:34" x14ac:dyDescent="0.35">
      <c r="AH7819" s="16" t="str">
        <f>IF(AND(B7819="Premier League",E7819="Live"),_xlfn.XLOOKUP(_xlfn.TEXTJOIN(" vs ",,C7819:D7819),Calendar!G:G,Calendar!B:B),IF(AND(B7819="Premier League",E7819="Highlights"),_xlfn.XLOOKUP(H7819,Calendar!O:O,Calendar!N:N,,-1),""))</f>
        <v/>
      </c>
    </row>
    <row r="7820" spans="34:34" x14ac:dyDescent="0.35">
      <c r="AH7820" s="16" t="str">
        <f>IF(AND(B7820="Premier League",E7820="Live"),_xlfn.XLOOKUP(_xlfn.TEXTJOIN(" vs ",,C7820:D7820),Calendar!G:G,Calendar!B:B),IF(AND(B7820="Premier League",E7820="Highlights"),_xlfn.XLOOKUP(H7820,Calendar!O:O,Calendar!N:N,,-1),""))</f>
        <v/>
      </c>
    </row>
    <row r="7821" spans="34:34" x14ac:dyDescent="0.35">
      <c r="AH7821" s="16" t="str">
        <f>IF(AND(B7821="Premier League",E7821="Live"),_xlfn.XLOOKUP(_xlfn.TEXTJOIN(" vs ",,C7821:D7821),Calendar!G:G,Calendar!B:B),IF(AND(B7821="Premier League",E7821="Highlights"),_xlfn.XLOOKUP(H7821,Calendar!O:O,Calendar!N:N,,-1),""))</f>
        <v/>
      </c>
    </row>
    <row r="7822" spans="34:34" x14ac:dyDescent="0.35">
      <c r="AH7822" s="16" t="str">
        <f>IF(AND(B7822="Premier League",E7822="Live"),_xlfn.XLOOKUP(_xlfn.TEXTJOIN(" vs ",,C7822:D7822),Calendar!G:G,Calendar!B:B),IF(AND(B7822="Premier League",E7822="Highlights"),_xlfn.XLOOKUP(H7822,Calendar!O:O,Calendar!N:N,,-1),""))</f>
        <v/>
      </c>
    </row>
    <row r="7823" spans="34:34" x14ac:dyDescent="0.35">
      <c r="AH7823" s="16" t="str">
        <f>IF(AND(B7823="Premier League",E7823="Live"),_xlfn.XLOOKUP(_xlfn.TEXTJOIN(" vs ",,C7823:D7823),Calendar!G:G,Calendar!B:B),IF(AND(B7823="Premier League",E7823="Highlights"),_xlfn.XLOOKUP(H7823,Calendar!O:O,Calendar!N:N,,-1),""))</f>
        <v/>
      </c>
    </row>
    <row r="7824" spans="34:34" x14ac:dyDescent="0.35">
      <c r="AH7824" s="16" t="str">
        <f>IF(AND(B7824="Premier League",E7824="Live"),_xlfn.XLOOKUP(_xlfn.TEXTJOIN(" vs ",,C7824:D7824),Calendar!G:G,Calendar!B:B),IF(AND(B7824="Premier League",E7824="Highlights"),_xlfn.XLOOKUP(H7824,Calendar!O:O,Calendar!N:N,,-1),""))</f>
        <v/>
      </c>
    </row>
    <row r="7825" spans="34:34" x14ac:dyDescent="0.35">
      <c r="AH7825" s="16" t="str">
        <f>IF(AND(B7825="Premier League",E7825="Live"),_xlfn.XLOOKUP(_xlfn.TEXTJOIN(" vs ",,C7825:D7825),Calendar!G:G,Calendar!B:B),IF(AND(B7825="Premier League",E7825="Highlights"),_xlfn.XLOOKUP(H7825,Calendar!O:O,Calendar!N:N,,-1),""))</f>
        <v/>
      </c>
    </row>
    <row r="7826" spans="34:34" x14ac:dyDescent="0.35">
      <c r="AH7826" s="16" t="str">
        <f>IF(AND(B7826="Premier League",E7826="Live"),_xlfn.XLOOKUP(_xlfn.TEXTJOIN(" vs ",,C7826:D7826),Calendar!G:G,Calendar!B:B),IF(AND(B7826="Premier League",E7826="Highlights"),_xlfn.XLOOKUP(H7826,Calendar!O:O,Calendar!N:N,,-1),""))</f>
        <v/>
      </c>
    </row>
    <row r="7827" spans="34:34" x14ac:dyDescent="0.35">
      <c r="AH7827" s="16" t="str">
        <f>IF(AND(B7827="Premier League",E7827="Live"),_xlfn.XLOOKUP(_xlfn.TEXTJOIN(" vs ",,C7827:D7827),Calendar!G:G,Calendar!B:B),IF(AND(B7827="Premier League",E7827="Highlights"),_xlfn.XLOOKUP(H7827,Calendar!O:O,Calendar!N:N,,-1),""))</f>
        <v/>
      </c>
    </row>
    <row r="7828" spans="34:34" x14ac:dyDescent="0.35">
      <c r="AH7828" s="16" t="str">
        <f>IF(AND(B7828="Premier League",E7828="Live"),_xlfn.XLOOKUP(_xlfn.TEXTJOIN(" vs ",,C7828:D7828),Calendar!G:G,Calendar!B:B),IF(AND(B7828="Premier League",E7828="Highlights"),_xlfn.XLOOKUP(H7828,Calendar!O:O,Calendar!N:N,,-1),""))</f>
        <v/>
      </c>
    </row>
    <row r="7829" spans="34:34" x14ac:dyDescent="0.35">
      <c r="AH7829" s="16" t="str">
        <f>IF(AND(B7829="Premier League",E7829="Live"),_xlfn.XLOOKUP(_xlfn.TEXTJOIN(" vs ",,C7829:D7829),Calendar!G:G,Calendar!B:B),IF(AND(B7829="Premier League",E7829="Highlights"),_xlfn.XLOOKUP(H7829,Calendar!O:O,Calendar!N:N,,-1),""))</f>
        <v/>
      </c>
    </row>
    <row r="7830" spans="34:34" x14ac:dyDescent="0.35">
      <c r="AH7830" s="16" t="str">
        <f>IF(AND(B7830="Premier League",E7830="Live"),_xlfn.XLOOKUP(_xlfn.TEXTJOIN(" vs ",,C7830:D7830),Calendar!G:G,Calendar!B:B),IF(AND(B7830="Premier League",E7830="Highlights"),_xlfn.XLOOKUP(H7830,Calendar!O:O,Calendar!N:N,,-1),""))</f>
        <v/>
      </c>
    </row>
    <row r="7831" spans="34:34" x14ac:dyDescent="0.35">
      <c r="AH7831" s="16" t="str">
        <f>IF(AND(B7831="Premier League",E7831="Live"),_xlfn.XLOOKUP(_xlfn.TEXTJOIN(" vs ",,C7831:D7831),Calendar!G:G,Calendar!B:B),IF(AND(B7831="Premier League",E7831="Highlights"),_xlfn.XLOOKUP(H7831,Calendar!O:O,Calendar!N:N,,-1),""))</f>
        <v/>
      </c>
    </row>
    <row r="7832" spans="34:34" x14ac:dyDescent="0.35">
      <c r="AH7832" s="16" t="str">
        <f>IF(AND(B7832="Premier League",E7832="Live"),_xlfn.XLOOKUP(_xlfn.TEXTJOIN(" vs ",,C7832:D7832),Calendar!G:G,Calendar!B:B),IF(AND(B7832="Premier League",E7832="Highlights"),_xlfn.XLOOKUP(H7832,Calendar!O:O,Calendar!N:N,,-1),""))</f>
        <v/>
      </c>
    </row>
    <row r="7833" spans="34:34" x14ac:dyDescent="0.35">
      <c r="AH7833" s="16" t="str">
        <f>IF(AND(B7833="Premier League",E7833="Live"),_xlfn.XLOOKUP(_xlfn.TEXTJOIN(" vs ",,C7833:D7833),Calendar!G:G,Calendar!B:B),IF(AND(B7833="Premier League",E7833="Highlights"),_xlfn.XLOOKUP(H7833,Calendar!O:O,Calendar!N:N,,-1),""))</f>
        <v/>
      </c>
    </row>
    <row r="7834" spans="34:34" x14ac:dyDescent="0.35">
      <c r="AH7834" s="16" t="str">
        <f>IF(AND(B7834="Premier League",E7834="Live"),_xlfn.XLOOKUP(_xlfn.TEXTJOIN(" vs ",,C7834:D7834),Calendar!G:G,Calendar!B:B),IF(AND(B7834="Premier League",E7834="Highlights"),_xlfn.XLOOKUP(H7834,Calendar!O:O,Calendar!N:N,,-1),""))</f>
        <v/>
      </c>
    </row>
    <row r="7835" spans="34:34" x14ac:dyDescent="0.35">
      <c r="AH7835" s="16" t="str">
        <f>IF(AND(B7835="Premier League",E7835="Live"),_xlfn.XLOOKUP(_xlfn.TEXTJOIN(" vs ",,C7835:D7835),Calendar!G:G,Calendar!B:B),IF(AND(B7835="Premier League",E7835="Highlights"),_xlfn.XLOOKUP(H7835,Calendar!O:O,Calendar!N:N,,-1),""))</f>
        <v/>
      </c>
    </row>
    <row r="7836" spans="34:34" x14ac:dyDescent="0.35">
      <c r="AH7836" s="16" t="str">
        <f>IF(AND(B7836="Premier League",E7836="Live"),_xlfn.XLOOKUP(_xlfn.TEXTJOIN(" vs ",,C7836:D7836),Calendar!G:G,Calendar!B:B),IF(AND(B7836="Premier League",E7836="Highlights"),_xlfn.XLOOKUP(H7836,Calendar!O:O,Calendar!N:N,,-1),""))</f>
        <v/>
      </c>
    </row>
    <row r="7837" spans="34:34" x14ac:dyDescent="0.35">
      <c r="AH7837" s="16" t="str">
        <f>IF(AND(B7837="Premier League",E7837="Live"),_xlfn.XLOOKUP(_xlfn.TEXTJOIN(" vs ",,C7837:D7837),Calendar!G:G,Calendar!B:B),IF(AND(B7837="Premier League",E7837="Highlights"),_xlfn.XLOOKUP(H7837,Calendar!O:O,Calendar!N:N,,-1),""))</f>
        <v/>
      </c>
    </row>
    <row r="7838" spans="34:34" x14ac:dyDescent="0.35">
      <c r="AH7838" s="16" t="str">
        <f>IF(AND(B7838="Premier League",E7838="Live"),_xlfn.XLOOKUP(_xlfn.TEXTJOIN(" vs ",,C7838:D7838),Calendar!G:G,Calendar!B:B),IF(AND(B7838="Premier League",E7838="Highlights"),_xlfn.XLOOKUP(H7838,Calendar!O:O,Calendar!N:N,,-1),""))</f>
        <v/>
      </c>
    </row>
    <row r="7839" spans="34:34" x14ac:dyDescent="0.35">
      <c r="AH7839" s="16" t="str">
        <f>IF(AND(B7839="Premier League",E7839="Live"),_xlfn.XLOOKUP(_xlfn.TEXTJOIN(" vs ",,C7839:D7839),Calendar!G:G,Calendar!B:B),IF(AND(B7839="Premier League",E7839="Highlights"),_xlfn.XLOOKUP(H7839,Calendar!O:O,Calendar!N:N,,-1),""))</f>
        <v/>
      </c>
    </row>
    <row r="7840" spans="34:34" x14ac:dyDescent="0.35">
      <c r="AH7840" s="16" t="str">
        <f>IF(AND(B7840="Premier League",E7840="Live"),_xlfn.XLOOKUP(_xlfn.TEXTJOIN(" vs ",,C7840:D7840),Calendar!G:G,Calendar!B:B),IF(AND(B7840="Premier League",E7840="Highlights"),_xlfn.XLOOKUP(H7840,Calendar!O:O,Calendar!N:N,,-1),""))</f>
        <v/>
      </c>
    </row>
    <row r="7841" spans="34:34" x14ac:dyDescent="0.35">
      <c r="AH7841" s="16" t="str">
        <f>IF(AND(B7841="Premier League",E7841="Live"),_xlfn.XLOOKUP(_xlfn.TEXTJOIN(" vs ",,C7841:D7841),Calendar!G:G,Calendar!B:B),IF(AND(B7841="Premier League",E7841="Highlights"),_xlfn.XLOOKUP(H7841,Calendar!O:O,Calendar!N:N,,-1),""))</f>
        <v/>
      </c>
    </row>
    <row r="7842" spans="34:34" x14ac:dyDescent="0.35">
      <c r="AH7842" s="16" t="str">
        <f>IF(AND(B7842="Premier League",E7842="Live"),_xlfn.XLOOKUP(_xlfn.TEXTJOIN(" vs ",,C7842:D7842),Calendar!G:G,Calendar!B:B),IF(AND(B7842="Premier League",E7842="Highlights"),_xlfn.XLOOKUP(H7842,Calendar!O:O,Calendar!N:N,,-1),""))</f>
        <v/>
      </c>
    </row>
    <row r="7843" spans="34:34" x14ac:dyDescent="0.35">
      <c r="AH7843" s="16" t="str">
        <f>IF(AND(B7843="Premier League",E7843="Live"),_xlfn.XLOOKUP(_xlfn.TEXTJOIN(" vs ",,C7843:D7843),Calendar!G:G,Calendar!B:B),IF(AND(B7843="Premier League",E7843="Highlights"),_xlfn.XLOOKUP(H7843,Calendar!O:O,Calendar!N:N,,-1),""))</f>
        <v/>
      </c>
    </row>
    <row r="7844" spans="34:34" x14ac:dyDescent="0.35">
      <c r="AH7844" s="16" t="str">
        <f>IF(AND(B7844="Premier League",E7844="Live"),_xlfn.XLOOKUP(_xlfn.TEXTJOIN(" vs ",,C7844:D7844),Calendar!G:G,Calendar!B:B),IF(AND(B7844="Premier League",E7844="Highlights"),_xlfn.XLOOKUP(H7844,Calendar!O:O,Calendar!N:N,,-1),""))</f>
        <v/>
      </c>
    </row>
    <row r="7845" spans="34:34" x14ac:dyDescent="0.35">
      <c r="AH7845" s="16" t="str">
        <f>IF(AND(B7845="Premier League",E7845="Live"),_xlfn.XLOOKUP(_xlfn.TEXTJOIN(" vs ",,C7845:D7845),Calendar!G:G,Calendar!B:B),IF(AND(B7845="Premier League",E7845="Highlights"),_xlfn.XLOOKUP(H7845,Calendar!O:O,Calendar!N:N,,-1),""))</f>
        <v/>
      </c>
    </row>
    <row r="7846" spans="34:34" x14ac:dyDescent="0.35">
      <c r="AH7846" s="16" t="str">
        <f>IF(AND(B7846="Premier League",E7846="Live"),_xlfn.XLOOKUP(_xlfn.TEXTJOIN(" vs ",,C7846:D7846),Calendar!G:G,Calendar!B:B),IF(AND(B7846="Premier League",E7846="Highlights"),_xlfn.XLOOKUP(H7846,Calendar!O:O,Calendar!N:N,,-1),""))</f>
        <v/>
      </c>
    </row>
    <row r="7847" spans="34:34" x14ac:dyDescent="0.35">
      <c r="AH7847" s="16" t="str">
        <f>IF(AND(B7847="Premier League",E7847="Live"),_xlfn.XLOOKUP(_xlfn.TEXTJOIN(" vs ",,C7847:D7847),Calendar!G:G,Calendar!B:B),IF(AND(B7847="Premier League",E7847="Highlights"),_xlfn.XLOOKUP(H7847,Calendar!O:O,Calendar!N:N,,-1),""))</f>
        <v/>
      </c>
    </row>
    <row r="7848" spans="34:34" x14ac:dyDescent="0.35">
      <c r="AH7848" s="16" t="str">
        <f>IF(AND(B7848="Premier League",E7848="Live"),_xlfn.XLOOKUP(_xlfn.TEXTJOIN(" vs ",,C7848:D7848),Calendar!G:G,Calendar!B:B),IF(AND(B7848="Premier League",E7848="Highlights"),_xlfn.XLOOKUP(H7848,Calendar!O:O,Calendar!N:N,,-1),""))</f>
        <v/>
      </c>
    </row>
    <row r="7849" spans="34:34" x14ac:dyDescent="0.35">
      <c r="AH7849" s="16" t="str">
        <f>IF(AND(B7849="Premier League",E7849="Live"),_xlfn.XLOOKUP(_xlfn.TEXTJOIN(" vs ",,C7849:D7849),Calendar!G:G,Calendar!B:B),IF(AND(B7849="Premier League",E7849="Highlights"),_xlfn.XLOOKUP(H7849,Calendar!O:O,Calendar!N:N,,-1),""))</f>
        <v/>
      </c>
    </row>
    <row r="7850" spans="34:34" x14ac:dyDescent="0.35">
      <c r="AH7850" s="16" t="str">
        <f>IF(AND(B7850="Premier League",E7850="Live"),_xlfn.XLOOKUP(_xlfn.TEXTJOIN(" vs ",,C7850:D7850),Calendar!G:G,Calendar!B:B),IF(AND(B7850="Premier League",E7850="Highlights"),_xlfn.XLOOKUP(H7850,Calendar!O:O,Calendar!N:N,,-1),""))</f>
        <v/>
      </c>
    </row>
    <row r="7851" spans="34:34" x14ac:dyDescent="0.35">
      <c r="AH7851" s="16" t="str">
        <f>IF(AND(B7851="Premier League",E7851="Live"),_xlfn.XLOOKUP(_xlfn.TEXTJOIN(" vs ",,C7851:D7851),Calendar!G:G,Calendar!B:B),IF(AND(B7851="Premier League",E7851="Highlights"),_xlfn.XLOOKUP(H7851,Calendar!O:O,Calendar!N:N,,-1),""))</f>
        <v/>
      </c>
    </row>
    <row r="7852" spans="34:34" x14ac:dyDescent="0.35">
      <c r="AH7852" s="16" t="str">
        <f>IF(AND(B7852="Premier League",E7852="Live"),_xlfn.XLOOKUP(_xlfn.TEXTJOIN(" vs ",,C7852:D7852),Calendar!G:G,Calendar!B:B),IF(AND(B7852="Premier League",E7852="Highlights"),_xlfn.XLOOKUP(H7852,Calendar!O:O,Calendar!N:N,,-1),""))</f>
        <v/>
      </c>
    </row>
    <row r="7853" spans="34:34" x14ac:dyDescent="0.35">
      <c r="AH7853" s="16" t="str">
        <f>IF(AND(B7853="Premier League",E7853="Live"),_xlfn.XLOOKUP(_xlfn.TEXTJOIN(" vs ",,C7853:D7853),Calendar!G:G,Calendar!B:B),IF(AND(B7853="Premier League",E7853="Highlights"),_xlfn.XLOOKUP(H7853,Calendar!O:O,Calendar!N:N,,-1),""))</f>
        <v/>
      </c>
    </row>
    <row r="7854" spans="34:34" x14ac:dyDescent="0.35">
      <c r="AH7854" s="16" t="str">
        <f>IF(AND(B7854="Premier League",E7854="Live"),_xlfn.XLOOKUP(_xlfn.TEXTJOIN(" vs ",,C7854:D7854),Calendar!G:G,Calendar!B:B),IF(AND(B7854="Premier League",E7854="Highlights"),_xlfn.XLOOKUP(H7854,Calendar!O:O,Calendar!N:N,,-1),""))</f>
        <v/>
      </c>
    </row>
    <row r="7855" spans="34:34" x14ac:dyDescent="0.35">
      <c r="AH7855" s="16" t="str">
        <f>IF(AND(B7855="Premier League",E7855="Live"),_xlfn.XLOOKUP(_xlfn.TEXTJOIN(" vs ",,C7855:D7855),Calendar!G:G,Calendar!B:B),IF(AND(B7855="Premier League",E7855="Highlights"),_xlfn.XLOOKUP(H7855,Calendar!O:O,Calendar!N:N,,-1),""))</f>
        <v/>
      </c>
    </row>
    <row r="7856" spans="34:34" x14ac:dyDescent="0.35">
      <c r="AH7856" s="16" t="str">
        <f>IF(AND(B7856="Premier League",E7856="Live"),_xlfn.XLOOKUP(_xlfn.TEXTJOIN(" vs ",,C7856:D7856),Calendar!G:G,Calendar!B:B),IF(AND(B7856="Premier League",E7856="Highlights"),_xlfn.XLOOKUP(H7856,Calendar!O:O,Calendar!N:N,,-1),""))</f>
        <v/>
      </c>
    </row>
    <row r="7857" spans="34:34" x14ac:dyDescent="0.35">
      <c r="AH7857" s="16" t="str">
        <f>IF(AND(B7857="Premier League",E7857="Live"),_xlfn.XLOOKUP(_xlfn.TEXTJOIN(" vs ",,C7857:D7857),Calendar!G:G,Calendar!B:B),IF(AND(B7857="Premier League",E7857="Highlights"),_xlfn.XLOOKUP(H7857,Calendar!O:O,Calendar!N:N,,-1),""))</f>
        <v/>
      </c>
    </row>
    <row r="7858" spans="34:34" x14ac:dyDescent="0.35">
      <c r="AH7858" s="16" t="str">
        <f>IF(AND(B7858="Premier League",E7858="Live"),_xlfn.XLOOKUP(_xlfn.TEXTJOIN(" vs ",,C7858:D7858),Calendar!G:G,Calendar!B:B),IF(AND(B7858="Premier League",E7858="Highlights"),_xlfn.XLOOKUP(H7858,Calendar!O:O,Calendar!N:N,,-1),""))</f>
        <v/>
      </c>
    </row>
    <row r="7859" spans="34:34" x14ac:dyDescent="0.35">
      <c r="AH7859" s="16" t="str">
        <f>IF(AND(B7859="Premier League",E7859="Live"),_xlfn.XLOOKUP(_xlfn.TEXTJOIN(" vs ",,C7859:D7859),Calendar!G:G,Calendar!B:B),IF(AND(B7859="Premier League",E7859="Highlights"),_xlfn.XLOOKUP(H7859,Calendar!O:O,Calendar!N:N,,-1),""))</f>
        <v/>
      </c>
    </row>
    <row r="7860" spans="34:34" x14ac:dyDescent="0.35">
      <c r="AH7860" s="16" t="str">
        <f>IF(AND(B7860="Premier League",E7860="Live"),_xlfn.XLOOKUP(_xlfn.TEXTJOIN(" vs ",,C7860:D7860),Calendar!G:G,Calendar!B:B),IF(AND(B7860="Premier League",E7860="Highlights"),_xlfn.XLOOKUP(H7860,Calendar!O:O,Calendar!N:N,,-1),""))</f>
        <v/>
      </c>
    </row>
    <row r="7861" spans="34:34" x14ac:dyDescent="0.35">
      <c r="AH7861" s="16" t="str">
        <f>IF(AND(B7861="Premier League",E7861="Live"),_xlfn.XLOOKUP(_xlfn.TEXTJOIN(" vs ",,C7861:D7861),Calendar!G:G,Calendar!B:B),IF(AND(B7861="Premier League",E7861="Highlights"),_xlfn.XLOOKUP(H7861,Calendar!O:O,Calendar!N:N,,-1),""))</f>
        <v/>
      </c>
    </row>
    <row r="7862" spans="34:34" x14ac:dyDescent="0.35">
      <c r="AH7862" s="16" t="str">
        <f>IF(AND(B7862="Premier League",E7862="Live"),_xlfn.XLOOKUP(_xlfn.TEXTJOIN(" vs ",,C7862:D7862),Calendar!G:G,Calendar!B:B),IF(AND(B7862="Premier League",E7862="Highlights"),_xlfn.XLOOKUP(H7862,Calendar!O:O,Calendar!N:N,,-1),""))</f>
        <v/>
      </c>
    </row>
    <row r="7863" spans="34:34" x14ac:dyDescent="0.35">
      <c r="AH7863" s="16" t="str">
        <f>IF(AND(B7863="Premier League",E7863="Live"),_xlfn.XLOOKUP(_xlfn.TEXTJOIN(" vs ",,C7863:D7863),Calendar!G:G,Calendar!B:B),IF(AND(B7863="Premier League",E7863="Highlights"),_xlfn.XLOOKUP(H7863,Calendar!O:O,Calendar!N:N,,-1),""))</f>
        <v/>
      </c>
    </row>
    <row r="7864" spans="34:34" x14ac:dyDescent="0.35">
      <c r="AH7864" s="16" t="str">
        <f>IF(AND(B7864="Premier League",E7864="Live"),_xlfn.XLOOKUP(_xlfn.TEXTJOIN(" vs ",,C7864:D7864),Calendar!G:G,Calendar!B:B),IF(AND(B7864="Premier League",E7864="Highlights"),_xlfn.XLOOKUP(H7864,Calendar!O:O,Calendar!N:N,,-1),""))</f>
        <v/>
      </c>
    </row>
    <row r="7865" spans="34:34" x14ac:dyDescent="0.35">
      <c r="AH7865" s="16" t="str">
        <f>IF(AND(B7865="Premier League",E7865="Live"),_xlfn.XLOOKUP(_xlfn.TEXTJOIN(" vs ",,C7865:D7865),Calendar!G:G,Calendar!B:B),IF(AND(B7865="Premier League",E7865="Highlights"),_xlfn.XLOOKUP(H7865,Calendar!O:O,Calendar!N:N,,-1),""))</f>
        <v/>
      </c>
    </row>
    <row r="7866" spans="34:34" x14ac:dyDescent="0.35">
      <c r="AH7866" s="16" t="str">
        <f>IF(AND(B7866="Premier League",E7866="Live"),_xlfn.XLOOKUP(_xlfn.TEXTJOIN(" vs ",,C7866:D7866),Calendar!G:G,Calendar!B:B),IF(AND(B7866="Premier League",E7866="Highlights"),_xlfn.XLOOKUP(H7866,Calendar!O:O,Calendar!N:N,,-1),""))</f>
        <v/>
      </c>
    </row>
    <row r="7867" spans="34:34" x14ac:dyDescent="0.35">
      <c r="AH7867" s="16" t="str">
        <f>IF(AND(B7867="Premier League",E7867="Live"),_xlfn.XLOOKUP(_xlfn.TEXTJOIN(" vs ",,C7867:D7867),Calendar!G:G,Calendar!B:B),IF(AND(B7867="Premier League",E7867="Highlights"),_xlfn.XLOOKUP(H7867,Calendar!O:O,Calendar!N:N,,-1),""))</f>
        <v/>
      </c>
    </row>
    <row r="7868" spans="34:34" x14ac:dyDescent="0.35">
      <c r="AH7868" s="16" t="str">
        <f>IF(AND(B7868="Premier League",E7868="Live"),_xlfn.XLOOKUP(_xlfn.TEXTJOIN(" vs ",,C7868:D7868),Calendar!G:G,Calendar!B:B),IF(AND(B7868="Premier League",E7868="Highlights"),_xlfn.XLOOKUP(H7868,Calendar!O:O,Calendar!N:N,,-1),""))</f>
        <v/>
      </c>
    </row>
    <row r="7869" spans="34:34" x14ac:dyDescent="0.35">
      <c r="AH7869" s="16" t="str">
        <f>IF(AND(B7869="Premier League",E7869="Live"),_xlfn.XLOOKUP(_xlfn.TEXTJOIN(" vs ",,C7869:D7869),Calendar!G:G,Calendar!B:B),IF(AND(B7869="Premier League",E7869="Highlights"),_xlfn.XLOOKUP(H7869,Calendar!O:O,Calendar!N:N,,-1),""))</f>
        <v/>
      </c>
    </row>
    <row r="7870" spans="34:34" x14ac:dyDescent="0.35">
      <c r="AH7870" s="16" t="str">
        <f>IF(AND(B7870="Premier League",E7870="Live"),_xlfn.XLOOKUP(_xlfn.TEXTJOIN(" vs ",,C7870:D7870),Calendar!G:G,Calendar!B:B),IF(AND(B7870="Premier League",E7870="Highlights"),_xlfn.XLOOKUP(H7870,Calendar!O:O,Calendar!N:N,,-1),""))</f>
        <v/>
      </c>
    </row>
    <row r="7871" spans="34:34" x14ac:dyDescent="0.35">
      <c r="AH7871" s="16" t="str">
        <f>IF(AND(B7871="Premier League",E7871="Live"),_xlfn.XLOOKUP(_xlfn.TEXTJOIN(" vs ",,C7871:D7871),Calendar!G:G,Calendar!B:B),IF(AND(B7871="Premier League",E7871="Highlights"),_xlfn.XLOOKUP(H7871,Calendar!O:O,Calendar!N:N,,-1),""))</f>
        <v/>
      </c>
    </row>
    <row r="7872" spans="34:34" x14ac:dyDescent="0.35">
      <c r="AH7872" s="16" t="str">
        <f>IF(AND(B7872="Premier League",E7872="Live"),_xlfn.XLOOKUP(_xlfn.TEXTJOIN(" vs ",,C7872:D7872),Calendar!G:G,Calendar!B:B),IF(AND(B7872="Premier League",E7872="Highlights"),_xlfn.XLOOKUP(H7872,Calendar!O:O,Calendar!N:N,,-1),""))</f>
        <v/>
      </c>
    </row>
    <row r="7873" spans="34:34" x14ac:dyDescent="0.35">
      <c r="AH7873" s="16" t="str">
        <f>IF(AND(B7873="Premier League",E7873="Live"),_xlfn.XLOOKUP(_xlfn.TEXTJOIN(" vs ",,C7873:D7873),Calendar!G:G,Calendar!B:B),IF(AND(B7873="Premier League",E7873="Highlights"),_xlfn.XLOOKUP(H7873,Calendar!O:O,Calendar!N:N,,-1),""))</f>
        <v/>
      </c>
    </row>
    <row r="7874" spans="34:34" x14ac:dyDescent="0.35">
      <c r="AH7874" s="16" t="str">
        <f>IF(AND(B7874="Premier League",E7874="Live"),_xlfn.XLOOKUP(_xlfn.TEXTJOIN(" vs ",,C7874:D7874),Calendar!G:G,Calendar!B:B),IF(AND(B7874="Premier League",E7874="Highlights"),_xlfn.XLOOKUP(H7874,Calendar!O:O,Calendar!N:N,,-1),""))</f>
        <v/>
      </c>
    </row>
    <row r="7875" spans="34:34" x14ac:dyDescent="0.35">
      <c r="AH7875" s="16" t="str">
        <f>IF(AND(B7875="Premier League",E7875="Live"),_xlfn.XLOOKUP(_xlfn.TEXTJOIN(" vs ",,C7875:D7875),Calendar!G:G,Calendar!B:B),IF(AND(B7875="Premier League",E7875="Highlights"),_xlfn.XLOOKUP(H7875,Calendar!O:O,Calendar!N:N,,-1),""))</f>
        <v/>
      </c>
    </row>
    <row r="7876" spans="34:34" x14ac:dyDescent="0.35">
      <c r="AH7876" s="16" t="str">
        <f>IF(AND(B7876="Premier League",E7876="Live"),_xlfn.XLOOKUP(_xlfn.TEXTJOIN(" vs ",,C7876:D7876),Calendar!G:G,Calendar!B:B),IF(AND(B7876="Premier League",E7876="Highlights"),_xlfn.XLOOKUP(H7876,Calendar!O:O,Calendar!N:N,,-1),""))</f>
        <v/>
      </c>
    </row>
    <row r="7877" spans="34:34" x14ac:dyDescent="0.35">
      <c r="AH7877" s="16" t="str">
        <f>IF(AND(B7877="Premier League",E7877="Live"),_xlfn.XLOOKUP(_xlfn.TEXTJOIN(" vs ",,C7877:D7877),Calendar!G:G,Calendar!B:B),IF(AND(B7877="Premier League",E7877="Highlights"),_xlfn.XLOOKUP(H7877,Calendar!O:O,Calendar!N:N,,-1),""))</f>
        <v/>
      </c>
    </row>
    <row r="7878" spans="34:34" x14ac:dyDescent="0.35">
      <c r="AH7878" s="16" t="str">
        <f>IF(AND(B7878="Premier League",E7878="Live"),_xlfn.XLOOKUP(_xlfn.TEXTJOIN(" vs ",,C7878:D7878),Calendar!G:G,Calendar!B:B),IF(AND(B7878="Premier League",E7878="Highlights"),_xlfn.XLOOKUP(H7878,Calendar!O:O,Calendar!N:N,,-1),""))</f>
        <v/>
      </c>
    </row>
    <row r="7879" spans="34:34" x14ac:dyDescent="0.35">
      <c r="AH7879" s="16" t="str">
        <f>IF(AND(B7879="Premier League",E7879="Live"),_xlfn.XLOOKUP(_xlfn.TEXTJOIN(" vs ",,C7879:D7879),Calendar!G:G,Calendar!B:B),IF(AND(B7879="Premier League",E7879="Highlights"),_xlfn.XLOOKUP(H7879,Calendar!O:O,Calendar!N:N,,-1),""))</f>
        <v/>
      </c>
    </row>
    <row r="7880" spans="34:34" x14ac:dyDescent="0.35">
      <c r="AH7880" s="16" t="str">
        <f>IF(AND(B7880="Premier League",E7880="Live"),_xlfn.XLOOKUP(_xlfn.TEXTJOIN(" vs ",,C7880:D7880),Calendar!G:G,Calendar!B:B),IF(AND(B7880="Premier League",E7880="Highlights"),_xlfn.XLOOKUP(H7880,Calendar!O:O,Calendar!N:N,,-1),""))</f>
        <v/>
      </c>
    </row>
    <row r="7881" spans="34:34" x14ac:dyDescent="0.35">
      <c r="AH7881" s="16" t="str">
        <f>IF(AND(B7881="Premier League",E7881="Live"),_xlfn.XLOOKUP(_xlfn.TEXTJOIN(" vs ",,C7881:D7881),Calendar!G:G,Calendar!B:B),IF(AND(B7881="Premier League",E7881="Highlights"),_xlfn.XLOOKUP(H7881,Calendar!O:O,Calendar!N:N,,-1),""))</f>
        <v/>
      </c>
    </row>
    <row r="7882" spans="34:34" x14ac:dyDescent="0.35">
      <c r="AH7882" s="16" t="str">
        <f>IF(AND(B7882="Premier League",E7882="Live"),_xlfn.XLOOKUP(_xlfn.TEXTJOIN(" vs ",,C7882:D7882),Calendar!G:G,Calendar!B:B),IF(AND(B7882="Premier League",E7882="Highlights"),_xlfn.XLOOKUP(H7882,Calendar!O:O,Calendar!N:N,,-1),""))</f>
        <v/>
      </c>
    </row>
    <row r="7883" spans="34:34" x14ac:dyDescent="0.35">
      <c r="AH7883" s="16" t="str">
        <f>IF(AND(B7883="Premier League",E7883="Live"),_xlfn.XLOOKUP(_xlfn.TEXTJOIN(" vs ",,C7883:D7883),Calendar!G:G,Calendar!B:B),IF(AND(B7883="Premier League",E7883="Highlights"),_xlfn.XLOOKUP(H7883,Calendar!O:O,Calendar!N:N,,-1),""))</f>
        <v/>
      </c>
    </row>
    <row r="7884" spans="34:34" x14ac:dyDescent="0.35">
      <c r="AH7884" s="16" t="str">
        <f>IF(AND(B7884="Premier League",E7884="Live"),_xlfn.XLOOKUP(_xlfn.TEXTJOIN(" vs ",,C7884:D7884),Calendar!G:G,Calendar!B:B),IF(AND(B7884="Premier League",E7884="Highlights"),_xlfn.XLOOKUP(H7884,Calendar!O:O,Calendar!N:N,,-1),""))</f>
        <v/>
      </c>
    </row>
    <row r="7885" spans="34:34" x14ac:dyDescent="0.35">
      <c r="AH7885" s="16" t="str">
        <f>IF(AND(B7885="Premier League",E7885="Live"),_xlfn.XLOOKUP(_xlfn.TEXTJOIN(" vs ",,C7885:D7885),Calendar!G:G,Calendar!B:B),IF(AND(B7885="Premier League",E7885="Highlights"),_xlfn.XLOOKUP(H7885,Calendar!O:O,Calendar!N:N,,-1),""))</f>
        <v/>
      </c>
    </row>
    <row r="7886" spans="34:34" x14ac:dyDescent="0.35">
      <c r="AH7886" s="16" t="str">
        <f>IF(AND(B7886="Premier League",E7886="Live"),_xlfn.XLOOKUP(_xlfn.TEXTJOIN(" vs ",,C7886:D7886),Calendar!G:G,Calendar!B:B),IF(AND(B7886="Premier League",E7886="Highlights"),_xlfn.XLOOKUP(H7886,Calendar!O:O,Calendar!N:N,,-1),""))</f>
        <v/>
      </c>
    </row>
    <row r="7887" spans="34:34" x14ac:dyDescent="0.35">
      <c r="AH7887" s="16" t="str">
        <f>IF(AND(B7887="Premier League",E7887="Live"),_xlfn.XLOOKUP(_xlfn.TEXTJOIN(" vs ",,C7887:D7887),Calendar!G:G,Calendar!B:B),IF(AND(B7887="Premier League",E7887="Highlights"),_xlfn.XLOOKUP(H7887,Calendar!O:O,Calendar!N:N,,-1),""))</f>
        <v/>
      </c>
    </row>
    <row r="7888" spans="34:34" x14ac:dyDescent="0.35">
      <c r="AH7888" s="16" t="str">
        <f>IF(AND(B7888="Premier League",E7888="Live"),_xlfn.XLOOKUP(_xlfn.TEXTJOIN(" vs ",,C7888:D7888),Calendar!G:G,Calendar!B:B),IF(AND(B7888="Premier League",E7888="Highlights"),_xlfn.XLOOKUP(H7888,Calendar!O:O,Calendar!N:N,,-1),""))</f>
        <v/>
      </c>
    </row>
    <row r="7889" spans="34:34" x14ac:dyDescent="0.35">
      <c r="AH7889" s="16" t="str">
        <f>IF(AND(B7889="Premier League",E7889="Live"),_xlfn.XLOOKUP(_xlfn.TEXTJOIN(" vs ",,C7889:D7889),Calendar!G:G,Calendar!B:B),IF(AND(B7889="Premier League",E7889="Highlights"),_xlfn.XLOOKUP(H7889,Calendar!O:O,Calendar!N:N,,-1),""))</f>
        <v/>
      </c>
    </row>
    <row r="7890" spans="34:34" x14ac:dyDescent="0.35">
      <c r="AH7890" s="16" t="str">
        <f>IF(AND(B7890="Premier League",E7890="Live"),_xlfn.XLOOKUP(_xlfn.TEXTJOIN(" vs ",,C7890:D7890),Calendar!G:G,Calendar!B:B),IF(AND(B7890="Premier League",E7890="Highlights"),_xlfn.XLOOKUP(H7890,Calendar!O:O,Calendar!N:N,,-1),""))</f>
        <v/>
      </c>
    </row>
    <row r="7891" spans="34:34" x14ac:dyDescent="0.35">
      <c r="AH7891" s="16" t="str">
        <f>IF(AND(B7891="Premier League",E7891="Live"),_xlfn.XLOOKUP(_xlfn.TEXTJOIN(" vs ",,C7891:D7891),Calendar!G:G,Calendar!B:B),IF(AND(B7891="Premier League",E7891="Highlights"),_xlfn.XLOOKUP(H7891,Calendar!O:O,Calendar!N:N,,-1),""))</f>
        <v/>
      </c>
    </row>
    <row r="7892" spans="34:34" x14ac:dyDescent="0.35">
      <c r="AH7892" s="16" t="str">
        <f>IF(AND(B7892="Premier League",E7892="Live"),_xlfn.XLOOKUP(_xlfn.TEXTJOIN(" vs ",,C7892:D7892),Calendar!G:G,Calendar!B:B),IF(AND(B7892="Premier League",E7892="Highlights"),_xlfn.XLOOKUP(H7892,Calendar!O:O,Calendar!N:N,,-1),""))</f>
        <v/>
      </c>
    </row>
    <row r="7893" spans="34:34" x14ac:dyDescent="0.35">
      <c r="AH7893" s="16" t="str">
        <f>IF(AND(B7893="Premier League",E7893="Live"),_xlfn.XLOOKUP(_xlfn.TEXTJOIN(" vs ",,C7893:D7893),Calendar!G:G,Calendar!B:B),IF(AND(B7893="Premier League",E7893="Highlights"),_xlfn.XLOOKUP(H7893,Calendar!O:O,Calendar!N:N,,-1),""))</f>
        <v/>
      </c>
    </row>
    <row r="7894" spans="34:34" x14ac:dyDescent="0.35">
      <c r="AH7894" s="16" t="str">
        <f>IF(AND(B7894="Premier League",E7894="Live"),_xlfn.XLOOKUP(_xlfn.TEXTJOIN(" vs ",,C7894:D7894),Calendar!G:G,Calendar!B:B),IF(AND(B7894="Premier League",E7894="Highlights"),_xlfn.XLOOKUP(H7894,Calendar!O:O,Calendar!N:N,,-1),""))</f>
        <v/>
      </c>
    </row>
    <row r="7895" spans="34:34" x14ac:dyDescent="0.35">
      <c r="AH7895" s="16" t="str">
        <f>IF(AND(B7895="Premier League",E7895="Live"),_xlfn.XLOOKUP(_xlfn.TEXTJOIN(" vs ",,C7895:D7895),Calendar!G:G,Calendar!B:B),IF(AND(B7895="Premier League",E7895="Highlights"),_xlfn.XLOOKUP(H7895,Calendar!O:O,Calendar!N:N,,-1),""))</f>
        <v/>
      </c>
    </row>
    <row r="7896" spans="34:34" x14ac:dyDescent="0.35">
      <c r="AH7896" s="16" t="str">
        <f>IF(AND(B7896="Premier League",E7896="Live"),_xlfn.XLOOKUP(_xlfn.TEXTJOIN(" vs ",,C7896:D7896),Calendar!G:G,Calendar!B:B),IF(AND(B7896="Premier League",E7896="Highlights"),_xlfn.XLOOKUP(H7896,Calendar!O:O,Calendar!N:N,,-1),""))</f>
        <v/>
      </c>
    </row>
    <row r="7897" spans="34:34" x14ac:dyDescent="0.35">
      <c r="AH7897" s="16" t="str">
        <f>IF(AND(B7897="Premier League",E7897="Live"),_xlfn.XLOOKUP(_xlfn.TEXTJOIN(" vs ",,C7897:D7897),Calendar!G:G,Calendar!B:B),IF(AND(B7897="Premier League",E7897="Highlights"),_xlfn.XLOOKUP(H7897,Calendar!O:O,Calendar!N:N,,-1),""))</f>
        <v/>
      </c>
    </row>
    <row r="7898" spans="34:34" x14ac:dyDescent="0.35">
      <c r="AH7898" s="16" t="str">
        <f>IF(AND(B7898="Premier League",E7898="Live"),_xlfn.XLOOKUP(_xlfn.TEXTJOIN(" vs ",,C7898:D7898),Calendar!G:G,Calendar!B:B),IF(AND(B7898="Premier League",E7898="Highlights"),_xlfn.XLOOKUP(H7898,Calendar!O:O,Calendar!N:N,,-1),""))</f>
        <v/>
      </c>
    </row>
    <row r="7899" spans="34:34" x14ac:dyDescent="0.35">
      <c r="AH7899" s="16" t="str">
        <f>IF(AND(B7899="Premier League",E7899="Live"),_xlfn.XLOOKUP(_xlfn.TEXTJOIN(" vs ",,C7899:D7899),Calendar!G:G,Calendar!B:B),IF(AND(B7899="Premier League",E7899="Highlights"),_xlfn.XLOOKUP(H7899,Calendar!O:O,Calendar!N:N,,-1),""))</f>
        <v/>
      </c>
    </row>
    <row r="7900" spans="34:34" x14ac:dyDescent="0.35">
      <c r="AH7900" s="16" t="str">
        <f>IF(AND(B7900="Premier League",E7900="Live"),_xlfn.XLOOKUP(_xlfn.TEXTJOIN(" vs ",,C7900:D7900),Calendar!G:G,Calendar!B:B),IF(AND(B7900="Premier League",E7900="Highlights"),_xlfn.XLOOKUP(H7900,Calendar!O:O,Calendar!N:N,,-1),""))</f>
        <v/>
      </c>
    </row>
    <row r="7901" spans="34:34" x14ac:dyDescent="0.35">
      <c r="AH7901" s="16" t="str">
        <f>IF(AND(B7901="Premier League",E7901="Live"),_xlfn.XLOOKUP(_xlfn.TEXTJOIN(" vs ",,C7901:D7901),Calendar!G:G,Calendar!B:B),IF(AND(B7901="Premier League",E7901="Highlights"),_xlfn.XLOOKUP(H7901,Calendar!O:O,Calendar!N:N,,-1),""))</f>
        <v/>
      </c>
    </row>
    <row r="7902" spans="34:34" x14ac:dyDescent="0.35">
      <c r="AH7902" s="16" t="str">
        <f>IF(AND(B7902="Premier League",E7902="Live"),_xlfn.XLOOKUP(_xlfn.TEXTJOIN(" vs ",,C7902:D7902),Calendar!G:G,Calendar!B:B),IF(AND(B7902="Premier League",E7902="Highlights"),_xlfn.XLOOKUP(H7902,Calendar!O:O,Calendar!N:N,,-1),""))</f>
        <v/>
      </c>
    </row>
    <row r="7903" spans="34:34" x14ac:dyDescent="0.35">
      <c r="AH7903" s="16" t="str">
        <f>IF(AND(B7903="Premier League",E7903="Live"),_xlfn.XLOOKUP(_xlfn.TEXTJOIN(" vs ",,C7903:D7903),Calendar!G:G,Calendar!B:B),IF(AND(B7903="Premier League",E7903="Highlights"),_xlfn.XLOOKUP(H7903,Calendar!O:O,Calendar!N:N,,-1),""))</f>
        <v/>
      </c>
    </row>
    <row r="7904" spans="34:34" x14ac:dyDescent="0.35">
      <c r="AH7904" s="16" t="str">
        <f>IF(AND(B7904="Premier League",E7904="Live"),_xlfn.XLOOKUP(_xlfn.TEXTJOIN(" vs ",,C7904:D7904),Calendar!G:G,Calendar!B:B),IF(AND(B7904="Premier League",E7904="Highlights"),_xlfn.XLOOKUP(H7904,Calendar!O:O,Calendar!N:N,,-1),""))</f>
        <v/>
      </c>
    </row>
    <row r="7905" spans="34:34" x14ac:dyDescent="0.35">
      <c r="AH7905" s="16" t="str">
        <f>IF(AND(B7905="Premier League",E7905="Live"),_xlfn.XLOOKUP(_xlfn.TEXTJOIN(" vs ",,C7905:D7905),Calendar!G:G,Calendar!B:B),IF(AND(B7905="Premier League",E7905="Highlights"),_xlfn.XLOOKUP(H7905,Calendar!O:O,Calendar!N:N,,-1),""))</f>
        <v/>
      </c>
    </row>
    <row r="7906" spans="34:34" x14ac:dyDescent="0.35">
      <c r="AH7906" s="16" t="str">
        <f>IF(AND(B7906="Premier League",E7906="Live"),_xlfn.XLOOKUP(_xlfn.TEXTJOIN(" vs ",,C7906:D7906),Calendar!G:G,Calendar!B:B),IF(AND(B7906="Premier League",E7906="Highlights"),_xlfn.XLOOKUP(H7906,Calendar!O:O,Calendar!N:N,,-1),""))</f>
        <v/>
      </c>
    </row>
    <row r="7907" spans="34:34" x14ac:dyDescent="0.35">
      <c r="AH7907" s="16" t="str">
        <f>IF(AND(B7907="Premier League",E7907="Live"),_xlfn.XLOOKUP(_xlfn.TEXTJOIN(" vs ",,C7907:D7907),Calendar!G:G,Calendar!B:B),IF(AND(B7907="Premier League",E7907="Highlights"),_xlfn.XLOOKUP(H7907,Calendar!O:O,Calendar!N:N,,-1),""))</f>
        <v/>
      </c>
    </row>
    <row r="7908" spans="34:34" x14ac:dyDescent="0.35">
      <c r="AH7908" s="16" t="str">
        <f>IF(AND(B7908="Premier League",E7908="Live"),_xlfn.XLOOKUP(_xlfn.TEXTJOIN(" vs ",,C7908:D7908),Calendar!G:G,Calendar!B:B),IF(AND(B7908="Premier League",E7908="Highlights"),_xlfn.XLOOKUP(H7908,Calendar!O:O,Calendar!N:N,,-1),""))</f>
        <v/>
      </c>
    </row>
    <row r="7909" spans="34:34" x14ac:dyDescent="0.35">
      <c r="AH7909" s="16" t="str">
        <f>IF(AND(B7909="Premier League",E7909="Live"),_xlfn.XLOOKUP(_xlfn.TEXTJOIN(" vs ",,C7909:D7909),Calendar!G:G,Calendar!B:B),IF(AND(B7909="Premier League",E7909="Highlights"),_xlfn.XLOOKUP(H7909,Calendar!O:O,Calendar!N:N,,-1),""))</f>
        <v/>
      </c>
    </row>
    <row r="7910" spans="34:34" x14ac:dyDescent="0.35">
      <c r="AH7910" s="16" t="str">
        <f>IF(AND(B7910="Premier League",E7910="Live"),_xlfn.XLOOKUP(_xlfn.TEXTJOIN(" vs ",,C7910:D7910),Calendar!G:G,Calendar!B:B),IF(AND(B7910="Premier League",E7910="Highlights"),_xlfn.XLOOKUP(H7910,Calendar!O:O,Calendar!N:N,,-1),""))</f>
        <v/>
      </c>
    </row>
    <row r="7911" spans="34:34" x14ac:dyDescent="0.35">
      <c r="AH7911" s="16" t="str">
        <f>IF(AND(B7911="Premier League",E7911="Live"),_xlfn.XLOOKUP(_xlfn.TEXTJOIN(" vs ",,C7911:D7911),Calendar!G:G,Calendar!B:B),IF(AND(B7911="Premier League",E7911="Highlights"),_xlfn.XLOOKUP(H7911,Calendar!O:O,Calendar!N:N,,-1),""))</f>
        <v/>
      </c>
    </row>
    <row r="7912" spans="34:34" x14ac:dyDescent="0.35">
      <c r="AH7912" s="16" t="str">
        <f>IF(AND(B7912="Premier League",E7912="Live"),_xlfn.XLOOKUP(_xlfn.TEXTJOIN(" vs ",,C7912:D7912),Calendar!G:G,Calendar!B:B),IF(AND(B7912="Premier League",E7912="Highlights"),_xlfn.XLOOKUP(H7912,Calendar!O:O,Calendar!N:N,,-1),""))</f>
        <v/>
      </c>
    </row>
    <row r="7913" spans="34:34" x14ac:dyDescent="0.35">
      <c r="AH7913" s="16" t="str">
        <f>IF(AND(B7913="Premier League",E7913="Live"),_xlfn.XLOOKUP(_xlfn.TEXTJOIN(" vs ",,C7913:D7913),Calendar!G:G,Calendar!B:B),IF(AND(B7913="Premier League",E7913="Highlights"),_xlfn.XLOOKUP(H7913,Calendar!O:O,Calendar!N:N,,-1),""))</f>
        <v/>
      </c>
    </row>
    <row r="7914" spans="34:34" x14ac:dyDescent="0.35">
      <c r="AH7914" s="16" t="str">
        <f>IF(AND(B7914="Premier League",E7914="Live"),_xlfn.XLOOKUP(_xlfn.TEXTJOIN(" vs ",,C7914:D7914),Calendar!G:G,Calendar!B:B),IF(AND(B7914="Premier League",E7914="Highlights"),_xlfn.XLOOKUP(H7914,Calendar!O:O,Calendar!N:N,,-1),""))</f>
        <v/>
      </c>
    </row>
    <row r="7915" spans="34:34" x14ac:dyDescent="0.35">
      <c r="AH7915" s="16" t="str">
        <f>IF(AND(B7915="Premier League",E7915="Live"),_xlfn.XLOOKUP(_xlfn.TEXTJOIN(" vs ",,C7915:D7915),Calendar!G:G,Calendar!B:B),IF(AND(B7915="Premier League",E7915="Highlights"),_xlfn.XLOOKUP(H7915,Calendar!O:O,Calendar!N:N,,-1),""))</f>
        <v/>
      </c>
    </row>
    <row r="7916" spans="34:34" x14ac:dyDescent="0.35">
      <c r="AH7916" s="16" t="str">
        <f>IF(AND(B7916="Premier League",E7916="Live"),_xlfn.XLOOKUP(_xlfn.TEXTJOIN(" vs ",,C7916:D7916),Calendar!G:G,Calendar!B:B),IF(AND(B7916="Premier League",E7916="Highlights"),_xlfn.XLOOKUP(H7916,Calendar!O:O,Calendar!N:N,,-1),""))</f>
        <v/>
      </c>
    </row>
    <row r="7917" spans="34:34" x14ac:dyDescent="0.35">
      <c r="AH7917" s="16" t="str">
        <f>IF(AND(B7917="Premier League",E7917="Live"),_xlfn.XLOOKUP(_xlfn.TEXTJOIN(" vs ",,C7917:D7917),Calendar!G:G,Calendar!B:B),IF(AND(B7917="Premier League",E7917="Highlights"),_xlfn.XLOOKUP(H7917,Calendar!O:O,Calendar!N:N,,-1),""))</f>
        <v/>
      </c>
    </row>
    <row r="7918" spans="34:34" x14ac:dyDescent="0.35">
      <c r="AH7918" s="16" t="str">
        <f>IF(AND(B7918="Premier League",E7918="Live"),_xlfn.XLOOKUP(_xlfn.TEXTJOIN(" vs ",,C7918:D7918),Calendar!G:G,Calendar!B:B),IF(AND(B7918="Premier League",E7918="Highlights"),_xlfn.XLOOKUP(H7918,Calendar!O:O,Calendar!N:N,,-1),""))</f>
        <v/>
      </c>
    </row>
    <row r="7919" spans="34:34" x14ac:dyDescent="0.35">
      <c r="AH7919" s="16" t="str">
        <f>IF(AND(B7919="Premier League",E7919="Live"),_xlfn.XLOOKUP(_xlfn.TEXTJOIN(" vs ",,C7919:D7919),Calendar!G:G,Calendar!B:B),IF(AND(B7919="Premier League",E7919="Highlights"),_xlfn.XLOOKUP(H7919,Calendar!O:O,Calendar!N:N,,-1),""))</f>
        <v/>
      </c>
    </row>
    <row r="7920" spans="34:34" x14ac:dyDescent="0.35">
      <c r="AH7920" s="16" t="str">
        <f>IF(AND(B7920="Premier League",E7920="Live"),_xlfn.XLOOKUP(_xlfn.TEXTJOIN(" vs ",,C7920:D7920),Calendar!G:G,Calendar!B:B),IF(AND(B7920="Premier League",E7920="Highlights"),_xlfn.XLOOKUP(H7920,Calendar!O:O,Calendar!N:N,,-1),""))</f>
        <v/>
      </c>
    </row>
    <row r="7921" spans="34:34" x14ac:dyDescent="0.35">
      <c r="AH7921" s="16" t="str">
        <f>IF(AND(B7921="Premier League",E7921="Live"),_xlfn.XLOOKUP(_xlfn.TEXTJOIN(" vs ",,C7921:D7921),Calendar!G:G,Calendar!B:B),IF(AND(B7921="Premier League",E7921="Highlights"),_xlfn.XLOOKUP(H7921,Calendar!O:O,Calendar!N:N,,-1),""))</f>
        <v/>
      </c>
    </row>
    <row r="7922" spans="34:34" x14ac:dyDescent="0.35">
      <c r="AH7922" s="16" t="str">
        <f>IF(AND(B7922="Premier League",E7922="Live"),_xlfn.XLOOKUP(_xlfn.TEXTJOIN(" vs ",,C7922:D7922),Calendar!G:G,Calendar!B:B),IF(AND(B7922="Premier League",E7922="Highlights"),_xlfn.XLOOKUP(H7922,Calendar!O:O,Calendar!N:N,,-1),""))</f>
        <v/>
      </c>
    </row>
    <row r="7923" spans="34:34" x14ac:dyDescent="0.35">
      <c r="AH7923" s="16" t="str">
        <f>IF(AND(B7923="Premier League",E7923="Live"),_xlfn.XLOOKUP(_xlfn.TEXTJOIN(" vs ",,C7923:D7923),Calendar!G:G,Calendar!B:B),IF(AND(B7923="Premier League",E7923="Highlights"),_xlfn.XLOOKUP(H7923,Calendar!O:O,Calendar!N:N,,-1),""))</f>
        <v/>
      </c>
    </row>
    <row r="7924" spans="34:34" x14ac:dyDescent="0.35">
      <c r="AH7924" s="16" t="str">
        <f>IF(AND(B7924="Premier League",E7924="Live"),_xlfn.XLOOKUP(_xlfn.TEXTJOIN(" vs ",,C7924:D7924),Calendar!G:G,Calendar!B:B),IF(AND(B7924="Premier League",E7924="Highlights"),_xlfn.XLOOKUP(H7924,Calendar!O:O,Calendar!N:N,,-1),""))</f>
        <v/>
      </c>
    </row>
    <row r="7925" spans="34:34" x14ac:dyDescent="0.35">
      <c r="AH7925" s="16" t="str">
        <f>IF(AND(B7925="Premier League",E7925="Live"),_xlfn.XLOOKUP(_xlfn.TEXTJOIN(" vs ",,C7925:D7925),Calendar!G:G,Calendar!B:B),IF(AND(B7925="Premier League",E7925="Highlights"),_xlfn.XLOOKUP(H7925,Calendar!O:O,Calendar!N:N,,-1),""))</f>
        <v/>
      </c>
    </row>
    <row r="7926" spans="34:34" x14ac:dyDescent="0.35">
      <c r="AH7926" s="16" t="str">
        <f>IF(AND(B7926="Premier League",E7926="Live"),_xlfn.XLOOKUP(_xlfn.TEXTJOIN(" vs ",,C7926:D7926),Calendar!G:G,Calendar!B:B),IF(AND(B7926="Premier League",E7926="Highlights"),_xlfn.XLOOKUP(H7926,Calendar!O:O,Calendar!N:N,,-1),""))</f>
        <v/>
      </c>
    </row>
    <row r="7927" spans="34:34" x14ac:dyDescent="0.35">
      <c r="AH7927" s="16" t="str">
        <f>IF(AND(B7927="Premier League",E7927="Live"),_xlfn.XLOOKUP(_xlfn.TEXTJOIN(" vs ",,C7927:D7927),Calendar!G:G,Calendar!B:B),IF(AND(B7927="Premier League",E7927="Highlights"),_xlfn.XLOOKUP(H7927,Calendar!O:O,Calendar!N:N,,-1),""))</f>
        <v/>
      </c>
    </row>
    <row r="7928" spans="34:34" x14ac:dyDescent="0.35">
      <c r="AH7928" s="16" t="str">
        <f>IF(AND(B7928="Premier League",E7928="Live"),_xlfn.XLOOKUP(_xlfn.TEXTJOIN(" vs ",,C7928:D7928),Calendar!G:G,Calendar!B:B),IF(AND(B7928="Premier League",E7928="Highlights"),_xlfn.XLOOKUP(H7928,Calendar!O:O,Calendar!N:N,,-1),""))</f>
        <v/>
      </c>
    </row>
    <row r="7929" spans="34:34" x14ac:dyDescent="0.35">
      <c r="AH7929" s="16" t="str">
        <f>IF(AND(B7929="Premier League",E7929="Live"),_xlfn.XLOOKUP(_xlfn.TEXTJOIN(" vs ",,C7929:D7929),Calendar!G:G,Calendar!B:B),IF(AND(B7929="Premier League",E7929="Highlights"),_xlfn.XLOOKUP(H7929,Calendar!O:O,Calendar!N:N,,-1),""))</f>
        <v/>
      </c>
    </row>
    <row r="7930" spans="34:34" x14ac:dyDescent="0.35">
      <c r="AH7930" s="16" t="str">
        <f>IF(AND(B7930="Premier League",E7930="Live"),_xlfn.XLOOKUP(_xlfn.TEXTJOIN(" vs ",,C7930:D7930),Calendar!G:G,Calendar!B:B),IF(AND(B7930="Premier League",E7930="Highlights"),_xlfn.XLOOKUP(H7930,Calendar!O:O,Calendar!N:N,,-1),""))</f>
        <v/>
      </c>
    </row>
    <row r="7931" spans="34:34" x14ac:dyDescent="0.35">
      <c r="AH7931" s="16" t="str">
        <f>IF(AND(B7931="Premier League",E7931="Live"),_xlfn.XLOOKUP(_xlfn.TEXTJOIN(" vs ",,C7931:D7931),Calendar!G:G,Calendar!B:B),IF(AND(B7931="Premier League",E7931="Highlights"),_xlfn.XLOOKUP(H7931,Calendar!O:O,Calendar!N:N,,-1),""))</f>
        <v/>
      </c>
    </row>
    <row r="7932" spans="34:34" x14ac:dyDescent="0.35">
      <c r="AH7932" s="16" t="str">
        <f>IF(AND(B7932="Premier League",E7932="Live"),_xlfn.XLOOKUP(_xlfn.TEXTJOIN(" vs ",,C7932:D7932),Calendar!G:G,Calendar!B:B),IF(AND(B7932="Premier League",E7932="Highlights"),_xlfn.XLOOKUP(H7932,Calendar!O:O,Calendar!N:N,,-1),""))</f>
        <v/>
      </c>
    </row>
    <row r="7933" spans="34:34" x14ac:dyDescent="0.35">
      <c r="AH7933" s="16" t="str">
        <f>IF(AND(B7933="Premier League",E7933="Live"),_xlfn.XLOOKUP(_xlfn.TEXTJOIN(" vs ",,C7933:D7933),Calendar!G:G,Calendar!B:B),IF(AND(B7933="Premier League",E7933="Highlights"),_xlfn.XLOOKUP(H7933,Calendar!O:O,Calendar!N:N,,-1),""))</f>
        <v/>
      </c>
    </row>
    <row r="7934" spans="34:34" x14ac:dyDescent="0.35">
      <c r="AH7934" s="16" t="str">
        <f>IF(AND(B7934="Premier League",E7934="Live"),_xlfn.XLOOKUP(_xlfn.TEXTJOIN(" vs ",,C7934:D7934),Calendar!G:G,Calendar!B:B),IF(AND(B7934="Premier League",E7934="Highlights"),_xlfn.XLOOKUP(H7934,Calendar!O:O,Calendar!N:N,,-1),""))</f>
        <v/>
      </c>
    </row>
    <row r="7935" spans="34:34" x14ac:dyDescent="0.35">
      <c r="AH7935" s="16" t="str">
        <f>IF(AND(B7935="Premier League",E7935="Live"),_xlfn.XLOOKUP(_xlfn.TEXTJOIN(" vs ",,C7935:D7935),Calendar!G:G,Calendar!B:B),IF(AND(B7935="Premier League",E7935="Highlights"),_xlfn.XLOOKUP(H7935,Calendar!O:O,Calendar!N:N,,-1),""))</f>
        <v/>
      </c>
    </row>
    <row r="7936" spans="34:34" x14ac:dyDescent="0.35">
      <c r="AH7936" s="16" t="str">
        <f>IF(AND(B7936="Premier League",E7936="Live"),_xlfn.XLOOKUP(_xlfn.TEXTJOIN(" vs ",,C7936:D7936),Calendar!G:G,Calendar!B:B),IF(AND(B7936="Premier League",E7936="Highlights"),_xlfn.XLOOKUP(H7936,Calendar!O:O,Calendar!N:N,,-1),""))</f>
        <v/>
      </c>
    </row>
    <row r="7937" spans="34:34" x14ac:dyDescent="0.35">
      <c r="AH7937" s="16" t="str">
        <f>IF(AND(B7937="Premier League",E7937="Live"),_xlfn.XLOOKUP(_xlfn.TEXTJOIN(" vs ",,C7937:D7937),Calendar!G:G,Calendar!B:B),IF(AND(B7937="Premier League",E7937="Highlights"),_xlfn.XLOOKUP(H7937,Calendar!O:O,Calendar!N:N,,-1),""))</f>
        <v/>
      </c>
    </row>
    <row r="7938" spans="34:34" x14ac:dyDescent="0.35">
      <c r="AH7938" s="16" t="str">
        <f>IF(AND(B7938="Premier League",E7938="Live"),_xlfn.XLOOKUP(_xlfn.TEXTJOIN(" vs ",,C7938:D7938),Calendar!G:G,Calendar!B:B),IF(AND(B7938="Premier League",E7938="Highlights"),_xlfn.XLOOKUP(H7938,Calendar!O:O,Calendar!N:N,,-1),""))</f>
        <v/>
      </c>
    </row>
    <row r="7939" spans="34:34" x14ac:dyDescent="0.35">
      <c r="AH7939" s="16" t="str">
        <f>IF(AND(B7939="Premier League",E7939="Live"),_xlfn.XLOOKUP(_xlfn.TEXTJOIN(" vs ",,C7939:D7939),Calendar!G:G,Calendar!B:B),IF(AND(B7939="Premier League",E7939="Highlights"),_xlfn.XLOOKUP(H7939,Calendar!O:O,Calendar!N:N,,-1),""))</f>
        <v/>
      </c>
    </row>
    <row r="7940" spans="34:34" x14ac:dyDescent="0.35">
      <c r="AH7940" s="16" t="str">
        <f>IF(AND(B7940="Premier League",E7940="Live"),_xlfn.XLOOKUP(_xlfn.TEXTJOIN(" vs ",,C7940:D7940),Calendar!G:G,Calendar!B:B),IF(AND(B7940="Premier League",E7940="Highlights"),_xlfn.XLOOKUP(H7940,Calendar!O:O,Calendar!N:N,,-1),""))</f>
        <v/>
      </c>
    </row>
    <row r="7941" spans="34:34" x14ac:dyDescent="0.35">
      <c r="AH7941" s="16" t="str">
        <f>IF(AND(B7941="Premier League",E7941="Live"),_xlfn.XLOOKUP(_xlfn.TEXTJOIN(" vs ",,C7941:D7941),Calendar!G:G,Calendar!B:B),IF(AND(B7941="Premier League",E7941="Highlights"),_xlfn.XLOOKUP(H7941,Calendar!O:O,Calendar!N:N,,-1),""))</f>
        <v/>
      </c>
    </row>
    <row r="7942" spans="34:34" x14ac:dyDescent="0.35">
      <c r="AH7942" s="16" t="str">
        <f>IF(AND(B7942="Premier League",E7942="Live"),_xlfn.XLOOKUP(_xlfn.TEXTJOIN(" vs ",,C7942:D7942),Calendar!G:G,Calendar!B:B),IF(AND(B7942="Premier League",E7942="Highlights"),_xlfn.XLOOKUP(H7942,Calendar!O:O,Calendar!N:N,,-1),""))</f>
        <v/>
      </c>
    </row>
    <row r="7943" spans="34:34" x14ac:dyDescent="0.35">
      <c r="AH7943" s="16" t="str">
        <f>IF(AND(B7943="Premier League",E7943="Live"),_xlfn.XLOOKUP(_xlfn.TEXTJOIN(" vs ",,C7943:D7943),Calendar!G:G,Calendar!B:B),IF(AND(B7943="Premier League",E7943="Highlights"),_xlfn.XLOOKUP(H7943,Calendar!O:O,Calendar!N:N,,-1),""))</f>
        <v/>
      </c>
    </row>
    <row r="7944" spans="34:34" x14ac:dyDescent="0.35">
      <c r="AH7944" s="16" t="str">
        <f>IF(AND(B7944="Premier League",E7944="Live"),_xlfn.XLOOKUP(_xlfn.TEXTJOIN(" vs ",,C7944:D7944),Calendar!G:G,Calendar!B:B),IF(AND(B7944="Premier League",E7944="Highlights"),_xlfn.XLOOKUP(H7944,Calendar!O:O,Calendar!N:N,,-1),""))</f>
        <v/>
      </c>
    </row>
    <row r="7945" spans="34:34" x14ac:dyDescent="0.35">
      <c r="AH7945" s="16" t="str">
        <f>IF(AND(B7945="Premier League",E7945="Live"),_xlfn.XLOOKUP(_xlfn.TEXTJOIN(" vs ",,C7945:D7945),Calendar!G:G,Calendar!B:B),IF(AND(B7945="Premier League",E7945="Highlights"),_xlfn.XLOOKUP(H7945,Calendar!O:O,Calendar!N:N,,-1),""))</f>
        <v/>
      </c>
    </row>
    <row r="7946" spans="34:34" x14ac:dyDescent="0.35">
      <c r="AH7946" s="16" t="str">
        <f>IF(AND(B7946="Premier League",E7946="Live"),_xlfn.XLOOKUP(_xlfn.TEXTJOIN(" vs ",,C7946:D7946),Calendar!G:G,Calendar!B:B),IF(AND(B7946="Premier League",E7946="Highlights"),_xlfn.XLOOKUP(H7946,Calendar!O:O,Calendar!N:N,,-1),""))</f>
        <v/>
      </c>
    </row>
    <row r="7947" spans="34:34" x14ac:dyDescent="0.35">
      <c r="AH7947" s="16" t="str">
        <f>IF(AND(B7947="Premier League",E7947="Live"),_xlfn.XLOOKUP(_xlfn.TEXTJOIN(" vs ",,C7947:D7947),Calendar!G:G,Calendar!B:B),IF(AND(B7947="Premier League",E7947="Highlights"),_xlfn.XLOOKUP(H7947,Calendar!O:O,Calendar!N:N,,-1),""))</f>
        <v/>
      </c>
    </row>
    <row r="7948" spans="34:34" x14ac:dyDescent="0.35">
      <c r="AH7948" s="16" t="str">
        <f>IF(AND(B7948="Premier League",E7948="Live"),_xlfn.XLOOKUP(_xlfn.TEXTJOIN(" vs ",,C7948:D7948),Calendar!G:G,Calendar!B:B),IF(AND(B7948="Premier League",E7948="Highlights"),_xlfn.XLOOKUP(H7948,Calendar!O:O,Calendar!N:N,,-1),""))</f>
        <v/>
      </c>
    </row>
    <row r="7949" spans="34:34" x14ac:dyDescent="0.35">
      <c r="AH7949" s="16" t="str">
        <f>IF(AND(B7949="Premier League",E7949="Live"),_xlfn.XLOOKUP(_xlfn.TEXTJOIN(" vs ",,C7949:D7949),Calendar!G:G,Calendar!B:B),IF(AND(B7949="Premier League",E7949="Highlights"),_xlfn.XLOOKUP(H7949,Calendar!O:O,Calendar!N:N,,-1),""))</f>
        <v/>
      </c>
    </row>
    <row r="7950" spans="34:34" x14ac:dyDescent="0.35">
      <c r="AH7950" s="16" t="str">
        <f>IF(AND(B7950="Premier League",E7950="Live"),_xlfn.XLOOKUP(_xlfn.TEXTJOIN(" vs ",,C7950:D7950),Calendar!G:G,Calendar!B:B),IF(AND(B7950="Premier League",E7950="Highlights"),_xlfn.XLOOKUP(H7950,Calendar!O:O,Calendar!N:N,,-1),""))</f>
        <v/>
      </c>
    </row>
    <row r="7951" spans="34:34" x14ac:dyDescent="0.35">
      <c r="AH7951" s="16" t="str">
        <f>IF(AND(B7951="Premier League",E7951="Live"),_xlfn.XLOOKUP(_xlfn.TEXTJOIN(" vs ",,C7951:D7951),Calendar!G:G,Calendar!B:B),IF(AND(B7951="Premier League",E7951="Highlights"),_xlfn.XLOOKUP(H7951,Calendar!O:O,Calendar!N:N,,-1),""))</f>
        <v/>
      </c>
    </row>
    <row r="7952" spans="34:34" x14ac:dyDescent="0.35">
      <c r="AH7952" s="16" t="str">
        <f>IF(AND(B7952="Premier League",E7952="Live"),_xlfn.XLOOKUP(_xlfn.TEXTJOIN(" vs ",,C7952:D7952),Calendar!G:G,Calendar!B:B),IF(AND(B7952="Premier League",E7952="Highlights"),_xlfn.XLOOKUP(H7952,Calendar!O:O,Calendar!N:N,,-1),""))</f>
        <v/>
      </c>
    </row>
    <row r="7953" spans="34:34" x14ac:dyDescent="0.35">
      <c r="AH7953" s="16" t="str">
        <f>IF(AND(B7953="Premier League",E7953="Live"),_xlfn.XLOOKUP(_xlfn.TEXTJOIN(" vs ",,C7953:D7953),Calendar!G:G,Calendar!B:B),IF(AND(B7953="Premier League",E7953="Highlights"),_xlfn.XLOOKUP(H7953,Calendar!O:O,Calendar!N:N,,-1),""))</f>
        <v/>
      </c>
    </row>
    <row r="7954" spans="34:34" x14ac:dyDescent="0.35">
      <c r="AH7954" s="16" t="str">
        <f>IF(AND(B7954="Premier League",E7954="Live"),_xlfn.XLOOKUP(_xlfn.TEXTJOIN(" vs ",,C7954:D7954),Calendar!G:G,Calendar!B:B),IF(AND(B7954="Premier League",E7954="Highlights"),_xlfn.XLOOKUP(H7954,Calendar!O:O,Calendar!N:N,,-1),""))</f>
        <v/>
      </c>
    </row>
    <row r="7955" spans="34:34" x14ac:dyDescent="0.35">
      <c r="AH7955" s="16" t="str">
        <f>IF(AND(B7955="Premier League",E7955="Live"),_xlfn.XLOOKUP(_xlfn.TEXTJOIN(" vs ",,C7955:D7955),Calendar!G:G,Calendar!B:B),IF(AND(B7955="Premier League",E7955="Highlights"),_xlfn.XLOOKUP(H7955,Calendar!O:O,Calendar!N:N,,-1),""))</f>
        <v/>
      </c>
    </row>
    <row r="7956" spans="34:34" x14ac:dyDescent="0.35">
      <c r="AH7956" s="16" t="str">
        <f>IF(AND(B7956="Premier League",E7956="Live"),_xlfn.XLOOKUP(_xlfn.TEXTJOIN(" vs ",,C7956:D7956),Calendar!G:G,Calendar!B:B),IF(AND(B7956="Premier League",E7956="Highlights"),_xlfn.XLOOKUP(H7956,Calendar!O:O,Calendar!N:N,,-1),""))</f>
        <v/>
      </c>
    </row>
    <row r="7957" spans="34:34" x14ac:dyDescent="0.35">
      <c r="AH7957" s="16" t="str">
        <f>IF(AND(B7957="Premier League",E7957="Live"),_xlfn.XLOOKUP(_xlfn.TEXTJOIN(" vs ",,C7957:D7957),Calendar!G:G,Calendar!B:B),IF(AND(B7957="Premier League",E7957="Highlights"),_xlfn.XLOOKUP(H7957,Calendar!O:O,Calendar!N:N,,-1),""))</f>
        <v/>
      </c>
    </row>
    <row r="7958" spans="34:34" x14ac:dyDescent="0.35">
      <c r="AH7958" s="16" t="str">
        <f>IF(AND(B7958="Premier League",E7958="Live"),_xlfn.XLOOKUP(_xlfn.TEXTJOIN(" vs ",,C7958:D7958),Calendar!G:G,Calendar!B:B),IF(AND(B7958="Premier League",E7958="Highlights"),_xlfn.XLOOKUP(H7958,Calendar!O:O,Calendar!N:N,,-1),""))</f>
        <v/>
      </c>
    </row>
    <row r="7959" spans="34:34" x14ac:dyDescent="0.35">
      <c r="AH7959" s="16" t="str">
        <f>IF(AND(B7959="Premier League",E7959="Live"),_xlfn.XLOOKUP(_xlfn.TEXTJOIN(" vs ",,C7959:D7959),Calendar!G:G,Calendar!B:B),IF(AND(B7959="Premier League",E7959="Highlights"),_xlfn.XLOOKUP(H7959,Calendar!O:O,Calendar!N:N,,-1),""))</f>
        <v/>
      </c>
    </row>
    <row r="7960" spans="34:34" x14ac:dyDescent="0.35">
      <c r="AH7960" s="16" t="str">
        <f>IF(AND(B7960="Premier League",E7960="Live"),_xlfn.XLOOKUP(_xlfn.TEXTJOIN(" vs ",,C7960:D7960),Calendar!G:G,Calendar!B:B),IF(AND(B7960="Premier League",E7960="Highlights"),_xlfn.XLOOKUP(H7960,Calendar!O:O,Calendar!N:N,,-1),""))</f>
        <v/>
      </c>
    </row>
    <row r="7961" spans="34:34" x14ac:dyDescent="0.35">
      <c r="AH7961" s="16" t="str">
        <f>IF(AND(B7961="Premier League",E7961="Live"),_xlfn.XLOOKUP(_xlfn.TEXTJOIN(" vs ",,C7961:D7961),Calendar!G:G,Calendar!B:B),IF(AND(B7961="Premier League",E7961="Highlights"),_xlfn.XLOOKUP(H7961,Calendar!O:O,Calendar!N:N,,-1),""))</f>
        <v/>
      </c>
    </row>
    <row r="7962" spans="34:34" x14ac:dyDescent="0.35">
      <c r="AH7962" s="16" t="str">
        <f>IF(AND(B7962="Premier League",E7962="Live"),_xlfn.XLOOKUP(_xlfn.TEXTJOIN(" vs ",,C7962:D7962),Calendar!G:G,Calendar!B:B),IF(AND(B7962="Premier League",E7962="Highlights"),_xlfn.XLOOKUP(H7962,Calendar!O:O,Calendar!N:N,,-1),""))</f>
        <v/>
      </c>
    </row>
    <row r="7963" spans="34:34" x14ac:dyDescent="0.35">
      <c r="AH7963" s="16" t="str">
        <f>IF(AND(B7963="Premier League",E7963="Live"),_xlfn.XLOOKUP(_xlfn.TEXTJOIN(" vs ",,C7963:D7963),Calendar!G:G,Calendar!B:B),IF(AND(B7963="Premier League",E7963="Highlights"),_xlfn.XLOOKUP(H7963,Calendar!O:O,Calendar!N:N,,-1),""))</f>
        <v/>
      </c>
    </row>
    <row r="7964" spans="34:34" x14ac:dyDescent="0.35">
      <c r="AH7964" s="16" t="str">
        <f>IF(AND(B7964="Premier League",E7964="Live"),_xlfn.XLOOKUP(_xlfn.TEXTJOIN(" vs ",,C7964:D7964),Calendar!G:G,Calendar!B:B),IF(AND(B7964="Premier League",E7964="Highlights"),_xlfn.XLOOKUP(H7964,Calendar!O:O,Calendar!N:N,,-1),""))</f>
        <v/>
      </c>
    </row>
    <row r="7965" spans="34:34" x14ac:dyDescent="0.35">
      <c r="AH7965" s="16" t="str">
        <f>IF(AND(B7965="Premier League",E7965="Live"),_xlfn.XLOOKUP(_xlfn.TEXTJOIN(" vs ",,C7965:D7965),Calendar!G:G,Calendar!B:B),IF(AND(B7965="Premier League",E7965="Highlights"),_xlfn.XLOOKUP(H7965,Calendar!O:O,Calendar!N:N,,-1),""))</f>
        <v/>
      </c>
    </row>
    <row r="7966" spans="34:34" x14ac:dyDescent="0.35">
      <c r="AH7966" s="16" t="str">
        <f>IF(AND(B7966="Premier League",E7966="Live"),_xlfn.XLOOKUP(_xlfn.TEXTJOIN(" vs ",,C7966:D7966),Calendar!G:G,Calendar!B:B),IF(AND(B7966="Premier League",E7966="Highlights"),_xlfn.XLOOKUP(H7966,Calendar!O:O,Calendar!N:N,,-1),""))</f>
        <v/>
      </c>
    </row>
    <row r="7967" spans="34:34" x14ac:dyDescent="0.35">
      <c r="AH7967" s="16" t="str">
        <f>IF(AND(B7967="Premier League",E7967="Live"),_xlfn.XLOOKUP(_xlfn.TEXTJOIN(" vs ",,C7967:D7967),Calendar!G:G,Calendar!B:B),IF(AND(B7967="Premier League",E7967="Highlights"),_xlfn.XLOOKUP(H7967,Calendar!O:O,Calendar!N:N,,-1),""))</f>
        <v/>
      </c>
    </row>
    <row r="7968" spans="34:34" x14ac:dyDescent="0.35">
      <c r="AH7968" s="16" t="str">
        <f>IF(AND(B7968="Premier League",E7968="Live"),_xlfn.XLOOKUP(_xlfn.TEXTJOIN(" vs ",,C7968:D7968),Calendar!G:G,Calendar!B:B),IF(AND(B7968="Premier League",E7968="Highlights"),_xlfn.XLOOKUP(H7968,Calendar!O:O,Calendar!N:N,,-1),""))</f>
        <v/>
      </c>
    </row>
    <row r="7969" spans="34:34" x14ac:dyDescent="0.35">
      <c r="AH7969" s="16" t="str">
        <f>IF(AND(B7969="Premier League",E7969="Live"),_xlfn.XLOOKUP(_xlfn.TEXTJOIN(" vs ",,C7969:D7969),Calendar!G:G,Calendar!B:B),IF(AND(B7969="Premier League",E7969="Highlights"),_xlfn.XLOOKUP(H7969,Calendar!O:O,Calendar!N:N,,-1),""))</f>
        <v/>
      </c>
    </row>
    <row r="7970" spans="34:34" x14ac:dyDescent="0.35">
      <c r="AH7970" s="16" t="str">
        <f>IF(AND(B7970="Premier League",E7970="Live"),_xlfn.XLOOKUP(_xlfn.TEXTJOIN(" vs ",,C7970:D7970),Calendar!G:G,Calendar!B:B),IF(AND(B7970="Premier League",E7970="Highlights"),_xlfn.XLOOKUP(H7970,Calendar!O:O,Calendar!N:N,,-1),""))</f>
        <v/>
      </c>
    </row>
    <row r="7971" spans="34:34" x14ac:dyDescent="0.35">
      <c r="AH7971" s="16" t="str">
        <f>IF(AND(B7971="Premier League",E7971="Live"),_xlfn.XLOOKUP(_xlfn.TEXTJOIN(" vs ",,C7971:D7971),Calendar!G:G,Calendar!B:B),IF(AND(B7971="Premier League",E7971="Highlights"),_xlfn.XLOOKUP(H7971,Calendar!O:O,Calendar!N:N,,-1),""))</f>
        <v/>
      </c>
    </row>
    <row r="7972" spans="34:34" x14ac:dyDescent="0.35">
      <c r="AH7972" s="16" t="str">
        <f>IF(AND(B7972="Premier League",E7972="Live"),_xlfn.XLOOKUP(_xlfn.TEXTJOIN(" vs ",,C7972:D7972),Calendar!G:G,Calendar!B:B),IF(AND(B7972="Premier League",E7972="Highlights"),_xlfn.XLOOKUP(H7972,Calendar!O:O,Calendar!N:N,,-1),""))</f>
        <v/>
      </c>
    </row>
    <row r="7973" spans="34:34" x14ac:dyDescent="0.35">
      <c r="AH7973" s="16" t="str">
        <f>IF(AND(B7973="Premier League",E7973="Live"),_xlfn.XLOOKUP(_xlfn.TEXTJOIN(" vs ",,C7973:D7973),Calendar!G:G,Calendar!B:B),IF(AND(B7973="Premier League",E7973="Highlights"),_xlfn.XLOOKUP(H7973,Calendar!O:O,Calendar!N:N,,-1),""))</f>
        <v/>
      </c>
    </row>
    <row r="7974" spans="34:34" x14ac:dyDescent="0.35">
      <c r="AH7974" s="16" t="str">
        <f>IF(AND(B7974="Premier League",E7974="Live"),_xlfn.XLOOKUP(_xlfn.TEXTJOIN(" vs ",,C7974:D7974),Calendar!G:G,Calendar!B:B),IF(AND(B7974="Premier League",E7974="Highlights"),_xlfn.XLOOKUP(H7974,Calendar!O:O,Calendar!N:N,,-1),""))</f>
        <v/>
      </c>
    </row>
    <row r="7975" spans="34:34" x14ac:dyDescent="0.35">
      <c r="AH7975" s="16" t="str">
        <f>IF(AND(B7975="Premier League",E7975="Live"),_xlfn.XLOOKUP(_xlfn.TEXTJOIN(" vs ",,C7975:D7975),Calendar!G:G,Calendar!B:B),IF(AND(B7975="Premier League",E7975="Highlights"),_xlfn.XLOOKUP(H7975,Calendar!O:O,Calendar!N:N,,-1),""))</f>
        <v/>
      </c>
    </row>
    <row r="7976" spans="34:34" x14ac:dyDescent="0.35">
      <c r="AH7976" s="16" t="str">
        <f>IF(AND(B7976="Premier League",E7976="Live"),_xlfn.XLOOKUP(_xlfn.TEXTJOIN(" vs ",,C7976:D7976),Calendar!G:G,Calendar!B:B),IF(AND(B7976="Premier League",E7976="Highlights"),_xlfn.XLOOKUP(H7976,Calendar!O:O,Calendar!N:N,,-1),""))</f>
        <v/>
      </c>
    </row>
    <row r="7977" spans="34:34" x14ac:dyDescent="0.35">
      <c r="AH7977" s="16" t="str">
        <f>IF(AND(B7977="Premier League",E7977="Live"),_xlfn.XLOOKUP(_xlfn.TEXTJOIN(" vs ",,C7977:D7977),Calendar!G:G,Calendar!B:B),IF(AND(B7977="Premier League",E7977="Highlights"),_xlfn.XLOOKUP(H7977,Calendar!O:O,Calendar!N:N,,-1),""))</f>
        <v/>
      </c>
    </row>
    <row r="7978" spans="34:34" x14ac:dyDescent="0.35">
      <c r="AH7978" s="16" t="str">
        <f>IF(AND(B7978="Premier League",E7978="Live"),_xlfn.XLOOKUP(_xlfn.TEXTJOIN(" vs ",,C7978:D7978),Calendar!G:G,Calendar!B:B),IF(AND(B7978="Premier League",E7978="Highlights"),_xlfn.XLOOKUP(H7978,Calendar!O:O,Calendar!N:N,,-1),""))</f>
        <v/>
      </c>
    </row>
    <row r="7979" spans="34:34" x14ac:dyDescent="0.35">
      <c r="AH7979" s="16" t="str">
        <f>IF(AND(B7979="Premier League",E7979="Live"),_xlfn.XLOOKUP(_xlfn.TEXTJOIN(" vs ",,C7979:D7979),Calendar!G:G,Calendar!B:B),IF(AND(B7979="Premier League",E7979="Highlights"),_xlfn.XLOOKUP(H7979,Calendar!O:O,Calendar!N:N,,-1),""))</f>
        <v/>
      </c>
    </row>
    <row r="7980" spans="34:34" x14ac:dyDescent="0.35">
      <c r="AH7980" s="16" t="str">
        <f>IF(AND(B7980="Premier League",E7980="Live"),_xlfn.XLOOKUP(_xlfn.TEXTJOIN(" vs ",,C7980:D7980),Calendar!G:G,Calendar!B:B),IF(AND(B7980="Premier League",E7980="Highlights"),_xlfn.XLOOKUP(H7980,Calendar!O:O,Calendar!N:N,,-1),""))</f>
        <v/>
      </c>
    </row>
    <row r="7981" spans="34:34" x14ac:dyDescent="0.35">
      <c r="AH7981" s="16" t="str">
        <f>IF(AND(B7981="Premier League",E7981="Live"),_xlfn.XLOOKUP(_xlfn.TEXTJOIN(" vs ",,C7981:D7981),Calendar!G:G,Calendar!B:B),IF(AND(B7981="Premier League",E7981="Highlights"),_xlfn.XLOOKUP(H7981,Calendar!O:O,Calendar!N:N,,-1),""))</f>
        <v/>
      </c>
    </row>
    <row r="7982" spans="34:34" x14ac:dyDescent="0.35">
      <c r="AH7982" s="16" t="str">
        <f>IF(AND(B7982="Premier League",E7982="Live"),_xlfn.XLOOKUP(_xlfn.TEXTJOIN(" vs ",,C7982:D7982),Calendar!G:G,Calendar!B:B),IF(AND(B7982="Premier League",E7982="Highlights"),_xlfn.XLOOKUP(H7982,Calendar!O:O,Calendar!N:N,,-1),""))</f>
        <v/>
      </c>
    </row>
    <row r="7983" spans="34:34" x14ac:dyDescent="0.35">
      <c r="AH7983" s="16" t="str">
        <f>IF(AND(B7983="Premier League",E7983="Live"),_xlfn.XLOOKUP(_xlfn.TEXTJOIN(" vs ",,C7983:D7983),Calendar!G:G,Calendar!B:B),IF(AND(B7983="Premier League",E7983="Highlights"),_xlfn.XLOOKUP(H7983,Calendar!O:O,Calendar!N:N,,-1),""))</f>
        <v/>
      </c>
    </row>
    <row r="7984" spans="34:34" x14ac:dyDescent="0.35">
      <c r="AH7984" s="16" t="str">
        <f>IF(AND(B7984="Premier League",E7984="Live"),_xlfn.XLOOKUP(_xlfn.TEXTJOIN(" vs ",,C7984:D7984),Calendar!G:G,Calendar!B:B),IF(AND(B7984="Premier League",E7984="Highlights"),_xlfn.XLOOKUP(H7984,Calendar!O:O,Calendar!N:N,,-1),""))</f>
        <v/>
      </c>
    </row>
    <row r="7985" spans="34:34" x14ac:dyDescent="0.35">
      <c r="AH7985" s="16" t="str">
        <f>IF(AND(B7985="Premier League",E7985="Live"),_xlfn.XLOOKUP(_xlfn.TEXTJOIN(" vs ",,C7985:D7985),Calendar!G:G,Calendar!B:B),IF(AND(B7985="Premier League",E7985="Highlights"),_xlfn.XLOOKUP(H7985,Calendar!O:O,Calendar!N:N,,-1),""))</f>
        <v/>
      </c>
    </row>
    <row r="7986" spans="34:34" x14ac:dyDescent="0.35">
      <c r="AH7986" s="16" t="str">
        <f>IF(AND(B7986="Premier League",E7986="Live"),_xlfn.XLOOKUP(_xlfn.TEXTJOIN(" vs ",,C7986:D7986),Calendar!G:G,Calendar!B:B),IF(AND(B7986="Premier League",E7986="Highlights"),_xlfn.XLOOKUP(H7986,Calendar!O:O,Calendar!N:N,,-1),""))</f>
        <v/>
      </c>
    </row>
    <row r="7987" spans="34:34" x14ac:dyDescent="0.35">
      <c r="AH7987" s="16" t="str">
        <f>IF(AND(B7987="Premier League",E7987="Live"),_xlfn.XLOOKUP(_xlfn.TEXTJOIN(" vs ",,C7987:D7987),Calendar!G:G,Calendar!B:B),IF(AND(B7987="Premier League",E7987="Highlights"),_xlfn.XLOOKUP(H7987,Calendar!O:O,Calendar!N:N,,-1),""))</f>
        <v/>
      </c>
    </row>
    <row r="7988" spans="34:34" x14ac:dyDescent="0.35">
      <c r="AH7988" s="16" t="str">
        <f>IF(AND(B7988="Premier League",E7988="Live"),_xlfn.XLOOKUP(_xlfn.TEXTJOIN(" vs ",,C7988:D7988),Calendar!G:G,Calendar!B:B),IF(AND(B7988="Premier League",E7988="Highlights"),_xlfn.XLOOKUP(H7988,Calendar!O:O,Calendar!N:N,,-1),""))</f>
        <v/>
      </c>
    </row>
    <row r="7989" spans="34:34" x14ac:dyDescent="0.35">
      <c r="AH7989" s="16" t="str">
        <f>IF(AND(B7989="Premier League",E7989="Live"),_xlfn.XLOOKUP(_xlfn.TEXTJOIN(" vs ",,C7989:D7989),Calendar!G:G,Calendar!B:B),IF(AND(B7989="Premier League",E7989="Highlights"),_xlfn.XLOOKUP(H7989,Calendar!O:O,Calendar!N:N,,-1),""))</f>
        <v/>
      </c>
    </row>
    <row r="7990" spans="34:34" x14ac:dyDescent="0.35">
      <c r="AH7990" s="16" t="str">
        <f>IF(AND(B7990="Premier League",E7990="Live"),_xlfn.XLOOKUP(_xlfn.TEXTJOIN(" vs ",,C7990:D7990),Calendar!G:G,Calendar!B:B),IF(AND(B7990="Premier League",E7990="Highlights"),_xlfn.XLOOKUP(H7990,Calendar!O:O,Calendar!N:N,,-1),""))</f>
        <v/>
      </c>
    </row>
    <row r="7991" spans="34:34" x14ac:dyDescent="0.35">
      <c r="AH7991" s="16" t="str">
        <f>IF(AND(B7991="Premier League",E7991="Live"),_xlfn.XLOOKUP(_xlfn.TEXTJOIN(" vs ",,C7991:D7991),Calendar!G:G,Calendar!B:B),IF(AND(B7991="Premier League",E7991="Highlights"),_xlfn.XLOOKUP(H7991,Calendar!O:O,Calendar!N:N,,-1),""))</f>
        <v/>
      </c>
    </row>
    <row r="7992" spans="34:34" x14ac:dyDescent="0.35">
      <c r="AH7992" s="16" t="str">
        <f>IF(AND(B7992="Premier League",E7992="Live"),_xlfn.XLOOKUP(_xlfn.TEXTJOIN(" vs ",,C7992:D7992),Calendar!G:G,Calendar!B:B),IF(AND(B7992="Premier League",E7992="Highlights"),_xlfn.XLOOKUP(H7992,Calendar!O:O,Calendar!N:N,,-1),""))</f>
        <v/>
      </c>
    </row>
    <row r="7993" spans="34:34" x14ac:dyDescent="0.35">
      <c r="AH7993" s="16" t="str">
        <f>IF(AND(B7993="Premier League",E7993="Live"),_xlfn.XLOOKUP(_xlfn.TEXTJOIN(" vs ",,C7993:D7993),Calendar!G:G,Calendar!B:B),IF(AND(B7993="Premier League",E7993="Highlights"),_xlfn.XLOOKUP(H7993,Calendar!O:O,Calendar!N:N,,-1),""))</f>
        <v/>
      </c>
    </row>
    <row r="7994" spans="34:34" x14ac:dyDescent="0.35">
      <c r="AH7994" s="16" t="str">
        <f>IF(AND(B7994="Premier League",E7994="Live"),_xlfn.XLOOKUP(_xlfn.TEXTJOIN(" vs ",,C7994:D7994),Calendar!G:G,Calendar!B:B),IF(AND(B7994="Premier League",E7994="Highlights"),_xlfn.XLOOKUP(H7994,Calendar!O:O,Calendar!N:N,,-1),""))</f>
        <v/>
      </c>
    </row>
    <row r="7995" spans="34:34" x14ac:dyDescent="0.35">
      <c r="AH7995" s="16" t="str">
        <f>IF(AND(B7995="Premier League",E7995="Live"),_xlfn.XLOOKUP(_xlfn.TEXTJOIN(" vs ",,C7995:D7995),Calendar!G:G,Calendar!B:B),IF(AND(B7995="Premier League",E7995="Highlights"),_xlfn.XLOOKUP(H7995,Calendar!O:O,Calendar!N:N,,-1),""))</f>
        <v/>
      </c>
    </row>
    <row r="7996" spans="34:34" x14ac:dyDescent="0.35">
      <c r="AH7996" s="16" t="str">
        <f>IF(AND(B7996="Premier League",E7996="Live"),_xlfn.XLOOKUP(_xlfn.TEXTJOIN(" vs ",,C7996:D7996),Calendar!G:G,Calendar!B:B),IF(AND(B7996="Premier League",E7996="Highlights"),_xlfn.XLOOKUP(H7996,Calendar!O:O,Calendar!N:N,,-1),""))</f>
        <v/>
      </c>
    </row>
    <row r="7997" spans="34:34" x14ac:dyDescent="0.35">
      <c r="AH7997" s="16" t="str">
        <f>IF(AND(B7997="Premier League",E7997="Live"),_xlfn.XLOOKUP(_xlfn.TEXTJOIN(" vs ",,C7997:D7997),Calendar!G:G,Calendar!B:B),IF(AND(B7997="Premier League",E7997="Highlights"),_xlfn.XLOOKUP(H7997,Calendar!O:O,Calendar!N:N,,-1),""))</f>
        <v/>
      </c>
    </row>
    <row r="7998" spans="34:34" x14ac:dyDescent="0.35">
      <c r="AH7998" s="16" t="str">
        <f>IF(AND(B7998="Premier League",E7998="Live"),_xlfn.XLOOKUP(_xlfn.TEXTJOIN(" vs ",,C7998:D7998),Calendar!G:G,Calendar!B:B),IF(AND(B7998="Premier League",E7998="Highlights"),_xlfn.XLOOKUP(H7998,Calendar!O:O,Calendar!N:N,,-1),""))</f>
        <v/>
      </c>
    </row>
    <row r="7999" spans="34:34" x14ac:dyDescent="0.35">
      <c r="AH7999" s="16" t="str">
        <f>IF(AND(B7999="Premier League",E7999="Live"),_xlfn.XLOOKUP(_xlfn.TEXTJOIN(" vs ",,C7999:D7999),Calendar!G:G,Calendar!B:B),IF(AND(B7999="Premier League",E7999="Highlights"),_xlfn.XLOOKUP(H7999,Calendar!O:O,Calendar!N:N,,-1),""))</f>
        <v/>
      </c>
    </row>
    <row r="8000" spans="34:34" x14ac:dyDescent="0.35">
      <c r="AH8000" s="16" t="str">
        <f>IF(AND(B8000="Premier League",E8000="Live"),_xlfn.XLOOKUP(_xlfn.TEXTJOIN(" vs ",,C8000:D8000),Calendar!G:G,Calendar!B:B),IF(AND(B8000="Premier League",E8000="Highlights"),_xlfn.XLOOKUP(H8000,Calendar!O:O,Calendar!N:N,,-1),""))</f>
        <v/>
      </c>
    </row>
    <row r="8001" spans="34:34" x14ac:dyDescent="0.35">
      <c r="AH8001" s="16" t="str">
        <f>IF(AND(B8001="Premier League",E8001="Live"),_xlfn.XLOOKUP(_xlfn.TEXTJOIN(" vs ",,C8001:D8001),Calendar!G:G,Calendar!B:B),IF(AND(B8001="Premier League",E8001="Highlights"),_xlfn.XLOOKUP(H8001,Calendar!O:O,Calendar!N:N,,-1),""))</f>
        <v/>
      </c>
    </row>
    <row r="8002" spans="34:34" x14ac:dyDescent="0.35">
      <c r="AH8002" s="16" t="str">
        <f>IF(AND(B8002="Premier League",E8002="Live"),_xlfn.XLOOKUP(_xlfn.TEXTJOIN(" vs ",,C8002:D8002),Calendar!G:G,Calendar!B:B),IF(AND(B8002="Premier League",E8002="Highlights"),_xlfn.XLOOKUP(H8002,Calendar!O:O,Calendar!N:N,,-1),""))</f>
        <v/>
      </c>
    </row>
    <row r="8003" spans="34:34" x14ac:dyDescent="0.35">
      <c r="AH8003" s="16" t="str">
        <f>IF(AND(B8003="Premier League",E8003="Live"),_xlfn.XLOOKUP(_xlfn.TEXTJOIN(" vs ",,C8003:D8003),Calendar!G:G,Calendar!B:B),IF(AND(B8003="Premier League",E8003="Highlights"),_xlfn.XLOOKUP(H8003,Calendar!O:O,Calendar!N:N,,-1),""))</f>
        <v/>
      </c>
    </row>
    <row r="8004" spans="34:34" x14ac:dyDescent="0.35">
      <c r="AH8004" s="16" t="str">
        <f>IF(AND(B8004="Premier League",E8004="Live"),_xlfn.XLOOKUP(_xlfn.TEXTJOIN(" vs ",,C8004:D8004),Calendar!G:G,Calendar!B:B),IF(AND(B8004="Premier League",E8004="Highlights"),_xlfn.XLOOKUP(H8004,Calendar!O:O,Calendar!N:N,,-1),""))</f>
        <v/>
      </c>
    </row>
    <row r="8005" spans="34:34" x14ac:dyDescent="0.35">
      <c r="AH8005" s="16" t="str">
        <f>IF(AND(B8005="Premier League",E8005="Live"),_xlfn.XLOOKUP(_xlfn.TEXTJOIN(" vs ",,C8005:D8005),Calendar!G:G,Calendar!B:B),IF(AND(B8005="Premier League",E8005="Highlights"),_xlfn.XLOOKUP(H8005,Calendar!O:O,Calendar!N:N,,-1),""))</f>
        <v/>
      </c>
    </row>
    <row r="8006" spans="34:34" x14ac:dyDescent="0.35">
      <c r="AH8006" s="16" t="str">
        <f>IF(AND(B8006="Premier League",E8006="Live"),_xlfn.XLOOKUP(_xlfn.TEXTJOIN(" vs ",,C8006:D8006),Calendar!G:G,Calendar!B:B),IF(AND(B8006="Premier League",E8006="Highlights"),_xlfn.XLOOKUP(H8006,Calendar!O:O,Calendar!N:N,,-1),""))</f>
        <v/>
      </c>
    </row>
    <row r="8007" spans="34:34" x14ac:dyDescent="0.35">
      <c r="AH8007" s="16" t="str">
        <f>IF(AND(B8007="Premier League",E8007="Live"),_xlfn.XLOOKUP(_xlfn.TEXTJOIN(" vs ",,C8007:D8007),Calendar!G:G,Calendar!B:B),IF(AND(B8007="Premier League",E8007="Highlights"),_xlfn.XLOOKUP(H8007,Calendar!O:O,Calendar!N:N,,-1),""))</f>
        <v/>
      </c>
    </row>
    <row r="8008" spans="34:34" x14ac:dyDescent="0.35">
      <c r="AH8008" s="16" t="str">
        <f>IF(AND(B8008="Premier League",E8008="Live"),_xlfn.XLOOKUP(_xlfn.TEXTJOIN(" vs ",,C8008:D8008),Calendar!G:G,Calendar!B:B),IF(AND(B8008="Premier League",E8008="Highlights"),_xlfn.XLOOKUP(H8008,Calendar!O:O,Calendar!N:N,,-1),""))</f>
        <v/>
      </c>
    </row>
    <row r="8009" spans="34:34" x14ac:dyDescent="0.35">
      <c r="AH8009" s="16" t="str">
        <f>IF(AND(B8009="Premier League",E8009="Live"),_xlfn.XLOOKUP(_xlfn.TEXTJOIN(" vs ",,C8009:D8009),Calendar!G:G,Calendar!B:B),IF(AND(B8009="Premier League",E8009="Highlights"),_xlfn.XLOOKUP(H8009,Calendar!O:O,Calendar!N:N,,-1),""))</f>
        <v/>
      </c>
    </row>
    <row r="8010" spans="34:34" x14ac:dyDescent="0.35">
      <c r="AH8010" s="16" t="str">
        <f>IF(AND(B8010="Premier League",E8010="Live"),_xlfn.XLOOKUP(_xlfn.TEXTJOIN(" vs ",,C8010:D8010),Calendar!G:G,Calendar!B:B),IF(AND(B8010="Premier League",E8010="Highlights"),_xlfn.XLOOKUP(H8010,Calendar!O:O,Calendar!N:N,,-1),""))</f>
        <v/>
      </c>
    </row>
    <row r="8011" spans="34:34" x14ac:dyDescent="0.35">
      <c r="AH8011" s="16" t="str">
        <f>IF(AND(B8011="Premier League",E8011="Live"),_xlfn.XLOOKUP(_xlfn.TEXTJOIN(" vs ",,C8011:D8011),Calendar!G:G,Calendar!B:B),IF(AND(B8011="Premier League",E8011="Highlights"),_xlfn.XLOOKUP(H8011,Calendar!O:O,Calendar!N:N,,-1),""))</f>
        <v/>
      </c>
    </row>
    <row r="8012" spans="34:34" x14ac:dyDescent="0.35">
      <c r="AH8012" s="16" t="str">
        <f>IF(AND(B8012="Premier League",E8012="Live"),_xlfn.XLOOKUP(_xlfn.TEXTJOIN(" vs ",,C8012:D8012),Calendar!G:G,Calendar!B:B),IF(AND(B8012="Premier League",E8012="Highlights"),_xlfn.XLOOKUP(H8012,Calendar!O:O,Calendar!N:N,,-1),""))</f>
        <v/>
      </c>
    </row>
    <row r="8013" spans="34:34" x14ac:dyDescent="0.35">
      <c r="AH8013" s="16" t="str">
        <f>IF(AND(B8013="Premier League",E8013="Live"),_xlfn.XLOOKUP(_xlfn.TEXTJOIN(" vs ",,C8013:D8013),Calendar!G:G,Calendar!B:B),IF(AND(B8013="Premier League",E8013="Highlights"),_xlfn.XLOOKUP(H8013,Calendar!O:O,Calendar!N:N,,-1),""))</f>
        <v/>
      </c>
    </row>
    <row r="8014" spans="34:34" x14ac:dyDescent="0.35">
      <c r="AH8014" s="16" t="str">
        <f>IF(AND(B8014="Premier League",E8014="Live"),_xlfn.XLOOKUP(_xlfn.TEXTJOIN(" vs ",,C8014:D8014),Calendar!G:G,Calendar!B:B),IF(AND(B8014="Premier League",E8014="Highlights"),_xlfn.XLOOKUP(H8014,Calendar!O:O,Calendar!N:N,,-1),""))</f>
        <v/>
      </c>
    </row>
    <row r="8015" spans="34:34" x14ac:dyDescent="0.35">
      <c r="AH8015" s="16" t="str">
        <f>IF(AND(B8015="Premier League",E8015="Live"),_xlfn.XLOOKUP(_xlfn.TEXTJOIN(" vs ",,C8015:D8015),Calendar!G:G,Calendar!B:B),IF(AND(B8015="Premier League",E8015="Highlights"),_xlfn.XLOOKUP(H8015,Calendar!O:O,Calendar!N:N,,-1),""))</f>
        <v/>
      </c>
    </row>
    <row r="8016" spans="34:34" x14ac:dyDescent="0.35">
      <c r="AH8016" s="16" t="str">
        <f>IF(AND(B8016="Premier League",E8016="Live"),_xlfn.XLOOKUP(_xlfn.TEXTJOIN(" vs ",,C8016:D8016),Calendar!G:G,Calendar!B:B),IF(AND(B8016="Premier League",E8016="Highlights"),_xlfn.XLOOKUP(H8016,Calendar!O:O,Calendar!N:N,,-1),""))</f>
        <v/>
      </c>
    </row>
    <row r="8017" spans="34:34" x14ac:dyDescent="0.35">
      <c r="AH8017" s="16" t="str">
        <f>IF(AND(B8017="Premier League",E8017="Live"),_xlfn.XLOOKUP(_xlfn.TEXTJOIN(" vs ",,C8017:D8017),Calendar!G:G,Calendar!B:B),IF(AND(B8017="Premier League",E8017="Highlights"),_xlfn.XLOOKUP(H8017,Calendar!O:O,Calendar!N:N,,-1),""))</f>
        <v/>
      </c>
    </row>
    <row r="8018" spans="34:34" x14ac:dyDescent="0.35">
      <c r="AH8018" s="16" t="str">
        <f>IF(AND(B8018="Premier League",E8018="Live"),_xlfn.XLOOKUP(_xlfn.TEXTJOIN(" vs ",,C8018:D8018),Calendar!G:G,Calendar!B:B),IF(AND(B8018="Premier League",E8018="Highlights"),_xlfn.XLOOKUP(H8018,Calendar!O:O,Calendar!N:N,,-1),""))</f>
        <v/>
      </c>
    </row>
    <row r="8019" spans="34:34" x14ac:dyDescent="0.35">
      <c r="AH8019" s="16" t="str">
        <f>IF(AND(B8019="Premier League",E8019="Live"),_xlfn.XLOOKUP(_xlfn.TEXTJOIN(" vs ",,C8019:D8019),Calendar!G:G,Calendar!B:B),IF(AND(B8019="Premier League",E8019="Highlights"),_xlfn.XLOOKUP(H8019,Calendar!O:O,Calendar!N:N,,-1),""))</f>
        <v/>
      </c>
    </row>
    <row r="8020" spans="34:34" x14ac:dyDescent="0.35">
      <c r="AH8020" s="16" t="str">
        <f>IF(AND(B8020="Premier League",E8020="Live"),_xlfn.XLOOKUP(_xlfn.TEXTJOIN(" vs ",,C8020:D8020),Calendar!G:G,Calendar!B:B),IF(AND(B8020="Premier League",E8020="Highlights"),_xlfn.XLOOKUP(H8020,Calendar!O:O,Calendar!N:N,,-1),""))</f>
        <v/>
      </c>
    </row>
    <row r="8021" spans="34:34" x14ac:dyDescent="0.35">
      <c r="AH8021" s="16" t="str">
        <f>IF(AND(B8021="Premier League",E8021="Live"),_xlfn.XLOOKUP(_xlfn.TEXTJOIN(" vs ",,C8021:D8021),Calendar!G:G,Calendar!B:B),IF(AND(B8021="Premier League",E8021="Highlights"),_xlfn.XLOOKUP(H8021,Calendar!O:O,Calendar!N:N,,-1),""))</f>
        <v/>
      </c>
    </row>
    <row r="8022" spans="34:34" x14ac:dyDescent="0.35">
      <c r="AH8022" s="16" t="str">
        <f>IF(AND(B8022="Premier League",E8022="Live"),_xlfn.XLOOKUP(_xlfn.TEXTJOIN(" vs ",,C8022:D8022),Calendar!G:G,Calendar!B:B),IF(AND(B8022="Premier League",E8022="Highlights"),_xlfn.XLOOKUP(H8022,Calendar!O:O,Calendar!N:N,,-1),""))</f>
        <v/>
      </c>
    </row>
    <row r="8023" spans="34:34" x14ac:dyDescent="0.35">
      <c r="AH8023" s="16" t="str">
        <f>IF(AND(B8023="Premier League",E8023="Live"),_xlfn.XLOOKUP(_xlfn.TEXTJOIN(" vs ",,C8023:D8023),Calendar!G:G,Calendar!B:B),IF(AND(B8023="Premier League",E8023="Highlights"),_xlfn.XLOOKUP(H8023,Calendar!O:O,Calendar!N:N,,-1),""))</f>
        <v/>
      </c>
    </row>
    <row r="8024" spans="34:34" x14ac:dyDescent="0.35">
      <c r="AH8024" s="16" t="str">
        <f>IF(AND(B8024="Premier League",E8024="Live"),_xlfn.XLOOKUP(_xlfn.TEXTJOIN(" vs ",,C8024:D8024),Calendar!G:G,Calendar!B:B),IF(AND(B8024="Premier League",E8024="Highlights"),_xlfn.XLOOKUP(H8024,Calendar!O:O,Calendar!N:N,,-1),""))</f>
        <v/>
      </c>
    </row>
    <row r="8025" spans="34:34" x14ac:dyDescent="0.35">
      <c r="AH8025" s="16" t="str">
        <f>IF(AND(B8025="Premier League",E8025="Live"),_xlfn.XLOOKUP(_xlfn.TEXTJOIN(" vs ",,C8025:D8025),Calendar!G:G,Calendar!B:B),IF(AND(B8025="Premier League",E8025="Highlights"),_xlfn.XLOOKUP(H8025,Calendar!O:O,Calendar!N:N,,-1),""))</f>
        <v/>
      </c>
    </row>
    <row r="8026" spans="34:34" x14ac:dyDescent="0.35">
      <c r="AH8026" s="16" t="str">
        <f>IF(AND(B8026="Premier League",E8026="Live"),_xlfn.XLOOKUP(_xlfn.TEXTJOIN(" vs ",,C8026:D8026),Calendar!G:G,Calendar!B:B),IF(AND(B8026="Premier League",E8026="Highlights"),_xlfn.XLOOKUP(H8026,Calendar!O:O,Calendar!N:N,,-1),""))</f>
        <v/>
      </c>
    </row>
    <row r="8027" spans="34:34" x14ac:dyDescent="0.35">
      <c r="AH8027" s="16" t="str">
        <f>IF(AND(B8027="Premier League",E8027="Live"),_xlfn.XLOOKUP(_xlfn.TEXTJOIN(" vs ",,C8027:D8027),Calendar!G:G,Calendar!B:B),IF(AND(B8027="Premier League",E8027="Highlights"),_xlfn.XLOOKUP(H8027,Calendar!O:O,Calendar!N:N,,-1),""))</f>
        <v/>
      </c>
    </row>
    <row r="8028" spans="34:34" x14ac:dyDescent="0.35">
      <c r="AH8028" s="16" t="str">
        <f>IF(AND(B8028="Premier League",E8028="Live"),_xlfn.XLOOKUP(_xlfn.TEXTJOIN(" vs ",,C8028:D8028),Calendar!G:G,Calendar!B:B),IF(AND(B8028="Premier League",E8028="Highlights"),_xlfn.XLOOKUP(H8028,Calendar!O:O,Calendar!N:N,,-1),""))</f>
        <v/>
      </c>
    </row>
    <row r="8029" spans="34:34" x14ac:dyDescent="0.35">
      <c r="AH8029" s="16" t="str">
        <f>IF(AND(B8029="Premier League",E8029="Live"),_xlfn.XLOOKUP(_xlfn.TEXTJOIN(" vs ",,C8029:D8029),Calendar!G:G,Calendar!B:B),IF(AND(B8029="Premier League",E8029="Highlights"),_xlfn.XLOOKUP(H8029,Calendar!O:O,Calendar!N:N,,-1),""))</f>
        <v/>
      </c>
    </row>
    <row r="8030" spans="34:34" x14ac:dyDescent="0.35">
      <c r="AH8030" s="16" t="str">
        <f>IF(AND(B8030="Premier League",E8030="Live"),_xlfn.XLOOKUP(_xlfn.TEXTJOIN(" vs ",,C8030:D8030),Calendar!G:G,Calendar!B:B),IF(AND(B8030="Premier League",E8030="Highlights"),_xlfn.XLOOKUP(H8030,Calendar!O:O,Calendar!N:N,,-1),""))</f>
        <v/>
      </c>
    </row>
    <row r="8031" spans="34:34" x14ac:dyDescent="0.35">
      <c r="AH8031" s="16" t="str">
        <f>IF(AND(B8031="Premier League",E8031="Live"),_xlfn.XLOOKUP(_xlfn.TEXTJOIN(" vs ",,C8031:D8031),Calendar!G:G,Calendar!B:B),IF(AND(B8031="Premier League",E8031="Highlights"),_xlfn.XLOOKUP(H8031,Calendar!O:O,Calendar!N:N,,-1),""))</f>
        <v/>
      </c>
    </row>
    <row r="8032" spans="34:34" x14ac:dyDescent="0.35">
      <c r="AH8032" s="16" t="str">
        <f>IF(AND(B8032="Premier League",E8032="Live"),_xlfn.XLOOKUP(_xlfn.TEXTJOIN(" vs ",,C8032:D8032),Calendar!G:G,Calendar!B:B),IF(AND(B8032="Premier League",E8032="Highlights"),_xlfn.XLOOKUP(H8032,Calendar!O:O,Calendar!N:N,,-1),""))</f>
        <v/>
      </c>
    </row>
    <row r="8033" spans="34:34" x14ac:dyDescent="0.35">
      <c r="AH8033" s="16" t="str">
        <f>IF(AND(B8033="Premier League",E8033="Live"),_xlfn.XLOOKUP(_xlfn.TEXTJOIN(" vs ",,C8033:D8033),Calendar!G:G,Calendar!B:B),IF(AND(B8033="Premier League",E8033="Highlights"),_xlfn.XLOOKUP(H8033,Calendar!O:O,Calendar!N:N,,-1),""))</f>
        <v/>
      </c>
    </row>
    <row r="8034" spans="34:34" x14ac:dyDescent="0.35">
      <c r="AH8034" s="16" t="str">
        <f>IF(AND(B8034="Premier League",E8034="Live"),_xlfn.XLOOKUP(_xlfn.TEXTJOIN(" vs ",,C8034:D8034),Calendar!G:G,Calendar!B:B),IF(AND(B8034="Premier League",E8034="Highlights"),_xlfn.XLOOKUP(H8034,Calendar!O:O,Calendar!N:N,,-1),""))</f>
        <v/>
      </c>
    </row>
    <row r="8035" spans="34:34" x14ac:dyDescent="0.35">
      <c r="AH8035" s="16" t="str">
        <f>IF(AND(B8035="Premier League",E8035="Live"),_xlfn.XLOOKUP(_xlfn.TEXTJOIN(" vs ",,C8035:D8035),Calendar!G:G,Calendar!B:B),IF(AND(B8035="Premier League",E8035="Highlights"),_xlfn.XLOOKUP(H8035,Calendar!O:O,Calendar!N:N,,-1),""))</f>
        <v/>
      </c>
    </row>
    <row r="8036" spans="34:34" x14ac:dyDescent="0.35">
      <c r="AH8036" s="16" t="str">
        <f>IF(AND(B8036="Premier League",E8036="Live"),_xlfn.XLOOKUP(_xlfn.TEXTJOIN(" vs ",,C8036:D8036),Calendar!G:G,Calendar!B:B),IF(AND(B8036="Premier League",E8036="Highlights"),_xlfn.XLOOKUP(H8036,Calendar!O:O,Calendar!N:N,,-1),""))</f>
        <v/>
      </c>
    </row>
    <row r="8037" spans="34:34" x14ac:dyDescent="0.35">
      <c r="AH8037" s="16" t="str">
        <f>IF(AND(B8037="Premier League",E8037="Live"),_xlfn.XLOOKUP(_xlfn.TEXTJOIN(" vs ",,C8037:D8037),Calendar!G:G,Calendar!B:B),IF(AND(B8037="Premier League",E8037="Highlights"),_xlfn.XLOOKUP(H8037,Calendar!O:O,Calendar!N:N,,-1),""))</f>
        <v/>
      </c>
    </row>
    <row r="8038" spans="34:34" x14ac:dyDescent="0.35">
      <c r="AH8038" s="16" t="str">
        <f>IF(AND(B8038="Premier League",E8038="Live"),_xlfn.XLOOKUP(_xlfn.TEXTJOIN(" vs ",,C8038:D8038),Calendar!G:G,Calendar!B:B),IF(AND(B8038="Premier League",E8038="Highlights"),_xlfn.XLOOKUP(H8038,Calendar!O:O,Calendar!N:N,,-1),""))</f>
        <v/>
      </c>
    </row>
    <row r="8039" spans="34:34" x14ac:dyDescent="0.35">
      <c r="AH8039" s="16" t="str">
        <f>IF(AND(B8039="Premier League",E8039="Live"),_xlfn.XLOOKUP(_xlfn.TEXTJOIN(" vs ",,C8039:D8039),Calendar!G:G,Calendar!B:B),IF(AND(B8039="Premier League",E8039="Highlights"),_xlfn.XLOOKUP(H8039,Calendar!O:O,Calendar!N:N,,-1),""))</f>
        <v/>
      </c>
    </row>
    <row r="8040" spans="34:34" x14ac:dyDescent="0.35">
      <c r="AH8040" s="16" t="str">
        <f>IF(AND(B8040="Premier League",E8040="Live"),_xlfn.XLOOKUP(_xlfn.TEXTJOIN(" vs ",,C8040:D8040),Calendar!G:G,Calendar!B:B),IF(AND(B8040="Premier League",E8040="Highlights"),_xlfn.XLOOKUP(H8040,Calendar!O:O,Calendar!N:N,,-1),""))</f>
        <v/>
      </c>
    </row>
    <row r="8041" spans="34:34" x14ac:dyDescent="0.35">
      <c r="AH8041" s="16" t="str">
        <f>IF(AND(B8041="Premier League",E8041="Live"),_xlfn.XLOOKUP(_xlfn.TEXTJOIN(" vs ",,C8041:D8041),Calendar!G:G,Calendar!B:B),IF(AND(B8041="Premier League",E8041="Highlights"),_xlfn.XLOOKUP(H8041,Calendar!O:O,Calendar!N:N,,-1),""))</f>
        <v/>
      </c>
    </row>
    <row r="8042" spans="34:34" x14ac:dyDescent="0.35">
      <c r="AH8042" s="16" t="str">
        <f>IF(AND(B8042="Premier League",E8042="Live"),_xlfn.XLOOKUP(_xlfn.TEXTJOIN(" vs ",,C8042:D8042),Calendar!G:G,Calendar!B:B),IF(AND(B8042="Premier League",E8042="Highlights"),_xlfn.XLOOKUP(H8042,Calendar!O:O,Calendar!N:N,,-1),""))</f>
        <v/>
      </c>
    </row>
    <row r="8043" spans="34:34" x14ac:dyDescent="0.35">
      <c r="AH8043" s="16" t="str">
        <f>IF(AND(B8043="Premier League",E8043="Live"),_xlfn.XLOOKUP(_xlfn.TEXTJOIN(" vs ",,C8043:D8043),Calendar!G:G,Calendar!B:B),IF(AND(B8043="Premier League",E8043="Highlights"),_xlfn.XLOOKUP(H8043,Calendar!O:O,Calendar!N:N,,-1),""))</f>
        <v/>
      </c>
    </row>
    <row r="8044" spans="34:34" x14ac:dyDescent="0.35">
      <c r="AH8044" s="16" t="str">
        <f>IF(AND(B8044="Premier League",E8044="Live"),_xlfn.XLOOKUP(_xlfn.TEXTJOIN(" vs ",,C8044:D8044),Calendar!G:G,Calendar!B:B),IF(AND(B8044="Premier League",E8044="Highlights"),_xlfn.XLOOKUP(H8044,Calendar!O:O,Calendar!N:N,,-1),""))</f>
        <v/>
      </c>
    </row>
    <row r="8045" spans="34:34" x14ac:dyDescent="0.35">
      <c r="AH8045" s="16" t="str">
        <f>IF(AND(B8045="Premier League",E8045="Live"),_xlfn.XLOOKUP(_xlfn.TEXTJOIN(" vs ",,C8045:D8045),Calendar!G:G,Calendar!B:B),IF(AND(B8045="Premier League",E8045="Highlights"),_xlfn.XLOOKUP(H8045,Calendar!O:O,Calendar!N:N,,-1),""))</f>
        <v/>
      </c>
    </row>
    <row r="8046" spans="34:34" x14ac:dyDescent="0.35">
      <c r="AH8046" s="16" t="str">
        <f>IF(AND(B8046="Premier League",E8046="Live"),_xlfn.XLOOKUP(_xlfn.TEXTJOIN(" vs ",,C8046:D8046),Calendar!G:G,Calendar!B:B),IF(AND(B8046="Premier League",E8046="Highlights"),_xlfn.XLOOKUP(H8046,Calendar!O:O,Calendar!N:N,,-1),""))</f>
        <v/>
      </c>
    </row>
    <row r="8047" spans="34:34" x14ac:dyDescent="0.35">
      <c r="AH8047" s="16" t="str">
        <f>IF(AND(B8047="Premier League",E8047="Live"),_xlfn.XLOOKUP(_xlfn.TEXTJOIN(" vs ",,C8047:D8047),Calendar!G:G,Calendar!B:B),IF(AND(B8047="Premier League",E8047="Highlights"),_xlfn.XLOOKUP(H8047,Calendar!O:O,Calendar!N:N,,-1),""))</f>
        <v/>
      </c>
    </row>
    <row r="8048" spans="34:34" x14ac:dyDescent="0.35">
      <c r="AH8048" s="16" t="str">
        <f>IF(AND(B8048="Premier League",E8048="Live"),_xlfn.XLOOKUP(_xlfn.TEXTJOIN(" vs ",,C8048:D8048),Calendar!G:G,Calendar!B:B),IF(AND(B8048="Premier League",E8048="Highlights"),_xlfn.XLOOKUP(H8048,Calendar!O:O,Calendar!N:N,,-1),""))</f>
        <v/>
      </c>
    </row>
    <row r="8049" spans="34:34" x14ac:dyDescent="0.35">
      <c r="AH8049" s="16" t="str">
        <f>IF(AND(B8049="Premier League",E8049="Live"),_xlfn.XLOOKUP(_xlfn.TEXTJOIN(" vs ",,C8049:D8049),Calendar!G:G,Calendar!B:B),IF(AND(B8049="Premier League",E8049="Highlights"),_xlfn.XLOOKUP(H8049,Calendar!O:O,Calendar!N:N,,-1),""))</f>
        <v/>
      </c>
    </row>
    <row r="8050" spans="34:34" x14ac:dyDescent="0.35">
      <c r="AH8050" s="16" t="str">
        <f>IF(AND(B8050="Premier League",E8050="Live"),_xlfn.XLOOKUP(_xlfn.TEXTJOIN(" vs ",,C8050:D8050),Calendar!G:G,Calendar!B:B),IF(AND(B8050="Premier League",E8050="Highlights"),_xlfn.XLOOKUP(H8050,Calendar!O:O,Calendar!N:N,,-1),""))</f>
        <v/>
      </c>
    </row>
    <row r="8051" spans="34:34" x14ac:dyDescent="0.35">
      <c r="AH8051" s="16" t="str">
        <f>IF(AND(B8051="Premier League",E8051="Live"),_xlfn.XLOOKUP(_xlfn.TEXTJOIN(" vs ",,C8051:D8051),Calendar!G:G,Calendar!B:B),IF(AND(B8051="Premier League",E8051="Highlights"),_xlfn.XLOOKUP(H8051,Calendar!O:O,Calendar!N:N,,-1),""))</f>
        <v/>
      </c>
    </row>
    <row r="8052" spans="34:34" x14ac:dyDescent="0.35">
      <c r="AH8052" s="16" t="str">
        <f>IF(AND(B8052="Premier League",E8052="Live"),_xlfn.XLOOKUP(_xlfn.TEXTJOIN(" vs ",,C8052:D8052),Calendar!G:G,Calendar!B:B),IF(AND(B8052="Premier League",E8052="Highlights"),_xlfn.XLOOKUP(H8052,Calendar!O:O,Calendar!N:N,,-1),""))</f>
        <v/>
      </c>
    </row>
    <row r="8053" spans="34:34" x14ac:dyDescent="0.35">
      <c r="AH8053" s="16" t="str">
        <f>IF(AND(B8053="Premier League",E8053="Live"),_xlfn.XLOOKUP(_xlfn.TEXTJOIN(" vs ",,C8053:D8053),Calendar!G:G,Calendar!B:B),IF(AND(B8053="Premier League",E8053="Highlights"),_xlfn.XLOOKUP(H8053,Calendar!O:O,Calendar!N:N,,-1),""))</f>
        <v/>
      </c>
    </row>
    <row r="8054" spans="34:34" x14ac:dyDescent="0.35">
      <c r="AH8054" s="16" t="str">
        <f>IF(AND(B8054="Premier League",E8054="Live"),_xlfn.XLOOKUP(_xlfn.TEXTJOIN(" vs ",,C8054:D8054),Calendar!G:G,Calendar!B:B),IF(AND(B8054="Premier League",E8054="Highlights"),_xlfn.XLOOKUP(H8054,Calendar!O:O,Calendar!N:N,,-1),""))</f>
        <v/>
      </c>
    </row>
    <row r="8055" spans="34:34" x14ac:dyDescent="0.35">
      <c r="AH8055" s="16" t="str">
        <f>IF(AND(B8055="Premier League",E8055="Live"),_xlfn.XLOOKUP(_xlfn.TEXTJOIN(" vs ",,C8055:D8055),Calendar!G:G,Calendar!B:B),IF(AND(B8055="Premier League",E8055="Highlights"),_xlfn.XLOOKUP(H8055,Calendar!O:O,Calendar!N:N,,-1),""))</f>
        <v/>
      </c>
    </row>
    <row r="8056" spans="34:34" x14ac:dyDescent="0.35">
      <c r="AH8056" s="16" t="str">
        <f>IF(AND(B8056="Premier League",E8056="Live"),_xlfn.XLOOKUP(_xlfn.TEXTJOIN(" vs ",,C8056:D8056),Calendar!G:G,Calendar!B:B),IF(AND(B8056="Premier League",E8056="Highlights"),_xlfn.XLOOKUP(H8056,Calendar!O:O,Calendar!N:N,,-1),""))</f>
        <v/>
      </c>
    </row>
    <row r="8057" spans="34:34" x14ac:dyDescent="0.35">
      <c r="AH8057" s="16" t="str">
        <f>IF(AND(B8057="Premier League",E8057="Live"),_xlfn.XLOOKUP(_xlfn.TEXTJOIN(" vs ",,C8057:D8057),Calendar!G:G,Calendar!B:B),IF(AND(B8057="Premier League",E8057="Highlights"),_xlfn.XLOOKUP(H8057,Calendar!O:O,Calendar!N:N,,-1),""))</f>
        <v/>
      </c>
    </row>
    <row r="8058" spans="34:34" x14ac:dyDescent="0.35">
      <c r="AH8058" s="16" t="str">
        <f>IF(AND(B8058="Premier League",E8058="Live"),_xlfn.XLOOKUP(_xlfn.TEXTJOIN(" vs ",,C8058:D8058),Calendar!G:G,Calendar!B:B),IF(AND(B8058="Premier League",E8058="Highlights"),_xlfn.XLOOKUP(H8058,Calendar!O:O,Calendar!N:N,,-1),""))</f>
        <v/>
      </c>
    </row>
    <row r="8059" spans="34:34" x14ac:dyDescent="0.35">
      <c r="AH8059" s="16" t="str">
        <f>IF(AND(B8059="Premier League",E8059="Live"),_xlfn.XLOOKUP(_xlfn.TEXTJOIN(" vs ",,C8059:D8059),Calendar!G:G,Calendar!B:B),IF(AND(B8059="Premier League",E8059="Highlights"),_xlfn.XLOOKUP(H8059,Calendar!O:O,Calendar!N:N,,-1),""))</f>
        <v/>
      </c>
    </row>
    <row r="8060" spans="34:34" x14ac:dyDescent="0.35">
      <c r="AH8060" s="16" t="str">
        <f>IF(AND(B8060="Premier League",E8060="Live"),_xlfn.XLOOKUP(_xlfn.TEXTJOIN(" vs ",,C8060:D8060),Calendar!G:G,Calendar!B:B),IF(AND(B8060="Premier League",E8060="Highlights"),_xlfn.XLOOKUP(H8060,Calendar!O:O,Calendar!N:N,,-1),""))</f>
        <v/>
      </c>
    </row>
    <row r="8061" spans="34:34" x14ac:dyDescent="0.35">
      <c r="AH8061" s="16" t="str">
        <f>IF(AND(B8061="Premier League",E8061="Live"),_xlfn.XLOOKUP(_xlfn.TEXTJOIN(" vs ",,C8061:D8061),Calendar!G:G,Calendar!B:B),IF(AND(B8061="Premier League",E8061="Highlights"),_xlfn.XLOOKUP(H8061,Calendar!O:O,Calendar!N:N,,-1),""))</f>
        <v/>
      </c>
    </row>
    <row r="8062" spans="34:34" x14ac:dyDescent="0.35">
      <c r="AH8062" s="16" t="str">
        <f>IF(AND(B8062="Premier League",E8062="Live"),_xlfn.XLOOKUP(_xlfn.TEXTJOIN(" vs ",,C8062:D8062),Calendar!G:G,Calendar!B:B),IF(AND(B8062="Premier League",E8062="Highlights"),_xlfn.XLOOKUP(H8062,Calendar!O:O,Calendar!N:N,,-1),""))</f>
        <v/>
      </c>
    </row>
    <row r="8063" spans="34:34" x14ac:dyDescent="0.35">
      <c r="AH8063" s="16" t="str">
        <f>IF(AND(B8063="Premier League",E8063="Live"),_xlfn.XLOOKUP(_xlfn.TEXTJOIN(" vs ",,C8063:D8063),Calendar!G:G,Calendar!B:B),IF(AND(B8063="Premier League",E8063="Highlights"),_xlfn.XLOOKUP(H8063,Calendar!O:O,Calendar!N:N,,-1),""))</f>
        <v/>
      </c>
    </row>
    <row r="8064" spans="34:34" x14ac:dyDescent="0.35">
      <c r="AH8064" s="16" t="str">
        <f>IF(AND(B8064="Premier League",E8064="Live"),_xlfn.XLOOKUP(_xlfn.TEXTJOIN(" vs ",,C8064:D8064),Calendar!G:G,Calendar!B:B),IF(AND(B8064="Premier League",E8064="Highlights"),_xlfn.XLOOKUP(H8064,Calendar!O:O,Calendar!N:N,,-1),""))</f>
        <v/>
      </c>
    </row>
    <row r="8065" spans="34:34" x14ac:dyDescent="0.35">
      <c r="AH8065" s="16" t="str">
        <f>IF(AND(B8065="Premier League",E8065="Live"),_xlfn.XLOOKUP(_xlfn.TEXTJOIN(" vs ",,C8065:D8065),Calendar!G:G,Calendar!B:B),IF(AND(B8065="Premier League",E8065="Highlights"),_xlfn.XLOOKUP(H8065,Calendar!O:O,Calendar!N:N,,-1),""))</f>
        <v/>
      </c>
    </row>
    <row r="8066" spans="34:34" x14ac:dyDescent="0.35">
      <c r="AH8066" s="16" t="str">
        <f>IF(AND(B8066="Premier League",E8066="Live"),_xlfn.XLOOKUP(_xlfn.TEXTJOIN(" vs ",,C8066:D8066),Calendar!G:G,Calendar!B:B),IF(AND(B8066="Premier League",E8066="Highlights"),_xlfn.XLOOKUP(H8066,Calendar!O:O,Calendar!N:N,,-1),""))</f>
        <v/>
      </c>
    </row>
    <row r="8067" spans="34:34" x14ac:dyDescent="0.35">
      <c r="AH8067" s="16" t="str">
        <f>IF(AND(B8067="Premier League",E8067="Live"),_xlfn.XLOOKUP(_xlfn.TEXTJOIN(" vs ",,C8067:D8067),Calendar!G:G,Calendar!B:B),IF(AND(B8067="Premier League",E8067="Highlights"),_xlfn.XLOOKUP(H8067,Calendar!O:O,Calendar!N:N,,-1),""))</f>
        <v/>
      </c>
    </row>
    <row r="8068" spans="34:34" x14ac:dyDescent="0.35">
      <c r="AH8068" s="16" t="str">
        <f>IF(AND(B8068="Premier League",E8068="Live"),_xlfn.XLOOKUP(_xlfn.TEXTJOIN(" vs ",,C8068:D8068),Calendar!G:G,Calendar!B:B),IF(AND(B8068="Premier League",E8068="Highlights"),_xlfn.XLOOKUP(H8068,Calendar!O:O,Calendar!N:N,,-1),""))</f>
        <v/>
      </c>
    </row>
    <row r="8069" spans="34:34" x14ac:dyDescent="0.35">
      <c r="AH8069" s="16" t="str">
        <f>IF(AND(B8069="Premier League",E8069="Live"),_xlfn.XLOOKUP(_xlfn.TEXTJOIN(" vs ",,C8069:D8069),Calendar!G:G,Calendar!B:B),IF(AND(B8069="Premier League",E8069="Highlights"),_xlfn.XLOOKUP(H8069,Calendar!O:O,Calendar!N:N,,-1),""))</f>
        <v/>
      </c>
    </row>
    <row r="8070" spans="34:34" x14ac:dyDescent="0.35">
      <c r="AH8070" s="16" t="str">
        <f>IF(AND(B8070="Premier League",E8070="Live"),_xlfn.XLOOKUP(_xlfn.TEXTJOIN(" vs ",,C8070:D8070),Calendar!G:G,Calendar!B:B),IF(AND(B8070="Premier League",E8070="Highlights"),_xlfn.XLOOKUP(H8070,Calendar!O:O,Calendar!N:N,,-1),""))</f>
        <v/>
      </c>
    </row>
    <row r="8071" spans="34:34" x14ac:dyDescent="0.35">
      <c r="AH8071" s="16" t="str">
        <f>IF(AND(B8071="Premier League",E8071="Live"),_xlfn.XLOOKUP(_xlfn.TEXTJOIN(" vs ",,C8071:D8071),Calendar!G:G,Calendar!B:B),IF(AND(B8071="Premier League",E8071="Highlights"),_xlfn.XLOOKUP(H8071,Calendar!O:O,Calendar!N:N,,-1),""))</f>
        <v/>
      </c>
    </row>
    <row r="8072" spans="34:34" x14ac:dyDescent="0.35">
      <c r="AH8072" s="16" t="str">
        <f>IF(AND(B8072="Premier League",E8072="Live"),_xlfn.XLOOKUP(_xlfn.TEXTJOIN(" vs ",,C8072:D8072),Calendar!G:G,Calendar!B:B),IF(AND(B8072="Premier League",E8072="Highlights"),_xlfn.XLOOKUP(H8072,Calendar!O:O,Calendar!N:N,,-1),""))</f>
        <v/>
      </c>
    </row>
    <row r="8073" spans="34:34" x14ac:dyDescent="0.35">
      <c r="AH8073" s="16" t="str">
        <f>IF(AND(B8073="Premier League",E8073="Live"),_xlfn.XLOOKUP(_xlfn.TEXTJOIN(" vs ",,C8073:D8073),Calendar!G:G,Calendar!B:B),IF(AND(B8073="Premier League",E8073="Highlights"),_xlfn.XLOOKUP(H8073,Calendar!O:O,Calendar!N:N,,-1),""))</f>
        <v/>
      </c>
    </row>
    <row r="8074" spans="34:34" x14ac:dyDescent="0.35">
      <c r="AH8074" s="16" t="str">
        <f>IF(AND(B8074="Premier League",E8074="Live"),_xlfn.XLOOKUP(_xlfn.TEXTJOIN(" vs ",,C8074:D8074),Calendar!G:G,Calendar!B:B),IF(AND(B8074="Premier League",E8074="Highlights"),_xlfn.XLOOKUP(H8074,Calendar!O:O,Calendar!N:N,,-1),""))</f>
        <v/>
      </c>
    </row>
    <row r="8075" spans="34:34" x14ac:dyDescent="0.35">
      <c r="AH8075" s="16" t="str">
        <f>IF(AND(B8075="Premier League",E8075="Live"),_xlfn.XLOOKUP(_xlfn.TEXTJOIN(" vs ",,C8075:D8075),Calendar!G:G,Calendar!B:B),IF(AND(B8075="Premier League",E8075="Highlights"),_xlfn.XLOOKUP(H8075,Calendar!O:O,Calendar!N:N,,-1),""))</f>
        <v/>
      </c>
    </row>
    <row r="8076" spans="34:34" x14ac:dyDescent="0.35">
      <c r="AH8076" s="16" t="str">
        <f>IF(AND(B8076="Premier League",E8076="Live"),_xlfn.XLOOKUP(_xlfn.TEXTJOIN(" vs ",,C8076:D8076),Calendar!G:G,Calendar!B:B),IF(AND(B8076="Premier League",E8076="Highlights"),_xlfn.XLOOKUP(H8076,Calendar!O:O,Calendar!N:N,,-1),""))</f>
        <v/>
      </c>
    </row>
    <row r="8077" spans="34:34" x14ac:dyDescent="0.35">
      <c r="AH8077" s="16" t="str">
        <f>IF(AND(B8077="Premier League",E8077="Live"),_xlfn.XLOOKUP(_xlfn.TEXTJOIN(" vs ",,C8077:D8077),Calendar!G:G,Calendar!B:B),IF(AND(B8077="Premier League",E8077="Highlights"),_xlfn.XLOOKUP(H8077,Calendar!O:O,Calendar!N:N,,-1),""))</f>
        <v/>
      </c>
    </row>
    <row r="8078" spans="34:34" x14ac:dyDescent="0.35">
      <c r="AH8078" s="16" t="str">
        <f>IF(AND(B8078="Premier League",E8078="Live"),_xlfn.XLOOKUP(_xlfn.TEXTJOIN(" vs ",,C8078:D8078),Calendar!G:G,Calendar!B:B),IF(AND(B8078="Premier League",E8078="Highlights"),_xlfn.XLOOKUP(H8078,Calendar!O:O,Calendar!N:N,,-1),""))</f>
        <v/>
      </c>
    </row>
    <row r="8079" spans="34:34" x14ac:dyDescent="0.35">
      <c r="AH8079" s="16" t="str">
        <f>IF(AND(B8079="Premier League",E8079="Live"),_xlfn.XLOOKUP(_xlfn.TEXTJOIN(" vs ",,C8079:D8079),Calendar!G:G,Calendar!B:B),IF(AND(B8079="Premier League",E8079="Highlights"),_xlfn.XLOOKUP(H8079,Calendar!O:O,Calendar!N:N,,-1),""))</f>
        <v/>
      </c>
    </row>
    <row r="8080" spans="34:34" x14ac:dyDescent="0.35">
      <c r="AH8080" s="16" t="str">
        <f>IF(AND(B8080="Premier League",E8080="Live"),_xlfn.XLOOKUP(_xlfn.TEXTJOIN(" vs ",,C8080:D8080),Calendar!G:G,Calendar!B:B),IF(AND(B8080="Premier League",E8080="Highlights"),_xlfn.XLOOKUP(H8080,Calendar!O:O,Calendar!N:N,,-1),""))</f>
        <v/>
      </c>
    </row>
    <row r="8081" spans="34:34" x14ac:dyDescent="0.35">
      <c r="AH8081" s="16" t="str">
        <f>IF(AND(B8081="Premier League",E8081="Live"),_xlfn.XLOOKUP(_xlfn.TEXTJOIN(" vs ",,C8081:D8081),Calendar!G:G,Calendar!B:B),IF(AND(B8081="Premier League",E8081="Highlights"),_xlfn.XLOOKUP(H8081,Calendar!O:O,Calendar!N:N,,-1),""))</f>
        <v/>
      </c>
    </row>
    <row r="8082" spans="34:34" x14ac:dyDescent="0.35">
      <c r="AH8082" s="16" t="str">
        <f>IF(AND(B8082="Premier League",E8082="Live"),_xlfn.XLOOKUP(_xlfn.TEXTJOIN(" vs ",,C8082:D8082),Calendar!G:G,Calendar!B:B),IF(AND(B8082="Premier League",E8082="Highlights"),_xlfn.XLOOKUP(H8082,Calendar!O:O,Calendar!N:N,,-1),""))</f>
        <v/>
      </c>
    </row>
    <row r="8083" spans="34:34" x14ac:dyDescent="0.35">
      <c r="AH8083" s="16" t="str">
        <f>IF(AND(B8083="Premier League",E8083="Live"),_xlfn.XLOOKUP(_xlfn.TEXTJOIN(" vs ",,C8083:D8083),Calendar!G:G,Calendar!B:B),IF(AND(B8083="Premier League",E8083="Highlights"),_xlfn.XLOOKUP(H8083,Calendar!O:O,Calendar!N:N,,-1),""))</f>
        <v/>
      </c>
    </row>
    <row r="8084" spans="34:34" x14ac:dyDescent="0.35">
      <c r="AH8084" s="16" t="str">
        <f>IF(AND(B8084="Premier League",E8084="Live"),_xlfn.XLOOKUP(_xlfn.TEXTJOIN(" vs ",,C8084:D8084),Calendar!G:G,Calendar!B:B),IF(AND(B8084="Premier League",E8084="Highlights"),_xlfn.XLOOKUP(H8084,Calendar!O:O,Calendar!N:N,,-1),""))</f>
        <v/>
      </c>
    </row>
    <row r="8085" spans="34:34" x14ac:dyDescent="0.35">
      <c r="AH8085" s="16" t="str">
        <f>IF(AND(B8085="Premier League",E8085="Live"),_xlfn.XLOOKUP(_xlfn.TEXTJOIN(" vs ",,C8085:D8085),Calendar!G:G,Calendar!B:B),IF(AND(B8085="Premier League",E8085="Highlights"),_xlfn.XLOOKUP(H8085,Calendar!O:O,Calendar!N:N,,-1),""))</f>
        <v/>
      </c>
    </row>
    <row r="8086" spans="34:34" x14ac:dyDescent="0.35">
      <c r="AH8086" s="16" t="str">
        <f>IF(AND(B8086="Premier League",E8086="Live"),_xlfn.XLOOKUP(_xlfn.TEXTJOIN(" vs ",,C8086:D8086),Calendar!G:G,Calendar!B:B),IF(AND(B8086="Premier League",E8086="Highlights"),_xlfn.XLOOKUP(H8086,Calendar!O:O,Calendar!N:N,,-1),""))</f>
        <v/>
      </c>
    </row>
    <row r="8087" spans="34:34" x14ac:dyDescent="0.35">
      <c r="AH8087" s="16" t="str">
        <f>IF(AND(B8087="Premier League",E8087="Live"),_xlfn.XLOOKUP(_xlfn.TEXTJOIN(" vs ",,C8087:D8087),Calendar!G:G,Calendar!B:B),IF(AND(B8087="Premier League",E8087="Highlights"),_xlfn.XLOOKUP(H8087,Calendar!O:O,Calendar!N:N,,-1),""))</f>
        <v/>
      </c>
    </row>
    <row r="8088" spans="34:34" x14ac:dyDescent="0.35">
      <c r="AH8088" s="16" t="str">
        <f>IF(AND(B8088="Premier League",E8088="Live"),_xlfn.XLOOKUP(_xlfn.TEXTJOIN(" vs ",,C8088:D8088),Calendar!G:G,Calendar!B:B),IF(AND(B8088="Premier League",E8088="Highlights"),_xlfn.XLOOKUP(H8088,Calendar!O:O,Calendar!N:N,,-1),""))</f>
        <v/>
      </c>
    </row>
    <row r="8089" spans="34:34" x14ac:dyDescent="0.35">
      <c r="AH8089" s="16" t="str">
        <f>IF(AND(B8089="Premier League",E8089="Live"),_xlfn.XLOOKUP(_xlfn.TEXTJOIN(" vs ",,C8089:D8089),Calendar!G:G,Calendar!B:B),IF(AND(B8089="Premier League",E8089="Highlights"),_xlfn.XLOOKUP(H8089,Calendar!O:O,Calendar!N:N,,-1),""))</f>
        <v/>
      </c>
    </row>
    <row r="8090" spans="34:34" x14ac:dyDescent="0.35">
      <c r="AH8090" s="16" t="str">
        <f>IF(AND(B8090="Premier League",E8090="Live"),_xlfn.XLOOKUP(_xlfn.TEXTJOIN(" vs ",,C8090:D8090),Calendar!G:G,Calendar!B:B),IF(AND(B8090="Premier League",E8090="Highlights"),_xlfn.XLOOKUP(H8090,Calendar!O:O,Calendar!N:N,,-1),""))</f>
        <v/>
      </c>
    </row>
    <row r="8091" spans="34:34" x14ac:dyDescent="0.35">
      <c r="AH8091" s="16" t="str">
        <f>IF(AND(B8091="Premier League",E8091="Live"),_xlfn.XLOOKUP(_xlfn.TEXTJOIN(" vs ",,C8091:D8091),Calendar!G:G,Calendar!B:B),IF(AND(B8091="Premier League",E8091="Highlights"),_xlfn.XLOOKUP(H8091,Calendar!O:O,Calendar!N:N,,-1),""))</f>
        <v/>
      </c>
    </row>
    <row r="8092" spans="34:34" x14ac:dyDescent="0.35">
      <c r="AH8092" s="16" t="str">
        <f>IF(AND(B8092="Premier League",E8092="Live"),_xlfn.XLOOKUP(_xlfn.TEXTJOIN(" vs ",,C8092:D8092),Calendar!G:G,Calendar!B:B),IF(AND(B8092="Premier League",E8092="Highlights"),_xlfn.XLOOKUP(H8092,Calendar!O:O,Calendar!N:N,,-1),""))</f>
        <v/>
      </c>
    </row>
    <row r="8093" spans="34:34" x14ac:dyDescent="0.35">
      <c r="AH8093" s="16" t="str">
        <f>IF(AND(B8093="Premier League",E8093="Live"),_xlfn.XLOOKUP(_xlfn.TEXTJOIN(" vs ",,C8093:D8093),Calendar!G:G,Calendar!B:B),IF(AND(B8093="Premier League",E8093="Highlights"),_xlfn.XLOOKUP(H8093,Calendar!O:O,Calendar!N:N,,-1),""))</f>
        <v/>
      </c>
    </row>
    <row r="8094" spans="34:34" x14ac:dyDescent="0.35">
      <c r="AH8094" s="16" t="str">
        <f>IF(AND(B8094="Premier League",E8094="Live"),_xlfn.XLOOKUP(_xlfn.TEXTJOIN(" vs ",,C8094:D8094),Calendar!G:G,Calendar!B:B),IF(AND(B8094="Premier League",E8094="Highlights"),_xlfn.XLOOKUP(H8094,Calendar!O:O,Calendar!N:N,,-1),""))</f>
        <v/>
      </c>
    </row>
    <row r="8095" spans="34:34" x14ac:dyDescent="0.35">
      <c r="AH8095" s="16" t="str">
        <f>IF(AND(B8095="Premier League",E8095="Live"),_xlfn.XLOOKUP(_xlfn.TEXTJOIN(" vs ",,C8095:D8095),Calendar!G:G,Calendar!B:B),IF(AND(B8095="Premier League",E8095="Highlights"),_xlfn.XLOOKUP(H8095,Calendar!O:O,Calendar!N:N,,-1),""))</f>
        <v/>
      </c>
    </row>
    <row r="8096" spans="34:34" x14ac:dyDescent="0.35">
      <c r="AH8096" s="16" t="str">
        <f>IF(AND(B8096="Premier League",E8096="Live"),_xlfn.XLOOKUP(_xlfn.TEXTJOIN(" vs ",,C8096:D8096),Calendar!G:G,Calendar!B:B),IF(AND(B8096="Premier League",E8096="Highlights"),_xlfn.XLOOKUP(H8096,Calendar!O:O,Calendar!N:N,,-1),""))</f>
        <v/>
      </c>
    </row>
    <row r="8097" spans="34:34" x14ac:dyDescent="0.35">
      <c r="AH8097" s="16" t="str">
        <f>IF(AND(B8097="Premier League",E8097="Live"),_xlfn.XLOOKUP(_xlfn.TEXTJOIN(" vs ",,C8097:D8097),Calendar!G:G,Calendar!B:B),IF(AND(B8097="Premier League",E8097="Highlights"),_xlfn.XLOOKUP(H8097,Calendar!O:O,Calendar!N:N,,-1),""))</f>
        <v/>
      </c>
    </row>
    <row r="8098" spans="34:34" x14ac:dyDescent="0.35">
      <c r="AH8098" s="16" t="str">
        <f>IF(AND(B8098="Premier League",E8098="Live"),_xlfn.XLOOKUP(_xlfn.TEXTJOIN(" vs ",,C8098:D8098),Calendar!G:G,Calendar!B:B),IF(AND(B8098="Premier League",E8098="Highlights"),_xlfn.XLOOKUP(H8098,Calendar!O:O,Calendar!N:N,,-1),""))</f>
        <v/>
      </c>
    </row>
    <row r="8099" spans="34:34" x14ac:dyDescent="0.35">
      <c r="AH8099" s="16" t="str">
        <f>IF(AND(B8099="Premier League",E8099="Live"),_xlfn.XLOOKUP(_xlfn.TEXTJOIN(" vs ",,C8099:D8099),Calendar!G:G,Calendar!B:B),IF(AND(B8099="Premier League",E8099="Highlights"),_xlfn.XLOOKUP(H8099,Calendar!O:O,Calendar!N:N,,-1),""))</f>
        <v/>
      </c>
    </row>
    <row r="8100" spans="34:34" x14ac:dyDescent="0.35">
      <c r="AH8100" s="16" t="str">
        <f>IF(AND(B8100="Premier League",E8100="Live"),_xlfn.XLOOKUP(_xlfn.TEXTJOIN(" vs ",,C8100:D8100),Calendar!G:G,Calendar!B:B),IF(AND(B8100="Premier League",E8100="Highlights"),_xlfn.XLOOKUP(H8100,Calendar!O:O,Calendar!N:N,,-1),""))</f>
        <v/>
      </c>
    </row>
    <row r="8101" spans="34:34" x14ac:dyDescent="0.35">
      <c r="AH8101" s="16" t="str">
        <f>IF(AND(B8101="Premier League",E8101="Live"),_xlfn.XLOOKUP(_xlfn.TEXTJOIN(" vs ",,C8101:D8101),Calendar!G:G,Calendar!B:B),IF(AND(B8101="Premier League",E8101="Highlights"),_xlfn.XLOOKUP(H8101,Calendar!O:O,Calendar!N:N,,-1),""))</f>
        <v/>
      </c>
    </row>
    <row r="8102" spans="34:34" x14ac:dyDescent="0.35">
      <c r="AH8102" s="16" t="str">
        <f>IF(AND(B8102="Premier League",E8102="Live"),_xlfn.XLOOKUP(_xlfn.TEXTJOIN(" vs ",,C8102:D8102),Calendar!G:G,Calendar!B:B),IF(AND(B8102="Premier League",E8102="Highlights"),_xlfn.XLOOKUP(H8102,Calendar!O:O,Calendar!N:N,,-1),""))</f>
        <v/>
      </c>
    </row>
    <row r="8103" spans="34:34" x14ac:dyDescent="0.35">
      <c r="AH8103" s="16" t="str">
        <f>IF(AND(B8103="Premier League",E8103="Live"),_xlfn.XLOOKUP(_xlfn.TEXTJOIN(" vs ",,C8103:D8103),Calendar!G:G,Calendar!B:B),IF(AND(B8103="Premier League",E8103="Highlights"),_xlfn.XLOOKUP(H8103,Calendar!O:O,Calendar!N:N,,-1),""))</f>
        <v/>
      </c>
    </row>
    <row r="8104" spans="34:34" x14ac:dyDescent="0.35">
      <c r="AH8104" s="16" t="str">
        <f>IF(AND(B8104="Premier League",E8104="Live"),_xlfn.XLOOKUP(_xlfn.TEXTJOIN(" vs ",,C8104:D8104),Calendar!G:G,Calendar!B:B),IF(AND(B8104="Premier League",E8104="Highlights"),_xlfn.XLOOKUP(H8104,Calendar!O:O,Calendar!N:N,,-1),""))</f>
        <v/>
      </c>
    </row>
    <row r="8105" spans="34:34" x14ac:dyDescent="0.35">
      <c r="AH8105" s="16" t="str">
        <f>IF(AND(B8105="Premier League",E8105="Live"),_xlfn.XLOOKUP(_xlfn.TEXTJOIN(" vs ",,C8105:D8105),Calendar!G:G,Calendar!B:B),IF(AND(B8105="Premier League",E8105="Highlights"),_xlfn.XLOOKUP(H8105,Calendar!O:O,Calendar!N:N,,-1),""))</f>
        <v/>
      </c>
    </row>
    <row r="8106" spans="34:34" x14ac:dyDescent="0.35">
      <c r="AH8106" s="16" t="str">
        <f>IF(AND(B8106="Premier League",E8106="Live"),_xlfn.XLOOKUP(_xlfn.TEXTJOIN(" vs ",,C8106:D8106),Calendar!G:G,Calendar!B:B),IF(AND(B8106="Premier League",E8106="Highlights"),_xlfn.XLOOKUP(H8106,Calendar!O:O,Calendar!N:N,,-1),""))</f>
        <v/>
      </c>
    </row>
    <row r="8107" spans="34:34" x14ac:dyDescent="0.35">
      <c r="AH8107" s="16" t="str">
        <f>IF(AND(B8107="Premier League",E8107="Live"),_xlfn.XLOOKUP(_xlfn.TEXTJOIN(" vs ",,C8107:D8107),Calendar!G:G,Calendar!B:B),IF(AND(B8107="Premier League",E8107="Highlights"),_xlfn.XLOOKUP(H8107,Calendar!O:O,Calendar!N:N,,-1),""))</f>
        <v/>
      </c>
    </row>
    <row r="8108" spans="34:34" x14ac:dyDescent="0.35">
      <c r="AH8108" s="16" t="str">
        <f>IF(AND(B8108="Premier League",E8108="Live"),_xlfn.XLOOKUP(_xlfn.TEXTJOIN(" vs ",,C8108:D8108),Calendar!G:G,Calendar!B:B),IF(AND(B8108="Premier League",E8108="Highlights"),_xlfn.XLOOKUP(H8108,Calendar!O:O,Calendar!N:N,,-1),""))</f>
        <v/>
      </c>
    </row>
    <row r="8109" spans="34:34" x14ac:dyDescent="0.35">
      <c r="AH8109" s="16" t="str">
        <f>IF(AND(B8109="Premier League",E8109="Live"),_xlfn.XLOOKUP(_xlfn.TEXTJOIN(" vs ",,C8109:D8109),Calendar!G:G,Calendar!B:B),IF(AND(B8109="Premier League",E8109="Highlights"),_xlfn.XLOOKUP(H8109,Calendar!O:O,Calendar!N:N,,-1),""))</f>
        <v/>
      </c>
    </row>
    <row r="8110" spans="34:34" x14ac:dyDescent="0.35">
      <c r="AH8110" s="16" t="str">
        <f>IF(AND(B8110="Premier League",E8110="Live"),_xlfn.XLOOKUP(_xlfn.TEXTJOIN(" vs ",,C8110:D8110),Calendar!G:G,Calendar!B:B),IF(AND(B8110="Premier League",E8110="Highlights"),_xlfn.XLOOKUP(H8110,Calendar!O:O,Calendar!N:N,,-1),""))</f>
        <v/>
      </c>
    </row>
    <row r="8111" spans="34:34" x14ac:dyDescent="0.35">
      <c r="AH8111" s="16" t="str">
        <f>IF(AND(B8111="Premier League",E8111="Live"),_xlfn.XLOOKUP(_xlfn.TEXTJOIN(" vs ",,C8111:D8111),Calendar!G:G,Calendar!B:B),IF(AND(B8111="Premier League",E8111="Highlights"),_xlfn.XLOOKUP(H8111,Calendar!O:O,Calendar!N:N,,-1),""))</f>
        <v/>
      </c>
    </row>
    <row r="8112" spans="34:34" x14ac:dyDescent="0.35">
      <c r="AH8112" s="16" t="str">
        <f>IF(AND(B8112="Premier League",E8112="Live"),_xlfn.XLOOKUP(_xlfn.TEXTJOIN(" vs ",,C8112:D8112),Calendar!G:G,Calendar!B:B),IF(AND(B8112="Premier League",E8112="Highlights"),_xlfn.XLOOKUP(H8112,Calendar!O:O,Calendar!N:N,,-1),""))</f>
        <v/>
      </c>
    </row>
    <row r="8113" spans="34:34" x14ac:dyDescent="0.35">
      <c r="AH8113" s="16" t="str">
        <f>IF(AND(B8113="Premier League",E8113="Live"),_xlfn.XLOOKUP(_xlfn.TEXTJOIN(" vs ",,C8113:D8113),Calendar!G:G,Calendar!B:B),IF(AND(B8113="Premier League",E8113="Highlights"),_xlfn.XLOOKUP(H8113,Calendar!O:O,Calendar!N:N,,-1),""))</f>
        <v/>
      </c>
    </row>
    <row r="8114" spans="34:34" x14ac:dyDescent="0.35">
      <c r="AH8114" s="16" t="str">
        <f>IF(AND(B8114="Premier League",E8114="Live"),_xlfn.XLOOKUP(_xlfn.TEXTJOIN(" vs ",,C8114:D8114),Calendar!G:G,Calendar!B:B),IF(AND(B8114="Premier League",E8114="Highlights"),_xlfn.XLOOKUP(H8114,Calendar!O:O,Calendar!N:N,,-1),""))</f>
        <v/>
      </c>
    </row>
    <row r="8115" spans="34:34" x14ac:dyDescent="0.35">
      <c r="AH8115" s="16" t="str">
        <f>IF(AND(B8115="Premier League",E8115="Live"),_xlfn.XLOOKUP(_xlfn.TEXTJOIN(" vs ",,C8115:D8115),Calendar!G:G,Calendar!B:B),IF(AND(B8115="Premier League",E8115="Highlights"),_xlfn.XLOOKUP(H8115,Calendar!O:O,Calendar!N:N,,-1),""))</f>
        <v/>
      </c>
    </row>
    <row r="8116" spans="34:34" x14ac:dyDescent="0.35">
      <c r="AH8116" s="16" t="str">
        <f>IF(AND(B8116="Premier League",E8116="Live"),_xlfn.XLOOKUP(_xlfn.TEXTJOIN(" vs ",,C8116:D8116),Calendar!G:G,Calendar!B:B),IF(AND(B8116="Premier League",E8116="Highlights"),_xlfn.XLOOKUP(H8116,Calendar!O:O,Calendar!N:N,,-1),""))</f>
        <v/>
      </c>
    </row>
    <row r="8117" spans="34:34" x14ac:dyDescent="0.35">
      <c r="AH8117" s="16" t="str">
        <f>IF(AND(B8117="Premier League",E8117="Live"),_xlfn.XLOOKUP(_xlfn.TEXTJOIN(" vs ",,C8117:D8117),Calendar!G:G,Calendar!B:B),IF(AND(B8117="Premier League",E8117="Highlights"),_xlfn.XLOOKUP(H8117,Calendar!O:O,Calendar!N:N,,-1),""))</f>
        <v/>
      </c>
    </row>
    <row r="8118" spans="34:34" x14ac:dyDescent="0.35">
      <c r="AH8118" s="16" t="str">
        <f>IF(AND(B8118="Premier League",E8118="Live"),_xlfn.XLOOKUP(_xlfn.TEXTJOIN(" vs ",,C8118:D8118),Calendar!G:G,Calendar!B:B),IF(AND(B8118="Premier League",E8118="Highlights"),_xlfn.XLOOKUP(H8118,Calendar!O:O,Calendar!N:N,,-1),""))</f>
        <v/>
      </c>
    </row>
    <row r="8119" spans="34:34" x14ac:dyDescent="0.35">
      <c r="AH8119" s="16" t="str">
        <f>IF(AND(B8119="Premier League",E8119="Live"),_xlfn.XLOOKUP(_xlfn.TEXTJOIN(" vs ",,C8119:D8119),Calendar!G:G,Calendar!B:B),IF(AND(B8119="Premier League",E8119="Highlights"),_xlfn.XLOOKUP(H8119,Calendar!O:O,Calendar!N:N,,-1),""))</f>
        <v/>
      </c>
    </row>
    <row r="8120" spans="34:34" x14ac:dyDescent="0.35">
      <c r="AH8120" s="16" t="str">
        <f>IF(AND(B8120="Premier League",E8120="Live"),_xlfn.XLOOKUP(_xlfn.TEXTJOIN(" vs ",,C8120:D8120),Calendar!G:G,Calendar!B:B),IF(AND(B8120="Premier League",E8120="Highlights"),_xlfn.XLOOKUP(H8120,Calendar!O:O,Calendar!N:N,,-1),""))</f>
        <v/>
      </c>
    </row>
    <row r="8121" spans="34:34" x14ac:dyDescent="0.35">
      <c r="AH8121" s="16" t="str">
        <f>IF(AND(B8121="Premier League",E8121="Live"),_xlfn.XLOOKUP(_xlfn.TEXTJOIN(" vs ",,C8121:D8121),Calendar!G:G,Calendar!B:B),IF(AND(B8121="Premier League",E8121="Highlights"),_xlfn.XLOOKUP(H8121,Calendar!O:O,Calendar!N:N,,-1),""))</f>
        <v/>
      </c>
    </row>
    <row r="8122" spans="34:34" x14ac:dyDescent="0.35">
      <c r="AH8122" s="16" t="str">
        <f>IF(AND(B8122="Premier League",E8122="Live"),_xlfn.XLOOKUP(_xlfn.TEXTJOIN(" vs ",,C8122:D8122),Calendar!G:G,Calendar!B:B),IF(AND(B8122="Premier League",E8122="Highlights"),_xlfn.XLOOKUP(H8122,Calendar!O:O,Calendar!N:N,,-1),""))</f>
        <v/>
      </c>
    </row>
    <row r="8123" spans="34:34" x14ac:dyDescent="0.35">
      <c r="AH8123" s="16" t="str">
        <f>IF(AND(B8123="Premier League",E8123="Live"),_xlfn.XLOOKUP(_xlfn.TEXTJOIN(" vs ",,C8123:D8123),Calendar!G:G,Calendar!B:B),IF(AND(B8123="Premier League",E8123="Highlights"),_xlfn.XLOOKUP(H8123,Calendar!O:O,Calendar!N:N,,-1),""))</f>
        <v/>
      </c>
    </row>
    <row r="8124" spans="34:34" x14ac:dyDescent="0.35">
      <c r="AH8124" s="16" t="str">
        <f>IF(AND(B8124="Premier League",E8124="Live"),_xlfn.XLOOKUP(_xlfn.TEXTJOIN(" vs ",,C8124:D8124),Calendar!G:G,Calendar!B:B),IF(AND(B8124="Premier League",E8124="Highlights"),_xlfn.XLOOKUP(H8124,Calendar!O:O,Calendar!N:N,,-1),""))</f>
        <v/>
      </c>
    </row>
    <row r="8125" spans="34:34" x14ac:dyDescent="0.35">
      <c r="AH8125" s="16" t="str">
        <f>IF(AND(B8125="Premier League",E8125="Live"),_xlfn.XLOOKUP(_xlfn.TEXTJOIN(" vs ",,C8125:D8125),Calendar!G:G,Calendar!B:B),IF(AND(B8125="Premier League",E8125="Highlights"),_xlfn.XLOOKUP(H8125,Calendar!O:O,Calendar!N:N,,-1),""))</f>
        <v/>
      </c>
    </row>
    <row r="8126" spans="34:34" x14ac:dyDescent="0.35">
      <c r="AH8126" s="16" t="str">
        <f>IF(AND(B8126="Premier League",E8126="Live"),_xlfn.XLOOKUP(_xlfn.TEXTJOIN(" vs ",,C8126:D8126),Calendar!G:G,Calendar!B:B),IF(AND(B8126="Premier League",E8126="Highlights"),_xlfn.XLOOKUP(H8126,Calendar!O:O,Calendar!N:N,,-1),""))</f>
        <v/>
      </c>
    </row>
    <row r="8127" spans="34:34" x14ac:dyDescent="0.35">
      <c r="AH8127" s="16" t="str">
        <f>IF(AND(B8127="Premier League",E8127="Live"),_xlfn.XLOOKUP(_xlfn.TEXTJOIN(" vs ",,C8127:D8127),Calendar!G:G,Calendar!B:B),IF(AND(B8127="Premier League",E8127="Highlights"),_xlfn.XLOOKUP(H8127,Calendar!O:O,Calendar!N:N,,-1),""))</f>
        <v/>
      </c>
    </row>
    <row r="8128" spans="34:34" x14ac:dyDescent="0.35">
      <c r="AH8128" s="16" t="str">
        <f>IF(AND(B8128="Premier League",E8128="Live"),_xlfn.XLOOKUP(_xlfn.TEXTJOIN(" vs ",,C8128:D8128),Calendar!G:G,Calendar!B:B),IF(AND(B8128="Premier League",E8128="Highlights"),_xlfn.XLOOKUP(H8128,Calendar!O:O,Calendar!N:N,,-1),""))</f>
        <v/>
      </c>
    </row>
    <row r="8129" spans="34:34" x14ac:dyDescent="0.35">
      <c r="AH8129" s="16" t="str">
        <f>IF(AND(B8129="Premier League",E8129="Live"),_xlfn.XLOOKUP(_xlfn.TEXTJOIN(" vs ",,C8129:D8129),Calendar!G:G,Calendar!B:B),IF(AND(B8129="Premier League",E8129="Highlights"),_xlfn.XLOOKUP(H8129,Calendar!O:O,Calendar!N:N,,-1),""))</f>
        <v/>
      </c>
    </row>
    <row r="8130" spans="34:34" x14ac:dyDescent="0.35">
      <c r="AH8130" s="16" t="str">
        <f>IF(AND(B8130="Premier League",E8130="Live"),_xlfn.XLOOKUP(_xlfn.TEXTJOIN(" vs ",,C8130:D8130),Calendar!G:G,Calendar!B:B),IF(AND(B8130="Premier League",E8130="Highlights"),_xlfn.XLOOKUP(H8130,Calendar!O:O,Calendar!N:N,,-1),""))</f>
        <v/>
      </c>
    </row>
    <row r="8131" spans="34:34" x14ac:dyDescent="0.35">
      <c r="AH8131" s="16" t="str">
        <f>IF(AND(B8131="Premier League",E8131="Live"),_xlfn.XLOOKUP(_xlfn.TEXTJOIN(" vs ",,C8131:D8131),Calendar!G:G,Calendar!B:B),IF(AND(B8131="Premier League",E8131="Highlights"),_xlfn.XLOOKUP(H8131,Calendar!O:O,Calendar!N:N,,-1),""))</f>
        <v/>
      </c>
    </row>
    <row r="8132" spans="34:34" x14ac:dyDescent="0.35">
      <c r="AH8132" s="16" t="str">
        <f>IF(AND(B8132="Premier League",E8132="Live"),_xlfn.XLOOKUP(_xlfn.TEXTJOIN(" vs ",,C8132:D8132),Calendar!G:G,Calendar!B:B),IF(AND(B8132="Premier League",E8132="Highlights"),_xlfn.XLOOKUP(H8132,Calendar!O:O,Calendar!N:N,,-1),""))</f>
        <v/>
      </c>
    </row>
    <row r="8133" spans="34:34" x14ac:dyDescent="0.35">
      <c r="AH8133" s="16" t="str">
        <f>IF(AND(B8133="Premier League",E8133="Live"),_xlfn.XLOOKUP(_xlfn.TEXTJOIN(" vs ",,C8133:D8133),Calendar!G:G,Calendar!B:B),IF(AND(B8133="Premier League",E8133="Highlights"),_xlfn.XLOOKUP(H8133,Calendar!O:O,Calendar!N:N,,-1),""))</f>
        <v/>
      </c>
    </row>
    <row r="8134" spans="34:34" x14ac:dyDescent="0.35">
      <c r="AH8134" s="16" t="str">
        <f>IF(AND(B8134="Premier League",E8134="Live"),_xlfn.XLOOKUP(_xlfn.TEXTJOIN(" vs ",,C8134:D8134),Calendar!G:G,Calendar!B:B),IF(AND(B8134="Premier League",E8134="Highlights"),_xlfn.XLOOKUP(H8134,Calendar!O:O,Calendar!N:N,,-1),""))</f>
        <v/>
      </c>
    </row>
    <row r="8135" spans="34:34" x14ac:dyDescent="0.35">
      <c r="AH8135" s="16" t="str">
        <f>IF(AND(B8135="Premier League",E8135="Live"),_xlfn.XLOOKUP(_xlfn.TEXTJOIN(" vs ",,C8135:D8135),Calendar!G:G,Calendar!B:B),IF(AND(B8135="Premier League",E8135="Highlights"),_xlfn.XLOOKUP(H8135,Calendar!O:O,Calendar!N:N,,-1),""))</f>
        <v/>
      </c>
    </row>
    <row r="8136" spans="34:34" x14ac:dyDescent="0.35">
      <c r="AH8136" s="16" t="str">
        <f>IF(AND(B8136="Premier League",E8136="Live"),_xlfn.XLOOKUP(_xlfn.TEXTJOIN(" vs ",,C8136:D8136),Calendar!G:G,Calendar!B:B),IF(AND(B8136="Premier League",E8136="Highlights"),_xlfn.XLOOKUP(H8136,Calendar!O:O,Calendar!N:N,,-1),""))</f>
        <v/>
      </c>
    </row>
    <row r="8137" spans="34:34" x14ac:dyDescent="0.35">
      <c r="AH8137" s="16" t="str">
        <f>IF(AND(B8137="Premier League",E8137="Live"),_xlfn.XLOOKUP(_xlfn.TEXTJOIN(" vs ",,C8137:D8137),Calendar!G:G,Calendar!B:B),IF(AND(B8137="Premier League",E8137="Highlights"),_xlfn.XLOOKUP(H8137,Calendar!O:O,Calendar!N:N,,-1),""))</f>
        <v/>
      </c>
    </row>
    <row r="8138" spans="34:34" x14ac:dyDescent="0.35">
      <c r="AH8138" s="16" t="str">
        <f>IF(AND(B8138="Premier League",E8138="Live"),_xlfn.XLOOKUP(_xlfn.TEXTJOIN(" vs ",,C8138:D8138),Calendar!G:G,Calendar!B:B),IF(AND(B8138="Premier League",E8138="Highlights"),_xlfn.XLOOKUP(H8138,Calendar!O:O,Calendar!N:N,,-1),""))</f>
        <v/>
      </c>
    </row>
    <row r="8139" spans="34:34" x14ac:dyDescent="0.35">
      <c r="AH8139" s="16" t="str">
        <f>IF(AND(B8139="Premier League",E8139="Live"),_xlfn.XLOOKUP(_xlfn.TEXTJOIN(" vs ",,C8139:D8139),Calendar!G:G,Calendar!B:B),IF(AND(B8139="Premier League",E8139="Highlights"),_xlfn.XLOOKUP(H8139,Calendar!O:O,Calendar!N:N,,-1),""))</f>
        <v/>
      </c>
    </row>
    <row r="8140" spans="34:34" x14ac:dyDescent="0.35">
      <c r="AH8140" s="16" t="str">
        <f>IF(AND(B8140="Premier League",E8140="Live"),_xlfn.XLOOKUP(_xlfn.TEXTJOIN(" vs ",,C8140:D8140),Calendar!G:G,Calendar!B:B),IF(AND(B8140="Premier League",E8140="Highlights"),_xlfn.XLOOKUP(H8140,Calendar!O:O,Calendar!N:N,,-1),""))</f>
        <v/>
      </c>
    </row>
    <row r="8141" spans="34:34" x14ac:dyDescent="0.35">
      <c r="AH8141" s="16" t="str">
        <f>IF(AND(B8141="Premier League",E8141="Live"),_xlfn.XLOOKUP(_xlfn.TEXTJOIN(" vs ",,C8141:D8141),Calendar!G:G,Calendar!B:B),IF(AND(B8141="Premier League",E8141="Highlights"),_xlfn.XLOOKUP(H8141,Calendar!O:O,Calendar!N:N,,-1),""))</f>
        <v/>
      </c>
    </row>
    <row r="8142" spans="34:34" x14ac:dyDescent="0.35">
      <c r="AH8142" s="16" t="str">
        <f>IF(AND(B8142="Premier League",E8142="Live"),_xlfn.XLOOKUP(_xlfn.TEXTJOIN(" vs ",,C8142:D8142),Calendar!G:G,Calendar!B:B),IF(AND(B8142="Premier League",E8142="Highlights"),_xlfn.XLOOKUP(H8142,Calendar!O:O,Calendar!N:N,,-1),""))</f>
        <v/>
      </c>
    </row>
    <row r="8143" spans="34:34" x14ac:dyDescent="0.35">
      <c r="AH8143" s="16" t="str">
        <f>IF(AND(B8143="Premier League",E8143="Live"),_xlfn.XLOOKUP(_xlfn.TEXTJOIN(" vs ",,C8143:D8143),Calendar!G:G,Calendar!B:B),IF(AND(B8143="Premier League",E8143="Highlights"),_xlfn.XLOOKUP(H8143,Calendar!O:O,Calendar!N:N,,-1),""))</f>
        <v/>
      </c>
    </row>
    <row r="8144" spans="34:34" x14ac:dyDescent="0.35">
      <c r="AH8144" s="16" t="str">
        <f>IF(AND(B8144="Premier League",E8144="Live"),_xlfn.XLOOKUP(_xlfn.TEXTJOIN(" vs ",,C8144:D8144),Calendar!G:G,Calendar!B:B),IF(AND(B8144="Premier League",E8144="Highlights"),_xlfn.XLOOKUP(H8144,Calendar!O:O,Calendar!N:N,,-1),""))</f>
        <v/>
      </c>
    </row>
    <row r="8145" spans="34:34" x14ac:dyDescent="0.35">
      <c r="AH8145" s="16" t="str">
        <f>IF(AND(B8145="Premier League",E8145="Live"),_xlfn.XLOOKUP(_xlfn.TEXTJOIN(" vs ",,C8145:D8145),Calendar!G:G,Calendar!B:B),IF(AND(B8145="Premier League",E8145="Highlights"),_xlfn.XLOOKUP(H8145,Calendar!O:O,Calendar!N:N,,-1),""))</f>
        <v/>
      </c>
    </row>
    <row r="8146" spans="34:34" x14ac:dyDescent="0.35">
      <c r="AH8146" s="16" t="str">
        <f>IF(AND(B8146="Premier League",E8146="Live"),_xlfn.XLOOKUP(_xlfn.TEXTJOIN(" vs ",,C8146:D8146),Calendar!G:G,Calendar!B:B),IF(AND(B8146="Premier League",E8146="Highlights"),_xlfn.XLOOKUP(H8146,Calendar!O:O,Calendar!N:N,,-1),""))</f>
        <v/>
      </c>
    </row>
    <row r="8147" spans="34:34" x14ac:dyDescent="0.35">
      <c r="AH8147" s="16" t="str">
        <f>IF(AND(B8147="Premier League",E8147="Live"),_xlfn.XLOOKUP(_xlfn.TEXTJOIN(" vs ",,C8147:D8147),Calendar!G:G,Calendar!B:B),IF(AND(B8147="Premier League",E8147="Highlights"),_xlfn.XLOOKUP(H8147,Calendar!O:O,Calendar!N:N,,-1),""))</f>
        <v/>
      </c>
    </row>
    <row r="8148" spans="34:34" x14ac:dyDescent="0.35">
      <c r="AH8148" s="16" t="str">
        <f>IF(AND(B8148="Premier League",E8148="Live"),_xlfn.XLOOKUP(_xlfn.TEXTJOIN(" vs ",,C8148:D8148),Calendar!G:G,Calendar!B:B),IF(AND(B8148="Premier League",E8148="Highlights"),_xlfn.XLOOKUP(H8148,Calendar!O:O,Calendar!N:N,,-1),""))</f>
        <v/>
      </c>
    </row>
    <row r="8149" spans="34:34" x14ac:dyDescent="0.35">
      <c r="AH8149" s="16" t="str">
        <f>IF(AND(B8149="Premier League",E8149="Live"),_xlfn.XLOOKUP(_xlfn.TEXTJOIN(" vs ",,C8149:D8149),Calendar!G:G,Calendar!B:B),IF(AND(B8149="Premier League",E8149="Highlights"),_xlfn.XLOOKUP(H8149,Calendar!O:O,Calendar!N:N,,-1),""))</f>
        <v/>
      </c>
    </row>
    <row r="8150" spans="34:34" x14ac:dyDescent="0.35">
      <c r="AH8150" s="16" t="str">
        <f>IF(AND(B8150="Premier League",E8150="Live"),_xlfn.XLOOKUP(_xlfn.TEXTJOIN(" vs ",,C8150:D8150),Calendar!G:G,Calendar!B:B),IF(AND(B8150="Premier League",E8150="Highlights"),_xlfn.XLOOKUP(H8150,Calendar!O:O,Calendar!N:N,,-1),""))</f>
        <v/>
      </c>
    </row>
    <row r="8151" spans="34:34" x14ac:dyDescent="0.35">
      <c r="AH8151" s="16" t="str">
        <f>IF(AND(B8151="Premier League",E8151="Live"),_xlfn.XLOOKUP(_xlfn.TEXTJOIN(" vs ",,C8151:D8151),Calendar!G:G,Calendar!B:B),IF(AND(B8151="Premier League",E8151="Highlights"),_xlfn.XLOOKUP(H8151,Calendar!O:O,Calendar!N:N,,-1),""))</f>
        <v/>
      </c>
    </row>
    <row r="8152" spans="34:34" x14ac:dyDescent="0.35">
      <c r="AH8152" s="16" t="str">
        <f>IF(AND(B8152="Premier League",E8152="Live"),_xlfn.XLOOKUP(_xlfn.TEXTJOIN(" vs ",,C8152:D8152),Calendar!G:G,Calendar!B:B),IF(AND(B8152="Premier League",E8152="Highlights"),_xlfn.XLOOKUP(H8152,Calendar!O:O,Calendar!N:N,,-1),""))</f>
        <v/>
      </c>
    </row>
    <row r="8153" spans="34:34" x14ac:dyDescent="0.35">
      <c r="AH8153" s="16" t="str">
        <f>IF(AND(B8153="Premier League",E8153="Live"),_xlfn.XLOOKUP(_xlfn.TEXTJOIN(" vs ",,C8153:D8153),Calendar!G:G,Calendar!B:B),IF(AND(B8153="Premier League",E8153="Highlights"),_xlfn.XLOOKUP(H8153,Calendar!O:O,Calendar!N:N,,-1),""))</f>
        <v/>
      </c>
    </row>
    <row r="8154" spans="34:34" x14ac:dyDescent="0.35">
      <c r="AH8154" s="16" t="str">
        <f>IF(AND(B8154="Premier League",E8154="Live"),_xlfn.XLOOKUP(_xlfn.TEXTJOIN(" vs ",,C8154:D8154),Calendar!G:G,Calendar!B:B),IF(AND(B8154="Premier League",E8154="Highlights"),_xlfn.XLOOKUP(H8154,Calendar!O:O,Calendar!N:N,,-1),""))</f>
        <v/>
      </c>
    </row>
    <row r="8155" spans="34:34" x14ac:dyDescent="0.35">
      <c r="AH8155" s="16" t="str">
        <f>IF(AND(B8155="Premier League",E8155="Live"),_xlfn.XLOOKUP(_xlfn.TEXTJOIN(" vs ",,C8155:D8155),Calendar!G:G,Calendar!B:B),IF(AND(B8155="Premier League",E8155="Highlights"),_xlfn.XLOOKUP(H8155,Calendar!O:O,Calendar!N:N,,-1),""))</f>
        <v/>
      </c>
    </row>
    <row r="8156" spans="34:34" x14ac:dyDescent="0.35">
      <c r="AH8156" s="16" t="str">
        <f>IF(AND(B8156="Premier League",E8156="Live"),_xlfn.XLOOKUP(_xlfn.TEXTJOIN(" vs ",,C8156:D8156),Calendar!G:G,Calendar!B:B),IF(AND(B8156="Premier League",E8156="Highlights"),_xlfn.XLOOKUP(H8156,Calendar!O:O,Calendar!N:N,,-1),""))</f>
        <v/>
      </c>
    </row>
    <row r="8157" spans="34:34" x14ac:dyDescent="0.35">
      <c r="AH8157" s="16" t="str">
        <f>IF(AND(B8157="Premier League",E8157="Live"),_xlfn.XLOOKUP(_xlfn.TEXTJOIN(" vs ",,C8157:D8157),Calendar!G:G,Calendar!B:B),IF(AND(B8157="Premier League",E8157="Highlights"),_xlfn.XLOOKUP(H8157,Calendar!O:O,Calendar!N:N,,-1),""))</f>
        <v/>
      </c>
    </row>
    <row r="8158" spans="34:34" x14ac:dyDescent="0.35">
      <c r="AH8158" s="16" t="str">
        <f>IF(AND(B8158="Premier League",E8158="Live"),_xlfn.XLOOKUP(_xlfn.TEXTJOIN(" vs ",,C8158:D8158),Calendar!G:G,Calendar!B:B),IF(AND(B8158="Premier League",E8158="Highlights"),_xlfn.XLOOKUP(H8158,Calendar!O:O,Calendar!N:N,,-1),""))</f>
        <v/>
      </c>
    </row>
    <row r="8159" spans="34:34" x14ac:dyDescent="0.35">
      <c r="AH8159" s="16" t="str">
        <f>IF(AND(B8159="Premier League",E8159="Live"),_xlfn.XLOOKUP(_xlfn.TEXTJOIN(" vs ",,C8159:D8159),Calendar!G:G,Calendar!B:B),IF(AND(B8159="Premier League",E8159="Highlights"),_xlfn.XLOOKUP(H8159,Calendar!O:O,Calendar!N:N,,-1),""))</f>
        <v/>
      </c>
    </row>
    <row r="8160" spans="34:34" x14ac:dyDescent="0.35">
      <c r="AH8160" s="16" t="str">
        <f>IF(AND(B8160="Premier League",E8160="Live"),_xlfn.XLOOKUP(_xlfn.TEXTJOIN(" vs ",,C8160:D8160),Calendar!G:G,Calendar!B:B),IF(AND(B8160="Premier League",E8160="Highlights"),_xlfn.XLOOKUP(H8160,Calendar!O:O,Calendar!N:N,,-1),""))</f>
        <v/>
      </c>
    </row>
    <row r="8161" spans="34:34" x14ac:dyDescent="0.35">
      <c r="AH8161" s="16" t="str">
        <f>IF(AND(B8161="Premier League",E8161="Live"),_xlfn.XLOOKUP(_xlfn.TEXTJOIN(" vs ",,C8161:D8161),Calendar!G:G,Calendar!B:B),IF(AND(B8161="Premier League",E8161="Highlights"),_xlfn.XLOOKUP(H8161,Calendar!O:O,Calendar!N:N,,-1),""))</f>
        <v/>
      </c>
    </row>
    <row r="8162" spans="34:34" x14ac:dyDescent="0.35">
      <c r="AH8162" s="16" t="str">
        <f>IF(AND(B8162="Premier League",E8162="Live"),_xlfn.XLOOKUP(_xlfn.TEXTJOIN(" vs ",,C8162:D8162),Calendar!G:G,Calendar!B:B),IF(AND(B8162="Premier League",E8162="Highlights"),_xlfn.XLOOKUP(H8162,Calendar!O:O,Calendar!N:N,,-1),""))</f>
        <v/>
      </c>
    </row>
    <row r="8163" spans="34:34" x14ac:dyDescent="0.35">
      <c r="AH8163" s="16" t="str">
        <f>IF(AND(B8163="Premier League",E8163="Live"),_xlfn.XLOOKUP(_xlfn.TEXTJOIN(" vs ",,C8163:D8163),Calendar!G:G,Calendar!B:B),IF(AND(B8163="Premier League",E8163="Highlights"),_xlfn.XLOOKUP(H8163,Calendar!O:O,Calendar!N:N,,-1),""))</f>
        <v/>
      </c>
    </row>
    <row r="8164" spans="34:34" x14ac:dyDescent="0.35">
      <c r="AH8164" s="16" t="str">
        <f>IF(AND(B8164="Premier League",E8164="Live"),_xlfn.XLOOKUP(_xlfn.TEXTJOIN(" vs ",,C8164:D8164),Calendar!G:G,Calendar!B:B),IF(AND(B8164="Premier League",E8164="Highlights"),_xlfn.XLOOKUP(H8164,Calendar!O:O,Calendar!N:N,,-1),""))</f>
        <v/>
      </c>
    </row>
    <row r="8165" spans="34:34" x14ac:dyDescent="0.35">
      <c r="AH8165" s="16" t="str">
        <f>IF(AND(B8165="Premier League",E8165="Live"),_xlfn.XLOOKUP(_xlfn.TEXTJOIN(" vs ",,C8165:D8165),Calendar!G:G,Calendar!B:B),IF(AND(B8165="Premier League",E8165="Highlights"),_xlfn.XLOOKUP(H8165,Calendar!O:O,Calendar!N:N,,-1),""))</f>
        <v/>
      </c>
    </row>
    <row r="8166" spans="34:34" x14ac:dyDescent="0.35">
      <c r="AH8166" s="16" t="str">
        <f>IF(AND(B8166="Premier League",E8166="Live"),_xlfn.XLOOKUP(_xlfn.TEXTJOIN(" vs ",,C8166:D8166),Calendar!G:G,Calendar!B:B),IF(AND(B8166="Premier League",E8166="Highlights"),_xlfn.XLOOKUP(H8166,Calendar!O:O,Calendar!N:N,,-1),""))</f>
        <v/>
      </c>
    </row>
    <row r="8167" spans="34:34" x14ac:dyDescent="0.35">
      <c r="AH8167" s="16" t="str">
        <f>IF(AND(B8167="Premier League",E8167="Live"),_xlfn.XLOOKUP(_xlfn.TEXTJOIN(" vs ",,C8167:D8167),Calendar!G:G,Calendar!B:B),IF(AND(B8167="Premier League",E8167="Highlights"),_xlfn.XLOOKUP(H8167,Calendar!O:O,Calendar!N:N,,-1),""))</f>
        <v/>
      </c>
    </row>
    <row r="8168" spans="34:34" x14ac:dyDescent="0.35">
      <c r="AH8168" s="16" t="str">
        <f>IF(AND(B8168="Premier League",E8168="Live"),_xlfn.XLOOKUP(_xlfn.TEXTJOIN(" vs ",,C8168:D8168),Calendar!G:G,Calendar!B:B),IF(AND(B8168="Premier League",E8168="Highlights"),_xlfn.XLOOKUP(H8168,Calendar!O:O,Calendar!N:N,,-1),""))</f>
        <v/>
      </c>
    </row>
    <row r="8169" spans="34:34" x14ac:dyDescent="0.35">
      <c r="AH8169" s="16" t="str">
        <f>IF(AND(B8169="Premier League",E8169="Live"),_xlfn.XLOOKUP(_xlfn.TEXTJOIN(" vs ",,C8169:D8169),Calendar!G:G,Calendar!B:B),IF(AND(B8169="Premier League",E8169="Highlights"),_xlfn.XLOOKUP(H8169,Calendar!O:O,Calendar!N:N,,-1),""))</f>
        <v/>
      </c>
    </row>
    <row r="8170" spans="34:34" x14ac:dyDescent="0.35">
      <c r="AH8170" s="16" t="str">
        <f>IF(AND(B8170="Premier League",E8170="Live"),_xlfn.XLOOKUP(_xlfn.TEXTJOIN(" vs ",,C8170:D8170),Calendar!G:G,Calendar!B:B),IF(AND(B8170="Premier League",E8170="Highlights"),_xlfn.XLOOKUP(H8170,Calendar!O:O,Calendar!N:N,,-1),""))</f>
        <v/>
      </c>
    </row>
    <row r="8171" spans="34:34" x14ac:dyDescent="0.35">
      <c r="AH8171" s="16" t="str">
        <f>IF(AND(B8171="Premier League",E8171="Live"),_xlfn.XLOOKUP(_xlfn.TEXTJOIN(" vs ",,C8171:D8171),Calendar!G:G,Calendar!B:B),IF(AND(B8171="Premier League",E8171="Highlights"),_xlfn.XLOOKUP(H8171,Calendar!O:O,Calendar!N:N,,-1),""))</f>
        <v/>
      </c>
    </row>
    <row r="8172" spans="34:34" x14ac:dyDescent="0.35">
      <c r="AH8172" s="16" t="str">
        <f>IF(AND(B8172="Premier League",E8172="Live"),_xlfn.XLOOKUP(_xlfn.TEXTJOIN(" vs ",,C8172:D8172),Calendar!G:G,Calendar!B:B),IF(AND(B8172="Premier League",E8172="Highlights"),_xlfn.XLOOKUP(H8172,Calendar!O:O,Calendar!N:N,,-1),""))</f>
        <v/>
      </c>
    </row>
    <row r="8173" spans="34:34" x14ac:dyDescent="0.35">
      <c r="AH8173" s="16" t="str">
        <f>IF(AND(B8173="Premier League",E8173="Live"),_xlfn.XLOOKUP(_xlfn.TEXTJOIN(" vs ",,C8173:D8173),Calendar!G:G,Calendar!B:B),IF(AND(B8173="Premier League",E8173="Highlights"),_xlfn.XLOOKUP(H8173,Calendar!O:O,Calendar!N:N,,-1),""))</f>
        <v/>
      </c>
    </row>
    <row r="8174" spans="34:34" x14ac:dyDescent="0.35">
      <c r="AH8174" s="16" t="str">
        <f>IF(AND(B8174="Premier League",E8174="Live"),_xlfn.XLOOKUP(_xlfn.TEXTJOIN(" vs ",,C8174:D8174),Calendar!G:G,Calendar!B:B),IF(AND(B8174="Premier League",E8174="Highlights"),_xlfn.XLOOKUP(H8174,Calendar!O:O,Calendar!N:N,,-1),""))</f>
        <v/>
      </c>
    </row>
    <row r="8175" spans="34:34" x14ac:dyDescent="0.35">
      <c r="AH8175" s="16" t="str">
        <f>IF(AND(B8175="Premier League",E8175="Live"),_xlfn.XLOOKUP(_xlfn.TEXTJOIN(" vs ",,C8175:D8175),Calendar!G:G,Calendar!B:B),IF(AND(B8175="Premier League",E8175="Highlights"),_xlfn.XLOOKUP(H8175,Calendar!O:O,Calendar!N:N,,-1),""))</f>
        <v/>
      </c>
    </row>
    <row r="8176" spans="34:34" x14ac:dyDescent="0.35">
      <c r="AH8176" s="16" t="str">
        <f>IF(AND(B8176="Premier League",E8176="Live"),_xlfn.XLOOKUP(_xlfn.TEXTJOIN(" vs ",,C8176:D8176),Calendar!G:G,Calendar!B:B),IF(AND(B8176="Premier League",E8176="Highlights"),_xlfn.XLOOKUP(H8176,Calendar!O:O,Calendar!N:N,,-1),""))</f>
        <v/>
      </c>
    </row>
    <row r="8177" spans="34:34" x14ac:dyDescent="0.35">
      <c r="AH8177" s="16" t="str">
        <f>IF(AND(B8177="Premier League",E8177="Live"),_xlfn.XLOOKUP(_xlfn.TEXTJOIN(" vs ",,C8177:D8177),Calendar!G:G,Calendar!B:B),IF(AND(B8177="Premier League",E8177="Highlights"),_xlfn.XLOOKUP(H8177,Calendar!O:O,Calendar!N:N,,-1),""))</f>
        <v/>
      </c>
    </row>
    <row r="8178" spans="34:34" x14ac:dyDescent="0.35">
      <c r="AH8178" s="16" t="str">
        <f>IF(AND(B8178="Premier League",E8178="Live"),_xlfn.XLOOKUP(_xlfn.TEXTJOIN(" vs ",,C8178:D8178),Calendar!G:G,Calendar!B:B),IF(AND(B8178="Premier League",E8178="Highlights"),_xlfn.XLOOKUP(H8178,Calendar!O:O,Calendar!N:N,,-1),""))</f>
        <v/>
      </c>
    </row>
    <row r="8179" spans="34:34" x14ac:dyDescent="0.35">
      <c r="AH8179" s="16" t="str">
        <f>IF(AND(B8179="Premier League",E8179="Live"),_xlfn.XLOOKUP(_xlfn.TEXTJOIN(" vs ",,C8179:D8179),Calendar!G:G,Calendar!B:B),IF(AND(B8179="Premier League",E8179="Highlights"),_xlfn.XLOOKUP(H8179,Calendar!O:O,Calendar!N:N,,-1),""))</f>
        <v/>
      </c>
    </row>
    <row r="8180" spans="34:34" x14ac:dyDescent="0.35">
      <c r="AH8180" s="16" t="str">
        <f>IF(AND(B8180="Premier League",E8180="Live"),_xlfn.XLOOKUP(_xlfn.TEXTJOIN(" vs ",,C8180:D8180),Calendar!G:G,Calendar!B:B),IF(AND(B8180="Premier League",E8180="Highlights"),_xlfn.XLOOKUP(H8180,Calendar!O:O,Calendar!N:N,,-1),""))</f>
        <v/>
      </c>
    </row>
    <row r="8181" spans="34:34" x14ac:dyDescent="0.35">
      <c r="AH8181" s="16" t="str">
        <f>IF(AND(B8181="Premier League",E8181="Live"),_xlfn.XLOOKUP(_xlfn.TEXTJOIN(" vs ",,C8181:D8181),Calendar!G:G,Calendar!B:B),IF(AND(B8181="Premier League",E8181="Highlights"),_xlfn.XLOOKUP(H8181,Calendar!O:O,Calendar!N:N,,-1),""))</f>
        <v/>
      </c>
    </row>
    <row r="8182" spans="34:34" x14ac:dyDescent="0.35">
      <c r="AH8182" s="16" t="str">
        <f>IF(AND(B8182="Premier League",E8182="Live"),_xlfn.XLOOKUP(_xlfn.TEXTJOIN(" vs ",,C8182:D8182),Calendar!G:G,Calendar!B:B),IF(AND(B8182="Premier League",E8182="Highlights"),_xlfn.XLOOKUP(H8182,Calendar!O:O,Calendar!N:N,,-1),""))</f>
        <v/>
      </c>
    </row>
    <row r="8183" spans="34:34" x14ac:dyDescent="0.35">
      <c r="AH8183" s="16" t="str">
        <f>IF(AND(B8183="Premier League",E8183="Live"),_xlfn.XLOOKUP(_xlfn.TEXTJOIN(" vs ",,C8183:D8183),Calendar!G:G,Calendar!B:B),IF(AND(B8183="Premier League",E8183="Highlights"),_xlfn.XLOOKUP(H8183,Calendar!O:O,Calendar!N:N,,-1),""))</f>
        <v/>
      </c>
    </row>
    <row r="8184" spans="34:34" x14ac:dyDescent="0.35">
      <c r="AH8184" s="16" t="str">
        <f>IF(AND(B8184="Premier League",E8184="Live"),_xlfn.XLOOKUP(_xlfn.TEXTJOIN(" vs ",,C8184:D8184),Calendar!G:G,Calendar!B:B),IF(AND(B8184="Premier League",E8184="Highlights"),_xlfn.XLOOKUP(H8184,Calendar!O:O,Calendar!N:N,,-1),""))</f>
        <v/>
      </c>
    </row>
    <row r="8185" spans="34:34" x14ac:dyDescent="0.35">
      <c r="AH8185" s="16" t="str">
        <f>IF(AND(B8185="Premier League",E8185="Live"),_xlfn.XLOOKUP(_xlfn.TEXTJOIN(" vs ",,C8185:D8185),Calendar!G:G,Calendar!B:B),IF(AND(B8185="Premier League",E8185="Highlights"),_xlfn.XLOOKUP(H8185,Calendar!O:O,Calendar!N:N,,-1),""))</f>
        <v/>
      </c>
    </row>
    <row r="8186" spans="34:34" x14ac:dyDescent="0.35">
      <c r="AH8186" s="16" t="str">
        <f>IF(AND(B8186="Premier League",E8186="Live"),_xlfn.XLOOKUP(_xlfn.TEXTJOIN(" vs ",,C8186:D8186),Calendar!G:G,Calendar!B:B),IF(AND(B8186="Premier League",E8186="Highlights"),_xlfn.XLOOKUP(H8186,Calendar!O:O,Calendar!N:N,,-1),""))</f>
        <v/>
      </c>
    </row>
    <row r="8187" spans="34:34" x14ac:dyDescent="0.35">
      <c r="AH8187" s="16" t="str">
        <f>IF(AND(B8187="Premier League",E8187="Live"),_xlfn.XLOOKUP(_xlfn.TEXTJOIN(" vs ",,C8187:D8187),Calendar!G:G,Calendar!B:B),IF(AND(B8187="Premier League",E8187="Highlights"),_xlfn.XLOOKUP(H8187,Calendar!O:O,Calendar!N:N,,-1),""))</f>
        <v/>
      </c>
    </row>
    <row r="8188" spans="34:34" x14ac:dyDescent="0.35">
      <c r="AH8188" s="16" t="str">
        <f>IF(AND(B8188="Premier League",E8188="Live"),_xlfn.XLOOKUP(_xlfn.TEXTJOIN(" vs ",,C8188:D8188),Calendar!G:G,Calendar!B:B),IF(AND(B8188="Premier League",E8188="Highlights"),_xlfn.XLOOKUP(H8188,Calendar!O:O,Calendar!N:N,,-1),""))</f>
        <v/>
      </c>
    </row>
    <row r="8189" spans="34:34" x14ac:dyDescent="0.35">
      <c r="AH8189" s="16" t="str">
        <f>IF(AND(B8189="Premier League",E8189="Live"),_xlfn.XLOOKUP(_xlfn.TEXTJOIN(" vs ",,C8189:D8189),Calendar!G:G,Calendar!B:B),IF(AND(B8189="Premier League",E8189="Highlights"),_xlfn.XLOOKUP(H8189,Calendar!O:O,Calendar!N:N,,-1),""))</f>
        <v/>
      </c>
    </row>
    <row r="8190" spans="34:34" x14ac:dyDescent="0.35">
      <c r="AH8190" s="16" t="str">
        <f>IF(AND(B8190="Premier League",E8190="Live"),_xlfn.XLOOKUP(_xlfn.TEXTJOIN(" vs ",,C8190:D8190),Calendar!G:G,Calendar!B:B),IF(AND(B8190="Premier League",E8190="Highlights"),_xlfn.XLOOKUP(H8190,Calendar!O:O,Calendar!N:N,,-1),""))</f>
        <v/>
      </c>
    </row>
    <row r="8191" spans="34:34" x14ac:dyDescent="0.35">
      <c r="AH8191" s="16" t="str">
        <f>IF(AND(B8191="Premier League",E8191="Live"),_xlfn.XLOOKUP(_xlfn.TEXTJOIN(" vs ",,C8191:D8191),Calendar!G:G,Calendar!B:B),IF(AND(B8191="Premier League",E8191="Highlights"),_xlfn.XLOOKUP(H8191,Calendar!O:O,Calendar!N:N,,-1),""))</f>
        <v/>
      </c>
    </row>
    <row r="8192" spans="34:34" x14ac:dyDescent="0.35">
      <c r="AH8192" s="16" t="str">
        <f>IF(AND(B8192="Premier League",E8192="Live"),_xlfn.XLOOKUP(_xlfn.TEXTJOIN(" vs ",,C8192:D8192),Calendar!G:G,Calendar!B:B),IF(AND(B8192="Premier League",E8192="Highlights"),_xlfn.XLOOKUP(H8192,Calendar!O:O,Calendar!N:N,,-1),""))</f>
        <v/>
      </c>
    </row>
    <row r="8193" spans="34:34" x14ac:dyDescent="0.35">
      <c r="AH8193" s="16" t="str">
        <f>IF(AND(B8193="Premier League",E8193="Live"),_xlfn.XLOOKUP(_xlfn.TEXTJOIN(" vs ",,C8193:D8193),Calendar!G:G,Calendar!B:B),IF(AND(B8193="Premier League",E8193="Highlights"),_xlfn.XLOOKUP(H8193,Calendar!O:O,Calendar!N:N,,-1),""))</f>
        <v/>
      </c>
    </row>
    <row r="8194" spans="34:34" x14ac:dyDescent="0.35">
      <c r="AH8194" s="16" t="str">
        <f>IF(AND(B8194="Premier League",E8194="Live"),_xlfn.XLOOKUP(_xlfn.TEXTJOIN(" vs ",,C8194:D8194),Calendar!G:G,Calendar!B:B),IF(AND(B8194="Premier League",E8194="Highlights"),_xlfn.XLOOKUP(H8194,Calendar!O:O,Calendar!N:N,,-1),""))</f>
        <v/>
      </c>
    </row>
    <row r="8195" spans="34:34" x14ac:dyDescent="0.35">
      <c r="AH8195" s="16" t="str">
        <f>IF(AND(B8195="Premier League",E8195="Live"),_xlfn.XLOOKUP(_xlfn.TEXTJOIN(" vs ",,C8195:D8195),Calendar!G:G,Calendar!B:B),IF(AND(B8195="Premier League",E8195="Highlights"),_xlfn.XLOOKUP(H8195,Calendar!O:O,Calendar!N:N,,-1),""))</f>
        <v/>
      </c>
    </row>
    <row r="8196" spans="34:34" x14ac:dyDescent="0.35">
      <c r="AH8196" s="16" t="str">
        <f>IF(AND(B8196="Premier League",E8196="Live"),_xlfn.XLOOKUP(_xlfn.TEXTJOIN(" vs ",,C8196:D8196),Calendar!G:G,Calendar!B:B),IF(AND(B8196="Premier League",E8196="Highlights"),_xlfn.XLOOKUP(H8196,Calendar!O:O,Calendar!N:N,,-1),""))</f>
        <v/>
      </c>
    </row>
    <row r="8197" spans="34:34" x14ac:dyDescent="0.35">
      <c r="AH8197" s="16" t="str">
        <f>IF(AND(B8197="Premier League",E8197="Live"),_xlfn.XLOOKUP(_xlfn.TEXTJOIN(" vs ",,C8197:D8197),Calendar!G:G,Calendar!B:B),IF(AND(B8197="Premier League",E8197="Highlights"),_xlfn.XLOOKUP(H8197,Calendar!O:O,Calendar!N:N,,-1),""))</f>
        <v/>
      </c>
    </row>
    <row r="8198" spans="34:34" x14ac:dyDescent="0.35">
      <c r="AH8198" s="16" t="str">
        <f>IF(AND(B8198="Premier League",E8198="Live"),_xlfn.XLOOKUP(_xlfn.TEXTJOIN(" vs ",,C8198:D8198),Calendar!G:G,Calendar!B:B),IF(AND(B8198="Premier League",E8198="Highlights"),_xlfn.XLOOKUP(H8198,Calendar!O:O,Calendar!N:N,,-1),""))</f>
        <v/>
      </c>
    </row>
    <row r="8199" spans="34:34" x14ac:dyDescent="0.35">
      <c r="AH8199" s="16" t="str">
        <f>IF(AND(B8199="Premier League",E8199="Live"),_xlfn.XLOOKUP(_xlfn.TEXTJOIN(" vs ",,C8199:D8199),Calendar!G:G,Calendar!B:B),IF(AND(B8199="Premier League",E8199="Highlights"),_xlfn.XLOOKUP(H8199,Calendar!O:O,Calendar!N:N,,-1),""))</f>
        <v/>
      </c>
    </row>
    <row r="8200" spans="34:34" x14ac:dyDescent="0.35">
      <c r="AH8200" s="16" t="str">
        <f>IF(AND(B8200="Premier League",E8200="Live"),_xlfn.XLOOKUP(_xlfn.TEXTJOIN(" vs ",,C8200:D8200),Calendar!G:G,Calendar!B:B),IF(AND(B8200="Premier League",E8200="Highlights"),_xlfn.XLOOKUP(H8200,Calendar!O:O,Calendar!N:N,,-1),""))</f>
        <v/>
      </c>
    </row>
    <row r="8201" spans="34:34" x14ac:dyDescent="0.35">
      <c r="AH8201" s="16" t="str">
        <f>IF(AND(B8201="Premier League",E8201="Live"),_xlfn.XLOOKUP(_xlfn.TEXTJOIN(" vs ",,C8201:D8201),Calendar!G:G,Calendar!B:B),IF(AND(B8201="Premier League",E8201="Highlights"),_xlfn.XLOOKUP(H8201,Calendar!O:O,Calendar!N:N,,-1),""))</f>
        <v/>
      </c>
    </row>
    <row r="8202" spans="34:34" x14ac:dyDescent="0.35">
      <c r="AH8202" s="16" t="str">
        <f>IF(AND(B8202="Premier League",E8202="Live"),_xlfn.XLOOKUP(_xlfn.TEXTJOIN(" vs ",,C8202:D8202),Calendar!G:G,Calendar!B:B),IF(AND(B8202="Premier League",E8202="Highlights"),_xlfn.XLOOKUP(H8202,Calendar!O:O,Calendar!N:N,,-1),""))</f>
        <v/>
      </c>
    </row>
    <row r="8203" spans="34:34" x14ac:dyDescent="0.35">
      <c r="AH8203" s="16" t="str">
        <f>IF(AND(B8203="Premier League",E8203="Live"),_xlfn.XLOOKUP(_xlfn.TEXTJOIN(" vs ",,C8203:D8203),Calendar!G:G,Calendar!B:B),IF(AND(B8203="Premier League",E8203="Highlights"),_xlfn.XLOOKUP(H8203,Calendar!O:O,Calendar!N:N,,-1),""))</f>
        <v/>
      </c>
    </row>
    <row r="8204" spans="34:34" x14ac:dyDescent="0.35">
      <c r="AH8204" s="16" t="str">
        <f>IF(AND(B8204="Premier League",E8204="Live"),_xlfn.XLOOKUP(_xlfn.TEXTJOIN(" vs ",,C8204:D8204),Calendar!G:G,Calendar!B:B),IF(AND(B8204="Premier League",E8204="Highlights"),_xlfn.XLOOKUP(H8204,Calendar!O:O,Calendar!N:N,,-1),""))</f>
        <v/>
      </c>
    </row>
    <row r="8205" spans="34:34" x14ac:dyDescent="0.35">
      <c r="AH8205" s="16" t="str">
        <f>IF(AND(B8205="Premier League",E8205="Live"),_xlfn.XLOOKUP(_xlfn.TEXTJOIN(" vs ",,C8205:D8205),Calendar!G:G,Calendar!B:B),IF(AND(B8205="Premier League",E8205="Highlights"),_xlfn.XLOOKUP(H8205,Calendar!O:O,Calendar!N:N,,-1),""))</f>
        <v/>
      </c>
    </row>
    <row r="8206" spans="34:34" x14ac:dyDescent="0.35">
      <c r="AH8206" s="16" t="str">
        <f>IF(AND(B8206="Premier League",E8206="Live"),_xlfn.XLOOKUP(_xlfn.TEXTJOIN(" vs ",,C8206:D8206),Calendar!G:G,Calendar!B:B),IF(AND(B8206="Premier League",E8206="Highlights"),_xlfn.XLOOKUP(H8206,Calendar!O:O,Calendar!N:N,,-1),""))</f>
        <v/>
      </c>
    </row>
    <row r="8207" spans="34:34" x14ac:dyDescent="0.35">
      <c r="AH8207" s="16" t="str">
        <f>IF(AND(B8207="Premier League",E8207="Live"),_xlfn.XLOOKUP(_xlfn.TEXTJOIN(" vs ",,C8207:D8207),Calendar!G:G,Calendar!B:B),IF(AND(B8207="Premier League",E8207="Highlights"),_xlfn.XLOOKUP(H8207,Calendar!O:O,Calendar!N:N,,-1),""))</f>
        <v/>
      </c>
    </row>
    <row r="8208" spans="34:34" x14ac:dyDescent="0.35">
      <c r="AH8208" s="16" t="str">
        <f>IF(AND(B8208="Premier League",E8208="Live"),_xlfn.XLOOKUP(_xlfn.TEXTJOIN(" vs ",,C8208:D8208),Calendar!G:G,Calendar!B:B),IF(AND(B8208="Premier League",E8208="Highlights"),_xlfn.XLOOKUP(H8208,Calendar!O:O,Calendar!N:N,,-1),""))</f>
        <v/>
      </c>
    </row>
    <row r="8209" spans="34:34" x14ac:dyDescent="0.35">
      <c r="AH8209" s="16" t="str">
        <f>IF(AND(B8209="Premier League",E8209="Live"),_xlfn.XLOOKUP(_xlfn.TEXTJOIN(" vs ",,C8209:D8209),Calendar!G:G,Calendar!B:B),IF(AND(B8209="Premier League",E8209="Highlights"),_xlfn.XLOOKUP(H8209,Calendar!O:O,Calendar!N:N,,-1),""))</f>
        <v/>
      </c>
    </row>
    <row r="8210" spans="34:34" x14ac:dyDescent="0.35">
      <c r="AH8210" s="16" t="str">
        <f>IF(AND(B8210="Premier League",E8210="Live"),_xlfn.XLOOKUP(_xlfn.TEXTJOIN(" vs ",,C8210:D8210),Calendar!G:G,Calendar!B:B),IF(AND(B8210="Premier League",E8210="Highlights"),_xlfn.XLOOKUP(H8210,Calendar!O:O,Calendar!N:N,,-1),""))</f>
        <v/>
      </c>
    </row>
    <row r="8211" spans="34:34" x14ac:dyDescent="0.35">
      <c r="AH8211" s="16" t="str">
        <f>IF(AND(B8211="Premier League",E8211="Live"),_xlfn.XLOOKUP(_xlfn.TEXTJOIN(" vs ",,C8211:D8211),Calendar!G:G,Calendar!B:B),IF(AND(B8211="Premier League",E8211="Highlights"),_xlfn.XLOOKUP(H8211,Calendar!O:O,Calendar!N:N,,-1),""))</f>
        <v/>
      </c>
    </row>
    <row r="8212" spans="34:34" x14ac:dyDescent="0.35">
      <c r="AH8212" s="16" t="str">
        <f>IF(AND(B8212="Premier League",E8212="Live"),_xlfn.XLOOKUP(_xlfn.TEXTJOIN(" vs ",,C8212:D8212),Calendar!G:G,Calendar!B:B),IF(AND(B8212="Premier League",E8212="Highlights"),_xlfn.XLOOKUP(H8212,Calendar!O:O,Calendar!N:N,,-1),""))</f>
        <v/>
      </c>
    </row>
    <row r="8213" spans="34:34" x14ac:dyDescent="0.35">
      <c r="AH8213" s="16" t="str">
        <f>IF(AND(B8213="Premier League",E8213="Live"),_xlfn.XLOOKUP(_xlfn.TEXTJOIN(" vs ",,C8213:D8213),Calendar!G:G,Calendar!B:B),IF(AND(B8213="Premier League",E8213="Highlights"),_xlfn.XLOOKUP(H8213,Calendar!O:O,Calendar!N:N,,-1),""))</f>
        <v/>
      </c>
    </row>
    <row r="8214" spans="34:34" x14ac:dyDescent="0.35">
      <c r="AH8214" s="16" t="str">
        <f>IF(AND(B8214="Premier League",E8214="Live"),_xlfn.XLOOKUP(_xlfn.TEXTJOIN(" vs ",,C8214:D8214),Calendar!G:G,Calendar!B:B),IF(AND(B8214="Premier League",E8214="Highlights"),_xlfn.XLOOKUP(H8214,Calendar!O:O,Calendar!N:N,,-1),""))</f>
        <v/>
      </c>
    </row>
    <row r="8215" spans="34:34" x14ac:dyDescent="0.35">
      <c r="AH8215" s="16" t="str">
        <f>IF(AND(B8215="Premier League",E8215="Live"),_xlfn.XLOOKUP(_xlfn.TEXTJOIN(" vs ",,C8215:D8215),Calendar!G:G,Calendar!B:B),IF(AND(B8215="Premier League",E8215="Highlights"),_xlfn.XLOOKUP(H8215,Calendar!O:O,Calendar!N:N,,-1),""))</f>
        <v/>
      </c>
    </row>
    <row r="8216" spans="34:34" x14ac:dyDescent="0.35">
      <c r="AH8216" s="16" t="str">
        <f>IF(AND(B8216="Premier League",E8216="Live"),_xlfn.XLOOKUP(_xlfn.TEXTJOIN(" vs ",,C8216:D8216),Calendar!G:G,Calendar!B:B),IF(AND(B8216="Premier League",E8216="Highlights"),_xlfn.XLOOKUP(H8216,Calendar!O:O,Calendar!N:N,,-1),""))</f>
        <v/>
      </c>
    </row>
    <row r="8217" spans="34:34" x14ac:dyDescent="0.35">
      <c r="AH8217" s="16" t="str">
        <f>IF(AND(B8217="Premier League",E8217="Live"),_xlfn.XLOOKUP(_xlfn.TEXTJOIN(" vs ",,C8217:D8217),Calendar!G:G,Calendar!B:B),IF(AND(B8217="Premier League",E8217="Highlights"),_xlfn.XLOOKUP(H8217,Calendar!O:O,Calendar!N:N,,-1),""))</f>
        <v/>
      </c>
    </row>
    <row r="8218" spans="34:34" x14ac:dyDescent="0.35">
      <c r="AH8218" s="16" t="str">
        <f>IF(AND(B8218="Premier League",E8218="Live"),_xlfn.XLOOKUP(_xlfn.TEXTJOIN(" vs ",,C8218:D8218),Calendar!G:G,Calendar!B:B),IF(AND(B8218="Premier League",E8218="Highlights"),_xlfn.XLOOKUP(H8218,Calendar!O:O,Calendar!N:N,,-1),""))</f>
        <v/>
      </c>
    </row>
    <row r="8219" spans="34:34" x14ac:dyDescent="0.35">
      <c r="AH8219" s="16" t="str">
        <f>IF(AND(B8219="Premier League",E8219="Live"),_xlfn.XLOOKUP(_xlfn.TEXTJOIN(" vs ",,C8219:D8219),Calendar!G:G,Calendar!B:B),IF(AND(B8219="Premier League",E8219="Highlights"),_xlfn.XLOOKUP(H8219,Calendar!O:O,Calendar!N:N,,-1),""))</f>
        <v/>
      </c>
    </row>
    <row r="8220" spans="34:34" x14ac:dyDescent="0.35">
      <c r="AH8220" s="16" t="str">
        <f>IF(AND(B8220="Premier League",E8220="Live"),_xlfn.XLOOKUP(_xlfn.TEXTJOIN(" vs ",,C8220:D8220),Calendar!G:G,Calendar!B:B),IF(AND(B8220="Premier League",E8220="Highlights"),_xlfn.XLOOKUP(H8220,Calendar!O:O,Calendar!N:N,,-1),""))</f>
        <v/>
      </c>
    </row>
    <row r="8221" spans="34:34" x14ac:dyDescent="0.35">
      <c r="AH8221" s="16" t="str">
        <f>IF(AND(B8221="Premier League",E8221="Live"),_xlfn.XLOOKUP(_xlfn.TEXTJOIN(" vs ",,C8221:D8221),Calendar!G:G,Calendar!B:B),IF(AND(B8221="Premier League",E8221="Highlights"),_xlfn.XLOOKUP(H8221,Calendar!O:O,Calendar!N:N,,-1),""))</f>
        <v/>
      </c>
    </row>
    <row r="8222" spans="34:34" x14ac:dyDescent="0.35">
      <c r="AH8222" s="16" t="str">
        <f>IF(AND(B8222="Premier League",E8222="Live"),_xlfn.XLOOKUP(_xlfn.TEXTJOIN(" vs ",,C8222:D8222),Calendar!G:G,Calendar!B:B),IF(AND(B8222="Premier League",E8222="Highlights"),_xlfn.XLOOKUP(H8222,Calendar!O:O,Calendar!N:N,,-1),""))</f>
        <v/>
      </c>
    </row>
    <row r="8223" spans="34:34" x14ac:dyDescent="0.35">
      <c r="AH8223" s="16" t="str">
        <f>IF(AND(B8223="Premier League",E8223="Live"),_xlfn.XLOOKUP(_xlfn.TEXTJOIN(" vs ",,C8223:D8223),Calendar!G:G,Calendar!B:B),IF(AND(B8223="Premier League",E8223="Highlights"),_xlfn.XLOOKUP(H8223,Calendar!O:O,Calendar!N:N,,-1),""))</f>
        <v/>
      </c>
    </row>
    <row r="8224" spans="34:34" x14ac:dyDescent="0.35">
      <c r="AH8224" s="16" t="str">
        <f>IF(AND(B8224="Premier League",E8224="Live"),_xlfn.XLOOKUP(_xlfn.TEXTJOIN(" vs ",,C8224:D8224),Calendar!G:G,Calendar!B:B),IF(AND(B8224="Premier League",E8224="Highlights"),_xlfn.XLOOKUP(H8224,Calendar!O:O,Calendar!N:N,,-1),""))</f>
        <v/>
      </c>
    </row>
    <row r="8225" spans="34:34" x14ac:dyDescent="0.35">
      <c r="AH8225" s="16" t="str">
        <f>IF(AND(B8225="Premier League",E8225="Live"),_xlfn.XLOOKUP(_xlfn.TEXTJOIN(" vs ",,C8225:D8225),Calendar!G:G,Calendar!B:B),IF(AND(B8225="Premier League",E8225="Highlights"),_xlfn.XLOOKUP(H8225,Calendar!O:O,Calendar!N:N,,-1),""))</f>
        <v/>
      </c>
    </row>
    <row r="8226" spans="34:34" x14ac:dyDescent="0.35">
      <c r="AH8226" s="16" t="str">
        <f>IF(AND(B8226="Premier League",E8226="Live"),_xlfn.XLOOKUP(_xlfn.TEXTJOIN(" vs ",,C8226:D8226),Calendar!G:G,Calendar!B:B),IF(AND(B8226="Premier League",E8226="Highlights"),_xlfn.XLOOKUP(H8226,Calendar!O:O,Calendar!N:N,,-1),""))</f>
        <v/>
      </c>
    </row>
    <row r="8227" spans="34:34" x14ac:dyDescent="0.35">
      <c r="AH8227" s="16" t="str">
        <f>IF(AND(B8227="Premier League",E8227="Live"),_xlfn.XLOOKUP(_xlfn.TEXTJOIN(" vs ",,C8227:D8227),Calendar!G:G,Calendar!B:B),IF(AND(B8227="Premier League",E8227="Highlights"),_xlfn.XLOOKUP(H8227,Calendar!O:O,Calendar!N:N,,-1),""))</f>
        <v/>
      </c>
    </row>
    <row r="8228" spans="34:34" x14ac:dyDescent="0.35">
      <c r="AH8228" s="16" t="str">
        <f>IF(AND(B8228="Premier League",E8228="Live"),_xlfn.XLOOKUP(_xlfn.TEXTJOIN(" vs ",,C8228:D8228),Calendar!G:G,Calendar!B:B),IF(AND(B8228="Premier League",E8228="Highlights"),_xlfn.XLOOKUP(H8228,Calendar!O:O,Calendar!N:N,,-1),""))</f>
        <v/>
      </c>
    </row>
    <row r="8229" spans="34:34" x14ac:dyDescent="0.35">
      <c r="AH8229" s="16" t="str">
        <f>IF(AND(B8229="Premier League",E8229="Live"),_xlfn.XLOOKUP(_xlfn.TEXTJOIN(" vs ",,C8229:D8229),Calendar!G:G,Calendar!B:B),IF(AND(B8229="Premier League",E8229="Highlights"),_xlfn.XLOOKUP(H8229,Calendar!O:O,Calendar!N:N,,-1),""))</f>
        <v/>
      </c>
    </row>
    <row r="8230" spans="34:34" x14ac:dyDescent="0.35">
      <c r="AH8230" s="16" t="str">
        <f>IF(AND(B8230="Premier League",E8230="Live"),_xlfn.XLOOKUP(_xlfn.TEXTJOIN(" vs ",,C8230:D8230),Calendar!G:G,Calendar!B:B),IF(AND(B8230="Premier League",E8230="Highlights"),_xlfn.XLOOKUP(H8230,Calendar!O:O,Calendar!N:N,,-1),""))</f>
        <v/>
      </c>
    </row>
    <row r="8231" spans="34:34" x14ac:dyDescent="0.35">
      <c r="AH8231" s="16" t="str">
        <f>IF(AND(B8231="Premier League",E8231="Live"),_xlfn.XLOOKUP(_xlfn.TEXTJOIN(" vs ",,C8231:D8231),Calendar!G:G,Calendar!B:B),IF(AND(B8231="Premier League",E8231="Highlights"),_xlfn.XLOOKUP(H8231,Calendar!O:O,Calendar!N:N,,-1),""))</f>
        <v/>
      </c>
    </row>
    <row r="8232" spans="34:34" x14ac:dyDescent="0.35">
      <c r="AH8232" s="16" t="str">
        <f>IF(AND(B8232="Premier League",E8232="Live"),_xlfn.XLOOKUP(_xlfn.TEXTJOIN(" vs ",,C8232:D8232),Calendar!G:G,Calendar!B:B),IF(AND(B8232="Premier League",E8232="Highlights"),_xlfn.XLOOKUP(H8232,Calendar!O:O,Calendar!N:N,,-1),""))</f>
        <v/>
      </c>
    </row>
    <row r="8233" spans="34:34" x14ac:dyDescent="0.35">
      <c r="AH8233" s="16" t="str">
        <f>IF(AND(B8233="Premier League",E8233="Live"),_xlfn.XLOOKUP(_xlfn.TEXTJOIN(" vs ",,C8233:D8233),Calendar!G:G,Calendar!B:B),IF(AND(B8233="Premier League",E8233="Highlights"),_xlfn.XLOOKUP(H8233,Calendar!O:O,Calendar!N:N,,-1),""))</f>
        <v/>
      </c>
    </row>
    <row r="8234" spans="34:34" x14ac:dyDescent="0.35">
      <c r="AH8234" s="16" t="str">
        <f>IF(AND(B8234="Premier League",E8234="Live"),_xlfn.XLOOKUP(_xlfn.TEXTJOIN(" vs ",,C8234:D8234),Calendar!G:G,Calendar!B:B),IF(AND(B8234="Premier League",E8234="Highlights"),_xlfn.XLOOKUP(H8234,Calendar!O:O,Calendar!N:N,,-1),""))</f>
        <v/>
      </c>
    </row>
    <row r="8235" spans="34:34" x14ac:dyDescent="0.35">
      <c r="AH8235" s="16" t="str">
        <f>IF(AND(B8235="Premier League",E8235="Live"),_xlfn.XLOOKUP(_xlfn.TEXTJOIN(" vs ",,C8235:D8235),Calendar!G:G,Calendar!B:B),IF(AND(B8235="Premier League",E8235="Highlights"),_xlfn.XLOOKUP(H8235,Calendar!O:O,Calendar!N:N,,-1),""))</f>
        <v/>
      </c>
    </row>
    <row r="8236" spans="34:34" x14ac:dyDescent="0.35">
      <c r="AH8236" s="16" t="str">
        <f>IF(AND(B8236="Premier League",E8236="Live"),_xlfn.XLOOKUP(_xlfn.TEXTJOIN(" vs ",,C8236:D8236),Calendar!G:G,Calendar!B:B),IF(AND(B8236="Premier League",E8236="Highlights"),_xlfn.XLOOKUP(H8236,Calendar!O:O,Calendar!N:N,,-1),""))</f>
        <v/>
      </c>
    </row>
    <row r="8237" spans="34:34" x14ac:dyDescent="0.35">
      <c r="AH8237" s="16" t="str">
        <f>IF(AND(B8237="Premier League",E8237="Live"),_xlfn.XLOOKUP(_xlfn.TEXTJOIN(" vs ",,C8237:D8237),Calendar!G:G,Calendar!B:B),IF(AND(B8237="Premier League",E8237="Highlights"),_xlfn.XLOOKUP(H8237,Calendar!O:O,Calendar!N:N,,-1),""))</f>
        <v/>
      </c>
    </row>
    <row r="8238" spans="34:34" x14ac:dyDescent="0.35">
      <c r="AH8238" s="16" t="str">
        <f>IF(AND(B8238="Premier League",E8238="Live"),_xlfn.XLOOKUP(_xlfn.TEXTJOIN(" vs ",,C8238:D8238),Calendar!G:G,Calendar!B:B),IF(AND(B8238="Premier League",E8238="Highlights"),_xlfn.XLOOKUP(H8238,Calendar!O:O,Calendar!N:N,,-1),""))</f>
        <v/>
      </c>
    </row>
    <row r="8239" spans="34:34" x14ac:dyDescent="0.35">
      <c r="AH8239" s="16" t="str">
        <f>IF(AND(B8239="Premier League",E8239="Live"),_xlfn.XLOOKUP(_xlfn.TEXTJOIN(" vs ",,C8239:D8239),Calendar!G:G,Calendar!B:B),IF(AND(B8239="Premier League",E8239="Highlights"),_xlfn.XLOOKUP(H8239,Calendar!O:O,Calendar!N:N,,-1),""))</f>
        <v/>
      </c>
    </row>
    <row r="8240" spans="34:34" x14ac:dyDescent="0.35">
      <c r="AH8240" s="16" t="str">
        <f>IF(AND(B8240="Premier League",E8240="Live"),_xlfn.XLOOKUP(_xlfn.TEXTJOIN(" vs ",,C8240:D8240),Calendar!G:G,Calendar!B:B),IF(AND(B8240="Premier League",E8240="Highlights"),_xlfn.XLOOKUP(H8240,Calendar!O:O,Calendar!N:N,,-1),""))</f>
        <v/>
      </c>
    </row>
    <row r="8241" spans="34:34" x14ac:dyDescent="0.35">
      <c r="AH8241" s="16" t="str">
        <f>IF(AND(B8241="Premier League",E8241="Live"),_xlfn.XLOOKUP(_xlfn.TEXTJOIN(" vs ",,C8241:D8241),Calendar!G:G,Calendar!B:B),IF(AND(B8241="Premier League",E8241="Highlights"),_xlfn.XLOOKUP(H8241,Calendar!O:O,Calendar!N:N,,-1),""))</f>
        <v/>
      </c>
    </row>
    <row r="8242" spans="34:34" x14ac:dyDescent="0.35">
      <c r="AH8242" s="16" t="str">
        <f>IF(AND(B8242="Premier League",E8242="Live"),_xlfn.XLOOKUP(_xlfn.TEXTJOIN(" vs ",,C8242:D8242),Calendar!G:G,Calendar!B:B),IF(AND(B8242="Premier League",E8242="Highlights"),_xlfn.XLOOKUP(H8242,Calendar!O:O,Calendar!N:N,,-1),""))</f>
        <v/>
      </c>
    </row>
    <row r="8243" spans="34:34" x14ac:dyDescent="0.35">
      <c r="AH8243" s="16" t="str">
        <f>IF(AND(B8243="Premier League",E8243="Live"),_xlfn.XLOOKUP(_xlfn.TEXTJOIN(" vs ",,C8243:D8243),Calendar!G:G,Calendar!B:B),IF(AND(B8243="Premier League",E8243="Highlights"),_xlfn.XLOOKUP(H8243,Calendar!O:O,Calendar!N:N,,-1),""))</f>
        <v/>
      </c>
    </row>
    <row r="8244" spans="34:34" x14ac:dyDescent="0.35">
      <c r="AH8244" s="16" t="str">
        <f>IF(AND(B8244="Premier League",E8244="Live"),_xlfn.XLOOKUP(_xlfn.TEXTJOIN(" vs ",,C8244:D8244),Calendar!G:G,Calendar!B:B),IF(AND(B8244="Premier League",E8244="Highlights"),_xlfn.XLOOKUP(H8244,Calendar!O:O,Calendar!N:N,,-1),""))</f>
        <v/>
      </c>
    </row>
    <row r="8245" spans="34:34" x14ac:dyDescent="0.35">
      <c r="AH8245" s="16" t="str">
        <f>IF(AND(B8245="Premier League",E8245="Live"),_xlfn.XLOOKUP(_xlfn.TEXTJOIN(" vs ",,C8245:D8245),Calendar!G:G,Calendar!B:B),IF(AND(B8245="Premier League",E8245="Highlights"),_xlfn.XLOOKUP(H8245,Calendar!O:O,Calendar!N:N,,-1),""))</f>
        <v/>
      </c>
    </row>
    <row r="8246" spans="34:34" x14ac:dyDescent="0.35">
      <c r="AH8246" s="16" t="str">
        <f>IF(AND(B8246="Premier League",E8246="Live"),_xlfn.XLOOKUP(_xlfn.TEXTJOIN(" vs ",,C8246:D8246),Calendar!G:G,Calendar!B:B),IF(AND(B8246="Premier League",E8246="Highlights"),_xlfn.XLOOKUP(H8246,Calendar!O:O,Calendar!N:N,,-1),""))</f>
        <v/>
      </c>
    </row>
    <row r="8247" spans="34:34" x14ac:dyDescent="0.35">
      <c r="AH8247" s="16" t="str">
        <f>IF(AND(B8247="Premier League",E8247="Live"),_xlfn.XLOOKUP(_xlfn.TEXTJOIN(" vs ",,C8247:D8247),Calendar!G:G,Calendar!B:B),IF(AND(B8247="Premier League",E8247="Highlights"),_xlfn.XLOOKUP(H8247,Calendar!O:O,Calendar!N:N,,-1),""))</f>
        <v/>
      </c>
    </row>
    <row r="8248" spans="34:34" x14ac:dyDescent="0.35">
      <c r="AH8248" s="16" t="str">
        <f>IF(AND(B8248="Premier League",E8248="Live"),_xlfn.XLOOKUP(_xlfn.TEXTJOIN(" vs ",,C8248:D8248),Calendar!G:G,Calendar!B:B),IF(AND(B8248="Premier League",E8248="Highlights"),_xlfn.XLOOKUP(H8248,Calendar!O:O,Calendar!N:N,,-1),""))</f>
        <v/>
      </c>
    </row>
    <row r="8249" spans="34:34" x14ac:dyDescent="0.35">
      <c r="AH8249" s="16" t="str">
        <f>IF(AND(B8249="Premier League",E8249="Live"),_xlfn.XLOOKUP(_xlfn.TEXTJOIN(" vs ",,C8249:D8249),Calendar!G:G,Calendar!B:B),IF(AND(B8249="Premier League",E8249="Highlights"),_xlfn.XLOOKUP(H8249,Calendar!O:O,Calendar!N:N,,-1),""))</f>
        <v/>
      </c>
    </row>
    <row r="8250" spans="34:34" x14ac:dyDescent="0.35">
      <c r="AH8250" s="16" t="str">
        <f>IF(AND(B8250="Premier League",E8250="Live"),_xlfn.XLOOKUP(_xlfn.TEXTJOIN(" vs ",,C8250:D8250),Calendar!G:G,Calendar!B:B),IF(AND(B8250="Premier League",E8250="Highlights"),_xlfn.XLOOKUP(H8250,Calendar!O:O,Calendar!N:N,,-1),""))</f>
        <v/>
      </c>
    </row>
    <row r="8251" spans="34:34" x14ac:dyDescent="0.35">
      <c r="AH8251" s="16" t="str">
        <f>IF(AND(B8251="Premier League",E8251="Live"),_xlfn.XLOOKUP(_xlfn.TEXTJOIN(" vs ",,C8251:D8251),Calendar!G:G,Calendar!B:B),IF(AND(B8251="Premier League",E8251="Highlights"),_xlfn.XLOOKUP(H8251,Calendar!O:O,Calendar!N:N,,-1),""))</f>
        <v/>
      </c>
    </row>
    <row r="8252" spans="34:34" x14ac:dyDescent="0.35">
      <c r="AH8252" s="16" t="str">
        <f>IF(AND(B8252="Premier League",E8252="Live"),_xlfn.XLOOKUP(_xlfn.TEXTJOIN(" vs ",,C8252:D8252),Calendar!G:G,Calendar!B:B),IF(AND(B8252="Premier League",E8252="Highlights"),_xlfn.XLOOKUP(H8252,Calendar!O:O,Calendar!N:N,,-1),""))</f>
        <v/>
      </c>
    </row>
    <row r="8253" spans="34:34" x14ac:dyDescent="0.35">
      <c r="AH8253" s="16" t="str">
        <f>IF(AND(B8253="Premier League",E8253="Live"),_xlfn.XLOOKUP(_xlfn.TEXTJOIN(" vs ",,C8253:D8253),Calendar!G:G,Calendar!B:B),IF(AND(B8253="Premier League",E8253="Highlights"),_xlfn.XLOOKUP(H8253,Calendar!O:O,Calendar!N:N,,-1),""))</f>
        <v/>
      </c>
    </row>
    <row r="8254" spans="34:34" x14ac:dyDescent="0.35">
      <c r="AH8254" s="16" t="str">
        <f>IF(AND(B8254="Premier League",E8254="Live"),_xlfn.XLOOKUP(_xlfn.TEXTJOIN(" vs ",,C8254:D8254),Calendar!G:G,Calendar!B:B),IF(AND(B8254="Premier League",E8254="Highlights"),_xlfn.XLOOKUP(H8254,Calendar!O:O,Calendar!N:N,,-1),""))</f>
        <v/>
      </c>
    </row>
    <row r="8255" spans="34:34" x14ac:dyDescent="0.35">
      <c r="AH8255" s="16" t="str">
        <f>IF(AND(B8255="Premier League",E8255="Live"),_xlfn.XLOOKUP(_xlfn.TEXTJOIN(" vs ",,C8255:D8255),Calendar!G:G,Calendar!B:B),IF(AND(B8255="Premier League",E8255="Highlights"),_xlfn.XLOOKUP(H8255,Calendar!O:O,Calendar!N:N,,-1),""))</f>
        <v/>
      </c>
    </row>
    <row r="8256" spans="34:34" x14ac:dyDescent="0.35">
      <c r="AH8256" s="16" t="str">
        <f>IF(AND(B8256="Premier League",E8256="Live"),_xlfn.XLOOKUP(_xlfn.TEXTJOIN(" vs ",,C8256:D8256),Calendar!G:G,Calendar!B:B),IF(AND(B8256="Premier League",E8256="Highlights"),_xlfn.XLOOKUP(H8256,Calendar!O:O,Calendar!N:N,,-1),""))</f>
        <v/>
      </c>
    </row>
    <row r="8257" spans="34:34" x14ac:dyDescent="0.35">
      <c r="AH8257" s="16" t="str">
        <f>IF(AND(B8257="Premier League",E8257="Live"),_xlfn.XLOOKUP(_xlfn.TEXTJOIN(" vs ",,C8257:D8257),Calendar!G:G,Calendar!B:B),IF(AND(B8257="Premier League",E8257="Highlights"),_xlfn.XLOOKUP(H8257,Calendar!O:O,Calendar!N:N,,-1),""))</f>
        <v/>
      </c>
    </row>
    <row r="8258" spans="34:34" x14ac:dyDescent="0.35">
      <c r="AH8258" s="16" t="str">
        <f>IF(AND(B8258="Premier League",E8258="Live"),_xlfn.XLOOKUP(_xlfn.TEXTJOIN(" vs ",,C8258:D8258),Calendar!G:G,Calendar!B:B),IF(AND(B8258="Premier League",E8258="Highlights"),_xlfn.XLOOKUP(H8258,Calendar!O:O,Calendar!N:N,,-1),""))</f>
        <v/>
      </c>
    </row>
    <row r="8259" spans="34:34" x14ac:dyDescent="0.35">
      <c r="AH8259" s="16" t="str">
        <f>IF(AND(B8259="Premier League",E8259="Live"),_xlfn.XLOOKUP(_xlfn.TEXTJOIN(" vs ",,C8259:D8259),Calendar!G:G,Calendar!B:B),IF(AND(B8259="Premier League",E8259="Highlights"),_xlfn.XLOOKUP(H8259,Calendar!O:O,Calendar!N:N,,-1),""))</f>
        <v/>
      </c>
    </row>
    <row r="8260" spans="34:34" x14ac:dyDescent="0.35">
      <c r="AH8260" s="16" t="str">
        <f>IF(AND(B8260="Premier League",E8260="Live"),_xlfn.XLOOKUP(_xlfn.TEXTJOIN(" vs ",,C8260:D8260),Calendar!G:G,Calendar!B:B),IF(AND(B8260="Premier League",E8260="Highlights"),_xlfn.XLOOKUP(H8260,Calendar!O:O,Calendar!N:N,,-1),""))</f>
        <v/>
      </c>
    </row>
    <row r="8261" spans="34:34" x14ac:dyDescent="0.35">
      <c r="AH8261" s="16" t="str">
        <f>IF(AND(B8261="Premier League",E8261="Live"),_xlfn.XLOOKUP(_xlfn.TEXTJOIN(" vs ",,C8261:D8261),Calendar!G:G,Calendar!B:B),IF(AND(B8261="Premier League",E8261="Highlights"),_xlfn.XLOOKUP(H8261,Calendar!O:O,Calendar!N:N,,-1),""))</f>
        <v/>
      </c>
    </row>
    <row r="8262" spans="34:34" x14ac:dyDescent="0.35">
      <c r="AH8262" s="16" t="str">
        <f>IF(AND(B8262="Premier League",E8262="Live"),_xlfn.XLOOKUP(_xlfn.TEXTJOIN(" vs ",,C8262:D8262),Calendar!G:G,Calendar!B:B),IF(AND(B8262="Premier League",E8262="Highlights"),_xlfn.XLOOKUP(H8262,Calendar!O:O,Calendar!N:N,,-1),""))</f>
        <v/>
      </c>
    </row>
    <row r="8263" spans="34:34" x14ac:dyDescent="0.35">
      <c r="AH8263" s="16" t="str">
        <f>IF(AND(B8263="Premier League",E8263="Live"),_xlfn.XLOOKUP(_xlfn.TEXTJOIN(" vs ",,C8263:D8263),Calendar!G:G,Calendar!B:B),IF(AND(B8263="Premier League",E8263="Highlights"),_xlfn.XLOOKUP(H8263,Calendar!O:O,Calendar!N:N,,-1),""))</f>
        <v/>
      </c>
    </row>
    <row r="8264" spans="34:34" x14ac:dyDescent="0.35">
      <c r="AH8264" s="16" t="str">
        <f>IF(AND(B8264="Premier League",E8264="Live"),_xlfn.XLOOKUP(_xlfn.TEXTJOIN(" vs ",,C8264:D8264),Calendar!G:G,Calendar!B:B),IF(AND(B8264="Premier League",E8264="Highlights"),_xlfn.XLOOKUP(H8264,Calendar!O:O,Calendar!N:N,,-1),""))</f>
        <v/>
      </c>
    </row>
    <row r="8265" spans="34:34" x14ac:dyDescent="0.35">
      <c r="AH8265" s="16" t="str">
        <f>IF(AND(B8265="Premier League",E8265="Live"),_xlfn.XLOOKUP(_xlfn.TEXTJOIN(" vs ",,C8265:D8265),Calendar!G:G,Calendar!B:B),IF(AND(B8265="Premier League",E8265="Highlights"),_xlfn.XLOOKUP(H8265,Calendar!O:O,Calendar!N:N,,-1),""))</f>
        <v/>
      </c>
    </row>
    <row r="8266" spans="34:34" x14ac:dyDescent="0.35">
      <c r="AH8266" s="16" t="str">
        <f>IF(AND(B8266="Premier League",E8266="Live"),_xlfn.XLOOKUP(_xlfn.TEXTJOIN(" vs ",,C8266:D8266),Calendar!G:G,Calendar!B:B),IF(AND(B8266="Premier League",E8266="Highlights"),_xlfn.XLOOKUP(H8266,Calendar!O:O,Calendar!N:N,,-1),""))</f>
        <v/>
      </c>
    </row>
    <row r="8267" spans="34:34" x14ac:dyDescent="0.35">
      <c r="AH8267" s="16" t="str">
        <f>IF(AND(B8267="Premier League",E8267="Live"),_xlfn.XLOOKUP(_xlfn.TEXTJOIN(" vs ",,C8267:D8267),Calendar!G:G,Calendar!B:B),IF(AND(B8267="Premier League",E8267="Highlights"),_xlfn.XLOOKUP(H8267,Calendar!O:O,Calendar!N:N,,-1),""))</f>
        <v/>
      </c>
    </row>
    <row r="8268" spans="34:34" x14ac:dyDescent="0.35">
      <c r="AH8268" s="16" t="str">
        <f>IF(AND(B8268="Premier League",E8268="Live"),_xlfn.XLOOKUP(_xlfn.TEXTJOIN(" vs ",,C8268:D8268),Calendar!G:G,Calendar!B:B),IF(AND(B8268="Premier League",E8268="Highlights"),_xlfn.XLOOKUP(H8268,Calendar!O:O,Calendar!N:N,,-1),""))</f>
        <v/>
      </c>
    </row>
    <row r="8269" spans="34:34" x14ac:dyDescent="0.35">
      <c r="AH8269" s="16" t="str">
        <f>IF(AND(B8269="Premier League",E8269="Live"),_xlfn.XLOOKUP(_xlfn.TEXTJOIN(" vs ",,C8269:D8269),Calendar!G:G,Calendar!B:B),IF(AND(B8269="Premier League",E8269="Highlights"),_xlfn.XLOOKUP(H8269,Calendar!O:O,Calendar!N:N,,-1),""))</f>
        <v/>
      </c>
    </row>
    <row r="8270" spans="34:34" x14ac:dyDescent="0.35">
      <c r="AH8270" s="16" t="str">
        <f>IF(AND(B8270="Premier League",E8270="Live"),_xlfn.XLOOKUP(_xlfn.TEXTJOIN(" vs ",,C8270:D8270),Calendar!G:G,Calendar!B:B),IF(AND(B8270="Premier League",E8270="Highlights"),_xlfn.XLOOKUP(H8270,Calendar!O:O,Calendar!N:N,,-1),""))</f>
        <v/>
      </c>
    </row>
    <row r="8271" spans="34:34" x14ac:dyDescent="0.35">
      <c r="AH8271" s="16" t="str">
        <f>IF(AND(B8271="Premier League",E8271="Live"),_xlfn.XLOOKUP(_xlfn.TEXTJOIN(" vs ",,C8271:D8271),Calendar!G:G,Calendar!B:B),IF(AND(B8271="Premier League",E8271="Highlights"),_xlfn.XLOOKUP(H8271,Calendar!O:O,Calendar!N:N,,-1),""))</f>
        <v/>
      </c>
    </row>
    <row r="8272" spans="34:34" x14ac:dyDescent="0.35">
      <c r="AH8272" s="16" t="str">
        <f>IF(AND(B8272="Premier League",E8272="Live"),_xlfn.XLOOKUP(_xlfn.TEXTJOIN(" vs ",,C8272:D8272),Calendar!G:G,Calendar!B:B),IF(AND(B8272="Premier League",E8272="Highlights"),_xlfn.XLOOKUP(H8272,Calendar!O:O,Calendar!N:N,,-1),""))</f>
        <v/>
      </c>
    </row>
    <row r="8273" spans="34:34" x14ac:dyDescent="0.35">
      <c r="AH8273" s="16" t="str">
        <f>IF(AND(B8273="Premier League",E8273="Live"),_xlfn.XLOOKUP(_xlfn.TEXTJOIN(" vs ",,C8273:D8273),Calendar!G:G,Calendar!B:B),IF(AND(B8273="Premier League",E8273="Highlights"),_xlfn.XLOOKUP(H8273,Calendar!O:O,Calendar!N:N,,-1),""))</f>
        <v/>
      </c>
    </row>
    <row r="8274" spans="34:34" x14ac:dyDescent="0.35">
      <c r="AH8274" s="16" t="str">
        <f>IF(AND(B8274="Premier League",E8274="Live"),_xlfn.XLOOKUP(_xlfn.TEXTJOIN(" vs ",,C8274:D8274),Calendar!G:G,Calendar!B:B),IF(AND(B8274="Premier League",E8274="Highlights"),_xlfn.XLOOKUP(H8274,Calendar!O:O,Calendar!N:N,,-1),""))</f>
        <v/>
      </c>
    </row>
    <row r="8275" spans="34:34" x14ac:dyDescent="0.35">
      <c r="AH8275" s="16" t="str">
        <f>IF(AND(B8275="Premier League",E8275="Live"),_xlfn.XLOOKUP(_xlfn.TEXTJOIN(" vs ",,C8275:D8275),Calendar!G:G,Calendar!B:B),IF(AND(B8275="Premier League",E8275="Highlights"),_xlfn.XLOOKUP(H8275,Calendar!O:O,Calendar!N:N,,-1),""))</f>
        <v/>
      </c>
    </row>
    <row r="8276" spans="34:34" x14ac:dyDescent="0.35">
      <c r="AH8276" s="16" t="str">
        <f>IF(AND(B8276="Premier League",E8276="Live"),_xlfn.XLOOKUP(_xlfn.TEXTJOIN(" vs ",,C8276:D8276),Calendar!G:G,Calendar!B:B),IF(AND(B8276="Premier League",E8276="Highlights"),_xlfn.XLOOKUP(H8276,Calendar!O:O,Calendar!N:N,,-1),""))</f>
        <v/>
      </c>
    </row>
    <row r="8277" spans="34:34" x14ac:dyDescent="0.35">
      <c r="AH8277" s="16" t="str">
        <f>IF(AND(B8277="Premier League",E8277="Live"),_xlfn.XLOOKUP(_xlfn.TEXTJOIN(" vs ",,C8277:D8277),Calendar!G:G,Calendar!B:B),IF(AND(B8277="Premier League",E8277="Highlights"),_xlfn.XLOOKUP(H8277,Calendar!O:O,Calendar!N:N,,-1),""))</f>
        <v/>
      </c>
    </row>
    <row r="8278" spans="34:34" x14ac:dyDescent="0.35">
      <c r="AH8278" s="16" t="str">
        <f>IF(AND(B8278="Premier League",E8278="Live"),_xlfn.XLOOKUP(_xlfn.TEXTJOIN(" vs ",,C8278:D8278),Calendar!G:G,Calendar!B:B),IF(AND(B8278="Premier League",E8278="Highlights"),_xlfn.XLOOKUP(H8278,Calendar!O:O,Calendar!N:N,,-1),""))</f>
        <v/>
      </c>
    </row>
    <row r="8279" spans="34:34" x14ac:dyDescent="0.35">
      <c r="AH8279" s="16" t="str">
        <f>IF(AND(B8279="Premier League",E8279="Live"),_xlfn.XLOOKUP(_xlfn.TEXTJOIN(" vs ",,C8279:D8279),Calendar!G:G,Calendar!B:B),IF(AND(B8279="Premier League",E8279="Highlights"),_xlfn.XLOOKUP(H8279,Calendar!O:O,Calendar!N:N,,-1),""))</f>
        <v/>
      </c>
    </row>
    <row r="8280" spans="34:34" x14ac:dyDescent="0.35">
      <c r="AH8280" s="16" t="str">
        <f>IF(AND(B8280="Premier League",E8280="Live"),_xlfn.XLOOKUP(_xlfn.TEXTJOIN(" vs ",,C8280:D8280),Calendar!G:G,Calendar!B:B),IF(AND(B8280="Premier League",E8280="Highlights"),_xlfn.XLOOKUP(H8280,Calendar!O:O,Calendar!N:N,,-1),""))</f>
        <v/>
      </c>
    </row>
    <row r="8281" spans="34:34" x14ac:dyDescent="0.35">
      <c r="AH8281" s="16" t="str">
        <f>IF(AND(B8281="Premier League",E8281="Live"),_xlfn.XLOOKUP(_xlfn.TEXTJOIN(" vs ",,C8281:D8281),Calendar!G:G,Calendar!B:B),IF(AND(B8281="Premier League",E8281="Highlights"),_xlfn.XLOOKUP(H8281,Calendar!O:O,Calendar!N:N,,-1),""))</f>
        <v/>
      </c>
    </row>
    <row r="8282" spans="34:34" x14ac:dyDescent="0.35">
      <c r="AH8282" s="16" t="str">
        <f>IF(AND(B8282="Premier League",E8282="Live"),_xlfn.XLOOKUP(_xlfn.TEXTJOIN(" vs ",,C8282:D8282),Calendar!G:G,Calendar!B:B),IF(AND(B8282="Premier League",E8282="Highlights"),_xlfn.XLOOKUP(H8282,Calendar!O:O,Calendar!N:N,,-1),""))</f>
        <v/>
      </c>
    </row>
    <row r="8283" spans="34:34" x14ac:dyDescent="0.35">
      <c r="AH8283" s="16" t="str">
        <f>IF(AND(B8283="Premier League",E8283="Live"),_xlfn.XLOOKUP(_xlfn.TEXTJOIN(" vs ",,C8283:D8283),Calendar!G:G,Calendar!B:B),IF(AND(B8283="Premier League",E8283="Highlights"),_xlfn.XLOOKUP(H8283,Calendar!O:O,Calendar!N:N,,-1),""))</f>
        <v/>
      </c>
    </row>
    <row r="8284" spans="34:34" x14ac:dyDescent="0.35">
      <c r="AH8284" s="16" t="str">
        <f>IF(AND(B8284="Premier League",E8284="Live"),_xlfn.XLOOKUP(_xlfn.TEXTJOIN(" vs ",,C8284:D8284),Calendar!G:G,Calendar!B:B),IF(AND(B8284="Premier League",E8284="Highlights"),_xlfn.XLOOKUP(H8284,Calendar!O:O,Calendar!N:N,,-1),""))</f>
        <v/>
      </c>
    </row>
    <row r="8285" spans="34:34" x14ac:dyDescent="0.35">
      <c r="AH8285" s="16" t="str">
        <f>IF(AND(B8285="Premier League",E8285="Live"),_xlfn.XLOOKUP(_xlfn.TEXTJOIN(" vs ",,C8285:D8285),Calendar!G:G,Calendar!B:B),IF(AND(B8285="Premier League",E8285="Highlights"),_xlfn.XLOOKUP(H8285,Calendar!O:O,Calendar!N:N,,-1),""))</f>
        <v/>
      </c>
    </row>
    <row r="8286" spans="34:34" x14ac:dyDescent="0.35">
      <c r="AH8286" s="16" t="str">
        <f>IF(AND(B8286="Premier League",E8286="Live"),_xlfn.XLOOKUP(_xlfn.TEXTJOIN(" vs ",,C8286:D8286),Calendar!G:G,Calendar!B:B),IF(AND(B8286="Premier League",E8286="Highlights"),_xlfn.XLOOKUP(H8286,Calendar!O:O,Calendar!N:N,,-1),""))</f>
        <v/>
      </c>
    </row>
    <row r="8287" spans="34:34" x14ac:dyDescent="0.35">
      <c r="AH8287" s="16" t="str">
        <f>IF(AND(B8287="Premier League",E8287="Live"),_xlfn.XLOOKUP(_xlfn.TEXTJOIN(" vs ",,C8287:D8287),Calendar!G:G,Calendar!B:B),IF(AND(B8287="Premier League",E8287="Highlights"),_xlfn.XLOOKUP(H8287,Calendar!O:O,Calendar!N:N,,-1),""))</f>
        <v/>
      </c>
    </row>
    <row r="8288" spans="34:34" x14ac:dyDescent="0.35">
      <c r="AH8288" s="16" t="str">
        <f>IF(AND(B8288="Premier League",E8288="Live"),_xlfn.XLOOKUP(_xlfn.TEXTJOIN(" vs ",,C8288:D8288),Calendar!G:G,Calendar!B:B),IF(AND(B8288="Premier League",E8288="Highlights"),_xlfn.XLOOKUP(H8288,Calendar!O:O,Calendar!N:N,,-1),""))</f>
        <v/>
      </c>
    </row>
    <row r="8289" spans="34:34" x14ac:dyDescent="0.35">
      <c r="AH8289" s="16" t="str">
        <f>IF(AND(B8289="Premier League",E8289="Live"),_xlfn.XLOOKUP(_xlfn.TEXTJOIN(" vs ",,C8289:D8289),Calendar!G:G,Calendar!B:B),IF(AND(B8289="Premier League",E8289="Highlights"),_xlfn.XLOOKUP(H8289,Calendar!O:O,Calendar!N:N,,-1),""))</f>
        <v/>
      </c>
    </row>
    <row r="8290" spans="34:34" x14ac:dyDescent="0.35">
      <c r="AH8290" s="16" t="str">
        <f>IF(AND(B8290="Premier League",E8290="Live"),_xlfn.XLOOKUP(_xlfn.TEXTJOIN(" vs ",,C8290:D8290),Calendar!G:G,Calendar!B:B),IF(AND(B8290="Premier League",E8290="Highlights"),_xlfn.XLOOKUP(H8290,Calendar!O:O,Calendar!N:N,,-1),""))</f>
        <v/>
      </c>
    </row>
    <row r="8291" spans="34:34" x14ac:dyDescent="0.35">
      <c r="AH8291" s="16" t="str">
        <f>IF(AND(B8291="Premier League",E8291="Live"),_xlfn.XLOOKUP(_xlfn.TEXTJOIN(" vs ",,C8291:D8291),Calendar!G:G,Calendar!B:B),IF(AND(B8291="Premier League",E8291="Highlights"),_xlfn.XLOOKUP(H8291,Calendar!O:O,Calendar!N:N,,-1),""))</f>
        <v/>
      </c>
    </row>
    <row r="8292" spans="34:34" x14ac:dyDescent="0.35">
      <c r="AH8292" s="16" t="str">
        <f>IF(AND(B8292="Premier League",E8292="Live"),_xlfn.XLOOKUP(_xlfn.TEXTJOIN(" vs ",,C8292:D8292),Calendar!G:G,Calendar!B:B),IF(AND(B8292="Premier League",E8292="Highlights"),_xlfn.XLOOKUP(H8292,Calendar!O:O,Calendar!N:N,,-1),""))</f>
        <v/>
      </c>
    </row>
    <row r="8293" spans="34:34" x14ac:dyDescent="0.35">
      <c r="AH8293" s="16" t="str">
        <f>IF(AND(B8293="Premier League",E8293="Live"),_xlfn.XLOOKUP(_xlfn.TEXTJOIN(" vs ",,C8293:D8293),Calendar!G:G,Calendar!B:B),IF(AND(B8293="Premier League",E8293="Highlights"),_xlfn.XLOOKUP(H8293,Calendar!O:O,Calendar!N:N,,-1),""))</f>
        <v/>
      </c>
    </row>
    <row r="8294" spans="34:34" x14ac:dyDescent="0.35">
      <c r="AH8294" s="16" t="str">
        <f>IF(AND(B8294="Premier League",E8294="Live"),_xlfn.XLOOKUP(_xlfn.TEXTJOIN(" vs ",,C8294:D8294),Calendar!G:G,Calendar!B:B),IF(AND(B8294="Premier League",E8294="Highlights"),_xlfn.XLOOKUP(H8294,Calendar!O:O,Calendar!N:N,,-1),""))</f>
        <v/>
      </c>
    </row>
    <row r="8295" spans="34:34" x14ac:dyDescent="0.35">
      <c r="AH8295" s="16" t="str">
        <f>IF(AND(B8295="Premier League",E8295="Live"),_xlfn.XLOOKUP(_xlfn.TEXTJOIN(" vs ",,C8295:D8295),Calendar!G:G,Calendar!B:B),IF(AND(B8295="Premier League",E8295="Highlights"),_xlfn.XLOOKUP(H8295,Calendar!O:O,Calendar!N:N,,-1),""))</f>
        <v/>
      </c>
    </row>
    <row r="8296" spans="34:34" x14ac:dyDescent="0.35">
      <c r="AH8296" s="16" t="str">
        <f>IF(AND(B8296="Premier League",E8296="Live"),_xlfn.XLOOKUP(_xlfn.TEXTJOIN(" vs ",,C8296:D8296),Calendar!G:G,Calendar!B:B),IF(AND(B8296="Premier League",E8296="Highlights"),_xlfn.XLOOKUP(H8296,Calendar!O:O,Calendar!N:N,,-1),""))</f>
        <v/>
      </c>
    </row>
    <row r="8297" spans="34:34" x14ac:dyDescent="0.35">
      <c r="AH8297" s="16" t="str">
        <f>IF(AND(B8297="Premier League",E8297="Live"),_xlfn.XLOOKUP(_xlfn.TEXTJOIN(" vs ",,C8297:D8297),Calendar!G:G,Calendar!B:B),IF(AND(B8297="Premier League",E8297="Highlights"),_xlfn.XLOOKUP(H8297,Calendar!O:O,Calendar!N:N,,-1),""))</f>
        <v/>
      </c>
    </row>
    <row r="8298" spans="34:34" x14ac:dyDescent="0.35">
      <c r="AH8298" s="16" t="str">
        <f>IF(AND(B8298="Premier League",E8298="Live"),_xlfn.XLOOKUP(_xlfn.TEXTJOIN(" vs ",,C8298:D8298),Calendar!G:G,Calendar!B:B),IF(AND(B8298="Premier League",E8298="Highlights"),_xlfn.XLOOKUP(H8298,Calendar!O:O,Calendar!N:N,,-1),""))</f>
        <v/>
      </c>
    </row>
    <row r="8299" spans="34:34" x14ac:dyDescent="0.35">
      <c r="AH8299" s="16" t="str">
        <f>IF(AND(B8299="Premier League",E8299="Live"),_xlfn.XLOOKUP(_xlfn.TEXTJOIN(" vs ",,C8299:D8299),Calendar!G:G,Calendar!B:B),IF(AND(B8299="Premier League",E8299="Highlights"),_xlfn.XLOOKUP(H8299,Calendar!O:O,Calendar!N:N,,-1),""))</f>
        <v/>
      </c>
    </row>
    <row r="8300" spans="34:34" x14ac:dyDescent="0.35">
      <c r="AH8300" s="16" t="str">
        <f>IF(AND(B8300="Premier League",E8300="Live"),_xlfn.XLOOKUP(_xlfn.TEXTJOIN(" vs ",,C8300:D8300),Calendar!G:G,Calendar!B:B),IF(AND(B8300="Premier League",E8300="Highlights"),_xlfn.XLOOKUP(H8300,Calendar!O:O,Calendar!N:N,,-1),""))</f>
        <v/>
      </c>
    </row>
    <row r="8301" spans="34:34" x14ac:dyDescent="0.35">
      <c r="AH8301" s="16" t="str">
        <f>IF(AND(B8301="Premier League",E8301="Live"),_xlfn.XLOOKUP(_xlfn.TEXTJOIN(" vs ",,C8301:D8301),Calendar!G:G,Calendar!B:B),IF(AND(B8301="Premier League",E8301="Highlights"),_xlfn.XLOOKUP(H8301,Calendar!O:O,Calendar!N:N,,-1),""))</f>
        <v/>
      </c>
    </row>
    <row r="8302" spans="34:34" x14ac:dyDescent="0.35">
      <c r="AH8302" s="16" t="str">
        <f>IF(AND(B8302="Premier League",E8302="Live"),_xlfn.XLOOKUP(_xlfn.TEXTJOIN(" vs ",,C8302:D8302),Calendar!G:G,Calendar!B:B),IF(AND(B8302="Premier League",E8302="Highlights"),_xlfn.XLOOKUP(H8302,Calendar!O:O,Calendar!N:N,,-1),""))</f>
        <v/>
      </c>
    </row>
    <row r="8303" spans="34:34" x14ac:dyDescent="0.35">
      <c r="AH8303" s="16" t="str">
        <f>IF(AND(B8303="Premier League",E8303="Live"),_xlfn.XLOOKUP(_xlfn.TEXTJOIN(" vs ",,C8303:D8303),Calendar!G:G,Calendar!B:B),IF(AND(B8303="Premier League",E8303="Highlights"),_xlfn.XLOOKUP(H8303,Calendar!O:O,Calendar!N:N,,-1),""))</f>
        <v/>
      </c>
    </row>
    <row r="8304" spans="34:34" x14ac:dyDescent="0.35">
      <c r="AH8304" s="16" t="str">
        <f>IF(AND(B8304="Premier League",E8304="Live"),_xlfn.XLOOKUP(_xlfn.TEXTJOIN(" vs ",,C8304:D8304),Calendar!G:G,Calendar!B:B),IF(AND(B8304="Premier League",E8304="Highlights"),_xlfn.XLOOKUP(H8304,Calendar!O:O,Calendar!N:N,,-1),""))</f>
        <v/>
      </c>
    </row>
    <row r="8305" spans="34:34" x14ac:dyDescent="0.35">
      <c r="AH8305" s="16" t="str">
        <f>IF(AND(B8305="Premier League",E8305="Live"),_xlfn.XLOOKUP(_xlfn.TEXTJOIN(" vs ",,C8305:D8305),Calendar!G:G,Calendar!B:B),IF(AND(B8305="Premier League",E8305="Highlights"),_xlfn.XLOOKUP(H8305,Calendar!O:O,Calendar!N:N,,-1),""))</f>
        <v/>
      </c>
    </row>
    <row r="8306" spans="34:34" x14ac:dyDescent="0.35">
      <c r="AH8306" s="16" t="str">
        <f>IF(AND(B8306="Premier League",E8306="Live"),_xlfn.XLOOKUP(_xlfn.TEXTJOIN(" vs ",,C8306:D8306),Calendar!G:G,Calendar!B:B),IF(AND(B8306="Premier League",E8306="Highlights"),_xlfn.XLOOKUP(H8306,Calendar!O:O,Calendar!N:N,,-1),""))</f>
        <v/>
      </c>
    </row>
    <row r="8307" spans="34:34" x14ac:dyDescent="0.35">
      <c r="AH8307" s="16" t="str">
        <f>IF(AND(B8307="Premier League",E8307="Live"),_xlfn.XLOOKUP(_xlfn.TEXTJOIN(" vs ",,C8307:D8307),Calendar!G:G,Calendar!B:B),IF(AND(B8307="Premier League",E8307="Highlights"),_xlfn.XLOOKUP(H8307,Calendar!O:O,Calendar!N:N,,-1),""))</f>
        <v/>
      </c>
    </row>
    <row r="8308" spans="34:34" x14ac:dyDescent="0.35">
      <c r="AH8308" s="16" t="str">
        <f>IF(AND(B8308="Premier League",E8308="Live"),_xlfn.XLOOKUP(_xlfn.TEXTJOIN(" vs ",,C8308:D8308),Calendar!G:G,Calendar!B:B),IF(AND(B8308="Premier League",E8308="Highlights"),_xlfn.XLOOKUP(H8308,Calendar!O:O,Calendar!N:N,,-1),""))</f>
        <v/>
      </c>
    </row>
    <row r="8309" spans="34:34" x14ac:dyDescent="0.35">
      <c r="AH8309" s="16" t="str">
        <f>IF(AND(B8309="Premier League",E8309="Live"),_xlfn.XLOOKUP(_xlfn.TEXTJOIN(" vs ",,C8309:D8309),Calendar!G:G,Calendar!B:B),IF(AND(B8309="Premier League",E8309="Highlights"),_xlfn.XLOOKUP(H8309,Calendar!O:O,Calendar!N:N,,-1),""))</f>
        <v/>
      </c>
    </row>
    <row r="8310" spans="34:34" x14ac:dyDescent="0.35">
      <c r="AH8310" s="16" t="str">
        <f>IF(AND(B8310="Premier League",E8310="Live"),_xlfn.XLOOKUP(_xlfn.TEXTJOIN(" vs ",,C8310:D8310),Calendar!G:G,Calendar!B:B),IF(AND(B8310="Premier League",E8310="Highlights"),_xlfn.XLOOKUP(H8310,Calendar!O:O,Calendar!N:N,,-1),""))</f>
        <v/>
      </c>
    </row>
    <row r="8311" spans="34:34" x14ac:dyDescent="0.35">
      <c r="AH8311" s="16" t="str">
        <f>IF(AND(B8311="Premier League",E8311="Live"),_xlfn.XLOOKUP(_xlfn.TEXTJOIN(" vs ",,C8311:D8311),Calendar!G:G,Calendar!B:B),IF(AND(B8311="Premier League",E8311="Highlights"),_xlfn.XLOOKUP(H8311,Calendar!O:O,Calendar!N:N,,-1),""))</f>
        <v/>
      </c>
    </row>
    <row r="8312" spans="34:34" x14ac:dyDescent="0.35">
      <c r="AH8312" s="16" t="str">
        <f>IF(AND(B8312="Premier League",E8312="Live"),_xlfn.XLOOKUP(_xlfn.TEXTJOIN(" vs ",,C8312:D8312),Calendar!G:G,Calendar!B:B),IF(AND(B8312="Premier League",E8312="Highlights"),_xlfn.XLOOKUP(H8312,Calendar!O:O,Calendar!N:N,,-1),""))</f>
        <v/>
      </c>
    </row>
    <row r="8313" spans="34:34" x14ac:dyDescent="0.35">
      <c r="AH8313" s="16" t="str">
        <f>IF(AND(B8313="Premier League",E8313="Live"),_xlfn.XLOOKUP(_xlfn.TEXTJOIN(" vs ",,C8313:D8313),Calendar!G:G,Calendar!B:B),IF(AND(B8313="Premier League",E8313="Highlights"),_xlfn.XLOOKUP(H8313,Calendar!O:O,Calendar!N:N,,-1),""))</f>
        <v/>
      </c>
    </row>
    <row r="8314" spans="34:34" x14ac:dyDescent="0.35">
      <c r="AH8314" s="16" t="str">
        <f>IF(AND(B8314="Premier League",E8314="Live"),_xlfn.XLOOKUP(_xlfn.TEXTJOIN(" vs ",,C8314:D8314),Calendar!G:G,Calendar!B:B),IF(AND(B8314="Premier League",E8314="Highlights"),_xlfn.XLOOKUP(H8314,Calendar!O:O,Calendar!N:N,,-1),""))</f>
        <v/>
      </c>
    </row>
    <row r="8315" spans="34:34" x14ac:dyDescent="0.35">
      <c r="AH8315" s="16" t="str">
        <f>IF(AND(B8315="Premier League",E8315="Live"),_xlfn.XLOOKUP(_xlfn.TEXTJOIN(" vs ",,C8315:D8315),Calendar!G:G,Calendar!B:B),IF(AND(B8315="Premier League",E8315="Highlights"),_xlfn.XLOOKUP(H8315,Calendar!O:O,Calendar!N:N,,-1),""))</f>
        <v/>
      </c>
    </row>
    <row r="8316" spans="34:34" x14ac:dyDescent="0.35">
      <c r="AH8316" s="16" t="str">
        <f>IF(AND(B8316="Premier League",E8316="Live"),_xlfn.XLOOKUP(_xlfn.TEXTJOIN(" vs ",,C8316:D8316),Calendar!G:G,Calendar!B:B),IF(AND(B8316="Premier League",E8316="Highlights"),_xlfn.XLOOKUP(H8316,Calendar!O:O,Calendar!N:N,,-1),""))</f>
        <v/>
      </c>
    </row>
    <row r="8317" spans="34:34" x14ac:dyDescent="0.35">
      <c r="AH8317" s="16" t="str">
        <f>IF(AND(B8317="Premier League",E8317="Live"),_xlfn.XLOOKUP(_xlfn.TEXTJOIN(" vs ",,C8317:D8317),Calendar!G:G,Calendar!B:B),IF(AND(B8317="Premier League",E8317="Highlights"),_xlfn.XLOOKUP(H8317,Calendar!O:O,Calendar!N:N,,-1),""))</f>
        <v/>
      </c>
    </row>
    <row r="8318" spans="34:34" x14ac:dyDescent="0.35">
      <c r="AH8318" s="16" t="str">
        <f>IF(AND(B8318="Premier League",E8318="Live"),_xlfn.XLOOKUP(_xlfn.TEXTJOIN(" vs ",,C8318:D8318),Calendar!G:G,Calendar!B:B),IF(AND(B8318="Premier League",E8318="Highlights"),_xlfn.XLOOKUP(H8318,Calendar!O:O,Calendar!N:N,,-1),""))</f>
        <v/>
      </c>
    </row>
    <row r="8319" spans="34:34" x14ac:dyDescent="0.35">
      <c r="AH8319" s="16" t="str">
        <f>IF(AND(B8319="Premier League",E8319="Live"),_xlfn.XLOOKUP(_xlfn.TEXTJOIN(" vs ",,C8319:D8319),Calendar!G:G,Calendar!B:B),IF(AND(B8319="Premier League",E8319="Highlights"),_xlfn.XLOOKUP(H8319,Calendar!O:O,Calendar!N:N,,-1),""))</f>
        <v/>
      </c>
    </row>
    <row r="8320" spans="34:34" x14ac:dyDescent="0.35">
      <c r="AH8320" s="16" t="str">
        <f>IF(AND(B8320="Premier League",E8320="Live"),_xlfn.XLOOKUP(_xlfn.TEXTJOIN(" vs ",,C8320:D8320),Calendar!G:G,Calendar!B:B),IF(AND(B8320="Premier League",E8320="Highlights"),_xlfn.XLOOKUP(H8320,Calendar!O:O,Calendar!N:N,,-1),""))</f>
        <v/>
      </c>
    </row>
    <row r="8321" spans="34:34" x14ac:dyDescent="0.35">
      <c r="AH8321" s="16" t="str">
        <f>IF(AND(B8321="Premier League",E8321="Live"),_xlfn.XLOOKUP(_xlfn.TEXTJOIN(" vs ",,C8321:D8321),Calendar!G:G,Calendar!B:B),IF(AND(B8321="Premier League",E8321="Highlights"),_xlfn.XLOOKUP(H8321,Calendar!O:O,Calendar!N:N,,-1),""))</f>
        <v/>
      </c>
    </row>
    <row r="8322" spans="34:34" x14ac:dyDescent="0.35">
      <c r="AH8322" s="16" t="str">
        <f>IF(AND(B8322="Premier League",E8322="Live"),_xlfn.XLOOKUP(_xlfn.TEXTJOIN(" vs ",,C8322:D8322),Calendar!G:G,Calendar!B:B),IF(AND(B8322="Premier League",E8322="Highlights"),_xlfn.XLOOKUP(H8322,Calendar!O:O,Calendar!N:N,,-1),""))</f>
        <v/>
      </c>
    </row>
    <row r="8323" spans="34:34" x14ac:dyDescent="0.35">
      <c r="AH8323" s="16" t="str">
        <f>IF(AND(B8323="Premier League",E8323="Live"),_xlfn.XLOOKUP(_xlfn.TEXTJOIN(" vs ",,C8323:D8323),Calendar!G:G,Calendar!B:B),IF(AND(B8323="Premier League",E8323="Highlights"),_xlfn.XLOOKUP(H8323,Calendar!O:O,Calendar!N:N,,-1),""))</f>
        <v/>
      </c>
    </row>
    <row r="8324" spans="34:34" x14ac:dyDescent="0.35">
      <c r="AH8324" s="16" t="str">
        <f>IF(AND(B8324="Premier League",E8324="Live"),_xlfn.XLOOKUP(_xlfn.TEXTJOIN(" vs ",,C8324:D8324),Calendar!G:G,Calendar!B:B),IF(AND(B8324="Premier League",E8324="Highlights"),_xlfn.XLOOKUP(H8324,Calendar!O:O,Calendar!N:N,,-1),""))</f>
        <v/>
      </c>
    </row>
    <row r="8325" spans="34:34" x14ac:dyDescent="0.35">
      <c r="AH8325" s="16" t="str">
        <f>IF(AND(B8325="Premier League",E8325="Live"),_xlfn.XLOOKUP(_xlfn.TEXTJOIN(" vs ",,C8325:D8325),Calendar!G:G,Calendar!B:B),IF(AND(B8325="Premier League",E8325="Highlights"),_xlfn.XLOOKUP(H8325,Calendar!O:O,Calendar!N:N,,-1),""))</f>
        <v/>
      </c>
    </row>
    <row r="8326" spans="34:34" x14ac:dyDescent="0.35">
      <c r="AH8326" s="16" t="str">
        <f>IF(AND(B8326="Premier League",E8326="Live"),_xlfn.XLOOKUP(_xlfn.TEXTJOIN(" vs ",,C8326:D8326),Calendar!G:G,Calendar!B:B),IF(AND(B8326="Premier League",E8326="Highlights"),_xlfn.XLOOKUP(H8326,Calendar!O:O,Calendar!N:N,,-1),""))</f>
        <v/>
      </c>
    </row>
    <row r="8327" spans="34:34" x14ac:dyDescent="0.35">
      <c r="AH8327" s="16" t="str">
        <f>IF(AND(B8327="Premier League",E8327="Live"),_xlfn.XLOOKUP(_xlfn.TEXTJOIN(" vs ",,C8327:D8327),Calendar!G:G,Calendar!B:B),IF(AND(B8327="Premier League",E8327="Highlights"),_xlfn.XLOOKUP(H8327,Calendar!O:O,Calendar!N:N,,-1),""))</f>
        <v/>
      </c>
    </row>
    <row r="8328" spans="34:34" x14ac:dyDescent="0.35">
      <c r="AH8328" s="16" t="str">
        <f>IF(AND(B8328="Premier League",E8328="Live"),_xlfn.XLOOKUP(_xlfn.TEXTJOIN(" vs ",,C8328:D8328),Calendar!G:G,Calendar!B:B),IF(AND(B8328="Premier League",E8328="Highlights"),_xlfn.XLOOKUP(H8328,Calendar!O:O,Calendar!N:N,,-1),""))</f>
        <v/>
      </c>
    </row>
    <row r="8329" spans="34:34" x14ac:dyDescent="0.35">
      <c r="AH8329" s="16" t="str">
        <f>IF(AND(B8329="Premier League",E8329="Live"),_xlfn.XLOOKUP(_xlfn.TEXTJOIN(" vs ",,C8329:D8329),Calendar!G:G,Calendar!B:B),IF(AND(B8329="Premier League",E8329="Highlights"),_xlfn.XLOOKUP(H8329,Calendar!O:O,Calendar!N:N,,-1),""))</f>
        <v/>
      </c>
    </row>
    <row r="8330" spans="34:34" x14ac:dyDescent="0.35">
      <c r="AH8330" s="16" t="str">
        <f>IF(AND(B8330="Premier League",E8330="Live"),_xlfn.XLOOKUP(_xlfn.TEXTJOIN(" vs ",,C8330:D8330),Calendar!G:G,Calendar!B:B),IF(AND(B8330="Premier League",E8330="Highlights"),_xlfn.XLOOKUP(H8330,Calendar!O:O,Calendar!N:N,,-1),""))</f>
        <v/>
      </c>
    </row>
    <row r="8331" spans="34:34" x14ac:dyDescent="0.35">
      <c r="AH8331" s="16" t="str">
        <f>IF(AND(B8331="Premier League",E8331="Live"),_xlfn.XLOOKUP(_xlfn.TEXTJOIN(" vs ",,C8331:D8331),Calendar!G:G,Calendar!B:B),IF(AND(B8331="Premier League",E8331="Highlights"),_xlfn.XLOOKUP(H8331,Calendar!O:O,Calendar!N:N,,-1),""))</f>
        <v/>
      </c>
    </row>
    <row r="8332" spans="34:34" x14ac:dyDescent="0.35">
      <c r="AH8332" s="16" t="str">
        <f>IF(AND(B8332="Premier League",E8332="Live"),_xlfn.XLOOKUP(_xlfn.TEXTJOIN(" vs ",,C8332:D8332),Calendar!G:G,Calendar!B:B),IF(AND(B8332="Premier League",E8332="Highlights"),_xlfn.XLOOKUP(H8332,Calendar!O:O,Calendar!N:N,,-1),""))</f>
        <v/>
      </c>
    </row>
    <row r="8333" spans="34:34" x14ac:dyDescent="0.35">
      <c r="AH8333" s="16" t="str">
        <f>IF(AND(B8333="Premier League",E8333="Live"),_xlfn.XLOOKUP(_xlfn.TEXTJOIN(" vs ",,C8333:D8333),Calendar!G:G,Calendar!B:B),IF(AND(B8333="Premier League",E8333="Highlights"),_xlfn.XLOOKUP(H8333,Calendar!O:O,Calendar!N:N,,-1),""))</f>
        <v/>
      </c>
    </row>
    <row r="8334" spans="34:34" x14ac:dyDescent="0.35">
      <c r="AH8334" s="16" t="str">
        <f>IF(AND(B8334="Premier League",E8334="Live"),_xlfn.XLOOKUP(_xlfn.TEXTJOIN(" vs ",,C8334:D8334),Calendar!G:G,Calendar!B:B),IF(AND(B8334="Premier League",E8334="Highlights"),_xlfn.XLOOKUP(H8334,Calendar!O:O,Calendar!N:N,,-1),""))</f>
        <v/>
      </c>
    </row>
    <row r="8335" spans="34:34" x14ac:dyDescent="0.35">
      <c r="AH8335" s="16" t="str">
        <f>IF(AND(B8335="Premier League",E8335="Live"),_xlfn.XLOOKUP(_xlfn.TEXTJOIN(" vs ",,C8335:D8335),Calendar!G:G,Calendar!B:B),IF(AND(B8335="Premier League",E8335="Highlights"),_xlfn.XLOOKUP(H8335,Calendar!O:O,Calendar!N:N,,-1),""))</f>
        <v/>
      </c>
    </row>
    <row r="8336" spans="34:34" x14ac:dyDescent="0.35">
      <c r="AH8336" s="16" t="str">
        <f>IF(AND(B8336="Premier League",E8336="Live"),_xlfn.XLOOKUP(_xlfn.TEXTJOIN(" vs ",,C8336:D8336),Calendar!G:G,Calendar!B:B),IF(AND(B8336="Premier League",E8336="Highlights"),_xlfn.XLOOKUP(H8336,Calendar!O:O,Calendar!N:N,,-1),""))</f>
        <v/>
      </c>
    </row>
    <row r="8337" spans="34:34" x14ac:dyDescent="0.35">
      <c r="AH8337" s="16" t="str">
        <f>IF(AND(B8337="Premier League",E8337="Live"),_xlfn.XLOOKUP(_xlfn.TEXTJOIN(" vs ",,C8337:D8337),Calendar!G:G,Calendar!B:B),IF(AND(B8337="Premier League",E8337="Highlights"),_xlfn.XLOOKUP(H8337,Calendar!O:O,Calendar!N:N,,-1),""))</f>
        <v/>
      </c>
    </row>
    <row r="8338" spans="34:34" x14ac:dyDescent="0.35">
      <c r="AH8338" s="16" t="str">
        <f>IF(AND(B8338="Premier League",E8338="Live"),_xlfn.XLOOKUP(_xlfn.TEXTJOIN(" vs ",,C8338:D8338),Calendar!G:G,Calendar!B:B),IF(AND(B8338="Premier League",E8338="Highlights"),_xlfn.XLOOKUP(H8338,Calendar!O:O,Calendar!N:N,,-1),""))</f>
        <v/>
      </c>
    </row>
    <row r="8339" spans="34:34" x14ac:dyDescent="0.35">
      <c r="AH8339" s="16" t="str">
        <f>IF(AND(B8339="Premier League",E8339="Live"),_xlfn.XLOOKUP(_xlfn.TEXTJOIN(" vs ",,C8339:D8339),Calendar!G:G,Calendar!B:B),IF(AND(B8339="Premier League",E8339="Highlights"),_xlfn.XLOOKUP(H8339,Calendar!O:O,Calendar!N:N,,-1),""))</f>
        <v/>
      </c>
    </row>
    <row r="8340" spans="34:34" x14ac:dyDescent="0.35">
      <c r="AH8340" s="16" t="str">
        <f>IF(AND(B8340="Premier League",E8340="Live"),_xlfn.XLOOKUP(_xlfn.TEXTJOIN(" vs ",,C8340:D8340),Calendar!G:G,Calendar!B:B),IF(AND(B8340="Premier League",E8340="Highlights"),_xlfn.XLOOKUP(H8340,Calendar!O:O,Calendar!N:N,,-1),""))</f>
        <v/>
      </c>
    </row>
    <row r="8341" spans="34:34" x14ac:dyDescent="0.35">
      <c r="AH8341" s="16" t="str">
        <f>IF(AND(B8341="Premier League",E8341="Live"),_xlfn.XLOOKUP(_xlfn.TEXTJOIN(" vs ",,C8341:D8341),Calendar!G:G,Calendar!B:B),IF(AND(B8341="Premier League",E8341="Highlights"),_xlfn.XLOOKUP(H8341,Calendar!O:O,Calendar!N:N,,-1),""))</f>
        <v/>
      </c>
    </row>
    <row r="8342" spans="34:34" x14ac:dyDescent="0.35">
      <c r="AH8342" s="16" t="str">
        <f>IF(AND(B8342="Premier League",E8342="Live"),_xlfn.XLOOKUP(_xlfn.TEXTJOIN(" vs ",,C8342:D8342),Calendar!G:G,Calendar!B:B),IF(AND(B8342="Premier League",E8342="Highlights"),_xlfn.XLOOKUP(H8342,Calendar!O:O,Calendar!N:N,,-1),""))</f>
        <v/>
      </c>
    </row>
    <row r="8343" spans="34:34" x14ac:dyDescent="0.35">
      <c r="AH8343" s="16" t="str">
        <f>IF(AND(B8343="Premier League",E8343="Live"),_xlfn.XLOOKUP(_xlfn.TEXTJOIN(" vs ",,C8343:D8343),Calendar!G:G,Calendar!B:B),IF(AND(B8343="Premier League",E8343="Highlights"),_xlfn.XLOOKUP(H8343,Calendar!O:O,Calendar!N:N,,-1),""))</f>
        <v/>
      </c>
    </row>
    <row r="8344" spans="34:34" x14ac:dyDescent="0.35">
      <c r="AH8344" s="16" t="str">
        <f>IF(AND(B8344="Premier League",E8344="Live"),_xlfn.XLOOKUP(_xlfn.TEXTJOIN(" vs ",,C8344:D8344),Calendar!G:G,Calendar!B:B),IF(AND(B8344="Premier League",E8344="Highlights"),_xlfn.XLOOKUP(H8344,Calendar!O:O,Calendar!N:N,,-1),""))</f>
        <v/>
      </c>
    </row>
    <row r="8345" spans="34:34" x14ac:dyDescent="0.35">
      <c r="AH8345" s="16" t="str">
        <f>IF(AND(B8345="Premier League",E8345="Live"),_xlfn.XLOOKUP(_xlfn.TEXTJOIN(" vs ",,C8345:D8345),Calendar!G:G,Calendar!B:B),IF(AND(B8345="Premier League",E8345="Highlights"),_xlfn.XLOOKUP(H8345,Calendar!O:O,Calendar!N:N,,-1),""))</f>
        <v/>
      </c>
    </row>
    <row r="8346" spans="34:34" x14ac:dyDescent="0.35">
      <c r="AH8346" s="16" t="str">
        <f>IF(AND(B8346="Premier League",E8346="Live"),_xlfn.XLOOKUP(_xlfn.TEXTJOIN(" vs ",,C8346:D8346),Calendar!G:G,Calendar!B:B),IF(AND(B8346="Premier League",E8346="Highlights"),_xlfn.XLOOKUP(H8346,Calendar!O:O,Calendar!N:N,,-1),""))</f>
        <v/>
      </c>
    </row>
    <row r="8347" spans="34:34" x14ac:dyDescent="0.35">
      <c r="AH8347" s="16" t="str">
        <f>IF(AND(B8347="Premier League",E8347="Live"),_xlfn.XLOOKUP(_xlfn.TEXTJOIN(" vs ",,C8347:D8347),Calendar!G:G,Calendar!B:B),IF(AND(B8347="Premier League",E8347="Highlights"),_xlfn.XLOOKUP(H8347,Calendar!O:O,Calendar!N:N,,-1),""))</f>
        <v/>
      </c>
    </row>
    <row r="8348" spans="34:34" x14ac:dyDescent="0.35">
      <c r="AH8348" s="16" t="str">
        <f>IF(AND(B8348="Premier League",E8348="Live"),_xlfn.XLOOKUP(_xlfn.TEXTJOIN(" vs ",,C8348:D8348),Calendar!G:G,Calendar!B:B),IF(AND(B8348="Premier League",E8348="Highlights"),_xlfn.XLOOKUP(H8348,Calendar!O:O,Calendar!N:N,,-1),""))</f>
        <v/>
      </c>
    </row>
    <row r="8349" spans="34:34" x14ac:dyDescent="0.35">
      <c r="AH8349" s="16" t="str">
        <f>IF(AND(B8349="Premier League",E8349="Live"),_xlfn.XLOOKUP(_xlfn.TEXTJOIN(" vs ",,C8349:D8349),Calendar!G:G,Calendar!B:B),IF(AND(B8349="Premier League",E8349="Highlights"),_xlfn.XLOOKUP(H8349,Calendar!O:O,Calendar!N:N,,-1),""))</f>
        <v/>
      </c>
    </row>
    <row r="8350" spans="34:34" x14ac:dyDescent="0.35">
      <c r="AH8350" s="16" t="str">
        <f>IF(AND(B8350="Premier League",E8350="Live"),_xlfn.XLOOKUP(_xlfn.TEXTJOIN(" vs ",,C8350:D8350),Calendar!G:G,Calendar!B:B),IF(AND(B8350="Premier League",E8350="Highlights"),_xlfn.XLOOKUP(H8350,Calendar!O:O,Calendar!N:N,,-1),""))</f>
        <v/>
      </c>
    </row>
    <row r="8351" spans="34:34" x14ac:dyDescent="0.35">
      <c r="AH8351" s="16" t="str">
        <f>IF(AND(B8351="Premier League",E8351="Live"),_xlfn.XLOOKUP(_xlfn.TEXTJOIN(" vs ",,C8351:D8351),Calendar!G:G,Calendar!B:B),IF(AND(B8351="Premier League",E8351="Highlights"),_xlfn.XLOOKUP(H8351,Calendar!O:O,Calendar!N:N,,-1),""))</f>
        <v/>
      </c>
    </row>
    <row r="8352" spans="34:34" x14ac:dyDescent="0.35">
      <c r="AH8352" s="16" t="str">
        <f>IF(AND(B8352="Premier League",E8352="Live"),_xlfn.XLOOKUP(_xlfn.TEXTJOIN(" vs ",,C8352:D8352),Calendar!G:G,Calendar!B:B),IF(AND(B8352="Premier League",E8352="Highlights"),_xlfn.XLOOKUP(H8352,Calendar!O:O,Calendar!N:N,,-1),""))</f>
        <v/>
      </c>
    </row>
    <row r="8353" spans="34:34" x14ac:dyDescent="0.35">
      <c r="AH8353" s="16" t="str">
        <f>IF(AND(B8353="Premier League",E8353="Live"),_xlfn.XLOOKUP(_xlfn.TEXTJOIN(" vs ",,C8353:D8353),Calendar!G:G,Calendar!B:B),IF(AND(B8353="Premier League",E8353="Highlights"),_xlfn.XLOOKUP(H8353,Calendar!O:O,Calendar!N:N,,-1),""))</f>
        <v/>
      </c>
    </row>
    <row r="8354" spans="34:34" x14ac:dyDescent="0.35">
      <c r="AH8354" s="16" t="str">
        <f>IF(AND(B8354="Premier League",E8354="Live"),_xlfn.XLOOKUP(_xlfn.TEXTJOIN(" vs ",,C8354:D8354),Calendar!G:G,Calendar!B:B),IF(AND(B8354="Premier League",E8354="Highlights"),_xlfn.XLOOKUP(H8354,Calendar!O:O,Calendar!N:N,,-1),""))</f>
        <v/>
      </c>
    </row>
    <row r="8355" spans="34:34" x14ac:dyDescent="0.35">
      <c r="AH8355" s="16" t="str">
        <f>IF(AND(B8355="Premier League",E8355="Live"),_xlfn.XLOOKUP(_xlfn.TEXTJOIN(" vs ",,C8355:D8355),Calendar!G:G,Calendar!B:B),IF(AND(B8355="Premier League",E8355="Highlights"),_xlfn.XLOOKUP(H8355,Calendar!O:O,Calendar!N:N,,-1),""))</f>
        <v/>
      </c>
    </row>
    <row r="8356" spans="34:34" x14ac:dyDescent="0.35">
      <c r="AH8356" s="16" t="str">
        <f>IF(AND(B8356="Premier League",E8356="Live"),_xlfn.XLOOKUP(_xlfn.TEXTJOIN(" vs ",,C8356:D8356),Calendar!G:G,Calendar!B:B),IF(AND(B8356="Premier League",E8356="Highlights"),_xlfn.XLOOKUP(H8356,Calendar!O:O,Calendar!N:N,,-1),""))</f>
        <v/>
      </c>
    </row>
    <row r="8357" spans="34:34" x14ac:dyDescent="0.35">
      <c r="AH8357" s="16" t="str">
        <f>IF(AND(B8357="Premier League",E8357="Live"),_xlfn.XLOOKUP(_xlfn.TEXTJOIN(" vs ",,C8357:D8357),Calendar!G:G,Calendar!B:B),IF(AND(B8357="Premier League",E8357="Highlights"),_xlfn.XLOOKUP(H8357,Calendar!O:O,Calendar!N:N,,-1),""))</f>
        <v/>
      </c>
    </row>
    <row r="8358" spans="34:34" x14ac:dyDescent="0.35">
      <c r="AH8358" s="16" t="str">
        <f>IF(AND(B8358="Premier League",E8358="Live"),_xlfn.XLOOKUP(_xlfn.TEXTJOIN(" vs ",,C8358:D8358),Calendar!G:G,Calendar!B:B),IF(AND(B8358="Premier League",E8358="Highlights"),_xlfn.XLOOKUP(H8358,Calendar!O:O,Calendar!N:N,,-1),""))</f>
        <v/>
      </c>
    </row>
    <row r="8359" spans="34:34" x14ac:dyDescent="0.35">
      <c r="AH8359" s="16" t="str">
        <f>IF(AND(B8359="Premier League",E8359="Live"),_xlfn.XLOOKUP(_xlfn.TEXTJOIN(" vs ",,C8359:D8359),Calendar!G:G,Calendar!B:B),IF(AND(B8359="Premier League",E8359="Highlights"),_xlfn.XLOOKUP(H8359,Calendar!O:O,Calendar!N:N,,-1),""))</f>
        <v/>
      </c>
    </row>
    <row r="8360" spans="34:34" x14ac:dyDescent="0.35">
      <c r="AH8360" s="16" t="str">
        <f>IF(AND(B8360="Premier League",E8360="Live"),_xlfn.XLOOKUP(_xlfn.TEXTJOIN(" vs ",,C8360:D8360),Calendar!G:G,Calendar!B:B),IF(AND(B8360="Premier League",E8360="Highlights"),_xlfn.XLOOKUP(H8360,Calendar!O:O,Calendar!N:N,,-1),""))</f>
        <v/>
      </c>
    </row>
    <row r="8361" spans="34:34" x14ac:dyDescent="0.35">
      <c r="AH8361" s="16" t="str">
        <f>IF(AND(B8361="Premier League",E8361="Live"),_xlfn.XLOOKUP(_xlfn.TEXTJOIN(" vs ",,C8361:D8361),Calendar!G:G,Calendar!B:B),IF(AND(B8361="Premier League",E8361="Highlights"),_xlfn.XLOOKUP(H8361,Calendar!O:O,Calendar!N:N,,-1),""))</f>
        <v/>
      </c>
    </row>
    <row r="8362" spans="34:34" x14ac:dyDescent="0.35">
      <c r="AH8362" s="16" t="str">
        <f>IF(AND(B8362="Premier League",E8362="Live"),_xlfn.XLOOKUP(_xlfn.TEXTJOIN(" vs ",,C8362:D8362),Calendar!G:G,Calendar!B:B),IF(AND(B8362="Premier League",E8362="Highlights"),_xlfn.XLOOKUP(H8362,Calendar!O:O,Calendar!N:N,,-1),""))</f>
        <v/>
      </c>
    </row>
    <row r="8363" spans="34:34" x14ac:dyDescent="0.35">
      <c r="AH8363" s="16" t="str">
        <f>IF(AND(B8363="Premier League",E8363="Live"),_xlfn.XLOOKUP(_xlfn.TEXTJOIN(" vs ",,C8363:D8363),Calendar!G:G,Calendar!B:B),IF(AND(B8363="Premier League",E8363="Highlights"),_xlfn.XLOOKUP(H8363,Calendar!O:O,Calendar!N:N,,-1),""))</f>
        <v/>
      </c>
    </row>
    <row r="8364" spans="34:34" x14ac:dyDescent="0.35">
      <c r="AH8364" s="16" t="str">
        <f>IF(AND(B8364="Premier League",E8364="Live"),_xlfn.XLOOKUP(_xlfn.TEXTJOIN(" vs ",,C8364:D8364),Calendar!G:G,Calendar!B:B),IF(AND(B8364="Premier League",E8364="Highlights"),_xlfn.XLOOKUP(H8364,Calendar!O:O,Calendar!N:N,,-1),""))</f>
        <v/>
      </c>
    </row>
    <row r="8365" spans="34:34" x14ac:dyDescent="0.35">
      <c r="AH8365" s="16" t="str">
        <f>IF(AND(B8365="Premier League",E8365="Live"),_xlfn.XLOOKUP(_xlfn.TEXTJOIN(" vs ",,C8365:D8365),Calendar!G:G,Calendar!B:B),IF(AND(B8365="Premier League",E8365="Highlights"),_xlfn.XLOOKUP(H8365,Calendar!O:O,Calendar!N:N,,-1),""))</f>
        <v/>
      </c>
    </row>
    <row r="8366" spans="34:34" x14ac:dyDescent="0.35">
      <c r="AH8366" s="16" t="str">
        <f>IF(AND(B8366="Premier League",E8366="Live"),_xlfn.XLOOKUP(_xlfn.TEXTJOIN(" vs ",,C8366:D8366),Calendar!G:G,Calendar!B:B),IF(AND(B8366="Premier League",E8366="Highlights"),_xlfn.XLOOKUP(H8366,Calendar!O:O,Calendar!N:N,,-1),""))</f>
        <v/>
      </c>
    </row>
    <row r="8367" spans="34:34" x14ac:dyDescent="0.35">
      <c r="AH8367" s="16" t="str">
        <f>IF(AND(B8367="Premier League",E8367="Live"),_xlfn.XLOOKUP(_xlfn.TEXTJOIN(" vs ",,C8367:D8367),Calendar!G:G,Calendar!B:B),IF(AND(B8367="Premier League",E8367="Highlights"),_xlfn.XLOOKUP(H8367,Calendar!O:O,Calendar!N:N,,-1),""))</f>
        <v/>
      </c>
    </row>
    <row r="8368" spans="34:34" x14ac:dyDescent="0.35">
      <c r="AH8368" s="16" t="str">
        <f>IF(AND(B8368="Premier League",E8368="Live"),_xlfn.XLOOKUP(_xlfn.TEXTJOIN(" vs ",,C8368:D8368),Calendar!G:G,Calendar!B:B),IF(AND(B8368="Premier League",E8368="Highlights"),_xlfn.XLOOKUP(H8368,Calendar!O:O,Calendar!N:N,,-1),""))</f>
        <v/>
      </c>
    </row>
    <row r="8369" spans="34:34" x14ac:dyDescent="0.35">
      <c r="AH8369" s="16" t="str">
        <f>IF(AND(B8369="Premier League",E8369="Live"),_xlfn.XLOOKUP(_xlfn.TEXTJOIN(" vs ",,C8369:D8369),Calendar!G:G,Calendar!B:B),IF(AND(B8369="Premier League",E8369="Highlights"),_xlfn.XLOOKUP(H8369,Calendar!O:O,Calendar!N:N,,-1),""))</f>
        <v/>
      </c>
    </row>
    <row r="8370" spans="34:34" x14ac:dyDescent="0.35">
      <c r="AH8370" s="16" t="str">
        <f>IF(AND(B8370="Premier League",E8370="Live"),_xlfn.XLOOKUP(_xlfn.TEXTJOIN(" vs ",,C8370:D8370),Calendar!G:G,Calendar!B:B),IF(AND(B8370="Premier League",E8370="Highlights"),_xlfn.XLOOKUP(H8370,Calendar!O:O,Calendar!N:N,,-1),""))</f>
        <v/>
      </c>
    </row>
    <row r="8371" spans="34:34" x14ac:dyDescent="0.35">
      <c r="AH8371" s="16" t="str">
        <f>IF(AND(B8371="Premier League",E8371="Live"),_xlfn.XLOOKUP(_xlfn.TEXTJOIN(" vs ",,C8371:D8371),Calendar!G:G,Calendar!B:B),IF(AND(B8371="Premier League",E8371="Highlights"),_xlfn.XLOOKUP(H8371,Calendar!O:O,Calendar!N:N,,-1),""))</f>
        <v/>
      </c>
    </row>
    <row r="8372" spans="34:34" x14ac:dyDescent="0.35">
      <c r="AH8372" s="16" t="str">
        <f>IF(AND(B8372="Premier League",E8372="Live"),_xlfn.XLOOKUP(_xlfn.TEXTJOIN(" vs ",,C8372:D8372),Calendar!G:G,Calendar!B:B),IF(AND(B8372="Premier League",E8372="Highlights"),_xlfn.XLOOKUP(H8372,Calendar!O:O,Calendar!N:N,,-1),""))</f>
        <v/>
      </c>
    </row>
    <row r="8373" spans="34:34" x14ac:dyDescent="0.35">
      <c r="AH8373" s="16" t="str">
        <f>IF(AND(B8373="Premier League",E8373="Live"),_xlfn.XLOOKUP(_xlfn.TEXTJOIN(" vs ",,C8373:D8373),Calendar!G:G,Calendar!B:B),IF(AND(B8373="Premier League",E8373="Highlights"),_xlfn.XLOOKUP(H8373,Calendar!O:O,Calendar!N:N,,-1),""))</f>
        <v/>
      </c>
    </row>
    <row r="8374" spans="34:34" x14ac:dyDescent="0.35">
      <c r="AH8374" s="16" t="str">
        <f>IF(AND(B8374="Premier League",E8374="Live"),_xlfn.XLOOKUP(_xlfn.TEXTJOIN(" vs ",,C8374:D8374),Calendar!G:G,Calendar!B:B),IF(AND(B8374="Premier League",E8374="Highlights"),_xlfn.XLOOKUP(H8374,Calendar!O:O,Calendar!N:N,,-1),""))</f>
        <v/>
      </c>
    </row>
    <row r="8375" spans="34:34" x14ac:dyDescent="0.35">
      <c r="AH8375" s="16" t="str">
        <f>IF(AND(B8375="Premier League",E8375="Live"),_xlfn.XLOOKUP(_xlfn.TEXTJOIN(" vs ",,C8375:D8375),Calendar!G:G,Calendar!B:B),IF(AND(B8375="Premier League",E8375="Highlights"),_xlfn.XLOOKUP(H8375,Calendar!O:O,Calendar!N:N,,-1),""))</f>
        <v/>
      </c>
    </row>
    <row r="8376" spans="34:34" x14ac:dyDescent="0.35">
      <c r="AH8376" s="16" t="str">
        <f>IF(AND(B8376="Premier League",E8376="Live"),_xlfn.XLOOKUP(_xlfn.TEXTJOIN(" vs ",,C8376:D8376),Calendar!G:G,Calendar!B:B),IF(AND(B8376="Premier League",E8376="Highlights"),_xlfn.XLOOKUP(H8376,Calendar!O:O,Calendar!N:N,,-1),""))</f>
        <v/>
      </c>
    </row>
    <row r="8377" spans="34:34" x14ac:dyDescent="0.35">
      <c r="AH8377" s="16" t="str">
        <f>IF(AND(B8377="Premier League",E8377="Live"),_xlfn.XLOOKUP(_xlfn.TEXTJOIN(" vs ",,C8377:D8377),Calendar!G:G,Calendar!B:B),IF(AND(B8377="Premier League",E8377="Highlights"),_xlfn.XLOOKUP(H8377,Calendar!O:O,Calendar!N:N,,-1),""))</f>
        <v/>
      </c>
    </row>
    <row r="8378" spans="34:34" x14ac:dyDescent="0.35">
      <c r="AH8378" s="16" t="str">
        <f>IF(AND(B8378="Premier League",E8378="Live"),_xlfn.XLOOKUP(_xlfn.TEXTJOIN(" vs ",,C8378:D8378),Calendar!G:G,Calendar!B:B),IF(AND(B8378="Premier League",E8378="Highlights"),_xlfn.XLOOKUP(H8378,Calendar!O:O,Calendar!N:N,,-1),""))</f>
        <v/>
      </c>
    </row>
    <row r="8379" spans="34:34" x14ac:dyDescent="0.35">
      <c r="AH8379" s="16" t="str">
        <f>IF(AND(B8379="Premier League",E8379="Live"),_xlfn.XLOOKUP(_xlfn.TEXTJOIN(" vs ",,C8379:D8379),Calendar!G:G,Calendar!B:B),IF(AND(B8379="Premier League",E8379="Highlights"),_xlfn.XLOOKUP(H8379,Calendar!O:O,Calendar!N:N,,-1),""))</f>
        <v/>
      </c>
    </row>
    <row r="8380" spans="34:34" x14ac:dyDescent="0.35">
      <c r="AH8380" s="16" t="str">
        <f>IF(AND(B8380="Premier League",E8380="Live"),_xlfn.XLOOKUP(_xlfn.TEXTJOIN(" vs ",,C8380:D8380),Calendar!G:G,Calendar!B:B),IF(AND(B8380="Premier League",E8380="Highlights"),_xlfn.XLOOKUP(H8380,Calendar!O:O,Calendar!N:N,,-1),""))</f>
        <v/>
      </c>
    </row>
    <row r="8381" spans="34:34" x14ac:dyDescent="0.35">
      <c r="AH8381" s="16" t="str">
        <f>IF(AND(B8381="Premier League",E8381="Live"),_xlfn.XLOOKUP(_xlfn.TEXTJOIN(" vs ",,C8381:D8381),Calendar!G:G,Calendar!B:B),IF(AND(B8381="Premier League",E8381="Highlights"),_xlfn.XLOOKUP(H8381,Calendar!O:O,Calendar!N:N,,-1),""))</f>
        <v/>
      </c>
    </row>
    <row r="8382" spans="34:34" x14ac:dyDescent="0.35">
      <c r="AH8382" s="16" t="str">
        <f>IF(AND(B8382="Premier League",E8382="Live"),_xlfn.XLOOKUP(_xlfn.TEXTJOIN(" vs ",,C8382:D8382),Calendar!G:G,Calendar!B:B),IF(AND(B8382="Premier League",E8382="Highlights"),_xlfn.XLOOKUP(H8382,Calendar!O:O,Calendar!N:N,,-1),""))</f>
        <v/>
      </c>
    </row>
    <row r="8383" spans="34:34" x14ac:dyDescent="0.35">
      <c r="AH8383" s="16" t="str">
        <f>IF(AND(B8383="Premier League",E8383="Live"),_xlfn.XLOOKUP(_xlfn.TEXTJOIN(" vs ",,C8383:D8383),Calendar!G:G,Calendar!B:B),IF(AND(B8383="Premier League",E8383="Highlights"),_xlfn.XLOOKUP(H8383,Calendar!O:O,Calendar!N:N,,-1),""))</f>
        <v/>
      </c>
    </row>
    <row r="8384" spans="34:34" x14ac:dyDescent="0.35">
      <c r="AH8384" s="16" t="str">
        <f>IF(AND(B8384="Premier League",E8384="Live"),_xlfn.XLOOKUP(_xlfn.TEXTJOIN(" vs ",,C8384:D8384),Calendar!G:G,Calendar!B:B),IF(AND(B8384="Premier League",E8384="Highlights"),_xlfn.XLOOKUP(H8384,Calendar!O:O,Calendar!N:N,,-1),""))</f>
        <v/>
      </c>
    </row>
    <row r="8385" spans="34:34" x14ac:dyDescent="0.35">
      <c r="AH8385" s="16" t="str">
        <f>IF(AND(B8385="Premier League",E8385="Live"),_xlfn.XLOOKUP(_xlfn.TEXTJOIN(" vs ",,C8385:D8385),Calendar!G:G,Calendar!B:B),IF(AND(B8385="Premier League",E8385="Highlights"),_xlfn.XLOOKUP(H8385,Calendar!O:O,Calendar!N:N,,-1),""))</f>
        <v/>
      </c>
    </row>
    <row r="8386" spans="34:34" x14ac:dyDescent="0.35">
      <c r="AH8386" s="16" t="str">
        <f>IF(AND(B8386="Premier League",E8386="Live"),_xlfn.XLOOKUP(_xlfn.TEXTJOIN(" vs ",,C8386:D8386),Calendar!G:G,Calendar!B:B),IF(AND(B8386="Premier League",E8386="Highlights"),_xlfn.XLOOKUP(H8386,Calendar!O:O,Calendar!N:N,,-1),""))</f>
        <v/>
      </c>
    </row>
    <row r="8387" spans="34:34" x14ac:dyDescent="0.35">
      <c r="AH8387" s="16" t="str">
        <f>IF(AND(B8387="Premier League",E8387="Live"),_xlfn.XLOOKUP(_xlfn.TEXTJOIN(" vs ",,C8387:D8387),Calendar!G:G,Calendar!B:B),IF(AND(B8387="Premier League",E8387="Highlights"),_xlfn.XLOOKUP(H8387,Calendar!O:O,Calendar!N:N,,-1),""))</f>
        <v/>
      </c>
    </row>
    <row r="8388" spans="34:34" x14ac:dyDescent="0.35">
      <c r="AH8388" s="16" t="str">
        <f>IF(AND(B8388="Premier League",E8388="Live"),_xlfn.XLOOKUP(_xlfn.TEXTJOIN(" vs ",,C8388:D8388),Calendar!G:G,Calendar!B:B),IF(AND(B8388="Premier League",E8388="Highlights"),_xlfn.XLOOKUP(H8388,Calendar!O:O,Calendar!N:N,,-1),""))</f>
        <v/>
      </c>
    </row>
    <row r="8389" spans="34:34" x14ac:dyDescent="0.35">
      <c r="AH8389" s="16" t="str">
        <f>IF(AND(B8389="Premier League",E8389="Live"),_xlfn.XLOOKUP(_xlfn.TEXTJOIN(" vs ",,C8389:D8389),Calendar!G:G,Calendar!B:B),IF(AND(B8389="Premier League",E8389="Highlights"),_xlfn.XLOOKUP(H8389,Calendar!O:O,Calendar!N:N,,-1),""))</f>
        <v/>
      </c>
    </row>
    <row r="8390" spans="34:34" x14ac:dyDescent="0.35">
      <c r="AH8390" s="16" t="str">
        <f>IF(AND(B8390="Premier League",E8390="Live"),_xlfn.XLOOKUP(_xlfn.TEXTJOIN(" vs ",,C8390:D8390),Calendar!G:G,Calendar!B:B),IF(AND(B8390="Premier League",E8390="Highlights"),_xlfn.XLOOKUP(H8390,Calendar!O:O,Calendar!N:N,,-1),""))</f>
        <v/>
      </c>
    </row>
    <row r="8391" spans="34:34" x14ac:dyDescent="0.35">
      <c r="AH8391" s="16" t="str">
        <f>IF(AND(B8391="Premier League",E8391="Live"),_xlfn.XLOOKUP(_xlfn.TEXTJOIN(" vs ",,C8391:D8391),Calendar!G:G,Calendar!B:B),IF(AND(B8391="Premier League",E8391="Highlights"),_xlfn.XLOOKUP(H8391,Calendar!O:O,Calendar!N:N,,-1),""))</f>
        <v/>
      </c>
    </row>
    <row r="8392" spans="34:34" x14ac:dyDescent="0.35">
      <c r="AH8392" s="16" t="str">
        <f>IF(AND(B8392="Premier League",E8392="Live"),_xlfn.XLOOKUP(_xlfn.TEXTJOIN(" vs ",,C8392:D8392),Calendar!G:G,Calendar!B:B),IF(AND(B8392="Premier League",E8392="Highlights"),_xlfn.XLOOKUP(H8392,Calendar!O:O,Calendar!N:N,,-1),""))</f>
        <v/>
      </c>
    </row>
    <row r="8393" spans="34:34" x14ac:dyDescent="0.35">
      <c r="AH8393" s="16" t="str">
        <f>IF(AND(B8393="Premier League",E8393="Live"),_xlfn.XLOOKUP(_xlfn.TEXTJOIN(" vs ",,C8393:D8393),Calendar!G:G,Calendar!B:B),IF(AND(B8393="Premier League",E8393="Highlights"),_xlfn.XLOOKUP(H8393,Calendar!O:O,Calendar!N:N,,-1),""))</f>
        <v/>
      </c>
    </row>
    <row r="8394" spans="34:34" x14ac:dyDescent="0.35">
      <c r="AH8394" s="16" t="str">
        <f>IF(AND(B8394="Premier League",E8394="Live"),_xlfn.XLOOKUP(_xlfn.TEXTJOIN(" vs ",,C8394:D8394),Calendar!G:G,Calendar!B:B),IF(AND(B8394="Premier League",E8394="Highlights"),_xlfn.XLOOKUP(H8394,Calendar!O:O,Calendar!N:N,,-1),""))</f>
        <v/>
      </c>
    </row>
    <row r="8395" spans="34:34" x14ac:dyDescent="0.35">
      <c r="AH8395" s="16" t="str">
        <f>IF(AND(B8395="Premier League",E8395="Live"),_xlfn.XLOOKUP(_xlfn.TEXTJOIN(" vs ",,C8395:D8395),Calendar!G:G,Calendar!B:B),IF(AND(B8395="Premier League",E8395="Highlights"),_xlfn.XLOOKUP(H8395,Calendar!O:O,Calendar!N:N,,-1),""))</f>
        <v/>
      </c>
    </row>
    <row r="8396" spans="34:34" x14ac:dyDescent="0.35">
      <c r="AH8396" s="16" t="str">
        <f>IF(AND(B8396="Premier League",E8396="Live"),_xlfn.XLOOKUP(_xlfn.TEXTJOIN(" vs ",,C8396:D8396),Calendar!G:G,Calendar!B:B),IF(AND(B8396="Premier League",E8396="Highlights"),_xlfn.XLOOKUP(H8396,Calendar!O:O,Calendar!N:N,,-1),""))</f>
        <v/>
      </c>
    </row>
    <row r="8397" spans="34:34" x14ac:dyDescent="0.35">
      <c r="AH8397" s="16" t="str">
        <f>IF(AND(B8397="Premier League",E8397="Live"),_xlfn.XLOOKUP(_xlfn.TEXTJOIN(" vs ",,C8397:D8397),Calendar!G:G,Calendar!B:B),IF(AND(B8397="Premier League",E8397="Highlights"),_xlfn.XLOOKUP(H8397,Calendar!O:O,Calendar!N:N,,-1),""))</f>
        <v/>
      </c>
    </row>
    <row r="8398" spans="34:34" x14ac:dyDescent="0.35">
      <c r="AH8398" s="16" t="str">
        <f>IF(AND(B8398="Premier League",E8398="Live"),_xlfn.XLOOKUP(_xlfn.TEXTJOIN(" vs ",,C8398:D8398),Calendar!G:G,Calendar!B:B),IF(AND(B8398="Premier League",E8398="Highlights"),_xlfn.XLOOKUP(H8398,Calendar!O:O,Calendar!N:N,,-1),""))</f>
        <v/>
      </c>
    </row>
    <row r="8399" spans="34:34" x14ac:dyDescent="0.35">
      <c r="AH8399" s="16" t="str">
        <f>IF(AND(B8399="Premier League",E8399="Live"),_xlfn.XLOOKUP(_xlfn.TEXTJOIN(" vs ",,C8399:D8399),Calendar!G:G,Calendar!B:B),IF(AND(B8399="Premier League",E8399="Highlights"),_xlfn.XLOOKUP(H8399,Calendar!O:O,Calendar!N:N,,-1),""))</f>
        <v/>
      </c>
    </row>
    <row r="8400" spans="34:34" x14ac:dyDescent="0.35">
      <c r="AH8400" s="16" t="str">
        <f>IF(AND(B8400="Premier League",E8400="Live"),_xlfn.XLOOKUP(_xlfn.TEXTJOIN(" vs ",,C8400:D8400),Calendar!G:G,Calendar!B:B),IF(AND(B8400="Premier League",E8400="Highlights"),_xlfn.XLOOKUP(H8400,Calendar!O:O,Calendar!N:N,,-1),""))</f>
        <v/>
      </c>
    </row>
    <row r="8401" spans="34:34" x14ac:dyDescent="0.35">
      <c r="AH8401" s="16" t="str">
        <f>IF(AND(B8401="Premier League",E8401="Live"),_xlfn.XLOOKUP(_xlfn.TEXTJOIN(" vs ",,C8401:D8401),Calendar!G:G,Calendar!B:B),IF(AND(B8401="Premier League",E8401="Highlights"),_xlfn.XLOOKUP(H8401,Calendar!O:O,Calendar!N:N,,-1),""))</f>
        <v/>
      </c>
    </row>
    <row r="8402" spans="34:34" x14ac:dyDescent="0.35">
      <c r="AH8402" s="16" t="str">
        <f>IF(AND(B8402="Premier League",E8402="Live"),_xlfn.XLOOKUP(_xlfn.TEXTJOIN(" vs ",,C8402:D8402),Calendar!G:G,Calendar!B:B),IF(AND(B8402="Premier League",E8402="Highlights"),_xlfn.XLOOKUP(H8402,Calendar!O:O,Calendar!N:N,,-1),""))</f>
        <v/>
      </c>
    </row>
    <row r="8403" spans="34:34" x14ac:dyDescent="0.35">
      <c r="AH8403" s="16" t="str">
        <f>IF(AND(B8403="Premier League",E8403="Live"),_xlfn.XLOOKUP(_xlfn.TEXTJOIN(" vs ",,C8403:D8403),Calendar!G:G,Calendar!B:B),IF(AND(B8403="Premier League",E8403="Highlights"),_xlfn.XLOOKUP(H8403,Calendar!O:O,Calendar!N:N,,-1),""))</f>
        <v/>
      </c>
    </row>
    <row r="8404" spans="34:34" x14ac:dyDescent="0.35">
      <c r="AH8404" s="16" t="str">
        <f>IF(AND(B8404="Premier League",E8404="Live"),_xlfn.XLOOKUP(_xlfn.TEXTJOIN(" vs ",,C8404:D8404),Calendar!G:G,Calendar!B:B),IF(AND(B8404="Premier League",E8404="Highlights"),_xlfn.XLOOKUP(H8404,Calendar!O:O,Calendar!N:N,,-1),""))</f>
        <v/>
      </c>
    </row>
    <row r="8405" spans="34:34" x14ac:dyDescent="0.35">
      <c r="AH8405" s="16" t="str">
        <f>IF(AND(B8405="Premier League",E8405="Live"),_xlfn.XLOOKUP(_xlfn.TEXTJOIN(" vs ",,C8405:D8405),Calendar!G:G,Calendar!B:B),IF(AND(B8405="Premier League",E8405="Highlights"),_xlfn.XLOOKUP(H8405,Calendar!O:O,Calendar!N:N,,-1),""))</f>
        <v/>
      </c>
    </row>
    <row r="8406" spans="34:34" x14ac:dyDescent="0.35">
      <c r="AH8406" s="16" t="str">
        <f>IF(AND(B8406="Premier League",E8406="Live"),_xlfn.XLOOKUP(_xlfn.TEXTJOIN(" vs ",,C8406:D8406),Calendar!G:G,Calendar!B:B),IF(AND(B8406="Premier League",E8406="Highlights"),_xlfn.XLOOKUP(H8406,Calendar!O:O,Calendar!N:N,,-1),""))</f>
        <v/>
      </c>
    </row>
    <row r="8407" spans="34:34" x14ac:dyDescent="0.35">
      <c r="AH8407" s="16" t="str">
        <f>IF(AND(B8407="Premier League",E8407="Live"),_xlfn.XLOOKUP(_xlfn.TEXTJOIN(" vs ",,C8407:D8407),Calendar!G:G,Calendar!B:B),IF(AND(B8407="Premier League",E8407="Highlights"),_xlfn.XLOOKUP(H8407,Calendar!O:O,Calendar!N:N,,-1),""))</f>
        <v/>
      </c>
    </row>
    <row r="8408" spans="34:34" x14ac:dyDescent="0.35">
      <c r="AH8408" s="16" t="str">
        <f>IF(AND(B8408="Premier League",E8408="Live"),_xlfn.XLOOKUP(_xlfn.TEXTJOIN(" vs ",,C8408:D8408),Calendar!G:G,Calendar!B:B),IF(AND(B8408="Premier League",E8408="Highlights"),_xlfn.XLOOKUP(H8408,Calendar!O:O,Calendar!N:N,,-1),""))</f>
        <v/>
      </c>
    </row>
    <row r="8409" spans="34:34" x14ac:dyDescent="0.35">
      <c r="AH8409" s="16" t="str">
        <f>IF(AND(B8409="Premier League",E8409="Live"),_xlfn.XLOOKUP(_xlfn.TEXTJOIN(" vs ",,C8409:D8409),Calendar!G:G,Calendar!B:B),IF(AND(B8409="Premier League",E8409="Highlights"),_xlfn.XLOOKUP(H8409,Calendar!O:O,Calendar!N:N,,-1),""))</f>
        <v/>
      </c>
    </row>
    <row r="8410" spans="34:34" x14ac:dyDescent="0.35">
      <c r="AH8410" s="16" t="str">
        <f>IF(AND(B8410="Premier League",E8410="Live"),_xlfn.XLOOKUP(_xlfn.TEXTJOIN(" vs ",,C8410:D8410),Calendar!G:G,Calendar!B:B),IF(AND(B8410="Premier League",E8410="Highlights"),_xlfn.XLOOKUP(H8410,Calendar!O:O,Calendar!N:N,,-1),""))</f>
        <v/>
      </c>
    </row>
    <row r="8411" spans="34:34" x14ac:dyDescent="0.35">
      <c r="AH8411" s="16" t="str">
        <f>IF(AND(B8411="Premier League",E8411="Live"),_xlfn.XLOOKUP(_xlfn.TEXTJOIN(" vs ",,C8411:D8411),Calendar!G:G,Calendar!B:B),IF(AND(B8411="Premier League",E8411="Highlights"),_xlfn.XLOOKUP(H8411,Calendar!O:O,Calendar!N:N,,-1),""))</f>
        <v/>
      </c>
    </row>
    <row r="8412" spans="34:34" x14ac:dyDescent="0.35">
      <c r="AH8412" s="16" t="str">
        <f>IF(AND(B8412="Premier League",E8412="Live"),_xlfn.XLOOKUP(_xlfn.TEXTJOIN(" vs ",,C8412:D8412),Calendar!G:G,Calendar!B:B),IF(AND(B8412="Premier League",E8412="Highlights"),_xlfn.XLOOKUP(H8412,Calendar!O:O,Calendar!N:N,,-1),""))</f>
        <v/>
      </c>
    </row>
    <row r="8413" spans="34:34" x14ac:dyDescent="0.35">
      <c r="AH8413" s="16" t="str">
        <f>IF(AND(B8413="Premier League",E8413="Live"),_xlfn.XLOOKUP(_xlfn.TEXTJOIN(" vs ",,C8413:D8413),Calendar!G:G,Calendar!B:B),IF(AND(B8413="Premier League",E8413="Highlights"),_xlfn.XLOOKUP(H8413,Calendar!O:O,Calendar!N:N,,-1),""))</f>
        <v/>
      </c>
    </row>
    <row r="8414" spans="34:34" x14ac:dyDescent="0.35">
      <c r="AH8414" s="16" t="str">
        <f>IF(AND(B8414="Premier League",E8414="Live"),_xlfn.XLOOKUP(_xlfn.TEXTJOIN(" vs ",,C8414:D8414),Calendar!G:G,Calendar!B:B),IF(AND(B8414="Premier League",E8414="Highlights"),_xlfn.XLOOKUP(H8414,Calendar!O:O,Calendar!N:N,,-1),""))</f>
        <v/>
      </c>
    </row>
    <row r="8415" spans="34:34" x14ac:dyDescent="0.35">
      <c r="AH8415" s="16" t="str">
        <f>IF(AND(B8415="Premier League",E8415="Live"),_xlfn.XLOOKUP(_xlfn.TEXTJOIN(" vs ",,C8415:D8415),Calendar!G:G,Calendar!B:B),IF(AND(B8415="Premier League",E8415="Highlights"),_xlfn.XLOOKUP(H8415,Calendar!O:O,Calendar!N:N,,-1),""))</f>
        <v/>
      </c>
    </row>
    <row r="8416" spans="34:34" x14ac:dyDescent="0.35">
      <c r="AH8416" s="16" t="str">
        <f>IF(AND(B8416="Premier League",E8416="Live"),_xlfn.XLOOKUP(_xlfn.TEXTJOIN(" vs ",,C8416:D8416),Calendar!G:G,Calendar!B:B),IF(AND(B8416="Premier League",E8416="Highlights"),_xlfn.XLOOKUP(H8416,Calendar!O:O,Calendar!N:N,,-1),""))</f>
        <v/>
      </c>
    </row>
    <row r="8417" spans="34:34" x14ac:dyDescent="0.35">
      <c r="AH8417" s="16" t="str">
        <f>IF(AND(B8417="Premier League",E8417="Live"),_xlfn.XLOOKUP(_xlfn.TEXTJOIN(" vs ",,C8417:D8417),Calendar!G:G,Calendar!B:B),IF(AND(B8417="Premier League",E8417="Highlights"),_xlfn.XLOOKUP(H8417,Calendar!O:O,Calendar!N:N,,-1),""))</f>
        <v/>
      </c>
    </row>
    <row r="8418" spans="34:34" x14ac:dyDescent="0.35">
      <c r="AH8418" s="16" t="str">
        <f>IF(AND(B8418="Premier League",E8418="Live"),_xlfn.XLOOKUP(_xlfn.TEXTJOIN(" vs ",,C8418:D8418),Calendar!G:G,Calendar!B:B),IF(AND(B8418="Premier League",E8418="Highlights"),_xlfn.XLOOKUP(H8418,Calendar!O:O,Calendar!N:N,,-1),""))</f>
        <v/>
      </c>
    </row>
    <row r="8419" spans="34:34" x14ac:dyDescent="0.35">
      <c r="AH8419" s="16" t="str">
        <f>IF(AND(B8419="Premier League",E8419="Live"),_xlfn.XLOOKUP(_xlfn.TEXTJOIN(" vs ",,C8419:D8419),Calendar!G:G,Calendar!B:B),IF(AND(B8419="Premier League",E8419="Highlights"),_xlfn.XLOOKUP(H8419,Calendar!O:O,Calendar!N:N,,-1),""))</f>
        <v/>
      </c>
    </row>
    <row r="8420" spans="34:34" x14ac:dyDescent="0.35">
      <c r="AH8420" s="16" t="str">
        <f>IF(AND(B8420="Premier League",E8420="Live"),_xlfn.XLOOKUP(_xlfn.TEXTJOIN(" vs ",,C8420:D8420),Calendar!G:G,Calendar!B:B),IF(AND(B8420="Premier League",E8420="Highlights"),_xlfn.XLOOKUP(H8420,Calendar!O:O,Calendar!N:N,,-1),""))</f>
        <v/>
      </c>
    </row>
    <row r="8421" spans="34:34" x14ac:dyDescent="0.35">
      <c r="AH8421" s="16" t="str">
        <f>IF(AND(B8421="Premier League",E8421="Live"),_xlfn.XLOOKUP(_xlfn.TEXTJOIN(" vs ",,C8421:D8421),Calendar!G:G,Calendar!B:B),IF(AND(B8421="Premier League",E8421="Highlights"),_xlfn.XLOOKUP(H8421,Calendar!O:O,Calendar!N:N,,-1),""))</f>
        <v/>
      </c>
    </row>
    <row r="8422" spans="34:34" x14ac:dyDescent="0.35">
      <c r="AH8422" s="16" t="str">
        <f>IF(AND(B8422="Premier League",E8422="Live"),_xlfn.XLOOKUP(_xlfn.TEXTJOIN(" vs ",,C8422:D8422),Calendar!G:G,Calendar!B:B),IF(AND(B8422="Premier League",E8422="Highlights"),_xlfn.XLOOKUP(H8422,Calendar!O:O,Calendar!N:N,,-1),""))</f>
        <v/>
      </c>
    </row>
    <row r="8423" spans="34:34" x14ac:dyDescent="0.35">
      <c r="AH8423" s="16" t="str">
        <f>IF(AND(B8423="Premier League",E8423="Live"),_xlfn.XLOOKUP(_xlfn.TEXTJOIN(" vs ",,C8423:D8423),Calendar!G:G,Calendar!B:B),IF(AND(B8423="Premier League",E8423="Highlights"),_xlfn.XLOOKUP(H8423,Calendar!O:O,Calendar!N:N,,-1),""))</f>
        <v/>
      </c>
    </row>
    <row r="8424" spans="34:34" x14ac:dyDescent="0.35">
      <c r="AH8424" s="16" t="str">
        <f>IF(AND(B8424="Premier League",E8424="Live"),_xlfn.XLOOKUP(_xlfn.TEXTJOIN(" vs ",,C8424:D8424),Calendar!G:G,Calendar!B:B),IF(AND(B8424="Premier League",E8424="Highlights"),_xlfn.XLOOKUP(H8424,Calendar!O:O,Calendar!N:N,,-1),""))</f>
        <v/>
      </c>
    </row>
    <row r="8425" spans="34:34" x14ac:dyDescent="0.35">
      <c r="AH8425" s="16" t="str">
        <f>IF(AND(B8425="Premier League",E8425="Live"),_xlfn.XLOOKUP(_xlfn.TEXTJOIN(" vs ",,C8425:D8425),Calendar!G:G,Calendar!B:B),IF(AND(B8425="Premier League",E8425="Highlights"),_xlfn.XLOOKUP(H8425,Calendar!O:O,Calendar!N:N,,-1),""))</f>
        <v/>
      </c>
    </row>
    <row r="8426" spans="34:34" x14ac:dyDescent="0.35">
      <c r="AH8426" s="16" t="str">
        <f>IF(AND(B8426="Premier League",E8426="Live"),_xlfn.XLOOKUP(_xlfn.TEXTJOIN(" vs ",,C8426:D8426),Calendar!G:G,Calendar!B:B),IF(AND(B8426="Premier League",E8426="Highlights"),_xlfn.XLOOKUP(H8426,Calendar!O:O,Calendar!N:N,,-1),""))</f>
        <v/>
      </c>
    </row>
    <row r="8427" spans="34:34" x14ac:dyDescent="0.35">
      <c r="AH8427" s="16" t="str">
        <f>IF(AND(B8427="Premier League",E8427="Live"),_xlfn.XLOOKUP(_xlfn.TEXTJOIN(" vs ",,C8427:D8427),Calendar!G:G,Calendar!B:B),IF(AND(B8427="Premier League",E8427="Highlights"),_xlfn.XLOOKUP(H8427,Calendar!O:O,Calendar!N:N,,-1),""))</f>
        <v/>
      </c>
    </row>
    <row r="8428" spans="34:34" x14ac:dyDescent="0.35">
      <c r="AH8428" s="16" t="str">
        <f>IF(AND(B8428="Premier League",E8428="Live"),_xlfn.XLOOKUP(_xlfn.TEXTJOIN(" vs ",,C8428:D8428),Calendar!G:G,Calendar!B:B),IF(AND(B8428="Premier League",E8428="Highlights"),_xlfn.XLOOKUP(H8428,Calendar!O:O,Calendar!N:N,,-1),""))</f>
        <v/>
      </c>
    </row>
    <row r="8429" spans="34:34" x14ac:dyDescent="0.35">
      <c r="AH8429" s="16" t="str">
        <f>IF(AND(B8429="Premier League",E8429="Live"),_xlfn.XLOOKUP(_xlfn.TEXTJOIN(" vs ",,C8429:D8429),Calendar!G:G,Calendar!B:B),IF(AND(B8429="Premier League",E8429="Highlights"),_xlfn.XLOOKUP(H8429,Calendar!O:O,Calendar!N:N,,-1),""))</f>
        <v/>
      </c>
    </row>
    <row r="8430" spans="34:34" x14ac:dyDescent="0.35">
      <c r="AH8430" s="16" t="str">
        <f>IF(AND(B8430="Premier League",E8430="Live"),_xlfn.XLOOKUP(_xlfn.TEXTJOIN(" vs ",,C8430:D8430),Calendar!G:G,Calendar!B:B),IF(AND(B8430="Premier League",E8430="Highlights"),_xlfn.XLOOKUP(H8430,Calendar!O:O,Calendar!N:N,,-1),""))</f>
        <v/>
      </c>
    </row>
    <row r="8431" spans="34:34" x14ac:dyDescent="0.35">
      <c r="AH8431" s="16" t="str">
        <f>IF(AND(B8431="Premier League",E8431="Live"),_xlfn.XLOOKUP(_xlfn.TEXTJOIN(" vs ",,C8431:D8431),Calendar!G:G,Calendar!B:B),IF(AND(B8431="Premier League",E8431="Highlights"),_xlfn.XLOOKUP(H8431,Calendar!O:O,Calendar!N:N,,-1),""))</f>
        <v/>
      </c>
    </row>
    <row r="8432" spans="34:34" x14ac:dyDescent="0.35">
      <c r="AH8432" s="16" t="str">
        <f>IF(AND(B8432="Premier League",E8432="Live"),_xlfn.XLOOKUP(_xlfn.TEXTJOIN(" vs ",,C8432:D8432),Calendar!G:G,Calendar!B:B),IF(AND(B8432="Premier League",E8432="Highlights"),_xlfn.XLOOKUP(H8432,Calendar!O:O,Calendar!N:N,,-1),""))</f>
        <v/>
      </c>
    </row>
    <row r="8433" spans="34:34" x14ac:dyDescent="0.35">
      <c r="AH8433" s="16" t="str">
        <f>IF(AND(B8433="Premier League",E8433="Live"),_xlfn.XLOOKUP(_xlfn.TEXTJOIN(" vs ",,C8433:D8433),Calendar!G:G,Calendar!B:B),IF(AND(B8433="Premier League",E8433="Highlights"),_xlfn.XLOOKUP(H8433,Calendar!O:O,Calendar!N:N,,-1),""))</f>
        <v/>
      </c>
    </row>
    <row r="8434" spans="34:34" x14ac:dyDescent="0.35">
      <c r="AH8434" s="16" t="str">
        <f>IF(AND(B8434="Premier League",E8434="Live"),_xlfn.XLOOKUP(_xlfn.TEXTJOIN(" vs ",,C8434:D8434),Calendar!G:G,Calendar!B:B),IF(AND(B8434="Premier League",E8434="Highlights"),_xlfn.XLOOKUP(H8434,Calendar!O:O,Calendar!N:N,,-1),""))</f>
        <v/>
      </c>
    </row>
    <row r="8435" spans="34:34" x14ac:dyDescent="0.35">
      <c r="AH8435" s="16" t="str">
        <f>IF(AND(B8435="Premier League",E8435="Live"),_xlfn.XLOOKUP(_xlfn.TEXTJOIN(" vs ",,C8435:D8435),Calendar!G:G,Calendar!B:B),IF(AND(B8435="Premier League",E8435="Highlights"),_xlfn.XLOOKUP(H8435,Calendar!O:O,Calendar!N:N,,-1),""))</f>
        <v/>
      </c>
    </row>
    <row r="8436" spans="34:34" x14ac:dyDescent="0.35">
      <c r="AH8436" s="16" t="str">
        <f>IF(AND(B8436="Premier League",E8436="Live"),_xlfn.XLOOKUP(_xlfn.TEXTJOIN(" vs ",,C8436:D8436),Calendar!G:G,Calendar!B:B),IF(AND(B8436="Premier League",E8436="Highlights"),_xlfn.XLOOKUP(H8436,Calendar!O:O,Calendar!N:N,,-1),""))</f>
        <v/>
      </c>
    </row>
    <row r="8437" spans="34:34" x14ac:dyDescent="0.35">
      <c r="AH8437" s="16" t="str">
        <f>IF(AND(B8437="Premier League",E8437="Live"),_xlfn.XLOOKUP(_xlfn.TEXTJOIN(" vs ",,C8437:D8437),Calendar!G:G,Calendar!B:B),IF(AND(B8437="Premier League",E8437="Highlights"),_xlfn.XLOOKUP(H8437,Calendar!O:O,Calendar!N:N,,-1),""))</f>
        <v/>
      </c>
    </row>
    <row r="8438" spans="34:34" x14ac:dyDescent="0.35">
      <c r="AH8438" s="16" t="str">
        <f>IF(AND(B8438="Premier League",E8438="Live"),_xlfn.XLOOKUP(_xlfn.TEXTJOIN(" vs ",,C8438:D8438),Calendar!G:G,Calendar!B:B),IF(AND(B8438="Premier League",E8438="Highlights"),_xlfn.XLOOKUP(H8438,Calendar!O:O,Calendar!N:N,,-1),""))</f>
        <v/>
      </c>
    </row>
    <row r="8439" spans="34:34" x14ac:dyDescent="0.35">
      <c r="AH8439" s="16" t="str">
        <f>IF(AND(B8439="Premier League",E8439="Live"),_xlfn.XLOOKUP(_xlfn.TEXTJOIN(" vs ",,C8439:D8439),Calendar!G:G,Calendar!B:B),IF(AND(B8439="Premier League",E8439="Highlights"),_xlfn.XLOOKUP(H8439,Calendar!O:O,Calendar!N:N,,-1),""))</f>
        <v/>
      </c>
    </row>
    <row r="8440" spans="34:34" x14ac:dyDescent="0.35">
      <c r="AH8440" s="16" t="str">
        <f>IF(AND(B8440="Premier League",E8440="Live"),_xlfn.XLOOKUP(_xlfn.TEXTJOIN(" vs ",,C8440:D8440),Calendar!G:G,Calendar!B:B),IF(AND(B8440="Premier League",E8440="Highlights"),_xlfn.XLOOKUP(H8440,Calendar!O:O,Calendar!N:N,,-1),""))</f>
        <v/>
      </c>
    </row>
    <row r="8441" spans="34:34" x14ac:dyDescent="0.35">
      <c r="AH8441" s="16" t="str">
        <f>IF(AND(B8441="Premier League",E8441="Live"),_xlfn.XLOOKUP(_xlfn.TEXTJOIN(" vs ",,C8441:D8441),Calendar!G:G,Calendar!B:B),IF(AND(B8441="Premier League",E8441="Highlights"),_xlfn.XLOOKUP(H8441,Calendar!O:O,Calendar!N:N,,-1),""))</f>
        <v/>
      </c>
    </row>
    <row r="8442" spans="34:34" x14ac:dyDescent="0.35">
      <c r="AH8442" s="16" t="str">
        <f>IF(AND(B8442="Premier League",E8442="Live"),_xlfn.XLOOKUP(_xlfn.TEXTJOIN(" vs ",,C8442:D8442),Calendar!G:G,Calendar!B:B),IF(AND(B8442="Premier League",E8442="Highlights"),_xlfn.XLOOKUP(H8442,Calendar!O:O,Calendar!N:N,,-1),""))</f>
        <v/>
      </c>
    </row>
    <row r="8443" spans="34:34" x14ac:dyDescent="0.35">
      <c r="AH8443" s="16" t="str">
        <f>IF(AND(B8443="Premier League",E8443="Live"),_xlfn.XLOOKUP(_xlfn.TEXTJOIN(" vs ",,C8443:D8443),Calendar!G:G,Calendar!B:B),IF(AND(B8443="Premier League",E8443="Highlights"),_xlfn.XLOOKUP(H8443,Calendar!O:O,Calendar!N:N,,-1),""))</f>
        <v/>
      </c>
    </row>
    <row r="8444" spans="34:34" x14ac:dyDescent="0.35">
      <c r="AH8444" s="16" t="str">
        <f>IF(AND(B8444="Premier League",E8444="Live"),_xlfn.XLOOKUP(_xlfn.TEXTJOIN(" vs ",,C8444:D8444),Calendar!G:G,Calendar!B:B),IF(AND(B8444="Premier League",E8444="Highlights"),_xlfn.XLOOKUP(H8444,Calendar!O:O,Calendar!N:N,,-1),""))</f>
        <v/>
      </c>
    </row>
    <row r="8445" spans="34:34" x14ac:dyDescent="0.35">
      <c r="AH8445" s="16" t="str">
        <f>IF(AND(B8445="Premier League",E8445="Live"),_xlfn.XLOOKUP(_xlfn.TEXTJOIN(" vs ",,C8445:D8445),Calendar!G:G,Calendar!B:B),IF(AND(B8445="Premier League",E8445="Highlights"),_xlfn.XLOOKUP(H8445,Calendar!O:O,Calendar!N:N,,-1),""))</f>
        <v/>
      </c>
    </row>
    <row r="8446" spans="34:34" x14ac:dyDescent="0.35">
      <c r="AH8446" s="16" t="str">
        <f>IF(AND(B8446="Premier League",E8446="Live"),_xlfn.XLOOKUP(_xlfn.TEXTJOIN(" vs ",,C8446:D8446),Calendar!G:G,Calendar!B:B),IF(AND(B8446="Premier League",E8446="Highlights"),_xlfn.XLOOKUP(H8446,Calendar!O:O,Calendar!N:N,,-1),""))</f>
        <v/>
      </c>
    </row>
    <row r="8447" spans="34:34" x14ac:dyDescent="0.35">
      <c r="AH8447" s="16" t="str">
        <f>IF(AND(B8447="Premier League",E8447="Live"),_xlfn.XLOOKUP(_xlfn.TEXTJOIN(" vs ",,C8447:D8447),Calendar!G:G,Calendar!B:B),IF(AND(B8447="Premier League",E8447="Highlights"),_xlfn.XLOOKUP(H8447,Calendar!O:O,Calendar!N:N,,-1),""))</f>
        <v/>
      </c>
    </row>
    <row r="8448" spans="34:34" x14ac:dyDescent="0.35">
      <c r="AH8448" s="16" t="str">
        <f>IF(AND(B8448="Premier League",E8448="Live"),_xlfn.XLOOKUP(_xlfn.TEXTJOIN(" vs ",,C8448:D8448),Calendar!G:G,Calendar!B:B),IF(AND(B8448="Premier League",E8448="Highlights"),_xlfn.XLOOKUP(H8448,Calendar!O:O,Calendar!N:N,,-1),""))</f>
        <v/>
      </c>
    </row>
    <row r="8449" spans="34:34" x14ac:dyDescent="0.35">
      <c r="AH8449" s="16" t="str">
        <f>IF(AND(B8449="Premier League",E8449="Live"),_xlfn.XLOOKUP(_xlfn.TEXTJOIN(" vs ",,C8449:D8449),Calendar!G:G,Calendar!B:B),IF(AND(B8449="Premier League",E8449="Highlights"),_xlfn.XLOOKUP(H8449,Calendar!O:O,Calendar!N:N,,-1),""))</f>
        <v/>
      </c>
    </row>
    <row r="8450" spans="34:34" x14ac:dyDescent="0.35">
      <c r="AH8450" s="16" t="str">
        <f>IF(AND(B8450="Premier League",E8450="Live"),_xlfn.XLOOKUP(_xlfn.TEXTJOIN(" vs ",,C8450:D8450),Calendar!G:G,Calendar!B:B),IF(AND(B8450="Premier League",E8450="Highlights"),_xlfn.XLOOKUP(H8450,Calendar!O:O,Calendar!N:N,,-1),""))</f>
        <v/>
      </c>
    </row>
    <row r="8451" spans="34:34" x14ac:dyDescent="0.35">
      <c r="AH8451" s="16" t="str">
        <f>IF(AND(B8451="Premier League",E8451="Live"),_xlfn.XLOOKUP(_xlfn.TEXTJOIN(" vs ",,C8451:D8451),Calendar!G:G,Calendar!B:B),IF(AND(B8451="Premier League",E8451="Highlights"),_xlfn.XLOOKUP(H8451,Calendar!O:O,Calendar!N:N,,-1),""))</f>
        <v/>
      </c>
    </row>
    <row r="8452" spans="34:34" x14ac:dyDescent="0.35">
      <c r="AH8452" s="16" t="str">
        <f>IF(AND(B8452="Premier League",E8452="Live"),_xlfn.XLOOKUP(_xlfn.TEXTJOIN(" vs ",,C8452:D8452),Calendar!G:G,Calendar!B:B),IF(AND(B8452="Premier League",E8452="Highlights"),_xlfn.XLOOKUP(H8452,Calendar!O:O,Calendar!N:N,,-1),""))</f>
        <v/>
      </c>
    </row>
    <row r="8453" spans="34:34" x14ac:dyDescent="0.35">
      <c r="AH8453" s="16" t="str">
        <f>IF(AND(B8453="Premier League",E8453="Live"),_xlfn.XLOOKUP(_xlfn.TEXTJOIN(" vs ",,C8453:D8453),Calendar!G:G,Calendar!B:B),IF(AND(B8453="Premier League",E8453="Highlights"),_xlfn.XLOOKUP(H8453,Calendar!O:O,Calendar!N:N,,-1),""))</f>
        <v/>
      </c>
    </row>
    <row r="8454" spans="34:34" x14ac:dyDescent="0.35">
      <c r="AH8454" s="16" t="str">
        <f>IF(AND(B8454="Premier League",E8454="Live"),_xlfn.XLOOKUP(_xlfn.TEXTJOIN(" vs ",,C8454:D8454),Calendar!G:G,Calendar!B:B),IF(AND(B8454="Premier League",E8454="Highlights"),_xlfn.XLOOKUP(H8454,Calendar!O:O,Calendar!N:N,,-1),""))</f>
        <v/>
      </c>
    </row>
    <row r="8455" spans="34:34" x14ac:dyDescent="0.35">
      <c r="AH8455" s="16" t="str">
        <f>IF(AND(B8455="Premier League",E8455="Live"),_xlfn.XLOOKUP(_xlfn.TEXTJOIN(" vs ",,C8455:D8455),Calendar!G:G,Calendar!B:B),IF(AND(B8455="Premier League",E8455="Highlights"),_xlfn.XLOOKUP(H8455,Calendar!O:O,Calendar!N:N,,-1),""))</f>
        <v/>
      </c>
    </row>
    <row r="8456" spans="34:34" x14ac:dyDescent="0.35">
      <c r="AH8456" s="16" t="str">
        <f>IF(AND(B8456="Premier League",E8456="Live"),_xlfn.XLOOKUP(_xlfn.TEXTJOIN(" vs ",,C8456:D8456),Calendar!G:G,Calendar!B:B),IF(AND(B8456="Premier League",E8456="Highlights"),_xlfn.XLOOKUP(H8456,Calendar!O:O,Calendar!N:N,,-1),""))</f>
        <v/>
      </c>
    </row>
    <row r="8457" spans="34:34" x14ac:dyDescent="0.35">
      <c r="AH8457" s="16" t="str">
        <f>IF(AND(B8457="Premier League",E8457="Live"),_xlfn.XLOOKUP(_xlfn.TEXTJOIN(" vs ",,C8457:D8457),Calendar!G:G,Calendar!B:B),IF(AND(B8457="Premier League",E8457="Highlights"),_xlfn.XLOOKUP(H8457,Calendar!O:O,Calendar!N:N,,-1),""))</f>
        <v/>
      </c>
    </row>
    <row r="8458" spans="34:34" x14ac:dyDescent="0.35">
      <c r="AH8458" s="16" t="str">
        <f>IF(AND(B8458="Premier League",E8458="Live"),_xlfn.XLOOKUP(_xlfn.TEXTJOIN(" vs ",,C8458:D8458),Calendar!G:G,Calendar!B:B),IF(AND(B8458="Premier League",E8458="Highlights"),_xlfn.XLOOKUP(H8458,Calendar!O:O,Calendar!N:N,,-1),""))</f>
        <v/>
      </c>
    </row>
    <row r="8459" spans="34:34" x14ac:dyDescent="0.35">
      <c r="AH8459" s="16" t="str">
        <f>IF(AND(B8459="Premier League",E8459="Live"),_xlfn.XLOOKUP(_xlfn.TEXTJOIN(" vs ",,C8459:D8459),Calendar!G:G,Calendar!B:B),IF(AND(B8459="Premier League",E8459="Highlights"),_xlfn.XLOOKUP(H8459,Calendar!O:O,Calendar!N:N,,-1),""))</f>
        <v/>
      </c>
    </row>
    <row r="8460" spans="34:34" x14ac:dyDescent="0.35">
      <c r="AH8460" s="16" t="str">
        <f>IF(AND(B8460="Premier League",E8460="Live"),_xlfn.XLOOKUP(_xlfn.TEXTJOIN(" vs ",,C8460:D8460),Calendar!G:G,Calendar!B:B),IF(AND(B8460="Premier League",E8460="Highlights"),_xlfn.XLOOKUP(H8460,Calendar!O:O,Calendar!N:N,,-1),""))</f>
        <v/>
      </c>
    </row>
    <row r="8461" spans="34:34" x14ac:dyDescent="0.35">
      <c r="AH8461" s="16" t="str">
        <f>IF(AND(B8461="Premier League",E8461="Live"),_xlfn.XLOOKUP(_xlfn.TEXTJOIN(" vs ",,C8461:D8461),Calendar!G:G,Calendar!B:B),IF(AND(B8461="Premier League",E8461="Highlights"),_xlfn.XLOOKUP(H8461,Calendar!O:O,Calendar!N:N,,-1),""))</f>
        <v/>
      </c>
    </row>
    <row r="8462" spans="34:34" x14ac:dyDescent="0.35">
      <c r="AH8462" s="16" t="str">
        <f>IF(AND(B8462="Premier League",E8462="Live"),_xlfn.XLOOKUP(_xlfn.TEXTJOIN(" vs ",,C8462:D8462),Calendar!G:G,Calendar!B:B),IF(AND(B8462="Premier League",E8462="Highlights"),_xlfn.XLOOKUP(H8462,Calendar!O:O,Calendar!N:N,,-1),""))</f>
        <v/>
      </c>
    </row>
    <row r="8463" spans="34:34" x14ac:dyDescent="0.35">
      <c r="AH8463" s="16" t="str">
        <f>IF(AND(B8463="Premier League",E8463="Live"),_xlfn.XLOOKUP(_xlfn.TEXTJOIN(" vs ",,C8463:D8463),Calendar!G:G,Calendar!B:B),IF(AND(B8463="Premier League",E8463="Highlights"),_xlfn.XLOOKUP(H8463,Calendar!O:O,Calendar!N:N,,-1),""))</f>
        <v/>
      </c>
    </row>
    <row r="8464" spans="34:34" x14ac:dyDescent="0.35">
      <c r="AH8464" s="16" t="str">
        <f>IF(AND(B8464="Premier League",E8464="Live"),_xlfn.XLOOKUP(_xlfn.TEXTJOIN(" vs ",,C8464:D8464),Calendar!G:G,Calendar!B:B),IF(AND(B8464="Premier League",E8464="Highlights"),_xlfn.XLOOKUP(H8464,Calendar!O:O,Calendar!N:N,,-1),""))</f>
        <v/>
      </c>
    </row>
    <row r="8465" spans="34:34" x14ac:dyDescent="0.35">
      <c r="AH8465" s="16" t="str">
        <f>IF(AND(B8465="Premier League",E8465="Live"),_xlfn.XLOOKUP(_xlfn.TEXTJOIN(" vs ",,C8465:D8465),Calendar!G:G,Calendar!B:B),IF(AND(B8465="Premier League",E8465="Highlights"),_xlfn.XLOOKUP(H8465,Calendar!O:O,Calendar!N:N,,-1),""))</f>
        <v/>
      </c>
    </row>
    <row r="8466" spans="34:34" x14ac:dyDescent="0.35">
      <c r="AH8466" s="16" t="str">
        <f>IF(AND(B8466="Premier League",E8466="Live"),_xlfn.XLOOKUP(_xlfn.TEXTJOIN(" vs ",,C8466:D8466),Calendar!G:G,Calendar!B:B),IF(AND(B8466="Premier League",E8466="Highlights"),_xlfn.XLOOKUP(H8466,Calendar!O:O,Calendar!N:N,,-1),""))</f>
        <v/>
      </c>
    </row>
    <row r="8467" spans="34:34" x14ac:dyDescent="0.35">
      <c r="AH8467" s="16" t="str">
        <f>IF(AND(B8467="Premier League",E8467="Live"),_xlfn.XLOOKUP(_xlfn.TEXTJOIN(" vs ",,C8467:D8467),Calendar!G:G,Calendar!B:B),IF(AND(B8467="Premier League",E8467="Highlights"),_xlfn.XLOOKUP(H8467,Calendar!O:O,Calendar!N:N,,-1),""))</f>
        <v/>
      </c>
    </row>
    <row r="8468" spans="34:34" x14ac:dyDescent="0.35">
      <c r="AH8468" s="16" t="str">
        <f>IF(AND(B8468="Premier League",E8468="Live"),_xlfn.XLOOKUP(_xlfn.TEXTJOIN(" vs ",,C8468:D8468),Calendar!G:G,Calendar!B:B),IF(AND(B8468="Premier League",E8468="Highlights"),_xlfn.XLOOKUP(H8468,Calendar!O:O,Calendar!N:N,,-1),""))</f>
        <v/>
      </c>
    </row>
    <row r="8469" spans="34:34" x14ac:dyDescent="0.35">
      <c r="AH8469" s="16" t="str">
        <f>IF(AND(B8469="Premier League",E8469="Live"),_xlfn.XLOOKUP(_xlfn.TEXTJOIN(" vs ",,C8469:D8469),Calendar!G:G,Calendar!B:B),IF(AND(B8469="Premier League",E8469="Highlights"),_xlfn.XLOOKUP(H8469,Calendar!O:O,Calendar!N:N,,-1),""))</f>
        <v/>
      </c>
    </row>
    <row r="8470" spans="34:34" x14ac:dyDescent="0.35">
      <c r="AH8470" s="16" t="str">
        <f>IF(AND(B8470="Premier League",E8470="Live"),_xlfn.XLOOKUP(_xlfn.TEXTJOIN(" vs ",,C8470:D8470),Calendar!G:G,Calendar!B:B),IF(AND(B8470="Premier League",E8470="Highlights"),_xlfn.XLOOKUP(H8470,Calendar!O:O,Calendar!N:N,,-1),""))</f>
        <v/>
      </c>
    </row>
    <row r="8471" spans="34:34" x14ac:dyDescent="0.35">
      <c r="AH8471" s="16" t="str">
        <f>IF(AND(B8471="Premier League",E8471="Live"),_xlfn.XLOOKUP(_xlfn.TEXTJOIN(" vs ",,C8471:D8471),Calendar!G:G,Calendar!B:B),IF(AND(B8471="Premier League",E8471="Highlights"),_xlfn.XLOOKUP(H8471,Calendar!O:O,Calendar!N:N,,-1),""))</f>
        <v/>
      </c>
    </row>
    <row r="8472" spans="34:34" x14ac:dyDescent="0.35">
      <c r="AH8472" s="16" t="str">
        <f>IF(AND(B8472="Premier League",E8472="Live"),_xlfn.XLOOKUP(_xlfn.TEXTJOIN(" vs ",,C8472:D8472),Calendar!G:G,Calendar!B:B),IF(AND(B8472="Premier League",E8472="Highlights"),_xlfn.XLOOKUP(H8472,Calendar!O:O,Calendar!N:N,,-1),""))</f>
        <v/>
      </c>
    </row>
    <row r="8473" spans="34:34" x14ac:dyDescent="0.35">
      <c r="AH8473" s="16" t="str">
        <f>IF(AND(B8473="Premier League",E8473="Live"),_xlfn.XLOOKUP(_xlfn.TEXTJOIN(" vs ",,C8473:D8473),Calendar!G:G,Calendar!B:B),IF(AND(B8473="Premier League",E8473="Highlights"),_xlfn.XLOOKUP(H8473,Calendar!O:O,Calendar!N:N,,-1),""))</f>
        <v/>
      </c>
    </row>
    <row r="8474" spans="34:34" x14ac:dyDescent="0.35">
      <c r="AH8474" s="16" t="str">
        <f>IF(AND(B8474="Premier League",E8474="Live"),_xlfn.XLOOKUP(_xlfn.TEXTJOIN(" vs ",,C8474:D8474),Calendar!G:G,Calendar!B:B),IF(AND(B8474="Premier League",E8474="Highlights"),_xlfn.XLOOKUP(H8474,Calendar!O:O,Calendar!N:N,,-1),""))</f>
        <v/>
      </c>
    </row>
    <row r="8475" spans="34:34" x14ac:dyDescent="0.35">
      <c r="AH8475" s="16" t="str">
        <f>IF(AND(B8475="Premier League",E8475="Live"),_xlfn.XLOOKUP(_xlfn.TEXTJOIN(" vs ",,C8475:D8475),Calendar!G:G,Calendar!B:B),IF(AND(B8475="Premier League",E8475="Highlights"),_xlfn.XLOOKUP(H8475,Calendar!O:O,Calendar!N:N,,-1),""))</f>
        <v/>
      </c>
    </row>
    <row r="8476" spans="34:34" x14ac:dyDescent="0.35">
      <c r="AH8476" s="16" t="str">
        <f>IF(AND(B8476="Premier League",E8476="Live"),_xlfn.XLOOKUP(_xlfn.TEXTJOIN(" vs ",,C8476:D8476),Calendar!G:G,Calendar!B:B),IF(AND(B8476="Premier League",E8476="Highlights"),_xlfn.XLOOKUP(H8476,Calendar!O:O,Calendar!N:N,,-1),""))</f>
        <v/>
      </c>
    </row>
    <row r="8477" spans="34:34" x14ac:dyDescent="0.35">
      <c r="AH8477" s="16" t="str">
        <f>IF(AND(B8477="Premier League",E8477="Live"),_xlfn.XLOOKUP(_xlfn.TEXTJOIN(" vs ",,C8477:D8477),Calendar!G:G,Calendar!B:B),IF(AND(B8477="Premier League",E8477="Highlights"),_xlfn.XLOOKUP(H8477,Calendar!O:O,Calendar!N:N,,-1),""))</f>
        <v/>
      </c>
    </row>
    <row r="8478" spans="34:34" x14ac:dyDescent="0.35">
      <c r="AH8478" s="16" t="str">
        <f>IF(AND(B8478="Premier League",E8478="Live"),_xlfn.XLOOKUP(_xlfn.TEXTJOIN(" vs ",,C8478:D8478),Calendar!G:G,Calendar!B:B),IF(AND(B8478="Premier League",E8478="Highlights"),_xlfn.XLOOKUP(H8478,Calendar!O:O,Calendar!N:N,,-1),""))</f>
        <v/>
      </c>
    </row>
    <row r="8479" spans="34:34" x14ac:dyDescent="0.35">
      <c r="AH8479" s="16" t="str">
        <f>IF(AND(B8479="Premier League",E8479="Live"),_xlfn.XLOOKUP(_xlfn.TEXTJOIN(" vs ",,C8479:D8479),Calendar!G:G,Calendar!B:B),IF(AND(B8479="Premier League",E8479="Highlights"),_xlfn.XLOOKUP(H8479,Calendar!O:O,Calendar!N:N,,-1),""))</f>
        <v/>
      </c>
    </row>
    <row r="8480" spans="34:34" x14ac:dyDescent="0.35">
      <c r="AH8480" s="16" t="str">
        <f>IF(AND(B8480="Premier League",E8480="Live"),_xlfn.XLOOKUP(_xlfn.TEXTJOIN(" vs ",,C8480:D8480),Calendar!G:G,Calendar!B:B),IF(AND(B8480="Premier League",E8480="Highlights"),_xlfn.XLOOKUP(H8480,Calendar!O:O,Calendar!N:N,,-1),""))</f>
        <v/>
      </c>
    </row>
    <row r="8481" spans="34:34" x14ac:dyDescent="0.35">
      <c r="AH8481" s="16" t="str">
        <f>IF(AND(B8481="Premier League",E8481="Live"),_xlfn.XLOOKUP(_xlfn.TEXTJOIN(" vs ",,C8481:D8481),Calendar!G:G,Calendar!B:B),IF(AND(B8481="Premier League",E8481="Highlights"),_xlfn.XLOOKUP(H8481,Calendar!O:O,Calendar!N:N,,-1),""))</f>
        <v/>
      </c>
    </row>
    <row r="8482" spans="34:34" x14ac:dyDescent="0.35">
      <c r="AH8482" s="16" t="str">
        <f>IF(AND(B8482="Premier League",E8482="Live"),_xlfn.XLOOKUP(_xlfn.TEXTJOIN(" vs ",,C8482:D8482),Calendar!G:G,Calendar!B:B),IF(AND(B8482="Premier League",E8482="Highlights"),_xlfn.XLOOKUP(H8482,Calendar!O:O,Calendar!N:N,,-1),""))</f>
        <v/>
      </c>
    </row>
    <row r="8483" spans="34:34" x14ac:dyDescent="0.35">
      <c r="AH8483" s="16" t="str">
        <f>IF(AND(B8483="Premier League",E8483="Live"),_xlfn.XLOOKUP(_xlfn.TEXTJOIN(" vs ",,C8483:D8483),Calendar!G:G,Calendar!B:B),IF(AND(B8483="Premier League",E8483="Highlights"),_xlfn.XLOOKUP(H8483,Calendar!O:O,Calendar!N:N,,-1),""))</f>
        <v/>
      </c>
    </row>
    <row r="8484" spans="34:34" x14ac:dyDescent="0.35">
      <c r="AH8484" s="16" t="str">
        <f>IF(AND(B8484="Premier League",E8484="Live"),_xlfn.XLOOKUP(_xlfn.TEXTJOIN(" vs ",,C8484:D8484),Calendar!G:G,Calendar!B:B),IF(AND(B8484="Premier League",E8484="Highlights"),_xlfn.XLOOKUP(H8484,Calendar!O:O,Calendar!N:N,,-1),""))</f>
        <v/>
      </c>
    </row>
    <row r="8485" spans="34:34" x14ac:dyDescent="0.35">
      <c r="AH8485" s="16" t="str">
        <f>IF(AND(B8485="Premier League",E8485="Live"),_xlfn.XLOOKUP(_xlfn.TEXTJOIN(" vs ",,C8485:D8485),Calendar!G:G,Calendar!B:B),IF(AND(B8485="Premier League",E8485="Highlights"),_xlfn.XLOOKUP(H8485,Calendar!O:O,Calendar!N:N,,-1),""))</f>
        <v/>
      </c>
    </row>
    <row r="8486" spans="34:34" x14ac:dyDescent="0.35">
      <c r="AH8486" s="16" t="str">
        <f>IF(AND(B8486="Premier League",E8486="Live"),_xlfn.XLOOKUP(_xlfn.TEXTJOIN(" vs ",,C8486:D8486),Calendar!G:G,Calendar!B:B),IF(AND(B8486="Premier League",E8486="Highlights"),_xlfn.XLOOKUP(H8486,Calendar!O:O,Calendar!N:N,,-1),""))</f>
        <v/>
      </c>
    </row>
    <row r="8487" spans="34:34" x14ac:dyDescent="0.35">
      <c r="AH8487" s="16" t="str">
        <f>IF(AND(B8487="Premier League",E8487="Live"),_xlfn.XLOOKUP(_xlfn.TEXTJOIN(" vs ",,C8487:D8487),Calendar!G:G,Calendar!B:B),IF(AND(B8487="Premier League",E8487="Highlights"),_xlfn.XLOOKUP(H8487,Calendar!O:O,Calendar!N:N,,-1),""))</f>
        <v/>
      </c>
    </row>
    <row r="8488" spans="34:34" x14ac:dyDescent="0.35">
      <c r="AH8488" s="16" t="str">
        <f>IF(AND(B8488="Premier League",E8488="Live"),_xlfn.XLOOKUP(_xlfn.TEXTJOIN(" vs ",,C8488:D8488),Calendar!G:G,Calendar!B:B),IF(AND(B8488="Premier League",E8488="Highlights"),_xlfn.XLOOKUP(H8488,Calendar!O:O,Calendar!N:N,,-1),""))</f>
        <v/>
      </c>
    </row>
    <row r="8489" spans="34:34" x14ac:dyDescent="0.35">
      <c r="AH8489" s="16" t="str">
        <f>IF(AND(B8489="Premier League",E8489="Live"),_xlfn.XLOOKUP(_xlfn.TEXTJOIN(" vs ",,C8489:D8489),Calendar!G:G,Calendar!B:B),IF(AND(B8489="Premier League",E8489="Highlights"),_xlfn.XLOOKUP(H8489,Calendar!O:O,Calendar!N:N,,-1),""))</f>
        <v/>
      </c>
    </row>
    <row r="8490" spans="34:34" x14ac:dyDescent="0.35">
      <c r="AH8490" s="16" t="str">
        <f>IF(AND(B8490="Premier League",E8490="Live"),_xlfn.XLOOKUP(_xlfn.TEXTJOIN(" vs ",,C8490:D8490),Calendar!G:G,Calendar!B:B),IF(AND(B8490="Premier League",E8490="Highlights"),_xlfn.XLOOKUP(H8490,Calendar!O:O,Calendar!N:N,,-1),""))</f>
        <v/>
      </c>
    </row>
    <row r="8491" spans="34:34" x14ac:dyDescent="0.35">
      <c r="AH8491" s="16" t="str">
        <f>IF(AND(B8491="Premier League",E8491="Live"),_xlfn.XLOOKUP(_xlfn.TEXTJOIN(" vs ",,C8491:D8491),Calendar!G:G,Calendar!B:B),IF(AND(B8491="Premier League",E8491="Highlights"),_xlfn.XLOOKUP(H8491,Calendar!O:O,Calendar!N:N,,-1),""))</f>
        <v/>
      </c>
    </row>
    <row r="8492" spans="34:34" x14ac:dyDescent="0.35">
      <c r="AH8492" s="16" t="str">
        <f>IF(AND(B8492="Premier League",E8492="Live"),_xlfn.XLOOKUP(_xlfn.TEXTJOIN(" vs ",,C8492:D8492),Calendar!G:G,Calendar!B:B),IF(AND(B8492="Premier League",E8492="Highlights"),_xlfn.XLOOKUP(H8492,Calendar!O:O,Calendar!N:N,,-1),""))</f>
        <v/>
      </c>
    </row>
    <row r="8493" spans="34:34" x14ac:dyDescent="0.35">
      <c r="AH8493" s="16" t="str">
        <f>IF(AND(B8493="Premier League",E8493="Live"),_xlfn.XLOOKUP(_xlfn.TEXTJOIN(" vs ",,C8493:D8493),Calendar!G:G,Calendar!B:B),IF(AND(B8493="Premier League",E8493="Highlights"),_xlfn.XLOOKUP(H8493,Calendar!O:O,Calendar!N:N,,-1),""))</f>
        <v/>
      </c>
    </row>
    <row r="8494" spans="34:34" x14ac:dyDescent="0.35">
      <c r="AH8494" s="16" t="str">
        <f>IF(AND(B8494="Premier League",E8494="Live"),_xlfn.XLOOKUP(_xlfn.TEXTJOIN(" vs ",,C8494:D8494),Calendar!G:G,Calendar!B:B),IF(AND(B8494="Premier League",E8494="Highlights"),_xlfn.XLOOKUP(H8494,Calendar!O:O,Calendar!N:N,,-1),""))</f>
        <v/>
      </c>
    </row>
    <row r="8495" spans="34:34" x14ac:dyDescent="0.35">
      <c r="AH8495" s="16" t="str">
        <f>IF(AND(B8495="Premier League",E8495="Live"),_xlfn.XLOOKUP(_xlfn.TEXTJOIN(" vs ",,C8495:D8495),Calendar!G:G,Calendar!B:B),IF(AND(B8495="Premier League",E8495="Highlights"),_xlfn.XLOOKUP(H8495,Calendar!O:O,Calendar!N:N,,-1),""))</f>
        <v/>
      </c>
    </row>
    <row r="8496" spans="34:34" x14ac:dyDescent="0.35">
      <c r="AH8496" s="16" t="str">
        <f>IF(AND(B8496="Premier League",E8496="Live"),_xlfn.XLOOKUP(_xlfn.TEXTJOIN(" vs ",,C8496:D8496),Calendar!G:G,Calendar!B:B),IF(AND(B8496="Premier League",E8496="Highlights"),_xlfn.XLOOKUP(H8496,Calendar!O:O,Calendar!N:N,,-1),""))</f>
        <v/>
      </c>
    </row>
    <row r="8497" spans="34:34" x14ac:dyDescent="0.35">
      <c r="AH8497" s="16" t="str">
        <f>IF(AND(B8497="Premier League",E8497="Live"),_xlfn.XLOOKUP(_xlfn.TEXTJOIN(" vs ",,C8497:D8497),Calendar!G:G,Calendar!B:B),IF(AND(B8497="Premier League",E8497="Highlights"),_xlfn.XLOOKUP(H8497,Calendar!O:O,Calendar!N:N,,-1),""))</f>
        <v/>
      </c>
    </row>
    <row r="8498" spans="34:34" x14ac:dyDescent="0.35">
      <c r="AH8498" s="16" t="str">
        <f>IF(AND(B8498="Premier League",E8498="Live"),_xlfn.XLOOKUP(_xlfn.TEXTJOIN(" vs ",,C8498:D8498),Calendar!G:G,Calendar!B:B),IF(AND(B8498="Premier League",E8498="Highlights"),_xlfn.XLOOKUP(H8498,Calendar!O:O,Calendar!N:N,,-1),""))</f>
        <v/>
      </c>
    </row>
    <row r="8499" spans="34:34" x14ac:dyDescent="0.35">
      <c r="AH8499" s="16" t="str">
        <f>IF(AND(B8499="Premier League",E8499="Live"),_xlfn.XLOOKUP(_xlfn.TEXTJOIN(" vs ",,C8499:D8499),Calendar!G:G,Calendar!B:B),IF(AND(B8499="Premier League",E8499="Highlights"),_xlfn.XLOOKUP(H8499,Calendar!O:O,Calendar!N:N,,-1),""))</f>
        <v/>
      </c>
    </row>
    <row r="8500" spans="34:34" x14ac:dyDescent="0.35">
      <c r="AH8500" s="16" t="str">
        <f>IF(AND(B8500="Premier League",E8500="Live"),_xlfn.XLOOKUP(_xlfn.TEXTJOIN(" vs ",,C8500:D8500),Calendar!G:G,Calendar!B:B),IF(AND(B8500="Premier League",E8500="Highlights"),_xlfn.XLOOKUP(H8500,Calendar!O:O,Calendar!N:N,,-1),""))</f>
        <v/>
      </c>
    </row>
    <row r="8501" spans="34:34" x14ac:dyDescent="0.35">
      <c r="AH8501" s="16" t="str">
        <f>IF(AND(B8501="Premier League",E8501="Live"),_xlfn.XLOOKUP(_xlfn.TEXTJOIN(" vs ",,C8501:D8501),Calendar!G:G,Calendar!B:B),IF(AND(B8501="Premier League",E8501="Highlights"),_xlfn.XLOOKUP(H8501,Calendar!O:O,Calendar!N:N,,-1),""))</f>
        <v/>
      </c>
    </row>
    <row r="8502" spans="34:34" x14ac:dyDescent="0.35">
      <c r="AH8502" s="16" t="str">
        <f>IF(AND(B8502="Premier League",E8502="Live"),_xlfn.XLOOKUP(_xlfn.TEXTJOIN(" vs ",,C8502:D8502),Calendar!G:G,Calendar!B:B),IF(AND(B8502="Premier League",E8502="Highlights"),_xlfn.XLOOKUP(H8502,Calendar!O:O,Calendar!N:N,,-1),""))</f>
        <v/>
      </c>
    </row>
    <row r="8503" spans="34:34" x14ac:dyDescent="0.35">
      <c r="AH8503" s="16" t="str">
        <f>IF(AND(B8503="Premier League",E8503="Live"),_xlfn.XLOOKUP(_xlfn.TEXTJOIN(" vs ",,C8503:D8503),Calendar!G:G,Calendar!B:B),IF(AND(B8503="Premier League",E8503="Highlights"),_xlfn.XLOOKUP(H8503,Calendar!O:O,Calendar!N:N,,-1),""))</f>
        <v/>
      </c>
    </row>
    <row r="8504" spans="34:34" x14ac:dyDescent="0.35">
      <c r="AH8504" s="16" t="str">
        <f>IF(AND(B8504="Premier League",E8504="Live"),_xlfn.XLOOKUP(_xlfn.TEXTJOIN(" vs ",,C8504:D8504),Calendar!G:G,Calendar!B:B),IF(AND(B8504="Premier League",E8504="Highlights"),_xlfn.XLOOKUP(H8504,Calendar!O:O,Calendar!N:N,,-1),""))</f>
        <v/>
      </c>
    </row>
    <row r="8505" spans="34:34" x14ac:dyDescent="0.35">
      <c r="AH8505" s="16" t="str">
        <f>IF(AND(B8505="Premier League",E8505="Live"),_xlfn.XLOOKUP(_xlfn.TEXTJOIN(" vs ",,C8505:D8505),Calendar!G:G,Calendar!B:B),IF(AND(B8505="Premier League",E8505="Highlights"),_xlfn.XLOOKUP(H8505,Calendar!O:O,Calendar!N:N,,-1),""))</f>
        <v/>
      </c>
    </row>
    <row r="8506" spans="34:34" x14ac:dyDescent="0.35">
      <c r="AH8506" s="16" t="str">
        <f>IF(AND(B8506="Premier League",E8506="Live"),_xlfn.XLOOKUP(_xlfn.TEXTJOIN(" vs ",,C8506:D8506),Calendar!G:G,Calendar!B:B),IF(AND(B8506="Premier League",E8506="Highlights"),_xlfn.XLOOKUP(H8506,Calendar!O:O,Calendar!N:N,,-1),""))</f>
        <v/>
      </c>
    </row>
    <row r="8507" spans="34:34" x14ac:dyDescent="0.35">
      <c r="AH8507" s="16" t="str">
        <f>IF(AND(B8507="Premier League",E8507="Live"),_xlfn.XLOOKUP(_xlfn.TEXTJOIN(" vs ",,C8507:D8507),Calendar!G:G,Calendar!B:B),IF(AND(B8507="Premier League",E8507="Highlights"),_xlfn.XLOOKUP(H8507,Calendar!O:O,Calendar!N:N,,-1),""))</f>
        <v/>
      </c>
    </row>
    <row r="8508" spans="34:34" x14ac:dyDescent="0.35">
      <c r="AH8508" s="16" t="str">
        <f>IF(AND(B8508="Premier League",E8508="Live"),_xlfn.XLOOKUP(_xlfn.TEXTJOIN(" vs ",,C8508:D8508),Calendar!G:G,Calendar!B:B),IF(AND(B8508="Premier League",E8508="Highlights"),_xlfn.XLOOKUP(H8508,Calendar!O:O,Calendar!N:N,,-1),""))</f>
        <v/>
      </c>
    </row>
    <row r="8509" spans="34:34" x14ac:dyDescent="0.35">
      <c r="AH8509" s="16" t="str">
        <f>IF(AND(B8509="Premier League",E8509="Live"),_xlfn.XLOOKUP(_xlfn.TEXTJOIN(" vs ",,C8509:D8509),Calendar!G:G,Calendar!B:B),IF(AND(B8509="Premier League",E8509="Highlights"),_xlfn.XLOOKUP(H8509,Calendar!O:O,Calendar!N:N,,-1),""))</f>
        <v/>
      </c>
    </row>
    <row r="8510" spans="34:34" x14ac:dyDescent="0.35">
      <c r="AH8510" s="16" t="str">
        <f>IF(AND(B8510="Premier League",E8510="Live"),_xlfn.XLOOKUP(_xlfn.TEXTJOIN(" vs ",,C8510:D8510),Calendar!G:G,Calendar!B:B),IF(AND(B8510="Premier League",E8510="Highlights"),_xlfn.XLOOKUP(H8510,Calendar!O:O,Calendar!N:N,,-1),""))</f>
        <v/>
      </c>
    </row>
    <row r="8511" spans="34:34" x14ac:dyDescent="0.35">
      <c r="AH8511" s="16" t="str">
        <f>IF(AND(B8511="Premier League",E8511="Live"),_xlfn.XLOOKUP(_xlfn.TEXTJOIN(" vs ",,C8511:D8511),Calendar!G:G,Calendar!B:B),IF(AND(B8511="Premier League",E8511="Highlights"),_xlfn.XLOOKUP(H8511,Calendar!O:O,Calendar!N:N,,-1),""))</f>
        <v/>
      </c>
    </row>
    <row r="8512" spans="34:34" x14ac:dyDescent="0.35">
      <c r="AH8512" s="16" t="str">
        <f>IF(AND(B8512="Premier League",E8512="Live"),_xlfn.XLOOKUP(_xlfn.TEXTJOIN(" vs ",,C8512:D8512),Calendar!G:G,Calendar!B:B),IF(AND(B8512="Premier League",E8512="Highlights"),_xlfn.XLOOKUP(H8512,Calendar!O:O,Calendar!N:N,,-1),""))</f>
        <v/>
      </c>
    </row>
    <row r="8513" spans="34:34" x14ac:dyDescent="0.35">
      <c r="AH8513" s="16" t="str">
        <f>IF(AND(B8513="Premier League",E8513="Live"),_xlfn.XLOOKUP(_xlfn.TEXTJOIN(" vs ",,C8513:D8513),Calendar!G:G,Calendar!B:B),IF(AND(B8513="Premier League",E8513="Highlights"),_xlfn.XLOOKUP(H8513,Calendar!O:O,Calendar!N:N,,-1),""))</f>
        <v/>
      </c>
    </row>
    <row r="8514" spans="34:34" x14ac:dyDescent="0.35">
      <c r="AH8514" s="16" t="str">
        <f>IF(AND(B8514="Premier League",E8514="Live"),_xlfn.XLOOKUP(_xlfn.TEXTJOIN(" vs ",,C8514:D8514),Calendar!G:G,Calendar!B:B),IF(AND(B8514="Premier League",E8514="Highlights"),_xlfn.XLOOKUP(H8514,Calendar!O:O,Calendar!N:N,,-1),""))</f>
        <v/>
      </c>
    </row>
    <row r="8515" spans="34:34" x14ac:dyDescent="0.35">
      <c r="AH8515" s="16" t="str">
        <f>IF(AND(B8515="Premier League",E8515="Live"),_xlfn.XLOOKUP(_xlfn.TEXTJOIN(" vs ",,C8515:D8515),Calendar!G:G,Calendar!B:B),IF(AND(B8515="Premier League",E8515="Highlights"),_xlfn.XLOOKUP(H8515,Calendar!O:O,Calendar!N:N,,-1),""))</f>
        <v/>
      </c>
    </row>
    <row r="8516" spans="34:34" x14ac:dyDescent="0.35">
      <c r="AH8516" s="16" t="str">
        <f>IF(AND(B8516="Premier League",E8516="Live"),_xlfn.XLOOKUP(_xlfn.TEXTJOIN(" vs ",,C8516:D8516),Calendar!G:G,Calendar!B:B),IF(AND(B8516="Premier League",E8516="Highlights"),_xlfn.XLOOKUP(H8516,Calendar!O:O,Calendar!N:N,,-1),""))</f>
        <v/>
      </c>
    </row>
    <row r="8517" spans="34:34" x14ac:dyDescent="0.35">
      <c r="AH8517" s="16" t="str">
        <f>IF(AND(B8517="Premier League",E8517="Live"),_xlfn.XLOOKUP(_xlfn.TEXTJOIN(" vs ",,C8517:D8517),Calendar!G:G,Calendar!B:B),IF(AND(B8517="Premier League",E8517="Highlights"),_xlfn.XLOOKUP(H8517,Calendar!O:O,Calendar!N:N,,-1),""))</f>
        <v/>
      </c>
    </row>
    <row r="8518" spans="34:34" x14ac:dyDescent="0.35">
      <c r="AH8518" s="16" t="str">
        <f>IF(AND(B8518="Premier League",E8518="Live"),_xlfn.XLOOKUP(_xlfn.TEXTJOIN(" vs ",,C8518:D8518),Calendar!G:G,Calendar!B:B),IF(AND(B8518="Premier League",E8518="Highlights"),_xlfn.XLOOKUP(H8518,Calendar!O:O,Calendar!N:N,,-1),""))</f>
        <v/>
      </c>
    </row>
    <row r="8519" spans="34:34" x14ac:dyDescent="0.35">
      <c r="AH8519" s="16" t="str">
        <f>IF(AND(B8519="Premier League",E8519="Live"),_xlfn.XLOOKUP(_xlfn.TEXTJOIN(" vs ",,C8519:D8519),Calendar!G:G,Calendar!B:B),IF(AND(B8519="Premier League",E8519="Highlights"),_xlfn.XLOOKUP(H8519,Calendar!O:O,Calendar!N:N,,-1),""))</f>
        <v/>
      </c>
    </row>
    <row r="8520" spans="34:34" x14ac:dyDescent="0.35">
      <c r="AH8520" s="16" t="str">
        <f>IF(AND(B8520="Premier League",E8520="Live"),_xlfn.XLOOKUP(_xlfn.TEXTJOIN(" vs ",,C8520:D8520),Calendar!G:G,Calendar!B:B),IF(AND(B8520="Premier League",E8520="Highlights"),_xlfn.XLOOKUP(H8520,Calendar!O:O,Calendar!N:N,,-1),""))</f>
        <v/>
      </c>
    </row>
    <row r="8521" spans="34:34" x14ac:dyDescent="0.35">
      <c r="AH8521" s="16" t="str">
        <f>IF(AND(B8521="Premier League",E8521="Live"),_xlfn.XLOOKUP(_xlfn.TEXTJOIN(" vs ",,C8521:D8521),Calendar!G:G,Calendar!B:B),IF(AND(B8521="Premier League",E8521="Highlights"),_xlfn.XLOOKUP(H8521,Calendar!O:O,Calendar!N:N,,-1),""))</f>
        <v/>
      </c>
    </row>
    <row r="8522" spans="34:34" x14ac:dyDescent="0.35">
      <c r="AH8522" s="16" t="str">
        <f>IF(AND(B8522="Premier League",E8522="Live"),_xlfn.XLOOKUP(_xlfn.TEXTJOIN(" vs ",,C8522:D8522),Calendar!G:G,Calendar!B:B),IF(AND(B8522="Premier League",E8522="Highlights"),_xlfn.XLOOKUP(H8522,Calendar!O:O,Calendar!N:N,,-1),""))</f>
        <v/>
      </c>
    </row>
    <row r="8523" spans="34:34" x14ac:dyDescent="0.35">
      <c r="AH8523" s="16" t="str">
        <f>IF(AND(B8523="Premier League",E8523="Live"),_xlfn.XLOOKUP(_xlfn.TEXTJOIN(" vs ",,C8523:D8523),Calendar!G:G,Calendar!B:B),IF(AND(B8523="Premier League",E8523="Highlights"),_xlfn.XLOOKUP(H8523,Calendar!O:O,Calendar!N:N,,-1),""))</f>
        <v/>
      </c>
    </row>
    <row r="8524" spans="34:34" x14ac:dyDescent="0.35">
      <c r="AH8524" s="16" t="str">
        <f>IF(AND(B8524="Premier League",E8524="Live"),_xlfn.XLOOKUP(_xlfn.TEXTJOIN(" vs ",,C8524:D8524),Calendar!G:G,Calendar!B:B),IF(AND(B8524="Premier League",E8524="Highlights"),_xlfn.XLOOKUP(H8524,Calendar!O:O,Calendar!N:N,,-1),""))</f>
        <v/>
      </c>
    </row>
    <row r="8525" spans="34:34" x14ac:dyDescent="0.35">
      <c r="AH8525" s="16" t="str">
        <f>IF(AND(B8525="Premier League",E8525="Live"),_xlfn.XLOOKUP(_xlfn.TEXTJOIN(" vs ",,C8525:D8525),Calendar!G:G,Calendar!B:B),IF(AND(B8525="Premier League",E8525="Highlights"),_xlfn.XLOOKUP(H8525,Calendar!O:O,Calendar!N:N,,-1),""))</f>
        <v/>
      </c>
    </row>
    <row r="8526" spans="34:34" x14ac:dyDescent="0.35">
      <c r="AH8526" s="16" t="str">
        <f>IF(AND(B8526="Premier League",E8526="Live"),_xlfn.XLOOKUP(_xlfn.TEXTJOIN(" vs ",,C8526:D8526),Calendar!G:G,Calendar!B:B),IF(AND(B8526="Premier League",E8526="Highlights"),_xlfn.XLOOKUP(H8526,Calendar!O:O,Calendar!N:N,,-1),""))</f>
        <v/>
      </c>
    </row>
    <row r="8527" spans="34:34" x14ac:dyDescent="0.35">
      <c r="AH8527" s="16" t="str">
        <f>IF(AND(B8527="Premier League",E8527="Live"),_xlfn.XLOOKUP(_xlfn.TEXTJOIN(" vs ",,C8527:D8527),Calendar!G:G,Calendar!B:B),IF(AND(B8527="Premier League",E8527="Highlights"),_xlfn.XLOOKUP(H8527,Calendar!O:O,Calendar!N:N,,-1),""))</f>
        <v/>
      </c>
    </row>
    <row r="8528" spans="34:34" x14ac:dyDescent="0.35">
      <c r="AH8528" s="16" t="str">
        <f>IF(AND(B8528="Premier League",E8528="Live"),_xlfn.XLOOKUP(_xlfn.TEXTJOIN(" vs ",,C8528:D8528),Calendar!G:G,Calendar!B:B),IF(AND(B8528="Premier League",E8528="Highlights"),_xlfn.XLOOKUP(H8528,Calendar!O:O,Calendar!N:N,,-1),""))</f>
        <v/>
      </c>
    </row>
    <row r="8529" spans="34:34" x14ac:dyDescent="0.35">
      <c r="AH8529" s="16" t="str">
        <f>IF(AND(B8529="Premier League",E8529="Live"),_xlfn.XLOOKUP(_xlfn.TEXTJOIN(" vs ",,C8529:D8529),Calendar!G:G,Calendar!B:B),IF(AND(B8529="Premier League",E8529="Highlights"),_xlfn.XLOOKUP(H8529,Calendar!O:O,Calendar!N:N,,-1),""))</f>
        <v/>
      </c>
    </row>
    <row r="8530" spans="34:34" x14ac:dyDescent="0.35">
      <c r="AH8530" s="16" t="str">
        <f>IF(AND(B8530="Premier League",E8530="Live"),_xlfn.XLOOKUP(_xlfn.TEXTJOIN(" vs ",,C8530:D8530),Calendar!G:G,Calendar!B:B),IF(AND(B8530="Premier League",E8530="Highlights"),_xlfn.XLOOKUP(H8530,Calendar!O:O,Calendar!N:N,,-1),""))</f>
        <v/>
      </c>
    </row>
    <row r="8531" spans="34:34" x14ac:dyDescent="0.35">
      <c r="AH8531" s="16" t="str">
        <f>IF(AND(B8531="Premier League",E8531="Live"),_xlfn.XLOOKUP(_xlfn.TEXTJOIN(" vs ",,C8531:D8531),Calendar!G:G,Calendar!B:B),IF(AND(B8531="Premier League",E8531="Highlights"),_xlfn.XLOOKUP(H8531,Calendar!O:O,Calendar!N:N,,-1),""))</f>
        <v/>
      </c>
    </row>
    <row r="8532" spans="34:34" x14ac:dyDescent="0.35">
      <c r="AH8532" s="16" t="str">
        <f>IF(AND(B8532="Premier League",E8532="Live"),_xlfn.XLOOKUP(_xlfn.TEXTJOIN(" vs ",,C8532:D8532),Calendar!G:G,Calendar!B:B),IF(AND(B8532="Premier League",E8532="Highlights"),_xlfn.XLOOKUP(H8532,Calendar!O:O,Calendar!N:N,,-1),""))</f>
        <v/>
      </c>
    </row>
    <row r="8533" spans="34:34" x14ac:dyDescent="0.35">
      <c r="AH8533" s="16" t="str">
        <f>IF(AND(B8533="Premier League",E8533="Live"),_xlfn.XLOOKUP(_xlfn.TEXTJOIN(" vs ",,C8533:D8533),Calendar!G:G,Calendar!B:B),IF(AND(B8533="Premier League",E8533="Highlights"),_xlfn.XLOOKUP(H8533,Calendar!O:O,Calendar!N:N,,-1),""))</f>
        <v/>
      </c>
    </row>
    <row r="8534" spans="34:34" x14ac:dyDescent="0.35">
      <c r="AH8534" s="16" t="str">
        <f>IF(AND(B8534="Premier League",E8534="Live"),_xlfn.XLOOKUP(_xlfn.TEXTJOIN(" vs ",,C8534:D8534),Calendar!G:G,Calendar!B:B),IF(AND(B8534="Premier League",E8534="Highlights"),_xlfn.XLOOKUP(H8534,Calendar!O:O,Calendar!N:N,,-1),""))</f>
        <v/>
      </c>
    </row>
    <row r="8535" spans="34:34" x14ac:dyDescent="0.35">
      <c r="AH8535" s="16" t="str">
        <f>IF(AND(B8535="Premier League",E8535="Live"),_xlfn.XLOOKUP(_xlfn.TEXTJOIN(" vs ",,C8535:D8535),Calendar!G:G,Calendar!B:B),IF(AND(B8535="Premier League",E8535="Highlights"),_xlfn.XLOOKUP(H8535,Calendar!O:O,Calendar!N:N,,-1),""))</f>
        <v/>
      </c>
    </row>
    <row r="8536" spans="34:34" x14ac:dyDescent="0.35">
      <c r="AH8536" s="16" t="str">
        <f>IF(AND(B8536="Premier League",E8536="Live"),_xlfn.XLOOKUP(_xlfn.TEXTJOIN(" vs ",,C8536:D8536),Calendar!G:G,Calendar!B:B),IF(AND(B8536="Premier League",E8536="Highlights"),_xlfn.XLOOKUP(H8536,Calendar!O:O,Calendar!N:N,,-1),""))</f>
        <v/>
      </c>
    </row>
    <row r="8537" spans="34:34" x14ac:dyDescent="0.35">
      <c r="AH8537" s="16" t="str">
        <f>IF(AND(B8537="Premier League",E8537="Live"),_xlfn.XLOOKUP(_xlfn.TEXTJOIN(" vs ",,C8537:D8537),Calendar!G:G,Calendar!B:B),IF(AND(B8537="Premier League",E8537="Highlights"),_xlfn.XLOOKUP(H8537,Calendar!O:O,Calendar!N:N,,-1),""))</f>
        <v/>
      </c>
    </row>
    <row r="8538" spans="34:34" x14ac:dyDescent="0.35">
      <c r="AH8538" s="16" t="str">
        <f>IF(AND(B8538="Premier League",E8538="Live"),_xlfn.XLOOKUP(_xlfn.TEXTJOIN(" vs ",,C8538:D8538),Calendar!G:G,Calendar!B:B),IF(AND(B8538="Premier League",E8538="Highlights"),_xlfn.XLOOKUP(H8538,Calendar!O:O,Calendar!N:N,,-1),""))</f>
        <v/>
      </c>
    </row>
    <row r="8539" spans="34:34" x14ac:dyDescent="0.35">
      <c r="AH8539" s="16" t="str">
        <f>IF(AND(B8539="Premier League",E8539="Live"),_xlfn.XLOOKUP(_xlfn.TEXTJOIN(" vs ",,C8539:D8539),Calendar!G:G,Calendar!B:B),IF(AND(B8539="Premier League",E8539="Highlights"),_xlfn.XLOOKUP(H8539,Calendar!O:O,Calendar!N:N,,-1),""))</f>
        <v/>
      </c>
    </row>
    <row r="8540" spans="34:34" x14ac:dyDescent="0.35">
      <c r="AH8540" s="16" t="str">
        <f>IF(AND(B8540="Premier League",E8540="Live"),_xlfn.XLOOKUP(_xlfn.TEXTJOIN(" vs ",,C8540:D8540),Calendar!G:G,Calendar!B:B),IF(AND(B8540="Premier League",E8540="Highlights"),_xlfn.XLOOKUP(H8540,Calendar!O:O,Calendar!N:N,,-1),""))</f>
        <v/>
      </c>
    </row>
    <row r="8541" spans="34:34" x14ac:dyDescent="0.35">
      <c r="AH8541" s="16" t="str">
        <f>IF(AND(B8541="Premier League",E8541="Live"),_xlfn.XLOOKUP(_xlfn.TEXTJOIN(" vs ",,C8541:D8541),Calendar!G:G,Calendar!B:B),IF(AND(B8541="Premier League",E8541="Highlights"),_xlfn.XLOOKUP(H8541,Calendar!O:O,Calendar!N:N,,-1),""))</f>
        <v/>
      </c>
    </row>
    <row r="8542" spans="34:34" x14ac:dyDescent="0.35">
      <c r="AH8542" s="16" t="str">
        <f>IF(AND(B8542="Premier League",E8542="Live"),_xlfn.XLOOKUP(_xlfn.TEXTJOIN(" vs ",,C8542:D8542),Calendar!G:G,Calendar!B:B),IF(AND(B8542="Premier League",E8542="Highlights"),_xlfn.XLOOKUP(H8542,Calendar!O:O,Calendar!N:N,,-1),""))</f>
        <v/>
      </c>
    </row>
    <row r="8543" spans="34:34" x14ac:dyDescent="0.35">
      <c r="AH8543" s="16" t="str">
        <f>IF(AND(B8543="Premier League",E8543="Live"),_xlfn.XLOOKUP(_xlfn.TEXTJOIN(" vs ",,C8543:D8543),Calendar!G:G,Calendar!B:B),IF(AND(B8543="Premier League",E8543="Highlights"),_xlfn.XLOOKUP(H8543,Calendar!O:O,Calendar!N:N,,-1),""))</f>
        <v/>
      </c>
    </row>
    <row r="8544" spans="34:34" x14ac:dyDescent="0.35">
      <c r="AH8544" s="16" t="str">
        <f>IF(AND(B8544="Premier League",E8544="Live"),_xlfn.XLOOKUP(_xlfn.TEXTJOIN(" vs ",,C8544:D8544),Calendar!G:G,Calendar!B:B),IF(AND(B8544="Premier League",E8544="Highlights"),_xlfn.XLOOKUP(H8544,Calendar!O:O,Calendar!N:N,,-1),""))</f>
        <v/>
      </c>
    </row>
    <row r="8545" spans="34:34" x14ac:dyDescent="0.35">
      <c r="AH8545" s="16" t="str">
        <f>IF(AND(B8545="Premier League",E8545="Live"),_xlfn.XLOOKUP(_xlfn.TEXTJOIN(" vs ",,C8545:D8545),Calendar!G:G,Calendar!B:B),IF(AND(B8545="Premier League",E8545="Highlights"),_xlfn.XLOOKUP(H8545,Calendar!O:O,Calendar!N:N,,-1),""))</f>
        <v/>
      </c>
    </row>
    <row r="8546" spans="34:34" x14ac:dyDescent="0.35">
      <c r="AH8546" s="16" t="str">
        <f>IF(AND(B8546="Premier League",E8546="Live"),_xlfn.XLOOKUP(_xlfn.TEXTJOIN(" vs ",,C8546:D8546),Calendar!G:G,Calendar!B:B),IF(AND(B8546="Premier League",E8546="Highlights"),_xlfn.XLOOKUP(H8546,Calendar!O:O,Calendar!N:N,,-1),""))</f>
        <v/>
      </c>
    </row>
    <row r="8547" spans="34:34" x14ac:dyDescent="0.35">
      <c r="AH8547" s="16" t="str">
        <f>IF(AND(B8547="Premier League",E8547="Live"),_xlfn.XLOOKUP(_xlfn.TEXTJOIN(" vs ",,C8547:D8547),Calendar!G:G,Calendar!B:B),IF(AND(B8547="Premier League",E8547="Highlights"),_xlfn.XLOOKUP(H8547,Calendar!O:O,Calendar!N:N,,-1),""))</f>
        <v/>
      </c>
    </row>
    <row r="8548" spans="34:34" x14ac:dyDescent="0.35">
      <c r="AH8548" s="16" t="str">
        <f>IF(AND(B8548="Premier League",E8548="Live"),_xlfn.XLOOKUP(_xlfn.TEXTJOIN(" vs ",,C8548:D8548),Calendar!G:G,Calendar!B:B),IF(AND(B8548="Premier League",E8548="Highlights"),_xlfn.XLOOKUP(H8548,Calendar!O:O,Calendar!N:N,,-1),""))</f>
        <v/>
      </c>
    </row>
    <row r="8549" spans="34:34" x14ac:dyDescent="0.35">
      <c r="AH8549" s="16" t="str">
        <f>IF(AND(B8549="Premier League",E8549="Live"),_xlfn.XLOOKUP(_xlfn.TEXTJOIN(" vs ",,C8549:D8549),Calendar!G:G,Calendar!B:B),IF(AND(B8549="Premier League",E8549="Highlights"),_xlfn.XLOOKUP(H8549,Calendar!O:O,Calendar!N:N,,-1),""))</f>
        <v/>
      </c>
    </row>
    <row r="8550" spans="34:34" x14ac:dyDescent="0.35">
      <c r="AH8550" s="16" t="str">
        <f>IF(AND(B8550="Premier League",E8550="Live"),_xlfn.XLOOKUP(_xlfn.TEXTJOIN(" vs ",,C8550:D8550),Calendar!G:G,Calendar!B:B),IF(AND(B8550="Premier League",E8550="Highlights"),_xlfn.XLOOKUP(H8550,Calendar!O:O,Calendar!N:N,,-1),""))</f>
        <v/>
      </c>
    </row>
    <row r="8551" spans="34:34" x14ac:dyDescent="0.35">
      <c r="AH8551" s="16" t="str">
        <f>IF(AND(B8551="Premier League",E8551="Live"),_xlfn.XLOOKUP(_xlfn.TEXTJOIN(" vs ",,C8551:D8551),Calendar!G:G,Calendar!B:B),IF(AND(B8551="Premier League",E8551="Highlights"),_xlfn.XLOOKUP(H8551,Calendar!O:O,Calendar!N:N,,-1),""))</f>
        <v/>
      </c>
    </row>
    <row r="8552" spans="34:34" x14ac:dyDescent="0.35">
      <c r="AH8552" s="16" t="str">
        <f>IF(AND(B8552="Premier League",E8552="Live"),_xlfn.XLOOKUP(_xlfn.TEXTJOIN(" vs ",,C8552:D8552),Calendar!G:G,Calendar!B:B),IF(AND(B8552="Premier League",E8552="Highlights"),_xlfn.XLOOKUP(H8552,Calendar!O:O,Calendar!N:N,,-1),""))</f>
        <v/>
      </c>
    </row>
    <row r="8553" spans="34:34" x14ac:dyDescent="0.35">
      <c r="AH8553" s="16" t="str">
        <f>IF(AND(B8553="Premier League",E8553="Live"),_xlfn.XLOOKUP(_xlfn.TEXTJOIN(" vs ",,C8553:D8553),Calendar!G:G,Calendar!B:B),IF(AND(B8553="Premier League",E8553="Highlights"),_xlfn.XLOOKUP(H8553,Calendar!O:O,Calendar!N:N,,-1),""))</f>
        <v/>
      </c>
    </row>
    <row r="8554" spans="34:34" x14ac:dyDescent="0.35">
      <c r="AH8554" s="16" t="str">
        <f>IF(AND(B8554="Premier League",E8554="Live"),_xlfn.XLOOKUP(_xlfn.TEXTJOIN(" vs ",,C8554:D8554),Calendar!G:G,Calendar!B:B),IF(AND(B8554="Premier League",E8554="Highlights"),_xlfn.XLOOKUP(H8554,Calendar!O:O,Calendar!N:N,,-1),""))</f>
        <v/>
      </c>
    </row>
    <row r="8555" spans="34:34" x14ac:dyDescent="0.35">
      <c r="AH8555" s="16" t="str">
        <f>IF(AND(B8555="Premier League",E8555="Live"),_xlfn.XLOOKUP(_xlfn.TEXTJOIN(" vs ",,C8555:D8555),Calendar!G:G,Calendar!B:B),IF(AND(B8555="Premier League",E8555="Highlights"),_xlfn.XLOOKUP(H8555,Calendar!O:O,Calendar!N:N,,-1),""))</f>
        <v/>
      </c>
    </row>
    <row r="8556" spans="34:34" x14ac:dyDescent="0.35">
      <c r="AH8556" s="16" t="str">
        <f>IF(AND(B8556="Premier League",E8556="Live"),_xlfn.XLOOKUP(_xlfn.TEXTJOIN(" vs ",,C8556:D8556),Calendar!G:G,Calendar!B:B),IF(AND(B8556="Premier League",E8556="Highlights"),_xlfn.XLOOKUP(H8556,Calendar!O:O,Calendar!N:N,,-1),""))</f>
        <v/>
      </c>
    </row>
    <row r="8557" spans="34:34" x14ac:dyDescent="0.35">
      <c r="AH8557" s="16" t="str">
        <f>IF(AND(B8557="Premier League",E8557="Live"),_xlfn.XLOOKUP(_xlfn.TEXTJOIN(" vs ",,C8557:D8557),Calendar!G:G,Calendar!B:B),IF(AND(B8557="Premier League",E8557="Highlights"),_xlfn.XLOOKUP(H8557,Calendar!O:O,Calendar!N:N,,-1),""))</f>
        <v/>
      </c>
    </row>
    <row r="8558" spans="34:34" x14ac:dyDescent="0.35">
      <c r="AH8558" s="16" t="str">
        <f>IF(AND(B8558="Premier League",E8558="Live"),_xlfn.XLOOKUP(_xlfn.TEXTJOIN(" vs ",,C8558:D8558),Calendar!G:G,Calendar!B:B),IF(AND(B8558="Premier League",E8558="Highlights"),_xlfn.XLOOKUP(H8558,Calendar!O:O,Calendar!N:N,,-1),""))</f>
        <v/>
      </c>
    </row>
    <row r="8559" spans="34:34" x14ac:dyDescent="0.35">
      <c r="AH8559" s="16" t="str">
        <f>IF(AND(B8559="Premier League",E8559="Live"),_xlfn.XLOOKUP(_xlfn.TEXTJOIN(" vs ",,C8559:D8559),Calendar!G:G,Calendar!B:B),IF(AND(B8559="Premier League",E8559="Highlights"),_xlfn.XLOOKUP(H8559,Calendar!O:O,Calendar!N:N,,-1),""))</f>
        <v/>
      </c>
    </row>
    <row r="8560" spans="34:34" x14ac:dyDescent="0.35">
      <c r="AH8560" s="16" t="str">
        <f>IF(AND(B8560="Premier League",E8560="Live"),_xlfn.XLOOKUP(_xlfn.TEXTJOIN(" vs ",,C8560:D8560),Calendar!G:G,Calendar!B:B),IF(AND(B8560="Premier League",E8560="Highlights"),_xlfn.XLOOKUP(H8560,Calendar!O:O,Calendar!N:N,,-1),""))</f>
        <v/>
      </c>
    </row>
    <row r="8561" spans="34:34" x14ac:dyDescent="0.35">
      <c r="AH8561" s="16" t="str">
        <f>IF(AND(B8561="Premier League",E8561="Live"),_xlfn.XLOOKUP(_xlfn.TEXTJOIN(" vs ",,C8561:D8561),Calendar!G:G,Calendar!B:B),IF(AND(B8561="Premier League",E8561="Highlights"),_xlfn.XLOOKUP(H8561,Calendar!O:O,Calendar!N:N,,-1),""))</f>
        <v/>
      </c>
    </row>
    <row r="8562" spans="34:34" x14ac:dyDescent="0.35">
      <c r="AH8562" s="16" t="str">
        <f>IF(AND(B8562="Premier League",E8562="Live"),_xlfn.XLOOKUP(_xlfn.TEXTJOIN(" vs ",,C8562:D8562),Calendar!G:G,Calendar!B:B),IF(AND(B8562="Premier League",E8562="Highlights"),_xlfn.XLOOKUP(H8562,Calendar!O:O,Calendar!N:N,,-1),""))</f>
        <v/>
      </c>
    </row>
    <row r="8563" spans="34:34" x14ac:dyDescent="0.35">
      <c r="AH8563" s="16" t="str">
        <f>IF(AND(B8563="Premier League",E8563="Live"),_xlfn.XLOOKUP(_xlfn.TEXTJOIN(" vs ",,C8563:D8563),Calendar!G:G,Calendar!B:B),IF(AND(B8563="Premier League",E8563="Highlights"),_xlfn.XLOOKUP(H8563,Calendar!O:O,Calendar!N:N,,-1),""))</f>
        <v/>
      </c>
    </row>
    <row r="8564" spans="34:34" x14ac:dyDescent="0.35">
      <c r="AH8564" s="16" t="str">
        <f>IF(AND(B8564="Premier League",E8564="Live"),_xlfn.XLOOKUP(_xlfn.TEXTJOIN(" vs ",,C8564:D8564),Calendar!G:G,Calendar!B:B),IF(AND(B8564="Premier League",E8564="Highlights"),_xlfn.XLOOKUP(H8564,Calendar!O:O,Calendar!N:N,,-1),""))</f>
        <v/>
      </c>
    </row>
    <row r="8565" spans="34:34" x14ac:dyDescent="0.35">
      <c r="AH8565" s="16" t="str">
        <f>IF(AND(B8565="Premier League",E8565="Live"),_xlfn.XLOOKUP(_xlfn.TEXTJOIN(" vs ",,C8565:D8565),Calendar!G:G,Calendar!B:B),IF(AND(B8565="Premier League",E8565="Highlights"),_xlfn.XLOOKUP(H8565,Calendar!O:O,Calendar!N:N,,-1),""))</f>
        <v/>
      </c>
    </row>
    <row r="8566" spans="34:34" x14ac:dyDescent="0.35">
      <c r="AH8566" s="16" t="str">
        <f>IF(AND(B8566="Premier League",E8566="Live"),_xlfn.XLOOKUP(_xlfn.TEXTJOIN(" vs ",,C8566:D8566),Calendar!G:G,Calendar!B:B),IF(AND(B8566="Premier League",E8566="Highlights"),_xlfn.XLOOKUP(H8566,Calendar!O:O,Calendar!N:N,,-1),""))</f>
        <v/>
      </c>
    </row>
    <row r="8567" spans="34:34" x14ac:dyDescent="0.35">
      <c r="AH8567" s="16" t="str">
        <f>IF(AND(B8567="Premier League",E8567="Live"),_xlfn.XLOOKUP(_xlfn.TEXTJOIN(" vs ",,C8567:D8567),Calendar!G:G,Calendar!B:B),IF(AND(B8567="Premier League",E8567="Highlights"),_xlfn.XLOOKUP(H8567,Calendar!O:O,Calendar!N:N,,-1),""))</f>
        <v/>
      </c>
    </row>
    <row r="8568" spans="34:34" x14ac:dyDescent="0.35">
      <c r="AH8568" s="16" t="str">
        <f>IF(AND(B8568="Premier League",E8568="Live"),_xlfn.XLOOKUP(_xlfn.TEXTJOIN(" vs ",,C8568:D8568),Calendar!G:G,Calendar!B:B),IF(AND(B8568="Premier League",E8568="Highlights"),_xlfn.XLOOKUP(H8568,Calendar!O:O,Calendar!N:N,,-1),""))</f>
        <v/>
      </c>
    </row>
    <row r="8569" spans="34:34" x14ac:dyDescent="0.35">
      <c r="AH8569" s="16" t="str">
        <f>IF(AND(B8569="Premier League",E8569="Live"),_xlfn.XLOOKUP(_xlfn.TEXTJOIN(" vs ",,C8569:D8569),Calendar!G:G,Calendar!B:B),IF(AND(B8569="Premier League",E8569="Highlights"),_xlfn.XLOOKUP(H8569,Calendar!O:O,Calendar!N:N,,-1),""))</f>
        <v/>
      </c>
    </row>
    <row r="8570" spans="34:34" x14ac:dyDescent="0.35">
      <c r="AH8570" s="16" t="str">
        <f>IF(AND(B8570="Premier League",E8570="Live"),_xlfn.XLOOKUP(_xlfn.TEXTJOIN(" vs ",,C8570:D8570),Calendar!G:G,Calendar!B:B),IF(AND(B8570="Premier League",E8570="Highlights"),_xlfn.XLOOKUP(H8570,Calendar!O:O,Calendar!N:N,,-1),""))</f>
        <v/>
      </c>
    </row>
    <row r="8571" spans="34:34" x14ac:dyDescent="0.35">
      <c r="AH8571" s="16" t="str">
        <f>IF(AND(B8571="Premier League",E8571="Live"),_xlfn.XLOOKUP(_xlfn.TEXTJOIN(" vs ",,C8571:D8571),Calendar!G:G,Calendar!B:B),IF(AND(B8571="Premier League",E8571="Highlights"),_xlfn.XLOOKUP(H8571,Calendar!O:O,Calendar!N:N,,-1),""))</f>
        <v/>
      </c>
    </row>
    <row r="8572" spans="34:34" x14ac:dyDescent="0.35">
      <c r="AH8572" s="16" t="str">
        <f>IF(AND(B8572="Premier League",E8572="Live"),_xlfn.XLOOKUP(_xlfn.TEXTJOIN(" vs ",,C8572:D8572),Calendar!G:G,Calendar!B:B),IF(AND(B8572="Premier League",E8572="Highlights"),_xlfn.XLOOKUP(H8572,Calendar!O:O,Calendar!N:N,,-1),""))</f>
        <v/>
      </c>
    </row>
    <row r="8573" spans="34:34" x14ac:dyDescent="0.35">
      <c r="AH8573" s="16" t="str">
        <f>IF(AND(B8573="Premier League",E8573="Live"),_xlfn.XLOOKUP(_xlfn.TEXTJOIN(" vs ",,C8573:D8573),Calendar!G:G,Calendar!B:B),IF(AND(B8573="Premier League",E8573="Highlights"),_xlfn.XLOOKUP(H8573,Calendar!O:O,Calendar!N:N,,-1),""))</f>
        <v/>
      </c>
    </row>
    <row r="8574" spans="34:34" x14ac:dyDescent="0.35">
      <c r="AH8574" s="16" t="str">
        <f>IF(AND(B8574="Premier League",E8574="Live"),_xlfn.XLOOKUP(_xlfn.TEXTJOIN(" vs ",,C8574:D8574),Calendar!G:G,Calendar!B:B),IF(AND(B8574="Premier League",E8574="Highlights"),_xlfn.XLOOKUP(H8574,Calendar!O:O,Calendar!N:N,,-1),""))</f>
        <v/>
      </c>
    </row>
    <row r="8575" spans="34:34" x14ac:dyDescent="0.35">
      <c r="AH8575" s="16" t="str">
        <f>IF(AND(B8575="Premier League",E8575="Live"),_xlfn.XLOOKUP(_xlfn.TEXTJOIN(" vs ",,C8575:D8575),Calendar!G:G,Calendar!B:B),IF(AND(B8575="Premier League",E8575="Highlights"),_xlfn.XLOOKUP(H8575,Calendar!O:O,Calendar!N:N,,-1),""))</f>
        <v/>
      </c>
    </row>
    <row r="8576" spans="34:34" x14ac:dyDescent="0.35">
      <c r="AH8576" s="16" t="str">
        <f>IF(AND(B8576="Premier League",E8576="Live"),_xlfn.XLOOKUP(_xlfn.TEXTJOIN(" vs ",,C8576:D8576),Calendar!G:G,Calendar!B:B),IF(AND(B8576="Premier League",E8576="Highlights"),_xlfn.XLOOKUP(H8576,Calendar!O:O,Calendar!N:N,,-1),""))</f>
        <v/>
      </c>
    </row>
    <row r="8577" spans="34:34" x14ac:dyDescent="0.35">
      <c r="AH8577" s="16" t="str">
        <f>IF(AND(B8577="Premier League",E8577="Live"),_xlfn.XLOOKUP(_xlfn.TEXTJOIN(" vs ",,C8577:D8577),Calendar!G:G,Calendar!B:B),IF(AND(B8577="Premier League",E8577="Highlights"),_xlfn.XLOOKUP(H8577,Calendar!O:O,Calendar!N:N,,-1),""))</f>
        <v/>
      </c>
    </row>
    <row r="8578" spans="34:34" x14ac:dyDescent="0.35">
      <c r="AH8578" s="16" t="str">
        <f>IF(AND(B8578="Premier League",E8578="Live"),_xlfn.XLOOKUP(_xlfn.TEXTJOIN(" vs ",,C8578:D8578),Calendar!G:G,Calendar!B:B),IF(AND(B8578="Premier League",E8578="Highlights"),_xlfn.XLOOKUP(H8578,Calendar!O:O,Calendar!N:N,,-1),""))</f>
        <v/>
      </c>
    </row>
    <row r="8579" spans="34:34" x14ac:dyDescent="0.35">
      <c r="AH8579" s="16" t="str">
        <f>IF(AND(B8579="Premier League",E8579="Live"),_xlfn.XLOOKUP(_xlfn.TEXTJOIN(" vs ",,C8579:D8579),Calendar!G:G,Calendar!B:B),IF(AND(B8579="Premier League",E8579="Highlights"),_xlfn.XLOOKUP(H8579,Calendar!O:O,Calendar!N:N,,-1),""))</f>
        <v/>
      </c>
    </row>
    <row r="8580" spans="34:34" x14ac:dyDescent="0.35">
      <c r="AH8580" s="16" t="str">
        <f>IF(AND(B8580="Premier League",E8580="Live"),_xlfn.XLOOKUP(_xlfn.TEXTJOIN(" vs ",,C8580:D8580),Calendar!G:G,Calendar!B:B),IF(AND(B8580="Premier League",E8580="Highlights"),_xlfn.XLOOKUP(H8580,Calendar!O:O,Calendar!N:N,,-1),""))</f>
        <v/>
      </c>
    </row>
    <row r="8581" spans="34:34" x14ac:dyDescent="0.35">
      <c r="AH8581" s="16" t="str">
        <f>IF(AND(B8581="Premier League",E8581="Live"),_xlfn.XLOOKUP(_xlfn.TEXTJOIN(" vs ",,C8581:D8581),Calendar!G:G,Calendar!B:B),IF(AND(B8581="Premier League",E8581="Highlights"),_xlfn.XLOOKUP(H8581,Calendar!O:O,Calendar!N:N,,-1),""))</f>
        <v/>
      </c>
    </row>
    <row r="8582" spans="34:34" x14ac:dyDescent="0.35">
      <c r="AH8582" s="16" t="str">
        <f>IF(AND(B8582="Premier League",E8582="Live"),_xlfn.XLOOKUP(_xlfn.TEXTJOIN(" vs ",,C8582:D8582),Calendar!G:G,Calendar!B:B),IF(AND(B8582="Premier League",E8582="Highlights"),_xlfn.XLOOKUP(H8582,Calendar!O:O,Calendar!N:N,,-1),""))</f>
        <v/>
      </c>
    </row>
    <row r="8583" spans="34:34" x14ac:dyDescent="0.35">
      <c r="AH8583" s="16" t="str">
        <f>IF(AND(B8583="Premier League",E8583="Live"),_xlfn.XLOOKUP(_xlfn.TEXTJOIN(" vs ",,C8583:D8583),Calendar!G:G,Calendar!B:B),IF(AND(B8583="Premier League",E8583="Highlights"),_xlfn.XLOOKUP(H8583,Calendar!O:O,Calendar!N:N,,-1),""))</f>
        <v/>
      </c>
    </row>
    <row r="8584" spans="34:34" x14ac:dyDescent="0.35">
      <c r="AH8584" s="16" t="str">
        <f>IF(AND(B8584="Premier League",E8584="Live"),_xlfn.XLOOKUP(_xlfn.TEXTJOIN(" vs ",,C8584:D8584),Calendar!G:G,Calendar!B:B),IF(AND(B8584="Premier League",E8584="Highlights"),_xlfn.XLOOKUP(H8584,Calendar!O:O,Calendar!N:N,,-1),""))</f>
        <v/>
      </c>
    </row>
    <row r="8585" spans="34:34" x14ac:dyDescent="0.35">
      <c r="AH8585" s="16" t="str">
        <f>IF(AND(B8585="Premier League",E8585="Live"),_xlfn.XLOOKUP(_xlfn.TEXTJOIN(" vs ",,C8585:D8585),Calendar!G:G,Calendar!B:B),IF(AND(B8585="Premier League",E8585="Highlights"),_xlfn.XLOOKUP(H8585,Calendar!O:O,Calendar!N:N,,-1),""))</f>
        <v/>
      </c>
    </row>
    <row r="8586" spans="34:34" x14ac:dyDescent="0.35">
      <c r="AH8586" s="16" t="str">
        <f>IF(AND(B8586="Premier League",E8586="Live"),_xlfn.XLOOKUP(_xlfn.TEXTJOIN(" vs ",,C8586:D8586),Calendar!G:G,Calendar!B:B),IF(AND(B8586="Premier League",E8586="Highlights"),_xlfn.XLOOKUP(H8586,Calendar!O:O,Calendar!N:N,,-1),""))</f>
        <v/>
      </c>
    </row>
    <row r="8587" spans="34:34" x14ac:dyDescent="0.35">
      <c r="AH8587" s="16" t="str">
        <f>IF(AND(B8587="Premier League",E8587="Live"),_xlfn.XLOOKUP(_xlfn.TEXTJOIN(" vs ",,C8587:D8587),Calendar!G:G,Calendar!B:B),IF(AND(B8587="Premier League",E8587="Highlights"),_xlfn.XLOOKUP(H8587,Calendar!O:O,Calendar!N:N,,-1),""))</f>
        <v/>
      </c>
    </row>
    <row r="8588" spans="34:34" x14ac:dyDescent="0.35">
      <c r="AH8588" s="16" t="str">
        <f>IF(AND(B8588="Premier League",E8588="Live"),_xlfn.XLOOKUP(_xlfn.TEXTJOIN(" vs ",,C8588:D8588),Calendar!G:G,Calendar!B:B),IF(AND(B8588="Premier League",E8588="Highlights"),_xlfn.XLOOKUP(H8588,Calendar!O:O,Calendar!N:N,,-1),""))</f>
        <v/>
      </c>
    </row>
    <row r="8589" spans="34:34" x14ac:dyDescent="0.35">
      <c r="AH8589" s="16" t="str">
        <f>IF(AND(B8589="Premier League",E8589="Live"),_xlfn.XLOOKUP(_xlfn.TEXTJOIN(" vs ",,C8589:D8589),Calendar!G:G,Calendar!B:B),IF(AND(B8589="Premier League",E8589="Highlights"),_xlfn.XLOOKUP(H8589,Calendar!O:O,Calendar!N:N,,-1),""))</f>
        <v/>
      </c>
    </row>
    <row r="8590" spans="34:34" x14ac:dyDescent="0.35">
      <c r="AH8590" s="16" t="str">
        <f>IF(AND(B8590="Premier League",E8590="Live"),_xlfn.XLOOKUP(_xlfn.TEXTJOIN(" vs ",,C8590:D8590),Calendar!G:G,Calendar!B:B),IF(AND(B8590="Premier League",E8590="Highlights"),_xlfn.XLOOKUP(H8590,Calendar!O:O,Calendar!N:N,,-1),""))</f>
        <v/>
      </c>
    </row>
    <row r="8591" spans="34:34" x14ac:dyDescent="0.35">
      <c r="AH8591" s="16" t="str">
        <f>IF(AND(B8591="Premier League",E8591="Live"),_xlfn.XLOOKUP(_xlfn.TEXTJOIN(" vs ",,C8591:D8591),Calendar!G:G,Calendar!B:B),IF(AND(B8591="Premier League",E8591="Highlights"),_xlfn.XLOOKUP(H8591,Calendar!O:O,Calendar!N:N,,-1),""))</f>
        <v/>
      </c>
    </row>
    <row r="8592" spans="34:34" x14ac:dyDescent="0.35">
      <c r="AH8592" s="16" t="str">
        <f>IF(AND(B8592="Premier League",E8592="Live"),_xlfn.XLOOKUP(_xlfn.TEXTJOIN(" vs ",,C8592:D8592),Calendar!G:G,Calendar!B:B),IF(AND(B8592="Premier League",E8592="Highlights"),_xlfn.XLOOKUP(H8592,Calendar!O:O,Calendar!N:N,,-1),""))</f>
        <v/>
      </c>
    </row>
    <row r="8593" spans="34:34" x14ac:dyDescent="0.35">
      <c r="AH8593" s="16" t="str">
        <f>IF(AND(B8593="Premier League",E8593="Live"),_xlfn.XLOOKUP(_xlfn.TEXTJOIN(" vs ",,C8593:D8593),Calendar!G:G,Calendar!B:B),IF(AND(B8593="Premier League",E8593="Highlights"),_xlfn.XLOOKUP(H8593,Calendar!O:O,Calendar!N:N,,-1),""))</f>
        <v/>
      </c>
    </row>
    <row r="8594" spans="34:34" x14ac:dyDescent="0.35">
      <c r="AH8594" s="16" t="str">
        <f>IF(AND(B8594="Premier League",E8594="Live"),_xlfn.XLOOKUP(_xlfn.TEXTJOIN(" vs ",,C8594:D8594),Calendar!G:G,Calendar!B:B),IF(AND(B8594="Premier League",E8594="Highlights"),_xlfn.XLOOKUP(H8594,Calendar!O:O,Calendar!N:N,,-1),""))</f>
        <v/>
      </c>
    </row>
    <row r="8595" spans="34:34" x14ac:dyDescent="0.35">
      <c r="AH8595" s="16" t="str">
        <f>IF(AND(B8595="Premier League",E8595="Live"),_xlfn.XLOOKUP(_xlfn.TEXTJOIN(" vs ",,C8595:D8595),Calendar!G:G,Calendar!B:B),IF(AND(B8595="Premier League",E8595="Highlights"),_xlfn.XLOOKUP(H8595,Calendar!O:O,Calendar!N:N,,-1),""))</f>
        <v/>
      </c>
    </row>
    <row r="8596" spans="34:34" x14ac:dyDescent="0.35">
      <c r="AH8596" s="16" t="str">
        <f>IF(AND(B8596="Premier League",E8596="Live"),_xlfn.XLOOKUP(_xlfn.TEXTJOIN(" vs ",,C8596:D8596),Calendar!G:G,Calendar!B:B),IF(AND(B8596="Premier League",E8596="Highlights"),_xlfn.XLOOKUP(H8596,Calendar!O:O,Calendar!N:N,,-1),""))</f>
        <v/>
      </c>
    </row>
    <row r="8597" spans="34:34" x14ac:dyDescent="0.35">
      <c r="AH8597" s="16" t="str">
        <f>IF(AND(B8597="Premier League",E8597="Live"),_xlfn.XLOOKUP(_xlfn.TEXTJOIN(" vs ",,C8597:D8597),Calendar!G:G,Calendar!B:B),IF(AND(B8597="Premier League",E8597="Highlights"),_xlfn.XLOOKUP(H8597,Calendar!O:O,Calendar!N:N,,-1),""))</f>
        <v/>
      </c>
    </row>
    <row r="8598" spans="34:34" x14ac:dyDescent="0.35">
      <c r="AH8598" s="16" t="str">
        <f>IF(AND(B8598="Premier League",E8598="Live"),_xlfn.XLOOKUP(_xlfn.TEXTJOIN(" vs ",,C8598:D8598),Calendar!G:G,Calendar!B:B),IF(AND(B8598="Premier League",E8598="Highlights"),_xlfn.XLOOKUP(H8598,Calendar!O:O,Calendar!N:N,,-1),""))</f>
        <v/>
      </c>
    </row>
    <row r="8599" spans="34:34" x14ac:dyDescent="0.35">
      <c r="AH8599" s="16" t="str">
        <f>IF(AND(B8599="Premier League",E8599="Live"),_xlfn.XLOOKUP(_xlfn.TEXTJOIN(" vs ",,C8599:D8599),Calendar!G:G,Calendar!B:B),IF(AND(B8599="Premier League",E8599="Highlights"),_xlfn.XLOOKUP(H8599,Calendar!O:O,Calendar!N:N,,-1),""))</f>
        <v/>
      </c>
    </row>
    <row r="8600" spans="34:34" x14ac:dyDescent="0.35">
      <c r="AH8600" s="16" t="str">
        <f>IF(AND(B8600="Premier League",E8600="Live"),_xlfn.XLOOKUP(_xlfn.TEXTJOIN(" vs ",,C8600:D8600),Calendar!G:G,Calendar!B:B),IF(AND(B8600="Premier League",E8600="Highlights"),_xlfn.XLOOKUP(H8600,Calendar!O:O,Calendar!N:N,,-1),""))</f>
        <v/>
      </c>
    </row>
    <row r="8601" spans="34:34" x14ac:dyDescent="0.35">
      <c r="AH8601" s="16" t="str">
        <f>IF(AND(B8601="Premier League",E8601="Live"),_xlfn.XLOOKUP(_xlfn.TEXTJOIN(" vs ",,C8601:D8601),Calendar!G:G,Calendar!B:B),IF(AND(B8601="Premier League",E8601="Highlights"),_xlfn.XLOOKUP(H8601,Calendar!O:O,Calendar!N:N,,-1),""))</f>
        <v/>
      </c>
    </row>
    <row r="8602" spans="34:34" x14ac:dyDescent="0.35">
      <c r="AH8602" s="16" t="str">
        <f>IF(AND(B8602="Premier League",E8602="Live"),_xlfn.XLOOKUP(_xlfn.TEXTJOIN(" vs ",,C8602:D8602),Calendar!G:G,Calendar!B:B),IF(AND(B8602="Premier League",E8602="Highlights"),_xlfn.XLOOKUP(H8602,Calendar!O:O,Calendar!N:N,,-1),""))</f>
        <v/>
      </c>
    </row>
    <row r="8603" spans="34:34" x14ac:dyDescent="0.35">
      <c r="AH8603" s="16" t="str">
        <f>IF(AND(B8603="Premier League",E8603="Live"),_xlfn.XLOOKUP(_xlfn.TEXTJOIN(" vs ",,C8603:D8603),Calendar!G:G,Calendar!B:B),IF(AND(B8603="Premier League",E8603="Highlights"),_xlfn.XLOOKUP(H8603,Calendar!O:O,Calendar!N:N,,-1),""))</f>
        <v/>
      </c>
    </row>
    <row r="8604" spans="34:34" x14ac:dyDescent="0.35">
      <c r="AH8604" s="16" t="str">
        <f>IF(AND(B8604="Premier League",E8604="Live"),_xlfn.XLOOKUP(_xlfn.TEXTJOIN(" vs ",,C8604:D8604),Calendar!G:G,Calendar!B:B),IF(AND(B8604="Premier League",E8604="Highlights"),_xlfn.XLOOKUP(H8604,Calendar!O:O,Calendar!N:N,,-1),""))</f>
        <v/>
      </c>
    </row>
    <row r="8605" spans="34:34" x14ac:dyDescent="0.35">
      <c r="AH8605" s="16" t="str">
        <f>IF(AND(B8605="Premier League",E8605="Live"),_xlfn.XLOOKUP(_xlfn.TEXTJOIN(" vs ",,C8605:D8605),Calendar!G:G,Calendar!B:B),IF(AND(B8605="Premier League",E8605="Highlights"),_xlfn.XLOOKUP(H8605,Calendar!O:O,Calendar!N:N,,-1),""))</f>
        <v/>
      </c>
    </row>
    <row r="8606" spans="34:34" x14ac:dyDescent="0.35">
      <c r="AH8606" s="16" t="str">
        <f>IF(AND(B8606="Premier League",E8606="Live"),_xlfn.XLOOKUP(_xlfn.TEXTJOIN(" vs ",,C8606:D8606),Calendar!G:G,Calendar!B:B),IF(AND(B8606="Premier League",E8606="Highlights"),_xlfn.XLOOKUP(H8606,Calendar!O:O,Calendar!N:N,,-1),""))</f>
        <v/>
      </c>
    </row>
    <row r="8607" spans="34:34" x14ac:dyDescent="0.35">
      <c r="AH8607" s="16" t="str">
        <f>IF(AND(B8607="Premier League",E8607="Live"),_xlfn.XLOOKUP(_xlfn.TEXTJOIN(" vs ",,C8607:D8607),Calendar!G:G,Calendar!B:B),IF(AND(B8607="Premier League",E8607="Highlights"),_xlfn.XLOOKUP(H8607,Calendar!O:O,Calendar!N:N,,-1),""))</f>
        <v/>
      </c>
    </row>
    <row r="8608" spans="34:34" x14ac:dyDescent="0.35">
      <c r="AH8608" s="16" t="str">
        <f>IF(AND(B8608="Premier League",E8608="Live"),_xlfn.XLOOKUP(_xlfn.TEXTJOIN(" vs ",,C8608:D8608),Calendar!G:G,Calendar!B:B),IF(AND(B8608="Premier League",E8608="Highlights"),_xlfn.XLOOKUP(H8608,Calendar!O:O,Calendar!N:N,,-1),""))</f>
        <v/>
      </c>
    </row>
    <row r="8609" spans="34:34" x14ac:dyDescent="0.35">
      <c r="AH8609" s="16" t="str">
        <f>IF(AND(B8609="Premier League",E8609="Live"),_xlfn.XLOOKUP(_xlfn.TEXTJOIN(" vs ",,C8609:D8609),Calendar!G:G,Calendar!B:B),IF(AND(B8609="Premier League",E8609="Highlights"),_xlfn.XLOOKUP(H8609,Calendar!O:O,Calendar!N:N,,-1),""))</f>
        <v/>
      </c>
    </row>
    <row r="8610" spans="34:34" x14ac:dyDescent="0.35">
      <c r="AH8610" s="16" t="str">
        <f>IF(AND(B8610="Premier League",E8610="Live"),_xlfn.XLOOKUP(_xlfn.TEXTJOIN(" vs ",,C8610:D8610),Calendar!G:G,Calendar!B:B),IF(AND(B8610="Premier League",E8610="Highlights"),_xlfn.XLOOKUP(H8610,Calendar!O:O,Calendar!N:N,,-1),""))</f>
        <v/>
      </c>
    </row>
    <row r="8611" spans="34:34" x14ac:dyDescent="0.35">
      <c r="AH8611" s="16" t="str">
        <f>IF(AND(B8611="Premier League",E8611="Live"),_xlfn.XLOOKUP(_xlfn.TEXTJOIN(" vs ",,C8611:D8611),Calendar!G:G,Calendar!B:B),IF(AND(B8611="Premier League",E8611="Highlights"),_xlfn.XLOOKUP(H8611,Calendar!O:O,Calendar!N:N,,-1),""))</f>
        <v/>
      </c>
    </row>
    <row r="8612" spans="34:34" x14ac:dyDescent="0.35">
      <c r="AH8612" s="16" t="str">
        <f>IF(AND(B8612="Premier League",E8612="Live"),_xlfn.XLOOKUP(_xlfn.TEXTJOIN(" vs ",,C8612:D8612),Calendar!G:G,Calendar!B:B),IF(AND(B8612="Premier League",E8612="Highlights"),_xlfn.XLOOKUP(H8612,Calendar!O:O,Calendar!N:N,,-1),""))</f>
        <v/>
      </c>
    </row>
    <row r="8613" spans="34:34" x14ac:dyDescent="0.35">
      <c r="AH8613" s="16" t="str">
        <f>IF(AND(B8613="Premier League",E8613="Live"),_xlfn.XLOOKUP(_xlfn.TEXTJOIN(" vs ",,C8613:D8613),Calendar!G:G,Calendar!B:B),IF(AND(B8613="Premier League",E8613="Highlights"),_xlfn.XLOOKUP(H8613,Calendar!O:O,Calendar!N:N,,-1),""))</f>
        <v/>
      </c>
    </row>
    <row r="8614" spans="34:34" x14ac:dyDescent="0.35">
      <c r="AH8614" s="16" t="str">
        <f>IF(AND(B8614="Premier League",E8614="Live"),_xlfn.XLOOKUP(_xlfn.TEXTJOIN(" vs ",,C8614:D8614),Calendar!G:G,Calendar!B:B),IF(AND(B8614="Premier League",E8614="Highlights"),_xlfn.XLOOKUP(H8614,Calendar!O:O,Calendar!N:N,,-1),""))</f>
        <v/>
      </c>
    </row>
    <row r="8615" spans="34:34" x14ac:dyDescent="0.35">
      <c r="AH8615" s="16" t="str">
        <f>IF(AND(B8615="Premier League",E8615="Live"),_xlfn.XLOOKUP(_xlfn.TEXTJOIN(" vs ",,C8615:D8615),Calendar!G:G,Calendar!B:B),IF(AND(B8615="Premier League",E8615="Highlights"),_xlfn.XLOOKUP(H8615,Calendar!O:O,Calendar!N:N,,-1),""))</f>
        <v/>
      </c>
    </row>
    <row r="8616" spans="34:34" x14ac:dyDescent="0.35">
      <c r="AH8616" s="16" t="str">
        <f>IF(AND(B8616="Premier League",E8616="Live"),_xlfn.XLOOKUP(_xlfn.TEXTJOIN(" vs ",,C8616:D8616),Calendar!G:G,Calendar!B:B),IF(AND(B8616="Premier League",E8616="Highlights"),_xlfn.XLOOKUP(H8616,Calendar!O:O,Calendar!N:N,,-1),""))</f>
        <v/>
      </c>
    </row>
    <row r="8617" spans="34:34" x14ac:dyDescent="0.35">
      <c r="AH8617" s="16" t="str">
        <f>IF(AND(B8617="Premier League",E8617="Live"),_xlfn.XLOOKUP(_xlfn.TEXTJOIN(" vs ",,C8617:D8617),Calendar!G:G,Calendar!B:B),IF(AND(B8617="Premier League",E8617="Highlights"),_xlfn.XLOOKUP(H8617,Calendar!O:O,Calendar!N:N,,-1),""))</f>
        <v/>
      </c>
    </row>
    <row r="8618" spans="34:34" x14ac:dyDescent="0.35">
      <c r="AH8618" s="16" t="str">
        <f>IF(AND(B8618="Premier League",E8618="Live"),_xlfn.XLOOKUP(_xlfn.TEXTJOIN(" vs ",,C8618:D8618),Calendar!G:G,Calendar!B:B),IF(AND(B8618="Premier League",E8618="Highlights"),_xlfn.XLOOKUP(H8618,Calendar!O:O,Calendar!N:N,,-1),""))</f>
        <v/>
      </c>
    </row>
    <row r="8619" spans="34:34" x14ac:dyDescent="0.35">
      <c r="AH8619" s="16" t="str">
        <f>IF(AND(B8619="Premier League",E8619="Live"),_xlfn.XLOOKUP(_xlfn.TEXTJOIN(" vs ",,C8619:D8619),Calendar!G:G,Calendar!B:B),IF(AND(B8619="Premier League",E8619="Highlights"),_xlfn.XLOOKUP(H8619,Calendar!O:O,Calendar!N:N,,-1),""))</f>
        <v/>
      </c>
    </row>
    <row r="8620" spans="34:34" x14ac:dyDescent="0.35">
      <c r="AH8620" s="16" t="str">
        <f>IF(AND(B8620="Premier League",E8620="Live"),_xlfn.XLOOKUP(_xlfn.TEXTJOIN(" vs ",,C8620:D8620),Calendar!G:G,Calendar!B:B),IF(AND(B8620="Premier League",E8620="Highlights"),_xlfn.XLOOKUP(H8620,Calendar!O:O,Calendar!N:N,,-1),""))</f>
        <v/>
      </c>
    </row>
    <row r="8621" spans="34:34" x14ac:dyDescent="0.35">
      <c r="AH8621" s="16" t="str">
        <f>IF(AND(B8621="Premier League",E8621="Live"),_xlfn.XLOOKUP(_xlfn.TEXTJOIN(" vs ",,C8621:D8621),Calendar!G:G,Calendar!B:B),IF(AND(B8621="Premier League",E8621="Highlights"),_xlfn.XLOOKUP(H8621,Calendar!O:O,Calendar!N:N,,-1),""))</f>
        <v/>
      </c>
    </row>
    <row r="8622" spans="34:34" x14ac:dyDescent="0.35">
      <c r="AH8622" s="16" t="str">
        <f>IF(AND(B8622="Premier League",E8622="Live"),_xlfn.XLOOKUP(_xlfn.TEXTJOIN(" vs ",,C8622:D8622),Calendar!G:G,Calendar!B:B),IF(AND(B8622="Premier League",E8622="Highlights"),_xlfn.XLOOKUP(H8622,Calendar!O:O,Calendar!N:N,,-1),""))</f>
        <v/>
      </c>
    </row>
    <row r="8623" spans="34:34" x14ac:dyDescent="0.35">
      <c r="AH8623" s="16" t="str">
        <f>IF(AND(B8623="Premier League",E8623="Live"),_xlfn.XLOOKUP(_xlfn.TEXTJOIN(" vs ",,C8623:D8623),Calendar!G:G,Calendar!B:B),IF(AND(B8623="Premier League",E8623="Highlights"),_xlfn.XLOOKUP(H8623,Calendar!O:O,Calendar!N:N,,-1),""))</f>
        <v/>
      </c>
    </row>
    <row r="8624" spans="34:34" x14ac:dyDescent="0.35">
      <c r="AH8624" s="16" t="str">
        <f>IF(AND(B8624="Premier League",E8624="Live"),_xlfn.XLOOKUP(_xlfn.TEXTJOIN(" vs ",,C8624:D8624),Calendar!G:G,Calendar!B:B),IF(AND(B8624="Premier League",E8624="Highlights"),_xlfn.XLOOKUP(H8624,Calendar!O:O,Calendar!N:N,,-1),""))</f>
        <v/>
      </c>
    </row>
    <row r="8625" spans="34:34" x14ac:dyDescent="0.35">
      <c r="AH8625" s="16" t="str">
        <f>IF(AND(B8625="Premier League",E8625="Live"),_xlfn.XLOOKUP(_xlfn.TEXTJOIN(" vs ",,C8625:D8625),Calendar!G:G,Calendar!B:B),IF(AND(B8625="Premier League",E8625="Highlights"),_xlfn.XLOOKUP(H8625,Calendar!O:O,Calendar!N:N,,-1),""))</f>
        <v/>
      </c>
    </row>
    <row r="8626" spans="34:34" x14ac:dyDescent="0.35">
      <c r="AH8626" s="16" t="str">
        <f>IF(AND(B8626="Premier League",E8626="Live"),_xlfn.XLOOKUP(_xlfn.TEXTJOIN(" vs ",,C8626:D8626),Calendar!G:G,Calendar!B:B),IF(AND(B8626="Premier League",E8626="Highlights"),_xlfn.XLOOKUP(H8626,Calendar!O:O,Calendar!N:N,,-1),""))</f>
        <v/>
      </c>
    </row>
    <row r="8627" spans="34:34" x14ac:dyDescent="0.35">
      <c r="AH8627" s="16" t="str">
        <f>IF(AND(B8627="Premier League",E8627="Live"),_xlfn.XLOOKUP(_xlfn.TEXTJOIN(" vs ",,C8627:D8627),Calendar!G:G,Calendar!B:B),IF(AND(B8627="Premier League",E8627="Highlights"),_xlfn.XLOOKUP(H8627,Calendar!O:O,Calendar!N:N,,-1),""))</f>
        <v/>
      </c>
    </row>
    <row r="8628" spans="34:34" x14ac:dyDescent="0.35">
      <c r="AH8628" s="16" t="str">
        <f>IF(AND(B8628="Premier League",E8628="Live"),_xlfn.XLOOKUP(_xlfn.TEXTJOIN(" vs ",,C8628:D8628),Calendar!G:G,Calendar!B:B),IF(AND(B8628="Premier League",E8628="Highlights"),_xlfn.XLOOKUP(H8628,Calendar!O:O,Calendar!N:N,,-1),""))</f>
        <v/>
      </c>
    </row>
    <row r="8629" spans="34:34" x14ac:dyDescent="0.35">
      <c r="AH8629" s="16" t="str">
        <f>IF(AND(B8629="Premier League",E8629="Live"),_xlfn.XLOOKUP(_xlfn.TEXTJOIN(" vs ",,C8629:D8629),Calendar!G:G,Calendar!B:B),IF(AND(B8629="Premier League",E8629="Highlights"),_xlfn.XLOOKUP(H8629,Calendar!O:O,Calendar!N:N,,-1),""))</f>
        <v/>
      </c>
    </row>
    <row r="8630" spans="34:34" x14ac:dyDescent="0.35">
      <c r="AH8630" s="16" t="str">
        <f>IF(AND(B8630="Premier League",E8630="Live"),_xlfn.XLOOKUP(_xlfn.TEXTJOIN(" vs ",,C8630:D8630),Calendar!G:G,Calendar!B:B),IF(AND(B8630="Premier League",E8630="Highlights"),_xlfn.XLOOKUP(H8630,Calendar!O:O,Calendar!N:N,,-1),""))</f>
        <v/>
      </c>
    </row>
    <row r="8631" spans="34:34" x14ac:dyDescent="0.35">
      <c r="AH8631" s="16" t="str">
        <f>IF(AND(B8631="Premier League",E8631="Live"),_xlfn.XLOOKUP(_xlfn.TEXTJOIN(" vs ",,C8631:D8631),Calendar!G:G,Calendar!B:B),IF(AND(B8631="Premier League",E8631="Highlights"),_xlfn.XLOOKUP(H8631,Calendar!O:O,Calendar!N:N,,-1),""))</f>
        <v/>
      </c>
    </row>
    <row r="8632" spans="34:34" x14ac:dyDescent="0.35">
      <c r="AH8632" s="16" t="str">
        <f>IF(AND(B8632="Premier League",E8632="Live"),_xlfn.XLOOKUP(_xlfn.TEXTJOIN(" vs ",,C8632:D8632),Calendar!G:G,Calendar!B:B),IF(AND(B8632="Premier League",E8632="Highlights"),_xlfn.XLOOKUP(H8632,Calendar!O:O,Calendar!N:N,,-1),""))</f>
        <v/>
      </c>
    </row>
    <row r="8633" spans="34:34" x14ac:dyDescent="0.35">
      <c r="AH8633" s="16" t="str">
        <f>IF(AND(B8633="Premier League",E8633="Live"),_xlfn.XLOOKUP(_xlfn.TEXTJOIN(" vs ",,C8633:D8633),Calendar!G:G,Calendar!B:B),IF(AND(B8633="Premier League",E8633="Highlights"),_xlfn.XLOOKUP(H8633,Calendar!O:O,Calendar!N:N,,-1),""))</f>
        <v/>
      </c>
    </row>
    <row r="8634" spans="34:34" x14ac:dyDescent="0.35">
      <c r="AH8634" s="16" t="str">
        <f>IF(AND(B8634="Premier League",E8634="Live"),_xlfn.XLOOKUP(_xlfn.TEXTJOIN(" vs ",,C8634:D8634),Calendar!G:G,Calendar!B:B),IF(AND(B8634="Premier League",E8634="Highlights"),_xlfn.XLOOKUP(H8634,Calendar!O:O,Calendar!N:N,,-1),""))</f>
        <v/>
      </c>
    </row>
    <row r="8635" spans="34:34" x14ac:dyDescent="0.35">
      <c r="AH8635" s="16" t="str">
        <f>IF(AND(B8635="Premier League",E8635="Live"),_xlfn.XLOOKUP(_xlfn.TEXTJOIN(" vs ",,C8635:D8635),Calendar!G:G,Calendar!B:B),IF(AND(B8635="Premier League",E8635="Highlights"),_xlfn.XLOOKUP(H8635,Calendar!O:O,Calendar!N:N,,-1),""))</f>
        <v/>
      </c>
    </row>
    <row r="8636" spans="34:34" x14ac:dyDescent="0.35">
      <c r="AH8636" s="16" t="str">
        <f>IF(AND(B8636="Premier League",E8636="Live"),_xlfn.XLOOKUP(_xlfn.TEXTJOIN(" vs ",,C8636:D8636),Calendar!G:G,Calendar!B:B),IF(AND(B8636="Premier League",E8636="Highlights"),_xlfn.XLOOKUP(H8636,Calendar!O:O,Calendar!N:N,,-1),""))</f>
        <v/>
      </c>
    </row>
    <row r="8637" spans="34:34" x14ac:dyDescent="0.35">
      <c r="AH8637" s="16" t="str">
        <f>IF(AND(B8637="Premier League",E8637="Live"),_xlfn.XLOOKUP(_xlfn.TEXTJOIN(" vs ",,C8637:D8637),Calendar!G:G,Calendar!B:B),IF(AND(B8637="Premier League",E8637="Highlights"),_xlfn.XLOOKUP(H8637,Calendar!O:O,Calendar!N:N,,-1),""))</f>
        <v/>
      </c>
    </row>
    <row r="8638" spans="34:34" x14ac:dyDescent="0.35">
      <c r="AH8638" s="16" t="str">
        <f>IF(AND(B8638="Premier League",E8638="Live"),_xlfn.XLOOKUP(_xlfn.TEXTJOIN(" vs ",,C8638:D8638),Calendar!G:G,Calendar!B:B),IF(AND(B8638="Premier League",E8638="Highlights"),_xlfn.XLOOKUP(H8638,Calendar!O:O,Calendar!N:N,,-1),""))</f>
        <v/>
      </c>
    </row>
    <row r="8639" spans="34:34" x14ac:dyDescent="0.35">
      <c r="AH8639" s="16" t="str">
        <f>IF(AND(B8639="Premier League",E8639="Live"),_xlfn.XLOOKUP(_xlfn.TEXTJOIN(" vs ",,C8639:D8639),Calendar!G:G,Calendar!B:B),IF(AND(B8639="Premier League",E8639="Highlights"),_xlfn.XLOOKUP(H8639,Calendar!O:O,Calendar!N:N,,-1),""))</f>
        <v/>
      </c>
    </row>
    <row r="8640" spans="34:34" x14ac:dyDescent="0.35">
      <c r="AH8640" s="16" t="str">
        <f>IF(AND(B8640="Premier League",E8640="Live"),_xlfn.XLOOKUP(_xlfn.TEXTJOIN(" vs ",,C8640:D8640),Calendar!G:G,Calendar!B:B),IF(AND(B8640="Premier League",E8640="Highlights"),_xlfn.XLOOKUP(H8640,Calendar!O:O,Calendar!N:N,,-1),""))</f>
        <v/>
      </c>
    </row>
    <row r="8641" spans="34:34" x14ac:dyDescent="0.35">
      <c r="AH8641" s="16" t="str">
        <f>IF(AND(B8641="Premier League",E8641="Live"),_xlfn.XLOOKUP(_xlfn.TEXTJOIN(" vs ",,C8641:D8641),Calendar!G:G,Calendar!B:B),IF(AND(B8641="Premier League",E8641="Highlights"),_xlfn.XLOOKUP(H8641,Calendar!O:O,Calendar!N:N,,-1),""))</f>
        <v/>
      </c>
    </row>
    <row r="8642" spans="34:34" x14ac:dyDescent="0.35">
      <c r="AH8642" s="16" t="str">
        <f>IF(AND(B8642="Premier League",E8642="Live"),_xlfn.XLOOKUP(_xlfn.TEXTJOIN(" vs ",,C8642:D8642),Calendar!G:G,Calendar!B:B),IF(AND(B8642="Premier League",E8642="Highlights"),_xlfn.XLOOKUP(H8642,Calendar!O:O,Calendar!N:N,,-1),""))</f>
        <v/>
      </c>
    </row>
    <row r="8643" spans="34:34" x14ac:dyDescent="0.35">
      <c r="AH8643" s="16" t="str">
        <f>IF(AND(B8643="Premier League",E8643="Live"),_xlfn.XLOOKUP(_xlfn.TEXTJOIN(" vs ",,C8643:D8643),Calendar!G:G,Calendar!B:B),IF(AND(B8643="Premier League",E8643="Highlights"),_xlfn.XLOOKUP(H8643,Calendar!O:O,Calendar!N:N,,-1),""))</f>
        <v/>
      </c>
    </row>
    <row r="8644" spans="34:34" x14ac:dyDescent="0.35">
      <c r="AH8644" s="16" t="str">
        <f>IF(AND(B8644="Premier League",E8644="Live"),_xlfn.XLOOKUP(_xlfn.TEXTJOIN(" vs ",,C8644:D8644),Calendar!G:G,Calendar!B:B),IF(AND(B8644="Premier League",E8644="Highlights"),_xlfn.XLOOKUP(H8644,Calendar!O:O,Calendar!N:N,,-1),""))</f>
        <v/>
      </c>
    </row>
    <row r="8645" spans="34:34" x14ac:dyDescent="0.35">
      <c r="AH8645" s="16" t="str">
        <f>IF(AND(B8645="Premier League",E8645="Live"),_xlfn.XLOOKUP(_xlfn.TEXTJOIN(" vs ",,C8645:D8645),Calendar!G:G,Calendar!B:B),IF(AND(B8645="Premier League",E8645="Highlights"),_xlfn.XLOOKUP(H8645,Calendar!O:O,Calendar!N:N,,-1),""))</f>
        <v/>
      </c>
    </row>
    <row r="8646" spans="34:34" x14ac:dyDescent="0.35">
      <c r="AH8646" s="16" t="str">
        <f>IF(AND(B8646="Premier League",E8646="Live"),_xlfn.XLOOKUP(_xlfn.TEXTJOIN(" vs ",,C8646:D8646),Calendar!G:G,Calendar!B:B),IF(AND(B8646="Premier League",E8646="Highlights"),_xlfn.XLOOKUP(H8646,Calendar!O:O,Calendar!N:N,,-1),""))</f>
        <v/>
      </c>
    </row>
    <row r="8647" spans="34:34" x14ac:dyDescent="0.35">
      <c r="AH8647" s="16" t="str">
        <f>IF(AND(B8647="Premier League",E8647="Live"),_xlfn.XLOOKUP(_xlfn.TEXTJOIN(" vs ",,C8647:D8647),Calendar!G:G,Calendar!B:B),IF(AND(B8647="Premier League",E8647="Highlights"),_xlfn.XLOOKUP(H8647,Calendar!O:O,Calendar!N:N,,-1),""))</f>
        <v/>
      </c>
    </row>
    <row r="8648" spans="34:34" x14ac:dyDescent="0.35">
      <c r="AH8648" s="16" t="str">
        <f>IF(AND(B8648="Premier League",E8648="Live"),_xlfn.XLOOKUP(_xlfn.TEXTJOIN(" vs ",,C8648:D8648),Calendar!G:G,Calendar!B:B),IF(AND(B8648="Premier League",E8648="Highlights"),_xlfn.XLOOKUP(H8648,Calendar!O:O,Calendar!N:N,,-1),""))</f>
        <v/>
      </c>
    </row>
    <row r="8649" spans="34:34" x14ac:dyDescent="0.35">
      <c r="AH8649" s="16" t="str">
        <f>IF(AND(B8649="Premier League",E8649="Live"),_xlfn.XLOOKUP(_xlfn.TEXTJOIN(" vs ",,C8649:D8649),Calendar!G:G,Calendar!B:B),IF(AND(B8649="Premier League",E8649="Highlights"),_xlfn.XLOOKUP(H8649,Calendar!O:O,Calendar!N:N,,-1),""))</f>
        <v/>
      </c>
    </row>
    <row r="8650" spans="34:34" x14ac:dyDescent="0.35">
      <c r="AH8650" s="16" t="str">
        <f>IF(AND(B8650="Premier League",E8650="Live"),_xlfn.XLOOKUP(_xlfn.TEXTJOIN(" vs ",,C8650:D8650),Calendar!G:G,Calendar!B:B),IF(AND(B8650="Premier League",E8650="Highlights"),_xlfn.XLOOKUP(H8650,Calendar!O:O,Calendar!N:N,,-1),""))</f>
        <v/>
      </c>
    </row>
    <row r="8651" spans="34:34" x14ac:dyDescent="0.35">
      <c r="AH8651" s="16" t="str">
        <f>IF(AND(B8651="Premier League",E8651="Live"),_xlfn.XLOOKUP(_xlfn.TEXTJOIN(" vs ",,C8651:D8651),Calendar!G:G,Calendar!B:B),IF(AND(B8651="Premier League",E8651="Highlights"),_xlfn.XLOOKUP(H8651,Calendar!O:O,Calendar!N:N,,-1),""))</f>
        <v/>
      </c>
    </row>
    <row r="8652" spans="34:34" x14ac:dyDescent="0.35">
      <c r="AH8652" s="16" t="str">
        <f>IF(AND(B8652="Premier League",E8652="Live"),_xlfn.XLOOKUP(_xlfn.TEXTJOIN(" vs ",,C8652:D8652),Calendar!G:G,Calendar!B:B),IF(AND(B8652="Premier League",E8652="Highlights"),_xlfn.XLOOKUP(H8652,Calendar!O:O,Calendar!N:N,,-1),""))</f>
        <v/>
      </c>
    </row>
    <row r="8653" spans="34:34" x14ac:dyDescent="0.35">
      <c r="AH8653" s="16" t="str">
        <f>IF(AND(B8653="Premier League",E8653="Live"),_xlfn.XLOOKUP(_xlfn.TEXTJOIN(" vs ",,C8653:D8653),Calendar!G:G,Calendar!B:B),IF(AND(B8653="Premier League",E8653="Highlights"),_xlfn.XLOOKUP(H8653,Calendar!O:O,Calendar!N:N,,-1),""))</f>
        <v/>
      </c>
    </row>
    <row r="8654" spans="34:34" x14ac:dyDescent="0.35">
      <c r="AH8654" s="16" t="str">
        <f>IF(AND(B8654="Premier League",E8654="Live"),_xlfn.XLOOKUP(_xlfn.TEXTJOIN(" vs ",,C8654:D8654),Calendar!G:G,Calendar!B:B),IF(AND(B8654="Premier League",E8654="Highlights"),_xlfn.XLOOKUP(H8654,Calendar!O:O,Calendar!N:N,,-1),""))</f>
        <v/>
      </c>
    </row>
    <row r="8655" spans="34:34" x14ac:dyDescent="0.35">
      <c r="AH8655" s="16" t="str">
        <f>IF(AND(B8655="Premier League",E8655="Live"),_xlfn.XLOOKUP(_xlfn.TEXTJOIN(" vs ",,C8655:D8655),Calendar!G:G,Calendar!B:B),IF(AND(B8655="Premier League",E8655="Highlights"),_xlfn.XLOOKUP(H8655,Calendar!O:O,Calendar!N:N,,-1),""))</f>
        <v/>
      </c>
    </row>
    <row r="8656" spans="34:34" x14ac:dyDescent="0.35">
      <c r="AH8656" s="16" t="str">
        <f>IF(AND(B8656="Premier League",E8656="Live"),_xlfn.XLOOKUP(_xlfn.TEXTJOIN(" vs ",,C8656:D8656),Calendar!G:G,Calendar!B:B),IF(AND(B8656="Premier League",E8656="Highlights"),_xlfn.XLOOKUP(H8656,Calendar!O:O,Calendar!N:N,,-1),""))</f>
        <v/>
      </c>
    </row>
    <row r="8657" spans="34:34" x14ac:dyDescent="0.35">
      <c r="AH8657" s="16" t="str">
        <f>IF(AND(B8657="Premier League",E8657="Live"),_xlfn.XLOOKUP(_xlfn.TEXTJOIN(" vs ",,C8657:D8657),Calendar!G:G,Calendar!B:B),IF(AND(B8657="Premier League",E8657="Highlights"),_xlfn.XLOOKUP(H8657,Calendar!O:O,Calendar!N:N,,-1),""))</f>
        <v/>
      </c>
    </row>
    <row r="8658" spans="34:34" x14ac:dyDescent="0.35">
      <c r="AH8658" s="16" t="str">
        <f>IF(AND(B8658="Premier League",E8658="Live"),_xlfn.XLOOKUP(_xlfn.TEXTJOIN(" vs ",,C8658:D8658),Calendar!G:G,Calendar!B:B),IF(AND(B8658="Premier League",E8658="Highlights"),_xlfn.XLOOKUP(H8658,Calendar!O:O,Calendar!N:N,,-1),""))</f>
        <v/>
      </c>
    </row>
    <row r="8659" spans="34:34" x14ac:dyDescent="0.35">
      <c r="AH8659" s="16" t="str">
        <f>IF(AND(B8659="Premier League",E8659="Live"),_xlfn.XLOOKUP(_xlfn.TEXTJOIN(" vs ",,C8659:D8659),Calendar!G:G,Calendar!B:B),IF(AND(B8659="Premier League",E8659="Highlights"),_xlfn.XLOOKUP(H8659,Calendar!O:O,Calendar!N:N,,-1),""))</f>
        <v/>
      </c>
    </row>
    <row r="8660" spans="34:34" x14ac:dyDescent="0.35">
      <c r="AH8660" s="16" t="str">
        <f>IF(AND(B8660="Premier League",E8660="Live"),_xlfn.XLOOKUP(_xlfn.TEXTJOIN(" vs ",,C8660:D8660),Calendar!G:G,Calendar!B:B),IF(AND(B8660="Premier League",E8660="Highlights"),_xlfn.XLOOKUP(H8660,Calendar!O:O,Calendar!N:N,,-1),""))</f>
        <v/>
      </c>
    </row>
    <row r="8661" spans="34:34" x14ac:dyDescent="0.35">
      <c r="AH8661" s="16" t="str">
        <f>IF(AND(B8661="Premier League",E8661="Live"),_xlfn.XLOOKUP(_xlfn.TEXTJOIN(" vs ",,C8661:D8661),Calendar!G:G,Calendar!B:B),IF(AND(B8661="Premier League",E8661="Highlights"),_xlfn.XLOOKUP(H8661,Calendar!O:O,Calendar!N:N,,-1),""))</f>
        <v/>
      </c>
    </row>
    <row r="8662" spans="34:34" x14ac:dyDescent="0.35">
      <c r="AH8662" s="16" t="str">
        <f>IF(AND(B8662="Premier League",E8662="Live"),_xlfn.XLOOKUP(_xlfn.TEXTJOIN(" vs ",,C8662:D8662),Calendar!G:G,Calendar!B:B),IF(AND(B8662="Premier League",E8662="Highlights"),_xlfn.XLOOKUP(H8662,Calendar!O:O,Calendar!N:N,,-1),""))</f>
        <v/>
      </c>
    </row>
    <row r="8663" spans="34:34" x14ac:dyDescent="0.35">
      <c r="AH8663" s="16" t="str">
        <f>IF(AND(B8663="Premier League",E8663="Live"),_xlfn.XLOOKUP(_xlfn.TEXTJOIN(" vs ",,C8663:D8663),Calendar!G:G,Calendar!B:B),IF(AND(B8663="Premier League",E8663="Highlights"),_xlfn.XLOOKUP(H8663,Calendar!O:O,Calendar!N:N,,-1),""))</f>
        <v/>
      </c>
    </row>
    <row r="8664" spans="34:34" x14ac:dyDescent="0.35">
      <c r="AH8664" s="16" t="str">
        <f>IF(AND(B8664="Premier League",E8664="Live"),_xlfn.XLOOKUP(_xlfn.TEXTJOIN(" vs ",,C8664:D8664),Calendar!G:G,Calendar!B:B),IF(AND(B8664="Premier League",E8664="Highlights"),_xlfn.XLOOKUP(H8664,Calendar!O:O,Calendar!N:N,,-1),""))</f>
        <v/>
      </c>
    </row>
    <row r="8665" spans="34:34" x14ac:dyDescent="0.35">
      <c r="AH8665" s="16" t="str">
        <f>IF(AND(B8665="Premier League",E8665="Live"),_xlfn.XLOOKUP(_xlfn.TEXTJOIN(" vs ",,C8665:D8665),Calendar!G:G,Calendar!B:B),IF(AND(B8665="Premier League",E8665="Highlights"),_xlfn.XLOOKUP(H8665,Calendar!O:O,Calendar!N:N,,-1),""))</f>
        <v/>
      </c>
    </row>
    <row r="8666" spans="34:34" x14ac:dyDescent="0.35">
      <c r="AH8666" s="16" t="str">
        <f>IF(AND(B8666="Premier League",E8666="Live"),_xlfn.XLOOKUP(_xlfn.TEXTJOIN(" vs ",,C8666:D8666),Calendar!G:G,Calendar!B:B),IF(AND(B8666="Premier League",E8666="Highlights"),_xlfn.XLOOKUP(H8666,Calendar!O:O,Calendar!N:N,,-1),""))</f>
        <v/>
      </c>
    </row>
    <row r="8667" spans="34:34" x14ac:dyDescent="0.35">
      <c r="AH8667" s="16" t="str">
        <f>IF(AND(B8667="Premier League",E8667="Live"),_xlfn.XLOOKUP(_xlfn.TEXTJOIN(" vs ",,C8667:D8667),Calendar!G:G,Calendar!B:B),IF(AND(B8667="Premier League",E8667="Highlights"),_xlfn.XLOOKUP(H8667,Calendar!O:O,Calendar!N:N,,-1),""))</f>
        <v/>
      </c>
    </row>
    <row r="8668" spans="34:34" x14ac:dyDescent="0.35">
      <c r="AH8668" s="16" t="str">
        <f>IF(AND(B8668="Premier League",E8668="Live"),_xlfn.XLOOKUP(_xlfn.TEXTJOIN(" vs ",,C8668:D8668),Calendar!G:G,Calendar!B:B),IF(AND(B8668="Premier League",E8668="Highlights"),_xlfn.XLOOKUP(H8668,Calendar!O:O,Calendar!N:N,,-1),""))</f>
        <v/>
      </c>
    </row>
    <row r="8669" spans="34:34" x14ac:dyDescent="0.35">
      <c r="AH8669" s="16" t="str">
        <f>IF(AND(B8669="Premier League",E8669="Live"),_xlfn.XLOOKUP(_xlfn.TEXTJOIN(" vs ",,C8669:D8669),Calendar!G:G,Calendar!B:B),IF(AND(B8669="Premier League",E8669="Highlights"),_xlfn.XLOOKUP(H8669,Calendar!O:O,Calendar!N:N,,-1),""))</f>
        <v/>
      </c>
    </row>
    <row r="8670" spans="34:34" x14ac:dyDescent="0.35">
      <c r="AH8670" s="16" t="str">
        <f>IF(AND(B8670="Premier League",E8670="Live"),_xlfn.XLOOKUP(_xlfn.TEXTJOIN(" vs ",,C8670:D8670),Calendar!G:G,Calendar!B:B),IF(AND(B8670="Premier League",E8670="Highlights"),_xlfn.XLOOKUP(H8670,Calendar!O:O,Calendar!N:N,,-1),""))</f>
        <v/>
      </c>
    </row>
    <row r="8671" spans="34:34" x14ac:dyDescent="0.35">
      <c r="AH8671" s="16" t="str">
        <f>IF(AND(B8671="Premier League",E8671="Live"),_xlfn.XLOOKUP(_xlfn.TEXTJOIN(" vs ",,C8671:D8671),Calendar!G:G,Calendar!B:B),IF(AND(B8671="Premier League",E8671="Highlights"),_xlfn.XLOOKUP(H8671,Calendar!O:O,Calendar!N:N,,-1),""))</f>
        <v/>
      </c>
    </row>
    <row r="8672" spans="34:34" x14ac:dyDescent="0.35">
      <c r="AH8672" s="16" t="str">
        <f>IF(AND(B8672="Premier League",E8672="Live"),_xlfn.XLOOKUP(_xlfn.TEXTJOIN(" vs ",,C8672:D8672),Calendar!G:G,Calendar!B:B),IF(AND(B8672="Premier League",E8672="Highlights"),_xlfn.XLOOKUP(H8672,Calendar!O:O,Calendar!N:N,,-1),""))</f>
        <v/>
      </c>
    </row>
    <row r="8673" spans="34:34" x14ac:dyDescent="0.35">
      <c r="AH8673" s="16" t="str">
        <f>IF(AND(B8673="Premier League",E8673="Live"),_xlfn.XLOOKUP(_xlfn.TEXTJOIN(" vs ",,C8673:D8673),Calendar!G:G,Calendar!B:B),IF(AND(B8673="Premier League",E8673="Highlights"),_xlfn.XLOOKUP(H8673,Calendar!O:O,Calendar!N:N,,-1),""))</f>
        <v/>
      </c>
    </row>
    <row r="8674" spans="34:34" x14ac:dyDescent="0.35">
      <c r="AH8674" s="16" t="str">
        <f>IF(AND(B8674="Premier League",E8674="Live"),_xlfn.XLOOKUP(_xlfn.TEXTJOIN(" vs ",,C8674:D8674),Calendar!G:G,Calendar!B:B),IF(AND(B8674="Premier League",E8674="Highlights"),_xlfn.XLOOKUP(H8674,Calendar!O:O,Calendar!N:N,,-1),""))</f>
        <v/>
      </c>
    </row>
    <row r="8675" spans="34:34" x14ac:dyDescent="0.35">
      <c r="AH8675" s="16" t="str">
        <f>IF(AND(B8675="Premier League",E8675="Live"),_xlfn.XLOOKUP(_xlfn.TEXTJOIN(" vs ",,C8675:D8675),Calendar!G:G,Calendar!B:B),IF(AND(B8675="Premier League",E8675="Highlights"),_xlfn.XLOOKUP(H8675,Calendar!O:O,Calendar!N:N,,-1),""))</f>
        <v/>
      </c>
    </row>
    <row r="8676" spans="34:34" x14ac:dyDescent="0.35">
      <c r="AH8676" s="16" t="str">
        <f>IF(AND(B8676="Premier League",E8676="Live"),_xlfn.XLOOKUP(_xlfn.TEXTJOIN(" vs ",,C8676:D8676),Calendar!G:G,Calendar!B:B),IF(AND(B8676="Premier League",E8676="Highlights"),_xlfn.XLOOKUP(H8676,Calendar!O:O,Calendar!N:N,,-1),""))</f>
        <v/>
      </c>
    </row>
    <row r="8677" spans="34:34" x14ac:dyDescent="0.35">
      <c r="AH8677" s="16" t="str">
        <f>IF(AND(B8677="Premier League",E8677="Live"),_xlfn.XLOOKUP(_xlfn.TEXTJOIN(" vs ",,C8677:D8677),Calendar!G:G,Calendar!B:B),IF(AND(B8677="Premier League",E8677="Highlights"),_xlfn.XLOOKUP(H8677,Calendar!O:O,Calendar!N:N,,-1),""))</f>
        <v/>
      </c>
    </row>
    <row r="8678" spans="34:34" x14ac:dyDescent="0.35">
      <c r="AH8678" s="16" t="str">
        <f>IF(AND(B8678="Premier League",E8678="Live"),_xlfn.XLOOKUP(_xlfn.TEXTJOIN(" vs ",,C8678:D8678),Calendar!G:G,Calendar!B:B),IF(AND(B8678="Premier League",E8678="Highlights"),_xlfn.XLOOKUP(H8678,Calendar!O:O,Calendar!N:N,,-1),""))</f>
        <v/>
      </c>
    </row>
    <row r="8679" spans="34:34" x14ac:dyDescent="0.35">
      <c r="AH8679" s="16" t="str">
        <f>IF(AND(B8679="Premier League",E8679="Live"),_xlfn.XLOOKUP(_xlfn.TEXTJOIN(" vs ",,C8679:D8679),Calendar!G:G,Calendar!B:B),IF(AND(B8679="Premier League",E8679="Highlights"),_xlfn.XLOOKUP(H8679,Calendar!O:O,Calendar!N:N,,-1),""))</f>
        <v/>
      </c>
    </row>
    <row r="8680" spans="34:34" x14ac:dyDescent="0.35">
      <c r="AH8680" s="16" t="str">
        <f>IF(AND(B8680="Premier League",E8680="Live"),_xlfn.XLOOKUP(_xlfn.TEXTJOIN(" vs ",,C8680:D8680),Calendar!G:G,Calendar!B:B),IF(AND(B8680="Premier League",E8680="Highlights"),_xlfn.XLOOKUP(H8680,Calendar!O:O,Calendar!N:N,,-1),""))</f>
        <v/>
      </c>
    </row>
    <row r="8681" spans="34:34" x14ac:dyDescent="0.35">
      <c r="AH8681" s="16" t="str">
        <f>IF(AND(B8681="Premier League",E8681="Live"),_xlfn.XLOOKUP(_xlfn.TEXTJOIN(" vs ",,C8681:D8681),Calendar!G:G,Calendar!B:B),IF(AND(B8681="Premier League",E8681="Highlights"),_xlfn.XLOOKUP(H8681,Calendar!O:O,Calendar!N:N,,-1),""))</f>
        <v/>
      </c>
    </row>
    <row r="8682" spans="34:34" x14ac:dyDescent="0.35">
      <c r="AH8682" s="16" t="str">
        <f>IF(AND(B8682="Premier League",E8682="Live"),_xlfn.XLOOKUP(_xlfn.TEXTJOIN(" vs ",,C8682:D8682),Calendar!G:G,Calendar!B:B),IF(AND(B8682="Premier League",E8682="Highlights"),_xlfn.XLOOKUP(H8682,Calendar!O:O,Calendar!N:N,,-1),""))</f>
        <v/>
      </c>
    </row>
    <row r="8683" spans="34:34" x14ac:dyDescent="0.35">
      <c r="AH8683" s="16" t="str">
        <f>IF(AND(B8683="Premier League",E8683="Live"),_xlfn.XLOOKUP(_xlfn.TEXTJOIN(" vs ",,C8683:D8683),Calendar!G:G,Calendar!B:B),IF(AND(B8683="Premier League",E8683="Highlights"),_xlfn.XLOOKUP(H8683,Calendar!O:O,Calendar!N:N,,-1),""))</f>
        <v/>
      </c>
    </row>
    <row r="8684" spans="34:34" x14ac:dyDescent="0.35">
      <c r="AH8684" s="16" t="str">
        <f>IF(AND(B8684="Premier League",E8684="Live"),_xlfn.XLOOKUP(_xlfn.TEXTJOIN(" vs ",,C8684:D8684),Calendar!G:G,Calendar!B:B),IF(AND(B8684="Premier League",E8684="Highlights"),_xlfn.XLOOKUP(H8684,Calendar!O:O,Calendar!N:N,,-1),""))</f>
        <v/>
      </c>
    </row>
    <row r="8685" spans="34:34" x14ac:dyDescent="0.35">
      <c r="AH8685" s="16" t="str">
        <f>IF(AND(B8685="Premier League",E8685="Live"),_xlfn.XLOOKUP(_xlfn.TEXTJOIN(" vs ",,C8685:D8685),Calendar!G:G,Calendar!B:B),IF(AND(B8685="Premier League",E8685="Highlights"),_xlfn.XLOOKUP(H8685,Calendar!O:O,Calendar!N:N,,-1),""))</f>
        <v/>
      </c>
    </row>
    <row r="8686" spans="34:34" x14ac:dyDescent="0.35">
      <c r="AH8686" s="16" t="str">
        <f>IF(AND(B8686="Premier League",E8686="Live"),_xlfn.XLOOKUP(_xlfn.TEXTJOIN(" vs ",,C8686:D8686),Calendar!G:G,Calendar!B:B),IF(AND(B8686="Premier League",E8686="Highlights"),_xlfn.XLOOKUP(H8686,Calendar!O:O,Calendar!N:N,,-1),""))</f>
        <v/>
      </c>
    </row>
    <row r="8687" spans="34:34" x14ac:dyDescent="0.35">
      <c r="AH8687" s="16" t="str">
        <f>IF(AND(B8687="Premier League",E8687="Live"),_xlfn.XLOOKUP(_xlfn.TEXTJOIN(" vs ",,C8687:D8687),Calendar!G:G,Calendar!B:B),IF(AND(B8687="Premier League",E8687="Highlights"),_xlfn.XLOOKUP(H8687,Calendar!O:O,Calendar!N:N,,-1),""))</f>
        <v/>
      </c>
    </row>
    <row r="8688" spans="34:34" x14ac:dyDescent="0.35">
      <c r="AH8688" s="16" t="str">
        <f>IF(AND(B8688="Premier League",E8688="Live"),_xlfn.XLOOKUP(_xlfn.TEXTJOIN(" vs ",,C8688:D8688),Calendar!G:G,Calendar!B:B),IF(AND(B8688="Premier League",E8688="Highlights"),_xlfn.XLOOKUP(H8688,Calendar!O:O,Calendar!N:N,,-1),""))</f>
        <v/>
      </c>
    </row>
    <row r="8689" spans="34:34" x14ac:dyDescent="0.35">
      <c r="AH8689" s="16" t="str">
        <f>IF(AND(B8689="Premier League",E8689="Live"),_xlfn.XLOOKUP(_xlfn.TEXTJOIN(" vs ",,C8689:D8689),Calendar!G:G,Calendar!B:B),IF(AND(B8689="Premier League",E8689="Highlights"),_xlfn.XLOOKUP(H8689,Calendar!O:O,Calendar!N:N,,-1),""))</f>
        <v/>
      </c>
    </row>
    <row r="8690" spans="34:34" x14ac:dyDescent="0.35">
      <c r="AH8690" s="16" t="str">
        <f>IF(AND(B8690="Premier League",E8690="Live"),_xlfn.XLOOKUP(_xlfn.TEXTJOIN(" vs ",,C8690:D8690),Calendar!G:G,Calendar!B:B),IF(AND(B8690="Premier League",E8690="Highlights"),_xlfn.XLOOKUP(H8690,Calendar!O:O,Calendar!N:N,,-1),""))</f>
        <v/>
      </c>
    </row>
    <row r="8691" spans="34:34" x14ac:dyDescent="0.35">
      <c r="AH8691" s="16" t="str">
        <f>IF(AND(B8691="Premier League",E8691="Live"),_xlfn.XLOOKUP(_xlfn.TEXTJOIN(" vs ",,C8691:D8691),Calendar!G:G,Calendar!B:B),IF(AND(B8691="Premier League",E8691="Highlights"),_xlfn.XLOOKUP(H8691,Calendar!O:O,Calendar!N:N,,-1),""))</f>
        <v/>
      </c>
    </row>
    <row r="8692" spans="34:34" x14ac:dyDescent="0.35">
      <c r="AH8692" s="16" t="str">
        <f>IF(AND(B8692="Premier League",E8692="Live"),_xlfn.XLOOKUP(_xlfn.TEXTJOIN(" vs ",,C8692:D8692),Calendar!G:G,Calendar!B:B),IF(AND(B8692="Premier League",E8692="Highlights"),_xlfn.XLOOKUP(H8692,Calendar!O:O,Calendar!N:N,,-1),""))</f>
        <v/>
      </c>
    </row>
    <row r="8693" spans="34:34" x14ac:dyDescent="0.35">
      <c r="AH8693" s="16" t="str">
        <f>IF(AND(B8693="Premier League",E8693="Live"),_xlfn.XLOOKUP(_xlfn.TEXTJOIN(" vs ",,C8693:D8693),Calendar!G:G,Calendar!B:B),IF(AND(B8693="Premier League",E8693="Highlights"),_xlfn.XLOOKUP(H8693,Calendar!O:O,Calendar!N:N,,-1),""))</f>
        <v/>
      </c>
    </row>
    <row r="8694" spans="34:34" x14ac:dyDescent="0.35">
      <c r="AH8694" s="16" t="str">
        <f>IF(AND(B8694="Premier League",E8694="Live"),_xlfn.XLOOKUP(_xlfn.TEXTJOIN(" vs ",,C8694:D8694),Calendar!G:G,Calendar!B:B),IF(AND(B8694="Premier League",E8694="Highlights"),_xlfn.XLOOKUP(H8694,Calendar!O:O,Calendar!N:N,,-1),""))</f>
        <v/>
      </c>
    </row>
    <row r="8695" spans="34:34" x14ac:dyDescent="0.35">
      <c r="AH8695" s="16" t="str">
        <f>IF(AND(B8695="Premier League",E8695="Live"),_xlfn.XLOOKUP(_xlfn.TEXTJOIN(" vs ",,C8695:D8695),Calendar!G:G,Calendar!B:B),IF(AND(B8695="Premier League",E8695="Highlights"),_xlfn.XLOOKUP(H8695,Calendar!O:O,Calendar!N:N,,-1),""))</f>
        <v/>
      </c>
    </row>
    <row r="8696" spans="34:34" x14ac:dyDescent="0.35">
      <c r="AH8696" s="16" t="str">
        <f>IF(AND(B8696="Premier League",E8696="Live"),_xlfn.XLOOKUP(_xlfn.TEXTJOIN(" vs ",,C8696:D8696),Calendar!G:G,Calendar!B:B),IF(AND(B8696="Premier League",E8696="Highlights"),_xlfn.XLOOKUP(H8696,Calendar!O:O,Calendar!N:N,,-1),""))</f>
        <v/>
      </c>
    </row>
    <row r="8697" spans="34:34" x14ac:dyDescent="0.35">
      <c r="AH8697" s="16" t="str">
        <f>IF(AND(B8697="Premier League",E8697="Live"),_xlfn.XLOOKUP(_xlfn.TEXTJOIN(" vs ",,C8697:D8697),Calendar!G:G,Calendar!B:B),IF(AND(B8697="Premier League",E8697="Highlights"),_xlfn.XLOOKUP(H8697,Calendar!O:O,Calendar!N:N,,-1),""))</f>
        <v/>
      </c>
    </row>
    <row r="8698" spans="34:34" x14ac:dyDescent="0.35">
      <c r="AH8698" s="16" t="str">
        <f>IF(AND(B8698="Premier League",E8698="Live"),_xlfn.XLOOKUP(_xlfn.TEXTJOIN(" vs ",,C8698:D8698),Calendar!G:G,Calendar!B:B),IF(AND(B8698="Premier League",E8698="Highlights"),_xlfn.XLOOKUP(H8698,Calendar!O:O,Calendar!N:N,,-1),""))</f>
        <v/>
      </c>
    </row>
    <row r="8699" spans="34:34" x14ac:dyDescent="0.35">
      <c r="AH8699" s="16" t="str">
        <f>IF(AND(B8699="Premier League",E8699="Live"),_xlfn.XLOOKUP(_xlfn.TEXTJOIN(" vs ",,C8699:D8699),Calendar!G:G,Calendar!B:B),IF(AND(B8699="Premier League",E8699="Highlights"),_xlfn.XLOOKUP(H8699,Calendar!O:O,Calendar!N:N,,-1),""))</f>
        <v/>
      </c>
    </row>
    <row r="8700" spans="34:34" x14ac:dyDescent="0.35">
      <c r="AH8700" s="16" t="str">
        <f>IF(AND(B8700="Premier League",E8700="Live"),_xlfn.XLOOKUP(_xlfn.TEXTJOIN(" vs ",,C8700:D8700),Calendar!G:G,Calendar!B:B),IF(AND(B8700="Premier League",E8700="Highlights"),_xlfn.XLOOKUP(H8700,Calendar!O:O,Calendar!N:N,,-1),""))</f>
        <v/>
      </c>
    </row>
    <row r="8701" spans="34:34" x14ac:dyDescent="0.35">
      <c r="AH8701" s="16" t="str">
        <f>IF(AND(B8701="Premier League",E8701="Live"),_xlfn.XLOOKUP(_xlfn.TEXTJOIN(" vs ",,C8701:D8701),Calendar!G:G,Calendar!B:B),IF(AND(B8701="Premier League",E8701="Highlights"),_xlfn.XLOOKUP(H8701,Calendar!O:O,Calendar!N:N,,-1),""))</f>
        <v/>
      </c>
    </row>
    <row r="8702" spans="34:34" x14ac:dyDescent="0.35">
      <c r="AH8702" s="16" t="str">
        <f>IF(AND(B8702="Premier League",E8702="Live"),_xlfn.XLOOKUP(_xlfn.TEXTJOIN(" vs ",,C8702:D8702),Calendar!G:G,Calendar!B:B),IF(AND(B8702="Premier League",E8702="Highlights"),_xlfn.XLOOKUP(H8702,Calendar!O:O,Calendar!N:N,,-1),""))</f>
        <v/>
      </c>
    </row>
    <row r="8703" spans="34:34" x14ac:dyDescent="0.35">
      <c r="AH8703" s="16" t="str">
        <f>IF(AND(B8703="Premier League",E8703="Live"),_xlfn.XLOOKUP(_xlfn.TEXTJOIN(" vs ",,C8703:D8703),Calendar!G:G,Calendar!B:B),IF(AND(B8703="Premier League",E8703="Highlights"),_xlfn.XLOOKUP(H8703,Calendar!O:O,Calendar!N:N,,-1),""))</f>
        <v/>
      </c>
    </row>
    <row r="8704" spans="34:34" x14ac:dyDescent="0.35">
      <c r="AH8704" s="16" t="str">
        <f>IF(AND(B8704="Premier League",E8704="Live"),_xlfn.XLOOKUP(_xlfn.TEXTJOIN(" vs ",,C8704:D8704),Calendar!G:G,Calendar!B:B),IF(AND(B8704="Premier League",E8704="Highlights"),_xlfn.XLOOKUP(H8704,Calendar!O:O,Calendar!N:N,,-1),""))</f>
        <v/>
      </c>
    </row>
    <row r="8705" spans="34:34" x14ac:dyDescent="0.35">
      <c r="AH8705" s="16" t="str">
        <f>IF(AND(B8705="Premier League",E8705="Live"),_xlfn.XLOOKUP(_xlfn.TEXTJOIN(" vs ",,C8705:D8705),Calendar!G:G,Calendar!B:B),IF(AND(B8705="Premier League",E8705="Highlights"),_xlfn.XLOOKUP(H8705,Calendar!O:O,Calendar!N:N,,-1),""))</f>
        <v/>
      </c>
    </row>
    <row r="8706" spans="34:34" x14ac:dyDescent="0.35">
      <c r="AH8706" s="16" t="str">
        <f>IF(AND(B8706="Premier League",E8706="Live"),_xlfn.XLOOKUP(_xlfn.TEXTJOIN(" vs ",,C8706:D8706),Calendar!G:G,Calendar!B:B),IF(AND(B8706="Premier League",E8706="Highlights"),_xlfn.XLOOKUP(H8706,Calendar!O:O,Calendar!N:N,,-1),""))</f>
        <v/>
      </c>
    </row>
    <row r="8707" spans="34:34" x14ac:dyDescent="0.35">
      <c r="AH8707" s="16" t="str">
        <f>IF(AND(B8707="Premier League",E8707="Live"),_xlfn.XLOOKUP(_xlfn.TEXTJOIN(" vs ",,C8707:D8707),Calendar!G:G,Calendar!B:B),IF(AND(B8707="Premier League",E8707="Highlights"),_xlfn.XLOOKUP(H8707,Calendar!O:O,Calendar!N:N,,-1),""))</f>
        <v/>
      </c>
    </row>
    <row r="8708" spans="34:34" x14ac:dyDescent="0.35">
      <c r="AH8708" s="16" t="str">
        <f>IF(AND(B8708="Premier League",E8708="Live"),_xlfn.XLOOKUP(_xlfn.TEXTJOIN(" vs ",,C8708:D8708),Calendar!G:G,Calendar!B:B),IF(AND(B8708="Premier League",E8708="Highlights"),_xlfn.XLOOKUP(H8708,Calendar!O:O,Calendar!N:N,,-1),""))</f>
        <v/>
      </c>
    </row>
    <row r="8709" spans="34:34" x14ac:dyDescent="0.35">
      <c r="AH8709" s="16" t="str">
        <f>IF(AND(B8709="Premier League",E8709="Live"),_xlfn.XLOOKUP(_xlfn.TEXTJOIN(" vs ",,C8709:D8709),Calendar!G:G,Calendar!B:B),IF(AND(B8709="Premier League",E8709="Highlights"),_xlfn.XLOOKUP(H8709,Calendar!O:O,Calendar!N:N,,-1),""))</f>
        <v/>
      </c>
    </row>
    <row r="8710" spans="34:34" x14ac:dyDescent="0.35">
      <c r="AH8710" s="16" t="str">
        <f>IF(AND(B8710="Premier League",E8710="Live"),_xlfn.XLOOKUP(_xlfn.TEXTJOIN(" vs ",,C8710:D8710),Calendar!G:G,Calendar!B:B),IF(AND(B8710="Premier League",E8710="Highlights"),_xlfn.XLOOKUP(H8710,Calendar!O:O,Calendar!N:N,,-1),""))</f>
        <v/>
      </c>
    </row>
    <row r="8711" spans="34:34" x14ac:dyDescent="0.35">
      <c r="AH8711" s="16" t="str">
        <f>IF(AND(B8711="Premier League",E8711="Live"),_xlfn.XLOOKUP(_xlfn.TEXTJOIN(" vs ",,C8711:D8711),Calendar!G:G,Calendar!B:B),IF(AND(B8711="Premier League",E8711="Highlights"),_xlfn.XLOOKUP(H8711,Calendar!O:O,Calendar!N:N,,-1),""))</f>
        <v/>
      </c>
    </row>
    <row r="8712" spans="34:34" x14ac:dyDescent="0.35">
      <c r="AH8712" s="16" t="str">
        <f>IF(AND(B8712="Premier League",E8712="Live"),_xlfn.XLOOKUP(_xlfn.TEXTJOIN(" vs ",,C8712:D8712),Calendar!G:G,Calendar!B:B),IF(AND(B8712="Premier League",E8712="Highlights"),_xlfn.XLOOKUP(H8712,Calendar!O:O,Calendar!N:N,,-1),""))</f>
        <v/>
      </c>
    </row>
    <row r="8713" spans="34:34" x14ac:dyDescent="0.35">
      <c r="AH8713" s="16" t="str">
        <f>IF(AND(B8713="Premier League",E8713="Live"),_xlfn.XLOOKUP(_xlfn.TEXTJOIN(" vs ",,C8713:D8713),Calendar!G:G,Calendar!B:B),IF(AND(B8713="Premier League",E8713="Highlights"),_xlfn.XLOOKUP(H8713,Calendar!O:O,Calendar!N:N,,-1),""))</f>
        <v/>
      </c>
    </row>
    <row r="8714" spans="34:34" x14ac:dyDescent="0.35">
      <c r="AH8714" s="16" t="str">
        <f>IF(AND(B8714="Premier League",E8714="Live"),_xlfn.XLOOKUP(_xlfn.TEXTJOIN(" vs ",,C8714:D8714),Calendar!G:G,Calendar!B:B),IF(AND(B8714="Premier League",E8714="Highlights"),_xlfn.XLOOKUP(H8714,Calendar!O:O,Calendar!N:N,,-1),""))</f>
        <v/>
      </c>
    </row>
    <row r="8715" spans="34:34" x14ac:dyDescent="0.35">
      <c r="AH8715" s="16" t="str">
        <f>IF(AND(B8715="Premier League",E8715="Live"),_xlfn.XLOOKUP(_xlfn.TEXTJOIN(" vs ",,C8715:D8715),Calendar!G:G,Calendar!B:B),IF(AND(B8715="Premier League",E8715="Highlights"),_xlfn.XLOOKUP(H8715,Calendar!O:O,Calendar!N:N,,-1),""))</f>
        <v/>
      </c>
    </row>
    <row r="8716" spans="34:34" x14ac:dyDescent="0.35">
      <c r="AH8716" s="16" t="str">
        <f>IF(AND(B8716="Premier League",E8716="Live"),_xlfn.XLOOKUP(_xlfn.TEXTJOIN(" vs ",,C8716:D8716),Calendar!G:G,Calendar!B:B),IF(AND(B8716="Premier League",E8716="Highlights"),_xlfn.XLOOKUP(H8716,Calendar!O:O,Calendar!N:N,,-1),""))</f>
        <v/>
      </c>
    </row>
    <row r="8717" spans="34:34" x14ac:dyDescent="0.35">
      <c r="AH8717" s="16" t="str">
        <f>IF(AND(B8717="Premier League",E8717="Live"),_xlfn.XLOOKUP(_xlfn.TEXTJOIN(" vs ",,C8717:D8717),Calendar!G:G,Calendar!B:B),IF(AND(B8717="Premier League",E8717="Highlights"),_xlfn.XLOOKUP(H8717,Calendar!O:O,Calendar!N:N,,-1),""))</f>
        <v/>
      </c>
    </row>
    <row r="8718" spans="34:34" x14ac:dyDescent="0.35">
      <c r="AH8718" s="16" t="str">
        <f>IF(AND(B8718="Premier League",E8718="Live"),_xlfn.XLOOKUP(_xlfn.TEXTJOIN(" vs ",,C8718:D8718),Calendar!G:G,Calendar!B:B),IF(AND(B8718="Premier League",E8718="Highlights"),_xlfn.XLOOKUP(H8718,Calendar!O:O,Calendar!N:N,,-1),""))</f>
        <v/>
      </c>
    </row>
    <row r="8719" spans="34:34" x14ac:dyDescent="0.35">
      <c r="AH8719" s="16" t="str">
        <f>IF(AND(B8719="Premier League",E8719="Live"),_xlfn.XLOOKUP(_xlfn.TEXTJOIN(" vs ",,C8719:D8719),Calendar!G:G,Calendar!B:B),IF(AND(B8719="Premier League",E8719="Highlights"),_xlfn.XLOOKUP(H8719,Calendar!O:O,Calendar!N:N,,-1),""))</f>
        <v/>
      </c>
    </row>
    <row r="8720" spans="34:34" x14ac:dyDescent="0.35">
      <c r="AH8720" s="16" t="str">
        <f>IF(AND(B8720="Premier League",E8720="Live"),_xlfn.XLOOKUP(_xlfn.TEXTJOIN(" vs ",,C8720:D8720),Calendar!G:G,Calendar!B:B),IF(AND(B8720="Premier League",E8720="Highlights"),_xlfn.XLOOKUP(H8720,Calendar!O:O,Calendar!N:N,,-1),""))</f>
        <v/>
      </c>
    </row>
    <row r="8721" spans="34:34" x14ac:dyDescent="0.35">
      <c r="AH8721" s="16" t="str">
        <f>IF(AND(B8721="Premier League",E8721="Live"),_xlfn.XLOOKUP(_xlfn.TEXTJOIN(" vs ",,C8721:D8721),Calendar!G:G,Calendar!B:B),IF(AND(B8721="Premier League",E8721="Highlights"),_xlfn.XLOOKUP(H8721,Calendar!O:O,Calendar!N:N,,-1),""))</f>
        <v/>
      </c>
    </row>
    <row r="8722" spans="34:34" x14ac:dyDescent="0.35">
      <c r="AH8722" s="16" t="str">
        <f>IF(AND(B8722="Premier League",E8722="Live"),_xlfn.XLOOKUP(_xlfn.TEXTJOIN(" vs ",,C8722:D8722),Calendar!G:G,Calendar!B:B),IF(AND(B8722="Premier League",E8722="Highlights"),_xlfn.XLOOKUP(H8722,Calendar!O:O,Calendar!N:N,,-1),""))</f>
        <v/>
      </c>
    </row>
    <row r="8723" spans="34:34" x14ac:dyDescent="0.35">
      <c r="AH8723" s="16" t="str">
        <f>IF(AND(B8723="Premier League",E8723="Live"),_xlfn.XLOOKUP(_xlfn.TEXTJOIN(" vs ",,C8723:D8723),Calendar!G:G,Calendar!B:B),IF(AND(B8723="Premier League",E8723="Highlights"),_xlfn.XLOOKUP(H8723,Calendar!O:O,Calendar!N:N,,-1),""))</f>
        <v/>
      </c>
    </row>
    <row r="8724" spans="34:34" x14ac:dyDescent="0.35">
      <c r="AH8724" s="16" t="str">
        <f>IF(AND(B8724="Premier League",E8724="Live"),_xlfn.XLOOKUP(_xlfn.TEXTJOIN(" vs ",,C8724:D8724),Calendar!G:G,Calendar!B:B),IF(AND(B8724="Premier League",E8724="Highlights"),_xlfn.XLOOKUP(H8724,Calendar!O:O,Calendar!N:N,,-1),""))</f>
        <v/>
      </c>
    </row>
    <row r="8725" spans="34:34" x14ac:dyDescent="0.35">
      <c r="AH8725" s="16" t="str">
        <f>IF(AND(B8725="Premier League",E8725="Live"),_xlfn.XLOOKUP(_xlfn.TEXTJOIN(" vs ",,C8725:D8725),Calendar!G:G,Calendar!B:B),IF(AND(B8725="Premier League",E8725="Highlights"),_xlfn.XLOOKUP(H8725,Calendar!O:O,Calendar!N:N,,-1),""))</f>
        <v/>
      </c>
    </row>
    <row r="8726" spans="34:34" x14ac:dyDescent="0.35">
      <c r="AH8726" s="16" t="str">
        <f>IF(AND(B8726="Premier League",E8726="Live"),_xlfn.XLOOKUP(_xlfn.TEXTJOIN(" vs ",,C8726:D8726),Calendar!G:G,Calendar!B:B),IF(AND(B8726="Premier League",E8726="Highlights"),_xlfn.XLOOKUP(H8726,Calendar!O:O,Calendar!N:N,,-1),""))</f>
        <v/>
      </c>
    </row>
    <row r="8727" spans="34:34" x14ac:dyDescent="0.35">
      <c r="AH8727" s="16" t="str">
        <f>IF(AND(B8727="Premier League",E8727="Live"),_xlfn.XLOOKUP(_xlfn.TEXTJOIN(" vs ",,C8727:D8727),Calendar!G:G,Calendar!B:B),IF(AND(B8727="Premier League",E8727="Highlights"),_xlfn.XLOOKUP(H8727,Calendar!O:O,Calendar!N:N,,-1),""))</f>
        <v/>
      </c>
    </row>
    <row r="8728" spans="34:34" x14ac:dyDescent="0.35">
      <c r="AH8728" s="16" t="str">
        <f>IF(AND(B8728="Premier League",E8728="Live"),_xlfn.XLOOKUP(_xlfn.TEXTJOIN(" vs ",,C8728:D8728),Calendar!G:G,Calendar!B:B),IF(AND(B8728="Premier League",E8728="Highlights"),_xlfn.XLOOKUP(H8728,Calendar!O:O,Calendar!N:N,,-1),""))</f>
        <v/>
      </c>
    </row>
    <row r="8729" spans="34:34" x14ac:dyDescent="0.35">
      <c r="AH8729" s="16" t="str">
        <f>IF(AND(B8729="Premier League",E8729="Live"),_xlfn.XLOOKUP(_xlfn.TEXTJOIN(" vs ",,C8729:D8729),Calendar!G:G,Calendar!B:B),IF(AND(B8729="Premier League",E8729="Highlights"),_xlfn.XLOOKUP(H8729,Calendar!O:O,Calendar!N:N,,-1),""))</f>
        <v/>
      </c>
    </row>
    <row r="8730" spans="34:34" x14ac:dyDescent="0.35">
      <c r="AH8730" s="16" t="str">
        <f>IF(AND(B8730="Premier League",E8730="Live"),_xlfn.XLOOKUP(_xlfn.TEXTJOIN(" vs ",,C8730:D8730),Calendar!G:G,Calendar!B:B),IF(AND(B8730="Premier League",E8730="Highlights"),_xlfn.XLOOKUP(H8730,Calendar!O:O,Calendar!N:N,,-1),""))</f>
        <v/>
      </c>
    </row>
    <row r="8731" spans="34:34" x14ac:dyDescent="0.35">
      <c r="AH8731" s="16" t="str">
        <f>IF(AND(B8731="Premier League",E8731="Live"),_xlfn.XLOOKUP(_xlfn.TEXTJOIN(" vs ",,C8731:D8731),Calendar!G:G,Calendar!B:B),IF(AND(B8731="Premier League",E8731="Highlights"),_xlfn.XLOOKUP(H8731,Calendar!O:O,Calendar!N:N,,-1),""))</f>
        <v/>
      </c>
    </row>
    <row r="8732" spans="34:34" x14ac:dyDescent="0.35">
      <c r="AH8732" s="16" t="str">
        <f>IF(AND(B8732="Premier League",E8732="Live"),_xlfn.XLOOKUP(_xlfn.TEXTJOIN(" vs ",,C8732:D8732),Calendar!G:G,Calendar!B:B),IF(AND(B8732="Premier League",E8732="Highlights"),_xlfn.XLOOKUP(H8732,Calendar!O:O,Calendar!N:N,,-1),""))</f>
        <v/>
      </c>
    </row>
    <row r="8733" spans="34:34" x14ac:dyDescent="0.35">
      <c r="AH8733" s="16" t="str">
        <f>IF(AND(B8733="Premier League",E8733="Live"),_xlfn.XLOOKUP(_xlfn.TEXTJOIN(" vs ",,C8733:D8733),Calendar!G:G,Calendar!B:B),IF(AND(B8733="Premier League",E8733="Highlights"),_xlfn.XLOOKUP(H8733,Calendar!O:O,Calendar!N:N,,-1),""))</f>
        <v/>
      </c>
    </row>
    <row r="8734" spans="34:34" x14ac:dyDescent="0.35">
      <c r="AH8734" s="16" t="str">
        <f>IF(AND(B8734="Premier League",E8734="Live"),_xlfn.XLOOKUP(_xlfn.TEXTJOIN(" vs ",,C8734:D8734),Calendar!G:G,Calendar!B:B),IF(AND(B8734="Premier League",E8734="Highlights"),_xlfn.XLOOKUP(H8734,Calendar!O:O,Calendar!N:N,,-1),""))</f>
        <v/>
      </c>
    </row>
    <row r="8735" spans="34:34" x14ac:dyDescent="0.35">
      <c r="AH8735" s="16" t="str">
        <f>IF(AND(B8735="Premier League",E8735="Live"),_xlfn.XLOOKUP(_xlfn.TEXTJOIN(" vs ",,C8735:D8735),Calendar!G:G,Calendar!B:B),IF(AND(B8735="Premier League",E8735="Highlights"),_xlfn.XLOOKUP(H8735,Calendar!O:O,Calendar!N:N,,-1),""))</f>
        <v/>
      </c>
    </row>
    <row r="8736" spans="34:34" x14ac:dyDescent="0.35">
      <c r="AH8736" s="16" t="str">
        <f>IF(AND(B8736="Premier League",E8736="Live"),_xlfn.XLOOKUP(_xlfn.TEXTJOIN(" vs ",,C8736:D8736),Calendar!G:G,Calendar!B:B),IF(AND(B8736="Premier League",E8736="Highlights"),_xlfn.XLOOKUP(H8736,Calendar!O:O,Calendar!N:N,,-1),""))</f>
        <v/>
      </c>
    </row>
    <row r="8737" spans="34:34" x14ac:dyDescent="0.35">
      <c r="AH8737" s="16" t="str">
        <f>IF(AND(B8737="Premier League",E8737="Live"),_xlfn.XLOOKUP(_xlfn.TEXTJOIN(" vs ",,C8737:D8737),Calendar!G:G,Calendar!B:B),IF(AND(B8737="Premier League",E8737="Highlights"),_xlfn.XLOOKUP(H8737,Calendar!O:O,Calendar!N:N,,-1),""))</f>
        <v/>
      </c>
    </row>
    <row r="8738" spans="34:34" x14ac:dyDescent="0.35">
      <c r="AH8738" s="16" t="str">
        <f>IF(AND(B8738="Premier League",E8738="Live"),_xlfn.XLOOKUP(_xlfn.TEXTJOIN(" vs ",,C8738:D8738),Calendar!G:G,Calendar!B:B),IF(AND(B8738="Premier League",E8738="Highlights"),_xlfn.XLOOKUP(H8738,Calendar!O:O,Calendar!N:N,,-1),""))</f>
        <v/>
      </c>
    </row>
    <row r="8739" spans="34:34" x14ac:dyDescent="0.35">
      <c r="AH8739" s="16" t="str">
        <f>IF(AND(B8739="Premier League",E8739="Live"),_xlfn.XLOOKUP(_xlfn.TEXTJOIN(" vs ",,C8739:D8739),Calendar!G:G,Calendar!B:B),IF(AND(B8739="Premier League",E8739="Highlights"),_xlfn.XLOOKUP(H8739,Calendar!O:O,Calendar!N:N,,-1),""))</f>
        <v/>
      </c>
    </row>
    <row r="8740" spans="34:34" x14ac:dyDescent="0.35">
      <c r="AH8740" s="16" t="str">
        <f>IF(AND(B8740="Premier League",E8740="Live"),_xlfn.XLOOKUP(_xlfn.TEXTJOIN(" vs ",,C8740:D8740),Calendar!G:G,Calendar!B:B),IF(AND(B8740="Premier League",E8740="Highlights"),_xlfn.XLOOKUP(H8740,Calendar!O:O,Calendar!N:N,,-1),""))</f>
        <v/>
      </c>
    </row>
    <row r="8741" spans="34:34" x14ac:dyDescent="0.35">
      <c r="AH8741" s="16" t="str">
        <f>IF(AND(B8741="Premier League",E8741="Live"),_xlfn.XLOOKUP(_xlfn.TEXTJOIN(" vs ",,C8741:D8741),Calendar!G:G,Calendar!B:B),IF(AND(B8741="Premier League",E8741="Highlights"),_xlfn.XLOOKUP(H8741,Calendar!O:O,Calendar!N:N,,-1),""))</f>
        <v/>
      </c>
    </row>
    <row r="8742" spans="34:34" x14ac:dyDescent="0.35">
      <c r="AH8742" s="16" t="str">
        <f>IF(AND(B8742="Premier League",E8742="Live"),_xlfn.XLOOKUP(_xlfn.TEXTJOIN(" vs ",,C8742:D8742),Calendar!G:G,Calendar!B:B),IF(AND(B8742="Premier League",E8742="Highlights"),_xlfn.XLOOKUP(H8742,Calendar!O:O,Calendar!N:N,,-1),""))</f>
        <v/>
      </c>
    </row>
    <row r="8743" spans="34:34" x14ac:dyDescent="0.35">
      <c r="AH8743" s="16" t="str">
        <f>IF(AND(B8743="Premier League",E8743="Live"),_xlfn.XLOOKUP(_xlfn.TEXTJOIN(" vs ",,C8743:D8743),Calendar!G:G,Calendar!B:B),IF(AND(B8743="Premier League",E8743="Highlights"),_xlfn.XLOOKUP(H8743,Calendar!O:O,Calendar!N:N,,-1),""))</f>
        <v/>
      </c>
    </row>
    <row r="8744" spans="34:34" x14ac:dyDescent="0.35">
      <c r="AH8744" s="16" t="str">
        <f>IF(AND(B8744="Premier League",E8744="Live"),_xlfn.XLOOKUP(_xlfn.TEXTJOIN(" vs ",,C8744:D8744),Calendar!G:G,Calendar!B:B),IF(AND(B8744="Premier League",E8744="Highlights"),_xlfn.XLOOKUP(H8744,Calendar!O:O,Calendar!N:N,,-1),""))</f>
        <v/>
      </c>
    </row>
    <row r="8745" spans="34:34" x14ac:dyDescent="0.35">
      <c r="AH8745" s="16" t="str">
        <f>IF(AND(B8745="Premier League",E8745="Live"),_xlfn.XLOOKUP(_xlfn.TEXTJOIN(" vs ",,C8745:D8745),Calendar!G:G,Calendar!B:B),IF(AND(B8745="Premier League",E8745="Highlights"),_xlfn.XLOOKUP(H8745,Calendar!O:O,Calendar!N:N,,-1),""))</f>
        <v/>
      </c>
    </row>
    <row r="8746" spans="34:34" x14ac:dyDescent="0.35">
      <c r="AH8746" s="16" t="str">
        <f>IF(AND(B8746="Premier League",E8746="Live"),_xlfn.XLOOKUP(_xlfn.TEXTJOIN(" vs ",,C8746:D8746),Calendar!G:G,Calendar!B:B),IF(AND(B8746="Premier League",E8746="Highlights"),_xlfn.XLOOKUP(H8746,Calendar!O:O,Calendar!N:N,,-1),""))</f>
        <v/>
      </c>
    </row>
    <row r="8747" spans="34:34" x14ac:dyDescent="0.35">
      <c r="AH8747" s="16" t="str">
        <f>IF(AND(B8747="Premier League",E8747="Live"),_xlfn.XLOOKUP(_xlfn.TEXTJOIN(" vs ",,C8747:D8747),Calendar!G:G,Calendar!B:B),IF(AND(B8747="Premier League",E8747="Highlights"),_xlfn.XLOOKUP(H8747,Calendar!O:O,Calendar!N:N,,-1),""))</f>
        <v/>
      </c>
    </row>
    <row r="8748" spans="34:34" x14ac:dyDescent="0.35">
      <c r="AH8748" s="16" t="str">
        <f>IF(AND(B8748="Premier League",E8748="Live"),_xlfn.XLOOKUP(_xlfn.TEXTJOIN(" vs ",,C8748:D8748),Calendar!G:G,Calendar!B:B),IF(AND(B8748="Premier League",E8748="Highlights"),_xlfn.XLOOKUP(H8748,Calendar!O:O,Calendar!N:N,,-1),""))</f>
        <v/>
      </c>
    </row>
    <row r="8749" spans="34:34" x14ac:dyDescent="0.35">
      <c r="AH8749" s="16" t="str">
        <f>IF(AND(B8749="Premier League",E8749="Live"),_xlfn.XLOOKUP(_xlfn.TEXTJOIN(" vs ",,C8749:D8749),Calendar!G:G,Calendar!B:B),IF(AND(B8749="Premier League",E8749="Highlights"),_xlfn.XLOOKUP(H8749,Calendar!O:O,Calendar!N:N,,-1),""))</f>
        <v/>
      </c>
    </row>
    <row r="8750" spans="34:34" x14ac:dyDescent="0.35">
      <c r="AH8750" s="16" t="str">
        <f>IF(AND(B8750="Premier League",E8750="Live"),_xlfn.XLOOKUP(_xlfn.TEXTJOIN(" vs ",,C8750:D8750),Calendar!G:G,Calendar!B:B),IF(AND(B8750="Premier League",E8750="Highlights"),_xlfn.XLOOKUP(H8750,Calendar!O:O,Calendar!N:N,,-1),""))</f>
        <v/>
      </c>
    </row>
    <row r="8751" spans="34:34" x14ac:dyDescent="0.35">
      <c r="AH8751" s="16" t="str">
        <f>IF(AND(B8751="Premier League",E8751="Live"),_xlfn.XLOOKUP(_xlfn.TEXTJOIN(" vs ",,C8751:D8751),Calendar!G:G,Calendar!B:B),IF(AND(B8751="Premier League",E8751="Highlights"),_xlfn.XLOOKUP(H8751,Calendar!O:O,Calendar!N:N,,-1),""))</f>
        <v/>
      </c>
    </row>
    <row r="8752" spans="34:34" x14ac:dyDescent="0.35">
      <c r="AH8752" s="16" t="str">
        <f>IF(AND(B8752="Premier League",E8752="Live"),_xlfn.XLOOKUP(_xlfn.TEXTJOIN(" vs ",,C8752:D8752),Calendar!G:G,Calendar!B:B),IF(AND(B8752="Premier League",E8752="Highlights"),_xlfn.XLOOKUP(H8752,Calendar!O:O,Calendar!N:N,,-1),""))</f>
        <v/>
      </c>
    </row>
    <row r="8753" spans="34:34" x14ac:dyDescent="0.35">
      <c r="AH8753" s="16" t="str">
        <f>IF(AND(B8753="Premier League",E8753="Live"),_xlfn.XLOOKUP(_xlfn.TEXTJOIN(" vs ",,C8753:D8753),Calendar!G:G,Calendar!B:B),IF(AND(B8753="Premier League",E8753="Highlights"),_xlfn.XLOOKUP(H8753,Calendar!O:O,Calendar!N:N,,-1),""))</f>
        <v/>
      </c>
    </row>
    <row r="8754" spans="34:34" x14ac:dyDescent="0.35">
      <c r="AH8754" s="16" t="str">
        <f>IF(AND(B8754="Premier League",E8754="Live"),_xlfn.XLOOKUP(_xlfn.TEXTJOIN(" vs ",,C8754:D8754),Calendar!G:G,Calendar!B:B),IF(AND(B8754="Premier League",E8754="Highlights"),_xlfn.XLOOKUP(H8754,Calendar!O:O,Calendar!N:N,,-1),""))</f>
        <v/>
      </c>
    </row>
    <row r="8755" spans="34:34" x14ac:dyDescent="0.35">
      <c r="AH8755" s="16" t="str">
        <f>IF(AND(B8755="Premier League",E8755="Live"),_xlfn.XLOOKUP(_xlfn.TEXTJOIN(" vs ",,C8755:D8755),Calendar!G:G,Calendar!B:B),IF(AND(B8755="Premier League",E8755="Highlights"),_xlfn.XLOOKUP(H8755,Calendar!O:O,Calendar!N:N,,-1),""))</f>
        <v/>
      </c>
    </row>
    <row r="8756" spans="34:34" x14ac:dyDescent="0.35">
      <c r="AH8756" s="16" t="str">
        <f>IF(AND(B8756="Premier League",E8756="Live"),_xlfn.XLOOKUP(_xlfn.TEXTJOIN(" vs ",,C8756:D8756),Calendar!G:G,Calendar!B:B),IF(AND(B8756="Premier League",E8756="Highlights"),_xlfn.XLOOKUP(H8756,Calendar!O:O,Calendar!N:N,,-1),""))</f>
        <v/>
      </c>
    </row>
    <row r="8757" spans="34:34" x14ac:dyDescent="0.35">
      <c r="AH8757" s="16" t="str">
        <f>IF(AND(B8757="Premier League",E8757="Live"),_xlfn.XLOOKUP(_xlfn.TEXTJOIN(" vs ",,C8757:D8757),Calendar!G:G,Calendar!B:B),IF(AND(B8757="Premier League",E8757="Highlights"),_xlfn.XLOOKUP(H8757,Calendar!O:O,Calendar!N:N,,-1),""))</f>
        <v/>
      </c>
    </row>
    <row r="8758" spans="34:34" x14ac:dyDescent="0.35">
      <c r="AH8758" s="16" t="str">
        <f>IF(AND(B8758="Premier League",E8758="Live"),_xlfn.XLOOKUP(_xlfn.TEXTJOIN(" vs ",,C8758:D8758),Calendar!G:G,Calendar!B:B),IF(AND(B8758="Premier League",E8758="Highlights"),_xlfn.XLOOKUP(H8758,Calendar!O:O,Calendar!N:N,,-1),""))</f>
        <v/>
      </c>
    </row>
    <row r="8759" spans="34:34" x14ac:dyDescent="0.35">
      <c r="AH8759" s="16" t="str">
        <f>IF(AND(B8759="Premier League",E8759="Live"),_xlfn.XLOOKUP(_xlfn.TEXTJOIN(" vs ",,C8759:D8759),Calendar!G:G,Calendar!B:B),IF(AND(B8759="Premier League",E8759="Highlights"),_xlfn.XLOOKUP(H8759,Calendar!O:O,Calendar!N:N,,-1),""))</f>
        <v/>
      </c>
    </row>
    <row r="8760" spans="34:34" x14ac:dyDescent="0.35">
      <c r="AH8760" s="16" t="str">
        <f>IF(AND(B8760="Premier League",E8760="Live"),_xlfn.XLOOKUP(_xlfn.TEXTJOIN(" vs ",,C8760:D8760),Calendar!G:G,Calendar!B:B),IF(AND(B8760="Premier League",E8760="Highlights"),_xlfn.XLOOKUP(H8760,Calendar!O:O,Calendar!N:N,,-1),""))</f>
        <v/>
      </c>
    </row>
    <row r="8761" spans="34:34" x14ac:dyDescent="0.35">
      <c r="AH8761" s="16" t="str">
        <f>IF(AND(B8761="Premier League",E8761="Live"),_xlfn.XLOOKUP(_xlfn.TEXTJOIN(" vs ",,C8761:D8761),Calendar!G:G,Calendar!B:B),IF(AND(B8761="Premier League",E8761="Highlights"),_xlfn.XLOOKUP(H8761,Calendar!O:O,Calendar!N:N,,-1),""))</f>
        <v/>
      </c>
    </row>
    <row r="8762" spans="34:34" x14ac:dyDescent="0.35">
      <c r="AH8762" s="16" t="str">
        <f>IF(AND(B8762="Premier League",E8762="Live"),_xlfn.XLOOKUP(_xlfn.TEXTJOIN(" vs ",,C8762:D8762),Calendar!G:G,Calendar!B:B),IF(AND(B8762="Premier League",E8762="Highlights"),_xlfn.XLOOKUP(H8762,Calendar!O:O,Calendar!N:N,,-1),""))</f>
        <v/>
      </c>
    </row>
    <row r="8763" spans="34:34" x14ac:dyDescent="0.35">
      <c r="AH8763" s="16" t="str">
        <f>IF(AND(B8763="Premier League",E8763="Live"),_xlfn.XLOOKUP(_xlfn.TEXTJOIN(" vs ",,C8763:D8763),Calendar!G:G,Calendar!B:B),IF(AND(B8763="Premier League",E8763="Highlights"),_xlfn.XLOOKUP(H8763,Calendar!O:O,Calendar!N:N,,-1),""))</f>
        <v/>
      </c>
    </row>
    <row r="8764" spans="34:34" x14ac:dyDescent="0.35">
      <c r="AH8764" s="16" t="str">
        <f>IF(AND(B8764="Premier League",E8764="Live"),_xlfn.XLOOKUP(_xlfn.TEXTJOIN(" vs ",,C8764:D8764),Calendar!G:G,Calendar!B:B),IF(AND(B8764="Premier League",E8764="Highlights"),_xlfn.XLOOKUP(H8764,Calendar!O:O,Calendar!N:N,,-1),""))</f>
        <v/>
      </c>
    </row>
    <row r="8765" spans="34:34" x14ac:dyDescent="0.35">
      <c r="AH8765" s="16" t="str">
        <f>IF(AND(B8765="Premier League",E8765="Live"),_xlfn.XLOOKUP(_xlfn.TEXTJOIN(" vs ",,C8765:D8765),Calendar!G:G,Calendar!B:B),IF(AND(B8765="Premier League",E8765="Highlights"),_xlfn.XLOOKUP(H8765,Calendar!O:O,Calendar!N:N,,-1),""))</f>
        <v/>
      </c>
    </row>
    <row r="8766" spans="34:34" x14ac:dyDescent="0.35">
      <c r="AH8766" s="16" t="str">
        <f>IF(AND(B8766="Premier League",E8766="Live"),_xlfn.XLOOKUP(_xlfn.TEXTJOIN(" vs ",,C8766:D8766),Calendar!G:G,Calendar!B:B),IF(AND(B8766="Premier League",E8766="Highlights"),_xlfn.XLOOKUP(H8766,Calendar!O:O,Calendar!N:N,,-1),""))</f>
        <v/>
      </c>
    </row>
    <row r="8767" spans="34:34" x14ac:dyDescent="0.35">
      <c r="AH8767" s="16" t="str">
        <f>IF(AND(B8767="Premier League",E8767="Live"),_xlfn.XLOOKUP(_xlfn.TEXTJOIN(" vs ",,C8767:D8767),Calendar!G:G,Calendar!B:B),IF(AND(B8767="Premier League",E8767="Highlights"),_xlfn.XLOOKUP(H8767,Calendar!O:O,Calendar!N:N,,-1),""))</f>
        <v/>
      </c>
    </row>
    <row r="8768" spans="34:34" x14ac:dyDescent="0.35">
      <c r="AH8768" s="16" t="str">
        <f>IF(AND(B8768="Premier League",E8768="Live"),_xlfn.XLOOKUP(_xlfn.TEXTJOIN(" vs ",,C8768:D8768),Calendar!G:G,Calendar!B:B),IF(AND(B8768="Premier League",E8768="Highlights"),_xlfn.XLOOKUP(H8768,Calendar!O:O,Calendar!N:N,,-1),""))</f>
        <v/>
      </c>
    </row>
    <row r="8769" spans="34:34" x14ac:dyDescent="0.35">
      <c r="AH8769" s="16" t="str">
        <f>IF(AND(B8769="Premier League",E8769="Live"),_xlfn.XLOOKUP(_xlfn.TEXTJOIN(" vs ",,C8769:D8769),Calendar!G:G,Calendar!B:B),IF(AND(B8769="Premier League",E8769="Highlights"),_xlfn.XLOOKUP(H8769,Calendar!O:O,Calendar!N:N,,-1),""))</f>
        <v/>
      </c>
    </row>
    <row r="8770" spans="34:34" x14ac:dyDescent="0.35">
      <c r="AH8770" s="16" t="str">
        <f>IF(AND(B8770="Premier League",E8770="Live"),_xlfn.XLOOKUP(_xlfn.TEXTJOIN(" vs ",,C8770:D8770),Calendar!G:G,Calendar!B:B),IF(AND(B8770="Premier League",E8770="Highlights"),_xlfn.XLOOKUP(H8770,Calendar!O:O,Calendar!N:N,,-1),""))</f>
        <v/>
      </c>
    </row>
    <row r="8771" spans="34:34" x14ac:dyDescent="0.35">
      <c r="AH8771" s="16" t="str">
        <f>IF(AND(B8771="Premier League",E8771="Live"),_xlfn.XLOOKUP(_xlfn.TEXTJOIN(" vs ",,C8771:D8771),Calendar!G:G,Calendar!B:B),IF(AND(B8771="Premier League",E8771="Highlights"),_xlfn.XLOOKUP(H8771,Calendar!O:O,Calendar!N:N,,-1),""))</f>
        <v/>
      </c>
    </row>
    <row r="8772" spans="34:34" x14ac:dyDescent="0.35">
      <c r="AH8772" s="16" t="str">
        <f>IF(AND(B8772="Premier League",E8772="Live"),_xlfn.XLOOKUP(_xlfn.TEXTJOIN(" vs ",,C8772:D8772),Calendar!G:G,Calendar!B:B),IF(AND(B8772="Premier League",E8772="Highlights"),_xlfn.XLOOKUP(H8772,Calendar!O:O,Calendar!N:N,,-1),""))</f>
        <v/>
      </c>
    </row>
    <row r="8773" spans="34:34" x14ac:dyDescent="0.35">
      <c r="AH8773" s="16" t="str">
        <f>IF(AND(B8773="Premier League",E8773="Live"),_xlfn.XLOOKUP(_xlfn.TEXTJOIN(" vs ",,C8773:D8773),Calendar!G:G,Calendar!B:B),IF(AND(B8773="Premier League",E8773="Highlights"),_xlfn.XLOOKUP(H8773,Calendar!O:O,Calendar!N:N,,-1),""))</f>
        <v/>
      </c>
    </row>
    <row r="8774" spans="34:34" x14ac:dyDescent="0.35">
      <c r="AH8774" s="16" t="str">
        <f>IF(AND(B8774="Premier League",E8774="Live"),_xlfn.XLOOKUP(_xlfn.TEXTJOIN(" vs ",,C8774:D8774),Calendar!G:G,Calendar!B:B),IF(AND(B8774="Premier League",E8774="Highlights"),_xlfn.XLOOKUP(H8774,Calendar!O:O,Calendar!N:N,,-1),""))</f>
        <v/>
      </c>
    </row>
    <row r="8775" spans="34:34" x14ac:dyDescent="0.35">
      <c r="AH8775" s="16" t="str">
        <f>IF(AND(B8775="Premier League",E8775="Live"),_xlfn.XLOOKUP(_xlfn.TEXTJOIN(" vs ",,C8775:D8775),Calendar!G:G,Calendar!B:B),IF(AND(B8775="Premier League",E8775="Highlights"),_xlfn.XLOOKUP(H8775,Calendar!O:O,Calendar!N:N,,-1),""))</f>
        <v/>
      </c>
    </row>
    <row r="8776" spans="34:34" x14ac:dyDescent="0.35">
      <c r="AH8776" s="16" t="str">
        <f>IF(AND(B8776="Premier League",E8776="Live"),_xlfn.XLOOKUP(_xlfn.TEXTJOIN(" vs ",,C8776:D8776),Calendar!G:G,Calendar!B:B),IF(AND(B8776="Premier League",E8776="Highlights"),_xlfn.XLOOKUP(H8776,Calendar!O:O,Calendar!N:N,,-1),""))</f>
        <v/>
      </c>
    </row>
    <row r="8777" spans="34:34" x14ac:dyDescent="0.35">
      <c r="AH8777" s="16" t="str">
        <f>IF(AND(B8777="Premier League",E8777="Live"),_xlfn.XLOOKUP(_xlfn.TEXTJOIN(" vs ",,C8777:D8777),Calendar!G:G,Calendar!B:B),IF(AND(B8777="Premier League",E8777="Highlights"),_xlfn.XLOOKUP(H8777,Calendar!O:O,Calendar!N:N,,-1),""))</f>
        <v/>
      </c>
    </row>
    <row r="8778" spans="34:34" x14ac:dyDescent="0.35">
      <c r="AH8778" s="16" t="str">
        <f>IF(AND(B8778="Premier League",E8778="Live"),_xlfn.XLOOKUP(_xlfn.TEXTJOIN(" vs ",,C8778:D8778),Calendar!G:G,Calendar!B:B),IF(AND(B8778="Premier League",E8778="Highlights"),_xlfn.XLOOKUP(H8778,Calendar!O:O,Calendar!N:N,,-1),""))</f>
        <v/>
      </c>
    </row>
    <row r="8779" spans="34:34" x14ac:dyDescent="0.35">
      <c r="AH8779" s="16" t="str">
        <f>IF(AND(B8779="Premier League",E8779="Live"),_xlfn.XLOOKUP(_xlfn.TEXTJOIN(" vs ",,C8779:D8779),Calendar!G:G,Calendar!B:B),IF(AND(B8779="Premier League",E8779="Highlights"),_xlfn.XLOOKUP(H8779,Calendar!O:O,Calendar!N:N,,-1),""))</f>
        <v/>
      </c>
    </row>
    <row r="8780" spans="34:34" x14ac:dyDescent="0.35">
      <c r="AH8780" s="16" t="str">
        <f>IF(AND(B8780="Premier League",E8780="Live"),_xlfn.XLOOKUP(_xlfn.TEXTJOIN(" vs ",,C8780:D8780),Calendar!G:G,Calendar!B:B),IF(AND(B8780="Premier League",E8780="Highlights"),_xlfn.XLOOKUP(H8780,Calendar!O:O,Calendar!N:N,,-1),""))</f>
        <v/>
      </c>
    </row>
    <row r="8781" spans="34:34" x14ac:dyDescent="0.35">
      <c r="AH8781" s="16" t="str">
        <f>IF(AND(B8781="Premier League",E8781="Live"),_xlfn.XLOOKUP(_xlfn.TEXTJOIN(" vs ",,C8781:D8781),Calendar!G:G,Calendar!B:B),IF(AND(B8781="Premier League",E8781="Highlights"),_xlfn.XLOOKUP(H8781,Calendar!O:O,Calendar!N:N,,-1),""))</f>
        <v/>
      </c>
    </row>
    <row r="8782" spans="34:34" x14ac:dyDescent="0.35">
      <c r="AH8782" s="16" t="str">
        <f>IF(AND(B8782="Premier League",E8782="Live"),_xlfn.XLOOKUP(_xlfn.TEXTJOIN(" vs ",,C8782:D8782),Calendar!G:G,Calendar!B:B),IF(AND(B8782="Premier League",E8782="Highlights"),_xlfn.XLOOKUP(H8782,Calendar!O:O,Calendar!N:N,,-1),""))</f>
        <v/>
      </c>
    </row>
    <row r="8783" spans="34:34" x14ac:dyDescent="0.35">
      <c r="AH8783" s="16" t="str">
        <f>IF(AND(B8783="Premier League",E8783="Live"),_xlfn.XLOOKUP(_xlfn.TEXTJOIN(" vs ",,C8783:D8783),Calendar!G:G,Calendar!B:B),IF(AND(B8783="Premier League",E8783="Highlights"),_xlfn.XLOOKUP(H8783,Calendar!O:O,Calendar!N:N,,-1),""))</f>
        <v/>
      </c>
    </row>
    <row r="8784" spans="34:34" x14ac:dyDescent="0.35">
      <c r="AH8784" s="16" t="str">
        <f>IF(AND(B8784="Premier League",E8784="Live"),_xlfn.XLOOKUP(_xlfn.TEXTJOIN(" vs ",,C8784:D8784),Calendar!G:G,Calendar!B:B),IF(AND(B8784="Premier League",E8784="Highlights"),_xlfn.XLOOKUP(H8784,Calendar!O:O,Calendar!N:N,,-1),""))</f>
        <v/>
      </c>
    </row>
    <row r="8785" spans="34:34" x14ac:dyDescent="0.35">
      <c r="AH8785" s="16" t="str">
        <f>IF(AND(B8785="Premier League",E8785="Live"),_xlfn.XLOOKUP(_xlfn.TEXTJOIN(" vs ",,C8785:D8785),Calendar!G:G,Calendar!B:B),IF(AND(B8785="Premier League",E8785="Highlights"),_xlfn.XLOOKUP(H8785,Calendar!O:O,Calendar!N:N,,-1),""))</f>
        <v/>
      </c>
    </row>
    <row r="8786" spans="34:34" x14ac:dyDescent="0.35">
      <c r="AH8786" s="16" t="str">
        <f>IF(AND(B8786="Premier League",E8786="Live"),_xlfn.XLOOKUP(_xlfn.TEXTJOIN(" vs ",,C8786:D8786),Calendar!G:G,Calendar!B:B),IF(AND(B8786="Premier League",E8786="Highlights"),_xlfn.XLOOKUP(H8786,Calendar!O:O,Calendar!N:N,,-1),""))</f>
        <v/>
      </c>
    </row>
    <row r="8787" spans="34:34" x14ac:dyDescent="0.35">
      <c r="AH8787" s="16" t="str">
        <f>IF(AND(B8787="Premier League",E8787="Live"),_xlfn.XLOOKUP(_xlfn.TEXTJOIN(" vs ",,C8787:D8787),Calendar!G:G,Calendar!B:B),IF(AND(B8787="Premier League",E8787="Highlights"),_xlfn.XLOOKUP(H8787,Calendar!O:O,Calendar!N:N,,-1),""))</f>
        <v/>
      </c>
    </row>
    <row r="8788" spans="34:34" x14ac:dyDescent="0.35">
      <c r="AH8788" s="16" t="str">
        <f>IF(AND(B8788="Premier League",E8788="Live"),_xlfn.XLOOKUP(_xlfn.TEXTJOIN(" vs ",,C8788:D8788),Calendar!G:G,Calendar!B:B),IF(AND(B8788="Premier League",E8788="Highlights"),_xlfn.XLOOKUP(H8788,Calendar!O:O,Calendar!N:N,,-1),""))</f>
        <v/>
      </c>
    </row>
    <row r="8789" spans="34:34" x14ac:dyDescent="0.35">
      <c r="AH8789" s="16" t="str">
        <f>IF(AND(B8789="Premier League",E8789="Live"),_xlfn.XLOOKUP(_xlfn.TEXTJOIN(" vs ",,C8789:D8789),Calendar!G:G,Calendar!B:B),IF(AND(B8789="Premier League",E8789="Highlights"),_xlfn.XLOOKUP(H8789,Calendar!O:O,Calendar!N:N,,-1),""))</f>
        <v/>
      </c>
    </row>
    <row r="8790" spans="34:34" x14ac:dyDescent="0.35">
      <c r="AH8790" s="16" t="str">
        <f>IF(AND(B8790="Premier League",E8790="Live"),_xlfn.XLOOKUP(_xlfn.TEXTJOIN(" vs ",,C8790:D8790),Calendar!G:G,Calendar!B:B),IF(AND(B8790="Premier League",E8790="Highlights"),_xlfn.XLOOKUP(H8790,Calendar!O:O,Calendar!N:N,,-1),""))</f>
        <v/>
      </c>
    </row>
    <row r="8791" spans="34:34" x14ac:dyDescent="0.35">
      <c r="AH8791" s="16" t="str">
        <f>IF(AND(B8791="Premier League",E8791="Live"),_xlfn.XLOOKUP(_xlfn.TEXTJOIN(" vs ",,C8791:D8791),Calendar!G:G,Calendar!B:B),IF(AND(B8791="Premier League",E8791="Highlights"),_xlfn.XLOOKUP(H8791,Calendar!O:O,Calendar!N:N,,-1),""))</f>
        <v/>
      </c>
    </row>
    <row r="8792" spans="34:34" x14ac:dyDescent="0.35">
      <c r="AH8792" s="16" t="str">
        <f>IF(AND(B8792="Premier League",E8792="Live"),_xlfn.XLOOKUP(_xlfn.TEXTJOIN(" vs ",,C8792:D8792),Calendar!G:G,Calendar!B:B),IF(AND(B8792="Premier League",E8792="Highlights"),_xlfn.XLOOKUP(H8792,Calendar!O:O,Calendar!N:N,,-1),""))</f>
        <v/>
      </c>
    </row>
    <row r="8793" spans="34:34" x14ac:dyDescent="0.35">
      <c r="AH8793" s="16" t="str">
        <f>IF(AND(B8793="Premier League",E8793="Live"),_xlfn.XLOOKUP(_xlfn.TEXTJOIN(" vs ",,C8793:D8793),Calendar!G:G,Calendar!B:B),IF(AND(B8793="Premier League",E8793="Highlights"),_xlfn.XLOOKUP(H8793,Calendar!O:O,Calendar!N:N,,-1),""))</f>
        <v/>
      </c>
    </row>
    <row r="8794" spans="34:34" x14ac:dyDescent="0.35">
      <c r="AH8794" s="16" t="str">
        <f>IF(AND(B8794="Premier League",E8794="Live"),_xlfn.XLOOKUP(_xlfn.TEXTJOIN(" vs ",,C8794:D8794),Calendar!G:G,Calendar!B:B),IF(AND(B8794="Premier League",E8794="Highlights"),_xlfn.XLOOKUP(H8794,Calendar!O:O,Calendar!N:N,,-1),""))</f>
        <v/>
      </c>
    </row>
    <row r="8795" spans="34:34" x14ac:dyDescent="0.35">
      <c r="AH8795" s="16" t="str">
        <f>IF(AND(B8795="Premier League",E8795="Live"),_xlfn.XLOOKUP(_xlfn.TEXTJOIN(" vs ",,C8795:D8795),Calendar!G:G,Calendar!B:B),IF(AND(B8795="Premier League",E8795="Highlights"),_xlfn.XLOOKUP(H8795,Calendar!O:O,Calendar!N:N,,-1),""))</f>
        <v/>
      </c>
    </row>
    <row r="8796" spans="34:34" x14ac:dyDescent="0.35">
      <c r="AH8796" s="16" t="str">
        <f>IF(AND(B8796="Premier League",E8796="Live"),_xlfn.XLOOKUP(_xlfn.TEXTJOIN(" vs ",,C8796:D8796),Calendar!G:G,Calendar!B:B),IF(AND(B8796="Premier League",E8796="Highlights"),_xlfn.XLOOKUP(H8796,Calendar!O:O,Calendar!N:N,,-1),""))</f>
        <v/>
      </c>
    </row>
    <row r="8797" spans="34:34" x14ac:dyDescent="0.35">
      <c r="AH8797" s="16" t="str">
        <f>IF(AND(B8797="Premier League",E8797="Live"),_xlfn.XLOOKUP(_xlfn.TEXTJOIN(" vs ",,C8797:D8797),Calendar!G:G,Calendar!B:B),IF(AND(B8797="Premier League",E8797="Highlights"),_xlfn.XLOOKUP(H8797,Calendar!O:O,Calendar!N:N,,-1),""))</f>
        <v/>
      </c>
    </row>
    <row r="8798" spans="34:34" x14ac:dyDescent="0.35">
      <c r="AH8798" s="16" t="str">
        <f>IF(AND(B8798="Premier League",E8798="Live"),_xlfn.XLOOKUP(_xlfn.TEXTJOIN(" vs ",,C8798:D8798),Calendar!G:G,Calendar!B:B),IF(AND(B8798="Premier League",E8798="Highlights"),_xlfn.XLOOKUP(H8798,Calendar!O:O,Calendar!N:N,,-1),""))</f>
        <v/>
      </c>
    </row>
    <row r="8799" spans="34:34" x14ac:dyDescent="0.35">
      <c r="AH8799" s="16" t="str">
        <f>IF(AND(B8799="Premier League",E8799="Live"),_xlfn.XLOOKUP(_xlfn.TEXTJOIN(" vs ",,C8799:D8799),Calendar!G:G,Calendar!B:B),IF(AND(B8799="Premier League",E8799="Highlights"),_xlfn.XLOOKUP(H8799,Calendar!O:O,Calendar!N:N,,-1),""))</f>
        <v/>
      </c>
    </row>
    <row r="8800" spans="34:34" x14ac:dyDescent="0.35">
      <c r="AH8800" s="16" t="str">
        <f>IF(AND(B8800="Premier League",E8800="Live"),_xlfn.XLOOKUP(_xlfn.TEXTJOIN(" vs ",,C8800:D8800),Calendar!G:G,Calendar!B:B),IF(AND(B8800="Premier League",E8800="Highlights"),_xlfn.XLOOKUP(H8800,Calendar!O:O,Calendar!N:N,,-1),""))</f>
        <v/>
      </c>
    </row>
    <row r="8801" spans="34:34" x14ac:dyDescent="0.35">
      <c r="AH8801" s="16" t="str">
        <f>IF(AND(B8801="Premier League",E8801="Live"),_xlfn.XLOOKUP(_xlfn.TEXTJOIN(" vs ",,C8801:D8801),Calendar!G:G,Calendar!B:B),IF(AND(B8801="Premier League",E8801="Highlights"),_xlfn.XLOOKUP(H8801,Calendar!O:O,Calendar!N:N,,-1),""))</f>
        <v/>
      </c>
    </row>
    <row r="8802" spans="34:34" x14ac:dyDescent="0.35">
      <c r="AH8802" s="16" t="str">
        <f>IF(AND(B8802="Premier League",E8802="Live"),_xlfn.XLOOKUP(_xlfn.TEXTJOIN(" vs ",,C8802:D8802),Calendar!G:G,Calendar!B:B),IF(AND(B8802="Premier League",E8802="Highlights"),_xlfn.XLOOKUP(H8802,Calendar!O:O,Calendar!N:N,,-1),""))</f>
        <v/>
      </c>
    </row>
    <row r="8803" spans="34:34" x14ac:dyDescent="0.35">
      <c r="AH8803" s="16" t="str">
        <f>IF(AND(B8803="Premier League",E8803="Live"),_xlfn.XLOOKUP(_xlfn.TEXTJOIN(" vs ",,C8803:D8803),Calendar!G:G,Calendar!B:B),IF(AND(B8803="Premier League",E8803="Highlights"),_xlfn.XLOOKUP(H8803,Calendar!O:O,Calendar!N:N,,-1),""))</f>
        <v/>
      </c>
    </row>
    <row r="8804" spans="34:34" x14ac:dyDescent="0.35">
      <c r="AH8804" s="16" t="str">
        <f>IF(AND(B8804="Premier League",E8804="Live"),_xlfn.XLOOKUP(_xlfn.TEXTJOIN(" vs ",,C8804:D8804),Calendar!G:G,Calendar!B:B),IF(AND(B8804="Premier League",E8804="Highlights"),_xlfn.XLOOKUP(H8804,Calendar!O:O,Calendar!N:N,,-1),""))</f>
        <v/>
      </c>
    </row>
    <row r="8805" spans="34:34" x14ac:dyDescent="0.35">
      <c r="AH8805" s="16" t="str">
        <f>IF(AND(B8805="Premier League",E8805="Live"),_xlfn.XLOOKUP(_xlfn.TEXTJOIN(" vs ",,C8805:D8805),Calendar!G:G,Calendar!B:B),IF(AND(B8805="Premier League",E8805="Highlights"),_xlfn.XLOOKUP(H8805,Calendar!O:O,Calendar!N:N,,-1),""))</f>
        <v/>
      </c>
    </row>
    <row r="8806" spans="34:34" x14ac:dyDescent="0.35">
      <c r="AH8806" s="16" t="str">
        <f>IF(AND(B8806="Premier League",E8806="Live"),_xlfn.XLOOKUP(_xlfn.TEXTJOIN(" vs ",,C8806:D8806),Calendar!G:G,Calendar!B:B),IF(AND(B8806="Premier League",E8806="Highlights"),_xlfn.XLOOKUP(H8806,Calendar!O:O,Calendar!N:N,,-1),""))</f>
        <v/>
      </c>
    </row>
    <row r="8807" spans="34:34" x14ac:dyDescent="0.35">
      <c r="AH8807" s="16" t="str">
        <f>IF(AND(B8807="Premier League",E8807="Live"),_xlfn.XLOOKUP(_xlfn.TEXTJOIN(" vs ",,C8807:D8807),Calendar!G:G,Calendar!B:B),IF(AND(B8807="Premier League",E8807="Highlights"),_xlfn.XLOOKUP(H8807,Calendar!O:O,Calendar!N:N,,-1),""))</f>
        <v/>
      </c>
    </row>
    <row r="8808" spans="34:34" x14ac:dyDescent="0.35">
      <c r="AH8808" s="16" t="str">
        <f>IF(AND(B8808="Premier League",E8808="Live"),_xlfn.XLOOKUP(_xlfn.TEXTJOIN(" vs ",,C8808:D8808),Calendar!G:G,Calendar!B:B),IF(AND(B8808="Premier League",E8808="Highlights"),_xlfn.XLOOKUP(H8808,Calendar!O:O,Calendar!N:N,,-1),""))</f>
        <v/>
      </c>
    </row>
    <row r="8809" spans="34:34" x14ac:dyDescent="0.35">
      <c r="AH8809" s="16" t="str">
        <f>IF(AND(B8809="Premier League",E8809="Live"),_xlfn.XLOOKUP(_xlfn.TEXTJOIN(" vs ",,C8809:D8809),Calendar!G:G,Calendar!B:B),IF(AND(B8809="Premier League",E8809="Highlights"),_xlfn.XLOOKUP(H8809,Calendar!O:O,Calendar!N:N,,-1),""))</f>
        <v/>
      </c>
    </row>
    <row r="8810" spans="34:34" x14ac:dyDescent="0.35">
      <c r="AH8810" s="16" t="str">
        <f>IF(AND(B8810="Premier League",E8810="Live"),_xlfn.XLOOKUP(_xlfn.TEXTJOIN(" vs ",,C8810:D8810),Calendar!G:G,Calendar!B:B),IF(AND(B8810="Premier League",E8810="Highlights"),_xlfn.XLOOKUP(H8810,Calendar!O:O,Calendar!N:N,,-1),""))</f>
        <v/>
      </c>
    </row>
    <row r="8811" spans="34:34" x14ac:dyDescent="0.35">
      <c r="AH8811" s="16" t="str">
        <f>IF(AND(B8811="Premier League",E8811="Live"),_xlfn.XLOOKUP(_xlfn.TEXTJOIN(" vs ",,C8811:D8811),Calendar!G:G,Calendar!B:B),IF(AND(B8811="Premier League",E8811="Highlights"),_xlfn.XLOOKUP(H8811,Calendar!O:O,Calendar!N:N,,-1),""))</f>
        <v/>
      </c>
    </row>
    <row r="8812" spans="34:34" x14ac:dyDescent="0.35">
      <c r="AH8812" s="16" t="str">
        <f>IF(AND(B8812="Premier League",E8812="Live"),_xlfn.XLOOKUP(_xlfn.TEXTJOIN(" vs ",,C8812:D8812),Calendar!G:G,Calendar!B:B),IF(AND(B8812="Premier League",E8812="Highlights"),_xlfn.XLOOKUP(H8812,Calendar!O:O,Calendar!N:N,,-1),""))</f>
        <v/>
      </c>
    </row>
    <row r="8813" spans="34:34" x14ac:dyDescent="0.35">
      <c r="AH8813" s="16" t="str">
        <f>IF(AND(B8813="Premier League",E8813="Live"),_xlfn.XLOOKUP(_xlfn.TEXTJOIN(" vs ",,C8813:D8813),Calendar!G:G,Calendar!B:B),IF(AND(B8813="Premier League",E8813="Highlights"),_xlfn.XLOOKUP(H8813,Calendar!O:O,Calendar!N:N,,-1),""))</f>
        <v/>
      </c>
    </row>
    <row r="8814" spans="34:34" x14ac:dyDescent="0.35">
      <c r="AH8814" s="16" t="str">
        <f>IF(AND(B8814="Premier League",E8814="Live"),_xlfn.XLOOKUP(_xlfn.TEXTJOIN(" vs ",,C8814:D8814),Calendar!G:G,Calendar!B:B),IF(AND(B8814="Premier League",E8814="Highlights"),_xlfn.XLOOKUP(H8814,Calendar!O:O,Calendar!N:N,,-1),""))</f>
        <v/>
      </c>
    </row>
    <row r="8815" spans="34:34" x14ac:dyDescent="0.35">
      <c r="AH8815" s="16" t="str">
        <f>IF(AND(B8815="Premier League",E8815="Live"),_xlfn.XLOOKUP(_xlfn.TEXTJOIN(" vs ",,C8815:D8815),Calendar!G:G,Calendar!B:B),IF(AND(B8815="Premier League",E8815="Highlights"),_xlfn.XLOOKUP(H8815,Calendar!O:O,Calendar!N:N,,-1),""))</f>
        <v/>
      </c>
    </row>
    <row r="8816" spans="34:34" x14ac:dyDescent="0.35">
      <c r="AH8816" s="16" t="str">
        <f>IF(AND(B8816="Premier League",E8816="Live"),_xlfn.XLOOKUP(_xlfn.TEXTJOIN(" vs ",,C8816:D8816),Calendar!G:G,Calendar!B:B),IF(AND(B8816="Premier League",E8816="Highlights"),_xlfn.XLOOKUP(H8816,Calendar!O:O,Calendar!N:N,,-1),""))</f>
        <v/>
      </c>
    </row>
    <row r="8817" spans="34:34" x14ac:dyDescent="0.35">
      <c r="AH8817" s="16" t="str">
        <f>IF(AND(B8817="Premier League",E8817="Live"),_xlfn.XLOOKUP(_xlfn.TEXTJOIN(" vs ",,C8817:D8817),Calendar!G:G,Calendar!B:B),IF(AND(B8817="Premier League",E8817="Highlights"),_xlfn.XLOOKUP(H8817,Calendar!O:O,Calendar!N:N,,-1),""))</f>
        <v/>
      </c>
    </row>
    <row r="8818" spans="34:34" x14ac:dyDescent="0.35">
      <c r="AH8818" s="16" t="str">
        <f>IF(AND(B8818="Premier League",E8818="Live"),_xlfn.XLOOKUP(_xlfn.TEXTJOIN(" vs ",,C8818:D8818),Calendar!G:G,Calendar!B:B),IF(AND(B8818="Premier League",E8818="Highlights"),_xlfn.XLOOKUP(H8818,Calendar!O:O,Calendar!N:N,,-1),""))</f>
        <v/>
      </c>
    </row>
    <row r="8819" spans="34:34" x14ac:dyDescent="0.35">
      <c r="AH8819" s="16" t="str">
        <f>IF(AND(B8819="Premier League",E8819="Live"),_xlfn.XLOOKUP(_xlfn.TEXTJOIN(" vs ",,C8819:D8819),Calendar!G:G,Calendar!B:B),IF(AND(B8819="Premier League",E8819="Highlights"),_xlfn.XLOOKUP(H8819,Calendar!O:O,Calendar!N:N,,-1),""))</f>
        <v/>
      </c>
    </row>
    <row r="8820" spans="34:34" x14ac:dyDescent="0.35">
      <c r="AH8820" s="16" t="str">
        <f>IF(AND(B8820="Premier League",E8820="Live"),_xlfn.XLOOKUP(_xlfn.TEXTJOIN(" vs ",,C8820:D8820),Calendar!G:G,Calendar!B:B),IF(AND(B8820="Premier League",E8820="Highlights"),_xlfn.XLOOKUP(H8820,Calendar!O:O,Calendar!N:N,,-1),""))</f>
        <v/>
      </c>
    </row>
    <row r="8821" spans="34:34" x14ac:dyDescent="0.35">
      <c r="AH8821" s="16" t="str">
        <f>IF(AND(B8821="Premier League",E8821="Live"),_xlfn.XLOOKUP(_xlfn.TEXTJOIN(" vs ",,C8821:D8821),Calendar!G:G,Calendar!B:B),IF(AND(B8821="Premier League",E8821="Highlights"),_xlfn.XLOOKUP(H8821,Calendar!O:O,Calendar!N:N,,-1),""))</f>
        <v/>
      </c>
    </row>
    <row r="8822" spans="34:34" x14ac:dyDescent="0.35">
      <c r="AH8822" s="16" t="str">
        <f>IF(AND(B8822="Premier League",E8822="Live"),_xlfn.XLOOKUP(_xlfn.TEXTJOIN(" vs ",,C8822:D8822),Calendar!G:G,Calendar!B:B),IF(AND(B8822="Premier League",E8822="Highlights"),_xlfn.XLOOKUP(H8822,Calendar!O:O,Calendar!N:N,,-1),""))</f>
        <v/>
      </c>
    </row>
    <row r="8823" spans="34:34" x14ac:dyDescent="0.35">
      <c r="AH8823" s="16" t="str">
        <f>IF(AND(B8823="Premier League",E8823="Live"),_xlfn.XLOOKUP(_xlfn.TEXTJOIN(" vs ",,C8823:D8823),Calendar!G:G,Calendar!B:B),IF(AND(B8823="Premier League",E8823="Highlights"),_xlfn.XLOOKUP(H8823,Calendar!O:O,Calendar!N:N,,-1),""))</f>
        <v/>
      </c>
    </row>
    <row r="8824" spans="34:34" x14ac:dyDescent="0.35">
      <c r="AH8824" s="16" t="str">
        <f>IF(AND(B8824="Premier League",E8824="Live"),_xlfn.XLOOKUP(_xlfn.TEXTJOIN(" vs ",,C8824:D8824),Calendar!G:G,Calendar!B:B),IF(AND(B8824="Premier League",E8824="Highlights"),_xlfn.XLOOKUP(H8824,Calendar!O:O,Calendar!N:N,,-1),""))</f>
        <v/>
      </c>
    </row>
    <row r="8825" spans="34:34" x14ac:dyDescent="0.35">
      <c r="AH8825" s="16" t="str">
        <f>IF(AND(B8825="Premier League",E8825="Live"),_xlfn.XLOOKUP(_xlfn.TEXTJOIN(" vs ",,C8825:D8825),Calendar!G:G,Calendar!B:B),IF(AND(B8825="Premier League",E8825="Highlights"),_xlfn.XLOOKUP(H8825,Calendar!O:O,Calendar!N:N,,-1),""))</f>
        <v/>
      </c>
    </row>
    <row r="8826" spans="34:34" x14ac:dyDescent="0.35">
      <c r="AH8826" s="16" t="str">
        <f>IF(AND(B8826="Premier League",E8826="Live"),_xlfn.XLOOKUP(_xlfn.TEXTJOIN(" vs ",,C8826:D8826),Calendar!G:G,Calendar!B:B),IF(AND(B8826="Premier League",E8826="Highlights"),_xlfn.XLOOKUP(H8826,Calendar!O:O,Calendar!N:N,,-1),""))</f>
        <v/>
      </c>
    </row>
    <row r="8827" spans="34:34" x14ac:dyDescent="0.35">
      <c r="AH8827" s="16" t="str">
        <f>IF(AND(B8827="Premier League",E8827="Live"),_xlfn.XLOOKUP(_xlfn.TEXTJOIN(" vs ",,C8827:D8827),Calendar!G:G,Calendar!B:B),IF(AND(B8827="Premier League",E8827="Highlights"),_xlfn.XLOOKUP(H8827,Calendar!O:O,Calendar!N:N,,-1),""))</f>
        <v/>
      </c>
    </row>
    <row r="8828" spans="34:34" x14ac:dyDescent="0.35">
      <c r="AH8828" s="16" t="str">
        <f>IF(AND(B8828="Premier League",E8828="Live"),_xlfn.XLOOKUP(_xlfn.TEXTJOIN(" vs ",,C8828:D8828),Calendar!G:G,Calendar!B:B),IF(AND(B8828="Premier League",E8828="Highlights"),_xlfn.XLOOKUP(H8828,Calendar!O:O,Calendar!N:N,,-1),""))</f>
        <v/>
      </c>
    </row>
    <row r="8829" spans="34:34" x14ac:dyDescent="0.35">
      <c r="AH8829" s="16" t="str">
        <f>IF(AND(B8829="Premier League",E8829="Live"),_xlfn.XLOOKUP(_xlfn.TEXTJOIN(" vs ",,C8829:D8829),Calendar!G:G,Calendar!B:B),IF(AND(B8829="Premier League",E8829="Highlights"),_xlfn.XLOOKUP(H8829,Calendar!O:O,Calendar!N:N,,-1),""))</f>
        <v/>
      </c>
    </row>
    <row r="8830" spans="34:34" x14ac:dyDescent="0.35">
      <c r="AH8830" s="16" t="str">
        <f>IF(AND(B8830="Premier League",E8830="Live"),_xlfn.XLOOKUP(_xlfn.TEXTJOIN(" vs ",,C8830:D8830),Calendar!G:G,Calendar!B:B),IF(AND(B8830="Premier League",E8830="Highlights"),_xlfn.XLOOKUP(H8830,Calendar!O:O,Calendar!N:N,,-1),""))</f>
        <v/>
      </c>
    </row>
    <row r="8831" spans="34:34" x14ac:dyDescent="0.35">
      <c r="AH8831" s="16" t="str">
        <f>IF(AND(B8831="Premier League",E8831="Live"),_xlfn.XLOOKUP(_xlfn.TEXTJOIN(" vs ",,C8831:D8831),Calendar!G:G,Calendar!B:B),IF(AND(B8831="Premier League",E8831="Highlights"),_xlfn.XLOOKUP(H8831,Calendar!O:O,Calendar!N:N,,-1),""))</f>
        <v/>
      </c>
    </row>
    <row r="8832" spans="34:34" x14ac:dyDescent="0.35">
      <c r="AH8832" s="16" t="str">
        <f>IF(AND(B8832="Premier League",E8832="Live"),_xlfn.XLOOKUP(_xlfn.TEXTJOIN(" vs ",,C8832:D8832),Calendar!G:G,Calendar!B:B),IF(AND(B8832="Premier League",E8832="Highlights"),_xlfn.XLOOKUP(H8832,Calendar!O:O,Calendar!N:N,,-1),""))</f>
        <v/>
      </c>
    </row>
    <row r="8833" spans="34:34" x14ac:dyDescent="0.35">
      <c r="AH8833" s="16" t="str">
        <f>IF(AND(B8833="Premier League",E8833="Live"),_xlfn.XLOOKUP(_xlfn.TEXTJOIN(" vs ",,C8833:D8833),Calendar!G:G,Calendar!B:B),IF(AND(B8833="Premier League",E8833="Highlights"),_xlfn.XLOOKUP(H8833,Calendar!O:O,Calendar!N:N,,-1),""))</f>
        <v/>
      </c>
    </row>
    <row r="8834" spans="34:34" x14ac:dyDescent="0.35">
      <c r="AH8834" s="16" t="str">
        <f>IF(AND(B8834="Premier League",E8834="Live"),_xlfn.XLOOKUP(_xlfn.TEXTJOIN(" vs ",,C8834:D8834),Calendar!G:G,Calendar!B:B),IF(AND(B8834="Premier League",E8834="Highlights"),_xlfn.XLOOKUP(H8834,Calendar!O:O,Calendar!N:N,,-1),""))</f>
        <v/>
      </c>
    </row>
    <row r="8835" spans="34:34" x14ac:dyDescent="0.35">
      <c r="AH8835" s="16" t="str">
        <f>IF(AND(B8835="Premier League",E8835="Live"),_xlfn.XLOOKUP(_xlfn.TEXTJOIN(" vs ",,C8835:D8835),Calendar!G:G,Calendar!B:B),IF(AND(B8835="Premier League",E8835="Highlights"),_xlfn.XLOOKUP(H8835,Calendar!O:O,Calendar!N:N,,-1),""))</f>
        <v/>
      </c>
    </row>
    <row r="8836" spans="34:34" x14ac:dyDescent="0.35">
      <c r="AH8836" s="16" t="str">
        <f>IF(AND(B8836="Premier League",E8836="Live"),_xlfn.XLOOKUP(_xlfn.TEXTJOIN(" vs ",,C8836:D8836),Calendar!G:G,Calendar!B:B),IF(AND(B8836="Premier League",E8836="Highlights"),_xlfn.XLOOKUP(H8836,Calendar!O:O,Calendar!N:N,,-1),""))</f>
        <v/>
      </c>
    </row>
    <row r="8837" spans="34:34" x14ac:dyDescent="0.35">
      <c r="AH8837" s="16" t="str">
        <f>IF(AND(B8837="Premier League",E8837="Live"),_xlfn.XLOOKUP(_xlfn.TEXTJOIN(" vs ",,C8837:D8837),Calendar!G:G,Calendar!B:B),IF(AND(B8837="Premier League",E8837="Highlights"),_xlfn.XLOOKUP(H8837,Calendar!O:O,Calendar!N:N,,-1),""))</f>
        <v/>
      </c>
    </row>
    <row r="8838" spans="34:34" x14ac:dyDescent="0.35">
      <c r="AH8838" s="16" t="str">
        <f>IF(AND(B8838="Premier League",E8838="Live"),_xlfn.XLOOKUP(_xlfn.TEXTJOIN(" vs ",,C8838:D8838),Calendar!G:G,Calendar!B:B),IF(AND(B8838="Premier League",E8838="Highlights"),_xlfn.XLOOKUP(H8838,Calendar!O:O,Calendar!N:N,,-1),""))</f>
        <v/>
      </c>
    </row>
    <row r="8839" spans="34:34" x14ac:dyDescent="0.35">
      <c r="AH8839" s="16" t="str">
        <f>IF(AND(B8839="Premier League",E8839="Live"),_xlfn.XLOOKUP(_xlfn.TEXTJOIN(" vs ",,C8839:D8839),Calendar!G:G,Calendar!B:B),IF(AND(B8839="Premier League",E8839="Highlights"),_xlfn.XLOOKUP(H8839,Calendar!O:O,Calendar!N:N,,-1),""))</f>
        <v/>
      </c>
    </row>
    <row r="8840" spans="34:34" x14ac:dyDescent="0.35">
      <c r="AH8840" s="16" t="str">
        <f>IF(AND(B8840="Premier League",E8840="Live"),_xlfn.XLOOKUP(_xlfn.TEXTJOIN(" vs ",,C8840:D8840),Calendar!G:G,Calendar!B:B),IF(AND(B8840="Premier League",E8840="Highlights"),_xlfn.XLOOKUP(H8840,Calendar!O:O,Calendar!N:N,,-1),""))</f>
        <v/>
      </c>
    </row>
    <row r="8841" spans="34:34" x14ac:dyDescent="0.35">
      <c r="AH8841" s="16" t="str">
        <f>IF(AND(B8841="Premier League",E8841="Live"),_xlfn.XLOOKUP(_xlfn.TEXTJOIN(" vs ",,C8841:D8841),Calendar!G:G,Calendar!B:B),IF(AND(B8841="Premier League",E8841="Highlights"),_xlfn.XLOOKUP(H8841,Calendar!O:O,Calendar!N:N,,-1),""))</f>
        <v/>
      </c>
    </row>
    <row r="8842" spans="34:34" x14ac:dyDescent="0.35">
      <c r="AH8842" s="16" t="str">
        <f>IF(AND(B8842="Premier League",E8842="Live"),_xlfn.XLOOKUP(_xlfn.TEXTJOIN(" vs ",,C8842:D8842),Calendar!G:G,Calendar!B:B),IF(AND(B8842="Premier League",E8842="Highlights"),_xlfn.XLOOKUP(H8842,Calendar!O:O,Calendar!N:N,,-1),""))</f>
        <v/>
      </c>
    </row>
    <row r="8843" spans="34:34" x14ac:dyDescent="0.35">
      <c r="AH8843" s="16" t="str">
        <f>IF(AND(B8843="Premier League",E8843="Live"),_xlfn.XLOOKUP(_xlfn.TEXTJOIN(" vs ",,C8843:D8843),Calendar!G:G,Calendar!B:B),IF(AND(B8843="Premier League",E8843="Highlights"),_xlfn.XLOOKUP(H8843,Calendar!O:O,Calendar!N:N,,-1),""))</f>
        <v/>
      </c>
    </row>
    <row r="8844" spans="34:34" x14ac:dyDescent="0.35">
      <c r="AH8844" s="16" t="str">
        <f>IF(AND(B8844="Premier League",E8844="Live"),_xlfn.XLOOKUP(_xlfn.TEXTJOIN(" vs ",,C8844:D8844),Calendar!G:G,Calendar!B:B),IF(AND(B8844="Premier League",E8844="Highlights"),_xlfn.XLOOKUP(H8844,Calendar!O:O,Calendar!N:N,,-1),""))</f>
        <v/>
      </c>
    </row>
    <row r="8845" spans="34:34" x14ac:dyDescent="0.35">
      <c r="AH8845" s="16" t="str">
        <f>IF(AND(B8845="Premier League",E8845="Live"),_xlfn.XLOOKUP(_xlfn.TEXTJOIN(" vs ",,C8845:D8845),Calendar!G:G,Calendar!B:B),IF(AND(B8845="Premier League",E8845="Highlights"),_xlfn.XLOOKUP(H8845,Calendar!O:O,Calendar!N:N,,-1),""))</f>
        <v/>
      </c>
    </row>
    <row r="8846" spans="34:34" x14ac:dyDescent="0.35">
      <c r="AH8846" s="16" t="str">
        <f>IF(AND(B8846="Premier League",E8846="Live"),_xlfn.XLOOKUP(_xlfn.TEXTJOIN(" vs ",,C8846:D8846),Calendar!G:G,Calendar!B:B),IF(AND(B8846="Premier League",E8846="Highlights"),_xlfn.XLOOKUP(H8846,Calendar!O:O,Calendar!N:N,,-1),""))</f>
        <v/>
      </c>
    </row>
    <row r="8847" spans="34:34" x14ac:dyDescent="0.35">
      <c r="AH8847" s="16" t="str">
        <f>IF(AND(B8847="Premier League",E8847="Live"),_xlfn.XLOOKUP(_xlfn.TEXTJOIN(" vs ",,C8847:D8847),Calendar!G:G,Calendar!B:B),IF(AND(B8847="Premier League",E8847="Highlights"),_xlfn.XLOOKUP(H8847,Calendar!O:O,Calendar!N:N,,-1),""))</f>
        <v/>
      </c>
    </row>
    <row r="8848" spans="34:34" x14ac:dyDescent="0.35">
      <c r="AH8848" s="16" t="str">
        <f>IF(AND(B8848="Premier League",E8848="Live"),_xlfn.XLOOKUP(_xlfn.TEXTJOIN(" vs ",,C8848:D8848),Calendar!G:G,Calendar!B:B),IF(AND(B8848="Premier League",E8848="Highlights"),_xlfn.XLOOKUP(H8848,Calendar!O:O,Calendar!N:N,,-1),""))</f>
        <v/>
      </c>
    </row>
    <row r="8849" spans="34:34" x14ac:dyDescent="0.35">
      <c r="AH8849" s="16" t="str">
        <f>IF(AND(B8849="Premier League",E8849="Live"),_xlfn.XLOOKUP(_xlfn.TEXTJOIN(" vs ",,C8849:D8849),Calendar!G:G,Calendar!B:B),IF(AND(B8849="Premier League",E8849="Highlights"),_xlfn.XLOOKUP(H8849,Calendar!O:O,Calendar!N:N,,-1),""))</f>
        <v/>
      </c>
    </row>
    <row r="8850" spans="34:34" x14ac:dyDescent="0.35">
      <c r="AH8850" s="16" t="str">
        <f>IF(AND(B8850="Premier League",E8850="Live"),_xlfn.XLOOKUP(_xlfn.TEXTJOIN(" vs ",,C8850:D8850),Calendar!G:G,Calendar!B:B),IF(AND(B8850="Premier League",E8850="Highlights"),_xlfn.XLOOKUP(H8850,Calendar!O:O,Calendar!N:N,,-1),""))</f>
        <v/>
      </c>
    </row>
    <row r="8851" spans="34:34" x14ac:dyDescent="0.35">
      <c r="AH8851" s="16" t="str">
        <f>IF(AND(B8851="Premier League",E8851="Live"),_xlfn.XLOOKUP(_xlfn.TEXTJOIN(" vs ",,C8851:D8851),Calendar!G:G,Calendar!B:B),IF(AND(B8851="Premier League",E8851="Highlights"),_xlfn.XLOOKUP(H8851,Calendar!O:O,Calendar!N:N,,-1),""))</f>
        <v/>
      </c>
    </row>
    <row r="8852" spans="34:34" x14ac:dyDescent="0.35">
      <c r="AH8852" s="16" t="str">
        <f>IF(AND(B8852="Premier League",E8852="Live"),_xlfn.XLOOKUP(_xlfn.TEXTJOIN(" vs ",,C8852:D8852),Calendar!G:G,Calendar!B:B),IF(AND(B8852="Premier League",E8852="Highlights"),_xlfn.XLOOKUP(H8852,Calendar!O:O,Calendar!N:N,,-1),""))</f>
        <v/>
      </c>
    </row>
    <row r="8853" spans="34:34" x14ac:dyDescent="0.35">
      <c r="AH8853" s="16" t="str">
        <f>IF(AND(B8853="Premier League",E8853="Live"),_xlfn.XLOOKUP(_xlfn.TEXTJOIN(" vs ",,C8853:D8853),Calendar!G:G,Calendar!B:B),IF(AND(B8853="Premier League",E8853="Highlights"),_xlfn.XLOOKUP(H8853,Calendar!O:O,Calendar!N:N,,-1),""))</f>
        <v/>
      </c>
    </row>
    <row r="8854" spans="34:34" x14ac:dyDescent="0.35">
      <c r="AH8854" s="16" t="str">
        <f>IF(AND(B8854="Premier League",E8854="Live"),_xlfn.XLOOKUP(_xlfn.TEXTJOIN(" vs ",,C8854:D8854),Calendar!G:G,Calendar!B:B),IF(AND(B8854="Premier League",E8854="Highlights"),_xlfn.XLOOKUP(H8854,Calendar!O:O,Calendar!N:N,,-1),""))</f>
        <v/>
      </c>
    </row>
    <row r="8855" spans="34:34" x14ac:dyDescent="0.35">
      <c r="AH8855" s="16" t="str">
        <f>IF(AND(B8855="Premier League",E8855="Live"),_xlfn.XLOOKUP(_xlfn.TEXTJOIN(" vs ",,C8855:D8855),Calendar!G:G,Calendar!B:B),IF(AND(B8855="Premier League",E8855="Highlights"),_xlfn.XLOOKUP(H8855,Calendar!O:O,Calendar!N:N,,-1),""))</f>
        <v/>
      </c>
    </row>
    <row r="8856" spans="34:34" x14ac:dyDescent="0.35">
      <c r="AH8856" s="16" t="str">
        <f>IF(AND(B8856="Premier League",E8856="Live"),_xlfn.XLOOKUP(_xlfn.TEXTJOIN(" vs ",,C8856:D8856),Calendar!G:G,Calendar!B:B),IF(AND(B8856="Premier League",E8856="Highlights"),_xlfn.XLOOKUP(H8856,Calendar!O:O,Calendar!N:N,,-1),""))</f>
        <v/>
      </c>
    </row>
    <row r="8857" spans="34:34" x14ac:dyDescent="0.35">
      <c r="AH8857" s="16" t="str">
        <f>IF(AND(B8857="Premier League",E8857="Live"),_xlfn.XLOOKUP(_xlfn.TEXTJOIN(" vs ",,C8857:D8857),Calendar!G:G,Calendar!B:B),IF(AND(B8857="Premier League",E8857="Highlights"),_xlfn.XLOOKUP(H8857,Calendar!O:O,Calendar!N:N,,-1),""))</f>
        <v/>
      </c>
    </row>
    <row r="8858" spans="34:34" x14ac:dyDescent="0.35">
      <c r="AH8858" s="16" t="str">
        <f>IF(AND(B8858="Premier League",E8858="Live"),_xlfn.XLOOKUP(_xlfn.TEXTJOIN(" vs ",,C8858:D8858),Calendar!G:G,Calendar!B:B),IF(AND(B8858="Premier League",E8858="Highlights"),_xlfn.XLOOKUP(H8858,Calendar!O:O,Calendar!N:N,,-1),""))</f>
        <v/>
      </c>
    </row>
    <row r="8859" spans="34:34" x14ac:dyDescent="0.35">
      <c r="AH8859" s="16" t="str">
        <f>IF(AND(B8859="Premier League",E8859="Live"),_xlfn.XLOOKUP(_xlfn.TEXTJOIN(" vs ",,C8859:D8859),Calendar!G:G,Calendar!B:B),IF(AND(B8859="Premier League",E8859="Highlights"),_xlfn.XLOOKUP(H8859,Calendar!O:O,Calendar!N:N,,-1),""))</f>
        <v/>
      </c>
    </row>
    <row r="8860" spans="34:34" x14ac:dyDescent="0.35">
      <c r="AH8860" s="16" t="str">
        <f>IF(AND(B8860="Premier League",E8860="Live"),_xlfn.XLOOKUP(_xlfn.TEXTJOIN(" vs ",,C8860:D8860),Calendar!G:G,Calendar!B:B),IF(AND(B8860="Premier League",E8860="Highlights"),_xlfn.XLOOKUP(H8860,Calendar!O:O,Calendar!N:N,,-1),""))</f>
        <v/>
      </c>
    </row>
    <row r="8861" spans="34:34" x14ac:dyDescent="0.35">
      <c r="AH8861" s="16" t="str">
        <f>IF(AND(B8861="Premier League",E8861="Live"),_xlfn.XLOOKUP(_xlfn.TEXTJOIN(" vs ",,C8861:D8861),Calendar!G:G,Calendar!B:B),IF(AND(B8861="Premier League",E8861="Highlights"),_xlfn.XLOOKUP(H8861,Calendar!O:O,Calendar!N:N,,-1),""))</f>
        <v/>
      </c>
    </row>
    <row r="8862" spans="34:34" x14ac:dyDescent="0.35">
      <c r="AH8862" s="16" t="str">
        <f>IF(AND(B8862="Premier League",E8862="Live"),_xlfn.XLOOKUP(_xlfn.TEXTJOIN(" vs ",,C8862:D8862),Calendar!G:G,Calendar!B:B),IF(AND(B8862="Premier League",E8862="Highlights"),_xlfn.XLOOKUP(H8862,Calendar!O:O,Calendar!N:N,,-1),""))</f>
        <v/>
      </c>
    </row>
    <row r="8863" spans="34:34" x14ac:dyDescent="0.35">
      <c r="AH8863" s="16" t="str">
        <f>IF(AND(B8863="Premier League",E8863="Live"),_xlfn.XLOOKUP(_xlfn.TEXTJOIN(" vs ",,C8863:D8863),Calendar!G:G,Calendar!B:B),IF(AND(B8863="Premier League",E8863="Highlights"),_xlfn.XLOOKUP(H8863,Calendar!O:O,Calendar!N:N,,-1),""))</f>
        <v/>
      </c>
    </row>
    <row r="8864" spans="34:34" x14ac:dyDescent="0.35">
      <c r="AH8864" s="16" t="str">
        <f>IF(AND(B8864="Premier League",E8864="Live"),_xlfn.XLOOKUP(_xlfn.TEXTJOIN(" vs ",,C8864:D8864),Calendar!G:G,Calendar!B:B),IF(AND(B8864="Premier League",E8864="Highlights"),_xlfn.XLOOKUP(H8864,Calendar!O:O,Calendar!N:N,,-1),""))</f>
        <v/>
      </c>
    </row>
    <row r="8865" spans="34:34" x14ac:dyDescent="0.35">
      <c r="AH8865" s="16" t="str">
        <f>IF(AND(B8865="Premier League",E8865="Live"),_xlfn.XLOOKUP(_xlfn.TEXTJOIN(" vs ",,C8865:D8865),Calendar!G:G,Calendar!B:B),IF(AND(B8865="Premier League",E8865="Highlights"),_xlfn.XLOOKUP(H8865,Calendar!O:O,Calendar!N:N,,-1),""))</f>
        <v/>
      </c>
    </row>
    <row r="8866" spans="34:34" x14ac:dyDescent="0.35">
      <c r="AH8866" s="16" t="str">
        <f>IF(AND(B8866="Premier League",E8866="Live"),_xlfn.XLOOKUP(_xlfn.TEXTJOIN(" vs ",,C8866:D8866),Calendar!G:G,Calendar!B:B),IF(AND(B8866="Premier League",E8866="Highlights"),_xlfn.XLOOKUP(H8866,Calendar!O:O,Calendar!N:N,,-1),""))</f>
        <v/>
      </c>
    </row>
    <row r="8867" spans="34:34" x14ac:dyDescent="0.35">
      <c r="AH8867" s="16" t="str">
        <f>IF(AND(B8867="Premier League",E8867="Live"),_xlfn.XLOOKUP(_xlfn.TEXTJOIN(" vs ",,C8867:D8867),Calendar!G:G,Calendar!B:B),IF(AND(B8867="Premier League",E8867="Highlights"),_xlfn.XLOOKUP(H8867,Calendar!O:O,Calendar!N:N,,-1),""))</f>
        <v/>
      </c>
    </row>
    <row r="8868" spans="34:34" x14ac:dyDescent="0.35">
      <c r="AH8868" s="16" t="str">
        <f>IF(AND(B8868="Premier League",E8868="Live"),_xlfn.XLOOKUP(_xlfn.TEXTJOIN(" vs ",,C8868:D8868),Calendar!G:G,Calendar!B:B),IF(AND(B8868="Premier League",E8868="Highlights"),_xlfn.XLOOKUP(H8868,Calendar!O:O,Calendar!N:N,,-1),""))</f>
        <v/>
      </c>
    </row>
    <row r="8869" spans="34:34" x14ac:dyDescent="0.35">
      <c r="AH8869" s="16" t="str">
        <f>IF(AND(B8869="Premier League",E8869="Live"),_xlfn.XLOOKUP(_xlfn.TEXTJOIN(" vs ",,C8869:D8869),Calendar!G:G,Calendar!B:B),IF(AND(B8869="Premier League",E8869="Highlights"),_xlfn.XLOOKUP(H8869,Calendar!O:O,Calendar!N:N,,-1),""))</f>
        <v/>
      </c>
    </row>
    <row r="8870" spans="34:34" x14ac:dyDescent="0.35">
      <c r="AH8870" s="16" t="str">
        <f>IF(AND(B8870="Premier League",E8870="Live"),_xlfn.XLOOKUP(_xlfn.TEXTJOIN(" vs ",,C8870:D8870),Calendar!G:G,Calendar!B:B),IF(AND(B8870="Premier League",E8870="Highlights"),_xlfn.XLOOKUP(H8870,Calendar!O:O,Calendar!N:N,,-1),""))</f>
        <v/>
      </c>
    </row>
    <row r="8871" spans="34:34" x14ac:dyDescent="0.35">
      <c r="AH8871" s="16" t="str">
        <f>IF(AND(B8871="Premier League",E8871="Live"),_xlfn.XLOOKUP(_xlfn.TEXTJOIN(" vs ",,C8871:D8871),Calendar!G:G,Calendar!B:B),IF(AND(B8871="Premier League",E8871="Highlights"),_xlfn.XLOOKUP(H8871,Calendar!O:O,Calendar!N:N,,-1),""))</f>
        <v/>
      </c>
    </row>
    <row r="8872" spans="34:34" x14ac:dyDescent="0.35">
      <c r="AH8872" s="16" t="str">
        <f>IF(AND(B8872="Premier League",E8872="Live"),_xlfn.XLOOKUP(_xlfn.TEXTJOIN(" vs ",,C8872:D8872),Calendar!G:G,Calendar!B:B),IF(AND(B8872="Premier League",E8872="Highlights"),_xlfn.XLOOKUP(H8872,Calendar!O:O,Calendar!N:N,,-1),""))</f>
        <v/>
      </c>
    </row>
    <row r="8873" spans="34:34" x14ac:dyDescent="0.35">
      <c r="AH8873" s="16" t="str">
        <f>IF(AND(B8873="Premier League",E8873="Live"),_xlfn.XLOOKUP(_xlfn.TEXTJOIN(" vs ",,C8873:D8873),Calendar!G:G,Calendar!B:B),IF(AND(B8873="Premier League",E8873="Highlights"),_xlfn.XLOOKUP(H8873,Calendar!O:O,Calendar!N:N,,-1),""))</f>
        <v/>
      </c>
    </row>
    <row r="8874" spans="34:34" x14ac:dyDescent="0.35">
      <c r="AH8874" s="16" t="str">
        <f>IF(AND(B8874="Premier League",E8874="Live"),_xlfn.XLOOKUP(_xlfn.TEXTJOIN(" vs ",,C8874:D8874),Calendar!G:G,Calendar!B:B),IF(AND(B8874="Premier League",E8874="Highlights"),_xlfn.XLOOKUP(H8874,Calendar!O:O,Calendar!N:N,,-1),""))</f>
        <v/>
      </c>
    </row>
    <row r="8875" spans="34:34" x14ac:dyDescent="0.35">
      <c r="AH8875" s="16" t="str">
        <f>IF(AND(B8875="Premier League",E8875="Live"),_xlfn.XLOOKUP(_xlfn.TEXTJOIN(" vs ",,C8875:D8875),Calendar!G:G,Calendar!B:B),IF(AND(B8875="Premier League",E8875="Highlights"),_xlfn.XLOOKUP(H8875,Calendar!O:O,Calendar!N:N,,-1),""))</f>
        <v/>
      </c>
    </row>
    <row r="8876" spans="34:34" x14ac:dyDescent="0.35">
      <c r="AH8876" s="16" t="str">
        <f>IF(AND(B8876="Premier League",E8876="Live"),_xlfn.XLOOKUP(_xlfn.TEXTJOIN(" vs ",,C8876:D8876),Calendar!G:G,Calendar!B:B),IF(AND(B8876="Premier League",E8876="Highlights"),_xlfn.XLOOKUP(H8876,Calendar!O:O,Calendar!N:N,,-1),""))</f>
        <v/>
      </c>
    </row>
    <row r="8877" spans="34:34" x14ac:dyDescent="0.35">
      <c r="AH8877" s="16" t="str">
        <f>IF(AND(B8877="Premier League",E8877="Live"),_xlfn.XLOOKUP(_xlfn.TEXTJOIN(" vs ",,C8877:D8877),Calendar!G:G,Calendar!B:B),IF(AND(B8877="Premier League",E8877="Highlights"),_xlfn.XLOOKUP(H8877,Calendar!O:O,Calendar!N:N,,-1),""))</f>
        <v/>
      </c>
    </row>
    <row r="8878" spans="34:34" x14ac:dyDescent="0.35">
      <c r="AH8878" s="16" t="str">
        <f>IF(AND(B8878="Premier League",E8878="Live"),_xlfn.XLOOKUP(_xlfn.TEXTJOIN(" vs ",,C8878:D8878),Calendar!G:G,Calendar!B:B),IF(AND(B8878="Premier League",E8878="Highlights"),_xlfn.XLOOKUP(H8878,Calendar!O:O,Calendar!N:N,,-1),""))</f>
        <v/>
      </c>
    </row>
    <row r="8879" spans="34:34" x14ac:dyDescent="0.35">
      <c r="AH8879" s="16" t="str">
        <f>IF(AND(B8879="Premier League",E8879="Live"),_xlfn.XLOOKUP(_xlfn.TEXTJOIN(" vs ",,C8879:D8879),Calendar!G:G,Calendar!B:B),IF(AND(B8879="Premier League",E8879="Highlights"),_xlfn.XLOOKUP(H8879,Calendar!O:O,Calendar!N:N,,-1),""))</f>
        <v/>
      </c>
    </row>
    <row r="8880" spans="34:34" x14ac:dyDescent="0.35">
      <c r="AH8880" s="16" t="str">
        <f>IF(AND(B8880="Premier League",E8880="Live"),_xlfn.XLOOKUP(_xlfn.TEXTJOIN(" vs ",,C8880:D8880),Calendar!G:G,Calendar!B:B),IF(AND(B8880="Premier League",E8880="Highlights"),_xlfn.XLOOKUP(H8880,Calendar!O:O,Calendar!N:N,,-1),""))</f>
        <v/>
      </c>
    </row>
    <row r="8881" spans="34:34" x14ac:dyDescent="0.35">
      <c r="AH8881" s="16" t="str">
        <f>IF(AND(B8881="Premier League",E8881="Live"),_xlfn.XLOOKUP(_xlfn.TEXTJOIN(" vs ",,C8881:D8881),Calendar!G:G,Calendar!B:B),IF(AND(B8881="Premier League",E8881="Highlights"),_xlfn.XLOOKUP(H8881,Calendar!O:O,Calendar!N:N,,-1),""))</f>
        <v/>
      </c>
    </row>
    <row r="8882" spans="34:34" x14ac:dyDescent="0.35">
      <c r="AH8882" s="16" t="str">
        <f>IF(AND(B8882="Premier League",E8882="Live"),_xlfn.XLOOKUP(_xlfn.TEXTJOIN(" vs ",,C8882:D8882),Calendar!G:G,Calendar!B:B),IF(AND(B8882="Premier League",E8882="Highlights"),_xlfn.XLOOKUP(H8882,Calendar!O:O,Calendar!N:N,,-1),""))</f>
        <v/>
      </c>
    </row>
    <row r="8883" spans="34:34" x14ac:dyDescent="0.35">
      <c r="AH8883" s="16" t="str">
        <f>IF(AND(B8883="Premier League",E8883="Live"),_xlfn.XLOOKUP(_xlfn.TEXTJOIN(" vs ",,C8883:D8883),Calendar!G:G,Calendar!B:B),IF(AND(B8883="Premier League",E8883="Highlights"),_xlfn.XLOOKUP(H8883,Calendar!O:O,Calendar!N:N,,-1),""))</f>
        <v/>
      </c>
    </row>
    <row r="8884" spans="34:34" x14ac:dyDescent="0.35">
      <c r="AH8884" s="16" t="str">
        <f>IF(AND(B8884="Premier League",E8884="Live"),_xlfn.XLOOKUP(_xlfn.TEXTJOIN(" vs ",,C8884:D8884),Calendar!G:G,Calendar!B:B),IF(AND(B8884="Premier League",E8884="Highlights"),_xlfn.XLOOKUP(H8884,Calendar!O:O,Calendar!N:N,,-1),""))</f>
        <v/>
      </c>
    </row>
    <row r="8885" spans="34:34" x14ac:dyDescent="0.35">
      <c r="AH8885" s="16" t="str">
        <f>IF(AND(B8885="Premier League",E8885="Live"),_xlfn.XLOOKUP(_xlfn.TEXTJOIN(" vs ",,C8885:D8885),Calendar!G:G,Calendar!B:B),IF(AND(B8885="Premier League",E8885="Highlights"),_xlfn.XLOOKUP(H8885,Calendar!O:O,Calendar!N:N,,-1),""))</f>
        <v/>
      </c>
    </row>
    <row r="8886" spans="34:34" x14ac:dyDescent="0.35">
      <c r="AH8886" s="16" t="str">
        <f>IF(AND(B8886="Premier League",E8886="Live"),_xlfn.XLOOKUP(_xlfn.TEXTJOIN(" vs ",,C8886:D8886),Calendar!G:G,Calendar!B:B),IF(AND(B8886="Premier League",E8886="Highlights"),_xlfn.XLOOKUP(H8886,Calendar!O:O,Calendar!N:N,,-1),""))</f>
        <v/>
      </c>
    </row>
    <row r="8887" spans="34:34" x14ac:dyDescent="0.35">
      <c r="AH8887" s="16" t="str">
        <f>IF(AND(B8887="Premier League",E8887="Live"),_xlfn.XLOOKUP(_xlfn.TEXTJOIN(" vs ",,C8887:D8887),Calendar!G:G,Calendar!B:B),IF(AND(B8887="Premier League",E8887="Highlights"),_xlfn.XLOOKUP(H8887,Calendar!O:O,Calendar!N:N,,-1),""))</f>
        <v/>
      </c>
    </row>
    <row r="8888" spans="34:34" x14ac:dyDescent="0.35">
      <c r="AH8888" s="16" t="str">
        <f>IF(AND(B8888="Premier League",E8888="Live"),_xlfn.XLOOKUP(_xlfn.TEXTJOIN(" vs ",,C8888:D8888),Calendar!G:G,Calendar!B:B),IF(AND(B8888="Premier League",E8888="Highlights"),_xlfn.XLOOKUP(H8888,Calendar!O:O,Calendar!N:N,,-1),""))</f>
        <v/>
      </c>
    </row>
    <row r="8889" spans="34:34" x14ac:dyDescent="0.35">
      <c r="AH8889" s="16" t="str">
        <f>IF(AND(B8889="Premier League",E8889="Live"),_xlfn.XLOOKUP(_xlfn.TEXTJOIN(" vs ",,C8889:D8889),Calendar!G:G,Calendar!B:B),IF(AND(B8889="Premier League",E8889="Highlights"),_xlfn.XLOOKUP(H8889,Calendar!O:O,Calendar!N:N,,-1),""))</f>
        <v/>
      </c>
    </row>
    <row r="8890" spans="34:34" x14ac:dyDescent="0.35">
      <c r="AH8890" s="16" t="str">
        <f>IF(AND(B8890="Premier League",E8890="Live"),_xlfn.XLOOKUP(_xlfn.TEXTJOIN(" vs ",,C8890:D8890),Calendar!G:G,Calendar!B:B),IF(AND(B8890="Premier League",E8890="Highlights"),_xlfn.XLOOKUP(H8890,Calendar!O:O,Calendar!N:N,,-1),""))</f>
        <v/>
      </c>
    </row>
    <row r="8891" spans="34:34" x14ac:dyDescent="0.35">
      <c r="AH8891" s="16" t="str">
        <f>IF(AND(B8891="Premier League",E8891="Live"),_xlfn.XLOOKUP(_xlfn.TEXTJOIN(" vs ",,C8891:D8891),Calendar!G:G,Calendar!B:B),IF(AND(B8891="Premier League",E8891="Highlights"),_xlfn.XLOOKUP(H8891,Calendar!O:O,Calendar!N:N,,-1),""))</f>
        <v/>
      </c>
    </row>
    <row r="8892" spans="34:34" x14ac:dyDescent="0.35">
      <c r="AH8892" s="16" t="str">
        <f>IF(AND(B8892="Premier League",E8892="Live"),_xlfn.XLOOKUP(_xlfn.TEXTJOIN(" vs ",,C8892:D8892),Calendar!G:G,Calendar!B:B),IF(AND(B8892="Premier League",E8892="Highlights"),_xlfn.XLOOKUP(H8892,Calendar!O:O,Calendar!N:N,,-1),""))</f>
        <v/>
      </c>
    </row>
    <row r="8893" spans="34:34" x14ac:dyDescent="0.35">
      <c r="AH8893" s="16" t="str">
        <f>IF(AND(B8893="Premier League",E8893="Live"),_xlfn.XLOOKUP(_xlfn.TEXTJOIN(" vs ",,C8893:D8893),Calendar!G:G,Calendar!B:B),IF(AND(B8893="Premier League",E8893="Highlights"),_xlfn.XLOOKUP(H8893,Calendar!O:O,Calendar!N:N,,-1),""))</f>
        <v/>
      </c>
    </row>
    <row r="8894" spans="34:34" x14ac:dyDescent="0.35">
      <c r="AH8894" s="16" t="str">
        <f>IF(AND(B8894="Premier League",E8894="Live"),_xlfn.XLOOKUP(_xlfn.TEXTJOIN(" vs ",,C8894:D8894),Calendar!G:G,Calendar!B:B),IF(AND(B8894="Premier League",E8894="Highlights"),_xlfn.XLOOKUP(H8894,Calendar!O:O,Calendar!N:N,,-1),""))</f>
        <v/>
      </c>
    </row>
    <row r="8895" spans="34:34" x14ac:dyDescent="0.35">
      <c r="AH8895" s="16" t="str">
        <f>IF(AND(B8895="Premier League",E8895="Live"),_xlfn.XLOOKUP(_xlfn.TEXTJOIN(" vs ",,C8895:D8895),Calendar!G:G,Calendar!B:B),IF(AND(B8895="Premier League",E8895="Highlights"),_xlfn.XLOOKUP(H8895,Calendar!O:O,Calendar!N:N,,-1),""))</f>
        <v/>
      </c>
    </row>
    <row r="8896" spans="34:34" x14ac:dyDescent="0.35">
      <c r="AH8896" s="16" t="str">
        <f>IF(AND(B8896="Premier League",E8896="Live"),_xlfn.XLOOKUP(_xlfn.TEXTJOIN(" vs ",,C8896:D8896),Calendar!G:G,Calendar!B:B),IF(AND(B8896="Premier League",E8896="Highlights"),_xlfn.XLOOKUP(H8896,Calendar!O:O,Calendar!N:N,,-1),""))</f>
        <v/>
      </c>
    </row>
    <row r="8897" spans="34:34" x14ac:dyDescent="0.35">
      <c r="AH8897" s="16" t="str">
        <f>IF(AND(B8897="Premier League",E8897="Live"),_xlfn.XLOOKUP(_xlfn.TEXTJOIN(" vs ",,C8897:D8897),Calendar!G:G,Calendar!B:B),IF(AND(B8897="Premier League",E8897="Highlights"),_xlfn.XLOOKUP(H8897,Calendar!O:O,Calendar!N:N,,-1),""))</f>
        <v/>
      </c>
    </row>
    <row r="8898" spans="34:34" x14ac:dyDescent="0.35">
      <c r="AH8898" s="16" t="str">
        <f>IF(AND(B8898="Premier League",E8898="Live"),_xlfn.XLOOKUP(_xlfn.TEXTJOIN(" vs ",,C8898:D8898),Calendar!G:G,Calendar!B:B),IF(AND(B8898="Premier League",E8898="Highlights"),_xlfn.XLOOKUP(H8898,Calendar!O:O,Calendar!N:N,,-1),""))</f>
        <v/>
      </c>
    </row>
    <row r="8899" spans="34:34" x14ac:dyDescent="0.35">
      <c r="AH8899" s="16" t="str">
        <f>IF(AND(B8899="Premier League",E8899="Live"),_xlfn.XLOOKUP(_xlfn.TEXTJOIN(" vs ",,C8899:D8899),Calendar!G:G,Calendar!B:B),IF(AND(B8899="Premier League",E8899="Highlights"),_xlfn.XLOOKUP(H8899,Calendar!O:O,Calendar!N:N,,-1),""))</f>
        <v/>
      </c>
    </row>
    <row r="8900" spans="34:34" x14ac:dyDescent="0.35">
      <c r="AH8900" s="16" t="str">
        <f>IF(AND(B8900="Premier League",E8900="Live"),_xlfn.XLOOKUP(_xlfn.TEXTJOIN(" vs ",,C8900:D8900),Calendar!G:G,Calendar!B:B),IF(AND(B8900="Premier League",E8900="Highlights"),_xlfn.XLOOKUP(H8900,Calendar!O:O,Calendar!N:N,,-1),""))</f>
        <v/>
      </c>
    </row>
    <row r="8901" spans="34:34" x14ac:dyDescent="0.35">
      <c r="AH8901" s="16" t="str">
        <f>IF(AND(B8901="Premier League",E8901="Live"),_xlfn.XLOOKUP(_xlfn.TEXTJOIN(" vs ",,C8901:D8901),Calendar!G:G,Calendar!B:B),IF(AND(B8901="Premier League",E8901="Highlights"),_xlfn.XLOOKUP(H8901,Calendar!O:O,Calendar!N:N,,-1),""))</f>
        <v/>
      </c>
    </row>
    <row r="8902" spans="34:34" x14ac:dyDescent="0.35">
      <c r="AH8902" s="16" t="str">
        <f>IF(AND(B8902="Premier League",E8902="Live"),_xlfn.XLOOKUP(_xlfn.TEXTJOIN(" vs ",,C8902:D8902),Calendar!G:G,Calendar!B:B),IF(AND(B8902="Premier League",E8902="Highlights"),_xlfn.XLOOKUP(H8902,Calendar!O:O,Calendar!N:N,,-1),""))</f>
        <v/>
      </c>
    </row>
    <row r="8903" spans="34:34" x14ac:dyDescent="0.35">
      <c r="AH8903" s="16" t="str">
        <f>IF(AND(B8903="Premier League",E8903="Live"),_xlfn.XLOOKUP(_xlfn.TEXTJOIN(" vs ",,C8903:D8903),Calendar!G:G,Calendar!B:B),IF(AND(B8903="Premier League",E8903="Highlights"),_xlfn.XLOOKUP(H8903,Calendar!O:O,Calendar!N:N,,-1),""))</f>
        <v/>
      </c>
    </row>
    <row r="8904" spans="34:34" x14ac:dyDescent="0.35">
      <c r="AH8904" s="16" t="str">
        <f>IF(AND(B8904="Premier League",E8904="Live"),_xlfn.XLOOKUP(_xlfn.TEXTJOIN(" vs ",,C8904:D8904),Calendar!G:G,Calendar!B:B),IF(AND(B8904="Premier League",E8904="Highlights"),_xlfn.XLOOKUP(H8904,Calendar!O:O,Calendar!N:N,,-1),""))</f>
        <v/>
      </c>
    </row>
    <row r="8905" spans="34:34" x14ac:dyDescent="0.35">
      <c r="AH8905" s="16" t="str">
        <f>IF(AND(B8905="Premier League",E8905="Live"),_xlfn.XLOOKUP(_xlfn.TEXTJOIN(" vs ",,C8905:D8905),Calendar!G:G,Calendar!B:B),IF(AND(B8905="Premier League",E8905="Highlights"),_xlfn.XLOOKUP(H8905,Calendar!O:O,Calendar!N:N,,-1),""))</f>
        <v/>
      </c>
    </row>
    <row r="8906" spans="34:34" x14ac:dyDescent="0.35">
      <c r="AH8906" s="16" t="str">
        <f>IF(AND(B8906="Premier League",E8906="Live"),_xlfn.XLOOKUP(_xlfn.TEXTJOIN(" vs ",,C8906:D8906),Calendar!G:G,Calendar!B:B),IF(AND(B8906="Premier League",E8906="Highlights"),_xlfn.XLOOKUP(H8906,Calendar!O:O,Calendar!N:N,,-1),""))</f>
        <v/>
      </c>
    </row>
    <row r="8907" spans="34:34" x14ac:dyDescent="0.35">
      <c r="AH8907" s="16" t="str">
        <f>IF(AND(B8907="Premier League",E8907="Live"),_xlfn.XLOOKUP(_xlfn.TEXTJOIN(" vs ",,C8907:D8907),Calendar!G:G,Calendar!B:B),IF(AND(B8907="Premier League",E8907="Highlights"),_xlfn.XLOOKUP(H8907,Calendar!O:O,Calendar!N:N,,-1),""))</f>
        <v/>
      </c>
    </row>
    <row r="8908" spans="34:34" x14ac:dyDescent="0.35">
      <c r="AH8908" s="16" t="str">
        <f>IF(AND(B8908="Premier League",E8908="Live"),_xlfn.XLOOKUP(_xlfn.TEXTJOIN(" vs ",,C8908:D8908),Calendar!G:G,Calendar!B:B),IF(AND(B8908="Premier League",E8908="Highlights"),_xlfn.XLOOKUP(H8908,Calendar!O:O,Calendar!N:N,,-1),""))</f>
        <v/>
      </c>
    </row>
    <row r="8909" spans="34:34" x14ac:dyDescent="0.35">
      <c r="AH8909" s="16" t="str">
        <f>IF(AND(B8909="Premier League",E8909="Live"),_xlfn.XLOOKUP(_xlfn.TEXTJOIN(" vs ",,C8909:D8909),Calendar!G:G,Calendar!B:B),IF(AND(B8909="Premier League",E8909="Highlights"),_xlfn.XLOOKUP(H8909,Calendar!O:O,Calendar!N:N,,-1),""))</f>
        <v/>
      </c>
    </row>
    <row r="8910" spans="34:34" x14ac:dyDescent="0.35">
      <c r="AH8910" s="16" t="str">
        <f>IF(AND(B8910="Premier League",E8910="Live"),_xlfn.XLOOKUP(_xlfn.TEXTJOIN(" vs ",,C8910:D8910),Calendar!G:G,Calendar!B:B),IF(AND(B8910="Premier League",E8910="Highlights"),_xlfn.XLOOKUP(H8910,Calendar!O:O,Calendar!N:N,,-1),""))</f>
        <v/>
      </c>
    </row>
    <row r="8911" spans="34:34" x14ac:dyDescent="0.35">
      <c r="AH8911" s="16" t="str">
        <f>IF(AND(B8911="Premier League",E8911="Live"),_xlfn.XLOOKUP(_xlfn.TEXTJOIN(" vs ",,C8911:D8911),Calendar!G:G,Calendar!B:B),IF(AND(B8911="Premier League",E8911="Highlights"),_xlfn.XLOOKUP(H8911,Calendar!O:O,Calendar!N:N,,-1),""))</f>
        <v/>
      </c>
    </row>
    <row r="8912" spans="34:34" x14ac:dyDescent="0.35">
      <c r="AH8912" s="16" t="str">
        <f>IF(AND(B8912="Premier League",E8912="Live"),_xlfn.XLOOKUP(_xlfn.TEXTJOIN(" vs ",,C8912:D8912),Calendar!G:G,Calendar!B:B),IF(AND(B8912="Premier League",E8912="Highlights"),_xlfn.XLOOKUP(H8912,Calendar!O:O,Calendar!N:N,,-1),""))</f>
        <v/>
      </c>
    </row>
    <row r="8913" spans="34:34" x14ac:dyDescent="0.35">
      <c r="AH8913" s="16" t="str">
        <f>IF(AND(B8913="Premier League",E8913="Live"),_xlfn.XLOOKUP(_xlfn.TEXTJOIN(" vs ",,C8913:D8913),Calendar!G:G,Calendar!B:B),IF(AND(B8913="Premier League",E8913="Highlights"),_xlfn.XLOOKUP(H8913,Calendar!O:O,Calendar!N:N,,-1),""))</f>
        <v/>
      </c>
    </row>
    <row r="8914" spans="34:34" x14ac:dyDescent="0.35">
      <c r="AH8914" s="16" t="str">
        <f>IF(AND(B8914="Premier League",E8914="Live"),_xlfn.XLOOKUP(_xlfn.TEXTJOIN(" vs ",,C8914:D8914),Calendar!G:G,Calendar!B:B),IF(AND(B8914="Premier League",E8914="Highlights"),_xlfn.XLOOKUP(H8914,Calendar!O:O,Calendar!N:N,,-1),""))</f>
        <v/>
      </c>
    </row>
    <row r="8915" spans="34:34" x14ac:dyDescent="0.35">
      <c r="AH8915" s="16" t="str">
        <f>IF(AND(B8915="Premier League",E8915="Live"),_xlfn.XLOOKUP(_xlfn.TEXTJOIN(" vs ",,C8915:D8915),Calendar!G:G,Calendar!B:B),IF(AND(B8915="Premier League",E8915="Highlights"),_xlfn.XLOOKUP(H8915,Calendar!O:O,Calendar!N:N,,-1),""))</f>
        <v/>
      </c>
    </row>
    <row r="8916" spans="34:34" x14ac:dyDescent="0.35">
      <c r="AH8916" s="16" t="str">
        <f>IF(AND(B8916="Premier League",E8916="Live"),_xlfn.XLOOKUP(_xlfn.TEXTJOIN(" vs ",,C8916:D8916),Calendar!G:G,Calendar!B:B),IF(AND(B8916="Premier League",E8916="Highlights"),_xlfn.XLOOKUP(H8916,Calendar!O:O,Calendar!N:N,,-1),""))</f>
        <v/>
      </c>
    </row>
    <row r="8917" spans="34:34" x14ac:dyDescent="0.35">
      <c r="AH8917" s="16" t="str">
        <f>IF(AND(B8917="Premier League",E8917="Live"),_xlfn.XLOOKUP(_xlfn.TEXTJOIN(" vs ",,C8917:D8917),Calendar!G:G,Calendar!B:B),IF(AND(B8917="Premier League",E8917="Highlights"),_xlfn.XLOOKUP(H8917,Calendar!O:O,Calendar!N:N,,-1),""))</f>
        <v/>
      </c>
    </row>
    <row r="8918" spans="34:34" x14ac:dyDescent="0.35">
      <c r="AH8918" s="16" t="str">
        <f>IF(AND(B8918="Premier League",E8918="Live"),_xlfn.XLOOKUP(_xlfn.TEXTJOIN(" vs ",,C8918:D8918),Calendar!G:G,Calendar!B:B),IF(AND(B8918="Premier League",E8918="Highlights"),_xlfn.XLOOKUP(H8918,Calendar!O:O,Calendar!N:N,,-1),""))</f>
        <v/>
      </c>
    </row>
    <row r="8919" spans="34:34" x14ac:dyDescent="0.35">
      <c r="AH8919" s="16" t="str">
        <f>IF(AND(B8919="Premier League",E8919="Live"),_xlfn.XLOOKUP(_xlfn.TEXTJOIN(" vs ",,C8919:D8919),Calendar!G:G,Calendar!B:B),IF(AND(B8919="Premier League",E8919="Highlights"),_xlfn.XLOOKUP(H8919,Calendar!O:O,Calendar!N:N,,-1),""))</f>
        <v/>
      </c>
    </row>
    <row r="8920" spans="34:34" x14ac:dyDescent="0.35">
      <c r="AH8920" s="16" t="str">
        <f>IF(AND(B8920="Premier League",E8920="Live"),_xlfn.XLOOKUP(_xlfn.TEXTJOIN(" vs ",,C8920:D8920),Calendar!G:G,Calendar!B:B),IF(AND(B8920="Premier League",E8920="Highlights"),_xlfn.XLOOKUP(H8920,Calendar!O:O,Calendar!N:N,,-1),""))</f>
        <v/>
      </c>
    </row>
    <row r="8921" spans="34:34" x14ac:dyDescent="0.35">
      <c r="AH8921" s="16" t="str">
        <f>IF(AND(B8921="Premier League",E8921="Live"),_xlfn.XLOOKUP(_xlfn.TEXTJOIN(" vs ",,C8921:D8921),Calendar!G:G,Calendar!B:B),IF(AND(B8921="Premier League",E8921="Highlights"),_xlfn.XLOOKUP(H8921,Calendar!O:O,Calendar!N:N,,-1),""))</f>
        <v/>
      </c>
    </row>
    <row r="8922" spans="34:34" x14ac:dyDescent="0.35">
      <c r="AH8922" s="16" t="str">
        <f>IF(AND(B8922="Premier League",E8922="Live"),_xlfn.XLOOKUP(_xlfn.TEXTJOIN(" vs ",,C8922:D8922),Calendar!G:G,Calendar!B:B),IF(AND(B8922="Premier League",E8922="Highlights"),_xlfn.XLOOKUP(H8922,Calendar!O:O,Calendar!N:N,,-1),""))</f>
        <v/>
      </c>
    </row>
    <row r="8923" spans="34:34" x14ac:dyDescent="0.35">
      <c r="AH8923" s="16" t="str">
        <f>IF(AND(B8923="Premier League",E8923="Live"),_xlfn.XLOOKUP(_xlfn.TEXTJOIN(" vs ",,C8923:D8923),Calendar!G:G,Calendar!B:B),IF(AND(B8923="Premier League",E8923="Highlights"),_xlfn.XLOOKUP(H8923,Calendar!O:O,Calendar!N:N,,-1),""))</f>
        <v/>
      </c>
    </row>
    <row r="8924" spans="34:34" x14ac:dyDescent="0.35">
      <c r="AH8924" s="16" t="str">
        <f>IF(AND(B8924="Premier League",E8924="Live"),_xlfn.XLOOKUP(_xlfn.TEXTJOIN(" vs ",,C8924:D8924),Calendar!G:G,Calendar!B:B),IF(AND(B8924="Premier League",E8924="Highlights"),_xlfn.XLOOKUP(H8924,Calendar!O:O,Calendar!N:N,,-1),""))</f>
        <v/>
      </c>
    </row>
    <row r="8925" spans="34:34" x14ac:dyDescent="0.35">
      <c r="AH8925" s="16" t="str">
        <f>IF(AND(B8925="Premier League",E8925="Live"),_xlfn.XLOOKUP(_xlfn.TEXTJOIN(" vs ",,C8925:D8925),Calendar!G:G,Calendar!B:B),IF(AND(B8925="Premier League",E8925="Highlights"),_xlfn.XLOOKUP(H8925,Calendar!O:O,Calendar!N:N,,-1),""))</f>
        <v/>
      </c>
    </row>
    <row r="8926" spans="34:34" x14ac:dyDescent="0.35">
      <c r="AH8926" s="16" t="str">
        <f>IF(AND(B8926="Premier League",E8926="Live"),_xlfn.XLOOKUP(_xlfn.TEXTJOIN(" vs ",,C8926:D8926),Calendar!G:G,Calendar!B:B),IF(AND(B8926="Premier League",E8926="Highlights"),_xlfn.XLOOKUP(H8926,Calendar!O:O,Calendar!N:N,,-1),""))</f>
        <v/>
      </c>
    </row>
    <row r="8927" spans="34:34" x14ac:dyDescent="0.35">
      <c r="AH8927" s="16" t="str">
        <f>IF(AND(B8927="Premier League",E8927="Live"),_xlfn.XLOOKUP(_xlfn.TEXTJOIN(" vs ",,C8927:D8927),Calendar!G:G,Calendar!B:B),IF(AND(B8927="Premier League",E8927="Highlights"),_xlfn.XLOOKUP(H8927,Calendar!O:O,Calendar!N:N,,-1),""))</f>
        <v/>
      </c>
    </row>
    <row r="8928" spans="34:34" x14ac:dyDescent="0.35">
      <c r="AH8928" s="16" t="str">
        <f>IF(AND(B8928="Premier League",E8928="Live"),_xlfn.XLOOKUP(_xlfn.TEXTJOIN(" vs ",,C8928:D8928),Calendar!G:G,Calendar!B:B),IF(AND(B8928="Premier League",E8928="Highlights"),_xlfn.XLOOKUP(H8928,Calendar!O:O,Calendar!N:N,,-1),""))</f>
        <v/>
      </c>
    </row>
    <row r="8929" spans="34:34" x14ac:dyDescent="0.35">
      <c r="AH8929" s="16" t="str">
        <f>IF(AND(B8929="Premier League",E8929="Live"),_xlfn.XLOOKUP(_xlfn.TEXTJOIN(" vs ",,C8929:D8929),Calendar!G:G,Calendar!B:B),IF(AND(B8929="Premier League",E8929="Highlights"),_xlfn.XLOOKUP(H8929,Calendar!O:O,Calendar!N:N,,-1),""))</f>
        <v/>
      </c>
    </row>
    <row r="8930" spans="34:34" x14ac:dyDescent="0.35">
      <c r="AH8930" s="16" t="str">
        <f>IF(AND(B8930="Premier League",E8930="Live"),_xlfn.XLOOKUP(_xlfn.TEXTJOIN(" vs ",,C8930:D8930),Calendar!G:G,Calendar!B:B),IF(AND(B8930="Premier League",E8930="Highlights"),_xlfn.XLOOKUP(H8930,Calendar!O:O,Calendar!N:N,,-1),""))</f>
        <v/>
      </c>
    </row>
    <row r="8931" spans="34:34" x14ac:dyDescent="0.35">
      <c r="AH8931" s="16" t="str">
        <f>IF(AND(B8931="Premier League",E8931="Live"),_xlfn.XLOOKUP(_xlfn.TEXTJOIN(" vs ",,C8931:D8931),Calendar!G:G,Calendar!B:B),IF(AND(B8931="Premier League",E8931="Highlights"),_xlfn.XLOOKUP(H8931,Calendar!O:O,Calendar!N:N,,-1),""))</f>
        <v/>
      </c>
    </row>
    <row r="8932" spans="34:34" x14ac:dyDescent="0.35">
      <c r="AH8932" s="16" t="str">
        <f>IF(AND(B8932="Premier League",E8932="Live"),_xlfn.XLOOKUP(_xlfn.TEXTJOIN(" vs ",,C8932:D8932),Calendar!G:G,Calendar!B:B),IF(AND(B8932="Premier League",E8932="Highlights"),_xlfn.XLOOKUP(H8932,Calendar!O:O,Calendar!N:N,,-1),""))</f>
        <v/>
      </c>
    </row>
    <row r="8933" spans="34:34" x14ac:dyDescent="0.35">
      <c r="AH8933" s="16" t="str">
        <f>IF(AND(B8933="Premier League",E8933="Live"),_xlfn.XLOOKUP(_xlfn.TEXTJOIN(" vs ",,C8933:D8933),Calendar!G:G,Calendar!B:B),IF(AND(B8933="Premier League",E8933="Highlights"),_xlfn.XLOOKUP(H8933,Calendar!O:O,Calendar!N:N,,-1),""))</f>
        <v/>
      </c>
    </row>
    <row r="8934" spans="34:34" x14ac:dyDescent="0.35">
      <c r="AH8934" s="16" t="str">
        <f>IF(AND(B8934="Premier League",E8934="Live"),_xlfn.XLOOKUP(_xlfn.TEXTJOIN(" vs ",,C8934:D8934),Calendar!G:G,Calendar!B:B),IF(AND(B8934="Premier League",E8934="Highlights"),_xlfn.XLOOKUP(H8934,Calendar!O:O,Calendar!N:N,,-1),""))</f>
        <v/>
      </c>
    </row>
    <row r="8935" spans="34:34" x14ac:dyDescent="0.35">
      <c r="AH8935" s="16" t="str">
        <f>IF(AND(B8935="Premier League",E8935="Live"),_xlfn.XLOOKUP(_xlfn.TEXTJOIN(" vs ",,C8935:D8935),Calendar!G:G,Calendar!B:B),IF(AND(B8935="Premier League",E8935="Highlights"),_xlfn.XLOOKUP(H8935,Calendar!O:O,Calendar!N:N,,-1),""))</f>
        <v/>
      </c>
    </row>
    <row r="8936" spans="34:34" x14ac:dyDescent="0.35">
      <c r="AH8936" s="16" t="str">
        <f>IF(AND(B8936="Premier League",E8936="Live"),_xlfn.XLOOKUP(_xlfn.TEXTJOIN(" vs ",,C8936:D8936),Calendar!G:G,Calendar!B:B),IF(AND(B8936="Premier League",E8936="Highlights"),_xlfn.XLOOKUP(H8936,Calendar!O:O,Calendar!N:N,,-1),""))</f>
        <v/>
      </c>
    </row>
    <row r="8937" spans="34:34" x14ac:dyDescent="0.35">
      <c r="AH8937" s="16" t="str">
        <f>IF(AND(B8937="Premier League",E8937="Live"),_xlfn.XLOOKUP(_xlfn.TEXTJOIN(" vs ",,C8937:D8937),Calendar!G:G,Calendar!B:B),IF(AND(B8937="Premier League",E8937="Highlights"),_xlfn.XLOOKUP(H8937,Calendar!O:O,Calendar!N:N,,-1),""))</f>
        <v/>
      </c>
    </row>
    <row r="8938" spans="34:34" x14ac:dyDescent="0.35">
      <c r="AH8938" s="16" t="str">
        <f>IF(AND(B8938="Premier League",E8938="Live"),_xlfn.XLOOKUP(_xlfn.TEXTJOIN(" vs ",,C8938:D8938),Calendar!G:G,Calendar!B:B),IF(AND(B8938="Premier League",E8938="Highlights"),_xlfn.XLOOKUP(H8938,Calendar!O:O,Calendar!N:N,,-1),""))</f>
        <v/>
      </c>
    </row>
    <row r="8939" spans="34:34" x14ac:dyDescent="0.35">
      <c r="AH8939" s="16" t="str">
        <f>IF(AND(B8939="Premier League",E8939="Live"),_xlfn.XLOOKUP(_xlfn.TEXTJOIN(" vs ",,C8939:D8939),Calendar!G:G,Calendar!B:B),IF(AND(B8939="Premier League",E8939="Highlights"),_xlfn.XLOOKUP(H8939,Calendar!O:O,Calendar!N:N,,-1),""))</f>
        <v/>
      </c>
    </row>
    <row r="8940" spans="34:34" x14ac:dyDescent="0.35">
      <c r="AH8940" s="16" t="str">
        <f>IF(AND(B8940="Premier League",E8940="Live"),_xlfn.XLOOKUP(_xlfn.TEXTJOIN(" vs ",,C8940:D8940),Calendar!G:G,Calendar!B:B),IF(AND(B8940="Premier League",E8940="Highlights"),_xlfn.XLOOKUP(H8940,Calendar!O:O,Calendar!N:N,,-1),""))</f>
        <v/>
      </c>
    </row>
    <row r="8941" spans="34:34" x14ac:dyDescent="0.35">
      <c r="AH8941" s="16" t="str">
        <f>IF(AND(B8941="Premier League",E8941="Live"),_xlfn.XLOOKUP(_xlfn.TEXTJOIN(" vs ",,C8941:D8941),Calendar!G:G,Calendar!B:B),IF(AND(B8941="Premier League",E8941="Highlights"),_xlfn.XLOOKUP(H8941,Calendar!O:O,Calendar!N:N,,-1),""))</f>
        <v/>
      </c>
    </row>
    <row r="8942" spans="34:34" x14ac:dyDescent="0.35">
      <c r="AH8942" s="16" t="str">
        <f>IF(AND(B8942="Premier League",E8942="Live"),_xlfn.XLOOKUP(_xlfn.TEXTJOIN(" vs ",,C8942:D8942),Calendar!G:G,Calendar!B:B),IF(AND(B8942="Premier League",E8942="Highlights"),_xlfn.XLOOKUP(H8942,Calendar!O:O,Calendar!N:N,,-1),""))</f>
        <v/>
      </c>
    </row>
    <row r="8943" spans="34:34" x14ac:dyDescent="0.35">
      <c r="AH8943" s="16" t="str">
        <f>IF(AND(B8943="Premier League",E8943="Live"),_xlfn.XLOOKUP(_xlfn.TEXTJOIN(" vs ",,C8943:D8943),Calendar!G:G,Calendar!B:B),IF(AND(B8943="Premier League",E8943="Highlights"),_xlfn.XLOOKUP(H8943,Calendar!O:O,Calendar!N:N,,-1),""))</f>
        <v/>
      </c>
    </row>
    <row r="8944" spans="34:34" x14ac:dyDescent="0.35">
      <c r="AH8944" s="16" t="str">
        <f>IF(AND(B8944="Premier League",E8944="Live"),_xlfn.XLOOKUP(_xlfn.TEXTJOIN(" vs ",,C8944:D8944),Calendar!G:G,Calendar!B:B),IF(AND(B8944="Premier League",E8944="Highlights"),_xlfn.XLOOKUP(H8944,Calendar!O:O,Calendar!N:N,,-1),""))</f>
        <v/>
      </c>
    </row>
    <row r="8945" spans="34:34" x14ac:dyDescent="0.35">
      <c r="AH8945" s="16" t="str">
        <f>IF(AND(B8945="Premier League",E8945="Live"),_xlfn.XLOOKUP(_xlfn.TEXTJOIN(" vs ",,C8945:D8945),Calendar!G:G,Calendar!B:B),IF(AND(B8945="Premier League",E8945="Highlights"),_xlfn.XLOOKUP(H8945,Calendar!O:O,Calendar!N:N,,-1),""))</f>
        <v/>
      </c>
    </row>
    <row r="8946" spans="34:34" x14ac:dyDescent="0.35">
      <c r="AH8946" s="16" t="str">
        <f>IF(AND(B8946="Premier League",E8946="Live"),_xlfn.XLOOKUP(_xlfn.TEXTJOIN(" vs ",,C8946:D8946),Calendar!G:G,Calendar!B:B),IF(AND(B8946="Premier League",E8946="Highlights"),_xlfn.XLOOKUP(H8946,Calendar!O:O,Calendar!N:N,,-1),""))</f>
        <v/>
      </c>
    </row>
    <row r="8947" spans="34:34" x14ac:dyDescent="0.35">
      <c r="AH8947" s="16" t="str">
        <f>IF(AND(B8947="Premier League",E8947="Live"),_xlfn.XLOOKUP(_xlfn.TEXTJOIN(" vs ",,C8947:D8947),Calendar!G:G,Calendar!B:B),IF(AND(B8947="Premier League",E8947="Highlights"),_xlfn.XLOOKUP(H8947,Calendar!O:O,Calendar!N:N,,-1),""))</f>
        <v/>
      </c>
    </row>
    <row r="8948" spans="34:34" x14ac:dyDescent="0.35">
      <c r="AH8948" s="16" t="str">
        <f>IF(AND(B8948="Premier League",E8948="Live"),_xlfn.XLOOKUP(_xlfn.TEXTJOIN(" vs ",,C8948:D8948),Calendar!G:G,Calendar!B:B),IF(AND(B8948="Premier League",E8948="Highlights"),_xlfn.XLOOKUP(H8948,Calendar!O:O,Calendar!N:N,,-1),""))</f>
        <v/>
      </c>
    </row>
    <row r="8949" spans="34:34" x14ac:dyDescent="0.35">
      <c r="AH8949" s="16" t="str">
        <f>IF(AND(B8949="Premier League",E8949="Live"),_xlfn.XLOOKUP(_xlfn.TEXTJOIN(" vs ",,C8949:D8949),Calendar!G:G,Calendar!B:B),IF(AND(B8949="Premier League",E8949="Highlights"),_xlfn.XLOOKUP(H8949,Calendar!O:O,Calendar!N:N,,-1),""))</f>
        <v/>
      </c>
    </row>
    <row r="8950" spans="34:34" x14ac:dyDescent="0.35">
      <c r="AH8950" s="16" t="str">
        <f>IF(AND(B8950="Premier League",E8950="Live"),_xlfn.XLOOKUP(_xlfn.TEXTJOIN(" vs ",,C8950:D8950),Calendar!G:G,Calendar!B:B),IF(AND(B8950="Premier League",E8950="Highlights"),_xlfn.XLOOKUP(H8950,Calendar!O:O,Calendar!N:N,,-1),""))</f>
        <v/>
      </c>
    </row>
    <row r="8951" spans="34:34" x14ac:dyDescent="0.35">
      <c r="AH8951" s="16" t="str">
        <f>IF(AND(B8951="Premier League",E8951="Live"),_xlfn.XLOOKUP(_xlfn.TEXTJOIN(" vs ",,C8951:D8951),Calendar!G:G,Calendar!B:B),IF(AND(B8951="Premier League",E8951="Highlights"),_xlfn.XLOOKUP(H8951,Calendar!O:O,Calendar!N:N,,-1),""))</f>
        <v/>
      </c>
    </row>
    <row r="8952" spans="34:34" x14ac:dyDescent="0.35">
      <c r="AH8952" s="16" t="str">
        <f>IF(AND(B8952="Premier League",E8952="Live"),_xlfn.XLOOKUP(_xlfn.TEXTJOIN(" vs ",,C8952:D8952),Calendar!G:G,Calendar!B:B),IF(AND(B8952="Premier League",E8952="Highlights"),_xlfn.XLOOKUP(H8952,Calendar!O:O,Calendar!N:N,,-1),""))</f>
        <v/>
      </c>
    </row>
    <row r="8953" spans="34:34" x14ac:dyDescent="0.35">
      <c r="AH8953" s="16" t="str">
        <f>IF(AND(B8953="Premier League",E8953="Live"),_xlfn.XLOOKUP(_xlfn.TEXTJOIN(" vs ",,C8953:D8953),Calendar!G:G,Calendar!B:B),IF(AND(B8953="Premier League",E8953="Highlights"),_xlfn.XLOOKUP(H8953,Calendar!O:O,Calendar!N:N,,-1),""))</f>
        <v/>
      </c>
    </row>
    <row r="8954" spans="34:34" x14ac:dyDescent="0.35">
      <c r="AH8954" s="16" t="str">
        <f>IF(AND(B8954="Premier League",E8954="Live"),_xlfn.XLOOKUP(_xlfn.TEXTJOIN(" vs ",,C8954:D8954),Calendar!G:G,Calendar!B:B),IF(AND(B8954="Premier League",E8954="Highlights"),_xlfn.XLOOKUP(H8954,Calendar!O:O,Calendar!N:N,,-1),""))</f>
        <v/>
      </c>
    </row>
    <row r="8955" spans="34:34" x14ac:dyDescent="0.35">
      <c r="AH8955" s="16" t="str">
        <f>IF(AND(B8955="Premier League",E8955="Live"),_xlfn.XLOOKUP(_xlfn.TEXTJOIN(" vs ",,C8955:D8955),Calendar!G:G,Calendar!B:B),IF(AND(B8955="Premier League",E8955="Highlights"),_xlfn.XLOOKUP(H8955,Calendar!O:O,Calendar!N:N,,-1),""))</f>
        <v/>
      </c>
    </row>
    <row r="8956" spans="34:34" x14ac:dyDescent="0.35">
      <c r="AH8956" s="16" t="str">
        <f>IF(AND(B8956="Premier League",E8956="Live"),_xlfn.XLOOKUP(_xlfn.TEXTJOIN(" vs ",,C8956:D8956),Calendar!G:G,Calendar!B:B),IF(AND(B8956="Premier League",E8956="Highlights"),_xlfn.XLOOKUP(H8956,Calendar!O:O,Calendar!N:N,,-1),""))</f>
        <v/>
      </c>
    </row>
    <row r="8957" spans="34:34" x14ac:dyDescent="0.35">
      <c r="AH8957" s="16" t="str">
        <f>IF(AND(B8957="Premier League",E8957="Live"),_xlfn.XLOOKUP(_xlfn.TEXTJOIN(" vs ",,C8957:D8957),Calendar!G:G,Calendar!B:B),IF(AND(B8957="Premier League",E8957="Highlights"),_xlfn.XLOOKUP(H8957,Calendar!O:O,Calendar!N:N,,-1),""))</f>
        <v/>
      </c>
    </row>
    <row r="8958" spans="34:34" x14ac:dyDescent="0.35">
      <c r="AH8958" s="16" t="str">
        <f>IF(AND(B8958="Premier League",E8958="Live"),_xlfn.XLOOKUP(_xlfn.TEXTJOIN(" vs ",,C8958:D8958),Calendar!G:G,Calendar!B:B),IF(AND(B8958="Premier League",E8958="Highlights"),_xlfn.XLOOKUP(H8958,Calendar!O:O,Calendar!N:N,,-1),""))</f>
        <v/>
      </c>
    </row>
    <row r="8959" spans="34:34" x14ac:dyDescent="0.35">
      <c r="AH8959" s="16" t="str">
        <f>IF(AND(B8959="Premier League",E8959="Live"),_xlfn.XLOOKUP(_xlfn.TEXTJOIN(" vs ",,C8959:D8959),Calendar!G:G,Calendar!B:B),IF(AND(B8959="Premier League",E8959="Highlights"),_xlfn.XLOOKUP(H8959,Calendar!O:O,Calendar!N:N,,-1),""))</f>
        <v/>
      </c>
    </row>
    <row r="8960" spans="34:34" x14ac:dyDescent="0.35">
      <c r="AH8960" s="16" t="str">
        <f>IF(AND(B8960="Premier League",E8960="Live"),_xlfn.XLOOKUP(_xlfn.TEXTJOIN(" vs ",,C8960:D8960),Calendar!G:G,Calendar!B:B),IF(AND(B8960="Premier League",E8960="Highlights"),_xlfn.XLOOKUP(H8960,Calendar!O:O,Calendar!N:N,,-1),""))</f>
        <v/>
      </c>
    </row>
    <row r="8961" spans="34:34" x14ac:dyDescent="0.35">
      <c r="AH8961" s="16" t="str">
        <f>IF(AND(B8961="Premier League",E8961="Live"),_xlfn.XLOOKUP(_xlfn.TEXTJOIN(" vs ",,C8961:D8961),Calendar!G:G,Calendar!B:B),IF(AND(B8961="Premier League",E8961="Highlights"),_xlfn.XLOOKUP(H8961,Calendar!O:O,Calendar!N:N,,-1),""))</f>
        <v/>
      </c>
    </row>
    <row r="8962" spans="34:34" x14ac:dyDescent="0.35">
      <c r="AH8962" s="16" t="str">
        <f>IF(AND(B8962="Premier League",E8962="Live"),_xlfn.XLOOKUP(_xlfn.TEXTJOIN(" vs ",,C8962:D8962),Calendar!G:G,Calendar!B:B),IF(AND(B8962="Premier League",E8962="Highlights"),_xlfn.XLOOKUP(H8962,Calendar!O:O,Calendar!N:N,,-1),""))</f>
        <v/>
      </c>
    </row>
    <row r="8963" spans="34:34" x14ac:dyDescent="0.35">
      <c r="AH8963" s="16" t="str">
        <f>IF(AND(B8963="Premier League",E8963="Live"),_xlfn.XLOOKUP(_xlfn.TEXTJOIN(" vs ",,C8963:D8963),Calendar!G:G,Calendar!B:B),IF(AND(B8963="Premier League",E8963="Highlights"),_xlfn.XLOOKUP(H8963,Calendar!O:O,Calendar!N:N,,-1),""))</f>
        <v/>
      </c>
    </row>
    <row r="8964" spans="34:34" x14ac:dyDescent="0.35">
      <c r="AH8964" s="16" t="str">
        <f>IF(AND(B8964="Premier League",E8964="Live"),_xlfn.XLOOKUP(_xlfn.TEXTJOIN(" vs ",,C8964:D8964),Calendar!G:G,Calendar!B:B),IF(AND(B8964="Premier League",E8964="Highlights"),_xlfn.XLOOKUP(H8964,Calendar!O:O,Calendar!N:N,,-1),""))</f>
        <v/>
      </c>
    </row>
    <row r="8965" spans="34:34" x14ac:dyDescent="0.35">
      <c r="AH8965" s="16" t="str">
        <f>IF(AND(B8965="Premier League",E8965="Live"),_xlfn.XLOOKUP(_xlfn.TEXTJOIN(" vs ",,C8965:D8965),Calendar!G:G,Calendar!B:B),IF(AND(B8965="Premier League",E8965="Highlights"),_xlfn.XLOOKUP(H8965,Calendar!O:O,Calendar!N:N,,-1),""))</f>
        <v/>
      </c>
    </row>
    <row r="8966" spans="34:34" x14ac:dyDescent="0.35">
      <c r="AH8966" s="16" t="str">
        <f>IF(AND(B8966="Premier League",E8966="Live"),_xlfn.XLOOKUP(_xlfn.TEXTJOIN(" vs ",,C8966:D8966),Calendar!G:G,Calendar!B:B),IF(AND(B8966="Premier League",E8966="Highlights"),_xlfn.XLOOKUP(H8966,Calendar!O:O,Calendar!N:N,,-1),""))</f>
        <v/>
      </c>
    </row>
    <row r="8967" spans="34:34" x14ac:dyDescent="0.35">
      <c r="AH8967" s="16" t="str">
        <f>IF(AND(B8967="Premier League",E8967="Live"),_xlfn.XLOOKUP(_xlfn.TEXTJOIN(" vs ",,C8967:D8967),Calendar!G:G,Calendar!B:B),IF(AND(B8967="Premier League",E8967="Highlights"),_xlfn.XLOOKUP(H8967,Calendar!O:O,Calendar!N:N,,-1),""))</f>
        <v/>
      </c>
    </row>
    <row r="8968" spans="34:34" x14ac:dyDescent="0.35">
      <c r="AH8968" s="16" t="str">
        <f>IF(AND(B8968="Premier League",E8968="Live"),_xlfn.XLOOKUP(_xlfn.TEXTJOIN(" vs ",,C8968:D8968),Calendar!G:G,Calendar!B:B),IF(AND(B8968="Premier League",E8968="Highlights"),_xlfn.XLOOKUP(H8968,Calendar!O:O,Calendar!N:N,,-1),""))</f>
        <v/>
      </c>
    </row>
    <row r="8969" spans="34:34" x14ac:dyDescent="0.35">
      <c r="AH8969" s="16" t="str">
        <f>IF(AND(B8969="Premier League",E8969="Live"),_xlfn.XLOOKUP(_xlfn.TEXTJOIN(" vs ",,C8969:D8969),Calendar!G:G,Calendar!B:B),IF(AND(B8969="Premier League",E8969="Highlights"),_xlfn.XLOOKUP(H8969,Calendar!O:O,Calendar!N:N,,-1),""))</f>
        <v/>
      </c>
    </row>
    <row r="8970" spans="34:34" x14ac:dyDescent="0.35">
      <c r="AH8970" s="16" t="str">
        <f>IF(AND(B8970="Premier League",E8970="Live"),_xlfn.XLOOKUP(_xlfn.TEXTJOIN(" vs ",,C8970:D8970),Calendar!G:G,Calendar!B:B),IF(AND(B8970="Premier League",E8970="Highlights"),_xlfn.XLOOKUP(H8970,Calendar!O:O,Calendar!N:N,,-1),""))</f>
        <v/>
      </c>
    </row>
    <row r="8971" spans="34:34" x14ac:dyDescent="0.35">
      <c r="AH8971" s="16" t="str">
        <f>IF(AND(B8971="Premier League",E8971="Live"),_xlfn.XLOOKUP(_xlfn.TEXTJOIN(" vs ",,C8971:D8971),Calendar!G:G,Calendar!B:B),IF(AND(B8971="Premier League",E8971="Highlights"),_xlfn.XLOOKUP(H8971,Calendar!O:O,Calendar!N:N,,-1),""))</f>
        <v/>
      </c>
    </row>
    <row r="8972" spans="34:34" x14ac:dyDescent="0.35">
      <c r="AH8972" s="16" t="str">
        <f>IF(AND(B8972="Premier League",E8972="Live"),_xlfn.XLOOKUP(_xlfn.TEXTJOIN(" vs ",,C8972:D8972),Calendar!G:G,Calendar!B:B),IF(AND(B8972="Premier League",E8972="Highlights"),_xlfn.XLOOKUP(H8972,Calendar!O:O,Calendar!N:N,,-1),""))</f>
        <v/>
      </c>
    </row>
    <row r="8973" spans="34:34" x14ac:dyDescent="0.35">
      <c r="AH8973" s="16" t="str">
        <f>IF(AND(B8973="Premier League",E8973="Live"),_xlfn.XLOOKUP(_xlfn.TEXTJOIN(" vs ",,C8973:D8973),Calendar!G:G,Calendar!B:B),IF(AND(B8973="Premier League",E8973="Highlights"),_xlfn.XLOOKUP(H8973,Calendar!O:O,Calendar!N:N,,-1),""))</f>
        <v/>
      </c>
    </row>
    <row r="8974" spans="34:34" x14ac:dyDescent="0.35">
      <c r="AH8974" s="16" t="str">
        <f>IF(AND(B8974="Premier League",E8974="Live"),_xlfn.XLOOKUP(_xlfn.TEXTJOIN(" vs ",,C8974:D8974),Calendar!G:G,Calendar!B:B),IF(AND(B8974="Premier League",E8974="Highlights"),_xlfn.XLOOKUP(H8974,Calendar!O:O,Calendar!N:N,,-1),""))</f>
        <v/>
      </c>
    </row>
    <row r="8975" spans="34:34" x14ac:dyDescent="0.35">
      <c r="AH8975" s="16" t="str">
        <f>IF(AND(B8975="Premier League",E8975="Live"),_xlfn.XLOOKUP(_xlfn.TEXTJOIN(" vs ",,C8975:D8975),Calendar!G:G,Calendar!B:B),IF(AND(B8975="Premier League",E8975="Highlights"),_xlfn.XLOOKUP(H8975,Calendar!O:O,Calendar!N:N,,-1),""))</f>
        <v/>
      </c>
    </row>
    <row r="8976" spans="34:34" x14ac:dyDescent="0.35">
      <c r="AH8976" s="16" t="str">
        <f>IF(AND(B8976="Premier League",E8976="Live"),_xlfn.XLOOKUP(_xlfn.TEXTJOIN(" vs ",,C8976:D8976),Calendar!G:G,Calendar!B:B),IF(AND(B8976="Premier League",E8976="Highlights"),_xlfn.XLOOKUP(H8976,Calendar!O:O,Calendar!N:N,,-1),""))</f>
        <v/>
      </c>
    </row>
    <row r="8977" spans="34:34" x14ac:dyDescent="0.35">
      <c r="AH8977" s="16" t="str">
        <f>IF(AND(B8977="Premier League",E8977="Live"),_xlfn.XLOOKUP(_xlfn.TEXTJOIN(" vs ",,C8977:D8977),Calendar!G:G,Calendar!B:B),IF(AND(B8977="Premier League",E8977="Highlights"),_xlfn.XLOOKUP(H8977,Calendar!O:O,Calendar!N:N,,-1),""))</f>
        <v/>
      </c>
    </row>
    <row r="8978" spans="34:34" x14ac:dyDescent="0.35">
      <c r="AH8978" s="16" t="str">
        <f>IF(AND(B8978="Premier League",E8978="Live"),_xlfn.XLOOKUP(_xlfn.TEXTJOIN(" vs ",,C8978:D8978),Calendar!G:G,Calendar!B:B),IF(AND(B8978="Premier League",E8978="Highlights"),_xlfn.XLOOKUP(H8978,Calendar!O:O,Calendar!N:N,,-1),""))</f>
        <v/>
      </c>
    </row>
    <row r="8979" spans="34:34" x14ac:dyDescent="0.35">
      <c r="AH8979" s="16" t="str">
        <f>IF(AND(B8979="Premier League",E8979="Live"),_xlfn.XLOOKUP(_xlfn.TEXTJOIN(" vs ",,C8979:D8979),Calendar!G:G,Calendar!B:B),IF(AND(B8979="Premier League",E8979="Highlights"),_xlfn.XLOOKUP(H8979,Calendar!O:O,Calendar!N:N,,-1),""))</f>
        <v/>
      </c>
    </row>
    <row r="8980" spans="34:34" x14ac:dyDescent="0.35">
      <c r="AH8980" s="16" t="str">
        <f>IF(AND(B8980="Premier League",E8980="Live"),_xlfn.XLOOKUP(_xlfn.TEXTJOIN(" vs ",,C8980:D8980),Calendar!G:G,Calendar!B:B),IF(AND(B8980="Premier League",E8980="Highlights"),_xlfn.XLOOKUP(H8980,Calendar!O:O,Calendar!N:N,,-1),""))</f>
        <v/>
      </c>
    </row>
    <row r="8981" spans="34:34" x14ac:dyDescent="0.35">
      <c r="AH8981" s="16" t="str">
        <f>IF(AND(B8981="Premier League",E8981="Live"),_xlfn.XLOOKUP(_xlfn.TEXTJOIN(" vs ",,C8981:D8981),Calendar!G:G,Calendar!B:B),IF(AND(B8981="Premier League",E8981="Highlights"),_xlfn.XLOOKUP(H8981,Calendar!O:O,Calendar!N:N,,-1),""))</f>
        <v/>
      </c>
    </row>
    <row r="8982" spans="34:34" x14ac:dyDescent="0.35">
      <c r="AH8982" s="16" t="str">
        <f>IF(AND(B8982="Premier League",E8982="Live"),_xlfn.XLOOKUP(_xlfn.TEXTJOIN(" vs ",,C8982:D8982),Calendar!G:G,Calendar!B:B),IF(AND(B8982="Premier League",E8982="Highlights"),_xlfn.XLOOKUP(H8982,Calendar!O:O,Calendar!N:N,,-1),""))</f>
        <v/>
      </c>
    </row>
    <row r="8983" spans="34:34" x14ac:dyDescent="0.35">
      <c r="AH8983" s="16" t="str">
        <f>IF(AND(B8983="Premier League",E8983="Live"),_xlfn.XLOOKUP(_xlfn.TEXTJOIN(" vs ",,C8983:D8983),Calendar!G:G,Calendar!B:B),IF(AND(B8983="Premier League",E8983="Highlights"),_xlfn.XLOOKUP(H8983,Calendar!O:O,Calendar!N:N,,-1),""))</f>
        <v/>
      </c>
    </row>
    <row r="8984" spans="34:34" x14ac:dyDescent="0.35">
      <c r="AH8984" s="16" t="str">
        <f>IF(AND(B8984="Premier League",E8984="Live"),_xlfn.XLOOKUP(_xlfn.TEXTJOIN(" vs ",,C8984:D8984),Calendar!G:G,Calendar!B:B),IF(AND(B8984="Premier League",E8984="Highlights"),_xlfn.XLOOKUP(H8984,Calendar!O:O,Calendar!N:N,,-1),""))</f>
        <v/>
      </c>
    </row>
    <row r="8985" spans="34:34" x14ac:dyDescent="0.35">
      <c r="AH8985" s="16" t="str">
        <f>IF(AND(B8985="Premier League",E8985="Live"),_xlfn.XLOOKUP(_xlfn.TEXTJOIN(" vs ",,C8985:D8985),Calendar!G:G,Calendar!B:B),IF(AND(B8985="Premier League",E8985="Highlights"),_xlfn.XLOOKUP(H8985,Calendar!O:O,Calendar!N:N,,-1),""))</f>
        <v/>
      </c>
    </row>
    <row r="8986" spans="34:34" x14ac:dyDescent="0.35">
      <c r="AH8986" s="16" t="str">
        <f>IF(AND(B8986="Premier League",E8986="Live"),_xlfn.XLOOKUP(_xlfn.TEXTJOIN(" vs ",,C8986:D8986),Calendar!G:G,Calendar!B:B),IF(AND(B8986="Premier League",E8986="Highlights"),_xlfn.XLOOKUP(H8986,Calendar!O:O,Calendar!N:N,,-1),""))</f>
        <v/>
      </c>
    </row>
    <row r="8987" spans="34:34" x14ac:dyDescent="0.35">
      <c r="AH8987" s="16" t="str">
        <f>IF(AND(B8987="Premier League",E8987="Live"),_xlfn.XLOOKUP(_xlfn.TEXTJOIN(" vs ",,C8987:D8987),Calendar!G:G,Calendar!B:B),IF(AND(B8987="Premier League",E8987="Highlights"),_xlfn.XLOOKUP(H8987,Calendar!O:O,Calendar!N:N,,-1),""))</f>
        <v/>
      </c>
    </row>
    <row r="8988" spans="34:34" x14ac:dyDescent="0.35">
      <c r="AH8988" s="16" t="str">
        <f>IF(AND(B8988="Premier League",E8988="Live"),_xlfn.XLOOKUP(_xlfn.TEXTJOIN(" vs ",,C8988:D8988),Calendar!G:G,Calendar!B:B),IF(AND(B8988="Premier League",E8988="Highlights"),_xlfn.XLOOKUP(H8988,Calendar!O:O,Calendar!N:N,,-1),""))</f>
        <v/>
      </c>
    </row>
    <row r="8989" spans="34:34" x14ac:dyDescent="0.35">
      <c r="AH8989" s="16" t="str">
        <f>IF(AND(B8989="Premier League",E8989="Live"),_xlfn.XLOOKUP(_xlfn.TEXTJOIN(" vs ",,C8989:D8989),Calendar!G:G,Calendar!B:B),IF(AND(B8989="Premier League",E8989="Highlights"),_xlfn.XLOOKUP(H8989,Calendar!O:O,Calendar!N:N,,-1),""))</f>
        <v/>
      </c>
    </row>
    <row r="8990" spans="34:34" x14ac:dyDescent="0.35">
      <c r="AH8990" s="16" t="str">
        <f>IF(AND(B8990="Premier League",E8990="Live"),_xlfn.XLOOKUP(_xlfn.TEXTJOIN(" vs ",,C8990:D8990),Calendar!G:G,Calendar!B:B),IF(AND(B8990="Premier League",E8990="Highlights"),_xlfn.XLOOKUP(H8990,Calendar!O:O,Calendar!N:N,,-1),""))</f>
        <v/>
      </c>
    </row>
    <row r="8991" spans="34:34" x14ac:dyDescent="0.35">
      <c r="AH8991" s="16" t="str">
        <f>IF(AND(B8991="Premier League",E8991="Live"),_xlfn.XLOOKUP(_xlfn.TEXTJOIN(" vs ",,C8991:D8991),Calendar!G:G,Calendar!B:B),IF(AND(B8991="Premier League",E8991="Highlights"),_xlfn.XLOOKUP(H8991,Calendar!O:O,Calendar!N:N,,-1),""))</f>
        <v/>
      </c>
    </row>
    <row r="8992" spans="34:34" x14ac:dyDescent="0.35">
      <c r="AH8992" s="16" t="str">
        <f>IF(AND(B8992="Premier League",E8992="Live"),_xlfn.XLOOKUP(_xlfn.TEXTJOIN(" vs ",,C8992:D8992),Calendar!G:G,Calendar!B:B),IF(AND(B8992="Premier League",E8992="Highlights"),_xlfn.XLOOKUP(H8992,Calendar!O:O,Calendar!N:N,,-1),""))</f>
        <v/>
      </c>
    </row>
    <row r="8993" spans="34:34" x14ac:dyDescent="0.35">
      <c r="AH8993" s="16" t="str">
        <f>IF(AND(B8993="Premier League",E8993="Live"),_xlfn.XLOOKUP(_xlfn.TEXTJOIN(" vs ",,C8993:D8993),Calendar!G:G,Calendar!B:B),IF(AND(B8993="Premier League",E8993="Highlights"),_xlfn.XLOOKUP(H8993,Calendar!O:O,Calendar!N:N,,-1),""))</f>
        <v/>
      </c>
    </row>
    <row r="8994" spans="34:34" x14ac:dyDescent="0.35">
      <c r="AH8994" s="16" t="str">
        <f>IF(AND(B8994="Premier League",E8994="Live"),_xlfn.XLOOKUP(_xlfn.TEXTJOIN(" vs ",,C8994:D8994),Calendar!G:G,Calendar!B:B),IF(AND(B8994="Premier League",E8994="Highlights"),_xlfn.XLOOKUP(H8994,Calendar!O:O,Calendar!N:N,,-1),""))</f>
        <v/>
      </c>
    </row>
    <row r="8995" spans="34:34" x14ac:dyDescent="0.35">
      <c r="AH8995" s="16" t="str">
        <f>IF(AND(B8995="Premier League",E8995="Live"),_xlfn.XLOOKUP(_xlfn.TEXTJOIN(" vs ",,C8995:D8995),Calendar!G:G,Calendar!B:B),IF(AND(B8995="Premier League",E8995="Highlights"),_xlfn.XLOOKUP(H8995,Calendar!O:O,Calendar!N:N,,-1),""))</f>
        <v/>
      </c>
    </row>
    <row r="8996" spans="34:34" x14ac:dyDescent="0.35">
      <c r="AH8996" s="16" t="str">
        <f>IF(AND(B8996="Premier League",E8996="Live"),_xlfn.XLOOKUP(_xlfn.TEXTJOIN(" vs ",,C8996:D8996),Calendar!G:G,Calendar!B:B),IF(AND(B8996="Premier League",E8996="Highlights"),_xlfn.XLOOKUP(H8996,Calendar!O:O,Calendar!N:N,,-1),""))</f>
        <v/>
      </c>
    </row>
    <row r="8997" spans="34:34" x14ac:dyDescent="0.35">
      <c r="AH8997" s="16" t="str">
        <f>IF(AND(B8997="Premier League",E8997="Live"),_xlfn.XLOOKUP(_xlfn.TEXTJOIN(" vs ",,C8997:D8997),Calendar!G:G,Calendar!B:B),IF(AND(B8997="Premier League",E8997="Highlights"),_xlfn.XLOOKUP(H8997,Calendar!O:O,Calendar!N:N,,-1),""))</f>
        <v/>
      </c>
    </row>
    <row r="8998" spans="34:34" x14ac:dyDescent="0.35">
      <c r="AH8998" s="16" t="str">
        <f>IF(AND(B8998="Premier League",E8998="Live"),_xlfn.XLOOKUP(_xlfn.TEXTJOIN(" vs ",,C8998:D8998),Calendar!G:G,Calendar!B:B),IF(AND(B8998="Premier League",E8998="Highlights"),_xlfn.XLOOKUP(H8998,Calendar!O:O,Calendar!N:N,,-1),""))</f>
        <v/>
      </c>
    </row>
    <row r="8999" spans="34:34" x14ac:dyDescent="0.35">
      <c r="AH8999" s="16" t="str">
        <f>IF(AND(B8999="Premier League",E8999="Live"),_xlfn.XLOOKUP(_xlfn.TEXTJOIN(" vs ",,C8999:D8999),Calendar!G:G,Calendar!B:B),IF(AND(B8999="Premier League",E8999="Highlights"),_xlfn.XLOOKUP(H8999,Calendar!O:O,Calendar!N:N,,-1),""))</f>
        <v/>
      </c>
    </row>
    <row r="9000" spans="34:34" x14ac:dyDescent="0.35">
      <c r="AH9000" s="16" t="str">
        <f>IF(AND(B9000="Premier League",E9000="Live"),_xlfn.XLOOKUP(_xlfn.TEXTJOIN(" vs ",,C9000:D9000),Calendar!G:G,Calendar!B:B),IF(AND(B9000="Premier League",E9000="Highlights"),_xlfn.XLOOKUP(H9000,Calendar!O:O,Calendar!N:N,,-1),""))</f>
        <v/>
      </c>
    </row>
    <row r="9001" spans="34:34" x14ac:dyDescent="0.35">
      <c r="AH9001" s="16" t="str">
        <f>IF(AND(B9001="Premier League",E9001="Live"),_xlfn.XLOOKUP(_xlfn.TEXTJOIN(" vs ",,C9001:D9001),Calendar!G:G,Calendar!B:B),IF(AND(B9001="Premier League",E9001="Highlights"),_xlfn.XLOOKUP(H9001,Calendar!O:O,Calendar!N:N,,-1),""))</f>
        <v/>
      </c>
    </row>
    <row r="9002" spans="34:34" x14ac:dyDescent="0.35">
      <c r="AH9002" s="16" t="str">
        <f>IF(AND(B9002="Premier League",E9002="Live"),_xlfn.XLOOKUP(_xlfn.TEXTJOIN(" vs ",,C9002:D9002),Calendar!G:G,Calendar!B:B),IF(AND(B9002="Premier League",E9002="Highlights"),_xlfn.XLOOKUP(H9002,Calendar!O:O,Calendar!N:N,,-1),""))</f>
        <v/>
      </c>
    </row>
    <row r="9003" spans="34:34" x14ac:dyDescent="0.35">
      <c r="AH9003" s="16" t="str">
        <f>IF(AND(B9003="Premier League",E9003="Live"),_xlfn.XLOOKUP(_xlfn.TEXTJOIN(" vs ",,C9003:D9003),Calendar!G:G,Calendar!B:B),IF(AND(B9003="Premier League",E9003="Highlights"),_xlfn.XLOOKUP(H9003,Calendar!O:O,Calendar!N:N,,-1),""))</f>
        <v/>
      </c>
    </row>
    <row r="9004" spans="34:34" x14ac:dyDescent="0.35">
      <c r="AH9004" s="16" t="str">
        <f>IF(AND(B9004="Premier League",E9004="Live"),_xlfn.XLOOKUP(_xlfn.TEXTJOIN(" vs ",,C9004:D9004),Calendar!G:G,Calendar!B:B),IF(AND(B9004="Premier League",E9004="Highlights"),_xlfn.XLOOKUP(H9004,Calendar!O:O,Calendar!N:N,,-1),""))</f>
        <v/>
      </c>
    </row>
    <row r="9005" spans="34:34" x14ac:dyDescent="0.35">
      <c r="AH9005" s="16" t="str">
        <f>IF(AND(B9005="Premier League",E9005="Live"),_xlfn.XLOOKUP(_xlfn.TEXTJOIN(" vs ",,C9005:D9005),Calendar!G:G,Calendar!B:B),IF(AND(B9005="Premier League",E9005="Highlights"),_xlfn.XLOOKUP(H9005,Calendar!O:O,Calendar!N:N,,-1),""))</f>
        <v/>
      </c>
    </row>
    <row r="9006" spans="34:34" x14ac:dyDescent="0.35">
      <c r="AH9006" s="16" t="str">
        <f>IF(AND(B9006="Premier League",E9006="Live"),_xlfn.XLOOKUP(_xlfn.TEXTJOIN(" vs ",,C9006:D9006),Calendar!G:G,Calendar!B:B),IF(AND(B9006="Premier League",E9006="Highlights"),_xlfn.XLOOKUP(H9006,Calendar!O:O,Calendar!N:N,,-1),""))</f>
        <v/>
      </c>
    </row>
    <row r="9007" spans="34:34" x14ac:dyDescent="0.35">
      <c r="AH9007" s="16" t="str">
        <f>IF(AND(B9007="Premier League",E9007="Live"),_xlfn.XLOOKUP(_xlfn.TEXTJOIN(" vs ",,C9007:D9007),Calendar!G:G,Calendar!B:B),IF(AND(B9007="Premier League",E9007="Highlights"),_xlfn.XLOOKUP(H9007,Calendar!O:O,Calendar!N:N,,-1),""))</f>
        <v/>
      </c>
    </row>
    <row r="9008" spans="34:34" x14ac:dyDescent="0.35">
      <c r="AH9008" s="16" t="str">
        <f>IF(AND(B9008="Premier League",E9008="Live"),_xlfn.XLOOKUP(_xlfn.TEXTJOIN(" vs ",,C9008:D9008),Calendar!G:G,Calendar!B:B),IF(AND(B9008="Premier League",E9008="Highlights"),_xlfn.XLOOKUP(H9008,Calendar!O:O,Calendar!N:N,,-1),""))</f>
        <v/>
      </c>
    </row>
    <row r="9009" spans="34:34" x14ac:dyDescent="0.35">
      <c r="AH9009" s="16" t="str">
        <f>IF(AND(B9009="Premier League",E9009="Live"),_xlfn.XLOOKUP(_xlfn.TEXTJOIN(" vs ",,C9009:D9009),Calendar!G:G,Calendar!B:B),IF(AND(B9009="Premier League",E9009="Highlights"),_xlfn.XLOOKUP(H9009,Calendar!O:O,Calendar!N:N,,-1),""))</f>
        <v/>
      </c>
    </row>
    <row r="9010" spans="34:34" x14ac:dyDescent="0.35">
      <c r="AH9010" s="16" t="str">
        <f>IF(AND(B9010="Premier League",E9010="Live"),_xlfn.XLOOKUP(_xlfn.TEXTJOIN(" vs ",,C9010:D9010),Calendar!G:G,Calendar!B:B),IF(AND(B9010="Premier League",E9010="Highlights"),_xlfn.XLOOKUP(H9010,Calendar!O:O,Calendar!N:N,,-1),""))</f>
        <v/>
      </c>
    </row>
    <row r="9011" spans="34:34" x14ac:dyDescent="0.35">
      <c r="AH9011" s="16" t="str">
        <f>IF(AND(B9011="Premier League",E9011="Live"),_xlfn.XLOOKUP(_xlfn.TEXTJOIN(" vs ",,C9011:D9011),Calendar!G:G,Calendar!B:B),IF(AND(B9011="Premier League",E9011="Highlights"),_xlfn.XLOOKUP(H9011,Calendar!O:O,Calendar!N:N,,-1),""))</f>
        <v/>
      </c>
    </row>
    <row r="9012" spans="34:34" x14ac:dyDescent="0.35">
      <c r="AH9012" s="16" t="str">
        <f>IF(AND(B9012="Premier League",E9012="Live"),_xlfn.XLOOKUP(_xlfn.TEXTJOIN(" vs ",,C9012:D9012),Calendar!G:G,Calendar!B:B),IF(AND(B9012="Premier League",E9012="Highlights"),_xlfn.XLOOKUP(H9012,Calendar!O:O,Calendar!N:N,,-1),""))</f>
        <v/>
      </c>
    </row>
    <row r="9013" spans="34:34" x14ac:dyDescent="0.35">
      <c r="AH9013" s="16" t="str">
        <f>IF(AND(B9013="Premier League",E9013="Live"),_xlfn.XLOOKUP(_xlfn.TEXTJOIN(" vs ",,C9013:D9013),Calendar!G:G,Calendar!B:B),IF(AND(B9013="Premier League",E9013="Highlights"),_xlfn.XLOOKUP(H9013,Calendar!O:O,Calendar!N:N,,-1),""))</f>
        <v/>
      </c>
    </row>
    <row r="9014" spans="34:34" x14ac:dyDescent="0.35">
      <c r="AH9014" s="16" t="str">
        <f>IF(AND(B9014="Premier League",E9014="Live"),_xlfn.XLOOKUP(_xlfn.TEXTJOIN(" vs ",,C9014:D9014),Calendar!G:G,Calendar!B:B),IF(AND(B9014="Premier League",E9014="Highlights"),_xlfn.XLOOKUP(H9014,Calendar!O:O,Calendar!N:N,,-1),""))</f>
        <v/>
      </c>
    </row>
    <row r="9015" spans="34:34" x14ac:dyDescent="0.35">
      <c r="AH9015" s="16" t="str">
        <f>IF(AND(B9015="Premier League",E9015="Live"),_xlfn.XLOOKUP(_xlfn.TEXTJOIN(" vs ",,C9015:D9015),Calendar!G:G,Calendar!B:B),IF(AND(B9015="Premier League",E9015="Highlights"),_xlfn.XLOOKUP(H9015,Calendar!O:O,Calendar!N:N,,-1),""))</f>
        <v/>
      </c>
    </row>
    <row r="9016" spans="34:34" x14ac:dyDescent="0.35">
      <c r="AH9016" s="16" t="str">
        <f>IF(AND(B9016="Premier League",E9016="Live"),_xlfn.XLOOKUP(_xlfn.TEXTJOIN(" vs ",,C9016:D9016),Calendar!G:G,Calendar!B:B),IF(AND(B9016="Premier League",E9016="Highlights"),_xlfn.XLOOKUP(H9016,Calendar!O:O,Calendar!N:N,,-1),""))</f>
        <v/>
      </c>
    </row>
    <row r="9017" spans="34:34" x14ac:dyDescent="0.35">
      <c r="AH9017" s="16" t="str">
        <f>IF(AND(B9017="Premier League",E9017="Live"),_xlfn.XLOOKUP(_xlfn.TEXTJOIN(" vs ",,C9017:D9017),Calendar!G:G,Calendar!B:B),IF(AND(B9017="Premier League",E9017="Highlights"),_xlfn.XLOOKUP(H9017,Calendar!O:O,Calendar!N:N,,-1),""))</f>
        <v/>
      </c>
    </row>
    <row r="9018" spans="34:34" x14ac:dyDescent="0.35">
      <c r="AH9018" s="16" t="str">
        <f>IF(AND(B9018="Premier League",E9018="Live"),_xlfn.XLOOKUP(_xlfn.TEXTJOIN(" vs ",,C9018:D9018),Calendar!G:G,Calendar!B:B),IF(AND(B9018="Premier League",E9018="Highlights"),_xlfn.XLOOKUP(H9018,Calendar!O:O,Calendar!N:N,,-1),""))</f>
        <v/>
      </c>
    </row>
    <row r="9019" spans="34:34" x14ac:dyDescent="0.35">
      <c r="AH9019" s="16" t="str">
        <f>IF(AND(B9019="Premier League",E9019="Live"),_xlfn.XLOOKUP(_xlfn.TEXTJOIN(" vs ",,C9019:D9019),Calendar!G:G,Calendar!B:B),IF(AND(B9019="Premier League",E9019="Highlights"),_xlfn.XLOOKUP(H9019,Calendar!O:O,Calendar!N:N,,-1),""))</f>
        <v/>
      </c>
    </row>
    <row r="9020" spans="34:34" x14ac:dyDescent="0.35">
      <c r="AH9020" s="16" t="str">
        <f>IF(AND(B9020="Premier League",E9020="Live"),_xlfn.XLOOKUP(_xlfn.TEXTJOIN(" vs ",,C9020:D9020),Calendar!G:G,Calendar!B:B),IF(AND(B9020="Premier League",E9020="Highlights"),_xlfn.XLOOKUP(H9020,Calendar!O:O,Calendar!N:N,,-1),""))</f>
        <v/>
      </c>
    </row>
    <row r="9021" spans="34:34" x14ac:dyDescent="0.35">
      <c r="AH9021" s="16" t="str">
        <f>IF(AND(B9021="Premier League",E9021="Live"),_xlfn.XLOOKUP(_xlfn.TEXTJOIN(" vs ",,C9021:D9021),Calendar!G:G,Calendar!B:B),IF(AND(B9021="Premier League",E9021="Highlights"),_xlfn.XLOOKUP(H9021,Calendar!O:O,Calendar!N:N,,-1),""))</f>
        <v/>
      </c>
    </row>
    <row r="9022" spans="34:34" x14ac:dyDescent="0.35">
      <c r="AH9022" s="16" t="str">
        <f>IF(AND(B9022="Premier League",E9022="Live"),_xlfn.XLOOKUP(_xlfn.TEXTJOIN(" vs ",,C9022:D9022),Calendar!G:G,Calendar!B:B),IF(AND(B9022="Premier League",E9022="Highlights"),_xlfn.XLOOKUP(H9022,Calendar!O:O,Calendar!N:N,,-1),""))</f>
        <v/>
      </c>
    </row>
    <row r="9023" spans="34:34" x14ac:dyDescent="0.35">
      <c r="AH9023" s="16" t="str">
        <f>IF(AND(B9023="Premier League",E9023="Live"),_xlfn.XLOOKUP(_xlfn.TEXTJOIN(" vs ",,C9023:D9023),Calendar!G:G,Calendar!B:B),IF(AND(B9023="Premier League",E9023="Highlights"),_xlfn.XLOOKUP(H9023,Calendar!O:O,Calendar!N:N,,-1),""))</f>
        <v/>
      </c>
    </row>
    <row r="9024" spans="34:34" x14ac:dyDescent="0.35">
      <c r="AH9024" s="16" t="str">
        <f>IF(AND(B9024="Premier League",E9024="Live"),_xlfn.XLOOKUP(_xlfn.TEXTJOIN(" vs ",,C9024:D9024),Calendar!G:G,Calendar!B:B),IF(AND(B9024="Premier League",E9024="Highlights"),_xlfn.XLOOKUP(H9024,Calendar!O:O,Calendar!N:N,,-1),""))</f>
        <v/>
      </c>
    </row>
    <row r="9025" spans="34:34" x14ac:dyDescent="0.35">
      <c r="AH9025" s="16" t="str">
        <f>IF(AND(B9025="Premier League",E9025="Live"),_xlfn.XLOOKUP(_xlfn.TEXTJOIN(" vs ",,C9025:D9025),Calendar!G:G,Calendar!B:B),IF(AND(B9025="Premier League",E9025="Highlights"),_xlfn.XLOOKUP(H9025,Calendar!O:O,Calendar!N:N,,-1),""))</f>
        <v/>
      </c>
    </row>
    <row r="9026" spans="34:34" x14ac:dyDescent="0.35">
      <c r="AH9026" s="16" t="str">
        <f>IF(AND(B9026="Premier League",E9026="Live"),_xlfn.XLOOKUP(_xlfn.TEXTJOIN(" vs ",,C9026:D9026),Calendar!G:G,Calendar!B:B),IF(AND(B9026="Premier League",E9026="Highlights"),_xlfn.XLOOKUP(H9026,Calendar!O:O,Calendar!N:N,,-1),""))</f>
        <v/>
      </c>
    </row>
    <row r="9027" spans="34:34" x14ac:dyDescent="0.35">
      <c r="AH9027" s="16" t="str">
        <f>IF(AND(B9027="Premier League",E9027="Live"),_xlfn.XLOOKUP(_xlfn.TEXTJOIN(" vs ",,C9027:D9027),Calendar!G:G,Calendar!B:B),IF(AND(B9027="Premier League",E9027="Highlights"),_xlfn.XLOOKUP(H9027,Calendar!O:O,Calendar!N:N,,-1),""))</f>
        <v/>
      </c>
    </row>
    <row r="9028" spans="34:34" x14ac:dyDescent="0.35">
      <c r="AH9028" s="16" t="str">
        <f>IF(AND(B9028="Premier League",E9028="Live"),_xlfn.XLOOKUP(_xlfn.TEXTJOIN(" vs ",,C9028:D9028),Calendar!G:G,Calendar!B:B),IF(AND(B9028="Premier League",E9028="Highlights"),_xlfn.XLOOKUP(H9028,Calendar!O:O,Calendar!N:N,,-1),""))</f>
        <v/>
      </c>
    </row>
    <row r="9029" spans="34:34" x14ac:dyDescent="0.35">
      <c r="AH9029" s="16" t="str">
        <f>IF(AND(B9029="Premier League",E9029="Live"),_xlfn.XLOOKUP(_xlfn.TEXTJOIN(" vs ",,C9029:D9029),Calendar!G:G,Calendar!B:B),IF(AND(B9029="Premier League",E9029="Highlights"),_xlfn.XLOOKUP(H9029,Calendar!O:O,Calendar!N:N,,-1),""))</f>
        <v/>
      </c>
    </row>
    <row r="9030" spans="34:34" x14ac:dyDescent="0.35">
      <c r="AH9030" s="16" t="str">
        <f>IF(AND(B9030="Premier League",E9030="Live"),_xlfn.XLOOKUP(_xlfn.TEXTJOIN(" vs ",,C9030:D9030),Calendar!G:G,Calendar!B:B),IF(AND(B9030="Premier League",E9030="Highlights"),_xlfn.XLOOKUP(H9030,Calendar!O:O,Calendar!N:N,,-1),""))</f>
        <v/>
      </c>
    </row>
    <row r="9031" spans="34:34" x14ac:dyDescent="0.35">
      <c r="AH9031" s="16" t="str">
        <f>IF(AND(B9031="Premier League",E9031="Live"),_xlfn.XLOOKUP(_xlfn.TEXTJOIN(" vs ",,C9031:D9031),Calendar!G:G,Calendar!B:B),IF(AND(B9031="Premier League",E9031="Highlights"),_xlfn.XLOOKUP(H9031,Calendar!O:O,Calendar!N:N,,-1),""))</f>
        <v/>
      </c>
    </row>
    <row r="9032" spans="34:34" x14ac:dyDescent="0.35">
      <c r="AH9032" s="16" t="str">
        <f>IF(AND(B9032="Premier League",E9032="Live"),_xlfn.XLOOKUP(_xlfn.TEXTJOIN(" vs ",,C9032:D9032),Calendar!G:G,Calendar!B:B),IF(AND(B9032="Premier League",E9032="Highlights"),_xlfn.XLOOKUP(H9032,Calendar!O:O,Calendar!N:N,,-1),""))</f>
        <v/>
      </c>
    </row>
    <row r="9033" spans="34:34" x14ac:dyDescent="0.35">
      <c r="AH9033" s="16" t="str">
        <f>IF(AND(B9033="Premier League",E9033="Live"),_xlfn.XLOOKUP(_xlfn.TEXTJOIN(" vs ",,C9033:D9033),Calendar!G:G,Calendar!B:B),IF(AND(B9033="Premier League",E9033="Highlights"),_xlfn.XLOOKUP(H9033,Calendar!O:O,Calendar!N:N,,-1),""))</f>
        <v/>
      </c>
    </row>
    <row r="9034" spans="34:34" x14ac:dyDescent="0.35">
      <c r="AH9034" s="16" t="str">
        <f>IF(AND(B9034="Premier League",E9034="Live"),_xlfn.XLOOKUP(_xlfn.TEXTJOIN(" vs ",,C9034:D9034),Calendar!G:G,Calendar!B:B),IF(AND(B9034="Premier League",E9034="Highlights"),_xlfn.XLOOKUP(H9034,Calendar!O:O,Calendar!N:N,,-1),""))</f>
        <v/>
      </c>
    </row>
    <row r="9035" spans="34:34" x14ac:dyDescent="0.35">
      <c r="AH9035" s="16" t="str">
        <f>IF(AND(B9035="Premier League",E9035="Live"),_xlfn.XLOOKUP(_xlfn.TEXTJOIN(" vs ",,C9035:D9035),Calendar!G:G,Calendar!B:B),IF(AND(B9035="Premier League",E9035="Highlights"),_xlfn.XLOOKUP(H9035,Calendar!O:O,Calendar!N:N,,-1),""))</f>
        <v/>
      </c>
    </row>
    <row r="9036" spans="34:34" x14ac:dyDescent="0.35">
      <c r="AH9036" s="16" t="str">
        <f>IF(AND(B9036="Premier League",E9036="Live"),_xlfn.XLOOKUP(_xlfn.TEXTJOIN(" vs ",,C9036:D9036),Calendar!G:G,Calendar!B:B),IF(AND(B9036="Premier League",E9036="Highlights"),_xlfn.XLOOKUP(H9036,Calendar!O:O,Calendar!N:N,,-1),""))</f>
        <v/>
      </c>
    </row>
    <row r="9037" spans="34:34" x14ac:dyDescent="0.35">
      <c r="AH9037" s="16" t="str">
        <f>IF(AND(B9037="Premier League",E9037="Live"),_xlfn.XLOOKUP(_xlfn.TEXTJOIN(" vs ",,C9037:D9037),Calendar!G:G,Calendar!B:B),IF(AND(B9037="Premier League",E9037="Highlights"),_xlfn.XLOOKUP(H9037,Calendar!O:O,Calendar!N:N,,-1),""))</f>
        <v/>
      </c>
    </row>
    <row r="9038" spans="34:34" x14ac:dyDescent="0.35">
      <c r="AH9038" s="16" t="str">
        <f>IF(AND(B9038="Premier League",E9038="Live"),_xlfn.XLOOKUP(_xlfn.TEXTJOIN(" vs ",,C9038:D9038),Calendar!G:G,Calendar!B:B),IF(AND(B9038="Premier League",E9038="Highlights"),_xlfn.XLOOKUP(H9038,Calendar!O:O,Calendar!N:N,,-1),""))</f>
        <v/>
      </c>
    </row>
    <row r="9039" spans="34:34" x14ac:dyDescent="0.35">
      <c r="AH9039" s="16" t="str">
        <f>IF(AND(B9039="Premier League",E9039="Live"),_xlfn.XLOOKUP(_xlfn.TEXTJOIN(" vs ",,C9039:D9039),Calendar!G:G,Calendar!B:B),IF(AND(B9039="Premier League",E9039="Highlights"),_xlfn.XLOOKUP(H9039,Calendar!O:O,Calendar!N:N,,-1),""))</f>
        <v/>
      </c>
    </row>
    <row r="9040" spans="34:34" x14ac:dyDescent="0.35">
      <c r="AH9040" s="16" t="str">
        <f>IF(AND(B9040="Premier League",E9040="Live"),_xlfn.XLOOKUP(_xlfn.TEXTJOIN(" vs ",,C9040:D9040),Calendar!G:G,Calendar!B:B),IF(AND(B9040="Premier League",E9040="Highlights"),_xlfn.XLOOKUP(H9040,Calendar!O:O,Calendar!N:N,,-1),""))</f>
        <v/>
      </c>
    </row>
    <row r="9041" spans="34:34" x14ac:dyDescent="0.35">
      <c r="AH9041" s="16" t="str">
        <f>IF(AND(B9041="Premier League",E9041="Live"),_xlfn.XLOOKUP(_xlfn.TEXTJOIN(" vs ",,C9041:D9041),Calendar!G:G,Calendar!B:B),IF(AND(B9041="Premier League",E9041="Highlights"),_xlfn.XLOOKUP(H9041,Calendar!O:O,Calendar!N:N,,-1),""))</f>
        <v/>
      </c>
    </row>
    <row r="9042" spans="34:34" x14ac:dyDescent="0.35">
      <c r="AH9042" s="16" t="str">
        <f>IF(AND(B9042="Premier League",E9042="Live"),_xlfn.XLOOKUP(_xlfn.TEXTJOIN(" vs ",,C9042:D9042),Calendar!G:G,Calendar!B:B),IF(AND(B9042="Premier League",E9042="Highlights"),_xlfn.XLOOKUP(H9042,Calendar!O:O,Calendar!N:N,,-1),""))</f>
        <v/>
      </c>
    </row>
    <row r="9043" spans="34:34" x14ac:dyDescent="0.35">
      <c r="AH9043" s="16" t="str">
        <f>IF(AND(B9043="Premier League",E9043="Live"),_xlfn.XLOOKUP(_xlfn.TEXTJOIN(" vs ",,C9043:D9043),Calendar!G:G,Calendar!B:B),IF(AND(B9043="Premier League",E9043="Highlights"),_xlfn.XLOOKUP(H9043,Calendar!O:O,Calendar!N:N,,-1),""))</f>
        <v/>
      </c>
    </row>
    <row r="9044" spans="34:34" x14ac:dyDescent="0.35">
      <c r="AH9044" s="16" t="str">
        <f>IF(AND(B9044="Premier League",E9044="Live"),_xlfn.XLOOKUP(_xlfn.TEXTJOIN(" vs ",,C9044:D9044),Calendar!G:G,Calendar!B:B),IF(AND(B9044="Premier League",E9044="Highlights"),_xlfn.XLOOKUP(H9044,Calendar!O:O,Calendar!N:N,,-1),""))</f>
        <v/>
      </c>
    </row>
    <row r="9045" spans="34:34" x14ac:dyDescent="0.35">
      <c r="AH9045" s="16" t="str">
        <f>IF(AND(B9045="Premier League",E9045="Live"),_xlfn.XLOOKUP(_xlfn.TEXTJOIN(" vs ",,C9045:D9045),Calendar!G:G,Calendar!B:B),IF(AND(B9045="Premier League",E9045="Highlights"),_xlfn.XLOOKUP(H9045,Calendar!O:O,Calendar!N:N,,-1),""))</f>
        <v/>
      </c>
    </row>
    <row r="9046" spans="34:34" x14ac:dyDescent="0.35">
      <c r="AH9046" s="16" t="str">
        <f>IF(AND(B9046="Premier League",E9046="Live"),_xlfn.XLOOKUP(_xlfn.TEXTJOIN(" vs ",,C9046:D9046),Calendar!G:G,Calendar!B:B),IF(AND(B9046="Premier League",E9046="Highlights"),_xlfn.XLOOKUP(H9046,Calendar!O:O,Calendar!N:N,,-1),""))</f>
        <v/>
      </c>
    </row>
    <row r="9047" spans="34:34" x14ac:dyDescent="0.35">
      <c r="AH9047" s="16" t="str">
        <f>IF(AND(B9047="Premier League",E9047="Live"),_xlfn.XLOOKUP(_xlfn.TEXTJOIN(" vs ",,C9047:D9047),Calendar!G:G,Calendar!B:B),IF(AND(B9047="Premier League",E9047="Highlights"),_xlfn.XLOOKUP(H9047,Calendar!O:O,Calendar!N:N,,-1),""))</f>
        <v/>
      </c>
    </row>
    <row r="9048" spans="34:34" x14ac:dyDescent="0.35">
      <c r="AH9048" s="16" t="str">
        <f>IF(AND(B9048="Premier League",E9048="Live"),_xlfn.XLOOKUP(_xlfn.TEXTJOIN(" vs ",,C9048:D9048),Calendar!G:G,Calendar!B:B),IF(AND(B9048="Premier League",E9048="Highlights"),_xlfn.XLOOKUP(H9048,Calendar!O:O,Calendar!N:N,,-1),""))</f>
        <v/>
      </c>
    </row>
    <row r="9049" spans="34:34" x14ac:dyDescent="0.35">
      <c r="AH9049" s="16" t="str">
        <f>IF(AND(B9049="Premier League",E9049="Live"),_xlfn.XLOOKUP(_xlfn.TEXTJOIN(" vs ",,C9049:D9049),Calendar!G:G,Calendar!B:B),IF(AND(B9049="Premier League",E9049="Highlights"),_xlfn.XLOOKUP(H9049,Calendar!O:O,Calendar!N:N,,-1),""))</f>
        <v/>
      </c>
    </row>
    <row r="9050" spans="34:34" x14ac:dyDescent="0.35">
      <c r="AH9050" s="16" t="str">
        <f>IF(AND(B9050="Premier League",E9050="Live"),_xlfn.XLOOKUP(_xlfn.TEXTJOIN(" vs ",,C9050:D9050),Calendar!G:G,Calendar!B:B),IF(AND(B9050="Premier League",E9050="Highlights"),_xlfn.XLOOKUP(H9050,Calendar!O:O,Calendar!N:N,,-1),""))</f>
        <v/>
      </c>
    </row>
    <row r="9051" spans="34:34" x14ac:dyDescent="0.35">
      <c r="AH9051" s="16" t="str">
        <f>IF(AND(B9051="Premier League",E9051="Live"),_xlfn.XLOOKUP(_xlfn.TEXTJOIN(" vs ",,C9051:D9051),Calendar!G:G,Calendar!B:B),IF(AND(B9051="Premier League",E9051="Highlights"),_xlfn.XLOOKUP(H9051,Calendar!O:O,Calendar!N:N,,-1),""))</f>
        <v/>
      </c>
    </row>
    <row r="9052" spans="34:34" x14ac:dyDescent="0.35">
      <c r="AH9052" s="16" t="str">
        <f>IF(AND(B9052="Premier League",E9052="Live"),_xlfn.XLOOKUP(_xlfn.TEXTJOIN(" vs ",,C9052:D9052),Calendar!G:G,Calendar!B:B),IF(AND(B9052="Premier League",E9052="Highlights"),_xlfn.XLOOKUP(H9052,Calendar!O:O,Calendar!N:N,,-1),""))</f>
        <v/>
      </c>
    </row>
    <row r="9053" spans="34:34" x14ac:dyDescent="0.35">
      <c r="AH9053" s="16" t="str">
        <f>IF(AND(B9053="Premier League",E9053="Live"),_xlfn.XLOOKUP(_xlfn.TEXTJOIN(" vs ",,C9053:D9053),Calendar!G:G,Calendar!B:B),IF(AND(B9053="Premier League",E9053="Highlights"),_xlfn.XLOOKUP(H9053,Calendar!O:O,Calendar!N:N,,-1),""))</f>
        <v/>
      </c>
    </row>
    <row r="9054" spans="34:34" x14ac:dyDescent="0.35">
      <c r="AH9054" s="16" t="str">
        <f>IF(AND(B9054="Premier League",E9054="Live"),_xlfn.XLOOKUP(_xlfn.TEXTJOIN(" vs ",,C9054:D9054),Calendar!G:G,Calendar!B:B),IF(AND(B9054="Premier League",E9054="Highlights"),_xlfn.XLOOKUP(H9054,Calendar!O:O,Calendar!N:N,,-1),""))</f>
        <v/>
      </c>
    </row>
    <row r="9055" spans="34:34" x14ac:dyDescent="0.35">
      <c r="AH9055" s="16" t="str">
        <f>IF(AND(B9055="Premier League",E9055="Live"),_xlfn.XLOOKUP(_xlfn.TEXTJOIN(" vs ",,C9055:D9055),Calendar!G:G,Calendar!B:B),IF(AND(B9055="Premier League",E9055="Highlights"),_xlfn.XLOOKUP(H9055,Calendar!O:O,Calendar!N:N,,-1),""))</f>
        <v/>
      </c>
    </row>
    <row r="9056" spans="34:34" x14ac:dyDescent="0.35">
      <c r="AH9056" s="16" t="str">
        <f>IF(AND(B9056="Premier League",E9056="Live"),_xlfn.XLOOKUP(_xlfn.TEXTJOIN(" vs ",,C9056:D9056),Calendar!G:G,Calendar!B:B),IF(AND(B9056="Premier League",E9056="Highlights"),_xlfn.XLOOKUP(H9056,Calendar!O:O,Calendar!N:N,,-1),""))</f>
        <v/>
      </c>
    </row>
    <row r="9057" spans="34:34" x14ac:dyDescent="0.35">
      <c r="AH9057" s="16" t="str">
        <f>IF(AND(B9057="Premier League",E9057="Live"),_xlfn.XLOOKUP(_xlfn.TEXTJOIN(" vs ",,C9057:D9057),Calendar!G:G,Calendar!B:B),IF(AND(B9057="Premier League",E9057="Highlights"),_xlfn.XLOOKUP(H9057,Calendar!O:O,Calendar!N:N,,-1),""))</f>
        <v/>
      </c>
    </row>
    <row r="9058" spans="34:34" x14ac:dyDescent="0.35">
      <c r="AH9058" s="16" t="str">
        <f>IF(AND(B9058="Premier League",E9058="Live"),_xlfn.XLOOKUP(_xlfn.TEXTJOIN(" vs ",,C9058:D9058),Calendar!G:G,Calendar!B:B),IF(AND(B9058="Premier League",E9058="Highlights"),_xlfn.XLOOKUP(H9058,Calendar!O:O,Calendar!N:N,,-1),""))</f>
        <v/>
      </c>
    </row>
    <row r="9059" spans="34:34" x14ac:dyDescent="0.35">
      <c r="AH9059" s="16" t="str">
        <f>IF(AND(B9059="Premier League",E9059="Live"),_xlfn.XLOOKUP(_xlfn.TEXTJOIN(" vs ",,C9059:D9059),Calendar!G:G,Calendar!B:B),IF(AND(B9059="Premier League",E9059="Highlights"),_xlfn.XLOOKUP(H9059,Calendar!O:O,Calendar!N:N,,-1),""))</f>
        <v/>
      </c>
    </row>
    <row r="9060" spans="34:34" x14ac:dyDescent="0.35">
      <c r="AH9060" s="16" t="str">
        <f>IF(AND(B9060="Premier League",E9060="Live"),_xlfn.XLOOKUP(_xlfn.TEXTJOIN(" vs ",,C9060:D9060),Calendar!G:G,Calendar!B:B),IF(AND(B9060="Premier League",E9060="Highlights"),_xlfn.XLOOKUP(H9060,Calendar!O:O,Calendar!N:N,,-1),""))</f>
        <v/>
      </c>
    </row>
    <row r="9061" spans="34:34" x14ac:dyDescent="0.35">
      <c r="AH9061" s="16" t="str">
        <f>IF(AND(B9061="Premier League",E9061="Live"),_xlfn.XLOOKUP(_xlfn.TEXTJOIN(" vs ",,C9061:D9061),Calendar!G:G,Calendar!B:B),IF(AND(B9061="Premier League",E9061="Highlights"),_xlfn.XLOOKUP(H9061,Calendar!O:O,Calendar!N:N,,-1),""))</f>
        <v/>
      </c>
    </row>
    <row r="9062" spans="34:34" x14ac:dyDescent="0.35">
      <c r="AH9062" s="16" t="str">
        <f>IF(AND(B9062="Premier League",E9062="Live"),_xlfn.XLOOKUP(_xlfn.TEXTJOIN(" vs ",,C9062:D9062),Calendar!G:G,Calendar!B:B),IF(AND(B9062="Premier League",E9062="Highlights"),_xlfn.XLOOKUP(H9062,Calendar!O:O,Calendar!N:N,,-1),""))</f>
        <v/>
      </c>
    </row>
    <row r="9063" spans="34:34" x14ac:dyDescent="0.35">
      <c r="AH9063" s="16" t="str">
        <f>IF(AND(B9063="Premier League",E9063="Live"),_xlfn.XLOOKUP(_xlfn.TEXTJOIN(" vs ",,C9063:D9063),Calendar!G:G,Calendar!B:B),IF(AND(B9063="Premier League",E9063="Highlights"),_xlfn.XLOOKUP(H9063,Calendar!O:O,Calendar!N:N,,-1),""))</f>
        <v/>
      </c>
    </row>
    <row r="9064" spans="34:34" x14ac:dyDescent="0.35">
      <c r="AH9064" s="16" t="str">
        <f>IF(AND(B9064="Premier League",E9064="Live"),_xlfn.XLOOKUP(_xlfn.TEXTJOIN(" vs ",,C9064:D9064),Calendar!G:G,Calendar!B:B),IF(AND(B9064="Premier League",E9064="Highlights"),_xlfn.XLOOKUP(H9064,Calendar!O:O,Calendar!N:N,,-1),""))</f>
        <v/>
      </c>
    </row>
    <row r="9065" spans="34:34" x14ac:dyDescent="0.35">
      <c r="AH9065" s="16" t="str">
        <f>IF(AND(B9065="Premier League",E9065="Live"),_xlfn.XLOOKUP(_xlfn.TEXTJOIN(" vs ",,C9065:D9065),Calendar!G:G,Calendar!B:B),IF(AND(B9065="Premier League",E9065="Highlights"),_xlfn.XLOOKUP(H9065,Calendar!O:O,Calendar!N:N,,-1),""))</f>
        <v/>
      </c>
    </row>
    <row r="9066" spans="34:34" x14ac:dyDescent="0.35">
      <c r="AH9066" s="16" t="str">
        <f>IF(AND(B9066="Premier League",E9066="Live"),_xlfn.XLOOKUP(_xlfn.TEXTJOIN(" vs ",,C9066:D9066),Calendar!G:G,Calendar!B:B),IF(AND(B9066="Premier League",E9066="Highlights"),_xlfn.XLOOKUP(H9066,Calendar!O:O,Calendar!N:N,,-1),""))</f>
        <v/>
      </c>
    </row>
    <row r="9067" spans="34:34" x14ac:dyDescent="0.35">
      <c r="AH9067" s="16" t="str">
        <f>IF(AND(B9067="Premier League",E9067="Live"),_xlfn.XLOOKUP(_xlfn.TEXTJOIN(" vs ",,C9067:D9067),Calendar!G:G,Calendar!B:B),IF(AND(B9067="Premier League",E9067="Highlights"),_xlfn.XLOOKUP(H9067,Calendar!O:O,Calendar!N:N,,-1),""))</f>
        <v/>
      </c>
    </row>
    <row r="9068" spans="34:34" x14ac:dyDescent="0.35">
      <c r="AH9068" s="16" t="str">
        <f>IF(AND(B9068="Premier League",E9068="Live"),_xlfn.XLOOKUP(_xlfn.TEXTJOIN(" vs ",,C9068:D9068),Calendar!G:G,Calendar!B:B),IF(AND(B9068="Premier League",E9068="Highlights"),_xlfn.XLOOKUP(H9068,Calendar!O:O,Calendar!N:N,,-1),""))</f>
        <v/>
      </c>
    </row>
    <row r="9069" spans="34:34" x14ac:dyDescent="0.35">
      <c r="AH9069" s="16" t="str">
        <f>IF(AND(B9069="Premier League",E9069="Live"),_xlfn.XLOOKUP(_xlfn.TEXTJOIN(" vs ",,C9069:D9069),Calendar!G:G,Calendar!B:B),IF(AND(B9069="Premier League",E9069="Highlights"),_xlfn.XLOOKUP(H9069,Calendar!O:O,Calendar!N:N,,-1),""))</f>
        <v/>
      </c>
    </row>
    <row r="9070" spans="34:34" x14ac:dyDescent="0.35">
      <c r="AH9070" s="16" t="str">
        <f>IF(AND(B9070="Premier League",E9070="Live"),_xlfn.XLOOKUP(_xlfn.TEXTJOIN(" vs ",,C9070:D9070),Calendar!G:G,Calendar!B:B),IF(AND(B9070="Premier League",E9070="Highlights"),_xlfn.XLOOKUP(H9070,Calendar!O:O,Calendar!N:N,,-1),""))</f>
        <v/>
      </c>
    </row>
    <row r="9071" spans="34:34" x14ac:dyDescent="0.35">
      <c r="AH9071" s="16" t="str">
        <f>IF(AND(B9071="Premier League",E9071="Live"),_xlfn.XLOOKUP(_xlfn.TEXTJOIN(" vs ",,C9071:D9071),Calendar!G:G,Calendar!B:B),IF(AND(B9071="Premier League",E9071="Highlights"),_xlfn.XLOOKUP(H9071,Calendar!O:O,Calendar!N:N,,-1),""))</f>
        <v/>
      </c>
    </row>
    <row r="9072" spans="34:34" x14ac:dyDescent="0.35">
      <c r="AH9072" s="16" t="str">
        <f>IF(AND(B9072="Premier League",E9072="Live"),_xlfn.XLOOKUP(_xlfn.TEXTJOIN(" vs ",,C9072:D9072),Calendar!G:G,Calendar!B:B),IF(AND(B9072="Premier League",E9072="Highlights"),_xlfn.XLOOKUP(H9072,Calendar!O:O,Calendar!N:N,,-1),""))</f>
        <v/>
      </c>
    </row>
    <row r="9073" spans="34:34" x14ac:dyDescent="0.35">
      <c r="AH9073" s="16" t="str">
        <f>IF(AND(B9073="Premier League",E9073="Live"),_xlfn.XLOOKUP(_xlfn.TEXTJOIN(" vs ",,C9073:D9073),Calendar!G:G,Calendar!B:B),IF(AND(B9073="Premier League",E9073="Highlights"),_xlfn.XLOOKUP(H9073,Calendar!O:O,Calendar!N:N,,-1),""))</f>
        <v/>
      </c>
    </row>
    <row r="9074" spans="34:34" x14ac:dyDescent="0.35">
      <c r="AH9074" s="16" t="str">
        <f>IF(AND(B9074="Premier League",E9074="Live"),_xlfn.XLOOKUP(_xlfn.TEXTJOIN(" vs ",,C9074:D9074),Calendar!G:G,Calendar!B:B),IF(AND(B9074="Premier League",E9074="Highlights"),_xlfn.XLOOKUP(H9074,Calendar!O:O,Calendar!N:N,,-1),""))</f>
        <v/>
      </c>
    </row>
    <row r="9075" spans="34:34" x14ac:dyDescent="0.35">
      <c r="AH9075" s="16" t="str">
        <f>IF(AND(B9075="Premier League",E9075="Live"),_xlfn.XLOOKUP(_xlfn.TEXTJOIN(" vs ",,C9075:D9075),Calendar!G:G,Calendar!B:B),IF(AND(B9075="Premier League",E9075="Highlights"),_xlfn.XLOOKUP(H9075,Calendar!O:O,Calendar!N:N,,-1),""))</f>
        <v/>
      </c>
    </row>
    <row r="9076" spans="34:34" x14ac:dyDescent="0.35">
      <c r="AH9076" s="16" t="str">
        <f>IF(AND(B9076="Premier League",E9076="Live"),_xlfn.XLOOKUP(_xlfn.TEXTJOIN(" vs ",,C9076:D9076),Calendar!G:G,Calendar!B:B),IF(AND(B9076="Premier League",E9076="Highlights"),_xlfn.XLOOKUP(H9076,Calendar!O:O,Calendar!N:N,,-1),""))</f>
        <v/>
      </c>
    </row>
    <row r="9077" spans="34:34" x14ac:dyDescent="0.35">
      <c r="AH9077" s="16" t="str">
        <f>IF(AND(B9077="Premier League",E9077="Live"),_xlfn.XLOOKUP(_xlfn.TEXTJOIN(" vs ",,C9077:D9077),Calendar!G:G,Calendar!B:B),IF(AND(B9077="Premier League",E9077="Highlights"),_xlfn.XLOOKUP(H9077,Calendar!O:O,Calendar!N:N,,-1),""))</f>
        <v/>
      </c>
    </row>
    <row r="9078" spans="34:34" x14ac:dyDescent="0.35">
      <c r="AH9078" s="16" t="str">
        <f>IF(AND(B9078="Premier League",E9078="Live"),_xlfn.XLOOKUP(_xlfn.TEXTJOIN(" vs ",,C9078:D9078),Calendar!G:G,Calendar!B:B),IF(AND(B9078="Premier League",E9078="Highlights"),_xlfn.XLOOKUP(H9078,Calendar!O:O,Calendar!N:N,,-1),""))</f>
        <v/>
      </c>
    </row>
    <row r="9079" spans="34:34" x14ac:dyDescent="0.35">
      <c r="AH9079" s="16" t="str">
        <f>IF(AND(B9079="Premier League",E9079="Live"),_xlfn.XLOOKUP(_xlfn.TEXTJOIN(" vs ",,C9079:D9079),Calendar!G:G,Calendar!B:B),IF(AND(B9079="Premier League",E9079="Highlights"),_xlfn.XLOOKUP(H9079,Calendar!O:O,Calendar!N:N,,-1),""))</f>
        <v/>
      </c>
    </row>
    <row r="9080" spans="34:34" x14ac:dyDescent="0.35">
      <c r="AH9080" s="16" t="str">
        <f>IF(AND(B9080="Premier League",E9080="Live"),_xlfn.XLOOKUP(_xlfn.TEXTJOIN(" vs ",,C9080:D9080),Calendar!G:G,Calendar!B:B),IF(AND(B9080="Premier League",E9080="Highlights"),_xlfn.XLOOKUP(H9080,Calendar!O:O,Calendar!N:N,,-1),""))</f>
        <v/>
      </c>
    </row>
    <row r="9081" spans="34:34" x14ac:dyDescent="0.35">
      <c r="AH9081" s="16" t="str">
        <f>IF(AND(B9081="Premier League",E9081="Live"),_xlfn.XLOOKUP(_xlfn.TEXTJOIN(" vs ",,C9081:D9081),Calendar!G:G,Calendar!B:B),IF(AND(B9081="Premier League",E9081="Highlights"),_xlfn.XLOOKUP(H9081,Calendar!O:O,Calendar!N:N,,-1),""))</f>
        <v/>
      </c>
    </row>
    <row r="9082" spans="34:34" x14ac:dyDescent="0.35">
      <c r="AH9082" s="16" t="str">
        <f>IF(AND(B9082="Premier League",E9082="Live"),_xlfn.XLOOKUP(_xlfn.TEXTJOIN(" vs ",,C9082:D9082),Calendar!G:G,Calendar!B:B),IF(AND(B9082="Premier League",E9082="Highlights"),_xlfn.XLOOKUP(H9082,Calendar!O:O,Calendar!N:N,,-1),""))</f>
        <v/>
      </c>
    </row>
    <row r="9083" spans="34:34" x14ac:dyDescent="0.35">
      <c r="AH9083" s="16" t="str">
        <f>IF(AND(B9083="Premier League",E9083="Live"),_xlfn.XLOOKUP(_xlfn.TEXTJOIN(" vs ",,C9083:D9083),Calendar!G:G,Calendar!B:B),IF(AND(B9083="Premier League",E9083="Highlights"),_xlfn.XLOOKUP(H9083,Calendar!O:O,Calendar!N:N,,-1),""))</f>
        <v/>
      </c>
    </row>
    <row r="9084" spans="34:34" x14ac:dyDescent="0.35">
      <c r="AH9084" s="16" t="str">
        <f>IF(AND(B9084="Premier League",E9084="Live"),_xlfn.XLOOKUP(_xlfn.TEXTJOIN(" vs ",,C9084:D9084),Calendar!G:G,Calendar!B:B),IF(AND(B9084="Premier League",E9084="Highlights"),_xlfn.XLOOKUP(H9084,Calendar!O:O,Calendar!N:N,,-1),""))</f>
        <v/>
      </c>
    </row>
    <row r="9085" spans="34:34" x14ac:dyDescent="0.35">
      <c r="AH9085" s="16" t="str">
        <f>IF(AND(B9085="Premier League",E9085="Live"),_xlfn.XLOOKUP(_xlfn.TEXTJOIN(" vs ",,C9085:D9085),Calendar!G:G,Calendar!B:B),IF(AND(B9085="Premier League",E9085="Highlights"),_xlfn.XLOOKUP(H9085,Calendar!O:O,Calendar!N:N,,-1),""))</f>
        <v/>
      </c>
    </row>
    <row r="9086" spans="34:34" x14ac:dyDescent="0.35">
      <c r="AH9086" s="16" t="str">
        <f>IF(AND(B9086="Premier League",E9086="Live"),_xlfn.XLOOKUP(_xlfn.TEXTJOIN(" vs ",,C9086:D9086),Calendar!G:G,Calendar!B:B),IF(AND(B9086="Premier League",E9086="Highlights"),_xlfn.XLOOKUP(H9086,Calendar!O:O,Calendar!N:N,,-1),""))</f>
        <v/>
      </c>
    </row>
    <row r="9087" spans="34:34" x14ac:dyDescent="0.35">
      <c r="AH9087" s="16" t="str">
        <f>IF(AND(B9087="Premier League",E9087="Live"),_xlfn.XLOOKUP(_xlfn.TEXTJOIN(" vs ",,C9087:D9087),Calendar!G:G,Calendar!B:B),IF(AND(B9087="Premier League",E9087="Highlights"),_xlfn.XLOOKUP(H9087,Calendar!O:O,Calendar!N:N,,-1),""))</f>
        <v/>
      </c>
    </row>
    <row r="9088" spans="34:34" x14ac:dyDescent="0.35">
      <c r="AH9088" s="16" t="str">
        <f>IF(AND(B9088="Premier League",E9088="Live"),_xlfn.XLOOKUP(_xlfn.TEXTJOIN(" vs ",,C9088:D9088),Calendar!G:G,Calendar!B:B),IF(AND(B9088="Premier League",E9088="Highlights"),_xlfn.XLOOKUP(H9088,Calendar!O:O,Calendar!N:N,,-1),""))</f>
        <v/>
      </c>
    </row>
    <row r="9089" spans="34:34" x14ac:dyDescent="0.35">
      <c r="AH9089" s="16" t="str">
        <f>IF(AND(B9089="Premier League",E9089="Live"),_xlfn.XLOOKUP(_xlfn.TEXTJOIN(" vs ",,C9089:D9089),Calendar!G:G,Calendar!B:B),IF(AND(B9089="Premier League",E9089="Highlights"),_xlfn.XLOOKUP(H9089,Calendar!O:O,Calendar!N:N,,-1),""))</f>
        <v/>
      </c>
    </row>
    <row r="9090" spans="34:34" x14ac:dyDescent="0.35">
      <c r="AH9090" s="16" t="str">
        <f>IF(AND(B9090="Premier League",E9090="Live"),_xlfn.XLOOKUP(_xlfn.TEXTJOIN(" vs ",,C9090:D9090),Calendar!G:G,Calendar!B:B),IF(AND(B9090="Premier League",E9090="Highlights"),_xlfn.XLOOKUP(H9090,Calendar!O:O,Calendar!N:N,,-1),""))</f>
        <v/>
      </c>
    </row>
    <row r="9091" spans="34:34" x14ac:dyDescent="0.35">
      <c r="AH9091" s="16" t="str">
        <f>IF(AND(B9091="Premier League",E9091="Live"),_xlfn.XLOOKUP(_xlfn.TEXTJOIN(" vs ",,C9091:D9091),Calendar!G:G,Calendar!B:B),IF(AND(B9091="Premier League",E9091="Highlights"),_xlfn.XLOOKUP(H9091,Calendar!O:O,Calendar!N:N,,-1),""))</f>
        <v/>
      </c>
    </row>
    <row r="9092" spans="34:34" x14ac:dyDescent="0.35">
      <c r="AH9092" s="16" t="str">
        <f>IF(AND(B9092="Premier League",E9092="Live"),_xlfn.XLOOKUP(_xlfn.TEXTJOIN(" vs ",,C9092:D9092),Calendar!G:G,Calendar!B:B),IF(AND(B9092="Premier League",E9092="Highlights"),_xlfn.XLOOKUP(H9092,Calendar!O:O,Calendar!N:N,,-1),""))</f>
        <v/>
      </c>
    </row>
    <row r="9093" spans="34:34" x14ac:dyDescent="0.35">
      <c r="AH9093" s="16" t="str">
        <f>IF(AND(B9093="Premier League",E9093="Live"),_xlfn.XLOOKUP(_xlfn.TEXTJOIN(" vs ",,C9093:D9093),Calendar!G:G,Calendar!B:B),IF(AND(B9093="Premier League",E9093="Highlights"),_xlfn.XLOOKUP(H9093,Calendar!O:O,Calendar!N:N,,-1),""))</f>
        <v/>
      </c>
    </row>
    <row r="9094" spans="34:34" x14ac:dyDescent="0.35">
      <c r="AH9094" s="16" t="str">
        <f>IF(AND(B9094="Premier League",E9094="Live"),_xlfn.XLOOKUP(_xlfn.TEXTJOIN(" vs ",,C9094:D9094),Calendar!G:G,Calendar!B:B),IF(AND(B9094="Premier League",E9094="Highlights"),_xlfn.XLOOKUP(H9094,Calendar!O:O,Calendar!N:N,,-1),""))</f>
        <v/>
      </c>
    </row>
    <row r="9095" spans="34:34" x14ac:dyDescent="0.35">
      <c r="AH9095" s="16" t="str">
        <f>IF(AND(B9095="Premier League",E9095="Live"),_xlfn.XLOOKUP(_xlfn.TEXTJOIN(" vs ",,C9095:D9095),Calendar!G:G,Calendar!B:B),IF(AND(B9095="Premier League",E9095="Highlights"),_xlfn.XLOOKUP(H9095,Calendar!O:O,Calendar!N:N,,-1),""))</f>
        <v/>
      </c>
    </row>
    <row r="9096" spans="34:34" x14ac:dyDescent="0.35">
      <c r="AH9096" s="16" t="str">
        <f>IF(AND(B9096="Premier League",E9096="Live"),_xlfn.XLOOKUP(_xlfn.TEXTJOIN(" vs ",,C9096:D9096),Calendar!G:G,Calendar!B:B),IF(AND(B9096="Premier League",E9096="Highlights"),_xlfn.XLOOKUP(H9096,Calendar!O:O,Calendar!N:N,,-1),""))</f>
        <v/>
      </c>
    </row>
    <row r="9097" spans="34:34" x14ac:dyDescent="0.35">
      <c r="AH9097" s="16" t="str">
        <f>IF(AND(B9097="Premier League",E9097="Live"),_xlfn.XLOOKUP(_xlfn.TEXTJOIN(" vs ",,C9097:D9097),Calendar!G:G,Calendar!B:B),IF(AND(B9097="Premier League",E9097="Highlights"),_xlfn.XLOOKUP(H9097,Calendar!O:O,Calendar!N:N,,-1),""))</f>
        <v/>
      </c>
    </row>
    <row r="9098" spans="34:34" x14ac:dyDescent="0.35">
      <c r="AH9098" s="16" t="str">
        <f>IF(AND(B9098="Premier League",E9098="Live"),_xlfn.XLOOKUP(_xlfn.TEXTJOIN(" vs ",,C9098:D9098),Calendar!G:G,Calendar!B:B),IF(AND(B9098="Premier League",E9098="Highlights"),_xlfn.XLOOKUP(H9098,Calendar!O:O,Calendar!N:N,,-1),""))</f>
        <v/>
      </c>
    </row>
    <row r="9099" spans="34:34" x14ac:dyDescent="0.35">
      <c r="AH9099" s="16" t="str">
        <f>IF(AND(B9099="Premier League",E9099="Live"),_xlfn.XLOOKUP(_xlfn.TEXTJOIN(" vs ",,C9099:D9099),Calendar!G:G,Calendar!B:B),IF(AND(B9099="Premier League",E9099="Highlights"),_xlfn.XLOOKUP(H9099,Calendar!O:O,Calendar!N:N,,-1),""))</f>
        <v/>
      </c>
    </row>
    <row r="9100" spans="34:34" x14ac:dyDescent="0.35">
      <c r="AH9100" s="16" t="str">
        <f>IF(AND(B9100="Premier League",E9100="Live"),_xlfn.XLOOKUP(_xlfn.TEXTJOIN(" vs ",,C9100:D9100),Calendar!G:G,Calendar!B:B),IF(AND(B9100="Premier League",E9100="Highlights"),_xlfn.XLOOKUP(H9100,Calendar!O:O,Calendar!N:N,,-1),""))</f>
        <v/>
      </c>
    </row>
    <row r="9101" spans="34:34" x14ac:dyDescent="0.35">
      <c r="AH9101" s="16" t="str">
        <f>IF(AND(B9101="Premier League",E9101="Live"),_xlfn.XLOOKUP(_xlfn.TEXTJOIN(" vs ",,C9101:D9101),Calendar!G:G,Calendar!B:B),IF(AND(B9101="Premier League",E9101="Highlights"),_xlfn.XLOOKUP(H9101,Calendar!O:O,Calendar!N:N,,-1),""))</f>
        <v/>
      </c>
    </row>
    <row r="9102" spans="34:34" x14ac:dyDescent="0.35">
      <c r="AH9102" s="16" t="str">
        <f>IF(AND(B9102="Premier League",E9102="Live"),_xlfn.XLOOKUP(_xlfn.TEXTJOIN(" vs ",,C9102:D9102),Calendar!G:G,Calendar!B:B),IF(AND(B9102="Premier League",E9102="Highlights"),_xlfn.XLOOKUP(H9102,Calendar!O:O,Calendar!N:N,,-1),""))</f>
        <v/>
      </c>
    </row>
    <row r="9103" spans="34:34" x14ac:dyDescent="0.35">
      <c r="AH9103" s="16" t="str">
        <f>IF(AND(B9103="Premier League",E9103="Live"),_xlfn.XLOOKUP(_xlfn.TEXTJOIN(" vs ",,C9103:D9103),Calendar!G:G,Calendar!B:B),IF(AND(B9103="Premier League",E9103="Highlights"),_xlfn.XLOOKUP(H9103,Calendar!O:O,Calendar!N:N,,-1),""))</f>
        <v/>
      </c>
    </row>
    <row r="9104" spans="34:34" x14ac:dyDescent="0.35">
      <c r="AH9104" s="16" t="str">
        <f>IF(AND(B9104="Premier League",E9104="Live"),_xlfn.XLOOKUP(_xlfn.TEXTJOIN(" vs ",,C9104:D9104),Calendar!G:G,Calendar!B:B),IF(AND(B9104="Premier League",E9104="Highlights"),_xlfn.XLOOKUP(H9104,Calendar!O:O,Calendar!N:N,,-1),""))</f>
        <v/>
      </c>
    </row>
    <row r="9105" spans="34:34" x14ac:dyDescent="0.35">
      <c r="AH9105" s="16" t="str">
        <f>IF(AND(B9105="Premier League",E9105="Live"),_xlfn.XLOOKUP(_xlfn.TEXTJOIN(" vs ",,C9105:D9105),Calendar!G:G,Calendar!B:B),IF(AND(B9105="Premier League",E9105="Highlights"),_xlfn.XLOOKUP(H9105,Calendar!O:O,Calendar!N:N,,-1),""))</f>
        <v/>
      </c>
    </row>
    <row r="9106" spans="34:34" x14ac:dyDescent="0.35">
      <c r="AH9106" s="16" t="str">
        <f>IF(AND(B9106="Premier League",E9106="Live"),_xlfn.XLOOKUP(_xlfn.TEXTJOIN(" vs ",,C9106:D9106),Calendar!G:G,Calendar!B:B),IF(AND(B9106="Premier League",E9106="Highlights"),_xlfn.XLOOKUP(H9106,Calendar!O:O,Calendar!N:N,,-1),""))</f>
        <v/>
      </c>
    </row>
    <row r="9107" spans="34:34" x14ac:dyDescent="0.35">
      <c r="AH9107" s="16" t="str">
        <f>IF(AND(B9107="Premier League",E9107="Live"),_xlfn.XLOOKUP(_xlfn.TEXTJOIN(" vs ",,C9107:D9107),Calendar!G:G,Calendar!B:B),IF(AND(B9107="Premier League",E9107="Highlights"),_xlfn.XLOOKUP(H9107,Calendar!O:O,Calendar!N:N,,-1),""))</f>
        <v/>
      </c>
    </row>
    <row r="9108" spans="34:34" x14ac:dyDescent="0.35">
      <c r="AH9108" s="16" t="str">
        <f>IF(AND(B9108="Premier League",E9108="Live"),_xlfn.XLOOKUP(_xlfn.TEXTJOIN(" vs ",,C9108:D9108),Calendar!G:G,Calendar!B:B),IF(AND(B9108="Premier League",E9108="Highlights"),_xlfn.XLOOKUP(H9108,Calendar!O:O,Calendar!N:N,,-1),""))</f>
        <v/>
      </c>
    </row>
    <row r="9109" spans="34:34" x14ac:dyDescent="0.35">
      <c r="AH9109" s="16" t="str">
        <f>IF(AND(B9109="Premier League",E9109="Live"),_xlfn.XLOOKUP(_xlfn.TEXTJOIN(" vs ",,C9109:D9109),Calendar!G:G,Calendar!B:B),IF(AND(B9109="Premier League",E9109="Highlights"),_xlfn.XLOOKUP(H9109,Calendar!O:O,Calendar!N:N,,-1),""))</f>
        <v/>
      </c>
    </row>
    <row r="9110" spans="34:34" x14ac:dyDescent="0.35">
      <c r="AH9110" s="16" t="str">
        <f>IF(AND(B9110="Premier League",E9110="Live"),_xlfn.XLOOKUP(_xlfn.TEXTJOIN(" vs ",,C9110:D9110),Calendar!G:G,Calendar!B:B),IF(AND(B9110="Premier League",E9110="Highlights"),_xlfn.XLOOKUP(H9110,Calendar!O:O,Calendar!N:N,,-1),""))</f>
        <v/>
      </c>
    </row>
    <row r="9111" spans="34:34" x14ac:dyDescent="0.35">
      <c r="AH9111" s="16" t="str">
        <f>IF(AND(B9111="Premier League",E9111="Live"),_xlfn.XLOOKUP(_xlfn.TEXTJOIN(" vs ",,C9111:D9111),Calendar!G:G,Calendar!B:B),IF(AND(B9111="Premier League",E9111="Highlights"),_xlfn.XLOOKUP(H9111,Calendar!O:O,Calendar!N:N,,-1),""))</f>
        <v/>
      </c>
    </row>
    <row r="9112" spans="34:34" x14ac:dyDescent="0.35">
      <c r="AH9112" s="16" t="str">
        <f>IF(AND(B9112="Premier League",E9112="Live"),_xlfn.XLOOKUP(_xlfn.TEXTJOIN(" vs ",,C9112:D9112),Calendar!G:G,Calendar!B:B),IF(AND(B9112="Premier League",E9112="Highlights"),_xlfn.XLOOKUP(H9112,Calendar!O:O,Calendar!N:N,,-1),""))</f>
        <v/>
      </c>
    </row>
    <row r="9113" spans="34:34" x14ac:dyDescent="0.35">
      <c r="AH9113" s="16" t="str">
        <f>IF(AND(B9113="Premier League",E9113="Live"),_xlfn.XLOOKUP(_xlfn.TEXTJOIN(" vs ",,C9113:D9113),Calendar!G:G,Calendar!B:B),IF(AND(B9113="Premier League",E9113="Highlights"),_xlfn.XLOOKUP(H9113,Calendar!O:O,Calendar!N:N,,-1),""))</f>
        <v/>
      </c>
    </row>
    <row r="9114" spans="34:34" x14ac:dyDescent="0.35">
      <c r="AH9114" s="16" t="str">
        <f>IF(AND(B9114="Premier League",E9114="Live"),_xlfn.XLOOKUP(_xlfn.TEXTJOIN(" vs ",,C9114:D9114),Calendar!G:G,Calendar!B:B),IF(AND(B9114="Premier League",E9114="Highlights"),_xlfn.XLOOKUP(H9114,Calendar!O:O,Calendar!N:N,,-1),""))</f>
        <v/>
      </c>
    </row>
    <row r="9115" spans="34:34" x14ac:dyDescent="0.35">
      <c r="AH9115" s="16" t="str">
        <f>IF(AND(B9115="Premier League",E9115="Live"),_xlfn.XLOOKUP(_xlfn.TEXTJOIN(" vs ",,C9115:D9115),Calendar!G:G,Calendar!B:B),IF(AND(B9115="Premier League",E9115="Highlights"),_xlfn.XLOOKUP(H9115,Calendar!O:O,Calendar!N:N,,-1),""))</f>
        <v/>
      </c>
    </row>
    <row r="9116" spans="34:34" x14ac:dyDescent="0.35">
      <c r="AH9116" s="16" t="str">
        <f>IF(AND(B9116="Premier League",E9116="Live"),_xlfn.XLOOKUP(_xlfn.TEXTJOIN(" vs ",,C9116:D9116),Calendar!G:G,Calendar!B:B),IF(AND(B9116="Premier League",E9116="Highlights"),_xlfn.XLOOKUP(H9116,Calendar!O:O,Calendar!N:N,,-1),""))</f>
        <v/>
      </c>
    </row>
    <row r="9117" spans="34:34" x14ac:dyDescent="0.35">
      <c r="AH9117" s="16" t="str">
        <f>IF(AND(B9117="Premier League",E9117="Live"),_xlfn.XLOOKUP(_xlfn.TEXTJOIN(" vs ",,C9117:D9117),Calendar!G:G,Calendar!B:B),IF(AND(B9117="Premier League",E9117="Highlights"),_xlfn.XLOOKUP(H9117,Calendar!O:O,Calendar!N:N,,-1),""))</f>
        <v/>
      </c>
    </row>
    <row r="9118" spans="34:34" x14ac:dyDescent="0.35">
      <c r="AH9118" s="16" t="str">
        <f>IF(AND(B9118="Premier League",E9118="Live"),_xlfn.XLOOKUP(_xlfn.TEXTJOIN(" vs ",,C9118:D9118),Calendar!G:G,Calendar!B:B),IF(AND(B9118="Premier League",E9118="Highlights"),_xlfn.XLOOKUP(H9118,Calendar!O:O,Calendar!N:N,,-1),""))</f>
        <v/>
      </c>
    </row>
    <row r="9119" spans="34:34" x14ac:dyDescent="0.35">
      <c r="AH9119" s="16" t="str">
        <f>IF(AND(B9119="Premier League",E9119="Live"),_xlfn.XLOOKUP(_xlfn.TEXTJOIN(" vs ",,C9119:D9119),Calendar!G:G,Calendar!B:B),IF(AND(B9119="Premier League",E9119="Highlights"),_xlfn.XLOOKUP(H9119,Calendar!O:O,Calendar!N:N,,-1),""))</f>
        <v/>
      </c>
    </row>
    <row r="9120" spans="34:34" x14ac:dyDescent="0.35">
      <c r="AH9120" s="16" t="str">
        <f>IF(AND(B9120="Premier League",E9120="Live"),_xlfn.XLOOKUP(_xlfn.TEXTJOIN(" vs ",,C9120:D9120),Calendar!G:G,Calendar!B:B),IF(AND(B9120="Premier League",E9120="Highlights"),_xlfn.XLOOKUP(H9120,Calendar!O:O,Calendar!N:N,,-1),""))</f>
        <v/>
      </c>
    </row>
    <row r="9121" spans="34:34" x14ac:dyDescent="0.35">
      <c r="AH9121" s="16" t="str">
        <f>IF(AND(B9121="Premier League",E9121="Live"),_xlfn.XLOOKUP(_xlfn.TEXTJOIN(" vs ",,C9121:D9121),Calendar!G:G,Calendar!B:B),IF(AND(B9121="Premier League",E9121="Highlights"),_xlfn.XLOOKUP(H9121,Calendar!O:O,Calendar!N:N,,-1),""))</f>
        <v/>
      </c>
    </row>
    <row r="9122" spans="34:34" x14ac:dyDescent="0.35">
      <c r="AH9122" s="16" t="str">
        <f>IF(AND(B9122="Premier League",E9122="Live"),_xlfn.XLOOKUP(_xlfn.TEXTJOIN(" vs ",,C9122:D9122),Calendar!G:G,Calendar!B:B),IF(AND(B9122="Premier League",E9122="Highlights"),_xlfn.XLOOKUP(H9122,Calendar!O:O,Calendar!N:N,,-1),""))</f>
        <v/>
      </c>
    </row>
    <row r="9123" spans="34:34" x14ac:dyDescent="0.35">
      <c r="AH9123" s="16" t="str">
        <f>IF(AND(B9123="Premier League",E9123="Live"),_xlfn.XLOOKUP(_xlfn.TEXTJOIN(" vs ",,C9123:D9123),Calendar!G:G,Calendar!B:B),IF(AND(B9123="Premier League",E9123="Highlights"),_xlfn.XLOOKUP(H9123,Calendar!O:O,Calendar!N:N,,-1),""))</f>
        <v/>
      </c>
    </row>
    <row r="9124" spans="34:34" x14ac:dyDescent="0.35">
      <c r="AH9124" s="16" t="str">
        <f>IF(AND(B9124="Premier League",E9124="Live"),_xlfn.XLOOKUP(_xlfn.TEXTJOIN(" vs ",,C9124:D9124),Calendar!G:G,Calendar!B:B),IF(AND(B9124="Premier League",E9124="Highlights"),_xlfn.XLOOKUP(H9124,Calendar!O:O,Calendar!N:N,,-1),""))</f>
        <v/>
      </c>
    </row>
    <row r="9125" spans="34:34" x14ac:dyDescent="0.35">
      <c r="AH9125" s="16" t="str">
        <f>IF(AND(B9125="Premier League",E9125="Live"),_xlfn.XLOOKUP(_xlfn.TEXTJOIN(" vs ",,C9125:D9125),Calendar!G:G,Calendar!B:B),IF(AND(B9125="Premier League",E9125="Highlights"),_xlfn.XLOOKUP(H9125,Calendar!O:O,Calendar!N:N,,-1),""))</f>
        <v/>
      </c>
    </row>
    <row r="9126" spans="34:34" x14ac:dyDescent="0.35">
      <c r="AH9126" s="16" t="str">
        <f>IF(AND(B9126="Premier League",E9126="Live"),_xlfn.XLOOKUP(_xlfn.TEXTJOIN(" vs ",,C9126:D9126),Calendar!G:G,Calendar!B:B),IF(AND(B9126="Premier League",E9126="Highlights"),_xlfn.XLOOKUP(H9126,Calendar!O:O,Calendar!N:N,,-1),""))</f>
        <v/>
      </c>
    </row>
    <row r="9127" spans="34:34" x14ac:dyDescent="0.35">
      <c r="AH9127" s="16" t="str">
        <f>IF(AND(B9127="Premier League",E9127="Live"),_xlfn.XLOOKUP(_xlfn.TEXTJOIN(" vs ",,C9127:D9127),Calendar!G:G,Calendar!B:B),IF(AND(B9127="Premier League",E9127="Highlights"),_xlfn.XLOOKUP(H9127,Calendar!O:O,Calendar!N:N,,-1),""))</f>
        <v/>
      </c>
    </row>
    <row r="9128" spans="34:34" x14ac:dyDescent="0.35">
      <c r="AH9128" s="16" t="str">
        <f>IF(AND(B9128="Premier League",E9128="Live"),_xlfn.XLOOKUP(_xlfn.TEXTJOIN(" vs ",,C9128:D9128),Calendar!G:G,Calendar!B:B),IF(AND(B9128="Premier League",E9128="Highlights"),_xlfn.XLOOKUP(H9128,Calendar!O:O,Calendar!N:N,,-1),""))</f>
        <v/>
      </c>
    </row>
    <row r="9129" spans="34:34" x14ac:dyDescent="0.35">
      <c r="AH9129" s="16" t="str">
        <f>IF(AND(B9129="Premier League",E9129="Live"),_xlfn.XLOOKUP(_xlfn.TEXTJOIN(" vs ",,C9129:D9129),Calendar!G:G,Calendar!B:B),IF(AND(B9129="Premier League",E9129="Highlights"),_xlfn.XLOOKUP(H9129,Calendar!O:O,Calendar!N:N,,-1),""))</f>
        <v/>
      </c>
    </row>
    <row r="9130" spans="34:34" x14ac:dyDescent="0.35">
      <c r="AH9130" s="16" t="str">
        <f>IF(AND(B9130="Premier League",E9130="Live"),_xlfn.XLOOKUP(_xlfn.TEXTJOIN(" vs ",,C9130:D9130),Calendar!G:G,Calendar!B:B),IF(AND(B9130="Premier League",E9130="Highlights"),_xlfn.XLOOKUP(H9130,Calendar!O:O,Calendar!N:N,,-1),""))</f>
        <v/>
      </c>
    </row>
    <row r="9131" spans="34:34" x14ac:dyDescent="0.35">
      <c r="AH9131" s="16" t="str">
        <f>IF(AND(B9131="Premier League",E9131="Live"),_xlfn.XLOOKUP(_xlfn.TEXTJOIN(" vs ",,C9131:D9131),Calendar!G:G,Calendar!B:B),IF(AND(B9131="Premier League",E9131="Highlights"),_xlfn.XLOOKUP(H9131,Calendar!O:O,Calendar!N:N,,-1),""))</f>
        <v/>
      </c>
    </row>
    <row r="9132" spans="34:34" x14ac:dyDescent="0.35">
      <c r="AH9132" s="16" t="str">
        <f>IF(AND(B9132="Premier League",E9132="Live"),_xlfn.XLOOKUP(_xlfn.TEXTJOIN(" vs ",,C9132:D9132),Calendar!G:G,Calendar!B:B),IF(AND(B9132="Premier League",E9132="Highlights"),_xlfn.XLOOKUP(H9132,Calendar!O:O,Calendar!N:N,,-1),""))</f>
        <v/>
      </c>
    </row>
    <row r="9133" spans="34:34" x14ac:dyDescent="0.35">
      <c r="AH9133" s="16" t="str">
        <f>IF(AND(B9133="Premier League",E9133="Live"),_xlfn.XLOOKUP(_xlfn.TEXTJOIN(" vs ",,C9133:D9133),Calendar!G:G,Calendar!B:B),IF(AND(B9133="Premier League",E9133="Highlights"),_xlfn.XLOOKUP(H9133,Calendar!O:O,Calendar!N:N,,-1),""))</f>
        <v/>
      </c>
    </row>
    <row r="9134" spans="34:34" x14ac:dyDescent="0.35">
      <c r="AH9134" s="16" t="str">
        <f>IF(AND(B9134="Premier League",E9134="Live"),_xlfn.XLOOKUP(_xlfn.TEXTJOIN(" vs ",,C9134:D9134),Calendar!G:G,Calendar!B:B),IF(AND(B9134="Premier League",E9134="Highlights"),_xlfn.XLOOKUP(H9134,Calendar!O:O,Calendar!N:N,,-1),""))</f>
        <v/>
      </c>
    </row>
    <row r="9135" spans="34:34" x14ac:dyDescent="0.35">
      <c r="AH9135" s="16" t="str">
        <f>IF(AND(B9135="Premier League",E9135="Live"),_xlfn.XLOOKUP(_xlfn.TEXTJOIN(" vs ",,C9135:D9135),Calendar!G:G,Calendar!B:B),IF(AND(B9135="Premier League",E9135="Highlights"),_xlfn.XLOOKUP(H9135,Calendar!O:O,Calendar!N:N,,-1),""))</f>
        <v/>
      </c>
    </row>
    <row r="9136" spans="34:34" x14ac:dyDescent="0.35">
      <c r="AH9136" s="16" t="str">
        <f>IF(AND(B9136="Premier League",E9136="Live"),_xlfn.XLOOKUP(_xlfn.TEXTJOIN(" vs ",,C9136:D9136),Calendar!G:G,Calendar!B:B),IF(AND(B9136="Premier League",E9136="Highlights"),_xlfn.XLOOKUP(H9136,Calendar!O:O,Calendar!N:N,,-1),""))</f>
        <v/>
      </c>
    </row>
    <row r="9137" spans="34:34" x14ac:dyDescent="0.35">
      <c r="AH9137" s="16" t="str">
        <f>IF(AND(B9137="Premier League",E9137="Live"),_xlfn.XLOOKUP(_xlfn.TEXTJOIN(" vs ",,C9137:D9137),Calendar!G:G,Calendar!B:B),IF(AND(B9137="Premier League",E9137="Highlights"),_xlfn.XLOOKUP(H9137,Calendar!O:O,Calendar!N:N,,-1),""))</f>
        <v/>
      </c>
    </row>
    <row r="9138" spans="34:34" x14ac:dyDescent="0.35">
      <c r="AH9138" s="16" t="str">
        <f>IF(AND(B9138="Premier League",E9138="Live"),_xlfn.XLOOKUP(_xlfn.TEXTJOIN(" vs ",,C9138:D9138),Calendar!G:G,Calendar!B:B),IF(AND(B9138="Premier League",E9138="Highlights"),_xlfn.XLOOKUP(H9138,Calendar!O:O,Calendar!N:N,,-1),""))</f>
        <v/>
      </c>
    </row>
    <row r="9139" spans="34:34" x14ac:dyDescent="0.35">
      <c r="AH9139" s="16" t="str">
        <f>IF(AND(B9139="Premier League",E9139="Live"),_xlfn.XLOOKUP(_xlfn.TEXTJOIN(" vs ",,C9139:D9139),Calendar!G:G,Calendar!B:B),IF(AND(B9139="Premier League",E9139="Highlights"),_xlfn.XLOOKUP(H9139,Calendar!O:O,Calendar!N:N,,-1),""))</f>
        <v/>
      </c>
    </row>
    <row r="9140" spans="34:34" x14ac:dyDescent="0.35">
      <c r="AH9140" s="16" t="str">
        <f>IF(AND(B9140="Premier League",E9140="Live"),_xlfn.XLOOKUP(_xlfn.TEXTJOIN(" vs ",,C9140:D9140),Calendar!G:G,Calendar!B:B),IF(AND(B9140="Premier League",E9140="Highlights"),_xlfn.XLOOKUP(H9140,Calendar!O:O,Calendar!N:N,,-1),""))</f>
        <v/>
      </c>
    </row>
    <row r="9141" spans="34:34" x14ac:dyDescent="0.35">
      <c r="AH9141" s="16" t="str">
        <f>IF(AND(B9141="Premier League",E9141="Live"),_xlfn.XLOOKUP(_xlfn.TEXTJOIN(" vs ",,C9141:D9141),Calendar!G:G,Calendar!B:B),IF(AND(B9141="Premier League",E9141="Highlights"),_xlfn.XLOOKUP(H9141,Calendar!O:O,Calendar!N:N,,-1),""))</f>
        <v/>
      </c>
    </row>
    <row r="9142" spans="34:34" x14ac:dyDescent="0.35">
      <c r="AH9142" s="16" t="str">
        <f>IF(AND(B9142="Premier League",E9142="Live"),_xlfn.XLOOKUP(_xlfn.TEXTJOIN(" vs ",,C9142:D9142),Calendar!G:G,Calendar!B:B),IF(AND(B9142="Premier League",E9142="Highlights"),_xlfn.XLOOKUP(H9142,Calendar!O:O,Calendar!N:N,,-1),""))</f>
        <v/>
      </c>
    </row>
    <row r="9143" spans="34:34" x14ac:dyDescent="0.35">
      <c r="AH9143" s="16" t="str">
        <f>IF(AND(B9143="Premier League",E9143="Live"),_xlfn.XLOOKUP(_xlfn.TEXTJOIN(" vs ",,C9143:D9143),Calendar!G:G,Calendar!B:B),IF(AND(B9143="Premier League",E9143="Highlights"),_xlfn.XLOOKUP(H9143,Calendar!O:O,Calendar!N:N,,-1),""))</f>
        <v/>
      </c>
    </row>
    <row r="9144" spans="34:34" x14ac:dyDescent="0.35">
      <c r="AH9144" s="16" t="str">
        <f>IF(AND(B9144="Premier League",E9144="Live"),_xlfn.XLOOKUP(_xlfn.TEXTJOIN(" vs ",,C9144:D9144),Calendar!G:G,Calendar!B:B),IF(AND(B9144="Premier League",E9144="Highlights"),_xlfn.XLOOKUP(H9144,Calendar!O:O,Calendar!N:N,,-1),""))</f>
        <v/>
      </c>
    </row>
    <row r="9145" spans="34:34" x14ac:dyDescent="0.35">
      <c r="AH9145" s="16" t="str">
        <f>IF(AND(B9145="Premier League",E9145="Live"),_xlfn.XLOOKUP(_xlfn.TEXTJOIN(" vs ",,C9145:D9145),Calendar!G:G,Calendar!B:B),IF(AND(B9145="Premier League",E9145="Highlights"),_xlfn.XLOOKUP(H9145,Calendar!O:O,Calendar!N:N,,-1),""))</f>
        <v/>
      </c>
    </row>
    <row r="9146" spans="34:34" x14ac:dyDescent="0.35">
      <c r="AH9146" s="16" t="str">
        <f>IF(AND(B9146="Premier League",E9146="Live"),_xlfn.XLOOKUP(_xlfn.TEXTJOIN(" vs ",,C9146:D9146),Calendar!G:G,Calendar!B:B),IF(AND(B9146="Premier League",E9146="Highlights"),_xlfn.XLOOKUP(H9146,Calendar!O:O,Calendar!N:N,,-1),""))</f>
        <v/>
      </c>
    </row>
    <row r="9147" spans="34:34" x14ac:dyDescent="0.35">
      <c r="AH9147" s="16" t="str">
        <f>IF(AND(B9147="Premier League",E9147="Live"),_xlfn.XLOOKUP(_xlfn.TEXTJOIN(" vs ",,C9147:D9147),Calendar!G:G,Calendar!B:B),IF(AND(B9147="Premier League",E9147="Highlights"),_xlfn.XLOOKUP(H9147,Calendar!O:O,Calendar!N:N,,-1),""))</f>
        <v/>
      </c>
    </row>
    <row r="9148" spans="34:34" x14ac:dyDescent="0.35">
      <c r="AH9148" s="16" t="str">
        <f>IF(AND(B9148="Premier League",E9148="Live"),_xlfn.XLOOKUP(_xlfn.TEXTJOIN(" vs ",,C9148:D9148),Calendar!G:G,Calendar!B:B),IF(AND(B9148="Premier League",E9148="Highlights"),_xlfn.XLOOKUP(H9148,Calendar!O:O,Calendar!N:N,,-1),""))</f>
        <v/>
      </c>
    </row>
    <row r="9149" spans="34:34" x14ac:dyDescent="0.35">
      <c r="AH9149" s="16" t="str">
        <f>IF(AND(B9149="Premier League",E9149="Live"),_xlfn.XLOOKUP(_xlfn.TEXTJOIN(" vs ",,C9149:D9149),Calendar!G:G,Calendar!B:B),IF(AND(B9149="Premier League",E9149="Highlights"),_xlfn.XLOOKUP(H9149,Calendar!O:O,Calendar!N:N,,-1),""))</f>
        <v/>
      </c>
    </row>
    <row r="9150" spans="34:34" x14ac:dyDescent="0.35">
      <c r="AH9150" s="16" t="str">
        <f>IF(AND(B9150="Premier League",E9150="Live"),_xlfn.XLOOKUP(_xlfn.TEXTJOIN(" vs ",,C9150:D9150),Calendar!G:G,Calendar!B:B),IF(AND(B9150="Premier League",E9150="Highlights"),_xlfn.XLOOKUP(H9150,Calendar!O:O,Calendar!N:N,,-1),""))</f>
        <v/>
      </c>
    </row>
    <row r="9151" spans="34:34" x14ac:dyDescent="0.35">
      <c r="AH9151" s="16" t="str">
        <f>IF(AND(B9151="Premier League",E9151="Live"),_xlfn.XLOOKUP(_xlfn.TEXTJOIN(" vs ",,C9151:D9151),Calendar!G:G,Calendar!B:B),IF(AND(B9151="Premier League",E9151="Highlights"),_xlfn.XLOOKUP(H9151,Calendar!O:O,Calendar!N:N,,-1),""))</f>
        <v/>
      </c>
    </row>
    <row r="9152" spans="34:34" x14ac:dyDescent="0.35">
      <c r="AH9152" s="16" t="str">
        <f>IF(AND(B9152="Premier League",E9152="Live"),_xlfn.XLOOKUP(_xlfn.TEXTJOIN(" vs ",,C9152:D9152),Calendar!G:G,Calendar!B:B),IF(AND(B9152="Premier League",E9152="Highlights"),_xlfn.XLOOKUP(H9152,Calendar!O:O,Calendar!N:N,,-1),""))</f>
        <v/>
      </c>
    </row>
    <row r="9153" spans="34:34" x14ac:dyDescent="0.35">
      <c r="AH9153" s="16" t="str">
        <f>IF(AND(B9153="Premier League",E9153="Live"),_xlfn.XLOOKUP(_xlfn.TEXTJOIN(" vs ",,C9153:D9153),Calendar!G:G,Calendar!B:B),IF(AND(B9153="Premier League",E9153="Highlights"),_xlfn.XLOOKUP(H9153,Calendar!O:O,Calendar!N:N,,-1),""))</f>
        <v/>
      </c>
    </row>
    <row r="9154" spans="34:34" x14ac:dyDescent="0.35">
      <c r="AH9154" s="16" t="str">
        <f>IF(AND(B9154="Premier League",E9154="Live"),_xlfn.XLOOKUP(_xlfn.TEXTJOIN(" vs ",,C9154:D9154),Calendar!G:G,Calendar!B:B),IF(AND(B9154="Premier League",E9154="Highlights"),_xlfn.XLOOKUP(H9154,Calendar!O:O,Calendar!N:N,,-1),""))</f>
        <v/>
      </c>
    </row>
    <row r="9155" spans="34:34" x14ac:dyDescent="0.35">
      <c r="AH9155" s="16" t="str">
        <f>IF(AND(B9155="Premier League",E9155="Live"),_xlfn.XLOOKUP(_xlfn.TEXTJOIN(" vs ",,C9155:D9155),Calendar!G:G,Calendar!B:B),IF(AND(B9155="Premier League",E9155="Highlights"),_xlfn.XLOOKUP(H9155,Calendar!O:O,Calendar!N:N,,-1),""))</f>
        <v/>
      </c>
    </row>
    <row r="9156" spans="34:34" x14ac:dyDescent="0.35">
      <c r="AH9156" s="16" t="str">
        <f>IF(AND(B9156="Premier League",E9156="Live"),_xlfn.XLOOKUP(_xlfn.TEXTJOIN(" vs ",,C9156:D9156),Calendar!G:G,Calendar!B:B),IF(AND(B9156="Premier League",E9156="Highlights"),_xlfn.XLOOKUP(H9156,Calendar!O:O,Calendar!N:N,,-1),""))</f>
        <v/>
      </c>
    </row>
    <row r="9157" spans="34:34" x14ac:dyDescent="0.35">
      <c r="AH9157" s="16" t="str">
        <f>IF(AND(B9157="Premier League",E9157="Live"),_xlfn.XLOOKUP(_xlfn.TEXTJOIN(" vs ",,C9157:D9157),Calendar!G:G,Calendar!B:B),IF(AND(B9157="Premier League",E9157="Highlights"),_xlfn.XLOOKUP(H9157,Calendar!O:O,Calendar!N:N,,-1),""))</f>
        <v/>
      </c>
    </row>
    <row r="9158" spans="34:34" x14ac:dyDescent="0.35">
      <c r="AH9158" s="16" t="str">
        <f>IF(AND(B9158="Premier League",E9158="Live"),_xlfn.XLOOKUP(_xlfn.TEXTJOIN(" vs ",,C9158:D9158),Calendar!G:G,Calendar!B:B),IF(AND(B9158="Premier League",E9158="Highlights"),_xlfn.XLOOKUP(H9158,Calendar!O:O,Calendar!N:N,,-1),""))</f>
        <v/>
      </c>
    </row>
    <row r="9159" spans="34:34" x14ac:dyDescent="0.35">
      <c r="AH9159" s="16" t="str">
        <f>IF(AND(B9159="Premier League",E9159="Live"),_xlfn.XLOOKUP(_xlfn.TEXTJOIN(" vs ",,C9159:D9159),Calendar!G:G,Calendar!B:B),IF(AND(B9159="Premier League",E9159="Highlights"),_xlfn.XLOOKUP(H9159,Calendar!O:O,Calendar!N:N,,-1),""))</f>
        <v/>
      </c>
    </row>
    <row r="9160" spans="34:34" x14ac:dyDescent="0.35">
      <c r="AH9160" s="16" t="str">
        <f>IF(AND(B9160="Premier League",E9160="Live"),_xlfn.XLOOKUP(_xlfn.TEXTJOIN(" vs ",,C9160:D9160),Calendar!G:G,Calendar!B:B),IF(AND(B9160="Premier League",E9160="Highlights"),_xlfn.XLOOKUP(H9160,Calendar!O:O,Calendar!N:N,,-1),""))</f>
        <v/>
      </c>
    </row>
    <row r="9161" spans="34:34" x14ac:dyDescent="0.35">
      <c r="AH9161" s="16" t="str">
        <f>IF(AND(B9161="Premier League",E9161="Live"),_xlfn.XLOOKUP(_xlfn.TEXTJOIN(" vs ",,C9161:D9161),Calendar!G:G,Calendar!B:B),IF(AND(B9161="Premier League",E9161="Highlights"),_xlfn.XLOOKUP(H9161,Calendar!O:O,Calendar!N:N,,-1),""))</f>
        <v/>
      </c>
    </row>
    <row r="9162" spans="34:34" x14ac:dyDescent="0.35">
      <c r="AH9162" s="16" t="str">
        <f>IF(AND(B9162="Premier League",E9162="Live"),_xlfn.XLOOKUP(_xlfn.TEXTJOIN(" vs ",,C9162:D9162),Calendar!G:G,Calendar!B:B),IF(AND(B9162="Premier League",E9162="Highlights"),_xlfn.XLOOKUP(H9162,Calendar!O:O,Calendar!N:N,,-1),""))</f>
        <v/>
      </c>
    </row>
    <row r="9163" spans="34:34" x14ac:dyDescent="0.35">
      <c r="AH9163" s="16" t="str">
        <f>IF(AND(B9163="Premier League",E9163="Live"),_xlfn.XLOOKUP(_xlfn.TEXTJOIN(" vs ",,C9163:D9163),Calendar!G:G,Calendar!B:B),IF(AND(B9163="Premier League",E9163="Highlights"),_xlfn.XLOOKUP(H9163,Calendar!O:O,Calendar!N:N,,-1),""))</f>
        <v/>
      </c>
    </row>
    <row r="9164" spans="34:34" x14ac:dyDescent="0.35">
      <c r="AH9164" s="16" t="str">
        <f>IF(AND(B9164="Premier League",E9164="Live"),_xlfn.XLOOKUP(_xlfn.TEXTJOIN(" vs ",,C9164:D9164),Calendar!G:G,Calendar!B:B),IF(AND(B9164="Premier League",E9164="Highlights"),_xlfn.XLOOKUP(H9164,Calendar!O:O,Calendar!N:N,,-1),""))</f>
        <v/>
      </c>
    </row>
    <row r="9165" spans="34:34" x14ac:dyDescent="0.35">
      <c r="AH9165" s="16" t="str">
        <f>IF(AND(B9165="Premier League",E9165="Live"),_xlfn.XLOOKUP(_xlfn.TEXTJOIN(" vs ",,C9165:D9165),Calendar!G:G,Calendar!B:B),IF(AND(B9165="Premier League",E9165="Highlights"),_xlfn.XLOOKUP(H9165,Calendar!O:O,Calendar!N:N,,-1),""))</f>
        <v/>
      </c>
    </row>
    <row r="9166" spans="34:34" x14ac:dyDescent="0.35">
      <c r="AH9166" s="16" t="str">
        <f>IF(AND(B9166="Premier League",E9166="Live"),_xlfn.XLOOKUP(_xlfn.TEXTJOIN(" vs ",,C9166:D9166),Calendar!G:G,Calendar!B:B),IF(AND(B9166="Premier League",E9166="Highlights"),_xlfn.XLOOKUP(H9166,Calendar!O:O,Calendar!N:N,,-1),""))</f>
        <v/>
      </c>
    </row>
    <row r="9167" spans="34:34" x14ac:dyDescent="0.35">
      <c r="AH9167" s="16" t="str">
        <f>IF(AND(B9167="Premier League",E9167="Live"),_xlfn.XLOOKUP(_xlfn.TEXTJOIN(" vs ",,C9167:D9167),Calendar!G:G,Calendar!B:B),IF(AND(B9167="Premier League",E9167="Highlights"),_xlfn.XLOOKUP(H9167,Calendar!O:O,Calendar!N:N,,-1),""))</f>
        <v/>
      </c>
    </row>
    <row r="9168" spans="34:34" x14ac:dyDescent="0.35">
      <c r="AH9168" s="16" t="str">
        <f>IF(AND(B9168="Premier League",E9168="Live"),_xlfn.XLOOKUP(_xlfn.TEXTJOIN(" vs ",,C9168:D9168),Calendar!G:G,Calendar!B:B),IF(AND(B9168="Premier League",E9168="Highlights"),_xlfn.XLOOKUP(H9168,Calendar!O:O,Calendar!N:N,,-1),""))</f>
        <v/>
      </c>
    </row>
    <row r="9169" spans="34:34" x14ac:dyDescent="0.35">
      <c r="AH9169" s="16" t="str">
        <f>IF(AND(B9169="Premier League",E9169="Live"),_xlfn.XLOOKUP(_xlfn.TEXTJOIN(" vs ",,C9169:D9169),Calendar!G:G,Calendar!B:B),IF(AND(B9169="Premier League",E9169="Highlights"),_xlfn.XLOOKUP(H9169,Calendar!O:O,Calendar!N:N,,-1),""))</f>
        <v/>
      </c>
    </row>
    <row r="9170" spans="34:34" x14ac:dyDescent="0.35">
      <c r="AH9170" s="16" t="str">
        <f>IF(AND(B9170="Premier League",E9170="Live"),_xlfn.XLOOKUP(_xlfn.TEXTJOIN(" vs ",,C9170:D9170),Calendar!G:G,Calendar!B:B),IF(AND(B9170="Premier League",E9170="Highlights"),_xlfn.XLOOKUP(H9170,Calendar!O:O,Calendar!N:N,,-1),""))</f>
        <v/>
      </c>
    </row>
    <row r="9171" spans="34:34" x14ac:dyDescent="0.35">
      <c r="AH9171" s="16" t="str">
        <f>IF(AND(B9171="Premier League",E9171="Live"),_xlfn.XLOOKUP(_xlfn.TEXTJOIN(" vs ",,C9171:D9171),Calendar!G:G,Calendar!B:B),IF(AND(B9171="Premier League",E9171="Highlights"),_xlfn.XLOOKUP(H9171,Calendar!O:O,Calendar!N:N,,-1),""))</f>
        <v/>
      </c>
    </row>
    <row r="9172" spans="34:34" x14ac:dyDescent="0.35">
      <c r="AH9172" s="16" t="str">
        <f>IF(AND(B9172="Premier League",E9172="Live"),_xlfn.XLOOKUP(_xlfn.TEXTJOIN(" vs ",,C9172:D9172),Calendar!G:G,Calendar!B:B),IF(AND(B9172="Premier League",E9172="Highlights"),_xlfn.XLOOKUP(H9172,Calendar!O:O,Calendar!N:N,,-1),""))</f>
        <v/>
      </c>
    </row>
    <row r="9173" spans="34:34" x14ac:dyDescent="0.35">
      <c r="AH9173" s="16" t="str">
        <f>IF(AND(B9173="Premier League",E9173="Live"),_xlfn.XLOOKUP(_xlfn.TEXTJOIN(" vs ",,C9173:D9173),Calendar!G:G,Calendar!B:B),IF(AND(B9173="Premier League",E9173="Highlights"),_xlfn.XLOOKUP(H9173,Calendar!O:O,Calendar!N:N,,-1),""))</f>
        <v/>
      </c>
    </row>
    <row r="9174" spans="34:34" x14ac:dyDescent="0.35">
      <c r="AH9174" s="16" t="str">
        <f>IF(AND(B9174="Premier League",E9174="Live"),_xlfn.XLOOKUP(_xlfn.TEXTJOIN(" vs ",,C9174:D9174),Calendar!G:G,Calendar!B:B),IF(AND(B9174="Premier League",E9174="Highlights"),_xlfn.XLOOKUP(H9174,Calendar!O:O,Calendar!N:N,,-1),""))</f>
        <v/>
      </c>
    </row>
    <row r="9175" spans="34:34" x14ac:dyDescent="0.35">
      <c r="AH9175" s="16" t="str">
        <f>IF(AND(B9175="Premier League",E9175="Live"),_xlfn.XLOOKUP(_xlfn.TEXTJOIN(" vs ",,C9175:D9175),Calendar!G:G,Calendar!B:B),IF(AND(B9175="Premier League",E9175="Highlights"),_xlfn.XLOOKUP(H9175,Calendar!O:O,Calendar!N:N,,-1),""))</f>
        <v/>
      </c>
    </row>
    <row r="9176" spans="34:34" x14ac:dyDescent="0.35">
      <c r="AH9176" s="16" t="str">
        <f>IF(AND(B9176="Premier League",E9176="Live"),_xlfn.XLOOKUP(_xlfn.TEXTJOIN(" vs ",,C9176:D9176),Calendar!G:G,Calendar!B:B),IF(AND(B9176="Premier League",E9176="Highlights"),_xlfn.XLOOKUP(H9176,Calendar!O:O,Calendar!N:N,,-1),""))</f>
        <v/>
      </c>
    </row>
    <row r="9177" spans="34:34" x14ac:dyDescent="0.35">
      <c r="AH9177" s="16" t="str">
        <f>IF(AND(B9177="Premier League",E9177="Live"),_xlfn.XLOOKUP(_xlfn.TEXTJOIN(" vs ",,C9177:D9177),Calendar!G:G,Calendar!B:B),IF(AND(B9177="Premier League",E9177="Highlights"),_xlfn.XLOOKUP(H9177,Calendar!O:O,Calendar!N:N,,-1),""))</f>
        <v/>
      </c>
    </row>
    <row r="9178" spans="34:34" x14ac:dyDescent="0.35">
      <c r="AH9178" s="16" t="str">
        <f>IF(AND(B9178="Premier League",E9178="Live"),_xlfn.XLOOKUP(_xlfn.TEXTJOIN(" vs ",,C9178:D9178),Calendar!G:G,Calendar!B:B),IF(AND(B9178="Premier League",E9178="Highlights"),_xlfn.XLOOKUP(H9178,Calendar!O:O,Calendar!N:N,,-1),""))</f>
        <v/>
      </c>
    </row>
    <row r="9179" spans="34:34" x14ac:dyDescent="0.35">
      <c r="AH9179" s="16" t="str">
        <f>IF(AND(B9179="Premier League",E9179="Live"),_xlfn.XLOOKUP(_xlfn.TEXTJOIN(" vs ",,C9179:D9179),Calendar!G:G,Calendar!B:B),IF(AND(B9179="Premier League",E9179="Highlights"),_xlfn.XLOOKUP(H9179,Calendar!O:O,Calendar!N:N,,-1),""))</f>
        <v/>
      </c>
    </row>
    <row r="9180" spans="34:34" x14ac:dyDescent="0.35">
      <c r="AH9180" s="16" t="str">
        <f>IF(AND(B9180="Premier League",E9180="Live"),_xlfn.XLOOKUP(_xlfn.TEXTJOIN(" vs ",,C9180:D9180),Calendar!G:G,Calendar!B:B),IF(AND(B9180="Premier League",E9180="Highlights"),_xlfn.XLOOKUP(H9180,Calendar!O:O,Calendar!N:N,,-1),""))</f>
        <v/>
      </c>
    </row>
    <row r="9181" spans="34:34" x14ac:dyDescent="0.35">
      <c r="AH9181" s="16" t="str">
        <f>IF(AND(B9181="Premier League",E9181="Live"),_xlfn.XLOOKUP(_xlfn.TEXTJOIN(" vs ",,C9181:D9181),Calendar!G:G,Calendar!B:B),IF(AND(B9181="Premier League",E9181="Highlights"),_xlfn.XLOOKUP(H9181,Calendar!O:O,Calendar!N:N,,-1),""))</f>
        <v/>
      </c>
    </row>
    <row r="9182" spans="34:34" x14ac:dyDescent="0.35">
      <c r="AH9182" s="16" t="str">
        <f>IF(AND(B9182="Premier League",E9182="Live"),_xlfn.XLOOKUP(_xlfn.TEXTJOIN(" vs ",,C9182:D9182),Calendar!G:G,Calendar!B:B),IF(AND(B9182="Premier League",E9182="Highlights"),_xlfn.XLOOKUP(H9182,Calendar!O:O,Calendar!N:N,,-1),""))</f>
        <v/>
      </c>
    </row>
    <row r="9183" spans="34:34" x14ac:dyDescent="0.35">
      <c r="AH9183" s="16" t="str">
        <f>IF(AND(B9183="Premier League",E9183="Live"),_xlfn.XLOOKUP(_xlfn.TEXTJOIN(" vs ",,C9183:D9183),Calendar!G:G,Calendar!B:B),IF(AND(B9183="Premier League",E9183="Highlights"),_xlfn.XLOOKUP(H9183,Calendar!O:O,Calendar!N:N,,-1),""))</f>
        <v/>
      </c>
    </row>
    <row r="9184" spans="34:34" x14ac:dyDescent="0.35">
      <c r="AH9184" s="16" t="str">
        <f>IF(AND(B9184="Premier League",E9184="Live"),_xlfn.XLOOKUP(_xlfn.TEXTJOIN(" vs ",,C9184:D9184),Calendar!G:G,Calendar!B:B),IF(AND(B9184="Premier League",E9184="Highlights"),_xlfn.XLOOKUP(H9184,Calendar!O:O,Calendar!N:N,,-1),""))</f>
        <v/>
      </c>
    </row>
    <row r="9185" spans="34:34" x14ac:dyDescent="0.35">
      <c r="AH9185" s="16" t="str">
        <f>IF(AND(B9185="Premier League",E9185="Live"),_xlfn.XLOOKUP(_xlfn.TEXTJOIN(" vs ",,C9185:D9185),Calendar!G:G,Calendar!B:B),IF(AND(B9185="Premier League",E9185="Highlights"),_xlfn.XLOOKUP(H9185,Calendar!O:O,Calendar!N:N,,-1),""))</f>
        <v/>
      </c>
    </row>
    <row r="9186" spans="34:34" x14ac:dyDescent="0.35">
      <c r="AH9186" s="16" t="str">
        <f>IF(AND(B9186="Premier League",E9186="Live"),_xlfn.XLOOKUP(_xlfn.TEXTJOIN(" vs ",,C9186:D9186),Calendar!G:G,Calendar!B:B),IF(AND(B9186="Premier League",E9186="Highlights"),_xlfn.XLOOKUP(H9186,Calendar!O:O,Calendar!N:N,,-1),""))</f>
        <v/>
      </c>
    </row>
    <row r="9187" spans="34:34" x14ac:dyDescent="0.35">
      <c r="AH9187" s="16" t="str">
        <f>IF(AND(B9187="Premier League",E9187="Live"),_xlfn.XLOOKUP(_xlfn.TEXTJOIN(" vs ",,C9187:D9187),Calendar!G:G,Calendar!B:B),IF(AND(B9187="Premier League",E9187="Highlights"),_xlfn.XLOOKUP(H9187,Calendar!O:O,Calendar!N:N,,-1),""))</f>
        <v/>
      </c>
    </row>
    <row r="9188" spans="34:34" x14ac:dyDescent="0.35">
      <c r="AH9188" s="16" t="str">
        <f>IF(AND(B9188="Premier League",E9188="Live"),_xlfn.XLOOKUP(_xlfn.TEXTJOIN(" vs ",,C9188:D9188),Calendar!G:G,Calendar!B:B),IF(AND(B9188="Premier League",E9188="Highlights"),_xlfn.XLOOKUP(H9188,Calendar!O:O,Calendar!N:N,,-1),""))</f>
        <v/>
      </c>
    </row>
    <row r="9189" spans="34:34" x14ac:dyDescent="0.35">
      <c r="AH9189" s="16" t="str">
        <f>IF(AND(B9189="Premier League",E9189="Live"),_xlfn.XLOOKUP(_xlfn.TEXTJOIN(" vs ",,C9189:D9189),Calendar!G:G,Calendar!B:B),IF(AND(B9189="Premier League",E9189="Highlights"),_xlfn.XLOOKUP(H9189,Calendar!O:O,Calendar!N:N,,-1),""))</f>
        <v/>
      </c>
    </row>
    <row r="9190" spans="34:34" x14ac:dyDescent="0.35">
      <c r="AH9190" s="16" t="str">
        <f>IF(AND(B9190="Premier League",E9190="Live"),_xlfn.XLOOKUP(_xlfn.TEXTJOIN(" vs ",,C9190:D9190),Calendar!G:G,Calendar!B:B),IF(AND(B9190="Premier League",E9190="Highlights"),_xlfn.XLOOKUP(H9190,Calendar!O:O,Calendar!N:N,,-1),""))</f>
        <v/>
      </c>
    </row>
    <row r="9191" spans="34:34" x14ac:dyDescent="0.35">
      <c r="AH9191" s="16" t="str">
        <f>IF(AND(B9191="Premier League",E9191="Live"),_xlfn.XLOOKUP(_xlfn.TEXTJOIN(" vs ",,C9191:D9191),Calendar!G:G,Calendar!B:B),IF(AND(B9191="Premier League",E9191="Highlights"),_xlfn.XLOOKUP(H9191,Calendar!O:O,Calendar!N:N,,-1),""))</f>
        <v/>
      </c>
    </row>
    <row r="9192" spans="34:34" x14ac:dyDescent="0.35">
      <c r="AH9192" s="16" t="str">
        <f>IF(AND(B9192="Premier League",E9192="Live"),_xlfn.XLOOKUP(_xlfn.TEXTJOIN(" vs ",,C9192:D9192),Calendar!G:G,Calendar!B:B),IF(AND(B9192="Premier League",E9192="Highlights"),_xlfn.XLOOKUP(H9192,Calendar!O:O,Calendar!N:N,,-1),""))</f>
        <v/>
      </c>
    </row>
    <row r="9193" spans="34:34" x14ac:dyDescent="0.35">
      <c r="AH9193" s="16" t="str">
        <f>IF(AND(B9193="Premier League",E9193="Live"),_xlfn.XLOOKUP(_xlfn.TEXTJOIN(" vs ",,C9193:D9193),Calendar!G:G,Calendar!B:B),IF(AND(B9193="Premier League",E9193="Highlights"),_xlfn.XLOOKUP(H9193,Calendar!O:O,Calendar!N:N,,-1),""))</f>
        <v/>
      </c>
    </row>
    <row r="9194" spans="34:34" x14ac:dyDescent="0.35">
      <c r="AH9194" s="16" t="str">
        <f>IF(AND(B9194="Premier League",E9194="Live"),_xlfn.XLOOKUP(_xlfn.TEXTJOIN(" vs ",,C9194:D9194),Calendar!G:G,Calendar!B:B),IF(AND(B9194="Premier League",E9194="Highlights"),_xlfn.XLOOKUP(H9194,Calendar!O:O,Calendar!N:N,,-1),""))</f>
        <v/>
      </c>
    </row>
    <row r="9195" spans="34:34" x14ac:dyDescent="0.35">
      <c r="AH9195" s="16" t="str">
        <f>IF(AND(B9195="Premier League",E9195="Live"),_xlfn.XLOOKUP(_xlfn.TEXTJOIN(" vs ",,C9195:D9195),Calendar!G:G,Calendar!B:B),IF(AND(B9195="Premier League",E9195="Highlights"),_xlfn.XLOOKUP(H9195,Calendar!O:O,Calendar!N:N,,-1),""))</f>
        <v/>
      </c>
    </row>
    <row r="9196" spans="34:34" x14ac:dyDescent="0.35">
      <c r="AH9196" s="16" t="str">
        <f>IF(AND(B9196="Premier League",E9196="Live"),_xlfn.XLOOKUP(_xlfn.TEXTJOIN(" vs ",,C9196:D9196),Calendar!G:G,Calendar!B:B),IF(AND(B9196="Premier League",E9196="Highlights"),_xlfn.XLOOKUP(H9196,Calendar!O:O,Calendar!N:N,,-1),""))</f>
        <v/>
      </c>
    </row>
    <row r="9197" spans="34:34" x14ac:dyDescent="0.35">
      <c r="AH9197" s="16" t="str">
        <f>IF(AND(B9197="Premier League",E9197="Live"),_xlfn.XLOOKUP(_xlfn.TEXTJOIN(" vs ",,C9197:D9197),Calendar!G:G,Calendar!B:B),IF(AND(B9197="Premier League",E9197="Highlights"),_xlfn.XLOOKUP(H9197,Calendar!O:O,Calendar!N:N,,-1),""))</f>
        <v/>
      </c>
    </row>
    <row r="9198" spans="34:34" x14ac:dyDescent="0.35">
      <c r="AH9198" s="16" t="str">
        <f>IF(AND(B9198="Premier League",E9198="Live"),_xlfn.XLOOKUP(_xlfn.TEXTJOIN(" vs ",,C9198:D9198),Calendar!G:G,Calendar!B:B),IF(AND(B9198="Premier League",E9198="Highlights"),_xlfn.XLOOKUP(H9198,Calendar!O:O,Calendar!N:N,,-1),""))</f>
        <v/>
      </c>
    </row>
    <row r="9199" spans="34:34" x14ac:dyDescent="0.35">
      <c r="AH9199" s="16" t="str">
        <f>IF(AND(B9199="Premier League",E9199="Live"),_xlfn.XLOOKUP(_xlfn.TEXTJOIN(" vs ",,C9199:D9199),Calendar!G:G,Calendar!B:B),IF(AND(B9199="Premier League",E9199="Highlights"),_xlfn.XLOOKUP(H9199,Calendar!O:O,Calendar!N:N,,-1),""))</f>
        <v/>
      </c>
    </row>
    <row r="9200" spans="34:34" x14ac:dyDescent="0.35">
      <c r="AH9200" s="16" t="str">
        <f>IF(AND(B9200="Premier League",E9200="Live"),_xlfn.XLOOKUP(_xlfn.TEXTJOIN(" vs ",,C9200:D9200),Calendar!G:G,Calendar!B:B),IF(AND(B9200="Premier League",E9200="Highlights"),_xlfn.XLOOKUP(H9200,Calendar!O:O,Calendar!N:N,,-1),""))</f>
        <v/>
      </c>
    </row>
    <row r="9201" spans="34:34" x14ac:dyDescent="0.35">
      <c r="AH9201" s="16" t="str">
        <f>IF(AND(B9201="Premier League",E9201="Live"),_xlfn.XLOOKUP(_xlfn.TEXTJOIN(" vs ",,C9201:D9201),Calendar!G:G,Calendar!B:B),IF(AND(B9201="Premier League",E9201="Highlights"),_xlfn.XLOOKUP(H9201,Calendar!O:O,Calendar!N:N,,-1),""))</f>
        <v/>
      </c>
    </row>
    <row r="9202" spans="34:34" x14ac:dyDescent="0.35">
      <c r="AH9202" s="16" t="str">
        <f>IF(AND(B9202="Premier League",E9202="Live"),_xlfn.XLOOKUP(_xlfn.TEXTJOIN(" vs ",,C9202:D9202),Calendar!G:G,Calendar!B:B),IF(AND(B9202="Premier League",E9202="Highlights"),_xlfn.XLOOKUP(H9202,Calendar!O:O,Calendar!N:N,,-1),""))</f>
        <v/>
      </c>
    </row>
    <row r="9203" spans="34:34" x14ac:dyDescent="0.35">
      <c r="AH9203" s="16" t="str">
        <f>IF(AND(B9203="Premier League",E9203="Live"),_xlfn.XLOOKUP(_xlfn.TEXTJOIN(" vs ",,C9203:D9203),Calendar!G:G,Calendar!B:B),IF(AND(B9203="Premier League",E9203="Highlights"),_xlfn.XLOOKUP(H9203,Calendar!O:O,Calendar!N:N,,-1),""))</f>
        <v/>
      </c>
    </row>
    <row r="9204" spans="34:34" x14ac:dyDescent="0.35">
      <c r="AH9204" s="16" t="str">
        <f>IF(AND(B9204="Premier League",E9204="Live"),_xlfn.XLOOKUP(_xlfn.TEXTJOIN(" vs ",,C9204:D9204),Calendar!G:G,Calendar!B:B),IF(AND(B9204="Premier League",E9204="Highlights"),_xlfn.XLOOKUP(H9204,Calendar!O:O,Calendar!N:N,,-1),""))</f>
        <v/>
      </c>
    </row>
    <row r="9205" spans="34:34" x14ac:dyDescent="0.35">
      <c r="AH9205" s="16" t="str">
        <f>IF(AND(B9205="Premier League",E9205="Live"),_xlfn.XLOOKUP(_xlfn.TEXTJOIN(" vs ",,C9205:D9205),Calendar!G:G,Calendar!B:B),IF(AND(B9205="Premier League",E9205="Highlights"),_xlfn.XLOOKUP(H9205,Calendar!O:O,Calendar!N:N,,-1),""))</f>
        <v/>
      </c>
    </row>
    <row r="9206" spans="34:34" x14ac:dyDescent="0.35">
      <c r="AH9206" s="16" t="str">
        <f>IF(AND(B9206="Premier League",E9206="Live"),_xlfn.XLOOKUP(_xlfn.TEXTJOIN(" vs ",,C9206:D9206),Calendar!G:G,Calendar!B:B),IF(AND(B9206="Premier League",E9206="Highlights"),_xlfn.XLOOKUP(H9206,Calendar!O:O,Calendar!N:N,,-1),""))</f>
        <v/>
      </c>
    </row>
    <row r="9207" spans="34:34" x14ac:dyDescent="0.35">
      <c r="AH9207" s="16" t="str">
        <f>IF(AND(B9207="Premier League",E9207="Live"),_xlfn.XLOOKUP(_xlfn.TEXTJOIN(" vs ",,C9207:D9207),Calendar!G:G,Calendar!B:B),IF(AND(B9207="Premier League",E9207="Highlights"),_xlfn.XLOOKUP(H9207,Calendar!O:O,Calendar!N:N,,-1),""))</f>
        <v/>
      </c>
    </row>
    <row r="9208" spans="34:34" x14ac:dyDescent="0.35">
      <c r="AH9208" s="16" t="str">
        <f>IF(AND(B9208="Premier League",E9208="Live"),_xlfn.XLOOKUP(_xlfn.TEXTJOIN(" vs ",,C9208:D9208),Calendar!G:G,Calendar!B:B),IF(AND(B9208="Premier League",E9208="Highlights"),_xlfn.XLOOKUP(H9208,Calendar!O:O,Calendar!N:N,,-1),""))</f>
        <v/>
      </c>
    </row>
    <row r="9209" spans="34:34" x14ac:dyDescent="0.35">
      <c r="AH9209" s="16" t="str">
        <f>IF(AND(B9209="Premier League",E9209="Live"),_xlfn.XLOOKUP(_xlfn.TEXTJOIN(" vs ",,C9209:D9209),Calendar!G:G,Calendar!B:B),IF(AND(B9209="Premier League",E9209="Highlights"),_xlfn.XLOOKUP(H9209,Calendar!O:O,Calendar!N:N,,-1),""))</f>
        <v/>
      </c>
    </row>
    <row r="9210" spans="34:34" x14ac:dyDescent="0.35">
      <c r="AH9210" s="16" t="str">
        <f>IF(AND(B9210="Premier League",E9210="Live"),_xlfn.XLOOKUP(_xlfn.TEXTJOIN(" vs ",,C9210:D9210),Calendar!G:G,Calendar!B:B),IF(AND(B9210="Premier League",E9210="Highlights"),_xlfn.XLOOKUP(H9210,Calendar!O:O,Calendar!N:N,,-1),""))</f>
        <v/>
      </c>
    </row>
    <row r="9211" spans="34:34" x14ac:dyDescent="0.35">
      <c r="AH9211" s="16" t="str">
        <f>IF(AND(B9211="Premier League",E9211="Live"),_xlfn.XLOOKUP(_xlfn.TEXTJOIN(" vs ",,C9211:D9211),Calendar!G:G,Calendar!B:B),IF(AND(B9211="Premier League",E9211="Highlights"),_xlfn.XLOOKUP(H9211,Calendar!O:O,Calendar!N:N,,-1),""))</f>
        <v/>
      </c>
    </row>
    <row r="9212" spans="34:34" x14ac:dyDescent="0.35">
      <c r="AH9212" s="16" t="str">
        <f>IF(AND(B9212="Premier League",E9212="Live"),_xlfn.XLOOKUP(_xlfn.TEXTJOIN(" vs ",,C9212:D9212),Calendar!G:G,Calendar!B:B),IF(AND(B9212="Premier League",E9212="Highlights"),_xlfn.XLOOKUP(H9212,Calendar!O:O,Calendar!N:N,,-1),""))</f>
        <v/>
      </c>
    </row>
    <row r="9213" spans="34:34" x14ac:dyDescent="0.35">
      <c r="AH9213" s="16" t="str">
        <f>IF(AND(B9213="Premier League",E9213="Live"),_xlfn.XLOOKUP(_xlfn.TEXTJOIN(" vs ",,C9213:D9213),Calendar!G:G,Calendar!B:B),IF(AND(B9213="Premier League",E9213="Highlights"),_xlfn.XLOOKUP(H9213,Calendar!O:O,Calendar!N:N,,-1),""))</f>
        <v/>
      </c>
    </row>
    <row r="9214" spans="34:34" x14ac:dyDescent="0.35">
      <c r="AH9214" s="16" t="str">
        <f>IF(AND(B9214="Premier League",E9214="Live"),_xlfn.XLOOKUP(_xlfn.TEXTJOIN(" vs ",,C9214:D9214),Calendar!G:G,Calendar!B:B),IF(AND(B9214="Premier League",E9214="Highlights"),_xlfn.XLOOKUP(H9214,Calendar!O:O,Calendar!N:N,,-1),""))</f>
        <v/>
      </c>
    </row>
    <row r="9215" spans="34:34" x14ac:dyDescent="0.35">
      <c r="AH9215" s="16" t="str">
        <f>IF(AND(B9215="Premier League",E9215="Live"),_xlfn.XLOOKUP(_xlfn.TEXTJOIN(" vs ",,C9215:D9215),Calendar!G:G,Calendar!B:B),IF(AND(B9215="Premier League",E9215="Highlights"),_xlfn.XLOOKUP(H9215,Calendar!O:O,Calendar!N:N,,-1),""))</f>
        <v/>
      </c>
    </row>
    <row r="9216" spans="34:34" x14ac:dyDescent="0.35">
      <c r="AH9216" s="16" t="str">
        <f>IF(AND(B9216="Premier League",E9216="Live"),_xlfn.XLOOKUP(_xlfn.TEXTJOIN(" vs ",,C9216:D9216),Calendar!G:G,Calendar!B:B),IF(AND(B9216="Premier League",E9216="Highlights"),_xlfn.XLOOKUP(H9216,Calendar!O:O,Calendar!N:N,,-1),""))</f>
        <v/>
      </c>
    </row>
    <row r="9217" spans="34:34" x14ac:dyDescent="0.35">
      <c r="AH9217" s="16" t="str">
        <f>IF(AND(B9217="Premier League",E9217="Live"),_xlfn.XLOOKUP(_xlfn.TEXTJOIN(" vs ",,C9217:D9217),Calendar!G:G,Calendar!B:B),IF(AND(B9217="Premier League",E9217="Highlights"),_xlfn.XLOOKUP(H9217,Calendar!O:O,Calendar!N:N,,-1),""))</f>
        <v/>
      </c>
    </row>
    <row r="9218" spans="34:34" x14ac:dyDescent="0.35">
      <c r="AH9218" s="16" t="str">
        <f>IF(AND(B9218="Premier League",E9218="Live"),_xlfn.XLOOKUP(_xlfn.TEXTJOIN(" vs ",,C9218:D9218),Calendar!G:G,Calendar!B:B),IF(AND(B9218="Premier League",E9218="Highlights"),_xlfn.XLOOKUP(H9218,Calendar!O:O,Calendar!N:N,,-1),""))</f>
        <v/>
      </c>
    </row>
    <row r="9219" spans="34:34" x14ac:dyDescent="0.35">
      <c r="AH9219" s="16" t="str">
        <f>IF(AND(B9219="Premier League",E9219="Live"),_xlfn.XLOOKUP(_xlfn.TEXTJOIN(" vs ",,C9219:D9219),Calendar!G:G,Calendar!B:B),IF(AND(B9219="Premier League",E9219="Highlights"),_xlfn.XLOOKUP(H9219,Calendar!O:O,Calendar!N:N,,-1),""))</f>
        <v/>
      </c>
    </row>
    <row r="9220" spans="34:34" x14ac:dyDescent="0.35">
      <c r="AH9220" s="16" t="str">
        <f>IF(AND(B9220="Premier League",E9220="Live"),_xlfn.XLOOKUP(_xlfn.TEXTJOIN(" vs ",,C9220:D9220),Calendar!G:G,Calendar!B:B),IF(AND(B9220="Premier League",E9220="Highlights"),_xlfn.XLOOKUP(H9220,Calendar!O:O,Calendar!N:N,,-1),""))</f>
        <v/>
      </c>
    </row>
    <row r="9221" spans="34:34" x14ac:dyDescent="0.35">
      <c r="AH9221" s="16" t="str">
        <f>IF(AND(B9221="Premier League",E9221="Live"),_xlfn.XLOOKUP(_xlfn.TEXTJOIN(" vs ",,C9221:D9221),Calendar!G:G,Calendar!B:B),IF(AND(B9221="Premier League",E9221="Highlights"),_xlfn.XLOOKUP(H9221,Calendar!O:O,Calendar!N:N,,-1),""))</f>
        <v/>
      </c>
    </row>
    <row r="9222" spans="34:34" x14ac:dyDescent="0.35">
      <c r="AH9222" s="16" t="str">
        <f>IF(AND(B9222="Premier League",E9222="Live"),_xlfn.XLOOKUP(_xlfn.TEXTJOIN(" vs ",,C9222:D9222),Calendar!G:G,Calendar!B:B),IF(AND(B9222="Premier League",E9222="Highlights"),_xlfn.XLOOKUP(H9222,Calendar!O:O,Calendar!N:N,,-1),""))</f>
        <v/>
      </c>
    </row>
    <row r="9223" spans="34:34" x14ac:dyDescent="0.35">
      <c r="AH9223" s="16" t="str">
        <f>IF(AND(B9223="Premier League",E9223="Live"),_xlfn.XLOOKUP(_xlfn.TEXTJOIN(" vs ",,C9223:D9223),Calendar!G:G,Calendar!B:B),IF(AND(B9223="Premier League",E9223="Highlights"),_xlfn.XLOOKUP(H9223,Calendar!O:O,Calendar!N:N,,-1),""))</f>
        <v/>
      </c>
    </row>
    <row r="9224" spans="34:34" x14ac:dyDescent="0.35">
      <c r="AH9224" s="16" t="str">
        <f>IF(AND(B9224="Premier League",E9224="Live"),_xlfn.XLOOKUP(_xlfn.TEXTJOIN(" vs ",,C9224:D9224),Calendar!G:G,Calendar!B:B),IF(AND(B9224="Premier League",E9224="Highlights"),_xlfn.XLOOKUP(H9224,Calendar!O:O,Calendar!N:N,,-1),""))</f>
        <v/>
      </c>
    </row>
    <row r="9225" spans="34:34" x14ac:dyDescent="0.35">
      <c r="AH9225" s="16" t="str">
        <f>IF(AND(B9225="Premier League",E9225="Live"),_xlfn.XLOOKUP(_xlfn.TEXTJOIN(" vs ",,C9225:D9225),Calendar!G:G,Calendar!B:B),IF(AND(B9225="Premier League",E9225="Highlights"),_xlfn.XLOOKUP(H9225,Calendar!O:O,Calendar!N:N,,-1),""))</f>
        <v/>
      </c>
    </row>
    <row r="9226" spans="34:34" x14ac:dyDescent="0.35">
      <c r="AH9226" s="16" t="str">
        <f>IF(AND(B9226="Premier League",E9226="Live"),_xlfn.XLOOKUP(_xlfn.TEXTJOIN(" vs ",,C9226:D9226),Calendar!G:G,Calendar!B:B),IF(AND(B9226="Premier League",E9226="Highlights"),_xlfn.XLOOKUP(H9226,Calendar!O:O,Calendar!N:N,,-1),""))</f>
        <v/>
      </c>
    </row>
    <row r="9227" spans="34:34" x14ac:dyDescent="0.35">
      <c r="AH9227" s="16" t="str">
        <f>IF(AND(B9227="Premier League",E9227="Live"),_xlfn.XLOOKUP(_xlfn.TEXTJOIN(" vs ",,C9227:D9227),Calendar!G:G,Calendar!B:B),IF(AND(B9227="Premier League",E9227="Highlights"),_xlfn.XLOOKUP(H9227,Calendar!O:O,Calendar!N:N,,-1),""))</f>
        <v/>
      </c>
    </row>
    <row r="9228" spans="34:34" x14ac:dyDescent="0.35">
      <c r="AH9228" s="16" t="str">
        <f>IF(AND(B9228="Premier League",E9228="Live"),_xlfn.XLOOKUP(_xlfn.TEXTJOIN(" vs ",,C9228:D9228),Calendar!G:G,Calendar!B:B),IF(AND(B9228="Premier League",E9228="Highlights"),_xlfn.XLOOKUP(H9228,Calendar!O:O,Calendar!N:N,,-1),""))</f>
        <v/>
      </c>
    </row>
    <row r="9229" spans="34:34" x14ac:dyDescent="0.35">
      <c r="AH9229" s="16" t="str">
        <f>IF(AND(B9229="Premier League",E9229="Live"),_xlfn.XLOOKUP(_xlfn.TEXTJOIN(" vs ",,C9229:D9229),Calendar!G:G,Calendar!B:B),IF(AND(B9229="Premier League",E9229="Highlights"),_xlfn.XLOOKUP(H9229,Calendar!O:O,Calendar!N:N,,-1),""))</f>
        <v/>
      </c>
    </row>
    <row r="9230" spans="34:34" x14ac:dyDescent="0.35">
      <c r="AH9230" s="16" t="str">
        <f>IF(AND(B9230="Premier League",E9230="Live"),_xlfn.XLOOKUP(_xlfn.TEXTJOIN(" vs ",,C9230:D9230),Calendar!G:G,Calendar!B:B),IF(AND(B9230="Premier League",E9230="Highlights"),_xlfn.XLOOKUP(H9230,Calendar!O:O,Calendar!N:N,,-1),""))</f>
        <v/>
      </c>
    </row>
    <row r="9231" spans="34:34" x14ac:dyDescent="0.35">
      <c r="AH9231" s="16" t="str">
        <f>IF(AND(B9231="Premier League",E9231="Live"),_xlfn.XLOOKUP(_xlfn.TEXTJOIN(" vs ",,C9231:D9231),Calendar!G:G,Calendar!B:B),IF(AND(B9231="Premier League",E9231="Highlights"),_xlfn.XLOOKUP(H9231,Calendar!O:O,Calendar!N:N,,-1),""))</f>
        <v/>
      </c>
    </row>
    <row r="9232" spans="34:34" x14ac:dyDescent="0.35">
      <c r="AH9232" s="16" t="str">
        <f>IF(AND(B9232="Premier League",E9232="Live"),_xlfn.XLOOKUP(_xlfn.TEXTJOIN(" vs ",,C9232:D9232),Calendar!G:G,Calendar!B:B),IF(AND(B9232="Premier League",E9232="Highlights"),_xlfn.XLOOKUP(H9232,Calendar!O:O,Calendar!N:N,,-1),""))</f>
        <v/>
      </c>
    </row>
    <row r="9233" spans="34:34" x14ac:dyDescent="0.35">
      <c r="AH9233" s="16" t="str">
        <f>IF(AND(B9233="Premier League",E9233="Live"),_xlfn.XLOOKUP(_xlfn.TEXTJOIN(" vs ",,C9233:D9233),Calendar!G:G,Calendar!B:B),IF(AND(B9233="Premier League",E9233="Highlights"),_xlfn.XLOOKUP(H9233,Calendar!O:O,Calendar!N:N,,-1),""))</f>
        <v/>
      </c>
    </row>
    <row r="9234" spans="34:34" x14ac:dyDescent="0.35">
      <c r="AH9234" s="16" t="str">
        <f>IF(AND(B9234="Premier League",E9234="Live"),_xlfn.XLOOKUP(_xlfn.TEXTJOIN(" vs ",,C9234:D9234),Calendar!G:G,Calendar!B:B),IF(AND(B9234="Premier League",E9234="Highlights"),_xlfn.XLOOKUP(H9234,Calendar!O:O,Calendar!N:N,,-1),""))</f>
        <v/>
      </c>
    </row>
    <row r="9235" spans="34:34" x14ac:dyDescent="0.35">
      <c r="AH9235" s="16" t="str">
        <f>IF(AND(B9235="Premier League",E9235="Live"),_xlfn.XLOOKUP(_xlfn.TEXTJOIN(" vs ",,C9235:D9235),Calendar!G:G,Calendar!B:B),IF(AND(B9235="Premier League",E9235="Highlights"),_xlfn.XLOOKUP(H9235,Calendar!O:O,Calendar!N:N,,-1),""))</f>
        <v/>
      </c>
    </row>
    <row r="9236" spans="34:34" x14ac:dyDescent="0.35">
      <c r="AH9236" s="16" t="str">
        <f>IF(AND(B9236="Premier League",E9236="Live"),_xlfn.XLOOKUP(_xlfn.TEXTJOIN(" vs ",,C9236:D9236),Calendar!G:G,Calendar!B:B),IF(AND(B9236="Premier League",E9236="Highlights"),_xlfn.XLOOKUP(H9236,Calendar!O:O,Calendar!N:N,,-1),""))</f>
        <v/>
      </c>
    </row>
    <row r="9237" spans="34:34" x14ac:dyDescent="0.35">
      <c r="AH9237" s="16" t="str">
        <f>IF(AND(B9237="Premier League",E9237="Live"),_xlfn.XLOOKUP(_xlfn.TEXTJOIN(" vs ",,C9237:D9237),Calendar!G:G,Calendar!B:B),IF(AND(B9237="Premier League",E9237="Highlights"),_xlfn.XLOOKUP(H9237,Calendar!O:O,Calendar!N:N,,-1),""))</f>
        <v/>
      </c>
    </row>
    <row r="9238" spans="34:34" x14ac:dyDescent="0.35">
      <c r="AH9238" s="16" t="str">
        <f>IF(AND(B9238="Premier League",E9238="Live"),_xlfn.XLOOKUP(_xlfn.TEXTJOIN(" vs ",,C9238:D9238),Calendar!G:G,Calendar!B:B),IF(AND(B9238="Premier League",E9238="Highlights"),_xlfn.XLOOKUP(H9238,Calendar!O:O,Calendar!N:N,,-1),""))</f>
        <v/>
      </c>
    </row>
    <row r="9239" spans="34:34" x14ac:dyDescent="0.35">
      <c r="AH9239" s="16" t="str">
        <f>IF(AND(B9239="Premier League",E9239="Live"),_xlfn.XLOOKUP(_xlfn.TEXTJOIN(" vs ",,C9239:D9239),Calendar!G:G,Calendar!B:B),IF(AND(B9239="Premier League",E9239="Highlights"),_xlfn.XLOOKUP(H9239,Calendar!O:O,Calendar!N:N,,-1),""))</f>
        <v/>
      </c>
    </row>
    <row r="9240" spans="34:34" x14ac:dyDescent="0.35">
      <c r="AH9240" s="16" t="str">
        <f>IF(AND(B9240="Premier League",E9240="Live"),_xlfn.XLOOKUP(_xlfn.TEXTJOIN(" vs ",,C9240:D9240),Calendar!G:G,Calendar!B:B),IF(AND(B9240="Premier League",E9240="Highlights"),_xlfn.XLOOKUP(H9240,Calendar!O:O,Calendar!N:N,,-1),""))</f>
        <v/>
      </c>
    </row>
    <row r="9241" spans="34:34" x14ac:dyDescent="0.35">
      <c r="AH9241" s="16" t="str">
        <f>IF(AND(B9241="Premier League",E9241="Live"),_xlfn.XLOOKUP(_xlfn.TEXTJOIN(" vs ",,C9241:D9241),Calendar!G:G,Calendar!B:B),IF(AND(B9241="Premier League",E9241="Highlights"),_xlfn.XLOOKUP(H9241,Calendar!O:O,Calendar!N:N,,-1),""))</f>
        <v/>
      </c>
    </row>
    <row r="9242" spans="34:34" x14ac:dyDescent="0.35">
      <c r="AH9242" s="16" t="str">
        <f>IF(AND(B9242="Premier League",E9242="Live"),_xlfn.XLOOKUP(_xlfn.TEXTJOIN(" vs ",,C9242:D9242),Calendar!G:G,Calendar!B:B),IF(AND(B9242="Premier League",E9242="Highlights"),_xlfn.XLOOKUP(H9242,Calendar!O:O,Calendar!N:N,,-1),""))</f>
        <v/>
      </c>
    </row>
    <row r="9243" spans="34:34" x14ac:dyDescent="0.35">
      <c r="AH9243" s="16" t="str">
        <f>IF(AND(B9243="Premier League",E9243="Live"),_xlfn.XLOOKUP(_xlfn.TEXTJOIN(" vs ",,C9243:D9243),Calendar!G:G,Calendar!B:B),IF(AND(B9243="Premier League",E9243="Highlights"),_xlfn.XLOOKUP(H9243,Calendar!O:O,Calendar!N:N,,-1),""))</f>
        <v/>
      </c>
    </row>
    <row r="9244" spans="34:34" x14ac:dyDescent="0.35">
      <c r="AH9244" s="16" t="str">
        <f>IF(AND(B9244="Premier League",E9244="Live"),_xlfn.XLOOKUP(_xlfn.TEXTJOIN(" vs ",,C9244:D9244),Calendar!G:G,Calendar!B:B),IF(AND(B9244="Premier League",E9244="Highlights"),_xlfn.XLOOKUP(H9244,Calendar!O:O,Calendar!N:N,,-1),""))</f>
        <v/>
      </c>
    </row>
    <row r="9245" spans="34:34" x14ac:dyDescent="0.35">
      <c r="AH9245" s="16" t="str">
        <f>IF(AND(B9245="Premier League",E9245="Live"),_xlfn.XLOOKUP(_xlfn.TEXTJOIN(" vs ",,C9245:D9245),Calendar!G:G,Calendar!B:B),IF(AND(B9245="Premier League",E9245="Highlights"),_xlfn.XLOOKUP(H9245,Calendar!O:O,Calendar!N:N,,-1),""))</f>
        <v/>
      </c>
    </row>
    <row r="9246" spans="34:34" x14ac:dyDescent="0.35">
      <c r="AH9246" s="16" t="str">
        <f>IF(AND(B9246="Premier League",E9246="Live"),_xlfn.XLOOKUP(_xlfn.TEXTJOIN(" vs ",,C9246:D9246),Calendar!G:G,Calendar!B:B),IF(AND(B9246="Premier League",E9246="Highlights"),_xlfn.XLOOKUP(H9246,Calendar!O:O,Calendar!N:N,,-1),""))</f>
        <v/>
      </c>
    </row>
    <row r="9247" spans="34:34" x14ac:dyDescent="0.35">
      <c r="AH9247" s="16" t="str">
        <f>IF(AND(B9247="Premier League",E9247="Live"),_xlfn.XLOOKUP(_xlfn.TEXTJOIN(" vs ",,C9247:D9247),Calendar!G:G,Calendar!B:B),IF(AND(B9247="Premier League",E9247="Highlights"),_xlfn.XLOOKUP(H9247,Calendar!O:O,Calendar!N:N,,-1),""))</f>
        <v/>
      </c>
    </row>
    <row r="9248" spans="34:34" x14ac:dyDescent="0.35">
      <c r="AH9248" s="16" t="str">
        <f>IF(AND(B9248="Premier League",E9248="Live"),_xlfn.XLOOKUP(_xlfn.TEXTJOIN(" vs ",,C9248:D9248),Calendar!G:G,Calendar!B:B),IF(AND(B9248="Premier League",E9248="Highlights"),_xlfn.XLOOKUP(H9248,Calendar!O:O,Calendar!N:N,,-1),""))</f>
        <v/>
      </c>
    </row>
    <row r="9249" spans="34:34" x14ac:dyDescent="0.35">
      <c r="AH9249" s="16" t="str">
        <f>IF(AND(B9249="Premier League",E9249="Live"),_xlfn.XLOOKUP(_xlfn.TEXTJOIN(" vs ",,C9249:D9249),Calendar!G:G,Calendar!B:B),IF(AND(B9249="Premier League",E9249="Highlights"),_xlfn.XLOOKUP(H9249,Calendar!O:O,Calendar!N:N,,-1),""))</f>
        <v/>
      </c>
    </row>
    <row r="9250" spans="34:34" x14ac:dyDescent="0.35">
      <c r="AH9250" s="16" t="str">
        <f>IF(AND(B9250="Premier League",E9250="Live"),_xlfn.XLOOKUP(_xlfn.TEXTJOIN(" vs ",,C9250:D9250),Calendar!G:G,Calendar!B:B),IF(AND(B9250="Premier League",E9250="Highlights"),_xlfn.XLOOKUP(H9250,Calendar!O:O,Calendar!N:N,,-1),""))</f>
        <v/>
      </c>
    </row>
    <row r="9251" spans="34:34" x14ac:dyDescent="0.35">
      <c r="AH9251" s="16" t="str">
        <f>IF(AND(B9251="Premier League",E9251="Live"),_xlfn.XLOOKUP(_xlfn.TEXTJOIN(" vs ",,C9251:D9251),Calendar!G:G,Calendar!B:B),IF(AND(B9251="Premier League",E9251="Highlights"),_xlfn.XLOOKUP(H9251,Calendar!O:O,Calendar!N:N,,-1),""))</f>
        <v/>
      </c>
    </row>
    <row r="9252" spans="34:34" x14ac:dyDescent="0.35">
      <c r="AH9252" s="16" t="str">
        <f>IF(AND(B9252="Premier League",E9252="Live"),_xlfn.XLOOKUP(_xlfn.TEXTJOIN(" vs ",,C9252:D9252),Calendar!G:G,Calendar!B:B),IF(AND(B9252="Premier League",E9252="Highlights"),_xlfn.XLOOKUP(H9252,Calendar!O:O,Calendar!N:N,,-1),""))</f>
        <v/>
      </c>
    </row>
    <row r="9253" spans="34:34" x14ac:dyDescent="0.35">
      <c r="AH9253" s="16" t="str">
        <f>IF(AND(B9253="Premier League",E9253="Live"),_xlfn.XLOOKUP(_xlfn.TEXTJOIN(" vs ",,C9253:D9253),Calendar!G:G,Calendar!B:B),IF(AND(B9253="Premier League",E9253="Highlights"),_xlfn.XLOOKUP(H9253,Calendar!O:O,Calendar!N:N,,-1),""))</f>
        <v/>
      </c>
    </row>
    <row r="9254" spans="34:34" x14ac:dyDescent="0.35">
      <c r="AH9254" s="16" t="str">
        <f>IF(AND(B9254="Premier League",E9254="Live"),_xlfn.XLOOKUP(_xlfn.TEXTJOIN(" vs ",,C9254:D9254),Calendar!G:G,Calendar!B:B),IF(AND(B9254="Premier League",E9254="Highlights"),_xlfn.XLOOKUP(H9254,Calendar!O:O,Calendar!N:N,,-1),""))</f>
        <v/>
      </c>
    </row>
    <row r="9255" spans="34:34" x14ac:dyDescent="0.35">
      <c r="AH9255" s="16" t="str">
        <f>IF(AND(B9255="Premier League",E9255="Live"),_xlfn.XLOOKUP(_xlfn.TEXTJOIN(" vs ",,C9255:D9255),Calendar!G:G,Calendar!B:B),IF(AND(B9255="Premier League",E9255="Highlights"),_xlfn.XLOOKUP(H9255,Calendar!O:O,Calendar!N:N,,-1),""))</f>
        <v/>
      </c>
    </row>
    <row r="9256" spans="34:34" x14ac:dyDescent="0.35">
      <c r="AH9256" s="16" t="str">
        <f>IF(AND(B9256="Premier League",E9256="Live"),_xlfn.XLOOKUP(_xlfn.TEXTJOIN(" vs ",,C9256:D9256),Calendar!G:G,Calendar!B:B),IF(AND(B9256="Premier League",E9256="Highlights"),_xlfn.XLOOKUP(H9256,Calendar!O:O,Calendar!N:N,,-1),""))</f>
        <v/>
      </c>
    </row>
    <row r="9257" spans="34:34" x14ac:dyDescent="0.35">
      <c r="AH9257" s="16" t="str">
        <f>IF(AND(B9257="Premier League",E9257="Live"),_xlfn.XLOOKUP(_xlfn.TEXTJOIN(" vs ",,C9257:D9257),Calendar!G:G,Calendar!B:B),IF(AND(B9257="Premier League",E9257="Highlights"),_xlfn.XLOOKUP(H9257,Calendar!O:O,Calendar!N:N,,-1),""))</f>
        <v/>
      </c>
    </row>
    <row r="9258" spans="34:34" x14ac:dyDescent="0.35">
      <c r="AH9258" s="16" t="str">
        <f>IF(AND(B9258="Premier League",E9258="Live"),_xlfn.XLOOKUP(_xlfn.TEXTJOIN(" vs ",,C9258:D9258),Calendar!G:G,Calendar!B:B),IF(AND(B9258="Premier League",E9258="Highlights"),_xlfn.XLOOKUP(H9258,Calendar!O:O,Calendar!N:N,,-1),""))</f>
        <v/>
      </c>
    </row>
    <row r="9259" spans="34:34" x14ac:dyDescent="0.35">
      <c r="AH9259" s="16" t="str">
        <f>IF(AND(B9259="Premier League",E9259="Live"),_xlfn.XLOOKUP(_xlfn.TEXTJOIN(" vs ",,C9259:D9259),Calendar!G:G,Calendar!B:B),IF(AND(B9259="Premier League",E9259="Highlights"),_xlfn.XLOOKUP(H9259,Calendar!O:O,Calendar!N:N,,-1),""))</f>
        <v/>
      </c>
    </row>
    <row r="9260" spans="34:34" x14ac:dyDescent="0.35">
      <c r="AH9260" s="16" t="str">
        <f>IF(AND(B9260="Premier League",E9260="Live"),_xlfn.XLOOKUP(_xlfn.TEXTJOIN(" vs ",,C9260:D9260),Calendar!G:G,Calendar!B:B),IF(AND(B9260="Premier League",E9260="Highlights"),_xlfn.XLOOKUP(H9260,Calendar!O:O,Calendar!N:N,,-1),""))</f>
        <v/>
      </c>
    </row>
    <row r="9261" spans="34:34" x14ac:dyDescent="0.35">
      <c r="AH9261" s="16" t="str">
        <f>IF(AND(B9261="Premier League",E9261="Live"),_xlfn.XLOOKUP(_xlfn.TEXTJOIN(" vs ",,C9261:D9261),Calendar!G:G,Calendar!B:B),IF(AND(B9261="Premier League",E9261="Highlights"),_xlfn.XLOOKUP(H9261,Calendar!O:O,Calendar!N:N,,-1),""))</f>
        <v/>
      </c>
    </row>
    <row r="9262" spans="34:34" x14ac:dyDescent="0.35">
      <c r="AH9262" s="16" t="str">
        <f>IF(AND(B9262="Premier League",E9262="Live"),_xlfn.XLOOKUP(_xlfn.TEXTJOIN(" vs ",,C9262:D9262),Calendar!G:G,Calendar!B:B),IF(AND(B9262="Premier League",E9262="Highlights"),_xlfn.XLOOKUP(H9262,Calendar!O:O,Calendar!N:N,,-1),""))</f>
        <v/>
      </c>
    </row>
    <row r="9263" spans="34:34" x14ac:dyDescent="0.35">
      <c r="AH9263" s="16" t="str">
        <f>IF(AND(B9263="Premier League",E9263="Live"),_xlfn.XLOOKUP(_xlfn.TEXTJOIN(" vs ",,C9263:D9263),Calendar!G:G,Calendar!B:B),IF(AND(B9263="Premier League",E9263="Highlights"),_xlfn.XLOOKUP(H9263,Calendar!O:O,Calendar!N:N,,-1),""))</f>
        <v/>
      </c>
    </row>
    <row r="9264" spans="34:34" x14ac:dyDescent="0.35">
      <c r="AH9264" s="16" t="str">
        <f>IF(AND(B9264="Premier League",E9264="Live"),_xlfn.XLOOKUP(_xlfn.TEXTJOIN(" vs ",,C9264:D9264),Calendar!G:G,Calendar!B:B),IF(AND(B9264="Premier League",E9264="Highlights"),_xlfn.XLOOKUP(H9264,Calendar!O:O,Calendar!N:N,,-1),""))</f>
        <v/>
      </c>
    </row>
    <row r="9265" spans="34:34" x14ac:dyDescent="0.35">
      <c r="AH9265" s="16" t="str">
        <f>IF(AND(B9265="Premier League",E9265="Live"),_xlfn.XLOOKUP(_xlfn.TEXTJOIN(" vs ",,C9265:D9265),Calendar!G:G,Calendar!B:B),IF(AND(B9265="Premier League",E9265="Highlights"),_xlfn.XLOOKUP(H9265,Calendar!O:O,Calendar!N:N,,-1),""))</f>
        <v/>
      </c>
    </row>
    <row r="9266" spans="34:34" x14ac:dyDescent="0.35">
      <c r="AH9266" s="16" t="str">
        <f>IF(AND(B9266="Premier League",E9266="Live"),_xlfn.XLOOKUP(_xlfn.TEXTJOIN(" vs ",,C9266:D9266),Calendar!G:G,Calendar!B:B),IF(AND(B9266="Premier League",E9266="Highlights"),_xlfn.XLOOKUP(H9266,Calendar!O:O,Calendar!N:N,,-1),""))</f>
        <v/>
      </c>
    </row>
    <row r="9267" spans="34:34" x14ac:dyDescent="0.35">
      <c r="AH9267" s="16" t="str">
        <f>IF(AND(B9267="Premier League",E9267="Live"),_xlfn.XLOOKUP(_xlfn.TEXTJOIN(" vs ",,C9267:D9267),Calendar!G:G,Calendar!B:B),IF(AND(B9267="Premier League",E9267="Highlights"),_xlfn.XLOOKUP(H9267,Calendar!O:O,Calendar!N:N,,-1),""))</f>
        <v/>
      </c>
    </row>
    <row r="9268" spans="34:34" x14ac:dyDescent="0.35">
      <c r="AH9268" s="16" t="str">
        <f>IF(AND(B9268="Premier League",E9268="Live"),_xlfn.XLOOKUP(_xlfn.TEXTJOIN(" vs ",,C9268:D9268),Calendar!G:G,Calendar!B:B),IF(AND(B9268="Premier League",E9268="Highlights"),_xlfn.XLOOKUP(H9268,Calendar!O:O,Calendar!N:N,,-1),""))</f>
        <v/>
      </c>
    </row>
    <row r="9269" spans="34:34" x14ac:dyDescent="0.35">
      <c r="AH9269" s="16" t="str">
        <f>IF(AND(B9269="Premier League",E9269="Live"),_xlfn.XLOOKUP(_xlfn.TEXTJOIN(" vs ",,C9269:D9269),Calendar!G:G,Calendar!B:B),IF(AND(B9269="Premier League",E9269="Highlights"),_xlfn.XLOOKUP(H9269,Calendar!O:O,Calendar!N:N,,-1),""))</f>
        <v/>
      </c>
    </row>
    <row r="9270" spans="34:34" x14ac:dyDescent="0.35">
      <c r="AH9270" s="16" t="str">
        <f>IF(AND(B9270="Premier League",E9270="Live"),_xlfn.XLOOKUP(_xlfn.TEXTJOIN(" vs ",,C9270:D9270),Calendar!G:G,Calendar!B:B),IF(AND(B9270="Premier League",E9270="Highlights"),_xlfn.XLOOKUP(H9270,Calendar!O:O,Calendar!N:N,,-1),""))</f>
        <v/>
      </c>
    </row>
    <row r="9271" spans="34:34" x14ac:dyDescent="0.35">
      <c r="AH9271" s="16" t="str">
        <f>IF(AND(B9271="Premier League",E9271="Live"),_xlfn.XLOOKUP(_xlfn.TEXTJOIN(" vs ",,C9271:D9271),Calendar!G:G,Calendar!B:B),IF(AND(B9271="Premier League",E9271="Highlights"),_xlfn.XLOOKUP(H9271,Calendar!O:O,Calendar!N:N,,-1),""))</f>
        <v/>
      </c>
    </row>
    <row r="9272" spans="34:34" x14ac:dyDescent="0.35">
      <c r="AH9272" s="16" t="str">
        <f>IF(AND(B9272="Premier League",E9272="Live"),_xlfn.XLOOKUP(_xlfn.TEXTJOIN(" vs ",,C9272:D9272),Calendar!G:G,Calendar!B:B),IF(AND(B9272="Premier League",E9272="Highlights"),_xlfn.XLOOKUP(H9272,Calendar!O:O,Calendar!N:N,,-1),""))</f>
        <v/>
      </c>
    </row>
    <row r="9273" spans="34:34" x14ac:dyDescent="0.35">
      <c r="AH9273" s="16" t="str">
        <f>IF(AND(B9273="Premier League",E9273="Live"),_xlfn.XLOOKUP(_xlfn.TEXTJOIN(" vs ",,C9273:D9273),Calendar!G:G,Calendar!B:B),IF(AND(B9273="Premier League",E9273="Highlights"),_xlfn.XLOOKUP(H9273,Calendar!O:O,Calendar!N:N,,-1),""))</f>
        <v/>
      </c>
    </row>
    <row r="9274" spans="34:34" x14ac:dyDescent="0.35">
      <c r="AH9274" s="16" t="str">
        <f>IF(AND(B9274="Premier League",E9274="Live"),_xlfn.XLOOKUP(_xlfn.TEXTJOIN(" vs ",,C9274:D9274),Calendar!G:G,Calendar!B:B),IF(AND(B9274="Premier League",E9274="Highlights"),_xlfn.XLOOKUP(H9274,Calendar!O:O,Calendar!N:N,,-1),""))</f>
        <v/>
      </c>
    </row>
    <row r="9275" spans="34:34" x14ac:dyDescent="0.35">
      <c r="AH9275" s="16" t="str">
        <f>IF(AND(B9275="Premier League",E9275="Live"),_xlfn.XLOOKUP(_xlfn.TEXTJOIN(" vs ",,C9275:D9275),Calendar!G:G,Calendar!B:B),IF(AND(B9275="Premier League",E9275="Highlights"),_xlfn.XLOOKUP(H9275,Calendar!O:O,Calendar!N:N,,-1),""))</f>
        <v/>
      </c>
    </row>
    <row r="9276" spans="34:34" x14ac:dyDescent="0.35">
      <c r="AH9276" s="16" t="str">
        <f>IF(AND(B9276="Premier League",E9276="Live"),_xlfn.XLOOKUP(_xlfn.TEXTJOIN(" vs ",,C9276:D9276),Calendar!G:G,Calendar!B:B),IF(AND(B9276="Premier League",E9276="Highlights"),_xlfn.XLOOKUP(H9276,Calendar!O:O,Calendar!N:N,,-1),""))</f>
        <v/>
      </c>
    </row>
    <row r="9277" spans="34:34" x14ac:dyDescent="0.35">
      <c r="AH9277" s="16" t="str">
        <f>IF(AND(B9277="Premier League",E9277="Live"),_xlfn.XLOOKUP(_xlfn.TEXTJOIN(" vs ",,C9277:D9277),Calendar!G:G,Calendar!B:B),IF(AND(B9277="Premier League",E9277="Highlights"),_xlfn.XLOOKUP(H9277,Calendar!O:O,Calendar!N:N,,-1),""))</f>
        <v/>
      </c>
    </row>
    <row r="9278" spans="34:34" x14ac:dyDescent="0.35">
      <c r="AH9278" s="16" t="str">
        <f>IF(AND(B9278="Premier League",E9278="Live"),_xlfn.XLOOKUP(_xlfn.TEXTJOIN(" vs ",,C9278:D9278),Calendar!G:G,Calendar!B:B),IF(AND(B9278="Premier League",E9278="Highlights"),_xlfn.XLOOKUP(H9278,Calendar!O:O,Calendar!N:N,,-1),""))</f>
        <v/>
      </c>
    </row>
    <row r="9279" spans="34:34" x14ac:dyDescent="0.35">
      <c r="AH9279" s="16" t="str">
        <f>IF(AND(B9279="Premier League",E9279="Live"),_xlfn.XLOOKUP(_xlfn.TEXTJOIN(" vs ",,C9279:D9279),Calendar!G:G,Calendar!B:B),IF(AND(B9279="Premier League",E9279="Highlights"),_xlfn.XLOOKUP(H9279,Calendar!O:O,Calendar!N:N,,-1),""))</f>
        <v/>
      </c>
    </row>
    <row r="9280" spans="34:34" x14ac:dyDescent="0.35">
      <c r="AH9280" s="16" t="str">
        <f>IF(AND(B9280="Premier League",E9280="Live"),_xlfn.XLOOKUP(_xlfn.TEXTJOIN(" vs ",,C9280:D9280),Calendar!G:G,Calendar!B:B),IF(AND(B9280="Premier League",E9280="Highlights"),_xlfn.XLOOKUP(H9280,Calendar!O:O,Calendar!N:N,,-1),""))</f>
        <v/>
      </c>
    </row>
    <row r="9281" spans="34:34" x14ac:dyDescent="0.35">
      <c r="AH9281" s="16" t="str">
        <f>IF(AND(B9281="Premier League",E9281="Live"),_xlfn.XLOOKUP(_xlfn.TEXTJOIN(" vs ",,C9281:D9281),Calendar!G:G,Calendar!B:B),IF(AND(B9281="Premier League",E9281="Highlights"),_xlfn.XLOOKUP(H9281,Calendar!O:O,Calendar!N:N,,-1),""))</f>
        <v/>
      </c>
    </row>
    <row r="9282" spans="34:34" x14ac:dyDescent="0.35">
      <c r="AH9282" s="16" t="str">
        <f>IF(AND(B9282="Premier League",E9282="Live"),_xlfn.XLOOKUP(_xlfn.TEXTJOIN(" vs ",,C9282:D9282),Calendar!G:G,Calendar!B:B),IF(AND(B9282="Premier League",E9282="Highlights"),_xlfn.XLOOKUP(H9282,Calendar!O:O,Calendar!N:N,,-1),""))</f>
        <v/>
      </c>
    </row>
    <row r="9283" spans="34:34" x14ac:dyDescent="0.35">
      <c r="AH9283" s="16" t="str">
        <f>IF(AND(B9283="Premier League",E9283="Live"),_xlfn.XLOOKUP(_xlfn.TEXTJOIN(" vs ",,C9283:D9283),Calendar!G:G,Calendar!B:B),IF(AND(B9283="Premier League",E9283="Highlights"),_xlfn.XLOOKUP(H9283,Calendar!O:O,Calendar!N:N,,-1),""))</f>
        <v/>
      </c>
    </row>
    <row r="9284" spans="34:34" x14ac:dyDescent="0.35">
      <c r="AH9284" s="16" t="str">
        <f>IF(AND(B9284="Premier League",E9284="Live"),_xlfn.XLOOKUP(_xlfn.TEXTJOIN(" vs ",,C9284:D9284),Calendar!G:G,Calendar!B:B),IF(AND(B9284="Premier League",E9284="Highlights"),_xlfn.XLOOKUP(H9284,Calendar!O:O,Calendar!N:N,,-1),""))</f>
        <v/>
      </c>
    </row>
    <row r="9285" spans="34:34" x14ac:dyDescent="0.35">
      <c r="AH9285" s="16" t="str">
        <f>IF(AND(B9285="Premier League",E9285="Live"),_xlfn.XLOOKUP(_xlfn.TEXTJOIN(" vs ",,C9285:D9285),Calendar!G:G,Calendar!B:B),IF(AND(B9285="Premier League",E9285="Highlights"),_xlfn.XLOOKUP(H9285,Calendar!O:O,Calendar!N:N,,-1),""))</f>
        <v/>
      </c>
    </row>
    <row r="9286" spans="34:34" x14ac:dyDescent="0.35">
      <c r="AH9286" s="16" t="str">
        <f>IF(AND(B9286="Premier League",E9286="Live"),_xlfn.XLOOKUP(_xlfn.TEXTJOIN(" vs ",,C9286:D9286),Calendar!G:G,Calendar!B:B),IF(AND(B9286="Premier League",E9286="Highlights"),_xlfn.XLOOKUP(H9286,Calendar!O:O,Calendar!N:N,,-1),""))</f>
        <v/>
      </c>
    </row>
    <row r="9287" spans="34:34" x14ac:dyDescent="0.35">
      <c r="AH9287" s="16" t="str">
        <f>IF(AND(B9287="Premier League",E9287="Live"),_xlfn.XLOOKUP(_xlfn.TEXTJOIN(" vs ",,C9287:D9287),Calendar!G:G,Calendar!B:B),IF(AND(B9287="Premier League",E9287="Highlights"),_xlfn.XLOOKUP(H9287,Calendar!O:O,Calendar!N:N,,-1),""))</f>
        <v/>
      </c>
    </row>
    <row r="9288" spans="34:34" x14ac:dyDescent="0.35">
      <c r="AH9288" s="16" t="str">
        <f>IF(AND(B9288="Premier League",E9288="Live"),_xlfn.XLOOKUP(_xlfn.TEXTJOIN(" vs ",,C9288:D9288),Calendar!G:G,Calendar!B:B),IF(AND(B9288="Premier League",E9288="Highlights"),_xlfn.XLOOKUP(H9288,Calendar!O:O,Calendar!N:N,,-1),""))</f>
        <v/>
      </c>
    </row>
    <row r="9289" spans="34:34" x14ac:dyDescent="0.35">
      <c r="AH9289" s="16" t="str">
        <f>IF(AND(B9289="Premier League",E9289="Live"),_xlfn.XLOOKUP(_xlfn.TEXTJOIN(" vs ",,C9289:D9289),Calendar!G:G,Calendar!B:B),IF(AND(B9289="Premier League",E9289="Highlights"),_xlfn.XLOOKUP(H9289,Calendar!O:O,Calendar!N:N,,-1),""))</f>
        <v/>
      </c>
    </row>
    <row r="9290" spans="34:34" x14ac:dyDescent="0.35">
      <c r="AH9290" s="16" t="str">
        <f>IF(AND(B9290="Premier League",E9290="Live"),_xlfn.XLOOKUP(_xlfn.TEXTJOIN(" vs ",,C9290:D9290),Calendar!G:G,Calendar!B:B),IF(AND(B9290="Premier League",E9290="Highlights"),_xlfn.XLOOKUP(H9290,Calendar!O:O,Calendar!N:N,,-1),""))</f>
        <v/>
      </c>
    </row>
    <row r="9291" spans="34:34" x14ac:dyDescent="0.35">
      <c r="AH9291" s="16" t="str">
        <f>IF(AND(B9291="Premier League",E9291="Live"),_xlfn.XLOOKUP(_xlfn.TEXTJOIN(" vs ",,C9291:D9291),Calendar!G:G,Calendar!B:B),IF(AND(B9291="Premier League",E9291="Highlights"),_xlfn.XLOOKUP(H9291,Calendar!O:O,Calendar!N:N,,-1),""))</f>
        <v/>
      </c>
    </row>
    <row r="9292" spans="34:34" x14ac:dyDescent="0.35">
      <c r="AH9292" s="16" t="str">
        <f>IF(AND(B9292="Premier League",E9292="Live"),_xlfn.XLOOKUP(_xlfn.TEXTJOIN(" vs ",,C9292:D9292),Calendar!G:G,Calendar!B:B),IF(AND(B9292="Premier League",E9292="Highlights"),_xlfn.XLOOKUP(H9292,Calendar!O:O,Calendar!N:N,,-1),""))</f>
        <v/>
      </c>
    </row>
    <row r="9293" spans="34:34" x14ac:dyDescent="0.35">
      <c r="AH9293" s="16" t="str">
        <f>IF(AND(B9293="Premier League",E9293="Live"),_xlfn.XLOOKUP(_xlfn.TEXTJOIN(" vs ",,C9293:D9293),Calendar!G:G,Calendar!B:B),IF(AND(B9293="Premier League",E9293="Highlights"),_xlfn.XLOOKUP(H9293,Calendar!O:O,Calendar!N:N,,-1),""))</f>
        <v/>
      </c>
    </row>
    <row r="9294" spans="34:34" x14ac:dyDescent="0.35">
      <c r="AH9294" s="16" t="str">
        <f>IF(AND(B9294="Premier League",E9294="Live"),_xlfn.XLOOKUP(_xlfn.TEXTJOIN(" vs ",,C9294:D9294),Calendar!G:G,Calendar!B:B),IF(AND(B9294="Premier League",E9294="Highlights"),_xlfn.XLOOKUP(H9294,Calendar!O:O,Calendar!N:N,,-1),""))</f>
        <v/>
      </c>
    </row>
    <row r="9295" spans="34:34" x14ac:dyDescent="0.35">
      <c r="AH9295" s="16" t="str">
        <f>IF(AND(B9295="Premier League",E9295="Live"),_xlfn.XLOOKUP(_xlfn.TEXTJOIN(" vs ",,C9295:D9295),Calendar!G:G,Calendar!B:B),IF(AND(B9295="Premier League",E9295="Highlights"),_xlfn.XLOOKUP(H9295,Calendar!O:O,Calendar!N:N,,-1),""))</f>
        <v/>
      </c>
    </row>
    <row r="9296" spans="34:34" x14ac:dyDescent="0.35">
      <c r="AH9296" s="16" t="str">
        <f>IF(AND(B9296="Premier League",E9296="Live"),_xlfn.XLOOKUP(_xlfn.TEXTJOIN(" vs ",,C9296:D9296),Calendar!G:G,Calendar!B:B),IF(AND(B9296="Premier League",E9296="Highlights"),_xlfn.XLOOKUP(H9296,Calendar!O:O,Calendar!N:N,,-1),""))</f>
        <v/>
      </c>
    </row>
    <row r="9297" spans="34:34" x14ac:dyDescent="0.35">
      <c r="AH9297" s="16" t="str">
        <f>IF(AND(B9297="Premier League",E9297="Live"),_xlfn.XLOOKUP(_xlfn.TEXTJOIN(" vs ",,C9297:D9297),Calendar!G:G,Calendar!B:B),IF(AND(B9297="Premier League",E9297="Highlights"),_xlfn.XLOOKUP(H9297,Calendar!O:O,Calendar!N:N,,-1),""))</f>
        <v/>
      </c>
    </row>
    <row r="9298" spans="34:34" x14ac:dyDescent="0.35">
      <c r="AH9298" s="16" t="str">
        <f>IF(AND(B9298="Premier League",E9298="Live"),_xlfn.XLOOKUP(_xlfn.TEXTJOIN(" vs ",,C9298:D9298),Calendar!G:G,Calendar!B:B),IF(AND(B9298="Premier League",E9298="Highlights"),_xlfn.XLOOKUP(H9298,Calendar!O:O,Calendar!N:N,,-1),""))</f>
        <v/>
      </c>
    </row>
    <row r="9299" spans="34:34" x14ac:dyDescent="0.35">
      <c r="AH9299" s="16" t="str">
        <f>IF(AND(B9299="Premier League",E9299="Live"),_xlfn.XLOOKUP(_xlfn.TEXTJOIN(" vs ",,C9299:D9299),Calendar!G:G,Calendar!B:B),IF(AND(B9299="Premier League",E9299="Highlights"),_xlfn.XLOOKUP(H9299,Calendar!O:O,Calendar!N:N,,-1),""))</f>
        <v/>
      </c>
    </row>
    <row r="9300" spans="34:34" x14ac:dyDescent="0.35">
      <c r="AH9300" s="16" t="str">
        <f>IF(AND(B9300="Premier League",E9300="Live"),_xlfn.XLOOKUP(_xlfn.TEXTJOIN(" vs ",,C9300:D9300),Calendar!G:G,Calendar!B:B),IF(AND(B9300="Premier League",E9300="Highlights"),_xlfn.XLOOKUP(H9300,Calendar!O:O,Calendar!N:N,,-1),""))</f>
        <v/>
      </c>
    </row>
    <row r="9301" spans="34:34" x14ac:dyDescent="0.35">
      <c r="AH9301" s="16" t="str">
        <f>IF(AND(B9301="Premier League",E9301="Live"),_xlfn.XLOOKUP(_xlfn.TEXTJOIN(" vs ",,C9301:D9301),Calendar!G:G,Calendar!B:B),IF(AND(B9301="Premier League",E9301="Highlights"),_xlfn.XLOOKUP(H9301,Calendar!O:O,Calendar!N:N,,-1),""))</f>
        <v/>
      </c>
    </row>
    <row r="9302" spans="34:34" x14ac:dyDescent="0.35">
      <c r="AH9302" s="16" t="str">
        <f>IF(AND(B9302="Premier League",E9302="Live"),_xlfn.XLOOKUP(_xlfn.TEXTJOIN(" vs ",,C9302:D9302),Calendar!G:G,Calendar!B:B),IF(AND(B9302="Premier League",E9302="Highlights"),_xlfn.XLOOKUP(H9302,Calendar!O:O,Calendar!N:N,,-1),""))</f>
        <v/>
      </c>
    </row>
    <row r="9303" spans="34:34" x14ac:dyDescent="0.35">
      <c r="AH9303" s="16" t="str">
        <f>IF(AND(B9303="Premier League",E9303="Live"),_xlfn.XLOOKUP(_xlfn.TEXTJOIN(" vs ",,C9303:D9303),Calendar!G:G,Calendar!B:B),IF(AND(B9303="Premier League",E9303="Highlights"),_xlfn.XLOOKUP(H9303,Calendar!O:O,Calendar!N:N,,-1),""))</f>
        <v/>
      </c>
    </row>
    <row r="9304" spans="34:34" x14ac:dyDescent="0.35">
      <c r="AH9304" s="16" t="str">
        <f>IF(AND(B9304="Premier League",E9304="Live"),_xlfn.XLOOKUP(_xlfn.TEXTJOIN(" vs ",,C9304:D9304),Calendar!G:G,Calendar!B:B),IF(AND(B9304="Premier League",E9304="Highlights"),_xlfn.XLOOKUP(H9304,Calendar!O:O,Calendar!N:N,,-1),""))</f>
        <v/>
      </c>
    </row>
    <row r="9305" spans="34:34" x14ac:dyDescent="0.35">
      <c r="AH9305" s="16" t="str">
        <f>IF(AND(B9305="Premier League",E9305="Live"),_xlfn.XLOOKUP(_xlfn.TEXTJOIN(" vs ",,C9305:D9305),Calendar!G:G,Calendar!B:B),IF(AND(B9305="Premier League",E9305="Highlights"),_xlfn.XLOOKUP(H9305,Calendar!O:O,Calendar!N:N,,-1),""))</f>
        <v/>
      </c>
    </row>
    <row r="9306" spans="34:34" x14ac:dyDescent="0.35">
      <c r="AH9306" s="16" t="str">
        <f>IF(AND(B9306="Premier League",E9306="Live"),_xlfn.XLOOKUP(_xlfn.TEXTJOIN(" vs ",,C9306:D9306),Calendar!G:G,Calendar!B:B),IF(AND(B9306="Premier League",E9306="Highlights"),_xlfn.XLOOKUP(H9306,Calendar!O:O,Calendar!N:N,,-1),""))</f>
        <v/>
      </c>
    </row>
    <row r="9307" spans="34:34" x14ac:dyDescent="0.35">
      <c r="AH9307" s="16" t="str">
        <f>IF(AND(B9307="Premier League",E9307="Live"),_xlfn.XLOOKUP(_xlfn.TEXTJOIN(" vs ",,C9307:D9307),Calendar!G:G,Calendar!B:B),IF(AND(B9307="Premier League",E9307="Highlights"),_xlfn.XLOOKUP(H9307,Calendar!O:O,Calendar!N:N,,-1),""))</f>
        <v/>
      </c>
    </row>
    <row r="9308" spans="34:34" x14ac:dyDescent="0.35">
      <c r="AH9308" s="16" t="str">
        <f>IF(AND(B9308="Premier League",E9308="Live"),_xlfn.XLOOKUP(_xlfn.TEXTJOIN(" vs ",,C9308:D9308),Calendar!G:G,Calendar!B:B),IF(AND(B9308="Premier League",E9308="Highlights"),_xlfn.XLOOKUP(H9308,Calendar!O:O,Calendar!N:N,,-1),""))</f>
        <v/>
      </c>
    </row>
    <row r="9309" spans="34:34" x14ac:dyDescent="0.35">
      <c r="AH9309" s="16" t="str">
        <f>IF(AND(B9309="Premier League",E9309="Live"),_xlfn.XLOOKUP(_xlfn.TEXTJOIN(" vs ",,C9309:D9309),Calendar!G:G,Calendar!B:B),IF(AND(B9309="Premier League",E9309="Highlights"),_xlfn.XLOOKUP(H9309,Calendar!O:O,Calendar!N:N,,-1),""))</f>
        <v/>
      </c>
    </row>
    <row r="9310" spans="34:34" x14ac:dyDescent="0.35">
      <c r="AH9310" s="16" t="str">
        <f>IF(AND(B9310="Premier League",E9310="Live"),_xlfn.XLOOKUP(_xlfn.TEXTJOIN(" vs ",,C9310:D9310),Calendar!G:G,Calendar!B:B),IF(AND(B9310="Premier League",E9310="Highlights"),_xlfn.XLOOKUP(H9310,Calendar!O:O,Calendar!N:N,,-1),""))</f>
        <v/>
      </c>
    </row>
    <row r="9311" spans="34:34" x14ac:dyDescent="0.35">
      <c r="AH9311" s="16" t="str">
        <f>IF(AND(B9311="Premier League",E9311="Live"),_xlfn.XLOOKUP(_xlfn.TEXTJOIN(" vs ",,C9311:D9311),Calendar!G:G,Calendar!B:B),IF(AND(B9311="Premier League",E9311="Highlights"),_xlfn.XLOOKUP(H9311,Calendar!O:O,Calendar!N:N,,-1),""))</f>
        <v/>
      </c>
    </row>
    <row r="9312" spans="34:34" x14ac:dyDescent="0.35">
      <c r="AH9312" s="16" t="str">
        <f>IF(AND(B9312="Premier League",E9312="Live"),_xlfn.XLOOKUP(_xlfn.TEXTJOIN(" vs ",,C9312:D9312),Calendar!G:G,Calendar!B:B),IF(AND(B9312="Premier League",E9312="Highlights"),_xlfn.XLOOKUP(H9312,Calendar!O:O,Calendar!N:N,,-1),""))</f>
        <v/>
      </c>
    </row>
    <row r="9313" spans="34:34" x14ac:dyDescent="0.35">
      <c r="AH9313" s="16" t="str">
        <f>IF(AND(B9313="Premier League",E9313="Live"),_xlfn.XLOOKUP(_xlfn.TEXTJOIN(" vs ",,C9313:D9313),Calendar!G:G,Calendar!B:B),IF(AND(B9313="Premier League",E9313="Highlights"),_xlfn.XLOOKUP(H9313,Calendar!O:O,Calendar!N:N,,-1),""))</f>
        <v/>
      </c>
    </row>
    <row r="9314" spans="34:34" x14ac:dyDescent="0.35">
      <c r="AH9314" s="16" t="str">
        <f>IF(AND(B9314="Premier League",E9314="Live"),_xlfn.XLOOKUP(_xlfn.TEXTJOIN(" vs ",,C9314:D9314),Calendar!G:G,Calendar!B:B),IF(AND(B9314="Premier League",E9314="Highlights"),_xlfn.XLOOKUP(H9314,Calendar!O:O,Calendar!N:N,,-1),""))</f>
        <v/>
      </c>
    </row>
    <row r="9315" spans="34:34" x14ac:dyDescent="0.35">
      <c r="AH9315" s="16" t="str">
        <f>IF(AND(B9315="Premier League",E9315="Live"),_xlfn.XLOOKUP(_xlfn.TEXTJOIN(" vs ",,C9315:D9315),Calendar!G:G,Calendar!B:B),IF(AND(B9315="Premier League",E9315="Highlights"),_xlfn.XLOOKUP(H9315,Calendar!O:O,Calendar!N:N,,-1),""))</f>
        <v/>
      </c>
    </row>
    <row r="9316" spans="34:34" x14ac:dyDescent="0.35">
      <c r="AH9316" s="16" t="str">
        <f>IF(AND(B9316="Premier League",E9316="Live"),_xlfn.XLOOKUP(_xlfn.TEXTJOIN(" vs ",,C9316:D9316),Calendar!G:G,Calendar!B:B),IF(AND(B9316="Premier League",E9316="Highlights"),_xlfn.XLOOKUP(H9316,Calendar!O:O,Calendar!N:N,,-1),""))</f>
        <v/>
      </c>
    </row>
    <row r="9317" spans="34:34" x14ac:dyDescent="0.35">
      <c r="AH9317" s="16" t="str">
        <f>IF(AND(B9317="Premier League",E9317="Live"),_xlfn.XLOOKUP(_xlfn.TEXTJOIN(" vs ",,C9317:D9317),Calendar!G:G,Calendar!B:B),IF(AND(B9317="Premier League",E9317="Highlights"),_xlfn.XLOOKUP(H9317,Calendar!O:O,Calendar!N:N,,-1),""))</f>
        <v/>
      </c>
    </row>
    <row r="9318" spans="34:34" x14ac:dyDescent="0.35">
      <c r="AH9318" s="16" t="str">
        <f>IF(AND(B9318="Premier League",E9318="Live"),_xlfn.XLOOKUP(_xlfn.TEXTJOIN(" vs ",,C9318:D9318),Calendar!G:G,Calendar!B:B),IF(AND(B9318="Premier League",E9318="Highlights"),_xlfn.XLOOKUP(H9318,Calendar!O:O,Calendar!N:N,,-1),""))</f>
        <v/>
      </c>
    </row>
    <row r="9319" spans="34:34" x14ac:dyDescent="0.35">
      <c r="AH9319" s="16" t="str">
        <f>IF(AND(B9319="Premier League",E9319="Live"),_xlfn.XLOOKUP(_xlfn.TEXTJOIN(" vs ",,C9319:D9319),Calendar!G:G,Calendar!B:B),IF(AND(B9319="Premier League",E9319="Highlights"),_xlfn.XLOOKUP(H9319,Calendar!O:O,Calendar!N:N,,-1),""))</f>
        <v/>
      </c>
    </row>
    <row r="9320" spans="34:34" x14ac:dyDescent="0.35">
      <c r="AH9320" s="16" t="str">
        <f>IF(AND(B9320="Premier League",E9320="Live"),_xlfn.XLOOKUP(_xlfn.TEXTJOIN(" vs ",,C9320:D9320),Calendar!G:G,Calendar!B:B),IF(AND(B9320="Premier League",E9320="Highlights"),_xlfn.XLOOKUP(H9320,Calendar!O:O,Calendar!N:N,,-1),""))</f>
        <v/>
      </c>
    </row>
    <row r="9321" spans="34:34" x14ac:dyDescent="0.35">
      <c r="AH9321" s="16" t="str">
        <f>IF(AND(B9321="Premier League",E9321="Live"),_xlfn.XLOOKUP(_xlfn.TEXTJOIN(" vs ",,C9321:D9321),Calendar!G:G,Calendar!B:B),IF(AND(B9321="Premier League",E9321="Highlights"),_xlfn.XLOOKUP(H9321,Calendar!O:O,Calendar!N:N,,-1),""))</f>
        <v/>
      </c>
    </row>
    <row r="9322" spans="34:34" x14ac:dyDescent="0.35">
      <c r="AH9322" s="16" t="str">
        <f>IF(AND(B9322="Premier League",E9322="Live"),_xlfn.XLOOKUP(_xlfn.TEXTJOIN(" vs ",,C9322:D9322),Calendar!G:G,Calendar!B:B),IF(AND(B9322="Premier League",E9322="Highlights"),_xlfn.XLOOKUP(H9322,Calendar!O:O,Calendar!N:N,,-1),""))</f>
        <v/>
      </c>
    </row>
    <row r="9323" spans="34:34" x14ac:dyDescent="0.35">
      <c r="AH9323" s="16" t="str">
        <f>IF(AND(B9323="Premier League",E9323="Live"),_xlfn.XLOOKUP(_xlfn.TEXTJOIN(" vs ",,C9323:D9323),Calendar!G:G,Calendar!B:B),IF(AND(B9323="Premier League",E9323="Highlights"),_xlfn.XLOOKUP(H9323,Calendar!O:O,Calendar!N:N,,-1),""))</f>
        <v/>
      </c>
    </row>
    <row r="9324" spans="34:34" x14ac:dyDescent="0.35">
      <c r="AH9324" s="16" t="str">
        <f>IF(AND(B9324="Premier League",E9324="Live"),_xlfn.XLOOKUP(_xlfn.TEXTJOIN(" vs ",,C9324:D9324),Calendar!G:G,Calendar!B:B),IF(AND(B9324="Premier League",E9324="Highlights"),_xlfn.XLOOKUP(H9324,Calendar!O:O,Calendar!N:N,,-1),""))</f>
        <v/>
      </c>
    </row>
    <row r="9325" spans="34:34" x14ac:dyDescent="0.35">
      <c r="AH9325" s="16" t="str">
        <f>IF(AND(B9325="Premier League",E9325="Live"),_xlfn.XLOOKUP(_xlfn.TEXTJOIN(" vs ",,C9325:D9325),Calendar!G:G,Calendar!B:B),IF(AND(B9325="Premier League",E9325="Highlights"),_xlfn.XLOOKUP(H9325,Calendar!O:O,Calendar!N:N,,-1),""))</f>
        <v/>
      </c>
    </row>
    <row r="9326" spans="34:34" x14ac:dyDescent="0.35">
      <c r="AH9326" s="16" t="str">
        <f>IF(AND(B9326="Premier League",E9326="Live"),_xlfn.XLOOKUP(_xlfn.TEXTJOIN(" vs ",,C9326:D9326),Calendar!G:G,Calendar!B:B),IF(AND(B9326="Premier League",E9326="Highlights"),_xlfn.XLOOKUP(H9326,Calendar!O:O,Calendar!N:N,,-1),""))</f>
        <v/>
      </c>
    </row>
    <row r="9327" spans="34:34" x14ac:dyDescent="0.35">
      <c r="AH9327" s="16" t="str">
        <f>IF(AND(B9327="Premier League",E9327="Live"),_xlfn.XLOOKUP(_xlfn.TEXTJOIN(" vs ",,C9327:D9327),Calendar!G:G,Calendar!B:B),IF(AND(B9327="Premier League",E9327="Highlights"),_xlfn.XLOOKUP(H9327,Calendar!O:O,Calendar!N:N,,-1),""))</f>
        <v/>
      </c>
    </row>
    <row r="9328" spans="34:34" x14ac:dyDescent="0.35">
      <c r="AH9328" s="16" t="str">
        <f>IF(AND(B9328="Premier League",E9328="Live"),_xlfn.XLOOKUP(_xlfn.TEXTJOIN(" vs ",,C9328:D9328),Calendar!G:G,Calendar!B:B),IF(AND(B9328="Premier League",E9328="Highlights"),_xlfn.XLOOKUP(H9328,Calendar!O:O,Calendar!N:N,,-1),""))</f>
        <v/>
      </c>
    </row>
    <row r="9329" spans="34:34" x14ac:dyDescent="0.35">
      <c r="AH9329" s="16" t="str">
        <f>IF(AND(B9329="Premier League",E9329="Live"),_xlfn.XLOOKUP(_xlfn.TEXTJOIN(" vs ",,C9329:D9329),Calendar!G:G,Calendar!B:B),IF(AND(B9329="Premier League",E9329="Highlights"),_xlfn.XLOOKUP(H9329,Calendar!O:O,Calendar!N:N,,-1),""))</f>
        <v/>
      </c>
    </row>
    <row r="9330" spans="34:34" x14ac:dyDescent="0.35">
      <c r="AH9330" s="16" t="str">
        <f>IF(AND(B9330="Premier League",E9330="Live"),_xlfn.XLOOKUP(_xlfn.TEXTJOIN(" vs ",,C9330:D9330),Calendar!G:G,Calendar!B:B),IF(AND(B9330="Premier League",E9330="Highlights"),_xlfn.XLOOKUP(H9330,Calendar!O:O,Calendar!N:N,,-1),""))</f>
        <v/>
      </c>
    </row>
    <row r="9331" spans="34:34" x14ac:dyDescent="0.35">
      <c r="AH9331" s="16" t="str">
        <f>IF(AND(B9331="Premier League",E9331="Live"),_xlfn.XLOOKUP(_xlfn.TEXTJOIN(" vs ",,C9331:D9331),Calendar!G:G,Calendar!B:B),IF(AND(B9331="Premier League",E9331="Highlights"),_xlfn.XLOOKUP(H9331,Calendar!O:O,Calendar!N:N,,-1),""))</f>
        <v/>
      </c>
    </row>
    <row r="9332" spans="34:34" x14ac:dyDescent="0.35">
      <c r="AH9332" s="16" t="str">
        <f>IF(AND(B9332="Premier League",E9332="Live"),_xlfn.XLOOKUP(_xlfn.TEXTJOIN(" vs ",,C9332:D9332),Calendar!G:G,Calendar!B:B),IF(AND(B9332="Premier League",E9332="Highlights"),_xlfn.XLOOKUP(H9332,Calendar!O:O,Calendar!N:N,,-1),""))</f>
        <v/>
      </c>
    </row>
    <row r="9333" spans="34:34" x14ac:dyDescent="0.35">
      <c r="AH9333" s="16" t="str">
        <f>IF(AND(B9333="Premier League",E9333="Live"),_xlfn.XLOOKUP(_xlfn.TEXTJOIN(" vs ",,C9333:D9333),Calendar!G:G,Calendar!B:B),IF(AND(B9333="Premier League",E9333="Highlights"),_xlfn.XLOOKUP(H9333,Calendar!O:O,Calendar!N:N,,-1),""))</f>
        <v/>
      </c>
    </row>
    <row r="9334" spans="34:34" x14ac:dyDescent="0.35">
      <c r="AH9334" s="16" t="str">
        <f>IF(AND(B9334="Premier League",E9334="Live"),_xlfn.XLOOKUP(_xlfn.TEXTJOIN(" vs ",,C9334:D9334),Calendar!G:G,Calendar!B:B),IF(AND(B9334="Premier League",E9334="Highlights"),_xlfn.XLOOKUP(H9334,Calendar!O:O,Calendar!N:N,,-1),""))</f>
        <v/>
      </c>
    </row>
    <row r="9335" spans="34:34" x14ac:dyDescent="0.35">
      <c r="AH9335" s="16" t="str">
        <f>IF(AND(B9335="Premier League",E9335="Live"),_xlfn.XLOOKUP(_xlfn.TEXTJOIN(" vs ",,C9335:D9335),Calendar!G:G,Calendar!B:B),IF(AND(B9335="Premier League",E9335="Highlights"),_xlfn.XLOOKUP(H9335,Calendar!O:O,Calendar!N:N,,-1),""))</f>
        <v/>
      </c>
    </row>
    <row r="9336" spans="34:34" x14ac:dyDescent="0.35">
      <c r="AH9336" s="16" t="str">
        <f>IF(AND(B9336="Premier League",E9336="Live"),_xlfn.XLOOKUP(_xlfn.TEXTJOIN(" vs ",,C9336:D9336),Calendar!G:G,Calendar!B:B),IF(AND(B9336="Premier League",E9336="Highlights"),_xlfn.XLOOKUP(H9336,Calendar!O:O,Calendar!N:N,,-1),""))</f>
        <v/>
      </c>
    </row>
    <row r="9337" spans="34:34" x14ac:dyDescent="0.35">
      <c r="AH9337" s="16" t="str">
        <f>IF(AND(B9337="Premier League",E9337="Live"),_xlfn.XLOOKUP(_xlfn.TEXTJOIN(" vs ",,C9337:D9337),Calendar!G:G,Calendar!B:B),IF(AND(B9337="Premier League",E9337="Highlights"),_xlfn.XLOOKUP(H9337,Calendar!O:O,Calendar!N:N,,-1),""))</f>
        <v/>
      </c>
    </row>
    <row r="9338" spans="34:34" x14ac:dyDescent="0.35">
      <c r="AH9338" s="16" t="str">
        <f>IF(AND(B9338="Premier League",E9338="Live"),_xlfn.XLOOKUP(_xlfn.TEXTJOIN(" vs ",,C9338:D9338),Calendar!G:G,Calendar!B:B),IF(AND(B9338="Premier League",E9338="Highlights"),_xlfn.XLOOKUP(H9338,Calendar!O:O,Calendar!N:N,,-1),""))</f>
        <v/>
      </c>
    </row>
    <row r="9339" spans="34:34" x14ac:dyDescent="0.35">
      <c r="AH9339" s="16" t="str">
        <f>IF(AND(B9339="Premier League",E9339="Live"),_xlfn.XLOOKUP(_xlfn.TEXTJOIN(" vs ",,C9339:D9339),Calendar!G:G,Calendar!B:B),IF(AND(B9339="Premier League",E9339="Highlights"),_xlfn.XLOOKUP(H9339,Calendar!O:O,Calendar!N:N,,-1),""))</f>
        <v/>
      </c>
    </row>
    <row r="9340" spans="34:34" x14ac:dyDescent="0.35">
      <c r="AH9340" s="16" t="str">
        <f>IF(AND(B9340="Premier League",E9340="Live"),_xlfn.XLOOKUP(_xlfn.TEXTJOIN(" vs ",,C9340:D9340),Calendar!G:G,Calendar!B:B),IF(AND(B9340="Premier League",E9340="Highlights"),_xlfn.XLOOKUP(H9340,Calendar!O:O,Calendar!N:N,,-1),""))</f>
        <v/>
      </c>
    </row>
    <row r="9341" spans="34:34" x14ac:dyDescent="0.35">
      <c r="AH9341" s="16" t="str">
        <f>IF(AND(B9341="Premier League",E9341="Live"),_xlfn.XLOOKUP(_xlfn.TEXTJOIN(" vs ",,C9341:D9341),Calendar!G:G,Calendar!B:B),IF(AND(B9341="Premier League",E9341="Highlights"),_xlfn.XLOOKUP(H9341,Calendar!O:O,Calendar!N:N,,-1),""))</f>
        <v/>
      </c>
    </row>
    <row r="9342" spans="34:34" x14ac:dyDescent="0.35">
      <c r="AH9342" s="16" t="str">
        <f>IF(AND(B9342="Premier League",E9342="Live"),_xlfn.XLOOKUP(_xlfn.TEXTJOIN(" vs ",,C9342:D9342),Calendar!G:G,Calendar!B:B),IF(AND(B9342="Premier League",E9342="Highlights"),_xlfn.XLOOKUP(H9342,Calendar!O:O,Calendar!N:N,,-1),""))</f>
        <v/>
      </c>
    </row>
    <row r="9343" spans="34:34" x14ac:dyDescent="0.35">
      <c r="AH9343" s="16" t="str">
        <f>IF(AND(B9343="Premier League",E9343="Live"),_xlfn.XLOOKUP(_xlfn.TEXTJOIN(" vs ",,C9343:D9343),Calendar!G:G,Calendar!B:B),IF(AND(B9343="Premier League",E9343="Highlights"),_xlfn.XLOOKUP(H9343,Calendar!O:O,Calendar!N:N,,-1),""))</f>
        <v/>
      </c>
    </row>
    <row r="9344" spans="34:34" x14ac:dyDescent="0.35">
      <c r="AH9344" s="16" t="str">
        <f>IF(AND(B9344="Premier League",E9344="Live"),_xlfn.XLOOKUP(_xlfn.TEXTJOIN(" vs ",,C9344:D9344),Calendar!G:G,Calendar!B:B),IF(AND(B9344="Premier League",E9344="Highlights"),_xlfn.XLOOKUP(H9344,Calendar!O:O,Calendar!N:N,,-1),""))</f>
        <v/>
      </c>
    </row>
    <row r="9345" spans="34:34" x14ac:dyDescent="0.35">
      <c r="AH9345" s="16" t="str">
        <f>IF(AND(B9345="Premier League",E9345="Live"),_xlfn.XLOOKUP(_xlfn.TEXTJOIN(" vs ",,C9345:D9345),Calendar!G:G,Calendar!B:B),IF(AND(B9345="Premier League",E9345="Highlights"),_xlfn.XLOOKUP(H9345,Calendar!O:O,Calendar!N:N,,-1),""))</f>
        <v/>
      </c>
    </row>
    <row r="9346" spans="34:34" x14ac:dyDescent="0.35">
      <c r="AH9346" s="16" t="str">
        <f>IF(AND(B9346="Premier League",E9346="Live"),_xlfn.XLOOKUP(_xlfn.TEXTJOIN(" vs ",,C9346:D9346),Calendar!G:G,Calendar!B:B),IF(AND(B9346="Premier League",E9346="Highlights"),_xlfn.XLOOKUP(H9346,Calendar!O:O,Calendar!N:N,,-1),""))</f>
        <v/>
      </c>
    </row>
    <row r="9347" spans="34:34" x14ac:dyDescent="0.35">
      <c r="AH9347" s="16" t="str">
        <f>IF(AND(B9347="Premier League",E9347="Live"),_xlfn.XLOOKUP(_xlfn.TEXTJOIN(" vs ",,C9347:D9347),Calendar!G:G,Calendar!B:B),IF(AND(B9347="Premier League",E9347="Highlights"),_xlfn.XLOOKUP(H9347,Calendar!O:O,Calendar!N:N,,-1),""))</f>
        <v/>
      </c>
    </row>
    <row r="9348" spans="34:34" x14ac:dyDescent="0.35">
      <c r="AH9348" s="16" t="str">
        <f>IF(AND(B9348="Premier League",E9348="Live"),_xlfn.XLOOKUP(_xlfn.TEXTJOIN(" vs ",,C9348:D9348),Calendar!G:G,Calendar!B:B),IF(AND(B9348="Premier League",E9348="Highlights"),_xlfn.XLOOKUP(H9348,Calendar!O:O,Calendar!N:N,,-1),""))</f>
        <v/>
      </c>
    </row>
    <row r="9349" spans="34:34" x14ac:dyDescent="0.35">
      <c r="AH9349" s="16" t="str">
        <f>IF(AND(B9349="Premier League",E9349="Live"),_xlfn.XLOOKUP(_xlfn.TEXTJOIN(" vs ",,C9349:D9349),Calendar!G:G,Calendar!B:B),IF(AND(B9349="Premier League",E9349="Highlights"),_xlfn.XLOOKUP(H9349,Calendar!O:O,Calendar!N:N,,-1),""))</f>
        <v/>
      </c>
    </row>
    <row r="9350" spans="34:34" x14ac:dyDescent="0.35">
      <c r="AH9350" s="16" t="str">
        <f>IF(AND(B9350="Premier League",E9350="Live"),_xlfn.XLOOKUP(_xlfn.TEXTJOIN(" vs ",,C9350:D9350),Calendar!G:G,Calendar!B:B),IF(AND(B9350="Premier League",E9350="Highlights"),_xlfn.XLOOKUP(H9350,Calendar!O:O,Calendar!N:N,,-1),""))</f>
        <v/>
      </c>
    </row>
    <row r="9351" spans="34:34" x14ac:dyDescent="0.35">
      <c r="AH9351" s="16" t="str">
        <f>IF(AND(B9351="Premier League",E9351="Live"),_xlfn.XLOOKUP(_xlfn.TEXTJOIN(" vs ",,C9351:D9351),Calendar!G:G,Calendar!B:B),IF(AND(B9351="Premier League",E9351="Highlights"),_xlfn.XLOOKUP(H9351,Calendar!O:O,Calendar!N:N,,-1),""))</f>
        <v/>
      </c>
    </row>
    <row r="9352" spans="34:34" x14ac:dyDescent="0.35">
      <c r="AH9352" s="16" t="str">
        <f>IF(AND(B9352="Premier League",E9352="Live"),_xlfn.XLOOKUP(_xlfn.TEXTJOIN(" vs ",,C9352:D9352),Calendar!G:G,Calendar!B:B),IF(AND(B9352="Premier League",E9352="Highlights"),_xlfn.XLOOKUP(H9352,Calendar!O:O,Calendar!N:N,,-1),""))</f>
        <v/>
      </c>
    </row>
    <row r="9353" spans="34:34" x14ac:dyDescent="0.35">
      <c r="AH9353" s="16" t="str">
        <f>IF(AND(B9353="Premier League",E9353="Live"),_xlfn.XLOOKUP(_xlfn.TEXTJOIN(" vs ",,C9353:D9353),Calendar!G:G,Calendar!B:B),IF(AND(B9353="Premier League",E9353="Highlights"),_xlfn.XLOOKUP(H9353,Calendar!O:O,Calendar!N:N,,-1),""))</f>
        <v/>
      </c>
    </row>
    <row r="9354" spans="34:34" x14ac:dyDescent="0.35">
      <c r="AH9354" s="16" t="str">
        <f>IF(AND(B9354="Premier League",E9354="Live"),_xlfn.XLOOKUP(_xlfn.TEXTJOIN(" vs ",,C9354:D9354),Calendar!G:G,Calendar!B:B),IF(AND(B9354="Premier League",E9354="Highlights"),_xlfn.XLOOKUP(H9354,Calendar!O:O,Calendar!N:N,,-1),""))</f>
        <v/>
      </c>
    </row>
    <row r="9355" spans="34:34" x14ac:dyDescent="0.35">
      <c r="AH9355" s="16" t="str">
        <f>IF(AND(B9355="Premier League",E9355="Live"),_xlfn.XLOOKUP(_xlfn.TEXTJOIN(" vs ",,C9355:D9355),Calendar!G:G,Calendar!B:B),IF(AND(B9355="Premier League",E9355="Highlights"),_xlfn.XLOOKUP(H9355,Calendar!O:O,Calendar!N:N,,-1),""))</f>
        <v/>
      </c>
    </row>
    <row r="9356" spans="34:34" x14ac:dyDescent="0.35">
      <c r="AH9356" s="16" t="str">
        <f>IF(AND(B9356="Premier League",E9356="Live"),_xlfn.XLOOKUP(_xlfn.TEXTJOIN(" vs ",,C9356:D9356),Calendar!G:G,Calendar!B:B),IF(AND(B9356="Premier League",E9356="Highlights"),_xlfn.XLOOKUP(H9356,Calendar!O:O,Calendar!N:N,,-1),""))</f>
        <v/>
      </c>
    </row>
    <row r="9357" spans="34:34" x14ac:dyDescent="0.35">
      <c r="AH9357" s="16" t="str">
        <f>IF(AND(B9357="Premier League",E9357="Live"),_xlfn.XLOOKUP(_xlfn.TEXTJOIN(" vs ",,C9357:D9357),Calendar!G:G,Calendar!B:B),IF(AND(B9357="Premier League",E9357="Highlights"),_xlfn.XLOOKUP(H9357,Calendar!O:O,Calendar!N:N,,-1),""))</f>
        <v/>
      </c>
    </row>
    <row r="9358" spans="34:34" x14ac:dyDescent="0.35">
      <c r="AH9358" s="16" t="str">
        <f>IF(AND(B9358="Premier League",E9358="Live"),_xlfn.XLOOKUP(_xlfn.TEXTJOIN(" vs ",,C9358:D9358),Calendar!G:G,Calendar!B:B),IF(AND(B9358="Premier League",E9358="Highlights"),_xlfn.XLOOKUP(H9358,Calendar!O:O,Calendar!N:N,,-1),""))</f>
        <v/>
      </c>
    </row>
    <row r="9359" spans="34:34" x14ac:dyDescent="0.35">
      <c r="AH9359" s="16" t="str">
        <f>IF(AND(B9359="Premier League",E9359="Live"),_xlfn.XLOOKUP(_xlfn.TEXTJOIN(" vs ",,C9359:D9359),Calendar!G:G,Calendar!B:B),IF(AND(B9359="Premier League",E9359="Highlights"),_xlfn.XLOOKUP(H9359,Calendar!O:O,Calendar!N:N,,-1),""))</f>
        <v/>
      </c>
    </row>
    <row r="9360" spans="34:34" x14ac:dyDescent="0.35">
      <c r="AH9360" s="16" t="str">
        <f>IF(AND(B9360="Premier League",E9360="Live"),_xlfn.XLOOKUP(_xlfn.TEXTJOIN(" vs ",,C9360:D9360),Calendar!G:G,Calendar!B:B),IF(AND(B9360="Premier League",E9360="Highlights"),_xlfn.XLOOKUP(H9360,Calendar!O:O,Calendar!N:N,,-1),""))</f>
        <v/>
      </c>
    </row>
    <row r="9361" spans="34:34" x14ac:dyDescent="0.35">
      <c r="AH9361" s="16" t="str">
        <f>IF(AND(B9361="Premier League",E9361="Live"),_xlfn.XLOOKUP(_xlfn.TEXTJOIN(" vs ",,C9361:D9361),Calendar!G:G,Calendar!B:B),IF(AND(B9361="Premier League",E9361="Highlights"),_xlfn.XLOOKUP(H9361,Calendar!O:O,Calendar!N:N,,-1),""))</f>
        <v/>
      </c>
    </row>
    <row r="9362" spans="34:34" x14ac:dyDescent="0.35">
      <c r="AH9362" s="16" t="str">
        <f>IF(AND(B9362="Premier League",E9362="Live"),_xlfn.XLOOKUP(_xlfn.TEXTJOIN(" vs ",,C9362:D9362),Calendar!G:G,Calendar!B:B),IF(AND(B9362="Premier League",E9362="Highlights"),_xlfn.XLOOKUP(H9362,Calendar!O:O,Calendar!N:N,,-1),""))</f>
        <v/>
      </c>
    </row>
    <row r="9363" spans="34:34" x14ac:dyDescent="0.35">
      <c r="AH9363" s="16" t="str">
        <f>IF(AND(B9363="Premier League",E9363="Live"),_xlfn.XLOOKUP(_xlfn.TEXTJOIN(" vs ",,C9363:D9363),Calendar!G:G,Calendar!B:B),IF(AND(B9363="Premier League",E9363="Highlights"),_xlfn.XLOOKUP(H9363,Calendar!O:O,Calendar!N:N,,-1),""))</f>
        <v/>
      </c>
    </row>
    <row r="9364" spans="34:34" x14ac:dyDescent="0.35">
      <c r="AH9364" s="16" t="str">
        <f>IF(AND(B9364="Premier League",E9364="Live"),_xlfn.XLOOKUP(_xlfn.TEXTJOIN(" vs ",,C9364:D9364),Calendar!G:G,Calendar!B:B),IF(AND(B9364="Premier League",E9364="Highlights"),_xlfn.XLOOKUP(H9364,Calendar!O:O,Calendar!N:N,,-1),""))</f>
        <v/>
      </c>
    </row>
    <row r="9365" spans="34:34" x14ac:dyDescent="0.35">
      <c r="AH9365" s="16" t="str">
        <f>IF(AND(B9365="Premier League",E9365="Live"),_xlfn.XLOOKUP(_xlfn.TEXTJOIN(" vs ",,C9365:D9365),Calendar!G:G,Calendar!B:B),IF(AND(B9365="Premier League",E9365="Highlights"),_xlfn.XLOOKUP(H9365,Calendar!O:O,Calendar!N:N,,-1),""))</f>
        <v/>
      </c>
    </row>
    <row r="9366" spans="34:34" x14ac:dyDescent="0.35">
      <c r="AH9366" s="16" t="str">
        <f>IF(AND(B9366="Premier League",E9366="Live"),_xlfn.XLOOKUP(_xlfn.TEXTJOIN(" vs ",,C9366:D9366),Calendar!G:G,Calendar!B:B),IF(AND(B9366="Premier League",E9366="Highlights"),_xlfn.XLOOKUP(H9366,Calendar!O:O,Calendar!N:N,,-1),""))</f>
        <v/>
      </c>
    </row>
    <row r="9367" spans="34:34" x14ac:dyDescent="0.35">
      <c r="AH9367" s="16" t="str">
        <f>IF(AND(B9367="Premier League",E9367="Live"),_xlfn.XLOOKUP(_xlfn.TEXTJOIN(" vs ",,C9367:D9367),Calendar!G:G,Calendar!B:B),IF(AND(B9367="Premier League",E9367="Highlights"),_xlfn.XLOOKUP(H9367,Calendar!O:O,Calendar!N:N,,-1),""))</f>
        <v/>
      </c>
    </row>
    <row r="9368" spans="34:34" x14ac:dyDescent="0.35">
      <c r="AH9368" s="16" t="str">
        <f>IF(AND(B9368="Premier League",E9368="Live"),_xlfn.XLOOKUP(_xlfn.TEXTJOIN(" vs ",,C9368:D9368),Calendar!G:G,Calendar!B:B),IF(AND(B9368="Premier League",E9368="Highlights"),_xlfn.XLOOKUP(H9368,Calendar!O:O,Calendar!N:N,,-1),""))</f>
        <v/>
      </c>
    </row>
    <row r="9369" spans="34:34" x14ac:dyDescent="0.35">
      <c r="AH9369" s="16" t="str">
        <f>IF(AND(B9369="Premier League",E9369="Live"),_xlfn.XLOOKUP(_xlfn.TEXTJOIN(" vs ",,C9369:D9369),Calendar!G:G,Calendar!B:B),IF(AND(B9369="Premier League",E9369="Highlights"),_xlfn.XLOOKUP(H9369,Calendar!O:O,Calendar!N:N,,-1),""))</f>
        <v/>
      </c>
    </row>
    <row r="9370" spans="34:34" x14ac:dyDescent="0.35">
      <c r="AH9370" s="16" t="str">
        <f>IF(AND(B9370="Premier League",E9370="Live"),_xlfn.XLOOKUP(_xlfn.TEXTJOIN(" vs ",,C9370:D9370),Calendar!G:G,Calendar!B:B),IF(AND(B9370="Premier League",E9370="Highlights"),_xlfn.XLOOKUP(H9370,Calendar!O:O,Calendar!N:N,,-1),""))</f>
        <v/>
      </c>
    </row>
    <row r="9371" spans="34:34" x14ac:dyDescent="0.35">
      <c r="AH9371" s="16" t="str">
        <f>IF(AND(B9371="Premier League",E9371="Live"),_xlfn.XLOOKUP(_xlfn.TEXTJOIN(" vs ",,C9371:D9371),Calendar!G:G,Calendar!B:B),IF(AND(B9371="Premier League",E9371="Highlights"),_xlfn.XLOOKUP(H9371,Calendar!O:O,Calendar!N:N,,-1),""))</f>
        <v/>
      </c>
    </row>
    <row r="9372" spans="34:34" x14ac:dyDescent="0.35">
      <c r="AH9372" s="16" t="str">
        <f>IF(AND(B9372="Premier League",E9372="Live"),_xlfn.XLOOKUP(_xlfn.TEXTJOIN(" vs ",,C9372:D9372),Calendar!G:G,Calendar!B:B),IF(AND(B9372="Premier League",E9372="Highlights"),_xlfn.XLOOKUP(H9372,Calendar!O:O,Calendar!N:N,,-1),""))</f>
        <v/>
      </c>
    </row>
    <row r="9373" spans="34:34" x14ac:dyDescent="0.35">
      <c r="AH9373" s="16" t="str">
        <f>IF(AND(B9373="Premier League",E9373="Live"),_xlfn.XLOOKUP(_xlfn.TEXTJOIN(" vs ",,C9373:D9373),Calendar!G:G,Calendar!B:B),IF(AND(B9373="Premier League",E9373="Highlights"),_xlfn.XLOOKUP(H9373,Calendar!O:O,Calendar!N:N,,-1),""))</f>
        <v/>
      </c>
    </row>
    <row r="9374" spans="34:34" x14ac:dyDescent="0.35">
      <c r="AH9374" s="16" t="str">
        <f>IF(AND(B9374="Premier League",E9374="Live"),_xlfn.XLOOKUP(_xlfn.TEXTJOIN(" vs ",,C9374:D9374),Calendar!G:G,Calendar!B:B),IF(AND(B9374="Premier League",E9374="Highlights"),_xlfn.XLOOKUP(H9374,Calendar!O:O,Calendar!N:N,,-1),""))</f>
        <v/>
      </c>
    </row>
    <row r="9375" spans="34:34" x14ac:dyDescent="0.35">
      <c r="AH9375" s="16" t="str">
        <f>IF(AND(B9375="Premier League",E9375="Live"),_xlfn.XLOOKUP(_xlfn.TEXTJOIN(" vs ",,C9375:D9375),Calendar!G:G,Calendar!B:B),IF(AND(B9375="Premier League",E9375="Highlights"),_xlfn.XLOOKUP(H9375,Calendar!O:O,Calendar!N:N,,-1),""))</f>
        <v/>
      </c>
    </row>
    <row r="9376" spans="34:34" x14ac:dyDescent="0.35">
      <c r="AH9376" s="16" t="str">
        <f>IF(AND(B9376="Premier League",E9376="Live"),_xlfn.XLOOKUP(_xlfn.TEXTJOIN(" vs ",,C9376:D9376),Calendar!G:G,Calendar!B:B),IF(AND(B9376="Premier League",E9376="Highlights"),_xlfn.XLOOKUP(H9376,Calendar!O:O,Calendar!N:N,,-1),""))</f>
        <v/>
      </c>
    </row>
    <row r="9377" spans="34:34" x14ac:dyDescent="0.35">
      <c r="AH9377" s="16" t="str">
        <f>IF(AND(B9377="Premier League",E9377="Live"),_xlfn.XLOOKUP(_xlfn.TEXTJOIN(" vs ",,C9377:D9377),Calendar!G:G,Calendar!B:B),IF(AND(B9377="Premier League",E9377="Highlights"),_xlfn.XLOOKUP(H9377,Calendar!O:O,Calendar!N:N,,-1),""))</f>
        <v/>
      </c>
    </row>
    <row r="9378" spans="34:34" x14ac:dyDescent="0.35">
      <c r="AH9378" s="16" t="str">
        <f>IF(AND(B9378="Premier League",E9378="Live"),_xlfn.XLOOKUP(_xlfn.TEXTJOIN(" vs ",,C9378:D9378),Calendar!G:G,Calendar!B:B),IF(AND(B9378="Premier League",E9378="Highlights"),_xlfn.XLOOKUP(H9378,Calendar!O:O,Calendar!N:N,,-1),""))</f>
        <v/>
      </c>
    </row>
    <row r="9379" spans="34:34" x14ac:dyDescent="0.35">
      <c r="AH9379" s="16" t="str">
        <f>IF(AND(B9379="Premier League",E9379="Live"),_xlfn.XLOOKUP(_xlfn.TEXTJOIN(" vs ",,C9379:D9379),Calendar!G:G,Calendar!B:B),IF(AND(B9379="Premier League",E9379="Highlights"),_xlfn.XLOOKUP(H9379,Calendar!O:O,Calendar!N:N,,-1),""))</f>
        <v/>
      </c>
    </row>
    <row r="9380" spans="34:34" x14ac:dyDescent="0.35">
      <c r="AH9380" s="16" t="str">
        <f>IF(AND(B9380="Premier League",E9380="Live"),_xlfn.XLOOKUP(_xlfn.TEXTJOIN(" vs ",,C9380:D9380),Calendar!G:G,Calendar!B:B),IF(AND(B9380="Premier League",E9380="Highlights"),_xlfn.XLOOKUP(H9380,Calendar!O:O,Calendar!N:N,,-1),""))</f>
        <v/>
      </c>
    </row>
    <row r="9381" spans="34:34" x14ac:dyDescent="0.35">
      <c r="AH9381" s="16" t="str">
        <f>IF(AND(B9381="Premier League",E9381="Live"),_xlfn.XLOOKUP(_xlfn.TEXTJOIN(" vs ",,C9381:D9381),Calendar!G:G,Calendar!B:B),IF(AND(B9381="Premier League",E9381="Highlights"),_xlfn.XLOOKUP(H9381,Calendar!O:O,Calendar!N:N,,-1),""))</f>
        <v/>
      </c>
    </row>
    <row r="9382" spans="34:34" x14ac:dyDescent="0.35">
      <c r="AH9382" s="16" t="str">
        <f>IF(AND(B9382="Premier League",E9382="Live"),_xlfn.XLOOKUP(_xlfn.TEXTJOIN(" vs ",,C9382:D9382),Calendar!G:G,Calendar!B:B),IF(AND(B9382="Premier League",E9382="Highlights"),_xlfn.XLOOKUP(H9382,Calendar!O:O,Calendar!N:N,,-1),""))</f>
        <v/>
      </c>
    </row>
    <row r="9383" spans="34:34" x14ac:dyDescent="0.35">
      <c r="AH9383" s="16" t="str">
        <f>IF(AND(B9383="Premier League",E9383="Live"),_xlfn.XLOOKUP(_xlfn.TEXTJOIN(" vs ",,C9383:D9383),Calendar!G:G,Calendar!B:B),IF(AND(B9383="Premier League",E9383="Highlights"),_xlfn.XLOOKUP(H9383,Calendar!O:O,Calendar!N:N,,-1),""))</f>
        <v/>
      </c>
    </row>
    <row r="9384" spans="34:34" x14ac:dyDescent="0.35">
      <c r="AH9384" s="16" t="str">
        <f>IF(AND(B9384="Premier League",E9384="Live"),_xlfn.XLOOKUP(_xlfn.TEXTJOIN(" vs ",,C9384:D9384),Calendar!G:G,Calendar!B:B),IF(AND(B9384="Premier League",E9384="Highlights"),_xlfn.XLOOKUP(H9384,Calendar!O:O,Calendar!N:N,,-1),""))</f>
        <v/>
      </c>
    </row>
    <row r="9385" spans="34:34" x14ac:dyDescent="0.35">
      <c r="AH9385" s="16" t="str">
        <f>IF(AND(B9385="Premier League",E9385="Live"),_xlfn.XLOOKUP(_xlfn.TEXTJOIN(" vs ",,C9385:D9385),Calendar!G:G,Calendar!B:B),IF(AND(B9385="Premier League",E9385="Highlights"),_xlfn.XLOOKUP(H9385,Calendar!O:O,Calendar!N:N,,-1),""))</f>
        <v/>
      </c>
    </row>
    <row r="9386" spans="34:34" x14ac:dyDescent="0.35">
      <c r="AH9386" s="16" t="str">
        <f>IF(AND(B9386="Premier League",E9386="Live"),_xlfn.XLOOKUP(_xlfn.TEXTJOIN(" vs ",,C9386:D9386),Calendar!G:G,Calendar!B:B),IF(AND(B9386="Premier League",E9386="Highlights"),_xlfn.XLOOKUP(H9386,Calendar!O:O,Calendar!N:N,,-1),""))</f>
        <v/>
      </c>
    </row>
    <row r="9387" spans="34:34" x14ac:dyDescent="0.35">
      <c r="AH9387" s="16" t="str">
        <f>IF(AND(B9387="Premier League",E9387="Live"),_xlfn.XLOOKUP(_xlfn.TEXTJOIN(" vs ",,C9387:D9387),Calendar!G:G,Calendar!B:B),IF(AND(B9387="Premier League",E9387="Highlights"),_xlfn.XLOOKUP(H9387,Calendar!O:O,Calendar!N:N,,-1),""))</f>
        <v/>
      </c>
    </row>
    <row r="9388" spans="34:34" x14ac:dyDescent="0.35">
      <c r="AH9388" s="16" t="str">
        <f>IF(AND(B9388="Premier League",E9388="Live"),_xlfn.XLOOKUP(_xlfn.TEXTJOIN(" vs ",,C9388:D9388),Calendar!G:G,Calendar!B:B),IF(AND(B9388="Premier League",E9388="Highlights"),_xlfn.XLOOKUP(H9388,Calendar!O:O,Calendar!N:N,,-1),""))</f>
        <v/>
      </c>
    </row>
    <row r="9389" spans="34:34" x14ac:dyDescent="0.35">
      <c r="AH9389" s="16" t="str">
        <f>IF(AND(B9389="Premier League",E9389="Live"),_xlfn.XLOOKUP(_xlfn.TEXTJOIN(" vs ",,C9389:D9389),Calendar!G:G,Calendar!B:B),IF(AND(B9389="Premier League",E9389="Highlights"),_xlfn.XLOOKUP(H9389,Calendar!O:O,Calendar!N:N,,-1),""))</f>
        <v/>
      </c>
    </row>
    <row r="9390" spans="34:34" x14ac:dyDescent="0.35">
      <c r="AH9390" s="16" t="str">
        <f>IF(AND(B9390="Premier League",E9390="Live"),_xlfn.XLOOKUP(_xlfn.TEXTJOIN(" vs ",,C9390:D9390),Calendar!G:G,Calendar!B:B),IF(AND(B9390="Premier League",E9390="Highlights"),_xlfn.XLOOKUP(H9390,Calendar!O:O,Calendar!N:N,,-1),""))</f>
        <v/>
      </c>
    </row>
    <row r="9391" spans="34:34" x14ac:dyDescent="0.35">
      <c r="AH9391" s="16" t="str">
        <f>IF(AND(B9391="Premier League",E9391="Live"),_xlfn.XLOOKUP(_xlfn.TEXTJOIN(" vs ",,C9391:D9391),Calendar!G:G,Calendar!B:B),IF(AND(B9391="Premier League",E9391="Highlights"),_xlfn.XLOOKUP(H9391,Calendar!O:O,Calendar!N:N,,-1),""))</f>
        <v/>
      </c>
    </row>
    <row r="9392" spans="34:34" x14ac:dyDescent="0.35">
      <c r="AH9392" s="16" t="str">
        <f>IF(AND(B9392="Premier League",E9392="Live"),_xlfn.XLOOKUP(_xlfn.TEXTJOIN(" vs ",,C9392:D9392),Calendar!G:G,Calendar!B:B),IF(AND(B9392="Premier League",E9392="Highlights"),_xlfn.XLOOKUP(H9392,Calendar!O:O,Calendar!N:N,,-1),""))</f>
        <v/>
      </c>
    </row>
    <row r="9393" spans="34:34" x14ac:dyDescent="0.35">
      <c r="AH9393" s="16" t="str">
        <f>IF(AND(B9393="Premier League",E9393="Live"),_xlfn.XLOOKUP(_xlfn.TEXTJOIN(" vs ",,C9393:D9393),Calendar!G:G,Calendar!B:B),IF(AND(B9393="Premier League",E9393="Highlights"),_xlfn.XLOOKUP(H9393,Calendar!O:O,Calendar!N:N,,-1),""))</f>
        <v/>
      </c>
    </row>
    <row r="9394" spans="34:34" x14ac:dyDescent="0.35">
      <c r="AH9394" s="16" t="str">
        <f>IF(AND(B9394="Premier League",E9394="Live"),_xlfn.XLOOKUP(_xlfn.TEXTJOIN(" vs ",,C9394:D9394),Calendar!G:G,Calendar!B:B),IF(AND(B9394="Premier League",E9394="Highlights"),_xlfn.XLOOKUP(H9394,Calendar!O:O,Calendar!N:N,,-1),""))</f>
        <v/>
      </c>
    </row>
    <row r="9395" spans="34:34" x14ac:dyDescent="0.35">
      <c r="AH9395" s="16" t="str">
        <f>IF(AND(B9395="Premier League",E9395="Live"),_xlfn.XLOOKUP(_xlfn.TEXTJOIN(" vs ",,C9395:D9395),Calendar!G:G,Calendar!B:B),IF(AND(B9395="Premier League",E9395="Highlights"),_xlfn.XLOOKUP(H9395,Calendar!O:O,Calendar!N:N,,-1),""))</f>
        <v/>
      </c>
    </row>
    <row r="9396" spans="34:34" x14ac:dyDescent="0.35">
      <c r="AH9396" s="16" t="str">
        <f>IF(AND(B9396="Premier League",E9396="Live"),_xlfn.XLOOKUP(_xlfn.TEXTJOIN(" vs ",,C9396:D9396),Calendar!G:G,Calendar!B:B),IF(AND(B9396="Premier League",E9396="Highlights"),_xlfn.XLOOKUP(H9396,Calendar!O:O,Calendar!N:N,,-1),""))</f>
        <v/>
      </c>
    </row>
    <row r="9397" spans="34:34" x14ac:dyDescent="0.35">
      <c r="AH9397" s="16" t="str">
        <f>IF(AND(B9397="Premier League",E9397="Live"),_xlfn.XLOOKUP(_xlfn.TEXTJOIN(" vs ",,C9397:D9397),Calendar!G:G,Calendar!B:B),IF(AND(B9397="Premier League",E9397="Highlights"),_xlfn.XLOOKUP(H9397,Calendar!O:O,Calendar!N:N,,-1),""))</f>
        <v/>
      </c>
    </row>
    <row r="9398" spans="34:34" x14ac:dyDescent="0.35">
      <c r="AH9398" s="16" t="str">
        <f>IF(AND(B9398="Premier League",E9398="Live"),_xlfn.XLOOKUP(_xlfn.TEXTJOIN(" vs ",,C9398:D9398),Calendar!G:G,Calendar!B:B),IF(AND(B9398="Premier League",E9398="Highlights"),_xlfn.XLOOKUP(H9398,Calendar!O:O,Calendar!N:N,,-1),""))</f>
        <v/>
      </c>
    </row>
    <row r="9399" spans="34:34" x14ac:dyDescent="0.35">
      <c r="AH9399" s="16" t="str">
        <f>IF(AND(B9399="Premier League",E9399="Live"),_xlfn.XLOOKUP(_xlfn.TEXTJOIN(" vs ",,C9399:D9399),Calendar!G:G,Calendar!B:B),IF(AND(B9399="Premier League",E9399="Highlights"),_xlfn.XLOOKUP(H9399,Calendar!O:O,Calendar!N:N,,-1),""))</f>
        <v/>
      </c>
    </row>
    <row r="9400" spans="34:34" x14ac:dyDescent="0.35">
      <c r="AH9400" s="16" t="str">
        <f>IF(AND(B9400="Premier League",E9400="Live"),_xlfn.XLOOKUP(_xlfn.TEXTJOIN(" vs ",,C9400:D9400),Calendar!G:G,Calendar!B:B),IF(AND(B9400="Premier League",E9400="Highlights"),_xlfn.XLOOKUP(H9400,Calendar!O:O,Calendar!N:N,,-1),""))</f>
        <v/>
      </c>
    </row>
    <row r="9401" spans="34:34" x14ac:dyDescent="0.35">
      <c r="AH9401" s="16" t="str">
        <f>IF(AND(B9401="Premier League",E9401="Live"),_xlfn.XLOOKUP(_xlfn.TEXTJOIN(" vs ",,C9401:D9401),Calendar!G:G,Calendar!B:B),IF(AND(B9401="Premier League",E9401="Highlights"),_xlfn.XLOOKUP(H9401,Calendar!O:O,Calendar!N:N,,-1),""))</f>
        <v/>
      </c>
    </row>
    <row r="9402" spans="34:34" x14ac:dyDescent="0.35">
      <c r="AH9402" s="16" t="str">
        <f>IF(AND(B9402="Premier League",E9402="Live"),_xlfn.XLOOKUP(_xlfn.TEXTJOIN(" vs ",,C9402:D9402),Calendar!G:G,Calendar!B:B),IF(AND(B9402="Premier League",E9402="Highlights"),_xlfn.XLOOKUP(H9402,Calendar!O:O,Calendar!N:N,,-1),""))</f>
        <v/>
      </c>
    </row>
    <row r="9403" spans="34:34" x14ac:dyDescent="0.35">
      <c r="AH9403" s="16" t="str">
        <f>IF(AND(B9403="Premier League",E9403="Live"),_xlfn.XLOOKUP(_xlfn.TEXTJOIN(" vs ",,C9403:D9403),Calendar!G:G,Calendar!B:B),IF(AND(B9403="Premier League",E9403="Highlights"),_xlfn.XLOOKUP(H9403,Calendar!O:O,Calendar!N:N,,-1),""))</f>
        <v/>
      </c>
    </row>
    <row r="9404" spans="34:34" x14ac:dyDescent="0.35">
      <c r="AH9404" s="16" t="str">
        <f>IF(AND(B9404="Premier League",E9404="Live"),_xlfn.XLOOKUP(_xlfn.TEXTJOIN(" vs ",,C9404:D9404),Calendar!G:G,Calendar!B:B),IF(AND(B9404="Premier League",E9404="Highlights"),_xlfn.XLOOKUP(H9404,Calendar!O:O,Calendar!N:N,,-1),""))</f>
        <v/>
      </c>
    </row>
    <row r="9405" spans="34:34" x14ac:dyDescent="0.35">
      <c r="AH9405" s="16" t="str">
        <f>IF(AND(B9405="Premier League",E9405="Live"),_xlfn.XLOOKUP(_xlfn.TEXTJOIN(" vs ",,C9405:D9405),Calendar!G:G,Calendar!B:B),IF(AND(B9405="Premier League",E9405="Highlights"),_xlfn.XLOOKUP(H9405,Calendar!O:O,Calendar!N:N,,-1),""))</f>
        <v/>
      </c>
    </row>
    <row r="9406" spans="34:34" x14ac:dyDescent="0.35">
      <c r="AH9406" s="16" t="str">
        <f>IF(AND(B9406="Premier League",E9406="Live"),_xlfn.XLOOKUP(_xlfn.TEXTJOIN(" vs ",,C9406:D9406),Calendar!G:G,Calendar!B:B),IF(AND(B9406="Premier League",E9406="Highlights"),_xlfn.XLOOKUP(H9406,Calendar!O:O,Calendar!N:N,,-1),""))</f>
        <v/>
      </c>
    </row>
    <row r="9407" spans="34:34" x14ac:dyDescent="0.35">
      <c r="AH9407" s="16" t="str">
        <f>IF(AND(B9407="Premier League",E9407="Live"),_xlfn.XLOOKUP(_xlfn.TEXTJOIN(" vs ",,C9407:D9407),Calendar!G:G,Calendar!B:B),IF(AND(B9407="Premier League",E9407="Highlights"),_xlfn.XLOOKUP(H9407,Calendar!O:O,Calendar!N:N,,-1),""))</f>
        <v/>
      </c>
    </row>
    <row r="9408" spans="34:34" x14ac:dyDescent="0.35">
      <c r="AH9408" s="16" t="str">
        <f>IF(AND(B9408="Premier League",E9408="Live"),_xlfn.XLOOKUP(_xlfn.TEXTJOIN(" vs ",,C9408:D9408),Calendar!G:G,Calendar!B:B),IF(AND(B9408="Premier League",E9408="Highlights"),_xlfn.XLOOKUP(H9408,Calendar!O:O,Calendar!N:N,,-1),""))</f>
        <v/>
      </c>
    </row>
    <row r="9409" spans="34:34" x14ac:dyDescent="0.35">
      <c r="AH9409" s="16" t="str">
        <f>IF(AND(B9409="Premier League",E9409="Live"),_xlfn.XLOOKUP(_xlfn.TEXTJOIN(" vs ",,C9409:D9409),Calendar!G:G,Calendar!B:B),IF(AND(B9409="Premier League",E9409="Highlights"),_xlfn.XLOOKUP(H9409,Calendar!O:O,Calendar!N:N,,-1),""))</f>
        <v/>
      </c>
    </row>
    <row r="9410" spans="34:34" x14ac:dyDescent="0.35">
      <c r="AH9410" s="16" t="str">
        <f>IF(AND(B9410="Premier League",E9410="Live"),_xlfn.XLOOKUP(_xlfn.TEXTJOIN(" vs ",,C9410:D9410),Calendar!G:G,Calendar!B:B),IF(AND(B9410="Premier League",E9410="Highlights"),_xlfn.XLOOKUP(H9410,Calendar!O:O,Calendar!N:N,,-1),""))</f>
        <v/>
      </c>
    </row>
    <row r="9411" spans="34:34" x14ac:dyDescent="0.35">
      <c r="AH9411" s="16" t="str">
        <f>IF(AND(B9411="Premier League",E9411="Live"),_xlfn.XLOOKUP(_xlfn.TEXTJOIN(" vs ",,C9411:D9411),Calendar!G:G,Calendar!B:B),IF(AND(B9411="Premier League",E9411="Highlights"),_xlfn.XLOOKUP(H9411,Calendar!O:O,Calendar!N:N,,-1),""))</f>
        <v/>
      </c>
    </row>
    <row r="9412" spans="34:34" x14ac:dyDescent="0.35">
      <c r="AH9412" s="16" t="str">
        <f>IF(AND(B9412="Premier League",E9412="Live"),_xlfn.XLOOKUP(_xlfn.TEXTJOIN(" vs ",,C9412:D9412),Calendar!G:G,Calendar!B:B),IF(AND(B9412="Premier League",E9412="Highlights"),_xlfn.XLOOKUP(H9412,Calendar!O:O,Calendar!N:N,,-1),""))</f>
        <v/>
      </c>
    </row>
    <row r="9413" spans="34:34" x14ac:dyDescent="0.35">
      <c r="AH9413" s="16" t="str">
        <f>IF(AND(B9413="Premier League",E9413="Live"),_xlfn.XLOOKUP(_xlfn.TEXTJOIN(" vs ",,C9413:D9413),Calendar!G:G,Calendar!B:B),IF(AND(B9413="Premier League",E9413="Highlights"),_xlfn.XLOOKUP(H9413,Calendar!O:O,Calendar!N:N,,-1),""))</f>
        <v/>
      </c>
    </row>
    <row r="9414" spans="34:34" x14ac:dyDescent="0.35">
      <c r="AH9414" s="16" t="str">
        <f>IF(AND(B9414="Premier League",E9414="Live"),_xlfn.XLOOKUP(_xlfn.TEXTJOIN(" vs ",,C9414:D9414),Calendar!G:G,Calendar!B:B),IF(AND(B9414="Premier League",E9414="Highlights"),_xlfn.XLOOKUP(H9414,Calendar!O:O,Calendar!N:N,,-1),""))</f>
        <v/>
      </c>
    </row>
    <row r="9415" spans="34:34" x14ac:dyDescent="0.35">
      <c r="AH9415" s="16" t="str">
        <f>IF(AND(B9415="Premier League",E9415="Live"),_xlfn.XLOOKUP(_xlfn.TEXTJOIN(" vs ",,C9415:D9415),Calendar!G:G,Calendar!B:B),IF(AND(B9415="Premier League",E9415="Highlights"),_xlfn.XLOOKUP(H9415,Calendar!O:O,Calendar!N:N,,-1),""))</f>
        <v/>
      </c>
    </row>
    <row r="9416" spans="34:34" x14ac:dyDescent="0.35">
      <c r="AH9416" s="16" t="str">
        <f>IF(AND(B9416="Premier League",E9416="Live"),_xlfn.XLOOKUP(_xlfn.TEXTJOIN(" vs ",,C9416:D9416),Calendar!G:G,Calendar!B:B),IF(AND(B9416="Premier League",E9416="Highlights"),_xlfn.XLOOKUP(H9416,Calendar!O:O,Calendar!N:N,,-1),""))</f>
        <v/>
      </c>
    </row>
    <row r="9417" spans="34:34" x14ac:dyDescent="0.35">
      <c r="AH9417" s="16" t="str">
        <f>IF(AND(B9417="Premier League",E9417="Live"),_xlfn.XLOOKUP(_xlfn.TEXTJOIN(" vs ",,C9417:D9417),Calendar!G:G,Calendar!B:B),IF(AND(B9417="Premier League",E9417="Highlights"),_xlfn.XLOOKUP(H9417,Calendar!O:O,Calendar!N:N,,-1),""))</f>
        <v/>
      </c>
    </row>
    <row r="9418" spans="34:34" x14ac:dyDescent="0.35">
      <c r="AH9418" s="16" t="str">
        <f>IF(AND(B9418="Premier League",E9418="Live"),_xlfn.XLOOKUP(_xlfn.TEXTJOIN(" vs ",,C9418:D9418),Calendar!G:G,Calendar!B:B),IF(AND(B9418="Premier League",E9418="Highlights"),_xlfn.XLOOKUP(H9418,Calendar!O:O,Calendar!N:N,,-1),""))</f>
        <v/>
      </c>
    </row>
    <row r="9419" spans="34:34" x14ac:dyDescent="0.35">
      <c r="AH9419" s="16" t="str">
        <f>IF(AND(B9419="Premier League",E9419="Live"),_xlfn.XLOOKUP(_xlfn.TEXTJOIN(" vs ",,C9419:D9419),Calendar!G:G,Calendar!B:B),IF(AND(B9419="Premier League",E9419="Highlights"),_xlfn.XLOOKUP(H9419,Calendar!O:O,Calendar!N:N,,-1),""))</f>
        <v/>
      </c>
    </row>
    <row r="9420" spans="34:34" x14ac:dyDescent="0.35">
      <c r="AH9420" s="16" t="str">
        <f>IF(AND(B9420="Premier League",E9420="Live"),_xlfn.XLOOKUP(_xlfn.TEXTJOIN(" vs ",,C9420:D9420),Calendar!G:G,Calendar!B:B),IF(AND(B9420="Premier League",E9420="Highlights"),_xlfn.XLOOKUP(H9420,Calendar!O:O,Calendar!N:N,,-1),""))</f>
        <v/>
      </c>
    </row>
    <row r="9421" spans="34:34" x14ac:dyDescent="0.35">
      <c r="AH9421" s="16" t="str">
        <f>IF(AND(B9421="Premier League",E9421="Live"),_xlfn.XLOOKUP(_xlfn.TEXTJOIN(" vs ",,C9421:D9421),Calendar!G:G,Calendar!B:B),IF(AND(B9421="Premier League",E9421="Highlights"),_xlfn.XLOOKUP(H9421,Calendar!O:O,Calendar!N:N,,-1),""))</f>
        <v/>
      </c>
    </row>
    <row r="9422" spans="34:34" x14ac:dyDescent="0.35">
      <c r="AH9422" s="16" t="str">
        <f>IF(AND(B9422="Premier League",E9422="Live"),_xlfn.XLOOKUP(_xlfn.TEXTJOIN(" vs ",,C9422:D9422),Calendar!G:G,Calendar!B:B),IF(AND(B9422="Premier League",E9422="Highlights"),_xlfn.XLOOKUP(H9422,Calendar!O:O,Calendar!N:N,,-1),""))</f>
        <v/>
      </c>
    </row>
    <row r="9423" spans="34:34" x14ac:dyDescent="0.35">
      <c r="AH9423" s="16" t="str">
        <f>IF(AND(B9423="Premier League",E9423="Live"),_xlfn.XLOOKUP(_xlfn.TEXTJOIN(" vs ",,C9423:D9423),Calendar!G:G,Calendar!B:B),IF(AND(B9423="Premier League",E9423="Highlights"),_xlfn.XLOOKUP(H9423,Calendar!O:O,Calendar!N:N,,-1),""))</f>
        <v/>
      </c>
    </row>
    <row r="9424" spans="34:34" x14ac:dyDescent="0.35">
      <c r="AH9424" s="16" t="str">
        <f>IF(AND(B9424="Premier League",E9424="Live"),_xlfn.XLOOKUP(_xlfn.TEXTJOIN(" vs ",,C9424:D9424),Calendar!G:G,Calendar!B:B),IF(AND(B9424="Premier League",E9424="Highlights"),_xlfn.XLOOKUP(H9424,Calendar!O:O,Calendar!N:N,,-1),""))</f>
        <v/>
      </c>
    </row>
    <row r="9425" spans="34:34" x14ac:dyDescent="0.35">
      <c r="AH9425" s="16" t="str">
        <f>IF(AND(B9425="Premier League",E9425="Live"),_xlfn.XLOOKUP(_xlfn.TEXTJOIN(" vs ",,C9425:D9425),Calendar!G:G,Calendar!B:B),IF(AND(B9425="Premier League",E9425="Highlights"),_xlfn.XLOOKUP(H9425,Calendar!O:O,Calendar!N:N,,-1),""))</f>
        <v/>
      </c>
    </row>
    <row r="9426" spans="34:34" x14ac:dyDescent="0.35">
      <c r="AH9426" s="16" t="str">
        <f>IF(AND(B9426="Premier League",E9426="Live"),_xlfn.XLOOKUP(_xlfn.TEXTJOIN(" vs ",,C9426:D9426),Calendar!G:G,Calendar!B:B),IF(AND(B9426="Premier League",E9426="Highlights"),_xlfn.XLOOKUP(H9426,Calendar!O:O,Calendar!N:N,,-1),""))</f>
        <v/>
      </c>
    </row>
    <row r="9427" spans="34:34" x14ac:dyDescent="0.35">
      <c r="AH9427" s="16" t="str">
        <f>IF(AND(B9427="Premier League",E9427="Live"),_xlfn.XLOOKUP(_xlfn.TEXTJOIN(" vs ",,C9427:D9427),Calendar!G:G,Calendar!B:B),IF(AND(B9427="Premier League",E9427="Highlights"),_xlfn.XLOOKUP(H9427,Calendar!O:O,Calendar!N:N,,-1),""))</f>
        <v/>
      </c>
    </row>
    <row r="9428" spans="34:34" x14ac:dyDescent="0.35">
      <c r="AH9428" s="16" t="str">
        <f>IF(AND(B9428="Premier League",E9428="Live"),_xlfn.XLOOKUP(_xlfn.TEXTJOIN(" vs ",,C9428:D9428),Calendar!G:G,Calendar!B:B),IF(AND(B9428="Premier League",E9428="Highlights"),_xlfn.XLOOKUP(H9428,Calendar!O:O,Calendar!N:N,,-1),""))</f>
        <v/>
      </c>
    </row>
    <row r="9429" spans="34:34" x14ac:dyDescent="0.35">
      <c r="AH9429" s="16" t="str">
        <f>IF(AND(B9429="Premier League",E9429="Live"),_xlfn.XLOOKUP(_xlfn.TEXTJOIN(" vs ",,C9429:D9429),Calendar!G:G,Calendar!B:B),IF(AND(B9429="Premier League",E9429="Highlights"),_xlfn.XLOOKUP(H9429,Calendar!O:O,Calendar!N:N,,-1),""))</f>
        <v/>
      </c>
    </row>
    <row r="9430" spans="34:34" x14ac:dyDescent="0.35">
      <c r="AH9430" s="16" t="str">
        <f>IF(AND(B9430="Premier League",E9430="Live"),_xlfn.XLOOKUP(_xlfn.TEXTJOIN(" vs ",,C9430:D9430),Calendar!G:G,Calendar!B:B),IF(AND(B9430="Premier League",E9430="Highlights"),_xlfn.XLOOKUP(H9430,Calendar!O:O,Calendar!N:N,,-1),""))</f>
        <v/>
      </c>
    </row>
    <row r="9431" spans="34:34" x14ac:dyDescent="0.35">
      <c r="AH9431" s="16" t="str">
        <f>IF(AND(B9431="Premier League",E9431="Live"),_xlfn.XLOOKUP(_xlfn.TEXTJOIN(" vs ",,C9431:D9431),Calendar!G:G,Calendar!B:B),IF(AND(B9431="Premier League",E9431="Highlights"),_xlfn.XLOOKUP(H9431,Calendar!O:O,Calendar!N:N,,-1),""))</f>
        <v/>
      </c>
    </row>
    <row r="9432" spans="34:34" x14ac:dyDescent="0.35">
      <c r="AH9432" s="16" t="str">
        <f>IF(AND(B9432="Premier League",E9432="Live"),_xlfn.XLOOKUP(_xlfn.TEXTJOIN(" vs ",,C9432:D9432),Calendar!G:G,Calendar!B:B),IF(AND(B9432="Premier League",E9432="Highlights"),_xlfn.XLOOKUP(H9432,Calendar!O:O,Calendar!N:N,,-1),""))</f>
        <v/>
      </c>
    </row>
    <row r="9433" spans="34:34" x14ac:dyDescent="0.35">
      <c r="AH9433" s="16" t="str">
        <f>IF(AND(B9433="Premier League",E9433="Live"),_xlfn.XLOOKUP(_xlfn.TEXTJOIN(" vs ",,C9433:D9433),Calendar!G:G,Calendar!B:B),IF(AND(B9433="Premier League",E9433="Highlights"),_xlfn.XLOOKUP(H9433,Calendar!O:O,Calendar!N:N,,-1),""))</f>
        <v/>
      </c>
    </row>
    <row r="9434" spans="34:34" x14ac:dyDescent="0.35">
      <c r="AH9434" s="16" t="str">
        <f>IF(AND(B9434="Premier League",E9434="Live"),_xlfn.XLOOKUP(_xlfn.TEXTJOIN(" vs ",,C9434:D9434),Calendar!G:G,Calendar!B:B),IF(AND(B9434="Premier League",E9434="Highlights"),_xlfn.XLOOKUP(H9434,Calendar!O:O,Calendar!N:N,,-1),""))</f>
        <v/>
      </c>
    </row>
    <row r="9435" spans="34:34" x14ac:dyDescent="0.35">
      <c r="AH9435" s="16" t="str">
        <f>IF(AND(B9435="Premier League",E9435="Live"),_xlfn.XLOOKUP(_xlfn.TEXTJOIN(" vs ",,C9435:D9435),Calendar!G:G,Calendar!B:B),IF(AND(B9435="Premier League",E9435="Highlights"),_xlfn.XLOOKUP(H9435,Calendar!O:O,Calendar!N:N,,-1),""))</f>
        <v/>
      </c>
    </row>
    <row r="9436" spans="34:34" x14ac:dyDescent="0.35">
      <c r="AH9436" s="16" t="str">
        <f>IF(AND(B9436="Premier League",E9436="Live"),_xlfn.XLOOKUP(_xlfn.TEXTJOIN(" vs ",,C9436:D9436),Calendar!G:G,Calendar!B:B),IF(AND(B9436="Premier League",E9436="Highlights"),_xlfn.XLOOKUP(H9436,Calendar!O:O,Calendar!N:N,,-1),""))</f>
        <v/>
      </c>
    </row>
    <row r="9437" spans="34:34" x14ac:dyDescent="0.35">
      <c r="AH9437" s="16" t="str">
        <f>IF(AND(B9437="Premier League",E9437="Live"),_xlfn.XLOOKUP(_xlfn.TEXTJOIN(" vs ",,C9437:D9437),Calendar!G:G,Calendar!B:B),IF(AND(B9437="Premier League",E9437="Highlights"),_xlfn.XLOOKUP(H9437,Calendar!O:O,Calendar!N:N,,-1),""))</f>
        <v/>
      </c>
    </row>
    <row r="9438" spans="34:34" x14ac:dyDescent="0.35">
      <c r="AH9438" s="16" t="str">
        <f>IF(AND(B9438="Premier League",E9438="Live"),_xlfn.XLOOKUP(_xlfn.TEXTJOIN(" vs ",,C9438:D9438),Calendar!G:G,Calendar!B:B),IF(AND(B9438="Premier League",E9438="Highlights"),_xlfn.XLOOKUP(H9438,Calendar!O:O,Calendar!N:N,,-1),""))</f>
        <v/>
      </c>
    </row>
    <row r="9439" spans="34:34" x14ac:dyDescent="0.35">
      <c r="AH9439" s="16" t="str">
        <f>IF(AND(B9439="Premier League",E9439="Live"),_xlfn.XLOOKUP(_xlfn.TEXTJOIN(" vs ",,C9439:D9439),Calendar!G:G,Calendar!B:B),IF(AND(B9439="Premier League",E9439="Highlights"),_xlfn.XLOOKUP(H9439,Calendar!O:O,Calendar!N:N,,-1),""))</f>
        <v/>
      </c>
    </row>
    <row r="9440" spans="34:34" x14ac:dyDescent="0.35">
      <c r="AH9440" s="16" t="str">
        <f>IF(AND(B9440="Premier League",E9440="Live"),_xlfn.XLOOKUP(_xlfn.TEXTJOIN(" vs ",,C9440:D9440),Calendar!G:G,Calendar!B:B),IF(AND(B9440="Premier League",E9440="Highlights"),_xlfn.XLOOKUP(H9440,Calendar!O:O,Calendar!N:N,,-1),""))</f>
        <v/>
      </c>
    </row>
    <row r="9441" spans="34:34" x14ac:dyDescent="0.35">
      <c r="AH9441" s="16" t="str">
        <f>IF(AND(B9441="Premier League",E9441="Live"),_xlfn.XLOOKUP(_xlfn.TEXTJOIN(" vs ",,C9441:D9441),Calendar!G:G,Calendar!B:B),IF(AND(B9441="Premier League",E9441="Highlights"),_xlfn.XLOOKUP(H9441,Calendar!O:O,Calendar!N:N,,-1),""))</f>
        <v/>
      </c>
    </row>
    <row r="9442" spans="34:34" x14ac:dyDescent="0.35">
      <c r="AH9442" s="16" t="str">
        <f>IF(AND(B9442="Premier League",E9442="Live"),_xlfn.XLOOKUP(_xlfn.TEXTJOIN(" vs ",,C9442:D9442),Calendar!G:G,Calendar!B:B),IF(AND(B9442="Premier League",E9442="Highlights"),_xlfn.XLOOKUP(H9442,Calendar!O:O,Calendar!N:N,,-1),""))</f>
        <v/>
      </c>
    </row>
    <row r="9443" spans="34:34" x14ac:dyDescent="0.35">
      <c r="AH9443" s="16" t="str">
        <f>IF(AND(B9443="Premier League",E9443="Live"),_xlfn.XLOOKUP(_xlfn.TEXTJOIN(" vs ",,C9443:D9443),Calendar!G:G,Calendar!B:B),IF(AND(B9443="Premier League",E9443="Highlights"),_xlfn.XLOOKUP(H9443,Calendar!O:O,Calendar!N:N,,-1),""))</f>
        <v/>
      </c>
    </row>
    <row r="9444" spans="34:34" x14ac:dyDescent="0.35">
      <c r="AH9444" s="16" t="str">
        <f>IF(AND(B9444="Premier League",E9444="Live"),_xlfn.XLOOKUP(_xlfn.TEXTJOIN(" vs ",,C9444:D9444),Calendar!G:G,Calendar!B:B),IF(AND(B9444="Premier League",E9444="Highlights"),_xlfn.XLOOKUP(H9444,Calendar!O:O,Calendar!N:N,,-1),""))</f>
        <v/>
      </c>
    </row>
    <row r="9445" spans="34:34" x14ac:dyDescent="0.35">
      <c r="AH9445" s="16" t="str">
        <f>IF(AND(B9445="Premier League",E9445="Live"),_xlfn.XLOOKUP(_xlfn.TEXTJOIN(" vs ",,C9445:D9445),Calendar!G:G,Calendar!B:B),IF(AND(B9445="Premier League",E9445="Highlights"),_xlfn.XLOOKUP(H9445,Calendar!O:O,Calendar!N:N,,-1),""))</f>
        <v/>
      </c>
    </row>
    <row r="9446" spans="34:34" x14ac:dyDescent="0.35">
      <c r="AH9446" s="16" t="str">
        <f>IF(AND(B9446="Premier League",E9446="Live"),_xlfn.XLOOKUP(_xlfn.TEXTJOIN(" vs ",,C9446:D9446),Calendar!G:G,Calendar!B:B),IF(AND(B9446="Premier League",E9446="Highlights"),_xlfn.XLOOKUP(H9446,Calendar!O:O,Calendar!N:N,,-1),""))</f>
        <v/>
      </c>
    </row>
    <row r="9447" spans="34:34" x14ac:dyDescent="0.35">
      <c r="AH9447" s="16" t="str">
        <f>IF(AND(B9447="Premier League",E9447="Live"),_xlfn.XLOOKUP(_xlfn.TEXTJOIN(" vs ",,C9447:D9447),Calendar!G:G,Calendar!B:B),IF(AND(B9447="Premier League",E9447="Highlights"),_xlfn.XLOOKUP(H9447,Calendar!O:O,Calendar!N:N,,-1),""))</f>
        <v/>
      </c>
    </row>
    <row r="9448" spans="34:34" x14ac:dyDescent="0.35">
      <c r="AH9448" s="16" t="str">
        <f>IF(AND(B9448="Premier League",E9448="Live"),_xlfn.XLOOKUP(_xlfn.TEXTJOIN(" vs ",,C9448:D9448),Calendar!G:G,Calendar!B:B),IF(AND(B9448="Premier League",E9448="Highlights"),_xlfn.XLOOKUP(H9448,Calendar!O:O,Calendar!N:N,,-1),""))</f>
        <v/>
      </c>
    </row>
    <row r="9449" spans="34:34" x14ac:dyDescent="0.35">
      <c r="AH9449" s="16" t="str">
        <f>IF(AND(B9449="Premier League",E9449="Live"),_xlfn.XLOOKUP(_xlfn.TEXTJOIN(" vs ",,C9449:D9449),Calendar!G:G,Calendar!B:B),IF(AND(B9449="Premier League",E9449="Highlights"),_xlfn.XLOOKUP(H9449,Calendar!O:O,Calendar!N:N,,-1),""))</f>
        <v/>
      </c>
    </row>
    <row r="9450" spans="34:34" x14ac:dyDescent="0.35">
      <c r="AH9450" s="16" t="str">
        <f>IF(AND(B9450="Premier League",E9450="Live"),_xlfn.XLOOKUP(_xlfn.TEXTJOIN(" vs ",,C9450:D9450),Calendar!G:G,Calendar!B:B),IF(AND(B9450="Premier League",E9450="Highlights"),_xlfn.XLOOKUP(H9450,Calendar!O:O,Calendar!N:N,,-1),""))</f>
        <v/>
      </c>
    </row>
    <row r="9451" spans="34:34" x14ac:dyDescent="0.35">
      <c r="AH9451" s="16" t="str">
        <f>IF(AND(B9451="Premier League",E9451="Live"),_xlfn.XLOOKUP(_xlfn.TEXTJOIN(" vs ",,C9451:D9451),Calendar!G:G,Calendar!B:B),IF(AND(B9451="Premier League",E9451="Highlights"),_xlfn.XLOOKUP(H9451,Calendar!O:O,Calendar!N:N,,-1),""))</f>
        <v/>
      </c>
    </row>
    <row r="9452" spans="34:34" x14ac:dyDescent="0.35">
      <c r="AH9452" s="16" t="str">
        <f>IF(AND(B9452="Premier League",E9452="Live"),_xlfn.XLOOKUP(_xlfn.TEXTJOIN(" vs ",,C9452:D9452),Calendar!G:G,Calendar!B:B),IF(AND(B9452="Premier League",E9452="Highlights"),_xlfn.XLOOKUP(H9452,Calendar!O:O,Calendar!N:N,,-1),""))</f>
        <v/>
      </c>
    </row>
    <row r="9453" spans="34:34" x14ac:dyDescent="0.35">
      <c r="AH9453" s="16" t="str">
        <f>IF(AND(B9453="Premier League",E9453="Live"),_xlfn.XLOOKUP(_xlfn.TEXTJOIN(" vs ",,C9453:D9453),Calendar!G:G,Calendar!B:B),IF(AND(B9453="Premier League",E9453="Highlights"),_xlfn.XLOOKUP(H9453,Calendar!O:O,Calendar!N:N,,-1),""))</f>
        <v/>
      </c>
    </row>
    <row r="9454" spans="34:34" x14ac:dyDescent="0.35">
      <c r="AH9454" s="16" t="str">
        <f>IF(AND(B9454="Premier League",E9454="Live"),_xlfn.XLOOKUP(_xlfn.TEXTJOIN(" vs ",,C9454:D9454),Calendar!G:G,Calendar!B:B),IF(AND(B9454="Premier League",E9454="Highlights"),_xlfn.XLOOKUP(H9454,Calendar!O:O,Calendar!N:N,,-1),""))</f>
        <v/>
      </c>
    </row>
    <row r="9455" spans="34:34" x14ac:dyDescent="0.35">
      <c r="AH9455" s="16" t="str">
        <f>IF(AND(B9455="Premier League",E9455="Live"),_xlfn.XLOOKUP(_xlfn.TEXTJOIN(" vs ",,C9455:D9455),Calendar!G:G,Calendar!B:B),IF(AND(B9455="Premier League",E9455="Highlights"),_xlfn.XLOOKUP(H9455,Calendar!O:O,Calendar!N:N,,-1),""))</f>
        <v/>
      </c>
    </row>
    <row r="9456" spans="34:34" x14ac:dyDescent="0.35">
      <c r="AH9456" s="16" t="str">
        <f>IF(AND(B9456="Premier League",E9456="Live"),_xlfn.XLOOKUP(_xlfn.TEXTJOIN(" vs ",,C9456:D9456),Calendar!G:G,Calendar!B:B),IF(AND(B9456="Premier League",E9456="Highlights"),_xlfn.XLOOKUP(H9456,Calendar!O:O,Calendar!N:N,,-1),""))</f>
        <v/>
      </c>
    </row>
    <row r="9457" spans="34:34" x14ac:dyDescent="0.35">
      <c r="AH9457" s="16" t="str">
        <f>IF(AND(B9457="Premier League",E9457="Live"),_xlfn.XLOOKUP(_xlfn.TEXTJOIN(" vs ",,C9457:D9457),Calendar!G:G,Calendar!B:B),IF(AND(B9457="Premier League",E9457="Highlights"),_xlfn.XLOOKUP(H9457,Calendar!O:O,Calendar!N:N,,-1),""))</f>
        <v/>
      </c>
    </row>
    <row r="9458" spans="34:34" x14ac:dyDescent="0.35">
      <c r="AH9458" s="16" t="str">
        <f>IF(AND(B9458="Premier League",E9458="Live"),_xlfn.XLOOKUP(_xlfn.TEXTJOIN(" vs ",,C9458:D9458),Calendar!G:G,Calendar!B:B),IF(AND(B9458="Premier League",E9458="Highlights"),_xlfn.XLOOKUP(H9458,Calendar!O:O,Calendar!N:N,,-1),""))</f>
        <v/>
      </c>
    </row>
    <row r="9459" spans="34:34" x14ac:dyDescent="0.35">
      <c r="AH9459" s="16" t="str">
        <f>IF(AND(B9459="Premier League",E9459="Live"),_xlfn.XLOOKUP(_xlfn.TEXTJOIN(" vs ",,C9459:D9459),Calendar!G:G,Calendar!B:B),IF(AND(B9459="Premier League",E9459="Highlights"),_xlfn.XLOOKUP(H9459,Calendar!O:O,Calendar!N:N,,-1),""))</f>
        <v/>
      </c>
    </row>
    <row r="9460" spans="34:34" x14ac:dyDescent="0.35">
      <c r="AH9460" s="16" t="str">
        <f>IF(AND(B9460="Premier League",E9460="Live"),_xlfn.XLOOKUP(_xlfn.TEXTJOIN(" vs ",,C9460:D9460),Calendar!G:G,Calendar!B:B),IF(AND(B9460="Premier League",E9460="Highlights"),_xlfn.XLOOKUP(H9460,Calendar!O:O,Calendar!N:N,,-1),""))</f>
        <v/>
      </c>
    </row>
    <row r="9461" spans="34:34" x14ac:dyDescent="0.35">
      <c r="AH9461" s="16" t="str">
        <f>IF(AND(B9461="Premier League",E9461="Live"),_xlfn.XLOOKUP(_xlfn.TEXTJOIN(" vs ",,C9461:D9461),Calendar!G:G,Calendar!B:B),IF(AND(B9461="Premier League",E9461="Highlights"),_xlfn.XLOOKUP(H9461,Calendar!O:O,Calendar!N:N,,-1),""))</f>
        <v/>
      </c>
    </row>
    <row r="9462" spans="34:34" x14ac:dyDescent="0.35">
      <c r="AH9462" s="16" t="str">
        <f>IF(AND(B9462="Premier League",E9462="Live"),_xlfn.XLOOKUP(_xlfn.TEXTJOIN(" vs ",,C9462:D9462),Calendar!G:G,Calendar!B:B),IF(AND(B9462="Premier League",E9462="Highlights"),_xlfn.XLOOKUP(H9462,Calendar!O:O,Calendar!N:N,,-1),""))</f>
        <v/>
      </c>
    </row>
    <row r="9463" spans="34:34" x14ac:dyDescent="0.35">
      <c r="AH9463" s="16" t="str">
        <f>IF(AND(B9463="Premier League",E9463="Live"),_xlfn.XLOOKUP(_xlfn.TEXTJOIN(" vs ",,C9463:D9463),Calendar!G:G,Calendar!B:B),IF(AND(B9463="Premier League",E9463="Highlights"),_xlfn.XLOOKUP(H9463,Calendar!O:O,Calendar!N:N,,-1),""))</f>
        <v/>
      </c>
    </row>
    <row r="9464" spans="34:34" x14ac:dyDescent="0.35">
      <c r="AH9464" s="16" t="str">
        <f>IF(AND(B9464="Premier League",E9464="Live"),_xlfn.XLOOKUP(_xlfn.TEXTJOIN(" vs ",,C9464:D9464),Calendar!G:G,Calendar!B:B),IF(AND(B9464="Premier League",E9464="Highlights"),_xlfn.XLOOKUP(H9464,Calendar!O:O,Calendar!N:N,,-1),""))</f>
        <v/>
      </c>
    </row>
    <row r="9465" spans="34:34" x14ac:dyDescent="0.35">
      <c r="AH9465" s="16" t="str">
        <f>IF(AND(B9465="Premier League",E9465="Live"),_xlfn.XLOOKUP(_xlfn.TEXTJOIN(" vs ",,C9465:D9465),Calendar!G:G,Calendar!B:B),IF(AND(B9465="Premier League",E9465="Highlights"),_xlfn.XLOOKUP(H9465,Calendar!O:O,Calendar!N:N,,-1),""))</f>
        <v/>
      </c>
    </row>
    <row r="9466" spans="34:34" x14ac:dyDescent="0.35">
      <c r="AH9466" s="16" t="str">
        <f>IF(AND(B9466="Premier League",E9466="Live"),_xlfn.XLOOKUP(_xlfn.TEXTJOIN(" vs ",,C9466:D9466),Calendar!G:G,Calendar!B:B),IF(AND(B9466="Premier League",E9466="Highlights"),_xlfn.XLOOKUP(H9466,Calendar!O:O,Calendar!N:N,,-1),""))</f>
        <v/>
      </c>
    </row>
    <row r="9467" spans="34:34" x14ac:dyDescent="0.35">
      <c r="AH9467" s="16" t="str">
        <f>IF(AND(B9467="Premier League",E9467="Live"),_xlfn.XLOOKUP(_xlfn.TEXTJOIN(" vs ",,C9467:D9467),Calendar!G:G,Calendar!B:B),IF(AND(B9467="Premier League",E9467="Highlights"),_xlfn.XLOOKUP(H9467,Calendar!O:O,Calendar!N:N,,-1),""))</f>
        <v/>
      </c>
    </row>
    <row r="9468" spans="34:34" x14ac:dyDescent="0.35">
      <c r="AH9468" s="16" t="str">
        <f>IF(AND(B9468="Premier League",E9468="Live"),_xlfn.XLOOKUP(_xlfn.TEXTJOIN(" vs ",,C9468:D9468),Calendar!G:G,Calendar!B:B),IF(AND(B9468="Premier League",E9468="Highlights"),_xlfn.XLOOKUP(H9468,Calendar!O:O,Calendar!N:N,,-1),""))</f>
        <v/>
      </c>
    </row>
    <row r="9469" spans="34:34" x14ac:dyDescent="0.35">
      <c r="AH9469" s="16" t="str">
        <f>IF(AND(B9469="Premier League",E9469="Live"),_xlfn.XLOOKUP(_xlfn.TEXTJOIN(" vs ",,C9469:D9469),Calendar!G:G,Calendar!B:B),IF(AND(B9469="Premier League",E9469="Highlights"),_xlfn.XLOOKUP(H9469,Calendar!O:O,Calendar!N:N,,-1),""))</f>
        <v/>
      </c>
    </row>
    <row r="9470" spans="34:34" x14ac:dyDescent="0.35">
      <c r="AH9470" s="16" t="str">
        <f>IF(AND(B9470="Premier League",E9470="Live"),_xlfn.XLOOKUP(_xlfn.TEXTJOIN(" vs ",,C9470:D9470),Calendar!G:G,Calendar!B:B),IF(AND(B9470="Premier League",E9470="Highlights"),_xlfn.XLOOKUP(H9470,Calendar!O:O,Calendar!N:N,,-1),""))</f>
        <v/>
      </c>
    </row>
    <row r="9471" spans="34:34" x14ac:dyDescent="0.35">
      <c r="AH9471" s="16" t="str">
        <f>IF(AND(B9471="Premier League",E9471="Live"),_xlfn.XLOOKUP(_xlfn.TEXTJOIN(" vs ",,C9471:D9471),Calendar!G:G,Calendar!B:B),IF(AND(B9471="Premier League",E9471="Highlights"),_xlfn.XLOOKUP(H9471,Calendar!O:O,Calendar!N:N,,-1),""))</f>
        <v/>
      </c>
    </row>
    <row r="9472" spans="34:34" x14ac:dyDescent="0.35">
      <c r="AH9472" s="16" t="str">
        <f>IF(AND(B9472="Premier League",E9472="Live"),_xlfn.XLOOKUP(_xlfn.TEXTJOIN(" vs ",,C9472:D9472),Calendar!G:G,Calendar!B:B),IF(AND(B9472="Premier League",E9472="Highlights"),_xlfn.XLOOKUP(H9472,Calendar!O:O,Calendar!N:N,,-1),""))</f>
        <v/>
      </c>
    </row>
    <row r="9473" spans="34:34" x14ac:dyDescent="0.35">
      <c r="AH9473" s="16" t="str">
        <f>IF(AND(B9473="Premier League",E9473="Live"),_xlfn.XLOOKUP(_xlfn.TEXTJOIN(" vs ",,C9473:D9473),Calendar!G:G,Calendar!B:B),IF(AND(B9473="Premier League",E9473="Highlights"),_xlfn.XLOOKUP(H9473,Calendar!O:O,Calendar!N:N,,-1),""))</f>
        <v/>
      </c>
    </row>
    <row r="9474" spans="34:34" x14ac:dyDescent="0.35">
      <c r="AH9474" s="16" t="str">
        <f>IF(AND(B9474="Premier League",E9474="Live"),_xlfn.XLOOKUP(_xlfn.TEXTJOIN(" vs ",,C9474:D9474),Calendar!G:G,Calendar!B:B),IF(AND(B9474="Premier League",E9474="Highlights"),_xlfn.XLOOKUP(H9474,Calendar!O:O,Calendar!N:N,,-1),""))</f>
        <v/>
      </c>
    </row>
    <row r="9475" spans="34:34" x14ac:dyDescent="0.35">
      <c r="AH9475" s="16" t="str">
        <f>IF(AND(B9475="Premier League",E9475="Live"),_xlfn.XLOOKUP(_xlfn.TEXTJOIN(" vs ",,C9475:D9475),Calendar!G:G,Calendar!B:B),IF(AND(B9475="Premier League",E9475="Highlights"),_xlfn.XLOOKUP(H9475,Calendar!O:O,Calendar!N:N,,-1),""))</f>
        <v/>
      </c>
    </row>
    <row r="9476" spans="34:34" x14ac:dyDescent="0.35">
      <c r="AH9476" s="16" t="str">
        <f>IF(AND(B9476="Premier League",E9476="Live"),_xlfn.XLOOKUP(_xlfn.TEXTJOIN(" vs ",,C9476:D9476),Calendar!G:G,Calendar!B:B),IF(AND(B9476="Premier League",E9476="Highlights"),_xlfn.XLOOKUP(H9476,Calendar!O:O,Calendar!N:N,,-1),""))</f>
        <v/>
      </c>
    </row>
    <row r="9477" spans="34:34" x14ac:dyDescent="0.35">
      <c r="AH9477" s="16" t="str">
        <f>IF(AND(B9477="Premier League",E9477="Live"),_xlfn.XLOOKUP(_xlfn.TEXTJOIN(" vs ",,C9477:D9477),Calendar!G:G,Calendar!B:B),IF(AND(B9477="Premier League",E9477="Highlights"),_xlfn.XLOOKUP(H9477,Calendar!O:O,Calendar!N:N,,-1),""))</f>
        <v/>
      </c>
    </row>
    <row r="9478" spans="34:34" x14ac:dyDescent="0.35">
      <c r="AH9478" s="16" t="str">
        <f>IF(AND(B9478="Premier League",E9478="Live"),_xlfn.XLOOKUP(_xlfn.TEXTJOIN(" vs ",,C9478:D9478),Calendar!G:G,Calendar!B:B),IF(AND(B9478="Premier League",E9478="Highlights"),_xlfn.XLOOKUP(H9478,Calendar!O:O,Calendar!N:N,,-1),""))</f>
        <v/>
      </c>
    </row>
    <row r="9479" spans="34:34" x14ac:dyDescent="0.35">
      <c r="AH9479" s="16" t="str">
        <f>IF(AND(B9479="Premier League",E9479="Live"),_xlfn.XLOOKUP(_xlfn.TEXTJOIN(" vs ",,C9479:D9479),Calendar!G:G,Calendar!B:B),IF(AND(B9479="Premier League",E9479="Highlights"),_xlfn.XLOOKUP(H9479,Calendar!O:O,Calendar!N:N,,-1),""))</f>
        <v/>
      </c>
    </row>
    <row r="9480" spans="34:34" x14ac:dyDescent="0.35">
      <c r="AH9480" s="16" t="str">
        <f>IF(AND(B9480="Premier League",E9480="Live"),_xlfn.XLOOKUP(_xlfn.TEXTJOIN(" vs ",,C9480:D9480),Calendar!G:G,Calendar!B:B),IF(AND(B9480="Premier League",E9480="Highlights"),_xlfn.XLOOKUP(H9480,Calendar!O:O,Calendar!N:N,,-1),""))</f>
        <v/>
      </c>
    </row>
    <row r="9481" spans="34:34" x14ac:dyDescent="0.35">
      <c r="AH9481" s="16" t="str">
        <f>IF(AND(B9481="Premier League",E9481="Live"),_xlfn.XLOOKUP(_xlfn.TEXTJOIN(" vs ",,C9481:D9481),Calendar!G:G,Calendar!B:B),IF(AND(B9481="Premier League",E9481="Highlights"),_xlfn.XLOOKUP(H9481,Calendar!O:O,Calendar!N:N,,-1),""))</f>
        <v/>
      </c>
    </row>
    <row r="9482" spans="34:34" x14ac:dyDescent="0.35">
      <c r="AH9482" s="16" t="str">
        <f>IF(AND(B9482="Premier League",E9482="Live"),_xlfn.XLOOKUP(_xlfn.TEXTJOIN(" vs ",,C9482:D9482),Calendar!G:G,Calendar!B:B),IF(AND(B9482="Premier League",E9482="Highlights"),_xlfn.XLOOKUP(H9482,Calendar!O:O,Calendar!N:N,,-1),""))</f>
        <v/>
      </c>
    </row>
    <row r="9483" spans="34:34" x14ac:dyDescent="0.35">
      <c r="AH9483" s="16" t="str">
        <f>IF(AND(B9483="Premier League",E9483="Live"),_xlfn.XLOOKUP(_xlfn.TEXTJOIN(" vs ",,C9483:D9483),Calendar!G:G,Calendar!B:B),IF(AND(B9483="Premier League",E9483="Highlights"),_xlfn.XLOOKUP(H9483,Calendar!O:O,Calendar!N:N,,-1),""))</f>
        <v/>
      </c>
    </row>
    <row r="9484" spans="34:34" x14ac:dyDescent="0.35">
      <c r="AH9484" s="16" t="str">
        <f>IF(AND(B9484="Premier League",E9484="Live"),_xlfn.XLOOKUP(_xlfn.TEXTJOIN(" vs ",,C9484:D9484),Calendar!G:G,Calendar!B:B),IF(AND(B9484="Premier League",E9484="Highlights"),_xlfn.XLOOKUP(H9484,Calendar!O:O,Calendar!N:N,,-1),""))</f>
        <v/>
      </c>
    </row>
    <row r="9485" spans="34:34" x14ac:dyDescent="0.35">
      <c r="AH9485" s="16" t="str">
        <f>IF(AND(B9485="Premier League",E9485="Live"),_xlfn.XLOOKUP(_xlfn.TEXTJOIN(" vs ",,C9485:D9485),Calendar!G:G,Calendar!B:B),IF(AND(B9485="Premier League",E9485="Highlights"),_xlfn.XLOOKUP(H9485,Calendar!O:O,Calendar!N:N,,-1),""))</f>
        <v/>
      </c>
    </row>
    <row r="9486" spans="34:34" x14ac:dyDescent="0.35">
      <c r="AH9486" s="16" t="str">
        <f>IF(AND(B9486="Premier League",E9486="Live"),_xlfn.XLOOKUP(_xlfn.TEXTJOIN(" vs ",,C9486:D9486),Calendar!G:G,Calendar!B:B),IF(AND(B9486="Premier League",E9486="Highlights"),_xlfn.XLOOKUP(H9486,Calendar!O:O,Calendar!N:N,,-1),""))</f>
        <v/>
      </c>
    </row>
    <row r="9487" spans="34:34" x14ac:dyDescent="0.35">
      <c r="AH9487" s="16" t="str">
        <f>IF(AND(B9487="Premier League",E9487="Live"),_xlfn.XLOOKUP(_xlfn.TEXTJOIN(" vs ",,C9487:D9487),Calendar!G:G,Calendar!B:B),IF(AND(B9487="Premier League",E9487="Highlights"),_xlfn.XLOOKUP(H9487,Calendar!O:O,Calendar!N:N,,-1),""))</f>
        <v/>
      </c>
    </row>
    <row r="9488" spans="34:34" x14ac:dyDescent="0.35">
      <c r="AH9488" s="16" t="str">
        <f>IF(AND(B9488="Premier League",E9488="Live"),_xlfn.XLOOKUP(_xlfn.TEXTJOIN(" vs ",,C9488:D9488),Calendar!G:G,Calendar!B:B),IF(AND(B9488="Premier League",E9488="Highlights"),_xlfn.XLOOKUP(H9488,Calendar!O:O,Calendar!N:N,,-1),""))</f>
        <v/>
      </c>
    </row>
    <row r="9489" spans="34:34" x14ac:dyDescent="0.35">
      <c r="AH9489" s="16" t="str">
        <f>IF(AND(B9489="Premier League",E9489="Live"),_xlfn.XLOOKUP(_xlfn.TEXTJOIN(" vs ",,C9489:D9489),Calendar!G:G,Calendar!B:B),IF(AND(B9489="Premier League",E9489="Highlights"),_xlfn.XLOOKUP(H9489,Calendar!O:O,Calendar!N:N,,-1),""))</f>
        <v/>
      </c>
    </row>
    <row r="9490" spans="34:34" x14ac:dyDescent="0.35">
      <c r="AH9490" s="16" t="str">
        <f>IF(AND(B9490="Premier League",E9490="Live"),_xlfn.XLOOKUP(_xlfn.TEXTJOIN(" vs ",,C9490:D9490),Calendar!G:G,Calendar!B:B),IF(AND(B9490="Premier League",E9490="Highlights"),_xlfn.XLOOKUP(H9490,Calendar!O:O,Calendar!N:N,,-1),""))</f>
        <v/>
      </c>
    </row>
    <row r="9491" spans="34:34" x14ac:dyDescent="0.35">
      <c r="AH9491" s="16" t="str">
        <f>IF(AND(B9491="Premier League",E9491="Live"),_xlfn.XLOOKUP(_xlfn.TEXTJOIN(" vs ",,C9491:D9491),Calendar!G:G,Calendar!B:B),IF(AND(B9491="Premier League",E9491="Highlights"),_xlfn.XLOOKUP(H9491,Calendar!O:O,Calendar!N:N,,-1),""))</f>
        <v/>
      </c>
    </row>
    <row r="9492" spans="34:34" x14ac:dyDescent="0.35">
      <c r="AH9492" s="16" t="str">
        <f>IF(AND(B9492="Premier League",E9492="Live"),_xlfn.XLOOKUP(_xlfn.TEXTJOIN(" vs ",,C9492:D9492),Calendar!G:G,Calendar!B:B),IF(AND(B9492="Premier League",E9492="Highlights"),_xlfn.XLOOKUP(H9492,Calendar!O:O,Calendar!N:N,,-1),""))</f>
        <v/>
      </c>
    </row>
    <row r="9493" spans="34:34" x14ac:dyDescent="0.35">
      <c r="AH9493" s="16" t="str">
        <f>IF(AND(B9493="Premier League",E9493="Live"),_xlfn.XLOOKUP(_xlfn.TEXTJOIN(" vs ",,C9493:D9493),Calendar!G:G,Calendar!B:B),IF(AND(B9493="Premier League",E9493="Highlights"),_xlfn.XLOOKUP(H9493,Calendar!O:O,Calendar!N:N,,-1),""))</f>
        <v/>
      </c>
    </row>
    <row r="9494" spans="34:34" x14ac:dyDescent="0.35">
      <c r="AH9494" s="16" t="str">
        <f>IF(AND(B9494="Premier League",E9494="Live"),_xlfn.XLOOKUP(_xlfn.TEXTJOIN(" vs ",,C9494:D9494),Calendar!G:G,Calendar!B:B),IF(AND(B9494="Premier League",E9494="Highlights"),_xlfn.XLOOKUP(H9494,Calendar!O:O,Calendar!N:N,,-1),""))</f>
        <v/>
      </c>
    </row>
    <row r="9495" spans="34:34" x14ac:dyDescent="0.35">
      <c r="AH9495" s="16" t="str">
        <f>IF(AND(B9495="Premier League",E9495="Live"),_xlfn.XLOOKUP(_xlfn.TEXTJOIN(" vs ",,C9495:D9495),Calendar!G:G,Calendar!B:B),IF(AND(B9495="Premier League",E9495="Highlights"),_xlfn.XLOOKUP(H9495,Calendar!O:O,Calendar!N:N,,-1),""))</f>
        <v/>
      </c>
    </row>
    <row r="9496" spans="34:34" x14ac:dyDescent="0.35">
      <c r="AH9496" s="16" t="str">
        <f>IF(AND(B9496="Premier League",E9496="Live"),_xlfn.XLOOKUP(_xlfn.TEXTJOIN(" vs ",,C9496:D9496),Calendar!G:G,Calendar!B:B),IF(AND(B9496="Premier League",E9496="Highlights"),_xlfn.XLOOKUP(H9496,Calendar!O:O,Calendar!N:N,,-1),""))</f>
        <v/>
      </c>
    </row>
    <row r="9497" spans="34:34" x14ac:dyDescent="0.35">
      <c r="AH9497" s="16" t="str">
        <f>IF(AND(B9497="Premier League",E9497="Live"),_xlfn.XLOOKUP(_xlfn.TEXTJOIN(" vs ",,C9497:D9497),Calendar!G:G,Calendar!B:B),IF(AND(B9497="Premier League",E9497="Highlights"),_xlfn.XLOOKUP(H9497,Calendar!O:O,Calendar!N:N,,-1),""))</f>
        <v/>
      </c>
    </row>
    <row r="9498" spans="34:34" x14ac:dyDescent="0.35">
      <c r="AH9498" s="16" t="str">
        <f>IF(AND(B9498="Premier League",E9498="Live"),_xlfn.XLOOKUP(_xlfn.TEXTJOIN(" vs ",,C9498:D9498),Calendar!G:G,Calendar!B:B),IF(AND(B9498="Premier League",E9498="Highlights"),_xlfn.XLOOKUP(H9498,Calendar!O:O,Calendar!N:N,,-1),""))</f>
        <v/>
      </c>
    </row>
    <row r="9499" spans="34:34" x14ac:dyDescent="0.35">
      <c r="AH9499" s="16" t="str">
        <f>IF(AND(B9499="Premier League",E9499="Live"),_xlfn.XLOOKUP(_xlfn.TEXTJOIN(" vs ",,C9499:D9499),Calendar!G:G,Calendar!B:B),IF(AND(B9499="Premier League",E9499="Highlights"),_xlfn.XLOOKUP(H9499,Calendar!O:O,Calendar!N:N,,-1),""))</f>
        <v/>
      </c>
    </row>
    <row r="9500" spans="34:34" x14ac:dyDescent="0.35">
      <c r="AH9500" s="16" t="str">
        <f>IF(AND(B9500="Premier League",E9500="Live"),_xlfn.XLOOKUP(_xlfn.TEXTJOIN(" vs ",,C9500:D9500),Calendar!G:G,Calendar!B:B),IF(AND(B9500="Premier League",E9500="Highlights"),_xlfn.XLOOKUP(H9500,Calendar!O:O,Calendar!N:N,,-1),""))</f>
        <v/>
      </c>
    </row>
    <row r="9501" spans="34:34" x14ac:dyDescent="0.35">
      <c r="AH9501" s="16" t="str">
        <f>IF(AND(B9501="Premier League",E9501="Live"),_xlfn.XLOOKUP(_xlfn.TEXTJOIN(" vs ",,C9501:D9501),Calendar!G:G,Calendar!B:B),IF(AND(B9501="Premier League",E9501="Highlights"),_xlfn.XLOOKUP(H9501,Calendar!O:O,Calendar!N:N,,-1),""))</f>
        <v/>
      </c>
    </row>
    <row r="9502" spans="34:34" x14ac:dyDescent="0.35">
      <c r="AH9502" s="16" t="str">
        <f>IF(AND(B9502="Premier League",E9502="Live"),_xlfn.XLOOKUP(_xlfn.TEXTJOIN(" vs ",,C9502:D9502),Calendar!G:G,Calendar!B:B),IF(AND(B9502="Premier League",E9502="Highlights"),_xlfn.XLOOKUP(H9502,Calendar!O:O,Calendar!N:N,,-1),""))</f>
        <v/>
      </c>
    </row>
    <row r="9503" spans="34:34" x14ac:dyDescent="0.35">
      <c r="AH9503" s="16" t="str">
        <f>IF(AND(B9503="Premier League",E9503="Live"),_xlfn.XLOOKUP(_xlfn.TEXTJOIN(" vs ",,C9503:D9503),Calendar!G:G,Calendar!B:B),IF(AND(B9503="Premier League",E9503="Highlights"),_xlfn.XLOOKUP(H9503,Calendar!O:O,Calendar!N:N,,-1),""))</f>
        <v/>
      </c>
    </row>
    <row r="9504" spans="34:34" x14ac:dyDescent="0.35">
      <c r="AH9504" s="16" t="str">
        <f>IF(AND(B9504="Premier League",E9504="Live"),_xlfn.XLOOKUP(_xlfn.TEXTJOIN(" vs ",,C9504:D9504),Calendar!G:G,Calendar!B:B),IF(AND(B9504="Premier League",E9504="Highlights"),_xlfn.XLOOKUP(H9504,Calendar!O:O,Calendar!N:N,,-1),""))</f>
        <v/>
      </c>
    </row>
    <row r="9505" spans="34:34" x14ac:dyDescent="0.35">
      <c r="AH9505" s="16" t="str">
        <f>IF(AND(B9505="Premier League",E9505="Live"),_xlfn.XLOOKUP(_xlfn.TEXTJOIN(" vs ",,C9505:D9505),Calendar!G:G,Calendar!B:B),IF(AND(B9505="Premier League",E9505="Highlights"),_xlfn.XLOOKUP(H9505,Calendar!O:O,Calendar!N:N,,-1),""))</f>
        <v/>
      </c>
    </row>
    <row r="9506" spans="34:34" x14ac:dyDescent="0.35">
      <c r="AH9506" s="16" t="str">
        <f>IF(AND(B9506="Premier League",E9506="Live"),_xlfn.XLOOKUP(_xlfn.TEXTJOIN(" vs ",,C9506:D9506),Calendar!G:G,Calendar!B:B),IF(AND(B9506="Premier League",E9506="Highlights"),_xlfn.XLOOKUP(H9506,Calendar!O:O,Calendar!N:N,,-1),""))</f>
        <v/>
      </c>
    </row>
    <row r="9507" spans="34:34" x14ac:dyDescent="0.35">
      <c r="AH9507" s="16" t="str">
        <f>IF(AND(B9507="Premier League",E9507="Live"),_xlfn.XLOOKUP(_xlfn.TEXTJOIN(" vs ",,C9507:D9507),Calendar!G:G,Calendar!B:B),IF(AND(B9507="Premier League",E9507="Highlights"),_xlfn.XLOOKUP(H9507,Calendar!O:O,Calendar!N:N,,-1),""))</f>
        <v/>
      </c>
    </row>
    <row r="9508" spans="34:34" x14ac:dyDescent="0.35">
      <c r="AH9508" s="16" t="str">
        <f>IF(AND(B9508="Premier League",E9508="Live"),_xlfn.XLOOKUP(_xlfn.TEXTJOIN(" vs ",,C9508:D9508),Calendar!G:G,Calendar!B:B),IF(AND(B9508="Premier League",E9508="Highlights"),_xlfn.XLOOKUP(H9508,Calendar!O:O,Calendar!N:N,,-1),""))</f>
        <v/>
      </c>
    </row>
    <row r="9509" spans="34:34" x14ac:dyDescent="0.35">
      <c r="AH9509" s="16" t="str">
        <f>IF(AND(B9509="Premier League",E9509="Live"),_xlfn.XLOOKUP(_xlfn.TEXTJOIN(" vs ",,C9509:D9509),Calendar!G:G,Calendar!B:B),IF(AND(B9509="Premier League",E9509="Highlights"),_xlfn.XLOOKUP(H9509,Calendar!O:O,Calendar!N:N,,-1),""))</f>
        <v/>
      </c>
    </row>
    <row r="9510" spans="34:34" x14ac:dyDescent="0.35">
      <c r="AH9510" s="16" t="str">
        <f>IF(AND(B9510="Premier League",E9510="Live"),_xlfn.XLOOKUP(_xlfn.TEXTJOIN(" vs ",,C9510:D9510),Calendar!G:G,Calendar!B:B),IF(AND(B9510="Premier League",E9510="Highlights"),_xlfn.XLOOKUP(H9510,Calendar!O:O,Calendar!N:N,,-1),""))</f>
        <v/>
      </c>
    </row>
    <row r="9511" spans="34:34" x14ac:dyDescent="0.35">
      <c r="AH9511" s="16" t="str">
        <f>IF(AND(B9511="Premier League",E9511="Live"),_xlfn.XLOOKUP(_xlfn.TEXTJOIN(" vs ",,C9511:D9511),Calendar!G:G,Calendar!B:B),IF(AND(B9511="Premier League",E9511="Highlights"),_xlfn.XLOOKUP(H9511,Calendar!O:O,Calendar!N:N,,-1),""))</f>
        <v/>
      </c>
    </row>
    <row r="9512" spans="34:34" x14ac:dyDescent="0.35">
      <c r="AH9512" s="16" t="str">
        <f>IF(AND(B9512="Premier League",E9512="Live"),_xlfn.XLOOKUP(_xlfn.TEXTJOIN(" vs ",,C9512:D9512),Calendar!G:G,Calendar!B:B),IF(AND(B9512="Premier League",E9512="Highlights"),_xlfn.XLOOKUP(H9512,Calendar!O:O,Calendar!N:N,,-1),""))</f>
        <v/>
      </c>
    </row>
    <row r="9513" spans="34:34" x14ac:dyDescent="0.35">
      <c r="AH9513" s="16" t="str">
        <f>IF(AND(B9513="Premier League",E9513="Live"),_xlfn.XLOOKUP(_xlfn.TEXTJOIN(" vs ",,C9513:D9513),Calendar!G:G,Calendar!B:B),IF(AND(B9513="Premier League",E9513="Highlights"),_xlfn.XLOOKUP(H9513,Calendar!O:O,Calendar!N:N,,-1),""))</f>
        <v/>
      </c>
    </row>
    <row r="9514" spans="34:34" x14ac:dyDescent="0.35">
      <c r="AH9514" s="16" t="str">
        <f>IF(AND(B9514="Premier League",E9514="Live"),_xlfn.XLOOKUP(_xlfn.TEXTJOIN(" vs ",,C9514:D9514),Calendar!G:G,Calendar!B:B),IF(AND(B9514="Premier League",E9514="Highlights"),_xlfn.XLOOKUP(H9514,Calendar!O:O,Calendar!N:N,,-1),""))</f>
        <v/>
      </c>
    </row>
    <row r="9515" spans="34:34" x14ac:dyDescent="0.35">
      <c r="AH9515" s="16" t="str">
        <f>IF(AND(B9515="Premier League",E9515="Live"),_xlfn.XLOOKUP(_xlfn.TEXTJOIN(" vs ",,C9515:D9515),Calendar!G:G,Calendar!B:B),IF(AND(B9515="Premier League",E9515="Highlights"),_xlfn.XLOOKUP(H9515,Calendar!O:O,Calendar!N:N,,-1),""))</f>
        <v/>
      </c>
    </row>
    <row r="9516" spans="34:34" x14ac:dyDescent="0.35">
      <c r="AH9516" s="16" t="str">
        <f>IF(AND(B9516="Premier League",E9516="Live"),_xlfn.XLOOKUP(_xlfn.TEXTJOIN(" vs ",,C9516:D9516),Calendar!G:G,Calendar!B:B),IF(AND(B9516="Premier League",E9516="Highlights"),_xlfn.XLOOKUP(H9516,Calendar!O:O,Calendar!N:N,,-1),""))</f>
        <v/>
      </c>
    </row>
    <row r="9517" spans="34:34" x14ac:dyDescent="0.35">
      <c r="AH9517" s="16" t="str">
        <f>IF(AND(B9517="Premier League",E9517="Live"),_xlfn.XLOOKUP(_xlfn.TEXTJOIN(" vs ",,C9517:D9517),Calendar!G:G,Calendar!B:B),IF(AND(B9517="Premier League",E9517="Highlights"),_xlfn.XLOOKUP(H9517,Calendar!O:O,Calendar!N:N,,-1),""))</f>
        <v/>
      </c>
    </row>
    <row r="9518" spans="34:34" x14ac:dyDescent="0.35">
      <c r="AH9518" s="16" t="str">
        <f>IF(AND(B9518="Premier League",E9518="Live"),_xlfn.XLOOKUP(_xlfn.TEXTJOIN(" vs ",,C9518:D9518),Calendar!G:G,Calendar!B:B),IF(AND(B9518="Premier League",E9518="Highlights"),_xlfn.XLOOKUP(H9518,Calendar!O:O,Calendar!N:N,,-1),""))</f>
        <v/>
      </c>
    </row>
    <row r="9519" spans="34:34" x14ac:dyDescent="0.35">
      <c r="AH9519" s="16" t="str">
        <f>IF(AND(B9519="Premier League",E9519="Live"),_xlfn.XLOOKUP(_xlfn.TEXTJOIN(" vs ",,C9519:D9519),Calendar!G:G,Calendar!B:B),IF(AND(B9519="Premier League",E9519="Highlights"),_xlfn.XLOOKUP(H9519,Calendar!O:O,Calendar!N:N,,-1),""))</f>
        <v/>
      </c>
    </row>
    <row r="9520" spans="34:34" x14ac:dyDescent="0.35">
      <c r="AH9520" s="16" t="str">
        <f>IF(AND(B9520="Premier League",E9520="Live"),_xlfn.XLOOKUP(_xlfn.TEXTJOIN(" vs ",,C9520:D9520),Calendar!G:G,Calendar!B:B),IF(AND(B9520="Premier League",E9520="Highlights"),_xlfn.XLOOKUP(H9520,Calendar!O:O,Calendar!N:N,,-1),""))</f>
        <v/>
      </c>
    </row>
    <row r="9521" spans="34:34" x14ac:dyDescent="0.35">
      <c r="AH9521" s="16" t="str">
        <f>IF(AND(B9521="Premier League",E9521="Live"),_xlfn.XLOOKUP(_xlfn.TEXTJOIN(" vs ",,C9521:D9521),Calendar!G:G,Calendar!B:B),IF(AND(B9521="Premier League",E9521="Highlights"),_xlfn.XLOOKUP(H9521,Calendar!O:O,Calendar!N:N,,-1),""))</f>
        <v/>
      </c>
    </row>
    <row r="9522" spans="34:34" x14ac:dyDescent="0.35">
      <c r="AH9522" s="16" t="str">
        <f>IF(AND(B9522="Premier League",E9522="Live"),_xlfn.XLOOKUP(_xlfn.TEXTJOIN(" vs ",,C9522:D9522),Calendar!G:G,Calendar!B:B),IF(AND(B9522="Premier League",E9522="Highlights"),_xlfn.XLOOKUP(H9522,Calendar!O:O,Calendar!N:N,,-1),""))</f>
        <v/>
      </c>
    </row>
    <row r="9523" spans="34:34" x14ac:dyDescent="0.35">
      <c r="AH9523" s="16" t="str">
        <f>IF(AND(B9523="Premier League",E9523="Live"),_xlfn.XLOOKUP(_xlfn.TEXTJOIN(" vs ",,C9523:D9523),Calendar!G:G,Calendar!B:B),IF(AND(B9523="Premier League",E9523="Highlights"),_xlfn.XLOOKUP(H9523,Calendar!O:O,Calendar!N:N,,-1),""))</f>
        <v/>
      </c>
    </row>
    <row r="9524" spans="34:34" x14ac:dyDescent="0.35">
      <c r="AH9524" s="16" t="str">
        <f>IF(AND(B9524="Premier League",E9524="Live"),_xlfn.XLOOKUP(_xlfn.TEXTJOIN(" vs ",,C9524:D9524),Calendar!G:G,Calendar!B:B),IF(AND(B9524="Premier League",E9524="Highlights"),_xlfn.XLOOKUP(H9524,Calendar!O:O,Calendar!N:N,,-1),""))</f>
        <v/>
      </c>
    </row>
    <row r="9525" spans="34:34" x14ac:dyDescent="0.35">
      <c r="AH9525" s="16" t="str">
        <f>IF(AND(B9525="Premier League",E9525="Live"),_xlfn.XLOOKUP(_xlfn.TEXTJOIN(" vs ",,C9525:D9525),Calendar!G:G,Calendar!B:B),IF(AND(B9525="Premier League",E9525="Highlights"),_xlfn.XLOOKUP(H9525,Calendar!O:O,Calendar!N:N,,-1),""))</f>
        <v/>
      </c>
    </row>
    <row r="9526" spans="34:34" x14ac:dyDescent="0.35">
      <c r="AH9526" s="16" t="str">
        <f>IF(AND(B9526="Premier League",E9526="Live"),_xlfn.XLOOKUP(_xlfn.TEXTJOIN(" vs ",,C9526:D9526),Calendar!G:G,Calendar!B:B),IF(AND(B9526="Premier League",E9526="Highlights"),_xlfn.XLOOKUP(H9526,Calendar!O:O,Calendar!N:N,,-1),""))</f>
        <v/>
      </c>
    </row>
    <row r="9527" spans="34:34" x14ac:dyDescent="0.35">
      <c r="AH9527" s="16" t="str">
        <f>IF(AND(B9527="Premier League",E9527="Live"),_xlfn.XLOOKUP(_xlfn.TEXTJOIN(" vs ",,C9527:D9527),Calendar!G:G,Calendar!B:B),IF(AND(B9527="Premier League",E9527="Highlights"),_xlfn.XLOOKUP(H9527,Calendar!O:O,Calendar!N:N,,-1),""))</f>
        <v/>
      </c>
    </row>
    <row r="9528" spans="34:34" x14ac:dyDescent="0.35">
      <c r="AH9528" s="16" t="str">
        <f>IF(AND(B9528="Premier League",E9528="Live"),_xlfn.XLOOKUP(_xlfn.TEXTJOIN(" vs ",,C9528:D9528),Calendar!G:G,Calendar!B:B),IF(AND(B9528="Premier League",E9528="Highlights"),_xlfn.XLOOKUP(H9528,Calendar!O:O,Calendar!N:N,,-1),""))</f>
        <v/>
      </c>
    </row>
    <row r="9529" spans="34:34" x14ac:dyDescent="0.35">
      <c r="AH9529" s="16" t="str">
        <f>IF(AND(B9529="Premier League",E9529="Live"),_xlfn.XLOOKUP(_xlfn.TEXTJOIN(" vs ",,C9529:D9529),Calendar!G:G,Calendar!B:B),IF(AND(B9529="Premier League",E9529="Highlights"),_xlfn.XLOOKUP(H9529,Calendar!O:O,Calendar!N:N,,-1),""))</f>
        <v/>
      </c>
    </row>
    <row r="9530" spans="34:34" x14ac:dyDescent="0.35">
      <c r="AH9530" s="16" t="str">
        <f>IF(AND(B9530="Premier League",E9530="Live"),_xlfn.XLOOKUP(_xlfn.TEXTJOIN(" vs ",,C9530:D9530),Calendar!G:G,Calendar!B:B),IF(AND(B9530="Premier League",E9530="Highlights"),_xlfn.XLOOKUP(H9530,Calendar!O:O,Calendar!N:N,,-1),""))</f>
        <v/>
      </c>
    </row>
    <row r="9531" spans="34:34" x14ac:dyDescent="0.35">
      <c r="AH9531" s="16" t="str">
        <f>IF(AND(B9531="Premier League",E9531="Live"),_xlfn.XLOOKUP(_xlfn.TEXTJOIN(" vs ",,C9531:D9531),Calendar!G:G,Calendar!B:B),IF(AND(B9531="Premier League",E9531="Highlights"),_xlfn.XLOOKUP(H9531,Calendar!O:O,Calendar!N:N,,-1),""))</f>
        <v/>
      </c>
    </row>
    <row r="9532" spans="34:34" x14ac:dyDescent="0.35">
      <c r="AH9532" s="16" t="str">
        <f>IF(AND(B9532="Premier League",E9532="Live"),_xlfn.XLOOKUP(_xlfn.TEXTJOIN(" vs ",,C9532:D9532),Calendar!G:G,Calendar!B:B),IF(AND(B9532="Premier League",E9532="Highlights"),_xlfn.XLOOKUP(H9532,Calendar!O:O,Calendar!N:N,,-1),""))</f>
        <v/>
      </c>
    </row>
    <row r="9533" spans="34:34" x14ac:dyDescent="0.35">
      <c r="AH9533" s="16" t="str">
        <f>IF(AND(B9533="Premier League",E9533="Live"),_xlfn.XLOOKUP(_xlfn.TEXTJOIN(" vs ",,C9533:D9533),Calendar!G:G,Calendar!B:B),IF(AND(B9533="Premier League",E9533="Highlights"),_xlfn.XLOOKUP(H9533,Calendar!O:O,Calendar!N:N,,-1),""))</f>
        <v/>
      </c>
    </row>
    <row r="9534" spans="34:34" x14ac:dyDescent="0.35">
      <c r="AH9534" s="16" t="str">
        <f>IF(AND(B9534="Premier League",E9534="Live"),_xlfn.XLOOKUP(_xlfn.TEXTJOIN(" vs ",,C9534:D9534),Calendar!G:G,Calendar!B:B),IF(AND(B9534="Premier League",E9534="Highlights"),_xlfn.XLOOKUP(H9534,Calendar!O:O,Calendar!N:N,,-1),""))</f>
        <v/>
      </c>
    </row>
    <row r="9535" spans="34:34" x14ac:dyDescent="0.35">
      <c r="AH9535" s="16" t="str">
        <f>IF(AND(B9535="Premier League",E9535="Live"),_xlfn.XLOOKUP(_xlfn.TEXTJOIN(" vs ",,C9535:D9535),Calendar!G:G,Calendar!B:B),IF(AND(B9535="Premier League",E9535="Highlights"),_xlfn.XLOOKUP(H9535,Calendar!O:O,Calendar!N:N,,-1),""))</f>
        <v/>
      </c>
    </row>
    <row r="9536" spans="34:34" x14ac:dyDescent="0.35">
      <c r="AH9536" s="16" t="str">
        <f>IF(AND(B9536="Premier League",E9536="Live"),_xlfn.XLOOKUP(_xlfn.TEXTJOIN(" vs ",,C9536:D9536),Calendar!G:G,Calendar!B:B),IF(AND(B9536="Premier League",E9536="Highlights"),_xlfn.XLOOKUP(H9536,Calendar!O:O,Calendar!N:N,,-1),""))</f>
        <v/>
      </c>
    </row>
    <row r="9537" spans="34:34" x14ac:dyDescent="0.35">
      <c r="AH9537" s="16" t="str">
        <f>IF(AND(B9537="Premier League",E9537="Live"),_xlfn.XLOOKUP(_xlfn.TEXTJOIN(" vs ",,C9537:D9537),Calendar!G:G,Calendar!B:B),IF(AND(B9537="Premier League",E9537="Highlights"),_xlfn.XLOOKUP(H9537,Calendar!O:O,Calendar!N:N,,-1),""))</f>
        <v/>
      </c>
    </row>
    <row r="9538" spans="34:34" x14ac:dyDescent="0.35">
      <c r="AH9538" s="16" t="str">
        <f>IF(AND(B9538="Premier League",E9538="Live"),_xlfn.XLOOKUP(_xlfn.TEXTJOIN(" vs ",,C9538:D9538),Calendar!G:G,Calendar!B:B),IF(AND(B9538="Premier League",E9538="Highlights"),_xlfn.XLOOKUP(H9538,Calendar!O:O,Calendar!N:N,,-1),""))</f>
        <v/>
      </c>
    </row>
    <row r="9539" spans="34:34" x14ac:dyDescent="0.35">
      <c r="AH9539" s="16" t="str">
        <f>IF(AND(B9539="Premier League",E9539="Live"),_xlfn.XLOOKUP(_xlfn.TEXTJOIN(" vs ",,C9539:D9539),Calendar!G:G,Calendar!B:B),IF(AND(B9539="Premier League",E9539="Highlights"),_xlfn.XLOOKUP(H9539,Calendar!O:O,Calendar!N:N,,-1),""))</f>
        <v/>
      </c>
    </row>
    <row r="9540" spans="34:34" x14ac:dyDescent="0.35">
      <c r="AH9540" s="16" t="str">
        <f>IF(AND(B9540="Premier League",E9540="Live"),_xlfn.XLOOKUP(_xlfn.TEXTJOIN(" vs ",,C9540:D9540),Calendar!G:G,Calendar!B:B),IF(AND(B9540="Premier League",E9540="Highlights"),_xlfn.XLOOKUP(H9540,Calendar!O:O,Calendar!N:N,,-1),""))</f>
        <v/>
      </c>
    </row>
    <row r="9541" spans="34:34" x14ac:dyDescent="0.35">
      <c r="AH9541" s="16" t="str">
        <f>IF(AND(B9541="Premier League",E9541="Live"),_xlfn.XLOOKUP(_xlfn.TEXTJOIN(" vs ",,C9541:D9541),Calendar!G:G,Calendar!B:B),IF(AND(B9541="Premier League",E9541="Highlights"),_xlfn.XLOOKUP(H9541,Calendar!O:O,Calendar!N:N,,-1),""))</f>
        <v/>
      </c>
    </row>
    <row r="9542" spans="34:34" x14ac:dyDescent="0.35">
      <c r="AH9542" s="16" t="str">
        <f>IF(AND(B9542="Premier League",E9542="Live"),_xlfn.XLOOKUP(_xlfn.TEXTJOIN(" vs ",,C9542:D9542),Calendar!G:G,Calendar!B:B),IF(AND(B9542="Premier League",E9542="Highlights"),_xlfn.XLOOKUP(H9542,Calendar!O:O,Calendar!N:N,,-1),""))</f>
        <v/>
      </c>
    </row>
    <row r="9543" spans="34:34" x14ac:dyDescent="0.35">
      <c r="AH9543" s="16" t="str">
        <f>IF(AND(B9543="Premier League",E9543="Live"),_xlfn.XLOOKUP(_xlfn.TEXTJOIN(" vs ",,C9543:D9543),Calendar!G:G,Calendar!B:B),IF(AND(B9543="Premier League",E9543="Highlights"),_xlfn.XLOOKUP(H9543,Calendar!O:O,Calendar!N:N,,-1),""))</f>
        <v/>
      </c>
    </row>
    <row r="9544" spans="34:34" x14ac:dyDescent="0.35">
      <c r="AH9544" s="16" t="str">
        <f>IF(AND(B9544="Premier League",E9544="Live"),_xlfn.XLOOKUP(_xlfn.TEXTJOIN(" vs ",,C9544:D9544),Calendar!G:G,Calendar!B:B),IF(AND(B9544="Premier League",E9544="Highlights"),_xlfn.XLOOKUP(H9544,Calendar!O:O,Calendar!N:N,,-1),""))</f>
        <v/>
      </c>
    </row>
    <row r="9545" spans="34:34" x14ac:dyDescent="0.35">
      <c r="AH9545" s="16" t="str">
        <f>IF(AND(B9545="Premier League",E9545="Live"),_xlfn.XLOOKUP(_xlfn.TEXTJOIN(" vs ",,C9545:D9545),Calendar!G:G,Calendar!B:B),IF(AND(B9545="Premier League",E9545="Highlights"),_xlfn.XLOOKUP(H9545,Calendar!O:O,Calendar!N:N,,-1),""))</f>
        <v/>
      </c>
    </row>
    <row r="9546" spans="34:34" x14ac:dyDescent="0.35">
      <c r="AH9546" s="16" t="str">
        <f>IF(AND(B9546="Premier League",E9546="Live"),_xlfn.XLOOKUP(_xlfn.TEXTJOIN(" vs ",,C9546:D9546),Calendar!G:G,Calendar!B:B),IF(AND(B9546="Premier League",E9546="Highlights"),_xlfn.XLOOKUP(H9546,Calendar!O:O,Calendar!N:N,,-1),""))</f>
        <v/>
      </c>
    </row>
    <row r="9547" spans="34:34" x14ac:dyDescent="0.35">
      <c r="AH9547" s="16" t="str">
        <f>IF(AND(B9547="Premier League",E9547="Live"),_xlfn.XLOOKUP(_xlfn.TEXTJOIN(" vs ",,C9547:D9547),Calendar!G:G,Calendar!B:B),IF(AND(B9547="Premier League",E9547="Highlights"),_xlfn.XLOOKUP(H9547,Calendar!O:O,Calendar!N:N,,-1),""))</f>
        <v/>
      </c>
    </row>
    <row r="9548" spans="34:34" x14ac:dyDescent="0.35">
      <c r="AH9548" s="16" t="str">
        <f>IF(AND(B9548="Premier League",E9548="Live"),_xlfn.XLOOKUP(_xlfn.TEXTJOIN(" vs ",,C9548:D9548),Calendar!G:G,Calendar!B:B),IF(AND(B9548="Premier League",E9548="Highlights"),_xlfn.XLOOKUP(H9548,Calendar!O:O,Calendar!N:N,,-1),""))</f>
        <v/>
      </c>
    </row>
    <row r="9549" spans="34:34" x14ac:dyDescent="0.35">
      <c r="AH9549" s="16" t="str">
        <f>IF(AND(B9549="Premier League",E9549="Live"),_xlfn.XLOOKUP(_xlfn.TEXTJOIN(" vs ",,C9549:D9549),Calendar!G:G,Calendar!B:B),IF(AND(B9549="Premier League",E9549="Highlights"),_xlfn.XLOOKUP(H9549,Calendar!O:O,Calendar!N:N,,-1),""))</f>
        <v/>
      </c>
    </row>
    <row r="9550" spans="34:34" x14ac:dyDescent="0.35">
      <c r="AH9550" s="16" t="str">
        <f>IF(AND(B9550="Premier League",E9550="Live"),_xlfn.XLOOKUP(_xlfn.TEXTJOIN(" vs ",,C9550:D9550),Calendar!G:G,Calendar!B:B),IF(AND(B9550="Premier League",E9550="Highlights"),_xlfn.XLOOKUP(H9550,Calendar!O:O,Calendar!N:N,,-1),""))</f>
        <v/>
      </c>
    </row>
    <row r="9551" spans="34:34" x14ac:dyDescent="0.35">
      <c r="AH9551" s="16" t="str">
        <f>IF(AND(B9551="Premier League",E9551="Live"),_xlfn.XLOOKUP(_xlfn.TEXTJOIN(" vs ",,C9551:D9551),Calendar!G:G,Calendar!B:B),IF(AND(B9551="Premier League",E9551="Highlights"),_xlfn.XLOOKUP(H9551,Calendar!O:O,Calendar!N:N,,-1),""))</f>
        <v/>
      </c>
    </row>
    <row r="9552" spans="34:34" x14ac:dyDescent="0.35">
      <c r="AH9552" s="16" t="str">
        <f>IF(AND(B9552="Premier League",E9552="Live"),_xlfn.XLOOKUP(_xlfn.TEXTJOIN(" vs ",,C9552:D9552),Calendar!G:G,Calendar!B:B),IF(AND(B9552="Premier League",E9552="Highlights"),_xlfn.XLOOKUP(H9552,Calendar!O:O,Calendar!N:N,,-1),""))</f>
        <v/>
      </c>
    </row>
    <row r="9553" spans="34:34" x14ac:dyDescent="0.35">
      <c r="AH9553" s="16" t="str">
        <f>IF(AND(B9553="Premier League",E9553="Live"),_xlfn.XLOOKUP(_xlfn.TEXTJOIN(" vs ",,C9553:D9553),Calendar!G:G,Calendar!B:B),IF(AND(B9553="Premier League",E9553="Highlights"),_xlfn.XLOOKUP(H9553,Calendar!O:O,Calendar!N:N,,-1),""))</f>
        <v/>
      </c>
    </row>
    <row r="9554" spans="34:34" x14ac:dyDescent="0.35">
      <c r="AH9554" s="16" t="str">
        <f>IF(AND(B9554="Premier League",E9554="Live"),_xlfn.XLOOKUP(_xlfn.TEXTJOIN(" vs ",,C9554:D9554),Calendar!G:G,Calendar!B:B),IF(AND(B9554="Premier League",E9554="Highlights"),_xlfn.XLOOKUP(H9554,Calendar!O:O,Calendar!N:N,,-1),""))</f>
        <v/>
      </c>
    </row>
    <row r="9555" spans="34:34" x14ac:dyDescent="0.35">
      <c r="AH9555" s="16" t="str">
        <f>IF(AND(B9555="Premier League",E9555="Live"),_xlfn.XLOOKUP(_xlfn.TEXTJOIN(" vs ",,C9555:D9555),Calendar!G:G,Calendar!B:B),IF(AND(B9555="Premier League",E9555="Highlights"),_xlfn.XLOOKUP(H9555,Calendar!O:O,Calendar!N:N,,-1),""))</f>
        <v/>
      </c>
    </row>
    <row r="9556" spans="34:34" x14ac:dyDescent="0.35">
      <c r="AH9556" s="16" t="str">
        <f>IF(AND(B9556="Premier League",E9556="Live"),_xlfn.XLOOKUP(_xlfn.TEXTJOIN(" vs ",,C9556:D9556),Calendar!G:G,Calendar!B:B),IF(AND(B9556="Premier League",E9556="Highlights"),_xlfn.XLOOKUP(H9556,Calendar!O:O,Calendar!N:N,,-1),""))</f>
        <v/>
      </c>
    </row>
    <row r="9557" spans="34:34" x14ac:dyDescent="0.35">
      <c r="AH9557" s="16" t="str">
        <f>IF(AND(B9557="Premier League",E9557="Live"),_xlfn.XLOOKUP(_xlfn.TEXTJOIN(" vs ",,C9557:D9557),Calendar!G:G,Calendar!B:B),IF(AND(B9557="Premier League",E9557="Highlights"),_xlfn.XLOOKUP(H9557,Calendar!O:O,Calendar!N:N,,-1),""))</f>
        <v/>
      </c>
    </row>
    <row r="9558" spans="34:34" x14ac:dyDescent="0.35">
      <c r="AH9558" s="16" t="str">
        <f>IF(AND(B9558="Premier League",E9558="Live"),_xlfn.XLOOKUP(_xlfn.TEXTJOIN(" vs ",,C9558:D9558),Calendar!G:G,Calendar!B:B),IF(AND(B9558="Premier League",E9558="Highlights"),_xlfn.XLOOKUP(H9558,Calendar!O:O,Calendar!N:N,,-1),""))</f>
        <v/>
      </c>
    </row>
    <row r="9559" spans="34:34" x14ac:dyDescent="0.35">
      <c r="AH9559" s="16" t="str">
        <f>IF(AND(B9559="Premier League",E9559="Live"),_xlfn.XLOOKUP(_xlfn.TEXTJOIN(" vs ",,C9559:D9559),Calendar!G:G,Calendar!B:B),IF(AND(B9559="Premier League",E9559="Highlights"),_xlfn.XLOOKUP(H9559,Calendar!O:O,Calendar!N:N,,-1),""))</f>
        <v/>
      </c>
    </row>
    <row r="9560" spans="34:34" x14ac:dyDescent="0.35">
      <c r="AH9560" s="16" t="str">
        <f>IF(AND(B9560="Premier League",E9560="Live"),_xlfn.XLOOKUP(_xlfn.TEXTJOIN(" vs ",,C9560:D9560),Calendar!G:G,Calendar!B:B),IF(AND(B9560="Premier League",E9560="Highlights"),_xlfn.XLOOKUP(H9560,Calendar!O:O,Calendar!N:N,,-1),""))</f>
        <v/>
      </c>
    </row>
    <row r="9561" spans="34:34" x14ac:dyDescent="0.35">
      <c r="AH9561" s="16" t="str">
        <f>IF(AND(B9561="Premier League",E9561="Live"),_xlfn.XLOOKUP(_xlfn.TEXTJOIN(" vs ",,C9561:D9561),Calendar!G:G,Calendar!B:B),IF(AND(B9561="Premier League",E9561="Highlights"),_xlfn.XLOOKUP(H9561,Calendar!O:O,Calendar!N:N,,-1),""))</f>
        <v/>
      </c>
    </row>
    <row r="9562" spans="34:34" x14ac:dyDescent="0.35">
      <c r="AH9562" s="16" t="str">
        <f>IF(AND(B9562="Premier League",E9562="Live"),_xlfn.XLOOKUP(_xlfn.TEXTJOIN(" vs ",,C9562:D9562),Calendar!G:G,Calendar!B:B),IF(AND(B9562="Premier League",E9562="Highlights"),_xlfn.XLOOKUP(H9562,Calendar!O:O,Calendar!N:N,,-1),""))</f>
        <v/>
      </c>
    </row>
    <row r="9563" spans="34:34" x14ac:dyDescent="0.35">
      <c r="AH9563" s="16" t="str">
        <f>IF(AND(B9563="Premier League",E9563="Live"),_xlfn.XLOOKUP(_xlfn.TEXTJOIN(" vs ",,C9563:D9563),Calendar!G:G,Calendar!B:B),IF(AND(B9563="Premier League",E9563="Highlights"),_xlfn.XLOOKUP(H9563,Calendar!O:O,Calendar!N:N,,-1),""))</f>
        <v/>
      </c>
    </row>
    <row r="9564" spans="34:34" x14ac:dyDescent="0.35">
      <c r="AH9564" s="16" t="str">
        <f>IF(AND(B9564="Premier League",E9564="Live"),_xlfn.XLOOKUP(_xlfn.TEXTJOIN(" vs ",,C9564:D9564),Calendar!G:G,Calendar!B:B),IF(AND(B9564="Premier League",E9564="Highlights"),_xlfn.XLOOKUP(H9564,Calendar!O:O,Calendar!N:N,,-1),""))</f>
        <v/>
      </c>
    </row>
    <row r="9565" spans="34:34" x14ac:dyDescent="0.35">
      <c r="AH9565" s="16" t="str">
        <f>IF(AND(B9565="Premier League",E9565="Live"),_xlfn.XLOOKUP(_xlfn.TEXTJOIN(" vs ",,C9565:D9565),Calendar!G:G,Calendar!B:B),IF(AND(B9565="Premier League",E9565="Highlights"),_xlfn.XLOOKUP(H9565,Calendar!O:O,Calendar!N:N,,-1),""))</f>
        <v/>
      </c>
    </row>
    <row r="9566" spans="34:34" x14ac:dyDescent="0.35">
      <c r="AH9566" s="16" t="str">
        <f>IF(AND(B9566="Premier League",E9566="Live"),_xlfn.XLOOKUP(_xlfn.TEXTJOIN(" vs ",,C9566:D9566),Calendar!G:G,Calendar!B:B),IF(AND(B9566="Premier League",E9566="Highlights"),_xlfn.XLOOKUP(H9566,Calendar!O:O,Calendar!N:N,,-1),""))</f>
        <v/>
      </c>
    </row>
    <row r="9567" spans="34:34" x14ac:dyDescent="0.35">
      <c r="AH9567" s="16" t="str">
        <f>IF(AND(B9567="Premier League",E9567="Live"),_xlfn.XLOOKUP(_xlfn.TEXTJOIN(" vs ",,C9567:D9567),Calendar!G:G,Calendar!B:B),IF(AND(B9567="Premier League",E9567="Highlights"),_xlfn.XLOOKUP(H9567,Calendar!O:O,Calendar!N:N,,-1),""))</f>
        <v/>
      </c>
    </row>
    <row r="9568" spans="34:34" x14ac:dyDescent="0.35">
      <c r="AH9568" s="16" t="str">
        <f>IF(AND(B9568="Premier League",E9568="Live"),_xlfn.XLOOKUP(_xlfn.TEXTJOIN(" vs ",,C9568:D9568),Calendar!G:G,Calendar!B:B),IF(AND(B9568="Premier League",E9568="Highlights"),_xlfn.XLOOKUP(H9568,Calendar!O:O,Calendar!N:N,,-1),""))</f>
        <v/>
      </c>
    </row>
    <row r="9569" spans="34:34" x14ac:dyDescent="0.35">
      <c r="AH9569" s="16" t="str">
        <f>IF(AND(B9569="Premier League",E9569="Live"),_xlfn.XLOOKUP(_xlfn.TEXTJOIN(" vs ",,C9569:D9569),Calendar!G:G,Calendar!B:B),IF(AND(B9569="Premier League",E9569="Highlights"),_xlfn.XLOOKUP(H9569,Calendar!O:O,Calendar!N:N,,-1),""))</f>
        <v/>
      </c>
    </row>
    <row r="9570" spans="34:34" x14ac:dyDescent="0.35">
      <c r="AH9570" s="16" t="str">
        <f>IF(AND(B9570="Premier League",E9570="Live"),_xlfn.XLOOKUP(_xlfn.TEXTJOIN(" vs ",,C9570:D9570),Calendar!G:G,Calendar!B:B),IF(AND(B9570="Premier League",E9570="Highlights"),_xlfn.XLOOKUP(H9570,Calendar!O:O,Calendar!N:N,,-1),""))</f>
        <v/>
      </c>
    </row>
    <row r="9571" spans="34:34" x14ac:dyDescent="0.35">
      <c r="AH9571" s="16" t="str">
        <f>IF(AND(B9571="Premier League",E9571="Live"),_xlfn.XLOOKUP(_xlfn.TEXTJOIN(" vs ",,C9571:D9571),Calendar!G:G,Calendar!B:B),IF(AND(B9571="Premier League",E9571="Highlights"),_xlfn.XLOOKUP(H9571,Calendar!O:O,Calendar!N:N,,-1),""))</f>
        <v/>
      </c>
    </row>
    <row r="9572" spans="34:34" x14ac:dyDescent="0.35">
      <c r="AH9572" s="16" t="str">
        <f>IF(AND(B9572="Premier League",E9572="Live"),_xlfn.XLOOKUP(_xlfn.TEXTJOIN(" vs ",,C9572:D9572),Calendar!G:G,Calendar!B:B),IF(AND(B9572="Premier League",E9572="Highlights"),_xlfn.XLOOKUP(H9572,Calendar!O:O,Calendar!N:N,,-1),""))</f>
        <v/>
      </c>
    </row>
    <row r="9573" spans="34:34" x14ac:dyDescent="0.35">
      <c r="AH9573" s="16" t="str">
        <f>IF(AND(B9573="Premier League",E9573="Live"),_xlfn.XLOOKUP(_xlfn.TEXTJOIN(" vs ",,C9573:D9573),Calendar!G:G,Calendar!B:B),IF(AND(B9573="Premier League",E9573="Highlights"),_xlfn.XLOOKUP(H9573,Calendar!O:O,Calendar!N:N,,-1),""))</f>
        <v/>
      </c>
    </row>
    <row r="9574" spans="34:34" x14ac:dyDescent="0.35">
      <c r="AH9574" s="16" t="str">
        <f>IF(AND(B9574="Premier League",E9574="Live"),_xlfn.XLOOKUP(_xlfn.TEXTJOIN(" vs ",,C9574:D9574),Calendar!G:G,Calendar!B:B),IF(AND(B9574="Premier League",E9574="Highlights"),_xlfn.XLOOKUP(H9574,Calendar!O:O,Calendar!N:N,,-1),""))</f>
        <v/>
      </c>
    </row>
    <row r="9575" spans="34:34" x14ac:dyDescent="0.35">
      <c r="AH9575" s="16" t="str">
        <f>IF(AND(B9575="Premier League",E9575="Live"),_xlfn.XLOOKUP(_xlfn.TEXTJOIN(" vs ",,C9575:D9575),Calendar!G:G,Calendar!B:B),IF(AND(B9575="Premier League",E9575="Highlights"),_xlfn.XLOOKUP(H9575,Calendar!O:O,Calendar!N:N,,-1),""))</f>
        <v/>
      </c>
    </row>
    <row r="9576" spans="34:34" x14ac:dyDescent="0.35">
      <c r="AH9576" s="16" t="str">
        <f>IF(AND(B9576="Premier League",E9576="Live"),_xlfn.XLOOKUP(_xlfn.TEXTJOIN(" vs ",,C9576:D9576),Calendar!G:G,Calendar!B:B),IF(AND(B9576="Premier League",E9576="Highlights"),_xlfn.XLOOKUP(H9576,Calendar!O:O,Calendar!N:N,,-1),""))</f>
        <v/>
      </c>
    </row>
    <row r="9577" spans="34:34" x14ac:dyDescent="0.35">
      <c r="AH9577" s="16" t="str">
        <f>IF(AND(B9577="Premier League",E9577="Live"),_xlfn.XLOOKUP(_xlfn.TEXTJOIN(" vs ",,C9577:D9577),Calendar!G:G,Calendar!B:B),IF(AND(B9577="Premier League",E9577="Highlights"),_xlfn.XLOOKUP(H9577,Calendar!O:O,Calendar!N:N,,-1),""))</f>
        <v/>
      </c>
    </row>
    <row r="9578" spans="34:34" x14ac:dyDescent="0.35">
      <c r="AH9578" s="16" t="str">
        <f>IF(AND(B9578="Premier League",E9578="Live"),_xlfn.XLOOKUP(_xlfn.TEXTJOIN(" vs ",,C9578:D9578),Calendar!G:G,Calendar!B:B),IF(AND(B9578="Premier League",E9578="Highlights"),_xlfn.XLOOKUP(H9578,Calendar!O:O,Calendar!N:N,,-1),""))</f>
        <v/>
      </c>
    </row>
    <row r="9579" spans="34:34" x14ac:dyDescent="0.35">
      <c r="AH9579" s="16" t="str">
        <f>IF(AND(B9579="Premier League",E9579="Live"),_xlfn.XLOOKUP(_xlfn.TEXTJOIN(" vs ",,C9579:D9579),Calendar!G:G,Calendar!B:B),IF(AND(B9579="Premier League",E9579="Highlights"),_xlfn.XLOOKUP(H9579,Calendar!O:O,Calendar!N:N,,-1),""))</f>
        <v/>
      </c>
    </row>
    <row r="9580" spans="34:34" x14ac:dyDescent="0.35">
      <c r="AH9580" s="16" t="str">
        <f>IF(AND(B9580="Premier League",E9580="Live"),_xlfn.XLOOKUP(_xlfn.TEXTJOIN(" vs ",,C9580:D9580),Calendar!G:G,Calendar!B:B),IF(AND(B9580="Premier League",E9580="Highlights"),_xlfn.XLOOKUP(H9580,Calendar!O:O,Calendar!N:N,,-1),""))</f>
        <v/>
      </c>
    </row>
    <row r="9581" spans="34:34" x14ac:dyDescent="0.35">
      <c r="AH9581" s="16" t="str">
        <f>IF(AND(B9581="Premier League",E9581="Live"),_xlfn.XLOOKUP(_xlfn.TEXTJOIN(" vs ",,C9581:D9581),Calendar!G:G,Calendar!B:B),IF(AND(B9581="Premier League",E9581="Highlights"),_xlfn.XLOOKUP(H9581,Calendar!O:O,Calendar!N:N,,-1),""))</f>
        <v/>
      </c>
    </row>
    <row r="9582" spans="34:34" x14ac:dyDescent="0.35">
      <c r="AH9582" s="16" t="str">
        <f>IF(AND(B9582="Premier League",E9582="Live"),_xlfn.XLOOKUP(_xlfn.TEXTJOIN(" vs ",,C9582:D9582),Calendar!G:G,Calendar!B:B),IF(AND(B9582="Premier League",E9582="Highlights"),_xlfn.XLOOKUP(H9582,Calendar!O:O,Calendar!N:N,,-1),""))</f>
        <v/>
      </c>
    </row>
    <row r="9583" spans="34:34" x14ac:dyDescent="0.35">
      <c r="AH9583" s="16" t="str">
        <f>IF(AND(B9583="Premier League",E9583="Live"),_xlfn.XLOOKUP(_xlfn.TEXTJOIN(" vs ",,C9583:D9583),Calendar!G:G,Calendar!B:B),IF(AND(B9583="Premier League",E9583="Highlights"),_xlfn.XLOOKUP(H9583,Calendar!O:O,Calendar!N:N,,-1),""))</f>
        <v/>
      </c>
    </row>
    <row r="9584" spans="34:34" x14ac:dyDescent="0.35">
      <c r="AH9584" s="16" t="str">
        <f>IF(AND(B9584="Premier League",E9584="Live"),_xlfn.XLOOKUP(_xlfn.TEXTJOIN(" vs ",,C9584:D9584),Calendar!G:G,Calendar!B:B),IF(AND(B9584="Premier League",E9584="Highlights"),_xlfn.XLOOKUP(H9584,Calendar!O:O,Calendar!N:N,,-1),""))</f>
        <v/>
      </c>
    </row>
    <row r="9585" spans="34:34" x14ac:dyDescent="0.35">
      <c r="AH9585" s="16" t="str">
        <f>IF(AND(B9585="Premier League",E9585="Live"),_xlfn.XLOOKUP(_xlfn.TEXTJOIN(" vs ",,C9585:D9585),Calendar!G:G,Calendar!B:B),IF(AND(B9585="Premier League",E9585="Highlights"),_xlfn.XLOOKUP(H9585,Calendar!O:O,Calendar!N:N,,-1),""))</f>
        <v/>
      </c>
    </row>
    <row r="9586" spans="34:34" x14ac:dyDescent="0.35">
      <c r="AH9586" s="16" t="str">
        <f>IF(AND(B9586="Premier League",E9586="Live"),_xlfn.XLOOKUP(_xlfn.TEXTJOIN(" vs ",,C9586:D9586),Calendar!G:G,Calendar!B:B),IF(AND(B9586="Premier League",E9586="Highlights"),_xlfn.XLOOKUP(H9586,Calendar!O:O,Calendar!N:N,,-1),""))</f>
        <v/>
      </c>
    </row>
    <row r="9587" spans="34:34" x14ac:dyDescent="0.35">
      <c r="AH9587" s="16" t="str">
        <f>IF(AND(B9587="Premier League",E9587="Live"),_xlfn.XLOOKUP(_xlfn.TEXTJOIN(" vs ",,C9587:D9587),Calendar!G:G,Calendar!B:B),IF(AND(B9587="Premier League",E9587="Highlights"),_xlfn.XLOOKUP(H9587,Calendar!O:O,Calendar!N:N,,-1),""))</f>
        <v/>
      </c>
    </row>
    <row r="9588" spans="34:34" x14ac:dyDescent="0.35">
      <c r="AH9588" s="16" t="str">
        <f>IF(AND(B9588="Premier League",E9588="Live"),_xlfn.XLOOKUP(_xlfn.TEXTJOIN(" vs ",,C9588:D9588),Calendar!G:G,Calendar!B:B),IF(AND(B9588="Premier League",E9588="Highlights"),_xlfn.XLOOKUP(H9588,Calendar!O:O,Calendar!N:N,,-1),""))</f>
        <v/>
      </c>
    </row>
    <row r="9589" spans="34:34" x14ac:dyDescent="0.35">
      <c r="AH9589" s="16" t="str">
        <f>IF(AND(B9589="Premier League",E9589="Live"),_xlfn.XLOOKUP(_xlfn.TEXTJOIN(" vs ",,C9589:D9589),Calendar!G:G,Calendar!B:B),IF(AND(B9589="Premier League",E9589="Highlights"),_xlfn.XLOOKUP(H9589,Calendar!O:O,Calendar!N:N,,-1),""))</f>
        <v/>
      </c>
    </row>
    <row r="9590" spans="34:34" x14ac:dyDescent="0.35">
      <c r="AH9590" s="16" t="str">
        <f>IF(AND(B9590="Premier League",E9590="Live"),_xlfn.XLOOKUP(_xlfn.TEXTJOIN(" vs ",,C9590:D9590),Calendar!G:G,Calendar!B:B),IF(AND(B9590="Premier League",E9590="Highlights"),_xlfn.XLOOKUP(H9590,Calendar!O:O,Calendar!N:N,,-1),""))</f>
        <v/>
      </c>
    </row>
    <row r="9591" spans="34:34" x14ac:dyDescent="0.35">
      <c r="AH9591" s="16" t="str">
        <f>IF(AND(B9591="Premier League",E9591="Live"),_xlfn.XLOOKUP(_xlfn.TEXTJOIN(" vs ",,C9591:D9591),Calendar!G:G,Calendar!B:B),IF(AND(B9591="Premier League",E9591="Highlights"),_xlfn.XLOOKUP(H9591,Calendar!O:O,Calendar!N:N,,-1),""))</f>
        <v/>
      </c>
    </row>
    <row r="9592" spans="34:34" x14ac:dyDescent="0.35">
      <c r="AH9592" s="16" t="str">
        <f>IF(AND(B9592="Premier League",E9592="Live"),_xlfn.XLOOKUP(_xlfn.TEXTJOIN(" vs ",,C9592:D9592),Calendar!G:G,Calendar!B:B),IF(AND(B9592="Premier League",E9592="Highlights"),_xlfn.XLOOKUP(H9592,Calendar!O:O,Calendar!N:N,,-1),""))</f>
        <v/>
      </c>
    </row>
    <row r="9593" spans="34:34" x14ac:dyDescent="0.35">
      <c r="AH9593" s="16" t="str">
        <f>IF(AND(B9593="Premier League",E9593="Live"),_xlfn.XLOOKUP(_xlfn.TEXTJOIN(" vs ",,C9593:D9593),Calendar!G:G,Calendar!B:B),IF(AND(B9593="Premier League",E9593="Highlights"),_xlfn.XLOOKUP(H9593,Calendar!O:O,Calendar!N:N,,-1),""))</f>
        <v/>
      </c>
    </row>
    <row r="9594" spans="34:34" x14ac:dyDescent="0.35">
      <c r="AH9594" s="16" t="str">
        <f>IF(AND(B9594="Premier League",E9594="Live"),_xlfn.XLOOKUP(_xlfn.TEXTJOIN(" vs ",,C9594:D9594),Calendar!G:G,Calendar!B:B),IF(AND(B9594="Premier League",E9594="Highlights"),_xlfn.XLOOKUP(H9594,Calendar!O:O,Calendar!N:N,,-1),""))</f>
        <v/>
      </c>
    </row>
    <row r="9595" spans="34:34" x14ac:dyDescent="0.35">
      <c r="AH9595" s="16" t="str">
        <f>IF(AND(B9595="Premier League",E9595="Live"),_xlfn.XLOOKUP(_xlfn.TEXTJOIN(" vs ",,C9595:D9595),Calendar!G:G,Calendar!B:B),IF(AND(B9595="Premier League",E9595="Highlights"),_xlfn.XLOOKUP(H9595,Calendar!O:O,Calendar!N:N,,-1),""))</f>
        <v/>
      </c>
    </row>
    <row r="9596" spans="34:34" x14ac:dyDescent="0.35">
      <c r="AH9596" s="16" t="str">
        <f>IF(AND(B9596="Premier League",E9596="Live"),_xlfn.XLOOKUP(_xlfn.TEXTJOIN(" vs ",,C9596:D9596),Calendar!G:G,Calendar!B:B),IF(AND(B9596="Premier League",E9596="Highlights"),_xlfn.XLOOKUP(H9596,Calendar!O:O,Calendar!N:N,,-1),""))</f>
        <v/>
      </c>
    </row>
    <row r="9597" spans="34:34" x14ac:dyDescent="0.35">
      <c r="AH9597" s="16" t="str">
        <f>IF(AND(B9597="Premier League",E9597="Live"),_xlfn.XLOOKUP(_xlfn.TEXTJOIN(" vs ",,C9597:D9597),Calendar!G:G,Calendar!B:B),IF(AND(B9597="Premier League",E9597="Highlights"),_xlfn.XLOOKUP(H9597,Calendar!O:O,Calendar!N:N,,-1),""))</f>
        <v/>
      </c>
    </row>
    <row r="9598" spans="34:34" x14ac:dyDescent="0.35">
      <c r="AH9598" s="16" t="str">
        <f>IF(AND(B9598="Premier League",E9598="Live"),_xlfn.XLOOKUP(_xlfn.TEXTJOIN(" vs ",,C9598:D9598),Calendar!G:G,Calendar!B:B),IF(AND(B9598="Premier League",E9598="Highlights"),_xlfn.XLOOKUP(H9598,Calendar!O:O,Calendar!N:N,,-1),""))</f>
        <v/>
      </c>
    </row>
    <row r="9599" spans="34:34" x14ac:dyDescent="0.35">
      <c r="AH9599" s="16" t="str">
        <f>IF(AND(B9599="Premier League",E9599="Live"),_xlfn.XLOOKUP(_xlfn.TEXTJOIN(" vs ",,C9599:D9599),Calendar!G:G,Calendar!B:B),IF(AND(B9599="Premier League",E9599="Highlights"),_xlfn.XLOOKUP(H9599,Calendar!O:O,Calendar!N:N,,-1),""))</f>
        <v/>
      </c>
    </row>
    <row r="9600" spans="34:34" x14ac:dyDescent="0.35">
      <c r="AH9600" s="16" t="str">
        <f>IF(AND(B9600="Premier League",E9600="Live"),_xlfn.XLOOKUP(_xlfn.TEXTJOIN(" vs ",,C9600:D9600),Calendar!G:G,Calendar!B:B),IF(AND(B9600="Premier League",E9600="Highlights"),_xlfn.XLOOKUP(H9600,Calendar!O:O,Calendar!N:N,,-1),""))</f>
        <v/>
      </c>
    </row>
    <row r="9601" spans="34:34" x14ac:dyDescent="0.35">
      <c r="AH9601" s="16" t="str">
        <f>IF(AND(B9601="Premier League",E9601="Live"),_xlfn.XLOOKUP(_xlfn.TEXTJOIN(" vs ",,C9601:D9601),Calendar!G:G,Calendar!B:B),IF(AND(B9601="Premier League",E9601="Highlights"),_xlfn.XLOOKUP(H9601,Calendar!O:O,Calendar!N:N,,-1),""))</f>
        <v/>
      </c>
    </row>
    <row r="9602" spans="34:34" x14ac:dyDescent="0.35">
      <c r="AH9602" s="16" t="str">
        <f>IF(AND(B9602="Premier League",E9602="Live"),_xlfn.XLOOKUP(_xlfn.TEXTJOIN(" vs ",,C9602:D9602),Calendar!G:G,Calendar!B:B),IF(AND(B9602="Premier League",E9602="Highlights"),_xlfn.XLOOKUP(H9602,Calendar!O:O,Calendar!N:N,,-1),""))</f>
        <v/>
      </c>
    </row>
    <row r="9603" spans="34:34" x14ac:dyDescent="0.35">
      <c r="AH9603" s="16" t="str">
        <f>IF(AND(B9603="Premier League",E9603="Live"),_xlfn.XLOOKUP(_xlfn.TEXTJOIN(" vs ",,C9603:D9603),Calendar!G:G,Calendar!B:B),IF(AND(B9603="Premier League",E9603="Highlights"),_xlfn.XLOOKUP(H9603,Calendar!O:O,Calendar!N:N,,-1),""))</f>
        <v/>
      </c>
    </row>
    <row r="9604" spans="34:34" x14ac:dyDescent="0.35">
      <c r="AH9604" s="16" t="str">
        <f>IF(AND(B9604="Premier League",E9604="Live"),_xlfn.XLOOKUP(_xlfn.TEXTJOIN(" vs ",,C9604:D9604),Calendar!G:G,Calendar!B:B),IF(AND(B9604="Premier League",E9604="Highlights"),_xlfn.XLOOKUP(H9604,Calendar!O:O,Calendar!N:N,,-1),""))</f>
        <v/>
      </c>
    </row>
    <row r="9605" spans="34:34" x14ac:dyDescent="0.35">
      <c r="AH9605" s="16" t="str">
        <f>IF(AND(B9605="Premier League",E9605="Live"),_xlfn.XLOOKUP(_xlfn.TEXTJOIN(" vs ",,C9605:D9605),Calendar!G:G,Calendar!B:B),IF(AND(B9605="Premier League",E9605="Highlights"),_xlfn.XLOOKUP(H9605,Calendar!O:O,Calendar!N:N,,-1),""))</f>
        <v/>
      </c>
    </row>
    <row r="9606" spans="34:34" x14ac:dyDescent="0.35">
      <c r="AH9606" s="16" t="str">
        <f>IF(AND(B9606="Premier League",E9606="Live"),_xlfn.XLOOKUP(_xlfn.TEXTJOIN(" vs ",,C9606:D9606),Calendar!G:G,Calendar!B:B),IF(AND(B9606="Premier League",E9606="Highlights"),_xlfn.XLOOKUP(H9606,Calendar!O:O,Calendar!N:N,,-1),""))</f>
        <v/>
      </c>
    </row>
    <row r="9607" spans="34:34" x14ac:dyDescent="0.35">
      <c r="AH9607" s="16" t="str">
        <f>IF(AND(B9607="Premier League",E9607="Live"),_xlfn.XLOOKUP(_xlfn.TEXTJOIN(" vs ",,C9607:D9607),Calendar!G:G,Calendar!B:B),IF(AND(B9607="Premier League",E9607="Highlights"),_xlfn.XLOOKUP(H9607,Calendar!O:O,Calendar!N:N,,-1),""))</f>
        <v/>
      </c>
    </row>
    <row r="9608" spans="34:34" x14ac:dyDescent="0.35">
      <c r="AH9608" s="16" t="str">
        <f>IF(AND(B9608="Premier League",E9608="Live"),_xlfn.XLOOKUP(_xlfn.TEXTJOIN(" vs ",,C9608:D9608),Calendar!G:G,Calendar!B:B),IF(AND(B9608="Premier League",E9608="Highlights"),_xlfn.XLOOKUP(H9608,Calendar!O:O,Calendar!N:N,,-1),""))</f>
        <v/>
      </c>
    </row>
    <row r="9609" spans="34:34" x14ac:dyDescent="0.35">
      <c r="AH9609" s="16" t="str">
        <f>IF(AND(B9609="Premier League",E9609="Live"),_xlfn.XLOOKUP(_xlfn.TEXTJOIN(" vs ",,C9609:D9609),Calendar!G:G,Calendar!B:B),IF(AND(B9609="Premier League",E9609="Highlights"),_xlfn.XLOOKUP(H9609,Calendar!O:O,Calendar!N:N,,-1),""))</f>
        <v/>
      </c>
    </row>
    <row r="9610" spans="34:34" x14ac:dyDescent="0.35">
      <c r="AH9610" s="16" t="str">
        <f>IF(AND(B9610="Premier League",E9610="Live"),_xlfn.XLOOKUP(_xlfn.TEXTJOIN(" vs ",,C9610:D9610),Calendar!G:G,Calendar!B:B),IF(AND(B9610="Premier League",E9610="Highlights"),_xlfn.XLOOKUP(H9610,Calendar!O:O,Calendar!N:N,,-1),""))</f>
        <v/>
      </c>
    </row>
    <row r="9611" spans="34:34" x14ac:dyDescent="0.35">
      <c r="AH9611" s="16" t="str">
        <f>IF(AND(B9611="Premier League",E9611="Live"),_xlfn.XLOOKUP(_xlfn.TEXTJOIN(" vs ",,C9611:D9611),Calendar!G:G,Calendar!B:B),IF(AND(B9611="Premier League",E9611="Highlights"),_xlfn.XLOOKUP(H9611,Calendar!O:O,Calendar!N:N,,-1),""))</f>
        <v/>
      </c>
    </row>
    <row r="9612" spans="34:34" x14ac:dyDescent="0.35">
      <c r="AH9612" s="16" t="str">
        <f>IF(AND(B9612="Premier League",E9612="Live"),_xlfn.XLOOKUP(_xlfn.TEXTJOIN(" vs ",,C9612:D9612),Calendar!G:G,Calendar!B:B),IF(AND(B9612="Premier League",E9612="Highlights"),_xlfn.XLOOKUP(H9612,Calendar!O:O,Calendar!N:N,,-1),""))</f>
        <v/>
      </c>
    </row>
    <row r="9613" spans="34:34" x14ac:dyDescent="0.35">
      <c r="AH9613" s="16" t="str">
        <f>IF(AND(B9613="Premier League",E9613="Live"),_xlfn.XLOOKUP(_xlfn.TEXTJOIN(" vs ",,C9613:D9613),Calendar!G:G,Calendar!B:B),IF(AND(B9613="Premier League",E9613="Highlights"),_xlfn.XLOOKUP(H9613,Calendar!O:O,Calendar!N:N,,-1),""))</f>
        <v/>
      </c>
    </row>
    <row r="9614" spans="34:34" x14ac:dyDescent="0.35">
      <c r="AH9614" s="16" t="str">
        <f>IF(AND(B9614="Premier League",E9614="Live"),_xlfn.XLOOKUP(_xlfn.TEXTJOIN(" vs ",,C9614:D9614),Calendar!G:G,Calendar!B:B),IF(AND(B9614="Premier League",E9614="Highlights"),_xlfn.XLOOKUP(H9614,Calendar!O:O,Calendar!N:N,,-1),""))</f>
        <v/>
      </c>
    </row>
    <row r="9615" spans="34:34" x14ac:dyDescent="0.35">
      <c r="AH9615" s="16" t="str">
        <f>IF(AND(B9615="Premier League",E9615="Live"),_xlfn.XLOOKUP(_xlfn.TEXTJOIN(" vs ",,C9615:D9615),Calendar!G:G,Calendar!B:B),IF(AND(B9615="Premier League",E9615="Highlights"),_xlfn.XLOOKUP(H9615,Calendar!O:O,Calendar!N:N,,-1),""))</f>
        <v/>
      </c>
    </row>
    <row r="9616" spans="34:34" x14ac:dyDescent="0.35">
      <c r="AH9616" s="16" t="str">
        <f>IF(AND(B9616="Premier League",E9616="Live"),_xlfn.XLOOKUP(_xlfn.TEXTJOIN(" vs ",,C9616:D9616),Calendar!G:G,Calendar!B:B),IF(AND(B9616="Premier League",E9616="Highlights"),_xlfn.XLOOKUP(H9616,Calendar!O:O,Calendar!N:N,,-1),""))</f>
        <v/>
      </c>
    </row>
    <row r="9617" spans="34:34" x14ac:dyDescent="0.35">
      <c r="AH9617" s="16" t="str">
        <f>IF(AND(B9617="Premier League",E9617="Live"),_xlfn.XLOOKUP(_xlfn.TEXTJOIN(" vs ",,C9617:D9617),Calendar!G:G,Calendar!B:B),IF(AND(B9617="Premier League",E9617="Highlights"),_xlfn.XLOOKUP(H9617,Calendar!O:O,Calendar!N:N,,-1),""))</f>
        <v/>
      </c>
    </row>
    <row r="9618" spans="34:34" x14ac:dyDescent="0.35">
      <c r="AH9618" s="16" t="str">
        <f>IF(AND(B9618="Premier League",E9618="Live"),_xlfn.XLOOKUP(_xlfn.TEXTJOIN(" vs ",,C9618:D9618),Calendar!G:G,Calendar!B:B),IF(AND(B9618="Premier League",E9618="Highlights"),_xlfn.XLOOKUP(H9618,Calendar!O:O,Calendar!N:N,,-1),""))</f>
        <v/>
      </c>
    </row>
    <row r="9619" spans="34:34" x14ac:dyDescent="0.35">
      <c r="AH9619" s="16" t="str">
        <f>IF(AND(B9619="Premier League",E9619="Live"),_xlfn.XLOOKUP(_xlfn.TEXTJOIN(" vs ",,C9619:D9619),Calendar!G:G,Calendar!B:B),IF(AND(B9619="Premier League",E9619="Highlights"),_xlfn.XLOOKUP(H9619,Calendar!O:O,Calendar!N:N,,-1),""))</f>
        <v/>
      </c>
    </row>
    <row r="9620" spans="34:34" x14ac:dyDescent="0.35">
      <c r="AH9620" s="16" t="str">
        <f>IF(AND(B9620="Premier League",E9620="Live"),_xlfn.XLOOKUP(_xlfn.TEXTJOIN(" vs ",,C9620:D9620),Calendar!G:G,Calendar!B:B),IF(AND(B9620="Premier League",E9620="Highlights"),_xlfn.XLOOKUP(H9620,Calendar!O:O,Calendar!N:N,,-1),""))</f>
        <v/>
      </c>
    </row>
    <row r="9621" spans="34:34" x14ac:dyDescent="0.35">
      <c r="AH9621" s="16" t="str">
        <f>IF(AND(B9621="Premier League",E9621="Live"),_xlfn.XLOOKUP(_xlfn.TEXTJOIN(" vs ",,C9621:D9621),Calendar!G:G,Calendar!B:B),IF(AND(B9621="Premier League",E9621="Highlights"),_xlfn.XLOOKUP(H9621,Calendar!O:O,Calendar!N:N,,-1),""))</f>
        <v/>
      </c>
    </row>
    <row r="9622" spans="34:34" x14ac:dyDescent="0.35">
      <c r="AH9622" s="16" t="str">
        <f>IF(AND(B9622="Premier League",E9622="Live"),_xlfn.XLOOKUP(_xlfn.TEXTJOIN(" vs ",,C9622:D9622),Calendar!G:G,Calendar!B:B),IF(AND(B9622="Premier League",E9622="Highlights"),_xlfn.XLOOKUP(H9622,Calendar!O:O,Calendar!N:N,,-1),""))</f>
        <v/>
      </c>
    </row>
    <row r="9623" spans="34:34" x14ac:dyDescent="0.35">
      <c r="AH9623" s="16" t="str">
        <f>IF(AND(B9623="Premier League",E9623="Live"),_xlfn.XLOOKUP(_xlfn.TEXTJOIN(" vs ",,C9623:D9623),Calendar!G:G,Calendar!B:B),IF(AND(B9623="Premier League",E9623="Highlights"),_xlfn.XLOOKUP(H9623,Calendar!O:O,Calendar!N:N,,-1),""))</f>
        <v/>
      </c>
    </row>
    <row r="9624" spans="34:34" x14ac:dyDescent="0.35">
      <c r="AH9624" s="16" t="str">
        <f>IF(AND(B9624="Premier League",E9624="Live"),_xlfn.XLOOKUP(_xlfn.TEXTJOIN(" vs ",,C9624:D9624),Calendar!G:G,Calendar!B:B),IF(AND(B9624="Premier League",E9624="Highlights"),_xlfn.XLOOKUP(H9624,Calendar!O:O,Calendar!N:N,,-1),""))</f>
        <v/>
      </c>
    </row>
    <row r="9625" spans="34:34" x14ac:dyDescent="0.35">
      <c r="AH9625" s="16" t="str">
        <f>IF(AND(B9625="Premier League",E9625="Live"),_xlfn.XLOOKUP(_xlfn.TEXTJOIN(" vs ",,C9625:D9625),Calendar!G:G,Calendar!B:B),IF(AND(B9625="Premier League",E9625="Highlights"),_xlfn.XLOOKUP(H9625,Calendar!O:O,Calendar!N:N,,-1),""))</f>
        <v/>
      </c>
    </row>
    <row r="9626" spans="34:34" x14ac:dyDescent="0.35">
      <c r="AH9626" s="16" t="str">
        <f>IF(AND(B9626="Premier League",E9626="Live"),_xlfn.XLOOKUP(_xlfn.TEXTJOIN(" vs ",,C9626:D9626),Calendar!G:G,Calendar!B:B),IF(AND(B9626="Premier League",E9626="Highlights"),_xlfn.XLOOKUP(H9626,Calendar!O:O,Calendar!N:N,,-1),""))</f>
        <v/>
      </c>
    </row>
    <row r="9627" spans="34:34" x14ac:dyDescent="0.35">
      <c r="AH9627" s="16" t="str">
        <f>IF(AND(B9627="Premier League",E9627="Live"),_xlfn.XLOOKUP(_xlfn.TEXTJOIN(" vs ",,C9627:D9627),Calendar!G:G,Calendar!B:B),IF(AND(B9627="Premier League",E9627="Highlights"),_xlfn.XLOOKUP(H9627,Calendar!O:O,Calendar!N:N,,-1),""))</f>
        <v/>
      </c>
    </row>
    <row r="9628" spans="34:34" x14ac:dyDescent="0.35">
      <c r="AH9628" s="16" t="str">
        <f>IF(AND(B9628="Premier League",E9628="Live"),_xlfn.XLOOKUP(_xlfn.TEXTJOIN(" vs ",,C9628:D9628),Calendar!G:G,Calendar!B:B),IF(AND(B9628="Premier League",E9628="Highlights"),_xlfn.XLOOKUP(H9628,Calendar!O:O,Calendar!N:N,,-1),""))</f>
        <v/>
      </c>
    </row>
    <row r="9629" spans="34:34" x14ac:dyDescent="0.35">
      <c r="AH9629" s="16" t="str">
        <f>IF(AND(B9629="Premier League",E9629="Live"),_xlfn.XLOOKUP(_xlfn.TEXTJOIN(" vs ",,C9629:D9629),Calendar!G:G,Calendar!B:B),IF(AND(B9629="Premier League",E9629="Highlights"),_xlfn.XLOOKUP(H9629,Calendar!O:O,Calendar!N:N,,-1),""))</f>
        <v/>
      </c>
    </row>
    <row r="9630" spans="34:34" x14ac:dyDescent="0.35">
      <c r="AH9630" s="16" t="str">
        <f>IF(AND(B9630="Premier League",E9630="Live"),_xlfn.XLOOKUP(_xlfn.TEXTJOIN(" vs ",,C9630:D9630),Calendar!G:G,Calendar!B:B),IF(AND(B9630="Premier League",E9630="Highlights"),_xlfn.XLOOKUP(H9630,Calendar!O:O,Calendar!N:N,,-1),""))</f>
        <v/>
      </c>
    </row>
    <row r="9631" spans="34:34" x14ac:dyDescent="0.35">
      <c r="AH9631" s="16" t="str">
        <f>IF(AND(B9631="Premier League",E9631="Live"),_xlfn.XLOOKUP(_xlfn.TEXTJOIN(" vs ",,C9631:D9631),Calendar!G:G,Calendar!B:B),IF(AND(B9631="Premier League",E9631="Highlights"),_xlfn.XLOOKUP(H9631,Calendar!O:O,Calendar!N:N,,-1),""))</f>
        <v/>
      </c>
    </row>
    <row r="9632" spans="34:34" x14ac:dyDescent="0.35">
      <c r="AH9632" s="16" t="str">
        <f>IF(AND(B9632="Premier League",E9632="Live"),_xlfn.XLOOKUP(_xlfn.TEXTJOIN(" vs ",,C9632:D9632),Calendar!G:G,Calendar!B:B),IF(AND(B9632="Premier League",E9632="Highlights"),_xlfn.XLOOKUP(H9632,Calendar!O:O,Calendar!N:N,,-1),""))</f>
        <v/>
      </c>
    </row>
    <row r="9633" spans="34:34" x14ac:dyDescent="0.35">
      <c r="AH9633" s="16" t="str">
        <f>IF(AND(B9633="Premier League",E9633="Live"),_xlfn.XLOOKUP(_xlfn.TEXTJOIN(" vs ",,C9633:D9633),Calendar!G:G,Calendar!B:B),IF(AND(B9633="Premier League",E9633="Highlights"),_xlfn.XLOOKUP(H9633,Calendar!O:O,Calendar!N:N,,-1),""))</f>
        <v/>
      </c>
    </row>
    <row r="9634" spans="34:34" x14ac:dyDescent="0.35">
      <c r="AH9634" s="16" t="str">
        <f>IF(AND(B9634="Premier League",E9634="Live"),_xlfn.XLOOKUP(_xlfn.TEXTJOIN(" vs ",,C9634:D9634),Calendar!G:G,Calendar!B:B),IF(AND(B9634="Premier League",E9634="Highlights"),_xlfn.XLOOKUP(H9634,Calendar!O:O,Calendar!N:N,,-1),""))</f>
        <v/>
      </c>
    </row>
    <row r="9635" spans="34:34" x14ac:dyDescent="0.35">
      <c r="AH9635" s="16" t="str">
        <f>IF(AND(B9635="Premier League",E9635="Live"),_xlfn.XLOOKUP(_xlfn.TEXTJOIN(" vs ",,C9635:D9635),Calendar!G:G,Calendar!B:B),IF(AND(B9635="Premier League",E9635="Highlights"),_xlfn.XLOOKUP(H9635,Calendar!O:O,Calendar!N:N,,-1),""))</f>
        <v/>
      </c>
    </row>
    <row r="9636" spans="34:34" x14ac:dyDescent="0.35">
      <c r="AH9636" s="16" t="str">
        <f>IF(AND(B9636="Premier League",E9636="Live"),_xlfn.XLOOKUP(_xlfn.TEXTJOIN(" vs ",,C9636:D9636),Calendar!G:G,Calendar!B:B),IF(AND(B9636="Premier League",E9636="Highlights"),_xlfn.XLOOKUP(H9636,Calendar!O:O,Calendar!N:N,,-1),""))</f>
        <v/>
      </c>
    </row>
    <row r="9637" spans="34:34" x14ac:dyDescent="0.35">
      <c r="AH9637" s="16" t="str">
        <f>IF(AND(B9637="Premier League",E9637="Live"),_xlfn.XLOOKUP(_xlfn.TEXTJOIN(" vs ",,C9637:D9637),Calendar!G:G,Calendar!B:B),IF(AND(B9637="Premier League",E9637="Highlights"),_xlfn.XLOOKUP(H9637,Calendar!O:O,Calendar!N:N,,-1),""))</f>
        <v/>
      </c>
    </row>
    <row r="9638" spans="34:34" x14ac:dyDescent="0.35">
      <c r="AH9638" s="16" t="str">
        <f>IF(AND(B9638="Premier League",E9638="Live"),_xlfn.XLOOKUP(_xlfn.TEXTJOIN(" vs ",,C9638:D9638),Calendar!G:G,Calendar!B:B),IF(AND(B9638="Premier League",E9638="Highlights"),_xlfn.XLOOKUP(H9638,Calendar!O:O,Calendar!N:N,,-1),""))</f>
        <v/>
      </c>
    </row>
    <row r="9639" spans="34:34" x14ac:dyDescent="0.35">
      <c r="AH9639" s="16" t="str">
        <f>IF(AND(B9639="Premier League",E9639="Live"),_xlfn.XLOOKUP(_xlfn.TEXTJOIN(" vs ",,C9639:D9639),Calendar!G:G,Calendar!B:B),IF(AND(B9639="Premier League",E9639="Highlights"),_xlfn.XLOOKUP(H9639,Calendar!O:O,Calendar!N:N,,-1),""))</f>
        <v/>
      </c>
    </row>
    <row r="9640" spans="34:34" x14ac:dyDescent="0.35">
      <c r="AH9640" s="16" t="str">
        <f>IF(AND(B9640="Premier League",E9640="Live"),_xlfn.XLOOKUP(_xlfn.TEXTJOIN(" vs ",,C9640:D9640),Calendar!G:G,Calendar!B:B),IF(AND(B9640="Premier League",E9640="Highlights"),_xlfn.XLOOKUP(H9640,Calendar!O:O,Calendar!N:N,,-1),""))</f>
        <v/>
      </c>
    </row>
    <row r="9641" spans="34:34" x14ac:dyDescent="0.35">
      <c r="AH9641" s="16" t="str">
        <f>IF(AND(B9641="Premier League",E9641="Live"),_xlfn.XLOOKUP(_xlfn.TEXTJOIN(" vs ",,C9641:D9641),Calendar!G:G,Calendar!B:B),IF(AND(B9641="Premier League",E9641="Highlights"),_xlfn.XLOOKUP(H9641,Calendar!O:O,Calendar!N:N,,-1),""))</f>
        <v/>
      </c>
    </row>
    <row r="9642" spans="34:34" x14ac:dyDescent="0.35">
      <c r="AH9642" s="16" t="str">
        <f>IF(AND(B9642="Premier League",E9642="Live"),_xlfn.XLOOKUP(_xlfn.TEXTJOIN(" vs ",,C9642:D9642),Calendar!G:G,Calendar!B:B),IF(AND(B9642="Premier League",E9642="Highlights"),_xlfn.XLOOKUP(H9642,Calendar!O:O,Calendar!N:N,,-1),""))</f>
        <v/>
      </c>
    </row>
    <row r="9643" spans="34:34" x14ac:dyDescent="0.35">
      <c r="AH9643" s="16" t="str">
        <f>IF(AND(B9643="Premier League",E9643="Live"),_xlfn.XLOOKUP(_xlfn.TEXTJOIN(" vs ",,C9643:D9643),Calendar!G:G,Calendar!B:B),IF(AND(B9643="Premier League",E9643="Highlights"),_xlfn.XLOOKUP(H9643,Calendar!O:O,Calendar!N:N,,-1),""))</f>
        <v/>
      </c>
    </row>
    <row r="9644" spans="34:34" x14ac:dyDescent="0.35">
      <c r="AH9644" s="16" t="str">
        <f>IF(AND(B9644="Premier League",E9644="Live"),_xlfn.XLOOKUP(_xlfn.TEXTJOIN(" vs ",,C9644:D9644),Calendar!G:G,Calendar!B:B),IF(AND(B9644="Premier League",E9644="Highlights"),_xlfn.XLOOKUP(H9644,Calendar!O:O,Calendar!N:N,,-1),""))</f>
        <v/>
      </c>
    </row>
    <row r="9645" spans="34:34" x14ac:dyDescent="0.35">
      <c r="AH9645" s="16" t="str">
        <f>IF(AND(B9645="Premier League",E9645="Live"),_xlfn.XLOOKUP(_xlfn.TEXTJOIN(" vs ",,C9645:D9645),Calendar!G:G,Calendar!B:B),IF(AND(B9645="Premier League",E9645="Highlights"),_xlfn.XLOOKUP(H9645,Calendar!O:O,Calendar!N:N,,-1),""))</f>
        <v/>
      </c>
    </row>
    <row r="9646" spans="34:34" x14ac:dyDescent="0.35">
      <c r="AH9646" s="16" t="str">
        <f>IF(AND(B9646="Premier League",E9646="Live"),_xlfn.XLOOKUP(_xlfn.TEXTJOIN(" vs ",,C9646:D9646),Calendar!G:G,Calendar!B:B),IF(AND(B9646="Premier League",E9646="Highlights"),_xlfn.XLOOKUP(H9646,Calendar!O:O,Calendar!N:N,,-1),""))</f>
        <v/>
      </c>
    </row>
    <row r="9647" spans="34:34" x14ac:dyDescent="0.35">
      <c r="AH9647" s="16" t="str">
        <f>IF(AND(B9647="Premier League",E9647="Live"),_xlfn.XLOOKUP(_xlfn.TEXTJOIN(" vs ",,C9647:D9647),Calendar!G:G,Calendar!B:B),IF(AND(B9647="Premier League",E9647="Highlights"),_xlfn.XLOOKUP(H9647,Calendar!O:O,Calendar!N:N,,-1),""))</f>
        <v/>
      </c>
    </row>
    <row r="9648" spans="34:34" x14ac:dyDescent="0.35">
      <c r="AH9648" s="16" t="str">
        <f>IF(AND(B9648="Premier League",E9648="Live"),_xlfn.XLOOKUP(_xlfn.TEXTJOIN(" vs ",,C9648:D9648),Calendar!G:G,Calendar!B:B),IF(AND(B9648="Premier League",E9648="Highlights"),_xlfn.XLOOKUP(H9648,Calendar!O:O,Calendar!N:N,,-1),""))</f>
        <v/>
      </c>
    </row>
    <row r="9649" spans="34:34" x14ac:dyDescent="0.35">
      <c r="AH9649" s="16" t="str">
        <f>IF(AND(B9649="Premier League",E9649="Live"),_xlfn.XLOOKUP(_xlfn.TEXTJOIN(" vs ",,C9649:D9649),Calendar!G:G,Calendar!B:B),IF(AND(B9649="Premier League",E9649="Highlights"),_xlfn.XLOOKUP(H9649,Calendar!O:O,Calendar!N:N,,-1),""))</f>
        <v/>
      </c>
    </row>
    <row r="9650" spans="34:34" x14ac:dyDescent="0.35">
      <c r="AH9650" s="16" t="str">
        <f>IF(AND(B9650="Premier League",E9650="Live"),_xlfn.XLOOKUP(_xlfn.TEXTJOIN(" vs ",,C9650:D9650),Calendar!G:G,Calendar!B:B),IF(AND(B9650="Premier League",E9650="Highlights"),_xlfn.XLOOKUP(H9650,Calendar!O:O,Calendar!N:N,,-1),""))</f>
        <v/>
      </c>
    </row>
    <row r="9651" spans="34:34" x14ac:dyDescent="0.35">
      <c r="AH9651" s="16" t="str">
        <f>IF(AND(B9651="Premier League",E9651="Live"),_xlfn.XLOOKUP(_xlfn.TEXTJOIN(" vs ",,C9651:D9651),Calendar!G:G,Calendar!B:B),IF(AND(B9651="Premier League",E9651="Highlights"),_xlfn.XLOOKUP(H9651,Calendar!O:O,Calendar!N:N,,-1),""))</f>
        <v/>
      </c>
    </row>
    <row r="9652" spans="34:34" x14ac:dyDescent="0.35">
      <c r="AH9652" s="16" t="str">
        <f>IF(AND(B9652="Premier League",E9652="Live"),_xlfn.XLOOKUP(_xlfn.TEXTJOIN(" vs ",,C9652:D9652),Calendar!G:G,Calendar!B:B),IF(AND(B9652="Premier League",E9652="Highlights"),_xlfn.XLOOKUP(H9652,Calendar!O:O,Calendar!N:N,,-1),""))</f>
        <v/>
      </c>
    </row>
    <row r="9653" spans="34:34" x14ac:dyDescent="0.35">
      <c r="AH9653" s="16" t="str">
        <f>IF(AND(B9653="Premier League",E9653="Live"),_xlfn.XLOOKUP(_xlfn.TEXTJOIN(" vs ",,C9653:D9653),Calendar!G:G,Calendar!B:B),IF(AND(B9653="Premier League",E9653="Highlights"),_xlfn.XLOOKUP(H9653,Calendar!O:O,Calendar!N:N,,-1),""))</f>
        <v/>
      </c>
    </row>
    <row r="9654" spans="34:34" x14ac:dyDescent="0.35">
      <c r="AH9654" s="16" t="str">
        <f>IF(AND(B9654="Premier League",E9654="Live"),_xlfn.XLOOKUP(_xlfn.TEXTJOIN(" vs ",,C9654:D9654),Calendar!G:G,Calendar!B:B),IF(AND(B9654="Premier League",E9654="Highlights"),_xlfn.XLOOKUP(H9654,Calendar!O:O,Calendar!N:N,,-1),""))</f>
        <v/>
      </c>
    </row>
    <row r="9655" spans="34:34" x14ac:dyDescent="0.35">
      <c r="AH9655" s="16" t="str">
        <f>IF(AND(B9655="Premier League",E9655="Live"),_xlfn.XLOOKUP(_xlfn.TEXTJOIN(" vs ",,C9655:D9655),Calendar!G:G,Calendar!B:B),IF(AND(B9655="Premier League",E9655="Highlights"),_xlfn.XLOOKUP(H9655,Calendar!O:O,Calendar!N:N,,-1),""))</f>
        <v/>
      </c>
    </row>
    <row r="9656" spans="34:34" x14ac:dyDescent="0.35">
      <c r="AH9656" s="16" t="str">
        <f>IF(AND(B9656="Premier League",E9656="Live"),_xlfn.XLOOKUP(_xlfn.TEXTJOIN(" vs ",,C9656:D9656),Calendar!G:G,Calendar!B:B),IF(AND(B9656="Premier League",E9656="Highlights"),_xlfn.XLOOKUP(H9656,Calendar!O:O,Calendar!N:N,,-1),""))</f>
        <v/>
      </c>
    </row>
    <row r="9657" spans="34:34" x14ac:dyDescent="0.35">
      <c r="AH9657" s="16" t="str">
        <f>IF(AND(B9657="Premier League",E9657="Live"),_xlfn.XLOOKUP(_xlfn.TEXTJOIN(" vs ",,C9657:D9657),Calendar!G:G,Calendar!B:B),IF(AND(B9657="Premier League",E9657="Highlights"),_xlfn.XLOOKUP(H9657,Calendar!O:O,Calendar!N:N,,-1),""))</f>
        <v/>
      </c>
    </row>
    <row r="9658" spans="34:34" x14ac:dyDescent="0.35">
      <c r="AH9658" s="16" t="str">
        <f>IF(AND(B9658="Premier League",E9658="Live"),_xlfn.XLOOKUP(_xlfn.TEXTJOIN(" vs ",,C9658:D9658),Calendar!G:G,Calendar!B:B),IF(AND(B9658="Premier League",E9658="Highlights"),_xlfn.XLOOKUP(H9658,Calendar!O:O,Calendar!N:N,,-1),""))</f>
        <v/>
      </c>
    </row>
    <row r="9659" spans="34:34" x14ac:dyDescent="0.35">
      <c r="AH9659" s="16" t="str">
        <f>IF(AND(B9659="Premier League",E9659="Live"),_xlfn.XLOOKUP(_xlfn.TEXTJOIN(" vs ",,C9659:D9659),Calendar!G:G,Calendar!B:B),IF(AND(B9659="Premier League",E9659="Highlights"),_xlfn.XLOOKUP(H9659,Calendar!O:O,Calendar!N:N,,-1),""))</f>
        <v/>
      </c>
    </row>
    <row r="9660" spans="34:34" x14ac:dyDescent="0.35">
      <c r="AH9660" s="16" t="str">
        <f>IF(AND(B9660="Premier League",E9660="Live"),_xlfn.XLOOKUP(_xlfn.TEXTJOIN(" vs ",,C9660:D9660),Calendar!G:G,Calendar!B:B),IF(AND(B9660="Premier League",E9660="Highlights"),_xlfn.XLOOKUP(H9660,Calendar!O:O,Calendar!N:N,,-1),""))</f>
        <v/>
      </c>
    </row>
    <row r="9661" spans="34:34" x14ac:dyDescent="0.35">
      <c r="AH9661" s="16" t="str">
        <f>IF(AND(B9661="Premier League",E9661="Live"),_xlfn.XLOOKUP(_xlfn.TEXTJOIN(" vs ",,C9661:D9661),Calendar!G:G,Calendar!B:B),IF(AND(B9661="Premier League",E9661="Highlights"),_xlfn.XLOOKUP(H9661,Calendar!O:O,Calendar!N:N,,-1),""))</f>
        <v/>
      </c>
    </row>
    <row r="9662" spans="34:34" x14ac:dyDescent="0.35">
      <c r="AH9662" s="16" t="str">
        <f>IF(AND(B9662="Premier League",E9662="Live"),_xlfn.XLOOKUP(_xlfn.TEXTJOIN(" vs ",,C9662:D9662),Calendar!G:G,Calendar!B:B),IF(AND(B9662="Premier League",E9662="Highlights"),_xlfn.XLOOKUP(H9662,Calendar!O:O,Calendar!N:N,,-1),""))</f>
        <v/>
      </c>
    </row>
    <row r="9663" spans="34:34" x14ac:dyDescent="0.35">
      <c r="AH9663" s="16" t="str">
        <f>IF(AND(B9663="Premier League",E9663="Live"),_xlfn.XLOOKUP(_xlfn.TEXTJOIN(" vs ",,C9663:D9663),Calendar!G:G,Calendar!B:B),IF(AND(B9663="Premier League",E9663="Highlights"),_xlfn.XLOOKUP(H9663,Calendar!O:O,Calendar!N:N,,-1),""))</f>
        <v/>
      </c>
    </row>
    <row r="9664" spans="34:34" x14ac:dyDescent="0.35">
      <c r="AH9664" s="16" t="str">
        <f>IF(AND(B9664="Premier League",E9664="Live"),_xlfn.XLOOKUP(_xlfn.TEXTJOIN(" vs ",,C9664:D9664),Calendar!G:G,Calendar!B:B),IF(AND(B9664="Premier League",E9664="Highlights"),_xlfn.XLOOKUP(H9664,Calendar!O:O,Calendar!N:N,,-1),""))</f>
        <v/>
      </c>
    </row>
    <row r="9665" spans="34:34" x14ac:dyDescent="0.35">
      <c r="AH9665" s="16" t="str">
        <f>IF(AND(B9665="Premier League",E9665="Live"),_xlfn.XLOOKUP(_xlfn.TEXTJOIN(" vs ",,C9665:D9665),Calendar!G:G,Calendar!B:B),IF(AND(B9665="Premier League",E9665="Highlights"),_xlfn.XLOOKUP(H9665,Calendar!O:O,Calendar!N:N,,-1),""))</f>
        <v/>
      </c>
    </row>
    <row r="9666" spans="34:34" x14ac:dyDescent="0.35">
      <c r="AH9666" s="16" t="str">
        <f>IF(AND(B9666="Premier League",E9666="Live"),_xlfn.XLOOKUP(_xlfn.TEXTJOIN(" vs ",,C9666:D9666),Calendar!G:G,Calendar!B:B),IF(AND(B9666="Premier League",E9666="Highlights"),_xlfn.XLOOKUP(H9666,Calendar!O:O,Calendar!N:N,,-1),""))</f>
        <v/>
      </c>
    </row>
    <row r="9667" spans="34:34" x14ac:dyDescent="0.35">
      <c r="AH9667" s="16" t="str">
        <f>IF(AND(B9667="Premier League",E9667="Live"),_xlfn.XLOOKUP(_xlfn.TEXTJOIN(" vs ",,C9667:D9667),Calendar!G:G,Calendar!B:B),IF(AND(B9667="Premier League",E9667="Highlights"),_xlfn.XLOOKUP(H9667,Calendar!O:O,Calendar!N:N,,-1),""))</f>
        <v/>
      </c>
    </row>
    <row r="9668" spans="34:34" x14ac:dyDescent="0.35">
      <c r="AH9668" s="16" t="str">
        <f>IF(AND(B9668="Premier League",E9668="Live"),_xlfn.XLOOKUP(_xlfn.TEXTJOIN(" vs ",,C9668:D9668),Calendar!G:G,Calendar!B:B),IF(AND(B9668="Premier League",E9668="Highlights"),_xlfn.XLOOKUP(H9668,Calendar!O:O,Calendar!N:N,,-1),""))</f>
        <v/>
      </c>
    </row>
    <row r="9669" spans="34:34" x14ac:dyDescent="0.35">
      <c r="AH9669" s="16" t="str">
        <f>IF(AND(B9669="Premier League",E9669="Live"),_xlfn.XLOOKUP(_xlfn.TEXTJOIN(" vs ",,C9669:D9669),Calendar!G:G,Calendar!B:B),IF(AND(B9669="Premier League",E9669="Highlights"),_xlfn.XLOOKUP(H9669,Calendar!O:O,Calendar!N:N,,-1),""))</f>
        <v/>
      </c>
    </row>
    <row r="9670" spans="34:34" x14ac:dyDescent="0.35">
      <c r="AH9670" s="16" t="str">
        <f>IF(AND(B9670="Premier League",E9670="Live"),_xlfn.XLOOKUP(_xlfn.TEXTJOIN(" vs ",,C9670:D9670),Calendar!G:G,Calendar!B:B),IF(AND(B9670="Premier League",E9670="Highlights"),_xlfn.XLOOKUP(H9670,Calendar!O:O,Calendar!N:N,,-1),""))</f>
        <v/>
      </c>
    </row>
    <row r="9671" spans="34:34" x14ac:dyDescent="0.35">
      <c r="AH9671" s="16" t="str">
        <f>IF(AND(B9671="Premier League",E9671="Live"),_xlfn.XLOOKUP(_xlfn.TEXTJOIN(" vs ",,C9671:D9671),Calendar!G:G,Calendar!B:B),IF(AND(B9671="Premier League",E9671="Highlights"),_xlfn.XLOOKUP(H9671,Calendar!O:O,Calendar!N:N,,-1),""))</f>
        <v/>
      </c>
    </row>
    <row r="9672" spans="34:34" x14ac:dyDescent="0.35">
      <c r="AH9672" s="16" t="str">
        <f>IF(AND(B9672="Premier League",E9672="Live"),_xlfn.XLOOKUP(_xlfn.TEXTJOIN(" vs ",,C9672:D9672),Calendar!G:G,Calendar!B:B),IF(AND(B9672="Premier League",E9672="Highlights"),_xlfn.XLOOKUP(H9672,Calendar!O:O,Calendar!N:N,,-1),""))</f>
        <v/>
      </c>
    </row>
    <row r="9673" spans="34:34" x14ac:dyDescent="0.35">
      <c r="AH9673" s="16" t="str">
        <f>IF(AND(B9673="Premier League",E9673="Live"),_xlfn.XLOOKUP(_xlfn.TEXTJOIN(" vs ",,C9673:D9673),Calendar!G:G,Calendar!B:B),IF(AND(B9673="Premier League",E9673="Highlights"),_xlfn.XLOOKUP(H9673,Calendar!O:O,Calendar!N:N,,-1),""))</f>
        <v/>
      </c>
    </row>
    <row r="9674" spans="34:34" x14ac:dyDescent="0.35">
      <c r="AH9674" s="16" t="str">
        <f>IF(AND(B9674="Premier League",E9674="Live"),_xlfn.XLOOKUP(_xlfn.TEXTJOIN(" vs ",,C9674:D9674),Calendar!G:G,Calendar!B:B),IF(AND(B9674="Premier League",E9674="Highlights"),_xlfn.XLOOKUP(H9674,Calendar!O:O,Calendar!N:N,,-1),""))</f>
        <v/>
      </c>
    </row>
    <row r="9675" spans="34:34" x14ac:dyDescent="0.35">
      <c r="AH9675" s="16" t="str">
        <f>IF(AND(B9675="Premier League",E9675="Live"),_xlfn.XLOOKUP(_xlfn.TEXTJOIN(" vs ",,C9675:D9675),Calendar!G:G,Calendar!B:B),IF(AND(B9675="Premier League",E9675="Highlights"),_xlfn.XLOOKUP(H9675,Calendar!O:O,Calendar!N:N,,-1),""))</f>
        <v/>
      </c>
    </row>
    <row r="9676" spans="34:34" x14ac:dyDescent="0.35">
      <c r="AH9676" s="16" t="str">
        <f>IF(AND(B9676="Premier League",E9676="Live"),_xlfn.XLOOKUP(_xlfn.TEXTJOIN(" vs ",,C9676:D9676),Calendar!G:G,Calendar!B:B),IF(AND(B9676="Premier League",E9676="Highlights"),_xlfn.XLOOKUP(H9676,Calendar!O:O,Calendar!N:N,,-1),""))</f>
        <v/>
      </c>
    </row>
    <row r="9677" spans="34:34" x14ac:dyDescent="0.35">
      <c r="AH9677" s="16" t="str">
        <f>IF(AND(B9677="Premier League",E9677="Live"),_xlfn.XLOOKUP(_xlfn.TEXTJOIN(" vs ",,C9677:D9677),Calendar!G:G,Calendar!B:B),IF(AND(B9677="Premier League",E9677="Highlights"),_xlfn.XLOOKUP(H9677,Calendar!O:O,Calendar!N:N,,-1),""))</f>
        <v/>
      </c>
    </row>
    <row r="9678" spans="34:34" x14ac:dyDescent="0.35">
      <c r="AH9678" s="16" t="str">
        <f>IF(AND(B9678="Premier League",E9678="Live"),_xlfn.XLOOKUP(_xlfn.TEXTJOIN(" vs ",,C9678:D9678),Calendar!G:G,Calendar!B:B),IF(AND(B9678="Premier League",E9678="Highlights"),_xlfn.XLOOKUP(H9678,Calendar!O:O,Calendar!N:N,,-1),""))</f>
        <v/>
      </c>
    </row>
    <row r="9679" spans="34:34" x14ac:dyDescent="0.35">
      <c r="AH9679" s="16" t="str">
        <f>IF(AND(B9679="Premier League",E9679="Live"),_xlfn.XLOOKUP(_xlfn.TEXTJOIN(" vs ",,C9679:D9679),Calendar!G:G,Calendar!B:B),IF(AND(B9679="Premier League",E9679="Highlights"),_xlfn.XLOOKUP(H9679,Calendar!O:O,Calendar!N:N,,-1),""))</f>
        <v/>
      </c>
    </row>
    <row r="9680" spans="34:34" x14ac:dyDescent="0.35">
      <c r="AH9680" s="16" t="str">
        <f>IF(AND(B9680="Premier League",E9680="Live"),_xlfn.XLOOKUP(_xlfn.TEXTJOIN(" vs ",,C9680:D9680),Calendar!G:G,Calendar!B:B),IF(AND(B9680="Premier League",E9680="Highlights"),_xlfn.XLOOKUP(H9680,Calendar!O:O,Calendar!N:N,,-1),""))</f>
        <v/>
      </c>
    </row>
    <row r="9681" spans="34:34" x14ac:dyDescent="0.35">
      <c r="AH9681" s="16" t="str">
        <f>IF(AND(B9681="Premier League",E9681="Live"),_xlfn.XLOOKUP(_xlfn.TEXTJOIN(" vs ",,C9681:D9681),Calendar!G:G,Calendar!B:B),IF(AND(B9681="Premier League",E9681="Highlights"),_xlfn.XLOOKUP(H9681,Calendar!O:O,Calendar!N:N,,-1),""))</f>
        <v/>
      </c>
    </row>
    <row r="9682" spans="34:34" x14ac:dyDescent="0.35">
      <c r="AH9682" s="16" t="str">
        <f>IF(AND(B9682="Premier League",E9682="Live"),_xlfn.XLOOKUP(_xlfn.TEXTJOIN(" vs ",,C9682:D9682),Calendar!G:G,Calendar!B:B),IF(AND(B9682="Premier League",E9682="Highlights"),_xlfn.XLOOKUP(H9682,Calendar!O:O,Calendar!N:N,,-1),""))</f>
        <v/>
      </c>
    </row>
    <row r="9683" spans="34:34" x14ac:dyDescent="0.35">
      <c r="AH9683" s="16" t="str">
        <f>IF(AND(B9683="Premier League",E9683="Live"),_xlfn.XLOOKUP(_xlfn.TEXTJOIN(" vs ",,C9683:D9683),Calendar!G:G,Calendar!B:B),IF(AND(B9683="Premier League",E9683="Highlights"),_xlfn.XLOOKUP(H9683,Calendar!O:O,Calendar!N:N,,-1),""))</f>
        <v/>
      </c>
    </row>
    <row r="9684" spans="34:34" x14ac:dyDescent="0.35">
      <c r="AH9684" s="16" t="str">
        <f>IF(AND(B9684="Premier League",E9684="Live"),_xlfn.XLOOKUP(_xlfn.TEXTJOIN(" vs ",,C9684:D9684),Calendar!G:G,Calendar!B:B),IF(AND(B9684="Premier League",E9684="Highlights"),_xlfn.XLOOKUP(H9684,Calendar!O:O,Calendar!N:N,,-1),""))</f>
        <v/>
      </c>
    </row>
    <row r="9685" spans="34:34" x14ac:dyDescent="0.35">
      <c r="AH9685" s="16" t="str">
        <f>IF(AND(B9685="Premier League",E9685="Live"),_xlfn.XLOOKUP(_xlfn.TEXTJOIN(" vs ",,C9685:D9685),Calendar!G:G,Calendar!B:B),IF(AND(B9685="Premier League",E9685="Highlights"),_xlfn.XLOOKUP(H9685,Calendar!O:O,Calendar!N:N,,-1),""))</f>
        <v/>
      </c>
    </row>
    <row r="9686" spans="34:34" x14ac:dyDescent="0.35">
      <c r="AH9686" s="16" t="str">
        <f>IF(AND(B9686="Premier League",E9686="Live"),_xlfn.XLOOKUP(_xlfn.TEXTJOIN(" vs ",,C9686:D9686),Calendar!G:G,Calendar!B:B),IF(AND(B9686="Premier League",E9686="Highlights"),_xlfn.XLOOKUP(H9686,Calendar!O:O,Calendar!N:N,,-1),""))</f>
        <v/>
      </c>
    </row>
  </sheetData>
  <autoFilter ref="A9:AH9686" xr:uid="{00000000-0001-0000-0000-000000000000}">
    <sortState xmlns:xlrd2="http://schemas.microsoft.com/office/spreadsheetml/2017/richdata2" ref="A10:AH9686">
      <sortCondition ref="H9:H9686"/>
    </sortState>
  </autoFilter>
  <sortState xmlns:xlrd2="http://schemas.microsoft.com/office/spreadsheetml/2017/richdata2" ref="A10:AJ9686">
    <sortCondition ref="H10:H9686"/>
    <sortCondition ref="N10:N9686"/>
  </sortState>
  <mergeCells count="3">
    <mergeCell ref="Q8:T8"/>
    <mergeCell ref="U8:X8"/>
    <mergeCell ref="Y8:AB8"/>
  </mergeCells>
  <phoneticPr fontId="6" type="noConversion"/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000-000000000000}">
          <x14:formula1>
            <xm:f>Lookups!$C$2:$C$300</xm:f>
          </x14:formula1>
          <xm:sqref>C10:D43 D44 K44 D352 C45:D63 D64:D66 C67:D68 D69 K69 C70:D98 D99:D102 K113 C103:D112 D113 C114:D135 K100:K102 D136:D139 K192 C140:D194 D195 K222:K225 C196:D221 D222:D225 K260:K263 C226:D259 D260:D263 K279 C264:D278 D279 K296 C280:D295 D296 K282 C297:D330 D331:D334 K352 C335:D351 K64:K65 K136:K137 K139 K195 K242 K277 K331:K334 K371:K373 C353:D370 D371:D373 K381 C374:D380 D381 K409:K411 C382:D408 D409:D411 K456 D456 K476:K477 C457:D470 D471:D472 K428 C412:D427 C429:D455 D428 D476:D477 C473:D475 K471:K472 K527:K531 D527:D531 C478:D526 K533:K534 D533:D534 K549 C535:D548 D549 C532:D532 K557:K559 C550:D556 D557:D559 C560:D1048576</xm:sqref>
        </x14:dataValidation>
        <x14:dataValidation type="list" allowBlank="1" showInputMessage="1" showErrorMessage="1" xr:uid="{00000000-0002-0000-0000-000001000000}">
          <x14:formula1>
            <xm:f>Lookups!$E$2:$E$6</xm:f>
          </x14:formula1>
          <xm:sqref>E10:E1048576</xm:sqref>
        </x14:dataValidation>
        <x14:dataValidation type="list" allowBlank="1" showInputMessage="1" showErrorMessage="1" xr:uid="{00000000-0002-0000-0000-000003000000}">
          <x14:formula1>
            <xm:f>Lookups!$A$2:$A$35</xm:f>
          </x14:formula1>
          <xm:sqref>B10:B1048576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AJ9410"/>
  <sheetViews>
    <sheetView showGridLines="0" topLeftCell="L435" zoomScale="60" zoomScaleNormal="60" workbookViewId="0">
      <selection activeCell="Q463" sqref="Q463:AB463"/>
    </sheetView>
  </sheetViews>
  <sheetFormatPr defaultColWidth="9.1796875" defaultRowHeight="14.5" x14ac:dyDescent="0.35"/>
  <cols>
    <col min="1" max="1" width="9.81640625" style="16" bestFit="1" customWidth="1"/>
    <col min="2" max="2" width="34.81640625" style="16" bestFit="1" customWidth="1"/>
    <col min="3" max="3" width="32.453125" style="16" bestFit="1" customWidth="1"/>
    <col min="4" max="4" width="27.81640625" style="16" bestFit="1" customWidth="1"/>
    <col min="5" max="5" width="24" style="16" bestFit="1" customWidth="1"/>
    <col min="6" max="6" width="21.81640625" style="59" bestFit="1" customWidth="1"/>
    <col min="7" max="7" width="15.453125" style="16" bestFit="1" customWidth="1"/>
    <col min="8" max="8" width="16.453125" style="62" bestFit="1" customWidth="1"/>
    <col min="9" max="9" width="19.1796875" style="16" bestFit="1" customWidth="1"/>
    <col min="10" max="10" width="15.453125" style="16" bestFit="1" customWidth="1"/>
    <col min="11" max="11" width="30.54296875" style="16" bestFit="1" customWidth="1"/>
    <col min="12" max="12" width="27.453125" style="16" bestFit="1" customWidth="1"/>
    <col min="13" max="13" width="24.54296875" style="16" bestFit="1" customWidth="1"/>
    <col min="14" max="14" width="23.1796875" style="59" bestFit="1" customWidth="1"/>
    <col min="15" max="15" width="21.54296875" style="59" bestFit="1" customWidth="1"/>
    <col min="16" max="16" width="21.1796875" style="59" bestFit="1" customWidth="1"/>
    <col min="17" max="17" width="18.54296875" style="64" bestFit="1" customWidth="1"/>
    <col min="18" max="18" width="12.54296875" style="16" customWidth="1"/>
    <col min="19" max="19" width="12" style="16" customWidth="1"/>
    <col min="20" max="20" width="13.453125" style="64" customWidth="1"/>
    <col min="21" max="21" width="10.453125" style="64" bestFit="1" customWidth="1"/>
    <col min="22" max="22" width="11.1796875" style="16" customWidth="1"/>
    <col min="23" max="23" width="9.54296875" style="16" customWidth="1"/>
    <col min="24" max="24" width="12.81640625" style="64" customWidth="1"/>
    <col min="25" max="25" width="10.453125" style="64" bestFit="1" customWidth="1"/>
    <col min="26" max="26" width="9" style="16" bestFit="1" customWidth="1"/>
    <col min="27" max="27" width="10.54296875" style="16" bestFit="1" customWidth="1"/>
    <col min="28" max="28" width="12.453125" style="64" customWidth="1"/>
    <col min="29" max="29" width="14" style="16" bestFit="1" customWidth="1"/>
    <col min="30" max="30" width="14.81640625" style="16" bestFit="1" customWidth="1"/>
    <col min="31" max="33" width="11.1796875" style="16" bestFit="1" customWidth="1"/>
    <col min="34" max="34" width="16" style="16" bestFit="1" customWidth="1"/>
    <col min="35" max="36" width="13.453125" style="16" bestFit="1" customWidth="1"/>
    <col min="37" max="16384" width="9.1796875" style="16"/>
  </cols>
  <sheetData>
    <row r="1" spans="1:36" customFormat="1" x14ac:dyDescent="0.35">
      <c r="A1" s="11" t="s">
        <v>29</v>
      </c>
      <c r="E1" s="4"/>
      <c r="F1" s="42"/>
      <c r="H1" s="1"/>
      <c r="N1" s="42"/>
      <c r="O1" s="42"/>
      <c r="P1" s="42"/>
      <c r="Q1" s="12"/>
      <c r="T1" s="12"/>
      <c r="U1" s="12"/>
      <c r="X1" s="12"/>
      <c r="Y1" s="12"/>
      <c r="AB1" s="12"/>
    </row>
    <row r="2" spans="1:36" customFormat="1" x14ac:dyDescent="0.35">
      <c r="A2" s="11" t="s">
        <v>29</v>
      </c>
      <c r="E2" s="4"/>
      <c r="F2" s="42"/>
      <c r="H2" s="1"/>
      <c r="N2" s="42"/>
      <c r="O2" s="42"/>
      <c r="P2" s="42"/>
      <c r="Q2" s="12"/>
      <c r="T2" s="12"/>
      <c r="U2" s="12"/>
      <c r="X2" s="12"/>
      <c r="Y2" s="12"/>
      <c r="AB2" s="12"/>
    </row>
    <row r="3" spans="1:36" customFormat="1" x14ac:dyDescent="0.35">
      <c r="A3" s="11" t="s">
        <v>29</v>
      </c>
      <c r="E3" s="4"/>
      <c r="F3" s="42"/>
      <c r="H3" s="1"/>
      <c r="N3" s="42"/>
      <c r="O3" s="42"/>
      <c r="P3" s="42"/>
      <c r="Q3" s="12"/>
      <c r="T3" s="12"/>
      <c r="U3" s="12"/>
      <c r="X3" s="12"/>
      <c r="Y3" s="12"/>
      <c r="AB3" s="12"/>
    </row>
    <row r="4" spans="1:36" customFormat="1" x14ac:dyDescent="0.35">
      <c r="A4" s="11" t="s">
        <v>29</v>
      </c>
      <c r="E4" s="4"/>
      <c r="F4" s="42"/>
      <c r="H4" s="1"/>
      <c r="N4" s="42"/>
      <c r="O4" s="42"/>
      <c r="P4" s="42"/>
      <c r="Q4" s="12"/>
      <c r="T4" s="12"/>
      <c r="U4" s="12"/>
      <c r="X4" s="12"/>
      <c r="Y4" s="12"/>
      <c r="AB4" s="12"/>
    </row>
    <row r="5" spans="1:36" customFormat="1" x14ac:dyDescent="0.35">
      <c r="A5" s="11" t="s">
        <v>29</v>
      </c>
      <c r="E5" s="4"/>
      <c r="F5" s="42"/>
      <c r="H5" s="1"/>
      <c r="N5" s="42"/>
      <c r="O5" s="42"/>
      <c r="P5" s="42"/>
      <c r="Q5" s="12"/>
      <c r="T5" s="12"/>
      <c r="U5" s="12"/>
      <c r="X5" s="12"/>
      <c r="Y5" s="12"/>
      <c r="AB5" s="12"/>
    </row>
    <row r="6" spans="1:36" customFormat="1" x14ac:dyDescent="0.35">
      <c r="A6" s="11" t="s">
        <v>29</v>
      </c>
      <c r="E6" s="4"/>
      <c r="F6" s="42"/>
      <c r="H6" s="1"/>
      <c r="N6" s="42"/>
      <c r="O6" s="42"/>
      <c r="P6" s="42"/>
      <c r="Q6" s="12"/>
      <c r="T6" s="12"/>
      <c r="U6" s="12"/>
      <c r="X6" s="12"/>
      <c r="Y6" s="12"/>
      <c r="AB6" s="12"/>
    </row>
    <row r="7" spans="1:36" customFormat="1" ht="15" thickBot="1" x14ac:dyDescent="0.4">
      <c r="A7" s="11" t="s">
        <v>29</v>
      </c>
      <c r="E7" s="4"/>
      <c r="F7" s="42"/>
      <c r="H7" s="1"/>
      <c r="N7" s="42"/>
      <c r="O7" s="42"/>
      <c r="P7" s="42"/>
      <c r="Q7" s="12"/>
      <c r="T7" s="12"/>
      <c r="U7" s="12"/>
      <c r="X7" s="12"/>
      <c r="Y7" s="12"/>
      <c r="AB7" s="12"/>
    </row>
    <row r="8" spans="1:36" customFormat="1" x14ac:dyDescent="0.35">
      <c r="A8" s="11" t="s">
        <v>29</v>
      </c>
      <c r="E8" s="4"/>
      <c r="F8" s="42"/>
      <c r="H8" s="1"/>
      <c r="N8" s="42"/>
      <c r="O8" s="42"/>
      <c r="P8" s="42"/>
      <c r="Q8" s="131" t="s">
        <v>26</v>
      </c>
      <c r="R8" s="132"/>
      <c r="S8" s="132"/>
      <c r="T8" s="133"/>
      <c r="U8" s="134" t="s">
        <v>27</v>
      </c>
      <c r="V8" s="132"/>
      <c r="W8" s="132"/>
      <c r="X8" s="133"/>
      <c r="Y8" s="134" t="s">
        <v>28</v>
      </c>
      <c r="Z8" s="132"/>
      <c r="AA8" s="132"/>
      <c r="AB8" s="135"/>
      <c r="AC8" s="17"/>
      <c r="AD8" s="17"/>
      <c r="AE8" s="17"/>
      <c r="AF8" s="17"/>
      <c r="AG8" s="17"/>
      <c r="AH8" s="17"/>
      <c r="AI8" s="38"/>
      <c r="AJ8" s="38"/>
    </row>
    <row r="9" spans="1:36" s="4" customFormat="1" ht="45.75" customHeight="1" x14ac:dyDescent="0.35">
      <c r="A9" s="7" t="s">
        <v>0</v>
      </c>
      <c r="B9" s="8" t="s">
        <v>1</v>
      </c>
      <c r="C9" s="8" t="s">
        <v>2</v>
      </c>
      <c r="D9" s="8" t="s">
        <v>3</v>
      </c>
      <c r="E9" s="8" t="s">
        <v>4</v>
      </c>
      <c r="F9" s="19" t="s">
        <v>5</v>
      </c>
      <c r="G9" s="8" t="s">
        <v>6</v>
      </c>
      <c r="H9" s="13" t="s">
        <v>7</v>
      </c>
      <c r="I9" s="8" t="s">
        <v>8</v>
      </c>
      <c r="J9" s="8" t="s">
        <v>9</v>
      </c>
      <c r="K9" s="8" t="s">
        <v>10</v>
      </c>
      <c r="L9" s="8" t="s">
        <v>11</v>
      </c>
      <c r="M9" s="8" t="s">
        <v>12</v>
      </c>
      <c r="N9" s="9" t="s">
        <v>13</v>
      </c>
      <c r="O9" s="8" t="s">
        <v>14</v>
      </c>
      <c r="P9" s="10" t="s">
        <v>15</v>
      </c>
      <c r="Q9" s="65" t="s">
        <v>16</v>
      </c>
      <c r="R9" s="66" t="s">
        <v>17</v>
      </c>
      <c r="S9" s="66" t="s">
        <v>18</v>
      </c>
      <c r="T9" s="67" t="s">
        <v>19</v>
      </c>
      <c r="U9" s="68" t="s">
        <v>16</v>
      </c>
      <c r="V9" s="66" t="s">
        <v>17</v>
      </c>
      <c r="W9" s="66" t="s">
        <v>18</v>
      </c>
      <c r="X9" s="67" t="s">
        <v>19</v>
      </c>
      <c r="Y9" s="68" t="s">
        <v>16</v>
      </c>
      <c r="Z9" s="66" t="s">
        <v>17</v>
      </c>
      <c r="AA9" s="66" t="s">
        <v>18</v>
      </c>
      <c r="AB9" s="69" t="s">
        <v>19</v>
      </c>
      <c r="AC9" s="5" t="s">
        <v>22</v>
      </c>
      <c r="AD9" s="2" t="s">
        <v>23</v>
      </c>
      <c r="AE9" s="2" t="s">
        <v>24</v>
      </c>
      <c r="AF9" s="6" t="s">
        <v>25</v>
      </c>
      <c r="AG9" s="2" t="s">
        <v>30</v>
      </c>
      <c r="AH9" s="2" t="s">
        <v>141</v>
      </c>
      <c r="AI9" s="38" t="s">
        <v>335</v>
      </c>
      <c r="AJ9" s="38" t="s">
        <v>336</v>
      </c>
    </row>
    <row r="10" spans="1:36" s="72" customFormat="1" x14ac:dyDescent="0.35">
      <c r="A10" s="104" t="s">
        <v>31</v>
      </c>
      <c r="B10" s="104" t="s">
        <v>529</v>
      </c>
      <c r="C10" s="104" t="s">
        <v>534</v>
      </c>
      <c r="D10" s="104" t="s">
        <v>194</v>
      </c>
      <c r="E10" s="104" t="s">
        <v>41</v>
      </c>
      <c r="F10" s="105">
        <v>0.72916666666666663</v>
      </c>
      <c r="G10" s="104"/>
      <c r="H10" s="106">
        <v>45871</v>
      </c>
      <c r="I10" s="104" t="s">
        <v>522</v>
      </c>
      <c r="J10" s="107" t="s">
        <v>37</v>
      </c>
      <c r="K10" s="104" t="s">
        <v>53</v>
      </c>
      <c r="L10" s="104" t="s">
        <v>54</v>
      </c>
      <c r="M10" s="107" t="s">
        <v>55</v>
      </c>
      <c r="N10" s="105">
        <v>0.72916666666666674</v>
      </c>
      <c r="O10" s="105">
        <v>0.80694444444444446</v>
      </c>
      <c r="P10" s="105">
        <v>7.7777777777777724E-2</v>
      </c>
      <c r="Q10" s="108">
        <v>270.8</v>
      </c>
      <c r="R10" s="109">
        <v>0.43900000000000006</v>
      </c>
      <c r="S10" s="109">
        <v>3.343</v>
      </c>
      <c r="T10" s="109">
        <v>379.5</v>
      </c>
      <c r="U10" s="109">
        <v>28.1</v>
      </c>
      <c r="V10" s="109">
        <v>0.38600000000000001</v>
      </c>
      <c r="W10" s="109">
        <v>13.931000000000001</v>
      </c>
      <c r="X10" s="109">
        <v>63.900000000000006</v>
      </c>
      <c r="Y10" s="109">
        <v>267.3</v>
      </c>
      <c r="Z10" s="109">
        <v>0.50700000000000001</v>
      </c>
      <c r="AA10" s="109">
        <v>3.41</v>
      </c>
      <c r="AB10" s="110">
        <v>372.1</v>
      </c>
      <c r="AH10" s="72" t="str">
        <f>IF(AND(B10="Premier League",E10="Live"),_xlfn.XLOOKUP(_xlfn.TEXTJOIN(" vs ",,C10:D10),Calendar!G:G,Calendar!B:B),IF(AND(B10="Premier League",E10="Highlights"),_xlfn.XLOOKUP(H10,Calendar!O:O,Calendar!N:N,,-1),""))</f>
        <v/>
      </c>
      <c r="AI10" s="111" t="str">
        <f>IF(AND(AH10&lt;&gt;"",E10="Live"),_xlfn.XLOOKUP(_xlfn.TEXTJOIN(" vs ",,C10:D10),Calendar!G:G,Calendar!K:K),"")</f>
        <v/>
      </c>
      <c r="AJ10" s="111" t="str">
        <f>IF(AND(K10&lt;&gt;"Match of the Day",K10&lt;&gt;"Match of the Day 2",K10&lt;&gt;"Match of the Day Repeat"),"",1+MAX(#REF!))</f>
        <v/>
      </c>
    </row>
    <row r="11" spans="1:36" s="72" customFormat="1" x14ac:dyDescent="0.35">
      <c r="A11" s="104" t="s">
        <v>31</v>
      </c>
      <c r="B11" s="104" t="s">
        <v>146</v>
      </c>
      <c r="C11" s="104" t="s">
        <v>109</v>
      </c>
      <c r="D11" s="104" t="s">
        <v>118</v>
      </c>
      <c r="E11" s="104" t="s">
        <v>41</v>
      </c>
      <c r="F11" s="105">
        <v>0.5</v>
      </c>
      <c r="G11" s="104"/>
      <c r="H11" s="106">
        <v>45872</v>
      </c>
      <c r="I11" s="104" t="s">
        <v>522</v>
      </c>
      <c r="J11" s="107" t="s">
        <v>38</v>
      </c>
      <c r="K11" s="104" t="s">
        <v>53</v>
      </c>
      <c r="L11" s="104" t="s">
        <v>120</v>
      </c>
      <c r="M11" s="107" t="s">
        <v>55</v>
      </c>
      <c r="N11" s="105">
        <v>0.5</v>
      </c>
      <c r="O11" s="105">
        <v>0.53333333333333333</v>
      </c>
      <c r="P11" s="105">
        <v>3.3333333333333326E-2</v>
      </c>
      <c r="Q11" s="108">
        <v>98.6</v>
      </c>
      <c r="R11" s="109">
        <v>0.16</v>
      </c>
      <c r="S11" s="109">
        <v>1.9670000000000001</v>
      </c>
      <c r="T11" s="109">
        <v>120.8</v>
      </c>
      <c r="U11" s="109">
        <v>13.5</v>
      </c>
      <c r="V11" s="109">
        <v>0.186</v>
      </c>
      <c r="W11" s="109">
        <v>8.4320000000000004</v>
      </c>
      <c r="X11" s="109">
        <v>15.3</v>
      </c>
      <c r="Y11" s="109">
        <v>89.3</v>
      </c>
      <c r="Z11" s="109">
        <v>0.16900000000000001</v>
      </c>
      <c r="AA11" s="109">
        <v>1.8360000000000001</v>
      </c>
      <c r="AB11" s="110">
        <v>111.5</v>
      </c>
      <c r="AH11" s="72" t="str">
        <f>IF(AND(B11="Premier League",E11="Live"),_xlfn.XLOOKUP(_xlfn.TEXTJOIN(" vs ",,C11:D11),Calendar!G:G,Calendar!B:B),IF(AND(B11="Premier League",E11="Highlights"),_xlfn.XLOOKUP(H11,Calendar!O:O,Calendar!N:N,,-1),""))</f>
        <v/>
      </c>
      <c r="AI11" s="111" t="str">
        <f>IF(AND(AH11&lt;&gt;"",E11="Live"),_xlfn.XLOOKUP(_xlfn.TEXTJOIN(" vs ",,C11:D11),Calendar!G:G,Calendar!K:K),"")</f>
        <v/>
      </c>
      <c r="AJ11" s="111" t="str">
        <f>IF(AND(K11&lt;&gt;"Match of the Day",K11&lt;&gt;"Match of the Day 2",K11&lt;&gt;"Match of the Day Repeat"),"",1+MAX($AJ$10:AJ10))</f>
        <v/>
      </c>
    </row>
    <row r="12" spans="1:36" s="72" customFormat="1" x14ac:dyDescent="0.35">
      <c r="A12" s="104" t="s">
        <v>31</v>
      </c>
      <c r="B12" s="104" t="s">
        <v>529</v>
      </c>
      <c r="C12" s="104" t="s">
        <v>535</v>
      </c>
      <c r="D12" s="104" t="s">
        <v>524</v>
      </c>
      <c r="E12" s="104" t="s">
        <v>41</v>
      </c>
      <c r="F12" s="105">
        <v>0.58333333333333337</v>
      </c>
      <c r="G12" s="104"/>
      <c r="H12" s="106">
        <v>45872</v>
      </c>
      <c r="I12" s="104" t="s">
        <v>522</v>
      </c>
      <c r="J12" s="107" t="s">
        <v>38</v>
      </c>
      <c r="K12" s="104" t="s">
        <v>53</v>
      </c>
      <c r="L12" s="104" t="s">
        <v>120</v>
      </c>
      <c r="M12" s="107" t="s">
        <v>55</v>
      </c>
      <c r="N12" s="105">
        <v>0.58333333333333337</v>
      </c>
      <c r="O12" s="105">
        <v>0.66249999999999998</v>
      </c>
      <c r="P12" s="105">
        <v>7.9166666666666607E-2</v>
      </c>
      <c r="Q12" s="108">
        <v>82.7</v>
      </c>
      <c r="R12" s="109">
        <v>0.13400000000000001</v>
      </c>
      <c r="S12" s="109">
        <v>1.226</v>
      </c>
      <c r="T12" s="109">
        <v>160</v>
      </c>
      <c r="U12" s="109">
        <v>10.9</v>
      </c>
      <c r="V12" s="109">
        <v>0.15</v>
      </c>
      <c r="W12" s="109">
        <v>4.3899999999999997</v>
      </c>
      <c r="X12" s="109">
        <v>19.2</v>
      </c>
      <c r="Y12" s="109">
        <v>82</v>
      </c>
      <c r="Z12" s="109">
        <v>0.156</v>
      </c>
      <c r="AA12" s="109">
        <v>1.2509999999999999</v>
      </c>
      <c r="AB12" s="110">
        <v>156.80000000000001</v>
      </c>
      <c r="AH12" s="72" t="str">
        <f>IF(AND(B12="Premier League",E12="Live"),_xlfn.XLOOKUP(_xlfn.TEXTJOIN(" vs ",,C12:D12),Calendar!G:G,Calendar!B:B),IF(AND(B12="Premier League",E12="Highlights"),_xlfn.XLOOKUP(H12,Calendar!O:O,Calendar!N:N,,-1),""))</f>
        <v/>
      </c>
      <c r="AI12" s="111" t="str">
        <f>IF(AND(AH12&lt;&gt;"",E12="Live"),_xlfn.XLOOKUP(_xlfn.TEXTJOIN(" vs ",,C12:D12),Calendar!G:G,Calendar!K:K),"")</f>
        <v/>
      </c>
      <c r="AJ12" s="111" t="str">
        <f>IF(AND(K12&lt;&gt;"Match of the Day",K12&lt;&gt;"Match of the Day 2",K12&lt;&gt;"Match of the Day Repeat"),"",1+MAX($AJ$10:AJ11))</f>
        <v/>
      </c>
    </row>
    <row r="13" spans="1:36" s="72" customFormat="1" x14ac:dyDescent="0.35">
      <c r="A13" s="104" t="s">
        <v>31</v>
      </c>
      <c r="B13" s="104" t="s">
        <v>529</v>
      </c>
      <c r="C13" s="104" t="s">
        <v>195</v>
      </c>
      <c r="D13" s="104" t="s">
        <v>536</v>
      </c>
      <c r="E13" s="104" t="s">
        <v>41</v>
      </c>
      <c r="F13" s="105">
        <v>0.6875</v>
      </c>
      <c r="G13" s="104"/>
      <c r="H13" s="106">
        <v>45872</v>
      </c>
      <c r="I13" s="104" t="s">
        <v>522</v>
      </c>
      <c r="J13" s="107" t="s">
        <v>38</v>
      </c>
      <c r="K13" s="104" t="s">
        <v>53</v>
      </c>
      <c r="L13" s="104" t="s">
        <v>54</v>
      </c>
      <c r="M13" s="107" t="s">
        <v>55</v>
      </c>
      <c r="N13" s="105">
        <v>0.68958333333333333</v>
      </c>
      <c r="O13" s="105">
        <v>0.76875000000000004</v>
      </c>
      <c r="P13" s="105">
        <v>7.9166666666666718E-2</v>
      </c>
      <c r="Q13" s="108">
        <v>253.2</v>
      </c>
      <c r="R13" s="109">
        <v>0.41000000000000003</v>
      </c>
      <c r="S13" s="109">
        <v>3.05</v>
      </c>
      <c r="T13" s="109">
        <v>394.6</v>
      </c>
      <c r="U13" s="109">
        <v>15</v>
      </c>
      <c r="V13" s="109">
        <v>0.20699999999999999</v>
      </c>
      <c r="W13" s="109">
        <v>7.5529999999999999</v>
      </c>
      <c r="X13" s="109">
        <v>50.1</v>
      </c>
      <c r="Y13" s="109">
        <v>249.5</v>
      </c>
      <c r="Z13" s="109">
        <v>0.47299999999999998</v>
      </c>
      <c r="AA13" s="109">
        <v>3.085</v>
      </c>
      <c r="AB13" s="110">
        <v>389.1</v>
      </c>
      <c r="AH13" s="72" t="str">
        <f>IF(AND(B13="Premier League",E13="Live"),_xlfn.XLOOKUP(_xlfn.TEXTJOIN(" vs ",,C13:D13),Calendar!G:G,Calendar!B:B),IF(AND(B13="Premier League",E13="Highlights"),_xlfn.XLOOKUP(H13,Calendar!O:O,Calendar!N:N,,-1),""))</f>
        <v/>
      </c>
      <c r="AI13" s="111" t="str">
        <f>IF(AND(AH13&lt;&gt;"",E13="Live"),_xlfn.XLOOKUP(_xlfn.TEXTJOIN(" vs ",,C13:D13),Calendar!G:G,Calendar!K:K),"")</f>
        <v/>
      </c>
      <c r="AJ13" s="111" t="str">
        <f>IF(AND(K13&lt;&gt;"Match of the Day",K13&lt;&gt;"Match of the Day 2",K13&lt;&gt;"Match of the Day Repeat"),"",1+MAX($AJ$10:AJ12))</f>
        <v/>
      </c>
    </row>
    <row r="14" spans="1:36" s="72" customFormat="1" x14ac:dyDescent="0.35">
      <c r="A14" s="104" t="s">
        <v>31</v>
      </c>
      <c r="B14" s="104" t="s">
        <v>529</v>
      </c>
      <c r="C14" s="104" t="s">
        <v>537</v>
      </c>
      <c r="D14" s="104" t="s">
        <v>533</v>
      </c>
      <c r="E14" s="104" t="s">
        <v>41</v>
      </c>
      <c r="F14" s="105">
        <v>0.83333333333333337</v>
      </c>
      <c r="G14" s="104"/>
      <c r="H14" s="106">
        <v>45873</v>
      </c>
      <c r="I14" s="104" t="s">
        <v>522</v>
      </c>
      <c r="J14" s="107" t="s">
        <v>74</v>
      </c>
      <c r="K14" s="104" t="s">
        <v>53</v>
      </c>
      <c r="L14" s="104" t="s">
        <v>54</v>
      </c>
      <c r="M14" s="107" t="s">
        <v>55</v>
      </c>
      <c r="N14" s="105">
        <v>0.83333333333333337</v>
      </c>
      <c r="O14" s="105">
        <v>0.91319444444444453</v>
      </c>
      <c r="P14" s="105">
        <v>7.986111111111116E-2</v>
      </c>
      <c r="Q14" s="108">
        <v>192.4</v>
      </c>
      <c r="R14" s="109">
        <v>0.312</v>
      </c>
      <c r="S14" s="109">
        <v>1.8109999999999999</v>
      </c>
      <c r="T14" s="109">
        <v>275.3</v>
      </c>
      <c r="U14" s="109">
        <v>6.1</v>
      </c>
      <c r="V14" s="109">
        <v>8.4000000000000005E-2</v>
      </c>
      <c r="W14" s="109">
        <v>2.7959999999999998</v>
      </c>
      <c r="X14" s="109">
        <v>20.3</v>
      </c>
      <c r="Y14" s="109">
        <v>187.89999999999998</v>
      </c>
      <c r="Z14" s="109">
        <v>0.35599999999999998</v>
      </c>
      <c r="AA14" s="109">
        <v>1.8079999999999998</v>
      </c>
      <c r="AB14" s="110">
        <v>269.89999999999998</v>
      </c>
      <c r="AH14" s="72" t="str">
        <f>IF(AND(B14="Premier League",E14="Live"),_xlfn.XLOOKUP(_xlfn.TEXTJOIN(" vs ",,C14:D14),Calendar!G:G,Calendar!B:B),IF(AND(B14="Premier League",E14="Highlights"),_xlfn.XLOOKUP(H14,Calendar!O:O,Calendar!N:N,,-1),""))</f>
        <v/>
      </c>
      <c r="AI14" s="111" t="str">
        <f>IF(AND(AH14&lt;&gt;"",E14="Live"),_xlfn.XLOOKUP(_xlfn.TEXTJOIN(" vs ",,C14:D14),Calendar!G:G,Calendar!K:K),"")</f>
        <v/>
      </c>
      <c r="AJ14" s="111" t="str">
        <f>IF(AND(K14&lt;&gt;"Match of the Day",K14&lt;&gt;"Match of the Day 2",K14&lt;&gt;"Match of the Day Repeat"),"",1+MAX($AJ$10:AJ13))</f>
        <v/>
      </c>
    </row>
    <row r="15" spans="1:36" s="72" customFormat="1" x14ac:dyDescent="0.35">
      <c r="A15" s="104" t="s">
        <v>31</v>
      </c>
      <c r="B15" s="104" t="s">
        <v>103</v>
      </c>
      <c r="C15" s="104" t="s">
        <v>234</v>
      </c>
      <c r="D15" s="104" t="s">
        <v>538</v>
      </c>
      <c r="E15" s="104" t="s">
        <v>41</v>
      </c>
      <c r="F15" s="105">
        <v>0.82291666666666663</v>
      </c>
      <c r="G15" s="104"/>
      <c r="H15" s="106">
        <v>45874</v>
      </c>
      <c r="I15" s="104" t="s">
        <v>522</v>
      </c>
      <c r="J15" s="107" t="s">
        <v>122</v>
      </c>
      <c r="K15" s="104" t="s">
        <v>53</v>
      </c>
      <c r="L15" s="104" t="s">
        <v>539</v>
      </c>
      <c r="M15" s="107" t="s">
        <v>55</v>
      </c>
      <c r="N15" s="105">
        <v>0.82291666666666674</v>
      </c>
      <c r="O15" s="105">
        <v>0.90277777777777779</v>
      </c>
      <c r="P15" s="105">
        <v>7.9861111111111049E-2</v>
      </c>
      <c r="Q15" s="108">
        <v>5.4</v>
      </c>
      <c r="R15" s="109">
        <v>8.9999999999999993E-3</v>
      </c>
      <c r="S15" s="109">
        <v>5.0999999999999997E-2</v>
      </c>
      <c r="T15" s="109">
        <v>17.8</v>
      </c>
      <c r="U15" s="109">
        <v>0.1</v>
      </c>
      <c r="V15" s="109">
        <v>1E-3</v>
      </c>
      <c r="W15" s="109">
        <v>0.05</v>
      </c>
      <c r="X15" s="109">
        <v>2.2000000000000002</v>
      </c>
      <c r="Y15" s="109">
        <v>5.3</v>
      </c>
      <c r="Z15" s="109">
        <v>0.01</v>
      </c>
      <c r="AA15" s="109">
        <v>5.0999999999999997E-2</v>
      </c>
      <c r="AB15" s="110">
        <v>17.8</v>
      </c>
      <c r="AH15" s="72" t="str">
        <f>IF(AND(B15="Premier League",E15="Live"),_xlfn.XLOOKUP(_xlfn.TEXTJOIN(" vs ",,C15:D15),Calendar!G:G,Calendar!B:B),IF(AND(B15="Premier League",E15="Highlights"),_xlfn.XLOOKUP(H15,Calendar!O:O,Calendar!N:N,,-1),""))</f>
        <v/>
      </c>
      <c r="AI15" s="111" t="str">
        <f>IF(AND(AH15&lt;&gt;"",E15="Live"),_xlfn.XLOOKUP(_xlfn.TEXTJOIN(" vs ",,C15:D15),Calendar!G:G,Calendar!K:K),"")</f>
        <v/>
      </c>
      <c r="AJ15" s="111" t="str">
        <f>IF(AND(K15&lt;&gt;"Match of the Day",K15&lt;&gt;"Match of the Day 2",K15&lt;&gt;"Match of the Day Repeat"),"",1+MAX($AJ$10:AJ14))</f>
        <v/>
      </c>
    </row>
    <row r="16" spans="1:36" s="72" customFormat="1" x14ac:dyDescent="0.35">
      <c r="A16" s="104" t="s">
        <v>31</v>
      </c>
      <c r="B16" s="104" t="s">
        <v>131</v>
      </c>
      <c r="C16" s="104" t="s">
        <v>194</v>
      </c>
      <c r="D16" s="104" t="s">
        <v>540</v>
      </c>
      <c r="E16" s="104" t="s">
        <v>41</v>
      </c>
      <c r="F16" s="105">
        <v>0.82291666666666663</v>
      </c>
      <c r="G16" s="104"/>
      <c r="H16" s="106">
        <v>45874</v>
      </c>
      <c r="I16" s="104" t="s">
        <v>522</v>
      </c>
      <c r="J16" s="107" t="s">
        <v>122</v>
      </c>
      <c r="K16" s="104" t="s">
        <v>53</v>
      </c>
      <c r="L16" s="104" t="s">
        <v>509</v>
      </c>
      <c r="M16" s="107" t="s">
        <v>36</v>
      </c>
      <c r="N16" s="105">
        <v>0.82291666666666674</v>
      </c>
      <c r="O16" s="105">
        <v>0.90138888888888891</v>
      </c>
      <c r="P16" s="105">
        <v>7.8472222222222165E-2</v>
      </c>
      <c r="Q16" s="108">
        <v>12.5</v>
      </c>
      <c r="R16" s="109">
        <v>0.02</v>
      </c>
      <c r="S16" s="109">
        <v>0.11799999999999999</v>
      </c>
      <c r="T16" s="109">
        <v>32.4</v>
      </c>
      <c r="U16" s="109">
        <v>0</v>
      </c>
      <c r="V16" s="109">
        <v>0</v>
      </c>
      <c r="W16" s="109">
        <v>0</v>
      </c>
      <c r="X16" s="109" t="s">
        <v>541</v>
      </c>
      <c r="Y16" s="109">
        <v>12.5</v>
      </c>
      <c r="Z16" s="109">
        <v>2.4E-2</v>
      </c>
      <c r="AA16" s="109">
        <v>0.121</v>
      </c>
      <c r="AB16" s="110">
        <v>32.4</v>
      </c>
      <c r="AH16" s="72" t="str">
        <f>IF(AND(B16="Premier League",E16="Live"),_xlfn.XLOOKUP(_xlfn.TEXTJOIN(" vs ",,C16:D16),Calendar!G:G,Calendar!B:B),IF(AND(B16="Premier League",E16="Highlights"),_xlfn.XLOOKUP(H16,Calendar!O:O,Calendar!N:N,,-1),""))</f>
        <v/>
      </c>
      <c r="AI16" s="111" t="str">
        <f>IF(AND(AH16&lt;&gt;"",E16="Live"),_xlfn.XLOOKUP(_xlfn.TEXTJOIN(" vs ",,C16:D16),Calendar!G:G,Calendar!K:K),"")</f>
        <v/>
      </c>
      <c r="AJ16" s="111" t="str">
        <f>IF(AND(K16&lt;&gt;"Match of the Day",K16&lt;&gt;"Match of the Day 2",K16&lt;&gt;"Match of the Day Repeat"),"",1+MAX($AJ$10:AJ15))</f>
        <v/>
      </c>
    </row>
    <row r="17" spans="1:36" s="72" customFormat="1" x14ac:dyDescent="0.35">
      <c r="A17" s="104" t="s">
        <v>31</v>
      </c>
      <c r="B17" s="104" t="s">
        <v>146</v>
      </c>
      <c r="C17" s="104" t="s">
        <v>521</v>
      </c>
      <c r="D17" s="104" t="s">
        <v>119</v>
      </c>
      <c r="E17" s="104" t="s">
        <v>41</v>
      </c>
      <c r="F17" s="105">
        <v>0.83333333333333337</v>
      </c>
      <c r="G17" s="104"/>
      <c r="H17" s="106">
        <v>45876</v>
      </c>
      <c r="I17" s="104" t="s">
        <v>522</v>
      </c>
      <c r="J17" s="107" t="s">
        <v>127</v>
      </c>
      <c r="K17" s="104" t="s">
        <v>53</v>
      </c>
      <c r="L17" s="104" t="s">
        <v>120</v>
      </c>
      <c r="M17" s="107" t="s">
        <v>55</v>
      </c>
      <c r="N17" s="105">
        <v>0.83333333333333337</v>
      </c>
      <c r="O17" s="105">
        <v>0.91319444444444453</v>
      </c>
      <c r="P17" s="105">
        <v>7.986111111111116E-2</v>
      </c>
      <c r="Q17" s="108">
        <v>55.2</v>
      </c>
      <c r="R17" s="109">
        <v>8.8999999999999996E-2</v>
      </c>
      <c r="S17" s="109">
        <v>0.54500000000000004</v>
      </c>
      <c r="T17" s="109">
        <v>88</v>
      </c>
      <c r="U17" s="109">
        <v>5.2</v>
      </c>
      <c r="V17" s="109">
        <v>7.1999999999999995E-2</v>
      </c>
      <c r="W17" s="109">
        <v>2.8050000000000002</v>
      </c>
      <c r="X17" s="109">
        <v>11.7</v>
      </c>
      <c r="Y17" s="109">
        <v>50.8</v>
      </c>
      <c r="Z17" s="109">
        <v>9.6000000000000002E-2</v>
      </c>
      <c r="AA17" s="109">
        <v>0.51500000000000001</v>
      </c>
      <c r="AB17" s="110">
        <v>84.2</v>
      </c>
      <c r="AH17" s="72" t="str">
        <f>IF(AND(B17="Premier League",E17="Live"),_xlfn.XLOOKUP(_xlfn.TEXTJOIN(" vs ",,C17:D17),Calendar!G:G,Calendar!B:B),IF(AND(B17="Premier League",E17="Highlights"),_xlfn.XLOOKUP(H17,Calendar!O:O,Calendar!N:N,,-1),""))</f>
        <v/>
      </c>
      <c r="AI17" s="111" t="str">
        <f>IF(AND(AH17&lt;&gt;"",E17="Live"),_xlfn.XLOOKUP(_xlfn.TEXTJOIN(" vs ",,C17:D17),Calendar!G:G,Calendar!K:K),"")</f>
        <v/>
      </c>
      <c r="AJ17" s="111" t="str">
        <f>IF(AND(K17&lt;&gt;"Match of the Day",K17&lt;&gt;"Match of the Day 2",K17&lt;&gt;"Match of the Day Repeat"),"",1+MAX($AJ$10:AJ16))</f>
        <v/>
      </c>
    </row>
    <row r="18" spans="1:36" s="72" customFormat="1" x14ac:dyDescent="0.35">
      <c r="A18" s="104" t="s">
        <v>31</v>
      </c>
      <c r="B18" s="104" t="s">
        <v>348</v>
      </c>
      <c r="C18" s="104" t="s">
        <v>523</v>
      </c>
      <c r="D18" s="104" t="s">
        <v>524</v>
      </c>
      <c r="E18" s="104" t="s">
        <v>41</v>
      </c>
      <c r="F18" s="105">
        <v>0.83333333333333337</v>
      </c>
      <c r="G18" s="104"/>
      <c r="H18" s="106">
        <v>45876</v>
      </c>
      <c r="I18" s="104" t="s">
        <v>522</v>
      </c>
      <c r="J18" s="107" t="s">
        <v>127</v>
      </c>
      <c r="K18" s="104" t="s">
        <v>53</v>
      </c>
      <c r="L18" s="104" t="s">
        <v>509</v>
      </c>
      <c r="M18" s="107" t="s">
        <v>36</v>
      </c>
      <c r="N18" s="105">
        <v>0.83333333333333337</v>
      </c>
      <c r="O18" s="105">
        <v>0.91666666666666674</v>
      </c>
      <c r="P18" s="105">
        <v>8.333333333333337E-2</v>
      </c>
      <c r="Q18" s="108">
        <v>171.6</v>
      </c>
      <c r="R18" s="109">
        <v>0.27800000000000002</v>
      </c>
      <c r="S18" s="109">
        <v>1.7</v>
      </c>
      <c r="T18" s="109">
        <v>232.5</v>
      </c>
      <c r="U18" s="109">
        <v>8.4</v>
      </c>
      <c r="V18" s="109">
        <v>0.11600000000000001</v>
      </c>
      <c r="W18" s="109">
        <v>4.5060000000000002</v>
      </c>
      <c r="X18" s="109">
        <v>16.600000000000001</v>
      </c>
      <c r="Y18" s="109">
        <v>167.3</v>
      </c>
      <c r="Z18" s="109">
        <v>0.317</v>
      </c>
      <c r="AA18" s="109">
        <v>1.7010000000000001</v>
      </c>
      <c r="AB18" s="110">
        <v>228.9</v>
      </c>
      <c r="AH18" s="72" t="str">
        <f>IF(AND(B18="Premier League",E18="Live"),_xlfn.XLOOKUP(_xlfn.TEXTJOIN(" vs ",,C18:D18),Calendar!G:G,Calendar!B:B),IF(AND(B18="Premier League",E18="Highlights"),_xlfn.XLOOKUP(H18,Calendar!O:O,Calendar!N:N,,-1),""))</f>
        <v/>
      </c>
      <c r="AI18" s="111" t="str">
        <f>IF(AND(AH18&lt;&gt;"",E18="Live"),_xlfn.XLOOKUP(_xlfn.TEXTJOIN(" vs ",,C18:D18),Calendar!G:G,Calendar!K:K),"")</f>
        <v/>
      </c>
      <c r="AJ18" s="111" t="str">
        <f>IF(AND(K18&lt;&gt;"Match of the Day",K18&lt;&gt;"Match of the Day 2",K18&lt;&gt;"Match of the Day Repeat"),"",1+MAX($AJ$10:AJ17))</f>
        <v/>
      </c>
    </row>
    <row r="19" spans="1:36" s="72" customFormat="1" x14ac:dyDescent="0.35">
      <c r="A19" s="104" t="s">
        <v>31</v>
      </c>
      <c r="B19" s="104" t="s">
        <v>146</v>
      </c>
      <c r="C19" s="104" t="s">
        <v>521</v>
      </c>
      <c r="D19" s="104" t="s">
        <v>119</v>
      </c>
      <c r="E19" s="104" t="s">
        <v>41</v>
      </c>
      <c r="F19" s="105">
        <v>0.83333333333333337</v>
      </c>
      <c r="G19" s="104"/>
      <c r="H19" s="106">
        <v>45876</v>
      </c>
      <c r="I19" s="104" t="s">
        <v>522</v>
      </c>
      <c r="J19" s="107" t="s">
        <v>127</v>
      </c>
      <c r="K19" s="104" t="s">
        <v>53</v>
      </c>
      <c r="L19" s="104" t="s">
        <v>54</v>
      </c>
      <c r="M19" s="107" t="s">
        <v>55</v>
      </c>
      <c r="N19" s="105">
        <v>0.83333333333333337</v>
      </c>
      <c r="O19" s="105">
        <v>0.91319444444444453</v>
      </c>
      <c r="P19" s="105">
        <v>7.986111111111116E-2</v>
      </c>
      <c r="Q19" s="108">
        <v>145.10000000000002</v>
      </c>
      <c r="R19" s="109">
        <v>0.2</v>
      </c>
      <c r="S19" s="109">
        <v>1.4334</v>
      </c>
      <c r="T19" s="109">
        <v>246.8</v>
      </c>
      <c r="U19" s="109">
        <v>8.6999999999999993</v>
      </c>
      <c r="V19" s="109">
        <v>0.1</v>
      </c>
      <c r="W19" s="109">
        <v>4.6924999999999999</v>
      </c>
      <c r="X19" s="109">
        <v>20.9</v>
      </c>
      <c r="Y19" s="109">
        <v>136.39999999999998</v>
      </c>
      <c r="Z19" s="109">
        <v>0.30000000000000004</v>
      </c>
      <c r="AA19" s="109">
        <v>1.3835</v>
      </c>
      <c r="AB19" s="110">
        <v>240.10000000000002</v>
      </c>
      <c r="AH19" s="72" t="str">
        <f>IF(AND(B19="Premier League",E19="Live"),_xlfn.XLOOKUP(_xlfn.TEXTJOIN(" vs ",,C19:D19),Calendar!G:G,Calendar!B:B),IF(AND(B19="Premier League",E19="Highlights"),_xlfn.XLOOKUP(H19,Calendar!O:O,Calendar!N:N,,-1),""))</f>
        <v/>
      </c>
      <c r="AI19" s="111" t="str">
        <f>IF(AND(AH19&lt;&gt;"",E19="Live"),_xlfn.XLOOKUP(_xlfn.TEXTJOIN(" vs ",,C19:D19),Calendar!G:G,Calendar!K:K),"")</f>
        <v/>
      </c>
      <c r="AJ19" s="111" t="str">
        <f>IF(AND(K19&lt;&gt;"Match of the Day",K19&lt;&gt;"Match of the Day 2",K19&lt;&gt;"Match of the Day Repeat"),"",1+MAX($AJ$10:AJ18))</f>
        <v/>
      </c>
    </row>
    <row r="20" spans="1:36" s="72" customFormat="1" x14ac:dyDescent="0.35">
      <c r="A20" s="104" t="s">
        <v>31</v>
      </c>
      <c r="B20" s="104" t="s">
        <v>518</v>
      </c>
      <c r="C20" s="104" t="s">
        <v>525</v>
      </c>
      <c r="D20" s="104" t="s">
        <v>526</v>
      </c>
      <c r="E20" s="104" t="s">
        <v>41</v>
      </c>
      <c r="F20" s="105">
        <v>0.82291666666666663</v>
      </c>
      <c r="G20" s="104"/>
      <c r="H20" s="106">
        <v>45877</v>
      </c>
      <c r="I20" s="104" t="s">
        <v>522</v>
      </c>
      <c r="J20" s="107" t="s">
        <v>71</v>
      </c>
      <c r="K20" s="104" t="s">
        <v>53</v>
      </c>
      <c r="L20" s="104" t="s">
        <v>509</v>
      </c>
      <c r="M20" s="107" t="s">
        <v>36</v>
      </c>
      <c r="N20" s="105">
        <v>0.82430555555555562</v>
      </c>
      <c r="O20" s="105">
        <v>0.90208333333333335</v>
      </c>
      <c r="P20" s="105">
        <v>7.7777777777777724E-2</v>
      </c>
      <c r="Q20" s="108">
        <v>71.099999999999994</v>
      </c>
      <c r="R20" s="109">
        <v>0.115</v>
      </c>
      <c r="S20" s="109">
        <v>0.71299999999999997</v>
      </c>
      <c r="T20" s="109">
        <v>134.19999999999999</v>
      </c>
      <c r="U20" s="109">
        <v>18.7</v>
      </c>
      <c r="V20" s="109">
        <v>0.25700000000000001</v>
      </c>
      <c r="W20" s="109">
        <v>7.4740000000000002</v>
      </c>
      <c r="X20" s="109">
        <v>28.6</v>
      </c>
      <c r="Y20" s="109">
        <v>69.900000000000006</v>
      </c>
      <c r="Z20" s="109">
        <v>0.13300000000000001</v>
      </c>
      <c r="AA20" s="109">
        <v>0.71899999999999997</v>
      </c>
      <c r="AB20" s="110">
        <v>130.6</v>
      </c>
      <c r="AH20" s="72" t="str">
        <f>IF(AND(B20="Premier League",E20="Live"),_xlfn.XLOOKUP(_xlfn.TEXTJOIN(" vs ",,C20:D20),Calendar!G:G,Calendar!B:B),IF(AND(B20="Premier League",E20="Highlights"),_xlfn.XLOOKUP(H20,Calendar!O:O,Calendar!N:N,,-1),""))</f>
        <v/>
      </c>
      <c r="AI20" s="111" t="str">
        <f>IF(AND(AH20&lt;&gt;"",E20="Live"),_xlfn.XLOOKUP(_xlfn.TEXTJOIN(" vs ",,C20:D20),Calendar!G:G,Calendar!K:K),"")</f>
        <v/>
      </c>
      <c r="AJ20" s="111" t="str">
        <f>IF(AND(K20&lt;&gt;"Match of the Day",K20&lt;&gt;"Match of the Day 2",K20&lt;&gt;"Match of the Day Repeat"),"",1+MAX($AJ$10:AJ19))</f>
        <v/>
      </c>
    </row>
    <row r="21" spans="1:36" s="72" customFormat="1" x14ac:dyDescent="0.35">
      <c r="A21" s="104" t="s">
        <v>31</v>
      </c>
      <c r="B21" s="104" t="s">
        <v>145</v>
      </c>
      <c r="C21" s="104" t="s">
        <v>88</v>
      </c>
      <c r="D21" s="104" t="s">
        <v>236</v>
      </c>
      <c r="E21" s="104" t="s">
        <v>41</v>
      </c>
      <c r="F21" s="105">
        <v>0.83333333333333337</v>
      </c>
      <c r="G21" s="104"/>
      <c r="H21" s="106">
        <v>45877</v>
      </c>
      <c r="I21" s="104" t="s">
        <v>522</v>
      </c>
      <c r="J21" s="107" t="s">
        <v>71</v>
      </c>
      <c r="K21" s="104" t="s">
        <v>53</v>
      </c>
      <c r="L21" s="104" t="s">
        <v>54</v>
      </c>
      <c r="M21" s="107" t="s">
        <v>55</v>
      </c>
      <c r="N21" s="105">
        <v>0.83402777777777781</v>
      </c>
      <c r="O21" s="105">
        <v>0.9159722222222223</v>
      </c>
      <c r="P21" s="105">
        <v>8.1944444444444486E-2</v>
      </c>
      <c r="Q21" s="108">
        <v>517.79999999999995</v>
      </c>
      <c r="R21" s="109">
        <v>0.8</v>
      </c>
      <c r="S21" s="109">
        <v>5.2484000000000002</v>
      </c>
      <c r="T21" s="109">
        <v>690.5</v>
      </c>
      <c r="U21" s="109">
        <v>57.900000000000006</v>
      </c>
      <c r="V21" s="109">
        <v>0.8</v>
      </c>
      <c r="W21" s="109">
        <v>23.4223</v>
      </c>
      <c r="X21" s="109">
        <v>86.9</v>
      </c>
      <c r="Y21" s="109">
        <v>501</v>
      </c>
      <c r="Z21" s="109">
        <v>0.89999999999999991</v>
      </c>
      <c r="AA21" s="109">
        <v>5.2007000000000003</v>
      </c>
      <c r="AB21" s="110">
        <v>669.1</v>
      </c>
      <c r="AH21" s="72" t="str">
        <f>IF(AND(B21="Premier League",E21="Live"),_xlfn.XLOOKUP(_xlfn.TEXTJOIN(" vs ",,C21:D21),Calendar!G:G,Calendar!B:B),IF(AND(B21="Premier League",E21="Highlights"),_xlfn.XLOOKUP(H21,Calendar!O:O,Calendar!N:N,,-1),""))</f>
        <v/>
      </c>
      <c r="AI21" s="111" t="str">
        <f>IF(AND(AH21&lt;&gt;"",E21="Live"),_xlfn.XLOOKUP(_xlfn.TEXTJOIN(" vs ",,C21:D21),Calendar!G:G,Calendar!K:K),"")</f>
        <v/>
      </c>
      <c r="AJ21" s="111" t="str">
        <f>IF(AND(K21&lt;&gt;"Match of the Day",K21&lt;&gt;"Match of the Day 2",K21&lt;&gt;"Match of the Day Repeat"),"",1+MAX($AJ$10:AJ20))</f>
        <v/>
      </c>
    </row>
    <row r="22" spans="1:36" s="72" customFormat="1" x14ac:dyDescent="0.35">
      <c r="A22" s="104" t="s">
        <v>31</v>
      </c>
      <c r="B22" s="104" t="s">
        <v>145</v>
      </c>
      <c r="C22" s="104" t="s">
        <v>96</v>
      </c>
      <c r="D22" s="104" t="s">
        <v>130</v>
      </c>
      <c r="E22" s="104" t="s">
        <v>41</v>
      </c>
      <c r="F22" s="105">
        <v>0.52083333333333337</v>
      </c>
      <c r="G22" s="104"/>
      <c r="H22" s="106">
        <v>45878</v>
      </c>
      <c r="I22" s="104" t="s">
        <v>522</v>
      </c>
      <c r="J22" s="107" t="s">
        <v>37</v>
      </c>
      <c r="K22" s="104" t="s">
        <v>53</v>
      </c>
      <c r="L22" s="104" t="s">
        <v>527</v>
      </c>
      <c r="M22" s="107" t="s">
        <v>55</v>
      </c>
      <c r="N22" s="105">
        <v>0.52152777777777781</v>
      </c>
      <c r="O22" s="105">
        <v>0.6020833333333333</v>
      </c>
      <c r="P22" s="105">
        <v>8.0555555555555491E-2</v>
      </c>
      <c r="Q22" s="108">
        <v>66.2</v>
      </c>
      <c r="R22" s="109">
        <v>0.107</v>
      </c>
      <c r="S22" s="109">
        <v>1.415</v>
      </c>
      <c r="T22" s="109">
        <v>87.4</v>
      </c>
      <c r="U22" s="109">
        <v>3</v>
      </c>
      <c r="V22" s="109">
        <v>4.1000000000000002E-2</v>
      </c>
      <c r="W22" s="109">
        <v>2.1819999999999999</v>
      </c>
      <c r="X22" s="109">
        <v>3.7</v>
      </c>
      <c r="Y22" s="109">
        <v>66.2</v>
      </c>
      <c r="Z22" s="109">
        <v>0.126</v>
      </c>
      <c r="AA22" s="109">
        <v>1.464</v>
      </c>
      <c r="AB22" s="110">
        <v>87.4</v>
      </c>
      <c r="AH22" s="72" t="str">
        <f>IF(AND(B22="Premier League",E22="Live"),_xlfn.XLOOKUP(_xlfn.TEXTJOIN(" vs ",,C22:D22),Calendar!G:G,Calendar!B:B),IF(AND(B22="Premier League",E22="Highlights"),_xlfn.XLOOKUP(H22,Calendar!O:O,Calendar!N:N,,-1),""))</f>
        <v/>
      </c>
      <c r="AI22" s="111" t="str">
        <f>IF(AND(AH22&lt;&gt;"",E22="Live"),_xlfn.XLOOKUP(_xlfn.TEXTJOIN(" vs ",,C22:D22),Calendar!G:G,Calendar!K:K),"")</f>
        <v/>
      </c>
      <c r="AJ22" s="111" t="str">
        <f>IF(AND(K22&lt;&gt;"Match of the Day",K22&lt;&gt;"Match of the Day 2",K22&lt;&gt;"Match of the Day Repeat"),"",1+MAX($AJ$10:AJ21))</f>
        <v/>
      </c>
    </row>
    <row r="23" spans="1:36" s="72" customFormat="1" x14ac:dyDescent="0.35">
      <c r="A23" s="104" t="s">
        <v>31</v>
      </c>
      <c r="B23" s="104" t="s">
        <v>145</v>
      </c>
      <c r="C23" s="104" t="s">
        <v>66</v>
      </c>
      <c r="D23" s="104" t="s">
        <v>110</v>
      </c>
      <c r="E23" s="104" t="s">
        <v>41</v>
      </c>
      <c r="F23" s="105">
        <v>0.52083333333333337</v>
      </c>
      <c r="G23" s="104"/>
      <c r="H23" s="106">
        <v>45878</v>
      </c>
      <c r="I23" s="104" t="s">
        <v>522</v>
      </c>
      <c r="J23" s="107" t="s">
        <v>37</v>
      </c>
      <c r="K23" s="104" t="s">
        <v>53</v>
      </c>
      <c r="L23" s="104" t="s">
        <v>54</v>
      </c>
      <c r="M23" s="107" t="s">
        <v>55</v>
      </c>
      <c r="N23" s="105">
        <v>0.52083333333333337</v>
      </c>
      <c r="O23" s="105">
        <v>0.6020833333333333</v>
      </c>
      <c r="P23" s="105">
        <v>8.1249999999999933E-2</v>
      </c>
      <c r="Q23" s="108">
        <v>534.20000000000005</v>
      </c>
      <c r="R23" s="109">
        <v>0.86499999999999999</v>
      </c>
      <c r="S23" s="109">
        <v>11.425000000000001</v>
      </c>
      <c r="T23" s="109">
        <v>736.1</v>
      </c>
      <c r="U23" s="109">
        <v>52.7</v>
      </c>
      <c r="V23" s="109">
        <v>0.72499999999999998</v>
      </c>
      <c r="W23" s="109">
        <v>38.383000000000003</v>
      </c>
      <c r="X23" s="109">
        <v>78.599999999999994</v>
      </c>
      <c r="Y23" s="109">
        <v>521.79999999999995</v>
      </c>
      <c r="Z23" s="109">
        <v>0.99</v>
      </c>
      <c r="AA23" s="109">
        <v>11.548</v>
      </c>
      <c r="AB23" s="110">
        <v>715.7</v>
      </c>
      <c r="AH23" s="72" t="str">
        <f>IF(AND(B23="Premier League",E23="Live"),_xlfn.XLOOKUP(_xlfn.TEXTJOIN(" vs ",,C23:D23),Calendar!G:G,Calendar!B:B),IF(AND(B23="Premier League",E23="Highlights"),_xlfn.XLOOKUP(H23,Calendar!O:O,Calendar!N:N,,-1),""))</f>
        <v/>
      </c>
      <c r="AI23" s="111" t="str">
        <f>IF(AND(AH23&lt;&gt;"",E23="Live"),_xlfn.XLOOKUP(_xlfn.TEXTJOIN(" vs ",,C23:D23),Calendar!G:G,Calendar!K:K),"")</f>
        <v/>
      </c>
      <c r="AJ23" s="111" t="str">
        <f>IF(AND(K23&lt;&gt;"Match of the Day",K23&lt;&gt;"Match of the Day 2",K23&lt;&gt;"Match of the Day Repeat"),"",1+MAX($AJ$10:AJ22))</f>
        <v/>
      </c>
    </row>
    <row r="24" spans="1:36" s="72" customFormat="1" x14ac:dyDescent="0.35">
      <c r="A24" s="104" t="s">
        <v>31</v>
      </c>
      <c r="B24" s="104" t="s">
        <v>145</v>
      </c>
      <c r="C24" s="104" t="s">
        <v>528</v>
      </c>
      <c r="D24" s="104" t="s">
        <v>129</v>
      </c>
      <c r="E24" s="104" t="s">
        <v>41</v>
      </c>
      <c r="F24" s="105">
        <v>0.625</v>
      </c>
      <c r="G24" s="104"/>
      <c r="H24" s="106">
        <v>45878</v>
      </c>
      <c r="I24" s="104" t="s">
        <v>522</v>
      </c>
      <c r="J24" s="107" t="s">
        <v>37</v>
      </c>
      <c r="K24" s="104" t="s">
        <v>53</v>
      </c>
      <c r="L24" s="104" t="s">
        <v>527</v>
      </c>
      <c r="M24" s="107" t="s">
        <v>55</v>
      </c>
      <c r="N24" s="105">
        <v>0.62569444444444444</v>
      </c>
      <c r="O24" s="105">
        <v>0.70833333333333337</v>
      </c>
      <c r="P24" s="105">
        <v>8.2638888888888928E-2</v>
      </c>
      <c r="Q24" s="108">
        <v>109.5</v>
      </c>
      <c r="R24" s="109">
        <v>0.17699999999999999</v>
      </c>
      <c r="S24" s="109">
        <v>2.1760000000000002</v>
      </c>
      <c r="T24" s="109">
        <v>157.6</v>
      </c>
      <c r="U24" s="109">
        <v>2.2999999999999998</v>
      </c>
      <c r="V24" s="109">
        <v>3.2000000000000001E-2</v>
      </c>
      <c r="W24" s="109">
        <v>1.9339999999999999</v>
      </c>
      <c r="X24" s="109">
        <v>2.7</v>
      </c>
      <c r="Y24" s="109">
        <v>105</v>
      </c>
      <c r="Z24" s="109">
        <v>0.19900000000000001</v>
      </c>
      <c r="AA24" s="109">
        <v>2.1619999999999999</v>
      </c>
      <c r="AB24" s="110">
        <v>152.4</v>
      </c>
      <c r="AH24" s="72" t="str">
        <f>IF(AND(B24="Premier League",E24="Live"),_xlfn.XLOOKUP(_xlfn.TEXTJOIN(" vs ",,C24:D24),Calendar!G:G,Calendar!B:B),IF(AND(B24="Premier League",E24="Highlights"),_xlfn.XLOOKUP(H24,Calendar!O:O,Calendar!N:N,,-1),""))</f>
        <v/>
      </c>
      <c r="AI24" s="111" t="str">
        <f>IF(AND(AH24&lt;&gt;"",E24="Live"),_xlfn.XLOOKUP(_xlfn.TEXTJOIN(" vs ",,C24:D24),Calendar!G:G,Calendar!K:K),"")</f>
        <v/>
      </c>
      <c r="AJ24" s="111" t="str">
        <f>IF(AND(K24&lt;&gt;"Match of the Day",K24&lt;&gt;"Match of the Day 2",K24&lt;&gt;"Match of the Day Repeat"),"",1+MAX($AJ$10:AJ23))</f>
        <v/>
      </c>
    </row>
    <row r="25" spans="1:36" s="72" customFormat="1" x14ac:dyDescent="0.35">
      <c r="A25" s="104" t="s">
        <v>31</v>
      </c>
      <c r="B25" s="104" t="s">
        <v>529</v>
      </c>
      <c r="C25" s="104" t="s">
        <v>194</v>
      </c>
      <c r="D25" s="104" t="s">
        <v>530</v>
      </c>
      <c r="E25" s="104" t="s">
        <v>41</v>
      </c>
      <c r="F25" s="105">
        <v>0.73958333333333337</v>
      </c>
      <c r="G25" s="104"/>
      <c r="H25" s="106">
        <v>45878</v>
      </c>
      <c r="I25" s="104" t="s">
        <v>522</v>
      </c>
      <c r="J25" s="107" t="s">
        <v>37</v>
      </c>
      <c r="K25" s="104" t="s">
        <v>53</v>
      </c>
      <c r="L25" s="104" t="s">
        <v>531</v>
      </c>
      <c r="M25" s="107" t="s">
        <v>532</v>
      </c>
      <c r="N25" s="105">
        <v>0.73888888888888893</v>
      </c>
      <c r="O25" s="105">
        <v>0.81944444444444453</v>
      </c>
      <c r="P25" s="105">
        <v>8.0555555555555602E-2</v>
      </c>
      <c r="Q25" s="108">
        <v>104.9</v>
      </c>
      <c r="R25" s="109">
        <v>0.17</v>
      </c>
      <c r="S25" s="109">
        <v>1.2450000000000001</v>
      </c>
      <c r="T25" s="109">
        <v>131</v>
      </c>
      <c r="U25" s="109">
        <v>3.4</v>
      </c>
      <c r="V25" s="109">
        <v>4.7E-2</v>
      </c>
      <c r="W25" s="109">
        <v>2.129</v>
      </c>
      <c r="X25" s="109">
        <v>3.5</v>
      </c>
      <c r="Y25" s="109">
        <v>104.9</v>
      </c>
      <c r="Z25" s="109">
        <v>0.19900000000000001</v>
      </c>
      <c r="AA25" s="109">
        <v>1.276</v>
      </c>
      <c r="AB25" s="110">
        <v>131</v>
      </c>
      <c r="AH25" s="72" t="str">
        <f>IF(AND(B25="Premier League",E25="Live"),_xlfn.XLOOKUP(_xlfn.TEXTJOIN(" vs ",,C25:D25),Calendar!G:G,Calendar!B:B),IF(AND(B25="Premier League",E25="Highlights"),_xlfn.XLOOKUP(H25,Calendar!O:O,Calendar!N:N,,-1),""))</f>
        <v/>
      </c>
      <c r="AI25" s="111" t="str">
        <f>IF(AND(AH25&lt;&gt;"",E25="Live"),_xlfn.XLOOKUP(_xlfn.TEXTJOIN(" vs ",,C25:D25),Calendar!G:G,Calendar!K:K),"")</f>
        <v/>
      </c>
      <c r="AJ25" s="111" t="str">
        <f>IF(AND(K25&lt;&gt;"Match of the Day",K25&lt;&gt;"Match of the Day 2",K25&lt;&gt;"Match of the Day Repeat"),"",1+MAX($AJ$10:AJ24))</f>
        <v/>
      </c>
    </row>
    <row r="26" spans="1:36" s="72" customFormat="1" x14ac:dyDescent="0.35">
      <c r="A26" s="104" t="s">
        <v>31</v>
      </c>
      <c r="B26" s="104" t="s">
        <v>145</v>
      </c>
      <c r="C26" s="104" t="s">
        <v>91</v>
      </c>
      <c r="D26" s="104" t="s">
        <v>112</v>
      </c>
      <c r="E26" s="104" t="s">
        <v>41</v>
      </c>
      <c r="F26" s="105">
        <v>0.72916666666666663</v>
      </c>
      <c r="G26" s="104"/>
      <c r="H26" s="106">
        <v>45878</v>
      </c>
      <c r="I26" s="104" t="s">
        <v>522</v>
      </c>
      <c r="J26" s="107" t="s">
        <v>37</v>
      </c>
      <c r="K26" s="104" t="s">
        <v>53</v>
      </c>
      <c r="L26" s="104" t="s">
        <v>54</v>
      </c>
      <c r="M26" s="107" t="s">
        <v>55</v>
      </c>
      <c r="N26" s="105">
        <v>0.72916666666666674</v>
      </c>
      <c r="O26" s="105">
        <v>0.80833333333333335</v>
      </c>
      <c r="P26" s="105">
        <v>7.9166666666666607E-2</v>
      </c>
      <c r="Q26" s="108">
        <v>308.29999999999995</v>
      </c>
      <c r="R26" s="109">
        <v>0.5</v>
      </c>
      <c r="S26" s="109">
        <v>3.7927</v>
      </c>
      <c r="T26" s="109">
        <v>428.5</v>
      </c>
      <c r="U26" s="109">
        <v>25.4</v>
      </c>
      <c r="V26" s="109">
        <v>0.30000000000000004</v>
      </c>
      <c r="W26" s="109">
        <v>15.4878</v>
      </c>
      <c r="X26" s="109">
        <v>57</v>
      </c>
      <c r="Y26" s="109">
        <v>301.10000000000002</v>
      </c>
      <c r="Z26" s="109">
        <v>0.5</v>
      </c>
      <c r="AA26" s="109">
        <v>3.7946</v>
      </c>
      <c r="AB26" s="110">
        <v>423.9</v>
      </c>
      <c r="AH26" s="72" t="str">
        <f>IF(AND(B26="Premier League",E26="Live"),_xlfn.XLOOKUP(_xlfn.TEXTJOIN(" vs ",,C26:D26),Calendar!G:G,Calendar!B:B),IF(AND(B26="Premier League",E26="Highlights"),_xlfn.XLOOKUP(H26,Calendar!O:O,Calendar!N:N,,-1),""))</f>
        <v/>
      </c>
      <c r="AI26" s="111" t="str">
        <f>IF(AND(AH26&lt;&gt;"",E26="Live"),_xlfn.XLOOKUP(_xlfn.TEXTJOIN(" vs ",,C26:D26),Calendar!G:G,Calendar!K:K),"")</f>
        <v/>
      </c>
      <c r="AJ26" s="111" t="str">
        <f>IF(AND(K26&lt;&gt;"Match of the Day",K26&lt;&gt;"Match of the Day 2",K26&lt;&gt;"Match of the Day Repeat"),"",1+MAX($AJ$10:AJ25))</f>
        <v/>
      </c>
    </row>
    <row r="27" spans="1:36" s="72" customFormat="1" x14ac:dyDescent="0.35">
      <c r="A27" s="104" t="s">
        <v>31</v>
      </c>
      <c r="B27" s="104" t="s">
        <v>529</v>
      </c>
      <c r="C27" s="104" t="s">
        <v>533</v>
      </c>
      <c r="D27" s="104" t="s">
        <v>195</v>
      </c>
      <c r="E27" s="104" t="s">
        <v>41</v>
      </c>
      <c r="F27" s="105">
        <v>0.52083333333333337</v>
      </c>
      <c r="G27" s="104"/>
      <c r="H27" s="106">
        <v>45879</v>
      </c>
      <c r="I27" s="104" t="s">
        <v>522</v>
      </c>
      <c r="J27" s="107" t="s">
        <v>38</v>
      </c>
      <c r="K27" s="104" t="s">
        <v>53</v>
      </c>
      <c r="L27" s="104" t="s">
        <v>120</v>
      </c>
      <c r="M27" s="107" t="s">
        <v>55</v>
      </c>
      <c r="N27" s="105">
        <v>0.52152777777777781</v>
      </c>
      <c r="O27" s="105">
        <v>0.59930555555555554</v>
      </c>
      <c r="P27" s="105">
        <v>7.7777777777777724E-2</v>
      </c>
      <c r="Q27" s="108">
        <v>99.3</v>
      </c>
      <c r="R27" s="109">
        <v>0.161</v>
      </c>
      <c r="S27" s="109">
        <v>2.2599999999999998</v>
      </c>
      <c r="T27" s="109">
        <v>142.5</v>
      </c>
      <c r="U27" s="109">
        <v>5.9</v>
      </c>
      <c r="V27" s="109">
        <v>8.1000000000000003E-2</v>
      </c>
      <c r="W27" s="109">
        <v>4.66</v>
      </c>
      <c r="X27" s="109">
        <v>11</v>
      </c>
      <c r="Y27" s="109">
        <v>91.2</v>
      </c>
      <c r="Z27" s="109">
        <v>0.17299999999999999</v>
      </c>
      <c r="AA27" s="109">
        <v>2.1539999999999999</v>
      </c>
      <c r="AB27" s="110">
        <v>119.8</v>
      </c>
      <c r="AH27" s="72" t="str">
        <f>IF(AND(B27="Premier League",E27="Live"),_xlfn.XLOOKUP(_xlfn.TEXTJOIN(" vs ",,C27:D27),Calendar!G:G,Calendar!B:B),IF(AND(B27="Premier League",E27="Highlights"),_xlfn.XLOOKUP(H27,Calendar!O:O,Calendar!N:N,,-1),""))</f>
        <v/>
      </c>
      <c r="AI27" s="111" t="str">
        <f>IF(AND(AH27&lt;&gt;"",E27="Live"),_xlfn.XLOOKUP(_xlfn.TEXTJOIN(" vs ",,C27:D27),Calendar!G:G,Calendar!K:K),"")</f>
        <v/>
      </c>
      <c r="AJ27" s="111" t="str">
        <f>IF(AND(K27&lt;&gt;"Match of the Day",K27&lt;&gt;"Match of the Day 2",K27&lt;&gt;"Match of the Day Repeat"),"",1+MAX($AJ$10:AJ26))</f>
        <v/>
      </c>
    </row>
    <row r="28" spans="1:36" s="72" customFormat="1" x14ac:dyDescent="0.35">
      <c r="A28" s="104" t="s">
        <v>31</v>
      </c>
      <c r="B28" s="104" t="s">
        <v>143</v>
      </c>
      <c r="C28" s="104" t="s">
        <v>45</v>
      </c>
      <c r="D28" s="104" t="s">
        <v>81</v>
      </c>
      <c r="E28" s="104" t="s">
        <v>41</v>
      </c>
      <c r="F28" s="105">
        <v>0.625</v>
      </c>
      <c r="G28" s="104"/>
      <c r="H28" s="106">
        <v>45879</v>
      </c>
      <c r="I28" s="104" t="s">
        <v>522</v>
      </c>
      <c r="J28" s="107" t="s">
        <v>38</v>
      </c>
      <c r="K28" s="104" t="s">
        <v>53</v>
      </c>
      <c r="L28" s="104" t="s">
        <v>510</v>
      </c>
      <c r="M28" s="107" t="s">
        <v>511</v>
      </c>
      <c r="N28" s="105">
        <v>0.62638888888888888</v>
      </c>
      <c r="O28" s="105">
        <v>0.71944444444444444</v>
      </c>
      <c r="P28" s="105">
        <v>9.3055555555555558E-2</v>
      </c>
      <c r="Q28" s="108">
        <v>1289</v>
      </c>
      <c r="R28" s="109">
        <v>2.0870000000000002</v>
      </c>
      <c r="S28" s="109">
        <v>19.814</v>
      </c>
      <c r="T28" s="109">
        <v>1715.1</v>
      </c>
      <c r="U28" s="109">
        <v>216.7</v>
      </c>
      <c r="V28" s="109">
        <v>2.9809999999999999</v>
      </c>
      <c r="W28" s="109">
        <v>60.228000000000002</v>
      </c>
      <c r="X28" s="109">
        <v>278.10000000000002</v>
      </c>
      <c r="Y28" s="109">
        <v>1215.8</v>
      </c>
      <c r="Z28" s="109">
        <v>2.3069999999999999</v>
      </c>
      <c r="AA28" s="109">
        <v>19.425999999999998</v>
      </c>
      <c r="AB28" s="110">
        <v>1607.1</v>
      </c>
      <c r="AH28" s="72" t="str">
        <f>IF(AND(B28="Premier League",E28="Live"),_xlfn.XLOOKUP(_xlfn.TEXTJOIN(" vs ",,C28:D28),Calendar!G:G,Calendar!B:B),IF(AND(B28="Premier League",E28="Highlights"),_xlfn.XLOOKUP(H28,Calendar!O:O,Calendar!N:N,,-1),""))</f>
        <v/>
      </c>
      <c r="AI28" s="111" t="str">
        <f>IF(AND(AH28&lt;&gt;"",E28="Live"),_xlfn.XLOOKUP(_xlfn.TEXTJOIN(" vs ",,C28:D28),Calendar!G:G,Calendar!K:K),"")</f>
        <v/>
      </c>
      <c r="AJ28" s="111" t="str">
        <f>IF(AND(K28&lt;&gt;"Match of the Day",K28&lt;&gt;"Match of the Day 2",K28&lt;&gt;"Match of the Day Repeat"),"",1+MAX($AJ$10:AJ27))</f>
        <v/>
      </c>
    </row>
    <row r="29" spans="1:36" s="72" customFormat="1" x14ac:dyDescent="0.35">
      <c r="A29" s="104" t="s">
        <v>31</v>
      </c>
      <c r="B29" s="104" t="s">
        <v>145</v>
      </c>
      <c r="C29" s="104" t="s">
        <v>69</v>
      </c>
      <c r="D29" s="104" t="s">
        <v>93</v>
      </c>
      <c r="E29" s="104" t="s">
        <v>41</v>
      </c>
      <c r="F29" s="105">
        <v>0.6875</v>
      </c>
      <c r="G29" s="104"/>
      <c r="H29" s="106">
        <v>45879</v>
      </c>
      <c r="I29" s="104" t="s">
        <v>522</v>
      </c>
      <c r="J29" s="107" t="s">
        <v>38</v>
      </c>
      <c r="K29" s="104" t="s">
        <v>53</v>
      </c>
      <c r="L29" s="104" t="s">
        <v>54</v>
      </c>
      <c r="M29" s="107" t="s">
        <v>55</v>
      </c>
      <c r="N29" s="105">
        <v>0.6875</v>
      </c>
      <c r="O29" s="105">
        <v>0.77013888888888893</v>
      </c>
      <c r="P29" s="105">
        <v>8.2638888888888928E-2</v>
      </c>
      <c r="Q29" s="108">
        <v>539.4</v>
      </c>
      <c r="R29" s="109">
        <v>0.8</v>
      </c>
      <c r="S29" s="109">
        <v>6.9665999999999997</v>
      </c>
      <c r="T29" s="109">
        <v>728.1</v>
      </c>
      <c r="U29" s="109">
        <v>57</v>
      </c>
      <c r="V29" s="109">
        <v>0.8</v>
      </c>
      <c r="W29" s="109">
        <v>17.3993</v>
      </c>
      <c r="X29" s="109">
        <v>110.80000000000001</v>
      </c>
      <c r="Y29" s="109">
        <v>514.70000000000005</v>
      </c>
      <c r="Z29" s="109">
        <v>1</v>
      </c>
      <c r="AA29" s="109">
        <v>6.8681000000000001</v>
      </c>
      <c r="AB29" s="110">
        <v>692.6</v>
      </c>
      <c r="AH29" s="72" t="str">
        <f>IF(AND(B29="Premier League",E29="Live"),_xlfn.XLOOKUP(_xlfn.TEXTJOIN(" vs ",,C29:D29),Calendar!G:G,Calendar!B:B),IF(AND(B29="Premier League",E29="Highlights"),_xlfn.XLOOKUP(H29,Calendar!O:O,Calendar!N:N,,-1),""))</f>
        <v/>
      </c>
      <c r="AI29" s="111" t="str">
        <f>IF(AND(AH29&lt;&gt;"",E29="Live"),_xlfn.XLOOKUP(_xlfn.TEXTJOIN(" vs ",,C29:D29),Calendar!G:G,Calendar!K:K),"")</f>
        <v/>
      </c>
      <c r="AJ29" s="111" t="str">
        <f>IF(AND(K29&lt;&gt;"Match of the Day",K29&lt;&gt;"Match of the Day 2",K29&lt;&gt;"Match of the Day Repeat"),"",1+MAX($AJ$10:AJ28))</f>
        <v/>
      </c>
    </row>
    <row r="30" spans="1:36" s="72" customFormat="1" x14ac:dyDescent="0.35">
      <c r="A30" s="104" t="s">
        <v>31</v>
      </c>
      <c r="B30" s="104" t="s">
        <v>103</v>
      </c>
      <c r="C30" s="104" t="s">
        <v>528</v>
      </c>
      <c r="D30" s="104" t="s">
        <v>89</v>
      </c>
      <c r="E30" s="104" t="s">
        <v>41</v>
      </c>
      <c r="F30" s="105">
        <v>0.82291666666666663</v>
      </c>
      <c r="G30" s="104"/>
      <c r="H30" s="106">
        <v>45881</v>
      </c>
      <c r="I30" s="104" t="s">
        <v>522</v>
      </c>
      <c r="J30" s="107" t="s">
        <v>122</v>
      </c>
      <c r="K30" s="104" t="s">
        <v>53</v>
      </c>
      <c r="L30" s="104" t="s">
        <v>527</v>
      </c>
      <c r="M30" s="107" t="s">
        <v>55</v>
      </c>
      <c r="N30" s="105">
        <v>0.82361111111111118</v>
      </c>
      <c r="O30" s="105">
        <v>0.91249999999999998</v>
      </c>
      <c r="P30" s="105">
        <v>8.8888888888888795E-2</v>
      </c>
      <c r="Q30" s="108"/>
      <c r="R30" s="109"/>
      <c r="S30" s="109"/>
      <c r="T30" s="109"/>
      <c r="U30" s="109"/>
      <c r="V30" s="109"/>
      <c r="W30" s="109"/>
      <c r="X30" s="109"/>
      <c r="Y30" s="109"/>
      <c r="Z30" s="109"/>
      <c r="AA30" s="109"/>
      <c r="AB30" s="110"/>
      <c r="AH30" s="72" t="str">
        <f>IF(AND(B30="Premier League",E30="Live"),_xlfn.XLOOKUP(_xlfn.TEXTJOIN(" vs ",,C30:D30),Calendar!G:G,Calendar!B:B),IF(AND(B30="Premier League",E30="Highlights"),_xlfn.XLOOKUP(H30,Calendar!O:O,Calendar!N:N,,-1),""))</f>
        <v/>
      </c>
      <c r="AI30" s="111" t="str">
        <f>IF(AND(AH30&lt;&gt;"",E30="Live"),_xlfn.XLOOKUP(_xlfn.TEXTJOIN(" vs ",,C30:D30),Calendar!G:G,Calendar!K:K),"")</f>
        <v/>
      </c>
      <c r="AJ30" s="111" t="str">
        <f>IF(AND(K30&lt;&gt;"Match of the Day",K30&lt;&gt;"Match of the Day 2",K30&lt;&gt;"Match of the Day Repeat"),"",1+MAX($AJ$10:AJ29))</f>
        <v/>
      </c>
    </row>
    <row r="31" spans="1:36" s="72" customFormat="1" x14ac:dyDescent="0.35">
      <c r="A31" s="104" t="s">
        <v>31</v>
      </c>
      <c r="B31" s="104" t="s">
        <v>103</v>
      </c>
      <c r="C31" s="104" t="s">
        <v>258</v>
      </c>
      <c r="D31" s="104" t="s">
        <v>236</v>
      </c>
      <c r="E31" s="104" t="s">
        <v>41</v>
      </c>
      <c r="F31" s="105">
        <v>0.83333333333333337</v>
      </c>
      <c r="G31" s="104"/>
      <c r="H31" s="106">
        <v>45881</v>
      </c>
      <c r="I31" s="104" t="s">
        <v>522</v>
      </c>
      <c r="J31" s="107" t="s">
        <v>122</v>
      </c>
      <c r="K31" s="104" t="s">
        <v>53</v>
      </c>
      <c r="L31" s="104" t="s">
        <v>120</v>
      </c>
      <c r="M31" s="107" t="s">
        <v>55</v>
      </c>
      <c r="N31" s="105">
        <v>0.83333333333333337</v>
      </c>
      <c r="O31" s="105">
        <v>0.9194444444444444</v>
      </c>
      <c r="P31" s="105">
        <v>8.6111111111111027E-2</v>
      </c>
      <c r="Q31" s="108">
        <v>31.5</v>
      </c>
      <c r="R31" s="109">
        <v>5.0999999999999997E-2</v>
      </c>
      <c r="S31" s="109">
        <v>0.316</v>
      </c>
      <c r="T31" s="109">
        <v>73.2</v>
      </c>
      <c r="U31" s="109">
        <v>4.3</v>
      </c>
      <c r="V31" s="109">
        <v>5.8999999999999997E-2</v>
      </c>
      <c r="W31" s="109">
        <v>2.57</v>
      </c>
      <c r="X31" s="109">
        <v>16.5</v>
      </c>
      <c r="Y31" s="109">
        <v>30.5</v>
      </c>
      <c r="Z31" s="109">
        <v>5.8000000000000003E-2</v>
      </c>
      <c r="AA31" s="109">
        <v>0.313</v>
      </c>
      <c r="AB31" s="110">
        <v>69.400000000000006</v>
      </c>
      <c r="AH31" s="72" t="str">
        <f>IF(AND(B31="Premier League",E31="Live"),_xlfn.XLOOKUP(_xlfn.TEXTJOIN(" vs ",,C31:D31),Calendar!G:G,Calendar!B:B),IF(AND(B31="Premier League",E31="Highlights"),_xlfn.XLOOKUP(H31,Calendar!O:O,Calendar!N:N,,-1),""))</f>
        <v/>
      </c>
      <c r="AI31" s="111" t="str">
        <f>IF(AND(AH31&lt;&gt;"",E31="Live"),_xlfn.XLOOKUP(_xlfn.TEXTJOIN(" vs ",,C31:D31),Calendar!G:G,Calendar!K:K),"")</f>
        <v/>
      </c>
      <c r="AJ31" s="111" t="str">
        <f>IF(AND(K31&lt;&gt;"Match of the Day",K31&lt;&gt;"Match of the Day 2",K31&lt;&gt;"Match of the Day Repeat"),"",1+MAX($AJ$10:AJ30))</f>
        <v/>
      </c>
    </row>
    <row r="32" spans="1:36" s="72" customFormat="1" x14ac:dyDescent="0.35">
      <c r="A32" s="104" t="s">
        <v>31</v>
      </c>
      <c r="B32" s="104" t="s">
        <v>103</v>
      </c>
      <c r="C32" s="104" t="s">
        <v>114</v>
      </c>
      <c r="D32" s="104" t="s">
        <v>69</v>
      </c>
      <c r="E32" s="104" t="s">
        <v>41</v>
      </c>
      <c r="F32" s="105">
        <v>0.82291666666666663</v>
      </c>
      <c r="G32" s="104"/>
      <c r="H32" s="106">
        <v>45882</v>
      </c>
      <c r="I32" s="104" t="s">
        <v>522</v>
      </c>
      <c r="J32" s="107" t="s">
        <v>123</v>
      </c>
      <c r="K32" s="104" t="s">
        <v>53</v>
      </c>
      <c r="L32" s="104" t="s">
        <v>527</v>
      </c>
      <c r="M32" s="107" t="s">
        <v>55</v>
      </c>
      <c r="N32" s="105">
        <v>0.82291666666666674</v>
      </c>
      <c r="O32" s="105">
        <v>0.91041666666666665</v>
      </c>
      <c r="P32" s="105">
        <v>8.7499999999999911E-2</v>
      </c>
      <c r="Q32" s="108">
        <v>95.8</v>
      </c>
      <c r="R32" s="109">
        <v>0.155</v>
      </c>
      <c r="S32" s="109">
        <v>0.90400000000000003</v>
      </c>
      <c r="T32" s="109">
        <v>143.6</v>
      </c>
      <c r="U32" s="109">
        <v>4.2</v>
      </c>
      <c r="V32" s="109">
        <v>5.8000000000000003E-2</v>
      </c>
      <c r="W32" s="109">
        <v>1.5129999999999999</v>
      </c>
      <c r="X32" s="109">
        <v>11.7</v>
      </c>
      <c r="Y32" s="109">
        <v>88.1</v>
      </c>
      <c r="Z32" s="109">
        <v>0.16700000000000001</v>
      </c>
      <c r="AA32" s="109">
        <v>0.85</v>
      </c>
      <c r="AB32" s="110">
        <v>129.6</v>
      </c>
      <c r="AH32" s="72" t="str">
        <f>IF(AND(B32="Premier League",E32="Live"),_xlfn.XLOOKUP(_xlfn.TEXTJOIN(" vs ",,C32:D32),Calendar!G:G,Calendar!B:B),IF(AND(B32="Premier League",E32="Highlights"),_xlfn.XLOOKUP(H32,Calendar!O:O,Calendar!N:N,,-1),""))</f>
        <v/>
      </c>
      <c r="AI32" s="111" t="str">
        <f>IF(AND(AH32&lt;&gt;"",E32="Live"),_xlfn.XLOOKUP(_xlfn.TEXTJOIN(" vs ",,C32:D32),Calendar!G:G,Calendar!K:K),"")</f>
        <v/>
      </c>
      <c r="AJ32" s="111" t="str">
        <f>IF(AND(K32&lt;&gt;"Match of the Day",K32&lt;&gt;"Match of the Day 2",K32&lt;&gt;"Match of the Day Repeat"),"",1+MAX($AJ$10:AJ31))</f>
        <v/>
      </c>
    </row>
    <row r="33" spans="1:36" s="72" customFormat="1" x14ac:dyDescent="0.35">
      <c r="A33" s="104" t="s">
        <v>31</v>
      </c>
      <c r="B33" s="104" t="s">
        <v>103</v>
      </c>
      <c r="C33" s="104" t="s">
        <v>88</v>
      </c>
      <c r="D33" s="104" t="s">
        <v>91</v>
      </c>
      <c r="E33" s="104" t="s">
        <v>41</v>
      </c>
      <c r="F33" s="105">
        <v>0.83333333333333337</v>
      </c>
      <c r="G33" s="104"/>
      <c r="H33" s="106">
        <v>45882</v>
      </c>
      <c r="I33" s="104" t="s">
        <v>522</v>
      </c>
      <c r="J33" s="107" t="s">
        <v>123</v>
      </c>
      <c r="K33" s="104" t="s">
        <v>53</v>
      </c>
      <c r="L33" s="104" t="s">
        <v>542</v>
      </c>
      <c r="M33" s="107" t="s">
        <v>80</v>
      </c>
      <c r="N33" s="105">
        <v>0.83333333333333337</v>
      </c>
      <c r="O33" s="105">
        <v>0.91319444444444453</v>
      </c>
      <c r="P33" s="105">
        <v>7.986111111111116E-2</v>
      </c>
      <c r="Q33" s="108">
        <v>373.1</v>
      </c>
      <c r="R33" s="109">
        <v>0.60399999999999998</v>
      </c>
      <c r="S33" s="109">
        <v>3.5210000000000004</v>
      </c>
      <c r="T33" s="109">
        <v>481.3</v>
      </c>
      <c r="U33" s="109">
        <v>8</v>
      </c>
      <c r="V33" s="109">
        <v>0.11</v>
      </c>
      <c r="W33" s="109">
        <v>2.8280000000000003</v>
      </c>
      <c r="X33" s="109">
        <v>40</v>
      </c>
      <c r="Y33" s="109">
        <v>362.3</v>
      </c>
      <c r="Z33" s="109">
        <v>0.68699999999999994</v>
      </c>
      <c r="AA33" s="109">
        <v>3.496</v>
      </c>
      <c r="AB33" s="110">
        <v>472.7</v>
      </c>
      <c r="AH33" s="72" t="str">
        <f>IF(AND(B33="Premier League",E33="Live"),_xlfn.XLOOKUP(_xlfn.TEXTJOIN(" vs ",,C33:D33),Calendar!G:G,Calendar!B:B),IF(AND(B33="Premier League",E33="Highlights"),_xlfn.XLOOKUP(H33,Calendar!O:O,Calendar!N:N,,-1),""))</f>
        <v/>
      </c>
      <c r="AI33" s="111" t="str">
        <f>IF(AND(AH33&lt;&gt;"",E33="Live"),_xlfn.XLOOKUP(_xlfn.TEXTJOIN(" vs ",,C33:D33),Calendar!G:G,Calendar!K:K),"")</f>
        <v/>
      </c>
      <c r="AJ33" s="111" t="str">
        <f>IF(AND(K33&lt;&gt;"Match of the Day",K33&lt;&gt;"Match of the Day 2",K33&lt;&gt;"Match of the Day Repeat"),"",1+MAX($AJ$10:AJ32))</f>
        <v/>
      </c>
    </row>
    <row r="34" spans="1:36" s="72" customFormat="1" x14ac:dyDescent="0.35">
      <c r="A34" s="104" t="s">
        <v>31</v>
      </c>
      <c r="B34" s="104" t="s">
        <v>98</v>
      </c>
      <c r="C34" s="104" t="s">
        <v>543</v>
      </c>
      <c r="D34" s="104" t="s">
        <v>48</v>
      </c>
      <c r="E34" s="104" t="s">
        <v>41</v>
      </c>
      <c r="F34" s="105">
        <v>0.83333333333333337</v>
      </c>
      <c r="G34" s="104"/>
      <c r="H34" s="106">
        <v>45882</v>
      </c>
      <c r="I34" s="104" t="s">
        <v>522</v>
      </c>
      <c r="J34" s="107" t="s">
        <v>123</v>
      </c>
      <c r="K34" s="104" t="s">
        <v>53</v>
      </c>
      <c r="L34" s="104" t="s">
        <v>510</v>
      </c>
      <c r="M34" s="107" t="s">
        <v>511</v>
      </c>
      <c r="N34" s="105">
        <v>0.83472222222222225</v>
      </c>
      <c r="O34" s="105">
        <v>0.92361111111111116</v>
      </c>
      <c r="P34" s="105">
        <v>8.8888888888888906E-2</v>
      </c>
      <c r="Q34" s="108">
        <v>786.3</v>
      </c>
      <c r="R34" s="109">
        <v>1.2729999999999999</v>
      </c>
      <c r="S34" s="109">
        <v>7.5119999999999996</v>
      </c>
      <c r="T34" s="109">
        <v>1060.3</v>
      </c>
      <c r="U34" s="109">
        <v>133.5</v>
      </c>
      <c r="V34" s="109">
        <v>1.837</v>
      </c>
      <c r="W34" s="109">
        <v>47.24</v>
      </c>
      <c r="X34" s="109">
        <v>176.2</v>
      </c>
      <c r="Y34" s="109">
        <v>754.1</v>
      </c>
      <c r="Z34" s="109">
        <v>1.431</v>
      </c>
      <c r="AA34" s="109">
        <v>7.3659999999999997</v>
      </c>
      <c r="AB34" s="110">
        <v>1021.3</v>
      </c>
      <c r="AH34" s="72" t="str">
        <f>IF(AND(B34="Premier League",E34="Live"),_xlfn.XLOOKUP(_xlfn.TEXTJOIN(" vs ",,C34:D34),Calendar!G:G,Calendar!B:B),IF(AND(B34="Premier League",E34="Highlights"),_xlfn.XLOOKUP(H34,Calendar!O:O,Calendar!N:N,,-1),""))</f>
        <v/>
      </c>
      <c r="AI34" s="111" t="str">
        <f>IF(AND(AH34&lt;&gt;"",E34="Live"),_xlfn.XLOOKUP(_xlfn.TEXTJOIN(" vs ",,C34:D34),Calendar!G:G,Calendar!K:K),"")</f>
        <v/>
      </c>
      <c r="AJ34" s="111" t="str">
        <f>IF(AND(K34&lt;&gt;"Match of the Day",K34&lt;&gt;"Match of the Day 2",K34&lt;&gt;"Match of the Day Repeat"),"",1+MAX($AJ$10:AJ33))</f>
        <v/>
      </c>
    </row>
    <row r="35" spans="1:36" s="72" customFormat="1" x14ac:dyDescent="0.35">
      <c r="A35" s="104" t="s">
        <v>31</v>
      </c>
      <c r="B35" s="104" t="s">
        <v>103</v>
      </c>
      <c r="C35" s="104"/>
      <c r="D35" s="104"/>
      <c r="E35" s="104" t="s">
        <v>33</v>
      </c>
      <c r="F35" s="105">
        <v>0.8125</v>
      </c>
      <c r="G35" s="104" t="s">
        <v>541</v>
      </c>
      <c r="H35" s="106">
        <v>45882</v>
      </c>
      <c r="I35" s="104" t="s">
        <v>522</v>
      </c>
      <c r="J35" s="107" t="s">
        <v>123</v>
      </c>
      <c r="K35" s="104" t="s">
        <v>544</v>
      </c>
      <c r="L35" s="104" t="s">
        <v>542</v>
      </c>
      <c r="M35" s="107" t="s">
        <v>80</v>
      </c>
      <c r="N35" s="105">
        <v>0.375</v>
      </c>
      <c r="O35" s="105">
        <v>0.43748842592592591</v>
      </c>
      <c r="P35" s="105">
        <v>6.25E-2</v>
      </c>
      <c r="Q35" s="108">
        <v>60.4</v>
      </c>
      <c r="R35" s="109">
        <v>9.8000000000000004E-2</v>
      </c>
      <c r="S35" s="109">
        <v>1.625</v>
      </c>
      <c r="T35" s="109">
        <v>102.9</v>
      </c>
      <c r="U35" s="109">
        <v>2.2000000000000002</v>
      </c>
      <c r="V35" s="109">
        <v>0.03</v>
      </c>
      <c r="W35" s="109">
        <v>2.1379999999999999</v>
      </c>
      <c r="X35" s="109">
        <v>16.5</v>
      </c>
      <c r="Y35" s="109">
        <v>58.8</v>
      </c>
      <c r="Z35" s="109">
        <v>0.112</v>
      </c>
      <c r="AA35" s="109">
        <v>1.6519999999999999</v>
      </c>
      <c r="AB35" s="110">
        <v>99.3</v>
      </c>
      <c r="AH35" s="72" t="str">
        <f>IF(AND(B35="Premier League",E35="Live"),_xlfn.XLOOKUP(_xlfn.TEXTJOIN(" vs ",,C35:D35),Calendar!G:G,Calendar!B:B),IF(AND(B35="Premier League",E35="Highlights"),_xlfn.XLOOKUP(H35,Calendar!O:O,Calendar!N:N,,-1),""))</f>
        <v/>
      </c>
      <c r="AI35" s="111" t="str">
        <f>IF(AND(AH35&lt;&gt;"",E35="Live"),_xlfn.XLOOKUP(_xlfn.TEXTJOIN(" vs ",,C35:D35),Calendar!G:G,Calendar!K:K),"")</f>
        <v/>
      </c>
      <c r="AJ35" s="111" t="str">
        <f>IF(AND(K35&lt;&gt;"Match of the Day",K35&lt;&gt;"Match of the Day 2",K35&lt;&gt;"Match of the Day Repeat"),"",1+MAX($AJ$10:AJ34))</f>
        <v/>
      </c>
    </row>
    <row r="36" spans="1:36" s="72" customFormat="1" x14ac:dyDescent="0.35">
      <c r="A36" s="104" t="s">
        <v>31</v>
      </c>
      <c r="B36" s="104" t="s">
        <v>348</v>
      </c>
      <c r="C36" s="104" t="s">
        <v>545</v>
      </c>
      <c r="D36" s="104" t="s">
        <v>546</v>
      </c>
      <c r="E36" s="104" t="s">
        <v>41</v>
      </c>
      <c r="F36" s="105">
        <v>0.83333333333333337</v>
      </c>
      <c r="G36" s="104"/>
      <c r="H36" s="106">
        <v>45883</v>
      </c>
      <c r="I36" s="104" t="s">
        <v>522</v>
      </c>
      <c r="J36" s="107" t="s">
        <v>127</v>
      </c>
      <c r="K36" s="104" t="s">
        <v>53</v>
      </c>
      <c r="L36" s="104" t="s">
        <v>509</v>
      </c>
      <c r="M36" s="107" t="s">
        <v>36</v>
      </c>
      <c r="N36" s="105">
        <v>0.83472222222222225</v>
      </c>
      <c r="O36" s="105">
        <v>0.94236111111111109</v>
      </c>
      <c r="P36" s="105">
        <v>0.10763888888888884</v>
      </c>
      <c r="Q36" s="108">
        <v>230.7</v>
      </c>
      <c r="R36" s="109">
        <v>0.374</v>
      </c>
      <c r="S36" s="109">
        <v>2.4443000000000001</v>
      </c>
      <c r="T36" s="109">
        <v>318.89999999999998</v>
      </c>
      <c r="U36" s="109">
        <v>8.6</v>
      </c>
      <c r="V36" s="109">
        <v>0.11799999999999999</v>
      </c>
      <c r="W36" s="109">
        <v>5.0617999999999999</v>
      </c>
      <c r="X36" s="109">
        <v>39.4</v>
      </c>
      <c r="Y36" s="109">
        <v>224.1</v>
      </c>
      <c r="Z36" s="109">
        <v>0.42499999999999999</v>
      </c>
      <c r="AA36" s="109">
        <v>2.4268000000000001</v>
      </c>
      <c r="AB36" s="110">
        <v>312.10000000000002</v>
      </c>
      <c r="AH36" s="72" t="str">
        <f>IF(AND(B36="Premier League",E36="Live"),_xlfn.XLOOKUP(_xlfn.TEXTJOIN(" vs ",,C36:D36),Calendar!G:G,Calendar!B:B),IF(AND(B36="Premier League",E36="Highlights"),_xlfn.XLOOKUP(H36,Calendar!O:O,Calendar!N:N,,-1),""))</f>
        <v/>
      </c>
      <c r="AI36" s="111" t="str">
        <f>IF(AND(AH36&lt;&gt;"",E36="Live"),_xlfn.XLOOKUP(_xlfn.TEXTJOIN(" vs ",,C36:D36),Calendar!G:G,Calendar!K:K),"")</f>
        <v/>
      </c>
      <c r="AJ36" s="111" t="str">
        <f>IF(AND(K36&lt;&gt;"Match of the Day",K36&lt;&gt;"Match of the Day 2",K36&lt;&gt;"Match of the Day Repeat"),"",1+MAX($AJ$10:AJ35))</f>
        <v/>
      </c>
    </row>
    <row r="37" spans="1:36" s="72" customFormat="1" x14ac:dyDescent="0.35">
      <c r="A37" s="104" t="s">
        <v>31</v>
      </c>
      <c r="B37" s="104" t="s">
        <v>547</v>
      </c>
      <c r="C37" s="104" t="s">
        <v>195</v>
      </c>
      <c r="D37" s="104" t="s">
        <v>535</v>
      </c>
      <c r="E37" s="104" t="s">
        <v>41</v>
      </c>
      <c r="F37" s="105">
        <v>0.82291666666666663</v>
      </c>
      <c r="G37" s="104"/>
      <c r="H37" s="106">
        <v>45884</v>
      </c>
      <c r="I37" s="104" t="s">
        <v>522</v>
      </c>
      <c r="J37" s="107" t="s">
        <v>71</v>
      </c>
      <c r="K37" s="104" t="s">
        <v>53</v>
      </c>
      <c r="L37" s="104" t="s">
        <v>531</v>
      </c>
      <c r="M37" s="107" t="s">
        <v>532</v>
      </c>
      <c r="N37" s="105">
        <v>0.82361111111111118</v>
      </c>
      <c r="O37" s="105">
        <v>0.90138888888888891</v>
      </c>
      <c r="P37" s="105">
        <v>7.7777777777777724E-2</v>
      </c>
      <c r="Q37" s="108">
        <v>42.6</v>
      </c>
      <c r="R37" s="109">
        <v>6.9000000000000006E-2</v>
      </c>
      <c r="S37" s="109">
        <v>0.40179999999999999</v>
      </c>
      <c r="T37" s="109">
        <v>73.2</v>
      </c>
      <c r="U37" s="109">
        <v>0.4</v>
      </c>
      <c r="V37" s="109">
        <v>6.0000000000000001E-3</v>
      </c>
      <c r="W37" s="109">
        <v>8.4699999999999998E-2</v>
      </c>
      <c r="X37" s="109">
        <v>5.3</v>
      </c>
      <c r="Y37" s="109">
        <v>41.4</v>
      </c>
      <c r="Z37" s="109">
        <v>7.9000000000000001E-2</v>
      </c>
      <c r="AA37" s="109">
        <v>0.40210000000000001</v>
      </c>
      <c r="AB37" s="110">
        <v>70.900000000000006</v>
      </c>
      <c r="AH37" s="72" t="str">
        <f>IF(AND(B37="Premier League",E37="Live"),_xlfn.XLOOKUP(_xlfn.TEXTJOIN(" vs ",,C37:D37),Calendar!G:G,Calendar!B:B),IF(AND(B37="Premier League",E37="Highlights"),_xlfn.XLOOKUP(H37,Calendar!O:O,Calendar!N:N,,-1),""))</f>
        <v/>
      </c>
      <c r="AI37" s="111" t="str">
        <f>IF(AND(AH37&lt;&gt;"",E37="Live"),_xlfn.XLOOKUP(_xlfn.TEXTJOIN(" vs ",,C37:D37),Calendar!G:G,Calendar!K:K),"")</f>
        <v/>
      </c>
      <c r="AJ37" s="111" t="str">
        <f>IF(AND(K37&lt;&gt;"Match of the Day",K37&lt;&gt;"Match of the Day 2",K37&lt;&gt;"Match of the Day Repeat"),"",1+MAX($AJ$10:AJ36))</f>
        <v/>
      </c>
    </row>
    <row r="38" spans="1:36" s="72" customFormat="1" x14ac:dyDescent="0.35">
      <c r="A38" s="104" t="s">
        <v>31</v>
      </c>
      <c r="B38" s="104" t="s">
        <v>32</v>
      </c>
      <c r="C38" s="104" t="s">
        <v>45</v>
      </c>
      <c r="D38" s="104" t="s">
        <v>128</v>
      </c>
      <c r="E38" s="104" t="s">
        <v>41</v>
      </c>
      <c r="F38" s="105">
        <v>0.83333333333333337</v>
      </c>
      <c r="G38" s="104"/>
      <c r="H38" s="106">
        <v>45884</v>
      </c>
      <c r="I38" s="104" t="s">
        <v>522</v>
      </c>
      <c r="J38" s="107" t="s">
        <v>71</v>
      </c>
      <c r="K38" s="104" t="s">
        <v>53</v>
      </c>
      <c r="L38" s="104" t="s">
        <v>54</v>
      </c>
      <c r="M38" s="107" t="s">
        <v>55</v>
      </c>
      <c r="N38" s="105">
        <v>0.83402777777777781</v>
      </c>
      <c r="O38" s="105">
        <v>0.91388888888888897</v>
      </c>
      <c r="P38" s="105">
        <v>7.986111111111116E-2</v>
      </c>
      <c r="Q38" s="108">
        <v>2022.8000000000002</v>
      </c>
      <c r="R38" s="109">
        <v>3.2</v>
      </c>
      <c r="S38" s="109">
        <v>19.100000000000001</v>
      </c>
      <c r="T38" s="109">
        <v>2425.8000000000002</v>
      </c>
      <c r="U38" s="109">
        <v>336.1</v>
      </c>
      <c r="V38" s="109">
        <v>4.6999999999999993</v>
      </c>
      <c r="W38" s="109">
        <v>68.7</v>
      </c>
      <c r="X38" s="109">
        <v>424.7</v>
      </c>
      <c r="Y38" s="109">
        <v>1873.8</v>
      </c>
      <c r="Z38" s="109">
        <v>3.5</v>
      </c>
      <c r="AA38" s="109">
        <v>18.2</v>
      </c>
      <c r="AB38" s="110">
        <v>2229.6999999999998</v>
      </c>
      <c r="AH38" s="72" t="e">
        <f>IF(AND(B38="Premier League",E38="Live"),_xlfn.XLOOKUP(_xlfn.TEXTJOIN(" vs ",,C38:D38),Calendar!G:G,Calendar!B:B),IF(AND(B38="Premier League",E38="Highlights"),_xlfn.XLOOKUP(H38,Calendar!O:O,Calendar!N:N,,-1),""))</f>
        <v>#N/A</v>
      </c>
      <c r="AI38" s="111" t="e">
        <f>IF(AND(AH38&lt;&gt;"",E38="Live"),_xlfn.XLOOKUP(_xlfn.TEXTJOIN(" vs ",,C38:D38),Calendar!G:G,Calendar!K:K),"")</f>
        <v>#N/A</v>
      </c>
      <c r="AJ38" s="111" t="str">
        <f>IF(AND(K38&lt;&gt;"Match of the Day",K38&lt;&gt;"Match of the Day 2",K38&lt;&gt;"Match of the Day Repeat"),"",1+MAX($AJ$10:AJ37))</f>
        <v/>
      </c>
    </row>
    <row r="39" spans="1:36" s="72" customFormat="1" x14ac:dyDescent="0.35">
      <c r="A39" s="104" t="s">
        <v>31</v>
      </c>
      <c r="B39" s="104" t="s">
        <v>145</v>
      </c>
      <c r="C39" s="104" t="s">
        <v>89</v>
      </c>
      <c r="D39" s="104" t="s">
        <v>96</v>
      </c>
      <c r="E39" s="104" t="s">
        <v>41</v>
      </c>
      <c r="F39" s="105">
        <v>0.52083333333333337</v>
      </c>
      <c r="G39" s="104"/>
      <c r="H39" s="106">
        <v>45885</v>
      </c>
      <c r="I39" s="104" t="s">
        <v>522</v>
      </c>
      <c r="J39" s="107" t="s">
        <v>37</v>
      </c>
      <c r="K39" s="104" t="s">
        <v>53</v>
      </c>
      <c r="L39" s="104" t="s">
        <v>548</v>
      </c>
      <c r="M39" s="107" t="s">
        <v>55</v>
      </c>
      <c r="N39" s="105">
        <v>0.52083333333333337</v>
      </c>
      <c r="O39" s="105">
        <v>0.60625000000000007</v>
      </c>
      <c r="P39" s="105">
        <v>8.5416666666666696E-2</v>
      </c>
      <c r="Q39" s="108">
        <v>103</v>
      </c>
      <c r="R39" s="109">
        <v>0.16700000000000001</v>
      </c>
      <c r="S39" s="109">
        <v>1.8696999999999999</v>
      </c>
      <c r="T39" s="109">
        <v>224.2</v>
      </c>
      <c r="U39" s="109">
        <v>11.2</v>
      </c>
      <c r="V39" s="109">
        <v>0.154</v>
      </c>
      <c r="W39" s="109">
        <v>3.8382000000000001</v>
      </c>
      <c r="X39" s="109">
        <v>36.9</v>
      </c>
      <c r="Y39" s="109">
        <v>79.2</v>
      </c>
      <c r="Z39" s="109">
        <v>0.15</v>
      </c>
      <c r="AA39" s="109">
        <v>1.5003</v>
      </c>
      <c r="AB39" s="110">
        <v>190.1</v>
      </c>
      <c r="AH39" s="72" t="str">
        <f>IF(AND(B39="Premier League",E39="Live"),_xlfn.XLOOKUP(_xlfn.TEXTJOIN(" vs ",,C39:D39),Calendar!G:G,Calendar!B:B),IF(AND(B39="Premier League",E39="Highlights"),_xlfn.XLOOKUP(H39,Calendar!O:O,Calendar!N:N,,-1),""))</f>
        <v/>
      </c>
      <c r="AI39" s="111" t="str">
        <f>IF(AND(AH39&lt;&gt;"",E39="Live"),_xlfn.XLOOKUP(_xlfn.TEXTJOIN(" vs ",,C39:D39),Calendar!G:G,Calendar!K:K),"")</f>
        <v/>
      </c>
      <c r="AJ39" s="111" t="str">
        <f>IF(AND(K39&lt;&gt;"Match of the Day",K39&lt;&gt;"Match of the Day 2",K39&lt;&gt;"Match of the Day Repeat"),"",1+MAX($AJ$10:AJ38))</f>
        <v/>
      </c>
    </row>
    <row r="40" spans="1:36" s="72" customFormat="1" x14ac:dyDescent="0.35">
      <c r="A40" s="104" t="s">
        <v>31</v>
      </c>
      <c r="B40" s="104" t="s">
        <v>145</v>
      </c>
      <c r="C40" s="104" t="s">
        <v>110</v>
      </c>
      <c r="D40" s="104" t="s">
        <v>528</v>
      </c>
      <c r="E40" s="104" t="s">
        <v>41</v>
      </c>
      <c r="F40" s="105">
        <v>0.52083333333333337</v>
      </c>
      <c r="G40" s="104"/>
      <c r="H40" s="106">
        <v>45885</v>
      </c>
      <c r="I40" s="104" t="s">
        <v>522</v>
      </c>
      <c r="J40" s="107" t="s">
        <v>37</v>
      </c>
      <c r="K40" s="104" t="s">
        <v>53</v>
      </c>
      <c r="L40" s="104" t="s">
        <v>549</v>
      </c>
      <c r="M40" s="107" t="s">
        <v>80</v>
      </c>
      <c r="N40" s="105">
        <v>0.52083333333333337</v>
      </c>
      <c r="O40" s="105">
        <v>0.6</v>
      </c>
      <c r="P40" s="105">
        <v>7.9166666666666607E-2</v>
      </c>
      <c r="Q40" s="108">
        <v>564.20000000000005</v>
      </c>
      <c r="R40" s="109">
        <v>0.9</v>
      </c>
      <c r="S40" s="109">
        <v>10.199999999999999</v>
      </c>
      <c r="T40" s="109">
        <v>695.3</v>
      </c>
      <c r="U40" s="109">
        <v>18.600000000000001</v>
      </c>
      <c r="V40" s="109">
        <v>0.3</v>
      </c>
      <c r="W40" s="109">
        <v>6.3</v>
      </c>
      <c r="X40" s="109">
        <v>30.3</v>
      </c>
      <c r="Y40" s="109">
        <v>531.29999999999995</v>
      </c>
      <c r="Z40" s="109">
        <v>1</v>
      </c>
      <c r="AA40" s="109">
        <v>10</v>
      </c>
      <c r="AB40" s="110">
        <v>650.1</v>
      </c>
      <c r="AH40" s="72" t="str">
        <f>IF(AND(B40="Premier League",E40="Live"),_xlfn.XLOOKUP(_xlfn.TEXTJOIN(" vs ",,C40:D40),Calendar!G:G,Calendar!B:B),IF(AND(B40="Premier League",E40="Highlights"),_xlfn.XLOOKUP(H40,Calendar!O:O,Calendar!N:N,,-1),""))</f>
        <v/>
      </c>
      <c r="AI40" s="111" t="str">
        <f>IF(AND(AH40&lt;&gt;"",E40="Live"),_xlfn.XLOOKUP(_xlfn.TEXTJOIN(" vs ",,C40:D40),Calendar!G:G,Calendar!K:K),"")</f>
        <v/>
      </c>
      <c r="AJ40" s="111" t="str">
        <f>IF(AND(K40&lt;&gt;"Match of the Day",K40&lt;&gt;"Match of the Day 2",K40&lt;&gt;"Match of the Day Repeat"),"",1+MAX($AJ$10:AJ39))</f>
        <v/>
      </c>
    </row>
    <row r="41" spans="1:36" s="72" customFormat="1" x14ac:dyDescent="0.35">
      <c r="A41" s="104" t="s">
        <v>31</v>
      </c>
      <c r="B41" s="104" t="s">
        <v>145</v>
      </c>
      <c r="C41" s="104" t="s">
        <v>110</v>
      </c>
      <c r="D41" s="104" t="s">
        <v>528</v>
      </c>
      <c r="E41" s="104" t="s">
        <v>41</v>
      </c>
      <c r="F41" s="105">
        <v>0.52083333333333337</v>
      </c>
      <c r="G41" s="104"/>
      <c r="H41" s="106">
        <v>45885</v>
      </c>
      <c r="I41" s="104" t="s">
        <v>522</v>
      </c>
      <c r="J41" s="107" t="s">
        <v>37</v>
      </c>
      <c r="K41" s="104" t="s">
        <v>53</v>
      </c>
      <c r="L41" s="104" t="s">
        <v>54</v>
      </c>
      <c r="M41" s="107" t="s">
        <v>55</v>
      </c>
      <c r="N41" s="105">
        <v>0.52083333333333337</v>
      </c>
      <c r="O41" s="105">
        <v>0.6</v>
      </c>
      <c r="P41" s="105">
        <v>7.9166666666666607E-2</v>
      </c>
      <c r="Q41" s="108">
        <v>185</v>
      </c>
      <c r="R41" s="109">
        <v>0.30000000000000004</v>
      </c>
      <c r="S41" s="109">
        <v>3.4</v>
      </c>
      <c r="T41" s="109">
        <v>248.7</v>
      </c>
      <c r="U41" s="109">
        <v>13.899999999999999</v>
      </c>
      <c r="V41" s="109">
        <v>0.2</v>
      </c>
      <c r="W41" s="109">
        <v>4.8</v>
      </c>
      <c r="X41" s="109">
        <v>32.799999999999997</v>
      </c>
      <c r="Y41" s="109">
        <v>178.5</v>
      </c>
      <c r="Z41" s="109">
        <v>0.30000000000000004</v>
      </c>
      <c r="AA41" s="109">
        <v>3.4</v>
      </c>
      <c r="AB41" s="110">
        <v>235.3</v>
      </c>
      <c r="AH41" s="72" t="str">
        <f>IF(AND(B41="Premier League",E41="Live"),_xlfn.XLOOKUP(_xlfn.TEXTJOIN(" vs ",,C41:D41),Calendar!G:G,Calendar!B:B),IF(AND(B41="Premier League",E41="Highlights"),_xlfn.XLOOKUP(H41,Calendar!O:O,Calendar!N:N,,-1),""))</f>
        <v/>
      </c>
      <c r="AI41" s="111" t="str">
        <f>IF(AND(AH41&lt;&gt;"",E41="Live"),_xlfn.XLOOKUP(_xlfn.TEXTJOIN(" vs ",,C41:D41),Calendar!G:G,Calendar!K:K),"")</f>
        <v/>
      </c>
      <c r="AJ41" s="111" t="str">
        <f>IF(AND(K41&lt;&gt;"Match of the Day",K41&lt;&gt;"Match of the Day 2",K41&lt;&gt;"Match of the Day Repeat"),"",1+MAX($AJ$10:AJ40))</f>
        <v/>
      </c>
    </row>
    <row r="42" spans="1:36" s="72" customFormat="1" x14ac:dyDescent="0.35">
      <c r="A42" s="104" t="s">
        <v>31</v>
      </c>
      <c r="B42" s="104" t="s">
        <v>32</v>
      </c>
      <c r="C42" s="104" t="s">
        <v>82</v>
      </c>
      <c r="D42" s="104" t="s">
        <v>46</v>
      </c>
      <c r="E42" s="104" t="s">
        <v>41</v>
      </c>
      <c r="F42" s="105">
        <v>0.52083333333333337</v>
      </c>
      <c r="G42" s="104"/>
      <c r="H42" s="106">
        <v>45885</v>
      </c>
      <c r="I42" s="104" t="s">
        <v>522</v>
      </c>
      <c r="J42" s="107" t="s">
        <v>37</v>
      </c>
      <c r="K42" s="104" t="s">
        <v>53</v>
      </c>
      <c r="L42" s="104" t="s">
        <v>510</v>
      </c>
      <c r="M42" s="107" t="s">
        <v>511</v>
      </c>
      <c r="N42" s="105">
        <v>0.52222222222222225</v>
      </c>
      <c r="O42" s="105">
        <v>0.59930555555555554</v>
      </c>
      <c r="P42" s="105">
        <v>7.7083333333333282E-2</v>
      </c>
      <c r="Q42" s="108">
        <v>928.3</v>
      </c>
      <c r="R42" s="109">
        <v>1.5</v>
      </c>
      <c r="S42" s="109">
        <v>16.8</v>
      </c>
      <c r="T42" s="109">
        <v>1040</v>
      </c>
      <c r="U42" s="109">
        <v>171.6</v>
      </c>
      <c r="V42" s="109">
        <v>2.4</v>
      </c>
      <c r="W42" s="109">
        <v>58.3</v>
      </c>
      <c r="X42" s="109">
        <v>215.4</v>
      </c>
      <c r="Y42" s="109">
        <v>868.2</v>
      </c>
      <c r="Z42" s="109">
        <v>1.6</v>
      </c>
      <c r="AA42" s="109">
        <v>16.399999999999999</v>
      </c>
      <c r="AB42" s="110">
        <v>981.6</v>
      </c>
      <c r="AH42" s="72" t="e">
        <f>IF(AND(B42="Premier League",E42="Live"),_xlfn.XLOOKUP(_xlfn.TEXTJOIN(" vs ",,C42:D42),Calendar!G:G,Calendar!B:B),IF(AND(B42="Premier League",E42="Highlights"),_xlfn.XLOOKUP(H42,Calendar!O:O,Calendar!N:N,,-1),""))</f>
        <v>#N/A</v>
      </c>
      <c r="AI42" s="111" t="e">
        <f>IF(AND(AH42&lt;&gt;"",E42="Live"),_xlfn.XLOOKUP(_xlfn.TEXTJOIN(" vs ",,C42:D42),Calendar!G:G,Calendar!K:K),"")</f>
        <v>#N/A</v>
      </c>
      <c r="AJ42" s="111" t="str">
        <f>IF(AND(K42&lt;&gt;"Match of the Day",K42&lt;&gt;"Match of the Day 2",K42&lt;&gt;"Match of the Day Repeat"),"",1+MAX($AJ$10:AJ41))</f>
        <v/>
      </c>
    </row>
    <row r="43" spans="1:36" s="72" customFormat="1" x14ac:dyDescent="0.35">
      <c r="A43" s="104" t="s">
        <v>31</v>
      </c>
      <c r="B43" s="104" t="s">
        <v>32</v>
      </c>
      <c r="C43" s="104" t="s">
        <v>72</v>
      </c>
      <c r="D43" s="104" t="s">
        <v>49</v>
      </c>
      <c r="E43" s="104" t="s">
        <v>41</v>
      </c>
      <c r="F43" s="105">
        <v>0.72916666666666663</v>
      </c>
      <c r="G43" s="104"/>
      <c r="H43" s="106">
        <v>45885</v>
      </c>
      <c r="I43" s="104" t="s">
        <v>522</v>
      </c>
      <c r="J43" s="107" t="s">
        <v>37</v>
      </c>
      <c r="K43" s="104" t="s">
        <v>53</v>
      </c>
      <c r="L43" s="104" t="s">
        <v>54</v>
      </c>
      <c r="M43" s="107" t="s">
        <v>55</v>
      </c>
      <c r="N43" s="105">
        <v>0.72916666666666674</v>
      </c>
      <c r="O43" s="105">
        <v>0.8125</v>
      </c>
      <c r="P43" s="105">
        <v>8.3333333333333259E-2</v>
      </c>
      <c r="Q43" s="108">
        <v>1163.7</v>
      </c>
      <c r="R43" s="109">
        <v>1.9000000000000001</v>
      </c>
      <c r="S43" s="109">
        <v>13.5</v>
      </c>
      <c r="T43" s="109">
        <v>1405.9</v>
      </c>
      <c r="U43" s="109">
        <v>188.9</v>
      </c>
      <c r="V43" s="109">
        <v>2.6</v>
      </c>
      <c r="W43" s="109">
        <v>55.4</v>
      </c>
      <c r="X43" s="109">
        <v>289.7</v>
      </c>
      <c r="Y43" s="109">
        <v>1114.5</v>
      </c>
      <c r="Z43" s="109">
        <v>2.1</v>
      </c>
      <c r="AA43" s="109">
        <v>13.399999999999999</v>
      </c>
      <c r="AB43" s="110">
        <v>1338.4</v>
      </c>
      <c r="AH43" s="72" t="e">
        <f>IF(AND(B43="Premier League",E43="Live"),_xlfn.XLOOKUP(_xlfn.TEXTJOIN(" vs ",,C43:D43),Calendar!G:G,Calendar!B:B),IF(AND(B43="Premier League",E43="Highlights"),_xlfn.XLOOKUP(H43,Calendar!O:O,Calendar!N:N,,-1),""))</f>
        <v>#N/A</v>
      </c>
      <c r="AI43" s="111" t="e">
        <f>IF(AND(AH43&lt;&gt;"",E43="Live"),_xlfn.XLOOKUP(_xlfn.TEXTJOIN(" vs ",,C43:D43),Calendar!G:G,Calendar!K:K),"")</f>
        <v>#N/A</v>
      </c>
      <c r="AJ43" s="111" t="str">
        <f>IF(AND(K43&lt;&gt;"Match of the Day",K43&lt;&gt;"Match of the Day 2",K43&lt;&gt;"Match of the Day Repeat"),"",1+MAX($AJ$10:AJ42))</f>
        <v/>
      </c>
    </row>
    <row r="44" spans="1:36" s="72" customFormat="1" x14ac:dyDescent="0.35">
      <c r="A44" s="104" t="s">
        <v>31</v>
      </c>
      <c r="B44" s="104" t="s">
        <v>547</v>
      </c>
      <c r="C44" s="104" t="s">
        <v>194</v>
      </c>
      <c r="D44" s="104" t="s">
        <v>550</v>
      </c>
      <c r="E44" s="104" t="s">
        <v>41</v>
      </c>
      <c r="F44" s="105">
        <v>0.73958333333333337</v>
      </c>
      <c r="G44" s="104"/>
      <c r="H44" s="106">
        <v>45885</v>
      </c>
      <c r="I44" s="104" t="s">
        <v>522</v>
      </c>
      <c r="J44" s="107" t="s">
        <v>37</v>
      </c>
      <c r="K44" s="104" t="s">
        <v>53</v>
      </c>
      <c r="L44" s="104" t="s">
        <v>531</v>
      </c>
      <c r="M44" s="107" t="s">
        <v>532</v>
      </c>
      <c r="N44" s="105">
        <v>0.74027777777777781</v>
      </c>
      <c r="O44" s="105">
        <v>0.81666666666666665</v>
      </c>
      <c r="P44" s="105">
        <v>7.638888888888884E-2</v>
      </c>
      <c r="Q44" s="108">
        <v>46</v>
      </c>
      <c r="R44" s="109">
        <v>7.3999999999999996E-2</v>
      </c>
      <c r="S44" s="109">
        <v>0.52490000000000003</v>
      </c>
      <c r="T44" s="109">
        <v>65.3</v>
      </c>
      <c r="U44" s="109">
        <v>0</v>
      </c>
      <c r="V44" s="109">
        <v>0</v>
      </c>
      <c r="W44" s="109">
        <v>0</v>
      </c>
      <c r="X44" s="109" t="s">
        <v>541</v>
      </c>
      <c r="Y44" s="109">
        <v>44.7</v>
      </c>
      <c r="Z44" s="109">
        <v>8.5000000000000006E-2</v>
      </c>
      <c r="AA44" s="109">
        <v>0.52559999999999996</v>
      </c>
      <c r="AB44" s="110">
        <v>61.2</v>
      </c>
      <c r="AH44" s="72" t="str">
        <f>IF(AND(B44="Premier League",E44="Live"),_xlfn.XLOOKUP(_xlfn.TEXTJOIN(" vs ",,C44:D44),Calendar!G:G,Calendar!B:B),IF(AND(B44="Premier League",E44="Highlights"),_xlfn.XLOOKUP(H44,Calendar!O:O,Calendar!N:N,,-1),""))</f>
        <v/>
      </c>
      <c r="AI44" s="111" t="str">
        <f>IF(AND(AH44&lt;&gt;"",E44="Live"),_xlfn.XLOOKUP(_xlfn.TEXTJOIN(" vs ",,C44:D44),Calendar!G:G,Calendar!K:K),"")</f>
        <v/>
      </c>
      <c r="AJ44" s="111" t="str">
        <f>IF(AND(K44&lt;&gt;"Match of the Day",K44&lt;&gt;"Match of the Day 2",K44&lt;&gt;"Match of the Day Repeat"),"",1+MAX($AJ$10:AJ43))</f>
        <v/>
      </c>
    </row>
    <row r="45" spans="1:36" s="72" customFormat="1" x14ac:dyDescent="0.35">
      <c r="A45" s="104" t="s">
        <v>31</v>
      </c>
      <c r="B45" s="104" t="s">
        <v>32</v>
      </c>
      <c r="C45" s="104" t="s">
        <v>48</v>
      </c>
      <c r="D45" s="104" t="s">
        <v>62</v>
      </c>
      <c r="E45" s="104" t="s">
        <v>282</v>
      </c>
      <c r="F45" s="105">
        <v>0.85416666666666663</v>
      </c>
      <c r="G45" s="104"/>
      <c r="H45" s="106">
        <v>45885</v>
      </c>
      <c r="I45" s="104" t="s">
        <v>551</v>
      </c>
      <c r="J45" s="107" t="s">
        <v>37</v>
      </c>
      <c r="K45" s="104" t="s">
        <v>53</v>
      </c>
      <c r="L45" s="104" t="s">
        <v>57</v>
      </c>
      <c r="M45" s="107" t="s">
        <v>55</v>
      </c>
      <c r="N45" s="105">
        <v>0.86111111111111116</v>
      </c>
      <c r="O45" s="105">
        <v>0.93402777777777779</v>
      </c>
      <c r="P45" s="105">
        <v>7.291666666666663E-2</v>
      </c>
      <c r="Q45" s="108">
        <v>58.7</v>
      </c>
      <c r="R45" s="109">
        <v>0.1</v>
      </c>
      <c r="S45" s="109">
        <v>0.7</v>
      </c>
      <c r="T45" s="109">
        <v>101.5</v>
      </c>
      <c r="U45" s="109">
        <v>0</v>
      </c>
      <c r="V45" s="109">
        <v>0</v>
      </c>
      <c r="W45" s="109">
        <v>0</v>
      </c>
      <c r="X45" s="109" t="s">
        <v>541</v>
      </c>
      <c r="Y45" s="109">
        <v>58.6</v>
      </c>
      <c r="Z45" s="109">
        <v>0.1</v>
      </c>
      <c r="AA45" s="109">
        <v>0.7</v>
      </c>
      <c r="AB45" s="110">
        <v>101.5</v>
      </c>
      <c r="AH45" s="72" t="str">
        <f>IF(AND(B45="Premier League",E45="Live"),_xlfn.XLOOKUP(_xlfn.TEXTJOIN(" vs ",,C45:D45),Calendar!G:G,Calendar!B:B),IF(AND(B45="Premier League",E45="Highlights"),_xlfn.XLOOKUP(H45,Calendar!O:O,Calendar!N:N,,-1),""))</f>
        <v/>
      </c>
      <c r="AI45" s="111" t="str">
        <f>IF(AND(AH45&lt;&gt;"",E45="Live"),_xlfn.XLOOKUP(_xlfn.TEXTJOIN(" vs ",,C45:D45),Calendar!G:G,Calendar!K:K),"")</f>
        <v/>
      </c>
      <c r="AJ45" s="111" t="str">
        <f>IF(AND(K45&lt;&gt;"Match of the Day",K45&lt;&gt;"Match of the Day 2",K45&lt;&gt;"Match of the Day Repeat"),"",1+MAX($AJ$10:AJ44))</f>
        <v/>
      </c>
    </row>
    <row r="46" spans="1:36" s="72" customFormat="1" x14ac:dyDescent="0.35">
      <c r="A46" s="104" t="s">
        <v>31</v>
      </c>
      <c r="B46" s="104" t="s">
        <v>32</v>
      </c>
      <c r="C46" s="104"/>
      <c r="D46" s="104"/>
      <c r="E46" s="104" t="s">
        <v>33</v>
      </c>
      <c r="F46" s="105">
        <v>0.9375</v>
      </c>
      <c r="G46" s="104"/>
      <c r="H46" s="106">
        <v>45885</v>
      </c>
      <c r="I46" s="104" t="s">
        <v>522</v>
      </c>
      <c r="J46" s="107" t="s">
        <v>37</v>
      </c>
      <c r="K46" s="104" t="s">
        <v>552</v>
      </c>
      <c r="L46" s="104" t="s">
        <v>35</v>
      </c>
      <c r="M46" s="107" t="s">
        <v>36</v>
      </c>
      <c r="N46" s="105">
        <v>0.93055555555555558</v>
      </c>
      <c r="O46" s="105">
        <v>0.98611111111111116</v>
      </c>
      <c r="P46" s="105">
        <v>5.555555555555558E-2</v>
      </c>
      <c r="Q46" s="108">
        <v>1747</v>
      </c>
      <c r="R46" s="109">
        <v>2.8</v>
      </c>
      <c r="S46" s="109">
        <v>28.7</v>
      </c>
      <c r="T46" s="109">
        <v>2188.8000000000002</v>
      </c>
      <c r="U46" s="109">
        <v>60.3</v>
      </c>
      <c r="V46" s="109">
        <v>0.8</v>
      </c>
      <c r="W46" s="109">
        <v>35</v>
      </c>
      <c r="X46" s="109">
        <v>99.4</v>
      </c>
      <c r="Y46" s="109">
        <v>1701.3</v>
      </c>
      <c r="Z46" s="109">
        <v>3.2</v>
      </c>
      <c r="AA46" s="109">
        <v>28.4</v>
      </c>
      <c r="AB46" s="110">
        <v>2105.1</v>
      </c>
      <c r="AH46" s="72" t="str">
        <f>IF(AND(B46="Premier League",E46="Live"),_xlfn.XLOOKUP(_xlfn.TEXTJOIN(" vs ",,C46:D46),Calendar!G:G,Calendar!B:B),IF(AND(B46="Premier League",E46="Highlights"),_xlfn.XLOOKUP(H46,Calendar!O:O,Calendar!N:N,,-1),""))</f>
        <v>Matchweek 01</v>
      </c>
      <c r="AI46" s="111" t="str">
        <f>IF(AND(AH46&lt;&gt;"",E46="Live"),_xlfn.XLOOKUP(_xlfn.TEXTJOIN(" vs ",,C46:D46),Calendar!G:G,Calendar!K:K),"")</f>
        <v/>
      </c>
      <c r="AJ46" s="111">
        <f>IF(AND(K46&lt;&gt;"Match of the Day",K46&lt;&gt;"Match of the Day 2",K46&lt;&gt;"Match of the Day Repeat"),"",1+MAX($AJ$10:AJ45))</f>
        <v>1</v>
      </c>
    </row>
    <row r="47" spans="1:36" s="72" customFormat="1" x14ac:dyDescent="0.35">
      <c r="A47" s="104" t="s">
        <v>31</v>
      </c>
      <c r="B47" s="104" t="s">
        <v>145</v>
      </c>
      <c r="C47" s="104" t="s">
        <v>236</v>
      </c>
      <c r="D47" s="104" t="s">
        <v>66</v>
      </c>
      <c r="E47" s="104" t="s">
        <v>41</v>
      </c>
      <c r="F47" s="105">
        <v>0.5</v>
      </c>
      <c r="G47" s="104"/>
      <c r="H47" s="106">
        <v>45886</v>
      </c>
      <c r="I47" s="104" t="s">
        <v>522</v>
      </c>
      <c r="J47" s="107" t="s">
        <v>38</v>
      </c>
      <c r="K47" s="104" t="s">
        <v>53</v>
      </c>
      <c r="L47" s="104" t="s">
        <v>54</v>
      </c>
      <c r="M47" s="107" t="s">
        <v>55</v>
      </c>
      <c r="N47" s="105">
        <v>0.50069444444444444</v>
      </c>
      <c r="O47" s="105">
        <v>0.53402777777777777</v>
      </c>
      <c r="P47" s="105">
        <v>3.3333333333333326E-2</v>
      </c>
      <c r="Q47" s="108">
        <v>311.95701754385902</v>
      </c>
      <c r="R47" s="109">
        <v>0.499999999999999</v>
      </c>
      <c r="S47" s="109">
        <v>6.7088271929824499</v>
      </c>
      <c r="T47" s="109">
        <v>493.4</v>
      </c>
      <c r="U47" s="109">
        <v>35.412280701754298</v>
      </c>
      <c r="V47" s="109">
        <v>0.47631578947368403</v>
      </c>
      <c r="W47" s="109">
        <v>32.412171929824503</v>
      </c>
      <c r="X47" s="109">
        <v>98.4</v>
      </c>
      <c r="Y47" s="109">
        <v>290.41228070175401</v>
      </c>
      <c r="Z47" s="109">
        <v>0.54736842105263095</v>
      </c>
      <c r="AA47" s="109">
        <v>6.3979640350877203</v>
      </c>
      <c r="AB47" s="110">
        <v>453.7</v>
      </c>
      <c r="AH47" s="72" t="str">
        <f>IF(AND(B47="Premier League",E47="Live"),_xlfn.XLOOKUP(_xlfn.TEXTJOIN(" vs ",,C47:D47),Calendar!G:G,Calendar!B:B),IF(AND(B47="Premier League",E47="Highlights"),_xlfn.XLOOKUP(H47,Calendar!O:O,Calendar!N:N,,-1),""))</f>
        <v/>
      </c>
      <c r="AI47" s="111" t="str">
        <f>IF(AND(AH47&lt;&gt;"",E47="Live"),_xlfn.XLOOKUP(_xlfn.TEXTJOIN(" vs ",,C47:D47),Calendar!G:G,Calendar!K:K),"")</f>
        <v/>
      </c>
      <c r="AJ47" s="111" t="str">
        <f>IF(AND(K47&lt;&gt;"Match of the Day",K47&lt;&gt;"Match of the Day 2",K47&lt;&gt;"Match of the Day Repeat"),"",1+MAX($AJ$10:AJ46))</f>
        <v/>
      </c>
    </row>
    <row r="48" spans="1:36" s="72" customFormat="1" x14ac:dyDescent="0.35">
      <c r="A48" s="104" t="s">
        <v>31</v>
      </c>
      <c r="B48" s="104" t="s">
        <v>32</v>
      </c>
      <c r="C48" s="104" t="s">
        <v>67</v>
      </c>
      <c r="D48" s="104" t="s">
        <v>81</v>
      </c>
      <c r="E48" s="104" t="s">
        <v>41</v>
      </c>
      <c r="F48" s="105">
        <v>0.58333333333333337</v>
      </c>
      <c r="G48" s="104"/>
      <c r="H48" s="106">
        <v>45886</v>
      </c>
      <c r="I48" s="104" t="s">
        <v>522</v>
      </c>
      <c r="J48" s="107" t="s">
        <v>38</v>
      </c>
      <c r="K48" s="104" t="s">
        <v>53</v>
      </c>
      <c r="L48" s="104" t="s">
        <v>54</v>
      </c>
      <c r="M48" s="107" t="s">
        <v>55</v>
      </c>
      <c r="N48" s="105">
        <v>0.58402777777777781</v>
      </c>
      <c r="O48" s="105">
        <v>0.66527777777777786</v>
      </c>
      <c r="P48" s="105">
        <v>8.1250000000000044E-2</v>
      </c>
      <c r="Q48" s="108">
        <v>1255.5</v>
      </c>
      <c r="R48" s="109">
        <v>2</v>
      </c>
      <c r="S48" s="109">
        <v>22.3</v>
      </c>
      <c r="T48" s="109">
        <v>1710.9</v>
      </c>
      <c r="U48" s="109">
        <v>220.1</v>
      </c>
      <c r="V48" s="109">
        <v>3</v>
      </c>
      <c r="W48" s="109">
        <v>68</v>
      </c>
      <c r="X48" s="109">
        <v>302</v>
      </c>
      <c r="Y48" s="109">
        <v>1204.2</v>
      </c>
      <c r="Z48" s="109">
        <v>2.2999999999999998</v>
      </c>
      <c r="AA48" s="109">
        <v>22.1</v>
      </c>
      <c r="AB48" s="110">
        <v>1645.4</v>
      </c>
      <c r="AH48" s="72" t="e">
        <f>IF(AND(B48="Premier League",E48="Live"),_xlfn.XLOOKUP(_xlfn.TEXTJOIN(" vs ",,C48:D48),Calendar!G:G,Calendar!B:B),IF(AND(B48="Premier League",E48="Highlights"),_xlfn.XLOOKUP(H48,Calendar!O:O,Calendar!N:N,,-1),""))</f>
        <v>#N/A</v>
      </c>
      <c r="AI48" s="111" t="e">
        <f>IF(AND(AH48&lt;&gt;"",E48="Live"),_xlfn.XLOOKUP(_xlfn.TEXTJOIN(" vs ",,C48:D48),Calendar!G:G,Calendar!K:K),"")</f>
        <v>#N/A</v>
      </c>
      <c r="AJ48" s="111" t="str">
        <f>IF(AND(K48&lt;&gt;"Match of the Day",K48&lt;&gt;"Match of the Day 2",K48&lt;&gt;"Match of the Day Repeat"),"",1+MAX($AJ$10:AJ47))</f>
        <v/>
      </c>
    </row>
    <row r="49" spans="1:36" s="72" customFormat="1" x14ac:dyDescent="0.35">
      <c r="A49" s="104" t="s">
        <v>31</v>
      </c>
      <c r="B49" s="104" t="s">
        <v>32</v>
      </c>
      <c r="C49" s="104" t="s">
        <v>164</v>
      </c>
      <c r="D49" s="104" t="s">
        <v>140</v>
      </c>
      <c r="E49" s="104" t="s">
        <v>41</v>
      </c>
      <c r="F49" s="105">
        <v>0.58333333333333337</v>
      </c>
      <c r="G49" s="104"/>
      <c r="H49" s="106">
        <v>45886</v>
      </c>
      <c r="I49" s="104" t="s">
        <v>522</v>
      </c>
      <c r="J49" s="107" t="s">
        <v>38</v>
      </c>
      <c r="K49" s="104" t="s">
        <v>53</v>
      </c>
      <c r="L49" s="104" t="s">
        <v>57</v>
      </c>
      <c r="M49" s="107" t="s">
        <v>55</v>
      </c>
      <c r="N49" s="105">
        <v>0.58333333333333337</v>
      </c>
      <c r="O49" s="105">
        <v>0.66388888888888886</v>
      </c>
      <c r="P49" s="105">
        <v>8.0555555555555491E-2</v>
      </c>
      <c r="Q49" s="108">
        <v>290.7</v>
      </c>
      <c r="R49" s="109">
        <v>0.5</v>
      </c>
      <c r="S49" s="109">
        <v>5.2</v>
      </c>
      <c r="T49" s="109">
        <v>372.1</v>
      </c>
      <c r="U49" s="109">
        <v>45.2</v>
      </c>
      <c r="V49" s="109">
        <v>0.6</v>
      </c>
      <c r="W49" s="109">
        <v>14.1</v>
      </c>
      <c r="X49" s="109">
        <v>67.5</v>
      </c>
      <c r="Y49" s="109">
        <v>262.5</v>
      </c>
      <c r="Z49" s="109">
        <v>0.5</v>
      </c>
      <c r="AA49" s="109">
        <v>4.8</v>
      </c>
      <c r="AB49" s="110">
        <v>341.3</v>
      </c>
      <c r="AH49" s="72" t="e">
        <f>IF(AND(B49="Premier League",E49="Live"),_xlfn.XLOOKUP(_xlfn.TEXTJOIN(" vs ",,C49:D49),Calendar!G:G,Calendar!B:B),IF(AND(B49="Premier League",E49="Highlights"),_xlfn.XLOOKUP(H49,Calendar!O:O,Calendar!N:N,,-1),""))</f>
        <v>#N/A</v>
      </c>
      <c r="AI49" s="111" t="e">
        <f>IF(AND(AH49&lt;&gt;"",E49="Live"),_xlfn.XLOOKUP(_xlfn.TEXTJOIN(" vs ",,C49:D49),Calendar!G:G,Calendar!K:K),"")</f>
        <v>#N/A</v>
      </c>
      <c r="AJ49" s="111" t="str">
        <f>IF(AND(K49&lt;&gt;"Match of the Day",K49&lt;&gt;"Match of the Day 2",K49&lt;&gt;"Match of the Day Repeat"),"",1+MAX($AJ$10:AJ48))</f>
        <v/>
      </c>
    </row>
    <row r="50" spans="1:36" s="72" customFormat="1" x14ac:dyDescent="0.35">
      <c r="A50" s="104" t="s">
        <v>31</v>
      </c>
      <c r="B50" s="104" t="s">
        <v>32</v>
      </c>
      <c r="C50" s="104" t="s">
        <v>42</v>
      </c>
      <c r="D50" s="104" t="s">
        <v>40</v>
      </c>
      <c r="E50" s="104" t="s">
        <v>41</v>
      </c>
      <c r="F50" s="105">
        <v>0.6875</v>
      </c>
      <c r="G50" s="104"/>
      <c r="H50" s="106">
        <v>45886</v>
      </c>
      <c r="I50" s="104" t="s">
        <v>522</v>
      </c>
      <c r="J50" s="107" t="s">
        <v>38</v>
      </c>
      <c r="K50" s="104" t="s">
        <v>53</v>
      </c>
      <c r="L50" s="104" t="s">
        <v>54</v>
      </c>
      <c r="M50" s="107" t="s">
        <v>55</v>
      </c>
      <c r="N50" s="105">
        <v>0.68819444444444444</v>
      </c>
      <c r="O50" s="105">
        <v>0.76597222222222228</v>
      </c>
      <c r="P50" s="105">
        <v>7.7777777777777835E-2</v>
      </c>
      <c r="Q50" s="108">
        <v>2868.9</v>
      </c>
      <c r="R50" s="109">
        <v>4.5999999999999996</v>
      </c>
      <c r="S50" s="109">
        <v>33.6</v>
      </c>
      <c r="T50" s="109">
        <v>3289.4</v>
      </c>
      <c r="U50" s="109">
        <v>407.4</v>
      </c>
      <c r="V50" s="109">
        <v>5.6</v>
      </c>
      <c r="W50" s="109">
        <v>85.9</v>
      </c>
      <c r="X50" s="109">
        <v>479.9</v>
      </c>
      <c r="Y50" s="109">
        <v>2755.7</v>
      </c>
      <c r="Z50" s="109">
        <v>5.2</v>
      </c>
      <c r="AA50" s="109">
        <v>33.299999999999997</v>
      </c>
      <c r="AB50" s="110">
        <v>3172.7999999999997</v>
      </c>
      <c r="AH50" s="72" t="e">
        <f>IF(AND(B50="Premier League",E50="Live"),_xlfn.XLOOKUP(_xlfn.TEXTJOIN(" vs ",,C50:D50),Calendar!G:G,Calendar!B:B),IF(AND(B50="Premier League",E50="Highlights"),_xlfn.XLOOKUP(H50,Calendar!O:O,Calendar!N:N,,-1),""))</f>
        <v>#N/A</v>
      </c>
      <c r="AI50" s="111" t="e">
        <f>IF(AND(AH50&lt;&gt;"",E50="Live"),_xlfn.XLOOKUP(_xlfn.TEXTJOIN(" vs ",,C50:D50),Calendar!G:G,Calendar!K:K),"")</f>
        <v>#N/A</v>
      </c>
      <c r="AJ50" s="111" t="str">
        <f>IF(AND(K50&lt;&gt;"Match of the Day",K50&lt;&gt;"Match of the Day 2",K50&lt;&gt;"Match of the Day Repeat"),"",1+MAX($AJ$10:AJ49))</f>
        <v/>
      </c>
    </row>
    <row r="51" spans="1:36" s="72" customFormat="1" x14ac:dyDescent="0.35">
      <c r="A51" s="104" t="s">
        <v>31</v>
      </c>
      <c r="B51" s="104" t="s">
        <v>32</v>
      </c>
      <c r="C51" s="104"/>
      <c r="D51" s="104"/>
      <c r="E51" s="104" t="s">
        <v>33</v>
      </c>
      <c r="F51" s="105">
        <v>0.3611111111111111</v>
      </c>
      <c r="G51" s="104"/>
      <c r="H51" s="106">
        <v>45886</v>
      </c>
      <c r="I51" s="104" t="s">
        <v>522</v>
      </c>
      <c r="J51" s="107" t="s">
        <v>38</v>
      </c>
      <c r="K51" s="104" t="s">
        <v>553</v>
      </c>
      <c r="L51" s="104" t="s">
        <v>35</v>
      </c>
      <c r="M51" s="107" t="s">
        <v>36</v>
      </c>
      <c r="N51" s="105">
        <v>0.3611111111111111</v>
      </c>
      <c r="O51" s="105">
        <v>0.41666666666666669</v>
      </c>
      <c r="P51" s="105">
        <v>5.555555555555558E-2</v>
      </c>
      <c r="Q51" s="108">
        <v>838.7</v>
      </c>
      <c r="R51" s="109">
        <v>1.4</v>
      </c>
      <c r="S51" s="109">
        <v>22.4</v>
      </c>
      <c r="T51" s="109">
        <v>1160.7</v>
      </c>
      <c r="U51" s="109">
        <v>34</v>
      </c>
      <c r="V51" s="109">
        <v>0.5</v>
      </c>
      <c r="W51" s="109">
        <v>36.1</v>
      </c>
      <c r="X51" s="109">
        <v>58.5</v>
      </c>
      <c r="Y51" s="109">
        <v>816.8</v>
      </c>
      <c r="Z51" s="109">
        <v>1.5</v>
      </c>
      <c r="AA51" s="109">
        <v>22.6</v>
      </c>
      <c r="AB51" s="110">
        <v>1143.9000000000001</v>
      </c>
      <c r="AH51" s="72" t="str">
        <f>IF(AND(B51="Premier League",E51="Live"),_xlfn.XLOOKUP(_xlfn.TEXTJOIN(" vs ",,C51:D51),Calendar!G:G,Calendar!B:B),IF(AND(B51="Premier League",E51="Highlights"),_xlfn.XLOOKUP(H51,Calendar!O:O,Calendar!N:N,,-1),""))</f>
        <v>Matchweek 01</v>
      </c>
      <c r="AI51" s="111" t="str">
        <f>IF(AND(AH51&lt;&gt;"",E51="Live"),_xlfn.XLOOKUP(_xlfn.TEXTJOIN(" vs ",,C51:D51),Calendar!G:G,Calendar!K:K),"")</f>
        <v/>
      </c>
      <c r="AJ51" s="111">
        <f>IF(AND(K51&lt;&gt;"Match of the Day",K51&lt;&gt;"Match of the Day 2",K51&lt;&gt;"Match of the Day Repeat"),"",1+MAX($AJ$10:AJ50))</f>
        <v>2</v>
      </c>
    </row>
    <row r="52" spans="1:36" s="72" customFormat="1" x14ac:dyDescent="0.35">
      <c r="A52" s="104" t="s">
        <v>31</v>
      </c>
      <c r="B52" s="104" t="s">
        <v>32</v>
      </c>
      <c r="C52" s="104"/>
      <c r="D52" s="104"/>
      <c r="E52" s="104" t="s">
        <v>33</v>
      </c>
      <c r="F52" s="105">
        <v>0.9375</v>
      </c>
      <c r="G52" s="104"/>
      <c r="H52" s="106">
        <v>45886</v>
      </c>
      <c r="I52" s="104" t="s">
        <v>522</v>
      </c>
      <c r="J52" s="107" t="s">
        <v>38</v>
      </c>
      <c r="K52" s="104" t="s">
        <v>554</v>
      </c>
      <c r="L52" s="104" t="s">
        <v>35</v>
      </c>
      <c r="M52" s="107" t="s">
        <v>36</v>
      </c>
      <c r="N52" s="105">
        <v>0.9375</v>
      </c>
      <c r="O52" s="105">
        <v>0.97916666666666663</v>
      </c>
      <c r="P52" s="105">
        <v>4.166666666666663E-2</v>
      </c>
      <c r="Q52" s="108">
        <v>1320.9</v>
      </c>
      <c r="R52" s="109">
        <v>2.1</v>
      </c>
      <c r="S52" s="109">
        <v>23.8</v>
      </c>
      <c r="T52" s="109">
        <v>2256</v>
      </c>
      <c r="U52" s="109">
        <v>22.5</v>
      </c>
      <c r="V52" s="109">
        <v>0.3</v>
      </c>
      <c r="W52" s="109">
        <v>17.3</v>
      </c>
      <c r="X52" s="109">
        <v>59.9</v>
      </c>
      <c r="Y52" s="109">
        <v>1279.8</v>
      </c>
      <c r="Z52" s="109">
        <v>2.4</v>
      </c>
      <c r="AA52" s="109">
        <v>23.4</v>
      </c>
      <c r="AB52" s="110">
        <v>2218</v>
      </c>
      <c r="AH52" s="72" t="str">
        <f>IF(AND(B52="Premier League",E52="Live"),_xlfn.XLOOKUP(_xlfn.TEXTJOIN(" vs ",,C52:D52),Calendar!G:G,Calendar!B:B),IF(AND(B52="Premier League",E52="Highlights"),_xlfn.XLOOKUP(H52,Calendar!O:O,Calendar!N:N,,-1),""))</f>
        <v>Matchweek 01</v>
      </c>
      <c r="AI52" s="111" t="str">
        <f>IF(AND(AH52&lt;&gt;"",E52="Live"),_xlfn.XLOOKUP(_xlfn.TEXTJOIN(" vs ",,C52:D52),Calendar!G:G,Calendar!K:K),"")</f>
        <v/>
      </c>
      <c r="AJ52" s="111">
        <f>IF(AND(K52&lt;&gt;"Match of the Day",K52&lt;&gt;"Match of the Day 2",K52&lt;&gt;"Match of the Day Repeat"),"",1+MAX($AJ$10:AJ51))</f>
        <v>3</v>
      </c>
    </row>
    <row r="53" spans="1:36" s="72" customFormat="1" x14ac:dyDescent="0.35">
      <c r="A53" s="104" t="s">
        <v>31</v>
      </c>
      <c r="B53" s="104" t="s">
        <v>32</v>
      </c>
      <c r="C53" s="104" t="s">
        <v>43</v>
      </c>
      <c r="D53" s="104" t="s">
        <v>86</v>
      </c>
      <c r="E53" s="104" t="s">
        <v>41</v>
      </c>
      <c r="F53" s="105">
        <v>0.83333333333333337</v>
      </c>
      <c r="G53" s="104"/>
      <c r="H53" s="106">
        <v>45887</v>
      </c>
      <c r="I53" s="104" t="s">
        <v>522</v>
      </c>
      <c r="J53" s="107" t="s">
        <v>74</v>
      </c>
      <c r="K53" s="104" t="s">
        <v>53</v>
      </c>
      <c r="L53" s="104" t="s">
        <v>54</v>
      </c>
      <c r="M53" s="107" t="s">
        <v>55</v>
      </c>
      <c r="N53" s="105">
        <v>0.83472222222222225</v>
      </c>
      <c r="O53" s="105">
        <v>0.91458333333333341</v>
      </c>
      <c r="P53" s="105">
        <f>O53-N53</f>
        <v>7.986111111111116E-2</v>
      </c>
      <c r="Q53" s="108">
        <v>1703.2</v>
      </c>
      <c r="R53" s="109">
        <v>2.8</v>
      </c>
      <c r="S53" s="109">
        <v>14.8</v>
      </c>
      <c r="T53" s="109">
        <v>1956.3</v>
      </c>
      <c r="U53" s="109">
        <v>239.5</v>
      </c>
      <c r="V53" s="109">
        <v>3.3</v>
      </c>
      <c r="W53" s="109">
        <v>64</v>
      </c>
      <c r="X53" s="109">
        <v>291</v>
      </c>
      <c r="Y53" s="109">
        <v>1646.4</v>
      </c>
      <c r="Z53" s="109">
        <v>3.1</v>
      </c>
      <c r="AA53" s="109">
        <v>14.600000000000001</v>
      </c>
      <c r="AB53" s="110">
        <v>1888.1</v>
      </c>
      <c r="AH53" s="72" t="e">
        <f>IF(AND(B53="Premier League",E53="Live"),_xlfn.XLOOKUP(_xlfn.TEXTJOIN(" vs ",,C53:D53),Calendar!G:G,Calendar!B:B),IF(AND(B53="Premier League",E53="Highlights"),_xlfn.XLOOKUP(H53,Calendar!O:O,Calendar!N:N,,-1),""))</f>
        <v>#N/A</v>
      </c>
      <c r="AI53" s="111" t="e">
        <f>IF(AND(AH53&lt;&gt;"",E53="Live"),_xlfn.XLOOKUP(_xlfn.TEXTJOIN(" vs ",,C53:D53),Calendar!G:G,Calendar!K:K),"")</f>
        <v>#N/A</v>
      </c>
      <c r="AJ53" s="111" t="str">
        <f>IF(AND(K53&lt;&gt;"Match of the Day",K53&lt;&gt;"Match of the Day 2",K53&lt;&gt;"Match of the Day Repeat"),"",1+MAX($AJ$10:AJ52))</f>
        <v/>
      </c>
    </row>
    <row r="54" spans="1:36" s="72" customFormat="1" x14ac:dyDescent="0.35">
      <c r="A54" s="104" t="s">
        <v>31</v>
      </c>
      <c r="B54" s="104" t="s">
        <v>32</v>
      </c>
      <c r="C54" s="104"/>
      <c r="D54" s="104"/>
      <c r="E54" s="104" t="s">
        <v>33</v>
      </c>
      <c r="F54" s="105">
        <v>0.33333333333333331</v>
      </c>
      <c r="G54" s="104"/>
      <c r="H54" s="106">
        <v>45887</v>
      </c>
      <c r="I54" s="104" t="s">
        <v>522</v>
      </c>
      <c r="J54" s="107" t="s">
        <v>74</v>
      </c>
      <c r="K54" s="104" t="s">
        <v>555</v>
      </c>
      <c r="L54" s="104" t="s">
        <v>278</v>
      </c>
      <c r="M54" s="107" t="s">
        <v>36</v>
      </c>
      <c r="N54" s="105">
        <v>0.33333333333333331</v>
      </c>
      <c r="O54" s="105">
        <v>0.375</v>
      </c>
      <c r="P54" s="105">
        <f>O54-N54</f>
        <v>4.1666666666666685E-2</v>
      </c>
      <c r="Q54" s="108">
        <v>94.2</v>
      </c>
      <c r="R54" s="109">
        <v>0.2</v>
      </c>
      <c r="S54" s="109">
        <v>2.6</v>
      </c>
      <c r="T54" s="109">
        <v>137.80000000000001</v>
      </c>
      <c r="U54" s="109">
        <v>6.5</v>
      </c>
      <c r="V54" s="109">
        <v>0.1</v>
      </c>
      <c r="W54" s="109">
        <v>8.5</v>
      </c>
      <c r="X54" s="109">
        <v>12.8</v>
      </c>
      <c r="Y54" s="109">
        <v>87.8</v>
      </c>
      <c r="Z54" s="109">
        <v>0.2</v>
      </c>
      <c r="AA54" s="109">
        <v>2.6</v>
      </c>
      <c r="AB54" s="110">
        <v>126.1</v>
      </c>
      <c r="AH54" s="72" t="str">
        <f>IF(AND(B54="Premier League",E54="Live"),_xlfn.XLOOKUP(_xlfn.TEXTJOIN(" vs ",,C54:D54),Calendar!G:G,Calendar!B:B),IF(AND(B54="Premier League",E54="Highlights"),_xlfn.XLOOKUP(H54,Calendar!O:O,Calendar!N:N,,-1),""))</f>
        <v>Matchweek 01</v>
      </c>
      <c r="AI54" s="111" t="str">
        <f>IF(AND(AH54&lt;&gt;"",E54="Live"),_xlfn.XLOOKUP(_xlfn.TEXTJOIN(" vs ",,C54:D54),Calendar!G:G,Calendar!K:K),"")</f>
        <v/>
      </c>
      <c r="AJ54" s="111" t="str">
        <f>IF(AND(K54&lt;&gt;"Match of the Day",K54&lt;&gt;"Match of the Day 2",K54&lt;&gt;"Match of the Day Repeat"),"",1+MAX($AJ$10:AJ53))</f>
        <v/>
      </c>
    </row>
    <row r="55" spans="1:36" s="72" customFormat="1" x14ac:dyDescent="0.35">
      <c r="A55" s="104" t="s">
        <v>31</v>
      </c>
      <c r="B55" s="104" t="s">
        <v>146</v>
      </c>
      <c r="C55" s="104" t="s">
        <v>556</v>
      </c>
      <c r="D55" s="104" t="s">
        <v>119</v>
      </c>
      <c r="E55" s="104" t="s">
        <v>41</v>
      </c>
      <c r="F55" s="105">
        <v>0.82291666666666663</v>
      </c>
      <c r="G55" s="104"/>
      <c r="H55" s="106">
        <v>45888</v>
      </c>
      <c r="I55" s="104" t="s">
        <v>522</v>
      </c>
      <c r="J55" s="107" t="s">
        <v>122</v>
      </c>
      <c r="K55" s="104" t="s">
        <v>53</v>
      </c>
      <c r="L55" s="104" t="s">
        <v>548</v>
      </c>
      <c r="M55" s="107" t="s">
        <v>55</v>
      </c>
      <c r="N55" s="105">
        <v>0.82361111111111096</v>
      </c>
      <c r="O55" s="105">
        <v>0.90486111111111101</v>
      </c>
      <c r="P55" s="105">
        <v>8.1250000000000044E-2</v>
      </c>
      <c r="Q55" s="108">
        <v>36.299999999999997</v>
      </c>
      <c r="R55" s="109">
        <v>0.1</v>
      </c>
      <c r="S55" s="109">
        <v>0.3624</v>
      </c>
      <c r="T55" s="109">
        <v>63.7</v>
      </c>
      <c r="U55" s="109">
        <v>0.5</v>
      </c>
      <c r="V55" s="109">
        <v>0</v>
      </c>
      <c r="W55" s="109">
        <v>0.31430000000000002</v>
      </c>
      <c r="X55" s="109">
        <v>5.6</v>
      </c>
      <c r="Y55" s="109">
        <v>34.1</v>
      </c>
      <c r="Z55" s="109">
        <v>0.1</v>
      </c>
      <c r="AA55" s="109">
        <v>0.34989999999999999</v>
      </c>
      <c r="AB55" s="110">
        <v>59.9</v>
      </c>
      <c r="AH55" s="72" t="str">
        <f>IF(AND(B55="Premier League",E55="Live"),_xlfn.XLOOKUP(_xlfn.TEXTJOIN(" vs ",,C55:D55),Calendar!G:G,Calendar!B:B),IF(AND(B55="Premier League",E55="Highlights"),_xlfn.XLOOKUP(H55,Calendar!O:O,Calendar!N:N,,-1),""))</f>
        <v/>
      </c>
      <c r="AI55" s="111" t="str">
        <f>IF(AND(AH55&lt;&gt;"",E55="Live"),_xlfn.XLOOKUP(_xlfn.TEXTJOIN(" vs ",,C55:D55),Calendar!G:G,Calendar!K:K),"")</f>
        <v/>
      </c>
      <c r="AJ55" s="111" t="str">
        <f>IF(AND(K55&lt;&gt;"Match of the Day",K55&lt;&gt;"Match of the Day 2",K55&lt;&gt;"Match of the Day Repeat"),"",1+MAX($AJ$10:AJ54))</f>
        <v/>
      </c>
    </row>
    <row r="56" spans="1:36" s="72" customFormat="1" x14ac:dyDescent="0.35">
      <c r="A56" s="104" t="s">
        <v>31</v>
      </c>
      <c r="B56" s="104" t="s">
        <v>147</v>
      </c>
      <c r="C56" s="104" t="s">
        <v>157</v>
      </c>
      <c r="D56" s="104" t="s">
        <v>557</v>
      </c>
      <c r="E56" s="104" t="s">
        <v>41</v>
      </c>
      <c r="F56" s="105">
        <v>0.83333333333333337</v>
      </c>
      <c r="G56" s="104"/>
      <c r="H56" s="106">
        <v>45888</v>
      </c>
      <c r="I56" s="104" t="s">
        <v>522</v>
      </c>
      <c r="J56" s="107" t="s">
        <v>122</v>
      </c>
      <c r="K56" s="104" t="s">
        <v>53</v>
      </c>
      <c r="L56" s="104" t="s">
        <v>120</v>
      </c>
      <c r="M56" s="107" t="s">
        <v>55</v>
      </c>
      <c r="N56" s="105">
        <v>0.83333333333333326</v>
      </c>
      <c r="O56" s="105">
        <v>0.9180555555555554</v>
      </c>
      <c r="P56" s="105">
        <v>8.4722222222222143E-2</v>
      </c>
      <c r="Q56" s="108">
        <v>34.299999999999997</v>
      </c>
      <c r="R56" s="109">
        <v>0.1</v>
      </c>
      <c r="S56" s="109">
        <v>0.34439999999999998</v>
      </c>
      <c r="T56" s="109">
        <v>60.4</v>
      </c>
      <c r="U56" s="109">
        <v>1.4</v>
      </c>
      <c r="V56" s="109">
        <v>0</v>
      </c>
      <c r="W56" s="109">
        <v>0.92110000000000003</v>
      </c>
      <c r="X56" s="109">
        <v>8.3000000000000007</v>
      </c>
      <c r="Y56" s="109">
        <v>34.200000000000003</v>
      </c>
      <c r="Z56" s="109">
        <v>0.1</v>
      </c>
      <c r="AA56" s="109">
        <v>0.35260000000000002</v>
      </c>
      <c r="AB56" s="110">
        <v>60.4</v>
      </c>
      <c r="AH56" s="72" t="str">
        <f>IF(AND(B56="Premier League",E56="Live"),_xlfn.XLOOKUP(_xlfn.TEXTJOIN(" vs ",,C56:D56),Calendar!G:G,Calendar!B:B),IF(AND(B56="Premier League",E56="Highlights"),_xlfn.XLOOKUP(H56,Calendar!O:O,Calendar!N:N,,-1),""))</f>
        <v/>
      </c>
      <c r="AI56" s="111" t="str">
        <f>IF(AND(AH56&lt;&gt;"",E56="Live"),_xlfn.XLOOKUP(_xlfn.TEXTJOIN(" vs ",,C56:D56),Calendar!G:G,Calendar!K:K),"")</f>
        <v/>
      </c>
      <c r="AJ56" s="111" t="str">
        <f>IF(AND(K56&lt;&gt;"Match of the Day",K56&lt;&gt;"Match of the Day 2",K56&lt;&gt;"Match of the Day Repeat"),"",1+MAX($AJ$10:AJ55))</f>
        <v/>
      </c>
    </row>
    <row r="57" spans="1:36" s="72" customFormat="1" x14ac:dyDescent="0.35">
      <c r="A57" s="104" t="s">
        <v>31</v>
      </c>
      <c r="B57" s="104" t="s">
        <v>131</v>
      </c>
      <c r="C57" s="104" t="s">
        <v>576</v>
      </c>
      <c r="D57" s="104" t="s">
        <v>577</v>
      </c>
      <c r="E57" s="104" t="s">
        <v>41</v>
      </c>
      <c r="F57" s="105">
        <v>0.83333333333333337</v>
      </c>
      <c r="G57" s="104"/>
      <c r="H57" s="106">
        <v>45888</v>
      </c>
      <c r="I57" s="104" t="s">
        <v>522</v>
      </c>
      <c r="J57" s="107" t="s">
        <v>122</v>
      </c>
      <c r="K57" s="104" t="s">
        <v>53</v>
      </c>
      <c r="L57" s="104" t="s">
        <v>510</v>
      </c>
      <c r="M57" s="107" t="s">
        <v>511</v>
      </c>
      <c r="N57" s="105">
        <v>0.8340277777777777</v>
      </c>
      <c r="O57" s="105">
        <v>0.91319444444444431</v>
      </c>
      <c r="P57" s="105">
        <f>O57-N57</f>
        <v>7.9166666666666607E-2</v>
      </c>
      <c r="Q57" s="108">
        <v>6.8</v>
      </c>
      <c r="R57" s="109">
        <v>0</v>
      </c>
      <c r="S57" s="109">
        <v>0.1</v>
      </c>
      <c r="T57" s="109">
        <v>20.5</v>
      </c>
      <c r="U57" s="109">
        <v>0.1</v>
      </c>
      <c r="V57" s="109">
        <v>0</v>
      </c>
      <c r="W57" s="109">
        <v>0.1</v>
      </c>
      <c r="X57" s="109">
        <v>4.7</v>
      </c>
      <c r="Y57" s="109">
        <v>6.8</v>
      </c>
      <c r="Z57" s="109">
        <v>0</v>
      </c>
      <c r="AA57" s="109">
        <v>0.1</v>
      </c>
      <c r="AB57" s="110">
        <v>20.5</v>
      </c>
    </row>
    <row r="58" spans="1:36" s="72" customFormat="1" x14ac:dyDescent="0.35">
      <c r="A58" s="104" t="s">
        <v>31</v>
      </c>
      <c r="B58" s="104" t="s">
        <v>131</v>
      </c>
      <c r="C58" s="104" t="s">
        <v>578</v>
      </c>
      <c r="D58" s="104" t="s">
        <v>579</v>
      </c>
      <c r="E58" s="104" t="s">
        <v>41</v>
      </c>
      <c r="F58" s="105">
        <v>0.83333333333333337</v>
      </c>
      <c r="G58" s="104"/>
      <c r="H58" s="106">
        <v>45888</v>
      </c>
      <c r="I58" s="104" t="s">
        <v>522</v>
      </c>
      <c r="J58" s="107" t="s">
        <v>122</v>
      </c>
      <c r="K58" s="104" t="s">
        <v>53</v>
      </c>
      <c r="L58" s="104" t="s">
        <v>512</v>
      </c>
      <c r="M58" s="107" t="s">
        <v>511</v>
      </c>
      <c r="N58" s="105">
        <v>0.83472222222222214</v>
      </c>
      <c r="O58" s="105">
        <v>0.91666666666666652</v>
      </c>
      <c r="P58" s="105">
        <f>O58-N58</f>
        <v>8.1944444444444375E-2</v>
      </c>
      <c r="Q58" s="108">
        <v>4</v>
      </c>
      <c r="R58" s="109">
        <v>0</v>
      </c>
      <c r="S58" s="109">
        <v>0</v>
      </c>
      <c r="T58" s="109">
        <v>14</v>
      </c>
      <c r="U58" s="109">
        <v>0</v>
      </c>
      <c r="V58" s="109">
        <v>0</v>
      </c>
      <c r="W58" s="109">
        <v>0</v>
      </c>
      <c r="X58" s="109" t="s">
        <v>541</v>
      </c>
      <c r="Y58" s="109">
        <v>4</v>
      </c>
      <c r="Z58" s="109">
        <v>0</v>
      </c>
      <c r="AA58" s="109">
        <v>0</v>
      </c>
      <c r="AB58" s="110">
        <v>14</v>
      </c>
    </row>
    <row r="59" spans="1:36" s="72" customFormat="1" x14ac:dyDescent="0.35">
      <c r="A59" s="104" t="s">
        <v>31</v>
      </c>
      <c r="B59" s="104" t="s">
        <v>146</v>
      </c>
      <c r="C59" s="104" t="s">
        <v>118</v>
      </c>
      <c r="D59" s="104" t="s">
        <v>208</v>
      </c>
      <c r="E59" s="104" t="s">
        <v>41</v>
      </c>
      <c r="F59" s="105">
        <v>0.83333333333333337</v>
      </c>
      <c r="G59" s="104"/>
      <c r="H59" s="106">
        <v>45889</v>
      </c>
      <c r="I59" s="104" t="s">
        <v>522</v>
      </c>
      <c r="J59" s="107" t="s">
        <v>123</v>
      </c>
      <c r="K59" s="104" t="s">
        <v>53</v>
      </c>
      <c r="L59" s="104" t="s">
        <v>120</v>
      </c>
      <c r="M59" s="107" t="s">
        <v>55</v>
      </c>
      <c r="N59" s="105">
        <v>0.83333333333333326</v>
      </c>
      <c r="O59" s="105">
        <v>0.91180555555555542</v>
      </c>
      <c r="P59" s="105">
        <v>7.8472222222222165E-2</v>
      </c>
      <c r="Q59" s="108">
        <v>137.6</v>
      </c>
      <c r="R59" s="109">
        <v>0.2</v>
      </c>
      <c r="S59" s="109">
        <v>1.3</v>
      </c>
      <c r="T59" s="109">
        <v>200</v>
      </c>
      <c r="U59" s="109">
        <v>3.1</v>
      </c>
      <c r="V59" s="109">
        <v>0</v>
      </c>
      <c r="W59" s="109">
        <v>1.4</v>
      </c>
      <c r="X59" s="109">
        <v>28.2</v>
      </c>
      <c r="Y59" s="109">
        <v>136.80000000000001</v>
      </c>
      <c r="Z59" s="109">
        <v>0.3</v>
      </c>
      <c r="AA59" s="109">
        <v>1.3</v>
      </c>
      <c r="AB59" s="110">
        <v>200</v>
      </c>
      <c r="AH59" s="72" t="str">
        <f>IF(AND(B59="Premier League",E59="Live"),_xlfn.XLOOKUP(_xlfn.TEXTJOIN(" vs ",,C59:D59),Calendar!G:G,Calendar!B:B),IF(AND(B59="Premier League",E59="Highlights"),_xlfn.XLOOKUP(H59,Calendar!O:O,Calendar!N:N,,-1),""))</f>
        <v/>
      </c>
      <c r="AI59" s="111" t="str">
        <f>IF(AND(AH59&lt;&gt;"",E59="Live"),_xlfn.XLOOKUP(_xlfn.TEXTJOIN(" vs ",,C59:D59),Calendar!G:G,Calendar!K:K),"")</f>
        <v/>
      </c>
      <c r="AJ59" s="111" t="str">
        <f>IF(AND(K59&lt;&gt;"Match of the Day",K59&lt;&gt;"Match of the Day 2",K59&lt;&gt;"Match of the Day Repeat"),"",1+MAX($AJ$10:AJ58))</f>
        <v/>
      </c>
    </row>
    <row r="60" spans="1:36" s="72" customFormat="1" x14ac:dyDescent="0.35">
      <c r="A60" s="104" t="s">
        <v>31</v>
      </c>
      <c r="B60" s="104" t="s">
        <v>131</v>
      </c>
      <c r="C60" s="104" t="s">
        <v>558</v>
      </c>
      <c r="D60" s="104" t="s">
        <v>559</v>
      </c>
      <c r="E60" s="104" t="s">
        <v>41</v>
      </c>
      <c r="F60" s="105">
        <v>0.83333333333333337</v>
      </c>
      <c r="G60" s="104"/>
      <c r="H60" s="106">
        <v>45889</v>
      </c>
      <c r="I60" s="104" t="s">
        <v>522</v>
      </c>
      <c r="J60" s="107" t="s">
        <v>123</v>
      </c>
      <c r="K60" s="104" t="s">
        <v>53</v>
      </c>
      <c r="L60" s="104" t="s">
        <v>513</v>
      </c>
      <c r="M60" s="107" t="s">
        <v>511</v>
      </c>
      <c r="N60" s="105">
        <v>0.8340277777777777</v>
      </c>
      <c r="O60" s="105">
        <v>0.91249999999999987</v>
      </c>
      <c r="P60" s="105">
        <v>7.8472222222222165E-2</v>
      </c>
      <c r="Q60" s="108">
        <v>4.5999999999999996</v>
      </c>
      <c r="R60" s="109">
        <v>0</v>
      </c>
      <c r="S60" s="109">
        <v>0</v>
      </c>
      <c r="T60" s="109">
        <v>35.6</v>
      </c>
      <c r="U60" s="109">
        <v>0</v>
      </c>
      <c r="V60" s="109">
        <v>0</v>
      </c>
      <c r="W60" s="109">
        <v>0</v>
      </c>
      <c r="X60" s="109">
        <v>1.3</v>
      </c>
      <c r="Y60" s="109">
        <v>4.5999999999999996</v>
      </c>
      <c r="Z60" s="109">
        <v>0</v>
      </c>
      <c r="AA60" s="109">
        <v>0</v>
      </c>
      <c r="AB60" s="110">
        <v>35.6</v>
      </c>
      <c r="AH60" s="72" t="str">
        <f>IF(AND(B60="Premier League",E60="Live"),_xlfn.XLOOKUP(_xlfn.TEXTJOIN(" vs ",,C60:D60),Calendar!G:G,Calendar!B:B),IF(AND(B60="Premier League",E60="Highlights"),_xlfn.XLOOKUP(H60,Calendar!O:O,Calendar!N:N,,-1),""))</f>
        <v/>
      </c>
      <c r="AI60" s="111" t="str">
        <f>IF(AND(AH60&lt;&gt;"",E60="Live"),_xlfn.XLOOKUP(_xlfn.TEXTJOIN(" vs ",,C60:D60),Calendar!G:G,Calendar!K:K),"")</f>
        <v/>
      </c>
      <c r="AJ60" s="111" t="str">
        <f>IF(AND(K60&lt;&gt;"Match of the Day",K60&lt;&gt;"Match of the Day 2",K60&lt;&gt;"Match of the Day Repeat"),"",1+MAX($AJ$10:AJ59))</f>
        <v/>
      </c>
    </row>
    <row r="61" spans="1:36" s="72" customFormat="1" x14ac:dyDescent="0.35">
      <c r="A61" s="104" t="s">
        <v>31</v>
      </c>
      <c r="B61" s="104" t="s">
        <v>131</v>
      </c>
      <c r="C61" s="104" t="s">
        <v>195</v>
      </c>
      <c r="D61" s="104" t="s">
        <v>560</v>
      </c>
      <c r="E61" s="104" t="s">
        <v>41</v>
      </c>
      <c r="F61" s="105">
        <v>0.83333333333333337</v>
      </c>
      <c r="G61" s="104"/>
      <c r="H61" s="106">
        <v>45889</v>
      </c>
      <c r="I61" s="104" t="s">
        <v>522</v>
      </c>
      <c r="J61" s="107" t="s">
        <v>123</v>
      </c>
      <c r="K61" s="104" t="s">
        <v>53</v>
      </c>
      <c r="L61" s="104" t="s">
        <v>510</v>
      </c>
      <c r="M61" s="107" t="s">
        <v>511</v>
      </c>
      <c r="N61" s="105">
        <v>0.83333333333333326</v>
      </c>
      <c r="O61" s="105">
        <v>0.91597222222222208</v>
      </c>
      <c r="P61" s="105">
        <v>8.2638888888888817E-2</v>
      </c>
      <c r="Q61" s="108">
        <v>264.3</v>
      </c>
      <c r="R61" s="109">
        <v>0.4</v>
      </c>
      <c r="S61" s="109">
        <v>2.5</v>
      </c>
      <c r="T61" s="109">
        <v>338.4</v>
      </c>
      <c r="U61" s="109">
        <v>15.4</v>
      </c>
      <c r="V61" s="109">
        <v>0.2</v>
      </c>
      <c r="W61" s="109">
        <v>7</v>
      </c>
      <c r="X61" s="109">
        <v>29.6</v>
      </c>
      <c r="Y61" s="109">
        <v>263.8</v>
      </c>
      <c r="Z61" s="109">
        <v>0.5</v>
      </c>
      <c r="AA61" s="109">
        <v>2.5</v>
      </c>
      <c r="AB61" s="110">
        <v>336.3</v>
      </c>
      <c r="AH61" s="72" t="str">
        <f>IF(AND(B61="Premier League",E61="Live"),_xlfn.XLOOKUP(_xlfn.TEXTJOIN(" vs ",,C61:D61),Calendar!G:G,Calendar!B:B),IF(AND(B61="Premier League",E61="Highlights"),_xlfn.XLOOKUP(H61,Calendar!O:O,Calendar!N:N,,-1),""))</f>
        <v/>
      </c>
      <c r="AI61" s="111" t="str">
        <f>IF(AND(AH61&lt;&gt;"",E61="Live"),_xlfn.XLOOKUP(_xlfn.TEXTJOIN(" vs ",,C61:D61),Calendar!G:G,Calendar!K:K),"")</f>
        <v/>
      </c>
      <c r="AJ61" s="111" t="str">
        <f>IF(AND(K61&lt;&gt;"Match of the Day",K61&lt;&gt;"Match of the Day 2",K61&lt;&gt;"Match of the Day Repeat"),"",1+MAX($AJ$10:AJ60))</f>
        <v/>
      </c>
    </row>
    <row r="62" spans="1:36" s="72" customFormat="1" x14ac:dyDescent="0.35">
      <c r="A62" s="104" t="s">
        <v>31</v>
      </c>
      <c r="B62" s="104" t="s">
        <v>131</v>
      </c>
      <c r="C62" s="104" t="s">
        <v>561</v>
      </c>
      <c r="D62" s="104" t="s">
        <v>214</v>
      </c>
      <c r="E62" s="104" t="s">
        <v>41</v>
      </c>
      <c r="F62" s="105">
        <v>0.83333333333333337</v>
      </c>
      <c r="G62" s="104"/>
      <c r="H62" s="106">
        <v>45889</v>
      </c>
      <c r="I62" s="104" t="s">
        <v>522</v>
      </c>
      <c r="J62" s="107" t="s">
        <v>123</v>
      </c>
      <c r="K62" s="104" t="s">
        <v>53</v>
      </c>
      <c r="L62" s="104" t="s">
        <v>512</v>
      </c>
      <c r="M62" s="107" t="s">
        <v>511</v>
      </c>
      <c r="N62" s="105">
        <v>0.83333333333333326</v>
      </c>
      <c r="O62" s="105">
        <v>0.91180555555555542</v>
      </c>
      <c r="P62" s="105">
        <v>7.8472222222222165E-2</v>
      </c>
      <c r="Q62" s="108">
        <v>15.9</v>
      </c>
      <c r="R62" s="109">
        <v>0</v>
      </c>
      <c r="S62" s="109">
        <v>0.1</v>
      </c>
      <c r="T62" s="109">
        <v>39.1</v>
      </c>
      <c r="U62" s="109">
        <v>0</v>
      </c>
      <c r="V62" s="109">
        <v>0</v>
      </c>
      <c r="W62" s="109">
        <v>0</v>
      </c>
      <c r="X62" s="109" t="s">
        <v>541</v>
      </c>
      <c r="Y62" s="109">
        <v>15.6</v>
      </c>
      <c r="Z62" s="109">
        <v>0</v>
      </c>
      <c r="AA62" s="109">
        <v>0.1</v>
      </c>
      <c r="AB62" s="110">
        <v>37.1</v>
      </c>
      <c r="AH62" s="72" t="str">
        <f>IF(AND(B62="Premier League",E62="Live"),_xlfn.XLOOKUP(_xlfn.TEXTJOIN(" vs ",,C62:D62),Calendar!G:G,Calendar!B:B),IF(AND(B62="Premier League",E62="Highlights"),_xlfn.XLOOKUP(H62,Calendar!O:O,Calendar!N:N,,-1),""))</f>
        <v/>
      </c>
      <c r="AI62" s="111" t="str">
        <f>IF(AND(AH62&lt;&gt;"",E62="Live"),_xlfn.XLOOKUP(_xlfn.TEXTJOIN(" vs ",,C62:D62),Calendar!G:G,Calendar!K:K),"")</f>
        <v/>
      </c>
      <c r="AJ62" s="111" t="str">
        <f>IF(AND(K62&lt;&gt;"Match of the Day",K62&lt;&gt;"Match of the Day 2",K62&lt;&gt;"Match of the Day Repeat"),"",1+MAX($AJ$10:AJ61))</f>
        <v/>
      </c>
    </row>
    <row r="63" spans="1:36" s="72" customFormat="1" x14ac:dyDescent="0.35">
      <c r="A63" s="104" t="s">
        <v>31</v>
      </c>
      <c r="B63" s="104" t="s">
        <v>562</v>
      </c>
      <c r="C63" s="104" t="s">
        <v>563</v>
      </c>
      <c r="D63" s="104" t="s">
        <v>564</v>
      </c>
      <c r="E63" s="104" t="s">
        <v>41</v>
      </c>
      <c r="F63" s="105">
        <v>0.82291666666666663</v>
      </c>
      <c r="G63" s="104"/>
      <c r="H63" s="106">
        <v>45890</v>
      </c>
      <c r="I63" s="104" t="s">
        <v>522</v>
      </c>
      <c r="J63" s="107" t="s">
        <v>127</v>
      </c>
      <c r="K63" s="104" t="s">
        <v>53</v>
      </c>
      <c r="L63" s="104" t="s">
        <v>531</v>
      </c>
      <c r="M63" s="107" t="s">
        <v>532</v>
      </c>
      <c r="N63" s="105">
        <v>0.82361111111111118</v>
      </c>
      <c r="O63" s="105">
        <v>0.90347222222222223</v>
      </c>
      <c r="P63" s="105">
        <v>7.9861111111111049E-2</v>
      </c>
      <c r="Q63" s="108">
        <v>6</v>
      </c>
      <c r="R63" s="109">
        <v>0</v>
      </c>
      <c r="S63" s="109">
        <v>0.1</v>
      </c>
      <c r="T63" s="109">
        <v>25.3</v>
      </c>
      <c r="U63" s="109">
        <v>0</v>
      </c>
      <c r="V63" s="109">
        <v>0</v>
      </c>
      <c r="W63" s="109">
        <v>0</v>
      </c>
      <c r="X63" s="109" t="s">
        <v>541</v>
      </c>
      <c r="Y63" s="109">
        <v>6</v>
      </c>
      <c r="Z63" s="109">
        <v>0</v>
      </c>
      <c r="AA63" s="109">
        <v>0.1</v>
      </c>
      <c r="AB63" s="110">
        <v>20.9</v>
      </c>
      <c r="AH63" s="72" t="str">
        <f>IF(AND(B63="Premier League",E63="Live"),_xlfn.XLOOKUP(_xlfn.TEXTJOIN(" vs ",,C63:D63),Calendar!G:G,Calendar!B:B),IF(AND(B63="Premier League",E63="Highlights"),_xlfn.XLOOKUP(H63,Calendar!O:O,Calendar!N:N,,-1),""))</f>
        <v/>
      </c>
      <c r="AI63" s="111" t="str">
        <f>IF(AND(AH63&lt;&gt;"",E63="Live"),_xlfn.XLOOKUP(_xlfn.TEXTJOIN(" vs ",,C63:D63),Calendar!G:G,Calendar!K:K),"")</f>
        <v/>
      </c>
      <c r="AJ63" s="111" t="str">
        <f>IF(AND(K63&lt;&gt;"Match of the Day",K63&lt;&gt;"Match of the Day 2",K63&lt;&gt;"Match of the Day Repeat"),"",1+MAX($AJ$10:AJ62))</f>
        <v/>
      </c>
    </row>
    <row r="64" spans="1:36" s="72" customFormat="1" x14ac:dyDescent="0.35">
      <c r="A64" s="104" t="s">
        <v>31</v>
      </c>
      <c r="B64" s="104" t="s">
        <v>148</v>
      </c>
      <c r="C64" s="104" t="s">
        <v>533</v>
      </c>
      <c r="D64" s="104" t="s">
        <v>565</v>
      </c>
      <c r="E64" s="104" t="s">
        <v>41</v>
      </c>
      <c r="F64" s="105">
        <v>0.82291666666666663</v>
      </c>
      <c r="G64" s="104"/>
      <c r="H64" s="106">
        <v>45890</v>
      </c>
      <c r="I64" s="104" t="s">
        <v>522</v>
      </c>
      <c r="J64" s="107" t="s">
        <v>127</v>
      </c>
      <c r="K64" s="104" t="s">
        <v>53</v>
      </c>
      <c r="L64" s="104" t="s">
        <v>509</v>
      </c>
      <c r="M64" s="107" t="s">
        <v>36</v>
      </c>
      <c r="N64" s="105">
        <v>0.82361111111111118</v>
      </c>
      <c r="O64" s="105">
        <v>0.90625</v>
      </c>
      <c r="P64" s="105">
        <v>8.2638888888888817E-2</v>
      </c>
      <c r="Q64" s="108">
        <v>180.3</v>
      </c>
      <c r="R64" s="109">
        <v>0.3</v>
      </c>
      <c r="S64" s="109">
        <v>1.7</v>
      </c>
      <c r="T64" s="109">
        <v>275</v>
      </c>
      <c r="U64" s="109">
        <v>2.7</v>
      </c>
      <c r="V64" s="109">
        <v>0</v>
      </c>
      <c r="W64" s="109">
        <v>1.3</v>
      </c>
      <c r="X64" s="109">
        <v>9.1999999999999993</v>
      </c>
      <c r="Y64" s="109">
        <v>168.2</v>
      </c>
      <c r="Z64" s="109">
        <v>0.3</v>
      </c>
      <c r="AA64" s="109">
        <v>1.7</v>
      </c>
      <c r="AB64" s="110">
        <v>249.8</v>
      </c>
      <c r="AH64" s="72" t="str">
        <f>IF(AND(B64="Premier League",E64="Live"),_xlfn.XLOOKUP(_xlfn.TEXTJOIN(" vs ",,C64:D64),Calendar!G:G,Calendar!B:B),IF(AND(B64="Premier League",E64="Highlights"),_xlfn.XLOOKUP(H64,Calendar!O:O,Calendar!N:N,,-1),""))</f>
        <v/>
      </c>
      <c r="AI64" s="111" t="str">
        <f>IF(AND(AH64&lt;&gt;"",E64="Live"),_xlfn.XLOOKUP(_xlfn.TEXTJOIN(" vs ",,C64:D64),Calendar!G:G,Calendar!K:K),"")</f>
        <v/>
      </c>
      <c r="AJ64" s="111" t="str">
        <f>IF(AND(K64&lt;&gt;"Match of the Day",K64&lt;&gt;"Match of the Day 2",K64&lt;&gt;"Match of the Day Repeat"),"",1+MAX($AJ$10:AJ63))</f>
        <v/>
      </c>
    </row>
    <row r="65" spans="1:36" s="72" customFormat="1" x14ac:dyDescent="0.35">
      <c r="A65" s="104" t="s">
        <v>31</v>
      </c>
      <c r="B65" s="104" t="s">
        <v>562</v>
      </c>
      <c r="C65" s="104" t="s">
        <v>81</v>
      </c>
      <c r="D65" s="104" t="s">
        <v>566</v>
      </c>
      <c r="E65" s="104" t="s">
        <v>41</v>
      </c>
      <c r="F65" s="105">
        <v>0.83333333333333337</v>
      </c>
      <c r="G65" s="104"/>
      <c r="H65" s="106">
        <v>45890</v>
      </c>
      <c r="I65" s="104" t="s">
        <v>522</v>
      </c>
      <c r="J65" s="107" t="s">
        <v>127</v>
      </c>
      <c r="K65" s="104" t="s">
        <v>53</v>
      </c>
      <c r="L65" s="104" t="s">
        <v>567</v>
      </c>
      <c r="M65" s="107" t="s">
        <v>11</v>
      </c>
      <c r="N65" s="105">
        <v>0.83333333333333337</v>
      </c>
      <c r="O65" s="105">
        <v>0.90972222222222221</v>
      </c>
      <c r="P65" s="105">
        <v>7.638888888888884E-2</v>
      </c>
      <c r="Q65" s="108">
        <v>187.9</v>
      </c>
      <c r="R65" s="109">
        <v>0.3</v>
      </c>
      <c r="S65" s="109">
        <v>1.8</v>
      </c>
      <c r="T65" s="109">
        <v>275</v>
      </c>
      <c r="U65" s="109">
        <v>3</v>
      </c>
      <c r="V65" s="109">
        <v>0</v>
      </c>
      <c r="W65" s="109">
        <v>1.5</v>
      </c>
      <c r="X65" s="109">
        <v>9.1999999999999993</v>
      </c>
      <c r="Y65" s="109">
        <v>174.4</v>
      </c>
      <c r="Z65" s="109">
        <v>0.3</v>
      </c>
      <c r="AA65" s="109">
        <v>1.8</v>
      </c>
      <c r="AB65" s="110">
        <v>249.8</v>
      </c>
      <c r="AH65" s="72" t="str">
        <f>IF(AND(B65="Premier League",E65="Live"),_xlfn.XLOOKUP(_xlfn.TEXTJOIN(" vs ",,C65:D65),Calendar!G:G,Calendar!B:B),IF(AND(B65="Premier League",E65="Highlights"),_xlfn.XLOOKUP(H65,Calendar!O:O,Calendar!N:N,,-1),""))</f>
        <v/>
      </c>
      <c r="AI65" s="111" t="str">
        <f>IF(AND(AH65&lt;&gt;"",E65="Live"),_xlfn.XLOOKUP(_xlfn.TEXTJOIN(" vs ",,C65:D65),Calendar!G:G,Calendar!K:K),"")</f>
        <v/>
      </c>
      <c r="AJ65" s="111" t="str">
        <f>IF(AND(K65&lt;&gt;"Match of the Day",K65&lt;&gt;"Match of the Day 2",K65&lt;&gt;"Match of the Day Repeat"),"",1+MAX($AJ$10:AJ64))</f>
        <v/>
      </c>
    </row>
    <row r="66" spans="1:36" s="72" customFormat="1" x14ac:dyDescent="0.35">
      <c r="A66" s="104" t="s">
        <v>31</v>
      </c>
      <c r="B66" s="104" t="s">
        <v>518</v>
      </c>
      <c r="C66" s="104" t="s">
        <v>568</v>
      </c>
      <c r="D66" s="104" t="s">
        <v>569</v>
      </c>
      <c r="E66" s="104" t="s">
        <v>41</v>
      </c>
      <c r="F66" s="105">
        <v>0.82291666666666663</v>
      </c>
      <c r="G66" s="104"/>
      <c r="H66" s="106">
        <v>45891</v>
      </c>
      <c r="I66" s="104" t="s">
        <v>522</v>
      </c>
      <c r="J66" s="107" t="s">
        <v>71</v>
      </c>
      <c r="K66" s="104" t="s">
        <v>53</v>
      </c>
      <c r="L66" s="104" t="s">
        <v>509</v>
      </c>
      <c r="M66" s="107" t="s">
        <v>36</v>
      </c>
      <c r="N66" s="105">
        <v>0.82291666666666674</v>
      </c>
      <c r="O66" s="105">
        <v>0.90069444444444446</v>
      </c>
      <c r="P66" s="105">
        <v>7.7777777777777724E-2</v>
      </c>
      <c r="Q66" s="108">
        <v>84.8</v>
      </c>
      <c r="R66" s="109">
        <v>0.1</v>
      </c>
      <c r="S66" s="109">
        <v>0.7</v>
      </c>
      <c r="T66" s="109">
        <v>126.5</v>
      </c>
      <c r="U66" s="109">
        <v>0</v>
      </c>
      <c r="V66" s="109">
        <v>0</v>
      </c>
      <c r="W66" s="109">
        <v>0</v>
      </c>
      <c r="X66" s="109" t="s">
        <v>541</v>
      </c>
      <c r="Y66" s="109">
        <v>80.5</v>
      </c>
      <c r="Z66" s="109">
        <v>0.2</v>
      </c>
      <c r="AA66" s="109">
        <v>0.7</v>
      </c>
      <c r="AB66" s="110">
        <v>120.7</v>
      </c>
      <c r="AH66" s="72" t="str">
        <f>IF(AND(B66="Premier League",E66="Live"),_xlfn.XLOOKUP(_xlfn.TEXTJOIN(" vs ",,C66:D66),Calendar!G:G,Calendar!B:B),IF(AND(B66="Premier League",E66="Highlights"),_xlfn.XLOOKUP(H66,Calendar!O:O,Calendar!N:N,,-1),""))</f>
        <v/>
      </c>
      <c r="AI66" s="111" t="str">
        <f>IF(AND(AH66&lt;&gt;"",E66="Live"),_xlfn.XLOOKUP(_xlfn.TEXTJOIN(" vs ",,C66:D66),Calendar!G:G,Calendar!K:K),"")</f>
        <v/>
      </c>
      <c r="AJ66" s="111" t="str">
        <f>IF(AND(K66&lt;&gt;"Match of the Day",K66&lt;&gt;"Match of the Day 2",K66&lt;&gt;"Match of the Day Repeat"),"",1+MAX($AJ$10:AJ65))</f>
        <v/>
      </c>
    </row>
    <row r="67" spans="1:36" s="72" customFormat="1" x14ac:dyDescent="0.35">
      <c r="A67" s="104" t="s">
        <v>31</v>
      </c>
      <c r="B67" s="104" t="s">
        <v>145</v>
      </c>
      <c r="C67" s="104" t="s">
        <v>89</v>
      </c>
      <c r="D67" s="104" t="s">
        <v>112</v>
      </c>
      <c r="E67" s="104" t="s">
        <v>41</v>
      </c>
      <c r="F67" s="105">
        <v>0.83333333333333337</v>
      </c>
      <c r="G67" s="104"/>
      <c r="H67" s="106">
        <v>45891</v>
      </c>
      <c r="I67" s="104" t="s">
        <v>522</v>
      </c>
      <c r="J67" s="107" t="s">
        <v>71</v>
      </c>
      <c r="K67" s="104" t="s">
        <v>53</v>
      </c>
      <c r="L67" s="104" t="s">
        <v>120</v>
      </c>
      <c r="M67" s="107" t="s">
        <v>55</v>
      </c>
      <c r="N67" s="105">
        <v>0.83333333333333337</v>
      </c>
      <c r="O67" s="105">
        <v>0.91319444444444453</v>
      </c>
      <c r="P67" s="105">
        <v>7.986111111111116E-2</v>
      </c>
      <c r="Q67" s="108">
        <v>55.3</v>
      </c>
      <c r="R67" s="109">
        <v>0.1</v>
      </c>
      <c r="S67" s="109">
        <v>0.5</v>
      </c>
      <c r="T67" s="109">
        <v>125.6</v>
      </c>
      <c r="U67" s="109">
        <v>2.8</v>
      </c>
      <c r="V67" s="109">
        <v>0</v>
      </c>
      <c r="W67" s="109">
        <v>0.7</v>
      </c>
      <c r="X67" s="109">
        <v>11.1</v>
      </c>
      <c r="Y67" s="109">
        <v>49.1</v>
      </c>
      <c r="Z67" s="109">
        <v>0.1</v>
      </c>
      <c r="AA67" s="109">
        <v>0.5</v>
      </c>
      <c r="AB67" s="110">
        <v>125.6</v>
      </c>
      <c r="AH67" s="72" t="str">
        <f>IF(AND(B67="Premier League",E67="Live"),_xlfn.XLOOKUP(_xlfn.TEXTJOIN(" vs ",,C67:D67),Calendar!G:G,Calendar!B:B),IF(AND(B67="Premier League",E67="Highlights"),_xlfn.XLOOKUP(H67,Calendar!O:O,Calendar!N:N,,-1),""))</f>
        <v/>
      </c>
      <c r="AI67" s="111" t="str">
        <f>IF(AND(AH67&lt;&gt;"",E67="Live"),_xlfn.XLOOKUP(_xlfn.TEXTJOIN(" vs ",,C67:D67),Calendar!G:G,Calendar!K:K),"")</f>
        <v/>
      </c>
      <c r="AJ67" s="111" t="str">
        <f>IF(AND(K67&lt;&gt;"Match of the Day",K67&lt;&gt;"Match of the Day 2",K67&lt;&gt;"Match of the Day Repeat"),"",1+MAX($AJ$10:AJ66))</f>
        <v/>
      </c>
    </row>
    <row r="68" spans="1:36" s="72" customFormat="1" x14ac:dyDescent="0.35">
      <c r="A68" s="104" t="s">
        <v>31</v>
      </c>
      <c r="B68" s="104" t="s">
        <v>32</v>
      </c>
      <c r="C68" s="104" t="s">
        <v>47</v>
      </c>
      <c r="D68" s="104" t="s">
        <v>67</v>
      </c>
      <c r="E68" s="104" t="s">
        <v>41</v>
      </c>
      <c r="F68" s="105">
        <v>0.83333333333333337</v>
      </c>
      <c r="G68" s="104"/>
      <c r="H68" s="106">
        <v>45891</v>
      </c>
      <c r="I68" s="104" t="s">
        <v>522</v>
      </c>
      <c r="J68" s="107" t="s">
        <v>71</v>
      </c>
      <c r="K68" s="104" t="s">
        <v>53</v>
      </c>
      <c r="L68" s="104" t="s">
        <v>54</v>
      </c>
      <c r="M68" s="107" t="s">
        <v>55</v>
      </c>
      <c r="N68" s="105">
        <v>0.83333333333333337</v>
      </c>
      <c r="O68" s="105">
        <v>0.91388888888888897</v>
      </c>
      <c r="P68" s="105">
        <v>8.0555555555555602E-2</v>
      </c>
      <c r="Q68" s="108">
        <v>1410.5</v>
      </c>
      <c r="R68" s="109">
        <v>2.2000000000000002</v>
      </c>
      <c r="S68" s="109">
        <v>12.600000000000001</v>
      </c>
      <c r="T68" s="109">
        <v>1789.9</v>
      </c>
      <c r="U68" s="109">
        <v>219.2</v>
      </c>
      <c r="V68" s="109">
        <v>3</v>
      </c>
      <c r="W68" s="109">
        <v>56.9</v>
      </c>
      <c r="X68" s="109">
        <v>331.9</v>
      </c>
      <c r="Y68" s="109">
        <v>1347.9</v>
      </c>
      <c r="Z68" s="109">
        <v>2.6</v>
      </c>
      <c r="AA68" s="109">
        <v>12.399999999999999</v>
      </c>
      <c r="AB68" s="110">
        <v>1708.6</v>
      </c>
      <c r="AH68" s="72" t="e">
        <f>IF(AND(B68="Premier League",E68="Live"),_xlfn.XLOOKUP(_xlfn.TEXTJOIN(" vs ",,C68:D68),Calendar!G:G,Calendar!B:B),IF(AND(B68="Premier League",E68="Highlights"),_xlfn.XLOOKUP(H68,Calendar!O:O,Calendar!N:N,,-1),""))</f>
        <v>#N/A</v>
      </c>
      <c r="AI68" s="111" t="e">
        <f>IF(AND(AH68&lt;&gt;"",E68="Live"),_xlfn.XLOOKUP(_xlfn.TEXTJOIN(" vs ",,C68:D68),Calendar!G:G,Calendar!K:K),"")</f>
        <v>#N/A</v>
      </c>
      <c r="AJ68" s="111" t="str">
        <f>IF(AND(K68&lt;&gt;"Match of the Day",K68&lt;&gt;"Match of the Day 2",K68&lt;&gt;"Match of the Day Repeat"),"",1+MAX($AJ$10:AJ67))</f>
        <v/>
      </c>
    </row>
    <row r="69" spans="1:36" s="72" customFormat="1" x14ac:dyDescent="0.35">
      <c r="A69" s="104" t="s">
        <v>31</v>
      </c>
      <c r="B69" s="104" t="s">
        <v>145</v>
      </c>
      <c r="C69" s="104" t="s">
        <v>92</v>
      </c>
      <c r="D69" s="104" t="s">
        <v>69</v>
      </c>
      <c r="E69" s="104" t="s">
        <v>41</v>
      </c>
      <c r="F69" s="105">
        <v>0.52083333333333337</v>
      </c>
      <c r="G69" s="104"/>
      <c r="H69" s="106">
        <v>45892</v>
      </c>
      <c r="I69" s="104" t="s">
        <v>522</v>
      </c>
      <c r="J69" s="107" t="s">
        <v>37</v>
      </c>
      <c r="K69" s="104" t="s">
        <v>53</v>
      </c>
      <c r="L69" s="104" t="s">
        <v>54</v>
      </c>
      <c r="M69" s="107" t="s">
        <v>55</v>
      </c>
      <c r="N69" s="105">
        <v>0.52152777777777781</v>
      </c>
      <c r="O69" s="105">
        <v>0.60277777777777775</v>
      </c>
      <c r="P69" s="105">
        <v>8.1249999999999933E-2</v>
      </c>
      <c r="Q69" s="108">
        <v>180.3</v>
      </c>
      <c r="R69" s="109">
        <v>0.30000000000000004</v>
      </c>
      <c r="S69" s="109">
        <v>3.5</v>
      </c>
      <c r="T69" s="109">
        <v>247.5</v>
      </c>
      <c r="U69" s="109">
        <v>9.3000000000000007</v>
      </c>
      <c r="V69" s="109">
        <v>0.1</v>
      </c>
      <c r="W69" s="109">
        <v>3.7</v>
      </c>
      <c r="X69" s="109">
        <v>23</v>
      </c>
      <c r="Y69" s="109">
        <v>171.6</v>
      </c>
      <c r="Z69" s="109">
        <v>0.30000000000000004</v>
      </c>
      <c r="AA69" s="109">
        <v>3.4</v>
      </c>
      <c r="AB69" s="110">
        <v>233.5</v>
      </c>
      <c r="AH69" s="72" t="str">
        <f>IF(AND(B69="Premier League",E69="Live"),_xlfn.XLOOKUP(_xlfn.TEXTJOIN(" vs ",,C69:D69),Calendar!G:G,Calendar!B:B),IF(AND(B69="Premier League",E69="Highlights"),_xlfn.XLOOKUP(H69,Calendar!O:O,Calendar!N:N,,-1),""))</f>
        <v/>
      </c>
      <c r="AI69" s="111" t="str">
        <f>IF(AND(AH69&lt;&gt;"",E69="Live"),_xlfn.XLOOKUP(_xlfn.TEXTJOIN(" vs ",,C69:D69),Calendar!G:G,Calendar!K:K),"")</f>
        <v/>
      </c>
      <c r="AJ69" s="111" t="str">
        <f>IF(AND(K69&lt;&gt;"Match of the Day",K69&lt;&gt;"Match of the Day 2",K69&lt;&gt;"Match of the Day Repeat"),"",1+MAX($AJ$10:AJ68))</f>
        <v/>
      </c>
    </row>
    <row r="70" spans="1:36" s="72" customFormat="1" x14ac:dyDescent="0.35">
      <c r="A70" s="104" t="s">
        <v>31</v>
      </c>
      <c r="B70" s="104" t="s">
        <v>145</v>
      </c>
      <c r="C70" s="104" t="s">
        <v>130</v>
      </c>
      <c r="D70" s="104" t="s">
        <v>129</v>
      </c>
      <c r="E70" s="104" t="s">
        <v>41</v>
      </c>
      <c r="F70" s="105">
        <v>0.52083333333333337</v>
      </c>
      <c r="G70" s="104"/>
      <c r="H70" s="106">
        <v>45892</v>
      </c>
      <c r="I70" s="104" t="s">
        <v>522</v>
      </c>
      <c r="J70" s="107" t="s">
        <v>37</v>
      </c>
      <c r="K70" s="104" t="s">
        <v>53</v>
      </c>
      <c r="L70" s="104" t="s">
        <v>548</v>
      </c>
      <c r="M70" s="107" t="s">
        <v>55</v>
      </c>
      <c r="N70" s="105">
        <v>0.52152777777777781</v>
      </c>
      <c r="O70" s="105">
        <v>0.6</v>
      </c>
      <c r="P70" s="105">
        <v>7.8472222222222165E-2</v>
      </c>
      <c r="Q70" s="108">
        <v>28.2</v>
      </c>
      <c r="R70" s="109">
        <v>0</v>
      </c>
      <c r="S70" s="109">
        <v>0.5</v>
      </c>
      <c r="T70" s="109">
        <v>44.2</v>
      </c>
      <c r="U70" s="109">
        <v>0</v>
      </c>
      <c r="V70" s="109">
        <v>0</v>
      </c>
      <c r="W70" s="109">
        <v>0</v>
      </c>
      <c r="X70" s="109" t="s">
        <v>541</v>
      </c>
      <c r="Y70" s="109">
        <v>22.7</v>
      </c>
      <c r="Z70" s="109">
        <v>0</v>
      </c>
      <c r="AA70" s="109">
        <v>0.5</v>
      </c>
      <c r="AB70" s="110">
        <v>37.700000000000003</v>
      </c>
      <c r="AH70" s="72" t="str">
        <f>IF(AND(B70="Premier League",E70="Live"),_xlfn.XLOOKUP(_xlfn.TEXTJOIN(" vs ",,C70:D70),Calendar!G:G,Calendar!B:B),IF(AND(B70="Premier League",E70="Highlights"),_xlfn.XLOOKUP(H70,Calendar!O:O,Calendar!N:N,,-1),""))</f>
        <v/>
      </c>
      <c r="AI70" s="111" t="str">
        <f>IF(AND(AH70&lt;&gt;"",E70="Live"),_xlfn.XLOOKUP(_xlfn.TEXTJOIN(" vs ",,C70:D70),Calendar!G:G,Calendar!K:K),"")</f>
        <v/>
      </c>
      <c r="AJ70" s="111" t="str">
        <f>IF(AND(K70&lt;&gt;"Match of the Day",K70&lt;&gt;"Match of the Day 2",K70&lt;&gt;"Match of the Day Repeat"),"",1+MAX($AJ$10:AJ69))</f>
        <v/>
      </c>
    </row>
    <row r="71" spans="1:36" s="72" customFormat="1" x14ac:dyDescent="0.35">
      <c r="A71" s="104" t="s">
        <v>31</v>
      </c>
      <c r="B71" s="104" t="s">
        <v>32</v>
      </c>
      <c r="C71" s="104" t="s">
        <v>49</v>
      </c>
      <c r="D71" s="104" t="s">
        <v>48</v>
      </c>
      <c r="E71" s="104" t="s">
        <v>41</v>
      </c>
      <c r="F71" s="105">
        <v>0.52083333333333337</v>
      </c>
      <c r="G71" s="104"/>
      <c r="H71" s="106">
        <v>45892</v>
      </c>
      <c r="I71" s="104" t="s">
        <v>522</v>
      </c>
      <c r="J71" s="107" t="s">
        <v>37</v>
      </c>
      <c r="K71" s="104" t="s">
        <v>53</v>
      </c>
      <c r="L71" s="104" t="s">
        <v>510</v>
      </c>
      <c r="M71" s="107" t="s">
        <v>511</v>
      </c>
      <c r="N71" s="105">
        <v>0.52222222222222225</v>
      </c>
      <c r="O71" s="105">
        <v>0.60416666666666674</v>
      </c>
      <c r="P71" s="105">
        <v>8.1944444444444486E-2</v>
      </c>
      <c r="Q71" s="108">
        <v>1003.4</v>
      </c>
      <c r="R71" s="109">
        <v>1.6</v>
      </c>
      <c r="S71" s="109">
        <v>19.399999999999999</v>
      </c>
      <c r="T71" s="109">
        <v>1223</v>
      </c>
      <c r="U71" s="109">
        <v>158.6</v>
      </c>
      <c r="V71" s="109">
        <v>2.2000000000000002</v>
      </c>
      <c r="W71" s="109">
        <v>64</v>
      </c>
      <c r="X71" s="109">
        <v>218</v>
      </c>
      <c r="Y71" s="109">
        <v>959.4</v>
      </c>
      <c r="Z71" s="109">
        <v>1.8</v>
      </c>
      <c r="AA71" s="109">
        <v>19.2</v>
      </c>
      <c r="AB71" s="110">
        <v>1163</v>
      </c>
      <c r="AH71" s="72" t="e">
        <f>IF(AND(B71="Premier League",E71="Live"),_xlfn.XLOOKUP(_xlfn.TEXTJOIN(" vs ",,C71:D71),Calendar!G:G,Calendar!B:B),IF(AND(B71="Premier League",E71="Highlights"),_xlfn.XLOOKUP(H71,Calendar!O:O,Calendar!N:N,,-1),""))</f>
        <v>#N/A</v>
      </c>
      <c r="AI71" s="111" t="e">
        <f>IF(AND(AH71&lt;&gt;"",E71="Live"),_xlfn.XLOOKUP(_xlfn.TEXTJOIN(" vs ",,C71:D71),Calendar!G:G,Calendar!K:K),"")</f>
        <v>#N/A</v>
      </c>
      <c r="AJ71" s="111" t="str">
        <f>IF(AND(K71&lt;&gt;"Match of the Day",K71&lt;&gt;"Match of the Day 2",K71&lt;&gt;"Match of the Day Repeat"),"",1+MAX($AJ$10:AJ70))</f>
        <v/>
      </c>
    </row>
    <row r="72" spans="1:36" s="72" customFormat="1" x14ac:dyDescent="0.35">
      <c r="A72" s="104" t="s">
        <v>31</v>
      </c>
      <c r="B72" s="104" t="s">
        <v>32</v>
      </c>
      <c r="C72" s="104" t="s">
        <v>40</v>
      </c>
      <c r="D72" s="104" t="s">
        <v>43</v>
      </c>
      <c r="E72" s="104" t="s">
        <v>41</v>
      </c>
      <c r="F72" s="105">
        <v>0.72916666666666663</v>
      </c>
      <c r="G72" s="104"/>
      <c r="H72" s="106">
        <v>45892</v>
      </c>
      <c r="I72" s="104" t="s">
        <v>522</v>
      </c>
      <c r="J72" s="107" t="s">
        <v>37</v>
      </c>
      <c r="K72" s="104" t="s">
        <v>53</v>
      </c>
      <c r="L72" s="104" t="s">
        <v>54</v>
      </c>
      <c r="M72" s="107" t="s">
        <v>55</v>
      </c>
      <c r="N72" s="105">
        <v>0.72916666666666674</v>
      </c>
      <c r="O72" s="105">
        <v>0.80972222222222223</v>
      </c>
      <c r="P72" s="105">
        <v>8.0555555555555491E-2</v>
      </c>
      <c r="Q72" s="108">
        <v>1630.9</v>
      </c>
      <c r="R72" s="109">
        <v>2.7</v>
      </c>
      <c r="S72" s="109">
        <v>18</v>
      </c>
      <c r="T72" s="109">
        <v>1846.3000000000002</v>
      </c>
      <c r="U72" s="109">
        <v>184</v>
      </c>
      <c r="V72" s="109">
        <v>2.5</v>
      </c>
      <c r="W72" s="109">
        <v>64.2</v>
      </c>
      <c r="X72" s="109">
        <v>236.9</v>
      </c>
      <c r="Y72" s="109">
        <v>1507.6999999999998</v>
      </c>
      <c r="Z72" s="109">
        <v>2.9</v>
      </c>
      <c r="AA72" s="109">
        <v>17.2</v>
      </c>
      <c r="AB72" s="110">
        <v>1720.9</v>
      </c>
      <c r="AH72" s="72" t="e">
        <f>IF(AND(B72="Premier League",E72="Live"),_xlfn.XLOOKUP(_xlfn.TEXTJOIN(" vs ",,C72:D72),Calendar!G:G,Calendar!B:B),IF(AND(B72="Premier League",E72="Highlights"),_xlfn.XLOOKUP(H72,Calendar!O:O,Calendar!N:N,,-1),""))</f>
        <v>#N/A</v>
      </c>
      <c r="AI72" s="111" t="e">
        <f>IF(AND(AH72&lt;&gt;"",E72="Live"),_xlfn.XLOOKUP(_xlfn.TEXTJOIN(" vs ",,C72:D72),Calendar!G:G,Calendar!K:K),"")</f>
        <v>#N/A</v>
      </c>
      <c r="AJ72" s="111" t="str">
        <f>IF(AND(K72&lt;&gt;"Match of the Day",K72&lt;&gt;"Match of the Day 2",K72&lt;&gt;"Match of the Day Repeat"),"",1+MAX($AJ$10:AJ71))</f>
        <v/>
      </c>
    </row>
    <row r="73" spans="1:36" s="72" customFormat="1" x14ac:dyDescent="0.35">
      <c r="A73" s="104" t="s">
        <v>31</v>
      </c>
      <c r="B73" s="104" t="s">
        <v>32</v>
      </c>
      <c r="C73" s="104" t="s">
        <v>140</v>
      </c>
      <c r="D73" s="104" t="s">
        <v>82</v>
      </c>
      <c r="E73" s="104" t="s">
        <v>282</v>
      </c>
      <c r="F73" s="105">
        <v>0.85416666666666663</v>
      </c>
      <c r="G73" s="104"/>
      <c r="H73" s="106">
        <v>45892</v>
      </c>
      <c r="I73" s="104" t="s">
        <v>522</v>
      </c>
      <c r="J73" s="107" t="s">
        <v>37</v>
      </c>
      <c r="K73" s="104" t="s">
        <v>53</v>
      </c>
      <c r="L73" s="104" t="s">
        <v>57</v>
      </c>
      <c r="M73" s="107" t="s">
        <v>55</v>
      </c>
      <c r="N73" s="105">
        <v>0.8666666666666667</v>
      </c>
      <c r="O73" s="105">
        <v>0.94444444444444453</v>
      </c>
      <c r="P73" s="105">
        <v>7.7777777777777835E-2</v>
      </c>
      <c r="Q73" s="108">
        <v>37</v>
      </c>
      <c r="R73" s="109">
        <v>0.1</v>
      </c>
      <c r="S73" s="109">
        <v>0.5</v>
      </c>
      <c r="T73" s="109">
        <v>100.3</v>
      </c>
      <c r="U73" s="109">
        <v>1.8</v>
      </c>
      <c r="V73" s="109">
        <v>0</v>
      </c>
      <c r="W73" s="109">
        <v>1.3</v>
      </c>
      <c r="X73" s="109">
        <v>5.2</v>
      </c>
      <c r="Y73" s="109">
        <v>36.4</v>
      </c>
      <c r="Z73" s="109">
        <v>0.1</v>
      </c>
      <c r="AA73" s="109">
        <v>0.5</v>
      </c>
      <c r="AB73" s="110">
        <v>88</v>
      </c>
      <c r="AH73" s="72" t="str">
        <f>IF(AND(B73="Premier League",E73="Live"),_xlfn.XLOOKUP(_xlfn.TEXTJOIN(" vs ",,C73:D73),Calendar!G:G,Calendar!B:B),IF(AND(B73="Premier League",E73="Highlights"),_xlfn.XLOOKUP(H73,Calendar!O:O,Calendar!N:N,,-1),""))</f>
        <v/>
      </c>
      <c r="AI73" s="111" t="str">
        <f>IF(AND(AH73&lt;&gt;"",E73="Live"),_xlfn.XLOOKUP(_xlfn.TEXTJOIN(" vs ",,C73:D73),Calendar!G:G,Calendar!K:K),"")</f>
        <v/>
      </c>
      <c r="AJ73" s="111" t="str">
        <f>IF(AND(K73&lt;&gt;"Match of the Day",K73&lt;&gt;"Match of the Day 2",K73&lt;&gt;"Match of the Day Repeat"),"",1+MAX($AJ$10:AJ72))</f>
        <v/>
      </c>
    </row>
    <row r="74" spans="1:36" s="72" customFormat="1" x14ac:dyDescent="0.35">
      <c r="A74" s="104" t="s">
        <v>31</v>
      </c>
      <c r="B74" s="104" t="s">
        <v>32</v>
      </c>
      <c r="C74" s="104"/>
      <c r="D74" s="104"/>
      <c r="E74" s="104" t="s">
        <v>33</v>
      </c>
      <c r="F74" s="105">
        <v>0.93055555555555558</v>
      </c>
      <c r="G74" s="104"/>
      <c r="H74" s="106">
        <v>45892</v>
      </c>
      <c r="I74" s="104" t="s">
        <v>522</v>
      </c>
      <c r="J74" s="107" t="s">
        <v>37</v>
      </c>
      <c r="K74" s="104" t="s">
        <v>552</v>
      </c>
      <c r="L74" s="104" t="s">
        <v>35</v>
      </c>
      <c r="M74" s="107" t="s">
        <v>36</v>
      </c>
      <c r="N74" s="105">
        <v>0.93055555555555558</v>
      </c>
      <c r="O74" s="105">
        <v>0.98611111111111116</v>
      </c>
      <c r="P74" s="105">
        <v>5.555555555555558E-2</v>
      </c>
      <c r="Q74" s="108">
        <v>1667.6</v>
      </c>
      <c r="R74" s="109">
        <v>2.7</v>
      </c>
      <c r="S74" s="109">
        <v>29</v>
      </c>
      <c r="T74" s="109">
        <v>2137.6999999999998</v>
      </c>
      <c r="U74" s="109">
        <v>62.2</v>
      </c>
      <c r="V74" s="109">
        <v>0.9</v>
      </c>
      <c r="W74" s="109">
        <v>51.2</v>
      </c>
      <c r="X74" s="109">
        <v>84.3</v>
      </c>
      <c r="Y74" s="109">
        <v>1600.8</v>
      </c>
      <c r="Z74" s="109">
        <v>3</v>
      </c>
      <c r="AA74" s="109">
        <v>28.6</v>
      </c>
      <c r="AB74" s="110">
        <v>2069</v>
      </c>
      <c r="AH74" s="72" t="str">
        <f>IF(AND(B74="Premier League",E74="Live"),_xlfn.XLOOKUP(_xlfn.TEXTJOIN(" vs ",,C74:D74),Calendar!G:G,Calendar!B:B),IF(AND(B74="Premier League",E74="Highlights"),_xlfn.XLOOKUP(H74,Calendar!O:O,Calendar!N:N,,-1),""))</f>
        <v>Matchweek 01</v>
      </c>
      <c r="AI74" s="111" t="str">
        <f>IF(AND(AH74&lt;&gt;"",E74="Live"),_xlfn.XLOOKUP(_xlfn.TEXTJOIN(" vs ",,C74:D74),Calendar!G:G,Calendar!K:K),"")</f>
        <v/>
      </c>
      <c r="AJ74" s="111">
        <f>IF(AND(K74&lt;&gt;"Match of the Day",K74&lt;&gt;"Match of the Day 2",K74&lt;&gt;"Match of the Day Repeat"),"",1+MAX($AJ$10:AJ73))</f>
        <v>4</v>
      </c>
    </row>
    <row r="75" spans="1:36" s="72" customFormat="1" x14ac:dyDescent="0.35">
      <c r="A75" s="104" t="s">
        <v>31</v>
      </c>
      <c r="B75" s="104" t="s">
        <v>529</v>
      </c>
      <c r="C75" s="104" t="s">
        <v>536</v>
      </c>
      <c r="D75" s="104" t="s">
        <v>194</v>
      </c>
      <c r="E75" s="104" t="s">
        <v>41</v>
      </c>
      <c r="F75" s="105">
        <v>0.5</v>
      </c>
      <c r="G75" s="104"/>
      <c r="H75" s="106">
        <v>45893</v>
      </c>
      <c r="I75" s="104" t="s">
        <v>522</v>
      </c>
      <c r="J75" s="107" t="s">
        <v>38</v>
      </c>
      <c r="K75" s="104" t="s">
        <v>53</v>
      </c>
      <c r="L75" s="104" t="s">
        <v>120</v>
      </c>
      <c r="M75" s="107" t="s">
        <v>55</v>
      </c>
      <c r="N75" s="105">
        <v>0.5</v>
      </c>
      <c r="O75" s="105">
        <v>0.57986111111111116</v>
      </c>
      <c r="P75" s="105">
        <v>7.986111111111116E-2</v>
      </c>
      <c r="Q75" s="108">
        <v>196.9</v>
      </c>
      <c r="R75" s="109">
        <v>0.3</v>
      </c>
      <c r="S75" s="109">
        <v>4.2</v>
      </c>
      <c r="T75" s="109">
        <v>376.5</v>
      </c>
      <c r="U75" s="109">
        <v>19.8</v>
      </c>
      <c r="V75" s="109">
        <v>0.3</v>
      </c>
      <c r="W75" s="109">
        <v>14.8</v>
      </c>
      <c r="X75" s="109">
        <v>32.299999999999997</v>
      </c>
      <c r="Y75" s="109">
        <v>193.7</v>
      </c>
      <c r="Z75" s="109">
        <v>0.4</v>
      </c>
      <c r="AA75" s="109">
        <v>4.3</v>
      </c>
      <c r="AB75" s="110">
        <v>368.8</v>
      </c>
      <c r="AH75" s="72" t="str">
        <f>IF(AND(B75="Premier League",E75="Live"),_xlfn.XLOOKUP(_xlfn.TEXTJOIN(" vs ",,C75:D75),Calendar!G:G,Calendar!B:B),IF(AND(B75="Premier League",E75="Highlights"),_xlfn.XLOOKUP(H75,Calendar!O:O,Calendar!N:N,,-1),""))</f>
        <v/>
      </c>
      <c r="AI75" s="111" t="str">
        <f>IF(AND(AH75&lt;&gt;"",E75="Live"),_xlfn.XLOOKUP(_xlfn.TEXTJOIN(" vs ",,C75:D75),Calendar!G:G,Calendar!K:K),"")</f>
        <v/>
      </c>
      <c r="AJ75" s="111" t="str">
        <f>IF(AND(K75&lt;&gt;"Match of the Day",K75&lt;&gt;"Match of the Day 2",K75&lt;&gt;"Match of the Day Repeat"),"",1+MAX($AJ$10:AJ74))</f>
        <v/>
      </c>
    </row>
    <row r="76" spans="1:36" s="72" customFormat="1" x14ac:dyDescent="0.35">
      <c r="A76" s="104" t="s">
        <v>31</v>
      </c>
      <c r="B76" s="104" t="s">
        <v>32</v>
      </c>
      <c r="C76" s="104" t="s">
        <v>81</v>
      </c>
      <c r="D76" s="104" t="s">
        <v>164</v>
      </c>
      <c r="E76" s="104" t="s">
        <v>41</v>
      </c>
      <c r="F76" s="105">
        <v>0.58333333333333337</v>
      </c>
      <c r="G76" s="104"/>
      <c r="H76" s="106">
        <v>45893</v>
      </c>
      <c r="I76" s="104" t="s">
        <v>522</v>
      </c>
      <c r="J76" s="107" t="s">
        <v>38</v>
      </c>
      <c r="K76" s="104" t="s">
        <v>53</v>
      </c>
      <c r="L76" s="104" t="s">
        <v>57</v>
      </c>
      <c r="M76" s="107" t="s">
        <v>55</v>
      </c>
      <c r="N76" s="105">
        <v>0.58402777777777781</v>
      </c>
      <c r="O76" s="105">
        <v>0.66249999999999998</v>
      </c>
      <c r="P76" s="105">
        <v>7.8472222222222165E-2</v>
      </c>
      <c r="Q76" s="108">
        <v>480.7</v>
      </c>
      <c r="R76" s="109">
        <v>0.8</v>
      </c>
      <c r="S76" s="109">
        <v>8.6999999999999993</v>
      </c>
      <c r="T76" s="109">
        <v>633.29999999999995</v>
      </c>
      <c r="U76" s="109">
        <v>65.7</v>
      </c>
      <c r="V76" s="109">
        <v>0.9</v>
      </c>
      <c r="W76" s="109">
        <v>28.3</v>
      </c>
      <c r="X76" s="109">
        <v>97.9</v>
      </c>
      <c r="Y76" s="109">
        <v>447.5</v>
      </c>
      <c r="Z76" s="109">
        <v>0.8</v>
      </c>
      <c r="AA76" s="109">
        <v>8.4</v>
      </c>
      <c r="AB76" s="110">
        <v>592</v>
      </c>
      <c r="AH76" s="72" t="e">
        <f>IF(AND(B76="Premier League",E76="Live"),_xlfn.XLOOKUP(_xlfn.TEXTJOIN(" vs ",,C76:D76),Calendar!G:G,Calendar!B:B),IF(AND(B76="Premier League",E76="Highlights"),_xlfn.XLOOKUP(H76,Calendar!O:O,Calendar!N:N,,-1),""))</f>
        <v>#N/A</v>
      </c>
      <c r="AI76" s="111" t="e">
        <f>IF(AND(AH76&lt;&gt;"",E76="Live"),_xlfn.XLOOKUP(_xlfn.TEXTJOIN(" vs ",,C76:D76),Calendar!G:G,Calendar!K:K),"")</f>
        <v>#N/A</v>
      </c>
      <c r="AJ76" s="111" t="str">
        <f>IF(AND(K76&lt;&gt;"Match of the Day",K76&lt;&gt;"Match of the Day 2",K76&lt;&gt;"Match of the Day Repeat"),"",1+MAX($AJ$10:AJ75))</f>
        <v/>
      </c>
    </row>
    <row r="77" spans="1:36" s="72" customFormat="1" x14ac:dyDescent="0.35">
      <c r="A77" s="104" t="s">
        <v>31</v>
      </c>
      <c r="B77" s="104" t="s">
        <v>32</v>
      </c>
      <c r="C77" s="104" t="s">
        <v>86</v>
      </c>
      <c r="D77" s="104" t="s">
        <v>161</v>
      </c>
      <c r="E77" s="104" t="s">
        <v>41</v>
      </c>
      <c r="F77" s="105">
        <v>0.58333333333333337</v>
      </c>
      <c r="G77" s="104"/>
      <c r="H77" s="106">
        <v>45893</v>
      </c>
      <c r="I77" s="104" t="s">
        <v>522</v>
      </c>
      <c r="J77" s="107" t="s">
        <v>38</v>
      </c>
      <c r="K77" s="104" t="s">
        <v>53</v>
      </c>
      <c r="L77" s="104" t="s">
        <v>54</v>
      </c>
      <c r="M77" s="107" t="s">
        <v>55</v>
      </c>
      <c r="N77" s="105">
        <v>0.58402777777777781</v>
      </c>
      <c r="O77" s="105">
        <v>0.66388888888888886</v>
      </c>
      <c r="P77" s="105">
        <v>7.9861111111111049E-2</v>
      </c>
      <c r="Q77" s="108">
        <v>883.1</v>
      </c>
      <c r="R77" s="109">
        <v>1.4</v>
      </c>
      <c r="S77" s="109">
        <v>16</v>
      </c>
      <c r="T77" s="109">
        <v>1067.7</v>
      </c>
      <c r="U77" s="109">
        <v>85.3</v>
      </c>
      <c r="V77" s="109">
        <v>1.2</v>
      </c>
      <c r="W77" s="109">
        <v>36.6</v>
      </c>
      <c r="X77" s="109">
        <v>141.1</v>
      </c>
      <c r="Y77" s="109">
        <v>853.3</v>
      </c>
      <c r="Z77" s="109">
        <v>1.6</v>
      </c>
      <c r="AA77" s="109">
        <v>15.9</v>
      </c>
      <c r="AB77" s="110">
        <v>1030.4000000000001</v>
      </c>
      <c r="AH77" s="72" t="e">
        <f>IF(AND(B77="Premier League",E77="Live"),_xlfn.XLOOKUP(_xlfn.TEXTJOIN(" vs ",,C77:D77),Calendar!G:G,Calendar!B:B),IF(AND(B77="Premier League",E77="Highlights"),_xlfn.XLOOKUP(H77,Calendar!O:O,Calendar!N:N,,-1),""))</f>
        <v>#N/A</v>
      </c>
      <c r="AI77" s="111" t="e">
        <f>IF(AND(AH77&lt;&gt;"",E77="Live"),_xlfn.XLOOKUP(_xlfn.TEXTJOIN(" vs ",,C77:D77),Calendar!G:G,Calendar!K:K),"")</f>
        <v>#N/A</v>
      </c>
      <c r="AJ77" s="111" t="str">
        <f>IF(AND(K77&lt;&gt;"Match of the Day",K77&lt;&gt;"Match of the Day 2",K77&lt;&gt;"Match of the Day Repeat"),"",1+MAX($AJ$10:AJ76))</f>
        <v/>
      </c>
    </row>
    <row r="78" spans="1:36" s="72" customFormat="1" x14ac:dyDescent="0.35">
      <c r="A78" s="104" t="s">
        <v>31</v>
      </c>
      <c r="B78" s="104" t="s">
        <v>32</v>
      </c>
      <c r="C78" s="104" t="s">
        <v>94</v>
      </c>
      <c r="D78" s="104" t="s">
        <v>42</v>
      </c>
      <c r="E78" s="104" t="s">
        <v>41</v>
      </c>
      <c r="F78" s="105">
        <v>0.6875</v>
      </c>
      <c r="G78" s="104"/>
      <c r="H78" s="106">
        <v>45893</v>
      </c>
      <c r="I78" s="104" t="s">
        <v>522</v>
      </c>
      <c r="J78" s="107" t="s">
        <v>38</v>
      </c>
      <c r="K78" s="104" t="s">
        <v>53</v>
      </c>
      <c r="L78" s="104" t="s">
        <v>54</v>
      </c>
      <c r="M78" s="107" t="s">
        <v>55</v>
      </c>
      <c r="N78" s="105">
        <v>0.6875</v>
      </c>
      <c r="O78" s="105">
        <v>0.76597222222222228</v>
      </c>
      <c r="P78" s="105">
        <v>7.8472222222222276E-2</v>
      </c>
      <c r="Q78" s="108">
        <v>2171.3999999999996</v>
      </c>
      <c r="R78" s="109">
        <v>3.5</v>
      </c>
      <c r="S78" s="109">
        <v>26.6</v>
      </c>
      <c r="T78" s="109">
        <v>2509.8000000000002</v>
      </c>
      <c r="U78" s="109">
        <v>291.7</v>
      </c>
      <c r="V78" s="109">
        <v>4</v>
      </c>
      <c r="W78" s="109">
        <v>70.800000000000011</v>
      </c>
      <c r="X78" s="109">
        <v>382.29999999999995</v>
      </c>
      <c r="Y78" s="109">
        <v>2068.1999999999998</v>
      </c>
      <c r="Z78" s="109">
        <v>3.9000000000000004</v>
      </c>
      <c r="AA78" s="109">
        <v>26.299999999999997</v>
      </c>
      <c r="AB78" s="110">
        <v>2404.3000000000002</v>
      </c>
      <c r="AH78" s="72" t="e">
        <f>IF(AND(B78="Premier League",E78="Live"),_xlfn.XLOOKUP(_xlfn.TEXTJOIN(" vs ",,C78:D78),Calendar!G:G,Calendar!B:B),IF(AND(B78="Premier League",E78="Highlights"),_xlfn.XLOOKUP(H78,Calendar!O:O,Calendar!N:N,,-1),""))</f>
        <v>#N/A</v>
      </c>
      <c r="AI78" s="111" t="e">
        <f>IF(AND(AH78&lt;&gt;"",E78="Live"),_xlfn.XLOOKUP(_xlfn.TEXTJOIN(" vs ",,C78:D78),Calendar!G:G,Calendar!K:K),"")</f>
        <v>#N/A</v>
      </c>
      <c r="AJ78" s="111" t="str">
        <f>IF(AND(K78&lt;&gt;"Match of the Day",K78&lt;&gt;"Match of the Day 2",K78&lt;&gt;"Match of the Day Repeat"),"",1+MAX($AJ$10:AJ77))</f>
        <v/>
      </c>
    </row>
    <row r="79" spans="1:36" s="72" customFormat="1" x14ac:dyDescent="0.35">
      <c r="A79" s="104" t="s">
        <v>31</v>
      </c>
      <c r="B79" s="104" t="s">
        <v>32</v>
      </c>
      <c r="C79" s="104"/>
      <c r="D79" s="104"/>
      <c r="E79" s="104" t="s">
        <v>33</v>
      </c>
      <c r="F79" s="105">
        <v>0.3611111111111111</v>
      </c>
      <c r="G79" s="104"/>
      <c r="H79" s="106">
        <v>45893</v>
      </c>
      <c r="I79" s="104" t="s">
        <v>522</v>
      </c>
      <c r="J79" s="107" t="s">
        <v>38</v>
      </c>
      <c r="K79" s="104" t="s">
        <v>553</v>
      </c>
      <c r="L79" s="104" t="s">
        <v>35</v>
      </c>
      <c r="M79" s="107" t="s">
        <v>36</v>
      </c>
      <c r="N79" s="105">
        <v>0.3611111111111111</v>
      </c>
      <c r="O79" s="105">
        <v>0.41666666666666669</v>
      </c>
      <c r="P79" s="105">
        <v>5.555555555555558E-2</v>
      </c>
      <c r="Q79" s="108">
        <v>835.9</v>
      </c>
      <c r="R79" s="109">
        <v>1.4</v>
      </c>
      <c r="S79" s="109">
        <v>22.7</v>
      </c>
      <c r="T79" s="109">
        <v>1212.7</v>
      </c>
      <c r="U79" s="109">
        <v>15</v>
      </c>
      <c r="V79" s="109">
        <v>0.2</v>
      </c>
      <c r="W79" s="109">
        <v>29.3</v>
      </c>
      <c r="X79" s="109">
        <v>30</v>
      </c>
      <c r="Y79" s="109">
        <v>813.2</v>
      </c>
      <c r="Z79" s="109">
        <v>1.5</v>
      </c>
      <c r="AA79" s="109">
        <v>23</v>
      </c>
      <c r="AB79" s="110">
        <v>1185.4000000000001</v>
      </c>
      <c r="AH79" s="72" t="str">
        <f>IF(AND(B79="Premier League",E79="Live"),_xlfn.XLOOKUP(_xlfn.TEXTJOIN(" vs ",,C79:D79),Calendar!G:G,Calendar!B:B),IF(AND(B79="Premier League",E79="Highlights"),_xlfn.XLOOKUP(H79,Calendar!O:O,Calendar!N:N,,-1),""))</f>
        <v>Matchweek 01</v>
      </c>
      <c r="AI79" s="111" t="str">
        <f>IF(AND(AH79&lt;&gt;"",E79="Live"),_xlfn.XLOOKUP(_xlfn.TEXTJOIN(" vs ",,C79:D79),Calendar!G:G,Calendar!K:K),"")</f>
        <v/>
      </c>
      <c r="AJ79" s="111">
        <f>IF(AND(K79&lt;&gt;"Match of the Day",K79&lt;&gt;"Match of the Day 2",K79&lt;&gt;"Match of the Day Repeat"),"",1+MAX($AJ$10:AJ78))</f>
        <v>5</v>
      </c>
    </row>
    <row r="80" spans="1:36" s="72" customFormat="1" x14ac:dyDescent="0.35">
      <c r="A80" s="104" t="s">
        <v>31</v>
      </c>
      <c r="B80" s="104" t="s">
        <v>32</v>
      </c>
      <c r="C80" s="104"/>
      <c r="D80" s="104"/>
      <c r="E80" s="104" t="s">
        <v>33</v>
      </c>
      <c r="F80" s="105">
        <v>0.9375</v>
      </c>
      <c r="G80" s="104"/>
      <c r="H80" s="106">
        <v>45893</v>
      </c>
      <c r="I80" s="104" t="s">
        <v>522</v>
      </c>
      <c r="J80" s="107" t="s">
        <v>38</v>
      </c>
      <c r="K80" s="104" t="s">
        <v>554</v>
      </c>
      <c r="L80" s="104" t="s">
        <v>35</v>
      </c>
      <c r="M80" s="107" t="s">
        <v>36</v>
      </c>
      <c r="N80" s="105">
        <v>0.9375</v>
      </c>
      <c r="O80" s="105">
        <v>0.97916666666666663</v>
      </c>
      <c r="P80" s="105">
        <v>4.166666666666663E-2</v>
      </c>
      <c r="Q80" s="108">
        <v>1486.2</v>
      </c>
      <c r="R80" s="109">
        <v>2.4</v>
      </c>
      <c r="S80" s="109">
        <v>23.8</v>
      </c>
      <c r="T80" s="109">
        <v>2505.1</v>
      </c>
      <c r="U80" s="109">
        <v>21.3</v>
      </c>
      <c r="V80" s="109">
        <v>0.3</v>
      </c>
      <c r="W80" s="109">
        <v>14.6</v>
      </c>
      <c r="X80" s="109">
        <v>53.4</v>
      </c>
      <c r="Y80" s="109">
        <v>1467.5</v>
      </c>
      <c r="Z80" s="109">
        <v>2.8</v>
      </c>
      <c r="AA80" s="109">
        <v>23.9</v>
      </c>
      <c r="AB80" s="110">
        <v>2466.8000000000002</v>
      </c>
      <c r="AH80" s="72" t="str">
        <f>IF(AND(B80="Premier League",E80="Live"),_xlfn.XLOOKUP(_xlfn.TEXTJOIN(" vs ",,C80:D80),Calendar!G:G,Calendar!B:B),IF(AND(B80="Premier League",E80="Highlights"),_xlfn.XLOOKUP(H80,Calendar!O:O,Calendar!N:N,,-1),""))</f>
        <v>Matchweek 01</v>
      </c>
      <c r="AI80" s="111" t="str">
        <f>IF(AND(AH80&lt;&gt;"",E80="Live"),_xlfn.XLOOKUP(_xlfn.TEXTJOIN(" vs ",,C80:D80),Calendar!G:G,Calendar!K:K),"")</f>
        <v/>
      </c>
      <c r="AJ80" s="111">
        <f>IF(AND(K80&lt;&gt;"Match of the Day",K80&lt;&gt;"Match of the Day 2",K80&lt;&gt;"Match of the Day Repeat"),"",1+MAX($AJ$10:AJ79))</f>
        <v>6</v>
      </c>
    </row>
    <row r="81" spans="1:36" s="72" customFormat="1" x14ac:dyDescent="0.35">
      <c r="A81" s="104" t="s">
        <v>31</v>
      </c>
      <c r="B81" s="104" t="s">
        <v>32</v>
      </c>
      <c r="C81" s="104" t="s">
        <v>46</v>
      </c>
      <c r="D81" s="104" t="s">
        <v>45</v>
      </c>
      <c r="E81" s="104" t="s">
        <v>41</v>
      </c>
      <c r="F81" s="105">
        <v>0.83333333333333337</v>
      </c>
      <c r="G81" s="104"/>
      <c r="H81" s="106">
        <v>45894</v>
      </c>
      <c r="I81" s="104" t="s">
        <v>522</v>
      </c>
      <c r="J81" s="107" t="s">
        <v>74</v>
      </c>
      <c r="K81" s="104" t="s">
        <v>53</v>
      </c>
      <c r="L81" s="104" t="s">
        <v>54</v>
      </c>
      <c r="M81" s="107" t="s">
        <v>55</v>
      </c>
      <c r="N81" s="105">
        <v>0.83333333333333337</v>
      </c>
      <c r="O81" s="105">
        <v>0.92013888888888895</v>
      </c>
      <c r="P81" s="105">
        <v>8.680555555555558E-2</v>
      </c>
      <c r="Q81" s="108">
        <v>2626.3</v>
      </c>
      <c r="R81" s="109">
        <v>4.3000000000000007</v>
      </c>
      <c r="S81" s="109">
        <v>21.2</v>
      </c>
      <c r="T81" s="109">
        <v>3061.7</v>
      </c>
      <c r="U81" s="109">
        <v>380</v>
      </c>
      <c r="V81" s="109">
        <v>5.2</v>
      </c>
      <c r="W81" s="109">
        <v>74.599999999999994</v>
      </c>
      <c r="X81" s="109">
        <v>475.70000000000005</v>
      </c>
      <c r="Y81" s="109">
        <v>2522.1</v>
      </c>
      <c r="Z81" s="109">
        <v>4.8</v>
      </c>
      <c r="AA81" s="109">
        <v>20.9</v>
      </c>
      <c r="AB81" s="110">
        <v>2951</v>
      </c>
      <c r="AH81" s="72" t="e">
        <f>IF(AND(B81="Premier League",E81="Live"),_xlfn.XLOOKUP(_xlfn.TEXTJOIN(" vs ",,C81:D81),Calendar!G:G,Calendar!B:B),IF(AND(B81="Premier League",E81="Highlights"),_xlfn.XLOOKUP(H81,Calendar!O:O,Calendar!N:N,,-1),""))</f>
        <v>#N/A</v>
      </c>
      <c r="AI81" s="111" t="e">
        <f>IF(AND(AH81&lt;&gt;"",E81="Live"),_xlfn.XLOOKUP(_xlfn.TEXTJOIN(" vs ",,C81:D81),Calendar!G:G,Calendar!K:K),"")</f>
        <v>#N/A</v>
      </c>
      <c r="AJ81" s="111" t="str">
        <f>IF(AND(K81&lt;&gt;"Match of the Day",K81&lt;&gt;"Match of the Day 2",K81&lt;&gt;"Match of the Day Repeat"),"",1+MAX($AJ$10:AJ80))</f>
        <v/>
      </c>
    </row>
    <row r="82" spans="1:36" s="72" customFormat="1" x14ac:dyDescent="0.35">
      <c r="A82" s="104" t="s">
        <v>31</v>
      </c>
      <c r="B82" s="104" t="s">
        <v>32</v>
      </c>
      <c r="C82" s="104"/>
      <c r="D82" s="104"/>
      <c r="E82" s="104" t="s">
        <v>33</v>
      </c>
      <c r="F82" s="105">
        <v>0.33333333333333331</v>
      </c>
      <c r="G82" s="104"/>
      <c r="H82" s="106">
        <v>45894</v>
      </c>
      <c r="I82" s="104" t="s">
        <v>522</v>
      </c>
      <c r="J82" s="107" t="s">
        <v>74</v>
      </c>
      <c r="K82" s="104" t="s">
        <v>555</v>
      </c>
      <c r="L82" s="104" t="s">
        <v>278</v>
      </c>
      <c r="M82" s="107" t="s">
        <v>36</v>
      </c>
      <c r="N82" s="105">
        <v>0.33333333333333331</v>
      </c>
      <c r="O82" s="105">
        <v>0.375</v>
      </c>
      <c r="P82" s="105">
        <v>4.1666666666666685E-2</v>
      </c>
      <c r="Q82" s="108">
        <v>148.19999999999999</v>
      </c>
      <c r="R82" s="109">
        <v>0.2</v>
      </c>
      <c r="S82" s="109">
        <v>4.4000000000000004</v>
      </c>
      <c r="T82" s="109">
        <v>211.6</v>
      </c>
      <c r="U82" s="109">
        <v>13.6</v>
      </c>
      <c r="V82" s="109">
        <v>0.2</v>
      </c>
      <c r="W82" s="109">
        <v>20.100000000000001</v>
      </c>
      <c r="X82" s="109">
        <v>18.2</v>
      </c>
      <c r="Y82" s="109">
        <v>133.5</v>
      </c>
      <c r="Z82" s="109">
        <v>0.3</v>
      </c>
      <c r="AA82" s="109">
        <v>4.2</v>
      </c>
      <c r="AB82" s="110">
        <v>194.7</v>
      </c>
      <c r="AH82" s="72" t="str">
        <f>IF(AND(B82="Premier League",E82="Live"),_xlfn.XLOOKUP(_xlfn.TEXTJOIN(" vs ",,C82:D82),Calendar!G:G,Calendar!B:B),IF(AND(B82="Premier League",E82="Highlights"),_xlfn.XLOOKUP(H82,Calendar!O:O,Calendar!N:N,,-1),""))</f>
        <v>Matchweek 01</v>
      </c>
      <c r="AI82" s="111" t="str">
        <f>IF(AND(AH82&lt;&gt;"",E82="Live"),_xlfn.XLOOKUP(_xlfn.TEXTJOIN(" vs ",,C82:D82),Calendar!G:G,Calendar!K:K),"")</f>
        <v/>
      </c>
      <c r="AJ82" s="111" t="str">
        <f>IF(AND(K82&lt;&gt;"Match of the Day",K82&lt;&gt;"Match of the Day 2",K82&lt;&gt;"Match of the Day Repeat"),"",1+MAX($AJ$10:AJ81))</f>
        <v/>
      </c>
    </row>
    <row r="83" spans="1:36" s="72" customFormat="1" x14ac:dyDescent="0.35">
      <c r="A83" s="104" t="s">
        <v>31</v>
      </c>
      <c r="B83" s="104" t="s">
        <v>103</v>
      </c>
      <c r="C83" s="112" t="s">
        <v>72</v>
      </c>
      <c r="D83" s="104" t="s">
        <v>47</v>
      </c>
      <c r="E83" s="104" t="s">
        <v>41</v>
      </c>
      <c r="F83" s="105">
        <v>0.8125</v>
      </c>
      <c r="G83" s="104"/>
      <c r="H83" s="106">
        <v>45895</v>
      </c>
      <c r="I83" s="104" t="s">
        <v>522</v>
      </c>
      <c r="J83" s="107" t="s">
        <v>122</v>
      </c>
      <c r="K83" s="104" t="s">
        <v>53</v>
      </c>
      <c r="L83" s="104" t="s">
        <v>548</v>
      </c>
      <c r="M83" s="107" t="s">
        <v>55</v>
      </c>
      <c r="N83" s="105">
        <v>0.8125</v>
      </c>
      <c r="O83" s="105">
        <v>0.89236111111111116</v>
      </c>
      <c r="P83" s="105">
        <f t="shared" ref="P83:P111" si="0">O83-N83</f>
        <v>7.986111111111116E-2</v>
      </c>
      <c r="Q83" s="108">
        <v>250</v>
      </c>
      <c r="R83" s="109">
        <v>0.4</v>
      </c>
      <c r="S83" s="109">
        <v>2.2999999999999998</v>
      </c>
      <c r="T83" s="109">
        <v>424.8</v>
      </c>
      <c r="U83" s="109">
        <v>34.299999999999997</v>
      </c>
      <c r="V83" s="109">
        <v>0.5</v>
      </c>
      <c r="W83" s="109">
        <v>16.5</v>
      </c>
      <c r="X83" s="109">
        <v>52.9</v>
      </c>
      <c r="Y83" s="109">
        <v>238.7</v>
      </c>
      <c r="Z83" s="109">
        <v>0.5</v>
      </c>
      <c r="AA83" s="109">
        <v>2.2999999999999998</v>
      </c>
      <c r="AB83" s="110">
        <v>408.6</v>
      </c>
      <c r="AH83" s="72" t="str">
        <f>IF(AND(B83="Premier League",E83="Live"),_xlfn.XLOOKUP(_xlfn.TEXTJOIN(" vs ",,C83:D83),Calendar!G:G,Calendar!B:B),IF(AND(B83="Premier League",E83="Highlights"),_xlfn.XLOOKUP(H83,Calendar!O:O,Calendar!N:N,,-1),""))</f>
        <v/>
      </c>
      <c r="AI83" s="111" t="str">
        <f>IF(AND(AH83&lt;&gt;"",E83="Live"),_xlfn.XLOOKUP(_xlfn.TEXTJOIN(" vs ",,C83:D83),Calendar!G:G,Calendar!K:K),"")</f>
        <v/>
      </c>
      <c r="AJ83" s="111" t="str">
        <f>IF(AND(K83&lt;&gt;"Match of the Day",K83&lt;&gt;"Match of the Day 2",K83&lt;&gt;"Match of the Day Repeat"),"",1+MAX($AJ$10:AJ82))</f>
        <v/>
      </c>
    </row>
    <row r="84" spans="1:36" s="72" customFormat="1" x14ac:dyDescent="0.35">
      <c r="A84" s="104" t="s">
        <v>31</v>
      </c>
      <c r="B84" s="104" t="s">
        <v>103</v>
      </c>
      <c r="C84" s="104" t="s">
        <v>93</v>
      </c>
      <c r="D84" s="104" t="s">
        <v>43</v>
      </c>
      <c r="E84" s="104" t="s">
        <v>41</v>
      </c>
      <c r="F84" s="105">
        <v>0.83333333333333337</v>
      </c>
      <c r="G84" s="104"/>
      <c r="H84" s="106">
        <v>45895</v>
      </c>
      <c r="I84" s="104" t="s">
        <v>522</v>
      </c>
      <c r="J84" s="107" t="s">
        <v>122</v>
      </c>
      <c r="K84" s="104" t="s">
        <v>53</v>
      </c>
      <c r="L84" s="104" t="s">
        <v>120</v>
      </c>
      <c r="M84" s="107" t="s">
        <v>55</v>
      </c>
      <c r="N84" s="105">
        <v>0.83333333333333337</v>
      </c>
      <c r="O84" s="105">
        <v>0.91805555555555562</v>
      </c>
      <c r="P84" s="105">
        <f t="shared" si="0"/>
        <v>8.4722222222222254E-2</v>
      </c>
      <c r="Q84" s="108">
        <v>90.3</v>
      </c>
      <c r="R84" s="109">
        <v>0.1</v>
      </c>
      <c r="S84" s="109">
        <v>0.8</v>
      </c>
      <c r="T84" s="109">
        <v>196.2</v>
      </c>
      <c r="U84" s="109">
        <v>8.4</v>
      </c>
      <c r="V84" s="109">
        <v>0.1</v>
      </c>
      <c r="W84" s="109">
        <v>3.8</v>
      </c>
      <c r="X84" s="109">
        <v>19.5</v>
      </c>
      <c r="Y84" s="109">
        <v>89.1</v>
      </c>
      <c r="Z84" s="109">
        <v>0.2</v>
      </c>
      <c r="AA84" s="109">
        <v>0.8</v>
      </c>
      <c r="AB84" s="110">
        <v>192.4</v>
      </c>
      <c r="AH84" s="72" t="str">
        <f>IF(AND(B84="Premier League",E84="Live"),_xlfn.XLOOKUP(_xlfn.TEXTJOIN(" vs ",,C84:D84),Calendar!G:G,Calendar!B:B),IF(AND(B84="Premier League",E84="Highlights"),_xlfn.XLOOKUP(H84,Calendar!O:O,Calendar!N:N,,-1),""))</f>
        <v/>
      </c>
      <c r="AI84" s="111" t="str">
        <f>IF(AND(AH84&lt;&gt;"",E84="Live"),_xlfn.XLOOKUP(_xlfn.TEXTJOIN(" vs ",,C84:D84),Calendar!G:G,Calendar!K:K),"")</f>
        <v/>
      </c>
      <c r="AJ84" s="111" t="str">
        <f>IF(AND(K84&lt;&gt;"Match of the Day",K84&lt;&gt;"Match of the Day 2",K84&lt;&gt;"Match of the Day Repeat"),"",1+MAX($AJ$10:AJ83))</f>
        <v/>
      </c>
    </row>
    <row r="85" spans="1:36" s="72" customFormat="1" x14ac:dyDescent="0.35">
      <c r="A85" s="104" t="s">
        <v>31</v>
      </c>
      <c r="B85" s="104" t="s">
        <v>131</v>
      </c>
      <c r="C85" s="104" t="s">
        <v>570</v>
      </c>
      <c r="D85" s="104" t="s">
        <v>571</v>
      </c>
      <c r="E85" s="104" t="s">
        <v>41</v>
      </c>
      <c r="F85" s="105">
        <v>0.83333333333333337</v>
      </c>
      <c r="G85" s="104"/>
      <c r="H85" s="106">
        <v>45895</v>
      </c>
      <c r="I85" s="104" t="s">
        <v>522</v>
      </c>
      <c r="J85" s="107" t="s">
        <v>122</v>
      </c>
      <c r="K85" s="104" t="s">
        <v>53</v>
      </c>
      <c r="L85" s="104" t="s">
        <v>512</v>
      </c>
      <c r="M85" s="107" t="s">
        <v>511</v>
      </c>
      <c r="N85" s="105">
        <v>0.83402777777777781</v>
      </c>
      <c r="O85" s="105">
        <v>0.90972222222222221</v>
      </c>
      <c r="P85" s="105">
        <f t="shared" si="0"/>
        <v>7.5694444444444398E-2</v>
      </c>
      <c r="Q85" s="108">
        <v>5.8</v>
      </c>
      <c r="R85" s="109">
        <v>0</v>
      </c>
      <c r="S85" s="109">
        <v>0.1</v>
      </c>
      <c r="T85" s="109">
        <v>28.7</v>
      </c>
      <c r="U85" s="109">
        <v>0</v>
      </c>
      <c r="V85" s="109">
        <v>0</v>
      </c>
      <c r="W85" s="109">
        <v>0</v>
      </c>
      <c r="X85" s="109">
        <v>4.5999999999999996</v>
      </c>
      <c r="Y85" s="109">
        <v>5.8</v>
      </c>
      <c r="Z85" s="109">
        <v>0</v>
      </c>
      <c r="AA85" s="109">
        <v>0.1</v>
      </c>
      <c r="AB85" s="110">
        <v>28.7</v>
      </c>
      <c r="AH85" s="72" t="str">
        <f>IF(AND(B85="Premier League",E85="Live"),_xlfn.XLOOKUP(_xlfn.TEXTJOIN(" vs ",,C85:D85),Calendar!G:G,Calendar!B:B),IF(AND(B85="Premier League",E85="Highlights"),_xlfn.XLOOKUP(H85,Calendar!O:O,Calendar!N:N,,-1),""))</f>
        <v/>
      </c>
      <c r="AI85" s="111" t="str">
        <f>IF(AND(AH85&lt;&gt;"",E85="Live"),_xlfn.XLOOKUP(_xlfn.TEXTJOIN(" vs ",,C85:D85),Calendar!G:G,Calendar!K:K),"")</f>
        <v/>
      </c>
      <c r="AJ85" s="111" t="str">
        <f>IF(AND(K85&lt;&gt;"Match of the Day",K85&lt;&gt;"Match of the Day 2",K85&lt;&gt;"Match of the Day Repeat"),"",1+MAX($AJ$10:AJ84))</f>
        <v/>
      </c>
    </row>
    <row r="86" spans="1:36" s="72" customFormat="1" x14ac:dyDescent="0.35">
      <c r="A86" s="104" t="s">
        <v>31</v>
      </c>
      <c r="B86" s="104" t="s">
        <v>131</v>
      </c>
      <c r="C86" s="104" t="s">
        <v>572</v>
      </c>
      <c r="D86" s="104" t="s">
        <v>178</v>
      </c>
      <c r="E86" s="104" t="s">
        <v>41</v>
      </c>
      <c r="F86" s="105">
        <v>0.73958333333333337</v>
      </c>
      <c r="G86" s="104"/>
      <c r="H86" s="106">
        <v>45896</v>
      </c>
      <c r="I86" s="104" t="s">
        <v>522</v>
      </c>
      <c r="J86" s="107" t="s">
        <v>123</v>
      </c>
      <c r="K86" s="104" t="s">
        <v>53</v>
      </c>
      <c r="L86" s="104" t="s">
        <v>512</v>
      </c>
      <c r="M86" s="107" t="s">
        <v>511</v>
      </c>
      <c r="N86" s="105">
        <v>0.74027777777777781</v>
      </c>
      <c r="O86" s="105">
        <v>0.81944444444444453</v>
      </c>
      <c r="P86" s="105">
        <f t="shared" si="0"/>
        <v>7.9166666666666718E-2</v>
      </c>
      <c r="Q86" s="108">
        <v>19.8</v>
      </c>
      <c r="R86" s="109">
        <v>0</v>
      </c>
      <c r="S86" s="109">
        <v>0.2</v>
      </c>
      <c r="T86" s="109">
        <v>60.8</v>
      </c>
      <c r="U86" s="109">
        <v>0</v>
      </c>
      <c r="V86" s="109">
        <v>0</v>
      </c>
      <c r="W86" s="109">
        <v>0</v>
      </c>
      <c r="X86" s="109" t="s">
        <v>541</v>
      </c>
      <c r="Y86" s="109">
        <v>19.8</v>
      </c>
      <c r="Z86" s="109">
        <v>0</v>
      </c>
      <c r="AA86" s="109">
        <v>0.2</v>
      </c>
      <c r="AB86" s="110">
        <v>60.8</v>
      </c>
      <c r="AH86" s="72" t="str">
        <f>IF(AND(B86="Premier League",E86="Live"),_xlfn.XLOOKUP(_xlfn.TEXTJOIN(" vs ",,C86:D86),Calendar!G:G,Calendar!B:B),IF(AND(B86="Premier League",E86="Highlights"),_xlfn.XLOOKUP(H86,Calendar!O:O,Calendar!N:N,,-1),""))</f>
        <v/>
      </c>
      <c r="AI86" s="111" t="str">
        <f>IF(AND(AH86&lt;&gt;"",E86="Live"),_xlfn.XLOOKUP(_xlfn.TEXTJOIN(" vs ",,C86:D86),Calendar!G:G,Calendar!K:K),"")</f>
        <v/>
      </c>
      <c r="AJ86" s="111" t="str">
        <f>IF(AND(K86&lt;&gt;"Match of the Day",K86&lt;&gt;"Match of the Day 2",K86&lt;&gt;"Match of the Day Repeat"),"",1+MAX($AJ$10:AJ85))</f>
        <v/>
      </c>
    </row>
    <row r="87" spans="1:36" s="72" customFormat="1" x14ac:dyDescent="0.35">
      <c r="A87" s="104" t="s">
        <v>31</v>
      </c>
      <c r="B87" s="104" t="s">
        <v>103</v>
      </c>
      <c r="C87" s="104" t="s">
        <v>86</v>
      </c>
      <c r="D87" s="104" t="s">
        <v>573</v>
      </c>
      <c r="E87" s="104" t="s">
        <v>41</v>
      </c>
      <c r="F87" s="105">
        <v>0.82291666666666663</v>
      </c>
      <c r="G87" s="104"/>
      <c r="H87" s="106">
        <v>45896</v>
      </c>
      <c r="I87" s="104" t="s">
        <v>522</v>
      </c>
      <c r="J87" s="107" t="s">
        <v>123</v>
      </c>
      <c r="K87" s="104" t="s">
        <v>53</v>
      </c>
      <c r="L87" s="104" t="s">
        <v>548</v>
      </c>
      <c r="M87" s="107" t="s">
        <v>55</v>
      </c>
      <c r="N87" s="105">
        <v>0.83333333333333337</v>
      </c>
      <c r="O87" s="105">
        <v>0.90972222222222221</v>
      </c>
      <c r="P87" s="105">
        <f t="shared" si="0"/>
        <v>7.638888888888884E-2</v>
      </c>
      <c r="Q87" s="108">
        <v>123.8</v>
      </c>
      <c r="R87" s="109">
        <v>0.2</v>
      </c>
      <c r="S87" s="109">
        <v>1.1000000000000001</v>
      </c>
      <c r="T87" s="109">
        <v>171.9</v>
      </c>
      <c r="U87" s="109">
        <v>9.1999999999999993</v>
      </c>
      <c r="V87" s="109">
        <v>0.1</v>
      </c>
      <c r="W87" s="109">
        <v>2.4</v>
      </c>
      <c r="X87" s="109">
        <v>13.4</v>
      </c>
      <c r="Y87" s="109">
        <v>121.3</v>
      </c>
      <c r="Z87" s="109">
        <v>0.2</v>
      </c>
      <c r="AA87" s="109">
        <v>1.1000000000000001</v>
      </c>
      <c r="AB87" s="110">
        <v>171.9</v>
      </c>
      <c r="AH87" s="72" t="str">
        <f>IF(AND(B87="Premier League",E87="Live"),_xlfn.XLOOKUP(_xlfn.TEXTJOIN(" vs ",,C87:D87),Calendar!G:G,Calendar!B:B),IF(AND(B87="Premier League",E87="Highlights"),_xlfn.XLOOKUP(H87,Calendar!O:O,Calendar!N:N,,-1),""))</f>
        <v/>
      </c>
      <c r="AI87" s="111" t="str">
        <f>IF(AND(AH87&lt;&gt;"",E87="Live"),_xlfn.XLOOKUP(_xlfn.TEXTJOIN(" vs ",,C87:D87),Calendar!G:G,Calendar!K:K),"")</f>
        <v/>
      </c>
      <c r="AJ87" s="111" t="str">
        <f>IF(AND(K87&lt;&gt;"Match of the Day",K87&lt;&gt;"Match of the Day 2",K87&lt;&gt;"Match of the Day Repeat"),"",1+MAX($AJ$10:AJ86))</f>
        <v/>
      </c>
    </row>
    <row r="88" spans="1:36" s="72" customFormat="1" x14ac:dyDescent="0.35">
      <c r="A88" s="104" t="s">
        <v>31</v>
      </c>
      <c r="B88" s="104" t="s">
        <v>103</v>
      </c>
      <c r="C88" s="104" t="s">
        <v>557</v>
      </c>
      <c r="D88" s="104" t="s">
        <v>42</v>
      </c>
      <c r="E88" s="104" t="s">
        <v>41</v>
      </c>
      <c r="F88" s="105">
        <v>0.83333333333333337</v>
      </c>
      <c r="G88" s="104"/>
      <c r="H88" s="106">
        <v>45896</v>
      </c>
      <c r="I88" s="104" t="s">
        <v>522</v>
      </c>
      <c r="J88" s="107" t="s">
        <v>123</v>
      </c>
      <c r="K88" s="104" t="s">
        <v>53</v>
      </c>
      <c r="L88" s="104" t="s">
        <v>549</v>
      </c>
      <c r="M88" s="107" t="s">
        <v>80</v>
      </c>
      <c r="N88" s="105">
        <v>0.83333333333333337</v>
      </c>
      <c r="O88" s="105">
        <v>0.92708333333333337</v>
      </c>
      <c r="P88" s="105">
        <f t="shared" si="0"/>
        <v>9.375E-2</v>
      </c>
      <c r="Q88" s="108">
        <v>2536.5</v>
      </c>
      <c r="R88" s="109">
        <v>4.0999999999999996</v>
      </c>
      <c r="S88" s="109">
        <v>22.7</v>
      </c>
      <c r="T88" s="109">
        <v>3911.3</v>
      </c>
      <c r="U88" s="109">
        <v>202.5</v>
      </c>
      <c r="V88" s="109">
        <v>2.8</v>
      </c>
      <c r="W88" s="109">
        <v>49.5</v>
      </c>
      <c r="X88" s="109">
        <v>313.39999999999998</v>
      </c>
      <c r="Y88" s="109">
        <v>2426.2999999999997</v>
      </c>
      <c r="Z88" s="109">
        <v>4.5999999999999996</v>
      </c>
      <c r="AA88" s="109">
        <v>22.400000000000002</v>
      </c>
      <c r="AB88" s="110">
        <v>3785.5</v>
      </c>
      <c r="AH88" s="72" t="str">
        <f>IF(AND(B88="Premier League",E88="Live"),_xlfn.XLOOKUP(_xlfn.TEXTJOIN(" vs ",,C88:D88),Calendar!G:G,Calendar!B:B),IF(AND(B88="Premier League",E88="Highlights"),_xlfn.XLOOKUP(H88,Calendar!O:O,Calendar!N:N,,-1),""))</f>
        <v/>
      </c>
      <c r="AI88" s="111" t="str">
        <f>IF(AND(AH88&lt;&gt;"",E88="Live"),_xlfn.XLOOKUP(_xlfn.TEXTJOIN(" vs ",,C88:D88),Calendar!G:G,Calendar!K:K),"")</f>
        <v/>
      </c>
      <c r="AJ88" s="111" t="str">
        <f>IF(AND(K88&lt;&gt;"Match of the Day",K88&lt;&gt;"Match of the Day 2",K88&lt;&gt;"Match of the Day Repeat"),"",1+MAX($AJ$10:AJ87))</f>
        <v/>
      </c>
    </row>
    <row r="89" spans="1:36" s="72" customFormat="1" x14ac:dyDescent="0.35">
      <c r="A89" s="104" t="s">
        <v>31</v>
      </c>
      <c r="B89" s="104" t="s">
        <v>131</v>
      </c>
      <c r="C89" s="104" t="s">
        <v>214</v>
      </c>
      <c r="D89" s="104" t="s">
        <v>561</v>
      </c>
      <c r="E89" s="104" t="s">
        <v>41</v>
      </c>
      <c r="F89" s="105">
        <v>0.83333333333333337</v>
      </c>
      <c r="G89" s="104"/>
      <c r="H89" s="106">
        <v>45896</v>
      </c>
      <c r="I89" s="104" t="s">
        <v>522</v>
      </c>
      <c r="J89" s="107" t="s">
        <v>123</v>
      </c>
      <c r="K89" s="104" t="s">
        <v>53</v>
      </c>
      <c r="L89" s="104" t="s">
        <v>512</v>
      </c>
      <c r="M89" s="107" t="s">
        <v>511</v>
      </c>
      <c r="N89" s="105">
        <v>0.83333333333333337</v>
      </c>
      <c r="O89" s="105">
        <v>0.91666666666666674</v>
      </c>
      <c r="P89" s="105">
        <f t="shared" si="0"/>
        <v>8.333333333333337E-2</v>
      </c>
      <c r="Q89" s="108">
        <v>19.2</v>
      </c>
      <c r="R89" s="109">
        <v>0</v>
      </c>
      <c r="S89" s="109">
        <v>0.2</v>
      </c>
      <c r="T89" s="109">
        <v>46.4</v>
      </c>
      <c r="U89" s="109">
        <v>0</v>
      </c>
      <c r="V89" s="109">
        <v>0</v>
      </c>
      <c r="W89" s="109">
        <v>0</v>
      </c>
      <c r="X89" s="109">
        <v>1.2</v>
      </c>
      <c r="Y89" s="109">
        <v>19.2</v>
      </c>
      <c r="Z89" s="109">
        <v>0</v>
      </c>
      <c r="AA89" s="109">
        <v>0.2</v>
      </c>
      <c r="AB89" s="110">
        <v>46.4</v>
      </c>
      <c r="AH89" s="72" t="str">
        <f>IF(AND(B89="Premier League",E89="Live"),_xlfn.XLOOKUP(_xlfn.TEXTJOIN(" vs ",,C89:D89),Calendar!G:G,Calendar!B:B),IF(AND(B89="Premier League",E89="Highlights"),_xlfn.XLOOKUP(H89,Calendar!O:O,Calendar!N:N,,-1),""))</f>
        <v/>
      </c>
      <c r="AI89" s="111" t="str">
        <f>IF(AND(AH89&lt;&gt;"",E89="Live"),_xlfn.XLOOKUP(_xlfn.TEXTJOIN(" vs ",,C89:D89),Calendar!G:G,Calendar!K:K),"")</f>
        <v/>
      </c>
      <c r="AJ89" s="111" t="str">
        <f>IF(AND(K89&lt;&gt;"Match of the Day",K89&lt;&gt;"Match of the Day 2",K89&lt;&gt;"Match of the Day Repeat"),"",1+MAX($AJ$10:AJ88))</f>
        <v/>
      </c>
    </row>
    <row r="90" spans="1:36" s="72" customFormat="1" x14ac:dyDescent="0.35">
      <c r="A90" s="104" t="s">
        <v>31</v>
      </c>
      <c r="B90" s="104" t="s">
        <v>131</v>
      </c>
      <c r="C90" s="104" t="s">
        <v>175</v>
      </c>
      <c r="D90" s="104" t="s">
        <v>194</v>
      </c>
      <c r="E90" s="104" t="s">
        <v>41</v>
      </c>
      <c r="F90" s="105">
        <v>0.83333333333333337</v>
      </c>
      <c r="G90" s="104"/>
      <c r="H90" s="106">
        <v>45896</v>
      </c>
      <c r="I90" s="104" t="s">
        <v>522</v>
      </c>
      <c r="J90" s="107" t="s">
        <v>123</v>
      </c>
      <c r="K90" s="104" t="s">
        <v>53</v>
      </c>
      <c r="L90" s="104" t="s">
        <v>510</v>
      </c>
      <c r="M90" s="107" t="s">
        <v>511</v>
      </c>
      <c r="N90" s="105">
        <v>0.83333333333333337</v>
      </c>
      <c r="O90" s="105">
        <v>0.90902777777777777</v>
      </c>
      <c r="P90" s="105">
        <f t="shared" si="0"/>
        <v>7.5694444444444398E-2</v>
      </c>
      <c r="Q90" s="108">
        <v>219.6</v>
      </c>
      <c r="R90" s="109">
        <v>0.4</v>
      </c>
      <c r="S90" s="109">
        <v>2</v>
      </c>
      <c r="T90" s="109">
        <v>286.39999999999998</v>
      </c>
      <c r="U90" s="109">
        <v>6.4</v>
      </c>
      <c r="V90" s="109">
        <v>0.1</v>
      </c>
      <c r="W90" s="109">
        <v>1.7</v>
      </c>
      <c r="X90" s="109">
        <v>16.399999999999999</v>
      </c>
      <c r="Y90" s="109">
        <v>211.5</v>
      </c>
      <c r="Z90" s="109">
        <v>0.4</v>
      </c>
      <c r="AA90" s="109">
        <v>1.9</v>
      </c>
      <c r="AB90" s="110">
        <v>280.7</v>
      </c>
      <c r="AH90" s="72" t="str">
        <f>IF(AND(B90="Premier League",E90="Live"),_xlfn.XLOOKUP(_xlfn.TEXTJOIN(" vs ",,C90:D90),Calendar!G:G,Calendar!B:B),IF(AND(B90="Premier League",E90="Highlights"),_xlfn.XLOOKUP(H90,Calendar!O:O,Calendar!N:N,,-1),""))</f>
        <v/>
      </c>
      <c r="AI90" s="111" t="str">
        <f>IF(AND(AH90&lt;&gt;"",E90="Live"),_xlfn.XLOOKUP(_xlfn.TEXTJOIN(" vs ",,C90:D90),Calendar!G:G,Calendar!K:K),"")</f>
        <v/>
      </c>
      <c r="AJ90" s="111" t="str">
        <f>IF(AND(K90&lt;&gt;"Match of the Day",K90&lt;&gt;"Match of the Day 2",K90&lt;&gt;"Match of the Day Repeat"),"",1+MAX($AJ$10:AJ89))</f>
        <v/>
      </c>
    </row>
    <row r="91" spans="1:36" s="72" customFormat="1" x14ac:dyDescent="0.35">
      <c r="A91" s="104" t="s">
        <v>31</v>
      </c>
      <c r="B91" s="104" t="s">
        <v>131</v>
      </c>
      <c r="C91" s="104" t="s">
        <v>574</v>
      </c>
      <c r="D91" s="104" t="s">
        <v>558</v>
      </c>
      <c r="E91" s="104" t="s">
        <v>41</v>
      </c>
      <c r="F91" s="105">
        <v>0.83333333333333337</v>
      </c>
      <c r="G91" s="104"/>
      <c r="H91" s="106">
        <v>45896</v>
      </c>
      <c r="I91" s="104" t="s">
        <v>522</v>
      </c>
      <c r="J91" s="107" t="s">
        <v>123</v>
      </c>
      <c r="K91" s="104" t="s">
        <v>53</v>
      </c>
      <c r="L91" s="104" t="s">
        <v>513</v>
      </c>
      <c r="M91" s="107" t="s">
        <v>511</v>
      </c>
      <c r="N91" s="105">
        <v>0.83402777777777781</v>
      </c>
      <c r="O91" s="105">
        <v>0.91180555555555554</v>
      </c>
      <c r="P91" s="105">
        <f t="shared" si="0"/>
        <v>7.7777777777777724E-2</v>
      </c>
      <c r="Q91" s="108">
        <v>9.1</v>
      </c>
      <c r="R91" s="109">
        <v>0</v>
      </c>
      <c r="S91" s="109">
        <v>0.1</v>
      </c>
      <c r="T91" s="109">
        <v>22.5</v>
      </c>
      <c r="U91" s="109">
        <v>0</v>
      </c>
      <c r="V91" s="109">
        <v>0</v>
      </c>
      <c r="W91" s="109">
        <v>0</v>
      </c>
      <c r="X91" s="109" t="s">
        <v>541</v>
      </c>
      <c r="Y91" s="109">
        <v>9.1</v>
      </c>
      <c r="Z91" s="109">
        <v>0</v>
      </c>
      <c r="AA91" s="109">
        <v>0.1</v>
      </c>
      <c r="AB91" s="110">
        <v>22.5</v>
      </c>
      <c r="AH91" s="72" t="str">
        <f>IF(AND(B91="Premier League",E91="Live"),_xlfn.XLOOKUP(_xlfn.TEXTJOIN(" vs ",,C91:D91),Calendar!G:G,Calendar!B:B),IF(AND(B91="Premier League",E91="Highlights"),_xlfn.XLOOKUP(H91,Calendar!O:O,Calendar!N:N,,-1),""))</f>
        <v/>
      </c>
      <c r="AI91" s="111" t="str">
        <f>IF(AND(AH91&lt;&gt;"",E91="Live"),_xlfn.XLOOKUP(_xlfn.TEXTJOIN(" vs ",,C91:D91),Calendar!G:G,Calendar!K:K),"")</f>
        <v/>
      </c>
      <c r="AJ91" s="111" t="str">
        <f>IF(AND(K91&lt;&gt;"Match of the Day",K91&lt;&gt;"Match of the Day 2",K91&lt;&gt;"Match of the Day Repeat"),"",1+MAX($AJ$10:AJ90))</f>
        <v/>
      </c>
    </row>
    <row r="92" spans="1:36" s="72" customFormat="1" x14ac:dyDescent="0.35">
      <c r="A92" s="104" t="s">
        <v>31</v>
      </c>
      <c r="B92" s="104" t="s">
        <v>103</v>
      </c>
      <c r="C92" s="104"/>
      <c r="D92" s="104"/>
      <c r="E92" s="104" t="s">
        <v>33</v>
      </c>
      <c r="F92" s="105">
        <v>0</v>
      </c>
      <c r="G92" s="104"/>
      <c r="H92" s="106">
        <v>45897</v>
      </c>
      <c r="I92" s="104" t="s">
        <v>522</v>
      </c>
      <c r="J92" s="107" t="s">
        <v>127</v>
      </c>
      <c r="K92" s="104" t="s">
        <v>575</v>
      </c>
      <c r="L92" s="104" t="s">
        <v>542</v>
      </c>
      <c r="M92" s="107" t="s">
        <v>80</v>
      </c>
      <c r="N92" s="105">
        <v>1</v>
      </c>
      <c r="O92" s="105">
        <v>1.0625</v>
      </c>
      <c r="P92" s="105">
        <f t="shared" si="0"/>
        <v>6.25E-2</v>
      </c>
      <c r="Q92" s="108">
        <v>38.200000000000003</v>
      </c>
      <c r="R92" s="109">
        <v>0.1</v>
      </c>
      <c r="S92" s="109">
        <v>2.2999999999999998</v>
      </c>
      <c r="T92" s="109">
        <v>53.4</v>
      </c>
      <c r="U92" s="109">
        <v>0</v>
      </c>
      <c r="V92" s="109">
        <v>0</v>
      </c>
      <c r="W92" s="109">
        <v>0</v>
      </c>
      <c r="X92" s="109" t="s">
        <v>541</v>
      </c>
      <c r="Y92" s="109">
        <v>38.200000000000003</v>
      </c>
      <c r="Z92" s="109">
        <v>0.1</v>
      </c>
      <c r="AA92" s="109">
        <v>2.4</v>
      </c>
      <c r="AB92" s="110">
        <v>53.4</v>
      </c>
      <c r="AH92" s="72" t="str">
        <f>IF(AND(B92="Premier League",E92="Live"),_xlfn.XLOOKUP(_xlfn.TEXTJOIN(" vs ",,C92:D92),Calendar!G:G,Calendar!B:B),IF(AND(B92="Premier League",E92="Highlights"),_xlfn.XLOOKUP(H92,Calendar!O:O,Calendar!N:N,,-1),""))</f>
        <v/>
      </c>
      <c r="AI92" s="111" t="str">
        <f>IF(AND(AH92&lt;&gt;"",E92="Live"),_xlfn.XLOOKUP(_xlfn.TEXTJOIN(" vs ",,C92:D92),Calendar!G:G,Calendar!K:K),"")</f>
        <v/>
      </c>
      <c r="AJ92" s="111" t="str">
        <f>IF(AND(K92&lt;&gt;"Match of the Day",K92&lt;&gt;"Match of the Day 2",K92&lt;&gt;"Match of the Day Repeat"),"",1+MAX($AJ$10:AJ91))</f>
        <v/>
      </c>
    </row>
    <row r="93" spans="1:36" s="72" customFormat="1" x14ac:dyDescent="0.35">
      <c r="A93" s="104" t="s">
        <v>31</v>
      </c>
      <c r="B93" s="104" t="s">
        <v>562</v>
      </c>
      <c r="C93" s="104" t="s">
        <v>566</v>
      </c>
      <c r="D93" s="104" t="s">
        <v>81</v>
      </c>
      <c r="E93" s="104" t="s">
        <v>41</v>
      </c>
      <c r="F93" s="105">
        <v>0.70833333333333337</v>
      </c>
      <c r="G93" s="104"/>
      <c r="H93" s="106">
        <v>45897</v>
      </c>
      <c r="I93" s="104" t="s">
        <v>522</v>
      </c>
      <c r="J93" s="107" t="s">
        <v>127</v>
      </c>
      <c r="K93" s="104" t="s">
        <v>53</v>
      </c>
      <c r="L93" s="104" t="s">
        <v>567</v>
      </c>
      <c r="M93" s="107" t="s">
        <v>11</v>
      </c>
      <c r="N93" s="105">
        <v>0.70833333333333326</v>
      </c>
      <c r="O93" s="105">
        <v>0.78680555555555542</v>
      </c>
      <c r="P93" s="105">
        <f t="shared" si="0"/>
        <v>7.8472222222222165E-2</v>
      </c>
      <c r="Q93" s="108">
        <v>2003.9</v>
      </c>
      <c r="R93" s="109">
        <v>3.2</v>
      </c>
      <c r="S93" s="109">
        <v>23.4</v>
      </c>
      <c r="T93" s="109">
        <v>3117.8</v>
      </c>
      <c r="U93" s="109">
        <v>23.8</v>
      </c>
      <c r="V93" s="109">
        <v>0.3</v>
      </c>
      <c r="W93" s="109">
        <v>16.399999999999999</v>
      </c>
      <c r="X93" s="109">
        <v>55.3</v>
      </c>
      <c r="Y93" s="109">
        <v>1969.7</v>
      </c>
      <c r="Z93" s="109">
        <v>3.7</v>
      </c>
      <c r="AA93" s="109">
        <v>23.7</v>
      </c>
      <c r="AB93" s="110">
        <v>3062.2</v>
      </c>
      <c r="AH93" s="72" t="str">
        <f>IF(AND(B93="Premier League",E93="Live"),_xlfn.XLOOKUP(_xlfn.TEXTJOIN(" vs ",,C93:D93),Calendar!G:G,Calendar!B:B),IF(AND(B93="Premier League",E93="Highlights"),_xlfn.XLOOKUP(H93,Calendar!O:O,Calendar!N:N,,-1),""))</f>
        <v/>
      </c>
      <c r="AI93" s="111" t="str">
        <f>IF(AND(AH93&lt;&gt;"",E93="Live"),_xlfn.XLOOKUP(_xlfn.TEXTJOIN(" vs ",,C93:D93),Calendar!G:G,Calendar!K:K),"")</f>
        <v/>
      </c>
      <c r="AJ93" s="111" t="str">
        <f>IF(AND(K93&lt;&gt;"Match of the Day",K93&lt;&gt;"Match of the Day 2",K93&lt;&gt;"Match of the Day Repeat"),"",1+MAX($AJ$10:AJ92))</f>
        <v/>
      </c>
    </row>
    <row r="94" spans="1:36" s="72" customFormat="1" x14ac:dyDescent="0.35">
      <c r="A94" s="104" t="s">
        <v>31</v>
      </c>
      <c r="B94" s="104" t="s">
        <v>148</v>
      </c>
      <c r="C94" s="104" t="s">
        <v>565</v>
      </c>
      <c r="D94" s="104" t="s">
        <v>533</v>
      </c>
      <c r="E94" s="104" t="s">
        <v>41</v>
      </c>
      <c r="F94" s="105">
        <v>0.8125</v>
      </c>
      <c r="G94" s="104"/>
      <c r="H94" s="106">
        <v>45897</v>
      </c>
      <c r="I94" s="104" t="s">
        <v>522</v>
      </c>
      <c r="J94" s="107" t="s">
        <v>127</v>
      </c>
      <c r="K94" s="104" t="s">
        <v>53</v>
      </c>
      <c r="L94" s="104" t="s">
        <v>509</v>
      </c>
      <c r="M94" s="107" t="s">
        <v>36</v>
      </c>
      <c r="N94" s="105">
        <v>0.81319444444444433</v>
      </c>
      <c r="O94" s="105">
        <v>0.89305555555555549</v>
      </c>
      <c r="P94" s="105">
        <f t="shared" si="0"/>
        <v>7.986111111111116E-2</v>
      </c>
      <c r="Q94" s="108">
        <v>188.9</v>
      </c>
      <c r="R94" s="109">
        <v>0.3</v>
      </c>
      <c r="S94" s="109">
        <v>1.8</v>
      </c>
      <c r="T94" s="109">
        <v>256.3</v>
      </c>
      <c r="U94" s="109">
        <v>7.7</v>
      </c>
      <c r="V94" s="109">
        <v>0.1</v>
      </c>
      <c r="W94" s="109">
        <v>3.6</v>
      </c>
      <c r="X94" s="109">
        <v>16.100000000000001</v>
      </c>
      <c r="Y94" s="109">
        <v>187.3</v>
      </c>
      <c r="Z94" s="109">
        <v>0.4</v>
      </c>
      <c r="AA94" s="109">
        <v>1.9</v>
      </c>
      <c r="AB94" s="110">
        <v>253.1</v>
      </c>
      <c r="AH94" s="72" t="str">
        <f>IF(AND(B94="Premier League",E94="Live"),_xlfn.XLOOKUP(_xlfn.TEXTJOIN(" vs ",,C94:D94),Calendar!G:G,Calendar!B:B),IF(AND(B94="Premier League",E94="Highlights"),_xlfn.XLOOKUP(H94,Calendar!O:O,Calendar!N:N,,-1),""))</f>
        <v/>
      </c>
      <c r="AI94" s="111" t="str">
        <f>IF(AND(AH94&lt;&gt;"",E94="Live"),_xlfn.XLOOKUP(_xlfn.TEXTJOIN(" vs ",,C94:D94),Calendar!G:G,Calendar!K:K),"")</f>
        <v/>
      </c>
      <c r="AJ94" s="111" t="str">
        <f>IF(AND(K94&lt;&gt;"Match of the Day",K94&lt;&gt;"Match of the Day 2",K94&lt;&gt;"Match of the Day Repeat"),"",1+MAX($AJ$10:AJ93))</f>
        <v/>
      </c>
    </row>
    <row r="95" spans="1:36" s="72" customFormat="1" x14ac:dyDescent="0.35">
      <c r="A95" s="104" t="s">
        <v>31</v>
      </c>
      <c r="B95" s="104" t="s">
        <v>145</v>
      </c>
      <c r="C95" s="104" t="s">
        <v>69</v>
      </c>
      <c r="D95" s="104" t="s">
        <v>88</v>
      </c>
      <c r="E95" s="104" t="s">
        <v>41</v>
      </c>
      <c r="F95" s="105">
        <v>0.83333333333333337</v>
      </c>
      <c r="G95" s="104"/>
      <c r="H95" s="106">
        <v>45898</v>
      </c>
      <c r="I95" s="104" t="s">
        <v>522</v>
      </c>
      <c r="J95" s="107" t="s">
        <v>71</v>
      </c>
      <c r="K95" s="104" t="s">
        <v>53</v>
      </c>
      <c r="L95" s="104" t="s">
        <v>54</v>
      </c>
      <c r="M95" s="107" t="s">
        <v>55</v>
      </c>
      <c r="N95" s="105">
        <v>0.83333333333333326</v>
      </c>
      <c r="O95" s="105">
        <v>0.91736111111111096</v>
      </c>
      <c r="P95" s="105">
        <f t="shared" si="0"/>
        <v>8.4027777777777701E-2</v>
      </c>
      <c r="Q95" s="108">
        <v>594</v>
      </c>
      <c r="R95" s="109">
        <v>1</v>
      </c>
      <c r="S95" s="109">
        <v>6</v>
      </c>
      <c r="T95" s="109">
        <v>721.8</v>
      </c>
      <c r="U95" s="109">
        <v>44.2</v>
      </c>
      <c r="V95" s="109">
        <v>0.6</v>
      </c>
      <c r="W95" s="109">
        <v>19</v>
      </c>
      <c r="X95" s="109">
        <v>78.2</v>
      </c>
      <c r="Y95" s="109">
        <v>570.4</v>
      </c>
      <c r="Z95" s="109">
        <v>1.1000000000000001</v>
      </c>
      <c r="AA95" s="109">
        <v>5.8000000000000007</v>
      </c>
      <c r="AB95" s="110">
        <v>702.09999999999991</v>
      </c>
      <c r="AH95" s="72" t="str">
        <f>IF(AND(B95="Premier League",E95="Live"),_xlfn.XLOOKUP(_xlfn.TEXTJOIN(" vs ",,C95:D95),Calendar!G:G,Calendar!B:B),IF(AND(B95="Premier League",E95="Highlights"),_xlfn.XLOOKUP(H95,Calendar!O:O,Calendar!N:N,,-1),""))</f>
        <v/>
      </c>
      <c r="AI95" s="111" t="str">
        <f>IF(AND(AH95&lt;&gt;"",E95="Live"),_xlfn.XLOOKUP(_xlfn.TEXTJOIN(" vs ",,C95:D95),Calendar!G:G,Calendar!K:K),"")</f>
        <v/>
      </c>
      <c r="AJ95" s="111" t="str">
        <f>IF(AND(K95&lt;&gt;"Match of the Day",K95&lt;&gt;"Match of the Day 2",K95&lt;&gt;"Match of the Day Repeat"),"",1+MAX($AJ$10:AJ94))</f>
        <v/>
      </c>
    </row>
    <row r="96" spans="1:36" s="72" customFormat="1" x14ac:dyDescent="0.35">
      <c r="A96" s="104" t="s">
        <v>31</v>
      </c>
      <c r="B96" s="104" t="s">
        <v>145</v>
      </c>
      <c r="C96" s="104" t="s">
        <v>95</v>
      </c>
      <c r="D96" s="104" t="s">
        <v>91</v>
      </c>
      <c r="E96" s="104" t="s">
        <v>41</v>
      </c>
      <c r="F96" s="105">
        <v>0.52083333333333337</v>
      </c>
      <c r="G96" s="104"/>
      <c r="H96" s="106">
        <v>45899</v>
      </c>
      <c r="I96" s="104" t="s">
        <v>522</v>
      </c>
      <c r="J96" s="107" t="s">
        <v>37</v>
      </c>
      <c r="K96" s="104" t="s">
        <v>53</v>
      </c>
      <c r="L96" s="104" t="s">
        <v>54</v>
      </c>
      <c r="M96" s="107" t="s">
        <v>55</v>
      </c>
      <c r="N96" s="105">
        <v>0.52083333333333326</v>
      </c>
      <c r="O96" s="105">
        <v>0.6020833333333333</v>
      </c>
      <c r="P96" s="105">
        <f t="shared" si="0"/>
        <v>8.1250000000000044E-2</v>
      </c>
      <c r="Q96" s="108">
        <v>228.7</v>
      </c>
      <c r="R96" s="109">
        <v>0.30000000000000004</v>
      </c>
      <c r="S96" s="109">
        <v>4</v>
      </c>
      <c r="T96" s="109">
        <v>328.6</v>
      </c>
      <c r="U96" s="109">
        <v>20.3</v>
      </c>
      <c r="V96" s="109">
        <v>0.30000000000000004</v>
      </c>
      <c r="W96" s="109">
        <v>7.3</v>
      </c>
      <c r="X96" s="109">
        <v>56.5</v>
      </c>
      <c r="Y96" s="109">
        <v>225</v>
      </c>
      <c r="Z96" s="109">
        <v>0.5</v>
      </c>
      <c r="AA96" s="109">
        <v>4</v>
      </c>
      <c r="AB96" s="110">
        <v>312.20000000000005</v>
      </c>
      <c r="AH96" s="72" t="str">
        <f>IF(AND(B96="Premier League",E96="Live"),_xlfn.XLOOKUP(_xlfn.TEXTJOIN(" vs ",,C96:D96),Calendar!G:G,Calendar!B:B),IF(AND(B96="Premier League",E96="Highlights"),_xlfn.XLOOKUP(H96,Calendar!O:O,Calendar!N:N,,-1),""))</f>
        <v/>
      </c>
      <c r="AI96" s="111" t="str">
        <f>IF(AND(AH96&lt;&gt;"",E96="Live"),_xlfn.XLOOKUP(_xlfn.TEXTJOIN(" vs ",,C96:D96),Calendar!G:G,Calendar!K:K),"")</f>
        <v/>
      </c>
      <c r="AJ96" s="111" t="str">
        <f>IF(AND(K96&lt;&gt;"Match of the Day",K96&lt;&gt;"Match of the Day 2",K96&lt;&gt;"Match of the Day Repeat"),"",1+MAX($AJ$10:AJ95))</f>
        <v/>
      </c>
    </row>
    <row r="97" spans="1:36" s="72" customFormat="1" x14ac:dyDescent="0.35">
      <c r="A97" s="104" t="s">
        <v>31</v>
      </c>
      <c r="B97" s="104" t="s">
        <v>145</v>
      </c>
      <c r="C97" s="104" t="s">
        <v>580</v>
      </c>
      <c r="D97" s="104" t="s">
        <v>92</v>
      </c>
      <c r="E97" s="104" t="s">
        <v>41</v>
      </c>
      <c r="F97" s="105">
        <v>0.52083333333333337</v>
      </c>
      <c r="G97" s="104"/>
      <c r="H97" s="106">
        <v>45899</v>
      </c>
      <c r="I97" s="104" t="s">
        <v>522</v>
      </c>
      <c r="J97" s="107" t="s">
        <v>37</v>
      </c>
      <c r="K97" s="104" t="s">
        <v>53</v>
      </c>
      <c r="L97" s="104" t="s">
        <v>548</v>
      </c>
      <c r="M97" s="107" t="s">
        <v>55</v>
      </c>
      <c r="N97" s="105">
        <v>0.52083333333333326</v>
      </c>
      <c r="O97" s="105">
        <v>0.60277777777777775</v>
      </c>
      <c r="P97" s="105">
        <f t="shared" si="0"/>
        <v>8.1944444444444486E-2</v>
      </c>
      <c r="Q97" s="108">
        <v>30.2</v>
      </c>
      <c r="R97" s="109">
        <v>0</v>
      </c>
      <c r="S97" s="109">
        <v>0.5</v>
      </c>
      <c r="T97" s="109">
        <v>54.5</v>
      </c>
      <c r="U97" s="109">
        <v>1.9</v>
      </c>
      <c r="V97" s="109">
        <v>0</v>
      </c>
      <c r="W97" s="109">
        <v>0.7</v>
      </c>
      <c r="X97" s="109">
        <v>18.600000000000001</v>
      </c>
      <c r="Y97" s="109">
        <v>30</v>
      </c>
      <c r="Z97" s="109">
        <v>0.1</v>
      </c>
      <c r="AA97" s="109">
        <v>0.5</v>
      </c>
      <c r="AB97" s="110">
        <v>51.8</v>
      </c>
      <c r="AH97" s="72" t="str">
        <f>IF(AND(B97="Premier League",E97="Live"),_xlfn.XLOOKUP(_xlfn.TEXTJOIN(" vs ",,C97:D97),Calendar!G:G,Calendar!B:B),IF(AND(B97="Premier League",E97="Highlights"),_xlfn.XLOOKUP(H97,Calendar!O:O,Calendar!N:N,,-1),""))</f>
        <v/>
      </c>
      <c r="AI97" s="111" t="str">
        <f>IF(AND(AH97&lt;&gt;"",E97="Live"),_xlfn.XLOOKUP(_xlfn.TEXTJOIN(" vs ",,C97:D97),Calendar!G:G,Calendar!K:K),"")</f>
        <v/>
      </c>
      <c r="AJ97" s="111" t="str">
        <f>IF(AND(K97&lt;&gt;"Match of the Day",K97&lt;&gt;"Match of the Day 2",K97&lt;&gt;"Match of the Day Repeat"),"",1+MAX($AJ$10:AJ96))</f>
        <v/>
      </c>
    </row>
    <row r="98" spans="1:36" s="72" customFormat="1" x14ac:dyDescent="0.35">
      <c r="A98" s="104" t="s">
        <v>31</v>
      </c>
      <c r="B98" s="104" t="s">
        <v>581</v>
      </c>
      <c r="C98" s="104" t="s">
        <v>582</v>
      </c>
      <c r="D98" s="104" t="s">
        <v>583</v>
      </c>
      <c r="E98" s="104" t="s">
        <v>41</v>
      </c>
      <c r="F98" s="105">
        <v>0.52083333333333337</v>
      </c>
      <c r="G98" s="104"/>
      <c r="H98" s="106">
        <v>45899</v>
      </c>
      <c r="I98" s="104" t="s">
        <v>522</v>
      </c>
      <c r="J98" s="107" t="s">
        <v>37</v>
      </c>
      <c r="K98" s="104" t="s">
        <v>53</v>
      </c>
      <c r="L98" s="104" t="s">
        <v>584</v>
      </c>
      <c r="M98" s="107" t="s">
        <v>36</v>
      </c>
      <c r="N98" s="105">
        <v>0.5215277777777777</v>
      </c>
      <c r="O98" s="105">
        <v>0.60138888888888886</v>
      </c>
      <c r="P98" s="105">
        <f t="shared" si="0"/>
        <v>7.986111111111116E-2</v>
      </c>
      <c r="Q98" s="108">
        <v>336.1</v>
      </c>
      <c r="R98" s="109">
        <v>0.5</v>
      </c>
      <c r="S98" s="109">
        <v>5.8</v>
      </c>
      <c r="T98" s="109">
        <v>499.8</v>
      </c>
      <c r="U98" s="109">
        <v>6.8</v>
      </c>
      <c r="V98" s="109">
        <v>0.1</v>
      </c>
      <c r="W98" s="109">
        <v>2.4</v>
      </c>
      <c r="X98" s="109">
        <v>20.7</v>
      </c>
      <c r="Y98" s="109">
        <v>332.5</v>
      </c>
      <c r="Z98" s="109">
        <v>0.6</v>
      </c>
      <c r="AA98" s="109">
        <v>5.9</v>
      </c>
      <c r="AB98" s="110">
        <v>494.5</v>
      </c>
      <c r="AH98" s="72" t="str">
        <f>IF(AND(B98="Premier League",E98="Live"),_xlfn.XLOOKUP(_xlfn.TEXTJOIN(" vs ",,C98:D98),Calendar!G:G,Calendar!B:B),IF(AND(B98="Premier League",E98="Highlights"),_xlfn.XLOOKUP(H98,Calendar!O:O,Calendar!N:N,,-1),""))</f>
        <v/>
      </c>
      <c r="AI98" s="111" t="str">
        <f>IF(AND(AH98&lt;&gt;"",E98="Live"),_xlfn.XLOOKUP(_xlfn.TEXTJOIN(" vs ",,C98:D98),Calendar!G:G,Calendar!K:K),"")</f>
        <v/>
      </c>
      <c r="AJ98" s="111" t="str">
        <f>IF(AND(K98&lt;&gt;"Match of the Day",K98&lt;&gt;"Match of the Day 2",K98&lt;&gt;"Match of the Day Repeat"),"",1+MAX($AJ$10:AJ97))</f>
        <v/>
      </c>
    </row>
    <row r="99" spans="1:36" s="72" customFormat="1" x14ac:dyDescent="0.35">
      <c r="A99" s="104" t="s">
        <v>31</v>
      </c>
      <c r="B99" s="104" t="s">
        <v>32</v>
      </c>
      <c r="C99" s="104" t="s">
        <v>67</v>
      </c>
      <c r="D99" s="104" t="s">
        <v>94</v>
      </c>
      <c r="E99" s="104" t="s">
        <v>41</v>
      </c>
      <c r="F99" s="105">
        <v>0.52083333333333337</v>
      </c>
      <c r="G99" s="104"/>
      <c r="H99" s="106">
        <v>45899</v>
      </c>
      <c r="I99" s="104" t="s">
        <v>522</v>
      </c>
      <c r="J99" s="107" t="s">
        <v>37</v>
      </c>
      <c r="K99" s="104" t="s">
        <v>53</v>
      </c>
      <c r="L99" s="104" t="s">
        <v>510</v>
      </c>
      <c r="M99" s="107" t="s">
        <v>511</v>
      </c>
      <c r="N99" s="105">
        <v>0.5215277777777777</v>
      </c>
      <c r="O99" s="105">
        <v>0.6069444444444444</v>
      </c>
      <c r="P99" s="105">
        <f t="shared" si="0"/>
        <v>8.5416666666666696E-2</v>
      </c>
      <c r="Q99" s="108">
        <v>784.7</v>
      </c>
      <c r="R99" s="109">
        <v>1.3</v>
      </c>
      <c r="S99" s="109">
        <v>13.5</v>
      </c>
      <c r="T99" s="109">
        <v>961.2</v>
      </c>
      <c r="U99" s="109">
        <v>139.19999999999999</v>
      </c>
      <c r="V99" s="109">
        <v>1.9</v>
      </c>
      <c r="W99" s="109">
        <v>49.7</v>
      </c>
      <c r="X99" s="109">
        <v>186.1</v>
      </c>
      <c r="Y99" s="109">
        <v>720.7</v>
      </c>
      <c r="Z99" s="109">
        <v>1.4</v>
      </c>
      <c r="AA99" s="109">
        <v>12.8</v>
      </c>
      <c r="AB99" s="110">
        <v>877.6</v>
      </c>
      <c r="AH99" s="72" t="e">
        <f>IF(AND(B99="Premier League",E99="Live"),_xlfn.XLOOKUP(_xlfn.TEXTJOIN(" vs ",,C99:D99),Calendar!G:G,Calendar!B:B),IF(AND(B99="Premier League",E99="Highlights"),_xlfn.XLOOKUP(H99,Calendar!O:O,Calendar!N:N,,-1),""))</f>
        <v>#N/A</v>
      </c>
      <c r="AI99" s="111" t="e">
        <f>IF(AND(AH99&lt;&gt;"",E99="Live"),_xlfn.XLOOKUP(_xlfn.TEXTJOIN(" vs ",,C99:D99),Calendar!G:G,Calendar!K:K),"")</f>
        <v>#N/A</v>
      </c>
      <c r="AJ99" s="111" t="str">
        <f>IF(AND(K99&lt;&gt;"Match of the Day",K99&lt;&gt;"Match of the Day 2",K99&lt;&gt;"Match of the Day Repeat"),"",1+MAX($AJ$10:AJ98))</f>
        <v/>
      </c>
    </row>
    <row r="100" spans="1:36" s="72" customFormat="1" x14ac:dyDescent="0.35">
      <c r="A100" s="104" t="s">
        <v>31</v>
      </c>
      <c r="B100" s="104" t="s">
        <v>32</v>
      </c>
      <c r="C100" s="104" t="s">
        <v>43</v>
      </c>
      <c r="D100" s="104" t="s">
        <v>46</v>
      </c>
      <c r="E100" s="104" t="s">
        <v>41</v>
      </c>
      <c r="F100" s="105">
        <v>0.72916666666666663</v>
      </c>
      <c r="G100" s="104"/>
      <c r="H100" s="106">
        <v>45899</v>
      </c>
      <c r="I100" s="104" t="s">
        <v>522</v>
      </c>
      <c r="J100" s="107" t="s">
        <v>37</v>
      </c>
      <c r="K100" s="104" t="s">
        <v>53</v>
      </c>
      <c r="L100" s="104" t="s">
        <v>54</v>
      </c>
      <c r="M100" s="107" t="s">
        <v>55</v>
      </c>
      <c r="N100" s="105">
        <v>0.72986111111111107</v>
      </c>
      <c r="O100" s="105">
        <v>0.81111111111111101</v>
      </c>
      <c r="P100" s="105">
        <f t="shared" si="0"/>
        <v>8.1249999999999933E-2</v>
      </c>
      <c r="Q100" s="108">
        <v>1446.9</v>
      </c>
      <c r="R100" s="109">
        <v>2.2999999999999998</v>
      </c>
      <c r="S100" s="109">
        <v>14.2</v>
      </c>
      <c r="T100" s="109">
        <v>1680</v>
      </c>
      <c r="U100" s="109">
        <v>171.6</v>
      </c>
      <c r="V100" s="109">
        <v>2.2999999999999998</v>
      </c>
      <c r="W100" s="109">
        <v>47.5</v>
      </c>
      <c r="X100" s="109">
        <v>243.3</v>
      </c>
      <c r="Y100" s="109">
        <v>1343.1</v>
      </c>
      <c r="Z100" s="109">
        <v>2.5</v>
      </c>
      <c r="AA100" s="109">
        <v>13.7</v>
      </c>
      <c r="AB100" s="110">
        <v>1579.5</v>
      </c>
      <c r="AH100" s="72" t="e">
        <f>IF(AND(B100="Premier League",E100="Live"),_xlfn.XLOOKUP(_xlfn.TEXTJOIN(" vs ",,C100:D100),Calendar!G:G,Calendar!B:B),IF(AND(B100="Premier League",E100="Highlights"),_xlfn.XLOOKUP(H100,Calendar!O:O,Calendar!N:N,,-1),""))</f>
        <v>#N/A</v>
      </c>
      <c r="AI100" s="111" t="e">
        <f>IF(AND(AH100&lt;&gt;"",E100="Live"),_xlfn.XLOOKUP(_xlfn.TEXTJOIN(" vs ",,C100:D100),Calendar!G:G,Calendar!K:K),"")</f>
        <v>#N/A</v>
      </c>
      <c r="AJ100" s="111" t="str">
        <f>IF(AND(K100&lt;&gt;"Match of the Day",K100&lt;&gt;"Match of the Day 2",K100&lt;&gt;"Match of the Day Repeat"),"",1+MAX($AJ$10:AJ99))</f>
        <v/>
      </c>
    </row>
    <row r="101" spans="1:36" s="72" customFormat="1" x14ac:dyDescent="0.35">
      <c r="A101" s="104" t="s">
        <v>31</v>
      </c>
      <c r="B101" s="104" t="s">
        <v>585</v>
      </c>
      <c r="C101" s="104" t="s">
        <v>586</v>
      </c>
      <c r="D101" s="104" t="s">
        <v>587</v>
      </c>
      <c r="E101" s="104" t="s">
        <v>41</v>
      </c>
      <c r="F101" s="105">
        <v>0.72916666666666663</v>
      </c>
      <c r="G101" s="104"/>
      <c r="H101" s="106">
        <v>45899</v>
      </c>
      <c r="I101" s="104" t="s">
        <v>522</v>
      </c>
      <c r="J101" s="107" t="s">
        <v>37</v>
      </c>
      <c r="K101" s="104" t="s">
        <v>53</v>
      </c>
      <c r="L101" s="104" t="s">
        <v>588</v>
      </c>
      <c r="M101" s="107" t="s">
        <v>36</v>
      </c>
      <c r="N101" s="105">
        <v>0.72847222222222219</v>
      </c>
      <c r="O101" s="105">
        <v>0.80416666666666659</v>
      </c>
      <c r="P101" s="105">
        <f t="shared" si="0"/>
        <v>7.5694444444444398E-2</v>
      </c>
      <c r="Q101" s="108">
        <v>847.8</v>
      </c>
      <c r="R101" s="109">
        <v>1.4</v>
      </c>
      <c r="S101" s="109">
        <v>8.5</v>
      </c>
      <c r="T101" s="109">
        <v>1012.1</v>
      </c>
      <c r="U101" s="109">
        <v>83.4</v>
      </c>
      <c r="V101" s="109">
        <v>1.1000000000000001</v>
      </c>
      <c r="W101" s="109">
        <v>23.4</v>
      </c>
      <c r="X101" s="109">
        <v>149.30000000000001</v>
      </c>
      <c r="Y101" s="109">
        <v>782.7</v>
      </c>
      <c r="Z101" s="109">
        <v>1.5</v>
      </c>
      <c r="AA101" s="109">
        <v>8</v>
      </c>
      <c r="AB101" s="110">
        <v>949.8</v>
      </c>
      <c r="AH101" s="72" t="str">
        <f>IF(AND(B101="Premier League",E101="Live"),_xlfn.XLOOKUP(_xlfn.TEXTJOIN(" vs ",,C101:D101),Calendar!G:G,Calendar!B:B),IF(AND(B101="Premier League",E101="Highlights"),_xlfn.XLOOKUP(H101,Calendar!O:O,Calendar!N:N,,-1),""))</f>
        <v/>
      </c>
      <c r="AI101" s="111" t="str">
        <f>IF(AND(AH101&lt;&gt;"",E101="Live"),_xlfn.XLOOKUP(_xlfn.TEXTJOIN(" vs ",,C101:D101),Calendar!G:G,Calendar!K:K),"")</f>
        <v/>
      </c>
      <c r="AJ101" s="111" t="str">
        <f>IF(AND(K101&lt;&gt;"Match of the Day",K101&lt;&gt;"Match of the Day 2",K101&lt;&gt;"Match of the Day Repeat"),"",1+MAX($AJ$10:AJ100))</f>
        <v/>
      </c>
    </row>
    <row r="102" spans="1:36" s="72" customFormat="1" x14ac:dyDescent="0.35">
      <c r="A102" s="104" t="s">
        <v>31</v>
      </c>
      <c r="B102" s="104" t="s">
        <v>32</v>
      </c>
      <c r="C102" s="104" t="s">
        <v>42</v>
      </c>
      <c r="D102" s="104" t="s">
        <v>62</v>
      </c>
      <c r="E102" s="104" t="s">
        <v>282</v>
      </c>
      <c r="F102" s="105">
        <v>0.85416666666666663</v>
      </c>
      <c r="G102" s="104"/>
      <c r="H102" s="106">
        <v>45899</v>
      </c>
      <c r="I102" s="104" t="s">
        <v>551</v>
      </c>
      <c r="J102" s="107" t="s">
        <v>37</v>
      </c>
      <c r="K102" s="104" t="s">
        <v>53</v>
      </c>
      <c r="L102" s="104" t="s">
        <v>57</v>
      </c>
      <c r="M102" s="107" t="s">
        <v>55</v>
      </c>
      <c r="N102" s="105">
        <v>0.85763888888888884</v>
      </c>
      <c r="O102" s="105">
        <v>0.93472222222222212</v>
      </c>
      <c r="P102" s="105">
        <f t="shared" si="0"/>
        <v>7.7083333333333282E-2</v>
      </c>
      <c r="Q102" s="108">
        <v>113.9</v>
      </c>
      <c r="R102" s="109">
        <v>0.2</v>
      </c>
      <c r="S102" s="109">
        <v>1.2</v>
      </c>
      <c r="T102" s="109">
        <v>164.4</v>
      </c>
      <c r="U102" s="109">
        <v>5.8</v>
      </c>
      <c r="V102" s="109">
        <v>0.1</v>
      </c>
      <c r="W102" s="109">
        <v>2.2000000000000002</v>
      </c>
      <c r="X102" s="109">
        <v>8.6999999999999993</v>
      </c>
      <c r="Y102" s="109">
        <v>109.8</v>
      </c>
      <c r="Z102" s="109">
        <v>0.2</v>
      </c>
      <c r="AA102" s="109">
        <v>1.2</v>
      </c>
      <c r="AB102" s="110">
        <v>155.5</v>
      </c>
      <c r="AH102" s="72" t="str">
        <f>IF(AND(B102="Premier League",E102="Live"),_xlfn.XLOOKUP(_xlfn.TEXTJOIN(" vs ",,C102:D102),Calendar!G:G,Calendar!B:B),IF(AND(B102="Premier League",E102="Highlights"),_xlfn.XLOOKUP(H102,Calendar!O:O,Calendar!N:N,,-1),""))</f>
        <v/>
      </c>
      <c r="AI102" s="111" t="str">
        <f>IF(AND(AH102&lt;&gt;"",E102="Live"),_xlfn.XLOOKUP(_xlfn.TEXTJOIN(" vs ",,C102:D102),Calendar!G:G,Calendar!K:K),"")</f>
        <v/>
      </c>
      <c r="AJ102" s="111" t="str">
        <f>IF(AND(K102&lt;&gt;"Match of the Day",K102&lt;&gt;"Match of the Day 2",K102&lt;&gt;"Match of the Day Repeat"),"",1+MAX($AJ$10:AJ101))</f>
        <v/>
      </c>
    </row>
    <row r="103" spans="1:36" s="72" customFormat="1" x14ac:dyDescent="0.35">
      <c r="A103" s="104" t="s">
        <v>31</v>
      </c>
      <c r="B103" s="104" t="s">
        <v>32</v>
      </c>
      <c r="C103" s="104"/>
      <c r="D103" s="104"/>
      <c r="E103" s="104" t="s">
        <v>33</v>
      </c>
      <c r="F103" s="105">
        <v>0.93055555555555558</v>
      </c>
      <c r="G103" s="104"/>
      <c r="H103" s="106">
        <v>45899</v>
      </c>
      <c r="I103" s="104" t="s">
        <v>522</v>
      </c>
      <c r="J103" s="107" t="s">
        <v>37</v>
      </c>
      <c r="K103" s="104" t="s">
        <v>552</v>
      </c>
      <c r="L103" s="104" t="s">
        <v>35</v>
      </c>
      <c r="M103" s="107" t="s">
        <v>36</v>
      </c>
      <c r="N103" s="105">
        <v>0.93055555555555558</v>
      </c>
      <c r="O103" s="105">
        <v>0.98611111111111116</v>
      </c>
      <c r="P103" s="105">
        <f t="shared" si="0"/>
        <v>5.555555555555558E-2</v>
      </c>
      <c r="Q103" s="108">
        <v>1990.9</v>
      </c>
      <c r="R103" s="109">
        <v>3.2</v>
      </c>
      <c r="S103" s="109">
        <v>32.6</v>
      </c>
      <c r="T103" s="109">
        <v>2514.3000000000002</v>
      </c>
      <c r="U103" s="109">
        <v>93.6</v>
      </c>
      <c r="V103" s="109">
        <v>1.3</v>
      </c>
      <c r="W103" s="109">
        <v>51.5</v>
      </c>
      <c r="X103" s="109">
        <v>131.80000000000001</v>
      </c>
      <c r="Y103" s="109">
        <v>1926.9</v>
      </c>
      <c r="Z103" s="109">
        <v>3.7</v>
      </c>
      <c r="AA103" s="109">
        <v>32.4</v>
      </c>
      <c r="AB103" s="110">
        <v>2432.9</v>
      </c>
      <c r="AH103" s="72" t="str">
        <f>IF(AND(B103="Premier League",E103="Live"),_xlfn.XLOOKUP(_xlfn.TEXTJOIN(" vs ",,C103:D103),Calendar!G:G,Calendar!B:B),IF(AND(B103="Premier League",E103="Highlights"),_xlfn.XLOOKUP(H103,Calendar!O:O,Calendar!N:N,,-1),""))</f>
        <v>Matchweek 01</v>
      </c>
      <c r="AI103" s="111" t="str">
        <f>IF(AND(AH103&lt;&gt;"",E103="Live"),_xlfn.XLOOKUP(_xlfn.TEXTJOIN(" vs ",,C103:D103),Calendar!G:G,Calendar!K:K),"")</f>
        <v/>
      </c>
      <c r="AJ103" s="111">
        <f>IF(AND(K103&lt;&gt;"Match of the Day",K103&lt;&gt;"Match of the Day 2",K103&lt;&gt;"Match of the Day Repeat"),"",1+MAX($AJ$10:AJ102))</f>
        <v>7</v>
      </c>
    </row>
    <row r="104" spans="1:36" s="72" customFormat="1" x14ac:dyDescent="0.35">
      <c r="A104" s="104" t="s">
        <v>31</v>
      </c>
      <c r="B104" s="104" t="s">
        <v>529</v>
      </c>
      <c r="C104" s="104" t="s">
        <v>194</v>
      </c>
      <c r="D104" s="104" t="s">
        <v>195</v>
      </c>
      <c r="E104" s="104" t="s">
        <v>41</v>
      </c>
      <c r="F104" s="105">
        <v>0.5</v>
      </c>
      <c r="G104" s="104"/>
      <c r="H104" s="106">
        <v>45900</v>
      </c>
      <c r="I104" s="104" t="s">
        <v>522</v>
      </c>
      <c r="J104" s="107" t="s">
        <v>38</v>
      </c>
      <c r="K104" s="104" t="s">
        <v>53</v>
      </c>
      <c r="L104" s="104" t="s">
        <v>120</v>
      </c>
      <c r="M104" s="107" t="s">
        <v>55</v>
      </c>
      <c r="N104" s="105">
        <v>0.49999999999999994</v>
      </c>
      <c r="O104" s="105">
        <v>0.57916666666666661</v>
      </c>
      <c r="P104" s="105">
        <f t="shared" si="0"/>
        <v>7.9166666666666663E-2</v>
      </c>
      <c r="Q104" s="108">
        <v>809.3</v>
      </c>
      <c r="R104" s="109">
        <v>1.3</v>
      </c>
      <c r="S104" s="109">
        <v>15.200000000000001</v>
      </c>
      <c r="T104" s="109">
        <v>1189.0999999999999</v>
      </c>
      <c r="U104" s="109">
        <v>78.599999999999994</v>
      </c>
      <c r="V104" s="109">
        <v>1.1000000000000001</v>
      </c>
      <c r="W104" s="109">
        <v>37.1</v>
      </c>
      <c r="X104" s="109">
        <v>106</v>
      </c>
      <c r="Y104" s="109">
        <v>765.9</v>
      </c>
      <c r="Z104" s="109">
        <v>1.5</v>
      </c>
      <c r="AA104" s="109">
        <v>14.9</v>
      </c>
      <c r="AB104" s="110">
        <v>1128.7</v>
      </c>
      <c r="AH104" s="72" t="str">
        <f>IF(AND(B104="Premier League",E104="Live"),_xlfn.XLOOKUP(_xlfn.TEXTJOIN(" vs ",,C104:D104),Calendar!G:G,Calendar!B:B),IF(AND(B104="Premier League",E104="Highlights"),_xlfn.XLOOKUP(H104,Calendar!O:O,Calendar!N:N,,-1),""))</f>
        <v/>
      </c>
      <c r="AI104" s="111" t="str">
        <f>IF(AND(AH104&lt;&gt;"",E104="Live"),_xlfn.XLOOKUP(_xlfn.TEXTJOIN(" vs ",,C104:D104),Calendar!G:G,Calendar!K:K),"")</f>
        <v/>
      </c>
      <c r="AJ104" s="111" t="str">
        <f>IF(AND(K104&lt;&gt;"Match of the Day",K104&lt;&gt;"Match of the Day 2",K104&lt;&gt;"Match of the Day Repeat"),"",1+MAX($AJ$10:AJ103))</f>
        <v/>
      </c>
    </row>
    <row r="105" spans="1:36" s="72" customFormat="1" x14ac:dyDescent="0.35">
      <c r="A105" s="104" t="s">
        <v>31</v>
      </c>
      <c r="B105" s="104" t="s">
        <v>32</v>
      </c>
      <c r="C105" s="104" t="s">
        <v>161</v>
      </c>
      <c r="D105" s="104" t="s">
        <v>49</v>
      </c>
      <c r="E105" s="104" t="s">
        <v>41</v>
      </c>
      <c r="F105" s="105">
        <v>0.58333333333333337</v>
      </c>
      <c r="G105" s="104"/>
      <c r="H105" s="106">
        <v>45900</v>
      </c>
      <c r="I105" s="104" t="s">
        <v>522</v>
      </c>
      <c r="J105" s="107" t="s">
        <v>38</v>
      </c>
      <c r="K105" s="104" t="s">
        <v>53</v>
      </c>
      <c r="L105" s="104" t="s">
        <v>54</v>
      </c>
      <c r="M105" s="107" t="s">
        <v>55</v>
      </c>
      <c r="N105" s="105">
        <v>0.58333333333333326</v>
      </c>
      <c r="O105" s="105">
        <v>0.66597222222222219</v>
      </c>
      <c r="P105" s="105">
        <f t="shared" si="0"/>
        <v>8.2638888888888928E-2</v>
      </c>
      <c r="Q105" s="108">
        <v>839.5</v>
      </c>
      <c r="R105" s="109">
        <v>1.4</v>
      </c>
      <c r="S105" s="109">
        <v>11.8</v>
      </c>
      <c r="T105" s="109">
        <v>1522.6</v>
      </c>
      <c r="U105" s="109">
        <v>88.3</v>
      </c>
      <c r="V105" s="109">
        <v>1.2</v>
      </c>
      <c r="W105" s="109">
        <v>22</v>
      </c>
      <c r="X105" s="109">
        <v>167.9</v>
      </c>
      <c r="Y105" s="109">
        <v>762.7</v>
      </c>
      <c r="Z105" s="109">
        <v>1.4</v>
      </c>
      <c r="AA105" s="109">
        <v>11.1</v>
      </c>
      <c r="AB105" s="110">
        <v>1391.3</v>
      </c>
      <c r="AH105" s="72" t="e">
        <f>IF(AND(B105="Premier League",E105="Live"),_xlfn.XLOOKUP(_xlfn.TEXTJOIN(" vs ",,C105:D105),Calendar!G:G,Calendar!B:B),IF(AND(B105="Premier League",E105="Highlights"),_xlfn.XLOOKUP(H105,Calendar!O:O,Calendar!N:N,,-1),""))</f>
        <v>#N/A</v>
      </c>
      <c r="AI105" s="111" t="e">
        <f>IF(AND(AH105&lt;&gt;"",E105="Live"),_xlfn.XLOOKUP(_xlfn.TEXTJOIN(" vs ",,C105:D105),Calendar!G:G,Calendar!K:K),"")</f>
        <v>#N/A</v>
      </c>
      <c r="AJ105" s="111" t="str">
        <f>IF(AND(K105&lt;&gt;"Match of the Day",K105&lt;&gt;"Match of the Day 2",K105&lt;&gt;"Match of the Day Repeat"),"",1+MAX($AJ$10:AJ104))</f>
        <v/>
      </c>
    </row>
    <row r="106" spans="1:36" s="72" customFormat="1" x14ac:dyDescent="0.35">
      <c r="A106" s="104" t="s">
        <v>31</v>
      </c>
      <c r="B106" s="104" t="s">
        <v>32</v>
      </c>
      <c r="C106" s="104" t="s">
        <v>164</v>
      </c>
      <c r="D106" s="104" t="s">
        <v>47</v>
      </c>
      <c r="E106" s="104" t="s">
        <v>41</v>
      </c>
      <c r="F106" s="105">
        <v>0.58333333333333337</v>
      </c>
      <c r="G106" s="104"/>
      <c r="H106" s="106">
        <v>45900</v>
      </c>
      <c r="I106" s="104" t="s">
        <v>522</v>
      </c>
      <c r="J106" s="107" t="s">
        <v>38</v>
      </c>
      <c r="K106" s="104" t="s">
        <v>53</v>
      </c>
      <c r="L106" s="104" t="s">
        <v>57</v>
      </c>
      <c r="M106" s="107" t="s">
        <v>55</v>
      </c>
      <c r="N106" s="105">
        <v>0.5840277777777777</v>
      </c>
      <c r="O106" s="105">
        <v>0.6645833333333333</v>
      </c>
      <c r="P106" s="105">
        <f t="shared" si="0"/>
        <v>8.0555555555555602E-2</v>
      </c>
      <c r="Q106" s="108">
        <v>395.7</v>
      </c>
      <c r="R106" s="109">
        <v>0.6</v>
      </c>
      <c r="S106" s="109">
        <v>5.6</v>
      </c>
      <c r="T106" s="109">
        <v>606.20000000000005</v>
      </c>
      <c r="U106" s="109">
        <v>53</v>
      </c>
      <c r="V106" s="109">
        <v>0.7</v>
      </c>
      <c r="W106" s="109">
        <v>13.2</v>
      </c>
      <c r="X106" s="109">
        <v>78</v>
      </c>
      <c r="Y106" s="109">
        <v>388.2</v>
      </c>
      <c r="Z106" s="109">
        <v>0.7</v>
      </c>
      <c r="AA106" s="109">
        <v>5.6</v>
      </c>
      <c r="AB106" s="110">
        <v>587</v>
      </c>
      <c r="AH106" s="72" t="e">
        <f>IF(AND(B106="Premier League",E106="Live"),_xlfn.XLOOKUP(_xlfn.TEXTJOIN(" vs ",,C106:D106),Calendar!G:G,Calendar!B:B),IF(AND(B106="Premier League",E106="Highlights"),_xlfn.XLOOKUP(H106,Calendar!O:O,Calendar!N:N,,-1),""))</f>
        <v>#N/A</v>
      </c>
      <c r="AI106" s="111" t="e">
        <f>IF(AND(AH106&lt;&gt;"",E106="Live"),_xlfn.XLOOKUP(_xlfn.TEXTJOIN(" vs ",,C106:D106),Calendar!G:G,Calendar!K:K),"")</f>
        <v>#N/A</v>
      </c>
      <c r="AJ106" s="111" t="str">
        <f>IF(AND(K106&lt;&gt;"Match of the Day",K106&lt;&gt;"Match of the Day 2",K106&lt;&gt;"Match of the Day Repeat"),"",1+MAX($AJ$10:AJ105))</f>
        <v/>
      </c>
    </row>
    <row r="107" spans="1:36" s="72" customFormat="1" x14ac:dyDescent="0.35">
      <c r="A107" s="104" t="s">
        <v>31</v>
      </c>
      <c r="B107" s="104" t="s">
        <v>529</v>
      </c>
      <c r="C107" s="104" t="s">
        <v>530</v>
      </c>
      <c r="D107" s="104" t="s">
        <v>524</v>
      </c>
      <c r="E107" s="104" t="s">
        <v>41</v>
      </c>
      <c r="F107" s="105">
        <v>0.58333333333333337</v>
      </c>
      <c r="G107" s="104"/>
      <c r="H107" s="106">
        <v>45900</v>
      </c>
      <c r="I107" s="104" t="s">
        <v>522</v>
      </c>
      <c r="J107" s="107" t="s">
        <v>38</v>
      </c>
      <c r="K107" s="104" t="s">
        <v>53</v>
      </c>
      <c r="L107" s="104" t="s">
        <v>531</v>
      </c>
      <c r="M107" s="107" t="s">
        <v>532</v>
      </c>
      <c r="N107" s="105">
        <v>0.58333333333333326</v>
      </c>
      <c r="O107" s="105">
        <v>0.66319444444444442</v>
      </c>
      <c r="P107" s="105">
        <f t="shared" si="0"/>
        <v>7.986111111111116E-2</v>
      </c>
      <c r="Q107" s="108">
        <v>392.5</v>
      </c>
      <c r="R107" s="109">
        <v>0.6</v>
      </c>
      <c r="S107" s="109">
        <v>5.5</v>
      </c>
      <c r="T107" s="109">
        <v>606.20000000000005</v>
      </c>
      <c r="U107" s="109">
        <v>52.7</v>
      </c>
      <c r="V107" s="109">
        <v>0.7</v>
      </c>
      <c r="W107" s="109">
        <v>13.2</v>
      </c>
      <c r="X107" s="109">
        <v>78</v>
      </c>
      <c r="Y107" s="109">
        <v>385.1</v>
      </c>
      <c r="Z107" s="109">
        <v>0.7</v>
      </c>
      <c r="AA107" s="109">
        <v>5.6</v>
      </c>
      <c r="AB107" s="110">
        <v>587</v>
      </c>
      <c r="AH107" s="72" t="str">
        <f>IF(AND(B107="Premier League",E107="Live"),_xlfn.XLOOKUP(_xlfn.TEXTJOIN(" vs ",,C107:D107),Calendar!G:G,Calendar!B:B),IF(AND(B107="Premier League",E107="Highlights"),_xlfn.XLOOKUP(H107,Calendar!O:O,Calendar!N:N,,-1),""))</f>
        <v/>
      </c>
      <c r="AI107" s="111" t="str">
        <f>IF(AND(AH107&lt;&gt;"",E107="Live"),_xlfn.XLOOKUP(_xlfn.TEXTJOIN(" vs ",,C107:D107),Calendar!G:G,Calendar!K:K),"")</f>
        <v/>
      </c>
      <c r="AJ107" s="111" t="str">
        <f>IF(AND(K107&lt;&gt;"Match of the Day",K107&lt;&gt;"Match of the Day 2",K107&lt;&gt;"Match of the Day Repeat"),"",1+MAX($AJ$10:AJ106))</f>
        <v/>
      </c>
    </row>
    <row r="108" spans="1:36" s="72" customFormat="1" x14ac:dyDescent="0.35">
      <c r="A108" s="104" t="s">
        <v>31</v>
      </c>
      <c r="B108" s="104" t="s">
        <v>32</v>
      </c>
      <c r="C108" s="104" t="s">
        <v>45</v>
      </c>
      <c r="D108" s="104" t="s">
        <v>40</v>
      </c>
      <c r="E108" s="104" t="s">
        <v>41</v>
      </c>
      <c r="F108" s="105">
        <v>0.6875</v>
      </c>
      <c r="G108" s="104"/>
      <c r="H108" s="106">
        <v>45900</v>
      </c>
      <c r="I108" s="104" t="s">
        <v>522</v>
      </c>
      <c r="J108" s="107" t="s">
        <v>38</v>
      </c>
      <c r="K108" s="104" t="s">
        <v>53</v>
      </c>
      <c r="L108" s="104" t="s">
        <v>54</v>
      </c>
      <c r="M108" s="107" t="s">
        <v>55</v>
      </c>
      <c r="N108" s="105">
        <v>0.68749999999999989</v>
      </c>
      <c r="O108" s="105">
        <v>0.76805555555555549</v>
      </c>
      <c r="P108" s="105">
        <f t="shared" si="0"/>
        <v>8.0555555555555602E-2</v>
      </c>
      <c r="Q108" s="108">
        <v>3109.8999999999996</v>
      </c>
      <c r="R108" s="109">
        <v>5.0999999999999996</v>
      </c>
      <c r="S108" s="109">
        <v>32.1</v>
      </c>
      <c r="T108" s="109">
        <v>3600.1000000000004</v>
      </c>
      <c r="U108" s="109">
        <v>419.3</v>
      </c>
      <c r="V108" s="109">
        <v>5.8000000000000007</v>
      </c>
      <c r="W108" s="109">
        <v>75.400000000000006</v>
      </c>
      <c r="X108" s="109">
        <v>514.20000000000005</v>
      </c>
      <c r="Y108" s="109">
        <v>2888.6000000000004</v>
      </c>
      <c r="Z108" s="109">
        <v>5.4</v>
      </c>
      <c r="AA108" s="109">
        <v>31.1</v>
      </c>
      <c r="AB108" s="110">
        <v>3334.4</v>
      </c>
      <c r="AH108" s="72" t="e">
        <f>IF(AND(B108="Premier League",E108="Live"),_xlfn.XLOOKUP(_xlfn.TEXTJOIN(" vs ",,C108:D108),Calendar!G:G,Calendar!B:B),IF(AND(B108="Premier League",E108="Highlights"),_xlfn.XLOOKUP(H108,Calendar!O:O,Calendar!N:N,,-1),""))</f>
        <v>#N/A</v>
      </c>
      <c r="AI108" s="111" t="e">
        <f>IF(AND(AH108&lt;&gt;"",E108="Live"),_xlfn.XLOOKUP(_xlfn.TEXTJOIN(" vs ",,C108:D108),Calendar!G:G,Calendar!K:K),"")</f>
        <v>#N/A</v>
      </c>
      <c r="AJ108" s="111" t="str">
        <f>IF(AND(K108&lt;&gt;"Match of the Day",K108&lt;&gt;"Match of the Day 2",K108&lt;&gt;"Match of the Day Repeat"),"",1+MAX($AJ$10:AJ107))</f>
        <v/>
      </c>
    </row>
    <row r="109" spans="1:36" s="72" customFormat="1" x14ac:dyDescent="0.35">
      <c r="A109" s="104" t="s">
        <v>31</v>
      </c>
      <c r="B109" s="104" t="s">
        <v>32</v>
      </c>
      <c r="C109" s="104" t="s">
        <v>82</v>
      </c>
      <c r="D109" s="104" t="s">
        <v>81</v>
      </c>
      <c r="E109" s="104" t="s">
        <v>41</v>
      </c>
      <c r="F109" s="105">
        <v>0.79166666666666663</v>
      </c>
      <c r="G109" s="104"/>
      <c r="H109" s="106">
        <v>45900</v>
      </c>
      <c r="I109" s="104" t="s">
        <v>522</v>
      </c>
      <c r="J109" s="107" t="s">
        <v>38</v>
      </c>
      <c r="K109" s="104" t="s">
        <v>53</v>
      </c>
      <c r="L109" s="104" t="s">
        <v>54</v>
      </c>
      <c r="M109" s="107" t="s">
        <v>55</v>
      </c>
      <c r="N109" s="105">
        <v>0.79236111111111107</v>
      </c>
      <c r="O109" s="105">
        <v>0.87361111111111101</v>
      </c>
      <c r="P109" s="105">
        <f t="shared" si="0"/>
        <v>8.1249999999999933E-2</v>
      </c>
      <c r="Q109" s="108">
        <v>1067.0999999999999</v>
      </c>
      <c r="R109" s="109">
        <v>1.7</v>
      </c>
      <c r="S109" s="109">
        <v>9.3999999999999986</v>
      </c>
      <c r="T109" s="109">
        <v>1312.5</v>
      </c>
      <c r="U109" s="109">
        <v>196.7</v>
      </c>
      <c r="V109" s="109">
        <v>2.7</v>
      </c>
      <c r="W109" s="109">
        <v>46.4</v>
      </c>
      <c r="X109" s="109">
        <v>240.9</v>
      </c>
      <c r="Y109" s="109">
        <v>994.3</v>
      </c>
      <c r="Z109" s="109">
        <v>1.9000000000000001</v>
      </c>
      <c r="AA109" s="109">
        <v>9.1</v>
      </c>
      <c r="AB109" s="110">
        <v>1211.3</v>
      </c>
      <c r="AH109" s="72" t="e">
        <f>IF(AND(B109="Premier League",E109="Live"),_xlfn.XLOOKUP(_xlfn.TEXTJOIN(" vs ",,C109:D109),Calendar!G:G,Calendar!B:B),IF(AND(B109="Premier League",E109="Highlights"),_xlfn.XLOOKUP(H109,Calendar!O:O,Calendar!N:N,,-1),""))</f>
        <v>#N/A</v>
      </c>
      <c r="AI109" s="111" t="e">
        <f>IF(AND(AH109&lt;&gt;"",E109="Live"),_xlfn.XLOOKUP(_xlfn.TEXTJOIN(" vs ",,C109:D109),Calendar!G:G,Calendar!K:K),"")</f>
        <v>#N/A</v>
      </c>
      <c r="AJ109" s="111" t="str">
        <f>IF(AND(K109&lt;&gt;"Match of the Day",K109&lt;&gt;"Match of the Day 2",K109&lt;&gt;"Match of the Day Repeat"),"",1+MAX($AJ$10:AJ108))</f>
        <v/>
      </c>
    </row>
    <row r="110" spans="1:36" s="72" customFormat="1" x14ac:dyDescent="0.35">
      <c r="A110" s="104" t="s">
        <v>31</v>
      </c>
      <c r="B110" s="104" t="s">
        <v>32</v>
      </c>
      <c r="C110" s="104"/>
      <c r="D110" s="104"/>
      <c r="E110" s="104" t="s">
        <v>33</v>
      </c>
      <c r="F110" s="105">
        <v>0.3611111111111111</v>
      </c>
      <c r="G110" s="104"/>
      <c r="H110" s="106">
        <v>45900</v>
      </c>
      <c r="I110" s="104" t="s">
        <v>522</v>
      </c>
      <c r="J110" s="107" t="s">
        <v>38</v>
      </c>
      <c r="K110" s="104" t="s">
        <v>553</v>
      </c>
      <c r="L110" s="104" t="s">
        <v>35</v>
      </c>
      <c r="M110" s="107" t="s">
        <v>36</v>
      </c>
      <c r="N110" s="105">
        <v>0.3611111111111111</v>
      </c>
      <c r="O110" s="105">
        <v>0.41666666666666669</v>
      </c>
      <c r="P110" s="105">
        <f t="shared" si="0"/>
        <v>5.555555555555558E-2</v>
      </c>
      <c r="Q110" s="108">
        <v>837.8</v>
      </c>
      <c r="R110" s="109">
        <v>1.4</v>
      </c>
      <c r="S110" s="109">
        <v>20.8</v>
      </c>
      <c r="T110" s="109">
        <v>955.9</v>
      </c>
      <c r="U110" s="109">
        <v>15</v>
      </c>
      <c r="V110" s="109">
        <v>0.2</v>
      </c>
      <c r="W110" s="109">
        <v>15.8</v>
      </c>
      <c r="X110" s="109">
        <v>28.6</v>
      </c>
      <c r="Y110" s="109">
        <v>811.7</v>
      </c>
      <c r="Z110" s="109">
        <v>1.5</v>
      </c>
      <c r="AA110" s="109">
        <v>20.8</v>
      </c>
      <c r="AB110" s="110">
        <v>931.8</v>
      </c>
      <c r="AH110" s="72" t="str">
        <f>IF(AND(B110="Premier League",E110="Live"),_xlfn.XLOOKUP(_xlfn.TEXTJOIN(" vs ",,C110:D110),Calendar!G:G,Calendar!B:B),IF(AND(B110="Premier League",E110="Highlights"),_xlfn.XLOOKUP(H110,Calendar!O:O,Calendar!N:N,,-1),""))</f>
        <v>Matchweek 01</v>
      </c>
      <c r="AI110" s="111" t="str">
        <f>IF(AND(AH110&lt;&gt;"",E110="Live"),_xlfn.XLOOKUP(_xlfn.TEXTJOIN(" vs ",,C110:D110),Calendar!G:G,Calendar!K:K),"")</f>
        <v/>
      </c>
      <c r="AJ110" s="111">
        <f>IF(AND(K110&lt;&gt;"Match of the Day",K110&lt;&gt;"Match of the Day 2",K110&lt;&gt;"Match of the Day Repeat"),"",1+MAX($AJ$10:AJ109))</f>
        <v>8</v>
      </c>
    </row>
    <row r="111" spans="1:36" s="72" customFormat="1" x14ac:dyDescent="0.35">
      <c r="A111" s="104" t="s">
        <v>31</v>
      </c>
      <c r="B111" s="104" t="s">
        <v>32</v>
      </c>
      <c r="C111" s="104"/>
      <c r="D111" s="104"/>
      <c r="E111" s="104" t="s">
        <v>33</v>
      </c>
      <c r="F111" s="105">
        <v>0.9375</v>
      </c>
      <c r="G111" s="104"/>
      <c r="H111" s="106">
        <v>45900</v>
      </c>
      <c r="I111" s="104" t="s">
        <v>522</v>
      </c>
      <c r="J111" s="107" t="s">
        <v>38</v>
      </c>
      <c r="K111" s="104" t="s">
        <v>554</v>
      </c>
      <c r="L111" s="104" t="s">
        <v>35</v>
      </c>
      <c r="M111" s="107" t="s">
        <v>36</v>
      </c>
      <c r="N111" s="105">
        <v>0.9375</v>
      </c>
      <c r="O111" s="105">
        <v>0.98958333333333337</v>
      </c>
      <c r="P111" s="105">
        <f t="shared" si="0"/>
        <v>5.208333333333337E-2</v>
      </c>
      <c r="Q111" s="108">
        <v>1440.3</v>
      </c>
      <c r="R111" s="109">
        <v>2.2999999999999998</v>
      </c>
      <c r="S111" s="109">
        <v>28.7</v>
      </c>
      <c r="T111" s="109">
        <v>2009.8</v>
      </c>
      <c r="U111" s="109">
        <v>39.200000000000003</v>
      </c>
      <c r="V111" s="109">
        <v>0.5</v>
      </c>
      <c r="W111" s="109">
        <v>33.6</v>
      </c>
      <c r="X111" s="109">
        <v>66.099999999999994</v>
      </c>
      <c r="Y111" s="109">
        <v>1414.8</v>
      </c>
      <c r="Z111" s="109">
        <v>2.7</v>
      </c>
      <c r="AA111" s="109">
        <v>28.7</v>
      </c>
      <c r="AB111" s="110">
        <v>1990.1</v>
      </c>
      <c r="AH111" s="72" t="str">
        <f>IF(AND(B111="Premier League",E111="Live"),_xlfn.XLOOKUP(_xlfn.TEXTJOIN(" vs ",,C111:D111),Calendar!G:G,Calendar!B:B),IF(AND(B111="Premier League",E111="Highlights"),_xlfn.XLOOKUP(H111,Calendar!O:O,Calendar!N:N,,-1),""))</f>
        <v>Matchweek 01</v>
      </c>
      <c r="AI111" s="111" t="str">
        <f>IF(AND(AH111&lt;&gt;"",E111="Live"),_xlfn.XLOOKUP(_xlfn.TEXTJOIN(" vs ",,C111:D111),Calendar!G:G,Calendar!K:K),"")</f>
        <v/>
      </c>
      <c r="AJ111" s="111">
        <f>IF(AND(K111&lt;&gt;"Match of the Day",K111&lt;&gt;"Match of the Day 2",K111&lt;&gt;"Match of the Day Repeat"),"",1+MAX($AJ$10:AJ110))</f>
        <v>9</v>
      </c>
    </row>
    <row r="112" spans="1:36" s="72" customFormat="1" ht="15.75" customHeight="1" x14ac:dyDescent="0.35">
      <c r="A112" s="104" t="s">
        <v>31</v>
      </c>
      <c r="B112" s="104" t="s">
        <v>32</v>
      </c>
      <c r="C112" s="104"/>
      <c r="D112" s="104"/>
      <c r="E112" s="104" t="s">
        <v>33</v>
      </c>
      <c r="F112" s="105">
        <v>0.32291666666666669</v>
      </c>
      <c r="G112" s="104"/>
      <c r="H112" s="106">
        <v>45901</v>
      </c>
      <c r="I112" s="104" t="s">
        <v>522</v>
      </c>
      <c r="J112" s="107" t="s">
        <v>74</v>
      </c>
      <c r="K112" s="104" t="s">
        <v>555</v>
      </c>
      <c r="L112" s="104" t="s">
        <v>278</v>
      </c>
      <c r="M112" s="107" t="s">
        <v>36</v>
      </c>
      <c r="N112" s="105">
        <v>0.32291666666666669</v>
      </c>
      <c r="O112" s="105">
        <v>0.375</v>
      </c>
      <c r="P112" s="105">
        <v>5.2083333333333315E-2</v>
      </c>
      <c r="Q112" s="108">
        <v>91</v>
      </c>
      <c r="R112" s="109">
        <v>0.1</v>
      </c>
      <c r="S112" s="109">
        <v>2.6</v>
      </c>
      <c r="T112" s="109">
        <v>151.5</v>
      </c>
      <c r="U112" s="109">
        <v>6.8</v>
      </c>
      <c r="V112" s="109">
        <v>0.1</v>
      </c>
      <c r="W112" s="109">
        <v>16</v>
      </c>
      <c r="X112" s="109">
        <v>29.9</v>
      </c>
      <c r="Y112" s="109">
        <v>85</v>
      </c>
      <c r="Z112" s="109">
        <v>0.2</v>
      </c>
      <c r="AA112" s="109">
        <v>2.5</v>
      </c>
      <c r="AB112" s="110">
        <v>141</v>
      </c>
      <c r="AH112" s="72" t="str">
        <f>IF(AND(B112="Premier League",E112="Live"),_xlfn.XLOOKUP(_xlfn.TEXTJOIN(" vs ",,C112:D112),Calendar!G:G,Calendar!B:B),IF(AND(B112="Premier League",E112="Highlights"),_xlfn.XLOOKUP(H112,Calendar!O:O,Calendar!N:N,,-1),""))</f>
        <v>Matchweek 01</v>
      </c>
    </row>
    <row r="113" spans="1:36" s="72" customFormat="1" x14ac:dyDescent="0.35">
      <c r="A113" s="104" t="s">
        <v>31</v>
      </c>
      <c r="B113" s="104" t="s">
        <v>589</v>
      </c>
      <c r="C113" s="104" t="s">
        <v>590</v>
      </c>
      <c r="D113" s="104" t="s">
        <v>169</v>
      </c>
      <c r="E113" s="104" t="s">
        <v>41</v>
      </c>
      <c r="F113" s="105">
        <v>0.625</v>
      </c>
      <c r="G113" s="104"/>
      <c r="H113" s="106">
        <v>45904</v>
      </c>
      <c r="I113" s="104" t="s">
        <v>522</v>
      </c>
      <c r="J113" s="107" t="s">
        <v>127</v>
      </c>
      <c r="K113" s="104" t="s">
        <v>53</v>
      </c>
      <c r="L113" s="104" t="s">
        <v>591</v>
      </c>
      <c r="M113" s="107" t="s">
        <v>36</v>
      </c>
      <c r="N113" s="105">
        <v>0.62569444444444444</v>
      </c>
      <c r="O113" s="105">
        <v>0.70347222222222228</v>
      </c>
      <c r="P113" s="105">
        <v>7.7777777777777835E-2</v>
      </c>
      <c r="Q113" s="108">
        <v>736.5</v>
      </c>
      <c r="R113" s="109">
        <v>1.1919999999999999</v>
      </c>
      <c r="S113" s="109">
        <v>14.025399999999999</v>
      </c>
      <c r="T113" s="109">
        <v>1111.2</v>
      </c>
      <c r="U113" s="109">
        <v>4.9000000000000004</v>
      </c>
      <c r="V113" s="109">
        <v>6.7000000000000004E-2</v>
      </c>
      <c r="W113" s="109">
        <v>6.1326999999999998</v>
      </c>
      <c r="X113" s="109">
        <v>12.2</v>
      </c>
      <c r="Y113" s="109">
        <v>714.8</v>
      </c>
      <c r="Z113" s="109">
        <v>1.355</v>
      </c>
      <c r="AA113" s="109">
        <v>13.941599999999999</v>
      </c>
      <c r="AB113" s="110">
        <v>1081.2</v>
      </c>
      <c r="AH113" s="72" t="str">
        <f>IF(AND(B113="Premier League",E113="Live"),_xlfn.XLOOKUP(_xlfn.TEXTJOIN(" vs ",,C113:D113),Calendar!G:G,Calendar!B:B),IF(AND(B113="Premier League",E113="Highlights"),_xlfn.XLOOKUP(H113,Calendar!O:O,Calendar!N:N,,-1),""))</f>
        <v/>
      </c>
      <c r="AI113" s="111" t="str">
        <f>IF(AND(AH113&lt;&gt;"",E113="Live"),_xlfn.XLOOKUP(_xlfn.TEXTJOIN(" vs ",,C113:D113),Calendar!G:G,Calendar!K:K),"")</f>
        <v/>
      </c>
      <c r="AJ113" s="111" t="str">
        <f>IF(AND(K113&lt;&gt;"Match of the Day",K113&lt;&gt;"Match of the Day 2",K113&lt;&gt;"Match of the Day Repeat"),"",1+MAX($AJ$10:AJ112))</f>
        <v/>
      </c>
    </row>
    <row r="114" spans="1:36" s="72" customFormat="1" x14ac:dyDescent="0.35">
      <c r="A114" s="104" t="s">
        <v>31</v>
      </c>
      <c r="B114" s="104" t="s">
        <v>589</v>
      </c>
      <c r="C114" s="104" t="s">
        <v>592</v>
      </c>
      <c r="D114" s="104" t="s">
        <v>593</v>
      </c>
      <c r="E114" s="104" t="s">
        <v>41</v>
      </c>
      <c r="F114" s="105">
        <v>0.82291666666666663</v>
      </c>
      <c r="G114" s="104"/>
      <c r="H114" s="106">
        <v>45904</v>
      </c>
      <c r="I114" s="104" t="s">
        <v>522</v>
      </c>
      <c r="J114" s="107" t="s">
        <v>127</v>
      </c>
      <c r="K114" s="104" t="s">
        <v>53</v>
      </c>
      <c r="L114" s="104" t="s">
        <v>594</v>
      </c>
      <c r="M114" s="107" t="s">
        <v>36</v>
      </c>
      <c r="N114" s="105">
        <v>0.82291666666666674</v>
      </c>
      <c r="O114" s="105">
        <v>0.90277777777777779</v>
      </c>
      <c r="P114" s="105">
        <v>7.9861111111111049E-2</v>
      </c>
      <c r="Q114" s="108">
        <v>344</v>
      </c>
      <c r="R114" s="109">
        <v>6.51</v>
      </c>
      <c r="S114" s="109">
        <v>29.816899999999997</v>
      </c>
      <c r="T114" s="109">
        <v>487.20000000000005</v>
      </c>
      <c r="U114" s="109">
        <v>33.799999999999997</v>
      </c>
      <c r="V114" s="109">
        <v>6.1429999999999998</v>
      </c>
      <c r="W114" s="109">
        <v>75.09259999999999</v>
      </c>
      <c r="X114" s="109">
        <v>55.3</v>
      </c>
      <c r="Y114" s="109">
        <v>320.5</v>
      </c>
      <c r="Z114" s="109">
        <v>6.6710000000000003</v>
      </c>
      <c r="AA114" s="109">
        <v>27.8691</v>
      </c>
      <c r="AB114" s="110">
        <v>460.6</v>
      </c>
      <c r="AH114" s="72" t="str">
        <f>IF(AND(B114="Premier League",E114="Live"),_xlfn.XLOOKUP(_xlfn.TEXTJOIN(" vs ",,C114:D114),Calendar!G:G,Calendar!B:B),IF(AND(B114="Premier League",E114="Highlights"),_xlfn.XLOOKUP(H114,Calendar!O:O,Calendar!N:N,,-1),""))</f>
        <v/>
      </c>
      <c r="AI114" s="111" t="str">
        <f>IF(AND(AH114&lt;&gt;"",E114="Live"),_xlfn.XLOOKUP(_xlfn.TEXTJOIN(" vs ",,C114:D114),Calendar!G:G,Calendar!K:K),"")</f>
        <v/>
      </c>
      <c r="AJ114" s="111" t="str">
        <f>IF(AND(K114&lt;&gt;"Match of the Day",K114&lt;&gt;"Match of the Day 2",K114&lt;&gt;"Match of the Day Repeat"),"",1+MAX($AJ$10:AJ113))</f>
        <v/>
      </c>
    </row>
    <row r="115" spans="1:36" s="72" customFormat="1" x14ac:dyDescent="0.35">
      <c r="A115" s="104" t="s">
        <v>31</v>
      </c>
      <c r="B115" s="104" t="s">
        <v>152</v>
      </c>
      <c r="C115" s="104" t="s">
        <v>252</v>
      </c>
      <c r="D115" s="104" t="s">
        <v>596</v>
      </c>
      <c r="E115" s="104" t="s">
        <v>41</v>
      </c>
      <c r="F115" s="105">
        <v>0.8125</v>
      </c>
      <c r="G115" s="104"/>
      <c r="H115" s="106">
        <v>45905</v>
      </c>
      <c r="I115" s="104" t="s">
        <v>522</v>
      </c>
      <c r="J115" s="107" t="s">
        <v>71</v>
      </c>
      <c r="K115" s="104" t="s">
        <v>53</v>
      </c>
      <c r="L115" s="104" t="s">
        <v>54</v>
      </c>
      <c r="M115" s="107" t="s">
        <v>55</v>
      </c>
      <c r="N115" s="105">
        <v>0.8125</v>
      </c>
      <c r="O115" s="105">
        <v>0.89722222222222225</v>
      </c>
      <c r="P115" s="105">
        <v>8.4722222222222254E-2</v>
      </c>
      <c r="Q115" s="108">
        <v>151.6</v>
      </c>
      <c r="R115" s="109">
        <v>0.245</v>
      </c>
      <c r="S115" s="109">
        <v>1.4334</v>
      </c>
      <c r="T115" s="109">
        <v>238</v>
      </c>
      <c r="U115" s="109">
        <v>18.899999999999999</v>
      </c>
      <c r="V115" s="109">
        <v>0.25900000000000001</v>
      </c>
      <c r="W115" s="109">
        <v>7.3284000000000002</v>
      </c>
      <c r="X115" s="109">
        <v>38.6</v>
      </c>
      <c r="Y115" s="109">
        <v>143.1</v>
      </c>
      <c r="Z115" s="109">
        <v>0.27100000000000002</v>
      </c>
      <c r="AA115" s="109">
        <v>1.3912</v>
      </c>
      <c r="AB115" s="110">
        <v>227.89999999999998</v>
      </c>
      <c r="AH115" s="72" t="str">
        <f>IF(AND(B115="Premier League",E115="Live"),_xlfn.XLOOKUP(_xlfn.TEXTJOIN(" vs ",,C115:D115),Calendar!G:G,Calendar!B:B),IF(AND(B115="Premier League",E115="Highlights"),_xlfn.XLOOKUP(H115,Calendar!O:O,Calendar!N:N,,-1),""))</f>
        <v/>
      </c>
      <c r="AI115" s="111" t="str">
        <f>IF(AND(AH115&lt;&gt;"",E115="Live"),_xlfn.XLOOKUP(_xlfn.TEXTJOIN(" vs ",,C115:D115),Calendar!G:G,Calendar!K:K),"")</f>
        <v/>
      </c>
      <c r="AJ115" s="111" t="str">
        <f>IF(AND(K115&lt;&gt;"Match of the Day",K115&lt;&gt;"Match of the Day 2",K115&lt;&gt;"Match of the Day Repeat"),"",1+MAX($AJ$10:AJ114))</f>
        <v/>
      </c>
    </row>
    <row r="116" spans="1:36" s="72" customFormat="1" x14ac:dyDescent="0.35">
      <c r="A116" s="104" t="s">
        <v>31</v>
      </c>
      <c r="B116" s="104" t="s">
        <v>589</v>
      </c>
      <c r="C116" s="104" t="s">
        <v>160</v>
      </c>
      <c r="D116" s="104" t="s">
        <v>267</v>
      </c>
      <c r="E116" s="104" t="s">
        <v>41</v>
      </c>
      <c r="F116" s="105">
        <v>0.82291666666666663</v>
      </c>
      <c r="G116" s="104"/>
      <c r="H116" s="106">
        <v>45905</v>
      </c>
      <c r="I116" s="104" t="s">
        <v>522</v>
      </c>
      <c r="J116" s="107" t="s">
        <v>71</v>
      </c>
      <c r="K116" s="104" t="s">
        <v>53</v>
      </c>
      <c r="L116" s="104" t="s">
        <v>509</v>
      </c>
      <c r="M116" s="107" t="s">
        <v>36</v>
      </c>
      <c r="N116" s="105">
        <v>0.82361111111111118</v>
      </c>
      <c r="O116" s="105">
        <v>0.90138888888888891</v>
      </c>
      <c r="P116" s="105">
        <v>7.7777777777777724E-2</v>
      </c>
      <c r="Q116" s="108">
        <v>1392.2</v>
      </c>
      <c r="R116" s="109">
        <v>2.2530000000000001</v>
      </c>
      <c r="S116" s="109">
        <v>13.1631</v>
      </c>
      <c r="T116" s="109">
        <v>1795.6</v>
      </c>
      <c r="U116" s="109">
        <v>58</v>
      </c>
      <c r="V116" s="109">
        <v>0.79800000000000004</v>
      </c>
      <c r="W116" s="109">
        <v>20.968900000000001</v>
      </c>
      <c r="X116" s="109">
        <v>96.1</v>
      </c>
      <c r="Y116" s="109">
        <v>1330.5</v>
      </c>
      <c r="Z116" s="109">
        <v>2.5219999999999998</v>
      </c>
      <c r="AA116" s="109">
        <v>12.927899999999999</v>
      </c>
      <c r="AB116" s="110">
        <v>1727.8</v>
      </c>
      <c r="AH116" s="72" t="str">
        <f>IF(AND(B116="Premier League",E116="Live"),_xlfn.XLOOKUP(_xlfn.TEXTJOIN(" vs ",,C116:D116),Calendar!G:G,Calendar!B:B),IF(AND(B116="Premier League",E116="Highlights"),_xlfn.XLOOKUP(H116,Calendar!O:O,Calendar!N:N,,-1),""))</f>
        <v/>
      </c>
      <c r="AI116" s="111" t="str">
        <f>IF(AND(AH116&lt;&gt;"",E116="Live"),_xlfn.XLOOKUP(_xlfn.TEXTJOIN(" vs ",,C116:D116),Calendar!G:G,Calendar!K:K),"")</f>
        <v/>
      </c>
      <c r="AJ116" s="111" t="str">
        <f>IF(AND(K116&lt;&gt;"Match of the Day",K116&lt;&gt;"Match of the Day 2",K116&lt;&gt;"Match of the Day Repeat"),"",1+MAX($AJ$10:AJ115))</f>
        <v/>
      </c>
    </row>
    <row r="117" spans="1:36" s="72" customFormat="1" x14ac:dyDescent="0.35">
      <c r="A117" s="104" t="s">
        <v>31</v>
      </c>
      <c r="B117" s="104" t="s">
        <v>147</v>
      </c>
      <c r="C117" s="104" t="s">
        <v>168</v>
      </c>
      <c r="D117" s="104" t="s">
        <v>598</v>
      </c>
      <c r="E117" s="104" t="s">
        <v>41</v>
      </c>
      <c r="F117" s="105">
        <v>0.52083333333333337</v>
      </c>
      <c r="G117" s="104"/>
      <c r="H117" s="106">
        <v>45906</v>
      </c>
      <c r="I117" s="104" t="s">
        <v>522</v>
      </c>
      <c r="J117" s="107" t="s">
        <v>37</v>
      </c>
      <c r="K117" s="104" t="s">
        <v>53</v>
      </c>
      <c r="L117" s="104" t="s">
        <v>54</v>
      </c>
      <c r="M117" s="107" t="s">
        <v>55</v>
      </c>
      <c r="N117" s="105">
        <v>0.52152777777777781</v>
      </c>
      <c r="O117" s="105">
        <v>0.60069444444444442</v>
      </c>
      <c r="P117" s="105">
        <v>7.9166666666666607E-2</v>
      </c>
      <c r="Q117" s="108">
        <v>121.4</v>
      </c>
      <c r="R117" s="109">
        <v>0.19599999999999998</v>
      </c>
      <c r="S117" s="109">
        <v>2.5981000000000001</v>
      </c>
      <c r="T117" s="109">
        <v>198</v>
      </c>
      <c r="U117" s="109">
        <v>5.8</v>
      </c>
      <c r="V117" s="109">
        <v>0.08</v>
      </c>
      <c r="W117" s="109">
        <v>4.2058999999999997</v>
      </c>
      <c r="X117" s="109">
        <v>9.6</v>
      </c>
      <c r="Y117" s="109">
        <v>103</v>
      </c>
      <c r="Z117" s="109">
        <v>0.19600000000000001</v>
      </c>
      <c r="AA117" s="109">
        <v>2.2826</v>
      </c>
      <c r="AB117" s="110">
        <v>156.9</v>
      </c>
      <c r="AH117" s="72" t="str">
        <f>IF(AND(B117="Premier League",E117="Live"),_xlfn.XLOOKUP(_xlfn.TEXTJOIN(" vs ",,C117:D117),Calendar!G:G,Calendar!B:B),IF(AND(B117="Premier League",E117="Highlights"),_xlfn.XLOOKUP(H117,Calendar!O:O,Calendar!N:N,,-1),""))</f>
        <v/>
      </c>
      <c r="AI117" s="111" t="str">
        <f>IF(AND(AH117&lt;&gt;"",E117="Live"),_xlfn.XLOOKUP(_xlfn.TEXTJOIN(" vs ",,C117:D117),Calendar!G:G,Calendar!K:K),"")</f>
        <v/>
      </c>
      <c r="AJ117" s="111" t="str">
        <f>IF(AND(K117&lt;&gt;"Match of the Day",K117&lt;&gt;"Match of the Day 2",K117&lt;&gt;"Match of the Day Repeat"),"",1+MAX($AJ$10:AJ116))</f>
        <v/>
      </c>
    </row>
    <row r="118" spans="1:36" s="72" customFormat="1" x14ac:dyDescent="0.35">
      <c r="A118" s="104" t="s">
        <v>31</v>
      </c>
      <c r="B118" s="104" t="s">
        <v>152</v>
      </c>
      <c r="C118" s="104" t="s">
        <v>599</v>
      </c>
      <c r="D118" s="104" t="s">
        <v>600</v>
      </c>
      <c r="E118" s="104" t="s">
        <v>41</v>
      </c>
      <c r="F118" s="105">
        <v>0.5625</v>
      </c>
      <c r="G118" s="104"/>
      <c r="H118" s="106">
        <v>45906</v>
      </c>
      <c r="I118" s="104" t="s">
        <v>522</v>
      </c>
      <c r="J118" s="107" t="s">
        <v>37</v>
      </c>
      <c r="K118" s="104" t="s">
        <v>53</v>
      </c>
      <c r="L118" s="104" t="s">
        <v>591</v>
      </c>
      <c r="M118" s="107" t="s">
        <v>36</v>
      </c>
      <c r="N118" s="105">
        <v>0.5625</v>
      </c>
      <c r="O118" s="105">
        <v>0.64444444444444449</v>
      </c>
      <c r="P118" s="105">
        <v>8.1944444444444486E-2</v>
      </c>
      <c r="Q118" s="108">
        <v>567</v>
      </c>
      <c r="R118" s="109">
        <v>1.464</v>
      </c>
      <c r="S118" s="109">
        <v>16.082899999999999</v>
      </c>
      <c r="T118" s="109">
        <v>673.8</v>
      </c>
      <c r="U118" s="109">
        <v>6.9</v>
      </c>
      <c r="V118" s="109">
        <v>0.15</v>
      </c>
      <c r="W118" s="109">
        <v>5.6227</v>
      </c>
      <c r="X118" s="109">
        <v>26.2</v>
      </c>
      <c r="Y118" s="109">
        <v>558.9</v>
      </c>
      <c r="Z118" s="109">
        <v>1.6950000000000001</v>
      </c>
      <c r="AA118" s="109">
        <v>16.358600000000003</v>
      </c>
      <c r="AB118" s="110">
        <v>669.19999999999993</v>
      </c>
      <c r="AH118" s="72" t="str">
        <f>IF(AND(B118="Premier League",E118="Live"),_xlfn.XLOOKUP(_xlfn.TEXTJOIN(" vs ",,C118:D118),Calendar!G:G,Calendar!B:B),IF(AND(B118="Premier League",E118="Highlights"),_xlfn.XLOOKUP(H118,Calendar!O:O,Calendar!N:N,,-1),""))</f>
        <v/>
      </c>
      <c r="AI118" s="111" t="str">
        <f>IF(AND(AH118&lt;&gt;"",E118="Live"),_xlfn.XLOOKUP(_xlfn.TEXTJOIN(" vs ",,C118:D118),Calendar!G:G,Calendar!K:K),"")</f>
        <v/>
      </c>
      <c r="AJ118" s="111" t="str">
        <f>IF(AND(K118&lt;&gt;"Match of the Day",K118&lt;&gt;"Match of the Day 2",K118&lt;&gt;"Match of the Day Repeat"),"",1+MAX($AJ$10:AJ117))</f>
        <v/>
      </c>
    </row>
    <row r="119" spans="1:36" s="72" customFormat="1" x14ac:dyDescent="0.35">
      <c r="A119" s="104" t="s">
        <v>31</v>
      </c>
      <c r="B119" s="104" t="s">
        <v>146</v>
      </c>
      <c r="C119" s="104" t="s">
        <v>118</v>
      </c>
      <c r="D119" s="104" t="s">
        <v>556</v>
      </c>
      <c r="E119" s="104" t="s">
        <v>41</v>
      </c>
      <c r="F119" s="105">
        <v>0.625</v>
      </c>
      <c r="G119" s="104"/>
      <c r="H119" s="106">
        <v>45906</v>
      </c>
      <c r="I119" s="104" t="s">
        <v>522</v>
      </c>
      <c r="J119" s="107" t="s">
        <v>37</v>
      </c>
      <c r="K119" s="104" t="s">
        <v>53</v>
      </c>
      <c r="L119" s="104" t="s">
        <v>548</v>
      </c>
      <c r="M119" s="107" t="s">
        <v>55</v>
      </c>
      <c r="N119" s="105">
        <v>0.625</v>
      </c>
      <c r="O119" s="105">
        <v>0.70625000000000004</v>
      </c>
      <c r="P119" s="105">
        <v>8.1250000000000044E-2</v>
      </c>
      <c r="Q119" s="108">
        <v>15.8</v>
      </c>
      <c r="R119" s="109">
        <v>2.5999999999999999E-2</v>
      </c>
      <c r="S119" s="109">
        <v>0.26069999999999999</v>
      </c>
      <c r="T119" s="109">
        <v>37.9</v>
      </c>
      <c r="U119" s="109">
        <v>1.1000000000000001</v>
      </c>
      <c r="V119" s="109">
        <v>1.4999999999999999E-2</v>
      </c>
      <c r="W119" s="109">
        <v>0.50970000000000004</v>
      </c>
      <c r="X119" s="109">
        <v>3.2</v>
      </c>
      <c r="Y119" s="109">
        <v>13.1</v>
      </c>
      <c r="Z119" s="109">
        <v>2.5000000000000001E-2</v>
      </c>
      <c r="AA119" s="109">
        <v>0.22359999999999999</v>
      </c>
      <c r="AB119" s="110">
        <v>31</v>
      </c>
      <c r="AH119" s="72" t="str">
        <f>IF(AND(B119="Premier League",E119="Live"),_xlfn.XLOOKUP(_xlfn.TEXTJOIN(" vs ",,C119:D119),Calendar!G:G,Calendar!B:B),IF(AND(B119="Premier League",E119="Highlights"),_xlfn.XLOOKUP(H119,Calendar!O:O,Calendar!N:N,,-1),""))</f>
        <v/>
      </c>
      <c r="AI119" s="111" t="str">
        <f>IF(AND(AH119&lt;&gt;"",E119="Live"),_xlfn.XLOOKUP(_xlfn.TEXTJOIN(" vs ",,C119:D119),Calendar!G:G,Calendar!K:K),"")</f>
        <v/>
      </c>
      <c r="AJ119" s="111" t="str">
        <f>IF(AND(K119&lt;&gt;"Match of the Day",K119&lt;&gt;"Match of the Day 2",K119&lt;&gt;"Match of the Day Repeat"),"",1+MAX($AJ$10:AJ118))</f>
        <v/>
      </c>
    </row>
    <row r="120" spans="1:36" s="72" customFormat="1" x14ac:dyDescent="0.35">
      <c r="A120" s="104" t="s">
        <v>31</v>
      </c>
      <c r="B120" s="104" t="s">
        <v>589</v>
      </c>
      <c r="C120" s="104" t="s">
        <v>76</v>
      </c>
      <c r="D120" s="104" t="s">
        <v>78</v>
      </c>
      <c r="E120" s="104" t="s">
        <v>41</v>
      </c>
      <c r="F120" s="105">
        <v>0.70833333333333337</v>
      </c>
      <c r="G120" s="104"/>
      <c r="H120" s="106">
        <v>45906</v>
      </c>
      <c r="I120" s="104" t="s">
        <v>522</v>
      </c>
      <c r="J120" s="107" t="s">
        <v>37</v>
      </c>
      <c r="K120" s="104" t="s">
        <v>53</v>
      </c>
      <c r="L120" s="104" t="s">
        <v>549</v>
      </c>
      <c r="M120" s="107" t="s">
        <v>80</v>
      </c>
      <c r="N120" s="105">
        <v>0.70902777777777781</v>
      </c>
      <c r="O120" s="105">
        <v>0.78472222222222221</v>
      </c>
      <c r="P120" s="105">
        <v>7.5694444444444398E-2</v>
      </c>
      <c r="Q120" s="108">
        <v>3088.9</v>
      </c>
      <c r="R120" s="109">
        <v>4.9992000000000001</v>
      </c>
      <c r="S120" s="109">
        <v>31.6934</v>
      </c>
      <c r="T120" s="109">
        <v>3419.6</v>
      </c>
      <c r="U120" s="109">
        <v>216.9</v>
      </c>
      <c r="V120" s="109">
        <v>2.9826999999999999</v>
      </c>
      <c r="W120" s="109">
        <v>58.685099999999998</v>
      </c>
      <c r="X120" s="109">
        <v>251.6</v>
      </c>
      <c r="Y120" s="109">
        <v>2944.4</v>
      </c>
      <c r="Z120" s="109">
        <v>5.5822000000000003</v>
      </c>
      <c r="AA120" s="109">
        <v>31.212800000000001</v>
      </c>
      <c r="AB120" s="110">
        <v>3267.9</v>
      </c>
      <c r="AH120" s="72" t="str">
        <f>IF(AND(B120="Premier League",E120="Live"),_xlfn.XLOOKUP(_xlfn.TEXTJOIN(" vs ",,C120:D120),Calendar!G:G,Calendar!B:B),IF(AND(B120="Premier League",E120="Highlights"),_xlfn.XLOOKUP(H120,Calendar!O:O,Calendar!N:N,,-1),""))</f>
        <v/>
      </c>
      <c r="AI120" s="111" t="str">
        <f>IF(AND(AH120&lt;&gt;"",E120="Live"),_xlfn.XLOOKUP(_xlfn.TEXTJOIN(" vs ",,C120:D120),Calendar!G:G,Calendar!K:K),"")</f>
        <v/>
      </c>
      <c r="AJ120" s="111" t="str">
        <f>IF(AND(K120&lt;&gt;"Match of the Day",K120&lt;&gt;"Match of the Day 2",K120&lt;&gt;"Match of the Day Repeat"),"",1+MAX($AJ$10:AJ119))</f>
        <v/>
      </c>
    </row>
    <row r="121" spans="1:36" s="72" customFormat="1" x14ac:dyDescent="0.35">
      <c r="A121" s="104" t="s">
        <v>31</v>
      </c>
      <c r="B121" s="104" t="s">
        <v>608</v>
      </c>
      <c r="C121" s="104" t="s">
        <v>258</v>
      </c>
      <c r="D121" s="104" t="s">
        <v>239</v>
      </c>
      <c r="E121" s="104" t="s">
        <v>41</v>
      </c>
      <c r="F121" s="105">
        <v>0.72916666666666663</v>
      </c>
      <c r="G121" s="104"/>
      <c r="H121" s="106">
        <v>45906</v>
      </c>
      <c r="I121" s="104" t="s">
        <v>522</v>
      </c>
      <c r="J121" s="107" t="s">
        <v>37</v>
      </c>
      <c r="K121" s="104" t="s">
        <v>53</v>
      </c>
      <c r="L121" s="104" t="s">
        <v>120</v>
      </c>
      <c r="M121" s="107" t="s">
        <v>55</v>
      </c>
      <c r="N121" s="105">
        <v>0.72916666666666674</v>
      </c>
      <c r="O121" s="105">
        <v>0.81319444444444444</v>
      </c>
      <c r="P121" s="105">
        <v>8.4027777777777701E-2</v>
      </c>
      <c r="Q121" s="108">
        <v>27.8</v>
      </c>
      <c r="R121" s="109">
        <v>4.4999999999999998E-2</v>
      </c>
      <c r="S121" s="109">
        <v>0.27339999999999998</v>
      </c>
      <c r="T121" s="109">
        <v>57.1</v>
      </c>
      <c r="U121" s="109">
        <v>5.8</v>
      </c>
      <c r="V121" s="109">
        <v>7.9799999999999996E-2</v>
      </c>
      <c r="W121" s="109">
        <v>1.6994</v>
      </c>
      <c r="X121" s="109">
        <v>18</v>
      </c>
      <c r="Y121" s="109">
        <v>24.6</v>
      </c>
      <c r="Z121" s="109">
        <v>4.6600000000000003E-2</v>
      </c>
      <c r="AA121" s="109">
        <v>0.25009999999999999</v>
      </c>
      <c r="AB121" s="110">
        <v>54</v>
      </c>
      <c r="AH121" s="72" t="str">
        <f>IF(AND(B121="Premier League",E121="Live"),_xlfn.XLOOKUP(_xlfn.TEXTJOIN(" vs ",,C121:D121),Calendar!G:G,Calendar!B:B),IF(AND(B121="Premier League",E121="Highlights"),_xlfn.XLOOKUP(H121,Calendar!O:O,Calendar!N:N,,-1),""))</f>
        <v/>
      </c>
      <c r="AI121" s="111" t="str">
        <f>IF(AND(AH121&lt;&gt;"",E121="Live"),_xlfn.XLOOKUP(_xlfn.TEXTJOIN(" vs ",,C121:D121),Calendar!G:G,Calendar!K:K),"")</f>
        <v/>
      </c>
      <c r="AJ121" s="111" t="str">
        <f>IF(AND(K121&lt;&gt;"Match of the Day",K121&lt;&gt;"Match of the Day 2",K121&lt;&gt;"Match of the Day Repeat"),"",1+MAX($AJ$10:AJ120))</f>
        <v/>
      </c>
    </row>
    <row r="122" spans="1:36" s="72" customFormat="1" x14ac:dyDescent="0.35">
      <c r="A122" s="104" t="s">
        <v>31</v>
      </c>
      <c r="B122" s="104" t="s">
        <v>152</v>
      </c>
      <c r="C122" s="104" t="s">
        <v>601</v>
      </c>
      <c r="D122" s="104" t="s">
        <v>603</v>
      </c>
      <c r="E122" s="104" t="s">
        <v>41</v>
      </c>
      <c r="F122" s="105">
        <v>0.5</v>
      </c>
      <c r="G122" s="104"/>
      <c r="H122" s="106">
        <v>45907</v>
      </c>
      <c r="I122" s="104" t="s">
        <v>522</v>
      </c>
      <c r="J122" s="107" t="s">
        <v>38</v>
      </c>
      <c r="K122" s="104" t="s">
        <v>53</v>
      </c>
      <c r="L122" s="104" t="s">
        <v>120</v>
      </c>
      <c r="M122" s="107" t="s">
        <v>55</v>
      </c>
      <c r="N122" s="105">
        <v>0.5</v>
      </c>
      <c r="O122" s="105">
        <v>0.58333333333333337</v>
      </c>
      <c r="P122" s="105">
        <v>8.333333333333337E-2</v>
      </c>
      <c r="Q122" s="108">
        <v>23.4</v>
      </c>
      <c r="R122" s="109">
        <v>3.7900000000000003E-2</v>
      </c>
      <c r="S122" s="109">
        <v>0.4284</v>
      </c>
      <c r="T122" s="109">
        <v>44.3</v>
      </c>
      <c r="U122" s="109">
        <v>0.1</v>
      </c>
      <c r="V122" s="109">
        <v>1.4E-3</v>
      </c>
      <c r="W122" s="109">
        <v>4.8399999999999999E-2</v>
      </c>
      <c r="X122" s="109">
        <v>4.2</v>
      </c>
      <c r="Y122" s="109">
        <v>23.3</v>
      </c>
      <c r="Z122" s="109">
        <v>4.4200000000000003E-2</v>
      </c>
      <c r="AA122" s="109">
        <v>0.44059999999999999</v>
      </c>
      <c r="AB122" s="110">
        <v>44.3</v>
      </c>
      <c r="AH122" s="72" t="str">
        <f>IF(AND(B122="Premier League",E122="Live"),_xlfn.XLOOKUP(_xlfn.TEXTJOIN(" vs ",,C122:D122),Calendar!G:G,Calendar!B:B),IF(AND(B122="Premier League",E122="Highlights"),_xlfn.XLOOKUP(H122,Calendar!O:O,Calendar!N:N,,-1),""))</f>
        <v/>
      </c>
      <c r="AI122" s="111" t="str">
        <f>IF(AND(AH122&lt;&gt;"",E122="Live"),_xlfn.XLOOKUP(_xlfn.TEXTJOIN(" vs ",,C122:D122),Calendar!G:G,Calendar!K:K),"")</f>
        <v/>
      </c>
      <c r="AJ122" s="111" t="str">
        <f>IF(AND(K122&lt;&gt;"Match of the Day",K122&lt;&gt;"Match of the Day 2",K122&lt;&gt;"Match of the Day Repeat"),"",1+MAX($AJ$10:AJ121))</f>
        <v/>
      </c>
    </row>
    <row r="123" spans="1:36" s="72" customFormat="1" x14ac:dyDescent="0.35">
      <c r="A123" s="104" t="s">
        <v>31</v>
      </c>
      <c r="B123" s="104" t="s">
        <v>152</v>
      </c>
      <c r="C123" s="104" t="s">
        <v>609</v>
      </c>
      <c r="D123" s="104" t="s">
        <v>610</v>
      </c>
      <c r="E123" s="104" t="s">
        <v>41</v>
      </c>
      <c r="F123" s="105">
        <v>0.5</v>
      </c>
      <c r="G123" s="104"/>
      <c r="H123" s="106">
        <v>45907</v>
      </c>
      <c r="I123" s="104" t="s">
        <v>522</v>
      </c>
      <c r="J123" s="107" t="s">
        <v>38</v>
      </c>
      <c r="K123" s="104" t="s">
        <v>53</v>
      </c>
      <c r="L123" s="104" t="s">
        <v>54</v>
      </c>
      <c r="M123" s="107" t="s">
        <v>55</v>
      </c>
      <c r="N123" s="105">
        <v>0.5</v>
      </c>
      <c r="O123" s="105">
        <v>0.57986111111111116</v>
      </c>
      <c r="P123" s="105">
        <v>7.986111111111116E-2</v>
      </c>
      <c r="Q123" s="108">
        <v>128.80000000000001</v>
      </c>
      <c r="R123" s="109">
        <v>0.20849999999999999</v>
      </c>
      <c r="S123" s="109">
        <v>2.3805000000000001</v>
      </c>
      <c r="T123" s="109">
        <v>224</v>
      </c>
      <c r="U123" s="109">
        <v>23.9</v>
      </c>
      <c r="V123" s="109">
        <v>0.32869999999999999</v>
      </c>
      <c r="W123" s="109">
        <v>11.761800000000001</v>
      </c>
      <c r="X123" s="109">
        <v>56.3</v>
      </c>
      <c r="Y123" s="109">
        <v>125.19999999999999</v>
      </c>
      <c r="Z123" s="109">
        <v>0.23730000000000001</v>
      </c>
      <c r="AA123" s="109">
        <v>2.3893</v>
      </c>
      <c r="AB123" s="110">
        <v>218.2</v>
      </c>
      <c r="AH123" s="72" t="str">
        <f>IF(AND(B123="Premier League",E123="Live"),_xlfn.XLOOKUP(_xlfn.TEXTJOIN(" vs ",,C123:D123),Calendar!G:G,Calendar!B:B),IF(AND(B123="Premier League",E123="Highlights"),_xlfn.XLOOKUP(H123,Calendar!O:O,Calendar!N:N,,-1),""))</f>
        <v/>
      </c>
      <c r="AI123" s="111" t="str">
        <f>IF(AND(AH123&lt;&gt;"",E123="Live"),_xlfn.XLOOKUP(_xlfn.TEXTJOIN(" vs ",,C123:D123),Calendar!G:G,Calendar!K:K),"")</f>
        <v/>
      </c>
      <c r="AJ123" s="111" t="str">
        <f>IF(AND(K123&lt;&gt;"Match of the Day",K123&lt;&gt;"Match of the Day 2",K123&lt;&gt;"Match of the Day Repeat"),"",1+MAX($AJ$10:AJ122))</f>
        <v/>
      </c>
    </row>
    <row r="124" spans="1:36" s="72" customFormat="1" x14ac:dyDescent="0.35">
      <c r="A124" s="104" t="s">
        <v>31</v>
      </c>
      <c r="B124" s="104" t="s">
        <v>152</v>
      </c>
      <c r="C124" s="104" t="s">
        <v>604</v>
      </c>
      <c r="D124" s="104" t="s">
        <v>611</v>
      </c>
      <c r="E124" s="104" t="s">
        <v>41</v>
      </c>
      <c r="F124" s="105">
        <v>0.5</v>
      </c>
      <c r="G124" s="104"/>
      <c r="H124" s="106">
        <v>45907</v>
      </c>
      <c r="I124" s="104" t="s">
        <v>522</v>
      </c>
      <c r="J124" s="107" t="s">
        <v>38</v>
      </c>
      <c r="K124" s="104" t="s">
        <v>53</v>
      </c>
      <c r="L124" s="104" t="s">
        <v>57</v>
      </c>
      <c r="M124" s="107" t="s">
        <v>55</v>
      </c>
      <c r="N124" s="105">
        <v>0.5</v>
      </c>
      <c r="O124" s="105">
        <v>0.57986111111111116</v>
      </c>
      <c r="P124" s="105">
        <v>7.986111111111116E-2</v>
      </c>
      <c r="Q124" s="108">
        <v>37.1</v>
      </c>
      <c r="R124" s="109">
        <v>0.06</v>
      </c>
      <c r="S124" s="109">
        <v>0.68569999999999998</v>
      </c>
      <c r="T124" s="109">
        <v>63.6</v>
      </c>
      <c r="U124" s="109">
        <v>0.2</v>
      </c>
      <c r="V124" s="109">
        <v>2.8E-3</v>
      </c>
      <c r="W124" s="109">
        <v>9.8400000000000001E-2</v>
      </c>
      <c r="X124" s="109">
        <v>1.4</v>
      </c>
      <c r="Y124" s="109">
        <v>37.1</v>
      </c>
      <c r="Z124" s="109">
        <v>7.0300000000000001E-2</v>
      </c>
      <c r="AA124" s="109">
        <v>0.70799999999999996</v>
      </c>
      <c r="AB124" s="110">
        <v>63.6</v>
      </c>
      <c r="AH124" s="72" t="str">
        <f>IF(AND(B124="Premier League",E124="Live"),_xlfn.XLOOKUP(_xlfn.TEXTJOIN(" vs ",,C124:D124),Calendar!G:G,Calendar!B:B),IF(AND(B124="Premier League",E124="Highlights"),_xlfn.XLOOKUP(H124,Calendar!O:O,Calendar!N:N,,-1),""))</f>
        <v/>
      </c>
      <c r="AI124" s="111" t="str">
        <f>IF(AND(AH124&lt;&gt;"",E124="Live"),_xlfn.XLOOKUP(_xlfn.TEXTJOIN(" vs ",,C124:D124),Calendar!G:G,Calendar!K:K),"")</f>
        <v/>
      </c>
      <c r="AJ124" s="111" t="str">
        <f>IF(AND(K124&lt;&gt;"Match of the Day",K124&lt;&gt;"Match of the Day 2",K124&lt;&gt;"Match of the Day Repeat"),"",1+MAX($AJ$10:AJ123))</f>
        <v/>
      </c>
    </row>
    <row r="125" spans="1:36" s="72" customFormat="1" x14ac:dyDescent="0.35">
      <c r="A125" s="104" t="s">
        <v>31</v>
      </c>
      <c r="B125" s="104" t="s">
        <v>152</v>
      </c>
      <c r="C125" s="104" t="s">
        <v>612</v>
      </c>
      <c r="D125" s="104" t="s">
        <v>602</v>
      </c>
      <c r="E125" s="104" t="s">
        <v>41</v>
      </c>
      <c r="F125" s="105">
        <v>0.5</v>
      </c>
      <c r="G125" s="104"/>
      <c r="H125" s="106">
        <v>45907</v>
      </c>
      <c r="I125" s="104" t="s">
        <v>522</v>
      </c>
      <c r="J125" s="107" t="s">
        <v>38</v>
      </c>
      <c r="K125" s="104" t="s">
        <v>53</v>
      </c>
      <c r="L125" s="104" t="s">
        <v>281</v>
      </c>
      <c r="M125" s="107" t="s">
        <v>55</v>
      </c>
      <c r="N125" s="105">
        <v>0.5</v>
      </c>
      <c r="O125" s="105">
        <v>0.58263888888888893</v>
      </c>
      <c r="P125" s="105">
        <v>8.2638888888888928E-2</v>
      </c>
      <c r="Q125" s="108">
        <v>29.5</v>
      </c>
      <c r="R125" s="109">
        <v>4.7699999999999999E-2</v>
      </c>
      <c r="S125" s="109">
        <v>0.54110000000000003</v>
      </c>
      <c r="T125" s="109">
        <v>65.400000000000006</v>
      </c>
      <c r="U125" s="109">
        <v>0.2</v>
      </c>
      <c r="V125" s="109">
        <v>2.8E-3</v>
      </c>
      <c r="W125" s="109">
        <v>9.7100000000000006E-2</v>
      </c>
      <c r="X125" s="109">
        <v>3.3</v>
      </c>
      <c r="Y125" s="109">
        <v>28.8</v>
      </c>
      <c r="Z125" s="109">
        <v>5.4600000000000003E-2</v>
      </c>
      <c r="AA125" s="109">
        <v>0.54559999999999997</v>
      </c>
      <c r="AB125" s="110">
        <v>65.400000000000006</v>
      </c>
      <c r="AH125" s="72" t="str">
        <f>IF(AND(B125="Premier League",E125="Live"),_xlfn.XLOOKUP(_xlfn.TEXTJOIN(" vs ",,C125:D125),Calendar!G:G,Calendar!B:B),IF(AND(B125="Premier League",E125="Highlights"),_xlfn.XLOOKUP(H125,Calendar!O:O,Calendar!N:N,,-1),""))</f>
        <v/>
      </c>
      <c r="AI125" s="111" t="str">
        <f>IF(AND(AH125&lt;&gt;"",E125="Live"),_xlfn.XLOOKUP(_xlfn.TEXTJOIN(" vs ",,C125:D125),Calendar!G:G,Calendar!K:K),"")</f>
        <v/>
      </c>
      <c r="AJ125" s="111" t="str">
        <f>IF(AND(K125&lt;&gt;"Match of the Day",K125&lt;&gt;"Match of the Day 2",K125&lt;&gt;"Match of the Day Repeat"),"",1+MAX($AJ$10:AJ124))</f>
        <v/>
      </c>
    </row>
    <row r="126" spans="1:36" s="72" customFormat="1" x14ac:dyDescent="0.35">
      <c r="A126" s="104" t="s">
        <v>31</v>
      </c>
      <c r="B126" s="104" t="s">
        <v>589</v>
      </c>
      <c r="C126" s="104" t="s">
        <v>269</v>
      </c>
      <c r="D126" s="104" t="s">
        <v>593</v>
      </c>
      <c r="E126" s="104" t="s">
        <v>41</v>
      </c>
      <c r="F126" s="105">
        <v>0.82291666666666663</v>
      </c>
      <c r="G126" s="104"/>
      <c r="H126" s="106">
        <v>45907</v>
      </c>
      <c r="I126" s="104" t="s">
        <v>522</v>
      </c>
      <c r="J126" s="107" t="s">
        <v>38</v>
      </c>
      <c r="K126" s="104" t="s">
        <v>53</v>
      </c>
      <c r="L126" s="104" t="s">
        <v>597</v>
      </c>
      <c r="M126" s="107" t="s">
        <v>36</v>
      </c>
      <c r="N126" s="105">
        <v>0.82430555555555562</v>
      </c>
      <c r="O126" s="105">
        <v>0.90277777777777779</v>
      </c>
      <c r="P126" s="105">
        <v>7.8472222222222165E-2</v>
      </c>
      <c r="Q126" s="108">
        <v>1109.8</v>
      </c>
      <c r="R126" s="109">
        <v>9.3019999999999996</v>
      </c>
      <c r="S126" s="109">
        <v>40.812199999999997</v>
      </c>
      <c r="T126" s="109">
        <v>1558.2</v>
      </c>
      <c r="U126" s="109">
        <v>71.8</v>
      </c>
      <c r="V126" s="109">
        <v>7.8865999999999996</v>
      </c>
      <c r="W126" s="109">
        <v>73.439300000000003</v>
      </c>
      <c r="X126" s="109">
        <v>127.6</v>
      </c>
      <c r="Y126" s="109">
        <v>1084.5</v>
      </c>
      <c r="Z126" s="109">
        <v>10.6313</v>
      </c>
      <c r="AA126" s="109">
        <v>41.037199999999999</v>
      </c>
      <c r="AB126" s="110">
        <v>1519.6</v>
      </c>
      <c r="AH126" s="72" t="str">
        <f>IF(AND(B126="Premier League",E126="Live"),_xlfn.XLOOKUP(_xlfn.TEXTJOIN(" vs ",,C126:D126),Calendar!G:G,Calendar!B:B),IF(AND(B126="Premier League",E126="Highlights"),_xlfn.XLOOKUP(H126,Calendar!O:O,Calendar!N:N,,-1),""))</f>
        <v/>
      </c>
      <c r="AI126" s="111" t="str">
        <f>IF(AND(AH126&lt;&gt;"",E126="Live"),_xlfn.XLOOKUP(_xlfn.TEXTJOIN(" vs ",,C126:D126),Calendar!G:G,Calendar!K:K),"")</f>
        <v/>
      </c>
      <c r="AJ126" s="111" t="str">
        <f>IF(AND(K126&lt;&gt;"Match of the Day",K126&lt;&gt;"Match of the Day 2",K126&lt;&gt;"Match of the Day Repeat"),"",1+MAX($AJ$10:AJ125))</f>
        <v/>
      </c>
    </row>
    <row r="127" spans="1:36" s="72" customFormat="1" x14ac:dyDescent="0.35">
      <c r="A127" s="104" t="s">
        <v>31</v>
      </c>
      <c r="B127" s="104" t="s">
        <v>589</v>
      </c>
      <c r="C127" s="104" t="s">
        <v>613</v>
      </c>
      <c r="D127" s="104" t="s">
        <v>267</v>
      </c>
      <c r="E127" s="104" t="s">
        <v>41</v>
      </c>
      <c r="F127" s="105">
        <v>0.82291666666666663</v>
      </c>
      <c r="G127" s="104"/>
      <c r="H127" s="106">
        <v>45908</v>
      </c>
      <c r="I127" s="104" t="s">
        <v>522</v>
      </c>
      <c r="J127" s="107" t="s">
        <v>74</v>
      </c>
      <c r="K127" s="104" t="s">
        <v>53</v>
      </c>
      <c r="L127" s="104" t="s">
        <v>614</v>
      </c>
      <c r="M127" s="107" t="s">
        <v>36</v>
      </c>
      <c r="N127" s="105">
        <v>0.82291666666666674</v>
      </c>
      <c r="O127" s="105">
        <v>0.89930555555555558</v>
      </c>
      <c r="P127" s="105">
        <v>7.638888888888884E-2</v>
      </c>
      <c r="Q127" s="108">
        <v>782.5</v>
      </c>
      <c r="R127" s="109">
        <v>9.8058999999999994</v>
      </c>
      <c r="S127" s="109">
        <v>36.699300000000001</v>
      </c>
      <c r="T127" s="109">
        <v>983.3</v>
      </c>
      <c r="U127" s="109">
        <v>28.700000000000003</v>
      </c>
      <c r="V127" s="109">
        <v>4.1921999999999997</v>
      </c>
      <c r="W127" s="109">
        <v>67.866500000000002</v>
      </c>
      <c r="X127" s="109">
        <v>54.3</v>
      </c>
      <c r="Y127" s="109">
        <v>774.9</v>
      </c>
      <c r="Z127" s="109">
        <v>11.185499999999999</v>
      </c>
      <c r="AA127" s="109">
        <v>36.541599999999995</v>
      </c>
      <c r="AB127" s="110">
        <v>971</v>
      </c>
      <c r="AH127" s="72" t="str">
        <f>IF(AND(B127="Premier League",E127="Live"),_xlfn.XLOOKUP(_xlfn.TEXTJOIN(" vs ",,C127:D127),Calendar!G:G,Calendar!B:B),IF(AND(B127="Premier League",E127="Highlights"),_xlfn.XLOOKUP(H127,Calendar!O:O,Calendar!N:N,,-1),""))</f>
        <v/>
      </c>
      <c r="AI127" s="111" t="str">
        <f>IF(AND(AH127&lt;&gt;"",E127="Live"),_xlfn.XLOOKUP(_xlfn.TEXTJOIN(" vs ",,C127:D127),Calendar!G:G,Calendar!K:K),"")</f>
        <v/>
      </c>
      <c r="AJ127" s="111" t="str">
        <f>IF(AND(K127&lt;&gt;"Match of the Day",K127&lt;&gt;"Match of the Day 2",K127&lt;&gt;"Match of the Day Repeat"),"",1+MAX($AJ$10:AJ126))</f>
        <v/>
      </c>
    </row>
    <row r="128" spans="1:36" s="72" customFormat="1" x14ac:dyDescent="0.35">
      <c r="A128" s="104" t="s">
        <v>31</v>
      </c>
      <c r="B128" s="104" t="s">
        <v>589</v>
      </c>
      <c r="C128" s="104" t="s">
        <v>615</v>
      </c>
      <c r="D128" s="104" t="s">
        <v>76</v>
      </c>
      <c r="E128" s="104" t="s">
        <v>41</v>
      </c>
      <c r="F128" s="105">
        <v>0.82291666666666663</v>
      </c>
      <c r="G128" s="104"/>
      <c r="H128" s="106">
        <v>45909</v>
      </c>
      <c r="I128" s="104" t="s">
        <v>522</v>
      </c>
      <c r="J128" s="107" t="s">
        <v>122</v>
      </c>
      <c r="K128" s="104" t="s">
        <v>53</v>
      </c>
      <c r="L128" s="104" t="s">
        <v>549</v>
      </c>
      <c r="M128" s="107" t="s">
        <v>80</v>
      </c>
      <c r="N128" s="105">
        <v>0.82430555555555562</v>
      </c>
      <c r="O128" s="105">
        <v>0.90138888888888891</v>
      </c>
      <c r="P128" s="105">
        <v>7.7083333333333282E-2</v>
      </c>
      <c r="Q128" s="108">
        <v>4513.1000000000004</v>
      </c>
      <c r="R128" s="109">
        <v>7.3041999999999998</v>
      </c>
      <c r="S128" s="109">
        <v>27.229700000000001</v>
      </c>
      <c r="T128" s="109">
        <v>4982.3999999999996</v>
      </c>
      <c r="U128" s="109">
        <v>276.3</v>
      </c>
      <c r="V128" s="109">
        <v>3.7995000000000001</v>
      </c>
      <c r="W128" s="109">
        <v>36.557299999999998</v>
      </c>
      <c r="X128" s="109">
        <v>328.2</v>
      </c>
      <c r="Y128" s="109">
        <v>4266.5</v>
      </c>
      <c r="Z128" s="109">
        <v>8.0888000000000009</v>
      </c>
      <c r="AA128" s="109">
        <v>26.663</v>
      </c>
      <c r="AB128" s="110">
        <v>4704.8999999999996</v>
      </c>
      <c r="AH128" s="72" t="str">
        <f>IF(AND(B128="Premier League",E128="Live"),_xlfn.XLOOKUP(_xlfn.TEXTJOIN(" vs ",,C128:D128),Calendar!G:G,Calendar!B:B),IF(AND(B128="Premier League",E128="Highlights"),_xlfn.XLOOKUP(H128,Calendar!O:O,Calendar!N:N,,-1),""))</f>
        <v/>
      </c>
      <c r="AI128" s="111" t="str">
        <f>IF(AND(AH128&lt;&gt;"",E128="Live"),_xlfn.XLOOKUP(_xlfn.TEXTJOIN(" vs ",,C128:D128),Calendar!G:G,Calendar!K:K),"")</f>
        <v/>
      </c>
      <c r="AJ128" s="111" t="str">
        <f>IF(AND(K128&lt;&gt;"Match of the Day",K128&lt;&gt;"Match of the Day 2",K128&lt;&gt;"Match of the Day Repeat"),"",1+MAX($AJ$10:AJ127))</f>
        <v/>
      </c>
    </row>
    <row r="129" spans="1:36" s="72" customFormat="1" x14ac:dyDescent="0.35">
      <c r="A129" s="104" t="s">
        <v>31</v>
      </c>
      <c r="B129" s="104" t="s">
        <v>616</v>
      </c>
      <c r="C129" s="104" t="s">
        <v>169</v>
      </c>
      <c r="D129" s="104" t="s">
        <v>617</v>
      </c>
      <c r="E129" s="104" t="s">
        <v>41</v>
      </c>
      <c r="F129" s="105">
        <v>0.82291666666666663</v>
      </c>
      <c r="G129" s="104"/>
      <c r="H129" s="106">
        <v>45909</v>
      </c>
      <c r="I129" s="104" t="s">
        <v>522</v>
      </c>
      <c r="J129" s="107" t="s">
        <v>122</v>
      </c>
      <c r="K129" s="104" t="s">
        <v>53</v>
      </c>
      <c r="L129" s="104" t="s">
        <v>618</v>
      </c>
      <c r="M129" s="107" t="s">
        <v>36</v>
      </c>
      <c r="N129" s="105">
        <v>0.82430555555555562</v>
      </c>
      <c r="O129" s="105">
        <v>0.90208333333333335</v>
      </c>
      <c r="P129" s="105">
        <v>7.7777777777777724E-2</v>
      </c>
      <c r="Q129" s="108">
        <v>125.6</v>
      </c>
      <c r="R129" s="109">
        <v>3.2702</v>
      </c>
      <c r="S129" s="109">
        <v>11.577300000000001</v>
      </c>
      <c r="T129" s="109">
        <v>209</v>
      </c>
      <c r="U129" s="109">
        <v>1.9</v>
      </c>
      <c r="V129" s="109">
        <v>0.49410000000000004</v>
      </c>
      <c r="W129" s="109">
        <v>6.2996000000000008</v>
      </c>
      <c r="X129" s="109">
        <v>9.1999999999999993</v>
      </c>
      <c r="Y129" s="109">
        <v>122.1</v>
      </c>
      <c r="Z129" s="109">
        <v>3.7304999999999997</v>
      </c>
      <c r="AA129" s="109">
        <v>11.6732</v>
      </c>
      <c r="AB129" s="110">
        <v>202.7</v>
      </c>
      <c r="AH129" s="72" t="str">
        <f>IF(AND(B129="Premier League",E129="Live"),_xlfn.XLOOKUP(_xlfn.TEXTJOIN(" vs ",,C129:D129),Calendar!G:G,Calendar!B:B),IF(AND(B129="Premier League",E129="Highlights"),_xlfn.XLOOKUP(H129,Calendar!O:O,Calendar!N:N,,-1),""))</f>
        <v/>
      </c>
      <c r="AI129" s="111" t="str">
        <f>IF(AND(AH129&lt;&gt;"",E129="Live"),_xlfn.XLOOKUP(_xlfn.TEXTJOIN(" vs ",,C129:D129),Calendar!G:G,Calendar!K:K),"")</f>
        <v/>
      </c>
      <c r="AJ129" s="111" t="str">
        <f>IF(AND(K129&lt;&gt;"Match of the Day",K129&lt;&gt;"Match of the Day 2",K129&lt;&gt;"Match of the Day Repeat"),"",1+MAX($AJ$10:AJ128))</f>
        <v/>
      </c>
    </row>
    <row r="130" spans="1:36" s="72" customFormat="1" x14ac:dyDescent="0.35">
      <c r="A130" s="104" t="s">
        <v>31</v>
      </c>
      <c r="B130" s="104" t="s">
        <v>152</v>
      </c>
      <c r="C130" s="104" t="s">
        <v>596</v>
      </c>
      <c r="D130" s="104" t="s">
        <v>601</v>
      </c>
      <c r="E130" s="104" t="s">
        <v>41</v>
      </c>
      <c r="F130" s="105">
        <v>0.8125</v>
      </c>
      <c r="G130" s="104"/>
      <c r="H130" s="106">
        <v>45912</v>
      </c>
      <c r="I130" s="104" t="s">
        <v>522</v>
      </c>
      <c r="J130" s="107" t="s">
        <v>71</v>
      </c>
      <c r="K130" s="104" t="s">
        <v>53</v>
      </c>
      <c r="L130" s="104" t="s">
        <v>281</v>
      </c>
      <c r="M130" s="107" t="s">
        <v>55</v>
      </c>
      <c r="N130" s="105">
        <v>0.8125</v>
      </c>
      <c r="O130" s="105">
        <v>0.8930555555555556</v>
      </c>
      <c r="P130" s="105">
        <v>8.0555555555555602E-2</v>
      </c>
      <c r="Q130" s="108">
        <v>35.1</v>
      </c>
      <c r="R130" s="109">
        <v>0.1</v>
      </c>
      <c r="S130" s="109">
        <v>0.3</v>
      </c>
      <c r="T130" s="109">
        <v>54.3</v>
      </c>
      <c r="U130" s="109">
        <v>2.4</v>
      </c>
      <c r="V130" s="109">
        <v>0</v>
      </c>
      <c r="W130" s="109">
        <v>0.8</v>
      </c>
      <c r="X130" s="109">
        <v>9.4</v>
      </c>
      <c r="Y130" s="109">
        <v>33</v>
      </c>
      <c r="Z130" s="109">
        <v>0.1</v>
      </c>
      <c r="AA130" s="109">
        <v>0.3</v>
      </c>
      <c r="AB130" s="110">
        <v>50.4</v>
      </c>
      <c r="AH130" s="72" t="str">
        <f>IF(AND(B130="Premier League",E130="Live"),_xlfn.XLOOKUP(_xlfn.TEXTJOIN(" vs ",,C130:D130),Calendar!G:G,Calendar!B:B),IF(AND(B130="Premier League",E130="Highlights"),_xlfn.XLOOKUP(H130,Calendar!O:O,Calendar!N:N,,-1),""))</f>
        <v/>
      </c>
      <c r="AI130" s="111" t="str">
        <f>IF(AND(AH130&lt;&gt;"",E130="Live"),_xlfn.XLOOKUP(_xlfn.TEXTJOIN(" vs ",,C130:D130),Calendar!G:G,Calendar!K:K),"")</f>
        <v/>
      </c>
      <c r="AJ130" s="111" t="str">
        <f>IF(AND(K130&lt;&gt;"Match of the Day",K130&lt;&gt;"Match of the Day 2",K130&lt;&gt;"Match of the Day Repeat"),"",1+MAX($AJ$10:AJ129))</f>
        <v/>
      </c>
    </row>
    <row r="131" spans="1:36" s="72" customFormat="1" x14ac:dyDescent="0.35">
      <c r="A131" s="104" t="s">
        <v>31</v>
      </c>
      <c r="B131" s="104" t="s">
        <v>152</v>
      </c>
      <c r="C131" s="104" t="s">
        <v>602</v>
      </c>
      <c r="D131" s="104" t="s">
        <v>599</v>
      </c>
      <c r="E131" s="104" t="s">
        <v>41</v>
      </c>
      <c r="F131" s="105">
        <v>0.8125</v>
      </c>
      <c r="G131" s="104"/>
      <c r="H131" s="106">
        <v>45912</v>
      </c>
      <c r="I131" s="104" t="s">
        <v>522</v>
      </c>
      <c r="J131" s="107" t="s">
        <v>71</v>
      </c>
      <c r="K131" s="104" t="s">
        <v>53</v>
      </c>
      <c r="L131" s="104" t="s">
        <v>57</v>
      </c>
      <c r="M131" s="107" t="s">
        <v>55</v>
      </c>
      <c r="N131" s="105">
        <v>0.81319444444444444</v>
      </c>
      <c r="O131" s="105">
        <v>0.8930555555555556</v>
      </c>
      <c r="P131" s="105">
        <v>7.986111111111116E-2</v>
      </c>
      <c r="Q131" s="108">
        <v>43.1</v>
      </c>
      <c r="R131" s="109">
        <v>0.1</v>
      </c>
      <c r="S131" s="109">
        <v>0.4</v>
      </c>
      <c r="T131" s="109">
        <v>93.3</v>
      </c>
      <c r="U131" s="109">
        <v>1.1000000000000001</v>
      </c>
      <c r="V131" s="109">
        <v>0</v>
      </c>
      <c r="W131" s="109">
        <v>0.4</v>
      </c>
      <c r="X131" s="109">
        <v>10</v>
      </c>
      <c r="Y131" s="109">
        <v>40.799999999999997</v>
      </c>
      <c r="Z131" s="109">
        <v>0.1</v>
      </c>
      <c r="AA131" s="109">
        <v>0.4</v>
      </c>
      <c r="AB131" s="110">
        <v>76.5</v>
      </c>
      <c r="AH131" s="72" t="str">
        <f>IF(AND(B131="Premier League",E131="Live"),_xlfn.XLOOKUP(_xlfn.TEXTJOIN(" vs ",,C131:D131),Calendar!G:G,Calendar!B:B),IF(AND(B131="Premier League",E131="Highlights"),_xlfn.XLOOKUP(H131,Calendar!O:O,Calendar!N:N,,-1),""))</f>
        <v/>
      </c>
      <c r="AI131" s="111" t="str">
        <f>IF(AND(AH131&lt;&gt;"",E131="Live"),_xlfn.XLOOKUP(_xlfn.TEXTJOIN(" vs ",,C131:D131),Calendar!G:G,Calendar!K:K),"")</f>
        <v/>
      </c>
      <c r="AJ131" s="111" t="str">
        <f>IF(AND(K131&lt;&gt;"Match of the Day",K131&lt;&gt;"Match of the Day 2",K131&lt;&gt;"Match of the Day Repeat"),"",1+MAX($AJ$10:AJ130))</f>
        <v/>
      </c>
    </row>
    <row r="132" spans="1:36" s="72" customFormat="1" x14ac:dyDescent="0.35">
      <c r="A132" s="104" t="s">
        <v>31</v>
      </c>
      <c r="B132" s="104" t="s">
        <v>145</v>
      </c>
      <c r="C132" s="104" t="s">
        <v>236</v>
      </c>
      <c r="D132" s="104" t="s">
        <v>91</v>
      </c>
      <c r="E132" s="104" t="s">
        <v>41</v>
      </c>
      <c r="F132" s="105">
        <v>0.83333333333333337</v>
      </c>
      <c r="G132" s="104"/>
      <c r="H132" s="106">
        <v>45912</v>
      </c>
      <c r="I132" s="104" t="s">
        <v>522</v>
      </c>
      <c r="J132" s="107" t="s">
        <v>71</v>
      </c>
      <c r="K132" s="104" t="s">
        <v>53</v>
      </c>
      <c r="L132" s="104" t="s">
        <v>54</v>
      </c>
      <c r="M132" s="107" t="s">
        <v>55</v>
      </c>
      <c r="N132" s="105">
        <v>0.83402777777777781</v>
      </c>
      <c r="O132" s="105">
        <v>0.91111111111111109</v>
      </c>
      <c r="P132" s="105">
        <v>7.7083333333333282E-2</v>
      </c>
      <c r="Q132" s="108">
        <v>340.6</v>
      </c>
      <c r="R132" s="109">
        <v>0.5</v>
      </c>
      <c r="S132" s="109">
        <v>3.0999999999999996</v>
      </c>
      <c r="T132" s="109">
        <v>472.20000000000005</v>
      </c>
      <c r="U132" s="109">
        <v>37.800000000000004</v>
      </c>
      <c r="V132" s="109">
        <v>0.5</v>
      </c>
      <c r="W132" s="109">
        <v>13.100000000000001</v>
      </c>
      <c r="X132" s="109">
        <v>72.900000000000006</v>
      </c>
      <c r="Y132" s="109">
        <v>317.5</v>
      </c>
      <c r="Z132" s="109">
        <v>0.60000000000000009</v>
      </c>
      <c r="AA132" s="109">
        <v>3</v>
      </c>
      <c r="AB132" s="110">
        <v>455</v>
      </c>
      <c r="AH132" s="72" t="str">
        <f>IF(AND(B132="Premier League",E132="Live"),_xlfn.XLOOKUP(_xlfn.TEXTJOIN(" vs ",,C132:D132),Calendar!G:G,Calendar!B:B),IF(AND(B132="Premier League",E132="Highlights"),_xlfn.XLOOKUP(H132,Calendar!O:O,Calendar!N:N,,-1),""))</f>
        <v/>
      </c>
      <c r="AI132" s="111" t="str">
        <f>IF(AND(AH132&lt;&gt;"",E132="Live"),_xlfn.XLOOKUP(_xlfn.TEXTJOIN(" vs ",,C132:D132),Calendar!G:G,Calendar!K:K),"")</f>
        <v/>
      </c>
      <c r="AJ132" s="111" t="str">
        <f>IF(AND(K132&lt;&gt;"Match of the Day",K132&lt;&gt;"Match of the Day 2",K132&lt;&gt;"Match of the Day Repeat"),"",1+MAX($AJ$10:AJ131))</f>
        <v/>
      </c>
    </row>
    <row r="133" spans="1:36" s="72" customFormat="1" x14ac:dyDescent="0.35">
      <c r="A133" s="104" t="s">
        <v>31</v>
      </c>
      <c r="B133" s="104" t="s">
        <v>145</v>
      </c>
      <c r="C133" s="104" t="s">
        <v>92</v>
      </c>
      <c r="D133" s="104" t="s">
        <v>116</v>
      </c>
      <c r="E133" s="104" t="s">
        <v>41</v>
      </c>
      <c r="F133" s="105">
        <v>0.52083333333333337</v>
      </c>
      <c r="G133" s="104"/>
      <c r="H133" s="106">
        <v>45913</v>
      </c>
      <c r="I133" s="104" t="s">
        <v>522</v>
      </c>
      <c r="J133" s="107" t="s">
        <v>37</v>
      </c>
      <c r="K133" s="104" t="s">
        <v>53</v>
      </c>
      <c r="L133" s="104" t="s">
        <v>54</v>
      </c>
      <c r="M133" s="107" t="s">
        <v>55</v>
      </c>
      <c r="N133" s="105">
        <v>0.52083333333333337</v>
      </c>
      <c r="O133" s="105">
        <v>0.60069444444444442</v>
      </c>
      <c r="P133" s="105">
        <v>7.9861111111111049E-2</v>
      </c>
      <c r="Q133" s="108">
        <v>110.69999999999999</v>
      </c>
      <c r="R133" s="109">
        <v>0.2</v>
      </c>
      <c r="S133" s="109">
        <v>1.8</v>
      </c>
      <c r="T133" s="109">
        <v>167</v>
      </c>
      <c r="U133" s="109">
        <v>9</v>
      </c>
      <c r="V133" s="109">
        <v>0.1</v>
      </c>
      <c r="W133" s="109">
        <v>3.1</v>
      </c>
      <c r="X133" s="109" t="e">
        <v>#VALUE!</v>
      </c>
      <c r="Y133" s="109">
        <v>105.9</v>
      </c>
      <c r="Z133" s="109">
        <v>0.2</v>
      </c>
      <c r="AA133" s="109">
        <v>1.9</v>
      </c>
      <c r="AB133" s="110">
        <v>162.6</v>
      </c>
      <c r="AH133" s="72" t="str">
        <f>IF(AND(B133="Premier League",E133="Live"),_xlfn.XLOOKUP(_xlfn.TEXTJOIN(" vs ",,C133:D133),Calendar!G:G,Calendar!B:B),IF(AND(B133="Premier League",E133="Highlights"),_xlfn.XLOOKUP(H133,Calendar!O:O,Calendar!N:N,,-1),""))</f>
        <v/>
      </c>
      <c r="AI133" s="111" t="str">
        <f>IF(AND(AH133&lt;&gt;"",E133="Live"),_xlfn.XLOOKUP(_xlfn.TEXTJOIN(" vs ",,C133:D133),Calendar!G:G,Calendar!K:K),"")</f>
        <v/>
      </c>
      <c r="AJ133" s="111" t="str">
        <f>IF(AND(K133&lt;&gt;"Match of the Day",K133&lt;&gt;"Match of the Day 2",K133&lt;&gt;"Match of the Day Repeat"),"",1+MAX($AJ$10:AJ132))</f>
        <v/>
      </c>
    </row>
    <row r="134" spans="1:36" s="72" customFormat="1" x14ac:dyDescent="0.35">
      <c r="A134" s="104" t="s">
        <v>31</v>
      </c>
      <c r="B134" s="104" t="s">
        <v>145</v>
      </c>
      <c r="C134" s="104" t="s">
        <v>244</v>
      </c>
      <c r="D134" s="104" t="s">
        <v>69</v>
      </c>
      <c r="E134" s="104" t="s">
        <v>41</v>
      </c>
      <c r="F134" s="105">
        <v>0.52083333333333337</v>
      </c>
      <c r="G134" s="104"/>
      <c r="H134" s="106">
        <v>45913</v>
      </c>
      <c r="I134" s="104" t="s">
        <v>522</v>
      </c>
      <c r="J134" s="107" t="s">
        <v>37</v>
      </c>
      <c r="K134" s="104" t="s">
        <v>53</v>
      </c>
      <c r="L134" s="104" t="s">
        <v>548</v>
      </c>
      <c r="M134" s="107" t="s">
        <v>55</v>
      </c>
      <c r="N134" s="105">
        <v>0.52083333333333337</v>
      </c>
      <c r="O134" s="105">
        <v>0.59930555555555554</v>
      </c>
      <c r="P134" s="105">
        <v>7.8472222222222165E-2</v>
      </c>
      <c r="Q134" s="108">
        <v>48.3</v>
      </c>
      <c r="R134" s="109">
        <v>0.1</v>
      </c>
      <c r="S134" s="109">
        <v>0.8</v>
      </c>
      <c r="T134" s="109">
        <v>93</v>
      </c>
      <c r="U134" s="109">
        <v>1.2</v>
      </c>
      <c r="V134" s="109">
        <v>0</v>
      </c>
      <c r="W134" s="109">
        <v>0.4</v>
      </c>
      <c r="X134" s="109">
        <v>22.9</v>
      </c>
      <c r="Y134" s="109">
        <v>44.8</v>
      </c>
      <c r="Z134" s="109">
        <v>0.1</v>
      </c>
      <c r="AA134" s="109">
        <v>0.8</v>
      </c>
      <c r="AB134" s="110">
        <v>85.8</v>
      </c>
      <c r="AH134" s="72" t="str">
        <f>IF(AND(B134="Premier League",E134="Live"),_xlfn.XLOOKUP(_xlfn.TEXTJOIN(" vs ",,C134:D134),Calendar!G:G,Calendar!B:B),IF(AND(B134="Premier League",E134="Highlights"),_xlfn.XLOOKUP(H134,Calendar!O:O,Calendar!N:N,,-1),""))</f>
        <v/>
      </c>
      <c r="AI134" s="111" t="str">
        <f>IF(AND(AH134&lt;&gt;"",E134="Live"),_xlfn.XLOOKUP(_xlfn.TEXTJOIN(" vs ",,C134:D134),Calendar!G:G,Calendar!K:K),"")</f>
        <v/>
      </c>
      <c r="AJ134" s="111" t="str">
        <f>IF(AND(K134&lt;&gt;"Match of the Day",K134&lt;&gt;"Match of the Day 2",K134&lt;&gt;"Match of the Day Repeat"),"",1+MAX($AJ$10:AJ133))</f>
        <v/>
      </c>
    </row>
    <row r="135" spans="1:36" s="72" customFormat="1" x14ac:dyDescent="0.35">
      <c r="A135" s="104" t="s">
        <v>31</v>
      </c>
      <c r="B135" s="104" t="s">
        <v>32</v>
      </c>
      <c r="C135" s="104" t="s">
        <v>40</v>
      </c>
      <c r="D135" s="104" t="s">
        <v>164</v>
      </c>
      <c r="E135" s="104" t="s">
        <v>41</v>
      </c>
      <c r="F135" s="105">
        <v>0.52083333333333337</v>
      </c>
      <c r="G135" s="104"/>
      <c r="H135" s="106">
        <v>45913</v>
      </c>
      <c r="I135" s="104" t="s">
        <v>522</v>
      </c>
      <c r="J135" s="107" t="s">
        <v>37</v>
      </c>
      <c r="K135" s="104" t="s">
        <v>53</v>
      </c>
      <c r="L135" s="104" t="s">
        <v>510</v>
      </c>
      <c r="M135" s="107" t="s">
        <v>511</v>
      </c>
      <c r="N135" s="105">
        <v>0.52083333333333337</v>
      </c>
      <c r="O135" s="105">
        <v>0.60277777777777775</v>
      </c>
      <c r="P135" s="105">
        <v>8.1944444444444375E-2</v>
      </c>
      <c r="Q135" s="108">
        <v>908.9</v>
      </c>
      <c r="R135" s="109">
        <v>1.5</v>
      </c>
      <c r="S135" s="109">
        <v>15.1</v>
      </c>
      <c r="T135" s="109">
        <v>1136.5</v>
      </c>
      <c r="U135" s="109">
        <v>182</v>
      </c>
      <c r="V135" s="109">
        <v>2.5</v>
      </c>
      <c r="W135" s="109">
        <v>62.2</v>
      </c>
      <c r="X135" s="109">
        <v>243.8</v>
      </c>
      <c r="Y135" s="109">
        <v>864.4</v>
      </c>
      <c r="Z135" s="109">
        <v>1.6</v>
      </c>
      <c r="AA135" s="109">
        <v>14.9</v>
      </c>
      <c r="AB135" s="110">
        <v>1073.7</v>
      </c>
      <c r="AH135" s="72" t="e">
        <f>IF(AND(B135="Premier League",E135="Live"),_xlfn.XLOOKUP(_xlfn.TEXTJOIN(" vs ",,C135:D135),Calendar!G:G,Calendar!B:B),IF(AND(B135="Premier League",E135="Highlights"),_xlfn.XLOOKUP(H135,Calendar!O:O,Calendar!N:N,,-1),""))</f>
        <v>#N/A</v>
      </c>
      <c r="AI135" s="111" t="e">
        <f>IF(AND(AH135&lt;&gt;"",E135="Live"),_xlfn.XLOOKUP(_xlfn.TEXTJOIN(" vs ",,C135:D135),Calendar!G:G,Calendar!K:K),"")</f>
        <v>#N/A</v>
      </c>
      <c r="AJ135" s="111" t="str">
        <f>IF(AND(K135&lt;&gt;"Match of the Day",K135&lt;&gt;"Match of the Day 2",K135&lt;&gt;"Match of the Day Repeat"),"",1+MAX($AJ$10:AJ134))</f>
        <v/>
      </c>
    </row>
    <row r="136" spans="1:36" s="72" customFormat="1" x14ac:dyDescent="0.35">
      <c r="A136" s="104" t="s">
        <v>31</v>
      </c>
      <c r="B136" s="104" t="s">
        <v>32</v>
      </c>
      <c r="C136" s="104" t="s">
        <v>47</v>
      </c>
      <c r="D136" s="104" t="s">
        <v>48</v>
      </c>
      <c r="E136" s="104" t="s">
        <v>41</v>
      </c>
      <c r="F136" s="105">
        <v>0.72916666666666663</v>
      </c>
      <c r="G136" s="104"/>
      <c r="H136" s="106">
        <v>45913</v>
      </c>
      <c r="I136" s="104" t="s">
        <v>522</v>
      </c>
      <c r="J136" s="107" t="s">
        <v>37</v>
      </c>
      <c r="K136" s="104" t="s">
        <v>53</v>
      </c>
      <c r="L136" s="104" t="s">
        <v>54</v>
      </c>
      <c r="M136" s="107" t="s">
        <v>55</v>
      </c>
      <c r="N136" s="105">
        <v>0.72916666666666674</v>
      </c>
      <c r="O136" s="105">
        <v>0.80833333333333335</v>
      </c>
      <c r="P136" s="105">
        <v>7.9166666666666607E-2</v>
      </c>
      <c r="Q136" s="108">
        <v>1373</v>
      </c>
      <c r="R136" s="109">
        <v>2.2000000000000002</v>
      </c>
      <c r="S136" s="109">
        <v>14.100000000000001</v>
      </c>
      <c r="T136" s="109">
        <v>1613.9</v>
      </c>
      <c r="U136" s="109">
        <v>181.6</v>
      </c>
      <c r="V136" s="109">
        <v>2.5</v>
      </c>
      <c r="W136" s="109">
        <v>50.9</v>
      </c>
      <c r="X136" s="109">
        <v>254.8</v>
      </c>
      <c r="Y136" s="109">
        <v>1299</v>
      </c>
      <c r="Z136" s="109">
        <v>2.5</v>
      </c>
      <c r="AA136" s="109">
        <v>13.9</v>
      </c>
      <c r="AB136" s="110">
        <v>1526.8</v>
      </c>
      <c r="AH136" s="72" t="e">
        <f>IF(AND(B136="Premier League",E136="Live"),_xlfn.XLOOKUP(_xlfn.TEXTJOIN(" vs ",,C136:D136),Calendar!G:G,Calendar!B:B),IF(AND(B136="Premier League",E136="Highlights"),_xlfn.XLOOKUP(H136,Calendar!O:O,Calendar!N:N,,-1),""))</f>
        <v>#N/A</v>
      </c>
      <c r="AI136" s="111" t="e">
        <f>IF(AND(AH136&lt;&gt;"",E136="Live"),_xlfn.XLOOKUP(_xlfn.TEXTJOIN(" vs ",,C136:D136),Calendar!G:G,Calendar!K:K),"")</f>
        <v>#N/A</v>
      </c>
      <c r="AJ136" s="111" t="str">
        <f>IF(AND(K136&lt;&gt;"Match of the Day",K136&lt;&gt;"Match of the Day 2",K136&lt;&gt;"Match of the Day Repeat"),"",1+MAX($AJ$10:AJ135))</f>
        <v/>
      </c>
    </row>
    <row r="137" spans="1:36" s="72" customFormat="1" x14ac:dyDescent="0.35">
      <c r="A137" s="104" t="s">
        <v>31</v>
      </c>
      <c r="B137" s="104" t="s">
        <v>529</v>
      </c>
      <c r="C137" s="104" t="s">
        <v>545</v>
      </c>
      <c r="D137" s="104" t="s">
        <v>524</v>
      </c>
      <c r="E137" s="104" t="s">
        <v>41</v>
      </c>
      <c r="F137" s="105">
        <v>0.73958333333333337</v>
      </c>
      <c r="G137" s="104"/>
      <c r="H137" s="106">
        <v>45913</v>
      </c>
      <c r="I137" s="104" t="s">
        <v>522</v>
      </c>
      <c r="J137" s="107" t="s">
        <v>37</v>
      </c>
      <c r="K137" s="104" t="s">
        <v>53</v>
      </c>
      <c r="L137" s="104" t="s">
        <v>531</v>
      </c>
      <c r="M137" s="107" t="s">
        <v>532</v>
      </c>
      <c r="N137" s="105">
        <v>0.74027777777777781</v>
      </c>
      <c r="O137" s="105">
        <v>0.82152777777777786</v>
      </c>
      <c r="P137" s="105">
        <v>8.1250000000000044E-2</v>
      </c>
      <c r="Q137" s="108">
        <v>30.3</v>
      </c>
      <c r="R137" s="109">
        <v>0</v>
      </c>
      <c r="S137" s="109">
        <v>0.3</v>
      </c>
      <c r="T137" s="109">
        <v>68</v>
      </c>
      <c r="U137" s="109">
        <v>2.4</v>
      </c>
      <c r="V137" s="109">
        <v>0</v>
      </c>
      <c r="W137" s="109">
        <v>0.7</v>
      </c>
      <c r="X137" s="109">
        <v>13.2</v>
      </c>
      <c r="Y137" s="109">
        <v>30.2</v>
      </c>
      <c r="Z137" s="109">
        <v>0.1</v>
      </c>
      <c r="AA137" s="109">
        <v>0.3</v>
      </c>
      <c r="AB137" s="110">
        <v>67</v>
      </c>
      <c r="AH137" s="72" t="str">
        <f>IF(AND(B137="Premier League",E137="Live"),_xlfn.XLOOKUP(_xlfn.TEXTJOIN(" vs ",,C137:D137),Calendar!G:G,Calendar!B:B),IF(AND(B137="Premier League",E137="Highlights"),_xlfn.XLOOKUP(H137,Calendar!O:O,Calendar!N:N,,-1),""))</f>
        <v/>
      </c>
      <c r="AI137" s="111" t="str">
        <f>IF(AND(AH137&lt;&gt;"",E137="Live"),_xlfn.XLOOKUP(_xlfn.TEXTJOIN(" vs ",,C137:D137),Calendar!G:G,Calendar!K:K),"")</f>
        <v/>
      </c>
      <c r="AJ137" s="111" t="str">
        <f>IF(AND(K137&lt;&gt;"Match of the Day",K137&lt;&gt;"Match of the Day 2",K137&lt;&gt;"Match of the Day Repeat"),"",1+MAX($AJ$10:AJ136))</f>
        <v/>
      </c>
    </row>
    <row r="138" spans="1:36" s="72" customFormat="1" x14ac:dyDescent="0.35">
      <c r="A138" s="104" t="s">
        <v>31</v>
      </c>
      <c r="B138" s="104" t="s">
        <v>32</v>
      </c>
      <c r="C138" s="104" t="s">
        <v>140</v>
      </c>
      <c r="D138" s="104" t="s">
        <v>67</v>
      </c>
      <c r="E138" s="104" t="s">
        <v>41</v>
      </c>
      <c r="F138" s="105">
        <v>0.83333333333333337</v>
      </c>
      <c r="G138" s="104"/>
      <c r="H138" s="106">
        <v>45913</v>
      </c>
      <c r="I138" s="104" t="s">
        <v>522</v>
      </c>
      <c r="J138" s="107" t="s">
        <v>37</v>
      </c>
      <c r="K138" s="104" t="s">
        <v>53</v>
      </c>
      <c r="L138" s="104" t="s">
        <v>54</v>
      </c>
      <c r="M138" s="107" t="s">
        <v>55</v>
      </c>
      <c r="N138" s="105">
        <v>0.83333333333333337</v>
      </c>
      <c r="O138" s="105">
        <v>0.91250000000000009</v>
      </c>
      <c r="P138" s="105">
        <v>7.9166666666666718E-2</v>
      </c>
      <c r="Q138" s="108">
        <v>1064.8000000000002</v>
      </c>
      <c r="R138" s="109">
        <v>1.7</v>
      </c>
      <c r="S138" s="109">
        <v>9.8999999999999986</v>
      </c>
      <c r="T138" s="109">
        <v>1262</v>
      </c>
      <c r="U138" s="109">
        <v>192.3</v>
      </c>
      <c r="V138" s="109">
        <v>2.5999999999999996</v>
      </c>
      <c r="W138" s="109">
        <v>46.400000000000006</v>
      </c>
      <c r="X138" s="109">
        <v>249</v>
      </c>
      <c r="Y138" s="109">
        <v>1004.6</v>
      </c>
      <c r="Z138" s="109">
        <v>1.9000000000000001</v>
      </c>
      <c r="AA138" s="109">
        <v>9.6999999999999993</v>
      </c>
      <c r="AB138" s="110">
        <v>1201.7</v>
      </c>
      <c r="AH138" s="72" t="e">
        <f>IF(AND(B138="Premier League",E138="Live"),_xlfn.XLOOKUP(_xlfn.TEXTJOIN(" vs ",,C138:D138),Calendar!G:G,Calendar!B:B),IF(AND(B138="Premier League",E138="Highlights"),_xlfn.XLOOKUP(H138,Calendar!O:O,Calendar!N:N,,-1),""))</f>
        <v>#N/A</v>
      </c>
      <c r="AI138" s="111" t="e">
        <f>IF(AND(AH138&lt;&gt;"",E138="Live"),_xlfn.XLOOKUP(_xlfn.TEXTJOIN(" vs ",,C138:D138),Calendar!G:G,Calendar!K:K),"")</f>
        <v>#N/A</v>
      </c>
      <c r="AJ138" s="111" t="str">
        <f>IF(AND(K138&lt;&gt;"Match of the Day",K138&lt;&gt;"Match of the Day 2",K138&lt;&gt;"Match of the Day Repeat"),"",1+MAX($AJ$10:AJ137))</f>
        <v/>
      </c>
    </row>
    <row r="139" spans="1:36" s="72" customFormat="1" x14ac:dyDescent="0.35">
      <c r="A139" s="104" t="s">
        <v>31</v>
      </c>
      <c r="B139" s="104" t="s">
        <v>32</v>
      </c>
      <c r="C139" s="104"/>
      <c r="D139" s="104"/>
      <c r="E139" s="104" t="s">
        <v>33</v>
      </c>
      <c r="F139" s="105">
        <v>0.95138888888888884</v>
      </c>
      <c r="G139" s="104"/>
      <c r="H139" s="106">
        <v>45913</v>
      </c>
      <c r="I139" s="104" t="s">
        <v>522</v>
      </c>
      <c r="J139" s="107" t="s">
        <v>37</v>
      </c>
      <c r="K139" s="104" t="s">
        <v>552</v>
      </c>
      <c r="L139" s="104" t="s">
        <v>35</v>
      </c>
      <c r="M139" s="107" t="s">
        <v>36</v>
      </c>
      <c r="N139" s="105">
        <v>0.95138888888888884</v>
      </c>
      <c r="O139" s="105">
        <v>1.0138888888888888</v>
      </c>
      <c r="P139" s="105">
        <v>6.25E-2</v>
      </c>
      <c r="Q139" s="108">
        <v>1535.3</v>
      </c>
      <c r="R139" s="109">
        <v>2.5</v>
      </c>
      <c r="S139" s="109">
        <v>32.200000000000003</v>
      </c>
      <c r="T139" s="109">
        <v>2957.2</v>
      </c>
      <c r="U139" s="109">
        <v>73.599999999999994</v>
      </c>
      <c r="V139" s="109">
        <v>1</v>
      </c>
      <c r="W139" s="109">
        <v>39.5</v>
      </c>
      <c r="X139" s="109">
        <v>145.9</v>
      </c>
      <c r="Y139" s="109">
        <v>1492.3</v>
      </c>
      <c r="Z139" s="109">
        <v>2.8</v>
      </c>
      <c r="AA139" s="109">
        <v>32.200000000000003</v>
      </c>
      <c r="AB139" s="110">
        <v>2892.2</v>
      </c>
      <c r="AH139" s="72" t="str">
        <f>IF(AND(B139="Premier League",E139="Live"),_xlfn.XLOOKUP(_xlfn.TEXTJOIN(" vs ",,C139:D139),Calendar!G:G,Calendar!B:B),IF(AND(B139="Premier League",E139="Highlights"),_xlfn.XLOOKUP(H139,Calendar!O:O,Calendar!N:N,,-1),""))</f>
        <v>Matchweek 01</v>
      </c>
      <c r="AI139" s="111" t="str">
        <f>IF(AND(AH139&lt;&gt;"",E139="Live"),_xlfn.XLOOKUP(_xlfn.TEXTJOIN(" vs ",,C139:D139),Calendar!G:G,Calendar!K:K),"")</f>
        <v/>
      </c>
      <c r="AJ139" s="111">
        <f>IF(AND(K139&lt;&gt;"Match of the Day",K139&lt;&gt;"Match of the Day 2",K139&lt;&gt;"Match of the Day Repeat"),"",1+MAX($AJ$10:AJ138))</f>
        <v>10</v>
      </c>
    </row>
    <row r="140" spans="1:36" s="72" customFormat="1" x14ac:dyDescent="0.35">
      <c r="A140" s="104" t="s">
        <v>31</v>
      </c>
      <c r="B140" s="104" t="s">
        <v>145</v>
      </c>
      <c r="C140" s="104" t="s">
        <v>66</v>
      </c>
      <c r="D140" s="104" t="s">
        <v>163</v>
      </c>
      <c r="E140" s="104" t="s">
        <v>41</v>
      </c>
      <c r="F140" s="105">
        <v>0.5</v>
      </c>
      <c r="G140" s="104"/>
      <c r="H140" s="106">
        <v>45914</v>
      </c>
      <c r="I140" s="104" t="s">
        <v>522</v>
      </c>
      <c r="J140" s="107" t="s">
        <v>38</v>
      </c>
      <c r="K140" s="104" t="s">
        <v>53</v>
      </c>
      <c r="L140" s="104" t="s">
        <v>79</v>
      </c>
      <c r="M140" s="107" t="s">
        <v>80</v>
      </c>
      <c r="N140" s="105">
        <v>0.5</v>
      </c>
      <c r="O140" s="105">
        <v>0.58194444444444449</v>
      </c>
      <c r="P140" s="105">
        <v>8.1944444444444486E-2</v>
      </c>
      <c r="Q140" s="108">
        <v>629.1</v>
      </c>
      <c r="R140" s="109">
        <v>1</v>
      </c>
      <c r="S140" s="109">
        <v>10.4</v>
      </c>
      <c r="T140" s="109">
        <v>827.7</v>
      </c>
      <c r="U140" s="109">
        <v>62.1</v>
      </c>
      <c r="V140" s="109">
        <v>0.9</v>
      </c>
      <c r="W140" s="109">
        <v>25.4</v>
      </c>
      <c r="X140" s="109">
        <v>82.1</v>
      </c>
      <c r="Y140" s="109">
        <v>600.70000000000005</v>
      </c>
      <c r="Z140" s="109">
        <v>1.1000000000000001</v>
      </c>
      <c r="AA140" s="109">
        <v>10.3</v>
      </c>
      <c r="AB140" s="110">
        <v>792.9</v>
      </c>
      <c r="AH140" s="72" t="str">
        <f>IF(AND(B140="Premier League",E140="Live"),_xlfn.XLOOKUP(_xlfn.TEXTJOIN(" vs ",,C140:D140),Calendar!G:G,Calendar!B:B),IF(AND(B140="Premier League",E140="Highlights"),_xlfn.XLOOKUP(H140,Calendar!O:O,Calendar!N:N,,-1),""))</f>
        <v/>
      </c>
      <c r="AI140" s="111" t="str">
        <f>IF(AND(AH140&lt;&gt;"",E140="Live"),_xlfn.XLOOKUP(_xlfn.TEXTJOIN(" vs ",,C140:D140),Calendar!G:G,Calendar!K:K),"")</f>
        <v/>
      </c>
      <c r="AJ140" s="111" t="str">
        <f>IF(AND(K140&lt;&gt;"Match of the Day",K140&lt;&gt;"Match of the Day 2",K140&lt;&gt;"Match of the Day Repeat"),"",1+MAX($AJ$10:AJ139))</f>
        <v/>
      </c>
    </row>
    <row r="141" spans="1:36" s="72" customFormat="1" x14ac:dyDescent="0.35">
      <c r="A141" s="104" t="s">
        <v>31</v>
      </c>
      <c r="B141" s="104" t="s">
        <v>145</v>
      </c>
      <c r="C141" s="104" t="s">
        <v>66</v>
      </c>
      <c r="D141" s="104" t="s">
        <v>163</v>
      </c>
      <c r="E141" s="104" t="s">
        <v>41</v>
      </c>
      <c r="F141" s="105">
        <v>0.5</v>
      </c>
      <c r="G141" s="104"/>
      <c r="H141" s="106">
        <v>45914</v>
      </c>
      <c r="I141" s="104" t="s">
        <v>522</v>
      </c>
      <c r="J141" s="107" t="s">
        <v>38</v>
      </c>
      <c r="K141" s="104" t="s">
        <v>53</v>
      </c>
      <c r="L141" s="104" t="s">
        <v>54</v>
      </c>
      <c r="M141" s="107" t="s">
        <v>55</v>
      </c>
      <c r="N141" s="105">
        <v>0.5</v>
      </c>
      <c r="O141" s="105">
        <v>0.53680555555555554</v>
      </c>
      <c r="P141" s="105">
        <v>3.6805555555555536E-2</v>
      </c>
      <c r="Q141" s="108"/>
      <c r="R141" s="109"/>
      <c r="S141" s="109"/>
      <c r="T141" s="109"/>
      <c r="U141" s="109"/>
      <c r="V141" s="109"/>
      <c r="W141" s="109"/>
      <c r="X141" s="109"/>
      <c r="Y141" s="109"/>
      <c r="Z141" s="109"/>
      <c r="AA141" s="109"/>
      <c r="AB141" s="110"/>
      <c r="AH141" s="72" t="str">
        <f>IF(AND(B141="Premier League",E141="Live"),_xlfn.XLOOKUP(_xlfn.TEXTJOIN(" vs ",,C141:D141),Calendar!G:G,Calendar!B:B),IF(AND(B141="Premier League",E141="Highlights"),_xlfn.XLOOKUP(H141,Calendar!O:O,Calendar!N:N,,-1),""))</f>
        <v/>
      </c>
      <c r="AI141" s="111" t="str">
        <f>IF(AND(AH141&lt;&gt;"",E141="Live"),_xlfn.XLOOKUP(_xlfn.TEXTJOIN(" vs ",,C141:D141),Calendar!G:G,Calendar!K:K),"")</f>
        <v/>
      </c>
      <c r="AJ141" s="111" t="str">
        <f>IF(AND(K141&lt;&gt;"Match of the Day",K141&lt;&gt;"Match of the Day 2",K141&lt;&gt;"Match of the Day Repeat"),"",1+MAX($AJ$10:AJ140))</f>
        <v/>
      </c>
    </row>
    <row r="142" spans="1:36" s="72" customFormat="1" x14ac:dyDescent="0.35">
      <c r="A142" s="104" t="s">
        <v>31</v>
      </c>
      <c r="B142" s="104" t="s">
        <v>152</v>
      </c>
      <c r="C142" s="104" t="s">
        <v>603</v>
      </c>
      <c r="D142" s="104" t="s">
        <v>252</v>
      </c>
      <c r="E142" s="104" t="s">
        <v>41</v>
      </c>
      <c r="F142" s="105">
        <v>0.5</v>
      </c>
      <c r="G142" s="104"/>
      <c r="H142" s="106">
        <v>45914</v>
      </c>
      <c r="I142" s="104" t="s">
        <v>522</v>
      </c>
      <c r="J142" s="107" t="s">
        <v>38</v>
      </c>
      <c r="K142" s="104" t="s">
        <v>53</v>
      </c>
      <c r="L142" s="104" t="s">
        <v>281</v>
      </c>
      <c r="M142" s="107" t="s">
        <v>55</v>
      </c>
      <c r="N142" s="105">
        <v>0.50069444444444444</v>
      </c>
      <c r="O142" s="105">
        <v>0.58333333333333337</v>
      </c>
      <c r="P142" s="105">
        <v>8.2638888888888928E-2</v>
      </c>
      <c r="Q142" s="108">
        <v>36.200000000000003</v>
      </c>
      <c r="R142" s="109">
        <v>0.1</v>
      </c>
      <c r="S142" s="109">
        <v>0.6</v>
      </c>
      <c r="T142" s="109">
        <v>48.9</v>
      </c>
      <c r="U142" s="109">
        <v>17.7</v>
      </c>
      <c r="V142" s="109">
        <v>0.2</v>
      </c>
      <c r="W142" s="109">
        <v>7.2</v>
      </c>
      <c r="X142" s="109">
        <v>18.399999999999999</v>
      </c>
      <c r="Y142" s="109">
        <v>34.5</v>
      </c>
      <c r="Z142" s="109">
        <v>0.1</v>
      </c>
      <c r="AA142" s="109">
        <v>0.6</v>
      </c>
      <c r="AB142" s="110">
        <v>48.9</v>
      </c>
      <c r="AH142" s="72" t="str">
        <f>IF(AND(B142="Premier League",E142="Live"),_xlfn.XLOOKUP(_xlfn.TEXTJOIN(" vs ",,C142:D142),Calendar!G:G,Calendar!B:B),IF(AND(B142="Premier League",E142="Highlights"),_xlfn.XLOOKUP(H142,Calendar!O:O,Calendar!N:N,,-1),""))</f>
        <v/>
      </c>
      <c r="AI142" s="111" t="str">
        <f>IF(AND(AH142&lt;&gt;"",E142="Live"),_xlfn.XLOOKUP(_xlfn.TEXTJOIN(" vs ",,C142:D142),Calendar!G:G,Calendar!K:K),"")</f>
        <v/>
      </c>
      <c r="AJ142" s="111" t="str">
        <f>IF(AND(K142&lt;&gt;"Match of the Day",K142&lt;&gt;"Match of the Day 2",K142&lt;&gt;"Match of the Day Repeat"),"",1+MAX($AJ$10:AJ141))</f>
        <v/>
      </c>
    </row>
    <row r="143" spans="1:36" s="72" customFormat="1" x14ac:dyDescent="0.35">
      <c r="A143" s="104" t="s">
        <v>31</v>
      </c>
      <c r="B143" s="104" t="s">
        <v>152</v>
      </c>
      <c r="C143" s="104" t="s">
        <v>600</v>
      </c>
      <c r="D143" s="104" t="s">
        <v>604</v>
      </c>
      <c r="E143" s="104" t="s">
        <v>41</v>
      </c>
      <c r="F143" s="105">
        <v>0.5</v>
      </c>
      <c r="G143" s="104"/>
      <c r="H143" s="106">
        <v>45914</v>
      </c>
      <c r="I143" s="104" t="s">
        <v>522</v>
      </c>
      <c r="J143" s="107" t="s">
        <v>38</v>
      </c>
      <c r="K143" s="104" t="s">
        <v>53</v>
      </c>
      <c r="L143" s="104" t="s">
        <v>83</v>
      </c>
      <c r="M143" s="107" t="s">
        <v>55</v>
      </c>
      <c r="N143" s="105">
        <v>0.5</v>
      </c>
      <c r="O143" s="105">
        <v>0.58333333333333337</v>
      </c>
      <c r="P143" s="105">
        <v>8.333333333333337E-2</v>
      </c>
      <c r="Q143" s="108">
        <v>49</v>
      </c>
      <c r="R143" s="109">
        <v>0.1</v>
      </c>
      <c r="S143" s="109">
        <v>0.8</v>
      </c>
      <c r="T143" s="109">
        <v>88.899999999999991</v>
      </c>
      <c r="U143" s="109">
        <v>5.9</v>
      </c>
      <c r="V143" s="109">
        <v>0.1</v>
      </c>
      <c r="W143" s="109">
        <v>2.4</v>
      </c>
      <c r="X143" s="109">
        <v>22</v>
      </c>
      <c r="Y143" s="109">
        <v>48.9</v>
      </c>
      <c r="Z143" s="109">
        <v>0.1</v>
      </c>
      <c r="AA143" s="109">
        <v>0.8</v>
      </c>
      <c r="AB143" s="110">
        <v>88.899999999999991</v>
      </c>
      <c r="AH143" s="72" t="str">
        <f>IF(AND(B143="Premier League",E143="Live"),_xlfn.XLOOKUP(_xlfn.TEXTJOIN(" vs ",,C143:D143),Calendar!G:G,Calendar!B:B),IF(AND(B143="Premier League",E143="Highlights"),_xlfn.XLOOKUP(H143,Calendar!O:O,Calendar!N:N,,-1),""))</f>
        <v/>
      </c>
      <c r="AI143" s="111" t="str">
        <f>IF(AND(AH143&lt;&gt;"",E143="Live"),_xlfn.XLOOKUP(_xlfn.TEXTJOIN(" vs ",,C143:D143),Calendar!G:G,Calendar!K:K),"")</f>
        <v/>
      </c>
      <c r="AJ143" s="111" t="str">
        <f>IF(AND(K143&lt;&gt;"Match of the Day",K143&lt;&gt;"Match of the Day 2",K143&lt;&gt;"Match of the Day Repeat"),"",1+MAX($AJ$10:AJ142))</f>
        <v/>
      </c>
    </row>
    <row r="144" spans="1:36" s="72" customFormat="1" x14ac:dyDescent="0.35">
      <c r="A144" s="104" t="s">
        <v>31</v>
      </c>
      <c r="B144" s="104" t="s">
        <v>32</v>
      </c>
      <c r="C144" s="104" t="s">
        <v>62</v>
      </c>
      <c r="D144" s="104" t="s">
        <v>45</v>
      </c>
      <c r="E144" s="104" t="s">
        <v>41</v>
      </c>
      <c r="F144" s="105">
        <v>0.58333333333333337</v>
      </c>
      <c r="G144" s="104"/>
      <c r="H144" s="106">
        <v>45914</v>
      </c>
      <c r="I144" s="104" t="s">
        <v>522</v>
      </c>
      <c r="J144" s="107" t="s">
        <v>38</v>
      </c>
      <c r="K144" s="104" t="s">
        <v>53</v>
      </c>
      <c r="L144" s="104" t="s">
        <v>54</v>
      </c>
      <c r="M144" s="107" t="s">
        <v>55</v>
      </c>
      <c r="N144" s="105">
        <v>0.58402777777777781</v>
      </c>
      <c r="O144" s="105">
        <v>0.66388888888888886</v>
      </c>
      <c r="P144" s="105">
        <v>7.9861111111111049E-2</v>
      </c>
      <c r="Q144" s="108">
        <v>1764.6000000000001</v>
      </c>
      <c r="R144" s="109">
        <v>2.8</v>
      </c>
      <c r="S144" s="109">
        <v>22.6</v>
      </c>
      <c r="T144" s="109">
        <v>2486.1999999999998</v>
      </c>
      <c r="U144" s="109">
        <v>186.8</v>
      </c>
      <c r="V144" s="109">
        <v>2.6</v>
      </c>
      <c r="W144" s="109">
        <v>54.400000000000006</v>
      </c>
      <c r="X144" s="109">
        <v>293.5</v>
      </c>
      <c r="Y144" s="109">
        <v>1690.1999999999998</v>
      </c>
      <c r="Z144" s="109">
        <v>3.2</v>
      </c>
      <c r="AA144" s="109">
        <v>22.4</v>
      </c>
      <c r="AB144" s="110">
        <v>2399.9</v>
      </c>
      <c r="AH144" s="72" t="e">
        <f>IF(AND(B144="Premier League",E144="Live"),_xlfn.XLOOKUP(_xlfn.TEXTJOIN(" vs ",,C144:D144),Calendar!G:G,Calendar!B:B),IF(AND(B144="Premier League",E144="Highlights"),_xlfn.XLOOKUP(H144,Calendar!O:O,Calendar!N:N,,-1),""))</f>
        <v>#N/A</v>
      </c>
      <c r="AI144" s="111" t="e">
        <f>IF(AND(AH144&lt;&gt;"",E144="Live"),_xlfn.XLOOKUP(_xlfn.TEXTJOIN(" vs ",,C144:D144),Calendar!G:G,Calendar!K:K),"")</f>
        <v>#N/A</v>
      </c>
      <c r="AJ144" s="111" t="str">
        <f>IF(AND(K144&lt;&gt;"Match of the Day",K144&lt;&gt;"Match of the Day 2",K144&lt;&gt;"Match of the Day Repeat"),"",1+MAX($AJ$10:AJ143))</f>
        <v/>
      </c>
    </row>
    <row r="145" spans="1:36" s="72" customFormat="1" x14ac:dyDescent="0.35">
      <c r="A145" s="104" t="s">
        <v>31</v>
      </c>
      <c r="B145" s="104" t="s">
        <v>529</v>
      </c>
      <c r="C145" s="104" t="s">
        <v>605</v>
      </c>
      <c r="D145" s="104" t="s">
        <v>195</v>
      </c>
      <c r="E145" s="104" t="s">
        <v>41</v>
      </c>
      <c r="F145" s="105">
        <v>0.625</v>
      </c>
      <c r="G145" s="104"/>
      <c r="H145" s="106">
        <v>45914</v>
      </c>
      <c r="I145" s="104" t="s">
        <v>522</v>
      </c>
      <c r="J145" s="107" t="s">
        <v>38</v>
      </c>
      <c r="K145" s="104" t="s">
        <v>53</v>
      </c>
      <c r="L145" s="104" t="s">
        <v>120</v>
      </c>
      <c r="M145" s="107" t="s">
        <v>55</v>
      </c>
      <c r="N145" s="105">
        <v>0.625</v>
      </c>
      <c r="O145" s="105">
        <v>0.70277777777777783</v>
      </c>
      <c r="P145" s="105">
        <v>7.7777777777777835E-2</v>
      </c>
      <c r="Q145" s="108">
        <v>111</v>
      </c>
      <c r="R145" s="109">
        <v>0.2</v>
      </c>
      <c r="S145" s="109">
        <v>1.3</v>
      </c>
      <c r="T145" s="109">
        <v>144</v>
      </c>
      <c r="U145" s="109">
        <v>18.5</v>
      </c>
      <c r="V145" s="109">
        <v>0.3</v>
      </c>
      <c r="W145" s="109">
        <v>4.4000000000000004</v>
      </c>
      <c r="X145" s="109">
        <v>40.299999999999997</v>
      </c>
      <c r="Y145" s="109">
        <v>104.7</v>
      </c>
      <c r="Z145" s="109">
        <v>0.2</v>
      </c>
      <c r="AA145" s="109">
        <v>1.2</v>
      </c>
      <c r="AB145" s="110">
        <v>138.30000000000001</v>
      </c>
      <c r="AH145" s="72" t="str">
        <f>IF(AND(B145="Premier League",E145="Live"),_xlfn.XLOOKUP(_xlfn.TEXTJOIN(" vs ",,C145:D145),Calendar!G:G,Calendar!B:B),IF(AND(B145="Premier League",E145="Highlights"),_xlfn.XLOOKUP(H145,Calendar!O:O,Calendar!N:N,,-1),""))</f>
        <v/>
      </c>
      <c r="AI145" s="111" t="str">
        <f>IF(AND(AH145&lt;&gt;"",E145="Live"),_xlfn.XLOOKUP(_xlfn.TEXTJOIN(" vs ",,C145:D145),Calendar!G:G,Calendar!K:K),"")</f>
        <v/>
      </c>
      <c r="AJ145" s="111" t="str">
        <f>IF(AND(K145&lt;&gt;"Match of the Day",K145&lt;&gt;"Match of the Day 2",K145&lt;&gt;"Match of the Day Repeat"),"",1+MAX($AJ$10:AJ144))</f>
        <v/>
      </c>
    </row>
    <row r="146" spans="1:36" s="72" customFormat="1" x14ac:dyDescent="0.35">
      <c r="A146" s="104" t="s">
        <v>31</v>
      </c>
      <c r="B146" s="104" t="s">
        <v>32</v>
      </c>
      <c r="C146" s="104" t="s">
        <v>49</v>
      </c>
      <c r="D146" s="104" t="s">
        <v>42</v>
      </c>
      <c r="E146" s="104" t="s">
        <v>41</v>
      </c>
      <c r="F146" s="105">
        <v>0.6875</v>
      </c>
      <c r="G146" s="104"/>
      <c r="H146" s="106">
        <v>45914</v>
      </c>
      <c r="I146" s="104" t="s">
        <v>522</v>
      </c>
      <c r="J146" s="107" t="s">
        <v>38</v>
      </c>
      <c r="K146" s="104" t="s">
        <v>53</v>
      </c>
      <c r="L146" s="104" t="s">
        <v>54</v>
      </c>
      <c r="M146" s="107" t="s">
        <v>55</v>
      </c>
      <c r="N146" s="105">
        <v>0.68888888888888888</v>
      </c>
      <c r="O146" s="105">
        <v>0.76736111111111116</v>
      </c>
      <c r="P146" s="105">
        <v>7.8472222222222276E-2</v>
      </c>
      <c r="Q146" s="108">
        <v>2803.4</v>
      </c>
      <c r="R146" s="109">
        <v>4.5</v>
      </c>
      <c r="S146" s="109">
        <v>26.299999999999997</v>
      </c>
      <c r="T146" s="109">
        <v>3441.3</v>
      </c>
      <c r="U146" s="109">
        <v>366.2</v>
      </c>
      <c r="V146" s="109">
        <v>5.0999999999999996</v>
      </c>
      <c r="W146" s="109">
        <v>67.099999999999994</v>
      </c>
      <c r="X146" s="109">
        <v>483.79999999999995</v>
      </c>
      <c r="Y146" s="109">
        <v>2650.5</v>
      </c>
      <c r="Z146" s="109">
        <v>5</v>
      </c>
      <c r="AA146" s="109">
        <v>25.9</v>
      </c>
      <c r="AB146" s="110">
        <v>3258.8</v>
      </c>
      <c r="AH146" s="72" t="e">
        <f>IF(AND(B146="Premier League",E146="Live"),_xlfn.XLOOKUP(_xlfn.TEXTJOIN(" vs ",,C146:D146),Calendar!G:G,Calendar!B:B),IF(AND(B146="Premier League",E146="Highlights"),_xlfn.XLOOKUP(H146,Calendar!O:O,Calendar!N:N,,-1),""))</f>
        <v>#N/A</v>
      </c>
      <c r="AI146" s="111" t="e">
        <f>IF(AND(AH146&lt;&gt;"",E146="Live"),_xlfn.XLOOKUP(_xlfn.TEXTJOIN(" vs ",,C146:D146),Calendar!G:G,Calendar!K:K),"")</f>
        <v>#N/A</v>
      </c>
      <c r="AJ146" s="111" t="str">
        <f>IF(AND(K146&lt;&gt;"Match of the Day",K146&lt;&gt;"Match of the Day 2",K146&lt;&gt;"Match of the Day Repeat"),"",1+MAX($AJ$10:AJ145))</f>
        <v/>
      </c>
    </row>
    <row r="147" spans="1:36" s="72" customFormat="1" x14ac:dyDescent="0.35">
      <c r="A147" s="104" t="s">
        <v>31</v>
      </c>
      <c r="B147" s="104" t="s">
        <v>32</v>
      </c>
      <c r="C147" s="104"/>
      <c r="D147" s="104"/>
      <c r="E147" s="104" t="s">
        <v>33</v>
      </c>
      <c r="F147" s="105">
        <v>0.3125</v>
      </c>
      <c r="G147" s="104"/>
      <c r="H147" s="106">
        <v>45914</v>
      </c>
      <c r="I147" s="104" t="s">
        <v>522</v>
      </c>
      <c r="J147" s="107" t="s">
        <v>38</v>
      </c>
      <c r="K147" s="104" t="s">
        <v>553</v>
      </c>
      <c r="L147" s="104" t="s">
        <v>35</v>
      </c>
      <c r="M147" s="107" t="s">
        <v>36</v>
      </c>
      <c r="N147" s="105">
        <v>0.3125</v>
      </c>
      <c r="O147" s="105">
        <v>0.375</v>
      </c>
      <c r="P147" s="105">
        <v>6.25E-2</v>
      </c>
      <c r="Q147" s="108">
        <v>704.3</v>
      </c>
      <c r="R147" s="109">
        <v>1.1000000000000001</v>
      </c>
      <c r="S147" s="109">
        <v>23.2</v>
      </c>
      <c r="T147" s="109">
        <v>927.4</v>
      </c>
      <c r="U147" s="109">
        <v>19.7</v>
      </c>
      <c r="V147" s="109">
        <v>0.3</v>
      </c>
      <c r="W147" s="109">
        <v>24.4</v>
      </c>
      <c r="X147" s="109">
        <v>35.700000000000003</v>
      </c>
      <c r="Y147" s="109">
        <v>687.2</v>
      </c>
      <c r="Z147" s="109">
        <v>1.3</v>
      </c>
      <c r="AA147" s="109">
        <v>23.9</v>
      </c>
      <c r="AB147" s="110">
        <v>909.5</v>
      </c>
      <c r="AH147" s="72" t="str">
        <f>IF(AND(B147="Premier League",E147="Live"),_xlfn.XLOOKUP(_xlfn.TEXTJOIN(" vs ",,C147:D147),Calendar!G:G,Calendar!B:B),IF(AND(B147="Premier League",E147="Highlights"),_xlfn.XLOOKUP(H147,Calendar!O:O,Calendar!N:N,,-1),""))</f>
        <v>Matchweek 01</v>
      </c>
      <c r="AI147" s="111" t="str">
        <f>IF(AND(AH147&lt;&gt;"",E147="Live"),_xlfn.XLOOKUP(_xlfn.TEXTJOIN(" vs ",,C147:D147),Calendar!G:G,Calendar!K:K),"")</f>
        <v/>
      </c>
      <c r="AJ147" s="111">
        <f>IF(AND(K147&lt;&gt;"Match of the Day",K147&lt;&gt;"Match of the Day 2",K147&lt;&gt;"Match of the Day Repeat"),"",1+MAX($AJ$10:AJ146))</f>
        <v>11</v>
      </c>
    </row>
    <row r="148" spans="1:36" s="72" customFormat="1" x14ac:dyDescent="0.35">
      <c r="A148" s="104" t="s">
        <v>31</v>
      </c>
      <c r="B148" s="104" t="s">
        <v>32</v>
      </c>
      <c r="C148" s="104"/>
      <c r="D148" s="104"/>
      <c r="E148" s="104" t="s">
        <v>33</v>
      </c>
      <c r="F148" s="105">
        <v>0.9375</v>
      </c>
      <c r="G148" s="104"/>
      <c r="H148" s="106">
        <v>45914</v>
      </c>
      <c r="I148" s="104" t="s">
        <v>522</v>
      </c>
      <c r="J148" s="107" t="s">
        <v>606</v>
      </c>
      <c r="K148" s="104" t="s">
        <v>554</v>
      </c>
      <c r="L148" s="104" t="s">
        <v>35</v>
      </c>
      <c r="M148" s="107" t="s">
        <v>36</v>
      </c>
      <c r="N148" s="105">
        <v>0.9375</v>
      </c>
      <c r="O148" s="105">
        <v>0.97569444444444442</v>
      </c>
      <c r="P148" s="105">
        <v>3.819444444444442E-2</v>
      </c>
      <c r="Q148" s="108">
        <v>1279.9000000000001</v>
      </c>
      <c r="R148" s="109">
        <v>2.1</v>
      </c>
      <c r="S148" s="109">
        <v>24.7</v>
      </c>
      <c r="T148" s="109">
        <v>2621.8</v>
      </c>
      <c r="U148" s="109">
        <v>19.2</v>
      </c>
      <c r="V148" s="109">
        <v>0.3</v>
      </c>
      <c r="W148" s="109">
        <v>15.9</v>
      </c>
      <c r="X148" s="109">
        <v>33.6</v>
      </c>
      <c r="Y148" s="109">
        <v>1271.9000000000001</v>
      </c>
      <c r="Z148" s="109">
        <v>2.4</v>
      </c>
      <c r="AA148" s="109">
        <v>24.8</v>
      </c>
      <c r="AB148" s="110">
        <v>2612.4</v>
      </c>
      <c r="AH148" s="72" t="str">
        <f>IF(AND(B148="Premier League",E148="Live"),_xlfn.XLOOKUP(_xlfn.TEXTJOIN(" vs ",,C148:D148),Calendar!G:G,Calendar!B:B),IF(AND(B148="Premier League",E148="Highlights"),_xlfn.XLOOKUP(H148,Calendar!O:O,Calendar!N:N,,-1),""))</f>
        <v>Matchweek 01</v>
      </c>
      <c r="AI148" s="111" t="str">
        <f>IF(AND(AH148&lt;&gt;"",E148="Live"),_xlfn.XLOOKUP(_xlfn.TEXTJOIN(" vs ",,C148:D148),Calendar!G:G,Calendar!K:K),"")</f>
        <v/>
      </c>
      <c r="AJ148" s="111">
        <f>IF(AND(K148&lt;&gt;"Match of the Day",K148&lt;&gt;"Match of the Day 2",K148&lt;&gt;"Match of the Day Repeat"),"",1+MAX($AJ$10:AJ147))</f>
        <v>12</v>
      </c>
    </row>
    <row r="149" spans="1:36" s="72" customFormat="1" x14ac:dyDescent="0.35">
      <c r="A149" s="104" t="s">
        <v>31</v>
      </c>
      <c r="B149" s="104" t="s">
        <v>152</v>
      </c>
      <c r="C149" s="104"/>
      <c r="D149" s="104"/>
      <c r="E149" s="104" t="s">
        <v>33</v>
      </c>
      <c r="F149" s="105">
        <v>0.97569444444444442</v>
      </c>
      <c r="G149" s="104"/>
      <c r="H149" s="106">
        <v>45914</v>
      </c>
      <c r="I149" s="104" t="s">
        <v>522</v>
      </c>
      <c r="J149" s="107" t="s">
        <v>38</v>
      </c>
      <c r="K149" s="104" t="s">
        <v>607</v>
      </c>
      <c r="L149" s="104" t="s">
        <v>35</v>
      </c>
      <c r="M149" s="107" t="s">
        <v>36</v>
      </c>
      <c r="N149" s="105">
        <v>0.97569444444444442</v>
      </c>
      <c r="O149" s="105">
        <v>1.0034722222222223</v>
      </c>
      <c r="P149" s="105">
        <v>2.7777777777777901E-2</v>
      </c>
      <c r="Q149" s="108">
        <v>326.5</v>
      </c>
      <c r="R149" s="109">
        <v>0.5</v>
      </c>
      <c r="S149" s="109">
        <v>10.6</v>
      </c>
      <c r="T149" s="109">
        <v>773.9</v>
      </c>
      <c r="U149" s="109">
        <v>1</v>
      </c>
      <c r="V149" s="109">
        <v>0</v>
      </c>
      <c r="W149" s="109">
        <v>1.2</v>
      </c>
      <c r="X149" s="109">
        <v>2.4</v>
      </c>
      <c r="Y149" s="109">
        <v>325.8</v>
      </c>
      <c r="Z149" s="109">
        <v>0.6</v>
      </c>
      <c r="AA149" s="109">
        <v>10.7</v>
      </c>
      <c r="AB149" s="110">
        <v>771.5</v>
      </c>
      <c r="AH149" s="72" t="str">
        <f>IF(AND(B149="Premier League",E149="Live"),_xlfn.XLOOKUP(_xlfn.TEXTJOIN(" vs ",,C149:D149),Calendar!G:G,Calendar!B:B),IF(AND(B149="Premier League",E149="Highlights"),_xlfn.XLOOKUP(H149,Calendar!O:O,Calendar!N:N,,-1),""))</f>
        <v/>
      </c>
      <c r="AI149" s="111" t="str">
        <f>IF(AND(AH149&lt;&gt;"",E149="Live"),_xlfn.XLOOKUP(_xlfn.TEXTJOIN(" vs ",,C149:D149),Calendar!G:G,Calendar!K:K),"")</f>
        <v/>
      </c>
      <c r="AJ149" s="111" t="str">
        <f>IF(AND(K149&lt;&gt;"Match of the Day",K149&lt;&gt;"Match of the Day 2",K149&lt;&gt;"Match of the Day Repeat"),"",1+MAX($AJ$10:AJ148))</f>
        <v/>
      </c>
    </row>
    <row r="150" spans="1:36" s="72" customFormat="1" x14ac:dyDescent="0.35">
      <c r="A150" s="104" t="s">
        <v>630</v>
      </c>
      <c r="B150" s="104" t="s">
        <v>32</v>
      </c>
      <c r="C150" s="104"/>
      <c r="D150" s="104"/>
      <c r="E150" s="104" t="s">
        <v>33</v>
      </c>
      <c r="F150" s="105">
        <v>0.33680555555555558</v>
      </c>
      <c r="G150" s="104" t="s">
        <v>541</v>
      </c>
      <c r="H150" s="106">
        <v>45915</v>
      </c>
      <c r="I150" s="104" t="s">
        <v>522</v>
      </c>
      <c r="J150" s="107" t="s">
        <v>74</v>
      </c>
      <c r="K150" s="104" t="s">
        <v>555</v>
      </c>
      <c r="L150" s="104" t="s">
        <v>278</v>
      </c>
      <c r="M150" s="107" t="s">
        <v>36</v>
      </c>
      <c r="N150" s="105">
        <v>0.33680555555555558</v>
      </c>
      <c r="O150" s="105">
        <v>0.37498842592592591</v>
      </c>
      <c r="P150" s="105">
        <v>3.8194444444444448E-2</v>
      </c>
      <c r="Q150" s="108">
        <v>88.3</v>
      </c>
      <c r="R150" s="109">
        <v>0.1429</v>
      </c>
      <c r="S150" s="109">
        <v>2.5036</v>
      </c>
      <c r="T150" s="109">
        <v>123.2</v>
      </c>
      <c r="U150" s="109">
        <v>10.5</v>
      </c>
      <c r="V150" s="109">
        <v>0.1444</v>
      </c>
      <c r="W150" s="109">
        <v>12.2951</v>
      </c>
      <c r="X150" s="109">
        <v>13.8</v>
      </c>
      <c r="Y150" s="109">
        <v>83</v>
      </c>
      <c r="Z150" s="109">
        <v>0.15740000000000001</v>
      </c>
      <c r="AA150" s="109">
        <v>2.4535</v>
      </c>
      <c r="AB150" s="110">
        <v>118.9</v>
      </c>
      <c r="AH150" s="72" t="str">
        <f>IF(AND(B150="Premier League",E150="Live"),_xlfn.XLOOKUP(_xlfn.TEXTJOIN(" vs ",,C150:D150),Calendar!G:G,Calendar!B:B),IF(AND(B150="Premier League",E150="Highlights"),_xlfn.XLOOKUP(H150,Calendar!O:O,Calendar!N:N,,-1),""))</f>
        <v>Matchweek 01</v>
      </c>
      <c r="AI150" s="111" t="str">
        <f>IF(AND(AH150&lt;&gt;"",E150="Live"),_xlfn.XLOOKUP(_xlfn.TEXTJOIN(" vs ",,C150:D150),Calendar!G:G,Calendar!K:K),"")</f>
        <v/>
      </c>
      <c r="AJ150" s="111" t="str">
        <f>IF(AND(K150&lt;&gt;"Match of the Day",K150&lt;&gt;"Match of the Day 2",K150&lt;&gt;"Match of the Day Repeat"),"",1+MAX($AJ$10:AJ149))</f>
        <v/>
      </c>
    </row>
    <row r="151" spans="1:36" s="72" customFormat="1" x14ac:dyDescent="0.35">
      <c r="A151" s="104" t="s">
        <v>31</v>
      </c>
      <c r="B151" s="104" t="s">
        <v>131</v>
      </c>
      <c r="C151" s="104" t="s">
        <v>624</v>
      </c>
      <c r="D151" s="104" t="s">
        <v>40</v>
      </c>
      <c r="E151" s="104" t="s">
        <v>41</v>
      </c>
      <c r="F151" s="105">
        <v>0.73958333333333337</v>
      </c>
      <c r="G151" s="104"/>
      <c r="H151" s="106">
        <v>45916</v>
      </c>
      <c r="I151" s="104" t="s">
        <v>522</v>
      </c>
      <c r="J151" s="107" t="s">
        <v>122</v>
      </c>
      <c r="K151" s="104" t="s">
        <v>53</v>
      </c>
      <c r="L151" s="104" t="s">
        <v>510</v>
      </c>
      <c r="M151" s="107" t="s">
        <v>511</v>
      </c>
      <c r="N151" s="105">
        <v>0.74027777777777781</v>
      </c>
      <c r="O151" s="105">
        <v>0.82083333333333341</v>
      </c>
      <c r="P151" s="105">
        <v>8.0555555555555602E-2</v>
      </c>
      <c r="Q151" s="108">
        <v>735</v>
      </c>
      <c r="R151" s="109">
        <v>1.19</v>
      </c>
      <c r="S151" s="109">
        <v>6.9326999999999996</v>
      </c>
      <c r="T151" s="109">
        <v>1089.4000000000001</v>
      </c>
      <c r="U151" s="109">
        <v>106.1</v>
      </c>
      <c r="V151" s="109">
        <v>1.4590000000000001</v>
      </c>
      <c r="W151" s="109">
        <v>39.708100000000002</v>
      </c>
      <c r="X151" s="109">
        <v>187.7</v>
      </c>
      <c r="Y151" s="109">
        <v>700.4</v>
      </c>
      <c r="Z151" s="109">
        <v>1.3280000000000001</v>
      </c>
      <c r="AA151" s="109">
        <v>6.7662000000000004</v>
      </c>
      <c r="AB151" s="110">
        <v>1035.2</v>
      </c>
      <c r="AH151" s="72" t="str">
        <f>IF(AND(B151="Premier League",E151="Live"),_xlfn.XLOOKUP(_xlfn.TEXTJOIN(" vs ",,C151:D151),Calendar!G:G,Calendar!B:B),IF(AND(B151="Premier League",E151="Highlights"),_xlfn.XLOOKUP(H151,Calendar!O:O,Calendar!N:N,,-1),""))</f>
        <v/>
      </c>
      <c r="AI151" s="111" t="str">
        <f>IF(AND(AH151&lt;&gt;"",E151="Live"),_xlfn.XLOOKUP(_xlfn.TEXTJOIN(" vs ",,C151:D151),Calendar!G:G,Calendar!K:K),"")</f>
        <v/>
      </c>
      <c r="AJ151" s="111" t="str">
        <f>IF(AND(K151&lt;&gt;"Match of the Day",K151&lt;&gt;"Match of the Day 2",K151&lt;&gt;"Match of the Day Repeat"),"",1+MAX($AJ$10:AJ150))</f>
        <v/>
      </c>
    </row>
    <row r="152" spans="1:36" s="72" customFormat="1" x14ac:dyDescent="0.35">
      <c r="A152" s="104" t="s">
        <v>31</v>
      </c>
      <c r="B152" s="104" t="s">
        <v>131</v>
      </c>
      <c r="C152" s="104" t="s">
        <v>625</v>
      </c>
      <c r="D152" s="104" t="s">
        <v>626</v>
      </c>
      <c r="E152" s="104" t="s">
        <v>41</v>
      </c>
      <c r="F152" s="105">
        <v>0.73958333333333337</v>
      </c>
      <c r="G152" s="104"/>
      <c r="H152" s="106">
        <v>45916</v>
      </c>
      <c r="I152" s="104" t="s">
        <v>522</v>
      </c>
      <c r="J152" s="107" t="s">
        <v>122</v>
      </c>
      <c r="K152" s="104" t="s">
        <v>53</v>
      </c>
      <c r="L152" s="104" t="s">
        <v>512</v>
      </c>
      <c r="M152" s="107" t="s">
        <v>511</v>
      </c>
      <c r="N152" s="105">
        <v>0.73958333333333337</v>
      </c>
      <c r="O152" s="105">
        <v>0.81736111111111109</v>
      </c>
      <c r="P152" s="105">
        <v>7.7777777777777724E-2</v>
      </c>
      <c r="Q152" s="108">
        <v>9</v>
      </c>
      <c r="R152" s="109">
        <v>1.4999999999999999E-2</v>
      </c>
      <c r="S152" s="109">
        <v>8.5400000000000004E-2</v>
      </c>
      <c r="T152" s="109">
        <v>128.19999999999999</v>
      </c>
      <c r="U152" s="109">
        <v>2</v>
      </c>
      <c r="V152" s="109">
        <v>2.8000000000000001E-2</v>
      </c>
      <c r="W152" s="109">
        <v>0.7651</v>
      </c>
      <c r="X152" s="109">
        <v>26.7</v>
      </c>
      <c r="Y152" s="109">
        <v>8.9</v>
      </c>
      <c r="Z152" s="109">
        <v>1.7000000000000001E-2</v>
      </c>
      <c r="AA152" s="109">
        <v>8.6499999999999994E-2</v>
      </c>
      <c r="AB152" s="110">
        <v>128.19999999999999</v>
      </c>
      <c r="AH152" s="72" t="str">
        <f>IF(AND(B152="Premier League",E152="Live"),_xlfn.XLOOKUP(_xlfn.TEXTJOIN(" vs ",,C152:D152),Calendar!G:G,Calendar!B:B),IF(AND(B152="Premier League",E152="Highlights"),_xlfn.XLOOKUP(H152,Calendar!O:O,Calendar!N:N,,-1),""))</f>
        <v/>
      </c>
      <c r="AI152" s="111" t="str">
        <f>IF(AND(AH152&lt;&gt;"",E152="Live"),_xlfn.XLOOKUP(_xlfn.TEXTJOIN(" vs ",,C152:D152),Calendar!G:G,Calendar!K:K),"")</f>
        <v/>
      </c>
      <c r="AJ152" s="111" t="str">
        <f>IF(AND(K152&lt;&gt;"Match of the Day",K152&lt;&gt;"Match of the Day 2",K152&lt;&gt;"Match of the Day Repeat"),"",1+MAX($AJ$10:AJ151))</f>
        <v/>
      </c>
    </row>
    <row r="153" spans="1:36" s="72" customFormat="1" x14ac:dyDescent="0.35">
      <c r="A153" s="104" t="s">
        <v>31</v>
      </c>
      <c r="B153" s="104" t="s">
        <v>103</v>
      </c>
      <c r="C153" s="104" t="s">
        <v>140</v>
      </c>
      <c r="D153" s="104" t="s">
        <v>82</v>
      </c>
      <c r="E153" s="104" t="s">
        <v>41</v>
      </c>
      <c r="F153" s="105">
        <v>0.83333333333333337</v>
      </c>
      <c r="G153" s="104"/>
      <c r="H153" s="106">
        <v>45916</v>
      </c>
      <c r="I153" s="104" t="s">
        <v>522</v>
      </c>
      <c r="J153" s="107" t="s">
        <v>122</v>
      </c>
      <c r="K153" s="104" t="s">
        <v>53</v>
      </c>
      <c r="L153" s="104" t="s">
        <v>54</v>
      </c>
      <c r="M153" s="107" t="s">
        <v>55</v>
      </c>
      <c r="N153" s="105">
        <v>0.83333333333333337</v>
      </c>
      <c r="O153" s="105">
        <v>0.92013888888888895</v>
      </c>
      <c r="P153" s="105">
        <v>8.680555555555558E-2</v>
      </c>
      <c r="Q153" s="108">
        <v>340.5</v>
      </c>
      <c r="R153" s="109">
        <v>0.55100000000000005</v>
      </c>
      <c r="S153" s="109">
        <v>2.9055999999999997</v>
      </c>
      <c r="T153" s="109">
        <v>498</v>
      </c>
      <c r="U153" s="109">
        <v>27</v>
      </c>
      <c r="V153" s="109">
        <v>0.371</v>
      </c>
      <c r="W153" s="109">
        <v>7.1505000000000001</v>
      </c>
      <c r="X153" s="109">
        <v>51.6</v>
      </c>
      <c r="Y153" s="109">
        <v>331.4</v>
      </c>
      <c r="Z153" s="109">
        <v>0.628</v>
      </c>
      <c r="AA153" s="109">
        <v>2.9013</v>
      </c>
      <c r="AB153" s="110">
        <v>490.20000000000005</v>
      </c>
      <c r="AH153" s="72" t="str">
        <f>IF(AND(B153="Premier League",E153="Live"),_xlfn.XLOOKUP(_xlfn.TEXTJOIN(" vs ",,C153:D153),Calendar!G:G,Calendar!B:B),IF(AND(B153="Premier League",E153="Highlights"),_xlfn.XLOOKUP(H153,Calendar!O:O,Calendar!N:N,,-1),""))</f>
        <v/>
      </c>
      <c r="AI153" s="111" t="str">
        <f>IF(AND(AH153&lt;&gt;"",E153="Live"),_xlfn.XLOOKUP(_xlfn.TEXTJOIN(" vs ",,C153:D153),Calendar!G:G,Calendar!K:K),"")</f>
        <v/>
      </c>
      <c r="AJ153" s="111" t="str">
        <f>IF(AND(K153&lt;&gt;"Match of the Day",K153&lt;&gt;"Match of the Day 2",K153&lt;&gt;"Match of the Day Repeat"),"",1+MAX($AJ$10:AJ152))</f>
        <v/>
      </c>
    </row>
    <row r="154" spans="1:36" s="72" customFormat="1" x14ac:dyDescent="0.35">
      <c r="A154" s="104" t="s">
        <v>31</v>
      </c>
      <c r="B154" s="104" t="s">
        <v>103</v>
      </c>
      <c r="C154" s="104" t="s">
        <v>81</v>
      </c>
      <c r="D154" s="104" t="s">
        <v>116</v>
      </c>
      <c r="E154" s="104" t="s">
        <v>41</v>
      </c>
      <c r="F154" s="105">
        <v>0.83333333333333337</v>
      </c>
      <c r="G154" s="104"/>
      <c r="H154" s="106">
        <v>45916</v>
      </c>
      <c r="I154" s="104" t="s">
        <v>522</v>
      </c>
      <c r="J154" s="107" t="s">
        <v>122</v>
      </c>
      <c r="K154" s="104" t="s">
        <v>53</v>
      </c>
      <c r="L154" s="104" t="s">
        <v>548</v>
      </c>
      <c r="M154" s="107" t="s">
        <v>55</v>
      </c>
      <c r="N154" s="105">
        <v>0.83333333333333337</v>
      </c>
      <c r="O154" s="105">
        <v>0.92083333333333339</v>
      </c>
      <c r="P154" s="105">
        <v>8.7500000000000022E-2</v>
      </c>
      <c r="Q154" s="108">
        <v>64.5</v>
      </c>
      <c r="R154" s="109">
        <v>0.104</v>
      </c>
      <c r="S154" s="109">
        <v>0.55149999999999999</v>
      </c>
      <c r="T154" s="109">
        <v>134.9</v>
      </c>
      <c r="U154" s="109">
        <v>6.5</v>
      </c>
      <c r="V154" s="109">
        <v>8.8999999999999996E-2</v>
      </c>
      <c r="W154" s="109">
        <v>1.7273000000000001</v>
      </c>
      <c r="X154" s="109">
        <v>15.9</v>
      </c>
      <c r="Y154" s="109">
        <v>60.5</v>
      </c>
      <c r="Z154" s="109">
        <v>0.115</v>
      </c>
      <c r="AA154" s="109">
        <v>0.53069999999999995</v>
      </c>
      <c r="AB154" s="110">
        <v>130.9</v>
      </c>
      <c r="AH154" s="72" t="str">
        <f>IF(AND(B154="Premier League",E154="Live"),_xlfn.XLOOKUP(_xlfn.TEXTJOIN(" vs ",,C154:D154),Calendar!G:G,Calendar!B:B),IF(AND(B154="Premier League",E154="Highlights"),_xlfn.XLOOKUP(H154,Calendar!O:O,Calendar!N:N,,-1),""))</f>
        <v/>
      </c>
      <c r="AI154" s="111" t="str">
        <f>IF(AND(AH154&lt;&gt;"",E154="Live"),_xlfn.XLOOKUP(_xlfn.TEXTJOIN(" vs ",,C154:D154),Calendar!G:G,Calendar!K:K),"")</f>
        <v/>
      </c>
      <c r="AJ154" s="111" t="str">
        <f>IF(AND(K154&lt;&gt;"Match of the Day",K154&lt;&gt;"Match of the Day 2",K154&lt;&gt;"Match of the Day Repeat"),"",1+MAX($AJ$10:AJ153))</f>
        <v/>
      </c>
    </row>
    <row r="155" spans="1:36" s="72" customFormat="1" x14ac:dyDescent="0.35">
      <c r="A155" s="104" t="s">
        <v>31</v>
      </c>
      <c r="B155" s="104" t="s">
        <v>131</v>
      </c>
      <c r="C155" s="104" t="s">
        <v>214</v>
      </c>
      <c r="D155" s="104" t="s">
        <v>572</v>
      </c>
      <c r="E155" s="104" t="s">
        <v>41</v>
      </c>
      <c r="F155" s="105">
        <v>0.83333333333333337</v>
      </c>
      <c r="G155" s="104"/>
      <c r="H155" s="106">
        <v>45916</v>
      </c>
      <c r="I155" s="104" t="s">
        <v>522</v>
      </c>
      <c r="J155" s="107" t="s">
        <v>122</v>
      </c>
      <c r="K155" s="104" t="s">
        <v>53</v>
      </c>
      <c r="L155" s="104" t="s">
        <v>513</v>
      </c>
      <c r="M155" s="107" t="s">
        <v>511</v>
      </c>
      <c r="N155" s="105">
        <v>0.83333333333333337</v>
      </c>
      <c r="O155" s="105">
        <v>0.91250000000000009</v>
      </c>
      <c r="P155" s="105">
        <v>7.9166666666666718E-2</v>
      </c>
      <c r="Q155" s="108">
        <v>7.5</v>
      </c>
      <c r="R155" s="109">
        <v>1.2E-2</v>
      </c>
      <c r="S155" s="109">
        <v>6.3100000000000003E-2</v>
      </c>
      <c r="T155" s="109">
        <v>44</v>
      </c>
      <c r="U155" s="109">
        <v>1.5</v>
      </c>
      <c r="V155" s="109">
        <v>2.1000000000000001E-2</v>
      </c>
      <c r="W155" s="109">
        <v>0.3876</v>
      </c>
      <c r="X155" s="109">
        <v>19.8</v>
      </c>
      <c r="Y155" s="109">
        <v>7.5</v>
      </c>
      <c r="Z155" s="109">
        <v>1.4E-2</v>
      </c>
      <c r="AA155" s="109">
        <v>6.4799999999999996E-2</v>
      </c>
      <c r="AB155" s="110">
        <v>44</v>
      </c>
      <c r="AH155" s="72" t="str">
        <f>IF(AND(B155="Premier League",E155="Live"),_xlfn.XLOOKUP(_xlfn.TEXTJOIN(" vs ",,C155:D155),Calendar!G:G,Calendar!B:B),IF(AND(B155="Premier League",E155="Highlights"),_xlfn.XLOOKUP(H155,Calendar!O:O,Calendar!N:N,,-1),""))</f>
        <v/>
      </c>
      <c r="AI155" s="111" t="str">
        <f>IF(AND(AH155&lt;&gt;"",E155="Live"),_xlfn.XLOOKUP(_xlfn.TEXTJOIN(" vs ",,C155:D155),Calendar!G:G,Calendar!K:K),"")</f>
        <v/>
      </c>
      <c r="AJ155" s="111" t="str">
        <f>IF(AND(K155&lt;&gt;"Match of the Day",K155&lt;&gt;"Match of the Day 2",K155&lt;&gt;"Match of the Day Repeat"),"",1+MAX($AJ$10:AJ154))</f>
        <v/>
      </c>
    </row>
    <row r="156" spans="1:36" s="72" customFormat="1" x14ac:dyDescent="0.35">
      <c r="A156" s="104" t="s">
        <v>31</v>
      </c>
      <c r="B156" s="104" t="s">
        <v>131</v>
      </c>
      <c r="C156" s="104" t="s">
        <v>173</v>
      </c>
      <c r="D156" s="104" t="s">
        <v>202</v>
      </c>
      <c r="E156" s="104" t="s">
        <v>41</v>
      </c>
      <c r="F156" s="105">
        <v>0.83333333333333337</v>
      </c>
      <c r="G156" s="104"/>
      <c r="H156" s="106">
        <v>45916</v>
      </c>
      <c r="I156" s="104" t="s">
        <v>522</v>
      </c>
      <c r="J156" s="107" t="s">
        <v>122</v>
      </c>
      <c r="K156" s="104" t="s">
        <v>53</v>
      </c>
      <c r="L156" s="104" t="s">
        <v>512</v>
      </c>
      <c r="M156" s="107" t="s">
        <v>511</v>
      </c>
      <c r="N156" s="105">
        <v>0.83402777777777781</v>
      </c>
      <c r="O156" s="105">
        <v>0.91250000000000009</v>
      </c>
      <c r="P156" s="105">
        <v>7.8472222222222276E-2</v>
      </c>
      <c r="Q156" s="108">
        <v>62.3</v>
      </c>
      <c r="R156" s="109">
        <v>0.10100000000000001</v>
      </c>
      <c r="S156" s="109">
        <v>0.52380000000000004</v>
      </c>
      <c r="T156" s="109">
        <v>154.9</v>
      </c>
      <c r="U156" s="109">
        <v>10.9</v>
      </c>
      <c r="V156" s="109">
        <v>0.15</v>
      </c>
      <c r="W156" s="109">
        <v>2.8209</v>
      </c>
      <c r="X156" s="109">
        <v>68.400000000000006</v>
      </c>
      <c r="Y156" s="109">
        <v>58.2</v>
      </c>
      <c r="Z156" s="109">
        <v>0.11</v>
      </c>
      <c r="AA156" s="109">
        <v>0.50229999999999997</v>
      </c>
      <c r="AB156" s="110">
        <v>150.80000000000001</v>
      </c>
      <c r="AH156" s="72" t="str">
        <f>IF(AND(B156="Premier League",E156="Live"),_xlfn.XLOOKUP(_xlfn.TEXTJOIN(" vs ",,C156:D156),Calendar!G:G,Calendar!B:B),IF(AND(B156="Premier League",E156="Highlights"),_xlfn.XLOOKUP(H156,Calendar!O:O,Calendar!N:N,,-1),""))</f>
        <v/>
      </c>
      <c r="AI156" s="111" t="str">
        <f>IF(AND(AH156&lt;&gt;"",E156="Live"),_xlfn.XLOOKUP(_xlfn.TEXTJOIN(" vs ",,C156:D156),Calendar!G:G,Calendar!K:K),"")</f>
        <v/>
      </c>
      <c r="AJ156" s="111" t="str">
        <f>IF(AND(K156&lt;&gt;"Match of the Day",K156&lt;&gt;"Match of the Day 2",K156&lt;&gt;"Match of the Day Repeat"),"",1+MAX($AJ$10:AJ155))</f>
        <v/>
      </c>
    </row>
    <row r="157" spans="1:36" s="72" customFormat="1" x14ac:dyDescent="0.35">
      <c r="A157" s="104" t="s">
        <v>31</v>
      </c>
      <c r="B157" s="104" t="s">
        <v>131</v>
      </c>
      <c r="C157" s="104" t="s">
        <v>179</v>
      </c>
      <c r="D157" s="104" t="s">
        <v>627</v>
      </c>
      <c r="E157" s="104" t="s">
        <v>41</v>
      </c>
      <c r="F157" s="105">
        <v>0.83333333333333337</v>
      </c>
      <c r="G157" s="104"/>
      <c r="H157" s="106">
        <v>45916</v>
      </c>
      <c r="I157" s="104" t="s">
        <v>522</v>
      </c>
      <c r="J157" s="107" t="s">
        <v>122</v>
      </c>
      <c r="K157" s="104" t="s">
        <v>53</v>
      </c>
      <c r="L157" s="104" t="s">
        <v>510</v>
      </c>
      <c r="M157" s="107" t="s">
        <v>511</v>
      </c>
      <c r="N157" s="105">
        <v>0.8354166666666667</v>
      </c>
      <c r="O157" s="105">
        <v>0.91666666666666674</v>
      </c>
      <c r="P157" s="105">
        <v>8.1250000000000044E-2</v>
      </c>
      <c r="Q157" s="108">
        <v>397.1</v>
      </c>
      <c r="R157" s="109">
        <v>0.64300000000000002</v>
      </c>
      <c r="S157" s="109">
        <v>3.3574000000000002</v>
      </c>
      <c r="T157" s="109">
        <v>548.70000000000005</v>
      </c>
      <c r="U157" s="109">
        <v>60.9</v>
      </c>
      <c r="V157" s="109">
        <v>0.83699999999999997</v>
      </c>
      <c r="W157" s="109">
        <v>15.9968</v>
      </c>
      <c r="X157" s="109">
        <v>94</v>
      </c>
      <c r="Y157" s="109">
        <v>375.4</v>
      </c>
      <c r="Z157" s="109">
        <v>0.71199999999999997</v>
      </c>
      <c r="AA157" s="109">
        <v>3.2566000000000002</v>
      </c>
      <c r="AB157" s="110">
        <v>511.5</v>
      </c>
      <c r="AH157" s="72" t="str">
        <f>IF(AND(B157="Premier League",E157="Live"),_xlfn.XLOOKUP(_xlfn.TEXTJOIN(" vs ",,C157:D157),Calendar!G:G,Calendar!B:B),IF(AND(B157="Premier League",E157="Highlights"),_xlfn.XLOOKUP(H157,Calendar!O:O,Calendar!N:N,,-1),""))</f>
        <v/>
      </c>
      <c r="AI157" s="111" t="str">
        <f>IF(AND(AH157&lt;&gt;"",E157="Live"),_xlfn.XLOOKUP(_xlfn.TEXTJOIN(" vs ",,C157:D157),Calendar!G:G,Calendar!K:K),"")</f>
        <v/>
      </c>
      <c r="AJ157" s="111" t="str">
        <f>IF(AND(K157&lt;&gt;"Match of the Day",K157&lt;&gt;"Match of the Day 2",K157&lt;&gt;"Match of the Day Repeat"),"",1+MAX($AJ$10:AJ156))</f>
        <v/>
      </c>
    </row>
    <row r="158" spans="1:36" s="72" customFormat="1" x14ac:dyDescent="0.35">
      <c r="A158" s="104" t="s">
        <v>31</v>
      </c>
      <c r="B158" s="104" t="s">
        <v>131</v>
      </c>
      <c r="C158" s="104" t="s">
        <v>628</v>
      </c>
      <c r="D158" s="104" t="s">
        <v>570</v>
      </c>
      <c r="E158" s="104" t="s">
        <v>41</v>
      </c>
      <c r="F158" s="105">
        <v>0.73958333333333337</v>
      </c>
      <c r="G158" s="104"/>
      <c r="H158" s="106">
        <v>45917</v>
      </c>
      <c r="I158" s="104" t="s">
        <v>522</v>
      </c>
      <c r="J158" s="107" t="s">
        <v>123</v>
      </c>
      <c r="K158" s="104" t="s">
        <v>53</v>
      </c>
      <c r="L158" s="104" t="s">
        <v>513</v>
      </c>
      <c r="M158" s="107" t="s">
        <v>511</v>
      </c>
      <c r="N158" s="105">
        <v>0.74097222222222225</v>
      </c>
      <c r="O158" s="105">
        <v>0.82152777777777786</v>
      </c>
      <c r="P158" s="105">
        <v>8.0555555555555602E-2</v>
      </c>
      <c r="Q158" s="108">
        <v>117.4</v>
      </c>
      <c r="R158" s="109">
        <v>0.19</v>
      </c>
      <c r="S158" s="109">
        <v>1.1696</v>
      </c>
      <c r="T158" s="109">
        <v>162.69999999999999</v>
      </c>
      <c r="U158" s="109">
        <v>15.9</v>
      </c>
      <c r="V158" s="109">
        <v>0.219</v>
      </c>
      <c r="W158" s="109">
        <v>7.4402999999999997</v>
      </c>
      <c r="X158" s="109">
        <v>25.9</v>
      </c>
      <c r="Y158" s="109">
        <v>107.9</v>
      </c>
      <c r="Z158" s="109">
        <v>0.20499999999999999</v>
      </c>
      <c r="AA158" s="109">
        <v>1.0969</v>
      </c>
      <c r="AB158" s="110">
        <v>137.19999999999999</v>
      </c>
      <c r="AH158" s="72" t="str">
        <f>IF(AND(B158="Premier League",E158="Live"),_xlfn.XLOOKUP(_xlfn.TEXTJOIN(" vs ",,C158:D158),Calendar!G:G,Calendar!B:B),IF(AND(B158="Premier League",E158="Highlights"),_xlfn.XLOOKUP(H158,Calendar!O:O,Calendar!N:N,,-1),""))</f>
        <v/>
      </c>
      <c r="AI158" s="111" t="str">
        <f>IF(AND(AH158&lt;&gt;"",E158="Live"),_xlfn.XLOOKUP(_xlfn.TEXTJOIN(" vs ",,C158:D158),Calendar!G:G,Calendar!K:K),"")</f>
        <v/>
      </c>
      <c r="AJ158" s="111" t="str">
        <f>IF(AND(K158&lt;&gt;"Match of the Day",K158&lt;&gt;"Match of the Day 2",K158&lt;&gt;"Match of the Day Repeat"),"",1+MAX($AJ$10:AJ157))</f>
        <v/>
      </c>
    </row>
    <row r="159" spans="1:36" s="72" customFormat="1" x14ac:dyDescent="0.35">
      <c r="A159" s="104" t="s">
        <v>31</v>
      </c>
      <c r="B159" s="104" t="s">
        <v>103</v>
      </c>
      <c r="C159" s="104" t="s">
        <v>113</v>
      </c>
      <c r="D159" s="104" t="s">
        <v>164</v>
      </c>
      <c r="E159" s="104" t="s">
        <v>41</v>
      </c>
      <c r="F159" s="105">
        <v>0.83333333333333337</v>
      </c>
      <c r="G159" s="104"/>
      <c r="H159" s="106">
        <v>45917</v>
      </c>
      <c r="I159" s="104" t="s">
        <v>522</v>
      </c>
      <c r="J159" s="107" t="s">
        <v>123</v>
      </c>
      <c r="K159" s="104" t="s">
        <v>53</v>
      </c>
      <c r="L159" s="104" t="s">
        <v>54</v>
      </c>
      <c r="M159" s="107" t="s">
        <v>55</v>
      </c>
      <c r="N159" s="105">
        <v>0.83333333333333337</v>
      </c>
      <c r="O159" s="105">
        <v>0.91388888888888897</v>
      </c>
      <c r="P159" s="105">
        <v>8.0555555555555602E-2</v>
      </c>
      <c r="Q159" s="108">
        <v>219.5</v>
      </c>
      <c r="R159" s="109">
        <v>0.35499999999999998</v>
      </c>
      <c r="S159" s="109">
        <v>1.9868999999999999</v>
      </c>
      <c r="T159" s="109">
        <v>302.5</v>
      </c>
      <c r="U159" s="109">
        <v>12</v>
      </c>
      <c r="V159" s="109">
        <v>0.16500000000000001</v>
      </c>
      <c r="W159" s="109">
        <v>2.5728999999999997</v>
      </c>
      <c r="X159" s="109">
        <v>27.3</v>
      </c>
      <c r="Y159" s="109">
        <v>204.29999999999998</v>
      </c>
      <c r="Z159" s="109">
        <v>0.38800000000000001</v>
      </c>
      <c r="AA159" s="109">
        <v>1.8873000000000002</v>
      </c>
      <c r="AB159" s="110">
        <v>282.20000000000005</v>
      </c>
      <c r="AH159" s="72" t="str">
        <f>IF(AND(B159="Premier League",E159="Live"),_xlfn.XLOOKUP(_xlfn.TEXTJOIN(" vs ",,C159:D159),Calendar!G:G,Calendar!B:B),IF(AND(B159="Premier League",E159="Highlights"),_xlfn.XLOOKUP(H159,Calendar!O:O,Calendar!N:N,,-1),""))</f>
        <v/>
      </c>
      <c r="AI159" s="111" t="str">
        <f>IF(AND(AH159&lt;&gt;"",E159="Live"),_xlfn.XLOOKUP(_xlfn.TEXTJOIN(" vs ",,C159:D159),Calendar!G:G,Calendar!K:K),"")</f>
        <v/>
      </c>
      <c r="AJ159" s="111" t="str">
        <f>IF(AND(K159&lt;&gt;"Match of the Day",K159&lt;&gt;"Match of the Day 2",K159&lt;&gt;"Match of the Day Repeat"),"",1+MAX($AJ$10:AJ158))</f>
        <v/>
      </c>
    </row>
    <row r="160" spans="1:36" s="72" customFormat="1" x14ac:dyDescent="0.35">
      <c r="A160" s="104" t="s">
        <v>31</v>
      </c>
      <c r="B160" s="104" t="s">
        <v>131</v>
      </c>
      <c r="C160" s="104" t="s">
        <v>183</v>
      </c>
      <c r="D160" s="104" t="s">
        <v>67</v>
      </c>
      <c r="E160" s="104" t="s">
        <v>41</v>
      </c>
      <c r="F160" s="105">
        <v>0.83333333333333337</v>
      </c>
      <c r="G160" s="104"/>
      <c r="H160" s="106">
        <v>45917</v>
      </c>
      <c r="I160" s="104" t="s">
        <v>522</v>
      </c>
      <c r="J160" s="107" t="s">
        <v>123</v>
      </c>
      <c r="K160" s="104" t="s">
        <v>53</v>
      </c>
      <c r="L160" s="104" t="s">
        <v>512</v>
      </c>
      <c r="M160" s="107" t="s">
        <v>511</v>
      </c>
      <c r="N160" s="105">
        <v>0.83402777777777781</v>
      </c>
      <c r="O160" s="105">
        <v>0.91319444444444453</v>
      </c>
      <c r="P160" s="105">
        <v>7.9166666666666718E-2</v>
      </c>
      <c r="Q160" s="108">
        <v>499.9</v>
      </c>
      <c r="R160" s="109">
        <v>0.80900000000000005</v>
      </c>
      <c r="S160" s="109">
        <v>4.5217000000000001</v>
      </c>
      <c r="T160" s="109">
        <v>634.29999999999995</v>
      </c>
      <c r="U160" s="109">
        <v>117.2</v>
      </c>
      <c r="V160" s="109">
        <v>1.6120000000000001</v>
      </c>
      <c r="W160" s="109">
        <v>25.091000000000001</v>
      </c>
      <c r="X160" s="109">
        <v>151.19999999999999</v>
      </c>
      <c r="Y160" s="109">
        <v>469</v>
      </c>
      <c r="Z160" s="109">
        <v>0.88900000000000001</v>
      </c>
      <c r="AA160" s="109">
        <v>4.3293999999999997</v>
      </c>
      <c r="AB160" s="110">
        <v>583.70000000000005</v>
      </c>
      <c r="AH160" s="72" t="str">
        <f>IF(AND(B160="Premier League",E160="Live"),_xlfn.XLOOKUP(_xlfn.TEXTJOIN(" vs ",,C160:D160),Calendar!G:G,Calendar!B:B),IF(AND(B160="Premier League",E160="Highlights"),_xlfn.XLOOKUP(H160,Calendar!O:O,Calendar!N:N,,-1),""))</f>
        <v/>
      </c>
      <c r="AI160" s="111" t="str">
        <f>IF(AND(AH160&lt;&gt;"",E160="Live"),_xlfn.XLOOKUP(_xlfn.TEXTJOIN(" vs ",,C160:D160),Calendar!G:G,Calendar!K:K),"")</f>
        <v/>
      </c>
      <c r="AJ160" s="111" t="str">
        <f>IF(AND(K160&lt;&gt;"Match of the Day",K160&lt;&gt;"Match of the Day 2",K160&lt;&gt;"Match of the Day Repeat"),"",1+MAX($AJ$10:AJ159))</f>
        <v/>
      </c>
    </row>
    <row r="161" spans="1:36" s="72" customFormat="1" x14ac:dyDescent="0.35">
      <c r="A161" s="104" t="s">
        <v>31</v>
      </c>
      <c r="B161" s="104" t="s">
        <v>131</v>
      </c>
      <c r="C161" s="104" t="s">
        <v>45</v>
      </c>
      <c r="D161" s="104" t="s">
        <v>629</v>
      </c>
      <c r="E161" s="104" t="s">
        <v>41</v>
      </c>
      <c r="F161" s="105">
        <v>0.83333333333333337</v>
      </c>
      <c r="G161" s="104"/>
      <c r="H161" s="106">
        <v>45917</v>
      </c>
      <c r="I161" s="104" t="s">
        <v>522</v>
      </c>
      <c r="J161" s="107" t="s">
        <v>123</v>
      </c>
      <c r="K161" s="104" t="s">
        <v>53</v>
      </c>
      <c r="L161" s="104" t="s">
        <v>510</v>
      </c>
      <c r="M161" s="107" t="s">
        <v>511</v>
      </c>
      <c r="N161" s="105">
        <v>0.83333333333333337</v>
      </c>
      <c r="O161" s="105">
        <v>0.91527777777777786</v>
      </c>
      <c r="P161" s="105">
        <v>8.1944444444444486E-2</v>
      </c>
      <c r="Q161" s="108">
        <v>1097.5</v>
      </c>
      <c r="R161" s="109">
        <v>1.776</v>
      </c>
      <c r="S161" s="109">
        <v>9.9499999999999993</v>
      </c>
      <c r="T161" s="109">
        <v>1350.6</v>
      </c>
      <c r="U161" s="109">
        <v>130.30000000000001</v>
      </c>
      <c r="V161" s="109">
        <v>1.792</v>
      </c>
      <c r="W161" s="109">
        <v>27.949400000000001</v>
      </c>
      <c r="X161" s="109">
        <v>227.5</v>
      </c>
      <c r="Y161" s="109">
        <v>1048</v>
      </c>
      <c r="Z161" s="109">
        <v>1.9870000000000001</v>
      </c>
      <c r="AA161" s="109">
        <v>9.6953999999999994</v>
      </c>
      <c r="AB161" s="110">
        <v>1308.4000000000001</v>
      </c>
      <c r="AH161" s="72" t="str">
        <f>IF(AND(B161="Premier League",E161="Live"),_xlfn.XLOOKUP(_xlfn.TEXTJOIN(" vs ",,C161:D161),Calendar!G:G,Calendar!B:B),IF(AND(B161="Premier League",E161="Highlights"),_xlfn.XLOOKUP(H161,Calendar!O:O,Calendar!N:N,,-1),""))</f>
        <v/>
      </c>
      <c r="AI161" s="111" t="str">
        <f>IF(AND(AH161&lt;&gt;"",E161="Live"),_xlfn.XLOOKUP(_xlfn.TEXTJOIN(" vs ",,C161:D161),Calendar!G:G,Calendar!K:K),"")</f>
        <v/>
      </c>
      <c r="AJ161" s="111" t="str">
        <f>IF(AND(K161&lt;&gt;"Match of the Day",K161&lt;&gt;"Match of the Day 2",K161&lt;&gt;"Match of the Day Repeat"),"",1+MAX($AJ$10:AJ160))</f>
        <v/>
      </c>
    </row>
    <row r="162" spans="1:36" s="72" customFormat="1" x14ac:dyDescent="0.35">
      <c r="A162" s="104" t="s">
        <v>31</v>
      </c>
      <c r="B162" s="104" t="s">
        <v>131</v>
      </c>
      <c r="C162" s="104" t="s">
        <v>543</v>
      </c>
      <c r="D162" s="104" t="s">
        <v>209</v>
      </c>
      <c r="E162" s="104" t="s">
        <v>41</v>
      </c>
      <c r="F162" s="105">
        <v>0.83333333333333337</v>
      </c>
      <c r="G162" s="104"/>
      <c r="H162" s="106">
        <v>45917</v>
      </c>
      <c r="I162" s="104" t="s">
        <v>522</v>
      </c>
      <c r="J162" s="107" t="s">
        <v>123</v>
      </c>
      <c r="K162" s="104" t="s">
        <v>53</v>
      </c>
      <c r="L162" s="104" t="s">
        <v>513</v>
      </c>
      <c r="M162" s="107" t="s">
        <v>511</v>
      </c>
      <c r="N162" s="105">
        <v>0.83402777777777781</v>
      </c>
      <c r="O162" s="105">
        <v>0.91111111111111109</v>
      </c>
      <c r="P162" s="105">
        <v>7.7083333333333282E-2</v>
      </c>
      <c r="Q162" s="108">
        <v>13</v>
      </c>
      <c r="R162" s="109">
        <v>2.1000000000000001E-2</v>
      </c>
      <c r="S162" s="109">
        <v>0.1173</v>
      </c>
      <c r="T162" s="109">
        <v>36.299999999999997</v>
      </c>
      <c r="U162" s="109">
        <v>0.3</v>
      </c>
      <c r="V162" s="109">
        <v>4.0000000000000001E-3</v>
      </c>
      <c r="W162" s="109">
        <v>6.4199999999999993E-2</v>
      </c>
      <c r="X162" s="109">
        <v>18</v>
      </c>
      <c r="Y162" s="109">
        <v>12.9</v>
      </c>
      <c r="Z162" s="109">
        <v>2.4E-2</v>
      </c>
      <c r="AA162" s="109">
        <v>0.1188</v>
      </c>
      <c r="AB162" s="110">
        <v>36.299999999999997</v>
      </c>
      <c r="AH162" s="72" t="str">
        <f>IF(AND(B162="Premier League",E162="Live"),_xlfn.XLOOKUP(_xlfn.TEXTJOIN(" vs ",,C162:D162),Calendar!G:G,Calendar!B:B),IF(AND(B162="Premier League",E162="Highlights"),_xlfn.XLOOKUP(H162,Calendar!O:O,Calendar!N:N,,-1),""))</f>
        <v/>
      </c>
      <c r="AI162" s="111" t="str">
        <f>IF(AND(AH162&lt;&gt;"",E162="Live"),_xlfn.XLOOKUP(_xlfn.TEXTJOIN(" vs ",,C162:D162),Calendar!G:G,Calendar!K:K),"")</f>
        <v/>
      </c>
      <c r="AJ162" s="111" t="str">
        <f>IF(AND(K162&lt;&gt;"Match of the Day",K162&lt;&gt;"Match of the Day 2",K162&lt;&gt;"Match of the Day Repeat"),"",1+MAX($AJ$10:AJ161))</f>
        <v/>
      </c>
    </row>
    <row r="163" spans="1:36" s="72" customFormat="1" x14ac:dyDescent="0.35">
      <c r="A163" s="104" t="s">
        <v>31</v>
      </c>
      <c r="B163" s="104" t="s">
        <v>131</v>
      </c>
      <c r="C163" s="104" t="s">
        <v>175</v>
      </c>
      <c r="D163" s="104" t="s">
        <v>619</v>
      </c>
      <c r="E163" s="104" t="s">
        <v>41</v>
      </c>
      <c r="F163" s="105">
        <v>0.73958333333333337</v>
      </c>
      <c r="G163" s="104"/>
      <c r="H163" s="106">
        <v>45918</v>
      </c>
      <c r="I163" s="104" t="s">
        <v>522</v>
      </c>
      <c r="J163" s="107" t="s">
        <v>127</v>
      </c>
      <c r="K163" s="104" t="s">
        <v>53</v>
      </c>
      <c r="L163" s="104" t="s">
        <v>513</v>
      </c>
      <c r="M163" s="107" t="s">
        <v>511</v>
      </c>
      <c r="N163" s="105">
        <v>0.74027777777777781</v>
      </c>
      <c r="O163" s="105">
        <v>0.81874999999999998</v>
      </c>
      <c r="P163" s="105">
        <v>7.8472222222222165E-2</v>
      </c>
      <c r="Q163" s="108">
        <v>69.099999999999994</v>
      </c>
      <c r="R163" s="109">
        <v>0.1</v>
      </c>
      <c r="S163" s="109">
        <v>0.7</v>
      </c>
      <c r="T163" s="109">
        <v>98.8</v>
      </c>
      <c r="U163" s="109">
        <v>1.7</v>
      </c>
      <c r="V163" s="109">
        <v>0</v>
      </c>
      <c r="W163" s="109">
        <v>0.9</v>
      </c>
      <c r="X163" s="109">
        <v>7.9</v>
      </c>
      <c r="Y163" s="109">
        <v>68</v>
      </c>
      <c r="Z163" s="109">
        <v>0.1</v>
      </c>
      <c r="AA163" s="109">
        <v>0.7</v>
      </c>
      <c r="AB163" s="110">
        <v>98.8</v>
      </c>
      <c r="AH163" s="72" t="str">
        <f>IF(AND(B163="Premier League",E163="Live"),_xlfn.XLOOKUP(_xlfn.TEXTJOIN(" vs ",,C163:D163),Calendar!G:G,Calendar!B:B),IF(AND(B163="Premier League",E163="Highlights"),_xlfn.XLOOKUP(H163,Calendar!O:O,Calendar!N:N,,-1),""))</f>
        <v/>
      </c>
      <c r="AI163" s="111" t="str">
        <f>IF(AND(AH163&lt;&gt;"",E163="Live"),_xlfn.XLOOKUP(_xlfn.TEXTJOIN(" vs ",,C163:D163),Calendar!G:G,Calendar!K:K),"")</f>
        <v/>
      </c>
      <c r="AJ163" s="111" t="str">
        <f>IF(AND(K163&lt;&gt;"Match of the Day",K163&lt;&gt;"Match of the Day 2",K163&lt;&gt;"Match of the Day Repeat"),"",1+MAX($AJ$10:AJ162))</f>
        <v/>
      </c>
    </row>
    <row r="164" spans="1:36" s="72" customFormat="1" x14ac:dyDescent="0.35">
      <c r="A164" s="104" t="s">
        <v>31</v>
      </c>
      <c r="B164" s="104" t="s">
        <v>131</v>
      </c>
      <c r="C164" s="104" t="s">
        <v>49</v>
      </c>
      <c r="D164" s="104" t="s">
        <v>206</v>
      </c>
      <c r="E164" s="104" t="s">
        <v>41</v>
      </c>
      <c r="F164" s="105">
        <v>0.83333333333333337</v>
      </c>
      <c r="G164" s="104"/>
      <c r="H164" s="106">
        <v>45918</v>
      </c>
      <c r="I164" s="104" t="s">
        <v>522</v>
      </c>
      <c r="J164" s="107" t="s">
        <v>127</v>
      </c>
      <c r="K164" s="104" t="s">
        <v>53</v>
      </c>
      <c r="L164" s="104" t="s">
        <v>512</v>
      </c>
      <c r="M164" s="107" t="s">
        <v>511</v>
      </c>
      <c r="N164" s="105">
        <v>0.83402777777777781</v>
      </c>
      <c r="O164" s="105">
        <v>0.91111111111111109</v>
      </c>
      <c r="P164" s="105">
        <v>7.7083333333333282E-2</v>
      </c>
      <c r="Q164" s="108">
        <v>351.1</v>
      </c>
      <c r="R164" s="109">
        <v>0.6</v>
      </c>
      <c r="S164" s="109">
        <v>3.3</v>
      </c>
      <c r="T164" s="109">
        <v>474.2</v>
      </c>
      <c r="U164" s="109">
        <v>31.3</v>
      </c>
      <c r="V164" s="109">
        <v>0.4</v>
      </c>
      <c r="W164" s="109">
        <v>9.1</v>
      </c>
      <c r="X164" s="109">
        <v>50.8</v>
      </c>
      <c r="Y164" s="109">
        <v>340</v>
      </c>
      <c r="Z164" s="109">
        <v>0.6</v>
      </c>
      <c r="AA164" s="109">
        <v>3.2</v>
      </c>
      <c r="AB164" s="110">
        <v>453.6</v>
      </c>
      <c r="AH164" s="72" t="str">
        <f>IF(AND(B164="Premier League",E164="Live"),_xlfn.XLOOKUP(_xlfn.TEXTJOIN(" vs ",,C164:D164),Calendar!G:G,Calendar!B:B),IF(AND(B164="Premier League",E164="Highlights"),_xlfn.XLOOKUP(H164,Calendar!O:O,Calendar!N:N,,-1),""))</f>
        <v/>
      </c>
      <c r="AI164" s="111" t="str">
        <f>IF(AND(AH164&lt;&gt;"",E164="Live"),_xlfn.XLOOKUP(_xlfn.TEXTJOIN(" vs ",,C164:D164),Calendar!G:G,Calendar!K:K),"")</f>
        <v/>
      </c>
      <c r="AJ164" s="111" t="str">
        <f>IF(AND(K164&lt;&gt;"Match of the Day",K164&lt;&gt;"Match of the Day 2",K164&lt;&gt;"Match of the Day Repeat"),"",1+MAX($AJ$10:AJ163))</f>
        <v/>
      </c>
    </row>
    <row r="165" spans="1:36" s="72" customFormat="1" x14ac:dyDescent="0.35">
      <c r="A165" s="104" t="s">
        <v>31</v>
      </c>
      <c r="B165" s="104" t="s">
        <v>131</v>
      </c>
      <c r="C165" s="104" t="s">
        <v>46</v>
      </c>
      <c r="D165" s="104" t="s">
        <v>177</v>
      </c>
      <c r="E165" s="104" t="s">
        <v>41</v>
      </c>
      <c r="F165" s="105">
        <v>0.83333333333333337</v>
      </c>
      <c r="G165" s="104"/>
      <c r="H165" s="106">
        <v>45918</v>
      </c>
      <c r="I165" s="104" t="s">
        <v>522</v>
      </c>
      <c r="J165" s="107" t="s">
        <v>127</v>
      </c>
      <c r="K165" s="104" t="s">
        <v>53</v>
      </c>
      <c r="L165" s="104" t="s">
        <v>510</v>
      </c>
      <c r="M165" s="107" t="s">
        <v>511</v>
      </c>
      <c r="N165" s="105">
        <v>0.83402777777777781</v>
      </c>
      <c r="O165" s="105">
        <v>0.9159722222222223</v>
      </c>
      <c r="P165" s="105">
        <v>8.1944444444444486E-2</v>
      </c>
      <c r="Q165" s="108">
        <v>951.8</v>
      </c>
      <c r="R165" s="109">
        <v>1.5</v>
      </c>
      <c r="S165" s="109">
        <v>8.9</v>
      </c>
      <c r="T165" s="109">
        <v>1186</v>
      </c>
      <c r="U165" s="109">
        <v>155.69999999999999</v>
      </c>
      <c r="V165" s="109">
        <v>2.1</v>
      </c>
      <c r="W165" s="109">
        <v>45</v>
      </c>
      <c r="X165" s="109">
        <v>251</v>
      </c>
      <c r="Y165" s="109">
        <v>892.8</v>
      </c>
      <c r="Z165" s="109">
        <v>1.7</v>
      </c>
      <c r="AA165" s="109">
        <v>8.5</v>
      </c>
      <c r="AB165" s="110">
        <v>1139.5999999999999</v>
      </c>
      <c r="AH165" s="72" t="str">
        <f>IF(AND(B165="Premier League",E165="Live"),_xlfn.XLOOKUP(_xlfn.TEXTJOIN(" vs ",,C165:D165),Calendar!G:G,Calendar!B:B),IF(AND(B165="Premier League",E165="Highlights"),_xlfn.XLOOKUP(H165,Calendar!O:O,Calendar!N:N,,-1),""))</f>
        <v/>
      </c>
      <c r="AI165" s="111" t="str">
        <f>IF(AND(AH165&lt;&gt;"",E165="Live"),_xlfn.XLOOKUP(_xlfn.TEXTJOIN(" vs ",,C165:D165),Calendar!G:G,Calendar!K:K),"")</f>
        <v/>
      </c>
      <c r="AJ165" s="111" t="str">
        <f>IF(AND(K165&lt;&gt;"Match of the Day",K165&lt;&gt;"Match of the Day 2",K165&lt;&gt;"Match of the Day Repeat"),"",1+MAX($AJ$10:AJ164))</f>
        <v/>
      </c>
    </row>
    <row r="166" spans="1:36" s="72" customFormat="1" x14ac:dyDescent="0.35">
      <c r="A166" s="104" t="s">
        <v>31</v>
      </c>
      <c r="B166" s="104" t="s">
        <v>152</v>
      </c>
      <c r="C166" s="104" t="s">
        <v>610</v>
      </c>
      <c r="D166" s="104" t="s">
        <v>600</v>
      </c>
      <c r="E166" s="104" t="s">
        <v>41</v>
      </c>
      <c r="F166" s="105">
        <v>0.8125</v>
      </c>
      <c r="G166" s="104"/>
      <c r="H166" s="106">
        <v>45919</v>
      </c>
      <c r="I166" s="104" t="s">
        <v>522</v>
      </c>
      <c r="J166" s="107" t="s">
        <v>71</v>
      </c>
      <c r="K166" s="104" t="s">
        <v>53</v>
      </c>
      <c r="L166" s="104" t="s">
        <v>281</v>
      </c>
      <c r="M166" s="107" t="s">
        <v>55</v>
      </c>
      <c r="N166" s="105">
        <v>0.81319444444444444</v>
      </c>
      <c r="O166" s="105">
        <v>0.89513888888888893</v>
      </c>
      <c r="P166" s="105">
        <v>8.1944444444444486E-2</v>
      </c>
      <c r="Q166" s="108">
        <v>14.4</v>
      </c>
      <c r="R166" s="109">
        <v>0</v>
      </c>
      <c r="S166" s="109">
        <v>0.1</v>
      </c>
      <c r="T166" s="109">
        <v>62.3</v>
      </c>
      <c r="U166" s="109">
        <v>0</v>
      </c>
      <c r="V166" s="109">
        <v>0</v>
      </c>
      <c r="W166" s="109">
        <v>0</v>
      </c>
      <c r="X166" s="109" t="s">
        <v>541</v>
      </c>
      <c r="Y166" s="109">
        <v>13.9</v>
      </c>
      <c r="Z166" s="109">
        <v>0</v>
      </c>
      <c r="AA166" s="109">
        <v>0.1</v>
      </c>
      <c r="AB166" s="110">
        <v>39.1</v>
      </c>
      <c r="AH166" s="72" t="str">
        <f>IF(AND(B166="Premier League",E166="Live"),_xlfn.XLOOKUP(_xlfn.TEXTJOIN(" vs ",,C166:D166),Calendar!G:G,Calendar!B:B),IF(AND(B166="Premier League",E166="Highlights"),_xlfn.XLOOKUP(H166,Calendar!O:O,Calendar!N:N,,-1),""))</f>
        <v/>
      </c>
      <c r="AI166" s="111" t="str">
        <f>IF(AND(AH166&lt;&gt;"",E166="Live"),_xlfn.XLOOKUP(_xlfn.TEXTJOIN(" vs ",,C166:D166),Calendar!G:G,Calendar!K:K),"")</f>
        <v/>
      </c>
      <c r="AJ166" s="111" t="str">
        <f>IF(AND(K166&lt;&gt;"Match of the Day",K166&lt;&gt;"Match of the Day 2",K166&lt;&gt;"Match of the Day Repeat"),"",1+MAX($AJ$10:AJ165))</f>
        <v/>
      </c>
    </row>
    <row r="167" spans="1:36" s="72" customFormat="1" x14ac:dyDescent="0.35">
      <c r="A167" s="104" t="s">
        <v>31</v>
      </c>
      <c r="B167" s="104" t="s">
        <v>152</v>
      </c>
      <c r="C167" s="104" t="s">
        <v>612</v>
      </c>
      <c r="D167" s="104" t="s">
        <v>596</v>
      </c>
      <c r="E167" s="104" t="s">
        <v>41</v>
      </c>
      <c r="F167" s="105">
        <v>0.8125</v>
      </c>
      <c r="G167" s="104"/>
      <c r="H167" s="106">
        <v>45919</v>
      </c>
      <c r="I167" s="104" t="s">
        <v>522</v>
      </c>
      <c r="J167" s="107" t="s">
        <v>71</v>
      </c>
      <c r="K167" s="104" t="s">
        <v>53</v>
      </c>
      <c r="L167" s="104" t="s">
        <v>57</v>
      </c>
      <c r="M167" s="107" t="s">
        <v>55</v>
      </c>
      <c r="N167" s="105">
        <v>0.8125</v>
      </c>
      <c r="O167" s="105">
        <v>0.89236111111111116</v>
      </c>
      <c r="P167" s="105">
        <v>7.986111111111116E-2</v>
      </c>
      <c r="Q167" s="108">
        <v>47.9</v>
      </c>
      <c r="R167" s="109">
        <v>0.1</v>
      </c>
      <c r="S167" s="109">
        <v>0.5</v>
      </c>
      <c r="T167" s="109">
        <v>85</v>
      </c>
      <c r="U167" s="109">
        <v>7</v>
      </c>
      <c r="V167" s="109">
        <v>0.1</v>
      </c>
      <c r="W167" s="109">
        <v>3.1</v>
      </c>
      <c r="X167" s="109">
        <v>13.8</v>
      </c>
      <c r="Y167" s="109">
        <v>44.6</v>
      </c>
      <c r="Z167" s="109">
        <v>0.1</v>
      </c>
      <c r="AA167" s="109">
        <v>0.4</v>
      </c>
      <c r="AB167" s="110">
        <v>81.7</v>
      </c>
      <c r="AH167" s="72" t="str">
        <f>IF(AND(B167="Premier League",E167="Live"),_xlfn.XLOOKUP(_xlfn.TEXTJOIN(" vs ",,C167:D167),Calendar!G:G,Calendar!B:B),IF(AND(B167="Premier League",E167="Highlights"),_xlfn.XLOOKUP(H167,Calendar!O:O,Calendar!N:N,,-1),""))</f>
        <v/>
      </c>
      <c r="AI167" s="111" t="str">
        <f>IF(AND(AH167&lt;&gt;"",E167="Live"),_xlfn.XLOOKUP(_xlfn.TEXTJOIN(" vs ",,C167:D167),Calendar!G:G,Calendar!K:K),"")</f>
        <v/>
      </c>
      <c r="AJ167" s="111" t="str">
        <f>IF(AND(K167&lt;&gt;"Match of the Day",K167&lt;&gt;"Match of the Day 2",K167&lt;&gt;"Match of the Day Repeat"),"",1+MAX($AJ$10:AJ166))</f>
        <v/>
      </c>
    </row>
    <row r="168" spans="1:36" s="72" customFormat="1" x14ac:dyDescent="0.35">
      <c r="A168" s="104" t="s">
        <v>31</v>
      </c>
      <c r="B168" s="104" t="s">
        <v>620</v>
      </c>
      <c r="C168" s="104" t="s">
        <v>95</v>
      </c>
      <c r="D168" s="104" t="s">
        <v>528</v>
      </c>
      <c r="E168" s="104" t="s">
        <v>41</v>
      </c>
      <c r="F168" s="105">
        <v>0.83333333333333337</v>
      </c>
      <c r="G168" s="104"/>
      <c r="H168" s="106">
        <v>45919</v>
      </c>
      <c r="I168" s="104" t="s">
        <v>522</v>
      </c>
      <c r="J168" s="107" t="s">
        <v>71</v>
      </c>
      <c r="K168" s="104" t="s">
        <v>53</v>
      </c>
      <c r="L168" s="104" t="s">
        <v>54</v>
      </c>
      <c r="M168" s="107" t="s">
        <v>55</v>
      </c>
      <c r="N168" s="105">
        <v>0.83333333333333337</v>
      </c>
      <c r="O168" s="105">
        <v>0.91250000000000009</v>
      </c>
      <c r="P168" s="105">
        <v>7.9166666666666718E-2</v>
      </c>
      <c r="Q168" s="108">
        <v>324.39999999999998</v>
      </c>
      <c r="R168" s="109">
        <v>0.60000000000000009</v>
      </c>
      <c r="S168" s="109">
        <v>3.1</v>
      </c>
      <c r="T168" s="109">
        <v>447.7</v>
      </c>
      <c r="U168" s="109">
        <v>33.700000000000003</v>
      </c>
      <c r="V168" s="109">
        <v>0.5</v>
      </c>
      <c r="W168" s="109">
        <v>13.2</v>
      </c>
      <c r="X168" s="109">
        <v>80</v>
      </c>
      <c r="Y168" s="109">
        <v>304.60000000000002</v>
      </c>
      <c r="Z168" s="109">
        <v>0.60000000000000009</v>
      </c>
      <c r="AA168" s="109">
        <v>3</v>
      </c>
      <c r="AB168" s="110">
        <v>420.5</v>
      </c>
      <c r="AH168" s="72" t="str">
        <f>IF(AND(B168="Premier League",E168="Live"),_xlfn.XLOOKUP(_xlfn.TEXTJOIN(" vs ",,C168:D168),Calendar!G:G,Calendar!B:B),IF(AND(B168="Premier League",E168="Highlights"),_xlfn.XLOOKUP(H168,Calendar!O:O,Calendar!N:N,,-1),""))</f>
        <v/>
      </c>
      <c r="AI168" s="111" t="str">
        <f>IF(AND(AH168&lt;&gt;"",E168="Live"),_xlfn.XLOOKUP(_xlfn.TEXTJOIN(" vs ",,C168:D168),Calendar!G:G,Calendar!K:K),"")</f>
        <v/>
      </c>
      <c r="AJ168" s="111" t="str">
        <f>IF(AND(K168&lt;&gt;"Match of the Day",K168&lt;&gt;"Match of the Day 2",K168&lt;&gt;"Match of the Day Repeat"),"",1+MAX($AJ$10:AJ167))</f>
        <v/>
      </c>
    </row>
    <row r="169" spans="1:36" s="72" customFormat="1" x14ac:dyDescent="0.35">
      <c r="A169" s="104" t="s">
        <v>31</v>
      </c>
      <c r="B169" s="104" t="s">
        <v>620</v>
      </c>
      <c r="C169" s="104" t="s">
        <v>88</v>
      </c>
      <c r="D169" s="104" t="s">
        <v>113</v>
      </c>
      <c r="E169" s="104" t="s">
        <v>41</v>
      </c>
      <c r="F169" s="105">
        <v>0.52083333333333337</v>
      </c>
      <c r="G169" s="104"/>
      <c r="H169" s="106">
        <v>45920</v>
      </c>
      <c r="I169" s="104" t="s">
        <v>522</v>
      </c>
      <c r="J169" s="107" t="s">
        <v>37</v>
      </c>
      <c r="K169" s="104" t="s">
        <v>53</v>
      </c>
      <c r="L169" s="104" t="s">
        <v>548</v>
      </c>
      <c r="M169" s="107" t="s">
        <v>55</v>
      </c>
      <c r="N169" s="105">
        <v>0.52222222222222225</v>
      </c>
      <c r="O169" s="105">
        <v>0.60694444444444451</v>
      </c>
      <c r="P169" s="105">
        <v>8.4722222222222254E-2</v>
      </c>
      <c r="Q169" s="108">
        <v>33.6</v>
      </c>
      <c r="R169" s="109">
        <v>0.1</v>
      </c>
      <c r="S169" s="109">
        <v>0.5</v>
      </c>
      <c r="T169" s="109">
        <v>62.2</v>
      </c>
      <c r="U169" s="109">
        <v>0</v>
      </c>
      <c r="V169" s="109">
        <v>0</v>
      </c>
      <c r="W169" s="109">
        <v>0</v>
      </c>
      <c r="X169" s="109" t="s">
        <v>541</v>
      </c>
      <c r="Y169" s="109">
        <v>32.5</v>
      </c>
      <c r="Z169" s="109">
        <v>0.1</v>
      </c>
      <c r="AA169" s="109">
        <v>0.5</v>
      </c>
      <c r="AB169" s="110">
        <v>62.2</v>
      </c>
      <c r="AH169" s="72" t="str">
        <f>IF(AND(B169="Premier League",E169="Live"),_xlfn.XLOOKUP(_xlfn.TEXTJOIN(" vs ",,C169:D169),Calendar!G:G,Calendar!B:B),IF(AND(B169="Premier League",E169="Highlights"),_xlfn.XLOOKUP(H169,Calendar!O:O,Calendar!N:N,,-1),""))</f>
        <v/>
      </c>
      <c r="AI169" s="111" t="str">
        <f>IF(AND(AH169&lt;&gt;"",E169="Live"),_xlfn.XLOOKUP(_xlfn.TEXTJOIN(" vs ",,C169:D169),Calendar!G:G,Calendar!K:K),"")</f>
        <v/>
      </c>
      <c r="AJ169" s="111" t="str">
        <f>IF(AND(K169&lt;&gt;"Match of the Day",K169&lt;&gt;"Match of the Day 2",K169&lt;&gt;"Match of the Day Repeat"),"",1+MAX($AJ$10:AJ168))</f>
        <v/>
      </c>
    </row>
    <row r="170" spans="1:36" s="72" customFormat="1" x14ac:dyDescent="0.35">
      <c r="A170" s="104" t="s">
        <v>31</v>
      </c>
      <c r="B170" s="104" t="s">
        <v>620</v>
      </c>
      <c r="C170" s="104" t="s">
        <v>69</v>
      </c>
      <c r="D170" s="104" t="s">
        <v>96</v>
      </c>
      <c r="E170" s="104" t="s">
        <v>41</v>
      </c>
      <c r="F170" s="105">
        <v>0.52083333333333337</v>
      </c>
      <c r="G170" s="104"/>
      <c r="H170" s="106">
        <v>45920</v>
      </c>
      <c r="I170" s="104" t="s">
        <v>522</v>
      </c>
      <c r="J170" s="107" t="s">
        <v>37</v>
      </c>
      <c r="K170" s="104" t="s">
        <v>53</v>
      </c>
      <c r="L170" s="104" t="s">
        <v>54</v>
      </c>
      <c r="M170" s="107" t="s">
        <v>55</v>
      </c>
      <c r="N170" s="105">
        <v>0.52083333333333337</v>
      </c>
      <c r="O170" s="105">
        <v>0.59791666666666665</v>
      </c>
      <c r="P170" s="105">
        <v>7.7083333333333282E-2</v>
      </c>
      <c r="Q170" s="108">
        <v>217</v>
      </c>
      <c r="R170" s="109">
        <v>0.4</v>
      </c>
      <c r="S170" s="109">
        <v>3.0999999999999996</v>
      </c>
      <c r="T170" s="109">
        <v>300</v>
      </c>
      <c r="U170" s="109">
        <v>18.7</v>
      </c>
      <c r="V170" s="109">
        <v>0.2</v>
      </c>
      <c r="W170" s="109">
        <v>4.2</v>
      </c>
      <c r="X170" s="109">
        <v>25.8</v>
      </c>
      <c r="Y170" s="109">
        <v>198.9</v>
      </c>
      <c r="Z170" s="109">
        <v>0.4</v>
      </c>
      <c r="AA170" s="109">
        <v>3</v>
      </c>
      <c r="AB170" s="110">
        <v>277.10000000000002</v>
      </c>
      <c r="AH170" s="72" t="str">
        <f>IF(AND(B170="Premier League",E170="Live"),_xlfn.XLOOKUP(_xlfn.TEXTJOIN(" vs ",,C170:D170),Calendar!G:G,Calendar!B:B),IF(AND(B170="Premier League",E170="Highlights"),_xlfn.XLOOKUP(H170,Calendar!O:O,Calendar!N:N,,-1),""))</f>
        <v/>
      </c>
      <c r="AI170" s="111" t="str">
        <f>IF(AND(AH170&lt;&gt;"",E170="Live"),_xlfn.XLOOKUP(_xlfn.TEXTJOIN(" vs ",,C170:D170),Calendar!G:G,Calendar!K:K),"")</f>
        <v/>
      </c>
      <c r="AJ170" s="111" t="str">
        <f>IF(AND(K170&lt;&gt;"Match of the Day",K170&lt;&gt;"Match of the Day 2",K170&lt;&gt;"Match of the Day Repeat"),"",1+MAX($AJ$10:AJ169))</f>
        <v/>
      </c>
    </row>
    <row r="171" spans="1:36" s="72" customFormat="1" x14ac:dyDescent="0.35">
      <c r="A171" s="104" t="s">
        <v>31</v>
      </c>
      <c r="B171" s="104" t="s">
        <v>32</v>
      </c>
      <c r="C171" s="104" t="s">
        <v>45</v>
      </c>
      <c r="D171" s="104" t="s">
        <v>86</v>
      </c>
      <c r="E171" s="104" t="s">
        <v>41</v>
      </c>
      <c r="F171" s="105">
        <v>0.52083333333333337</v>
      </c>
      <c r="G171" s="104"/>
      <c r="H171" s="106">
        <v>45920</v>
      </c>
      <c r="I171" s="104" t="s">
        <v>522</v>
      </c>
      <c r="J171" s="107" t="s">
        <v>37</v>
      </c>
      <c r="K171" s="104" t="s">
        <v>53</v>
      </c>
      <c r="L171" s="104" t="s">
        <v>510</v>
      </c>
      <c r="M171" s="107" t="s">
        <v>511</v>
      </c>
      <c r="N171" s="105">
        <v>0.52152777777777781</v>
      </c>
      <c r="O171" s="105">
        <v>0.59791666666666665</v>
      </c>
      <c r="P171" s="105">
        <v>7.638888888888884E-2</v>
      </c>
      <c r="Q171" s="108">
        <v>1200.7</v>
      </c>
      <c r="R171" s="109">
        <v>1.9</v>
      </c>
      <c r="S171" s="109">
        <v>17.2</v>
      </c>
      <c r="T171" s="109">
        <v>1461</v>
      </c>
      <c r="U171" s="109">
        <v>225.9</v>
      </c>
      <c r="V171" s="109">
        <v>3.1</v>
      </c>
      <c r="W171" s="109">
        <v>50.8</v>
      </c>
      <c r="X171" s="109">
        <v>268.7</v>
      </c>
      <c r="Y171" s="109">
        <v>1135.2</v>
      </c>
      <c r="Z171" s="109">
        <v>2.2000000000000002</v>
      </c>
      <c r="AA171" s="109">
        <v>17</v>
      </c>
      <c r="AB171" s="110">
        <v>1366.3</v>
      </c>
      <c r="AH171" s="72" t="e">
        <f>IF(AND(B171="Premier League",E171="Live"),_xlfn.XLOOKUP(_xlfn.TEXTJOIN(" vs ",,C171:D171),Calendar!G:G,Calendar!B:B),IF(AND(B171="Premier League",E171="Highlights"),_xlfn.XLOOKUP(H171,Calendar!O:O,Calendar!N:N,,-1),""))</f>
        <v>#N/A</v>
      </c>
      <c r="AI171" s="111" t="e">
        <f>IF(AND(AH171&lt;&gt;"",E171="Live"),_xlfn.XLOOKUP(_xlfn.TEXTJOIN(" vs ",,C171:D171),Calendar!G:G,Calendar!K:K),"")</f>
        <v>#N/A</v>
      </c>
      <c r="AJ171" s="111" t="str">
        <f>IF(AND(K171&lt;&gt;"Match of the Day",K171&lt;&gt;"Match of the Day 2",K171&lt;&gt;"Match of the Day Repeat"),"",1+MAX($AJ$10:AJ170))</f>
        <v/>
      </c>
    </row>
    <row r="172" spans="1:36" s="72" customFormat="1" x14ac:dyDescent="0.35">
      <c r="A172" s="104" t="s">
        <v>31</v>
      </c>
      <c r="B172" s="104" t="s">
        <v>547</v>
      </c>
      <c r="C172" s="104" t="s">
        <v>533</v>
      </c>
      <c r="D172" s="104" t="s">
        <v>534</v>
      </c>
      <c r="E172" s="104" t="s">
        <v>41</v>
      </c>
      <c r="F172" s="105">
        <v>0.625</v>
      </c>
      <c r="G172" s="104"/>
      <c r="H172" s="106">
        <v>45920</v>
      </c>
      <c r="I172" s="104" t="s">
        <v>522</v>
      </c>
      <c r="J172" s="107" t="s">
        <v>37</v>
      </c>
      <c r="K172" s="104" t="s">
        <v>53</v>
      </c>
      <c r="L172" s="104" t="s">
        <v>621</v>
      </c>
      <c r="M172" s="107" t="s">
        <v>532</v>
      </c>
      <c r="N172" s="105">
        <v>0.62638888888888888</v>
      </c>
      <c r="O172" s="105">
        <v>0.70277777777777783</v>
      </c>
      <c r="P172" s="105">
        <v>7.6388888888888951E-2</v>
      </c>
      <c r="Q172" s="108">
        <v>25.3</v>
      </c>
      <c r="R172" s="109">
        <v>0</v>
      </c>
      <c r="S172" s="109">
        <v>0.3</v>
      </c>
      <c r="T172" s="109">
        <v>31</v>
      </c>
      <c r="U172" s="109">
        <v>0</v>
      </c>
      <c r="V172" s="109">
        <v>0</v>
      </c>
      <c r="W172" s="109">
        <v>0</v>
      </c>
      <c r="X172" s="109" t="s">
        <v>541</v>
      </c>
      <c r="Y172" s="109">
        <v>25.3</v>
      </c>
      <c r="Z172" s="109">
        <v>0</v>
      </c>
      <c r="AA172" s="109">
        <v>0.4</v>
      </c>
      <c r="AB172" s="110">
        <v>31</v>
      </c>
      <c r="AH172" s="72" t="str">
        <f>IF(AND(B172="Premier League",E172="Live"),_xlfn.XLOOKUP(_xlfn.TEXTJOIN(" vs ",,C172:D172),Calendar!G:G,Calendar!B:B),IF(AND(B172="Premier League",E172="Highlights"),_xlfn.XLOOKUP(H172,Calendar!O:O,Calendar!N:N,,-1),""))</f>
        <v/>
      </c>
      <c r="AI172" s="111" t="str">
        <f>IF(AND(AH172&lt;&gt;"",E172="Live"),_xlfn.XLOOKUP(_xlfn.TEXTJOIN(" vs ",,C172:D172),Calendar!G:G,Calendar!K:K),"")</f>
        <v/>
      </c>
      <c r="AJ172" s="111" t="str">
        <f>IF(AND(K172&lt;&gt;"Match of the Day",K172&lt;&gt;"Match of the Day 2",K172&lt;&gt;"Match of the Day Repeat"),"",1+MAX($AJ$10:AJ171))</f>
        <v/>
      </c>
    </row>
    <row r="173" spans="1:36" s="72" customFormat="1" x14ac:dyDescent="0.35">
      <c r="A173" s="104" t="s">
        <v>31</v>
      </c>
      <c r="B173" s="104" t="s">
        <v>32</v>
      </c>
      <c r="C173" s="104" t="s">
        <v>42</v>
      </c>
      <c r="D173" s="104" t="s">
        <v>67</v>
      </c>
      <c r="E173" s="104" t="s">
        <v>41</v>
      </c>
      <c r="F173" s="105">
        <v>0.72916666666666663</v>
      </c>
      <c r="G173" s="104"/>
      <c r="H173" s="106">
        <v>45920</v>
      </c>
      <c r="I173" s="104" t="s">
        <v>522</v>
      </c>
      <c r="J173" s="107" t="s">
        <v>37</v>
      </c>
      <c r="K173" s="104" t="s">
        <v>53</v>
      </c>
      <c r="L173" s="104" t="s">
        <v>54</v>
      </c>
      <c r="M173" s="107" t="s">
        <v>55</v>
      </c>
      <c r="N173" s="105">
        <v>0.72916666666666674</v>
      </c>
      <c r="O173" s="105">
        <v>0.81597222222222221</v>
      </c>
      <c r="P173" s="105">
        <v>8.6805555555555469E-2</v>
      </c>
      <c r="Q173" s="108">
        <v>2019.5</v>
      </c>
      <c r="R173" s="109">
        <v>3.2</v>
      </c>
      <c r="S173" s="109">
        <v>17.7</v>
      </c>
      <c r="T173" s="109">
        <v>2393.9</v>
      </c>
      <c r="U173" s="109">
        <v>277.8</v>
      </c>
      <c r="V173" s="109">
        <v>3.9</v>
      </c>
      <c r="W173" s="109">
        <v>50.9</v>
      </c>
      <c r="X173" s="109">
        <v>381.1</v>
      </c>
      <c r="Y173" s="109">
        <v>1872.1</v>
      </c>
      <c r="Z173" s="109">
        <v>3.5</v>
      </c>
      <c r="AA173" s="109">
        <v>17.100000000000001</v>
      </c>
      <c r="AB173" s="110">
        <v>2222.5</v>
      </c>
      <c r="AH173" s="72" t="e">
        <f>IF(AND(B173="Premier League",E173="Live"),_xlfn.XLOOKUP(_xlfn.TEXTJOIN(" vs ",,C173:D173),Calendar!G:G,Calendar!B:B),IF(AND(B173="Premier League",E173="Highlights"),_xlfn.XLOOKUP(H173,Calendar!O:O,Calendar!N:N,,-1),""))</f>
        <v>#N/A</v>
      </c>
      <c r="AI173" s="111" t="e">
        <f>IF(AND(AH173&lt;&gt;"",E173="Live"),_xlfn.XLOOKUP(_xlfn.TEXTJOIN(" vs ",,C173:D173),Calendar!G:G,Calendar!K:K),"")</f>
        <v>#N/A</v>
      </c>
      <c r="AJ173" s="111" t="str">
        <f>IF(AND(K173&lt;&gt;"Match of the Day",K173&lt;&gt;"Match of the Day 2",K173&lt;&gt;"Match of the Day Repeat"),"",1+MAX($AJ$10:AJ172))</f>
        <v/>
      </c>
    </row>
    <row r="174" spans="1:36" s="72" customFormat="1" x14ac:dyDescent="0.35">
      <c r="A174" s="104" t="s">
        <v>31</v>
      </c>
      <c r="B174" s="104" t="s">
        <v>547</v>
      </c>
      <c r="C174" s="104" t="s">
        <v>194</v>
      </c>
      <c r="D174" s="104" t="s">
        <v>545</v>
      </c>
      <c r="E174" s="104" t="s">
        <v>41</v>
      </c>
      <c r="F174" s="105">
        <v>0.73958333333333337</v>
      </c>
      <c r="G174" s="104"/>
      <c r="H174" s="106">
        <v>45920</v>
      </c>
      <c r="I174" s="104" t="s">
        <v>522</v>
      </c>
      <c r="J174" s="107" t="s">
        <v>37</v>
      </c>
      <c r="K174" s="104" t="s">
        <v>53</v>
      </c>
      <c r="L174" s="104" t="s">
        <v>531</v>
      </c>
      <c r="M174" s="107" t="s">
        <v>532</v>
      </c>
      <c r="N174" s="105">
        <v>0.74027777777777781</v>
      </c>
      <c r="O174" s="105">
        <v>0.82013888888888897</v>
      </c>
      <c r="P174" s="105">
        <v>7.986111111111116E-2</v>
      </c>
      <c r="Q174" s="108">
        <v>97.4</v>
      </c>
      <c r="R174" s="109">
        <v>0.2</v>
      </c>
      <c r="S174" s="109">
        <v>0.8</v>
      </c>
      <c r="T174" s="109">
        <v>128.1</v>
      </c>
      <c r="U174" s="109">
        <v>16</v>
      </c>
      <c r="V174" s="109">
        <v>0.2</v>
      </c>
      <c r="W174" s="109">
        <v>2.9</v>
      </c>
      <c r="X174" s="109">
        <v>28.1</v>
      </c>
      <c r="Y174" s="109">
        <v>90</v>
      </c>
      <c r="Z174" s="109">
        <v>0.2</v>
      </c>
      <c r="AA174" s="109">
        <v>0.8</v>
      </c>
      <c r="AB174" s="110">
        <v>121.2</v>
      </c>
      <c r="AH174" s="72" t="str">
        <f>IF(AND(B174="Premier League",E174="Live"),_xlfn.XLOOKUP(_xlfn.TEXTJOIN(" vs ",,C174:D174),Calendar!G:G,Calendar!B:B),IF(AND(B174="Premier League",E174="Highlights"),_xlfn.XLOOKUP(H174,Calendar!O:O,Calendar!N:N,,-1),""))</f>
        <v/>
      </c>
      <c r="AI174" s="111" t="str">
        <f>IF(AND(AH174&lt;&gt;"",E174="Live"),_xlfn.XLOOKUP(_xlfn.TEXTJOIN(" vs ",,C174:D174),Calendar!G:G,Calendar!K:K),"")</f>
        <v/>
      </c>
      <c r="AJ174" s="111" t="str">
        <f>IF(AND(K174&lt;&gt;"Match of the Day",K174&lt;&gt;"Match of the Day 2",K174&lt;&gt;"Match of the Day Repeat"),"",1+MAX($AJ$10:AJ173))</f>
        <v/>
      </c>
    </row>
    <row r="175" spans="1:36" s="72" customFormat="1" x14ac:dyDescent="0.35">
      <c r="A175" s="104" t="s">
        <v>31</v>
      </c>
      <c r="B175" s="104" t="s">
        <v>32</v>
      </c>
      <c r="C175" s="104" t="s">
        <v>94</v>
      </c>
      <c r="D175" s="104" t="s">
        <v>140</v>
      </c>
      <c r="E175" s="104" t="s">
        <v>41</v>
      </c>
      <c r="F175" s="105">
        <v>0.83333333333333337</v>
      </c>
      <c r="G175" s="104"/>
      <c r="H175" s="106">
        <v>45920</v>
      </c>
      <c r="I175" s="104" t="s">
        <v>522</v>
      </c>
      <c r="J175" s="107" t="s">
        <v>37</v>
      </c>
      <c r="K175" s="104" t="s">
        <v>53</v>
      </c>
      <c r="L175" s="104" t="s">
        <v>54</v>
      </c>
      <c r="M175" s="107" t="s">
        <v>55</v>
      </c>
      <c r="N175" s="105">
        <v>0.83333333333333337</v>
      </c>
      <c r="O175" s="105">
        <v>0.9159722222222223</v>
      </c>
      <c r="P175" s="105">
        <v>8.2638888888888928E-2</v>
      </c>
      <c r="Q175" s="108">
        <v>747.6</v>
      </c>
      <c r="R175" s="109">
        <v>1.2</v>
      </c>
      <c r="S175" s="109">
        <v>7.4</v>
      </c>
      <c r="T175" s="109">
        <v>938.3</v>
      </c>
      <c r="U175" s="109">
        <v>95.4</v>
      </c>
      <c r="V175" s="109">
        <v>1.3</v>
      </c>
      <c r="W175" s="109">
        <v>33.4</v>
      </c>
      <c r="X175" s="109">
        <v>145.6</v>
      </c>
      <c r="Y175" s="109">
        <v>718</v>
      </c>
      <c r="Z175" s="109">
        <v>1.4</v>
      </c>
      <c r="AA175" s="109">
        <v>7.4</v>
      </c>
      <c r="AB175" s="110">
        <v>895.2</v>
      </c>
      <c r="AH175" s="72" t="e">
        <f>IF(AND(B175="Premier League",E175="Live"),_xlfn.XLOOKUP(_xlfn.TEXTJOIN(" vs ",,C175:D175),Calendar!G:G,Calendar!B:B),IF(AND(B175="Premier League",E175="Highlights"),_xlfn.XLOOKUP(H175,Calendar!O:O,Calendar!N:N,,-1),""))</f>
        <v>#N/A</v>
      </c>
      <c r="AI175" s="111" t="e">
        <f>IF(AND(AH175&lt;&gt;"",E175="Live"),_xlfn.XLOOKUP(_xlfn.TEXTJOIN(" vs ",,C175:D175),Calendar!G:G,Calendar!K:K),"")</f>
        <v>#N/A</v>
      </c>
      <c r="AJ175" s="111" t="str">
        <f>IF(AND(K175&lt;&gt;"Match of the Day",K175&lt;&gt;"Match of the Day 2",K175&lt;&gt;"Match of the Day Repeat"),"",1+MAX($AJ$10:AJ174))</f>
        <v/>
      </c>
    </row>
    <row r="176" spans="1:36" s="72" customFormat="1" x14ac:dyDescent="0.35">
      <c r="A176" s="104" t="s">
        <v>31</v>
      </c>
      <c r="B176" s="104" t="s">
        <v>32</v>
      </c>
      <c r="C176" s="104"/>
      <c r="D176" s="104"/>
      <c r="E176" s="104" t="s">
        <v>33</v>
      </c>
      <c r="F176" s="105">
        <v>0.9375</v>
      </c>
      <c r="G176" s="104"/>
      <c r="H176" s="106">
        <v>45920</v>
      </c>
      <c r="I176" s="104" t="s">
        <v>522</v>
      </c>
      <c r="J176" s="107" t="s">
        <v>37</v>
      </c>
      <c r="K176" s="104" t="s">
        <v>552</v>
      </c>
      <c r="L176" s="104" t="s">
        <v>35</v>
      </c>
      <c r="M176" s="107" t="s">
        <v>36</v>
      </c>
      <c r="N176" s="105">
        <v>0.9375</v>
      </c>
      <c r="O176" s="105">
        <v>0.99652777777777779</v>
      </c>
      <c r="P176" s="105">
        <v>5.902777777777779E-2</v>
      </c>
      <c r="Q176" s="108">
        <v>1700</v>
      </c>
      <c r="R176" s="109">
        <v>2.8</v>
      </c>
      <c r="S176" s="109">
        <v>31.3</v>
      </c>
      <c r="T176" s="109">
        <v>2267.8000000000002</v>
      </c>
      <c r="U176" s="109">
        <v>100.8</v>
      </c>
      <c r="V176" s="109">
        <v>1.4</v>
      </c>
      <c r="W176" s="109">
        <v>46.6</v>
      </c>
      <c r="X176" s="109">
        <v>158.69999999999999</v>
      </c>
      <c r="Y176" s="109">
        <v>1669.1</v>
      </c>
      <c r="Z176" s="109">
        <v>3.2</v>
      </c>
      <c r="AA176" s="109">
        <v>31.4</v>
      </c>
      <c r="AB176" s="110">
        <v>2213.9</v>
      </c>
      <c r="AH176" s="72" t="str">
        <f>IF(AND(B176="Premier League",E176="Live"),_xlfn.XLOOKUP(_xlfn.TEXTJOIN(" vs ",,C176:D176),Calendar!G:G,Calendar!B:B),IF(AND(B176="Premier League",E176="Highlights"),_xlfn.XLOOKUP(H176,Calendar!O:O,Calendar!N:N,,-1),""))</f>
        <v>Matchweek 01</v>
      </c>
      <c r="AI176" s="111" t="str">
        <f>IF(AND(AH176&lt;&gt;"",E176="Live"),_xlfn.XLOOKUP(_xlfn.TEXTJOIN(" vs ",,C176:D176),Calendar!G:G,Calendar!K:K),"")</f>
        <v/>
      </c>
      <c r="AJ176" s="111">
        <f>IF(AND(K176&lt;&gt;"Match of the Day",K176&lt;&gt;"Match of the Day 2",K176&lt;&gt;"Match of the Day Repeat"),"",1+MAX($AJ$10:AJ175))</f>
        <v>13</v>
      </c>
    </row>
    <row r="177" spans="1:36" s="72" customFormat="1" x14ac:dyDescent="0.35">
      <c r="A177" s="104" t="s">
        <v>31</v>
      </c>
      <c r="B177" s="104" t="s">
        <v>152</v>
      </c>
      <c r="C177" s="104" t="s">
        <v>601</v>
      </c>
      <c r="D177" s="104" t="s">
        <v>602</v>
      </c>
      <c r="E177" s="104" t="s">
        <v>41</v>
      </c>
      <c r="F177" s="105">
        <v>0.5</v>
      </c>
      <c r="G177" s="104"/>
      <c r="H177" s="106">
        <v>45921</v>
      </c>
      <c r="I177" s="104" t="s">
        <v>522</v>
      </c>
      <c r="J177" s="107" t="s">
        <v>38</v>
      </c>
      <c r="K177" s="104" t="s">
        <v>53</v>
      </c>
      <c r="L177" s="104" t="s">
        <v>281</v>
      </c>
      <c r="M177" s="107" t="s">
        <v>55</v>
      </c>
      <c r="N177" s="105">
        <v>0.5</v>
      </c>
      <c r="O177" s="105">
        <v>0.57916666666666672</v>
      </c>
      <c r="P177" s="105">
        <v>7.9166666666666718E-2</v>
      </c>
      <c r="Q177" s="108">
        <v>5.8</v>
      </c>
      <c r="R177" s="109">
        <v>0</v>
      </c>
      <c r="S177" s="109">
        <v>0.1</v>
      </c>
      <c r="T177" s="109">
        <v>33.4</v>
      </c>
      <c r="U177" s="109">
        <v>0</v>
      </c>
      <c r="V177" s="109">
        <v>0</v>
      </c>
      <c r="W177" s="109">
        <v>0</v>
      </c>
      <c r="X177" s="109" t="e">
        <v>#VALUE!</v>
      </c>
      <c r="Y177" s="109">
        <v>5.8</v>
      </c>
      <c r="Z177" s="109">
        <v>0</v>
      </c>
      <c r="AA177" s="109">
        <v>0.1</v>
      </c>
      <c r="AB177" s="110">
        <v>33.4</v>
      </c>
      <c r="AH177" s="72" t="str">
        <f>IF(AND(B177="Premier League",E177="Live"),_xlfn.XLOOKUP(_xlfn.TEXTJOIN(" vs ",,C177:D177),Calendar!G:G,Calendar!B:B),IF(AND(B177="Premier League",E177="Highlights"),_xlfn.XLOOKUP(H177,Calendar!O:O,Calendar!N:N,,-1),""))</f>
        <v/>
      </c>
      <c r="AI177" s="111" t="str">
        <f>IF(AND(AH177&lt;&gt;"",E177="Live"),_xlfn.XLOOKUP(_xlfn.TEXTJOIN(" vs ",,C177:D177),Calendar!G:G,Calendar!K:K),"")</f>
        <v/>
      </c>
      <c r="AJ177" s="111" t="str">
        <f>IF(AND(K177&lt;&gt;"Match of the Day",K177&lt;&gt;"Match of the Day 2",K177&lt;&gt;"Match of the Day Repeat"),"",1+MAX($AJ$10:AJ176))</f>
        <v/>
      </c>
    </row>
    <row r="178" spans="1:36" s="72" customFormat="1" x14ac:dyDescent="0.35">
      <c r="A178" s="104" t="s">
        <v>31</v>
      </c>
      <c r="B178" s="104" t="s">
        <v>152</v>
      </c>
      <c r="C178" s="104" t="s">
        <v>252</v>
      </c>
      <c r="D178" s="104" t="s">
        <v>611</v>
      </c>
      <c r="E178" s="104" t="s">
        <v>41</v>
      </c>
      <c r="F178" s="105">
        <v>0.5</v>
      </c>
      <c r="G178" s="104"/>
      <c r="H178" s="106">
        <v>45921</v>
      </c>
      <c r="I178" s="104" t="s">
        <v>522</v>
      </c>
      <c r="J178" s="107" t="s">
        <v>38</v>
      </c>
      <c r="K178" s="104" t="s">
        <v>53</v>
      </c>
      <c r="L178" s="104" t="s">
        <v>120</v>
      </c>
      <c r="M178" s="107" t="s">
        <v>55</v>
      </c>
      <c r="N178" s="105">
        <v>0.50069444444444444</v>
      </c>
      <c r="O178" s="105">
        <v>0.5805555555555556</v>
      </c>
      <c r="P178" s="105">
        <v>7.986111111111116E-2</v>
      </c>
      <c r="Q178" s="108">
        <v>48.8</v>
      </c>
      <c r="R178" s="109">
        <v>0.1</v>
      </c>
      <c r="S178" s="109">
        <v>0.8</v>
      </c>
      <c r="T178" s="109">
        <v>82.9</v>
      </c>
      <c r="U178" s="109">
        <v>13.3</v>
      </c>
      <c r="V178" s="109">
        <v>0.2</v>
      </c>
      <c r="W178" s="109">
        <v>4.3</v>
      </c>
      <c r="X178" s="109">
        <v>23.1</v>
      </c>
      <c r="Y178" s="109">
        <v>48.7</v>
      </c>
      <c r="Z178" s="109">
        <v>0.1</v>
      </c>
      <c r="AA178" s="109">
        <v>0.8</v>
      </c>
      <c r="AB178" s="110">
        <v>82.9</v>
      </c>
      <c r="AH178" s="72" t="str">
        <f>IF(AND(B178="Premier League",E178="Live"),_xlfn.XLOOKUP(_xlfn.TEXTJOIN(" vs ",,C178:D178),Calendar!G:G,Calendar!B:B),IF(AND(B178="Premier League",E178="Highlights"),_xlfn.XLOOKUP(H178,Calendar!O:O,Calendar!N:N,,-1),""))</f>
        <v/>
      </c>
      <c r="AI178" s="111" t="str">
        <f>IF(AND(AH178&lt;&gt;"",E178="Live"),_xlfn.XLOOKUP(_xlfn.TEXTJOIN(" vs ",,C178:D178),Calendar!G:G,Calendar!K:K),"")</f>
        <v/>
      </c>
      <c r="AJ178" s="111" t="str">
        <f>IF(AND(K178&lt;&gt;"Match of the Day",K178&lt;&gt;"Match of the Day 2",K178&lt;&gt;"Match of the Day Repeat"),"",1+MAX($AJ$10:AJ177))</f>
        <v/>
      </c>
    </row>
    <row r="179" spans="1:36" s="72" customFormat="1" x14ac:dyDescent="0.35">
      <c r="A179" s="104" t="s">
        <v>31</v>
      </c>
      <c r="B179" s="104" t="s">
        <v>32</v>
      </c>
      <c r="C179" s="104" t="s">
        <v>128</v>
      </c>
      <c r="D179" s="104" t="s">
        <v>46</v>
      </c>
      <c r="E179" s="104" t="s">
        <v>41</v>
      </c>
      <c r="F179" s="105">
        <v>0.58333333333333337</v>
      </c>
      <c r="G179" s="104"/>
      <c r="H179" s="106">
        <v>45921</v>
      </c>
      <c r="I179" s="104" t="s">
        <v>522</v>
      </c>
      <c r="J179" s="107" t="s">
        <v>38</v>
      </c>
      <c r="K179" s="104" t="s">
        <v>53</v>
      </c>
      <c r="L179" s="104" t="s">
        <v>57</v>
      </c>
      <c r="M179" s="107" t="s">
        <v>55</v>
      </c>
      <c r="N179" s="105">
        <v>0.58333333333333337</v>
      </c>
      <c r="O179" s="105">
        <v>0.66319444444444442</v>
      </c>
      <c r="P179" s="105">
        <v>7.9861111111111049E-2</v>
      </c>
      <c r="Q179" s="108">
        <v>712.6</v>
      </c>
      <c r="R179" s="109">
        <v>1.2</v>
      </c>
      <c r="S179" s="109">
        <v>12.2</v>
      </c>
      <c r="T179" s="109">
        <v>818.8</v>
      </c>
      <c r="U179" s="109">
        <v>84</v>
      </c>
      <c r="V179" s="109">
        <v>1.2</v>
      </c>
      <c r="W179" s="109">
        <v>28.8</v>
      </c>
      <c r="X179" s="109">
        <v>105.5</v>
      </c>
      <c r="Y179" s="109">
        <v>665.6</v>
      </c>
      <c r="Z179" s="109">
        <v>1.3</v>
      </c>
      <c r="AA179" s="109">
        <v>11.8</v>
      </c>
      <c r="AB179" s="110">
        <v>765</v>
      </c>
      <c r="AH179" s="72" t="e">
        <f>IF(AND(B179="Premier League",E179="Live"),_xlfn.XLOOKUP(_xlfn.TEXTJOIN(" vs ",,C179:D179),Calendar!G:G,Calendar!B:B),IF(AND(B179="Premier League",E179="Highlights"),_xlfn.XLOOKUP(H179,Calendar!O:O,Calendar!N:N,,-1),""))</f>
        <v>#N/A</v>
      </c>
      <c r="AI179" s="111" t="e">
        <f>IF(AND(AH179&lt;&gt;"",E179="Live"),_xlfn.XLOOKUP(_xlfn.TEXTJOIN(" vs ",,C179:D179),Calendar!G:G,Calendar!K:K),"")</f>
        <v>#N/A</v>
      </c>
      <c r="AJ179" s="111" t="str">
        <f>IF(AND(K179&lt;&gt;"Match of the Day",K179&lt;&gt;"Match of the Day 2",K179&lt;&gt;"Match of the Day Repeat"),"",1+MAX($AJ$10:AJ178))</f>
        <v/>
      </c>
    </row>
    <row r="180" spans="1:36" s="72" customFormat="1" x14ac:dyDescent="0.35">
      <c r="A180" s="104" t="s">
        <v>31</v>
      </c>
      <c r="B180" s="104" t="s">
        <v>32</v>
      </c>
      <c r="C180" s="104" t="s">
        <v>235</v>
      </c>
      <c r="D180" s="104" t="s">
        <v>82</v>
      </c>
      <c r="E180" s="104" t="s">
        <v>41</v>
      </c>
      <c r="F180" s="105">
        <v>0.58333333333333337</v>
      </c>
      <c r="G180" s="104"/>
      <c r="H180" s="106">
        <v>45921</v>
      </c>
      <c r="I180" s="104" t="s">
        <v>522</v>
      </c>
      <c r="J180" s="107" t="s">
        <v>38</v>
      </c>
      <c r="K180" s="104" t="s">
        <v>53</v>
      </c>
      <c r="L180" s="104" t="s">
        <v>54</v>
      </c>
      <c r="M180" s="107" t="s">
        <v>55</v>
      </c>
      <c r="N180" s="105">
        <v>0.58333333333333337</v>
      </c>
      <c r="O180" s="105">
        <v>0.66319444444444442</v>
      </c>
      <c r="P180" s="105">
        <v>7.9861111111111049E-2</v>
      </c>
      <c r="Q180" s="108">
        <v>598.9</v>
      </c>
      <c r="R180" s="109">
        <v>1</v>
      </c>
      <c r="S180" s="109">
        <v>10.199999999999999</v>
      </c>
      <c r="T180" s="109">
        <v>932.2</v>
      </c>
      <c r="U180" s="109">
        <v>67.8</v>
      </c>
      <c r="V180" s="109">
        <v>0.9</v>
      </c>
      <c r="W180" s="109">
        <v>23.2</v>
      </c>
      <c r="X180" s="109">
        <v>104.6</v>
      </c>
      <c r="Y180" s="109">
        <v>575.1</v>
      </c>
      <c r="Z180" s="109">
        <v>1.1000000000000001</v>
      </c>
      <c r="AA180" s="109">
        <v>10.199999999999999</v>
      </c>
      <c r="AB180" s="110">
        <v>887.1</v>
      </c>
      <c r="AH180" s="72" t="e">
        <f>IF(AND(B180="Premier League",E180="Live"),_xlfn.XLOOKUP(_xlfn.TEXTJOIN(" vs ",,C180:D180),Calendar!G:G,Calendar!B:B),IF(AND(B180="Premier League",E180="Highlights"),_xlfn.XLOOKUP(H180,Calendar!O:O,Calendar!N:N,,-1),""))</f>
        <v>#N/A</v>
      </c>
      <c r="AI180" s="111" t="e">
        <f>IF(AND(AH180&lt;&gt;"",E180="Live"),_xlfn.XLOOKUP(_xlfn.TEXTJOIN(" vs ",,C180:D180),Calendar!G:G,Calendar!K:K),"")</f>
        <v>#N/A</v>
      </c>
      <c r="AJ180" s="111" t="str">
        <f>IF(AND(K180&lt;&gt;"Match of the Day",K180&lt;&gt;"Match of the Day 2",K180&lt;&gt;"Match of the Day Repeat"),"",1+MAX($AJ$10:AJ179))</f>
        <v/>
      </c>
    </row>
    <row r="181" spans="1:36" s="72" customFormat="1" x14ac:dyDescent="0.35">
      <c r="A181" s="104" t="s">
        <v>31</v>
      </c>
      <c r="B181" s="104" t="s">
        <v>152</v>
      </c>
      <c r="C181" s="104" t="s">
        <v>604</v>
      </c>
      <c r="D181" s="104" t="s">
        <v>599</v>
      </c>
      <c r="E181" s="104" t="s">
        <v>41</v>
      </c>
      <c r="F181" s="105">
        <v>0.61805555555555558</v>
      </c>
      <c r="G181" s="104"/>
      <c r="H181" s="106">
        <v>45921</v>
      </c>
      <c r="I181" s="104" t="s">
        <v>522</v>
      </c>
      <c r="J181" s="107" t="s">
        <v>38</v>
      </c>
      <c r="K181" s="104" t="s">
        <v>53</v>
      </c>
      <c r="L181" s="104" t="s">
        <v>591</v>
      </c>
      <c r="M181" s="107" t="s">
        <v>36</v>
      </c>
      <c r="N181" s="105">
        <v>0.61805555555555558</v>
      </c>
      <c r="O181" s="105">
        <v>0.69861111111111118</v>
      </c>
      <c r="P181" s="105">
        <v>8.0555555555555602E-2</v>
      </c>
      <c r="Q181" s="108">
        <v>543.4</v>
      </c>
      <c r="R181" s="109">
        <v>0.9</v>
      </c>
      <c r="S181" s="109">
        <v>8.5</v>
      </c>
      <c r="T181" s="109">
        <v>678.9</v>
      </c>
      <c r="U181" s="109">
        <v>14.1</v>
      </c>
      <c r="V181" s="109">
        <v>0.2</v>
      </c>
      <c r="W181" s="109">
        <v>4.2</v>
      </c>
      <c r="X181" s="109">
        <v>29</v>
      </c>
      <c r="Y181" s="109">
        <v>519.4</v>
      </c>
      <c r="Z181" s="109">
        <v>1</v>
      </c>
      <c r="AA181" s="109">
        <v>8.4</v>
      </c>
      <c r="AB181" s="110">
        <v>636.70000000000005</v>
      </c>
      <c r="AH181" s="72" t="str">
        <f>IF(AND(B181="Premier League",E181="Live"),_xlfn.XLOOKUP(_xlfn.TEXTJOIN(" vs ",,C181:D181),Calendar!G:G,Calendar!B:B),IF(AND(B181="Premier League",E181="Highlights"),_xlfn.XLOOKUP(H181,Calendar!O:O,Calendar!N:N,,-1),""))</f>
        <v/>
      </c>
      <c r="AI181" s="111" t="str">
        <f>IF(AND(AH181&lt;&gt;"",E181="Live"),_xlfn.XLOOKUP(_xlfn.TEXTJOIN(" vs ",,C181:D181),Calendar!G:G,Calendar!K:K),"")</f>
        <v/>
      </c>
      <c r="AJ181" s="111" t="str">
        <f>IF(AND(K181&lt;&gt;"Match of the Day",K181&lt;&gt;"Match of the Day 2",K181&lt;&gt;"Match of the Day Repeat"),"",1+MAX($AJ$10:AJ180))</f>
        <v/>
      </c>
    </row>
    <row r="182" spans="1:36" s="72" customFormat="1" x14ac:dyDescent="0.35">
      <c r="A182" s="104" t="s">
        <v>31</v>
      </c>
      <c r="B182" s="104" t="s">
        <v>547</v>
      </c>
      <c r="C182" s="104" t="s">
        <v>622</v>
      </c>
      <c r="D182" s="104" t="s">
        <v>195</v>
      </c>
      <c r="E182" s="104" t="s">
        <v>41</v>
      </c>
      <c r="F182" s="105">
        <v>0.64583333333333337</v>
      </c>
      <c r="G182" s="104"/>
      <c r="H182" s="106">
        <v>45921</v>
      </c>
      <c r="I182" s="104" t="s">
        <v>522</v>
      </c>
      <c r="J182" s="107" t="s">
        <v>38</v>
      </c>
      <c r="K182" s="104" t="s">
        <v>53</v>
      </c>
      <c r="L182" s="104" t="s">
        <v>531</v>
      </c>
      <c r="M182" s="107" t="s">
        <v>532</v>
      </c>
      <c r="N182" s="105">
        <v>0.64722222222222225</v>
      </c>
      <c r="O182" s="105">
        <v>0.72152777777777777</v>
      </c>
      <c r="P182" s="105">
        <v>7.4305555555555514E-2</v>
      </c>
      <c r="Q182" s="108">
        <v>82.4</v>
      </c>
      <c r="R182" s="109">
        <v>0.1</v>
      </c>
      <c r="S182" s="109">
        <v>1.1000000000000001</v>
      </c>
      <c r="T182" s="109">
        <v>128.9</v>
      </c>
      <c r="U182" s="109">
        <v>9.5</v>
      </c>
      <c r="V182" s="109">
        <v>0.1</v>
      </c>
      <c r="W182" s="109">
        <v>2.2999999999999998</v>
      </c>
      <c r="X182" s="109">
        <v>16.8</v>
      </c>
      <c r="Y182" s="109">
        <v>82.4</v>
      </c>
      <c r="Z182" s="109">
        <v>0.2</v>
      </c>
      <c r="AA182" s="109">
        <v>1.2</v>
      </c>
      <c r="AB182" s="110">
        <v>128.9</v>
      </c>
      <c r="AH182" s="72" t="str">
        <f>IF(AND(B182="Premier League",E182="Live"),_xlfn.XLOOKUP(_xlfn.TEXTJOIN(" vs ",,C182:D182),Calendar!G:G,Calendar!B:B),IF(AND(B182="Premier League",E182="Highlights"),_xlfn.XLOOKUP(H182,Calendar!O:O,Calendar!N:N,,-1),""))</f>
        <v/>
      </c>
      <c r="AI182" s="111" t="str">
        <f>IF(AND(AH182&lt;&gt;"",E182="Live"),_xlfn.XLOOKUP(_xlfn.TEXTJOIN(" vs ",,C182:D182),Calendar!G:G,Calendar!K:K),"")</f>
        <v/>
      </c>
      <c r="AJ182" s="111" t="str">
        <f>IF(AND(K182&lt;&gt;"Match of the Day",K182&lt;&gt;"Match of the Day 2",K182&lt;&gt;"Match of the Day Repeat"),"",1+MAX($AJ$10:AJ181))</f>
        <v/>
      </c>
    </row>
    <row r="183" spans="1:36" s="72" customFormat="1" x14ac:dyDescent="0.35">
      <c r="A183" s="104" t="s">
        <v>31</v>
      </c>
      <c r="B183" s="104" t="s">
        <v>32</v>
      </c>
      <c r="C183" s="104" t="s">
        <v>40</v>
      </c>
      <c r="D183" s="104" t="s">
        <v>49</v>
      </c>
      <c r="E183" s="104" t="s">
        <v>41</v>
      </c>
      <c r="F183" s="105">
        <v>0.6875</v>
      </c>
      <c r="G183" s="104"/>
      <c r="H183" s="106">
        <v>45921</v>
      </c>
      <c r="I183" s="104" t="s">
        <v>522</v>
      </c>
      <c r="J183" s="107" t="s">
        <v>38</v>
      </c>
      <c r="K183" s="104" t="s">
        <v>53</v>
      </c>
      <c r="L183" s="104" t="s">
        <v>54</v>
      </c>
      <c r="M183" s="107" t="s">
        <v>55</v>
      </c>
      <c r="N183" s="105">
        <v>0.6875</v>
      </c>
      <c r="O183" s="105">
        <v>0.77222222222222225</v>
      </c>
      <c r="P183" s="105">
        <v>8.4722222222222254E-2</v>
      </c>
      <c r="Q183" s="108">
        <v>2823.3</v>
      </c>
      <c r="R183" s="109">
        <v>4.5999999999999996</v>
      </c>
      <c r="S183" s="109">
        <v>29.7</v>
      </c>
      <c r="T183" s="109">
        <v>3234.7</v>
      </c>
      <c r="U183" s="109">
        <v>363.8</v>
      </c>
      <c r="V183" s="109">
        <v>5</v>
      </c>
      <c r="W183" s="109">
        <v>65.7</v>
      </c>
      <c r="X183" s="109">
        <v>457.3</v>
      </c>
      <c r="Y183" s="109">
        <v>2656</v>
      </c>
      <c r="Z183" s="109">
        <v>5</v>
      </c>
      <c r="AA183" s="109">
        <v>29.1</v>
      </c>
      <c r="AB183" s="110">
        <v>3036.8</v>
      </c>
      <c r="AH183" s="72" t="e">
        <f>IF(AND(B183="Premier League",E183="Live"),_xlfn.XLOOKUP(_xlfn.TEXTJOIN(" vs ",,C183:D183),Calendar!G:G,Calendar!B:B),IF(AND(B183="Premier League",E183="Highlights"),_xlfn.XLOOKUP(H183,Calendar!O:O,Calendar!N:N,,-1),""))</f>
        <v>#N/A</v>
      </c>
      <c r="AI183" s="111" t="e">
        <f>IF(AND(AH183&lt;&gt;"",E183="Live"),_xlfn.XLOOKUP(_xlfn.TEXTJOIN(" vs ",,C183:D183),Calendar!G:G,Calendar!K:K),"")</f>
        <v>#N/A</v>
      </c>
      <c r="AJ183" s="111" t="str">
        <f>IF(AND(K183&lt;&gt;"Match of the Day",K183&lt;&gt;"Match of the Day 2",K183&lt;&gt;"Match of the Day Repeat"),"",1+MAX($AJ$10:AJ182))</f>
        <v/>
      </c>
    </row>
    <row r="184" spans="1:36" s="72" customFormat="1" x14ac:dyDescent="0.35">
      <c r="A184" s="104" t="s">
        <v>31</v>
      </c>
      <c r="B184" s="104" t="s">
        <v>32</v>
      </c>
      <c r="C184" s="104"/>
      <c r="D184" s="104"/>
      <c r="E184" s="104" t="s">
        <v>33</v>
      </c>
      <c r="F184" s="105">
        <v>0.3125</v>
      </c>
      <c r="G184" s="104"/>
      <c r="H184" s="106">
        <v>45921</v>
      </c>
      <c r="I184" s="104" t="s">
        <v>522</v>
      </c>
      <c r="J184" s="107" t="s">
        <v>38</v>
      </c>
      <c r="K184" s="104" t="s">
        <v>553</v>
      </c>
      <c r="L184" s="104" t="s">
        <v>35</v>
      </c>
      <c r="M184" s="107" t="s">
        <v>36</v>
      </c>
      <c r="N184" s="105">
        <v>0.31597222222222221</v>
      </c>
      <c r="O184" s="105">
        <v>0.375</v>
      </c>
      <c r="P184" s="105">
        <v>5.902777777777779E-2</v>
      </c>
      <c r="Q184" s="108">
        <v>740.9</v>
      </c>
      <c r="R184" s="109">
        <v>1.2</v>
      </c>
      <c r="S184" s="109">
        <v>24</v>
      </c>
      <c r="T184" s="109">
        <v>873.7</v>
      </c>
      <c r="U184" s="109">
        <v>18.7</v>
      </c>
      <c r="V184" s="109">
        <v>0.3</v>
      </c>
      <c r="W184" s="109">
        <v>24.7</v>
      </c>
      <c r="X184" s="109">
        <v>45.3</v>
      </c>
      <c r="Y184" s="109">
        <v>693.4</v>
      </c>
      <c r="Z184" s="109">
        <v>1.3</v>
      </c>
      <c r="AA184" s="109">
        <v>23.8</v>
      </c>
      <c r="AB184" s="110">
        <v>834.6</v>
      </c>
      <c r="AH184" s="72" t="str">
        <f>IF(AND(B184="Premier League",E184="Live"),_xlfn.XLOOKUP(_xlfn.TEXTJOIN(" vs ",,C184:D184),Calendar!G:G,Calendar!B:B),IF(AND(B184="Premier League",E184="Highlights"),_xlfn.XLOOKUP(H184,Calendar!O:O,Calendar!N:N,,-1),""))</f>
        <v>Matchweek 01</v>
      </c>
      <c r="AI184" s="111" t="str">
        <f>IF(AND(AH184&lt;&gt;"",E184="Live"),_xlfn.XLOOKUP(_xlfn.TEXTJOIN(" vs ",,C184:D184),Calendar!G:G,Calendar!K:K),"")</f>
        <v/>
      </c>
      <c r="AJ184" s="111">
        <f>IF(AND(K184&lt;&gt;"Match of the Day",K184&lt;&gt;"Match of the Day 2",K184&lt;&gt;"Match of the Day Repeat"),"",1+MAX($AJ$10:AJ183))</f>
        <v>14</v>
      </c>
    </row>
    <row r="185" spans="1:36" s="72" customFormat="1" x14ac:dyDescent="0.35">
      <c r="A185" s="104" t="s">
        <v>31</v>
      </c>
      <c r="B185" s="104" t="s">
        <v>32</v>
      </c>
      <c r="C185" s="104"/>
      <c r="D185" s="104"/>
      <c r="E185" s="104" t="s">
        <v>33</v>
      </c>
      <c r="F185" s="105">
        <v>0.9375</v>
      </c>
      <c r="G185" s="104"/>
      <c r="H185" s="106">
        <v>45921</v>
      </c>
      <c r="I185" s="104" t="s">
        <v>522</v>
      </c>
      <c r="J185" s="107" t="s">
        <v>38</v>
      </c>
      <c r="K185" s="104" t="s">
        <v>554</v>
      </c>
      <c r="L185" s="104" t="s">
        <v>35</v>
      </c>
      <c r="M185" s="107" t="s">
        <v>36</v>
      </c>
      <c r="N185" s="105">
        <v>0.9375</v>
      </c>
      <c r="O185" s="105">
        <v>0.97916666666666663</v>
      </c>
      <c r="P185" s="105">
        <v>4.166666666666663E-2</v>
      </c>
      <c r="Q185" s="108">
        <v>1288</v>
      </c>
      <c r="R185" s="109">
        <v>2.1</v>
      </c>
      <c r="S185" s="109">
        <v>22.8</v>
      </c>
      <c r="T185" s="109">
        <v>2518.6999999999998</v>
      </c>
      <c r="U185" s="109">
        <v>40.5</v>
      </c>
      <c r="V185" s="109">
        <v>0.6</v>
      </c>
      <c r="W185" s="109">
        <v>24.7</v>
      </c>
      <c r="X185" s="109">
        <v>48.3</v>
      </c>
      <c r="Y185" s="109">
        <v>1273.7</v>
      </c>
      <c r="Z185" s="109">
        <v>2.4</v>
      </c>
      <c r="AA185" s="109">
        <v>22.9</v>
      </c>
      <c r="AB185" s="110">
        <v>2490.1</v>
      </c>
      <c r="AH185" s="72" t="str">
        <f>IF(AND(B185="Premier League",E185="Live"),_xlfn.XLOOKUP(_xlfn.TEXTJOIN(" vs ",,C185:D185),Calendar!G:G,Calendar!B:B),IF(AND(B185="Premier League",E185="Highlights"),_xlfn.XLOOKUP(H185,Calendar!O:O,Calendar!N:N,,-1),""))</f>
        <v>Matchweek 01</v>
      </c>
      <c r="AI185" s="111" t="str">
        <f>IF(AND(AH185&lt;&gt;"",E185="Live"),_xlfn.XLOOKUP(_xlfn.TEXTJOIN(" vs ",,C185:D185),Calendar!G:G,Calendar!K:K),"")</f>
        <v/>
      </c>
      <c r="AJ185" s="111">
        <f>IF(AND(K185&lt;&gt;"Match of the Day",K185&lt;&gt;"Match of the Day 2",K185&lt;&gt;"Match of the Day Repeat"),"",1+MAX($AJ$10:AJ184))</f>
        <v>15</v>
      </c>
    </row>
    <row r="186" spans="1:36" s="72" customFormat="1" x14ac:dyDescent="0.35">
      <c r="A186" s="104" t="s">
        <v>31</v>
      </c>
      <c r="B186" s="104" t="s">
        <v>623</v>
      </c>
      <c r="C186" s="104"/>
      <c r="D186" s="104"/>
      <c r="E186" s="104" t="s">
        <v>33</v>
      </c>
      <c r="F186" s="105">
        <v>0.97916666666666663</v>
      </c>
      <c r="G186" s="104"/>
      <c r="H186" s="106">
        <v>45921</v>
      </c>
      <c r="I186" s="104" t="s">
        <v>522</v>
      </c>
      <c r="J186" s="107" t="s">
        <v>38</v>
      </c>
      <c r="K186" s="104" t="s">
        <v>607</v>
      </c>
      <c r="L186" s="104" t="s">
        <v>35</v>
      </c>
      <c r="M186" s="107" t="s">
        <v>36</v>
      </c>
      <c r="N186" s="105">
        <v>0.97916666666666663</v>
      </c>
      <c r="O186" s="105">
        <v>1.0138888888888888</v>
      </c>
      <c r="P186" s="105">
        <v>3.472222222222221E-2</v>
      </c>
      <c r="Q186" s="108">
        <v>309.60000000000002</v>
      </c>
      <c r="R186" s="109">
        <v>0.5</v>
      </c>
      <c r="S186" s="109">
        <v>10.4</v>
      </c>
      <c r="T186" s="109">
        <v>750.9</v>
      </c>
      <c r="U186" s="109">
        <v>17.899999999999999</v>
      </c>
      <c r="V186" s="109">
        <v>0.2</v>
      </c>
      <c r="W186" s="109">
        <v>17.399999999999999</v>
      </c>
      <c r="X186" s="109">
        <v>30.4</v>
      </c>
      <c r="Y186" s="109">
        <v>305.60000000000002</v>
      </c>
      <c r="Z186" s="109">
        <v>0.6</v>
      </c>
      <c r="AA186" s="109">
        <v>10.4</v>
      </c>
      <c r="AB186" s="110">
        <v>747</v>
      </c>
      <c r="AH186" s="72" t="str">
        <f>IF(AND(B186="Premier League",E186="Live"),_xlfn.XLOOKUP(_xlfn.TEXTJOIN(" vs ",,C186:D186),Calendar!G:G,Calendar!B:B),IF(AND(B186="Premier League",E186="Highlights"),_xlfn.XLOOKUP(H186,Calendar!O:O,Calendar!N:N,,-1),""))</f>
        <v/>
      </c>
      <c r="AI186" s="111" t="str">
        <f>IF(AND(AH186&lt;&gt;"",E186="Live"),_xlfn.XLOOKUP(_xlfn.TEXTJOIN(" vs ",,C186:D186),Calendar!G:G,Calendar!K:K),"")</f>
        <v/>
      </c>
      <c r="AJ186" s="111" t="str">
        <f>IF(AND(K186&lt;&gt;"Match of the Day",K186&lt;&gt;"Match of the Day 2",K186&lt;&gt;"Match of the Day Repeat"),"",1+MAX($AJ$10:AJ185))</f>
        <v/>
      </c>
    </row>
    <row r="187" spans="1:36" s="72" customFormat="1" x14ac:dyDescent="0.35">
      <c r="A187" s="104" t="s">
        <v>31</v>
      </c>
      <c r="B187" s="104" t="s">
        <v>145</v>
      </c>
      <c r="C187" s="104" t="s">
        <v>116</v>
      </c>
      <c r="D187" s="104" t="s">
        <v>64</v>
      </c>
      <c r="E187" s="104" t="s">
        <v>41</v>
      </c>
      <c r="F187" s="105">
        <v>0.83333333333333337</v>
      </c>
      <c r="G187" s="104"/>
      <c r="H187" s="106">
        <v>45922</v>
      </c>
      <c r="I187" s="104" t="s">
        <v>522</v>
      </c>
      <c r="J187" s="107" t="s">
        <v>74</v>
      </c>
      <c r="K187" s="104" t="s">
        <v>53</v>
      </c>
      <c r="L187" s="104" t="s">
        <v>54</v>
      </c>
      <c r="M187" s="107" t="s">
        <v>55</v>
      </c>
      <c r="N187" s="105">
        <v>0.83333333333333337</v>
      </c>
      <c r="O187" s="105">
        <v>0.91319444444444453</v>
      </c>
      <c r="P187" s="105">
        <v>7.986111111111116E-2</v>
      </c>
      <c r="Q187" s="108">
        <v>263.39999999999998</v>
      </c>
      <c r="R187" s="109">
        <v>0.42630000000000001</v>
      </c>
      <c r="S187" s="109">
        <v>2.4740000000000002</v>
      </c>
      <c r="T187" s="109">
        <v>364</v>
      </c>
      <c r="U187" s="109">
        <v>27.3</v>
      </c>
      <c r="V187" s="109">
        <v>0.37539999999999996</v>
      </c>
      <c r="W187" s="109">
        <v>10.508099999999999</v>
      </c>
      <c r="X187" s="109">
        <v>48.7</v>
      </c>
      <c r="Y187" s="109">
        <v>257.7</v>
      </c>
      <c r="Z187" s="109">
        <v>0.48859999999999998</v>
      </c>
      <c r="AA187" s="109">
        <v>2.4546000000000001</v>
      </c>
      <c r="AB187" s="110">
        <v>356.79999999999995</v>
      </c>
    </row>
    <row r="188" spans="1:36" s="72" customFormat="1" x14ac:dyDescent="0.35">
      <c r="A188" s="104" t="s">
        <v>31</v>
      </c>
      <c r="B188" s="104" t="s">
        <v>32</v>
      </c>
      <c r="C188" s="104"/>
      <c r="D188" s="104"/>
      <c r="E188" s="104" t="s">
        <v>33</v>
      </c>
      <c r="F188" s="105">
        <v>0.33333333333333331</v>
      </c>
      <c r="G188" s="104"/>
      <c r="H188" s="106">
        <v>45922</v>
      </c>
      <c r="I188" s="104" t="s">
        <v>522</v>
      </c>
      <c r="J188" s="107" t="s">
        <v>74</v>
      </c>
      <c r="K188" s="104" t="s">
        <v>552</v>
      </c>
      <c r="L188" s="104" t="s">
        <v>278</v>
      </c>
      <c r="M188" s="107" t="s">
        <v>36</v>
      </c>
      <c r="N188" s="105">
        <v>0.33333333333333331</v>
      </c>
      <c r="O188" s="105">
        <v>0.37498842592592591</v>
      </c>
      <c r="P188" s="105">
        <v>4.1666666666666664E-2</v>
      </c>
      <c r="Q188" s="108">
        <v>39.700000000000003</v>
      </c>
      <c r="R188" s="109">
        <v>6.4299999999999996E-2</v>
      </c>
      <c r="S188" s="109">
        <v>1.1803999999999999</v>
      </c>
      <c r="T188" s="109">
        <v>64.7</v>
      </c>
      <c r="U188" s="109">
        <v>0</v>
      </c>
      <c r="V188" s="109">
        <v>0</v>
      </c>
      <c r="W188" s="109">
        <v>0</v>
      </c>
      <c r="X188" s="109" t="s">
        <v>541</v>
      </c>
      <c r="Y188" s="109">
        <v>37.299999999999997</v>
      </c>
      <c r="Z188" s="109">
        <v>7.0699999999999999E-2</v>
      </c>
      <c r="AA188" s="109">
        <v>1.1593</v>
      </c>
      <c r="AB188" s="110">
        <v>62.9</v>
      </c>
    </row>
    <row r="189" spans="1:36" s="72" customFormat="1" x14ac:dyDescent="0.35">
      <c r="A189" s="104" t="s">
        <v>31</v>
      </c>
      <c r="B189" s="104" t="s">
        <v>103</v>
      </c>
      <c r="C189" s="104" t="s">
        <v>167</v>
      </c>
      <c r="D189" s="104" t="s">
        <v>67</v>
      </c>
      <c r="E189" s="104" t="s">
        <v>41</v>
      </c>
      <c r="F189" s="105">
        <v>0.82291666666666663</v>
      </c>
      <c r="G189" s="104"/>
      <c r="H189" s="106">
        <v>45923</v>
      </c>
      <c r="I189" s="104" t="s">
        <v>522</v>
      </c>
      <c r="J189" s="107" t="s">
        <v>122</v>
      </c>
      <c r="K189" s="104" t="s">
        <v>53</v>
      </c>
      <c r="L189" s="104" t="s">
        <v>120</v>
      </c>
      <c r="M189" s="107" t="s">
        <v>55</v>
      </c>
      <c r="N189" s="105">
        <v>0.82291666666666674</v>
      </c>
      <c r="O189" s="105">
        <v>0.90208333333333335</v>
      </c>
      <c r="P189" s="105">
        <v>7.9166666666666607E-2</v>
      </c>
      <c r="Q189" s="108">
        <v>244.1</v>
      </c>
      <c r="R189" s="109">
        <v>0.39510000000000001</v>
      </c>
      <c r="S189" s="109">
        <v>2.0781999999999998</v>
      </c>
      <c r="T189" s="109">
        <v>314.89999999999998</v>
      </c>
      <c r="U189" s="109">
        <v>38</v>
      </c>
      <c r="V189" s="109">
        <v>0.52259999999999995</v>
      </c>
      <c r="W189" s="109">
        <v>9.9423999999999992</v>
      </c>
      <c r="X189" s="109">
        <v>47.3</v>
      </c>
      <c r="Y189" s="109">
        <v>232.2</v>
      </c>
      <c r="Z189" s="109">
        <v>0.44019999999999998</v>
      </c>
      <c r="AA189" s="109">
        <v>2.0264000000000002</v>
      </c>
      <c r="AB189" s="110">
        <v>301.89999999999998</v>
      </c>
    </row>
    <row r="190" spans="1:36" s="72" customFormat="1" x14ac:dyDescent="0.35">
      <c r="A190" s="104" t="s">
        <v>31</v>
      </c>
      <c r="B190" s="104" t="s">
        <v>103</v>
      </c>
      <c r="C190" s="112" t="s">
        <v>72</v>
      </c>
      <c r="D190" s="104" t="s">
        <v>86</v>
      </c>
      <c r="E190" s="104" t="s">
        <v>41</v>
      </c>
      <c r="F190" s="105">
        <v>0.82291666666666663</v>
      </c>
      <c r="G190" s="104"/>
      <c r="H190" s="106">
        <v>45923</v>
      </c>
      <c r="I190" s="104" t="s">
        <v>522</v>
      </c>
      <c r="J190" s="107" t="s">
        <v>122</v>
      </c>
      <c r="K190" s="104" t="s">
        <v>53</v>
      </c>
      <c r="L190" s="104" t="s">
        <v>548</v>
      </c>
      <c r="M190" s="107" t="s">
        <v>55</v>
      </c>
      <c r="N190" s="105">
        <v>0.82291666666666674</v>
      </c>
      <c r="O190" s="105">
        <v>0.90138888888888891</v>
      </c>
      <c r="P190" s="105">
        <v>7.8472222222222165E-2</v>
      </c>
      <c r="Q190" s="108">
        <v>125.8</v>
      </c>
      <c r="R190" s="109">
        <v>0.2036</v>
      </c>
      <c r="S190" s="109">
        <v>1.071</v>
      </c>
      <c r="T190" s="109">
        <v>179.9</v>
      </c>
      <c r="U190" s="109">
        <v>5.3</v>
      </c>
      <c r="V190" s="109">
        <v>7.2900000000000006E-2</v>
      </c>
      <c r="W190" s="109">
        <v>1.3867</v>
      </c>
      <c r="X190" s="109">
        <v>9.3000000000000007</v>
      </c>
      <c r="Y190" s="109">
        <v>121.4</v>
      </c>
      <c r="Z190" s="109">
        <v>0.23019999999999999</v>
      </c>
      <c r="AA190" s="109">
        <v>1.0595000000000001</v>
      </c>
      <c r="AB190" s="110">
        <v>166.6</v>
      </c>
    </row>
    <row r="191" spans="1:36" s="72" customFormat="1" x14ac:dyDescent="0.35">
      <c r="A191" s="104" t="s">
        <v>31</v>
      </c>
      <c r="B191" s="104" t="s">
        <v>529</v>
      </c>
      <c r="C191" s="104" t="s">
        <v>535</v>
      </c>
      <c r="D191" s="104" t="s">
        <v>545</v>
      </c>
      <c r="E191" s="104" t="s">
        <v>41</v>
      </c>
      <c r="F191" s="105">
        <v>0.82291666666666663</v>
      </c>
      <c r="G191" s="104"/>
      <c r="H191" s="106">
        <v>45923</v>
      </c>
      <c r="I191" s="104" t="s">
        <v>522</v>
      </c>
      <c r="J191" s="107" t="s">
        <v>122</v>
      </c>
      <c r="K191" s="104" t="s">
        <v>53</v>
      </c>
      <c r="L191" s="104" t="s">
        <v>531</v>
      </c>
      <c r="M191" s="107" t="s">
        <v>532</v>
      </c>
      <c r="N191" s="105">
        <v>0.8222222222222223</v>
      </c>
      <c r="O191" s="105">
        <v>0.9</v>
      </c>
      <c r="P191" s="105">
        <v>7.7777777777777724E-2</v>
      </c>
      <c r="Q191" s="108">
        <v>28.8</v>
      </c>
      <c r="R191" s="109">
        <v>4.6600000000000003E-2</v>
      </c>
      <c r="S191" s="109">
        <v>0.24490000000000001</v>
      </c>
      <c r="T191" s="109">
        <v>41.3</v>
      </c>
      <c r="U191" s="109">
        <v>1</v>
      </c>
      <c r="V191" s="109">
        <v>1.38E-2</v>
      </c>
      <c r="W191" s="109">
        <v>0.2616</v>
      </c>
      <c r="X191" s="109">
        <v>4</v>
      </c>
      <c r="Y191" s="109">
        <v>28.8</v>
      </c>
      <c r="Z191" s="109">
        <v>5.4600000000000003E-2</v>
      </c>
      <c r="AA191" s="109">
        <v>0.251</v>
      </c>
      <c r="AB191" s="110">
        <v>41.3</v>
      </c>
    </row>
    <row r="192" spans="1:36" s="72" customFormat="1" x14ac:dyDescent="0.35">
      <c r="A192" s="104" t="s">
        <v>31</v>
      </c>
      <c r="B192" s="104" t="s">
        <v>103</v>
      </c>
      <c r="C192" s="104" t="s">
        <v>45</v>
      </c>
      <c r="D192" s="104" t="s">
        <v>66</v>
      </c>
      <c r="E192" s="104" t="s">
        <v>41</v>
      </c>
      <c r="F192" s="105">
        <v>0.83333333333333337</v>
      </c>
      <c r="G192" s="104"/>
      <c r="H192" s="106">
        <v>45923</v>
      </c>
      <c r="I192" s="104" t="s">
        <v>522</v>
      </c>
      <c r="J192" s="107" t="s">
        <v>122</v>
      </c>
      <c r="K192" s="104" t="s">
        <v>53</v>
      </c>
      <c r="L192" s="104" t="s">
        <v>549</v>
      </c>
      <c r="M192" s="107" t="s">
        <v>80</v>
      </c>
      <c r="N192" s="105">
        <v>0.83402777777777781</v>
      </c>
      <c r="O192" s="105">
        <v>0.91180555555555554</v>
      </c>
      <c r="P192" s="105">
        <v>7.7777777777777724E-2</v>
      </c>
      <c r="Q192" s="108">
        <v>1891.4</v>
      </c>
      <c r="R192" s="109">
        <v>3.0611000000000002</v>
      </c>
      <c r="S192" s="109">
        <v>16.137</v>
      </c>
      <c r="T192" s="109">
        <v>2390.1</v>
      </c>
      <c r="U192" s="109">
        <v>92.1</v>
      </c>
      <c r="V192" s="109">
        <v>1.2665</v>
      </c>
      <c r="W192" s="109">
        <v>23.633600000000001</v>
      </c>
      <c r="X192" s="109">
        <v>136.19999999999999</v>
      </c>
      <c r="Y192" s="109">
        <v>1839.2</v>
      </c>
      <c r="Z192" s="109">
        <v>3.4868999999999999</v>
      </c>
      <c r="AA192" s="109">
        <v>16.068100000000001</v>
      </c>
      <c r="AB192" s="110">
        <v>2338.1</v>
      </c>
    </row>
    <row r="193" spans="1:28" s="72" customFormat="1" x14ac:dyDescent="0.35">
      <c r="A193" s="104" t="s">
        <v>31</v>
      </c>
      <c r="B193" s="104" t="s">
        <v>103</v>
      </c>
      <c r="C193" s="104" t="s">
        <v>45</v>
      </c>
      <c r="D193" s="104" t="s">
        <v>66</v>
      </c>
      <c r="E193" s="104" t="s">
        <v>41</v>
      </c>
      <c r="F193" s="105">
        <v>0.83333333333333337</v>
      </c>
      <c r="G193" s="104"/>
      <c r="H193" s="106">
        <v>45923</v>
      </c>
      <c r="I193" s="104" t="s">
        <v>522</v>
      </c>
      <c r="J193" s="107" t="s">
        <v>122</v>
      </c>
      <c r="K193" s="104" t="s">
        <v>53</v>
      </c>
      <c r="L193" s="104" t="s">
        <v>54</v>
      </c>
      <c r="M193" s="107" t="s">
        <v>55</v>
      </c>
      <c r="N193" s="105">
        <v>0.83402777777777781</v>
      </c>
      <c r="O193" s="105">
        <v>0.91180555555555554</v>
      </c>
      <c r="P193" s="105">
        <v>7.7777777777777724E-2</v>
      </c>
      <c r="Q193" s="108">
        <v>491.3</v>
      </c>
      <c r="R193" s="109">
        <v>0.79510000000000003</v>
      </c>
      <c r="S193" s="109">
        <v>4.1917</v>
      </c>
      <c r="T193" s="109">
        <v>723.2</v>
      </c>
      <c r="U193" s="109">
        <v>46.7</v>
      </c>
      <c r="V193" s="109">
        <v>0.64219999999999999</v>
      </c>
      <c r="W193" s="109">
        <v>11.983599999999999</v>
      </c>
      <c r="X193" s="109">
        <v>72.3</v>
      </c>
      <c r="Y193" s="109">
        <v>467.7</v>
      </c>
      <c r="Z193" s="109">
        <v>0.88670000000000004</v>
      </c>
      <c r="AA193" s="109">
        <v>4.0860000000000003</v>
      </c>
      <c r="AB193" s="110">
        <v>692.4</v>
      </c>
    </row>
    <row r="194" spans="1:28" s="72" customFormat="1" x14ac:dyDescent="0.35">
      <c r="A194" s="104" t="s">
        <v>31</v>
      </c>
      <c r="B194" s="104" t="s">
        <v>148</v>
      </c>
      <c r="C194" s="104" t="s">
        <v>634</v>
      </c>
      <c r="D194" s="104" t="s">
        <v>635</v>
      </c>
      <c r="E194" s="104" t="s">
        <v>41</v>
      </c>
      <c r="F194" s="105">
        <v>0.73958333333333337</v>
      </c>
      <c r="G194" s="104"/>
      <c r="H194" s="106">
        <v>45924</v>
      </c>
      <c r="I194" s="104" t="s">
        <v>522</v>
      </c>
      <c r="J194" s="107" t="s">
        <v>123</v>
      </c>
      <c r="K194" s="104" t="s">
        <v>53</v>
      </c>
      <c r="L194" s="104" t="s">
        <v>513</v>
      </c>
      <c r="M194" s="107" t="s">
        <v>511</v>
      </c>
      <c r="N194" s="105">
        <v>0.74027777777777781</v>
      </c>
      <c r="O194" s="105">
        <v>0.81874999999999998</v>
      </c>
      <c r="P194" s="105">
        <v>7.8472222222222165E-2</v>
      </c>
      <c r="Q194" s="108">
        <v>24.3</v>
      </c>
      <c r="R194" s="109">
        <v>3.9300000000000002E-2</v>
      </c>
      <c r="S194" s="109">
        <v>0.25240000000000001</v>
      </c>
      <c r="T194" s="109">
        <v>62.8</v>
      </c>
      <c r="U194" s="109">
        <v>3.5</v>
      </c>
      <c r="V194" s="109">
        <v>4.8099999999999997E-2</v>
      </c>
      <c r="W194" s="109">
        <v>2.0173000000000001</v>
      </c>
      <c r="X194" s="109">
        <v>18.2</v>
      </c>
      <c r="Y194" s="109">
        <v>16.399999999999999</v>
      </c>
      <c r="Z194" s="109">
        <v>3.1099999999999999E-2</v>
      </c>
      <c r="AA194" s="109">
        <v>0.17499999999999999</v>
      </c>
      <c r="AB194" s="110">
        <v>45.2</v>
      </c>
    </row>
    <row r="195" spans="1:28" s="72" customFormat="1" x14ac:dyDescent="0.35">
      <c r="A195" s="104" t="s">
        <v>31</v>
      </c>
      <c r="B195" s="104" t="s">
        <v>103</v>
      </c>
      <c r="C195" s="104" t="s">
        <v>114</v>
      </c>
      <c r="D195" s="104" t="s">
        <v>49</v>
      </c>
      <c r="E195" s="104" t="s">
        <v>41</v>
      </c>
      <c r="F195" s="105">
        <v>0.82291666666666663</v>
      </c>
      <c r="G195" s="104"/>
      <c r="H195" s="106">
        <v>45924</v>
      </c>
      <c r="I195" s="104" t="s">
        <v>522</v>
      </c>
      <c r="J195" s="107" t="s">
        <v>123</v>
      </c>
      <c r="K195" s="104" t="s">
        <v>53</v>
      </c>
      <c r="L195" s="104" t="s">
        <v>57</v>
      </c>
      <c r="M195" s="107" t="s">
        <v>55</v>
      </c>
      <c r="N195" s="105">
        <v>0.82291666666666674</v>
      </c>
      <c r="O195" s="105">
        <v>0.91041666666666665</v>
      </c>
      <c r="P195" s="105">
        <v>8.7499999999999911E-2</v>
      </c>
      <c r="Q195" s="108">
        <v>198.8</v>
      </c>
      <c r="R195" s="109">
        <v>0.32169999999999999</v>
      </c>
      <c r="S195" s="109">
        <v>1.7977000000000001</v>
      </c>
      <c r="T195" s="109">
        <v>287.8</v>
      </c>
      <c r="U195" s="109">
        <v>18.899999999999999</v>
      </c>
      <c r="V195" s="109">
        <v>0.25990000000000002</v>
      </c>
      <c r="W195" s="109">
        <v>6.3507999999999996</v>
      </c>
      <c r="X195" s="109">
        <v>47.9</v>
      </c>
      <c r="Y195" s="109">
        <v>188.1</v>
      </c>
      <c r="Z195" s="109">
        <v>0.35659999999999997</v>
      </c>
      <c r="AA195" s="109">
        <v>1.7431000000000001</v>
      </c>
      <c r="AB195" s="110">
        <v>265.3</v>
      </c>
    </row>
    <row r="196" spans="1:28" s="72" customFormat="1" x14ac:dyDescent="0.35">
      <c r="A196" s="104" t="s">
        <v>31</v>
      </c>
      <c r="B196" s="104" t="s">
        <v>103</v>
      </c>
      <c r="C196" s="104" t="s">
        <v>46</v>
      </c>
      <c r="D196" s="104" t="s">
        <v>171</v>
      </c>
      <c r="E196" s="104" t="s">
        <v>41</v>
      </c>
      <c r="F196" s="105">
        <v>0.82291666666666663</v>
      </c>
      <c r="G196" s="104"/>
      <c r="H196" s="106">
        <v>45924</v>
      </c>
      <c r="I196" s="104" t="s">
        <v>522</v>
      </c>
      <c r="J196" s="107" t="s">
        <v>123</v>
      </c>
      <c r="K196" s="104" t="s">
        <v>53</v>
      </c>
      <c r="L196" s="104" t="s">
        <v>120</v>
      </c>
      <c r="M196" s="107" t="s">
        <v>55</v>
      </c>
      <c r="N196" s="105">
        <v>0.82291666666666674</v>
      </c>
      <c r="O196" s="105">
        <v>0.90277777777777779</v>
      </c>
      <c r="P196" s="105">
        <v>7.9861111111111049E-2</v>
      </c>
      <c r="Q196" s="108">
        <v>241.3</v>
      </c>
      <c r="R196" s="109">
        <v>0.39050000000000001</v>
      </c>
      <c r="S196" s="109">
        <v>2.1677</v>
      </c>
      <c r="T196" s="109">
        <v>297</v>
      </c>
      <c r="U196" s="109">
        <v>39.700000000000003</v>
      </c>
      <c r="V196" s="109">
        <v>0.54590000000000005</v>
      </c>
      <c r="W196" s="109">
        <v>13.4076</v>
      </c>
      <c r="X196" s="109">
        <v>49.6</v>
      </c>
      <c r="Y196" s="109">
        <v>233</v>
      </c>
      <c r="Z196" s="109">
        <v>0.44169999999999998</v>
      </c>
      <c r="AA196" s="109">
        <v>2.1454</v>
      </c>
      <c r="AB196" s="110">
        <v>288.5</v>
      </c>
    </row>
    <row r="197" spans="1:28" s="72" customFormat="1" x14ac:dyDescent="0.35">
      <c r="A197" s="104" t="s">
        <v>31</v>
      </c>
      <c r="B197" s="104" t="s">
        <v>103</v>
      </c>
      <c r="C197" s="104" t="s">
        <v>48</v>
      </c>
      <c r="D197" s="104" t="s">
        <v>218</v>
      </c>
      <c r="E197" s="104" t="s">
        <v>41</v>
      </c>
      <c r="F197" s="105">
        <v>0.82291666666666663</v>
      </c>
      <c r="G197" s="104"/>
      <c r="H197" s="106">
        <v>45924</v>
      </c>
      <c r="I197" s="104" t="s">
        <v>522</v>
      </c>
      <c r="J197" s="107" t="s">
        <v>123</v>
      </c>
      <c r="K197" s="104" t="s">
        <v>53</v>
      </c>
      <c r="L197" s="104" t="s">
        <v>548</v>
      </c>
      <c r="M197" s="107" t="s">
        <v>55</v>
      </c>
      <c r="N197" s="105">
        <v>0.82361111111111118</v>
      </c>
      <c r="O197" s="105">
        <v>0.90208333333333335</v>
      </c>
      <c r="P197" s="105">
        <v>7.8472222222222165E-2</v>
      </c>
      <c r="Q197" s="108">
        <v>257.10000000000002</v>
      </c>
      <c r="R197" s="109">
        <v>0.41610000000000003</v>
      </c>
      <c r="S197" s="109">
        <v>2.3077999999999999</v>
      </c>
      <c r="T197" s="109">
        <v>327.8</v>
      </c>
      <c r="U197" s="109">
        <v>5.2</v>
      </c>
      <c r="V197" s="109">
        <v>7.1499999999999994E-2</v>
      </c>
      <c r="W197" s="109">
        <v>1.7562</v>
      </c>
      <c r="X197" s="109">
        <v>10.9</v>
      </c>
      <c r="Y197" s="109">
        <v>245.1</v>
      </c>
      <c r="Z197" s="109">
        <v>0.4647</v>
      </c>
      <c r="AA197" s="109">
        <v>2.2549000000000001</v>
      </c>
      <c r="AB197" s="110">
        <v>300.8</v>
      </c>
    </row>
    <row r="198" spans="1:28" s="72" customFormat="1" x14ac:dyDescent="0.35">
      <c r="A198" s="104" t="s">
        <v>31</v>
      </c>
      <c r="B198" s="104" t="s">
        <v>103</v>
      </c>
      <c r="C198" s="104" t="s">
        <v>521</v>
      </c>
      <c r="D198" s="104" t="s">
        <v>40</v>
      </c>
      <c r="E198" s="104" t="s">
        <v>41</v>
      </c>
      <c r="F198" s="105">
        <v>0.83333333333333337</v>
      </c>
      <c r="G198" s="104"/>
      <c r="H198" s="106">
        <v>45924</v>
      </c>
      <c r="I198" s="104" t="s">
        <v>522</v>
      </c>
      <c r="J198" s="107" t="s">
        <v>123</v>
      </c>
      <c r="K198" s="104" t="s">
        <v>53</v>
      </c>
      <c r="L198" s="104" t="s">
        <v>54</v>
      </c>
      <c r="M198" s="107" t="s">
        <v>55</v>
      </c>
      <c r="N198" s="105">
        <v>0.83333333333333337</v>
      </c>
      <c r="O198" s="105">
        <v>0.91041666666666665</v>
      </c>
      <c r="P198" s="105">
        <v>7.7083333333333282E-2</v>
      </c>
      <c r="Q198" s="108">
        <v>457.8</v>
      </c>
      <c r="R198" s="109">
        <v>0.7409</v>
      </c>
      <c r="S198" s="109">
        <v>4.1365999999999996</v>
      </c>
      <c r="T198" s="109">
        <v>634.20000000000005</v>
      </c>
      <c r="U198" s="109">
        <v>68.599999999999994</v>
      </c>
      <c r="V198" s="109">
        <v>0.94330000000000003</v>
      </c>
      <c r="W198" s="109">
        <v>22.889600000000002</v>
      </c>
      <c r="X198" s="109">
        <v>93.7</v>
      </c>
      <c r="Y198" s="109">
        <v>447.5</v>
      </c>
      <c r="Z198" s="109">
        <v>0.84840000000000004</v>
      </c>
      <c r="AA198" s="109">
        <v>4.1398000000000001</v>
      </c>
      <c r="AB198" s="110">
        <v>628.29999999999995</v>
      </c>
    </row>
    <row r="199" spans="1:28" s="72" customFormat="1" x14ac:dyDescent="0.35">
      <c r="A199" s="104" t="s">
        <v>31</v>
      </c>
      <c r="B199" s="104" t="s">
        <v>148</v>
      </c>
      <c r="C199" s="104" t="s">
        <v>571</v>
      </c>
      <c r="D199" s="104" t="s">
        <v>195</v>
      </c>
      <c r="E199" s="104" t="s">
        <v>41</v>
      </c>
      <c r="F199" s="105">
        <v>0.83333333333333337</v>
      </c>
      <c r="G199" s="104"/>
      <c r="H199" s="106">
        <v>45924</v>
      </c>
      <c r="I199" s="104" t="s">
        <v>522</v>
      </c>
      <c r="J199" s="107" t="s">
        <v>123</v>
      </c>
      <c r="K199" s="104" t="s">
        <v>53</v>
      </c>
      <c r="L199" s="104" t="s">
        <v>512</v>
      </c>
      <c r="M199" s="107" t="s">
        <v>511</v>
      </c>
      <c r="N199" s="105">
        <v>0.83680555555555558</v>
      </c>
      <c r="O199" s="105">
        <v>0.91527777777777786</v>
      </c>
      <c r="P199" s="105">
        <v>7.8472222222222276E-2</v>
      </c>
      <c r="Q199" s="108">
        <v>207.3</v>
      </c>
      <c r="R199" s="109">
        <v>0.33550000000000002</v>
      </c>
      <c r="S199" s="109">
        <v>1.8823000000000001</v>
      </c>
      <c r="T199" s="109">
        <v>233.4</v>
      </c>
      <c r="U199" s="109">
        <v>8.4</v>
      </c>
      <c r="V199" s="109">
        <v>0.11550000000000001</v>
      </c>
      <c r="W199" s="109">
        <v>2.7980999999999998</v>
      </c>
      <c r="X199" s="109">
        <v>16.2</v>
      </c>
      <c r="Y199" s="109">
        <v>201.7</v>
      </c>
      <c r="Z199" s="109">
        <v>0.38240000000000002</v>
      </c>
      <c r="AA199" s="109">
        <v>1.8745000000000001</v>
      </c>
      <c r="AB199" s="110">
        <v>227.1</v>
      </c>
    </row>
    <row r="200" spans="1:28" s="72" customFormat="1" x14ac:dyDescent="0.35">
      <c r="A200" s="104" t="s">
        <v>31</v>
      </c>
      <c r="B200" s="104" t="s">
        <v>148</v>
      </c>
      <c r="C200" s="104" t="s">
        <v>636</v>
      </c>
      <c r="D200" s="104" t="s">
        <v>246</v>
      </c>
      <c r="E200" s="104" t="s">
        <v>41</v>
      </c>
      <c r="F200" s="105">
        <v>0.83333333333333337</v>
      </c>
      <c r="G200" s="104"/>
      <c r="H200" s="106">
        <v>45924</v>
      </c>
      <c r="I200" s="104" t="s">
        <v>522</v>
      </c>
      <c r="J200" s="107" t="s">
        <v>123</v>
      </c>
      <c r="K200" s="104" t="s">
        <v>53</v>
      </c>
      <c r="L200" s="104" t="s">
        <v>513</v>
      </c>
      <c r="M200" s="107" t="s">
        <v>511</v>
      </c>
      <c r="N200" s="105">
        <v>0.83472222222222225</v>
      </c>
      <c r="O200" s="105">
        <v>0.91319444444444453</v>
      </c>
      <c r="P200" s="105">
        <v>7.8472222222222276E-2</v>
      </c>
      <c r="Q200" s="108">
        <v>1.2</v>
      </c>
      <c r="R200" s="109">
        <v>1.9E-3</v>
      </c>
      <c r="S200" s="109">
        <v>1.09E-2</v>
      </c>
      <c r="T200" s="109">
        <v>17.3</v>
      </c>
      <c r="U200" s="109">
        <v>0.1</v>
      </c>
      <c r="V200" s="109">
        <v>1.4E-3</v>
      </c>
      <c r="W200" s="109">
        <v>3.3300000000000003E-2</v>
      </c>
      <c r="X200" s="109">
        <v>9.5</v>
      </c>
      <c r="Y200" s="109">
        <v>1.2</v>
      </c>
      <c r="Z200" s="109">
        <v>2.3E-3</v>
      </c>
      <c r="AA200" s="109">
        <v>1.11E-2</v>
      </c>
      <c r="AB200" s="110">
        <v>17.3</v>
      </c>
    </row>
    <row r="201" spans="1:28" s="72" customFormat="1" x14ac:dyDescent="0.35">
      <c r="A201" s="104" t="s">
        <v>31</v>
      </c>
      <c r="B201" s="104" t="s">
        <v>148</v>
      </c>
      <c r="C201" s="104" t="s">
        <v>637</v>
      </c>
      <c r="D201" s="104" t="s">
        <v>164</v>
      </c>
      <c r="E201" s="104" t="s">
        <v>41</v>
      </c>
      <c r="F201" s="105">
        <v>0.83333333333333337</v>
      </c>
      <c r="G201" s="104"/>
      <c r="H201" s="106">
        <v>45924</v>
      </c>
      <c r="I201" s="104" t="s">
        <v>522</v>
      </c>
      <c r="J201" s="107" t="s">
        <v>123</v>
      </c>
      <c r="K201" s="104" t="s">
        <v>53</v>
      </c>
      <c r="L201" s="104" t="s">
        <v>510</v>
      </c>
      <c r="M201" s="107" t="s">
        <v>511</v>
      </c>
      <c r="N201" s="105">
        <v>0.8354166666666667</v>
      </c>
      <c r="O201" s="105">
        <v>0.91388888888888897</v>
      </c>
      <c r="P201" s="105">
        <v>7.8472222222222276E-2</v>
      </c>
      <c r="Q201" s="108">
        <v>250.6</v>
      </c>
      <c r="R201" s="109">
        <v>0.40560000000000002</v>
      </c>
      <c r="S201" s="109">
        <v>2.2715999999999998</v>
      </c>
      <c r="T201" s="109">
        <v>320.7</v>
      </c>
      <c r="U201" s="109">
        <v>14.6</v>
      </c>
      <c r="V201" s="109">
        <v>0.20080000000000001</v>
      </c>
      <c r="W201" s="109">
        <v>4.8634000000000004</v>
      </c>
      <c r="X201" s="109">
        <v>32.6</v>
      </c>
      <c r="Y201" s="109">
        <v>245.2</v>
      </c>
      <c r="Z201" s="109">
        <v>0.46489999999999998</v>
      </c>
      <c r="AA201" s="109">
        <v>2.2751999999999999</v>
      </c>
      <c r="AB201" s="110">
        <v>320.7</v>
      </c>
    </row>
    <row r="202" spans="1:28" s="72" customFormat="1" x14ac:dyDescent="0.35">
      <c r="A202" s="104" t="s">
        <v>31</v>
      </c>
      <c r="B202" s="104" t="s">
        <v>148</v>
      </c>
      <c r="C202" s="104" t="s">
        <v>82</v>
      </c>
      <c r="D202" s="104" t="s">
        <v>631</v>
      </c>
      <c r="E202" s="104" t="s">
        <v>41</v>
      </c>
      <c r="F202" s="105">
        <v>0.83333333333333337</v>
      </c>
      <c r="G202" s="104"/>
      <c r="H202" s="106">
        <v>45925</v>
      </c>
      <c r="I202" s="104" t="s">
        <v>522</v>
      </c>
      <c r="J202" s="107" t="s">
        <v>127</v>
      </c>
      <c r="K202" s="104" t="s">
        <v>53</v>
      </c>
      <c r="L202" s="104" t="s">
        <v>510</v>
      </c>
      <c r="M202" s="107" t="s">
        <v>511</v>
      </c>
      <c r="N202" s="105">
        <v>0.83472222222222225</v>
      </c>
      <c r="O202" s="105">
        <v>0.91319444444444453</v>
      </c>
      <c r="P202" s="105">
        <f t="shared" ref="P202:P220" si="1">O202-N202</f>
        <v>7.8472222222222276E-2</v>
      </c>
      <c r="Q202" s="108">
        <v>311.8</v>
      </c>
      <c r="R202" s="109">
        <v>0.5</v>
      </c>
      <c r="S202" s="109">
        <v>2.9</v>
      </c>
      <c r="T202" s="109">
        <v>400</v>
      </c>
      <c r="U202" s="109">
        <v>17.3</v>
      </c>
      <c r="V202" s="109">
        <v>0.2</v>
      </c>
      <c r="W202" s="109">
        <v>7.1</v>
      </c>
      <c r="X202" s="109">
        <v>35.9</v>
      </c>
      <c r="Y202" s="109">
        <v>303.2</v>
      </c>
      <c r="Z202" s="109">
        <v>0.6</v>
      </c>
      <c r="AA202" s="109">
        <v>2.9</v>
      </c>
      <c r="AB202" s="110">
        <v>392.4</v>
      </c>
    </row>
    <row r="203" spans="1:28" s="72" customFormat="1" x14ac:dyDescent="0.35">
      <c r="A203" s="104" t="s">
        <v>31</v>
      </c>
      <c r="B203" s="104" t="s">
        <v>148</v>
      </c>
      <c r="C203" s="104" t="s">
        <v>194</v>
      </c>
      <c r="D203" s="104" t="s">
        <v>632</v>
      </c>
      <c r="E203" s="104" t="s">
        <v>41</v>
      </c>
      <c r="F203" s="105">
        <v>0.83333333333333337</v>
      </c>
      <c r="G203" s="104"/>
      <c r="H203" s="106">
        <v>45925</v>
      </c>
      <c r="I203" s="104" t="s">
        <v>522</v>
      </c>
      <c r="J203" s="107" t="s">
        <v>127</v>
      </c>
      <c r="K203" s="104" t="s">
        <v>53</v>
      </c>
      <c r="L203" s="104" t="s">
        <v>512</v>
      </c>
      <c r="M203" s="107" t="s">
        <v>511</v>
      </c>
      <c r="N203" s="105">
        <v>0.83402777777777781</v>
      </c>
      <c r="O203" s="105">
        <v>0.9159722222222223</v>
      </c>
      <c r="P203" s="105">
        <f t="shared" si="1"/>
        <v>8.1944444444444486E-2</v>
      </c>
      <c r="Q203" s="108">
        <v>258.2</v>
      </c>
      <c r="R203" s="109">
        <v>0.4</v>
      </c>
      <c r="S203" s="109">
        <v>2.4</v>
      </c>
      <c r="T203" s="109">
        <v>330.2</v>
      </c>
      <c r="U203" s="109">
        <v>16.100000000000001</v>
      </c>
      <c r="V203" s="109">
        <v>0.2</v>
      </c>
      <c r="W203" s="109">
        <v>6.6</v>
      </c>
      <c r="X203" s="109">
        <v>25.4</v>
      </c>
      <c r="Y203" s="109">
        <v>249.8</v>
      </c>
      <c r="Z203" s="109">
        <v>0.5</v>
      </c>
      <c r="AA203" s="109">
        <v>2.4</v>
      </c>
      <c r="AB203" s="110">
        <v>322.8</v>
      </c>
    </row>
    <row r="204" spans="1:28" s="72" customFormat="1" x14ac:dyDescent="0.35">
      <c r="A204" s="104" t="s">
        <v>31</v>
      </c>
      <c r="B204" s="104" t="s">
        <v>145</v>
      </c>
      <c r="C204" s="104" t="s">
        <v>528</v>
      </c>
      <c r="D204" s="104" t="s">
        <v>69</v>
      </c>
      <c r="E204" s="104" t="s">
        <v>41</v>
      </c>
      <c r="F204" s="105">
        <v>0.83333333333333337</v>
      </c>
      <c r="G204" s="104"/>
      <c r="H204" s="106">
        <v>45926</v>
      </c>
      <c r="I204" s="104" t="s">
        <v>522</v>
      </c>
      <c r="J204" s="107" t="s">
        <v>71</v>
      </c>
      <c r="K204" s="104" t="s">
        <v>53</v>
      </c>
      <c r="L204" s="104" t="s">
        <v>120</v>
      </c>
      <c r="M204" s="107" t="s">
        <v>55</v>
      </c>
      <c r="N204" s="105">
        <v>0.83333333333333337</v>
      </c>
      <c r="O204" s="105">
        <v>0.91250000000000009</v>
      </c>
      <c r="P204" s="105">
        <f t="shared" si="1"/>
        <v>7.9166666666666718E-2</v>
      </c>
      <c r="Q204" s="108">
        <v>254.9</v>
      </c>
      <c r="R204" s="109">
        <v>0.4</v>
      </c>
      <c r="S204" s="109">
        <v>2.2999999999999998</v>
      </c>
      <c r="T204" s="109">
        <v>329.9</v>
      </c>
      <c r="U204" s="109">
        <v>13.9</v>
      </c>
      <c r="V204" s="109">
        <v>0.2</v>
      </c>
      <c r="W204" s="109">
        <v>4.7</v>
      </c>
      <c r="X204" s="109">
        <v>29.1</v>
      </c>
      <c r="Y204" s="109">
        <v>245.3</v>
      </c>
      <c r="Z204" s="109">
        <v>0.5</v>
      </c>
      <c r="AA204" s="109">
        <v>2.2000000000000002</v>
      </c>
      <c r="AB204" s="110">
        <v>315.39999999999998</v>
      </c>
    </row>
    <row r="205" spans="1:28" s="72" customFormat="1" x14ac:dyDescent="0.35">
      <c r="A205" s="104" t="s">
        <v>31</v>
      </c>
      <c r="B205" s="104" t="s">
        <v>152</v>
      </c>
      <c r="C205" s="104" t="s">
        <v>599</v>
      </c>
      <c r="D205" s="104" t="s">
        <v>603</v>
      </c>
      <c r="E205" s="104" t="s">
        <v>41</v>
      </c>
      <c r="F205" s="105">
        <v>0.5</v>
      </c>
      <c r="G205" s="104"/>
      <c r="H205" s="106">
        <v>45927</v>
      </c>
      <c r="I205" s="104" t="s">
        <v>522</v>
      </c>
      <c r="J205" s="107" t="s">
        <v>37</v>
      </c>
      <c r="K205" s="104" t="s">
        <v>53</v>
      </c>
      <c r="L205" s="104" t="s">
        <v>57</v>
      </c>
      <c r="M205" s="107" t="s">
        <v>55</v>
      </c>
      <c r="N205" s="105">
        <v>0.5</v>
      </c>
      <c r="O205" s="105">
        <v>0.58125000000000004</v>
      </c>
      <c r="P205" s="105">
        <f t="shared" si="1"/>
        <v>8.1250000000000044E-2</v>
      </c>
      <c r="Q205" s="108">
        <v>71.400000000000006</v>
      </c>
      <c r="R205" s="109">
        <v>0.1</v>
      </c>
      <c r="S205" s="109">
        <v>1.3</v>
      </c>
      <c r="T205" s="109">
        <v>110.9</v>
      </c>
      <c r="U205" s="109">
        <v>5.9</v>
      </c>
      <c r="V205" s="109">
        <v>0</v>
      </c>
      <c r="W205" s="109">
        <v>2.4</v>
      </c>
      <c r="X205" s="109">
        <v>20.799999999999997</v>
      </c>
      <c r="Y205" s="109">
        <v>68.8</v>
      </c>
      <c r="Z205" s="109">
        <v>0.1</v>
      </c>
      <c r="AA205" s="109">
        <v>1.3</v>
      </c>
      <c r="AB205" s="110">
        <v>107.60000000000001</v>
      </c>
    </row>
    <row r="206" spans="1:28" s="72" customFormat="1" x14ac:dyDescent="0.35">
      <c r="A206" s="104" t="s">
        <v>31</v>
      </c>
      <c r="B206" s="104" t="s">
        <v>145</v>
      </c>
      <c r="C206" s="104" t="s">
        <v>96</v>
      </c>
      <c r="D206" s="104" t="s">
        <v>88</v>
      </c>
      <c r="E206" s="104" t="s">
        <v>41</v>
      </c>
      <c r="F206" s="105">
        <v>0.52083333333333337</v>
      </c>
      <c r="G206" s="104"/>
      <c r="H206" s="106">
        <v>45927</v>
      </c>
      <c r="I206" s="104" t="s">
        <v>522</v>
      </c>
      <c r="J206" s="107" t="s">
        <v>37</v>
      </c>
      <c r="K206" s="104" t="s">
        <v>53</v>
      </c>
      <c r="L206" s="104" t="s">
        <v>120</v>
      </c>
      <c r="M206" s="107" t="s">
        <v>55</v>
      </c>
      <c r="N206" s="105">
        <v>0.52152777777777781</v>
      </c>
      <c r="O206" s="105">
        <v>0.6020833333333333</v>
      </c>
      <c r="P206" s="105">
        <f t="shared" si="1"/>
        <v>8.0555555555555491E-2</v>
      </c>
      <c r="Q206" s="108">
        <v>117.7</v>
      </c>
      <c r="R206" s="109">
        <v>0.2</v>
      </c>
      <c r="S206" s="109">
        <v>2</v>
      </c>
      <c r="T206" s="109">
        <v>190</v>
      </c>
      <c r="U206" s="109">
        <v>31.9</v>
      </c>
      <c r="V206" s="109">
        <v>0.4</v>
      </c>
      <c r="W206" s="109">
        <v>11.6</v>
      </c>
      <c r="X206" s="109">
        <v>55.5</v>
      </c>
      <c r="Y206" s="109">
        <v>105.9</v>
      </c>
      <c r="Z206" s="109">
        <v>0.2</v>
      </c>
      <c r="AA206" s="109">
        <v>1.8</v>
      </c>
      <c r="AB206" s="110">
        <v>174.6</v>
      </c>
    </row>
    <row r="207" spans="1:28" s="72" customFormat="1" x14ac:dyDescent="0.35">
      <c r="A207" s="104" t="s">
        <v>31</v>
      </c>
      <c r="B207" s="104" t="s">
        <v>145</v>
      </c>
      <c r="C207" s="104" t="s">
        <v>110</v>
      </c>
      <c r="D207" s="104" t="s">
        <v>89</v>
      </c>
      <c r="E207" s="104" t="s">
        <v>41</v>
      </c>
      <c r="F207" s="105">
        <v>0.52083333333333337</v>
      </c>
      <c r="G207" s="104"/>
      <c r="H207" s="106">
        <v>45927</v>
      </c>
      <c r="I207" s="104" t="s">
        <v>522</v>
      </c>
      <c r="J207" s="107" t="s">
        <v>37</v>
      </c>
      <c r="K207" s="104" t="s">
        <v>53</v>
      </c>
      <c r="L207" s="104" t="s">
        <v>548</v>
      </c>
      <c r="M207" s="107" t="s">
        <v>55</v>
      </c>
      <c r="N207" s="105">
        <v>0.52083333333333337</v>
      </c>
      <c r="O207" s="105">
        <v>0.60138888888888886</v>
      </c>
      <c r="P207" s="105">
        <f t="shared" si="1"/>
        <v>8.0555555555555491E-2</v>
      </c>
      <c r="Q207" s="108">
        <v>82.6</v>
      </c>
      <c r="R207" s="109">
        <v>0.1</v>
      </c>
      <c r="S207" s="109">
        <v>1.4</v>
      </c>
      <c r="T207" s="109">
        <v>129.69999999999999</v>
      </c>
      <c r="U207" s="109">
        <v>0.3</v>
      </c>
      <c r="V207" s="109">
        <v>0</v>
      </c>
      <c r="W207" s="109">
        <v>0.1</v>
      </c>
      <c r="X207" s="109">
        <v>21.8</v>
      </c>
      <c r="Y207" s="109">
        <v>72</v>
      </c>
      <c r="Z207" s="109">
        <v>0.1</v>
      </c>
      <c r="AA207" s="109">
        <v>1.2</v>
      </c>
      <c r="AB207" s="110">
        <v>118</v>
      </c>
    </row>
    <row r="208" spans="1:28" s="72" customFormat="1" x14ac:dyDescent="0.35">
      <c r="A208" s="104" t="s">
        <v>31</v>
      </c>
      <c r="B208" s="104" t="s">
        <v>32</v>
      </c>
      <c r="C208" s="104" t="s">
        <v>140</v>
      </c>
      <c r="D208" s="104" t="s">
        <v>42</v>
      </c>
      <c r="E208" s="104" t="s">
        <v>41</v>
      </c>
      <c r="F208" s="105">
        <v>0.52083333333333337</v>
      </c>
      <c r="G208" s="104"/>
      <c r="H208" s="106">
        <v>45927</v>
      </c>
      <c r="I208" s="104" t="s">
        <v>522</v>
      </c>
      <c r="J208" s="107" t="s">
        <v>37</v>
      </c>
      <c r="K208" s="104" t="s">
        <v>53</v>
      </c>
      <c r="L208" s="104" t="s">
        <v>510</v>
      </c>
      <c r="M208" s="107" t="s">
        <v>511</v>
      </c>
      <c r="N208" s="105">
        <v>0.52152777777777781</v>
      </c>
      <c r="O208" s="105">
        <v>0.6034722222222223</v>
      </c>
      <c r="P208" s="105">
        <f t="shared" si="1"/>
        <v>8.1944444444444486E-2</v>
      </c>
      <c r="Q208" s="108">
        <v>883.1</v>
      </c>
      <c r="R208" s="109">
        <v>1.4</v>
      </c>
      <c r="S208" s="109">
        <v>14.7</v>
      </c>
      <c r="T208" s="109">
        <v>1118.4000000000001</v>
      </c>
      <c r="U208" s="109">
        <v>127.4</v>
      </c>
      <c r="V208" s="109">
        <v>1.8</v>
      </c>
      <c r="W208" s="109">
        <v>46.4</v>
      </c>
      <c r="X208" s="109">
        <v>186.2</v>
      </c>
      <c r="Y208" s="109">
        <v>827.3</v>
      </c>
      <c r="Z208" s="109">
        <v>1.6</v>
      </c>
      <c r="AA208" s="109">
        <v>14.2</v>
      </c>
      <c r="AB208" s="110">
        <v>1066.9000000000001</v>
      </c>
    </row>
    <row r="209" spans="1:28" s="72" customFormat="1" x14ac:dyDescent="0.35">
      <c r="A209" s="104" t="s">
        <v>31</v>
      </c>
      <c r="B209" s="104" t="s">
        <v>32</v>
      </c>
      <c r="C209" s="104" t="s">
        <v>164</v>
      </c>
      <c r="D209" s="104" t="s">
        <v>235</v>
      </c>
      <c r="E209" s="104" t="s">
        <v>41</v>
      </c>
      <c r="F209" s="105">
        <v>0.72916666666666663</v>
      </c>
      <c r="G209" s="104"/>
      <c r="H209" s="106">
        <v>45927</v>
      </c>
      <c r="I209" s="104" t="s">
        <v>522</v>
      </c>
      <c r="J209" s="107" t="s">
        <v>37</v>
      </c>
      <c r="K209" s="104" t="s">
        <v>53</v>
      </c>
      <c r="L209" s="104" t="s">
        <v>57</v>
      </c>
      <c r="M209" s="107" t="s">
        <v>55</v>
      </c>
      <c r="N209" s="105">
        <v>0.72916666666666674</v>
      </c>
      <c r="O209" s="105">
        <v>0.80833333333333335</v>
      </c>
      <c r="P209" s="105">
        <f t="shared" si="1"/>
        <v>7.9166666666666607E-2</v>
      </c>
      <c r="Q209" s="108">
        <v>769.9</v>
      </c>
      <c r="R209" s="109">
        <v>1.2</v>
      </c>
      <c r="S209" s="109">
        <v>6.8</v>
      </c>
      <c r="T209" s="109">
        <v>917.2</v>
      </c>
      <c r="U209" s="109">
        <v>83.2</v>
      </c>
      <c r="V209" s="109">
        <v>1.1000000000000001</v>
      </c>
      <c r="W209" s="109">
        <v>22.2</v>
      </c>
      <c r="X209" s="109">
        <v>116</v>
      </c>
      <c r="Y209" s="109">
        <v>728.4</v>
      </c>
      <c r="Z209" s="109">
        <v>1.4</v>
      </c>
      <c r="AA209" s="109">
        <v>6.7</v>
      </c>
      <c r="AB209" s="110">
        <v>859.6</v>
      </c>
    </row>
    <row r="210" spans="1:28" s="72" customFormat="1" x14ac:dyDescent="0.35">
      <c r="A210" s="104" t="s">
        <v>31</v>
      </c>
      <c r="B210" s="104" t="s">
        <v>529</v>
      </c>
      <c r="C210" s="104" t="s">
        <v>534</v>
      </c>
      <c r="D210" s="104" t="s">
        <v>533</v>
      </c>
      <c r="E210" s="104" t="s">
        <v>41</v>
      </c>
      <c r="F210" s="105">
        <v>0.73958333333333337</v>
      </c>
      <c r="G210" s="104"/>
      <c r="H210" s="106">
        <v>45927</v>
      </c>
      <c r="I210" s="104" t="s">
        <v>522</v>
      </c>
      <c r="J210" s="107" t="s">
        <v>37</v>
      </c>
      <c r="K210" s="104" t="s">
        <v>53</v>
      </c>
      <c r="L210" s="104" t="s">
        <v>621</v>
      </c>
      <c r="M210" s="107" t="s">
        <v>532</v>
      </c>
      <c r="N210" s="105">
        <v>0.74027777777777781</v>
      </c>
      <c r="O210" s="105">
        <v>0.81944444444444453</v>
      </c>
      <c r="P210" s="105">
        <f t="shared" si="1"/>
        <v>7.9166666666666718E-2</v>
      </c>
      <c r="Q210" s="108">
        <v>23.2</v>
      </c>
      <c r="R210" s="109">
        <v>0</v>
      </c>
      <c r="S210" s="109">
        <v>0.2</v>
      </c>
      <c r="T210" s="109">
        <v>27.5</v>
      </c>
      <c r="U210" s="109">
        <v>0</v>
      </c>
      <c r="V210" s="109">
        <v>0</v>
      </c>
      <c r="W210" s="109">
        <v>0</v>
      </c>
      <c r="X210" s="109" t="s">
        <v>541</v>
      </c>
      <c r="Y210" s="109">
        <v>21.3</v>
      </c>
      <c r="Z210" s="109">
        <v>0</v>
      </c>
      <c r="AA210" s="109">
        <v>0.2</v>
      </c>
      <c r="AB210" s="110">
        <v>25.5</v>
      </c>
    </row>
    <row r="211" spans="1:28" s="72" customFormat="1" x14ac:dyDescent="0.35">
      <c r="A211" s="104" t="s">
        <v>31</v>
      </c>
      <c r="B211" s="104" t="s">
        <v>32</v>
      </c>
      <c r="C211" s="104" t="s">
        <v>48</v>
      </c>
      <c r="D211" s="104" t="s">
        <v>72</v>
      </c>
      <c r="E211" s="104" t="s">
        <v>41</v>
      </c>
      <c r="F211" s="105">
        <v>0.83333333333333337</v>
      </c>
      <c r="G211" s="104"/>
      <c r="H211" s="106">
        <v>45927</v>
      </c>
      <c r="I211" s="104" t="s">
        <v>522</v>
      </c>
      <c r="J211" s="107" t="s">
        <v>37</v>
      </c>
      <c r="K211" s="104" t="s">
        <v>53</v>
      </c>
      <c r="L211" s="104" t="s">
        <v>57</v>
      </c>
      <c r="M211" s="107" t="s">
        <v>55</v>
      </c>
      <c r="N211" s="105">
        <v>0.83333333333333337</v>
      </c>
      <c r="O211" s="105">
        <v>0.91388888888888897</v>
      </c>
      <c r="P211" s="105">
        <f t="shared" si="1"/>
        <v>8.0555555555555602E-2</v>
      </c>
      <c r="Q211" s="108">
        <v>751.8</v>
      </c>
      <c r="R211" s="109">
        <v>1.2</v>
      </c>
      <c r="S211" s="109">
        <v>6.1</v>
      </c>
      <c r="T211" s="109">
        <v>968.2</v>
      </c>
      <c r="U211" s="109">
        <v>119.1</v>
      </c>
      <c r="V211" s="109">
        <v>1.6</v>
      </c>
      <c r="W211" s="109">
        <v>26.9</v>
      </c>
      <c r="X211" s="109">
        <v>165.3</v>
      </c>
      <c r="Y211" s="109">
        <v>713.8</v>
      </c>
      <c r="Z211" s="109">
        <v>1.4</v>
      </c>
      <c r="AA211" s="109">
        <v>6</v>
      </c>
      <c r="AB211" s="110">
        <v>933.6</v>
      </c>
    </row>
    <row r="212" spans="1:28" s="72" customFormat="1" x14ac:dyDescent="0.35">
      <c r="A212" s="104" t="s">
        <v>31</v>
      </c>
      <c r="B212" s="104" t="s">
        <v>32</v>
      </c>
      <c r="C212" s="104"/>
      <c r="D212" s="104"/>
      <c r="E212" s="104" t="s">
        <v>33</v>
      </c>
      <c r="F212" s="105">
        <v>0.9375</v>
      </c>
      <c r="G212" s="104"/>
      <c r="H212" s="106">
        <v>45927</v>
      </c>
      <c r="I212" s="104" t="s">
        <v>522</v>
      </c>
      <c r="J212" s="107" t="s">
        <v>37</v>
      </c>
      <c r="K212" s="104" t="s">
        <v>552</v>
      </c>
      <c r="L212" s="104" t="s">
        <v>35</v>
      </c>
      <c r="M212" s="107"/>
      <c r="N212" s="105">
        <v>0.9375</v>
      </c>
      <c r="O212" s="105">
        <v>0.99652777777777779</v>
      </c>
      <c r="P212" s="105">
        <f t="shared" si="1"/>
        <v>5.902777777777779E-2</v>
      </c>
      <c r="Q212" s="108">
        <v>1639</v>
      </c>
      <c r="R212" s="109">
        <v>2.7</v>
      </c>
      <c r="S212" s="109">
        <v>24.5</v>
      </c>
      <c r="T212" s="109">
        <v>2560.6999999999998</v>
      </c>
      <c r="U212" s="109">
        <v>55.8</v>
      </c>
      <c r="V212" s="109">
        <v>0.8</v>
      </c>
      <c r="W212" s="109">
        <v>21.9</v>
      </c>
      <c r="X212" s="109">
        <v>93.5</v>
      </c>
      <c r="Y212" s="109">
        <v>1610.8</v>
      </c>
      <c r="Z212" s="109">
        <v>3.1</v>
      </c>
      <c r="AA212" s="109">
        <v>24.5</v>
      </c>
      <c r="AB212" s="110">
        <v>2525.4</v>
      </c>
    </row>
    <row r="213" spans="1:28" s="72" customFormat="1" x14ac:dyDescent="0.35">
      <c r="A213" s="104" t="s">
        <v>31</v>
      </c>
      <c r="B213" s="104" t="s">
        <v>152</v>
      </c>
      <c r="C213" s="104" t="s">
        <v>609</v>
      </c>
      <c r="D213" s="104" t="s">
        <v>604</v>
      </c>
      <c r="E213" s="104" t="s">
        <v>41</v>
      </c>
      <c r="F213" s="105">
        <v>0.5</v>
      </c>
      <c r="G213" s="104"/>
      <c r="H213" s="106">
        <v>45928</v>
      </c>
      <c r="I213" s="104" t="s">
        <v>522</v>
      </c>
      <c r="J213" s="107" t="s">
        <v>38</v>
      </c>
      <c r="K213" s="104" t="s">
        <v>53</v>
      </c>
      <c r="L213" s="104" t="s">
        <v>83</v>
      </c>
      <c r="M213" s="107" t="s">
        <v>55</v>
      </c>
      <c r="N213" s="105">
        <v>0.5</v>
      </c>
      <c r="O213" s="105">
        <v>0.57847222222222228</v>
      </c>
      <c r="P213" s="105">
        <f t="shared" si="1"/>
        <v>7.8472222222222276E-2</v>
      </c>
      <c r="Q213" s="108"/>
      <c r="R213" s="109"/>
      <c r="S213" s="109"/>
      <c r="T213" s="109"/>
      <c r="U213" s="109"/>
      <c r="V213" s="109"/>
      <c r="W213" s="109"/>
      <c r="X213" s="109"/>
      <c r="Y213" s="109"/>
      <c r="Z213" s="109"/>
      <c r="AA213" s="109"/>
      <c r="AB213" s="110"/>
    </row>
    <row r="214" spans="1:28" s="72" customFormat="1" x14ac:dyDescent="0.35">
      <c r="A214" s="104" t="s">
        <v>31</v>
      </c>
      <c r="B214" s="104" t="s">
        <v>152</v>
      </c>
      <c r="C214" s="104" t="s">
        <v>596</v>
      </c>
      <c r="D214" s="104" t="s">
        <v>600</v>
      </c>
      <c r="E214" s="104" t="s">
        <v>41</v>
      </c>
      <c r="F214" s="105">
        <v>0.5</v>
      </c>
      <c r="G214" s="104"/>
      <c r="H214" s="106">
        <v>45928</v>
      </c>
      <c r="I214" s="104" t="s">
        <v>522</v>
      </c>
      <c r="J214" s="107" t="s">
        <v>38</v>
      </c>
      <c r="K214" s="104" t="s">
        <v>53</v>
      </c>
      <c r="L214" s="104" t="s">
        <v>281</v>
      </c>
      <c r="M214" s="107" t="s">
        <v>55</v>
      </c>
      <c r="N214" s="105">
        <v>0.5</v>
      </c>
      <c r="O214" s="105">
        <v>0.58125000000000004</v>
      </c>
      <c r="P214" s="105">
        <f t="shared" si="1"/>
        <v>8.1250000000000044E-2</v>
      </c>
      <c r="Q214" s="108">
        <v>13.7</v>
      </c>
      <c r="R214" s="109">
        <v>0</v>
      </c>
      <c r="S214" s="109">
        <v>0.3</v>
      </c>
      <c r="T214" s="109">
        <v>27.4</v>
      </c>
      <c r="U214" s="109">
        <v>0.3</v>
      </c>
      <c r="V214" s="109">
        <v>0</v>
      </c>
      <c r="W214" s="109">
        <v>0.2</v>
      </c>
      <c r="X214" s="109">
        <v>1.2</v>
      </c>
      <c r="Y214" s="109">
        <v>13.7</v>
      </c>
      <c r="Z214" s="109">
        <v>0</v>
      </c>
      <c r="AA214" s="109">
        <v>0.3</v>
      </c>
      <c r="AB214" s="110">
        <v>27.4</v>
      </c>
    </row>
    <row r="215" spans="1:28" s="72" customFormat="1" x14ac:dyDescent="0.35">
      <c r="A215" s="104" t="s">
        <v>31</v>
      </c>
      <c r="B215" s="104" t="s">
        <v>32</v>
      </c>
      <c r="C215" s="104" t="s">
        <v>82</v>
      </c>
      <c r="D215" s="104" t="s">
        <v>94</v>
      </c>
      <c r="E215" s="104" t="s">
        <v>41</v>
      </c>
      <c r="F215" s="105">
        <v>0.58333333333333337</v>
      </c>
      <c r="G215" s="104"/>
      <c r="H215" s="106">
        <v>45928</v>
      </c>
      <c r="I215" s="104" t="s">
        <v>522</v>
      </c>
      <c r="J215" s="107" t="s">
        <v>38</v>
      </c>
      <c r="K215" s="104" t="s">
        <v>53</v>
      </c>
      <c r="L215" s="104" t="s">
        <v>54</v>
      </c>
      <c r="M215" s="107" t="s">
        <v>55</v>
      </c>
      <c r="N215" s="105">
        <v>0.58333333333333337</v>
      </c>
      <c r="O215" s="105">
        <v>0.66736111111111118</v>
      </c>
      <c r="P215" s="105">
        <f t="shared" si="1"/>
        <v>8.4027777777777812E-2</v>
      </c>
      <c r="Q215" s="108">
        <v>1134.5999999999999</v>
      </c>
      <c r="R215" s="109">
        <v>1.9</v>
      </c>
      <c r="S215" s="109">
        <v>18.7</v>
      </c>
      <c r="T215" s="109">
        <v>1516.4</v>
      </c>
      <c r="U215" s="109">
        <v>112.80000000000001</v>
      </c>
      <c r="V215" s="109">
        <v>1.5</v>
      </c>
      <c r="W215" s="109">
        <v>46.9</v>
      </c>
      <c r="X215" s="109">
        <v>202.8</v>
      </c>
      <c r="Y215" s="109">
        <v>1092.0999999999999</v>
      </c>
      <c r="Z215" s="109">
        <v>2.1</v>
      </c>
      <c r="AA215" s="109">
        <v>18.5</v>
      </c>
      <c r="AB215" s="110">
        <v>1436.1</v>
      </c>
    </row>
    <row r="216" spans="1:28" s="72" customFormat="1" x14ac:dyDescent="0.35">
      <c r="A216" s="104" t="s">
        <v>31</v>
      </c>
      <c r="B216" s="104" t="s">
        <v>529</v>
      </c>
      <c r="C216" s="104" t="s">
        <v>633</v>
      </c>
      <c r="D216" s="104" t="s">
        <v>194</v>
      </c>
      <c r="E216" s="104" t="s">
        <v>41</v>
      </c>
      <c r="F216" s="105">
        <v>0.625</v>
      </c>
      <c r="G216" s="104"/>
      <c r="H216" s="106">
        <v>45928</v>
      </c>
      <c r="I216" s="104" t="s">
        <v>522</v>
      </c>
      <c r="J216" s="107" t="s">
        <v>38</v>
      </c>
      <c r="K216" s="104" t="s">
        <v>53</v>
      </c>
      <c r="L216" s="104" t="s">
        <v>120</v>
      </c>
      <c r="M216" s="107" t="s">
        <v>55</v>
      </c>
      <c r="N216" s="105">
        <v>0.625</v>
      </c>
      <c r="O216" s="105">
        <v>0.70694444444444449</v>
      </c>
      <c r="P216" s="105">
        <f t="shared" si="1"/>
        <v>8.1944444444444486E-2</v>
      </c>
      <c r="Q216" s="108">
        <v>148.6</v>
      </c>
      <c r="R216" s="109">
        <v>0.2</v>
      </c>
      <c r="S216" s="109">
        <v>2.1</v>
      </c>
      <c r="T216" s="109">
        <v>191.5</v>
      </c>
      <c r="U216" s="109">
        <v>12.5</v>
      </c>
      <c r="V216" s="109">
        <v>0.2</v>
      </c>
      <c r="W216" s="109">
        <v>4.0999999999999996</v>
      </c>
      <c r="X216" s="109">
        <v>34.5</v>
      </c>
      <c r="Y216" s="109">
        <v>147.19999999999999</v>
      </c>
      <c r="Z216" s="109">
        <v>0.3</v>
      </c>
      <c r="AA216" s="109">
        <v>2.1</v>
      </c>
      <c r="AB216" s="110">
        <v>191.5</v>
      </c>
    </row>
    <row r="217" spans="1:28" s="72" customFormat="1" x14ac:dyDescent="0.35">
      <c r="A217" s="104" t="s">
        <v>31</v>
      </c>
      <c r="B217" s="104" t="s">
        <v>32</v>
      </c>
      <c r="C217" s="104" t="s">
        <v>46</v>
      </c>
      <c r="D217" s="104" t="s">
        <v>40</v>
      </c>
      <c r="E217" s="104" t="s">
        <v>41</v>
      </c>
      <c r="F217" s="105">
        <v>0.6875</v>
      </c>
      <c r="G217" s="104"/>
      <c r="H217" s="106">
        <v>45928</v>
      </c>
      <c r="I217" s="104" t="s">
        <v>522</v>
      </c>
      <c r="J217" s="107" t="s">
        <v>38</v>
      </c>
      <c r="K217" s="104" t="s">
        <v>53</v>
      </c>
      <c r="L217" s="104" t="s">
        <v>54</v>
      </c>
      <c r="M217" s="107" t="s">
        <v>55</v>
      </c>
      <c r="N217" s="105">
        <v>0.6875</v>
      </c>
      <c r="O217" s="105">
        <v>0.77222222222222225</v>
      </c>
      <c r="P217" s="105">
        <f t="shared" si="1"/>
        <v>8.4722222222222254E-2</v>
      </c>
      <c r="Q217" s="108">
        <v>2034.8000000000002</v>
      </c>
      <c r="R217" s="109">
        <v>3.2</v>
      </c>
      <c r="S217" s="109">
        <v>20.9</v>
      </c>
      <c r="T217" s="109">
        <v>2390.3000000000002</v>
      </c>
      <c r="U217" s="109">
        <v>193.29999999999998</v>
      </c>
      <c r="V217" s="109">
        <v>2.5999999999999996</v>
      </c>
      <c r="W217" s="109">
        <v>45</v>
      </c>
      <c r="X217" s="109">
        <v>274.2</v>
      </c>
      <c r="Y217" s="109">
        <v>1904.5</v>
      </c>
      <c r="Z217" s="109">
        <v>3.6</v>
      </c>
      <c r="AA217" s="109">
        <v>20.3</v>
      </c>
      <c r="AB217" s="110">
        <v>2236.4</v>
      </c>
    </row>
    <row r="218" spans="1:28" s="72" customFormat="1" x14ac:dyDescent="0.35">
      <c r="A218" s="104" t="s">
        <v>31</v>
      </c>
      <c r="B218" s="104" t="s">
        <v>32</v>
      </c>
      <c r="C218" s="104"/>
      <c r="D218" s="104"/>
      <c r="E218" s="104" t="s">
        <v>33</v>
      </c>
      <c r="F218" s="105">
        <v>0.3125</v>
      </c>
      <c r="G218" s="104"/>
      <c r="H218" s="106">
        <v>45928</v>
      </c>
      <c r="I218" s="104" t="s">
        <v>522</v>
      </c>
      <c r="J218" s="107" t="s">
        <v>38</v>
      </c>
      <c r="K218" s="104" t="s">
        <v>552</v>
      </c>
      <c r="L218" s="104" t="s">
        <v>35</v>
      </c>
      <c r="M218" s="107"/>
      <c r="N218" s="105">
        <v>0.31597222222222221</v>
      </c>
      <c r="O218" s="105">
        <v>0.375</v>
      </c>
      <c r="P218" s="105">
        <f t="shared" si="1"/>
        <v>5.902777777777779E-2</v>
      </c>
      <c r="Q218" s="108">
        <v>638.29999999999995</v>
      </c>
      <c r="R218" s="109">
        <v>1</v>
      </c>
      <c r="S218" s="109">
        <v>20.9</v>
      </c>
      <c r="T218" s="109">
        <v>886.9</v>
      </c>
      <c r="U218" s="109">
        <v>11.2</v>
      </c>
      <c r="V218" s="109">
        <v>0.2</v>
      </c>
      <c r="W218" s="109">
        <v>20</v>
      </c>
      <c r="X218" s="109">
        <v>30.2</v>
      </c>
      <c r="Y218" s="109">
        <v>616.20000000000005</v>
      </c>
      <c r="Z218" s="109">
        <v>1.2</v>
      </c>
      <c r="AA218" s="109">
        <v>21.3</v>
      </c>
      <c r="AB218" s="110">
        <v>858.9</v>
      </c>
    </row>
    <row r="219" spans="1:28" s="72" customFormat="1" x14ac:dyDescent="0.35">
      <c r="A219" s="104" t="s">
        <v>31</v>
      </c>
      <c r="B219" s="104" t="s">
        <v>32</v>
      </c>
      <c r="C219" s="104"/>
      <c r="D219" s="104"/>
      <c r="E219" s="104" t="s">
        <v>33</v>
      </c>
      <c r="F219" s="105">
        <v>0.9375</v>
      </c>
      <c r="G219" s="104"/>
      <c r="H219" s="106">
        <v>45928</v>
      </c>
      <c r="I219" s="104" t="s">
        <v>522</v>
      </c>
      <c r="J219" s="107" t="s">
        <v>38</v>
      </c>
      <c r="K219" s="104" t="s">
        <v>552</v>
      </c>
      <c r="L219" s="104" t="s">
        <v>35</v>
      </c>
      <c r="M219" s="107"/>
      <c r="N219" s="105">
        <v>0.9375</v>
      </c>
      <c r="O219" s="105">
        <v>0.97222222222222221</v>
      </c>
      <c r="P219" s="105">
        <f t="shared" si="1"/>
        <v>3.472222222222221E-2</v>
      </c>
      <c r="Q219" s="108">
        <v>1175.2</v>
      </c>
      <c r="R219" s="109">
        <v>1.9</v>
      </c>
      <c r="S219" s="109">
        <v>17.5</v>
      </c>
      <c r="T219" s="109">
        <v>1727.8</v>
      </c>
      <c r="U219" s="109">
        <v>25.9</v>
      </c>
      <c r="V219" s="109">
        <v>0.4</v>
      </c>
      <c r="W219" s="109">
        <v>12.9</v>
      </c>
      <c r="X219" s="109">
        <v>38.299999999999997</v>
      </c>
      <c r="Y219" s="109">
        <v>1168.5</v>
      </c>
      <c r="Z219" s="109">
        <v>2.2000000000000002</v>
      </c>
      <c r="AA219" s="109">
        <v>17.600000000000001</v>
      </c>
      <c r="AB219" s="110">
        <v>1711.6</v>
      </c>
    </row>
    <row r="220" spans="1:28" s="72" customFormat="1" x14ac:dyDescent="0.35">
      <c r="A220" s="104" t="s">
        <v>31</v>
      </c>
      <c r="B220" s="104" t="s">
        <v>623</v>
      </c>
      <c r="C220" s="104"/>
      <c r="D220" s="104"/>
      <c r="E220" s="104" t="s">
        <v>33</v>
      </c>
      <c r="F220" s="105">
        <v>0.97222222222222221</v>
      </c>
      <c r="G220" s="104"/>
      <c r="H220" s="106">
        <v>45928</v>
      </c>
      <c r="I220" s="104" t="s">
        <v>522</v>
      </c>
      <c r="J220" s="107" t="s">
        <v>38</v>
      </c>
      <c r="K220" s="104" t="s">
        <v>607</v>
      </c>
      <c r="L220" s="104" t="s">
        <v>35</v>
      </c>
      <c r="M220" s="107"/>
      <c r="N220" s="105">
        <v>0.97222222222222221</v>
      </c>
      <c r="O220" s="105">
        <v>1.0069444444444444</v>
      </c>
      <c r="P220" s="105">
        <f t="shared" si="1"/>
        <v>3.472222222222221E-2</v>
      </c>
      <c r="Q220" s="108">
        <v>324.3</v>
      </c>
      <c r="R220" s="109">
        <v>0.5</v>
      </c>
      <c r="S220" s="109">
        <v>9.6999999999999993</v>
      </c>
      <c r="T220" s="109">
        <v>867.2</v>
      </c>
      <c r="U220" s="109">
        <v>5.0999999999999996</v>
      </c>
      <c r="V220" s="109">
        <v>0.1</v>
      </c>
      <c r="W220" s="109">
        <v>5.9</v>
      </c>
      <c r="X220" s="109">
        <v>13.6</v>
      </c>
      <c r="Y220" s="109">
        <v>323.60000000000002</v>
      </c>
      <c r="Z220" s="109">
        <v>0.6</v>
      </c>
      <c r="AA220" s="109">
        <v>9.6999999999999993</v>
      </c>
      <c r="AB220" s="110">
        <v>862.1</v>
      </c>
    </row>
    <row r="221" spans="1:28" s="72" customFormat="1" x14ac:dyDescent="0.35">
      <c r="A221" s="104" t="s">
        <v>31</v>
      </c>
      <c r="B221" s="104" t="s">
        <v>32</v>
      </c>
      <c r="C221" s="104" t="s">
        <v>86</v>
      </c>
      <c r="D221" s="104" t="s">
        <v>47</v>
      </c>
      <c r="E221" s="104" t="s">
        <v>41</v>
      </c>
      <c r="F221" s="105">
        <v>0.83333333333333337</v>
      </c>
      <c r="G221" s="104"/>
      <c r="H221" s="106">
        <v>45929</v>
      </c>
      <c r="I221" s="104" t="s">
        <v>522</v>
      </c>
      <c r="J221" s="107" t="s">
        <v>74</v>
      </c>
      <c r="K221" s="104" t="s">
        <v>53</v>
      </c>
      <c r="L221" s="104" t="s">
        <v>54</v>
      </c>
      <c r="M221" s="107" t="s">
        <v>55</v>
      </c>
      <c r="N221" s="105">
        <v>0.83333333333333337</v>
      </c>
      <c r="O221" s="105">
        <v>0.91180555555555554</v>
      </c>
      <c r="P221" s="105">
        <v>7.8472222222222165E-2</v>
      </c>
      <c r="Q221" s="108">
        <v>1266.3</v>
      </c>
      <c r="R221" s="109">
        <v>2.1</v>
      </c>
      <c r="S221" s="109">
        <v>10.6</v>
      </c>
      <c r="T221" s="109">
        <v>1475.9</v>
      </c>
      <c r="U221" s="109">
        <v>129.80000000000001</v>
      </c>
      <c r="V221" s="109">
        <v>1.8</v>
      </c>
      <c r="W221" s="109">
        <v>35.400000000000006</v>
      </c>
      <c r="X221" s="109">
        <v>191.8</v>
      </c>
      <c r="Y221" s="109">
        <v>1210.2</v>
      </c>
      <c r="Z221" s="109">
        <v>2.2999999999999998</v>
      </c>
      <c r="AA221" s="109">
        <v>10.3</v>
      </c>
      <c r="AB221" s="110">
        <v>1434.4</v>
      </c>
    </row>
    <row r="222" spans="1:28" s="72" customFormat="1" x14ac:dyDescent="0.35">
      <c r="A222" s="104" t="s">
        <v>31</v>
      </c>
      <c r="B222" s="104" t="s">
        <v>32</v>
      </c>
      <c r="C222" s="104"/>
      <c r="D222" s="104"/>
      <c r="E222" s="104" t="s">
        <v>33</v>
      </c>
      <c r="F222" s="105">
        <v>0.34027777777777779</v>
      </c>
      <c r="G222" s="104"/>
      <c r="H222" s="106">
        <v>45929</v>
      </c>
      <c r="I222" s="104" t="s">
        <v>522</v>
      </c>
      <c r="J222" s="107" t="s">
        <v>74</v>
      </c>
      <c r="K222" s="104" t="s">
        <v>552</v>
      </c>
      <c r="L222" s="104" t="s">
        <v>278</v>
      </c>
      <c r="M222" s="107"/>
      <c r="N222" s="105">
        <v>0.34027777777777779</v>
      </c>
      <c r="O222" s="105">
        <v>0.37498842592592591</v>
      </c>
      <c r="P222" s="105">
        <v>3.4722222222222224E-2</v>
      </c>
      <c r="Q222" s="108">
        <v>60</v>
      </c>
      <c r="R222" s="109">
        <v>9.7000000000000003E-2</v>
      </c>
      <c r="S222" s="109">
        <v>1.7184999999999999</v>
      </c>
      <c r="T222" s="109">
        <v>86.6</v>
      </c>
      <c r="U222" s="109">
        <v>0.8</v>
      </c>
      <c r="V222" s="109">
        <v>1.0999999999999999E-2</v>
      </c>
      <c r="W222" s="109">
        <v>1.8141</v>
      </c>
      <c r="X222" s="109">
        <v>6.1</v>
      </c>
      <c r="Y222" s="109">
        <v>59.6</v>
      </c>
      <c r="Z222" s="109">
        <v>0.113</v>
      </c>
      <c r="AA222" s="109">
        <v>1.7735000000000001</v>
      </c>
      <c r="AB222" s="110">
        <v>86.4</v>
      </c>
    </row>
    <row r="223" spans="1:28" s="72" customFormat="1" x14ac:dyDescent="0.35">
      <c r="A223" s="104" t="s">
        <v>31</v>
      </c>
      <c r="B223" s="104" t="s">
        <v>131</v>
      </c>
      <c r="C223" s="104" t="s">
        <v>209</v>
      </c>
      <c r="D223" s="104" t="s">
        <v>175</v>
      </c>
      <c r="E223" s="104" t="s">
        <v>41</v>
      </c>
      <c r="F223" s="105">
        <v>0.73958333333333337</v>
      </c>
      <c r="G223" s="104"/>
      <c r="H223" s="106">
        <v>45930</v>
      </c>
      <c r="I223" s="104" t="s">
        <v>522</v>
      </c>
      <c r="J223" s="107" t="s">
        <v>122</v>
      </c>
      <c r="K223" s="104" t="s">
        <v>53</v>
      </c>
      <c r="L223" s="104" t="s">
        <v>513</v>
      </c>
      <c r="M223" s="107" t="s">
        <v>511</v>
      </c>
      <c r="N223" s="105">
        <v>0.73958333333333337</v>
      </c>
      <c r="O223" s="105">
        <v>0.81736111111111109</v>
      </c>
      <c r="P223" s="105">
        <v>7.7777777777777724E-2</v>
      </c>
      <c r="Q223" s="108">
        <v>26.9</v>
      </c>
      <c r="R223" s="109">
        <v>4.3999999999999997E-2</v>
      </c>
      <c r="S223" s="109">
        <v>0.2661</v>
      </c>
      <c r="T223" s="109">
        <v>67.8</v>
      </c>
      <c r="U223" s="109">
        <v>2</v>
      </c>
      <c r="V223" s="109">
        <v>2.8000000000000001E-2</v>
      </c>
      <c r="W223" s="109">
        <v>1.1567000000000001</v>
      </c>
      <c r="X223" s="109">
        <v>17.399999999999999</v>
      </c>
      <c r="Y223" s="109">
        <v>26.1</v>
      </c>
      <c r="Z223" s="109">
        <v>4.9000000000000002E-2</v>
      </c>
      <c r="AA223" s="109">
        <v>0.2651</v>
      </c>
      <c r="AB223" s="110">
        <v>67.8</v>
      </c>
    </row>
    <row r="224" spans="1:28" s="72" customFormat="1" x14ac:dyDescent="0.35">
      <c r="A224" s="104" t="s">
        <v>31</v>
      </c>
      <c r="B224" s="104" t="s">
        <v>131</v>
      </c>
      <c r="C224" s="104" t="s">
        <v>638</v>
      </c>
      <c r="D224" s="104" t="s">
        <v>179</v>
      </c>
      <c r="E224" s="104" t="s">
        <v>41</v>
      </c>
      <c r="F224" s="105">
        <v>0.73958333333333337</v>
      </c>
      <c r="G224" s="104"/>
      <c r="H224" s="106">
        <v>45930</v>
      </c>
      <c r="I224" s="104" t="s">
        <v>522</v>
      </c>
      <c r="J224" s="107" t="s">
        <v>122</v>
      </c>
      <c r="K224" s="104" t="s">
        <v>53</v>
      </c>
      <c r="L224" s="104" t="s">
        <v>512</v>
      </c>
      <c r="M224" s="107" t="s">
        <v>511</v>
      </c>
      <c r="N224" s="105">
        <v>0.74097222222222225</v>
      </c>
      <c r="O224" s="105">
        <v>0.81736111111111109</v>
      </c>
      <c r="P224" s="105">
        <v>7.638888888888884E-2</v>
      </c>
      <c r="Q224" s="108">
        <v>113.5</v>
      </c>
      <c r="R224" s="109">
        <v>0.184</v>
      </c>
      <c r="S224" s="109">
        <v>1.1197999999999999</v>
      </c>
      <c r="T224" s="109">
        <v>165.9</v>
      </c>
      <c r="U224" s="109">
        <v>15.1</v>
      </c>
      <c r="V224" s="109">
        <v>0.20799999999999999</v>
      </c>
      <c r="W224" s="109">
        <v>8.6930999999999994</v>
      </c>
      <c r="X224" s="109">
        <v>46.5</v>
      </c>
      <c r="Y224" s="109">
        <v>108.8</v>
      </c>
      <c r="Z224" s="109">
        <v>0.20599999999999999</v>
      </c>
      <c r="AA224" s="109">
        <v>1.1017999999999999</v>
      </c>
      <c r="AB224" s="110">
        <v>165.9</v>
      </c>
    </row>
    <row r="225" spans="1:28" s="72" customFormat="1" x14ac:dyDescent="0.35">
      <c r="A225" s="104" t="s">
        <v>31</v>
      </c>
      <c r="B225" s="104" t="s">
        <v>145</v>
      </c>
      <c r="C225" s="104" t="s">
        <v>95</v>
      </c>
      <c r="D225" s="104" t="s">
        <v>199</v>
      </c>
      <c r="E225" s="104" t="s">
        <v>41</v>
      </c>
      <c r="F225" s="105">
        <v>0.82291666666666663</v>
      </c>
      <c r="G225" s="104"/>
      <c r="H225" s="106">
        <v>45930</v>
      </c>
      <c r="I225" s="104" t="s">
        <v>522</v>
      </c>
      <c r="J225" s="107" t="s">
        <v>122</v>
      </c>
      <c r="K225" s="104" t="s">
        <v>53</v>
      </c>
      <c r="L225" s="104" t="s">
        <v>548</v>
      </c>
      <c r="M225" s="107" t="s">
        <v>55</v>
      </c>
      <c r="N225" s="105">
        <v>0.82291666666666674</v>
      </c>
      <c r="O225" s="105">
        <v>0.90208333333333335</v>
      </c>
      <c r="P225" s="105">
        <v>7.9166666666666607E-2</v>
      </c>
      <c r="Q225" s="108">
        <v>59.4</v>
      </c>
      <c r="R225" s="109">
        <v>9.6000000000000002E-2</v>
      </c>
      <c r="S225" s="109">
        <v>0.52700000000000002</v>
      </c>
      <c r="T225" s="109">
        <v>108.8</v>
      </c>
      <c r="U225" s="109">
        <v>4</v>
      </c>
      <c r="V225" s="109">
        <v>5.5E-2</v>
      </c>
      <c r="W225" s="109">
        <v>1.3778999999999999</v>
      </c>
      <c r="X225" s="109">
        <v>20.2</v>
      </c>
      <c r="Y225" s="109">
        <v>58</v>
      </c>
      <c r="Z225" s="109">
        <v>0.11</v>
      </c>
      <c r="AA225" s="109">
        <v>0.5302</v>
      </c>
      <c r="AB225" s="110">
        <v>102.9</v>
      </c>
    </row>
    <row r="226" spans="1:28" s="72" customFormat="1" x14ac:dyDescent="0.35">
      <c r="A226" s="104" t="s">
        <v>31</v>
      </c>
      <c r="B226" s="104" t="s">
        <v>145</v>
      </c>
      <c r="C226" s="104" t="s">
        <v>89</v>
      </c>
      <c r="D226" s="104" t="s">
        <v>92</v>
      </c>
      <c r="E226" s="104" t="s">
        <v>41</v>
      </c>
      <c r="F226" s="105">
        <v>0.83333333333333337</v>
      </c>
      <c r="G226" s="104"/>
      <c r="H226" s="106">
        <v>45930</v>
      </c>
      <c r="I226" s="104" t="s">
        <v>522</v>
      </c>
      <c r="J226" s="107" t="s">
        <v>122</v>
      </c>
      <c r="K226" s="104" t="s">
        <v>53</v>
      </c>
      <c r="L226" s="104" t="s">
        <v>54</v>
      </c>
      <c r="M226" s="107" t="s">
        <v>55</v>
      </c>
      <c r="N226" s="105">
        <v>0.83333333333333337</v>
      </c>
      <c r="O226" s="105">
        <v>0.91250000000000009</v>
      </c>
      <c r="P226" s="105">
        <v>7.9166666666666718E-2</v>
      </c>
      <c r="Q226" s="108">
        <v>100.9</v>
      </c>
      <c r="R226" s="109">
        <v>0.16300000000000001</v>
      </c>
      <c r="S226" s="109">
        <v>0.90920000000000001</v>
      </c>
      <c r="T226" s="109">
        <v>166.3</v>
      </c>
      <c r="U226" s="109">
        <v>0.9</v>
      </c>
      <c r="V226" s="109">
        <v>1.2E-2</v>
      </c>
      <c r="W226" s="109">
        <v>0.30830000000000002</v>
      </c>
      <c r="X226" s="109">
        <v>12.3</v>
      </c>
      <c r="Y226" s="109">
        <v>92.6</v>
      </c>
      <c r="Z226" s="109">
        <v>0.17499999999999999</v>
      </c>
      <c r="AA226" s="109">
        <v>0.85919999999999996</v>
      </c>
      <c r="AB226" s="110">
        <v>152.9</v>
      </c>
    </row>
    <row r="227" spans="1:28" s="72" customFormat="1" x14ac:dyDescent="0.35">
      <c r="A227" s="104" t="s">
        <v>31</v>
      </c>
      <c r="B227" s="104" t="s">
        <v>131</v>
      </c>
      <c r="C227" s="104" t="s">
        <v>639</v>
      </c>
      <c r="D227" s="104" t="s">
        <v>48</v>
      </c>
      <c r="E227" s="104" t="s">
        <v>41</v>
      </c>
      <c r="F227" s="105">
        <v>0.83333333333333337</v>
      </c>
      <c r="G227" s="104"/>
      <c r="H227" s="106">
        <v>45930</v>
      </c>
      <c r="I227" s="104" t="s">
        <v>522</v>
      </c>
      <c r="J227" s="107" t="s">
        <v>122</v>
      </c>
      <c r="K227" s="104" t="s">
        <v>53</v>
      </c>
      <c r="L227" s="104" t="s">
        <v>512</v>
      </c>
      <c r="M227" s="107" t="s">
        <v>511</v>
      </c>
      <c r="N227" s="105">
        <v>0.83402777777777781</v>
      </c>
      <c r="O227" s="105">
        <v>0.91458333333333341</v>
      </c>
      <c r="P227" s="105">
        <v>8.0555555555555602E-2</v>
      </c>
      <c r="Q227" s="108">
        <v>151</v>
      </c>
      <c r="R227" s="109">
        <v>0.24399999999999999</v>
      </c>
      <c r="S227" s="109">
        <v>1.3654999999999999</v>
      </c>
      <c r="T227" s="109">
        <v>218.6</v>
      </c>
      <c r="U227" s="109">
        <v>21.8</v>
      </c>
      <c r="V227" s="109">
        <v>0.3</v>
      </c>
      <c r="W227" s="109">
        <v>7.4606000000000003</v>
      </c>
      <c r="X227" s="109">
        <v>47.2</v>
      </c>
      <c r="Y227" s="109">
        <v>150</v>
      </c>
      <c r="Z227" s="109">
        <v>0.28399999999999997</v>
      </c>
      <c r="AA227" s="109">
        <v>1.3968</v>
      </c>
      <c r="AB227" s="110">
        <v>212.8</v>
      </c>
    </row>
    <row r="228" spans="1:28" s="72" customFormat="1" x14ac:dyDescent="0.35">
      <c r="A228" s="104" t="s">
        <v>31</v>
      </c>
      <c r="B228" s="104" t="s">
        <v>131</v>
      </c>
      <c r="C228" s="104" t="s">
        <v>67</v>
      </c>
      <c r="D228" s="104" t="s">
        <v>214</v>
      </c>
      <c r="E228" s="104" t="s">
        <v>41</v>
      </c>
      <c r="F228" s="105">
        <v>0.83333333333333337</v>
      </c>
      <c r="G228" s="104"/>
      <c r="H228" s="106">
        <v>45930</v>
      </c>
      <c r="I228" s="104" t="s">
        <v>522</v>
      </c>
      <c r="J228" s="107" t="s">
        <v>122</v>
      </c>
      <c r="K228" s="104" t="s">
        <v>53</v>
      </c>
      <c r="L228" s="104" t="s">
        <v>510</v>
      </c>
      <c r="M228" s="107" t="s">
        <v>511</v>
      </c>
      <c r="N228" s="105">
        <v>0.83402777777777781</v>
      </c>
      <c r="O228" s="105">
        <v>0.91388888888888897</v>
      </c>
      <c r="P228" s="105">
        <v>7.986111111111116E-2</v>
      </c>
      <c r="Q228" s="108">
        <v>357.3</v>
      </c>
      <c r="R228" s="109">
        <v>0.57799999999999996</v>
      </c>
      <c r="S228" s="109">
        <v>3.2273000000000001</v>
      </c>
      <c r="T228" s="109">
        <v>447.4</v>
      </c>
      <c r="U228" s="109">
        <v>20.8</v>
      </c>
      <c r="V228" s="109">
        <v>0.28599999999999998</v>
      </c>
      <c r="W228" s="109">
        <v>7.1208</v>
      </c>
      <c r="X228" s="109">
        <v>34</v>
      </c>
      <c r="Y228" s="109">
        <v>347.6</v>
      </c>
      <c r="Z228" s="109">
        <v>0.65900000000000003</v>
      </c>
      <c r="AA228" s="109">
        <v>3.2332000000000001</v>
      </c>
      <c r="AB228" s="110">
        <v>434.2</v>
      </c>
    </row>
    <row r="229" spans="1:28" s="72" customFormat="1" x14ac:dyDescent="0.35">
      <c r="A229" s="104" t="s">
        <v>31</v>
      </c>
      <c r="B229" s="104" t="s">
        <v>131</v>
      </c>
      <c r="C229" s="104" t="s">
        <v>572</v>
      </c>
      <c r="D229" s="104" t="s">
        <v>574</v>
      </c>
      <c r="E229" s="104" t="s">
        <v>41</v>
      </c>
      <c r="F229" s="105">
        <v>0.73958333333333337</v>
      </c>
      <c r="G229" s="104"/>
      <c r="H229" s="106">
        <v>45931</v>
      </c>
      <c r="I229" s="104" t="s">
        <v>522</v>
      </c>
      <c r="J229" s="107" t="s">
        <v>123</v>
      </c>
      <c r="K229" s="104" t="s">
        <v>53</v>
      </c>
      <c r="L229" s="104" t="s">
        <v>513</v>
      </c>
      <c r="M229" s="107" t="s">
        <v>511</v>
      </c>
      <c r="N229" s="105">
        <v>0.74027777777777781</v>
      </c>
      <c r="O229" s="105">
        <v>0.81805555555555554</v>
      </c>
      <c r="P229" s="105">
        <v>7.7777777777777724E-2</v>
      </c>
      <c r="Q229" s="108">
        <v>6.1</v>
      </c>
      <c r="R229" s="109">
        <v>0.01</v>
      </c>
      <c r="S229" s="109">
        <v>6.0900000000000003E-2</v>
      </c>
      <c r="T229" s="109">
        <v>25.6</v>
      </c>
      <c r="U229" s="109">
        <v>0.6</v>
      </c>
      <c r="V229" s="109">
        <v>8.0000000000000002E-3</v>
      </c>
      <c r="W229" s="109">
        <v>0.29959999999999998</v>
      </c>
      <c r="X229" s="109">
        <v>7.8</v>
      </c>
      <c r="Y229" s="109">
        <v>6.1</v>
      </c>
      <c r="Z229" s="109">
        <v>1.2E-2</v>
      </c>
      <c r="AA229" s="109">
        <v>6.2399999999999997E-2</v>
      </c>
      <c r="AB229" s="110">
        <v>25.6</v>
      </c>
    </row>
    <row r="230" spans="1:28" s="72" customFormat="1" x14ac:dyDescent="0.35">
      <c r="A230" s="104" t="s">
        <v>31</v>
      </c>
      <c r="B230" s="104" t="s">
        <v>131</v>
      </c>
      <c r="C230" s="104" t="s">
        <v>626</v>
      </c>
      <c r="D230" s="104" t="s">
        <v>46</v>
      </c>
      <c r="E230" s="104" t="s">
        <v>41</v>
      </c>
      <c r="F230" s="105">
        <v>0.73958333333333337</v>
      </c>
      <c r="G230" s="104"/>
      <c r="H230" s="106">
        <v>45931</v>
      </c>
      <c r="I230" s="104" t="s">
        <v>522</v>
      </c>
      <c r="J230" s="107" t="s">
        <v>123</v>
      </c>
      <c r="K230" s="104" t="s">
        <v>53</v>
      </c>
      <c r="L230" s="104" t="s">
        <v>512</v>
      </c>
      <c r="M230" s="107" t="s">
        <v>511</v>
      </c>
      <c r="N230" s="105">
        <v>0.73958333333333337</v>
      </c>
      <c r="O230" s="105">
        <v>0.81736111111111109</v>
      </c>
      <c r="P230" s="105">
        <v>7.7777777777777724E-2</v>
      </c>
      <c r="Q230" s="108">
        <v>378</v>
      </c>
      <c r="R230" s="109">
        <v>0.61099999999999999</v>
      </c>
      <c r="S230" s="109">
        <v>3.7865000000000002</v>
      </c>
      <c r="T230" s="109">
        <v>495.7</v>
      </c>
      <c r="U230" s="109">
        <v>41.2</v>
      </c>
      <c r="V230" s="109">
        <v>0.56599999999999995</v>
      </c>
      <c r="W230" s="109">
        <v>20.682700000000001</v>
      </c>
      <c r="X230" s="109">
        <v>88</v>
      </c>
      <c r="Y230" s="109">
        <v>344.7</v>
      </c>
      <c r="Z230" s="109">
        <v>0.65300000000000002</v>
      </c>
      <c r="AA230" s="109">
        <v>3.5335000000000001</v>
      </c>
      <c r="AB230" s="110">
        <v>462.9</v>
      </c>
    </row>
    <row r="231" spans="1:28" s="72" customFormat="1" x14ac:dyDescent="0.35">
      <c r="A231" s="104" t="s">
        <v>31</v>
      </c>
      <c r="B231" s="104" t="s">
        <v>145</v>
      </c>
      <c r="C231" s="104" t="s">
        <v>101</v>
      </c>
      <c r="D231" s="104" t="s">
        <v>244</v>
      </c>
      <c r="E231" s="104" t="s">
        <v>41</v>
      </c>
      <c r="F231" s="105">
        <v>0.83333333333333337</v>
      </c>
      <c r="G231" s="104"/>
      <c r="H231" s="106">
        <v>45931</v>
      </c>
      <c r="I231" s="104" t="s">
        <v>522</v>
      </c>
      <c r="J231" s="107" t="s">
        <v>123</v>
      </c>
      <c r="K231" s="104" t="s">
        <v>53</v>
      </c>
      <c r="L231" s="104" t="s">
        <v>54</v>
      </c>
      <c r="M231" s="107" t="s">
        <v>55</v>
      </c>
      <c r="N231" s="105">
        <v>0.83333333333333337</v>
      </c>
      <c r="O231" s="105">
        <v>0.91180555555555554</v>
      </c>
      <c r="P231" s="105">
        <v>7.8472222222222165E-2</v>
      </c>
      <c r="Q231" s="108">
        <v>99.8</v>
      </c>
      <c r="R231" s="109">
        <v>0.161</v>
      </c>
      <c r="S231" s="109">
        <v>0.88230000000000008</v>
      </c>
      <c r="T231" s="109">
        <v>160</v>
      </c>
      <c r="U231" s="109">
        <v>1.9</v>
      </c>
      <c r="V231" s="109">
        <v>2.5999999999999999E-2</v>
      </c>
      <c r="W231" s="109">
        <v>0.58609999999999995</v>
      </c>
      <c r="X231" s="109" t="e">
        <v>#VALUE!</v>
      </c>
      <c r="Y231" s="109">
        <v>99.5</v>
      </c>
      <c r="Z231" s="109">
        <v>0.189</v>
      </c>
      <c r="AA231" s="109">
        <v>0.89939999999999998</v>
      </c>
      <c r="AB231" s="110">
        <v>158.30000000000001</v>
      </c>
    </row>
    <row r="232" spans="1:28" s="72" customFormat="1" x14ac:dyDescent="0.35">
      <c r="A232" s="104" t="s">
        <v>31</v>
      </c>
      <c r="B232" s="104" t="s">
        <v>131</v>
      </c>
      <c r="C232" s="104" t="s">
        <v>40</v>
      </c>
      <c r="D232" s="104" t="s">
        <v>628</v>
      </c>
      <c r="E232" s="104" t="s">
        <v>41</v>
      </c>
      <c r="F232" s="105">
        <v>0.83333333333333337</v>
      </c>
      <c r="G232" s="104"/>
      <c r="H232" s="106">
        <v>45931</v>
      </c>
      <c r="I232" s="104" t="s">
        <v>522</v>
      </c>
      <c r="J232" s="107" t="s">
        <v>123</v>
      </c>
      <c r="K232" s="104" t="s">
        <v>53</v>
      </c>
      <c r="L232" s="104" t="s">
        <v>510</v>
      </c>
      <c r="M232" s="107" t="s">
        <v>511</v>
      </c>
      <c r="N232" s="105">
        <v>0.83402777777777781</v>
      </c>
      <c r="O232" s="105">
        <v>0.91319444444444453</v>
      </c>
      <c r="P232" s="105">
        <v>7.9166666666666718E-2</v>
      </c>
      <c r="Q232" s="108">
        <v>537.1</v>
      </c>
      <c r="R232" s="109">
        <v>0.86899999999999999</v>
      </c>
      <c r="S232" s="109">
        <v>4.7529000000000003</v>
      </c>
      <c r="T232" s="109">
        <v>625.29999999999995</v>
      </c>
      <c r="U232" s="109">
        <v>72.2</v>
      </c>
      <c r="V232" s="109">
        <v>0.99299999999999999</v>
      </c>
      <c r="W232" s="109">
        <v>22.215399999999999</v>
      </c>
      <c r="X232" s="109">
        <v>104.2</v>
      </c>
      <c r="Y232" s="109">
        <v>525</v>
      </c>
      <c r="Z232" s="109">
        <v>0.995</v>
      </c>
      <c r="AA232" s="109">
        <v>4.7491000000000003</v>
      </c>
      <c r="AB232" s="110">
        <v>607.20000000000005</v>
      </c>
    </row>
    <row r="233" spans="1:28" s="72" customFormat="1" x14ac:dyDescent="0.35">
      <c r="A233" s="104" t="s">
        <v>31</v>
      </c>
      <c r="B233" s="104" t="s">
        <v>131</v>
      </c>
      <c r="C233" s="104" t="s">
        <v>177</v>
      </c>
      <c r="D233" s="104" t="s">
        <v>543</v>
      </c>
      <c r="E233" s="104" t="s">
        <v>41</v>
      </c>
      <c r="F233" s="105">
        <v>0.83333333333333337</v>
      </c>
      <c r="G233" s="104"/>
      <c r="H233" s="106">
        <v>45931</v>
      </c>
      <c r="I233" s="104" t="s">
        <v>522</v>
      </c>
      <c r="J233" s="107" t="s">
        <v>123</v>
      </c>
      <c r="K233" s="104" t="s">
        <v>53</v>
      </c>
      <c r="L233" s="104" t="s">
        <v>514</v>
      </c>
      <c r="M233" s="107" t="s">
        <v>511</v>
      </c>
      <c r="N233" s="105">
        <v>0.83402777777777781</v>
      </c>
      <c r="O233" s="105">
        <v>0.91180555555555554</v>
      </c>
      <c r="P233" s="105">
        <v>7.7777777777777724E-2</v>
      </c>
      <c r="Q233" s="108">
        <v>280.2</v>
      </c>
      <c r="R233" s="109">
        <v>0.45300000000000001</v>
      </c>
      <c r="S233" s="109">
        <v>2.4769999999999999</v>
      </c>
      <c r="T233" s="109">
        <v>370.3</v>
      </c>
      <c r="U233" s="109">
        <v>43.1</v>
      </c>
      <c r="V233" s="109">
        <v>0.59299999999999997</v>
      </c>
      <c r="W233" s="109">
        <v>13.2943</v>
      </c>
      <c r="X233" s="109">
        <v>58.2</v>
      </c>
      <c r="Y233" s="109">
        <v>238.5</v>
      </c>
      <c r="Z233" s="109">
        <v>0.45200000000000001</v>
      </c>
      <c r="AA233" s="109">
        <v>2.1555</v>
      </c>
      <c r="AB233" s="110">
        <v>333.6</v>
      </c>
    </row>
    <row r="234" spans="1:28" s="72" customFormat="1" x14ac:dyDescent="0.35">
      <c r="A234" s="104" t="s">
        <v>31</v>
      </c>
      <c r="B234" s="104" t="s">
        <v>131</v>
      </c>
      <c r="C234" s="104" t="s">
        <v>619</v>
      </c>
      <c r="D234" s="104" t="s">
        <v>49</v>
      </c>
      <c r="E234" s="104" t="s">
        <v>41</v>
      </c>
      <c r="F234" s="105">
        <v>0.83333333333333337</v>
      </c>
      <c r="G234" s="104"/>
      <c r="H234" s="106">
        <v>45931</v>
      </c>
      <c r="I234" s="104" t="s">
        <v>522</v>
      </c>
      <c r="J234" s="107" t="s">
        <v>123</v>
      </c>
      <c r="K234" s="104" t="s">
        <v>53</v>
      </c>
      <c r="L234" s="104" t="s">
        <v>512</v>
      </c>
      <c r="M234" s="107" t="s">
        <v>511</v>
      </c>
      <c r="N234" s="105">
        <v>0.83402777777777781</v>
      </c>
      <c r="O234" s="105">
        <v>0.91458333333333341</v>
      </c>
      <c r="P234" s="105">
        <v>8.0555555555555602E-2</v>
      </c>
      <c r="Q234" s="108">
        <v>266.39999999999998</v>
      </c>
      <c r="R234" s="109">
        <v>0.43099999999999999</v>
      </c>
      <c r="S234" s="109">
        <v>2.359</v>
      </c>
      <c r="T234" s="109">
        <v>353.9</v>
      </c>
      <c r="U234" s="109">
        <v>23</v>
      </c>
      <c r="V234" s="109">
        <v>0.316</v>
      </c>
      <c r="W234" s="109">
        <v>7.0487000000000002</v>
      </c>
      <c r="X234" s="109">
        <v>41.1</v>
      </c>
      <c r="Y234" s="109">
        <v>261.7</v>
      </c>
      <c r="Z234" s="109">
        <v>0.496</v>
      </c>
      <c r="AA234" s="109">
        <v>2.3687</v>
      </c>
      <c r="AB234" s="110">
        <v>337.8</v>
      </c>
    </row>
    <row r="235" spans="1:28" s="72" customFormat="1" x14ac:dyDescent="0.35">
      <c r="A235" s="104" t="s">
        <v>31</v>
      </c>
      <c r="B235" s="104" t="s">
        <v>562</v>
      </c>
      <c r="C235" s="104" t="s">
        <v>640</v>
      </c>
      <c r="D235" s="104" t="s">
        <v>81</v>
      </c>
      <c r="E235" s="104" t="s">
        <v>41</v>
      </c>
      <c r="F235" s="105">
        <v>0.73958333333333337</v>
      </c>
      <c r="G235" s="104"/>
      <c r="H235" s="106">
        <v>45932</v>
      </c>
      <c r="I235" s="104" t="s">
        <v>522</v>
      </c>
      <c r="J235" s="107" t="s">
        <v>127</v>
      </c>
      <c r="K235" s="104" t="s">
        <v>53</v>
      </c>
      <c r="L235" s="104" t="s">
        <v>513</v>
      </c>
      <c r="M235" s="107" t="s">
        <v>511</v>
      </c>
      <c r="N235" s="105">
        <v>0.74027777777777781</v>
      </c>
      <c r="O235" s="105">
        <v>0.82083333333333341</v>
      </c>
      <c r="P235" s="105">
        <v>8.0555555555555602E-2</v>
      </c>
      <c r="Q235" s="108">
        <v>142.9</v>
      </c>
      <c r="R235" s="109">
        <v>0.2</v>
      </c>
      <c r="S235" s="109">
        <v>1.4</v>
      </c>
      <c r="T235" s="109">
        <v>244</v>
      </c>
      <c r="U235" s="109">
        <v>12.8</v>
      </c>
      <c r="V235" s="109">
        <v>0.2</v>
      </c>
      <c r="W235" s="109">
        <v>7.7</v>
      </c>
      <c r="X235" s="109">
        <v>23.2</v>
      </c>
      <c r="Y235" s="109">
        <v>135.1</v>
      </c>
      <c r="Z235" s="109">
        <v>0.3</v>
      </c>
      <c r="AA235" s="109">
        <v>1.3</v>
      </c>
      <c r="AB235" s="110">
        <v>225.8</v>
      </c>
    </row>
    <row r="236" spans="1:28" s="72" customFormat="1" x14ac:dyDescent="0.35">
      <c r="A236" s="104" t="s">
        <v>31</v>
      </c>
      <c r="B236" s="104" t="s">
        <v>148</v>
      </c>
      <c r="C236" s="104" t="s">
        <v>195</v>
      </c>
      <c r="D236" s="104" t="s">
        <v>641</v>
      </c>
      <c r="E236" s="104" t="s">
        <v>41</v>
      </c>
      <c r="F236" s="105">
        <v>0.73958333333333337</v>
      </c>
      <c r="G236" s="104"/>
      <c r="H236" s="106">
        <v>45932</v>
      </c>
      <c r="I236" s="104" t="s">
        <v>522</v>
      </c>
      <c r="J236" s="107" t="s">
        <v>127</v>
      </c>
      <c r="K236" s="104" t="s">
        <v>53</v>
      </c>
      <c r="L236" s="104" t="s">
        <v>512</v>
      </c>
      <c r="M236" s="107" t="s">
        <v>511</v>
      </c>
      <c r="N236" s="105">
        <v>0.73958333333333337</v>
      </c>
      <c r="O236" s="105">
        <v>0.81874999999999998</v>
      </c>
      <c r="P236" s="105">
        <v>7.9166666666666607E-2</v>
      </c>
      <c r="Q236" s="108">
        <v>210.1</v>
      </c>
      <c r="R236" s="109">
        <v>0.3</v>
      </c>
      <c r="S236" s="109">
        <v>2</v>
      </c>
      <c r="T236" s="109">
        <v>297.5</v>
      </c>
      <c r="U236" s="109">
        <v>12.9</v>
      </c>
      <c r="V236" s="109">
        <v>0.2</v>
      </c>
      <c r="W236" s="109">
        <v>7.8</v>
      </c>
      <c r="X236" s="109">
        <v>22.2</v>
      </c>
      <c r="Y236" s="109">
        <v>203.8</v>
      </c>
      <c r="Z236" s="109">
        <v>0.4</v>
      </c>
      <c r="AA236" s="109">
        <v>2</v>
      </c>
      <c r="AB236" s="110">
        <v>281.5</v>
      </c>
    </row>
    <row r="237" spans="1:28" s="72" customFormat="1" x14ac:dyDescent="0.35">
      <c r="A237" s="104" t="s">
        <v>31</v>
      </c>
      <c r="B237" s="104" t="s">
        <v>148</v>
      </c>
      <c r="C237" s="104" t="s">
        <v>246</v>
      </c>
      <c r="D237" s="104" t="s">
        <v>190</v>
      </c>
      <c r="E237" s="104" t="s">
        <v>41</v>
      </c>
      <c r="F237" s="105">
        <v>0.73958333333333337</v>
      </c>
      <c r="G237" s="104"/>
      <c r="H237" s="106">
        <v>45932</v>
      </c>
      <c r="I237" s="104" t="s">
        <v>522</v>
      </c>
      <c r="J237" s="107" t="s">
        <v>127</v>
      </c>
      <c r="K237" s="104" t="s">
        <v>53</v>
      </c>
      <c r="L237" s="104" t="s">
        <v>514</v>
      </c>
      <c r="M237" s="107" t="s">
        <v>511</v>
      </c>
      <c r="N237" s="105">
        <v>0.74097222222222225</v>
      </c>
      <c r="O237" s="105">
        <v>0.82083333333333341</v>
      </c>
      <c r="P237" s="105">
        <v>7.986111111111116E-2</v>
      </c>
      <c r="Q237" s="108">
        <v>15.1</v>
      </c>
      <c r="R237" s="109">
        <v>0</v>
      </c>
      <c r="S237" s="109">
        <v>0.1</v>
      </c>
      <c r="T237" s="109">
        <v>64.900000000000006</v>
      </c>
      <c r="U237" s="109">
        <v>1.7</v>
      </c>
      <c r="V237" s="109">
        <v>0</v>
      </c>
      <c r="W237" s="109">
        <v>1</v>
      </c>
      <c r="X237" s="109">
        <v>18.8</v>
      </c>
      <c r="Y237" s="109">
        <v>15</v>
      </c>
      <c r="Z237" s="109">
        <v>0</v>
      </c>
      <c r="AA237" s="109">
        <v>0.1</v>
      </c>
      <c r="AB237" s="110">
        <v>64.900000000000006</v>
      </c>
    </row>
    <row r="238" spans="1:28" s="72" customFormat="1" x14ac:dyDescent="0.35">
      <c r="A238" s="104" t="s">
        <v>31</v>
      </c>
      <c r="B238" s="104" t="s">
        <v>146</v>
      </c>
      <c r="C238" s="104" t="s">
        <v>232</v>
      </c>
      <c r="D238" s="104" t="s">
        <v>171</v>
      </c>
      <c r="E238" s="104" t="s">
        <v>41</v>
      </c>
      <c r="F238" s="105">
        <v>0.83333333333333337</v>
      </c>
      <c r="G238" s="104"/>
      <c r="H238" s="106">
        <v>45932</v>
      </c>
      <c r="I238" s="104" t="s">
        <v>522</v>
      </c>
      <c r="J238" s="107" t="s">
        <v>127</v>
      </c>
      <c r="K238" s="104" t="s">
        <v>53</v>
      </c>
      <c r="L238" s="104" t="s">
        <v>54</v>
      </c>
      <c r="M238" s="107" t="s">
        <v>55</v>
      </c>
      <c r="N238" s="105">
        <v>0.83402777777777781</v>
      </c>
      <c r="O238" s="105">
        <v>0.91250000000000009</v>
      </c>
      <c r="P238" s="105">
        <v>7.8472222222222276E-2</v>
      </c>
      <c r="Q238" s="108">
        <v>89.300000000000011</v>
      </c>
      <c r="R238" s="109">
        <v>0.2</v>
      </c>
      <c r="S238" s="109">
        <v>0.8</v>
      </c>
      <c r="T238" s="109">
        <v>136.5</v>
      </c>
      <c r="U238" s="109">
        <v>0.2</v>
      </c>
      <c r="V238" s="109">
        <v>0</v>
      </c>
      <c r="W238" s="109">
        <v>0.1</v>
      </c>
      <c r="X238" s="109" t="e">
        <v>#VALUE!</v>
      </c>
      <c r="Y238" s="109">
        <v>88.800000000000011</v>
      </c>
      <c r="Z238" s="109">
        <v>0.2</v>
      </c>
      <c r="AA238" s="109">
        <v>0.9</v>
      </c>
      <c r="AB238" s="110">
        <v>135.69999999999999</v>
      </c>
    </row>
    <row r="239" spans="1:28" s="72" customFormat="1" x14ac:dyDescent="0.35">
      <c r="A239" s="104" t="s">
        <v>31</v>
      </c>
      <c r="B239" s="104" t="s">
        <v>562</v>
      </c>
      <c r="C239" s="104" t="s">
        <v>533</v>
      </c>
      <c r="D239" s="104" t="s">
        <v>180</v>
      </c>
      <c r="E239" s="104" t="s">
        <v>41</v>
      </c>
      <c r="F239" s="105">
        <v>0.83333333333333337</v>
      </c>
      <c r="G239" s="104"/>
      <c r="H239" s="106">
        <v>45932</v>
      </c>
      <c r="I239" s="104" t="s">
        <v>522</v>
      </c>
      <c r="J239" s="107" t="s">
        <v>127</v>
      </c>
      <c r="K239" s="104" t="s">
        <v>53</v>
      </c>
      <c r="L239" s="104" t="s">
        <v>514</v>
      </c>
      <c r="M239" s="107" t="s">
        <v>511</v>
      </c>
      <c r="N239" s="105">
        <v>0.83472222222222225</v>
      </c>
      <c r="O239" s="105">
        <v>0.91250000000000009</v>
      </c>
      <c r="P239" s="105">
        <v>7.7777777777777835E-2</v>
      </c>
      <c r="Q239" s="108">
        <v>48.3</v>
      </c>
      <c r="R239" s="109">
        <v>0.1</v>
      </c>
      <c r="S239" s="109">
        <v>0.4</v>
      </c>
      <c r="T239" s="109">
        <v>116.6</v>
      </c>
      <c r="U239" s="109">
        <v>9.3000000000000007</v>
      </c>
      <c r="V239" s="109">
        <v>0.1</v>
      </c>
      <c r="W239" s="109">
        <v>4.2</v>
      </c>
      <c r="X239" s="109">
        <v>14.7</v>
      </c>
      <c r="Y239" s="109">
        <v>43.9</v>
      </c>
      <c r="Z239" s="109">
        <v>0.1</v>
      </c>
      <c r="AA239" s="109">
        <v>0.4</v>
      </c>
      <c r="AB239" s="110">
        <v>112.9</v>
      </c>
    </row>
    <row r="240" spans="1:28" s="72" customFormat="1" x14ac:dyDescent="0.35">
      <c r="A240" s="104" t="s">
        <v>31</v>
      </c>
      <c r="B240" s="104" t="s">
        <v>148</v>
      </c>
      <c r="C240" s="104" t="s">
        <v>642</v>
      </c>
      <c r="D240" s="104" t="s">
        <v>82</v>
      </c>
      <c r="E240" s="104" t="s">
        <v>41</v>
      </c>
      <c r="F240" s="105">
        <v>0.83333333333333337</v>
      </c>
      <c r="G240" s="104"/>
      <c r="H240" s="106">
        <v>45932</v>
      </c>
      <c r="I240" s="104" t="s">
        <v>522</v>
      </c>
      <c r="J240" s="107" t="s">
        <v>127</v>
      </c>
      <c r="K240" s="104" t="s">
        <v>53</v>
      </c>
      <c r="L240" s="104" t="s">
        <v>513</v>
      </c>
      <c r="M240" s="107" t="s">
        <v>511</v>
      </c>
      <c r="N240" s="105">
        <v>0.83472222222222225</v>
      </c>
      <c r="O240" s="105">
        <v>0.91319444444444453</v>
      </c>
      <c r="P240" s="105">
        <v>7.8472222222222276E-2</v>
      </c>
      <c r="Q240" s="108">
        <v>223.6</v>
      </c>
      <c r="R240" s="109">
        <v>0.4</v>
      </c>
      <c r="S240" s="109">
        <v>2</v>
      </c>
      <c r="T240" s="109">
        <v>290.10000000000002</v>
      </c>
      <c r="U240" s="109">
        <v>7.1</v>
      </c>
      <c r="V240" s="109">
        <v>0.1</v>
      </c>
      <c r="W240" s="109">
        <v>3.2</v>
      </c>
      <c r="X240" s="109">
        <v>11.9</v>
      </c>
      <c r="Y240" s="109">
        <v>207.2</v>
      </c>
      <c r="Z240" s="109">
        <v>0.4</v>
      </c>
      <c r="AA240" s="109">
        <v>1.9</v>
      </c>
      <c r="AB240" s="110">
        <v>273.5</v>
      </c>
    </row>
    <row r="241" spans="1:28" s="72" customFormat="1" x14ac:dyDescent="0.35">
      <c r="A241" s="104" t="s">
        <v>31</v>
      </c>
      <c r="B241" s="104" t="s">
        <v>148</v>
      </c>
      <c r="C241" s="104" t="s">
        <v>164</v>
      </c>
      <c r="D241" s="104" t="s">
        <v>634</v>
      </c>
      <c r="E241" s="104" t="s">
        <v>41</v>
      </c>
      <c r="F241" s="105">
        <v>0.83333333333333337</v>
      </c>
      <c r="G241" s="104"/>
      <c r="H241" s="106">
        <v>45932</v>
      </c>
      <c r="I241" s="104" t="s">
        <v>522</v>
      </c>
      <c r="J241" s="107" t="s">
        <v>127</v>
      </c>
      <c r="K241" s="104" t="s">
        <v>53</v>
      </c>
      <c r="L241" s="104" t="s">
        <v>510</v>
      </c>
      <c r="M241" s="107" t="s">
        <v>511</v>
      </c>
      <c r="N241" s="105">
        <v>0.83402777777777781</v>
      </c>
      <c r="O241" s="105">
        <v>0.91388888888888897</v>
      </c>
      <c r="P241" s="105">
        <v>7.986111111111116E-2</v>
      </c>
      <c r="Q241" s="108">
        <v>265.39999999999998</v>
      </c>
      <c r="R241" s="109">
        <v>0.4</v>
      </c>
      <c r="S241" s="109">
        <v>2.4</v>
      </c>
      <c r="T241" s="109">
        <v>353.4</v>
      </c>
      <c r="U241" s="109">
        <v>5.8</v>
      </c>
      <c r="V241" s="109">
        <v>0.1</v>
      </c>
      <c r="W241" s="109">
        <v>2.6</v>
      </c>
      <c r="X241" s="109">
        <v>12.5</v>
      </c>
      <c r="Y241" s="109">
        <v>261.2</v>
      </c>
      <c r="Z241" s="109">
        <v>0.5</v>
      </c>
      <c r="AA241" s="109">
        <v>2.4</v>
      </c>
      <c r="AB241" s="110">
        <v>350.9</v>
      </c>
    </row>
    <row r="242" spans="1:28" s="72" customFormat="1" x14ac:dyDescent="0.35">
      <c r="A242" s="104" t="s">
        <v>31</v>
      </c>
      <c r="B242" s="104" t="s">
        <v>148</v>
      </c>
      <c r="C242" s="104" t="s">
        <v>635</v>
      </c>
      <c r="D242" s="104" t="s">
        <v>194</v>
      </c>
      <c r="E242" s="104" t="s">
        <v>41</v>
      </c>
      <c r="F242" s="105">
        <v>0.83333333333333337</v>
      </c>
      <c r="G242" s="104"/>
      <c r="H242" s="106">
        <v>45932</v>
      </c>
      <c r="I242" s="104" t="s">
        <v>522</v>
      </c>
      <c r="J242" s="107" t="s">
        <v>127</v>
      </c>
      <c r="K242" s="104" t="s">
        <v>53</v>
      </c>
      <c r="L242" s="104" t="s">
        <v>512</v>
      </c>
      <c r="M242" s="107" t="s">
        <v>511</v>
      </c>
      <c r="N242" s="105">
        <v>0.83402777777777781</v>
      </c>
      <c r="O242" s="105">
        <v>0.91180555555555554</v>
      </c>
      <c r="P242" s="105">
        <v>7.7777777777777724E-2</v>
      </c>
      <c r="Q242" s="108">
        <v>234.4</v>
      </c>
      <c r="R242" s="109">
        <v>0.4</v>
      </c>
      <c r="S242" s="109">
        <v>2.1</v>
      </c>
      <c r="T242" s="109">
        <v>268.89999999999998</v>
      </c>
      <c r="U242" s="109">
        <v>14.8</v>
      </c>
      <c r="V242" s="109">
        <v>0.2</v>
      </c>
      <c r="W242" s="109">
        <v>6.7</v>
      </c>
      <c r="X242" s="109">
        <v>27.3</v>
      </c>
      <c r="Y242" s="109">
        <v>228</v>
      </c>
      <c r="Z242" s="109">
        <v>0.4</v>
      </c>
      <c r="AA242" s="109">
        <v>2.1</v>
      </c>
      <c r="AB242" s="110">
        <v>258.39999999999998</v>
      </c>
    </row>
    <row r="243" spans="1:28" s="72" customFormat="1" x14ac:dyDescent="0.35">
      <c r="A243" s="104" t="s">
        <v>31</v>
      </c>
      <c r="B243" s="104" t="s">
        <v>152</v>
      </c>
      <c r="C243" s="104" t="s">
        <v>604</v>
      </c>
      <c r="D243" s="104" t="s">
        <v>252</v>
      </c>
      <c r="E243" s="104" t="s">
        <v>41</v>
      </c>
      <c r="F243" s="105">
        <v>0.8125</v>
      </c>
      <c r="G243" s="104"/>
      <c r="H243" s="106">
        <v>45933</v>
      </c>
      <c r="I243" s="104" t="s">
        <v>522</v>
      </c>
      <c r="J243" s="107" t="s">
        <v>71</v>
      </c>
      <c r="K243" s="104" t="s">
        <v>53</v>
      </c>
      <c r="L243" s="104" t="s">
        <v>352</v>
      </c>
      <c r="M243" s="107" t="s">
        <v>36</v>
      </c>
      <c r="N243" s="105">
        <v>0.8125</v>
      </c>
      <c r="O243" s="105">
        <v>0.89027777777777783</v>
      </c>
      <c r="P243" s="105">
        <v>7.7777777777777835E-2</v>
      </c>
      <c r="Q243" s="108">
        <v>185.4</v>
      </c>
      <c r="R243" s="109">
        <v>0.3</v>
      </c>
      <c r="S243" s="109">
        <v>1.6</v>
      </c>
      <c r="T243" s="109">
        <v>255.7</v>
      </c>
      <c r="U243" s="109">
        <v>10.7</v>
      </c>
      <c r="V243" s="109">
        <v>0.1</v>
      </c>
      <c r="W243" s="109">
        <v>4.7</v>
      </c>
      <c r="X243" s="109">
        <v>13.4</v>
      </c>
      <c r="Y243" s="109">
        <v>179.5</v>
      </c>
      <c r="Z243" s="109">
        <v>0.3</v>
      </c>
      <c r="AA243" s="109">
        <v>1.6</v>
      </c>
      <c r="AB243" s="110">
        <v>246.5</v>
      </c>
    </row>
    <row r="244" spans="1:28" s="72" customFormat="1" x14ac:dyDescent="0.35">
      <c r="A244" s="104" t="s">
        <v>31</v>
      </c>
      <c r="B244" s="104" t="s">
        <v>145</v>
      </c>
      <c r="C244" s="104" t="s">
        <v>110</v>
      </c>
      <c r="D244" s="104" t="s">
        <v>88</v>
      </c>
      <c r="E244" s="104" t="s">
        <v>41</v>
      </c>
      <c r="F244" s="105">
        <v>0.83333333333333337</v>
      </c>
      <c r="G244" s="104"/>
      <c r="H244" s="106">
        <v>45933</v>
      </c>
      <c r="I244" s="104" t="s">
        <v>522</v>
      </c>
      <c r="J244" s="107" t="s">
        <v>71</v>
      </c>
      <c r="K244" s="104" t="s">
        <v>53</v>
      </c>
      <c r="L244" s="104" t="s">
        <v>120</v>
      </c>
      <c r="M244" s="107" t="s">
        <v>55</v>
      </c>
      <c r="N244" s="105">
        <v>0.83333333333333337</v>
      </c>
      <c r="O244" s="105">
        <v>0.91180555555555554</v>
      </c>
      <c r="P244" s="105">
        <v>7.8472222222222165E-2</v>
      </c>
      <c r="Q244" s="108">
        <v>162.80000000000001</v>
      </c>
      <c r="R244" s="109">
        <v>0.3</v>
      </c>
      <c r="S244" s="109">
        <v>1.4</v>
      </c>
      <c r="T244" s="109">
        <v>216.4</v>
      </c>
      <c r="U244" s="109">
        <v>13.3</v>
      </c>
      <c r="V244" s="109">
        <v>0.2</v>
      </c>
      <c r="W244" s="109">
        <v>4.8</v>
      </c>
      <c r="X244" s="109">
        <v>28.7</v>
      </c>
      <c r="Y244" s="109">
        <v>152</v>
      </c>
      <c r="Z244" s="109">
        <v>0.3</v>
      </c>
      <c r="AA244" s="109">
        <v>1.3</v>
      </c>
      <c r="AB244" s="110">
        <v>202.4</v>
      </c>
    </row>
    <row r="245" spans="1:28" s="72" customFormat="1" x14ac:dyDescent="0.35">
      <c r="A245" s="104" t="s">
        <v>31</v>
      </c>
      <c r="B245" s="104" t="s">
        <v>32</v>
      </c>
      <c r="C245" s="104" t="s">
        <v>128</v>
      </c>
      <c r="D245" s="104" t="s">
        <v>94</v>
      </c>
      <c r="E245" s="104" t="s">
        <v>41</v>
      </c>
      <c r="F245" s="105">
        <v>0.83333333333333337</v>
      </c>
      <c r="G245" s="104"/>
      <c r="H245" s="106">
        <v>45933</v>
      </c>
      <c r="I245" s="104" t="s">
        <v>522</v>
      </c>
      <c r="J245" s="107" t="s">
        <v>71</v>
      </c>
      <c r="K245" s="104" t="s">
        <v>53</v>
      </c>
      <c r="L245" s="104" t="s">
        <v>54</v>
      </c>
      <c r="M245" s="107" t="s">
        <v>55</v>
      </c>
      <c r="N245" s="105">
        <v>0.83333333333333337</v>
      </c>
      <c r="O245" s="105">
        <v>0.91458333333333341</v>
      </c>
      <c r="P245" s="105">
        <v>8.1250000000000044E-2</v>
      </c>
      <c r="Q245" s="108">
        <v>529.20000000000005</v>
      </c>
      <c r="R245" s="109">
        <v>0.89999999999999991</v>
      </c>
      <c r="S245" s="109">
        <v>4.5999999999999996</v>
      </c>
      <c r="T245" s="109">
        <v>726.4</v>
      </c>
      <c r="U245" s="109">
        <v>28.6</v>
      </c>
      <c r="V245" s="109">
        <v>0.4</v>
      </c>
      <c r="W245" s="109">
        <v>10.4</v>
      </c>
      <c r="X245" s="109">
        <v>55.9</v>
      </c>
      <c r="Y245" s="109">
        <v>507.5</v>
      </c>
      <c r="Z245" s="109">
        <v>1</v>
      </c>
      <c r="AA245" s="109">
        <v>4.5</v>
      </c>
      <c r="AB245" s="110">
        <v>707</v>
      </c>
    </row>
    <row r="246" spans="1:28" s="72" customFormat="1" x14ac:dyDescent="0.35">
      <c r="A246" s="104" t="s">
        <v>31</v>
      </c>
      <c r="B246" s="104" t="s">
        <v>152</v>
      </c>
      <c r="C246" s="104" t="s">
        <v>596</v>
      </c>
      <c r="D246" s="104" t="s">
        <v>599</v>
      </c>
      <c r="E246" s="104" t="s">
        <v>41</v>
      </c>
      <c r="F246" s="105">
        <v>0.5</v>
      </c>
      <c r="G246" s="104"/>
      <c r="H246" s="106">
        <v>45934</v>
      </c>
      <c r="I246" s="104" t="s">
        <v>522</v>
      </c>
      <c r="J246" s="107" t="s">
        <v>37</v>
      </c>
      <c r="K246" s="104" t="s">
        <v>53</v>
      </c>
      <c r="L246" s="104" t="s">
        <v>54</v>
      </c>
      <c r="M246" s="107" t="s">
        <v>55</v>
      </c>
      <c r="N246" s="105">
        <v>0.50138888888888888</v>
      </c>
      <c r="O246" s="105">
        <v>0.58263888888888893</v>
      </c>
      <c r="P246" s="105">
        <v>8.1250000000000044E-2</v>
      </c>
      <c r="Q246" s="108">
        <v>118.10000000000001</v>
      </c>
      <c r="R246" s="109">
        <v>0.30000000000000004</v>
      </c>
      <c r="S246" s="109">
        <v>2.2000000000000002</v>
      </c>
      <c r="T246" s="109">
        <v>206.49999999999997</v>
      </c>
      <c r="U246" s="109">
        <v>1.8</v>
      </c>
      <c r="V246" s="109">
        <v>0</v>
      </c>
      <c r="W246" s="109">
        <v>0.79999999999999993</v>
      </c>
      <c r="X246" s="109">
        <v>20</v>
      </c>
      <c r="Y246" s="109">
        <v>110.5</v>
      </c>
      <c r="Z246" s="109">
        <v>0.30000000000000004</v>
      </c>
      <c r="AA246" s="109">
        <v>2.0999999999999996</v>
      </c>
      <c r="AB246" s="110">
        <v>196.2</v>
      </c>
    </row>
    <row r="247" spans="1:28" s="72" customFormat="1" x14ac:dyDescent="0.35">
      <c r="A247" s="104" t="s">
        <v>31</v>
      </c>
      <c r="B247" s="104" t="s">
        <v>145</v>
      </c>
      <c r="C247" s="104" t="s">
        <v>130</v>
      </c>
      <c r="D247" s="104" t="s">
        <v>91</v>
      </c>
      <c r="E247" s="104" t="s">
        <v>41</v>
      </c>
      <c r="F247" s="105">
        <v>0.52083333333333337</v>
      </c>
      <c r="G247" s="104"/>
      <c r="H247" s="106">
        <v>45934</v>
      </c>
      <c r="I247" s="104" t="s">
        <v>522</v>
      </c>
      <c r="J247" s="107" t="s">
        <v>37</v>
      </c>
      <c r="K247" s="104" t="s">
        <v>53</v>
      </c>
      <c r="L247" s="104" t="s">
        <v>120</v>
      </c>
      <c r="M247" s="107" t="s">
        <v>55</v>
      </c>
      <c r="N247" s="105">
        <v>0.52083333333333337</v>
      </c>
      <c r="O247" s="105">
        <v>0.59930555555555554</v>
      </c>
      <c r="P247" s="105">
        <v>7.8472222222222165E-2</v>
      </c>
      <c r="Q247" s="108">
        <v>112.2</v>
      </c>
      <c r="R247" s="109">
        <v>0.2</v>
      </c>
      <c r="S247" s="109">
        <v>2</v>
      </c>
      <c r="T247" s="109">
        <v>144</v>
      </c>
      <c r="U247" s="109">
        <v>0.2</v>
      </c>
      <c r="V247" s="109">
        <v>0</v>
      </c>
      <c r="W247" s="109">
        <v>0.1</v>
      </c>
      <c r="X247" s="109">
        <v>1.4</v>
      </c>
      <c r="Y247" s="109">
        <v>110.6</v>
      </c>
      <c r="Z247" s="109">
        <v>0.2</v>
      </c>
      <c r="AA247" s="109">
        <v>2</v>
      </c>
      <c r="AB247" s="110">
        <v>142</v>
      </c>
    </row>
    <row r="248" spans="1:28" s="72" customFormat="1" x14ac:dyDescent="0.35">
      <c r="A248" s="104" t="s">
        <v>31</v>
      </c>
      <c r="B248" s="104" t="s">
        <v>145</v>
      </c>
      <c r="C248" s="104" t="s">
        <v>93</v>
      </c>
      <c r="D248" s="104" t="s">
        <v>96</v>
      </c>
      <c r="E248" s="104" t="s">
        <v>41</v>
      </c>
      <c r="F248" s="105">
        <v>0.52083333333333337</v>
      </c>
      <c r="G248" s="104"/>
      <c r="H248" s="106">
        <v>45934</v>
      </c>
      <c r="I248" s="104" t="s">
        <v>522</v>
      </c>
      <c r="J248" s="107" t="s">
        <v>37</v>
      </c>
      <c r="K248" s="104" t="s">
        <v>53</v>
      </c>
      <c r="L248" s="104" t="s">
        <v>548</v>
      </c>
      <c r="M248" s="107" t="s">
        <v>55</v>
      </c>
      <c r="N248" s="105">
        <v>0.52083333333333337</v>
      </c>
      <c r="O248" s="105">
        <v>0.60138888888888886</v>
      </c>
      <c r="P248" s="105">
        <v>8.0555555555555491E-2</v>
      </c>
      <c r="Q248" s="108">
        <v>92.1</v>
      </c>
      <c r="R248" s="109">
        <v>0.1</v>
      </c>
      <c r="S248" s="109">
        <v>1.6</v>
      </c>
      <c r="T248" s="109">
        <v>127.5</v>
      </c>
      <c r="U248" s="109">
        <v>4.4000000000000004</v>
      </c>
      <c r="V248" s="109">
        <v>0.1</v>
      </c>
      <c r="W248" s="109">
        <v>1.8</v>
      </c>
      <c r="X248" s="109">
        <v>12.3</v>
      </c>
      <c r="Y248" s="109">
        <v>86.9</v>
      </c>
      <c r="Z248" s="109">
        <v>0.2</v>
      </c>
      <c r="AA248" s="109">
        <v>1.6</v>
      </c>
      <c r="AB248" s="110">
        <v>121.6</v>
      </c>
    </row>
    <row r="249" spans="1:28" s="72" customFormat="1" x14ac:dyDescent="0.35">
      <c r="A249" s="104" t="s">
        <v>31</v>
      </c>
      <c r="B249" s="104" t="s">
        <v>32</v>
      </c>
      <c r="C249" s="104" t="s">
        <v>43</v>
      </c>
      <c r="D249" s="104" t="s">
        <v>48</v>
      </c>
      <c r="E249" s="104" t="s">
        <v>41</v>
      </c>
      <c r="F249" s="105">
        <v>0.52083333333333337</v>
      </c>
      <c r="G249" s="104"/>
      <c r="H249" s="106">
        <v>45934</v>
      </c>
      <c r="I249" s="104" t="s">
        <v>522</v>
      </c>
      <c r="J249" s="107" t="s">
        <v>37</v>
      </c>
      <c r="K249" s="104" t="s">
        <v>53</v>
      </c>
      <c r="L249" s="104" t="s">
        <v>510</v>
      </c>
      <c r="M249" s="107" t="s">
        <v>511</v>
      </c>
      <c r="N249" s="105">
        <v>0.52152777777777781</v>
      </c>
      <c r="O249" s="105">
        <v>0.60277777777777775</v>
      </c>
      <c r="P249" s="105">
        <v>8.1249999999999933E-2</v>
      </c>
      <c r="Q249" s="108">
        <v>858.6</v>
      </c>
      <c r="R249" s="109">
        <v>1.4</v>
      </c>
      <c r="S249" s="109">
        <v>14.9</v>
      </c>
      <c r="T249" s="109">
        <v>1043.5999999999999</v>
      </c>
      <c r="U249" s="109">
        <v>136.4</v>
      </c>
      <c r="V249" s="109">
        <v>1.9</v>
      </c>
      <c r="W249" s="109">
        <v>55</v>
      </c>
      <c r="X249" s="109">
        <v>181.2</v>
      </c>
      <c r="Y249" s="109">
        <v>810.1</v>
      </c>
      <c r="Z249" s="109">
        <v>1.5</v>
      </c>
      <c r="AA249" s="109">
        <v>14.6</v>
      </c>
      <c r="AB249" s="110">
        <v>996.4</v>
      </c>
    </row>
    <row r="250" spans="1:28" s="72" customFormat="1" x14ac:dyDescent="0.35">
      <c r="A250" s="104" t="s">
        <v>31</v>
      </c>
      <c r="B250" s="104" t="s">
        <v>32</v>
      </c>
      <c r="C250" s="104" t="s">
        <v>67</v>
      </c>
      <c r="D250" s="104" t="s">
        <v>45</v>
      </c>
      <c r="E250" s="104" t="s">
        <v>41</v>
      </c>
      <c r="F250" s="105">
        <v>0.72916666666666663</v>
      </c>
      <c r="G250" s="104"/>
      <c r="H250" s="106">
        <v>45934</v>
      </c>
      <c r="I250" s="104" t="s">
        <v>522</v>
      </c>
      <c r="J250" s="107" t="s">
        <v>37</v>
      </c>
      <c r="K250" s="104" t="s">
        <v>53</v>
      </c>
      <c r="L250" s="104" t="s">
        <v>54</v>
      </c>
      <c r="M250" s="107" t="s">
        <v>55</v>
      </c>
      <c r="N250" s="105">
        <v>0.72916666666666674</v>
      </c>
      <c r="O250" s="105">
        <v>0.80972222222222223</v>
      </c>
      <c r="P250" s="105">
        <v>8.0555555555555491E-2</v>
      </c>
      <c r="Q250" s="108">
        <v>2124.3999999999996</v>
      </c>
      <c r="R250" s="109">
        <v>3.5</v>
      </c>
      <c r="S250" s="109">
        <v>17.7</v>
      </c>
      <c r="T250" s="109">
        <v>2399.4</v>
      </c>
      <c r="U250" s="109">
        <v>283.5</v>
      </c>
      <c r="V250" s="109">
        <v>3.9000000000000004</v>
      </c>
      <c r="W250" s="109">
        <v>58</v>
      </c>
      <c r="X250" s="109">
        <v>349.3</v>
      </c>
      <c r="Y250" s="109">
        <v>1979.2</v>
      </c>
      <c r="Z250" s="109">
        <v>3.7</v>
      </c>
      <c r="AA250" s="109">
        <v>17.200000000000003</v>
      </c>
      <c r="AB250" s="110">
        <v>2233.1</v>
      </c>
    </row>
    <row r="251" spans="1:28" s="72" customFormat="1" x14ac:dyDescent="0.35">
      <c r="A251" s="104" t="s">
        <v>31</v>
      </c>
      <c r="B251" s="104" t="s">
        <v>529</v>
      </c>
      <c r="C251" s="104" t="s">
        <v>537</v>
      </c>
      <c r="D251" s="104" t="s">
        <v>545</v>
      </c>
      <c r="E251" s="104" t="s">
        <v>41</v>
      </c>
      <c r="F251" s="105">
        <v>0.73958333333333337</v>
      </c>
      <c r="G251" s="104"/>
      <c r="H251" s="106">
        <v>45934</v>
      </c>
      <c r="I251" s="104" t="s">
        <v>522</v>
      </c>
      <c r="J251" s="107" t="s">
        <v>37</v>
      </c>
      <c r="K251" s="104" t="s">
        <v>53</v>
      </c>
      <c r="L251" s="104" t="s">
        <v>621</v>
      </c>
      <c r="M251" s="107" t="s">
        <v>532</v>
      </c>
      <c r="N251" s="105">
        <v>0.73958333333333337</v>
      </c>
      <c r="O251" s="105">
        <v>0.81666666666666665</v>
      </c>
      <c r="P251" s="105">
        <v>7.7083333333333282E-2</v>
      </c>
      <c r="Q251" s="108">
        <v>56.3</v>
      </c>
      <c r="R251" s="109">
        <v>0.1</v>
      </c>
      <c r="S251" s="109">
        <v>0.5</v>
      </c>
      <c r="T251" s="109">
        <v>90.8</v>
      </c>
      <c r="U251" s="109">
        <v>10.8</v>
      </c>
      <c r="V251" s="109">
        <v>0.1</v>
      </c>
      <c r="W251" s="109">
        <v>2.2000000000000002</v>
      </c>
      <c r="X251" s="109">
        <v>17.8</v>
      </c>
      <c r="Y251" s="109">
        <v>54.4</v>
      </c>
      <c r="Z251" s="109">
        <v>0.1</v>
      </c>
      <c r="AA251" s="109">
        <v>0.5</v>
      </c>
      <c r="AB251" s="110">
        <v>88.1</v>
      </c>
    </row>
    <row r="252" spans="1:28" s="72" customFormat="1" x14ac:dyDescent="0.35">
      <c r="A252" s="104" t="s">
        <v>31</v>
      </c>
      <c r="B252" s="104" t="s">
        <v>32</v>
      </c>
      <c r="C252" s="104" t="s">
        <v>42</v>
      </c>
      <c r="D252" s="104" t="s">
        <v>235</v>
      </c>
      <c r="E252" s="104" t="s">
        <v>282</v>
      </c>
      <c r="F252" s="105">
        <v>0.85416666666666663</v>
      </c>
      <c r="G252" s="104"/>
      <c r="H252" s="106">
        <v>45934</v>
      </c>
      <c r="I252" s="104" t="s">
        <v>522</v>
      </c>
      <c r="J252" s="107" t="s">
        <v>37</v>
      </c>
      <c r="K252" s="104" t="s">
        <v>53</v>
      </c>
      <c r="L252" s="104" t="s">
        <v>57</v>
      </c>
      <c r="M252" s="107" t="s">
        <v>55</v>
      </c>
      <c r="N252" s="105">
        <v>0.86597222222222225</v>
      </c>
      <c r="O252" s="105">
        <v>0.94236111111111109</v>
      </c>
      <c r="P252" s="105">
        <v>7.638888888888884E-2</v>
      </c>
      <c r="Q252" s="108">
        <v>72</v>
      </c>
      <c r="R252" s="109">
        <v>0.1</v>
      </c>
      <c r="S252" s="109">
        <v>0.8</v>
      </c>
      <c r="T252" s="109">
        <v>129.4</v>
      </c>
      <c r="U252" s="109">
        <v>0.4</v>
      </c>
      <c r="V252" s="109">
        <v>0</v>
      </c>
      <c r="W252" s="109">
        <v>0.2</v>
      </c>
      <c r="X252" s="109">
        <v>7</v>
      </c>
      <c r="Y252" s="109">
        <v>67.5</v>
      </c>
      <c r="Z252" s="109">
        <v>0.1</v>
      </c>
      <c r="AA252" s="109">
        <v>0.8</v>
      </c>
      <c r="AB252" s="110">
        <v>118.4</v>
      </c>
    </row>
    <row r="253" spans="1:28" s="72" customFormat="1" x14ac:dyDescent="0.35">
      <c r="A253" s="104" t="s">
        <v>31</v>
      </c>
      <c r="B253" s="104" t="s">
        <v>32</v>
      </c>
      <c r="C253" s="104"/>
      <c r="D253" s="104"/>
      <c r="E253" s="104" t="s">
        <v>33</v>
      </c>
      <c r="F253" s="105">
        <v>0.9375</v>
      </c>
      <c r="G253" s="104"/>
      <c r="H253" s="106">
        <v>45934</v>
      </c>
      <c r="I253" s="104" t="s">
        <v>522</v>
      </c>
      <c r="J253" s="107" t="s">
        <v>37</v>
      </c>
      <c r="K253" s="104" t="s">
        <v>552</v>
      </c>
      <c r="L253" s="104" t="s">
        <v>35</v>
      </c>
      <c r="M253" s="107" t="s">
        <v>36</v>
      </c>
      <c r="N253" s="105">
        <v>0.9375</v>
      </c>
      <c r="O253" s="105">
        <v>0.98611111111111116</v>
      </c>
      <c r="P253" s="105">
        <v>4.861111111111116E-2</v>
      </c>
      <c r="Q253" s="108">
        <v>1819.3</v>
      </c>
      <c r="R253" s="109">
        <v>2.9</v>
      </c>
      <c r="S253" s="109">
        <v>30.5</v>
      </c>
      <c r="T253" s="109">
        <v>2561.9</v>
      </c>
      <c r="U253" s="109">
        <v>82.1</v>
      </c>
      <c r="V253" s="109">
        <v>1.1000000000000001</v>
      </c>
      <c r="W253" s="109">
        <v>43.3</v>
      </c>
      <c r="X253" s="109">
        <v>124.3</v>
      </c>
      <c r="Y253" s="109">
        <v>1765.9</v>
      </c>
      <c r="Z253" s="109">
        <v>3.3</v>
      </c>
      <c r="AA253" s="109">
        <v>30.1</v>
      </c>
      <c r="AB253" s="110">
        <v>2513.3000000000002</v>
      </c>
    </row>
    <row r="254" spans="1:28" s="72" customFormat="1" x14ac:dyDescent="0.35">
      <c r="A254" s="104" t="s">
        <v>31</v>
      </c>
      <c r="B254" s="104" t="s">
        <v>152</v>
      </c>
      <c r="C254" s="104" t="s">
        <v>600</v>
      </c>
      <c r="D254" s="104" t="s">
        <v>609</v>
      </c>
      <c r="E254" s="104" t="s">
        <v>41</v>
      </c>
      <c r="F254" s="105">
        <v>0.49652777777777779</v>
      </c>
      <c r="G254" s="104"/>
      <c r="H254" s="106">
        <v>45935</v>
      </c>
      <c r="I254" s="104" t="s">
        <v>522</v>
      </c>
      <c r="J254" s="107" t="s">
        <v>38</v>
      </c>
      <c r="K254" s="104" t="s">
        <v>53</v>
      </c>
      <c r="L254" s="104" t="s">
        <v>548</v>
      </c>
      <c r="M254" s="107" t="s">
        <v>55</v>
      </c>
      <c r="N254" s="105">
        <v>0.49652777777777779</v>
      </c>
      <c r="O254" s="105">
        <v>0.57569444444444451</v>
      </c>
      <c r="P254" s="105">
        <v>7.9166666666666718E-2</v>
      </c>
      <c r="Q254" s="108">
        <v>10.9</v>
      </c>
      <c r="R254" s="109">
        <v>0</v>
      </c>
      <c r="S254" s="109">
        <v>0.2</v>
      </c>
      <c r="T254" s="109">
        <v>47.1</v>
      </c>
      <c r="U254" s="109">
        <v>1.1000000000000001</v>
      </c>
      <c r="V254" s="109">
        <v>0</v>
      </c>
      <c r="W254" s="109">
        <v>0.4</v>
      </c>
      <c r="X254" s="109">
        <v>5.8</v>
      </c>
      <c r="Y254" s="109">
        <v>10</v>
      </c>
      <c r="Z254" s="109">
        <v>0</v>
      </c>
      <c r="AA254" s="109">
        <v>0.2</v>
      </c>
      <c r="AB254" s="110">
        <v>47.1</v>
      </c>
    </row>
    <row r="255" spans="1:28" s="72" customFormat="1" x14ac:dyDescent="0.35">
      <c r="A255" s="104" t="s">
        <v>31</v>
      </c>
      <c r="B255" s="104" t="s">
        <v>145</v>
      </c>
      <c r="C255" s="104" t="s">
        <v>236</v>
      </c>
      <c r="D255" s="104" t="s">
        <v>44</v>
      </c>
      <c r="E255" s="104" t="s">
        <v>41</v>
      </c>
      <c r="F255" s="105">
        <v>0.5</v>
      </c>
      <c r="G255" s="104"/>
      <c r="H255" s="106">
        <v>45935</v>
      </c>
      <c r="I255" s="104" t="s">
        <v>522</v>
      </c>
      <c r="J255" s="107" t="s">
        <v>38</v>
      </c>
      <c r="K255" s="104" t="s">
        <v>53</v>
      </c>
      <c r="L255" s="104" t="s">
        <v>549</v>
      </c>
      <c r="M255" s="107" t="s">
        <v>80</v>
      </c>
      <c r="N255" s="105">
        <v>0.50138888888888888</v>
      </c>
      <c r="O255" s="105">
        <v>0.57986111111111116</v>
      </c>
      <c r="P255" s="105">
        <v>7.8472222222222276E-2</v>
      </c>
      <c r="Q255" s="108">
        <v>707.9</v>
      </c>
      <c r="R255" s="109">
        <v>1.1000000000000001</v>
      </c>
      <c r="S255" s="109">
        <v>11.4</v>
      </c>
      <c r="T255" s="109">
        <v>998.7</v>
      </c>
      <c r="U255" s="109">
        <v>37.5</v>
      </c>
      <c r="V255" s="109">
        <v>0.5</v>
      </c>
      <c r="W255" s="109">
        <v>14.1</v>
      </c>
      <c r="X255" s="109">
        <v>56.6</v>
      </c>
      <c r="Y255" s="109">
        <v>679.7</v>
      </c>
      <c r="Z255" s="109">
        <v>1.3</v>
      </c>
      <c r="AA255" s="109">
        <v>11.4</v>
      </c>
      <c r="AB255" s="110">
        <v>936.6</v>
      </c>
    </row>
    <row r="256" spans="1:28" s="72" customFormat="1" x14ac:dyDescent="0.35">
      <c r="A256" s="104" t="s">
        <v>31</v>
      </c>
      <c r="B256" s="104" t="s">
        <v>145</v>
      </c>
      <c r="C256" s="104" t="s">
        <v>236</v>
      </c>
      <c r="D256" s="104" t="s">
        <v>44</v>
      </c>
      <c r="E256" s="104" t="s">
        <v>41</v>
      </c>
      <c r="F256" s="105">
        <v>0.5</v>
      </c>
      <c r="G256" s="104"/>
      <c r="H256" s="106">
        <v>45935</v>
      </c>
      <c r="I256" s="104" t="s">
        <v>522</v>
      </c>
      <c r="J256" s="107" t="s">
        <v>38</v>
      </c>
      <c r="K256" s="104" t="s">
        <v>53</v>
      </c>
      <c r="L256" s="104" t="s">
        <v>120</v>
      </c>
      <c r="M256" s="107" t="s">
        <v>55</v>
      </c>
      <c r="N256" s="105">
        <v>0.50138888888888888</v>
      </c>
      <c r="O256" s="105">
        <v>0.57986111111111116</v>
      </c>
      <c r="P256" s="105">
        <v>7.8472222222222276E-2</v>
      </c>
      <c r="Q256" s="108"/>
      <c r="R256" s="109"/>
      <c r="S256" s="109"/>
      <c r="T256" s="109"/>
      <c r="U256" s="109"/>
      <c r="V256" s="109"/>
      <c r="W256" s="109"/>
      <c r="X256" s="109"/>
      <c r="Y256" s="109"/>
      <c r="Z256" s="109"/>
      <c r="AA256" s="109"/>
      <c r="AB256" s="110"/>
    </row>
    <row r="257" spans="1:36" s="72" customFormat="1" x14ac:dyDescent="0.35">
      <c r="A257" s="104" t="s">
        <v>31</v>
      </c>
      <c r="B257" s="104" t="s">
        <v>32</v>
      </c>
      <c r="C257" s="104" t="s">
        <v>82</v>
      </c>
      <c r="D257" s="104" t="s">
        <v>62</v>
      </c>
      <c r="E257" s="104" t="s">
        <v>41</v>
      </c>
      <c r="F257" s="105">
        <v>0.58333333333333337</v>
      </c>
      <c r="G257" s="104"/>
      <c r="H257" s="106">
        <v>45935</v>
      </c>
      <c r="I257" s="104" t="s">
        <v>522</v>
      </c>
      <c r="J257" s="107" t="s">
        <v>38</v>
      </c>
      <c r="K257" s="104" t="s">
        <v>53</v>
      </c>
      <c r="L257" s="104" t="s">
        <v>548</v>
      </c>
      <c r="M257" s="107" t="s">
        <v>55</v>
      </c>
      <c r="N257" s="105">
        <v>0.58333333333333337</v>
      </c>
      <c r="O257" s="105">
        <v>0.66736111111111118</v>
      </c>
      <c r="P257" s="105">
        <v>8.4027777777777812E-2</v>
      </c>
      <c r="Q257" s="108">
        <v>173.3</v>
      </c>
      <c r="R257" s="109">
        <v>0.3</v>
      </c>
      <c r="S257" s="109">
        <v>2.2999999999999998</v>
      </c>
      <c r="T257" s="109">
        <v>264.39999999999998</v>
      </c>
      <c r="U257" s="109">
        <v>13.4</v>
      </c>
      <c r="V257" s="109">
        <v>0.2</v>
      </c>
      <c r="W257" s="109">
        <v>3.7</v>
      </c>
      <c r="X257" s="109">
        <v>44</v>
      </c>
      <c r="Y257" s="109">
        <v>163.5</v>
      </c>
      <c r="Z257" s="109">
        <v>0.3</v>
      </c>
      <c r="AA257" s="109">
        <v>2.2999999999999998</v>
      </c>
      <c r="AB257" s="110">
        <v>242.9</v>
      </c>
    </row>
    <row r="258" spans="1:36" s="72" customFormat="1" x14ac:dyDescent="0.35">
      <c r="A258" s="104" t="s">
        <v>31</v>
      </c>
      <c r="B258" s="104" t="s">
        <v>32</v>
      </c>
      <c r="C258" s="104" t="s">
        <v>86</v>
      </c>
      <c r="D258" s="104" t="s">
        <v>81</v>
      </c>
      <c r="E258" s="104" t="s">
        <v>41</v>
      </c>
      <c r="F258" s="105">
        <v>0.58333333333333337</v>
      </c>
      <c r="G258" s="104"/>
      <c r="H258" s="106">
        <v>45935</v>
      </c>
      <c r="I258" s="104" t="s">
        <v>522</v>
      </c>
      <c r="J258" s="107" t="s">
        <v>38</v>
      </c>
      <c r="K258" s="104" t="s">
        <v>53</v>
      </c>
      <c r="L258" s="104" t="s">
        <v>57</v>
      </c>
      <c r="M258" s="107" t="s">
        <v>55</v>
      </c>
      <c r="N258" s="105">
        <v>0.58333333333333337</v>
      </c>
      <c r="O258" s="105">
        <v>0.66736111111111118</v>
      </c>
      <c r="P258" s="105">
        <v>8.4027777777777812E-2</v>
      </c>
      <c r="Q258" s="108">
        <v>456.5</v>
      </c>
      <c r="R258" s="109">
        <v>0.7</v>
      </c>
      <c r="S258" s="109">
        <v>6.1</v>
      </c>
      <c r="T258" s="109">
        <v>698</v>
      </c>
      <c r="U258" s="109">
        <v>46.1</v>
      </c>
      <c r="V258" s="109">
        <v>0.6</v>
      </c>
      <c r="W258" s="109">
        <v>12.7</v>
      </c>
      <c r="X258" s="109">
        <v>70.400000000000006</v>
      </c>
      <c r="Y258" s="109">
        <v>417.2</v>
      </c>
      <c r="Z258" s="109">
        <v>0.8</v>
      </c>
      <c r="AA258" s="109">
        <v>5.8</v>
      </c>
      <c r="AB258" s="110">
        <v>677.6</v>
      </c>
    </row>
    <row r="259" spans="1:36" s="72" customFormat="1" x14ac:dyDescent="0.35">
      <c r="A259" s="104" t="s">
        <v>31</v>
      </c>
      <c r="B259" s="104" t="s">
        <v>32</v>
      </c>
      <c r="C259" s="104" t="s">
        <v>46</v>
      </c>
      <c r="D259" s="104" t="s">
        <v>164</v>
      </c>
      <c r="E259" s="104" t="s">
        <v>41</v>
      </c>
      <c r="F259" s="105">
        <v>0.58333333333333337</v>
      </c>
      <c r="G259" s="104"/>
      <c r="H259" s="106">
        <v>45935</v>
      </c>
      <c r="I259" s="104" t="s">
        <v>522</v>
      </c>
      <c r="J259" s="107" t="s">
        <v>38</v>
      </c>
      <c r="K259" s="104" t="s">
        <v>53</v>
      </c>
      <c r="L259" s="104" t="s">
        <v>54</v>
      </c>
      <c r="M259" s="107" t="s">
        <v>55</v>
      </c>
      <c r="N259" s="105">
        <v>0.58333333333333337</v>
      </c>
      <c r="O259" s="105">
        <v>0.66249999999999998</v>
      </c>
      <c r="P259" s="105">
        <v>7.9166666666666607E-2</v>
      </c>
      <c r="Q259" s="108">
        <v>750.9</v>
      </c>
      <c r="R259" s="109">
        <v>1.2</v>
      </c>
      <c r="S259" s="109">
        <v>10.1</v>
      </c>
      <c r="T259" s="109">
        <v>989.5</v>
      </c>
      <c r="U259" s="109">
        <v>66.099999999999994</v>
      </c>
      <c r="V259" s="109">
        <v>0.9</v>
      </c>
      <c r="W259" s="109">
        <v>18.100000000000001</v>
      </c>
      <c r="X259" s="109">
        <v>107.2</v>
      </c>
      <c r="Y259" s="109">
        <v>706.3</v>
      </c>
      <c r="Z259" s="109">
        <v>1.3</v>
      </c>
      <c r="AA259" s="109">
        <v>9.9</v>
      </c>
      <c r="AB259" s="110">
        <v>937.9</v>
      </c>
    </row>
    <row r="260" spans="1:36" s="72" customFormat="1" x14ac:dyDescent="0.35">
      <c r="A260" s="104" t="s">
        <v>31</v>
      </c>
      <c r="B260" s="104" t="s">
        <v>32</v>
      </c>
      <c r="C260" s="112" t="s">
        <v>72</v>
      </c>
      <c r="D260" s="104" t="s">
        <v>161</v>
      </c>
      <c r="E260" s="104" t="s">
        <v>41</v>
      </c>
      <c r="F260" s="105">
        <v>0.58333333333333337</v>
      </c>
      <c r="G260" s="104"/>
      <c r="H260" s="106">
        <v>45935</v>
      </c>
      <c r="I260" s="104" t="s">
        <v>522</v>
      </c>
      <c r="J260" s="107" t="s">
        <v>38</v>
      </c>
      <c r="K260" s="104" t="s">
        <v>53</v>
      </c>
      <c r="L260" s="104" t="s">
        <v>281</v>
      </c>
      <c r="M260" s="107" t="s">
        <v>55</v>
      </c>
      <c r="N260" s="105">
        <v>0.58333333333333337</v>
      </c>
      <c r="O260" s="105">
        <v>0.66319444444444442</v>
      </c>
      <c r="P260" s="105">
        <v>7.9861111111111049E-2</v>
      </c>
      <c r="Q260" s="108">
        <v>38</v>
      </c>
      <c r="R260" s="109">
        <v>0.1</v>
      </c>
      <c r="S260" s="109">
        <v>0.5</v>
      </c>
      <c r="T260" s="109">
        <v>80.900000000000006</v>
      </c>
      <c r="U260" s="109">
        <v>3.2</v>
      </c>
      <c r="V260" s="109">
        <v>0</v>
      </c>
      <c r="W260" s="109">
        <v>0.9</v>
      </c>
      <c r="X260" s="109">
        <v>35.6</v>
      </c>
      <c r="Y260" s="109">
        <v>37.299999999999997</v>
      </c>
      <c r="Z260" s="109">
        <v>0.1</v>
      </c>
      <c r="AA260" s="109">
        <v>0.5</v>
      </c>
      <c r="AB260" s="110">
        <v>73.900000000000006</v>
      </c>
    </row>
    <row r="261" spans="1:36" s="72" customFormat="1" x14ac:dyDescent="0.35">
      <c r="A261" s="104" t="s">
        <v>31</v>
      </c>
      <c r="B261" s="104" t="s">
        <v>529</v>
      </c>
      <c r="C261" s="104" t="s">
        <v>535</v>
      </c>
      <c r="D261" s="104" t="s">
        <v>194</v>
      </c>
      <c r="E261" s="104" t="s">
        <v>41</v>
      </c>
      <c r="F261" s="105">
        <v>0.625</v>
      </c>
      <c r="G261" s="104"/>
      <c r="H261" s="106">
        <v>45935</v>
      </c>
      <c r="I261" s="104" t="s">
        <v>522</v>
      </c>
      <c r="J261" s="107" t="s">
        <v>38</v>
      </c>
      <c r="K261" s="104" t="s">
        <v>53</v>
      </c>
      <c r="L261" s="104" t="s">
        <v>120</v>
      </c>
      <c r="M261" s="107" t="s">
        <v>55</v>
      </c>
      <c r="N261" s="105">
        <v>0.625</v>
      </c>
      <c r="O261" s="105">
        <v>0.7055555555555556</v>
      </c>
      <c r="P261" s="105">
        <v>8.0555555555555602E-2</v>
      </c>
      <c r="Q261" s="108">
        <v>211.4</v>
      </c>
      <c r="R261" s="109">
        <v>0.3</v>
      </c>
      <c r="S261" s="109">
        <v>2.8</v>
      </c>
      <c r="T261" s="109">
        <v>274.10000000000002</v>
      </c>
      <c r="U261" s="109">
        <v>14.5</v>
      </c>
      <c r="V261" s="109">
        <v>0.2</v>
      </c>
      <c r="W261" s="109">
        <v>4.5</v>
      </c>
      <c r="X261" s="109">
        <v>19</v>
      </c>
      <c r="Y261" s="109">
        <v>205.1</v>
      </c>
      <c r="Z261" s="109">
        <v>0.4</v>
      </c>
      <c r="AA261" s="109">
        <v>2.8</v>
      </c>
      <c r="AB261" s="110">
        <v>269</v>
      </c>
    </row>
    <row r="262" spans="1:36" s="72" customFormat="1" x14ac:dyDescent="0.35">
      <c r="A262" s="104" t="s">
        <v>31</v>
      </c>
      <c r="B262" s="104" t="s">
        <v>32</v>
      </c>
      <c r="C262" s="104" t="s">
        <v>140</v>
      </c>
      <c r="D262" s="104" t="s">
        <v>49</v>
      </c>
      <c r="E262" s="104" t="s">
        <v>41</v>
      </c>
      <c r="F262" s="105">
        <v>0.6875</v>
      </c>
      <c r="G262" s="104"/>
      <c r="H262" s="106">
        <v>45935</v>
      </c>
      <c r="I262" s="104" t="s">
        <v>522</v>
      </c>
      <c r="J262" s="107" t="s">
        <v>38</v>
      </c>
      <c r="K262" s="104" t="s">
        <v>53</v>
      </c>
      <c r="L262" s="104" t="s">
        <v>54</v>
      </c>
      <c r="M262" s="107" t="s">
        <v>55</v>
      </c>
      <c r="N262" s="105">
        <v>0.68819444444444444</v>
      </c>
      <c r="O262" s="105">
        <v>0.76666666666666672</v>
      </c>
      <c r="P262" s="105">
        <v>7.8472222222222276E-2</v>
      </c>
      <c r="Q262" s="108">
        <v>1658.6</v>
      </c>
      <c r="R262" s="109">
        <v>2.7</v>
      </c>
      <c r="S262" s="109">
        <v>18.100000000000001</v>
      </c>
      <c r="T262" s="109">
        <v>2065.6</v>
      </c>
      <c r="U262" s="109">
        <v>185.60000000000002</v>
      </c>
      <c r="V262" s="109">
        <v>2.5</v>
      </c>
      <c r="W262" s="109">
        <v>52.3</v>
      </c>
      <c r="X262" s="109">
        <v>277.39999999999998</v>
      </c>
      <c r="Y262" s="109">
        <v>1573.2</v>
      </c>
      <c r="Z262" s="109">
        <v>2.9</v>
      </c>
      <c r="AA262" s="109">
        <v>17.600000000000001</v>
      </c>
      <c r="AB262" s="110">
        <v>1971.4</v>
      </c>
    </row>
    <row r="263" spans="1:36" s="72" customFormat="1" x14ac:dyDescent="0.35">
      <c r="A263" s="104" t="s">
        <v>31</v>
      </c>
      <c r="B263" s="104" t="s">
        <v>32</v>
      </c>
      <c r="C263" s="104"/>
      <c r="D263" s="104"/>
      <c r="E263" s="104" t="s">
        <v>33</v>
      </c>
      <c r="F263" s="105">
        <v>0.3263888888888889</v>
      </c>
      <c r="G263" s="104"/>
      <c r="H263" s="106">
        <v>45935</v>
      </c>
      <c r="I263" s="104" t="s">
        <v>522</v>
      </c>
      <c r="J263" s="107" t="s">
        <v>38</v>
      </c>
      <c r="K263" s="104" t="s">
        <v>552</v>
      </c>
      <c r="L263" s="104" t="s">
        <v>35</v>
      </c>
      <c r="M263" s="107" t="s">
        <v>36</v>
      </c>
      <c r="N263" s="105">
        <v>0.3263888888888889</v>
      </c>
      <c r="O263" s="105">
        <v>0.375</v>
      </c>
      <c r="P263" s="105">
        <v>4.8611111111111105E-2</v>
      </c>
      <c r="Q263" s="108">
        <v>628.5</v>
      </c>
      <c r="R263" s="109">
        <v>1</v>
      </c>
      <c r="S263" s="109">
        <v>19.100000000000001</v>
      </c>
      <c r="T263" s="109">
        <v>852</v>
      </c>
      <c r="U263" s="109">
        <v>25.3</v>
      </c>
      <c r="V263" s="109">
        <v>0.3</v>
      </c>
      <c r="W263" s="109">
        <v>33.200000000000003</v>
      </c>
      <c r="X263" s="109">
        <v>52.7</v>
      </c>
      <c r="Y263" s="109">
        <v>615.6</v>
      </c>
      <c r="Z263" s="109">
        <v>1.2</v>
      </c>
      <c r="AA263" s="109">
        <v>19.600000000000001</v>
      </c>
      <c r="AB263" s="110">
        <v>834.2</v>
      </c>
    </row>
    <row r="264" spans="1:36" s="72" customFormat="1" x14ac:dyDescent="0.35">
      <c r="A264" s="104" t="s">
        <v>31</v>
      </c>
      <c r="B264" s="104" t="s">
        <v>32</v>
      </c>
      <c r="C264" s="104"/>
      <c r="D264" s="104"/>
      <c r="E264" s="104" t="s">
        <v>33</v>
      </c>
      <c r="F264" s="105">
        <v>0.9375</v>
      </c>
      <c r="G264" s="104"/>
      <c r="H264" s="106">
        <v>45935</v>
      </c>
      <c r="I264" s="104" t="s">
        <v>522</v>
      </c>
      <c r="J264" s="107" t="s">
        <v>38</v>
      </c>
      <c r="K264" s="104" t="s">
        <v>552</v>
      </c>
      <c r="L264" s="104" t="s">
        <v>35</v>
      </c>
      <c r="M264" s="107" t="s">
        <v>36</v>
      </c>
      <c r="N264" s="105">
        <v>0.9375</v>
      </c>
      <c r="O264" s="105">
        <v>0.98958333333333337</v>
      </c>
      <c r="P264" s="105">
        <v>5.208333333333337E-2</v>
      </c>
      <c r="Q264" s="108">
        <v>1274.7</v>
      </c>
      <c r="R264" s="109">
        <v>2.1</v>
      </c>
      <c r="S264" s="109">
        <v>23.9</v>
      </c>
      <c r="T264" s="109">
        <v>1967.8</v>
      </c>
      <c r="U264" s="109">
        <v>53.4</v>
      </c>
      <c r="V264" s="109">
        <v>0.7</v>
      </c>
      <c r="W264" s="109">
        <v>29.2</v>
      </c>
      <c r="X264" s="109">
        <v>83.4</v>
      </c>
      <c r="Y264" s="109">
        <v>1266.3</v>
      </c>
      <c r="Z264" s="109">
        <v>2.4</v>
      </c>
      <c r="AA264" s="109">
        <v>24.1</v>
      </c>
      <c r="AB264" s="110">
        <v>1945.6</v>
      </c>
    </row>
    <row r="265" spans="1:36" s="72" customFormat="1" x14ac:dyDescent="0.35">
      <c r="A265" s="104" t="s">
        <v>31</v>
      </c>
      <c r="B265" s="104" t="s">
        <v>623</v>
      </c>
      <c r="C265" s="104"/>
      <c r="D265" s="104"/>
      <c r="E265" s="104" t="s">
        <v>33</v>
      </c>
      <c r="F265" s="105">
        <v>0.98958333333333337</v>
      </c>
      <c r="G265" s="104"/>
      <c r="H265" s="106">
        <v>45935</v>
      </c>
      <c r="I265" s="104" t="s">
        <v>522</v>
      </c>
      <c r="J265" s="107" t="s">
        <v>38</v>
      </c>
      <c r="K265" s="104" t="s">
        <v>607</v>
      </c>
      <c r="L265" s="104" t="s">
        <v>35</v>
      </c>
      <c r="M265" s="107" t="s">
        <v>36</v>
      </c>
      <c r="N265" s="105">
        <v>0.98958333333333337</v>
      </c>
      <c r="O265" s="105">
        <v>1.0243055555555556</v>
      </c>
      <c r="P265" s="105">
        <v>3.472222222222221E-2</v>
      </c>
      <c r="Q265" s="108">
        <v>252</v>
      </c>
      <c r="R265" s="109">
        <v>0.4</v>
      </c>
      <c r="S265" s="109">
        <v>9.6999999999999993</v>
      </c>
      <c r="T265" s="109">
        <v>622.1</v>
      </c>
      <c r="U265" s="109">
        <v>3.8</v>
      </c>
      <c r="V265" s="109">
        <v>0.1</v>
      </c>
      <c r="W265" s="109">
        <v>3.5</v>
      </c>
      <c r="X265" s="109">
        <v>11.9</v>
      </c>
      <c r="Y265" s="109">
        <v>251.5</v>
      </c>
      <c r="Z265" s="109">
        <v>0.5</v>
      </c>
      <c r="AA265" s="109">
        <v>9.8000000000000007</v>
      </c>
      <c r="AB265" s="110">
        <v>620.29999999999995</v>
      </c>
    </row>
    <row r="266" spans="1:36" s="72" customFormat="1" x14ac:dyDescent="0.35">
      <c r="A266" s="90" t="s">
        <v>31</v>
      </c>
      <c r="B266" s="90" t="s">
        <v>147</v>
      </c>
      <c r="C266" s="90" t="s">
        <v>162</v>
      </c>
      <c r="D266" s="90" t="s">
        <v>643</v>
      </c>
      <c r="E266" s="90" t="s">
        <v>41</v>
      </c>
      <c r="F266" s="91">
        <v>0.83333333333333337</v>
      </c>
      <c r="G266" s="90"/>
      <c r="H266" s="92">
        <v>45936</v>
      </c>
      <c r="I266" s="90" t="s">
        <v>522</v>
      </c>
      <c r="J266" s="93" t="s">
        <v>74</v>
      </c>
      <c r="K266" s="90" t="s">
        <v>53</v>
      </c>
      <c r="L266" s="90" t="s">
        <v>120</v>
      </c>
      <c r="M266" s="93" t="s">
        <v>55</v>
      </c>
      <c r="N266" s="91">
        <v>0.83333333333333337</v>
      </c>
      <c r="O266" s="91">
        <v>0.91388888888888886</v>
      </c>
      <c r="P266" s="91">
        <v>8.0555555555555561E-2</v>
      </c>
      <c r="Q266" s="94">
        <v>117.8</v>
      </c>
      <c r="R266" s="95">
        <v>0.191</v>
      </c>
      <c r="S266" s="95">
        <v>1.0601</v>
      </c>
      <c r="T266" s="95">
        <v>165</v>
      </c>
      <c r="U266" s="95">
        <v>23.9</v>
      </c>
      <c r="V266" s="95">
        <v>0.32900000000000001</v>
      </c>
      <c r="W266" s="95">
        <v>10.8439</v>
      </c>
      <c r="X266" s="95">
        <v>33.9</v>
      </c>
      <c r="Y266" s="95">
        <v>116</v>
      </c>
      <c r="Z266" s="95">
        <v>0.22</v>
      </c>
      <c r="AA266" s="95">
        <v>1.0609999999999999</v>
      </c>
      <c r="AB266" s="96">
        <v>159.5</v>
      </c>
      <c r="AC266" s="16"/>
      <c r="AD266" s="16"/>
      <c r="AE266" s="16"/>
      <c r="AF266" s="16"/>
      <c r="AG266" s="16"/>
      <c r="AH266" s="16"/>
      <c r="AI266" s="16"/>
      <c r="AJ266" s="16"/>
    </row>
    <row r="267" spans="1:36" s="72" customFormat="1" x14ac:dyDescent="0.35">
      <c r="A267" s="90" t="s">
        <v>31</v>
      </c>
      <c r="B267" s="90" t="s">
        <v>32</v>
      </c>
      <c r="C267" s="90"/>
      <c r="D267" s="90"/>
      <c r="E267" s="90" t="s">
        <v>33</v>
      </c>
      <c r="F267" s="91">
        <v>0.32291666666666669</v>
      </c>
      <c r="G267" s="90" t="s">
        <v>541</v>
      </c>
      <c r="H267" s="92">
        <v>45936</v>
      </c>
      <c r="I267" s="90" t="s">
        <v>522</v>
      </c>
      <c r="J267" s="93" t="s">
        <v>74</v>
      </c>
      <c r="K267" s="90" t="s">
        <v>552</v>
      </c>
      <c r="L267" s="90" t="s">
        <v>278</v>
      </c>
      <c r="M267" s="93"/>
      <c r="N267" s="91">
        <v>0.32291666666666669</v>
      </c>
      <c r="O267" s="91">
        <v>0.37498842592592591</v>
      </c>
      <c r="P267" s="91">
        <v>5.2083333333333336E-2</v>
      </c>
      <c r="Q267" s="94">
        <v>81.099999999999994</v>
      </c>
      <c r="R267" s="95">
        <v>0.13100000000000001</v>
      </c>
      <c r="S267" s="95">
        <v>2.4205000000000001</v>
      </c>
      <c r="T267" s="95">
        <v>102.2</v>
      </c>
      <c r="U267" s="95">
        <v>2</v>
      </c>
      <c r="V267" s="95">
        <v>2.7E-2</v>
      </c>
      <c r="W267" s="95">
        <v>4.2735000000000003</v>
      </c>
      <c r="X267" s="95">
        <v>8.1999999999999993</v>
      </c>
      <c r="Y267" s="95">
        <v>77.5</v>
      </c>
      <c r="Z267" s="95">
        <v>0.14699999999999999</v>
      </c>
      <c r="AA267" s="95">
        <v>2.4318</v>
      </c>
      <c r="AB267" s="96">
        <v>96.6</v>
      </c>
      <c r="AC267" s="16"/>
      <c r="AD267" s="16"/>
      <c r="AE267" s="16"/>
      <c r="AF267" s="16"/>
      <c r="AG267" s="16"/>
      <c r="AH267" s="16"/>
      <c r="AI267" s="16"/>
      <c r="AJ267" s="16"/>
    </row>
    <row r="268" spans="1:36" s="72" customFormat="1" x14ac:dyDescent="0.35">
      <c r="A268" s="90" t="s">
        <v>31</v>
      </c>
      <c r="B268" s="90" t="s">
        <v>589</v>
      </c>
      <c r="C268" s="90" t="s">
        <v>267</v>
      </c>
      <c r="D268" s="90" t="s">
        <v>644</v>
      </c>
      <c r="E268" s="90" t="s">
        <v>41</v>
      </c>
      <c r="F268" s="91">
        <v>0.82291666666666663</v>
      </c>
      <c r="G268" s="90"/>
      <c r="H268" s="92">
        <v>45939</v>
      </c>
      <c r="I268" s="90" t="s">
        <v>522</v>
      </c>
      <c r="J268" s="93" t="s">
        <v>127</v>
      </c>
      <c r="K268" s="90" t="s">
        <v>53</v>
      </c>
      <c r="L268" s="90" t="s">
        <v>509</v>
      </c>
      <c r="M268" s="93" t="s">
        <v>36</v>
      </c>
      <c r="N268" s="91">
        <v>0.82500000000000007</v>
      </c>
      <c r="O268" s="91">
        <v>0.90555555555555556</v>
      </c>
      <c r="P268" s="91">
        <v>8.0555555555555491E-2</v>
      </c>
      <c r="Q268" s="94">
        <v>879.19999999999993</v>
      </c>
      <c r="R268" s="95">
        <v>1.4219999999999999</v>
      </c>
      <c r="S268" s="95">
        <v>6.6377000000000006</v>
      </c>
      <c r="T268" s="95">
        <v>1449</v>
      </c>
      <c r="U268" s="95">
        <v>46.3</v>
      </c>
      <c r="V268" s="95">
        <v>0.63600000000000001</v>
      </c>
      <c r="W268" s="95">
        <v>8.5964000000000009</v>
      </c>
      <c r="X268" s="95">
        <v>83.300000000000011</v>
      </c>
      <c r="Y268" s="95">
        <v>855</v>
      </c>
      <c r="Z268" s="95">
        <v>1.62</v>
      </c>
      <c r="AA268" s="95">
        <v>6.6684999999999999</v>
      </c>
      <c r="AB268" s="96">
        <v>1430</v>
      </c>
      <c r="AC268" s="16"/>
      <c r="AD268" s="16"/>
      <c r="AE268" s="16"/>
      <c r="AF268" s="16"/>
      <c r="AG268" s="16"/>
      <c r="AH268" s="16"/>
      <c r="AI268" s="16"/>
      <c r="AJ268" s="16"/>
    </row>
    <row r="269" spans="1:36" s="72" customFormat="1" x14ac:dyDescent="0.35">
      <c r="A269" s="90" t="s">
        <v>31</v>
      </c>
      <c r="B269" s="90" t="s">
        <v>616</v>
      </c>
      <c r="C269" s="90" t="s">
        <v>76</v>
      </c>
      <c r="D269" s="90" t="s">
        <v>169</v>
      </c>
      <c r="E269" s="90" t="s">
        <v>41</v>
      </c>
      <c r="F269" s="91">
        <v>0.82291666666666663</v>
      </c>
      <c r="G269" s="90"/>
      <c r="H269" s="92">
        <v>45939</v>
      </c>
      <c r="I269" s="90" t="s">
        <v>522</v>
      </c>
      <c r="J269" s="93" t="s">
        <v>127</v>
      </c>
      <c r="K269" s="90" t="s">
        <v>53</v>
      </c>
      <c r="L269" s="90" t="s">
        <v>549</v>
      </c>
      <c r="M269" s="93" t="s">
        <v>80</v>
      </c>
      <c r="N269" s="91">
        <v>0.82430555555555562</v>
      </c>
      <c r="O269" s="91">
        <v>0.90208333333333335</v>
      </c>
      <c r="P269" s="91">
        <v>7.7777777777777724E-2</v>
      </c>
      <c r="Q269" s="94">
        <v>3357.1</v>
      </c>
      <c r="R269" s="95">
        <v>5.431</v>
      </c>
      <c r="S269" s="95">
        <v>25.507200000000001</v>
      </c>
      <c r="T269" s="95">
        <v>3882.5</v>
      </c>
      <c r="U269" s="95">
        <v>195.5</v>
      </c>
      <c r="V269" s="95">
        <v>2.6880000000000002</v>
      </c>
      <c r="W269" s="95">
        <v>36.761899999999997</v>
      </c>
      <c r="X269" s="95">
        <v>229.6</v>
      </c>
      <c r="Y269" s="95">
        <v>3161.9</v>
      </c>
      <c r="Z269" s="95">
        <v>5.9909999999999997</v>
      </c>
      <c r="AA269" s="95">
        <v>24.8278</v>
      </c>
      <c r="AB269" s="96">
        <v>3659.3</v>
      </c>
      <c r="AC269" s="16"/>
      <c r="AD269" s="16"/>
      <c r="AE269" s="16"/>
      <c r="AF269" s="16"/>
      <c r="AG269" s="16"/>
      <c r="AH269" s="16"/>
      <c r="AI269" s="16"/>
      <c r="AJ269" s="16"/>
    </row>
    <row r="270" spans="1:36" s="72" customFormat="1" x14ac:dyDescent="0.35">
      <c r="A270" s="90" t="s">
        <v>31</v>
      </c>
      <c r="B270" s="90" t="s">
        <v>589</v>
      </c>
      <c r="C270" s="90" t="s">
        <v>593</v>
      </c>
      <c r="D270" s="90" t="s">
        <v>645</v>
      </c>
      <c r="E270" s="90" t="s">
        <v>41</v>
      </c>
      <c r="F270" s="91">
        <v>0.82291666666666663</v>
      </c>
      <c r="G270" s="90"/>
      <c r="H270" s="92">
        <v>45940</v>
      </c>
      <c r="I270" s="90" t="s">
        <v>522</v>
      </c>
      <c r="J270" s="93" t="s">
        <v>71</v>
      </c>
      <c r="K270" s="90" t="s">
        <v>53</v>
      </c>
      <c r="L270" s="90" t="s">
        <v>594</v>
      </c>
      <c r="M270" s="93" t="s">
        <v>36</v>
      </c>
      <c r="N270" s="91">
        <v>0.82361111111111118</v>
      </c>
      <c r="O270" s="91">
        <v>0.90277777777777779</v>
      </c>
      <c r="P270" s="91">
        <v>7.9166666666666607E-2</v>
      </c>
      <c r="Q270" s="94">
        <v>796.9</v>
      </c>
      <c r="R270" s="95">
        <v>6.08</v>
      </c>
      <c r="S270" s="95">
        <v>30.0626</v>
      </c>
      <c r="T270" s="95">
        <v>1162.6000000000001</v>
      </c>
      <c r="U270" s="95">
        <v>21.3</v>
      </c>
      <c r="V270" s="95">
        <v>0.80900000000000005</v>
      </c>
      <c r="W270" s="95">
        <v>17.581299999999999</v>
      </c>
      <c r="X270" s="95">
        <v>35.299999999999997</v>
      </c>
      <c r="Y270" s="95">
        <v>774.5</v>
      </c>
      <c r="Z270" s="95">
        <v>6.9130000000000003</v>
      </c>
      <c r="AA270" s="95">
        <v>29.400600000000001</v>
      </c>
      <c r="AB270" s="96">
        <v>1139.9000000000001</v>
      </c>
      <c r="AC270" s="16"/>
      <c r="AD270" s="16"/>
      <c r="AE270" s="16"/>
      <c r="AF270" s="16"/>
      <c r="AG270" s="16"/>
      <c r="AH270" s="16"/>
      <c r="AI270" s="16"/>
      <c r="AJ270" s="16"/>
    </row>
    <row r="271" spans="1:36" s="72" customFormat="1" x14ac:dyDescent="0.35">
      <c r="A271" s="90" t="s">
        <v>31</v>
      </c>
      <c r="B271" s="90" t="s">
        <v>581</v>
      </c>
      <c r="C271" s="90" t="s">
        <v>646</v>
      </c>
      <c r="D271" s="90" t="s">
        <v>263</v>
      </c>
      <c r="E271" s="90" t="s">
        <v>41</v>
      </c>
      <c r="F271" s="91">
        <v>0.52083333333333337</v>
      </c>
      <c r="G271" s="90"/>
      <c r="H271" s="92">
        <v>45941</v>
      </c>
      <c r="I271" s="90" t="s">
        <v>522</v>
      </c>
      <c r="J271" s="93" t="s">
        <v>37</v>
      </c>
      <c r="K271" s="90" t="s">
        <v>53</v>
      </c>
      <c r="L271" s="90" t="s">
        <v>584</v>
      </c>
      <c r="M271" s="93" t="s">
        <v>36</v>
      </c>
      <c r="N271" s="91">
        <v>0.52152777777777781</v>
      </c>
      <c r="O271" s="91">
        <v>0.6034722222222223</v>
      </c>
      <c r="P271" s="91">
        <v>8.1944444444444486E-2</v>
      </c>
      <c r="Q271" s="94">
        <v>5.9</v>
      </c>
      <c r="R271" s="95">
        <v>0.01</v>
      </c>
      <c r="S271" s="95">
        <v>0.123</v>
      </c>
      <c r="T271" s="95">
        <v>14.4</v>
      </c>
      <c r="U271" s="95">
        <v>0</v>
      </c>
      <c r="V271" s="95">
        <v>0</v>
      </c>
      <c r="W271" s="95">
        <v>0</v>
      </c>
      <c r="X271" s="95" t="s">
        <v>541</v>
      </c>
      <c r="Y271" s="95">
        <v>5.9</v>
      </c>
      <c r="Z271" s="95">
        <v>1.0999999999999999E-2</v>
      </c>
      <c r="AA271" s="95">
        <v>0.127</v>
      </c>
      <c r="AB271" s="96">
        <v>14.4</v>
      </c>
      <c r="AC271" s="16"/>
      <c r="AD271" s="16"/>
      <c r="AE271" s="16"/>
      <c r="AF271" s="16"/>
      <c r="AG271" s="16"/>
      <c r="AH271" s="16"/>
      <c r="AI271" s="16"/>
      <c r="AJ271" s="16"/>
    </row>
    <row r="272" spans="1:36" s="72" customFormat="1" x14ac:dyDescent="0.35">
      <c r="A272" s="90" t="s">
        <v>31</v>
      </c>
      <c r="B272" s="90" t="s">
        <v>146</v>
      </c>
      <c r="C272" s="90" t="s">
        <v>556</v>
      </c>
      <c r="D272" s="90" t="s">
        <v>521</v>
      </c>
      <c r="E272" s="90" t="s">
        <v>41</v>
      </c>
      <c r="F272" s="91">
        <v>0.625</v>
      </c>
      <c r="G272" s="90"/>
      <c r="H272" s="92">
        <v>45941</v>
      </c>
      <c r="I272" s="90" t="s">
        <v>522</v>
      </c>
      <c r="J272" s="93" t="s">
        <v>37</v>
      </c>
      <c r="K272" s="90" t="s">
        <v>53</v>
      </c>
      <c r="L272" s="90" t="s">
        <v>548</v>
      </c>
      <c r="M272" s="93" t="s">
        <v>55</v>
      </c>
      <c r="N272" s="91">
        <v>0.625</v>
      </c>
      <c r="O272" s="91">
        <v>0.70416666666666672</v>
      </c>
      <c r="P272" s="91">
        <v>7.9166666666666718E-2</v>
      </c>
      <c r="Q272" s="94">
        <v>44.5</v>
      </c>
      <c r="R272" s="95">
        <v>7.1999999999999995E-2</v>
      </c>
      <c r="S272" s="95">
        <v>0.75590000000000002</v>
      </c>
      <c r="T272" s="95">
        <v>80.2</v>
      </c>
      <c r="U272" s="95">
        <v>2.1</v>
      </c>
      <c r="V272" s="95">
        <v>2.9000000000000001E-2</v>
      </c>
      <c r="W272" s="95">
        <v>1.8816999999999999</v>
      </c>
      <c r="X272" s="95">
        <v>11.5</v>
      </c>
      <c r="Y272" s="95">
        <v>44.5</v>
      </c>
      <c r="Z272" s="95">
        <v>8.4000000000000005E-2</v>
      </c>
      <c r="AA272" s="95">
        <v>0.78520000000000001</v>
      </c>
      <c r="AB272" s="96">
        <v>80.2</v>
      </c>
      <c r="AC272" s="16"/>
      <c r="AD272" s="16"/>
      <c r="AE272" s="16"/>
      <c r="AF272" s="16"/>
      <c r="AG272" s="16"/>
      <c r="AH272" s="16"/>
      <c r="AI272" s="16"/>
      <c r="AJ272" s="16"/>
    </row>
    <row r="273" spans="1:36" s="72" customFormat="1" x14ac:dyDescent="0.35">
      <c r="A273" s="90" t="s">
        <v>31</v>
      </c>
      <c r="B273" s="90" t="s">
        <v>647</v>
      </c>
      <c r="C273" s="90" t="s">
        <v>648</v>
      </c>
      <c r="D273" s="90" t="s">
        <v>194</v>
      </c>
      <c r="E273" s="90" t="s">
        <v>41</v>
      </c>
      <c r="F273" s="91">
        <v>0.625</v>
      </c>
      <c r="G273" s="90"/>
      <c r="H273" s="92">
        <v>45941</v>
      </c>
      <c r="I273" s="90" t="s">
        <v>522</v>
      </c>
      <c r="J273" s="93" t="s">
        <v>37</v>
      </c>
      <c r="K273" s="90" t="s">
        <v>53</v>
      </c>
      <c r="L273" s="90" t="s">
        <v>531</v>
      </c>
      <c r="M273" s="93" t="s">
        <v>532</v>
      </c>
      <c r="N273" s="91">
        <v>0.625</v>
      </c>
      <c r="O273" s="91">
        <v>0.70277777777777783</v>
      </c>
      <c r="P273" s="91">
        <v>7.7777777777777835E-2</v>
      </c>
      <c r="Q273" s="94">
        <v>0.9</v>
      </c>
      <c r="R273" s="95">
        <v>1E-3</v>
      </c>
      <c r="S273" s="95">
        <v>1.5299999999999999E-2</v>
      </c>
      <c r="T273" s="95">
        <v>14.5</v>
      </c>
      <c r="U273" s="95">
        <v>0</v>
      </c>
      <c r="V273" s="95">
        <v>0</v>
      </c>
      <c r="W273" s="95">
        <v>0</v>
      </c>
      <c r="X273" s="95" t="s">
        <v>541</v>
      </c>
      <c r="Y273" s="95">
        <v>0.9</v>
      </c>
      <c r="Z273" s="95">
        <v>2E-3</v>
      </c>
      <c r="AA273" s="95">
        <v>1.5900000000000001E-2</v>
      </c>
      <c r="AB273" s="96">
        <v>14.5</v>
      </c>
      <c r="AC273" s="16"/>
      <c r="AD273" s="16"/>
      <c r="AE273" s="16"/>
      <c r="AF273" s="16"/>
      <c r="AG273" s="16"/>
      <c r="AH273" s="16"/>
      <c r="AI273" s="16"/>
      <c r="AJ273" s="16"/>
    </row>
    <row r="274" spans="1:36" s="72" customFormat="1" x14ac:dyDescent="0.35">
      <c r="A274" s="90" t="s">
        <v>31</v>
      </c>
      <c r="B274" s="90" t="s">
        <v>152</v>
      </c>
      <c r="C274" s="90" t="s">
        <v>603</v>
      </c>
      <c r="D274" s="90" t="s">
        <v>611</v>
      </c>
      <c r="E274" s="90" t="s">
        <v>41</v>
      </c>
      <c r="F274" s="91">
        <v>0.5</v>
      </c>
      <c r="G274" s="90"/>
      <c r="H274" s="92">
        <v>45942</v>
      </c>
      <c r="I274" s="90" t="s">
        <v>522</v>
      </c>
      <c r="J274" s="93" t="s">
        <v>38</v>
      </c>
      <c r="K274" s="90" t="s">
        <v>53</v>
      </c>
      <c r="L274" s="90" t="s">
        <v>120</v>
      </c>
      <c r="M274" s="93" t="s">
        <v>55</v>
      </c>
      <c r="N274" s="91">
        <v>0.5</v>
      </c>
      <c r="O274" s="91">
        <v>0.57916666666666672</v>
      </c>
      <c r="P274" s="91">
        <v>7.9166666666666718E-2</v>
      </c>
      <c r="Q274" s="94">
        <v>13.2</v>
      </c>
      <c r="R274" s="95">
        <v>2.1000000000000001E-2</v>
      </c>
      <c r="S274" s="95">
        <v>0.27289999999999998</v>
      </c>
      <c r="T274" s="95">
        <v>23.2</v>
      </c>
      <c r="U274" s="95">
        <v>0</v>
      </c>
      <c r="V274" s="95">
        <v>0</v>
      </c>
      <c r="W274" s="95">
        <v>0</v>
      </c>
      <c r="X274" s="95" t="s">
        <v>541</v>
      </c>
      <c r="Y274" s="95">
        <v>13.1</v>
      </c>
      <c r="Z274" s="95">
        <v>2.5000000000000001E-2</v>
      </c>
      <c r="AA274" s="95">
        <v>0.27739999999999998</v>
      </c>
      <c r="AB274" s="96">
        <v>23.2</v>
      </c>
      <c r="AC274" s="16"/>
      <c r="AD274" s="16"/>
      <c r="AE274" s="16"/>
      <c r="AF274" s="16"/>
      <c r="AG274" s="16"/>
      <c r="AH274" s="16"/>
      <c r="AI274" s="16"/>
      <c r="AJ274" s="16"/>
    </row>
    <row r="275" spans="1:36" s="72" customFormat="1" x14ac:dyDescent="0.35">
      <c r="A275" s="90" t="s">
        <v>31</v>
      </c>
      <c r="B275" s="90" t="s">
        <v>152</v>
      </c>
      <c r="C275" s="90" t="s">
        <v>252</v>
      </c>
      <c r="D275" s="90" t="s">
        <v>612</v>
      </c>
      <c r="E275" s="90" t="s">
        <v>41</v>
      </c>
      <c r="F275" s="91">
        <v>0.5</v>
      </c>
      <c r="G275" s="90"/>
      <c r="H275" s="92">
        <v>45942</v>
      </c>
      <c r="I275" s="90" t="s">
        <v>522</v>
      </c>
      <c r="J275" s="93" t="s">
        <v>38</v>
      </c>
      <c r="K275" s="90" t="s">
        <v>53</v>
      </c>
      <c r="L275" s="90" t="s">
        <v>54</v>
      </c>
      <c r="M275" s="93" t="s">
        <v>55</v>
      </c>
      <c r="N275" s="91">
        <v>0.5</v>
      </c>
      <c r="O275" s="91">
        <v>0.57847222222222228</v>
      </c>
      <c r="P275" s="91">
        <v>7.8472222222222276E-2</v>
      </c>
      <c r="Q275" s="94">
        <v>62.3</v>
      </c>
      <c r="R275" s="95">
        <v>0.10100000000000001</v>
      </c>
      <c r="S275" s="95">
        <v>1.2889999999999999</v>
      </c>
      <c r="T275" s="95">
        <v>102.9</v>
      </c>
      <c r="U275" s="95">
        <v>10.3</v>
      </c>
      <c r="V275" s="95">
        <v>0.14199999999999999</v>
      </c>
      <c r="W275" s="95">
        <v>10.499499999999999</v>
      </c>
      <c r="X275" s="95">
        <v>23.9</v>
      </c>
      <c r="Y275" s="95">
        <v>62.1</v>
      </c>
      <c r="Z275" s="95">
        <v>0.11799999999999999</v>
      </c>
      <c r="AA275" s="95">
        <v>1.3157000000000001</v>
      </c>
      <c r="AB275" s="96">
        <v>102</v>
      </c>
      <c r="AC275" s="16"/>
      <c r="AD275" s="16"/>
      <c r="AE275" s="16"/>
      <c r="AF275" s="16"/>
      <c r="AG275" s="16"/>
      <c r="AH275" s="16"/>
      <c r="AI275" s="16"/>
      <c r="AJ275" s="16"/>
    </row>
    <row r="276" spans="1:36" s="72" customFormat="1" x14ac:dyDescent="0.35">
      <c r="A276" s="90" t="s">
        <v>31</v>
      </c>
      <c r="B276" s="90" t="s">
        <v>152</v>
      </c>
      <c r="C276" s="90" t="s">
        <v>610</v>
      </c>
      <c r="D276" s="90" t="s">
        <v>604</v>
      </c>
      <c r="E276" s="90" t="s">
        <v>41</v>
      </c>
      <c r="F276" s="91">
        <v>0.5</v>
      </c>
      <c r="G276" s="90"/>
      <c r="H276" s="92">
        <v>45942</v>
      </c>
      <c r="I276" s="90" t="s">
        <v>522</v>
      </c>
      <c r="J276" s="93" t="s">
        <v>38</v>
      </c>
      <c r="K276" s="90" t="s">
        <v>53</v>
      </c>
      <c r="L276" s="90" t="s">
        <v>57</v>
      </c>
      <c r="M276" s="93" t="s">
        <v>55</v>
      </c>
      <c r="N276" s="91">
        <v>0.50069444444444444</v>
      </c>
      <c r="O276" s="91">
        <v>0.58194444444444449</v>
      </c>
      <c r="P276" s="91">
        <v>8.1250000000000044E-2</v>
      </c>
      <c r="Q276" s="94">
        <v>68.599999999999994</v>
      </c>
      <c r="R276" s="95">
        <v>0.111</v>
      </c>
      <c r="S276" s="95">
        <v>1.4129</v>
      </c>
      <c r="T276" s="95">
        <v>108.7</v>
      </c>
      <c r="U276" s="95">
        <v>6.4</v>
      </c>
      <c r="V276" s="95">
        <v>8.7999999999999995E-2</v>
      </c>
      <c r="W276" s="95">
        <v>6.5911</v>
      </c>
      <c r="X276" s="95">
        <v>10.9</v>
      </c>
      <c r="Y276" s="95">
        <v>64.900000000000006</v>
      </c>
      <c r="Z276" s="95">
        <v>0.123</v>
      </c>
      <c r="AA276" s="95">
        <v>1.3685</v>
      </c>
      <c r="AB276" s="96">
        <v>104.9</v>
      </c>
      <c r="AC276" s="16"/>
      <c r="AD276" s="16"/>
      <c r="AE276" s="16"/>
      <c r="AF276" s="16"/>
      <c r="AG276" s="16"/>
      <c r="AH276" s="16"/>
      <c r="AI276" s="16"/>
      <c r="AJ276" s="16"/>
    </row>
    <row r="277" spans="1:36" s="72" customFormat="1" x14ac:dyDescent="0.35">
      <c r="A277" s="90" t="s">
        <v>31</v>
      </c>
      <c r="B277" s="90" t="s">
        <v>152</v>
      </c>
      <c r="C277" s="90" t="s">
        <v>600</v>
      </c>
      <c r="D277" s="90" t="s">
        <v>602</v>
      </c>
      <c r="E277" s="90" t="s">
        <v>41</v>
      </c>
      <c r="F277" s="91">
        <v>0.5</v>
      </c>
      <c r="G277" s="90"/>
      <c r="H277" s="92">
        <v>45942</v>
      </c>
      <c r="I277" s="90" t="s">
        <v>522</v>
      </c>
      <c r="J277" s="93" t="s">
        <v>38</v>
      </c>
      <c r="K277" s="90" t="s">
        <v>53</v>
      </c>
      <c r="L277" s="90" t="s">
        <v>281</v>
      </c>
      <c r="M277" s="93" t="s">
        <v>55</v>
      </c>
      <c r="N277" s="91">
        <v>0.50069444444444444</v>
      </c>
      <c r="O277" s="91">
        <v>0.57916666666666672</v>
      </c>
      <c r="P277" s="91">
        <v>7.8472222222222276E-2</v>
      </c>
      <c r="Q277" s="94">
        <v>0.8</v>
      </c>
      <c r="R277" s="95">
        <v>1E-3</v>
      </c>
      <c r="S277" s="95">
        <v>1.6500000000000001E-2</v>
      </c>
      <c r="T277" s="95">
        <v>8.4</v>
      </c>
      <c r="U277" s="95">
        <v>0</v>
      </c>
      <c r="V277" s="95">
        <v>0</v>
      </c>
      <c r="W277" s="95">
        <v>0</v>
      </c>
      <c r="X277" s="95" t="s">
        <v>541</v>
      </c>
      <c r="Y277" s="95">
        <v>0.8</v>
      </c>
      <c r="Z277" s="95">
        <v>2E-3</v>
      </c>
      <c r="AA277" s="95">
        <v>1.6899999999999998E-2</v>
      </c>
      <c r="AB277" s="96">
        <v>8.4</v>
      </c>
      <c r="AC277" s="16"/>
      <c r="AD277" s="16"/>
      <c r="AE277" s="16"/>
      <c r="AF277" s="16"/>
      <c r="AG277" s="16"/>
      <c r="AH277" s="16"/>
      <c r="AI277" s="16"/>
      <c r="AJ277" s="16"/>
    </row>
    <row r="278" spans="1:36" s="72" customFormat="1" x14ac:dyDescent="0.35">
      <c r="A278" s="90" t="s">
        <v>31</v>
      </c>
      <c r="B278" s="90" t="s">
        <v>152</v>
      </c>
      <c r="C278" s="90" t="s">
        <v>599</v>
      </c>
      <c r="D278" s="90" t="s">
        <v>601</v>
      </c>
      <c r="E278" s="90" t="s">
        <v>41</v>
      </c>
      <c r="F278" s="91">
        <v>0.60416666666666663</v>
      </c>
      <c r="G278" s="90"/>
      <c r="H278" s="92">
        <v>45942</v>
      </c>
      <c r="I278" s="90" t="s">
        <v>522</v>
      </c>
      <c r="J278" s="93" t="s">
        <v>38</v>
      </c>
      <c r="K278" s="90" t="s">
        <v>53</v>
      </c>
      <c r="L278" s="90" t="s">
        <v>597</v>
      </c>
      <c r="M278" s="93" t="s">
        <v>36</v>
      </c>
      <c r="N278" s="91">
        <v>0.60416666666666674</v>
      </c>
      <c r="O278" s="91">
        <v>0.68819444444444444</v>
      </c>
      <c r="P278" s="91">
        <v>8.4027777777777701E-2</v>
      </c>
      <c r="Q278" s="94">
        <v>425.5</v>
      </c>
      <c r="R278" s="95">
        <v>0.68799999999999994</v>
      </c>
      <c r="S278" s="95">
        <v>7.4417999999999997</v>
      </c>
      <c r="T278" s="95">
        <v>613.1</v>
      </c>
      <c r="U278" s="95">
        <v>5.7</v>
      </c>
      <c r="V278" s="95">
        <v>7.8E-2</v>
      </c>
      <c r="W278" s="95">
        <v>4.5454999999999997</v>
      </c>
      <c r="X278" s="95">
        <v>7.1</v>
      </c>
      <c r="Y278" s="95">
        <v>410</v>
      </c>
      <c r="Z278" s="95">
        <v>0.77700000000000002</v>
      </c>
      <c r="AA278" s="95">
        <v>7.4128999999999996</v>
      </c>
      <c r="AB278" s="96">
        <v>585.6</v>
      </c>
      <c r="AC278" s="16"/>
      <c r="AD278" s="16"/>
      <c r="AE278" s="16"/>
      <c r="AF278" s="16"/>
      <c r="AG278" s="16"/>
      <c r="AH278" s="16"/>
      <c r="AI278" s="16"/>
      <c r="AJ278" s="16"/>
    </row>
    <row r="279" spans="1:36" s="72" customFormat="1" x14ac:dyDescent="0.35">
      <c r="A279" s="90" t="s">
        <v>31</v>
      </c>
      <c r="B279" s="90" t="s">
        <v>152</v>
      </c>
      <c r="C279" s="90" t="s">
        <v>609</v>
      </c>
      <c r="D279" s="90" t="s">
        <v>596</v>
      </c>
      <c r="E279" s="90" t="s">
        <v>41</v>
      </c>
      <c r="F279" s="91">
        <v>0.69791666666666663</v>
      </c>
      <c r="G279" s="90"/>
      <c r="H279" s="92">
        <v>45942</v>
      </c>
      <c r="I279" s="90" t="s">
        <v>522</v>
      </c>
      <c r="J279" s="93" t="s">
        <v>38</v>
      </c>
      <c r="K279" s="90" t="s">
        <v>53</v>
      </c>
      <c r="L279" s="90" t="s">
        <v>57</v>
      </c>
      <c r="M279" s="93" t="s">
        <v>55</v>
      </c>
      <c r="N279" s="91">
        <v>0.69791666666666674</v>
      </c>
      <c r="O279" s="91">
        <v>0.77847222222222223</v>
      </c>
      <c r="P279" s="91">
        <v>8.0555555555555491E-2</v>
      </c>
      <c r="Q279" s="94">
        <v>46.4</v>
      </c>
      <c r="R279" s="95">
        <v>7.4999999999999997E-2</v>
      </c>
      <c r="S279" s="95">
        <v>0.50660000000000005</v>
      </c>
      <c r="T279" s="95">
        <v>74.599999999999994</v>
      </c>
      <c r="U279" s="95">
        <v>0.2</v>
      </c>
      <c r="V279" s="95">
        <v>3.0000000000000001E-3</v>
      </c>
      <c r="W279" s="95">
        <v>0.1138</v>
      </c>
      <c r="X279" s="95">
        <v>8.9</v>
      </c>
      <c r="Y279" s="95">
        <v>46.3</v>
      </c>
      <c r="Z279" s="95">
        <v>8.7999999999999995E-2</v>
      </c>
      <c r="AA279" s="95">
        <v>0.51749999999999996</v>
      </c>
      <c r="AB279" s="96">
        <v>74.599999999999994</v>
      </c>
      <c r="AC279" s="16"/>
      <c r="AD279" s="16"/>
      <c r="AE279" s="16"/>
      <c r="AF279" s="16"/>
      <c r="AG279" s="16"/>
      <c r="AH279" s="16"/>
      <c r="AI279" s="16"/>
      <c r="AJ279" s="16"/>
    </row>
    <row r="280" spans="1:36" s="72" customFormat="1" x14ac:dyDescent="0.35">
      <c r="A280" s="90" t="s">
        <v>31</v>
      </c>
      <c r="B280" s="90" t="s">
        <v>589</v>
      </c>
      <c r="C280" s="90" t="s">
        <v>267</v>
      </c>
      <c r="D280" s="90" t="s">
        <v>613</v>
      </c>
      <c r="E280" s="90" t="s">
        <v>41</v>
      </c>
      <c r="F280" s="91">
        <v>0.70833333333333337</v>
      </c>
      <c r="G280" s="90"/>
      <c r="H280" s="92">
        <v>45942</v>
      </c>
      <c r="I280" s="90" t="s">
        <v>522</v>
      </c>
      <c r="J280" s="93" t="s">
        <v>38</v>
      </c>
      <c r="K280" s="90" t="s">
        <v>53</v>
      </c>
      <c r="L280" s="90" t="s">
        <v>509</v>
      </c>
      <c r="M280" s="93" t="s">
        <v>36</v>
      </c>
      <c r="N280" s="91">
        <v>0.70902777777777781</v>
      </c>
      <c r="O280" s="91">
        <v>0.79027777777777786</v>
      </c>
      <c r="P280" s="91">
        <v>8.1250000000000044E-2</v>
      </c>
      <c r="Q280" s="94">
        <v>1589.3999999999999</v>
      </c>
      <c r="R280" s="95">
        <v>2.5710000000000002</v>
      </c>
      <c r="S280" s="95">
        <v>16.4712</v>
      </c>
      <c r="T280" s="95">
        <v>2025.3</v>
      </c>
      <c r="U280" s="95">
        <v>45.2</v>
      </c>
      <c r="V280" s="95">
        <v>0.621</v>
      </c>
      <c r="W280" s="95">
        <v>23.456100000000003</v>
      </c>
      <c r="X280" s="95">
        <v>98.4</v>
      </c>
      <c r="Y280" s="95">
        <v>1556.5</v>
      </c>
      <c r="Z280" s="95">
        <v>2.9489999999999998</v>
      </c>
      <c r="AA280" s="95">
        <v>16.523199999999999</v>
      </c>
      <c r="AB280" s="96">
        <v>1970.9</v>
      </c>
      <c r="AC280" s="16"/>
      <c r="AD280" s="16"/>
      <c r="AE280" s="16"/>
      <c r="AF280" s="16"/>
      <c r="AG280" s="16"/>
      <c r="AH280" s="16"/>
      <c r="AI280" s="16"/>
      <c r="AJ280" s="16"/>
    </row>
    <row r="281" spans="1:36" s="72" customFormat="1" x14ac:dyDescent="0.35">
      <c r="A281" s="104" t="s">
        <v>31</v>
      </c>
      <c r="B281" s="104" t="s">
        <v>581</v>
      </c>
      <c r="C281" s="104" t="s">
        <v>649</v>
      </c>
      <c r="D281" s="104" t="s">
        <v>261</v>
      </c>
      <c r="E281" s="104" t="s">
        <v>41</v>
      </c>
      <c r="F281" s="105">
        <v>0.8125</v>
      </c>
      <c r="G281" s="104"/>
      <c r="H281" s="106">
        <v>45943</v>
      </c>
      <c r="I281" s="104" t="s">
        <v>522</v>
      </c>
      <c r="J281" s="107" t="s">
        <v>74</v>
      </c>
      <c r="K281" s="104" t="s">
        <v>53</v>
      </c>
      <c r="L281" s="104" t="s">
        <v>510</v>
      </c>
      <c r="M281" s="107" t="s">
        <v>511</v>
      </c>
      <c r="N281" s="105">
        <v>0.81319444444444444</v>
      </c>
      <c r="O281" s="105">
        <v>0.89166666666666672</v>
      </c>
      <c r="P281" s="105">
        <v>7.8472222222222276E-2</v>
      </c>
      <c r="Q281" s="108">
        <v>46.7</v>
      </c>
      <c r="R281" s="109">
        <v>7.5999999999999998E-2</v>
      </c>
      <c r="S281" s="109">
        <v>0.40749999999999997</v>
      </c>
      <c r="T281" s="109">
        <v>72</v>
      </c>
      <c r="U281" s="109">
        <v>3</v>
      </c>
      <c r="V281" s="109">
        <v>4.1000000000000002E-2</v>
      </c>
      <c r="W281" s="109">
        <v>1.2632000000000001</v>
      </c>
      <c r="X281" s="109">
        <v>13.4</v>
      </c>
      <c r="Y281" s="109">
        <v>46</v>
      </c>
      <c r="Z281" s="109">
        <v>8.6999999999999994E-2</v>
      </c>
      <c r="AA281" s="109">
        <v>0.41070000000000001</v>
      </c>
      <c r="AB281" s="110">
        <v>72</v>
      </c>
      <c r="AH281" s="72" t="str">
        <f>IF(AND(B281="Premier League",E281="Live"),_xlfn.XLOOKUP(_xlfn.TEXTJOIN(" vs ",,C281:D281),Calendar!G:G,Calendar!B:B),IF(AND(B281="Premier League",E281="Highlights"),_xlfn.XLOOKUP(H281,Calendar!O:O,Calendar!N:N,,-1),""))</f>
        <v/>
      </c>
      <c r="AI281" s="111" t="str">
        <f>IF(AND(AH281&lt;&gt;"",E281="Live"),_xlfn.XLOOKUP(_xlfn.TEXTJOIN(" vs ",,C281:D281),Calendar!G:G,Calendar!K:K),"")</f>
        <v/>
      </c>
      <c r="AJ281" s="111" t="str">
        <f>IF(AND(K281&lt;&gt;"Match of the Day",K281&lt;&gt;"Match of the Day 2",K281&lt;&gt;"Match of the Day Repeat"),"",1+MAX($AJ$10:AJ280))</f>
        <v/>
      </c>
    </row>
    <row r="282" spans="1:36" s="72" customFormat="1" x14ac:dyDescent="0.35">
      <c r="A282" s="104" t="s">
        <v>31</v>
      </c>
      <c r="B282" s="104" t="s">
        <v>589</v>
      </c>
      <c r="C282" s="104" t="s">
        <v>593</v>
      </c>
      <c r="D282" s="104" t="s">
        <v>269</v>
      </c>
      <c r="E282" s="104" t="s">
        <v>41</v>
      </c>
      <c r="F282" s="105">
        <v>0.82291666666666663</v>
      </c>
      <c r="G282" s="104"/>
      <c r="H282" s="106">
        <v>45943</v>
      </c>
      <c r="I282" s="104" t="s">
        <v>522</v>
      </c>
      <c r="J282" s="107" t="s">
        <v>74</v>
      </c>
      <c r="K282" s="104" t="s">
        <v>53</v>
      </c>
      <c r="L282" s="104" t="s">
        <v>597</v>
      </c>
      <c r="M282" s="107" t="s">
        <v>36</v>
      </c>
      <c r="N282" s="105">
        <v>0.82291666666666674</v>
      </c>
      <c r="O282" s="105">
        <v>0.90138888888888891</v>
      </c>
      <c r="P282" s="105">
        <v>7.8472222222222165E-2</v>
      </c>
      <c r="Q282" s="108">
        <v>1257.2</v>
      </c>
      <c r="R282" s="109">
        <v>2.0339999999999998</v>
      </c>
      <c r="S282" s="109">
        <v>11.005000000000001</v>
      </c>
      <c r="T282" s="109">
        <v>1470.4</v>
      </c>
      <c r="U282" s="109">
        <v>42</v>
      </c>
      <c r="V282" s="109">
        <v>0.57699999999999996</v>
      </c>
      <c r="W282" s="109">
        <v>16.6799</v>
      </c>
      <c r="X282" s="109">
        <v>63.8</v>
      </c>
      <c r="Y282" s="109">
        <v>1232.2</v>
      </c>
      <c r="Z282" s="109">
        <v>2.335</v>
      </c>
      <c r="AA282" s="109">
        <v>11.0344</v>
      </c>
      <c r="AB282" s="110">
        <v>1457.2</v>
      </c>
      <c r="AH282" s="72" t="str">
        <f>IF(AND(B282="Premier League",E282="Live"),_xlfn.XLOOKUP(_xlfn.TEXTJOIN(" vs ",,C282:D282),Calendar!G:G,Calendar!B:B),IF(AND(B282="Premier League",E282="Highlights"),_xlfn.XLOOKUP(H282,Calendar!O:O,Calendar!N:N,,-1),""))</f>
        <v/>
      </c>
      <c r="AI282" s="111" t="str">
        <f>IF(AND(AH282&lt;&gt;"",E282="Live"),_xlfn.XLOOKUP(_xlfn.TEXTJOIN(" vs ",,C282:D282),Calendar!G:G,Calendar!K:K),"")</f>
        <v/>
      </c>
      <c r="AJ282" s="111" t="str">
        <f>IF(AND(K282&lt;&gt;"Match of the Day",K282&lt;&gt;"Match of the Day 2",K282&lt;&gt;"Match of the Day Repeat"),"",1+MAX($AJ$10:AJ281))</f>
        <v/>
      </c>
    </row>
    <row r="283" spans="1:36" s="72" customFormat="1" x14ac:dyDescent="0.35">
      <c r="A283" s="104" t="s">
        <v>31</v>
      </c>
      <c r="B283" s="104" t="s">
        <v>589</v>
      </c>
      <c r="C283" s="104" t="s">
        <v>169</v>
      </c>
      <c r="D283" s="104" t="s">
        <v>170</v>
      </c>
      <c r="E283" s="104" t="s">
        <v>41</v>
      </c>
      <c r="F283" s="105">
        <v>0.82291666666666663</v>
      </c>
      <c r="G283" s="104"/>
      <c r="H283" s="106">
        <v>45943</v>
      </c>
      <c r="I283" s="104" t="s">
        <v>522</v>
      </c>
      <c r="J283" s="107" t="s">
        <v>74</v>
      </c>
      <c r="K283" s="104" t="s">
        <v>53</v>
      </c>
      <c r="L283" s="104" t="s">
        <v>618</v>
      </c>
      <c r="M283" s="107" t="s">
        <v>36</v>
      </c>
      <c r="N283" s="105">
        <v>0.82430555555555562</v>
      </c>
      <c r="O283" s="105">
        <v>0.90625</v>
      </c>
      <c r="P283" s="105">
        <v>8.1944444444444375E-2</v>
      </c>
      <c r="Q283" s="108">
        <v>516.29999999999995</v>
      </c>
      <c r="R283" s="109">
        <v>6.1429999999999998</v>
      </c>
      <c r="S283" s="109">
        <v>29.9099</v>
      </c>
      <c r="T283" s="109">
        <v>697.9</v>
      </c>
      <c r="U283" s="109">
        <v>18.700000000000003</v>
      </c>
      <c r="V283" s="109">
        <v>1.881</v>
      </c>
      <c r="W283" s="109">
        <v>31.3491</v>
      </c>
      <c r="X283" s="109">
        <v>47.2</v>
      </c>
      <c r="Y283" s="109">
        <v>496.29999999999995</v>
      </c>
      <c r="Z283" s="109">
        <v>6.9580000000000002</v>
      </c>
      <c r="AA283" s="109">
        <v>30.237500000000001</v>
      </c>
      <c r="AB283" s="110">
        <v>672.5</v>
      </c>
      <c r="AH283" s="72" t="str">
        <f>IF(AND(B283="Premier League",E283="Live"),_xlfn.XLOOKUP(_xlfn.TEXTJOIN(" vs ",,C283:D283),Calendar!G:G,Calendar!B:B),IF(AND(B283="Premier League",E283="Highlights"),_xlfn.XLOOKUP(H283,Calendar!O:O,Calendar!N:N,,-1),""))</f>
        <v/>
      </c>
      <c r="AI283" s="111" t="str">
        <f>IF(AND(AH283&lt;&gt;"",E283="Live"),_xlfn.XLOOKUP(_xlfn.TEXTJOIN(" vs ",,C283:D283),Calendar!G:G,Calendar!K:K),"")</f>
        <v/>
      </c>
      <c r="AJ283" s="111" t="str">
        <f>IF(AND(K283&lt;&gt;"Match of the Day",K283&lt;&gt;"Match of the Day 2",K283&lt;&gt;"Match of the Day Repeat"),"",1+MAX($AJ$10:AJ282))</f>
        <v/>
      </c>
    </row>
    <row r="284" spans="1:36" s="72" customFormat="1" x14ac:dyDescent="0.35">
      <c r="A284" s="104" t="s">
        <v>31</v>
      </c>
      <c r="B284" s="104" t="s">
        <v>589</v>
      </c>
      <c r="C284" s="104" t="s">
        <v>650</v>
      </c>
      <c r="D284" s="104" t="s">
        <v>76</v>
      </c>
      <c r="E284" s="104" t="s">
        <v>41</v>
      </c>
      <c r="F284" s="105">
        <v>0.82291666666666663</v>
      </c>
      <c r="G284" s="104"/>
      <c r="H284" s="106">
        <v>45944</v>
      </c>
      <c r="I284" s="104" t="s">
        <v>522</v>
      </c>
      <c r="J284" s="107" t="s">
        <v>122</v>
      </c>
      <c r="K284" s="104" t="s">
        <v>53</v>
      </c>
      <c r="L284" s="104" t="s">
        <v>549</v>
      </c>
      <c r="M284" s="107" t="s">
        <v>80</v>
      </c>
      <c r="N284" s="105">
        <v>0.82361111111111118</v>
      </c>
      <c r="O284" s="105">
        <v>0.9</v>
      </c>
      <c r="P284" s="105">
        <v>7.638888888888884E-2</v>
      </c>
      <c r="Q284" s="108">
        <v>4121</v>
      </c>
      <c r="R284" s="109">
        <v>6.6660000000000004</v>
      </c>
      <c r="S284" s="109">
        <v>30.5472</v>
      </c>
      <c r="T284" s="109">
        <v>4590.7</v>
      </c>
      <c r="U284" s="109">
        <v>210.7</v>
      </c>
      <c r="V284" s="109">
        <v>2.8969999999999998</v>
      </c>
      <c r="W284" s="109">
        <v>52.674999999999997</v>
      </c>
      <c r="X284" s="109">
        <v>263.3</v>
      </c>
      <c r="Y284" s="109">
        <v>3950.5</v>
      </c>
      <c r="Z284" s="109">
        <v>7.4850000000000003</v>
      </c>
      <c r="AA284" s="109">
        <v>30.075399999999998</v>
      </c>
      <c r="AB284" s="110">
        <v>4393.7</v>
      </c>
      <c r="AH284" s="72" t="str">
        <f>IF(AND(B284="Premier League",E284="Live"),_xlfn.XLOOKUP(_xlfn.TEXTJOIN(" vs ",,C284:D284),Calendar!G:G,Calendar!B:B),IF(AND(B284="Premier League",E284="Highlights"),_xlfn.XLOOKUP(H284,Calendar!O:O,Calendar!N:N,,-1),""))</f>
        <v/>
      </c>
      <c r="AI284" s="111" t="str">
        <f>IF(AND(AH284&lt;&gt;"",E284="Live"),_xlfn.XLOOKUP(_xlfn.TEXTJOIN(" vs ",,C284:D284),Calendar!G:G,Calendar!K:K),"")</f>
        <v/>
      </c>
      <c r="AJ284" s="111" t="str">
        <f>IF(AND(K284&lt;&gt;"Match of the Day",K284&lt;&gt;"Match of the Day 2",K284&lt;&gt;"Match of the Day Repeat"),"",1+MAX($AJ$10:AJ283))</f>
        <v/>
      </c>
    </row>
    <row r="285" spans="1:36" s="72" customFormat="1" x14ac:dyDescent="0.35">
      <c r="A285" s="104" t="s">
        <v>31</v>
      </c>
      <c r="B285" s="104" t="s">
        <v>146</v>
      </c>
      <c r="C285" s="104" t="s">
        <v>114</v>
      </c>
      <c r="D285" s="104" t="s">
        <v>118</v>
      </c>
      <c r="E285" s="104" t="s">
        <v>41</v>
      </c>
      <c r="F285" s="105">
        <v>0.83333333333333337</v>
      </c>
      <c r="G285" s="104"/>
      <c r="H285" s="106">
        <v>45946</v>
      </c>
      <c r="I285" s="104" t="s">
        <v>522</v>
      </c>
      <c r="J285" s="107" t="s">
        <v>127</v>
      </c>
      <c r="K285" s="104" t="s">
        <v>53</v>
      </c>
      <c r="L285" s="104" t="s">
        <v>54</v>
      </c>
      <c r="M285" s="107" t="s">
        <v>55</v>
      </c>
      <c r="N285" s="105">
        <v>0.83333333333333337</v>
      </c>
      <c r="O285" s="105">
        <v>0.91250000000000009</v>
      </c>
      <c r="P285" s="105">
        <v>7.9166666666666718E-2</v>
      </c>
      <c r="Q285" s="108">
        <v>199.10000000000002</v>
      </c>
      <c r="R285" s="109">
        <v>0.30000000000000004</v>
      </c>
      <c r="S285" s="109">
        <v>1.6</v>
      </c>
      <c r="T285" s="109">
        <v>299.60000000000002</v>
      </c>
      <c r="U285" s="109">
        <v>4.0999999999999996</v>
      </c>
      <c r="V285" s="109">
        <v>0</v>
      </c>
      <c r="W285" s="109">
        <v>1</v>
      </c>
      <c r="X285" s="109">
        <v>12.6</v>
      </c>
      <c r="Y285" s="109">
        <v>187.2</v>
      </c>
      <c r="Z285" s="109">
        <v>0.30000000000000004</v>
      </c>
      <c r="AA285" s="109">
        <v>1.5</v>
      </c>
      <c r="AB285" s="110">
        <v>270</v>
      </c>
      <c r="AH285" s="72" t="str">
        <f>IF(AND(B285="Premier League",E285="Live"),_xlfn.XLOOKUP(_xlfn.TEXTJOIN(" vs ",,C285:D285),Calendar!G:G,Calendar!B:B),IF(AND(B285="Premier League",E285="Highlights"),_xlfn.XLOOKUP(H285,Calendar!O:O,Calendar!N:N,,-1),""))</f>
        <v/>
      </c>
      <c r="AI285" s="111" t="str">
        <f>IF(AND(AH285&lt;&gt;"",E285="Live"),_xlfn.XLOOKUP(_xlfn.TEXTJOIN(" vs ",,C285:D285),Calendar!G:G,Calendar!K:K),"")</f>
        <v/>
      </c>
      <c r="AJ285" s="111" t="str">
        <f>IF(AND(K285&lt;&gt;"Match of the Day",K285&lt;&gt;"Match of the Day 2",K285&lt;&gt;"Match of the Day Repeat"),"",1+MAX($AJ$10:AJ284))</f>
        <v/>
      </c>
    </row>
    <row r="286" spans="1:36" s="72" customFormat="1" x14ac:dyDescent="0.35">
      <c r="A286" s="104" t="s">
        <v>31</v>
      </c>
      <c r="B286" s="104" t="s">
        <v>145</v>
      </c>
      <c r="C286" s="104" t="s">
        <v>95</v>
      </c>
      <c r="D286" s="104" t="s">
        <v>236</v>
      </c>
      <c r="E286" s="104" t="s">
        <v>41</v>
      </c>
      <c r="F286" s="105">
        <v>0.83333333333333337</v>
      </c>
      <c r="G286" s="104"/>
      <c r="H286" s="106">
        <v>45947</v>
      </c>
      <c r="I286" s="104" t="s">
        <v>522</v>
      </c>
      <c r="J286" s="107" t="s">
        <v>71</v>
      </c>
      <c r="K286" s="104" t="s">
        <v>53</v>
      </c>
      <c r="L286" s="104" t="s">
        <v>54</v>
      </c>
      <c r="M286" s="107" t="s">
        <v>55</v>
      </c>
      <c r="N286" s="105">
        <v>0.83333333333333337</v>
      </c>
      <c r="O286" s="105">
        <v>0.91111111111111109</v>
      </c>
      <c r="P286" s="105">
        <v>7.7777777777777724E-2</v>
      </c>
      <c r="Q286" s="108">
        <v>260.10000000000002</v>
      </c>
      <c r="R286" s="109">
        <v>0.4</v>
      </c>
      <c r="S286" s="109">
        <v>2.2999999999999998</v>
      </c>
      <c r="T286" s="109">
        <v>345.9</v>
      </c>
      <c r="U286" s="109">
        <v>27.4</v>
      </c>
      <c r="V286" s="109">
        <v>0.4</v>
      </c>
      <c r="W286" s="109">
        <v>9</v>
      </c>
      <c r="X286" s="109">
        <v>44.5</v>
      </c>
      <c r="Y286" s="109">
        <v>253.5</v>
      </c>
      <c r="Z286" s="109">
        <v>0.5</v>
      </c>
      <c r="AA286" s="109">
        <v>2.2999999999999998</v>
      </c>
      <c r="AB286" s="110">
        <v>342.1</v>
      </c>
      <c r="AH286" s="72" t="str">
        <f>IF(AND(B286="Premier League",E286="Live"),_xlfn.XLOOKUP(_xlfn.TEXTJOIN(" vs ",,C286:D286),Calendar!G:G,Calendar!B:B),IF(AND(B286="Premier League",E286="Highlights"),_xlfn.XLOOKUP(H286,Calendar!O:O,Calendar!N:N,,-1),""))</f>
        <v/>
      </c>
      <c r="AI286" s="111" t="str">
        <f>IF(AND(AH286&lt;&gt;"",E286="Live"),_xlfn.XLOOKUP(_xlfn.TEXTJOIN(" vs ",,C286:D286),Calendar!G:G,Calendar!K:K),"")</f>
        <v/>
      </c>
      <c r="AJ286" s="111" t="str">
        <f>IF(AND(K286&lt;&gt;"Match of the Day",K286&lt;&gt;"Match of the Day 2",K286&lt;&gt;"Match of the Day Repeat"),"",1+MAX($AJ$10:AJ285))</f>
        <v/>
      </c>
    </row>
    <row r="287" spans="1:36" s="72" customFormat="1" x14ac:dyDescent="0.35">
      <c r="A287" s="104" t="s">
        <v>31</v>
      </c>
      <c r="B287" s="104" t="s">
        <v>145</v>
      </c>
      <c r="C287" s="104" t="s">
        <v>95</v>
      </c>
      <c r="D287" s="104" t="s">
        <v>236</v>
      </c>
      <c r="E287" s="104" t="s">
        <v>41</v>
      </c>
      <c r="F287" s="105">
        <v>0.83333333333333337</v>
      </c>
      <c r="G287" s="104"/>
      <c r="H287" s="106">
        <v>45947</v>
      </c>
      <c r="I287" s="104" t="s">
        <v>522</v>
      </c>
      <c r="J287" s="107" t="s">
        <v>71</v>
      </c>
      <c r="K287" s="104" t="s">
        <v>53</v>
      </c>
      <c r="L287" s="104" t="s">
        <v>120</v>
      </c>
      <c r="M287" s="107" t="s">
        <v>55</v>
      </c>
      <c r="N287" s="105">
        <v>0.83333333333333337</v>
      </c>
      <c r="O287" s="105">
        <v>0.91111111111111109</v>
      </c>
      <c r="P287" s="105">
        <v>7.7777777777777724E-2</v>
      </c>
      <c r="Q287" s="108">
        <v>176.6</v>
      </c>
      <c r="R287" s="109">
        <v>0.3</v>
      </c>
      <c r="S287" s="109">
        <v>1.6</v>
      </c>
      <c r="T287" s="109">
        <v>250.7</v>
      </c>
      <c r="U287" s="109">
        <v>10.6</v>
      </c>
      <c r="V287" s="109">
        <v>0.1</v>
      </c>
      <c r="W287" s="109">
        <v>3.5</v>
      </c>
      <c r="X287" s="109">
        <v>34.1</v>
      </c>
      <c r="Y287" s="109">
        <v>172.2</v>
      </c>
      <c r="Z287" s="109">
        <v>0.3</v>
      </c>
      <c r="AA287" s="109">
        <v>1.6</v>
      </c>
      <c r="AB287" s="110">
        <v>239</v>
      </c>
      <c r="AH287" s="72" t="str">
        <f>IF(AND(B287="Premier League",E287="Live"),_xlfn.XLOOKUP(_xlfn.TEXTJOIN(" vs ",,C287:D287),Calendar!G:G,Calendar!B:B),IF(AND(B287="Premier League",E287="Highlights"),_xlfn.XLOOKUP(H287,Calendar!O:O,Calendar!N:N,,-1),""))</f>
        <v/>
      </c>
      <c r="AI287" s="111" t="str">
        <f>IF(AND(AH287&lt;&gt;"",E287="Live"),_xlfn.XLOOKUP(_xlfn.TEXTJOIN(" vs ",,C287:D287),Calendar!G:G,Calendar!K:K),"")</f>
        <v/>
      </c>
      <c r="AJ287" s="111" t="str">
        <f>IF(AND(K287&lt;&gt;"Match of the Day",K287&lt;&gt;"Match of the Day 2",K287&lt;&gt;"Match of the Day Repeat"),"",1+MAX($AJ$10:AJ286))</f>
        <v/>
      </c>
    </row>
    <row r="288" spans="1:36" s="72" customFormat="1" x14ac:dyDescent="0.35">
      <c r="A288" s="104" t="s">
        <v>31</v>
      </c>
      <c r="B288" s="104" t="s">
        <v>145</v>
      </c>
      <c r="C288" s="104" t="s">
        <v>101</v>
      </c>
      <c r="D288" s="104" t="s">
        <v>116</v>
      </c>
      <c r="E288" s="104" t="s">
        <v>41</v>
      </c>
      <c r="F288" s="105">
        <v>0.52083333333333337</v>
      </c>
      <c r="G288" s="104"/>
      <c r="H288" s="106">
        <v>45948</v>
      </c>
      <c r="I288" s="104" t="s">
        <v>522</v>
      </c>
      <c r="J288" s="107" t="s">
        <v>37</v>
      </c>
      <c r="K288" s="104" t="s">
        <v>53</v>
      </c>
      <c r="L288" s="104" t="s">
        <v>54</v>
      </c>
      <c r="M288" s="107" t="s">
        <v>55</v>
      </c>
      <c r="N288" s="105">
        <v>0.52152777777777781</v>
      </c>
      <c r="O288" s="105">
        <v>0.60416666666666674</v>
      </c>
      <c r="P288" s="105">
        <v>8.2638888888888928E-2</v>
      </c>
      <c r="Q288" s="108">
        <v>149.80000000000001</v>
      </c>
      <c r="R288" s="109">
        <v>0.30000000000000004</v>
      </c>
      <c r="S288" s="109">
        <v>2.8</v>
      </c>
      <c r="T288" s="109">
        <v>237.3</v>
      </c>
      <c r="U288" s="109">
        <v>19.3</v>
      </c>
      <c r="V288" s="109">
        <v>0.30000000000000004</v>
      </c>
      <c r="W288" s="109">
        <v>9.8999999999999986</v>
      </c>
      <c r="X288" s="109">
        <v>52</v>
      </c>
      <c r="Y288" s="109">
        <v>148.30000000000001</v>
      </c>
      <c r="Z288" s="109">
        <v>0.30000000000000004</v>
      </c>
      <c r="AA288" s="109">
        <v>2.9000000000000004</v>
      </c>
      <c r="AB288" s="110">
        <v>235.5</v>
      </c>
      <c r="AH288" s="72" t="str">
        <f>IF(AND(B288="Premier League",E288="Live"),_xlfn.XLOOKUP(_xlfn.TEXTJOIN(" vs ",,C288:D288),Calendar!G:G,Calendar!B:B),IF(AND(B288="Premier League",E288="Highlights"),_xlfn.XLOOKUP(H288,Calendar!O:O,Calendar!N:N,,-1),""))</f>
        <v/>
      </c>
      <c r="AI288" s="111" t="str">
        <f>IF(AND(AH288&lt;&gt;"",E288="Live"),_xlfn.XLOOKUP(_xlfn.TEXTJOIN(" vs ",,C288:D288),Calendar!G:G,Calendar!K:K),"")</f>
        <v/>
      </c>
      <c r="AJ288" s="111" t="str">
        <f>IF(AND(K288&lt;&gt;"Match of the Day",K288&lt;&gt;"Match of the Day 2",K288&lt;&gt;"Match of the Day Repeat"),"",1+MAX($AJ$10:AJ287))</f>
        <v/>
      </c>
    </row>
    <row r="289" spans="1:36" s="72" customFormat="1" x14ac:dyDescent="0.35">
      <c r="A289" s="104" t="s">
        <v>31</v>
      </c>
      <c r="B289" s="104" t="s">
        <v>145</v>
      </c>
      <c r="C289" s="104" t="s">
        <v>66</v>
      </c>
      <c r="D289" s="104" t="s">
        <v>113</v>
      </c>
      <c r="E289" s="104" t="s">
        <v>41</v>
      </c>
      <c r="F289" s="105">
        <v>0.52083333333333337</v>
      </c>
      <c r="G289" s="104"/>
      <c r="H289" s="106">
        <v>45948</v>
      </c>
      <c r="I289" s="104" t="s">
        <v>522</v>
      </c>
      <c r="J289" s="107" t="s">
        <v>37</v>
      </c>
      <c r="K289" s="104" t="s">
        <v>53</v>
      </c>
      <c r="L289" s="104" t="s">
        <v>548</v>
      </c>
      <c r="M289" s="107" t="s">
        <v>55</v>
      </c>
      <c r="N289" s="105">
        <v>0.52083333333333337</v>
      </c>
      <c r="O289" s="105">
        <v>0.6</v>
      </c>
      <c r="P289" s="105">
        <v>7.9166666666666607E-2</v>
      </c>
      <c r="Q289" s="108">
        <v>31.7</v>
      </c>
      <c r="R289" s="109">
        <v>0.1</v>
      </c>
      <c r="S289" s="109">
        <v>0.6</v>
      </c>
      <c r="T289" s="109">
        <v>63.1</v>
      </c>
      <c r="U289" s="109">
        <v>4.5999999999999996</v>
      </c>
      <c r="V289" s="109">
        <v>0.1</v>
      </c>
      <c r="W289" s="109">
        <v>2.4</v>
      </c>
      <c r="X289" s="109">
        <v>4.7</v>
      </c>
      <c r="Y289" s="109">
        <v>31.7</v>
      </c>
      <c r="Z289" s="109">
        <v>0.1</v>
      </c>
      <c r="AA289" s="109">
        <v>0.6</v>
      </c>
      <c r="AB289" s="110">
        <v>63.1</v>
      </c>
      <c r="AH289" s="72" t="str">
        <f>IF(AND(B289="Premier League",E289="Live"),_xlfn.XLOOKUP(_xlfn.TEXTJOIN(" vs ",,C289:D289),Calendar!G:G,Calendar!B:B),IF(AND(B289="Premier League",E289="Highlights"),_xlfn.XLOOKUP(H289,Calendar!O:O,Calendar!N:N,,-1),""))</f>
        <v/>
      </c>
      <c r="AI289" s="111" t="str">
        <f>IF(AND(AH289&lt;&gt;"",E289="Live"),_xlfn.XLOOKUP(_xlfn.TEXTJOIN(" vs ",,C289:D289),Calendar!G:G,Calendar!K:K),"")</f>
        <v/>
      </c>
      <c r="AJ289" s="111" t="str">
        <f>IF(AND(K289&lt;&gt;"Match of the Day",K289&lt;&gt;"Match of the Day 2",K289&lt;&gt;"Match of the Day Repeat"),"",1+MAX($AJ$10:AJ288))</f>
        <v/>
      </c>
    </row>
    <row r="290" spans="1:36" s="72" customFormat="1" x14ac:dyDescent="0.35">
      <c r="A290" s="104" t="s">
        <v>31</v>
      </c>
      <c r="B290" s="104" t="s">
        <v>32</v>
      </c>
      <c r="C290" s="104" t="s">
        <v>164</v>
      </c>
      <c r="D290" s="104" t="s">
        <v>67</v>
      </c>
      <c r="E290" s="104" t="s">
        <v>41</v>
      </c>
      <c r="F290" s="105">
        <v>0.52083333333333337</v>
      </c>
      <c r="G290" s="104"/>
      <c r="H290" s="106">
        <v>45948</v>
      </c>
      <c r="I290" s="104" t="s">
        <v>522</v>
      </c>
      <c r="J290" s="107" t="s">
        <v>37</v>
      </c>
      <c r="K290" s="104" t="s">
        <v>53</v>
      </c>
      <c r="L290" s="104" t="s">
        <v>510</v>
      </c>
      <c r="M290" s="107" t="s">
        <v>511</v>
      </c>
      <c r="N290" s="105">
        <v>0.52152777777777781</v>
      </c>
      <c r="O290" s="105">
        <v>0.59930555555555554</v>
      </c>
      <c r="P290" s="105">
        <v>7.7777777777777724E-2</v>
      </c>
      <c r="Q290" s="108">
        <v>737.5</v>
      </c>
      <c r="R290" s="109">
        <v>1.2</v>
      </c>
      <c r="S290" s="109">
        <v>13.9</v>
      </c>
      <c r="T290" s="109">
        <v>877.6</v>
      </c>
      <c r="U290" s="109">
        <v>105.7</v>
      </c>
      <c r="V290" s="109">
        <v>1.5</v>
      </c>
      <c r="W290" s="109">
        <v>54.1</v>
      </c>
      <c r="X290" s="109">
        <v>142.5</v>
      </c>
      <c r="Y290" s="109">
        <v>692</v>
      </c>
      <c r="Z290" s="109">
        <v>1.3</v>
      </c>
      <c r="AA290" s="109">
        <v>13.4</v>
      </c>
      <c r="AB290" s="110">
        <v>829</v>
      </c>
      <c r="AH290" s="72" t="e">
        <f>IF(AND(B290="Premier League",E290="Live"),_xlfn.XLOOKUP(_xlfn.TEXTJOIN(" vs ",,C290:D290),Calendar!G:G,Calendar!B:B),IF(AND(B290="Premier League",E290="Highlights"),_xlfn.XLOOKUP(H290,Calendar!O:O,Calendar!N:N,,-1),""))</f>
        <v>#N/A</v>
      </c>
      <c r="AI290" s="111" t="e">
        <f>IF(AND(AH290&lt;&gt;"",E290="Live"),_xlfn.XLOOKUP(_xlfn.TEXTJOIN(" vs ",,C290:D290),Calendar!G:G,Calendar!K:K),"")</f>
        <v>#N/A</v>
      </c>
      <c r="AJ290" s="111" t="str">
        <f>IF(AND(K290&lt;&gt;"Match of the Day",K290&lt;&gt;"Match of the Day 2",K290&lt;&gt;"Match of the Day Repeat"),"",1+MAX($AJ$10:AJ289))</f>
        <v/>
      </c>
    </row>
    <row r="291" spans="1:36" s="72" customFormat="1" x14ac:dyDescent="0.35">
      <c r="A291" s="104" t="s">
        <v>31</v>
      </c>
      <c r="B291" s="104" t="s">
        <v>32</v>
      </c>
      <c r="C291" s="104" t="s">
        <v>94</v>
      </c>
      <c r="D291" s="104" t="s">
        <v>40</v>
      </c>
      <c r="E291" s="104" t="s">
        <v>41</v>
      </c>
      <c r="F291" s="105">
        <v>0.72916666666666663</v>
      </c>
      <c r="G291" s="104"/>
      <c r="H291" s="106">
        <v>45948</v>
      </c>
      <c r="I291" s="104" t="s">
        <v>522</v>
      </c>
      <c r="J291" s="107" t="s">
        <v>37</v>
      </c>
      <c r="K291" s="104" t="s">
        <v>53</v>
      </c>
      <c r="L291" s="104" t="s">
        <v>54</v>
      </c>
      <c r="M291" s="107" t="s">
        <v>55</v>
      </c>
      <c r="N291" s="105">
        <v>0.72986111111111118</v>
      </c>
      <c r="O291" s="105">
        <v>0.81319444444444444</v>
      </c>
      <c r="P291" s="105">
        <v>8.3333333333333259E-2</v>
      </c>
      <c r="Q291" s="108">
        <v>1310.0999999999999</v>
      </c>
      <c r="R291" s="109">
        <v>2.2000000000000002</v>
      </c>
      <c r="S291" s="109">
        <v>11.2</v>
      </c>
      <c r="T291" s="109">
        <v>1568.6</v>
      </c>
      <c r="U291" s="109">
        <v>168.3</v>
      </c>
      <c r="V291" s="109">
        <v>2.4</v>
      </c>
      <c r="W291" s="109">
        <v>38.9</v>
      </c>
      <c r="X291" s="109">
        <v>242.4</v>
      </c>
      <c r="Y291" s="109">
        <v>1247.2</v>
      </c>
      <c r="Z291" s="109">
        <v>2.2999999999999998</v>
      </c>
      <c r="AA291" s="109">
        <v>11.100000000000001</v>
      </c>
      <c r="AB291" s="110">
        <v>1494.6</v>
      </c>
      <c r="AH291" s="72" t="e">
        <f>IF(AND(B291="Premier League",E291="Live"),_xlfn.XLOOKUP(_xlfn.TEXTJOIN(" vs ",,C291:D291),Calendar!G:G,Calendar!B:B),IF(AND(B291="Premier League",E291="Highlights"),_xlfn.XLOOKUP(H291,Calendar!O:O,Calendar!N:N,,-1),""))</f>
        <v>#N/A</v>
      </c>
      <c r="AI291" s="111" t="e">
        <f>IF(AND(AH291&lt;&gt;"",E291="Live"),_xlfn.XLOOKUP(_xlfn.TEXTJOIN(" vs ",,C291:D291),Calendar!G:G,Calendar!K:K),"")</f>
        <v>#N/A</v>
      </c>
      <c r="AJ291" s="111" t="str">
        <f>IF(AND(K291&lt;&gt;"Match of the Day",K291&lt;&gt;"Match of the Day 2",K291&lt;&gt;"Match of the Day Repeat"),"",1+MAX($AJ$10:AJ290))</f>
        <v/>
      </c>
    </row>
    <row r="292" spans="1:36" s="72" customFormat="1" x14ac:dyDescent="0.35">
      <c r="A292" s="104" t="s">
        <v>31</v>
      </c>
      <c r="B292" s="104" t="s">
        <v>529</v>
      </c>
      <c r="C292" s="104" t="s">
        <v>605</v>
      </c>
      <c r="D292" s="104" t="s">
        <v>537</v>
      </c>
      <c r="E292" s="104" t="s">
        <v>41</v>
      </c>
      <c r="F292" s="105">
        <v>0.73958333333333337</v>
      </c>
      <c r="G292" s="104"/>
      <c r="H292" s="106">
        <v>45948</v>
      </c>
      <c r="I292" s="104" t="s">
        <v>522</v>
      </c>
      <c r="J292" s="107" t="s">
        <v>37</v>
      </c>
      <c r="K292" s="104" t="s">
        <v>53</v>
      </c>
      <c r="L292" s="104" t="s">
        <v>621</v>
      </c>
      <c r="M292" s="107" t="s">
        <v>532</v>
      </c>
      <c r="N292" s="105">
        <v>0.74027777777777781</v>
      </c>
      <c r="O292" s="105">
        <v>0.81805555555555554</v>
      </c>
      <c r="P292" s="105">
        <v>7.7777777777777724E-2</v>
      </c>
      <c r="Q292" s="108">
        <v>32.5</v>
      </c>
      <c r="R292" s="109">
        <v>0.1</v>
      </c>
      <c r="S292" s="109">
        <v>0.3</v>
      </c>
      <c r="T292" s="109">
        <v>52</v>
      </c>
      <c r="U292" s="109">
        <v>4.0999999999999996</v>
      </c>
      <c r="V292" s="109">
        <v>0.1</v>
      </c>
      <c r="W292" s="109">
        <v>0.9</v>
      </c>
      <c r="X292" s="109">
        <v>9.1999999999999993</v>
      </c>
      <c r="Y292" s="109">
        <v>29.3</v>
      </c>
      <c r="Z292" s="109">
        <v>0.1</v>
      </c>
      <c r="AA292" s="109">
        <v>0.3</v>
      </c>
      <c r="AB292" s="110">
        <v>48.6</v>
      </c>
      <c r="AH292" s="72" t="str">
        <f>IF(AND(B292="Premier League",E292="Live"),_xlfn.XLOOKUP(_xlfn.TEXTJOIN(" vs ",,C292:D292),Calendar!G:G,Calendar!B:B),IF(AND(B292="Premier League",E292="Highlights"),_xlfn.XLOOKUP(H292,Calendar!O:O,Calendar!N:N,,-1),""))</f>
        <v/>
      </c>
      <c r="AI292" s="111" t="str">
        <f>IF(AND(AH292&lt;&gt;"",E292="Live"),_xlfn.XLOOKUP(_xlfn.TEXTJOIN(" vs ",,C292:D292),Calendar!G:G,Calendar!K:K),"")</f>
        <v/>
      </c>
      <c r="AJ292" s="111" t="str">
        <f>IF(AND(K292&lt;&gt;"Match of the Day",K292&lt;&gt;"Match of the Day 2",K292&lt;&gt;"Match of the Day Repeat"),"",1+MAX($AJ$10:AJ291))</f>
        <v/>
      </c>
    </row>
    <row r="293" spans="1:36" s="72" customFormat="1" x14ac:dyDescent="0.35">
      <c r="A293" s="104" t="s">
        <v>31</v>
      </c>
      <c r="B293" s="104" t="s">
        <v>145</v>
      </c>
      <c r="C293" s="104" t="s">
        <v>69</v>
      </c>
      <c r="D293" s="104" t="s">
        <v>163</v>
      </c>
      <c r="E293" s="104" t="s">
        <v>41</v>
      </c>
      <c r="F293" s="105">
        <v>0.82291666666666663</v>
      </c>
      <c r="G293" s="104"/>
      <c r="H293" s="106">
        <v>45948</v>
      </c>
      <c r="I293" s="104" t="s">
        <v>522</v>
      </c>
      <c r="J293" s="107" t="s">
        <v>37</v>
      </c>
      <c r="K293" s="104" t="s">
        <v>53</v>
      </c>
      <c r="L293" s="104" t="s">
        <v>548</v>
      </c>
      <c r="M293" s="107" t="s">
        <v>55</v>
      </c>
      <c r="N293" s="105">
        <v>0.82361111111111118</v>
      </c>
      <c r="O293" s="105">
        <v>0.90486111111111112</v>
      </c>
      <c r="P293" s="105">
        <v>8.1249999999999933E-2</v>
      </c>
      <c r="Q293" s="108">
        <v>176.6</v>
      </c>
      <c r="R293" s="109">
        <v>0.3</v>
      </c>
      <c r="S293" s="109">
        <v>1.6</v>
      </c>
      <c r="T293" s="109">
        <v>265.5</v>
      </c>
      <c r="U293" s="109">
        <v>30.5</v>
      </c>
      <c r="V293" s="109">
        <v>0.4</v>
      </c>
      <c r="W293" s="109">
        <v>10.5</v>
      </c>
      <c r="X293" s="109">
        <v>53.9</v>
      </c>
      <c r="Y293" s="109">
        <v>163.30000000000001</v>
      </c>
      <c r="Z293" s="109">
        <v>0.3</v>
      </c>
      <c r="AA293" s="109">
        <v>1.5</v>
      </c>
      <c r="AB293" s="110">
        <v>236.9</v>
      </c>
      <c r="AH293" s="72" t="str">
        <f>IF(AND(B293="Premier League",E293="Live"),_xlfn.XLOOKUP(_xlfn.TEXTJOIN(" vs ",,C293:D293),Calendar!G:G,Calendar!B:B),IF(AND(B293="Premier League",E293="Highlights"),_xlfn.XLOOKUP(H293,Calendar!O:O,Calendar!N:N,,-1),""))</f>
        <v/>
      </c>
      <c r="AI293" s="111" t="str">
        <f>IF(AND(AH293&lt;&gt;"",E293="Live"),_xlfn.XLOOKUP(_xlfn.TEXTJOIN(" vs ",,C293:D293),Calendar!G:G,Calendar!K:K),"")</f>
        <v/>
      </c>
      <c r="AJ293" s="111" t="str">
        <f>IF(AND(K293&lt;&gt;"Match of the Day",K293&lt;&gt;"Match of the Day 2",K293&lt;&gt;"Match of the Day Repeat"),"",1+MAX($AJ$10:AJ292))</f>
        <v/>
      </c>
    </row>
    <row r="294" spans="1:36" s="72" customFormat="1" x14ac:dyDescent="0.35">
      <c r="A294" s="104" t="s">
        <v>31</v>
      </c>
      <c r="B294" s="104" t="s">
        <v>32</v>
      </c>
      <c r="C294" s="104" t="s">
        <v>81</v>
      </c>
      <c r="D294" s="104" t="s">
        <v>128</v>
      </c>
      <c r="E294" s="104" t="s">
        <v>282</v>
      </c>
      <c r="F294" s="105">
        <v>0.85416666666666663</v>
      </c>
      <c r="G294" s="104"/>
      <c r="H294" s="106">
        <v>45948</v>
      </c>
      <c r="I294" s="104" t="s">
        <v>522</v>
      </c>
      <c r="J294" s="107" t="s">
        <v>37</v>
      </c>
      <c r="K294" s="104" t="s">
        <v>53</v>
      </c>
      <c r="L294" s="104" t="s">
        <v>57</v>
      </c>
      <c r="M294" s="107" t="s">
        <v>55</v>
      </c>
      <c r="N294" s="105">
        <v>0.85763888888888895</v>
      </c>
      <c r="O294" s="105">
        <v>0.93472222222222223</v>
      </c>
      <c r="P294" s="105">
        <v>7.7083333333333282E-2</v>
      </c>
      <c r="Q294" s="108">
        <v>40.700000000000003</v>
      </c>
      <c r="R294" s="109">
        <v>0.1</v>
      </c>
      <c r="S294" s="109">
        <v>0.4</v>
      </c>
      <c r="T294" s="109">
        <v>77.5</v>
      </c>
      <c r="U294" s="109">
        <v>0</v>
      </c>
      <c r="V294" s="109">
        <v>0</v>
      </c>
      <c r="W294" s="109">
        <v>0</v>
      </c>
      <c r="X294" s="109" t="s">
        <v>541</v>
      </c>
      <c r="Y294" s="109">
        <v>40.5</v>
      </c>
      <c r="Z294" s="109">
        <v>0.1</v>
      </c>
      <c r="AA294" s="109">
        <v>0.4</v>
      </c>
      <c r="AB294" s="110">
        <v>77.5</v>
      </c>
      <c r="AH294" s="72" t="str">
        <f>IF(AND(B294="Premier League",E294="Live"),_xlfn.XLOOKUP(_xlfn.TEXTJOIN(" vs ",,C294:D294),Calendar!G:G,Calendar!B:B),IF(AND(B294="Premier League",E294="Highlights"),_xlfn.XLOOKUP(H294,Calendar!O:O,Calendar!N:N,,-1),""))</f>
        <v/>
      </c>
      <c r="AI294" s="111" t="str">
        <f>IF(AND(AH294&lt;&gt;"",E294="Live"),_xlfn.XLOOKUP(_xlfn.TEXTJOIN(" vs ",,C294:D294),Calendar!G:G,Calendar!K:K),"")</f>
        <v/>
      </c>
      <c r="AJ294" s="111" t="str">
        <f>IF(AND(K294&lt;&gt;"Match of the Day",K294&lt;&gt;"Match of the Day 2",K294&lt;&gt;"Match of the Day Repeat"),"",1+MAX($AJ$10:AJ293))</f>
        <v/>
      </c>
    </row>
    <row r="295" spans="1:36" s="72" customFormat="1" x14ac:dyDescent="0.35">
      <c r="A295" s="104" t="s">
        <v>31</v>
      </c>
      <c r="B295" s="104" t="s">
        <v>32</v>
      </c>
      <c r="C295" s="104"/>
      <c r="D295" s="104"/>
      <c r="E295" s="104" t="s">
        <v>33</v>
      </c>
      <c r="F295" s="105">
        <v>0.9375</v>
      </c>
      <c r="G295" s="104"/>
      <c r="H295" s="106">
        <v>45948</v>
      </c>
      <c r="I295" s="104" t="s">
        <v>522</v>
      </c>
      <c r="J295" s="107" t="s">
        <v>37</v>
      </c>
      <c r="K295" s="104" t="s">
        <v>552</v>
      </c>
      <c r="L295" s="104" t="s">
        <v>35</v>
      </c>
      <c r="M295" s="107" t="s">
        <v>36</v>
      </c>
      <c r="N295" s="105">
        <v>0.9375</v>
      </c>
      <c r="O295" s="105">
        <v>0.99652777777777779</v>
      </c>
      <c r="P295" s="105">
        <v>5.902777777777779E-2</v>
      </c>
      <c r="Q295" s="108">
        <v>1713.5</v>
      </c>
      <c r="R295" s="109">
        <v>2.8</v>
      </c>
      <c r="S295" s="109">
        <v>27.1</v>
      </c>
      <c r="T295" s="109">
        <v>2083</v>
      </c>
      <c r="U295" s="109">
        <v>87.7</v>
      </c>
      <c r="V295" s="109">
        <v>1.2</v>
      </c>
      <c r="W295" s="109">
        <v>35</v>
      </c>
      <c r="X295" s="109">
        <v>130.4</v>
      </c>
      <c r="Y295" s="109">
        <v>1680.8</v>
      </c>
      <c r="Z295" s="109">
        <v>3.2</v>
      </c>
      <c r="AA295" s="109">
        <v>26.9</v>
      </c>
      <c r="AB295" s="110">
        <v>2050.1</v>
      </c>
      <c r="AH295" s="72" t="str">
        <f>IF(AND(B295="Premier League",E295="Live"),_xlfn.XLOOKUP(_xlfn.TEXTJOIN(" vs ",,C295:D295),Calendar!G:G,Calendar!B:B),IF(AND(B295="Premier League",E295="Highlights"),_xlfn.XLOOKUP(H295,Calendar!O:O,Calendar!N:N,,-1),""))</f>
        <v>Matchweek 01</v>
      </c>
      <c r="AI295" s="111" t="str">
        <f>IF(AND(AH295&lt;&gt;"",E295="Live"),_xlfn.XLOOKUP(_xlfn.TEXTJOIN(" vs ",,C295:D295),Calendar!G:G,Calendar!K:K),"")</f>
        <v/>
      </c>
      <c r="AJ295" s="111">
        <f>IF(AND(K295&lt;&gt;"Match of the Day",K295&lt;&gt;"Match of the Day 2",K295&lt;&gt;"Match of the Day Repeat"),"",1+MAX($AJ$10:AJ294))</f>
        <v>16</v>
      </c>
    </row>
    <row r="296" spans="1:36" s="72" customFormat="1" x14ac:dyDescent="0.35">
      <c r="A296" s="104" t="s">
        <v>31</v>
      </c>
      <c r="B296" s="104" t="s">
        <v>529</v>
      </c>
      <c r="C296" s="104" t="s">
        <v>530</v>
      </c>
      <c r="D296" s="104" t="s">
        <v>195</v>
      </c>
      <c r="E296" s="104" t="s">
        <v>41</v>
      </c>
      <c r="F296" s="105">
        <v>0.5</v>
      </c>
      <c r="G296" s="104"/>
      <c r="H296" s="106">
        <v>45949</v>
      </c>
      <c r="I296" s="104" t="s">
        <v>522</v>
      </c>
      <c r="J296" s="107" t="s">
        <v>38</v>
      </c>
      <c r="K296" s="104" t="s">
        <v>53</v>
      </c>
      <c r="L296" s="104" t="s">
        <v>120</v>
      </c>
      <c r="M296" s="107" t="s">
        <v>55</v>
      </c>
      <c r="N296" s="105">
        <v>0.50138888888888888</v>
      </c>
      <c r="O296" s="105">
        <v>0.58263888888888893</v>
      </c>
      <c r="P296" s="105">
        <v>8.1250000000000044E-2</v>
      </c>
      <c r="Q296" s="108">
        <v>243.8</v>
      </c>
      <c r="R296" s="109">
        <v>0.4</v>
      </c>
      <c r="S296" s="109">
        <v>4.3</v>
      </c>
      <c r="T296" s="109">
        <v>336.9</v>
      </c>
      <c r="U296" s="109">
        <v>14.2</v>
      </c>
      <c r="V296" s="109">
        <v>0.2</v>
      </c>
      <c r="W296" s="109">
        <v>9</v>
      </c>
      <c r="X296" s="109">
        <v>22</v>
      </c>
      <c r="Y296" s="109">
        <v>234.7</v>
      </c>
      <c r="Z296" s="109">
        <v>0.4</v>
      </c>
      <c r="AA296" s="109">
        <v>4.3</v>
      </c>
      <c r="AB296" s="110">
        <v>332.8</v>
      </c>
      <c r="AH296" s="72" t="str">
        <f>IF(AND(B296="Premier League",E296="Live"),_xlfn.XLOOKUP(_xlfn.TEXTJOIN(" vs ",,C296:D296),Calendar!G:G,Calendar!B:B),IF(AND(B296="Premier League",E296="Highlights"),_xlfn.XLOOKUP(H296,Calendar!O:O,Calendar!N:N,,-1),""))</f>
        <v/>
      </c>
      <c r="AI296" s="111" t="str">
        <f>IF(AND(AH296&lt;&gt;"",E296="Live"),_xlfn.XLOOKUP(_xlfn.TEXTJOIN(" vs ",,C296:D296),Calendar!G:G,Calendar!K:K),"")</f>
        <v/>
      </c>
      <c r="AJ296" s="111" t="str">
        <f>IF(AND(K296&lt;&gt;"Match of the Day",K296&lt;&gt;"Match of the Day 2",K296&lt;&gt;"Match of the Day Repeat"),"",1+MAX($AJ$10:AJ295))</f>
        <v/>
      </c>
    </row>
    <row r="297" spans="1:36" s="72" customFormat="1" x14ac:dyDescent="0.35">
      <c r="A297" s="104" t="s">
        <v>31</v>
      </c>
      <c r="B297" s="104" t="s">
        <v>32</v>
      </c>
      <c r="C297" s="104" t="s">
        <v>48</v>
      </c>
      <c r="D297" s="104" t="s">
        <v>82</v>
      </c>
      <c r="E297" s="104" t="s">
        <v>41</v>
      </c>
      <c r="F297" s="105">
        <v>0.58333333333333337</v>
      </c>
      <c r="G297" s="104"/>
      <c r="H297" s="106">
        <v>45949</v>
      </c>
      <c r="I297" s="104" t="s">
        <v>522</v>
      </c>
      <c r="J297" s="107" t="s">
        <v>38</v>
      </c>
      <c r="K297" s="104" t="s">
        <v>53</v>
      </c>
      <c r="L297" s="104" t="s">
        <v>54</v>
      </c>
      <c r="M297" s="107" t="s">
        <v>55</v>
      </c>
      <c r="N297" s="105">
        <v>0.58333333333333337</v>
      </c>
      <c r="O297" s="105">
        <v>0.6659722222222223</v>
      </c>
      <c r="P297" s="105">
        <v>8.2638888888888928E-2</v>
      </c>
      <c r="Q297" s="108">
        <v>1507</v>
      </c>
      <c r="R297" s="109">
        <v>2.4</v>
      </c>
      <c r="S297" s="109">
        <v>20.9</v>
      </c>
      <c r="T297" s="109">
        <v>2069.3000000000002</v>
      </c>
      <c r="U297" s="109">
        <v>140.30000000000001</v>
      </c>
      <c r="V297" s="109">
        <v>1.9</v>
      </c>
      <c r="W297" s="109">
        <v>45.5</v>
      </c>
      <c r="X297" s="109">
        <v>193.1</v>
      </c>
      <c r="Y297" s="109">
        <v>1440.8</v>
      </c>
      <c r="Z297" s="109">
        <v>2.7</v>
      </c>
      <c r="AA297" s="109">
        <v>20.5</v>
      </c>
      <c r="AB297" s="110">
        <v>1950.4</v>
      </c>
      <c r="AH297" s="72" t="e">
        <f>IF(AND(B297="Premier League",E297="Live"),_xlfn.XLOOKUP(_xlfn.TEXTJOIN(" vs ",,C297:D297),Calendar!G:G,Calendar!B:B),IF(AND(B297="Premier League",E297="Highlights"),_xlfn.XLOOKUP(H297,Calendar!O:O,Calendar!N:N,,-1),""))</f>
        <v>#N/A</v>
      </c>
      <c r="AI297" s="111" t="e">
        <f>IF(AND(AH297&lt;&gt;"",E297="Live"),_xlfn.XLOOKUP(_xlfn.TEXTJOIN(" vs ",,C297:D297),Calendar!G:G,Calendar!K:K),"")</f>
        <v>#N/A</v>
      </c>
      <c r="AJ297" s="111" t="str">
        <f>IF(AND(K297&lt;&gt;"Match of the Day",K297&lt;&gt;"Match of the Day 2",K297&lt;&gt;"Match of the Day Repeat"),"",1+MAX($AJ$10:AJ296))</f>
        <v/>
      </c>
    </row>
    <row r="298" spans="1:36" s="72" customFormat="1" x14ac:dyDescent="0.35">
      <c r="A298" s="104" t="s">
        <v>31</v>
      </c>
      <c r="B298" s="104" t="s">
        <v>32</v>
      </c>
      <c r="C298" s="104" t="s">
        <v>45</v>
      </c>
      <c r="D298" s="104" t="s">
        <v>42</v>
      </c>
      <c r="E298" s="104" t="s">
        <v>41</v>
      </c>
      <c r="F298" s="105">
        <v>0.6875</v>
      </c>
      <c r="G298" s="104"/>
      <c r="H298" s="106">
        <v>45949</v>
      </c>
      <c r="I298" s="104" t="s">
        <v>522</v>
      </c>
      <c r="J298" s="107" t="s">
        <v>38</v>
      </c>
      <c r="K298" s="104" t="s">
        <v>53</v>
      </c>
      <c r="L298" s="104" t="s">
        <v>54</v>
      </c>
      <c r="M298" s="107" t="s">
        <v>55</v>
      </c>
      <c r="N298" s="105">
        <v>0.6875</v>
      </c>
      <c r="O298" s="105">
        <v>0.77013888888888893</v>
      </c>
      <c r="P298" s="105">
        <v>8.2638888888888928E-2</v>
      </c>
      <c r="Q298" s="108">
        <v>3377.3999999999996</v>
      </c>
      <c r="R298" s="109">
        <v>5.5</v>
      </c>
      <c r="S298" s="109">
        <v>30.3</v>
      </c>
      <c r="T298" s="109">
        <v>3985.8</v>
      </c>
      <c r="U298" s="109">
        <v>431.4</v>
      </c>
      <c r="V298" s="109">
        <v>5.9</v>
      </c>
      <c r="W298" s="109">
        <v>74.900000000000006</v>
      </c>
      <c r="X298" s="109">
        <v>527.1</v>
      </c>
      <c r="Y298" s="109">
        <v>3192.6000000000004</v>
      </c>
      <c r="Z298" s="109">
        <v>6</v>
      </c>
      <c r="AA298" s="109">
        <v>29.799999999999997</v>
      </c>
      <c r="AB298" s="110">
        <v>3737</v>
      </c>
      <c r="AH298" s="72" t="e">
        <f>IF(AND(B298="Premier League",E298="Live"),_xlfn.XLOOKUP(_xlfn.TEXTJOIN(" vs ",,C298:D298),Calendar!G:G,Calendar!B:B),IF(AND(B298="Premier League",E298="Highlights"),_xlfn.XLOOKUP(H298,Calendar!O:O,Calendar!N:N,,-1),""))</f>
        <v>#N/A</v>
      </c>
      <c r="AI298" s="111" t="e">
        <f>IF(AND(AH298&lt;&gt;"",E298="Live"),_xlfn.XLOOKUP(_xlfn.TEXTJOIN(" vs ",,C298:D298),Calendar!G:G,Calendar!K:K),"")</f>
        <v>#N/A</v>
      </c>
      <c r="AJ298" s="111" t="str">
        <f>IF(AND(K298&lt;&gt;"Match of the Day",K298&lt;&gt;"Match of the Day 2",K298&lt;&gt;"Match of the Day Repeat"),"",1+MAX($AJ$10:AJ297))</f>
        <v/>
      </c>
    </row>
    <row r="299" spans="1:36" s="72" customFormat="1" x14ac:dyDescent="0.35">
      <c r="A299" s="104" t="s">
        <v>31</v>
      </c>
      <c r="B299" s="104" t="s">
        <v>32</v>
      </c>
      <c r="C299" s="104"/>
      <c r="D299" s="104"/>
      <c r="E299" s="104" t="s">
        <v>33</v>
      </c>
      <c r="F299" s="105">
        <v>0.31597222222222221</v>
      </c>
      <c r="G299" s="104"/>
      <c r="H299" s="106">
        <v>45949</v>
      </c>
      <c r="I299" s="104" t="s">
        <v>522</v>
      </c>
      <c r="J299" s="107" t="s">
        <v>38</v>
      </c>
      <c r="K299" s="104" t="s">
        <v>553</v>
      </c>
      <c r="L299" s="104" t="s">
        <v>35</v>
      </c>
      <c r="M299" s="107" t="s">
        <v>36</v>
      </c>
      <c r="N299" s="105">
        <v>0.31597222222222221</v>
      </c>
      <c r="O299" s="105">
        <v>0.375</v>
      </c>
      <c r="P299" s="105">
        <v>5.902777777777779E-2</v>
      </c>
      <c r="Q299" s="108">
        <v>615.9</v>
      </c>
      <c r="R299" s="109">
        <v>1</v>
      </c>
      <c r="S299" s="109">
        <v>20.7</v>
      </c>
      <c r="T299" s="109">
        <v>749</v>
      </c>
      <c r="U299" s="109">
        <v>16.100000000000001</v>
      </c>
      <c r="V299" s="109">
        <v>0.2</v>
      </c>
      <c r="W299" s="109">
        <v>24.8</v>
      </c>
      <c r="X299" s="109">
        <v>23.4</v>
      </c>
      <c r="Y299" s="109">
        <v>604.20000000000005</v>
      </c>
      <c r="Z299" s="109">
        <v>1.1000000000000001</v>
      </c>
      <c r="AA299" s="109">
        <v>21.3</v>
      </c>
      <c r="AB299" s="110">
        <v>739.2</v>
      </c>
      <c r="AH299" s="72" t="str">
        <f>IF(AND(B299="Premier League",E299="Live"),_xlfn.XLOOKUP(_xlfn.TEXTJOIN(" vs ",,C299:D299),Calendar!G:G,Calendar!B:B),IF(AND(B299="Premier League",E299="Highlights"),_xlfn.XLOOKUP(H299,Calendar!O:O,Calendar!N:N,,-1),""))</f>
        <v>Matchweek 01</v>
      </c>
      <c r="AI299" s="111" t="str">
        <f>IF(AND(AH299&lt;&gt;"",E299="Live"),_xlfn.XLOOKUP(_xlfn.TEXTJOIN(" vs ",,C299:D299),Calendar!G:G,Calendar!K:K),"")</f>
        <v/>
      </c>
      <c r="AJ299" s="111">
        <f>IF(AND(K299&lt;&gt;"Match of the Day",K299&lt;&gt;"Match of the Day 2",K299&lt;&gt;"Match of the Day Repeat"),"",1+MAX($AJ$10:AJ298))</f>
        <v>17</v>
      </c>
    </row>
    <row r="300" spans="1:36" s="72" customFormat="1" x14ac:dyDescent="0.35">
      <c r="A300" s="104" t="s">
        <v>31</v>
      </c>
      <c r="B300" s="104" t="s">
        <v>32</v>
      </c>
      <c r="C300" s="104"/>
      <c r="D300" s="104"/>
      <c r="E300" s="104" t="s">
        <v>33</v>
      </c>
      <c r="F300" s="105">
        <v>0.9375</v>
      </c>
      <c r="G300" s="104"/>
      <c r="H300" s="106">
        <v>45949</v>
      </c>
      <c r="I300" s="104" t="s">
        <v>522</v>
      </c>
      <c r="J300" s="107" t="s">
        <v>38</v>
      </c>
      <c r="K300" s="104" t="s">
        <v>552</v>
      </c>
      <c r="L300" s="104" t="s">
        <v>35</v>
      </c>
      <c r="M300" s="107" t="s">
        <v>36</v>
      </c>
      <c r="N300" s="105">
        <v>0.9375</v>
      </c>
      <c r="O300" s="105">
        <v>0.97222222222222221</v>
      </c>
      <c r="P300" s="105">
        <v>3.472222222222221E-2</v>
      </c>
      <c r="Q300" s="108">
        <v>1601.7</v>
      </c>
      <c r="R300" s="109">
        <v>2.6</v>
      </c>
      <c r="S300" s="109">
        <v>26.4</v>
      </c>
      <c r="T300" s="109">
        <v>2528.5</v>
      </c>
      <c r="U300" s="109">
        <v>93.2</v>
      </c>
      <c r="V300" s="109">
        <v>1.3</v>
      </c>
      <c r="W300" s="109">
        <v>49</v>
      </c>
      <c r="X300" s="109">
        <v>111.5</v>
      </c>
      <c r="Y300" s="109">
        <v>1593.3</v>
      </c>
      <c r="Z300" s="109">
        <v>3</v>
      </c>
      <c r="AA300" s="109">
        <v>26.5</v>
      </c>
      <c r="AB300" s="110">
        <v>2510.3000000000002</v>
      </c>
      <c r="AH300" s="72" t="str">
        <f>IF(AND(B300="Premier League",E300="Live"),_xlfn.XLOOKUP(_xlfn.TEXTJOIN(" vs ",,C300:D300),Calendar!G:G,Calendar!B:B),IF(AND(B300="Premier League",E300="Highlights"),_xlfn.XLOOKUP(H300,Calendar!O:O,Calendar!N:N,,-1),""))</f>
        <v>Matchweek 01</v>
      </c>
      <c r="AI300" s="111" t="str">
        <f>IF(AND(AH300&lt;&gt;"",E300="Live"),_xlfn.XLOOKUP(_xlfn.TEXTJOIN(" vs ",,C300:D300),Calendar!G:G,Calendar!K:K),"")</f>
        <v/>
      </c>
      <c r="AJ300" s="111">
        <f>IF(AND(K300&lt;&gt;"Match of the Day",K300&lt;&gt;"Match of the Day 2",K300&lt;&gt;"Match of the Day Repeat"),"",1+MAX($AJ$10:AJ299))</f>
        <v>18</v>
      </c>
    </row>
    <row r="301" spans="1:36" s="72" customFormat="1" x14ac:dyDescent="0.35">
      <c r="A301" s="104" t="s">
        <v>31</v>
      </c>
      <c r="B301" s="104" t="s">
        <v>32</v>
      </c>
      <c r="C301" s="104" t="s">
        <v>47</v>
      </c>
      <c r="D301" s="104" t="s">
        <v>140</v>
      </c>
      <c r="E301" s="104" t="s">
        <v>41</v>
      </c>
      <c r="F301" s="105">
        <v>0.83333333333333337</v>
      </c>
      <c r="G301" s="104"/>
      <c r="H301" s="106">
        <v>45950</v>
      </c>
      <c r="I301" s="104" t="s">
        <v>522</v>
      </c>
      <c r="J301" s="107" t="s">
        <v>74</v>
      </c>
      <c r="K301" s="104" t="s">
        <v>53</v>
      </c>
      <c r="L301" s="104" t="s">
        <v>57</v>
      </c>
      <c r="M301" s="107" t="s">
        <v>55</v>
      </c>
      <c r="N301" s="105">
        <v>0.83472222222222225</v>
      </c>
      <c r="O301" s="105">
        <v>0.91736111111111118</v>
      </c>
      <c r="P301" s="105">
        <v>8.2638888888888928E-2</v>
      </c>
      <c r="Q301" s="108">
        <v>1060.0999999999999</v>
      </c>
      <c r="R301" s="109">
        <v>1.7000000000000002</v>
      </c>
      <c r="S301" s="109">
        <v>9.3000000000000007</v>
      </c>
      <c r="T301" s="109">
        <v>1303.0999999999999</v>
      </c>
      <c r="U301" s="109">
        <v>76.3</v>
      </c>
      <c r="V301" s="109">
        <v>1.1000000000000001</v>
      </c>
      <c r="W301" s="109">
        <v>29.6</v>
      </c>
      <c r="X301" s="109">
        <v>109.8</v>
      </c>
      <c r="Y301" s="109">
        <v>1023.3</v>
      </c>
      <c r="Z301" s="109">
        <v>2</v>
      </c>
      <c r="AA301" s="109">
        <v>9.1000000000000014</v>
      </c>
      <c r="AB301" s="110">
        <v>1266.5999999999999</v>
      </c>
      <c r="AH301" s="72" t="e">
        <f>IF(AND(B301="Premier League",E301="Live"),_xlfn.XLOOKUP(_xlfn.TEXTJOIN(" vs ",,C301:D301),Calendar!G:G,Calendar!B:B),IF(AND(B301="Premier League",E301="Highlights"),_xlfn.XLOOKUP(H301,Calendar!O:O,Calendar!N:N,,-1),""))</f>
        <v>#N/A</v>
      </c>
      <c r="AI301" s="111" t="e">
        <f>IF(AND(AH301&lt;&gt;"",E301="Live"),_xlfn.XLOOKUP(_xlfn.TEXTJOIN(" vs ",,C301:D301),Calendar!G:G,Calendar!K:K),"")</f>
        <v>#N/A</v>
      </c>
      <c r="AJ301" s="111" t="str">
        <f>IF(AND(K301&lt;&gt;"Match of the Day",K301&lt;&gt;"Match of the Day 2",K301&lt;&gt;"Match of the Day Repeat"),"",1+MAX($AJ$10:AJ300))</f>
        <v/>
      </c>
    </row>
    <row r="302" spans="1:36" s="72" customFormat="1" x14ac:dyDescent="0.35">
      <c r="A302" s="104" t="s">
        <v>31</v>
      </c>
      <c r="B302" s="104" t="s">
        <v>32</v>
      </c>
      <c r="C302" s="104"/>
      <c r="D302" s="104"/>
      <c r="E302" s="104" t="s">
        <v>33</v>
      </c>
      <c r="F302" s="105">
        <v>0.34027777777777779</v>
      </c>
      <c r="G302" s="104" t="s">
        <v>541</v>
      </c>
      <c r="H302" s="106">
        <v>45950</v>
      </c>
      <c r="I302" s="104" t="s">
        <v>522</v>
      </c>
      <c r="J302" s="107" t="s">
        <v>74</v>
      </c>
      <c r="K302" s="104" t="s">
        <v>553</v>
      </c>
      <c r="L302" s="104" t="s">
        <v>278</v>
      </c>
      <c r="M302" s="107" t="s">
        <v>36</v>
      </c>
      <c r="N302" s="105">
        <v>0.34027777777777779</v>
      </c>
      <c r="O302" s="105">
        <v>0.375</v>
      </c>
      <c r="P302" s="105">
        <v>3.472222222222221E-2</v>
      </c>
      <c r="Q302" s="108">
        <v>48.5</v>
      </c>
      <c r="R302" s="109">
        <v>0.1</v>
      </c>
      <c r="S302" s="109">
        <v>1.3</v>
      </c>
      <c r="T302" s="109">
        <v>77.2</v>
      </c>
      <c r="U302" s="109">
        <v>2.1</v>
      </c>
      <c r="V302" s="109">
        <v>0</v>
      </c>
      <c r="W302" s="109">
        <v>3.3</v>
      </c>
      <c r="X302" s="109">
        <v>6.5</v>
      </c>
      <c r="Y302" s="109">
        <v>48</v>
      </c>
      <c r="Z302" s="109">
        <v>0.1</v>
      </c>
      <c r="AA302" s="109">
        <v>1.4</v>
      </c>
      <c r="AB302" s="110">
        <v>77.2</v>
      </c>
      <c r="AH302" s="72" t="str">
        <f>IF(AND(B302="Premier League",E302="Live"),_xlfn.XLOOKUP(_xlfn.TEXTJOIN(" vs ",,C302:D302),Calendar!G:G,Calendar!B:B),IF(AND(B302="Premier League",E302="Highlights"),_xlfn.XLOOKUP(H302,Calendar!O:O,Calendar!N:N,,-1),""))</f>
        <v>Matchweek 01</v>
      </c>
      <c r="AI302" s="111" t="str">
        <f>IF(AND(AH302&lt;&gt;"",E302="Live"),_xlfn.XLOOKUP(_xlfn.TEXTJOIN(" vs ",,C302:D302),Calendar!G:G,Calendar!K:K),"")</f>
        <v/>
      </c>
      <c r="AJ302" s="111">
        <f>IF(AND(K302&lt;&gt;"Match of the Day",K302&lt;&gt;"Match of the Day 2",K302&lt;&gt;"Match of the Day Repeat"),"",1+MAX($AJ$10:AJ301))</f>
        <v>19</v>
      </c>
    </row>
    <row r="303" spans="1:36" s="72" customFormat="1" x14ac:dyDescent="0.35">
      <c r="A303" s="104" t="s">
        <v>31</v>
      </c>
      <c r="B303" s="104" t="s">
        <v>131</v>
      </c>
      <c r="C303" s="104" t="s">
        <v>177</v>
      </c>
      <c r="D303" s="104" t="s">
        <v>628</v>
      </c>
      <c r="E303" s="104" t="s">
        <v>41</v>
      </c>
      <c r="F303" s="105">
        <v>0.73958333333333337</v>
      </c>
      <c r="G303" s="104"/>
      <c r="H303" s="106">
        <v>45951</v>
      </c>
      <c r="I303" s="104" t="s">
        <v>522</v>
      </c>
      <c r="J303" s="107" t="s">
        <v>122</v>
      </c>
      <c r="K303" s="104" t="s">
        <v>53</v>
      </c>
      <c r="L303" s="104" t="s">
        <v>510</v>
      </c>
      <c r="M303" s="107" t="s">
        <v>511</v>
      </c>
      <c r="N303" s="105">
        <v>0.74027777777777781</v>
      </c>
      <c r="O303" s="105">
        <v>0.81805555555555554</v>
      </c>
      <c r="P303" s="105">
        <v>7.7777777777777724E-2</v>
      </c>
      <c r="Q303" s="108">
        <v>207.3</v>
      </c>
      <c r="R303" s="109">
        <v>0.33529999999999999</v>
      </c>
      <c r="S303" s="109">
        <v>1.9722999999999999</v>
      </c>
      <c r="T303" s="109">
        <v>307.39999999999998</v>
      </c>
      <c r="U303" s="109">
        <v>5.3</v>
      </c>
      <c r="V303" s="109">
        <v>7.2900000000000006E-2</v>
      </c>
      <c r="W303" s="109">
        <v>2.9363000000000001</v>
      </c>
      <c r="X303" s="109">
        <v>18.899999999999999</v>
      </c>
      <c r="Y303" s="109">
        <v>180.8</v>
      </c>
      <c r="Z303" s="109">
        <v>0.34260000000000002</v>
      </c>
      <c r="AA303" s="109">
        <v>1.7583</v>
      </c>
      <c r="AB303" s="110">
        <v>270.7</v>
      </c>
      <c r="AH303" s="72" t="str">
        <f>IF(AND(B303="Premier League",E303="Live"),_xlfn.XLOOKUP(_xlfn.TEXTJOIN(" vs ",,C303:D303),Calendar!G:G,Calendar!B:B),IF(AND(B303="Premier League",E303="Highlights"),_xlfn.XLOOKUP(H303,Calendar!O:O,Calendar!N:N,,-1),""))</f>
        <v/>
      </c>
      <c r="AI303" s="111" t="str">
        <f>IF(AND(AH303&lt;&gt;"",E303="Live"),_xlfn.XLOOKUP(_xlfn.TEXTJOIN(" vs ",,C303:D303),Calendar!G:G,Calendar!K:K),"")</f>
        <v/>
      </c>
      <c r="AJ303" s="111" t="str">
        <f>IF(AND(K303&lt;&gt;"Match of the Day",K303&lt;&gt;"Match of the Day 2",K303&lt;&gt;"Match of the Day Repeat"),"",1+MAX($AJ$10:AJ302))</f>
        <v/>
      </c>
    </row>
    <row r="304" spans="1:36" s="72" customFormat="1" x14ac:dyDescent="0.35">
      <c r="A304" s="104" t="s">
        <v>31</v>
      </c>
      <c r="B304" s="104" t="s">
        <v>131</v>
      </c>
      <c r="C304" s="104" t="s">
        <v>638</v>
      </c>
      <c r="D304" s="104" t="s">
        <v>570</v>
      </c>
      <c r="E304" s="104" t="s">
        <v>41</v>
      </c>
      <c r="F304" s="105">
        <v>0.73958333333333337</v>
      </c>
      <c r="G304" s="104"/>
      <c r="H304" s="106">
        <v>45951</v>
      </c>
      <c r="I304" s="104" t="s">
        <v>522</v>
      </c>
      <c r="J304" s="107" t="s">
        <v>122</v>
      </c>
      <c r="K304" s="104" t="s">
        <v>53</v>
      </c>
      <c r="L304" s="104" t="s">
        <v>513</v>
      </c>
      <c r="M304" s="107" t="s">
        <v>511</v>
      </c>
      <c r="N304" s="105">
        <v>0.73958333333333337</v>
      </c>
      <c r="O304" s="105">
        <v>0.81805555555555554</v>
      </c>
      <c r="P304" s="105">
        <v>7.8472222222222165E-2</v>
      </c>
      <c r="Q304" s="108">
        <v>10</v>
      </c>
      <c r="R304" s="109">
        <v>1.6199999999999999E-2</v>
      </c>
      <c r="S304" s="109">
        <v>9.5299999999999996E-2</v>
      </c>
      <c r="T304" s="109">
        <v>31.3</v>
      </c>
      <c r="U304" s="109">
        <v>0.2</v>
      </c>
      <c r="V304" s="109">
        <v>2.7000000000000001E-3</v>
      </c>
      <c r="W304" s="109">
        <v>0.1108</v>
      </c>
      <c r="X304" s="109">
        <v>8.8000000000000007</v>
      </c>
      <c r="Y304" s="109">
        <v>9.8000000000000007</v>
      </c>
      <c r="Z304" s="109">
        <v>1.8599999999999998E-2</v>
      </c>
      <c r="AA304" s="109">
        <v>9.5399999999999999E-2</v>
      </c>
      <c r="AB304" s="110">
        <v>31.3</v>
      </c>
      <c r="AH304" s="72" t="str">
        <f>IF(AND(B304="Premier League",E304="Live"),_xlfn.XLOOKUP(_xlfn.TEXTJOIN(" vs ",,C304:D304),Calendar!G:G,Calendar!B:B),IF(AND(B304="Premier League",E304="Highlights"),_xlfn.XLOOKUP(H304,Calendar!O:O,Calendar!N:N,,-1),""))</f>
        <v/>
      </c>
      <c r="AI304" s="111" t="str">
        <f>IF(AND(AH304&lt;&gt;"",E304="Live"),_xlfn.XLOOKUP(_xlfn.TEXTJOIN(" vs ",,C304:D304),Calendar!G:G,Calendar!K:K),"")</f>
        <v/>
      </c>
      <c r="AJ304" s="111" t="str">
        <f>IF(AND(K304&lt;&gt;"Match of the Day",K304&lt;&gt;"Match of the Day 2",K304&lt;&gt;"Match of the Day Repeat"),"",1+MAX($AJ$10:AJ303))</f>
        <v/>
      </c>
    </row>
    <row r="305" spans="1:36" s="72" customFormat="1" x14ac:dyDescent="0.35">
      <c r="A305" s="104" t="s">
        <v>31</v>
      </c>
      <c r="B305" s="104" t="s">
        <v>145</v>
      </c>
      <c r="C305" s="104" t="s">
        <v>116</v>
      </c>
      <c r="D305" s="104" t="s">
        <v>199</v>
      </c>
      <c r="E305" s="104" t="s">
        <v>41</v>
      </c>
      <c r="F305" s="105">
        <v>0.82291666666666663</v>
      </c>
      <c r="G305" s="104"/>
      <c r="H305" s="106">
        <v>45951</v>
      </c>
      <c r="I305" s="104" t="s">
        <v>522</v>
      </c>
      <c r="J305" s="107" t="s">
        <v>122</v>
      </c>
      <c r="K305" s="104" t="s">
        <v>53</v>
      </c>
      <c r="L305" s="104" t="s">
        <v>548</v>
      </c>
      <c r="M305" s="107" t="s">
        <v>55</v>
      </c>
      <c r="N305" s="105">
        <v>0.82291666666666674</v>
      </c>
      <c r="O305" s="105">
        <v>0.90486111111111112</v>
      </c>
      <c r="P305" s="105">
        <v>8.1944444444444375E-2</v>
      </c>
      <c r="Q305" s="108">
        <v>28.3</v>
      </c>
      <c r="R305" s="109">
        <v>4.58E-2</v>
      </c>
      <c r="S305" s="109">
        <v>0.24759999999999999</v>
      </c>
      <c r="T305" s="109">
        <v>66.2</v>
      </c>
      <c r="U305" s="109">
        <v>0.1</v>
      </c>
      <c r="V305" s="109">
        <v>1.4E-3</v>
      </c>
      <c r="W305" s="109">
        <v>3.5000000000000003E-2</v>
      </c>
      <c r="X305" s="109">
        <v>9.9</v>
      </c>
      <c r="Y305" s="109">
        <v>28</v>
      </c>
      <c r="Z305" s="109">
        <v>5.3100000000000001E-2</v>
      </c>
      <c r="AA305" s="109">
        <v>0.24970000000000001</v>
      </c>
      <c r="AB305" s="110">
        <v>55.2</v>
      </c>
      <c r="AH305" s="72" t="str">
        <f>IF(AND(B305="Premier League",E305="Live"),_xlfn.XLOOKUP(_xlfn.TEXTJOIN(" vs ",,C305:D305),Calendar!G:G,Calendar!B:B),IF(AND(B305="Premier League",E305="Highlights"),_xlfn.XLOOKUP(H305,Calendar!O:O,Calendar!N:N,,-1),""))</f>
        <v/>
      </c>
      <c r="AI305" s="111" t="str">
        <f>IF(AND(AH305&lt;&gt;"",E305="Live"),_xlfn.XLOOKUP(_xlfn.TEXTJOIN(" vs ",,C305:D305),Calendar!G:G,Calendar!K:K),"")</f>
        <v/>
      </c>
      <c r="AJ305" s="111" t="str">
        <f>IF(AND(K305&lt;&gt;"Match of the Day",K305&lt;&gt;"Match of the Day 2",K305&lt;&gt;"Match of the Day Repeat"),"",1+MAX($AJ$10:AJ304))</f>
        <v/>
      </c>
    </row>
    <row r="306" spans="1:36" s="72" customFormat="1" x14ac:dyDescent="0.35">
      <c r="A306" s="104" t="s">
        <v>31</v>
      </c>
      <c r="B306" s="104" t="s">
        <v>145</v>
      </c>
      <c r="C306" s="104" t="s">
        <v>112</v>
      </c>
      <c r="D306" s="104" t="s">
        <v>66</v>
      </c>
      <c r="E306" s="104" t="s">
        <v>41</v>
      </c>
      <c r="F306" s="105">
        <v>0.83333333333333337</v>
      </c>
      <c r="G306" s="104"/>
      <c r="H306" s="106">
        <v>45951</v>
      </c>
      <c r="I306" s="104" t="s">
        <v>522</v>
      </c>
      <c r="J306" s="107" t="s">
        <v>122</v>
      </c>
      <c r="K306" s="104" t="s">
        <v>53</v>
      </c>
      <c r="L306" s="104" t="s">
        <v>54</v>
      </c>
      <c r="M306" s="107" t="s">
        <v>55</v>
      </c>
      <c r="N306" s="105">
        <v>0.83333333333333337</v>
      </c>
      <c r="O306" s="105">
        <v>0.91249999999999998</v>
      </c>
      <c r="P306" s="105">
        <v>7.9166666666666607E-2</v>
      </c>
      <c r="Q306" s="108">
        <v>127.3</v>
      </c>
      <c r="R306" s="109">
        <v>0.20599999999999999</v>
      </c>
      <c r="S306" s="109">
        <v>1.1207</v>
      </c>
      <c r="T306" s="109">
        <v>183.10000000000002</v>
      </c>
      <c r="U306" s="109">
        <v>13.2</v>
      </c>
      <c r="V306" s="109">
        <v>0.18140000000000001</v>
      </c>
      <c r="W306" s="109">
        <v>4.4088000000000003</v>
      </c>
      <c r="X306" s="109">
        <v>30.1</v>
      </c>
      <c r="Y306" s="109">
        <v>125.7</v>
      </c>
      <c r="Z306" s="109">
        <v>0.23809999999999998</v>
      </c>
      <c r="AA306" s="109">
        <v>1.1272</v>
      </c>
      <c r="AB306" s="110">
        <v>180.8</v>
      </c>
      <c r="AH306" s="72" t="str">
        <f>IF(AND(B306="Premier League",E306="Live"),_xlfn.XLOOKUP(_xlfn.TEXTJOIN(" vs ",,C306:D306),Calendar!G:G,Calendar!B:B),IF(AND(B306="Premier League",E306="Highlights"),_xlfn.XLOOKUP(H306,Calendar!O:O,Calendar!N:N,,-1),""))</f>
        <v/>
      </c>
      <c r="AI306" s="111" t="str">
        <f>IF(AND(AH306&lt;&gt;"",E306="Live"),_xlfn.XLOOKUP(_xlfn.TEXTJOIN(" vs ",,C306:D306),Calendar!G:G,Calendar!K:K),"")</f>
        <v/>
      </c>
      <c r="AJ306" s="111" t="str">
        <f>IF(AND(K306&lt;&gt;"Match of the Day",K306&lt;&gt;"Match of the Day 2",K306&lt;&gt;"Match of the Day Repeat"),"",1+MAX($AJ$10:AJ305))</f>
        <v/>
      </c>
    </row>
    <row r="307" spans="1:36" s="72" customFormat="1" x14ac:dyDescent="0.35">
      <c r="A307" s="104" t="s">
        <v>31</v>
      </c>
      <c r="B307" s="104" t="s">
        <v>131</v>
      </c>
      <c r="C307" s="104" t="s">
        <v>46</v>
      </c>
      <c r="D307" s="104" t="s">
        <v>214</v>
      </c>
      <c r="E307" s="104" t="s">
        <v>41</v>
      </c>
      <c r="F307" s="105">
        <v>0.83333333333333337</v>
      </c>
      <c r="G307" s="104"/>
      <c r="H307" s="106">
        <v>45951</v>
      </c>
      <c r="I307" s="104" t="s">
        <v>522</v>
      </c>
      <c r="J307" s="107" t="s">
        <v>122</v>
      </c>
      <c r="K307" s="104" t="s">
        <v>53</v>
      </c>
      <c r="L307" s="104" t="s">
        <v>512</v>
      </c>
      <c r="M307" s="107" t="s">
        <v>511</v>
      </c>
      <c r="N307" s="105">
        <v>0.83333333333333337</v>
      </c>
      <c r="O307" s="105">
        <v>0.90972222222222221</v>
      </c>
      <c r="P307" s="105">
        <v>7.638888888888884E-2</v>
      </c>
      <c r="Q307" s="108">
        <v>373.8</v>
      </c>
      <c r="R307" s="109">
        <v>0.60470000000000002</v>
      </c>
      <c r="S307" s="109">
        <v>3.2808000000000002</v>
      </c>
      <c r="T307" s="109">
        <v>723.3</v>
      </c>
      <c r="U307" s="109">
        <v>33</v>
      </c>
      <c r="V307" s="109">
        <v>0.45369999999999999</v>
      </c>
      <c r="W307" s="109">
        <v>11.036799999999999</v>
      </c>
      <c r="X307" s="109">
        <v>44.4</v>
      </c>
      <c r="Y307" s="109">
        <v>354.8</v>
      </c>
      <c r="Z307" s="109">
        <v>0.67220000000000002</v>
      </c>
      <c r="AA307" s="109">
        <v>3.1728999999999998</v>
      </c>
      <c r="AB307" s="110">
        <v>648.4</v>
      </c>
      <c r="AH307" s="72" t="str">
        <f>IF(AND(B307="Premier League",E307="Live"),_xlfn.XLOOKUP(_xlfn.TEXTJOIN(" vs ",,C307:D307),Calendar!G:G,Calendar!B:B),IF(AND(B307="Premier League",E307="Highlights"),_xlfn.XLOOKUP(H307,Calendar!O:O,Calendar!N:N,,-1),""))</f>
        <v/>
      </c>
      <c r="AI307" s="111" t="str">
        <f>IF(AND(AH307&lt;&gt;"",E307="Live"),_xlfn.XLOOKUP(_xlfn.TEXTJOIN(" vs ",,C307:D307),Calendar!G:G,Calendar!K:K),"")</f>
        <v/>
      </c>
      <c r="AJ307" s="111" t="str">
        <f>IF(AND(K307&lt;&gt;"Match of the Day",K307&lt;&gt;"Match of the Day 2",K307&lt;&gt;"Match of the Day Repeat"),"",1+MAX($AJ$10:AJ306))</f>
        <v/>
      </c>
    </row>
    <row r="308" spans="1:36" s="72" customFormat="1" x14ac:dyDescent="0.35">
      <c r="A308" s="104" t="s">
        <v>31</v>
      </c>
      <c r="B308" s="104" t="s">
        <v>131</v>
      </c>
      <c r="C308" s="104" t="s">
        <v>99</v>
      </c>
      <c r="D308" s="104" t="s">
        <v>49</v>
      </c>
      <c r="E308" s="104" t="s">
        <v>41</v>
      </c>
      <c r="F308" s="105">
        <v>0.83333333333333337</v>
      </c>
      <c r="G308" s="104"/>
      <c r="H308" s="106">
        <v>45951</v>
      </c>
      <c r="I308" s="104" t="s">
        <v>522</v>
      </c>
      <c r="J308" s="107" t="s">
        <v>122</v>
      </c>
      <c r="K308" s="104" t="s">
        <v>53</v>
      </c>
      <c r="L308" s="104" t="s">
        <v>510</v>
      </c>
      <c r="M308" s="107" t="s">
        <v>511</v>
      </c>
      <c r="N308" s="105">
        <v>0.83333333333333337</v>
      </c>
      <c r="O308" s="105">
        <v>0.91041666666666665</v>
      </c>
      <c r="P308" s="105">
        <v>7.7083333333333282E-2</v>
      </c>
      <c r="Q308" s="108">
        <v>298.60000000000002</v>
      </c>
      <c r="R308" s="109">
        <v>0.48299999999999998</v>
      </c>
      <c r="S308" s="109">
        <v>2.6225999999999998</v>
      </c>
      <c r="T308" s="109">
        <v>653.5</v>
      </c>
      <c r="U308" s="109">
        <v>5.7</v>
      </c>
      <c r="V308" s="109">
        <v>7.8399999999999997E-2</v>
      </c>
      <c r="W308" s="109">
        <v>1.9051</v>
      </c>
      <c r="X308" s="109">
        <v>50.6</v>
      </c>
      <c r="Y308" s="109">
        <v>284.60000000000002</v>
      </c>
      <c r="Z308" s="109">
        <v>0.53920000000000001</v>
      </c>
      <c r="AA308" s="109">
        <v>2.5468000000000002</v>
      </c>
      <c r="AB308" s="110">
        <v>594.5</v>
      </c>
      <c r="AH308" s="72" t="str">
        <f>IF(AND(B308="Premier League",E308="Live"),_xlfn.XLOOKUP(_xlfn.TEXTJOIN(" vs ",,C308:D308),Calendar!G:G,Calendar!B:B),IF(AND(B308="Premier League",E308="Highlights"),_xlfn.XLOOKUP(H308,Calendar!O:O,Calendar!N:N,,-1),""))</f>
        <v/>
      </c>
      <c r="AI308" s="111" t="str">
        <f>IF(AND(AH308&lt;&gt;"",E308="Live"),_xlfn.XLOOKUP(_xlfn.TEXTJOIN(" vs ",,C308:D308),Calendar!G:G,Calendar!K:K),"")</f>
        <v/>
      </c>
      <c r="AJ308" s="111" t="str">
        <f>IF(AND(K308&lt;&gt;"Match of the Day",K308&lt;&gt;"Match of the Day 2",K308&lt;&gt;"Match of the Day Repeat"),"",1+MAX($AJ$10:AJ307))</f>
        <v/>
      </c>
    </row>
    <row r="309" spans="1:36" s="72" customFormat="1" x14ac:dyDescent="0.35">
      <c r="A309" s="104" t="s">
        <v>31</v>
      </c>
      <c r="B309" s="104" t="s">
        <v>131</v>
      </c>
      <c r="C309" s="104" t="s">
        <v>624</v>
      </c>
      <c r="D309" s="104" t="s">
        <v>572</v>
      </c>
      <c r="E309" s="104" t="s">
        <v>41</v>
      </c>
      <c r="F309" s="105">
        <v>0.73958333333333337</v>
      </c>
      <c r="G309" s="104"/>
      <c r="H309" s="106">
        <v>45952</v>
      </c>
      <c r="I309" s="104" t="s">
        <v>522</v>
      </c>
      <c r="J309" s="107" t="s">
        <v>123</v>
      </c>
      <c r="K309" s="104" t="s">
        <v>53</v>
      </c>
      <c r="L309" s="104" t="s">
        <v>514</v>
      </c>
      <c r="M309" s="107" t="s">
        <v>511</v>
      </c>
      <c r="N309" s="105">
        <v>0.74097222222222225</v>
      </c>
      <c r="O309" s="105">
        <v>0.81805555555555554</v>
      </c>
      <c r="P309" s="105">
        <v>7.7083333333333282E-2</v>
      </c>
      <c r="Q309" s="108">
        <v>89.4</v>
      </c>
      <c r="R309" s="109">
        <v>0.14460000000000001</v>
      </c>
      <c r="S309" s="109">
        <v>0.86619999999999997</v>
      </c>
      <c r="T309" s="109">
        <v>173.5</v>
      </c>
      <c r="U309" s="109">
        <v>8</v>
      </c>
      <c r="V309" s="109">
        <v>0.11</v>
      </c>
      <c r="W309" s="109">
        <v>4.9535999999999998</v>
      </c>
      <c r="X309" s="109">
        <v>12.1</v>
      </c>
      <c r="Y309" s="109">
        <v>87.7</v>
      </c>
      <c r="Z309" s="109">
        <v>0.16619999999999999</v>
      </c>
      <c r="AA309" s="109">
        <v>0.8659</v>
      </c>
      <c r="AB309" s="110">
        <v>168</v>
      </c>
      <c r="AH309" s="72" t="str">
        <f>IF(AND(B309="Premier League",E309="Live"),_xlfn.XLOOKUP(_xlfn.TEXTJOIN(" vs ",,C309:D309),Calendar!G:G,Calendar!B:B),IF(AND(B309="Premier League",E309="Highlights"),_xlfn.XLOOKUP(H309,Calendar!O:O,Calendar!N:N,,-1),""))</f>
        <v/>
      </c>
      <c r="AI309" s="111" t="str">
        <f>IF(AND(AH309&lt;&gt;"",E309="Live"),_xlfn.XLOOKUP(_xlfn.TEXTJOIN(" vs ",,C309:D309),Calendar!G:G,Calendar!K:K),"")</f>
        <v/>
      </c>
      <c r="AJ309" s="111" t="str">
        <f>IF(AND(K309&lt;&gt;"Match of the Day",K309&lt;&gt;"Match of the Day 2",K309&lt;&gt;"Match of the Day Repeat"),"",1+MAX($AJ$10:AJ308))</f>
        <v/>
      </c>
    </row>
    <row r="310" spans="1:36" s="72" customFormat="1" x14ac:dyDescent="0.35">
      <c r="A310" s="104" t="s">
        <v>31</v>
      </c>
      <c r="B310" s="104" t="s">
        <v>145</v>
      </c>
      <c r="C310" s="104" t="s">
        <v>64</v>
      </c>
      <c r="D310" s="104" t="s">
        <v>528</v>
      </c>
      <c r="E310" s="104" t="s">
        <v>41</v>
      </c>
      <c r="F310" s="105">
        <v>0.82291666666666663</v>
      </c>
      <c r="G310" s="104"/>
      <c r="H310" s="106">
        <v>45952</v>
      </c>
      <c r="I310" s="104" t="s">
        <v>522</v>
      </c>
      <c r="J310" s="107" t="s">
        <v>123</v>
      </c>
      <c r="K310" s="104" t="s">
        <v>53</v>
      </c>
      <c r="L310" s="104" t="s">
        <v>548</v>
      </c>
      <c r="M310" s="107" t="s">
        <v>55</v>
      </c>
      <c r="N310" s="105">
        <v>0.82291666666666674</v>
      </c>
      <c r="O310" s="105">
        <v>0.90277777777777779</v>
      </c>
      <c r="P310" s="105">
        <v>7.9861111111111049E-2</v>
      </c>
      <c r="Q310" s="108">
        <v>36</v>
      </c>
      <c r="R310" s="109">
        <v>5.8200000000000002E-2</v>
      </c>
      <c r="S310" s="109">
        <v>0.27029999999999998</v>
      </c>
      <c r="T310" s="109">
        <v>66.099999999999994</v>
      </c>
      <c r="U310" s="109">
        <v>2.6</v>
      </c>
      <c r="V310" s="109">
        <v>3.5700000000000003E-2</v>
      </c>
      <c r="W310" s="109">
        <v>0.57279999999999998</v>
      </c>
      <c r="X310" s="109">
        <v>14.2</v>
      </c>
      <c r="Y310" s="109">
        <v>35.1</v>
      </c>
      <c r="Z310" s="109">
        <v>6.6500000000000004E-2</v>
      </c>
      <c r="AA310" s="109">
        <v>0.27089999999999997</v>
      </c>
      <c r="AB310" s="110">
        <v>64.599999999999994</v>
      </c>
      <c r="AH310" s="72" t="str">
        <f>IF(AND(B310="Premier League",E310="Live"),_xlfn.XLOOKUP(_xlfn.TEXTJOIN(" vs ",,C310:D310),Calendar!G:G,Calendar!B:B),IF(AND(B310="Premier League",E310="Highlights"),_xlfn.XLOOKUP(H310,Calendar!O:O,Calendar!N:N,,-1),""))</f>
        <v/>
      </c>
      <c r="AI310" s="111" t="str">
        <f>IF(AND(AH310&lt;&gt;"",E310="Live"),_xlfn.XLOOKUP(_xlfn.TEXTJOIN(" vs ",,C310:D310),Calendar!G:G,Calendar!K:K),"")</f>
        <v/>
      </c>
      <c r="AJ310" s="111" t="str">
        <f>IF(AND(K310&lt;&gt;"Match of the Day",K310&lt;&gt;"Match of the Day 2",K310&lt;&gt;"Match of the Day Repeat"),"",1+MAX($AJ$10:AJ309))</f>
        <v/>
      </c>
    </row>
    <row r="311" spans="1:36" s="72" customFormat="1" x14ac:dyDescent="0.35">
      <c r="A311" s="104" t="s">
        <v>31</v>
      </c>
      <c r="B311" s="104" t="s">
        <v>145</v>
      </c>
      <c r="C311" s="104" t="s">
        <v>93</v>
      </c>
      <c r="D311" s="104" t="s">
        <v>95</v>
      </c>
      <c r="E311" s="104" t="s">
        <v>41</v>
      </c>
      <c r="F311" s="105">
        <v>0.83333333333333337</v>
      </c>
      <c r="G311" s="104"/>
      <c r="H311" s="106">
        <v>45952</v>
      </c>
      <c r="I311" s="104" t="s">
        <v>522</v>
      </c>
      <c r="J311" s="107" t="s">
        <v>123</v>
      </c>
      <c r="K311" s="104" t="s">
        <v>53</v>
      </c>
      <c r="L311" s="104" t="s">
        <v>54</v>
      </c>
      <c r="M311" s="107" t="s">
        <v>55</v>
      </c>
      <c r="N311" s="105">
        <v>0.83402777777777781</v>
      </c>
      <c r="O311" s="105">
        <v>0.91111111111111109</v>
      </c>
      <c r="P311" s="105">
        <v>7.7083333333333282E-2</v>
      </c>
      <c r="Q311" s="108">
        <v>133.19999999999999</v>
      </c>
      <c r="R311" s="109">
        <v>0.21550000000000002</v>
      </c>
      <c r="S311" s="109">
        <v>0.96</v>
      </c>
      <c r="T311" s="109">
        <v>183.3</v>
      </c>
      <c r="U311" s="109">
        <v>9.6</v>
      </c>
      <c r="V311" s="109">
        <v>0.13200000000000001</v>
      </c>
      <c r="W311" s="109">
        <v>1.8454000000000002</v>
      </c>
      <c r="X311" s="109">
        <v>35.299999999999997</v>
      </c>
      <c r="Y311" s="109">
        <v>129.9</v>
      </c>
      <c r="Z311" s="109">
        <v>0.24610000000000001</v>
      </c>
      <c r="AA311" s="109">
        <v>0.96319999999999995</v>
      </c>
      <c r="AB311" s="110">
        <v>183.3</v>
      </c>
      <c r="AH311" s="72" t="str">
        <f>IF(AND(B311="Premier League",E311="Live"),_xlfn.XLOOKUP(_xlfn.TEXTJOIN(" vs ",,C311:D311),Calendar!G:G,Calendar!B:B),IF(AND(B311="Premier League",E311="Highlights"),_xlfn.XLOOKUP(H311,Calendar!O:O,Calendar!N:N,,-1),""))</f>
        <v/>
      </c>
      <c r="AI311" s="111" t="str">
        <f>IF(AND(AH311&lt;&gt;"",E311="Live"),_xlfn.XLOOKUP(_xlfn.TEXTJOIN(" vs ",,C311:D311),Calendar!G:G,Calendar!K:K),"")</f>
        <v/>
      </c>
      <c r="AJ311" s="111" t="str">
        <f>IF(AND(K311&lt;&gt;"Match of the Day",K311&lt;&gt;"Match of the Day 2",K311&lt;&gt;"Match of the Day Repeat"),"",1+MAX($AJ$10:AJ310))</f>
        <v/>
      </c>
    </row>
    <row r="312" spans="1:36" s="72" customFormat="1" x14ac:dyDescent="0.35">
      <c r="A312" s="104" t="s">
        <v>31</v>
      </c>
      <c r="B312" s="104" t="s">
        <v>131</v>
      </c>
      <c r="C312" s="104" t="s">
        <v>67</v>
      </c>
      <c r="D312" s="104" t="s">
        <v>181</v>
      </c>
      <c r="E312" s="104" t="s">
        <v>41</v>
      </c>
      <c r="F312" s="105">
        <v>0.83333333333333337</v>
      </c>
      <c r="G312" s="104"/>
      <c r="H312" s="106">
        <v>45952</v>
      </c>
      <c r="I312" s="104" t="s">
        <v>522</v>
      </c>
      <c r="J312" s="107" t="s">
        <v>123</v>
      </c>
      <c r="K312" s="104" t="s">
        <v>53</v>
      </c>
      <c r="L312" s="104" t="s">
        <v>512</v>
      </c>
      <c r="M312" s="107" t="s">
        <v>511</v>
      </c>
      <c r="N312" s="105">
        <v>0.83402777777777781</v>
      </c>
      <c r="O312" s="105">
        <v>0.91527777777777786</v>
      </c>
      <c r="P312" s="105">
        <v>8.1250000000000044E-2</v>
      </c>
      <c r="Q312" s="108">
        <v>186.5</v>
      </c>
      <c r="R312" s="109">
        <v>0.30170000000000002</v>
      </c>
      <c r="S312" s="109">
        <v>1.3353999999999999</v>
      </c>
      <c r="T312" s="109">
        <v>256.5</v>
      </c>
      <c r="U312" s="109">
        <v>30.2</v>
      </c>
      <c r="V312" s="109">
        <v>0.41520000000000001</v>
      </c>
      <c r="W312" s="109">
        <v>5.6638999999999999</v>
      </c>
      <c r="X312" s="109">
        <v>44.4</v>
      </c>
      <c r="Y312" s="109">
        <v>177.4</v>
      </c>
      <c r="Z312" s="109">
        <v>0.33610000000000001</v>
      </c>
      <c r="AA312" s="109">
        <v>1.3070999999999999</v>
      </c>
      <c r="AB312" s="110">
        <v>235.4</v>
      </c>
      <c r="AH312" s="72" t="str">
        <f>IF(AND(B312="Premier League",E312="Live"),_xlfn.XLOOKUP(_xlfn.TEXTJOIN(" vs ",,C312:D312),Calendar!G:G,Calendar!B:B),IF(AND(B312="Premier League",E312="Highlights"),_xlfn.XLOOKUP(H312,Calendar!O:O,Calendar!N:N,,-1),""))</f>
        <v/>
      </c>
      <c r="AI312" s="111" t="str">
        <f>IF(AND(AH312&lt;&gt;"",E312="Live"),_xlfn.XLOOKUP(_xlfn.TEXTJOIN(" vs ",,C312:D312),Calendar!G:G,Calendar!K:K),"")</f>
        <v/>
      </c>
      <c r="AJ312" s="111" t="str">
        <f>IF(AND(K312&lt;&gt;"Match of the Day",K312&lt;&gt;"Match of the Day 2",K312&lt;&gt;"Match of the Day Repeat"),"",1+MAX($AJ$10:AJ311))</f>
        <v/>
      </c>
    </row>
    <row r="313" spans="1:36" s="72" customFormat="1" x14ac:dyDescent="0.35">
      <c r="A313" s="104" t="s">
        <v>31</v>
      </c>
      <c r="B313" s="104" t="s">
        <v>131</v>
      </c>
      <c r="C313" s="104" t="s">
        <v>660</v>
      </c>
      <c r="D313" s="104" t="s">
        <v>45</v>
      </c>
      <c r="E313" s="104" t="s">
        <v>41</v>
      </c>
      <c r="F313" s="105">
        <v>0.83333333333333337</v>
      </c>
      <c r="G313" s="104"/>
      <c r="H313" s="106">
        <v>45952</v>
      </c>
      <c r="I313" s="104" t="s">
        <v>522</v>
      </c>
      <c r="J313" s="107" t="s">
        <v>123</v>
      </c>
      <c r="K313" s="104" t="s">
        <v>53</v>
      </c>
      <c r="L313" s="104" t="s">
        <v>510</v>
      </c>
      <c r="M313" s="107" t="s">
        <v>511</v>
      </c>
      <c r="N313" s="105">
        <v>0.83333333333333337</v>
      </c>
      <c r="O313" s="105">
        <v>0.91180555555555554</v>
      </c>
      <c r="P313" s="105">
        <v>7.8472222222222165E-2</v>
      </c>
      <c r="Q313" s="108">
        <v>857.2</v>
      </c>
      <c r="R313" s="109">
        <v>1.3866000000000001</v>
      </c>
      <c r="S313" s="109">
        <v>6.1813000000000002</v>
      </c>
      <c r="T313" s="109">
        <v>1036.5</v>
      </c>
      <c r="U313" s="109">
        <v>87.4</v>
      </c>
      <c r="V313" s="109">
        <v>1.2017</v>
      </c>
      <c r="W313" s="109">
        <v>16.804500000000001</v>
      </c>
      <c r="X313" s="109">
        <v>120.8</v>
      </c>
      <c r="Y313" s="109">
        <v>800.8</v>
      </c>
      <c r="Z313" s="109">
        <v>1.5173000000000001</v>
      </c>
      <c r="AA313" s="109">
        <v>5.9412000000000003</v>
      </c>
      <c r="AB313" s="110">
        <v>971.9</v>
      </c>
      <c r="AH313" s="72" t="str">
        <f>IF(AND(B313="Premier League",E313="Live"),_xlfn.XLOOKUP(_xlfn.TEXTJOIN(" vs ",,C313:D313),Calendar!G:G,Calendar!B:B),IF(AND(B313="Premier League",E313="Highlights"),_xlfn.XLOOKUP(H313,Calendar!O:O,Calendar!N:N,,-1),""))</f>
        <v/>
      </c>
      <c r="AI313" s="111" t="str">
        <f>IF(AND(AH313&lt;&gt;"",E313="Live"),_xlfn.XLOOKUP(_xlfn.TEXTJOIN(" vs ",,C313:D313),Calendar!G:G,Calendar!K:K),"")</f>
        <v/>
      </c>
      <c r="AJ313" s="111" t="str">
        <f>IF(AND(K313&lt;&gt;"Match of the Day",K313&lt;&gt;"Match of the Day 2",K313&lt;&gt;"Match of the Day Repeat"),"",1+MAX($AJ$10:AJ312))</f>
        <v/>
      </c>
    </row>
    <row r="314" spans="1:36" s="72" customFormat="1" x14ac:dyDescent="0.35">
      <c r="A314" s="104" t="s">
        <v>31</v>
      </c>
      <c r="B314" s="104" t="s">
        <v>131</v>
      </c>
      <c r="C314" s="104" t="s">
        <v>619</v>
      </c>
      <c r="D314" s="104" t="s">
        <v>48</v>
      </c>
      <c r="E314" s="104" t="s">
        <v>41</v>
      </c>
      <c r="F314" s="105">
        <v>0.83333333333333337</v>
      </c>
      <c r="G314" s="104"/>
      <c r="H314" s="106">
        <v>45952</v>
      </c>
      <c r="I314" s="104" t="s">
        <v>522</v>
      </c>
      <c r="J314" s="107" t="s">
        <v>123</v>
      </c>
      <c r="K314" s="104" t="s">
        <v>53</v>
      </c>
      <c r="L314" s="104" t="s">
        <v>513</v>
      </c>
      <c r="M314" s="107" t="s">
        <v>511</v>
      </c>
      <c r="N314" s="105">
        <v>0.83472222222222225</v>
      </c>
      <c r="O314" s="105">
        <v>0.91319444444444453</v>
      </c>
      <c r="P314" s="105">
        <v>7.8472222222222276E-2</v>
      </c>
      <c r="Q314" s="108">
        <v>243.5</v>
      </c>
      <c r="R314" s="109">
        <v>0.39389999999999997</v>
      </c>
      <c r="S314" s="109">
        <v>1.7461</v>
      </c>
      <c r="T314" s="109">
        <v>345.6</v>
      </c>
      <c r="U314" s="109">
        <v>18.600000000000001</v>
      </c>
      <c r="V314" s="109">
        <v>0.25569999999999998</v>
      </c>
      <c r="W314" s="109">
        <v>3.5121000000000002</v>
      </c>
      <c r="X314" s="109">
        <v>45.3</v>
      </c>
      <c r="Y314" s="109">
        <v>218.3</v>
      </c>
      <c r="Z314" s="109">
        <v>0.41360000000000002</v>
      </c>
      <c r="AA314" s="109">
        <v>1.6107</v>
      </c>
      <c r="AB314" s="110">
        <v>315.8</v>
      </c>
      <c r="AH314" s="72" t="str">
        <f>IF(AND(B314="Premier League",E314="Live"),_xlfn.XLOOKUP(_xlfn.TEXTJOIN(" vs ",,C314:D314),Calendar!G:G,Calendar!B:B),IF(AND(B314="Premier League",E314="Highlights"),_xlfn.XLOOKUP(H314,Calendar!O:O,Calendar!N:N,,-1),""))</f>
        <v/>
      </c>
      <c r="AI314" s="111" t="str">
        <f>IF(AND(AH314&lt;&gt;"",E314="Live"),_xlfn.XLOOKUP(_xlfn.TEXTJOIN(" vs ",,C314:D314),Calendar!G:G,Calendar!K:K),"")</f>
        <v/>
      </c>
      <c r="AJ314" s="111" t="str">
        <f>IF(AND(K314&lt;&gt;"Match of the Day",K314&lt;&gt;"Match of the Day 2",K314&lt;&gt;"Match of the Day Repeat"),"",1+MAX($AJ$10:AJ313))</f>
        <v/>
      </c>
    </row>
    <row r="315" spans="1:36" s="72" customFormat="1" x14ac:dyDescent="0.35">
      <c r="A315" s="104" t="s">
        <v>31</v>
      </c>
      <c r="B315" s="104" t="s">
        <v>562</v>
      </c>
      <c r="C315" s="104" t="s">
        <v>203</v>
      </c>
      <c r="D315" s="104" t="s">
        <v>533</v>
      </c>
      <c r="E315" s="104" t="s">
        <v>41</v>
      </c>
      <c r="F315" s="105">
        <v>0.73958333333333337</v>
      </c>
      <c r="G315" s="104"/>
      <c r="H315" s="106">
        <v>45953</v>
      </c>
      <c r="I315" s="104" t="s">
        <v>522</v>
      </c>
      <c r="J315" s="107" t="s">
        <v>127</v>
      </c>
      <c r="K315" s="104" t="s">
        <v>53</v>
      </c>
      <c r="L315" s="104" t="s">
        <v>513</v>
      </c>
      <c r="M315" s="107" t="s">
        <v>511</v>
      </c>
      <c r="N315" s="105">
        <v>0.74027777777777781</v>
      </c>
      <c r="O315" s="105">
        <v>0.82013888888888897</v>
      </c>
      <c r="P315" s="105">
        <v>7.986111111111116E-2</v>
      </c>
      <c r="Q315" s="108">
        <v>44.6</v>
      </c>
      <c r="R315" s="109">
        <v>0.1</v>
      </c>
      <c r="S315" s="109">
        <v>0.4</v>
      </c>
      <c r="T315" s="109">
        <v>71.099999999999994</v>
      </c>
      <c r="U315" s="109">
        <v>0</v>
      </c>
      <c r="V315" s="109">
        <v>0</v>
      </c>
      <c r="W315" s="109">
        <v>0</v>
      </c>
      <c r="X315" s="109">
        <v>3.9</v>
      </c>
      <c r="Y315" s="109">
        <v>42.8</v>
      </c>
      <c r="Z315" s="109">
        <v>0.1</v>
      </c>
      <c r="AA315" s="109">
        <v>0.4</v>
      </c>
      <c r="AB315" s="110">
        <v>69.3</v>
      </c>
      <c r="AH315" s="72" t="str">
        <f>IF(AND(B315="Premier League",E315="Live"),_xlfn.XLOOKUP(_xlfn.TEXTJOIN(" vs ",,C315:D315),Calendar!G:G,Calendar!B:B),IF(AND(B315="Premier League",E315="Highlights"),_xlfn.XLOOKUP(H315,Calendar!O:O,Calendar!N:N,,-1),""))</f>
        <v/>
      </c>
      <c r="AI315" s="111" t="str">
        <f>IF(AND(AH315&lt;&gt;"",E315="Live"),_xlfn.XLOOKUP(_xlfn.TEXTJOIN(" vs ",,C315:D315),Calendar!G:G,Calendar!K:K),"")</f>
        <v/>
      </c>
      <c r="AJ315" s="111" t="str">
        <f>IF(AND(K315&lt;&gt;"Match of the Day",K315&lt;&gt;"Match of the Day 2",K315&lt;&gt;"Match of the Day Repeat"),"",1+MAX($AJ$10:AJ314))</f>
        <v/>
      </c>
    </row>
    <row r="316" spans="1:36" s="72" customFormat="1" x14ac:dyDescent="0.35">
      <c r="A316" s="104" t="s">
        <v>31</v>
      </c>
      <c r="B316" s="104" t="s">
        <v>148</v>
      </c>
      <c r="C316" s="104" t="s">
        <v>651</v>
      </c>
      <c r="D316" s="104" t="s">
        <v>82</v>
      </c>
      <c r="E316" s="104" t="s">
        <v>41</v>
      </c>
      <c r="F316" s="105">
        <v>0.73958333333333337</v>
      </c>
      <c r="G316" s="104"/>
      <c r="H316" s="106">
        <v>45953</v>
      </c>
      <c r="I316" s="104" t="s">
        <v>522</v>
      </c>
      <c r="J316" s="107" t="s">
        <v>127</v>
      </c>
      <c r="K316" s="104" t="s">
        <v>53</v>
      </c>
      <c r="L316" s="104" t="s">
        <v>510</v>
      </c>
      <c r="M316" s="107" t="s">
        <v>511</v>
      </c>
      <c r="N316" s="105">
        <v>0.73958333333333337</v>
      </c>
      <c r="O316" s="105">
        <v>0.81874999999999998</v>
      </c>
      <c r="P316" s="105">
        <v>7.9166666666666607E-2</v>
      </c>
      <c r="Q316" s="108">
        <v>236.9</v>
      </c>
      <c r="R316" s="109">
        <v>0.4</v>
      </c>
      <c r="S316" s="109">
        <v>2.2000000000000002</v>
      </c>
      <c r="T316" s="109">
        <v>367.8</v>
      </c>
      <c r="U316" s="109">
        <v>13.1</v>
      </c>
      <c r="V316" s="109">
        <v>0.2</v>
      </c>
      <c r="W316" s="109">
        <v>6.6</v>
      </c>
      <c r="X316" s="109">
        <v>44.2</v>
      </c>
      <c r="Y316" s="109">
        <v>225.4</v>
      </c>
      <c r="Z316" s="109">
        <v>0.4</v>
      </c>
      <c r="AA316" s="109">
        <v>2.1</v>
      </c>
      <c r="AB316" s="110">
        <v>359.6</v>
      </c>
      <c r="AH316" s="72" t="str">
        <f>IF(AND(B316="Premier League",E316="Live"),_xlfn.XLOOKUP(_xlfn.TEXTJOIN(" vs ",,C316:D316),Calendar!G:G,Calendar!B:B),IF(AND(B316="Premier League",E316="Highlights"),_xlfn.XLOOKUP(H316,Calendar!O:O,Calendar!N:N,,-1),""))</f>
        <v/>
      </c>
      <c r="AI316" s="111" t="str">
        <f>IF(AND(AH316&lt;&gt;"",E316="Live"),_xlfn.XLOOKUP(_xlfn.TEXTJOIN(" vs ",,C316:D316),Calendar!G:G,Calendar!K:K),"")</f>
        <v/>
      </c>
      <c r="AJ316" s="111" t="str">
        <f>IF(AND(K316&lt;&gt;"Match of the Day",K316&lt;&gt;"Match of the Day 2",K316&lt;&gt;"Match of the Day Repeat"),"",1+MAX($AJ$10:AJ315))</f>
        <v/>
      </c>
    </row>
    <row r="317" spans="1:36" s="72" customFormat="1" x14ac:dyDescent="0.35">
      <c r="A317" s="104" t="s">
        <v>31</v>
      </c>
      <c r="B317" s="104" t="s">
        <v>148</v>
      </c>
      <c r="C317" s="104" t="s">
        <v>652</v>
      </c>
      <c r="D317" s="104" t="s">
        <v>194</v>
      </c>
      <c r="E317" s="104" t="s">
        <v>41</v>
      </c>
      <c r="F317" s="105">
        <v>0.73958333333333337</v>
      </c>
      <c r="G317" s="104"/>
      <c r="H317" s="106">
        <v>45953</v>
      </c>
      <c r="I317" s="104" t="s">
        <v>522</v>
      </c>
      <c r="J317" s="107" t="s">
        <v>127</v>
      </c>
      <c r="K317" s="104" t="s">
        <v>53</v>
      </c>
      <c r="L317" s="104" t="s">
        <v>512</v>
      </c>
      <c r="M317" s="107" t="s">
        <v>511</v>
      </c>
      <c r="N317" s="105">
        <v>0.74097222222222225</v>
      </c>
      <c r="O317" s="105">
        <v>0.81944444444444453</v>
      </c>
      <c r="P317" s="105">
        <v>7.8472222222222276E-2</v>
      </c>
      <c r="Q317" s="108">
        <v>226.7</v>
      </c>
      <c r="R317" s="109">
        <v>0.4</v>
      </c>
      <c r="S317" s="109">
        <v>2.1</v>
      </c>
      <c r="T317" s="109">
        <v>279.5</v>
      </c>
      <c r="U317" s="109">
        <v>30.1</v>
      </c>
      <c r="V317" s="109">
        <v>0.4</v>
      </c>
      <c r="W317" s="109">
        <v>15</v>
      </c>
      <c r="X317" s="109">
        <v>51.9</v>
      </c>
      <c r="Y317" s="109">
        <v>222</v>
      </c>
      <c r="Z317" s="109">
        <v>0.4</v>
      </c>
      <c r="AA317" s="109">
        <v>2.1</v>
      </c>
      <c r="AB317" s="110">
        <v>273.60000000000002</v>
      </c>
      <c r="AH317" s="72" t="str">
        <f>IF(AND(B317="Premier League",E317="Live"),_xlfn.XLOOKUP(_xlfn.TEXTJOIN(" vs ",,C317:D317),Calendar!G:G,Calendar!B:B),IF(AND(B317="Premier League",E317="Highlights"),_xlfn.XLOOKUP(H317,Calendar!O:O,Calendar!N:N,,-1),""))</f>
        <v/>
      </c>
      <c r="AI317" s="111" t="str">
        <f>IF(AND(AH317&lt;&gt;"",E317="Live"),_xlfn.XLOOKUP(_xlfn.TEXTJOIN(" vs ",,C317:D317),Calendar!G:G,Calendar!K:K),"")</f>
        <v/>
      </c>
      <c r="AJ317" s="111" t="str">
        <f>IF(AND(K317&lt;&gt;"Match of the Day",K317&lt;&gt;"Match of the Day 2",K317&lt;&gt;"Match of the Day Repeat"),"",1+MAX($AJ$10:AJ316))</f>
        <v/>
      </c>
    </row>
    <row r="318" spans="1:36" s="72" customFormat="1" x14ac:dyDescent="0.35">
      <c r="A318" s="104" t="s">
        <v>31</v>
      </c>
      <c r="B318" s="104" t="s">
        <v>146</v>
      </c>
      <c r="C318" s="104" t="s">
        <v>653</v>
      </c>
      <c r="D318" s="104" t="s">
        <v>222</v>
      </c>
      <c r="E318" s="104" t="s">
        <v>41</v>
      </c>
      <c r="F318" s="105">
        <v>0.83333333333333337</v>
      </c>
      <c r="G318" s="104"/>
      <c r="H318" s="106">
        <v>45953</v>
      </c>
      <c r="I318" s="104" t="s">
        <v>522</v>
      </c>
      <c r="J318" s="107" t="s">
        <v>127</v>
      </c>
      <c r="K318" s="104" t="s">
        <v>53</v>
      </c>
      <c r="L318" s="104" t="s">
        <v>54</v>
      </c>
      <c r="M318" s="107" t="s">
        <v>55</v>
      </c>
      <c r="N318" s="105">
        <v>0.83333333333333337</v>
      </c>
      <c r="O318" s="105">
        <v>0.91319444444444453</v>
      </c>
      <c r="P318" s="105">
        <v>7.986111111111116E-2</v>
      </c>
      <c r="Q318" s="108">
        <v>83.9</v>
      </c>
      <c r="R318" s="109">
        <v>0.1</v>
      </c>
      <c r="S318" s="109">
        <v>0.6</v>
      </c>
      <c r="T318" s="109">
        <v>139.69999999999999</v>
      </c>
      <c r="U318" s="109">
        <v>5.0999999999999996</v>
      </c>
      <c r="V318" s="109">
        <v>0</v>
      </c>
      <c r="W318" s="109">
        <v>0.89999999999999991</v>
      </c>
      <c r="X318" s="109">
        <v>17.200000000000003</v>
      </c>
      <c r="Y318" s="109">
        <v>83</v>
      </c>
      <c r="Z318" s="109">
        <v>0.1</v>
      </c>
      <c r="AA318" s="109">
        <v>0.6</v>
      </c>
      <c r="AB318" s="110">
        <v>139.69999999999999</v>
      </c>
      <c r="AH318" s="72" t="str">
        <f>IF(AND(B318="Premier League",E318="Live"),_xlfn.XLOOKUP(_xlfn.TEXTJOIN(" vs ",,C318:D318),Calendar!G:G,Calendar!B:B),IF(AND(B318="Premier League",E318="Highlights"),_xlfn.XLOOKUP(H318,Calendar!O:O,Calendar!N:N,,-1),""))</f>
        <v/>
      </c>
      <c r="AI318" s="111" t="str">
        <f>IF(AND(AH318&lt;&gt;"",E318="Live"),_xlfn.XLOOKUP(_xlfn.TEXTJOIN(" vs ",,C318:D318),Calendar!G:G,Calendar!K:K),"")</f>
        <v/>
      </c>
      <c r="AJ318" s="111" t="str">
        <f>IF(AND(K318&lt;&gt;"Match of the Day",K318&lt;&gt;"Match of the Day 2",K318&lt;&gt;"Match of the Day Repeat"),"",1+MAX($AJ$10:AJ317))</f>
        <v/>
      </c>
    </row>
    <row r="319" spans="1:36" s="72" customFormat="1" x14ac:dyDescent="0.35">
      <c r="A319" s="104" t="s">
        <v>31</v>
      </c>
      <c r="B319" s="104" t="s">
        <v>562</v>
      </c>
      <c r="C319" s="104" t="s">
        <v>81</v>
      </c>
      <c r="D319" s="104" t="s">
        <v>654</v>
      </c>
      <c r="E319" s="104" t="s">
        <v>41</v>
      </c>
      <c r="F319" s="105">
        <v>0.83333333333333337</v>
      </c>
      <c r="G319" s="104"/>
      <c r="H319" s="106">
        <v>45953</v>
      </c>
      <c r="I319" s="104" t="s">
        <v>522</v>
      </c>
      <c r="J319" s="107" t="s">
        <v>127</v>
      </c>
      <c r="K319" s="104" t="s">
        <v>53</v>
      </c>
      <c r="L319" s="104" t="s">
        <v>513</v>
      </c>
      <c r="M319" s="107" t="s">
        <v>511</v>
      </c>
      <c r="N319" s="105">
        <v>0.83333333333333337</v>
      </c>
      <c r="O319" s="105">
        <v>0.91527777777777786</v>
      </c>
      <c r="P319" s="105">
        <v>8.1944444444444486E-2</v>
      </c>
      <c r="Q319" s="108">
        <v>110.9</v>
      </c>
      <c r="R319" s="109">
        <v>0.2</v>
      </c>
      <c r="S319" s="109">
        <v>0.8</v>
      </c>
      <c r="T319" s="109">
        <v>183.7</v>
      </c>
      <c r="U319" s="109">
        <v>26.7</v>
      </c>
      <c r="V319" s="109">
        <v>0.4</v>
      </c>
      <c r="W319" s="109">
        <v>4.9000000000000004</v>
      </c>
      <c r="X319" s="109">
        <v>48.2</v>
      </c>
      <c r="Y319" s="109">
        <v>105.1</v>
      </c>
      <c r="Z319" s="109">
        <v>0.2</v>
      </c>
      <c r="AA319" s="109">
        <v>0.8</v>
      </c>
      <c r="AB319" s="110">
        <v>177.2</v>
      </c>
      <c r="AH319" s="72" t="str">
        <f>IF(AND(B319="Premier League",E319="Live"),_xlfn.XLOOKUP(_xlfn.TEXTJOIN(" vs ",,C319:D319),Calendar!G:G,Calendar!B:B),IF(AND(B319="Premier League",E319="Highlights"),_xlfn.XLOOKUP(H319,Calendar!O:O,Calendar!N:N,,-1),""))</f>
        <v/>
      </c>
      <c r="AI319" s="111" t="str">
        <f>IF(AND(AH319&lt;&gt;"",E319="Live"),_xlfn.XLOOKUP(_xlfn.TEXTJOIN(" vs ",,C319:D319),Calendar!G:G,Calendar!K:K),"")</f>
        <v/>
      </c>
      <c r="AJ319" s="111" t="str">
        <f>IF(AND(K319&lt;&gt;"Match of the Day",K319&lt;&gt;"Match of the Day 2",K319&lt;&gt;"Match of the Day Repeat"),"",1+MAX($AJ$10:AJ318))</f>
        <v/>
      </c>
    </row>
    <row r="320" spans="1:36" s="72" customFormat="1" x14ac:dyDescent="0.35">
      <c r="A320" s="104" t="s">
        <v>31</v>
      </c>
      <c r="B320" s="104" t="s">
        <v>148</v>
      </c>
      <c r="C320" s="104" t="s">
        <v>195</v>
      </c>
      <c r="D320" s="104" t="s">
        <v>635</v>
      </c>
      <c r="E320" s="104" t="s">
        <v>41</v>
      </c>
      <c r="F320" s="105">
        <v>0.83333333333333337</v>
      </c>
      <c r="G320" s="104"/>
      <c r="H320" s="106">
        <v>45953</v>
      </c>
      <c r="I320" s="104" t="s">
        <v>522</v>
      </c>
      <c r="J320" s="107" t="s">
        <v>127</v>
      </c>
      <c r="K320" s="104" t="s">
        <v>53</v>
      </c>
      <c r="L320" s="104" t="s">
        <v>512</v>
      </c>
      <c r="M320" s="107" t="s">
        <v>511</v>
      </c>
      <c r="N320" s="105">
        <v>0.83402777777777781</v>
      </c>
      <c r="O320" s="105">
        <v>0.91250000000000009</v>
      </c>
      <c r="P320" s="105">
        <v>7.8472222222222276E-2</v>
      </c>
      <c r="Q320" s="108">
        <v>171.8</v>
      </c>
      <c r="R320" s="109">
        <v>0.3</v>
      </c>
      <c r="S320" s="109">
        <v>1.3</v>
      </c>
      <c r="T320" s="109">
        <v>249.6</v>
      </c>
      <c r="U320" s="109">
        <v>14.4</v>
      </c>
      <c r="V320" s="109">
        <v>0.2</v>
      </c>
      <c r="W320" s="109">
        <v>2.7</v>
      </c>
      <c r="X320" s="109">
        <v>30.2</v>
      </c>
      <c r="Y320" s="109">
        <v>167.6</v>
      </c>
      <c r="Z320" s="109">
        <v>0.3</v>
      </c>
      <c r="AA320" s="109">
        <v>1.3</v>
      </c>
      <c r="AB320" s="110">
        <v>241.6</v>
      </c>
      <c r="AH320" s="72" t="str">
        <f>IF(AND(B320="Premier League",E320="Live"),_xlfn.XLOOKUP(_xlfn.TEXTJOIN(" vs ",,C320:D320),Calendar!G:G,Calendar!B:B),IF(AND(B320="Premier League",E320="Highlights"),_xlfn.XLOOKUP(H320,Calendar!O:O,Calendar!N:N,,-1),""))</f>
        <v/>
      </c>
      <c r="AI320" s="111" t="str">
        <f>IF(AND(AH320&lt;&gt;"",E320="Live"),_xlfn.XLOOKUP(_xlfn.TEXTJOIN(" vs ",,C320:D320),Calendar!G:G,Calendar!K:K),"")</f>
        <v/>
      </c>
      <c r="AJ320" s="111" t="str">
        <f>IF(AND(K320&lt;&gt;"Match of the Day",K320&lt;&gt;"Match of the Day 2",K320&lt;&gt;"Match of the Day Repeat"),"",1+MAX($AJ$10:AJ319))</f>
        <v/>
      </c>
    </row>
    <row r="321" spans="1:36" s="72" customFormat="1" x14ac:dyDescent="0.35">
      <c r="A321" s="104" t="s">
        <v>31</v>
      </c>
      <c r="B321" s="104" t="s">
        <v>148</v>
      </c>
      <c r="C321" s="104" t="s">
        <v>164</v>
      </c>
      <c r="D321" s="104" t="s">
        <v>247</v>
      </c>
      <c r="E321" s="104" t="s">
        <v>41</v>
      </c>
      <c r="F321" s="105">
        <v>0.83333333333333337</v>
      </c>
      <c r="G321" s="104"/>
      <c r="H321" s="106">
        <v>45953</v>
      </c>
      <c r="I321" s="104" t="s">
        <v>522</v>
      </c>
      <c r="J321" s="107" t="s">
        <v>127</v>
      </c>
      <c r="K321" s="104" t="s">
        <v>53</v>
      </c>
      <c r="L321" s="104" t="s">
        <v>510</v>
      </c>
      <c r="M321" s="107" t="s">
        <v>511</v>
      </c>
      <c r="N321" s="105">
        <v>0.83402777777777781</v>
      </c>
      <c r="O321" s="105">
        <v>0.9159722222222223</v>
      </c>
      <c r="P321" s="105">
        <v>8.1944444444444486E-2</v>
      </c>
      <c r="Q321" s="108">
        <v>386.6</v>
      </c>
      <c r="R321" s="109">
        <v>0.6</v>
      </c>
      <c r="S321" s="109">
        <v>2.8</v>
      </c>
      <c r="T321" s="109">
        <v>483.9</v>
      </c>
      <c r="U321" s="109">
        <v>45.7</v>
      </c>
      <c r="V321" s="109">
        <v>0.6</v>
      </c>
      <c r="W321" s="109">
        <v>8.3000000000000007</v>
      </c>
      <c r="X321" s="109">
        <v>68.599999999999994</v>
      </c>
      <c r="Y321" s="109">
        <v>380.9</v>
      </c>
      <c r="Z321" s="109">
        <v>0.7</v>
      </c>
      <c r="AA321" s="109">
        <v>2.9</v>
      </c>
      <c r="AB321" s="110">
        <v>477.1</v>
      </c>
      <c r="AH321" s="72" t="str">
        <f>IF(AND(B321="Premier League",E321="Live"),_xlfn.XLOOKUP(_xlfn.TEXTJOIN(" vs ",,C321:D321),Calendar!G:G,Calendar!B:B),IF(AND(B321="Premier League",E321="Highlights"),_xlfn.XLOOKUP(H321,Calendar!O:O,Calendar!N:N,,-1),""))</f>
        <v/>
      </c>
      <c r="AI321" s="111" t="str">
        <f>IF(AND(AH321&lt;&gt;"",E321="Live"),_xlfn.XLOOKUP(_xlfn.TEXTJOIN(" vs ",,C321:D321),Calendar!G:G,Calendar!K:K),"")</f>
        <v/>
      </c>
      <c r="AJ321" s="111" t="str">
        <f>IF(AND(K321&lt;&gt;"Match of the Day",K321&lt;&gt;"Match of the Day 2",K321&lt;&gt;"Match of the Day Repeat"),"",1+MAX($AJ$10:AJ320))</f>
        <v/>
      </c>
    </row>
    <row r="322" spans="1:36" s="72" customFormat="1" x14ac:dyDescent="0.35">
      <c r="A322" s="104" t="s">
        <v>31</v>
      </c>
      <c r="B322" s="104" t="s">
        <v>145</v>
      </c>
      <c r="C322" s="104" t="s">
        <v>115</v>
      </c>
      <c r="D322" s="104" t="s">
        <v>91</v>
      </c>
      <c r="E322" s="104" t="s">
        <v>41</v>
      </c>
      <c r="F322" s="105">
        <v>0.83333333333333337</v>
      </c>
      <c r="G322" s="104"/>
      <c r="H322" s="106">
        <v>45954</v>
      </c>
      <c r="I322" s="104" t="s">
        <v>522</v>
      </c>
      <c r="J322" s="107" t="s">
        <v>71</v>
      </c>
      <c r="K322" s="104" t="s">
        <v>53</v>
      </c>
      <c r="L322" s="104" t="s">
        <v>120</v>
      </c>
      <c r="M322" s="107" t="s">
        <v>55</v>
      </c>
      <c r="N322" s="105">
        <v>0.83402777777777781</v>
      </c>
      <c r="O322" s="105">
        <v>0.91527777777777786</v>
      </c>
      <c r="P322" s="105">
        <v>8.1250000000000044E-2</v>
      </c>
      <c r="Q322" s="108">
        <v>37.5</v>
      </c>
      <c r="R322" s="109">
        <v>0.1</v>
      </c>
      <c r="S322" s="109">
        <v>0.3</v>
      </c>
      <c r="T322" s="109">
        <v>72.7</v>
      </c>
      <c r="U322" s="109">
        <v>0.4</v>
      </c>
      <c r="V322" s="109">
        <v>0</v>
      </c>
      <c r="W322" s="109">
        <v>0.1</v>
      </c>
      <c r="X322" s="109">
        <v>5</v>
      </c>
      <c r="Y322" s="109">
        <v>37.5</v>
      </c>
      <c r="Z322" s="109">
        <v>0.1</v>
      </c>
      <c r="AA322" s="109">
        <v>0.3</v>
      </c>
      <c r="AB322" s="110">
        <v>72.7</v>
      </c>
      <c r="AH322" s="72" t="str">
        <f>IF(AND(B322="Premier League",E322="Live"),_xlfn.XLOOKUP(_xlfn.TEXTJOIN(" vs ",,C322:D322),Calendar!G:G,Calendar!B:B),IF(AND(B322="Premier League",E322="Highlights"),_xlfn.XLOOKUP(H322,Calendar!O:O,Calendar!N:N,,-1),""))</f>
        <v/>
      </c>
      <c r="AI322" s="111" t="str">
        <f>IF(AND(AH322&lt;&gt;"",E322="Live"),_xlfn.XLOOKUP(_xlfn.TEXTJOIN(" vs ",,C322:D322),Calendar!G:G,Calendar!K:K),"")</f>
        <v/>
      </c>
      <c r="AJ322" s="111" t="str">
        <f>IF(AND(K322&lt;&gt;"Match of the Day",K322&lt;&gt;"Match of the Day 2",K322&lt;&gt;"Match of the Day Repeat"),"",1+MAX($AJ$10:AJ321))</f>
        <v/>
      </c>
    </row>
    <row r="323" spans="1:36" s="72" customFormat="1" x14ac:dyDescent="0.35">
      <c r="A323" s="104" t="s">
        <v>31</v>
      </c>
      <c r="B323" s="104" t="s">
        <v>32</v>
      </c>
      <c r="C323" s="104" t="s">
        <v>43</v>
      </c>
      <c r="D323" s="104" t="s">
        <v>47</v>
      </c>
      <c r="E323" s="104" t="s">
        <v>41</v>
      </c>
      <c r="F323" s="105">
        <v>0.83333333333333337</v>
      </c>
      <c r="G323" s="104"/>
      <c r="H323" s="106">
        <v>45954</v>
      </c>
      <c r="I323" s="104" t="s">
        <v>522</v>
      </c>
      <c r="J323" s="107" t="s">
        <v>71</v>
      </c>
      <c r="K323" s="104" t="s">
        <v>53</v>
      </c>
      <c r="L323" s="104" t="s">
        <v>54</v>
      </c>
      <c r="M323" s="107" t="s">
        <v>55</v>
      </c>
      <c r="N323" s="105">
        <v>0.83402777777777781</v>
      </c>
      <c r="O323" s="105">
        <v>0.92013888888888895</v>
      </c>
      <c r="P323" s="105">
        <v>8.6111111111111138E-2</v>
      </c>
      <c r="Q323" s="108">
        <v>868.9</v>
      </c>
      <c r="R323" s="109">
        <v>1.4</v>
      </c>
      <c r="S323" s="109">
        <v>7.6</v>
      </c>
      <c r="T323" s="109">
        <v>1145.3000000000002</v>
      </c>
      <c r="U323" s="109">
        <v>68.3</v>
      </c>
      <c r="V323" s="109">
        <v>1</v>
      </c>
      <c r="W323" s="109">
        <v>23.799999999999997</v>
      </c>
      <c r="X323" s="109">
        <v>97.3</v>
      </c>
      <c r="Y323" s="109">
        <v>816.8</v>
      </c>
      <c r="Z323" s="109">
        <v>1.5</v>
      </c>
      <c r="AA323" s="109">
        <v>7.4</v>
      </c>
      <c r="AB323" s="110">
        <v>1076.0999999999999</v>
      </c>
      <c r="AH323" s="72" t="e">
        <f>IF(AND(B323="Premier League",E323="Live"),_xlfn.XLOOKUP(_xlfn.TEXTJOIN(" vs ",,C323:D323),Calendar!G:G,Calendar!B:B),IF(AND(B323="Premier League",E323="Highlights"),_xlfn.XLOOKUP(H323,Calendar!O:O,Calendar!N:N,,-1),""))</f>
        <v>#N/A</v>
      </c>
      <c r="AI323" s="111" t="e">
        <f>IF(AND(AH323&lt;&gt;"",E323="Live"),_xlfn.XLOOKUP(_xlfn.TEXTJOIN(" vs ",,C323:D323),Calendar!G:G,Calendar!K:K),"")</f>
        <v>#N/A</v>
      </c>
      <c r="AJ323" s="111" t="str">
        <f>IF(AND(K323&lt;&gt;"Match of the Day",K323&lt;&gt;"Match of the Day 2",K323&lt;&gt;"Match of the Day Repeat"),"",1+MAX($AJ$10:AJ322))</f>
        <v/>
      </c>
    </row>
    <row r="324" spans="1:36" s="72" customFormat="1" x14ac:dyDescent="0.35">
      <c r="A324" s="104" t="s">
        <v>31</v>
      </c>
      <c r="B324" s="104" t="s">
        <v>349</v>
      </c>
      <c r="C324" s="104" t="s">
        <v>655</v>
      </c>
      <c r="D324" s="104" t="s">
        <v>656</v>
      </c>
      <c r="E324" s="104" t="s">
        <v>41</v>
      </c>
      <c r="F324" s="105">
        <v>0.51041666666666663</v>
      </c>
      <c r="G324" s="104"/>
      <c r="H324" s="106">
        <v>45955</v>
      </c>
      <c r="I324" s="104" t="s">
        <v>522</v>
      </c>
      <c r="J324" s="107" t="s">
        <v>37</v>
      </c>
      <c r="K324" s="104" t="s">
        <v>53</v>
      </c>
      <c r="L324" s="104" t="s">
        <v>510</v>
      </c>
      <c r="M324" s="107" t="s">
        <v>511</v>
      </c>
      <c r="N324" s="105">
        <v>0.51041666666666674</v>
      </c>
      <c r="O324" s="105">
        <v>0.59722222222222221</v>
      </c>
      <c r="P324" s="105">
        <v>8.6805555555555469E-2</v>
      </c>
      <c r="Q324" s="108">
        <v>23.3</v>
      </c>
      <c r="R324" s="109">
        <v>0</v>
      </c>
      <c r="S324" s="109">
        <v>0.5</v>
      </c>
      <c r="T324" s="109">
        <v>48</v>
      </c>
      <c r="U324" s="109">
        <v>0</v>
      </c>
      <c r="V324" s="109">
        <v>0</v>
      </c>
      <c r="W324" s="109">
        <v>0</v>
      </c>
      <c r="X324" s="109" t="s">
        <v>541</v>
      </c>
      <c r="Y324" s="109">
        <v>23.3</v>
      </c>
      <c r="Z324" s="109">
        <v>0</v>
      </c>
      <c r="AA324" s="109">
        <v>0.5</v>
      </c>
      <c r="AB324" s="110">
        <v>48</v>
      </c>
      <c r="AH324" s="72" t="str">
        <f>IF(AND(B324="Premier League",E324="Live"),_xlfn.XLOOKUP(_xlfn.TEXTJOIN(" vs ",,C324:D324),Calendar!G:G,Calendar!B:B),IF(AND(B324="Premier League",E324="Highlights"),_xlfn.XLOOKUP(H324,Calendar!O:O,Calendar!N:N,,-1),""))</f>
        <v/>
      </c>
      <c r="AI324" s="111" t="str">
        <f>IF(AND(AH324&lt;&gt;"",E324="Live"),_xlfn.XLOOKUP(_xlfn.TEXTJOIN(" vs ",,C324:D324),Calendar!G:G,Calendar!K:K),"")</f>
        <v/>
      </c>
      <c r="AJ324" s="111" t="str">
        <f>IF(AND(K324&lt;&gt;"Match of the Day",K324&lt;&gt;"Match of the Day 2",K324&lt;&gt;"Match of the Day Repeat"),"",1+MAX($AJ$10:AJ323))</f>
        <v/>
      </c>
    </row>
    <row r="325" spans="1:36" s="72" customFormat="1" x14ac:dyDescent="0.35">
      <c r="A325" s="104" t="s">
        <v>31</v>
      </c>
      <c r="B325" s="104" t="s">
        <v>145</v>
      </c>
      <c r="C325" s="104" t="s">
        <v>96</v>
      </c>
      <c r="D325" s="104" t="s">
        <v>64</v>
      </c>
      <c r="E325" s="104" t="s">
        <v>41</v>
      </c>
      <c r="F325" s="105">
        <v>0.52083333333333337</v>
      </c>
      <c r="G325" s="104"/>
      <c r="H325" s="106">
        <v>45955</v>
      </c>
      <c r="I325" s="104" t="s">
        <v>522</v>
      </c>
      <c r="J325" s="107" t="s">
        <v>37</v>
      </c>
      <c r="K325" s="104" t="s">
        <v>53</v>
      </c>
      <c r="L325" s="104" t="s">
        <v>548</v>
      </c>
      <c r="M325" s="107" t="s">
        <v>55</v>
      </c>
      <c r="N325" s="105">
        <v>0.52152777777777781</v>
      </c>
      <c r="O325" s="105">
        <v>0.60277777777777775</v>
      </c>
      <c r="P325" s="105">
        <v>8.1249999999999933E-2</v>
      </c>
      <c r="Q325" s="108">
        <v>122.6</v>
      </c>
      <c r="R325" s="109">
        <v>0.2</v>
      </c>
      <c r="S325" s="109">
        <v>2.4</v>
      </c>
      <c r="T325" s="109">
        <v>160.1</v>
      </c>
      <c r="U325" s="109">
        <v>15.8</v>
      </c>
      <c r="V325" s="109">
        <v>0.2</v>
      </c>
      <c r="W325" s="109">
        <v>8.6</v>
      </c>
      <c r="X325" s="109">
        <v>23.8</v>
      </c>
      <c r="Y325" s="109">
        <v>118.2</v>
      </c>
      <c r="Z325" s="109">
        <v>0.2</v>
      </c>
      <c r="AA325" s="109">
        <v>2.4</v>
      </c>
      <c r="AB325" s="110">
        <v>150.19999999999999</v>
      </c>
      <c r="AH325" s="72" t="str">
        <f>IF(AND(B325="Premier League",E325="Live"),_xlfn.XLOOKUP(_xlfn.TEXTJOIN(" vs ",,C325:D325),Calendar!G:G,Calendar!B:B),IF(AND(B325="Premier League",E325="Highlights"),_xlfn.XLOOKUP(H325,Calendar!O:O,Calendar!N:N,,-1),""))</f>
        <v/>
      </c>
      <c r="AI325" s="111" t="str">
        <f>IF(AND(AH325&lt;&gt;"",E325="Live"),_xlfn.XLOOKUP(_xlfn.TEXTJOIN(" vs ",,C325:D325),Calendar!G:G,Calendar!K:K),"")</f>
        <v/>
      </c>
      <c r="AJ325" s="111" t="str">
        <f>IF(AND(K325&lt;&gt;"Match of the Day",K325&lt;&gt;"Match of the Day 2",K325&lt;&gt;"Match of the Day Repeat"),"",1+MAX($AJ$10:AJ324))</f>
        <v/>
      </c>
    </row>
    <row r="326" spans="1:36" s="72" customFormat="1" x14ac:dyDescent="0.35">
      <c r="A326" s="104" t="s">
        <v>31</v>
      </c>
      <c r="B326" s="104" t="s">
        <v>145</v>
      </c>
      <c r="C326" s="104" t="s">
        <v>236</v>
      </c>
      <c r="D326" s="104" t="s">
        <v>90</v>
      </c>
      <c r="E326" s="104" t="s">
        <v>41</v>
      </c>
      <c r="F326" s="105">
        <v>0.52083333333333337</v>
      </c>
      <c r="G326" s="104"/>
      <c r="H326" s="106">
        <v>45955</v>
      </c>
      <c r="I326" s="104" t="s">
        <v>522</v>
      </c>
      <c r="J326" s="107" t="s">
        <v>37</v>
      </c>
      <c r="K326" s="104" t="s">
        <v>53</v>
      </c>
      <c r="L326" s="104" t="s">
        <v>54</v>
      </c>
      <c r="M326" s="107" t="s">
        <v>55</v>
      </c>
      <c r="N326" s="105">
        <v>0.52152777777777781</v>
      </c>
      <c r="O326" s="105">
        <v>0.60069444444444442</v>
      </c>
      <c r="P326" s="105">
        <v>7.9166666666666607E-2</v>
      </c>
      <c r="Q326" s="108">
        <v>308.60000000000002</v>
      </c>
      <c r="R326" s="109">
        <v>0.5</v>
      </c>
      <c r="S326" s="109">
        <v>6</v>
      </c>
      <c r="T326" s="109">
        <v>419.40000000000003</v>
      </c>
      <c r="U326" s="109">
        <v>23</v>
      </c>
      <c r="V326" s="109">
        <v>0.30000000000000004</v>
      </c>
      <c r="W326" s="109">
        <v>12.600000000000001</v>
      </c>
      <c r="X326" s="109">
        <v>51.9</v>
      </c>
      <c r="Y326" s="109">
        <v>285.89999999999998</v>
      </c>
      <c r="Z326" s="109">
        <v>0.60000000000000009</v>
      </c>
      <c r="AA326" s="109">
        <v>5.7</v>
      </c>
      <c r="AB326" s="110">
        <v>400.5</v>
      </c>
      <c r="AH326" s="72" t="str">
        <f>IF(AND(B326="Premier League",E326="Live"),_xlfn.XLOOKUP(_xlfn.TEXTJOIN(" vs ",,C326:D326),Calendar!G:G,Calendar!B:B),IF(AND(B326="Premier League",E326="Highlights"),_xlfn.XLOOKUP(H326,Calendar!O:O,Calendar!N:N,,-1),""))</f>
        <v/>
      </c>
      <c r="AI326" s="111" t="str">
        <f>IF(AND(AH326&lt;&gt;"",E326="Live"),_xlfn.XLOOKUP(_xlfn.TEXTJOIN(" vs ",,C326:D326),Calendar!G:G,Calendar!K:K),"")</f>
        <v/>
      </c>
      <c r="AJ326" s="111" t="str">
        <f>IF(AND(K326&lt;&gt;"Match of the Day",K326&lt;&gt;"Match of the Day 2",K326&lt;&gt;"Match of the Day Repeat"),"",1+MAX($AJ$10:AJ325))</f>
        <v/>
      </c>
    </row>
    <row r="327" spans="1:36" s="72" customFormat="1" x14ac:dyDescent="0.35">
      <c r="A327" s="104" t="s">
        <v>31</v>
      </c>
      <c r="B327" s="104" t="s">
        <v>32</v>
      </c>
      <c r="C327" s="104" t="s">
        <v>42</v>
      </c>
      <c r="D327" s="104" t="s">
        <v>161</v>
      </c>
      <c r="E327" s="104" t="s">
        <v>41</v>
      </c>
      <c r="F327" s="105">
        <v>0.72916666666666663</v>
      </c>
      <c r="G327" s="104"/>
      <c r="H327" s="106">
        <v>45955</v>
      </c>
      <c r="I327" s="104" t="s">
        <v>522</v>
      </c>
      <c r="J327" s="107" t="s">
        <v>37</v>
      </c>
      <c r="K327" s="104" t="s">
        <v>53</v>
      </c>
      <c r="L327" s="104" t="s">
        <v>54</v>
      </c>
      <c r="M327" s="107" t="s">
        <v>55</v>
      </c>
      <c r="N327" s="105">
        <v>0.72986111111111118</v>
      </c>
      <c r="O327" s="105">
        <v>0.80902777777777779</v>
      </c>
      <c r="P327" s="105">
        <v>7.9166666666666607E-2</v>
      </c>
      <c r="Q327" s="108">
        <v>1734.4</v>
      </c>
      <c r="R327" s="109">
        <v>2.8</v>
      </c>
      <c r="S327" s="109">
        <v>14.399999999999999</v>
      </c>
      <c r="T327" s="109">
        <v>2152.8000000000002</v>
      </c>
      <c r="U327" s="109">
        <v>267.8</v>
      </c>
      <c r="V327" s="109">
        <v>3.7</v>
      </c>
      <c r="W327" s="109">
        <v>52.8</v>
      </c>
      <c r="X327" s="109">
        <v>389.1</v>
      </c>
      <c r="Y327" s="109">
        <v>1620.4</v>
      </c>
      <c r="Z327" s="109">
        <v>3.1</v>
      </c>
      <c r="AA327" s="109">
        <v>14.1</v>
      </c>
      <c r="AB327" s="110">
        <v>2021.6</v>
      </c>
      <c r="AH327" s="72" t="e">
        <f>IF(AND(B327="Premier League",E327="Live"),_xlfn.XLOOKUP(_xlfn.TEXTJOIN(" vs ",,C327:D327),Calendar!G:G,Calendar!B:B),IF(AND(B327="Premier League",E327="Highlights"),_xlfn.XLOOKUP(H327,Calendar!O:O,Calendar!N:N,,-1),""))</f>
        <v>#N/A</v>
      </c>
      <c r="AI327" s="111" t="e">
        <f>IF(AND(AH327&lt;&gt;"",E327="Live"),_xlfn.XLOOKUP(_xlfn.TEXTJOIN(" vs ",,C327:D327),Calendar!G:G,Calendar!K:K),"")</f>
        <v>#N/A</v>
      </c>
      <c r="AJ327" s="111" t="str">
        <f>IF(AND(K327&lt;&gt;"Match of the Day",K327&lt;&gt;"Match of the Day 2",K327&lt;&gt;"Match of the Day Repeat"),"",1+MAX($AJ$10:AJ326))</f>
        <v/>
      </c>
    </row>
    <row r="328" spans="1:36" s="72" customFormat="1" x14ac:dyDescent="0.35">
      <c r="A328" s="104" t="s">
        <v>31</v>
      </c>
      <c r="B328" s="104" t="s">
        <v>478</v>
      </c>
      <c r="C328" s="104" t="s">
        <v>657</v>
      </c>
      <c r="D328" s="104" t="s">
        <v>658</v>
      </c>
      <c r="E328" s="104" t="s">
        <v>41</v>
      </c>
      <c r="F328" s="105">
        <v>0.72916666666666663</v>
      </c>
      <c r="G328" s="104"/>
      <c r="H328" s="106">
        <v>45955</v>
      </c>
      <c r="I328" s="104" t="s">
        <v>522</v>
      </c>
      <c r="J328" s="107" t="s">
        <v>37</v>
      </c>
      <c r="K328" s="104" t="s">
        <v>53</v>
      </c>
      <c r="L328" s="104" t="s">
        <v>549</v>
      </c>
      <c r="M328" s="107" t="s">
        <v>80</v>
      </c>
      <c r="N328" s="105">
        <v>0.72916666666666674</v>
      </c>
      <c r="O328" s="105">
        <v>0.81180555555555556</v>
      </c>
      <c r="P328" s="105">
        <v>8.2638888888888817E-2</v>
      </c>
      <c r="Q328" s="108">
        <v>1034.0999999999999</v>
      </c>
      <c r="R328" s="109">
        <v>1.7</v>
      </c>
      <c r="S328" s="109">
        <v>8.6</v>
      </c>
      <c r="T328" s="109">
        <v>1320</v>
      </c>
      <c r="U328" s="109">
        <v>44.8</v>
      </c>
      <c r="V328" s="109">
        <v>0.6</v>
      </c>
      <c r="W328" s="109">
        <v>8.9</v>
      </c>
      <c r="X328" s="109">
        <v>61</v>
      </c>
      <c r="Y328" s="109">
        <v>985.8</v>
      </c>
      <c r="Z328" s="109">
        <v>1.9</v>
      </c>
      <c r="AA328" s="109">
        <v>8.6</v>
      </c>
      <c r="AB328" s="110">
        <v>1269.8</v>
      </c>
      <c r="AH328" s="72" t="str">
        <f>IF(AND(B328="Premier League",E328="Live"),_xlfn.XLOOKUP(_xlfn.TEXTJOIN(" vs ",,C328:D328),Calendar!G:G,Calendar!B:B),IF(AND(B328="Premier League",E328="Highlights"),_xlfn.XLOOKUP(H328,Calendar!O:O,Calendar!N:N,,-1),""))</f>
        <v/>
      </c>
      <c r="AI328" s="111" t="str">
        <f>IF(AND(AH328&lt;&gt;"",E328="Live"),_xlfn.XLOOKUP(_xlfn.TEXTJOIN(" vs ",,C328:D328),Calendar!G:G,Calendar!K:K),"")</f>
        <v/>
      </c>
      <c r="AJ328" s="111" t="str">
        <f>IF(AND(K328&lt;&gt;"Match of the Day",K328&lt;&gt;"Match of the Day 2",K328&lt;&gt;"Match of the Day Repeat"),"",1+MAX($AJ$10:AJ327))</f>
        <v/>
      </c>
    </row>
    <row r="329" spans="1:36" s="72" customFormat="1" x14ac:dyDescent="0.35">
      <c r="A329" s="104" t="s">
        <v>31</v>
      </c>
      <c r="B329" s="104" t="s">
        <v>32</v>
      </c>
      <c r="C329" s="104" t="s">
        <v>140</v>
      </c>
      <c r="D329" s="104" t="s">
        <v>45</v>
      </c>
      <c r="E329" s="104" t="s">
        <v>41</v>
      </c>
      <c r="F329" s="105">
        <v>0.83333333333333337</v>
      </c>
      <c r="G329" s="104"/>
      <c r="H329" s="106">
        <v>45955</v>
      </c>
      <c r="I329" s="104" t="s">
        <v>522</v>
      </c>
      <c r="J329" s="107" t="s">
        <v>37</v>
      </c>
      <c r="K329" s="104" t="s">
        <v>53</v>
      </c>
      <c r="L329" s="104" t="s">
        <v>510</v>
      </c>
      <c r="M329" s="107" t="s">
        <v>511</v>
      </c>
      <c r="N329" s="105">
        <v>0.83333333333333337</v>
      </c>
      <c r="O329" s="105">
        <v>0.92291666666666672</v>
      </c>
      <c r="P329" s="105">
        <v>8.9583333333333348E-2</v>
      </c>
      <c r="Q329" s="108">
        <v>1039.0999999999999</v>
      </c>
      <c r="R329" s="109">
        <v>1.7</v>
      </c>
      <c r="S329" s="109">
        <v>9</v>
      </c>
      <c r="T329" s="109">
        <v>1272.0999999999999</v>
      </c>
      <c r="U329" s="109">
        <v>146</v>
      </c>
      <c r="V329" s="109">
        <v>2</v>
      </c>
      <c r="W329" s="109">
        <v>34.6</v>
      </c>
      <c r="X329" s="109">
        <v>199.8</v>
      </c>
      <c r="Y329" s="109">
        <v>942.7</v>
      </c>
      <c r="Z329" s="109">
        <v>1.8</v>
      </c>
      <c r="AA329" s="109">
        <v>8.5</v>
      </c>
      <c r="AB329" s="110">
        <v>1163.9000000000001</v>
      </c>
      <c r="AH329" s="72" t="e">
        <f>IF(AND(B329="Premier League",E329="Live"),_xlfn.XLOOKUP(_xlfn.TEXTJOIN(" vs ",,C329:D329),Calendar!G:G,Calendar!B:B),IF(AND(B329="Premier League",E329="Highlights"),_xlfn.XLOOKUP(H329,Calendar!O:O,Calendar!N:N,,-1),""))</f>
        <v>#N/A</v>
      </c>
      <c r="AI329" s="111" t="e">
        <f>IF(AND(AH329&lt;&gt;"",E329="Live"),_xlfn.XLOOKUP(_xlfn.TEXTJOIN(" vs ",,C329:D329),Calendar!G:G,Calendar!K:K),"")</f>
        <v>#N/A</v>
      </c>
      <c r="AJ329" s="111" t="str">
        <f>IF(AND(K329&lt;&gt;"Match of the Day",K329&lt;&gt;"Match of the Day 2",K329&lt;&gt;"Match of the Day Repeat"),"",1+MAX($AJ$10:AJ328))</f>
        <v/>
      </c>
    </row>
    <row r="330" spans="1:36" s="72" customFormat="1" x14ac:dyDescent="0.35">
      <c r="A330" s="104" t="s">
        <v>31</v>
      </c>
      <c r="B330" s="104" t="s">
        <v>32</v>
      </c>
      <c r="C330" s="104"/>
      <c r="D330" s="104"/>
      <c r="E330" s="104" t="s">
        <v>33</v>
      </c>
      <c r="F330" s="105">
        <v>0.93402777777777779</v>
      </c>
      <c r="G330" s="104"/>
      <c r="H330" s="106">
        <v>45955</v>
      </c>
      <c r="I330" s="104" t="s">
        <v>522</v>
      </c>
      <c r="J330" s="107" t="s">
        <v>37</v>
      </c>
      <c r="K330" s="104" t="s">
        <v>552</v>
      </c>
      <c r="L330" s="104" t="s">
        <v>35</v>
      </c>
      <c r="M330" s="107" t="s">
        <v>36</v>
      </c>
      <c r="N330" s="105">
        <v>0.93402777777777779</v>
      </c>
      <c r="O330" s="105">
        <v>0.98263888888888884</v>
      </c>
      <c r="P330" s="105">
        <v>4.8611111111111049E-2</v>
      </c>
      <c r="Q330" s="108">
        <v>1948.4</v>
      </c>
      <c r="R330" s="109">
        <v>3.2</v>
      </c>
      <c r="S330" s="109">
        <v>25.6</v>
      </c>
      <c r="T330" s="109">
        <v>2268.6</v>
      </c>
      <c r="U330" s="109">
        <v>78.2</v>
      </c>
      <c r="V330" s="109">
        <v>1.1000000000000001</v>
      </c>
      <c r="W330" s="109">
        <v>25.7</v>
      </c>
      <c r="X330" s="109">
        <v>97.7</v>
      </c>
      <c r="Y330" s="109">
        <v>1921.8</v>
      </c>
      <c r="Z330" s="109">
        <v>3.6</v>
      </c>
      <c r="AA330" s="109">
        <v>25.8</v>
      </c>
      <c r="AB330" s="110">
        <v>2237.1999999999998</v>
      </c>
      <c r="AH330" s="72" t="str">
        <f>IF(AND(B330="Premier League",E330="Live"),_xlfn.XLOOKUP(_xlfn.TEXTJOIN(" vs ",,C330:D330),Calendar!G:G,Calendar!B:B),IF(AND(B330="Premier League",E330="Highlights"),_xlfn.XLOOKUP(H330,Calendar!O:O,Calendar!N:N,,-1),""))</f>
        <v>Matchweek 01</v>
      </c>
      <c r="AI330" s="111" t="str">
        <f>IF(AND(AH330&lt;&gt;"",E330="Live"),_xlfn.XLOOKUP(_xlfn.TEXTJOIN(" vs ",,C330:D330),Calendar!G:G,Calendar!K:K),"")</f>
        <v/>
      </c>
      <c r="AJ330" s="111">
        <f>IF(AND(K330&lt;&gt;"Match of the Day",K330&lt;&gt;"Match of the Day 2",K330&lt;&gt;"Match of the Day Repeat"),"",1+MAX($AJ$10:AJ329))</f>
        <v>20</v>
      </c>
    </row>
    <row r="331" spans="1:36" s="72" customFormat="1" x14ac:dyDescent="0.35">
      <c r="A331" s="104" t="s">
        <v>31</v>
      </c>
      <c r="B331" s="104" t="s">
        <v>529</v>
      </c>
      <c r="C331" s="104" t="s">
        <v>537</v>
      </c>
      <c r="D331" s="104" t="s">
        <v>195</v>
      </c>
      <c r="E331" s="104" t="s">
        <v>41</v>
      </c>
      <c r="F331" s="105">
        <v>0.5</v>
      </c>
      <c r="G331" s="104"/>
      <c r="H331" s="106">
        <v>45956</v>
      </c>
      <c r="I331" s="104" t="s">
        <v>522</v>
      </c>
      <c r="J331" s="107" t="s">
        <v>38</v>
      </c>
      <c r="K331" s="104" t="s">
        <v>53</v>
      </c>
      <c r="L331" s="104" t="s">
        <v>120</v>
      </c>
      <c r="M331" s="107" t="s">
        <v>55</v>
      </c>
      <c r="N331" s="105">
        <v>0.50069444444444444</v>
      </c>
      <c r="O331" s="105">
        <v>0.57916666666666672</v>
      </c>
      <c r="P331" s="105">
        <v>7.8472222222222276E-2</v>
      </c>
      <c r="Q331" s="108">
        <v>336.9</v>
      </c>
      <c r="R331" s="109">
        <v>0.5</v>
      </c>
      <c r="S331" s="109">
        <v>6</v>
      </c>
      <c r="T331" s="109">
        <v>547.79999999999995</v>
      </c>
      <c r="U331" s="109">
        <v>24</v>
      </c>
      <c r="V331" s="109">
        <v>0.3</v>
      </c>
      <c r="W331" s="109">
        <v>16.600000000000001</v>
      </c>
      <c r="X331" s="109">
        <v>30.7</v>
      </c>
      <c r="Y331" s="109">
        <v>321.7</v>
      </c>
      <c r="Z331" s="109">
        <v>0.6</v>
      </c>
      <c r="AA331" s="109">
        <v>5.9</v>
      </c>
      <c r="AB331" s="110">
        <v>525.5</v>
      </c>
      <c r="AH331" s="72" t="str">
        <f>IF(AND(B331="Premier League",E331="Live"),_xlfn.XLOOKUP(_xlfn.TEXTJOIN(" vs ",,C331:D331),Calendar!G:G,Calendar!B:B),IF(AND(B331="Premier League",E331="Highlights"),_xlfn.XLOOKUP(H331,Calendar!O:O,Calendar!N:N,,-1),""))</f>
        <v/>
      </c>
      <c r="AI331" s="111" t="str">
        <f>IF(AND(AH331&lt;&gt;"",E331="Live"),_xlfn.XLOOKUP(_xlfn.TEXTJOIN(" vs ",,C331:D331),Calendar!G:G,Calendar!K:K),"")</f>
        <v/>
      </c>
      <c r="AJ331" s="111" t="str">
        <f>IF(AND(K331&lt;&gt;"Match of the Day",K331&lt;&gt;"Match of the Day 2",K331&lt;&gt;"Match of the Day Repeat"),"",1+MAX($AJ$10:AJ330))</f>
        <v/>
      </c>
    </row>
    <row r="332" spans="1:36" s="72" customFormat="1" x14ac:dyDescent="0.35">
      <c r="A332" s="104" t="s">
        <v>31</v>
      </c>
      <c r="B332" s="104" t="s">
        <v>32</v>
      </c>
      <c r="C332" s="104" t="s">
        <v>128</v>
      </c>
      <c r="D332" s="104" t="s">
        <v>164</v>
      </c>
      <c r="E332" s="104" t="s">
        <v>41</v>
      </c>
      <c r="F332" s="105">
        <v>0.58333333333333337</v>
      </c>
      <c r="G332" s="104"/>
      <c r="H332" s="106">
        <v>45956</v>
      </c>
      <c r="I332" s="104" t="s">
        <v>522</v>
      </c>
      <c r="J332" s="107" t="s">
        <v>38</v>
      </c>
      <c r="K332" s="104" t="s">
        <v>53</v>
      </c>
      <c r="L332" s="104" t="s">
        <v>548</v>
      </c>
      <c r="M332" s="107" t="s">
        <v>55</v>
      </c>
      <c r="N332" s="105">
        <v>0.58402777777777781</v>
      </c>
      <c r="O332" s="105">
        <v>0.66180555555555554</v>
      </c>
      <c r="P332" s="105">
        <v>7.7777777777777724E-2</v>
      </c>
      <c r="Q332" s="108">
        <v>129.1</v>
      </c>
      <c r="R332" s="109">
        <v>0.2</v>
      </c>
      <c r="S332" s="109">
        <v>1.7</v>
      </c>
      <c r="T332" s="109">
        <v>259.89999999999998</v>
      </c>
      <c r="U332" s="109">
        <v>7.3</v>
      </c>
      <c r="V332" s="109">
        <v>0.1</v>
      </c>
      <c r="W332" s="109">
        <v>2.4</v>
      </c>
      <c r="X332" s="109">
        <v>28.5</v>
      </c>
      <c r="Y332" s="109">
        <v>119.7</v>
      </c>
      <c r="Z332" s="109">
        <v>0.2</v>
      </c>
      <c r="AA332" s="109">
        <v>1.7</v>
      </c>
      <c r="AB332" s="110">
        <v>240.6</v>
      </c>
      <c r="AH332" s="72" t="e">
        <f>IF(AND(B332="Premier League",E332="Live"),_xlfn.XLOOKUP(_xlfn.TEXTJOIN(" vs ",,C332:D332),Calendar!G:G,Calendar!B:B),IF(AND(B332="Premier League",E332="Highlights"),_xlfn.XLOOKUP(H332,Calendar!O:O,Calendar!N:N,,-1),""))</f>
        <v>#N/A</v>
      </c>
      <c r="AI332" s="111" t="e">
        <f>IF(AND(AH332&lt;&gt;"",E332="Live"),_xlfn.XLOOKUP(_xlfn.TEXTJOIN(" vs ",,C332:D332),Calendar!G:G,Calendar!K:K),"")</f>
        <v>#N/A</v>
      </c>
      <c r="AJ332" s="111" t="str">
        <f>IF(AND(K332&lt;&gt;"Match of the Day",K332&lt;&gt;"Match of the Day 2",K332&lt;&gt;"Match of the Day Repeat"),"",1+MAX($AJ$10:AJ331))</f>
        <v/>
      </c>
    </row>
    <row r="333" spans="1:36" s="72" customFormat="1" x14ac:dyDescent="0.35">
      <c r="A333" s="104" t="s">
        <v>31</v>
      </c>
      <c r="B333" s="104" t="s">
        <v>32</v>
      </c>
      <c r="C333" s="104" t="s">
        <v>40</v>
      </c>
      <c r="D333" s="104" t="s">
        <v>81</v>
      </c>
      <c r="E333" s="104" t="s">
        <v>41</v>
      </c>
      <c r="F333" s="105">
        <v>0.58333333333333337</v>
      </c>
      <c r="G333" s="104"/>
      <c r="H333" s="106">
        <v>45956</v>
      </c>
      <c r="I333" s="104" t="s">
        <v>522</v>
      </c>
      <c r="J333" s="107" t="s">
        <v>38</v>
      </c>
      <c r="K333" s="104" t="s">
        <v>53</v>
      </c>
      <c r="L333" s="104" t="s">
        <v>57</v>
      </c>
      <c r="M333" s="107" t="s">
        <v>55</v>
      </c>
      <c r="N333" s="105">
        <v>0.58333333333333337</v>
      </c>
      <c r="O333" s="105">
        <v>0.66319444444444442</v>
      </c>
      <c r="P333" s="105">
        <v>7.9861111111111049E-2</v>
      </c>
      <c r="Q333" s="108">
        <v>852.7</v>
      </c>
      <c r="R333" s="109">
        <v>1.4</v>
      </c>
      <c r="S333" s="109">
        <v>11.5</v>
      </c>
      <c r="T333" s="109">
        <v>1045.8</v>
      </c>
      <c r="U333" s="109">
        <v>121.3</v>
      </c>
      <c r="V333" s="109">
        <v>1.7</v>
      </c>
      <c r="W333" s="109">
        <v>40.200000000000003</v>
      </c>
      <c r="X333" s="109">
        <v>171.9</v>
      </c>
      <c r="Y333" s="109">
        <v>789.2</v>
      </c>
      <c r="Z333" s="109">
        <v>1.5</v>
      </c>
      <c r="AA333" s="109">
        <v>11.1</v>
      </c>
      <c r="AB333" s="110">
        <v>994.8</v>
      </c>
      <c r="AH333" s="72" t="e">
        <f>IF(AND(B333="Premier League",E333="Live"),_xlfn.XLOOKUP(_xlfn.TEXTJOIN(" vs ",,C333:D333),Calendar!G:G,Calendar!B:B),IF(AND(B333="Premier League",E333="Highlights"),_xlfn.XLOOKUP(H333,Calendar!O:O,Calendar!N:N,,-1),""))</f>
        <v>#N/A</v>
      </c>
      <c r="AI333" s="111" t="e">
        <f>IF(AND(AH333&lt;&gt;"",E333="Live"),_xlfn.XLOOKUP(_xlfn.TEXTJOIN(" vs ",,C333:D333),Calendar!G:G,Calendar!K:K),"")</f>
        <v>#N/A</v>
      </c>
      <c r="AJ333" s="111" t="str">
        <f>IF(AND(K333&lt;&gt;"Match of the Day",K333&lt;&gt;"Match of the Day 2",K333&lt;&gt;"Match of the Day Repeat"),"",1+MAX($AJ$10:AJ332))</f>
        <v/>
      </c>
    </row>
    <row r="334" spans="1:36" s="72" customFormat="1" x14ac:dyDescent="0.35">
      <c r="A334" s="104" t="s">
        <v>31</v>
      </c>
      <c r="B334" s="104" t="s">
        <v>32</v>
      </c>
      <c r="C334" s="104" t="s">
        <v>82</v>
      </c>
      <c r="D334" s="104" t="s">
        <v>49</v>
      </c>
      <c r="E334" s="104" t="s">
        <v>41</v>
      </c>
      <c r="F334" s="105">
        <v>0.58333333333333337</v>
      </c>
      <c r="G334" s="104"/>
      <c r="H334" s="106">
        <v>45956</v>
      </c>
      <c r="I334" s="104" t="s">
        <v>522</v>
      </c>
      <c r="J334" s="107" t="s">
        <v>38</v>
      </c>
      <c r="K334" s="104" t="s">
        <v>53</v>
      </c>
      <c r="L334" s="104" t="s">
        <v>54</v>
      </c>
      <c r="M334" s="107" t="s">
        <v>55</v>
      </c>
      <c r="N334" s="105">
        <v>0.58333333333333337</v>
      </c>
      <c r="O334" s="105">
        <v>0.6645833333333333</v>
      </c>
      <c r="P334" s="105">
        <v>8.1249999999999933E-2</v>
      </c>
      <c r="Q334" s="108">
        <v>806.9</v>
      </c>
      <c r="R334" s="109">
        <v>1.3</v>
      </c>
      <c r="S334" s="109">
        <v>10.8</v>
      </c>
      <c r="T334" s="109">
        <v>1174.5999999999999</v>
      </c>
      <c r="U334" s="109">
        <v>66.099999999999994</v>
      </c>
      <c r="V334" s="109">
        <v>0.9</v>
      </c>
      <c r="W334" s="109">
        <v>21.8</v>
      </c>
      <c r="X334" s="109">
        <v>112.4</v>
      </c>
      <c r="Y334" s="109">
        <v>722.2</v>
      </c>
      <c r="Z334" s="109">
        <v>1.4</v>
      </c>
      <c r="AA334" s="109">
        <v>10.1</v>
      </c>
      <c r="AB334" s="110">
        <v>1062.0999999999999</v>
      </c>
      <c r="AH334" s="72" t="e">
        <f>IF(AND(B334="Premier League",E334="Live"),_xlfn.XLOOKUP(_xlfn.TEXTJOIN(" vs ",,C334:D334),Calendar!G:G,Calendar!B:B),IF(AND(B334="Premier League",E334="Highlights"),_xlfn.XLOOKUP(H334,Calendar!O:O,Calendar!N:N,,-1),""))</f>
        <v>#N/A</v>
      </c>
      <c r="AI334" s="111" t="e">
        <f>IF(AND(AH334&lt;&gt;"",E334="Live"),_xlfn.XLOOKUP(_xlfn.TEXTJOIN(" vs ",,C334:D334),Calendar!G:G,Calendar!K:K),"")</f>
        <v>#N/A</v>
      </c>
      <c r="AJ334" s="111" t="str">
        <f>IF(AND(K334&lt;&gt;"Match of the Day",K334&lt;&gt;"Match of the Day 2",K334&lt;&gt;"Match of the Day Repeat"),"",1+MAX($AJ$10:AJ333))</f>
        <v/>
      </c>
    </row>
    <row r="335" spans="1:36" s="72" customFormat="1" x14ac:dyDescent="0.35">
      <c r="A335" s="104" t="s">
        <v>31</v>
      </c>
      <c r="B335" s="104" t="s">
        <v>32</v>
      </c>
      <c r="C335" s="112" t="s">
        <v>72</v>
      </c>
      <c r="D335" s="104" t="s">
        <v>62</v>
      </c>
      <c r="E335" s="104" t="s">
        <v>41</v>
      </c>
      <c r="F335" s="105">
        <v>0.58333333333333337</v>
      </c>
      <c r="G335" s="104"/>
      <c r="H335" s="106">
        <v>45956</v>
      </c>
      <c r="I335" s="104" t="s">
        <v>522</v>
      </c>
      <c r="J335" s="107" t="s">
        <v>38</v>
      </c>
      <c r="K335" s="104" t="s">
        <v>53</v>
      </c>
      <c r="L335" s="104" t="s">
        <v>659</v>
      </c>
      <c r="M335" s="107" t="s">
        <v>55</v>
      </c>
      <c r="N335" s="105">
        <v>0.58333333333333337</v>
      </c>
      <c r="O335" s="105">
        <v>0.66527777777777786</v>
      </c>
      <c r="P335" s="105">
        <v>8.1944444444444486E-2</v>
      </c>
      <c r="Q335" s="108">
        <v>106.8</v>
      </c>
      <c r="R335" s="109">
        <v>0.2</v>
      </c>
      <c r="S335" s="109">
        <v>1.4</v>
      </c>
      <c r="T335" s="109">
        <v>191.7</v>
      </c>
      <c r="U335" s="109">
        <v>1.1000000000000001</v>
      </c>
      <c r="V335" s="109">
        <v>0</v>
      </c>
      <c r="W335" s="109">
        <v>0.4</v>
      </c>
      <c r="X335" s="109">
        <v>7.1</v>
      </c>
      <c r="Y335" s="109">
        <v>104.7</v>
      </c>
      <c r="Z335" s="109">
        <v>0.2</v>
      </c>
      <c r="AA335" s="109">
        <v>1.5</v>
      </c>
      <c r="AB335" s="110">
        <v>191.7</v>
      </c>
      <c r="AH335" s="72" t="e">
        <f>IF(AND(B335="Premier League",E335="Live"),_xlfn.XLOOKUP(_xlfn.TEXTJOIN(" vs ",,C335:D335),Calendar!G:G,Calendar!B:B),IF(AND(B335="Premier League",E335="Highlights"),_xlfn.XLOOKUP(H335,Calendar!O:O,Calendar!N:N,,-1),""))</f>
        <v>#N/A</v>
      </c>
      <c r="AI335" s="111" t="e">
        <f>IF(AND(AH335&lt;&gt;"",E335="Live"),_xlfn.XLOOKUP(_xlfn.TEXTJOIN(" vs ",,C335:D335),Calendar!G:G,Calendar!K:K),"")</f>
        <v>#N/A</v>
      </c>
      <c r="AJ335" s="111" t="str">
        <f>IF(AND(K335&lt;&gt;"Match of the Day",K335&lt;&gt;"Match of the Day 2",K335&lt;&gt;"Match of the Day Repeat"),"",1+MAX($AJ$10:AJ334))</f>
        <v/>
      </c>
    </row>
    <row r="336" spans="1:36" s="72" customFormat="1" x14ac:dyDescent="0.35">
      <c r="A336" s="104" t="s">
        <v>31</v>
      </c>
      <c r="B336" s="104" t="s">
        <v>529</v>
      </c>
      <c r="C336" s="104" t="s">
        <v>533</v>
      </c>
      <c r="D336" s="104" t="s">
        <v>545</v>
      </c>
      <c r="E336" s="104" t="s">
        <v>41</v>
      </c>
      <c r="F336" s="105">
        <v>0.60416666666666663</v>
      </c>
      <c r="G336" s="104"/>
      <c r="H336" s="106">
        <v>45956</v>
      </c>
      <c r="I336" s="104" t="s">
        <v>522</v>
      </c>
      <c r="J336" s="107" t="s">
        <v>38</v>
      </c>
      <c r="K336" s="104" t="s">
        <v>53</v>
      </c>
      <c r="L336" s="104" t="s">
        <v>621</v>
      </c>
      <c r="M336" s="107" t="s">
        <v>532</v>
      </c>
      <c r="N336" s="105">
        <v>0.60486111111111118</v>
      </c>
      <c r="O336" s="105">
        <v>0.68402777777777779</v>
      </c>
      <c r="P336" s="105">
        <v>7.9166666666666607E-2</v>
      </c>
      <c r="Q336" s="108">
        <v>30.2</v>
      </c>
      <c r="R336" s="109">
        <v>0</v>
      </c>
      <c r="S336" s="109">
        <v>0.4</v>
      </c>
      <c r="T336" s="109">
        <v>80.7</v>
      </c>
      <c r="U336" s="109">
        <v>2.5</v>
      </c>
      <c r="V336" s="109">
        <v>0</v>
      </c>
      <c r="W336" s="109">
        <v>0.8</v>
      </c>
      <c r="X336" s="109">
        <v>14.6</v>
      </c>
      <c r="Y336" s="109">
        <v>30.2</v>
      </c>
      <c r="Z336" s="109">
        <v>0.1</v>
      </c>
      <c r="AA336" s="109">
        <v>0.4</v>
      </c>
      <c r="AB336" s="110">
        <v>80.7</v>
      </c>
      <c r="AH336" s="72" t="str">
        <f>IF(AND(B336="Premier League",E336="Live"),_xlfn.XLOOKUP(_xlfn.TEXTJOIN(" vs ",,C336:D336),Calendar!G:G,Calendar!B:B),IF(AND(B336="Premier League",E336="Highlights"),_xlfn.XLOOKUP(H336,Calendar!O:O,Calendar!N:N,,-1),""))</f>
        <v/>
      </c>
      <c r="AI336" s="111" t="str">
        <f>IF(AND(AH336&lt;&gt;"",E336="Live"),_xlfn.XLOOKUP(_xlfn.TEXTJOIN(" vs ",,C336:D336),Calendar!G:G,Calendar!K:K),"")</f>
        <v/>
      </c>
      <c r="AJ336" s="111" t="str">
        <f>IF(AND(K336&lt;&gt;"Match of the Day",K336&lt;&gt;"Match of the Day 2",K336&lt;&gt;"Match of the Day Repeat"),"",1+MAX($AJ$10:AJ335))</f>
        <v/>
      </c>
    </row>
    <row r="337" spans="1:36" s="72" customFormat="1" x14ac:dyDescent="0.35">
      <c r="A337" s="104" t="s">
        <v>31</v>
      </c>
      <c r="B337" s="104" t="s">
        <v>32</v>
      </c>
      <c r="C337" s="104" t="s">
        <v>86</v>
      </c>
      <c r="D337" s="104" t="s">
        <v>48</v>
      </c>
      <c r="E337" s="104" t="s">
        <v>41</v>
      </c>
      <c r="F337" s="105">
        <v>0.6875</v>
      </c>
      <c r="G337" s="104"/>
      <c r="H337" s="106">
        <v>45956</v>
      </c>
      <c r="I337" s="104" t="s">
        <v>522</v>
      </c>
      <c r="J337" s="107" t="s">
        <v>38</v>
      </c>
      <c r="K337" s="104" t="s">
        <v>53</v>
      </c>
      <c r="L337" s="104" t="s">
        <v>54</v>
      </c>
      <c r="M337" s="107" t="s">
        <v>55</v>
      </c>
      <c r="N337" s="105">
        <v>0.6875</v>
      </c>
      <c r="O337" s="105">
        <v>0.77013888888888893</v>
      </c>
      <c r="P337" s="105">
        <v>8.2638888888888928E-2</v>
      </c>
      <c r="Q337" s="108">
        <v>1812.1999999999998</v>
      </c>
      <c r="R337" s="109">
        <v>2.9</v>
      </c>
      <c r="S337" s="109">
        <v>17.399999999999999</v>
      </c>
      <c r="T337" s="109">
        <v>2041.8999999999999</v>
      </c>
      <c r="U337" s="109">
        <v>200.5</v>
      </c>
      <c r="V337" s="109">
        <v>2.8</v>
      </c>
      <c r="W337" s="109">
        <v>54.4</v>
      </c>
      <c r="X337" s="109">
        <v>308.2</v>
      </c>
      <c r="Y337" s="109">
        <v>1731.2</v>
      </c>
      <c r="Z337" s="109">
        <v>3.3</v>
      </c>
      <c r="AA337" s="109">
        <v>17.3</v>
      </c>
      <c r="AB337" s="110">
        <v>1937.7</v>
      </c>
      <c r="AH337" s="72" t="e">
        <f>IF(AND(B337="Premier League",E337="Live"),_xlfn.XLOOKUP(_xlfn.TEXTJOIN(" vs ",,C337:D337),Calendar!G:G,Calendar!B:B),IF(AND(B337="Premier League",E337="Highlights"),_xlfn.XLOOKUP(H337,Calendar!O:O,Calendar!N:N,,-1),""))</f>
        <v>#N/A</v>
      </c>
      <c r="AI337" s="111" t="e">
        <f>IF(AND(AH337&lt;&gt;"",E337="Live"),_xlfn.XLOOKUP(_xlfn.TEXTJOIN(" vs ",,C337:D337),Calendar!G:G,Calendar!K:K),"")</f>
        <v>#N/A</v>
      </c>
      <c r="AJ337" s="111" t="str">
        <f>IF(AND(K337&lt;&gt;"Match of the Day",K337&lt;&gt;"Match of the Day 2",K337&lt;&gt;"Match of the Day Repeat"),"",1+MAX($AJ$10:AJ336))</f>
        <v/>
      </c>
    </row>
    <row r="338" spans="1:36" s="72" customFormat="1" x14ac:dyDescent="0.35">
      <c r="A338" s="104" t="s">
        <v>31</v>
      </c>
      <c r="B338" s="104" t="s">
        <v>32</v>
      </c>
      <c r="C338" s="104"/>
      <c r="D338" s="104"/>
      <c r="E338" s="104" t="s">
        <v>33</v>
      </c>
      <c r="F338" s="105">
        <v>0.3263888888888889</v>
      </c>
      <c r="G338" s="104"/>
      <c r="H338" s="106">
        <v>45956</v>
      </c>
      <c r="I338" s="104" t="s">
        <v>522</v>
      </c>
      <c r="J338" s="107" t="s">
        <v>38</v>
      </c>
      <c r="K338" s="104" t="s">
        <v>553</v>
      </c>
      <c r="L338" s="104" t="s">
        <v>35</v>
      </c>
      <c r="M338" s="107" t="s">
        <v>36</v>
      </c>
      <c r="N338" s="105">
        <v>0.3263888888888889</v>
      </c>
      <c r="O338" s="105">
        <v>0.375</v>
      </c>
      <c r="P338" s="105">
        <v>4.8611111111111105E-2</v>
      </c>
      <c r="Q338" s="108">
        <v>823.6</v>
      </c>
      <c r="R338" s="109">
        <v>1.3</v>
      </c>
      <c r="S338" s="109">
        <v>20.6</v>
      </c>
      <c r="T338" s="109">
        <v>985.2</v>
      </c>
      <c r="U338" s="109">
        <v>12.7</v>
      </c>
      <c r="V338" s="109">
        <v>0.2</v>
      </c>
      <c r="W338" s="109">
        <v>11.3</v>
      </c>
      <c r="X338" s="109">
        <v>22</v>
      </c>
      <c r="Y338" s="109">
        <v>784</v>
      </c>
      <c r="Z338" s="109">
        <v>1.5</v>
      </c>
      <c r="AA338" s="109">
        <v>20.5</v>
      </c>
      <c r="AB338" s="110">
        <v>940.5</v>
      </c>
      <c r="AH338" s="72" t="str">
        <f>IF(AND(B338="Premier League",E338="Live"),_xlfn.XLOOKUP(_xlfn.TEXTJOIN(" vs ",,C338:D338),Calendar!G:G,Calendar!B:B),IF(AND(B338="Premier League",E338="Highlights"),_xlfn.XLOOKUP(H338,Calendar!O:O,Calendar!N:N,,-1),""))</f>
        <v>Matchweek 01</v>
      </c>
      <c r="AI338" s="111" t="str">
        <f>IF(AND(AH338&lt;&gt;"",E338="Live"),_xlfn.XLOOKUP(_xlfn.TEXTJOIN(" vs ",,C338:D338),Calendar!G:G,Calendar!K:K),"")</f>
        <v/>
      </c>
      <c r="AJ338" s="111">
        <f>IF(AND(K338&lt;&gt;"Match of the Day",K338&lt;&gt;"Match of the Day 2",K338&lt;&gt;"Match of the Day Repeat"),"",1+MAX($AJ$10:AJ337))</f>
        <v>21</v>
      </c>
    </row>
    <row r="339" spans="1:36" s="72" customFormat="1" x14ac:dyDescent="0.35">
      <c r="A339" s="104" t="s">
        <v>31</v>
      </c>
      <c r="B339" s="104" t="s">
        <v>32</v>
      </c>
      <c r="C339" s="104"/>
      <c r="D339" s="104"/>
      <c r="E339" s="104" t="s">
        <v>33</v>
      </c>
      <c r="F339" s="105">
        <v>0.9375</v>
      </c>
      <c r="G339" s="104"/>
      <c r="H339" s="106">
        <v>45956</v>
      </c>
      <c r="I339" s="104" t="s">
        <v>522</v>
      </c>
      <c r="J339" s="107" t="s">
        <v>38</v>
      </c>
      <c r="K339" s="104" t="s">
        <v>552</v>
      </c>
      <c r="L339" s="104" t="s">
        <v>35</v>
      </c>
      <c r="M339" s="107" t="s">
        <v>36</v>
      </c>
      <c r="N339" s="105">
        <v>0.9375</v>
      </c>
      <c r="O339" s="105">
        <v>0.98958333333333337</v>
      </c>
      <c r="P339" s="105">
        <v>5.208333333333337E-2</v>
      </c>
      <c r="Q339" s="108">
        <v>1294.5999999999999</v>
      </c>
      <c r="R339" s="109">
        <v>2.1</v>
      </c>
      <c r="S339" s="109">
        <v>26.8</v>
      </c>
      <c r="T339" s="109">
        <v>2492.6</v>
      </c>
      <c r="U339" s="109">
        <v>31.8</v>
      </c>
      <c r="V339" s="109">
        <v>0.4</v>
      </c>
      <c r="W339" s="109">
        <v>20.399999999999999</v>
      </c>
      <c r="X339" s="109">
        <v>56.2</v>
      </c>
      <c r="Y339" s="109">
        <v>1269.4000000000001</v>
      </c>
      <c r="Z339" s="109">
        <v>2.4</v>
      </c>
      <c r="AA339" s="109">
        <v>26.8</v>
      </c>
      <c r="AB339" s="110">
        <v>2465.5</v>
      </c>
      <c r="AH339" s="72" t="str">
        <f>IF(AND(B339="Premier League",E339="Live"),_xlfn.XLOOKUP(_xlfn.TEXTJOIN(" vs ",,C339:D339),Calendar!G:G,Calendar!B:B),IF(AND(B339="Premier League",E339="Highlights"),_xlfn.XLOOKUP(H339,Calendar!O:O,Calendar!N:N,,-1),""))</f>
        <v>Matchweek 01</v>
      </c>
      <c r="AI339" s="111" t="str">
        <f>IF(AND(AH339&lt;&gt;"",E339="Live"),_xlfn.XLOOKUP(_xlfn.TEXTJOIN(" vs ",,C339:D339),Calendar!G:G,Calendar!K:K),"")</f>
        <v/>
      </c>
      <c r="AJ339" s="111">
        <f>IF(AND(K339&lt;&gt;"Match of the Day",K339&lt;&gt;"Match of the Day 2",K339&lt;&gt;"Match of the Day Repeat"),"",1+MAX($AJ$10:AJ338))</f>
        <v>22</v>
      </c>
    </row>
    <row r="340" spans="1:36" s="72" customFormat="1" x14ac:dyDescent="0.35">
      <c r="A340" s="104" t="s">
        <v>31</v>
      </c>
      <c r="B340" s="104" t="s">
        <v>146</v>
      </c>
      <c r="C340" s="104" t="s">
        <v>521</v>
      </c>
      <c r="D340" s="104" t="s">
        <v>109</v>
      </c>
      <c r="E340" s="104" t="s">
        <v>41</v>
      </c>
      <c r="F340" s="105">
        <v>0.83333333333333337</v>
      </c>
      <c r="G340" s="104"/>
      <c r="H340" s="106">
        <v>45957</v>
      </c>
      <c r="I340" s="104" t="s">
        <v>522</v>
      </c>
      <c r="J340" s="107" t="s">
        <v>74</v>
      </c>
      <c r="K340" s="104" t="s">
        <v>53</v>
      </c>
      <c r="L340" s="104" t="s">
        <v>54</v>
      </c>
      <c r="M340" s="107" t="s">
        <v>55</v>
      </c>
      <c r="N340" s="105">
        <v>0.83402777777777781</v>
      </c>
      <c r="O340" s="105">
        <v>0.91319444444444453</v>
      </c>
      <c r="P340" s="105">
        <v>7.9166666666666718E-2</v>
      </c>
      <c r="Q340" s="108">
        <v>171.4</v>
      </c>
      <c r="R340" s="109">
        <v>0.27700000000000002</v>
      </c>
      <c r="S340" s="109">
        <v>1.5184</v>
      </c>
      <c r="T340" s="109">
        <v>248.39999999999998</v>
      </c>
      <c r="U340" s="109">
        <v>15.200000000000001</v>
      </c>
      <c r="V340" s="109">
        <v>0.20899999999999999</v>
      </c>
      <c r="W340" s="109">
        <v>5.3615999999999993</v>
      </c>
      <c r="X340" s="109">
        <v>29.5</v>
      </c>
      <c r="Y340" s="109">
        <v>168.20000000000002</v>
      </c>
      <c r="Z340" s="109">
        <v>0.31900000000000001</v>
      </c>
      <c r="AA340" s="109">
        <v>1.5165</v>
      </c>
      <c r="AB340" s="110">
        <v>245.5</v>
      </c>
      <c r="AH340" s="72" t="str">
        <f>IF(AND(B340="Premier League",E340="Live"),_xlfn.XLOOKUP(_xlfn.TEXTJOIN(" vs ",,C340:D340),Calendar!G:G,Calendar!B:B),IF(AND(B340="Premier League",E340="Highlights"),_xlfn.XLOOKUP(H340,Calendar!O:O,Calendar!N:N,,-1),""))</f>
        <v/>
      </c>
      <c r="AI340" s="111" t="str">
        <f>IF(AND(AH340&lt;&gt;"",E340="Live"),_xlfn.XLOOKUP(_xlfn.TEXTJOIN(" vs ",,C340:D340),Calendar!G:G,Calendar!K:K),"")</f>
        <v/>
      </c>
      <c r="AJ340" s="111" t="str">
        <f>IF(AND(K340&lt;&gt;"Match of the Day",K340&lt;&gt;"Match of the Day 2",K340&lt;&gt;"Match of the Day Repeat"),"",1+MAX($AJ$10:AJ339))</f>
        <v/>
      </c>
    </row>
    <row r="341" spans="1:36" s="72" customFormat="1" x14ac:dyDescent="0.35">
      <c r="A341" s="104" t="s">
        <v>31</v>
      </c>
      <c r="B341" s="104" t="s">
        <v>32</v>
      </c>
      <c r="C341" s="104"/>
      <c r="D341" s="104"/>
      <c r="E341" s="104" t="s">
        <v>33</v>
      </c>
      <c r="F341" s="105">
        <v>0.32291666666666669</v>
      </c>
      <c r="G341" s="104"/>
      <c r="H341" s="106">
        <v>45957</v>
      </c>
      <c r="I341" s="104" t="s">
        <v>522</v>
      </c>
      <c r="J341" s="107" t="s">
        <v>74</v>
      </c>
      <c r="K341" s="104" t="s">
        <v>553</v>
      </c>
      <c r="L341" s="104" t="s">
        <v>278</v>
      </c>
      <c r="M341" s="107" t="s">
        <v>36</v>
      </c>
      <c r="N341" s="105">
        <v>0.32291666666666669</v>
      </c>
      <c r="O341" s="105">
        <v>0.37498842592592591</v>
      </c>
      <c r="P341" s="105">
        <v>5.2083333333333336E-2</v>
      </c>
      <c r="Q341" s="108">
        <v>98.8</v>
      </c>
      <c r="R341" s="109">
        <v>0.16</v>
      </c>
      <c r="S341" s="109">
        <v>2.7288000000000001</v>
      </c>
      <c r="T341" s="109">
        <v>152.19999999999999</v>
      </c>
      <c r="U341" s="109">
        <v>0.1</v>
      </c>
      <c r="V341" s="109">
        <v>1E-3</v>
      </c>
      <c r="W341" s="109">
        <v>0.18379999999999999</v>
      </c>
      <c r="X341" s="109">
        <v>1.4</v>
      </c>
      <c r="Y341" s="109">
        <v>91.1</v>
      </c>
      <c r="Z341" s="109">
        <v>0.17299999999999999</v>
      </c>
      <c r="AA341" s="109">
        <v>2.6267</v>
      </c>
      <c r="AB341" s="110">
        <v>135.30000000000001</v>
      </c>
      <c r="AH341" s="72" t="str">
        <f>IF(AND(B341="Premier League",E341="Live"),_xlfn.XLOOKUP(_xlfn.TEXTJOIN(" vs ",,C341:D341),Calendar!G:G,Calendar!B:B),IF(AND(B341="Premier League",E341="Highlights"),_xlfn.XLOOKUP(H341,Calendar!O:O,Calendar!N:N,,-1),""))</f>
        <v>Matchweek 01</v>
      </c>
      <c r="AI341" s="111" t="str">
        <f>IF(AND(AH341&lt;&gt;"",E341="Live"),_xlfn.XLOOKUP(_xlfn.TEXTJOIN(" vs ",,C341:D341),Calendar!G:G,Calendar!K:K),"")</f>
        <v/>
      </c>
      <c r="AJ341" s="111">
        <f>IF(AND(K341&lt;&gt;"Match of the Day",K341&lt;&gt;"Match of the Day 2",K341&lt;&gt;"Match of the Day Repeat"),"",1+MAX($AJ$10:AJ340))</f>
        <v>23</v>
      </c>
    </row>
    <row r="342" spans="1:36" s="72" customFormat="1" x14ac:dyDescent="0.35">
      <c r="A342" s="104" t="s">
        <v>31</v>
      </c>
      <c r="B342" s="104" t="s">
        <v>478</v>
      </c>
      <c r="C342" s="104" t="s">
        <v>657</v>
      </c>
      <c r="D342" s="104" t="s">
        <v>661</v>
      </c>
      <c r="E342" s="104" t="s">
        <v>41</v>
      </c>
      <c r="F342" s="105">
        <v>0.79166666666666663</v>
      </c>
      <c r="G342" s="104"/>
      <c r="H342" s="106">
        <v>45958</v>
      </c>
      <c r="I342" s="104" t="s">
        <v>522</v>
      </c>
      <c r="J342" s="107" t="s">
        <v>122</v>
      </c>
      <c r="K342" s="104" t="s">
        <v>53</v>
      </c>
      <c r="L342" s="104" t="s">
        <v>350</v>
      </c>
      <c r="M342" s="107" t="s">
        <v>80</v>
      </c>
      <c r="N342" s="105">
        <v>0.79166666666666674</v>
      </c>
      <c r="O342" s="105">
        <v>0.87152777777777779</v>
      </c>
      <c r="P342" s="105">
        <v>7.9861111111111049E-2</v>
      </c>
      <c r="Q342" s="108">
        <v>556.29999999999995</v>
      </c>
      <c r="R342" s="109">
        <v>0.9</v>
      </c>
      <c r="S342" s="109">
        <v>4.7572999999999999</v>
      </c>
      <c r="T342" s="109">
        <v>712.2</v>
      </c>
      <c r="U342" s="109">
        <v>14.9</v>
      </c>
      <c r="V342" s="109">
        <v>0.20499999999999999</v>
      </c>
      <c r="W342" s="109">
        <v>5.7484999999999999</v>
      </c>
      <c r="X342" s="109">
        <v>36.200000000000003</v>
      </c>
      <c r="Y342" s="109">
        <v>524.4</v>
      </c>
      <c r="Z342" s="109">
        <v>0.99399999999999999</v>
      </c>
      <c r="AA342" s="109">
        <v>4.6090999999999998</v>
      </c>
      <c r="AB342" s="110">
        <v>678.8</v>
      </c>
      <c r="AH342" s="72" t="str">
        <f>IF(AND(B342="Premier League",E342="Live"),_xlfn.XLOOKUP(_xlfn.TEXTJOIN(" vs ",,C342:D342),Calendar!G:G,Calendar!B:B),IF(AND(B342="Premier League",E342="Highlights"),_xlfn.XLOOKUP(H342,Calendar!O:O,Calendar!N:N,,-1),""))</f>
        <v/>
      </c>
      <c r="AI342" s="111" t="str">
        <f>IF(AND(AH342&lt;&gt;"",E342="Live"),_xlfn.XLOOKUP(_xlfn.TEXTJOIN(" vs ",,C342:D342),Calendar!G:G,Calendar!K:K),"")</f>
        <v/>
      </c>
      <c r="AJ342" s="111" t="str">
        <f>IF(AND(K342&lt;&gt;"Match of the Day",K342&lt;&gt;"Match of the Day 2",K342&lt;&gt;"Match of the Day Repeat"),"",1+MAX($AJ$10:AJ341))</f>
        <v/>
      </c>
    </row>
    <row r="343" spans="1:36" s="72" customFormat="1" x14ac:dyDescent="0.35">
      <c r="A343" s="104" t="s">
        <v>31</v>
      </c>
      <c r="B343" s="104" t="s">
        <v>478</v>
      </c>
      <c r="C343" s="104" t="s">
        <v>662</v>
      </c>
      <c r="D343" s="104" t="s">
        <v>663</v>
      </c>
      <c r="E343" s="104" t="s">
        <v>41</v>
      </c>
      <c r="F343" s="105">
        <v>0.82291666666666663</v>
      </c>
      <c r="G343" s="104"/>
      <c r="H343" s="106">
        <v>45958</v>
      </c>
      <c r="I343" s="104" t="s">
        <v>522</v>
      </c>
      <c r="J343" s="107" t="s">
        <v>122</v>
      </c>
      <c r="K343" s="104" t="s">
        <v>53</v>
      </c>
      <c r="L343" s="104" t="s">
        <v>618</v>
      </c>
      <c r="M343" s="107" t="s">
        <v>36</v>
      </c>
      <c r="N343" s="105">
        <v>0.82291666666666674</v>
      </c>
      <c r="O343" s="105">
        <v>0.90069444444444446</v>
      </c>
      <c r="P343" s="105">
        <v>7.7777777777777724E-2</v>
      </c>
      <c r="Q343" s="108">
        <v>23.1</v>
      </c>
      <c r="R343" s="109">
        <v>0.78900000000000003</v>
      </c>
      <c r="S343" s="109">
        <v>3.6953999999999998</v>
      </c>
      <c r="T343" s="109">
        <v>61.1</v>
      </c>
      <c r="U343" s="109">
        <v>0</v>
      </c>
      <c r="V343" s="109">
        <v>0</v>
      </c>
      <c r="W343" s="109">
        <v>0</v>
      </c>
      <c r="X343" s="109" t="s">
        <v>541</v>
      </c>
      <c r="Y343" s="109">
        <v>23</v>
      </c>
      <c r="Z343" s="109">
        <v>0.91200000000000003</v>
      </c>
      <c r="AA343" s="109">
        <v>3.8532000000000002</v>
      </c>
      <c r="AB343" s="110">
        <v>61.1</v>
      </c>
      <c r="AH343" s="72" t="str">
        <f>IF(AND(B343="Premier League",E343="Live"),_xlfn.XLOOKUP(_xlfn.TEXTJOIN(" vs ",,C343:D343),Calendar!G:G,Calendar!B:B),IF(AND(B343="Premier League",E343="Highlights"),_xlfn.XLOOKUP(H343,Calendar!O:O,Calendar!N:N,,-1),""))</f>
        <v/>
      </c>
      <c r="AI343" s="111" t="str">
        <f>IF(AND(AH343&lt;&gt;"",E343="Live"),_xlfn.XLOOKUP(_xlfn.TEXTJOIN(" vs ",,C343:D343),Calendar!G:G,Calendar!K:K),"")</f>
        <v/>
      </c>
      <c r="AJ343" s="111" t="str">
        <f>IF(AND(K343&lt;&gt;"Match of the Day",K343&lt;&gt;"Match of the Day 2",K343&lt;&gt;"Match of the Day Repeat"),"",1+MAX($AJ$10:AJ342))</f>
        <v/>
      </c>
    </row>
    <row r="344" spans="1:36" s="72" customFormat="1" x14ac:dyDescent="0.35">
      <c r="A344" s="104" t="s">
        <v>31</v>
      </c>
      <c r="B344" s="104" t="s">
        <v>103</v>
      </c>
      <c r="C344" s="104" t="s">
        <v>110</v>
      </c>
      <c r="D344" s="104" t="s">
        <v>119</v>
      </c>
      <c r="E344" s="104" t="s">
        <v>41</v>
      </c>
      <c r="F344" s="105">
        <v>0.83333333333333337</v>
      </c>
      <c r="G344" s="104"/>
      <c r="H344" s="106">
        <v>45958</v>
      </c>
      <c r="I344" s="104" t="s">
        <v>522</v>
      </c>
      <c r="J344" s="107" t="s">
        <v>122</v>
      </c>
      <c r="K344" s="104" t="s">
        <v>53</v>
      </c>
      <c r="L344" s="104" t="s">
        <v>549</v>
      </c>
      <c r="M344" s="107" t="s">
        <v>80</v>
      </c>
      <c r="N344" s="105">
        <v>0.83333333333333337</v>
      </c>
      <c r="O344" s="105">
        <v>0.91319444444444453</v>
      </c>
      <c r="P344" s="105">
        <v>7.986111111111116E-2</v>
      </c>
      <c r="Q344" s="108">
        <v>1222.4000000000001</v>
      </c>
      <c r="R344" s="109">
        <v>1.9770000000000001</v>
      </c>
      <c r="S344" s="109">
        <v>10.369</v>
      </c>
      <c r="T344" s="109">
        <v>1506.3</v>
      </c>
      <c r="U344" s="109">
        <v>66.2</v>
      </c>
      <c r="V344" s="109">
        <v>0.91</v>
      </c>
      <c r="W344" s="109">
        <v>19.7317</v>
      </c>
      <c r="X344" s="109">
        <v>84.5</v>
      </c>
      <c r="Y344" s="109">
        <v>1184.5999999999999</v>
      </c>
      <c r="Z344" s="109">
        <v>2.2440000000000002</v>
      </c>
      <c r="AA344" s="109">
        <v>10.2927</v>
      </c>
      <c r="AB344" s="110">
        <v>1468.1</v>
      </c>
      <c r="AH344" s="72" t="str">
        <f>IF(AND(B344="Premier League",E344="Live"),_xlfn.XLOOKUP(_xlfn.TEXTJOIN(" vs ",,C344:D344),Calendar!G:G,Calendar!B:B),IF(AND(B344="Premier League",E344="Highlights"),_xlfn.XLOOKUP(H344,Calendar!O:O,Calendar!N:N,,-1),""))</f>
        <v/>
      </c>
      <c r="AI344" s="111" t="str">
        <f>IF(AND(AH344&lt;&gt;"",E344="Live"),_xlfn.XLOOKUP(_xlfn.TEXTJOIN(" vs ",,C344:D344),Calendar!G:G,Calendar!K:K),"")</f>
        <v/>
      </c>
      <c r="AJ344" s="111" t="str">
        <f>IF(AND(K344&lt;&gt;"Match of the Day",K344&lt;&gt;"Match of the Day 2",K344&lt;&gt;"Match of the Day Repeat"),"",1+MAX($AJ$10:AJ343))</f>
        <v/>
      </c>
    </row>
    <row r="345" spans="1:36" s="72" customFormat="1" x14ac:dyDescent="0.35">
      <c r="A345" s="104" t="s">
        <v>31</v>
      </c>
      <c r="B345" s="104" t="s">
        <v>103</v>
      </c>
      <c r="C345" s="104" t="s">
        <v>110</v>
      </c>
      <c r="D345" s="104" t="s">
        <v>119</v>
      </c>
      <c r="E345" s="104" t="s">
        <v>41</v>
      </c>
      <c r="F345" s="105">
        <v>0.83333333333333337</v>
      </c>
      <c r="G345" s="104"/>
      <c r="H345" s="106">
        <v>45958</v>
      </c>
      <c r="I345" s="104" t="s">
        <v>522</v>
      </c>
      <c r="J345" s="107" t="s">
        <v>122</v>
      </c>
      <c r="K345" s="104" t="s">
        <v>53</v>
      </c>
      <c r="L345" s="104" t="s">
        <v>54</v>
      </c>
      <c r="M345" s="107" t="s">
        <v>55</v>
      </c>
      <c r="N345" s="105">
        <v>0.83333333333333337</v>
      </c>
      <c r="O345" s="105">
        <v>0.91319444444444453</v>
      </c>
      <c r="P345" s="105">
        <v>7.986111111111116E-2</v>
      </c>
      <c r="Q345" s="108">
        <v>211.70000000000002</v>
      </c>
      <c r="R345" s="109">
        <v>0.34199999999999997</v>
      </c>
      <c r="S345" s="109">
        <v>1.7958000000000001</v>
      </c>
      <c r="T345" s="109">
        <v>297.60000000000002</v>
      </c>
      <c r="U345" s="109">
        <v>7.0000000000000009</v>
      </c>
      <c r="V345" s="109">
        <v>9.6000000000000002E-2</v>
      </c>
      <c r="W345" s="109">
        <v>2.0865</v>
      </c>
      <c r="X345" s="109">
        <v>30.8</v>
      </c>
      <c r="Y345" s="109">
        <v>198.4</v>
      </c>
      <c r="Z345" s="109">
        <v>0.37599999999999995</v>
      </c>
      <c r="AA345" s="109">
        <v>1.7239</v>
      </c>
      <c r="AB345" s="110">
        <v>286.7</v>
      </c>
      <c r="AH345" s="72" t="str">
        <f>IF(AND(B345="Premier League",E345="Live"),_xlfn.XLOOKUP(_xlfn.TEXTJOIN(" vs ",,C345:D345),Calendar!G:G,Calendar!B:B),IF(AND(B345="Premier League",E345="Highlights"),_xlfn.XLOOKUP(H345,Calendar!O:O,Calendar!N:N,,-1),""))</f>
        <v/>
      </c>
      <c r="AI345" s="111" t="str">
        <f>IF(AND(AH345&lt;&gt;"",E345="Live"),_xlfn.XLOOKUP(_xlfn.TEXTJOIN(" vs ",,C345:D345),Calendar!G:G,Calendar!K:K),"")</f>
        <v/>
      </c>
      <c r="AJ345" s="111" t="str">
        <f>IF(AND(K345&lt;&gt;"Match of the Day",K345&lt;&gt;"Match of the Day 2",K345&lt;&gt;"Match of the Day Repeat"),"",1+MAX($AJ$10:AJ344))</f>
        <v/>
      </c>
    </row>
    <row r="346" spans="1:36" s="72" customFormat="1" x14ac:dyDescent="0.35">
      <c r="A346" s="104" t="s">
        <v>31</v>
      </c>
      <c r="B346" s="104" t="s">
        <v>103</v>
      </c>
      <c r="C346" s="104" t="s">
        <v>45</v>
      </c>
      <c r="D346" s="104" t="s">
        <v>81</v>
      </c>
      <c r="E346" s="104" t="s">
        <v>41</v>
      </c>
      <c r="F346" s="105">
        <v>0.82291666666666663</v>
      </c>
      <c r="G346" s="104"/>
      <c r="H346" s="106">
        <v>45959</v>
      </c>
      <c r="I346" s="104" t="s">
        <v>522</v>
      </c>
      <c r="J346" s="107" t="s">
        <v>123</v>
      </c>
      <c r="K346" s="104" t="s">
        <v>53</v>
      </c>
      <c r="L346" s="104" t="s">
        <v>57</v>
      </c>
      <c r="M346" s="107" t="s">
        <v>55</v>
      </c>
      <c r="N346" s="105">
        <v>0.82291666666666674</v>
      </c>
      <c r="O346" s="105">
        <v>0.90208333333333335</v>
      </c>
      <c r="P346" s="105">
        <v>7.9166666666666607E-2</v>
      </c>
      <c r="Q346" s="108">
        <v>715.6</v>
      </c>
      <c r="R346" s="109">
        <v>1.1579999999999999</v>
      </c>
      <c r="S346" s="109">
        <v>5.3827999999999996</v>
      </c>
      <c r="T346" s="109">
        <v>909.5</v>
      </c>
      <c r="U346" s="109">
        <v>104.4</v>
      </c>
      <c r="V346" s="109">
        <v>1.4350000000000001</v>
      </c>
      <c r="W346" s="109">
        <v>19.8065</v>
      </c>
      <c r="X346" s="109">
        <v>126.4</v>
      </c>
      <c r="Y346" s="109">
        <v>671.7</v>
      </c>
      <c r="Z346" s="109">
        <v>1.2729999999999999</v>
      </c>
      <c r="AA346" s="109">
        <v>5.2173999999999996</v>
      </c>
      <c r="AB346" s="110">
        <v>862.3</v>
      </c>
      <c r="AH346" s="72" t="str">
        <f>IF(AND(B346="Premier League",E346="Live"),_xlfn.XLOOKUP(_xlfn.TEXTJOIN(" vs ",,C346:D346),Calendar!G:G,Calendar!B:B),IF(AND(B346="Premier League",E346="Highlights"),_xlfn.XLOOKUP(H346,Calendar!O:O,Calendar!N:N,,-1),""))</f>
        <v/>
      </c>
      <c r="AI346" s="111" t="str">
        <f>IF(AND(AH346&lt;&gt;"",E346="Live"),_xlfn.XLOOKUP(_xlfn.TEXTJOIN(" vs ",,C346:D346),Calendar!G:G,Calendar!K:K),"")</f>
        <v/>
      </c>
      <c r="AJ346" s="111" t="str">
        <f>IF(AND(K346&lt;&gt;"Match of the Day",K346&lt;&gt;"Match of the Day 2",K346&lt;&gt;"Match of the Day Repeat"),"",1+MAX($AJ$10:AJ345))</f>
        <v/>
      </c>
    </row>
    <row r="347" spans="1:36" s="72" customFormat="1" x14ac:dyDescent="0.35">
      <c r="A347" s="104" t="s">
        <v>31</v>
      </c>
      <c r="B347" s="104" t="s">
        <v>529</v>
      </c>
      <c r="C347" s="104" t="s">
        <v>545</v>
      </c>
      <c r="D347" s="104" t="s">
        <v>194</v>
      </c>
      <c r="E347" s="104" t="s">
        <v>41</v>
      </c>
      <c r="F347" s="105">
        <v>0.82291666666666663</v>
      </c>
      <c r="G347" s="104"/>
      <c r="H347" s="106">
        <v>45959</v>
      </c>
      <c r="I347" s="104" t="s">
        <v>522</v>
      </c>
      <c r="J347" s="107" t="s">
        <v>123</v>
      </c>
      <c r="K347" s="104" t="s">
        <v>53</v>
      </c>
      <c r="L347" s="104" t="s">
        <v>120</v>
      </c>
      <c r="M347" s="107" t="s">
        <v>55</v>
      </c>
      <c r="N347" s="105">
        <v>0.82291666666666674</v>
      </c>
      <c r="O347" s="105">
        <v>0.90208333333333335</v>
      </c>
      <c r="P347" s="105">
        <v>7.9166666666666607E-2</v>
      </c>
      <c r="Q347" s="108">
        <v>163.80000000000001</v>
      </c>
      <c r="R347" s="109">
        <v>0.26500000000000001</v>
      </c>
      <c r="S347" s="109">
        <v>1.2321</v>
      </c>
      <c r="T347" s="109">
        <v>229.3</v>
      </c>
      <c r="U347" s="109">
        <v>10.4</v>
      </c>
      <c r="V347" s="109">
        <v>0.14299999999999999</v>
      </c>
      <c r="W347" s="109">
        <v>1.9731000000000001</v>
      </c>
      <c r="X347" s="109">
        <v>23</v>
      </c>
      <c r="Y347" s="109">
        <v>160.30000000000001</v>
      </c>
      <c r="Z347" s="109">
        <v>0.30399999999999999</v>
      </c>
      <c r="AA347" s="109">
        <v>1.2451000000000001</v>
      </c>
      <c r="AB347" s="110">
        <v>220.3</v>
      </c>
      <c r="AH347" s="72" t="str">
        <f>IF(AND(B347="Premier League",E347="Live"),_xlfn.XLOOKUP(_xlfn.TEXTJOIN(" vs ",,C347:D347),Calendar!G:G,Calendar!B:B),IF(AND(B347="Premier League",E347="Highlights"),_xlfn.XLOOKUP(H347,Calendar!O:O,Calendar!N:N,,-1),""))</f>
        <v/>
      </c>
      <c r="AI347" s="111" t="str">
        <f>IF(AND(AH347&lt;&gt;"",E347="Live"),_xlfn.XLOOKUP(_xlfn.TEXTJOIN(" vs ",,C347:D347),Calendar!G:G,Calendar!K:K),"")</f>
        <v/>
      </c>
      <c r="AJ347" s="111" t="str">
        <f>IF(AND(K347&lt;&gt;"Match of the Day",K347&lt;&gt;"Match of the Day 2",K347&lt;&gt;"Match of the Day Repeat"),"",1+MAX($AJ$10:AJ346))</f>
        <v/>
      </c>
    </row>
    <row r="348" spans="1:36" s="72" customFormat="1" x14ac:dyDescent="0.35">
      <c r="A348" s="104" t="s">
        <v>31</v>
      </c>
      <c r="B348" s="104" t="s">
        <v>103</v>
      </c>
      <c r="C348" s="104" t="s">
        <v>46</v>
      </c>
      <c r="D348" s="104" t="s">
        <v>48</v>
      </c>
      <c r="E348" s="104" t="s">
        <v>41</v>
      </c>
      <c r="F348" s="105">
        <v>0.83333333333333337</v>
      </c>
      <c r="G348" s="104"/>
      <c r="H348" s="106">
        <v>45959</v>
      </c>
      <c r="I348" s="104" t="s">
        <v>522</v>
      </c>
      <c r="J348" s="107" t="s">
        <v>123</v>
      </c>
      <c r="K348" s="104" t="s">
        <v>53</v>
      </c>
      <c r="L348" s="104" t="s">
        <v>549</v>
      </c>
      <c r="M348" s="107" t="s">
        <v>80</v>
      </c>
      <c r="N348" s="105">
        <v>0.83402777777777781</v>
      </c>
      <c r="O348" s="105">
        <v>0.91180555555555554</v>
      </c>
      <c r="P348" s="105">
        <v>7.7777777777777724E-2</v>
      </c>
      <c r="Q348" s="108">
        <v>1706</v>
      </c>
      <c r="R348" s="109">
        <v>2.76</v>
      </c>
      <c r="S348" s="109">
        <v>12.2593</v>
      </c>
      <c r="T348" s="109">
        <v>1983.7</v>
      </c>
      <c r="U348" s="109">
        <v>40</v>
      </c>
      <c r="V348" s="109">
        <v>0.55000000000000004</v>
      </c>
      <c r="W348" s="109">
        <v>6.8224</v>
      </c>
      <c r="X348" s="109">
        <v>55.3</v>
      </c>
      <c r="Y348" s="109">
        <v>1637.6</v>
      </c>
      <c r="Z348" s="109">
        <v>3.1030000000000002</v>
      </c>
      <c r="AA348" s="109">
        <v>12.1557</v>
      </c>
      <c r="AB348" s="110">
        <v>1898.7</v>
      </c>
      <c r="AH348" s="72" t="str">
        <f>IF(AND(B348="Premier League",E348="Live"),_xlfn.XLOOKUP(_xlfn.TEXTJOIN(" vs ",,C348:D348),Calendar!G:G,Calendar!B:B),IF(AND(B348="Premier League",E348="Highlights"),_xlfn.XLOOKUP(H348,Calendar!O:O,Calendar!N:N,,-1),""))</f>
        <v/>
      </c>
      <c r="AI348" s="111" t="str">
        <f>IF(AND(AH348&lt;&gt;"",E348="Live"),_xlfn.XLOOKUP(_xlfn.TEXTJOIN(" vs ",,C348:D348),Calendar!G:G,Calendar!K:K),"")</f>
        <v/>
      </c>
      <c r="AJ348" s="111" t="str">
        <f>IF(AND(K348&lt;&gt;"Match of the Day",K348&lt;&gt;"Match of the Day 2",K348&lt;&gt;"Match of the Day Repeat"),"",1+MAX($AJ$10:AJ347))</f>
        <v/>
      </c>
    </row>
    <row r="349" spans="1:36" s="72" customFormat="1" x14ac:dyDescent="0.35">
      <c r="A349" s="104" t="s">
        <v>31</v>
      </c>
      <c r="B349" s="104" t="s">
        <v>103</v>
      </c>
      <c r="C349" s="104" t="s">
        <v>46</v>
      </c>
      <c r="D349" s="104" t="s">
        <v>48</v>
      </c>
      <c r="E349" s="104" t="s">
        <v>41</v>
      </c>
      <c r="F349" s="105">
        <v>0.83333333333333337</v>
      </c>
      <c r="G349" s="104"/>
      <c r="H349" s="106">
        <v>45959</v>
      </c>
      <c r="I349" s="104" t="s">
        <v>522</v>
      </c>
      <c r="J349" s="107" t="s">
        <v>123</v>
      </c>
      <c r="K349" s="104" t="s">
        <v>53</v>
      </c>
      <c r="L349" s="104" t="s">
        <v>54</v>
      </c>
      <c r="M349" s="107" t="s">
        <v>55</v>
      </c>
      <c r="N349" s="105">
        <v>0.83402777777777781</v>
      </c>
      <c r="O349" s="105">
        <v>0.91180555555555554</v>
      </c>
      <c r="P349" s="105">
        <v>7.7777777777777724E-2</v>
      </c>
      <c r="Q349" s="108">
        <v>390</v>
      </c>
      <c r="R349" s="109">
        <v>0.63100000000000001</v>
      </c>
      <c r="S349" s="109">
        <v>2.8025000000000002</v>
      </c>
      <c r="T349" s="109">
        <v>605.1</v>
      </c>
      <c r="U349" s="109">
        <v>41.5</v>
      </c>
      <c r="V349" s="109">
        <v>0.57099999999999995</v>
      </c>
      <c r="W349" s="109">
        <v>7.0782999999999996</v>
      </c>
      <c r="X349" s="109">
        <v>79.7</v>
      </c>
      <c r="Y349" s="109">
        <v>375.1</v>
      </c>
      <c r="Z349" s="109">
        <v>0.71099999999999997</v>
      </c>
      <c r="AA349" s="109">
        <v>2.7843</v>
      </c>
      <c r="AB349" s="110">
        <v>578.20000000000005</v>
      </c>
      <c r="AI349" s="111"/>
      <c r="AJ349" s="111"/>
    </row>
    <row r="350" spans="1:36" s="72" customFormat="1" x14ac:dyDescent="0.35">
      <c r="A350" s="104" t="s">
        <v>31</v>
      </c>
      <c r="B350" s="104" t="s">
        <v>581</v>
      </c>
      <c r="C350" s="104" t="s">
        <v>165</v>
      </c>
      <c r="D350" s="104" t="s">
        <v>261</v>
      </c>
      <c r="E350" s="104" t="s">
        <v>41</v>
      </c>
      <c r="F350" s="105">
        <v>0.8125</v>
      </c>
      <c r="G350" s="104"/>
      <c r="H350" s="106">
        <v>45961</v>
      </c>
      <c r="I350" s="104" t="s">
        <v>522</v>
      </c>
      <c r="J350" s="107" t="s">
        <v>71</v>
      </c>
      <c r="K350" s="104" t="s">
        <v>53</v>
      </c>
      <c r="L350" s="104" t="s">
        <v>510</v>
      </c>
      <c r="M350" s="107" t="s">
        <v>511</v>
      </c>
      <c r="N350" s="105">
        <v>0.8125</v>
      </c>
      <c r="O350" s="105">
        <v>0.89236111111111116</v>
      </c>
      <c r="P350" s="105">
        <v>7.986111111111116E-2</v>
      </c>
      <c r="Q350" s="108">
        <v>87.5</v>
      </c>
      <c r="R350" s="109">
        <v>0.1</v>
      </c>
      <c r="S350" s="109">
        <v>0.8</v>
      </c>
      <c r="T350" s="109">
        <v>163.19999999999999</v>
      </c>
      <c r="U350" s="109">
        <v>12.2</v>
      </c>
      <c r="V350" s="109">
        <v>0.2</v>
      </c>
      <c r="W350" s="109">
        <v>4.7</v>
      </c>
      <c r="X350" s="109">
        <v>12.8</v>
      </c>
      <c r="Y350" s="109">
        <v>84.1</v>
      </c>
      <c r="Z350" s="109">
        <v>0.2</v>
      </c>
      <c r="AA350" s="109">
        <v>0.8</v>
      </c>
      <c r="AB350" s="110">
        <v>163.19999999999999</v>
      </c>
      <c r="AH350" s="72" t="str">
        <f>IF(AND(B350="Premier League",E350="Live"),_xlfn.XLOOKUP(_xlfn.TEXTJOIN(" vs ",,C350:D350),Calendar!G:G,Calendar!B:B),IF(AND(B350="Premier League",E350="Highlights"),_xlfn.XLOOKUP(H350,Calendar!O:O,Calendar!N:N,,-1),""))</f>
        <v/>
      </c>
      <c r="AI350" s="111" t="str">
        <f>IF(AND(AH350&lt;&gt;"",E350="Live"),_xlfn.XLOOKUP(_xlfn.TEXTJOIN(" vs ",,C350:D350),Calendar!G:G,Calendar!K:K),"")</f>
        <v/>
      </c>
      <c r="AJ350" s="111" t="str">
        <f>IF(AND(K350&lt;&gt;"Match of the Day",K350&lt;&gt;"Match of the Day 2",K350&lt;&gt;"Match of the Day Repeat"),"",1+MAX($AJ$10:AJ348))</f>
        <v/>
      </c>
    </row>
    <row r="351" spans="1:36" s="72" customFormat="1" x14ac:dyDescent="0.35">
      <c r="A351" s="104" t="s">
        <v>31</v>
      </c>
      <c r="B351" s="104" t="s">
        <v>518</v>
      </c>
      <c r="C351" s="104" t="s">
        <v>664</v>
      </c>
      <c r="D351" s="104" t="s">
        <v>569</v>
      </c>
      <c r="E351" s="104" t="s">
        <v>41</v>
      </c>
      <c r="F351" s="105">
        <v>0.82291666666666663</v>
      </c>
      <c r="G351" s="104"/>
      <c r="H351" s="106">
        <v>45961</v>
      </c>
      <c r="I351" s="104" t="s">
        <v>522</v>
      </c>
      <c r="J351" s="107" t="s">
        <v>71</v>
      </c>
      <c r="K351" s="104" t="s">
        <v>53</v>
      </c>
      <c r="L351" s="104" t="s">
        <v>509</v>
      </c>
      <c r="M351" s="107" t="s">
        <v>36</v>
      </c>
      <c r="N351" s="105">
        <v>0.82430555555555562</v>
      </c>
      <c r="O351" s="105">
        <v>0.90138888888888891</v>
      </c>
      <c r="P351" s="105">
        <v>7.7083333333333282E-2</v>
      </c>
      <c r="Q351" s="108">
        <v>59.5</v>
      </c>
      <c r="R351" s="109">
        <v>0.1</v>
      </c>
      <c r="S351" s="109">
        <v>0.5</v>
      </c>
      <c r="T351" s="109">
        <v>86.6</v>
      </c>
      <c r="U351" s="109">
        <v>0</v>
      </c>
      <c r="V351" s="109">
        <v>0</v>
      </c>
      <c r="W351" s="109">
        <v>0</v>
      </c>
      <c r="X351" s="109" t="s">
        <v>541</v>
      </c>
      <c r="Y351" s="109">
        <v>58</v>
      </c>
      <c r="Z351" s="109">
        <v>0.1</v>
      </c>
      <c r="AA351" s="109">
        <v>0.5</v>
      </c>
      <c r="AB351" s="110">
        <v>82.4</v>
      </c>
      <c r="AH351" s="72" t="str">
        <f>IF(AND(B351="Premier League",E351="Live"),_xlfn.XLOOKUP(_xlfn.TEXTJOIN(" vs ",,C351:D351),Calendar!G:G,Calendar!B:B),IF(AND(B351="Premier League",E351="Highlights"),_xlfn.XLOOKUP(H351,Calendar!O:O,Calendar!N:N,,-1),""))</f>
        <v/>
      </c>
      <c r="AI351" s="111" t="str">
        <f>IF(AND(AH351&lt;&gt;"",E351="Live"),_xlfn.XLOOKUP(_xlfn.TEXTJOIN(" vs ",,C351:D351),Calendar!G:G,Calendar!K:K),"")</f>
        <v/>
      </c>
      <c r="AJ351" s="111" t="str">
        <f>IF(AND(K351&lt;&gt;"Match of the Day",K351&lt;&gt;"Match of the Day 2",K351&lt;&gt;"Match of the Day Repeat"),"",1+MAX($AJ$10:AJ350))</f>
        <v/>
      </c>
    </row>
    <row r="352" spans="1:36" s="72" customFormat="1" x14ac:dyDescent="0.35">
      <c r="A352" s="104" t="s">
        <v>31</v>
      </c>
      <c r="B352" s="104" t="s">
        <v>145</v>
      </c>
      <c r="C352" s="104" t="s">
        <v>110</v>
      </c>
      <c r="D352" s="104" t="s">
        <v>96</v>
      </c>
      <c r="E352" s="104" t="s">
        <v>41</v>
      </c>
      <c r="F352" s="105">
        <v>0.83333333333333337</v>
      </c>
      <c r="G352" s="104"/>
      <c r="H352" s="106">
        <v>45961</v>
      </c>
      <c r="I352" s="104" t="s">
        <v>522</v>
      </c>
      <c r="J352" s="107" t="s">
        <v>71</v>
      </c>
      <c r="K352" s="104" t="s">
        <v>53</v>
      </c>
      <c r="L352" s="104" t="s">
        <v>54</v>
      </c>
      <c r="M352" s="107" t="s">
        <v>55</v>
      </c>
      <c r="N352" s="105">
        <v>0.83333333333333337</v>
      </c>
      <c r="O352" s="105">
        <v>0.91111111111111109</v>
      </c>
      <c r="P352" s="105">
        <v>7.7777777777777724E-2</v>
      </c>
      <c r="Q352" s="108">
        <v>465.90000000000003</v>
      </c>
      <c r="R352" s="109">
        <v>0.8</v>
      </c>
      <c r="S352" s="109">
        <v>4.3</v>
      </c>
      <c r="T352" s="109">
        <v>581.29999999999995</v>
      </c>
      <c r="U352" s="109">
        <v>41.1</v>
      </c>
      <c r="V352" s="109">
        <v>0.6</v>
      </c>
      <c r="W352" s="109">
        <v>15.1</v>
      </c>
      <c r="X352" s="109">
        <v>71.099999999999994</v>
      </c>
      <c r="Y352" s="109">
        <v>458.5</v>
      </c>
      <c r="Z352" s="109">
        <v>0.89999999999999991</v>
      </c>
      <c r="AA352" s="109">
        <v>4.3</v>
      </c>
      <c r="AB352" s="110">
        <v>577.29999999999995</v>
      </c>
      <c r="AH352" s="72" t="str">
        <f>IF(AND(B352="Premier League",E352="Live"),_xlfn.XLOOKUP(_xlfn.TEXTJOIN(" vs ",,C352:D352),Calendar!G:G,Calendar!B:B),IF(AND(B352="Premier League",E352="Highlights"),_xlfn.XLOOKUP(H352,Calendar!O:O,Calendar!N:N,,-1),""))</f>
        <v/>
      </c>
      <c r="AI352" s="111" t="str">
        <f>IF(AND(AH352&lt;&gt;"",E352="Live"),_xlfn.XLOOKUP(_xlfn.TEXTJOIN(" vs ",,C352:D352),Calendar!G:G,Calendar!K:K),"")</f>
        <v/>
      </c>
      <c r="AJ352" s="111" t="str">
        <f>IF(AND(K352&lt;&gt;"Match of the Day",K352&lt;&gt;"Match of the Day 2",K352&lt;&gt;"Match of the Day Repeat"),"",1+MAX($AJ$10:AJ351))</f>
        <v/>
      </c>
    </row>
    <row r="353" spans="1:36" s="72" customFormat="1" x14ac:dyDescent="0.35">
      <c r="A353" s="104" t="s">
        <v>31</v>
      </c>
      <c r="B353" s="104" t="s">
        <v>581</v>
      </c>
      <c r="C353" s="104" t="s">
        <v>665</v>
      </c>
      <c r="D353" s="104" t="s">
        <v>666</v>
      </c>
      <c r="E353" s="104" t="s">
        <v>41</v>
      </c>
      <c r="F353" s="105">
        <v>0.5</v>
      </c>
      <c r="G353" s="104"/>
      <c r="H353" s="106">
        <v>45962</v>
      </c>
      <c r="I353" s="104" t="s">
        <v>522</v>
      </c>
      <c r="J353" s="107" t="s">
        <v>37</v>
      </c>
      <c r="K353" s="104" t="s">
        <v>53</v>
      </c>
      <c r="L353" s="104" t="s">
        <v>510</v>
      </c>
      <c r="M353" s="107" t="s">
        <v>511</v>
      </c>
      <c r="N353" s="105">
        <v>0.50069444444444444</v>
      </c>
      <c r="O353" s="105">
        <v>0.5805555555555556</v>
      </c>
      <c r="P353" s="105">
        <v>7.986111111111116E-2</v>
      </c>
      <c r="Q353" s="108">
        <v>106.2</v>
      </c>
      <c r="R353" s="109">
        <v>0.2</v>
      </c>
      <c r="S353" s="109">
        <v>2.1</v>
      </c>
      <c r="T353" s="109">
        <v>156.19999999999999</v>
      </c>
      <c r="U353" s="109">
        <v>6</v>
      </c>
      <c r="V353" s="109">
        <v>0.1</v>
      </c>
      <c r="W353" s="109">
        <v>4.0999999999999996</v>
      </c>
      <c r="X353" s="109" t="s">
        <v>541</v>
      </c>
      <c r="Y353" s="109">
        <v>97.9</v>
      </c>
      <c r="Z353" s="109">
        <v>0.2</v>
      </c>
      <c r="AA353" s="109">
        <v>2</v>
      </c>
      <c r="AB353" s="110">
        <v>147.9</v>
      </c>
      <c r="AH353" s="72" t="str">
        <f>IF(AND(B353="Premier League",E353="Live"),_xlfn.XLOOKUP(_xlfn.TEXTJOIN(" vs ",,C353:D353),Calendar!G:G,Calendar!B:B),IF(AND(B353="Premier League",E353="Highlights"),_xlfn.XLOOKUP(H353,Calendar!O:O,Calendar!N:N,,-1),""))</f>
        <v/>
      </c>
      <c r="AI353" s="111" t="str">
        <f>IF(AND(AH353&lt;&gt;"",E353="Live"),_xlfn.XLOOKUP(_xlfn.TEXTJOIN(" vs ",,C353:D353),Calendar!G:G,Calendar!K:K),"")</f>
        <v/>
      </c>
      <c r="AJ353" s="111" t="str">
        <f>IF(AND(K353&lt;&gt;"Match of the Day",K353&lt;&gt;"Match of the Day 2",K353&lt;&gt;"Match of the Day Repeat"),"",1+MAX($AJ$10:AJ352))</f>
        <v/>
      </c>
    </row>
    <row r="354" spans="1:36" s="72" customFormat="1" x14ac:dyDescent="0.35">
      <c r="A354" s="104" t="s">
        <v>31</v>
      </c>
      <c r="B354" s="104" t="s">
        <v>152</v>
      </c>
      <c r="C354" s="104" t="s">
        <v>252</v>
      </c>
      <c r="D354" s="104" t="s">
        <v>600</v>
      </c>
      <c r="E354" s="104" t="s">
        <v>41</v>
      </c>
      <c r="F354" s="105">
        <v>0.5</v>
      </c>
      <c r="G354" s="104"/>
      <c r="H354" s="106">
        <v>45962</v>
      </c>
      <c r="I354" s="104" t="s">
        <v>522</v>
      </c>
      <c r="J354" s="107" t="s">
        <v>37</v>
      </c>
      <c r="K354" s="104" t="s">
        <v>53</v>
      </c>
      <c r="L354" s="104" t="s">
        <v>57</v>
      </c>
      <c r="M354" s="107" t="s">
        <v>55</v>
      </c>
      <c r="N354" s="105">
        <v>0.5</v>
      </c>
      <c r="O354" s="105">
        <v>0.57847222222222228</v>
      </c>
      <c r="P354" s="105">
        <v>7.8472222222222276E-2</v>
      </c>
      <c r="Q354" s="108">
        <v>66.900000000000006</v>
      </c>
      <c r="R354" s="109">
        <v>0.1</v>
      </c>
      <c r="S354" s="109">
        <v>1.4</v>
      </c>
      <c r="T354" s="109">
        <v>86</v>
      </c>
      <c r="U354" s="109">
        <v>13</v>
      </c>
      <c r="V354" s="109">
        <v>0.2</v>
      </c>
      <c r="W354" s="109">
        <v>8.9</v>
      </c>
      <c r="X354" s="109">
        <v>16.2</v>
      </c>
      <c r="Y354" s="109">
        <v>66.900000000000006</v>
      </c>
      <c r="Z354" s="109">
        <v>0.1</v>
      </c>
      <c r="AA354" s="109">
        <v>1.4</v>
      </c>
      <c r="AB354" s="110">
        <v>86</v>
      </c>
      <c r="AH354" s="72" t="str">
        <f>IF(AND(B354="Premier League",E354="Live"),_xlfn.XLOOKUP(_xlfn.TEXTJOIN(" vs ",,C354:D354),Calendar!G:G,Calendar!B:B),IF(AND(B354="Premier League",E354="Highlights"),_xlfn.XLOOKUP(H354,Calendar!O:O,Calendar!N:N,,-1),""))</f>
        <v/>
      </c>
      <c r="AI354" s="111" t="str">
        <f>IF(AND(AH354&lt;&gt;"",E354="Live"),_xlfn.XLOOKUP(_xlfn.TEXTJOIN(" vs ",,C354:D354),Calendar!G:G,Calendar!K:K),"")</f>
        <v/>
      </c>
      <c r="AJ354" s="111" t="str">
        <f>IF(AND(K354&lt;&gt;"Match of the Day",K354&lt;&gt;"Match of the Day 2",K354&lt;&gt;"Match of the Day Repeat"),"",1+MAX($AJ$10:AJ353))</f>
        <v/>
      </c>
    </row>
    <row r="355" spans="1:36" s="72" customFormat="1" x14ac:dyDescent="0.35">
      <c r="A355" s="104" t="s">
        <v>31</v>
      </c>
      <c r="B355" s="104" t="s">
        <v>152</v>
      </c>
      <c r="C355" s="104" t="s">
        <v>596</v>
      </c>
      <c r="D355" s="104" t="s">
        <v>602</v>
      </c>
      <c r="E355" s="104" t="s">
        <v>41</v>
      </c>
      <c r="F355" s="105">
        <v>0.5</v>
      </c>
      <c r="G355" s="104"/>
      <c r="H355" s="106">
        <v>45962</v>
      </c>
      <c r="I355" s="104" t="s">
        <v>522</v>
      </c>
      <c r="J355" s="107" t="s">
        <v>37</v>
      </c>
      <c r="K355" s="104" t="s">
        <v>53</v>
      </c>
      <c r="L355" s="104" t="s">
        <v>281</v>
      </c>
      <c r="M355" s="107" t="s">
        <v>55</v>
      </c>
      <c r="N355" s="105">
        <v>0.50138888888888888</v>
      </c>
      <c r="O355" s="105">
        <v>0.58125000000000004</v>
      </c>
      <c r="P355" s="105">
        <v>7.986111111111116E-2</v>
      </c>
      <c r="Q355" s="108">
        <v>10.1</v>
      </c>
      <c r="R355" s="109">
        <v>0</v>
      </c>
      <c r="S355" s="109">
        <v>0.2</v>
      </c>
      <c r="T355" s="109">
        <v>24.4</v>
      </c>
      <c r="U355" s="109">
        <v>0</v>
      </c>
      <c r="V355" s="109">
        <v>0</v>
      </c>
      <c r="W355" s="109">
        <v>0</v>
      </c>
      <c r="X355" s="109" t="s">
        <v>541</v>
      </c>
      <c r="Y355" s="109">
        <v>9.6999999999999993</v>
      </c>
      <c r="Z355" s="109">
        <v>0</v>
      </c>
      <c r="AA355" s="109">
        <v>0.2</v>
      </c>
      <c r="AB355" s="110">
        <v>22.7</v>
      </c>
      <c r="AH355" s="72" t="str">
        <f>IF(AND(B355="Premier League",E355="Live"),_xlfn.XLOOKUP(_xlfn.TEXTJOIN(" vs ",,C355:D355),Calendar!G:G,Calendar!B:B),IF(AND(B355="Premier League",E355="Highlights"),_xlfn.XLOOKUP(H355,Calendar!O:O,Calendar!N:N,,-1),""))</f>
        <v/>
      </c>
      <c r="AI355" s="111" t="str">
        <f>IF(AND(AH355&lt;&gt;"",E355="Live"),_xlfn.XLOOKUP(_xlfn.TEXTJOIN(" vs ",,C355:D355),Calendar!G:G,Calendar!K:K),"")</f>
        <v/>
      </c>
      <c r="AJ355" s="111" t="str">
        <f>IF(AND(K355&lt;&gt;"Match of the Day",K355&lt;&gt;"Match of the Day 2",K355&lt;&gt;"Match of the Day Repeat"),"",1+MAX($AJ$10:AJ354))</f>
        <v/>
      </c>
    </row>
    <row r="356" spans="1:36" s="72" customFormat="1" x14ac:dyDescent="0.35">
      <c r="A356" s="104" t="s">
        <v>31</v>
      </c>
      <c r="B356" s="104" t="s">
        <v>145</v>
      </c>
      <c r="C356" s="104" t="s">
        <v>69</v>
      </c>
      <c r="D356" s="104" t="s">
        <v>129</v>
      </c>
      <c r="E356" s="104" t="s">
        <v>41</v>
      </c>
      <c r="F356" s="105">
        <v>0.52083333333333337</v>
      </c>
      <c r="G356" s="104"/>
      <c r="H356" s="106">
        <v>45962</v>
      </c>
      <c r="I356" s="104" t="s">
        <v>522</v>
      </c>
      <c r="J356" s="107" t="s">
        <v>37</v>
      </c>
      <c r="K356" s="104" t="s">
        <v>53</v>
      </c>
      <c r="L356" s="104" t="s">
        <v>54</v>
      </c>
      <c r="M356" s="107" t="s">
        <v>55</v>
      </c>
      <c r="N356" s="105">
        <v>0.52083333333333337</v>
      </c>
      <c r="O356" s="105">
        <v>0.6</v>
      </c>
      <c r="P356" s="105">
        <v>7.9166666666666607E-2</v>
      </c>
      <c r="Q356" s="108">
        <v>236.8</v>
      </c>
      <c r="R356" s="109">
        <v>0.4</v>
      </c>
      <c r="S356" s="109">
        <v>4.5999999999999996</v>
      </c>
      <c r="T356" s="109">
        <v>344.1</v>
      </c>
      <c r="U356" s="109">
        <v>11.8</v>
      </c>
      <c r="V356" s="109">
        <v>0.2</v>
      </c>
      <c r="W356" s="109">
        <v>8</v>
      </c>
      <c r="X356" s="109">
        <v>34.5</v>
      </c>
      <c r="Y356" s="109">
        <v>227.1</v>
      </c>
      <c r="Z356" s="109">
        <v>0.4</v>
      </c>
      <c r="AA356" s="109">
        <v>4.5</v>
      </c>
      <c r="AB356" s="110">
        <v>334.2</v>
      </c>
      <c r="AH356" s="72" t="str">
        <f>IF(AND(B356="Premier League",E356="Live"),_xlfn.XLOOKUP(_xlfn.TEXTJOIN(" vs ",,C356:D356),Calendar!G:G,Calendar!B:B),IF(AND(B356="Premier League",E356="Highlights"),_xlfn.XLOOKUP(H356,Calendar!O:O,Calendar!N:N,,-1),""))</f>
        <v/>
      </c>
      <c r="AI356" s="111" t="str">
        <f>IF(AND(AH356&lt;&gt;"",E356="Live"),_xlfn.XLOOKUP(_xlfn.TEXTJOIN(" vs ",,C356:D356),Calendar!G:G,Calendar!K:K),"")</f>
        <v/>
      </c>
      <c r="AJ356" s="111" t="str">
        <f>IF(AND(K356&lt;&gt;"Match of the Day",K356&lt;&gt;"Match of the Day 2",K356&lt;&gt;"Match of the Day Repeat"),"",1+MAX($AJ$10:AJ355))</f>
        <v/>
      </c>
    </row>
    <row r="357" spans="1:36" s="72" customFormat="1" x14ac:dyDescent="0.35">
      <c r="A357" s="104" t="s">
        <v>31</v>
      </c>
      <c r="B357" s="104" t="s">
        <v>145</v>
      </c>
      <c r="C357" s="104" t="s">
        <v>90</v>
      </c>
      <c r="D357" s="104" t="s">
        <v>93</v>
      </c>
      <c r="E357" s="104" t="s">
        <v>41</v>
      </c>
      <c r="F357" s="105">
        <v>0.52083333333333337</v>
      </c>
      <c r="G357" s="104"/>
      <c r="H357" s="106">
        <v>45962</v>
      </c>
      <c r="I357" s="104" t="s">
        <v>522</v>
      </c>
      <c r="J357" s="107" t="s">
        <v>37</v>
      </c>
      <c r="K357" s="104" t="s">
        <v>53</v>
      </c>
      <c r="L357" s="104" t="s">
        <v>548</v>
      </c>
      <c r="M357" s="107" t="s">
        <v>55</v>
      </c>
      <c r="N357" s="105">
        <v>0.52083333333333337</v>
      </c>
      <c r="O357" s="105">
        <v>0.6</v>
      </c>
      <c r="P357" s="105">
        <v>7.9166666666666607E-2</v>
      </c>
      <c r="Q357" s="108">
        <v>46</v>
      </c>
      <c r="R357" s="109">
        <v>0.1</v>
      </c>
      <c r="S357" s="109">
        <v>0.9</v>
      </c>
      <c r="T357" s="109">
        <v>94.5</v>
      </c>
      <c r="U357" s="109">
        <v>0.9</v>
      </c>
      <c r="V357" s="109">
        <v>0</v>
      </c>
      <c r="W357" s="109">
        <v>0.6</v>
      </c>
      <c r="X357" s="109">
        <v>5.4</v>
      </c>
      <c r="Y357" s="109">
        <v>45.7</v>
      </c>
      <c r="Z357" s="109">
        <v>0.1</v>
      </c>
      <c r="AA357" s="109">
        <v>0.9</v>
      </c>
      <c r="AB357" s="110">
        <v>94.5</v>
      </c>
      <c r="AH357" s="72" t="str">
        <f>IF(AND(B357="Premier League",E357="Live"),_xlfn.XLOOKUP(_xlfn.TEXTJOIN(" vs ",,C357:D357),Calendar!G:G,Calendar!B:B),IF(AND(B357="Premier League",E357="Highlights"),_xlfn.XLOOKUP(H357,Calendar!O:O,Calendar!N:N,,-1),""))</f>
        <v/>
      </c>
      <c r="AI357" s="111" t="str">
        <f>IF(AND(AH357&lt;&gt;"",E357="Live"),_xlfn.XLOOKUP(_xlfn.TEXTJOIN(" vs ",,C357:D357),Calendar!G:G,Calendar!K:K),"")</f>
        <v/>
      </c>
      <c r="AJ357" s="111" t="str">
        <f>IF(AND(K357&lt;&gt;"Match of the Day",K357&lt;&gt;"Match of the Day 2",K357&lt;&gt;"Match of the Day Repeat"),"",1+MAX($AJ$10:AJ356))</f>
        <v/>
      </c>
    </row>
    <row r="358" spans="1:36" s="72" customFormat="1" x14ac:dyDescent="0.35">
      <c r="A358" s="104" t="s">
        <v>31</v>
      </c>
      <c r="B358" s="104" t="s">
        <v>581</v>
      </c>
      <c r="C358" s="104" t="s">
        <v>225</v>
      </c>
      <c r="D358" s="104" t="s">
        <v>111</v>
      </c>
      <c r="E358" s="104" t="s">
        <v>41</v>
      </c>
      <c r="F358" s="105">
        <v>0.72916666666666663</v>
      </c>
      <c r="G358" s="104"/>
      <c r="H358" s="106">
        <v>45962</v>
      </c>
      <c r="I358" s="104" t="s">
        <v>522</v>
      </c>
      <c r="J358" s="107" t="s">
        <v>37</v>
      </c>
      <c r="K358" s="104" t="s">
        <v>53</v>
      </c>
      <c r="L358" s="104" t="s">
        <v>278</v>
      </c>
      <c r="M358" s="107" t="s">
        <v>36</v>
      </c>
      <c r="N358" s="105">
        <v>0.72986111111111118</v>
      </c>
      <c r="O358" s="105">
        <v>0.84583333333333333</v>
      </c>
      <c r="P358" s="105">
        <v>0.11597222222222214</v>
      </c>
      <c r="Q358" s="108">
        <v>538.9</v>
      </c>
      <c r="R358" s="109">
        <v>0.9</v>
      </c>
      <c r="S358" s="109">
        <v>4.3</v>
      </c>
      <c r="T358" s="109">
        <v>829.8</v>
      </c>
      <c r="U358" s="109">
        <v>10.9</v>
      </c>
      <c r="V358" s="109">
        <v>0.2</v>
      </c>
      <c r="W358" s="109">
        <v>2.9</v>
      </c>
      <c r="X358" s="109">
        <v>30</v>
      </c>
      <c r="Y358" s="109">
        <v>523.20000000000005</v>
      </c>
      <c r="Z358" s="109">
        <v>1</v>
      </c>
      <c r="AA358" s="109">
        <v>4.4000000000000004</v>
      </c>
      <c r="AB358" s="110">
        <v>802.4</v>
      </c>
      <c r="AH358" s="72" t="str">
        <f>IF(AND(B358="Premier League",E358="Live"),_xlfn.XLOOKUP(_xlfn.TEXTJOIN(" vs ",,C358:D358),Calendar!G:G,Calendar!B:B),IF(AND(B358="Premier League",E358="Highlights"),_xlfn.XLOOKUP(H358,Calendar!O:O,Calendar!N:N,,-1),""))</f>
        <v/>
      </c>
      <c r="AI358" s="111" t="str">
        <f>IF(AND(AH358&lt;&gt;"",E358="Live"),_xlfn.XLOOKUP(_xlfn.TEXTJOIN(" vs ",,C358:D358),Calendar!G:G,Calendar!K:K),"")</f>
        <v/>
      </c>
      <c r="AJ358" s="111" t="str">
        <f>IF(AND(K358&lt;&gt;"Match of the Day",K358&lt;&gt;"Match of the Day 2",K358&lt;&gt;"Match of the Day Repeat"),"",1+MAX($AJ$10:AJ357))</f>
        <v/>
      </c>
    </row>
    <row r="359" spans="1:36" x14ac:dyDescent="0.35">
      <c r="A359" s="104" t="s">
        <v>31</v>
      </c>
      <c r="B359" s="104" t="s">
        <v>581</v>
      </c>
      <c r="C359" s="104" t="s">
        <v>225</v>
      </c>
      <c r="D359" s="104" t="s">
        <v>111</v>
      </c>
      <c r="E359" s="104" t="s">
        <v>41</v>
      </c>
      <c r="F359" s="105">
        <v>0.72916666666666663</v>
      </c>
      <c r="G359" s="104"/>
      <c r="H359" s="106">
        <v>45962</v>
      </c>
      <c r="I359" s="104" t="s">
        <v>522</v>
      </c>
      <c r="J359" s="107" t="s">
        <v>37</v>
      </c>
      <c r="K359" s="104" t="s">
        <v>53</v>
      </c>
      <c r="L359" s="104" t="s">
        <v>513</v>
      </c>
      <c r="M359" s="107" t="s">
        <v>511</v>
      </c>
      <c r="N359" s="105">
        <v>0.72986111111111118</v>
      </c>
      <c r="O359" s="105">
        <v>0.84583333333333333</v>
      </c>
      <c r="P359" s="105">
        <v>0.11597222222222214</v>
      </c>
      <c r="Q359" s="108">
        <v>6.1</v>
      </c>
      <c r="R359" s="109">
        <v>0</v>
      </c>
      <c r="S359" s="109">
        <v>0</v>
      </c>
      <c r="T359" s="109">
        <v>20.3</v>
      </c>
      <c r="U359" s="109">
        <v>0.5</v>
      </c>
      <c r="V359" s="109">
        <v>0</v>
      </c>
      <c r="W359" s="109">
        <v>0.1</v>
      </c>
      <c r="X359" s="109">
        <v>3.8</v>
      </c>
      <c r="Y359" s="109">
        <v>6</v>
      </c>
      <c r="Z359" s="109">
        <v>0</v>
      </c>
      <c r="AA359" s="109">
        <v>0.1</v>
      </c>
      <c r="AB359" s="110">
        <v>20.3</v>
      </c>
      <c r="AC359" s="72"/>
      <c r="AD359" s="72"/>
      <c r="AE359" s="72"/>
      <c r="AF359" s="72"/>
      <c r="AG359" s="72"/>
      <c r="AH359" s="72"/>
      <c r="AI359" s="111"/>
      <c r="AJ359" s="111"/>
    </row>
    <row r="360" spans="1:36" x14ac:dyDescent="0.35">
      <c r="A360" s="104" t="s">
        <v>31</v>
      </c>
      <c r="B360" s="104" t="s">
        <v>32</v>
      </c>
      <c r="C360" s="104" t="s">
        <v>48</v>
      </c>
      <c r="D360" s="104" t="s">
        <v>67</v>
      </c>
      <c r="E360" s="104" t="s">
        <v>41</v>
      </c>
      <c r="F360" s="105">
        <v>0.72916666666666663</v>
      </c>
      <c r="G360" s="104"/>
      <c r="H360" s="106">
        <v>45962</v>
      </c>
      <c r="I360" s="104" t="s">
        <v>522</v>
      </c>
      <c r="J360" s="107" t="s">
        <v>37</v>
      </c>
      <c r="K360" s="104" t="s">
        <v>53</v>
      </c>
      <c r="L360" s="104" t="s">
        <v>54</v>
      </c>
      <c r="M360" s="107" t="s">
        <v>55</v>
      </c>
      <c r="N360" s="105">
        <v>0.72916666666666674</v>
      </c>
      <c r="O360" s="105">
        <v>0.81319444444444444</v>
      </c>
      <c r="P360" s="105">
        <v>8.4027777777777701E-2</v>
      </c>
      <c r="Q360" s="108">
        <v>1472.7</v>
      </c>
      <c r="R360" s="109">
        <v>2.4</v>
      </c>
      <c r="S360" s="109">
        <v>12.2</v>
      </c>
      <c r="T360" s="109">
        <v>1795.7</v>
      </c>
      <c r="U360" s="109">
        <v>158.5</v>
      </c>
      <c r="V360" s="109">
        <v>2.2000000000000002</v>
      </c>
      <c r="W360" s="109">
        <v>41.3</v>
      </c>
      <c r="X360" s="109">
        <v>220.5</v>
      </c>
      <c r="Y360" s="109">
        <v>1393.9</v>
      </c>
      <c r="Z360" s="109">
        <v>2.7</v>
      </c>
      <c r="AA360" s="109">
        <v>12</v>
      </c>
      <c r="AB360" s="110">
        <v>1689.1</v>
      </c>
      <c r="AC360" s="72"/>
      <c r="AD360" s="72"/>
      <c r="AE360" s="72"/>
      <c r="AF360" s="72"/>
      <c r="AG360" s="72"/>
      <c r="AH360" s="72" t="e">
        <f>IF(AND(B360="Premier League",E360="Live"),_xlfn.XLOOKUP(_xlfn.TEXTJOIN(" vs ",,C360:D360),Calendar!G:G,Calendar!B:B),IF(AND(B360="Premier League",E360="Highlights"),_xlfn.XLOOKUP(H360,Calendar!O:O,Calendar!N:N,,-1),""))</f>
        <v>#N/A</v>
      </c>
      <c r="AI360" s="111" t="e">
        <f>IF(AND(AH360&lt;&gt;"",E360="Live"),_xlfn.XLOOKUP(_xlfn.TEXTJOIN(" vs ",,C360:D360),Calendar!G:G,Calendar!K:K),"")</f>
        <v>#N/A</v>
      </c>
      <c r="AJ360" s="111" t="str">
        <f>IF(AND(K360&lt;&gt;"Match of the Day",K360&lt;&gt;"Match of the Day 2",K360&lt;&gt;"Match of the Day Repeat"),"",1+MAX($AJ$10:AJ358))</f>
        <v/>
      </c>
    </row>
    <row r="361" spans="1:36" x14ac:dyDescent="0.35">
      <c r="A361" s="104" t="s">
        <v>31</v>
      </c>
      <c r="B361" s="104" t="s">
        <v>547</v>
      </c>
      <c r="C361" s="104" t="s">
        <v>534</v>
      </c>
      <c r="D361" s="104" t="s">
        <v>536</v>
      </c>
      <c r="E361" s="104" t="s">
        <v>41</v>
      </c>
      <c r="F361" s="105">
        <v>0.72916666666666663</v>
      </c>
      <c r="G361" s="104"/>
      <c r="H361" s="106">
        <v>45962</v>
      </c>
      <c r="I361" s="104" t="s">
        <v>522</v>
      </c>
      <c r="J361" s="107" t="s">
        <v>37</v>
      </c>
      <c r="K361" s="104" t="s">
        <v>53</v>
      </c>
      <c r="L361" s="104" t="s">
        <v>531</v>
      </c>
      <c r="M361" s="107" t="s">
        <v>532</v>
      </c>
      <c r="N361" s="105">
        <v>0.72986111111111118</v>
      </c>
      <c r="O361" s="105">
        <v>0.81180555555555556</v>
      </c>
      <c r="P361" s="105">
        <v>8.1944444444444375E-2</v>
      </c>
      <c r="Q361" s="108">
        <v>18.899999999999999</v>
      </c>
      <c r="R361" s="109">
        <v>0</v>
      </c>
      <c r="S361" s="109">
        <v>0.2</v>
      </c>
      <c r="T361" s="109">
        <v>35.799999999999997</v>
      </c>
      <c r="U361" s="109">
        <v>0</v>
      </c>
      <c r="V361" s="109">
        <v>0</v>
      </c>
      <c r="W361" s="109">
        <v>0</v>
      </c>
      <c r="X361" s="109" t="s">
        <v>541</v>
      </c>
      <c r="Y361" s="109">
        <v>18.600000000000001</v>
      </c>
      <c r="Z361" s="109">
        <v>0</v>
      </c>
      <c r="AA361" s="109">
        <v>0.2</v>
      </c>
      <c r="AB361" s="110">
        <v>34.799999999999997</v>
      </c>
      <c r="AC361" s="72"/>
      <c r="AD361" s="72"/>
      <c r="AE361" s="72"/>
      <c r="AF361" s="72"/>
      <c r="AG361" s="72"/>
      <c r="AH361" s="72" t="str">
        <f>IF(AND(B361="Premier League",E361="Live"),_xlfn.XLOOKUP(_xlfn.TEXTJOIN(" vs ",,C361:D361),Calendar!G:G,Calendar!B:B),IF(AND(B361="Premier League",E361="Highlights"),_xlfn.XLOOKUP(H361,Calendar!O:O,Calendar!N:N,,-1),""))</f>
        <v/>
      </c>
      <c r="AI361" s="111" t="str">
        <f>IF(AND(AH361&lt;&gt;"",E361="Live"),_xlfn.XLOOKUP(_xlfn.TEXTJOIN(" vs ",,C361:D361),Calendar!G:G,Calendar!K:K),"")</f>
        <v/>
      </c>
      <c r="AJ361" s="111" t="str">
        <f>IF(AND(K361&lt;&gt;"Match of the Day",K361&lt;&gt;"Match of the Day 2",K361&lt;&gt;"Match of the Day Repeat"),"",1+MAX($AJ$10:AJ360))</f>
        <v/>
      </c>
    </row>
    <row r="362" spans="1:36" x14ac:dyDescent="0.35">
      <c r="A362" s="104" t="s">
        <v>31</v>
      </c>
      <c r="B362" s="104" t="s">
        <v>32</v>
      </c>
      <c r="C362" s="104" t="s">
        <v>45</v>
      </c>
      <c r="D362" s="104" t="s">
        <v>82</v>
      </c>
      <c r="E362" s="104" t="s">
        <v>41</v>
      </c>
      <c r="F362" s="105">
        <v>0.83333333333333337</v>
      </c>
      <c r="G362" s="104"/>
      <c r="H362" s="106">
        <v>45962</v>
      </c>
      <c r="I362" s="104" t="s">
        <v>522</v>
      </c>
      <c r="J362" s="107" t="s">
        <v>37</v>
      </c>
      <c r="K362" s="104" t="s">
        <v>53</v>
      </c>
      <c r="L362" s="104" t="s">
        <v>510</v>
      </c>
      <c r="M362" s="107" t="s">
        <v>511</v>
      </c>
      <c r="N362" s="105">
        <v>0.83402777777777781</v>
      </c>
      <c r="O362" s="105">
        <v>0.91388888888888897</v>
      </c>
      <c r="P362" s="105">
        <v>7.986111111111116E-2</v>
      </c>
      <c r="Q362" s="108">
        <v>1017.3</v>
      </c>
      <c r="R362" s="109">
        <v>1.7</v>
      </c>
      <c r="S362" s="109">
        <v>8.8000000000000007</v>
      </c>
      <c r="T362" s="109">
        <v>1172.4000000000001</v>
      </c>
      <c r="U362" s="109">
        <v>142.80000000000001</v>
      </c>
      <c r="V362" s="109">
        <v>2</v>
      </c>
      <c r="W362" s="109">
        <v>38.5</v>
      </c>
      <c r="X362" s="109">
        <v>180.3</v>
      </c>
      <c r="Y362" s="109">
        <v>964.6</v>
      </c>
      <c r="Z362" s="109">
        <v>1.8</v>
      </c>
      <c r="AA362" s="109">
        <v>8.6999999999999993</v>
      </c>
      <c r="AB362" s="110">
        <v>1113.7</v>
      </c>
      <c r="AC362" s="72"/>
      <c r="AD362" s="72"/>
      <c r="AE362" s="72"/>
      <c r="AF362" s="72"/>
      <c r="AG362" s="72"/>
      <c r="AH362" s="72" t="e">
        <f>IF(AND(B362="Premier League",E362="Live"),_xlfn.XLOOKUP(_xlfn.TEXTJOIN(" vs ",,C362:D362),Calendar!G:G,Calendar!B:B),IF(AND(B362="Premier League",E362="Highlights"),_xlfn.XLOOKUP(H362,Calendar!O:O,Calendar!N:N,,-1),""))</f>
        <v>#N/A</v>
      </c>
      <c r="AI362" s="111" t="e">
        <f>IF(AND(AH362&lt;&gt;"",E362="Live"),_xlfn.XLOOKUP(_xlfn.TEXTJOIN(" vs ",,C362:D362),Calendar!G:G,Calendar!K:K),"")</f>
        <v>#N/A</v>
      </c>
      <c r="AJ362" s="111" t="str">
        <f>IF(AND(K362&lt;&gt;"Match of the Day",K362&lt;&gt;"Match of the Day 2",K362&lt;&gt;"Match of the Day Repeat"),"",1+MAX($AJ$10:AJ361))</f>
        <v/>
      </c>
    </row>
    <row r="363" spans="1:36" x14ac:dyDescent="0.35">
      <c r="A363" s="104" t="s">
        <v>31</v>
      </c>
      <c r="B363" s="104" t="s">
        <v>32</v>
      </c>
      <c r="C363" s="104"/>
      <c r="D363" s="104"/>
      <c r="E363" s="104" t="s">
        <v>33</v>
      </c>
      <c r="F363" s="105">
        <v>0.9375</v>
      </c>
      <c r="G363" s="104"/>
      <c r="H363" s="106">
        <v>45962</v>
      </c>
      <c r="I363" s="104" t="s">
        <v>522</v>
      </c>
      <c r="J363" s="107" t="s">
        <v>37</v>
      </c>
      <c r="K363" s="104" t="s">
        <v>552</v>
      </c>
      <c r="L363" s="104" t="s">
        <v>35</v>
      </c>
      <c r="M363" s="107" t="s">
        <v>36</v>
      </c>
      <c r="N363" s="105">
        <v>0.9375</v>
      </c>
      <c r="O363" s="105">
        <v>0.99652777777777779</v>
      </c>
      <c r="P363" s="105">
        <v>5.902777777777779E-2</v>
      </c>
      <c r="Q363" s="108">
        <v>1826.4</v>
      </c>
      <c r="R363" s="109">
        <v>3</v>
      </c>
      <c r="S363" s="109">
        <v>30.5</v>
      </c>
      <c r="T363" s="109">
        <v>2449.4</v>
      </c>
      <c r="U363" s="109">
        <v>110.3</v>
      </c>
      <c r="V363" s="109">
        <v>1.5</v>
      </c>
      <c r="W363" s="109">
        <v>60.8</v>
      </c>
      <c r="X363" s="109">
        <v>176.4</v>
      </c>
      <c r="Y363" s="109">
        <v>1770.2</v>
      </c>
      <c r="Z363" s="109">
        <v>3.4</v>
      </c>
      <c r="AA363" s="109">
        <v>30.3</v>
      </c>
      <c r="AB363" s="110">
        <v>2358.6</v>
      </c>
      <c r="AC363" s="72"/>
      <c r="AD363" s="72"/>
      <c r="AE363" s="72"/>
      <c r="AF363" s="72"/>
      <c r="AG363" s="72"/>
      <c r="AH363" s="72" t="str">
        <f>IF(AND(B363="Premier League",E363="Live"),_xlfn.XLOOKUP(_xlfn.TEXTJOIN(" vs ",,C363:D363),Calendar!G:G,Calendar!B:B),IF(AND(B363="Premier League",E363="Highlights"),_xlfn.XLOOKUP(H363,Calendar!O:O,Calendar!N:N,,-1),""))</f>
        <v>Matchweek 01</v>
      </c>
      <c r="AI363" s="111" t="str">
        <f>IF(AND(AH363&lt;&gt;"",E363="Live"),_xlfn.XLOOKUP(_xlfn.TEXTJOIN(" vs ",,C363:D363),Calendar!G:G,Calendar!K:K),"")</f>
        <v/>
      </c>
      <c r="AJ363" s="111">
        <f>IF(AND(K363&lt;&gt;"Match of the Day",K363&lt;&gt;"Match of the Day 2",K363&lt;&gt;"Match of the Day Repeat"),"",1+MAX($AJ$10:AJ362))</f>
        <v>24</v>
      </c>
    </row>
    <row r="364" spans="1:36" x14ac:dyDescent="0.35">
      <c r="A364" s="104" t="s">
        <v>31</v>
      </c>
      <c r="B364" s="104" t="s">
        <v>581</v>
      </c>
      <c r="C364" s="104" t="s">
        <v>667</v>
      </c>
      <c r="D364" s="104" t="s">
        <v>668</v>
      </c>
      <c r="E364" s="104" t="s">
        <v>41</v>
      </c>
      <c r="F364" s="105">
        <v>0.5</v>
      </c>
      <c r="G364" s="104"/>
      <c r="H364" s="106">
        <v>45963</v>
      </c>
      <c r="I364" s="104" t="s">
        <v>522</v>
      </c>
      <c r="J364" s="107" t="s">
        <v>38</v>
      </c>
      <c r="K364" s="104" t="s">
        <v>53</v>
      </c>
      <c r="L364" s="104" t="s">
        <v>510</v>
      </c>
      <c r="M364" s="107" t="s">
        <v>511</v>
      </c>
      <c r="N364" s="105">
        <v>0.5</v>
      </c>
      <c r="O364" s="105">
        <v>0.58125000000000004</v>
      </c>
      <c r="P364" s="105">
        <v>8.1250000000000044E-2</v>
      </c>
      <c r="Q364" s="108">
        <v>95.3</v>
      </c>
      <c r="R364" s="109">
        <v>0.2</v>
      </c>
      <c r="S364" s="109">
        <v>1.9</v>
      </c>
      <c r="T364" s="109">
        <v>133.5</v>
      </c>
      <c r="U364" s="109">
        <v>6</v>
      </c>
      <c r="V364" s="109">
        <v>0.1</v>
      </c>
      <c r="W364" s="109">
        <v>4.0999999999999996</v>
      </c>
      <c r="X364" s="109">
        <v>17.600000000000001</v>
      </c>
      <c r="Y364" s="109">
        <v>87</v>
      </c>
      <c r="Z364" s="109">
        <v>0.2</v>
      </c>
      <c r="AA364" s="109">
        <v>1.8</v>
      </c>
      <c r="AB364" s="110">
        <v>125.2</v>
      </c>
      <c r="AC364" s="72"/>
      <c r="AD364" s="72"/>
      <c r="AE364" s="72"/>
      <c r="AF364" s="72"/>
      <c r="AG364" s="72"/>
      <c r="AH364" s="72" t="str">
        <f>IF(AND(B364="Premier League",E364="Live"),_xlfn.XLOOKUP(_xlfn.TEXTJOIN(" vs ",,C364:D364),Calendar!G:G,Calendar!B:B),IF(AND(B364="Premier League",E364="Highlights"),_xlfn.XLOOKUP(H364,Calendar!O:O,Calendar!N:N,,-1),""))</f>
        <v/>
      </c>
      <c r="AI364" s="111" t="str">
        <f>IF(AND(AH364&lt;&gt;"",E364="Live"),_xlfn.XLOOKUP(_xlfn.TEXTJOIN(" vs ",,C364:D364),Calendar!G:G,Calendar!K:K),"")</f>
        <v/>
      </c>
      <c r="AJ364" s="111" t="str">
        <f>IF(AND(K364&lt;&gt;"Match of the Day",K364&lt;&gt;"Match of the Day 2",K364&lt;&gt;"Match of the Day Repeat"),"",1+MAX($AJ$10:AJ363))</f>
        <v/>
      </c>
    </row>
    <row r="365" spans="1:36" x14ac:dyDescent="0.35">
      <c r="A365" s="104" t="s">
        <v>31</v>
      </c>
      <c r="B365" s="104" t="s">
        <v>152</v>
      </c>
      <c r="C365" s="104" t="s">
        <v>601</v>
      </c>
      <c r="D365" s="104" t="s">
        <v>604</v>
      </c>
      <c r="E365" s="104" t="s">
        <v>41</v>
      </c>
      <c r="F365" s="105">
        <v>0.5</v>
      </c>
      <c r="G365" s="104"/>
      <c r="H365" s="106">
        <v>45963</v>
      </c>
      <c r="I365" s="104" t="s">
        <v>522</v>
      </c>
      <c r="J365" s="107" t="s">
        <v>38</v>
      </c>
      <c r="K365" s="104" t="s">
        <v>53</v>
      </c>
      <c r="L365" s="104" t="s">
        <v>120</v>
      </c>
      <c r="M365" s="107" t="s">
        <v>55</v>
      </c>
      <c r="N365" s="105">
        <v>0.5</v>
      </c>
      <c r="O365" s="105">
        <v>0.57986111111111116</v>
      </c>
      <c r="P365" s="105">
        <v>7.986111111111116E-2</v>
      </c>
      <c r="Q365" s="108">
        <v>73</v>
      </c>
      <c r="R365" s="109">
        <v>0.1</v>
      </c>
      <c r="S365" s="109">
        <v>1.4</v>
      </c>
      <c r="T365" s="109">
        <v>123.19999999999999</v>
      </c>
      <c r="U365" s="109">
        <v>1.6</v>
      </c>
      <c r="V365" s="109">
        <v>0</v>
      </c>
      <c r="W365" s="109">
        <v>1.1000000000000001</v>
      </c>
      <c r="X365" s="109" t="s">
        <v>541</v>
      </c>
      <c r="Y365" s="109">
        <v>72.7</v>
      </c>
      <c r="Z365" s="109">
        <v>0.1</v>
      </c>
      <c r="AA365" s="109">
        <v>1.4</v>
      </c>
      <c r="AB365" s="110">
        <v>123.19999999999999</v>
      </c>
      <c r="AC365" s="72"/>
      <c r="AD365" s="72"/>
      <c r="AE365" s="72"/>
      <c r="AF365" s="72"/>
      <c r="AG365" s="72"/>
      <c r="AH365" s="72" t="str">
        <f>IF(AND(B365="Premier League",E365="Live"),_xlfn.XLOOKUP(_xlfn.TEXTJOIN(" vs ",,C365:D365),Calendar!G:G,Calendar!B:B),IF(AND(B365="Premier League",E365="Highlights"),_xlfn.XLOOKUP(H365,Calendar!O:O,Calendar!N:N,,-1),""))</f>
        <v/>
      </c>
      <c r="AI365" s="111" t="str">
        <f>IF(AND(AH365&lt;&gt;"",E365="Live"),_xlfn.XLOOKUP(_xlfn.TEXTJOIN(" vs ",,C365:D365),Calendar!G:G,Calendar!K:K),"")</f>
        <v/>
      </c>
      <c r="AJ365" s="111" t="str">
        <f>IF(AND(K365&lt;&gt;"Match of the Day",K365&lt;&gt;"Match of the Day 2",K365&lt;&gt;"Match of the Day Repeat"),"",1+MAX($AJ$10:AJ364))</f>
        <v/>
      </c>
    </row>
    <row r="366" spans="1:36" x14ac:dyDescent="0.35">
      <c r="A366" s="104" t="s">
        <v>31</v>
      </c>
      <c r="B366" s="104" t="s">
        <v>152</v>
      </c>
      <c r="C366" s="104" t="s">
        <v>611</v>
      </c>
      <c r="D366" s="104" t="s">
        <v>599</v>
      </c>
      <c r="E366" s="104" t="s">
        <v>41</v>
      </c>
      <c r="F366" s="105">
        <v>0.5</v>
      </c>
      <c r="G366" s="104"/>
      <c r="H366" s="106">
        <v>45963</v>
      </c>
      <c r="I366" s="104" t="s">
        <v>522</v>
      </c>
      <c r="J366" s="107" t="s">
        <v>38</v>
      </c>
      <c r="K366" s="104" t="s">
        <v>53</v>
      </c>
      <c r="L366" s="104" t="s">
        <v>281</v>
      </c>
      <c r="M366" s="107" t="s">
        <v>55</v>
      </c>
      <c r="N366" s="105">
        <v>0.5</v>
      </c>
      <c r="O366" s="105">
        <v>0.5805555555555556</v>
      </c>
      <c r="P366" s="105">
        <v>8.0555555555555602E-2</v>
      </c>
      <c r="Q366" s="108">
        <v>44.9</v>
      </c>
      <c r="R366" s="109">
        <v>0.1</v>
      </c>
      <c r="S366" s="109">
        <v>0.8</v>
      </c>
      <c r="T366" s="109">
        <v>62.8</v>
      </c>
      <c r="U366" s="109">
        <v>19.899999999999999</v>
      </c>
      <c r="V366" s="109">
        <v>0.3</v>
      </c>
      <c r="W366" s="109">
        <v>14.1</v>
      </c>
      <c r="X366" s="109">
        <v>19.899999999999999</v>
      </c>
      <c r="Y366" s="109">
        <v>44.7</v>
      </c>
      <c r="Z366" s="109">
        <v>0.1</v>
      </c>
      <c r="AA366" s="109">
        <v>0.9</v>
      </c>
      <c r="AB366" s="110">
        <v>62.8</v>
      </c>
      <c r="AC366" s="72"/>
      <c r="AD366" s="72"/>
      <c r="AE366" s="72"/>
      <c r="AF366" s="72"/>
      <c r="AG366" s="72"/>
      <c r="AH366" s="72" t="str">
        <f>IF(AND(B366="Premier League",E366="Live"),_xlfn.XLOOKUP(_xlfn.TEXTJOIN(" vs ",,C366:D366),Calendar!G:G,Calendar!B:B),IF(AND(B366="Premier League",E366="Highlights"),_xlfn.XLOOKUP(H366,Calendar!O:O,Calendar!N:N,,-1),""))</f>
        <v/>
      </c>
      <c r="AI366" s="111" t="str">
        <f>IF(AND(AH366&lt;&gt;"",E366="Live"),_xlfn.XLOOKUP(_xlfn.TEXTJOIN(" vs ",,C366:D366),Calendar!G:G,Calendar!K:K),"")</f>
        <v/>
      </c>
      <c r="AJ366" s="111" t="str">
        <f>IF(AND(K366&lt;&gt;"Match of the Day",K366&lt;&gt;"Match of the Day 2",K366&lt;&gt;"Match of the Day Repeat"),"",1+MAX($AJ$10:AJ365))</f>
        <v/>
      </c>
    </row>
    <row r="367" spans="1:36" x14ac:dyDescent="0.35">
      <c r="A367" s="104" t="s">
        <v>31</v>
      </c>
      <c r="B367" s="104" t="s">
        <v>32</v>
      </c>
      <c r="C367" s="104" t="s">
        <v>47</v>
      </c>
      <c r="D367" s="104" t="s">
        <v>46</v>
      </c>
      <c r="E367" s="104" t="s">
        <v>41</v>
      </c>
      <c r="F367" s="105">
        <v>0.58333333333333337</v>
      </c>
      <c r="G367" s="104"/>
      <c r="H367" s="106">
        <v>45963</v>
      </c>
      <c r="I367" s="104" t="s">
        <v>522</v>
      </c>
      <c r="J367" s="107" t="s">
        <v>38</v>
      </c>
      <c r="K367" s="104" t="s">
        <v>53</v>
      </c>
      <c r="L367" s="104" t="s">
        <v>54</v>
      </c>
      <c r="M367" s="107" t="s">
        <v>55</v>
      </c>
      <c r="N367" s="105">
        <v>0.58333333333333337</v>
      </c>
      <c r="O367" s="105">
        <v>0.66736111111111118</v>
      </c>
      <c r="P367" s="105">
        <v>8.4027777777777812E-2</v>
      </c>
      <c r="Q367" s="108">
        <v>1363.9</v>
      </c>
      <c r="R367" s="109">
        <v>2.2000000000000002</v>
      </c>
      <c r="S367" s="109">
        <v>20.399999999999999</v>
      </c>
      <c r="T367" s="109">
        <v>1871</v>
      </c>
      <c r="U367" s="109">
        <v>156.1</v>
      </c>
      <c r="V367" s="109">
        <v>2.2000000000000002</v>
      </c>
      <c r="W367" s="109">
        <v>53.7</v>
      </c>
      <c r="X367" s="109">
        <v>235.89999999999998</v>
      </c>
      <c r="Y367" s="109">
        <v>1321.5</v>
      </c>
      <c r="Z367" s="109">
        <v>2.5</v>
      </c>
      <c r="AA367" s="109">
        <v>20.5</v>
      </c>
      <c r="AB367" s="110">
        <v>1802.6</v>
      </c>
      <c r="AC367" s="72"/>
      <c r="AD367" s="72"/>
      <c r="AE367" s="72"/>
      <c r="AF367" s="72"/>
      <c r="AG367" s="72"/>
      <c r="AH367" s="72" t="e">
        <f>IF(AND(B367="Premier League",E367="Live"),_xlfn.XLOOKUP(_xlfn.TEXTJOIN(" vs ",,C367:D367),Calendar!G:G,Calendar!B:B),IF(AND(B367="Premier League",E367="Highlights"),_xlfn.XLOOKUP(H367,Calendar!O:O,Calendar!N:N,,-1),""))</f>
        <v>#N/A</v>
      </c>
      <c r="AI367" s="111" t="e">
        <f>IF(AND(AH367&lt;&gt;"",E367="Live"),_xlfn.XLOOKUP(_xlfn.TEXTJOIN(" vs ",,C367:D367),Calendar!G:G,Calendar!K:K),"")</f>
        <v>#N/A</v>
      </c>
      <c r="AJ367" s="111" t="str">
        <f>IF(AND(K367&lt;&gt;"Match of the Day",K367&lt;&gt;"Match of the Day 2",K367&lt;&gt;"Match of the Day Repeat"),"",1+MAX($AJ$10:AJ366))</f>
        <v/>
      </c>
    </row>
    <row r="368" spans="1:36" x14ac:dyDescent="0.35">
      <c r="A368" s="104" t="s">
        <v>31</v>
      </c>
      <c r="B368" s="104" t="s">
        <v>547</v>
      </c>
      <c r="C368" s="104" t="s">
        <v>195</v>
      </c>
      <c r="D368" s="104" t="s">
        <v>194</v>
      </c>
      <c r="E368" s="104" t="s">
        <v>41</v>
      </c>
      <c r="F368" s="105">
        <v>0.58333333333333337</v>
      </c>
      <c r="G368" s="104"/>
      <c r="H368" s="106">
        <v>45963</v>
      </c>
      <c r="I368" s="104" t="s">
        <v>522</v>
      </c>
      <c r="J368" s="107" t="s">
        <v>38</v>
      </c>
      <c r="K368" s="104" t="s">
        <v>53</v>
      </c>
      <c r="L368" s="104" t="s">
        <v>531</v>
      </c>
      <c r="M368" s="107" t="s">
        <v>532</v>
      </c>
      <c r="N368" s="105">
        <v>0.58402777777777781</v>
      </c>
      <c r="O368" s="105">
        <v>0.69027777777777777</v>
      </c>
      <c r="P368" s="105">
        <v>0.10624999999999996</v>
      </c>
      <c r="Q368" s="108">
        <v>261.60000000000002</v>
      </c>
      <c r="R368" s="109">
        <v>0.4</v>
      </c>
      <c r="S368" s="109">
        <v>3.8</v>
      </c>
      <c r="T368" s="109">
        <v>310.3</v>
      </c>
      <c r="U368" s="109">
        <v>17.100000000000001</v>
      </c>
      <c r="V368" s="109">
        <v>0.2</v>
      </c>
      <c r="W368" s="109">
        <v>5.8</v>
      </c>
      <c r="X368" s="109">
        <v>24.8</v>
      </c>
      <c r="Y368" s="109">
        <v>246.4</v>
      </c>
      <c r="Z368" s="109">
        <v>0.5</v>
      </c>
      <c r="AA368" s="109">
        <v>3.7</v>
      </c>
      <c r="AB368" s="110">
        <v>292.60000000000002</v>
      </c>
      <c r="AC368" s="72"/>
      <c r="AD368" s="72"/>
      <c r="AE368" s="72"/>
      <c r="AF368" s="72"/>
      <c r="AG368" s="72"/>
      <c r="AH368" s="72" t="str">
        <f>IF(AND(B368="Premier League",E368="Live"),_xlfn.XLOOKUP(_xlfn.TEXTJOIN(" vs ",,C368:D368),Calendar!G:G,Calendar!B:B),IF(AND(B368="Premier League",E368="Highlights"),_xlfn.XLOOKUP(H368,Calendar!O:O,Calendar!N:N,,-1),""))</f>
        <v/>
      </c>
      <c r="AI368" s="111" t="str">
        <f>IF(AND(AH368&lt;&gt;"",E368="Live"),_xlfn.XLOOKUP(_xlfn.TEXTJOIN(" vs ",,C368:D368),Calendar!G:G,Calendar!K:K),"")</f>
        <v/>
      </c>
      <c r="AJ368" s="111" t="str">
        <f>IF(AND(K368&lt;&gt;"Match of the Day",K368&lt;&gt;"Match of the Day 2",K368&lt;&gt;"Match of the Day Repeat"),"",1+MAX($AJ$10:AJ367))</f>
        <v/>
      </c>
    </row>
    <row r="369" spans="1:36" x14ac:dyDescent="0.35">
      <c r="A369" s="104" t="s">
        <v>31</v>
      </c>
      <c r="B369" s="104" t="s">
        <v>581</v>
      </c>
      <c r="C369" s="104" t="s">
        <v>669</v>
      </c>
      <c r="D369" s="104" t="s">
        <v>157</v>
      </c>
      <c r="E369" s="104" t="s">
        <v>41</v>
      </c>
      <c r="F369" s="105">
        <v>0.59375</v>
      </c>
      <c r="G369" s="104"/>
      <c r="H369" s="106">
        <v>45963</v>
      </c>
      <c r="I369" s="104" t="s">
        <v>522</v>
      </c>
      <c r="J369" s="107" t="s">
        <v>38</v>
      </c>
      <c r="K369" s="104" t="s">
        <v>53</v>
      </c>
      <c r="L369" s="104" t="s">
        <v>278</v>
      </c>
      <c r="M369" s="107" t="s">
        <v>36</v>
      </c>
      <c r="N369" s="105">
        <v>0.59375</v>
      </c>
      <c r="O369" s="105">
        <v>0.67222222222222228</v>
      </c>
      <c r="P369" s="105">
        <v>7.8472222222222276E-2</v>
      </c>
      <c r="Q369" s="108">
        <v>420.1</v>
      </c>
      <c r="R369" s="109">
        <v>0.7</v>
      </c>
      <c r="S369" s="109">
        <v>6.1</v>
      </c>
      <c r="T369" s="109">
        <v>540</v>
      </c>
      <c r="U369" s="109">
        <v>8.6</v>
      </c>
      <c r="V369" s="109">
        <v>0.1</v>
      </c>
      <c r="W369" s="109">
        <v>2.9</v>
      </c>
      <c r="X369" s="109">
        <v>21.3</v>
      </c>
      <c r="Y369" s="109">
        <v>413</v>
      </c>
      <c r="Z369" s="109">
        <v>0.8</v>
      </c>
      <c r="AA369" s="109">
        <v>6.3</v>
      </c>
      <c r="AB369" s="110">
        <v>532</v>
      </c>
      <c r="AC369" s="72"/>
      <c r="AD369" s="72"/>
      <c r="AE369" s="72"/>
      <c r="AF369" s="72"/>
      <c r="AG369" s="72"/>
      <c r="AH369" s="72" t="str">
        <f>IF(AND(B369="Premier League",E369="Live"),_xlfn.XLOOKUP(_xlfn.TEXTJOIN(" vs ",,C369:D369),Calendar!G:G,Calendar!B:B),IF(AND(B369="Premier League",E369="Highlights"),_xlfn.XLOOKUP(H369,Calendar!O:O,Calendar!N:N,,-1),""))</f>
        <v/>
      </c>
      <c r="AI369" s="111" t="str">
        <f>IF(AND(AH369&lt;&gt;"",E369="Live"),_xlfn.XLOOKUP(_xlfn.TEXTJOIN(" vs ",,C369:D369),Calendar!G:G,Calendar!K:K),"")</f>
        <v/>
      </c>
      <c r="AJ369" s="111" t="str">
        <f>IF(AND(K369&lt;&gt;"Match of the Day",K369&lt;&gt;"Match of the Day 2",K369&lt;&gt;"Match of the Day Repeat"),"",1+MAX($AJ$10:AJ368))</f>
        <v/>
      </c>
    </row>
    <row r="370" spans="1:36" x14ac:dyDescent="0.35">
      <c r="A370" s="104" t="s">
        <v>31</v>
      </c>
      <c r="B370" s="104" t="s">
        <v>581</v>
      </c>
      <c r="C370" s="104" t="s">
        <v>669</v>
      </c>
      <c r="D370" s="104" t="s">
        <v>157</v>
      </c>
      <c r="E370" s="104" t="s">
        <v>41</v>
      </c>
      <c r="F370" s="105">
        <v>0.59375</v>
      </c>
      <c r="G370" s="104"/>
      <c r="H370" s="106">
        <v>45963</v>
      </c>
      <c r="I370" s="104" t="s">
        <v>522</v>
      </c>
      <c r="J370" s="107" t="s">
        <v>38</v>
      </c>
      <c r="K370" s="104" t="s">
        <v>53</v>
      </c>
      <c r="L370" s="104" t="s">
        <v>512</v>
      </c>
      <c r="M370" s="107" t="s">
        <v>511</v>
      </c>
      <c r="N370" s="105">
        <v>0.59375</v>
      </c>
      <c r="O370" s="105">
        <v>0.67222222222222228</v>
      </c>
      <c r="P370" s="105">
        <v>7.8472222222222276E-2</v>
      </c>
      <c r="Q370" s="108">
        <v>18.100000000000001</v>
      </c>
      <c r="R370" s="109">
        <v>0</v>
      </c>
      <c r="S370" s="109">
        <v>0.3</v>
      </c>
      <c r="T370" s="109">
        <v>30.1</v>
      </c>
      <c r="U370" s="109">
        <v>1.5</v>
      </c>
      <c r="V370" s="109">
        <v>0</v>
      </c>
      <c r="W370" s="109">
        <v>0.5</v>
      </c>
      <c r="X370" s="109">
        <v>4.5</v>
      </c>
      <c r="Y370" s="109">
        <v>17.2</v>
      </c>
      <c r="Z370" s="109">
        <v>0</v>
      </c>
      <c r="AA370" s="109">
        <v>0.3</v>
      </c>
      <c r="AB370" s="110">
        <v>30.1</v>
      </c>
      <c r="AC370" s="72"/>
      <c r="AD370" s="72"/>
      <c r="AE370" s="72"/>
      <c r="AF370" s="72"/>
      <c r="AG370" s="72"/>
      <c r="AH370" s="72"/>
      <c r="AI370" s="111"/>
      <c r="AJ370" s="111"/>
    </row>
    <row r="371" spans="1:36" x14ac:dyDescent="0.35">
      <c r="A371" s="104" t="s">
        <v>31</v>
      </c>
      <c r="B371" s="104" t="s">
        <v>581</v>
      </c>
      <c r="C371" s="104" t="s">
        <v>521</v>
      </c>
      <c r="D371" s="104" t="s">
        <v>670</v>
      </c>
      <c r="E371" s="104" t="s">
        <v>41</v>
      </c>
      <c r="F371" s="105">
        <v>0.625</v>
      </c>
      <c r="G371" s="104"/>
      <c r="H371" s="106">
        <v>45963</v>
      </c>
      <c r="I371" s="104" t="s">
        <v>522</v>
      </c>
      <c r="J371" s="107" t="s">
        <v>38</v>
      </c>
      <c r="K371" s="104" t="s">
        <v>53</v>
      </c>
      <c r="L371" s="104" t="s">
        <v>510</v>
      </c>
      <c r="M371" s="107" t="s">
        <v>511</v>
      </c>
      <c r="N371" s="105">
        <v>0.625</v>
      </c>
      <c r="O371" s="105">
        <v>0.70625000000000004</v>
      </c>
      <c r="P371" s="105">
        <v>8.1250000000000044E-2</v>
      </c>
      <c r="Q371" s="108">
        <v>70.400000000000006</v>
      </c>
      <c r="R371" s="109">
        <v>0.1</v>
      </c>
      <c r="S371" s="109">
        <v>0.9</v>
      </c>
      <c r="T371" s="109">
        <v>131.80000000000001</v>
      </c>
      <c r="U371" s="109">
        <v>19.3</v>
      </c>
      <c r="V371" s="109">
        <v>0.3</v>
      </c>
      <c r="W371" s="109">
        <v>6.1</v>
      </c>
      <c r="X371" s="109">
        <v>34.299999999999997</v>
      </c>
      <c r="Y371" s="109">
        <v>69.7</v>
      </c>
      <c r="Z371" s="109">
        <v>0.1</v>
      </c>
      <c r="AA371" s="109">
        <v>0.9</v>
      </c>
      <c r="AB371" s="110">
        <v>129.1</v>
      </c>
      <c r="AC371" s="72"/>
      <c r="AD371" s="72"/>
      <c r="AE371" s="72"/>
      <c r="AF371" s="72"/>
      <c r="AG371" s="72"/>
      <c r="AH371" s="72" t="str">
        <f>IF(AND(B371="Premier League",E371="Live"),_xlfn.XLOOKUP(_xlfn.TEXTJOIN(" vs ",,C371:D371),Calendar!G:G,Calendar!B:B),IF(AND(B371="Premier League",E371="Highlights"),_xlfn.XLOOKUP(H371,Calendar!O:O,Calendar!N:N,,-1),""))</f>
        <v/>
      </c>
      <c r="AI371" s="111" t="str">
        <f>IF(AND(AH371&lt;&gt;"",E371="Live"),_xlfn.XLOOKUP(_xlfn.TEXTJOIN(" vs ",,C371:D371),Calendar!G:G,Calendar!K:K),"")</f>
        <v/>
      </c>
      <c r="AJ371" s="111" t="str">
        <f>IF(AND(K371&lt;&gt;"Match of the Day",K371&lt;&gt;"Match of the Day 2",K371&lt;&gt;"Match of the Day Repeat"),"",1+MAX($AJ$10:AJ369))</f>
        <v/>
      </c>
    </row>
    <row r="372" spans="1:36" x14ac:dyDescent="0.35">
      <c r="A372" s="104" t="s">
        <v>31</v>
      </c>
      <c r="B372" s="104" t="s">
        <v>32</v>
      </c>
      <c r="C372" s="104" t="s">
        <v>49</v>
      </c>
      <c r="D372" s="104" t="s">
        <v>128</v>
      </c>
      <c r="E372" s="104" t="s">
        <v>41</v>
      </c>
      <c r="F372" s="105">
        <v>0.6875</v>
      </c>
      <c r="G372" s="104"/>
      <c r="H372" s="106">
        <v>45963</v>
      </c>
      <c r="I372" s="104" t="s">
        <v>522</v>
      </c>
      <c r="J372" s="107" t="s">
        <v>38</v>
      </c>
      <c r="K372" s="104" t="s">
        <v>53</v>
      </c>
      <c r="L372" s="104" t="s">
        <v>54</v>
      </c>
      <c r="M372" s="107" t="s">
        <v>55</v>
      </c>
      <c r="N372" s="105">
        <v>0.6875</v>
      </c>
      <c r="O372" s="105">
        <v>0.76875000000000004</v>
      </c>
      <c r="P372" s="105">
        <v>8.1250000000000044E-2</v>
      </c>
      <c r="Q372" s="108">
        <v>1721.8999999999999</v>
      </c>
      <c r="R372" s="109">
        <v>2.8</v>
      </c>
      <c r="S372" s="109">
        <v>16.399999999999999</v>
      </c>
      <c r="T372" s="109">
        <v>2022.9</v>
      </c>
      <c r="U372" s="109">
        <v>204.9</v>
      </c>
      <c r="V372" s="109">
        <v>2.9</v>
      </c>
      <c r="W372" s="109">
        <v>57.5</v>
      </c>
      <c r="X372" s="109">
        <v>285.39999999999998</v>
      </c>
      <c r="Y372" s="109">
        <v>1652.1999999999998</v>
      </c>
      <c r="Z372" s="109">
        <v>3.2</v>
      </c>
      <c r="AA372" s="109">
        <v>16.399999999999999</v>
      </c>
      <c r="AB372" s="110">
        <v>1931.1</v>
      </c>
      <c r="AC372" s="72"/>
      <c r="AD372" s="72"/>
      <c r="AE372" s="72"/>
      <c r="AF372" s="72"/>
      <c r="AG372" s="72"/>
      <c r="AH372" s="72" t="e">
        <f>IF(AND(B372="Premier League",E372="Live"),_xlfn.XLOOKUP(_xlfn.TEXTJOIN(" vs ",,C372:D372),Calendar!G:G,Calendar!B:B),IF(AND(B372="Premier League",E372="Highlights"),_xlfn.XLOOKUP(H372,Calendar!O:O,Calendar!N:N,,-1),""))</f>
        <v>#N/A</v>
      </c>
      <c r="AI372" s="111" t="e">
        <f>IF(AND(AH372&lt;&gt;"",E372="Live"),_xlfn.XLOOKUP(_xlfn.TEXTJOIN(" vs ",,C372:D372),Calendar!G:G,Calendar!K:K),"")</f>
        <v>#N/A</v>
      </c>
      <c r="AJ372" s="111" t="str">
        <f>IF(AND(K372&lt;&gt;"Match of the Day",K372&lt;&gt;"Match of the Day 2",K372&lt;&gt;"Match of the Day Repeat"),"",1+MAX($AJ$10:AJ371))</f>
        <v/>
      </c>
    </row>
    <row r="373" spans="1:36" x14ac:dyDescent="0.35">
      <c r="A373" s="104" t="s">
        <v>31</v>
      </c>
      <c r="B373" s="104" t="s">
        <v>581</v>
      </c>
      <c r="C373" s="104" t="s">
        <v>671</v>
      </c>
      <c r="D373" s="104" t="s">
        <v>234</v>
      </c>
      <c r="E373" s="104" t="s">
        <v>41</v>
      </c>
      <c r="F373" s="105">
        <v>0.71875</v>
      </c>
      <c r="G373" s="104"/>
      <c r="H373" s="106">
        <v>45963</v>
      </c>
      <c r="I373" s="104" t="s">
        <v>522</v>
      </c>
      <c r="J373" s="107" t="s">
        <v>38</v>
      </c>
      <c r="K373" s="104" t="s">
        <v>53</v>
      </c>
      <c r="L373" s="104" t="s">
        <v>510</v>
      </c>
      <c r="M373" s="107" t="s">
        <v>511</v>
      </c>
      <c r="N373" s="105">
        <v>0.71875</v>
      </c>
      <c r="O373" s="105">
        <v>0.81180555555555556</v>
      </c>
      <c r="P373" s="105">
        <v>9.3055555555555558E-2</v>
      </c>
      <c r="Q373" s="108"/>
      <c r="R373" s="109"/>
      <c r="S373" s="109"/>
      <c r="T373" s="109"/>
      <c r="U373" s="109"/>
      <c r="V373" s="109"/>
      <c r="W373" s="109"/>
      <c r="X373" s="109"/>
      <c r="Y373" s="109"/>
      <c r="Z373" s="109"/>
      <c r="AA373" s="109"/>
      <c r="AB373" s="110"/>
      <c r="AC373" s="72"/>
      <c r="AD373" s="72"/>
      <c r="AE373" s="72"/>
      <c r="AF373" s="72"/>
      <c r="AG373" s="72"/>
      <c r="AH373" s="72" t="str">
        <f>IF(AND(B373="Premier League",E373="Live"),_xlfn.XLOOKUP(_xlfn.TEXTJOIN(" vs ",,C373:D373),Calendar!G:G,Calendar!B:B),IF(AND(B373="Premier League",E373="Highlights"),_xlfn.XLOOKUP(H373,Calendar!O:O,Calendar!N:N,,-1),""))</f>
        <v/>
      </c>
      <c r="AI373" s="111" t="str">
        <f>IF(AND(AH373&lt;&gt;"",E373="Live"),_xlfn.XLOOKUP(_xlfn.TEXTJOIN(" vs ",,C373:D373),Calendar!G:G,Calendar!K:K),"")</f>
        <v/>
      </c>
      <c r="AJ373" s="111" t="str">
        <f>IF(AND(K373&lt;&gt;"Match of the Day",K373&lt;&gt;"Match of the Day 2",K373&lt;&gt;"Match of the Day Repeat"),"",1+MAX($AJ$10:AJ372))</f>
        <v/>
      </c>
    </row>
    <row r="374" spans="1:36" x14ac:dyDescent="0.35">
      <c r="A374" s="104" t="s">
        <v>31</v>
      </c>
      <c r="B374" s="104" t="s">
        <v>32</v>
      </c>
      <c r="C374" s="104"/>
      <c r="D374" s="104"/>
      <c r="E374" s="104" t="s">
        <v>33</v>
      </c>
      <c r="F374" s="105">
        <v>0.3125</v>
      </c>
      <c r="G374" s="104"/>
      <c r="H374" s="106">
        <v>45963</v>
      </c>
      <c r="I374" s="104" t="s">
        <v>522</v>
      </c>
      <c r="J374" s="107" t="s">
        <v>38</v>
      </c>
      <c r="K374" s="104" t="s">
        <v>552</v>
      </c>
      <c r="L374" s="104" t="s">
        <v>35</v>
      </c>
      <c r="M374" s="107" t="s">
        <v>36</v>
      </c>
      <c r="N374" s="105">
        <v>0.3125</v>
      </c>
      <c r="O374" s="105">
        <v>0.375</v>
      </c>
      <c r="P374" s="105">
        <v>6.25E-2</v>
      </c>
      <c r="Q374" s="108">
        <v>743.1</v>
      </c>
      <c r="R374" s="109">
        <v>1.2</v>
      </c>
      <c r="S374" s="109">
        <v>22.6</v>
      </c>
      <c r="T374" s="109">
        <v>980.3</v>
      </c>
      <c r="U374" s="109">
        <v>56.5</v>
      </c>
      <c r="V374" s="109">
        <v>0.8</v>
      </c>
      <c r="W374" s="109">
        <v>61.1</v>
      </c>
      <c r="X374" s="109">
        <v>77.7</v>
      </c>
      <c r="Y374" s="109">
        <v>729</v>
      </c>
      <c r="Z374" s="109">
        <v>1.4</v>
      </c>
      <c r="AA374" s="109">
        <v>22.9</v>
      </c>
      <c r="AB374" s="110">
        <v>978.6</v>
      </c>
      <c r="AC374" s="72"/>
      <c r="AD374" s="72"/>
      <c r="AE374" s="72"/>
      <c r="AF374" s="72"/>
      <c r="AG374" s="72"/>
      <c r="AH374" s="72" t="str">
        <f>IF(AND(B374="Premier League",E374="Live"),_xlfn.XLOOKUP(_xlfn.TEXTJOIN(" vs ",,C374:D374),Calendar!G:G,Calendar!B:B),IF(AND(B374="Premier League",E374="Highlights"),_xlfn.XLOOKUP(H374,Calendar!O:O,Calendar!N:N,,-1),""))</f>
        <v>Matchweek 01</v>
      </c>
      <c r="AI374" s="111" t="str">
        <f>IF(AND(AH374&lt;&gt;"",E374="Live"),_xlfn.XLOOKUP(_xlfn.TEXTJOIN(" vs ",,C374:D374),Calendar!G:G,Calendar!K:K),"")</f>
        <v/>
      </c>
      <c r="AJ374" s="111">
        <f>IF(AND(K374&lt;&gt;"Match of the Day",K374&lt;&gt;"Match of the Day 2",K374&lt;&gt;"Match of the Day Repeat"),"",1+MAX($AJ$10:AJ373))</f>
        <v>25</v>
      </c>
    </row>
    <row r="375" spans="1:36" x14ac:dyDescent="0.35">
      <c r="A375" s="104" t="s">
        <v>31</v>
      </c>
      <c r="B375" s="104" t="s">
        <v>32</v>
      </c>
      <c r="C375" s="104"/>
      <c r="D375" s="104"/>
      <c r="E375" s="104" t="s">
        <v>33</v>
      </c>
      <c r="F375" s="105">
        <v>0.9375</v>
      </c>
      <c r="G375" s="104"/>
      <c r="H375" s="106">
        <v>45963</v>
      </c>
      <c r="I375" s="104" t="s">
        <v>522</v>
      </c>
      <c r="J375" s="107" t="s">
        <v>38</v>
      </c>
      <c r="K375" s="104" t="s">
        <v>553</v>
      </c>
      <c r="L375" s="104" t="s">
        <v>35</v>
      </c>
      <c r="M375" s="107" t="s">
        <v>36</v>
      </c>
      <c r="N375" s="105">
        <v>0.9375</v>
      </c>
      <c r="O375" s="105">
        <v>0.97569444444444442</v>
      </c>
      <c r="P375" s="105">
        <v>3.819444444444442E-2</v>
      </c>
      <c r="Q375" s="108">
        <v>1410.8</v>
      </c>
      <c r="R375" s="109">
        <v>2.2999999999999998</v>
      </c>
      <c r="S375" s="109">
        <v>24.5</v>
      </c>
      <c r="T375" s="109">
        <v>2934.3</v>
      </c>
      <c r="U375" s="109">
        <v>29.2</v>
      </c>
      <c r="V375" s="109">
        <v>0.4</v>
      </c>
      <c r="W375" s="109">
        <v>16.899999999999999</v>
      </c>
      <c r="X375" s="109">
        <v>34.799999999999997</v>
      </c>
      <c r="Y375" s="109">
        <v>1387.9</v>
      </c>
      <c r="Z375" s="109">
        <v>2.7</v>
      </c>
      <c r="AA375" s="109">
        <v>24.4</v>
      </c>
      <c r="AB375" s="110">
        <v>2888.1</v>
      </c>
      <c r="AC375" s="72"/>
      <c r="AD375" s="72"/>
      <c r="AE375" s="72"/>
      <c r="AF375" s="72"/>
      <c r="AG375" s="72"/>
      <c r="AH375" s="72" t="str">
        <f>IF(AND(B375="Premier League",E375="Live"),_xlfn.XLOOKUP(_xlfn.TEXTJOIN(" vs ",,C375:D375),Calendar!G:G,Calendar!B:B),IF(AND(B375="Premier League",E375="Highlights"),_xlfn.XLOOKUP(H375,Calendar!O:O,Calendar!N:N,,-1),""))</f>
        <v>Matchweek 01</v>
      </c>
      <c r="AI375" s="111" t="str">
        <f>IF(AND(AH375&lt;&gt;"",E375="Live"),_xlfn.XLOOKUP(_xlfn.TEXTJOIN(" vs ",,C375:D375),Calendar!G:G,Calendar!K:K),"")</f>
        <v/>
      </c>
      <c r="AJ375" s="111">
        <f>IF(AND(K375&lt;&gt;"Match of the Day",K375&lt;&gt;"Match of the Day 2",K375&lt;&gt;"Match of the Day Repeat"),"",1+MAX($AJ$10:AJ374))</f>
        <v>26</v>
      </c>
    </row>
    <row r="376" spans="1:36" x14ac:dyDescent="0.35">
      <c r="A376" s="104" t="s">
        <v>31</v>
      </c>
      <c r="B376" s="104" t="s">
        <v>623</v>
      </c>
      <c r="C376" s="104"/>
      <c r="D376" s="104"/>
      <c r="E376" s="104" t="s">
        <v>33</v>
      </c>
      <c r="F376" s="105">
        <v>0.97569444444444442</v>
      </c>
      <c r="G376" s="104"/>
      <c r="H376" s="106">
        <v>45963</v>
      </c>
      <c r="I376" s="104" t="s">
        <v>522</v>
      </c>
      <c r="J376" s="107" t="s">
        <v>38</v>
      </c>
      <c r="K376" s="104" t="s">
        <v>607</v>
      </c>
      <c r="L376" s="104" t="s">
        <v>35</v>
      </c>
      <c r="M376" s="107" t="s">
        <v>36</v>
      </c>
      <c r="N376" s="105">
        <v>0.97569444444444442</v>
      </c>
      <c r="O376" s="105">
        <v>1.0104166666666667</v>
      </c>
      <c r="P376" s="105">
        <v>3.4722222222222321E-2</v>
      </c>
      <c r="Q376" s="108">
        <v>348.4</v>
      </c>
      <c r="R376" s="109">
        <v>0.6</v>
      </c>
      <c r="S376" s="109">
        <v>11.5</v>
      </c>
      <c r="T376" s="109">
        <v>917.2</v>
      </c>
      <c r="U376" s="109">
        <v>13.9</v>
      </c>
      <c r="V376" s="109">
        <v>0.2</v>
      </c>
      <c r="W376" s="109">
        <v>9.1999999999999993</v>
      </c>
      <c r="X376" s="109">
        <v>15.2</v>
      </c>
      <c r="Y376" s="109">
        <v>331.4</v>
      </c>
      <c r="Z376" s="109">
        <v>0.6</v>
      </c>
      <c r="AA376" s="109">
        <v>11</v>
      </c>
      <c r="AB376" s="110">
        <v>896.9</v>
      </c>
      <c r="AC376" s="72"/>
      <c r="AD376" s="72"/>
      <c r="AE376" s="72"/>
      <c r="AF376" s="72"/>
      <c r="AG376" s="72"/>
      <c r="AH376" s="72" t="str">
        <f>IF(AND(B376="Premier League",E376="Live"),_xlfn.XLOOKUP(_xlfn.TEXTJOIN(" vs ",,C376:D376),Calendar!G:G,Calendar!B:B),IF(AND(B376="Premier League",E376="Highlights"),_xlfn.XLOOKUP(H376,Calendar!O:O,Calendar!N:N,,-1),""))</f>
        <v/>
      </c>
      <c r="AI376" s="111" t="str">
        <f>IF(AND(AH376&lt;&gt;"",E376="Live"),_xlfn.XLOOKUP(_xlfn.TEXTJOIN(" vs ",,C376:D376),Calendar!G:G,Calendar!K:K),"")</f>
        <v/>
      </c>
      <c r="AJ376" s="111" t="str">
        <f>IF(AND(K376&lt;&gt;"Match of the Day",K376&lt;&gt;"Match of the Day 2",K376&lt;&gt;"Match of the Day Repeat"),"",1+MAX($AJ$10:AJ375))</f>
        <v/>
      </c>
    </row>
    <row r="377" spans="1:36" x14ac:dyDescent="0.35">
      <c r="A377" s="104" t="s">
        <v>31</v>
      </c>
      <c r="B377" s="104" t="s">
        <v>581</v>
      </c>
      <c r="C377" s="104" t="s">
        <v>672</v>
      </c>
      <c r="D377" s="104" t="s">
        <v>100</v>
      </c>
      <c r="E377" s="104" t="s">
        <v>41</v>
      </c>
      <c r="F377" s="105">
        <v>0.8125</v>
      </c>
      <c r="G377" s="104"/>
      <c r="H377" s="106">
        <v>45964</v>
      </c>
      <c r="I377" s="104" t="s">
        <v>522</v>
      </c>
      <c r="J377" s="107" t="s">
        <v>74</v>
      </c>
      <c r="K377" s="104" t="s">
        <v>53</v>
      </c>
      <c r="L377" s="104" t="s">
        <v>510</v>
      </c>
      <c r="M377" s="107" t="s">
        <v>511</v>
      </c>
      <c r="N377" s="105">
        <v>0.81319444444444444</v>
      </c>
      <c r="O377" s="105">
        <v>0.89444444444444449</v>
      </c>
      <c r="P377" s="105">
        <v>8.1250000000000044E-2</v>
      </c>
      <c r="Q377" s="108">
        <v>60.1</v>
      </c>
      <c r="R377" s="109">
        <v>0.1</v>
      </c>
      <c r="S377" s="109">
        <v>0.5</v>
      </c>
      <c r="T377" s="109">
        <v>89.1</v>
      </c>
      <c r="U377" s="109">
        <v>0</v>
      </c>
      <c r="V377" s="109">
        <v>0</v>
      </c>
      <c r="W377" s="109">
        <v>0</v>
      </c>
      <c r="X377" s="109" t="s">
        <v>541</v>
      </c>
      <c r="Y377" s="109">
        <v>60</v>
      </c>
      <c r="Z377" s="109">
        <v>0.1</v>
      </c>
      <c r="AA377" s="109">
        <v>0.5</v>
      </c>
      <c r="AB377" s="110">
        <v>89.1</v>
      </c>
      <c r="AC377" s="72"/>
      <c r="AD377" s="72"/>
      <c r="AE377" s="72"/>
      <c r="AF377" s="72"/>
      <c r="AG377" s="72"/>
      <c r="AH377" s="72" t="str">
        <f>IF(AND(B377="Premier League",E377="Live"),_xlfn.XLOOKUP(_xlfn.TEXTJOIN(" vs ",,C377:D377),Calendar!G:G,Calendar!B:B),IF(AND(B377="Premier League",E377="Highlights"),_xlfn.XLOOKUP(H377,Calendar!O:O,Calendar!N:N,,-1),""))</f>
        <v/>
      </c>
      <c r="AI377" s="111" t="str">
        <f>IF(AND(AH377&lt;&gt;"",E377="Live"),_xlfn.XLOOKUP(_xlfn.TEXTJOIN(" vs ",,C377:D377),Calendar!G:G,Calendar!K:K),"")</f>
        <v/>
      </c>
      <c r="AJ377" s="111" t="str">
        <f>IF(AND(K377&lt;&gt;"Match of the Day",K377&lt;&gt;"Match of the Day 2",K377&lt;&gt;"Match of the Day Repeat"),"",1+MAX($AJ$10:AJ376))</f>
        <v/>
      </c>
    </row>
    <row r="378" spans="1:36" x14ac:dyDescent="0.35">
      <c r="A378" s="104" t="s">
        <v>31</v>
      </c>
      <c r="B378" s="104" t="s">
        <v>32</v>
      </c>
      <c r="C378" s="104" t="s">
        <v>235</v>
      </c>
      <c r="D378" s="104" t="s">
        <v>86</v>
      </c>
      <c r="E378" s="104" t="s">
        <v>41</v>
      </c>
      <c r="F378" s="105">
        <v>0.83333333333333337</v>
      </c>
      <c r="G378" s="104"/>
      <c r="H378" s="106">
        <v>45964</v>
      </c>
      <c r="I378" s="104" t="s">
        <v>522</v>
      </c>
      <c r="J378" s="107" t="s">
        <v>74</v>
      </c>
      <c r="K378" s="104" t="s">
        <v>53</v>
      </c>
      <c r="L378" s="104" t="s">
        <v>54</v>
      </c>
      <c r="M378" s="107" t="s">
        <v>55</v>
      </c>
      <c r="N378" s="105">
        <v>0.83333333333333337</v>
      </c>
      <c r="O378" s="105">
        <v>0.91180555555555554</v>
      </c>
      <c r="P378" s="105">
        <v>7.8472222222222165E-2</v>
      </c>
      <c r="Q378" s="108">
        <v>1176.3</v>
      </c>
      <c r="R378" s="109">
        <v>2</v>
      </c>
      <c r="S378" s="109">
        <v>10.1</v>
      </c>
      <c r="T378" s="109">
        <v>1399.9</v>
      </c>
      <c r="U378" s="109">
        <v>140.5</v>
      </c>
      <c r="V378" s="109">
        <v>2</v>
      </c>
      <c r="W378" s="109">
        <v>38.200000000000003</v>
      </c>
      <c r="X378" s="109">
        <v>174.8</v>
      </c>
      <c r="Y378" s="109">
        <v>1116.8</v>
      </c>
      <c r="Z378" s="109">
        <v>2.1</v>
      </c>
      <c r="AA378" s="109">
        <v>9.8000000000000007</v>
      </c>
      <c r="AB378" s="110">
        <v>1343.8</v>
      </c>
      <c r="AC378" s="72"/>
      <c r="AD378" s="72"/>
      <c r="AE378" s="72"/>
      <c r="AF378" s="72"/>
      <c r="AG378" s="72"/>
      <c r="AH378" s="72" t="e">
        <f>IF(AND(B378="Premier League",E378="Live"),_xlfn.XLOOKUP(_xlfn.TEXTJOIN(" vs ",,C378:D378),Calendar!G:G,Calendar!B:B),IF(AND(B378="Premier League",E378="Highlights"),_xlfn.XLOOKUP(H378,Calendar!O:O,Calendar!N:N,,-1),""))</f>
        <v>#N/A</v>
      </c>
      <c r="AI378" s="111" t="e">
        <f>IF(AND(AH378&lt;&gt;"",E378="Live"),_xlfn.XLOOKUP(_xlfn.TEXTJOIN(" vs ",,C378:D378),Calendar!G:G,Calendar!K:K),"")</f>
        <v>#N/A</v>
      </c>
      <c r="AJ378" s="111" t="str">
        <f>IF(AND(K378&lt;&gt;"Match of the Day",K378&lt;&gt;"Match of the Day 2",K378&lt;&gt;"Match of the Day Repeat"),"",1+MAX($AJ$10:AJ377))</f>
        <v/>
      </c>
    </row>
    <row r="379" spans="1:36" x14ac:dyDescent="0.35">
      <c r="A379" s="104" t="s">
        <v>31</v>
      </c>
      <c r="B379" s="104" t="s">
        <v>32</v>
      </c>
      <c r="C379" s="104"/>
      <c r="D379" s="104"/>
      <c r="E379" s="104" t="s">
        <v>33</v>
      </c>
      <c r="F379" s="105">
        <v>0.33680555555555558</v>
      </c>
      <c r="G379" s="104"/>
      <c r="H379" s="106">
        <v>45964</v>
      </c>
      <c r="I379" s="104" t="s">
        <v>522</v>
      </c>
      <c r="J379" s="107" t="s">
        <v>74</v>
      </c>
      <c r="K379" s="104" t="s">
        <v>553</v>
      </c>
      <c r="L379" s="104" t="s">
        <v>278</v>
      </c>
      <c r="M379" s="107" t="s">
        <v>36</v>
      </c>
      <c r="N379" s="105">
        <v>0.33680555555555558</v>
      </c>
      <c r="O379" s="105">
        <v>0.375</v>
      </c>
      <c r="P379" s="105">
        <v>3.819444444444442E-2</v>
      </c>
      <c r="Q379" s="109">
        <v>52.5</v>
      </c>
      <c r="R379" s="109">
        <v>0.1</v>
      </c>
      <c r="S379" s="109">
        <v>1.4</v>
      </c>
      <c r="T379" s="109">
        <v>72.2</v>
      </c>
      <c r="U379" s="109">
        <v>0.6</v>
      </c>
      <c r="V379" s="109">
        <v>0</v>
      </c>
      <c r="W379" s="109">
        <v>1.1000000000000001</v>
      </c>
      <c r="X379" s="109">
        <v>3</v>
      </c>
      <c r="Y379" s="109">
        <v>49</v>
      </c>
      <c r="Z379" s="109">
        <v>0.1</v>
      </c>
      <c r="AA379" s="109">
        <v>1.4</v>
      </c>
      <c r="AB379" s="109">
        <v>66.7</v>
      </c>
      <c r="AC379" s="72"/>
      <c r="AD379" s="72"/>
      <c r="AE379" s="72"/>
      <c r="AF379" s="72"/>
      <c r="AG379" s="72"/>
      <c r="AH379" s="72" t="str">
        <f>IF(AND(B379="Premier League",E379="Live"),_xlfn.XLOOKUP(_xlfn.TEXTJOIN(" vs ",,C379:D379),Calendar!G:G,Calendar!B:B),IF(AND(B379="Premier League",E379="Highlights"),_xlfn.XLOOKUP(H379,Calendar!O:O,Calendar!N:N,,-1),""))</f>
        <v>Matchweek 01</v>
      </c>
      <c r="AI379" s="111" t="str">
        <f>IF(AND(AH379&lt;&gt;"",E379="Live"),_xlfn.XLOOKUP(_xlfn.TEXTJOIN(" vs ",,C379:D379),Calendar!G:G,Calendar!K:K),"")</f>
        <v/>
      </c>
      <c r="AJ379" s="111">
        <f>IF(AND(K379&lt;&gt;"Match of the Day",K379&lt;&gt;"Match of the Day 2",K379&lt;&gt;"Match of the Day Repeat"),"",1+MAX($AJ$10:AJ378))</f>
        <v>27</v>
      </c>
    </row>
    <row r="380" spans="1:36" x14ac:dyDescent="0.35">
      <c r="A380" s="104" t="s">
        <v>31</v>
      </c>
      <c r="B380" s="104" t="s">
        <v>131</v>
      </c>
      <c r="C380" s="104" t="s">
        <v>206</v>
      </c>
      <c r="D380" s="104" t="s">
        <v>660</v>
      </c>
      <c r="E380" s="104" t="s">
        <v>41</v>
      </c>
      <c r="F380" s="105">
        <v>0.73958333333333337</v>
      </c>
      <c r="G380" s="104"/>
      <c r="H380" s="106">
        <v>45965</v>
      </c>
      <c r="I380" s="104" t="s">
        <v>522</v>
      </c>
      <c r="J380" s="107" t="s">
        <v>122</v>
      </c>
      <c r="K380" s="104" t="s">
        <v>53</v>
      </c>
      <c r="L380" s="104" t="s">
        <v>512</v>
      </c>
      <c r="M380" s="107" t="s">
        <v>511</v>
      </c>
      <c r="N380" s="105">
        <v>0.74027777777777781</v>
      </c>
      <c r="O380" s="105">
        <v>0.81944444444444453</v>
      </c>
      <c r="P380" s="105">
        <v>7.9166666666666718E-2</v>
      </c>
      <c r="Q380" s="109">
        <v>44.9</v>
      </c>
      <c r="R380" s="109">
        <v>7.2999999999999995E-2</v>
      </c>
      <c r="S380" s="109">
        <v>0.41070000000000001</v>
      </c>
      <c r="T380" s="109">
        <v>182.3</v>
      </c>
      <c r="U380" s="109">
        <v>1.2</v>
      </c>
      <c r="V380" s="109">
        <v>1.7000000000000001E-2</v>
      </c>
      <c r="W380" s="109">
        <v>0.45750000000000002</v>
      </c>
      <c r="X380" s="109">
        <v>12</v>
      </c>
      <c r="Y380" s="109">
        <v>34.700000000000003</v>
      </c>
      <c r="Z380" s="109">
        <v>6.6000000000000003E-2</v>
      </c>
      <c r="AA380" s="109">
        <v>0.32550000000000001</v>
      </c>
      <c r="AB380" s="109">
        <v>164.3</v>
      </c>
      <c r="AC380" s="72"/>
      <c r="AD380" s="72"/>
      <c r="AE380" s="72"/>
      <c r="AF380" s="72"/>
      <c r="AG380" s="72"/>
      <c r="AH380" s="72" t="str">
        <f>IF(AND(B380="Premier League",E380="Live"),_xlfn.XLOOKUP(_xlfn.TEXTJOIN(" vs ",,C380:D380),Calendar!G:G,Calendar!B:B),IF(AND(B380="Premier League",E380="Highlights"),_xlfn.XLOOKUP(H380,Calendar!O:O,Calendar!N:N,,-1),""))</f>
        <v/>
      </c>
      <c r="AI380" s="111" t="str">
        <f>IF(AND(AH380&lt;&gt;"",E380="Live"),_xlfn.XLOOKUP(_xlfn.TEXTJOIN(" vs ",,C380:D380),Calendar!G:G,Calendar!K:K),"")</f>
        <v/>
      </c>
      <c r="AJ380" s="111" t="str">
        <f>IF(AND(K380&lt;&gt;"Match of the Day",K380&lt;&gt;"Match of the Day 2",K380&lt;&gt;"Match of the Day Repeat"),"",1+MAX($AJ$10:AJ379))</f>
        <v/>
      </c>
    </row>
    <row r="381" spans="1:36" x14ac:dyDescent="0.35">
      <c r="A381" s="104" t="s">
        <v>31</v>
      </c>
      <c r="B381" s="104" t="s">
        <v>131</v>
      </c>
      <c r="C381" s="104" t="s">
        <v>245</v>
      </c>
      <c r="D381" s="104" t="s">
        <v>40</v>
      </c>
      <c r="E381" s="104" t="s">
        <v>41</v>
      </c>
      <c r="F381" s="105">
        <v>0.73958333333333337</v>
      </c>
      <c r="G381" s="104"/>
      <c r="H381" s="106">
        <v>45965</v>
      </c>
      <c r="I381" s="104" t="s">
        <v>522</v>
      </c>
      <c r="J381" s="107" t="s">
        <v>122</v>
      </c>
      <c r="K381" s="104" t="s">
        <v>53</v>
      </c>
      <c r="L381" s="104" t="s">
        <v>510</v>
      </c>
      <c r="M381" s="107" t="s">
        <v>511</v>
      </c>
      <c r="N381" s="105">
        <v>0.73958333333333337</v>
      </c>
      <c r="O381" s="105">
        <v>0.82152777777777786</v>
      </c>
      <c r="P381" s="105">
        <v>8.1944444444444486E-2</v>
      </c>
      <c r="Q381" s="109">
        <v>598</v>
      </c>
      <c r="R381" s="109">
        <v>0.97599999999999998</v>
      </c>
      <c r="S381" s="109">
        <v>5.4663000000000004</v>
      </c>
      <c r="T381" s="109">
        <v>798.3</v>
      </c>
      <c r="U381" s="109">
        <v>78.3</v>
      </c>
      <c r="V381" s="109">
        <v>1.089</v>
      </c>
      <c r="W381" s="109">
        <v>30.011500000000002</v>
      </c>
      <c r="X381" s="109">
        <v>119.3</v>
      </c>
      <c r="Y381" s="109">
        <v>553.6</v>
      </c>
      <c r="Z381" s="109">
        <v>1.06</v>
      </c>
      <c r="AA381" s="109">
        <v>5.1885000000000003</v>
      </c>
      <c r="AB381" s="109">
        <v>755.5</v>
      </c>
      <c r="AC381" s="72"/>
      <c r="AD381" s="72"/>
      <c r="AE381" s="72"/>
      <c r="AF381" s="72"/>
      <c r="AG381" s="72"/>
      <c r="AH381" s="72" t="str">
        <f>IF(AND(B381="Premier League",E381="Live"),_xlfn.XLOOKUP(_xlfn.TEXTJOIN(" vs ",,C381:D381),Calendar!G:G,Calendar!B:B),IF(AND(B381="Premier League",E381="Highlights"),_xlfn.XLOOKUP(H381,Calendar!O:O,Calendar!N:N,,-1),""))</f>
        <v/>
      </c>
      <c r="AI381" s="111" t="str">
        <f>IF(AND(AH381&lt;&gt;"",E381="Live"),_xlfn.XLOOKUP(_xlfn.TEXTJOIN(" vs ",,C381:D381),Calendar!G:G,Calendar!K:K),"")</f>
        <v/>
      </c>
      <c r="AJ381" s="111" t="str">
        <f>IF(AND(K381&lt;&gt;"Match of the Day",K381&lt;&gt;"Match of the Day 2",K381&lt;&gt;"Match of the Day Repeat"),"",1+MAX($AJ$10:AJ380))</f>
        <v/>
      </c>
    </row>
    <row r="382" spans="1:36" x14ac:dyDescent="0.35">
      <c r="A382" s="104" t="s">
        <v>31</v>
      </c>
      <c r="B382" s="104" t="s">
        <v>145</v>
      </c>
      <c r="C382" s="104" t="s">
        <v>69</v>
      </c>
      <c r="D382" s="104" t="s">
        <v>95</v>
      </c>
      <c r="E382" s="104" t="s">
        <v>41</v>
      </c>
      <c r="F382" s="105">
        <v>0.82291666666666663</v>
      </c>
      <c r="G382" s="104"/>
      <c r="H382" s="106">
        <v>45965</v>
      </c>
      <c r="I382" s="104" t="s">
        <v>522</v>
      </c>
      <c r="J382" s="107" t="s">
        <v>122</v>
      </c>
      <c r="K382" s="104" t="s">
        <v>53</v>
      </c>
      <c r="L382" s="104" t="s">
        <v>548</v>
      </c>
      <c r="M382" s="107" t="s">
        <v>55</v>
      </c>
      <c r="N382" s="105">
        <v>0.82361111111111118</v>
      </c>
      <c r="O382" s="105">
        <v>0.90625</v>
      </c>
      <c r="P382" s="105">
        <v>8.2638888888888817E-2</v>
      </c>
      <c r="Q382" s="109">
        <v>93.2</v>
      </c>
      <c r="R382" s="109">
        <v>0.152</v>
      </c>
      <c r="S382" s="109">
        <v>0.80130000000000001</v>
      </c>
      <c r="T382" s="109">
        <v>126.5</v>
      </c>
      <c r="U382" s="109">
        <v>0.2</v>
      </c>
      <c r="V382" s="109">
        <v>3.0000000000000001E-3</v>
      </c>
      <c r="W382" s="109">
        <v>6.1600000000000002E-2</v>
      </c>
      <c r="X382" s="109">
        <v>7.8</v>
      </c>
      <c r="Y382" s="109">
        <v>92</v>
      </c>
      <c r="Z382" s="109">
        <v>0.17599999999999999</v>
      </c>
      <c r="AA382" s="109">
        <v>0.80900000000000005</v>
      </c>
      <c r="AB382" s="109">
        <v>125</v>
      </c>
      <c r="AC382" s="72"/>
      <c r="AD382" s="72"/>
      <c r="AE382" s="72"/>
      <c r="AF382" s="72"/>
      <c r="AG382" s="72"/>
      <c r="AH382" s="72" t="str">
        <f>IF(AND(B382="Premier League",E382="Live"),_xlfn.XLOOKUP(_xlfn.TEXTJOIN(" vs ",,C382:D382),Calendar!G:G,Calendar!B:B),IF(AND(B382="Premier League",E382="Highlights"),_xlfn.XLOOKUP(H382,Calendar!O:O,Calendar!N:N,,-1),""))</f>
        <v/>
      </c>
      <c r="AI382" s="111" t="str">
        <f>IF(AND(AH382&lt;&gt;"",E382="Live"),_xlfn.XLOOKUP(_xlfn.TEXTJOIN(" vs ",,C382:D382),Calendar!G:G,Calendar!K:K),"")</f>
        <v/>
      </c>
      <c r="AJ382" s="111" t="str">
        <f>IF(AND(K382&lt;&gt;"Match of the Day",K382&lt;&gt;"Match of the Day 2",K382&lt;&gt;"Match of the Day Repeat"),"",1+MAX($AJ$10:AJ381))</f>
        <v/>
      </c>
    </row>
    <row r="383" spans="1:36" x14ac:dyDescent="0.35">
      <c r="A383" s="104" t="s">
        <v>31</v>
      </c>
      <c r="B383" s="104" t="s">
        <v>145</v>
      </c>
      <c r="C383" s="104" t="s">
        <v>96</v>
      </c>
      <c r="D383" s="104" t="s">
        <v>91</v>
      </c>
      <c r="E383" s="104" t="s">
        <v>41</v>
      </c>
      <c r="F383" s="105">
        <v>0.83333333333333337</v>
      </c>
      <c r="G383" s="104"/>
      <c r="H383" s="106">
        <v>45965</v>
      </c>
      <c r="I383" s="104" t="s">
        <v>522</v>
      </c>
      <c r="J383" s="107" t="s">
        <v>122</v>
      </c>
      <c r="K383" s="104" t="s">
        <v>53</v>
      </c>
      <c r="L383" s="104" t="s">
        <v>54</v>
      </c>
      <c r="M383" s="107" t="s">
        <v>55</v>
      </c>
      <c r="N383" s="105">
        <v>0.83402777777777781</v>
      </c>
      <c r="O383" s="105">
        <v>0.91250000000000009</v>
      </c>
      <c r="P383" s="105">
        <v>7.8472222222222276E-2</v>
      </c>
      <c r="Q383" s="109">
        <v>129.6</v>
      </c>
      <c r="R383" s="109">
        <v>0.21200000000000002</v>
      </c>
      <c r="S383" s="109">
        <v>1.1272</v>
      </c>
      <c r="T383" s="109">
        <v>234</v>
      </c>
      <c r="U383" s="109">
        <v>1.9</v>
      </c>
      <c r="V383" s="109">
        <v>2.5999999999999999E-2</v>
      </c>
      <c r="W383" s="109">
        <v>0.56459999999999999</v>
      </c>
      <c r="X383" s="109">
        <v>24.7</v>
      </c>
      <c r="Y383" s="109">
        <v>118.1</v>
      </c>
      <c r="Z383" s="109">
        <v>0.22600000000000001</v>
      </c>
      <c r="AA383" s="109">
        <v>1.0502</v>
      </c>
      <c r="AB383" s="109">
        <v>219.5</v>
      </c>
      <c r="AC383" s="72"/>
      <c r="AD383" s="72"/>
      <c r="AE383" s="72"/>
      <c r="AF383" s="72"/>
      <c r="AG383" s="72"/>
      <c r="AH383" s="72" t="str">
        <f>IF(AND(B383="Premier League",E383="Live"),_xlfn.XLOOKUP(_xlfn.TEXTJOIN(" vs ",,C383:D383),Calendar!G:G,Calendar!B:B),IF(AND(B383="Premier League",E383="Highlights"),_xlfn.XLOOKUP(H383,Calendar!O:O,Calendar!N:N,,-1),""))</f>
        <v/>
      </c>
      <c r="AI383" s="111" t="str">
        <f>IF(AND(AH383&lt;&gt;"",E383="Live"),_xlfn.XLOOKUP(_xlfn.TEXTJOIN(" vs ",,C383:D383),Calendar!G:G,Calendar!K:K),"")</f>
        <v/>
      </c>
      <c r="AJ383" s="111" t="str">
        <f>IF(AND(K383&lt;&gt;"Match of the Day",K383&lt;&gt;"Match of the Day 2",K383&lt;&gt;"Match of the Day Repeat"),"",1+MAX($AJ$10:AJ382))</f>
        <v/>
      </c>
    </row>
    <row r="384" spans="1:36" x14ac:dyDescent="0.35">
      <c r="A384" s="104" t="s">
        <v>31</v>
      </c>
      <c r="B384" s="104" t="s">
        <v>131</v>
      </c>
      <c r="C384" s="104" t="s">
        <v>173</v>
      </c>
      <c r="D384" s="104" t="s">
        <v>674</v>
      </c>
      <c r="E384" s="104" t="s">
        <v>41</v>
      </c>
      <c r="F384" s="105">
        <v>0.83333333333333337</v>
      </c>
      <c r="G384" s="104"/>
      <c r="H384" s="106">
        <v>45965</v>
      </c>
      <c r="I384" s="104" t="s">
        <v>522</v>
      </c>
      <c r="J384" s="107" t="s">
        <v>122</v>
      </c>
      <c r="K384" s="104" t="s">
        <v>53</v>
      </c>
      <c r="L384" s="104" t="s">
        <v>514</v>
      </c>
      <c r="M384" s="107" t="s">
        <v>511</v>
      </c>
      <c r="N384" s="105">
        <v>0.83402777777777781</v>
      </c>
      <c r="O384" s="105">
        <v>0.91111111111111109</v>
      </c>
      <c r="P384" s="105">
        <v>7.7083333333333282E-2</v>
      </c>
      <c r="Q384" s="109">
        <v>4.5</v>
      </c>
      <c r="R384" s="109">
        <v>7.0000000000000001E-3</v>
      </c>
      <c r="S384" s="109">
        <v>3.9E-2</v>
      </c>
      <c r="T384" s="109">
        <v>109.1</v>
      </c>
      <c r="U384" s="109">
        <v>0.1</v>
      </c>
      <c r="V384" s="109">
        <v>1E-3</v>
      </c>
      <c r="W384" s="109">
        <v>2.9700000000000001E-2</v>
      </c>
      <c r="X384" s="109">
        <v>6.9</v>
      </c>
      <c r="Y384" s="109">
        <v>4.2</v>
      </c>
      <c r="Z384" s="109">
        <v>8.0000000000000002E-3</v>
      </c>
      <c r="AA384" s="109">
        <v>3.73E-2</v>
      </c>
      <c r="AB384" s="109">
        <v>103.5</v>
      </c>
      <c r="AC384" s="72"/>
      <c r="AD384" s="72"/>
      <c r="AE384" s="72"/>
      <c r="AF384" s="72"/>
      <c r="AG384" s="72"/>
      <c r="AH384" s="72" t="str">
        <f>IF(AND(B384="Premier League",E384="Live"),_xlfn.XLOOKUP(_xlfn.TEXTJOIN(" vs ",,C384:D384),Calendar!G:G,Calendar!B:B),IF(AND(B384="Premier League",E384="Highlights"),_xlfn.XLOOKUP(H384,Calendar!O:O,Calendar!N:N,,-1),""))</f>
        <v/>
      </c>
      <c r="AI384" s="111" t="str">
        <f>IF(AND(AH384&lt;&gt;"",E384="Live"),_xlfn.XLOOKUP(_xlfn.TEXTJOIN(" vs ",,C384:D384),Calendar!G:G,Calendar!K:K),"")</f>
        <v/>
      </c>
      <c r="AJ384" s="111" t="str">
        <f>IF(AND(K384&lt;&gt;"Match of the Day",K384&lt;&gt;"Match of the Day 2",K384&lt;&gt;"Match of the Day Repeat"),"",1+MAX($AJ$10:AJ383))</f>
        <v/>
      </c>
    </row>
    <row r="385" spans="1:36" x14ac:dyDescent="0.35">
      <c r="A385" s="104" t="s">
        <v>31</v>
      </c>
      <c r="B385" s="104" t="s">
        <v>131</v>
      </c>
      <c r="C385" s="104" t="s">
        <v>543</v>
      </c>
      <c r="D385" s="104" t="s">
        <v>183</v>
      </c>
      <c r="E385" s="104" t="s">
        <v>41</v>
      </c>
      <c r="F385" s="105">
        <v>0.83333333333333337</v>
      </c>
      <c r="G385" s="104"/>
      <c r="H385" s="106">
        <v>45965</v>
      </c>
      <c r="I385" s="104" t="s">
        <v>522</v>
      </c>
      <c r="J385" s="107" t="s">
        <v>122</v>
      </c>
      <c r="K385" s="104" t="s">
        <v>53</v>
      </c>
      <c r="L385" s="104" t="s">
        <v>512</v>
      </c>
      <c r="M385" s="107" t="s">
        <v>511</v>
      </c>
      <c r="N385" s="105">
        <v>0.83472222222222225</v>
      </c>
      <c r="O385" s="105">
        <v>0.91805555555555562</v>
      </c>
      <c r="P385" s="105">
        <v>8.333333333333337E-2</v>
      </c>
      <c r="Q385" s="109">
        <v>145.9</v>
      </c>
      <c r="R385" s="109">
        <v>0.23799999999999999</v>
      </c>
      <c r="S385" s="109">
        <v>1.2811999999999999</v>
      </c>
      <c r="T385" s="109">
        <v>238.1</v>
      </c>
      <c r="U385" s="109">
        <v>14.5</v>
      </c>
      <c r="V385" s="109">
        <v>0.20200000000000001</v>
      </c>
      <c r="W385" s="109">
        <v>4.2899000000000003</v>
      </c>
      <c r="X385" s="109">
        <v>28.5</v>
      </c>
      <c r="Y385" s="109">
        <v>134.30000000000001</v>
      </c>
      <c r="Z385" s="109">
        <v>0.25700000000000001</v>
      </c>
      <c r="AA385" s="109">
        <v>1.2053</v>
      </c>
      <c r="AB385" s="109">
        <v>223.4</v>
      </c>
      <c r="AC385" s="72"/>
      <c r="AD385" s="72"/>
      <c r="AE385" s="72"/>
      <c r="AF385" s="72"/>
      <c r="AG385" s="72"/>
      <c r="AH385" s="72" t="str">
        <f>IF(AND(B385="Premier League",E385="Live"),_xlfn.XLOOKUP(_xlfn.TEXTJOIN(" vs ",,C385:D385),Calendar!G:G,Calendar!B:B),IF(AND(B385="Premier League",E385="Highlights"),_xlfn.XLOOKUP(H385,Calendar!O:O,Calendar!N:N,,-1),""))</f>
        <v/>
      </c>
      <c r="AI385" s="111" t="str">
        <f>IF(AND(AH385&lt;&gt;"",E385="Live"),_xlfn.XLOOKUP(_xlfn.TEXTJOIN(" vs ",,C385:D385),Calendar!G:G,Calendar!K:K),"")</f>
        <v/>
      </c>
      <c r="AJ385" s="111" t="str">
        <f>IF(AND(K385&lt;&gt;"Match of the Day",K385&lt;&gt;"Match of the Day 2",K385&lt;&gt;"Match of the Day Repeat"),"",1+MAX($AJ$10:AJ384))</f>
        <v/>
      </c>
    </row>
    <row r="386" spans="1:36" x14ac:dyDescent="0.35">
      <c r="A386" s="104" t="s">
        <v>31</v>
      </c>
      <c r="B386" s="104" t="s">
        <v>131</v>
      </c>
      <c r="C386" s="104" t="s">
        <v>48</v>
      </c>
      <c r="D386" s="104" t="s">
        <v>574</v>
      </c>
      <c r="E386" s="104" t="s">
        <v>41</v>
      </c>
      <c r="F386" s="105">
        <v>0.83333333333333337</v>
      </c>
      <c r="G386" s="104"/>
      <c r="H386" s="106">
        <v>45965</v>
      </c>
      <c r="I386" s="104" t="s">
        <v>522</v>
      </c>
      <c r="J386" s="107" t="s">
        <v>122</v>
      </c>
      <c r="K386" s="104" t="s">
        <v>53</v>
      </c>
      <c r="L386" s="104" t="s">
        <v>510</v>
      </c>
      <c r="M386" s="107" t="s">
        <v>511</v>
      </c>
      <c r="N386" s="105">
        <v>0.83333333333333337</v>
      </c>
      <c r="O386" s="105">
        <v>0.91041666666666665</v>
      </c>
      <c r="P386" s="105">
        <v>7.7083333333333282E-2</v>
      </c>
      <c r="Q386" s="109">
        <v>279</v>
      </c>
      <c r="R386" s="109">
        <v>0.45500000000000002</v>
      </c>
      <c r="S386" s="109">
        <v>2.4169999999999998</v>
      </c>
      <c r="T386" s="109">
        <v>357.3</v>
      </c>
      <c r="U386" s="109">
        <v>25.8</v>
      </c>
      <c r="V386" s="109">
        <v>0.35899999999999999</v>
      </c>
      <c r="W386" s="109">
        <v>7.6809000000000003</v>
      </c>
      <c r="X386" s="109">
        <v>48.4</v>
      </c>
      <c r="Y386" s="109">
        <v>267.5</v>
      </c>
      <c r="Z386" s="109">
        <v>0.51200000000000001</v>
      </c>
      <c r="AA386" s="109">
        <v>2.3694999999999999</v>
      </c>
      <c r="AB386" s="109">
        <v>347.4</v>
      </c>
      <c r="AC386" s="72"/>
      <c r="AD386" s="72"/>
      <c r="AE386" s="72"/>
      <c r="AF386" s="72"/>
      <c r="AG386" s="72"/>
      <c r="AH386" s="72" t="str">
        <f>IF(AND(B386="Premier League",E386="Live"),_xlfn.XLOOKUP(_xlfn.TEXTJOIN(" vs ",,C386:D386),Calendar!G:G,Calendar!B:B),IF(AND(B386="Premier League",E386="Highlights"),_xlfn.XLOOKUP(H386,Calendar!O:O,Calendar!N:N,,-1),""))</f>
        <v/>
      </c>
      <c r="AI386" s="111" t="str">
        <f>IF(AND(AH386&lt;&gt;"",E386="Live"),_xlfn.XLOOKUP(_xlfn.TEXTJOIN(" vs ",,C386:D386),Calendar!G:G,Calendar!K:K),"")</f>
        <v/>
      </c>
      <c r="AJ386" s="111" t="str">
        <f>IF(AND(K386&lt;&gt;"Match of the Day",K386&lt;&gt;"Match of the Day 2",K386&lt;&gt;"Match of the Day Repeat"),"",1+MAX($AJ$10:AJ385))</f>
        <v/>
      </c>
    </row>
    <row r="387" spans="1:36" x14ac:dyDescent="0.35">
      <c r="A387" s="104" t="s">
        <v>31</v>
      </c>
      <c r="B387" s="104" t="s">
        <v>131</v>
      </c>
      <c r="C387" s="104" t="s">
        <v>206</v>
      </c>
      <c r="D387" s="104" t="s">
        <v>660</v>
      </c>
      <c r="E387" s="104" t="s">
        <v>41</v>
      </c>
      <c r="F387" s="105">
        <v>0.73958333333333337</v>
      </c>
      <c r="G387" s="104"/>
      <c r="H387" s="106">
        <v>45965</v>
      </c>
      <c r="I387" s="104" t="s">
        <v>522</v>
      </c>
      <c r="J387" s="107" t="s">
        <v>122</v>
      </c>
      <c r="K387" s="104" t="s">
        <v>53</v>
      </c>
      <c r="L387" s="104" t="s">
        <v>512</v>
      </c>
      <c r="M387" s="107" t="s">
        <v>511</v>
      </c>
      <c r="N387" s="105">
        <v>0.74027777777777781</v>
      </c>
      <c r="O387" s="105">
        <v>0.81944444444444453</v>
      </c>
      <c r="P387" s="105">
        <v>7.9166666666666718E-2</v>
      </c>
      <c r="Q387" s="109">
        <v>44.9</v>
      </c>
      <c r="R387" s="109">
        <v>7.2999999999999995E-2</v>
      </c>
      <c r="S387" s="109">
        <v>0.41070000000000001</v>
      </c>
      <c r="T387" s="109">
        <v>182.3</v>
      </c>
      <c r="U387" s="109">
        <v>1.2</v>
      </c>
      <c r="V387" s="109">
        <v>1.7000000000000001E-2</v>
      </c>
      <c r="W387" s="109">
        <v>0.45750000000000002</v>
      </c>
      <c r="X387" s="109">
        <v>12</v>
      </c>
      <c r="Y387" s="109">
        <v>34.700000000000003</v>
      </c>
      <c r="Z387" s="109">
        <v>6.6000000000000003E-2</v>
      </c>
      <c r="AA387" s="109">
        <v>0.32550000000000001</v>
      </c>
      <c r="AB387" s="109">
        <v>164.3</v>
      </c>
      <c r="AC387" s="72"/>
      <c r="AD387" s="72"/>
      <c r="AE387" s="72"/>
      <c r="AF387" s="72"/>
      <c r="AG387" s="72"/>
      <c r="AH387" s="72" t="str">
        <f>IF(AND(B387="Premier League",E387="Live"),_xlfn.XLOOKUP(_xlfn.TEXTJOIN(" vs ",,C387:D387),Calendar!G:G,Calendar!B:B),IF(AND(B387="Premier League",E387="Highlights"),_xlfn.XLOOKUP(H387,Calendar!O:O,Calendar!N:N,,-1),""))</f>
        <v/>
      </c>
      <c r="AI387" s="111" t="str">
        <f>IF(AND(AH387&lt;&gt;"",E387="Live"),_xlfn.XLOOKUP(_xlfn.TEXTJOIN(" vs ",,C387:D387),Calendar!G:G,Calendar!K:K),"")</f>
        <v/>
      </c>
      <c r="AJ387" s="111" t="str">
        <f>IF(AND(K387&lt;&gt;"Match of the Day",K387&lt;&gt;"Match of the Day 2",K387&lt;&gt;"Match of the Day Repeat"),"",1+MAX($AJ$10:AJ386))</f>
        <v/>
      </c>
    </row>
    <row r="388" spans="1:36" x14ac:dyDescent="0.35">
      <c r="A388" s="104" t="s">
        <v>31</v>
      </c>
      <c r="B388" s="104" t="s">
        <v>131</v>
      </c>
      <c r="C388" s="104" t="s">
        <v>245</v>
      </c>
      <c r="D388" s="104" t="s">
        <v>40</v>
      </c>
      <c r="E388" s="104" t="s">
        <v>41</v>
      </c>
      <c r="F388" s="105">
        <v>0.73958333333333337</v>
      </c>
      <c r="G388" s="104"/>
      <c r="H388" s="106">
        <v>45965</v>
      </c>
      <c r="I388" s="104" t="s">
        <v>522</v>
      </c>
      <c r="J388" s="107" t="s">
        <v>122</v>
      </c>
      <c r="K388" s="104" t="s">
        <v>53</v>
      </c>
      <c r="L388" s="104" t="s">
        <v>510</v>
      </c>
      <c r="M388" s="107" t="s">
        <v>511</v>
      </c>
      <c r="N388" s="105">
        <v>0.73958333333333337</v>
      </c>
      <c r="O388" s="105">
        <v>0.82152777777777786</v>
      </c>
      <c r="P388" s="105">
        <v>8.1944444444444486E-2</v>
      </c>
      <c r="Q388" s="109">
        <v>598</v>
      </c>
      <c r="R388" s="109">
        <v>0.97599999999999998</v>
      </c>
      <c r="S388" s="109">
        <v>5.4663000000000004</v>
      </c>
      <c r="T388" s="109">
        <v>798.3</v>
      </c>
      <c r="U388" s="109">
        <v>78.3</v>
      </c>
      <c r="V388" s="109">
        <v>1.089</v>
      </c>
      <c r="W388" s="109">
        <v>30.011500000000002</v>
      </c>
      <c r="X388" s="109">
        <v>119.3</v>
      </c>
      <c r="Y388" s="109">
        <v>553.6</v>
      </c>
      <c r="Z388" s="109">
        <v>1.06</v>
      </c>
      <c r="AA388" s="109">
        <v>5.1885000000000003</v>
      </c>
      <c r="AB388" s="109">
        <v>755.5</v>
      </c>
      <c r="AC388" s="72"/>
      <c r="AD388" s="72"/>
      <c r="AE388" s="72"/>
      <c r="AF388" s="72"/>
      <c r="AG388" s="72"/>
      <c r="AH388" s="72" t="str">
        <f>IF(AND(B388="Premier League",E388="Live"),_xlfn.XLOOKUP(_xlfn.TEXTJOIN(" vs ",,C388:D388),Calendar!G:G,Calendar!B:B),IF(AND(B388="Premier League",E388="Highlights"),_xlfn.XLOOKUP(H388,Calendar!O:O,Calendar!N:N,,-1),""))</f>
        <v/>
      </c>
      <c r="AI388" s="111" t="str">
        <f>IF(AND(AH388&lt;&gt;"",E388="Live"),_xlfn.XLOOKUP(_xlfn.TEXTJOIN(" vs ",,C388:D388),Calendar!G:G,Calendar!K:K),"")</f>
        <v/>
      </c>
      <c r="AJ388" s="111" t="str">
        <f>IF(AND(K388&lt;&gt;"Match of the Day",K388&lt;&gt;"Match of the Day 2",K388&lt;&gt;"Match of the Day Repeat"),"",1+MAX($AJ$10:AJ387))</f>
        <v/>
      </c>
    </row>
    <row r="389" spans="1:36" x14ac:dyDescent="0.35">
      <c r="A389" s="104" t="s">
        <v>31</v>
      </c>
      <c r="B389" s="104" t="s">
        <v>145</v>
      </c>
      <c r="C389" s="104" t="s">
        <v>69</v>
      </c>
      <c r="D389" s="104" t="s">
        <v>95</v>
      </c>
      <c r="E389" s="104" t="s">
        <v>41</v>
      </c>
      <c r="F389" s="105">
        <v>0.82291666666666663</v>
      </c>
      <c r="G389" s="104"/>
      <c r="H389" s="106">
        <v>45965</v>
      </c>
      <c r="I389" s="104" t="s">
        <v>522</v>
      </c>
      <c r="J389" s="107" t="s">
        <v>122</v>
      </c>
      <c r="K389" s="104" t="s">
        <v>53</v>
      </c>
      <c r="L389" s="104" t="s">
        <v>548</v>
      </c>
      <c r="M389" s="107" t="s">
        <v>55</v>
      </c>
      <c r="N389" s="105">
        <v>0.82361111111111118</v>
      </c>
      <c r="O389" s="105">
        <v>0.90625</v>
      </c>
      <c r="P389" s="105">
        <v>8.2638888888888817E-2</v>
      </c>
      <c r="Q389" s="109">
        <v>93.2</v>
      </c>
      <c r="R389" s="109">
        <v>0.152</v>
      </c>
      <c r="S389" s="109">
        <v>0.80130000000000001</v>
      </c>
      <c r="T389" s="109">
        <v>126.5</v>
      </c>
      <c r="U389" s="109">
        <v>0.2</v>
      </c>
      <c r="V389" s="109">
        <v>3.0000000000000001E-3</v>
      </c>
      <c r="W389" s="109">
        <v>6.1600000000000002E-2</v>
      </c>
      <c r="X389" s="109">
        <v>7.8</v>
      </c>
      <c r="Y389" s="109">
        <v>92</v>
      </c>
      <c r="Z389" s="109">
        <v>0.17599999999999999</v>
      </c>
      <c r="AA389" s="109">
        <v>0.80900000000000005</v>
      </c>
      <c r="AB389" s="109">
        <v>125</v>
      </c>
      <c r="AC389" s="72"/>
      <c r="AD389" s="72"/>
      <c r="AE389" s="72"/>
      <c r="AF389" s="72"/>
      <c r="AG389" s="72"/>
      <c r="AH389" s="72" t="str">
        <f>IF(AND(B389="Premier League",E389="Live"),_xlfn.XLOOKUP(_xlfn.TEXTJOIN(" vs ",,C389:D389),Calendar!G:G,Calendar!B:B),IF(AND(B389="Premier League",E389="Highlights"),_xlfn.XLOOKUP(H389,Calendar!O:O,Calendar!N:N,,-1),""))</f>
        <v/>
      </c>
      <c r="AI389" s="111" t="str">
        <f>IF(AND(AH389&lt;&gt;"",E389="Live"),_xlfn.XLOOKUP(_xlfn.TEXTJOIN(" vs ",,C389:D389),Calendar!G:G,Calendar!K:K),"")</f>
        <v/>
      </c>
      <c r="AJ389" s="111" t="str">
        <f>IF(AND(K389&lt;&gt;"Match of the Day",K389&lt;&gt;"Match of the Day 2",K389&lt;&gt;"Match of the Day Repeat"),"",1+MAX($AJ$10:AJ388))</f>
        <v/>
      </c>
    </row>
    <row r="390" spans="1:36" x14ac:dyDescent="0.35">
      <c r="A390" s="104" t="s">
        <v>31</v>
      </c>
      <c r="B390" s="104" t="s">
        <v>145</v>
      </c>
      <c r="C390" s="104" t="s">
        <v>96</v>
      </c>
      <c r="D390" s="104" t="s">
        <v>91</v>
      </c>
      <c r="E390" s="104" t="s">
        <v>41</v>
      </c>
      <c r="F390" s="105">
        <v>0.83333333333333337</v>
      </c>
      <c r="G390" s="104"/>
      <c r="H390" s="106">
        <v>45965</v>
      </c>
      <c r="I390" s="104" t="s">
        <v>522</v>
      </c>
      <c r="J390" s="107" t="s">
        <v>122</v>
      </c>
      <c r="K390" s="104" t="s">
        <v>53</v>
      </c>
      <c r="L390" s="104" t="s">
        <v>54</v>
      </c>
      <c r="M390" s="107" t="s">
        <v>55</v>
      </c>
      <c r="N390" s="105">
        <v>0.83402777777777781</v>
      </c>
      <c r="O390" s="105">
        <v>0.91250000000000009</v>
      </c>
      <c r="P390" s="105">
        <v>7.8472222222222276E-2</v>
      </c>
      <c r="Q390" s="109">
        <v>129.6</v>
      </c>
      <c r="R390" s="109">
        <v>0.21200000000000002</v>
      </c>
      <c r="S390" s="109">
        <v>1.1272</v>
      </c>
      <c r="T390" s="109">
        <v>234</v>
      </c>
      <c r="U390" s="109">
        <v>1.9</v>
      </c>
      <c r="V390" s="109">
        <v>2.5999999999999999E-2</v>
      </c>
      <c r="W390" s="109">
        <v>0.56459999999999999</v>
      </c>
      <c r="X390" s="109">
        <v>24.7</v>
      </c>
      <c r="Y390" s="109">
        <v>118.1</v>
      </c>
      <c r="Z390" s="109">
        <v>0.22600000000000001</v>
      </c>
      <c r="AA390" s="109">
        <v>1.0502</v>
      </c>
      <c r="AB390" s="109">
        <v>219.5</v>
      </c>
      <c r="AC390" s="72"/>
      <c r="AD390" s="72"/>
      <c r="AE390" s="72"/>
      <c r="AF390" s="72"/>
      <c r="AG390" s="72"/>
      <c r="AH390" s="72" t="str">
        <f>IF(AND(B390="Premier League",E390="Live"),_xlfn.XLOOKUP(_xlfn.TEXTJOIN(" vs ",,C390:D390),Calendar!G:G,Calendar!B:B),IF(AND(B390="Premier League",E390="Highlights"),_xlfn.XLOOKUP(H390,Calendar!O:O,Calendar!N:N,,-1),""))</f>
        <v/>
      </c>
      <c r="AI390" s="111" t="str">
        <f>IF(AND(AH390&lt;&gt;"",E390="Live"),_xlfn.XLOOKUP(_xlfn.TEXTJOIN(" vs ",,C390:D390),Calendar!G:G,Calendar!K:K),"")</f>
        <v/>
      </c>
      <c r="AJ390" s="111" t="str">
        <f>IF(AND(K390&lt;&gt;"Match of the Day",K390&lt;&gt;"Match of the Day 2",K390&lt;&gt;"Match of the Day Repeat"),"",1+MAX($AJ$10:AJ389))</f>
        <v/>
      </c>
    </row>
    <row r="391" spans="1:36" x14ac:dyDescent="0.35">
      <c r="A391" s="104" t="s">
        <v>31</v>
      </c>
      <c r="B391" s="104" t="s">
        <v>131</v>
      </c>
      <c r="C391" s="104" t="s">
        <v>173</v>
      </c>
      <c r="D391" s="104" t="s">
        <v>674</v>
      </c>
      <c r="E391" s="104" t="s">
        <v>41</v>
      </c>
      <c r="F391" s="105">
        <v>0.83333333333333337</v>
      </c>
      <c r="G391" s="104"/>
      <c r="H391" s="106">
        <v>45965</v>
      </c>
      <c r="I391" s="104" t="s">
        <v>522</v>
      </c>
      <c r="J391" s="107" t="s">
        <v>122</v>
      </c>
      <c r="K391" s="104" t="s">
        <v>53</v>
      </c>
      <c r="L391" s="104" t="s">
        <v>514</v>
      </c>
      <c r="M391" s="107" t="s">
        <v>511</v>
      </c>
      <c r="N391" s="105">
        <v>0.83402777777777781</v>
      </c>
      <c r="O391" s="105">
        <v>0.91111111111111109</v>
      </c>
      <c r="P391" s="105">
        <v>7.7083333333333282E-2</v>
      </c>
      <c r="Q391" s="109">
        <v>4.5</v>
      </c>
      <c r="R391" s="109">
        <v>7.0000000000000001E-3</v>
      </c>
      <c r="S391" s="109">
        <v>3.9E-2</v>
      </c>
      <c r="T391" s="109">
        <v>109.1</v>
      </c>
      <c r="U391" s="109">
        <v>0.1</v>
      </c>
      <c r="V391" s="109">
        <v>1E-3</v>
      </c>
      <c r="W391" s="109">
        <v>2.9700000000000001E-2</v>
      </c>
      <c r="X391" s="109">
        <v>6.9</v>
      </c>
      <c r="Y391" s="109">
        <v>4.2</v>
      </c>
      <c r="Z391" s="109">
        <v>8.0000000000000002E-3</v>
      </c>
      <c r="AA391" s="109">
        <v>3.73E-2</v>
      </c>
      <c r="AB391" s="109">
        <v>103.5</v>
      </c>
      <c r="AC391" s="72"/>
      <c r="AD391" s="72"/>
      <c r="AE391" s="72"/>
      <c r="AF391" s="72"/>
      <c r="AG391" s="72"/>
      <c r="AH391" s="72" t="str">
        <f>IF(AND(B391="Premier League",E391="Live"),_xlfn.XLOOKUP(_xlfn.TEXTJOIN(" vs ",,C391:D391),Calendar!G:G,Calendar!B:B),IF(AND(B391="Premier League",E391="Highlights"),_xlfn.XLOOKUP(H391,Calendar!O:O,Calendar!N:N,,-1),""))</f>
        <v/>
      </c>
      <c r="AI391" s="111" t="str">
        <f>IF(AND(AH391&lt;&gt;"",E391="Live"),_xlfn.XLOOKUP(_xlfn.TEXTJOIN(" vs ",,C391:D391),Calendar!G:G,Calendar!K:K),"")</f>
        <v/>
      </c>
      <c r="AJ391" s="111" t="str">
        <f>IF(AND(K391&lt;&gt;"Match of the Day",K391&lt;&gt;"Match of the Day 2",K391&lt;&gt;"Match of the Day Repeat"),"",1+MAX($AJ$10:AJ390))</f>
        <v/>
      </c>
    </row>
    <row r="392" spans="1:36" x14ac:dyDescent="0.35">
      <c r="A392" s="104" t="s">
        <v>31</v>
      </c>
      <c r="B392" s="104" t="s">
        <v>131</v>
      </c>
      <c r="C392" s="104" t="s">
        <v>543</v>
      </c>
      <c r="D392" s="104" t="s">
        <v>183</v>
      </c>
      <c r="E392" s="104" t="s">
        <v>41</v>
      </c>
      <c r="F392" s="105">
        <v>0.83333333333333337</v>
      </c>
      <c r="G392" s="104"/>
      <c r="H392" s="106">
        <v>45965</v>
      </c>
      <c r="I392" s="104" t="s">
        <v>522</v>
      </c>
      <c r="J392" s="107" t="s">
        <v>122</v>
      </c>
      <c r="K392" s="104" t="s">
        <v>53</v>
      </c>
      <c r="L392" s="104" t="s">
        <v>512</v>
      </c>
      <c r="M392" s="107" t="s">
        <v>511</v>
      </c>
      <c r="N392" s="105">
        <v>0.83472222222222225</v>
      </c>
      <c r="O392" s="105">
        <v>0.91805555555555562</v>
      </c>
      <c r="P392" s="105">
        <v>8.333333333333337E-2</v>
      </c>
      <c r="Q392" s="109">
        <v>145.9</v>
      </c>
      <c r="R392" s="109">
        <v>0.23799999999999999</v>
      </c>
      <c r="S392" s="109">
        <v>1.2811999999999999</v>
      </c>
      <c r="T392" s="109">
        <v>238.1</v>
      </c>
      <c r="U392" s="109">
        <v>14.5</v>
      </c>
      <c r="V392" s="109">
        <v>0.20200000000000001</v>
      </c>
      <c r="W392" s="109">
        <v>4.2899000000000003</v>
      </c>
      <c r="X392" s="109">
        <v>28.5</v>
      </c>
      <c r="Y392" s="109">
        <v>134.30000000000001</v>
      </c>
      <c r="Z392" s="109">
        <v>0.25700000000000001</v>
      </c>
      <c r="AA392" s="109">
        <v>1.2053</v>
      </c>
      <c r="AB392" s="109">
        <v>223.4</v>
      </c>
      <c r="AC392" s="72"/>
      <c r="AD392" s="72"/>
      <c r="AE392" s="72"/>
      <c r="AF392" s="72"/>
      <c r="AG392" s="72"/>
      <c r="AH392" s="72" t="str">
        <f>IF(AND(B392="Premier League",E392="Live"),_xlfn.XLOOKUP(_xlfn.TEXTJOIN(" vs ",,C392:D392),Calendar!G:G,Calendar!B:B),IF(AND(B392="Premier League",E392="Highlights"),_xlfn.XLOOKUP(H392,Calendar!O:O,Calendar!N:N,,-1),""))</f>
        <v/>
      </c>
      <c r="AI392" s="111" t="str">
        <f>IF(AND(AH392&lt;&gt;"",E392="Live"),_xlfn.XLOOKUP(_xlfn.TEXTJOIN(" vs ",,C392:D392),Calendar!G:G,Calendar!K:K),"")</f>
        <v/>
      </c>
      <c r="AJ392" s="111" t="str">
        <f>IF(AND(K392&lt;&gt;"Match of the Day",K392&lt;&gt;"Match of the Day 2",K392&lt;&gt;"Match of the Day Repeat"),"",1+MAX($AJ$10:AJ391))</f>
        <v/>
      </c>
    </row>
    <row r="393" spans="1:36" x14ac:dyDescent="0.35">
      <c r="A393" s="104" t="s">
        <v>31</v>
      </c>
      <c r="B393" s="104" t="s">
        <v>131</v>
      </c>
      <c r="C393" s="104" t="s">
        <v>48</v>
      </c>
      <c r="D393" s="104" t="s">
        <v>574</v>
      </c>
      <c r="E393" s="104" t="s">
        <v>41</v>
      </c>
      <c r="F393" s="105">
        <v>0.83333333333333337</v>
      </c>
      <c r="G393" s="104"/>
      <c r="H393" s="106">
        <v>45965</v>
      </c>
      <c r="I393" s="104" t="s">
        <v>522</v>
      </c>
      <c r="J393" s="107" t="s">
        <v>122</v>
      </c>
      <c r="K393" s="104" t="s">
        <v>53</v>
      </c>
      <c r="L393" s="104" t="s">
        <v>510</v>
      </c>
      <c r="M393" s="107" t="s">
        <v>511</v>
      </c>
      <c r="N393" s="105">
        <v>0.83333333333333337</v>
      </c>
      <c r="O393" s="105">
        <v>0.91041666666666665</v>
      </c>
      <c r="P393" s="105">
        <v>7.7083333333333282E-2</v>
      </c>
      <c r="Q393" s="109">
        <v>279</v>
      </c>
      <c r="R393" s="109">
        <v>0.45500000000000002</v>
      </c>
      <c r="S393" s="109">
        <v>2.4169999999999998</v>
      </c>
      <c r="T393" s="109">
        <v>357.3</v>
      </c>
      <c r="U393" s="109">
        <v>25.8</v>
      </c>
      <c r="V393" s="109">
        <v>0.35899999999999999</v>
      </c>
      <c r="W393" s="109">
        <v>7.6809000000000003</v>
      </c>
      <c r="X393" s="109">
        <v>48.4</v>
      </c>
      <c r="Y393" s="109">
        <v>267.5</v>
      </c>
      <c r="Z393" s="109">
        <v>0.51200000000000001</v>
      </c>
      <c r="AA393" s="109">
        <v>2.3694999999999999</v>
      </c>
      <c r="AB393" s="109">
        <v>347.4</v>
      </c>
      <c r="AC393" s="72"/>
      <c r="AD393" s="72"/>
      <c r="AE393" s="72"/>
      <c r="AF393" s="72"/>
      <c r="AG393" s="72"/>
      <c r="AH393" s="72" t="str">
        <f>IF(AND(B393="Premier League",E393="Live"),_xlfn.XLOOKUP(_xlfn.TEXTJOIN(" vs ",,C393:D393),Calendar!G:G,Calendar!B:B),IF(AND(B393="Premier League",E393="Highlights"),_xlfn.XLOOKUP(H393,Calendar!O:O,Calendar!N:N,,-1),""))</f>
        <v/>
      </c>
      <c r="AI393" s="111" t="str">
        <f>IF(AND(AH393&lt;&gt;"",E393="Live"),_xlfn.XLOOKUP(_xlfn.TEXTJOIN(" vs ",,C393:D393),Calendar!G:G,Calendar!K:K),"")</f>
        <v/>
      </c>
      <c r="AJ393" s="111" t="str">
        <f>IF(AND(K393&lt;&gt;"Match of the Day",K393&lt;&gt;"Match of the Day 2",K393&lt;&gt;"Match of the Day Repeat"),"",1+MAX($AJ$10:AJ392))</f>
        <v/>
      </c>
    </row>
    <row r="394" spans="1:36" x14ac:dyDescent="0.35">
      <c r="A394" s="104" t="s">
        <v>31</v>
      </c>
      <c r="B394" s="104" t="s">
        <v>131</v>
      </c>
      <c r="C394" s="104" t="s">
        <v>572</v>
      </c>
      <c r="D394" s="104" t="s">
        <v>67</v>
      </c>
      <c r="E394" s="104" t="s">
        <v>41</v>
      </c>
      <c r="F394" s="105">
        <v>0.73958333333333337</v>
      </c>
      <c r="G394" s="104"/>
      <c r="H394" s="106">
        <v>45966</v>
      </c>
      <c r="I394" s="104" t="s">
        <v>522</v>
      </c>
      <c r="J394" s="107" t="s">
        <v>123</v>
      </c>
      <c r="K394" s="104" t="s">
        <v>53</v>
      </c>
      <c r="L394" s="104" t="s">
        <v>512</v>
      </c>
      <c r="M394" s="107" t="s">
        <v>511</v>
      </c>
      <c r="N394" s="105">
        <v>0.73958333333333337</v>
      </c>
      <c r="O394" s="105">
        <v>0.81874999999999998</v>
      </c>
      <c r="P394" s="105">
        <v>7.9166666666666607E-2</v>
      </c>
      <c r="Q394" s="109">
        <v>459.2</v>
      </c>
      <c r="R394" s="109">
        <v>0.75</v>
      </c>
      <c r="S394" s="109">
        <v>4.1628999999999996</v>
      </c>
      <c r="T394" s="109">
        <v>705.6</v>
      </c>
      <c r="U394" s="109">
        <v>40.5</v>
      </c>
      <c r="V394" s="109">
        <v>0.56299999999999994</v>
      </c>
      <c r="W394" s="109">
        <v>17.4419</v>
      </c>
      <c r="X394" s="109">
        <v>51.6</v>
      </c>
      <c r="Y394" s="109">
        <v>450</v>
      </c>
      <c r="Z394" s="109">
        <v>0.86199999999999999</v>
      </c>
      <c r="AA394" s="109">
        <v>4.1628999999999996</v>
      </c>
      <c r="AB394" s="109">
        <v>689.2</v>
      </c>
      <c r="AC394" s="72"/>
      <c r="AD394" s="72"/>
      <c r="AE394" s="72"/>
      <c r="AF394" s="72"/>
      <c r="AG394" s="72"/>
      <c r="AH394" s="72" t="str">
        <f>IF(AND(B394="Premier League",E394="Live"),_xlfn.XLOOKUP(_xlfn.TEXTJOIN(" vs ",,C394:D394),Calendar!G:G,Calendar!B:B),IF(AND(B394="Premier League",E394="Highlights"),_xlfn.XLOOKUP(H394,Calendar!O:O,Calendar!N:N,,-1),""))</f>
        <v/>
      </c>
      <c r="AI394" s="111" t="str">
        <f>IF(AND(AH394&lt;&gt;"",E394="Live"),_xlfn.XLOOKUP(_xlfn.TEXTJOIN(" vs ",,C394:D394),Calendar!G:G,Calendar!K:K),"")</f>
        <v/>
      </c>
      <c r="AJ394" s="111" t="str">
        <f>IF(AND(K394&lt;&gt;"Match of the Day",K394&lt;&gt;"Match of the Day 2",K394&lt;&gt;"Match of the Day Repeat"),"",1+MAX($AJ$10:AJ393))</f>
        <v/>
      </c>
    </row>
    <row r="395" spans="1:36" x14ac:dyDescent="0.35">
      <c r="A395" s="104" t="s">
        <v>31</v>
      </c>
      <c r="B395" s="104" t="s">
        <v>131</v>
      </c>
      <c r="C395" s="104" t="s">
        <v>570</v>
      </c>
      <c r="D395" s="104" t="s">
        <v>99</v>
      </c>
      <c r="E395" s="104" t="s">
        <v>41</v>
      </c>
      <c r="F395" s="105">
        <v>0.73958333333333337</v>
      </c>
      <c r="G395" s="104"/>
      <c r="H395" s="106">
        <v>45966</v>
      </c>
      <c r="I395" s="104" t="s">
        <v>522</v>
      </c>
      <c r="J395" s="107" t="s">
        <v>123</v>
      </c>
      <c r="K395" s="104" t="s">
        <v>53</v>
      </c>
      <c r="L395" s="104" t="s">
        <v>513</v>
      </c>
      <c r="M395" s="107" t="s">
        <v>511</v>
      </c>
      <c r="N395" s="105">
        <v>0.73958333333333337</v>
      </c>
      <c r="O395" s="105">
        <v>0.81805555555555554</v>
      </c>
      <c r="P395" s="105">
        <v>7.8472222222222165E-2</v>
      </c>
      <c r="Q395" s="109">
        <v>13.3</v>
      </c>
      <c r="R395" s="109">
        <v>2.1999999999999999E-2</v>
      </c>
      <c r="S395" s="109">
        <v>0.1206</v>
      </c>
      <c r="T395" s="109">
        <v>43.1</v>
      </c>
      <c r="U395" s="109">
        <v>0.2</v>
      </c>
      <c r="V395" s="109">
        <v>3.0000000000000001E-3</v>
      </c>
      <c r="W395" s="109">
        <v>8.6099999999999996E-2</v>
      </c>
      <c r="X395" s="109">
        <v>8.1999999999999993</v>
      </c>
      <c r="Y395" s="109">
        <v>13</v>
      </c>
      <c r="Z395" s="109">
        <v>2.5000000000000001E-2</v>
      </c>
      <c r="AA395" s="109">
        <v>0.1203</v>
      </c>
      <c r="AB395" s="109">
        <v>39.799999999999997</v>
      </c>
      <c r="AC395" s="72"/>
      <c r="AD395" s="72"/>
      <c r="AE395" s="72"/>
      <c r="AF395" s="72"/>
      <c r="AG395" s="72"/>
      <c r="AH395" s="72" t="str">
        <f>IF(AND(B395="Premier League",E395="Live"),_xlfn.XLOOKUP(_xlfn.TEXTJOIN(" vs ",,C395:D395),Calendar!G:G,Calendar!B:B),IF(AND(B395="Premier League",E395="Highlights"),_xlfn.XLOOKUP(H395,Calendar!O:O,Calendar!N:N,,-1),""))</f>
        <v/>
      </c>
      <c r="AI395" s="111" t="str">
        <f>IF(AND(AH395&lt;&gt;"",E395="Live"),_xlfn.XLOOKUP(_xlfn.TEXTJOIN(" vs ",,C395:D395),Calendar!G:G,Calendar!K:K),"")</f>
        <v/>
      </c>
      <c r="AJ395" s="111" t="str">
        <f>IF(AND(K395&lt;&gt;"Match of the Day",K395&lt;&gt;"Match of the Day 2",K395&lt;&gt;"Match of the Day Repeat"),"",1+MAX($AJ$10:AJ394))</f>
        <v/>
      </c>
    </row>
    <row r="396" spans="1:36" x14ac:dyDescent="0.35">
      <c r="A396" s="104" t="s">
        <v>31</v>
      </c>
      <c r="B396" s="104" t="s">
        <v>145</v>
      </c>
      <c r="C396" s="104" t="s">
        <v>580</v>
      </c>
      <c r="D396" s="104" t="s">
        <v>66</v>
      </c>
      <c r="E396" s="104" t="s">
        <v>41</v>
      </c>
      <c r="F396" s="105">
        <v>0.82291666666666663</v>
      </c>
      <c r="G396" s="104"/>
      <c r="H396" s="106">
        <v>45966</v>
      </c>
      <c r="I396" s="104" t="s">
        <v>522</v>
      </c>
      <c r="J396" s="107" t="s">
        <v>123</v>
      </c>
      <c r="K396" s="104" t="s">
        <v>53</v>
      </c>
      <c r="L396" s="104" t="s">
        <v>548</v>
      </c>
      <c r="M396" s="107" t="s">
        <v>55</v>
      </c>
      <c r="N396" s="105">
        <v>0.82291666666666674</v>
      </c>
      <c r="O396" s="105">
        <v>0.90416666666666667</v>
      </c>
      <c r="P396" s="105">
        <v>8.1249999999999933E-2</v>
      </c>
      <c r="Q396" s="109">
        <v>67.599999999999994</v>
      </c>
      <c r="R396" s="109">
        <v>0.11</v>
      </c>
      <c r="S396" s="109">
        <v>0.57530000000000003</v>
      </c>
      <c r="T396" s="109">
        <v>104.5</v>
      </c>
      <c r="U396" s="109">
        <v>5.9</v>
      </c>
      <c r="V396" s="109">
        <v>8.2000000000000003E-2</v>
      </c>
      <c r="W396" s="109">
        <v>1.9242999999999999</v>
      </c>
      <c r="X396" s="109">
        <v>9</v>
      </c>
      <c r="Y396" s="109">
        <v>66.7</v>
      </c>
      <c r="Z396" s="109">
        <v>0.128</v>
      </c>
      <c r="AA396" s="109">
        <v>0.57940000000000003</v>
      </c>
      <c r="AB396" s="109">
        <v>102.5</v>
      </c>
      <c r="AC396" s="72"/>
      <c r="AD396" s="72"/>
      <c r="AE396" s="72"/>
      <c r="AF396" s="72"/>
      <c r="AG396" s="72"/>
      <c r="AH396" s="72" t="str">
        <f>IF(AND(B396="Premier League",E396="Live"),_xlfn.XLOOKUP(_xlfn.TEXTJOIN(" vs ",,C396:D396),Calendar!G:G,Calendar!B:B),IF(AND(B396="Premier League",E396="Highlights"),_xlfn.XLOOKUP(H396,Calendar!O:O,Calendar!N:N,,-1),""))</f>
        <v/>
      </c>
      <c r="AI396" s="111" t="str">
        <f>IF(AND(AH396&lt;&gt;"",E396="Live"),_xlfn.XLOOKUP(_xlfn.TEXTJOIN(" vs ",,C396:D396),Calendar!G:G,Calendar!K:K),"")</f>
        <v/>
      </c>
      <c r="AJ396" s="111" t="str">
        <f>IF(AND(K396&lt;&gt;"Match of the Day",K396&lt;&gt;"Match of the Day 2",K396&lt;&gt;"Match of the Day Repeat"),"",1+MAX($AJ$10:AJ395))</f>
        <v/>
      </c>
    </row>
    <row r="397" spans="1:36" x14ac:dyDescent="0.35">
      <c r="A397" s="104" t="s">
        <v>31</v>
      </c>
      <c r="B397" s="104" t="s">
        <v>145</v>
      </c>
      <c r="C397" s="104" t="s">
        <v>163</v>
      </c>
      <c r="D397" s="104" t="s">
        <v>110</v>
      </c>
      <c r="E397" s="104" t="s">
        <v>41</v>
      </c>
      <c r="F397" s="105">
        <v>0.83333333333333337</v>
      </c>
      <c r="G397" s="104"/>
      <c r="H397" s="106">
        <v>45966</v>
      </c>
      <c r="I397" s="104" t="s">
        <v>522</v>
      </c>
      <c r="J397" s="107" t="s">
        <v>123</v>
      </c>
      <c r="K397" s="104" t="s">
        <v>53</v>
      </c>
      <c r="L397" s="104" t="s">
        <v>54</v>
      </c>
      <c r="M397" s="107" t="s">
        <v>55</v>
      </c>
      <c r="N397" s="105">
        <v>0.83333333333333337</v>
      </c>
      <c r="O397" s="105">
        <v>0.91041666666666665</v>
      </c>
      <c r="P397" s="105">
        <v>7.7083333333333282E-2</v>
      </c>
      <c r="Q397" s="109">
        <v>153.30000000000001</v>
      </c>
      <c r="R397" s="109">
        <v>0.25</v>
      </c>
      <c r="S397" s="109">
        <v>1.3014000000000001</v>
      </c>
      <c r="T397" s="109">
        <v>223.7</v>
      </c>
      <c r="U397" s="109">
        <v>2.4</v>
      </c>
      <c r="V397" s="109">
        <v>3.4000000000000002E-2</v>
      </c>
      <c r="W397" s="109">
        <v>0.74740000000000006</v>
      </c>
      <c r="X397" s="109">
        <v>11</v>
      </c>
      <c r="Y397" s="109">
        <v>146.19999999999999</v>
      </c>
      <c r="Z397" s="109">
        <v>0.28000000000000003</v>
      </c>
      <c r="AA397" s="109">
        <v>1.2656000000000001</v>
      </c>
      <c r="AB397" s="109">
        <v>213.39999999999998</v>
      </c>
      <c r="AC397" s="72"/>
      <c r="AD397" s="72"/>
      <c r="AE397" s="72"/>
      <c r="AF397" s="72"/>
      <c r="AG397" s="72"/>
      <c r="AH397" s="72" t="str">
        <f>IF(AND(B397="Premier League",E397="Live"),_xlfn.XLOOKUP(_xlfn.TEXTJOIN(" vs ",,C397:D397),Calendar!G:G,Calendar!B:B),IF(AND(B397="Premier League",E397="Highlights"),_xlfn.XLOOKUP(H397,Calendar!O:O,Calendar!N:N,,-1),""))</f>
        <v/>
      </c>
      <c r="AI397" s="111" t="str">
        <f>IF(AND(AH397&lt;&gt;"",E397="Live"),_xlfn.XLOOKUP(_xlfn.TEXTJOIN(" vs ",,C397:D397),Calendar!G:G,Calendar!K:K),"")</f>
        <v/>
      </c>
      <c r="AJ397" s="111" t="str">
        <f>IF(AND(K397&lt;&gt;"Match of the Day",K397&lt;&gt;"Match of the Day 2",K397&lt;&gt;"Match of the Day Repeat"),"",1+MAX($AJ$10:AJ396))</f>
        <v/>
      </c>
    </row>
    <row r="398" spans="1:36" x14ac:dyDescent="0.35">
      <c r="A398" s="104" t="s">
        <v>31</v>
      </c>
      <c r="B398" s="104" t="s">
        <v>131</v>
      </c>
      <c r="C398" s="104" t="s">
        <v>175</v>
      </c>
      <c r="D398" s="104" t="s">
        <v>177</v>
      </c>
      <c r="E398" s="104" t="s">
        <v>41</v>
      </c>
      <c r="F398" s="105">
        <v>0.83333333333333337</v>
      </c>
      <c r="G398" s="104"/>
      <c r="H398" s="106">
        <v>45966</v>
      </c>
      <c r="I398" s="104" t="s">
        <v>522</v>
      </c>
      <c r="J398" s="107" t="s">
        <v>123</v>
      </c>
      <c r="K398" s="104" t="s">
        <v>53</v>
      </c>
      <c r="L398" s="104" t="s">
        <v>514</v>
      </c>
      <c r="M398" s="107" t="s">
        <v>511</v>
      </c>
      <c r="N398" s="105">
        <v>0.83333333333333337</v>
      </c>
      <c r="O398" s="105">
        <v>0.91458333333333341</v>
      </c>
      <c r="P398" s="105">
        <v>8.1250000000000044E-2</v>
      </c>
      <c r="Q398" s="109">
        <v>58</v>
      </c>
      <c r="R398" s="109">
        <v>9.5000000000000001E-2</v>
      </c>
      <c r="S398" s="109">
        <v>0.49299999999999999</v>
      </c>
      <c r="T398" s="109">
        <v>110.4</v>
      </c>
      <c r="U398" s="109">
        <v>6.5</v>
      </c>
      <c r="V398" s="109">
        <v>0.09</v>
      </c>
      <c r="W398" s="109">
        <v>2.0249000000000001</v>
      </c>
      <c r="X398" s="109">
        <v>19.2</v>
      </c>
      <c r="Y398" s="109">
        <v>47.2</v>
      </c>
      <c r="Z398" s="109">
        <v>0.09</v>
      </c>
      <c r="AA398" s="109">
        <v>0.40899999999999997</v>
      </c>
      <c r="AB398" s="109">
        <v>98.8</v>
      </c>
      <c r="AC398" s="72"/>
      <c r="AD398" s="72"/>
      <c r="AE398" s="72"/>
      <c r="AF398" s="72"/>
      <c r="AG398" s="72"/>
      <c r="AH398" s="72" t="str">
        <f>IF(AND(B398="Premier League",E398="Live"),_xlfn.XLOOKUP(_xlfn.TEXTJOIN(" vs ",,C398:D398),Calendar!G:G,Calendar!B:B),IF(AND(B398="Premier League",E398="Highlights"),_xlfn.XLOOKUP(H398,Calendar!O:O,Calendar!N:N,,-1),""))</f>
        <v/>
      </c>
      <c r="AI398" s="111" t="str">
        <f>IF(AND(AH398&lt;&gt;"",E398="Live"),_xlfn.XLOOKUP(_xlfn.TEXTJOIN(" vs ",,C398:D398),Calendar!G:G,Calendar!K:K),"")</f>
        <v/>
      </c>
      <c r="AJ398" s="111" t="str">
        <f>IF(AND(K398&lt;&gt;"Match of the Day",K398&lt;&gt;"Match of the Day 2",K398&lt;&gt;"Match of the Day Repeat"),"",1+MAX($AJ$10:AJ397))</f>
        <v/>
      </c>
    </row>
    <row r="399" spans="1:36" x14ac:dyDescent="0.35">
      <c r="A399" s="104" t="s">
        <v>31</v>
      </c>
      <c r="B399" s="104" t="s">
        <v>131</v>
      </c>
      <c r="C399" s="104" t="s">
        <v>49</v>
      </c>
      <c r="D399" s="104" t="s">
        <v>202</v>
      </c>
      <c r="E399" s="104" t="s">
        <v>41</v>
      </c>
      <c r="F399" s="105">
        <v>0.83333333333333337</v>
      </c>
      <c r="G399" s="104"/>
      <c r="H399" s="106">
        <v>45966</v>
      </c>
      <c r="I399" s="104" t="s">
        <v>522</v>
      </c>
      <c r="J399" s="107" t="s">
        <v>123</v>
      </c>
      <c r="K399" s="104" t="s">
        <v>53</v>
      </c>
      <c r="L399" s="104" t="s">
        <v>510</v>
      </c>
      <c r="M399" s="107" t="s">
        <v>511</v>
      </c>
      <c r="N399" s="105">
        <v>0.83333333333333337</v>
      </c>
      <c r="O399" s="105">
        <v>0.91111111111111109</v>
      </c>
      <c r="P399" s="105">
        <v>7.7777777777777724E-2</v>
      </c>
      <c r="Q399" s="109">
        <v>503.3</v>
      </c>
      <c r="R399" s="109">
        <v>0.82199999999999995</v>
      </c>
      <c r="S399" s="109">
        <v>4.2731000000000003</v>
      </c>
      <c r="T399" s="109">
        <v>629.5</v>
      </c>
      <c r="U399" s="109">
        <v>40.4</v>
      </c>
      <c r="V399" s="109">
        <v>0.56200000000000006</v>
      </c>
      <c r="W399" s="109">
        <v>12.5778</v>
      </c>
      <c r="X399" s="109">
        <v>70.3</v>
      </c>
      <c r="Y399" s="109">
        <v>485.3</v>
      </c>
      <c r="Z399" s="109">
        <v>0.92900000000000005</v>
      </c>
      <c r="AA399" s="109">
        <v>4.2012999999999998</v>
      </c>
      <c r="AB399" s="109">
        <v>594.29999999999995</v>
      </c>
      <c r="AC399" s="72"/>
      <c r="AD399" s="72"/>
      <c r="AE399" s="72"/>
      <c r="AF399" s="72"/>
      <c r="AG399" s="72"/>
      <c r="AH399" s="72" t="str">
        <f>IF(AND(B399="Premier League",E399="Live"),_xlfn.XLOOKUP(_xlfn.TEXTJOIN(" vs ",,C399:D399),Calendar!G:G,Calendar!B:B),IF(AND(B399="Premier League",E399="Highlights"),_xlfn.XLOOKUP(H399,Calendar!O:O,Calendar!N:N,,-1),""))</f>
        <v/>
      </c>
      <c r="AI399" s="111" t="str">
        <f>IF(AND(AH399&lt;&gt;"",E399="Live"),_xlfn.XLOOKUP(_xlfn.TEXTJOIN(" vs ",,C399:D399),Calendar!G:G,Calendar!K:K),"")</f>
        <v/>
      </c>
      <c r="AJ399" s="111" t="str">
        <f>IF(AND(K399&lt;&gt;"Match of the Day",K399&lt;&gt;"Match of the Day 2",K399&lt;&gt;"Match of the Day Repeat"),"",1+MAX($AJ$10:AJ398))</f>
        <v/>
      </c>
    </row>
    <row r="400" spans="1:36" x14ac:dyDescent="0.35">
      <c r="A400" s="104" t="s">
        <v>31</v>
      </c>
      <c r="B400" s="104" t="s">
        <v>131</v>
      </c>
      <c r="C400" s="104" t="s">
        <v>46</v>
      </c>
      <c r="D400" s="104" t="s">
        <v>624</v>
      </c>
      <c r="E400" s="104" t="s">
        <v>41</v>
      </c>
      <c r="F400" s="105">
        <v>0.83333333333333337</v>
      </c>
      <c r="G400" s="104"/>
      <c r="H400" s="106">
        <v>45966</v>
      </c>
      <c r="I400" s="104" t="s">
        <v>522</v>
      </c>
      <c r="J400" s="107" t="s">
        <v>123</v>
      </c>
      <c r="K400" s="104" t="s">
        <v>53</v>
      </c>
      <c r="L400" s="104" t="s">
        <v>512</v>
      </c>
      <c r="M400" s="107" t="s">
        <v>511</v>
      </c>
      <c r="N400" s="105">
        <v>0.83333333333333337</v>
      </c>
      <c r="O400" s="105">
        <v>0.91180555555555554</v>
      </c>
      <c r="P400" s="105">
        <v>7.8472222222222165E-2</v>
      </c>
      <c r="Q400" s="109">
        <v>388.4</v>
      </c>
      <c r="R400" s="109">
        <v>0.63400000000000001</v>
      </c>
      <c r="S400" s="109">
        <v>3.2978000000000001</v>
      </c>
      <c r="T400" s="109">
        <v>474.7</v>
      </c>
      <c r="U400" s="109">
        <v>34.9</v>
      </c>
      <c r="V400" s="109">
        <v>0.48499999999999999</v>
      </c>
      <c r="W400" s="109">
        <v>10.858700000000001</v>
      </c>
      <c r="X400" s="109">
        <v>50.8</v>
      </c>
      <c r="Y400" s="109">
        <v>373.7</v>
      </c>
      <c r="Z400" s="109">
        <v>0.71599999999999997</v>
      </c>
      <c r="AA400" s="109">
        <v>3.2351000000000001</v>
      </c>
      <c r="AB400" s="109">
        <v>454.5</v>
      </c>
      <c r="AC400" s="72"/>
      <c r="AD400" s="72"/>
      <c r="AE400" s="72"/>
      <c r="AF400" s="72"/>
      <c r="AG400" s="72"/>
      <c r="AH400" s="72" t="str">
        <f>IF(AND(B400="Premier League",E400="Live"),_xlfn.XLOOKUP(_xlfn.TEXTJOIN(" vs ",,C400:D400),Calendar!G:G,Calendar!B:B),IF(AND(B400="Premier League",E400="Highlights"),_xlfn.XLOOKUP(H400,Calendar!O:O,Calendar!N:N,,-1),""))</f>
        <v/>
      </c>
      <c r="AI400" s="111" t="str">
        <f>IF(AND(AH400&lt;&gt;"",E400="Live"),_xlfn.XLOOKUP(_xlfn.TEXTJOIN(" vs ",,C400:D400),Calendar!G:G,Calendar!K:K),"")</f>
        <v/>
      </c>
      <c r="AJ400" s="111" t="str">
        <f>IF(AND(K400&lt;&gt;"Match of the Day",K400&lt;&gt;"Match of the Day 2",K400&lt;&gt;"Match of the Day Repeat"),"",1+MAX($AJ$10:AJ399))</f>
        <v/>
      </c>
    </row>
    <row r="401" spans="1:36" x14ac:dyDescent="0.35">
      <c r="A401" s="104" t="s">
        <v>31</v>
      </c>
      <c r="B401" s="104" t="s">
        <v>131</v>
      </c>
      <c r="C401" s="104" t="s">
        <v>572</v>
      </c>
      <c r="D401" s="104" t="s">
        <v>67</v>
      </c>
      <c r="E401" s="104" t="s">
        <v>41</v>
      </c>
      <c r="F401" s="105">
        <v>0.73958333333333337</v>
      </c>
      <c r="G401" s="104"/>
      <c r="H401" s="106">
        <v>45966</v>
      </c>
      <c r="I401" s="104" t="s">
        <v>522</v>
      </c>
      <c r="J401" s="107" t="s">
        <v>123</v>
      </c>
      <c r="K401" s="104" t="s">
        <v>53</v>
      </c>
      <c r="L401" s="104" t="s">
        <v>512</v>
      </c>
      <c r="M401" s="107" t="s">
        <v>511</v>
      </c>
      <c r="N401" s="105">
        <v>0.73958333333333337</v>
      </c>
      <c r="O401" s="105">
        <v>0.81874999999999998</v>
      </c>
      <c r="P401" s="105">
        <v>7.9166666666666607E-2</v>
      </c>
      <c r="Q401" s="109">
        <v>459.2</v>
      </c>
      <c r="R401" s="109">
        <v>0.75</v>
      </c>
      <c r="S401" s="109">
        <v>4.1628999999999996</v>
      </c>
      <c r="T401" s="109">
        <v>705.6</v>
      </c>
      <c r="U401" s="109">
        <v>40.5</v>
      </c>
      <c r="V401" s="109">
        <v>0.56299999999999994</v>
      </c>
      <c r="W401" s="109">
        <v>17.4419</v>
      </c>
      <c r="X401" s="109">
        <v>51.6</v>
      </c>
      <c r="Y401" s="109">
        <v>450</v>
      </c>
      <c r="Z401" s="109">
        <v>0.86199999999999999</v>
      </c>
      <c r="AA401" s="109">
        <v>4.1628999999999996</v>
      </c>
      <c r="AB401" s="109">
        <v>689.2</v>
      </c>
      <c r="AC401" s="72"/>
      <c r="AD401" s="72"/>
      <c r="AE401" s="72"/>
      <c r="AF401" s="72"/>
      <c r="AG401" s="72"/>
      <c r="AH401" s="72" t="str">
        <f>IF(AND(B401="Premier League",E401="Live"),_xlfn.XLOOKUP(_xlfn.TEXTJOIN(" vs ",,C401:D401),Calendar!G:G,Calendar!B:B),IF(AND(B401="Premier League",E401="Highlights"),_xlfn.XLOOKUP(H401,Calendar!O:O,Calendar!N:N,,-1),""))</f>
        <v/>
      </c>
      <c r="AI401" s="111" t="str">
        <f>IF(AND(AH401&lt;&gt;"",E401="Live"),_xlfn.XLOOKUP(_xlfn.TEXTJOIN(" vs ",,C401:D401),Calendar!G:G,Calendar!K:K),"")</f>
        <v/>
      </c>
      <c r="AJ401" s="111" t="str">
        <f>IF(AND(K401&lt;&gt;"Match of the Day",K401&lt;&gt;"Match of the Day 2",K401&lt;&gt;"Match of the Day Repeat"),"",1+MAX($AJ$10:AJ400))</f>
        <v/>
      </c>
    </row>
    <row r="402" spans="1:36" x14ac:dyDescent="0.35">
      <c r="A402" s="104" t="s">
        <v>31</v>
      </c>
      <c r="B402" s="104" t="s">
        <v>131</v>
      </c>
      <c r="C402" s="104" t="s">
        <v>570</v>
      </c>
      <c r="D402" s="104" t="s">
        <v>99</v>
      </c>
      <c r="E402" s="104" t="s">
        <v>41</v>
      </c>
      <c r="F402" s="105">
        <v>0.73958333333333337</v>
      </c>
      <c r="G402" s="104"/>
      <c r="H402" s="106">
        <v>45966</v>
      </c>
      <c r="I402" s="104" t="s">
        <v>522</v>
      </c>
      <c r="J402" s="107" t="s">
        <v>123</v>
      </c>
      <c r="K402" s="104" t="s">
        <v>53</v>
      </c>
      <c r="L402" s="104" t="s">
        <v>513</v>
      </c>
      <c r="M402" s="107" t="s">
        <v>511</v>
      </c>
      <c r="N402" s="105">
        <v>0.73958333333333337</v>
      </c>
      <c r="O402" s="105">
        <v>0.81805555555555554</v>
      </c>
      <c r="P402" s="105">
        <v>7.8472222222222165E-2</v>
      </c>
      <c r="Q402" s="109">
        <v>13.3</v>
      </c>
      <c r="R402" s="109">
        <v>2.1999999999999999E-2</v>
      </c>
      <c r="S402" s="109">
        <v>0.1206</v>
      </c>
      <c r="T402" s="109">
        <v>43.1</v>
      </c>
      <c r="U402" s="109">
        <v>0.2</v>
      </c>
      <c r="V402" s="109">
        <v>3.0000000000000001E-3</v>
      </c>
      <c r="W402" s="109">
        <v>8.6099999999999996E-2</v>
      </c>
      <c r="X402" s="109">
        <v>8.1999999999999993</v>
      </c>
      <c r="Y402" s="109">
        <v>13</v>
      </c>
      <c r="Z402" s="109">
        <v>2.5000000000000001E-2</v>
      </c>
      <c r="AA402" s="109">
        <v>0.1203</v>
      </c>
      <c r="AB402" s="109">
        <v>39.799999999999997</v>
      </c>
      <c r="AC402" s="72"/>
      <c r="AD402" s="72"/>
      <c r="AE402" s="72"/>
      <c r="AF402" s="72"/>
      <c r="AG402" s="72"/>
      <c r="AH402" s="72" t="str">
        <f>IF(AND(B402="Premier League",E402="Live"),_xlfn.XLOOKUP(_xlfn.TEXTJOIN(" vs ",,C402:D402),Calendar!G:G,Calendar!B:B),IF(AND(B402="Premier League",E402="Highlights"),_xlfn.XLOOKUP(H402,Calendar!O:O,Calendar!N:N,,-1),""))</f>
        <v/>
      </c>
      <c r="AI402" s="111" t="str">
        <f>IF(AND(AH402&lt;&gt;"",E402="Live"),_xlfn.XLOOKUP(_xlfn.TEXTJOIN(" vs ",,C402:D402),Calendar!G:G,Calendar!K:K),"")</f>
        <v/>
      </c>
      <c r="AJ402" s="111" t="str">
        <f>IF(AND(K402&lt;&gt;"Match of the Day",K402&lt;&gt;"Match of the Day 2",K402&lt;&gt;"Match of the Day Repeat"),"",1+MAX($AJ$10:AJ401))</f>
        <v/>
      </c>
    </row>
    <row r="403" spans="1:36" x14ac:dyDescent="0.35">
      <c r="A403" s="104" t="s">
        <v>31</v>
      </c>
      <c r="B403" s="104" t="s">
        <v>145</v>
      </c>
      <c r="C403" s="104" t="s">
        <v>580</v>
      </c>
      <c r="D403" s="104" t="s">
        <v>66</v>
      </c>
      <c r="E403" s="104" t="s">
        <v>41</v>
      </c>
      <c r="F403" s="105">
        <v>0.82291666666666663</v>
      </c>
      <c r="G403" s="104"/>
      <c r="H403" s="106">
        <v>45966</v>
      </c>
      <c r="I403" s="104" t="s">
        <v>522</v>
      </c>
      <c r="J403" s="107" t="s">
        <v>123</v>
      </c>
      <c r="K403" s="104" t="s">
        <v>53</v>
      </c>
      <c r="L403" s="104" t="s">
        <v>548</v>
      </c>
      <c r="M403" s="107" t="s">
        <v>55</v>
      </c>
      <c r="N403" s="105">
        <v>0.82291666666666674</v>
      </c>
      <c r="O403" s="105">
        <v>0.90416666666666667</v>
      </c>
      <c r="P403" s="105">
        <v>8.1249999999999933E-2</v>
      </c>
      <c r="Q403" s="109">
        <v>67.599999999999994</v>
      </c>
      <c r="R403" s="109">
        <v>0.11</v>
      </c>
      <c r="S403" s="109">
        <v>0.57530000000000003</v>
      </c>
      <c r="T403" s="109">
        <v>104.5</v>
      </c>
      <c r="U403" s="109">
        <v>5.9</v>
      </c>
      <c r="V403" s="109">
        <v>8.2000000000000003E-2</v>
      </c>
      <c r="W403" s="109">
        <v>1.9242999999999999</v>
      </c>
      <c r="X403" s="109">
        <v>9</v>
      </c>
      <c r="Y403" s="109">
        <v>66.7</v>
      </c>
      <c r="Z403" s="109">
        <v>0.128</v>
      </c>
      <c r="AA403" s="109">
        <v>0.57940000000000003</v>
      </c>
      <c r="AB403" s="109">
        <v>102.5</v>
      </c>
      <c r="AC403" s="72"/>
      <c r="AD403" s="72"/>
      <c r="AE403" s="72"/>
      <c r="AF403" s="72"/>
      <c r="AG403" s="72"/>
      <c r="AH403" s="72" t="str">
        <f>IF(AND(B403="Premier League",E403="Live"),_xlfn.XLOOKUP(_xlfn.TEXTJOIN(" vs ",,C403:D403),Calendar!G:G,Calendar!B:B),IF(AND(B403="Premier League",E403="Highlights"),_xlfn.XLOOKUP(H403,Calendar!O:O,Calendar!N:N,,-1),""))</f>
        <v/>
      </c>
      <c r="AI403" s="111" t="str">
        <f>IF(AND(AH403&lt;&gt;"",E403="Live"),_xlfn.XLOOKUP(_xlfn.TEXTJOIN(" vs ",,C403:D403),Calendar!G:G,Calendar!K:K),"")</f>
        <v/>
      </c>
      <c r="AJ403" s="111" t="str">
        <f>IF(AND(K403&lt;&gt;"Match of the Day",K403&lt;&gt;"Match of the Day 2",K403&lt;&gt;"Match of the Day Repeat"),"",1+MAX($AJ$10:AJ402))</f>
        <v/>
      </c>
    </row>
    <row r="404" spans="1:36" x14ac:dyDescent="0.35">
      <c r="A404" s="104" t="s">
        <v>31</v>
      </c>
      <c r="B404" s="104" t="s">
        <v>145</v>
      </c>
      <c r="C404" s="104" t="s">
        <v>163</v>
      </c>
      <c r="D404" s="104" t="s">
        <v>110</v>
      </c>
      <c r="E404" s="104" t="s">
        <v>41</v>
      </c>
      <c r="F404" s="105">
        <v>0.83333333333333337</v>
      </c>
      <c r="G404" s="104"/>
      <c r="H404" s="106">
        <v>45966</v>
      </c>
      <c r="I404" s="104" t="s">
        <v>522</v>
      </c>
      <c r="J404" s="107" t="s">
        <v>123</v>
      </c>
      <c r="K404" s="104" t="s">
        <v>53</v>
      </c>
      <c r="L404" s="104" t="s">
        <v>54</v>
      </c>
      <c r="M404" s="107" t="s">
        <v>55</v>
      </c>
      <c r="N404" s="105">
        <v>0.83333333333333337</v>
      </c>
      <c r="O404" s="105">
        <v>0.91041666666666665</v>
      </c>
      <c r="P404" s="105">
        <v>7.7083333333333282E-2</v>
      </c>
      <c r="Q404" s="109">
        <v>153.30000000000001</v>
      </c>
      <c r="R404" s="109">
        <v>0.25</v>
      </c>
      <c r="S404" s="109">
        <v>1.3014000000000001</v>
      </c>
      <c r="T404" s="109">
        <v>223.7</v>
      </c>
      <c r="U404" s="109">
        <v>2.4</v>
      </c>
      <c r="V404" s="109">
        <v>3.4000000000000002E-2</v>
      </c>
      <c r="W404" s="109">
        <v>0.74740000000000006</v>
      </c>
      <c r="X404" s="109">
        <v>11</v>
      </c>
      <c r="Y404" s="109">
        <v>146.19999999999999</v>
      </c>
      <c r="Z404" s="109">
        <v>0.28000000000000003</v>
      </c>
      <c r="AA404" s="109">
        <v>1.2656000000000001</v>
      </c>
      <c r="AB404" s="109">
        <v>213.39999999999998</v>
      </c>
      <c r="AC404" s="72"/>
      <c r="AD404" s="72"/>
      <c r="AE404" s="72"/>
      <c r="AF404" s="72"/>
      <c r="AG404" s="72"/>
      <c r="AH404" s="72" t="str">
        <f>IF(AND(B404="Premier League",E404="Live"),_xlfn.XLOOKUP(_xlfn.TEXTJOIN(" vs ",,C404:D404),Calendar!G:G,Calendar!B:B),IF(AND(B404="Premier League",E404="Highlights"),_xlfn.XLOOKUP(H404,Calendar!O:O,Calendar!N:N,,-1),""))</f>
        <v/>
      </c>
      <c r="AI404" s="111" t="str">
        <f>IF(AND(AH404&lt;&gt;"",E404="Live"),_xlfn.XLOOKUP(_xlfn.TEXTJOIN(" vs ",,C404:D404),Calendar!G:G,Calendar!K:K),"")</f>
        <v/>
      </c>
      <c r="AJ404" s="111" t="str">
        <f>IF(AND(K404&lt;&gt;"Match of the Day",K404&lt;&gt;"Match of the Day 2",K404&lt;&gt;"Match of the Day Repeat"),"",1+MAX($AJ$10:AJ403))</f>
        <v/>
      </c>
    </row>
    <row r="405" spans="1:36" x14ac:dyDescent="0.35">
      <c r="A405" s="104" t="s">
        <v>31</v>
      </c>
      <c r="B405" s="104" t="s">
        <v>131</v>
      </c>
      <c r="C405" s="104" t="s">
        <v>175</v>
      </c>
      <c r="D405" s="104" t="s">
        <v>177</v>
      </c>
      <c r="E405" s="104" t="s">
        <v>41</v>
      </c>
      <c r="F405" s="105">
        <v>0.83333333333333337</v>
      </c>
      <c r="G405" s="104"/>
      <c r="H405" s="106">
        <v>45966</v>
      </c>
      <c r="I405" s="104" t="s">
        <v>522</v>
      </c>
      <c r="J405" s="107" t="s">
        <v>123</v>
      </c>
      <c r="K405" s="104" t="s">
        <v>53</v>
      </c>
      <c r="L405" s="104" t="s">
        <v>514</v>
      </c>
      <c r="M405" s="107" t="s">
        <v>511</v>
      </c>
      <c r="N405" s="105">
        <v>0.83333333333333337</v>
      </c>
      <c r="O405" s="105">
        <v>0.91458333333333341</v>
      </c>
      <c r="P405" s="105">
        <v>8.1250000000000044E-2</v>
      </c>
      <c r="Q405" s="109">
        <v>58</v>
      </c>
      <c r="R405" s="109">
        <v>9.5000000000000001E-2</v>
      </c>
      <c r="S405" s="109">
        <v>0.49299999999999999</v>
      </c>
      <c r="T405" s="109">
        <v>110.4</v>
      </c>
      <c r="U405" s="109">
        <v>6.5</v>
      </c>
      <c r="V405" s="109">
        <v>0.09</v>
      </c>
      <c r="W405" s="109">
        <v>2.0249000000000001</v>
      </c>
      <c r="X405" s="109">
        <v>19.2</v>
      </c>
      <c r="Y405" s="109">
        <v>47.2</v>
      </c>
      <c r="Z405" s="109">
        <v>0.09</v>
      </c>
      <c r="AA405" s="109">
        <v>0.40899999999999997</v>
      </c>
      <c r="AB405" s="109">
        <v>98.8</v>
      </c>
      <c r="AC405" s="72"/>
      <c r="AD405" s="72"/>
      <c r="AE405" s="72"/>
      <c r="AF405" s="72"/>
      <c r="AG405" s="72"/>
      <c r="AH405" s="72" t="str">
        <f>IF(AND(B405="Premier League",E405="Live"),_xlfn.XLOOKUP(_xlfn.TEXTJOIN(" vs ",,C405:D405),Calendar!G:G,Calendar!B:B),IF(AND(B405="Premier League",E405="Highlights"),_xlfn.XLOOKUP(H405,Calendar!O:O,Calendar!N:N,,-1),""))</f>
        <v/>
      </c>
      <c r="AI405" s="111" t="str">
        <f>IF(AND(AH405&lt;&gt;"",E405="Live"),_xlfn.XLOOKUP(_xlfn.TEXTJOIN(" vs ",,C405:D405),Calendar!G:G,Calendar!K:K),"")</f>
        <v/>
      </c>
      <c r="AJ405" s="111" t="str">
        <f>IF(AND(K405&lt;&gt;"Match of the Day",K405&lt;&gt;"Match of the Day 2",K405&lt;&gt;"Match of the Day Repeat"),"",1+MAX($AJ$10:AJ404))</f>
        <v/>
      </c>
    </row>
    <row r="406" spans="1:36" x14ac:dyDescent="0.35">
      <c r="A406" s="104" t="s">
        <v>31</v>
      </c>
      <c r="B406" s="104" t="s">
        <v>131</v>
      </c>
      <c r="C406" s="104" t="s">
        <v>49</v>
      </c>
      <c r="D406" s="104" t="s">
        <v>202</v>
      </c>
      <c r="E406" s="104" t="s">
        <v>41</v>
      </c>
      <c r="F406" s="105">
        <v>0.83333333333333337</v>
      </c>
      <c r="G406" s="104"/>
      <c r="H406" s="106">
        <v>45966</v>
      </c>
      <c r="I406" s="104" t="s">
        <v>522</v>
      </c>
      <c r="J406" s="107" t="s">
        <v>123</v>
      </c>
      <c r="K406" s="104" t="s">
        <v>53</v>
      </c>
      <c r="L406" s="104" t="s">
        <v>510</v>
      </c>
      <c r="M406" s="107" t="s">
        <v>511</v>
      </c>
      <c r="N406" s="105">
        <v>0.83333333333333337</v>
      </c>
      <c r="O406" s="105">
        <v>0.91111111111111109</v>
      </c>
      <c r="P406" s="105">
        <v>7.7777777777777724E-2</v>
      </c>
      <c r="Q406" s="109">
        <v>503.3</v>
      </c>
      <c r="R406" s="109">
        <v>0.82199999999999995</v>
      </c>
      <c r="S406" s="109">
        <v>4.2731000000000003</v>
      </c>
      <c r="T406" s="109">
        <v>629.5</v>
      </c>
      <c r="U406" s="109">
        <v>40.4</v>
      </c>
      <c r="V406" s="109">
        <v>0.56200000000000006</v>
      </c>
      <c r="W406" s="109">
        <v>12.5778</v>
      </c>
      <c r="X406" s="109">
        <v>70.3</v>
      </c>
      <c r="Y406" s="109">
        <v>485.3</v>
      </c>
      <c r="Z406" s="109">
        <v>0.92900000000000005</v>
      </c>
      <c r="AA406" s="109">
        <v>4.2012999999999998</v>
      </c>
      <c r="AB406" s="109">
        <v>594.29999999999995</v>
      </c>
      <c r="AC406" s="72"/>
      <c r="AD406" s="72"/>
      <c r="AE406" s="72"/>
      <c r="AF406" s="72"/>
      <c r="AG406" s="72"/>
      <c r="AH406" s="72" t="str">
        <f>IF(AND(B406="Premier League",E406="Live"),_xlfn.XLOOKUP(_xlfn.TEXTJOIN(" vs ",,C406:D406),Calendar!G:G,Calendar!B:B),IF(AND(B406="Premier League",E406="Highlights"),_xlfn.XLOOKUP(H406,Calendar!O:O,Calendar!N:N,,-1),""))</f>
        <v/>
      </c>
      <c r="AI406" s="111" t="str">
        <f>IF(AND(AH406&lt;&gt;"",E406="Live"),_xlfn.XLOOKUP(_xlfn.TEXTJOIN(" vs ",,C406:D406),Calendar!G:G,Calendar!K:K),"")</f>
        <v/>
      </c>
      <c r="AJ406" s="111" t="str">
        <f>IF(AND(K406&lt;&gt;"Match of the Day",K406&lt;&gt;"Match of the Day 2",K406&lt;&gt;"Match of the Day Repeat"),"",1+MAX($AJ$10:AJ405))</f>
        <v/>
      </c>
    </row>
    <row r="407" spans="1:36" x14ac:dyDescent="0.35">
      <c r="A407" s="104" t="s">
        <v>31</v>
      </c>
      <c r="B407" s="104" t="s">
        <v>131</v>
      </c>
      <c r="C407" s="104" t="s">
        <v>46</v>
      </c>
      <c r="D407" s="104" t="s">
        <v>624</v>
      </c>
      <c r="E407" s="104" t="s">
        <v>41</v>
      </c>
      <c r="F407" s="105">
        <v>0.83333333333333337</v>
      </c>
      <c r="G407" s="104"/>
      <c r="H407" s="106">
        <v>45966</v>
      </c>
      <c r="I407" s="104" t="s">
        <v>522</v>
      </c>
      <c r="J407" s="107" t="s">
        <v>123</v>
      </c>
      <c r="K407" s="104" t="s">
        <v>53</v>
      </c>
      <c r="L407" s="104" t="s">
        <v>512</v>
      </c>
      <c r="M407" s="107" t="s">
        <v>511</v>
      </c>
      <c r="N407" s="105">
        <v>0.83333333333333337</v>
      </c>
      <c r="O407" s="105">
        <v>0.91180555555555554</v>
      </c>
      <c r="P407" s="105">
        <v>7.8472222222222165E-2</v>
      </c>
      <c r="Q407" s="109">
        <v>388.4</v>
      </c>
      <c r="R407" s="109">
        <v>0.63400000000000001</v>
      </c>
      <c r="S407" s="109">
        <v>3.2978000000000001</v>
      </c>
      <c r="T407" s="109">
        <v>474.7</v>
      </c>
      <c r="U407" s="109">
        <v>34.9</v>
      </c>
      <c r="V407" s="109">
        <v>0.48499999999999999</v>
      </c>
      <c r="W407" s="109">
        <v>10.858700000000001</v>
      </c>
      <c r="X407" s="109">
        <v>50.8</v>
      </c>
      <c r="Y407" s="109">
        <v>373.7</v>
      </c>
      <c r="Z407" s="109">
        <v>0.71599999999999997</v>
      </c>
      <c r="AA407" s="109">
        <v>3.2351000000000001</v>
      </c>
      <c r="AB407" s="109">
        <v>454.5</v>
      </c>
      <c r="AC407" s="72"/>
      <c r="AD407" s="72"/>
      <c r="AE407" s="72"/>
      <c r="AF407" s="72"/>
      <c r="AG407" s="72"/>
      <c r="AH407" s="72" t="str">
        <f>IF(AND(B407="Premier League",E407="Live"),_xlfn.XLOOKUP(_xlfn.TEXTJOIN(" vs ",,C407:D407),Calendar!G:G,Calendar!B:B),IF(AND(B407="Premier League",E407="Highlights"),_xlfn.XLOOKUP(H407,Calendar!O:O,Calendar!N:N,,-1),""))</f>
        <v/>
      </c>
      <c r="AI407" s="111" t="str">
        <f>IF(AND(AH407&lt;&gt;"",E407="Live"),_xlfn.XLOOKUP(_xlfn.TEXTJOIN(" vs ",,C407:D407),Calendar!G:G,Calendar!K:K),"")</f>
        <v/>
      </c>
      <c r="AJ407" s="111" t="str">
        <f>IF(AND(K407&lt;&gt;"Match of the Day",K407&lt;&gt;"Match of the Day 2",K407&lt;&gt;"Match of the Day Repeat"),"",1+MAX($AJ$10:AJ406))</f>
        <v/>
      </c>
    </row>
    <row r="408" spans="1:36" x14ac:dyDescent="0.35">
      <c r="A408" s="104" t="s">
        <v>31</v>
      </c>
      <c r="B408" s="104" t="s">
        <v>562</v>
      </c>
      <c r="C408" s="104" t="s">
        <v>203</v>
      </c>
      <c r="D408" s="104" t="s">
        <v>676</v>
      </c>
      <c r="E408" s="104" t="s">
        <v>41</v>
      </c>
      <c r="F408" s="105">
        <v>0.73958333333333337</v>
      </c>
      <c r="G408" s="104"/>
      <c r="H408" s="106">
        <v>45967</v>
      </c>
      <c r="I408" s="104" t="s">
        <v>522</v>
      </c>
      <c r="J408" s="107" t="s">
        <v>127</v>
      </c>
      <c r="K408" s="104" t="s">
        <v>53</v>
      </c>
      <c r="L408" s="104" t="s">
        <v>514</v>
      </c>
      <c r="M408" s="107" t="s">
        <v>511</v>
      </c>
      <c r="N408" s="105">
        <v>0.74027777777777781</v>
      </c>
      <c r="O408" s="105">
        <v>0.8222222222222223</v>
      </c>
      <c r="P408" s="105">
        <v>8.1944444444444486E-2</v>
      </c>
      <c r="Q408" s="109">
        <v>4.3</v>
      </c>
      <c r="R408" s="109">
        <v>7.0000000000000001E-3</v>
      </c>
      <c r="S408" s="109">
        <v>3.95E-2</v>
      </c>
      <c r="T408" s="109">
        <v>29.2</v>
      </c>
      <c r="U408" s="109">
        <v>0.2</v>
      </c>
      <c r="V408" s="109">
        <v>3.0000000000000001E-3</v>
      </c>
      <c r="W408" s="109">
        <v>8.9800000000000005E-2</v>
      </c>
      <c r="X408" s="109">
        <v>3.3</v>
      </c>
      <c r="Y408" s="109">
        <v>4.3</v>
      </c>
      <c r="Z408" s="109">
        <v>8.0000000000000002E-3</v>
      </c>
      <c r="AA408" s="109">
        <v>4.0800000000000003E-2</v>
      </c>
      <c r="AB408" s="109">
        <v>29.2</v>
      </c>
      <c r="AC408" s="72"/>
      <c r="AD408" s="72"/>
      <c r="AE408" s="72"/>
      <c r="AF408" s="72"/>
      <c r="AG408" s="72"/>
      <c r="AH408" s="72" t="str">
        <f>IF(AND(B408="Premier League",E408="Live"),_xlfn.XLOOKUP(_xlfn.TEXTJOIN(" vs ",,C408:D408),Calendar!G:G,Calendar!B:B),IF(AND(B408="Premier League",E408="Highlights"),_xlfn.XLOOKUP(H408,Calendar!O:O,Calendar!N:N,,-1),""))</f>
        <v/>
      </c>
      <c r="AI408" s="111" t="str">
        <f>IF(AND(AH408&lt;&gt;"",E408="Live"),_xlfn.XLOOKUP(_xlfn.TEXTJOIN(" vs ",,C408:D408),Calendar!G:G,Calendar!K:K),"")</f>
        <v/>
      </c>
      <c r="AJ408" s="111" t="str">
        <f>IF(AND(K408&lt;&gt;"Match of the Day",K408&lt;&gt;"Match of the Day 2",K408&lt;&gt;"Match of the Day Repeat"),"",1+MAX($AJ$10:AJ407))</f>
        <v/>
      </c>
    </row>
    <row r="409" spans="1:36" x14ac:dyDescent="0.35">
      <c r="A409" s="104" t="s">
        <v>31</v>
      </c>
      <c r="B409" s="104" t="s">
        <v>562</v>
      </c>
      <c r="C409" s="104" t="s">
        <v>654</v>
      </c>
      <c r="D409" s="104" t="s">
        <v>533</v>
      </c>
      <c r="E409" s="104" t="s">
        <v>41</v>
      </c>
      <c r="F409" s="105">
        <v>0.73958333333333337</v>
      </c>
      <c r="G409" s="104"/>
      <c r="H409" s="106">
        <v>45967</v>
      </c>
      <c r="I409" s="104" t="s">
        <v>522</v>
      </c>
      <c r="J409" s="107" t="s">
        <v>127</v>
      </c>
      <c r="K409" s="104" t="s">
        <v>53</v>
      </c>
      <c r="L409" s="104" t="s">
        <v>513</v>
      </c>
      <c r="M409" s="107" t="s">
        <v>511</v>
      </c>
      <c r="N409" s="105">
        <v>0.74027777777777781</v>
      </c>
      <c r="O409" s="105">
        <v>0.81736111111111109</v>
      </c>
      <c r="P409" s="105">
        <v>7.7083333333333282E-2</v>
      </c>
      <c r="Q409" s="109">
        <v>46.2</v>
      </c>
      <c r="R409" s="109">
        <v>7.4999999999999997E-2</v>
      </c>
      <c r="S409" s="109">
        <v>0.4254</v>
      </c>
      <c r="T409" s="109">
        <v>60.6</v>
      </c>
      <c r="U409" s="109">
        <v>2.2999999999999998</v>
      </c>
      <c r="V409" s="109">
        <v>3.2000000000000001E-2</v>
      </c>
      <c r="W409" s="109">
        <v>1.0445</v>
      </c>
      <c r="X409" s="109">
        <v>8.6</v>
      </c>
      <c r="Y409" s="109">
        <v>42</v>
      </c>
      <c r="Z409" s="109">
        <v>0.08</v>
      </c>
      <c r="AA409" s="109">
        <v>0.39879999999999999</v>
      </c>
      <c r="AB409" s="109">
        <v>55</v>
      </c>
      <c r="AC409" s="72"/>
      <c r="AD409" s="72"/>
      <c r="AE409" s="72"/>
      <c r="AF409" s="72"/>
      <c r="AG409" s="72"/>
      <c r="AH409" s="72" t="str">
        <f>IF(AND(B409="Premier League",E409="Live"),_xlfn.XLOOKUP(_xlfn.TEXTJOIN(" vs ",,C409:D409),Calendar!G:G,Calendar!B:B),IF(AND(B409="Premier League",E409="Highlights"),_xlfn.XLOOKUP(H409,Calendar!O:O,Calendar!N:N,,-1),""))</f>
        <v/>
      </c>
      <c r="AI409" s="111" t="str">
        <f>IF(AND(AH409&lt;&gt;"",E409="Live"),_xlfn.XLOOKUP(_xlfn.TEXTJOIN(" vs ",,C409:D409),Calendar!G:G,Calendar!K:K),"")</f>
        <v/>
      </c>
      <c r="AJ409" s="111" t="str">
        <f>IF(AND(K409&lt;&gt;"Match of the Day",K409&lt;&gt;"Match of the Day 2",K409&lt;&gt;"Match of the Day Repeat"),"",1+MAX($AJ$10:AJ408))</f>
        <v/>
      </c>
    </row>
    <row r="410" spans="1:36" x14ac:dyDescent="0.35">
      <c r="A410" s="104" t="s">
        <v>31</v>
      </c>
      <c r="B410" s="104" t="s">
        <v>148</v>
      </c>
      <c r="C410" s="104" t="s">
        <v>634</v>
      </c>
      <c r="D410" s="104" t="s">
        <v>195</v>
      </c>
      <c r="E410" s="104" t="s">
        <v>41</v>
      </c>
      <c r="F410" s="105">
        <v>0.73958333333333337</v>
      </c>
      <c r="G410" s="104"/>
      <c r="H410" s="106">
        <v>45967</v>
      </c>
      <c r="I410" s="104" t="s">
        <v>522</v>
      </c>
      <c r="J410" s="107" t="s">
        <v>127</v>
      </c>
      <c r="K410" s="104" t="s">
        <v>53</v>
      </c>
      <c r="L410" s="104" t="s">
        <v>512</v>
      </c>
      <c r="M410" s="107" t="s">
        <v>511</v>
      </c>
      <c r="N410" s="105">
        <v>0.74097222222222225</v>
      </c>
      <c r="O410" s="105">
        <v>0.82083333333333341</v>
      </c>
      <c r="P410" s="105">
        <v>7.986111111111116E-2</v>
      </c>
      <c r="Q410" s="109">
        <v>162.5</v>
      </c>
      <c r="R410" s="109">
        <v>0.26500000000000001</v>
      </c>
      <c r="S410" s="109">
        <v>1.4925999999999999</v>
      </c>
      <c r="T410" s="109">
        <v>229.5</v>
      </c>
      <c r="U410" s="109">
        <v>15.1</v>
      </c>
      <c r="V410" s="109">
        <v>0.21</v>
      </c>
      <c r="W410" s="109">
        <v>6.7683</v>
      </c>
      <c r="X410" s="109">
        <v>26</v>
      </c>
      <c r="Y410" s="109">
        <v>158.5</v>
      </c>
      <c r="Z410" s="109">
        <v>0.30299999999999999</v>
      </c>
      <c r="AA410" s="109">
        <v>1.5012000000000001</v>
      </c>
      <c r="AB410" s="109">
        <v>217.8</v>
      </c>
      <c r="AC410" s="72"/>
      <c r="AD410" s="72"/>
      <c r="AE410" s="72"/>
      <c r="AF410" s="72"/>
      <c r="AG410" s="72"/>
      <c r="AH410" s="72" t="str">
        <f>IF(AND(B410="Premier League",E410="Live"),_xlfn.XLOOKUP(_xlfn.TEXTJOIN(" vs ",,C410:D410),Calendar!G:G,Calendar!B:B),IF(AND(B410="Premier League",E410="Highlights"),_xlfn.XLOOKUP(H410,Calendar!O:O,Calendar!N:N,,-1),""))</f>
        <v/>
      </c>
      <c r="AI410" s="111" t="str">
        <f>IF(AND(AH410&lt;&gt;"",E410="Live"),_xlfn.XLOOKUP(_xlfn.TEXTJOIN(" vs ",,C410:D410),Calendar!G:G,Calendar!K:K),"")</f>
        <v/>
      </c>
      <c r="AJ410" s="111" t="str">
        <f>IF(AND(K410&lt;&gt;"Match of the Day",K410&lt;&gt;"Match of the Day 2",K410&lt;&gt;"Match of the Day Repeat"),"",1+MAX($AJ$10:AJ409))</f>
        <v/>
      </c>
    </row>
    <row r="411" spans="1:36" x14ac:dyDescent="0.35">
      <c r="A411" s="104" t="s">
        <v>31</v>
      </c>
      <c r="B411" s="104" t="s">
        <v>148</v>
      </c>
      <c r="C411" s="104" t="s">
        <v>635</v>
      </c>
      <c r="D411" s="104" t="s">
        <v>164</v>
      </c>
      <c r="E411" s="104" t="s">
        <v>41</v>
      </c>
      <c r="F411" s="105">
        <v>0.73958333333333337</v>
      </c>
      <c r="G411" s="104"/>
      <c r="H411" s="106">
        <v>45967</v>
      </c>
      <c r="I411" s="104" t="s">
        <v>522</v>
      </c>
      <c r="J411" s="107" t="s">
        <v>127</v>
      </c>
      <c r="K411" s="104" t="s">
        <v>53</v>
      </c>
      <c r="L411" s="104" t="s">
        <v>510</v>
      </c>
      <c r="M411" s="107" t="s">
        <v>511</v>
      </c>
      <c r="N411" s="105">
        <v>0.73958333333333337</v>
      </c>
      <c r="O411" s="105">
        <v>0.81736111111111109</v>
      </c>
      <c r="P411" s="105">
        <v>7.7777777777777724E-2</v>
      </c>
      <c r="Q411" s="109">
        <v>198.3</v>
      </c>
      <c r="R411" s="109">
        <v>0.32400000000000001</v>
      </c>
      <c r="S411" s="109">
        <v>1.8279000000000001</v>
      </c>
      <c r="T411" s="109">
        <v>289</v>
      </c>
      <c r="U411" s="109">
        <v>12.4</v>
      </c>
      <c r="V411" s="109">
        <v>0.17199999999999999</v>
      </c>
      <c r="W411" s="109">
        <v>5.6466000000000003</v>
      </c>
      <c r="X411" s="109">
        <v>39.299999999999997</v>
      </c>
      <c r="Y411" s="109">
        <v>193.5</v>
      </c>
      <c r="Z411" s="109">
        <v>0.371</v>
      </c>
      <c r="AA411" s="109">
        <v>1.8392999999999999</v>
      </c>
      <c r="AB411" s="109">
        <v>281.39999999999998</v>
      </c>
      <c r="AC411" s="72"/>
      <c r="AD411" s="72"/>
      <c r="AE411" s="72"/>
      <c r="AF411" s="72"/>
      <c r="AG411" s="72"/>
      <c r="AH411" s="72" t="str">
        <f>IF(AND(B411="Premier League",E411="Live"),_xlfn.XLOOKUP(_xlfn.TEXTJOIN(" vs ",,C411:D411),Calendar!G:G,Calendar!B:B),IF(AND(B411="Premier League",E411="Highlights"),_xlfn.XLOOKUP(H411,Calendar!O:O,Calendar!N:N,,-1),""))</f>
        <v/>
      </c>
      <c r="AI411" s="111" t="str">
        <f>IF(AND(AH411&lt;&gt;"",E411="Live"),_xlfn.XLOOKUP(_xlfn.TEXTJOIN(" vs ",,C411:D411),Calendar!G:G,Calendar!K:K),"")</f>
        <v/>
      </c>
      <c r="AJ411" s="111" t="str">
        <f>IF(AND(K411&lt;&gt;"Match of the Day",K411&lt;&gt;"Match of the Day 2",K411&lt;&gt;"Match of the Day Repeat"),"",1+MAX($AJ$10:AJ410))</f>
        <v/>
      </c>
    </row>
    <row r="412" spans="1:36" x14ac:dyDescent="0.35">
      <c r="A412" s="104" t="s">
        <v>31</v>
      </c>
      <c r="B412" s="104" t="s">
        <v>146</v>
      </c>
      <c r="C412" s="104" t="s">
        <v>208</v>
      </c>
      <c r="D412" s="104" t="s">
        <v>678</v>
      </c>
      <c r="E412" s="104" t="s">
        <v>41</v>
      </c>
      <c r="F412" s="105">
        <v>0.83333333333333337</v>
      </c>
      <c r="G412" s="104"/>
      <c r="H412" s="106">
        <v>45967</v>
      </c>
      <c r="I412" s="104" t="s">
        <v>522</v>
      </c>
      <c r="J412" s="107" t="s">
        <v>127</v>
      </c>
      <c r="K412" s="104" t="s">
        <v>53</v>
      </c>
      <c r="L412" s="104" t="s">
        <v>54</v>
      </c>
      <c r="M412" s="107" t="s">
        <v>55</v>
      </c>
      <c r="N412" s="105">
        <v>0.83333333333333337</v>
      </c>
      <c r="O412" s="105">
        <v>0.91250000000000009</v>
      </c>
      <c r="P412" s="105">
        <v>7.9166666666666718E-2</v>
      </c>
      <c r="Q412" s="109">
        <v>65.300000000000011</v>
      </c>
      <c r="R412" s="109">
        <v>0.107</v>
      </c>
      <c r="S412" s="109">
        <v>0.4355</v>
      </c>
      <c r="T412" s="109">
        <v>118.9</v>
      </c>
      <c r="U412" s="109">
        <v>0.8</v>
      </c>
      <c r="V412" s="109">
        <v>1.0999999999999999E-2</v>
      </c>
      <c r="W412" s="109">
        <v>0.1137</v>
      </c>
      <c r="X412" s="109" t="s">
        <v>541</v>
      </c>
      <c r="Y412" s="109">
        <v>62.900000000000006</v>
      </c>
      <c r="Z412" s="109">
        <v>0.12</v>
      </c>
      <c r="AA412" s="109">
        <v>0.43310000000000004</v>
      </c>
      <c r="AB412" s="109">
        <v>116.4</v>
      </c>
      <c r="AC412" s="72"/>
      <c r="AD412" s="72"/>
      <c r="AE412" s="72"/>
      <c r="AF412" s="72"/>
      <c r="AG412" s="72"/>
      <c r="AH412" s="72" t="str">
        <f>IF(AND(B412="Premier League",E412="Live"),_xlfn.XLOOKUP(_xlfn.TEXTJOIN(" vs ",,C412:D412),Calendar!G:G,Calendar!B:B),IF(AND(B412="Premier League",E412="Highlights"),_xlfn.XLOOKUP(H412,Calendar!O:O,Calendar!N:N,,-1),""))</f>
        <v/>
      </c>
      <c r="AI412" s="111" t="str">
        <f>IF(AND(AH412&lt;&gt;"",E412="Live"),_xlfn.XLOOKUP(_xlfn.TEXTJOIN(" vs ",,C412:D412),Calendar!G:G,Calendar!K:K),"")</f>
        <v/>
      </c>
      <c r="AJ412" s="111" t="str">
        <f>IF(AND(K412&lt;&gt;"Match of the Day",K412&lt;&gt;"Match of the Day 2",K412&lt;&gt;"Match of the Day Repeat"),"",1+MAX($AJ$10:AJ411))</f>
        <v/>
      </c>
    </row>
    <row r="413" spans="1:36" x14ac:dyDescent="0.35">
      <c r="A413" s="104" t="s">
        <v>31</v>
      </c>
      <c r="B413" s="104" t="s">
        <v>562</v>
      </c>
      <c r="C413" s="104" t="s">
        <v>81</v>
      </c>
      <c r="D413" s="104" t="s">
        <v>679</v>
      </c>
      <c r="E413" s="104" t="s">
        <v>41</v>
      </c>
      <c r="F413" s="105">
        <v>0.83333333333333337</v>
      </c>
      <c r="G413" s="104"/>
      <c r="H413" s="106">
        <v>45967</v>
      </c>
      <c r="I413" s="104" t="s">
        <v>522</v>
      </c>
      <c r="J413" s="107" t="s">
        <v>127</v>
      </c>
      <c r="K413" s="104" t="s">
        <v>53</v>
      </c>
      <c r="L413" s="104" t="s">
        <v>510</v>
      </c>
      <c r="M413" s="107" t="s">
        <v>511</v>
      </c>
      <c r="N413" s="105">
        <v>0.83402777777777781</v>
      </c>
      <c r="O413" s="105">
        <v>0.9159722222222223</v>
      </c>
      <c r="P413" s="105">
        <v>8.1944444444444486E-2</v>
      </c>
      <c r="Q413" s="109">
        <v>172.5</v>
      </c>
      <c r="R413" s="109">
        <v>0.28199999999999997</v>
      </c>
      <c r="S413" s="109">
        <v>1.1389</v>
      </c>
      <c r="T413" s="109">
        <v>237.7</v>
      </c>
      <c r="U413" s="109">
        <v>21</v>
      </c>
      <c r="V413" s="109">
        <v>0.29199999999999998</v>
      </c>
      <c r="W413" s="109">
        <v>2.8902000000000001</v>
      </c>
      <c r="X413" s="109">
        <v>52.9</v>
      </c>
      <c r="Y413" s="109">
        <v>168</v>
      </c>
      <c r="Z413" s="109">
        <v>0.32200000000000001</v>
      </c>
      <c r="AA413" s="109">
        <v>1.1454</v>
      </c>
      <c r="AB413" s="109">
        <v>230.3</v>
      </c>
      <c r="AC413" s="72"/>
      <c r="AD413" s="72"/>
      <c r="AE413" s="72"/>
      <c r="AF413" s="72"/>
      <c r="AG413" s="72"/>
      <c r="AH413" s="72" t="str">
        <f>IF(AND(B413="Premier League",E413="Live"),_xlfn.XLOOKUP(_xlfn.TEXTJOIN(" vs ",,C413:D413),Calendar!G:G,Calendar!B:B),IF(AND(B413="Premier League",E413="Highlights"),_xlfn.XLOOKUP(H413,Calendar!O:O,Calendar!N:N,,-1),""))</f>
        <v/>
      </c>
      <c r="AI413" s="111" t="str">
        <f>IF(AND(AH413&lt;&gt;"",E413="Live"),_xlfn.XLOOKUP(_xlfn.TEXTJOIN(" vs ",,C413:D413),Calendar!G:G,Calendar!K:K),"")</f>
        <v/>
      </c>
      <c r="AJ413" s="111" t="str">
        <f>IF(AND(K413&lt;&gt;"Match of the Day",K413&lt;&gt;"Match of the Day 2",K413&lt;&gt;"Match of the Day Repeat"),"",1+MAX($AJ$10:AJ412))</f>
        <v/>
      </c>
    </row>
    <row r="414" spans="1:36" x14ac:dyDescent="0.35">
      <c r="A414" s="104" t="s">
        <v>31</v>
      </c>
      <c r="B414" s="104" t="s">
        <v>562</v>
      </c>
      <c r="C414" s="104" t="s">
        <v>563</v>
      </c>
      <c r="D414" s="104" t="s">
        <v>680</v>
      </c>
      <c r="E414" s="104" t="s">
        <v>41</v>
      </c>
      <c r="F414" s="105">
        <v>0.83333333333333337</v>
      </c>
      <c r="G414" s="104"/>
      <c r="H414" s="106">
        <v>45967</v>
      </c>
      <c r="I414" s="104" t="s">
        <v>522</v>
      </c>
      <c r="J414" s="107" t="s">
        <v>127</v>
      </c>
      <c r="K414" s="104" t="s">
        <v>53</v>
      </c>
      <c r="L414" s="104" t="s">
        <v>514</v>
      </c>
      <c r="M414" s="107" t="s">
        <v>511</v>
      </c>
      <c r="N414" s="105">
        <v>0.83402777777777781</v>
      </c>
      <c r="O414" s="105">
        <v>0.91527777777777786</v>
      </c>
      <c r="P414" s="105">
        <v>8.1250000000000044E-2</v>
      </c>
      <c r="Q414" s="109">
        <v>8.9</v>
      </c>
      <c r="R414" s="109">
        <v>1.4999999999999999E-2</v>
      </c>
      <c r="S414" s="109">
        <v>5.8900000000000001E-2</v>
      </c>
      <c r="T414" s="109">
        <v>89.8</v>
      </c>
      <c r="U414" s="109">
        <v>0.2</v>
      </c>
      <c r="V414" s="109">
        <v>3.0000000000000001E-3</v>
      </c>
      <c r="W414" s="109">
        <v>2.7699999999999999E-2</v>
      </c>
      <c r="X414" s="109">
        <v>16.5</v>
      </c>
      <c r="Y414" s="109">
        <v>8</v>
      </c>
      <c r="Z414" s="109">
        <v>1.4999999999999999E-2</v>
      </c>
      <c r="AA414" s="109">
        <v>5.4600000000000003E-2</v>
      </c>
      <c r="AB414" s="109">
        <v>77.400000000000006</v>
      </c>
      <c r="AC414" s="72"/>
      <c r="AD414" s="72"/>
      <c r="AE414" s="72"/>
      <c r="AF414" s="72"/>
      <c r="AG414" s="72"/>
      <c r="AH414" s="72" t="str">
        <f>IF(AND(B414="Premier League",E414="Live"),_xlfn.XLOOKUP(_xlfn.TEXTJOIN(" vs ",,C414:D414),Calendar!G:G,Calendar!B:B),IF(AND(B414="Premier League",E414="Highlights"),_xlfn.XLOOKUP(H414,Calendar!O:O,Calendar!N:N,,-1),""))</f>
        <v/>
      </c>
      <c r="AI414" s="111" t="str">
        <f>IF(AND(AH414&lt;&gt;"",E414="Live"),_xlfn.XLOOKUP(_xlfn.TEXTJOIN(" vs ",,C414:D414),Calendar!G:G,Calendar!K:K),"")</f>
        <v/>
      </c>
      <c r="AJ414" s="111" t="str">
        <f>IF(AND(K414&lt;&gt;"Match of the Day",K414&lt;&gt;"Match of the Day 2",K414&lt;&gt;"Match of the Day Repeat"),"",1+MAX($AJ$10:AJ413))</f>
        <v/>
      </c>
    </row>
    <row r="415" spans="1:36" x14ac:dyDescent="0.35">
      <c r="A415" s="104" t="s">
        <v>31</v>
      </c>
      <c r="B415" s="104" t="s">
        <v>148</v>
      </c>
      <c r="C415" s="104" t="s">
        <v>82</v>
      </c>
      <c r="D415" s="104" t="s">
        <v>681</v>
      </c>
      <c r="E415" s="104" t="s">
        <v>41</v>
      </c>
      <c r="F415" s="105">
        <v>0.83333333333333337</v>
      </c>
      <c r="G415" s="104"/>
      <c r="H415" s="106">
        <v>45967</v>
      </c>
      <c r="I415" s="104" t="s">
        <v>522</v>
      </c>
      <c r="J415" s="107" t="s">
        <v>127</v>
      </c>
      <c r="K415" s="104" t="s">
        <v>53</v>
      </c>
      <c r="L415" s="104" t="s">
        <v>512</v>
      </c>
      <c r="M415" s="107" t="s">
        <v>511</v>
      </c>
      <c r="N415" s="105">
        <v>0.83611111111111114</v>
      </c>
      <c r="O415" s="105">
        <v>0.91666666666666674</v>
      </c>
      <c r="P415" s="105">
        <v>8.0555555555555602E-2</v>
      </c>
      <c r="Q415" s="109">
        <v>314.3</v>
      </c>
      <c r="R415" s="109">
        <v>0.51300000000000001</v>
      </c>
      <c r="S415" s="109">
        <v>2.0617999999999999</v>
      </c>
      <c r="T415" s="109">
        <v>438.5</v>
      </c>
      <c r="U415" s="109">
        <v>14.3</v>
      </c>
      <c r="V415" s="109">
        <v>0.19900000000000001</v>
      </c>
      <c r="W415" s="109">
        <v>1.9306000000000001</v>
      </c>
      <c r="X415" s="109">
        <v>33</v>
      </c>
      <c r="Y415" s="109">
        <v>295</v>
      </c>
      <c r="Z415" s="109">
        <v>0.56499999999999995</v>
      </c>
      <c r="AA415" s="109">
        <v>1.9985999999999999</v>
      </c>
      <c r="AB415" s="109">
        <v>415.5</v>
      </c>
      <c r="AC415" s="72"/>
      <c r="AD415" s="72"/>
      <c r="AE415" s="72"/>
      <c r="AF415" s="72"/>
      <c r="AG415" s="72"/>
      <c r="AH415" s="72" t="str">
        <f>IF(AND(B415="Premier League",E415="Live"),_xlfn.XLOOKUP(_xlfn.TEXTJOIN(" vs ",,C415:D415),Calendar!G:G,Calendar!B:B),IF(AND(B415="Premier League",E415="Highlights"),_xlfn.XLOOKUP(H415,Calendar!O:O,Calendar!N:N,,-1),""))</f>
        <v/>
      </c>
      <c r="AI415" s="111" t="str">
        <f>IF(AND(AH415&lt;&gt;"",E415="Live"),_xlfn.XLOOKUP(_xlfn.TEXTJOIN(" vs ",,C415:D415),Calendar!G:G,Calendar!K:K),"")</f>
        <v/>
      </c>
      <c r="AJ415" s="111" t="str">
        <f>IF(AND(K415&lt;&gt;"Match of the Day",K415&lt;&gt;"Match of the Day 2",K415&lt;&gt;"Match of the Day Repeat"),"",1+MAX($AJ$10:AJ414))</f>
        <v/>
      </c>
    </row>
    <row r="416" spans="1:36" x14ac:dyDescent="0.35">
      <c r="A416" s="104" t="s">
        <v>31</v>
      </c>
      <c r="B416" s="104" t="s">
        <v>148</v>
      </c>
      <c r="C416" s="104" t="s">
        <v>194</v>
      </c>
      <c r="D416" s="104" t="s">
        <v>246</v>
      </c>
      <c r="E416" s="104" t="s">
        <v>41</v>
      </c>
      <c r="F416" s="105">
        <v>0.83333333333333337</v>
      </c>
      <c r="G416" s="104"/>
      <c r="H416" s="106">
        <v>45967</v>
      </c>
      <c r="I416" s="104" t="s">
        <v>522</v>
      </c>
      <c r="J416" s="107" t="s">
        <v>127</v>
      </c>
      <c r="K416" s="104" t="s">
        <v>53</v>
      </c>
      <c r="L416" s="104" t="s">
        <v>513</v>
      </c>
      <c r="M416" s="107" t="s">
        <v>511</v>
      </c>
      <c r="N416" s="105">
        <v>0.83333333333333337</v>
      </c>
      <c r="O416" s="105">
        <v>0.91041666666666665</v>
      </c>
      <c r="P416" s="105">
        <v>7.7083333333333282E-2</v>
      </c>
      <c r="Q416" s="109">
        <v>257</v>
      </c>
      <c r="R416" s="109">
        <v>0.41899999999999998</v>
      </c>
      <c r="S416" s="109">
        <v>1.7233000000000001</v>
      </c>
      <c r="T416" s="109">
        <v>313.5</v>
      </c>
      <c r="U416" s="109">
        <v>13.4</v>
      </c>
      <c r="V416" s="109">
        <v>0.186</v>
      </c>
      <c r="W416" s="109">
        <v>1.9367000000000001</v>
      </c>
      <c r="X416" s="109">
        <v>26.5</v>
      </c>
      <c r="Y416" s="109">
        <v>253.7</v>
      </c>
      <c r="Z416" s="109">
        <v>0.48599999999999999</v>
      </c>
      <c r="AA416" s="109">
        <v>1.7559</v>
      </c>
      <c r="AB416" s="109">
        <v>311.7</v>
      </c>
      <c r="AC416" s="72"/>
      <c r="AD416" s="72"/>
      <c r="AE416" s="72"/>
      <c r="AF416" s="72"/>
      <c r="AG416" s="72"/>
      <c r="AH416" s="72" t="str">
        <f>IF(AND(B416="Premier League",E416="Live"),_xlfn.XLOOKUP(_xlfn.TEXTJOIN(" vs ",,C416:D416),Calendar!G:G,Calendar!B:B),IF(AND(B416="Premier League",E416="Highlights"),_xlfn.XLOOKUP(H416,Calendar!O:O,Calendar!N:N,,-1),""))</f>
        <v/>
      </c>
      <c r="AI416" s="111" t="str">
        <f>IF(AND(AH416&lt;&gt;"",E416="Live"),_xlfn.XLOOKUP(_xlfn.TEXTJOIN(" vs ",,C416:D416),Calendar!G:G,Calendar!K:K),"")</f>
        <v/>
      </c>
      <c r="AJ416" s="111" t="str">
        <f>IF(AND(K416&lt;&gt;"Match of the Day",K416&lt;&gt;"Match of the Day 2",K416&lt;&gt;"Match of the Day Repeat"),"",1+MAX($AJ$10:AJ415))</f>
        <v/>
      </c>
    </row>
    <row r="417" spans="1:36" x14ac:dyDescent="0.35">
      <c r="A417" s="104" t="s">
        <v>31</v>
      </c>
      <c r="B417" s="104" t="s">
        <v>518</v>
      </c>
      <c r="C417" s="104" t="s">
        <v>682</v>
      </c>
      <c r="D417" s="104" t="s">
        <v>622</v>
      </c>
      <c r="E417" s="104" t="s">
        <v>41</v>
      </c>
      <c r="F417" s="105">
        <v>0.82291666666666663</v>
      </c>
      <c r="G417" s="104"/>
      <c r="H417" s="106">
        <v>45968</v>
      </c>
      <c r="I417" s="104" t="s">
        <v>522</v>
      </c>
      <c r="J417" s="107" t="s">
        <v>71</v>
      </c>
      <c r="K417" s="104" t="s">
        <v>53</v>
      </c>
      <c r="L417" s="104" t="s">
        <v>509</v>
      </c>
      <c r="M417" s="107" t="s">
        <v>36</v>
      </c>
      <c r="N417" s="105">
        <v>0.82430555555555562</v>
      </c>
      <c r="O417" s="105">
        <v>0.90277777777777779</v>
      </c>
      <c r="P417" s="105">
        <v>7.8472222222222165E-2</v>
      </c>
      <c r="Q417" s="109">
        <v>44.2</v>
      </c>
      <c r="R417" s="109">
        <v>7.1999999999999995E-2</v>
      </c>
      <c r="S417" s="109">
        <v>0.3992</v>
      </c>
      <c r="T417" s="109">
        <v>77.3</v>
      </c>
      <c r="U417" s="109">
        <v>2.1</v>
      </c>
      <c r="V417" s="109">
        <v>2.9000000000000001E-2</v>
      </c>
      <c r="W417" s="109">
        <v>0.79069999999999996</v>
      </c>
      <c r="X417" s="109">
        <v>10.6</v>
      </c>
      <c r="Y417" s="109">
        <v>42.8</v>
      </c>
      <c r="Z417" s="109">
        <v>8.2000000000000003E-2</v>
      </c>
      <c r="AA417" s="109">
        <v>0.39489999999999997</v>
      </c>
      <c r="AB417" s="109">
        <v>71.2</v>
      </c>
      <c r="AC417" s="72"/>
      <c r="AD417" s="72"/>
      <c r="AE417" s="72"/>
      <c r="AF417" s="72"/>
      <c r="AG417" s="72"/>
      <c r="AH417" s="72" t="str">
        <f>IF(AND(B417="Premier League",E417="Live"),_xlfn.XLOOKUP(_xlfn.TEXTJOIN(" vs ",,C417:D417),Calendar!G:G,Calendar!B:B),IF(AND(B417="Premier League",E417="Highlights"),_xlfn.XLOOKUP(H417,Calendar!O:O,Calendar!N:N,,-1),""))</f>
        <v/>
      </c>
      <c r="AI417" s="111" t="str">
        <f>IF(AND(AH417&lt;&gt;"",E417="Live"),_xlfn.XLOOKUP(_xlfn.TEXTJOIN(" vs ",,C417:D417),Calendar!G:G,Calendar!K:K),"")</f>
        <v/>
      </c>
      <c r="AJ417" s="111" t="str">
        <f>IF(AND(K417&lt;&gt;"Match of the Day",K417&lt;&gt;"Match of the Day 2",K417&lt;&gt;"Match of the Day Repeat"),"",1+MAX($AJ$10:AJ416))</f>
        <v/>
      </c>
    </row>
    <row r="418" spans="1:36" x14ac:dyDescent="0.35">
      <c r="A418" s="104" t="s">
        <v>31</v>
      </c>
      <c r="B418" s="104" t="s">
        <v>145</v>
      </c>
      <c r="C418" s="104" t="s">
        <v>64</v>
      </c>
      <c r="D418" s="104" t="s">
        <v>112</v>
      </c>
      <c r="E418" s="104" t="s">
        <v>41</v>
      </c>
      <c r="F418" s="105">
        <v>0.83333333333333337</v>
      </c>
      <c r="G418" s="104"/>
      <c r="H418" s="106">
        <v>45968</v>
      </c>
      <c r="I418" s="104" t="s">
        <v>522</v>
      </c>
      <c r="J418" s="107" t="s">
        <v>71</v>
      </c>
      <c r="K418" s="104" t="s">
        <v>53</v>
      </c>
      <c r="L418" s="104" t="s">
        <v>54</v>
      </c>
      <c r="M418" s="107" t="s">
        <v>55</v>
      </c>
      <c r="N418" s="105">
        <v>0.8354166666666667</v>
      </c>
      <c r="O418" s="105">
        <v>0.91458333333333341</v>
      </c>
      <c r="P418" s="105">
        <v>7.9166666666666718E-2</v>
      </c>
      <c r="Q418" s="109">
        <v>399.70000000000005</v>
      </c>
      <c r="R418" s="109">
        <v>0.65300000000000002</v>
      </c>
      <c r="S418" s="109">
        <v>3.6305000000000001</v>
      </c>
      <c r="T418" s="109">
        <v>549.9</v>
      </c>
      <c r="U418" s="109">
        <v>40.6</v>
      </c>
      <c r="V418" s="109">
        <v>0.56400000000000006</v>
      </c>
      <c r="W418" s="109">
        <v>14.9374</v>
      </c>
      <c r="X418" s="109">
        <v>72.2</v>
      </c>
      <c r="Y418" s="109">
        <v>392.79999999999995</v>
      </c>
      <c r="Z418" s="109">
        <v>0.752</v>
      </c>
      <c r="AA418" s="109">
        <v>3.6442999999999999</v>
      </c>
      <c r="AB418" s="109">
        <v>543.5</v>
      </c>
      <c r="AC418" s="72"/>
      <c r="AD418" s="72"/>
      <c r="AE418" s="72"/>
      <c r="AF418" s="72"/>
      <c r="AG418" s="72"/>
      <c r="AH418" s="72" t="str">
        <f>IF(AND(B418="Premier League",E418="Live"),_xlfn.XLOOKUP(_xlfn.TEXTJOIN(" vs ",,C418:D418),Calendar!G:G,Calendar!B:B),IF(AND(B418="Premier League",E418="Highlights"),_xlfn.XLOOKUP(H418,Calendar!O:O,Calendar!N:N,,-1),""))</f>
        <v/>
      </c>
      <c r="AI418" s="111" t="str">
        <f>IF(AND(AH418&lt;&gt;"",E418="Live"),_xlfn.XLOOKUP(_xlfn.TEXTJOIN(" vs ",,C418:D418),Calendar!G:G,Calendar!K:K),"")</f>
        <v/>
      </c>
      <c r="AJ418" s="111" t="str">
        <f>IF(AND(K418&lt;&gt;"Match of the Day",K418&lt;&gt;"Match of the Day 2",K418&lt;&gt;"Match of the Day Repeat"),"",1+MAX($AJ$10:AJ417))</f>
        <v/>
      </c>
    </row>
    <row r="419" spans="1:36" x14ac:dyDescent="0.35">
      <c r="A419" s="104" t="s">
        <v>31</v>
      </c>
      <c r="B419" s="104" t="s">
        <v>152</v>
      </c>
      <c r="C419" s="104" t="s">
        <v>599</v>
      </c>
      <c r="D419" s="104" t="s">
        <v>252</v>
      </c>
      <c r="E419" s="104" t="s">
        <v>41</v>
      </c>
      <c r="F419" s="105">
        <v>0.5</v>
      </c>
      <c r="G419" s="104"/>
      <c r="H419" s="106">
        <v>45969</v>
      </c>
      <c r="I419" s="104" t="s">
        <v>522</v>
      </c>
      <c r="J419" s="107" t="s">
        <v>37</v>
      </c>
      <c r="K419" s="104" t="s">
        <v>53</v>
      </c>
      <c r="L419" s="104" t="s">
        <v>54</v>
      </c>
      <c r="M419" s="107" t="s">
        <v>55</v>
      </c>
      <c r="N419" s="105">
        <v>0.5</v>
      </c>
      <c r="O419" s="105">
        <v>0.57986111111111116</v>
      </c>
      <c r="P419" s="105">
        <v>7.986111111111116E-2</v>
      </c>
      <c r="Q419" s="109">
        <v>77.900000000000006</v>
      </c>
      <c r="R419" s="109">
        <v>0.127</v>
      </c>
      <c r="S419" s="109">
        <v>1.4097</v>
      </c>
      <c r="T419" s="109">
        <v>128.9</v>
      </c>
      <c r="U419" s="109">
        <v>7.6</v>
      </c>
      <c r="V419" s="109">
        <v>0.106</v>
      </c>
      <c r="W419" s="109">
        <v>2.649</v>
      </c>
      <c r="X419" s="109">
        <v>13.3</v>
      </c>
      <c r="Y419" s="109">
        <v>75.8</v>
      </c>
      <c r="Z419" s="109">
        <v>0.14600000000000002</v>
      </c>
      <c r="AA419" s="109">
        <v>1.4393</v>
      </c>
      <c r="AB419" s="109">
        <v>127</v>
      </c>
      <c r="AC419" s="72"/>
      <c r="AD419" s="72"/>
      <c r="AE419" s="72"/>
      <c r="AF419" s="72"/>
      <c r="AG419" s="72"/>
      <c r="AH419" s="72" t="str">
        <f>IF(AND(B419="Premier League",E419="Live"),_xlfn.XLOOKUP(_xlfn.TEXTJOIN(" vs ",,C419:D419),Calendar!G:G,Calendar!B:B),IF(AND(B419="Premier League",E419="Highlights"),_xlfn.XLOOKUP(H419,Calendar!O:O,Calendar!N:N,,-1),""))</f>
        <v/>
      </c>
      <c r="AI419" s="111" t="str">
        <f>IF(AND(AH419&lt;&gt;"",E419="Live"),_xlfn.XLOOKUP(_xlfn.TEXTJOIN(" vs ",,C419:D419),Calendar!G:G,Calendar!K:K),"")</f>
        <v/>
      </c>
      <c r="AJ419" s="111" t="str">
        <f>IF(AND(K419&lt;&gt;"Match of the Day",K419&lt;&gt;"Match of the Day 2",K419&lt;&gt;"Match of the Day Repeat"),"",1+MAX($AJ$10:AJ418))</f>
        <v/>
      </c>
    </row>
    <row r="420" spans="1:36" x14ac:dyDescent="0.35">
      <c r="A420" s="104" t="s">
        <v>31</v>
      </c>
      <c r="B420" s="104" t="s">
        <v>145</v>
      </c>
      <c r="C420" s="104" t="s">
        <v>129</v>
      </c>
      <c r="D420" s="104" t="s">
        <v>89</v>
      </c>
      <c r="E420" s="104" t="s">
        <v>41</v>
      </c>
      <c r="F420" s="105">
        <v>0.52083333333333337</v>
      </c>
      <c r="G420" s="104"/>
      <c r="H420" s="106">
        <v>45969</v>
      </c>
      <c r="I420" s="104" t="s">
        <v>522</v>
      </c>
      <c r="J420" s="107" t="s">
        <v>37</v>
      </c>
      <c r="K420" s="104" t="s">
        <v>53</v>
      </c>
      <c r="L420" s="104" t="s">
        <v>120</v>
      </c>
      <c r="M420" s="107" t="s">
        <v>55</v>
      </c>
      <c r="N420" s="105">
        <v>0.52083333333333337</v>
      </c>
      <c r="O420" s="105">
        <v>0.6</v>
      </c>
      <c r="P420" s="105">
        <v>7.9166666666666607E-2</v>
      </c>
      <c r="Q420" s="109">
        <v>127</v>
      </c>
      <c r="R420" s="109">
        <v>0.20699999999999999</v>
      </c>
      <c r="S420" s="109">
        <v>2.0792999999999999</v>
      </c>
      <c r="T420" s="109">
        <v>166.8</v>
      </c>
      <c r="U420" s="109">
        <v>19</v>
      </c>
      <c r="V420" s="109">
        <v>0.26400000000000001</v>
      </c>
      <c r="W420" s="109">
        <v>5.3597000000000001</v>
      </c>
      <c r="X420" s="109">
        <v>26.6</v>
      </c>
      <c r="Y420" s="109">
        <v>116.4</v>
      </c>
      <c r="Z420" s="109">
        <v>0.223</v>
      </c>
      <c r="AA420" s="109">
        <v>2.0028000000000001</v>
      </c>
      <c r="AB420" s="109">
        <v>160.30000000000001</v>
      </c>
      <c r="AC420" s="72"/>
      <c r="AD420" s="72"/>
      <c r="AE420" s="72"/>
      <c r="AF420" s="72"/>
      <c r="AG420" s="72"/>
      <c r="AH420" s="72" t="str">
        <f>IF(AND(B420="Premier League",E420="Live"),_xlfn.XLOOKUP(_xlfn.TEXTJOIN(" vs ",,C420:D420),Calendar!G:G,Calendar!B:B),IF(AND(B420="Premier League",E420="Highlights"),_xlfn.XLOOKUP(H420,Calendar!O:O,Calendar!N:N,,-1),""))</f>
        <v/>
      </c>
      <c r="AI420" s="111" t="str">
        <f>IF(AND(AH420&lt;&gt;"",E420="Live"),_xlfn.XLOOKUP(_xlfn.TEXTJOIN(" vs ",,C420:D420),Calendar!G:G,Calendar!K:K),"")</f>
        <v/>
      </c>
      <c r="AJ420" s="111" t="str">
        <f>IF(AND(K420&lt;&gt;"Match of the Day",K420&lt;&gt;"Match of the Day 2",K420&lt;&gt;"Match of the Day Repeat"),"",1+MAX($AJ$10:AJ419))</f>
        <v/>
      </c>
    </row>
    <row r="421" spans="1:36" x14ac:dyDescent="0.35">
      <c r="A421" s="104" t="s">
        <v>31</v>
      </c>
      <c r="B421" s="104" t="s">
        <v>145</v>
      </c>
      <c r="C421" s="104" t="s">
        <v>116</v>
      </c>
      <c r="D421" s="104" t="s">
        <v>115</v>
      </c>
      <c r="E421" s="104" t="s">
        <v>41</v>
      </c>
      <c r="F421" s="105">
        <v>0.52083333333333337</v>
      </c>
      <c r="G421" s="104"/>
      <c r="H421" s="106">
        <v>45969</v>
      </c>
      <c r="I421" s="104" t="s">
        <v>522</v>
      </c>
      <c r="J421" s="107" t="s">
        <v>37</v>
      </c>
      <c r="K421" s="104" t="s">
        <v>53</v>
      </c>
      <c r="L421" s="104" t="s">
        <v>548</v>
      </c>
      <c r="M421" s="107" t="s">
        <v>55</v>
      </c>
      <c r="N421" s="105">
        <v>0.52083333333333337</v>
      </c>
      <c r="O421" s="105">
        <v>0.59930555555555554</v>
      </c>
      <c r="P421" s="105">
        <v>7.8472222222222165E-2</v>
      </c>
      <c r="Q421" s="109">
        <v>47.5</v>
      </c>
      <c r="R421" s="109">
        <v>7.8E-2</v>
      </c>
      <c r="S421" s="109">
        <v>0.77839999999999998</v>
      </c>
      <c r="T421" s="109">
        <v>75.7</v>
      </c>
      <c r="U421" s="109">
        <v>15.7</v>
      </c>
      <c r="V421" s="109">
        <v>0.218</v>
      </c>
      <c r="W421" s="109">
        <v>4.4375</v>
      </c>
      <c r="X421" s="109">
        <v>26.7</v>
      </c>
      <c r="Y421" s="109">
        <v>46</v>
      </c>
      <c r="Z421" s="109">
        <v>8.7999999999999995E-2</v>
      </c>
      <c r="AA421" s="109">
        <v>0.79220000000000002</v>
      </c>
      <c r="AB421" s="109">
        <v>72</v>
      </c>
      <c r="AC421" s="72"/>
      <c r="AD421" s="72"/>
      <c r="AE421" s="72"/>
      <c r="AF421" s="72"/>
      <c r="AG421" s="72"/>
      <c r="AH421" s="72" t="str">
        <f>IF(AND(B421="Premier League",E421="Live"),_xlfn.XLOOKUP(_xlfn.TEXTJOIN(" vs ",,C421:D421),Calendar!G:G,Calendar!B:B),IF(AND(B421="Premier League",E421="Highlights"),_xlfn.XLOOKUP(H421,Calendar!O:O,Calendar!N:N,,-1),""))</f>
        <v/>
      </c>
      <c r="AI421" s="111" t="str">
        <f>IF(AND(AH421&lt;&gt;"",E421="Live"),_xlfn.XLOOKUP(_xlfn.TEXTJOIN(" vs ",,C421:D421),Calendar!G:G,Calendar!K:K),"")</f>
        <v/>
      </c>
      <c r="AJ421" s="111" t="str">
        <f>IF(AND(K421&lt;&gt;"Match of the Day",K421&lt;&gt;"Match of the Day 2",K421&lt;&gt;"Match of the Day Repeat"),"",1+MAX($AJ$10:AJ420))</f>
        <v/>
      </c>
    </row>
    <row r="422" spans="1:36" x14ac:dyDescent="0.35">
      <c r="A422" s="104" t="s">
        <v>31</v>
      </c>
      <c r="B422" s="104" t="s">
        <v>32</v>
      </c>
      <c r="C422" s="104" t="s">
        <v>48</v>
      </c>
      <c r="D422" s="104" t="s">
        <v>42</v>
      </c>
      <c r="E422" s="104" t="s">
        <v>41</v>
      </c>
      <c r="F422" s="105">
        <v>0.52083333333333337</v>
      </c>
      <c r="G422" s="104"/>
      <c r="H422" s="106">
        <v>45969</v>
      </c>
      <c r="I422" s="104" t="s">
        <v>522</v>
      </c>
      <c r="J422" s="107" t="s">
        <v>37</v>
      </c>
      <c r="K422" s="104" t="s">
        <v>53</v>
      </c>
      <c r="L422" s="104" t="s">
        <v>510</v>
      </c>
      <c r="M422" s="107" t="s">
        <v>511</v>
      </c>
      <c r="N422" s="105">
        <v>0.52152777777777781</v>
      </c>
      <c r="O422" s="105">
        <v>0.60138888888888886</v>
      </c>
      <c r="P422" s="105">
        <v>7.9861111111111049E-2</v>
      </c>
      <c r="Q422" s="109">
        <v>1037.5</v>
      </c>
      <c r="R422" s="109">
        <v>1.6930000000000001</v>
      </c>
      <c r="S422" s="109">
        <v>16.924700000000001</v>
      </c>
      <c r="T422" s="109">
        <v>1222.4000000000001</v>
      </c>
      <c r="U422" s="109">
        <v>180.5</v>
      </c>
      <c r="V422" s="109">
        <v>2.5099999999999998</v>
      </c>
      <c r="W422" s="109">
        <v>50.5886</v>
      </c>
      <c r="X422" s="109">
        <v>216.6</v>
      </c>
      <c r="Y422" s="109">
        <v>982.5</v>
      </c>
      <c r="Z422" s="109">
        <v>1.881</v>
      </c>
      <c r="AA422" s="109">
        <v>16.8444</v>
      </c>
      <c r="AB422" s="109">
        <v>1142.0999999999999</v>
      </c>
      <c r="AC422" s="72"/>
      <c r="AD422" s="72"/>
      <c r="AE422" s="72"/>
      <c r="AF422" s="72"/>
      <c r="AG422" s="72"/>
      <c r="AH422" s="72" t="e">
        <f>IF(AND(B422="Premier League",E422="Live"),_xlfn.XLOOKUP(_xlfn.TEXTJOIN(" vs ",,C422:D422),Calendar!G:G,Calendar!B:B),IF(AND(B422="Premier League",E422="Highlights"),_xlfn.XLOOKUP(H422,Calendar!O:O,Calendar!N:N,,-1),""))</f>
        <v>#N/A</v>
      </c>
      <c r="AI422" s="111" t="e">
        <f>IF(AND(AH422&lt;&gt;"",E422="Live"),_xlfn.XLOOKUP(_xlfn.TEXTJOIN(" vs ",,C422:D422),Calendar!G:G,Calendar!K:K),"")</f>
        <v>#N/A</v>
      </c>
      <c r="AJ422" s="111" t="str">
        <f>IF(AND(K422&lt;&gt;"Match of the Day",K422&lt;&gt;"Match of the Day 2",K422&lt;&gt;"Match of the Day Repeat"),"",1+MAX($AJ$10:AJ421))</f>
        <v/>
      </c>
    </row>
    <row r="423" spans="1:36" x14ac:dyDescent="0.35">
      <c r="A423" s="104" t="s">
        <v>31</v>
      </c>
      <c r="B423" s="104" t="s">
        <v>32</v>
      </c>
      <c r="C423" s="104" t="s">
        <v>235</v>
      </c>
      <c r="D423" s="104" t="s">
        <v>40</v>
      </c>
      <c r="E423" s="104" t="s">
        <v>41</v>
      </c>
      <c r="F423" s="105">
        <v>0.72916666666666663</v>
      </c>
      <c r="G423" s="104"/>
      <c r="H423" s="106">
        <v>45969</v>
      </c>
      <c r="I423" s="104" t="s">
        <v>522</v>
      </c>
      <c r="J423" s="107" t="s">
        <v>37</v>
      </c>
      <c r="K423" s="104" t="s">
        <v>53</v>
      </c>
      <c r="L423" s="104" t="s">
        <v>54</v>
      </c>
      <c r="M423" s="107" t="s">
        <v>55</v>
      </c>
      <c r="N423" s="105">
        <v>0.73055555555555562</v>
      </c>
      <c r="O423" s="105">
        <v>0.81666666666666665</v>
      </c>
      <c r="P423" s="105">
        <v>8.6111111111111027E-2</v>
      </c>
      <c r="Q423" s="109">
        <v>1633.1</v>
      </c>
      <c r="R423" s="109">
        <v>2.6659999999999999</v>
      </c>
      <c r="S423" s="109">
        <v>12.6031</v>
      </c>
      <c r="T423" s="109">
        <v>1958.2</v>
      </c>
      <c r="U423" s="109">
        <v>180.2</v>
      </c>
      <c r="V423" s="109">
        <v>2.5059999999999998</v>
      </c>
      <c r="W423" s="109">
        <v>36.105000000000004</v>
      </c>
      <c r="X423" s="109">
        <v>270.60000000000002</v>
      </c>
      <c r="Y423" s="109">
        <v>1529.9</v>
      </c>
      <c r="Z423" s="109">
        <v>2.9299999999999997</v>
      </c>
      <c r="AA423" s="109">
        <v>12.353400000000001</v>
      </c>
      <c r="AB423" s="109">
        <v>1830.4</v>
      </c>
      <c r="AC423" s="72"/>
      <c r="AD423" s="72"/>
      <c r="AE423" s="72"/>
      <c r="AF423" s="72"/>
      <c r="AG423" s="72"/>
      <c r="AH423" s="72" t="e">
        <f>IF(AND(B423="Premier League",E423="Live"),_xlfn.XLOOKUP(_xlfn.TEXTJOIN(" vs ",,C423:D423),Calendar!G:G,Calendar!B:B),IF(AND(B423="Premier League",E423="Highlights"),_xlfn.XLOOKUP(H423,Calendar!O:O,Calendar!N:N,,-1),""))</f>
        <v>#N/A</v>
      </c>
      <c r="AI423" s="111" t="e">
        <f>IF(AND(AH423&lt;&gt;"",E423="Live"),_xlfn.XLOOKUP(_xlfn.TEXTJOIN(" vs ",,C423:D423),Calendar!G:G,Calendar!K:K),"")</f>
        <v>#N/A</v>
      </c>
      <c r="AJ423" s="111" t="str">
        <f>IF(AND(K423&lt;&gt;"Match of the Day",K423&lt;&gt;"Match of the Day 2",K423&lt;&gt;"Match of the Day Repeat"),"",1+MAX($AJ$10:AJ422))</f>
        <v/>
      </c>
    </row>
    <row r="424" spans="1:36" x14ac:dyDescent="0.35">
      <c r="A424" s="104" t="s">
        <v>31</v>
      </c>
      <c r="B424" s="104" t="s">
        <v>529</v>
      </c>
      <c r="C424" s="104" t="s">
        <v>536</v>
      </c>
      <c r="D424" s="104" t="s">
        <v>545</v>
      </c>
      <c r="E424" s="104" t="s">
        <v>41</v>
      </c>
      <c r="F424" s="105">
        <v>0.73958333333333337</v>
      </c>
      <c r="G424" s="104"/>
      <c r="H424" s="106">
        <v>45969</v>
      </c>
      <c r="I424" s="104" t="s">
        <v>522</v>
      </c>
      <c r="J424" s="107" t="s">
        <v>37</v>
      </c>
      <c r="K424" s="104" t="s">
        <v>53</v>
      </c>
      <c r="L424" s="104" t="s">
        <v>531</v>
      </c>
      <c r="M424" s="107" t="s">
        <v>532</v>
      </c>
      <c r="N424" s="105">
        <v>0.74097222222222225</v>
      </c>
      <c r="O424" s="105">
        <v>0.82013888888888897</v>
      </c>
      <c r="P424" s="105">
        <v>7.9166666666666718E-2</v>
      </c>
      <c r="Q424" s="109">
        <v>9.6999999999999993</v>
      </c>
      <c r="R424" s="109">
        <v>1.6E-2</v>
      </c>
      <c r="S424" s="109">
        <v>7.2900000000000006E-2</v>
      </c>
      <c r="T424" s="109">
        <v>15.8</v>
      </c>
      <c r="U424" s="109">
        <v>0</v>
      </c>
      <c r="V424" s="109">
        <v>0</v>
      </c>
      <c r="W424" s="109">
        <v>0</v>
      </c>
      <c r="X424" s="109" t="s">
        <v>541</v>
      </c>
      <c r="Y424" s="109">
        <v>7.7</v>
      </c>
      <c r="Z424" s="109">
        <v>1.4999999999999999E-2</v>
      </c>
      <c r="AA424" s="109">
        <v>6.0499999999999998E-2</v>
      </c>
      <c r="AB424" s="109">
        <v>15.5</v>
      </c>
      <c r="AC424" s="72"/>
      <c r="AD424" s="72"/>
      <c r="AE424" s="72"/>
      <c r="AF424" s="72"/>
      <c r="AG424" s="72"/>
      <c r="AH424" s="72" t="str">
        <f>IF(AND(B424="Premier League",E424="Live"),_xlfn.XLOOKUP(_xlfn.TEXTJOIN(" vs ",,C424:D424),Calendar!G:G,Calendar!B:B),IF(AND(B424="Premier League",E424="Highlights"),_xlfn.XLOOKUP(H424,Calendar!O:O,Calendar!N:N,,-1),""))</f>
        <v/>
      </c>
      <c r="AI424" s="111" t="str">
        <f>IF(AND(AH424&lt;&gt;"",E424="Live"),_xlfn.XLOOKUP(_xlfn.TEXTJOIN(" vs ",,C424:D424),Calendar!G:G,Calendar!K:K),"")</f>
        <v/>
      </c>
      <c r="AJ424" s="111" t="str">
        <f>IF(AND(K424&lt;&gt;"Match of the Day",K424&lt;&gt;"Match of the Day 2",K424&lt;&gt;"Match of the Day Repeat"),"",1+MAX($AJ$10:AJ423))</f>
        <v/>
      </c>
    </row>
    <row r="425" spans="1:36" x14ac:dyDescent="0.35">
      <c r="A425" s="104" t="s">
        <v>31</v>
      </c>
      <c r="B425" s="104" t="s">
        <v>32</v>
      </c>
      <c r="C425" s="104" t="s">
        <v>67</v>
      </c>
      <c r="D425" s="104" t="s">
        <v>72</v>
      </c>
      <c r="E425" s="104" t="s">
        <v>41</v>
      </c>
      <c r="F425" s="105">
        <v>0.83333333333333337</v>
      </c>
      <c r="G425" s="104"/>
      <c r="H425" s="106">
        <v>45969</v>
      </c>
      <c r="I425" s="104" t="s">
        <v>522</v>
      </c>
      <c r="J425" s="107" t="s">
        <v>37</v>
      </c>
      <c r="K425" s="104" t="s">
        <v>53</v>
      </c>
      <c r="L425" s="104" t="s">
        <v>54</v>
      </c>
      <c r="M425" s="107" t="s">
        <v>55</v>
      </c>
      <c r="N425" s="105">
        <v>0.83402777777777781</v>
      </c>
      <c r="O425" s="105">
        <v>0.91319444444444453</v>
      </c>
      <c r="P425" s="105">
        <v>7.9166666666666718E-2</v>
      </c>
      <c r="Q425" s="109">
        <v>813</v>
      </c>
      <c r="R425" s="109">
        <v>1.327</v>
      </c>
      <c r="S425" s="109">
        <v>7.1048999999999998</v>
      </c>
      <c r="T425" s="109">
        <v>1010.0999999999999</v>
      </c>
      <c r="U425" s="109">
        <v>107.19999999999999</v>
      </c>
      <c r="V425" s="109">
        <v>1.4910000000000001</v>
      </c>
      <c r="W425" s="109">
        <v>27.077500000000001</v>
      </c>
      <c r="X425" s="109">
        <v>148.80000000000001</v>
      </c>
      <c r="Y425" s="109">
        <v>724.7</v>
      </c>
      <c r="Z425" s="109">
        <v>1.387</v>
      </c>
      <c r="AA425" s="109">
        <v>6.5629</v>
      </c>
      <c r="AB425" s="109">
        <v>904.7</v>
      </c>
      <c r="AC425" s="72"/>
      <c r="AD425" s="72"/>
      <c r="AE425" s="72"/>
      <c r="AF425" s="72"/>
      <c r="AG425" s="72"/>
      <c r="AH425" s="72" t="e">
        <f>IF(AND(B425="Premier League",E425="Live"),_xlfn.XLOOKUP(_xlfn.TEXTJOIN(" vs ",,C425:D425),Calendar!G:G,Calendar!B:B),IF(AND(B425="Premier League",E425="Highlights"),_xlfn.XLOOKUP(H425,Calendar!O:O,Calendar!N:N,,-1),""))</f>
        <v>#N/A</v>
      </c>
      <c r="AI425" s="111" t="e">
        <f>IF(AND(AH425&lt;&gt;"",E425="Live"),_xlfn.XLOOKUP(_xlfn.TEXTJOIN(" vs ",,C425:D425),Calendar!G:G,Calendar!K:K),"")</f>
        <v>#N/A</v>
      </c>
      <c r="AJ425" s="111" t="str">
        <f>IF(AND(K425&lt;&gt;"Match of the Day",K425&lt;&gt;"Match of the Day 2",K425&lt;&gt;"Match of the Day Repeat"),"",1+MAX($AJ$10:AJ424))</f>
        <v/>
      </c>
    </row>
    <row r="426" spans="1:36" x14ac:dyDescent="0.35">
      <c r="A426" s="104" t="s">
        <v>31</v>
      </c>
      <c r="B426" s="104" t="s">
        <v>32</v>
      </c>
      <c r="C426" s="104"/>
      <c r="D426" s="104"/>
      <c r="E426" s="104" t="s">
        <v>33</v>
      </c>
      <c r="F426" s="105">
        <v>0.95138888888888884</v>
      </c>
      <c r="G426" s="104"/>
      <c r="H426" s="106">
        <v>45969</v>
      </c>
      <c r="I426" s="104" t="s">
        <v>522</v>
      </c>
      <c r="J426" s="107" t="s">
        <v>37</v>
      </c>
      <c r="K426" s="104" t="s">
        <v>552</v>
      </c>
      <c r="L426" s="104" t="s">
        <v>35</v>
      </c>
      <c r="M426" s="107" t="s">
        <v>36</v>
      </c>
      <c r="N426" s="105">
        <v>0.95138888888888884</v>
      </c>
      <c r="O426" s="105">
        <v>0.99998842592592596</v>
      </c>
      <c r="P426" s="105">
        <v>4.8611111111111112E-2</v>
      </c>
      <c r="Q426" s="109">
        <v>1684.8</v>
      </c>
      <c r="R426" s="109">
        <v>2.75</v>
      </c>
      <c r="S426" s="109">
        <v>31.322399999999998</v>
      </c>
      <c r="T426" s="109">
        <v>2358.6</v>
      </c>
      <c r="U426" s="109">
        <v>57.3</v>
      </c>
      <c r="V426" s="109">
        <v>0.79700000000000004</v>
      </c>
      <c r="W426" s="109">
        <v>35.479900000000001</v>
      </c>
      <c r="X426" s="109">
        <v>74.5</v>
      </c>
      <c r="Y426" s="109">
        <v>1653.4</v>
      </c>
      <c r="Z426" s="109">
        <v>3.1659999999999999</v>
      </c>
      <c r="AA426" s="109">
        <v>31.4724</v>
      </c>
      <c r="AB426" s="109">
        <v>2339.1</v>
      </c>
      <c r="AC426" s="72"/>
      <c r="AD426" s="72"/>
      <c r="AE426" s="72"/>
      <c r="AF426" s="72"/>
      <c r="AG426" s="72"/>
      <c r="AH426" s="72" t="str">
        <f>IF(AND(B426="Premier League",E426="Live"),_xlfn.XLOOKUP(_xlfn.TEXTJOIN(" vs ",,C426:D426),Calendar!G:G,Calendar!B:B),IF(AND(B426="Premier League",E426="Highlights"),_xlfn.XLOOKUP(H426,Calendar!O:O,Calendar!N:N,,-1),""))</f>
        <v>Matchweek 01</v>
      </c>
      <c r="AI426" s="111" t="str">
        <f>IF(AND(AH426&lt;&gt;"",E426="Live"),_xlfn.XLOOKUP(_xlfn.TEXTJOIN(" vs ",,C426:D426),Calendar!G:G,Calendar!K:K),"")</f>
        <v/>
      </c>
      <c r="AJ426" s="111">
        <f>IF(AND(K426&lt;&gt;"Match of the Day",K426&lt;&gt;"Match of the Day 2",K426&lt;&gt;"Match of the Day Repeat"),"",1+MAX($AJ$10:AJ425))</f>
        <v>28</v>
      </c>
    </row>
    <row r="427" spans="1:36" x14ac:dyDescent="0.35">
      <c r="A427" s="104" t="s">
        <v>31</v>
      </c>
      <c r="B427" s="104" t="s">
        <v>152</v>
      </c>
      <c r="C427" s="104" t="s">
        <v>609</v>
      </c>
      <c r="D427" s="104" t="s">
        <v>601</v>
      </c>
      <c r="E427" s="104" t="s">
        <v>41</v>
      </c>
      <c r="F427" s="105">
        <v>0.5</v>
      </c>
      <c r="G427" s="104"/>
      <c r="H427" s="106">
        <v>45970</v>
      </c>
      <c r="I427" s="104" t="s">
        <v>522</v>
      </c>
      <c r="J427" s="107" t="s">
        <v>38</v>
      </c>
      <c r="K427" s="104" t="s">
        <v>53</v>
      </c>
      <c r="L427" s="104" t="s">
        <v>120</v>
      </c>
      <c r="M427" s="107" t="s">
        <v>55</v>
      </c>
      <c r="N427" s="105">
        <v>0.5</v>
      </c>
      <c r="O427" s="105">
        <v>0.57847222222222228</v>
      </c>
      <c r="P427" s="105">
        <v>7.8472222222222276E-2</v>
      </c>
      <c r="Q427" s="109">
        <v>74.7</v>
      </c>
      <c r="R427" s="109">
        <v>0.122</v>
      </c>
      <c r="S427" s="109">
        <v>1.2096</v>
      </c>
      <c r="T427" s="109">
        <v>147.80000000000001</v>
      </c>
      <c r="U427" s="109">
        <v>1.5</v>
      </c>
      <c r="V427" s="109">
        <v>2.1000000000000001E-2</v>
      </c>
      <c r="W427" s="109">
        <v>0.90310000000000001</v>
      </c>
      <c r="X427" s="109" t="s">
        <v>541</v>
      </c>
      <c r="Y427" s="109">
        <v>72.900000000000006</v>
      </c>
      <c r="Z427" s="109">
        <v>0.13900000000000001</v>
      </c>
      <c r="AA427" s="109">
        <v>1.2282</v>
      </c>
      <c r="AB427" s="109">
        <v>135</v>
      </c>
      <c r="AC427" s="72"/>
      <c r="AD427" s="72"/>
      <c r="AE427" s="72"/>
      <c r="AF427" s="72"/>
      <c r="AG427" s="72"/>
      <c r="AH427" s="72" t="str">
        <f>IF(AND(B427="Premier League",E427="Live"),_xlfn.XLOOKUP(_xlfn.TEXTJOIN(" vs ",,C427:D427),Calendar!G:G,Calendar!B:B),IF(AND(B427="Premier League",E427="Highlights"),_xlfn.XLOOKUP(H427,Calendar!O:O,Calendar!N:N,,-1),""))</f>
        <v/>
      </c>
      <c r="AI427" s="111" t="str">
        <f>IF(AND(AH427&lt;&gt;"",E427="Live"),_xlfn.XLOOKUP(_xlfn.TEXTJOIN(" vs ",,C427:D427),Calendar!G:G,Calendar!K:K),"")</f>
        <v/>
      </c>
      <c r="AJ427" s="111" t="str">
        <f>IF(AND(K427&lt;&gt;"Match of the Day",K427&lt;&gt;"Match of the Day 2",K427&lt;&gt;"Match of the Day Repeat"),"",1+MAX($AJ$10:AJ426))</f>
        <v/>
      </c>
    </row>
    <row r="428" spans="1:36" x14ac:dyDescent="0.35">
      <c r="A428" s="104" t="s">
        <v>31</v>
      </c>
      <c r="B428" s="104" t="s">
        <v>32</v>
      </c>
      <c r="C428" s="104" t="s">
        <v>82</v>
      </c>
      <c r="D428" s="104" t="s">
        <v>128</v>
      </c>
      <c r="E428" s="104" t="s">
        <v>41</v>
      </c>
      <c r="F428" s="105">
        <v>0.58333333333333337</v>
      </c>
      <c r="G428" s="104"/>
      <c r="H428" s="106">
        <v>45970</v>
      </c>
      <c r="I428" s="104" t="s">
        <v>522</v>
      </c>
      <c r="J428" s="107" t="s">
        <v>38</v>
      </c>
      <c r="K428" s="104" t="s">
        <v>53</v>
      </c>
      <c r="L428" s="104" t="s">
        <v>675</v>
      </c>
      <c r="M428" s="107" t="s">
        <v>55</v>
      </c>
      <c r="N428" s="105">
        <v>0.58402777777777781</v>
      </c>
      <c r="O428" s="105">
        <v>0.66875000000000007</v>
      </c>
      <c r="P428" s="105">
        <v>8.4722222222222254E-2</v>
      </c>
      <c r="Q428" s="109">
        <v>273.89999999999998</v>
      </c>
      <c r="R428" s="109">
        <v>0.44700000000000001</v>
      </c>
      <c r="S428" s="109">
        <v>3.7431999999999999</v>
      </c>
      <c r="T428" s="109">
        <v>351.6</v>
      </c>
      <c r="U428" s="109">
        <v>25.537500000000005</v>
      </c>
      <c r="V428" s="109">
        <v>0.35699999999999998</v>
      </c>
      <c r="W428" s="109">
        <v>8.4290000000000003</v>
      </c>
      <c r="X428" s="109">
        <v>37.200000000000003</v>
      </c>
      <c r="Y428" s="109">
        <v>255.58749999999998</v>
      </c>
      <c r="Z428" s="109">
        <v>0.48899999999999999</v>
      </c>
      <c r="AA428" s="109">
        <v>3.6248</v>
      </c>
      <c r="AB428" s="109">
        <v>329.4</v>
      </c>
      <c r="AC428" s="72"/>
      <c r="AD428" s="72"/>
      <c r="AE428" s="72"/>
      <c r="AF428" s="72"/>
      <c r="AG428" s="72"/>
      <c r="AH428" s="72" t="e">
        <f>IF(AND(B428="Premier League",E428="Live"),_xlfn.XLOOKUP(_xlfn.TEXTJOIN(" vs ",,C428:D428),Calendar!G:G,Calendar!B:B),IF(AND(B428="Premier League",E428="Highlights"),_xlfn.XLOOKUP(H428,Calendar!O:O,Calendar!N:N,,-1),""))</f>
        <v>#N/A</v>
      </c>
      <c r="AI428" s="111" t="e">
        <f>IF(AND(AH428&lt;&gt;"",E428="Live"),_xlfn.XLOOKUP(_xlfn.TEXTJOIN(" vs ",,C428:D428),Calendar!G:G,Calendar!K:K),"")</f>
        <v>#N/A</v>
      </c>
      <c r="AJ428" s="111" t="str">
        <f>IF(AND(K428&lt;&gt;"Match of the Day",K428&lt;&gt;"Match of the Day 2",K428&lt;&gt;"Match of the Day Repeat"),"",1+MAX($AJ$10:AJ427))</f>
        <v/>
      </c>
    </row>
    <row r="429" spans="1:36" x14ac:dyDescent="0.35">
      <c r="A429" s="104" t="s">
        <v>31</v>
      </c>
      <c r="B429" s="104" t="s">
        <v>32</v>
      </c>
      <c r="C429" s="104" t="s">
        <v>140</v>
      </c>
      <c r="D429" s="104" t="s">
        <v>46</v>
      </c>
      <c r="E429" s="104" t="s">
        <v>41</v>
      </c>
      <c r="F429" s="105">
        <v>0.58333333333333337</v>
      </c>
      <c r="G429" s="104"/>
      <c r="H429" s="106">
        <v>45970</v>
      </c>
      <c r="I429" s="104" t="s">
        <v>522</v>
      </c>
      <c r="J429" s="107" t="s">
        <v>38</v>
      </c>
      <c r="K429" s="104" t="s">
        <v>53</v>
      </c>
      <c r="L429" s="104" t="s">
        <v>54</v>
      </c>
      <c r="M429" s="107" t="s">
        <v>55</v>
      </c>
      <c r="N429" s="105">
        <v>0.58402777777777781</v>
      </c>
      <c r="O429" s="105">
        <v>0.66875000000000007</v>
      </c>
      <c r="P429" s="105">
        <v>8.4722222222222254E-2</v>
      </c>
      <c r="Q429" s="109">
        <v>669.6</v>
      </c>
      <c r="R429" s="109">
        <v>1.093</v>
      </c>
      <c r="S429" s="109">
        <v>9.1509</v>
      </c>
      <c r="T429" s="109">
        <v>827.5</v>
      </c>
      <c r="U429" s="109">
        <v>48.8</v>
      </c>
      <c r="V429" s="109">
        <v>0.67900000000000005</v>
      </c>
      <c r="W429" s="109">
        <v>16.005199999999999</v>
      </c>
      <c r="X429" s="109">
        <v>65.599999999999994</v>
      </c>
      <c r="Y429" s="109">
        <v>641</v>
      </c>
      <c r="Z429" s="109">
        <v>1.2270000000000001</v>
      </c>
      <c r="AA429" s="109">
        <v>9.0975000000000001</v>
      </c>
      <c r="AB429" s="109">
        <v>788.8</v>
      </c>
      <c r="AC429" s="72"/>
      <c r="AD429" s="72"/>
      <c r="AE429" s="72"/>
      <c r="AF429" s="72"/>
      <c r="AG429" s="72"/>
      <c r="AH429" s="72" t="e">
        <f>IF(AND(B429="Premier League",E429="Live"),_xlfn.XLOOKUP(_xlfn.TEXTJOIN(" vs ",,C429:D429),Calendar!G:G,Calendar!B:B),IF(AND(B429="Premier League",E429="Highlights"),_xlfn.XLOOKUP(H429,Calendar!O:O,Calendar!N:N,,-1),""))</f>
        <v>#N/A</v>
      </c>
      <c r="AI429" s="111" t="e">
        <f>IF(AND(AH429&lt;&gt;"",E429="Live"),_xlfn.XLOOKUP(_xlfn.TEXTJOIN(" vs ",,C429:D429),Calendar!G:G,Calendar!K:K),"")</f>
        <v>#N/A</v>
      </c>
      <c r="AJ429" s="111" t="str">
        <f>IF(AND(K429&lt;&gt;"Match of the Day",K429&lt;&gt;"Match of the Day 2",K429&lt;&gt;"Match of the Day Repeat"),"",1+MAX($AJ$10:AJ428))</f>
        <v/>
      </c>
    </row>
    <row r="430" spans="1:36" x14ac:dyDescent="0.35">
      <c r="A430" s="104" t="s">
        <v>31</v>
      </c>
      <c r="B430" s="104" t="s">
        <v>32</v>
      </c>
      <c r="C430" s="104" t="s">
        <v>81</v>
      </c>
      <c r="D430" s="104" t="s">
        <v>161</v>
      </c>
      <c r="E430" s="104" t="s">
        <v>41</v>
      </c>
      <c r="F430" s="105">
        <v>0.58333333333333337</v>
      </c>
      <c r="G430" s="104"/>
      <c r="H430" s="106">
        <v>45970</v>
      </c>
      <c r="I430" s="104" t="s">
        <v>522</v>
      </c>
      <c r="J430" s="107" t="s">
        <v>38</v>
      </c>
      <c r="K430" s="104" t="s">
        <v>53</v>
      </c>
      <c r="L430" s="104" t="s">
        <v>548</v>
      </c>
      <c r="M430" s="107" t="s">
        <v>55</v>
      </c>
      <c r="N430" s="105">
        <v>0.58333333333333337</v>
      </c>
      <c r="O430" s="105">
        <v>0.66388888888888886</v>
      </c>
      <c r="P430" s="105">
        <v>8.0555555555555491E-2</v>
      </c>
      <c r="Q430" s="109">
        <v>274.24166666666673</v>
      </c>
      <c r="R430" s="109">
        <v>0.38400000000000001</v>
      </c>
      <c r="S430" s="109">
        <v>3.2446000000000002</v>
      </c>
      <c r="T430" s="109">
        <v>290.10000000000002</v>
      </c>
      <c r="U430" s="109">
        <v>21.9</v>
      </c>
      <c r="V430" s="109">
        <v>0.30499999999999999</v>
      </c>
      <c r="W430" s="109">
        <v>7.2903000000000002</v>
      </c>
      <c r="X430" s="109">
        <v>50.8</v>
      </c>
      <c r="Y430" s="109">
        <v>225</v>
      </c>
      <c r="Z430" s="109">
        <v>0.43099999999999999</v>
      </c>
      <c r="AA430" s="109">
        <v>3.2202000000000002</v>
      </c>
      <c r="AB430" s="109">
        <v>278.10000000000002</v>
      </c>
      <c r="AC430" s="72"/>
      <c r="AD430" s="72"/>
      <c r="AE430" s="72"/>
      <c r="AF430" s="72"/>
      <c r="AG430" s="72"/>
      <c r="AH430" s="72" t="e">
        <f>IF(AND(B430="Premier League",E430="Live"),_xlfn.XLOOKUP(_xlfn.TEXTJOIN(" vs ",,C430:D430),Calendar!G:G,Calendar!B:B),IF(AND(B430="Premier League",E430="Highlights"),_xlfn.XLOOKUP(H430,Calendar!O:O,Calendar!N:N,,-1),""))</f>
        <v>#N/A</v>
      </c>
      <c r="AI430" s="111" t="e">
        <f>IF(AND(AH430&lt;&gt;"",E430="Live"),_xlfn.XLOOKUP(_xlfn.TEXTJOIN(" vs ",,C430:D430),Calendar!G:G,Calendar!K:K),"")</f>
        <v>#N/A</v>
      </c>
      <c r="AJ430" s="111" t="str">
        <f>IF(AND(K430&lt;&gt;"Match of the Day",K430&lt;&gt;"Match of the Day 2",K430&lt;&gt;"Match of the Day Repeat"),"",1+MAX($AJ$10:AJ429))</f>
        <v/>
      </c>
    </row>
    <row r="431" spans="1:36" x14ac:dyDescent="0.35">
      <c r="A431" s="104" t="s">
        <v>31</v>
      </c>
      <c r="B431" s="104" t="s">
        <v>32</v>
      </c>
      <c r="C431" s="104" t="s">
        <v>164</v>
      </c>
      <c r="D431" s="104" t="s">
        <v>43</v>
      </c>
      <c r="E431" s="104" t="s">
        <v>41</v>
      </c>
      <c r="F431" s="105">
        <v>0.58333333333333337</v>
      </c>
      <c r="G431" s="104"/>
      <c r="H431" s="106">
        <v>45970</v>
      </c>
      <c r="I431" s="104" t="s">
        <v>522</v>
      </c>
      <c r="J431" s="107" t="s">
        <v>38</v>
      </c>
      <c r="K431" s="104" t="s">
        <v>53</v>
      </c>
      <c r="L431" s="104" t="s">
        <v>57</v>
      </c>
      <c r="M431" s="107" t="s">
        <v>55</v>
      </c>
      <c r="N431" s="105">
        <v>0.58472222222222225</v>
      </c>
      <c r="O431" s="105">
        <v>0.6659722222222223</v>
      </c>
      <c r="P431" s="105">
        <v>8.1250000000000044E-2</v>
      </c>
      <c r="Q431" s="109">
        <v>423.3</v>
      </c>
      <c r="R431" s="109">
        <v>0.69099999999999995</v>
      </c>
      <c r="S431" s="109">
        <v>5.7975000000000003</v>
      </c>
      <c r="T431" s="109">
        <v>503.1</v>
      </c>
      <c r="U431" s="109">
        <v>29.8</v>
      </c>
      <c r="V431" s="109">
        <v>0.41399999999999998</v>
      </c>
      <c r="W431" s="109">
        <v>9.7994000000000003</v>
      </c>
      <c r="X431" s="109">
        <v>46.7</v>
      </c>
      <c r="Y431" s="109">
        <v>399.6</v>
      </c>
      <c r="Z431" s="109">
        <v>0.76500000000000001</v>
      </c>
      <c r="AA431" s="109">
        <v>5.6835000000000004</v>
      </c>
      <c r="AB431" s="109">
        <v>477.6</v>
      </c>
      <c r="AC431" s="72"/>
      <c r="AD431" s="72"/>
      <c r="AE431" s="72"/>
      <c r="AF431" s="72"/>
      <c r="AG431" s="72"/>
      <c r="AH431" s="72" t="e">
        <f>IF(AND(B431="Premier League",E431="Live"),_xlfn.XLOOKUP(_xlfn.TEXTJOIN(" vs ",,C431:D431),Calendar!G:G,Calendar!B:B),IF(AND(B431="Premier League",E431="Highlights"),_xlfn.XLOOKUP(H431,Calendar!O:O,Calendar!N:N,,-1),""))</f>
        <v>#N/A</v>
      </c>
      <c r="AI431" s="111" t="e">
        <f>IF(AND(AH431&lt;&gt;"",E431="Live"),_xlfn.XLOOKUP(_xlfn.TEXTJOIN(" vs ",,C431:D431),Calendar!G:G,Calendar!K:K),"")</f>
        <v>#N/A</v>
      </c>
      <c r="AJ431" s="111" t="str">
        <f>IF(AND(K431&lt;&gt;"Match of the Day",K431&lt;&gt;"Match of the Day 2",K431&lt;&gt;"Match of the Day Repeat"),"",1+MAX($AJ$10:AJ430))</f>
        <v/>
      </c>
    </row>
    <row r="432" spans="1:36" x14ac:dyDescent="0.35">
      <c r="A432" s="104" t="s">
        <v>31</v>
      </c>
      <c r="B432" s="104" t="s">
        <v>152</v>
      </c>
      <c r="C432" s="104" t="s">
        <v>610</v>
      </c>
      <c r="D432" s="104" t="s">
        <v>596</v>
      </c>
      <c r="E432" s="104" t="s">
        <v>41</v>
      </c>
      <c r="F432" s="105">
        <v>0.60416666666666663</v>
      </c>
      <c r="G432" s="104"/>
      <c r="H432" s="106">
        <v>45970</v>
      </c>
      <c r="I432" s="104" t="s">
        <v>522</v>
      </c>
      <c r="J432" s="107" t="s">
        <v>38</v>
      </c>
      <c r="K432" s="104" t="s">
        <v>53</v>
      </c>
      <c r="L432" s="104" t="s">
        <v>278</v>
      </c>
      <c r="M432" s="107" t="s">
        <v>36</v>
      </c>
      <c r="N432" s="105">
        <v>0.60625000000000007</v>
      </c>
      <c r="O432" s="105">
        <v>0.68611111111111112</v>
      </c>
      <c r="P432" s="105">
        <v>7.9861111111111049E-2</v>
      </c>
      <c r="Q432" s="109">
        <v>356.3</v>
      </c>
      <c r="R432" s="109">
        <v>0.58199999999999996</v>
      </c>
      <c r="S432" s="109">
        <v>4.5926999999999998</v>
      </c>
      <c r="T432" s="109">
        <v>454.7</v>
      </c>
      <c r="U432" s="109">
        <v>3.1</v>
      </c>
      <c r="V432" s="109">
        <v>4.2999999999999997E-2</v>
      </c>
      <c r="W432" s="109">
        <v>0.90169999999999995</v>
      </c>
      <c r="X432" s="109">
        <v>14.4</v>
      </c>
      <c r="Y432" s="109">
        <v>330.6</v>
      </c>
      <c r="Z432" s="109">
        <v>0.63300000000000001</v>
      </c>
      <c r="AA432" s="109">
        <v>4.4219999999999997</v>
      </c>
      <c r="AB432" s="109">
        <v>424.1</v>
      </c>
      <c r="AC432" s="72"/>
      <c r="AD432" s="72"/>
      <c r="AE432" s="72"/>
      <c r="AF432" s="72"/>
      <c r="AG432" s="72"/>
      <c r="AH432" s="72" t="str">
        <f>IF(AND(B432="Premier League",E432="Live"),_xlfn.XLOOKUP(_xlfn.TEXTJOIN(" vs ",,C432:D432),Calendar!G:G,Calendar!B:B),IF(AND(B432="Premier League",E432="Highlights"),_xlfn.XLOOKUP(H432,Calendar!O:O,Calendar!N:N,,-1),""))</f>
        <v/>
      </c>
      <c r="AI432" s="111" t="str">
        <f>IF(AND(AH432&lt;&gt;"",E432="Live"),_xlfn.XLOOKUP(_xlfn.TEXTJOIN(" vs ",,C432:D432),Calendar!G:G,Calendar!K:K),"")</f>
        <v/>
      </c>
      <c r="AJ432" s="111" t="str">
        <f>IF(AND(K432&lt;&gt;"Match of the Day",K432&lt;&gt;"Match of the Day 2",K432&lt;&gt;"Match of the Day Repeat"),"",1+MAX($AJ$10:AJ431))</f>
        <v/>
      </c>
    </row>
    <row r="433" spans="1:36" x14ac:dyDescent="0.35">
      <c r="A433" s="104" t="s">
        <v>31</v>
      </c>
      <c r="B433" s="104" t="s">
        <v>529</v>
      </c>
      <c r="C433" s="104" t="s">
        <v>530</v>
      </c>
      <c r="D433" s="104" t="s">
        <v>194</v>
      </c>
      <c r="E433" s="104" t="s">
        <v>41</v>
      </c>
      <c r="F433" s="105">
        <v>0.625</v>
      </c>
      <c r="G433" s="104"/>
      <c r="H433" s="106">
        <v>45970</v>
      </c>
      <c r="I433" s="104" t="s">
        <v>522</v>
      </c>
      <c r="J433" s="107" t="s">
        <v>38</v>
      </c>
      <c r="K433" s="104" t="s">
        <v>53</v>
      </c>
      <c r="L433" s="104" t="s">
        <v>120</v>
      </c>
      <c r="M433" s="107" t="s">
        <v>55</v>
      </c>
      <c r="N433" s="105">
        <v>0.62777777777777777</v>
      </c>
      <c r="O433" s="105">
        <v>0.70625000000000004</v>
      </c>
      <c r="P433" s="105">
        <v>7.8472222222222276E-2</v>
      </c>
      <c r="Q433" s="109">
        <v>146.30000000000001</v>
      </c>
      <c r="R433" s="109">
        <v>0.23899999999999999</v>
      </c>
      <c r="S433" s="109">
        <v>1.7065999999999999</v>
      </c>
      <c r="T433" s="109">
        <v>189.1</v>
      </c>
      <c r="U433" s="109">
        <v>4.2</v>
      </c>
      <c r="V433" s="109">
        <v>5.8000000000000003E-2</v>
      </c>
      <c r="W433" s="109">
        <v>0.98570000000000002</v>
      </c>
      <c r="X433" s="109">
        <v>7.8</v>
      </c>
      <c r="Y433" s="109">
        <v>141.4</v>
      </c>
      <c r="Z433" s="109">
        <v>0.27100000000000002</v>
      </c>
      <c r="AA433" s="109">
        <v>1.7183999999999999</v>
      </c>
      <c r="AB433" s="109">
        <v>182.5</v>
      </c>
      <c r="AC433" s="72"/>
      <c r="AD433" s="72"/>
      <c r="AE433" s="72"/>
      <c r="AF433" s="72"/>
      <c r="AG433" s="72"/>
      <c r="AH433" s="72" t="str">
        <f>IF(AND(B433="Premier League",E433="Live"),_xlfn.XLOOKUP(_xlfn.TEXTJOIN(" vs ",,C433:D433),Calendar!G:G,Calendar!B:B),IF(AND(B433="Premier League",E433="Highlights"),_xlfn.XLOOKUP(H433,Calendar!O:O,Calendar!N:N,,-1),""))</f>
        <v/>
      </c>
      <c r="AI433" s="111" t="str">
        <f>IF(AND(AH433&lt;&gt;"",E433="Live"),_xlfn.XLOOKUP(_xlfn.TEXTJOIN(" vs ",,C433:D433),Calendar!G:G,Calendar!K:K),"")</f>
        <v/>
      </c>
      <c r="AJ433" s="111" t="str">
        <f>IF(AND(K433&lt;&gt;"Match of the Day",K433&lt;&gt;"Match of the Day 2",K433&lt;&gt;"Match of the Day Repeat"),"",1+MAX($AJ$10:AJ432))</f>
        <v/>
      </c>
    </row>
    <row r="434" spans="1:36" x14ac:dyDescent="0.35">
      <c r="A434" s="104" t="s">
        <v>31</v>
      </c>
      <c r="B434" s="104" t="s">
        <v>32</v>
      </c>
      <c r="C434" s="104" t="s">
        <v>49</v>
      </c>
      <c r="D434" s="104" t="s">
        <v>45</v>
      </c>
      <c r="E434" s="104" t="s">
        <v>41</v>
      </c>
      <c r="F434" s="105">
        <v>0.6875</v>
      </c>
      <c r="G434" s="104"/>
      <c r="H434" s="106">
        <v>45970</v>
      </c>
      <c r="I434" s="104" t="s">
        <v>522</v>
      </c>
      <c r="J434" s="107" t="s">
        <v>38</v>
      </c>
      <c r="K434" s="104" t="s">
        <v>53</v>
      </c>
      <c r="L434" s="104" t="s">
        <v>54</v>
      </c>
      <c r="M434" s="107" t="s">
        <v>55</v>
      </c>
      <c r="N434" s="105">
        <v>0.68819444444444444</v>
      </c>
      <c r="O434" s="105">
        <v>0.76875000000000004</v>
      </c>
      <c r="P434" s="105">
        <v>8.0555555555555602E-2</v>
      </c>
      <c r="Q434" s="109">
        <v>2504.6000000000004</v>
      </c>
      <c r="R434" s="109">
        <v>4.0880000000000001</v>
      </c>
      <c r="S434" s="109">
        <v>20.531300000000002</v>
      </c>
      <c r="T434" s="109">
        <v>2891.7</v>
      </c>
      <c r="U434" s="109">
        <v>341.2</v>
      </c>
      <c r="V434" s="109">
        <v>4.7450000000000001</v>
      </c>
      <c r="W434" s="109">
        <v>48.036100000000005</v>
      </c>
      <c r="X434" s="109">
        <v>456.40000000000003</v>
      </c>
      <c r="Y434" s="109">
        <v>2348</v>
      </c>
      <c r="Z434" s="109">
        <v>4.4960000000000004</v>
      </c>
      <c r="AA434" s="109">
        <v>20.138300000000001</v>
      </c>
      <c r="AB434" s="109">
        <v>2712</v>
      </c>
      <c r="AC434" s="72"/>
      <c r="AD434" s="72"/>
      <c r="AE434" s="72"/>
      <c r="AF434" s="72"/>
      <c r="AG434" s="72"/>
      <c r="AH434" s="72" t="e">
        <f>IF(AND(B434="Premier League",E434="Live"),_xlfn.XLOOKUP(_xlfn.TEXTJOIN(" vs ",,C434:D434),Calendar!G:G,Calendar!B:B),IF(AND(B434="Premier League",E434="Highlights"),_xlfn.XLOOKUP(H434,Calendar!O:O,Calendar!N:N,,-1),""))</f>
        <v>#N/A</v>
      </c>
      <c r="AI434" s="111" t="e">
        <f>IF(AND(AH434&lt;&gt;"",E434="Live"),_xlfn.XLOOKUP(_xlfn.TEXTJOIN(" vs ",,C434:D434),Calendar!G:G,Calendar!K:K),"")</f>
        <v>#N/A</v>
      </c>
      <c r="AJ434" s="111" t="str">
        <f>IF(AND(K434&lt;&gt;"Match of the Day",K434&lt;&gt;"Match of the Day 2",K434&lt;&gt;"Match of the Day Repeat"),"",1+MAX($AJ$10:AJ433))</f>
        <v/>
      </c>
    </row>
    <row r="435" spans="1:36" x14ac:dyDescent="0.35">
      <c r="A435" s="104" t="s">
        <v>31</v>
      </c>
      <c r="B435" s="104" t="s">
        <v>32</v>
      </c>
      <c r="C435" s="104"/>
      <c r="D435" s="104"/>
      <c r="E435" s="104" t="s">
        <v>33</v>
      </c>
      <c r="F435" s="105">
        <v>0.32291666666666669</v>
      </c>
      <c r="G435" s="104"/>
      <c r="H435" s="106">
        <v>45970</v>
      </c>
      <c r="I435" s="104" t="s">
        <v>522</v>
      </c>
      <c r="J435" s="107" t="s">
        <v>38</v>
      </c>
      <c r="K435" s="104" t="s">
        <v>553</v>
      </c>
      <c r="L435" s="104" t="s">
        <v>35</v>
      </c>
      <c r="M435" s="107" t="s">
        <v>36</v>
      </c>
      <c r="N435" s="105">
        <v>0.32291666666666669</v>
      </c>
      <c r="O435" s="105">
        <v>0.37498842592592591</v>
      </c>
      <c r="P435" s="105">
        <v>5.2083333333333336E-2</v>
      </c>
      <c r="Q435" s="109">
        <v>762.2</v>
      </c>
      <c r="R435" s="109">
        <v>1.244</v>
      </c>
      <c r="S435" s="109">
        <v>23.220099999999999</v>
      </c>
      <c r="T435" s="109">
        <v>908.3</v>
      </c>
      <c r="U435" s="109">
        <v>29.4</v>
      </c>
      <c r="V435" s="109">
        <v>0.40899999999999997</v>
      </c>
      <c r="W435" s="109">
        <v>39.569299999999998</v>
      </c>
      <c r="X435" s="109">
        <v>49.8</v>
      </c>
      <c r="Y435" s="109">
        <v>743</v>
      </c>
      <c r="Z435" s="109">
        <v>1.423</v>
      </c>
      <c r="AA435" s="109">
        <v>23.567799999999998</v>
      </c>
      <c r="AB435" s="109">
        <v>881.4</v>
      </c>
      <c r="AC435" s="72"/>
      <c r="AD435" s="72"/>
      <c r="AE435" s="72"/>
      <c r="AF435" s="72"/>
      <c r="AG435" s="72"/>
      <c r="AH435" s="72" t="str">
        <f>IF(AND(B435="Premier League",E435="Live"),_xlfn.XLOOKUP(_xlfn.TEXTJOIN(" vs ",,C435:D435),Calendar!G:G,Calendar!B:B),IF(AND(B435="Premier League",E435="Highlights"),_xlfn.XLOOKUP(H435,Calendar!O:O,Calendar!N:N,,-1),""))</f>
        <v>Matchweek 01</v>
      </c>
      <c r="AI435" s="111" t="str">
        <f>IF(AND(AH435&lt;&gt;"",E435="Live"),_xlfn.XLOOKUP(_xlfn.TEXTJOIN(" vs ",,C435:D435),Calendar!G:G,Calendar!K:K),"")</f>
        <v/>
      </c>
      <c r="AJ435" s="111">
        <f>IF(AND(K435&lt;&gt;"Match of the Day",K435&lt;&gt;"Match of the Day 2",K435&lt;&gt;"Match of the Day Repeat"),"",1+MAX($AJ$10:AJ434))</f>
        <v>29</v>
      </c>
    </row>
    <row r="436" spans="1:36" x14ac:dyDescent="0.35">
      <c r="A436" s="104" t="s">
        <v>31</v>
      </c>
      <c r="B436" s="104" t="s">
        <v>32</v>
      </c>
      <c r="C436" s="104"/>
      <c r="D436" s="104"/>
      <c r="E436" s="104" t="s">
        <v>33</v>
      </c>
      <c r="F436" s="105">
        <v>0.9375</v>
      </c>
      <c r="G436" s="104"/>
      <c r="H436" s="106">
        <v>45970</v>
      </c>
      <c r="I436" s="104" t="s">
        <v>522</v>
      </c>
      <c r="J436" s="107" t="s">
        <v>38</v>
      </c>
      <c r="K436" s="104" t="s">
        <v>552</v>
      </c>
      <c r="L436" s="104" t="s">
        <v>35</v>
      </c>
      <c r="M436" s="107" t="s">
        <v>36</v>
      </c>
      <c r="N436" s="105">
        <v>0.9375</v>
      </c>
      <c r="O436" s="105">
        <v>0.98957175925925922</v>
      </c>
      <c r="P436" s="105">
        <v>5.2083333333333336E-2</v>
      </c>
      <c r="Q436" s="109">
        <v>1475</v>
      </c>
      <c r="R436" s="109">
        <v>2.4079999999999999</v>
      </c>
      <c r="S436" s="109">
        <v>25.4223</v>
      </c>
      <c r="T436" s="109">
        <v>2761.5</v>
      </c>
      <c r="U436" s="109">
        <v>73.599999999999994</v>
      </c>
      <c r="V436" s="109">
        <v>1.024</v>
      </c>
      <c r="W436" s="109">
        <v>38.675800000000002</v>
      </c>
      <c r="X436" s="109">
        <v>118.4</v>
      </c>
      <c r="Y436" s="109">
        <v>1459.3</v>
      </c>
      <c r="Z436" s="109">
        <v>2.794</v>
      </c>
      <c r="AA436" s="109">
        <v>25.582899999999999</v>
      </c>
      <c r="AB436" s="109">
        <v>2737.7</v>
      </c>
      <c r="AC436" s="72"/>
      <c r="AD436" s="72"/>
      <c r="AE436" s="72"/>
      <c r="AF436" s="72"/>
      <c r="AG436" s="72"/>
      <c r="AH436" s="72" t="str">
        <f>IF(AND(B436="Premier League",E436="Live"),_xlfn.XLOOKUP(_xlfn.TEXTJOIN(" vs ",,C436:D436),Calendar!G:G,Calendar!B:B),IF(AND(B436="Premier League",E436="Highlights"),_xlfn.XLOOKUP(H436,Calendar!O:O,Calendar!N:N,,-1),""))</f>
        <v>Matchweek 01</v>
      </c>
      <c r="AI436" s="111" t="str">
        <f>IF(AND(AH436&lt;&gt;"",E436="Live"),_xlfn.XLOOKUP(_xlfn.TEXTJOIN(" vs ",,C436:D436),Calendar!G:G,Calendar!K:K),"")</f>
        <v/>
      </c>
      <c r="AJ436" s="111">
        <f>IF(AND(K436&lt;&gt;"Match of the Day",K436&lt;&gt;"Match of the Day 2",K436&lt;&gt;"Match of the Day Repeat"),"",1+MAX($AJ$10:AJ435))</f>
        <v>30</v>
      </c>
    </row>
    <row r="437" spans="1:36" x14ac:dyDescent="0.35">
      <c r="A437" s="104" t="s">
        <v>31</v>
      </c>
      <c r="B437" s="104" t="s">
        <v>623</v>
      </c>
      <c r="C437" s="104"/>
      <c r="D437" s="104"/>
      <c r="E437" s="104" t="s">
        <v>33</v>
      </c>
      <c r="F437" s="105">
        <v>0.98958333333333337</v>
      </c>
      <c r="G437" s="104"/>
      <c r="H437" s="106">
        <v>45970</v>
      </c>
      <c r="I437" s="104" t="s">
        <v>522</v>
      </c>
      <c r="J437" s="107" t="s">
        <v>38</v>
      </c>
      <c r="K437" s="104" t="s">
        <v>607</v>
      </c>
      <c r="L437" s="104" t="s">
        <v>35</v>
      </c>
      <c r="M437" s="107" t="s">
        <v>36</v>
      </c>
      <c r="N437" s="105">
        <v>0.98958333333333337</v>
      </c>
      <c r="O437" s="105">
        <v>1.0242939814814815</v>
      </c>
      <c r="P437" s="105">
        <v>3.4722222222222224E-2</v>
      </c>
      <c r="Q437" s="109">
        <v>301</v>
      </c>
      <c r="R437" s="109">
        <v>0.49099999999999999</v>
      </c>
      <c r="S437" s="109">
        <v>12.2842</v>
      </c>
      <c r="T437" s="109">
        <v>721.1</v>
      </c>
      <c r="U437" s="109">
        <v>5.2</v>
      </c>
      <c r="V437" s="109">
        <v>7.1999999999999995E-2</v>
      </c>
      <c r="W437" s="109">
        <v>8.8888999999999996</v>
      </c>
      <c r="X437" s="109">
        <v>18</v>
      </c>
      <c r="Y437" s="109">
        <v>299.60000000000002</v>
      </c>
      <c r="Z437" s="109">
        <v>0.57399999999999995</v>
      </c>
      <c r="AA437" s="109">
        <v>12.46</v>
      </c>
      <c r="AB437" s="109">
        <v>713.5</v>
      </c>
      <c r="AC437" s="72"/>
      <c r="AD437" s="72"/>
      <c r="AE437" s="72"/>
      <c r="AF437" s="72"/>
      <c r="AG437" s="72"/>
      <c r="AH437" s="72" t="str">
        <f>IF(AND(B437="Premier League",E437="Live"),_xlfn.XLOOKUP(_xlfn.TEXTJOIN(" vs ",,C437:D437),Calendar!G:G,Calendar!B:B),IF(AND(B437="Premier League",E437="Highlights"),_xlfn.XLOOKUP(H437,Calendar!O:O,Calendar!N:N,,-1),""))</f>
        <v/>
      </c>
      <c r="AI437" s="111" t="str">
        <f>IF(AND(AH437&lt;&gt;"",E437="Live"),_xlfn.XLOOKUP(_xlfn.TEXTJOIN(" vs ",,C437:D437),Calendar!G:G,Calendar!K:K),"")</f>
        <v/>
      </c>
      <c r="AJ437" s="111" t="str">
        <f>IF(AND(K437&lt;&gt;"Match of the Day",K437&lt;&gt;"Match of the Day 2",K437&lt;&gt;"Match of the Day Repeat"),"",1+MAX($AJ$10:AJ436))</f>
        <v/>
      </c>
    </row>
    <row r="438" spans="1:36" x14ac:dyDescent="0.35">
      <c r="A438" s="104" t="s">
        <v>31</v>
      </c>
      <c r="B438" s="104" t="s">
        <v>147</v>
      </c>
      <c r="C438" s="104" t="s">
        <v>106</v>
      </c>
      <c r="D438" s="104" t="s">
        <v>111</v>
      </c>
      <c r="E438" s="104" t="s">
        <v>41</v>
      </c>
      <c r="F438" s="105">
        <v>0.83333333333333337</v>
      </c>
      <c r="G438" s="104"/>
      <c r="H438" s="106">
        <v>45971</v>
      </c>
      <c r="I438" s="104" t="s">
        <v>522</v>
      </c>
      <c r="J438" s="107" t="s">
        <v>74</v>
      </c>
      <c r="K438" s="104" t="s">
        <v>53</v>
      </c>
      <c r="L438" s="104" t="s">
        <v>120</v>
      </c>
      <c r="M438" s="107" t="s">
        <v>55</v>
      </c>
      <c r="N438" s="105">
        <v>0.83333333333333337</v>
      </c>
      <c r="O438" s="105">
        <v>0.91041666666666665</v>
      </c>
      <c r="P438" s="105">
        <v>7.7083333333333282E-2</v>
      </c>
      <c r="Q438" s="109">
        <v>88.5</v>
      </c>
      <c r="R438" s="109">
        <v>0.14399999999999999</v>
      </c>
      <c r="S438" s="109">
        <v>0.76790000000000003</v>
      </c>
      <c r="T438" s="109">
        <v>116</v>
      </c>
      <c r="U438" s="109">
        <v>17.8</v>
      </c>
      <c r="V438" s="109">
        <v>0.248</v>
      </c>
      <c r="W438" s="109">
        <v>6.6592000000000002</v>
      </c>
      <c r="X438" s="109">
        <v>27.3</v>
      </c>
      <c r="Y438" s="109">
        <v>84.1</v>
      </c>
      <c r="Z438" s="109">
        <v>0.161</v>
      </c>
      <c r="AA438" s="109">
        <v>0.74150000000000005</v>
      </c>
      <c r="AB438" s="109">
        <v>111.5</v>
      </c>
      <c r="AC438" s="72"/>
      <c r="AD438" s="72"/>
      <c r="AE438" s="72"/>
      <c r="AF438" s="72"/>
      <c r="AG438" s="72"/>
      <c r="AH438" s="72" t="str">
        <f>IF(AND(B438="Premier League",E438="Live"),_xlfn.XLOOKUP(_xlfn.TEXTJOIN(" vs ",,C438:D438),Calendar!G:G,Calendar!B:B),IF(AND(B438="Premier League",E438="Highlights"),_xlfn.XLOOKUP(H438,Calendar!O:O,Calendar!N:N,,-1),""))</f>
        <v/>
      </c>
      <c r="AI438" s="111" t="str">
        <f>IF(AND(AH438&lt;&gt;"",E438="Live"),_xlfn.XLOOKUP(_xlfn.TEXTJOIN(" vs ",,C438:D438),Calendar!G:G,Calendar!K:K),"")</f>
        <v/>
      </c>
      <c r="AJ438" s="111" t="str">
        <f>IF(AND(K438&lt;&gt;"Match of the Day",K438&lt;&gt;"Match of the Day 2",K438&lt;&gt;"Match of the Day Repeat"),"",1+MAX($AJ$10:AJ437))</f>
        <v/>
      </c>
    </row>
    <row r="439" spans="1:36" x14ac:dyDescent="0.35">
      <c r="A439" s="104" t="s">
        <v>31</v>
      </c>
      <c r="B439" s="104" t="s">
        <v>32</v>
      </c>
      <c r="C439" s="104"/>
      <c r="D439" s="104"/>
      <c r="E439" s="104" t="s">
        <v>33</v>
      </c>
      <c r="F439" s="105">
        <v>0.32291666666666669</v>
      </c>
      <c r="G439" s="104"/>
      <c r="H439" s="106">
        <v>45971</v>
      </c>
      <c r="I439" s="104" t="s">
        <v>522</v>
      </c>
      <c r="J439" s="107" t="s">
        <v>74</v>
      </c>
      <c r="K439" s="104" t="s">
        <v>553</v>
      </c>
      <c r="L439" s="104" t="s">
        <v>278</v>
      </c>
      <c r="M439" s="107" t="s">
        <v>36</v>
      </c>
      <c r="N439" s="105">
        <v>0.32291666666666669</v>
      </c>
      <c r="O439" s="105">
        <v>0.37498842592592591</v>
      </c>
      <c r="P439" s="105">
        <v>5.2083333333333336E-2</v>
      </c>
      <c r="Q439" s="109">
        <v>86.4</v>
      </c>
      <c r="R439" s="109">
        <v>0.14099999999999999</v>
      </c>
      <c r="S439" s="109">
        <v>2.3864000000000001</v>
      </c>
      <c r="T439" s="109">
        <v>118.6</v>
      </c>
      <c r="U439" s="109">
        <v>4.0999999999999996</v>
      </c>
      <c r="V439" s="109">
        <v>5.7000000000000002E-2</v>
      </c>
      <c r="W439" s="109">
        <v>6.6775000000000002</v>
      </c>
      <c r="X439" s="109">
        <v>6.9</v>
      </c>
      <c r="Y439" s="109">
        <v>85.1</v>
      </c>
      <c r="Z439" s="109">
        <v>0.16300000000000001</v>
      </c>
      <c r="AA439" s="109">
        <v>2.4533999999999998</v>
      </c>
      <c r="AB439" s="109">
        <v>114.8</v>
      </c>
      <c r="AC439" s="72"/>
      <c r="AD439" s="72"/>
      <c r="AE439" s="72"/>
      <c r="AF439" s="72"/>
      <c r="AG439" s="72"/>
      <c r="AH439" s="72" t="str">
        <f>IF(AND(B439="Premier League",E439="Live"),_xlfn.XLOOKUP(_xlfn.TEXTJOIN(" vs ",,C439:D439),Calendar!G:G,Calendar!B:B),IF(AND(B439="Premier League",E439="Highlights"),_xlfn.XLOOKUP(H439,Calendar!O:O,Calendar!N:N,,-1),""))</f>
        <v>Matchweek 01</v>
      </c>
      <c r="AI439" s="111" t="str">
        <f>IF(AND(AH439&lt;&gt;"",E439="Live"),_xlfn.XLOOKUP(_xlfn.TEXTJOIN(" vs ",,C439:D439),Calendar!G:G,Calendar!K:K),"")</f>
        <v/>
      </c>
      <c r="AJ439" s="111">
        <f>IF(AND(K439&lt;&gt;"Match of the Day",K439&lt;&gt;"Match of the Day 2",K439&lt;&gt;"Match of the Day Repeat"),"",1+MAX($AJ$10:AJ438))</f>
        <v>31</v>
      </c>
    </row>
    <row r="440" spans="1:36" x14ac:dyDescent="0.35">
      <c r="A440" s="104" t="s">
        <v>31</v>
      </c>
      <c r="B440" s="104" t="s">
        <v>683</v>
      </c>
      <c r="C440" s="104" t="s">
        <v>604</v>
      </c>
      <c r="D440" s="104" t="s">
        <v>684</v>
      </c>
      <c r="E440" s="104" t="s">
        <v>41</v>
      </c>
      <c r="F440" s="105">
        <v>0.83333333333333337</v>
      </c>
      <c r="G440" s="104"/>
      <c r="H440" s="106">
        <v>45973</v>
      </c>
      <c r="I440" s="104" t="s">
        <v>522</v>
      </c>
      <c r="J440" s="107" t="s">
        <v>123</v>
      </c>
      <c r="K440" s="104" t="s">
        <v>53</v>
      </c>
      <c r="L440" s="104" t="s">
        <v>595</v>
      </c>
      <c r="M440" s="107" t="s">
        <v>36</v>
      </c>
      <c r="N440" s="105">
        <v>0.83402777777777781</v>
      </c>
      <c r="O440" s="105">
        <v>0.9145833333333333</v>
      </c>
      <c r="P440" s="105">
        <v>8.0555555555555491E-2</v>
      </c>
      <c r="Q440" s="109">
        <v>297.60000000000002</v>
      </c>
      <c r="R440" s="109">
        <v>0.48599999999999999</v>
      </c>
      <c r="S440" s="109">
        <v>2.6057999999999999</v>
      </c>
      <c r="T440" s="109">
        <v>383.7</v>
      </c>
      <c r="U440" s="109">
        <v>3.3</v>
      </c>
      <c r="V440" s="109">
        <v>4.5999999999999999E-2</v>
      </c>
      <c r="W440" s="109">
        <v>1.7350000000000001</v>
      </c>
      <c r="X440" s="109">
        <v>7.9</v>
      </c>
      <c r="Y440" s="109">
        <v>286.3</v>
      </c>
      <c r="Z440" s="109">
        <v>0.54800000000000004</v>
      </c>
      <c r="AA440" s="109">
        <v>2.5499000000000001</v>
      </c>
      <c r="AB440" s="109">
        <v>371.6</v>
      </c>
      <c r="AC440" s="72"/>
      <c r="AD440" s="72"/>
      <c r="AE440" s="72"/>
      <c r="AF440" s="72"/>
      <c r="AG440" s="72"/>
      <c r="AH440" s="72" t="str">
        <f>IF(AND(B440="Premier League",E440="Live"),_xlfn.XLOOKUP(_xlfn.TEXTJOIN(" vs ",,C440:D440),Calendar!G:G,Calendar!B:B),IF(AND(B440="Premier League",E440="Highlights"),_xlfn.XLOOKUP(H440,Calendar!O:O,Calendar!N:N,,-1),""))</f>
        <v/>
      </c>
      <c r="AI440" s="111" t="str">
        <f>IF(AND(AH440&lt;&gt;"",E440="Live"),_xlfn.XLOOKUP(_xlfn.TEXTJOIN(" vs ",,C440:D440),Calendar!G:G,Calendar!K:K),"")</f>
        <v/>
      </c>
      <c r="AJ440" s="111" t="str">
        <f>IF(AND(K440&lt;&gt;"Match of the Day",K440&lt;&gt;"Match of the Day 2",K440&lt;&gt;"Match of the Day Repeat"),"",1+MAX($AJ$10:AJ439))</f>
        <v/>
      </c>
    </row>
    <row r="441" spans="1:36" x14ac:dyDescent="0.35">
      <c r="A441" s="104" t="s">
        <v>31</v>
      </c>
      <c r="B441" s="104" t="s">
        <v>589</v>
      </c>
      <c r="C441" s="104" t="s">
        <v>76</v>
      </c>
      <c r="D441" s="104" t="s">
        <v>615</v>
      </c>
      <c r="E441" s="104" t="s">
        <v>41</v>
      </c>
      <c r="F441" s="105">
        <v>0.82291666666666663</v>
      </c>
      <c r="G441" s="104"/>
      <c r="H441" s="106">
        <v>45974</v>
      </c>
      <c r="I441" s="104" t="s">
        <v>522</v>
      </c>
      <c r="J441" s="107" t="s">
        <v>127</v>
      </c>
      <c r="K441" s="104" t="s">
        <v>53</v>
      </c>
      <c r="L441" s="104" t="s">
        <v>549</v>
      </c>
      <c r="M441" s="107" t="s">
        <v>80</v>
      </c>
      <c r="N441" s="105">
        <v>0.82430555555555562</v>
      </c>
      <c r="O441" s="105">
        <v>0.90208333333333335</v>
      </c>
      <c r="P441" s="105">
        <v>7.7777777777777724E-2</v>
      </c>
      <c r="Q441" s="109">
        <v>3692.7</v>
      </c>
      <c r="R441" s="109">
        <v>6.0279999999999996</v>
      </c>
      <c r="S441" s="109">
        <v>29.064699999999998</v>
      </c>
      <c r="T441" s="109">
        <v>4065.5</v>
      </c>
      <c r="U441" s="109">
        <v>172.2</v>
      </c>
      <c r="V441" s="109">
        <v>2.395</v>
      </c>
      <c r="W441" s="109">
        <v>47.359699999999997</v>
      </c>
      <c r="X441" s="109">
        <v>199</v>
      </c>
      <c r="Y441" s="109">
        <v>3532.7</v>
      </c>
      <c r="Z441" s="109">
        <v>6.7640000000000002</v>
      </c>
      <c r="AA441" s="109">
        <v>28.572500000000002</v>
      </c>
      <c r="AB441" s="109">
        <v>3886.4</v>
      </c>
      <c r="AC441" s="72"/>
      <c r="AD441" s="72"/>
      <c r="AE441" s="72"/>
      <c r="AF441" s="72"/>
      <c r="AG441" s="72"/>
      <c r="AH441" s="72" t="str">
        <f>IF(AND(B441="Premier League",E441="Live"),_xlfn.XLOOKUP(_xlfn.TEXTJOIN(" vs ",,C441:D441),Calendar!G:G,Calendar!B:B),IF(AND(B441="Premier League",E441="Highlights"),_xlfn.XLOOKUP(H441,Calendar!O:O,Calendar!N:N,,-1),""))</f>
        <v/>
      </c>
      <c r="AI441" s="111" t="str">
        <f>IF(AND(AH441&lt;&gt;"",E441="Live"),_xlfn.XLOOKUP(_xlfn.TEXTJOIN(" vs ",,C441:D441),Calendar!G:G,Calendar!K:K),"")</f>
        <v/>
      </c>
      <c r="AJ441" s="111" t="str">
        <f>IF(AND(K441&lt;&gt;"Match of the Day",K441&lt;&gt;"Match of the Day 2",K441&lt;&gt;"Match of the Day Repeat"),"",1+MAX($AJ$10:AJ440))</f>
        <v/>
      </c>
    </row>
    <row r="442" spans="1:36" x14ac:dyDescent="0.35">
      <c r="A442" s="104" t="s">
        <v>31</v>
      </c>
      <c r="B442" s="104" t="s">
        <v>589</v>
      </c>
      <c r="C442" s="104" t="s">
        <v>645</v>
      </c>
      <c r="D442" s="104" t="s">
        <v>593</v>
      </c>
      <c r="E442" s="104" t="s">
        <v>41</v>
      </c>
      <c r="F442" s="105">
        <v>0.82291666666666663</v>
      </c>
      <c r="G442" s="104"/>
      <c r="H442" s="106">
        <v>45975</v>
      </c>
      <c r="I442" s="104" t="s">
        <v>522</v>
      </c>
      <c r="J442" s="107" t="s">
        <v>71</v>
      </c>
      <c r="K442" s="104" t="s">
        <v>53</v>
      </c>
      <c r="L442" s="104" t="s">
        <v>595</v>
      </c>
      <c r="M442" s="107" t="s">
        <v>36</v>
      </c>
      <c r="N442" s="105">
        <v>0.82291666666666674</v>
      </c>
      <c r="O442" s="105">
        <v>0.90486111111111112</v>
      </c>
      <c r="P442" s="105">
        <v>8.1944444444444375E-2</v>
      </c>
      <c r="Q442" s="109">
        <v>292.7</v>
      </c>
      <c r="R442" s="109">
        <v>4.88</v>
      </c>
      <c r="S442" s="109">
        <v>19.440100000000001</v>
      </c>
      <c r="T442" s="109">
        <v>436.8</v>
      </c>
      <c r="U442" s="109">
        <v>1.3</v>
      </c>
      <c r="V442" s="109">
        <v>1.7999999999999999E-2</v>
      </c>
      <c r="W442" s="109">
        <v>0.433</v>
      </c>
      <c r="X442" s="109" t="s">
        <v>541</v>
      </c>
      <c r="Y442" s="109">
        <v>287.7</v>
      </c>
      <c r="Z442" s="109">
        <v>5.51</v>
      </c>
      <c r="AA442" s="109">
        <v>19.419599999999999</v>
      </c>
      <c r="AB442" s="109">
        <v>428</v>
      </c>
      <c r="AC442" s="72"/>
      <c r="AD442" s="72"/>
      <c r="AE442" s="72"/>
      <c r="AF442" s="72"/>
      <c r="AG442" s="72"/>
      <c r="AH442" s="72" t="str">
        <f>IF(AND(B442="Premier League",E442="Live"),_xlfn.XLOOKUP(_xlfn.TEXTJOIN(" vs ",,C442:D442),Calendar!G:G,Calendar!B:B),IF(AND(B442="Premier League",E442="Highlights"),_xlfn.XLOOKUP(H442,Calendar!O:O,Calendar!N:N,,-1),""))</f>
        <v/>
      </c>
      <c r="AI442" s="111" t="str">
        <f>IF(AND(AH442&lt;&gt;"",E442="Live"),_xlfn.XLOOKUP(_xlfn.TEXTJOIN(" vs ",,C442:D442),Calendar!G:G,Calendar!K:K),"")</f>
        <v/>
      </c>
      <c r="AJ442" s="111" t="str">
        <f>IF(AND(K442&lt;&gt;"Match of the Day",K442&lt;&gt;"Match of the Day 2",K442&lt;&gt;"Match of the Day Repeat"),"",1+MAX($AJ$10:AJ441))</f>
        <v/>
      </c>
    </row>
    <row r="443" spans="1:36" x14ac:dyDescent="0.35">
      <c r="A443" s="104" t="s">
        <v>31</v>
      </c>
      <c r="B443" s="104" t="s">
        <v>152</v>
      </c>
      <c r="C443" s="104" t="s">
        <v>596</v>
      </c>
      <c r="D443" s="104" t="s">
        <v>604</v>
      </c>
      <c r="E443" s="104" t="s">
        <v>41</v>
      </c>
      <c r="F443" s="105">
        <v>0.5625</v>
      </c>
      <c r="G443" s="104"/>
      <c r="H443" s="106">
        <v>45976</v>
      </c>
      <c r="I443" s="104" t="s">
        <v>522</v>
      </c>
      <c r="J443" s="107" t="s">
        <v>37</v>
      </c>
      <c r="K443" s="104" t="s">
        <v>53</v>
      </c>
      <c r="L443" s="104" t="s">
        <v>591</v>
      </c>
      <c r="M443" s="107" t="s">
        <v>36</v>
      </c>
      <c r="N443" s="105">
        <v>0.5625</v>
      </c>
      <c r="O443" s="105">
        <v>0.64513888888888893</v>
      </c>
      <c r="P443" s="105">
        <v>8.2638888888888928E-2</v>
      </c>
      <c r="Q443" s="109">
        <v>699.4</v>
      </c>
      <c r="R443" s="109">
        <v>1.1419999999999999</v>
      </c>
      <c r="S443" s="109">
        <v>12.0275</v>
      </c>
      <c r="T443" s="109">
        <v>779.6</v>
      </c>
      <c r="U443" s="109">
        <v>26.8</v>
      </c>
      <c r="V443" s="109">
        <v>0.373</v>
      </c>
      <c r="W443" s="109">
        <v>15.709300000000001</v>
      </c>
      <c r="X443" s="109">
        <v>49.5</v>
      </c>
      <c r="Y443" s="109">
        <v>681.8</v>
      </c>
      <c r="Z443" s="109">
        <v>1.306</v>
      </c>
      <c r="AA443" s="109">
        <v>12.0381</v>
      </c>
      <c r="AB443" s="109">
        <v>764.5</v>
      </c>
      <c r="AC443" s="72"/>
      <c r="AD443" s="72"/>
      <c r="AE443" s="72"/>
      <c r="AF443" s="72"/>
      <c r="AG443" s="72"/>
      <c r="AH443" s="72" t="str">
        <f>IF(AND(B443="Premier League",E443="Live"),_xlfn.XLOOKUP(_xlfn.TEXTJOIN(" vs ",,C443:D443),Calendar!G:G,Calendar!B:B),IF(AND(B443="Premier League",E443="Highlights"),_xlfn.XLOOKUP(H443,Calendar!O:O,Calendar!N:N,,-1),""))</f>
        <v/>
      </c>
      <c r="AI443" s="111" t="str">
        <f>IF(AND(AH443&lt;&gt;"",E443="Live"),_xlfn.XLOOKUP(_xlfn.TEXTJOIN(" vs ",,C443:D443),Calendar!G:G,Calendar!K:K),"")</f>
        <v/>
      </c>
      <c r="AJ443" s="111" t="str">
        <f>IF(AND(K443&lt;&gt;"Match of the Day",K443&lt;&gt;"Match of the Day 2",K443&lt;&gt;"Match of the Day Repeat"),"",1+MAX($AJ$10:AJ442))</f>
        <v/>
      </c>
    </row>
    <row r="444" spans="1:36" x14ac:dyDescent="0.35">
      <c r="A444" s="104" t="s">
        <v>31</v>
      </c>
      <c r="B444" s="104" t="s">
        <v>677</v>
      </c>
      <c r="C444" s="104" t="s">
        <v>165</v>
      </c>
      <c r="D444" s="104" t="s">
        <v>232</v>
      </c>
      <c r="E444" s="104" t="s">
        <v>41</v>
      </c>
      <c r="F444" s="105">
        <v>0.625</v>
      </c>
      <c r="G444" s="104"/>
      <c r="H444" s="106">
        <v>45976</v>
      </c>
      <c r="I444" s="104" t="s">
        <v>522</v>
      </c>
      <c r="J444" s="107" t="s">
        <v>37</v>
      </c>
      <c r="K444" s="104" t="s">
        <v>53</v>
      </c>
      <c r="L444" s="104" t="s">
        <v>548</v>
      </c>
      <c r="M444" s="107" t="s">
        <v>55</v>
      </c>
      <c r="N444" s="105">
        <v>0.625</v>
      </c>
      <c r="O444" s="105">
        <v>0.70486111111111116</v>
      </c>
      <c r="P444" s="105">
        <v>7.986111111111116E-2</v>
      </c>
      <c r="Q444" s="109">
        <v>70.099999999999994</v>
      </c>
      <c r="R444" s="109">
        <v>0.114</v>
      </c>
      <c r="S444" s="109">
        <v>0.98650000000000004</v>
      </c>
      <c r="T444" s="109">
        <v>126.7</v>
      </c>
      <c r="U444" s="109">
        <v>1.4</v>
      </c>
      <c r="V444" s="109">
        <v>1.9E-2</v>
      </c>
      <c r="W444" s="109">
        <v>0.70709999999999995</v>
      </c>
      <c r="X444" s="109">
        <v>5.2</v>
      </c>
      <c r="Y444" s="109">
        <v>60.9</v>
      </c>
      <c r="Z444" s="109">
        <v>0.11700000000000001</v>
      </c>
      <c r="AA444" s="109">
        <v>0.88790000000000002</v>
      </c>
      <c r="AB444" s="109">
        <v>114.8</v>
      </c>
      <c r="AC444" s="72"/>
      <c r="AD444" s="72"/>
      <c r="AE444" s="72"/>
      <c r="AF444" s="72"/>
      <c r="AG444" s="72"/>
      <c r="AH444" s="72" t="str">
        <f>IF(AND(B444="Premier League",E444="Live"),_xlfn.XLOOKUP(_xlfn.TEXTJOIN(" vs ",,C444:D444),Calendar!G:G,Calendar!B:B),IF(AND(B444="Premier League",E444="Highlights"),_xlfn.XLOOKUP(H444,Calendar!O:O,Calendar!N:N,,-1),""))</f>
        <v/>
      </c>
      <c r="AI444" s="111" t="str">
        <f>IF(AND(AH444&lt;&gt;"",E444="Live"),_xlfn.XLOOKUP(_xlfn.TEXTJOIN(" vs ",,C444:D444),Calendar!G:G,Calendar!K:K),"")</f>
        <v/>
      </c>
      <c r="AJ444" s="111" t="str">
        <f>IF(AND(K444&lt;&gt;"Match of the Day",K444&lt;&gt;"Match of the Day 2",K444&lt;&gt;"Match of the Day Repeat"),"",1+MAX($AJ$10:AJ443))</f>
        <v/>
      </c>
    </row>
    <row r="445" spans="1:36" x14ac:dyDescent="0.35">
      <c r="A445" s="104" t="s">
        <v>31</v>
      </c>
      <c r="B445" s="104" t="s">
        <v>589</v>
      </c>
      <c r="C445" s="104" t="s">
        <v>686</v>
      </c>
      <c r="D445" s="104" t="s">
        <v>169</v>
      </c>
      <c r="E445" s="104" t="s">
        <v>41</v>
      </c>
      <c r="F445" s="105">
        <v>0.70833333333333337</v>
      </c>
      <c r="G445" s="104"/>
      <c r="H445" s="106">
        <v>45976</v>
      </c>
      <c r="I445" s="104" t="s">
        <v>522</v>
      </c>
      <c r="J445" s="107" t="s">
        <v>37</v>
      </c>
      <c r="K445" s="104" t="s">
        <v>53</v>
      </c>
      <c r="L445" s="104" t="s">
        <v>597</v>
      </c>
      <c r="M445" s="107" t="s">
        <v>36</v>
      </c>
      <c r="N445" s="105">
        <v>0.70902777777777781</v>
      </c>
      <c r="O445" s="105">
        <v>0.78819444444444442</v>
      </c>
      <c r="P445" s="105">
        <v>7.9166666666666607E-2</v>
      </c>
      <c r="Q445" s="109">
        <v>917.9</v>
      </c>
      <c r="R445" s="109">
        <v>1.498</v>
      </c>
      <c r="S445" s="109">
        <v>8.4062000000000001</v>
      </c>
      <c r="T445" s="109">
        <v>1188</v>
      </c>
      <c r="U445" s="109">
        <v>30.7</v>
      </c>
      <c r="V445" s="109">
        <v>0.42699999999999999</v>
      </c>
      <c r="W445" s="109">
        <v>10.495699999999999</v>
      </c>
      <c r="X445" s="109">
        <v>63.5</v>
      </c>
      <c r="Y445" s="109">
        <v>900</v>
      </c>
      <c r="Z445" s="109">
        <v>1.7230000000000001</v>
      </c>
      <c r="AA445" s="109">
        <v>8.6155000000000008</v>
      </c>
      <c r="AB445" s="109">
        <v>1160.5</v>
      </c>
      <c r="AC445" s="72"/>
      <c r="AD445" s="72"/>
      <c r="AE445" s="72"/>
      <c r="AF445" s="72"/>
      <c r="AG445" s="72"/>
      <c r="AH445" s="72" t="str">
        <f>IF(AND(B445="Premier League",E445="Live"),_xlfn.XLOOKUP(_xlfn.TEXTJOIN(" vs ",,C445:D445),Calendar!G:G,Calendar!B:B),IF(AND(B445="Premier League",E445="Highlights"),_xlfn.XLOOKUP(H445,Calendar!O:O,Calendar!N:N,,-1),""))</f>
        <v/>
      </c>
      <c r="AI445" s="111" t="str">
        <f>IF(AND(AH445&lt;&gt;"",E445="Live"),_xlfn.XLOOKUP(_xlfn.TEXTJOIN(" vs ",,C445:D445),Calendar!G:G,Calendar!K:K),"")</f>
        <v/>
      </c>
      <c r="AJ445" s="111" t="str">
        <f>IF(AND(K445&lt;&gt;"Match of the Day",K445&lt;&gt;"Match of the Day 2",K445&lt;&gt;"Match of the Day Repeat"),"",1+MAX($AJ$10:AJ444))</f>
        <v/>
      </c>
    </row>
    <row r="446" spans="1:36" x14ac:dyDescent="0.35">
      <c r="A446" s="104" t="s">
        <v>31</v>
      </c>
      <c r="B446" s="104" t="s">
        <v>687</v>
      </c>
      <c r="C446" s="104" t="s">
        <v>239</v>
      </c>
      <c r="D446" s="104" t="s">
        <v>238</v>
      </c>
      <c r="E446" s="104" t="s">
        <v>41</v>
      </c>
      <c r="F446" s="105">
        <v>0.72916666666666663</v>
      </c>
      <c r="G446" s="104"/>
      <c r="H446" s="106">
        <v>45976</v>
      </c>
      <c r="I446" s="104" t="s">
        <v>522</v>
      </c>
      <c r="J446" s="107" t="s">
        <v>37</v>
      </c>
      <c r="K446" s="104" t="s">
        <v>53</v>
      </c>
      <c r="L446" s="104" t="s">
        <v>120</v>
      </c>
      <c r="M446" s="107" t="s">
        <v>55</v>
      </c>
      <c r="N446" s="105">
        <v>0.72986111111111118</v>
      </c>
      <c r="O446" s="105">
        <v>0.81111111111111112</v>
      </c>
      <c r="P446" s="105">
        <v>8.1249999999999933E-2</v>
      </c>
      <c r="Q446" s="109">
        <v>41.9</v>
      </c>
      <c r="R446" s="109">
        <v>6.8000000000000005E-2</v>
      </c>
      <c r="S446" s="109">
        <v>0.34710000000000002</v>
      </c>
      <c r="T446" s="109">
        <v>88</v>
      </c>
      <c r="U446" s="109">
        <v>0</v>
      </c>
      <c r="V446" s="109">
        <v>0</v>
      </c>
      <c r="W446" s="109">
        <v>0</v>
      </c>
      <c r="X446" s="109" t="s">
        <v>541</v>
      </c>
      <c r="Y446" s="109">
        <v>41.9</v>
      </c>
      <c r="Z446" s="109">
        <v>0.08</v>
      </c>
      <c r="AA446" s="109">
        <v>0.3639</v>
      </c>
      <c r="AB446" s="109">
        <v>88</v>
      </c>
      <c r="AC446" s="72"/>
      <c r="AD446" s="72"/>
      <c r="AE446" s="72"/>
      <c r="AF446" s="72"/>
      <c r="AG446" s="72"/>
      <c r="AH446" s="72" t="str">
        <f>IF(AND(B446="Premier League",E446="Live"),_xlfn.XLOOKUP(_xlfn.TEXTJOIN(" vs ",,C446:D446),Calendar!G:G,Calendar!B:B),IF(AND(B446="Premier League",E446="Highlights"),_xlfn.XLOOKUP(H446,Calendar!O:O,Calendar!N:N,,-1),""))</f>
        <v/>
      </c>
      <c r="AI446" s="111" t="str">
        <f>IF(AND(AH446&lt;&gt;"",E446="Live"),_xlfn.XLOOKUP(_xlfn.TEXTJOIN(" vs ",,C446:D446),Calendar!G:G,Calendar!K:K),"")</f>
        <v/>
      </c>
      <c r="AJ446" s="111" t="str">
        <f>IF(AND(K446&lt;&gt;"Match of the Day",K446&lt;&gt;"Match of the Day 2",K446&lt;&gt;"Match of the Day Repeat"),"",1+MAX($AJ$10:AJ445))</f>
        <v/>
      </c>
    </row>
    <row r="447" spans="1:36" x14ac:dyDescent="0.35">
      <c r="A447" s="104" t="s">
        <v>31</v>
      </c>
      <c r="B447" s="104" t="s">
        <v>589</v>
      </c>
      <c r="C447" s="104" t="s">
        <v>644</v>
      </c>
      <c r="D447" s="104" t="s">
        <v>267</v>
      </c>
      <c r="E447" s="104" t="s">
        <v>41</v>
      </c>
      <c r="F447" s="105">
        <v>0.82291666666666663</v>
      </c>
      <c r="G447" s="104"/>
      <c r="H447" s="106">
        <v>45976</v>
      </c>
      <c r="I447" s="104" t="s">
        <v>522</v>
      </c>
      <c r="J447" s="107" t="s">
        <v>37</v>
      </c>
      <c r="K447" s="104" t="s">
        <v>53</v>
      </c>
      <c r="L447" s="104" t="s">
        <v>597</v>
      </c>
      <c r="M447" s="107" t="s">
        <v>36</v>
      </c>
      <c r="N447" s="105">
        <v>0.82361111111111118</v>
      </c>
      <c r="O447" s="105">
        <v>0.90277777777777779</v>
      </c>
      <c r="P447" s="105">
        <v>7.9166666666666607E-2</v>
      </c>
      <c r="Q447" s="109">
        <v>1372.1</v>
      </c>
      <c r="R447" s="109">
        <v>2.2400000000000002</v>
      </c>
      <c r="S447" s="109">
        <v>11.6717</v>
      </c>
      <c r="T447" s="109">
        <v>1839.1000000000001</v>
      </c>
      <c r="U447" s="109">
        <v>82.899999999999991</v>
      </c>
      <c r="V447" s="109">
        <v>1.1519999999999999</v>
      </c>
      <c r="W447" s="109">
        <v>22.261100000000003</v>
      </c>
      <c r="X447" s="109">
        <v>112.4</v>
      </c>
      <c r="Y447" s="109">
        <v>1304.0999999999999</v>
      </c>
      <c r="Z447" s="109">
        <v>2.4969999999999999</v>
      </c>
      <c r="AA447" s="109">
        <v>11.5593</v>
      </c>
      <c r="AB447" s="109">
        <v>1759.7</v>
      </c>
      <c r="AC447" s="72"/>
      <c r="AD447" s="72"/>
      <c r="AE447" s="72"/>
      <c r="AF447" s="72"/>
      <c r="AG447" s="72"/>
      <c r="AH447" s="72" t="str">
        <f>IF(AND(B447="Premier League",E447="Live"),_xlfn.XLOOKUP(_xlfn.TEXTJOIN(" vs ",,C447:D447),Calendar!G:G,Calendar!B:B),IF(AND(B447="Premier League",E447="Highlights"),_xlfn.XLOOKUP(H447,Calendar!O:O,Calendar!N:N,,-1),""))</f>
        <v/>
      </c>
      <c r="AI447" s="111" t="str">
        <f>IF(AND(AH447&lt;&gt;"",E447="Live"),_xlfn.XLOOKUP(_xlfn.TEXTJOIN(" vs ",,C447:D447),Calendar!G:G,Calendar!K:K),"")</f>
        <v/>
      </c>
      <c r="AJ447" s="111" t="str">
        <f>IF(AND(K447&lt;&gt;"Match of the Day",K447&lt;&gt;"Match of the Day 2",K447&lt;&gt;"Match of the Day Repeat"),"",1+MAX($AJ$10:AJ446))</f>
        <v/>
      </c>
    </row>
    <row r="448" spans="1:36" x14ac:dyDescent="0.35">
      <c r="A448" s="104" t="s">
        <v>31</v>
      </c>
      <c r="B448" s="104" t="s">
        <v>152</v>
      </c>
      <c r="C448" s="104" t="s">
        <v>603</v>
      </c>
      <c r="D448" s="104" t="s">
        <v>600</v>
      </c>
      <c r="E448" s="104" t="s">
        <v>41</v>
      </c>
      <c r="F448" s="105">
        <v>0.5</v>
      </c>
      <c r="G448" s="104"/>
      <c r="H448" s="106">
        <v>45977</v>
      </c>
      <c r="I448" s="104" t="s">
        <v>522</v>
      </c>
      <c r="J448" s="107" t="s">
        <v>38</v>
      </c>
      <c r="K448" s="104" t="s">
        <v>53</v>
      </c>
      <c r="L448" s="104" t="s">
        <v>281</v>
      </c>
      <c r="M448" s="107" t="s">
        <v>55</v>
      </c>
      <c r="N448" s="105">
        <v>0.50069444444444444</v>
      </c>
      <c r="O448" s="105">
        <v>0.58125000000000004</v>
      </c>
      <c r="P448" s="105">
        <v>8.0555555555555602E-2</v>
      </c>
      <c r="Q448" s="109">
        <v>9.6</v>
      </c>
      <c r="R448" s="109">
        <v>1.6E-2</v>
      </c>
      <c r="S448" s="109">
        <v>0.19869999999999999</v>
      </c>
      <c r="T448" s="109">
        <v>16.600000000000001</v>
      </c>
      <c r="U448" s="109">
        <v>0</v>
      </c>
      <c r="V448" s="109">
        <v>0</v>
      </c>
      <c r="W448" s="109">
        <v>0</v>
      </c>
      <c r="X448" s="109">
        <v>2.6</v>
      </c>
      <c r="Y448" s="109">
        <v>9.4</v>
      </c>
      <c r="Z448" s="109">
        <v>1.7999999999999999E-2</v>
      </c>
      <c r="AA448" s="109">
        <v>0.1996</v>
      </c>
      <c r="AB448" s="109">
        <v>16.600000000000001</v>
      </c>
      <c r="AC448" s="72"/>
      <c r="AD448" s="72"/>
      <c r="AE448" s="72"/>
      <c r="AF448" s="72"/>
      <c r="AG448" s="72"/>
      <c r="AH448" s="72" t="str">
        <f>IF(AND(B448="Premier League",E448="Live"),_xlfn.XLOOKUP(_xlfn.TEXTJOIN(" vs ",,C448:D448),Calendar!G:G,Calendar!B:B),IF(AND(B448="Premier League",E448="Highlights"),_xlfn.XLOOKUP(H448,Calendar!O:O,Calendar!N:N,,-1),""))</f>
        <v/>
      </c>
      <c r="AI448" s="111" t="str">
        <f>IF(AND(AH448&lt;&gt;"",E448="Live"),_xlfn.XLOOKUP(_xlfn.TEXTJOIN(" vs ",,C448:D448),Calendar!G:G,Calendar!K:K),"")</f>
        <v/>
      </c>
      <c r="AJ448" s="111" t="str">
        <f>IF(AND(K448&lt;&gt;"Match of the Day",K448&lt;&gt;"Match of the Day 2",K448&lt;&gt;"Match of the Day Repeat"),"",1+MAX($AJ$10:AJ447))</f>
        <v/>
      </c>
    </row>
    <row r="449" spans="1:36" x14ac:dyDescent="0.35">
      <c r="A449" s="104" t="s">
        <v>31</v>
      </c>
      <c r="B449" s="104" t="s">
        <v>152</v>
      </c>
      <c r="C449" s="104" t="s">
        <v>609</v>
      </c>
      <c r="D449" s="104" t="s">
        <v>252</v>
      </c>
      <c r="E449" s="104" t="s">
        <v>41</v>
      </c>
      <c r="F449" s="105">
        <v>0.5</v>
      </c>
      <c r="G449" s="104"/>
      <c r="H449" s="106">
        <v>45977</v>
      </c>
      <c r="I449" s="104" t="s">
        <v>522</v>
      </c>
      <c r="J449" s="107" t="s">
        <v>38</v>
      </c>
      <c r="K449" s="104" t="s">
        <v>53</v>
      </c>
      <c r="L449" s="104" t="s">
        <v>57</v>
      </c>
      <c r="M449" s="107" t="s">
        <v>55</v>
      </c>
      <c r="N449" s="105">
        <v>0.5</v>
      </c>
      <c r="O449" s="105">
        <v>0.57708333333333339</v>
      </c>
      <c r="P449" s="105">
        <v>7.7083333333333393E-2</v>
      </c>
      <c r="Q449" s="109">
        <v>117.1</v>
      </c>
      <c r="R449" s="109">
        <v>0.191</v>
      </c>
      <c r="S449" s="109">
        <v>2.4457</v>
      </c>
      <c r="T449" s="109">
        <v>185.8</v>
      </c>
      <c r="U449" s="109">
        <v>4</v>
      </c>
      <c r="V449" s="109">
        <v>5.4999999999999993E-2</v>
      </c>
      <c r="W449" s="109">
        <v>2.7081999999999997</v>
      </c>
      <c r="X449" s="109">
        <v>14.3</v>
      </c>
      <c r="Y449" s="109">
        <v>111.6</v>
      </c>
      <c r="Z449" s="109">
        <v>0.21300000000000002</v>
      </c>
      <c r="AA449" s="109">
        <v>2.3902000000000001</v>
      </c>
      <c r="AB449" s="109">
        <v>179.8</v>
      </c>
      <c r="AC449" s="72"/>
      <c r="AD449" s="72"/>
      <c r="AE449" s="72"/>
      <c r="AF449" s="72"/>
      <c r="AG449" s="72"/>
      <c r="AH449" s="72" t="str">
        <f>IF(AND(B449="Premier League",E449="Live"),_xlfn.XLOOKUP(_xlfn.TEXTJOIN(" vs ",,C449:D449),Calendar!G:G,Calendar!B:B),IF(AND(B449="Premier League",E449="Highlights"),_xlfn.XLOOKUP(H449,Calendar!O:O,Calendar!N:N,,-1),""))</f>
        <v/>
      </c>
      <c r="AI449" s="111" t="str">
        <f>IF(AND(AH449&lt;&gt;"",E449="Live"),_xlfn.XLOOKUP(_xlfn.TEXTJOIN(" vs ",,C449:D449),Calendar!G:G,Calendar!K:K),"")</f>
        <v/>
      </c>
      <c r="AJ449" s="111" t="str">
        <f>IF(AND(K449&lt;&gt;"Match of the Day",K449&lt;&gt;"Match of the Day 2",K449&lt;&gt;"Match of the Day Repeat"),"",1+MAX($AJ$10:AJ448))</f>
        <v/>
      </c>
    </row>
    <row r="450" spans="1:36" x14ac:dyDescent="0.35">
      <c r="A450" s="104" t="s">
        <v>31</v>
      </c>
      <c r="B450" s="104" t="s">
        <v>152</v>
      </c>
      <c r="C450" s="104" t="s">
        <v>612</v>
      </c>
      <c r="D450" s="104" t="s">
        <v>599</v>
      </c>
      <c r="E450" s="104" t="s">
        <v>41</v>
      </c>
      <c r="F450" s="105">
        <v>0.60416666666666663</v>
      </c>
      <c r="G450" s="104"/>
      <c r="H450" s="106">
        <v>45977</v>
      </c>
      <c r="I450" s="104" t="s">
        <v>522</v>
      </c>
      <c r="J450" s="107" t="s">
        <v>38</v>
      </c>
      <c r="K450" s="104" t="s">
        <v>53</v>
      </c>
      <c r="L450" s="104" t="s">
        <v>57</v>
      </c>
      <c r="M450" s="107" t="s">
        <v>55</v>
      </c>
      <c r="N450" s="105">
        <v>0.60416666666666674</v>
      </c>
      <c r="O450" s="105">
        <v>0.68402777777777779</v>
      </c>
      <c r="P450" s="105">
        <v>7.9861111111111049E-2</v>
      </c>
      <c r="Q450" s="109">
        <v>127</v>
      </c>
      <c r="R450" s="109">
        <v>0.20699999999999999</v>
      </c>
      <c r="S450" s="109">
        <v>1.8547</v>
      </c>
      <c r="T450" s="109">
        <v>200.9</v>
      </c>
      <c r="U450" s="109">
        <v>4.7</v>
      </c>
      <c r="V450" s="109">
        <v>6.5000000000000002E-2</v>
      </c>
      <c r="W450" s="109">
        <v>2.1709000000000001</v>
      </c>
      <c r="X450" s="109">
        <v>11.1</v>
      </c>
      <c r="Y450" s="109">
        <v>124.2</v>
      </c>
      <c r="Z450" s="109">
        <v>0.23799999999999999</v>
      </c>
      <c r="AA450" s="109">
        <v>1.8900999999999999</v>
      </c>
      <c r="AB450" s="109">
        <v>196</v>
      </c>
      <c r="AC450" s="72"/>
      <c r="AD450" s="72"/>
      <c r="AE450" s="72"/>
      <c r="AF450" s="72"/>
      <c r="AG450" s="72"/>
      <c r="AH450" s="72" t="str">
        <f>IF(AND(B450="Premier League",E450="Live"),_xlfn.XLOOKUP(_xlfn.TEXTJOIN(" vs ",,C450:D450),Calendar!G:G,Calendar!B:B),IF(AND(B450="Premier League",E450="Highlights"),_xlfn.XLOOKUP(H450,Calendar!O:O,Calendar!N:N,,-1),""))</f>
        <v/>
      </c>
      <c r="AI450" s="111" t="str">
        <f>IF(AND(AH450&lt;&gt;"",E450="Live"),_xlfn.XLOOKUP(_xlfn.TEXTJOIN(" vs ",,C450:D450),Calendar!G:G,Calendar!K:K),"")</f>
        <v/>
      </c>
      <c r="AJ450" s="111" t="str">
        <f>IF(AND(K450&lt;&gt;"Match of the Day",K450&lt;&gt;"Match of the Day 2",K450&lt;&gt;"Match of the Day Repeat"),"",1+MAX($AJ$10:AJ449))</f>
        <v/>
      </c>
    </row>
    <row r="451" spans="1:36" x14ac:dyDescent="0.35">
      <c r="A451" s="104" t="s">
        <v>31</v>
      </c>
      <c r="B451" s="104" t="s">
        <v>589</v>
      </c>
      <c r="C451" s="104" t="s">
        <v>243</v>
      </c>
      <c r="D451" s="104" t="s">
        <v>76</v>
      </c>
      <c r="E451" s="104" t="s">
        <v>41</v>
      </c>
      <c r="F451" s="105">
        <v>0.70833333333333337</v>
      </c>
      <c r="G451" s="104"/>
      <c r="H451" s="106">
        <v>45977</v>
      </c>
      <c r="I451" s="104" t="s">
        <v>522</v>
      </c>
      <c r="J451" s="107" t="s">
        <v>38</v>
      </c>
      <c r="K451" s="104" t="s">
        <v>53</v>
      </c>
      <c r="L451" s="104" t="s">
        <v>549</v>
      </c>
      <c r="M451" s="107" t="s">
        <v>80</v>
      </c>
      <c r="N451" s="105">
        <v>0.70833333333333337</v>
      </c>
      <c r="O451" s="105">
        <v>0.78680555555555554</v>
      </c>
      <c r="P451" s="105">
        <v>7.8472222222222165E-2</v>
      </c>
      <c r="Q451" s="109">
        <v>4689.7</v>
      </c>
      <c r="R451" s="109">
        <v>7.6550000000000002</v>
      </c>
      <c r="S451" s="109">
        <v>38.970700000000001</v>
      </c>
      <c r="T451" s="109">
        <v>5677.7</v>
      </c>
      <c r="U451" s="109">
        <v>294.3</v>
      </c>
      <c r="V451" s="109">
        <v>4.093</v>
      </c>
      <c r="W451" s="109">
        <v>65.096199999999996</v>
      </c>
      <c r="X451" s="109">
        <v>377.4</v>
      </c>
      <c r="Y451" s="109">
        <v>4415.3999999999996</v>
      </c>
      <c r="Z451" s="109">
        <v>8.4550000000000001</v>
      </c>
      <c r="AA451" s="109">
        <v>38.412500000000001</v>
      </c>
      <c r="AB451" s="109">
        <v>5316.1</v>
      </c>
      <c r="AC451" s="72"/>
      <c r="AD451" s="72"/>
      <c r="AE451" s="72"/>
      <c r="AF451" s="72"/>
      <c r="AG451" s="72"/>
      <c r="AH451" s="72" t="str">
        <f>IF(AND(B451="Premier League",E451="Live"),_xlfn.XLOOKUP(_xlfn.TEXTJOIN(" vs ",,C451:D451),Calendar!G:G,Calendar!B:B),IF(AND(B451="Premier League",E451="Highlights"),_xlfn.XLOOKUP(H451,Calendar!O:O,Calendar!N:N,,-1),""))</f>
        <v/>
      </c>
      <c r="AI451" s="111" t="str">
        <f>IF(AND(AH451&lt;&gt;"",E451="Live"),_xlfn.XLOOKUP(_xlfn.TEXTJOIN(" vs ",,C451:D451),Calendar!G:G,Calendar!K:K),"")</f>
        <v/>
      </c>
      <c r="AJ451" s="111" t="str">
        <f>IF(AND(K451&lt;&gt;"Match of the Day",K451&lt;&gt;"Match of the Day 2",K451&lt;&gt;"Match of the Day Repeat"),"",1+MAX($AJ$10:AJ450))</f>
        <v/>
      </c>
    </row>
    <row r="452" spans="1:36" x14ac:dyDescent="0.35">
      <c r="A452" s="104" t="s">
        <v>31</v>
      </c>
      <c r="B452" s="104" t="s">
        <v>623</v>
      </c>
      <c r="C452" s="104"/>
      <c r="D452" s="104"/>
      <c r="E452" s="104" t="s">
        <v>33</v>
      </c>
      <c r="F452" s="105">
        <v>2.0833333333333332E-2</v>
      </c>
      <c r="G452" s="104"/>
      <c r="H452" s="106">
        <v>45978</v>
      </c>
      <c r="I452" s="104" t="s">
        <v>522</v>
      </c>
      <c r="J452" s="107" t="s">
        <v>38</v>
      </c>
      <c r="K452" s="104" t="s">
        <v>607</v>
      </c>
      <c r="L452" s="104" t="s">
        <v>35</v>
      </c>
      <c r="M452" s="107" t="s">
        <v>36</v>
      </c>
      <c r="N452" s="105">
        <v>1.0208333333333333</v>
      </c>
      <c r="O452" s="105">
        <v>1.0555439814814815</v>
      </c>
      <c r="P452" s="105">
        <v>3.4722222222222224E-2</v>
      </c>
      <c r="Q452" s="109">
        <v>115.6</v>
      </c>
      <c r="R452" s="109">
        <v>0.189</v>
      </c>
      <c r="S452" s="109">
        <v>7.7667000000000002</v>
      </c>
      <c r="T452" s="109">
        <v>203.9</v>
      </c>
      <c r="U452" s="109">
        <v>0</v>
      </c>
      <c r="V452" s="109">
        <v>0</v>
      </c>
      <c r="W452" s="109">
        <v>0</v>
      </c>
      <c r="X452" s="109" t="s">
        <v>541</v>
      </c>
      <c r="Y452" s="109">
        <v>113.7</v>
      </c>
      <c r="Z452" s="109">
        <v>0.218</v>
      </c>
      <c r="AA452" s="109">
        <v>7.7157999999999998</v>
      </c>
      <c r="AB452" s="109">
        <v>202</v>
      </c>
      <c r="AC452" s="72"/>
      <c r="AD452" s="72"/>
      <c r="AE452" s="72"/>
      <c r="AF452" s="72"/>
      <c r="AG452" s="72"/>
      <c r="AH452" s="72" t="str">
        <f>IF(AND(B452="Premier League",E452="Live"),_xlfn.XLOOKUP(_xlfn.TEXTJOIN(" vs ",,C452:D452),Calendar!G:G,Calendar!B:B),IF(AND(B452="Premier League",E452="Highlights"),_xlfn.XLOOKUP(H452,Calendar!O:O,Calendar!N:N,,-1),""))</f>
        <v/>
      </c>
      <c r="AI452" s="111" t="str">
        <f>IF(AND(AH452&lt;&gt;"",E452="Live"),_xlfn.XLOOKUP(_xlfn.TEXTJOIN(" vs ",,C452:D452),Calendar!G:G,Calendar!K:K),"")</f>
        <v/>
      </c>
      <c r="AJ452" s="111" t="str">
        <f>IF(AND(K452&lt;&gt;"Match of the Day",K452&lt;&gt;"Match of the Day 2",K452&lt;&gt;"Match of the Day Repeat"),"",1+MAX($AJ$10:AJ451))</f>
        <v/>
      </c>
    </row>
    <row r="453" spans="1:36" x14ac:dyDescent="0.35">
      <c r="A453" s="90" t="s">
        <v>31</v>
      </c>
      <c r="B453" s="90" t="s">
        <v>589</v>
      </c>
      <c r="C453" s="90" t="s">
        <v>593</v>
      </c>
      <c r="D453" s="90" t="s">
        <v>592</v>
      </c>
      <c r="E453" s="90" t="s">
        <v>41</v>
      </c>
      <c r="F453" s="91">
        <v>0.82291666666666663</v>
      </c>
      <c r="G453" s="90"/>
      <c r="H453" s="92">
        <v>45978</v>
      </c>
      <c r="I453" s="90" t="s">
        <v>522</v>
      </c>
      <c r="J453" s="93" t="s">
        <v>74</v>
      </c>
      <c r="K453" s="90" t="s">
        <v>53</v>
      </c>
      <c r="L453" s="90" t="s">
        <v>595</v>
      </c>
      <c r="M453" s="93" t="s">
        <v>36</v>
      </c>
      <c r="N453" s="91">
        <v>0.82361111111111118</v>
      </c>
      <c r="O453" s="91">
        <v>0.90277777777777779</v>
      </c>
      <c r="P453" s="91">
        <v>7.9166666666666663E-2</v>
      </c>
      <c r="Q453" s="95">
        <v>384.6</v>
      </c>
      <c r="R453" s="95">
        <v>4.6478000000000002</v>
      </c>
      <c r="S453" s="95">
        <v>19.263200000000001</v>
      </c>
      <c r="T453" s="95">
        <v>502.2</v>
      </c>
      <c r="U453" s="95">
        <v>16</v>
      </c>
      <c r="V453" s="95">
        <v>1.7856000000000001</v>
      </c>
      <c r="W453" s="95">
        <v>29.991099999999999</v>
      </c>
      <c r="X453" s="95">
        <v>30.8</v>
      </c>
      <c r="Y453" s="95">
        <v>372.8</v>
      </c>
      <c r="Z453" s="95">
        <v>5.3956999999999997</v>
      </c>
      <c r="AA453" s="95">
        <v>20.013500000000001</v>
      </c>
      <c r="AB453" s="95">
        <v>496.5</v>
      </c>
      <c r="AH453" s="16" t="str">
        <f>IF(AND(B453="Premier League",E453="Live"),_xlfn.XLOOKUP(_xlfn.TEXTJOIN(" vs ",,C453:D453),Calendar!G:G,Calendar!B:B),IF(AND(B453="Premier League",E453="Highlights"),_xlfn.XLOOKUP(H453,Calendar!O:O,Calendar!N:N,,-1),""))</f>
        <v/>
      </c>
      <c r="AI453" s="61" t="str">
        <f>IF(AND(AH453&lt;&gt;"",E453="Live"),_xlfn.XLOOKUP(_xlfn.TEXTJOIN(" vs ",,C453:D453),Calendar!G:G,Calendar!K:K),"")</f>
        <v/>
      </c>
      <c r="AJ453" s="61" t="str">
        <f>IF(AND(K453&lt;&gt;"Match of the Day",K453&lt;&gt;"Match of the Day 2",K453&lt;&gt;"Match of the Day Repeat"),"",1+MAX($AJ$10:AJ452))</f>
        <v/>
      </c>
    </row>
    <row r="454" spans="1:36" x14ac:dyDescent="0.35">
      <c r="A454" s="90" t="s">
        <v>31</v>
      </c>
      <c r="B454" s="90" t="s">
        <v>589</v>
      </c>
      <c r="C454" s="90" t="s">
        <v>267</v>
      </c>
      <c r="D454" s="90" t="s">
        <v>160</v>
      </c>
      <c r="E454" s="90" t="s">
        <v>41</v>
      </c>
      <c r="F454" s="91">
        <v>0.82291666666666663</v>
      </c>
      <c r="G454" s="90"/>
      <c r="H454" s="92">
        <v>45979</v>
      </c>
      <c r="I454" s="90" t="s">
        <v>522</v>
      </c>
      <c r="J454" s="93" t="s">
        <v>122</v>
      </c>
      <c r="K454" s="90" t="s">
        <v>53</v>
      </c>
      <c r="L454" s="90" t="s">
        <v>597</v>
      </c>
      <c r="M454" s="93" t="s">
        <v>36</v>
      </c>
      <c r="N454" s="91">
        <v>0.82430555555555562</v>
      </c>
      <c r="O454" s="91">
        <v>0.90833333333333333</v>
      </c>
      <c r="P454" s="91">
        <v>8.4027777777777701E-2</v>
      </c>
      <c r="Q454" s="95">
        <v>3181.9</v>
      </c>
      <c r="R454" s="95">
        <v>5.1937999999999995</v>
      </c>
      <c r="S454" s="95">
        <v>24.3551</v>
      </c>
      <c r="T454" s="95">
        <v>4178.5</v>
      </c>
      <c r="U454" s="95">
        <v>206.1</v>
      </c>
      <c r="V454" s="95">
        <v>2.8661000000000003</v>
      </c>
      <c r="W454" s="95">
        <v>44.494900000000001</v>
      </c>
      <c r="X454" s="95">
        <v>252</v>
      </c>
      <c r="Y454" s="95">
        <v>3084.8</v>
      </c>
      <c r="Z454" s="95">
        <v>5.9067999999999996</v>
      </c>
      <c r="AA454" s="95">
        <v>24.222099999999998</v>
      </c>
      <c r="AB454" s="95">
        <v>4072.7</v>
      </c>
      <c r="AH454" s="16" t="str">
        <f>IF(AND(B454="Premier League",E454="Live"),_xlfn.XLOOKUP(_xlfn.TEXTJOIN(" vs ",,C454:D454),Calendar!G:G,Calendar!B:B),IF(AND(B454="Premier League",E454="Highlights"),_xlfn.XLOOKUP(H454,Calendar!O:O,Calendar!N:N,,-1),""))</f>
        <v/>
      </c>
      <c r="AI454" s="61" t="str">
        <f>IF(AND(AH454&lt;&gt;"",E454="Live"),_xlfn.XLOOKUP(_xlfn.TEXTJOIN(" vs ",,C454:D454),Calendar!G:G,Calendar!K:K),"")</f>
        <v/>
      </c>
      <c r="AJ454" s="61" t="str">
        <f>IF(AND(K454&lt;&gt;"Match of the Day",K454&lt;&gt;"Match of the Day 2",K454&lt;&gt;"Match of the Day Repeat"),"",1+MAX($AJ$10:AJ453))</f>
        <v/>
      </c>
    </row>
    <row r="455" spans="1:36" x14ac:dyDescent="0.35">
      <c r="A455" s="90" t="s">
        <v>31</v>
      </c>
      <c r="B455" s="90" t="s">
        <v>589</v>
      </c>
      <c r="C455" s="90" t="s">
        <v>169</v>
      </c>
      <c r="D455" s="90" t="s">
        <v>688</v>
      </c>
      <c r="E455" s="90" t="s">
        <v>41</v>
      </c>
      <c r="F455" s="91">
        <v>0.82291666666666663</v>
      </c>
      <c r="G455" s="90"/>
      <c r="H455" s="92">
        <v>45979</v>
      </c>
      <c r="I455" s="90" t="s">
        <v>522</v>
      </c>
      <c r="J455" s="93" t="s">
        <v>122</v>
      </c>
      <c r="K455" s="90" t="s">
        <v>53</v>
      </c>
      <c r="L455" s="90" t="s">
        <v>618</v>
      </c>
      <c r="M455" s="93" t="s">
        <v>36</v>
      </c>
      <c r="N455" s="91">
        <v>0.82430555555555562</v>
      </c>
      <c r="O455" s="91">
        <v>0.8979166666666667</v>
      </c>
      <c r="P455" s="91">
        <v>7.3611111111111072E-2</v>
      </c>
      <c r="Q455" s="95">
        <v>373</v>
      </c>
      <c r="R455" s="95">
        <v>7.1402000000000001</v>
      </c>
      <c r="S455" s="95">
        <v>29.870200000000001</v>
      </c>
      <c r="T455" s="95">
        <v>523.6</v>
      </c>
      <c r="U455" s="95">
        <v>12.399999999999999</v>
      </c>
      <c r="V455" s="95">
        <v>2.3717000000000001</v>
      </c>
      <c r="W455" s="95">
        <v>73.283299999999997</v>
      </c>
      <c r="X455" s="95">
        <v>24.9</v>
      </c>
      <c r="Y455" s="95">
        <v>355.5</v>
      </c>
      <c r="Z455" s="95">
        <v>7.9626999999999999</v>
      </c>
      <c r="AA455" s="95">
        <v>29.7546</v>
      </c>
      <c r="AB455" s="95">
        <v>501.59999999999997</v>
      </c>
      <c r="AH455" s="16" t="str">
        <f>IF(AND(B455="Premier League",E455="Live"),_xlfn.XLOOKUP(_xlfn.TEXTJOIN(" vs ",,C455:D455),Calendar!G:G,Calendar!B:B),IF(AND(B455="Premier League",E455="Highlights"),_xlfn.XLOOKUP(H455,Calendar!O:O,Calendar!N:N,,-1),""))</f>
        <v/>
      </c>
      <c r="AI455" s="61" t="str">
        <f>IF(AND(AH455&lt;&gt;"",E455="Live"),_xlfn.XLOOKUP(_xlfn.TEXTJOIN(" vs ",,C455:D455),Calendar!G:G,Calendar!K:K),"")</f>
        <v/>
      </c>
      <c r="AJ455" s="61" t="str">
        <f>IF(AND(K455&lt;&gt;"Match of the Day",K455&lt;&gt;"Match of the Day 2",K455&lt;&gt;"Match of the Day Repeat"),"",1+MAX($AJ$10:AJ454))</f>
        <v/>
      </c>
    </row>
    <row r="456" spans="1:36" x14ac:dyDescent="0.35">
      <c r="A456" s="90" t="s">
        <v>31</v>
      </c>
      <c r="B456" s="90" t="s">
        <v>146</v>
      </c>
      <c r="C456" s="90" t="s">
        <v>102</v>
      </c>
      <c r="D456" s="90" t="s">
        <v>109</v>
      </c>
      <c r="E456" s="90" t="s">
        <v>41</v>
      </c>
      <c r="F456" s="91">
        <v>0.83333333333333337</v>
      </c>
      <c r="G456" s="90"/>
      <c r="H456" s="92">
        <v>45981</v>
      </c>
      <c r="I456" s="90" t="s">
        <v>522</v>
      </c>
      <c r="J456" s="93" t="s">
        <v>127</v>
      </c>
      <c r="K456" s="90" t="s">
        <v>53</v>
      </c>
      <c r="L456" s="90" t="s">
        <v>54</v>
      </c>
      <c r="M456" s="93" t="s">
        <v>55</v>
      </c>
      <c r="N456" s="91">
        <v>0.83402777777777781</v>
      </c>
      <c r="O456" s="91">
        <v>0.91180555555555554</v>
      </c>
      <c r="P456" s="91">
        <v>7.7777777777777724E-2</v>
      </c>
      <c r="Q456" s="95">
        <v>83.8</v>
      </c>
      <c r="R456" s="95">
        <v>0.13700000000000001</v>
      </c>
      <c r="S456" s="95">
        <v>0.57099999999999995</v>
      </c>
      <c r="T456" s="95">
        <v>124.80000000000001</v>
      </c>
      <c r="U456" s="95">
        <v>12</v>
      </c>
      <c r="V456" s="95">
        <v>0.16699999999999998</v>
      </c>
      <c r="W456" s="95">
        <v>2.0956999999999999</v>
      </c>
      <c r="X456" s="95">
        <v>18.5</v>
      </c>
      <c r="Y456" s="95">
        <v>83</v>
      </c>
      <c r="Z456" s="95">
        <v>0.159</v>
      </c>
      <c r="AA456" s="95">
        <v>0.58460000000000001</v>
      </c>
      <c r="AB456" s="95">
        <v>123.1</v>
      </c>
      <c r="AH456" s="16" t="str">
        <f>IF(AND(B456="Premier League",E456="Live"),_xlfn.XLOOKUP(_xlfn.TEXTJOIN(" vs ",,C456:D456),Calendar!G:G,Calendar!B:B),IF(AND(B456="Premier League",E456="Highlights"),_xlfn.XLOOKUP(H456,Calendar!O:O,Calendar!N:N,,-1),""))</f>
        <v/>
      </c>
      <c r="AI456" s="61" t="str">
        <f>IF(AND(AH456&lt;&gt;"",E456="Live"),_xlfn.XLOOKUP(_xlfn.TEXTJOIN(" vs ",,C456:D456),Calendar!G:G,Calendar!K:K),"")</f>
        <v/>
      </c>
      <c r="AJ456" s="61" t="str">
        <f>IF(AND(K456&lt;&gt;"Match of the Day",K456&lt;&gt;"Match of the Day 2",K456&lt;&gt;"Match of the Day Repeat"),"",1+MAX($AJ$10:AJ455))</f>
        <v/>
      </c>
    </row>
    <row r="457" spans="1:36" x14ac:dyDescent="0.35">
      <c r="A457" s="90" t="s">
        <v>31</v>
      </c>
      <c r="B457" s="90" t="s">
        <v>683</v>
      </c>
      <c r="C457" s="90" t="s">
        <v>252</v>
      </c>
      <c r="D457" s="90" t="s">
        <v>251</v>
      </c>
      <c r="E457" s="90" t="s">
        <v>41</v>
      </c>
      <c r="F457" s="91">
        <v>0.83333333333333337</v>
      </c>
      <c r="G457" s="90"/>
      <c r="H457" s="92">
        <v>45981</v>
      </c>
      <c r="I457" s="90" t="s">
        <v>522</v>
      </c>
      <c r="J457" s="93" t="s">
        <v>127</v>
      </c>
      <c r="K457" s="90" t="s">
        <v>53</v>
      </c>
      <c r="L457" s="90" t="s">
        <v>597</v>
      </c>
      <c r="M457" s="93" t="s">
        <v>36</v>
      </c>
      <c r="N457" s="91">
        <v>0.83402777777777781</v>
      </c>
      <c r="O457" s="91">
        <v>0.9159722222222223</v>
      </c>
      <c r="P457" s="91">
        <v>8.1944444444444486E-2</v>
      </c>
      <c r="Q457" s="95">
        <v>550.79999999999995</v>
      </c>
      <c r="R457" s="95">
        <v>0.89900000000000002</v>
      </c>
      <c r="S457" s="95">
        <v>3.7572000000000001</v>
      </c>
      <c r="T457" s="95">
        <v>710.6</v>
      </c>
      <c r="U457" s="95">
        <v>17.600000000000001</v>
      </c>
      <c r="V457" s="95">
        <v>0.245</v>
      </c>
      <c r="W457" s="95">
        <v>3.0577000000000001</v>
      </c>
      <c r="X457" s="95">
        <v>48.2</v>
      </c>
      <c r="Y457" s="95">
        <v>530.1</v>
      </c>
      <c r="Z457" s="95">
        <v>1.0149999999999999</v>
      </c>
      <c r="AA457" s="95">
        <v>3.7366000000000001</v>
      </c>
      <c r="AB457" s="95">
        <v>695</v>
      </c>
      <c r="AH457" s="16" t="str">
        <f>IF(AND(B457="Premier League",E457="Live"),_xlfn.XLOOKUP(_xlfn.TEXTJOIN(" vs ",,C457:D457),Calendar!G:G,Calendar!B:B),IF(AND(B457="Premier League",E457="Highlights"),_xlfn.XLOOKUP(H457,Calendar!O:O,Calendar!N:N,,-1),""))</f>
        <v/>
      </c>
      <c r="AI457" s="61" t="str">
        <f>IF(AND(AH457&lt;&gt;"",E457="Live"),_xlfn.XLOOKUP(_xlfn.TEXTJOIN(" vs ",,C457:D457),Calendar!G:G,Calendar!K:K),"")</f>
        <v/>
      </c>
      <c r="AJ457" s="61" t="str">
        <f>IF(AND(K457&lt;&gt;"Match of the Day",K457&lt;&gt;"Match of the Day 2",K457&lt;&gt;"Match of the Day Repeat"),"",1+MAX($AJ$10:AJ456))</f>
        <v/>
      </c>
    </row>
    <row r="458" spans="1:36" x14ac:dyDescent="0.35">
      <c r="A458" s="90" t="s">
        <v>31</v>
      </c>
      <c r="B458" s="90" t="s">
        <v>349</v>
      </c>
      <c r="C458" s="90" t="s">
        <v>689</v>
      </c>
      <c r="D458" s="90" t="s">
        <v>690</v>
      </c>
      <c r="E458" s="90" t="s">
        <v>41</v>
      </c>
      <c r="F458" s="91">
        <v>0.8125</v>
      </c>
      <c r="G458" s="90"/>
      <c r="H458" s="92">
        <v>45982</v>
      </c>
      <c r="I458" s="90" t="s">
        <v>522</v>
      </c>
      <c r="J458" s="93" t="s">
        <v>71</v>
      </c>
      <c r="K458" s="90" t="s">
        <v>53</v>
      </c>
      <c r="L458" s="90" t="s">
        <v>510</v>
      </c>
      <c r="M458" s="93" t="s">
        <v>511</v>
      </c>
      <c r="N458" s="91">
        <v>0.81319444444444444</v>
      </c>
      <c r="O458" s="91">
        <v>0.89027777777777783</v>
      </c>
      <c r="P458" s="91">
        <v>7.7083333333333393E-2</v>
      </c>
      <c r="Q458" s="95">
        <v>6.6</v>
      </c>
      <c r="R458" s="95">
        <v>1.0999999999999999E-2</v>
      </c>
      <c r="S458" s="95">
        <v>5.0500000000000003E-2</v>
      </c>
      <c r="T458" s="95">
        <v>15.3</v>
      </c>
      <c r="U458" s="95">
        <v>0</v>
      </c>
      <c r="V458" s="95">
        <v>0</v>
      </c>
      <c r="W458" s="95">
        <v>0</v>
      </c>
      <c r="X458" s="95" t="s">
        <v>541</v>
      </c>
      <c r="Y458" s="95">
        <v>6.6</v>
      </c>
      <c r="Z458" s="95">
        <v>1.2999999999999999E-2</v>
      </c>
      <c r="AA458" s="95">
        <v>5.1799999999999999E-2</v>
      </c>
      <c r="AB458" s="95">
        <v>15.3</v>
      </c>
      <c r="AH458" s="16" t="str">
        <f>IF(AND(B458="Premier League",E458="Live"),_xlfn.XLOOKUP(_xlfn.TEXTJOIN(" vs ",,C458:D458),Calendar!G:G,Calendar!B:B),IF(AND(B458="Premier League",E458="Highlights"),_xlfn.XLOOKUP(H458,Calendar!O:O,Calendar!N:N,,-1),""))</f>
        <v/>
      </c>
      <c r="AI458" s="61" t="str">
        <f>IF(AND(AH458&lt;&gt;"",E458="Live"),_xlfn.XLOOKUP(_xlfn.TEXTJOIN(" vs ",,C458:D458),Calendar!G:G,Calendar!K:K),"")</f>
        <v/>
      </c>
      <c r="AJ458" s="61" t="str">
        <f>IF(AND(K458&lt;&gt;"Match of the Day",K458&lt;&gt;"Match of the Day 2",K458&lt;&gt;"Match of the Day Repeat"),"",1+MAX($AJ$10:AJ457))</f>
        <v/>
      </c>
    </row>
    <row r="459" spans="1:36" x14ac:dyDescent="0.35">
      <c r="A459" s="90" t="s">
        <v>31</v>
      </c>
      <c r="B459" s="90" t="s">
        <v>145</v>
      </c>
      <c r="C459" s="90" t="s">
        <v>115</v>
      </c>
      <c r="D459" s="90" t="s">
        <v>129</v>
      </c>
      <c r="E459" s="90" t="s">
        <v>41</v>
      </c>
      <c r="F459" s="91">
        <v>0.83333333333333337</v>
      </c>
      <c r="G459" s="90"/>
      <c r="H459" s="92">
        <v>45982</v>
      </c>
      <c r="I459" s="90" t="s">
        <v>522</v>
      </c>
      <c r="J459" s="93" t="s">
        <v>71</v>
      </c>
      <c r="K459" s="90" t="s">
        <v>53</v>
      </c>
      <c r="L459" s="90" t="s">
        <v>54</v>
      </c>
      <c r="M459" s="93" t="s">
        <v>55</v>
      </c>
      <c r="N459" s="91">
        <v>0.83333333333333337</v>
      </c>
      <c r="O459" s="91">
        <v>0.91250000000000009</v>
      </c>
      <c r="P459" s="91">
        <v>7.9166666666666718E-2</v>
      </c>
      <c r="Q459" s="95">
        <v>245</v>
      </c>
      <c r="R459" s="95">
        <v>0.4</v>
      </c>
      <c r="S459" s="95">
        <v>1.6766999999999999</v>
      </c>
      <c r="T459" s="95">
        <v>324</v>
      </c>
      <c r="U459" s="95">
        <v>23.5</v>
      </c>
      <c r="V459" s="95">
        <v>0.32600000000000001</v>
      </c>
      <c r="W459" s="95">
        <v>4.2488000000000001</v>
      </c>
      <c r="X459" s="95">
        <v>55.8</v>
      </c>
      <c r="Y459" s="95">
        <v>238</v>
      </c>
      <c r="Z459" s="95">
        <v>0.45600000000000002</v>
      </c>
      <c r="AA459" s="95">
        <v>1.6772</v>
      </c>
      <c r="AB459" s="95">
        <v>316.2</v>
      </c>
      <c r="AH459" s="16" t="str">
        <f>IF(AND(B459="Premier League",E459="Live"),_xlfn.XLOOKUP(_xlfn.TEXTJOIN(" vs ",,C459:D459),Calendar!G:G,Calendar!B:B),IF(AND(B459="Premier League",E459="Highlights"),_xlfn.XLOOKUP(H459,Calendar!O:O,Calendar!N:N,,-1),""))</f>
        <v/>
      </c>
      <c r="AI459" s="61" t="str">
        <f>IF(AND(AH459&lt;&gt;"",E459="Live"),_xlfn.XLOOKUP(_xlfn.TEXTJOIN(" vs ",,C459:D459),Calendar!G:G,Calendar!K:K),"")</f>
        <v/>
      </c>
      <c r="AJ459" s="61" t="str">
        <f>IF(AND(K459&lt;&gt;"Match of the Day",K459&lt;&gt;"Match of the Day 2",K459&lt;&gt;"Match of the Day Repeat"),"",1+MAX($AJ$10:AJ458))</f>
        <v/>
      </c>
    </row>
    <row r="460" spans="1:36" x14ac:dyDescent="0.35">
      <c r="A460" s="90" t="s">
        <v>31</v>
      </c>
      <c r="B460" s="90" t="s">
        <v>32</v>
      </c>
      <c r="C460" s="90" t="s">
        <v>46</v>
      </c>
      <c r="D460" s="90" t="s">
        <v>49</v>
      </c>
      <c r="E460" s="90" t="s">
        <v>41</v>
      </c>
      <c r="F460" s="91">
        <v>0.72916666666666663</v>
      </c>
      <c r="G460" s="90"/>
      <c r="H460" s="92">
        <v>45983</v>
      </c>
      <c r="I460" s="90" t="s">
        <v>522</v>
      </c>
      <c r="J460" s="93" t="s">
        <v>37</v>
      </c>
      <c r="K460" s="90" t="s">
        <v>53</v>
      </c>
      <c r="L460" s="90" t="s">
        <v>54</v>
      </c>
      <c r="M460" s="93" t="s">
        <v>55</v>
      </c>
      <c r="N460" s="91">
        <v>0.72916666666666674</v>
      </c>
      <c r="O460" s="91">
        <v>0.81041666666666667</v>
      </c>
      <c r="P460" s="91">
        <v>8.1249999999999933E-2</v>
      </c>
      <c r="Q460" s="95">
        <v>1483.6</v>
      </c>
      <c r="R460" s="95">
        <v>2.4219999999999997</v>
      </c>
      <c r="S460" s="95">
        <v>12.2698</v>
      </c>
      <c r="T460" s="95">
        <v>1779.6</v>
      </c>
      <c r="U460" s="95">
        <v>171.3</v>
      </c>
      <c r="V460" s="95">
        <v>2.3820000000000001</v>
      </c>
      <c r="W460" s="95">
        <v>37.166399999999996</v>
      </c>
      <c r="X460" s="95">
        <v>228.8</v>
      </c>
      <c r="Y460" s="95">
        <v>1397.1</v>
      </c>
      <c r="Z460" s="95">
        <v>2.6749999999999998</v>
      </c>
      <c r="AA460" s="95">
        <v>12.108499999999999</v>
      </c>
      <c r="AB460" s="95">
        <v>1663.2</v>
      </c>
      <c r="AH460" s="16" t="e">
        <f>IF(AND(B460="Premier League",E460="Live"),_xlfn.XLOOKUP(_xlfn.TEXTJOIN(" vs ",,C460:D460),Calendar!G:G,Calendar!B:B),IF(AND(B460="Premier League",E460="Highlights"),_xlfn.XLOOKUP(H460,Calendar!O:O,Calendar!N:N,,-1),""))</f>
        <v>#N/A</v>
      </c>
      <c r="AI460" s="61" t="e">
        <f>IF(AND(AH460&lt;&gt;"",E460="Live"),_xlfn.XLOOKUP(_xlfn.TEXTJOIN(" vs ",,C460:D460),Calendar!G:G,Calendar!K:K),"")</f>
        <v>#N/A</v>
      </c>
      <c r="AJ460" s="61" t="str">
        <f>IF(AND(K460&lt;&gt;"Match of the Day",K460&lt;&gt;"Match of the Day 2",K460&lt;&gt;"Match of the Day Repeat"),"",1+MAX($AJ$10:AJ459))</f>
        <v/>
      </c>
    </row>
    <row r="461" spans="1:36" x14ac:dyDescent="0.35">
      <c r="A461" s="90" t="s">
        <v>31</v>
      </c>
      <c r="B461" s="90" t="s">
        <v>32</v>
      </c>
      <c r="C461" s="90" t="s">
        <v>45</v>
      </c>
      <c r="D461" s="90" t="s">
        <v>164</v>
      </c>
      <c r="E461" s="90" t="s">
        <v>282</v>
      </c>
      <c r="F461" s="91">
        <v>0.85416666666666663</v>
      </c>
      <c r="G461" s="90"/>
      <c r="H461" s="92">
        <v>45983</v>
      </c>
      <c r="I461" s="90" t="s">
        <v>522</v>
      </c>
      <c r="J461" s="93" t="s">
        <v>37</v>
      </c>
      <c r="K461" s="90" t="s">
        <v>53</v>
      </c>
      <c r="L461" s="90" t="s">
        <v>57</v>
      </c>
      <c r="M461" s="93" t="s">
        <v>55</v>
      </c>
      <c r="N461" s="91">
        <v>0.85902777777777783</v>
      </c>
      <c r="O461" s="91">
        <v>0.93472222222222223</v>
      </c>
      <c r="P461" s="91">
        <v>7.5694444444444398E-2</v>
      </c>
      <c r="Q461" s="95">
        <v>77.5</v>
      </c>
      <c r="R461" s="95">
        <v>0.127</v>
      </c>
      <c r="S461" s="95">
        <v>0.69950000000000001</v>
      </c>
      <c r="T461" s="95">
        <v>131.6</v>
      </c>
      <c r="U461" s="95">
        <v>11.4</v>
      </c>
      <c r="V461" s="95">
        <v>0.159</v>
      </c>
      <c r="W461" s="95">
        <v>2.6063000000000001</v>
      </c>
      <c r="X461" s="95">
        <v>23.9</v>
      </c>
      <c r="Y461" s="95">
        <v>66.7</v>
      </c>
      <c r="Z461" s="95">
        <v>0.128</v>
      </c>
      <c r="AA461" s="95">
        <v>0.62239999999999995</v>
      </c>
      <c r="AB461" s="95">
        <v>113.1</v>
      </c>
      <c r="AH461" s="16" t="str">
        <f>IF(AND(B461="Premier League",E461="Live"),_xlfn.XLOOKUP(_xlfn.TEXTJOIN(" vs ",,C461:D461),Calendar!G:G,Calendar!B:B),IF(AND(B461="Premier League",E461="Highlights"),_xlfn.XLOOKUP(H461,Calendar!O:O,Calendar!N:N,,-1),""))</f>
        <v/>
      </c>
      <c r="AI461" s="61" t="str">
        <f>IF(AND(AH461&lt;&gt;"",E461="Live"),_xlfn.XLOOKUP(_xlfn.TEXTJOIN(" vs ",,C461:D461),Calendar!G:G,Calendar!K:K),"")</f>
        <v/>
      </c>
      <c r="AJ461" s="61" t="str">
        <f>IF(AND(K461&lt;&gt;"Match of the Day",K461&lt;&gt;"Match of the Day 2",K461&lt;&gt;"Match of the Day Repeat"),"",1+MAX($AJ$10:AJ460))</f>
        <v/>
      </c>
    </row>
    <row r="462" spans="1:36" x14ac:dyDescent="0.35">
      <c r="A462" s="90" t="s">
        <v>31</v>
      </c>
      <c r="B462" s="90" t="s">
        <v>32</v>
      </c>
      <c r="C462" s="90"/>
      <c r="D462" s="90"/>
      <c r="E462" s="90" t="s">
        <v>33</v>
      </c>
      <c r="F462" s="91">
        <v>0.93055555555555558</v>
      </c>
      <c r="G462" s="90"/>
      <c r="H462" s="92">
        <v>45983</v>
      </c>
      <c r="I462" s="90" t="s">
        <v>522</v>
      </c>
      <c r="J462" s="93" t="s">
        <v>37</v>
      </c>
      <c r="K462" s="90" t="s">
        <v>552</v>
      </c>
      <c r="L462" s="90" t="s">
        <v>35</v>
      </c>
      <c r="M462" s="93" t="s">
        <v>36</v>
      </c>
      <c r="N462" s="91">
        <v>0.93055555555555558</v>
      </c>
      <c r="O462" s="91">
        <v>0.98958333333333337</v>
      </c>
      <c r="P462" s="91">
        <v>5.902777777777779E-2</v>
      </c>
      <c r="Q462" s="95">
        <v>1762.4</v>
      </c>
      <c r="R462" s="95">
        <v>2.8769999999999998</v>
      </c>
      <c r="S462" s="95">
        <v>26.8184</v>
      </c>
      <c r="T462" s="95">
        <v>2417.1</v>
      </c>
      <c r="U462" s="95">
        <v>75.400000000000006</v>
      </c>
      <c r="V462" s="95">
        <v>1.0489999999999999</v>
      </c>
      <c r="W462" s="95">
        <v>36.267400000000002</v>
      </c>
      <c r="X462" s="95">
        <v>119.7</v>
      </c>
      <c r="Y462" s="95">
        <v>1722.6</v>
      </c>
      <c r="Z462" s="95">
        <v>3.298</v>
      </c>
      <c r="AA462" s="95">
        <v>26.832599999999999</v>
      </c>
      <c r="AB462" s="95">
        <v>2372</v>
      </c>
      <c r="AH462" s="16" t="str">
        <f>IF(AND(B462="Premier League",E462="Live"),_xlfn.XLOOKUP(_xlfn.TEXTJOIN(" vs ",,C462:D462),Calendar!G:G,Calendar!B:B),IF(AND(B462="Premier League",E462="Highlights"),_xlfn.XLOOKUP(H462,Calendar!O:O,Calendar!N:N,,-1),""))</f>
        <v>Matchweek 01</v>
      </c>
      <c r="AI462" s="61" t="str">
        <f>IF(AND(AH462&lt;&gt;"",E462="Live"),_xlfn.XLOOKUP(_xlfn.TEXTJOIN(" vs ",,C462:D462),Calendar!G:G,Calendar!K:K),"")</f>
        <v/>
      </c>
      <c r="AJ462" s="61">
        <f>IF(AND(K462&lt;&gt;"Match of the Day",K462&lt;&gt;"Match of the Day 2",K462&lt;&gt;"Match of the Day Repeat"),"",1+MAX($AJ$10:AJ461))</f>
        <v>32</v>
      </c>
    </row>
    <row r="463" spans="1:36" x14ac:dyDescent="0.35">
      <c r="A463" s="90" t="s">
        <v>31</v>
      </c>
      <c r="B463" s="90" t="s">
        <v>32</v>
      </c>
      <c r="C463" s="90" t="s">
        <v>62</v>
      </c>
      <c r="D463" s="90" t="s">
        <v>67</v>
      </c>
      <c r="E463" s="90" t="s">
        <v>41</v>
      </c>
      <c r="F463" s="91">
        <v>0.52083333333333337</v>
      </c>
      <c r="G463" s="90"/>
      <c r="H463" s="92">
        <v>45983</v>
      </c>
      <c r="I463" s="90" t="s">
        <v>522</v>
      </c>
      <c r="J463" s="93" t="s">
        <v>37</v>
      </c>
      <c r="K463" s="90" t="s">
        <v>53</v>
      </c>
      <c r="L463" s="90" t="s">
        <v>510</v>
      </c>
      <c r="M463" s="93" t="s">
        <v>511</v>
      </c>
      <c r="N463" s="91">
        <v>0.52152777777777781</v>
      </c>
      <c r="O463" s="91">
        <v>0.60347222222222219</v>
      </c>
      <c r="P463" s="91">
        <v>8.1944444444444375E-2</v>
      </c>
      <c r="Q463" s="95">
        <v>582.90168067226921</v>
      </c>
      <c r="R463" s="95">
        <v>9.3949579831932774E-3</v>
      </c>
      <c r="S463" s="95">
        <v>0.10279411764705886</v>
      </c>
      <c r="T463" s="95">
        <v>707.9</v>
      </c>
      <c r="U463" s="95">
        <v>56.927731092437</v>
      </c>
      <c r="V463" s="95">
        <v>7.7705882352941185E-3</v>
      </c>
      <c r="W463" s="95">
        <v>0.22096218487394967</v>
      </c>
      <c r="X463" s="95">
        <v>108.9</v>
      </c>
      <c r="Y463" s="95">
        <v>564.82268907563036</v>
      </c>
      <c r="Z463" s="95">
        <v>1.0676470588235299E-2</v>
      </c>
      <c r="AA463" s="95">
        <v>0.10346134453781511</v>
      </c>
      <c r="AB463" s="95">
        <v>693.4</v>
      </c>
      <c r="AH463" s="16" t="e">
        <f>IF(AND(B463="Premier League",E463="Live"),_xlfn.XLOOKUP(_xlfn.TEXTJOIN(" vs ",,C463:D463),Calendar!G:G,Calendar!B:B),IF(AND(B463="Premier League",E463="Highlights"),_xlfn.XLOOKUP(H463,Calendar!O:O,Calendar!N:N,,-1),""))</f>
        <v>#N/A</v>
      </c>
      <c r="AI463" s="61" t="e">
        <f>IF(AND(AH463&lt;&gt;"",E463="Live"),_xlfn.XLOOKUP(_xlfn.TEXTJOIN(" vs ",,C463:D463),Calendar!G:G,Calendar!K:K),"")</f>
        <v>#N/A</v>
      </c>
      <c r="AJ463" s="61" t="str">
        <f>IF(AND(K463&lt;&gt;"Match of the Day",K463&lt;&gt;"Match of the Day 2",K463&lt;&gt;"Match of the Day Repeat"),"",1+MAX($AJ$10:AJ462))</f>
        <v/>
      </c>
    </row>
    <row r="464" spans="1:36" x14ac:dyDescent="0.35">
      <c r="A464" s="90" t="s">
        <v>31</v>
      </c>
      <c r="B464" s="90" t="s">
        <v>145</v>
      </c>
      <c r="C464" s="90" t="s">
        <v>96</v>
      </c>
      <c r="D464" s="90" t="s">
        <v>90</v>
      </c>
      <c r="E464" s="90" t="s">
        <v>41</v>
      </c>
      <c r="F464" s="91">
        <v>0.52083333333333337</v>
      </c>
      <c r="G464" s="90"/>
      <c r="H464" s="92">
        <v>45983</v>
      </c>
      <c r="I464" s="90" t="s">
        <v>522</v>
      </c>
      <c r="J464" s="93" t="s">
        <v>37</v>
      </c>
      <c r="K464" s="90" t="s">
        <v>53</v>
      </c>
      <c r="L464" s="90" t="s">
        <v>54</v>
      </c>
      <c r="M464" s="93" t="s">
        <v>55</v>
      </c>
      <c r="N464" s="91">
        <v>0.52083333333333337</v>
      </c>
      <c r="O464" s="91">
        <v>0.6</v>
      </c>
      <c r="P464" s="91">
        <v>7.9166666666666607E-2</v>
      </c>
      <c r="Q464" s="95">
        <v>359.3</v>
      </c>
      <c r="R464" s="95">
        <v>0.58699999999999997</v>
      </c>
      <c r="S464" s="95">
        <v>6.2819000000000003</v>
      </c>
      <c r="T464" s="95">
        <v>471.2</v>
      </c>
      <c r="U464" s="95">
        <v>52.099999999999994</v>
      </c>
      <c r="V464" s="95">
        <v>0.72499999999999998</v>
      </c>
      <c r="W464" s="95">
        <v>19.877899999999997</v>
      </c>
      <c r="X464" s="95">
        <v>75.300000000000011</v>
      </c>
      <c r="Y464" s="95">
        <v>326.3</v>
      </c>
      <c r="Z464" s="95">
        <v>0.625</v>
      </c>
      <c r="AA464" s="95">
        <v>5.9237000000000002</v>
      </c>
      <c r="AB464" s="95">
        <v>434.2</v>
      </c>
      <c r="AH464" s="16" t="str">
        <f>IF(AND(B464="Premier League",E464="Live"),_xlfn.XLOOKUP(_xlfn.TEXTJOIN(" vs ",,C464:D464),Calendar!G:G,Calendar!B:B),IF(AND(B464="Premier League",E464="Highlights"),_xlfn.XLOOKUP(H464,Calendar!O:O,Calendar!N:N,,-1),""))</f>
        <v/>
      </c>
      <c r="AI464" s="61" t="str">
        <f>IF(AND(AH464&lt;&gt;"",E464="Live"),_xlfn.XLOOKUP(_xlfn.TEXTJOIN(" vs ",,C464:D464),Calendar!G:G,Calendar!K:K),"")</f>
        <v/>
      </c>
      <c r="AJ464" s="61" t="str">
        <f>IF(AND(K464&lt;&gt;"Match of the Day",K464&lt;&gt;"Match of the Day 2",K464&lt;&gt;"Match of the Day Repeat"),"",1+MAX($AJ$10:AJ463))</f>
        <v/>
      </c>
    </row>
    <row r="465" spans="1:36" x14ac:dyDescent="0.35">
      <c r="A465" s="90" t="s">
        <v>31</v>
      </c>
      <c r="B465" s="90" t="s">
        <v>529</v>
      </c>
      <c r="C465" s="90" t="s">
        <v>536</v>
      </c>
      <c r="D465" s="90" t="s">
        <v>195</v>
      </c>
      <c r="E465" s="90" t="s">
        <v>41</v>
      </c>
      <c r="F465" s="91">
        <v>0.83333333333333337</v>
      </c>
      <c r="G465" s="90"/>
      <c r="H465" s="92">
        <v>45983</v>
      </c>
      <c r="I465" s="90" t="s">
        <v>522</v>
      </c>
      <c r="J465" s="93" t="s">
        <v>37</v>
      </c>
      <c r="K465" s="90" t="s">
        <v>53</v>
      </c>
      <c r="L465" s="90" t="s">
        <v>54</v>
      </c>
      <c r="M465" s="93" t="s">
        <v>55</v>
      </c>
      <c r="N465" s="91">
        <v>0.83472222222222225</v>
      </c>
      <c r="O465" s="91">
        <v>0.91319444444444453</v>
      </c>
      <c r="P465" s="91">
        <v>7.8472222222222276E-2</v>
      </c>
      <c r="Q465" s="95">
        <v>192.10000000000002</v>
      </c>
      <c r="R465" s="95">
        <v>0.314</v>
      </c>
      <c r="S465" s="95">
        <v>1.6366000000000001</v>
      </c>
      <c r="T465" s="95">
        <v>370.1</v>
      </c>
      <c r="U465" s="95">
        <v>19.5</v>
      </c>
      <c r="V465" s="95">
        <v>0.27200000000000002</v>
      </c>
      <c r="W465" s="95">
        <v>4.2641</v>
      </c>
      <c r="X465" s="95">
        <v>45.3</v>
      </c>
      <c r="Y465" s="95">
        <v>184.2</v>
      </c>
      <c r="Z465" s="95">
        <v>0.35199999999999998</v>
      </c>
      <c r="AA465" s="95">
        <v>1.6274999999999999</v>
      </c>
      <c r="AB465" s="95">
        <v>354.3</v>
      </c>
      <c r="AH465" s="16" t="str">
        <f>IF(AND(B465="Premier League",E465="Live"),_xlfn.XLOOKUP(_xlfn.TEXTJOIN(" vs ",,C465:D465),Calendar!G:G,Calendar!B:B),IF(AND(B465="Premier League",E465="Highlights"),_xlfn.XLOOKUP(H465,Calendar!O:O,Calendar!N:N,,-1),""))</f>
        <v/>
      </c>
      <c r="AI465" s="61" t="str">
        <f>IF(AND(AH465&lt;&gt;"",E465="Live"),_xlfn.XLOOKUP(_xlfn.TEXTJOIN(" vs ",,C465:D465),Calendar!G:G,Calendar!K:K),"")</f>
        <v/>
      </c>
      <c r="AJ465" s="61" t="str">
        <f>IF(AND(K465&lt;&gt;"Match of the Day",K465&lt;&gt;"Match of the Day 2",K465&lt;&gt;"Match of the Day Repeat"),"",1+MAX($AJ$10:AJ464))</f>
        <v/>
      </c>
    </row>
    <row r="466" spans="1:36" x14ac:dyDescent="0.35">
      <c r="A466" s="90" t="s">
        <v>31</v>
      </c>
      <c r="B466" s="90" t="s">
        <v>32</v>
      </c>
      <c r="C466" s="90" t="s">
        <v>43</v>
      </c>
      <c r="D466" s="90" t="s">
        <v>82</v>
      </c>
      <c r="E466" s="90" t="s">
        <v>41</v>
      </c>
      <c r="F466" s="91">
        <v>0.58333333333333337</v>
      </c>
      <c r="G466" s="90"/>
      <c r="H466" s="92">
        <v>45984</v>
      </c>
      <c r="I466" s="90" t="s">
        <v>522</v>
      </c>
      <c r="J466" s="93" t="s">
        <v>38</v>
      </c>
      <c r="K466" s="90" t="s">
        <v>53</v>
      </c>
      <c r="L466" s="90" t="s">
        <v>54</v>
      </c>
      <c r="M466" s="93" t="s">
        <v>55</v>
      </c>
      <c r="N466" s="91">
        <v>0.58333333333333337</v>
      </c>
      <c r="O466" s="91">
        <v>0.6659722222222223</v>
      </c>
      <c r="P466" s="91">
        <v>8.2638888888888928E-2</v>
      </c>
      <c r="Q466" s="95">
        <v>1370.6</v>
      </c>
      <c r="R466" s="95">
        <v>2.2370000000000001</v>
      </c>
      <c r="S466" s="95">
        <v>18.368500000000001</v>
      </c>
      <c r="T466" s="95">
        <v>1859</v>
      </c>
      <c r="U466" s="95">
        <v>88.1</v>
      </c>
      <c r="V466" s="95">
        <v>1.2250000000000001</v>
      </c>
      <c r="W466" s="95">
        <v>32.5212</v>
      </c>
      <c r="X466" s="95">
        <v>172.2</v>
      </c>
      <c r="Y466" s="95">
        <v>1295.0999999999999</v>
      </c>
      <c r="Z466" s="95">
        <v>2.48</v>
      </c>
      <c r="AA466" s="95">
        <v>18.114800000000002</v>
      </c>
      <c r="AB466" s="95">
        <v>1758.6999999999998</v>
      </c>
      <c r="AH466" s="16" t="e">
        <f>IF(AND(B466="Premier League",E466="Live"),_xlfn.XLOOKUP(_xlfn.TEXTJOIN(" vs ",,C466:D466),Calendar!G:G,Calendar!B:B),IF(AND(B466="Premier League",E466="Highlights"),_xlfn.XLOOKUP(H466,Calendar!O:O,Calendar!N:N,,-1),""))</f>
        <v>#N/A</v>
      </c>
      <c r="AI466" s="61" t="e">
        <f>IF(AND(AH466&lt;&gt;"",E466="Live"),_xlfn.XLOOKUP(_xlfn.TEXTJOIN(" vs ",,C466:D466),Calendar!G:G,Calendar!K:K),"")</f>
        <v>#N/A</v>
      </c>
      <c r="AJ466" s="61" t="str">
        <f>IF(AND(K466&lt;&gt;"Match of the Day",K466&lt;&gt;"Match of the Day 2",K466&lt;&gt;"Match of the Day Repeat"),"",1+MAX($AJ$10:AJ465))</f>
        <v/>
      </c>
    </row>
    <row r="467" spans="1:36" x14ac:dyDescent="0.35">
      <c r="A467" s="90" t="s">
        <v>31</v>
      </c>
      <c r="B467" s="90" t="s">
        <v>32</v>
      </c>
      <c r="C467" s="90" t="s">
        <v>40</v>
      </c>
      <c r="D467" s="90" t="s">
        <v>48</v>
      </c>
      <c r="E467" s="90" t="s">
        <v>41</v>
      </c>
      <c r="F467" s="91">
        <v>0.6875</v>
      </c>
      <c r="G467" s="90"/>
      <c r="H467" s="92">
        <v>45984</v>
      </c>
      <c r="I467" s="90" t="s">
        <v>522</v>
      </c>
      <c r="J467" s="93" t="s">
        <v>38</v>
      </c>
      <c r="K467" s="90" t="s">
        <v>53</v>
      </c>
      <c r="L467" s="90" t="s">
        <v>54</v>
      </c>
      <c r="M467" s="93" t="s">
        <v>55</v>
      </c>
      <c r="N467" s="91">
        <v>0.6875</v>
      </c>
      <c r="O467" s="91">
        <v>0.76597222222222228</v>
      </c>
      <c r="P467" s="91">
        <v>7.8472222222222276E-2</v>
      </c>
      <c r="Q467" s="95">
        <v>2676.8</v>
      </c>
      <c r="R467" s="95">
        <v>4.3689999999999998</v>
      </c>
      <c r="S467" s="95">
        <v>23.453499999999998</v>
      </c>
      <c r="T467" s="95">
        <v>3073.5</v>
      </c>
      <c r="U467" s="95">
        <v>375.5</v>
      </c>
      <c r="V467" s="95">
        <v>5.2219999999999995</v>
      </c>
      <c r="W467" s="95">
        <v>58.911199999999994</v>
      </c>
      <c r="X467" s="95">
        <v>474</v>
      </c>
      <c r="Y467" s="95">
        <v>2488.6</v>
      </c>
      <c r="Z467" s="95">
        <v>4.7649999999999997</v>
      </c>
      <c r="AA467" s="95">
        <v>22.876799999999999</v>
      </c>
      <c r="AB467" s="95">
        <v>2847.5</v>
      </c>
      <c r="AH467" s="16" t="e">
        <f>IF(AND(B467="Premier League",E467="Live"),_xlfn.XLOOKUP(_xlfn.TEXTJOIN(" vs ",,C467:D467),Calendar!G:G,Calendar!B:B),IF(AND(B467="Premier League",E467="Highlights"),_xlfn.XLOOKUP(H467,Calendar!O:O,Calendar!N:N,,-1),""))</f>
        <v>#N/A</v>
      </c>
      <c r="AI467" s="61" t="e">
        <f>IF(AND(AH467&lt;&gt;"",E467="Live"),_xlfn.XLOOKUP(_xlfn.TEXTJOIN(" vs ",,C467:D467),Calendar!G:G,Calendar!K:K),"")</f>
        <v>#N/A</v>
      </c>
      <c r="AJ467" s="61" t="str">
        <f>IF(AND(K467&lt;&gt;"Match of the Day",K467&lt;&gt;"Match of the Day 2",K467&lt;&gt;"Match of the Day Repeat"),"",1+MAX($AJ$10:AJ466))</f>
        <v/>
      </c>
    </row>
    <row r="468" spans="1:36" x14ac:dyDescent="0.35">
      <c r="A468" s="90" t="s">
        <v>31</v>
      </c>
      <c r="B468" s="90" t="s">
        <v>32</v>
      </c>
      <c r="C468" s="90"/>
      <c r="D468" s="90"/>
      <c r="E468" s="90" t="s">
        <v>33</v>
      </c>
      <c r="F468" s="91">
        <v>0.31597222222222221</v>
      </c>
      <c r="G468" s="90"/>
      <c r="H468" s="92">
        <v>45984</v>
      </c>
      <c r="I468" s="90" t="s">
        <v>522</v>
      </c>
      <c r="J468" s="93" t="s">
        <v>38</v>
      </c>
      <c r="K468" s="90" t="s">
        <v>553</v>
      </c>
      <c r="L468" s="90" t="s">
        <v>35</v>
      </c>
      <c r="M468" s="93" t="s">
        <v>36</v>
      </c>
      <c r="N468" s="91">
        <v>0.31597222222222221</v>
      </c>
      <c r="O468" s="91">
        <v>0.375</v>
      </c>
      <c r="P468" s="91">
        <v>5.902777777777779E-2</v>
      </c>
      <c r="Q468" s="95">
        <v>555.29999999999995</v>
      </c>
      <c r="R468" s="95">
        <v>0.90600000000000003</v>
      </c>
      <c r="S468" s="95">
        <v>18.321300000000001</v>
      </c>
      <c r="T468" s="95">
        <v>809.5</v>
      </c>
      <c r="U468" s="95">
        <v>11.4</v>
      </c>
      <c r="V468" s="95">
        <v>0.159</v>
      </c>
      <c r="W468" s="95">
        <v>15.0396</v>
      </c>
      <c r="X468" s="95">
        <v>35</v>
      </c>
      <c r="Y468" s="95">
        <v>542.5</v>
      </c>
      <c r="Z468" s="95">
        <v>1.0389999999999999</v>
      </c>
      <c r="AA468" s="95">
        <v>18.807400000000001</v>
      </c>
      <c r="AB468" s="95">
        <v>800.4</v>
      </c>
      <c r="AH468" s="16" t="str">
        <f>IF(AND(B468="Premier League",E468="Live"),_xlfn.XLOOKUP(_xlfn.TEXTJOIN(" vs ",,C468:D468),Calendar!G:G,Calendar!B:B),IF(AND(B468="Premier League",E468="Highlights"),_xlfn.XLOOKUP(H468,Calendar!O:O,Calendar!N:N,,-1),""))</f>
        <v>Matchweek 01</v>
      </c>
      <c r="AI468" s="61" t="str">
        <f>IF(AND(AH468&lt;&gt;"",E468="Live"),_xlfn.XLOOKUP(_xlfn.TEXTJOIN(" vs ",,C468:D468),Calendar!G:G,Calendar!K:K),"")</f>
        <v/>
      </c>
      <c r="AJ468" s="61">
        <f>IF(AND(K468&lt;&gt;"Match of the Day",K468&lt;&gt;"Match of the Day 2",K468&lt;&gt;"Match of the Day Repeat"),"",1+MAX($AJ$10:AJ467))</f>
        <v>33</v>
      </c>
    </row>
    <row r="469" spans="1:36" x14ac:dyDescent="0.35">
      <c r="A469" s="90" t="s">
        <v>31</v>
      </c>
      <c r="B469" s="90" t="s">
        <v>32</v>
      </c>
      <c r="C469" s="90"/>
      <c r="D469" s="90"/>
      <c r="E469" s="90" t="s">
        <v>33</v>
      </c>
      <c r="F469" s="91">
        <v>0.94444444444444442</v>
      </c>
      <c r="G469" s="90"/>
      <c r="H469" s="92">
        <v>45984</v>
      </c>
      <c r="I469" s="90" t="s">
        <v>522</v>
      </c>
      <c r="J469" s="93" t="s">
        <v>38</v>
      </c>
      <c r="K469" s="90" t="s">
        <v>552</v>
      </c>
      <c r="L469" s="90" t="s">
        <v>35</v>
      </c>
      <c r="M469" s="93" t="s">
        <v>36</v>
      </c>
      <c r="N469" s="91">
        <v>0.94444444444444442</v>
      </c>
      <c r="O469" s="91">
        <v>0.97916666666666663</v>
      </c>
      <c r="P469" s="91">
        <v>3.472222222222221E-2</v>
      </c>
      <c r="Q469" s="95">
        <v>1409.6</v>
      </c>
      <c r="R469" s="95">
        <v>2.3010000000000002</v>
      </c>
      <c r="S469" s="95">
        <v>25.322900000000001</v>
      </c>
      <c r="T469" s="95">
        <v>2597.9</v>
      </c>
      <c r="U469" s="95">
        <v>59.8</v>
      </c>
      <c r="V469" s="95">
        <v>0.83199999999999996</v>
      </c>
      <c r="W469" s="95">
        <v>28.777699999999999</v>
      </c>
      <c r="X469" s="95">
        <v>88.9</v>
      </c>
      <c r="Y469" s="95">
        <v>1384.1</v>
      </c>
      <c r="Z469" s="95">
        <v>2.65</v>
      </c>
      <c r="AA469" s="95">
        <v>25.290500000000002</v>
      </c>
      <c r="AB469" s="95">
        <v>2547.1999999999998</v>
      </c>
      <c r="AH469" s="16" t="str">
        <f>IF(AND(B469="Premier League",E469="Live"),_xlfn.XLOOKUP(_xlfn.TEXTJOIN(" vs ",,C469:D469),Calendar!G:G,Calendar!B:B),IF(AND(B469="Premier League",E469="Highlights"),_xlfn.XLOOKUP(H469,Calendar!O:O,Calendar!N:N,,-1),""))</f>
        <v>Matchweek 01</v>
      </c>
      <c r="AI469" s="61" t="str">
        <f>IF(AND(AH469&lt;&gt;"",E469="Live"),_xlfn.XLOOKUP(_xlfn.TEXTJOIN(" vs ",,C469:D469),Calendar!G:G,Calendar!K:K),"")</f>
        <v/>
      </c>
      <c r="AJ469" s="61">
        <f>IF(AND(K469&lt;&gt;"Match of the Day",K469&lt;&gt;"Match of the Day 2",K469&lt;&gt;"Match of the Day Repeat"),"",1+MAX($AJ$10:AJ468))</f>
        <v>34</v>
      </c>
    </row>
    <row r="470" spans="1:36" x14ac:dyDescent="0.35">
      <c r="A470" s="90" t="s">
        <v>31</v>
      </c>
      <c r="B470" s="90" t="s">
        <v>145</v>
      </c>
      <c r="C470" s="90" t="s">
        <v>93</v>
      </c>
      <c r="D470" s="90" t="s">
        <v>91</v>
      </c>
      <c r="E470" s="90" t="s">
        <v>41</v>
      </c>
      <c r="F470" s="91">
        <v>0.5</v>
      </c>
      <c r="G470" s="90"/>
      <c r="H470" s="92">
        <v>45984</v>
      </c>
      <c r="I470" s="90" t="s">
        <v>522</v>
      </c>
      <c r="J470" s="93" t="s">
        <v>38</v>
      </c>
      <c r="K470" s="90" t="s">
        <v>53</v>
      </c>
      <c r="L470" s="90" t="s">
        <v>549</v>
      </c>
      <c r="M470" s="93" t="s">
        <v>80</v>
      </c>
      <c r="N470" s="91">
        <v>0.50069444444444444</v>
      </c>
      <c r="O470" s="91">
        <v>0.58194444444444449</v>
      </c>
      <c r="P470" s="91">
        <v>8.1250000000000044E-2</v>
      </c>
      <c r="Q470" s="95">
        <v>606.1</v>
      </c>
      <c r="R470" s="95">
        <v>0.98899999999999999</v>
      </c>
      <c r="S470" s="95">
        <v>10.388199999999999</v>
      </c>
      <c r="T470" s="95">
        <v>729.4</v>
      </c>
      <c r="U470" s="95">
        <v>31</v>
      </c>
      <c r="V470" s="95">
        <v>0.43099999999999999</v>
      </c>
      <c r="W470" s="95">
        <v>17.023599999999998</v>
      </c>
      <c r="X470" s="95">
        <v>53.3</v>
      </c>
      <c r="Y470" s="95">
        <v>585.6</v>
      </c>
      <c r="Z470" s="95">
        <v>1.121</v>
      </c>
      <c r="AA470" s="95">
        <v>10.38</v>
      </c>
      <c r="AB470" s="95">
        <v>706.8</v>
      </c>
      <c r="AH470" s="16" t="str">
        <f>IF(AND(B470="Premier League",E470="Live"),_xlfn.XLOOKUP(_xlfn.TEXTJOIN(" vs ",,C470:D470),Calendar!G:G,Calendar!B:B),IF(AND(B470="Premier League",E470="Highlights"),_xlfn.XLOOKUP(H470,Calendar!O:O,Calendar!N:N,,-1),""))</f>
        <v/>
      </c>
      <c r="AI470" s="61" t="str">
        <f>IF(AND(AH470&lt;&gt;"",E470="Live"),_xlfn.XLOOKUP(_xlfn.TEXTJOIN(" vs ",,C470:D470),Calendar!G:G,Calendar!K:K),"")</f>
        <v/>
      </c>
      <c r="AJ470" s="61" t="str">
        <f>IF(AND(K470&lt;&gt;"Match of the Day",K470&lt;&gt;"Match of the Day 2",K470&lt;&gt;"Match of the Day Repeat"),"",1+MAX($AJ$10:AJ469))</f>
        <v/>
      </c>
    </row>
    <row r="471" spans="1:36" x14ac:dyDescent="0.35">
      <c r="A471" s="90" t="s">
        <v>31</v>
      </c>
      <c r="B471" s="90" t="s">
        <v>145</v>
      </c>
      <c r="C471" s="90" t="s">
        <v>93</v>
      </c>
      <c r="D471" s="90" t="s">
        <v>91</v>
      </c>
      <c r="E471" s="90" t="s">
        <v>41</v>
      </c>
      <c r="F471" s="91">
        <v>0.5</v>
      </c>
      <c r="G471" s="90"/>
      <c r="H471" s="92">
        <v>45984</v>
      </c>
      <c r="I471" s="90" t="s">
        <v>522</v>
      </c>
      <c r="J471" s="93" t="s">
        <v>38</v>
      </c>
      <c r="K471" s="90" t="s">
        <v>53</v>
      </c>
      <c r="L471" s="90" t="s">
        <v>54</v>
      </c>
      <c r="M471" s="93" t="s">
        <v>55</v>
      </c>
      <c r="N471" s="91">
        <v>0.5</v>
      </c>
      <c r="O471" s="91">
        <v>0.53402777777777777</v>
      </c>
      <c r="P471" s="91">
        <v>3.4027777777777768E-2</v>
      </c>
      <c r="Q471" s="95">
        <v>253.50427350427299</v>
      </c>
      <c r="R471" s="95">
        <v>0.41377777777777702</v>
      </c>
      <c r="S471" s="95">
        <v>4.4424085470085402</v>
      </c>
      <c r="T471" s="95">
        <v>337.7</v>
      </c>
      <c r="U471" s="95">
        <v>21.198290598290502</v>
      </c>
      <c r="V471" s="95">
        <v>0.29475213675213602</v>
      </c>
      <c r="W471" s="95">
        <v>11.605050427350401</v>
      </c>
      <c r="X471" s="95">
        <v>35.299999999999997</v>
      </c>
      <c r="Y471" s="95">
        <v>247.00598290598199</v>
      </c>
      <c r="Z471" s="95">
        <v>0.472965811965811</v>
      </c>
      <c r="AA471" s="95">
        <v>4.4810418803418797</v>
      </c>
      <c r="AB471" s="95">
        <v>331.3</v>
      </c>
      <c r="AH471" s="16" t="str">
        <f>IF(AND(B471="Premier League",E471="Live"),_xlfn.XLOOKUP(_xlfn.TEXTJOIN(" vs ",,C471:D471),Calendar!G:G,Calendar!B:B),IF(AND(B471="Premier League",E471="Highlights"),_xlfn.XLOOKUP(H471,Calendar!O:O,Calendar!N:N,,-1),""))</f>
        <v/>
      </c>
      <c r="AI471" s="61" t="str">
        <f>IF(AND(AH471&lt;&gt;"",E471="Live"),_xlfn.XLOOKUP(_xlfn.TEXTJOIN(" vs ",,C471:D471),Calendar!G:G,Calendar!K:K),"")</f>
        <v/>
      </c>
      <c r="AJ471" s="61" t="str">
        <f>IF(AND(K471&lt;&gt;"Match of the Day",K471&lt;&gt;"Match of the Day 2",K471&lt;&gt;"Match of the Day Repeat"),"",1+MAX($AJ$10:AJ470))</f>
        <v/>
      </c>
    </row>
    <row r="472" spans="1:36" x14ac:dyDescent="0.35">
      <c r="A472" s="90" t="s">
        <v>31</v>
      </c>
      <c r="B472" s="90" t="s">
        <v>529</v>
      </c>
      <c r="C472" s="90" t="s">
        <v>533</v>
      </c>
      <c r="D472" s="90" t="s">
        <v>537</v>
      </c>
      <c r="E472" s="90" t="s">
        <v>41</v>
      </c>
      <c r="F472" s="91">
        <v>0.625</v>
      </c>
      <c r="G472" s="90"/>
      <c r="H472" s="92">
        <v>45984</v>
      </c>
      <c r="I472" s="90" t="s">
        <v>522</v>
      </c>
      <c r="J472" s="93" t="s">
        <v>38</v>
      </c>
      <c r="K472" s="90" t="s">
        <v>53</v>
      </c>
      <c r="L472" s="90" t="s">
        <v>120</v>
      </c>
      <c r="M472" s="93" t="s">
        <v>55</v>
      </c>
      <c r="N472" s="91">
        <v>0.625</v>
      </c>
      <c r="O472" s="91">
        <v>0.70486111111111116</v>
      </c>
      <c r="P472" s="91">
        <v>7.986111111111116E-2</v>
      </c>
      <c r="Q472" s="95">
        <v>122</v>
      </c>
      <c r="R472" s="95">
        <v>0.19900000000000001</v>
      </c>
      <c r="S472" s="95">
        <v>1.4328000000000001</v>
      </c>
      <c r="T472" s="95">
        <v>163.4</v>
      </c>
      <c r="U472" s="95">
        <v>11.1</v>
      </c>
      <c r="V472" s="95">
        <v>0.154</v>
      </c>
      <c r="W472" s="95">
        <v>2.7743000000000002</v>
      </c>
      <c r="X472" s="95">
        <v>20.2</v>
      </c>
      <c r="Y472" s="95">
        <v>119.2</v>
      </c>
      <c r="Z472" s="95">
        <v>0.22800000000000001</v>
      </c>
      <c r="AA472" s="95">
        <v>1.4728000000000001</v>
      </c>
      <c r="AB472" s="95">
        <v>161.5</v>
      </c>
      <c r="AH472" s="16" t="str">
        <f>IF(AND(B472="Premier League",E472="Live"),_xlfn.XLOOKUP(_xlfn.TEXTJOIN(" vs ",,C472:D472),Calendar!G:G,Calendar!B:B),IF(AND(B472="Premier League",E472="Highlights"),_xlfn.XLOOKUP(H472,Calendar!O:O,Calendar!N:N,,-1),""))</f>
        <v/>
      </c>
      <c r="AI472" s="61" t="str">
        <f>IF(AND(AH472&lt;&gt;"",E472="Live"),_xlfn.XLOOKUP(_xlfn.TEXTJOIN(" vs ",,C472:D472),Calendar!G:G,Calendar!K:K),"")</f>
        <v/>
      </c>
      <c r="AJ472" s="61" t="str">
        <f>IF(AND(K472&lt;&gt;"Match of the Day",K472&lt;&gt;"Match of the Day 2",K472&lt;&gt;"Match of the Day Repeat"),"",1+MAX($AJ$10:AJ471))</f>
        <v/>
      </c>
    </row>
    <row r="473" spans="1:36" x14ac:dyDescent="0.35">
      <c r="AH473" s="16" t="str">
        <f>IF(AND(B473="Premier League",E473="Live"),_xlfn.XLOOKUP(_xlfn.TEXTJOIN(" vs ",,C473:D473),Calendar!G:G,Calendar!B:B),IF(AND(B473="Premier League",E473="Highlights"),_xlfn.XLOOKUP(H473,Calendar!O:O,Calendar!N:N,,-1),""))</f>
        <v/>
      </c>
      <c r="AI473" s="61" t="str">
        <f>IF(AND(AH473&lt;&gt;"",E473="Live"),_xlfn.XLOOKUP(_xlfn.TEXTJOIN(" vs ",,C473:D473),Calendar!G:G,Calendar!K:K),"")</f>
        <v/>
      </c>
      <c r="AJ473" s="61" t="str">
        <f>IF(AND(K473&lt;&gt;"Match of the Day",K473&lt;&gt;"Match of the Day 2",K473&lt;&gt;"Match of the Day Repeat"),"",1+MAX($AJ$10:AJ472))</f>
        <v/>
      </c>
    </row>
    <row r="474" spans="1:36" x14ac:dyDescent="0.35">
      <c r="AH474" s="16" t="str">
        <f>IF(AND(B474="Premier League",E474="Live"),_xlfn.XLOOKUP(_xlfn.TEXTJOIN(" vs ",,C474:D474),Calendar!G:G,Calendar!B:B),IF(AND(B474="Premier League",E474="Highlights"),_xlfn.XLOOKUP(H474,Calendar!O:O,Calendar!N:N,,-1),""))</f>
        <v/>
      </c>
      <c r="AI474" s="61" t="str">
        <f>IF(AND(AH474&lt;&gt;"",E474="Live"),_xlfn.XLOOKUP(_xlfn.TEXTJOIN(" vs ",,C474:D474),Calendar!G:G,Calendar!K:K),"")</f>
        <v/>
      </c>
      <c r="AJ474" s="61" t="str">
        <f>IF(AND(K474&lt;&gt;"Match of the Day",K474&lt;&gt;"Match of the Day 2",K474&lt;&gt;"Match of the Day Repeat"),"",1+MAX($AJ$10:AJ473))</f>
        <v/>
      </c>
    </row>
    <row r="475" spans="1:36" x14ac:dyDescent="0.35">
      <c r="AH475" s="16" t="str">
        <f>IF(AND(B475="Premier League",E475="Live"),_xlfn.XLOOKUP(_xlfn.TEXTJOIN(" vs ",,C475:D475),Calendar!G:G,Calendar!B:B),IF(AND(B475="Premier League",E475="Highlights"),_xlfn.XLOOKUP(H475,Calendar!O:O,Calendar!N:N,,-1),""))</f>
        <v/>
      </c>
      <c r="AI475" s="61" t="str">
        <f>IF(AND(AH475&lt;&gt;"",E475="Live"),_xlfn.XLOOKUP(_xlfn.TEXTJOIN(" vs ",,C475:D475),Calendar!G:G,Calendar!K:K),"")</f>
        <v/>
      </c>
      <c r="AJ475" s="61" t="str">
        <f>IF(AND(K475&lt;&gt;"Match of the Day",K475&lt;&gt;"Match of the Day 2",K475&lt;&gt;"Match of the Day Repeat"),"",1+MAX($AJ$10:AJ474))</f>
        <v/>
      </c>
    </row>
    <row r="476" spans="1:36" x14ac:dyDescent="0.35">
      <c r="AH476" s="16" t="str">
        <f>IF(AND(B476="Premier League",E476="Live"),_xlfn.XLOOKUP(_xlfn.TEXTJOIN(" vs ",,C476:D476),Calendar!G:G,Calendar!B:B),IF(AND(B476="Premier League",E476="Highlights"),_xlfn.XLOOKUP(H476,Calendar!O:O,Calendar!N:N,,-1),""))</f>
        <v/>
      </c>
      <c r="AI476" s="61" t="str">
        <f>IF(AND(AH476&lt;&gt;"",E476="Live"),_xlfn.XLOOKUP(_xlfn.TEXTJOIN(" vs ",,C476:D476),Calendar!G:G,Calendar!K:K),"")</f>
        <v/>
      </c>
      <c r="AJ476" s="61" t="str">
        <f>IF(AND(K476&lt;&gt;"Match of the Day",K476&lt;&gt;"Match of the Day 2",K476&lt;&gt;"Match of the Day Repeat"),"",1+MAX($AJ$10:AJ475))</f>
        <v/>
      </c>
    </row>
    <row r="477" spans="1:36" x14ac:dyDescent="0.35">
      <c r="AH477" s="16" t="str">
        <f>IF(AND(B477="Premier League",E477="Live"),_xlfn.XLOOKUP(_xlfn.TEXTJOIN(" vs ",,C477:D477),Calendar!G:G,Calendar!B:B),IF(AND(B477="Premier League",E477="Highlights"),_xlfn.XLOOKUP(H477,Calendar!O:O,Calendar!N:N,,-1),""))</f>
        <v/>
      </c>
      <c r="AI477" s="61" t="str">
        <f>IF(AND(AH477&lt;&gt;"",E477="Live"),_xlfn.XLOOKUP(_xlfn.TEXTJOIN(" vs ",,C477:D477),Calendar!G:G,Calendar!K:K),"")</f>
        <v/>
      </c>
      <c r="AJ477" s="61" t="str">
        <f>IF(AND(K477&lt;&gt;"Match of the Day",K477&lt;&gt;"Match of the Day 2",K477&lt;&gt;"Match of the Day Repeat"),"",1+MAX($AJ$10:AJ476))</f>
        <v/>
      </c>
    </row>
    <row r="478" spans="1:36" x14ac:dyDescent="0.35">
      <c r="AH478" s="16" t="str">
        <f>IF(AND(B478="Premier League",E478="Live"),_xlfn.XLOOKUP(_xlfn.TEXTJOIN(" vs ",,C478:D478),Calendar!G:G,Calendar!B:B),IF(AND(B478="Premier League",E478="Highlights"),_xlfn.XLOOKUP(H478,Calendar!O:O,Calendar!N:N,,-1),""))</f>
        <v/>
      </c>
      <c r="AI478" s="61" t="str">
        <f>IF(AND(AH478&lt;&gt;"",E478="Live"),_xlfn.XLOOKUP(_xlfn.TEXTJOIN(" vs ",,C478:D478),Calendar!G:G,Calendar!K:K),"")</f>
        <v/>
      </c>
      <c r="AJ478" s="61" t="str">
        <f>IF(AND(K478&lt;&gt;"Match of the Day",K478&lt;&gt;"Match of the Day 2",K478&lt;&gt;"Match of the Day Repeat"),"",1+MAX($AJ$10:AJ477))</f>
        <v/>
      </c>
    </row>
    <row r="479" spans="1:36" x14ac:dyDescent="0.35">
      <c r="AH479" s="16" t="str">
        <f>IF(AND(B479="Premier League",E479="Live"),_xlfn.XLOOKUP(_xlfn.TEXTJOIN(" vs ",,C479:D479),Calendar!G:G,Calendar!B:B),IF(AND(B479="Premier League",E479="Highlights"),_xlfn.XLOOKUP(H479,Calendar!O:O,Calendar!N:N,,-1),""))</f>
        <v/>
      </c>
      <c r="AI479" s="61" t="str">
        <f>IF(AND(AH479&lt;&gt;"",E479="Live"),_xlfn.XLOOKUP(_xlfn.TEXTJOIN(" vs ",,C479:D479),Calendar!G:G,Calendar!K:K),"")</f>
        <v/>
      </c>
      <c r="AJ479" s="61" t="str">
        <f>IF(AND(K479&lt;&gt;"Match of the Day",K479&lt;&gt;"Match of the Day 2",K479&lt;&gt;"Match of the Day Repeat"),"",1+MAX($AJ$10:AJ478))</f>
        <v/>
      </c>
    </row>
    <row r="480" spans="1:36" x14ac:dyDescent="0.35">
      <c r="AH480" s="16" t="str">
        <f>IF(AND(B480="Premier League",E480="Live"),_xlfn.XLOOKUP(_xlfn.TEXTJOIN(" vs ",,C480:D480),Calendar!G:G,Calendar!B:B),IF(AND(B480="Premier League",E480="Highlights"),_xlfn.XLOOKUP(H480,Calendar!O:O,Calendar!N:N,,-1),""))</f>
        <v/>
      </c>
      <c r="AI480" s="61" t="str">
        <f>IF(AND(AH480&lt;&gt;"",E480="Live"),_xlfn.XLOOKUP(_xlfn.TEXTJOIN(" vs ",,C480:D480),Calendar!G:G,Calendar!K:K),"")</f>
        <v/>
      </c>
      <c r="AJ480" s="61" t="str">
        <f>IF(AND(K480&lt;&gt;"Match of the Day",K480&lt;&gt;"Match of the Day 2",K480&lt;&gt;"Match of the Day Repeat"),"",1+MAX($AJ$10:AJ479))</f>
        <v/>
      </c>
    </row>
    <row r="481" spans="34:36" x14ac:dyDescent="0.35">
      <c r="AH481" s="16" t="str">
        <f>IF(AND(B481="Premier League",E481="Live"),_xlfn.XLOOKUP(_xlfn.TEXTJOIN(" vs ",,C481:D481),Calendar!G:G,Calendar!B:B),IF(AND(B481="Premier League",E481="Highlights"),_xlfn.XLOOKUP(H481,Calendar!O:O,Calendar!N:N,,-1),""))</f>
        <v/>
      </c>
      <c r="AI481" s="61" t="str">
        <f>IF(AND(AH481&lt;&gt;"",E481="Live"),_xlfn.XLOOKUP(_xlfn.TEXTJOIN(" vs ",,C481:D481),Calendar!G:G,Calendar!K:K),"")</f>
        <v/>
      </c>
      <c r="AJ481" s="61" t="str">
        <f>IF(AND(K481&lt;&gt;"Match of the Day",K481&lt;&gt;"Match of the Day 2",K481&lt;&gt;"Match of the Day Repeat"),"",1+MAX($AJ$10:AJ480))</f>
        <v/>
      </c>
    </row>
    <row r="482" spans="34:36" x14ac:dyDescent="0.35">
      <c r="AH482" s="16" t="str">
        <f>IF(AND(B482="Premier League",E482="Live"),_xlfn.XLOOKUP(_xlfn.TEXTJOIN(" vs ",,C482:D482),Calendar!G:G,Calendar!B:B),IF(AND(B482="Premier League",E482="Highlights"),_xlfn.XLOOKUP(H482,Calendar!O:O,Calendar!N:N,,-1),""))</f>
        <v/>
      </c>
      <c r="AI482" s="61" t="str">
        <f>IF(AND(AH482&lt;&gt;"",E482="Live"),_xlfn.XLOOKUP(_xlfn.TEXTJOIN(" vs ",,C482:D482),Calendar!G:G,Calendar!K:K),"")</f>
        <v/>
      </c>
      <c r="AJ482" s="61" t="str">
        <f>IF(AND(K482&lt;&gt;"Match of the Day",K482&lt;&gt;"Match of the Day 2",K482&lt;&gt;"Match of the Day Repeat"),"",1+MAX($AJ$10:AJ481))</f>
        <v/>
      </c>
    </row>
    <row r="483" spans="34:36" x14ac:dyDescent="0.35">
      <c r="AH483" s="16" t="str">
        <f>IF(AND(B483="Premier League",E483="Live"),_xlfn.XLOOKUP(_xlfn.TEXTJOIN(" vs ",,C483:D483),Calendar!G:G,Calendar!B:B),IF(AND(B483="Premier League",E483="Highlights"),_xlfn.XLOOKUP(H483,Calendar!O:O,Calendar!N:N,,-1),""))</f>
        <v/>
      </c>
      <c r="AI483" s="61" t="str">
        <f>IF(AND(AH483&lt;&gt;"",E483="Live"),_xlfn.XLOOKUP(_xlfn.TEXTJOIN(" vs ",,C483:D483),Calendar!G:G,Calendar!K:K),"")</f>
        <v/>
      </c>
      <c r="AJ483" s="61" t="str">
        <f>IF(AND(K483&lt;&gt;"Match of the Day",K483&lt;&gt;"Match of the Day 2",K483&lt;&gt;"Match of the Day Repeat"),"",1+MAX($AJ$10:AJ482))</f>
        <v/>
      </c>
    </row>
    <row r="484" spans="34:36" x14ac:dyDescent="0.35">
      <c r="AH484" s="16" t="str">
        <f>IF(AND(B484="Premier League",E484="Live"),_xlfn.XLOOKUP(_xlfn.TEXTJOIN(" vs ",,C484:D484),Calendar!G:G,Calendar!B:B),IF(AND(B484="Premier League",E484="Highlights"),_xlfn.XLOOKUP(H484,Calendar!O:O,Calendar!N:N,,-1),""))</f>
        <v/>
      </c>
      <c r="AI484" s="61" t="str">
        <f>IF(AND(AH484&lt;&gt;"",E484="Live"),_xlfn.XLOOKUP(_xlfn.TEXTJOIN(" vs ",,C484:D484),Calendar!G:G,Calendar!K:K),"")</f>
        <v/>
      </c>
      <c r="AJ484" s="61" t="str">
        <f>IF(AND(K484&lt;&gt;"Match of the Day",K484&lt;&gt;"Match of the Day 2",K484&lt;&gt;"Match of the Day Repeat"),"",1+MAX($AJ$10:AJ483))</f>
        <v/>
      </c>
    </row>
    <row r="485" spans="34:36" x14ac:dyDescent="0.35">
      <c r="AH485" s="16" t="str">
        <f>IF(AND(B485="Premier League",E485="Live"),_xlfn.XLOOKUP(_xlfn.TEXTJOIN(" vs ",,C485:D485),Calendar!G:G,Calendar!B:B),IF(AND(B485="Premier League",E485="Highlights"),_xlfn.XLOOKUP(H485,Calendar!O:O,Calendar!N:N,,-1),""))</f>
        <v/>
      </c>
      <c r="AI485" s="61" t="str">
        <f>IF(AND(AH485&lt;&gt;"",E485="Live"),_xlfn.XLOOKUP(_xlfn.TEXTJOIN(" vs ",,C485:D485),Calendar!G:G,Calendar!K:K),"")</f>
        <v/>
      </c>
      <c r="AJ485" s="61" t="str">
        <f>IF(AND(K485&lt;&gt;"Match of the Day",K485&lt;&gt;"Match of the Day 2",K485&lt;&gt;"Match of the Day Repeat"),"",1+MAX($AJ$10:AJ484))</f>
        <v/>
      </c>
    </row>
    <row r="486" spans="34:36" x14ac:dyDescent="0.35">
      <c r="AH486" s="16" t="str">
        <f>IF(AND(B486="Premier League",E486="Live"),_xlfn.XLOOKUP(_xlfn.TEXTJOIN(" vs ",,C486:D486),Calendar!G:G,Calendar!B:B),IF(AND(B486="Premier League",E486="Highlights"),_xlfn.XLOOKUP(H486,Calendar!O:O,Calendar!N:N,,-1),""))</f>
        <v/>
      </c>
      <c r="AI486" s="61" t="str">
        <f>IF(AND(AH486&lt;&gt;"",E486="Live"),_xlfn.XLOOKUP(_xlfn.TEXTJOIN(" vs ",,C486:D486),Calendar!G:G,Calendar!K:K),"")</f>
        <v/>
      </c>
      <c r="AJ486" s="61" t="str">
        <f>IF(AND(K486&lt;&gt;"Match of the Day",K486&lt;&gt;"Match of the Day 2",K486&lt;&gt;"Match of the Day Repeat"),"",1+MAX($AJ$10:AJ485))</f>
        <v/>
      </c>
    </row>
    <row r="487" spans="34:36" x14ac:dyDescent="0.35">
      <c r="AH487" s="16" t="str">
        <f>IF(AND(B487="Premier League",E487="Live"),_xlfn.XLOOKUP(_xlfn.TEXTJOIN(" vs ",,C487:D487),Calendar!G:G,Calendar!B:B),IF(AND(B487="Premier League",E487="Highlights"),_xlfn.XLOOKUP(H487,Calendar!O:O,Calendar!N:N,,-1),""))</f>
        <v/>
      </c>
      <c r="AI487" s="61" t="str">
        <f>IF(AND(AH487&lt;&gt;"",E487="Live"),_xlfn.XLOOKUP(_xlfn.TEXTJOIN(" vs ",,C487:D487),Calendar!G:G,Calendar!K:K),"")</f>
        <v/>
      </c>
      <c r="AJ487" s="61" t="str">
        <f>IF(AND(K487&lt;&gt;"Match of the Day",K487&lt;&gt;"Match of the Day 2",K487&lt;&gt;"Match of the Day Repeat"),"",1+MAX($AJ$10:AJ486))</f>
        <v/>
      </c>
    </row>
    <row r="488" spans="34:36" x14ac:dyDescent="0.35">
      <c r="AH488" s="16" t="str">
        <f>IF(AND(B488="Premier League",E488="Live"),_xlfn.XLOOKUP(_xlfn.TEXTJOIN(" vs ",,C488:D488),Calendar!G:G,Calendar!B:B),IF(AND(B488="Premier League",E488="Highlights"),_xlfn.XLOOKUP(H488,Calendar!O:O,Calendar!N:N,,-1),""))</f>
        <v/>
      </c>
      <c r="AI488" s="61" t="str">
        <f>IF(AND(AH488&lt;&gt;"",E488="Live"),_xlfn.XLOOKUP(_xlfn.TEXTJOIN(" vs ",,C488:D488),Calendar!G:G,Calendar!K:K),"")</f>
        <v/>
      </c>
      <c r="AJ488" s="61" t="str">
        <f>IF(AND(K488&lt;&gt;"Match of the Day",K488&lt;&gt;"Match of the Day 2",K488&lt;&gt;"Match of the Day Repeat"),"",1+MAX($AJ$10:AJ487))</f>
        <v/>
      </c>
    </row>
    <row r="489" spans="34:36" x14ac:dyDescent="0.35">
      <c r="AH489" s="16" t="str">
        <f>IF(AND(B489="Premier League",E489="Live"),_xlfn.XLOOKUP(_xlfn.TEXTJOIN(" vs ",,C489:D489),Calendar!G:G,Calendar!B:B),IF(AND(B489="Premier League",E489="Highlights"),_xlfn.XLOOKUP(H489,Calendar!O:O,Calendar!N:N,,-1),""))</f>
        <v/>
      </c>
      <c r="AI489" s="61" t="str">
        <f>IF(AND(AH489&lt;&gt;"",E489="Live"),_xlfn.XLOOKUP(_xlfn.TEXTJOIN(" vs ",,C489:D489),Calendar!G:G,Calendar!K:K),"")</f>
        <v/>
      </c>
      <c r="AJ489" s="61" t="str">
        <f>IF(AND(K489&lt;&gt;"Match of the Day",K489&lt;&gt;"Match of the Day 2",K489&lt;&gt;"Match of the Day Repeat"),"",1+MAX($AJ$10:AJ488))</f>
        <v/>
      </c>
    </row>
    <row r="490" spans="34:36" x14ac:dyDescent="0.35">
      <c r="AH490" s="16" t="str">
        <f>IF(AND(B490="Premier League",E490="Live"),_xlfn.XLOOKUP(_xlfn.TEXTJOIN(" vs ",,C490:D490),Calendar!G:G,Calendar!B:B),IF(AND(B490="Premier League",E490="Highlights"),_xlfn.XLOOKUP(H490,Calendar!O:O,Calendar!N:N,,-1),""))</f>
        <v/>
      </c>
      <c r="AI490" s="61" t="str">
        <f>IF(AND(AH490&lt;&gt;"",E490="Live"),_xlfn.XLOOKUP(_xlfn.TEXTJOIN(" vs ",,C490:D490),Calendar!G:G,Calendar!K:K),"")</f>
        <v/>
      </c>
      <c r="AJ490" s="61" t="str">
        <f>IF(AND(K490&lt;&gt;"Match of the Day",K490&lt;&gt;"Match of the Day 2",K490&lt;&gt;"Match of the Day Repeat"),"",1+MAX($AJ$10:AJ489))</f>
        <v/>
      </c>
    </row>
    <row r="491" spans="34:36" x14ac:dyDescent="0.35">
      <c r="AH491" s="16" t="str">
        <f>IF(AND(B491="Premier League",E491="Live"),_xlfn.XLOOKUP(_xlfn.TEXTJOIN(" vs ",,C491:D491),Calendar!G:G,Calendar!B:B),IF(AND(B491="Premier League",E491="Highlights"),_xlfn.XLOOKUP(H491,Calendar!O:O,Calendar!N:N,,-1),""))</f>
        <v/>
      </c>
      <c r="AI491" s="61" t="str">
        <f>IF(AND(AH491&lt;&gt;"",E491="Live"),_xlfn.XLOOKUP(_xlfn.TEXTJOIN(" vs ",,C491:D491),Calendar!G:G,Calendar!K:K),"")</f>
        <v/>
      </c>
      <c r="AJ491" s="61" t="str">
        <f>IF(AND(K491&lt;&gt;"Match of the Day",K491&lt;&gt;"Match of the Day 2",K491&lt;&gt;"Match of the Day Repeat"),"",1+MAX($AJ$10:AJ490))</f>
        <v/>
      </c>
    </row>
    <row r="492" spans="34:36" x14ac:dyDescent="0.35">
      <c r="AH492" s="16" t="str">
        <f>IF(AND(B492="Premier League",E492="Live"),_xlfn.XLOOKUP(_xlfn.TEXTJOIN(" vs ",,C492:D492),Calendar!G:G,Calendar!B:B),IF(AND(B492="Premier League",E492="Highlights"),_xlfn.XLOOKUP(H492,Calendar!O:O,Calendar!N:N,,-1),""))</f>
        <v/>
      </c>
      <c r="AI492" s="61" t="str">
        <f>IF(AND(AH492&lt;&gt;"",E492="Live"),_xlfn.XLOOKUP(_xlfn.TEXTJOIN(" vs ",,C492:D492),Calendar!G:G,Calendar!K:K),"")</f>
        <v/>
      </c>
      <c r="AJ492" s="61" t="str">
        <f>IF(AND(K492&lt;&gt;"Match of the Day",K492&lt;&gt;"Match of the Day 2",K492&lt;&gt;"Match of the Day Repeat"),"",1+MAX($AJ$10:AJ491))</f>
        <v/>
      </c>
    </row>
    <row r="493" spans="34:36" x14ac:dyDescent="0.35">
      <c r="AH493" s="16" t="str">
        <f>IF(AND(B493="Premier League",E493="Live"),_xlfn.XLOOKUP(_xlfn.TEXTJOIN(" vs ",,C493:D493),Calendar!G:G,Calendar!B:B),IF(AND(B493="Premier League",E493="Highlights"),_xlfn.XLOOKUP(H493,Calendar!O:O,Calendar!N:N,,-1),""))</f>
        <v/>
      </c>
      <c r="AI493" s="61" t="str">
        <f>IF(AND(AH493&lt;&gt;"",E493="Live"),_xlfn.XLOOKUP(_xlfn.TEXTJOIN(" vs ",,C493:D493),Calendar!G:G,Calendar!K:K),"")</f>
        <v/>
      </c>
      <c r="AJ493" s="61" t="str">
        <f>IF(AND(K493&lt;&gt;"Match of the Day",K493&lt;&gt;"Match of the Day 2",K493&lt;&gt;"Match of the Day Repeat"),"",1+MAX($AJ$10:AJ492))</f>
        <v/>
      </c>
    </row>
    <row r="494" spans="34:36" x14ac:dyDescent="0.35">
      <c r="AH494" s="16" t="str">
        <f>IF(AND(B494="Premier League",E494="Live"),_xlfn.XLOOKUP(_xlfn.TEXTJOIN(" vs ",,C494:D494),Calendar!G:G,Calendar!B:B),IF(AND(B494="Premier League",E494="Highlights"),_xlfn.XLOOKUP(H494,Calendar!O:O,Calendar!N:N,,-1),""))</f>
        <v/>
      </c>
      <c r="AI494" s="61" t="str">
        <f>IF(AND(AH494&lt;&gt;"",E494="Live"),_xlfn.XLOOKUP(_xlfn.TEXTJOIN(" vs ",,C494:D494),Calendar!G:G,Calendar!K:K),"")</f>
        <v/>
      </c>
      <c r="AJ494" s="61" t="str">
        <f>IF(AND(K494&lt;&gt;"Match of the Day",K494&lt;&gt;"Match of the Day 2",K494&lt;&gt;"Match of the Day Repeat"),"",1+MAX($AJ$10:AJ493))</f>
        <v/>
      </c>
    </row>
    <row r="495" spans="34:36" x14ac:dyDescent="0.35">
      <c r="AH495" s="16" t="str">
        <f>IF(AND(B495="Premier League",E495="Live"),_xlfn.XLOOKUP(_xlfn.TEXTJOIN(" vs ",,C495:D495),Calendar!G:G,Calendar!B:B),IF(AND(B495="Premier League",E495="Highlights"),_xlfn.XLOOKUP(H495,Calendar!O:O,Calendar!N:N,,-1),""))</f>
        <v/>
      </c>
      <c r="AI495" s="61" t="str">
        <f>IF(AND(AH495&lt;&gt;"",E495="Live"),_xlfn.XLOOKUP(_xlfn.TEXTJOIN(" vs ",,C495:D495),Calendar!G:G,Calendar!K:K),"")</f>
        <v/>
      </c>
      <c r="AJ495" s="61" t="str">
        <f>IF(AND(K495&lt;&gt;"Match of the Day",K495&lt;&gt;"Match of the Day 2",K495&lt;&gt;"Match of the Day Repeat"),"",1+MAX($AJ$10:AJ494))</f>
        <v/>
      </c>
    </row>
    <row r="496" spans="34:36" x14ac:dyDescent="0.35">
      <c r="AH496" s="16" t="str">
        <f>IF(AND(B496="Premier League",E496="Live"),_xlfn.XLOOKUP(_xlfn.TEXTJOIN(" vs ",,C496:D496),Calendar!G:G,Calendar!B:B),IF(AND(B496="Premier League",E496="Highlights"),_xlfn.XLOOKUP(H496,Calendar!O:O,Calendar!N:N,,-1),""))</f>
        <v/>
      </c>
      <c r="AI496" s="61" t="str">
        <f>IF(AND(AH496&lt;&gt;"",E496="Live"),_xlfn.XLOOKUP(_xlfn.TEXTJOIN(" vs ",,C496:D496),Calendar!G:G,Calendar!K:K),"")</f>
        <v/>
      </c>
      <c r="AJ496" s="61" t="str">
        <f>IF(AND(K496&lt;&gt;"Match of the Day",K496&lt;&gt;"Match of the Day 2",K496&lt;&gt;"Match of the Day Repeat"),"",1+MAX($AJ$10:AJ495))</f>
        <v/>
      </c>
    </row>
    <row r="497" spans="34:36" x14ac:dyDescent="0.35">
      <c r="AH497" s="16" t="str">
        <f>IF(AND(B497="Premier League",E497="Live"),_xlfn.XLOOKUP(_xlfn.TEXTJOIN(" vs ",,C497:D497),Calendar!G:G,Calendar!B:B),IF(AND(B497="Premier League",E497="Highlights"),_xlfn.XLOOKUP(H497,Calendar!O:O,Calendar!N:N,,-1),""))</f>
        <v/>
      </c>
      <c r="AI497" s="61" t="str">
        <f>IF(AND(AH497&lt;&gt;"",E497="Live"),_xlfn.XLOOKUP(_xlfn.TEXTJOIN(" vs ",,C497:D497),Calendar!G:G,Calendar!K:K),"")</f>
        <v/>
      </c>
      <c r="AJ497" s="61" t="str">
        <f>IF(AND(K497&lt;&gt;"Match of the Day",K497&lt;&gt;"Match of the Day 2",K497&lt;&gt;"Match of the Day Repeat"),"",1+MAX($AJ$10:AJ496))</f>
        <v/>
      </c>
    </row>
    <row r="498" spans="34:36" x14ac:dyDescent="0.35">
      <c r="AH498" s="16" t="str">
        <f>IF(AND(B498="Premier League",E498="Live"),_xlfn.XLOOKUP(_xlfn.TEXTJOIN(" vs ",,C498:D498),Calendar!G:G,Calendar!B:B),IF(AND(B498="Premier League",E498="Highlights"),_xlfn.XLOOKUP(H498,Calendar!O:O,Calendar!N:N,,-1),""))</f>
        <v/>
      </c>
      <c r="AI498" s="61" t="str">
        <f>IF(AND(AH498&lt;&gt;"",E498="Live"),_xlfn.XLOOKUP(_xlfn.TEXTJOIN(" vs ",,C498:D498),Calendar!G:G,Calendar!K:K),"")</f>
        <v/>
      </c>
      <c r="AJ498" s="61" t="str">
        <f>IF(AND(K498&lt;&gt;"Match of the Day",K498&lt;&gt;"Match of the Day 2",K498&lt;&gt;"Match of the Day Repeat"),"",1+MAX($AJ$10:AJ497))</f>
        <v/>
      </c>
    </row>
    <row r="499" spans="34:36" x14ac:dyDescent="0.35">
      <c r="AH499" s="16" t="str">
        <f>IF(AND(B499="Premier League",E499="Live"),_xlfn.XLOOKUP(_xlfn.TEXTJOIN(" vs ",,C499:D499),Calendar!G:G,Calendar!B:B),IF(AND(B499="Premier League",E499="Highlights"),_xlfn.XLOOKUP(H499,Calendar!O:O,Calendar!N:N,,-1),""))</f>
        <v/>
      </c>
      <c r="AI499" s="61" t="str">
        <f>IF(AND(AH499&lt;&gt;"",E499="Live"),_xlfn.XLOOKUP(_xlfn.TEXTJOIN(" vs ",,C499:D499),Calendar!G:G,Calendar!K:K),"")</f>
        <v/>
      </c>
      <c r="AJ499" s="61" t="str">
        <f>IF(AND(K499&lt;&gt;"Match of the Day",K499&lt;&gt;"Match of the Day 2",K499&lt;&gt;"Match of the Day Repeat"),"",1+MAX($AJ$10:AJ498))</f>
        <v/>
      </c>
    </row>
    <row r="500" spans="34:36" x14ac:dyDescent="0.35">
      <c r="AH500" s="16" t="str">
        <f>IF(AND(B500="Premier League",E500="Live"),_xlfn.XLOOKUP(_xlfn.TEXTJOIN(" vs ",,C500:D500),Calendar!G:G,Calendar!B:B),IF(AND(B500="Premier League",E500="Highlights"),_xlfn.XLOOKUP(H500,Calendar!O:O,Calendar!N:N,,-1),""))</f>
        <v/>
      </c>
      <c r="AI500" s="61" t="str">
        <f>IF(AND(AH500&lt;&gt;"",E500="Live"),_xlfn.XLOOKUP(_xlfn.TEXTJOIN(" vs ",,C500:D500),Calendar!G:G,Calendar!K:K),"")</f>
        <v/>
      </c>
      <c r="AJ500" s="61" t="str">
        <f>IF(AND(K500&lt;&gt;"Match of the Day",K500&lt;&gt;"Match of the Day 2",K500&lt;&gt;"Match of the Day Repeat"),"",1+MAX($AJ$10:AJ499))</f>
        <v/>
      </c>
    </row>
    <row r="501" spans="34:36" x14ac:dyDescent="0.35">
      <c r="AH501" s="16" t="str">
        <f>IF(AND(B501="Premier League",E501="Live"),_xlfn.XLOOKUP(_xlfn.TEXTJOIN(" vs ",,C501:D501),Calendar!G:G,Calendar!B:B),IF(AND(B501="Premier League",E501="Highlights"),_xlfn.XLOOKUP(H501,Calendar!O:O,Calendar!N:N,,-1),""))</f>
        <v/>
      </c>
      <c r="AI501" s="61" t="str">
        <f>IF(AND(AH501&lt;&gt;"",E501="Live"),_xlfn.XLOOKUP(_xlfn.TEXTJOIN(" vs ",,C501:D501),Calendar!G:G,Calendar!K:K),"")</f>
        <v/>
      </c>
      <c r="AJ501" s="61" t="str">
        <f>IF(AND(K501&lt;&gt;"Match of the Day",K501&lt;&gt;"Match of the Day 2",K501&lt;&gt;"Match of the Day Repeat"),"",1+MAX($AJ$10:AJ500))</f>
        <v/>
      </c>
    </row>
    <row r="502" spans="34:36" x14ac:dyDescent="0.35">
      <c r="AH502" s="16" t="str">
        <f>IF(AND(B502="Premier League",E502="Live"),_xlfn.XLOOKUP(_xlfn.TEXTJOIN(" vs ",,C502:D502),Calendar!G:G,Calendar!B:B),IF(AND(B502="Premier League",E502="Highlights"),_xlfn.XLOOKUP(H502,Calendar!O:O,Calendar!N:N,,-1),""))</f>
        <v/>
      </c>
      <c r="AI502" s="61" t="str">
        <f>IF(AND(AH502&lt;&gt;"",E502="Live"),_xlfn.XLOOKUP(_xlfn.TEXTJOIN(" vs ",,C502:D502),Calendar!G:G,Calendar!K:K),"")</f>
        <v/>
      </c>
      <c r="AJ502" s="61" t="str">
        <f>IF(AND(K502&lt;&gt;"Match of the Day",K502&lt;&gt;"Match of the Day 2",K502&lt;&gt;"Match of the Day Repeat"),"",1+MAX($AJ$10:AJ501))</f>
        <v/>
      </c>
    </row>
    <row r="503" spans="34:36" x14ac:dyDescent="0.35">
      <c r="AH503" s="16" t="str">
        <f>IF(AND(B503="Premier League",E503="Live"),_xlfn.XLOOKUP(_xlfn.TEXTJOIN(" vs ",,C503:D503),Calendar!G:G,Calendar!B:B),IF(AND(B503="Premier League",E503="Highlights"),_xlfn.XLOOKUP(H503,Calendar!O:O,Calendar!N:N,,-1),""))</f>
        <v/>
      </c>
      <c r="AI503" s="61" t="str">
        <f>IF(AND(AH503&lt;&gt;"",E503="Live"),_xlfn.XLOOKUP(_xlfn.TEXTJOIN(" vs ",,C503:D503),Calendar!G:G,Calendar!K:K),"")</f>
        <v/>
      </c>
      <c r="AJ503" s="61" t="str">
        <f>IF(AND(K503&lt;&gt;"Match of the Day",K503&lt;&gt;"Match of the Day 2",K503&lt;&gt;"Match of the Day Repeat"),"",1+MAX($AJ$10:AJ502))</f>
        <v/>
      </c>
    </row>
    <row r="504" spans="34:36" x14ac:dyDescent="0.35">
      <c r="AH504" s="16" t="str">
        <f>IF(AND(B504="Premier League",E504="Live"),_xlfn.XLOOKUP(_xlfn.TEXTJOIN(" vs ",,C504:D504),Calendar!G:G,Calendar!B:B),IF(AND(B504="Premier League",E504="Highlights"),_xlfn.XLOOKUP(H504,Calendar!O:O,Calendar!N:N,,-1),""))</f>
        <v/>
      </c>
      <c r="AI504" s="61" t="str">
        <f>IF(AND(AH504&lt;&gt;"",E504="Live"),_xlfn.XLOOKUP(_xlfn.TEXTJOIN(" vs ",,C504:D504),Calendar!G:G,Calendar!K:K),"")</f>
        <v/>
      </c>
      <c r="AJ504" s="61" t="str">
        <f>IF(AND(K504&lt;&gt;"Match of the Day",K504&lt;&gt;"Match of the Day 2",K504&lt;&gt;"Match of the Day Repeat"),"",1+MAX($AJ$10:AJ503))</f>
        <v/>
      </c>
    </row>
    <row r="505" spans="34:36" x14ac:dyDescent="0.35">
      <c r="AH505" s="16" t="str">
        <f>IF(AND(B505="Premier League",E505="Live"),_xlfn.XLOOKUP(_xlfn.TEXTJOIN(" vs ",,C505:D505),Calendar!G:G,Calendar!B:B),IF(AND(B505="Premier League",E505="Highlights"),_xlfn.XLOOKUP(H505,Calendar!O:O,Calendar!N:N,,-1),""))</f>
        <v/>
      </c>
      <c r="AI505" s="61" t="str">
        <f>IF(AND(AH505&lt;&gt;"",E505="Live"),_xlfn.XLOOKUP(_xlfn.TEXTJOIN(" vs ",,C505:D505),Calendar!G:G,Calendar!K:K),"")</f>
        <v/>
      </c>
      <c r="AJ505" s="61" t="str">
        <f>IF(AND(K505&lt;&gt;"Match of the Day",K505&lt;&gt;"Match of the Day 2",K505&lt;&gt;"Match of the Day Repeat"),"",1+MAX($AJ$10:AJ504))</f>
        <v/>
      </c>
    </row>
    <row r="506" spans="34:36" x14ac:dyDescent="0.35">
      <c r="AH506" s="16" t="str">
        <f>IF(AND(B506="Premier League",E506="Live"),_xlfn.XLOOKUP(_xlfn.TEXTJOIN(" vs ",,C506:D506),Calendar!G:G,Calendar!B:B),IF(AND(B506="Premier League",E506="Highlights"),_xlfn.XLOOKUP(H506,Calendar!O:O,Calendar!N:N,,-1),""))</f>
        <v/>
      </c>
      <c r="AI506" s="61" t="str">
        <f>IF(AND(AH506&lt;&gt;"",E506="Live"),_xlfn.XLOOKUP(_xlfn.TEXTJOIN(" vs ",,C506:D506),Calendar!G:G,Calendar!K:K),"")</f>
        <v/>
      </c>
      <c r="AJ506" s="61" t="str">
        <f>IF(AND(K506&lt;&gt;"Match of the Day",K506&lt;&gt;"Match of the Day 2",K506&lt;&gt;"Match of the Day Repeat"),"",1+MAX($AJ$10:AJ505))</f>
        <v/>
      </c>
    </row>
    <row r="507" spans="34:36" x14ac:dyDescent="0.35">
      <c r="AH507" s="16" t="str">
        <f>IF(AND(B507="Premier League",E507="Live"),_xlfn.XLOOKUP(_xlfn.TEXTJOIN(" vs ",,C507:D507),Calendar!G:G,Calendar!B:B),IF(AND(B507="Premier League",E507="Highlights"),_xlfn.XLOOKUP(H507,Calendar!O:O,Calendar!N:N,,-1),""))</f>
        <v/>
      </c>
      <c r="AI507" s="61" t="str">
        <f>IF(AND(AH507&lt;&gt;"",E507="Live"),_xlfn.XLOOKUP(_xlfn.TEXTJOIN(" vs ",,C507:D507),Calendar!G:G,Calendar!K:K),"")</f>
        <v/>
      </c>
      <c r="AJ507" s="61" t="str">
        <f>IF(AND(K507&lt;&gt;"Match of the Day",K507&lt;&gt;"Match of the Day 2",K507&lt;&gt;"Match of the Day Repeat"),"",1+MAX($AJ$10:AJ506))</f>
        <v/>
      </c>
    </row>
    <row r="508" spans="34:36" x14ac:dyDescent="0.35">
      <c r="AH508" s="16" t="str">
        <f>IF(AND(B508="Premier League",E508="Live"),_xlfn.XLOOKUP(_xlfn.TEXTJOIN(" vs ",,C508:D508),Calendar!G:G,Calendar!B:B),IF(AND(B508="Premier League",E508="Highlights"),_xlfn.XLOOKUP(H508,Calendar!O:O,Calendar!N:N,,-1),""))</f>
        <v/>
      </c>
      <c r="AI508" s="61" t="str">
        <f>IF(AND(AH508&lt;&gt;"",E508="Live"),_xlfn.XLOOKUP(_xlfn.TEXTJOIN(" vs ",,C508:D508),Calendar!G:G,Calendar!K:K),"")</f>
        <v/>
      </c>
      <c r="AJ508" s="61" t="str">
        <f>IF(AND(K508&lt;&gt;"Match of the Day",K508&lt;&gt;"Match of the Day 2",K508&lt;&gt;"Match of the Day Repeat"),"",1+MAX($AJ$10:AJ507))</f>
        <v/>
      </c>
    </row>
    <row r="509" spans="34:36" x14ac:dyDescent="0.35">
      <c r="AH509" s="16" t="str">
        <f>IF(AND(B509="Premier League",E509="Live"),_xlfn.XLOOKUP(_xlfn.TEXTJOIN(" vs ",,C509:D509),Calendar!G:G,Calendar!B:B),IF(AND(B509="Premier League",E509="Highlights"),_xlfn.XLOOKUP(H509,Calendar!O:O,Calendar!N:N,,-1),""))</f>
        <v/>
      </c>
      <c r="AI509" s="61" t="str">
        <f>IF(AND(AH509&lt;&gt;"",E509="Live"),_xlfn.XLOOKUP(_xlfn.TEXTJOIN(" vs ",,C509:D509),Calendar!G:G,Calendar!K:K),"")</f>
        <v/>
      </c>
      <c r="AJ509" s="61" t="str">
        <f>IF(AND(K509&lt;&gt;"Match of the Day",K509&lt;&gt;"Match of the Day 2",K509&lt;&gt;"Match of the Day Repeat"),"",1+MAX($AJ$10:AJ508))</f>
        <v/>
      </c>
    </row>
    <row r="510" spans="34:36" x14ac:dyDescent="0.35">
      <c r="AH510" s="16" t="str">
        <f>IF(AND(B510="Premier League",E510="Live"),_xlfn.XLOOKUP(_xlfn.TEXTJOIN(" vs ",,C510:D510),Calendar!G:G,Calendar!B:B),IF(AND(B510="Premier League",E510="Highlights"),_xlfn.XLOOKUP(H510,Calendar!O:O,Calendar!N:N,,-1),""))</f>
        <v/>
      </c>
      <c r="AI510" s="61" t="str">
        <f>IF(AND(AH510&lt;&gt;"",E510="Live"),_xlfn.XLOOKUP(_xlfn.TEXTJOIN(" vs ",,C510:D510),Calendar!G:G,Calendar!K:K),"")</f>
        <v/>
      </c>
      <c r="AJ510" s="61" t="str">
        <f>IF(AND(K510&lt;&gt;"Match of the Day",K510&lt;&gt;"Match of the Day 2",K510&lt;&gt;"Match of the Day Repeat"),"",1+MAX($AJ$10:AJ509))</f>
        <v/>
      </c>
    </row>
    <row r="511" spans="34:36" x14ac:dyDescent="0.35">
      <c r="AH511" s="16" t="str">
        <f>IF(AND(B511="Premier League",E511="Live"),_xlfn.XLOOKUP(_xlfn.TEXTJOIN(" vs ",,C511:D511),Calendar!G:G,Calendar!B:B),IF(AND(B511="Premier League",E511="Highlights"),_xlfn.XLOOKUP(H511,Calendar!O:O,Calendar!N:N,,-1),""))</f>
        <v/>
      </c>
      <c r="AI511" s="61" t="str">
        <f>IF(AND(AH511&lt;&gt;"",E511="Live"),_xlfn.XLOOKUP(_xlfn.TEXTJOIN(" vs ",,C511:D511),Calendar!G:G,Calendar!K:K),"")</f>
        <v/>
      </c>
      <c r="AJ511" s="61" t="str">
        <f>IF(AND(K511&lt;&gt;"Match of the Day",K511&lt;&gt;"Match of the Day 2",K511&lt;&gt;"Match of the Day Repeat"),"",1+MAX($AJ$10:AJ510))</f>
        <v/>
      </c>
    </row>
    <row r="512" spans="34:36" x14ac:dyDescent="0.35">
      <c r="AH512" s="16" t="str">
        <f>IF(AND(B512="Premier League",E512="Live"),_xlfn.XLOOKUP(_xlfn.TEXTJOIN(" vs ",,C512:D512),Calendar!G:G,Calendar!B:B),IF(AND(B512="Premier League",E512="Highlights"),_xlfn.XLOOKUP(H512,Calendar!O:O,Calendar!N:N,,-1),""))</f>
        <v/>
      </c>
      <c r="AI512" s="61" t="str">
        <f>IF(AND(AH512&lt;&gt;"",E512="Live"),_xlfn.XLOOKUP(_xlfn.TEXTJOIN(" vs ",,C512:D512),Calendar!G:G,Calendar!K:K),"")</f>
        <v/>
      </c>
      <c r="AJ512" s="61" t="str">
        <f>IF(AND(K512&lt;&gt;"Match of the Day",K512&lt;&gt;"Match of the Day 2",K512&lt;&gt;"Match of the Day Repeat"),"",1+MAX($AJ$10:AJ511))</f>
        <v/>
      </c>
    </row>
    <row r="513" spans="34:36" x14ac:dyDescent="0.35">
      <c r="AH513" s="16" t="str">
        <f>IF(AND(B513="Premier League",E513="Live"),_xlfn.XLOOKUP(_xlfn.TEXTJOIN(" vs ",,C513:D513),Calendar!G:G,Calendar!B:B),IF(AND(B513="Premier League",E513="Highlights"),_xlfn.XLOOKUP(H513,Calendar!O:O,Calendar!N:N,,-1),""))</f>
        <v/>
      </c>
      <c r="AI513" s="61" t="str">
        <f>IF(AND(AH513&lt;&gt;"",E513="Live"),_xlfn.XLOOKUP(_xlfn.TEXTJOIN(" vs ",,C513:D513),Calendar!G:G,Calendar!K:K),"")</f>
        <v/>
      </c>
      <c r="AJ513" s="61" t="str">
        <f>IF(AND(K513&lt;&gt;"Match of the Day",K513&lt;&gt;"Match of the Day 2",K513&lt;&gt;"Match of the Day Repeat"),"",1+MAX($AJ$10:AJ512))</f>
        <v/>
      </c>
    </row>
    <row r="514" spans="34:36" x14ac:dyDescent="0.35">
      <c r="AH514" s="16" t="str">
        <f>IF(AND(B514="Premier League",E514="Live"),_xlfn.XLOOKUP(_xlfn.TEXTJOIN(" vs ",,C514:D514),Calendar!G:G,Calendar!B:B),IF(AND(B514="Premier League",E514="Highlights"),_xlfn.XLOOKUP(H514,Calendar!O:O,Calendar!N:N,,-1),""))</f>
        <v/>
      </c>
      <c r="AI514" s="61" t="str">
        <f>IF(AND(AH514&lt;&gt;"",E514="Live"),_xlfn.XLOOKUP(_xlfn.TEXTJOIN(" vs ",,C514:D514),Calendar!G:G,Calendar!K:K),"")</f>
        <v/>
      </c>
      <c r="AJ514" s="61" t="str">
        <f>IF(AND(K514&lt;&gt;"Match of the Day",K514&lt;&gt;"Match of the Day 2",K514&lt;&gt;"Match of the Day Repeat"),"",1+MAX($AJ$10:AJ513))</f>
        <v/>
      </c>
    </row>
    <row r="515" spans="34:36" x14ac:dyDescent="0.35">
      <c r="AH515" s="16" t="str">
        <f>IF(AND(B515="Premier League",E515="Live"),_xlfn.XLOOKUP(_xlfn.TEXTJOIN(" vs ",,C515:D515),Calendar!G:G,Calendar!B:B),IF(AND(B515="Premier League",E515="Highlights"),_xlfn.XLOOKUP(H515,Calendar!O:O,Calendar!N:N,,-1),""))</f>
        <v/>
      </c>
      <c r="AI515" s="61" t="str">
        <f>IF(AND(AH515&lt;&gt;"",E515="Live"),_xlfn.XLOOKUP(_xlfn.TEXTJOIN(" vs ",,C515:D515),Calendar!G:G,Calendar!K:K),"")</f>
        <v/>
      </c>
      <c r="AJ515" s="61" t="str">
        <f>IF(AND(K515&lt;&gt;"Match of the Day",K515&lt;&gt;"Match of the Day 2",K515&lt;&gt;"Match of the Day Repeat"),"",1+MAX($AJ$10:AJ514))</f>
        <v/>
      </c>
    </row>
    <row r="516" spans="34:36" x14ac:dyDescent="0.35">
      <c r="AH516" s="16" t="str">
        <f>IF(AND(B516="Premier League",E516="Live"),_xlfn.XLOOKUP(_xlfn.TEXTJOIN(" vs ",,C516:D516),Calendar!G:G,Calendar!B:B),IF(AND(B516="Premier League",E516="Highlights"),_xlfn.XLOOKUP(H516,Calendar!O:O,Calendar!N:N,,-1),""))</f>
        <v/>
      </c>
      <c r="AI516" s="61" t="str">
        <f>IF(AND(AH516&lt;&gt;"",E516="Live"),_xlfn.XLOOKUP(_xlfn.TEXTJOIN(" vs ",,C516:D516),Calendar!G:G,Calendar!K:K),"")</f>
        <v/>
      </c>
      <c r="AJ516" s="61" t="str">
        <f>IF(AND(K516&lt;&gt;"Match of the Day",K516&lt;&gt;"Match of the Day 2",K516&lt;&gt;"Match of the Day Repeat"),"",1+MAX($AJ$10:AJ515))</f>
        <v/>
      </c>
    </row>
    <row r="517" spans="34:36" x14ac:dyDescent="0.35">
      <c r="AH517" s="16" t="str">
        <f>IF(AND(B517="Premier League",E517="Live"),_xlfn.XLOOKUP(_xlfn.TEXTJOIN(" vs ",,C517:D517),Calendar!G:G,Calendar!B:B),IF(AND(B517="Premier League",E517="Highlights"),_xlfn.XLOOKUP(H517,Calendar!O:O,Calendar!N:N,,-1),""))</f>
        <v/>
      </c>
      <c r="AI517" s="61" t="str">
        <f>IF(AND(AH517&lt;&gt;"",E517="Live"),_xlfn.XLOOKUP(_xlfn.TEXTJOIN(" vs ",,C517:D517),Calendar!G:G,Calendar!K:K),"")</f>
        <v/>
      </c>
      <c r="AJ517" s="61" t="str">
        <f>IF(AND(K517&lt;&gt;"Match of the Day",K517&lt;&gt;"Match of the Day 2",K517&lt;&gt;"Match of the Day Repeat"),"",1+MAX($AJ$10:AJ516))</f>
        <v/>
      </c>
    </row>
    <row r="518" spans="34:36" x14ac:dyDescent="0.35">
      <c r="AH518" s="16" t="str">
        <f>IF(AND(B518="Premier League",E518="Live"),_xlfn.XLOOKUP(_xlfn.TEXTJOIN(" vs ",,C518:D518),Calendar!G:G,Calendar!B:B),IF(AND(B518="Premier League",E518="Highlights"),_xlfn.XLOOKUP(H518,Calendar!O:O,Calendar!N:N,,-1),""))</f>
        <v/>
      </c>
      <c r="AI518" s="61" t="str">
        <f>IF(AND(AH518&lt;&gt;"",E518="Live"),_xlfn.XLOOKUP(_xlfn.TEXTJOIN(" vs ",,C518:D518),Calendar!G:G,Calendar!K:K),"")</f>
        <v/>
      </c>
      <c r="AJ518" s="61" t="str">
        <f>IF(AND(K518&lt;&gt;"Match of the Day",K518&lt;&gt;"Match of the Day 2",K518&lt;&gt;"Match of the Day Repeat"),"",1+MAX($AJ$10:AJ517))</f>
        <v/>
      </c>
    </row>
    <row r="519" spans="34:36" x14ac:dyDescent="0.35">
      <c r="AH519" s="16" t="str">
        <f>IF(AND(B519="Premier League",E519="Live"),_xlfn.XLOOKUP(_xlfn.TEXTJOIN(" vs ",,C519:D519),Calendar!G:G,Calendar!B:B),IF(AND(B519="Premier League",E519="Highlights"),_xlfn.XLOOKUP(H519,Calendar!O:O,Calendar!N:N,,-1),""))</f>
        <v/>
      </c>
      <c r="AI519" s="61" t="str">
        <f>IF(AND(AH519&lt;&gt;"",E519="Live"),_xlfn.XLOOKUP(_xlfn.TEXTJOIN(" vs ",,C519:D519),Calendar!G:G,Calendar!K:K),"")</f>
        <v/>
      </c>
      <c r="AJ519" s="61" t="str">
        <f>IF(AND(K519&lt;&gt;"Match of the Day",K519&lt;&gt;"Match of the Day 2",K519&lt;&gt;"Match of the Day Repeat"),"",1+MAX($AJ$10:AJ518))</f>
        <v/>
      </c>
    </row>
    <row r="520" spans="34:36" x14ac:dyDescent="0.35">
      <c r="AH520" s="16" t="str">
        <f>IF(AND(B520="Premier League",E520="Live"),_xlfn.XLOOKUP(_xlfn.TEXTJOIN(" vs ",,C520:D520),Calendar!G:G,Calendar!B:B),IF(AND(B520="Premier League",E520="Highlights"),_xlfn.XLOOKUP(H520,Calendar!O:O,Calendar!N:N,,-1),""))</f>
        <v/>
      </c>
      <c r="AI520" s="61" t="str">
        <f>IF(AND(AH520&lt;&gt;"",E520="Live"),_xlfn.XLOOKUP(_xlfn.TEXTJOIN(" vs ",,C520:D520),Calendar!G:G,Calendar!K:K),"")</f>
        <v/>
      </c>
      <c r="AJ520" s="61" t="str">
        <f>IF(AND(K520&lt;&gt;"Match of the Day",K520&lt;&gt;"Match of the Day 2",K520&lt;&gt;"Match of the Day Repeat"),"",1+MAX($AJ$10:AJ519))</f>
        <v/>
      </c>
    </row>
    <row r="521" spans="34:36" x14ac:dyDescent="0.35">
      <c r="AH521" s="16" t="str">
        <f>IF(AND(B521="Premier League",E521="Live"),_xlfn.XLOOKUP(_xlfn.TEXTJOIN(" vs ",,C521:D521),Calendar!G:G,Calendar!B:B),IF(AND(B521="Premier League",E521="Highlights"),_xlfn.XLOOKUP(H521,Calendar!O:O,Calendar!N:N,,-1),""))</f>
        <v/>
      </c>
      <c r="AI521" s="61" t="str">
        <f>IF(AND(AH521&lt;&gt;"",E521="Live"),_xlfn.XLOOKUP(_xlfn.TEXTJOIN(" vs ",,C521:D521),Calendar!G:G,Calendar!K:K),"")</f>
        <v/>
      </c>
      <c r="AJ521" s="61" t="str">
        <f>IF(AND(K521&lt;&gt;"Match of the Day",K521&lt;&gt;"Match of the Day 2",K521&lt;&gt;"Match of the Day Repeat"),"",1+MAX($AJ$10:AJ520))</f>
        <v/>
      </c>
    </row>
    <row r="522" spans="34:36" x14ac:dyDescent="0.35">
      <c r="AH522" s="16" t="str">
        <f>IF(AND(B522="Premier League",E522="Live"),_xlfn.XLOOKUP(_xlfn.TEXTJOIN(" vs ",,C522:D522),Calendar!G:G,Calendar!B:B),IF(AND(B522="Premier League",E522="Highlights"),_xlfn.XLOOKUP(H522,Calendar!O:O,Calendar!N:N,,-1),""))</f>
        <v/>
      </c>
      <c r="AI522" s="61" t="str">
        <f>IF(AND(AH522&lt;&gt;"",E522="Live"),_xlfn.XLOOKUP(_xlfn.TEXTJOIN(" vs ",,C522:D522),Calendar!G:G,Calendar!K:K),"")</f>
        <v/>
      </c>
      <c r="AJ522" s="61" t="str">
        <f>IF(AND(K522&lt;&gt;"Match of the Day",K522&lt;&gt;"Match of the Day 2",K522&lt;&gt;"Match of the Day Repeat"),"",1+MAX($AJ$10:AJ521))</f>
        <v/>
      </c>
    </row>
    <row r="523" spans="34:36" x14ac:dyDescent="0.35">
      <c r="AH523" s="16" t="str">
        <f>IF(AND(B523="Premier League",E523="Live"),_xlfn.XLOOKUP(_xlfn.TEXTJOIN(" vs ",,C523:D523),Calendar!G:G,Calendar!B:B),IF(AND(B523="Premier League",E523="Highlights"),_xlfn.XLOOKUP(H523,Calendar!O:O,Calendar!N:N,,-1),""))</f>
        <v/>
      </c>
      <c r="AI523" s="61" t="str">
        <f>IF(AND(AH523&lt;&gt;"",E523="Live"),_xlfn.XLOOKUP(_xlfn.TEXTJOIN(" vs ",,C523:D523),Calendar!G:G,Calendar!K:K),"")</f>
        <v/>
      </c>
      <c r="AJ523" s="61" t="str">
        <f>IF(AND(K523&lt;&gt;"Match of the Day",K523&lt;&gt;"Match of the Day 2",K523&lt;&gt;"Match of the Day Repeat"),"",1+MAX($AJ$10:AJ522))</f>
        <v/>
      </c>
    </row>
    <row r="524" spans="34:36" x14ac:dyDescent="0.35">
      <c r="AH524" s="16" t="str">
        <f>IF(AND(B524="Premier League",E524="Live"),_xlfn.XLOOKUP(_xlfn.TEXTJOIN(" vs ",,C524:D524),Calendar!G:G,Calendar!B:B),IF(AND(B524="Premier League",E524="Highlights"),_xlfn.XLOOKUP(H524,Calendar!O:O,Calendar!N:N,,-1),""))</f>
        <v/>
      </c>
      <c r="AI524" s="61" t="str">
        <f>IF(AND(AH524&lt;&gt;"",E524="Live"),_xlfn.XLOOKUP(_xlfn.TEXTJOIN(" vs ",,C524:D524),Calendar!G:G,Calendar!K:K),"")</f>
        <v/>
      </c>
      <c r="AJ524" s="61" t="str">
        <f>IF(AND(K524&lt;&gt;"Match of the Day",K524&lt;&gt;"Match of the Day 2",K524&lt;&gt;"Match of the Day Repeat"),"",1+MAX($AJ$10:AJ523))</f>
        <v/>
      </c>
    </row>
    <row r="525" spans="34:36" x14ac:dyDescent="0.35">
      <c r="AH525" s="16" t="str">
        <f>IF(AND(B525="Premier League",E525="Live"),_xlfn.XLOOKUP(_xlfn.TEXTJOIN(" vs ",,C525:D525),Calendar!G:G,Calendar!B:B),IF(AND(B525="Premier League",E525="Highlights"),_xlfn.XLOOKUP(H525,Calendar!O:O,Calendar!N:N,,-1),""))</f>
        <v/>
      </c>
      <c r="AI525" s="61" t="str">
        <f>IF(AND(AH525&lt;&gt;"",E525="Live"),_xlfn.XLOOKUP(_xlfn.TEXTJOIN(" vs ",,C525:D525),Calendar!G:G,Calendar!K:K),"")</f>
        <v/>
      </c>
      <c r="AJ525" s="61" t="str">
        <f>IF(AND(K525&lt;&gt;"Match of the Day",K525&lt;&gt;"Match of the Day 2",K525&lt;&gt;"Match of the Day Repeat"),"",1+MAX($AJ$10:AJ524))</f>
        <v/>
      </c>
    </row>
    <row r="526" spans="34:36" x14ac:dyDescent="0.35">
      <c r="AH526" s="16" t="str">
        <f>IF(AND(B526="Premier League",E526="Live"),_xlfn.XLOOKUP(_xlfn.TEXTJOIN(" vs ",,C526:D526),Calendar!G:G,Calendar!B:B),IF(AND(B526="Premier League",E526="Highlights"),_xlfn.XLOOKUP(H526,Calendar!O:O,Calendar!N:N,,-1),""))</f>
        <v/>
      </c>
      <c r="AI526" s="61" t="str">
        <f>IF(AND(AH526&lt;&gt;"",E526="Live"),_xlfn.XLOOKUP(_xlfn.TEXTJOIN(" vs ",,C526:D526),Calendar!G:G,Calendar!K:K),"")</f>
        <v/>
      </c>
      <c r="AJ526" s="61" t="str">
        <f>IF(AND(K526&lt;&gt;"Match of the Day",K526&lt;&gt;"Match of the Day 2",K526&lt;&gt;"Match of the Day Repeat"),"",1+MAX($AJ$10:AJ525))</f>
        <v/>
      </c>
    </row>
    <row r="527" spans="34:36" x14ac:dyDescent="0.35">
      <c r="AH527" s="16" t="str">
        <f>IF(AND(B527="Premier League",E527="Live"),_xlfn.XLOOKUP(_xlfn.TEXTJOIN(" vs ",,C527:D527),Calendar!G:G,Calendar!B:B),IF(AND(B527="Premier League",E527="Highlights"),_xlfn.XLOOKUP(H527,Calendar!O:O,Calendar!N:N,,-1),""))</f>
        <v/>
      </c>
      <c r="AI527" s="61" t="str">
        <f>IF(AND(AH527&lt;&gt;"",E527="Live"),_xlfn.XLOOKUP(_xlfn.TEXTJOIN(" vs ",,C527:D527),Calendar!G:G,Calendar!K:K),"")</f>
        <v/>
      </c>
      <c r="AJ527" s="61" t="str">
        <f>IF(AND(K527&lt;&gt;"Match of the Day",K527&lt;&gt;"Match of the Day 2",K527&lt;&gt;"Match of the Day Repeat"),"",1+MAX($AJ$10:AJ526))</f>
        <v/>
      </c>
    </row>
    <row r="528" spans="34:36" x14ac:dyDescent="0.35">
      <c r="AH528" s="16" t="str">
        <f>IF(AND(B528="Premier League",E528="Live"),_xlfn.XLOOKUP(_xlfn.TEXTJOIN(" vs ",,C528:D528),Calendar!G:G,Calendar!B:B),IF(AND(B528="Premier League",E528="Highlights"),_xlfn.XLOOKUP(H528,Calendar!O:O,Calendar!N:N,,-1),""))</f>
        <v/>
      </c>
      <c r="AI528" s="61" t="str">
        <f>IF(AND(AH528&lt;&gt;"",E528="Live"),_xlfn.XLOOKUP(_xlfn.TEXTJOIN(" vs ",,C528:D528),Calendar!G:G,Calendar!K:K),"")</f>
        <v/>
      </c>
      <c r="AJ528" s="61" t="str">
        <f>IF(AND(K528&lt;&gt;"Match of the Day",K528&lt;&gt;"Match of the Day 2",K528&lt;&gt;"Match of the Day Repeat"),"",1+MAX($AJ$10:AJ527))</f>
        <v/>
      </c>
    </row>
    <row r="529" spans="34:36" x14ac:dyDescent="0.35">
      <c r="AH529" s="16" t="str">
        <f>IF(AND(B529="Premier League",E529="Live"),_xlfn.XLOOKUP(_xlfn.TEXTJOIN(" vs ",,C529:D529),Calendar!G:G,Calendar!B:B),IF(AND(B529="Premier League",E529="Highlights"),_xlfn.XLOOKUP(H529,Calendar!O:O,Calendar!N:N,,-1),""))</f>
        <v/>
      </c>
      <c r="AI529" s="61" t="str">
        <f>IF(AND(AH529&lt;&gt;"",E529="Live"),_xlfn.XLOOKUP(_xlfn.TEXTJOIN(" vs ",,C529:D529),Calendar!G:G,Calendar!K:K),"")</f>
        <v/>
      </c>
      <c r="AJ529" s="61" t="str">
        <f>IF(AND(K529&lt;&gt;"Match of the Day",K529&lt;&gt;"Match of the Day 2",K529&lt;&gt;"Match of the Day Repeat"),"",1+MAX($AJ$10:AJ528))</f>
        <v/>
      </c>
    </row>
    <row r="530" spans="34:36" x14ac:dyDescent="0.35">
      <c r="AH530" s="16" t="str">
        <f>IF(AND(B530="Premier League",E530="Live"),_xlfn.XLOOKUP(_xlfn.TEXTJOIN(" vs ",,C530:D530),Calendar!G:G,Calendar!B:B),IF(AND(B530="Premier League",E530="Highlights"),_xlfn.XLOOKUP(H530,Calendar!O:O,Calendar!N:N,,-1),""))</f>
        <v/>
      </c>
      <c r="AI530" s="61" t="str">
        <f>IF(AND(AH530&lt;&gt;"",E530="Live"),_xlfn.XLOOKUP(_xlfn.TEXTJOIN(" vs ",,C530:D530),Calendar!G:G,Calendar!K:K),"")</f>
        <v/>
      </c>
      <c r="AJ530" s="61" t="str">
        <f>IF(AND(K530&lt;&gt;"Match of the Day",K530&lt;&gt;"Match of the Day 2",K530&lt;&gt;"Match of the Day Repeat"),"",1+MAX($AJ$10:AJ529))</f>
        <v/>
      </c>
    </row>
    <row r="531" spans="34:36" x14ac:dyDescent="0.35">
      <c r="AH531" s="16" t="str">
        <f>IF(AND(B531="Premier League",E531="Live"),_xlfn.XLOOKUP(_xlfn.TEXTJOIN(" vs ",,C531:D531),Calendar!G:G,Calendar!B:B),IF(AND(B531="Premier League",E531="Highlights"),_xlfn.XLOOKUP(H531,Calendar!O:O,Calendar!N:N,,-1),""))</f>
        <v/>
      </c>
      <c r="AI531" s="61" t="str">
        <f>IF(AND(AH531&lt;&gt;"",E531="Live"),_xlfn.XLOOKUP(_xlfn.TEXTJOIN(" vs ",,C531:D531),Calendar!G:G,Calendar!K:K),"")</f>
        <v/>
      </c>
      <c r="AJ531" s="61" t="str">
        <f>IF(AND(K531&lt;&gt;"Match of the Day",K531&lt;&gt;"Match of the Day 2",K531&lt;&gt;"Match of the Day Repeat"),"",1+MAX($AJ$10:AJ530))</f>
        <v/>
      </c>
    </row>
    <row r="532" spans="34:36" x14ac:dyDescent="0.35">
      <c r="AH532" s="16" t="str">
        <f>IF(AND(B532="Premier League",E532="Live"),_xlfn.XLOOKUP(_xlfn.TEXTJOIN(" vs ",,C532:D532),Calendar!G:G,Calendar!B:B),IF(AND(B532="Premier League",E532="Highlights"),_xlfn.XLOOKUP(H532,Calendar!O:O,Calendar!N:N,,-1),""))</f>
        <v/>
      </c>
      <c r="AI532" s="61" t="str">
        <f>IF(AND(AH532&lt;&gt;"",E532="Live"),_xlfn.XLOOKUP(_xlfn.TEXTJOIN(" vs ",,C532:D532),Calendar!G:G,Calendar!K:K),"")</f>
        <v/>
      </c>
      <c r="AJ532" s="61" t="str">
        <f>IF(AND(K532&lt;&gt;"Match of the Day",K532&lt;&gt;"Match of the Day 2",K532&lt;&gt;"Match of the Day Repeat"),"",1+MAX($AJ$10:AJ531))</f>
        <v/>
      </c>
    </row>
    <row r="533" spans="34:36" x14ac:dyDescent="0.35">
      <c r="AH533" s="16" t="str">
        <f>IF(AND(B533="Premier League",E533="Live"),_xlfn.XLOOKUP(_xlfn.TEXTJOIN(" vs ",,C533:D533),Calendar!G:G,Calendar!B:B),IF(AND(B533="Premier League",E533="Highlights"),_xlfn.XLOOKUP(H533,Calendar!O:O,Calendar!N:N,,-1),""))</f>
        <v/>
      </c>
      <c r="AI533" s="61" t="str">
        <f>IF(AND(AH533&lt;&gt;"",E533="Live"),_xlfn.XLOOKUP(_xlfn.TEXTJOIN(" vs ",,C533:D533),Calendar!G:G,Calendar!K:K),"")</f>
        <v/>
      </c>
      <c r="AJ533" s="61" t="str">
        <f>IF(AND(K533&lt;&gt;"Match of the Day",K533&lt;&gt;"Match of the Day 2",K533&lt;&gt;"Match of the Day Repeat"),"",1+MAX($AJ$10:AJ532))</f>
        <v/>
      </c>
    </row>
    <row r="534" spans="34:36" x14ac:dyDescent="0.35">
      <c r="AH534" s="16" t="str">
        <f>IF(AND(B534="Premier League",E534="Live"),_xlfn.XLOOKUP(_xlfn.TEXTJOIN(" vs ",,C534:D534),Calendar!G:G,Calendar!B:B),IF(AND(B534="Premier League",E534="Highlights"),_xlfn.XLOOKUP(H534,Calendar!O:O,Calendar!N:N,,-1),""))</f>
        <v/>
      </c>
      <c r="AI534" s="61" t="str">
        <f>IF(AND(AH534&lt;&gt;"",E534="Live"),_xlfn.XLOOKUP(_xlfn.TEXTJOIN(" vs ",,C534:D534),Calendar!G:G,Calendar!K:K),"")</f>
        <v/>
      </c>
      <c r="AJ534" s="61" t="str">
        <f>IF(AND(K534&lt;&gt;"Match of the Day",K534&lt;&gt;"Match of the Day 2",K534&lt;&gt;"Match of the Day Repeat"),"",1+MAX($AJ$10:AJ533))</f>
        <v/>
      </c>
    </row>
    <row r="535" spans="34:36" x14ac:dyDescent="0.35">
      <c r="AH535" s="16" t="str">
        <f>IF(AND(B535="Premier League",E535="Live"),_xlfn.XLOOKUP(_xlfn.TEXTJOIN(" vs ",,C535:D535),Calendar!G:G,Calendar!B:B),IF(AND(B535="Premier League",E535="Highlights"),_xlfn.XLOOKUP(H535,Calendar!O:O,Calendar!N:N,,-1),""))</f>
        <v/>
      </c>
      <c r="AI535" s="61" t="str">
        <f>IF(AND(AH535&lt;&gt;"",E535="Live"),_xlfn.XLOOKUP(_xlfn.TEXTJOIN(" vs ",,C535:D535),Calendar!G:G,Calendar!K:K),"")</f>
        <v/>
      </c>
      <c r="AJ535" s="61" t="str">
        <f>IF(AND(K535&lt;&gt;"Match of the Day",K535&lt;&gt;"Match of the Day 2",K535&lt;&gt;"Match of the Day Repeat"),"",1+MAX($AJ$10:AJ534))</f>
        <v/>
      </c>
    </row>
    <row r="536" spans="34:36" x14ac:dyDescent="0.35">
      <c r="AH536" s="16" t="str">
        <f>IF(AND(B536="Premier League",E536="Live"),_xlfn.XLOOKUP(_xlfn.TEXTJOIN(" vs ",,C536:D536),Calendar!G:G,Calendar!B:B),IF(AND(B536="Premier League",E536="Highlights"),_xlfn.XLOOKUP(H536,Calendar!O:O,Calendar!N:N,,-1),""))</f>
        <v/>
      </c>
      <c r="AI536" s="61" t="str">
        <f>IF(AND(AH536&lt;&gt;"",E536="Live"),_xlfn.XLOOKUP(_xlfn.TEXTJOIN(" vs ",,C536:D536),Calendar!G:G,Calendar!K:K),"")</f>
        <v/>
      </c>
      <c r="AJ536" s="61" t="str">
        <f>IF(AND(K536&lt;&gt;"Match of the Day",K536&lt;&gt;"Match of the Day 2",K536&lt;&gt;"Match of the Day Repeat"),"",1+MAX($AJ$10:AJ535))</f>
        <v/>
      </c>
    </row>
    <row r="537" spans="34:36" x14ac:dyDescent="0.35">
      <c r="AH537" s="16" t="str">
        <f>IF(AND(B537="Premier League",E537="Live"),_xlfn.XLOOKUP(_xlfn.TEXTJOIN(" vs ",,C537:D537),Calendar!G:G,Calendar!B:B),IF(AND(B537="Premier League",E537="Highlights"),_xlfn.XLOOKUP(H537,Calendar!O:O,Calendar!N:N,,-1),""))</f>
        <v/>
      </c>
      <c r="AI537" s="61" t="str">
        <f>IF(AND(AH537&lt;&gt;"",E537="Live"),_xlfn.XLOOKUP(_xlfn.TEXTJOIN(" vs ",,C537:D537),Calendar!G:G,Calendar!K:K),"")</f>
        <v/>
      </c>
      <c r="AJ537" s="61" t="str">
        <f>IF(AND(K537&lt;&gt;"Match of the Day",K537&lt;&gt;"Match of the Day 2",K537&lt;&gt;"Match of the Day Repeat"),"",1+MAX($AJ$10:AJ536))</f>
        <v/>
      </c>
    </row>
    <row r="538" spans="34:36" x14ac:dyDescent="0.35">
      <c r="AH538" s="16" t="str">
        <f>IF(AND(B538="Premier League",E538="Live"),_xlfn.XLOOKUP(_xlfn.TEXTJOIN(" vs ",,C538:D538),Calendar!G:G,Calendar!B:B),IF(AND(B538="Premier League",E538="Highlights"),_xlfn.XLOOKUP(H538,Calendar!O:O,Calendar!N:N,,-1),""))</f>
        <v/>
      </c>
      <c r="AI538" s="61" t="str">
        <f>IF(AND(AH538&lt;&gt;"",E538="Live"),_xlfn.XLOOKUP(_xlfn.TEXTJOIN(" vs ",,C538:D538),Calendar!G:G,Calendar!K:K),"")</f>
        <v/>
      </c>
      <c r="AJ538" s="61" t="str">
        <f>IF(AND(K538&lt;&gt;"Match of the Day",K538&lt;&gt;"Match of the Day 2",K538&lt;&gt;"Match of the Day Repeat"),"",1+MAX($AJ$10:AJ537))</f>
        <v/>
      </c>
    </row>
    <row r="539" spans="34:36" x14ac:dyDescent="0.35">
      <c r="AH539" s="16" t="str">
        <f>IF(AND(B539="Premier League",E539="Live"),_xlfn.XLOOKUP(_xlfn.TEXTJOIN(" vs ",,C539:D539),Calendar!G:G,Calendar!B:B),IF(AND(B539="Premier League",E539="Highlights"),_xlfn.XLOOKUP(H539,Calendar!O:O,Calendar!N:N,,-1),""))</f>
        <v/>
      </c>
      <c r="AI539" s="61" t="str">
        <f>IF(AND(AH539&lt;&gt;"",E539="Live"),_xlfn.XLOOKUP(_xlfn.TEXTJOIN(" vs ",,C539:D539),Calendar!G:G,Calendar!K:K),"")</f>
        <v/>
      </c>
      <c r="AJ539" s="61" t="str">
        <f>IF(AND(K539&lt;&gt;"Match of the Day",K539&lt;&gt;"Match of the Day 2",K539&lt;&gt;"Match of the Day Repeat"),"",1+MAX($AJ$10:AJ538))</f>
        <v/>
      </c>
    </row>
    <row r="540" spans="34:36" x14ac:dyDescent="0.35">
      <c r="AH540" s="16" t="str">
        <f>IF(AND(B540="Premier League",E540="Live"),_xlfn.XLOOKUP(_xlfn.TEXTJOIN(" vs ",,C540:D540),Calendar!G:G,Calendar!B:B),IF(AND(B540="Premier League",E540="Highlights"),_xlfn.XLOOKUP(H540,Calendar!O:O,Calendar!N:N,,-1),""))</f>
        <v/>
      </c>
      <c r="AI540" s="61" t="str">
        <f>IF(AND(AH540&lt;&gt;"",E540="Live"),_xlfn.XLOOKUP(_xlfn.TEXTJOIN(" vs ",,C540:D540),Calendar!G:G,Calendar!K:K),"")</f>
        <v/>
      </c>
      <c r="AJ540" s="61" t="str">
        <f>IF(AND(K540&lt;&gt;"Match of the Day",K540&lt;&gt;"Match of the Day 2",K540&lt;&gt;"Match of the Day Repeat"),"",1+MAX($AJ$10:AJ539))</f>
        <v/>
      </c>
    </row>
    <row r="541" spans="34:36" x14ac:dyDescent="0.35">
      <c r="AH541" s="16" t="str">
        <f>IF(AND(B541="Premier League",E541="Live"),_xlfn.XLOOKUP(_xlfn.TEXTJOIN(" vs ",,C541:D541),Calendar!G:G,Calendar!B:B),IF(AND(B541="Premier League",E541="Highlights"),_xlfn.XLOOKUP(H541,Calendar!O:O,Calendar!N:N,,-1),""))</f>
        <v/>
      </c>
      <c r="AI541" s="61" t="str">
        <f>IF(AND(AH541&lt;&gt;"",E541="Live"),_xlfn.XLOOKUP(_xlfn.TEXTJOIN(" vs ",,C541:D541),Calendar!G:G,Calendar!K:K),"")</f>
        <v/>
      </c>
      <c r="AJ541" s="61" t="str">
        <f>IF(AND(K541&lt;&gt;"Match of the Day",K541&lt;&gt;"Match of the Day 2",K541&lt;&gt;"Match of the Day Repeat"),"",1+MAX($AJ$10:AJ540))</f>
        <v/>
      </c>
    </row>
    <row r="542" spans="34:36" x14ac:dyDescent="0.35">
      <c r="AH542" s="16" t="str">
        <f>IF(AND(B542="Premier League",E542="Live"),_xlfn.XLOOKUP(_xlfn.TEXTJOIN(" vs ",,C542:D542),Calendar!G:G,Calendar!B:B),IF(AND(B542="Premier League",E542="Highlights"),_xlfn.XLOOKUP(H542,Calendar!O:O,Calendar!N:N,,-1),""))</f>
        <v/>
      </c>
      <c r="AI542" s="61" t="str">
        <f>IF(AND(AH542&lt;&gt;"",E542="Live"),_xlfn.XLOOKUP(_xlfn.TEXTJOIN(" vs ",,C542:D542),Calendar!G:G,Calendar!K:K),"")</f>
        <v/>
      </c>
      <c r="AJ542" s="61" t="str">
        <f>IF(AND(K542&lt;&gt;"Match of the Day",K542&lt;&gt;"Match of the Day 2",K542&lt;&gt;"Match of the Day Repeat"),"",1+MAX($AJ$10:AJ541))</f>
        <v/>
      </c>
    </row>
    <row r="543" spans="34:36" x14ac:dyDescent="0.35">
      <c r="AH543" s="16" t="str">
        <f>IF(AND(B543="Premier League",E543="Live"),_xlfn.XLOOKUP(_xlfn.TEXTJOIN(" vs ",,C543:D543),Calendar!G:G,Calendar!B:B),IF(AND(B543="Premier League",E543="Highlights"),_xlfn.XLOOKUP(H543,Calendar!O:O,Calendar!N:N,,-1),""))</f>
        <v/>
      </c>
      <c r="AI543" s="61" t="str">
        <f>IF(AND(AH543&lt;&gt;"",E543="Live"),_xlfn.XLOOKUP(_xlfn.TEXTJOIN(" vs ",,C543:D543),Calendar!G:G,Calendar!K:K),"")</f>
        <v/>
      </c>
      <c r="AJ543" s="61" t="str">
        <f>IF(AND(K543&lt;&gt;"Match of the Day",K543&lt;&gt;"Match of the Day 2",K543&lt;&gt;"Match of the Day Repeat"),"",1+MAX($AJ$10:AJ542))</f>
        <v/>
      </c>
    </row>
    <row r="544" spans="34:36" x14ac:dyDescent="0.35">
      <c r="AH544" s="16" t="str">
        <f>IF(AND(B544="Premier League",E544="Live"),_xlfn.XLOOKUP(_xlfn.TEXTJOIN(" vs ",,C544:D544),Calendar!G:G,Calendar!B:B),IF(AND(B544="Premier League",E544="Highlights"),_xlfn.XLOOKUP(H544,Calendar!O:O,Calendar!N:N,,-1),""))</f>
        <v/>
      </c>
      <c r="AI544" s="61" t="str">
        <f>IF(AND(AH544&lt;&gt;"",E544="Live"),_xlfn.XLOOKUP(_xlfn.TEXTJOIN(" vs ",,C544:D544),Calendar!G:G,Calendar!K:K),"")</f>
        <v/>
      </c>
      <c r="AJ544" s="61" t="str">
        <f>IF(AND(K544&lt;&gt;"Match of the Day",K544&lt;&gt;"Match of the Day 2",K544&lt;&gt;"Match of the Day Repeat"),"",1+MAX($AJ$10:AJ543))</f>
        <v/>
      </c>
    </row>
    <row r="545" spans="34:36" x14ac:dyDescent="0.35">
      <c r="AH545" s="16" t="str">
        <f>IF(AND(B545="Premier League",E545="Live"),_xlfn.XLOOKUP(_xlfn.TEXTJOIN(" vs ",,C545:D545),Calendar!G:G,Calendar!B:B),IF(AND(B545="Premier League",E545="Highlights"),_xlfn.XLOOKUP(H545,Calendar!O:O,Calendar!N:N,,-1),""))</f>
        <v/>
      </c>
      <c r="AI545" s="61" t="str">
        <f>IF(AND(AH545&lt;&gt;"",E545="Live"),_xlfn.XLOOKUP(_xlfn.TEXTJOIN(" vs ",,C545:D545),Calendar!G:G,Calendar!K:K),"")</f>
        <v/>
      </c>
      <c r="AJ545" s="61" t="str">
        <f>IF(AND(K545&lt;&gt;"Match of the Day",K545&lt;&gt;"Match of the Day 2",K545&lt;&gt;"Match of the Day Repeat"),"",1+MAX($AJ$10:AJ544))</f>
        <v/>
      </c>
    </row>
    <row r="546" spans="34:36" x14ac:dyDescent="0.35">
      <c r="AH546" s="16" t="str">
        <f>IF(AND(B546="Premier League",E546="Live"),_xlfn.XLOOKUP(_xlfn.TEXTJOIN(" vs ",,C546:D546),Calendar!G:G,Calendar!B:B),IF(AND(B546="Premier League",E546="Highlights"),_xlfn.XLOOKUP(H546,Calendar!O:O,Calendar!N:N,,-1),""))</f>
        <v/>
      </c>
      <c r="AI546" s="61" t="str">
        <f>IF(AND(AH546&lt;&gt;"",E546="Live"),_xlfn.XLOOKUP(_xlfn.TEXTJOIN(" vs ",,C546:D546),Calendar!G:G,Calendar!K:K),"")</f>
        <v/>
      </c>
      <c r="AJ546" s="61" t="str">
        <f>IF(AND(K546&lt;&gt;"Match of the Day",K546&lt;&gt;"Match of the Day 2",K546&lt;&gt;"Match of the Day Repeat"),"",1+MAX($AJ$10:AJ545))</f>
        <v/>
      </c>
    </row>
    <row r="547" spans="34:36" x14ac:dyDescent="0.35">
      <c r="AH547" s="16" t="str">
        <f>IF(AND(B547="Premier League",E547="Live"),_xlfn.XLOOKUP(_xlfn.TEXTJOIN(" vs ",,C547:D547),Calendar!G:G,Calendar!B:B),IF(AND(B547="Premier League",E547="Highlights"),_xlfn.XLOOKUP(H547,Calendar!O:O,Calendar!N:N,,-1),""))</f>
        <v/>
      </c>
      <c r="AI547" s="61" t="str">
        <f>IF(AND(AH547&lt;&gt;"",E547="Live"),_xlfn.XLOOKUP(_xlfn.TEXTJOIN(" vs ",,C547:D547),Calendar!G:G,Calendar!K:K),"")</f>
        <v/>
      </c>
      <c r="AJ547" s="61" t="str">
        <f>IF(AND(K547&lt;&gt;"Match of the Day",K547&lt;&gt;"Match of the Day 2",K547&lt;&gt;"Match of the Day Repeat"),"",1+MAX($AJ$10:AJ546))</f>
        <v/>
      </c>
    </row>
    <row r="548" spans="34:36" x14ac:dyDescent="0.35">
      <c r="AH548" s="16" t="str">
        <f>IF(AND(B548="Premier League",E548="Live"),_xlfn.XLOOKUP(_xlfn.TEXTJOIN(" vs ",,C548:D548),Calendar!G:G,Calendar!B:B),IF(AND(B548="Premier League",E548="Highlights"),_xlfn.XLOOKUP(H548,Calendar!O:O,Calendar!N:N,,-1),""))</f>
        <v/>
      </c>
      <c r="AI548" s="61" t="str">
        <f>IF(AND(AH548&lt;&gt;"",E548="Live"),_xlfn.XLOOKUP(_xlfn.TEXTJOIN(" vs ",,C548:D548),Calendar!G:G,Calendar!K:K),"")</f>
        <v/>
      </c>
      <c r="AJ548" s="61" t="str">
        <f>IF(AND(K548&lt;&gt;"Match of the Day",K548&lt;&gt;"Match of the Day 2",K548&lt;&gt;"Match of the Day Repeat"),"",1+MAX($AJ$10:AJ547))</f>
        <v/>
      </c>
    </row>
    <row r="549" spans="34:36" x14ac:dyDescent="0.35">
      <c r="AH549" s="16" t="str">
        <f>IF(AND(B549="Premier League",E549="Live"),_xlfn.XLOOKUP(_xlfn.TEXTJOIN(" vs ",,C549:D549),Calendar!G:G,Calendar!B:B),IF(AND(B549="Premier League",E549="Highlights"),_xlfn.XLOOKUP(H549,Calendar!O:O,Calendar!N:N,,-1),""))</f>
        <v/>
      </c>
      <c r="AI549" s="61" t="str">
        <f>IF(AND(AH549&lt;&gt;"",E549="Live"),_xlfn.XLOOKUP(_xlfn.TEXTJOIN(" vs ",,C549:D549),Calendar!G:G,Calendar!K:K),"")</f>
        <v/>
      </c>
      <c r="AJ549" s="61" t="str">
        <f>IF(AND(K549&lt;&gt;"Match of the Day",K549&lt;&gt;"Match of the Day 2",K549&lt;&gt;"Match of the Day Repeat"),"",1+MAX($AJ$10:AJ548))</f>
        <v/>
      </c>
    </row>
    <row r="550" spans="34:36" x14ac:dyDescent="0.35">
      <c r="AH550" s="16" t="str">
        <f>IF(AND(B550="Premier League",E550="Live"),_xlfn.XLOOKUP(_xlfn.TEXTJOIN(" vs ",,C550:D550),Calendar!G:G,Calendar!B:B),IF(AND(B550="Premier League",E550="Highlights"),_xlfn.XLOOKUP(H550,Calendar!O:O,Calendar!N:N,,-1),""))</f>
        <v/>
      </c>
      <c r="AI550" s="61" t="str">
        <f>IF(AND(AH550&lt;&gt;"",E550="Live"),_xlfn.XLOOKUP(_xlfn.TEXTJOIN(" vs ",,C550:D550),Calendar!G:G,Calendar!K:K),"")</f>
        <v/>
      </c>
      <c r="AJ550" s="61" t="str">
        <f>IF(AND(K550&lt;&gt;"Match of the Day",K550&lt;&gt;"Match of the Day 2",K550&lt;&gt;"Match of the Day Repeat"),"",1+MAX($AJ$10:AJ549))</f>
        <v/>
      </c>
    </row>
    <row r="551" spans="34:36" x14ac:dyDescent="0.35">
      <c r="AH551" s="16" t="str">
        <f>IF(AND(B551="Premier League",E551="Live"),_xlfn.XLOOKUP(_xlfn.TEXTJOIN(" vs ",,C551:D551),Calendar!G:G,Calendar!B:B),IF(AND(B551="Premier League",E551="Highlights"),_xlfn.XLOOKUP(H551,Calendar!O:O,Calendar!N:N,,-1),""))</f>
        <v/>
      </c>
      <c r="AI551" s="61" t="str">
        <f>IF(AND(AH551&lt;&gt;"",E551="Live"),_xlfn.XLOOKUP(_xlfn.TEXTJOIN(" vs ",,C551:D551),Calendar!G:G,Calendar!K:K),"")</f>
        <v/>
      </c>
      <c r="AJ551" s="61" t="str">
        <f>IF(AND(K551&lt;&gt;"Match of the Day",K551&lt;&gt;"Match of the Day 2",K551&lt;&gt;"Match of the Day Repeat"),"",1+MAX($AJ$10:AJ550))</f>
        <v/>
      </c>
    </row>
    <row r="552" spans="34:36" x14ac:dyDescent="0.35">
      <c r="AH552" s="16" t="str">
        <f>IF(AND(B552="Premier League",E552="Live"),_xlfn.XLOOKUP(_xlfn.TEXTJOIN(" vs ",,C552:D552),Calendar!G:G,Calendar!B:B),IF(AND(B552="Premier League",E552="Highlights"),_xlfn.XLOOKUP(H552,Calendar!O:O,Calendar!N:N,,-1),""))</f>
        <v/>
      </c>
      <c r="AI552" s="61" t="str">
        <f>IF(AND(AH552&lt;&gt;"",E552="Live"),_xlfn.XLOOKUP(_xlfn.TEXTJOIN(" vs ",,C552:D552),Calendar!G:G,Calendar!K:K),"")</f>
        <v/>
      </c>
      <c r="AJ552" s="61" t="str">
        <f>IF(AND(K552&lt;&gt;"Match of the Day",K552&lt;&gt;"Match of the Day 2",K552&lt;&gt;"Match of the Day Repeat"),"",1+MAX($AJ$10:AJ551))</f>
        <v/>
      </c>
    </row>
    <row r="553" spans="34:36" x14ac:dyDescent="0.35">
      <c r="AH553" s="16" t="str">
        <f>IF(AND(B553="Premier League",E553="Live"),_xlfn.XLOOKUP(_xlfn.TEXTJOIN(" vs ",,C553:D553),Calendar!G:G,Calendar!B:B),IF(AND(B553="Premier League",E553="Highlights"),_xlfn.XLOOKUP(H553,Calendar!O:O,Calendar!N:N,,-1),""))</f>
        <v/>
      </c>
      <c r="AI553" s="61" t="str">
        <f>IF(AND(AH553&lt;&gt;"",E553="Live"),_xlfn.XLOOKUP(_xlfn.TEXTJOIN(" vs ",,C553:D553),Calendar!G:G,Calendar!K:K),"")</f>
        <v/>
      </c>
      <c r="AJ553" s="61" t="str">
        <f>IF(AND(K553&lt;&gt;"Match of the Day",K553&lt;&gt;"Match of the Day 2",K553&lt;&gt;"Match of the Day Repeat"),"",1+MAX($AJ$10:AJ552))</f>
        <v/>
      </c>
    </row>
    <row r="554" spans="34:36" x14ac:dyDescent="0.35">
      <c r="AH554" s="16" t="str">
        <f>IF(AND(B554="Premier League",E554="Live"),_xlfn.XLOOKUP(_xlfn.TEXTJOIN(" vs ",,C554:D554),Calendar!G:G,Calendar!B:B),IF(AND(B554="Premier League",E554="Highlights"),_xlfn.XLOOKUP(H554,Calendar!O:O,Calendar!N:N,,-1),""))</f>
        <v/>
      </c>
      <c r="AI554" s="61" t="str">
        <f>IF(AND(AH554&lt;&gt;"",E554="Live"),_xlfn.XLOOKUP(_xlfn.TEXTJOIN(" vs ",,C554:D554),Calendar!G:G,Calendar!K:K),"")</f>
        <v/>
      </c>
      <c r="AJ554" s="61" t="str">
        <f>IF(AND(K554&lt;&gt;"Match of the Day",K554&lt;&gt;"Match of the Day 2",K554&lt;&gt;"Match of the Day Repeat"),"",1+MAX($AJ$10:AJ553))</f>
        <v/>
      </c>
    </row>
    <row r="555" spans="34:36" x14ac:dyDescent="0.35">
      <c r="AH555" s="16" t="str">
        <f>IF(AND(B555="Premier League",E555="Live"),_xlfn.XLOOKUP(_xlfn.TEXTJOIN(" vs ",,C555:D555),Calendar!G:G,Calendar!B:B),IF(AND(B555="Premier League",E555="Highlights"),_xlfn.XLOOKUP(H555,Calendar!O:O,Calendar!N:N,,-1),""))</f>
        <v/>
      </c>
      <c r="AI555" s="61" t="str">
        <f>IF(AND(AH555&lt;&gt;"",E555="Live"),_xlfn.XLOOKUP(_xlfn.TEXTJOIN(" vs ",,C555:D555),Calendar!G:G,Calendar!K:K),"")</f>
        <v/>
      </c>
      <c r="AJ555" s="61" t="str">
        <f>IF(AND(K555&lt;&gt;"Match of the Day",K555&lt;&gt;"Match of the Day 2",K555&lt;&gt;"Match of the Day Repeat"),"",1+MAX($AJ$10:AJ554))</f>
        <v/>
      </c>
    </row>
    <row r="556" spans="34:36" x14ac:dyDescent="0.35">
      <c r="AH556" s="16" t="str">
        <f>IF(AND(B556="Premier League",E556="Live"),_xlfn.XLOOKUP(_xlfn.TEXTJOIN(" vs ",,C556:D556),Calendar!G:G,Calendar!B:B),IF(AND(B556="Premier League",E556="Highlights"),_xlfn.XLOOKUP(H556,Calendar!O:O,Calendar!N:N,,-1),""))</f>
        <v/>
      </c>
      <c r="AI556" s="61" t="str">
        <f>IF(AND(AH556&lt;&gt;"",E556="Live"),_xlfn.XLOOKUP(_xlfn.TEXTJOIN(" vs ",,C556:D556),Calendar!G:G,Calendar!K:K),"")</f>
        <v/>
      </c>
      <c r="AJ556" s="61" t="str">
        <f>IF(AND(K556&lt;&gt;"Match of the Day",K556&lt;&gt;"Match of the Day 2",K556&lt;&gt;"Match of the Day Repeat"),"",1+MAX($AJ$10:AJ555))</f>
        <v/>
      </c>
    </row>
    <row r="557" spans="34:36" x14ac:dyDescent="0.35">
      <c r="AH557" s="16" t="str">
        <f>IF(AND(B557="Premier League",E557="Live"),_xlfn.XLOOKUP(_xlfn.TEXTJOIN(" vs ",,C557:D557),Calendar!G:G,Calendar!B:B),IF(AND(B557="Premier League",E557="Highlights"),_xlfn.XLOOKUP(H557,Calendar!O:O,Calendar!N:N,,-1),""))</f>
        <v/>
      </c>
      <c r="AI557" s="61" t="str">
        <f>IF(AND(AH557&lt;&gt;"",E557="Live"),_xlfn.XLOOKUP(_xlfn.TEXTJOIN(" vs ",,C557:D557),Calendar!G:G,Calendar!K:K),"")</f>
        <v/>
      </c>
      <c r="AJ557" s="61" t="str">
        <f>IF(AND(K557&lt;&gt;"Match of the Day",K557&lt;&gt;"Match of the Day 2",K557&lt;&gt;"Match of the Day Repeat"),"",1+MAX($AJ$10:AJ556))</f>
        <v/>
      </c>
    </row>
    <row r="558" spans="34:36" x14ac:dyDescent="0.35">
      <c r="AH558" s="16" t="str">
        <f>IF(AND(B558="Premier League",E558="Live"),_xlfn.XLOOKUP(_xlfn.TEXTJOIN(" vs ",,C558:D558),Calendar!G:G,Calendar!B:B),IF(AND(B558="Premier League",E558="Highlights"),_xlfn.XLOOKUP(H558,Calendar!O:O,Calendar!N:N,,-1),""))</f>
        <v/>
      </c>
      <c r="AI558" s="61" t="str">
        <f>IF(AND(AH558&lt;&gt;"",E558="Live"),_xlfn.XLOOKUP(_xlfn.TEXTJOIN(" vs ",,C558:D558),Calendar!G:G,Calendar!K:K),"")</f>
        <v/>
      </c>
      <c r="AJ558" s="61" t="str">
        <f>IF(AND(K558&lt;&gt;"Match of the Day",K558&lt;&gt;"Match of the Day 2",K558&lt;&gt;"Match of the Day Repeat"),"",1+MAX($AJ$10:AJ557))</f>
        <v/>
      </c>
    </row>
    <row r="559" spans="34:36" x14ac:dyDescent="0.35">
      <c r="AH559" s="16" t="str">
        <f>IF(AND(B559="Premier League",E559="Live"),_xlfn.XLOOKUP(_xlfn.TEXTJOIN(" vs ",,C559:D559),Calendar!G:G,Calendar!B:B),IF(AND(B559="Premier League",E559="Highlights"),_xlfn.XLOOKUP(H559,Calendar!O:O,Calendar!N:N,,-1),""))</f>
        <v/>
      </c>
      <c r="AI559" s="61" t="str">
        <f>IF(AND(AH559&lt;&gt;"",E559="Live"),_xlfn.XLOOKUP(_xlfn.TEXTJOIN(" vs ",,C559:D559),Calendar!G:G,Calendar!K:K),"")</f>
        <v/>
      </c>
      <c r="AJ559" s="61" t="str">
        <f>IF(AND(K559&lt;&gt;"Match of the Day",K559&lt;&gt;"Match of the Day 2",K559&lt;&gt;"Match of the Day Repeat"),"",1+MAX($AJ$10:AJ558))</f>
        <v/>
      </c>
    </row>
    <row r="560" spans="34:36" x14ac:dyDescent="0.35">
      <c r="AH560" s="16" t="str">
        <f>IF(AND(B560="Premier League",E560="Live"),_xlfn.XLOOKUP(_xlfn.TEXTJOIN(" vs ",,C560:D560),Calendar!G:G,Calendar!B:B),IF(AND(B560="Premier League",E560="Highlights"),_xlfn.XLOOKUP(H560,Calendar!O:O,Calendar!N:N,,-1),""))</f>
        <v/>
      </c>
      <c r="AI560" s="61" t="str">
        <f>IF(AND(AH560&lt;&gt;"",E560="Live"),_xlfn.XLOOKUP(_xlfn.TEXTJOIN(" vs ",,C560:D560),Calendar!G:G,Calendar!K:K),"")</f>
        <v/>
      </c>
      <c r="AJ560" s="61" t="str">
        <f>IF(AND(K560&lt;&gt;"Match of the Day",K560&lt;&gt;"Match of the Day 2",K560&lt;&gt;"Match of the Day Repeat"),"",1+MAX($AJ$10:AJ559))</f>
        <v/>
      </c>
    </row>
    <row r="561" spans="34:36" x14ac:dyDescent="0.35">
      <c r="AH561" s="16" t="str">
        <f>IF(AND(B561="Premier League",E561="Live"),_xlfn.XLOOKUP(_xlfn.TEXTJOIN(" vs ",,C561:D561),Calendar!G:G,Calendar!B:B),IF(AND(B561="Premier League",E561="Highlights"),_xlfn.XLOOKUP(H561,Calendar!O:O,Calendar!N:N,,-1),""))</f>
        <v/>
      </c>
      <c r="AI561" s="61" t="str">
        <f>IF(AND(AH561&lt;&gt;"",E561="Live"),_xlfn.XLOOKUP(_xlfn.TEXTJOIN(" vs ",,C561:D561),Calendar!G:G,Calendar!K:K),"")</f>
        <v/>
      </c>
      <c r="AJ561" s="61" t="str">
        <f>IF(AND(K561&lt;&gt;"Match of the Day",K561&lt;&gt;"Match of the Day 2",K561&lt;&gt;"Match of the Day Repeat"),"",1+MAX($AJ$10:AJ560))</f>
        <v/>
      </c>
    </row>
    <row r="562" spans="34:36" x14ac:dyDescent="0.35">
      <c r="AH562" s="16" t="str">
        <f>IF(AND(B562="Premier League",E562="Live"),_xlfn.XLOOKUP(_xlfn.TEXTJOIN(" vs ",,C562:D562),Calendar!G:G,Calendar!B:B),IF(AND(B562="Premier League",E562="Highlights"),_xlfn.XLOOKUP(H562,Calendar!O:O,Calendar!N:N,,-1),""))</f>
        <v/>
      </c>
      <c r="AI562" s="61" t="str">
        <f>IF(AND(AH562&lt;&gt;"",E562="Live"),_xlfn.XLOOKUP(_xlfn.TEXTJOIN(" vs ",,C562:D562),Calendar!G:G,Calendar!K:K),"")</f>
        <v/>
      </c>
      <c r="AJ562" s="61" t="str">
        <f>IF(AND(K562&lt;&gt;"Match of the Day",K562&lt;&gt;"Match of the Day 2",K562&lt;&gt;"Match of the Day Repeat"),"",1+MAX($AJ$10:AJ561))</f>
        <v/>
      </c>
    </row>
    <row r="563" spans="34:36" x14ac:dyDescent="0.35">
      <c r="AH563" s="16" t="str">
        <f>IF(AND(B563="Premier League",E563="Live"),_xlfn.XLOOKUP(_xlfn.TEXTJOIN(" vs ",,C563:D563),Calendar!G:G,Calendar!B:B),IF(AND(B563="Premier League",E563="Highlights"),_xlfn.XLOOKUP(H563,Calendar!O:O,Calendar!N:N,,-1),""))</f>
        <v/>
      </c>
      <c r="AI563" s="61" t="str">
        <f>IF(AND(AH563&lt;&gt;"",E563="Live"),_xlfn.XLOOKUP(_xlfn.TEXTJOIN(" vs ",,C563:D563),Calendar!G:G,Calendar!K:K),"")</f>
        <v/>
      </c>
      <c r="AJ563" s="61" t="str">
        <f>IF(AND(K563&lt;&gt;"Match of the Day",K563&lt;&gt;"Match of the Day 2",K563&lt;&gt;"Match of the Day Repeat"),"",1+MAX($AJ$10:AJ562))</f>
        <v/>
      </c>
    </row>
    <row r="564" spans="34:36" x14ac:dyDescent="0.35">
      <c r="AH564" s="16" t="str">
        <f>IF(AND(B564="Premier League",E564="Live"),_xlfn.XLOOKUP(_xlfn.TEXTJOIN(" vs ",,C564:D564),Calendar!G:G,Calendar!B:B),IF(AND(B564="Premier League",E564="Highlights"),_xlfn.XLOOKUP(H564,Calendar!O:O,Calendar!N:N,,-1),""))</f>
        <v/>
      </c>
      <c r="AI564" s="61" t="str">
        <f>IF(AND(AH564&lt;&gt;"",E564="Live"),_xlfn.XLOOKUP(_xlfn.TEXTJOIN(" vs ",,C564:D564),Calendar!G:G,Calendar!K:K),"")</f>
        <v/>
      </c>
      <c r="AJ564" s="61" t="str">
        <f>IF(AND(K564&lt;&gt;"Match of the Day",K564&lt;&gt;"Match of the Day 2",K564&lt;&gt;"Match of the Day Repeat"),"",1+MAX($AJ$10:AJ563))</f>
        <v/>
      </c>
    </row>
    <row r="565" spans="34:36" x14ac:dyDescent="0.35">
      <c r="AH565" s="16" t="str">
        <f>IF(AND(B565="Premier League",E565="Live"),_xlfn.XLOOKUP(_xlfn.TEXTJOIN(" vs ",,C565:D565),Calendar!G:G,Calendar!B:B),IF(AND(B565="Premier League",E565="Highlights"),_xlfn.XLOOKUP(H565,Calendar!O:O,Calendar!N:N,,-1),""))</f>
        <v/>
      </c>
      <c r="AI565" s="61" t="str">
        <f>IF(AND(AH565&lt;&gt;"",E565="Live"),_xlfn.XLOOKUP(_xlfn.TEXTJOIN(" vs ",,C565:D565),Calendar!G:G,Calendar!K:K),"")</f>
        <v/>
      </c>
      <c r="AJ565" s="61" t="str">
        <f>IF(AND(K565&lt;&gt;"Match of the Day",K565&lt;&gt;"Match of the Day 2",K565&lt;&gt;"Match of the Day Repeat"),"",1+MAX($AJ$10:AJ564))</f>
        <v/>
      </c>
    </row>
    <row r="566" spans="34:36" x14ac:dyDescent="0.35">
      <c r="AH566" s="16" t="str">
        <f>IF(AND(B566="Premier League",E566="Live"),_xlfn.XLOOKUP(_xlfn.TEXTJOIN(" vs ",,C566:D566),Calendar!G:G,Calendar!B:B),IF(AND(B566="Premier League",E566="Highlights"),_xlfn.XLOOKUP(H566,Calendar!O:O,Calendar!N:N,,-1),""))</f>
        <v/>
      </c>
      <c r="AI566" s="61" t="str">
        <f>IF(AND(AH566&lt;&gt;"",E566="Live"),_xlfn.XLOOKUP(_xlfn.TEXTJOIN(" vs ",,C566:D566),Calendar!G:G,Calendar!K:K),"")</f>
        <v/>
      </c>
      <c r="AJ566" s="61" t="str">
        <f>IF(AND(K566&lt;&gt;"Match of the Day",K566&lt;&gt;"Match of the Day 2",K566&lt;&gt;"Match of the Day Repeat"),"",1+MAX($AJ$10:AJ565))</f>
        <v/>
      </c>
    </row>
    <row r="567" spans="34:36" x14ac:dyDescent="0.35">
      <c r="AH567" s="16" t="str">
        <f>IF(AND(B567="Premier League",E567="Live"),_xlfn.XLOOKUP(_xlfn.TEXTJOIN(" vs ",,C567:D567),Calendar!G:G,Calendar!B:B),IF(AND(B567="Premier League",E567="Highlights"),_xlfn.XLOOKUP(H567,Calendar!O:O,Calendar!N:N,,-1),""))</f>
        <v/>
      </c>
      <c r="AI567" s="61" t="str">
        <f>IF(AND(AH567&lt;&gt;"",E567="Live"),_xlfn.XLOOKUP(_xlfn.TEXTJOIN(" vs ",,C567:D567),Calendar!G:G,Calendar!K:K),"")</f>
        <v/>
      </c>
      <c r="AJ567" s="61" t="str">
        <f>IF(AND(K567&lt;&gt;"Match of the Day",K567&lt;&gt;"Match of the Day 2",K567&lt;&gt;"Match of the Day Repeat"),"",1+MAX($AJ$10:AJ566))</f>
        <v/>
      </c>
    </row>
    <row r="568" spans="34:36" x14ac:dyDescent="0.35">
      <c r="AH568" s="16" t="str">
        <f>IF(AND(B568="Premier League",E568="Live"),_xlfn.XLOOKUP(_xlfn.TEXTJOIN(" vs ",,C568:D568),Calendar!G:G,Calendar!B:B),IF(AND(B568="Premier League",E568="Highlights"),_xlfn.XLOOKUP(H568,Calendar!O:O,Calendar!N:N,,-1),""))</f>
        <v/>
      </c>
      <c r="AI568" s="61" t="str">
        <f>IF(AND(AH568&lt;&gt;"",E568="Live"),_xlfn.XLOOKUP(_xlfn.TEXTJOIN(" vs ",,C568:D568),Calendar!G:G,Calendar!K:K),"")</f>
        <v/>
      </c>
      <c r="AJ568" s="61" t="str">
        <f>IF(AND(K568&lt;&gt;"Match of the Day",K568&lt;&gt;"Match of the Day 2",K568&lt;&gt;"Match of the Day Repeat"),"",1+MAX($AJ$10:AJ567))</f>
        <v/>
      </c>
    </row>
    <row r="569" spans="34:36" x14ac:dyDescent="0.35">
      <c r="AH569" s="16" t="str">
        <f>IF(AND(B569="Premier League",E569="Live"),_xlfn.XLOOKUP(_xlfn.TEXTJOIN(" vs ",,C569:D569),Calendar!G:G,Calendar!B:B),IF(AND(B569="Premier League",E569="Highlights"),_xlfn.XLOOKUP(H569,Calendar!O:O,Calendar!N:N,,-1),""))</f>
        <v/>
      </c>
      <c r="AI569" s="61" t="str">
        <f>IF(AND(AH569&lt;&gt;"",E569="Live"),_xlfn.XLOOKUP(_xlfn.TEXTJOIN(" vs ",,C569:D569),Calendar!G:G,Calendar!K:K),"")</f>
        <v/>
      </c>
      <c r="AJ569" s="61" t="str">
        <f>IF(AND(K569&lt;&gt;"Match of the Day",K569&lt;&gt;"Match of the Day 2",K569&lt;&gt;"Match of the Day Repeat"),"",1+MAX($AJ$10:AJ568))</f>
        <v/>
      </c>
    </row>
    <row r="570" spans="34:36" x14ac:dyDescent="0.35">
      <c r="AH570" s="16" t="str">
        <f>IF(AND(B570="Premier League",E570="Live"),_xlfn.XLOOKUP(_xlfn.TEXTJOIN(" vs ",,C570:D570),Calendar!G:G,Calendar!B:B),IF(AND(B570="Premier League",E570="Highlights"),_xlfn.XLOOKUP(H570,Calendar!O:O,Calendar!N:N,,-1),""))</f>
        <v/>
      </c>
      <c r="AI570" s="61" t="str">
        <f>IF(AND(AH570&lt;&gt;"",E570="Live"),_xlfn.XLOOKUP(_xlfn.TEXTJOIN(" vs ",,C570:D570),Calendar!G:G,Calendar!K:K),"")</f>
        <v/>
      </c>
      <c r="AJ570" s="61" t="str">
        <f>IF(AND(K570&lt;&gt;"Match of the Day",K570&lt;&gt;"Match of the Day 2",K570&lt;&gt;"Match of the Day Repeat"),"",1+MAX($AJ$10:AJ569))</f>
        <v/>
      </c>
    </row>
    <row r="571" spans="34:36" x14ac:dyDescent="0.35">
      <c r="AH571" s="16" t="str">
        <f>IF(AND(B571="Premier League",E571="Live"),_xlfn.XLOOKUP(_xlfn.TEXTJOIN(" vs ",,C571:D571),Calendar!G:G,Calendar!B:B),IF(AND(B571="Premier League",E571="Highlights"),_xlfn.XLOOKUP(H571,Calendar!O:O,Calendar!N:N,,-1),""))</f>
        <v/>
      </c>
      <c r="AI571" s="61" t="str">
        <f>IF(AND(AH571&lt;&gt;"",E571="Live"),_xlfn.XLOOKUP(_xlfn.TEXTJOIN(" vs ",,C571:D571),Calendar!G:G,Calendar!K:K),"")</f>
        <v/>
      </c>
      <c r="AJ571" s="61" t="str">
        <f>IF(AND(K571&lt;&gt;"Match of the Day",K571&lt;&gt;"Match of the Day 2",K571&lt;&gt;"Match of the Day Repeat"),"",1+MAX($AJ$10:AJ570))</f>
        <v/>
      </c>
    </row>
    <row r="572" spans="34:36" x14ac:dyDescent="0.35">
      <c r="AH572" s="16" t="str">
        <f>IF(AND(B572="Premier League",E572="Live"),_xlfn.XLOOKUP(_xlfn.TEXTJOIN(" vs ",,C572:D572),Calendar!G:G,Calendar!B:B),IF(AND(B572="Premier League",E572="Highlights"),_xlfn.XLOOKUP(H572,Calendar!O:O,Calendar!N:N,,-1),""))</f>
        <v/>
      </c>
      <c r="AI572" s="61" t="str">
        <f>IF(AND(AH572&lt;&gt;"",E572="Live"),_xlfn.XLOOKUP(_xlfn.TEXTJOIN(" vs ",,C572:D572),Calendar!G:G,Calendar!K:K),"")</f>
        <v/>
      </c>
      <c r="AJ572" s="61" t="str">
        <f>IF(AND(K572&lt;&gt;"Match of the Day",K572&lt;&gt;"Match of the Day 2",K572&lt;&gt;"Match of the Day Repeat"),"",1+MAX($AJ$10:AJ571))</f>
        <v/>
      </c>
    </row>
    <row r="573" spans="34:36" x14ac:dyDescent="0.35">
      <c r="AH573" s="16" t="str">
        <f>IF(AND(B573="Premier League",E573="Live"),_xlfn.XLOOKUP(_xlfn.TEXTJOIN(" vs ",,C573:D573),Calendar!G:G,Calendar!B:B),IF(AND(B573="Premier League",E573="Highlights"),_xlfn.XLOOKUP(H573,Calendar!O:O,Calendar!N:N,,-1),""))</f>
        <v/>
      </c>
      <c r="AI573" s="61" t="str">
        <f>IF(AND(AH573&lt;&gt;"",E573="Live"),_xlfn.XLOOKUP(_xlfn.TEXTJOIN(" vs ",,C573:D573),Calendar!G:G,Calendar!K:K),"")</f>
        <v/>
      </c>
      <c r="AJ573" s="61" t="str">
        <f>IF(AND(K573&lt;&gt;"Match of the Day",K573&lt;&gt;"Match of the Day 2",K573&lt;&gt;"Match of the Day Repeat"),"",1+MAX($AJ$10:AJ572))</f>
        <v/>
      </c>
    </row>
    <row r="574" spans="34:36" x14ac:dyDescent="0.35">
      <c r="AH574" s="16" t="str">
        <f>IF(AND(B574="Premier League",E574="Live"),_xlfn.XLOOKUP(_xlfn.TEXTJOIN(" vs ",,C574:D574),Calendar!G:G,Calendar!B:B),IF(AND(B574="Premier League",E574="Highlights"),_xlfn.XLOOKUP(H574,Calendar!O:O,Calendar!N:N,,-1),""))</f>
        <v/>
      </c>
      <c r="AI574" s="61" t="str">
        <f>IF(AND(AH574&lt;&gt;"",E574="Live"),_xlfn.XLOOKUP(_xlfn.TEXTJOIN(" vs ",,C574:D574),Calendar!G:G,Calendar!K:K),"")</f>
        <v/>
      </c>
      <c r="AJ574" s="61" t="str">
        <f>IF(AND(K574&lt;&gt;"Match of the Day",K574&lt;&gt;"Match of the Day 2",K574&lt;&gt;"Match of the Day Repeat"),"",1+MAX($AJ$10:AJ573))</f>
        <v/>
      </c>
    </row>
    <row r="575" spans="34:36" x14ac:dyDescent="0.35">
      <c r="AH575" s="16" t="str">
        <f>IF(AND(B575="Premier League",E575="Live"),_xlfn.XLOOKUP(_xlfn.TEXTJOIN(" vs ",,C575:D575),Calendar!G:G,Calendar!B:B),IF(AND(B575="Premier League",E575="Highlights"),_xlfn.XLOOKUP(H575,Calendar!O:O,Calendar!N:N,,-1),""))</f>
        <v/>
      </c>
      <c r="AI575" s="61" t="str">
        <f>IF(AND(AH575&lt;&gt;"",E575="Live"),_xlfn.XLOOKUP(_xlfn.TEXTJOIN(" vs ",,C575:D575),Calendar!G:G,Calendar!K:K),"")</f>
        <v/>
      </c>
      <c r="AJ575" s="61" t="str">
        <f>IF(AND(K575&lt;&gt;"Match of the Day",K575&lt;&gt;"Match of the Day 2",K575&lt;&gt;"Match of the Day Repeat"),"",1+MAX($AJ$10:AJ574))</f>
        <v/>
      </c>
    </row>
    <row r="576" spans="34:36" x14ac:dyDescent="0.35">
      <c r="AH576" s="16" t="str">
        <f>IF(AND(B576="Premier League",E576="Live"),_xlfn.XLOOKUP(_xlfn.TEXTJOIN(" vs ",,C576:D576),Calendar!G:G,Calendar!B:B),IF(AND(B576="Premier League",E576="Highlights"),_xlfn.XLOOKUP(H576,Calendar!O:O,Calendar!N:N,,-1),""))</f>
        <v/>
      </c>
      <c r="AI576" s="61" t="str">
        <f>IF(AND(AH576&lt;&gt;"",E576="Live"),_xlfn.XLOOKUP(_xlfn.TEXTJOIN(" vs ",,C576:D576),Calendar!G:G,Calendar!K:K),"")</f>
        <v/>
      </c>
      <c r="AJ576" s="61" t="str">
        <f>IF(AND(K576&lt;&gt;"Match of the Day",K576&lt;&gt;"Match of the Day 2",K576&lt;&gt;"Match of the Day Repeat"),"",1+MAX($AJ$10:AJ575))</f>
        <v/>
      </c>
    </row>
    <row r="577" spans="34:36" x14ac:dyDescent="0.35">
      <c r="AH577" s="16" t="str">
        <f>IF(AND(B577="Premier League",E577="Live"),_xlfn.XLOOKUP(_xlfn.TEXTJOIN(" vs ",,C577:D577),Calendar!G:G,Calendar!B:B),IF(AND(B577="Premier League",E577="Highlights"),_xlfn.XLOOKUP(H577,Calendar!O:O,Calendar!N:N,,-1),""))</f>
        <v/>
      </c>
      <c r="AI577" s="61" t="str">
        <f>IF(AND(AH577&lt;&gt;"",E577="Live"),_xlfn.XLOOKUP(_xlfn.TEXTJOIN(" vs ",,C577:D577),Calendar!G:G,Calendar!K:K),"")</f>
        <v/>
      </c>
      <c r="AJ577" s="61" t="str">
        <f>IF(AND(K577&lt;&gt;"Match of the Day",K577&lt;&gt;"Match of the Day 2",K577&lt;&gt;"Match of the Day Repeat"),"",1+MAX($AJ$10:AJ576))</f>
        <v/>
      </c>
    </row>
    <row r="578" spans="34:36" x14ac:dyDescent="0.35">
      <c r="AH578" s="16" t="str">
        <f>IF(AND(B578="Premier League",E578="Live"),_xlfn.XLOOKUP(_xlfn.TEXTJOIN(" vs ",,C578:D578),Calendar!G:G,Calendar!B:B),IF(AND(B578="Premier League",E578="Highlights"),_xlfn.XLOOKUP(H578,Calendar!O:O,Calendar!N:N,,-1),""))</f>
        <v/>
      </c>
      <c r="AI578" s="61" t="str">
        <f>IF(AND(AH578&lt;&gt;"",E578="Live"),_xlfn.XLOOKUP(_xlfn.TEXTJOIN(" vs ",,C578:D578),Calendar!G:G,Calendar!K:K),"")</f>
        <v/>
      </c>
      <c r="AJ578" s="61" t="str">
        <f>IF(AND(K578&lt;&gt;"Match of the Day",K578&lt;&gt;"Match of the Day 2",K578&lt;&gt;"Match of the Day Repeat"),"",1+MAX($AJ$10:AJ577))</f>
        <v/>
      </c>
    </row>
    <row r="579" spans="34:36" x14ac:dyDescent="0.35">
      <c r="AH579" s="16" t="str">
        <f>IF(AND(B579="Premier League",E579="Live"),_xlfn.XLOOKUP(_xlfn.TEXTJOIN(" vs ",,C579:D579),Calendar!G:G,Calendar!B:B),IF(AND(B579="Premier League",E579="Highlights"),_xlfn.XLOOKUP(H579,Calendar!O:O,Calendar!N:N,,-1),""))</f>
        <v/>
      </c>
      <c r="AI579" s="61" t="str">
        <f>IF(AND(AH579&lt;&gt;"",E579="Live"),_xlfn.XLOOKUP(_xlfn.TEXTJOIN(" vs ",,C579:D579),Calendar!G:G,Calendar!K:K),"")</f>
        <v/>
      </c>
      <c r="AJ579" s="61" t="str">
        <f>IF(AND(K579&lt;&gt;"Match of the Day",K579&lt;&gt;"Match of the Day 2",K579&lt;&gt;"Match of the Day Repeat"),"",1+MAX($AJ$10:AJ578))</f>
        <v/>
      </c>
    </row>
    <row r="580" spans="34:36" x14ac:dyDescent="0.35">
      <c r="AH580" s="16" t="str">
        <f>IF(AND(B580="Premier League",E580="Live"),_xlfn.XLOOKUP(_xlfn.TEXTJOIN(" vs ",,C580:D580),Calendar!G:G,Calendar!B:B),IF(AND(B580="Premier League",E580="Highlights"),_xlfn.XLOOKUP(H580,Calendar!O:O,Calendar!N:N,,-1),""))</f>
        <v/>
      </c>
      <c r="AI580" s="61" t="str">
        <f>IF(AND(AH580&lt;&gt;"",E580="Live"),_xlfn.XLOOKUP(_xlfn.TEXTJOIN(" vs ",,C580:D580),Calendar!G:G,Calendar!K:K),"")</f>
        <v/>
      </c>
      <c r="AJ580" s="61" t="str">
        <f>IF(AND(K580&lt;&gt;"Match of the Day",K580&lt;&gt;"Match of the Day 2",K580&lt;&gt;"Match of the Day Repeat"),"",1+MAX($AJ$10:AJ579))</f>
        <v/>
      </c>
    </row>
    <row r="581" spans="34:36" x14ac:dyDescent="0.35">
      <c r="AH581" s="16" t="str">
        <f>IF(AND(B581="Premier League",E581="Live"),_xlfn.XLOOKUP(_xlfn.TEXTJOIN(" vs ",,C581:D581),Calendar!G:G,Calendar!B:B),IF(AND(B581="Premier League",E581="Highlights"),_xlfn.XLOOKUP(H581,Calendar!O:O,Calendar!N:N,,-1),""))</f>
        <v/>
      </c>
      <c r="AI581" s="61" t="str">
        <f>IF(AND(AH581&lt;&gt;"",E581="Live"),_xlfn.XLOOKUP(_xlfn.TEXTJOIN(" vs ",,C581:D581),Calendar!G:G,Calendar!K:K),"")</f>
        <v/>
      </c>
      <c r="AJ581" s="61" t="str">
        <f>IF(AND(K581&lt;&gt;"Match of the Day",K581&lt;&gt;"Match of the Day 2",K581&lt;&gt;"Match of the Day Repeat"),"",1+MAX($AJ$10:AJ580))</f>
        <v/>
      </c>
    </row>
    <row r="582" spans="34:36" x14ac:dyDescent="0.35">
      <c r="AH582" s="16" t="str">
        <f>IF(AND(B582="Premier League",E582="Live"),_xlfn.XLOOKUP(_xlfn.TEXTJOIN(" vs ",,C582:D582),Calendar!G:G,Calendar!B:B),IF(AND(B582="Premier League",E582="Highlights"),_xlfn.XLOOKUP(H582,Calendar!O:O,Calendar!N:N,,-1),""))</f>
        <v/>
      </c>
      <c r="AI582" s="61" t="str">
        <f>IF(AND(AH582&lt;&gt;"",E582="Live"),_xlfn.XLOOKUP(_xlfn.TEXTJOIN(" vs ",,C582:D582),Calendar!G:G,Calendar!K:K),"")</f>
        <v/>
      </c>
      <c r="AJ582" s="61" t="str">
        <f>IF(AND(K582&lt;&gt;"Match of the Day",K582&lt;&gt;"Match of the Day 2",K582&lt;&gt;"Match of the Day Repeat"),"",1+MAX($AJ$10:AJ581))</f>
        <v/>
      </c>
    </row>
    <row r="583" spans="34:36" x14ac:dyDescent="0.35">
      <c r="AH583" s="16" t="str">
        <f>IF(AND(B583="Premier League",E583="Live"),_xlfn.XLOOKUP(_xlfn.TEXTJOIN(" vs ",,C583:D583),Calendar!G:G,Calendar!B:B),IF(AND(B583="Premier League",E583="Highlights"),_xlfn.XLOOKUP(H583,Calendar!O:O,Calendar!N:N,,-1),""))</f>
        <v/>
      </c>
      <c r="AI583" s="61" t="str">
        <f>IF(AND(AH583&lt;&gt;"",E583="Live"),_xlfn.XLOOKUP(_xlfn.TEXTJOIN(" vs ",,C583:D583),Calendar!G:G,Calendar!K:K),"")</f>
        <v/>
      </c>
      <c r="AJ583" s="61" t="str">
        <f>IF(AND(K583&lt;&gt;"Match of the Day",K583&lt;&gt;"Match of the Day 2",K583&lt;&gt;"Match of the Day Repeat"),"",1+MAX($AJ$10:AJ582))</f>
        <v/>
      </c>
    </row>
    <row r="584" spans="34:36" x14ac:dyDescent="0.35">
      <c r="AH584" s="16" t="str">
        <f>IF(AND(B584="Premier League",E584="Live"),_xlfn.XLOOKUP(_xlfn.TEXTJOIN(" vs ",,C584:D584),Calendar!G:G,Calendar!B:B),IF(AND(B584="Premier League",E584="Highlights"),_xlfn.XLOOKUP(H584,Calendar!O:O,Calendar!N:N,,-1),""))</f>
        <v/>
      </c>
      <c r="AI584" s="61" t="str">
        <f>IF(AND(AH584&lt;&gt;"",E584="Live"),_xlfn.XLOOKUP(_xlfn.TEXTJOIN(" vs ",,C584:D584),Calendar!G:G,Calendar!K:K),"")</f>
        <v/>
      </c>
      <c r="AJ584" s="61" t="str">
        <f>IF(AND(K584&lt;&gt;"Match of the Day",K584&lt;&gt;"Match of the Day 2",K584&lt;&gt;"Match of the Day Repeat"),"",1+MAX($AJ$10:AJ583))</f>
        <v/>
      </c>
    </row>
    <row r="585" spans="34:36" x14ac:dyDescent="0.35">
      <c r="AH585" s="16" t="str">
        <f>IF(AND(B585="Premier League",E585="Live"),_xlfn.XLOOKUP(_xlfn.TEXTJOIN(" vs ",,C585:D585),Calendar!G:G,Calendar!B:B),IF(AND(B585="Premier League",E585="Highlights"),_xlfn.XLOOKUP(H585,Calendar!O:O,Calendar!N:N,,-1),""))</f>
        <v/>
      </c>
      <c r="AI585" s="61" t="str">
        <f>IF(AND(AH585&lt;&gt;"",E585="Live"),_xlfn.XLOOKUP(_xlfn.TEXTJOIN(" vs ",,C585:D585),Calendar!G:G,Calendar!K:K),"")</f>
        <v/>
      </c>
      <c r="AJ585" s="61" t="str">
        <f>IF(AND(K585&lt;&gt;"Match of the Day",K585&lt;&gt;"Match of the Day 2",K585&lt;&gt;"Match of the Day Repeat"),"",1+MAX($AJ$10:AJ584))</f>
        <v/>
      </c>
    </row>
    <row r="586" spans="34:36" x14ac:dyDescent="0.35">
      <c r="AH586" s="16" t="str">
        <f>IF(AND(B586="Premier League",E586="Live"),_xlfn.XLOOKUP(_xlfn.TEXTJOIN(" vs ",,C586:D586),Calendar!G:G,Calendar!B:B),IF(AND(B586="Premier League",E586="Highlights"),_xlfn.XLOOKUP(H586,Calendar!O:O,Calendar!N:N,,-1),""))</f>
        <v/>
      </c>
      <c r="AI586" s="61" t="str">
        <f>IF(AND(AH586&lt;&gt;"",E586="Live"),_xlfn.XLOOKUP(_xlfn.TEXTJOIN(" vs ",,C586:D586),Calendar!G:G,Calendar!K:K),"")</f>
        <v/>
      </c>
      <c r="AJ586" s="61" t="str">
        <f>IF(AND(K586&lt;&gt;"Match of the Day",K586&lt;&gt;"Match of the Day 2",K586&lt;&gt;"Match of the Day Repeat"),"",1+MAX($AJ$10:AJ585))</f>
        <v/>
      </c>
    </row>
    <row r="587" spans="34:36" x14ac:dyDescent="0.35">
      <c r="AH587" s="16" t="str">
        <f>IF(AND(B587="Premier League",E587="Live"),_xlfn.XLOOKUP(_xlfn.TEXTJOIN(" vs ",,C587:D587),Calendar!G:G,Calendar!B:B),IF(AND(B587="Premier League",E587="Highlights"),_xlfn.XLOOKUP(H587,Calendar!O:O,Calendar!N:N,,-1),""))</f>
        <v/>
      </c>
      <c r="AI587" s="61" t="str">
        <f>IF(AND(AH587&lt;&gt;"",E587="Live"),_xlfn.XLOOKUP(_xlfn.TEXTJOIN(" vs ",,C587:D587),Calendar!G:G,Calendar!K:K),"")</f>
        <v/>
      </c>
      <c r="AJ587" s="61" t="str">
        <f>IF(AND(K587&lt;&gt;"Match of the Day",K587&lt;&gt;"Match of the Day 2",K587&lt;&gt;"Match of the Day Repeat"),"",1+MAX($AJ$10:AJ586))</f>
        <v/>
      </c>
    </row>
    <row r="588" spans="34:36" x14ac:dyDescent="0.35">
      <c r="AH588" s="16" t="str">
        <f>IF(AND(B588="Premier League",E588="Live"),_xlfn.XLOOKUP(_xlfn.TEXTJOIN(" vs ",,C588:D588),Calendar!G:G,Calendar!B:B),IF(AND(B588="Premier League",E588="Highlights"),_xlfn.XLOOKUP(H588,Calendar!O:O,Calendar!N:N,,-1),""))</f>
        <v/>
      </c>
      <c r="AI588" s="61" t="str">
        <f>IF(AND(AH588&lt;&gt;"",E588="Live"),_xlfn.XLOOKUP(_xlfn.TEXTJOIN(" vs ",,C588:D588),Calendar!G:G,Calendar!K:K),"")</f>
        <v/>
      </c>
      <c r="AJ588" s="61" t="str">
        <f>IF(AND(K588&lt;&gt;"Match of the Day",K588&lt;&gt;"Match of the Day 2",K588&lt;&gt;"Match of the Day Repeat"),"",1+MAX($AJ$10:AJ587))</f>
        <v/>
      </c>
    </row>
    <row r="589" spans="34:36" x14ac:dyDescent="0.35">
      <c r="AH589" s="16" t="str">
        <f>IF(AND(B589="Premier League",E589="Live"),_xlfn.XLOOKUP(_xlfn.TEXTJOIN(" vs ",,C589:D589),Calendar!G:G,Calendar!B:B),IF(AND(B589="Premier League",E589="Highlights"),_xlfn.XLOOKUP(H589,Calendar!O:O,Calendar!N:N,,-1),""))</f>
        <v/>
      </c>
      <c r="AI589" s="61" t="str">
        <f>IF(AND(AH589&lt;&gt;"",E589="Live"),_xlfn.XLOOKUP(_xlfn.TEXTJOIN(" vs ",,C589:D589),Calendar!G:G,Calendar!K:K),"")</f>
        <v/>
      </c>
      <c r="AJ589" s="61" t="str">
        <f>IF(AND(K589&lt;&gt;"Match of the Day",K589&lt;&gt;"Match of the Day 2",K589&lt;&gt;"Match of the Day Repeat"),"",1+MAX($AJ$10:AJ588))</f>
        <v/>
      </c>
    </row>
    <row r="590" spans="34:36" x14ac:dyDescent="0.35">
      <c r="AH590" s="16" t="str">
        <f>IF(AND(B590="Premier League",E590="Live"),_xlfn.XLOOKUP(_xlfn.TEXTJOIN(" vs ",,C590:D590),Calendar!G:G,Calendar!B:B),IF(AND(B590="Premier League",E590="Highlights"),_xlfn.XLOOKUP(H590,Calendar!O:O,Calendar!N:N,,-1),""))</f>
        <v/>
      </c>
      <c r="AI590" s="61" t="str">
        <f>IF(AND(AH590&lt;&gt;"",E590="Live"),_xlfn.XLOOKUP(_xlfn.TEXTJOIN(" vs ",,C590:D590),Calendar!G:G,Calendar!K:K),"")</f>
        <v/>
      </c>
      <c r="AJ590" s="61" t="str">
        <f>IF(AND(K590&lt;&gt;"Match of the Day",K590&lt;&gt;"Match of the Day 2",K590&lt;&gt;"Match of the Day Repeat"),"",1+MAX($AJ$10:AJ589))</f>
        <v/>
      </c>
    </row>
    <row r="591" spans="34:36" x14ac:dyDescent="0.35">
      <c r="AH591" s="16" t="str">
        <f>IF(AND(B591="Premier League",E591="Live"),_xlfn.XLOOKUP(_xlfn.TEXTJOIN(" vs ",,C591:D591),Calendar!G:G,Calendar!B:B),IF(AND(B591="Premier League",E591="Highlights"),_xlfn.XLOOKUP(H591,Calendar!O:O,Calendar!N:N,,-1),""))</f>
        <v/>
      </c>
      <c r="AI591" s="61" t="str">
        <f>IF(AND(AH591&lt;&gt;"",E591="Live"),_xlfn.XLOOKUP(_xlfn.TEXTJOIN(" vs ",,C591:D591),Calendar!G:G,Calendar!K:K),"")</f>
        <v/>
      </c>
      <c r="AJ591" s="61" t="str">
        <f>IF(AND(K591&lt;&gt;"Match of the Day",K591&lt;&gt;"Match of the Day 2",K591&lt;&gt;"Match of the Day Repeat"),"",1+MAX($AJ$10:AJ590))</f>
        <v/>
      </c>
    </row>
    <row r="592" spans="34:36" x14ac:dyDescent="0.35">
      <c r="AH592" s="16" t="str">
        <f>IF(AND(B592="Premier League",E592="Live"),_xlfn.XLOOKUP(_xlfn.TEXTJOIN(" vs ",,C592:D592),Calendar!G:G,Calendar!B:B),IF(AND(B592="Premier League",E592="Highlights"),_xlfn.XLOOKUP(H592,Calendar!O:O,Calendar!N:N,,-1),""))</f>
        <v/>
      </c>
      <c r="AI592" s="61" t="str">
        <f>IF(AND(AH592&lt;&gt;"",E592="Live"),_xlfn.XLOOKUP(_xlfn.TEXTJOIN(" vs ",,C592:D592),Calendar!G:G,Calendar!K:K),"")</f>
        <v/>
      </c>
      <c r="AJ592" s="61" t="str">
        <f>IF(AND(K592&lt;&gt;"Match of the Day",K592&lt;&gt;"Match of the Day 2",K592&lt;&gt;"Match of the Day Repeat"),"",1+MAX($AJ$10:AJ591))</f>
        <v/>
      </c>
    </row>
    <row r="593" spans="34:36" x14ac:dyDescent="0.35">
      <c r="AH593" s="16" t="str">
        <f>IF(AND(B593="Premier League",E593="Live"),_xlfn.XLOOKUP(_xlfn.TEXTJOIN(" vs ",,C593:D593),Calendar!G:G,Calendar!B:B),IF(AND(B593="Premier League",E593="Highlights"),_xlfn.XLOOKUP(H593,Calendar!O:O,Calendar!N:N,,-1),""))</f>
        <v/>
      </c>
      <c r="AI593" s="61" t="str">
        <f>IF(AND(AH593&lt;&gt;"",E593="Live"),_xlfn.XLOOKUP(_xlfn.TEXTJOIN(" vs ",,C593:D593),Calendar!G:G,Calendar!K:K),"")</f>
        <v/>
      </c>
      <c r="AJ593" s="61" t="str">
        <f>IF(AND(K593&lt;&gt;"Match of the Day",K593&lt;&gt;"Match of the Day 2",K593&lt;&gt;"Match of the Day Repeat"),"",1+MAX($AJ$10:AJ592))</f>
        <v/>
      </c>
    </row>
    <row r="594" spans="34:36" x14ac:dyDescent="0.35">
      <c r="AH594" s="16" t="str">
        <f>IF(AND(B594="Premier League",E594="Live"),_xlfn.XLOOKUP(_xlfn.TEXTJOIN(" vs ",,C594:D594),Calendar!G:G,Calendar!B:B),IF(AND(B594="Premier League",E594="Highlights"),_xlfn.XLOOKUP(H594,Calendar!O:O,Calendar!N:N,,-1),""))</f>
        <v/>
      </c>
      <c r="AI594" s="61" t="str">
        <f>IF(AND(AH594&lt;&gt;"",E594="Live"),_xlfn.XLOOKUP(_xlfn.TEXTJOIN(" vs ",,C594:D594),Calendar!G:G,Calendar!K:K),"")</f>
        <v/>
      </c>
      <c r="AJ594" s="61" t="str">
        <f>IF(AND(K594&lt;&gt;"Match of the Day",K594&lt;&gt;"Match of the Day 2",K594&lt;&gt;"Match of the Day Repeat"),"",1+MAX($AJ$10:AJ593))</f>
        <v/>
      </c>
    </row>
    <row r="595" spans="34:36" x14ac:dyDescent="0.35">
      <c r="AH595" s="16" t="str">
        <f>IF(AND(B595="Premier League",E595="Live"),_xlfn.XLOOKUP(_xlfn.TEXTJOIN(" vs ",,C595:D595),Calendar!G:G,Calendar!B:B),IF(AND(B595="Premier League",E595="Highlights"),_xlfn.XLOOKUP(H595,Calendar!O:O,Calendar!N:N,,-1),""))</f>
        <v/>
      </c>
      <c r="AI595" s="61" t="str">
        <f>IF(AND(AH595&lt;&gt;"",E595="Live"),_xlfn.XLOOKUP(_xlfn.TEXTJOIN(" vs ",,C595:D595),Calendar!G:G,Calendar!K:K),"")</f>
        <v/>
      </c>
      <c r="AJ595" s="61" t="str">
        <f>IF(AND(K595&lt;&gt;"Match of the Day",K595&lt;&gt;"Match of the Day 2",K595&lt;&gt;"Match of the Day Repeat"),"",1+MAX($AJ$10:AJ594))</f>
        <v/>
      </c>
    </row>
    <row r="596" spans="34:36" x14ac:dyDescent="0.35">
      <c r="AH596" s="16" t="str">
        <f>IF(AND(B596="Premier League",E596="Live"),_xlfn.XLOOKUP(_xlfn.TEXTJOIN(" vs ",,C596:D596),Calendar!G:G,Calendar!B:B),IF(AND(B596="Premier League",E596="Highlights"),_xlfn.XLOOKUP(H596,Calendar!O:O,Calendar!N:N,,-1),""))</f>
        <v/>
      </c>
      <c r="AI596" s="61" t="str">
        <f>IF(AND(AH596&lt;&gt;"",E596="Live"),_xlfn.XLOOKUP(_xlfn.TEXTJOIN(" vs ",,C596:D596),Calendar!G:G,Calendar!K:K),"")</f>
        <v/>
      </c>
      <c r="AJ596" s="61" t="str">
        <f>IF(AND(K596&lt;&gt;"Match of the Day",K596&lt;&gt;"Match of the Day 2",K596&lt;&gt;"Match of the Day Repeat"),"",1+MAX($AJ$10:AJ595))</f>
        <v/>
      </c>
    </row>
    <row r="597" spans="34:36" x14ac:dyDescent="0.35">
      <c r="AH597" s="16" t="str">
        <f>IF(AND(B597="Premier League",E597="Live"),_xlfn.XLOOKUP(_xlfn.TEXTJOIN(" vs ",,C597:D597),Calendar!G:G,Calendar!B:B),IF(AND(B597="Premier League",E597="Highlights"),_xlfn.XLOOKUP(H597,Calendar!O:O,Calendar!N:N,,-1),""))</f>
        <v/>
      </c>
      <c r="AI597" s="61" t="str">
        <f>IF(AND(AH597&lt;&gt;"",E597="Live"),_xlfn.XLOOKUP(_xlfn.TEXTJOIN(" vs ",,C597:D597),Calendar!G:G,Calendar!K:K),"")</f>
        <v/>
      </c>
      <c r="AJ597" s="61" t="str">
        <f>IF(AND(K597&lt;&gt;"Match of the Day",K597&lt;&gt;"Match of the Day 2",K597&lt;&gt;"Match of the Day Repeat"),"",1+MAX($AJ$10:AJ596))</f>
        <v/>
      </c>
    </row>
    <row r="598" spans="34:36" x14ac:dyDescent="0.35">
      <c r="AH598" s="16" t="str">
        <f>IF(AND(B598="Premier League",E598="Live"),_xlfn.XLOOKUP(_xlfn.TEXTJOIN(" vs ",,C598:D598),Calendar!G:G,Calendar!B:B),IF(AND(B598="Premier League",E598="Highlights"),_xlfn.XLOOKUP(H598,Calendar!O:O,Calendar!N:N,,-1),""))</f>
        <v/>
      </c>
      <c r="AI598" s="61" t="str">
        <f>IF(AND(AH598&lt;&gt;"",E598="Live"),_xlfn.XLOOKUP(_xlfn.TEXTJOIN(" vs ",,C598:D598),Calendar!G:G,Calendar!K:K),"")</f>
        <v/>
      </c>
      <c r="AJ598" s="61" t="str">
        <f>IF(AND(K598&lt;&gt;"Match of the Day",K598&lt;&gt;"Match of the Day 2",K598&lt;&gt;"Match of the Day Repeat"),"",1+MAX($AJ$10:AJ597))</f>
        <v/>
      </c>
    </row>
    <row r="599" spans="34:36" x14ac:dyDescent="0.35">
      <c r="AH599" s="16" t="str">
        <f>IF(AND(B599="Premier League",E599="Live"),_xlfn.XLOOKUP(_xlfn.TEXTJOIN(" vs ",,C599:D599),Calendar!G:G,Calendar!B:B),IF(AND(B599="Premier League",E599="Highlights"),_xlfn.XLOOKUP(H599,Calendar!O:O,Calendar!N:N,,-1),""))</f>
        <v/>
      </c>
      <c r="AI599" s="61" t="str">
        <f>IF(AND(AH599&lt;&gt;"",E599="Live"),_xlfn.XLOOKUP(_xlfn.TEXTJOIN(" vs ",,C599:D599),Calendar!G:G,Calendar!K:K),"")</f>
        <v/>
      </c>
      <c r="AJ599" s="61" t="str">
        <f>IF(AND(K599&lt;&gt;"Match of the Day",K599&lt;&gt;"Match of the Day 2",K599&lt;&gt;"Match of the Day Repeat"),"",1+MAX($AJ$10:AJ598))</f>
        <v/>
      </c>
    </row>
    <row r="600" spans="34:36" x14ac:dyDescent="0.35">
      <c r="AH600" s="16" t="str">
        <f>IF(AND(B600="Premier League",E600="Live"),_xlfn.XLOOKUP(_xlfn.TEXTJOIN(" vs ",,C600:D600),Calendar!G:G,Calendar!B:B),IF(AND(B600="Premier League",E600="Highlights"),_xlfn.XLOOKUP(H600,Calendar!O:O,Calendar!N:N,,-1),""))</f>
        <v/>
      </c>
      <c r="AI600" s="61" t="str">
        <f>IF(AND(AH600&lt;&gt;"",E600="Live"),_xlfn.XLOOKUP(_xlfn.TEXTJOIN(" vs ",,C600:D600),Calendar!G:G,Calendar!K:K),"")</f>
        <v/>
      </c>
      <c r="AJ600" s="61" t="str">
        <f>IF(AND(K600&lt;&gt;"Match of the Day",K600&lt;&gt;"Match of the Day 2",K600&lt;&gt;"Match of the Day Repeat"),"",1+MAX($AJ$10:AJ599))</f>
        <v/>
      </c>
    </row>
    <row r="601" spans="34:36" x14ac:dyDescent="0.35">
      <c r="AH601" s="16" t="str">
        <f>IF(AND(B601="Premier League",E601="Live"),_xlfn.XLOOKUP(_xlfn.TEXTJOIN(" vs ",,C601:D601),Calendar!G:G,Calendar!B:B),IF(AND(B601="Premier League",E601="Highlights"),_xlfn.XLOOKUP(H601,Calendar!O:O,Calendar!N:N,,-1),""))</f>
        <v/>
      </c>
      <c r="AI601" s="61" t="str">
        <f>IF(AND(AH601&lt;&gt;"",E601="Live"),_xlfn.XLOOKUP(_xlfn.TEXTJOIN(" vs ",,C601:D601),Calendar!G:G,Calendar!K:K),"")</f>
        <v/>
      </c>
      <c r="AJ601" s="61" t="str">
        <f>IF(AND(K601&lt;&gt;"Match of the Day",K601&lt;&gt;"Match of the Day 2",K601&lt;&gt;"Match of the Day Repeat"),"",1+MAX($AJ$10:AJ600))</f>
        <v/>
      </c>
    </row>
    <row r="602" spans="34:36" x14ac:dyDescent="0.35">
      <c r="AH602" s="16" t="str">
        <f>IF(AND(B602="Premier League",E602="Live"),_xlfn.XLOOKUP(_xlfn.TEXTJOIN(" vs ",,C602:D602),Calendar!G:G,Calendar!B:B),IF(AND(B602="Premier League",E602="Highlights"),_xlfn.XLOOKUP(H602,Calendar!O:O,Calendar!N:N,,-1),""))</f>
        <v/>
      </c>
      <c r="AI602" s="61" t="str">
        <f>IF(AND(AH602&lt;&gt;"",E602="Live"),_xlfn.XLOOKUP(_xlfn.TEXTJOIN(" vs ",,C602:D602),Calendar!G:G,Calendar!K:K),"")</f>
        <v/>
      </c>
      <c r="AJ602" s="61" t="str">
        <f>IF(AND(K602&lt;&gt;"Match of the Day",K602&lt;&gt;"Match of the Day 2",K602&lt;&gt;"Match of the Day Repeat"),"",1+MAX($AJ$10:AJ601))</f>
        <v/>
      </c>
    </row>
    <row r="603" spans="34:36" x14ac:dyDescent="0.35">
      <c r="AH603" s="16" t="str">
        <f>IF(AND(B603="Premier League",E603="Live"),_xlfn.XLOOKUP(_xlfn.TEXTJOIN(" vs ",,C603:D603),Calendar!G:G,Calendar!B:B),IF(AND(B603="Premier League",E603="Highlights"),_xlfn.XLOOKUP(H603,Calendar!O:O,Calendar!N:N,,-1),""))</f>
        <v/>
      </c>
      <c r="AI603" s="61" t="str">
        <f>IF(AND(AH603&lt;&gt;"",E603="Live"),_xlfn.XLOOKUP(_xlfn.TEXTJOIN(" vs ",,C603:D603),Calendar!G:G,Calendar!K:K),"")</f>
        <v/>
      </c>
      <c r="AJ603" s="61" t="str">
        <f>IF(AND(K603&lt;&gt;"Match of the Day",K603&lt;&gt;"Match of the Day 2",K603&lt;&gt;"Match of the Day Repeat"),"",1+MAX($AJ$10:AJ602))</f>
        <v/>
      </c>
    </row>
    <row r="604" spans="34:36" x14ac:dyDescent="0.35">
      <c r="AH604" s="16" t="str">
        <f>IF(AND(B604="Premier League",E604="Live"),_xlfn.XLOOKUP(_xlfn.TEXTJOIN(" vs ",,C604:D604),Calendar!G:G,Calendar!B:B),IF(AND(B604="Premier League",E604="Highlights"),_xlfn.XLOOKUP(H604,Calendar!O:O,Calendar!N:N,,-1),""))</f>
        <v/>
      </c>
      <c r="AI604" s="61" t="str">
        <f>IF(AND(AH604&lt;&gt;"",E604="Live"),_xlfn.XLOOKUP(_xlfn.TEXTJOIN(" vs ",,C604:D604),Calendar!G:G,Calendar!K:K),"")</f>
        <v/>
      </c>
      <c r="AJ604" s="61" t="str">
        <f>IF(AND(K604&lt;&gt;"Match of the Day",K604&lt;&gt;"Match of the Day 2",K604&lt;&gt;"Match of the Day Repeat"),"",1+MAX($AJ$10:AJ603))</f>
        <v/>
      </c>
    </row>
    <row r="605" spans="34:36" x14ac:dyDescent="0.35">
      <c r="AH605" s="16" t="str">
        <f>IF(AND(B605="Premier League",E605="Live"),_xlfn.XLOOKUP(_xlfn.TEXTJOIN(" vs ",,C605:D605),Calendar!G:G,Calendar!B:B),IF(AND(B605="Premier League",E605="Highlights"),_xlfn.XLOOKUP(H605,Calendar!O:O,Calendar!N:N,,-1),""))</f>
        <v/>
      </c>
      <c r="AI605" s="61" t="str">
        <f>IF(AND(AH605&lt;&gt;"",E605="Live"),_xlfn.XLOOKUP(_xlfn.TEXTJOIN(" vs ",,C605:D605),Calendar!G:G,Calendar!K:K),"")</f>
        <v/>
      </c>
      <c r="AJ605" s="61" t="str">
        <f>IF(AND(K605&lt;&gt;"Match of the Day",K605&lt;&gt;"Match of the Day 2",K605&lt;&gt;"Match of the Day Repeat"),"",1+MAX($AJ$10:AJ604))</f>
        <v/>
      </c>
    </row>
    <row r="606" spans="34:36" x14ac:dyDescent="0.35">
      <c r="AH606" s="16" t="str">
        <f>IF(AND(B606="Premier League",E606="Live"),_xlfn.XLOOKUP(_xlfn.TEXTJOIN(" vs ",,C606:D606),Calendar!G:G,Calendar!B:B),IF(AND(B606="Premier League",E606="Highlights"),_xlfn.XLOOKUP(H606,Calendar!O:O,Calendar!N:N,,-1),""))</f>
        <v/>
      </c>
      <c r="AI606" s="61" t="str">
        <f>IF(AND(AH606&lt;&gt;"",E606="Live"),_xlfn.XLOOKUP(_xlfn.TEXTJOIN(" vs ",,C606:D606),Calendar!G:G,Calendar!K:K),"")</f>
        <v/>
      </c>
      <c r="AJ606" s="61" t="str">
        <f>IF(AND(K606&lt;&gt;"Match of the Day",K606&lt;&gt;"Match of the Day 2",K606&lt;&gt;"Match of the Day Repeat"),"",1+MAX($AJ$10:AJ605))</f>
        <v/>
      </c>
    </row>
    <row r="607" spans="34:36" x14ac:dyDescent="0.35">
      <c r="AH607" s="16" t="str">
        <f>IF(AND(B607="Premier League",E607="Live"),_xlfn.XLOOKUP(_xlfn.TEXTJOIN(" vs ",,C607:D607),Calendar!G:G,Calendar!B:B),IF(AND(B607="Premier League",E607="Highlights"),_xlfn.XLOOKUP(H607,Calendar!O:O,Calendar!N:N,,-1),""))</f>
        <v/>
      </c>
      <c r="AI607" s="61" t="str">
        <f>IF(AND(AH607&lt;&gt;"",E607="Live"),_xlfn.XLOOKUP(_xlfn.TEXTJOIN(" vs ",,C607:D607),Calendar!G:G,Calendar!K:K),"")</f>
        <v/>
      </c>
      <c r="AJ607" s="61" t="str">
        <f>IF(AND(K607&lt;&gt;"Match of the Day",K607&lt;&gt;"Match of the Day 2",K607&lt;&gt;"Match of the Day Repeat"),"",1+MAX($AJ$10:AJ606))</f>
        <v/>
      </c>
    </row>
    <row r="608" spans="34:36" x14ac:dyDescent="0.35">
      <c r="AH608" s="16" t="str">
        <f>IF(AND(B608="Premier League",E608="Live"),_xlfn.XLOOKUP(_xlfn.TEXTJOIN(" vs ",,C608:D608),Calendar!G:G,Calendar!B:B),IF(AND(B608="Premier League",E608="Highlights"),_xlfn.XLOOKUP(H608,Calendar!O:O,Calendar!N:N,,-1),""))</f>
        <v/>
      </c>
      <c r="AI608" s="61" t="str">
        <f>IF(AND(AH608&lt;&gt;"",E608="Live"),_xlfn.XLOOKUP(_xlfn.TEXTJOIN(" vs ",,C608:D608),Calendar!G:G,Calendar!K:K),"")</f>
        <v/>
      </c>
      <c r="AJ608" s="61" t="str">
        <f>IF(AND(K608&lt;&gt;"Match of the Day",K608&lt;&gt;"Match of the Day 2",K608&lt;&gt;"Match of the Day Repeat"),"",1+MAX($AJ$10:AJ607))</f>
        <v/>
      </c>
    </row>
    <row r="609" spans="34:36" x14ac:dyDescent="0.35">
      <c r="AH609" s="16" t="str">
        <f>IF(AND(B609="Premier League",E609="Live"),_xlfn.XLOOKUP(_xlfn.TEXTJOIN(" vs ",,C609:D609),Calendar!G:G,Calendar!B:B),IF(AND(B609="Premier League",E609="Highlights"),_xlfn.XLOOKUP(H609,Calendar!O:O,Calendar!N:N,,-1),""))</f>
        <v/>
      </c>
      <c r="AI609" s="61" t="str">
        <f>IF(AND(AH609&lt;&gt;"",E609="Live"),_xlfn.XLOOKUP(_xlfn.TEXTJOIN(" vs ",,C609:D609),Calendar!G:G,Calendar!K:K),"")</f>
        <v/>
      </c>
      <c r="AJ609" s="61" t="str">
        <f>IF(AND(K609&lt;&gt;"Match of the Day",K609&lt;&gt;"Match of the Day 2",K609&lt;&gt;"Match of the Day Repeat"),"",1+MAX($AJ$10:AJ608))</f>
        <v/>
      </c>
    </row>
    <row r="610" spans="34:36" x14ac:dyDescent="0.35">
      <c r="AH610" s="16" t="str">
        <f>IF(AND(B610="Premier League",E610="Live"),_xlfn.XLOOKUP(_xlfn.TEXTJOIN(" vs ",,C610:D610),Calendar!G:G,Calendar!B:B),IF(AND(B610="Premier League",E610="Highlights"),_xlfn.XLOOKUP(H610,Calendar!O:O,Calendar!N:N,,-1),""))</f>
        <v/>
      </c>
      <c r="AI610" s="61" t="str">
        <f>IF(AND(AH610&lt;&gt;"",E610="Live"),_xlfn.XLOOKUP(_xlfn.TEXTJOIN(" vs ",,C610:D610),Calendar!G:G,Calendar!K:K),"")</f>
        <v/>
      </c>
      <c r="AJ610" s="61" t="str">
        <f>IF(AND(K610&lt;&gt;"Match of the Day",K610&lt;&gt;"Match of the Day 2",K610&lt;&gt;"Match of the Day Repeat"),"",1+MAX($AJ$10:AJ609))</f>
        <v/>
      </c>
    </row>
    <row r="611" spans="34:36" x14ac:dyDescent="0.35">
      <c r="AH611" s="16" t="str">
        <f>IF(AND(B611="Premier League",E611="Live"),_xlfn.XLOOKUP(_xlfn.TEXTJOIN(" vs ",,C611:D611),Calendar!G:G,Calendar!B:B),IF(AND(B611="Premier League",E611="Highlights"),_xlfn.XLOOKUP(H611,Calendar!O:O,Calendar!N:N,,-1),""))</f>
        <v/>
      </c>
      <c r="AI611" s="61" t="str">
        <f>IF(AND(AH611&lt;&gt;"",E611="Live"),_xlfn.XLOOKUP(_xlfn.TEXTJOIN(" vs ",,C611:D611),Calendar!G:G,Calendar!K:K),"")</f>
        <v/>
      </c>
      <c r="AJ611" s="61" t="str">
        <f>IF(AND(K611&lt;&gt;"Match of the Day",K611&lt;&gt;"Match of the Day 2",K611&lt;&gt;"Match of the Day Repeat"),"",1+MAX($AJ$10:AJ610))</f>
        <v/>
      </c>
    </row>
    <row r="612" spans="34:36" x14ac:dyDescent="0.35">
      <c r="AH612" s="16" t="str">
        <f>IF(AND(B612="Premier League",E612="Live"),_xlfn.XLOOKUP(_xlfn.TEXTJOIN(" vs ",,C612:D612),Calendar!G:G,Calendar!B:B),IF(AND(B612="Premier League",E612="Highlights"),_xlfn.XLOOKUP(H612,Calendar!O:O,Calendar!N:N,,-1),""))</f>
        <v/>
      </c>
      <c r="AI612" s="61" t="str">
        <f>IF(AND(AH612&lt;&gt;"",E612="Live"),_xlfn.XLOOKUP(_xlfn.TEXTJOIN(" vs ",,C612:D612),Calendar!G:G,Calendar!K:K),"")</f>
        <v/>
      </c>
      <c r="AJ612" s="61" t="str">
        <f>IF(AND(K612&lt;&gt;"Match of the Day",K612&lt;&gt;"Match of the Day 2",K612&lt;&gt;"Match of the Day Repeat"),"",1+MAX($AJ$10:AJ611))</f>
        <v/>
      </c>
    </row>
    <row r="613" spans="34:36" x14ac:dyDescent="0.35">
      <c r="AH613" s="16" t="str">
        <f>IF(AND(B613="Premier League",E613="Live"),_xlfn.XLOOKUP(_xlfn.TEXTJOIN(" vs ",,C613:D613),Calendar!G:G,Calendar!B:B),IF(AND(B613="Premier League",E613="Highlights"),_xlfn.XLOOKUP(H613,Calendar!O:O,Calendar!N:N,,-1),""))</f>
        <v/>
      </c>
      <c r="AI613" s="61" t="str">
        <f>IF(AND(AH613&lt;&gt;"",E613="Live"),_xlfn.XLOOKUP(_xlfn.TEXTJOIN(" vs ",,C613:D613),Calendar!G:G,Calendar!K:K),"")</f>
        <v/>
      </c>
      <c r="AJ613" s="61" t="str">
        <f>IF(AND(K613&lt;&gt;"Match of the Day",K613&lt;&gt;"Match of the Day 2",K613&lt;&gt;"Match of the Day Repeat"),"",1+MAX($AJ$10:AJ612))</f>
        <v/>
      </c>
    </row>
    <row r="614" spans="34:36" x14ac:dyDescent="0.35">
      <c r="AH614" s="16" t="str">
        <f>IF(AND(B614="Premier League",E614="Live"),_xlfn.XLOOKUP(_xlfn.TEXTJOIN(" vs ",,C614:D614),Calendar!G:G,Calendar!B:B),IF(AND(B614="Premier League",E614="Highlights"),_xlfn.XLOOKUP(H614,Calendar!O:O,Calendar!N:N,,-1),""))</f>
        <v/>
      </c>
      <c r="AI614" s="61" t="str">
        <f>IF(AND(AH614&lt;&gt;"",E614="Live"),_xlfn.XLOOKUP(_xlfn.TEXTJOIN(" vs ",,C614:D614),Calendar!G:G,Calendar!K:K),"")</f>
        <v/>
      </c>
      <c r="AJ614" s="61" t="str">
        <f>IF(AND(K614&lt;&gt;"Match of the Day",K614&lt;&gt;"Match of the Day 2",K614&lt;&gt;"Match of the Day Repeat"),"",1+MAX($AJ$10:AJ613))</f>
        <v/>
      </c>
    </row>
    <row r="615" spans="34:36" x14ac:dyDescent="0.35">
      <c r="AH615" s="16" t="str">
        <f>IF(AND(B615="Premier League",E615="Live"),_xlfn.XLOOKUP(_xlfn.TEXTJOIN(" vs ",,C615:D615),Calendar!G:G,Calendar!B:B),IF(AND(B615="Premier League",E615="Highlights"),_xlfn.XLOOKUP(H615,Calendar!O:O,Calendar!N:N,,-1),""))</f>
        <v/>
      </c>
      <c r="AI615" s="61" t="str">
        <f>IF(AND(AH615&lt;&gt;"",E615="Live"),_xlfn.XLOOKUP(_xlfn.TEXTJOIN(" vs ",,C615:D615),Calendar!G:G,Calendar!K:K),"")</f>
        <v/>
      </c>
      <c r="AJ615" s="61" t="str">
        <f>IF(AND(K615&lt;&gt;"Match of the Day",K615&lt;&gt;"Match of the Day 2",K615&lt;&gt;"Match of the Day Repeat"),"",1+MAX($AJ$10:AJ614))</f>
        <v/>
      </c>
    </row>
    <row r="616" spans="34:36" x14ac:dyDescent="0.35">
      <c r="AH616" s="16" t="str">
        <f>IF(AND(B616="Premier League",E616="Live"),_xlfn.XLOOKUP(_xlfn.TEXTJOIN(" vs ",,C616:D616),Calendar!G:G,Calendar!B:B),IF(AND(B616="Premier League",E616="Highlights"),_xlfn.XLOOKUP(H616,Calendar!O:O,Calendar!N:N,,-1),""))</f>
        <v/>
      </c>
      <c r="AI616" s="61" t="str">
        <f>IF(AND(AH616&lt;&gt;"",E616="Live"),_xlfn.XLOOKUP(_xlfn.TEXTJOIN(" vs ",,C616:D616),Calendar!G:G,Calendar!K:K),"")</f>
        <v/>
      </c>
      <c r="AJ616" s="61" t="str">
        <f>IF(AND(K616&lt;&gt;"Match of the Day",K616&lt;&gt;"Match of the Day 2",K616&lt;&gt;"Match of the Day Repeat"),"",1+MAX($AJ$10:AJ615))</f>
        <v/>
      </c>
    </row>
    <row r="617" spans="34:36" x14ac:dyDescent="0.35">
      <c r="AH617" s="16" t="str">
        <f>IF(AND(B617="Premier League",E617="Live"),_xlfn.XLOOKUP(_xlfn.TEXTJOIN(" vs ",,C617:D617),Calendar!G:G,Calendar!B:B),IF(AND(B617="Premier League",E617="Highlights"),_xlfn.XLOOKUP(H617,Calendar!O:O,Calendar!N:N,,-1),""))</f>
        <v/>
      </c>
      <c r="AI617" s="61" t="str">
        <f>IF(AND(AH617&lt;&gt;"",E617="Live"),_xlfn.XLOOKUP(_xlfn.TEXTJOIN(" vs ",,C617:D617),Calendar!G:G,Calendar!K:K),"")</f>
        <v/>
      </c>
      <c r="AJ617" s="61" t="str">
        <f>IF(AND(K617&lt;&gt;"Match of the Day",K617&lt;&gt;"Match of the Day 2",K617&lt;&gt;"Match of the Day Repeat"),"",1+MAX($AJ$10:AJ616))</f>
        <v/>
      </c>
    </row>
    <row r="618" spans="34:36" x14ac:dyDescent="0.35">
      <c r="AH618" s="16" t="str">
        <f>IF(AND(B618="Premier League",E618="Live"),_xlfn.XLOOKUP(_xlfn.TEXTJOIN(" vs ",,C618:D618),Calendar!G:G,Calendar!B:B),IF(AND(B618="Premier League",E618="Highlights"),_xlfn.XLOOKUP(H618,Calendar!O:O,Calendar!N:N,,-1),""))</f>
        <v/>
      </c>
      <c r="AI618" s="61" t="str">
        <f>IF(AND(AH618&lt;&gt;"",E618="Live"),_xlfn.XLOOKUP(_xlfn.TEXTJOIN(" vs ",,C618:D618),Calendar!G:G,Calendar!K:K),"")</f>
        <v/>
      </c>
      <c r="AJ618" s="61" t="str">
        <f>IF(AND(K618&lt;&gt;"Match of the Day",K618&lt;&gt;"Match of the Day 2",K618&lt;&gt;"Match of the Day Repeat"),"",1+MAX($AJ$10:AJ617))</f>
        <v/>
      </c>
    </row>
    <row r="619" spans="34:36" x14ac:dyDescent="0.35">
      <c r="AH619" s="16" t="str">
        <f>IF(AND(B619="Premier League",E619="Live"),_xlfn.XLOOKUP(_xlfn.TEXTJOIN(" vs ",,C619:D619),Calendar!G:G,Calendar!B:B),IF(AND(B619="Premier League",E619="Highlights"),_xlfn.XLOOKUP(H619,Calendar!O:O,Calendar!N:N,,-1),""))</f>
        <v/>
      </c>
      <c r="AI619" s="61" t="str">
        <f>IF(AND(AH619&lt;&gt;"",E619="Live"),_xlfn.XLOOKUP(_xlfn.TEXTJOIN(" vs ",,C619:D619),Calendar!G:G,Calendar!K:K),"")</f>
        <v/>
      </c>
      <c r="AJ619" s="61" t="str">
        <f>IF(AND(K619&lt;&gt;"Match of the Day",K619&lt;&gt;"Match of the Day 2",K619&lt;&gt;"Match of the Day Repeat"),"",1+MAX($AJ$10:AJ618))</f>
        <v/>
      </c>
    </row>
    <row r="620" spans="34:36" x14ac:dyDescent="0.35">
      <c r="AH620" s="16" t="str">
        <f>IF(AND(B620="Premier League",E620="Live"),_xlfn.XLOOKUP(_xlfn.TEXTJOIN(" vs ",,C620:D620),Calendar!G:G,Calendar!B:B),IF(AND(B620="Premier League",E620="Highlights"),_xlfn.XLOOKUP(H620,Calendar!O:O,Calendar!N:N,,-1),""))</f>
        <v/>
      </c>
      <c r="AI620" s="61" t="str">
        <f>IF(AND(AH620&lt;&gt;"",E620="Live"),_xlfn.XLOOKUP(_xlfn.TEXTJOIN(" vs ",,C620:D620),Calendar!G:G,Calendar!K:K),"")</f>
        <v/>
      </c>
      <c r="AJ620" s="61" t="str">
        <f>IF(AND(K620&lt;&gt;"Match of the Day",K620&lt;&gt;"Match of the Day 2",K620&lt;&gt;"Match of the Day Repeat"),"",1+MAX($AJ$10:AJ619))</f>
        <v/>
      </c>
    </row>
    <row r="621" spans="34:36" x14ac:dyDescent="0.35">
      <c r="AH621" s="16" t="str">
        <f>IF(AND(B621="Premier League",E621="Live"),_xlfn.XLOOKUP(_xlfn.TEXTJOIN(" vs ",,C621:D621),Calendar!G:G,Calendar!B:B),IF(AND(B621="Premier League",E621="Highlights"),_xlfn.XLOOKUP(H621,Calendar!O:O,Calendar!N:N,,-1),""))</f>
        <v/>
      </c>
      <c r="AI621" s="61" t="str">
        <f>IF(AND(AH621&lt;&gt;"",E621="Live"),_xlfn.XLOOKUP(_xlfn.TEXTJOIN(" vs ",,C621:D621),Calendar!G:G,Calendar!K:K),"")</f>
        <v/>
      </c>
      <c r="AJ621" s="61" t="str">
        <f>IF(AND(K621&lt;&gt;"Match of the Day",K621&lt;&gt;"Match of the Day 2",K621&lt;&gt;"Match of the Day Repeat"),"",1+MAX($AJ$10:AJ620))</f>
        <v/>
      </c>
    </row>
    <row r="622" spans="34:36" x14ac:dyDescent="0.35">
      <c r="AH622" s="16" t="str">
        <f>IF(AND(B622="Premier League",E622="Live"),_xlfn.XLOOKUP(_xlfn.TEXTJOIN(" vs ",,C622:D622),Calendar!G:G,Calendar!B:B),IF(AND(B622="Premier League",E622="Highlights"),_xlfn.XLOOKUP(H622,Calendar!O:O,Calendar!N:N,,-1),""))</f>
        <v/>
      </c>
      <c r="AI622" s="61" t="str">
        <f>IF(AND(AH622&lt;&gt;"",E622="Live"),_xlfn.XLOOKUP(_xlfn.TEXTJOIN(" vs ",,C622:D622),Calendar!G:G,Calendar!K:K),"")</f>
        <v/>
      </c>
      <c r="AJ622" s="61" t="str">
        <f>IF(AND(K622&lt;&gt;"Match of the Day",K622&lt;&gt;"Match of the Day 2",K622&lt;&gt;"Match of the Day Repeat"),"",1+MAX($AJ$10:AJ621))</f>
        <v/>
      </c>
    </row>
    <row r="623" spans="34:36" x14ac:dyDescent="0.35">
      <c r="AH623" s="16" t="str">
        <f>IF(AND(B623="Premier League",E623="Live"),_xlfn.XLOOKUP(_xlfn.TEXTJOIN(" vs ",,C623:D623),Calendar!G:G,Calendar!B:B),IF(AND(B623="Premier League",E623="Highlights"),_xlfn.XLOOKUP(H623,Calendar!O:O,Calendar!N:N,,-1),""))</f>
        <v/>
      </c>
      <c r="AI623" s="61" t="str">
        <f>IF(AND(AH623&lt;&gt;"",E623="Live"),_xlfn.XLOOKUP(_xlfn.TEXTJOIN(" vs ",,C623:D623),Calendar!G:G,Calendar!K:K),"")</f>
        <v/>
      </c>
      <c r="AJ623" s="61" t="str">
        <f>IF(AND(K623&lt;&gt;"Match of the Day",K623&lt;&gt;"Match of the Day 2",K623&lt;&gt;"Match of the Day Repeat"),"",1+MAX($AJ$10:AJ622))</f>
        <v/>
      </c>
    </row>
    <row r="624" spans="34:36" x14ac:dyDescent="0.35">
      <c r="AH624" s="16" t="str">
        <f>IF(AND(B624="Premier League",E624="Live"),_xlfn.XLOOKUP(_xlfn.TEXTJOIN(" vs ",,C624:D624),Calendar!G:G,Calendar!B:B),IF(AND(B624="Premier League",E624="Highlights"),_xlfn.XLOOKUP(H624,Calendar!O:O,Calendar!N:N,,-1),""))</f>
        <v/>
      </c>
      <c r="AI624" s="61" t="str">
        <f>IF(AND(AH624&lt;&gt;"",E624="Live"),_xlfn.XLOOKUP(_xlfn.TEXTJOIN(" vs ",,C624:D624),Calendar!G:G,Calendar!K:K),"")</f>
        <v/>
      </c>
      <c r="AJ624" s="61" t="str">
        <f>IF(AND(K624&lt;&gt;"Match of the Day",K624&lt;&gt;"Match of the Day 2",K624&lt;&gt;"Match of the Day Repeat"),"",1+MAX($AJ$10:AJ623))</f>
        <v/>
      </c>
    </row>
    <row r="625" spans="34:36" x14ac:dyDescent="0.35">
      <c r="AH625" s="16" t="str">
        <f>IF(AND(B625="Premier League",E625="Live"),_xlfn.XLOOKUP(_xlfn.TEXTJOIN(" vs ",,C625:D625),Calendar!G:G,Calendar!B:B),IF(AND(B625="Premier League",E625="Highlights"),_xlfn.XLOOKUP(H625,Calendar!O:O,Calendar!N:N,,-1),""))</f>
        <v/>
      </c>
      <c r="AI625" s="61" t="str">
        <f>IF(AND(AH625&lt;&gt;"",E625="Live"),_xlfn.XLOOKUP(_xlfn.TEXTJOIN(" vs ",,C625:D625),Calendar!G:G,Calendar!K:K),"")</f>
        <v/>
      </c>
      <c r="AJ625" s="61" t="str">
        <f>IF(AND(K625&lt;&gt;"Match of the Day",K625&lt;&gt;"Match of the Day 2",K625&lt;&gt;"Match of the Day Repeat"),"",1+MAX($AJ$10:AJ624))</f>
        <v/>
      </c>
    </row>
    <row r="626" spans="34:36" x14ac:dyDescent="0.35">
      <c r="AH626" s="16" t="str">
        <f>IF(AND(B626="Premier League",E626="Live"),_xlfn.XLOOKUP(_xlfn.TEXTJOIN(" vs ",,C626:D626),Calendar!G:G,Calendar!B:B),IF(AND(B626="Premier League",E626="Highlights"),_xlfn.XLOOKUP(H626,Calendar!O:O,Calendar!N:N,,-1),""))</f>
        <v/>
      </c>
      <c r="AI626" s="61" t="str">
        <f>IF(AND(AH626&lt;&gt;"",E626="Live"),_xlfn.XLOOKUP(_xlfn.TEXTJOIN(" vs ",,C626:D626),Calendar!G:G,Calendar!K:K),"")</f>
        <v/>
      </c>
      <c r="AJ626" s="61" t="str">
        <f>IF(AND(K626&lt;&gt;"Match of the Day",K626&lt;&gt;"Match of the Day 2",K626&lt;&gt;"Match of the Day Repeat"),"",1+MAX($AJ$10:AJ625))</f>
        <v/>
      </c>
    </row>
    <row r="627" spans="34:36" x14ac:dyDescent="0.35">
      <c r="AH627" s="16" t="str">
        <f>IF(AND(B627="Premier League",E627="Live"),_xlfn.XLOOKUP(_xlfn.TEXTJOIN(" vs ",,C627:D627),Calendar!G:G,Calendar!B:B),IF(AND(B627="Premier League",E627="Highlights"),_xlfn.XLOOKUP(H627,Calendar!O:O,Calendar!N:N,,-1),""))</f>
        <v/>
      </c>
      <c r="AI627" s="61" t="str">
        <f>IF(AND(AH627&lt;&gt;"",E627="Live"),_xlfn.XLOOKUP(_xlfn.TEXTJOIN(" vs ",,C627:D627),Calendar!G:G,Calendar!K:K),"")</f>
        <v/>
      </c>
      <c r="AJ627" s="61" t="str">
        <f>IF(AND(K627&lt;&gt;"Match of the Day",K627&lt;&gt;"Match of the Day 2",K627&lt;&gt;"Match of the Day Repeat"),"",1+MAX($AJ$10:AJ626))</f>
        <v/>
      </c>
    </row>
    <row r="628" spans="34:36" x14ac:dyDescent="0.35">
      <c r="AH628" s="16" t="str">
        <f>IF(AND(B628="Premier League",E628="Live"),_xlfn.XLOOKUP(_xlfn.TEXTJOIN(" vs ",,C628:D628),Calendar!G:G,Calendar!B:B),IF(AND(B628="Premier League",E628="Highlights"),_xlfn.XLOOKUP(H628,Calendar!O:O,Calendar!N:N,,-1),""))</f>
        <v/>
      </c>
      <c r="AI628" s="61" t="str">
        <f>IF(AND(AH628&lt;&gt;"",E628="Live"),_xlfn.XLOOKUP(_xlfn.TEXTJOIN(" vs ",,C628:D628),Calendar!G:G,Calendar!K:K),"")</f>
        <v/>
      </c>
      <c r="AJ628" s="61" t="str">
        <f>IF(AND(K628&lt;&gt;"Match of the Day",K628&lt;&gt;"Match of the Day 2",K628&lt;&gt;"Match of the Day Repeat"),"",1+MAX($AJ$10:AJ627))</f>
        <v/>
      </c>
    </row>
    <row r="629" spans="34:36" x14ac:dyDescent="0.35">
      <c r="AH629" s="16" t="str">
        <f>IF(AND(B629="Premier League",E629="Live"),_xlfn.XLOOKUP(_xlfn.TEXTJOIN(" vs ",,C629:D629),Calendar!G:G,Calendar!B:B),IF(AND(B629="Premier League",E629="Highlights"),_xlfn.XLOOKUP(H629,Calendar!O:O,Calendar!N:N,,-1),""))</f>
        <v/>
      </c>
      <c r="AI629" s="61" t="str">
        <f>IF(AND(AH629&lt;&gt;"",E629="Live"),_xlfn.XLOOKUP(_xlfn.TEXTJOIN(" vs ",,C629:D629),Calendar!G:G,Calendar!K:K),"")</f>
        <v/>
      </c>
      <c r="AJ629" s="61" t="str">
        <f>IF(AND(K629&lt;&gt;"Match of the Day",K629&lt;&gt;"Match of the Day 2",K629&lt;&gt;"Match of the Day Repeat"),"",1+MAX($AJ$10:AJ628))</f>
        <v/>
      </c>
    </row>
    <row r="630" spans="34:36" x14ac:dyDescent="0.35">
      <c r="AH630" s="16" t="str">
        <f>IF(AND(B630="Premier League",E630="Live"),_xlfn.XLOOKUP(_xlfn.TEXTJOIN(" vs ",,C630:D630),Calendar!G:G,Calendar!B:B),IF(AND(B630="Premier League",E630="Highlights"),_xlfn.XLOOKUP(H630,Calendar!O:O,Calendar!N:N,,-1),""))</f>
        <v/>
      </c>
      <c r="AI630" s="61" t="str">
        <f>IF(AND(AH630&lt;&gt;"",E630="Live"),_xlfn.XLOOKUP(_xlfn.TEXTJOIN(" vs ",,C630:D630),Calendar!G:G,Calendar!K:K),"")</f>
        <v/>
      </c>
      <c r="AJ630" s="61" t="str">
        <f>IF(AND(K630&lt;&gt;"Match of the Day",K630&lt;&gt;"Match of the Day 2",K630&lt;&gt;"Match of the Day Repeat"),"",1+MAX($AJ$10:AJ629))</f>
        <v/>
      </c>
    </row>
    <row r="631" spans="34:36" x14ac:dyDescent="0.35">
      <c r="AH631" s="16" t="str">
        <f>IF(AND(B631="Premier League",E631="Live"),_xlfn.XLOOKUP(_xlfn.TEXTJOIN(" vs ",,C631:D631),Calendar!G:G,Calendar!B:B),IF(AND(B631="Premier League",E631="Highlights"),_xlfn.XLOOKUP(H631,Calendar!O:O,Calendar!N:N,,-1),""))</f>
        <v/>
      </c>
      <c r="AI631" s="61" t="str">
        <f>IF(AND(AH631&lt;&gt;"",E631="Live"),_xlfn.XLOOKUP(_xlfn.TEXTJOIN(" vs ",,C631:D631),Calendar!G:G,Calendar!K:K),"")</f>
        <v/>
      </c>
      <c r="AJ631" s="61" t="str">
        <f>IF(AND(K631&lt;&gt;"Match of the Day",K631&lt;&gt;"Match of the Day 2",K631&lt;&gt;"Match of the Day Repeat"),"",1+MAX($AJ$10:AJ630))</f>
        <v/>
      </c>
    </row>
    <row r="632" spans="34:36" x14ac:dyDescent="0.35">
      <c r="AH632" s="16" t="str">
        <f>IF(AND(B632="Premier League",E632="Live"),_xlfn.XLOOKUP(_xlfn.TEXTJOIN(" vs ",,C632:D632),Calendar!G:G,Calendar!B:B),IF(AND(B632="Premier League",E632="Highlights"),_xlfn.XLOOKUP(H632,Calendar!O:O,Calendar!N:N,,-1),""))</f>
        <v/>
      </c>
      <c r="AI632" s="61" t="str">
        <f>IF(AND(AH632&lt;&gt;"",E632="Live"),_xlfn.XLOOKUP(_xlfn.TEXTJOIN(" vs ",,C632:D632),Calendar!G:G,Calendar!K:K),"")</f>
        <v/>
      </c>
      <c r="AJ632" s="61" t="str">
        <f>IF(AND(K632&lt;&gt;"Match of the Day",K632&lt;&gt;"Match of the Day 2",K632&lt;&gt;"Match of the Day Repeat"),"",1+MAX($AJ$10:AJ631))</f>
        <v/>
      </c>
    </row>
    <row r="633" spans="34:36" x14ac:dyDescent="0.35">
      <c r="AH633" s="16" t="str">
        <f>IF(AND(B633="Premier League",E633="Live"),_xlfn.XLOOKUP(_xlfn.TEXTJOIN(" vs ",,C633:D633),Calendar!G:G,Calendar!B:B),IF(AND(B633="Premier League",E633="Highlights"),_xlfn.XLOOKUP(H633,Calendar!O:O,Calendar!N:N,,-1),""))</f>
        <v/>
      </c>
      <c r="AI633" s="61" t="str">
        <f>IF(AND(AH633&lt;&gt;"",E633="Live"),_xlfn.XLOOKUP(_xlfn.TEXTJOIN(" vs ",,C633:D633),Calendar!G:G,Calendar!K:K),"")</f>
        <v/>
      </c>
      <c r="AJ633" s="61" t="str">
        <f>IF(AND(K633&lt;&gt;"Match of the Day",K633&lt;&gt;"Match of the Day 2",K633&lt;&gt;"Match of the Day Repeat"),"",1+MAX($AJ$10:AJ632))</f>
        <v/>
      </c>
    </row>
    <row r="634" spans="34:36" x14ac:dyDescent="0.35">
      <c r="AH634" s="16" t="str">
        <f>IF(AND(B634="Premier League",E634="Live"),_xlfn.XLOOKUP(_xlfn.TEXTJOIN(" vs ",,C634:D634),Calendar!G:G,Calendar!B:B),IF(AND(B634="Premier League",E634="Highlights"),_xlfn.XLOOKUP(H634,Calendar!O:O,Calendar!N:N,,-1),""))</f>
        <v/>
      </c>
      <c r="AI634" s="61" t="str">
        <f>IF(AND(AH634&lt;&gt;"",E634="Live"),_xlfn.XLOOKUP(_xlfn.TEXTJOIN(" vs ",,C634:D634),Calendar!G:G,Calendar!K:K),"")</f>
        <v/>
      </c>
      <c r="AJ634" s="61" t="str">
        <f>IF(AND(K634&lt;&gt;"Match of the Day",K634&lt;&gt;"Match of the Day 2",K634&lt;&gt;"Match of the Day Repeat"),"",1+MAX($AJ$10:AJ633))</f>
        <v/>
      </c>
    </row>
    <row r="635" spans="34:36" x14ac:dyDescent="0.35">
      <c r="AH635" s="16" t="str">
        <f>IF(AND(B635="Premier League",E635="Live"),_xlfn.XLOOKUP(_xlfn.TEXTJOIN(" vs ",,C635:D635),Calendar!G:G,Calendar!B:B),IF(AND(B635="Premier League",E635="Highlights"),_xlfn.XLOOKUP(H635,Calendar!O:O,Calendar!N:N,,-1),""))</f>
        <v/>
      </c>
      <c r="AI635" s="61" t="str">
        <f>IF(AND(AH635&lt;&gt;"",E635="Live"),_xlfn.XLOOKUP(_xlfn.TEXTJOIN(" vs ",,C635:D635),Calendar!G:G,Calendar!K:K),"")</f>
        <v/>
      </c>
      <c r="AJ635" s="61" t="str">
        <f>IF(AND(K635&lt;&gt;"Match of the Day",K635&lt;&gt;"Match of the Day 2",K635&lt;&gt;"Match of the Day Repeat"),"",1+MAX($AJ$10:AJ634))</f>
        <v/>
      </c>
    </row>
    <row r="636" spans="34:36" x14ac:dyDescent="0.35">
      <c r="AH636" s="16" t="str">
        <f>IF(AND(B636="Premier League",E636="Live"),_xlfn.XLOOKUP(_xlfn.TEXTJOIN(" vs ",,C636:D636),Calendar!G:G,Calendar!B:B),IF(AND(B636="Premier League",E636="Highlights"),_xlfn.XLOOKUP(H636,Calendar!O:O,Calendar!N:N,,-1),""))</f>
        <v/>
      </c>
      <c r="AI636" s="61" t="str">
        <f>IF(AND(AH636&lt;&gt;"",E636="Live"),_xlfn.XLOOKUP(_xlfn.TEXTJOIN(" vs ",,C636:D636),Calendar!G:G,Calendar!K:K),"")</f>
        <v/>
      </c>
      <c r="AJ636" s="61" t="str">
        <f>IF(AND(K636&lt;&gt;"Match of the Day",K636&lt;&gt;"Match of the Day 2",K636&lt;&gt;"Match of the Day Repeat"),"",1+MAX($AJ$10:AJ635))</f>
        <v/>
      </c>
    </row>
    <row r="637" spans="34:36" x14ac:dyDescent="0.35">
      <c r="AH637" s="16" t="str">
        <f>IF(AND(B637="Premier League",E637="Live"),_xlfn.XLOOKUP(_xlfn.TEXTJOIN(" vs ",,C637:D637),Calendar!G:G,Calendar!B:B),IF(AND(B637="Premier League",E637="Highlights"),_xlfn.XLOOKUP(H637,Calendar!O:O,Calendar!N:N,,-1),""))</f>
        <v/>
      </c>
      <c r="AI637" s="61" t="str">
        <f>IF(AND(AH637&lt;&gt;"",E637="Live"),_xlfn.XLOOKUP(_xlfn.TEXTJOIN(" vs ",,C637:D637),Calendar!G:G,Calendar!K:K),"")</f>
        <v/>
      </c>
      <c r="AJ637" s="61" t="str">
        <f>IF(AND(K637&lt;&gt;"Match of the Day",K637&lt;&gt;"Match of the Day 2",K637&lt;&gt;"Match of the Day Repeat"),"",1+MAX($AJ$10:AJ636))</f>
        <v/>
      </c>
    </row>
    <row r="638" spans="34:36" x14ac:dyDescent="0.35">
      <c r="AH638" s="16" t="str">
        <f>IF(AND(B638="Premier League",E638="Live"),_xlfn.XLOOKUP(_xlfn.TEXTJOIN(" vs ",,C638:D638),Calendar!G:G,Calendar!B:B),IF(AND(B638="Premier League",E638="Highlights"),_xlfn.XLOOKUP(H638,Calendar!O:O,Calendar!N:N,,-1),""))</f>
        <v/>
      </c>
      <c r="AI638" s="61" t="str">
        <f>IF(AND(AH638&lt;&gt;"",E638="Live"),_xlfn.XLOOKUP(_xlfn.TEXTJOIN(" vs ",,C638:D638),Calendar!G:G,Calendar!K:K),"")</f>
        <v/>
      </c>
      <c r="AJ638" s="61" t="str">
        <f>IF(AND(K638&lt;&gt;"Match of the Day",K638&lt;&gt;"Match of the Day 2",K638&lt;&gt;"Match of the Day Repeat"),"",1+MAX($AJ$10:AJ637))</f>
        <v/>
      </c>
    </row>
    <row r="639" spans="34:36" x14ac:dyDescent="0.35">
      <c r="AH639" s="16" t="str">
        <f>IF(AND(B639="Premier League",E639="Live"),_xlfn.XLOOKUP(_xlfn.TEXTJOIN(" vs ",,C639:D639),Calendar!G:G,Calendar!B:B),IF(AND(B639="Premier League",E639="Highlights"),_xlfn.XLOOKUP(H639,Calendar!O:O,Calendar!N:N,,-1),""))</f>
        <v/>
      </c>
      <c r="AI639" s="61" t="str">
        <f>IF(AND(AH639&lt;&gt;"",E639="Live"),_xlfn.XLOOKUP(_xlfn.TEXTJOIN(" vs ",,C639:D639),Calendar!G:G,Calendar!K:K),"")</f>
        <v/>
      </c>
      <c r="AJ639" s="61" t="str">
        <f>IF(AND(K639&lt;&gt;"Match of the Day",K639&lt;&gt;"Match of the Day 2",K639&lt;&gt;"Match of the Day Repeat"),"",1+MAX($AJ$10:AJ638))</f>
        <v/>
      </c>
    </row>
    <row r="640" spans="34:36" x14ac:dyDescent="0.35">
      <c r="AH640" s="16" t="str">
        <f>IF(AND(B640="Premier League",E640="Live"),_xlfn.XLOOKUP(_xlfn.TEXTJOIN(" vs ",,C640:D640),Calendar!G:G,Calendar!B:B),IF(AND(B640="Premier League",E640="Highlights"),_xlfn.XLOOKUP(H640,Calendar!O:O,Calendar!N:N,,-1),""))</f>
        <v/>
      </c>
      <c r="AI640" s="61" t="str">
        <f>IF(AND(AH640&lt;&gt;"",E640="Live"),_xlfn.XLOOKUP(_xlfn.TEXTJOIN(" vs ",,C640:D640),Calendar!G:G,Calendar!K:K),"")</f>
        <v/>
      </c>
      <c r="AJ640" s="61" t="str">
        <f>IF(AND(K640&lt;&gt;"Match of the Day",K640&lt;&gt;"Match of the Day 2",K640&lt;&gt;"Match of the Day Repeat"),"",1+MAX($AJ$10:AJ639))</f>
        <v/>
      </c>
    </row>
    <row r="641" spans="34:36" x14ac:dyDescent="0.35">
      <c r="AH641" s="16" t="str">
        <f>IF(AND(B641="Premier League",E641="Live"),_xlfn.XLOOKUP(_xlfn.TEXTJOIN(" vs ",,C641:D641),Calendar!G:G,Calendar!B:B),IF(AND(B641="Premier League",E641="Highlights"),_xlfn.XLOOKUP(H641,Calendar!O:O,Calendar!N:N,,-1),""))</f>
        <v/>
      </c>
      <c r="AI641" s="61" t="str">
        <f>IF(AND(AH641&lt;&gt;"",E641="Live"),_xlfn.XLOOKUP(_xlfn.TEXTJOIN(" vs ",,C641:D641),Calendar!G:G,Calendar!K:K),"")</f>
        <v/>
      </c>
      <c r="AJ641" s="61" t="str">
        <f>IF(AND(K641&lt;&gt;"Match of the Day",K641&lt;&gt;"Match of the Day 2",K641&lt;&gt;"Match of the Day Repeat"),"",1+MAX($AJ$10:AJ640))</f>
        <v/>
      </c>
    </row>
    <row r="642" spans="34:36" x14ac:dyDescent="0.35">
      <c r="AH642" s="16" t="str">
        <f>IF(AND(B642="Premier League",E642="Live"),_xlfn.XLOOKUP(_xlfn.TEXTJOIN(" vs ",,C642:D642),Calendar!G:G,Calendar!B:B),IF(AND(B642="Premier League",E642="Highlights"),_xlfn.XLOOKUP(H642,Calendar!O:O,Calendar!N:N,,-1),""))</f>
        <v/>
      </c>
      <c r="AI642" s="61" t="str">
        <f>IF(AND(AH642&lt;&gt;"",E642="Live"),_xlfn.XLOOKUP(_xlfn.TEXTJOIN(" vs ",,C642:D642),Calendar!G:G,Calendar!K:K),"")</f>
        <v/>
      </c>
      <c r="AJ642" s="61" t="str">
        <f>IF(AND(K642&lt;&gt;"Match of the Day",K642&lt;&gt;"Match of the Day 2",K642&lt;&gt;"Match of the Day Repeat"),"",1+MAX($AJ$10:AJ641))</f>
        <v/>
      </c>
    </row>
    <row r="643" spans="34:36" x14ac:dyDescent="0.35">
      <c r="AH643" s="16" t="str">
        <f>IF(AND(B643="Premier League",E643="Live"),_xlfn.XLOOKUP(_xlfn.TEXTJOIN(" vs ",,C643:D643),Calendar!G:G,Calendar!B:B),IF(AND(B643="Premier League",E643="Highlights"),_xlfn.XLOOKUP(H643,Calendar!O:O,Calendar!N:N,,-1),""))</f>
        <v/>
      </c>
      <c r="AI643" s="61" t="str">
        <f>IF(AND(AH643&lt;&gt;"",E643="Live"),_xlfn.XLOOKUP(_xlfn.TEXTJOIN(" vs ",,C643:D643),Calendar!G:G,Calendar!K:K),"")</f>
        <v/>
      </c>
      <c r="AJ643" s="61" t="str">
        <f>IF(AND(K643&lt;&gt;"Match of the Day",K643&lt;&gt;"Match of the Day 2",K643&lt;&gt;"Match of the Day Repeat"),"",1+MAX($AJ$10:AJ642))</f>
        <v/>
      </c>
    </row>
    <row r="644" spans="34:36" x14ac:dyDescent="0.35">
      <c r="AH644" s="16" t="str">
        <f>IF(AND(B644="Premier League",E644="Live"),_xlfn.XLOOKUP(_xlfn.TEXTJOIN(" vs ",,C644:D644),Calendar!G:G,Calendar!B:B),IF(AND(B644="Premier League",E644="Highlights"),_xlfn.XLOOKUP(H644,Calendar!O:O,Calendar!N:N,,-1),""))</f>
        <v/>
      </c>
      <c r="AI644" s="61" t="str">
        <f>IF(AND(AH644&lt;&gt;"",E644="Live"),_xlfn.XLOOKUP(_xlfn.TEXTJOIN(" vs ",,C644:D644),Calendar!G:G,Calendar!K:K),"")</f>
        <v/>
      </c>
      <c r="AJ644" s="61" t="str">
        <f>IF(AND(K644&lt;&gt;"Match of the Day",K644&lt;&gt;"Match of the Day 2",K644&lt;&gt;"Match of the Day Repeat"),"",1+MAX($AJ$10:AJ643))</f>
        <v/>
      </c>
    </row>
    <row r="645" spans="34:36" x14ac:dyDescent="0.35">
      <c r="AH645" s="16" t="str">
        <f>IF(AND(B645="Premier League",E645="Live"),_xlfn.XLOOKUP(_xlfn.TEXTJOIN(" vs ",,C645:D645),Calendar!G:G,Calendar!B:B),IF(AND(B645="Premier League",E645="Highlights"),_xlfn.XLOOKUP(H645,Calendar!O:O,Calendar!N:N,,-1),""))</f>
        <v/>
      </c>
      <c r="AI645" s="61" t="str">
        <f>IF(AND(AH645&lt;&gt;"",E645="Live"),_xlfn.XLOOKUP(_xlfn.TEXTJOIN(" vs ",,C645:D645),Calendar!G:G,Calendar!K:K),"")</f>
        <v/>
      </c>
      <c r="AJ645" s="61" t="str">
        <f>IF(AND(K645&lt;&gt;"Match of the Day",K645&lt;&gt;"Match of the Day 2",K645&lt;&gt;"Match of the Day Repeat"),"",1+MAX($AJ$10:AJ644))</f>
        <v/>
      </c>
    </row>
    <row r="646" spans="34:36" x14ac:dyDescent="0.35">
      <c r="AH646" s="16" t="str">
        <f>IF(AND(B646="Premier League",E646="Live"),_xlfn.XLOOKUP(_xlfn.TEXTJOIN(" vs ",,C646:D646),Calendar!G:G,Calendar!B:B),IF(AND(B646="Premier League",E646="Highlights"),_xlfn.XLOOKUP(H646,Calendar!O:O,Calendar!N:N,,-1),""))</f>
        <v/>
      </c>
      <c r="AI646" s="61" t="str">
        <f>IF(AND(AH646&lt;&gt;"",E646="Live"),_xlfn.XLOOKUP(_xlfn.TEXTJOIN(" vs ",,C646:D646),Calendar!G:G,Calendar!K:K),"")</f>
        <v/>
      </c>
      <c r="AJ646" s="61" t="str">
        <f>IF(AND(K646&lt;&gt;"Match of the Day",K646&lt;&gt;"Match of the Day 2",K646&lt;&gt;"Match of the Day Repeat"),"",1+MAX($AJ$10:AJ645))</f>
        <v/>
      </c>
    </row>
    <row r="647" spans="34:36" x14ac:dyDescent="0.35">
      <c r="AH647" s="16" t="str">
        <f>IF(AND(B647="Premier League",E647="Live"),_xlfn.XLOOKUP(_xlfn.TEXTJOIN(" vs ",,C647:D647),Calendar!G:G,Calendar!B:B),IF(AND(B647="Premier League",E647="Highlights"),_xlfn.XLOOKUP(H647,Calendar!O:O,Calendar!N:N,,-1),""))</f>
        <v/>
      </c>
      <c r="AI647" s="61" t="str">
        <f>IF(AND(AH647&lt;&gt;"",E647="Live"),_xlfn.XLOOKUP(_xlfn.TEXTJOIN(" vs ",,C647:D647),Calendar!G:G,Calendar!K:K),"")</f>
        <v/>
      </c>
      <c r="AJ647" s="61" t="str">
        <f>IF(AND(K647&lt;&gt;"Match of the Day",K647&lt;&gt;"Match of the Day 2",K647&lt;&gt;"Match of the Day Repeat"),"",1+MAX($AJ$10:AJ646))</f>
        <v/>
      </c>
    </row>
    <row r="648" spans="34:36" x14ac:dyDescent="0.35">
      <c r="AH648" s="16" t="str">
        <f>IF(AND(B648="Premier League",E648="Live"),_xlfn.XLOOKUP(_xlfn.TEXTJOIN(" vs ",,C648:D648),Calendar!G:G,Calendar!B:B),IF(AND(B648="Premier League",E648="Highlights"),_xlfn.XLOOKUP(H648,Calendar!O:O,Calendar!N:N,,-1),""))</f>
        <v/>
      </c>
      <c r="AI648" s="61" t="str">
        <f>IF(AND(AH648&lt;&gt;"",E648="Live"),_xlfn.XLOOKUP(_xlfn.TEXTJOIN(" vs ",,C648:D648),Calendar!G:G,Calendar!K:K),"")</f>
        <v/>
      </c>
      <c r="AJ648" s="61" t="str">
        <f>IF(AND(K648&lt;&gt;"Match of the Day",K648&lt;&gt;"Match of the Day 2",K648&lt;&gt;"Match of the Day Repeat"),"",1+MAX($AJ$10:AJ647))</f>
        <v/>
      </c>
    </row>
    <row r="649" spans="34:36" x14ac:dyDescent="0.35">
      <c r="AH649" s="16" t="str">
        <f>IF(AND(B649="Premier League",E649="Live"),_xlfn.XLOOKUP(_xlfn.TEXTJOIN(" vs ",,C649:D649),Calendar!G:G,Calendar!B:B),IF(AND(B649="Premier League",E649="Highlights"),_xlfn.XLOOKUP(H649,Calendar!O:O,Calendar!N:N,,-1),""))</f>
        <v/>
      </c>
      <c r="AI649" s="61" t="str">
        <f>IF(AND(AH649&lt;&gt;"",E649="Live"),_xlfn.XLOOKUP(_xlfn.TEXTJOIN(" vs ",,C649:D649),Calendar!G:G,Calendar!K:K),"")</f>
        <v/>
      </c>
      <c r="AJ649" s="61" t="str">
        <f>IF(AND(K649&lt;&gt;"Match of the Day",K649&lt;&gt;"Match of the Day 2",K649&lt;&gt;"Match of the Day Repeat"),"",1+MAX($AJ$10:AJ648))</f>
        <v/>
      </c>
    </row>
    <row r="650" spans="34:36" x14ac:dyDescent="0.35">
      <c r="AH650" s="16" t="str">
        <f>IF(AND(B650="Premier League",E650="Live"),_xlfn.XLOOKUP(_xlfn.TEXTJOIN(" vs ",,C650:D650),Calendar!G:G,Calendar!B:B),IF(AND(B650="Premier League",E650="Highlights"),_xlfn.XLOOKUP(H650,Calendar!O:O,Calendar!N:N,,-1),""))</f>
        <v/>
      </c>
      <c r="AI650" s="61" t="str">
        <f>IF(AND(AH650&lt;&gt;"",E650="Live"),_xlfn.XLOOKUP(_xlfn.TEXTJOIN(" vs ",,C650:D650),Calendar!G:G,Calendar!K:K),"")</f>
        <v/>
      </c>
      <c r="AJ650" s="61" t="str">
        <f>IF(AND(K650&lt;&gt;"Match of the Day",K650&lt;&gt;"Match of the Day 2",K650&lt;&gt;"Match of the Day Repeat"),"",1+MAX($AJ$10:AJ649))</f>
        <v/>
      </c>
    </row>
    <row r="651" spans="34:36" x14ac:dyDescent="0.35">
      <c r="AH651" s="16" t="str">
        <f>IF(AND(B651="Premier League",E651="Live"),_xlfn.XLOOKUP(_xlfn.TEXTJOIN(" vs ",,C651:D651),Calendar!G:G,Calendar!B:B),IF(AND(B651="Premier League",E651="Highlights"),_xlfn.XLOOKUP(H651,Calendar!O:O,Calendar!N:N,,-1),""))</f>
        <v/>
      </c>
      <c r="AI651" s="61" t="str">
        <f>IF(AND(AH651&lt;&gt;"",E651="Live"),_xlfn.XLOOKUP(_xlfn.TEXTJOIN(" vs ",,C651:D651),Calendar!G:G,Calendar!K:K),"")</f>
        <v/>
      </c>
      <c r="AJ651" s="61" t="str">
        <f>IF(AND(K651&lt;&gt;"Match of the Day",K651&lt;&gt;"Match of the Day 2",K651&lt;&gt;"Match of the Day Repeat"),"",1+MAX($AJ$10:AJ650))</f>
        <v/>
      </c>
    </row>
    <row r="652" spans="34:36" x14ac:dyDescent="0.35">
      <c r="AH652" s="16" t="str">
        <f>IF(AND(B652="Premier League",E652="Live"),_xlfn.XLOOKUP(_xlfn.TEXTJOIN(" vs ",,C652:D652),Calendar!G:G,Calendar!B:B),IF(AND(B652="Premier League",E652="Highlights"),_xlfn.XLOOKUP(H652,Calendar!O:O,Calendar!N:N,,-1),""))</f>
        <v/>
      </c>
      <c r="AI652" s="61" t="str">
        <f>IF(AND(AH652&lt;&gt;"",E652="Live"),_xlfn.XLOOKUP(_xlfn.TEXTJOIN(" vs ",,C652:D652),Calendar!G:G,Calendar!K:K),"")</f>
        <v/>
      </c>
      <c r="AJ652" s="61" t="str">
        <f>IF(AND(K652&lt;&gt;"Match of the Day",K652&lt;&gt;"Match of the Day 2",K652&lt;&gt;"Match of the Day Repeat"),"",1+MAX($AJ$10:AJ651))</f>
        <v/>
      </c>
    </row>
    <row r="653" spans="34:36" x14ac:dyDescent="0.35">
      <c r="AH653" s="16" t="str">
        <f>IF(AND(B653="Premier League",E653="Live"),_xlfn.XLOOKUP(_xlfn.TEXTJOIN(" vs ",,C653:D653),Calendar!G:G,Calendar!B:B),IF(AND(B653="Premier League",E653="Highlights"),_xlfn.XLOOKUP(H653,Calendar!O:O,Calendar!N:N,,-1),""))</f>
        <v/>
      </c>
      <c r="AI653" s="61" t="str">
        <f>IF(AND(AH653&lt;&gt;"",E653="Live"),_xlfn.XLOOKUP(_xlfn.TEXTJOIN(" vs ",,C653:D653),Calendar!G:G,Calendar!K:K),"")</f>
        <v/>
      </c>
      <c r="AJ653" s="61" t="str">
        <f>IF(AND(K653&lt;&gt;"Match of the Day",K653&lt;&gt;"Match of the Day 2",K653&lt;&gt;"Match of the Day Repeat"),"",1+MAX($AJ$10:AJ652))</f>
        <v/>
      </c>
    </row>
    <row r="654" spans="34:36" x14ac:dyDescent="0.35">
      <c r="AH654" s="16" t="str">
        <f>IF(AND(B654="Premier League",E654="Live"),_xlfn.XLOOKUP(_xlfn.TEXTJOIN(" vs ",,C654:D654),Calendar!G:G,Calendar!B:B),IF(AND(B654="Premier League",E654="Highlights"),_xlfn.XLOOKUP(H654,Calendar!O:O,Calendar!N:N,,-1),""))</f>
        <v/>
      </c>
      <c r="AI654" s="61" t="str">
        <f>IF(AND(AH654&lt;&gt;"",E654="Live"),_xlfn.XLOOKUP(_xlfn.TEXTJOIN(" vs ",,C654:D654),Calendar!G:G,Calendar!K:K),"")</f>
        <v/>
      </c>
      <c r="AJ654" s="61" t="str">
        <f>IF(AND(K654&lt;&gt;"Match of the Day",K654&lt;&gt;"Match of the Day 2",K654&lt;&gt;"Match of the Day Repeat"),"",1+MAX($AJ$10:AJ653))</f>
        <v/>
      </c>
    </row>
    <row r="655" spans="34:36" x14ac:dyDescent="0.35">
      <c r="AH655" s="16" t="str">
        <f>IF(AND(B655="Premier League",E655="Live"),_xlfn.XLOOKUP(_xlfn.TEXTJOIN(" vs ",,C655:D655),Calendar!G:G,Calendar!B:B),IF(AND(B655="Premier League",E655="Highlights"),_xlfn.XLOOKUP(H655,Calendar!O:O,Calendar!N:N,,-1),""))</f>
        <v/>
      </c>
      <c r="AI655" s="61" t="str">
        <f>IF(AND(AH655&lt;&gt;"",E655="Live"),_xlfn.XLOOKUP(_xlfn.TEXTJOIN(" vs ",,C655:D655),Calendar!G:G,Calendar!K:K),"")</f>
        <v/>
      </c>
      <c r="AJ655" s="61" t="str">
        <f>IF(AND(K655&lt;&gt;"Match of the Day",K655&lt;&gt;"Match of the Day 2",K655&lt;&gt;"Match of the Day Repeat"),"",1+MAX($AJ$10:AJ654))</f>
        <v/>
      </c>
    </row>
    <row r="656" spans="34:36" x14ac:dyDescent="0.35">
      <c r="AH656" s="16" t="str">
        <f>IF(AND(B656="Premier League",E656="Live"),_xlfn.XLOOKUP(_xlfn.TEXTJOIN(" vs ",,C656:D656),Calendar!G:G,Calendar!B:B),IF(AND(B656="Premier League",E656="Highlights"),_xlfn.XLOOKUP(H656,Calendar!O:O,Calendar!N:N,,-1),""))</f>
        <v/>
      </c>
      <c r="AI656" s="61" t="str">
        <f>IF(AND(AH656&lt;&gt;"",E656="Live"),_xlfn.XLOOKUP(_xlfn.TEXTJOIN(" vs ",,C656:D656),Calendar!G:G,Calendar!K:K),"")</f>
        <v/>
      </c>
      <c r="AJ656" s="61" t="str">
        <f>IF(AND(K656&lt;&gt;"Match of the Day",K656&lt;&gt;"Match of the Day 2",K656&lt;&gt;"Match of the Day Repeat"),"",1+MAX($AJ$10:AJ655))</f>
        <v/>
      </c>
    </row>
    <row r="657" spans="34:36" x14ac:dyDescent="0.35">
      <c r="AH657" s="16" t="str">
        <f>IF(AND(B657="Premier League",E657="Live"),_xlfn.XLOOKUP(_xlfn.TEXTJOIN(" vs ",,C657:D657),Calendar!G:G,Calendar!B:B),IF(AND(B657="Premier League",E657="Highlights"),_xlfn.XLOOKUP(H657,Calendar!O:O,Calendar!N:N,,-1),""))</f>
        <v/>
      </c>
      <c r="AI657" s="61" t="str">
        <f>IF(AND(AH657&lt;&gt;"",E657="Live"),_xlfn.XLOOKUP(_xlfn.TEXTJOIN(" vs ",,C657:D657),Calendar!G:G,Calendar!K:K),"")</f>
        <v/>
      </c>
      <c r="AJ657" s="61" t="str">
        <f>IF(AND(K657&lt;&gt;"Match of the Day",K657&lt;&gt;"Match of the Day 2",K657&lt;&gt;"Match of the Day Repeat"),"",1+MAX($AJ$10:AJ656))</f>
        <v/>
      </c>
    </row>
    <row r="658" spans="34:36" x14ac:dyDescent="0.35">
      <c r="AH658" s="16" t="str">
        <f>IF(AND(B658="Premier League",E658="Live"),_xlfn.XLOOKUP(_xlfn.TEXTJOIN(" vs ",,C658:D658),Calendar!G:G,Calendar!B:B),IF(AND(B658="Premier League",E658="Highlights"),_xlfn.XLOOKUP(H658,Calendar!O:O,Calendar!N:N,,-1),""))</f>
        <v/>
      </c>
      <c r="AI658" s="61" t="str">
        <f>IF(AND(AH658&lt;&gt;"",E658="Live"),_xlfn.XLOOKUP(_xlfn.TEXTJOIN(" vs ",,C658:D658),Calendar!G:G,Calendar!K:K),"")</f>
        <v/>
      </c>
      <c r="AJ658" s="61" t="str">
        <f>IF(AND(K658&lt;&gt;"Match of the Day",K658&lt;&gt;"Match of the Day 2",K658&lt;&gt;"Match of the Day Repeat"),"",1+MAX($AJ$10:AJ657))</f>
        <v/>
      </c>
    </row>
    <row r="659" spans="34:36" x14ac:dyDescent="0.35">
      <c r="AH659" s="16" t="str">
        <f>IF(AND(B659="Premier League",E659="Live"),_xlfn.XLOOKUP(_xlfn.TEXTJOIN(" vs ",,C659:D659),Calendar!G:G,Calendar!B:B),IF(AND(B659="Premier League",E659="Highlights"),_xlfn.XLOOKUP(H659,Calendar!O:O,Calendar!N:N,,-1),""))</f>
        <v/>
      </c>
      <c r="AI659" s="61" t="str">
        <f>IF(AND(AH659&lt;&gt;"",E659="Live"),_xlfn.XLOOKUP(_xlfn.TEXTJOIN(" vs ",,C659:D659),Calendar!G:G,Calendar!K:K),"")</f>
        <v/>
      </c>
      <c r="AJ659" s="61" t="str">
        <f>IF(AND(K659&lt;&gt;"Match of the Day",K659&lt;&gt;"Match of the Day 2",K659&lt;&gt;"Match of the Day Repeat"),"",1+MAX($AJ$10:AJ658))</f>
        <v/>
      </c>
    </row>
    <row r="660" spans="34:36" x14ac:dyDescent="0.35">
      <c r="AH660" s="16" t="str">
        <f>IF(AND(B660="Premier League",E660="Live"),_xlfn.XLOOKUP(_xlfn.TEXTJOIN(" vs ",,C660:D660),Calendar!G:G,Calendar!B:B),IF(AND(B660="Premier League",E660="Highlights"),_xlfn.XLOOKUP(H660,Calendar!O:O,Calendar!N:N,,-1),""))</f>
        <v/>
      </c>
      <c r="AI660" s="61" t="str">
        <f>IF(AND(AH660&lt;&gt;"",E660="Live"),_xlfn.XLOOKUP(_xlfn.TEXTJOIN(" vs ",,C660:D660),Calendar!G:G,Calendar!K:K),"")</f>
        <v/>
      </c>
      <c r="AJ660" s="61" t="str">
        <f>IF(AND(K660&lt;&gt;"Match of the Day",K660&lt;&gt;"Match of the Day 2",K660&lt;&gt;"Match of the Day Repeat"),"",1+MAX($AJ$10:AJ659))</f>
        <v/>
      </c>
    </row>
    <row r="661" spans="34:36" x14ac:dyDescent="0.35">
      <c r="AH661" s="16" t="str">
        <f>IF(AND(B661="Premier League",E661="Live"),_xlfn.XLOOKUP(_xlfn.TEXTJOIN(" vs ",,C661:D661),Calendar!G:G,Calendar!B:B),IF(AND(B661="Premier League",E661="Highlights"),_xlfn.XLOOKUP(H661,Calendar!O:O,Calendar!N:N,,-1),""))</f>
        <v/>
      </c>
      <c r="AI661" s="61" t="str">
        <f>IF(AND(AH661&lt;&gt;"",E661="Live"),_xlfn.XLOOKUP(_xlfn.TEXTJOIN(" vs ",,C661:D661),Calendar!G:G,Calendar!K:K),"")</f>
        <v/>
      </c>
      <c r="AJ661" s="61" t="str">
        <f>IF(AND(K661&lt;&gt;"Match of the Day",K661&lt;&gt;"Match of the Day 2",K661&lt;&gt;"Match of the Day Repeat"),"",1+MAX($AJ$10:AJ660))</f>
        <v/>
      </c>
    </row>
    <row r="662" spans="34:36" x14ac:dyDescent="0.35">
      <c r="AH662" s="16" t="str">
        <f>IF(AND(B662="Premier League",E662="Live"),_xlfn.XLOOKUP(_xlfn.TEXTJOIN(" vs ",,C662:D662),Calendar!G:G,Calendar!B:B),IF(AND(B662="Premier League",E662="Highlights"),_xlfn.XLOOKUP(H662,Calendar!O:O,Calendar!N:N,,-1),""))</f>
        <v/>
      </c>
      <c r="AI662" s="61" t="str">
        <f>IF(AND(AH662&lt;&gt;"",E662="Live"),_xlfn.XLOOKUP(_xlfn.TEXTJOIN(" vs ",,C662:D662),Calendar!G:G,Calendar!K:K),"")</f>
        <v/>
      </c>
      <c r="AJ662" s="61" t="str">
        <f>IF(AND(K662&lt;&gt;"Match of the Day",K662&lt;&gt;"Match of the Day 2",K662&lt;&gt;"Match of the Day Repeat"),"",1+MAX($AJ$10:AJ661))</f>
        <v/>
      </c>
    </row>
    <row r="663" spans="34:36" x14ac:dyDescent="0.35">
      <c r="AH663" s="16" t="str">
        <f>IF(AND(B663="Premier League",E663="Live"),_xlfn.XLOOKUP(_xlfn.TEXTJOIN(" vs ",,C663:D663),Calendar!G:G,Calendar!B:B),IF(AND(B663="Premier League",E663="Highlights"),_xlfn.XLOOKUP(H663,Calendar!O:O,Calendar!N:N,,-1),""))</f>
        <v/>
      </c>
      <c r="AI663" s="61" t="str">
        <f>IF(AND(AH663&lt;&gt;"",E663="Live"),_xlfn.XLOOKUP(_xlfn.TEXTJOIN(" vs ",,C663:D663),Calendar!G:G,Calendar!K:K),"")</f>
        <v/>
      </c>
      <c r="AJ663" s="61" t="str">
        <f>IF(AND(K663&lt;&gt;"Match of the Day",K663&lt;&gt;"Match of the Day 2",K663&lt;&gt;"Match of the Day Repeat"),"",1+MAX($AJ$10:AJ662))</f>
        <v/>
      </c>
    </row>
    <row r="664" spans="34:36" x14ac:dyDescent="0.35">
      <c r="AH664" s="16" t="str">
        <f>IF(AND(B664="Premier League",E664="Live"),_xlfn.XLOOKUP(_xlfn.TEXTJOIN(" vs ",,C664:D664),Calendar!G:G,Calendar!B:B),IF(AND(B664="Premier League",E664="Highlights"),_xlfn.XLOOKUP(H664,Calendar!O:O,Calendar!N:N,,-1),""))</f>
        <v/>
      </c>
      <c r="AI664" s="61" t="str">
        <f>IF(AND(AH664&lt;&gt;"",E664="Live"),_xlfn.XLOOKUP(_xlfn.TEXTJOIN(" vs ",,C664:D664),Calendar!G:G,Calendar!K:K),"")</f>
        <v/>
      </c>
      <c r="AJ664" s="61" t="str">
        <f>IF(AND(K664&lt;&gt;"Match of the Day",K664&lt;&gt;"Match of the Day 2",K664&lt;&gt;"Match of the Day Repeat"),"",1+MAX($AJ$10:AJ663))</f>
        <v/>
      </c>
    </row>
    <row r="665" spans="34:36" x14ac:dyDescent="0.35">
      <c r="AH665" s="16" t="str">
        <f>IF(AND(B665="Premier League",E665="Live"),_xlfn.XLOOKUP(_xlfn.TEXTJOIN(" vs ",,C665:D665),Calendar!G:G,Calendar!B:B),IF(AND(B665="Premier League",E665="Highlights"),_xlfn.XLOOKUP(H665,Calendar!O:O,Calendar!N:N,,-1),""))</f>
        <v/>
      </c>
      <c r="AI665" s="61" t="str">
        <f>IF(AND(AH665&lt;&gt;"",E665="Live"),_xlfn.XLOOKUP(_xlfn.TEXTJOIN(" vs ",,C665:D665),Calendar!G:G,Calendar!K:K),"")</f>
        <v/>
      </c>
      <c r="AJ665" s="61" t="str">
        <f>IF(AND(K665&lt;&gt;"Match of the Day",K665&lt;&gt;"Match of the Day 2",K665&lt;&gt;"Match of the Day Repeat"),"",1+MAX($AJ$10:AJ664))</f>
        <v/>
      </c>
    </row>
    <row r="666" spans="34:36" x14ac:dyDescent="0.35">
      <c r="AH666" s="16" t="str">
        <f>IF(AND(B666="Premier League",E666="Live"),_xlfn.XLOOKUP(_xlfn.TEXTJOIN(" vs ",,C666:D666),Calendar!G:G,Calendar!B:B),IF(AND(B666="Premier League",E666="Highlights"),_xlfn.XLOOKUP(H666,Calendar!O:O,Calendar!N:N,,-1),""))</f>
        <v/>
      </c>
      <c r="AI666" s="61" t="str">
        <f>IF(AND(AH666&lt;&gt;"",E666="Live"),_xlfn.XLOOKUP(_xlfn.TEXTJOIN(" vs ",,C666:D666),Calendar!G:G,Calendar!K:K),"")</f>
        <v/>
      </c>
      <c r="AJ666" s="61" t="str">
        <f>IF(AND(K666&lt;&gt;"Match of the Day",K666&lt;&gt;"Match of the Day 2",K666&lt;&gt;"Match of the Day Repeat"),"",1+MAX($AJ$10:AJ665))</f>
        <v/>
      </c>
    </row>
    <row r="667" spans="34:36" x14ac:dyDescent="0.35">
      <c r="AH667" s="16" t="str">
        <f>IF(AND(B667="Premier League",E667="Live"),_xlfn.XLOOKUP(_xlfn.TEXTJOIN(" vs ",,C667:D667),Calendar!G:G,Calendar!B:B),IF(AND(B667="Premier League",E667="Highlights"),_xlfn.XLOOKUP(H667,Calendar!O:O,Calendar!N:N,,-1),""))</f>
        <v/>
      </c>
      <c r="AI667" s="61" t="str">
        <f>IF(AND(AH667&lt;&gt;"",E667="Live"),_xlfn.XLOOKUP(_xlfn.TEXTJOIN(" vs ",,C667:D667),Calendar!G:G,Calendar!K:K),"")</f>
        <v/>
      </c>
      <c r="AJ667" s="61" t="str">
        <f>IF(AND(K667&lt;&gt;"Match of the Day",K667&lt;&gt;"Match of the Day 2",K667&lt;&gt;"Match of the Day Repeat"),"",1+MAX($AJ$10:AJ666))</f>
        <v/>
      </c>
    </row>
    <row r="668" spans="34:36" x14ac:dyDescent="0.35">
      <c r="AH668" s="16" t="str">
        <f>IF(AND(B668="Premier League",E668="Live"),_xlfn.XLOOKUP(_xlfn.TEXTJOIN(" vs ",,C668:D668),Calendar!G:G,Calendar!B:B),IF(AND(B668="Premier League",E668="Highlights"),_xlfn.XLOOKUP(H668,Calendar!O:O,Calendar!N:N,,-1),""))</f>
        <v/>
      </c>
      <c r="AI668" s="61" t="str">
        <f>IF(AND(AH668&lt;&gt;"",E668="Live"),_xlfn.XLOOKUP(_xlfn.TEXTJOIN(" vs ",,C668:D668),Calendar!G:G,Calendar!K:K),"")</f>
        <v/>
      </c>
      <c r="AJ668" s="61" t="str">
        <f>IF(AND(K668&lt;&gt;"Match of the Day",K668&lt;&gt;"Match of the Day 2",K668&lt;&gt;"Match of the Day Repeat"),"",1+MAX($AJ$10:AJ667))</f>
        <v/>
      </c>
    </row>
    <row r="669" spans="34:36" x14ac:dyDescent="0.35">
      <c r="AH669" s="16" t="str">
        <f>IF(AND(B669="Premier League",E669="Live"),_xlfn.XLOOKUP(_xlfn.TEXTJOIN(" vs ",,C669:D669),Calendar!G:G,Calendar!B:B),IF(AND(B669="Premier League",E669="Highlights"),_xlfn.XLOOKUP(H669,Calendar!O:O,Calendar!N:N,,-1),""))</f>
        <v/>
      </c>
      <c r="AI669" s="61" t="str">
        <f>IF(AND(AH669&lt;&gt;"",E669="Live"),_xlfn.XLOOKUP(_xlfn.TEXTJOIN(" vs ",,C669:D669),Calendar!G:G,Calendar!K:K),"")</f>
        <v/>
      </c>
      <c r="AJ669" s="61" t="str">
        <f>IF(AND(K669&lt;&gt;"Match of the Day",K669&lt;&gt;"Match of the Day 2",K669&lt;&gt;"Match of the Day Repeat"),"",1+MAX($AJ$10:AJ668))</f>
        <v/>
      </c>
    </row>
    <row r="670" spans="34:36" x14ac:dyDescent="0.35">
      <c r="AH670" s="16" t="str">
        <f>IF(AND(B670="Premier League",E670="Live"),_xlfn.XLOOKUP(_xlfn.TEXTJOIN(" vs ",,C670:D670),Calendar!G:G,Calendar!B:B),IF(AND(B670="Premier League",E670="Highlights"),_xlfn.XLOOKUP(H670,Calendar!O:O,Calendar!N:N,,-1),""))</f>
        <v/>
      </c>
      <c r="AI670" s="61" t="str">
        <f>IF(AND(AH670&lt;&gt;"",E670="Live"),_xlfn.XLOOKUP(_xlfn.TEXTJOIN(" vs ",,C670:D670),Calendar!G:G,Calendar!K:K),"")</f>
        <v/>
      </c>
      <c r="AJ670" s="61" t="str">
        <f>IF(AND(K670&lt;&gt;"Match of the Day",K670&lt;&gt;"Match of the Day 2",K670&lt;&gt;"Match of the Day Repeat"),"",1+MAX($AJ$10:AJ669))</f>
        <v/>
      </c>
    </row>
    <row r="671" spans="34:36" x14ac:dyDescent="0.35">
      <c r="AH671" s="16" t="str">
        <f>IF(AND(B671="Premier League",E671="Live"),_xlfn.XLOOKUP(_xlfn.TEXTJOIN(" vs ",,C671:D671),Calendar!G:G,Calendar!B:B),IF(AND(B671="Premier League",E671="Highlights"),_xlfn.XLOOKUP(H671,Calendar!O:O,Calendar!N:N,,-1),""))</f>
        <v/>
      </c>
      <c r="AI671" s="61" t="str">
        <f>IF(AND(AH671&lt;&gt;"",E671="Live"),_xlfn.XLOOKUP(_xlfn.TEXTJOIN(" vs ",,C671:D671),Calendar!G:G,Calendar!K:K),"")</f>
        <v/>
      </c>
      <c r="AJ671" s="61" t="str">
        <f>IF(AND(K671&lt;&gt;"Match of the Day",K671&lt;&gt;"Match of the Day 2",K671&lt;&gt;"Match of the Day Repeat"),"",1+MAX($AJ$10:AJ670))</f>
        <v/>
      </c>
    </row>
    <row r="672" spans="34:36" x14ac:dyDescent="0.35">
      <c r="AH672" s="16" t="str">
        <f>IF(AND(B672="Premier League",E672="Live"),_xlfn.XLOOKUP(_xlfn.TEXTJOIN(" vs ",,C672:D672),Calendar!G:G,Calendar!B:B),IF(AND(B672="Premier League",E672="Highlights"),_xlfn.XLOOKUP(H672,Calendar!O:O,Calendar!N:N,,-1),""))</f>
        <v/>
      </c>
      <c r="AI672" s="61" t="str">
        <f>IF(AND(AH672&lt;&gt;"",E672="Live"),_xlfn.XLOOKUP(_xlfn.TEXTJOIN(" vs ",,C672:D672),Calendar!G:G,Calendar!K:K),"")</f>
        <v/>
      </c>
      <c r="AJ672" s="61" t="str">
        <f>IF(AND(K672&lt;&gt;"Match of the Day",K672&lt;&gt;"Match of the Day 2",K672&lt;&gt;"Match of the Day Repeat"),"",1+MAX($AJ$10:AJ671))</f>
        <v/>
      </c>
    </row>
    <row r="673" spans="34:36" x14ac:dyDescent="0.35">
      <c r="AH673" s="16" t="str">
        <f>IF(AND(B673="Premier League",E673="Live"),_xlfn.XLOOKUP(_xlfn.TEXTJOIN(" vs ",,C673:D673),Calendar!G:G,Calendar!B:B),IF(AND(B673="Premier League",E673="Highlights"),_xlfn.XLOOKUP(H673,Calendar!O:O,Calendar!N:N,,-1),""))</f>
        <v/>
      </c>
      <c r="AI673" s="61" t="str">
        <f>IF(AND(AH673&lt;&gt;"",E673="Live"),_xlfn.XLOOKUP(_xlfn.TEXTJOIN(" vs ",,C673:D673),Calendar!G:G,Calendar!K:K),"")</f>
        <v/>
      </c>
      <c r="AJ673" s="61" t="str">
        <f>IF(AND(K673&lt;&gt;"Match of the Day",K673&lt;&gt;"Match of the Day 2",K673&lt;&gt;"Match of the Day Repeat"),"",1+MAX($AJ$10:AJ672))</f>
        <v/>
      </c>
    </row>
    <row r="674" spans="34:36" x14ac:dyDescent="0.35">
      <c r="AH674" s="16" t="str">
        <f>IF(AND(B674="Premier League",E674="Live"),_xlfn.XLOOKUP(_xlfn.TEXTJOIN(" vs ",,C674:D674),Calendar!G:G,Calendar!B:B),IF(AND(B674="Premier League",E674="Highlights"),_xlfn.XLOOKUP(H674,Calendar!O:O,Calendar!N:N,,-1),""))</f>
        <v/>
      </c>
      <c r="AI674" s="61" t="str">
        <f>IF(AND(AH674&lt;&gt;"",E674="Live"),_xlfn.XLOOKUP(_xlfn.TEXTJOIN(" vs ",,C674:D674),Calendar!G:G,Calendar!K:K),"")</f>
        <v/>
      </c>
      <c r="AJ674" s="61" t="str">
        <f>IF(AND(K674&lt;&gt;"Match of the Day",K674&lt;&gt;"Match of the Day 2",K674&lt;&gt;"Match of the Day Repeat"),"",1+MAX($AJ$10:AJ673))</f>
        <v/>
      </c>
    </row>
    <row r="675" spans="34:36" x14ac:dyDescent="0.35">
      <c r="AH675" s="16" t="str">
        <f>IF(AND(B675="Premier League",E675="Live"),_xlfn.XLOOKUP(_xlfn.TEXTJOIN(" vs ",,C675:D675),Calendar!G:G,Calendar!B:B),IF(AND(B675="Premier League",E675="Highlights"),_xlfn.XLOOKUP(H675,Calendar!O:O,Calendar!N:N,,-1),""))</f>
        <v/>
      </c>
      <c r="AI675" s="61" t="str">
        <f>IF(AND(AH675&lt;&gt;"",E675="Live"),_xlfn.XLOOKUP(_xlfn.TEXTJOIN(" vs ",,C675:D675),Calendar!G:G,Calendar!K:K),"")</f>
        <v/>
      </c>
      <c r="AJ675" s="61" t="str">
        <f>IF(AND(K675&lt;&gt;"Match of the Day",K675&lt;&gt;"Match of the Day 2",K675&lt;&gt;"Match of the Day Repeat"),"",1+MAX($AJ$10:AJ674))</f>
        <v/>
      </c>
    </row>
    <row r="676" spans="34:36" x14ac:dyDescent="0.35">
      <c r="AH676" s="16" t="str">
        <f>IF(AND(B676="Premier League",E676="Live"),_xlfn.XLOOKUP(_xlfn.TEXTJOIN(" vs ",,C676:D676),Calendar!G:G,Calendar!B:B),IF(AND(B676="Premier League",E676="Highlights"),_xlfn.XLOOKUP(H676,Calendar!O:O,Calendar!N:N,,-1),""))</f>
        <v/>
      </c>
      <c r="AI676" s="61" t="str">
        <f>IF(AND(AH676&lt;&gt;"",E676="Live"),_xlfn.XLOOKUP(_xlfn.TEXTJOIN(" vs ",,C676:D676),Calendar!G:G,Calendar!K:K),"")</f>
        <v/>
      </c>
      <c r="AJ676" s="61" t="str">
        <f>IF(AND(K676&lt;&gt;"Match of the Day",K676&lt;&gt;"Match of the Day 2",K676&lt;&gt;"Match of the Day Repeat"),"",1+MAX($AJ$10:AJ675))</f>
        <v/>
      </c>
    </row>
    <row r="677" spans="34:36" x14ac:dyDescent="0.35">
      <c r="AH677" s="16" t="str">
        <f>IF(AND(B677="Premier League",E677="Live"),_xlfn.XLOOKUP(_xlfn.TEXTJOIN(" vs ",,C677:D677),Calendar!G:G,Calendar!B:B),IF(AND(B677="Premier League",E677="Highlights"),_xlfn.XLOOKUP(H677,Calendar!O:O,Calendar!N:N,,-1),""))</f>
        <v/>
      </c>
      <c r="AI677" s="61" t="str">
        <f>IF(AND(AH677&lt;&gt;"",E677="Live"),_xlfn.XLOOKUP(_xlfn.TEXTJOIN(" vs ",,C677:D677),Calendar!G:G,Calendar!K:K),"")</f>
        <v/>
      </c>
      <c r="AJ677" s="61" t="str">
        <f>IF(AND(K677&lt;&gt;"Match of the Day",K677&lt;&gt;"Match of the Day 2",K677&lt;&gt;"Match of the Day Repeat"),"",1+MAX($AJ$10:AJ676))</f>
        <v/>
      </c>
    </row>
    <row r="678" spans="34:36" x14ac:dyDescent="0.35">
      <c r="AH678" s="16" t="str">
        <f>IF(AND(B678="Premier League",E678="Live"),_xlfn.XLOOKUP(_xlfn.TEXTJOIN(" vs ",,C678:D678),Calendar!G:G,Calendar!B:B),IF(AND(B678="Premier League",E678="Highlights"),_xlfn.XLOOKUP(H678,Calendar!O:O,Calendar!N:N,,-1),""))</f>
        <v/>
      </c>
      <c r="AI678" s="61" t="str">
        <f>IF(AND(AH678&lt;&gt;"",E678="Live"),_xlfn.XLOOKUP(_xlfn.TEXTJOIN(" vs ",,C678:D678),Calendar!G:G,Calendar!K:K),"")</f>
        <v/>
      </c>
      <c r="AJ678" s="61" t="str">
        <f>IF(AND(K678&lt;&gt;"Match of the Day",K678&lt;&gt;"Match of the Day 2",K678&lt;&gt;"Match of the Day Repeat"),"",1+MAX($AJ$10:AJ677))</f>
        <v/>
      </c>
    </row>
    <row r="679" spans="34:36" x14ac:dyDescent="0.35">
      <c r="AH679" s="16" t="str">
        <f>IF(AND(B679="Premier League",E679="Live"),_xlfn.XLOOKUP(_xlfn.TEXTJOIN(" vs ",,C679:D679),Calendar!G:G,Calendar!B:B),IF(AND(B679="Premier League",E679="Highlights"),_xlfn.XLOOKUP(H679,Calendar!O:O,Calendar!N:N,,-1),""))</f>
        <v/>
      </c>
      <c r="AI679" s="61" t="str">
        <f>IF(AND(AH679&lt;&gt;"",E679="Live"),_xlfn.XLOOKUP(_xlfn.TEXTJOIN(" vs ",,C679:D679),Calendar!G:G,Calendar!K:K),"")</f>
        <v/>
      </c>
      <c r="AJ679" s="61" t="str">
        <f>IF(AND(K679&lt;&gt;"Match of the Day",K679&lt;&gt;"Match of the Day 2",K679&lt;&gt;"Match of the Day Repeat"),"",1+MAX($AJ$10:AJ678))</f>
        <v/>
      </c>
    </row>
    <row r="680" spans="34:36" x14ac:dyDescent="0.35">
      <c r="AH680" s="16" t="str">
        <f>IF(AND(B680="Premier League",E680="Live"),_xlfn.XLOOKUP(_xlfn.TEXTJOIN(" vs ",,C680:D680),Calendar!G:G,Calendar!B:B),IF(AND(B680="Premier League",E680="Highlights"),_xlfn.XLOOKUP(H680,Calendar!O:O,Calendar!N:N,,-1),""))</f>
        <v/>
      </c>
      <c r="AI680" s="61" t="str">
        <f>IF(AND(AH680&lt;&gt;"",E680="Live"),_xlfn.XLOOKUP(_xlfn.TEXTJOIN(" vs ",,C680:D680),Calendar!G:G,Calendar!K:K),"")</f>
        <v/>
      </c>
      <c r="AJ680" s="61" t="str">
        <f>IF(AND(K680&lt;&gt;"Match of the Day",K680&lt;&gt;"Match of the Day 2",K680&lt;&gt;"Match of the Day Repeat"),"",1+MAX($AJ$10:AJ679))</f>
        <v/>
      </c>
    </row>
    <row r="681" spans="34:36" x14ac:dyDescent="0.35">
      <c r="AH681" s="16" t="str">
        <f>IF(AND(B681="Premier League",E681="Live"),_xlfn.XLOOKUP(_xlfn.TEXTJOIN(" vs ",,C681:D681),Calendar!G:G,Calendar!B:B),IF(AND(B681="Premier League",E681="Highlights"),_xlfn.XLOOKUP(H681,Calendar!O:O,Calendar!N:N,,-1),""))</f>
        <v/>
      </c>
      <c r="AI681" s="61" t="str">
        <f>IF(AND(AH681&lt;&gt;"",E681="Live"),_xlfn.XLOOKUP(_xlfn.TEXTJOIN(" vs ",,C681:D681),Calendar!G:G,Calendar!K:K),"")</f>
        <v/>
      </c>
      <c r="AJ681" s="61" t="str">
        <f>IF(AND(K681&lt;&gt;"Match of the Day",K681&lt;&gt;"Match of the Day 2",K681&lt;&gt;"Match of the Day Repeat"),"",1+MAX($AJ$10:AJ680))</f>
        <v/>
      </c>
    </row>
    <row r="682" spans="34:36" x14ac:dyDescent="0.35">
      <c r="AH682" s="16" t="str">
        <f>IF(AND(B682="Premier League",E682="Live"),_xlfn.XLOOKUP(_xlfn.TEXTJOIN(" vs ",,C682:D682),Calendar!G:G,Calendar!B:B),IF(AND(B682="Premier League",E682="Highlights"),_xlfn.XLOOKUP(H682,Calendar!O:O,Calendar!N:N,,-1),""))</f>
        <v/>
      </c>
      <c r="AI682" s="61" t="str">
        <f>IF(AND(AH682&lt;&gt;"",E682="Live"),_xlfn.XLOOKUP(_xlfn.TEXTJOIN(" vs ",,C682:D682),Calendar!G:G,Calendar!K:K),"")</f>
        <v/>
      </c>
      <c r="AJ682" s="61" t="str">
        <f>IF(AND(K682&lt;&gt;"Match of the Day",K682&lt;&gt;"Match of the Day 2",K682&lt;&gt;"Match of the Day Repeat"),"",1+MAX($AJ$10:AJ681))</f>
        <v/>
      </c>
    </row>
    <row r="683" spans="34:36" x14ac:dyDescent="0.35">
      <c r="AH683" s="16" t="str">
        <f>IF(AND(B683="Premier League",E683="Live"),_xlfn.XLOOKUP(_xlfn.TEXTJOIN(" vs ",,C683:D683),Calendar!G:G,Calendar!B:B),IF(AND(B683="Premier League",E683="Highlights"),_xlfn.XLOOKUP(H683,Calendar!O:O,Calendar!N:N,,-1),""))</f>
        <v/>
      </c>
      <c r="AI683" s="61" t="str">
        <f>IF(AND(AH683&lt;&gt;"",E683="Live"),_xlfn.XLOOKUP(_xlfn.TEXTJOIN(" vs ",,C683:D683),Calendar!G:G,Calendar!K:K),"")</f>
        <v/>
      </c>
      <c r="AJ683" s="61" t="str">
        <f>IF(AND(K683&lt;&gt;"Match of the Day",K683&lt;&gt;"Match of the Day 2",K683&lt;&gt;"Match of the Day Repeat"),"",1+MAX($AJ$10:AJ682))</f>
        <v/>
      </c>
    </row>
    <row r="684" spans="34:36" x14ac:dyDescent="0.35">
      <c r="AH684" s="16" t="str">
        <f>IF(AND(B684="Premier League",E684="Live"),_xlfn.XLOOKUP(_xlfn.TEXTJOIN(" vs ",,C684:D684),Calendar!G:G,Calendar!B:B),IF(AND(B684="Premier League",E684="Highlights"),_xlfn.XLOOKUP(H684,Calendar!O:O,Calendar!N:N,,-1),""))</f>
        <v/>
      </c>
      <c r="AI684" s="61" t="str">
        <f>IF(AND(AH684&lt;&gt;"",E684="Live"),_xlfn.XLOOKUP(_xlfn.TEXTJOIN(" vs ",,C684:D684),Calendar!G:G,Calendar!K:K),"")</f>
        <v/>
      </c>
      <c r="AJ684" s="61" t="str">
        <f>IF(AND(K684&lt;&gt;"Match of the Day",K684&lt;&gt;"Match of the Day 2",K684&lt;&gt;"Match of the Day Repeat"),"",1+MAX($AJ$10:AJ683))</f>
        <v/>
      </c>
    </row>
    <row r="685" spans="34:36" x14ac:dyDescent="0.35">
      <c r="AH685" s="16" t="str">
        <f>IF(AND(B685="Premier League",E685="Live"),_xlfn.XLOOKUP(_xlfn.TEXTJOIN(" vs ",,C685:D685),Calendar!G:G,Calendar!B:B),IF(AND(B685="Premier League",E685="Highlights"),_xlfn.XLOOKUP(H685,Calendar!O:O,Calendar!N:N,,-1),""))</f>
        <v/>
      </c>
      <c r="AI685" s="61" t="str">
        <f>IF(AND(AH685&lt;&gt;"",E685="Live"),_xlfn.XLOOKUP(_xlfn.TEXTJOIN(" vs ",,C685:D685),Calendar!G:G,Calendar!K:K),"")</f>
        <v/>
      </c>
      <c r="AJ685" s="61" t="str">
        <f>IF(AND(K685&lt;&gt;"Match of the Day",K685&lt;&gt;"Match of the Day 2",K685&lt;&gt;"Match of the Day Repeat"),"",1+MAX($AJ$10:AJ684))</f>
        <v/>
      </c>
    </row>
    <row r="686" spans="34:36" x14ac:dyDescent="0.35">
      <c r="AH686" s="16" t="str">
        <f>IF(AND(B686="Premier League",E686="Live"),_xlfn.XLOOKUP(_xlfn.TEXTJOIN(" vs ",,C686:D686),Calendar!G:G,Calendar!B:B),IF(AND(B686="Premier League",E686="Highlights"),_xlfn.XLOOKUP(H686,Calendar!O:O,Calendar!N:N,,-1),""))</f>
        <v/>
      </c>
      <c r="AI686" s="61" t="str">
        <f>IF(AND(AH686&lt;&gt;"",E686="Live"),_xlfn.XLOOKUP(_xlfn.TEXTJOIN(" vs ",,C686:D686),Calendar!G:G,Calendar!K:K),"")</f>
        <v/>
      </c>
      <c r="AJ686" s="61" t="str">
        <f>IF(AND(K686&lt;&gt;"Match of the Day",K686&lt;&gt;"Match of the Day 2",K686&lt;&gt;"Match of the Day Repeat"),"",1+MAX($AJ$10:AJ685))</f>
        <v/>
      </c>
    </row>
    <row r="687" spans="34:36" x14ac:dyDescent="0.35">
      <c r="AH687" s="16" t="str">
        <f>IF(AND(B687="Premier League",E687="Live"),_xlfn.XLOOKUP(_xlfn.TEXTJOIN(" vs ",,C687:D687),Calendar!G:G,Calendar!B:B),IF(AND(B687="Premier League",E687="Highlights"),_xlfn.XLOOKUP(H687,Calendar!O:O,Calendar!N:N,,-1),""))</f>
        <v/>
      </c>
      <c r="AI687" s="61" t="str">
        <f>IF(AND(AH687&lt;&gt;"",E687="Live"),_xlfn.XLOOKUP(_xlfn.TEXTJOIN(" vs ",,C687:D687),Calendar!G:G,Calendar!K:K),"")</f>
        <v/>
      </c>
      <c r="AJ687" s="61" t="str">
        <f>IF(AND(K687&lt;&gt;"Match of the Day",K687&lt;&gt;"Match of the Day 2",K687&lt;&gt;"Match of the Day Repeat"),"",1+MAX($AJ$10:AJ686))</f>
        <v/>
      </c>
    </row>
    <row r="688" spans="34:36" x14ac:dyDescent="0.35">
      <c r="AH688" s="16" t="str">
        <f>IF(AND(B688="Premier League",E688="Live"),_xlfn.XLOOKUP(_xlfn.TEXTJOIN(" vs ",,C688:D688),Calendar!G:G,Calendar!B:B),IF(AND(B688="Premier League",E688="Highlights"),_xlfn.XLOOKUP(H688,Calendar!O:O,Calendar!N:N,,-1),""))</f>
        <v/>
      </c>
      <c r="AI688" s="61" t="str">
        <f>IF(AND(AH688&lt;&gt;"",E688="Live"),_xlfn.XLOOKUP(_xlfn.TEXTJOIN(" vs ",,C688:D688),Calendar!G:G,Calendar!K:K),"")</f>
        <v/>
      </c>
      <c r="AJ688" s="61" t="str">
        <f>IF(AND(K688&lt;&gt;"Match of the Day",K688&lt;&gt;"Match of the Day 2",K688&lt;&gt;"Match of the Day Repeat"),"",1+MAX($AJ$10:AJ687))</f>
        <v/>
      </c>
    </row>
    <row r="689" spans="34:36" x14ac:dyDescent="0.35">
      <c r="AH689" s="16" t="str">
        <f>IF(AND(B689="Premier League",E689="Live"),_xlfn.XLOOKUP(_xlfn.TEXTJOIN(" vs ",,C689:D689),Calendar!G:G,Calendar!B:B),IF(AND(B689="Premier League",E689="Highlights"),_xlfn.XLOOKUP(H689,Calendar!O:O,Calendar!N:N,,-1),""))</f>
        <v/>
      </c>
      <c r="AI689" s="61" t="str">
        <f>IF(AND(AH689&lt;&gt;"",E689="Live"),_xlfn.XLOOKUP(_xlfn.TEXTJOIN(" vs ",,C689:D689),Calendar!G:G,Calendar!K:K),"")</f>
        <v/>
      </c>
      <c r="AJ689" s="61" t="str">
        <f>IF(AND(K689&lt;&gt;"Match of the Day",K689&lt;&gt;"Match of the Day 2",K689&lt;&gt;"Match of the Day Repeat"),"",1+MAX($AJ$10:AJ688))</f>
        <v/>
      </c>
    </row>
    <row r="690" spans="34:36" x14ac:dyDescent="0.35">
      <c r="AH690" s="16" t="str">
        <f>IF(AND(B690="Premier League",E690="Live"),_xlfn.XLOOKUP(_xlfn.TEXTJOIN(" vs ",,C690:D690),Calendar!G:G,Calendar!B:B),IF(AND(B690="Premier League",E690="Highlights"),_xlfn.XLOOKUP(H690,Calendar!O:O,Calendar!N:N,,-1),""))</f>
        <v/>
      </c>
      <c r="AI690" s="61" t="str">
        <f>IF(AND(AH690&lt;&gt;"",E690="Live"),_xlfn.XLOOKUP(_xlfn.TEXTJOIN(" vs ",,C690:D690),Calendar!G:G,Calendar!K:K),"")</f>
        <v/>
      </c>
      <c r="AJ690" s="61" t="str">
        <f>IF(AND(K690&lt;&gt;"Match of the Day",K690&lt;&gt;"Match of the Day 2",K690&lt;&gt;"Match of the Day Repeat"),"",1+MAX($AJ$10:AJ689))</f>
        <v/>
      </c>
    </row>
    <row r="691" spans="34:36" x14ac:dyDescent="0.35">
      <c r="AH691" s="16" t="str">
        <f>IF(AND(B691="Premier League",E691="Live"),_xlfn.XLOOKUP(_xlfn.TEXTJOIN(" vs ",,C691:D691),Calendar!G:G,Calendar!B:B),IF(AND(B691="Premier League",E691="Highlights"),_xlfn.XLOOKUP(H691,Calendar!O:O,Calendar!N:N,,-1),""))</f>
        <v/>
      </c>
      <c r="AI691" s="61" t="str">
        <f>IF(AND(AH691&lt;&gt;"",E691="Live"),_xlfn.XLOOKUP(_xlfn.TEXTJOIN(" vs ",,C691:D691),Calendar!G:G,Calendar!K:K),"")</f>
        <v/>
      </c>
      <c r="AJ691" s="61" t="str">
        <f>IF(AND(K691&lt;&gt;"Match of the Day",K691&lt;&gt;"Match of the Day 2",K691&lt;&gt;"Match of the Day Repeat"),"",1+MAX($AJ$10:AJ690))</f>
        <v/>
      </c>
    </row>
    <row r="692" spans="34:36" x14ac:dyDescent="0.35">
      <c r="AH692" s="16" t="str">
        <f>IF(AND(B692="Premier League",E692="Live"),_xlfn.XLOOKUP(_xlfn.TEXTJOIN(" vs ",,C692:D692),Calendar!G:G,Calendar!B:B),IF(AND(B692="Premier League",E692="Highlights"),_xlfn.XLOOKUP(H692,Calendar!O:O,Calendar!N:N,,-1),""))</f>
        <v/>
      </c>
      <c r="AI692" s="61" t="str">
        <f>IF(AND(AH692&lt;&gt;"",E692="Live"),_xlfn.XLOOKUP(_xlfn.TEXTJOIN(" vs ",,C692:D692),Calendar!G:G,Calendar!K:K),"")</f>
        <v/>
      </c>
      <c r="AJ692" s="61" t="str">
        <f>IF(AND(K692&lt;&gt;"Match of the Day",K692&lt;&gt;"Match of the Day 2",K692&lt;&gt;"Match of the Day Repeat"),"",1+MAX($AJ$10:AJ691))</f>
        <v/>
      </c>
    </row>
    <row r="693" spans="34:36" x14ac:dyDescent="0.35">
      <c r="AH693" s="16" t="str">
        <f>IF(AND(B693="Premier League",E693="Live"),_xlfn.XLOOKUP(_xlfn.TEXTJOIN(" vs ",,C693:D693),Calendar!G:G,Calendar!B:B),IF(AND(B693="Premier League",E693="Highlights"),_xlfn.XLOOKUP(H693,Calendar!O:O,Calendar!N:N,,-1),""))</f>
        <v/>
      </c>
      <c r="AI693" s="61" t="str">
        <f>IF(AND(AH693&lt;&gt;"",E693="Live"),_xlfn.XLOOKUP(_xlfn.TEXTJOIN(" vs ",,C693:D693),Calendar!G:G,Calendar!K:K),"")</f>
        <v/>
      </c>
      <c r="AJ693" s="61" t="str">
        <f>IF(AND(K693&lt;&gt;"Match of the Day",K693&lt;&gt;"Match of the Day 2",K693&lt;&gt;"Match of the Day Repeat"),"",1+MAX($AJ$10:AJ692))</f>
        <v/>
      </c>
    </row>
    <row r="694" spans="34:36" x14ac:dyDescent="0.35">
      <c r="AH694" s="16" t="str">
        <f>IF(AND(B694="Premier League",E694="Live"),_xlfn.XLOOKUP(_xlfn.TEXTJOIN(" vs ",,C694:D694),Calendar!G:G,Calendar!B:B),IF(AND(B694="Premier League",E694="Highlights"),_xlfn.XLOOKUP(H694,Calendar!O:O,Calendar!N:N,,-1),""))</f>
        <v/>
      </c>
      <c r="AI694" s="61" t="str">
        <f>IF(AND(AH694&lt;&gt;"",E694="Live"),_xlfn.XLOOKUP(_xlfn.TEXTJOIN(" vs ",,C694:D694),Calendar!G:G,Calendar!K:K),"")</f>
        <v/>
      </c>
      <c r="AJ694" s="61" t="str">
        <f>IF(AND(K694&lt;&gt;"Match of the Day",K694&lt;&gt;"Match of the Day 2",K694&lt;&gt;"Match of the Day Repeat"),"",1+MAX($AJ$10:AJ693))</f>
        <v/>
      </c>
    </row>
    <row r="695" spans="34:36" x14ac:dyDescent="0.35">
      <c r="AH695" s="16" t="str">
        <f>IF(AND(B695="Premier League",E695="Live"),_xlfn.XLOOKUP(_xlfn.TEXTJOIN(" vs ",,C695:D695),Calendar!G:G,Calendar!B:B),IF(AND(B695="Premier League",E695="Highlights"),_xlfn.XLOOKUP(H695,Calendar!O:O,Calendar!N:N,,-1),""))</f>
        <v/>
      </c>
      <c r="AI695" s="61" t="str">
        <f>IF(AND(AH695&lt;&gt;"",E695="Live"),_xlfn.XLOOKUP(_xlfn.TEXTJOIN(" vs ",,C695:D695),Calendar!G:G,Calendar!K:K),"")</f>
        <v/>
      </c>
      <c r="AJ695" s="61" t="str">
        <f>IF(AND(K695&lt;&gt;"Match of the Day",K695&lt;&gt;"Match of the Day 2",K695&lt;&gt;"Match of the Day Repeat"),"",1+MAX($AJ$10:AJ694))</f>
        <v/>
      </c>
    </row>
    <row r="696" spans="34:36" x14ac:dyDescent="0.35">
      <c r="AH696" s="16" t="str">
        <f>IF(AND(B696="Premier League",E696="Live"),_xlfn.XLOOKUP(_xlfn.TEXTJOIN(" vs ",,C696:D696),Calendar!G:G,Calendar!B:B),IF(AND(B696="Premier League",E696="Highlights"),_xlfn.XLOOKUP(H696,Calendar!O:O,Calendar!N:N,,-1),""))</f>
        <v/>
      </c>
      <c r="AI696" s="61" t="str">
        <f>IF(AND(AH696&lt;&gt;"",E696="Live"),_xlfn.XLOOKUP(_xlfn.TEXTJOIN(" vs ",,C696:D696),Calendar!G:G,Calendar!K:K),"")</f>
        <v/>
      </c>
      <c r="AJ696" s="61" t="str">
        <f>IF(AND(K696&lt;&gt;"Match of the Day",K696&lt;&gt;"Match of the Day 2",K696&lt;&gt;"Match of the Day Repeat"),"",1+MAX($AJ$10:AJ695))</f>
        <v/>
      </c>
    </row>
    <row r="697" spans="34:36" x14ac:dyDescent="0.35">
      <c r="AH697" s="16" t="str">
        <f>IF(AND(B697="Premier League",E697="Live"),_xlfn.XLOOKUP(_xlfn.TEXTJOIN(" vs ",,C697:D697),Calendar!G:G,Calendar!B:B),IF(AND(B697="Premier League",E697="Highlights"),_xlfn.XLOOKUP(H697,Calendar!O:O,Calendar!N:N,,-1),""))</f>
        <v/>
      </c>
      <c r="AI697" s="61" t="str">
        <f>IF(AND(AH697&lt;&gt;"",E697="Live"),_xlfn.XLOOKUP(_xlfn.TEXTJOIN(" vs ",,C697:D697),Calendar!G:G,Calendar!K:K),"")</f>
        <v/>
      </c>
      <c r="AJ697" s="61" t="str">
        <f>IF(AND(K697&lt;&gt;"Match of the Day",K697&lt;&gt;"Match of the Day 2",K697&lt;&gt;"Match of the Day Repeat"),"",1+MAX($AJ$10:AJ696))</f>
        <v/>
      </c>
    </row>
    <row r="698" spans="34:36" x14ac:dyDescent="0.35">
      <c r="AH698" s="16" t="str">
        <f>IF(AND(B698="Premier League",E698="Live"),_xlfn.XLOOKUP(_xlfn.TEXTJOIN(" vs ",,C698:D698),Calendar!G:G,Calendar!B:B),IF(AND(B698="Premier League",E698="Highlights"),_xlfn.XLOOKUP(H698,Calendar!O:O,Calendar!N:N,,-1),""))</f>
        <v/>
      </c>
      <c r="AI698" s="61" t="str">
        <f>IF(AND(AH698&lt;&gt;"",E698="Live"),_xlfn.XLOOKUP(_xlfn.TEXTJOIN(" vs ",,C698:D698),Calendar!G:G,Calendar!K:K),"")</f>
        <v/>
      </c>
      <c r="AJ698" s="61" t="str">
        <f>IF(AND(K698&lt;&gt;"Match of the Day",K698&lt;&gt;"Match of the Day 2",K698&lt;&gt;"Match of the Day Repeat"),"",1+MAX($AJ$10:AJ697))</f>
        <v/>
      </c>
    </row>
    <row r="699" spans="34:36" x14ac:dyDescent="0.35">
      <c r="AH699" s="16" t="str">
        <f>IF(AND(B699="Premier League",E699="Live"),_xlfn.XLOOKUP(_xlfn.TEXTJOIN(" vs ",,C699:D699),Calendar!G:G,Calendar!B:B),IF(AND(B699="Premier League",E699="Highlights"),_xlfn.XLOOKUP(H699,Calendar!O:O,Calendar!N:N,,-1),""))</f>
        <v/>
      </c>
      <c r="AI699" s="61" t="str">
        <f>IF(AND(AH699&lt;&gt;"",E699="Live"),_xlfn.XLOOKUP(_xlfn.TEXTJOIN(" vs ",,C699:D699),Calendar!G:G,Calendar!K:K),"")</f>
        <v/>
      </c>
      <c r="AJ699" s="61" t="str">
        <f>IF(AND(K699&lt;&gt;"Match of the Day",K699&lt;&gt;"Match of the Day 2",K699&lt;&gt;"Match of the Day Repeat"),"",1+MAX($AJ$10:AJ698))</f>
        <v/>
      </c>
    </row>
    <row r="700" spans="34:36" x14ac:dyDescent="0.35">
      <c r="AH700" s="16" t="str">
        <f>IF(AND(B700="Premier League",E700="Live"),_xlfn.XLOOKUP(_xlfn.TEXTJOIN(" vs ",,C700:D700),Calendar!G:G,Calendar!B:B),IF(AND(B700="Premier League",E700="Highlights"),_xlfn.XLOOKUP(H700,Calendar!O:O,Calendar!N:N,,-1),""))</f>
        <v/>
      </c>
      <c r="AI700" s="61" t="str">
        <f>IF(AND(AH700&lt;&gt;"",E700="Live"),_xlfn.XLOOKUP(_xlfn.TEXTJOIN(" vs ",,C700:D700),Calendar!G:G,Calendar!K:K),"")</f>
        <v/>
      </c>
      <c r="AJ700" s="61" t="str">
        <f>IF(AND(K700&lt;&gt;"Match of the Day",K700&lt;&gt;"Match of the Day 2",K700&lt;&gt;"Match of the Day Repeat"),"",1+MAX($AJ$10:AJ699))</f>
        <v/>
      </c>
    </row>
    <row r="701" spans="34:36" x14ac:dyDescent="0.35">
      <c r="AH701" s="16" t="str">
        <f>IF(AND(B701="Premier League",E701="Live"),_xlfn.XLOOKUP(_xlfn.TEXTJOIN(" vs ",,C701:D701),Calendar!G:G,Calendar!B:B),IF(AND(B701="Premier League",E701="Highlights"),_xlfn.XLOOKUP(H701,Calendar!O:O,Calendar!N:N,,-1),""))</f>
        <v/>
      </c>
      <c r="AI701" s="61" t="str">
        <f>IF(AND(AH701&lt;&gt;"",E701="Live"),_xlfn.XLOOKUP(_xlfn.TEXTJOIN(" vs ",,C701:D701),Calendar!G:G,Calendar!K:K),"")</f>
        <v/>
      </c>
      <c r="AJ701" s="61" t="str">
        <f>IF(AND(K701&lt;&gt;"Match of the Day",K701&lt;&gt;"Match of the Day 2",K701&lt;&gt;"Match of the Day Repeat"),"",1+MAX($AJ$10:AJ700))</f>
        <v/>
      </c>
    </row>
    <row r="702" spans="34:36" x14ac:dyDescent="0.35">
      <c r="AH702" s="16" t="str">
        <f>IF(AND(B702="Premier League",E702="Live"),_xlfn.XLOOKUP(_xlfn.TEXTJOIN(" vs ",,C702:D702),Calendar!G:G,Calendar!B:B),IF(AND(B702="Premier League",E702="Highlights"),_xlfn.XLOOKUP(H702,Calendar!O:O,Calendar!N:N,,-1),""))</f>
        <v/>
      </c>
      <c r="AI702" s="61" t="str">
        <f>IF(AND(AH702&lt;&gt;"",E702="Live"),_xlfn.XLOOKUP(_xlfn.TEXTJOIN(" vs ",,C702:D702),Calendar!G:G,Calendar!K:K),"")</f>
        <v/>
      </c>
      <c r="AJ702" s="61" t="str">
        <f>IF(AND(K702&lt;&gt;"Match of the Day",K702&lt;&gt;"Match of the Day 2",K702&lt;&gt;"Match of the Day Repeat"),"",1+MAX($AJ$10:AJ701))</f>
        <v/>
      </c>
    </row>
    <row r="703" spans="34:36" x14ac:dyDescent="0.35">
      <c r="AH703" s="16" t="str">
        <f>IF(AND(B703="Premier League",E703="Live"),_xlfn.XLOOKUP(_xlfn.TEXTJOIN(" vs ",,C703:D703),Calendar!G:G,Calendar!B:B),IF(AND(B703="Premier League",E703="Highlights"),_xlfn.XLOOKUP(H703,Calendar!O:O,Calendar!N:N,,-1),""))</f>
        <v/>
      </c>
      <c r="AI703" s="61" t="str">
        <f>IF(AND(AH703&lt;&gt;"",E703="Live"),_xlfn.XLOOKUP(_xlfn.TEXTJOIN(" vs ",,C703:D703),Calendar!G:G,Calendar!K:K),"")</f>
        <v/>
      </c>
      <c r="AJ703" s="61" t="str">
        <f>IF(AND(K703&lt;&gt;"Match of the Day",K703&lt;&gt;"Match of the Day 2",K703&lt;&gt;"Match of the Day Repeat"),"",1+MAX($AJ$10:AJ702))</f>
        <v/>
      </c>
    </row>
    <row r="704" spans="34:36" x14ac:dyDescent="0.35">
      <c r="AH704" s="16" t="str">
        <f>IF(AND(B704="Premier League",E704="Live"),_xlfn.XLOOKUP(_xlfn.TEXTJOIN(" vs ",,C704:D704),Calendar!G:G,Calendar!B:B),IF(AND(B704="Premier League",E704="Highlights"),_xlfn.XLOOKUP(H704,Calendar!O:O,Calendar!N:N,,-1),""))</f>
        <v/>
      </c>
      <c r="AI704" s="61" t="str">
        <f>IF(AND(AH704&lt;&gt;"",E704="Live"),_xlfn.XLOOKUP(_xlfn.TEXTJOIN(" vs ",,C704:D704),Calendar!G:G,Calendar!K:K),"")</f>
        <v/>
      </c>
      <c r="AJ704" s="61" t="str">
        <f>IF(AND(K704&lt;&gt;"Match of the Day",K704&lt;&gt;"Match of the Day 2",K704&lt;&gt;"Match of the Day Repeat"),"",1+MAX($AJ$10:AJ703))</f>
        <v/>
      </c>
    </row>
    <row r="705" spans="34:36" x14ac:dyDescent="0.35">
      <c r="AH705" s="16" t="str">
        <f>IF(AND(B705="Premier League",E705="Live"),_xlfn.XLOOKUP(_xlfn.TEXTJOIN(" vs ",,C705:D705),Calendar!G:G,Calendar!B:B),IF(AND(B705="Premier League",E705="Highlights"),_xlfn.XLOOKUP(H705,Calendar!O:O,Calendar!N:N,,-1),""))</f>
        <v/>
      </c>
      <c r="AI705" s="61" t="str">
        <f>IF(AND(AH705&lt;&gt;"",E705="Live"),_xlfn.XLOOKUP(_xlfn.TEXTJOIN(" vs ",,C705:D705),Calendar!G:G,Calendar!K:K),"")</f>
        <v/>
      </c>
      <c r="AJ705" s="61" t="str">
        <f>IF(AND(K705&lt;&gt;"Match of the Day",K705&lt;&gt;"Match of the Day 2",K705&lt;&gt;"Match of the Day Repeat"),"",1+MAX($AJ$10:AJ704))</f>
        <v/>
      </c>
    </row>
    <row r="706" spans="34:36" x14ac:dyDescent="0.35">
      <c r="AH706" s="16" t="str">
        <f>IF(AND(B706="Premier League",E706="Live"),_xlfn.XLOOKUP(_xlfn.TEXTJOIN(" vs ",,C706:D706),Calendar!G:G,Calendar!B:B),IF(AND(B706="Premier League",E706="Highlights"),_xlfn.XLOOKUP(H706,Calendar!O:O,Calendar!N:N,,-1),""))</f>
        <v/>
      </c>
      <c r="AI706" s="61" t="str">
        <f>IF(AND(AH706&lt;&gt;"",E706="Live"),_xlfn.XLOOKUP(_xlfn.TEXTJOIN(" vs ",,C706:D706),Calendar!G:G,Calendar!K:K),"")</f>
        <v/>
      </c>
      <c r="AJ706" s="61" t="str">
        <f>IF(AND(K706&lt;&gt;"Match of the Day",K706&lt;&gt;"Match of the Day 2",K706&lt;&gt;"Match of the Day Repeat"),"",1+MAX($AJ$10:AJ705))</f>
        <v/>
      </c>
    </row>
    <row r="707" spans="34:36" x14ac:dyDescent="0.35">
      <c r="AH707" s="16" t="str">
        <f>IF(AND(B707="Premier League",E707="Live"),_xlfn.XLOOKUP(_xlfn.TEXTJOIN(" vs ",,C707:D707),Calendar!G:G,Calendar!B:B),IF(AND(B707="Premier League",E707="Highlights"),_xlfn.XLOOKUP(H707,Calendar!O:O,Calendar!N:N,,-1),""))</f>
        <v/>
      </c>
      <c r="AI707" s="61" t="str">
        <f>IF(AND(AH707&lt;&gt;"",E707="Live"),_xlfn.XLOOKUP(_xlfn.TEXTJOIN(" vs ",,C707:D707),Calendar!G:G,Calendar!K:K),"")</f>
        <v/>
      </c>
      <c r="AJ707" s="61" t="str">
        <f>IF(AND(K707&lt;&gt;"Match of the Day",K707&lt;&gt;"Match of the Day 2",K707&lt;&gt;"Match of the Day Repeat"),"",1+MAX($AJ$10:AJ706))</f>
        <v/>
      </c>
    </row>
    <row r="708" spans="34:36" x14ac:dyDescent="0.35">
      <c r="AH708" s="16" t="str">
        <f>IF(AND(B708="Premier League",E708="Live"),_xlfn.XLOOKUP(_xlfn.TEXTJOIN(" vs ",,C708:D708),Calendar!G:G,Calendar!B:B),IF(AND(B708="Premier League",E708="Highlights"),_xlfn.XLOOKUP(H708,Calendar!O:O,Calendar!N:N,,-1),""))</f>
        <v/>
      </c>
      <c r="AI708" s="61" t="str">
        <f>IF(AND(AH708&lt;&gt;"",E708="Live"),_xlfn.XLOOKUP(_xlfn.TEXTJOIN(" vs ",,C708:D708),Calendar!G:G,Calendar!K:K),"")</f>
        <v/>
      </c>
      <c r="AJ708" s="61" t="str">
        <f>IF(AND(K708&lt;&gt;"Match of the Day",K708&lt;&gt;"Match of the Day 2",K708&lt;&gt;"Match of the Day Repeat"),"",1+MAX($AJ$10:AJ707))</f>
        <v/>
      </c>
    </row>
    <row r="709" spans="34:36" x14ac:dyDescent="0.35">
      <c r="AH709" s="16" t="str">
        <f>IF(AND(B709="Premier League",E709="Live"),_xlfn.XLOOKUP(_xlfn.TEXTJOIN(" vs ",,C709:D709),Calendar!G:G,Calendar!B:B),IF(AND(B709="Premier League",E709="Highlights"),_xlfn.XLOOKUP(H709,Calendar!O:O,Calendar!N:N,,-1),""))</f>
        <v/>
      </c>
      <c r="AI709" s="61" t="str">
        <f>IF(AND(AH709&lt;&gt;"",E709="Live"),_xlfn.XLOOKUP(_xlfn.TEXTJOIN(" vs ",,C709:D709),Calendar!G:G,Calendar!K:K),"")</f>
        <v/>
      </c>
      <c r="AJ709" s="61" t="str">
        <f>IF(AND(K709&lt;&gt;"Match of the Day",K709&lt;&gt;"Match of the Day 2",K709&lt;&gt;"Match of the Day Repeat"),"",1+MAX($AJ$10:AJ708))</f>
        <v/>
      </c>
    </row>
    <row r="710" spans="34:36" x14ac:dyDescent="0.35">
      <c r="AH710" s="16" t="str">
        <f>IF(AND(B710="Premier League",E710="Live"),_xlfn.XLOOKUP(_xlfn.TEXTJOIN(" vs ",,C710:D710),Calendar!G:G,Calendar!B:B),IF(AND(B710="Premier League",E710="Highlights"),_xlfn.XLOOKUP(H710,Calendar!O:O,Calendar!N:N,,-1),""))</f>
        <v/>
      </c>
      <c r="AI710" s="61" t="str">
        <f>IF(AND(AH710&lt;&gt;"",E710="Live"),_xlfn.XLOOKUP(_xlfn.TEXTJOIN(" vs ",,C710:D710),Calendar!G:G,Calendar!K:K),"")</f>
        <v/>
      </c>
      <c r="AJ710" s="61" t="str">
        <f>IF(AND(K710&lt;&gt;"Match of the Day",K710&lt;&gt;"Match of the Day 2",K710&lt;&gt;"Match of the Day Repeat"),"",1+MAX($AJ$10:AJ709))</f>
        <v/>
      </c>
    </row>
    <row r="711" spans="34:36" x14ac:dyDescent="0.35">
      <c r="AH711" s="16" t="str">
        <f>IF(AND(B711="Premier League",E711="Live"),_xlfn.XLOOKUP(_xlfn.TEXTJOIN(" vs ",,C711:D711),Calendar!G:G,Calendar!B:B),IF(AND(B711="Premier League",E711="Highlights"),_xlfn.XLOOKUP(H711,Calendar!O:O,Calendar!N:N,,-1),""))</f>
        <v/>
      </c>
      <c r="AI711" s="61" t="str">
        <f>IF(AND(AH711&lt;&gt;"",E711="Live"),_xlfn.XLOOKUP(_xlfn.TEXTJOIN(" vs ",,C711:D711),Calendar!G:G,Calendar!K:K),"")</f>
        <v/>
      </c>
      <c r="AJ711" s="61" t="str">
        <f>IF(AND(K711&lt;&gt;"Match of the Day",K711&lt;&gt;"Match of the Day 2",K711&lt;&gt;"Match of the Day Repeat"),"",1+MAX($AJ$10:AJ710))</f>
        <v/>
      </c>
    </row>
    <row r="712" spans="34:36" x14ac:dyDescent="0.35">
      <c r="AH712" s="16" t="str">
        <f>IF(AND(B712="Premier League",E712="Live"),_xlfn.XLOOKUP(_xlfn.TEXTJOIN(" vs ",,C712:D712),Calendar!G:G,Calendar!B:B),IF(AND(B712="Premier League",E712="Highlights"),_xlfn.XLOOKUP(H712,Calendar!O:O,Calendar!N:N,,-1),""))</f>
        <v/>
      </c>
      <c r="AI712" s="61" t="str">
        <f>IF(AND(AH712&lt;&gt;"",E712="Live"),_xlfn.XLOOKUP(_xlfn.TEXTJOIN(" vs ",,C712:D712),Calendar!G:G,Calendar!K:K),"")</f>
        <v/>
      </c>
      <c r="AJ712" s="61" t="str">
        <f>IF(AND(K712&lt;&gt;"Match of the Day",K712&lt;&gt;"Match of the Day 2",K712&lt;&gt;"Match of the Day Repeat"),"",1+MAX($AJ$10:AJ711))</f>
        <v/>
      </c>
    </row>
    <row r="713" spans="34:36" x14ac:dyDescent="0.35">
      <c r="AH713" s="16" t="str">
        <f>IF(AND(B713="Premier League",E713="Live"),_xlfn.XLOOKUP(_xlfn.TEXTJOIN(" vs ",,C713:D713),Calendar!G:G,Calendar!B:B),IF(AND(B713="Premier League",E713="Highlights"),_xlfn.XLOOKUP(H713,Calendar!O:O,Calendar!N:N,,-1),""))</f>
        <v/>
      </c>
      <c r="AI713" s="61" t="str">
        <f>IF(AND(AH713&lt;&gt;"",E713="Live"),_xlfn.XLOOKUP(_xlfn.TEXTJOIN(" vs ",,C713:D713),Calendar!G:G,Calendar!K:K),"")</f>
        <v/>
      </c>
      <c r="AJ713" s="61" t="str">
        <f>IF(AND(K713&lt;&gt;"Match of the Day",K713&lt;&gt;"Match of the Day 2",K713&lt;&gt;"Match of the Day Repeat"),"",1+MAX($AJ$10:AJ712))</f>
        <v/>
      </c>
    </row>
    <row r="714" spans="34:36" x14ac:dyDescent="0.35">
      <c r="AH714" s="16" t="str">
        <f>IF(AND(B714="Premier League",E714="Live"),_xlfn.XLOOKUP(_xlfn.TEXTJOIN(" vs ",,C714:D714),Calendar!G:G,Calendar!B:B),IF(AND(B714="Premier League",E714="Highlights"),_xlfn.XLOOKUP(H714,Calendar!O:O,Calendar!N:N,,-1),""))</f>
        <v/>
      </c>
      <c r="AI714" s="61" t="str">
        <f>IF(AND(AH714&lt;&gt;"",E714="Live"),_xlfn.XLOOKUP(_xlfn.TEXTJOIN(" vs ",,C714:D714),Calendar!G:G,Calendar!K:K),"")</f>
        <v/>
      </c>
      <c r="AJ714" s="61" t="str">
        <f>IF(AND(K714&lt;&gt;"Match of the Day",K714&lt;&gt;"Match of the Day 2",K714&lt;&gt;"Match of the Day Repeat"),"",1+MAX($AJ$10:AJ713))</f>
        <v/>
      </c>
    </row>
    <row r="715" spans="34:36" x14ac:dyDescent="0.35">
      <c r="AH715" s="16" t="str">
        <f>IF(AND(B715="Premier League",E715="Live"),_xlfn.XLOOKUP(_xlfn.TEXTJOIN(" vs ",,C715:D715),Calendar!G:G,Calendar!B:B),IF(AND(B715="Premier League",E715="Highlights"),_xlfn.XLOOKUP(H715,Calendar!O:O,Calendar!N:N,,-1),""))</f>
        <v/>
      </c>
      <c r="AI715" s="61" t="str">
        <f>IF(AND(AH715&lt;&gt;"",E715="Live"),_xlfn.XLOOKUP(_xlfn.TEXTJOIN(" vs ",,C715:D715),Calendar!G:G,Calendar!K:K),"")</f>
        <v/>
      </c>
      <c r="AJ715" s="61" t="str">
        <f>IF(AND(K715&lt;&gt;"Match of the Day",K715&lt;&gt;"Match of the Day 2",K715&lt;&gt;"Match of the Day Repeat"),"",1+MAX($AJ$10:AJ714))</f>
        <v/>
      </c>
    </row>
    <row r="716" spans="34:36" x14ac:dyDescent="0.35">
      <c r="AH716" s="16" t="str">
        <f>IF(AND(B716="Premier League",E716="Live"),_xlfn.XLOOKUP(_xlfn.TEXTJOIN(" vs ",,C716:D716),Calendar!G:G,Calendar!B:B),IF(AND(B716="Premier League",E716="Highlights"),_xlfn.XLOOKUP(H716,Calendar!O:O,Calendar!N:N,,-1),""))</f>
        <v/>
      </c>
      <c r="AI716" s="61" t="str">
        <f>IF(AND(AH716&lt;&gt;"",E716="Live"),_xlfn.XLOOKUP(_xlfn.TEXTJOIN(" vs ",,C716:D716),Calendar!G:G,Calendar!K:K),"")</f>
        <v/>
      </c>
      <c r="AJ716" s="61" t="str">
        <f>IF(AND(K716&lt;&gt;"Match of the Day",K716&lt;&gt;"Match of the Day 2",K716&lt;&gt;"Match of the Day Repeat"),"",1+MAX($AJ$10:AJ715))</f>
        <v/>
      </c>
    </row>
    <row r="717" spans="34:36" x14ac:dyDescent="0.35">
      <c r="AH717" s="16" t="str">
        <f>IF(AND(B717="Premier League",E717="Live"),_xlfn.XLOOKUP(_xlfn.TEXTJOIN(" vs ",,C717:D717),Calendar!G:G,Calendar!B:B),IF(AND(B717="Premier League",E717="Highlights"),_xlfn.XLOOKUP(H717,Calendar!O:O,Calendar!N:N,,-1),""))</f>
        <v/>
      </c>
      <c r="AI717" s="61" t="str">
        <f>IF(AND(AH717&lt;&gt;"",E717="Live"),_xlfn.XLOOKUP(_xlfn.TEXTJOIN(" vs ",,C717:D717),Calendar!G:G,Calendar!K:K),"")</f>
        <v/>
      </c>
      <c r="AJ717" s="61" t="str">
        <f>IF(AND(K717&lt;&gt;"Match of the Day",K717&lt;&gt;"Match of the Day 2",K717&lt;&gt;"Match of the Day Repeat"),"",1+MAX($AJ$10:AJ716))</f>
        <v/>
      </c>
    </row>
    <row r="718" spans="34:36" x14ac:dyDescent="0.35">
      <c r="AH718" s="16" t="str">
        <f>IF(AND(B718="Premier League",E718="Live"),_xlfn.XLOOKUP(_xlfn.TEXTJOIN(" vs ",,C718:D718),Calendar!G:G,Calendar!B:B),IF(AND(B718="Premier League",E718="Highlights"),_xlfn.XLOOKUP(H718,Calendar!O:O,Calendar!N:N,,-1),""))</f>
        <v/>
      </c>
      <c r="AI718" s="61" t="str">
        <f>IF(AND(AH718&lt;&gt;"",E718="Live"),_xlfn.XLOOKUP(_xlfn.TEXTJOIN(" vs ",,C718:D718),Calendar!G:G,Calendar!K:K),"")</f>
        <v/>
      </c>
      <c r="AJ718" s="61" t="str">
        <f>IF(AND(K718&lt;&gt;"Match of the Day",K718&lt;&gt;"Match of the Day 2",K718&lt;&gt;"Match of the Day Repeat"),"",1+MAX($AJ$10:AJ717))</f>
        <v/>
      </c>
    </row>
    <row r="719" spans="34:36" x14ac:dyDescent="0.35">
      <c r="AH719" s="16" t="str">
        <f>IF(AND(B719="Premier League",E719="Live"),_xlfn.XLOOKUP(_xlfn.TEXTJOIN(" vs ",,C719:D719),Calendar!G:G,Calendar!B:B),IF(AND(B719="Premier League",E719="Highlights"),_xlfn.XLOOKUP(H719,Calendar!O:O,Calendar!N:N,,-1),""))</f>
        <v/>
      </c>
      <c r="AI719" s="61" t="str">
        <f>IF(AND(AH719&lt;&gt;"",E719="Live"),_xlfn.XLOOKUP(_xlfn.TEXTJOIN(" vs ",,C719:D719),Calendar!G:G,Calendar!K:K),"")</f>
        <v/>
      </c>
      <c r="AJ719" s="61" t="str">
        <f>IF(AND(K719&lt;&gt;"Match of the Day",K719&lt;&gt;"Match of the Day 2",K719&lt;&gt;"Match of the Day Repeat"),"",1+MAX($AJ$10:AJ718))</f>
        <v/>
      </c>
    </row>
    <row r="720" spans="34:36" x14ac:dyDescent="0.35">
      <c r="AH720" s="16" t="str">
        <f>IF(AND(B720="Premier League",E720="Live"),_xlfn.XLOOKUP(_xlfn.TEXTJOIN(" vs ",,C720:D720),Calendar!G:G,Calendar!B:B),IF(AND(B720="Premier League",E720="Highlights"),_xlfn.XLOOKUP(H720,Calendar!O:O,Calendar!N:N,,-1),""))</f>
        <v/>
      </c>
      <c r="AI720" s="61" t="str">
        <f>IF(AND(AH720&lt;&gt;"",E720="Live"),_xlfn.XLOOKUP(_xlfn.TEXTJOIN(" vs ",,C720:D720),Calendar!G:G,Calendar!K:K),"")</f>
        <v/>
      </c>
      <c r="AJ720" s="61" t="str">
        <f>IF(AND(K720&lt;&gt;"Match of the Day",K720&lt;&gt;"Match of the Day 2",K720&lt;&gt;"Match of the Day Repeat"),"",1+MAX($AJ$10:AJ719))</f>
        <v/>
      </c>
    </row>
    <row r="721" spans="34:36" x14ac:dyDescent="0.35">
      <c r="AH721" s="16" t="str">
        <f>IF(AND(B721="Premier League",E721="Live"),_xlfn.XLOOKUP(_xlfn.TEXTJOIN(" vs ",,C721:D721),Calendar!G:G,Calendar!B:B),IF(AND(B721="Premier League",E721="Highlights"),_xlfn.XLOOKUP(H721,Calendar!O:O,Calendar!N:N,,-1),""))</f>
        <v/>
      </c>
      <c r="AI721" s="61" t="str">
        <f>IF(AND(AH721&lt;&gt;"",E721="Live"),_xlfn.XLOOKUP(_xlfn.TEXTJOIN(" vs ",,C721:D721),Calendar!G:G,Calendar!K:K),"")</f>
        <v/>
      </c>
      <c r="AJ721" s="61" t="str">
        <f>IF(AND(K721&lt;&gt;"Match of the Day",K721&lt;&gt;"Match of the Day 2",K721&lt;&gt;"Match of the Day Repeat"),"",1+MAX($AJ$10:AJ720))</f>
        <v/>
      </c>
    </row>
    <row r="722" spans="34:36" x14ac:dyDescent="0.35">
      <c r="AH722" s="16" t="str">
        <f>IF(AND(B722="Premier League",E722="Live"),_xlfn.XLOOKUP(_xlfn.TEXTJOIN(" vs ",,C722:D722),Calendar!G:G,Calendar!B:B),IF(AND(B722="Premier League",E722="Highlights"),_xlfn.XLOOKUP(H722,Calendar!O:O,Calendar!N:N,,-1),""))</f>
        <v/>
      </c>
      <c r="AI722" s="61" t="str">
        <f>IF(AND(AH722&lt;&gt;"",E722="Live"),_xlfn.XLOOKUP(_xlfn.TEXTJOIN(" vs ",,C722:D722),Calendar!G:G,Calendar!K:K),"")</f>
        <v/>
      </c>
      <c r="AJ722" s="61" t="str">
        <f>IF(AND(K722&lt;&gt;"Match of the Day",K722&lt;&gt;"Match of the Day 2",K722&lt;&gt;"Match of the Day Repeat"),"",1+MAX($AJ$10:AJ721))</f>
        <v/>
      </c>
    </row>
    <row r="723" spans="34:36" x14ac:dyDescent="0.35">
      <c r="AH723" s="16" t="str">
        <f>IF(AND(B723="Premier League",E723="Live"),_xlfn.XLOOKUP(_xlfn.TEXTJOIN(" vs ",,C723:D723),Calendar!G:G,Calendar!B:B),IF(AND(B723="Premier League",E723="Highlights"),_xlfn.XLOOKUP(H723,Calendar!O:O,Calendar!N:N,,-1),""))</f>
        <v/>
      </c>
      <c r="AI723" s="61" t="str">
        <f>IF(AND(AH723&lt;&gt;"",E723="Live"),_xlfn.XLOOKUP(_xlfn.TEXTJOIN(" vs ",,C723:D723),Calendar!G:G,Calendar!K:K),"")</f>
        <v/>
      </c>
      <c r="AJ723" s="61" t="str">
        <f>IF(AND(K723&lt;&gt;"Match of the Day",K723&lt;&gt;"Match of the Day 2",K723&lt;&gt;"Match of the Day Repeat"),"",1+MAX($AJ$10:AJ722))</f>
        <v/>
      </c>
    </row>
    <row r="724" spans="34:36" x14ac:dyDescent="0.35">
      <c r="AH724" s="16" t="str">
        <f>IF(AND(B724="Premier League",E724="Live"),_xlfn.XLOOKUP(_xlfn.TEXTJOIN(" vs ",,C724:D724),Calendar!G:G,Calendar!B:B),IF(AND(B724="Premier League",E724="Highlights"),_xlfn.XLOOKUP(H724,Calendar!O:O,Calendar!N:N,,-1),""))</f>
        <v/>
      </c>
      <c r="AI724" s="61" t="str">
        <f>IF(AND(AH724&lt;&gt;"",E724="Live"),_xlfn.XLOOKUP(_xlfn.TEXTJOIN(" vs ",,C724:D724),Calendar!G:G,Calendar!K:K),"")</f>
        <v/>
      </c>
      <c r="AJ724" s="61" t="str">
        <f>IF(AND(K724&lt;&gt;"Match of the Day",K724&lt;&gt;"Match of the Day 2",K724&lt;&gt;"Match of the Day Repeat"),"",1+MAX($AJ$10:AJ723))</f>
        <v/>
      </c>
    </row>
    <row r="725" spans="34:36" x14ac:dyDescent="0.35">
      <c r="AH725" s="16" t="str">
        <f>IF(AND(B725="Premier League",E725="Live"),_xlfn.XLOOKUP(_xlfn.TEXTJOIN(" vs ",,C725:D725),Calendar!G:G,Calendar!B:B),IF(AND(B725="Premier League",E725="Highlights"),_xlfn.XLOOKUP(H725,Calendar!O:O,Calendar!N:N,,-1),""))</f>
        <v/>
      </c>
      <c r="AI725" s="61" t="str">
        <f>IF(AND(AH725&lt;&gt;"",E725="Live"),_xlfn.XLOOKUP(_xlfn.TEXTJOIN(" vs ",,C725:D725),Calendar!G:G,Calendar!K:K),"")</f>
        <v/>
      </c>
      <c r="AJ725" s="61" t="str">
        <f>IF(AND(K725&lt;&gt;"Match of the Day",K725&lt;&gt;"Match of the Day 2",K725&lt;&gt;"Match of the Day Repeat"),"",1+MAX($AJ$10:AJ724))</f>
        <v/>
      </c>
    </row>
    <row r="726" spans="34:36" x14ac:dyDescent="0.35">
      <c r="AH726" s="16" t="str">
        <f>IF(AND(B726="Premier League",E726="Live"),_xlfn.XLOOKUP(_xlfn.TEXTJOIN(" vs ",,C726:D726),Calendar!G:G,Calendar!B:B),IF(AND(B726="Premier League",E726="Highlights"),_xlfn.XLOOKUP(H726,Calendar!O:O,Calendar!N:N,,-1),""))</f>
        <v/>
      </c>
      <c r="AI726" s="61" t="str">
        <f>IF(AND(AH726&lt;&gt;"",E726="Live"),_xlfn.XLOOKUP(_xlfn.TEXTJOIN(" vs ",,C726:D726),Calendar!G:G,Calendar!K:K),"")</f>
        <v/>
      </c>
      <c r="AJ726" s="61" t="str">
        <f>IF(AND(K726&lt;&gt;"Match of the Day",K726&lt;&gt;"Match of the Day 2",K726&lt;&gt;"Match of the Day Repeat"),"",1+MAX($AJ$10:AJ725))</f>
        <v/>
      </c>
    </row>
    <row r="727" spans="34:36" x14ac:dyDescent="0.35">
      <c r="AH727" s="16" t="str">
        <f>IF(AND(B727="Premier League",E727="Live"),_xlfn.XLOOKUP(_xlfn.TEXTJOIN(" vs ",,C727:D727),Calendar!G:G,Calendar!B:B),IF(AND(B727="Premier League",E727="Highlights"),_xlfn.XLOOKUP(H727,Calendar!O:O,Calendar!N:N,,-1),""))</f>
        <v/>
      </c>
      <c r="AI727" s="61" t="str">
        <f>IF(AND(AH727&lt;&gt;"",E727="Live"),_xlfn.XLOOKUP(_xlfn.TEXTJOIN(" vs ",,C727:D727),Calendar!G:G,Calendar!K:K),"")</f>
        <v/>
      </c>
      <c r="AJ727" s="61" t="str">
        <f>IF(AND(K727&lt;&gt;"Match of the Day",K727&lt;&gt;"Match of the Day 2",K727&lt;&gt;"Match of the Day Repeat"),"",1+MAX($AJ$10:AJ726))</f>
        <v/>
      </c>
    </row>
    <row r="728" spans="34:36" x14ac:dyDescent="0.35">
      <c r="AH728" s="16" t="str">
        <f>IF(AND(B728="Premier League",E728="Live"),_xlfn.XLOOKUP(_xlfn.TEXTJOIN(" vs ",,C728:D728),Calendar!G:G,Calendar!B:B),IF(AND(B728="Premier League",E728="Highlights"),_xlfn.XLOOKUP(H728,Calendar!O:O,Calendar!N:N,,-1),""))</f>
        <v/>
      </c>
      <c r="AI728" s="61" t="str">
        <f>IF(AND(AH728&lt;&gt;"",E728="Live"),_xlfn.XLOOKUP(_xlfn.TEXTJOIN(" vs ",,C728:D728),Calendar!G:G,Calendar!K:K),"")</f>
        <v/>
      </c>
      <c r="AJ728" s="61" t="str">
        <f>IF(AND(K728&lt;&gt;"Match of the Day",K728&lt;&gt;"Match of the Day 2",K728&lt;&gt;"Match of the Day Repeat"),"",1+MAX($AJ$10:AJ727))</f>
        <v/>
      </c>
    </row>
    <row r="729" spans="34:36" x14ac:dyDescent="0.35">
      <c r="AH729" s="16" t="str">
        <f>IF(AND(B729="Premier League",E729="Live"),_xlfn.XLOOKUP(_xlfn.TEXTJOIN(" vs ",,C729:D729),Calendar!G:G,Calendar!B:B),IF(AND(B729="Premier League",E729="Highlights"),_xlfn.XLOOKUP(H729,Calendar!O:O,Calendar!N:N,,-1),""))</f>
        <v/>
      </c>
      <c r="AI729" s="61" t="str">
        <f>IF(AND(AH729&lt;&gt;"",E729="Live"),_xlfn.XLOOKUP(_xlfn.TEXTJOIN(" vs ",,C729:D729),Calendar!G:G,Calendar!K:K),"")</f>
        <v/>
      </c>
      <c r="AJ729" s="61" t="str">
        <f>IF(AND(K729&lt;&gt;"Match of the Day",K729&lt;&gt;"Match of the Day 2",K729&lt;&gt;"Match of the Day Repeat"),"",1+MAX($AJ$10:AJ728))</f>
        <v/>
      </c>
    </row>
    <row r="730" spans="34:36" x14ac:dyDescent="0.35">
      <c r="AH730" s="16" t="str">
        <f>IF(AND(B730="Premier League",E730="Live"),_xlfn.XLOOKUP(_xlfn.TEXTJOIN(" vs ",,C730:D730),Calendar!G:G,Calendar!B:B),IF(AND(B730="Premier League",E730="Highlights"),_xlfn.XLOOKUP(H730,Calendar!O:O,Calendar!N:N,,-1),""))</f>
        <v/>
      </c>
      <c r="AI730" s="61" t="str">
        <f>IF(AND(AH730&lt;&gt;"",E730="Live"),_xlfn.XLOOKUP(_xlfn.TEXTJOIN(" vs ",,C730:D730),Calendar!G:G,Calendar!K:K),"")</f>
        <v/>
      </c>
      <c r="AJ730" s="61" t="str">
        <f>IF(AND(K730&lt;&gt;"Match of the Day",K730&lt;&gt;"Match of the Day 2",K730&lt;&gt;"Match of the Day Repeat"),"",1+MAX($AJ$10:AJ729))</f>
        <v/>
      </c>
    </row>
    <row r="731" spans="34:36" x14ac:dyDescent="0.35">
      <c r="AH731" s="16" t="str">
        <f>IF(AND(B731="Premier League",E731="Live"),_xlfn.XLOOKUP(_xlfn.TEXTJOIN(" vs ",,C731:D731),Calendar!G:G,Calendar!B:B),IF(AND(B731="Premier League",E731="Highlights"),_xlfn.XLOOKUP(H731,Calendar!O:O,Calendar!N:N,,-1),""))</f>
        <v/>
      </c>
      <c r="AI731" s="61" t="str">
        <f>IF(AND(AH731&lt;&gt;"",E731="Live"),_xlfn.XLOOKUP(_xlfn.TEXTJOIN(" vs ",,C731:D731),Calendar!G:G,Calendar!K:K),"")</f>
        <v/>
      </c>
      <c r="AJ731" s="61" t="str">
        <f>IF(AND(K731&lt;&gt;"Match of the Day",K731&lt;&gt;"Match of the Day 2",K731&lt;&gt;"Match of the Day Repeat"),"",1+MAX($AJ$10:AJ730))</f>
        <v/>
      </c>
    </row>
    <row r="732" spans="34:36" x14ac:dyDescent="0.35">
      <c r="AH732" s="16" t="str">
        <f>IF(AND(B732="Premier League",E732="Live"),_xlfn.XLOOKUP(_xlfn.TEXTJOIN(" vs ",,C732:D732),Calendar!G:G,Calendar!B:B),IF(AND(B732="Premier League",E732="Highlights"),_xlfn.XLOOKUP(H732,Calendar!O:O,Calendar!N:N,,-1),""))</f>
        <v/>
      </c>
      <c r="AI732" s="61" t="str">
        <f>IF(AND(AH732&lt;&gt;"",E732="Live"),_xlfn.XLOOKUP(_xlfn.TEXTJOIN(" vs ",,C732:D732),Calendar!G:G,Calendar!K:K),"")</f>
        <v/>
      </c>
      <c r="AJ732" s="61" t="str">
        <f>IF(AND(K732&lt;&gt;"Match of the Day",K732&lt;&gt;"Match of the Day 2",K732&lt;&gt;"Match of the Day Repeat"),"",1+MAX($AJ$10:AJ731))</f>
        <v/>
      </c>
    </row>
    <row r="733" spans="34:36" x14ac:dyDescent="0.35">
      <c r="AH733" s="16" t="str">
        <f>IF(AND(B733="Premier League",E733="Live"),_xlfn.XLOOKUP(_xlfn.TEXTJOIN(" vs ",,C733:D733),Calendar!G:G,Calendar!B:B),IF(AND(B733="Premier League",E733="Highlights"),_xlfn.XLOOKUP(H733,Calendar!O:O,Calendar!N:N,,-1),""))</f>
        <v/>
      </c>
      <c r="AI733" s="61" t="str">
        <f>IF(AND(AH733&lt;&gt;"",E733="Live"),_xlfn.XLOOKUP(_xlfn.TEXTJOIN(" vs ",,C733:D733),Calendar!G:G,Calendar!K:K),"")</f>
        <v/>
      </c>
      <c r="AJ733" s="61" t="str">
        <f>IF(AND(K733&lt;&gt;"Match of the Day",K733&lt;&gt;"Match of the Day 2",K733&lt;&gt;"Match of the Day Repeat"),"",1+MAX($AJ$10:AJ732))</f>
        <v/>
      </c>
    </row>
    <row r="734" spans="34:36" x14ac:dyDescent="0.35">
      <c r="AH734" s="16" t="str">
        <f>IF(AND(B734="Premier League",E734="Live"),_xlfn.XLOOKUP(_xlfn.TEXTJOIN(" vs ",,C734:D734),Calendar!G:G,Calendar!B:B),IF(AND(B734="Premier League",E734="Highlights"),_xlfn.XLOOKUP(H734,Calendar!O:O,Calendar!N:N,,-1),""))</f>
        <v/>
      </c>
      <c r="AI734" s="61" t="str">
        <f>IF(AND(AH734&lt;&gt;"",E734="Live"),_xlfn.XLOOKUP(_xlfn.TEXTJOIN(" vs ",,C734:D734),Calendar!G:G,Calendar!K:K),"")</f>
        <v/>
      </c>
      <c r="AJ734" s="61" t="str">
        <f>IF(AND(K734&lt;&gt;"Match of the Day",K734&lt;&gt;"Match of the Day 2",K734&lt;&gt;"Match of the Day Repeat"),"",1+MAX($AJ$10:AJ733))</f>
        <v/>
      </c>
    </row>
    <row r="735" spans="34:36" x14ac:dyDescent="0.35">
      <c r="AH735" s="16" t="str">
        <f>IF(AND(B735="Premier League",E735="Live"),_xlfn.XLOOKUP(_xlfn.TEXTJOIN(" vs ",,C735:D735),Calendar!G:G,Calendar!B:B),IF(AND(B735="Premier League",E735="Highlights"),_xlfn.XLOOKUP(H735,Calendar!O:O,Calendar!N:N,,-1),""))</f>
        <v/>
      </c>
      <c r="AI735" s="61" t="str">
        <f>IF(AND(AH735&lt;&gt;"",E735="Live"),_xlfn.XLOOKUP(_xlfn.TEXTJOIN(" vs ",,C735:D735),Calendar!G:G,Calendar!K:K),"")</f>
        <v/>
      </c>
      <c r="AJ735" s="61" t="str">
        <f>IF(AND(K735&lt;&gt;"Match of the Day",K735&lt;&gt;"Match of the Day 2",K735&lt;&gt;"Match of the Day Repeat"),"",1+MAX($AJ$10:AJ734))</f>
        <v/>
      </c>
    </row>
    <row r="736" spans="34:36" x14ac:dyDescent="0.35">
      <c r="AH736" s="16" t="str">
        <f>IF(AND(B736="Premier League",E736="Live"),_xlfn.XLOOKUP(_xlfn.TEXTJOIN(" vs ",,C736:D736),Calendar!G:G,Calendar!B:B),IF(AND(B736="Premier League",E736="Highlights"),_xlfn.XLOOKUP(H736,Calendar!O:O,Calendar!N:N,,-1),""))</f>
        <v/>
      </c>
      <c r="AI736" s="61" t="str">
        <f>IF(AND(AH736&lt;&gt;"",E736="Live"),_xlfn.XLOOKUP(_xlfn.TEXTJOIN(" vs ",,C736:D736),Calendar!G:G,Calendar!K:K),"")</f>
        <v/>
      </c>
      <c r="AJ736" s="61" t="str">
        <f>IF(AND(K736&lt;&gt;"Match of the Day",K736&lt;&gt;"Match of the Day 2",K736&lt;&gt;"Match of the Day Repeat"),"",1+MAX($AJ$10:AJ735))</f>
        <v/>
      </c>
    </row>
    <row r="737" spans="34:36" x14ac:dyDescent="0.35">
      <c r="AH737" s="16" t="str">
        <f>IF(AND(B737="Premier League",E737="Live"),_xlfn.XLOOKUP(_xlfn.TEXTJOIN(" vs ",,C737:D737),Calendar!G:G,Calendar!B:B),IF(AND(B737="Premier League",E737="Highlights"),_xlfn.XLOOKUP(H737,Calendar!O:O,Calendar!N:N,,-1),""))</f>
        <v/>
      </c>
      <c r="AI737" s="61" t="str">
        <f>IF(AND(AH737&lt;&gt;"",E737="Live"),_xlfn.XLOOKUP(_xlfn.TEXTJOIN(" vs ",,C737:D737),Calendar!G:G,Calendar!K:K),"")</f>
        <v/>
      </c>
      <c r="AJ737" s="61" t="str">
        <f>IF(AND(K737&lt;&gt;"Match of the Day",K737&lt;&gt;"Match of the Day 2",K737&lt;&gt;"Match of the Day Repeat"),"",1+MAX($AJ$10:AJ736))</f>
        <v/>
      </c>
    </row>
    <row r="738" spans="34:36" x14ac:dyDescent="0.35">
      <c r="AH738" s="16" t="str">
        <f>IF(AND(B738="Premier League",E738="Live"),_xlfn.XLOOKUP(_xlfn.TEXTJOIN(" vs ",,C738:D738),Calendar!G:G,Calendar!B:B),IF(AND(B738="Premier League",E738="Highlights"),_xlfn.XLOOKUP(H738,Calendar!O:O,Calendar!N:N,,-1),""))</f>
        <v/>
      </c>
      <c r="AI738" s="61" t="str">
        <f>IF(AND(AH738&lt;&gt;"",E738="Live"),_xlfn.XLOOKUP(_xlfn.TEXTJOIN(" vs ",,C738:D738),Calendar!G:G,Calendar!K:K),"")</f>
        <v/>
      </c>
      <c r="AJ738" s="61" t="str">
        <f>IF(AND(K738&lt;&gt;"Match of the Day",K738&lt;&gt;"Match of the Day 2",K738&lt;&gt;"Match of the Day Repeat"),"",1+MAX($AJ$10:AJ737))</f>
        <v/>
      </c>
    </row>
    <row r="739" spans="34:36" x14ac:dyDescent="0.35">
      <c r="AH739" s="16" t="str">
        <f>IF(AND(B739="Premier League",E739="Live"),_xlfn.XLOOKUP(_xlfn.TEXTJOIN(" vs ",,C739:D739),Calendar!G:G,Calendar!B:B),IF(AND(B739="Premier League",E739="Highlights"),_xlfn.XLOOKUP(H739,Calendar!O:O,Calendar!N:N,,-1),""))</f>
        <v/>
      </c>
      <c r="AI739" s="61" t="str">
        <f>IF(AND(AH739&lt;&gt;"",E739="Live"),_xlfn.XLOOKUP(_xlfn.TEXTJOIN(" vs ",,C739:D739),Calendar!G:G,Calendar!K:K),"")</f>
        <v/>
      </c>
      <c r="AJ739" s="61" t="str">
        <f>IF(AND(K739&lt;&gt;"Match of the Day",K739&lt;&gt;"Match of the Day 2",K739&lt;&gt;"Match of the Day Repeat"),"",1+MAX($AJ$10:AJ738))</f>
        <v/>
      </c>
    </row>
    <row r="740" spans="34:36" x14ac:dyDescent="0.35">
      <c r="AH740" s="16" t="str">
        <f>IF(AND(B740="Premier League",E740="Live"),_xlfn.XLOOKUP(_xlfn.TEXTJOIN(" vs ",,C740:D740),Calendar!G:G,Calendar!B:B),IF(AND(B740="Premier League",E740="Highlights"),_xlfn.XLOOKUP(H740,Calendar!O:O,Calendar!N:N,,-1),""))</f>
        <v/>
      </c>
      <c r="AI740" s="61" t="str">
        <f>IF(AND(AH740&lt;&gt;"",E740="Live"),_xlfn.XLOOKUP(_xlfn.TEXTJOIN(" vs ",,C740:D740),Calendar!G:G,Calendar!K:K),"")</f>
        <v/>
      </c>
      <c r="AJ740" s="61" t="str">
        <f>IF(AND(K740&lt;&gt;"Match of the Day",K740&lt;&gt;"Match of the Day 2",K740&lt;&gt;"Match of the Day Repeat"),"",1+MAX($AJ$10:AJ739))</f>
        <v/>
      </c>
    </row>
    <row r="741" spans="34:36" x14ac:dyDescent="0.35">
      <c r="AH741" s="16" t="str">
        <f>IF(AND(B741="Premier League",E741="Live"),_xlfn.XLOOKUP(_xlfn.TEXTJOIN(" vs ",,C741:D741),Calendar!G:G,Calendar!B:B),IF(AND(B741="Premier League",E741="Highlights"),_xlfn.XLOOKUP(H741,Calendar!O:O,Calendar!N:N,,-1),""))</f>
        <v/>
      </c>
      <c r="AI741" s="61" t="str">
        <f>IF(AND(AH741&lt;&gt;"",E741="Live"),_xlfn.XLOOKUP(_xlfn.TEXTJOIN(" vs ",,C741:D741),Calendar!G:G,Calendar!K:K),"")</f>
        <v/>
      </c>
      <c r="AJ741" s="61" t="str">
        <f>IF(AND(K741&lt;&gt;"Match of the Day",K741&lt;&gt;"Match of the Day 2",K741&lt;&gt;"Match of the Day Repeat"),"",1+MAX($AJ$10:AJ740))</f>
        <v/>
      </c>
    </row>
    <row r="742" spans="34:36" x14ac:dyDescent="0.35">
      <c r="AH742" s="16" t="str">
        <f>IF(AND(B742="Premier League",E742="Live"),_xlfn.XLOOKUP(_xlfn.TEXTJOIN(" vs ",,C742:D742),Calendar!G:G,Calendar!B:B),IF(AND(B742="Premier League",E742="Highlights"),_xlfn.XLOOKUP(H742,Calendar!O:O,Calendar!N:N,,-1),""))</f>
        <v/>
      </c>
      <c r="AI742" s="61" t="str">
        <f>IF(AND(AH742&lt;&gt;"",E742="Live"),_xlfn.XLOOKUP(_xlfn.TEXTJOIN(" vs ",,C742:D742),Calendar!G:G,Calendar!K:K),"")</f>
        <v/>
      </c>
      <c r="AJ742" s="61" t="str">
        <f>IF(AND(K742&lt;&gt;"Match of the Day",K742&lt;&gt;"Match of the Day 2",K742&lt;&gt;"Match of the Day Repeat"),"",1+MAX($AJ$10:AJ741))</f>
        <v/>
      </c>
    </row>
    <row r="743" spans="34:36" x14ac:dyDescent="0.35">
      <c r="AH743" s="16" t="str">
        <f>IF(AND(B743="Premier League",E743="Live"),_xlfn.XLOOKUP(_xlfn.TEXTJOIN(" vs ",,C743:D743),Calendar!G:G,Calendar!B:B),IF(AND(B743="Premier League",E743="Highlights"),_xlfn.XLOOKUP(H743,Calendar!O:O,Calendar!N:N,,-1),""))</f>
        <v/>
      </c>
      <c r="AI743" s="61" t="str">
        <f>IF(AND(AH743&lt;&gt;"",E743="Live"),_xlfn.XLOOKUP(_xlfn.TEXTJOIN(" vs ",,C743:D743),Calendar!G:G,Calendar!K:K),"")</f>
        <v/>
      </c>
      <c r="AJ743" s="61" t="str">
        <f>IF(AND(K743&lt;&gt;"Match of the Day",K743&lt;&gt;"Match of the Day 2",K743&lt;&gt;"Match of the Day Repeat"),"",1+MAX($AJ$10:AJ742))</f>
        <v/>
      </c>
    </row>
    <row r="744" spans="34:36" x14ac:dyDescent="0.35">
      <c r="AH744" s="16" t="str">
        <f>IF(AND(B744="Premier League",E744="Live"),_xlfn.XLOOKUP(_xlfn.TEXTJOIN(" vs ",,C744:D744),Calendar!G:G,Calendar!B:B),IF(AND(B744="Premier League",E744="Highlights"),_xlfn.XLOOKUP(H744,Calendar!O:O,Calendar!N:N,,-1),""))</f>
        <v/>
      </c>
      <c r="AI744" s="61" t="str">
        <f>IF(AND(AH744&lt;&gt;"",E744="Live"),_xlfn.XLOOKUP(_xlfn.TEXTJOIN(" vs ",,C744:D744),Calendar!G:G,Calendar!K:K),"")</f>
        <v/>
      </c>
      <c r="AJ744" s="61" t="str">
        <f>IF(AND(K744&lt;&gt;"Match of the Day",K744&lt;&gt;"Match of the Day 2",K744&lt;&gt;"Match of the Day Repeat"),"",1+MAX($AJ$10:AJ743))</f>
        <v/>
      </c>
    </row>
    <row r="745" spans="34:36" x14ac:dyDescent="0.35">
      <c r="AH745" s="16" t="str">
        <f>IF(AND(B745="Premier League",E745="Live"),_xlfn.XLOOKUP(_xlfn.TEXTJOIN(" vs ",,C745:D745),Calendar!G:G,Calendar!B:B),IF(AND(B745="Premier League",E745="Highlights"),_xlfn.XLOOKUP(H745,Calendar!O:O,Calendar!N:N,,-1),""))</f>
        <v/>
      </c>
      <c r="AI745" s="61" t="str">
        <f>IF(AND(AH745&lt;&gt;"",E745="Live"),_xlfn.XLOOKUP(_xlfn.TEXTJOIN(" vs ",,C745:D745),Calendar!G:G,Calendar!K:K),"")</f>
        <v/>
      </c>
      <c r="AJ745" s="61" t="str">
        <f>IF(AND(K745&lt;&gt;"Match of the Day",K745&lt;&gt;"Match of the Day 2",K745&lt;&gt;"Match of the Day Repeat"),"",1+MAX($AJ$10:AJ744))</f>
        <v/>
      </c>
    </row>
    <row r="746" spans="34:36" x14ac:dyDescent="0.35">
      <c r="AH746" s="16" t="str">
        <f>IF(AND(B746="Premier League",E746="Live"),_xlfn.XLOOKUP(_xlfn.TEXTJOIN(" vs ",,C746:D746),Calendar!G:G,Calendar!B:B),IF(AND(B746="Premier League",E746="Highlights"),_xlfn.XLOOKUP(H746,Calendar!O:O,Calendar!N:N,,-1),""))</f>
        <v/>
      </c>
      <c r="AI746" s="61" t="str">
        <f>IF(AND(AH746&lt;&gt;"",E746="Live"),_xlfn.XLOOKUP(_xlfn.TEXTJOIN(" vs ",,C746:D746),Calendar!G:G,Calendar!K:K),"")</f>
        <v/>
      </c>
      <c r="AJ746" s="61" t="str">
        <f>IF(AND(K746&lt;&gt;"Match of the Day",K746&lt;&gt;"Match of the Day 2",K746&lt;&gt;"Match of the Day Repeat"),"",1+MAX($AJ$10:AJ745))</f>
        <v/>
      </c>
    </row>
    <row r="747" spans="34:36" x14ac:dyDescent="0.35">
      <c r="AH747" s="16" t="str">
        <f>IF(AND(B747="Premier League",E747="Live"),_xlfn.XLOOKUP(_xlfn.TEXTJOIN(" vs ",,C747:D747),Calendar!G:G,Calendar!B:B),IF(AND(B747="Premier League",E747="Highlights"),_xlfn.XLOOKUP(H747,Calendar!O:O,Calendar!N:N,,-1),""))</f>
        <v/>
      </c>
      <c r="AI747" s="61" t="str">
        <f>IF(AND(AH747&lt;&gt;"",E747="Live"),_xlfn.XLOOKUP(_xlfn.TEXTJOIN(" vs ",,C747:D747),Calendar!G:G,Calendar!K:K),"")</f>
        <v/>
      </c>
      <c r="AJ747" s="61" t="str">
        <f>IF(AND(K747&lt;&gt;"Match of the Day",K747&lt;&gt;"Match of the Day 2",K747&lt;&gt;"Match of the Day Repeat"),"",1+MAX($AJ$10:AJ746))</f>
        <v/>
      </c>
    </row>
    <row r="748" spans="34:36" x14ac:dyDescent="0.35">
      <c r="AH748" s="16" t="str">
        <f>IF(AND(B748="Premier League",E748="Live"),_xlfn.XLOOKUP(_xlfn.TEXTJOIN(" vs ",,C748:D748),Calendar!G:G,Calendar!B:B),IF(AND(B748="Premier League",E748="Highlights"),_xlfn.XLOOKUP(H748,Calendar!O:O,Calendar!N:N,,-1),""))</f>
        <v/>
      </c>
      <c r="AI748" s="61" t="str">
        <f>IF(AND(AH748&lt;&gt;"",E748="Live"),_xlfn.XLOOKUP(_xlfn.TEXTJOIN(" vs ",,C748:D748),Calendar!G:G,Calendar!K:K),"")</f>
        <v/>
      </c>
      <c r="AJ748" s="61" t="str">
        <f>IF(AND(K748&lt;&gt;"Match of the Day",K748&lt;&gt;"Match of the Day 2",K748&lt;&gt;"Match of the Day Repeat"),"",1+MAX($AJ$10:AJ747))</f>
        <v/>
      </c>
    </row>
    <row r="749" spans="34:36" x14ac:dyDescent="0.35">
      <c r="AH749" s="16" t="str">
        <f>IF(AND(B749="Premier League",E749="Live"),_xlfn.XLOOKUP(_xlfn.TEXTJOIN(" vs ",,C749:D749),Calendar!G:G,Calendar!B:B),IF(AND(B749="Premier League",E749="Highlights"),_xlfn.XLOOKUP(H749,Calendar!O:O,Calendar!N:N,,-1),""))</f>
        <v/>
      </c>
      <c r="AI749" s="61" t="str">
        <f>IF(AND(AH749&lt;&gt;"",E749="Live"),_xlfn.XLOOKUP(_xlfn.TEXTJOIN(" vs ",,C749:D749),Calendar!G:G,Calendar!K:K),"")</f>
        <v/>
      </c>
      <c r="AJ749" s="61" t="str">
        <f>IF(AND(K749&lt;&gt;"Match of the Day",K749&lt;&gt;"Match of the Day 2",K749&lt;&gt;"Match of the Day Repeat"),"",1+MAX($AJ$10:AJ748))</f>
        <v/>
      </c>
    </row>
    <row r="750" spans="34:36" x14ac:dyDescent="0.35">
      <c r="AH750" s="16" t="str">
        <f>IF(AND(B750="Premier League",E750="Live"),_xlfn.XLOOKUP(_xlfn.TEXTJOIN(" vs ",,C750:D750),Calendar!G:G,Calendar!B:B),IF(AND(B750="Premier League",E750="Highlights"),_xlfn.XLOOKUP(H750,Calendar!O:O,Calendar!N:N,,-1),""))</f>
        <v/>
      </c>
      <c r="AI750" s="61" t="str">
        <f>IF(AND(AH750&lt;&gt;"",E750="Live"),_xlfn.XLOOKUP(_xlfn.TEXTJOIN(" vs ",,C750:D750),Calendar!G:G,Calendar!K:K),"")</f>
        <v/>
      </c>
      <c r="AJ750" s="61" t="str">
        <f>IF(AND(K750&lt;&gt;"Match of the Day",K750&lt;&gt;"Match of the Day 2",K750&lt;&gt;"Match of the Day Repeat"),"",1+MAX($AJ$10:AJ749))</f>
        <v/>
      </c>
    </row>
    <row r="751" spans="34:36" x14ac:dyDescent="0.35">
      <c r="AH751" s="16" t="str">
        <f>IF(AND(B751="Premier League",E751="Live"),_xlfn.XLOOKUP(_xlfn.TEXTJOIN(" vs ",,C751:D751),Calendar!G:G,Calendar!B:B),IF(AND(B751="Premier League",E751="Highlights"),_xlfn.XLOOKUP(H751,Calendar!O:O,Calendar!N:N,,-1),""))</f>
        <v/>
      </c>
      <c r="AI751" s="61" t="str">
        <f>IF(AND(AH751&lt;&gt;"",E751="Live"),_xlfn.XLOOKUP(_xlfn.TEXTJOIN(" vs ",,C751:D751),Calendar!G:G,Calendar!K:K),"")</f>
        <v/>
      </c>
      <c r="AJ751" s="61" t="str">
        <f>IF(AND(K751&lt;&gt;"Match of the Day",K751&lt;&gt;"Match of the Day 2",K751&lt;&gt;"Match of the Day Repeat"),"",1+MAX($AJ$10:AJ750))</f>
        <v/>
      </c>
    </row>
    <row r="752" spans="34:36" x14ac:dyDescent="0.35">
      <c r="AH752" s="16" t="str">
        <f>IF(AND(B752="Premier League",E752="Live"),_xlfn.XLOOKUP(_xlfn.TEXTJOIN(" vs ",,C752:D752),Calendar!G:G,Calendar!B:B),IF(AND(B752="Premier League",E752="Highlights"),_xlfn.XLOOKUP(H752,Calendar!O:O,Calendar!N:N,,-1),""))</f>
        <v/>
      </c>
      <c r="AI752" s="61" t="str">
        <f>IF(AND(AH752&lt;&gt;"",E752="Live"),_xlfn.XLOOKUP(_xlfn.TEXTJOIN(" vs ",,C752:D752),Calendar!G:G,Calendar!K:K),"")</f>
        <v/>
      </c>
      <c r="AJ752" s="61" t="str">
        <f>IF(AND(K752&lt;&gt;"Match of the Day",K752&lt;&gt;"Match of the Day 2",K752&lt;&gt;"Match of the Day Repeat"),"",1+MAX($AJ$10:AJ751))</f>
        <v/>
      </c>
    </row>
    <row r="753" spans="34:36" x14ac:dyDescent="0.35">
      <c r="AH753" s="16" t="str">
        <f>IF(AND(B753="Premier League",E753="Live"),_xlfn.XLOOKUP(_xlfn.TEXTJOIN(" vs ",,C753:D753),Calendar!G:G,Calendar!B:B),IF(AND(B753="Premier League",E753="Highlights"),_xlfn.XLOOKUP(H753,Calendar!O:O,Calendar!N:N,,-1),""))</f>
        <v/>
      </c>
      <c r="AI753" s="61" t="str">
        <f>IF(AND(AH753&lt;&gt;"",E753="Live"),_xlfn.XLOOKUP(_xlfn.TEXTJOIN(" vs ",,C753:D753),Calendar!G:G,Calendar!K:K),"")</f>
        <v/>
      </c>
      <c r="AJ753" s="61" t="str">
        <f>IF(AND(K753&lt;&gt;"Match of the Day",K753&lt;&gt;"Match of the Day 2",K753&lt;&gt;"Match of the Day Repeat"),"",1+MAX($AJ$10:AJ752))</f>
        <v/>
      </c>
    </row>
    <row r="754" spans="34:36" x14ac:dyDescent="0.35">
      <c r="AH754" s="16" t="str">
        <f>IF(AND(B754="Premier League",E754="Live"),_xlfn.XLOOKUP(_xlfn.TEXTJOIN(" vs ",,C754:D754),Calendar!G:G,Calendar!B:B),IF(AND(B754="Premier League",E754="Highlights"),_xlfn.XLOOKUP(H754,Calendar!O:O,Calendar!N:N,,-1),""))</f>
        <v/>
      </c>
      <c r="AI754" s="61" t="str">
        <f>IF(AND(AH754&lt;&gt;"",E754="Live"),_xlfn.XLOOKUP(_xlfn.TEXTJOIN(" vs ",,C754:D754),Calendar!G:G,Calendar!K:K),"")</f>
        <v/>
      </c>
      <c r="AJ754" s="61" t="str">
        <f>IF(AND(K754&lt;&gt;"Match of the Day",K754&lt;&gt;"Match of the Day 2",K754&lt;&gt;"Match of the Day Repeat"),"",1+MAX($AJ$10:AJ753))</f>
        <v/>
      </c>
    </row>
    <row r="755" spans="34:36" x14ac:dyDescent="0.35">
      <c r="AH755" s="16" t="str">
        <f>IF(AND(B755="Premier League",E755="Live"),_xlfn.XLOOKUP(_xlfn.TEXTJOIN(" vs ",,C755:D755),Calendar!G:G,Calendar!B:B),IF(AND(B755="Premier League",E755="Highlights"),_xlfn.XLOOKUP(H755,Calendar!O:O,Calendar!N:N,,-1),""))</f>
        <v/>
      </c>
      <c r="AI755" s="61" t="str">
        <f>IF(AND(AH755&lt;&gt;"",E755="Live"),_xlfn.XLOOKUP(_xlfn.TEXTJOIN(" vs ",,C755:D755),Calendar!G:G,Calendar!K:K),"")</f>
        <v/>
      </c>
      <c r="AJ755" s="61" t="str">
        <f>IF(AND(K755&lt;&gt;"Match of the Day",K755&lt;&gt;"Match of the Day 2",K755&lt;&gt;"Match of the Day Repeat"),"",1+MAX($AJ$10:AJ754))</f>
        <v/>
      </c>
    </row>
    <row r="756" spans="34:36" x14ac:dyDescent="0.35">
      <c r="AH756" s="16" t="str">
        <f>IF(AND(B756="Premier League",E756="Live"),_xlfn.XLOOKUP(_xlfn.TEXTJOIN(" vs ",,C756:D756),Calendar!G:G,Calendar!B:B),IF(AND(B756="Premier League",E756="Highlights"),_xlfn.XLOOKUP(H756,Calendar!O:O,Calendar!N:N,,-1),""))</f>
        <v/>
      </c>
      <c r="AI756" s="61" t="str">
        <f>IF(AND(AH756&lt;&gt;"",E756="Live"),_xlfn.XLOOKUP(_xlfn.TEXTJOIN(" vs ",,C756:D756),Calendar!G:G,Calendar!K:K),"")</f>
        <v/>
      </c>
      <c r="AJ756" s="61" t="str">
        <f>IF(AND(K756&lt;&gt;"Match of the Day",K756&lt;&gt;"Match of the Day 2",K756&lt;&gt;"Match of the Day Repeat"),"",1+MAX($AJ$10:AJ755))</f>
        <v/>
      </c>
    </row>
    <row r="757" spans="34:36" x14ac:dyDescent="0.35">
      <c r="AH757" s="16" t="str">
        <f>IF(AND(B757="Premier League",E757="Live"),_xlfn.XLOOKUP(_xlfn.TEXTJOIN(" vs ",,C757:D757),Calendar!G:G,Calendar!B:B),IF(AND(B757="Premier League",E757="Highlights"),_xlfn.XLOOKUP(H757,Calendar!O:O,Calendar!N:N,,-1),""))</f>
        <v/>
      </c>
      <c r="AI757" s="61" t="str">
        <f>IF(AND(AH757&lt;&gt;"",E757="Live"),_xlfn.XLOOKUP(_xlfn.TEXTJOIN(" vs ",,C757:D757),Calendar!G:G,Calendar!K:K),"")</f>
        <v/>
      </c>
      <c r="AJ757" s="61" t="str">
        <f>IF(AND(K757&lt;&gt;"Match of the Day",K757&lt;&gt;"Match of the Day 2",K757&lt;&gt;"Match of the Day Repeat"),"",1+MAX($AJ$10:AJ756))</f>
        <v/>
      </c>
    </row>
    <row r="758" spans="34:36" x14ac:dyDescent="0.35">
      <c r="AH758" s="16" t="str">
        <f>IF(AND(B758="Premier League",E758="Live"),_xlfn.XLOOKUP(_xlfn.TEXTJOIN(" vs ",,C758:D758),Calendar!G:G,Calendar!B:B),IF(AND(B758="Premier League",E758="Highlights"),_xlfn.XLOOKUP(H758,Calendar!O:O,Calendar!N:N,,-1),""))</f>
        <v/>
      </c>
      <c r="AI758" s="61" t="str">
        <f>IF(AND(AH758&lt;&gt;"",E758="Live"),_xlfn.XLOOKUP(_xlfn.TEXTJOIN(" vs ",,C758:D758),Calendar!G:G,Calendar!K:K),"")</f>
        <v/>
      </c>
      <c r="AJ758" s="61" t="str">
        <f>IF(AND(K758&lt;&gt;"Match of the Day",K758&lt;&gt;"Match of the Day 2",K758&lt;&gt;"Match of the Day Repeat"),"",1+MAX($AJ$10:AJ757))</f>
        <v/>
      </c>
    </row>
    <row r="759" spans="34:36" x14ac:dyDescent="0.35">
      <c r="AH759" s="16" t="str">
        <f>IF(AND(B759="Premier League",E759="Live"),_xlfn.XLOOKUP(_xlfn.TEXTJOIN(" vs ",,C759:D759),Calendar!G:G,Calendar!B:B),IF(AND(B759="Premier League",E759="Highlights"),_xlfn.XLOOKUP(H759,Calendar!O:O,Calendar!N:N,,-1),""))</f>
        <v/>
      </c>
      <c r="AI759" s="61" t="str">
        <f>IF(AND(AH759&lt;&gt;"",E759="Live"),_xlfn.XLOOKUP(_xlfn.TEXTJOIN(" vs ",,C759:D759),Calendar!G:G,Calendar!K:K),"")</f>
        <v/>
      </c>
      <c r="AJ759" s="61" t="str">
        <f>IF(AND(K759&lt;&gt;"Match of the Day",K759&lt;&gt;"Match of the Day 2",K759&lt;&gt;"Match of the Day Repeat"),"",1+MAX($AJ$10:AJ758))</f>
        <v/>
      </c>
    </row>
    <row r="760" spans="34:36" x14ac:dyDescent="0.35">
      <c r="AH760" s="16" t="str">
        <f>IF(AND(B760="Premier League",E760="Live"),_xlfn.XLOOKUP(_xlfn.TEXTJOIN(" vs ",,C760:D760),Calendar!G:G,Calendar!B:B),IF(AND(B760="Premier League",E760="Highlights"),_xlfn.XLOOKUP(H760,Calendar!O:O,Calendar!N:N,,-1),""))</f>
        <v/>
      </c>
      <c r="AI760" s="61" t="str">
        <f>IF(AND(AH760&lt;&gt;"",E760="Live"),_xlfn.XLOOKUP(_xlfn.TEXTJOIN(" vs ",,C760:D760),Calendar!G:G,Calendar!K:K),"")</f>
        <v/>
      </c>
      <c r="AJ760" s="61" t="str">
        <f>IF(AND(K760&lt;&gt;"Match of the Day",K760&lt;&gt;"Match of the Day 2",K760&lt;&gt;"Match of the Day Repeat"),"",1+MAX($AJ$10:AJ759))</f>
        <v/>
      </c>
    </row>
    <row r="761" spans="34:36" x14ac:dyDescent="0.35">
      <c r="AH761" s="16" t="str">
        <f>IF(AND(B761="Premier League",E761="Live"),_xlfn.XLOOKUP(_xlfn.TEXTJOIN(" vs ",,C761:D761),Calendar!G:G,Calendar!B:B),IF(AND(B761="Premier League",E761="Highlights"),_xlfn.XLOOKUP(H761,Calendar!O:O,Calendar!N:N,,-1),""))</f>
        <v/>
      </c>
      <c r="AI761" s="61" t="str">
        <f>IF(AND(AH761&lt;&gt;"",E761="Live"),_xlfn.XLOOKUP(_xlfn.TEXTJOIN(" vs ",,C761:D761),Calendar!G:G,Calendar!K:K),"")</f>
        <v/>
      </c>
      <c r="AJ761" s="61" t="str">
        <f>IF(AND(K761&lt;&gt;"Match of the Day",K761&lt;&gt;"Match of the Day 2",K761&lt;&gt;"Match of the Day Repeat"),"",1+MAX($AJ$10:AJ760))</f>
        <v/>
      </c>
    </row>
    <row r="762" spans="34:36" x14ac:dyDescent="0.35">
      <c r="AH762" s="16" t="str">
        <f>IF(AND(B762="Premier League",E762="Live"),_xlfn.XLOOKUP(_xlfn.TEXTJOIN(" vs ",,C762:D762),Calendar!G:G,Calendar!B:B),IF(AND(B762="Premier League",E762="Highlights"),_xlfn.XLOOKUP(H762,Calendar!O:O,Calendar!N:N,,-1),""))</f>
        <v/>
      </c>
      <c r="AI762" s="61" t="str">
        <f>IF(AND(AH762&lt;&gt;"",E762="Live"),_xlfn.XLOOKUP(_xlfn.TEXTJOIN(" vs ",,C762:D762),Calendar!G:G,Calendar!K:K),"")</f>
        <v/>
      </c>
      <c r="AJ762" s="61" t="str">
        <f>IF(AND(K762&lt;&gt;"Match of the Day",K762&lt;&gt;"Match of the Day 2",K762&lt;&gt;"Match of the Day Repeat"),"",1+MAX($AJ$10:AJ761))</f>
        <v/>
      </c>
    </row>
    <row r="763" spans="34:36" x14ac:dyDescent="0.35">
      <c r="AH763" s="16" t="str">
        <f>IF(AND(B763="Premier League",E763="Live"),_xlfn.XLOOKUP(_xlfn.TEXTJOIN(" vs ",,C763:D763),Calendar!G:G,Calendar!B:B),IF(AND(B763="Premier League",E763="Highlights"),_xlfn.XLOOKUP(H763,Calendar!O:O,Calendar!N:N,,-1),""))</f>
        <v/>
      </c>
      <c r="AI763" s="61" t="str">
        <f>IF(AND(AH763&lt;&gt;"",E763="Live"),_xlfn.XLOOKUP(_xlfn.TEXTJOIN(" vs ",,C763:D763),Calendar!G:G,Calendar!K:K),"")</f>
        <v/>
      </c>
      <c r="AJ763" s="61" t="str">
        <f>IF(AND(K763&lt;&gt;"Match of the Day",K763&lt;&gt;"Match of the Day 2",K763&lt;&gt;"Match of the Day Repeat"),"",1+MAX($AJ$10:AJ762))</f>
        <v/>
      </c>
    </row>
    <row r="764" spans="34:36" x14ac:dyDescent="0.35">
      <c r="AH764" s="16" t="str">
        <f>IF(AND(B764="Premier League",E764="Live"),_xlfn.XLOOKUP(_xlfn.TEXTJOIN(" vs ",,C764:D764),Calendar!G:G,Calendar!B:B),IF(AND(B764="Premier League",E764="Highlights"),_xlfn.XLOOKUP(H764,Calendar!O:O,Calendar!N:N,,-1),""))</f>
        <v/>
      </c>
      <c r="AI764" s="61" t="str">
        <f>IF(AND(AH764&lt;&gt;"",E764="Live"),_xlfn.XLOOKUP(_xlfn.TEXTJOIN(" vs ",,C764:D764),Calendar!G:G,Calendar!K:K),"")</f>
        <v/>
      </c>
      <c r="AJ764" s="61" t="str">
        <f>IF(AND(K764&lt;&gt;"Match of the Day",K764&lt;&gt;"Match of the Day 2",K764&lt;&gt;"Match of the Day Repeat"),"",1+MAX($AJ$10:AJ763))</f>
        <v/>
      </c>
    </row>
    <row r="765" spans="34:36" x14ac:dyDescent="0.35">
      <c r="AH765" s="16" t="str">
        <f>IF(AND(B765="Premier League",E765="Live"),_xlfn.XLOOKUP(_xlfn.TEXTJOIN(" vs ",,C765:D765),Calendar!G:G,Calendar!B:B),IF(AND(B765="Premier League",E765="Highlights"),_xlfn.XLOOKUP(H765,Calendar!O:O,Calendar!N:N,,-1),""))</f>
        <v/>
      </c>
      <c r="AI765" s="61" t="str">
        <f>IF(AND(AH765&lt;&gt;"",E765="Live"),_xlfn.XLOOKUP(_xlfn.TEXTJOIN(" vs ",,C765:D765),Calendar!G:G,Calendar!K:K),"")</f>
        <v/>
      </c>
      <c r="AJ765" s="61" t="str">
        <f>IF(AND(K765&lt;&gt;"Match of the Day",K765&lt;&gt;"Match of the Day 2",K765&lt;&gt;"Match of the Day Repeat"),"",1+MAX($AJ$10:AJ764))</f>
        <v/>
      </c>
    </row>
    <row r="766" spans="34:36" x14ac:dyDescent="0.35">
      <c r="AH766" s="16" t="str">
        <f>IF(AND(B766="Premier League",E766="Live"),_xlfn.XLOOKUP(_xlfn.TEXTJOIN(" vs ",,C766:D766),Calendar!G:G,Calendar!B:B),IF(AND(B766="Premier League",E766="Highlights"),_xlfn.XLOOKUP(H766,Calendar!O:O,Calendar!N:N,,-1),""))</f>
        <v/>
      </c>
      <c r="AI766" s="61" t="str">
        <f>IF(AND(AH766&lt;&gt;"",E766="Live"),_xlfn.XLOOKUP(_xlfn.TEXTJOIN(" vs ",,C766:D766),Calendar!G:G,Calendar!K:K),"")</f>
        <v/>
      </c>
      <c r="AJ766" s="61" t="str">
        <f>IF(AND(K766&lt;&gt;"Match of the Day",K766&lt;&gt;"Match of the Day 2",K766&lt;&gt;"Match of the Day Repeat"),"",1+MAX($AJ$10:AJ765))</f>
        <v/>
      </c>
    </row>
    <row r="767" spans="34:36" x14ac:dyDescent="0.35">
      <c r="AH767" s="16" t="str">
        <f>IF(AND(B767="Premier League",E767="Live"),_xlfn.XLOOKUP(_xlfn.TEXTJOIN(" vs ",,C767:D767),Calendar!G:G,Calendar!B:B),IF(AND(B767="Premier League",E767="Highlights"),_xlfn.XLOOKUP(H767,Calendar!O:O,Calendar!N:N,,-1),""))</f>
        <v/>
      </c>
      <c r="AI767" s="61" t="str">
        <f>IF(AND(AH767&lt;&gt;"",E767="Live"),_xlfn.XLOOKUP(_xlfn.TEXTJOIN(" vs ",,C767:D767),Calendar!G:G,Calendar!K:K),"")</f>
        <v/>
      </c>
      <c r="AJ767" s="61" t="str">
        <f>IF(AND(K767&lt;&gt;"Match of the Day",K767&lt;&gt;"Match of the Day 2",K767&lt;&gt;"Match of the Day Repeat"),"",1+MAX($AJ$10:AJ766))</f>
        <v/>
      </c>
    </row>
    <row r="768" spans="34:36" x14ac:dyDescent="0.35">
      <c r="AH768" s="16" t="str">
        <f>IF(AND(B768="Premier League",E768="Live"),_xlfn.XLOOKUP(_xlfn.TEXTJOIN(" vs ",,C768:D768),Calendar!G:G,Calendar!B:B),IF(AND(B768="Premier League",E768="Highlights"),_xlfn.XLOOKUP(H768,Calendar!O:O,Calendar!N:N,,-1),""))</f>
        <v/>
      </c>
      <c r="AI768" s="61" t="str">
        <f>IF(AND(AH768&lt;&gt;"",E768="Live"),_xlfn.XLOOKUP(_xlfn.TEXTJOIN(" vs ",,C768:D768),Calendar!G:G,Calendar!K:K),"")</f>
        <v/>
      </c>
      <c r="AJ768" s="61" t="str">
        <f>IF(AND(K768&lt;&gt;"Match of the Day",K768&lt;&gt;"Match of the Day 2",K768&lt;&gt;"Match of the Day Repeat"),"",1+MAX($AJ$10:AJ767))</f>
        <v/>
      </c>
    </row>
    <row r="769" spans="34:36" x14ac:dyDescent="0.35">
      <c r="AH769" s="16" t="str">
        <f>IF(AND(B769="Premier League",E769="Live"),_xlfn.XLOOKUP(_xlfn.TEXTJOIN(" vs ",,C769:D769),Calendar!G:G,Calendar!B:B),IF(AND(B769="Premier League",E769="Highlights"),_xlfn.XLOOKUP(H769,Calendar!O:O,Calendar!N:N,,-1),""))</f>
        <v/>
      </c>
      <c r="AI769" s="61" t="str">
        <f>IF(AND(AH769&lt;&gt;"",E769="Live"),_xlfn.XLOOKUP(_xlfn.TEXTJOIN(" vs ",,C769:D769),Calendar!G:G,Calendar!K:K),"")</f>
        <v/>
      </c>
      <c r="AJ769" s="61" t="str">
        <f>IF(AND(K769&lt;&gt;"Match of the Day",K769&lt;&gt;"Match of the Day 2",K769&lt;&gt;"Match of the Day Repeat"),"",1+MAX($AJ$10:AJ768))</f>
        <v/>
      </c>
    </row>
    <row r="770" spans="34:36" x14ac:dyDescent="0.35">
      <c r="AH770" s="16" t="str">
        <f>IF(AND(B770="Premier League",E770="Live"),_xlfn.XLOOKUP(_xlfn.TEXTJOIN(" vs ",,C770:D770),Calendar!G:G,Calendar!B:B),IF(AND(B770="Premier League",E770="Highlights"),_xlfn.XLOOKUP(H770,Calendar!O:O,Calendar!N:N,,-1),""))</f>
        <v/>
      </c>
      <c r="AI770" s="61" t="str">
        <f>IF(AND(AH770&lt;&gt;"",E770="Live"),_xlfn.XLOOKUP(_xlfn.TEXTJOIN(" vs ",,C770:D770),Calendar!G:G,Calendar!K:K),"")</f>
        <v/>
      </c>
      <c r="AJ770" s="61" t="str">
        <f>IF(AND(K770&lt;&gt;"Match of the Day",K770&lt;&gt;"Match of the Day 2",K770&lt;&gt;"Match of the Day Repeat"),"",1+MAX($AJ$10:AJ769))</f>
        <v/>
      </c>
    </row>
    <row r="771" spans="34:36" x14ac:dyDescent="0.35">
      <c r="AH771" s="16" t="str">
        <f>IF(AND(B771="Premier League",E771="Live"),_xlfn.XLOOKUP(_xlfn.TEXTJOIN(" vs ",,C771:D771),Calendar!G:G,Calendar!B:B),IF(AND(B771="Premier League",E771="Highlights"),_xlfn.XLOOKUP(H771,Calendar!O:O,Calendar!N:N,,-1),""))</f>
        <v/>
      </c>
      <c r="AI771" s="61" t="str">
        <f>IF(AND(AH771&lt;&gt;"",E771="Live"),_xlfn.XLOOKUP(_xlfn.TEXTJOIN(" vs ",,C771:D771),Calendar!G:G,Calendar!K:K),"")</f>
        <v/>
      </c>
      <c r="AJ771" s="61" t="str">
        <f>IF(AND(K771&lt;&gt;"Match of the Day",K771&lt;&gt;"Match of the Day 2",K771&lt;&gt;"Match of the Day Repeat"),"",1+MAX($AJ$10:AJ770))</f>
        <v/>
      </c>
    </row>
    <row r="772" spans="34:36" x14ac:dyDescent="0.35">
      <c r="AH772" s="16" t="str">
        <f>IF(AND(B772="Premier League",E772="Live"),_xlfn.XLOOKUP(_xlfn.TEXTJOIN(" vs ",,C772:D772),Calendar!G:G,Calendar!B:B),IF(AND(B772="Premier League",E772="Highlights"),_xlfn.XLOOKUP(H772,Calendar!O:O,Calendar!N:N,,-1),""))</f>
        <v/>
      </c>
      <c r="AI772" s="61" t="str">
        <f>IF(AND(AH772&lt;&gt;"",E772="Live"),_xlfn.XLOOKUP(_xlfn.TEXTJOIN(" vs ",,C772:D772),Calendar!G:G,Calendar!K:K),"")</f>
        <v/>
      </c>
      <c r="AJ772" s="61" t="str">
        <f>IF(AND(K772&lt;&gt;"Match of the Day",K772&lt;&gt;"Match of the Day 2",K772&lt;&gt;"Match of the Day Repeat"),"",1+MAX($AJ$10:AJ771))</f>
        <v/>
      </c>
    </row>
    <row r="773" spans="34:36" x14ac:dyDescent="0.35">
      <c r="AH773" s="16" t="str">
        <f>IF(AND(B773="Premier League",E773="Live"),_xlfn.XLOOKUP(_xlfn.TEXTJOIN(" vs ",,C773:D773),Calendar!G:G,Calendar!B:B),IF(AND(B773="Premier League",E773="Highlights"),_xlfn.XLOOKUP(H773,Calendar!O:O,Calendar!N:N,,-1),""))</f>
        <v/>
      </c>
      <c r="AI773" s="61" t="str">
        <f>IF(AND(AH773&lt;&gt;"",E773="Live"),_xlfn.XLOOKUP(_xlfn.TEXTJOIN(" vs ",,C773:D773),Calendar!G:G,Calendar!K:K),"")</f>
        <v/>
      </c>
      <c r="AJ773" s="61" t="str">
        <f>IF(AND(K773&lt;&gt;"Match of the Day",K773&lt;&gt;"Match of the Day 2",K773&lt;&gt;"Match of the Day Repeat"),"",1+MAX($AJ$10:AJ772))</f>
        <v/>
      </c>
    </row>
    <row r="774" spans="34:36" x14ac:dyDescent="0.35">
      <c r="AH774" s="16" t="str">
        <f>IF(AND(B774="Premier League",E774="Live"),_xlfn.XLOOKUP(_xlfn.TEXTJOIN(" vs ",,C774:D774),Calendar!G:G,Calendar!B:B),IF(AND(B774="Premier League",E774="Highlights"),_xlfn.XLOOKUP(H774,Calendar!O:O,Calendar!N:N,,-1),""))</f>
        <v/>
      </c>
      <c r="AI774" s="61" t="str">
        <f>IF(AND(AH774&lt;&gt;"",E774="Live"),_xlfn.XLOOKUP(_xlfn.TEXTJOIN(" vs ",,C774:D774),Calendar!G:G,Calendar!K:K),"")</f>
        <v/>
      </c>
      <c r="AJ774" s="61" t="str">
        <f>IF(AND(K774&lt;&gt;"Match of the Day",K774&lt;&gt;"Match of the Day 2",K774&lt;&gt;"Match of the Day Repeat"),"",1+MAX($AJ$10:AJ773))</f>
        <v/>
      </c>
    </row>
    <row r="775" spans="34:36" x14ac:dyDescent="0.35">
      <c r="AH775" s="16" t="str">
        <f>IF(AND(B775="Premier League",E775="Live"),_xlfn.XLOOKUP(_xlfn.TEXTJOIN(" vs ",,C775:D775),Calendar!G:G,Calendar!B:B),IF(AND(B775="Premier League",E775="Highlights"),_xlfn.XLOOKUP(H775,Calendar!O:O,Calendar!N:N,,-1),""))</f>
        <v/>
      </c>
      <c r="AI775" s="61" t="str">
        <f>IF(AND(AH775&lt;&gt;"",E775="Live"),_xlfn.XLOOKUP(_xlfn.TEXTJOIN(" vs ",,C775:D775),Calendar!G:G,Calendar!K:K),"")</f>
        <v/>
      </c>
      <c r="AJ775" s="61" t="str">
        <f>IF(AND(K775&lt;&gt;"Match of the Day",K775&lt;&gt;"Match of the Day 2",K775&lt;&gt;"Match of the Day Repeat"),"",1+MAX($AJ$10:AJ774))</f>
        <v/>
      </c>
    </row>
    <row r="776" spans="34:36" x14ac:dyDescent="0.35">
      <c r="AH776" s="16" t="str">
        <f>IF(AND(B776="Premier League",E776="Live"),_xlfn.XLOOKUP(_xlfn.TEXTJOIN(" vs ",,C776:D776),Calendar!G:G,Calendar!B:B),IF(AND(B776="Premier League",E776="Highlights"),_xlfn.XLOOKUP(H776,Calendar!O:O,Calendar!N:N,,-1),""))</f>
        <v/>
      </c>
      <c r="AI776" s="61" t="str">
        <f>IF(AND(AH776&lt;&gt;"",E776="Live"),_xlfn.XLOOKUP(_xlfn.TEXTJOIN(" vs ",,C776:D776),Calendar!G:G,Calendar!K:K),"")</f>
        <v/>
      </c>
      <c r="AJ776" s="61" t="str">
        <f>IF(AND(K776&lt;&gt;"Match of the Day",K776&lt;&gt;"Match of the Day 2",K776&lt;&gt;"Match of the Day Repeat"),"",1+MAX($AJ$10:AJ775))</f>
        <v/>
      </c>
    </row>
    <row r="777" spans="34:36" x14ac:dyDescent="0.35">
      <c r="AH777" s="16" t="str">
        <f>IF(AND(B777="Premier League",E777="Live"),_xlfn.XLOOKUP(_xlfn.TEXTJOIN(" vs ",,C777:D777),Calendar!G:G,Calendar!B:B),IF(AND(B777="Premier League",E777="Highlights"),_xlfn.XLOOKUP(H777,Calendar!O:O,Calendar!N:N,,-1),""))</f>
        <v/>
      </c>
      <c r="AI777" s="61" t="str">
        <f>IF(AND(AH777&lt;&gt;"",E777="Live"),_xlfn.XLOOKUP(_xlfn.TEXTJOIN(" vs ",,C777:D777),Calendar!G:G,Calendar!K:K),"")</f>
        <v/>
      </c>
      <c r="AJ777" s="61" t="str">
        <f>IF(AND(K777&lt;&gt;"Match of the Day",K777&lt;&gt;"Match of the Day 2",K777&lt;&gt;"Match of the Day Repeat"),"",1+MAX($AJ$10:AJ776))</f>
        <v/>
      </c>
    </row>
    <row r="778" spans="34:36" x14ac:dyDescent="0.35">
      <c r="AH778" s="16" t="str">
        <f>IF(AND(B778="Premier League",E778="Live"),_xlfn.XLOOKUP(_xlfn.TEXTJOIN(" vs ",,C778:D778),Calendar!G:G,Calendar!B:B),IF(AND(B778="Premier League",E778="Highlights"),_xlfn.XLOOKUP(H778,Calendar!O:O,Calendar!N:N,,-1),""))</f>
        <v/>
      </c>
      <c r="AI778" s="61" t="str">
        <f>IF(AND(AH778&lt;&gt;"",E778="Live"),_xlfn.XLOOKUP(_xlfn.TEXTJOIN(" vs ",,C778:D778),Calendar!G:G,Calendar!K:K),"")</f>
        <v/>
      </c>
      <c r="AJ778" s="61" t="str">
        <f>IF(AND(K778&lt;&gt;"Match of the Day",K778&lt;&gt;"Match of the Day 2",K778&lt;&gt;"Match of the Day Repeat"),"",1+MAX($AJ$10:AJ777))</f>
        <v/>
      </c>
    </row>
    <row r="779" spans="34:36" x14ac:dyDescent="0.35">
      <c r="AH779" s="16" t="str">
        <f>IF(AND(B779="Premier League",E779="Live"),_xlfn.XLOOKUP(_xlfn.TEXTJOIN(" vs ",,C779:D779),Calendar!G:G,Calendar!B:B),IF(AND(B779="Premier League",E779="Highlights"),_xlfn.XLOOKUP(H779,Calendar!O:O,Calendar!N:N,,-1),""))</f>
        <v/>
      </c>
      <c r="AI779" s="61" t="str">
        <f>IF(AND(AH779&lt;&gt;"",E779="Live"),_xlfn.XLOOKUP(_xlfn.TEXTJOIN(" vs ",,C779:D779),Calendar!G:G,Calendar!K:K),"")</f>
        <v/>
      </c>
      <c r="AJ779" s="61" t="str">
        <f>IF(AND(K779&lt;&gt;"Match of the Day",K779&lt;&gt;"Match of the Day 2",K779&lt;&gt;"Match of the Day Repeat"),"",1+MAX($AJ$10:AJ778))</f>
        <v/>
      </c>
    </row>
    <row r="780" spans="34:36" x14ac:dyDescent="0.35">
      <c r="AH780" s="16" t="str">
        <f>IF(AND(B780="Premier League",E780="Live"),_xlfn.XLOOKUP(_xlfn.TEXTJOIN(" vs ",,C780:D780),Calendar!G:G,Calendar!B:B),IF(AND(B780="Premier League",E780="Highlights"),_xlfn.XLOOKUP(H780,Calendar!O:O,Calendar!N:N,,-1),""))</f>
        <v/>
      </c>
      <c r="AI780" s="61" t="str">
        <f>IF(AND(AH780&lt;&gt;"",E780="Live"),_xlfn.XLOOKUP(_xlfn.TEXTJOIN(" vs ",,C780:D780),Calendar!G:G,Calendar!K:K),"")</f>
        <v/>
      </c>
      <c r="AJ780" s="61" t="str">
        <f>IF(AND(K780&lt;&gt;"Match of the Day",K780&lt;&gt;"Match of the Day 2",K780&lt;&gt;"Match of the Day Repeat"),"",1+MAX($AJ$10:AJ779))</f>
        <v/>
      </c>
    </row>
    <row r="781" spans="34:36" x14ac:dyDescent="0.35">
      <c r="AH781" s="16" t="str">
        <f>IF(AND(B781="Premier League",E781="Live"),_xlfn.XLOOKUP(_xlfn.TEXTJOIN(" vs ",,C781:D781),Calendar!G:G,Calendar!B:B),IF(AND(B781="Premier League",E781="Highlights"),_xlfn.XLOOKUP(H781,Calendar!O:O,Calendar!N:N,,-1),""))</f>
        <v/>
      </c>
      <c r="AI781" s="61" t="str">
        <f>IF(AND(AH781&lt;&gt;"",E781="Live"),_xlfn.XLOOKUP(_xlfn.TEXTJOIN(" vs ",,C781:D781),Calendar!G:G,Calendar!K:K),"")</f>
        <v/>
      </c>
      <c r="AJ781" s="61" t="str">
        <f>IF(AND(K781&lt;&gt;"Match of the Day",K781&lt;&gt;"Match of the Day 2",K781&lt;&gt;"Match of the Day Repeat"),"",1+MAX($AJ$10:AJ780))</f>
        <v/>
      </c>
    </row>
    <row r="782" spans="34:36" x14ac:dyDescent="0.35">
      <c r="AH782" s="16" t="str">
        <f>IF(AND(B782="Premier League",E782="Live"),_xlfn.XLOOKUP(_xlfn.TEXTJOIN(" vs ",,C782:D782),Calendar!G:G,Calendar!B:B),IF(AND(B782="Premier League",E782="Highlights"),_xlfn.XLOOKUP(H782,Calendar!O:O,Calendar!N:N,,-1),""))</f>
        <v/>
      </c>
      <c r="AI782" s="61" t="str">
        <f>IF(AND(AH782&lt;&gt;"",E782="Live"),_xlfn.XLOOKUP(_xlfn.TEXTJOIN(" vs ",,C782:D782),Calendar!G:G,Calendar!K:K),"")</f>
        <v/>
      </c>
      <c r="AJ782" s="61" t="str">
        <f>IF(AND(K782&lt;&gt;"Match of the Day",K782&lt;&gt;"Match of the Day 2",K782&lt;&gt;"Match of the Day Repeat"),"",1+MAX($AJ$10:AJ781))</f>
        <v/>
      </c>
    </row>
    <row r="783" spans="34:36" x14ac:dyDescent="0.35">
      <c r="AH783" s="16" t="str">
        <f>IF(AND(B783="Premier League",E783="Live"),_xlfn.XLOOKUP(_xlfn.TEXTJOIN(" vs ",,C783:D783),Calendar!G:G,Calendar!B:B),IF(AND(B783="Premier League",E783="Highlights"),_xlfn.XLOOKUP(H783,Calendar!O:O,Calendar!N:N,,-1),""))</f>
        <v/>
      </c>
      <c r="AI783" s="61" t="str">
        <f>IF(AND(AH783&lt;&gt;"",E783="Live"),_xlfn.XLOOKUP(_xlfn.TEXTJOIN(" vs ",,C783:D783),Calendar!G:G,Calendar!K:K),"")</f>
        <v/>
      </c>
      <c r="AJ783" s="61" t="str">
        <f>IF(AND(K783&lt;&gt;"Match of the Day",K783&lt;&gt;"Match of the Day 2",K783&lt;&gt;"Match of the Day Repeat"),"",1+MAX($AJ$10:AJ782))</f>
        <v/>
      </c>
    </row>
    <row r="784" spans="34:36" x14ac:dyDescent="0.35">
      <c r="AH784" s="16" t="str">
        <f>IF(AND(B784="Premier League",E784="Live"),_xlfn.XLOOKUP(_xlfn.TEXTJOIN(" vs ",,C784:D784),Calendar!G:G,Calendar!B:B),IF(AND(B784="Premier League",E784="Highlights"),_xlfn.XLOOKUP(H784,Calendar!O:O,Calendar!N:N,,-1),""))</f>
        <v/>
      </c>
      <c r="AI784" s="61" t="str">
        <f>IF(AND(AH784&lt;&gt;"",E784="Live"),_xlfn.XLOOKUP(_xlfn.TEXTJOIN(" vs ",,C784:D784),Calendar!G:G,Calendar!K:K),"")</f>
        <v/>
      </c>
      <c r="AJ784" s="61" t="str">
        <f>IF(AND(K784&lt;&gt;"Match of the Day",K784&lt;&gt;"Match of the Day 2",K784&lt;&gt;"Match of the Day Repeat"),"",1+MAX($AJ$10:AJ783))</f>
        <v/>
      </c>
    </row>
    <row r="785" spans="34:36" x14ac:dyDescent="0.35">
      <c r="AH785" s="16" t="str">
        <f>IF(AND(B785="Premier League",E785="Live"),_xlfn.XLOOKUP(_xlfn.TEXTJOIN(" vs ",,C785:D785),Calendar!G:G,Calendar!B:B),IF(AND(B785="Premier League",E785="Highlights"),_xlfn.XLOOKUP(H785,Calendar!O:O,Calendar!N:N,,-1),""))</f>
        <v/>
      </c>
      <c r="AI785" s="61" t="str">
        <f>IF(AND(AH785&lt;&gt;"",E785="Live"),_xlfn.XLOOKUP(_xlfn.TEXTJOIN(" vs ",,C785:D785),Calendar!G:G,Calendar!K:K),"")</f>
        <v/>
      </c>
      <c r="AJ785" s="61" t="str">
        <f>IF(AND(K785&lt;&gt;"Match of the Day",K785&lt;&gt;"Match of the Day 2",K785&lt;&gt;"Match of the Day Repeat"),"",1+MAX($AJ$10:AJ784))</f>
        <v/>
      </c>
    </row>
    <row r="786" spans="34:36" x14ac:dyDescent="0.35">
      <c r="AH786" s="16" t="str">
        <f>IF(AND(B786="Premier League",E786="Live"),_xlfn.XLOOKUP(_xlfn.TEXTJOIN(" vs ",,C786:D786),Calendar!G:G,Calendar!B:B),IF(AND(B786="Premier League",E786="Highlights"),_xlfn.XLOOKUP(H786,Calendar!O:O,Calendar!N:N,,-1),""))</f>
        <v/>
      </c>
      <c r="AI786" s="61" t="str">
        <f>IF(AND(AH786&lt;&gt;"",E786="Live"),_xlfn.XLOOKUP(_xlfn.TEXTJOIN(" vs ",,C786:D786),Calendar!G:G,Calendar!K:K),"")</f>
        <v/>
      </c>
      <c r="AJ786" s="61" t="str">
        <f>IF(AND(K786&lt;&gt;"Match of the Day",K786&lt;&gt;"Match of the Day 2",K786&lt;&gt;"Match of the Day Repeat"),"",1+MAX($AJ$10:AJ785))</f>
        <v/>
      </c>
    </row>
    <row r="787" spans="34:36" x14ac:dyDescent="0.35">
      <c r="AH787" s="16" t="str">
        <f>IF(AND(B787="Premier League",E787="Live"),_xlfn.XLOOKUP(_xlfn.TEXTJOIN(" vs ",,C787:D787),Calendar!G:G,Calendar!B:B),IF(AND(B787="Premier League",E787="Highlights"),_xlfn.XLOOKUP(H787,Calendar!O:O,Calendar!N:N,,-1),""))</f>
        <v/>
      </c>
      <c r="AI787" s="61" t="str">
        <f>IF(AND(AH787&lt;&gt;"",E787="Live"),_xlfn.XLOOKUP(_xlfn.TEXTJOIN(" vs ",,C787:D787),Calendar!G:G,Calendar!K:K),"")</f>
        <v/>
      </c>
      <c r="AJ787" s="61" t="str">
        <f>IF(AND(K787&lt;&gt;"Match of the Day",K787&lt;&gt;"Match of the Day 2",K787&lt;&gt;"Match of the Day Repeat"),"",1+MAX($AJ$10:AJ786))</f>
        <v/>
      </c>
    </row>
    <row r="788" spans="34:36" x14ac:dyDescent="0.35">
      <c r="AH788" s="16" t="str">
        <f>IF(AND(B788="Premier League",E788="Live"),_xlfn.XLOOKUP(_xlfn.TEXTJOIN(" vs ",,C788:D788),Calendar!G:G,Calendar!B:B),IF(AND(B788="Premier League",E788="Highlights"),_xlfn.XLOOKUP(H788,Calendar!O:O,Calendar!N:N,,-1),""))</f>
        <v/>
      </c>
      <c r="AI788" s="61" t="str">
        <f>IF(AND(AH788&lt;&gt;"",E788="Live"),_xlfn.XLOOKUP(_xlfn.TEXTJOIN(" vs ",,C788:D788),Calendar!G:G,Calendar!K:K),"")</f>
        <v/>
      </c>
      <c r="AJ788" s="61" t="str">
        <f>IF(AND(K788&lt;&gt;"Match of the Day",K788&lt;&gt;"Match of the Day 2",K788&lt;&gt;"Match of the Day Repeat"),"",1+MAX($AJ$10:AJ787))</f>
        <v/>
      </c>
    </row>
    <row r="789" spans="34:36" x14ac:dyDescent="0.35">
      <c r="AH789" s="16" t="str">
        <f>IF(AND(B789="Premier League",E789="Live"),_xlfn.XLOOKUP(_xlfn.TEXTJOIN(" vs ",,C789:D789),Calendar!G:G,Calendar!B:B),IF(AND(B789="Premier League",E789="Highlights"),_xlfn.XLOOKUP(H789,Calendar!O:O,Calendar!N:N,,-1),""))</f>
        <v/>
      </c>
      <c r="AI789" s="61" t="str">
        <f>IF(AND(AH789&lt;&gt;"",E789="Live"),_xlfn.XLOOKUP(_xlfn.TEXTJOIN(" vs ",,C789:D789),Calendar!G:G,Calendar!K:K),"")</f>
        <v/>
      </c>
      <c r="AJ789" s="61" t="str">
        <f>IF(AND(K789&lt;&gt;"Match of the Day",K789&lt;&gt;"Match of the Day 2",K789&lt;&gt;"Match of the Day Repeat"),"",1+MAX($AJ$10:AJ788))</f>
        <v/>
      </c>
    </row>
    <row r="790" spans="34:36" x14ac:dyDescent="0.35">
      <c r="AH790" s="16" t="str">
        <f>IF(AND(B790="Premier League",E790="Live"),_xlfn.XLOOKUP(_xlfn.TEXTJOIN(" vs ",,C790:D790),Calendar!G:G,Calendar!B:B),IF(AND(B790="Premier League",E790="Highlights"),_xlfn.XLOOKUP(H790,Calendar!O:O,Calendar!N:N,,-1),""))</f>
        <v/>
      </c>
      <c r="AI790" s="61" t="str">
        <f>IF(AND(AH790&lt;&gt;"",E790="Live"),_xlfn.XLOOKUP(_xlfn.TEXTJOIN(" vs ",,C790:D790),Calendar!G:G,Calendar!K:K),"")</f>
        <v/>
      </c>
      <c r="AJ790" s="61" t="str">
        <f>IF(AND(K790&lt;&gt;"Match of the Day",K790&lt;&gt;"Match of the Day 2",K790&lt;&gt;"Match of the Day Repeat"),"",1+MAX($AJ$10:AJ789))</f>
        <v/>
      </c>
    </row>
    <row r="791" spans="34:36" x14ac:dyDescent="0.35">
      <c r="AH791" s="16" t="str">
        <f>IF(AND(B791="Premier League",E791="Live"),_xlfn.XLOOKUP(_xlfn.TEXTJOIN(" vs ",,C791:D791),Calendar!G:G,Calendar!B:B),IF(AND(B791="Premier League",E791="Highlights"),_xlfn.XLOOKUP(H791,Calendar!O:O,Calendar!N:N,,-1),""))</f>
        <v/>
      </c>
      <c r="AI791" s="61" t="str">
        <f>IF(AND(AH791&lt;&gt;"",E791="Live"),_xlfn.XLOOKUP(_xlfn.TEXTJOIN(" vs ",,C791:D791),Calendar!G:G,Calendar!K:K),"")</f>
        <v/>
      </c>
      <c r="AJ791" s="61" t="str">
        <f>IF(AND(K791&lt;&gt;"Match of the Day",K791&lt;&gt;"Match of the Day 2",K791&lt;&gt;"Match of the Day Repeat"),"",1+MAX($AJ$10:AJ790))</f>
        <v/>
      </c>
    </row>
    <row r="792" spans="34:36" x14ac:dyDescent="0.35">
      <c r="AH792" s="16" t="str">
        <f>IF(AND(B792="Premier League",E792="Live"),_xlfn.XLOOKUP(_xlfn.TEXTJOIN(" vs ",,C792:D792),Calendar!G:G,Calendar!B:B),IF(AND(B792="Premier League",E792="Highlights"),_xlfn.XLOOKUP(H792,Calendar!O:O,Calendar!N:N,,-1),""))</f>
        <v/>
      </c>
      <c r="AI792" s="61" t="str">
        <f>IF(AND(AH792&lt;&gt;"",E792="Live"),_xlfn.XLOOKUP(_xlfn.TEXTJOIN(" vs ",,C792:D792),Calendar!G:G,Calendar!K:K),"")</f>
        <v/>
      </c>
      <c r="AJ792" s="61" t="str">
        <f>IF(AND(K792&lt;&gt;"Match of the Day",K792&lt;&gt;"Match of the Day 2",K792&lt;&gt;"Match of the Day Repeat"),"",1+MAX($AJ$10:AJ791))</f>
        <v/>
      </c>
    </row>
    <row r="793" spans="34:36" x14ac:dyDescent="0.35">
      <c r="AH793" s="16" t="str">
        <f>IF(AND(B793="Premier League",E793="Live"),_xlfn.XLOOKUP(_xlfn.TEXTJOIN(" vs ",,C793:D793),Calendar!G:G,Calendar!B:B),IF(AND(B793="Premier League",E793="Highlights"),_xlfn.XLOOKUP(H793,Calendar!O:O,Calendar!N:N,,-1),""))</f>
        <v/>
      </c>
      <c r="AI793" s="61" t="str">
        <f>IF(AND(AH793&lt;&gt;"",E793="Live"),_xlfn.XLOOKUP(_xlfn.TEXTJOIN(" vs ",,C793:D793),Calendar!G:G,Calendar!K:K),"")</f>
        <v/>
      </c>
      <c r="AJ793" s="61" t="str">
        <f>IF(AND(K793&lt;&gt;"Match of the Day",K793&lt;&gt;"Match of the Day 2",K793&lt;&gt;"Match of the Day Repeat"),"",1+MAX($AJ$10:AJ792))</f>
        <v/>
      </c>
    </row>
    <row r="794" spans="34:36" x14ac:dyDescent="0.35">
      <c r="AH794" s="16" t="str">
        <f>IF(AND(B794="Premier League",E794="Live"),_xlfn.XLOOKUP(_xlfn.TEXTJOIN(" vs ",,C794:D794),Calendar!G:G,Calendar!B:B),IF(AND(B794="Premier League",E794="Highlights"),_xlfn.XLOOKUP(H794,Calendar!O:O,Calendar!N:N,,-1),""))</f>
        <v/>
      </c>
      <c r="AI794" s="61" t="str">
        <f>IF(AND(AH794&lt;&gt;"",E794="Live"),_xlfn.XLOOKUP(_xlfn.TEXTJOIN(" vs ",,C794:D794),Calendar!G:G,Calendar!K:K),"")</f>
        <v/>
      </c>
      <c r="AJ794" s="61" t="str">
        <f>IF(AND(K794&lt;&gt;"Match of the Day",K794&lt;&gt;"Match of the Day 2",K794&lt;&gt;"Match of the Day Repeat"),"",1+MAX($AJ$10:AJ793))</f>
        <v/>
      </c>
    </row>
    <row r="795" spans="34:36" x14ac:dyDescent="0.35">
      <c r="AH795" s="16" t="str">
        <f>IF(AND(B795="Premier League",E795="Live"),_xlfn.XLOOKUP(_xlfn.TEXTJOIN(" vs ",,C795:D795),Calendar!G:G,Calendar!B:B),IF(AND(B795="Premier League",E795="Highlights"),_xlfn.XLOOKUP(H795,Calendar!O:O,Calendar!N:N,,-1),""))</f>
        <v/>
      </c>
      <c r="AI795" s="61" t="str">
        <f>IF(AND(AH795&lt;&gt;"",E795="Live"),_xlfn.XLOOKUP(_xlfn.TEXTJOIN(" vs ",,C795:D795),Calendar!G:G,Calendar!K:K),"")</f>
        <v/>
      </c>
      <c r="AJ795" s="61" t="str">
        <f>IF(AND(K795&lt;&gt;"Match of the Day",K795&lt;&gt;"Match of the Day 2",K795&lt;&gt;"Match of the Day Repeat"),"",1+MAX($AJ$10:AJ794))</f>
        <v/>
      </c>
    </row>
    <row r="796" spans="34:36" x14ac:dyDescent="0.35">
      <c r="AH796" s="16" t="str">
        <f>IF(AND(B796="Premier League",E796="Live"),_xlfn.XLOOKUP(_xlfn.TEXTJOIN(" vs ",,C796:D796),Calendar!G:G,Calendar!B:B),IF(AND(B796="Premier League",E796="Highlights"),_xlfn.XLOOKUP(H796,Calendar!O:O,Calendar!N:N,,-1),""))</f>
        <v/>
      </c>
      <c r="AI796" s="61" t="str">
        <f>IF(AND(AH796&lt;&gt;"",E796="Live"),_xlfn.XLOOKUP(_xlfn.TEXTJOIN(" vs ",,C796:D796),Calendar!G:G,Calendar!K:K),"")</f>
        <v/>
      </c>
      <c r="AJ796" s="61" t="str">
        <f>IF(AND(K796&lt;&gt;"Match of the Day",K796&lt;&gt;"Match of the Day 2",K796&lt;&gt;"Match of the Day Repeat"),"",1+MAX($AJ$10:AJ795))</f>
        <v/>
      </c>
    </row>
    <row r="797" spans="34:36" x14ac:dyDescent="0.35">
      <c r="AH797" s="16" t="str">
        <f>IF(AND(B797="Premier League",E797="Live"),_xlfn.XLOOKUP(_xlfn.TEXTJOIN(" vs ",,C797:D797),Calendar!G:G,Calendar!B:B),IF(AND(B797="Premier League",E797="Highlights"),_xlfn.XLOOKUP(H797,Calendar!O:O,Calendar!N:N,,-1),""))</f>
        <v/>
      </c>
      <c r="AI797" s="61" t="str">
        <f>IF(AND(AH797&lt;&gt;"",E797="Live"),_xlfn.XLOOKUP(_xlfn.TEXTJOIN(" vs ",,C797:D797),Calendar!G:G,Calendar!K:K),"")</f>
        <v/>
      </c>
      <c r="AJ797" s="61" t="str">
        <f>IF(AND(K797&lt;&gt;"Match of the Day",K797&lt;&gt;"Match of the Day 2",K797&lt;&gt;"Match of the Day Repeat"),"",1+MAX($AJ$10:AJ796))</f>
        <v/>
      </c>
    </row>
    <row r="798" spans="34:36" x14ac:dyDescent="0.35">
      <c r="AH798" s="16" t="str">
        <f>IF(AND(B798="Premier League",E798="Live"),_xlfn.XLOOKUP(_xlfn.TEXTJOIN(" vs ",,C798:D798),Calendar!G:G,Calendar!B:B),IF(AND(B798="Premier League",E798="Highlights"),_xlfn.XLOOKUP(H798,Calendar!O:O,Calendar!N:N,,-1),""))</f>
        <v/>
      </c>
      <c r="AI798" s="61" t="str">
        <f>IF(AND(AH798&lt;&gt;"",E798="Live"),_xlfn.XLOOKUP(_xlfn.TEXTJOIN(" vs ",,C798:D798),Calendar!G:G,Calendar!K:K),"")</f>
        <v/>
      </c>
      <c r="AJ798" s="61" t="str">
        <f>IF(AND(K798&lt;&gt;"Match of the Day",K798&lt;&gt;"Match of the Day 2",K798&lt;&gt;"Match of the Day Repeat"),"",1+MAX($AJ$10:AJ797))</f>
        <v/>
      </c>
    </row>
    <row r="799" spans="34:36" x14ac:dyDescent="0.35">
      <c r="AH799" s="16" t="str">
        <f>IF(AND(B799="Premier League",E799="Live"),_xlfn.XLOOKUP(_xlfn.TEXTJOIN(" vs ",,C799:D799),Calendar!G:G,Calendar!B:B),IF(AND(B799="Premier League",E799="Highlights"),_xlfn.XLOOKUP(H799,Calendar!O:O,Calendar!N:N,,-1),""))</f>
        <v/>
      </c>
      <c r="AI799" s="61" t="str">
        <f>IF(AND(AH799&lt;&gt;"",E799="Live"),_xlfn.XLOOKUP(_xlfn.TEXTJOIN(" vs ",,C799:D799),Calendar!G:G,Calendar!K:K),"")</f>
        <v/>
      </c>
      <c r="AJ799" s="61" t="str">
        <f>IF(AND(K799&lt;&gt;"Match of the Day",K799&lt;&gt;"Match of the Day 2",K799&lt;&gt;"Match of the Day Repeat"),"",1+MAX($AJ$10:AJ798))</f>
        <v/>
      </c>
    </row>
    <row r="800" spans="34:36" x14ac:dyDescent="0.35">
      <c r="AH800" s="16" t="str">
        <f>IF(AND(B800="Premier League",E800="Live"),_xlfn.XLOOKUP(_xlfn.TEXTJOIN(" vs ",,C800:D800),Calendar!G:G,Calendar!B:B),IF(AND(B800="Premier League",E800="Highlights"),_xlfn.XLOOKUP(H800,Calendar!O:O,Calendar!N:N,,-1),""))</f>
        <v/>
      </c>
      <c r="AI800" s="61" t="str">
        <f>IF(AND(AH800&lt;&gt;"",E800="Live"),_xlfn.XLOOKUP(_xlfn.TEXTJOIN(" vs ",,C800:D800),Calendar!G:G,Calendar!K:K),"")</f>
        <v/>
      </c>
      <c r="AJ800" s="61" t="str">
        <f>IF(AND(K800&lt;&gt;"Match of the Day",K800&lt;&gt;"Match of the Day 2",K800&lt;&gt;"Match of the Day Repeat"),"",1+MAX($AJ$10:AJ799))</f>
        <v/>
      </c>
    </row>
    <row r="801" spans="34:36" x14ac:dyDescent="0.35">
      <c r="AH801" s="16" t="str">
        <f>IF(AND(B801="Premier League",E801="Live"),_xlfn.XLOOKUP(_xlfn.TEXTJOIN(" vs ",,C801:D801),Calendar!G:G,Calendar!B:B),IF(AND(B801="Premier League",E801="Highlights"),_xlfn.XLOOKUP(H801,Calendar!O:O,Calendar!N:N,,-1),""))</f>
        <v/>
      </c>
      <c r="AI801" s="61" t="str">
        <f>IF(AND(AH801&lt;&gt;"",E801="Live"),_xlfn.XLOOKUP(_xlfn.TEXTJOIN(" vs ",,C801:D801),Calendar!G:G,Calendar!K:K),"")</f>
        <v/>
      </c>
      <c r="AJ801" s="61" t="str">
        <f>IF(AND(K801&lt;&gt;"Match of the Day",K801&lt;&gt;"Match of the Day 2",K801&lt;&gt;"Match of the Day Repeat"),"",1+MAX($AJ$10:AJ800))</f>
        <v/>
      </c>
    </row>
    <row r="802" spans="34:36" x14ac:dyDescent="0.35">
      <c r="AH802" s="16" t="str">
        <f>IF(AND(B802="Premier League",E802="Live"),_xlfn.XLOOKUP(_xlfn.TEXTJOIN(" vs ",,C802:D802),Calendar!G:G,Calendar!B:B),IF(AND(B802="Premier League",E802="Highlights"),_xlfn.XLOOKUP(H802,Calendar!O:O,Calendar!N:N,,-1),""))</f>
        <v/>
      </c>
      <c r="AI802" s="61" t="str">
        <f>IF(AND(AH802&lt;&gt;"",E802="Live"),_xlfn.XLOOKUP(_xlfn.TEXTJOIN(" vs ",,C802:D802),Calendar!G:G,Calendar!K:K),"")</f>
        <v/>
      </c>
      <c r="AJ802" s="61" t="str">
        <f>IF(AND(K802&lt;&gt;"Match of the Day",K802&lt;&gt;"Match of the Day 2",K802&lt;&gt;"Match of the Day Repeat"),"",1+MAX($AJ$10:AJ801))</f>
        <v/>
      </c>
    </row>
    <row r="803" spans="34:36" x14ac:dyDescent="0.35">
      <c r="AH803" s="16" t="str">
        <f>IF(AND(B803="Premier League",E803="Live"),_xlfn.XLOOKUP(_xlfn.TEXTJOIN(" vs ",,C803:D803),Calendar!G:G,Calendar!B:B),IF(AND(B803="Premier League",E803="Highlights"),_xlfn.XLOOKUP(H803,Calendar!O:O,Calendar!N:N,,-1),""))</f>
        <v/>
      </c>
      <c r="AI803" s="61" t="str">
        <f>IF(AND(AH803&lt;&gt;"",E803="Live"),_xlfn.XLOOKUP(_xlfn.TEXTJOIN(" vs ",,C803:D803),Calendar!G:G,Calendar!K:K),"")</f>
        <v/>
      </c>
      <c r="AJ803" s="61" t="str">
        <f>IF(AND(K803&lt;&gt;"Match of the Day",K803&lt;&gt;"Match of the Day 2",K803&lt;&gt;"Match of the Day Repeat"),"",1+MAX($AJ$10:AJ802))</f>
        <v/>
      </c>
    </row>
    <row r="804" spans="34:36" x14ac:dyDescent="0.35">
      <c r="AH804" s="16" t="str">
        <f>IF(AND(B804="Premier League",E804="Live"),_xlfn.XLOOKUP(_xlfn.TEXTJOIN(" vs ",,C804:D804),Calendar!G:G,Calendar!B:B),IF(AND(B804="Premier League",E804="Highlights"),_xlfn.XLOOKUP(H804,Calendar!O:O,Calendar!N:N,,-1),""))</f>
        <v/>
      </c>
      <c r="AI804" s="61" t="str">
        <f>IF(AND(AH804&lt;&gt;"",E804="Live"),_xlfn.XLOOKUP(_xlfn.TEXTJOIN(" vs ",,C804:D804),Calendar!G:G,Calendar!K:K),"")</f>
        <v/>
      </c>
      <c r="AJ804" s="61" t="str">
        <f>IF(AND(K804&lt;&gt;"Match of the Day",K804&lt;&gt;"Match of the Day 2",K804&lt;&gt;"Match of the Day Repeat"),"",1+MAX($AJ$10:AJ803))</f>
        <v/>
      </c>
    </row>
    <row r="805" spans="34:36" x14ac:dyDescent="0.35">
      <c r="AH805" s="16" t="str">
        <f>IF(AND(B805="Premier League",E805="Live"),_xlfn.XLOOKUP(_xlfn.TEXTJOIN(" vs ",,C805:D805),Calendar!G:G,Calendar!B:B),IF(AND(B805="Premier League",E805="Highlights"),_xlfn.XLOOKUP(H805,Calendar!O:O,Calendar!N:N,,-1),""))</f>
        <v/>
      </c>
      <c r="AI805" s="61" t="str">
        <f>IF(AND(AH805&lt;&gt;"",E805="Live"),_xlfn.XLOOKUP(_xlfn.TEXTJOIN(" vs ",,C805:D805),Calendar!G:G,Calendar!K:K),"")</f>
        <v/>
      </c>
      <c r="AJ805" s="61" t="str">
        <f>IF(AND(K805&lt;&gt;"Match of the Day",K805&lt;&gt;"Match of the Day 2",K805&lt;&gt;"Match of the Day Repeat"),"",1+MAX($AJ$10:AJ804))</f>
        <v/>
      </c>
    </row>
    <row r="806" spans="34:36" x14ac:dyDescent="0.35">
      <c r="AH806" s="16" t="str">
        <f>IF(AND(B806="Premier League",E806="Live"),_xlfn.XLOOKUP(_xlfn.TEXTJOIN(" vs ",,C806:D806),Calendar!G:G,Calendar!B:B),IF(AND(B806="Premier League",E806="Highlights"),_xlfn.XLOOKUP(H806,Calendar!O:O,Calendar!N:N,,-1),""))</f>
        <v/>
      </c>
      <c r="AI806" s="61" t="str">
        <f>IF(AND(AH806&lt;&gt;"",E806="Live"),_xlfn.XLOOKUP(_xlfn.TEXTJOIN(" vs ",,C806:D806),Calendar!G:G,Calendar!K:K),"")</f>
        <v/>
      </c>
      <c r="AJ806" s="61" t="str">
        <f>IF(AND(K806&lt;&gt;"Match of the Day",K806&lt;&gt;"Match of the Day 2",K806&lt;&gt;"Match of the Day Repeat"),"",1+MAX($AJ$10:AJ805))</f>
        <v/>
      </c>
    </row>
    <row r="807" spans="34:36" x14ac:dyDescent="0.35">
      <c r="AH807" s="16" t="str">
        <f>IF(AND(B807="Premier League",E807="Live"),_xlfn.XLOOKUP(_xlfn.TEXTJOIN(" vs ",,C807:D807),Calendar!G:G,Calendar!B:B),IF(AND(B807="Premier League",E807="Highlights"),_xlfn.XLOOKUP(H807,Calendar!O:O,Calendar!N:N,,-1),""))</f>
        <v/>
      </c>
      <c r="AI807" s="61" t="str">
        <f>IF(AND(AH807&lt;&gt;"",E807="Live"),_xlfn.XLOOKUP(_xlfn.TEXTJOIN(" vs ",,C807:D807),Calendar!G:G,Calendar!K:K),"")</f>
        <v/>
      </c>
      <c r="AJ807" s="61" t="str">
        <f>IF(AND(K807&lt;&gt;"Match of the Day",K807&lt;&gt;"Match of the Day 2",K807&lt;&gt;"Match of the Day Repeat"),"",1+MAX($AJ$10:AJ806))</f>
        <v/>
      </c>
    </row>
    <row r="808" spans="34:36" x14ac:dyDescent="0.35">
      <c r="AH808" s="16" t="str">
        <f>IF(AND(B808="Premier League",E808="Live"),_xlfn.XLOOKUP(_xlfn.TEXTJOIN(" vs ",,C808:D808),Calendar!G:G,Calendar!B:B),IF(AND(B808="Premier League",E808="Highlights"),_xlfn.XLOOKUP(H808,Calendar!O:O,Calendar!N:N,,-1),""))</f>
        <v/>
      </c>
      <c r="AI808" s="61" t="str">
        <f>IF(AND(AH808&lt;&gt;"",E808="Live"),_xlfn.XLOOKUP(_xlfn.TEXTJOIN(" vs ",,C808:D808),Calendar!G:G,Calendar!K:K),"")</f>
        <v/>
      </c>
      <c r="AJ808" s="61" t="str">
        <f>IF(AND(K808&lt;&gt;"Match of the Day",K808&lt;&gt;"Match of the Day 2",K808&lt;&gt;"Match of the Day Repeat"),"",1+MAX($AJ$10:AJ807))</f>
        <v/>
      </c>
    </row>
    <row r="809" spans="34:36" x14ac:dyDescent="0.35">
      <c r="AH809" s="16" t="str">
        <f>IF(AND(B809="Premier League",E809="Live"),_xlfn.XLOOKUP(_xlfn.TEXTJOIN(" vs ",,C809:D809),Calendar!G:G,Calendar!B:B),IF(AND(B809="Premier League",E809="Highlights"),_xlfn.XLOOKUP(H809,Calendar!O:O,Calendar!N:N,,-1),""))</f>
        <v/>
      </c>
      <c r="AI809" s="61" t="str">
        <f>IF(AND(AH809&lt;&gt;"",E809="Live"),_xlfn.XLOOKUP(_xlfn.TEXTJOIN(" vs ",,C809:D809),Calendar!G:G,Calendar!K:K),"")</f>
        <v/>
      </c>
      <c r="AJ809" s="61" t="str">
        <f>IF(AND(K809&lt;&gt;"Match of the Day",K809&lt;&gt;"Match of the Day 2",K809&lt;&gt;"Match of the Day Repeat"),"",1+MAX($AJ$10:AJ808))</f>
        <v/>
      </c>
    </row>
    <row r="810" spans="34:36" x14ac:dyDescent="0.35">
      <c r="AH810" s="16" t="str">
        <f>IF(AND(B810="Premier League",E810="Live"),_xlfn.XLOOKUP(_xlfn.TEXTJOIN(" vs ",,C810:D810),Calendar!G:G,Calendar!B:B),IF(AND(B810="Premier League",E810="Highlights"),_xlfn.XLOOKUP(H810,Calendar!O:O,Calendar!N:N,,-1),""))</f>
        <v/>
      </c>
      <c r="AI810" s="61" t="str">
        <f>IF(AND(AH810&lt;&gt;"",E810="Live"),_xlfn.XLOOKUP(_xlfn.TEXTJOIN(" vs ",,C810:D810),Calendar!G:G,Calendar!K:K),"")</f>
        <v/>
      </c>
      <c r="AJ810" s="61" t="str">
        <f>IF(AND(K810&lt;&gt;"Match of the Day",K810&lt;&gt;"Match of the Day 2",K810&lt;&gt;"Match of the Day Repeat"),"",1+MAX($AJ$10:AJ809))</f>
        <v/>
      </c>
    </row>
    <row r="811" spans="34:36" x14ac:dyDescent="0.35">
      <c r="AH811" s="16" t="str">
        <f>IF(AND(B811="Premier League",E811="Live"),_xlfn.XLOOKUP(_xlfn.TEXTJOIN(" vs ",,C811:D811),Calendar!G:G,Calendar!B:B),IF(AND(B811="Premier League",E811="Highlights"),_xlfn.XLOOKUP(H811,Calendar!O:O,Calendar!N:N,,-1),""))</f>
        <v/>
      </c>
      <c r="AI811" s="61" t="str">
        <f>IF(AND(AH811&lt;&gt;"",E811="Live"),_xlfn.XLOOKUP(_xlfn.TEXTJOIN(" vs ",,C811:D811),Calendar!G:G,Calendar!K:K),"")</f>
        <v/>
      </c>
      <c r="AJ811" s="61" t="str">
        <f>IF(AND(K811&lt;&gt;"Match of the Day",K811&lt;&gt;"Match of the Day 2",K811&lt;&gt;"Match of the Day Repeat"),"",1+MAX($AJ$10:AJ810))</f>
        <v/>
      </c>
    </row>
    <row r="812" spans="34:36" x14ac:dyDescent="0.35">
      <c r="AH812" s="16" t="str">
        <f>IF(AND(B812="Premier League",E812="Live"),_xlfn.XLOOKUP(_xlfn.TEXTJOIN(" vs ",,C812:D812),Calendar!G:G,Calendar!B:B),IF(AND(B812="Premier League",E812="Highlights"),_xlfn.XLOOKUP(H812,Calendar!O:O,Calendar!N:N,,-1),""))</f>
        <v/>
      </c>
      <c r="AI812" s="61" t="str">
        <f>IF(AND(AH812&lt;&gt;"",E812="Live"),_xlfn.XLOOKUP(_xlfn.TEXTJOIN(" vs ",,C812:D812),Calendar!G:G,Calendar!K:K),"")</f>
        <v/>
      </c>
      <c r="AJ812" s="61" t="str">
        <f>IF(AND(K812&lt;&gt;"Match of the Day",K812&lt;&gt;"Match of the Day 2",K812&lt;&gt;"Match of the Day Repeat"),"",1+MAX($AJ$10:AJ811))</f>
        <v/>
      </c>
    </row>
    <row r="813" spans="34:36" x14ac:dyDescent="0.35">
      <c r="AH813" s="16" t="str">
        <f>IF(AND(B813="Premier League",E813="Live"),_xlfn.XLOOKUP(_xlfn.TEXTJOIN(" vs ",,C813:D813),Calendar!G:G,Calendar!B:B),IF(AND(B813="Premier League",E813="Highlights"),_xlfn.XLOOKUP(H813,Calendar!O:O,Calendar!N:N,,-1),""))</f>
        <v/>
      </c>
      <c r="AI813" s="61" t="str">
        <f>IF(AND(AH813&lt;&gt;"",E813="Live"),_xlfn.XLOOKUP(_xlfn.TEXTJOIN(" vs ",,C813:D813),Calendar!G:G,Calendar!K:K),"")</f>
        <v/>
      </c>
      <c r="AJ813" s="61" t="str">
        <f>IF(AND(K813&lt;&gt;"Match of the Day",K813&lt;&gt;"Match of the Day 2",K813&lt;&gt;"Match of the Day Repeat"),"",1+MAX($AJ$10:AJ812))</f>
        <v/>
      </c>
    </row>
    <row r="814" spans="34:36" x14ac:dyDescent="0.35">
      <c r="AH814" s="16" t="str">
        <f>IF(AND(B814="Premier League",E814="Live"),_xlfn.XLOOKUP(_xlfn.TEXTJOIN(" vs ",,C814:D814),Calendar!G:G,Calendar!B:B),IF(AND(B814="Premier League",E814="Highlights"),_xlfn.XLOOKUP(H814,Calendar!O:O,Calendar!N:N,,-1),""))</f>
        <v/>
      </c>
      <c r="AI814" s="61" t="str">
        <f>IF(AND(AH814&lt;&gt;"",E814="Live"),_xlfn.XLOOKUP(_xlfn.TEXTJOIN(" vs ",,C814:D814),Calendar!G:G,Calendar!K:K),"")</f>
        <v/>
      </c>
      <c r="AJ814" s="61" t="str">
        <f>IF(AND(K814&lt;&gt;"Match of the Day",K814&lt;&gt;"Match of the Day 2",K814&lt;&gt;"Match of the Day Repeat"),"",1+MAX($AJ$10:AJ813))</f>
        <v/>
      </c>
    </row>
    <row r="815" spans="34:36" x14ac:dyDescent="0.35">
      <c r="AH815" s="16" t="str">
        <f>IF(AND(B815="Premier League",E815="Live"),_xlfn.XLOOKUP(_xlfn.TEXTJOIN(" vs ",,C815:D815),Calendar!G:G,Calendar!B:B),IF(AND(B815="Premier League",E815="Highlights"),_xlfn.XLOOKUP(H815,Calendar!O:O,Calendar!N:N,,-1),""))</f>
        <v/>
      </c>
      <c r="AI815" s="61" t="str">
        <f>IF(AND(AH815&lt;&gt;"",E815="Live"),_xlfn.XLOOKUP(_xlfn.TEXTJOIN(" vs ",,C815:D815),Calendar!G:G,Calendar!K:K),"")</f>
        <v/>
      </c>
      <c r="AJ815" s="61" t="str">
        <f>IF(AND(K815&lt;&gt;"Match of the Day",K815&lt;&gt;"Match of the Day 2",K815&lt;&gt;"Match of the Day Repeat"),"",1+MAX($AJ$10:AJ814))</f>
        <v/>
      </c>
    </row>
    <row r="816" spans="34:36" x14ac:dyDescent="0.35">
      <c r="AH816" s="16" t="str">
        <f>IF(AND(B816="Premier League",E816="Live"),_xlfn.XLOOKUP(_xlfn.TEXTJOIN(" vs ",,C816:D816),Calendar!G:G,Calendar!B:B),IF(AND(B816="Premier League",E816="Highlights"),_xlfn.XLOOKUP(H816,Calendar!O:O,Calendar!N:N,,-1),""))</f>
        <v/>
      </c>
      <c r="AI816" s="61" t="str">
        <f>IF(AND(AH816&lt;&gt;"",E816="Live"),_xlfn.XLOOKUP(_xlfn.TEXTJOIN(" vs ",,C816:D816),Calendar!G:G,Calendar!K:K),"")</f>
        <v/>
      </c>
      <c r="AJ816" s="61" t="str">
        <f>IF(AND(K816&lt;&gt;"Match of the Day",K816&lt;&gt;"Match of the Day 2",K816&lt;&gt;"Match of the Day Repeat"),"",1+MAX($AJ$10:AJ815))</f>
        <v/>
      </c>
    </row>
    <row r="817" spans="34:36" x14ac:dyDescent="0.35">
      <c r="AH817" s="16" t="str">
        <f>IF(AND(B817="Premier League",E817="Live"),_xlfn.XLOOKUP(_xlfn.TEXTJOIN(" vs ",,C817:D817),Calendar!G:G,Calendar!B:B),IF(AND(B817="Premier League",E817="Highlights"),_xlfn.XLOOKUP(H817,Calendar!O:O,Calendar!N:N,,-1),""))</f>
        <v/>
      </c>
      <c r="AI817" s="61" t="str">
        <f>IF(AND(AH817&lt;&gt;"",E817="Live"),_xlfn.XLOOKUP(_xlfn.TEXTJOIN(" vs ",,C817:D817),Calendar!G:G,Calendar!K:K),"")</f>
        <v/>
      </c>
      <c r="AJ817" s="61" t="str">
        <f>IF(AND(K817&lt;&gt;"Match of the Day",K817&lt;&gt;"Match of the Day 2",K817&lt;&gt;"Match of the Day Repeat"),"",1+MAX($AJ$10:AJ816))</f>
        <v/>
      </c>
    </row>
    <row r="818" spans="34:36" x14ac:dyDescent="0.35">
      <c r="AH818" s="16" t="str">
        <f>IF(AND(B818="Premier League",E818="Live"),_xlfn.XLOOKUP(_xlfn.TEXTJOIN(" vs ",,C818:D818),Calendar!G:G,Calendar!B:B),IF(AND(B818="Premier League",E818="Highlights"),_xlfn.XLOOKUP(H818,Calendar!O:O,Calendar!N:N,,-1),""))</f>
        <v/>
      </c>
      <c r="AI818" s="61" t="str">
        <f>IF(AND(AH818&lt;&gt;"",E818="Live"),_xlfn.XLOOKUP(_xlfn.TEXTJOIN(" vs ",,C818:D818),Calendar!G:G,Calendar!K:K),"")</f>
        <v/>
      </c>
      <c r="AJ818" s="61" t="str">
        <f>IF(AND(K818&lt;&gt;"Match of the Day",K818&lt;&gt;"Match of the Day 2",K818&lt;&gt;"Match of the Day Repeat"),"",1+MAX($AJ$10:AJ817))</f>
        <v/>
      </c>
    </row>
    <row r="819" spans="34:36" x14ac:dyDescent="0.35">
      <c r="AH819" s="16" t="str">
        <f>IF(AND(B819="Premier League",E819="Live"),_xlfn.XLOOKUP(_xlfn.TEXTJOIN(" vs ",,C819:D819),Calendar!G:G,Calendar!B:B),IF(AND(B819="Premier League",E819="Highlights"),_xlfn.XLOOKUP(H819,Calendar!O:O,Calendar!N:N,,-1),""))</f>
        <v/>
      </c>
      <c r="AI819" s="61" t="str">
        <f>IF(AND(AH819&lt;&gt;"",E819="Live"),_xlfn.XLOOKUP(_xlfn.TEXTJOIN(" vs ",,C819:D819),Calendar!G:G,Calendar!K:K),"")</f>
        <v/>
      </c>
      <c r="AJ819" s="61" t="str">
        <f>IF(AND(K819&lt;&gt;"Match of the Day",K819&lt;&gt;"Match of the Day 2",K819&lt;&gt;"Match of the Day Repeat"),"",1+MAX($AJ$10:AJ818))</f>
        <v/>
      </c>
    </row>
    <row r="820" spans="34:36" x14ac:dyDescent="0.35">
      <c r="AH820" s="16" t="str">
        <f>IF(AND(B820="Premier League",E820="Live"),_xlfn.XLOOKUP(_xlfn.TEXTJOIN(" vs ",,C820:D820),Calendar!G:G,Calendar!B:B),IF(AND(B820="Premier League",E820="Highlights"),_xlfn.XLOOKUP(H820,Calendar!O:O,Calendar!N:N,,-1),""))</f>
        <v/>
      </c>
      <c r="AI820" s="61" t="str">
        <f>IF(AND(AH820&lt;&gt;"",E820="Live"),_xlfn.XLOOKUP(_xlfn.TEXTJOIN(" vs ",,C820:D820),Calendar!G:G,Calendar!K:K),"")</f>
        <v/>
      </c>
      <c r="AJ820" s="61" t="str">
        <f>IF(AND(K820&lt;&gt;"Match of the Day",K820&lt;&gt;"Match of the Day 2",K820&lt;&gt;"Match of the Day Repeat"),"",1+MAX($AJ$10:AJ819))</f>
        <v/>
      </c>
    </row>
    <row r="821" spans="34:36" x14ac:dyDescent="0.35">
      <c r="AH821" s="16" t="str">
        <f>IF(AND(B821="Premier League",E821="Live"),_xlfn.XLOOKUP(_xlfn.TEXTJOIN(" vs ",,C821:D821),Calendar!G:G,Calendar!B:B),IF(AND(B821="Premier League",E821="Highlights"),_xlfn.XLOOKUP(H821,Calendar!O:O,Calendar!N:N,,-1),""))</f>
        <v/>
      </c>
      <c r="AI821" s="61" t="str">
        <f>IF(AND(AH821&lt;&gt;"",E821="Live"),_xlfn.XLOOKUP(_xlfn.TEXTJOIN(" vs ",,C821:D821),Calendar!G:G,Calendar!K:K),"")</f>
        <v/>
      </c>
      <c r="AJ821" s="61" t="str">
        <f>IF(AND(K821&lt;&gt;"Match of the Day",K821&lt;&gt;"Match of the Day 2",K821&lt;&gt;"Match of the Day Repeat"),"",1+MAX($AJ$10:AJ820))</f>
        <v/>
      </c>
    </row>
    <row r="822" spans="34:36" x14ac:dyDescent="0.35">
      <c r="AH822" s="16" t="str">
        <f>IF(AND(B822="Premier League",E822="Live"),_xlfn.XLOOKUP(_xlfn.TEXTJOIN(" vs ",,C822:D822),Calendar!G:G,Calendar!B:B),IF(AND(B822="Premier League",E822="Highlights"),_xlfn.XLOOKUP(H822,Calendar!O:O,Calendar!N:N,,-1),""))</f>
        <v/>
      </c>
      <c r="AI822" s="61" t="str">
        <f>IF(AND(AH822&lt;&gt;"",E822="Live"),_xlfn.XLOOKUP(_xlfn.TEXTJOIN(" vs ",,C822:D822),Calendar!G:G,Calendar!K:K),"")</f>
        <v/>
      </c>
      <c r="AJ822" s="61" t="str">
        <f>IF(AND(K822&lt;&gt;"Match of the Day",K822&lt;&gt;"Match of the Day 2",K822&lt;&gt;"Match of the Day Repeat"),"",1+MAX($AJ$10:AJ821))</f>
        <v/>
      </c>
    </row>
    <row r="823" spans="34:36" x14ac:dyDescent="0.35">
      <c r="AH823" s="16" t="str">
        <f>IF(AND(B823="Premier League",E823="Live"),_xlfn.XLOOKUP(_xlfn.TEXTJOIN(" vs ",,C823:D823),Calendar!G:G,Calendar!B:B),IF(AND(B823="Premier League",E823="Highlights"),_xlfn.XLOOKUP(H823,Calendar!O:O,Calendar!N:N,,-1),""))</f>
        <v/>
      </c>
      <c r="AI823" s="61" t="str">
        <f>IF(AND(AH823&lt;&gt;"",E823="Live"),_xlfn.XLOOKUP(_xlfn.TEXTJOIN(" vs ",,C823:D823),Calendar!G:G,Calendar!K:K),"")</f>
        <v/>
      </c>
      <c r="AJ823" s="61" t="str">
        <f>IF(AND(K823&lt;&gt;"Match of the Day",K823&lt;&gt;"Match of the Day 2",K823&lt;&gt;"Match of the Day Repeat"),"",1+MAX($AJ$10:AJ822))</f>
        <v/>
      </c>
    </row>
    <row r="824" spans="34:36" x14ac:dyDescent="0.35">
      <c r="AH824" s="16" t="str">
        <f>IF(AND(B824="Premier League",E824="Live"),_xlfn.XLOOKUP(_xlfn.TEXTJOIN(" vs ",,C824:D824),Calendar!G:G,Calendar!B:B),IF(AND(B824="Premier League",E824="Highlights"),_xlfn.XLOOKUP(H824,Calendar!O:O,Calendar!N:N,,-1),""))</f>
        <v/>
      </c>
      <c r="AI824" s="61" t="str">
        <f>IF(AND(AH824&lt;&gt;"",E824="Live"),_xlfn.XLOOKUP(_xlfn.TEXTJOIN(" vs ",,C824:D824),Calendar!G:G,Calendar!K:K),"")</f>
        <v/>
      </c>
      <c r="AJ824" s="61" t="str">
        <f>IF(AND(K824&lt;&gt;"Match of the Day",K824&lt;&gt;"Match of the Day 2",K824&lt;&gt;"Match of the Day Repeat"),"",1+MAX($AJ$10:AJ823))</f>
        <v/>
      </c>
    </row>
    <row r="825" spans="34:36" x14ac:dyDescent="0.35">
      <c r="AH825" s="16" t="str">
        <f>IF(AND(B825="Premier League",E825="Live"),_xlfn.XLOOKUP(_xlfn.TEXTJOIN(" vs ",,C825:D825),Calendar!G:G,Calendar!B:B),IF(AND(B825="Premier League",E825="Highlights"),_xlfn.XLOOKUP(H825,Calendar!O:O,Calendar!N:N,,-1),""))</f>
        <v/>
      </c>
      <c r="AI825" s="61" t="str">
        <f>IF(AND(AH825&lt;&gt;"",E825="Live"),_xlfn.XLOOKUP(_xlfn.TEXTJOIN(" vs ",,C825:D825),Calendar!G:G,Calendar!K:K),"")</f>
        <v/>
      </c>
      <c r="AJ825" s="61" t="str">
        <f>IF(AND(K825&lt;&gt;"Match of the Day",K825&lt;&gt;"Match of the Day 2",K825&lt;&gt;"Match of the Day Repeat"),"",1+MAX($AJ$10:AJ824))</f>
        <v/>
      </c>
    </row>
    <row r="826" spans="34:36" x14ac:dyDescent="0.35">
      <c r="AH826" s="16" t="str">
        <f>IF(AND(B826="Premier League",E826="Live"),_xlfn.XLOOKUP(_xlfn.TEXTJOIN(" vs ",,C826:D826),Calendar!G:G,Calendar!B:B),IF(AND(B826="Premier League",E826="Highlights"),_xlfn.XLOOKUP(H826,Calendar!O:O,Calendar!N:N,,-1),""))</f>
        <v/>
      </c>
      <c r="AI826" s="61" t="str">
        <f>IF(AND(AH826&lt;&gt;"",E826="Live"),_xlfn.XLOOKUP(_xlfn.TEXTJOIN(" vs ",,C826:D826),Calendar!G:G,Calendar!K:K),"")</f>
        <v/>
      </c>
      <c r="AJ826" s="61" t="str">
        <f>IF(AND(K826&lt;&gt;"Match of the Day",K826&lt;&gt;"Match of the Day 2",K826&lt;&gt;"Match of the Day Repeat"),"",1+MAX($AJ$10:AJ825))</f>
        <v/>
      </c>
    </row>
    <row r="827" spans="34:36" x14ac:dyDescent="0.35">
      <c r="AH827" s="16" t="str">
        <f>IF(AND(B827="Premier League",E827="Live"),_xlfn.XLOOKUP(_xlfn.TEXTJOIN(" vs ",,C827:D827),Calendar!G:G,Calendar!B:B),IF(AND(B827="Premier League",E827="Highlights"),_xlfn.XLOOKUP(H827,Calendar!O:O,Calendar!N:N,,-1),""))</f>
        <v/>
      </c>
      <c r="AI827" s="61" t="str">
        <f>IF(AND(AH827&lt;&gt;"",E827="Live"),_xlfn.XLOOKUP(_xlfn.TEXTJOIN(" vs ",,C827:D827),Calendar!G:G,Calendar!K:K),"")</f>
        <v/>
      </c>
      <c r="AJ827" s="61" t="str">
        <f>IF(AND(K827&lt;&gt;"Match of the Day",K827&lt;&gt;"Match of the Day 2",K827&lt;&gt;"Match of the Day Repeat"),"",1+MAX($AJ$10:AJ826))</f>
        <v/>
      </c>
    </row>
    <row r="828" spans="34:36" x14ac:dyDescent="0.35">
      <c r="AH828" s="16" t="str">
        <f>IF(AND(B828="Premier League",E828="Live"),_xlfn.XLOOKUP(_xlfn.TEXTJOIN(" vs ",,C828:D828),Calendar!G:G,Calendar!B:B),IF(AND(B828="Premier League",E828="Highlights"),_xlfn.XLOOKUP(H828,Calendar!O:O,Calendar!N:N,,-1),""))</f>
        <v/>
      </c>
      <c r="AI828" s="61" t="str">
        <f>IF(AND(AH828&lt;&gt;"",E828="Live"),_xlfn.XLOOKUP(_xlfn.TEXTJOIN(" vs ",,C828:D828),Calendar!G:G,Calendar!K:K),"")</f>
        <v/>
      </c>
      <c r="AJ828" s="61" t="str">
        <f>IF(AND(K828&lt;&gt;"Match of the Day",K828&lt;&gt;"Match of the Day 2",K828&lt;&gt;"Match of the Day Repeat"),"",1+MAX($AJ$10:AJ827))</f>
        <v/>
      </c>
    </row>
    <row r="829" spans="34:36" x14ac:dyDescent="0.35">
      <c r="AH829" s="16" t="str">
        <f>IF(AND(B829="Premier League",E829="Live"),_xlfn.XLOOKUP(_xlfn.TEXTJOIN(" vs ",,C829:D829),Calendar!G:G,Calendar!B:B),IF(AND(B829="Premier League",E829="Highlights"),_xlfn.XLOOKUP(H829,Calendar!O:O,Calendar!N:N,,-1),""))</f>
        <v/>
      </c>
      <c r="AI829" s="61" t="str">
        <f>IF(AND(AH829&lt;&gt;"",E829="Live"),_xlfn.XLOOKUP(_xlfn.TEXTJOIN(" vs ",,C829:D829),Calendar!G:G,Calendar!K:K),"")</f>
        <v/>
      </c>
      <c r="AJ829" s="61" t="str">
        <f>IF(AND(K829&lt;&gt;"Match of the Day",K829&lt;&gt;"Match of the Day 2",K829&lt;&gt;"Match of the Day Repeat"),"",1+MAX($AJ$10:AJ828))</f>
        <v/>
      </c>
    </row>
    <row r="830" spans="34:36" x14ac:dyDescent="0.35">
      <c r="AH830" s="16" t="str">
        <f>IF(AND(B830="Premier League",E830="Live"),_xlfn.XLOOKUP(_xlfn.TEXTJOIN(" vs ",,C830:D830),Calendar!G:G,Calendar!B:B),IF(AND(B830="Premier League",E830="Highlights"),_xlfn.XLOOKUP(H830,Calendar!O:O,Calendar!N:N,,-1),""))</f>
        <v/>
      </c>
      <c r="AI830" s="61" t="str">
        <f>IF(AND(AH830&lt;&gt;"",E830="Live"),_xlfn.XLOOKUP(_xlfn.TEXTJOIN(" vs ",,C830:D830),Calendar!G:G,Calendar!K:K),"")</f>
        <v/>
      </c>
      <c r="AJ830" s="61" t="str">
        <f>IF(AND(K830&lt;&gt;"Match of the Day",K830&lt;&gt;"Match of the Day 2",K830&lt;&gt;"Match of the Day Repeat"),"",1+MAX($AJ$10:AJ829))</f>
        <v/>
      </c>
    </row>
    <row r="831" spans="34:36" x14ac:dyDescent="0.35">
      <c r="AH831" s="16" t="str">
        <f>IF(AND(B831="Premier League",E831="Live"),_xlfn.XLOOKUP(_xlfn.TEXTJOIN(" vs ",,C831:D831),Calendar!G:G,Calendar!B:B),IF(AND(B831="Premier League",E831="Highlights"),_xlfn.XLOOKUP(H831,Calendar!O:O,Calendar!N:N,,-1),""))</f>
        <v/>
      </c>
      <c r="AI831" s="61" t="str">
        <f>IF(AND(AH831&lt;&gt;"",E831="Live"),_xlfn.XLOOKUP(_xlfn.TEXTJOIN(" vs ",,C831:D831),Calendar!G:G,Calendar!K:K),"")</f>
        <v/>
      </c>
      <c r="AJ831" s="61" t="str">
        <f>IF(AND(K831&lt;&gt;"Match of the Day",K831&lt;&gt;"Match of the Day 2",K831&lt;&gt;"Match of the Day Repeat"),"",1+MAX($AJ$10:AJ830))</f>
        <v/>
      </c>
    </row>
    <row r="832" spans="34:36" x14ac:dyDescent="0.35">
      <c r="AH832" s="16" t="str">
        <f>IF(AND(B832="Premier League",E832="Live"),_xlfn.XLOOKUP(_xlfn.TEXTJOIN(" vs ",,C832:D832),Calendar!G:G,Calendar!B:B),IF(AND(B832="Premier League",E832="Highlights"),_xlfn.XLOOKUP(H832,Calendar!O:O,Calendar!N:N,,-1),""))</f>
        <v/>
      </c>
      <c r="AI832" s="61" t="str">
        <f>IF(AND(AH832&lt;&gt;"",E832="Live"),_xlfn.XLOOKUP(_xlfn.TEXTJOIN(" vs ",,C832:D832),Calendar!G:G,Calendar!K:K),"")</f>
        <v/>
      </c>
      <c r="AJ832" s="61" t="str">
        <f>IF(AND(K832&lt;&gt;"Match of the Day",K832&lt;&gt;"Match of the Day 2",K832&lt;&gt;"Match of the Day Repeat"),"",1+MAX($AJ$10:AJ831))</f>
        <v/>
      </c>
    </row>
    <row r="833" spans="34:36" x14ac:dyDescent="0.35">
      <c r="AH833" s="16" t="str">
        <f>IF(AND(B833="Premier League",E833="Live"),_xlfn.XLOOKUP(_xlfn.TEXTJOIN(" vs ",,C833:D833),Calendar!G:G,Calendar!B:B),IF(AND(B833="Premier League",E833="Highlights"),_xlfn.XLOOKUP(H833,Calendar!O:O,Calendar!N:N,,-1),""))</f>
        <v/>
      </c>
      <c r="AI833" s="61" t="str">
        <f>IF(AND(AH833&lt;&gt;"",E833="Live"),_xlfn.XLOOKUP(_xlfn.TEXTJOIN(" vs ",,C833:D833),Calendar!G:G,Calendar!K:K),"")</f>
        <v/>
      </c>
      <c r="AJ833" s="61" t="str">
        <f>IF(AND(K833&lt;&gt;"Match of the Day",K833&lt;&gt;"Match of the Day 2",K833&lt;&gt;"Match of the Day Repeat"),"",1+MAX($AJ$10:AJ832))</f>
        <v/>
      </c>
    </row>
    <row r="834" spans="34:36" x14ac:dyDescent="0.35">
      <c r="AH834" s="16" t="str">
        <f>IF(AND(B834="Premier League",E834="Live"),_xlfn.XLOOKUP(_xlfn.TEXTJOIN(" vs ",,C834:D834),Calendar!G:G,Calendar!B:B),IF(AND(B834="Premier League",E834="Highlights"),_xlfn.XLOOKUP(H834,Calendar!O:O,Calendar!N:N,,-1),""))</f>
        <v/>
      </c>
      <c r="AI834" s="61" t="str">
        <f>IF(AND(AH834&lt;&gt;"",E834="Live"),_xlfn.XLOOKUP(_xlfn.TEXTJOIN(" vs ",,C834:D834),Calendar!G:G,Calendar!K:K),"")</f>
        <v/>
      </c>
      <c r="AJ834" s="61" t="str">
        <f>IF(AND(K834&lt;&gt;"Match of the Day",K834&lt;&gt;"Match of the Day 2",K834&lt;&gt;"Match of the Day Repeat"),"",1+MAX($AJ$10:AJ833))</f>
        <v/>
      </c>
    </row>
    <row r="835" spans="34:36" x14ac:dyDescent="0.35">
      <c r="AH835" s="16" t="str">
        <f>IF(AND(B835="Premier League",E835="Live"),_xlfn.XLOOKUP(_xlfn.TEXTJOIN(" vs ",,C835:D835),Calendar!G:G,Calendar!B:B),IF(AND(B835="Premier League",E835="Highlights"),_xlfn.XLOOKUP(H835,Calendar!O:O,Calendar!N:N,,-1),""))</f>
        <v/>
      </c>
      <c r="AI835" s="61" t="str">
        <f>IF(AND(AH835&lt;&gt;"",E835="Live"),_xlfn.XLOOKUP(_xlfn.TEXTJOIN(" vs ",,C835:D835),Calendar!G:G,Calendar!K:K),"")</f>
        <v/>
      </c>
      <c r="AJ835" s="61" t="str">
        <f>IF(AND(K835&lt;&gt;"Match of the Day",K835&lt;&gt;"Match of the Day 2",K835&lt;&gt;"Match of the Day Repeat"),"",1+MAX($AJ$10:AJ834))</f>
        <v/>
      </c>
    </row>
    <row r="836" spans="34:36" x14ac:dyDescent="0.35">
      <c r="AH836" s="16" t="str">
        <f>IF(AND(B836="Premier League",E836="Live"),_xlfn.XLOOKUP(_xlfn.TEXTJOIN(" vs ",,C836:D836),Calendar!G:G,Calendar!B:B),IF(AND(B836="Premier League",E836="Highlights"),_xlfn.XLOOKUP(H836,Calendar!O:O,Calendar!N:N,,-1),""))</f>
        <v/>
      </c>
      <c r="AI836" s="61" t="str">
        <f>IF(AND(AH836&lt;&gt;"",E836="Live"),_xlfn.XLOOKUP(_xlfn.TEXTJOIN(" vs ",,C836:D836),Calendar!G:G,Calendar!K:K),"")</f>
        <v/>
      </c>
      <c r="AJ836" s="61" t="str">
        <f>IF(AND(K836&lt;&gt;"Match of the Day",K836&lt;&gt;"Match of the Day 2",K836&lt;&gt;"Match of the Day Repeat"),"",1+MAX($AJ$10:AJ835))</f>
        <v/>
      </c>
    </row>
    <row r="837" spans="34:36" x14ac:dyDescent="0.35">
      <c r="AH837" s="16" t="str">
        <f>IF(AND(B837="Premier League",E837="Live"),_xlfn.XLOOKUP(_xlfn.TEXTJOIN(" vs ",,C837:D837),Calendar!G:G,Calendar!B:B),IF(AND(B837="Premier League",E837="Highlights"),_xlfn.XLOOKUP(H837,Calendar!O:O,Calendar!N:N,,-1),""))</f>
        <v/>
      </c>
      <c r="AI837" s="61" t="str">
        <f>IF(AND(AH837&lt;&gt;"",E837="Live"),_xlfn.XLOOKUP(_xlfn.TEXTJOIN(" vs ",,C837:D837),Calendar!G:G,Calendar!K:K),"")</f>
        <v/>
      </c>
      <c r="AJ837" s="61" t="str">
        <f>IF(AND(K837&lt;&gt;"Match of the Day",K837&lt;&gt;"Match of the Day 2",K837&lt;&gt;"Match of the Day Repeat"),"",1+MAX($AJ$10:AJ836))</f>
        <v/>
      </c>
    </row>
    <row r="838" spans="34:36" x14ac:dyDescent="0.35">
      <c r="AH838" s="16" t="str">
        <f>IF(AND(B838="Premier League",E838="Live"),_xlfn.XLOOKUP(_xlfn.TEXTJOIN(" vs ",,C838:D838),Calendar!G:G,Calendar!B:B),IF(AND(B838="Premier League",E838="Highlights"),_xlfn.XLOOKUP(H838,Calendar!O:O,Calendar!N:N,,-1),""))</f>
        <v/>
      </c>
      <c r="AI838" s="61" t="str">
        <f>IF(AND(AH838&lt;&gt;"",E838="Live"),_xlfn.XLOOKUP(_xlfn.TEXTJOIN(" vs ",,C838:D838),Calendar!G:G,Calendar!K:K),"")</f>
        <v/>
      </c>
      <c r="AJ838" s="61" t="str">
        <f>IF(AND(K838&lt;&gt;"Match of the Day",K838&lt;&gt;"Match of the Day 2",K838&lt;&gt;"Match of the Day Repeat"),"",1+MAX($AJ$10:AJ837))</f>
        <v/>
      </c>
    </row>
    <row r="839" spans="34:36" x14ac:dyDescent="0.35">
      <c r="AH839" s="16" t="str">
        <f>IF(AND(B839="Premier League",E839="Live"),_xlfn.XLOOKUP(_xlfn.TEXTJOIN(" vs ",,C839:D839),Calendar!G:G,Calendar!B:B),IF(AND(B839="Premier League",E839="Highlights"),_xlfn.XLOOKUP(H839,Calendar!O:O,Calendar!N:N,,-1),""))</f>
        <v/>
      </c>
      <c r="AI839" s="61" t="str">
        <f>IF(AND(AH839&lt;&gt;"",E839="Live"),_xlfn.XLOOKUP(_xlfn.TEXTJOIN(" vs ",,C839:D839),Calendar!G:G,Calendar!K:K),"")</f>
        <v/>
      </c>
      <c r="AJ839" s="61" t="str">
        <f>IF(AND(K839&lt;&gt;"Match of the Day",K839&lt;&gt;"Match of the Day 2",K839&lt;&gt;"Match of the Day Repeat"),"",1+MAX($AJ$10:AJ838))</f>
        <v/>
      </c>
    </row>
    <row r="840" spans="34:36" x14ac:dyDescent="0.35">
      <c r="AH840" s="16" t="str">
        <f>IF(AND(B840="Premier League",E840="Live"),_xlfn.XLOOKUP(_xlfn.TEXTJOIN(" vs ",,C840:D840),Calendar!G:G,Calendar!B:B),IF(AND(B840="Premier League",E840="Highlights"),_xlfn.XLOOKUP(H840,Calendar!O:O,Calendar!N:N,,-1),""))</f>
        <v/>
      </c>
      <c r="AI840" s="61" t="str">
        <f>IF(AND(AH840&lt;&gt;"",E840="Live"),_xlfn.XLOOKUP(_xlfn.TEXTJOIN(" vs ",,C840:D840),Calendar!G:G,Calendar!K:K),"")</f>
        <v/>
      </c>
      <c r="AJ840" s="61" t="str">
        <f>IF(AND(K840&lt;&gt;"Match of the Day",K840&lt;&gt;"Match of the Day 2",K840&lt;&gt;"Match of the Day Repeat"),"",1+MAX($AJ$10:AJ839))</f>
        <v/>
      </c>
    </row>
    <row r="841" spans="34:36" x14ac:dyDescent="0.35">
      <c r="AH841" s="16" t="str">
        <f>IF(AND(B841="Premier League",E841="Live"),_xlfn.XLOOKUP(_xlfn.TEXTJOIN(" vs ",,C841:D841),Calendar!G:G,Calendar!B:B),IF(AND(B841="Premier League",E841="Highlights"),_xlfn.XLOOKUP(H841,Calendar!O:O,Calendar!N:N,,-1),""))</f>
        <v/>
      </c>
      <c r="AI841" s="61" t="str">
        <f>IF(AND(AH841&lt;&gt;"",E841="Live"),_xlfn.XLOOKUP(_xlfn.TEXTJOIN(" vs ",,C841:D841),Calendar!G:G,Calendar!K:K),"")</f>
        <v/>
      </c>
      <c r="AJ841" s="61" t="str">
        <f>IF(AND(K841&lt;&gt;"Match of the Day",K841&lt;&gt;"Match of the Day 2",K841&lt;&gt;"Match of the Day Repeat"),"",1+MAX($AJ$10:AJ840))</f>
        <v/>
      </c>
    </row>
    <row r="842" spans="34:36" x14ac:dyDescent="0.35">
      <c r="AH842" s="16" t="str">
        <f>IF(AND(B842="Premier League",E842="Live"),_xlfn.XLOOKUP(_xlfn.TEXTJOIN(" vs ",,C842:D842),Calendar!G:G,Calendar!B:B),IF(AND(B842="Premier League",E842="Highlights"),_xlfn.XLOOKUP(H842,Calendar!O:O,Calendar!N:N,,-1),""))</f>
        <v/>
      </c>
      <c r="AI842" s="61" t="str">
        <f>IF(AND(AH842&lt;&gt;"",E842="Live"),_xlfn.XLOOKUP(_xlfn.TEXTJOIN(" vs ",,C842:D842),Calendar!G:G,Calendar!K:K),"")</f>
        <v/>
      </c>
      <c r="AJ842" s="61" t="str">
        <f>IF(AND(K842&lt;&gt;"Match of the Day",K842&lt;&gt;"Match of the Day 2",K842&lt;&gt;"Match of the Day Repeat"),"",1+MAX($AJ$10:AJ841))</f>
        <v/>
      </c>
    </row>
    <row r="843" spans="34:36" x14ac:dyDescent="0.35">
      <c r="AH843" s="16" t="str">
        <f>IF(AND(B843="Premier League",E843="Live"),_xlfn.XLOOKUP(_xlfn.TEXTJOIN(" vs ",,C843:D843),Calendar!G:G,Calendar!B:B),IF(AND(B843="Premier League",E843="Highlights"),_xlfn.XLOOKUP(H843,Calendar!O:O,Calendar!N:N,,-1),""))</f>
        <v/>
      </c>
      <c r="AI843" s="61" t="str">
        <f>IF(AND(AH843&lt;&gt;"",E843="Live"),_xlfn.XLOOKUP(_xlfn.TEXTJOIN(" vs ",,C843:D843),Calendar!G:G,Calendar!K:K),"")</f>
        <v/>
      </c>
      <c r="AJ843" s="61" t="str">
        <f>IF(AND(K843&lt;&gt;"Match of the Day",K843&lt;&gt;"Match of the Day 2",K843&lt;&gt;"Match of the Day Repeat"),"",1+MAX($AJ$10:AJ842))</f>
        <v/>
      </c>
    </row>
    <row r="844" spans="34:36" x14ac:dyDescent="0.35">
      <c r="AH844" s="16" t="str">
        <f>IF(AND(B844="Premier League",E844="Live"),_xlfn.XLOOKUP(_xlfn.TEXTJOIN(" vs ",,C844:D844),Calendar!G:G,Calendar!B:B),IF(AND(B844="Premier League",E844="Highlights"),_xlfn.XLOOKUP(H844,Calendar!O:O,Calendar!N:N,,-1),""))</f>
        <v/>
      </c>
      <c r="AI844" s="61" t="str">
        <f>IF(AND(AH844&lt;&gt;"",E844="Live"),_xlfn.XLOOKUP(_xlfn.TEXTJOIN(" vs ",,C844:D844),Calendar!G:G,Calendar!K:K),"")</f>
        <v/>
      </c>
      <c r="AJ844" s="61" t="str">
        <f>IF(AND(K844&lt;&gt;"Match of the Day",K844&lt;&gt;"Match of the Day 2",K844&lt;&gt;"Match of the Day Repeat"),"",1+MAX($AJ$10:AJ843))</f>
        <v/>
      </c>
    </row>
    <row r="845" spans="34:36" x14ac:dyDescent="0.35">
      <c r="AH845" s="16" t="str">
        <f>IF(AND(B845="Premier League",E845="Live"),_xlfn.XLOOKUP(_xlfn.TEXTJOIN(" vs ",,C845:D845),Calendar!G:G,Calendar!B:B),IF(AND(B845="Premier League",E845="Highlights"),_xlfn.XLOOKUP(H845,Calendar!O:O,Calendar!N:N,,-1),""))</f>
        <v/>
      </c>
      <c r="AI845" s="61" t="str">
        <f>IF(AND(AH845&lt;&gt;"",E845="Live"),_xlfn.XLOOKUP(_xlfn.TEXTJOIN(" vs ",,C845:D845),Calendar!G:G,Calendar!K:K),"")</f>
        <v/>
      </c>
      <c r="AJ845" s="61" t="str">
        <f>IF(AND(K845&lt;&gt;"Match of the Day",K845&lt;&gt;"Match of the Day 2",K845&lt;&gt;"Match of the Day Repeat"),"",1+MAX($AJ$10:AJ844))</f>
        <v/>
      </c>
    </row>
    <row r="846" spans="34:36" x14ac:dyDescent="0.35">
      <c r="AH846" s="16" t="str">
        <f>IF(AND(B846="Premier League",E846="Live"),_xlfn.XLOOKUP(_xlfn.TEXTJOIN(" vs ",,C846:D846),Calendar!G:G,Calendar!B:B),IF(AND(B846="Premier League",E846="Highlights"),_xlfn.XLOOKUP(H846,Calendar!O:O,Calendar!N:N,,-1),""))</f>
        <v/>
      </c>
      <c r="AI846" s="61" t="str">
        <f>IF(AND(AH846&lt;&gt;"",E846="Live"),_xlfn.XLOOKUP(_xlfn.TEXTJOIN(" vs ",,C846:D846),Calendar!G:G,Calendar!K:K),"")</f>
        <v/>
      </c>
      <c r="AJ846" s="61" t="str">
        <f>IF(AND(K846&lt;&gt;"Match of the Day",K846&lt;&gt;"Match of the Day 2",K846&lt;&gt;"Match of the Day Repeat"),"",1+MAX($AJ$10:AJ845))</f>
        <v/>
      </c>
    </row>
    <row r="847" spans="34:36" x14ac:dyDescent="0.35">
      <c r="AH847" s="16" t="str">
        <f>IF(AND(B847="Premier League",E847="Live"),_xlfn.XLOOKUP(_xlfn.TEXTJOIN(" vs ",,C847:D847),Calendar!G:G,Calendar!B:B),IF(AND(B847="Premier League",E847="Highlights"),_xlfn.XLOOKUP(H847,Calendar!O:O,Calendar!N:N,,-1),""))</f>
        <v/>
      </c>
      <c r="AI847" s="61" t="str">
        <f>IF(AND(AH847&lt;&gt;"",E847="Live"),_xlfn.XLOOKUP(_xlfn.TEXTJOIN(" vs ",,C847:D847),Calendar!G:G,Calendar!K:K),"")</f>
        <v/>
      </c>
      <c r="AJ847" s="61" t="str">
        <f>IF(AND(K847&lt;&gt;"Match of the Day",K847&lt;&gt;"Match of the Day 2",K847&lt;&gt;"Match of the Day Repeat"),"",1+MAX($AJ$10:AJ846))</f>
        <v/>
      </c>
    </row>
    <row r="848" spans="34:36" x14ac:dyDescent="0.35">
      <c r="AH848" s="16" t="str">
        <f>IF(AND(B848="Premier League",E848="Live"),_xlfn.XLOOKUP(_xlfn.TEXTJOIN(" vs ",,C848:D848),Calendar!G:G,Calendar!B:B),IF(AND(B848="Premier League",E848="Highlights"),_xlfn.XLOOKUP(H848,Calendar!O:O,Calendar!N:N,,-1),""))</f>
        <v/>
      </c>
      <c r="AI848" s="61" t="str">
        <f>IF(AND(AH848&lt;&gt;"",E848="Live"),_xlfn.XLOOKUP(_xlfn.TEXTJOIN(" vs ",,C848:D848),Calendar!G:G,Calendar!K:K),"")</f>
        <v/>
      </c>
      <c r="AJ848" s="61" t="str">
        <f>IF(AND(K848&lt;&gt;"Match of the Day",K848&lt;&gt;"Match of the Day 2",K848&lt;&gt;"Match of the Day Repeat"),"",1+MAX($AJ$10:AJ847))</f>
        <v/>
      </c>
    </row>
    <row r="849" spans="34:36" x14ac:dyDescent="0.35">
      <c r="AH849" s="16" t="str">
        <f>IF(AND(B849="Premier League",E849="Live"),_xlfn.XLOOKUP(_xlfn.TEXTJOIN(" vs ",,C849:D849),Calendar!G:G,Calendar!B:B),IF(AND(B849="Premier League",E849="Highlights"),_xlfn.XLOOKUP(H849,Calendar!O:O,Calendar!N:N,,-1),""))</f>
        <v/>
      </c>
      <c r="AI849" s="61" t="str">
        <f>IF(AND(AH849&lt;&gt;"",E849="Live"),_xlfn.XLOOKUP(_xlfn.TEXTJOIN(" vs ",,C849:D849),Calendar!G:G,Calendar!K:K),"")</f>
        <v/>
      </c>
      <c r="AJ849" s="61" t="str">
        <f>IF(AND(K849&lt;&gt;"Match of the Day",K849&lt;&gt;"Match of the Day 2",K849&lt;&gt;"Match of the Day Repeat"),"",1+MAX($AJ$10:AJ848))</f>
        <v/>
      </c>
    </row>
    <row r="850" spans="34:36" x14ac:dyDescent="0.35">
      <c r="AH850" s="16" t="str">
        <f>IF(AND(B850="Premier League",E850="Live"),_xlfn.XLOOKUP(_xlfn.TEXTJOIN(" vs ",,C850:D850),Calendar!G:G,Calendar!B:B),IF(AND(B850="Premier League",E850="Highlights"),_xlfn.XLOOKUP(H850,Calendar!O:O,Calendar!N:N,,-1),""))</f>
        <v/>
      </c>
      <c r="AI850" s="61" t="str">
        <f>IF(AND(AH850&lt;&gt;"",E850="Live"),_xlfn.XLOOKUP(_xlfn.TEXTJOIN(" vs ",,C850:D850),Calendar!G:G,Calendar!K:K),"")</f>
        <v/>
      </c>
      <c r="AJ850" s="61" t="str">
        <f>IF(AND(K850&lt;&gt;"Match of the Day",K850&lt;&gt;"Match of the Day 2",K850&lt;&gt;"Match of the Day Repeat"),"",1+MAX($AJ$10:AJ849))</f>
        <v/>
      </c>
    </row>
    <row r="851" spans="34:36" x14ac:dyDescent="0.35">
      <c r="AH851" s="16" t="str">
        <f>IF(AND(B851="Premier League",E851="Live"),_xlfn.XLOOKUP(_xlfn.TEXTJOIN(" vs ",,C851:D851),Calendar!G:G,Calendar!B:B),IF(AND(B851="Premier League",E851="Highlights"),_xlfn.XLOOKUP(H851,Calendar!O:O,Calendar!N:N,,-1),""))</f>
        <v/>
      </c>
      <c r="AI851" s="61" t="str">
        <f>IF(AND(AH851&lt;&gt;"",E851="Live"),_xlfn.XLOOKUP(_xlfn.TEXTJOIN(" vs ",,C851:D851),Calendar!G:G,Calendar!K:K),"")</f>
        <v/>
      </c>
      <c r="AJ851" s="61" t="str">
        <f>IF(AND(K851&lt;&gt;"Match of the Day",K851&lt;&gt;"Match of the Day 2",K851&lt;&gt;"Match of the Day Repeat"),"",1+MAX($AJ$10:AJ850))</f>
        <v/>
      </c>
    </row>
    <row r="852" spans="34:36" x14ac:dyDescent="0.35">
      <c r="AH852" s="16" t="str">
        <f>IF(AND(B852="Premier League",E852="Live"),_xlfn.XLOOKUP(_xlfn.TEXTJOIN(" vs ",,C852:D852),Calendar!G:G,Calendar!B:B),IF(AND(B852="Premier League",E852="Highlights"),_xlfn.XLOOKUP(H852,Calendar!O:O,Calendar!N:N,,-1),""))</f>
        <v/>
      </c>
      <c r="AI852" s="61" t="str">
        <f>IF(AND(AH852&lt;&gt;"",E852="Live"),_xlfn.XLOOKUP(_xlfn.TEXTJOIN(" vs ",,C852:D852),Calendar!G:G,Calendar!K:K),"")</f>
        <v/>
      </c>
      <c r="AJ852" s="61" t="str">
        <f>IF(AND(K852&lt;&gt;"Match of the Day",K852&lt;&gt;"Match of the Day 2",K852&lt;&gt;"Match of the Day Repeat"),"",1+MAX($AJ$10:AJ851))</f>
        <v/>
      </c>
    </row>
    <row r="853" spans="34:36" x14ac:dyDescent="0.35">
      <c r="AH853" s="16" t="str">
        <f>IF(AND(B853="Premier League",E853="Live"),_xlfn.XLOOKUP(_xlfn.TEXTJOIN(" vs ",,C853:D853),Calendar!G:G,Calendar!B:B),IF(AND(B853="Premier League",E853="Highlights"),_xlfn.XLOOKUP(H853,Calendar!O:O,Calendar!N:N,,-1),""))</f>
        <v/>
      </c>
      <c r="AI853" s="61" t="str">
        <f>IF(AND(AH853&lt;&gt;"",E853="Live"),_xlfn.XLOOKUP(_xlfn.TEXTJOIN(" vs ",,C853:D853),Calendar!G:G,Calendar!K:K),"")</f>
        <v/>
      </c>
      <c r="AJ853" s="61" t="str">
        <f>IF(AND(K853&lt;&gt;"Match of the Day",K853&lt;&gt;"Match of the Day 2",K853&lt;&gt;"Match of the Day Repeat"),"",1+MAX($AJ$10:AJ852))</f>
        <v/>
      </c>
    </row>
    <row r="854" spans="34:36" x14ac:dyDescent="0.35">
      <c r="AH854" s="16" t="str">
        <f>IF(AND(B854="Premier League",E854="Live"),_xlfn.XLOOKUP(_xlfn.TEXTJOIN(" vs ",,C854:D854),Calendar!G:G,Calendar!B:B),IF(AND(B854="Premier League",E854="Highlights"),_xlfn.XLOOKUP(H854,Calendar!O:O,Calendar!N:N,,-1),""))</f>
        <v/>
      </c>
      <c r="AI854" s="61" t="str">
        <f>IF(AND(AH854&lt;&gt;"",E854="Live"),_xlfn.XLOOKUP(_xlfn.TEXTJOIN(" vs ",,C854:D854),Calendar!G:G,Calendar!K:K),"")</f>
        <v/>
      </c>
      <c r="AJ854" s="61" t="str">
        <f>IF(AND(K854&lt;&gt;"Match of the Day",K854&lt;&gt;"Match of the Day 2",K854&lt;&gt;"Match of the Day Repeat"),"",1+MAX($AJ$10:AJ853))</f>
        <v/>
      </c>
    </row>
    <row r="855" spans="34:36" x14ac:dyDescent="0.35">
      <c r="AH855" s="16" t="str">
        <f>IF(AND(B855="Premier League",E855="Live"),_xlfn.XLOOKUP(_xlfn.TEXTJOIN(" vs ",,C855:D855),Calendar!G:G,Calendar!B:B),IF(AND(B855="Premier League",E855="Highlights"),_xlfn.XLOOKUP(H855,Calendar!O:O,Calendar!N:N,,-1),""))</f>
        <v/>
      </c>
      <c r="AI855" s="61" t="str">
        <f>IF(AND(AH855&lt;&gt;"",E855="Live"),_xlfn.XLOOKUP(_xlfn.TEXTJOIN(" vs ",,C855:D855),Calendar!G:G,Calendar!K:K),"")</f>
        <v/>
      </c>
      <c r="AJ855" s="61" t="str">
        <f>IF(AND(K855&lt;&gt;"Match of the Day",K855&lt;&gt;"Match of the Day 2",K855&lt;&gt;"Match of the Day Repeat"),"",1+MAX($AJ$10:AJ854))</f>
        <v/>
      </c>
    </row>
    <row r="856" spans="34:36" x14ac:dyDescent="0.35">
      <c r="AH856" s="16" t="str">
        <f>IF(AND(B856="Premier League",E856="Live"),_xlfn.XLOOKUP(_xlfn.TEXTJOIN(" vs ",,C856:D856),Calendar!G:G,Calendar!B:B),IF(AND(B856="Premier League",E856="Highlights"),_xlfn.XLOOKUP(H856,Calendar!O:O,Calendar!N:N,,-1),""))</f>
        <v/>
      </c>
      <c r="AI856" s="61" t="str">
        <f>IF(AND(AH856&lt;&gt;"",E856="Live"),_xlfn.XLOOKUP(_xlfn.TEXTJOIN(" vs ",,C856:D856),Calendar!G:G,Calendar!K:K),"")</f>
        <v/>
      </c>
      <c r="AJ856" s="61" t="str">
        <f>IF(AND(K856&lt;&gt;"Match of the Day",K856&lt;&gt;"Match of the Day 2",K856&lt;&gt;"Match of the Day Repeat"),"",1+MAX($AJ$10:AJ855))</f>
        <v/>
      </c>
    </row>
    <row r="857" spans="34:36" x14ac:dyDescent="0.35">
      <c r="AH857" s="16" t="str">
        <f>IF(AND(B857="Premier League",E857="Live"),_xlfn.XLOOKUP(_xlfn.TEXTJOIN(" vs ",,C857:D857),Calendar!G:G,Calendar!B:B),IF(AND(B857="Premier League",E857="Highlights"),_xlfn.XLOOKUP(H857,Calendar!O:O,Calendar!N:N,,-1),""))</f>
        <v/>
      </c>
      <c r="AI857" s="61" t="str">
        <f>IF(AND(AH857&lt;&gt;"",E857="Live"),_xlfn.XLOOKUP(_xlfn.TEXTJOIN(" vs ",,C857:D857),Calendar!G:G,Calendar!K:K),"")</f>
        <v/>
      </c>
      <c r="AJ857" s="61" t="str">
        <f>IF(AND(K857&lt;&gt;"Match of the Day",K857&lt;&gt;"Match of the Day 2",K857&lt;&gt;"Match of the Day Repeat"),"",1+MAX($AJ$10:AJ856))</f>
        <v/>
      </c>
    </row>
    <row r="858" spans="34:36" x14ac:dyDescent="0.35">
      <c r="AH858" s="16" t="str">
        <f>IF(AND(B858="Premier League",E858="Live"),_xlfn.XLOOKUP(_xlfn.TEXTJOIN(" vs ",,C858:D858),Calendar!G:G,Calendar!B:B),IF(AND(B858="Premier League",E858="Highlights"),_xlfn.XLOOKUP(H858,Calendar!O:O,Calendar!N:N,,-1),""))</f>
        <v/>
      </c>
      <c r="AI858" s="61" t="str">
        <f>IF(AND(AH858&lt;&gt;"",E858="Live"),_xlfn.XLOOKUP(_xlfn.TEXTJOIN(" vs ",,C858:D858),Calendar!G:G,Calendar!K:K),"")</f>
        <v/>
      </c>
      <c r="AJ858" s="61" t="str">
        <f>IF(AND(K858&lt;&gt;"Match of the Day",K858&lt;&gt;"Match of the Day 2",K858&lt;&gt;"Match of the Day Repeat"),"",1+MAX($AJ$10:AJ857))</f>
        <v/>
      </c>
    </row>
    <row r="859" spans="34:36" x14ac:dyDescent="0.35">
      <c r="AH859" s="16" t="str">
        <f>IF(AND(B859="Premier League",E859="Live"),_xlfn.XLOOKUP(_xlfn.TEXTJOIN(" vs ",,C859:D859),Calendar!G:G,Calendar!B:B),IF(AND(B859="Premier League",E859="Highlights"),_xlfn.XLOOKUP(H859,Calendar!O:O,Calendar!N:N,,-1),""))</f>
        <v/>
      </c>
      <c r="AI859" s="61" t="str">
        <f>IF(AND(AH859&lt;&gt;"",E859="Live"),_xlfn.XLOOKUP(_xlfn.TEXTJOIN(" vs ",,C859:D859),Calendar!G:G,Calendar!K:K),"")</f>
        <v/>
      </c>
      <c r="AJ859" s="61" t="str">
        <f>IF(AND(K859&lt;&gt;"Match of the Day",K859&lt;&gt;"Match of the Day 2",K859&lt;&gt;"Match of the Day Repeat"),"",1+MAX($AJ$10:AJ858))</f>
        <v/>
      </c>
    </row>
    <row r="860" spans="34:36" x14ac:dyDescent="0.35">
      <c r="AH860" s="16" t="str">
        <f>IF(AND(B860="Premier League",E860="Live"),_xlfn.XLOOKUP(_xlfn.TEXTJOIN(" vs ",,C860:D860),Calendar!G:G,Calendar!B:B),IF(AND(B860="Premier League",E860="Highlights"),_xlfn.XLOOKUP(H860,Calendar!O:O,Calendar!N:N,,-1),""))</f>
        <v/>
      </c>
      <c r="AI860" s="61" t="str">
        <f>IF(AND(AH860&lt;&gt;"",E860="Live"),_xlfn.XLOOKUP(_xlfn.TEXTJOIN(" vs ",,C860:D860),Calendar!G:G,Calendar!K:K),"")</f>
        <v/>
      </c>
      <c r="AJ860" s="61" t="str">
        <f>IF(AND(K860&lt;&gt;"Match of the Day",K860&lt;&gt;"Match of the Day 2",K860&lt;&gt;"Match of the Day Repeat"),"",1+MAX($AJ$10:AJ859))</f>
        <v/>
      </c>
    </row>
    <row r="861" spans="34:36" x14ac:dyDescent="0.35">
      <c r="AH861" s="16" t="str">
        <f>IF(AND(B861="Premier League",E861="Live"),_xlfn.XLOOKUP(_xlfn.TEXTJOIN(" vs ",,C861:D861),Calendar!G:G,Calendar!B:B),IF(AND(B861="Premier League",E861="Highlights"),_xlfn.XLOOKUP(H861,Calendar!O:O,Calendar!N:N,,-1),""))</f>
        <v/>
      </c>
      <c r="AI861" s="61" t="str">
        <f>IF(AND(AH861&lt;&gt;"",E861="Live"),_xlfn.XLOOKUP(_xlfn.TEXTJOIN(" vs ",,C861:D861),Calendar!G:G,Calendar!K:K),"")</f>
        <v/>
      </c>
      <c r="AJ861" s="61" t="str">
        <f>IF(AND(K861&lt;&gt;"Match of the Day",K861&lt;&gt;"Match of the Day 2",K861&lt;&gt;"Match of the Day Repeat"),"",1+MAX($AJ$10:AJ860))</f>
        <v/>
      </c>
    </row>
    <row r="862" spans="34:36" x14ac:dyDescent="0.35">
      <c r="AH862" s="16" t="str">
        <f>IF(AND(B862="Premier League",E862="Live"),_xlfn.XLOOKUP(_xlfn.TEXTJOIN(" vs ",,C862:D862),Calendar!G:G,Calendar!B:B),IF(AND(B862="Premier League",E862="Highlights"),_xlfn.XLOOKUP(H862,Calendar!O:O,Calendar!N:N,,-1),""))</f>
        <v/>
      </c>
      <c r="AI862" s="61" t="str">
        <f>IF(AND(AH862&lt;&gt;"",E862="Live"),_xlfn.XLOOKUP(_xlfn.TEXTJOIN(" vs ",,C862:D862),Calendar!G:G,Calendar!K:K),"")</f>
        <v/>
      </c>
      <c r="AJ862" s="61" t="str">
        <f>IF(AND(K862&lt;&gt;"Match of the Day",K862&lt;&gt;"Match of the Day 2",K862&lt;&gt;"Match of the Day Repeat"),"",1+MAX($AJ$10:AJ861))</f>
        <v/>
      </c>
    </row>
    <row r="863" spans="34:36" x14ac:dyDescent="0.35">
      <c r="AH863" s="16" t="str">
        <f>IF(AND(B863="Premier League",E863="Live"),_xlfn.XLOOKUP(_xlfn.TEXTJOIN(" vs ",,C863:D863),Calendar!G:G,Calendar!B:B),IF(AND(B863="Premier League",E863="Highlights"),_xlfn.XLOOKUP(H863,Calendar!O:O,Calendar!N:N,,-1),""))</f>
        <v/>
      </c>
      <c r="AI863" s="61" t="str">
        <f>IF(AND(AH863&lt;&gt;"",E863="Live"),_xlfn.XLOOKUP(_xlfn.TEXTJOIN(" vs ",,C863:D863),Calendar!G:G,Calendar!K:K),"")</f>
        <v/>
      </c>
      <c r="AJ863" s="61" t="str">
        <f>IF(AND(K863&lt;&gt;"Match of the Day",K863&lt;&gt;"Match of the Day 2",K863&lt;&gt;"Match of the Day Repeat"),"",1+MAX($AJ$10:AJ862))</f>
        <v/>
      </c>
    </row>
    <row r="864" spans="34:36" x14ac:dyDescent="0.35">
      <c r="AH864" s="16" t="str">
        <f>IF(AND(B864="Premier League",E864="Live"),_xlfn.XLOOKUP(_xlfn.TEXTJOIN(" vs ",,C864:D864),Calendar!G:G,Calendar!B:B),IF(AND(B864="Premier League",E864="Highlights"),_xlfn.XLOOKUP(H864,Calendar!O:O,Calendar!N:N,,-1),""))</f>
        <v/>
      </c>
      <c r="AI864" s="61" t="str">
        <f>IF(AND(AH864&lt;&gt;"",E864="Live"),_xlfn.XLOOKUP(_xlfn.TEXTJOIN(" vs ",,C864:D864),Calendar!G:G,Calendar!K:K),"")</f>
        <v/>
      </c>
      <c r="AJ864" s="61" t="str">
        <f>IF(AND(K864&lt;&gt;"Match of the Day",K864&lt;&gt;"Match of the Day 2",K864&lt;&gt;"Match of the Day Repeat"),"",1+MAX($AJ$10:AJ863))</f>
        <v/>
      </c>
    </row>
    <row r="865" spans="34:36" x14ac:dyDescent="0.35">
      <c r="AH865" s="16" t="str">
        <f>IF(AND(B865="Premier League",E865="Live"),_xlfn.XLOOKUP(_xlfn.TEXTJOIN(" vs ",,C865:D865),Calendar!G:G,Calendar!B:B),IF(AND(B865="Premier League",E865="Highlights"),_xlfn.XLOOKUP(H865,Calendar!O:O,Calendar!N:N,,-1),""))</f>
        <v/>
      </c>
      <c r="AI865" s="61" t="str">
        <f>IF(AND(AH865&lt;&gt;"",E865="Live"),_xlfn.XLOOKUP(_xlfn.TEXTJOIN(" vs ",,C865:D865),Calendar!G:G,Calendar!K:K),"")</f>
        <v/>
      </c>
      <c r="AJ865" s="61" t="str">
        <f>IF(AND(K865&lt;&gt;"Match of the Day",K865&lt;&gt;"Match of the Day 2",K865&lt;&gt;"Match of the Day Repeat"),"",1+MAX($AJ$10:AJ864))</f>
        <v/>
      </c>
    </row>
    <row r="866" spans="34:36" x14ac:dyDescent="0.35">
      <c r="AH866" s="16" t="str">
        <f>IF(AND(B866="Premier League",E866="Live"),_xlfn.XLOOKUP(_xlfn.TEXTJOIN(" vs ",,C866:D866),Calendar!G:G,Calendar!B:B),IF(AND(B866="Premier League",E866="Highlights"),_xlfn.XLOOKUP(H866,Calendar!O:O,Calendar!N:N,,-1),""))</f>
        <v/>
      </c>
      <c r="AI866" s="61" t="str">
        <f>IF(AND(AH866&lt;&gt;"",E866="Live"),_xlfn.XLOOKUP(_xlfn.TEXTJOIN(" vs ",,C866:D866),Calendar!G:G,Calendar!K:K),"")</f>
        <v/>
      </c>
      <c r="AJ866" s="61" t="str">
        <f>IF(AND(K866&lt;&gt;"Match of the Day",K866&lt;&gt;"Match of the Day 2",K866&lt;&gt;"Match of the Day Repeat"),"",1+MAX($AJ$10:AJ865))</f>
        <v/>
      </c>
    </row>
    <row r="867" spans="34:36" x14ac:dyDescent="0.35">
      <c r="AH867" s="16" t="str">
        <f>IF(AND(B867="Premier League",E867="Live"),_xlfn.XLOOKUP(_xlfn.TEXTJOIN(" vs ",,C867:D867),Calendar!G:G,Calendar!B:B),IF(AND(B867="Premier League",E867="Highlights"),_xlfn.XLOOKUP(H867,Calendar!O:O,Calendar!N:N,,-1),""))</f>
        <v/>
      </c>
      <c r="AI867" s="61" t="str">
        <f>IF(AND(AH867&lt;&gt;"",E867="Live"),_xlfn.XLOOKUP(_xlfn.TEXTJOIN(" vs ",,C867:D867),Calendar!G:G,Calendar!K:K),"")</f>
        <v/>
      </c>
      <c r="AJ867" s="61" t="str">
        <f>IF(AND(K867&lt;&gt;"Match of the Day",K867&lt;&gt;"Match of the Day 2",K867&lt;&gt;"Match of the Day Repeat"),"",1+MAX($AJ$10:AJ866))</f>
        <v/>
      </c>
    </row>
    <row r="868" spans="34:36" x14ac:dyDescent="0.35">
      <c r="AH868" s="16" t="str">
        <f>IF(AND(B868="Premier League",E868="Live"),_xlfn.XLOOKUP(_xlfn.TEXTJOIN(" vs ",,C868:D868),Calendar!G:G,Calendar!B:B),IF(AND(B868="Premier League",E868="Highlights"),_xlfn.XLOOKUP(H868,Calendar!O:O,Calendar!N:N,,-1),""))</f>
        <v/>
      </c>
      <c r="AI868" s="61" t="str">
        <f>IF(AND(AH868&lt;&gt;"",E868="Live"),_xlfn.XLOOKUP(_xlfn.TEXTJOIN(" vs ",,C868:D868),Calendar!G:G,Calendar!K:K),"")</f>
        <v/>
      </c>
      <c r="AJ868" s="61" t="str">
        <f>IF(AND(K868&lt;&gt;"Match of the Day",K868&lt;&gt;"Match of the Day 2",K868&lt;&gt;"Match of the Day Repeat"),"",1+MAX($AJ$10:AJ867))</f>
        <v/>
      </c>
    </row>
    <row r="869" spans="34:36" x14ac:dyDescent="0.35">
      <c r="AH869" s="16" t="str">
        <f>IF(AND(B869="Premier League",E869="Live"),_xlfn.XLOOKUP(_xlfn.TEXTJOIN(" vs ",,C869:D869),Calendar!G:G,Calendar!B:B),IF(AND(B869="Premier League",E869="Highlights"),_xlfn.XLOOKUP(H869,Calendar!O:O,Calendar!N:N,,-1),""))</f>
        <v/>
      </c>
      <c r="AI869" s="61" t="str">
        <f>IF(AND(AH869&lt;&gt;"",E869="Live"),_xlfn.XLOOKUP(_xlfn.TEXTJOIN(" vs ",,C869:D869),Calendar!G:G,Calendar!K:K),"")</f>
        <v/>
      </c>
      <c r="AJ869" s="61" t="str">
        <f>IF(AND(K869&lt;&gt;"Match of the Day",K869&lt;&gt;"Match of the Day 2",K869&lt;&gt;"Match of the Day Repeat"),"",1+MAX($AJ$10:AJ868))</f>
        <v/>
      </c>
    </row>
    <row r="870" spans="34:36" x14ac:dyDescent="0.35">
      <c r="AH870" s="16" t="str">
        <f>IF(AND(B870="Premier League",E870="Live"),_xlfn.XLOOKUP(_xlfn.TEXTJOIN(" vs ",,C870:D870),Calendar!G:G,Calendar!B:B),IF(AND(B870="Premier League",E870="Highlights"),_xlfn.XLOOKUP(H870,Calendar!O:O,Calendar!N:N,,-1),""))</f>
        <v/>
      </c>
      <c r="AI870" s="61" t="str">
        <f>IF(AND(AH870&lt;&gt;"",E870="Live"),_xlfn.XLOOKUP(_xlfn.TEXTJOIN(" vs ",,C870:D870),Calendar!G:G,Calendar!K:K),"")</f>
        <v/>
      </c>
      <c r="AJ870" s="61" t="str">
        <f>IF(AND(K870&lt;&gt;"Match of the Day",K870&lt;&gt;"Match of the Day 2",K870&lt;&gt;"Match of the Day Repeat"),"",1+MAX($AJ$10:AJ869))</f>
        <v/>
      </c>
    </row>
    <row r="871" spans="34:36" x14ac:dyDescent="0.35">
      <c r="AH871" s="16" t="str">
        <f>IF(AND(B871="Premier League",E871="Live"),_xlfn.XLOOKUP(_xlfn.TEXTJOIN(" vs ",,C871:D871),Calendar!G:G,Calendar!B:B),IF(AND(B871="Premier League",E871="Highlights"),_xlfn.XLOOKUP(H871,Calendar!O:O,Calendar!N:N,,-1),""))</f>
        <v/>
      </c>
      <c r="AI871" s="61" t="str">
        <f>IF(AND(AH871&lt;&gt;"",E871="Live"),_xlfn.XLOOKUP(_xlfn.TEXTJOIN(" vs ",,C871:D871),Calendar!G:G,Calendar!K:K),"")</f>
        <v/>
      </c>
      <c r="AJ871" s="61" t="str">
        <f>IF(AND(K871&lt;&gt;"Match of the Day",K871&lt;&gt;"Match of the Day 2",K871&lt;&gt;"Match of the Day Repeat"),"",1+MAX($AJ$10:AJ870))</f>
        <v/>
      </c>
    </row>
    <row r="872" spans="34:36" x14ac:dyDescent="0.35">
      <c r="AH872" s="16" t="str">
        <f>IF(AND(B872="Premier League",E872="Live"),_xlfn.XLOOKUP(_xlfn.TEXTJOIN(" vs ",,C872:D872),Calendar!G:G,Calendar!B:B),IF(AND(B872="Premier League",E872="Highlights"),_xlfn.XLOOKUP(H872,Calendar!O:O,Calendar!N:N,,-1),""))</f>
        <v/>
      </c>
      <c r="AI872" s="61" t="str">
        <f>IF(AND(AH872&lt;&gt;"",E872="Live"),_xlfn.XLOOKUP(_xlfn.TEXTJOIN(" vs ",,C872:D872),Calendar!G:G,Calendar!K:K),"")</f>
        <v/>
      </c>
      <c r="AJ872" s="61" t="str">
        <f>IF(AND(K872&lt;&gt;"Match of the Day",K872&lt;&gt;"Match of the Day 2",K872&lt;&gt;"Match of the Day Repeat"),"",1+MAX($AJ$10:AJ871))</f>
        <v/>
      </c>
    </row>
    <row r="873" spans="34:36" x14ac:dyDescent="0.35">
      <c r="AH873" s="16" t="str">
        <f>IF(AND(B873="Premier League",E873="Live"),_xlfn.XLOOKUP(_xlfn.TEXTJOIN(" vs ",,C873:D873),Calendar!G:G,Calendar!B:B),IF(AND(B873="Premier League",E873="Highlights"),_xlfn.XLOOKUP(H873,Calendar!O:O,Calendar!N:N,,-1),""))</f>
        <v/>
      </c>
      <c r="AI873" s="61" t="str">
        <f>IF(AND(AH873&lt;&gt;"",E873="Live"),_xlfn.XLOOKUP(_xlfn.TEXTJOIN(" vs ",,C873:D873),Calendar!G:G,Calendar!K:K),"")</f>
        <v/>
      </c>
      <c r="AJ873" s="61" t="str">
        <f>IF(AND(K873&lt;&gt;"Match of the Day",K873&lt;&gt;"Match of the Day 2",K873&lt;&gt;"Match of the Day Repeat"),"",1+MAX($AJ$10:AJ872))</f>
        <v/>
      </c>
    </row>
    <row r="874" spans="34:36" x14ac:dyDescent="0.35">
      <c r="AH874" s="16" t="str">
        <f>IF(AND(B874="Premier League",E874="Live"),_xlfn.XLOOKUP(_xlfn.TEXTJOIN(" vs ",,C874:D874),Calendar!G:G,Calendar!B:B),IF(AND(B874="Premier League",E874="Highlights"),_xlfn.XLOOKUP(H874,Calendar!O:O,Calendar!N:N,,-1),""))</f>
        <v/>
      </c>
      <c r="AI874" s="61" t="str">
        <f>IF(AND(AH874&lt;&gt;"",E874="Live"),_xlfn.XLOOKUP(_xlfn.TEXTJOIN(" vs ",,C874:D874),Calendar!G:G,Calendar!K:K),"")</f>
        <v/>
      </c>
      <c r="AJ874" s="61" t="str">
        <f>IF(AND(K874&lt;&gt;"Match of the Day",K874&lt;&gt;"Match of the Day 2",K874&lt;&gt;"Match of the Day Repeat"),"",1+MAX($AJ$10:AJ873))</f>
        <v/>
      </c>
    </row>
    <row r="875" spans="34:36" x14ac:dyDescent="0.35">
      <c r="AH875" s="16" t="str">
        <f>IF(AND(B875="Premier League",E875="Live"),_xlfn.XLOOKUP(_xlfn.TEXTJOIN(" vs ",,C875:D875),Calendar!G:G,Calendar!B:B),IF(AND(B875="Premier League",E875="Highlights"),_xlfn.XLOOKUP(H875,Calendar!O:O,Calendar!N:N,,-1),""))</f>
        <v/>
      </c>
      <c r="AI875" s="61" t="str">
        <f>IF(AND(AH875&lt;&gt;"",E875="Live"),_xlfn.XLOOKUP(_xlfn.TEXTJOIN(" vs ",,C875:D875),Calendar!G:G,Calendar!K:K),"")</f>
        <v/>
      </c>
      <c r="AJ875" s="61" t="str">
        <f>IF(AND(K875&lt;&gt;"Match of the Day",K875&lt;&gt;"Match of the Day 2",K875&lt;&gt;"Match of the Day Repeat"),"",1+MAX($AJ$10:AJ874))</f>
        <v/>
      </c>
    </row>
    <row r="876" spans="34:36" x14ac:dyDescent="0.35">
      <c r="AH876" s="16" t="str">
        <f>IF(AND(B876="Premier League",E876="Live"),_xlfn.XLOOKUP(_xlfn.TEXTJOIN(" vs ",,C876:D876),Calendar!G:G,Calendar!B:B),IF(AND(B876="Premier League",E876="Highlights"),_xlfn.XLOOKUP(H876,Calendar!O:O,Calendar!N:N,,-1),""))</f>
        <v/>
      </c>
      <c r="AI876" s="61" t="str">
        <f>IF(AND(AH876&lt;&gt;"",E876="Live"),_xlfn.XLOOKUP(_xlfn.TEXTJOIN(" vs ",,C876:D876),Calendar!G:G,Calendar!K:K),"")</f>
        <v/>
      </c>
      <c r="AJ876" s="61" t="str">
        <f>IF(AND(K876&lt;&gt;"Match of the Day",K876&lt;&gt;"Match of the Day 2",K876&lt;&gt;"Match of the Day Repeat"),"",1+MAX($AJ$10:AJ875))</f>
        <v/>
      </c>
    </row>
    <row r="877" spans="34:36" x14ac:dyDescent="0.35">
      <c r="AH877" s="16" t="str">
        <f>IF(AND(B877="Premier League",E877="Live"),_xlfn.XLOOKUP(_xlfn.TEXTJOIN(" vs ",,C877:D877),Calendar!G:G,Calendar!B:B),IF(AND(B877="Premier League",E877="Highlights"),_xlfn.XLOOKUP(H877,Calendar!O:O,Calendar!N:N,,-1),""))</f>
        <v/>
      </c>
      <c r="AI877" s="61" t="str">
        <f>IF(AND(AH877&lt;&gt;"",E877="Live"),_xlfn.XLOOKUP(_xlfn.TEXTJOIN(" vs ",,C877:D877),Calendar!G:G,Calendar!K:K),"")</f>
        <v/>
      </c>
      <c r="AJ877" s="61" t="str">
        <f>IF(AND(K877&lt;&gt;"Match of the Day",K877&lt;&gt;"Match of the Day 2",K877&lt;&gt;"Match of the Day Repeat"),"",1+MAX($AJ$10:AJ876))</f>
        <v/>
      </c>
    </row>
    <row r="878" spans="34:36" x14ac:dyDescent="0.35">
      <c r="AH878" s="16" t="str">
        <f>IF(AND(B878="Premier League",E878="Live"),_xlfn.XLOOKUP(_xlfn.TEXTJOIN(" vs ",,C878:D878),Calendar!G:G,Calendar!B:B),IF(AND(B878="Premier League",E878="Highlights"),_xlfn.XLOOKUP(H878,Calendar!O:O,Calendar!N:N,,-1),""))</f>
        <v/>
      </c>
      <c r="AI878" s="61" t="str">
        <f>IF(AND(AH878&lt;&gt;"",E878="Live"),_xlfn.XLOOKUP(_xlfn.TEXTJOIN(" vs ",,C878:D878),Calendar!G:G,Calendar!K:K),"")</f>
        <v/>
      </c>
      <c r="AJ878" s="61" t="str">
        <f>IF(AND(K878&lt;&gt;"Match of the Day",K878&lt;&gt;"Match of the Day 2",K878&lt;&gt;"Match of the Day Repeat"),"",1+MAX($AJ$10:AJ877))</f>
        <v/>
      </c>
    </row>
    <row r="879" spans="34:36" x14ac:dyDescent="0.35">
      <c r="AH879" s="16" t="str">
        <f>IF(AND(B879="Premier League",E879="Live"),_xlfn.XLOOKUP(_xlfn.TEXTJOIN(" vs ",,C879:D879),Calendar!G:G,Calendar!B:B),IF(AND(B879="Premier League",E879="Highlights"),_xlfn.XLOOKUP(H879,Calendar!O:O,Calendar!N:N,,-1),""))</f>
        <v/>
      </c>
      <c r="AI879" s="61" t="str">
        <f>IF(AND(AH879&lt;&gt;"",E879="Live"),_xlfn.XLOOKUP(_xlfn.TEXTJOIN(" vs ",,C879:D879),Calendar!G:G,Calendar!K:K),"")</f>
        <v/>
      </c>
      <c r="AJ879" s="61" t="str">
        <f>IF(AND(K879&lt;&gt;"Match of the Day",K879&lt;&gt;"Match of the Day 2",K879&lt;&gt;"Match of the Day Repeat"),"",1+MAX($AJ$10:AJ878))</f>
        <v/>
      </c>
    </row>
    <row r="880" spans="34:36" x14ac:dyDescent="0.35">
      <c r="AH880" s="16" t="str">
        <f>IF(AND(B880="Premier League",E880="Live"),_xlfn.XLOOKUP(_xlfn.TEXTJOIN(" vs ",,C880:D880),Calendar!G:G,Calendar!B:B),IF(AND(B880="Premier League",E880="Highlights"),_xlfn.XLOOKUP(H880,Calendar!O:O,Calendar!N:N,,-1),""))</f>
        <v/>
      </c>
      <c r="AI880" s="61" t="str">
        <f>IF(AND(AH880&lt;&gt;"",E880="Live"),_xlfn.XLOOKUP(_xlfn.TEXTJOIN(" vs ",,C880:D880),Calendar!G:G,Calendar!K:K),"")</f>
        <v/>
      </c>
      <c r="AJ880" s="61" t="str">
        <f>IF(AND(K880&lt;&gt;"Match of the Day",K880&lt;&gt;"Match of the Day 2",K880&lt;&gt;"Match of the Day Repeat"),"",1+MAX($AJ$10:AJ879))</f>
        <v/>
      </c>
    </row>
    <row r="881" spans="34:36" x14ac:dyDescent="0.35">
      <c r="AH881" s="16" t="str">
        <f>IF(AND(B881="Premier League",E881="Live"),_xlfn.XLOOKUP(_xlfn.TEXTJOIN(" vs ",,C881:D881),Calendar!G:G,Calendar!B:B),IF(AND(B881="Premier League",E881="Highlights"),_xlfn.XLOOKUP(H881,Calendar!O:O,Calendar!N:N,,-1),""))</f>
        <v/>
      </c>
      <c r="AI881" s="61" t="str">
        <f>IF(AND(AH881&lt;&gt;"",E881="Live"),_xlfn.XLOOKUP(_xlfn.TEXTJOIN(" vs ",,C881:D881),Calendar!G:G,Calendar!K:K),"")</f>
        <v/>
      </c>
      <c r="AJ881" s="61" t="str">
        <f>IF(AND(K881&lt;&gt;"Match of the Day",K881&lt;&gt;"Match of the Day 2",K881&lt;&gt;"Match of the Day Repeat"),"",1+MAX($AJ$10:AJ880))</f>
        <v/>
      </c>
    </row>
    <row r="882" spans="34:36" x14ac:dyDescent="0.35">
      <c r="AH882" s="16" t="str">
        <f>IF(AND(B882="Premier League",E882="Live"),_xlfn.XLOOKUP(_xlfn.TEXTJOIN(" vs ",,C882:D882),Calendar!G:G,Calendar!B:B),IF(AND(B882="Premier League",E882="Highlights"),_xlfn.XLOOKUP(H882,Calendar!O:O,Calendar!N:N,,-1),""))</f>
        <v/>
      </c>
      <c r="AI882" s="61" t="str">
        <f>IF(AND(AH882&lt;&gt;"",E882="Live"),_xlfn.XLOOKUP(_xlfn.TEXTJOIN(" vs ",,C882:D882),Calendar!G:G,Calendar!K:K),"")</f>
        <v/>
      </c>
      <c r="AJ882" s="61" t="str">
        <f>IF(AND(K882&lt;&gt;"Match of the Day",K882&lt;&gt;"Match of the Day 2",K882&lt;&gt;"Match of the Day Repeat"),"",1+MAX($AJ$10:AJ881))</f>
        <v/>
      </c>
    </row>
    <row r="883" spans="34:36" x14ac:dyDescent="0.35">
      <c r="AH883" s="16" t="str">
        <f>IF(AND(B883="Premier League",E883="Live"),_xlfn.XLOOKUP(_xlfn.TEXTJOIN(" vs ",,C883:D883),Calendar!G:G,Calendar!B:B),IF(AND(B883="Premier League",E883="Highlights"),_xlfn.XLOOKUP(H883,Calendar!O:O,Calendar!N:N,,-1),""))</f>
        <v/>
      </c>
      <c r="AI883" s="61" t="str">
        <f>IF(AND(AH883&lt;&gt;"",E883="Live"),_xlfn.XLOOKUP(_xlfn.TEXTJOIN(" vs ",,C883:D883),Calendar!G:G,Calendar!K:K),"")</f>
        <v/>
      </c>
      <c r="AJ883" s="61" t="str">
        <f>IF(AND(K883&lt;&gt;"Match of the Day",K883&lt;&gt;"Match of the Day 2",K883&lt;&gt;"Match of the Day Repeat"),"",1+MAX($AJ$10:AJ882))</f>
        <v/>
      </c>
    </row>
    <row r="884" spans="34:36" x14ac:dyDescent="0.35">
      <c r="AH884" s="16" t="str">
        <f>IF(AND(B884="Premier League",E884="Live"),_xlfn.XLOOKUP(_xlfn.TEXTJOIN(" vs ",,C884:D884),Calendar!G:G,Calendar!B:B),IF(AND(B884="Premier League",E884="Highlights"),_xlfn.XLOOKUP(H884,Calendar!O:O,Calendar!N:N,,-1),""))</f>
        <v/>
      </c>
      <c r="AI884" s="61" t="str">
        <f>IF(AND(AH884&lt;&gt;"",E884="Live"),_xlfn.XLOOKUP(_xlfn.TEXTJOIN(" vs ",,C884:D884),Calendar!G:G,Calendar!K:K),"")</f>
        <v/>
      </c>
      <c r="AJ884" s="61" t="str">
        <f>IF(AND(K884&lt;&gt;"Match of the Day",K884&lt;&gt;"Match of the Day 2",K884&lt;&gt;"Match of the Day Repeat"),"",1+MAX($AJ$10:AJ883))</f>
        <v/>
      </c>
    </row>
    <row r="885" spans="34:36" x14ac:dyDescent="0.35">
      <c r="AH885" s="16" t="str">
        <f>IF(AND(B885="Premier League",E885="Live"),_xlfn.XLOOKUP(_xlfn.TEXTJOIN(" vs ",,C885:D885),Calendar!G:G,Calendar!B:B),IF(AND(B885="Premier League",E885="Highlights"),_xlfn.XLOOKUP(H885,Calendar!O:O,Calendar!N:N,,-1),""))</f>
        <v/>
      </c>
      <c r="AI885" s="61" t="str">
        <f>IF(AND(AH885&lt;&gt;"",E885="Live"),_xlfn.XLOOKUP(_xlfn.TEXTJOIN(" vs ",,C885:D885),Calendar!G:G,Calendar!K:K),"")</f>
        <v/>
      </c>
      <c r="AJ885" s="61" t="str">
        <f>IF(AND(K885&lt;&gt;"Match of the Day",K885&lt;&gt;"Match of the Day 2",K885&lt;&gt;"Match of the Day Repeat"),"",1+MAX($AJ$10:AJ884))</f>
        <v/>
      </c>
    </row>
    <row r="886" spans="34:36" x14ac:dyDescent="0.35">
      <c r="AH886" s="16" t="str">
        <f>IF(AND(B886="Premier League",E886="Live"),_xlfn.XLOOKUP(_xlfn.TEXTJOIN(" vs ",,C886:D886),Calendar!G:G,Calendar!B:B),IF(AND(B886="Premier League",E886="Highlights"),_xlfn.XLOOKUP(H886,Calendar!O:O,Calendar!N:N,,-1),""))</f>
        <v/>
      </c>
      <c r="AI886" s="61" t="str">
        <f>IF(AND(AH886&lt;&gt;"",E886="Live"),_xlfn.XLOOKUP(_xlfn.TEXTJOIN(" vs ",,C886:D886),Calendar!G:G,Calendar!K:K),"")</f>
        <v/>
      </c>
      <c r="AJ886" s="61" t="str">
        <f>IF(AND(K886&lt;&gt;"Match of the Day",K886&lt;&gt;"Match of the Day 2",K886&lt;&gt;"Match of the Day Repeat"),"",1+MAX($AJ$10:AJ885))</f>
        <v/>
      </c>
    </row>
    <row r="887" spans="34:36" x14ac:dyDescent="0.35">
      <c r="AH887" s="16" t="str">
        <f>IF(AND(B887="Premier League",E887="Live"),_xlfn.XLOOKUP(_xlfn.TEXTJOIN(" vs ",,C887:D887),Calendar!G:G,Calendar!B:B),IF(AND(B887="Premier League",E887="Highlights"),_xlfn.XLOOKUP(H887,Calendar!O:O,Calendar!N:N,,-1),""))</f>
        <v/>
      </c>
      <c r="AI887" s="61" t="str">
        <f>IF(AND(AH887&lt;&gt;"",E887="Live"),_xlfn.XLOOKUP(_xlfn.TEXTJOIN(" vs ",,C887:D887),Calendar!G:G,Calendar!K:K),"")</f>
        <v/>
      </c>
      <c r="AJ887" s="61" t="str">
        <f>IF(AND(K887&lt;&gt;"Match of the Day",K887&lt;&gt;"Match of the Day 2",K887&lt;&gt;"Match of the Day Repeat"),"",1+MAX($AJ$10:AJ886))</f>
        <v/>
      </c>
    </row>
    <row r="888" spans="34:36" x14ac:dyDescent="0.35">
      <c r="AH888" s="16" t="str">
        <f>IF(AND(B888="Premier League",E888="Live"),_xlfn.XLOOKUP(_xlfn.TEXTJOIN(" vs ",,C888:D888),Calendar!G:G,Calendar!B:B),IF(AND(B888="Premier League",E888="Highlights"),_xlfn.XLOOKUP(H888,Calendar!O:O,Calendar!N:N,,-1),""))</f>
        <v/>
      </c>
      <c r="AI888" s="61" t="str">
        <f>IF(AND(AH888&lt;&gt;"",E888="Live"),_xlfn.XLOOKUP(_xlfn.TEXTJOIN(" vs ",,C888:D888),Calendar!G:G,Calendar!K:K),"")</f>
        <v/>
      </c>
      <c r="AJ888" s="61" t="str">
        <f>IF(AND(K888&lt;&gt;"Match of the Day",K888&lt;&gt;"Match of the Day 2",K888&lt;&gt;"Match of the Day Repeat"),"",1+MAX($AJ$10:AJ887))</f>
        <v/>
      </c>
    </row>
    <row r="889" spans="34:36" x14ac:dyDescent="0.35">
      <c r="AH889" s="16" t="str">
        <f>IF(AND(B889="Premier League",E889="Live"),_xlfn.XLOOKUP(_xlfn.TEXTJOIN(" vs ",,C889:D889),Calendar!G:G,Calendar!B:B),IF(AND(B889="Premier League",E889="Highlights"),_xlfn.XLOOKUP(H889,Calendar!O:O,Calendar!N:N,,-1),""))</f>
        <v/>
      </c>
      <c r="AI889" s="61" t="str">
        <f>IF(AND(AH889&lt;&gt;"",E889="Live"),_xlfn.XLOOKUP(_xlfn.TEXTJOIN(" vs ",,C889:D889),Calendar!G:G,Calendar!K:K),"")</f>
        <v/>
      </c>
      <c r="AJ889" s="61" t="str">
        <f>IF(AND(K889&lt;&gt;"Match of the Day",K889&lt;&gt;"Match of the Day 2",K889&lt;&gt;"Match of the Day Repeat"),"",1+MAX($AJ$10:AJ888))</f>
        <v/>
      </c>
    </row>
    <row r="890" spans="34:36" x14ac:dyDescent="0.35">
      <c r="AH890" s="16" t="str">
        <f>IF(AND(B890="Premier League",E890="Live"),_xlfn.XLOOKUP(_xlfn.TEXTJOIN(" vs ",,C890:D890),Calendar!G:G,Calendar!B:B),IF(AND(B890="Premier League",E890="Highlights"),_xlfn.XLOOKUP(H890,Calendar!O:O,Calendar!N:N,,-1),""))</f>
        <v/>
      </c>
      <c r="AI890" s="61" t="str">
        <f>IF(AND(AH890&lt;&gt;"",E890="Live"),_xlfn.XLOOKUP(_xlfn.TEXTJOIN(" vs ",,C890:D890),Calendar!G:G,Calendar!K:K),"")</f>
        <v/>
      </c>
      <c r="AJ890" s="61" t="str">
        <f>IF(AND(K890&lt;&gt;"Match of the Day",K890&lt;&gt;"Match of the Day 2",K890&lt;&gt;"Match of the Day Repeat"),"",1+MAX($AJ$10:AJ889))</f>
        <v/>
      </c>
    </row>
    <row r="891" spans="34:36" x14ac:dyDescent="0.35">
      <c r="AH891" s="16" t="str">
        <f>IF(AND(B891="Premier League",E891="Live"),_xlfn.XLOOKUP(_xlfn.TEXTJOIN(" vs ",,C891:D891),Calendar!G:G,Calendar!B:B),IF(AND(B891="Premier League",E891="Highlights"),_xlfn.XLOOKUP(H891,Calendar!O:O,Calendar!N:N,,-1),""))</f>
        <v/>
      </c>
      <c r="AI891" s="61" t="str">
        <f>IF(AND(AH891&lt;&gt;"",E891="Live"),_xlfn.XLOOKUP(_xlfn.TEXTJOIN(" vs ",,C891:D891),Calendar!G:G,Calendar!K:K),"")</f>
        <v/>
      </c>
      <c r="AJ891" s="61" t="str">
        <f>IF(AND(K891&lt;&gt;"Match of the Day",K891&lt;&gt;"Match of the Day 2",K891&lt;&gt;"Match of the Day Repeat"),"",1+MAX($AJ$10:AJ890))</f>
        <v/>
      </c>
    </row>
    <row r="892" spans="34:36" x14ac:dyDescent="0.35">
      <c r="AH892" s="16" t="str">
        <f>IF(AND(B892="Premier League",E892="Live"),_xlfn.XLOOKUP(_xlfn.TEXTJOIN(" vs ",,C892:D892),Calendar!G:G,Calendar!B:B),IF(AND(B892="Premier League",E892="Highlights"),_xlfn.XLOOKUP(H892,Calendar!O:O,Calendar!N:N,,-1),""))</f>
        <v/>
      </c>
      <c r="AI892" s="61" t="str">
        <f>IF(AND(AH892&lt;&gt;"",E892="Live"),_xlfn.XLOOKUP(_xlfn.TEXTJOIN(" vs ",,C892:D892),Calendar!G:G,Calendar!K:K),"")</f>
        <v/>
      </c>
      <c r="AJ892" s="61" t="str">
        <f>IF(AND(K892&lt;&gt;"Match of the Day",K892&lt;&gt;"Match of the Day 2",K892&lt;&gt;"Match of the Day Repeat"),"",1+MAX($AJ$10:AJ891))</f>
        <v/>
      </c>
    </row>
    <row r="893" spans="34:36" x14ac:dyDescent="0.35">
      <c r="AH893" s="16" t="str">
        <f>IF(AND(B893="Premier League",E893="Live"),_xlfn.XLOOKUP(_xlfn.TEXTJOIN(" vs ",,C893:D893),Calendar!G:G,Calendar!B:B),IF(AND(B893="Premier League",E893="Highlights"),_xlfn.XLOOKUP(H893,Calendar!O:O,Calendar!N:N,,-1),""))</f>
        <v/>
      </c>
      <c r="AI893" s="61" t="str">
        <f>IF(AND(AH893&lt;&gt;"",E893="Live"),_xlfn.XLOOKUP(_xlfn.TEXTJOIN(" vs ",,C893:D893),Calendar!G:G,Calendar!K:K),"")</f>
        <v/>
      </c>
      <c r="AJ893" s="61" t="str">
        <f>IF(AND(K893&lt;&gt;"Match of the Day",K893&lt;&gt;"Match of the Day 2",K893&lt;&gt;"Match of the Day Repeat"),"",1+MAX($AJ$10:AJ892))</f>
        <v/>
      </c>
    </row>
    <row r="894" spans="34:36" x14ac:dyDescent="0.35">
      <c r="AH894" s="16" t="str">
        <f>IF(AND(B894="Premier League",E894="Live"),_xlfn.XLOOKUP(_xlfn.TEXTJOIN(" vs ",,C894:D894),Calendar!G:G,Calendar!B:B),IF(AND(B894="Premier League",E894="Highlights"),_xlfn.XLOOKUP(H894,Calendar!O:O,Calendar!N:N,,-1),""))</f>
        <v/>
      </c>
      <c r="AI894" s="61" t="str">
        <f>IF(AND(AH894&lt;&gt;"",E894="Live"),_xlfn.XLOOKUP(_xlfn.TEXTJOIN(" vs ",,C894:D894),Calendar!G:G,Calendar!K:K),"")</f>
        <v/>
      </c>
      <c r="AJ894" s="61" t="str">
        <f>IF(AND(K894&lt;&gt;"Match of the Day",K894&lt;&gt;"Match of the Day 2",K894&lt;&gt;"Match of the Day Repeat"),"",1+MAX($AJ$10:AJ893))</f>
        <v/>
      </c>
    </row>
    <row r="895" spans="34:36" x14ac:dyDescent="0.35">
      <c r="AH895" s="16" t="str">
        <f>IF(AND(B895="Premier League",E895="Live"),_xlfn.XLOOKUP(_xlfn.TEXTJOIN(" vs ",,C895:D895),Calendar!G:G,Calendar!B:B),IF(AND(B895="Premier League",E895="Highlights"),_xlfn.XLOOKUP(H895,Calendar!O:O,Calendar!N:N,,-1),""))</f>
        <v/>
      </c>
      <c r="AI895" s="61" t="str">
        <f>IF(AND(AH895&lt;&gt;"",E895="Live"),_xlfn.XLOOKUP(_xlfn.TEXTJOIN(" vs ",,C895:D895),Calendar!G:G,Calendar!K:K),"")</f>
        <v/>
      </c>
      <c r="AJ895" s="61" t="str">
        <f>IF(AND(K895&lt;&gt;"Match of the Day",K895&lt;&gt;"Match of the Day 2",K895&lt;&gt;"Match of the Day Repeat"),"",1+MAX($AJ$10:AJ894))</f>
        <v/>
      </c>
    </row>
    <row r="896" spans="34:36" x14ac:dyDescent="0.35">
      <c r="AH896" s="16" t="str">
        <f>IF(AND(B896="Premier League",E896="Live"),_xlfn.XLOOKUP(_xlfn.TEXTJOIN(" vs ",,C896:D896),Calendar!G:G,Calendar!B:B),IF(AND(B896="Premier League",E896="Highlights"),_xlfn.XLOOKUP(H896,Calendar!O:O,Calendar!N:N,,-1),""))</f>
        <v/>
      </c>
      <c r="AI896" s="61" t="str">
        <f>IF(AND(AH896&lt;&gt;"",E896="Live"),_xlfn.XLOOKUP(_xlfn.TEXTJOIN(" vs ",,C896:D896),Calendar!G:G,Calendar!K:K),"")</f>
        <v/>
      </c>
      <c r="AJ896" s="61" t="str">
        <f>IF(AND(K896&lt;&gt;"Match of the Day",K896&lt;&gt;"Match of the Day 2",K896&lt;&gt;"Match of the Day Repeat"),"",1+MAX($AJ$10:AJ895))</f>
        <v/>
      </c>
    </row>
    <row r="897" spans="34:36" x14ac:dyDescent="0.35">
      <c r="AH897" s="16" t="str">
        <f>IF(AND(B897="Premier League",E897="Live"),_xlfn.XLOOKUP(_xlfn.TEXTJOIN(" vs ",,C897:D897),Calendar!G:G,Calendar!B:B),IF(AND(B897="Premier League",E897="Highlights"),_xlfn.XLOOKUP(H897,Calendar!O:O,Calendar!N:N,,-1),""))</f>
        <v/>
      </c>
      <c r="AI897" s="61" t="str">
        <f>IF(AND(AH897&lt;&gt;"",E897="Live"),_xlfn.XLOOKUP(_xlfn.TEXTJOIN(" vs ",,C897:D897),Calendar!G:G,Calendar!K:K),"")</f>
        <v/>
      </c>
      <c r="AJ897" s="61" t="str">
        <f>IF(AND(K897&lt;&gt;"Match of the Day",K897&lt;&gt;"Match of the Day 2",K897&lt;&gt;"Match of the Day Repeat"),"",1+MAX($AJ$10:AJ896))</f>
        <v/>
      </c>
    </row>
    <row r="898" spans="34:36" x14ac:dyDescent="0.35">
      <c r="AH898" s="16" t="str">
        <f>IF(AND(B898="Premier League",E898="Live"),_xlfn.XLOOKUP(_xlfn.TEXTJOIN(" vs ",,C898:D898),Calendar!G:G,Calendar!B:B),IF(AND(B898="Premier League",E898="Highlights"),_xlfn.XLOOKUP(H898,Calendar!O:O,Calendar!N:N,,-1),""))</f>
        <v/>
      </c>
      <c r="AI898" s="61" t="str">
        <f>IF(AND(AH898&lt;&gt;"",E898="Live"),_xlfn.XLOOKUP(_xlfn.TEXTJOIN(" vs ",,C898:D898),Calendar!G:G,Calendar!K:K),"")</f>
        <v/>
      </c>
      <c r="AJ898" s="61" t="str">
        <f>IF(AND(K898&lt;&gt;"Match of the Day",K898&lt;&gt;"Match of the Day 2",K898&lt;&gt;"Match of the Day Repeat"),"",1+MAX($AJ$10:AJ897))</f>
        <v/>
      </c>
    </row>
    <row r="899" spans="34:36" x14ac:dyDescent="0.35">
      <c r="AH899" s="16" t="str">
        <f>IF(AND(B899="Premier League",E899="Live"),_xlfn.XLOOKUP(_xlfn.TEXTJOIN(" vs ",,C899:D899),Calendar!G:G,Calendar!B:B),IF(AND(B899="Premier League",E899="Highlights"),_xlfn.XLOOKUP(H899,Calendar!O:O,Calendar!N:N,,-1),""))</f>
        <v/>
      </c>
      <c r="AI899" s="61" t="str">
        <f>IF(AND(AH899&lt;&gt;"",E899="Live"),_xlfn.XLOOKUP(_xlfn.TEXTJOIN(" vs ",,C899:D899),Calendar!G:G,Calendar!K:K),"")</f>
        <v/>
      </c>
      <c r="AJ899" s="61" t="str">
        <f>IF(AND(K899&lt;&gt;"Match of the Day",K899&lt;&gt;"Match of the Day 2",K899&lt;&gt;"Match of the Day Repeat"),"",1+MAX($AJ$10:AJ898))</f>
        <v/>
      </c>
    </row>
    <row r="900" spans="34:36" x14ac:dyDescent="0.35">
      <c r="AH900" s="16" t="str">
        <f>IF(AND(B900="Premier League",E900="Live"),_xlfn.XLOOKUP(_xlfn.TEXTJOIN(" vs ",,C900:D900),Calendar!G:G,Calendar!B:B),IF(AND(B900="Premier League",E900="Highlights"),_xlfn.XLOOKUP(H900,Calendar!O:O,Calendar!N:N,,-1),""))</f>
        <v/>
      </c>
      <c r="AI900" s="61" t="str">
        <f>IF(AND(AH900&lt;&gt;"",E900="Live"),_xlfn.XLOOKUP(_xlfn.TEXTJOIN(" vs ",,C900:D900),Calendar!G:G,Calendar!K:K),"")</f>
        <v/>
      </c>
      <c r="AJ900" s="61" t="str">
        <f>IF(AND(K900&lt;&gt;"Match of the Day",K900&lt;&gt;"Match of the Day 2",K900&lt;&gt;"Match of the Day Repeat"),"",1+MAX($AJ$10:AJ899))</f>
        <v/>
      </c>
    </row>
    <row r="901" spans="34:36" x14ac:dyDescent="0.35">
      <c r="AH901" s="16" t="str">
        <f>IF(AND(B901="Premier League",E901="Live"),_xlfn.XLOOKUP(_xlfn.TEXTJOIN(" vs ",,C901:D901),Calendar!G:G,Calendar!B:B),IF(AND(B901="Premier League",E901="Highlights"),_xlfn.XLOOKUP(H901,Calendar!O:O,Calendar!N:N,,-1),""))</f>
        <v/>
      </c>
      <c r="AI901" s="61" t="str">
        <f>IF(AND(AH901&lt;&gt;"",E901="Live"),_xlfn.XLOOKUP(_xlfn.TEXTJOIN(" vs ",,C901:D901),Calendar!G:G,Calendar!K:K),"")</f>
        <v/>
      </c>
      <c r="AJ901" s="61" t="str">
        <f>IF(AND(K901&lt;&gt;"Match of the Day",K901&lt;&gt;"Match of the Day 2",K901&lt;&gt;"Match of the Day Repeat"),"",1+MAX($AJ$10:AJ900))</f>
        <v/>
      </c>
    </row>
    <row r="902" spans="34:36" x14ac:dyDescent="0.35">
      <c r="AH902" s="16" t="str">
        <f>IF(AND(B902="Premier League",E902="Live"),_xlfn.XLOOKUP(_xlfn.TEXTJOIN(" vs ",,C902:D902),Calendar!G:G,Calendar!B:B),IF(AND(B902="Premier League",E902="Highlights"),_xlfn.XLOOKUP(H902,Calendar!O:O,Calendar!N:N,,-1),""))</f>
        <v/>
      </c>
      <c r="AI902" s="61" t="str">
        <f>IF(AND(AH902&lt;&gt;"",E902="Live"),_xlfn.XLOOKUP(_xlfn.TEXTJOIN(" vs ",,C902:D902),Calendar!G:G,Calendar!K:K),"")</f>
        <v/>
      </c>
      <c r="AJ902" s="61" t="str">
        <f>IF(AND(K902&lt;&gt;"Match of the Day",K902&lt;&gt;"Match of the Day 2",K902&lt;&gt;"Match of the Day Repeat"),"",1+MAX($AJ$10:AJ901))</f>
        <v/>
      </c>
    </row>
    <row r="903" spans="34:36" x14ac:dyDescent="0.35">
      <c r="AH903" s="16" t="str">
        <f>IF(AND(B903="Premier League",E903="Live"),_xlfn.XLOOKUP(_xlfn.TEXTJOIN(" vs ",,C903:D903),Calendar!G:G,Calendar!B:B),IF(AND(B903="Premier League",E903="Highlights"),_xlfn.XLOOKUP(H903,Calendar!O:O,Calendar!N:N,,-1),""))</f>
        <v/>
      </c>
      <c r="AI903" s="61" t="str">
        <f>IF(AND(AH903&lt;&gt;"",E903="Live"),_xlfn.XLOOKUP(_xlfn.TEXTJOIN(" vs ",,C903:D903),Calendar!G:G,Calendar!K:K),"")</f>
        <v/>
      </c>
      <c r="AJ903" s="61" t="str">
        <f>IF(AND(K903&lt;&gt;"Match of the Day",K903&lt;&gt;"Match of the Day 2",K903&lt;&gt;"Match of the Day Repeat"),"",1+MAX($AJ$10:AJ902))</f>
        <v/>
      </c>
    </row>
    <row r="904" spans="34:36" x14ac:dyDescent="0.35">
      <c r="AH904" s="16" t="str">
        <f>IF(AND(B904="Premier League",E904="Live"),_xlfn.XLOOKUP(_xlfn.TEXTJOIN(" vs ",,C904:D904),Calendar!G:G,Calendar!B:B),IF(AND(B904="Premier League",E904="Highlights"),_xlfn.XLOOKUP(H904,Calendar!O:O,Calendar!N:N,,-1),""))</f>
        <v/>
      </c>
      <c r="AI904" s="61" t="str">
        <f>IF(AND(AH904&lt;&gt;"",E904="Live"),_xlfn.XLOOKUP(_xlfn.TEXTJOIN(" vs ",,C904:D904),Calendar!G:G,Calendar!K:K),"")</f>
        <v/>
      </c>
      <c r="AJ904" s="61" t="str">
        <f>IF(AND(K904&lt;&gt;"Match of the Day",K904&lt;&gt;"Match of the Day 2",K904&lt;&gt;"Match of the Day Repeat"),"",1+MAX($AJ$10:AJ903))</f>
        <v/>
      </c>
    </row>
    <row r="905" spans="34:36" x14ac:dyDescent="0.35">
      <c r="AH905" s="16" t="str">
        <f>IF(AND(B905="Premier League",E905="Live"),_xlfn.XLOOKUP(_xlfn.TEXTJOIN(" vs ",,C905:D905),Calendar!G:G,Calendar!B:B),IF(AND(B905="Premier League",E905="Highlights"),_xlfn.XLOOKUP(H905,Calendar!O:O,Calendar!N:N,,-1),""))</f>
        <v/>
      </c>
      <c r="AI905" s="61" t="str">
        <f>IF(AND(AH905&lt;&gt;"",E905="Live"),_xlfn.XLOOKUP(_xlfn.TEXTJOIN(" vs ",,C905:D905),Calendar!G:G,Calendar!K:K),"")</f>
        <v/>
      </c>
      <c r="AJ905" s="61" t="str">
        <f>IF(AND(K905&lt;&gt;"Match of the Day",K905&lt;&gt;"Match of the Day 2",K905&lt;&gt;"Match of the Day Repeat"),"",1+MAX($AJ$10:AJ904))</f>
        <v/>
      </c>
    </row>
    <row r="906" spans="34:36" x14ac:dyDescent="0.35">
      <c r="AH906" s="16" t="str">
        <f>IF(AND(B906="Premier League",E906="Live"),_xlfn.XLOOKUP(_xlfn.TEXTJOIN(" vs ",,C906:D906),Calendar!G:G,Calendar!B:B),IF(AND(B906="Premier League",E906="Highlights"),_xlfn.XLOOKUP(H906,Calendar!O:O,Calendar!N:N,,-1),""))</f>
        <v/>
      </c>
      <c r="AI906" s="61" t="str">
        <f>IF(AND(AH906&lt;&gt;"",E906="Live"),_xlfn.XLOOKUP(_xlfn.TEXTJOIN(" vs ",,C906:D906),Calendar!G:G,Calendar!K:K),"")</f>
        <v/>
      </c>
      <c r="AJ906" s="61" t="str">
        <f>IF(AND(K906&lt;&gt;"Match of the Day",K906&lt;&gt;"Match of the Day 2",K906&lt;&gt;"Match of the Day Repeat"),"",1+MAX($AJ$10:AJ905))</f>
        <v/>
      </c>
    </row>
    <row r="907" spans="34:36" x14ac:dyDescent="0.35">
      <c r="AH907" s="16" t="str">
        <f>IF(AND(B907="Premier League",E907="Live"),_xlfn.XLOOKUP(_xlfn.TEXTJOIN(" vs ",,C907:D907),Calendar!G:G,Calendar!B:B),IF(AND(B907="Premier League",E907="Highlights"),_xlfn.XLOOKUP(H907,Calendar!O:O,Calendar!N:N,,-1),""))</f>
        <v/>
      </c>
      <c r="AI907" s="61" t="str">
        <f>IF(AND(AH907&lt;&gt;"",E907="Live"),_xlfn.XLOOKUP(_xlfn.TEXTJOIN(" vs ",,C907:D907),Calendar!G:G,Calendar!K:K),"")</f>
        <v/>
      </c>
      <c r="AJ907" s="61" t="str">
        <f>IF(AND(K907&lt;&gt;"Match of the Day",K907&lt;&gt;"Match of the Day 2",K907&lt;&gt;"Match of the Day Repeat"),"",1+MAX($AJ$10:AJ906))</f>
        <v/>
      </c>
    </row>
    <row r="908" spans="34:36" x14ac:dyDescent="0.35">
      <c r="AH908" s="16" t="str">
        <f>IF(AND(B908="Premier League",E908="Live"),_xlfn.XLOOKUP(_xlfn.TEXTJOIN(" vs ",,C908:D908),Calendar!G:G,Calendar!B:B),IF(AND(B908="Premier League",E908="Highlights"),_xlfn.XLOOKUP(H908,Calendar!O:O,Calendar!N:N,,-1),""))</f>
        <v/>
      </c>
      <c r="AI908" s="61" t="str">
        <f>IF(AND(AH908&lt;&gt;"",E908="Live"),_xlfn.XLOOKUP(_xlfn.TEXTJOIN(" vs ",,C908:D908),Calendar!G:G,Calendar!K:K),"")</f>
        <v/>
      </c>
      <c r="AJ908" s="61" t="str">
        <f>IF(AND(K908&lt;&gt;"Match of the Day",K908&lt;&gt;"Match of the Day 2",K908&lt;&gt;"Match of the Day Repeat"),"",1+MAX($AJ$10:AJ907))</f>
        <v/>
      </c>
    </row>
    <row r="909" spans="34:36" x14ac:dyDescent="0.35">
      <c r="AH909" s="16" t="str">
        <f>IF(AND(B909="Premier League",E909="Live"),_xlfn.XLOOKUP(_xlfn.TEXTJOIN(" vs ",,C909:D909),Calendar!G:G,Calendar!B:B),IF(AND(B909="Premier League",E909="Highlights"),_xlfn.XLOOKUP(H909,Calendar!O:O,Calendar!N:N,,-1),""))</f>
        <v/>
      </c>
      <c r="AI909" s="61" t="str">
        <f>IF(AND(AH909&lt;&gt;"",E909="Live"),_xlfn.XLOOKUP(_xlfn.TEXTJOIN(" vs ",,C909:D909),Calendar!G:G,Calendar!K:K),"")</f>
        <v/>
      </c>
      <c r="AJ909" s="61" t="str">
        <f>IF(AND(K909&lt;&gt;"Match of the Day",K909&lt;&gt;"Match of the Day 2",K909&lt;&gt;"Match of the Day Repeat"),"",1+MAX($AJ$10:AJ908))</f>
        <v/>
      </c>
    </row>
    <row r="910" spans="34:36" x14ac:dyDescent="0.35">
      <c r="AH910" s="16" t="str">
        <f>IF(AND(B910="Premier League",E910="Live"),_xlfn.XLOOKUP(_xlfn.TEXTJOIN(" vs ",,C910:D910),Calendar!G:G,Calendar!B:B),IF(AND(B910="Premier League",E910="Highlights"),_xlfn.XLOOKUP(H910,Calendar!O:O,Calendar!N:N,,-1),""))</f>
        <v/>
      </c>
      <c r="AI910" s="61" t="str">
        <f>IF(AND(AH910&lt;&gt;"",E910="Live"),_xlfn.XLOOKUP(_xlfn.TEXTJOIN(" vs ",,C910:D910),Calendar!G:G,Calendar!K:K),"")</f>
        <v/>
      </c>
      <c r="AJ910" s="61" t="str">
        <f>IF(AND(K910&lt;&gt;"Match of the Day",K910&lt;&gt;"Match of the Day 2",K910&lt;&gt;"Match of the Day Repeat"),"",1+MAX($AJ$10:AJ909))</f>
        <v/>
      </c>
    </row>
    <row r="911" spans="34:36" x14ac:dyDescent="0.35">
      <c r="AH911" s="16" t="str">
        <f>IF(AND(B911="Premier League",E911="Live"),_xlfn.XLOOKUP(_xlfn.TEXTJOIN(" vs ",,C911:D911),Calendar!G:G,Calendar!B:B),IF(AND(B911="Premier League",E911="Highlights"),_xlfn.XLOOKUP(H911,Calendar!O:O,Calendar!N:N,,-1),""))</f>
        <v/>
      </c>
      <c r="AI911" s="61" t="str">
        <f>IF(AND(AH911&lt;&gt;"",E911="Live"),_xlfn.XLOOKUP(_xlfn.TEXTJOIN(" vs ",,C911:D911),Calendar!G:G,Calendar!K:K),"")</f>
        <v/>
      </c>
      <c r="AJ911" s="61" t="str">
        <f>IF(AND(K911&lt;&gt;"Match of the Day",K911&lt;&gt;"Match of the Day 2",K911&lt;&gt;"Match of the Day Repeat"),"",1+MAX($AJ$10:AJ910))</f>
        <v/>
      </c>
    </row>
    <row r="912" spans="34:36" x14ac:dyDescent="0.35">
      <c r="AH912" s="16" t="str">
        <f>IF(AND(B912="Premier League",E912="Live"),_xlfn.XLOOKUP(_xlfn.TEXTJOIN(" vs ",,C912:D912),Calendar!G:G,Calendar!B:B),IF(AND(B912="Premier League",E912="Highlights"),_xlfn.XLOOKUP(H912,Calendar!O:O,Calendar!N:N,,-1),""))</f>
        <v/>
      </c>
      <c r="AI912" s="61" t="str">
        <f>IF(AND(AH912&lt;&gt;"",E912="Live"),_xlfn.XLOOKUP(_xlfn.TEXTJOIN(" vs ",,C912:D912),Calendar!G:G,Calendar!K:K),"")</f>
        <v/>
      </c>
      <c r="AJ912" s="61" t="str">
        <f>IF(AND(K912&lt;&gt;"Match of the Day",K912&lt;&gt;"Match of the Day 2",K912&lt;&gt;"Match of the Day Repeat"),"",1+MAX($AJ$10:AJ911))</f>
        <v/>
      </c>
    </row>
    <row r="913" spans="34:36" x14ac:dyDescent="0.35">
      <c r="AH913" s="16" t="str">
        <f>IF(AND(B913="Premier League",E913="Live"),_xlfn.XLOOKUP(_xlfn.TEXTJOIN(" vs ",,C913:D913),Calendar!G:G,Calendar!B:B),IF(AND(B913="Premier League",E913="Highlights"),_xlfn.XLOOKUP(H913,Calendar!O:O,Calendar!N:N,,-1),""))</f>
        <v/>
      </c>
      <c r="AI913" s="61" t="str">
        <f>IF(AND(AH913&lt;&gt;"",E913="Live"),_xlfn.XLOOKUP(_xlfn.TEXTJOIN(" vs ",,C913:D913),Calendar!G:G,Calendar!K:K),"")</f>
        <v/>
      </c>
      <c r="AJ913" s="61" t="str">
        <f>IF(AND(K913&lt;&gt;"Match of the Day",K913&lt;&gt;"Match of the Day 2",K913&lt;&gt;"Match of the Day Repeat"),"",1+MAX($AJ$10:AJ912))</f>
        <v/>
      </c>
    </row>
    <row r="914" spans="34:36" x14ac:dyDescent="0.35">
      <c r="AH914" s="16" t="str">
        <f>IF(AND(B914="Premier League",E914="Live"),_xlfn.XLOOKUP(_xlfn.TEXTJOIN(" vs ",,C914:D914),Calendar!G:G,Calendar!B:B),IF(AND(B914="Premier League",E914="Highlights"),_xlfn.XLOOKUP(H914,Calendar!O:O,Calendar!N:N,,-1),""))</f>
        <v/>
      </c>
      <c r="AI914" s="61" t="str">
        <f>IF(AND(AH914&lt;&gt;"",E914="Live"),_xlfn.XLOOKUP(_xlfn.TEXTJOIN(" vs ",,C914:D914),Calendar!G:G,Calendar!K:K),"")</f>
        <v/>
      </c>
      <c r="AJ914" s="61" t="str">
        <f>IF(AND(K914&lt;&gt;"Match of the Day",K914&lt;&gt;"Match of the Day 2",K914&lt;&gt;"Match of the Day Repeat"),"",1+MAX($AJ$10:AJ913))</f>
        <v/>
      </c>
    </row>
    <row r="915" spans="34:36" x14ac:dyDescent="0.35">
      <c r="AH915" s="16" t="str">
        <f>IF(AND(B915="Premier League",E915="Live"),_xlfn.XLOOKUP(_xlfn.TEXTJOIN(" vs ",,C915:D915),Calendar!G:G,Calendar!B:B),IF(AND(B915="Premier League",E915="Highlights"),_xlfn.XLOOKUP(H915,Calendar!O:O,Calendar!N:N,,-1),""))</f>
        <v/>
      </c>
      <c r="AI915" s="61" t="str">
        <f>IF(AND(AH915&lt;&gt;"",E915="Live"),_xlfn.XLOOKUP(_xlfn.TEXTJOIN(" vs ",,C915:D915),Calendar!G:G,Calendar!K:K),"")</f>
        <v/>
      </c>
      <c r="AJ915" s="61" t="str">
        <f>IF(AND(K915&lt;&gt;"Match of the Day",K915&lt;&gt;"Match of the Day 2",K915&lt;&gt;"Match of the Day Repeat"),"",1+MAX($AJ$10:AJ914))</f>
        <v/>
      </c>
    </row>
    <row r="916" spans="34:36" x14ac:dyDescent="0.35">
      <c r="AH916" s="16" t="str">
        <f>IF(AND(B916="Premier League",E916="Live"),_xlfn.XLOOKUP(_xlfn.TEXTJOIN(" vs ",,C916:D916),Calendar!G:G,Calendar!B:B),IF(AND(B916="Premier League",E916="Highlights"),_xlfn.XLOOKUP(H916,Calendar!O:O,Calendar!N:N,,-1),""))</f>
        <v/>
      </c>
      <c r="AI916" s="61" t="str">
        <f>IF(AND(AH916&lt;&gt;"",E916="Live"),_xlfn.XLOOKUP(_xlfn.TEXTJOIN(" vs ",,C916:D916),Calendar!G:G,Calendar!K:K),"")</f>
        <v/>
      </c>
      <c r="AJ916" s="61" t="str">
        <f>IF(AND(K916&lt;&gt;"Match of the Day",K916&lt;&gt;"Match of the Day 2",K916&lt;&gt;"Match of the Day Repeat"),"",1+MAX($AJ$10:AJ915))</f>
        <v/>
      </c>
    </row>
    <row r="917" spans="34:36" x14ac:dyDescent="0.35">
      <c r="AH917" s="16" t="str">
        <f>IF(AND(B917="Premier League",E917="Live"),_xlfn.XLOOKUP(_xlfn.TEXTJOIN(" vs ",,C917:D917),Calendar!G:G,Calendar!B:B),IF(AND(B917="Premier League",E917="Highlights"),_xlfn.XLOOKUP(H917,Calendar!O:O,Calendar!N:N,,-1),""))</f>
        <v/>
      </c>
      <c r="AI917" s="61" t="str">
        <f>IF(AND(AH917&lt;&gt;"",E917="Live"),_xlfn.XLOOKUP(_xlfn.TEXTJOIN(" vs ",,C917:D917),Calendar!G:G,Calendar!K:K),"")</f>
        <v/>
      </c>
      <c r="AJ917" s="61" t="str">
        <f>IF(AND(K917&lt;&gt;"Match of the Day",K917&lt;&gt;"Match of the Day 2",K917&lt;&gt;"Match of the Day Repeat"),"",1+MAX($AJ$10:AJ916))</f>
        <v/>
      </c>
    </row>
    <row r="918" spans="34:36" x14ac:dyDescent="0.35">
      <c r="AH918" s="16" t="str">
        <f>IF(AND(B918="Premier League",E918="Live"),_xlfn.XLOOKUP(_xlfn.TEXTJOIN(" vs ",,C918:D918),Calendar!G:G,Calendar!B:B),IF(AND(B918="Premier League",E918="Highlights"),_xlfn.XLOOKUP(H918,Calendar!O:O,Calendar!N:N,,-1),""))</f>
        <v/>
      </c>
      <c r="AI918" s="61" t="str">
        <f>IF(AND(AH918&lt;&gt;"",E918="Live"),_xlfn.XLOOKUP(_xlfn.TEXTJOIN(" vs ",,C918:D918),Calendar!G:G,Calendar!K:K),"")</f>
        <v/>
      </c>
      <c r="AJ918" s="61" t="str">
        <f>IF(AND(K918&lt;&gt;"Match of the Day",K918&lt;&gt;"Match of the Day 2",K918&lt;&gt;"Match of the Day Repeat"),"",1+MAX($AJ$10:AJ917))</f>
        <v/>
      </c>
    </row>
    <row r="919" spans="34:36" x14ac:dyDescent="0.35">
      <c r="AH919" s="16" t="str">
        <f>IF(AND(B919="Premier League",E919="Live"),_xlfn.XLOOKUP(_xlfn.TEXTJOIN(" vs ",,C919:D919),Calendar!G:G,Calendar!B:B),IF(AND(B919="Premier League",E919="Highlights"),_xlfn.XLOOKUP(H919,Calendar!O:O,Calendar!N:N,,-1),""))</f>
        <v/>
      </c>
      <c r="AI919" s="61" t="str">
        <f>IF(AND(AH919&lt;&gt;"",E919="Live"),_xlfn.XLOOKUP(_xlfn.TEXTJOIN(" vs ",,C919:D919),Calendar!G:G,Calendar!K:K),"")</f>
        <v/>
      </c>
      <c r="AJ919" s="61" t="str">
        <f>IF(AND(K919&lt;&gt;"Match of the Day",K919&lt;&gt;"Match of the Day 2",K919&lt;&gt;"Match of the Day Repeat"),"",1+MAX($AJ$10:AJ918))</f>
        <v/>
      </c>
    </row>
    <row r="920" spans="34:36" x14ac:dyDescent="0.35">
      <c r="AH920" s="16" t="str">
        <f>IF(AND(B920="Premier League",E920="Live"),_xlfn.XLOOKUP(_xlfn.TEXTJOIN(" vs ",,C920:D920),Calendar!G:G,Calendar!B:B),IF(AND(B920="Premier League",E920="Highlights"),_xlfn.XLOOKUP(H920,Calendar!O:O,Calendar!N:N,,-1),""))</f>
        <v/>
      </c>
      <c r="AI920" s="61" t="str">
        <f>IF(AND(AH920&lt;&gt;"",E920="Live"),_xlfn.XLOOKUP(_xlfn.TEXTJOIN(" vs ",,C920:D920),Calendar!G:G,Calendar!K:K),"")</f>
        <v/>
      </c>
      <c r="AJ920" s="61" t="str">
        <f>IF(AND(K920&lt;&gt;"Match of the Day",K920&lt;&gt;"Match of the Day 2",K920&lt;&gt;"Match of the Day Repeat"),"",1+MAX($AJ$10:AJ919))</f>
        <v/>
      </c>
    </row>
    <row r="921" spans="34:36" x14ac:dyDescent="0.35">
      <c r="AH921" s="16" t="str">
        <f>IF(AND(B921="Premier League",E921="Live"),_xlfn.XLOOKUP(_xlfn.TEXTJOIN(" vs ",,C921:D921),Calendar!G:G,Calendar!B:B),IF(AND(B921="Premier League",E921="Highlights"),_xlfn.XLOOKUP(H921,Calendar!O:O,Calendar!N:N,,-1),""))</f>
        <v/>
      </c>
      <c r="AI921" s="61" t="str">
        <f>IF(AND(AH921&lt;&gt;"",E921="Live"),_xlfn.XLOOKUP(_xlfn.TEXTJOIN(" vs ",,C921:D921),Calendar!G:G,Calendar!K:K),"")</f>
        <v/>
      </c>
      <c r="AJ921" s="61" t="str">
        <f>IF(AND(K921&lt;&gt;"Match of the Day",K921&lt;&gt;"Match of the Day 2",K921&lt;&gt;"Match of the Day Repeat"),"",1+MAX($AJ$10:AJ920))</f>
        <v/>
      </c>
    </row>
    <row r="922" spans="34:36" x14ac:dyDescent="0.35">
      <c r="AH922" s="16" t="str">
        <f>IF(AND(B922="Premier League",E922="Live"),_xlfn.XLOOKUP(_xlfn.TEXTJOIN(" vs ",,C922:D922),Calendar!G:G,Calendar!B:B),IF(AND(B922="Premier League",E922="Highlights"),_xlfn.XLOOKUP(H922,Calendar!O:O,Calendar!N:N,,-1),""))</f>
        <v/>
      </c>
      <c r="AI922" s="61" t="str">
        <f>IF(AND(AH922&lt;&gt;"",E922="Live"),_xlfn.XLOOKUP(_xlfn.TEXTJOIN(" vs ",,C922:D922),Calendar!G:G,Calendar!K:K),"")</f>
        <v/>
      </c>
      <c r="AJ922" s="61" t="str">
        <f>IF(AND(K922&lt;&gt;"Match of the Day",K922&lt;&gt;"Match of the Day 2",K922&lt;&gt;"Match of the Day Repeat"),"",1+MAX($AJ$10:AJ921))</f>
        <v/>
      </c>
    </row>
    <row r="923" spans="34:36" x14ac:dyDescent="0.35">
      <c r="AH923" s="16" t="str">
        <f>IF(AND(B923="Premier League",E923="Live"),_xlfn.XLOOKUP(_xlfn.TEXTJOIN(" vs ",,C923:D923),Calendar!G:G,Calendar!B:B),IF(AND(B923="Premier League",E923="Highlights"),_xlfn.XLOOKUP(H923,Calendar!O:O,Calendar!N:N,,-1),""))</f>
        <v/>
      </c>
      <c r="AI923" s="61" t="str">
        <f>IF(AND(AH923&lt;&gt;"",E923="Live"),_xlfn.XLOOKUP(_xlfn.TEXTJOIN(" vs ",,C923:D923),Calendar!G:G,Calendar!K:K),"")</f>
        <v/>
      </c>
      <c r="AJ923" s="61" t="str">
        <f>IF(AND(K923&lt;&gt;"Match of the Day",K923&lt;&gt;"Match of the Day 2",K923&lt;&gt;"Match of the Day Repeat"),"",1+MAX($AJ$10:AJ922))</f>
        <v/>
      </c>
    </row>
    <row r="924" spans="34:36" x14ac:dyDescent="0.35">
      <c r="AH924" s="16" t="str">
        <f>IF(AND(B924="Premier League",E924="Live"),_xlfn.XLOOKUP(_xlfn.TEXTJOIN(" vs ",,C924:D924),Calendar!G:G,Calendar!B:B),IF(AND(B924="Premier League",E924="Highlights"),_xlfn.XLOOKUP(H924,Calendar!O:O,Calendar!N:N,,-1),""))</f>
        <v/>
      </c>
      <c r="AI924" s="61" t="str">
        <f>IF(AND(AH924&lt;&gt;"",E924="Live"),_xlfn.XLOOKUP(_xlfn.TEXTJOIN(" vs ",,C924:D924),Calendar!G:G,Calendar!K:K),"")</f>
        <v/>
      </c>
      <c r="AJ924" s="61" t="str">
        <f>IF(AND(K924&lt;&gt;"Match of the Day",K924&lt;&gt;"Match of the Day 2",K924&lt;&gt;"Match of the Day Repeat"),"",1+MAX($AJ$10:AJ923))</f>
        <v/>
      </c>
    </row>
    <row r="925" spans="34:36" x14ac:dyDescent="0.35">
      <c r="AH925" s="16" t="str">
        <f>IF(AND(B925="Premier League",E925="Live"),_xlfn.XLOOKUP(_xlfn.TEXTJOIN(" vs ",,C925:D925),Calendar!G:G,Calendar!B:B),IF(AND(B925="Premier League",E925="Highlights"),_xlfn.XLOOKUP(H925,Calendar!O:O,Calendar!N:N,,-1),""))</f>
        <v/>
      </c>
      <c r="AI925" s="61" t="str">
        <f>IF(AND(AH925&lt;&gt;"",E925="Live"),_xlfn.XLOOKUP(_xlfn.TEXTJOIN(" vs ",,C925:D925),Calendar!G:G,Calendar!K:K),"")</f>
        <v/>
      </c>
      <c r="AJ925" s="61" t="str">
        <f>IF(AND(K925&lt;&gt;"Match of the Day",K925&lt;&gt;"Match of the Day 2",K925&lt;&gt;"Match of the Day Repeat"),"",1+MAX($AJ$10:AJ924))</f>
        <v/>
      </c>
    </row>
    <row r="926" spans="34:36" x14ac:dyDescent="0.35">
      <c r="AH926" s="16" t="str">
        <f>IF(AND(B926="Premier League",E926="Live"),_xlfn.XLOOKUP(_xlfn.TEXTJOIN(" vs ",,C926:D926),Calendar!G:G,Calendar!B:B),IF(AND(B926="Premier League",E926="Highlights"),_xlfn.XLOOKUP(H926,Calendar!O:O,Calendar!N:N,,-1),""))</f>
        <v/>
      </c>
      <c r="AI926" s="61" t="str">
        <f>IF(AND(AH926&lt;&gt;"",E926="Live"),_xlfn.XLOOKUP(_xlfn.TEXTJOIN(" vs ",,C926:D926),Calendar!G:G,Calendar!K:K),"")</f>
        <v/>
      </c>
      <c r="AJ926" s="61" t="str">
        <f>IF(AND(K926&lt;&gt;"Match of the Day",K926&lt;&gt;"Match of the Day 2",K926&lt;&gt;"Match of the Day Repeat"),"",1+MAX($AJ$10:AJ925))</f>
        <v/>
      </c>
    </row>
    <row r="927" spans="34:36" x14ac:dyDescent="0.35">
      <c r="AH927" s="16" t="str">
        <f>IF(AND(B927="Premier League",E927="Live"),_xlfn.XLOOKUP(_xlfn.TEXTJOIN(" vs ",,C927:D927),Calendar!G:G,Calendar!B:B),IF(AND(B927="Premier League",E927="Highlights"),_xlfn.XLOOKUP(H927,Calendar!O:O,Calendar!N:N,,-1),""))</f>
        <v/>
      </c>
      <c r="AI927" s="61" t="str">
        <f>IF(AND(AH927&lt;&gt;"",E927="Live"),_xlfn.XLOOKUP(_xlfn.TEXTJOIN(" vs ",,C927:D927),Calendar!G:G,Calendar!K:K),"")</f>
        <v/>
      </c>
      <c r="AJ927" s="61" t="str">
        <f>IF(AND(K927&lt;&gt;"Match of the Day",K927&lt;&gt;"Match of the Day 2",K927&lt;&gt;"Match of the Day Repeat"),"",1+MAX($AJ$10:AJ926))</f>
        <v/>
      </c>
    </row>
    <row r="928" spans="34:36" x14ac:dyDescent="0.35">
      <c r="AH928" s="16" t="str">
        <f>IF(AND(B928="Premier League",E928="Live"),_xlfn.XLOOKUP(_xlfn.TEXTJOIN(" vs ",,C928:D928),Calendar!G:G,Calendar!B:B),IF(AND(B928="Premier League",E928="Highlights"),_xlfn.XLOOKUP(H928,Calendar!O:O,Calendar!N:N,,-1),""))</f>
        <v/>
      </c>
      <c r="AI928" s="61" t="str">
        <f>IF(AND(AH928&lt;&gt;"",E928="Live"),_xlfn.XLOOKUP(_xlfn.TEXTJOIN(" vs ",,C928:D928),Calendar!G:G,Calendar!K:K),"")</f>
        <v/>
      </c>
      <c r="AJ928" s="61" t="str">
        <f>IF(AND(K928&lt;&gt;"Match of the Day",K928&lt;&gt;"Match of the Day 2",K928&lt;&gt;"Match of the Day Repeat"),"",1+MAX($AJ$10:AJ927))</f>
        <v/>
      </c>
    </row>
    <row r="929" spans="34:36" x14ac:dyDescent="0.35">
      <c r="AH929" s="16" t="str">
        <f>IF(AND(B929="Premier League",E929="Live"),_xlfn.XLOOKUP(_xlfn.TEXTJOIN(" vs ",,C929:D929),Calendar!G:G,Calendar!B:B),IF(AND(B929="Premier League",E929="Highlights"),_xlfn.XLOOKUP(H929,Calendar!O:O,Calendar!N:N,,-1),""))</f>
        <v/>
      </c>
      <c r="AI929" s="61" t="str">
        <f>IF(AND(AH929&lt;&gt;"",E929="Live"),_xlfn.XLOOKUP(_xlfn.TEXTJOIN(" vs ",,C929:D929),Calendar!G:G,Calendar!K:K),"")</f>
        <v/>
      </c>
      <c r="AJ929" s="61" t="str">
        <f>IF(AND(K929&lt;&gt;"Match of the Day",K929&lt;&gt;"Match of the Day 2",K929&lt;&gt;"Match of the Day Repeat"),"",1+MAX($AJ$10:AJ928))</f>
        <v/>
      </c>
    </row>
    <row r="930" spans="34:36" x14ac:dyDescent="0.35">
      <c r="AH930" s="16" t="str">
        <f>IF(AND(B930="Premier League",E930="Live"),_xlfn.XLOOKUP(_xlfn.TEXTJOIN(" vs ",,C930:D930),Calendar!G:G,Calendar!B:B),IF(AND(B930="Premier League",E930="Highlights"),_xlfn.XLOOKUP(H930,Calendar!O:O,Calendar!N:N,,-1),""))</f>
        <v/>
      </c>
      <c r="AI930" s="61" t="str">
        <f>IF(AND(AH930&lt;&gt;"",E930="Live"),_xlfn.XLOOKUP(_xlfn.TEXTJOIN(" vs ",,C930:D930),Calendar!G:G,Calendar!K:K),"")</f>
        <v/>
      </c>
      <c r="AJ930" s="61" t="str">
        <f>IF(AND(K930&lt;&gt;"Match of the Day",K930&lt;&gt;"Match of the Day 2",K930&lt;&gt;"Match of the Day Repeat"),"",1+MAX($AJ$10:AJ929))</f>
        <v/>
      </c>
    </row>
    <row r="931" spans="34:36" x14ac:dyDescent="0.35">
      <c r="AH931" s="16" t="str">
        <f>IF(AND(B931="Premier League",E931="Live"),_xlfn.XLOOKUP(_xlfn.TEXTJOIN(" vs ",,C931:D931),Calendar!G:G,Calendar!B:B),IF(AND(B931="Premier League",E931="Highlights"),_xlfn.XLOOKUP(H931,Calendar!O:O,Calendar!N:N,,-1),""))</f>
        <v/>
      </c>
      <c r="AI931" s="61" t="str">
        <f>IF(AND(AH931&lt;&gt;"",E931="Live"),_xlfn.XLOOKUP(_xlfn.TEXTJOIN(" vs ",,C931:D931),Calendar!G:G,Calendar!K:K),"")</f>
        <v/>
      </c>
      <c r="AJ931" s="61" t="str">
        <f>IF(AND(K931&lt;&gt;"Match of the Day",K931&lt;&gt;"Match of the Day 2",K931&lt;&gt;"Match of the Day Repeat"),"",1+MAX($AJ$10:AJ930))</f>
        <v/>
      </c>
    </row>
    <row r="932" spans="34:36" x14ac:dyDescent="0.35">
      <c r="AH932" s="16" t="str">
        <f>IF(AND(B932="Premier League",E932="Live"),_xlfn.XLOOKUP(_xlfn.TEXTJOIN(" vs ",,C932:D932),Calendar!G:G,Calendar!B:B),IF(AND(B932="Premier League",E932="Highlights"),_xlfn.XLOOKUP(H932,Calendar!O:O,Calendar!N:N,,-1),""))</f>
        <v/>
      </c>
      <c r="AI932" s="61" t="str">
        <f>IF(AND(AH932&lt;&gt;"",E932="Live"),_xlfn.XLOOKUP(_xlfn.TEXTJOIN(" vs ",,C932:D932),Calendar!G:G,Calendar!K:K),"")</f>
        <v/>
      </c>
      <c r="AJ932" s="61" t="str">
        <f>IF(AND(K932&lt;&gt;"Match of the Day",K932&lt;&gt;"Match of the Day 2",K932&lt;&gt;"Match of the Day Repeat"),"",1+MAX($AJ$10:AJ931))</f>
        <v/>
      </c>
    </row>
    <row r="933" spans="34:36" x14ac:dyDescent="0.35">
      <c r="AH933" s="16" t="str">
        <f>IF(AND(B933="Premier League",E933="Live"),_xlfn.XLOOKUP(_xlfn.TEXTJOIN(" vs ",,C933:D933),Calendar!G:G,Calendar!B:B),IF(AND(B933="Premier League",E933="Highlights"),_xlfn.XLOOKUP(H933,Calendar!O:O,Calendar!N:N,,-1),""))</f>
        <v/>
      </c>
      <c r="AI933" s="61" t="str">
        <f>IF(AND(AH933&lt;&gt;"",E933="Live"),_xlfn.XLOOKUP(_xlfn.TEXTJOIN(" vs ",,C933:D933),Calendar!G:G,Calendar!K:K),"")</f>
        <v/>
      </c>
      <c r="AJ933" s="61" t="str">
        <f>IF(AND(K933&lt;&gt;"Match of the Day",K933&lt;&gt;"Match of the Day 2",K933&lt;&gt;"Match of the Day Repeat"),"",1+MAX($AJ$10:AJ932))</f>
        <v/>
      </c>
    </row>
    <row r="934" spans="34:36" x14ac:dyDescent="0.35">
      <c r="AH934" s="16" t="str">
        <f>IF(AND(B934="Premier League",E934="Live"),_xlfn.XLOOKUP(_xlfn.TEXTJOIN(" vs ",,C934:D934),Calendar!G:G,Calendar!B:B),IF(AND(B934="Premier League",E934="Highlights"),_xlfn.XLOOKUP(H934,Calendar!O:O,Calendar!N:N,,-1),""))</f>
        <v/>
      </c>
      <c r="AI934" s="61" t="str">
        <f>IF(AND(AH934&lt;&gt;"",E934="Live"),_xlfn.XLOOKUP(_xlfn.TEXTJOIN(" vs ",,C934:D934),Calendar!G:G,Calendar!K:K),"")</f>
        <v/>
      </c>
      <c r="AJ934" s="61" t="str">
        <f>IF(AND(K934&lt;&gt;"Match of the Day",K934&lt;&gt;"Match of the Day 2",K934&lt;&gt;"Match of the Day Repeat"),"",1+MAX($AJ$10:AJ933))</f>
        <v/>
      </c>
    </row>
    <row r="935" spans="34:36" x14ac:dyDescent="0.35">
      <c r="AH935" s="16" t="str">
        <f>IF(AND(B935="Premier League",E935="Live"),_xlfn.XLOOKUP(_xlfn.TEXTJOIN(" vs ",,C935:D935),Calendar!G:G,Calendar!B:B),IF(AND(B935="Premier League",E935="Highlights"),_xlfn.XLOOKUP(H935,Calendar!O:O,Calendar!N:N,,-1),""))</f>
        <v/>
      </c>
      <c r="AI935" s="61" t="str">
        <f>IF(AND(AH935&lt;&gt;"",E935="Live"),_xlfn.XLOOKUP(_xlfn.TEXTJOIN(" vs ",,C935:D935),Calendar!G:G,Calendar!K:K),"")</f>
        <v/>
      </c>
      <c r="AJ935" s="61" t="str">
        <f>IF(AND(K935&lt;&gt;"Match of the Day",K935&lt;&gt;"Match of the Day 2",K935&lt;&gt;"Match of the Day Repeat"),"",1+MAX($AJ$10:AJ934))</f>
        <v/>
      </c>
    </row>
    <row r="936" spans="34:36" x14ac:dyDescent="0.35">
      <c r="AH936" s="16" t="str">
        <f>IF(AND(B936="Premier League",E936="Live"),_xlfn.XLOOKUP(_xlfn.TEXTJOIN(" vs ",,C936:D936),Calendar!G:G,Calendar!B:B),IF(AND(B936="Premier League",E936="Highlights"),_xlfn.XLOOKUP(H936,Calendar!O:O,Calendar!N:N,,-1),""))</f>
        <v/>
      </c>
      <c r="AI936" s="61" t="str">
        <f>IF(AND(AH936&lt;&gt;"",E936="Live"),_xlfn.XLOOKUP(_xlfn.TEXTJOIN(" vs ",,C936:D936),Calendar!G:G,Calendar!K:K),"")</f>
        <v/>
      </c>
      <c r="AJ936" s="61" t="str">
        <f>IF(AND(K936&lt;&gt;"Match of the Day",K936&lt;&gt;"Match of the Day 2",K936&lt;&gt;"Match of the Day Repeat"),"",1+MAX($AJ$10:AJ935))</f>
        <v/>
      </c>
    </row>
    <row r="937" spans="34:36" x14ac:dyDescent="0.35">
      <c r="AH937" s="16" t="str">
        <f>IF(AND(B937="Premier League",E937="Live"),_xlfn.XLOOKUP(_xlfn.TEXTJOIN(" vs ",,C937:D937),Calendar!G:G,Calendar!B:B),IF(AND(B937="Premier League",E937="Highlights"),_xlfn.XLOOKUP(H937,Calendar!O:O,Calendar!N:N,,-1),""))</f>
        <v/>
      </c>
      <c r="AI937" s="61" t="str">
        <f>IF(AND(AH937&lt;&gt;"",E937="Live"),_xlfn.XLOOKUP(_xlfn.TEXTJOIN(" vs ",,C937:D937),Calendar!G:G,Calendar!K:K),"")</f>
        <v/>
      </c>
      <c r="AJ937" s="61" t="str">
        <f>IF(AND(K937&lt;&gt;"Match of the Day",K937&lt;&gt;"Match of the Day 2",K937&lt;&gt;"Match of the Day Repeat"),"",1+MAX($AJ$10:AJ936))</f>
        <v/>
      </c>
    </row>
    <row r="938" spans="34:36" x14ac:dyDescent="0.35">
      <c r="AH938" s="16" t="str">
        <f>IF(AND(B938="Premier League",E938="Live"),_xlfn.XLOOKUP(_xlfn.TEXTJOIN(" vs ",,C938:D938),Calendar!G:G,Calendar!B:B),IF(AND(B938="Premier League",E938="Highlights"),_xlfn.XLOOKUP(H938,Calendar!O:O,Calendar!N:N,,-1),""))</f>
        <v/>
      </c>
      <c r="AI938" s="61" t="str">
        <f>IF(AND(AH938&lt;&gt;"",E938="Live"),_xlfn.XLOOKUP(_xlfn.TEXTJOIN(" vs ",,C938:D938),Calendar!G:G,Calendar!K:K),"")</f>
        <v/>
      </c>
      <c r="AJ938" s="61" t="str">
        <f>IF(AND(K938&lt;&gt;"Match of the Day",K938&lt;&gt;"Match of the Day 2",K938&lt;&gt;"Match of the Day Repeat"),"",1+MAX($AJ$10:AJ937))</f>
        <v/>
      </c>
    </row>
    <row r="939" spans="34:36" x14ac:dyDescent="0.35">
      <c r="AH939" s="16" t="str">
        <f>IF(AND(B939="Premier League",E939="Live"),_xlfn.XLOOKUP(_xlfn.TEXTJOIN(" vs ",,C939:D939),Calendar!G:G,Calendar!B:B),IF(AND(B939="Premier League",E939="Highlights"),_xlfn.XLOOKUP(H939,Calendar!O:O,Calendar!N:N,,-1),""))</f>
        <v/>
      </c>
      <c r="AI939" s="61" t="str">
        <f>IF(AND(AH939&lt;&gt;"",E939="Live"),_xlfn.XLOOKUP(_xlfn.TEXTJOIN(" vs ",,C939:D939),Calendar!G:G,Calendar!K:K),"")</f>
        <v/>
      </c>
      <c r="AJ939" s="61" t="str">
        <f>IF(AND(K939&lt;&gt;"Match of the Day",K939&lt;&gt;"Match of the Day 2",K939&lt;&gt;"Match of the Day Repeat"),"",1+MAX($AJ$10:AJ938))</f>
        <v/>
      </c>
    </row>
    <row r="940" spans="34:36" x14ac:dyDescent="0.35">
      <c r="AH940" s="16" t="str">
        <f>IF(AND(B940="Premier League",E940="Live"),_xlfn.XLOOKUP(_xlfn.TEXTJOIN(" vs ",,C940:D940),Calendar!G:G,Calendar!B:B),IF(AND(B940="Premier League",E940="Highlights"),_xlfn.XLOOKUP(H940,Calendar!O:O,Calendar!N:N,,-1),""))</f>
        <v/>
      </c>
      <c r="AI940" s="61" t="str">
        <f>IF(AND(AH940&lt;&gt;"",E940="Live"),_xlfn.XLOOKUP(_xlfn.TEXTJOIN(" vs ",,C940:D940),Calendar!G:G,Calendar!K:K),"")</f>
        <v/>
      </c>
      <c r="AJ940" s="61" t="str">
        <f>IF(AND(K940&lt;&gt;"Match of the Day",K940&lt;&gt;"Match of the Day 2",K940&lt;&gt;"Match of the Day Repeat"),"",1+MAX($AJ$10:AJ939))</f>
        <v/>
      </c>
    </row>
    <row r="941" spans="34:36" x14ac:dyDescent="0.35">
      <c r="AH941" s="16" t="str">
        <f>IF(AND(B941="Premier League",E941="Live"),_xlfn.XLOOKUP(_xlfn.TEXTJOIN(" vs ",,C941:D941),Calendar!G:G,Calendar!B:B),IF(AND(B941="Premier League",E941="Highlights"),_xlfn.XLOOKUP(H941,Calendar!O:O,Calendar!N:N,,-1),""))</f>
        <v/>
      </c>
      <c r="AI941" s="61" t="str">
        <f>IF(AND(AH941&lt;&gt;"",E941="Live"),_xlfn.XLOOKUP(_xlfn.TEXTJOIN(" vs ",,C941:D941),Calendar!G:G,Calendar!K:K),"")</f>
        <v/>
      </c>
      <c r="AJ941" s="61" t="str">
        <f>IF(AND(K941&lt;&gt;"Match of the Day",K941&lt;&gt;"Match of the Day 2",K941&lt;&gt;"Match of the Day Repeat"),"",1+MAX($AJ$10:AJ940))</f>
        <v/>
      </c>
    </row>
    <row r="942" spans="34:36" x14ac:dyDescent="0.35">
      <c r="AH942" s="16" t="str">
        <f>IF(AND(B942="Premier League",E942="Live"),_xlfn.XLOOKUP(_xlfn.TEXTJOIN(" vs ",,C942:D942),Calendar!G:G,Calendar!B:B),IF(AND(B942="Premier League",E942="Highlights"),_xlfn.XLOOKUP(H942,Calendar!O:O,Calendar!N:N,,-1),""))</f>
        <v/>
      </c>
      <c r="AI942" s="61" t="str">
        <f>IF(AND(AH942&lt;&gt;"",E942="Live"),_xlfn.XLOOKUP(_xlfn.TEXTJOIN(" vs ",,C942:D942),Calendar!G:G,Calendar!K:K),"")</f>
        <v/>
      </c>
      <c r="AJ942" s="61" t="str">
        <f>IF(AND(K942&lt;&gt;"Match of the Day",K942&lt;&gt;"Match of the Day 2",K942&lt;&gt;"Match of the Day Repeat"),"",1+MAX($AJ$10:AJ941))</f>
        <v/>
      </c>
    </row>
    <row r="943" spans="34:36" x14ac:dyDescent="0.35">
      <c r="AH943" s="16" t="str">
        <f>IF(AND(B943="Premier League",E943="Live"),_xlfn.XLOOKUP(_xlfn.TEXTJOIN(" vs ",,C943:D943),Calendar!G:G,Calendar!B:B),IF(AND(B943="Premier League",E943="Highlights"),_xlfn.XLOOKUP(H943,Calendar!O:O,Calendar!N:N,,-1),""))</f>
        <v/>
      </c>
      <c r="AI943" s="61" t="str">
        <f>IF(AND(AH943&lt;&gt;"",E943="Live"),_xlfn.XLOOKUP(_xlfn.TEXTJOIN(" vs ",,C943:D943),Calendar!G:G,Calendar!K:K),"")</f>
        <v/>
      </c>
      <c r="AJ943" s="61" t="str">
        <f>IF(AND(K943&lt;&gt;"Match of the Day",K943&lt;&gt;"Match of the Day 2",K943&lt;&gt;"Match of the Day Repeat"),"",1+MAX($AJ$10:AJ942))</f>
        <v/>
      </c>
    </row>
    <row r="944" spans="34:36" x14ac:dyDescent="0.35">
      <c r="AH944" s="16" t="str">
        <f>IF(AND(B944="Premier League",E944="Live"),_xlfn.XLOOKUP(_xlfn.TEXTJOIN(" vs ",,C944:D944),Calendar!G:G,Calendar!B:B),IF(AND(B944="Premier League",E944="Highlights"),_xlfn.XLOOKUP(H944,Calendar!O:O,Calendar!N:N,,-1),""))</f>
        <v/>
      </c>
      <c r="AI944" s="61" t="str">
        <f>IF(AND(AH944&lt;&gt;"",E944="Live"),_xlfn.XLOOKUP(_xlfn.TEXTJOIN(" vs ",,C944:D944),Calendar!G:G,Calendar!K:K),"")</f>
        <v/>
      </c>
      <c r="AJ944" s="61" t="str">
        <f>IF(AND(K944&lt;&gt;"Match of the Day",K944&lt;&gt;"Match of the Day 2",K944&lt;&gt;"Match of the Day Repeat"),"",1+MAX($AJ$10:AJ943))</f>
        <v/>
      </c>
    </row>
    <row r="945" spans="34:36" x14ac:dyDescent="0.35">
      <c r="AH945" s="16" t="str">
        <f>IF(AND(B945="Premier League",E945="Live"),_xlfn.XLOOKUP(_xlfn.TEXTJOIN(" vs ",,C945:D945),Calendar!G:G,Calendar!B:B),IF(AND(B945="Premier League",E945="Highlights"),_xlfn.XLOOKUP(H945,Calendar!O:O,Calendar!N:N,,-1),""))</f>
        <v/>
      </c>
      <c r="AI945" s="61" t="str">
        <f>IF(AND(AH945&lt;&gt;"",E945="Live"),_xlfn.XLOOKUP(_xlfn.TEXTJOIN(" vs ",,C945:D945),Calendar!G:G,Calendar!K:K),"")</f>
        <v/>
      </c>
      <c r="AJ945" s="61" t="str">
        <f>IF(AND(K945&lt;&gt;"Match of the Day",K945&lt;&gt;"Match of the Day 2",K945&lt;&gt;"Match of the Day Repeat"),"",1+MAX($AJ$10:AJ944))</f>
        <v/>
      </c>
    </row>
    <row r="946" spans="34:36" x14ac:dyDescent="0.35">
      <c r="AH946" s="16" t="str">
        <f>IF(AND(B946="Premier League",E946="Live"),_xlfn.XLOOKUP(_xlfn.TEXTJOIN(" vs ",,C946:D946),Calendar!G:G,Calendar!B:B),IF(AND(B946="Premier League",E946="Highlights"),_xlfn.XLOOKUP(H946,Calendar!O:O,Calendar!N:N,,-1),""))</f>
        <v/>
      </c>
      <c r="AI946" s="61" t="str">
        <f>IF(AND(AH946&lt;&gt;"",E946="Live"),_xlfn.XLOOKUP(_xlfn.TEXTJOIN(" vs ",,C946:D946),Calendar!G:G,Calendar!K:K),"")</f>
        <v/>
      </c>
      <c r="AJ946" s="61" t="str">
        <f>IF(AND(K946&lt;&gt;"Match of the Day",K946&lt;&gt;"Match of the Day 2",K946&lt;&gt;"Match of the Day Repeat"),"",1+MAX($AJ$10:AJ945))</f>
        <v/>
      </c>
    </row>
    <row r="947" spans="34:36" x14ac:dyDescent="0.35">
      <c r="AH947" s="16" t="str">
        <f>IF(AND(B947="Premier League",E947="Live"),_xlfn.XLOOKUP(_xlfn.TEXTJOIN(" vs ",,C947:D947),Calendar!G:G,Calendar!B:B),IF(AND(B947="Premier League",E947="Highlights"),_xlfn.XLOOKUP(H947,Calendar!O:O,Calendar!N:N,,-1),""))</f>
        <v/>
      </c>
      <c r="AI947" s="61" t="str">
        <f>IF(AND(AH947&lt;&gt;"",E947="Live"),_xlfn.XLOOKUP(_xlfn.TEXTJOIN(" vs ",,C947:D947),Calendar!G:G,Calendar!K:K),"")</f>
        <v/>
      </c>
      <c r="AJ947" s="61" t="str">
        <f>IF(AND(K947&lt;&gt;"Match of the Day",K947&lt;&gt;"Match of the Day 2",K947&lt;&gt;"Match of the Day Repeat"),"",1+MAX($AJ$10:AJ946))</f>
        <v/>
      </c>
    </row>
    <row r="948" spans="34:36" x14ac:dyDescent="0.35">
      <c r="AH948" s="16" t="str">
        <f>IF(AND(B948="Premier League",E948="Live"),_xlfn.XLOOKUP(_xlfn.TEXTJOIN(" vs ",,C948:D948),Calendar!G:G,Calendar!B:B),IF(AND(B948="Premier League",E948="Highlights"),_xlfn.XLOOKUP(H948,Calendar!O:O,Calendar!N:N,,-1),""))</f>
        <v/>
      </c>
      <c r="AI948" s="61" t="str">
        <f>IF(AND(AH948&lt;&gt;"",E948="Live"),_xlfn.XLOOKUP(_xlfn.TEXTJOIN(" vs ",,C948:D948),Calendar!G:G,Calendar!K:K),"")</f>
        <v/>
      </c>
      <c r="AJ948" s="61" t="str">
        <f>IF(AND(K948&lt;&gt;"Match of the Day",K948&lt;&gt;"Match of the Day 2",K948&lt;&gt;"Match of the Day Repeat"),"",1+MAX($AJ$10:AJ947))</f>
        <v/>
      </c>
    </row>
    <row r="949" spans="34:36" x14ac:dyDescent="0.35">
      <c r="AH949" s="16" t="str">
        <f>IF(AND(B949="Premier League",E949="Live"),_xlfn.XLOOKUP(_xlfn.TEXTJOIN(" vs ",,C949:D949),Calendar!G:G,Calendar!B:B),IF(AND(B949="Premier League",E949="Highlights"),_xlfn.XLOOKUP(H949,Calendar!O:O,Calendar!N:N,,-1),""))</f>
        <v/>
      </c>
      <c r="AI949" s="61" t="str">
        <f>IF(AND(AH949&lt;&gt;"",E949="Live"),_xlfn.XLOOKUP(_xlfn.TEXTJOIN(" vs ",,C949:D949),Calendar!G:G,Calendar!K:K),"")</f>
        <v/>
      </c>
      <c r="AJ949" s="61" t="str">
        <f>IF(AND(K949&lt;&gt;"Match of the Day",K949&lt;&gt;"Match of the Day 2",K949&lt;&gt;"Match of the Day Repeat"),"",1+MAX($AJ$10:AJ948))</f>
        <v/>
      </c>
    </row>
    <row r="950" spans="34:36" x14ac:dyDescent="0.35">
      <c r="AH950" s="16" t="str">
        <f>IF(AND(B950="Premier League",E950="Live"),_xlfn.XLOOKUP(_xlfn.TEXTJOIN(" vs ",,C950:D950),Calendar!G:G,Calendar!B:B),IF(AND(B950="Premier League",E950="Highlights"),_xlfn.XLOOKUP(H950,Calendar!O:O,Calendar!N:N,,-1),""))</f>
        <v/>
      </c>
      <c r="AI950" s="61" t="str">
        <f>IF(AND(AH950&lt;&gt;"",E950="Live"),_xlfn.XLOOKUP(_xlfn.TEXTJOIN(" vs ",,C950:D950),Calendar!G:G,Calendar!K:K),"")</f>
        <v/>
      </c>
      <c r="AJ950" s="61" t="str">
        <f>IF(AND(K950&lt;&gt;"Match of the Day",K950&lt;&gt;"Match of the Day 2",K950&lt;&gt;"Match of the Day Repeat"),"",1+MAX($AJ$10:AJ949))</f>
        <v/>
      </c>
    </row>
    <row r="951" spans="34:36" x14ac:dyDescent="0.35">
      <c r="AH951" s="16" t="str">
        <f>IF(AND(B951="Premier League",E951="Live"),_xlfn.XLOOKUP(_xlfn.TEXTJOIN(" vs ",,C951:D951),Calendar!G:G,Calendar!B:B),IF(AND(B951="Premier League",E951="Highlights"),_xlfn.XLOOKUP(H951,Calendar!O:O,Calendar!N:N,,-1),""))</f>
        <v/>
      </c>
      <c r="AI951" s="61" t="str">
        <f>IF(AND(AH951&lt;&gt;"",E951="Live"),_xlfn.XLOOKUP(_xlfn.TEXTJOIN(" vs ",,C951:D951),Calendar!G:G,Calendar!K:K),"")</f>
        <v/>
      </c>
      <c r="AJ951" s="61" t="str">
        <f>IF(AND(K951&lt;&gt;"Match of the Day",K951&lt;&gt;"Match of the Day 2",K951&lt;&gt;"Match of the Day Repeat"),"",1+MAX($AJ$10:AJ950))</f>
        <v/>
      </c>
    </row>
    <row r="952" spans="34:36" x14ac:dyDescent="0.35">
      <c r="AH952" s="16" t="str">
        <f>IF(AND(B952="Premier League",E952="Live"),_xlfn.XLOOKUP(_xlfn.TEXTJOIN(" vs ",,C952:D952),Calendar!G:G,Calendar!B:B),IF(AND(B952="Premier League",E952="Highlights"),_xlfn.XLOOKUP(H952,Calendar!O:O,Calendar!N:N,,-1),""))</f>
        <v/>
      </c>
      <c r="AI952" s="61" t="str">
        <f>IF(AND(AH952&lt;&gt;"",E952="Live"),_xlfn.XLOOKUP(_xlfn.TEXTJOIN(" vs ",,C952:D952),Calendar!G:G,Calendar!K:K),"")</f>
        <v/>
      </c>
      <c r="AJ952" s="61" t="str">
        <f>IF(AND(K952&lt;&gt;"Match of the Day",K952&lt;&gt;"Match of the Day 2",K952&lt;&gt;"Match of the Day Repeat"),"",1+MAX($AJ$10:AJ951))</f>
        <v/>
      </c>
    </row>
    <row r="953" spans="34:36" x14ac:dyDescent="0.35">
      <c r="AH953" s="16" t="str">
        <f>IF(AND(B953="Premier League",E953="Live"),_xlfn.XLOOKUP(_xlfn.TEXTJOIN(" vs ",,C953:D953),Calendar!G:G,Calendar!B:B),IF(AND(B953="Premier League",E953="Highlights"),_xlfn.XLOOKUP(H953,Calendar!O:O,Calendar!N:N,,-1),""))</f>
        <v/>
      </c>
      <c r="AI953" s="61" t="str">
        <f>IF(AND(AH953&lt;&gt;"",E953="Live"),_xlfn.XLOOKUP(_xlfn.TEXTJOIN(" vs ",,C953:D953),Calendar!G:G,Calendar!K:K),"")</f>
        <v/>
      </c>
      <c r="AJ953" s="61" t="str">
        <f>IF(AND(K953&lt;&gt;"Match of the Day",K953&lt;&gt;"Match of the Day 2",K953&lt;&gt;"Match of the Day Repeat"),"",1+MAX($AJ$10:AJ952))</f>
        <v/>
      </c>
    </row>
    <row r="954" spans="34:36" x14ac:dyDescent="0.35">
      <c r="AH954" s="16" t="str">
        <f>IF(AND(B954="Premier League",E954="Live"),_xlfn.XLOOKUP(_xlfn.TEXTJOIN(" vs ",,C954:D954),Calendar!G:G,Calendar!B:B),IF(AND(B954="Premier League",E954="Highlights"),_xlfn.XLOOKUP(H954,Calendar!O:O,Calendar!N:N,,-1),""))</f>
        <v/>
      </c>
      <c r="AI954" s="61" t="str">
        <f>IF(AND(AH954&lt;&gt;"",E954="Live"),_xlfn.XLOOKUP(_xlfn.TEXTJOIN(" vs ",,C954:D954),Calendar!G:G,Calendar!K:K),"")</f>
        <v/>
      </c>
      <c r="AJ954" s="61" t="str">
        <f>IF(AND(K954&lt;&gt;"Match of the Day",K954&lt;&gt;"Match of the Day 2",K954&lt;&gt;"Match of the Day Repeat"),"",1+MAX($AJ$10:AJ953))</f>
        <v/>
      </c>
    </row>
    <row r="955" spans="34:36" x14ac:dyDescent="0.35">
      <c r="AH955" s="16" t="str">
        <f>IF(AND(B955="Premier League",E955="Live"),_xlfn.XLOOKUP(_xlfn.TEXTJOIN(" vs ",,C955:D955),Calendar!G:G,Calendar!B:B),IF(AND(B955="Premier League",E955="Highlights"),_xlfn.XLOOKUP(H955,Calendar!O:O,Calendar!N:N,,-1),""))</f>
        <v/>
      </c>
      <c r="AI955" s="61" t="str">
        <f>IF(AND(AH955&lt;&gt;"",E955="Live"),_xlfn.XLOOKUP(_xlfn.TEXTJOIN(" vs ",,C955:D955),Calendar!G:G,Calendar!K:K),"")</f>
        <v/>
      </c>
      <c r="AJ955" s="61" t="str">
        <f>IF(AND(K955&lt;&gt;"Match of the Day",K955&lt;&gt;"Match of the Day 2",K955&lt;&gt;"Match of the Day Repeat"),"",1+MAX($AJ$10:AJ954))</f>
        <v/>
      </c>
    </row>
    <row r="956" spans="34:36" x14ac:dyDescent="0.35">
      <c r="AH956" s="16" t="str">
        <f>IF(AND(B956="Premier League",E956="Live"),_xlfn.XLOOKUP(_xlfn.TEXTJOIN(" vs ",,C956:D956),Calendar!G:G,Calendar!B:B),IF(AND(B956="Premier League",E956="Highlights"),_xlfn.XLOOKUP(H956,Calendar!O:O,Calendar!N:N,,-1),""))</f>
        <v/>
      </c>
      <c r="AI956" s="61" t="str">
        <f>IF(AND(AH956&lt;&gt;"",E956="Live"),_xlfn.XLOOKUP(_xlfn.TEXTJOIN(" vs ",,C956:D956),Calendar!G:G,Calendar!K:K),"")</f>
        <v/>
      </c>
      <c r="AJ956" s="61" t="str">
        <f>IF(AND(K956&lt;&gt;"Match of the Day",K956&lt;&gt;"Match of the Day 2",K956&lt;&gt;"Match of the Day Repeat"),"",1+MAX($AJ$10:AJ955))</f>
        <v/>
      </c>
    </row>
    <row r="957" spans="34:36" x14ac:dyDescent="0.35">
      <c r="AH957" s="16" t="str">
        <f>IF(AND(B957="Premier League",E957="Live"),_xlfn.XLOOKUP(_xlfn.TEXTJOIN(" vs ",,C957:D957),Calendar!G:G,Calendar!B:B),IF(AND(B957="Premier League",E957="Highlights"),_xlfn.XLOOKUP(H957,Calendar!O:O,Calendar!N:N,,-1),""))</f>
        <v/>
      </c>
      <c r="AI957" s="61" t="str">
        <f>IF(AND(AH957&lt;&gt;"",E957="Live"),_xlfn.XLOOKUP(_xlfn.TEXTJOIN(" vs ",,C957:D957),Calendar!G:G,Calendar!K:K),"")</f>
        <v/>
      </c>
      <c r="AJ957" s="61" t="str">
        <f>IF(AND(K957&lt;&gt;"Match of the Day",K957&lt;&gt;"Match of the Day 2",K957&lt;&gt;"Match of the Day Repeat"),"",1+MAX($AJ$10:AJ956))</f>
        <v/>
      </c>
    </row>
    <row r="958" spans="34:36" x14ac:dyDescent="0.35">
      <c r="AH958" s="16" t="str">
        <f>IF(AND(B958="Premier League",E958="Live"),_xlfn.XLOOKUP(_xlfn.TEXTJOIN(" vs ",,C958:D958),Calendar!G:G,Calendar!B:B),IF(AND(B958="Premier League",E958="Highlights"),_xlfn.XLOOKUP(H958,Calendar!O:O,Calendar!N:N,,-1),""))</f>
        <v/>
      </c>
      <c r="AI958" s="61" t="str">
        <f>IF(AND(AH958&lt;&gt;"",E958="Live"),_xlfn.XLOOKUP(_xlfn.TEXTJOIN(" vs ",,C958:D958),Calendar!G:G,Calendar!K:K),"")</f>
        <v/>
      </c>
      <c r="AJ958" s="61" t="str">
        <f>IF(AND(K958&lt;&gt;"Match of the Day",K958&lt;&gt;"Match of the Day 2",K958&lt;&gt;"Match of the Day Repeat"),"",1+MAX($AJ$10:AJ957))</f>
        <v/>
      </c>
    </row>
    <row r="959" spans="34:36" x14ac:dyDescent="0.35">
      <c r="AH959" s="16" t="str">
        <f>IF(AND(B959="Premier League",E959="Live"),_xlfn.XLOOKUP(_xlfn.TEXTJOIN(" vs ",,C959:D959),Calendar!G:G,Calendar!B:B),IF(AND(B959="Premier League",E959="Highlights"),_xlfn.XLOOKUP(H959,Calendar!O:O,Calendar!N:N,,-1),""))</f>
        <v/>
      </c>
      <c r="AI959" s="61" t="str">
        <f>IF(AND(AH959&lt;&gt;"",E959="Live"),_xlfn.XLOOKUP(_xlfn.TEXTJOIN(" vs ",,C959:D959),Calendar!G:G,Calendar!K:K),"")</f>
        <v/>
      </c>
      <c r="AJ959" s="61" t="str">
        <f>IF(AND(K959&lt;&gt;"Match of the Day",K959&lt;&gt;"Match of the Day 2",K959&lt;&gt;"Match of the Day Repeat"),"",1+MAX($AJ$10:AJ958))</f>
        <v/>
      </c>
    </row>
    <row r="960" spans="34:36" x14ac:dyDescent="0.35">
      <c r="AH960" s="16" t="str">
        <f>IF(AND(B960="Premier League",E960="Live"),_xlfn.XLOOKUP(_xlfn.TEXTJOIN(" vs ",,C960:D960),Calendar!G:G,Calendar!B:B),IF(AND(B960="Premier League",E960="Highlights"),_xlfn.XLOOKUP(H960,Calendar!O:O,Calendar!N:N,,-1),""))</f>
        <v/>
      </c>
      <c r="AI960" s="61" t="str">
        <f>IF(AND(AH960&lt;&gt;"",E960="Live"),_xlfn.XLOOKUP(_xlfn.TEXTJOIN(" vs ",,C960:D960),Calendar!G:G,Calendar!K:K),"")</f>
        <v/>
      </c>
      <c r="AJ960" s="61" t="str">
        <f>IF(AND(K960&lt;&gt;"Match of the Day",K960&lt;&gt;"Match of the Day 2",K960&lt;&gt;"Match of the Day Repeat"),"",1+MAX($AJ$10:AJ959))</f>
        <v/>
      </c>
    </row>
    <row r="961" spans="34:36" x14ac:dyDescent="0.35">
      <c r="AH961" s="16" t="str">
        <f>IF(AND(B961="Premier League",E961="Live"),_xlfn.XLOOKUP(_xlfn.TEXTJOIN(" vs ",,C961:D961),Calendar!G:G,Calendar!B:B),IF(AND(B961="Premier League",E961="Highlights"),_xlfn.XLOOKUP(H961,Calendar!O:O,Calendar!N:N,,-1),""))</f>
        <v/>
      </c>
      <c r="AI961" s="61" t="str">
        <f>IF(AND(AH961&lt;&gt;"",E961="Live"),_xlfn.XLOOKUP(_xlfn.TEXTJOIN(" vs ",,C961:D961),Calendar!G:G,Calendar!K:K),"")</f>
        <v/>
      </c>
      <c r="AJ961" s="61" t="str">
        <f>IF(AND(K961&lt;&gt;"Match of the Day",K961&lt;&gt;"Match of the Day 2",K961&lt;&gt;"Match of the Day Repeat"),"",1+MAX($AJ$10:AJ960))</f>
        <v/>
      </c>
    </row>
    <row r="962" spans="34:36" x14ac:dyDescent="0.35">
      <c r="AH962" s="16" t="str">
        <f>IF(AND(B962="Premier League",E962="Live"),_xlfn.XLOOKUP(_xlfn.TEXTJOIN(" vs ",,C962:D962),Calendar!G:G,Calendar!B:B),IF(AND(B962="Premier League",E962="Highlights"),_xlfn.XLOOKUP(H962,Calendar!O:O,Calendar!N:N,,-1),""))</f>
        <v/>
      </c>
      <c r="AI962" s="61" t="str">
        <f>IF(AND(AH962&lt;&gt;"",E962="Live"),_xlfn.XLOOKUP(_xlfn.TEXTJOIN(" vs ",,C962:D962),Calendar!G:G,Calendar!K:K),"")</f>
        <v/>
      </c>
      <c r="AJ962" s="61" t="str">
        <f>IF(AND(K962&lt;&gt;"Match of the Day",K962&lt;&gt;"Match of the Day 2",K962&lt;&gt;"Match of the Day Repeat"),"",1+MAX($AJ$10:AJ961))</f>
        <v/>
      </c>
    </row>
    <row r="963" spans="34:36" x14ac:dyDescent="0.35">
      <c r="AH963" s="16" t="str">
        <f>IF(AND(B963="Premier League",E963="Live"),_xlfn.XLOOKUP(_xlfn.TEXTJOIN(" vs ",,C963:D963),Calendar!G:G,Calendar!B:B),IF(AND(B963="Premier League",E963="Highlights"),_xlfn.XLOOKUP(H963,Calendar!O:O,Calendar!N:N,,-1),""))</f>
        <v/>
      </c>
      <c r="AI963" s="61" t="str">
        <f>IF(AND(AH963&lt;&gt;"",E963="Live"),_xlfn.XLOOKUP(_xlfn.TEXTJOIN(" vs ",,C963:D963),Calendar!G:G,Calendar!K:K),"")</f>
        <v/>
      </c>
      <c r="AJ963" s="61" t="str">
        <f>IF(AND(K963&lt;&gt;"Match of the Day",K963&lt;&gt;"Match of the Day 2",K963&lt;&gt;"Match of the Day Repeat"),"",1+MAX($AJ$10:AJ962))</f>
        <v/>
      </c>
    </row>
    <row r="964" spans="34:36" x14ac:dyDescent="0.35">
      <c r="AH964" s="16" t="str">
        <f>IF(AND(B964="Premier League",E964="Live"),_xlfn.XLOOKUP(_xlfn.TEXTJOIN(" vs ",,C964:D964),Calendar!G:G,Calendar!B:B),IF(AND(B964="Premier League",E964="Highlights"),_xlfn.XLOOKUP(H964,Calendar!O:O,Calendar!N:N,,-1),""))</f>
        <v/>
      </c>
      <c r="AI964" s="61" t="str">
        <f>IF(AND(AH964&lt;&gt;"",E964="Live"),_xlfn.XLOOKUP(_xlfn.TEXTJOIN(" vs ",,C964:D964),Calendar!G:G,Calendar!K:K),"")</f>
        <v/>
      </c>
      <c r="AJ964" s="61" t="str">
        <f>IF(AND(K964&lt;&gt;"Match of the Day",K964&lt;&gt;"Match of the Day 2",K964&lt;&gt;"Match of the Day Repeat"),"",1+MAX($AJ$10:AJ963))</f>
        <v/>
      </c>
    </row>
    <row r="965" spans="34:36" x14ac:dyDescent="0.35">
      <c r="AH965" s="16" t="str">
        <f>IF(AND(B965="Premier League",E965="Live"),_xlfn.XLOOKUP(_xlfn.TEXTJOIN(" vs ",,C965:D965),Calendar!G:G,Calendar!B:B),IF(AND(B965="Premier League",E965="Highlights"),_xlfn.XLOOKUP(H965,Calendar!O:O,Calendar!N:N,,-1),""))</f>
        <v/>
      </c>
      <c r="AI965" s="61" t="str">
        <f>IF(AND(AH965&lt;&gt;"",E965="Live"),_xlfn.XLOOKUP(_xlfn.TEXTJOIN(" vs ",,C965:D965),Calendar!G:G,Calendar!K:K),"")</f>
        <v/>
      </c>
      <c r="AJ965" s="61" t="str">
        <f>IF(AND(K965&lt;&gt;"Match of the Day",K965&lt;&gt;"Match of the Day 2",K965&lt;&gt;"Match of the Day Repeat"),"",1+MAX($AJ$10:AJ964))</f>
        <v/>
      </c>
    </row>
    <row r="966" spans="34:36" x14ac:dyDescent="0.35">
      <c r="AH966" s="16" t="str">
        <f>IF(AND(B966="Premier League",E966="Live"),_xlfn.XLOOKUP(_xlfn.TEXTJOIN(" vs ",,C966:D966),Calendar!G:G,Calendar!B:B),IF(AND(B966="Premier League",E966="Highlights"),_xlfn.XLOOKUP(H966,Calendar!O:O,Calendar!N:N,,-1),""))</f>
        <v/>
      </c>
      <c r="AI966" s="61" t="str">
        <f>IF(AND(AH966&lt;&gt;"",E966="Live"),_xlfn.XLOOKUP(_xlfn.TEXTJOIN(" vs ",,C966:D966),Calendar!G:G,Calendar!K:K),"")</f>
        <v/>
      </c>
      <c r="AJ966" s="61" t="str">
        <f>IF(AND(K966&lt;&gt;"Match of the Day",K966&lt;&gt;"Match of the Day 2",K966&lt;&gt;"Match of the Day Repeat"),"",1+MAX($AJ$10:AJ965))</f>
        <v/>
      </c>
    </row>
    <row r="967" spans="34:36" x14ac:dyDescent="0.35">
      <c r="AH967" s="16" t="str">
        <f>IF(AND(B967="Premier League",E967="Live"),_xlfn.XLOOKUP(_xlfn.TEXTJOIN(" vs ",,C967:D967),Calendar!G:G,Calendar!B:B),IF(AND(B967="Premier League",E967="Highlights"),_xlfn.XLOOKUP(H967,Calendar!O:O,Calendar!N:N,,-1),""))</f>
        <v/>
      </c>
      <c r="AI967" s="61" t="str">
        <f>IF(AND(AH967&lt;&gt;"",E967="Live"),_xlfn.XLOOKUP(_xlfn.TEXTJOIN(" vs ",,C967:D967),Calendar!G:G,Calendar!K:K),"")</f>
        <v/>
      </c>
      <c r="AJ967" s="61" t="str">
        <f>IF(AND(K967&lt;&gt;"Match of the Day",K967&lt;&gt;"Match of the Day 2",K967&lt;&gt;"Match of the Day Repeat"),"",1+MAX($AJ$10:AJ966))</f>
        <v/>
      </c>
    </row>
    <row r="968" spans="34:36" x14ac:dyDescent="0.35">
      <c r="AH968" s="16" t="str">
        <f>IF(AND(B968="Premier League",E968="Live"),_xlfn.XLOOKUP(_xlfn.TEXTJOIN(" vs ",,C968:D968),Calendar!G:G,Calendar!B:B),IF(AND(B968="Premier League",E968="Highlights"),_xlfn.XLOOKUP(H968,Calendar!O:O,Calendar!N:N,,-1),""))</f>
        <v/>
      </c>
      <c r="AI968" s="61" t="str">
        <f>IF(AND(AH968&lt;&gt;"",E968="Live"),_xlfn.XLOOKUP(_xlfn.TEXTJOIN(" vs ",,C968:D968),Calendar!G:G,Calendar!K:K),"")</f>
        <v/>
      </c>
      <c r="AJ968" s="61" t="str">
        <f>IF(AND(K968&lt;&gt;"Match of the Day",K968&lt;&gt;"Match of the Day 2",K968&lt;&gt;"Match of the Day Repeat"),"",1+MAX($AJ$10:AJ967))</f>
        <v/>
      </c>
    </row>
    <row r="969" spans="34:36" x14ac:dyDescent="0.35">
      <c r="AH969" s="16" t="str">
        <f>IF(AND(B969="Premier League",E969="Live"),_xlfn.XLOOKUP(_xlfn.TEXTJOIN(" vs ",,C969:D969),Calendar!G:G,Calendar!B:B),IF(AND(B969="Premier League",E969="Highlights"),_xlfn.XLOOKUP(H969,Calendar!O:O,Calendar!N:N,,-1),""))</f>
        <v/>
      </c>
      <c r="AI969" s="61" t="str">
        <f>IF(AND(AH969&lt;&gt;"",E969="Live"),_xlfn.XLOOKUP(_xlfn.TEXTJOIN(" vs ",,C969:D969),Calendar!G:G,Calendar!K:K),"")</f>
        <v/>
      </c>
      <c r="AJ969" s="61" t="str">
        <f>IF(AND(K969&lt;&gt;"Match of the Day",K969&lt;&gt;"Match of the Day 2",K969&lt;&gt;"Match of the Day Repeat"),"",1+MAX($AJ$10:AJ968))</f>
        <v/>
      </c>
    </row>
    <row r="970" spans="34:36" x14ac:dyDescent="0.35">
      <c r="AH970" s="16" t="str">
        <f>IF(AND(B970="Premier League",E970="Live"),_xlfn.XLOOKUP(_xlfn.TEXTJOIN(" vs ",,C970:D970),Calendar!G:G,Calendar!B:B),IF(AND(B970="Premier League",E970="Highlights"),_xlfn.XLOOKUP(H970,Calendar!O:O,Calendar!N:N,,-1),""))</f>
        <v/>
      </c>
      <c r="AI970" s="61" t="str">
        <f>IF(AND(AH970&lt;&gt;"",E970="Live"),_xlfn.XLOOKUP(_xlfn.TEXTJOIN(" vs ",,C970:D970),Calendar!G:G,Calendar!K:K),"")</f>
        <v/>
      </c>
      <c r="AJ970" s="61" t="str">
        <f>IF(AND(K970&lt;&gt;"Match of the Day",K970&lt;&gt;"Match of the Day 2",K970&lt;&gt;"Match of the Day Repeat"),"",1+MAX($AJ$10:AJ969))</f>
        <v/>
      </c>
    </row>
    <row r="971" spans="34:36" x14ac:dyDescent="0.35">
      <c r="AH971" s="16" t="str">
        <f>IF(AND(B971="Premier League",E971="Live"),_xlfn.XLOOKUP(_xlfn.TEXTJOIN(" vs ",,C971:D971),Calendar!G:G,Calendar!B:B),IF(AND(B971="Premier League",E971="Highlights"),_xlfn.XLOOKUP(H971,Calendar!O:O,Calendar!N:N,,-1),""))</f>
        <v/>
      </c>
      <c r="AI971" s="61" t="str">
        <f>IF(AND(AH971&lt;&gt;"",E971="Live"),_xlfn.XLOOKUP(_xlfn.TEXTJOIN(" vs ",,C971:D971),Calendar!G:G,Calendar!K:K),"")</f>
        <v/>
      </c>
      <c r="AJ971" s="61" t="str">
        <f>IF(AND(K971&lt;&gt;"Match of the Day",K971&lt;&gt;"Match of the Day 2",K971&lt;&gt;"Match of the Day Repeat"),"",1+MAX($AJ$10:AJ970))</f>
        <v/>
      </c>
    </row>
    <row r="972" spans="34:36" x14ac:dyDescent="0.35">
      <c r="AH972" s="16" t="str">
        <f>IF(AND(B972="Premier League",E972="Live"),_xlfn.XLOOKUP(_xlfn.TEXTJOIN(" vs ",,C972:D972),Calendar!G:G,Calendar!B:B),IF(AND(B972="Premier League",E972="Highlights"),_xlfn.XLOOKUP(H972,Calendar!O:O,Calendar!N:N,,-1),""))</f>
        <v/>
      </c>
      <c r="AI972" s="61" t="str">
        <f>IF(AND(AH972&lt;&gt;"",E972="Live"),_xlfn.XLOOKUP(_xlfn.TEXTJOIN(" vs ",,C972:D972),Calendar!G:G,Calendar!K:K),"")</f>
        <v/>
      </c>
      <c r="AJ972" s="61" t="str">
        <f>IF(AND(K972&lt;&gt;"Match of the Day",K972&lt;&gt;"Match of the Day 2",K972&lt;&gt;"Match of the Day Repeat"),"",1+MAX($AJ$10:AJ971))</f>
        <v/>
      </c>
    </row>
    <row r="973" spans="34:36" x14ac:dyDescent="0.35">
      <c r="AH973" s="16" t="str">
        <f>IF(AND(B973="Premier League",E973="Live"),_xlfn.XLOOKUP(_xlfn.TEXTJOIN(" vs ",,C973:D973),Calendar!G:G,Calendar!B:B),IF(AND(B973="Premier League",E973="Highlights"),_xlfn.XLOOKUP(H973,Calendar!O:O,Calendar!N:N,,-1),""))</f>
        <v/>
      </c>
      <c r="AI973" s="61" t="str">
        <f>IF(AND(AH973&lt;&gt;"",E973="Live"),_xlfn.XLOOKUP(_xlfn.TEXTJOIN(" vs ",,C973:D973),Calendar!G:G,Calendar!K:K),"")</f>
        <v/>
      </c>
      <c r="AJ973" s="61" t="str">
        <f>IF(AND(K973&lt;&gt;"Match of the Day",K973&lt;&gt;"Match of the Day 2",K973&lt;&gt;"Match of the Day Repeat"),"",1+MAX($AJ$10:AJ972))</f>
        <v/>
      </c>
    </row>
    <row r="974" spans="34:36" x14ac:dyDescent="0.35">
      <c r="AH974" s="16" t="str">
        <f>IF(AND(B974="Premier League",E974="Live"),_xlfn.XLOOKUP(_xlfn.TEXTJOIN(" vs ",,C974:D974),Calendar!G:G,Calendar!B:B),IF(AND(B974="Premier League",E974="Highlights"),_xlfn.XLOOKUP(H974,Calendar!O:O,Calendar!N:N,,-1),""))</f>
        <v/>
      </c>
      <c r="AI974" s="61" t="str">
        <f>IF(AND(AH974&lt;&gt;"",E974="Live"),_xlfn.XLOOKUP(_xlfn.TEXTJOIN(" vs ",,C974:D974),Calendar!G:G,Calendar!K:K),"")</f>
        <v/>
      </c>
      <c r="AJ974" s="61" t="str">
        <f>IF(AND(K974&lt;&gt;"Match of the Day",K974&lt;&gt;"Match of the Day 2",K974&lt;&gt;"Match of the Day Repeat"),"",1+MAX($AJ$10:AJ973))</f>
        <v/>
      </c>
    </row>
    <row r="975" spans="34:36" x14ac:dyDescent="0.35">
      <c r="AH975" s="16" t="str">
        <f>IF(AND(B975="Premier League",E975="Live"),_xlfn.XLOOKUP(_xlfn.TEXTJOIN(" vs ",,C975:D975),Calendar!G:G,Calendar!B:B),IF(AND(B975="Premier League",E975="Highlights"),_xlfn.XLOOKUP(H975,Calendar!O:O,Calendar!N:N,,-1),""))</f>
        <v/>
      </c>
      <c r="AI975" s="61" t="str">
        <f>IF(AND(AH975&lt;&gt;"",E975="Live"),_xlfn.XLOOKUP(_xlfn.TEXTJOIN(" vs ",,C975:D975),Calendar!G:G,Calendar!K:K),"")</f>
        <v/>
      </c>
      <c r="AJ975" s="61" t="str">
        <f>IF(AND(K975&lt;&gt;"Match of the Day",K975&lt;&gt;"Match of the Day 2",K975&lt;&gt;"Match of the Day Repeat"),"",1+MAX($AJ$10:AJ974))</f>
        <v/>
      </c>
    </row>
    <row r="976" spans="34:36" x14ac:dyDescent="0.35">
      <c r="AH976" s="16" t="str">
        <f>IF(AND(B976="Premier League",E976="Live"),_xlfn.XLOOKUP(_xlfn.TEXTJOIN(" vs ",,C976:D976),Calendar!G:G,Calendar!B:B),IF(AND(B976="Premier League",E976="Highlights"),_xlfn.XLOOKUP(H976,Calendar!O:O,Calendar!N:N,,-1),""))</f>
        <v/>
      </c>
      <c r="AI976" s="61" t="str">
        <f>IF(AND(AH976&lt;&gt;"",E976="Live"),_xlfn.XLOOKUP(_xlfn.TEXTJOIN(" vs ",,C976:D976),Calendar!G:G,Calendar!K:K),"")</f>
        <v/>
      </c>
      <c r="AJ976" s="61" t="str">
        <f>IF(AND(K976&lt;&gt;"Match of the Day",K976&lt;&gt;"Match of the Day 2",K976&lt;&gt;"Match of the Day Repeat"),"",1+MAX($AJ$10:AJ975))</f>
        <v/>
      </c>
    </row>
    <row r="977" spans="34:36" x14ac:dyDescent="0.35">
      <c r="AH977" s="16" t="str">
        <f>IF(AND(B977="Premier League",E977="Live"),_xlfn.XLOOKUP(_xlfn.TEXTJOIN(" vs ",,C977:D977),Calendar!G:G,Calendar!B:B),IF(AND(B977="Premier League",E977="Highlights"),_xlfn.XLOOKUP(H977,Calendar!O:O,Calendar!N:N,,-1),""))</f>
        <v/>
      </c>
      <c r="AI977" s="61" t="str">
        <f>IF(AND(AH977&lt;&gt;"",E977="Live"),_xlfn.XLOOKUP(_xlfn.TEXTJOIN(" vs ",,C977:D977),Calendar!G:G,Calendar!K:K),"")</f>
        <v/>
      </c>
      <c r="AJ977" s="61" t="str">
        <f>IF(AND(K977&lt;&gt;"Match of the Day",K977&lt;&gt;"Match of the Day 2",K977&lt;&gt;"Match of the Day Repeat"),"",1+MAX($AJ$10:AJ976))</f>
        <v/>
      </c>
    </row>
    <row r="978" spans="34:36" x14ac:dyDescent="0.35">
      <c r="AH978" s="16" t="str">
        <f>IF(AND(B978="Premier League",E978="Live"),_xlfn.XLOOKUP(_xlfn.TEXTJOIN(" vs ",,C978:D978),Calendar!G:G,Calendar!B:B),IF(AND(B978="Premier League",E978="Highlights"),_xlfn.XLOOKUP(H978,Calendar!O:O,Calendar!N:N,,-1),""))</f>
        <v/>
      </c>
      <c r="AI978" s="61" t="str">
        <f>IF(AND(AH978&lt;&gt;"",E978="Live"),_xlfn.XLOOKUP(_xlfn.TEXTJOIN(" vs ",,C978:D978),Calendar!G:G,Calendar!K:K),"")</f>
        <v/>
      </c>
      <c r="AJ978" s="61" t="str">
        <f>IF(AND(K978&lt;&gt;"Match of the Day",K978&lt;&gt;"Match of the Day 2",K978&lt;&gt;"Match of the Day Repeat"),"",1+MAX($AJ$10:AJ977))</f>
        <v/>
      </c>
    </row>
    <row r="979" spans="34:36" x14ac:dyDescent="0.35">
      <c r="AH979" s="16" t="str">
        <f>IF(AND(B979="Premier League",E979="Live"),_xlfn.XLOOKUP(_xlfn.TEXTJOIN(" vs ",,C979:D979),Calendar!G:G,Calendar!B:B),IF(AND(B979="Premier League",E979="Highlights"),_xlfn.XLOOKUP(H979,Calendar!O:O,Calendar!N:N,,-1),""))</f>
        <v/>
      </c>
      <c r="AI979" s="61" t="str">
        <f>IF(AND(AH979&lt;&gt;"",E979="Live"),_xlfn.XLOOKUP(_xlfn.TEXTJOIN(" vs ",,C979:D979),Calendar!G:G,Calendar!K:K),"")</f>
        <v/>
      </c>
      <c r="AJ979" s="61" t="str">
        <f>IF(AND(K979&lt;&gt;"Match of the Day",K979&lt;&gt;"Match of the Day 2",K979&lt;&gt;"Match of the Day Repeat"),"",1+MAX($AJ$10:AJ978))</f>
        <v/>
      </c>
    </row>
    <row r="980" spans="34:36" x14ac:dyDescent="0.35">
      <c r="AH980" s="16" t="str">
        <f>IF(AND(B980="Premier League",E980="Live"),_xlfn.XLOOKUP(_xlfn.TEXTJOIN(" vs ",,C980:D980),Calendar!G:G,Calendar!B:B),IF(AND(B980="Premier League",E980="Highlights"),_xlfn.XLOOKUP(H980,Calendar!O:O,Calendar!N:N,,-1),""))</f>
        <v/>
      </c>
      <c r="AI980" s="61" t="str">
        <f>IF(AND(AH980&lt;&gt;"",E980="Live"),_xlfn.XLOOKUP(_xlfn.TEXTJOIN(" vs ",,C980:D980),Calendar!G:G,Calendar!K:K),"")</f>
        <v/>
      </c>
      <c r="AJ980" s="61" t="str">
        <f>IF(AND(K980&lt;&gt;"Match of the Day",K980&lt;&gt;"Match of the Day 2",K980&lt;&gt;"Match of the Day Repeat"),"",1+MAX($AJ$10:AJ979))</f>
        <v/>
      </c>
    </row>
    <row r="981" spans="34:36" x14ac:dyDescent="0.35">
      <c r="AH981" s="16" t="str">
        <f>IF(AND(B981="Premier League",E981="Live"),_xlfn.XLOOKUP(_xlfn.TEXTJOIN(" vs ",,C981:D981),Calendar!G:G,Calendar!B:B),IF(AND(B981="Premier League",E981="Highlights"),_xlfn.XLOOKUP(H981,Calendar!O:O,Calendar!N:N,,-1),""))</f>
        <v/>
      </c>
      <c r="AI981" s="61" t="str">
        <f>IF(AND(AH981&lt;&gt;"",E981="Live"),_xlfn.XLOOKUP(_xlfn.TEXTJOIN(" vs ",,C981:D981),Calendar!G:G,Calendar!K:K),"")</f>
        <v/>
      </c>
      <c r="AJ981" s="61" t="str">
        <f>IF(AND(K981&lt;&gt;"Match of the Day",K981&lt;&gt;"Match of the Day 2",K981&lt;&gt;"Match of the Day Repeat"),"",1+MAX($AJ$10:AJ980))</f>
        <v/>
      </c>
    </row>
    <row r="982" spans="34:36" x14ac:dyDescent="0.35">
      <c r="AH982" s="16" t="str">
        <f>IF(AND(B982="Premier League",E982="Live"),_xlfn.XLOOKUP(_xlfn.TEXTJOIN(" vs ",,C982:D982),Calendar!G:G,Calendar!B:B),IF(AND(B982="Premier League",E982="Highlights"),_xlfn.XLOOKUP(H982,Calendar!O:O,Calendar!N:N,,-1),""))</f>
        <v/>
      </c>
      <c r="AI982" s="61" t="str">
        <f>IF(AND(AH982&lt;&gt;"",E982="Live"),_xlfn.XLOOKUP(_xlfn.TEXTJOIN(" vs ",,C982:D982),Calendar!G:G,Calendar!K:K),"")</f>
        <v/>
      </c>
      <c r="AJ982" s="61" t="str">
        <f>IF(AND(K982&lt;&gt;"Match of the Day",K982&lt;&gt;"Match of the Day 2",K982&lt;&gt;"Match of the Day Repeat"),"",1+MAX($AJ$10:AJ981))</f>
        <v/>
      </c>
    </row>
    <row r="983" spans="34:36" x14ac:dyDescent="0.35">
      <c r="AH983" s="16" t="str">
        <f>IF(AND(B983="Premier League",E983="Live"),_xlfn.XLOOKUP(_xlfn.TEXTJOIN(" vs ",,C983:D983),Calendar!G:G,Calendar!B:B),IF(AND(B983="Premier League",E983="Highlights"),_xlfn.XLOOKUP(H983,Calendar!O:O,Calendar!N:N,,-1),""))</f>
        <v/>
      </c>
      <c r="AI983" s="61" t="str">
        <f>IF(AND(AH983&lt;&gt;"",E983="Live"),_xlfn.XLOOKUP(_xlfn.TEXTJOIN(" vs ",,C983:D983),Calendar!G:G,Calendar!K:K),"")</f>
        <v/>
      </c>
      <c r="AJ983" s="61" t="str">
        <f>IF(AND(K983&lt;&gt;"Match of the Day",K983&lt;&gt;"Match of the Day 2",K983&lt;&gt;"Match of the Day Repeat"),"",1+MAX($AJ$10:AJ982))</f>
        <v/>
      </c>
    </row>
    <row r="984" spans="34:36" x14ac:dyDescent="0.35">
      <c r="AH984" s="16" t="str">
        <f>IF(AND(B984="Premier League",E984="Live"),_xlfn.XLOOKUP(_xlfn.TEXTJOIN(" vs ",,C984:D984),Calendar!G:G,Calendar!B:B),IF(AND(B984="Premier League",E984="Highlights"),_xlfn.XLOOKUP(H984,Calendar!O:O,Calendar!N:N,,-1),""))</f>
        <v/>
      </c>
      <c r="AI984" s="61" t="str">
        <f>IF(AND(AH984&lt;&gt;"",E984="Live"),_xlfn.XLOOKUP(_xlfn.TEXTJOIN(" vs ",,C984:D984),Calendar!G:G,Calendar!K:K),"")</f>
        <v/>
      </c>
      <c r="AJ984" s="61" t="str">
        <f>IF(AND(K984&lt;&gt;"Match of the Day",K984&lt;&gt;"Match of the Day 2",K984&lt;&gt;"Match of the Day Repeat"),"",1+MAX($AJ$10:AJ983))</f>
        <v/>
      </c>
    </row>
    <row r="985" spans="34:36" x14ac:dyDescent="0.35">
      <c r="AH985" s="16" t="str">
        <f>IF(AND(B985="Premier League",E985="Live"),_xlfn.XLOOKUP(_xlfn.TEXTJOIN(" vs ",,C985:D985),Calendar!G:G,Calendar!B:B),IF(AND(B985="Premier League",E985="Highlights"),_xlfn.XLOOKUP(H985,Calendar!O:O,Calendar!N:N,,-1),""))</f>
        <v/>
      </c>
      <c r="AI985" s="61" t="str">
        <f>IF(AND(AH985&lt;&gt;"",E985="Live"),_xlfn.XLOOKUP(_xlfn.TEXTJOIN(" vs ",,C985:D985),Calendar!G:G,Calendar!K:K),"")</f>
        <v/>
      </c>
      <c r="AJ985" s="61" t="str">
        <f>IF(AND(K985&lt;&gt;"Match of the Day",K985&lt;&gt;"Match of the Day 2",K985&lt;&gt;"Match of the Day Repeat"),"",1+MAX($AJ$10:AJ984))</f>
        <v/>
      </c>
    </row>
    <row r="986" spans="34:36" x14ac:dyDescent="0.35">
      <c r="AH986" s="16" t="str">
        <f>IF(AND(B986="Premier League",E986="Live"),_xlfn.XLOOKUP(_xlfn.TEXTJOIN(" vs ",,C986:D986),Calendar!G:G,Calendar!B:B),IF(AND(B986="Premier League",E986="Highlights"),_xlfn.XLOOKUP(H986,Calendar!O:O,Calendar!N:N,,-1),""))</f>
        <v/>
      </c>
      <c r="AI986" s="61" t="str">
        <f>IF(AND(AH986&lt;&gt;"",E986="Live"),_xlfn.XLOOKUP(_xlfn.TEXTJOIN(" vs ",,C986:D986),Calendar!G:G,Calendar!K:K),"")</f>
        <v/>
      </c>
      <c r="AJ986" s="61" t="str">
        <f>IF(AND(K986&lt;&gt;"Match of the Day",K986&lt;&gt;"Match of the Day 2",K986&lt;&gt;"Match of the Day Repeat"),"",1+MAX($AJ$10:AJ985))</f>
        <v/>
      </c>
    </row>
    <row r="987" spans="34:36" x14ac:dyDescent="0.35">
      <c r="AH987" s="16" t="str">
        <f>IF(AND(B987="Premier League",E987="Live"),_xlfn.XLOOKUP(_xlfn.TEXTJOIN(" vs ",,C987:D987),Calendar!G:G,Calendar!B:B),IF(AND(B987="Premier League",E987="Highlights"),_xlfn.XLOOKUP(H987,Calendar!O:O,Calendar!N:N,,-1),""))</f>
        <v/>
      </c>
      <c r="AI987" s="61" t="str">
        <f>IF(AND(AH987&lt;&gt;"",E987="Live"),_xlfn.XLOOKUP(_xlfn.TEXTJOIN(" vs ",,C987:D987),Calendar!G:G,Calendar!K:K),"")</f>
        <v/>
      </c>
      <c r="AJ987" s="61" t="str">
        <f>IF(AND(K987&lt;&gt;"Match of the Day",K987&lt;&gt;"Match of the Day 2",K987&lt;&gt;"Match of the Day Repeat"),"",1+MAX($AJ$10:AJ986))</f>
        <v/>
      </c>
    </row>
    <row r="988" spans="34:36" x14ac:dyDescent="0.35">
      <c r="AH988" s="16" t="str">
        <f>IF(AND(B988="Premier League",E988="Live"),_xlfn.XLOOKUP(_xlfn.TEXTJOIN(" vs ",,C988:D988),Calendar!G:G,Calendar!B:B),IF(AND(B988="Premier League",E988="Highlights"),_xlfn.XLOOKUP(H988,Calendar!O:O,Calendar!N:N,,-1),""))</f>
        <v/>
      </c>
      <c r="AI988" s="61" t="str">
        <f>IF(AND(AH988&lt;&gt;"",E988="Live"),_xlfn.XLOOKUP(_xlfn.TEXTJOIN(" vs ",,C988:D988),Calendar!G:G,Calendar!K:K),"")</f>
        <v/>
      </c>
      <c r="AJ988" s="61" t="str">
        <f>IF(AND(K988&lt;&gt;"Match of the Day",K988&lt;&gt;"Match of the Day 2",K988&lt;&gt;"Match of the Day Repeat"),"",1+MAX($AJ$10:AJ987))</f>
        <v/>
      </c>
    </row>
    <row r="989" spans="34:36" x14ac:dyDescent="0.35">
      <c r="AH989" s="16" t="str">
        <f>IF(AND(B989="Premier League",E989="Live"),_xlfn.XLOOKUP(_xlfn.TEXTJOIN(" vs ",,C989:D989),Calendar!G:G,Calendar!B:B),IF(AND(B989="Premier League",E989="Highlights"),_xlfn.XLOOKUP(H989,Calendar!O:O,Calendar!N:N,,-1),""))</f>
        <v/>
      </c>
      <c r="AI989" s="61" t="str">
        <f>IF(AND(AH989&lt;&gt;"",E989="Live"),_xlfn.XLOOKUP(_xlfn.TEXTJOIN(" vs ",,C989:D989),Calendar!G:G,Calendar!K:K),"")</f>
        <v/>
      </c>
      <c r="AJ989" s="61" t="str">
        <f>IF(AND(K989&lt;&gt;"Match of the Day",K989&lt;&gt;"Match of the Day 2",K989&lt;&gt;"Match of the Day Repeat"),"",1+MAX($AJ$10:AJ988))</f>
        <v/>
      </c>
    </row>
    <row r="990" spans="34:36" x14ac:dyDescent="0.35">
      <c r="AH990" s="16" t="str">
        <f>IF(AND(B990="Premier League",E990="Live"),_xlfn.XLOOKUP(_xlfn.TEXTJOIN(" vs ",,C990:D990),Calendar!G:G,Calendar!B:B),IF(AND(B990="Premier League",E990="Highlights"),_xlfn.XLOOKUP(H990,Calendar!O:O,Calendar!N:N,,-1),""))</f>
        <v/>
      </c>
      <c r="AI990" s="61" t="str">
        <f>IF(AND(AH990&lt;&gt;"",E990="Live"),_xlfn.XLOOKUP(_xlfn.TEXTJOIN(" vs ",,C990:D990),Calendar!G:G,Calendar!K:K),"")</f>
        <v/>
      </c>
      <c r="AJ990" s="61" t="str">
        <f>IF(AND(K990&lt;&gt;"Match of the Day",K990&lt;&gt;"Match of the Day 2",K990&lt;&gt;"Match of the Day Repeat"),"",1+MAX($AJ$10:AJ989))</f>
        <v/>
      </c>
    </row>
    <row r="991" spans="34:36" x14ac:dyDescent="0.35">
      <c r="AH991" s="16" t="str">
        <f>IF(AND(B991="Premier League",E991="Live"),_xlfn.XLOOKUP(_xlfn.TEXTJOIN(" vs ",,C991:D991),Calendar!G:G,Calendar!B:B),IF(AND(B991="Premier League",E991="Highlights"),_xlfn.XLOOKUP(H991,Calendar!O:O,Calendar!N:N,,-1),""))</f>
        <v/>
      </c>
      <c r="AI991" s="61" t="str">
        <f>IF(AND(AH991&lt;&gt;"",E991="Live"),_xlfn.XLOOKUP(_xlfn.TEXTJOIN(" vs ",,C991:D991),Calendar!G:G,Calendar!K:K),"")</f>
        <v/>
      </c>
      <c r="AJ991" s="61" t="str">
        <f>IF(AND(K991&lt;&gt;"Match of the Day",K991&lt;&gt;"Match of the Day 2",K991&lt;&gt;"Match of the Day Repeat"),"",1+MAX($AJ$10:AJ990))</f>
        <v/>
      </c>
    </row>
    <row r="992" spans="34:36" x14ac:dyDescent="0.35">
      <c r="AH992" s="16" t="str">
        <f>IF(AND(B992="Premier League",E992="Live"),_xlfn.XLOOKUP(_xlfn.TEXTJOIN(" vs ",,C992:D992),Calendar!G:G,Calendar!B:B),IF(AND(B992="Premier League",E992="Highlights"),_xlfn.XLOOKUP(H992,Calendar!O:O,Calendar!N:N,,-1),""))</f>
        <v/>
      </c>
      <c r="AI992" s="61" t="str">
        <f>IF(AND(AH992&lt;&gt;"",E992="Live"),_xlfn.XLOOKUP(_xlfn.TEXTJOIN(" vs ",,C992:D992),Calendar!G:G,Calendar!K:K),"")</f>
        <v/>
      </c>
      <c r="AJ992" s="61" t="str">
        <f>IF(AND(K992&lt;&gt;"Match of the Day",K992&lt;&gt;"Match of the Day 2",K992&lt;&gt;"Match of the Day Repeat"),"",1+MAX($AJ$10:AJ991))</f>
        <v/>
      </c>
    </row>
    <row r="993" spans="34:36" x14ac:dyDescent="0.35">
      <c r="AH993" s="16" t="str">
        <f>IF(AND(B993="Premier League",E993="Live"),_xlfn.XLOOKUP(_xlfn.TEXTJOIN(" vs ",,C993:D993),Calendar!G:G,Calendar!B:B),IF(AND(B993="Premier League",E993="Highlights"),_xlfn.XLOOKUP(H993,Calendar!O:O,Calendar!N:N,,-1),""))</f>
        <v/>
      </c>
      <c r="AI993" s="61" t="str">
        <f>IF(AND(AH993&lt;&gt;"",E993="Live"),_xlfn.XLOOKUP(_xlfn.TEXTJOIN(" vs ",,C993:D993),Calendar!G:G,Calendar!K:K),"")</f>
        <v/>
      </c>
      <c r="AJ993" s="61" t="str">
        <f>IF(AND(K993&lt;&gt;"Match of the Day",K993&lt;&gt;"Match of the Day 2",K993&lt;&gt;"Match of the Day Repeat"),"",1+MAX($AJ$10:AJ992))</f>
        <v/>
      </c>
    </row>
    <row r="994" spans="34:36" x14ac:dyDescent="0.35">
      <c r="AH994" s="16" t="str">
        <f>IF(AND(B994="Premier League",E994="Live"),_xlfn.XLOOKUP(_xlfn.TEXTJOIN(" vs ",,C994:D994),Calendar!G:G,Calendar!B:B),IF(AND(B994="Premier League",E994="Highlights"),_xlfn.XLOOKUP(H994,Calendar!O:O,Calendar!N:N,,-1),""))</f>
        <v/>
      </c>
      <c r="AI994" s="61" t="str">
        <f>IF(AND(AH994&lt;&gt;"",E994="Live"),_xlfn.XLOOKUP(_xlfn.TEXTJOIN(" vs ",,C994:D994),Calendar!G:G,Calendar!K:K),"")</f>
        <v/>
      </c>
      <c r="AJ994" s="61" t="str">
        <f>IF(AND(K994&lt;&gt;"Match of the Day",K994&lt;&gt;"Match of the Day 2",K994&lt;&gt;"Match of the Day Repeat"),"",1+MAX($AJ$10:AJ993))</f>
        <v/>
      </c>
    </row>
    <row r="995" spans="34:36" x14ac:dyDescent="0.35">
      <c r="AH995" s="16" t="str">
        <f>IF(AND(B995="Premier League",E995="Live"),_xlfn.XLOOKUP(_xlfn.TEXTJOIN(" vs ",,C995:D995),Calendar!G:G,Calendar!B:B),IF(AND(B995="Premier League",E995="Highlights"),_xlfn.XLOOKUP(H995,Calendar!O:O,Calendar!N:N,,-1),""))</f>
        <v/>
      </c>
      <c r="AI995" s="61" t="str">
        <f>IF(AND(AH995&lt;&gt;"",E995="Live"),_xlfn.XLOOKUP(_xlfn.TEXTJOIN(" vs ",,C995:D995),Calendar!G:G,Calendar!K:K),"")</f>
        <v/>
      </c>
      <c r="AJ995" s="61" t="str">
        <f>IF(AND(K995&lt;&gt;"Match of the Day",K995&lt;&gt;"Match of the Day 2",K995&lt;&gt;"Match of the Day Repeat"),"",1+MAX($AJ$10:AJ994))</f>
        <v/>
      </c>
    </row>
    <row r="996" spans="34:36" x14ac:dyDescent="0.35">
      <c r="AH996" s="16" t="str">
        <f>IF(AND(B996="Premier League",E996="Live"),_xlfn.XLOOKUP(_xlfn.TEXTJOIN(" vs ",,C996:D996),Calendar!G:G,Calendar!B:B),IF(AND(B996="Premier League",E996="Highlights"),_xlfn.XLOOKUP(H996,Calendar!O:O,Calendar!N:N,,-1),""))</f>
        <v/>
      </c>
      <c r="AI996" s="61" t="str">
        <f>IF(AND(AH996&lt;&gt;"",E996="Live"),_xlfn.XLOOKUP(_xlfn.TEXTJOIN(" vs ",,C996:D996),Calendar!G:G,Calendar!K:K),"")</f>
        <v/>
      </c>
      <c r="AJ996" s="61" t="str">
        <f>IF(AND(K996&lt;&gt;"Match of the Day",K996&lt;&gt;"Match of the Day 2",K996&lt;&gt;"Match of the Day Repeat"),"",1+MAX($AJ$10:AJ995))</f>
        <v/>
      </c>
    </row>
    <row r="997" spans="34:36" x14ac:dyDescent="0.35">
      <c r="AH997" s="16" t="str">
        <f>IF(AND(B997="Premier League",E997="Live"),_xlfn.XLOOKUP(_xlfn.TEXTJOIN(" vs ",,C997:D997),Calendar!G:G,Calendar!B:B),IF(AND(B997="Premier League",E997="Highlights"),_xlfn.XLOOKUP(H997,Calendar!O:O,Calendar!N:N,,-1),""))</f>
        <v/>
      </c>
      <c r="AI997" s="61" t="str">
        <f>IF(AND(AH997&lt;&gt;"",E997="Live"),_xlfn.XLOOKUP(_xlfn.TEXTJOIN(" vs ",,C997:D997),Calendar!G:G,Calendar!K:K),"")</f>
        <v/>
      </c>
      <c r="AJ997" s="61" t="str">
        <f>IF(AND(K997&lt;&gt;"Match of the Day",K997&lt;&gt;"Match of the Day 2",K997&lt;&gt;"Match of the Day Repeat"),"",1+MAX($AJ$10:AJ996))</f>
        <v/>
      </c>
    </row>
    <row r="998" spans="34:36" x14ac:dyDescent="0.35">
      <c r="AH998" s="16" t="str">
        <f>IF(AND(B998="Premier League",E998="Live"),_xlfn.XLOOKUP(_xlfn.TEXTJOIN(" vs ",,C998:D998),Calendar!G:G,Calendar!B:B),IF(AND(B998="Premier League",E998="Highlights"),_xlfn.XLOOKUP(H998,Calendar!O:O,Calendar!N:N,,-1),""))</f>
        <v/>
      </c>
      <c r="AI998" s="61" t="str">
        <f>IF(AND(AH998&lt;&gt;"",E998="Live"),_xlfn.XLOOKUP(_xlfn.TEXTJOIN(" vs ",,C998:D998),Calendar!G:G,Calendar!K:K),"")</f>
        <v/>
      </c>
      <c r="AJ998" s="61" t="str">
        <f>IF(AND(K998&lt;&gt;"Match of the Day",K998&lt;&gt;"Match of the Day 2",K998&lt;&gt;"Match of the Day Repeat"),"",1+MAX($AJ$10:AJ997))</f>
        <v/>
      </c>
    </row>
    <row r="999" spans="34:36" x14ac:dyDescent="0.35">
      <c r="AH999" s="16" t="str">
        <f>IF(AND(B999="Premier League",E999="Live"),_xlfn.XLOOKUP(_xlfn.TEXTJOIN(" vs ",,C999:D999),Calendar!G:G,Calendar!B:B),IF(AND(B999="Premier League",E999="Highlights"),_xlfn.XLOOKUP(H999,Calendar!O:O,Calendar!N:N,,-1),""))</f>
        <v/>
      </c>
      <c r="AI999" s="61" t="str">
        <f>IF(AND(AH999&lt;&gt;"",E999="Live"),_xlfn.XLOOKUP(_xlfn.TEXTJOIN(" vs ",,C999:D999),Calendar!G:G,Calendar!K:K),"")</f>
        <v/>
      </c>
      <c r="AJ999" s="61" t="str">
        <f>IF(AND(K999&lt;&gt;"Match of the Day",K999&lt;&gt;"Match of the Day 2",K999&lt;&gt;"Match of the Day Repeat"),"",1+MAX($AJ$10:AJ998))</f>
        <v/>
      </c>
    </row>
    <row r="1000" spans="34:36" x14ac:dyDescent="0.35">
      <c r="AH1000" s="16" t="str">
        <f>IF(AND(B1000="Premier League",E1000="Live"),_xlfn.XLOOKUP(_xlfn.TEXTJOIN(" vs ",,C1000:D1000),Calendar!G:G,Calendar!B:B),IF(AND(B1000="Premier League",E1000="Highlights"),_xlfn.XLOOKUP(H1000,Calendar!O:O,Calendar!N:N,,-1),""))</f>
        <v/>
      </c>
      <c r="AI1000" s="61" t="str">
        <f>IF(AND(AH1000&lt;&gt;"",E1000="Live"),_xlfn.XLOOKUP(_xlfn.TEXTJOIN(" vs ",,C1000:D1000),Calendar!G:G,Calendar!K:K),"")</f>
        <v/>
      </c>
      <c r="AJ1000" s="61" t="str">
        <f>IF(AND(K1000&lt;&gt;"Match of the Day",K1000&lt;&gt;"Match of the Day 2",K1000&lt;&gt;"Match of the Day Repeat"),"",1+MAX($AJ$10:AJ999))</f>
        <v/>
      </c>
    </row>
    <row r="1001" spans="34:36" x14ac:dyDescent="0.35">
      <c r="AH1001" s="16" t="str">
        <f>IF(AND(B1001="Premier League",E1001="Live"),_xlfn.XLOOKUP(_xlfn.TEXTJOIN(" vs ",,C1001:D1001),Calendar!G:G,Calendar!B:B),IF(AND(B1001="Premier League",E1001="Highlights"),_xlfn.XLOOKUP(H1001,Calendar!O:O,Calendar!N:N,,-1),""))</f>
        <v/>
      </c>
      <c r="AI1001" s="61" t="str">
        <f>IF(AND(AH1001&lt;&gt;"",E1001="Live"),_xlfn.XLOOKUP(_xlfn.TEXTJOIN(" vs ",,C1001:D1001),Calendar!G:G,Calendar!K:K),"")</f>
        <v/>
      </c>
      <c r="AJ1001" s="61" t="str">
        <f>IF(AND(K1001&lt;&gt;"Match of the Day",K1001&lt;&gt;"Match of the Day 2",K1001&lt;&gt;"Match of the Day Repeat"),"",1+MAX($AJ$10:AJ1000))</f>
        <v/>
      </c>
    </row>
    <row r="1002" spans="34:36" x14ac:dyDescent="0.35">
      <c r="AH1002" s="16" t="str">
        <f>IF(AND(B1002="Premier League",E1002="Live"),_xlfn.XLOOKUP(_xlfn.TEXTJOIN(" vs ",,C1002:D1002),Calendar!G:G,Calendar!B:B),IF(AND(B1002="Premier League",E1002="Highlights"),_xlfn.XLOOKUP(H1002,Calendar!O:O,Calendar!N:N,,-1),""))</f>
        <v/>
      </c>
      <c r="AI1002" s="61" t="str">
        <f>IF(AND(AH1002&lt;&gt;"",E1002="Live"),_xlfn.XLOOKUP(_xlfn.TEXTJOIN(" vs ",,C1002:D1002),Calendar!G:G,Calendar!K:K),"")</f>
        <v/>
      </c>
      <c r="AJ1002" s="61" t="str">
        <f>IF(AND(K1002&lt;&gt;"Match of the Day",K1002&lt;&gt;"Match of the Day 2",K1002&lt;&gt;"Match of the Day Repeat"),"",1+MAX($AJ$10:AJ1001))</f>
        <v/>
      </c>
    </row>
    <row r="1003" spans="34:36" x14ac:dyDescent="0.35">
      <c r="AH1003" s="16" t="str">
        <f>IF(AND(B1003="Premier League",E1003="Live"),_xlfn.XLOOKUP(_xlfn.TEXTJOIN(" vs ",,C1003:D1003),Calendar!G:G,Calendar!B:B),IF(AND(B1003="Premier League",E1003="Highlights"),_xlfn.XLOOKUP(H1003,Calendar!O:O,Calendar!N:N,,-1),""))</f>
        <v/>
      </c>
      <c r="AI1003" s="61" t="str">
        <f>IF(AND(AH1003&lt;&gt;"",E1003="Live"),_xlfn.XLOOKUP(_xlfn.TEXTJOIN(" vs ",,C1003:D1003),Calendar!G:G,Calendar!K:K),"")</f>
        <v/>
      </c>
      <c r="AJ1003" s="61" t="str">
        <f>IF(AND(K1003&lt;&gt;"Match of the Day",K1003&lt;&gt;"Match of the Day 2",K1003&lt;&gt;"Match of the Day Repeat"),"",1+MAX($AJ$10:AJ1002))</f>
        <v/>
      </c>
    </row>
    <row r="1004" spans="34:36" x14ac:dyDescent="0.35">
      <c r="AH1004" s="16" t="str">
        <f>IF(AND(B1004="Premier League",E1004="Live"),_xlfn.XLOOKUP(_xlfn.TEXTJOIN(" vs ",,C1004:D1004),Calendar!G:G,Calendar!B:B),IF(AND(B1004="Premier League",E1004="Highlights"),_xlfn.XLOOKUP(H1004,Calendar!O:O,Calendar!N:N,,-1),""))</f>
        <v/>
      </c>
      <c r="AI1004" s="61" t="str">
        <f>IF(AND(AH1004&lt;&gt;"",E1004="Live"),_xlfn.XLOOKUP(_xlfn.TEXTJOIN(" vs ",,C1004:D1004),Calendar!G:G,Calendar!K:K),"")</f>
        <v/>
      </c>
      <c r="AJ1004" s="61" t="str">
        <f>IF(AND(K1004&lt;&gt;"Match of the Day",K1004&lt;&gt;"Match of the Day 2",K1004&lt;&gt;"Match of the Day Repeat"),"",1+MAX($AJ$10:AJ1003))</f>
        <v/>
      </c>
    </row>
    <row r="1005" spans="34:36" x14ac:dyDescent="0.35">
      <c r="AH1005" s="16" t="str">
        <f>IF(AND(B1005="Premier League",E1005="Live"),_xlfn.XLOOKUP(_xlfn.TEXTJOIN(" vs ",,C1005:D1005),Calendar!G:G,Calendar!B:B),IF(AND(B1005="Premier League",E1005="Highlights"),_xlfn.XLOOKUP(H1005,Calendar!O:O,Calendar!N:N,,-1),""))</f>
        <v/>
      </c>
      <c r="AI1005" s="61" t="str">
        <f>IF(AND(AH1005&lt;&gt;"",E1005="Live"),_xlfn.XLOOKUP(_xlfn.TEXTJOIN(" vs ",,C1005:D1005),Calendar!G:G,Calendar!K:K),"")</f>
        <v/>
      </c>
      <c r="AJ1005" s="61" t="str">
        <f>IF(AND(K1005&lt;&gt;"Match of the Day",K1005&lt;&gt;"Match of the Day 2",K1005&lt;&gt;"Match of the Day Repeat"),"",1+MAX($AJ$10:AJ1004))</f>
        <v/>
      </c>
    </row>
    <row r="1006" spans="34:36" x14ac:dyDescent="0.35">
      <c r="AH1006" s="16" t="str">
        <f>IF(AND(B1006="Premier League",E1006="Live"),_xlfn.XLOOKUP(_xlfn.TEXTJOIN(" vs ",,C1006:D1006),Calendar!G:G,Calendar!B:B),IF(AND(B1006="Premier League",E1006="Highlights"),_xlfn.XLOOKUP(H1006,Calendar!O:O,Calendar!N:N,,-1),""))</f>
        <v/>
      </c>
      <c r="AI1006" s="61" t="str">
        <f>IF(AND(AH1006&lt;&gt;"",E1006="Live"),_xlfn.XLOOKUP(_xlfn.TEXTJOIN(" vs ",,C1006:D1006),Calendar!G:G,Calendar!K:K),"")</f>
        <v/>
      </c>
      <c r="AJ1006" s="61" t="str">
        <f>IF(AND(K1006&lt;&gt;"Match of the Day",K1006&lt;&gt;"Match of the Day 2",K1006&lt;&gt;"Match of the Day Repeat"),"",1+MAX($AJ$10:AJ1005))</f>
        <v/>
      </c>
    </row>
    <row r="1007" spans="34:36" x14ac:dyDescent="0.35">
      <c r="AH1007" s="16" t="str">
        <f>IF(AND(B1007="Premier League",E1007="Live"),_xlfn.XLOOKUP(_xlfn.TEXTJOIN(" vs ",,C1007:D1007),Calendar!G:G,Calendar!B:B),IF(AND(B1007="Premier League",E1007="Highlights"),_xlfn.XLOOKUP(H1007,Calendar!O:O,Calendar!N:N,,-1),""))</f>
        <v/>
      </c>
      <c r="AI1007" s="61" t="str">
        <f>IF(AND(AH1007&lt;&gt;"",E1007="Live"),_xlfn.XLOOKUP(_xlfn.TEXTJOIN(" vs ",,C1007:D1007),Calendar!G:G,Calendar!K:K),"")</f>
        <v/>
      </c>
      <c r="AJ1007" s="61" t="str">
        <f>IF(AND(K1007&lt;&gt;"Match of the Day",K1007&lt;&gt;"Match of the Day 2",K1007&lt;&gt;"Match of the Day Repeat"),"",1+MAX($AJ$10:AJ1006))</f>
        <v/>
      </c>
    </row>
    <row r="1008" spans="34:36" x14ac:dyDescent="0.35">
      <c r="AH1008" s="16" t="str">
        <f>IF(AND(B1008="Premier League",E1008="Live"),_xlfn.XLOOKUP(_xlfn.TEXTJOIN(" vs ",,C1008:D1008),Calendar!G:G,Calendar!B:B),IF(AND(B1008="Premier League",E1008="Highlights"),_xlfn.XLOOKUP(H1008,Calendar!O:O,Calendar!N:N,,-1),""))</f>
        <v/>
      </c>
      <c r="AI1008" s="61" t="str">
        <f>IF(AND(AH1008&lt;&gt;"",E1008="Live"),_xlfn.XLOOKUP(_xlfn.TEXTJOIN(" vs ",,C1008:D1008),Calendar!G:G,Calendar!K:K),"")</f>
        <v/>
      </c>
      <c r="AJ1008" s="61" t="str">
        <f>IF(AND(K1008&lt;&gt;"Match of the Day",K1008&lt;&gt;"Match of the Day 2",K1008&lt;&gt;"Match of the Day Repeat"),"",1+MAX($AJ$10:AJ1007))</f>
        <v/>
      </c>
    </row>
    <row r="1009" spans="34:36" x14ac:dyDescent="0.35">
      <c r="AH1009" s="16" t="str">
        <f>IF(AND(B1009="Premier League",E1009="Live"),_xlfn.XLOOKUP(_xlfn.TEXTJOIN(" vs ",,C1009:D1009),Calendar!G:G,Calendar!B:B),IF(AND(B1009="Premier League",E1009="Highlights"),_xlfn.XLOOKUP(H1009,Calendar!O:O,Calendar!N:N,,-1),""))</f>
        <v/>
      </c>
      <c r="AI1009" s="61" t="str">
        <f>IF(AND(AH1009&lt;&gt;"",E1009="Live"),_xlfn.XLOOKUP(_xlfn.TEXTJOIN(" vs ",,C1009:D1009),Calendar!G:G,Calendar!K:K),"")</f>
        <v/>
      </c>
      <c r="AJ1009" s="61" t="str">
        <f>IF(AND(K1009&lt;&gt;"Match of the Day",K1009&lt;&gt;"Match of the Day 2",K1009&lt;&gt;"Match of the Day Repeat"),"",1+MAX($AJ$10:AJ1008))</f>
        <v/>
      </c>
    </row>
    <row r="1010" spans="34:36" x14ac:dyDescent="0.35">
      <c r="AH1010" s="16" t="str">
        <f>IF(AND(B1010="Premier League",E1010="Live"),_xlfn.XLOOKUP(_xlfn.TEXTJOIN(" vs ",,C1010:D1010),Calendar!G:G,Calendar!B:B),IF(AND(B1010="Premier League",E1010="Highlights"),_xlfn.XLOOKUP(H1010,Calendar!O:O,Calendar!N:N,,-1),""))</f>
        <v/>
      </c>
      <c r="AI1010" s="61" t="str">
        <f>IF(AND(AH1010&lt;&gt;"",E1010="Live"),_xlfn.XLOOKUP(_xlfn.TEXTJOIN(" vs ",,C1010:D1010),Calendar!G:G,Calendar!K:K),"")</f>
        <v/>
      </c>
      <c r="AJ1010" s="61" t="str">
        <f>IF(AND(K1010&lt;&gt;"Match of the Day",K1010&lt;&gt;"Match of the Day 2",K1010&lt;&gt;"Match of the Day Repeat"),"",1+MAX($AJ$10:AJ1009))</f>
        <v/>
      </c>
    </row>
    <row r="1011" spans="34:36" x14ac:dyDescent="0.35">
      <c r="AH1011" s="16" t="str">
        <f>IF(AND(B1011="Premier League",E1011="Live"),_xlfn.XLOOKUP(_xlfn.TEXTJOIN(" vs ",,C1011:D1011),Calendar!G:G,Calendar!B:B),IF(AND(B1011="Premier League",E1011="Highlights"),_xlfn.XLOOKUP(H1011,Calendar!O:O,Calendar!N:N,,-1),""))</f>
        <v/>
      </c>
      <c r="AI1011" s="61" t="str">
        <f>IF(AND(AH1011&lt;&gt;"",E1011="Live"),_xlfn.XLOOKUP(_xlfn.TEXTJOIN(" vs ",,C1011:D1011),Calendar!G:G,Calendar!K:K),"")</f>
        <v/>
      </c>
      <c r="AJ1011" s="61" t="str">
        <f>IF(AND(K1011&lt;&gt;"Match of the Day",K1011&lt;&gt;"Match of the Day 2",K1011&lt;&gt;"Match of the Day Repeat"),"",1+MAX($AJ$10:AJ1010))</f>
        <v/>
      </c>
    </row>
    <row r="1012" spans="34:36" x14ac:dyDescent="0.35">
      <c r="AH1012" s="16" t="str">
        <f>IF(AND(B1012="Premier League",E1012="Live"),_xlfn.XLOOKUP(_xlfn.TEXTJOIN(" vs ",,C1012:D1012),Calendar!G:G,Calendar!B:B),IF(AND(B1012="Premier League",E1012="Highlights"),_xlfn.XLOOKUP(H1012,Calendar!O:O,Calendar!N:N,,-1),""))</f>
        <v/>
      </c>
      <c r="AI1012" s="61" t="str">
        <f>IF(AND(AH1012&lt;&gt;"",E1012="Live"),_xlfn.XLOOKUP(_xlfn.TEXTJOIN(" vs ",,C1012:D1012),Calendar!G:G,Calendar!K:K),"")</f>
        <v/>
      </c>
      <c r="AJ1012" s="61" t="str">
        <f>IF(AND(K1012&lt;&gt;"Match of the Day",K1012&lt;&gt;"Match of the Day 2",K1012&lt;&gt;"Match of the Day Repeat"),"",1+MAX($AJ$10:AJ1011))</f>
        <v/>
      </c>
    </row>
    <row r="1013" spans="34:36" x14ac:dyDescent="0.35">
      <c r="AH1013" s="16" t="str">
        <f>IF(AND(B1013="Premier League",E1013="Live"),_xlfn.XLOOKUP(_xlfn.TEXTJOIN(" vs ",,C1013:D1013),Calendar!G:G,Calendar!B:B),IF(AND(B1013="Premier League",E1013="Highlights"),_xlfn.XLOOKUP(H1013,Calendar!O:O,Calendar!N:N,,-1),""))</f>
        <v/>
      </c>
      <c r="AI1013" s="61" t="str">
        <f>IF(AND(AH1013&lt;&gt;"",E1013="Live"),_xlfn.XLOOKUP(_xlfn.TEXTJOIN(" vs ",,C1013:D1013),Calendar!G:G,Calendar!K:K),"")</f>
        <v/>
      </c>
      <c r="AJ1013" s="61" t="str">
        <f>IF(AND(K1013&lt;&gt;"Match of the Day",K1013&lt;&gt;"Match of the Day 2",K1013&lt;&gt;"Match of the Day Repeat"),"",1+MAX($AJ$10:AJ1012))</f>
        <v/>
      </c>
    </row>
    <row r="1014" spans="34:36" x14ac:dyDescent="0.35">
      <c r="AH1014" s="16" t="str">
        <f>IF(AND(B1014="Premier League",E1014="Live"),_xlfn.XLOOKUP(_xlfn.TEXTJOIN(" vs ",,C1014:D1014),Calendar!G:G,Calendar!B:B),IF(AND(B1014="Premier League",E1014="Highlights"),_xlfn.XLOOKUP(H1014,Calendar!O:O,Calendar!N:N,,-1),""))</f>
        <v/>
      </c>
      <c r="AI1014" s="61" t="str">
        <f>IF(AND(AH1014&lt;&gt;"",E1014="Live"),_xlfn.XLOOKUP(_xlfn.TEXTJOIN(" vs ",,C1014:D1014),Calendar!G:G,Calendar!K:K),"")</f>
        <v/>
      </c>
      <c r="AJ1014" s="61" t="str">
        <f>IF(AND(K1014&lt;&gt;"Match of the Day",K1014&lt;&gt;"Match of the Day 2",K1014&lt;&gt;"Match of the Day Repeat"),"",1+MAX($AJ$10:AJ1013))</f>
        <v/>
      </c>
    </row>
    <row r="1015" spans="34:36" x14ac:dyDescent="0.35">
      <c r="AH1015" s="16" t="str">
        <f>IF(AND(B1015="Premier League",E1015="Live"),_xlfn.XLOOKUP(_xlfn.TEXTJOIN(" vs ",,C1015:D1015),Calendar!G:G,Calendar!B:B),IF(AND(B1015="Premier League",E1015="Highlights"),_xlfn.XLOOKUP(H1015,Calendar!O:O,Calendar!N:N,,-1),""))</f>
        <v/>
      </c>
      <c r="AI1015" s="61" t="str">
        <f>IF(AND(AH1015&lt;&gt;"",E1015="Live"),_xlfn.XLOOKUP(_xlfn.TEXTJOIN(" vs ",,C1015:D1015),Calendar!G:G,Calendar!K:K),"")</f>
        <v/>
      </c>
      <c r="AJ1015" s="61" t="str">
        <f>IF(AND(K1015&lt;&gt;"Match of the Day",K1015&lt;&gt;"Match of the Day 2",K1015&lt;&gt;"Match of the Day Repeat"),"",1+MAX($AJ$10:AJ1014))</f>
        <v/>
      </c>
    </row>
    <row r="1016" spans="34:36" x14ac:dyDescent="0.35">
      <c r="AH1016" s="16" t="str">
        <f>IF(AND(B1016="Premier League",E1016="Live"),_xlfn.XLOOKUP(_xlfn.TEXTJOIN(" vs ",,C1016:D1016),Calendar!G:G,Calendar!B:B),IF(AND(B1016="Premier League",E1016="Highlights"),_xlfn.XLOOKUP(H1016,Calendar!O:O,Calendar!N:N,,-1),""))</f>
        <v/>
      </c>
      <c r="AI1016" s="61" t="str">
        <f>IF(AND(AH1016&lt;&gt;"",E1016="Live"),_xlfn.XLOOKUP(_xlfn.TEXTJOIN(" vs ",,C1016:D1016),Calendar!G:G,Calendar!K:K),"")</f>
        <v/>
      </c>
      <c r="AJ1016" s="61" t="str">
        <f>IF(AND(K1016&lt;&gt;"Match of the Day",K1016&lt;&gt;"Match of the Day 2",K1016&lt;&gt;"Match of the Day Repeat"),"",1+MAX($AJ$10:AJ1015))</f>
        <v/>
      </c>
    </row>
    <row r="1017" spans="34:36" x14ac:dyDescent="0.35">
      <c r="AH1017" s="16" t="str">
        <f>IF(AND(B1017="Premier League",E1017="Live"),_xlfn.XLOOKUP(_xlfn.TEXTJOIN(" vs ",,C1017:D1017),Calendar!G:G,Calendar!B:B),IF(AND(B1017="Premier League",E1017="Highlights"),_xlfn.XLOOKUP(H1017,Calendar!O:O,Calendar!N:N,,-1),""))</f>
        <v/>
      </c>
      <c r="AI1017" s="61" t="str">
        <f>IF(AND(AH1017&lt;&gt;"",E1017="Live"),_xlfn.XLOOKUP(_xlfn.TEXTJOIN(" vs ",,C1017:D1017),Calendar!G:G,Calendar!K:K),"")</f>
        <v/>
      </c>
      <c r="AJ1017" s="61" t="str">
        <f>IF(AND(K1017&lt;&gt;"Match of the Day",K1017&lt;&gt;"Match of the Day 2",K1017&lt;&gt;"Match of the Day Repeat"),"",1+MAX($AJ$10:AJ1016))</f>
        <v/>
      </c>
    </row>
    <row r="1018" spans="34:36" x14ac:dyDescent="0.35">
      <c r="AH1018" s="16" t="str">
        <f>IF(AND(B1018="Premier League",E1018="Live"),_xlfn.XLOOKUP(_xlfn.TEXTJOIN(" vs ",,C1018:D1018),Calendar!G:G,Calendar!B:B),IF(AND(B1018="Premier League",E1018="Highlights"),_xlfn.XLOOKUP(H1018,Calendar!O:O,Calendar!N:N,,-1),""))</f>
        <v/>
      </c>
      <c r="AI1018" s="61" t="str">
        <f>IF(AND(AH1018&lt;&gt;"",E1018="Live"),_xlfn.XLOOKUP(_xlfn.TEXTJOIN(" vs ",,C1018:D1018),Calendar!G:G,Calendar!K:K),"")</f>
        <v/>
      </c>
      <c r="AJ1018" s="61" t="str">
        <f>IF(AND(K1018&lt;&gt;"Match of the Day",K1018&lt;&gt;"Match of the Day 2",K1018&lt;&gt;"Match of the Day Repeat"),"",1+MAX($AJ$10:AJ1017))</f>
        <v/>
      </c>
    </row>
    <row r="1019" spans="34:36" x14ac:dyDescent="0.35">
      <c r="AH1019" s="16" t="str">
        <f>IF(AND(B1019="Premier League",E1019="Live"),_xlfn.XLOOKUP(_xlfn.TEXTJOIN(" vs ",,C1019:D1019),Calendar!G:G,Calendar!B:B),IF(AND(B1019="Premier League",E1019="Highlights"),_xlfn.XLOOKUP(H1019,Calendar!O:O,Calendar!N:N,,-1),""))</f>
        <v/>
      </c>
      <c r="AI1019" s="61" t="str">
        <f>IF(AND(AH1019&lt;&gt;"",E1019="Live"),_xlfn.XLOOKUP(_xlfn.TEXTJOIN(" vs ",,C1019:D1019),Calendar!G:G,Calendar!K:K),"")</f>
        <v/>
      </c>
      <c r="AJ1019" s="61" t="str">
        <f>IF(AND(K1019&lt;&gt;"Match of the Day",K1019&lt;&gt;"Match of the Day 2",K1019&lt;&gt;"Match of the Day Repeat"),"",1+MAX($AJ$10:AJ1018))</f>
        <v/>
      </c>
    </row>
    <row r="1020" spans="34:36" x14ac:dyDescent="0.35">
      <c r="AH1020" s="16" t="str">
        <f>IF(AND(B1020="Premier League",E1020="Live"),_xlfn.XLOOKUP(_xlfn.TEXTJOIN(" vs ",,C1020:D1020),Calendar!G:G,Calendar!B:B),IF(AND(B1020="Premier League",E1020="Highlights"),_xlfn.XLOOKUP(H1020,Calendar!O:O,Calendar!N:N,,-1),""))</f>
        <v/>
      </c>
      <c r="AI1020" s="61" t="str">
        <f>IF(AND(AH1020&lt;&gt;"",E1020="Live"),_xlfn.XLOOKUP(_xlfn.TEXTJOIN(" vs ",,C1020:D1020),Calendar!G:G,Calendar!K:K),"")</f>
        <v/>
      </c>
      <c r="AJ1020" s="61" t="str">
        <f>IF(AND(K1020&lt;&gt;"Match of the Day",K1020&lt;&gt;"Match of the Day 2",K1020&lt;&gt;"Match of the Day Repeat"),"",1+MAX($AJ$10:AJ1019))</f>
        <v/>
      </c>
    </row>
    <row r="1021" spans="34:36" x14ac:dyDescent="0.35">
      <c r="AH1021" s="16" t="str">
        <f>IF(AND(B1021="Premier League",E1021="Live"),_xlfn.XLOOKUP(_xlfn.TEXTJOIN(" vs ",,C1021:D1021),Calendar!G:G,Calendar!B:B),IF(AND(B1021="Premier League",E1021="Highlights"),_xlfn.XLOOKUP(H1021,Calendar!O:O,Calendar!N:N,,-1),""))</f>
        <v/>
      </c>
      <c r="AI1021" s="61" t="str">
        <f>IF(AND(AH1021&lt;&gt;"",E1021="Live"),_xlfn.XLOOKUP(_xlfn.TEXTJOIN(" vs ",,C1021:D1021),Calendar!G:G,Calendar!K:K),"")</f>
        <v/>
      </c>
      <c r="AJ1021" s="61" t="str">
        <f>IF(AND(K1021&lt;&gt;"Match of the Day",K1021&lt;&gt;"Match of the Day 2",K1021&lt;&gt;"Match of the Day Repeat"),"",1+MAX($AJ$10:AJ1020))</f>
        <v/>
      </c>
    </row>
    <row r="1022" spans="34:36" x14ac:dyDescent="0.35">
      <c r="AH1022" s="16" t="str">
        <f>IF(AND(B1022="Premier League",E1022="Live"),_xlfn.XLOOKUP(_xlfn.TEXTJOIN(" vs ",,C1022:D1022),Calendar!G:G,Calendar!B:B),IF(AND(B1022="Premier League",E1022="Highlights"),_xlfn.XLOOKUP(H1022,Calendar!O:O,Calendar!N:N,,-1),""))</f>
        <v/>
      </c>
      <c r="AI1022" s="61" t="str">
        <f>IF(AND(AH1022&lt;&gt;"",E1022="Live"),_xlfn.XLOOKUP(_xlfn.TEXTJOIN(" vs ",,C1022:D1022),Calendar!G:G,Calendar!K:K),"")</f>
        <v/>
      </c>
      <c r="AJ1022" s="61" t="str">
        <f>IF(AND(K1022&lt;&gt;"Match of the Day",K1022&lt;&gt;"Match of the Day 2",K1022&lt;&gt;"Match of the Day Repeat"),"",1+MAX($AJ$10:AJ1021))</f>
        <v/>
      </c>
    </row>
    <row r="1023" spans="34:36" x14ac:dyDescent="0.35">
      <c r="AH1023" s="16" t="str">
        <f>IF(AND(B1023="Premier League",E1023="Live"),_xlfn.XLOOKUP(_xlfn.TEXTJOIN(" vs ",,C1023:D1023),Calendar!G:G,Calendar!B:B),IF(AND(B1023="Premier League",E1023="Highlights"),_xlfn.XLOOKUP(H1023,Calendar!O:O,Calendar!N:N,,-1),""))</f>
        <v/>
      </c>
      <c r="AI1023" s="61" t="str">
        <f>IF(AND(AH1023&lt;&gt;"",E1023="Live"),_xlfn.XLOOKUP(_xlfn.TEXTJOIN(" vs ",,C1023:D1023),Calendar!G:G,Calendar!K:K),"")</f>
        <v/>
      </c>
      <c r="AJ1023" s="61" t="str">
        <f>IF(AND(K1023&lt;&gt;"Match of the Day",K1023&lt;&gt;"Match of the Day 2",K1023&lt;&gt;"Match of the Day Repeat"),"",1+MAX($AJ$10:AJ1022))</f>
        <v/>
      </c>
    </row>
    <row r="1024" spans="34:36" x14ac:dyDescent="0.35">
      <c r="AH1024" s="16" t="str">
        <f>IF(AND(B1024="Premier League",E1024="Live"),_xlfn.XLOOKUP(_xlfn.TEXTJOIN(" vs ",,C1024:D1024),Calendar!G:G,Calendar!B:B),IF(AND(B1024="Premier League",E1024="Highlights"),_xlfn.XLOOKUP(H1024,Calendar!O:O,Calendar!N:N,,-1),""))</f>
        <v/>
      </c>
      <c r="AI1024" s="61" t="str">
        <f>IF(AND(AH1024&lt;&gt;"",E1024="Live"),_xlfn.XLOOKUP(_xlfn.TEXTJOIN(" vs ",,C1024:D1024),Calendar!G:G,Calendar!K:K),"")</f>
        <v/>
      </c>
      <c r="AJ1024" s="61" t="str">
        <f>IF(AND(K1024&lt;&gt;"Match of the Day",K1024&lt;&gt;"Match of the Day 2",K1024&lt;&gt;"Match of the Day Repeat"),"",1+MAX($AJ$10:AJ1023))</f>
        <v/>
      </c>
    </row>
    <row r="1025" spans="34:36" x14ac:dyDescent="0.35">
      <c r="AH1025" s="16" t="str">
        <f>IF(AND(B1025="Premier League",E1025="Live"),_xlfn.XLOOKUP(_xlfn.TEXTJOIN(" vs ",,C1025:D1025),Calendar!G:G,Calendar!B:B),IF(AND(B1025="Premier League",E1025="Highlights"),_xlfn.XLOOKUP(H1025,Calendar!O:O,Calendar!N:N,,-1),""))</f>
        <v/>
      </c>
      <c r="AI1025" s="61" t="str">
        <f>IF(AND(AH1025&lt;&gt;"",E1025="Live"),_xlfn.XLOOKUP(_xlfn.TEXTJOIN(" vs ",,C1025:D1025),Calendar!G:G,Calendar!K:K),"")</f>
        <v/>
      </c>
      <c r="AJ1025" s="61" t="str">
        <f>IF(AND(K1025&lt;&gt;"Match of the Day",K1025&lt;&gt;"Match of the Day 2",K1025&lt;&gt;"Match of the Day Repeat"),"",1+MAX($AJ$10:AJ1024))</f>
        <v/>
      </c>
    </row>
    <row r="1026" spans="34:36" x14ac:dyDescent="0.35">
      <c r="AH1026" s="16" t="str">
        <f>IF(AND(B1026="Premier League",E1026="Live"),_xlfn.XLOOKUP(_xlfn.TEXTJOIN(" vs ",,C1026:D1026),Calendar!G:G,Calendar!B:B),IF(AND(B1026="Premier League",E1026="Highlights"),_xlfn.XLOOKUP(H1026,Calendar!O:O,Calendar!N:N,,-1),""))</f>
        <v/>
      </c>
      <c r="AI1026" s="61" t="str">
        <f>IF(AND(AH1026&lt;&gt;"",E1026="Live"),_xlfn.XLOOKUP(_xlfn.TEXTJOIN(" vs ",,C1026:D1026),Calendar!G:G,Calendar!K:K),"")</f>
        <v/>
      </c>
      <c r="AJ1026" s="61" t="str">
        <f>IF(AND(K1026&lt;&gt;"Match of the Day",K1026&lt;&gt;"Match of the Day 2",K1026&lt;&gt;"Match of the Day Repeat"),"",1+MAX($AJ$10:AJ1025))</f>
        <v/>
      </c>
    </row>
    <row r="1027" spans="34:36" x14ac:dyDescent="0.35">
      <c r="AH1027" s="16" t="str">
        <f>IF(AND(B1027="Premier League",E1027="Live"),_xlfn.XLOOKUP(_xlfn.TEXTJOIN(" vs ",,C1027:D1027),Calendar!G:G,Calendar!B:B),IF(AND(B1027="Premier League",E1027="Highlights"),_xlfn.XLOOKUP(H1027,Calendar!O:O,Calendar!N:N,,-1),""))</f>
        <v/>
      </c>
      <c r="AI1027" s="61" t="str">
        <f>IF(AND(AH1027&lt;&gt;"",E1027="Live"),_xlfn.XLOOKUP(_xlfn.TEXTJOIN(" vs ",,C1027:D1027),Calendar!G:G,Calendar!K:K),"")</f>
        <v/>
      </c>
      <c r="AJ1027" s="61" t="str">
        <f>IF(AND(K1027&lt;&gt;"Match of the Day",K1027&lt;&gt;"Match of the Day 2",K1027&lt;&gt;"Match of the Day Repeat"),"",1+MAX($AJ$10:AJ1026))</f>
        <v/>
      </c>
    </row>
    <row r="1028" spans="34:36" x14ac:dyDescent="0.35">
      <c r="AH1028" s="16" t="str">
        <f>IF(AND(B1028="Premier League",E1028="Live"),_xlfn.XLOOKUP(_xlfn.TEXTJOIN(" vs ",,C1028:D1028),Calendar!G:G,Calendar!B:B),IF(AND(B1028="Premier League",E1028="Highlights"),_xlfn.XLOOKUP(H1028,Calendar!O:O,Calendar!N:N,,-1),""))</f>
        <v/>
      </c>
      <c r="AI1028" s="61" t="str">
        <f>IF(AND(AH1028&lt;&gt;"",E1028="Live"),_xlfn.XLOOKUP(_xlfn.TEXTJOIN(" vs ",,C1028:D1028),Calendar!G:G,Calendar!K:K),"")</f>
        <v/>
      </c>
      <c r="AJ1028" s="61" t="str">
        <f>IF(AND(K1028&lt;&gt;"Match of the Day",K1028&lt;&gt;"Match of the Day 2",K1028&lt;&gt;"Match of the Day Repeat"),"",1+MAX($AJ$10:AJ1027))</f>
        <v/>
      </c>
    </row>
    <row r="1029" spans="34:36" x14ac:dyDescent="0.35">
      <c r="AH1029" s="16" t="str">
        <f>IF(AND(B1029="Premier League",E1029="Live"),_xlfn.XLOOKUP(_xlfn.TEXTJOIN(" vs ",,C1029:D1029),Calendar!G:G,Calendar!B:B),IF(AND(B1029="Premier League",E1029="Highlights"),_xlfn.XLOOKUP(H1029,Calendar!O:O,Calendar!N:N,,-1),""))</f>
        <v/>
      </c>
      <c r="AI1029" s="61" t="str">
        <f>IF(AND(AH1029&lt;&gt;"",E1029="Live"),_xlfn.XLOOKUP(_xlfn.TEXTJOIN(" vs ",,C1029:D1029),Calendar!G:G,Calendar!K:K),"")</f>
        <v/>
      </c>
      <c r="AJ1029" s="61" t="str">
        <f>IF(AND(K1029&lt;&gt;"Match of the Day",K1029&lt;&gt;"Match of the Day 2",K1029&lt;&gt;"Match of the Day Repeat"),"",1+MAX($AJ$10:AJ1028))</f>
        <v/>
      </c>
    </row>
    <row r="1030" spans="34:36" x14ac:dyDescent="0.35">
      <c r="AH1030" s="16" t="str">
        <f>IF(AND(B1030="Premier League",E1030="Live"),_xlfn.XLOOKUP(_xlfn.TEXTJOIN(" vs ",,C1030:D1030),Calendar!G:G,Calendar!B:B),IF(AND(B1030="Premier League",E1030="Highlights"),_xlfn.XLOOKUP(H1030,Calendar!O:O,Calendar!N:N,,-1),""))</f>
        <v/>
      </c>
      <c r="AI1030" s="61" t="str">
        <f>IF(AND(AH1030&lt;&gt;"",E1030="Live"),_xlfn.XLOOKUP(_xlfn.TEXTJOIN(" vs ",,C1030:D1030),Calendar!G:G,Calendar!K:K),"")</f>
        <v/>
      </c>
      <c r="AJ1030" s="61" t="str">
        <f>IF(AND(K1030&lt;&gt;"Match of the Day",K1030&lt;&gt;"Match of the Day 2",K1030&lt;&gt;"Match of the Day Repeat"),"",1+MAX($AJ$10:AJ1029))</f>
        <v/>
      </c>
    </row>
    <row r="1031" spans="34:36" x14ac:dyDescent="0.35">
      <c r="AH1031" s="16" t="str">
        <f>IF(AND(B1031="Premier League",E1031="Live"),_xlfn.XLOOKUP(_xlfn.TEXTJOIN(" vs ",,C1031:D1031),Calendar!G:G,Calendar!B:B),IF(AND(B1031="Premier League",E1031="Highlights"),_xlfn.XLOOKUP(H1031,Calendar!O:O,Calendar!N:N,,-1),""))</f>
        <v/>
      </c>
      <c r="AI1031" s="61" t="str">
        <f>IF(AND(AH1031&lt;&gt;"",E1031="Live"),_xlfn.XLOOKUP(_xlfn.TEXTJOIN(" vs ",,C1031:D1031),Calendar!G:G,Calendar!K:K),"")</f>
        <v/>
      </c>
      <c r="AJ1031" s="61" t="str">
        <f>IF(AND(K1031&lt;&gt;"Match of the Day",K1031&lt;&gt;"Match of the Day 2",K1031&lt;&gt;"Match of the Day Repeat"),"",1+MAX($AJ$10:AJ1030))</f>
        <v/>
      </c>
    </row>
    <row r="1032" spans="34:36" x14ac:dyDescent="0.35">
      <c r="AH1032" s="16" t="str">
        <f>IF(AND(B1032="Premier League",E1032="Live"),_xlfn.XLOOKUP(_xlfn.TEXTJOIN(" vs ",,C1032:D1032),Calendar!G:G,Calendar!B:B),IF(AND(B1032="Premier League",E1032="Highlights"),_xlfn.XLOOKUP(H1032,Calendar!O:O,Calendar!N:N,,-1),""))</f>
        <v/>
      </c>
      <c r="AI1032" s="61" t="str">
        <f>IF(AND(AH1032&lt;&gt;"",E1032="Live"),_xlfn.XLOOKUP(_xlfn.TEXTJOIN(" vs ",,C1032:D1032),Calendar!G:G,Calendar!K:K),"")</f>
        <v/>
      </c>
      <c r="AJ1032" s="61" t="str">
        <f>IF(AND(K1032&lt;&gt;"Match of the Day",K1032&lt;&gt;"Match of the Day 2",K1032&lt;&gt;"Match of the Day Repeat"),"",1+MAX($AJ$10:AJ1031))</f>
        <v/>
      </c>
    </row>
    <row r="1033" spans="34:36" x14ac:dyDescent="0.35">
      <c r="AH1033" s="16" t="str">
        <f>IF(AND(B1033="Premier League",E1033="Live"),_xlfn.XLOOKUP(_xlfn.TEXTJOIN(" vs ",,C1033:D1033),Calendar!G:G,Calendar!B:B),IF(AND(B1033="Premier League",E1033="Highlights"),_xlfn.XLOOKUP(H1033,Calendar!O:O,Calendar!N:N,,-1),""))</f>
        <v/>
      </c>
      <c r="AI1033" s="61" t="str">
        <f>IF(AND(AH1033&lt;&gt;"",E1033="Live"),_xlfn.XLOOKUP(_xlfn.TEXTJOIN(" vs ",,C1033:D1033),Calendar!G:G,Calendar!K:K),"")</f>
        <v/>
      </c>
      <c r="AJ1033" s="61" t="str">
        <f>IF(AND(K1033&lt;&gt;"Match of the Day",K1033&lt;&gt;"Match of the Day 2",K1033&lt;&gt;"Match of the Day Repeat"),"",1+MAX($AJ$10:AJ1032))</f>
        <v/>
      </c>
    </row>
    <row r="1034" spans="34:36" x14ac:dyDescent="0.35">
      <c r="AH1034" s="16" t="str">
        <f>IF(AND(B1034="Premier League",E1034="Live"),_xlfn.XLOOKUP(_xlfn.TEXTJOIN(" vs ",,C1034:D1034),Calendar!G:G,Calendar!B:B),IF(AND(B1034="Premier League",E1034="Highlights"),_xlfn.XLOOKUP(H1034,Calendar!O:O,Calendar!N:N,,-1),""))</f>
        <v/>
      </c>
      <c r="AI1034" s="61" t="str">
        <f>IF(AND(AH1034&lt;&gt;"",E1034="Live"),_xlfn.XLOOKUP(_xlfn.TEXTJOIN(" vs ",,C1034:D1034),Calendar!G:G,Calendar!K:K),"")</f>
        <v/>
      </c>
      <c r="AJ1034" s="61" t="str">
        <f>IF(AND(K1034&lt;&gt;"Match of the Day",K1034&lt;&gt;"Match of the Day 2",K1034&lt;&gt;"Match of the Day Repeat"),"",1+MAX($AJ$10:AJ1033))</f>
        <v/>
      </c>
    </row>
    <row r="1035" spans="34:36" x14ac:dyDescent="0.35">
      <c r="AH1035" s="16" t="str">
        <f>IF(AND(B1035="Premier League",E1035="Live"),_xlfn.XLOOKUP(_xlfn.TEXTJOIN(" vs ",,C1035:D1035),Calendar!G:G,Calendar!B:B),IF(AND(B1035="Premier League",E1035="Highlights"),_xlfn.XLOOKUP(H1035,Calendar!O:O,Calendar!N:N,,-1),""))</f>
        <v/>
      </c>
      <c r="AI1035" s="61" t="str">
        <f>IF(AND(AH1035&lt;&gt;"",E1035="Live"),_xlfn.XLOOKUP(_xlfn.TEXTJOIN(" vs ",,C1035:D1035),Calendar!G:G,Calendar!K:K),"")</f>
        <v/>
      </c>
      <c r="AJ1035" s="61" t="str">
        <f>IF(AND(K1035&lt;&gt;"Match of the Day",K1035&lt;&gt;"Match of the Day 2",K1035&lt;&gt;"Match of the Day Repeat"),"",1+MAX($AJ$10:AJ1034))</f>
        <v/>
      </c>
    </row>
    <row r="1036" spans="34:36" x14ac:dyDescent="0.35">
      <c r="AH1036" s="16" t="str">
        <f>IF(AND(B1036="Premier League",E1036="Live"),_xlfn.XLOOKUP(_xlfn.TEXTJOIN(" vs ",,C1036:D1036),Calendar!G:G,Calendar!B:B),IF(AND(B1036="Premier League",E1036="Highlights"),_xlfn.XLOOKUP(H1036,Calendar!O:O,Calendar!N:N,,-1),""))</f>
        <v/>
      </c>
      <c r="AI1036" s="61" t="str">
        <f>IF(AND(AH1036&lt;&gt;"",E1036="Live"),_xlfn.XLOOKUP(_xlfn.TEXTJOIN(" vs ",,C1036:D1036),Calendar!G:G,Calendar!K:K),"")</f>
        <v/>
      </c>
      <c r="AJ1036" s="61" t="str">
        <f>IF(AND(K1036&lt;&gt;"Match of the Day",K1036&lt;&gt;"Match of the Day 2",K1036&lt;&gt;"Match of the Day Repeat"),"",1+MAX($AJ$10:AJ1035))</f>
        <v/>
      </c>
    </row>
    <row r="1037" spans="34:36" x14ac:dyDescent="0.35">
      <c r="AH1037" s="16" t="str">
        <f>IF(AND(B1037="Premier League",E1037="Live"),_xlfn.XLOOKUP(_xlfn.TEXTJOIN(" vs ",,C1037:D1037),Calendar!G:G,Calendar!B:B),IF(AND(B1037="Premier League",E1037="Highlights"),_xlfn.XLOOKUP(H1037,Calendar!O:O,Calendar!N:N,,-1),""))</f>
        <v/>
      </c>
      <c r="AI1037" s="61" t="str">
        <f>IF(AND(AH1037&lt;&gt;"",E1037="Live"),_xlfn.XLOOKUP(_xlfn.TEXTJOIN(" vs ",,C1037:D1037),Calendar!G:G,Calendar!K:K),"")</f>
        <v/>
      </c>
      <c r="AJ1037" s="61" t="str">
        <f>IF(AND(K1037&lt;&gt;"Match of the Day",K1037&lt;&gt;"Match of the Day 2",K1037&lt;&gt;"Match of the Day Repeat"),"",1+MAX($AJ$10:AJ1036))</f>
        <v/>
      </c>
    </row>
    <row r="1038" spans="34:36" x14ac:dyDescent="0.35">
      <c r="AH1038" s="16" t="str">
        <f>IF(AND(B1038="Premier League",E1038="Live"),_xlfn.XLOOKUP(_xlfn.TEXTJOIN(" vs ",,C1038:D1038),Calendar!G:G,Calendar!B:B),IF(AND(B1038="Premier League",E1038="Highlights"),_xlfn.XLOOKUP(H1038,Calendar!O:O,Calendar!N:N,,-1),""))</f>
        <v/>
      </c>
      <c r="AI1038" s="61" t="str">
        <f>IF(AND(AH1038&lt;&gt;"",E1038="Live"),_xlfn.XLOOKUP(_xlfn.TEXTJOIN(" vs ",,C1038:D1038),Calendar!G:G,Calendar!K:K),"")</f>
        <v/>
      </c>
      <c r="AJ1038" s="61" t="str">
        <f>IF(AND(K1038&lt;&gt;"Match of the Day",K1038&lt;&gt;"Match of the Day 2",K1038&lt;&gt;"Match of the Day Repeat"),"",1+MAX($AJ$10:AJ1037))</f>
        <v/>
      </c>
    </row>
    <row r="1039" spans="34:36" x14ac:dyDescent="0.35">
      <c r="AH1039" s="16" t="str">
        <f>IF(AND(B1039="Premier League",E1039="Live"),_xlfn.XLOOKUP(_xlfn.TEXTJOIN(" vs ",,C1039:D1039),Calendar!G:G,Calendar!B:B),IF(AND(B1039="Premier League",E1039="Highlights"),_xlfn.XLOOKUP(H1039,Calendar!O:O,Calendar!N:N,,-1),""))</f>
        <v/>
      </c>
      <c r="AI1039" s="61" t="str">
        <f>IF(AND(AH1039&lt;&gt;"",E1039="Live"),_xlfn.XLOOKUP(_xlfn.TEXTJOIN(" vs ",,C1039:D1039),Calendar!G:G,Calendar!K:K),"")</f>
        <v/>
      </c>
      <c r="AJ1039" s="61" t="str">
        <f>IF(AND(K1039&lt;&gt;"Match of the Day",K1039&lt;&gt;"Match of the Day 2",K1039&lt;&gt;"Match of the Day Repeat"),"",1+MAX($AJ$10:AJ1038))</f>
        <v/>
      </c>
    </row>
    <row r="1040" spans="34:36" x14ac:dyDescent="0.35">
      <c r="AH1040" s="16" t="str">
        <f>IF(AND(B1040="Premier League",E1040="Live"),_xlfn.XLOOKUP(_xlfn.TEXTJOIN(" vs ",,C1040:D1040),Calendar!G:G,Calendar!B:B),IF(AND(B1040="Premier League",E1040="Highlights"),_xlfn.XLOOKUP(H1040,Calendar!O:O,Calendar!N:N,,-1),""))</f>
        <v/>
      </c>
      <c r="AI1040" s="61" t="str">
        <f>IF(AND(AH1040&lt;&gt;"",E1040="Live"),_xlfn.XLOOKUP(_xlfn.TEXTJOIN(" vs ",,C1040:D1040),Calendar!G:G,Calendar!K:K),"")</f>
        <v/>
      </c>
      <c r="AJ1040" s="61" t="str">
        <f>IF(AND(K1040&lt;&gt;"Match of the Day",K1040&lt;&gt;"Match of the Day 2",K1040&lt;&gt;"Match of the Day Repeat"),"",1+MAX($AJ$10:AJ1039))</f>
        <v/>
      </c>
    </row>
    <row r="1041" spans="34:36" x14ac:dyDescent="0.35">
      <c r="AH1041" s="16" t="str">
        <f>IF(AND(B1041="Premier League",E1041="Live"),_xlfn.XLOOKUP(_xlfn.TEXTJOIN(" vs ",,C1041:D1041),Calendar!G:G,Calendar!B:B),IF(AND(B1041="Premier League",E1041="Highlights"),_xlfn.XLOOKUP(H1041,Calendar!O:O,Calendar!N:N,,-1),""))</f>
        <v/>
      </c>
      <c r="AI1041" s="61" t="str">
        <f>IF(AND(AH1041&lt;&gt;"",E1041="Live"),_xlfn.XLOOKUP(_xlfn.TEXTJOIN(" vs ",,C1041:D1041),Calendar!G:G,Calendar!K:K),"")</f>
        <v/>
      </c>
      <c r="AJ1041" s="61" t="str">
        <f>IF(AND(K1041&lt;&gt;"Match of the Day",K1041&lt;&gt;"Match of the Day 2",K1041&lt;&gt;"Match of the Day Repeat"),"",1+MAX($AJ$10:AJ1040))</f>
        <v/>
      </c>
    </row>
    <row r="1042" spans="34:36" x14ac:dyDescent="0.35">
      <c r="AH1042" s="16" t="str">
        <f>IF(AND(B1042="Premier League",E1042="Live"),_xlfn.XLOOKUP(_xlfn.TEXTJOIN(" vs ",,C1042:D1042),Calendar!G:G,Calendar!B:B),IF(AND(B1042="Premier League",E1042="Highlights"),_xlfn.XLOOKUP(H1042,Calendar!O:O,Calendar!N:N,,-1),""))</f>
        <v/>
      </c>
      <c r="AI1042" s="61" t="str">
        <f>IF(AND(AH1042&lt;&gt;"",E1042="Live"),_xlfn.XLOOKUP(_xlfn.TEXTJOIN(" vs ",,C1042:D1042),Calendar!G:G,Calendar!K:K),"")</f>
        <v/>
      </c>
      <c r="AJ1042" s="61" t="str">
        <f>IF(AND(K1042&lt;&gt;"Match of the Day",K1042&lt;&gt;"Match of the Day 2",K1042&lt;&gt;"Match of the Day Repeat"),"",1+MAX($AJ$10:AJ1041))</f>
        <v/>
      </c>
    </row>
    <row r="1043" spans="34:36" x14ac:dyDescent="0.35">
      <c r="AH1043" s="16" t="str">
        <f>IF(AND(B1043="Premier League",E1043="Live"),_xlfn.XLOOKUP(_xlfn.TEXTJOIN(" vs ",,C1043:D1043),Calendar!G:G,Calendar!B:B),IF(AND(B1043="Premier League",E1043="Highlights"),_xlfn.XLOOKUP(H1043,Calendar!O:O,Calendar!N:N,,-1),""))</f>
        <v/>
      </c>
      <c r="AI1043" s="61" t="str">
        <f>IF(AND(AH1043&lt;&gt;"",E1043="Live"),_xlfn.XLOOKUP(_xlfn.TEXTJOIN(" vs ",,C1043:D1043),Calendar!G:G,Calendar!K:K),"")</f>
        <v/>
      </c>
      <c r="AJ1043" s="61" t="str">
        <f>IF(AND(K1043&lt;&gt;"Match of the Day",K1043&lt;&gt;"Match of the Day 2",K1043&lt;&gt;"Match of the Day Repeat"),"",1+MAX($AJ$10:AJ1042))</f>
        <v/>
      </c>
    </row>
    <row r="1044" spans="34:36" x14ac:dyDescent="0.35">
      <c r="AH1044" s="16" t="str">
        <f>IF(AND(B1044="Premier League",E1044="Live"),_xlfn.XLOOKUP(_xlfn.TEXTJOIN(" vs ",,C1044:D1044),Calendar!G:G,Calendar!B:B),IF(AND(B1044="Premier League",E1044="Highlights"),_xlfn.XLOOKUP(H1044,Calendar!O:O,Calendar!N:N,,-1),""))</f>
        <v/>
      </c>
      <c r="AI1044" s="61" t="str">
        <f>IF(AND(AH1044&lt;&gt;"",E1044="Live"),_xlfn.XLOOKUP(_xlfn.TEXTJOIN(" vs ",,C1044:D1044),Calendar!G:G,Calendar!K:K),"")</f>
        <v/>
      </c>
      <c r="AJ1044" s="61" t="str">
        <f>IF(AND(K1044&lt;&gt;"Match of the Day",K1044&lt;&gt;"Match of the Day 2",K1044&lt;&gt;"Match of the Day Repeat"),"",1+MAX($AJ$10:AJ1043))</f>
        <v/>
      </c>
    </row>
    <row r="1045" spans="34:36" x14ac:dyDescent="0.35">
      <c r="AH1045" s="16" t="str">
        <f>IF(AND(B1045="Premier League",E1045="Live"),_xlfn.XLOOKUP(_xlfn.TEXTJOIN(" vs ",,C1045:D1045),Calendar!G:G,Calendar!B:B),IF(AND(B1045="Premier League",E1045="Highlights"),_xlfn.XLOOKUP(H1045,Calendar!O:O,Calendar!N:N,,-1),""))</f>
        <v/>
      </c>
      <c r="AI1045" s="61" t="str">
        <f>IF(AND(AH1045&lt;&gt;"",E1045="Live"),_xlfn.XLOOKUP(_xlfn.TEXTJOIN(" vs ",,C1045:D1045),Calendar!G:G,Calendar!K:K),"")</f>
        <v/>
      </c>
      <c r="AJ1045" s="61" t="str">
        <f>IF(AND(K1045&lt;&gt;"Match of the Day",K1045&lt;&gt;"Match of the Day 2",K1045&lt;&gt;"Match of the Day Repeat"),"",1+MAX($AJ$10:AJ1044))</f>
        <v/>
      </c>
    </row>
    <row r="1046" spans="34:36" x14ac:dyDescent="0.35">
      <c r="AH1046" s="16" t="str">
        <f>IF(AND(B1046="Premier League",E1046="Live"),_xlfn.XLOOKUP(_xlfn.TEXTJOIN(" vs ",,C1046:D1046),Calendar!G:G,Calendar!B:B),IF(AND(B1046="Premier League",E1046="Highlights"),_xlfn.XLOOKUP(H1046,Calendar!O:O,Calendar!N:N,,-1),""))</f>
        <v/>
      </c>
      <c r="AI1046" s="61" t="str">
        <f>IF(AND(AH1046&lt;&gt;"",E1046="Live"),_xlfn.XLOOKUP(_xlfn.TEXTJOIN(" vs ",,C1046:D1046),Calendar!G:G,Calendar!K:K),"")</f>
        <v/>
      </c>
      <c r="AJ1046" s="61" t="str">
        <f>IF(AND(K1046&lt;&gt;"Match of the Day",K1046&lt;&gt;"Match of the Day 2",K1046&lt;&gt;"Match of the Day Repeat"),"",1+MAX($AJ$10:AJ1045))</f>
        <v/>
      </c>
    </row>
    <row r="1047" spans="34:36" x14ac:dyDescent="0.35">
      <c r="AH1047" s="16" t="str">
        <f>IF(AND(B1047="Premier League",E1047="Live"),_xlfn.XLOOKUP(_xlfn.TEXTJOIN(" vs ",,C1047:D1047),Calendar!G:G,Calendar!B:B),IF(AND(B1047="Premier League",E1047="Highlights"),_xlfn.XLOOKUP(H1047,Calendar!O:O,Calendar!N:N,,-1),""))</f>
        <v/>
      </c>
      <c r="AI1047" s="61" t="str">
        <f>IF(AND(AH1047&lt;&gt;"",E1047="Live"),_xlfn.XLOOKUP(_xlfn.TEXTJOIN(" vs ",,C1047:D1047),Calendar!G:G,Calendar!K:K),"")</f>
        <v/>
      </c>
      <c r="AJ1047" s="61" t="str">
        <f>IF(AND(K1047&lt;&gt;"Match of the Day",K1047&lt;&gt;"Match of the Day 2",K1047&lt;&gt;"Match of the Day Repeat"),"",1+MAX($AJ$10:AJ1046))</f>
        <v/>
      </c>
    </row>
    <row r="1048" spans="34:36" x14ac:dyDescent="0.35">
      <c r="AH1048" s="16" t="str">
        <f>IF(AND(B1048="Premier League",E1048="Live"),_xlfn.XLOOKUP(_xlfn.TEXTJOIN(" vs ",,C1048:D1048),Calendar!G:G,Calendar!B:B),IF(AND(B1048="Premier League",E1048="Highlights"),_xlfn.XLOOKUP(H1048,Calendar!O:O,Calendar!N:N,,-1),""))</f>
        <v/>
      </c>
      <c r="AI1048" s="61" t="str">
        <f>IF(AND(AH1048&lt;&gt;"",E1048="Live"),_xlfn.XLOOKUP(_xlfn.TEXTJOIN(" vs ",,C1048:D1048),Calendar!G:G,Calendar!K:K),"")</f>
        <v/>
      </c>
      <c r="AJ1048" s="61" t="str">
        <f>IF(AND(K1048&lt;&gt;"Match of the Day",K1048&lt;&gt;"Match of the Day 2",K1048&lt;&gt;"Match of the Day Repeat"),"",1+MAX($AJ$10:AJ1047))</f>
        <v/>
      </c>
    </row>
    <row r="1049" spans="34:36" x14ac:dyDescent="0.35">
      <c r="AH1049" s="16" t="str">
        <f>IF(AND(B1049="Premier League",E1049="Live"),_xlfn.XLOOKUP(_xlfn.TEXTJOIN(" vs ",,C1049:D1049),Calendar!G:G,Calendar!B:B),IF(AND(B1049="Premier League",E1049="Highlights"),_xlfn.XLOOKUP(H1049,Calendar!O:O,Calendar!N:N,,-1),""))</f>
        <v/>
      </c>
      <c r="AI1049" s="61" t="str">
        <f>IF(AND(AH1049&lt;&gt;"",E1049="Live"),_xlfn.XLOOKUP(_xlfn.TEXTJOIN(" vs ",,C1049:D1049),Calendar!G:G,Calendar!K:K),"")</f>
        <v/>
      </c>
      <c r="AJ1049" s="61" t="str">
        <f>IF(AND(K1049&lt;&gt;"Match of the Day",K1049&lt;&gt;"Match of the Day 2",K1049&lt;&gt;"Match of the Day Repeat"),"",1+MAX($AJ$10:AJ1048))</f>
        <v/>
      </c>
    </row>
    <row r="1050" spans="34:36" x14ac:dyDescent="0.35">
      <c r="AH1050" s="16" t="str">
        <f>IF(AND(B1050="Premier League",E1050="Live"),_xlfn.XLOOKUP(_xlfn.TEXTJOIN(" vs ",,C1050:D1050),Calendar!G:G,Calendar!B:B),IF(AND(B1050="Premier League",E1050="Highlights"),_xlfn.XLOOKUP(H1050,Calendar!O:O,Calendar!N:N,,-1),""))</f>
        <v/>
      </c>
      <c r="AI1050" s="61" t="str">
        <f>IF(AND(AH1050&lt;&gt;"",E1050="Live"),_xlfn.XLOOKUP(_xlfn.TEXTJOIN(" vs ",,C1050:D1050),Calendar!G:G,Calendar!K:K),"")</f>
        <v/>
      </c>
      <c r="AJ1050" s="61" t="str">
        <f>IF(AND(K1050&lt;&gt;"Match of the Day",K1050&lt;&gt;"Match of the Day 2",K1050&lt;&gt;"Match of the Day Repeat"),"",1+MAX($AJ$10:AJ1049))</f>
        <v/>
      </c>
    </row>
    <row r="1051" spans="34:36" x14ac:dyDescent="0.35">
      <c r="AH1051" s="16" t="str">
        <f>IF(AND(B1051="Premier League",E1051="Live"),_xlfn.XLOOKUP(_xlfn.TEXTJOIN(" vs ",,C1051:D1051),Calendar!G:G,Calendar!B:B),IF(AND(B1051="Premier League",E1051="Highlights"),_xlfn.XLOOKUP(H1051,Calendar!O:O,Calendar!N:N,,-1),""))</f>
        <v/>
      </c>
      <c r="AI1051" s="61" t="str">
        <f>IF(AND(AH1051&lt;&gt;"",E1051="Live"),_xlfn.XLOOKUP(_xlfn.TEXTJOIN(" vs ",,C1051:D1051),Calendar!G:G,Calendar!K:K),"")</f>
        <v/>
      </c>
      <c r="AJ1051" s="61" t="str">
        <f>IF(AND(K1051&lt;&gt;"Match of the Day",K1051&lt;&gt;"Match of the Day 2",K1051&lt;&gt;"Match of the Day Repeat"),"",1+MAX($AJ$10:AJ1050))</f>
        <v/>
      </c>
    </row>
    <row r="1052" spans="34:36" x14ac:dyDescent="0.35">
      <c r="AH1052" s="16" t="str">
        <f>IF(AND(B1052="Premier League",E1052="Live"),_xlfn.XLOOKUP(_xlfn.TEXTJOIN(" vs ",,C1052:D1052),Calendar!G:G,Calendar!B:B),IF(AND(B1052="Premier League",E1052="Highlights"),_xlfn.XLOOKUP(H1052,Calendar!O:O,Calendar!N:N,,-1),""))</f>
        <v/>
      </c>
      <c r="AI1052" s="61" t="str">
        <f>IF(AND(AH1052&lt;&gt;"",E1052="Live"),_xlfn.XLOOKUP(_xlfn.TEXTJOIN(" vs ",,C1052:D1052),Calendar!G:G,Calendar!K:K),"")</f>
        <v/>
      </c>
      <c r="AJ1052" s="61" t="str">
        <f>IF(AND(K1052&lt;&gt;"Match of the Day",K1052&lt;&gt;"Match of the Day 2",K1052&lt;&gt;"Match of the Day Repeat"),"",1+MAX($AJ$10:AJ1051))</f>
        <v/>
      </c>
    </row>
    <row r="1053" spans="34:36" x14ac:dyDescent="0.35">
      <c r="AH1053" s="16" t="str">
        <f>IF(AND(B1053="Premier League",E1053="Live"),_xlfn.XLOOKUP(_xlfn.TEXTJOIN(" vs ",,C1053:D1053),Calendar!G:G,Calendar!B:B),IF(AND(B1053="Premier League",E1053="Highlights"),_xlfn.XLOOKUP(H1053,Calendar!O:O,Calendar!N:N,,-1),""))</f>
        <v/>
      </c>
      <c r="AI1053" s="61" t="str">
        <f>IF(AND(AH1053&lt;&gt;"",E1053="Live"),_xlfn.XLOOKUP(_xlfn.TEXTJOIN(" vs ",,C1053:D1053),Calendar!G:G,Calendar!K:K),"")</f>
        <v/>
      </c>
      <c r="AJ1053" s="61" t="str">
        <f>IF(AND(K1053&lt;&gt;"Match of the Day",K1053&lt;&gt;"Match of the Day 2",K1053&lt;&gt;"Match of the Day Repeat"),"",1+MAX($AJ$10:AJ1052))</f>
        <v/>
      </c>
    </row>
    <row r="1054" spans="34:36" x14ac:dyDescent="0.35">
      <c r="AH1054" s="16" t="str">
        <f>IF(AND(B1054="Premier League",E1054="Live"),_xlfn.XLOOKUP(_xlfn.TEXTJOIN(" vs ",,C1054:D1054),Calendar!G:G,Calendar!B:B),IF(AND(B1054="Premier League",E1054="Highlights"),_xlfn.XLOOKUP(H1054,Calendar!O:O,Calendar!N:N,,-1),""))</f>
        <v/>
      </c>
      <c r="AI1054" s="61" t="str">
        <f>IF(AND(AH1054&lt;&gt;"",E1054="Live"),_xlfn.XLOOKUP(_xlfn.TEXTJOIN(" vs ",,C1054:D1054),Calendar!G:G,Calendar!K:K),"")</f>
        <v/>
      </c>
      <c r="AJ1054" s="61" t="str">
        <f>IF(AND(K1054&lt;&gt;"Match of the Day",K1054&lt;&gt;"Match of the Day 2",K1054&lt;&gt;"Match of the Day Repeat"),"",1+MAX($AJ$10:AJ1053))</f>
        <v/>
      </c>
    </row>
    <row r="1055" spans="34:36" x14ac:dyDescent="0.35">
      <c r="AH1055" s="16" t="str">
        <f>IF(AND(B1055="Premier League",E1055="Live"),_xlfn.XLOOKUP(_xlfn.TEXTJOIN(" vs ",,C1055:D1055),Calendar!G:G,Calendar!B:B),IF(AND(B1055="Premier League",E1055="Highlights"),_xlfn.XLOOKUP(H1055,Calendar!O:O,Calendar!N:N,,-1),""))</f>
        <v/>
      </c>
      <c r="AI1055" s="61" t="str">
        <f>IF(AND(AH1055&lt;&gt;"",E1055="Live"),_xlfn.XLOOKUP(_xlfn.TEXTJOIN(" vs ",,C1055:D1055),Calendar!G:G,Calendar!K:K),"")</f>
        <v/>
      </c>
      <c r="AJ1055" s="61" t="str">
        <f>IF(AND(K1055&lt;&gt;"Match of the Day",K1055&lt;&gt;"Match of the Day 2",K1055&lt;&gt;"Match of the Day Repeat"),"",1+MAX($AJ$10:AJ1054))</f>
        <v/>
      </c>
    </row>
    <row r="1056" spans="34:36" x14ac:dyDescent="0.35">
      <c r="AH1056" s="16" t="str">
        <f>IF(AND(B1056="Premier League",E1056="Live"),_xlfn.XLOOKUP(_xlfn.TEXTJOIN(" vs ",,C1056:D1056),Calendar!G:G,Calendar!B:B),IF(AND(B1056="Premier League",E1056="Highlights"),_xlfn.XLOOKUP(H1056,Calendar!O:O,Calendar!N:N,,-1),""))</f>
        <v/>
      </c>
      <c r="AI1056" s="61" t="str">
        <f>IF(AND(AH1056&lt;&gt;"",E1056="Live"),_xlfn.XLOOKUP(_xlfn.TEXTJOIN(" vs ",,C1056:D1056),Calendar!G:G,Calendar!K:K),"")</f>
        <v/>
      </c>
      <c r="AJ1056" s="61" t="str">
        <f>IF(AND(K1056&lt;&gt;"Match of the Day",K1056&lt;&gt;"Match of the Day 2",K1056&lt;&gt;"Match of the Day Repeat"),"",1+MAX($AJ$10:AJ1055))</f>
        <v/>
      </c>
    </row>
    <row r="1057" spans="34:36" x14ac:dyDescent="0.35">
      <c r="AH1057" s="16" t="str">
        <f>IF(AND(B1057="Premier League",E1057="Live"),_xlfn.XLOOKUP(_xlfn.TEXTJOIN(" vs ",,C1057:D1057),Calendar!G:G,Calendar!B:B),IF(AND(B1057="Premier League",E1057="Highlights"),_xlfn.XLOOKUP(H1057,Calendar!O:O,Calendar!N:N,,-1),""))</f>
        <v/>
      </c>
      <c r="AI1057" s="61" t="str">
        <f>IF(AND(AH1057&lt;&gt;"",E1057="Live"),_xlfn.XLOOKUP(_xlfn.TEXTJOIN(" vs ",,C1057:D1057),Calendar!G:G,Calendar!K:K),"")</f>
        <v/>
      </c>
      <c r="AJ1057" s="61" t="str">
        <f>IF(AND(K1057&lt;&gt;"Match of the Day",K1057&lt;&gt;"Match of the Day 2",K1057&lt;&gt;"Match of the Day Repeat"),"",1+MAX($AJ$10:AJ1056))</f>
        <v/>
      </c>
    </row>
    <row r="1058" spans="34:36" x14ac:dyDescent="0.35">
      <c r="AH1058" s="16" t="str">
        <f>IF(AND(B1058="Premier League",E1058="Live"),_xlfn.XLOOKUP(_xlfn.TEXTJOIN(" vs ",,C1058:D1058),Calendar!G:G,Calendar!B:B),IF(AND(B1058="Premier League",E1058="Highlights"),_xlfn.XLOOKUP(H1058,Calendar!O:O,Calendar!N:N,,-1),""))</f>
        <v/>
      </c>
      <c r="AI1058" s="61" t="str">
        <f>IF(AND(AH1058&lt;&gt;"",E1058="Live"),_xlfn.XLOOKUP(_xlfn.TEXTJOIN(" vs ",,C1058:D1058),Calendar!G:G,Calendar!K:K),"")</f>
        <v/>
      </c>
      <c r="AJ1058" s="61" t="str">
        <f>IF(AND(K1058&lt;&gt;"Match of the Day",K1058&lt;&gt;"Match of the Day 2",K1058&lt;&gt;"Match of the Day Repeat"),"",1+MAX($AJ$10:AJ1057))</f>
        <v/>
      </c>
    </row>
    <row r="1059" spans="34:36" x14ac:dyDescent="0.35">
      <c r="AH1059" s="16" t="str">
        <f>IF(AND(B1059="Premier League",E1059="Live"),_xlfn.XLOOKUP(_xlfn.TEXTJOIN(" vs ",,C1059:D1059),Calendar!G:G,Calendar!B:B),IF(AND(B1059="Premier League",E1059="Highlights"),_xlfn.XLOOKUP(H1059,Calendar!O:O,Calendar!N:N,,-1),""))</f>
        <v/>
      </c>
      <c r="AI1059" s="61" t="str">
        <f>IF(AND(AH1059&lt;&gt;"",E1059="Live"),_xlfn.XLOOKUP(_xlfn.TEXTJOIN(" vs ",,C1059:D1059),Calendar!G:G,Calendar!K:K),"")</f>
        <v/>
      </c>
      <c r="AJ1059" s="61" t="str">
        <f>IF(AND(K1059&lt;&gt;"Match of the Day",K1059&lt;&gt;"Match of the Day 2",K1059&lt;&gt;"Match of the Day Repeat"),"",1+MAX($AJ$10:AJ1058))</f>
        <v/>
      </c>
    </row>
    <row r="1060" spans="34:36" x14ac:dyDescent="0.35">
      <c r="AH1060" s="16" t="str">
        <f>IF(AND(B1060="Premier League",E1060="Live"),_xlfn.XLOOKUP(_xlfn.TEXTJOIN(" vs ",,C1060:D1060),Calendar!G:G,Calendar!B:B),IF(AND(B1060="Premier League",E1060="Highlights"),_xlfn.XLOOKUP(H1060,Calendar!O:O,Calendar!N:N,,-1),""))</f>
        <v/>
      </c>
      <c r="AI1060" s="61" t="str">
        <f>IF(AND(AH1060&lt;&gt;"",E1060="Live"),_xlfn.XLOOKUP(_xlfn.TEXTJOIN(" vs ",,C1060:D1060),Calendar!G:G,Calendar!K:K),"")</f>
        <v/>
      </c>
      <c r="AJ1060" s="61" t="str">
        <f>IF(AND(K1060&lt;&gt;"Match of the Day",K1060&lt;&gt;"Match of the Day 2",K1060&lt;&gt;"Match of the Day Repeat"),"",1+MAX($AJ$10:AJ1059))</f>
        <v/>
      </c>
    </row>
    <row r="1061" spans="34:36" x14ac:dyDescent="0.35">
      <c r="AH1061" s="16" t="str">
        <f>IF(AND(B1061="Premier League",E1061="Live"),_xlfn.XLOOKUP(_xlfn.TEXTJOIN(" vs ",,C1061:D1061),Calendar!G:G,Calendar!B:B),IF(AND(B1061="Premier League",E1061="Highlights"),_xlfn.XLOOKUP(H1061,Calendar!O:O,Calendar!N:N,,-1),""))</f>
        <v/>
      </c>
      <c r="AI1061" s="61" t="str">
        <f>IF(AND(AH1061&lt;&gt;"",E1061="Live"),_xlfn.XLOOKUP(_xlfn.TEXTJOIN(" vs ",,C1061:D1061),Calendar!G:G,Calendar!K:K),"")</f>
        <v/>
      </c>
      <c r="AJ1061" s="61" t="str">
        <f>IF(AND(K1061&lt;&gt;"Match of the Day",K1061&lt;&gt;"Match of the Day 2",K1061&lt;&gt;"Match of the Day Repeat"),"",1+MAX($AJ$10:AJ1060))</f>
        <v/>
      </c>
    </row>
    <row r="1062" spans="34:36" x14ac:dyDescent="0.35">
      <c r="AH1062" s="16" t="str">
        <f>IF(AND(B1062="Premier League",E1062="Live"),_xlfn.XLOOKUP(_xlfn.TEXTJOIN(" vs ",,C1062:D1062),Calendar!G:G,Calendar!B:B),IF(AND(B1062="Premier League",E1062="Highlights"),_xlfn.XLOOKUP(H1062,Calendar!O:O,Calendar!N:N,,-1),""))</f>
        <v/>
      </c>
      <c r="AI1062" s="61" t="str">
        <f>IF(AND(AH1062&lt;&gt;"",E1062="Live"),_xlfn.XLOOKUP(_xlfn.TEXTJOIN(" vs ",,C1062:D1062),Calendar!G:G,Calendar!K:K),"")</f>
        <v/>
      </c>
      <c r="AJ1062" s="61" t="str">
        <f>IF(AND(K1062&lt;&gt;"Match of the Day",K1062&lt;&gt;"Match of the Day 2",K1062&lt;&gt;"Match of the Day Repeat"),"",1+MAX($AJ$10:AJ1061))</f>
        <v/>
      </c>
    </row>
    <row r="1063" spans="34:36" x14ac:dyDescent="0.35">
      <c r="AH1063" s="16" t="str">
        <f>IF(AND(B1063="Premier League",E1063="Live"),_xlfn.XLOOKUP(_xlfn.TEXTJOIN(" vs ",,C1063:D1063),Calendar!G:G,Calendar!B:B),IF(AND(B1063="Premier League",E1063="Highlights"),_xlfn.XLOOKUP(H1063,Calendar!O:O,Calendar!N:N,,-1),""))</f>
        <v/>
      </c>
      <c r="AI1063" s="61" t="str">
        <f>IF(AND(AH1063&lt;&gt;"",E1063="Live"),_xlfn.XLOOKUP(_xlfn.TEXTJOIN(" vs ",,C1063:D1063),Calendar!G:G,Calendar!K:K),"")</f>
        <v/>
      </c>
      <c r="AJ1063" s="61" t="str">
        <f>IF(AND(K1063&lt;&gt;"Match of the Day",K1063&lt;&gt;"Match of the Day 2",K1063&lt;&gt;"Match of the Day Repeat"),"",1+MAX($AJ$10:AJ1062))</f>
        <v/>
      </c>
    </row>
    <row r="1064" spans="34:36" x14ac:dyDescent="0.35">
      <c r="AH1064" s="16" t="str">
        <f>IF(AND(B1064="Premier League",E1064="Live"),_xlfn.XLOOKUP(_xlfn.TEXTJOIN(" vs ",,C1064:D1064),Calendar!G:G,Calendar!B:B),IF(AND(B1064="Premier League",E1064="Highlights"),_xlfn.XLOOKUP(H1064,Calendar!O:O,Calendar!N:N,,-1),""))</f>
        <v/>
      </c>
      <c r="AI1064" s="61" t="str">
        <f>IF(AND(AH1064&lt;&gt;"",E1064="Live"),_xlfn.XLOOKUP(_xlfn.TEXTJOIN(" vs ",,C1064:D1064),Calendar!G:G,Calendar!K:K),"")</f>
        <v/>
      </c>
      <c r="AJ1064" s="61" t="str">
        <f>IF(AND(K1064&lt;&gt;"Match of the Day",K1064&lt;&gt;"Match of the Day 2",K1064&lt;&gt;"Match of the Day Repeat"),"",1+MAX($AJ$10:AJ1063))</f>
        <v/>
      </c>
    </row>
    <row r="1065" spans="34:36" x14ac:dyDescent="0.35">
      <c r="AH1065" s="16" t="str">
        <f>IF(AND(B1065="Premier League",E1065="Live"),_xlfn.XLOOKUP(_xlfn.TEXTJOIN(" vs ",,C1065:D1065),Calendar!G:G,Calendar!B:B),IF(AND(B1065="Premier League",E1065="Highlights"),_xlfn.XLOOKUP(H1065,Calendar!O:O,Calendar!N:N,,-1),""))</f>
        <v/>
      </c>
      <c r="AI1065" s="61" t="str">
        <f>IF(AND(AH1065&lt;&gt;"",E1065="Live"),_xlfn.XLOOKUP(_xlfn.TEXTJOIN(" vs ",,C1065:D1065),Calendar!G:G,Calendar!K:K),"")</f>
        <v/>
      </c>
      <c r="AJ1065" s="61" t="str">
        <f>IF(AND(K1065&lt;&gt;"Match of the Day",K1065&lt;&gt;"Match of the Day 2",K1065&lt;&gt;"Match of the Day Repeat"),"",1+MAX($AJ$10:AJ1064))</f>
        <v/>
      </c>
    </row>
    <row r="1066" spans="34:36" x14ac:dyDescent="0.35">
      <c r="AH1066" s="16" t="str">
        <f>IF(AND(B1066="Premier League",E1066="Live"),_xlfn.XLOOKUP(_xlfn.TEXTJOIN(" vs ",,C1066:D1066),Calendar!G:G,Calendar!B:B),IF(AND(B1066="Premier League",E1066="Highlights"),_xlfn.XLOOKUP(H1066,Calendar!O:O,Calendar!N:N,,-1),""))</f>
        <v/>
      </c>
      <c r="AI1066" s="61" t="str">
        <f>IF(AND(AH1066&lt;&gt;"",E1066="Live"),_xlfn.XLOOKUP(_xlfn.TEXTJOIN(" vs ",,C1066:D1066),Calendar!G:G,Calendar!K:K),"")</f>
        <v/>
      </c>
      <c r="AJ1066" s="61" t="str">
        <f>IF(AND(K1066&lt;&gt;"Match of the Day",K1066&lt;&gt;"Match of the Day 2",K1066&lt;&gt;"Match of the Day Repeat"),"",1+MAX($AJ$10:AJ1065))</f>
        <v/>
      </c>
    </row>
    <row r="1067" spans="34:36" x14ac:dyDescent="0.35">
      <c r="AH1067" s="16" t="str">
        <f>IF(AND(B1067="Premier League",E1067="Live"),_xlfn.XLOOKUP(_xlfn.TEXTJOIN(" vs ",,C1067:D1067),Calendar!G:G,Calendar!B:B),IF(AND(B1067="Premier League",E1067="Highlights"),_xlfn.XLOOKUP(H1067,Calendar!O:O,Calendar!N:N,,-1),""))</f>
        <v/>
      </c>
      <c r="AI1067" s="61" t="str">
        <f>IF(AND(AH1067&lt;&gt;"",E1067="Live"),_xlfn.XLOOKUP(_xlfn.TEXTJOIN(" vs ",,C1067:D1067),Calendar!G:G,Calendar!K:K),"")</f>
        <v/>
      </c>
      <c r="AJ1067" s="61" t="str">
        <f>IF(AND(K1067&lt;&gt;"Match of the Day",K1067&lt;&gt;"Match of the Day 2",K1067&lt;&gt;"Match of the Day Repeat"),"",1+MAX($AJ$10:AJ1066))</f>
        <v/>
      </c>
    </row>
    <row r="1068" spans="34:36" x14ac:dyDescent="0.35">
      <c r="AH1068" s="16" t="str">
        <f>IF(AND(B1068="Premier League",E1068="Live"),_xlfn.XLOOKUP(_xlfn.TEXTJOIN(" vs ",,C1068:D1068),Calendar!G:G,Calendar!B:B),IF(AND(B1068="Premier League",E1068="Highlights"),_xlfn.XLOOKUP(H1068,Calendar!O:O,Calendar!N:N,,-1),""))</f>
        <v/>
      </c>
      <c r="AI1068" s="61" t="str">
        <f>IF(AND(AH1068&lt;&gt;"",E1068="Live"),_xlfn.XLOOKUP(_xlfn.TEXTJOIN(" vs ",,C1068:D1068),Calendar!G:G,Calendar!K:K),"")</f>
        <v/>
      </c>
      <c r="AJ1068" s="61" t="str">
        <f>IF(AND(K1068&lt;&gt;"Match of the Day",K1068&lt;&gt;"Match of the Day 2",K1068&lt;&gt;"Match of the Day Repeat"),"",1+MAX($AJ$10:AJ1067))</f>
        <v/>
      </c>
    </row>
    <row r="1069" spans="34:36" x14ac:dyDescent="0.35">
      <c r="AH1069" s="16" t="str">
        <f>IF(AND(B1069="Premier League",E1069="Live"),_xlfn.XLOOKUP(_xlfn.TEXTJOIN(" vs ",,C1069:D1069),Calendar!G:G,Calendar!B:B),IF(AND(B1069="Premier League",E1069="Highlights"),_xlfn.XLOOKUP(H1069,Calendar!O:O,Calendar!N:N,,-1),""))</f>
        <v/>
      </c>
      <c r="AI1069" s="61" t="str">
        <f>IF(AND(AH1069&lt;&gt;"",E1069="Live"),_xlfn.XLOOKUP(_xlfn.TEXTJOIN(" vs ",,C1069:D1069),Calendar!G:G,Calendar!K:K),"")</f>
        <v/>
      </c>
      <c r="AJ1069" s="61" t="str">
        <f>IF(AND(K1069&lt;&gt;"Match of the Day",K1069&lt;&gt;"Match of the Day 2",K1069&lt;&gt;"Match of the Day Repeat"),"",1+MAX($AJ$10:AJ1068))</f>
        <v/>
      </c>
    </row>
    <row r="1070" spans="34:36" x14ac:dyDescent="0.35">
      <c r="AH1070" s="16" t="str">
        <f>IF(AND(B1070="Premier League",E1070="Live"),_xlfn.XLOOKUP(_xlfn.TEXTJOIN(" vs ",,C1070:D1070),Calendar!G:G,Calendar!B:B),IF(AND(B1070="Premier League",E1070="Highlights"),_xlfn.XLOOKUP(H1070,Calendar!O:O,Calendar!N:N,,-1),""))</f>
        <v/>
      </c>
      <c r="AI1070" s="61" t="str">
        <f>IF(AND(AH1070&lt;&gt;"",E1070="Live"),_xlfn.XLOOKUP(_xlfn.TEXTJOIN(" vs ",,C1070:D1070),Calendar!G:G,Calendar!K:K),"")</f>
        <v/>
      </c>
      <c r="AJ1070" s="61" t="str">
        <f>IF(AND(K1070&lt;&gt;"Match of the Day",K1070&lt;&gt;"Match of the Day 2",K1070&lt;&gt;"Match of the Day Repeat"),"",1+MAX($AJ$10:AJ1069))</f>
        <v/>
      </c>
    </row>
    <row r="1071" spans="34:36" x14ac:dyDescent="0.35">
      <c r="AH1071" s="16" t="str">
        <f>IF(AND(B1071="Premier League",E1071="Live"),_xlfn.XLOOKUP(_xlfn.TEXTJOIN(" vs ",,C1071:D1071),Calendar!G:G,Calendar!B:B),IF(AND(B1071="Premier League",E1071="Highlights"),_xlfn.XLOOKUP(H1071,Calendar!O:O,Calendar!N:N,,-1),""))</f>
        <v/>
      </c>
      <c r="AI1071" s="61" t="str">
        <f>IF(AND(AH1071&lt;&gt;"",E1071="Live"),_xlfn.XLOOKUP(_xlfn.TEXTJOIN(" vs ",,C1071:D1071),Calendar!G:G,Calendar!K:K),"")</f>
        <v/>
      </c>
      <c r="AJ1071" s="61" t="str">
        <f>IF(AND(K1071&lt;&gt;"Match of the Day",K1071&lt;&gt;"Match of the Day 2",K1071&lt;&gt;"Match of the Day Repeat"),"",1+MAX($AJ$10:AJ1070))</f>
        <v/>
      </c>
    </row>
    <row r="1072" spans="34:36" x14ac:dyDescent="0.35">
      <c r="AH1072" s="16" t="str">
        <f>IF(AND(B1072="Premier League",E1072="Live"),_xlfn.XLOOKUP(_xlfn.TEXTJOIN(" vs ",,C1072:D1072),Calendar!G:G,Calendar!B:B),IF(AND(B1072="Premier League",E1072="Highlights"),_xlfn.XLOOKUP(H1072,Calendar!O:O,Calendar!N:N,,-1),""))</f>
        <v/>
      </c>
      <c r="AI1072" s="61" t="str">
        <f>IF(AND(AH1072&lt;&gt;"",E1072="Live"),_xlfn.XLOOKUP(_xlfn.TEXTJOIN(" vs ",,C1072:D1072),Calendar!G:G,Calendar!K:K),"")</f>
        <v/>
      </c>
      <c r="AJ1072" s="61" t="str">
        <f>IF(AND(K1072&lt;&gt;"Match of the Day",K1072&lt;&gt;"Match of the Day 2",K1072&lt;&gt;"Match of the Day Repeat"),"",1+MAX($AJ$10:AJ1071))</f>
        <v/>
      </c>
    </row>
    <row r="1073" spans="34:36" x14ac:dyDescent="0.35">
      <c r="AH1073" s="16" t="str">
        <f>IF(AND(B1073="Premier League",E1073="Live"),_xlfn.XLOOKUP(_xlfn.TEXTJOIN(" vs ",,C1073:D1073),Calendar!G:G,Calendar!B:B),IF(AND(B1073="Premier League",E1073="Highlights"),_xlfn.XLOOKUP(H1073,Calendar!O:O,Calendar!N:N,,-1),""))</f>
        <v/>
      </c>
      <c r="AI1073" s="61" t="str">
        <f>IF(AND(AH1073&lt;&gt;"",E1073="Live"),_xlfn.XLOOKUP(_xlfn.TEXTJOIN(" vs ",,C1073:D1073),Calendar!G:G,Calendar!K:K),"")</f>
        <v/>
      </c>
      <c r="AJ1073" s="61" t="str">
        <f>IF(AND(K1073&lt;&gt;"Match of the Day",K1073&lt;&gt;"Match of the Day 2",K1073&lt;&gt;"Match of the Day Repeat"),"",1+MAX($AJ$10:AJ1072))</f>
        <v/>
      </c>
    </row>
    <row r="1074" spans="34:36" x14ac:dyDescent="0.35">
      <c r="AH1074" s="16" t="str">
        <f>IF(AND(B1074="Premier League",E1074="Live"),_xlfn.XLOOKUP(_xlfn.TEXTJOIN(" vs ",,C1074:D1074),Calendar!G:G,Calendar!B:B),IF(AND(B1074="Premier League",E1074="Highlights"),_xlfn.XLOOKUP(H1074,Calendar!O:O,Calendar!N:N,,-1),""))</f>
        <v/>
      </c>
      <c r="AI1074" s="61" t="str">
        <f>IF(AND(AH1074&lt;&gt;"",E1074="Live"),_xlfn.XLOOKUP(_xlfn.TEXTJOIN(" vs ",,C1074:D1074),Calendar!G:G,Calendar!K:K),"")</f>
        <v/>
      </c>
      <c r="AJ1074" s="61" t="str">
        <f>IF(AND(K1074&lt;&gt;"Match of the Day",K1074&lt;&gt;"Match of the Day 2",K1074&lt;&gt;"Match of the Day Repeat"),"",1+MAX($AJ$10:AJ1073))</f>
        <v/>
      </c>
    </row>
    <row r="1075" spans="34:36" x14ac:dyDescent="0.35">
      <c r="AH1075" s="16" t="str">
        <f>IF(AND(B1075="Premier League",E1075="Live"),_xlfn.XLOOKUP(_xlfn.TEXTJOIN(" vs ",,C1075:D1075),Calendar!G:G,Calendar!B:B),IF(AND(B1075="Premier League",E1075="Highlights"),_xlfn.XLOOKUP(H1075,Calendar!O:O,Calendar!N:N,,-1),""))</f>
        <v/>
      </c>
      <c r="AI1075" s="61" t="str">
        <f>IF(AND(AH1075&lt;&gt;"",E1075="Live"),_xlfn.XLOOKUP(_xlfn.TEXTJOIN(" vs ",,C1075:D1075),Calendar!G:G,Calendar!K:K),"")</f>
        <v/>
      </c>
      <c r="AJ1075" s="61" t="str">
        <f>IF(AND(K1075&lt;&gt;"Match of the Day",K1075&lt;&gt;"Match of the Day 2",K1075&lt;&gt;"Match of the Day Repeat"),"",1+MAX($AJ$10:AJ1074))</f>
        <v/>
      </c>
    </row>
    <row r="1076" spans="34:36" x14ac:dyDescent="0.35">
      <c r="AH1076" s="16" t="str">
        <f>IF(AND(B1076="Premier League",E1076="Live"),_xlfn.XLOOKUP(_xlfn.TEXTJOIN(" vs ",,C1076:D1076),Calendar!G:G,Calendar!B:B),IF(AND(B1076="Premier League",E1076="Highlights"),_xlfn.XLOOKUP(H1076,Calendar!O:O,Calendar!N:N,,-1),""))</f>
        <v/>
      </c>
      <c r="AI1076" s="61" t="str">
        <f>IF(AND(AH1076&lt;&gt;"",E1076="Live"),_xlfn.XLOOKUP(_xlfn.TEXTJOIN(" vs ",,C1076:D1076),Calendar!G:G,Calendar!K:K),"")</f>
        <v/>
      </c>
      <c r="AJ1076" s="61" t="str">
        <f>IF(AND(K1076&lt;&gt;"Match of the Day",K1076&lt;&gt;"Match of the Day 2",K1076&lt;&gt;"Match of the Day Repeat"),"",1+MAX($AJ$10:AJ1075))</f>
        <v/>
      </c>
    </row>
    <row r="1077" spans="34:36" x14ac:dyDescent="0.35">
      <c r="AH1077" s="16" t="str">
        <f>IF(AND(B1077="Premier League",E1077="Live"),_xlfn.XLOOKUP(_xlfn.TEXTJOIN(" vs ",,C1077:D1077),Calendar!G:G,Calendar!B:B),IF(AND(B1077="Premier League",E1077="Highlights"),_xlfn.XLOOKUP(H1077,Calendar!O:O,Calendar!N:N,,-1),""))</f>
        <v/>
      </c>
      <c r="AI1077" s="61" t="str">
        <f>IF(AND(AH1077&lt;&gt;"",E1077="Live"),_xlfn.XLOOKUP(_xlfn.TEXTJOIN(" vs ",,C1077:D1077),Calendar!G:G,Calendar!K:K),"")</f>
        <v/>
      </c>
      <c r="AJ1077" s="61" t="str">
        <f>IF(AND(K1077&lt;&gt;"Match of the Day",K1077&lt;&gt;"Match of the Day 2",K1077&lt;&gt;"Match of the Day Repeat"),"",1+MAX($AJ$10:AJ1076))</f>
        <v/>
      </c>
    </row>
    <row r="1078" spans="34:36" x14ac:dyDescent="0.35">
      <c r="AH1078" s="16" t="str">
        <f>IF(AND(B1078="Premier League",E1078="Live"),_xlfn.XLOOKUP(_xlfn.TEXTJOIN(" vs ",,C1078:D1078),Calendar!G:G,Calendar!B:B),IF(AND(B1078="Premier League",E1078="Highlights"),_xlfn.XLOOKUP(H1078,Calendar!O:O,Calendar!N:N,,-1),""))</f>
        <v/>
      </c>
      <c r="AI1078" s="61" t="str">
        <f>IF(AND(AH1078&lt;&gt;"",E1078="Live"),_xlfn.XLOOKUP(_xlfn.TEXTJOIN(" vs ",,C1078:D1078),Calendar!G:G,Calendar!K:K),"")</f>
        <v/>
      </c>
      <c r="AJ1078" s="61" t="str">
        <f>IF(AND(K1078&lt;&gt;"Match of the Day",K1078&lt;&gt;"Match of the Day 2",K1078&lt;&gt;"Match of the Day Repeat"),"",1+MAX($AJ$10:AJ1077))</f>
        <v/>
      </c>
    </row>
    <row r="1079" spans="34:36" x14ac:dyDescent="0.35">
      <c r="AH1079" s="16" t="str">
        <f>IF(AND(B1079="Premier League",E1079="Live"),_xlfn.XLOOKUP(_xlfn.TEXTJOIN(" vs ",,C1079:D1079),Calendar!G:G,Calendar!B:B),IF(AND(B1079="Premier League",E1079="Highlights"),_xlfn.XLOOKUP(H1079,Calendar!O:O,Calendar!N:N,,-1),""))</f>
        <v/>
      </c>
      <c r="AI1079" s="61" t="str">
        <f>IF(AND(AH1079&lt;&gt;"",E1079="Live"),_xlfn.XLOOKUP(_xlfn.TEXTJOIN(" vs ",,C1079:D1079),Calendar!G:G,Calendar!K:K),"")</f>
        <v/>
      </c>
      <c r="AJ1079" s="61" t="str">
        <f>IF(AND(K1079&lt;&gt;"Match of the Day",K1079&lt;&gt;"Match of the Day 2",K1079&lt;&gt;"Match of the Day Repeat"),"",1+MAX($AJ$10:AJ1078))</f>
        <v/>
      </c>
    </row>
    <row r="1080" spans="34:36" x14ac:dyDescent="0.35">
      <c r="AH1080" s="16" t="str">
        <f>IF(AND(B1080="Premier League",E1080="Live"),_xlfn.XLOOKUP(_xlfn.TEXTJOIN(" vs ",,C1080:D1080),Calendar!G:G,Calendar!B:B),IF(AND(B1080="Premier League",E1080="Highlights"),_xlfn.XLOOKUP(H1080,Calendar!O:O,Calendar!N:N,,-1),""))</f>
        <v/>
      </c>
      <c r="AI1080" s="61" t="str">
        <f>IF(AND(AH1080&lt;&gt;"",E1080="Live"),_xlfn.XLOOKUP(_xlfn.TEXTJOIN(" vs ",,C1080:D1080),Calendar!G:G,Calendar!K:K),"")</f>
        <v/>
      </c>
      <c r="AJ1080" s="61" t="str">
        <f>IF(AND(K1080&lt;&gt;"Match of the Day",K1080&lt;&gt;"Match of the Day 2",K1080&lt;&gt;"Match of the Day Repeat"),"",1+MAX($AJ$10:AJ1079))</f>
        <v/>
      </c>
    </row>
    <row r="1081" spans="34:36" x14ac:dyDescent="0.35">
      <c r="AH1081" s="16" t="str">
        <f>IF(AND(B1081="Premier League",E1081="Live"),_xlfn.XLOOKUP(_xlfn.TEXTJOIN(" vs ",,C1081:D1081),Calendar!G:G,Calendar!B:B),IF(AND(B1081="Premier League",E1081="Highlights"),_xlfn.XLOOKUP(H1081,Calendar!O:O,Calendar!N:N,,-1),""))</f>
        <v/>
      </c>
      <c r="AI1081" s="61" t="str">
        <f>IF(AND(AH1081&lt;&gt;"",E1081="Live"),_xlfn.XLOOKUP(_xlfn.TEXTJOIN(" vs ",,C1081:D1081),Calendar!G:G,Calendar!K:K),"")</f>
        <v/>
      </c>
      <c r="AJ1081" s="61" t="str">
        <f>IF(AND(K1081&lt;&gt;"Match of the Day",K1081&lt;&gt;"Match of the Day 2",K1081&lt;&gt;"Match of the Day Repeat"),"",1+MAX($AJ$10:AJ1080))</f>
        <v/>
      </c>
    </row>
    <row r="1082" spans="34:36" x14ac:dyDescent="0.35">
      <c r="AH1082" s="16" t="str">
        <f>IF(AND(B1082="Premier League",E1082="Live"),_xlfn.XLOOKUP(_xlfn.TEXTJOIN(" vs ",,C1082:D1082),Calendar!G:G,Calendar!B:B),IF(AND(B1082="Premier League",E1082="Highlights"),_xlfn.XLOOKUP(H1082,Calendar!O:O,Calendar!N:N,,-1),""))</f>
        <v/>
      </c>
      <c r="AI1082" s="61" t="str">
        <f>IF(AND(AH1082&lt;&gt;"",E1082="Live"),_xlfn.XLOOKUP(_xlfn.TEXTJOIN(" vs ",,C1082:D1082),Calendar!G:G,Calendar!K:K),"")</f>
        <v/>
      </c>
      <c r="AJ1082" s="61" t="str">
        <f>IF(AND(K1082&lt;&gt;"Match of the Day",K1082&lt;&gt;"Match of the Day 2",K1082&lt;&gt;"Match of the Day Repeat"),"",1+MAX($AJ$10:AJ1081))</f>
        <v/>
      </c>
    </row>
    <row r="1083" spans="34:36" x14ac:dyDescent="0.35">
      <c r="AH1083" s="16" t="str">
        <f>IF(AND(B1083="Premier League",E1083="Live"),_xlfn.XLOOKUP(_xlfn.TEXTJOIN(" vs ",,C1083:D1083),Calendar!G:G,Calendar!B:B),IF(AND(B1083="Premier League",E1083="Highlights"),_xlfn.XLOOKUP(H1083,Calendar!O:O,Calendar!N:N,,-1),""))</f>
        <v/>
      </c>
      <c r="AI1083" s="61" t="str">
        <f>IF(AND(AH1083&lt;&gt;"",E1083="Live"),_xlfn.XLOOKUP(_xlfn.TEXTJOIN(" vs ",,C1083:D1083),Calendar!G:G,Calendar!K:K),"")</f>
        <v/>
      </c>
      <c r="AJ1083" s="61" t="str">
        <f>IF(AND(K1083&lt;&gt;"Match of the Day",K1083&lt;&gt;"Match of the Day 2",K1083&lt;&gt;"Match of the Day Repeat"),"",1+MAX($AJ$10:AJ1082))</f>
        <v/>
      </c>
    </row>
    <row r="1084" spans="34:36" x14ac:dyDescent="0.35">
      <c r="AH1084" s="16" t="str">
        <f>IF(AND(B1084="Premier League",E1084="Live"),_xlfn.XLOOKUP(_xlfn.TEXTJOIN(" vs ",,C1084:D1084),Calendar!G:G,Calendar!B:B),IF(AND(B1084="Premier League",E1084="Highlights"),_xlfn.XLOOKUP(H1084,Calendar!O:O,Calendar!N:N,,-1),""))</f>
        <v/>
      </c>
      <c r="AI1084" s="61" t="str">
        <f>IF(AND(AH1084&lt;&gt;"",E1084="Live"),_xlfn.XLOOKUP(_xlfn.TEXTJOIN(" vs ",,C1084:D1084),Calendar!G:G,Calendar!K:K),"")</f>
        <v/>
      </c>
      <c r="AJ1084" s="61" t="str">
        <f>IF(AND(K1084&lt;&gt;"Match of the Day",K1084&lt;&gt;"Match of the Day 2",K1084&lt;&gt;"Match of the Day Repeat"),"",1+MAX($AJ$10:AJ1083))</f>
        <v/>
      </c>
    </row>
    <row r="1085" spans="34:36" x14ac:dyDescent="0.35">
      <c r="AH1085" s="16" t="str">
        <f>IF(AND(B1085="Premier League",E1085="Live"),_xlfn.XLOOKUP(_xlfn.TEXTJOIN(" vs ",,C1085:D1085),Calendar!G:G,Calendar!B:B),IF(AND(B1085="Premier League",E1085="Highlights"),_xlfn.XLOOKUP(H1085,Calendar!O:O,Calendar!N:N,,-1),""))</f>
        <v/>
      </c>
      <c r="AI1085" s="61" t="str">
        <f>IF(AND(AH1085&lt;&gt;"",E1085="Live"),_xlfn.XLOOKUP(_xlfn.TEXTJOIN(" vs ",,C1085:D1085),Calendar!G:G,Calendar!K:K),"")</f>
        <v/>
      </c>
      <c r="AJ1085" s="61" t="str">
        <f>IF(AND(K1085&lt;&gt;"Match of the Day",K1085&lt;&gt;"Match of the Day 2",K1085&lt;&gt;"Match of the Day Repeat"),"",1+MAX($AJ$10:AJ1084))</f>
        <v/>
      </c>
    </row>
    <row r="1086" spans="34:36" x14ac:dyDescent="0.35">
      <c r="AH1086" s="16" t="str">
        <f>IF(AND(B1086="Premier League",E1086="Live"),_xlfn.XLOOKUP(_xlfn.TEXTJOIN(" vs ",,C1086:D1086),Calendar!G:G,Calendar!B:B),IF(AND(B1086="Premier League",E1086="Highlights"),_xlfn.XLOOKUP(H1086,Calendar!O:O,Calendar!N:N,,-1),""))</f>
        <v/>
      </c>
      <c r="AI1086" s="61" t="str">
        <f>IF(AND(AH1086&lt;&gt;"",E1086="Live"),_xlfn.XLOOKUP(_xlfn.TEXTJOIN(" vs ",,C1086:D1086),Calendar!G:G,Calendar!K:K),"")</f>
        <v/>
      </c>
      <c r="AJ1086" s="61" t="str">
        <f>IF(AND(K1086&lt;&gt;"Match of the Day",K1086&lt;&gt;"Match of the Day 2",K1086&lt;&gt;"Match of the Day Repeat"),"",1+MAX($AJ$10:AJ1085))</f>
        <v/>
      </c>
    </row>
    <row r="1087" spans="34:36" x14ac:dyDescent="0.35">
      <c r="AH1087" s="16" t="str">
        <f>IF(AND(B1087="Premier League",E1087="Live"),_xlfn.XLOOKUP(_xlfn.TEXTJOIN(" vs ",,C1087:D1087),Calendar!G:G,Calendar!B:B),IF(AND(B1087="Premier League",E1087="Highlights"),_xlfn.XLOOKUP(H1087,Calendar!O:O,Calendar!N:N,,-1),""))</f>
        <v/>
      </c>
      <c r="AI1087" s="61" t="str">
        <f>IF(AND(AH1087&lt;&gt;"",E1087="Live"),_xlfn.XLOOKUP(_xlfn.TEXTJOIN(" vs ",,C1087:D1087),Calendar!G:G,Calendar!K:K),"")</f>
        <v/>
      </c>
      <c r="AJ1087" s="61" t="str">
        <f>IF(AND(K1087&lt;&gt;"Match of the Day",K1087&lt;&gt;"Match of the Day 2",K1087&lt;&gt;"Match of the Day Repeat"),"",1+MAX($AJ$10:AJ1086))</f>
        <v/>
      </c>
    </row>
    <row r="1088" spans="34:36" x14ac:dyDescent="0.35">
      <c r="AH1088" s="16" t="str">
        <f>IF(AND(B1088="Premier League",E1088="Live"),_xlfn.XLOOKUP(_xlfn.TEXTJOIN(" vs ",,C1088:D1088),Calendar!G:G,Calendar!B:B),IF(AND(B1088="Premier League",E1088="Highlights"),_xlfn.XLOOKUP(H1088,Calendar!O:O,Calendar!N:N,,-1),""))</f>
        <v/>
      </c>
      <c r="AI1088" s="61" t="str">
        <f>IF(AND(AH1088&lt;&gt;"",E1088="Live"),_xlfn.XLOOKUP(_xlfn.TEXTJOIN(" vs ",,C1088:D1088),Calendar!G:G,Calendar!K:K),"")</f>
        <v/>
      </c>
      <c r="AJ1088" s="61" t="str">
        <f>IF(AND(K1088&lt;&gt;"Match of the Day",K1088&lt;&gt;"Match of the Day 2",K1088&lt;&gt;"Match of the Day Repeat"),"",1+MAX($AJ$10:AJ1087))</f>
        <v/>
      </c>
    </row>
    <row r="1089" spans="34:36" x14ac:dyDescent="0.35">
      <c r="AH1089" s="16" t="str">
        <f>IF(AND(B1089="Premier League",E1089="Live"),_xlfn.XLOOKUP(_xlfn.TEXTJOIN(" vs ",,C1089:D1089),Calendar!G:G,Calendar!B:B),IF(AND(B1089="Premier League",E1089="Highlights"),_xlfn.XLOOKUP(H1089,Calendar!O:O,Calendar!N:N,,-1),""))</f>
        <v/>
      </c>
      <c r="AI1089" s="61" t="str">
        <f>IF(AND(AH1089&lt;&gt;"",E1089="Live"),_xlfn.XLOOKUP(_xlfn.TEXTJOIN(" vs ",,C1089:D1089),Calendar!G:G,Calendar!K:K),"")</f>
        <v/>
      </c>
      <c r="AJ1089" s="61" t="str">
        <f>IF(AND(K1089&lt;&gt;"Match of the Day",K1089&lt;&gt;"Match of the Day 2",K1089&lt;&gt;"Match of the Day Repeat"),"",1+MAX($AJ$10:AJ1088))</f>
        <v/>
      </c>
    </row>
    <row r="1090" spans="34:36" x14ac:dyDescent="0.35">
      <c r="AH1090" s="16" t="str">
        <f>IF(AND(B1090="Premier League",E1090="Live"),_xlfn.XLOOKUP(_xlfn.TEXTJOIN(" vs ",,C1090:D1090),Calendar!G:G,Calendar!B:B),IF(AND(B1090="Premier League",E1090="Highlights"),_xlfn.XLOOKUP(H1090,Calendar!O:O,Calendar!N:N,,-1),""))</f>
        <v/>
      </c>
      <c r="AI1090" s="61" t="str">
        <f>IF(AND(AH1090&lt;&gt;"",E1090="Live"),_xlfn.XLOOKUP(_xlfn.TEXTJOIN(" vs ",,C1090:D1090),Calendar!G:G,Calendar!K:K),"")</f>
        <v/>
      </c>
      <c r="AJ1090" s="61" t="str">
        <f>IF(AND(K1090&lt;&gt;"Match of the Day",K1090&lt;&gt;"Match of the Day 2",K1090&lt;&gt;"Match of the Day Repeat"),"",1+MAX($AJ$10:AJ1089))</f>
        <v/>
      </c>
    </row>
    <row r="1091" spans="34:36" x14ac:dyDescent="0.35">
      <c r="AH1091" s="16" t="str">
        <f>IF(AND(B1091="Premier League",E1091="Live"),_xlfn.XLOOKUP(_xlfn.TEXTJOIN(" vs ",,C1091:D1091),Calendar!G:G,Calendar!B:B),IF(AND(B1091="Premier League",E1091="Highlights"),_xlfn.XLOOKUP(H1091,Calendar!O:O,Calendar!N:N,,-1),""))</f>
        <v/>
      </c>
      <c r="AI1091" s="61" t="str">
        <f>IF(AND(AH1091&lt;&gt;"",E1091="Live"),_xlfn.XLOOKUP(_xlfn.TEXTJOIN(" vs ",,C1091:D1091),Calendar!G:G,Calendar!K:K),"")</f>
        <v/>
      </c>
      <c r="AJ1091" s="61" t="str">
        <f>IF(AND(K1091&lt;&gt;"Match of the Day",K1091&lt;&gt;"Match of the Day 2",K1091&lt;&gt;"Match of the Day Repeat"),"",1+MAX($AJ$10:AJ1090))</f>
        <v/>
      </c>
    </row>
    <row r="1092" spans="34:36" x14ac:dyDescent="0.35">
      <c r="AH1092" s="16" t="str">
        <f>IF(AND(B1092="Premier League",E1092="Live"),_xlfn.XLOOKUP(_xlfn.TEXTJOIN(" vs ",,C1092:D1092),Calendar!G:G,Calendar!B:B),IF(AND(B1092="Premier League",E1092="Highlights"),_xlfn.XLOOKUP(H1092,Calendar!O:O,Calendar!N:N,,-1),""))</f>
        <v/>
      </c>
      <c r="AI1092" s="61" t="str">
        <f>IF(AND(AH1092&lt;&gt;"",E1092="Live"),_xlfn.XLOOKUP(_xlfn.TEXTJOIN(" vs ",,C1092:D1092),Calendar!G:G,Calendar!K:K),"")</f>
        <v/>
      </c>
      <c r="AJ1092" s="61" t="str">
        <f>IF(AND(K1092&lt;&gt;"Match of the Day",K1092&lt;&gt;"Match of the Day 2",K1092&lt;&gt;"Match of the Day Repeat"),"",1+MAX($AJ$10:AJ1091))</f>
        <v/>
      </c>
    </row>
    <row r="1093" spans="34:36" x14ac:dyDescent="0.35">
      <c r="AH1093" s="16" t="str">
        <f>IF(AND(B1093="Premier League",E1093="Live"),_xlfn.XLOOKUP(_xlfn.TEXTJOIN(" vs ",,C1093:D1093),Calendar!G:G,Calendar!B:B),IF(AND(B1093="Premier League",E1093="Highlights"),_xlfn.XLOOKUP(H1093,Calendar!O:O,Calendar!N:N,,-1),""))</f>
        <v/>
      </c>
      <c r="AI1093" s="61" t="str">
        <f>IF(AND(AH1093&lt;&gt;"",E1093="Live"),_xlfn.XLOOKUP(_xlfn.TEXTJOIN(" vs ",,C1093:D1093),Calendar!G:G,Calendar!K:K),"")</f>
        <v/>
      </c>
      <c r="AJ1093" s="61" t="str">
        <f>IF(AND(K1093&lt;&gt;"Match of the Day",K1093&lt;&gt;"Match of the Day 2",K1093&lt;&gt;"Match of the Day Repeat"),"",1+MAX($AJ$10:AJ1092))</f>
        <v/>
      </c>
    </row>
    <row r="1094" spans="34:36" x14ac:dyDescent="0.35">
      <c r="AH1094" s="16" t="str">
        <f>IF(AND(B1094="Premier League",E1094="Live"),_xlfn.XLOOKUP(_xlfn.TEXTJOIN(" vs ",,C1094:D1094),Calendar!G:G,Calendar!B:B),IF(AND(B1094="Premier League",E1094="Highlights"),_xlfn.XLOOKUP(H1094,Calendar!O:O,Calendar!N:N,,-1),""))</f>
        <v/>
      </c>
      <c r="AI1094" s="61" t="str">
        <f>IF(AND(AH1094&lt;&gt;"",E1094="Live"),_xlfn.XLOOKUP(_xlfn.TEXTJOIN(" vs ",,C1094:D1094),Calendar!G:G,Calendar!K:K),"")</f>
        <v/>
      </c>
      <c r="AJ1094" s="61" t="str">
        <f>IF(AND(K1094&lt;&gt;"Match of the Day",K1094&lt;&gt;"Match of the Day 2",K1094&lt;&gt;"Match of the Day Repeat"),"",1+MAX($AJ$10:AJ1093))</f>
        <v/>
      </c>
    </row>
    <row r="1095" spans="34:36" x14ac:dyDescent="0.35">
      <c r="AH1095" s="16" t="str">
        <f>IF(AND(B1095="Premier League",E1095="Live"),_xlfn.XLOOKUP(_xlfn.TEXTJOIN(" vs ",,C1095:D1095),Calendar!G:G,Calendar!B:B),IF(AND(B1095="Premier League",E1095="Highlights"),_xlfn.XLOOKUP(H1095,Calendar!O:O,Calendar!N:N,,-1),""))</f>
        <v/>
      </c>
      <c r="AI1095" s="61" t="str">
        <f>IF(AND(AH1095&lt;&gt;"",E1095="Live"),_xlfn.XLOOKUP(_xlfn.TEXTJOIN(" vs ",,C1095:D1095),Calendar!G:G,Calendar!K:K),"")</f>
        <v/>
      </c>
      <c r="AJ1095" s="61" t="str">
        <f>IF(AND(K1095&lt;&gt;"Match of the Day",K1095&lt;&gt;"Match of the Day 2",K1095&lt;&gt;"Match of the Day Repeat"),"",1+MAX($AJ$10:AJ1094))</f>
        <v/>
      </c>
    </row>
    <row r="1096" spans="34:36" x14ac:dyDescent="0.35">
      <c r="AH1096" s="16" t="str">
        <f>IF(AND(B1096="Premier League",E1096="Live"),_xlfn.XLOOKUP(_xlfn.TEXTJOIN(" vs ",,C1096:D1096),Calendar!G:G,Calendar!B:B),IF(AND(B1096="Premier League",E1096="Highlights"),_xlfn.XLOOKUP(H1096,Calendar!O:O,Calendar!N:N,,-1),""))</f>
        <v/>
      </c>
      <c r="AI1096" s="61" t="str">
        <f>IF(AND(AH1096&lt;&gt;"",E1096="Live"),_xlfn.XLOOKUP(_xlfn.TEXTJOIN(" vs ",,C1096:D1096),Calendar!G:G,Calendar!K:K),"")</f>
        <v/>
      </c>
      <c r="AJ1096" s="61" t="str">
        <f>IF(AND(K1096&lt;&gt;"Match of the Day",K1096&lt;&gt;"Match of the Day 2",K1096&lt;&gt;"Match of the Day Repeat"),"",1+MAX($AJ$10:AJ1095))</f>
        <v/>
      </c>
    </row>
    <row r="1097" spans="34:36" x14ac:dyDescent="0.35">
      <c r="AH1097" s="16" t="str">
        <f>IF(AND(B1097="Premier League",E1097="Live"),_xlfn.XLOOKUP(_xlfn.TEXTJOIN(" vs ",,C1097:D1097),Calendar!G:G,Calendar!B:B),IF(AND(B1097="Premier League",E1097="Highlights"),_xlfn.XLOOKUP(H1097,Calendar!O:O,Calendar!N:N,,-1),""))</f>
        <v/>
      </c>
      <c r="AI1097" s="61" t="str">
        <f>IF(AND(AH1097&lt;&gt;"",E1097="Live"),_xlfn.XLOOKUP(_xlfn.TEXTJOIN(" vs ",,C1097:D1097),Calendar!G:G,Calendar!K:K),"")</f>
        <v/>
      </c>
      <c r="AJ1097" s="61" t="str">
        <f>IF(AND(K1097&lt;&gt;"Match of the Day",K1097&lt;&gt;"Match of the Day 2",K1097&lt;&gt;"Match of the Day Repeat"),"",1+MAX($AJ$10:AJ1096))</f>
        <v/>
      </c>
    </row>
    <row r="1098" spans="34:36" x14ac:dyDescent="0.35">
      <c r="AH1098" s="16" t="str">
        <f>IF(AND(B1098="Premier League",E1098="Live"),_xlfn.XLOOKUP(_xlfn.TEXTJOIN(" vs ",,C1098:D1098),Calendar!G:G,Calendar!B:B),IF(AND(B1098="Premier League",E1098="Highlights"),_xlfn.XLOOKUP(H1098,Calendar!O:O,Calendar!N:N,,-1),""))</f>
        <v/>
      </c>
      <c r="AI1098" s="61" t="str">
        <f>IF(AND(AH1098&lt;&gt;"",E1098="Live"),_xlfn.XLOOKUP(_xlfn.TEXTJOIN(" vs ",,C1098:D1098),Calendar!G:G,Calendar!K:K),"")</f>
        <v/>
      </c>
      <c r="AJ1098" s="61" t="str">
        <f>IF(AND(K1098&lt;&gt;"Match of the Day",K1098&lt;&gt;"Match of the Day 2",K1098&lt;&gt;"Match of the Day Repeat"),"",1+MAX($AJ$10:AJ1097))</f>
        <v/>
      </c>
    </row>
    <row r="1099" spans="34:36" x14ac:dyDescent="0.35">
      <c r="AH1099" s="16" t="str">
        <f>IF(AND(B1099="Premier League",E1099="Live"),_xlfn.XLOOKUP(_xlfn.TEXTJOIN(" vs ",,C1099:D1099),Calendar!G:G,Calendar!B:B),IF(AND(B1099="Premier League",E1099="Highlights"),_xlfn.XLOOKUP(H1099,Calendar!O:O,Calendar!N:N,,-1),""))</f>
        <v/>
      </c>
      <c r="AI1099" s="61" t="str">
        <f>IF(AND(AH1099&lt;&gt;"",E1099="Live"),_xlfn.XLOOKUP(_xlfn.TEXTJOIN(" vs ",,C1099:D1099),Calendar!G:G,Calendar!K:K),"")</f>
        <v/>
      </c>
      <c r="AJ1099" s="61" t="str">
        <f>IF(AND(K1099&lt;&gt;"Match of the Day",K1099&lt;&gt;"Match of the Day 2",K1099&lt;&gt;"Match of the Day Repeat"),"",1+MAX($AJ$10:AJ1098))</f>
        <v/>
      </c>
    </row>
    <row r="1100" spans="34:36" x14ac:dyDescent="0.35">
      <c r="AH1100" s="16" t="str">
        <f>IF(AND(B1100="Premier League",E1100="Live"),_xlfn.XLOOKUP(_xlfn.TEXTJOIN(" vs ",,C1100:D1100),Calendar!G:G,Calendar!B:B),IF(AND(B1100="Premier League",E1100="Highlights"),_xlfn.XLOOKUP(H1100,Calendar!O:O,Calendar!N:N,,-1),""))</f>
        <v/>
      </c>
      <c r="AI1100" s="61" t="str">
        <f>IF(AND(AH1100&lt;&gt;"",E1100="Live"),_xlfn.XLOOKUP(_xlfn.TEXTJOIN(" vs ",,C1100:D1100),Calendar!G:G,Calendar!K:K),"")</f>
        <v/>
      </c>
      <c r="AJ1100" s="61" t="str">
        <f>IF(AND(K1100&lt;&gt;"Match of the Day",K1100&lt;&gt;"Match of the Day 2",K1100&lt;&gt;"Match of the Day Repeat"),"",1+MAX($AJ$10:AJ1099))</f>
        <v/>
      </c>
    </row>
    <row r="1101" spans="34:36" x14ac:dyDescent="0.35">
      <c r="AH1101" s="16" t="str">
        <f>IF(AND(B1101="Premier League",E1101="Live"),_xlfn.XLOOKUP(_xlfn.TEXTJOIN(" vs ",,C1101:D1101),Calendar!G:G,Calendar!B:B),IF(AND(B1101="Premier League",E1101="Highlights"),_xlfn.XLOOKUP(H1101,Calendar!O:O,Calendar!N:N,,-1),""))</f>
        <v/>
      </c>
      <c r="AI1101" s="61" t="str">
        <f>IF(AND(AH1101&lt;&gt;"",E1101="Live"),_xlfn.XLOOKUP(_xlfn.TEXTJOIN(" vs ",,C1101:D1101),Calendar!G:G,Calendar!K:K),"")</f>
        <v/>
      </c>
      <c r="AJ1101" s="61" t="str">
        <f>IF(AND(K1101&lt;&gt;"Match of the Day",K1101&lt;&gt;"Match of the Day 2",K1101&lt;&gt;"Match of the Day Repeat"),"",1+MAX($AJ$10:AJ1100))</f>
        <v/>
      </c>
    </row>
    <row r="1102" spans="34:36" x14ac:dyDescent="0.35">
      <c r="AH1102" s="16" t="str">
        <f>IF(AND(B1102="Premier League",E1102="Live"),_xlfn.XLOOKUP(_xlfn.TEXTJOIN(" vs ",,C1102:D1102),Calendar!G:G,Calendar!B:B),IF(AND(B1102="Premier League",E1102="Highlights"),_xlfn.XLOOKUP(H1102,Calendar!O:O,Calendar!N:N,,-1),""))</f>
        <v/>
      </c>
      <c r="AI1102" s="61" t="str">
        <f>IF(AND(AH1102&lt;&gt;"",E1102="Live"),_xlfn.XLOOKUP(_xlfn.TEXTJOIN(" vs ",,C1102:D1102),Calendar!G:G,Calendar!K:K),"")</f>
        <v/>
      </c>
      <c r="AJ1102" s="61" t="str">
        <f>IF(AND(K1102&lt;&gt;"Match of the Day",K1102&lt;&gt;"Match of the Day 2",K1102&lt;&gt;"Match of the Day Repeat"),"",1+MAX($AJ$10:AJ1101))</f>
        <v/>
      </c>
    </row>
    <row r="1103" spans="34:36" x14ac:dyDescent="0.35">
      <c r="AH1103" s="16" t="str">
        <f>IF(AND(B1103="Premier League",E1103="Live"),_xlfn.XLOOKUP(_xlfn.TEXTJOIN(" vs ",,C1103:D1103),Calendar!G:G,Calendar!B:B),IF(AND(B1103="Premier League",E1103="Highlights"),_xlfn.XLOOKUP(H1103,Calendar!O:O,Calendar!N:N,,-1),""))</f>
        <v/>
      </c>
      <c r="AI1103" s="61" t="str">
        <f>IF(AND(AH1103&lt;&gt;"",E1103="Live"),_xlfn.XLOOKUP(_xlfn.TEXTJOIN(" vs ",,C1103:D1103),Calendar!G:G,Calendar!K:K),"")</f>
        <v/>
      </c>
      <c r="AJ1103" s="61" t="str">
        <f>IF(AND(K1103&lt;&gt;"Match of the Day",K1103&lt;&gt;"Match of the Day 2",K1103&lt;&gt;"Match of the Day Repeat"),"",1+MAX($AJ$10:AJ1102))</f>
        <v/>
      </c>
    </row>
    <row r="1104" spans="34:36" x14ac:dyDescent="0.35">
      <c r="AH1104" s="16" t="str">
        <f>IF(AND(B1104="Premier League",E1104="Live"),_xlfn.XLOOKUP(_xlfn.TEXTJOIN(" vs ",,C1104:D1104),Calendar!G:G,Calendar!B:B),IF(AND(B1104="Premier League",E1104="Highlights"),_xlfn.XLOOKUP(H1104,Calendar!O:O,Calendar!N:N,,-1),""))</f>
        <v/>
      </c>
      <c r="AI1104" s="61" t="str">
        <f>IF(AND(AH1104&lt;&gt;"",E1104="Live"),_xlfn.XLOOKUP(_xlfn.TEXTJOIN(" vs ",,C1104:D1104),Calendar!G:G,Calendar!K:K),"")</f>
        <v/>
      </c>
      <c r="AJ1104" s="61" t="str">
        <f>IF(AND(K1104&lt;&gt;"Match of the Day",K1104&lt;&gt;"Match of the Day 2",K1104&lt;&gt;"Match of the Day Repeat"),"",1+MAX($AJ$10:AJ1103))</f>
        <v/>
      </c>
    </row>
    <row r="1105" spans="34:36" x14ac:dyDescent="0.35">
      <c r="AH1105" s="16" t="str">
        <f>IF(AND(B1105="Premier League",E1105="Live"),_xlfn.XLOOKUP(_xlfn.TEXTJOIN(" vs ",,C1105:D1105),Calendar!G:G,Calendar!B:B),IF(AND(B1105="Premier League",E1105="Highlights"),_xlfn.XLOOKUP(H1105,Calendar!O:O,Calendar!N:N,,-1),""))</f>
        <v/>
      </c>
      <c r="AI1105" s="61" t="str">
        <f>IF(AND(AH1105&lt;&gt;"",E1105="Live"),_xlfn.XLOOKUP(_xlfn.TEXTJOIN(" vs ",,C1105:D1105),Calendar!G:G,Calendar!K:K),"")</f>
        <v/>
      </c>
      <c r="AJ1105" s="61" t="str">
        <f>IF(AND(K1105&lt;&gt;"Match of the Day",K1105&lt;&gt;"Match of the Day 2",K1105&lt;&gt;"Match of the Day Repeat"),"",1+MAX($AJ$10:AJ1104))</f>
        <v/>
      </c>
    </row>
    <row r="1106" spans="34:36" x14ac:dyDescent="0.35">
      <c r="AH1106" s="16" t="str">
        <f>IF(AND(B1106="Premier League",E1106="Live"),_xlfn.XLOOKUP(_xlfn.TEXTJOIN(" vs ",,C1106:D1106),Calendar!G:G,Calendar!B:B),IF(AND(B1106="Premier League",E1106="Highlights"),_xlfn.XLOOKUP(H1106,Calendar!O:O,Calendar!N:N,,-1),""))</f>
        <v/>
      </c>
      <c r="AI1106" s="61" t="str">
        <f>IF(AND(AH1106&lt;&gt;"",E1106="Live"),_xlfn.XLOOKUP(_xlfn.TEXTJOIN(" vs ",,C1106:D1106),Calendar!G:G,Calendar!K:K),"")</f>
        <v/>
      </c>
      <c r="AJ1106" s="61" t="str">
        <f>IF(AND(K1106&lt;&gt;"Match of the Day",K1106&lt;&gt;"Match of the Day 2",K1106&lt;&gt;"Match of the Day Repeat"),"",1+MAX($AJ$10:AJ1105))</f>
        <v/>
      </c>
    </row>
    <row r="1107" spans="34:36" x14ac:dyDescent="0.35">
      <c r="AH1107" s="16" t="str">
        <f>IF(AND(B1107="Premier League",E1107="Live"),_xlfn.XLOOKUP(_xlfn.TEXTJOIN(" vs ",,C1107:D1107),Calendar!G:G,Calendar!B:B),IF(AND(B1107="Premier League",E1107="Highlights"),_xlfn.XLOOKUP(H1107,Calendar!O:O,Calendar!N:N,,-1),""))</f>
        <v/>
      </c>
      <c r="AI1107" s="61" t="str">
        <f>IF(AND(AH1107&lt;&gt;"",E1107="Live"),_xlfn.XLOOKUP(_xlfn.TEXTJOIN(" vs ",,C1107:D1107),Calendar!G:G,Calendar!K:K),"")</f>
        <v/>
      </c>
      <c r="AJ1107" s="61" t="str">
        <f>IF(AND(K1107&lt;&gt;"Match of the Day",K1107&lt;&gt;"Match of the Day 2",K1107&lt;&gt;"Match of the Day Repeat"),"",1+MAX($AJ$10:AJ1106))</f>
        <v/>
      </c>
    </row>
    <row r="1108" spans="34:36" x14ac:dyDescent="0.35">
      <c r="AH1108" s="16" t="str">
        <f>IF(AND(B1108="Premier League",E1108="Live"),_xlfn.XLOOKUP(_xlfn.TEXTJOIN(" vs ",,C1108:D1108),Calendar!G:G,Calendar!B:B),IF(AND(B1108="Premier League",E1108="Highlights"),_xlfn.XLOOKUP(H1108,Calendar!O:O,Calendar!N:N,,-1),""))</f>
        <v/>
      </c>
      <c r="AI1108" s="61" t="str">
        <f>IF(AND(AH1108&lt;&gt;"",E1108="Live"),_xlfn.XLOOKUP(_xlfn.TEXTJOIN(" vs ",,C1108:D1108),Calendar!G:G,Calendar!K:K),"")</f>
        <v/>
      </c>
      <c r="AJ1108" s="61" t="str">
        <f>IF(AND(K1108&lt;&gt;"Match of the Day",K1108&lt;&gt;"Match of the Day 2",K1108&lt;&gt;"Match of the Day Repeat"),"",1+MAX($AJ$10:AJ1107))</f>
        <v/>
      </c>
    </row>
    <row r="1109" spans="34:36" x14ac:dyDescent="0.35">
      <c r="AH1109" s="16" t="str">
        <f>IF(AND(B1109="Premier League",E1109="Live"),_xlfn.XLOOKUP(_xlfn.TEXTJOIN(" vs ",,C1109:D1109),Calendar!G:G,Calendar!B:B),IF(AND(B1109="Premier League",E1109="Highlights"),_xlfn.XLOOKUP(H1109,Calendar!O:O,Calendar!N:N,,-1),""))</f>
        <v/>
      </c>
      <c r="AI1109" s="61" t="str">
        <f>IF(AND(AH1109&lt;&gt;"",E1109="Live"),_xlfn.XLOOKUP(_xlfn.TEXTJOIN(" vs ",,C1109:D1109),Calendar!G:G,Calendar!K:K),"")</f>
        <v/>
      </c>
      <c r="AJ1109" s="61" t="str">
        <f>IF(AND(K1109&lt;&gt;"Match of the Day",K1109&lt;&gt;"Match of the Day 2",K1109&lt;&gt;"Match of the Day Repeat"),"",1+MAX($AJ$10:AJ1108))</f>
        <v/>
      </c>
    </row>
    <row r="1110" spans="34:36" x14ac:dyDescent="0.35">
      <c r="AH1110" s="16" t="str">
        <f>IF(AND(B1110="Premier League",E1110="Live"),_xlfn.XLOOKUP(_xlfn.TEXTJOIN(" vs ",,C1110:D1110),Calendar!G:G,Calendar!B:B),IF(AND(B1110="Premier League",E1110="Highlights"),_xlfn.XLOOKUP(H1110,Calendar!O:O,Calendar!N:N,,-1),""))</f>
        <v/>
      </c>
      <c r="AI1110" s="61" t="str">
        <f>IF(AND(AH1110&lt;&gt;"",E1110="Live"),_xlfn.XLOOKUP(_xlfn.TEXTJOIN(" vs ",,C1110:D1110),Calendar!G:G,Calendar!K:K),"")</f>
        <v/>
      </c>
      <c r="AJ1110" s="61" t="str">
        <f>IF(AND(K1110&lt;&gt;"Match of the Day",K1110&lt;&gt;"Match of the Day 2",K1110&lt;&gt;"Match of the Day Repeat"),"",1+MAX($AJ$10:AJ1109))</f>
        <v/>
      </c>
    </row>
    <row r="1111" spans="34:36" x14ac:dyDescent="0.35">
      <c r="AH1111" s="16" t="str">
        <f>IF(AND(B1111="Premier League",E1111="Live"),_xlfn.XLOOKUP(_xlfn.TEXTJOIN(" vs ",,C1111:D1111),Calendar!G:G,Calendar!B:B),IF(AND(B1111="Premier League",E1111="Highlights"),_xlfn.XLOOKUP(H1111,Calendar!O:O,Calendar!N:N,,-1),""))</f>
        <v/>
      </c>
      <c r="AI1111" s="61" t="str">
        <f>IF(AND(AH1111&lt;&gt;"",E1111="Live"),_xlfn.XLOOKUP(_xlfn.TEXTJOIN(" vs ",,C1111:D1111),Calendar!G:G,Calendar!K:K),"")</f>
        <v/>
      </c>
      <c r="AJ1111" s="61" t="str">
        <f>IF(AND(K1111&lt;&gt;"Match of the Day",K1111&lt;&gt;"Match of the Day 2",K1111&lt;&gt;"Match of the Day Repeat"),"",1+MAX($AJ$10:AJ1110))</f>
        <v/>
      </c>
    </row>
    <row r="1112" spans="34:36" x14ac:dyDescent="0.35">
      <c r="AH1112" s="16" t="str">
        <f>IF(AND(B1112="Premier League",E1112="Live"),_xlfn.XLOOKUP(_xlfn.TEXTJOIN(" vs ",,C1112:D1112),Calendar!G:G,Calendar!B:B),IF(AND(B1112="Premier League",E1112="Highlights"),_xlfn.XLOOKUP(H1112,Calendar!O:O,Calendar!N:N,,-1),""))</f>
        <v/>
      </c>
      <c r="AI1112" s="61" t="str">
        <f>IF(AND(AH1112&lt;&gt;"",E1112="Live"),_xlfn.XLOOKUP(_xlfn.TEXTJOIN(" vs ",,C1112:D1112),Calendar!G:G,Calendar!K:K),"")</f>
        <v/>
      </c>
      <c r="AJ1112" s="61" t="str">
        <f>IF(AND(K1112&lt;&gt;"Match of the Day",K1112&lt;&gt;"Match of the Day 2",K1112&lt;&gt;"Match of the Day Repeat"),"",1+MAX($AJ$10:AJ1111))</f>
        <v/>
      </c>
    </row>
    <row r="1113" spans="34:36" x14ac:dyDescent="0.35">
      <c r="AH1113" s="16" t="str">
        <f>IF(AND(B1113="Premier League",E1113="Live"),_xlfn.XLOOKUP(_xlfn.TEXTJOIN(" vs ",,C1113:D1113),Calendar!G:G,Calendar!B:B),IF(AND(B1113="Premier League",E1113="Highlights"),_xlfn.XLOOKUP(H1113,Calendar!O:O,Calendar!N:N,,-1),""))</f>
        <v/>
      </c>
      <c r="AI1113" s="61" t="str">
        <f>IF(AND(AH1113&lt;&gt;"",E1113="Live"),_xlfn.XLOOKUP(_xlfn.TEXTJOIN(" vs ",,C1113:D1113),Calendar!G:G,Calendar!K:K),"")</f>
        <v/>
      </c>
      <c r="AJ1113" s="61" t="str">
        <f>IF(AND(K1113&lt;&gt;"Match of the Day",K1113&lt;&gt;"Match of the Day 2",K1113&lt;&gt;"Match of the Day Repeat"),"",1+MAX($AJ$10:AJ1112))</f>
        <v/>
      </c>
    </row>
    <row r="1114" spans="34:36" x14ac:dyDescent="0.35">
      <c r="AH1114" s="16" t="str">
        <f>IF(AND(B1114="Premier League",E1114="Live"),_xlfn.XLOOKUP(_xlfn.TEXTJOIN(" vs ",,C1114:D1114),Calendar!G:G,Calendar!B:B),IF(AND(B1114="Premier League",E1114="Highlights"),_xlfn.XLOOKUP(H1114,Calendar!O:O,Calendar!N:N,,-1),""))</f>
        <v/>
      </c>
      <c r="AI1114" s="61" t="str">
        <f>IF(AND(AH1114&lt;&gt;"",E1114="Live"),_xlfn.XLOOKUP(_xlfn.TEXTJOIN(" vs ",,C1114:D1114),Calendar!G:G,Calendar!K:K),"")</f>
        <v/>
      </c>
      <c r="AJ1114" s="61" t="str">
        <f>IF(AND(K1114&lt;&gt;"Match of the Day",K1114&lt;&gt;"Match of the Day 2",K1114&lt;&gt;"Match of the Day Repeat"),"",1+MAX($AJ$10:AJ1113))</f>
        <v/>
      </c>
    </row>
    <row r="1115" spans="34:36" x14ac:dyDescent="0.35">
      <c r="AH1115" s="16" t="str">
        <f>IF(AND(B1115="Premier League",E1115="Live"),_xlfn.XLOOKUP(_xlfn.TEXTJOIN(" vs ",,C1115:D1115),Calendar!G:G,Calendar!B:B),IF(AND(B1115="Premier League",E1115="Highlights"),_xlfn.XLOOKUP(H1115,Calendar!O:O,Calendar!N:N,,-1),""))</f>
        <v/>
      </c>
      <c r="AI1115" s="61" t="str">
        <f>IF(AND(AH1115&lt;&gt;"",E1115="Live"),_xlfn.XLOOKUP(_xlfn.TEXTJOIN(" vs ",,C1115:D1115),Calendar!G:G,Calendar!K:K),"")</f>
        <v/>
      </c>
      <c r="AJ1115" s="61" t="str">
        <f>IF(AND(K1115&lt;&gt;"Match of the Day",K1115&lt;&gt;"Match of the Day 2",K1115&lt;&gt;"Match of the Day Repeat"),"",1+MAX($AJ$10:AJ1114))</f>
        <v/>
      </c>
    </row>
    <row r="1116" spans="34:36" x14ac:dyDescent="0.35">
      <c r="AH1116" s="16" t="str">
        <f>IF(AND(B1116="Premier League",E1116="Live"),_xlfn.XLOOKUP(_xlfn.TEXTJOIN(" vs ",,C1116:D1116),Calendar!G:G,Calendar!B:B),IF(AND(B1116="Premier League",E1116="Highlights"),_xlfn.XLOOKUP(H1116,Calendar!O:O,Calendar!N:N,,-1),""))</f>
        <v/>
      </c>
      <c r="AI1116" s="61" t="str">
        <f>IF(AND(AH1116&lt;&gt;"",E1116="Live"),_xlfn.XLOOKUP(_xlfn.TEXTJOIN(" vs ",,C1116:D1116),Calendar!G:G,Calendar!K:K),"")</f>
        <v/>
      </c>
      <c r="AJ1116" s="61" t="str">
        <f>IF(AND(K1116&lt;&gt;"Match of the Day",K1116&lt;&gt;"Match of the Day 2",K1116&lt;&gt;"Match of the Day Repeat"),"",1+MAX($AJ$10:AJ1115))</f>
        <v/>
      </c>
    </row>
    <row r="1117" spans="34:36" x14ac:dyDescent="0.35">
      <c r="AH1117" s="16" t="str">
        <f>IF(AND(B1117="Premier League",E1117="Live"),_xlfn.XLOOKUP(_xlfn.TEXTJOIN(" vs ",,C1117:D1117),Calendar!G:G,Calendar!B:B),IF(AND(B1117="Premier League",E1117="Highlights"),_xlfn.XLOOKUP(H1117,Calendar!O:O,Calendar!N:N,,-1),""))</f>
        <v/>
      </c>
      <c r="AI1117" s="61" t="str">
        <f>IF(AND(AH1117&lt;&gt;"",E1117="Live"),_xlfn.XLOOKUP(_xlfn.TEXTJOIN(" vs ",,C1117:D1117),Calendar!G:G,Calendar!K:K),"")</f>
        <v/>
      </c>
      <c r="AJ1117" s="61" t="str">
        <f>IF(AND(K1117&lt;&gt;"Match of the Day",K1117&lt;&gt;"Match of the Day 2",K1117&lt;&gt;"Match of the Day Repeat"),"",1+MAX($AJ$10:AJ1116))</f>
        <v/>
      </c>
    </row>
    <row r="1118" spans="34:36" x14ac:dyDescent="0.35">
      <c r="AH1118" s="16" t="str">
        <f>IF(AND(B1118="Premier League",E1118="Live"),_xlfn.XLOOKUP(_xlfn.TEXTJOIN(" vs ",,C1118:D1118),Calendar!G:G,Calendar!B:B),IF(AND(B1118="Premier League",E1118="Highlights"),_xlfn.XLOOKUP(H1118,Calendar!O:O,Calendar!N:N,,-1),""))</f>
        <v/>
      </c>
      <c r="AI1118" s="61" t="str">
        <f>IF(AND(AH1118&lt;&gt;"",E1118="Live"),_xlfn.XLOOKUP(_xlfn.TEXTJOIN(" vs ",,C1118:D1118),Calendar!G:G,Calendar!K:K),"")</f>
        <v/>
      </c>
      <c r="AJ1118" s="61" t="str">
        <f>IF(AND(K1118&lt;&gt;"Match of the Day",K1118&lt;&gt;"Match of the Day 2",K1118&lt;&gt;"Match of the Day Repeat"),"",1+MAX($AJ$10:AJ1117))</f>
        <v/>
      </c>
    </row>
    <row r="1119" spans="34:36" x14ac:dyDescent="0.35">
      <c r="AH1119" s="16" t="str">
        <f>IF(AND(B1119="Premier League",E1119="Live"),_xlfn.XLOOKUP(_xlfn.TEXTJOIN(" vs ",,C1119:D1119),Calendar!G:G,Calendar!B:B),IF(AND(B1119="Premier League",E1119="Highlights"),_xlfn.XLOOKUP(H1119,Calendar!O:O,Calendar!N:N,,-1),""))</f>
        <v/>
      </c>
      <c r="AI1119" s="61" t="str">
        <f>IF(AND(AH1119&lt;&gt;"",E1119="Live"),_xlfn.XLOOKUP(_xlfn.TEXTJOIN(" vs ",,C1119:D1119),Calendar!G:G,Calendar!K:K),"")</f>
        <v/>
      </c>
      <c r="AJ1119" s="61" t="str">
        <f>IF(AND(K1119&lt;&gt;"Match of the Day",K1119&lt;&gt;"Match of the Day 2",K1119&lt;&gt;"Match of the Day Repeat"),"",1+MAX($AJ$10:AJ1118))</f>
        <v/>
      </c>
    </row>
    <row r="1120" spans="34:36" x14ac:dyDescent="0.35">
      <c r="AH1120" s="16" t="str">
        <f>IF(AND(B1120="Premier League",E1120="Live"),_xlfn.XLOOKUP(_xlfn.TEXTJOIN(" vs ",,C1120:D1120),Calendar!G:G,Calendar!B:B),IF(AND(B1120="Premier League",E1120="Highlights"),_xlfn.XLOOKUP(H1120,Calendar!O:O,Calendar!N:N,,-1),""))</f>
        <v/>
      </c>
      <c r="AI1120" s="61" t="str">
        <f>IF(AND(AH1120&lt;&gt;"",E1120="Live"),_xlfn.XLOOKUP(_xlfn.TEXTJOIN(" vs ",,C1120:D1120),Calendar!G:G,Calendar!K:K),"")</f>
        <v/>
      </c>
      <c r="AJ1120" s="61" t="str">
        <f>IF(AND(K1120&lt;&gt;"Match of the Day",K1120&lt;&gt;"Match of the Day 2",K1120&lt;&gt;"Match of the Day Repeat"),"",1+MAX($AJ$10:AJ1119))</f>
        <v/>
      </c>
    </row>
    <row r="1121" spans="34:36" x14ac:dyDescent="0.35">
      <c r="AH1121" s="16" t="str">
        <f>IF(AND(B1121="Premier League",E1121="Live"),_xlfn.XLOOKUP(_xlfn.TEXTJOIN(" vs ",,C1121:D1121),Calendar!G:G,Calendar!B:B),IF(AND(B1121="Premier League",E1121="Highlights"),_xlfn.XLOOKUP(H1121,Calendar!O:O,Calendar!N:N,,-1),""))</f>
        <v/>
      </c>
      <c r="AI1121" s="61" t="str">
        <f>IF(AND(AH1121&lt;&gt;"",E1121="Live"),_xlfn.XLOOKUP(_xlfn.TEXTJOIN(" vs ",,C1121:D1121),Calendar!G:G,Calendar!K:K),"")</f>
        <v/>
      </c>
      <c r="AJ1121" s="61" t="str">
        <f>IF(AND(K1121&lt;&gt;"Match of the Day",K1121&lt;&gt;"Match of the Day 2",K1121&lt;&gt;"Match of the Day Repeat"),"",1+MAX($AJ$10:AJ1120))</f>
        <v/>
      </c>
    </row>
    <row r="1122" spans="34:36" x14ac:dyDescent="0.35">
      <c r="AH1122" s="16" t="str">
        <f>IF(AND(B1122="Premier League",E1122="Live"),_xlfn.XLOOKUP(_xlfn.TEXTJOIN(" vs ",,C1122:D1122),Calendar!G:G,Calendar!B:B),IF(AND(B1122="Premier League",E1122="Highlights"),_xlfn.XLOOKUP(H1122,Calendar!O:O,Calendar!N:N,,-1),""))</f>
        <v/>
      </c>
      <c r="AI1122" s="61" t="str">
        <f>IF(AND(AH1122&lt;&gt;"",E1122="Live"),_xlfn.XLOOKUP(_xlfn.TEXTJOIN(" vs ",,C1122:D1122),Calendar!G:G,Calendar!K:K),"")</f>
        <v/>
      </c>
      <c r="AJ1122" s="61" t="str">
        <f>IF(AND(K1122&lt;&gt;"Match of the Day",K1122&lt;&gt;"Match of the Day 2",K1122&lt;&gt;"Match of the Day Repeat"),"",1+MAX($AJ$10:AJ1121))</f>
        <v/>
      </c>
    </row>
    <row r="1123" spans="34:36" x14ac:dyDescent="0.35">
      <c r="AH1123" s="16" t="str">
        <f>IF(AND(B1123="Premier League",E1123="Live"),_xlfn.XLOOKUP(_xlfn.TEXTJOIN(" vs ",,C1123:D1123),Calendar!G:G,Calendar!B:B),IF(AND(B1123="Premier League",E1123="Highlights"),_xlfn.XLOOKUP(H1123,Calendar!O:O,Calendar!N:N,,-1),""))</f>
        <v/>
      </c>
      <c r="AI1123" s="61" t="str">
        <f>IF(AND(AH1123&lt;&gt;"",E1123="Live"),_xlfn.XLOOKUP(_xlfn.TEXTJOIN(" vs ",,C1123:D1123),Calendar!G:G,Calendar!K:K),"")</f>
        <v/>
      </c>
      <c r="AJ1123" s="61" t="str">
        <f>IF(AND(K1123&lt;&gt;"Match of the Day",K1123&lt;&gt;"Match of the Day 2",K1123&lt;&gt;"Match of the Day Repeat"),"",1+MAX($AJ$10:AJ1122))</f>
        <v/>
      </c>
    </row>
    <row r="1124" spans="34:36" x14ac:dyDescent="0.35">
      <c r="AH1124" s="16" t="str">
        <f>IF(AND(B1124="Premier League",E1124="Live"),_xlfn.XLOOKUP(_xlfn.TEXTJOIN(" vs ",,C1124:D1124),Calendar!G:G,Calendar!B:B),IF(AND(B1124="Premier League",E1124="Highlights"),_xlfn.XLOOKUP(H1124,Calendar!O:O,Calendar!N:N,,-1),""))</f>
        <v/>
      </c>
      <c r="AI1124" s="61" t="str">
        <f>IF(AND(AH1124&lt;&gt;"",E1124="Live"),_xlfn.XLOOKUP(_xlfn.TEXTJOIN(" vs ",,C1124:D1124),Calendar!G:G,Calendar!K:K),"")</f>
        <v/>
      </c>
      <c r="AJ1124" s="61" t="str">
        <f>IF(AND(K1124&lt;&gt;"Match of the Day",K1124&lt;&gt;"Match of the Day 2",K1124&lt;&gt;"Match of the Day Repeat"),"",1+MAX($AJ$10:AJ1123))</f>
        <v/>
      </c>
    </row>
    <row r="1125" spans="34:36" x14ac:dyDescent="0.35">
      <c r="AH1125" s="16" t="str">
        <f>IF(AND(B1125="Premier League",E1125="Live"),_xlfn.XLOOKUP(_xlfn.TEXTJOIN(" vs ",,C1125:D1125),Calendar!G:G,Calendar!B:B),IF(AND(B1125="Premier League",E1125="Highlights"),_xlfn.XLOOKUP(H1125,Calendar!O:O,Calendar!N:N,,-1),""))</f>
        <v/>
      </c>
      <c r="AI1125" s="61" t="str">
        <f>IF(AND(AH1125&lt;&gt;"",E1125="Live"),_xlfn.XLOOKUP(_xlfn.TEXTJOIN(" vs ",,C1125:D1125),Calendar!G:G,Calendar!K:K),"")</f>
        <v/>
      </c>
      <c r="AJ1125" s="61" t="str">
        <f>IF(AND(K1125&lt;&gt;"Match of the Day",K1125&lt;&gt;"Match of the Day 2",K1125&lt;&gt;"Match of the Day Repeat"),"",1+MAX($AJ$10:AJ1124))</f>
        <v/>
      </c>
    </row>
    <row r="1126" spans="34:36" x14ac:dyDescent="0.35">
      <c r="AH1126" s="16" t="str">
        <f>IF(AND(B1126="Premier League",E1126="Live"),_xlfn.XLOOKUP(_xlfn.TEXTJOIN(" vs ",,C1126:D1126),Calendar!G:G,Calendar!B:B),IF(AND(B1126="Premier League",E1126="Highlights"),_xlfn.XLOOKUP(H1126,Calendar!O:O,Calendar!N:N,,-1),""))</f>
        <v/>
      </c>
      <c r="AI1126" s="61" t="str">
        <f>IF(AND(AH1126&lt;&gt;"",E1126="Live"),_xlfn.XLOOKUP(_xlfn.TEXTJOIN(" vs ",,C1126:D1126),Calendar!G:G,Calendar!K:K),"")</f>
        <v/>
      </c>
      <c r="AJ1126" s="61" t="str">
        <f>IF(AND(K1126&lt;&gt;"Match of the Day",K1126&lt;&gt;"Match of the Day 2",K1126&lt;&gt;"Match of the Day Repeat"),"",1+MAX($AJ$10:AJ1125))</f>
        <v/>
      </c>
    </row>
    <row r="1127" spans="34:36" x14ac:dyDescent="0.35">
      <c r="AH1127" s="16" t="str">
        <f>IF(AND(B1127="Premier League",E1127="Live"),_xlfn.XLOOKUP(_xlfn.TEXTJOIN(" vs ",,C1127:D1127),Calendar!G:G,Calendar!B:B),IF(AND(B1127="Premier League",E1127="Highlights"),_xlfn.XLOOKUP(H1127,Calendar!O:O,Calendar!N:N,,-1),""))</f>
        <v/>
      </c>
      <c r="AI1127" s="61" t="str">
        <f>IF(AND(AH1127&lt;&gt;"",E1127="Live"),_xlfn.XLOOKUP(_xlfn.TEXTJOIN(" vs ",,C1127:D1127),Calendar!G:G,Calendar!K:K),"")</f>
        <v/>
      </c>
      <c r="AJ1127" s="61" t="str">
        <f>IF(AND(K1127&lt;&gt;"Match of the Day",K1127&lt;&gt;"Match of the Day 2",K1127&lt;&gt;"Match of the Day Repeat"),"",1+MAX($AJ$10:AJ1126))</f>
        <v/>
      </c>
    </row>
    <row r="1128" spans="34:36" x14ac:dyDescent="0.35">
      <c r="AH1128" s="16" t="str">
        <f>IF(AND(B1128="Premier League",E1128="Live"),_xlfn.XLOOKUP(_xlfn.TEXTJOIN(" vs ",,C1128:D1128),Calendar!G:G,Calendar!B:B),IF(AND(B1128="Premier League",E1128="Highlights"),_xlfn.XLOOKUP(H1128,Calendar!O:O,Calendar!N:N,,-1),""))</f>
        <v/>
      </c>
      <c r="AI1128" s="61" t="str">
        <f>IF(AND(AH1128&lt;&gt;"",E1128="Live"),_xlfn.XLOOKUP(_xlfn.TEXTJOIN(" vs ",,C1128:D1128),Calendar!G:G,Calendar!K:K),"")</f>
        <v/>
      </c>
      <c r="AJ1128" s="61" t="str">
        <f>IF(AND(K1128&lt;&gt;"Match of the Day",K1128&lt;&gt;"Match of the Day 2",K1128&lt;&gt;"Match of the Day Repeat"),"",1+MAX($AJ$10:AJ1127))</f>
        <v/>
      </c>
    </row>
    <row r="1129" spans="34:36" x14ac:dyDescent="0.35">
      <c r="AH1129" s="16" t="str">
        <f>IF(AND(B1129="Premier League",E1129="Live"),_xlfn.XLOOKUP(_xlfn.TEXTJOIN(" vs ",,C1129:D1129),Calendar!G:G,Calendar!B:B),IF(AND(B1129="Premier League",E1129="Highlights"),_xlfn.XLOOKUP(H1129,Calendar!O:O,Calendar!N:N,,-1),""))</f>
        <v/>
      </c>
      <c r="AI1129" s="61" t="str">
        <f>IF(AND(AH1129&lt;&gt;"",E1129="Live"),_xlfn.XLOOKUP(_xlfn.TEXTJOIN(" vs ",,C1129:D1129),Calendar!G:G,Calendar!K:K),"")</f>
        <v/>
      </c>
      <c r="AJ1129" s="61" t="str">
        <f>IF(AND(K1129&lt;&gt;"Match of the Day",K1129&lt;&gt;"Match of the Day 2",K1129&lt;&gt;"Match of the Day Repeat"),"",1+MAX($AJ$10:AJ1128))</f>
        <v/>
      </c>
    </row>
    <row r="1130" spans="34:36" x14ac:dyDescent="0.35">
      <c r="AH1130" s="16" t="str">
        <f>IF(AND(B1130="Premier League",E1130="Live"),_xlfn.XLOOKUP(_xlfn.TEXTJOIN(" vs ",,C1130:D1130),Calendar!G:G,Calendar!B:B),IF(AND(B1130="Premier League",E1130="Highlights"),_xlfn.XLOOKUP(H1130,Calendar!O:O,Calendar!N:N,,-1),""))</f>
        <v/>
      </c>
      <c r="AI1130" s="61" t="str">
        <f>IF(AND(AH1130&lt;&gt;"",E1130="Live"),_xlfn.XLOOKUP(_xlfn.TEXTJOIN(" vs ",,C1130:D1130),Calendar!G:G,Calendar!K:K),"")</f>
        <v/>
      </c>
      <c r="AJ1130" s="61" t="str">
        <f>IF(AND(K1130&lt;&gt;"Match of the Day",K1130&lt;&gt;"Match of the Day 2",K1130&lt;&gt;"Match of the Day Repeat"),"",1+MAX($AJ$10:AJ1129))</f>
        <v/>
      </c>
    </row>
    <row r="1131" spans="34:36" x14ac:dyDescent="0.35">
      <c r="AH1131" s="16" t="str">
        <f>IF(AND(B1131="Premier League",E1131="Live"),_xlfn.XLOOKUP(_xlfn.TEXTJOIN(" vs ",,C1131:D1131),Calendar!G:G,Calendar!B:B),IF(AND(B1131="Premier League",E1131="Highlights"),_xlfn.XLOOKUP(H1131,Calendar!O:O,Calendar!N:N,,-1),""))</f>
        <v/>
      </c>
      <c r="AI1131" s="61" t="str">
        <f>IF(AND(AH1131&lt;&gt;"",E1131="Live"),_xlfn.XLOOKUP(_xlfn.TEXTJOIN(" vs ",,C1131:D1131),Calendar!G:G,Calendar!K:K),"")</f>
        <v/>
      </c>
      <c r="AJ1131" s="61" t="str">
        <f>IF(AND(K1131&lt;&gt;"Match of the Day",K1131&lt;&gt;"Match of the Day 2",K1131&lt;&gt;"Match of the Day Repeat"),"",1+MAX($AJ$10:AJ1130))</f>
        <v/>
      </c>
    </row>
    <row r="1132" spans="34:36" x14ac:dyDescent="0.35">
      <c r="AH1132" s="16" t="str">
        <f>IF(AND(B1132="Premier League",E1132="Live"),_xlfn.XLOOKUP(_xlfn.TEXTJOIN(" vs ",,C1132:D1132),Calendar!G:G,Calendar!B:B),IF(AND(B1132="Premier League",E1132="Highlights"),_xlfn.XLOOKUP(H1132,Calendar!O:O,Calendar!N:N,,-1),""))</f>
        <v/>
      </c>
      <c r="AI1132" s="61" t="str">
        <f>IF(AND(AH1132&lt;&gt;"",E1132="Live"),_xlfn.XLOOKUP(_xlfn.TEXTJOIN(" vs ",,C1132:D1132),Calendar!G:G,Calendar!K:K),"")</f>
        <v/>
      </c>
      <c r="AJ1132" s="61" t="str">
        <f>IF(AND(K1132&lt;&gt;"Match of the Day",K1132&lt;&gt;"Match of the Day 2",K1132&lt;&gt;"Match of the Day Repeat"),"",1+MAX($AJ$10:AJ1131))</f>
        <v/>
      </c>
    </row>
    <row r="1133" spans="34:36" x14ac:dyDescent="0.35">
      <c r="AH1133" s="16" t="str">
        <f>IF(AND(B1133="Premier League",E1133="Live"),_xlfn.XLOOKUP(_xlfn.TEXTJOIN(" vs ",,C1133:D1133),Calendar!G:G,Calendar!B:B),IF(AND(B1133="Premier League",E1133="Highlights"),_xlfn.XLOOKUP(H1133,Calendar!O:O,Calendar!N:N,,-1),""))</f>
        <v/>
      </c>
      <c r="AI1133" s="61" t="str">
        <f>IF(AND(AH1133&lt;&gt;"",E1133="Live"),_xlfn.XLOOKUP(_xlfn.TEXTJOIN(" vs ",,C1133:D1133),Calendar!G:G,Calendar!K:K),"")</f>
        <v/>
      </c>
      <c r="AJ1133" s="61" t="str">
        <f>IF(AND(K1133&lt;&gt;"Match of the Day",K1133&lt;&gt;"Match of the Day 2",K1133&lt;&gt;"Match of the Day Repeat"),"",1+MAX($AJ$10:AJ1132))</f>
        <v/>
      </c>
    </row>
    <row r="1134" spans="34:36" x14ac:dyDescent="0.35">
      <c r="AH1134" s="16" t="str">
        <f>IF(AND(B1134="Premier League",E1134="Live"),_xlfn.XLOOKUP(_xlfn.TEXTJOIN(" vs ",,C1134:D1134),Calendar!G:G,Calendar!B:B),IF(AND(B1134="Premier League",E1134="Highlights"),_xlfn.XLOOKUP(H1134,Calendar!O:O,Calendar!N:N,,-1),""))</f>
        <v/>
      </c>
      <c r="AI1134" s="61" t="str">
        <f>IF(AND(AH1134&lt;&gt;"",E1134="Live"),_xlfn.XLOOKUP(_xlfn.TEXTJOIN(" vs ",,C1134:D1134),Calendar!G:G,Calendar!K:K),"")</f>
        <v/>
      </c>
      <c r="AJ1134" s="61" t="str">
        <f>IF(AND(K1134&lt;&gt;"Match of the Day",K1134&lt;&gt;"Match of the Day 2",K1134&lt;&gt;"Match of the Day Repeat"),"",1+MAX($AJ$10:AJ1133))</f>
        <v/>
      </c>
    </row>
    <row r="1135" spans="34:36" x14ac:dyDescent="0.35">
      <c r="AH1135" s="16" t="str">
        <f>IF(AND(B1135="Premier League",E1135="Live"),_xlfn.XLOOKUP(_xlfn.TEXTJOIN(" vs ",,C1135:D1135),Calendar!G:G,Calendar!B:B),IF(AND(B1135="Premier League",E1135="Highlights"),_xlfn.XLOOKUP(H1135,Calendar!O:O,Calendar!N:N,,-1),""))</f>
        <v/>
      </c>
      <c r="AI1135" s="61" t="str">
        <f>IF(AND(AH1135&lt;&gt;"",E1135="Live"),_xlfn.XLOOKUP(_xlfn.TEXTJOIN(" vs ",,C1135:D1135),Calendar!G:G,Calendar!K:K),"")</f>
        <v/>
      </c>
      <c r="AJ1135" s="61" t="str">
        <f>IF(AND(K1135&lt;&gt;"Match of the Day",K1135&lt;&gt;"Match of the Day 2",K1135&lt;&gt;"Match of the Day Repeat"),"",1+MAX($AJ$10:AJ1134))</f>
        <v/>
      </c>
    </row>
    <row r="1136" spans="34:36" x14ac:dyDescent="0.35">
      <c r="AH1136" s="16" t="str">
        <f>IF(AND(B1136="Premier League",E1136="Live"),_xlfn.XLOOKUP(_xlfn.TEXTJOIN(" vs ",,C1136:D1136),Calendar!G:G,Calendar!B:B),IF(AND(B1136="Premier League",E1136="Highlights"),_xlfn.XLOOKUP(H1136,Calendar!O:O,Calendar!N:N,,-1),""))</f>
        <v/>
      </c>
      <c r="AI1136" s="61" t="str">
        <f>IF(AND(AH1136&lt;&gt;"",E1136="Live"),_xlfn.XLOOKUP(_xlfn.TEXTJOIN(" vs ",,C1136:D1136),Calendar!G:G,Calendar!K:K),"")</f>
        <v/>
      </c>
      <c r="AJ1136" s="61" t="str">
        <f>IF(AND(K1136&lt;&gt;"Match of the Day",K1136&lt;&gt;"Match of the Day 2",K1136&lt;&gt;"Match of the Day Repeat"),"",1+MAX($AJ$10:AJ1135))</f>
        <v/>
      </c>
    </row>
    <row r="1137" spans="34:36" x14ac:dyDescent="0.35">
      <c r="AH1137" s="16" t="str">
        <f>IF(AND(B1137="Premier League",E1137="Live"),_xlfn.XLOOKUP(_xlfn.TEXTJOIN(" vs ",,C1137:D1137),Calendar!G:G,Calendar!B:B),IF(AND(B1137="Premier League",E1137="Highlights"),_xlfn.XLOOKUP(H1137,Calendar!O:O,Calendar!N:N,,-1),""))</f>
        <v/>
      </c>
      <c r="AI1137" s="61" t="str">
        <f>IF(AND(AH1137&lt;&gt;"",E1137="Live"),_xlfn.XLOOKUP(_xlfn.TEXTJOIN(" vs ",,C1137:D1137),Calendar!G:G,Calendar!K:K),"")</f>
        <v/>
      </c>
      <c r="AJ1137" s="61" t="str">
        <f>IF(AND(K1137&lt;&gt;"Match of the Day",K1137&lt;&gt;"Match of the Day 2",K1137&lt;&gt;"Match of the Day Repeat"),"",1+MAX($AJ$10:AJ1136))</f>
        <v/>
      </c>
    </row>
    <row r="1138" spans="34:36" x14ac:dyDescent="0.35">
      <c r="AH1138" s="16" t="str">
        <f>IF(AND(B1138="Premier League",E1138="Live"),_xlfn.XLOOKUP(_xlfn.TEXTJOIN(" vs ",,C1138:D1138),Calendar!G:G,Calendar!B:B),IF(AND(B1138="Premier League",E1138="Highlights"),_xlfn.XLOOKUP(H1138,Calendar!O:O,Calendar!N:N,,-1),""))</f>
        <v/>
      </c>
      <c r="AI1138" s="61" t="str">
        <f>IF(AND(AH1138&lt;&gt;"",E1138="Live"),_xlfn.XLOOKUP(_xlfn.TEXTJOIN(" vs ",,C1138:D1138),Calendar!G:G,Calendar!K:K),"")</f>
        <v/>
      </c>
      <c r="AJ1138" s="61" t="str">
        <f>IF(AND(K1138&lt;&gt;"Match of the Day",K1138&lt;&gt;"Match of the Day 2",K1138&lt;&gt;"Match of the Day Repeat"),"",1+MAX($AJ$10:AJ1137))</f>
        <v/>
      </c>
    </row>
    <row r="1139" spans="34:36" x14ac:dyDescent="0.35">
      <c r="AH1139" s="16" t="str">
        <f>IF(AND(B1139="Premier League",E1139="Live"),_xlfn.XLOOKUP(_xlfn.TEXTJOIN(" vs ",,C1139:D1139),Calendar!G:G,Calendar!B:B),IF(AND(B1139="Premier League",E1139="Highlights"),_xlfn.XLOOKUP(H1139,Calendar!O:O,Calendar!N:N,,-1),""))</f>
        <v/>
      </c>
      <c r="AI1139" s="61" t="str">
        <f>IF(AND(AH1139&lt;&gt;"",E1139="Live"),_xlfn.XLOOKUP(_xlfn.TEXTJOIN(" vs ",,C1139:D1139),Calendar!G:G,Calendar!K:K),"")</f>
        <v/>
      </c>
      <c r="AJ1139" s="61" t="str">
        <f>IF(AND(K1139&lt;&gt;"Match of the Day",K1139&lt;&gt;"Match of the Day 2",K1139&lt;&gt;"Match of the Day Repeat"),"",1+MAX($AJ$10:AJ1138))</f>
        <v/>
      </c>
    </row>
    <row r="1140" spans="34:36" x14ac:dyDescent="0.35">
      <c r="AH1140" s="16" t="str">
        <f>IF(AND(B1140="Premier League",E1140="Live"),_xlfn.XLOOKUP(_xlfn.TEXTJOIN(" vs ",,C1140:D1140),Calendar!G:G,Calendar!B:B),IF(AND(B1140="Premier League",E1140="Highlights"),_xlfn.XLOOKUP(H1140,Calendar!O:O,Calendar!N:N,,-1),""))</f>
        <v/>
      </c>
      <c r="AI1140" s="61" t="str">
        <f>IF(AND(AH1140&lt;&gt;"",E1140="Live"),_xlfn.XLOOKUP(_xlfn.TEXTJOIN(" vs ",,C1140:D1140),Calendar!G:G,Calendar!K:K),"")</f>
        <v/>
      </c>
      <c r="AJ1140" s="61" t="str">
        <f>IF(AND(K1140&lt;&gt;"Match of the Day",K1140&lt;&gt;"Match of the Day 2",K1140&lt;&gt;"Match of the Day Repeat"),"",1+MAX($AJ$10:AJ1139))</f>
        <v/>
      </c>
    </row>
    <row r="1141" spans="34:36" x14ac:dyDescent="0.35">
      <c r="AH1141" s="16" t="str">
        <f>IF(AND(B1141="Premier League",E1141="Live"),_xlfn.XLOOKUP(_xlfn.TEXTJOIN(" vs ",,C1141:D1141),Calendar!G:G,Calendar!B:B),IF(AND(B1141="Premier League",E1141="Highlights"),_xlfn.XLOOKUP(H1141,Calendar!O:O,Calendar!N:N,,-1),""))</f>
        <v/>
      </c>
      <c r="AI1141" s="61" t="str">
        <f>IF(AND(AH1141&lt;&gt;"",E1141="Live"),_xlfn.XLOOKUP(_xlfn.TEXTJOIN(" vs ",,C1141:D1141),Calendar!G:G,Calendar!K:K),"")</f>
        <v/>
      </c>
      <c r="AJ1141" s="61" t="str">
        <f>IF(AND(K1141&lt;&gt;"Match of the Day",K1141&lt;&gt;"Match of the Day 2",K1141&lt;&gt;"Match of the Day Repeat"),"",1+MAX($AJ$10:AJ1140))</f>
        <v/>
      </c>
    </row>
    <row r="1142" spans="34:36" x14ac:dyDescent="0.35">
      <c r="AH1142" s="16" t="str">
        <f>IF(AND(B1142="Premier League",E1142="Live"),_xlfn.XLOOKUP(_xlfn.TEXTJOIN(" vs ",,C1142:D1142),Calendar!G:G,Calendar!B:B),IF(AND(B1142="Premier League",E1142="Highlights"),_xlfn.XLOOKUP(H1142,Calendar!O:O,Calendar!N:N,,-1),""))</f>
        <v/>
      </c>
      <c r="AI1142" s="61" t="str">
        <f>IF(AND(AH1142&lt;&gt;"",E1142="Live"),_xlfn.XLOOKUP(_xlfn.TEXTJOIN(" vs ",,C1142:D1142),Calendar!G:G,Calendar!K:K),"")</f>
        <v/>
      </c>
      <c r="AJ1142" s="61" t="str">
        <f>IF(AND(K1142&lt;&gt;"Match of the Day",K1142&lt;&gt;"Match of the Day 2",K1142&lt;&gt;"Match of the Day Repeat"),"",1+MAX($AJ$10:AJ1141))</f>
        <v/>
      </c>
    </row>
    <row r="1143" spans="34:36" x14ac:dyDescent="0.35">
      <c r="AH1143" s="16" t="str">
        <f>IF(AND(B1143="Premier League",E1143="Live"),_xlfn.XLOOKUP(_xlfn.TEXTJOIN(" vs ",,C1143:D1143),Calendar!G:G,Calendar!B:B),IF(AND(B1143="Premier League",E1143="Highlights"),_xlfn.XLOOKUP(H1143,Calendar!O:O,Calendar!N:N,,-1),""))</f>
        <v/>
      </c>
      <c r="AI1143" s="61" t="str">
        <f>IF(AND(AH1143&lt;&gt;"",E1143="Live"),_xlfn.XLOOKUP(_xlfn.TEXTJOIN(" vs ",,C1143:D1143),Calendar!G:G,Calendar!K:K),"")</f>
        <v/>
      </c>
      <c r="AJ1143" s="61" t="str">
        <f>IF(AND(K1143&lt;&gt;"Match of the Day",K1143&lt;&gt;"Match of the Day 2",K1143&lt;&gt;"Match of the Day Repeat"),"",1+MAX($AJ$10:AJ1142))</f>
        <v/>
      </c>
    </row>
    <row r="1144" spans="34:36" x14ac:dyDescent="0.35">
      <c r="AH1144" s="16" t="str">
        <f>IF(AND(B1144="Premier League",E1144="Live"),_xlfn.XLOOKUP(_xlfn.TEXTJOIN(" vs ",,C1144:D1144),Calendar!G:G,Calendar!B:B),IF(AND(B1144="Premier League",E1144="Highlights"),_xlfn.XLOOKUP(H1144,Calendar!O:O,Calendar!N:N,,-1),""))</f>
        <v/>
      </c>
      <c r="AI1144" s="61" t="str">
        <f>IF(AND(AH1144&lt;&gt;"",E1144="Live"),_xlfn.XLOOKUP(_xlfn.TEXTJOIN(" vs ",,C1144:D1144),Calendar!G:G,Calendar!K:K),"")</f>
        <v/>
      </c>
      <c r="AJ1144" s="61" t="str">
        <f>IF(AND(K1144&lt;&gt;"Match of the Day",K1144&lt;&gt;"Match of the Day 2",K1144&lt;&gt;"Match of the Day Repeat"),"",1+MAX($AJ$10:AJ1143))</f>
        <v/>
      </c>
    </row>
    <row r="1145" spans="34:36" x14ac:dyDescent="0.35">
      <c r="AH1145" s="16" t="str">
        <f>IF(AND(B1145="Premier League",E1145="Live"),_xlfn.XLOOKUP(_xlfn.TEXTJOIN(" vs ",,C1145:D1145),Calendar!G:G,Calendar!B:B),IF(AND(B1145="Premier League",E1145="Highlights"),_xlfn.XLOOKUP(H1145,Calendar!O:O,Calendar!N:N,,-1),""))</f>
        <v/>
      </c>
      <c r="AI1145" s="61" t="str">
        <f>IF(AND(AH1145&lt;&gt;"",E1145="Live"),_xlfn.XLOOKUP(_xlfn.TEXTJOIN(" vs ",,C1145:D1145),Calendar!G:G,Calendar!K:K),"")</f>
        <v/>
      </c>
      <c r="AJ1145" s="61" t="str">
        <f>IF(AND(K1145&lt;&gt;"Match of the Day",K1145&lt;&gt;"Match of the Day 2",K1145&lt;&gt;"Match of the Day Repeat"),"",1+MAX($AJ$10:AJ1144))</f>
        <v/>
      </c>
    </row>
    <row r="1146" spans="34:36" x14ac:dyDescent="0.35">
      <c r="AH1146" s="16" t="str">
        <f>IF(AND(B1146="Premier League",E1146="Live"),_xlfn.XLOOKUP(_xlfn.TEXTJOIN(" vs ",,C1146:D1146),Calendar!G:G,Calendar!B:B),IF(AND(B1146="Premier League",E1146="Highlights"),_xlfn.XLOOKUP(H1146,Calendar!O:O,Calendar!N:N,,-1),""))</f>
        <v/>
      </c>
      <c r="AI1146" s="61" t="str">
        <f>IF(AND(AH1146&lt;&gt;"",E1146="Live"),_xlfn.XLOOKUP(_xlfn.TEXTJOIN(" vs ",,C1146:D1146),Calendar!G:G,Calendar!K:K),"")</f>
        <v/>
      </c>
      <c r="AJ1146" s="61" t="str">
        <f>IF(AND(K1146&lt;&gt;"Match of the Day",K1146&lt;&gt;"Match of the Day 2",K1146&lt;&gt;"Match of the Day Repeat"),"",1+MAX($AJ$10:AJ1145))</f>
        <v/>
      </c>
    </row>
    <row r="1147" spans="34:36" x14ac:dyDescent="0.35">
      <c r="AH1147" s="16" t="str">
        <f>IF(AND(B1147="Premier League",E1147="Live"),_xlfn.XLOOKUP(_xlfn.TEXTJOIN(" vs ",,C1147:D1147),Calendar!G:G,Calendar!B:B),IF(AND(B1147="Premier League",E1147="Highlights"),_xlfn.XLOOKUP(H1147,Calendar!O:O,Calendar!N:N,,-1),""))</f>
        <v/>
      </c>
      <c r="AI1147" s="61" t="str">
        <f>IF(AND(AH1147&lt;&gt;"",E1147="Live"),_xlfn.XLOOKUP(_xlfn.TEXTJOIN(" vs ",,C1147:D1147),Calendar!G:G,Calendar!K:K),"")</f>
        <v/>
      </c>
      <c r="AJ1147" s="61" t="str">
        <f>IF(AND(K1147&lt;&gt;"Match of the Day",K1147&lt;&gt;"Match of the Day 2",K1147&lt;&gt;"Match of the Day Repeat"),"",1+MAX($AJ$10:AJ1146))</f>
        <v/>
      </c>
    </row>
    <row r="1148" spans="34:36" x14ac:dyDescent="0.35">
      <c r="AH1148" s="16" t="str">
        <f>IF(AND(B1148="Premier League",E1148="Live"),_xlfn.XLOOKUP(_xlfn.TEXTJOIN(" vs ",,C1148:D1148),Calendar!G:G,Calendar!B:B),IF(AND(B1148="Premier League",E1148="Highlights"),_xlfn.XLOOKUP(H1148,Calendar!O:O,Calendar!N:N,,-1),""))</f>
        <v/>
      </c>
      <c r="AI1148" s="61" t="str">
        <f>IF(AND(AH1148&lt;&gt;"",E1148="Live"),_xlfn.XLOOKUP(_xlfn.TEXTJOIN(" vs ",,C1148:D1148),Calendar!G:G,Calendar!K:K),"")</f>
        <v/>
      </c>
      <c r="AJ1148" s="61" t="str">
        <f>IF(AND(K1148&lt;&gt;"Match of the Day",K1148&lt;&gt;"Match of the Day 2",K1148&lt;&gt;"Match of the Day Repeat"),"",1+MAX($AJ$10:AJ1147))</f>
        <v/>
      </c>
    </row>
    <row r="1149" spans="34:36" x14ac:dyDescent="0.35">
      <c r="AH1149" s="16" t="str">
        <f>IF(AND(B1149="Premier League",E1149="Live"),_xlfn.XLOOKUP(_xlfn.TEXTJOIN(" vs ",,C1149:D1149),Calendar!G:G,Calendar!B:B),IF(AND(B1149="Premier League",E1149="Highlights"),_xlfn.XLOOKUP(H1149,Calendar!O:O,Calendar!N:N,,-1),""))</f>
        <v/>
      </c>
      <c r="AI1149" s="61" t="str">
        <f>IF(AND(AH1149&lt;&gt;"",E1149="Live"),_xlfn.XLOOKUP(_xlfn.TEXTJOIN(" vs ",,C1149:D1149),Calendar!G:G,Calendar!K:K),"")</f>
        <v/>
      </c>
      <c r="AJ1149" s="61" t="str">
        <f>IF(AND(K1149&lt;&gt;"Match of the Day",K1149&lt;&gt;"Match of the Day 2",K1149&lt;&gt;"Match of the Day Repeat"),"",1+MAX($AJ$10:AJ1148))</f>
        <v/>
      </c>
    </row>
    <row r="1150" spans="34:36" x14ac:dyDescent="0.35">
      <c r="AH1150" s="16" t="str">
        <f>IF(AND(B1150="Premier League",E1150="Live"),_xlfn.XLOOKUP(_xlfn.TEXTJOIN(" vs ",,C1150:D1150),Calendar!G:G,Calendar!B:B),IF(AND(B1150="Premier League",E1150="Highlights"),_xlfn.XLOOKUP(H1150,Calendar!O:O,Calendar!N:N,,-1),""))</f>
        <v/>
      </c>
      <c r="AI1150" s="61" t="str">
        <f>IF(AND(AH1150&lt;&gt;"",E1150="Live"),_xlfn.XLOOKUP(_xlfn.TEXTJOIN(" vs ",,C1150:D1150),Calendar!G:G,Calendar!K:K),"")</f>
        <v/>
      </c>
      <c r="AJ1150" s="61" t="str">
        <f>IF(AND(K1150&lt;&gt;"Match of the Day",K1150&lt;&gt;"Match of the Day 2",K1150&lt;&gt;"Match of the Day Repeat"),"",1+MAX($AJ$10:AJ1149))</f>
        <v/>
      </c>
    </row>
    <row r="1151" spans="34:36" x14ac:dyDescent="0.35">
      <c r="AH1151" s="16" t="str">
        <f>IF(AND(B1151="Premier League",E1151="Live"),_xlfn.XLOOKUP(_xlfn.TEXTJOIN(" vs ",,C1151:D1151),Calendar!G:G,Calendar!B:B),IF(AND(B1151="Premier League",E1151="Highlights"),_xlfn.XLOOKUP(H1151,Calendar!O:O,Calendar!N:N,,-1),""))</f>
        <v/>
      </c>
      <c r="AI1151" s="61" t="str">
        <f>IF(AND(AH1151&lt;&gt;"",E1151="Live"),_xlfn.XLOOKUP(_xlfn.TEXTJOIN(" vs ",,C1151:D1151),Calendar!G:G,Calendar!K:K),"")</f>
        <v/>
      </c>
      <c r="AJ1151" s="61" t="str">
        <f>IF(AND(K1151&lt;&gt;"Match of the Day",K1151&lt;&gt;"Match of the Day 2",K1151&lt;&gt;"Match of the Day Repeat"),"",1+MAX($AJ$10:AJ1150))</f>
        <v/>
      </c>
    </row>
    <row r="1152" spans="34:36" x14ac:dyDescent="0.35">
      <c r="AH1152" s="16" t="str">
        <f>IF(AND(B1152="Premier League",E1152="Live"),_xlfn.XLOOKUP(_xlfn.TEXTJOIN(" vs ",,C1152:D1152),Calendar!G:G,Calendar!B:B),IF(AND(B1152="Premier League",E1152="Highlights"),_xlfn.XLOOKUP(H1152,Calendar!O:O,Calendar!N:N,,-1),""))</f>
        <v/>
      </c>
      <c r="AI1152" s="61" t="str">
        <f>IF(AND(AH1152&lt;&gt;"",E1152="Live"),_xlfn.XLOOKUP(_xlfn.TEXTJOIN(" vs ",,C1152:D1152),Calendar!G:G,Calendar!K:K),"")</f>
        <v/>
      </c>
      <c r="AJ1152" s="61" t="str">
        <f>IF(AND(K1152&lt;&gt;"Match of the Day",K1152&lt;&gt;"Match of the Day 2",K1152&lt;&gt;"Match of the Day Repeat"),"",1+MAX($AJ$10:AJ1151))</f>
        <v/>
      </c>
    </row>
    <row r="1153" spans="34:36" x14ac:dyDescent="0.35">
      <c r="AH1153" s="16" t="str">
        <f>IF(AND(B1153="Premier League",E1153="Live"),_xlfn.XLOOKUP(_xlfn.TEXTJOIN(" vs ",,C1153:D1153),Calendar!G:G,Calendar!B:B),IF(AND(B1153="Premier League",E1153="Highlights"),_xlfn.XLOOKUP(H1153,Calendar!O:O,Calendar!N:N,,-1),""))</f>
        <v/>
      </c>
      <c r="AI1153" s="61" t="str">
        <f>IF(AND(AH1153&lt;&gt;"",E1153="Live"),_xlfn.XLOOKUP(_xlfn.TEXTJOIN(" vs ",,C1153:D1153),Calendar!G:G,Calendar!K:K),"")</f>
        <v/>
      </c>
      <c r="AJ1153" s="61" t="str">
        <f>IF(AND(K1153&lt;&gt;"Match of the Day",K1153&lt;&gt;"Match of the Day 2",K1153&lt;&gt;"Match of the Day Repeat"),"",1+MAX($AJ$10:AJ1152))</f>
        <v/>
      </c>
    </row>
    <row r="1154" spans="34:36" x14ac:dyDescent="0.35">
      <c r="AH1154" s="16" t="str">
        <f>IF(AND(B1154="Premier League",E1154="Live"),_xlfn.XLOOKUP(_xlfn.TEXTJOIN(" vs ",,C1154:D1154),Calendar!G:G,Calendar!B:B),IF(AND(B1154="Premier League",E1154="Highlights"),_xlfn.XLOOKUP(H1154,Calendar!O:O,Calendar!N:N,,-1),""))</f>
        <v/>
      </c>
      <c r="AI1154" s="61" t="str">
        <f>IF(AND(AH1154&lt;&gt;"",E1154="Live"),_xlfn.XLOOKUP(_xlfn.TEXTJOIN(" vs ",,C1154:D1154),Calendar!G:G,Calendar!K:K),"")</f>
        <v/>
      </c>
      <c r="AJ1154" s="61" t="str">
        <f>IF(AND(K1154&lt;&gt;"Match of the Day",K1154&lt;&gt;"Match of the Day 2",K1154&lt;&gt;"Match of the Day Repeat"),"",1+MAX($AJ$10:AJ1153))</f>
        <v/>
      </c>
    </row>
    <row r="1155" spans="34:36" x14ac:dyDescent="0.35">
      <c r="AH1155" s="16" t="str">
        <f>IF(AND(B1155="Premier League",E1155="Live"),_xlfn.XLOOKUP(_xlfn.TEXTJOIN(" vs ",,C1155:D1155),Calendar!G:G,Calendar!B:B),IF(AND(B1155="Premier League",E1155="Highlights"),_xlfn.XLOOKUP(H1155,Calendar!O:O,Calendar!N:N,,-1),""))</f>
        <v/>
      </c>
      <c r="AI1155" s="61" t="str">
        <f>IF(AND(AH1155&lt;&gt;"",E1155="Live"),_xlfn.XLOOKUP(_xlfn.TEXTJOIN(" vs ",,C1155:D1155),Calendar!G:G,Calendar!K:K),"")</f>
        <v/>
      </c>
      <c r="AJ1155" s="61" t="str">
        <f>IF(AND(K1155&lt;&gt;"Match of the Day",K1155&lt;&gt;"Match of the Day 2",K1155&lt;&gt;"Match of the Day Repeat"),"",1+MAX($AJ$10:AJ1154))</f>
        <v/>
      </c>
    </row>
    <row r="1156" spans="34:36" x14ac:dyDescent="0.35">
      <c r="AH1156" s="16" t="str">
        <f>IF(AND(B1156="Premier League",E1156="Live"),_xlfn.XLOOKUP(_xlfn.TEXTJOIN(" vs ",,C1156:D1156),Calendar!G:G,Calendar!B:B),IF(AND(B1156="Premier League",E1156="Highlights"),_xlfn.XLOOKUP(H1156,Calendar!O:O,Calendar!N:N,,-1),""))</f>
        <v/>
      </c>
      <c r="AI1156" s="61" t="str">
        <f>IF(AND(AH1156&lt;&gt;"",E1156="Live"),_xlfn.XLOOKUP(_xlfn.TEXTJOIN(" vs ",,C1156:D1156),Calendar!G:G,Calendar!K:K),"")</f>
        <v/>
      </c>
      <c r="AJ1156" s="61" t="str">
        <f>IF(AND(K1156&lt;&gt;"Match of the Day",K1156&lt;&gt;"Match of the Day 2",K1156&lt;&gt;"Match of the Day Repeat"),"",1+MAX($AJ$10:AJ1155))</f>
        <v/>
      </c>
    </row>
    <row r="1157" spans="34:36" x14ac:dyDescent="0.35">
      <c r="AH1157" s="16" t="str">
        <f>IF(AND(B1157="Premier League",E1157="Live"),_xlfn.XLOOKUP(_xlfn.TEXTJOIN(" vs ",,C1157:D1157),Calendar!G:G,Calendar!B:B),IF(AND(B1157="Premier League",E1157="Highlights"),_xlfn.XLOOKUP(H1157,Calendar!O:O,Calendar!N:N,,-1),""))</f>
        <v/>
      </c>
      <c r="AI1157" s="61" t="str">
        <f>IF(AND(AH1157&lt;&gt;"",E1157="Live"),_xlfn.XLOOKUP(_xlfn.TEXTJOIN(" vs ",,C1157:D1157),Calendar!G:G,Calendar!K:K),"")</f>
        <v/>
      </c>
      <c r="AJ1157" s="61" t="str">
        <f>IF(AND(K1157&lt;&gt;"Match of the Day",K1157&lt;&gt;"Match of the Day 2",K1157&lt;&gt;"Match of the Day Repeat"),"",1+MAX($AJ$10:AJ1156))</f>
        <v/>
      </c>
    </row>
    <row r="1158" spans="34:36" x14ac:dyDescent="0.35">
      <c r="AH1158" s="16" t="str">
        <f>IF(AND(B1158="Premier League",E1158="Live"),_xlfn.XLOOKUP(_xlfn.TEXTJOIN(" vs ",,C1158:D1158),Calendar!G:G,Calendar!B:B),IF(AND(B1158="Premier League",E1158="Highlights"),_xlfn.XLOOKUP(H1158,Calendar!O:O,Calendar!N:N,,-1),""))</f>
        <v/>
      </c>
      <c r="AI1158" s="61" t="str">
        <f>IF(AND(AH1158&lt;&gt;"",E1158="Live"),_xlfn.XLOOKUP(_xlfn.TEXTJOIN(" vs ",,C1158:D1158),Calendar!G:G,Calendar!K:K),"")</f>
        <v/>
      </c>
      <c r="AJ1158" s="61" t="str">
        <f>IF(AND(K1158&lt;&gt;"Match of the Day",K1158&lt;&gt;"Match of the Day 2",K1158&lt;&gt;"Match of the Day Repeat"),"",1+MAX($AJ$10:AJ1157))</f>
        <v/>
      </c>
    </row>
    <row r="1159" spans="34:36" x14ac:dyDescent="0.35">
      <c r="AH1159" s="16" t="str">
        <f>IF(AND(B1159="Premier League",E1159="Live"),_xlfn.XLOOKUP(_xlfn.TEXTJOIN(" vs ",,C1159:D1159),Calendar!G:G,Calendar!B:B),IF(AND(B1159="Premier League",E1159="Highlights"),_xlfn.XLOOKUP(H1159,Calendar!O:O,Calendar!N:N,,-1),""))</f>
        <v/>
      </c>
      <c r="AI1159" s="61" t="str">
        <f>IF(AND(AH1159&lt;&gt;"",E1159="Live"),_xlfn.XLOOKUP(_xlfn.TEXTJOIN(" vs ",,C1159:D1159),Calendar!G:G,Calendar!K:K),"")</f>
        <v/>
      </c>
      <c r="AJ1159" s="61" t="str">
        <f>IF(AND(K1159&lt;&gt;"Match of the Day",K1159&lt;&gt;"Match of the Day 2",K1159&lt;&gt;"Match of the Day Repeat"),"",1+MAX($AJ$10:AJ1158))</f>
        <v/>
      </c>
    </row>
    <row r="1160" spans="34:36" x14ac:dyDescent="0.35">
      <c r="AH1160" s="16" t="str">
        <f>IF(AND(B1160="Premier League",E1160="Live"),_xlfn.XLOOKUP(_xlfn.TEXTJOIN(" vs ",,C1160:D1160),Calendar!G:G,Calendar!B:B),IF(AND(B1160="Premier League",E1160="Highlights"),_xlfn.XLOOKUP(H1160,Calendar!O:O,Calendar!N:N,,-1),""))</f>
        <v/>
      </c>
      <c r="AI1160" s="61" t="str">
        <f>IF(AND(AH1160&lt;&gt;"",E1160="Live"),_xlfn.XLOOKUP(_xlfn.TEXTJOIN(" vs ",,C1160:D1160),Calendar!G:G,Calendar!K:K),"")</f>
        <v/>
      </c>
      <c r="AJ1160" s="61" t="str">
        <f>IF(AND(K1160&lt;&gt;"Match of the Day",K1160&lt;&gt;"Match of the Day 2",K1160&lt;&gt;"Match of the Day Repeat"),"",1+MAX($AJ$10:AJ1159))</f>
        <v/>
      </c>
    </row>
    <row r="1161" spans="34:36" x14ac:dyDescent="0.35">
      <c r="AH1161" s="16" t="str">
        <f>IF(AND(B1161="Premier League",E1161="Live"),_xlfn.XLOOKUP(_xlfn.TEXTJOIN(" vs ",,C1161:D1161),Calendar!G:G,Calendar!B:B),IF(AND(B1161="Premier League",E1161="Highlights"),_xlfn.XLOOKUP(H1161,Calendar!O:O,Calendar!N:N,,-1),""))</f>
        <v/>
      </c>
      <c r="AI1161" s="61" t="str">
        <f>IF(AND(AH1161&lt;&gt;"",E1161="Live"),_xlfn.XLOOKUP(_xlfn.TEXTJOIN(" vs ",,C1161:D1161),Calendar!G:G,Calendar!K:K),"")</f>
        <v/>
      </c>
      <c r="AJ1161" s="61" t="str">
        <f>IF(AND(K1161&lt;&gt;"Match of the Day",K1161&lt;&gt;"Match of the Day 2",K1161&lt;&gt;"Match of the Day Repeat"),"",1+MAX($AJ$10:AJ1160))</f>
        <v/>
      </c>
    </row>
    <row r="1162" spans="34:36" x14ac:dyDescent="0.35">
      <c r="AH1162" s="16" t="str">
        <f>IF(AND(B1162="Premier League",E1162="Live"),_xlfn.XLOOKUP(_xlfn.TEXTJOIN(" vs ",,C1162:D1162),Calendar!G:G,Calendar!B:B),IF(AND(B1162="Premier League",E1162="Highlights"),_xlfn.XLOOKUP(H1162,Calendar!O:O,Calendar!N:N,,-1),""))</f>
        <v/>
      </c>
      <c r="AI1162" s="61" t="str">
        <f>IF(AND(AH1162&lt;&gt;"",E1162="Live"),_xlfn.XLOOKUP(_xlfn.TEXTJOIN(" vs ",,C1162:D1162),Calendar!G:G,Calendar!K:K),"")</f>
        <v/>
      </c>
      <c r="AJ1162" s="61" t="str">
        <f>IF(AND(K1162&lt;&gt;"Match of the Day",K1162&lt;&gt;"Match of the Day 2",K1162&lt;&gt;"Match of the Day Repeat"),"",1+MAX($AJ$10:AJ1161))</f>
        <v/>
      </c>
    </row>
    <row r="1163" spans="34:36" x14ac:dyDescent="0.35">
      <c r="AH1163" s="16" t="str">
        <f>IF(AND(B1163="Premier League",E1163="Live"),_xlfn.XLOOKUP(_xlfn.TEXTJOIN(" vs ",,C1163:D1163),Calendar!G:G,Calendar!B:B),IF(AND(B1163="Premier League",E1163="Highlights"),_xlfn.XLOOKUP(H1163,Calendar!O:O,Calendar!N:N,,-1),""))</f>
        <v/>
      </c>
      <c r="AI1163" s="61" t="str">
        <f>IF(AND(AH1163&lt;&gt;"",E1163="Live"),_xlfn.XLOOKUP(_xlfn.TEXTJOIN(" vs ",,C1163:D1163),Calendar!G:G,Calendar!K:K),"")</f>
        <v/>
      </c>
      <c r="AJ1163" s="61" t="str">
        <f>IF(AND(K1163&lt;&gt;"Match of the Day",K1163&lt;&gt;"Match of the Day 2",K1163&lt;&gt;"Match of the Day Repeat"),"",1+MAX($AJ$10:AJ1162))</f>
        <v/>
      </c>
    </row>
    <row r="1164" spans="34:36" x14ac:dyDescent="0.35">
      <c r="AH1164" s="16" t="str">
        <f>IF(AND(B1164="Premier League",E1164="Live"),_xlfn.XLOOKUP(_xlfn.TEXTJOIN(" vs ",,C1164:D1164),Calendar!G:G,Calendar!B:B),IF(AND(B1164="Premier League",E1164="Highlights"),_xlfn.XLOOKUP(H1164,Calendar!O:O,Calendar!N:N,,-1),""))</f>
        <v/>
      </c>
      <c r="AI1164" s="61" t="str">
        <f>IF(AND(AH1164&lt;&gt;"",E1164="Live"),_xlfn.XLOOKUP(_xlfn.TEXTJOIN(" vs ",,C1164:D1164),Calendar!G:G,Calendar!K:K),"")</f>
        <v/>
      </c>
      <c r="AJ1164" s="61" t="str">
        <f>IF(AND(K1164&lt;&gt;"Match of the Day",K1164&lt;&gt;"Match of the Day 2",K1164&lt;&gt;"Match of the Day Repeat"),"",1+MAX($AJ$10:AJ1163))</f>
        <v/>
      </c>
    </row>
    <row r="1165" spans="34:36" x14ac:dyDescent="0.35">
      <c r="AH1165" s="16" t="str">
        <f>IF(AND(B1165="Premier League",E1165="Live"),_xlfn.XLOOKUP(_xlfn.TEXTJOIN(" vs ",,C1165:D1165),Calendar!G:G,Calendar!B:B),IF(AND(B1165="Premier League",E1165="Highlights"),_xlfn.XLOOKUP(H1165,Calendar!O:O,Calendar!N:N,,-1),""))</f>
        <v/>
      </c>
      <c r="AI1165" s="61" t="str">
        <f>IF(AND(AH1165&lt;&gt;"",E1165="Live"),_xlfn.XLOOKUP(_xlfn.TEXTJOIN(" vs ",,C1165:D1165),Calendar!G:G,Calendar!K:K),"")</f>
        <v/>
      </c>
      <c r="AJ1165" s="61" t="str">
        <f>IF(AND(K1165&lt;&gt;"Match of the Day",K1165&lt;&gt;"Match of the Day 2",K1165&lt;&gt;"Match of the Day Repeat"),"",1+MAX($AJ$10:AJ1164))</f>
        <v/>
      </c>
    </row>
    <row r="1166" spans="34:36" x14ac:dyDescent="0.35">
      <c r="AH1166" s="16" t="str">
        <f>IF(AND(B1166="Premier League",E1166="Live"),_xlfn.XLOOKUP(_xlfn.TEXTJOIN(" vs ",,C1166:D1166),Calendar!G:G,Calendar!B:B),IF(AND(B1166="Premier League",E1166="Highlights"),_xlfn.XLOOKUP(H1166,Calendar!O:O,Calendar!N:N,,-1),""))</f>
        <v/>
      </c>
      <c r="AI1166" s="61" t="str">
        <f>IF(AND(AH1166&lt;&gt;"",E1166="Live"),_xlfn.XLOOKUP(_xlfn.TEXTJOIN(" vs ",,C1166:D1166),Calendar!G:G,Calendar!K:K),"")</f>
        <v/>
      </c>
      <c r="AJ1166" s="61" t="str">
        <f>IF(AND(K1166&lt;&gt;"Match of the Day",K1166&lt;&gt;"Match of the Day 2",K1166&lt;&gt;"Match of the Day Repeat"),"",1+MAX($AJ$10:AJ1165))</f>
        <v/>
      </c>
    </row>
    <row r="1167" spans="34:36" x14ac:dyDescent="0.35">
      <c r="AH1167" s="16" t="str">
        <f>IF(AND(B1167="Premier League",E1167="Live"),_xlfn.XLOOKUP(_xlfn.TEXTJOIN(" vs ",,C1167:D1167),Calendar!G:G,Calendar!B:B),IF(AND(B1167="Premier League",E1167="Highlights"),_xlfn.XLOOKUP(H1167,Calendar!O:O,Calendar!N:N,,-1),""))</f>
        <v/>
      </c>
      <c r="AI1167" s="61" t="str">
        <f>IF(AND(AH1167&lt;&gt;"",E1167="Live"),_xlfn.XLOOKUP(_xlfn.TEXTJOIN(" vs ",,C1167:D1167),Calendar!G:G,Calendar!K:K),"")</f>
        <v/>
      </c>
      <c r="AJ1167" s="61" t="str">
        <f>IF(AND(K1167&lt;&gt;"Match of the Day",K1167&lt;&gt;"Match of the Day 2",K1167&lt;&gt;"Match of the Day Repeat"),"",1+MAX($AJ$10:AJ1166))</f>
        <v/>
      </c>
    </row>
    <row r="1168" spans="34:36" x14ac:dyDescent="0.35">
      <c r="AH1168" s="16" t="str">
        <f>IF(AND(B1168="Premier League",E1168="Live"),_xlfn.XLOOKUP(_xlfn.TEXTJOIN(" vs ",,C1168:D1168),Calendar!G:G,Calendar!B:B),IF(AND(B1168="Premier League",E1168="Highlights"),_xlfn.XLOOKUP(H1168,Calendar!O:O,Calendar!N:N,,-1),""))</f>
        <v/>
      </c>
      <c r="AI1168" s="61" t="str">
        <f>IF(AND(AH1168&lt;&gt;"",E1168="Live"),_xlfn.XLOOKUP(_xlfn.TEXTJOIN(" vs ",,C1168:D1168),Calendar!G:G,Calendar!K:K),"")</f>
        <v/>
      </c>
      <c r="AJ1168" s="61" t="str">
        <f>IF(AND(K1168&lt;&gt;"Match of the Day",K1168&lt;&gt;"Match of the Day 2",K1168&lt;&gt;"Match of the Day Repeat"),"",1+MAX($AJ$10:AJ1167))</f>
        <v/>
      </c>
    </row>
    <row r="1169" spans="34:36" x14ac:dyDescent="0.35">
      <c r="AH1169" s="16" t="str">
        <f>IF(AND(B1169="Premier League",E1169="Live"),_xlfn.XLOOKUP(_xlfn.TEXTJOIN(" vs ",,C1169:D1169),Calendar!G:G,Calendar!B:B),IF(AND(B1169="Premier League",E1169="Highlights"),_xlfn.XLOOKUP(H1169,Calendar!O:O,Calendar!N:N,,-1),""))</f>
        <v/>
      </c>
      <c r="AI1169" s="61" t="str">
        <f>IF(AND(AH1169&lt;&gt;"",E1169="Live"),_xlfn.XLOOKUP(_xlfn.TEXTJOIN(" vs ",,C1169:D1169),Calendar!G:G,Calendar!K:K),"")</f>
        <v/>
      </c>
      <c r="AJ1169" s="61" t="str">
        <f>IF(AND(K1169&lt;&gt;"Match of the Day",K1169&lt;&gt;"Match of the Day 2",K1169&lt;&gt;"Match of the Day Repeat"),"",1+MAX($AJ$10:AJ1168))</f>
        <v/>
      </c>
    </row>
    <row r="1170" spans="34:36" x14ac:dyDescent="0.35">
      <c r="AH1170" s="16" t="str">
        <f>IF(AND(B1170="Premier League",E1170="Live"),_xlfn.XLOOKUP(_xlfn.TEXTJOIN(" vs ",,C1170:D1170),Calendar!G:G,Calendar!B:B),IF(AND(B1170="Premier League",E1170="Highlights"),_xlfn.XLOOKUP(H1170,Calendar!O:O,Calendar!N:N,,-1),""))</f>
        <v/>
      </c>
      <c r="AI1170" s="61" t="str">
        <f>IF(AND(AH1170&lt;&gt;"",E1170="Live"),_xlfn.XLOOKUP(_xlfn.TEXTJOIN(" vs ",,C1170:D1170),Calendar!G:G,Calendar!K:K),"")</f>
        <v/>
      </c>
      <c r="AJ1170" s="61" t="str">
        <f>IF(AND(K1170&lt;&gt;"Match of the Day",K1170&lt;&gt;"Match of the Day 2",K1170&lt;&gt;"Match of the Day Repeat"),"",1+MAX($AJ$10:AJ1169))</f>
        <v/>
      </c>
    </row>
    <row r="1171" spans="34:36" x14ac:dyDescent="0.35">
      <c r="AH1171" s="16" t="str">
        <f>IF(AND(B1171="Premier League",E1171="Live"),_xlfn.XLOOKUP(_xlfn.TEXTJOIN(" vs ",,C1171:D1171),Calendar!G:G,Calendar!B:B),IF(AND(B1171="Premier League",E1171="Highlights"),_xlfn.XLOOKUP(H1171,Calendar!O:O,Calendar!N:N,,-1),""))</f>
        <v/>
      </c>
      <c r="AI1171" s="61" t="str">
        <f>IF(AND(AH1171&lt;&gt;"",E1171="Live"),_xlfn.XLOOKUP(_xlfn.TEXTJOIN(" vs ",,C1171:D1171),Calendar!G:G,Calendar!K:K),"")</f>
        <v/>
      </c>
      <c r="AJ1171" s="61" t="str">
        <f>IF(AND(K1171&lt;&gt;"Match of the Day",K1171&lt;&gt;"Match of the Day 2",K1171&lt;&gt;"Match of the Day Repeat"),"",1+MAX($AJ$10:AJ1170))</f>
        <v/>
      </c>
    </row>
    <row r="1172" spans="34:36" x14ac:dyDescent="0.35">
      <c r="AH1172" s="16" t="str">
        <f>IF(AND(B1172="Premier League",E1172="Live"),_xlfn.XLOOKUP(_xlfn.TEXTJOIN(" vs ",,C1172:D1172),Calendar!G:G,Calendar!B:B),IF(AND(B1172="Premier League",E1172="Highlights"),_xlfn.XLOOKUP(H1172,Calendar!O:O,Calendar!N:N,,-1),""))</f>
        <v/>
      </c>
      <c r="AI1172" s="61" t="str">
        <f>IF(AND(AH1172&lt;&gt;"",E1172="Live"),_xlfn.XLOOKUP(_xlfn.TEXTJOIN(" vs ",,C1172:D1172),Calendar!G:G,Calendar!K:K),"")</f>
        <v/>
      </c>
      <c r="AJ1172" s="61" t="str">
        <f>IF(AND(K1172&lt;&gt;"Match of the Day",K1172&lt;&gt;"Match of the Day 2",K1172&lt;&gt;"Match of the Day Repeat"),"",1+MAX($AJ$10:AJ1171))</f>
        <v/>
      </c>
    </row>
    <row r="1173" spans="34:36" x14ac:dyDescent="0.35">
      <c r="AH1173" s="16" t="str">
        <f>IF(AND(B1173="Premier League",E1173="Live"),_xlfn.XLOOKUP(_xlfn.TEXTJOIN(" vs ",,C1173:D1173),Calendar!G:G,Calendar!B:B),IF(AND(B1173="Premier League",E1173="Highlights"),_xlfn.XLOOKUP(H1173,Calendar!O:O,Calendar!N:N,,-1),""))</f>
        <v/>
      </c>
      <c r="AI1173" s="61" t="str">
        <f>IF(AND(AH1173&lt;&gt;"",E1173="Live"),_xlfn.XLOOKUP(_xlfn.TEXTJOIN(" vs ",,C1173:D1173),Calendar!G:G,Calendar!K:K),"")</f>
        <v/>
      </c>
      <c r="AJ1173" s="61" t="str">
        <f>IF(AND(K1173&lt;&gt;"Match of the Day",K1173&lt;&gt;"Match of the Day 2",K1173&lt;&gt;"Match of the Day Repeat"),"",1+MAX($AJ$10:AJ1172))</f>
        <v/>
      </c>
    </row>
    <row r="1174" spans="34:36" x14ac:dyDescent="0.35">
      <c r="AH1174" s="16" t="str">
        <f>IF(AND(B1174="Premier League",E1174="Live"),_xlfn.XLOOKUP(_xlfn.TEXTJOIN(" vs ",,C1174:D1174),Calendar!G:G,Calendar!B:B),IF(AND(B1174="Premier League",E1174="Highlights"),_xlfn.XLOOKUP(H1174,Calendar!O:O,Calendar!N:N,,-1),""))</f>
        <v/>
      </c>
      <c r="AI1174" s="61" t="str">
        <f>IF(AND(AH1174&lt;&gt;"",E1174="Live"),_xlfn.XLOOKUP(_xlfn.TEXTJOIN(" vs ",,C1174:D1174),Calendar!G:G,Calendar!K:K),"")</f>
        <v/>
      </c>
      <c r="AJ1174" s="61" t="str">
        <f>IF(AND(K1174&lt;&gt;"Match of the Day",K1174&lt;&gt;"Match of the Day 2",K1174&lt;&gt;"Match of the Day Repeat"),"",1+MAX($AJ$10:AJ1173))</f>
        <v/>
      </c>
    </row>
    <row r="1175" spans="34:36" x14ac:dyDescent="0.35">
      <c r="AH1175" s="16" t="str">
        <f>IF(AND(B1175="Premier League",E1175="Live"),_xlfn.XLOOKUP(_xlfn.TEXTJOIN(" vs ",,C1175:D1175),Calendar!G:G,Calendar!B:B),IF(AND(B1175="Premier League",E1175="Highlights"),_xlfn.XLOOKUP(H1175,Calendar!O:O,Calendar!N:N,,-1),""))</f>
        <v/>
      </c>
      <c r="AI1175" s="61" t="str">
        <f>IF(AND(AH1175&lt;&gt;"",E1175="Live"),_xlfn.XLOOKUP(_xlfn.TEXTJOIN(" vs ",,C1175:D1175),Calendar!G:G,Calendar!K:K),"")</f>
        <v/>
      </c>
      <c r="AJ1175" s="61" t="str">
        <f>IF(AND(K1175&lt;&gt;"Match of the Day",K1175&lt;&gt;"Match of the Day 2",K1175&lt;&gt;"Match of the Day Repeat"),"",1+MAX($AJ$10:AJ1174))</f>
        <v/>
      </c>
    </row>
    <row r="1176" spans="34:36" x14ac:dyDescent="0.35">
      <c r="AH1176" s="16" t="str">
        <f>IF(AND(B1176="Premier League",E1176="Live"),_xlfn.XLOOKUP(_xlfn.TEXTJOIN(" vs ",,C1176:D1176),Calendar!G:G,Calendar!B:B),IF(AND(B1176="Premier League",E1176="Highlights"),_xlfn.XLOOKUP(H1176,Calendar!O:O,Calendar!N:N,,-1),""))</f>
        <v/>
      </c>
      <c r="AI1176" s="61" t="str">
        <f>IF(AND(AH1176&lt;&gt;"",E1176="Live"),_xlfn.XLOOKUP(_xlfn.TEXTJOIN(" vs ",,C1176:D1176),Calendar!G:G,Calendar!K:K),"")</f>
        <v/>
      </c>
      <c r="AJ1176" s="61" t="str">
        <f>IF(AND(K1176&lt;&gt;"Match of the Day",K1176&lt;&gt;"Match of the Day 2",K1176&lt;&gt;"Match of the Day Repeat"),"",1+MAX($AJ$10:AJ1175))</f>
        <v/>
      </c>
    </row>
    <row r="1177" spans="34:36" x14ac:dyDescent="0.35">
      <c r="AH1177" s="16" t="str">
        <f>IF(AND(B1177="Premier League",E1177="Live"),_xlfn.XLOOKUP(_xlfn.TEXTJOIN(" vs ",,C1177:D1177),Calendar!G:G,Calendar!B:B),IF(AND(B1177="Premier League",E1177="Highlights"),_xlfn.XLOOKUP(H1177,Calendar!O:O,Calendar!N:N,,-1),""))</f>
        <v/>
      </c>
      <c r="AI1177" s="61" t="str">
        <f>IF(AND(AH1177&lt;&gt;"",E1177="Live"),_xlfn.XLOOKUP(_xlfn.TEXTJOIN(" vs ",,C1177:D1177),Calendar!G:G,Calendar!K:K),"")</f>
        <v/>
      </c>
      <c r="AJ1177" s="61" t="str">
        <f>IF(AND(K1177&lt;&gt;"Match of the Day",K1177&lt;&gt;"Match of the Day 2",K1177&lt;&gt;"Match of the Day Repeat"),"",1+MAX($AJ$10:AJ1176))</f>
        <v/>
      </c>
    </row>
    <row r="1178" spans="34:36" x14ac:dyDescent="0.35">
      <c r="AH1178" s="16" t="str">
        <f>IF(AND(B1178="Premier League",E1178="Live"),_xlfn.XLOOKUP(_xlfn.TEXTJOIN(" vs ",,C1178:D1178),Calendar!G:G,Calendar!B:B),IF(AND(B1178="Premier League",E1178="Highlights"),_xlfn.XLOOKUP(H1178,Calendar!O:O,Calendar!N:N,,-1),""))</f>
        <v/>
      </c>
      <c r="AI1178" s="61" t="str">
        <f>IF(AND(AH1178&lt;&gt;"",E1178="Live"),_xlfn.XLOOKUP(_xlfn.TEXTJOIN(" vs ",,C1178:D1178),Calendar!G:G,Calendar!K:K),"")</f>
        <v/>
      </c>
      <c r="AJ1178" s="61" t="str">
        <f>IF(AND(K1178&lt;&gt;"Match of the Day",K1178&lt;&gt;"Match of the Day 2",K1178&lt;&gt;"Match of the Day Repeat"),"",1+MAX($AJ$10:AJ1177))</f>
        <v/>
      </c>
    </row>
    <row r="1179" spans="34:36" x14ac:dyDescent="0.35">
      <c r="AH1179" s="16" t="str">
        <f>IF(AND(B1179="Premier League",E1179="Live"),_xlfn.XLOOKUP(_xlfn.TEXTJOIN(" vs ",,C1179:D1179),Calendar!G:G,Calendar!B:B),IF(AND(B1179="Premier League",E1179="Highlights"),_xlfn.XLOOKUP(H1179,Calendar!O:O,Calendar!N:N,,-1),""))</f>
        <v/>
      </c>
      <c r="AI1179" s="61" t="str">
        <f>IF(AND(AH1179&lt;&gt;"",E1179="Live"),_xlfn.XLOOKUP(_xlfn.TEXTJOIN(" vs ",,C1179:D1179),Calendar!G:G,Calendar!K:K),"")</f>
        <v/>
      </c>
      <c r="AJ1179" s="61" t="str">
        <f>IF(AND(K1179&lt;&gt;"Match of the Day",K1179&lt;&gt;"Match of the Day 2",K1179&lt;&gt;"Match of the Day Repeat"),"",1+MAX($AJ$10:AJ1178))</f>
        <v/>
      </c>
    </row>
    <row r="1180" spans="34:36" x14ac:dyDescent="0.35">
      <c r="AH1180" s="16" t="str">
        <f>IF(AND(B1180="Premier League",E1180="Live"),_xlfn.XLOOKUP(_xlfn.TEXTJOIN(" vs ",,C1180:D1180),Calendar!G:G,Calendar!B:B),IF(AND(B1180="Premier League",E1180="Highlights"),_xlfn.XLOOKUP(H1180,Calendar!O:O,Calendar!N:N,,-1),""))</f>
        <v/>
      </c>
      <c r="AI1180" s="61" t="str">
        <f>IF(AND(AH1180&lt;&gt;"",E1180="Live"),_xlfn.XLOOKUP(_xlfn.TEXTJOIN(" vs ",,C1180:D1180),Calendar!G:G,Calendar!K:K),"")</f>
        <v/>
      </c>
      <c r="AJ1180" s="61" t="str">
        <f>IF(AND(K1180&lt;&gt;"Match of the Day",K1180&lt;&gt;"Match of the Day 2",K1180&lt;&gt;"Match of the Day Repeat"),"",1+MAX($AJ$10:AJ1179))</f>
        <v/>
      </c>
    </row>
    <row r="1181" spans="34:36" x14ac:dyDescent="0.35">
      <c r="AH1181" s="16" t="str">
        <f>IF(AND(B1181="Premier League",E1181="Live"),_xlfn.XLOOKUP(_xlfn.TEXTJOIN(" vs ",,C1181:D1181),Calendar!G:G,Calendar!B:B),IF(AND(B1181="Premier League",E1181="Highlights"),_xlfn.XLOOKUP(H1181,Calendar!O:O,Calendar!N:N,,-1),""))</f>
        <v/>
      </c>
      <c r="AI1181" s="61" t="str">
        <f>IF(AND(AH1181&lt;&gt;"",E1181="Live"),_xlfn.XLOOKUP(_xlfn.TEXTJOIN(" vs ",,C1181:D1181),Calendar!G:G,Calendar!K:K),"")</f>
        <v/>
      </c>
      <c r="AJ1181" s="61" t="str">
        <f>IF(AND(K1181&lt;&gt;"Match of the Day",K1181&lt;&gt;"Match of the Day 2",K1181&lt;&gt;"Match of the Day Repeat"),"",1+MAX($AJ$10:AJ1180))</f>
        <v/>
      </c>
    </row>
    <row r="1182" spans="34:36" x14ac:dyDescent="0.35">
      <c r="AH1182" s="16" t="str">
        <f>IF(AND(B1182="Premier League",E1182="Live"),_xlfn.XLOOKUP(_xlfn.TEXTJOIN(" vs ",,C1182:D1182),Calendar!G:G,Calendar!B:B),IF(AND(B1182="Premier League",E1182="Highlights"),_xlfn.XLOOKUP(H1182,Calendar!O:O,Calendar!N:N,,-1),""))</f>
        <v/>
      </c>
      <c r="AI1182" s="61" t="str">
        <f>IF(AND(AH1182&lt;&gt;"",E1182="Live"),_xlfn.XLOOKUP(_xlfn.TEXTJOIN(" vs ",,C1182:D1182),Calendar!G:G,Calendar!K:K),"")</f>
        <v/>
      </c>
      <c r="AJ1182" s="61" t="str">
        <f>IF(AND(K1182&lt;&gt;"Match of the Day",K1182&lt;&gt;"Match of the Day 2",K1182&lt;&gt;"Match of the Day Repeat"),"",1+MAX($AJ$10:AJ1181))</f>
        <v/>
      </c>
    </row>
    <row r="1183" spans="34:36" x14ac:dyDescent="0.35">
      <c r="AH1183" s="16" t="str">
        <f>IF(AND(B1183="Premier League",E1183="Live"),_xlfn.XLOOKUP(_xlfn.TEXTJOIN(" vs ",,C1183:D1183),Calendar!G:G,Calendar!B:B),IF(AND(B1183="Premier League",E1183="Highlights"),_xlfn.XLOOKUP(H1183,Calendar!O:O,Calendar!N:N,,-1),""))</f>
        <v/>
      </c>
      <c r="AI1183" s="61" t="str">
        <f>IF(AND(AH1183&lt;&gt;"",E1183="Live"),_xlfn.XLOOKUP(_xlfn.TEXTJOIN(" vs ",,C1183:D1183),Calendar!G:G,Calendar!K:K),"")</f>
        <v/>
      </c>
      <c r="AJ1183" s="61" t="str">
        <f>IF(AND(K1183&lt;&gt;"Match of the Day",K1183&lt;&gt;"Match of the Day 2",K1183&lt;&gt;"Match of the Day Repeat"),"",1+MAX($AJ$10:AJ1182))</f>
        <v/>
      </c>
    </row>
    <row r="1184" spans="34:36" x14ac:dyDescent="0.35">
      <c r="AH1184" s="16" t="str">
        <f>IF(AND(B1184="Premier League",E1184="Live"),_xlfn.XLOOKUP(_xlfn.TEXTJOIN(" vs ",,C1184:D1184),Calendar!G:G,Calendar!B:B),IF(AND(B1184="Premier League",E1184="Highlights"),_xlfn.XLOOKUP(H1184,Calendar!O:O,Calendar!N:N,,-1),""))</f>
        <v/>
      </c>
      <c r="AI1184" s="61" t="str">
        <f>IF(AND(AH1184&lt;&gt;"",E1184="Live"),_xlfn.XLOOKUP(_xlfn.TEXTJOIN(" vs ",,C1184:D1184),Calendar!G:G,Calendar!K:K),"")</f>
        <v/>
      </c>
      <c r="AJ1184" s="61" t="str">
        <f>IF(AND(K1184&lt;&gt;"Match of the Day",K1184&lt;&gt;"Match of the Day 2",K1184&lt;&gt;"Match of the Day Repeat"),"",1+MAX($AJ$10:AJ1183))</f>
        <v/>
      </c>
    </row>
    <row r="1185" spans="34:36" x14ac:dyDescent="0.35">
      <c r="AH1185" s="16" t="str">
        <f>IF(AND(B1185="Premier League",E1185="Live"),_xlfn.XLOOKUP(_xlfn.TEXTJOIN(" vs ",,C1185:D1185),Calendar!G:G,Calendar!B:B),IF(AND(B1185="Premier League",E1185="Highlights"),_xlfn.XLOOKUP(H1185,Calendar!O:O,Calendar!N:N,,-1),""))</f>
        <v/>
      </c>
      <c r="AI1185" s="61" t="str">
        <f>IF(AND(AH1185&lt;&gt;"",E1185="Live"),_xlfn.XLOOKUP(_xlfn.TEXTJOIN(" vs ",,C1185:D1185),Calendar!G:G,Calendar!K:K),"")</f>
        <v/>
      </c>
      <c r="AJ1185" s="61" t="str">
        <f>IF(AND(K1185&lt;&gt;"Match of the Day",K1185&lt;&gt;"Match of the Day 2",K1185&lt;&gt;"Match of the Day Repeat"),"",1+MAX($AJ$10:AJ1184))</f>
        <v/>
      </c>
    </row>
    <row r="1186" spans="34:36" x14ac:dyDescent="0.35">
      <c r="AH1186" s="16" t="str">
        <f>IF(AND(B1186="Premier League",E1186="Live"),_xlfn.XLOOKUP(_xlfn.TEXTJOIN(" vs ",,C1186:D1186),Calendar!G:G,Calendar!B:B),IF(AND(B1186="Premier League",E1186="Highlights"),_xlfn.XLOOKUP(H1186,Calendar!O:O,Calendar!N:N,,-1),""))</f>
        <v/>
      </c>
      <c r="AI1186" s="61" t="str">
        <f>IF(AND(AH1186&lt;&gt;"",E1186="Live"),_xlfn.XLOOKUP(_xlfn.TEXTJOIN(" vs ",,C1186:D1186),Calendar!G:G,Calendar!K:K),"")</f>
        <v/>
      </c>
      <c r="AJ1186" s="61" t="str">
        <f>IF(AND(K1186&lt;&gt;"Match of the Day",K1186&lt;&gt;"Match of the Day 2",K1186&lt;&gt;"Match of the Day Repeat"),"",1+MAX($AJ$10:AJ1185))</f>
        <v/>
      </c>
    </row>
    <row r="1187" spans="34:36" x14ac:dyDescent="0.35">
      <c r="AH1187" s="16" t="str">
        <f>IF(AND(B1187="Premier League",E1187="Live"),_xlfn.XLOOKUP(_xlfn.TEXTJOIN(" vs ",,C1187:D1187),Calendar!G:G,Calendar!B:B),IF(AND(B1187="Premier League",E1187="Highlights"),_xlfn.XLOOKUP(H1187,Calendar!O:O,Calendar!N:N,,-1),""))</f>
        <v/>
      </c>
      <c r="AI1187" s="61" t="str">
        <f>IF(AND(AH1187&lt;&gt;"",E1187="Live"),_xlfn.XLOOKUP(_xlfn.TEXTJOIN(" vs ",,C1187:D1187),Calendar!G:G,Calendar!K:K),"")</f>
        <v/>
      </c>
      <c r="AJ1187" s="61" t="str">
        <f>IF(AND(K1187&lt;&gt;"Match of the Day",K1187&lt;&gt;"Match of the Day 2",K1187&lt;&gt;"Match of the Day Repeat"),"",1+MAX($AJ$10:AJ1186))</f>
        <v/>
      </c>
    </row>
    <row r="1188" spans="34:36" x14ac:dyDescent="0.35">
      <c r="AH1188" s="16" t="str">
        <f>IF(AND(B1188="Premier League",E1188="Live"),_xlfn.XLOOKUP(_xlfn.TEXTJOIN(" vs ",,C1188:D1188),Calendar!G:G,Calendar!B:B),IF(AND(B1188="Premier League",E1188="Highlights"),_xlfn.XLOOKUP(H1188,Calendar!O:O,Calendar!N:N,,-1),""))</f>
        <v/>
      </c>
      <c r="AI1188" s="61" t="str">
        <f>IF(AND(AH1188&lt;&gt;"",E1188="Live"),_xlfn.XLOOKUP(_xlfn.TEXTJOIN(" vs ",,C1188:D1188),Calendar!G:G,Calendar!K:K),"")</f>
        <v/>
      </c>
      <c r="AJ1188" s="61" t="str">
        <f>IF(AND(K1188&lt;&gt;"Match of the Day",K1188&lt;&gt;"Match of the Day 2",K1188&lt;&gt;"Match of the Day Repeat"),"",1+MAX($AJ$10:AJ1187))</f>
        <v/>
      </c>
    </row>
    <row r="1189" spans="34:36" x14ac:dyDescent="0.35">
      <c r="AH1189" s="16" t="str">
        <f>IF(AND(B1189="Premier League",E1189="Live"),_xlfn.XLOOKUP(_xlfn.TEXTJOIN(" vs ",,C1189:D1189),Calendar!G:G,Calendar!B:B),IF(AND(B1189="Premier League",E1189="Highlights"),_xlfn.XLOOKUP(H1189,Calendar!O:O,Calendar!N:N,,-1),""))</f>
        <v/>
      </c>
      <c r="AI1189" s="61" t="str">
        <f>IF(AND(AH1189&lt;&gt;"",E1189="Live"),_xlfn.XLOOKUP(_xlfn.TEXTJOIN(" vs ",,C1189:D1189),Calendar!G:G,Calendar!K:K),"")</f>
        <v/>
      </c>
      <c r="AJ1189" s="61" t="str">
        <f>IF(AND(K1189&lt;&gt;"Match of the Day",K1189&lt;&gt;"Match of the Day 2",K1189&lt;&gt;"Match of the Day Repeat"),"",1+MAX($AJ$10:AJ1188))</f>
        <v/>
      </c>
    </row>
    <row r="1190" spans="34:36" x14ac:dyDescent="0.35">
      <c r="AH1190" s="16" t="str">
        <f>IF(AND(B1190="Premier League",E1190="Live"),_xlfn.XLOOKUP(_xlfn.TEXTJOIN(" vs ",,C1190:D1190),Calendar!G:G,Calendar!B:B),IF(AND(B1190="Premier League",E1190="Highlights"),_xlfn.XLOOKUP(H1190,Calendar!O:O,Calendar!N:N,,-1),""))</f>
        <v/>
      </c>
      <c r="AI1190" s="61" t="str">
        <f>IF(AND(AH1190&lt;&gt;"",E1190="Live"),_xlfn.XLOOKUP(_xlfn.TEXTJOIN(" vs ",,C1190:D1190),Calendar!G:G,Calendar!K:K),"")</f>
        <v/>
      </c>
      <c r="AJ1190" s="61" t="str">
        <f>IF(AND(K1190&lt;&gt;"Match of the Day",K1190&lt;&gt;"Match of the Day 2",K1190&lt;&gt;"Match of the Day Repeat"),"",1+MAX($AJ$10:AJ1189))</f>
        <v/>
      </c>
    </row>
    <row r="1191" spans="34:36" x14ac:dyDescent="0.35">
      <c r="AH1191" s="16" t="str">
        <f>IF(AND(B1191="Premier League",E1191="Live"),_xlfn.XLOOKUP(_xlfn.TEXTJOIN(" vs ",,C1191:D1191),Calendar!G:G,Calendar!B:B),IF(AND(B1191="Premier League",E1191="Highlights"),_xlfn.XLOOKUP(H1191,Calendar!O:O,Calendar!N:N,,-1),""))</f>
        <v/>
      </c>
      <c r="AI1191" s="61" t="str">
        <f>IF(AND(AH1191&lt;&gt;"",E1191="Live"),_xlfn.XLOOKUP(_xlfn.TEXTJOIN(" vs ",,C1191:D1191),Calendar!G:G,Calendar!K:K),"")</f>
        <v/>
      </c>
      <c r="AJ1191" s="61" t="str">
        <f>IF(AND(K1191&lt;&gt;"Match of the Day",K1191&lt;&gt;"Match of the Day 2",K1191&lt;&gt;"Match of the Day Repeat"),"",1+MAX($AJ$10:AJ1190))</f>
        <v/>
      </c>
    </row>
    <row r="1192" spans="34:36" x14ac:dyDescent="0.35">
      <c r="AH1192" s="16" t="str">
        <f>IF(AND(B1192="Premier League",E1192="Live"),_xlfn.XLOOKUP(_xlfn.TEXTJOIN(" vs ",,C1192:D1192),Calendar!G:G,Calendar!B:B),IF(AND(B1192="Premier League",E1192="Highlights"),_xlfn.XLOOKUP(H1192,Calendar!O:O,Calendar!N:N,,-1),""))</f>
        <v/>
      </c>
      <c r="AI1192" s="61" t="str">
        <f>IF(AND(AH1192&lt;&gt;"",E1192="Live"),_xlfn.XLOOKUP(_xlfn.TEXTJOIN(" vs ",,C1192:D1192),Calendar!G:G,Calendar!K:K),"")</f>
        <v/>
      </c>
      <c r="AJ1192" s="61" t="str">
        <f>IF(AND(K1192&lt;&gt;"Match of the Day",K1192&lt;&gt;"Match of the Day 2",K1192&lt;&gt;"Match of the Day Repeat"),"",1+MAX($AJ$10:AJ1191))</f>
        <v/>
      </c>
    </row>
    <row r="1193" spans="34:36" x14ac:dyDescent="0.35">
      <c r="AH1193" s="16" t="str">
        <f>IF(AND(B1193="Premier League",E1193="Live"),_xlfn.XLOOKUP(_xlfn.TEXTJOIN(" vs ",,C1193:D1193),Calendar!G:G,Calendar!B:B),IF(AND(B1193="Premier League",E1193="Highlights"),_xlfn.XLOOKUP(H1193,Calendar!O:O,Calendar!N:N,,-1),""))</f>
        <v/>
      </c>
      <c r="AI1193" s="61" t="str">
        <f>IF(AND(AH1193&lt;&gt;"",E1193="Live"),_xlfn.XLOOKUP(_xlfn.TEXTJOIN(" vs ",,C1193:D1193),Calendar!G:G,Calendar!K:K),"")</f>
        <v/>
      </c>
      <c r="AJ1193" s="61" t="str">
        <f>IF(AND(K1193&lt;&gt;"Match of the Day",K1193&lt;&gt;"Match of the Day 2",K1193&lt;&gt;"Match of the Day Repeat"),"",1+MAX($AJ$10:AJ1192))</f>
        <v/>
      </c>
    </row>
    <row r="1194" spans="34:36" x14ac:dyDescent="0.35">
      <c r="AH1194" s="16" t="str">
        <f>IF(AND(B1194="Premier League",E1194="Live"),_xlfn.XLOOKUP(_xlfn.TEXTJOIN(" vs ",,C1194:D1194),Calendar!G:G,Calendar!B:B),IF(AND(B1194="Premier League",E1194="Highlights"),_xlfn.XLOOKUP(H1194,Calendar!O:O,Calendar!N:N,,-1),""))</f>
        <v/>
      </c>
      <c r="AI1194" s="61" t="str">
        <f>IF(AND(AH1194&lt;&gt;"",E1194="Live"),_xlfn.XLOOKUP(_xlfn.TEXTJOIN(" vs ",,C1194:D1194),Calendar!G:G,Calendar!K:K),"")</f>
        <v/>
      </c>
      <c r="AJ1194" s="61" t="str">
        <f>IF(AND(K1194&lt;&gt;"Match of the Day",K1194&lt;&gt;"Match of the Day 2",K1194&lt;&gt;"Match of the Day Repeat"),"",1+MAX($AJ$10:AJ1193))</f>
        <v/>
      </c>
    </row>
    <row r="1195" spans="34:36" x14ac:dyDescent="0.35">
      <c r="AH1195" s="16" t="str">
        <f>IF(AND(B1195="Premier League",E1195="Live"),_xlfn.XLOOKUP(_xlfn.TEXTJOIN(" vs ",,C1195:D1195),Calendar!G:G,Calendar!B:B),IF(AND(B1195="Premier League",E1195="Highlights"),_xlfn.XLOOKUP(H1195,Calendar!O:O,Calendar!N:N,,-1),""))</f>
        <v/>
      </c>
      <c r="AI1195" s="61" t="str">
        <f>IF(AND(AH1195&lt;&gt;"",E1195="Live"),_xlfn.XLOOKUP(_xlfn.TEXTJOIN(" vs ",,C1195:D1195),Calendar!G:G,Calendar!K:K),"")</f>
        <v/>
      </c>
      <c r="AJ1195" s="61" t="str">
        <f>IF(AND(K1195&lt;&gt;"Match of the Day",K1195&lt;&gt;"Match of the Day 2",K1195&lt;&gt;"Match of the Day Repeat"),"",1+MAX($AJ$10:AJ1194))</f>
        <v/>
      </c>
    </row>
    <row r="1196" spans="34:36" x14ac:dyDescent="0.35">
      <c r="AH1196" s="16" t="str">
        <f>IF(AND(B1196="Premier League",E1196="Live"),_xlfn.XLOOKUP(_xlfn.TEXTJOIN(" vs ",,C1196:D1196),Calendar!G:G,Calendar!B:B),IF(AND(B1196="Premier League",E1196="Highlights"),_xlfn.XLOOKUP(H1196,Calendar!O:O,Calendar!N:N,,-1),""))</f>
        <v/>
      </c>
      <c r="AI1196" s="61" t="str">
        <f>IF(AND(AH1196&lt;&gt;"",E1196="Live"),_xlfn.XLOOKUP(_xlfn.TEXTJOIN(" vs ",,C1196:D1196),Calendar!G:G,Calendar!K:K),"")</f>
        <v/>
      </c>
      <c r="AJ1196" s="61" t="str">
        <f>IF(AND(K1196&lt;&gt;"Match of the Day",K1196&lt;&gt;"Match of the Day 2",K1196&lt;&gt;"Match of the Day Repeat"),"",1+MAX($AJ$10:AJ1195))</f>
        <v/>
      </c>
    </row>
    <row r="1197" spans="34:36" x14ac:dyDescent="0.35">
      <c r="AH1197" s="16" t="str">
        <f>IF(AND(B1197="Premier League",E1197="Live"),_xlfn.XLOOKUP(_xlfn.TEXTJOIN(" vs ",,C1197:D1197),Calendar!G:G,Calendar!B:B),IF(AND(B1197="Premier League",E1197="Highlights"),_xlfn.XLOOKUP(H1197,Calendar!O:O,Calendar!N:N,,-1),""))</f>
        <v/>
      </c>
      <c r="AI1197" s="61" t="str">
        <f>IF(AND(AH1197&lt;&gt;"",E1197="Live"),_xlfn.XLOOKUP(_xlfn.TEXTJOIN(" vs ",,C1197:D1197),Calendar!G:G,Calendar!K:K),"")</f>
        <v/>
      </c>
      <c r="AJ1197" s="61" t="str">
        <f>IF(AND(K1197&lt;&gt;"Match of the Day",K1197&lt;&gt;"Match of the Day 2",K1197&lt;&gt;"Match of the Day Repeat"),"",1+MAX($AJ$10:AJ1196))</f>
        <v/>
      </c>
    </row>
    <row r="1198" spans="34:36" x14ac:dyDescent="0.35">
      <c r="AH1198" s="16" t="str">
        <f>IF(AND(B1198="Premier League",E1198="Live"),_xlfn.XLOOKUP(_xlfn.TEXTJOIN(" vs ",,C1198:D1198),Calendar!G:G,Calendar!B:B),IF(AND(B1198="Premier League",E1198="Highlights"),_xlfn.XLOOKUP(H1198,Calendar!O:O,Calendar!N:N,,-1),""))</f>
        <v/>
      </c>
      <c r="AI1198" s="61" t="str">
        <f>IF(AND(AH1198&lt;&gt;"",E1198="Live"),_xlfn.XLOOKUP(_xlfn.TEXTJOIN(" vs ",,C1198:D1198),Calendar!G:G,Calendar!K:K),"")</f>
        <v/>
      </c>
      <c r="AJ1198" s="61" t="str">
        <f>IF(AND(K1198&lt;&gt;"Match of the Day",K1198&lt;&gt;"Match of the Day 2",K1198&lt;&gt;"Match of the Day Repeat"),"",1+MAX($AJ$10:AJ1197))</f>
        <v/>
      </c>
    </row>
    <row r="1199" spans="34:36" x14ac:dyDescent="0.35">
      <c r="AH1199" s="16" t="str">
        <f>IF(AND(B1199="Premier League",E1199="Live"),_xlfn.XLOOKUP(_xlfn.TEXTJOIN(" vs ",,C1199:D1199),Calendar!G:G,Calendar!B:B),IF(AND(B1199="Premier League",E1199="Highlights"),_xlfn.XLOOKUP(H1199,Calendar!O:O,Calendar!N:N,,-1),""))</f>
        <v/>
      </c>
      <c r="AI1199" s="61" t="str">
        <f>IF(AND(AH1199&lt;&gt;"",E1199="Live"),_xlfn.XLOOKUP(_xlfn.TEXTJOIN(" vs ",,C1199:D1199),Calendar!G:G,Calendar!K:K),"")</f>
        <v/>
      </c>
      <c r="AJ1199" s="61" t="str">
        <f>IF(AND(K1199&lt;&gt;"Match of the Day",K1199&lt;&gt;"Match of the Day 2",K1199&lt;&gt;"Match of the Day Repeat"),"",1+MAX($AJ$10:AJ1198))</f>
        <v/>
      </c>
    </row>
    <row r="1200" spans="34:36" x14ac:dyDescent="0.35">
      <c r="AH1200" s="16" t="str">
        <f>IF(AND(B1200="Premier League",E1200="Live"),_xlfn.XLOOKUP(_xlfn.TEXTJOIN(" vs ",,C1200:D1200),Calendar!G:G,Calendar!B:B),IF(AND(B1200="Premier League",E1200="Highlights"),_xlfn.XLOOKUP(H1200,Calendar!O:O,Calendar!N:N,,-1),""))</f>
        <v/>
      </c>
      <c r="AI1200" s="61" t="str">
        <f>IF(AND(AH1200&lt;&gt;"",E1200="Live"),_xlfn.XLOOKUP(_xlfn.TEXTJOIN(" vs ",,C1200:D1200),Calendar!G:G,Calendar!K:K),"")</f>
        <v/>
      </c>
      <c r="AJ1200" s="61" t="str">
        <f>IF(AND(K1200&lt;&gt;"Match of the Day",K1200&lt;&gt;"Match of the Day 2",K1200&lt;&gt;"Match of the Day Repeat"),"",1+MAX($AJ$10:AJ1199))</f>
        <v/>
      </c>
    </row>
    <row r="1201" spans="34:36" x14ac:dyDescent="0.35">
      <c r="AH1201" s="16" t="str">
        <f>IF(AND(B1201="Premier League",E1201="Live"),_xlfn.XLOOKUP(_xlfn.TEXTJOIN(" vs ",,C1201:D1201),Calendar!G:G,Calendar!B:B),IF(AND(B1201="Premier League",E1201="Highlights"),_xlfn.XLOOKUP(H1201,Calendar!O:O,Calendar!N:N,,-1),""))</f>
        <v/>
      </c>
      <c r="AI1201" s="61" t="str">
        <f>IF(AND(AH1201&lt;&gt;"",E1201="Live"),_xlfn.XLOOKUP(_xlfn.TEXTJOIN(" vs ",,C1201:D1201),Calendar!G:G,Calendar!K:K),"")</f>
        <v/>
      </c>
      <c r="AJ1201" s="61" t="str">
        <f>IF(AND(K1201&lt;&gt;"Match of the Day",K1201&lt;&gt;"Match of the Day 2",K1201&lt;&gt;"Match of the Day Repeat"),"",1+MAX($AJ$10:AJ1200))</f>
        <v/>
      </c>
    </row>
    <row r="1202" spans="34:36" x14ac:dyDescent="0.35">
      <c r="AH1202" s="16" t="str">
        <f>IF(AND(B1202="Premier League",E1202="Live"),_xlfn.XLOOKUP(_xlfn.TEXTJOIN(" vs ",,C1202:D1202),Calendar!G:G,Calendar!B:B),IF(AND(B1202="Premier League",E1202="Highlights"),_xlfn.XLOOKUP(H1202,Calendar!O:O,Calendar!N:N,,-1),""))</f>
        <v/>
      </c>
      <c r="AI1202" s="61" t="str">
        <f>IF(AND(AH1202&lt;&gt;"",E1202="Live"),_xlfn.XLOOKUP(_xlfn.TEXTJOIN(" vs ",,C1202:D1202),Calendar!G:G,Calendar!K:K),"")</f>
        <v/>
      </c>
      <c r="AJ1202" s="61" t="str">
        <f>IF(AND(K1202&lt;&gt;"Match of the Day",K1202&lt;&gt;"Match of the Day 2",K1202&lt;&gt;"Match of the Day Repeat"),"",1+MAX($AJ$10:AJ1201))</f>
        <v/>
      </c>
    </row>
    <row r="1203" spans="34:36" x14ac:dyDescent="0.35">
      <c r="AH1203" s="16" t="str">
        <f>IF(AND(B1203="Premier League",E1203="Live"),_xlfn.XLOOKUP(_xlfn.TEXTJOIN(" vs ",,C1203:D1203),Calendar!G:G,Calendar!B:B),IF(AND(B1203="Premier League",E1203="Highlights"),_xlfn.XLOOKUP(H1203,Calendar!O:O,Calendar!N:N,,-1),""))</f>
        <v/>
      </c>
      <c r="AI1203" s="61" t="str">
        <f>IF(AND(AH1203&lt;&gt;"",E1203="Live"),_xlfn.XLOOKUP(_xlfn.TEXTJOIN(" vs ",,C1203:D1203),Calendar!G:G,Calendar!K:K),"")</f>
        <v/>
      </c>
      <c r="AJ1203" s="61" t="str">
        <f>IF(AND(K1203&lt;&gt;"Match of the Day",K1203&lt;&gt;"Match of the Day 2",K1203&lt;&gt;"Match of the Day Repeat"),"",1+MAX($AJ$10:AJ1202))</f>
        <v/>
      </c>
    </row>
    <row r="1204" spans="34:36" x14ac:dyDescent="0.35">
      <c r="AH1204" s="16" t="str">
        <f>IF(AND(B1204="Premier League",E1204="Live"),_xlfn.XLOOKUP(_xlfn.TEXTJOIN(" vs ",,C1204:D1204),Calendar!G:G,Calendar!B:B),IF(AND(B1204="Premier League",E1204="Highlights"),_xlfn.XLOOKUP(H1204,Calendar!O:O,Calendar!N:N,,-1),""))</f>
        <v/>
      </c>
      <c r="AI1204" s="61" t="str">
        <f>IF(AND(AH1204&lt;&gt;"",E1204="Live"),_xlfn.XLOOKUP(_xlfn.TEXTJOIN(" vs ",,C1204:D1204),Calendar!G:G,Calendar!K:K),"")</f>
        <v/>
      </c>
      <c r="AJ1204" s="61" t="str">
        <f>IF(AND(K1204&lt;&gt;"Match of the Day",K1204&lt;&gt;"Match of the Day 2",K1204&lt;&gt;"Match of the Day Repeat"),"",1+MAX($AJ$10:AJ1203))</f>
        <v/>
      </c>
    </row>
    <row r="1205" spans="34:36" x14ac:dyDescent="0.35">
      <c r="AH1205" s="16" t="str">
        <f>IF(AND(B1205="Premier League",E1205="Live"),_xlfn.XLOOKUP(_xlfn.TEXTJOIN(" vs ",,C1205:D1205),Calendar!G:G,Calendar!B:B),IF(AND(B1205="Premier League",E1205="Highlights"),_xlfn.XLOOKUP(H1205,Calendar!O:O,Calendar!N:N,,-1),""))</f>
        <v/>
      </c>
      <c r="AI1205" s="61" t="str">
        <f>IF(AND(AH1205&lt;&gt;"",E1205="Live"),_xlfn.XLOOKUP(_xlfn.TEXTJOIN(" vs ",,C1205:D1205),Calendar!G:G,Calendar!K:K),"")</f>
        <v/>
      </c>
      <c r="AJ1205" s="61" t="str">
        <f>IF(AND(K1205&lt;&gt;"Match of the Day",K1205&lt;&gt;"Match of the Day 2",K1205&lt;&gt;"Match of the Day Repeat"),"",1+MAX($AJ$10:AJ1204))</f>
        <v/>
      </c>
    </row>
    <row r="1206" spans="34:36" x14ac:dyDescent="0.35">
      <c r="AH1206" s="16" t="str">
        <f>IF(AND(B1206="Premier League",E1206="Live"),_xlfn.XLOOKUP(_xlfn.TEXTJOIN(" vs ",,C1206:D1206),Calendar!G:G,Calendar!B:B),IF(AND(B1206="Premier League",E1206="Highlights"),_xlfn.XLOOKUP(H1206,Calendar!O:O,Calendar!N:N,,-1),""))</f>
        <v/>
      </c>
      <c r="AI1206" s="61" t="str">
        <f>IF(AND(AH1206&lt;&gt;"",E1206="Live"),_xlfn.XLOOKUP(_xlfn.TEXTJOIN(" vs ",,C1206:D1206),Calendar!G:G,Calendar!K:K),"")</f>
        <v/>
      </c>
      <c r="AJ1206" s="61" t="str">
        <f>IF(AND(K1206&lt;&gt;"Match of the Day",K1206&lt;&gt;"Match of the Day 2",K1206&lt;&gt;"Match of the Day Repeat"),"",1+MAX($AJ$10:AJ1205))</f>
        <v/>
      </c>
    </row>
    <row r="1207" spans="34:36" x14ac:dyDescent="0.35">
      <c r="AH1207" s="16" t="str">
        <f>IF(AND(B1207="Premier League",E1207="Live"),_xlfn.XLOOKUP(_xlfn.TEXTJOIN(" vs ",,C1207:D1207),Calendar!G:G,Calendar!B:B),IF(AND(B1207="Premier League",E1207="Highlights"),_xlfn.XLOOKUP(H1207,Calendar!O:O,Calendar!N:N,,-1),""))</f>
        <v/>
      </c>
      <c r="AI1207" s="61" t="str">
        <f>IF(AND(AH1207&lt;&gt;"",E1207="Live"),_xlfn.XLOOKUP(_xlfn.TEXTJOIN(" vs ",,C1207:D1207),Calendar!G:G,Calendar!K:K),"")</f>
        <v/>
      </c>
      <c r="AJ1207" s="61" t="str">
        <f>IF(AND(K1207&lt;&gt;"Match of the Day",K1207&lt;&gt;"Match of the Day 2",K1207&lt;&gt;"Match of the Day Repeat"),"",1+MAX($AJ$10:AJ1206))</f>
        <v/>
      </c>
    </row>
    <row r="1208" spans="34:36" x14ac:dyDescent="0.35">
      <c r="AH1208" s="16" t="str">
        <f>IF(AND(B1208="Premier League",E1208="Live"),_xlfn.XLOOKUP(_xlfn.TEXTJOIN(" vs ",,C1208:D1208),Calendar!G:G,Calendar!B:B),IF(AND(B1208="Premier League",E1208="Highlights"),_xlfn.XLOOKUP(H1208,Calendar!O:O,Calendar!N:N,,-1),""))</f>
        <v/>
      </c>
      <c r="AI1208" s="61" t="str">
        <f>IF(AND(AH1208&lt;&gt;"",E1208="Live"),_xlfn.XLOOKUP(_xlfn.TEXTJOIN(" vs ",,C1208:D1208),Calendar!G:G,Calendar!K:K),"")</f>
        <v/>
      </c>
      <c r="AJ1208" s="61" t="str">
        <f>IF(AND(K1208&lt;&gt;"Match of the Day",K1208&lt;&gt;"Match of the Day 2",K1208&lt;&gt;"Match of the Day Repeat"),"",1+MAX($AJ$10:AJ1207))</f>
        <v/>
      </c>
    </row>
    <row r="1209" spans="34:36" x14ac:dyDescent="0.35">
      <c r="AH1209" s="16" t="str">
        <f>IF(AND(B1209="Premier League",E1209="Live"),_xlfn.XLOOKUP(_xlfn.TEXTJOIN(" vs ",,C1209:D1209),Calendar!G:G,Calendar!B:B),IF(AND(B1209="Premier League",E1209="Highlights"),_xlfn.XLOOKUP(H1209,Calendar!O:O,Calendar!N:N,,-1),""))</f>
        <v/>
      </c>
      <c r="AI1209" s="61" t="str">
        <f>IF(AND(AH1209&lt;&gt;"",E1209="Live"),_xlfn.XLOOKUP(_xlfn.TEXTJOIN(" vs ",,C1209:D1209),Calendar!G:G,Calendar!K:K),"")</f>
        <v/>
      </c>
      <c r="AJ1209" s="61" t="str">
        <f>IF(AND(K1209&lt;&gt;"Match of the Day",K1209&lt;&gt;"Match of the Day 2",K1209&lt;&gt;"Match of the Day Repeat"),"",1+MAX($AJ$10:AJ1208))</f>
        <v/>
      </c>
    </row>
    <row r="1210" spans="34:36" x14ac:dyDescent="0.35">
      <c r="AH1210" s="16" t="str">
        <f>IF(AND(B1210="Premier League",E1210="Live"),_xlfn.XLOOKUP(_xlfn.TEXTJOIN(" vs ",,C1210:D1210),Calendar!G:G,Calendar!B:B),IF(AND(B1210="Premier League",E1210="Highlights"),_xlfn.XLOOKUP(H1210,Calendar!O:O,Calendar!N:N,,-1),""))</f>
        <v/>
      </c>
      <c r="AI1210" s="61" t="str">
        <f>IF(AND(AH1210&lt;&gt;"",E1210="Live"),_xlfn.XLOOKUP(_xlfn.TEXTJOIN(" vs ",,C1210:D1210),Calendar!G:G,Calendar!K:K),"")</f>
        <v/>
      </c>
      <c r="AJ1210" s="61" t="str">
        <f>IF(AND(K1210&lt;&gt;"Match of the Day",K1210&lt;&gt;"Match of the Day 2",K1210&lt;&gt;"Match of the Day Repeat"),"",1+MAX($AJ$10:AJ1209))</f>
        <v/>
      </c>
    </row>
    <row r="1211" spans="34:36" x14ac:dyDescent="0.35">
      <c r="AH1211" s="16" t="str">
        <f>IF(AND(B1211="Premier League",E1211="Live"),_xlfn.XLOOKUP(_xlfn.TEXTJOIN(" vs ",,C1211:D1211),Calendar!G:G,Calendar!B:B),IF(AND(B1211="Premier League",E1211="Highlights"),_xlfn.XLOOKUP(H1211,Calendar!O:O,Calendar!N:N,,-1),""))</f>
        <v/>
      </c>
      <c r="AI1211" s="61" t="str">
        <f>IF(AND(AH1211&lt;&gt;"",E1211="Live"),_xlfn.XLOOKUP(_xlfn.TEXTJOIN(" vs ",,C1211:D1211),Calendar!G:G,Calendar!K:K),"")</f>
        <v/>
      </c>
      <c r="AJ1211" s="61" t="str">
        <f>IF(AND(K1211&lt;&gt;"Match of the Day",K1211&lt;&gt;"Match of the Day 2",K1211&lt;&gt;"Match of the Day Repeat"),"",1+MAX($AJ$10:AJ1210))</f>
        <v/>
      </c>
    </row>
    <row r="1212" spans="34:36" x14ac:dyDescent="0.35">
      <c r="AH1212" s="16" t="str">
        <f>IF(AND(B1212="Premier League",E1212="Live"),_xlfn.XLOOKUP(_xlfn.TEXTJOIN(" vs ",,C1212:D1212),Calendar!G:G,Calendar!B:B),IF(AND(B1212="Premier League",E1212="Highlights"),_xlfn.XLOOKUP(H1212,Calendar!O:O,Calendar!N:N,,-1),""))</f>
        <v/>
      </c>
      <c r="AI1212" s="61" t="str">
        <f>IF(AND(AH1212&lt;&gt;"",E1212="Live"),_xlfn.XLOOKUP(_xlfn.TEXTJOIN(" vs ",,C1212:D1212),Calendar!G:G,Calendar!K:K),"")</f>
        <v/>
      </c>
      <c r="AJ1212" s="61" t="str">
        <f>IF(AND(K1212&lt;&gt;"Match of the Day",K1212&lt;&gt;"Match of the Day 2",K1212&lt;&gt;"Match of the Day Repeat"),"",1+MAX($AJ$10:AJ1211))</f>
        <v/>
      </c>
    </row>
    <row r="1213" spans="34:36" x14ac:dyDescent="0.35">
      <c r="AH1213" s="16" t="str">
        <f>IF(AND(B1213="Premier League",E1213="Live"),_xlfn.XLOOKUP(_xlfn.TEXTJOIN(" vs ",,C1213:D1213),Calendar!G:G,Calendar!B:B),IF(AND(B1213="Premier League",E1213="Highlights"),_xlfn.XLOOKUP(H1213,Calendar!O:O,Calendar!N:N,,-1),""))</f>
        <v/>
      </c>
      <c r="AI1213" s="61" t="str">
        <f>IF(AND(AH1213&lt;&gt;"",E1213="Live"),_xlfn.XLOOKUP(_xlfn.TEXTJOIN(" vs ",,C1213:D1213),Calendar!G:G,Calendar!K:K),"")</f>
        <v/>
      </c>
      <c r="AJ1213" s="61" t="str">
        <f>IF(AND(K1213&lt;&gt;"Match of the Day",K1213&lt;&gt;"Match of the Day 2",K1213&lt;&gt;"Match of the Day Repeat"),"",1+MAX($AJ$10:AJ1212))</f>
        <v/>
      </c>
    </row>
    <row r="1214" spans="34:36" x14ac:dyDescent="0.35">
      <c r="AH1214" s="16" t="str">
        <f>IF(AND(B1214="Premier League",E1214="Live"),_xlfn.XLOOKUP(_xlfn.TEXTJOIN(" vs ",,C1214:D1214),Calendar!G:G,Calendar!B:B),IF(AND(B1214="Premier League",E1214="Highlights"),_xlfn.XLOOKUP(H1214,Calendar!O:O,Calendar!N:N,,-1),""))</f>
        <v/>
      </c>
      <c r="AI1214" s="61" t="str">
        <f>IF(AND(AH1214&lt;&gt;"",E1214="Live"),_xlfn.XLOOKUP(_xlfn.TEXTJOIN(" vs ",,C1214:D1214),Calendar!G:G,Calendar!K:K),"")</f>
        <v/>
      </c>
      <c r="AJ1214" s="61" t="str">
        <f>IF(AND(K1214&lt;&gt;"Match of the Day",K1214&lt;&gt;"Match of the Day 2",K1214&lt;&gt;"Match of the Day Repeat"),"",1+MAX($AJ$10:AJ1213))</f>
        <v/>
      </c>
    </row>
    <row r="1215" spans="34:36" x14ac:dyDescent="0.35">
      <c r="AH1215" s="16" t="str">
        <f>IF(AND(B1215="Premier League",E1215="Live"),_xlfn.XLOOKUP(_xlfn.TEXTJOIN(" vs ",,C1215:D1215),Calendar!G:G,Calendar!B:B),IF(AND(B1215="Premier League",E1215="Highlights"),_xlfn.XLOOKUP(H1215,Calendar!O:O,Calendar!N:N,,-1),""))</f>
        <v/>
      </c>
      <c r="AI1215" s="61" t="str">
        <f>IF(AND(AH1215&lt;&gt;"",E1215="Live"),_xlfn.XLOOKUP(_xlfn.TEXTJOIN(" vs ",,C1215:D1215),Calendar!G:G,Calendar!K:K),"")</f>
        <v/>
      </c>
      <c r="AJ1215" s="61" t="str">
        <f>IF(AND(K1215&lt;&gt;"Match of the Day",K1215&lt;&gt;"Match of the Day 2",K1215&lt;&gt;"Match of the Day Repeat"),"",1+MAX($AJ$10:AJ1214))</f>
        <v/>
      </c>
    </row>
    <row r="1216" spans="34:36" x14ac:dyDescent="0.35">
      <c r="AH1216" s="16" t="str">
        <f>IF(AND(B1216="Premier League",E1216="Live"),_xlfn.XLOOKUP(_xlfn.TEXTJOIN(" vs ",,C1216:D1216),Calendar!G:G,Calendar!B:B),IF(AND(B1216="Premier League",E1216="Highlights"),_xlfn.XLOOKUP(H1216,Calendar!O:O,Calendar!N:N,,-1),""))</f>
        <v/>
      </c>
      <c r="AI1216" s="61" t="str">
        <f>IF(AND(AH1216&lt;&gt;"",E1216="Live"),_xlfn.XLOOKUP(_xlfn.TEXTJOIN(" vs ",,C1216:D1216),Calendar!G:G,Calendar!K:K),"")</f>
        <v/>
      </c>
      <c r="AJ1216" s="61" t="str">
        <f>IF(AND(K1216&lt;&gt;"Match of the Day",K1216&lt;&gt;"Match of the Day 2",K1216&lt;&gt;"Match of the Day Repeat"),"",1+MAX($AJ$10:AJ1215))</f>
        <v/>
      </c>
    </row>
    <row r="1217" spans="34:36" x14ac:dyDescent="0.35">
      <c r="AH1217" s="16" t="str">
        <f>IF(AND(B1217="Premier League",E1217="Live"),_xlfn.XLOOKUP(_xlfn.TEXTJOIN(" vs ",,C1217:D1217),Calendar!G:G,Calendar!B:B),IF(AND(B1217="Premier League",E1217="Highlights"),_xlfn.XLOOKUP(H1217,Calendar!O:O,Calendar!N:N,,-1),""))</f>
        <v/>
      </c>
      <c r="AI1217" s="61" t="str">
        <f>IF(AND(AH1217&lt;&gt;"",E1217="Live"),_xlfn.XLOOKUP(_xlfn.TEXTJOIN(" vs ",,C1217:D1217),Calendar!G:G,Calendar!K:K),"")</f>
        <v/>
      </c>
      <c r="AJ1217" s="61" t="str">
        <f>IF(AND(K1217&lt;&gt;"Match of the Day",K1217&lt;&gt;"Match of the Day 2",K1217&lt;&gt;"Match of the Day Repeat"),"",1+MAX($AJ$10:AJ1216))</f>
        <v/>
      </c>
    </row>
    <row r="1218" spans="34:36" x14ac:dyDescent="0.35">
      <c r="AH1218" s="16" t="str">
        <f>IF(AND(B1218="Premier League",E1218="Live"),_xlfn.XLOOKUP(_xlfn.TEXTJOIN(" vs ",,C1218:D1218),Calendar!G:G,Calendar!B:B),IF(AND(B1218="Premier League",E1218="Highlights"),_xlfn.XLOOKUP(H1218,Calendar!O:O,Calendar!N:N,,-1),""))</f>
        <v/>
      </c>
      <c r="AI1218" s="61" t="str">
        <f>IF(AND(AH1218&lt;&gt;"",E1218="Live"),_xlfn.XLOOKUP(_xlfn.TEXTJOIN(" vs ",,C1218:D1218),Calendar!G:G,Calendar!K:K),"")</f>
        <v/>
      </c>
      <c r="AJ1218" s="61" t="str">
        <f>IF(AND(K1218&lt;&gt;"Match of the Day",K1218&lt;&gt;"Match of the Day 2",K1218&lt;&gt;"Match of the Day Repeat"),"",1+MAX($AJ$10:AJ1217))</f>
        <v/>
      </c>
    </row>
    <row r="1219" spans="34:36" x14ac:dyDescent="0.35">
      <c r="AH1219" s="16" t="str">
        <f>IF(AND(B1219="Premier League",E1219="Live"),_xlfn.XLOOKUP(_xlfn.TEXTJOIN(" vs ",,C1219:D1219),Calendar!G:G,Calendar!B:B),IF(AND(B1219="Premier League",E1219="Highlights"),_xlfn.XLOOKUP(H1219,Calendar!O:O,Calendar!N:N,,-1),""))</f>
        <v/>
      </c>
      <c r="AI1219" s="61" t="str">
        <f>IF(AND(AH1219&lt;&gt;"",E1219="Live"),_xlfn.XLOOKUP(_xlfn.TEXTJOIN(" vs ",,C1219:D1219),Calendar!G:G,Calendar!K:K),"")</f>
        <v/>
      </c>
      <c r="AJ1219" s="61" t="str">
        <f>IF(AND(K1219&lt;&gt;"Match of the Day",K1219&lt;&gt;"Match of the Day 2",K1219&lt;&gt;"Match of the Day Repeat"),"",1+MAX($AJ$10:AJ1218))</f>
        <v/>
      </c>
    </row>
    <row r="1220" spans="34:36" x14ac:dyDescent="0.35">
      <c r="AH1220" s="16" t="str">
        <f>IF(AND(B1220="Premier League",E1220="Live"),_xlfn.XLOOKUP(_xlfn.TEXTJOIN(" vs ",,C1220:D1220),Calendar!G:G,Calendar!B:B),IF(AND(B1220="Premier League",E1220="Highlights"),_xlfn.XLOOKUP(H1220,Calendar!O:O,Calendar!N:N,,-1),""))</f>
        <v/>
      </c>
      <c r="AI1220" s="61" t="str">
        <f>IF(AND(AH1220&lt;&gt;"",E1220="Live"),_xlfn.XLOOKUP(_xlfn.TEXTJOIN(" vs ",,C1220:D1220),Calendar!G:G,Calendar!K:K),"")</f>
        <v/>
      </c>
      <c r="AJ1220" s="61" t="str">
        <f>IF(AND(K1220&lt;&gt;"Match of the Day",K1220&lt;&gt;"Match of the Day 2",K1220&lt;&gt;"Match of the Day Repeat"),"",1+MAX($AJ$10:AJ1219))</f>
        <v/>
      </c>
    </row>
    <row r="1221" spans="34:36" x14ac:dyDescent="0.35">
      <c r="AH1221" s="16" t="str">
        <f>IF(AND(B1221="Premier League",E1221="Live"),_xlfn.XLOOKUP(_xlfn.TEXTJOIN(" vs ",,C1221:D1221),Calendar!G:G,Calendar!B:B),IF(AND(B1221="Premier League",E1221="Highlights"),_xlfn.XLOOKUP(H1221,Calendar!O:O,Calendar!N:N,,-1),""))</f>
        <v/>
      </c>
      <c r="AI1221" s="61" t="str">
        <f>IF(AND(AH1221&lt;&gt;"",E1221="Live"),_xlfn.XLOOKUP(_xlfn.TEXTJOIN(" vs ",,C1221:D1221),Calendar!G:G,Calendar!K:K),"")</f>
        <v/>
      </c>
      <c r="AJ1221" s="61" t="str">
        <f>IF(AND(K1221&lt;&gt;"Match of the Day",K1221&lt;&gt;"Match of the Day 2",K1221&lt;&gt;"Match of the Day Repeat"),"",1+MAX($AJ$10:AJ1220))</f>
        <v/>
      </c>
    </row>
    <row r="1222" spans="34:36" x14ac:dyDescent="0.35">
      <c r="AH1222" s="16" t="str">
        <f>IF(AND(B1222="Premier League",E1222="Live"),_xlfn.XLOOKUP(_xlfn.TEXTJOIN(" vs ",,C1222:D1222),Calendar!G:G,Calendar!B:B),IF(AND(B1222="Premier League",E1222="Highlights"),_xlfn.XLOOKUP(H1222,Calendar!O:O,Calendar!N:N,,-1),""))</f>
        <v/>
      </c>
      <c r="AI1222" s="61" t="str">
        <f>IF(AND(AH1222&lt;&gt;"",E1222="Live"),_xlfn.XLOOKUP(_xlfn.TEXTJOIN(" vs ",,C1222:D1222),Calendar!G:G,Calendar!K:K),"")</f>
        <v/>
      </c>
      <c r="AJ1222" s="61" t="str">
        <f>IF(AND(K1222&lt;&gt;"Match of the Day",K1222&lt;&gt;"Match of the Day 2",K1222&lt;&gt;"Match of the Day Repeat"),"",1+MAX($AJ$10:AJ1221))</f>
        <v/>
      </c>
    </row>
    <row r="1223" spans="34:36" x14ac:dyDescent="0.35">
      <c r="AH1223" s="16" t="str">
        <f>IF(AND(B1223="Premier League",E1223="Live"),_xlfn.XLOOKUP(_xlfn.TEXTJOIN(" vs ",,C1223:D1223),Calendar!G:G,Calendar!B:B),IF(AND(B1223="Premier League",E1223="Highlights"),_xlfn.XLOOKUP(H1223,Calendar!O:O,Calendar!N:N,,-1),""))</f>
        <v/>
      </c>
      <c r="AI1223" s="61" t="str">
        <f>IF(AND(AH1223&lt;&gt;"",E1223="Live"),_xlfn.XLOOKUP(_xlfn.TEXTJOIN(" vs ",,C1223:D1223),Calendar!G:G,Calendar!K:K),"")</f>
        <v/>
      </c>
      <c r="AJ1223" s="61" t="str">
        <f>IF(AND(K1223&lt;&gt;"Match of the Day",K1223&lt;&gt;"Match of the Day 2",K1223&lt;&gt;"Match of the Day Repeat"),"",1+MAX($AJ$10:AJ1222))</f>
        <v/>
      </c>
    </row>
    <row r="1224" spans="34:36" x14ac:dyDescent="0.35">
      <c r="AH1224" s="16" t="str">
        <f>IF(AND(B1224="Premier League",E1224="Live"),_xlfn.XLOOKUP(_xlfn.TEXTJOIN(" vs ",,C1224:D1224),Calendar!G:G,Calendar!B:B),IF(AND(B1224="Premier League",E1224="Highlights"),_xlfn.XLOOKUP(H1224,Calendar!O:O,Calendar!N:N,,-1),""))</f>
        <v/>
      </c>
      <c r="AI1224" s="61" t="str">
        <f>IF(AND(AH1224&lt;&gt;"",E1224="Live"),_xlfn.XLOOKUP(_xlfn.TEXTJOIN(" vs ",,C1224:D1224),Calendar!G:G,Calendar!K:K),"")</f>
        <v/>
      </c>
      <c r="AJ1224" s="61" t="str">
        <f>IF(AND(K1224&lt;&gt;"Match of the Day",K1224&lt;&gt;"Match of the Day 2",K1224&lt;&gt;"Match of the Day Repeat"),"",1+MAX($AJ$10:AJ1223))</f>
        <v/>
      </c>
    </row>
    <row r="1225" spans="34:36" x14ac:dyDescent="0.35">
      <c r="AH1225" s="16" t="str">
        <f>IF(AND(B1225="Premier League",E1225="Live"),_xlfn.XLOOKUP(_xlfn.TEXTJOIN(" vs ",,C1225:D1225),Calendar!G:G,Calendar!B:B),IF(AND(B1225="Premier League",E1225="Highlights"),_xlfn.XLOOKUP(H1225,Calendar!O:O,Calendar!N:N,,-1),""))</f>
        <v/>
      </c>
      <c r="AI1225" s="61" t="str">
        <f>IF(AND(AH1225&lt;&gt;"",E1225="Live"),_xlfn.XLOOKUP(_xlfn.TEXTJOIN(" vs ",,C1225:D1225),Calendar!G:G,Calendar!K:K),"")</f>
        <v/>
      </c>
      <c r="AJ1225" s="61" t="str">
        <f>IF(AND(K1225&lt;&gt;"Match of the Day",K1225&lt;&gt;"Match of the Day 2",K1225&lt;&gt;"Match of the Day Repeat"),"",1+MAX($AJ$10:AJ1224))</f>
        <v/>
      </c>
    </row>
    <row r="1226" spans="34:36" x14ac:dyDescent="0.35">
      <c r="AH1226" s="16" t="str">
        <f>IF(AND(B1226="Premier League",E1226="Live"),_xlfn.XLOOKUP(_xlfn.TEXTJOIN(" vs ",,C1226:D1226),Calendar!G:G,Calendar!B:B),IF(AND(B1226="Premier League",E1226="Highlights"),_xlfn.XLOOKUP(H1226,Calendar!O:O,Calendar!N:N,,-1),""))</f>
        <v/>
      </c>
      <c r="AI1226" s="61" t="str">
        <f>IF(AND(AH1226&lt;&gt;"",E1226="Live"),_xlfn.XLOOKUP(_xlfn.TEXTJOIN(" vs ",,C1226:D1226),Calendar!G:G,Calendar!K:K),"")</f>
        <v/>
      </c>
      <c r="AJ1226" s="61" t="str">
        <f>IF(AND(K1226&lt;&gt;"Match of the Day",K1226&lt;&gt;"Match of the Day 2",K1226&lt;&gt;"Match of the Day Repeat"),"",1+MAX($AJ$10:AJ1225))</f>
        <v/>
      </c>
    </row>
    <row r="1227" spans="34:36" x14ac:dyDescent="0.35">
      <c r="AH1227" s="16" t="str">
        <f>IF(AND(B1227="Premier League",E1227="Live"),_xlfn.XLOOKUP(_xlfn.TEXTJOIN(" vs ",,C1227:D1227),Calendar!G:G,Calendar!B:B),IF(AND(B1227="Premier League",E1227="Highlights"),_xlfn.XLOOKUP(H1227,Calendar!O:O,Calendar!N:N,,-1),""))</f>
        <v/>
      </c>
      <c r="AI1227" s="61" t="str">
        <f>IF(AND(AH1227&lt;&gt;"",E1227="Live"),_xlfn.XLOOKUP(_xlfn.TEXTJOIN(" vs ",,C1227:D1227),Calendar!G:G,Calendar!K:K),"")</f>
        <v/>
      </c>
      <c r="AJ1227" s="61" t="str">
        <f>IF(AND(K1227&lt;&gt;"Match of the Day",K1227&lt;&gt;"Match of the Day 2",K1227&lt;&gt;"Match of the Day Repeat"),"",1+MAX($AJ$10:AJ1226))</f>
        <v/>
      </c>
    </row>
    <row r="1228" spans="34:36" x14ac:dyDescent="0.35">
      <c r="AH1228" s="16" t="str">
        <f>IF(AND(B1228="Premier League",E1228="Live"),_xlfn.XLOOKUP(_xlfn.TEXTJOIN(" vs ",,C1228:D1228),Calendar!G:G,Calendar!B:B),IF(AND(B1228="Premier League",E1228="Highlights"),_xlfn.XLOOKUP(H1228,Calendar!O:O,Calendar!N:N,,-1),""))</f>
        <v/>
      </c>
      <c r="AI1228" s="61" t="str">
        <f>IF(AND(AH1228&lt;&gt;"",E1228="Live"),_xlfn.XLOOKUP(_xlfn.TEXTJOIN(" vs ",,C1228:D1228),Calendar!G:G,Calendar!K:K),"")</f>
        <v/>
      </c>
      <c r="AJ1228" s="61" t="str">
        <f>IF(AND(K1228&lt;&gt;"Match of the Day",K1228&lt;&gt;"Match of the Day 2",K1228&lt;&gt;"Match of the Day Repeat"),"",1+MAX($AJ$10:AJ1227))</f>
        <v/>
      </c>
    </row>
    <row r="1229" spans="34:36" x14ac:dyDescent="0.35">
      <c r="AH1229" s="16" t="str">
        <f>IF(AND(B1229="Premier League",E1229="Live"),_xlfn.XLOOKUP(_xlfn.TEXTJOIN(" vs ",,C1229:D1229),Calendar!G:G,Calendar!B:B),IF(AND(B1229="Premier League",E1229="Highlights"),_xlfn.XLOOKUP(H1229,Calendar!O:O,Calendar!N:N,,-1),""))</f>
        <v/>
      </c>
      <c r="AI1229" s="61" t="str">
        <f>IF(AND(AH1229&lt;&gt;"",E1229="Live"),_xlfn.XLOOKUP(_xlfn.TEXTJOIN(" vs ",,C1229:D1229),Calendar!G:G,Calendar!K:K),"")</f>
        <v/>
      </c>
      <c r="AJ1229" s="61" t="str">
        <f>IF(AND(K1229&lt;&gt;"Match of the Day",K1229&lt;&gt;"Match of the Day 2",K1229&lt;&gt;"Match of the Day Repeat"),"",1+MAX($AJ$10:AJ1228))</f>
        <v/>
      </c>
    </row>
    <row r="1230" spans="34:36" x14ac:dyDescent="0.35">
      <c r="AH1230" s="16" t="str">
        <f>IF(AND(B1230="Premier League",E1230="Live"),_xlfn.XLOOKUP(_xlfn.TEXTJOIN(" vs ",,C1230:D1230),Calendar!G:G,Calendar!B:B),IF(AND(B1230="Premier League",E1230="Highlights"),_xlfn.XLOOKUP(H1230,Calendar!O:O,Calendar!N:N,,-1),""))</f>
        <v/>
      </c>
      <c r="AI1230" s="61" t="str">
        <f>IF(AND(AH1230&lt;&gt;"",E1230="Live"),_xlfn.XLOOKUP(_xlfn.TEXTJOIN(" vs ",,C1230:D1230),Calendar!G:G,Calendar!K:K),"")</f>
        <v/>
      </c>
      <c r="AJ1230" s="61" t="str">
        <f>IF(AND(K1230&lt;&gt;"Match of the Day",K1230&lt;&gt;"Match of the Day 2",K1230&lt;&gt;"Match of the Day Repeat"),"",1+MAX($AJ$10:AJ1229))</f>
        <v/>
      </c>
    </row>
    <row r="1231" spans="34:36" x14ac:dyDescent="0.35">
      <c r="AH1231" s="16" t="str">
        <f>IF(AND(B1231="Premier League",E1231="Live"),_xlfn.XLOOKUP(_xlfn.TEXTJOIN(" vs ",,C1231:D1231),Calendar!G:G,Calendar!B:B),IF(AND(B1231="Premier League",E1231="Highlights"),_xlfn.XLOOKUP(H1231,Calendar!O:O,Calendar!N:N,,-1),""))</f>
        <v/>
      </c>
      <c r="AI1231" s="61" t="str">
        <f>IF(AND(AH1231&lt;&gt;"",E1231="Live"),_xlfn.XLOOKUP(_xlfn.TEXTJOIN(" vs ",,C1231:D1231),Calendar!G:G,Calendar!K:K),"")</f>
        <v/>
      </c>
      <c r="AJ1231" s="61" t="str">
        <f>IF(AND(K1231&lt;&gt;"Match of the Day",K1231&lt;&gt;"Match of the Day 2",K1231&lt;&gt;"Match of the Day Repeat"),"",1+MAX($AJ$10:AJ1230))</f>
        <v/>
      </c>
    </row>
    <row r="1232" spans="34:36" x14ac:dyDescent="0.35">
      <c r="AH1232" s="16" t="str">
        <f>IF(AND(B1232="Premier League",E1232="Live"),_xlfn.XLOOKUP(_xlfn.TEXTJOIN(" vs ",,C1232:D1232),Calendar!G:G,Calendar!B:B),IF(AND(B1232="Premier League",E1232="Highlights"),_xlfn.XLOOKUP(H1232,Calendar!O:O,Calendar!N:N,,-1),""))</f>
        <v/>
      </c>
      <c r="AI1232" s="61" t="str">
        <f>IF(AND(AH1232&lt;&gt;"",E1232="Live"),_xlfn.XLOOKUP(_xlfn.TEXTJOIN(" vs ",,C1232:D1232),Calendar!G:G,Calendar!K:K),"")</f>
        <v/>
      </c>
      <c r="AJ1232" s="61" t="str">
        <f>IF(AND(K1232&lt;&gt;"Match of the Day",K1232&lt;&gt;"Match of the Day 2",K1232&lt;&gt;"Match of the Day Repeat"),"",1+MAX($AJ$10:AJ1231))</f>
        <v/>
      </c>
    </row>
    <row r="1233" spans="34:36" x14ac:dyDescent="0.35">
      <c r="AH1233" s="16" t="str">
        <f>IF(AND(B1233="Premier League",E1233="Live"),_xlfn.XLOOKUP(_xlfn.TEXTJOIN(" vs ",,C1233:D1233),Calendar!G:G,Calendar!B:B),IF(AND(B1233="Premier League",E1233="Highlights"),_xlfn.XLOOKUP(H1233,Calendar!O:O,Calendar!N:N,,-1),""))</f>
        <v/>
      </c>
      <c r="AI1233" s="61" t="str">
        <f>IF(AND(AH1233&lt;&gt;"",E1233="Live"),_xlfn.XLOOKUP(_xlfn.TEXTJOIN(" vs ",,C1233:D1233),Calendar!G:G,Calendar!K:K),"")</f>
        <v/>
      </c>
      <c r="AJ1233" s="61" t="str">
        <f>IF(AND(K1233&lt;&gt;"Match of the Day",K1233&lt;&gt;"Match of the Day 2",K1233&lt;&gt;"Match of the Day Repeat"),"",1+MAX($AJ$10:AJ1232))</f>
        <v/>
      </c>
    </row>
    <row r="1234" spans="34:36" x14ac:dyDescent="0.35">
      <c r="AH1234" s="16" t="str">
        <f>IF(AND(B1234="Premier League",E1234="Live"),_xlfn.XLOOKUP(_xlfn.TEXTJOIN(" vs ",,C1234:D1234),Calendar!G:G,Calendar!B:B),IF(AND(B1234="Premier League",E1234="Highlights"),_xlfn.XLOOKUP(H1234,Calendar!O:O,Calendar!N:N,,-1),""))</f>
        <v/>
      </c>
      <c r="AI1234" s="61" t="str">
        <f>IF(AND(AH1234&lt;&gt;"",E1234="Live"),_xlfn.XLOOKUP(_xlfn.TEXTJOIN(" vs ",,C1234:D1234),Calendar!G:G,Calendar!K:K),"")</f>
        <v/>
      </c>
      <c r="AJ1234" s="61" t="str">
        <f>IF(AND(K1234&lt;&gt;"Match of the Day",K1234&lt;&gt;"Match of the Day 2",K1234&lt;&gt;"Match of the Day Repeat"),"",1+MAX($AJ$10:AJ1233))</f>
        <v/>
      </c>
    </row>
    <row r="1235" spans="34:36" x14ac:dyDescent="0.35">
      <c r="AH1235" s="16" t="str">
        <f>IF(AND(B1235="Premier League",E1235="Live"),_xlfn.XLOOKUP(_xlfn.TEXTJOIN(" vs ",,C1235:D1235),Calendar!G:G,Calendar!B:B),IF(AND(B1235="Premier League",E1235="Highlights"),_xlfn.XLOOKUP(H1235,Calendar!O:O,Calendar!N:N,,-1),""))</f>
        <v/>
      </c>
      <c r="AI1235" s="61" t="str">
        <f>IF(AND(AH1235&lt;&gt;"",E1235="Live"),_xlfn.XLOOKUP(_xlfn.TEXTJOIN(" vs ",,C1235:D1235),Calendar!G:G,Calendar!K:K),"")</f>
        <v/>
      </c>
      <c r="AJ1235" s="61" t="str">
        <f>IF(AND(K1235&lt;&gt;"Match of the Day",K1235&lt;&gt;"Match of the Day 2",K1235&lt;&gt;"Match of the Day Repeat"),"",1+MAX($AJ$10:AJ1234))</f>
        <v/>
      </c>
    </row>
    <row r="1236" spans="34:36" x14ac:dyDescent="0.35">
      <c r="AH1236" s="16" t="str">
        <f>IF(AND(B1236="Premier League",E1236="Live"),_xlfn.XLOOKUP(_xlfn.TEXTJOIN(" vs ",,C1236:D1236),Calendar!G:G,Calendar!B:B),IF(AND(B1236="Premier League",E1236="Highlights"),_xlfn.XLOOKUP(H1236,Calendar!O:O,Calendar!N:N,,-1),""))</f>
        <v/>
      </c>
      <c r="AI1236" s="61" t="str">
        <f>IF(AND(AH1236&lt;&gt;"",E1236="Live"),_xlfn.XLOOKUP(_xlfn.TEXTJOIN(" vs ",,C1236:D1236),Calendar!G:G,Calendar!K:K),"")</f>
        <v/>
      </c>
      <c r="AJ1236" s="61" t="str">
        <f>IF(AND(K1236&lt;&gt;"Match of the Day",K1236&lt;&gt;"Match of the Day 2",K1236&lt;&gt;"Match of the Day Repeat"),"",1+MAX($AJ$10:AJ1235))</f>
        <v/>
      </c>
    </row>
    <row r="1237" spans="34:36" x14ac:dyDescent="0.35">
      <c r="AH1237" s="16" t="str">
        <f>IF(AND(B1237="Premier League",E1237="Live"),_xlfn.XLOOKUP(_xlfn.TEXTJOIN(" vs ",,C1237:D1237),Calendar!G:G,Calendar!B:B),IF(AND(B1237="Premier League",E1237="Highlights"),_xlfn.XLOOKUP(H1237,Calendar!O:O,Calendar!N:N,,-1),""))</f>
        <v/>
      </c>
      <c r="AI1237" s="61" t="str">
        <f>IF(AND(AH1237&lt;&gt;"",E1237="Live"),_xlfn.XLOOKUP(_xlfn.TEXTJOIN(" vs ",,C1237:D1237),Calendar!G:G,Calendar!K:K),"")</f>
        <v/>
      </c>
      <c r="AJ1237" s="61" t="str">
        <f>IF(AND(K1237&lt;&gt;"Match of the Day",K1237&lt;&gt;"Match of the Day 2",K1237&lt;&gt;"Match of the Day Repeat"),"",1+MAX($AJ$10:AJ1236))</f>
        <v/>
      </c>
    </row>
    <row r="1238" spans="34:36" x14ac:dyDescent="0.35">
      <c r="AH1238" s="16" t="str">
        <f>IF(AND(B1238="Premier League",E1238="Live"),_xlfn.XLOOKUP(_xlfn.TEXTJOIN(" vs ",,C1238:D1238),Calendar!G:G,Calendar!B:B),IF(AND(B1238="Premier League",E1238="Highlights"),_xlfn.XLOOKUP(H1238,Calendar!O:O,Calendar!N:N,,-1),""))</f>
        <v/>
      </c>
      <c r="AI1238" s="61" t="str">
        <f>IF(AND(AH1238&lt;&gt;"",E1238="Live"),_xlfn.XLOOKUP(_xlfn.TEXTJOIN(" vs ",,C1238:D1238),Calendar!G:G,Calendar!K:K),"")</f>
        <v/>
      </c>
      <c r="AJ1238" s="61" t="str">
        <f>IF(AND(K1238&lt;&gt;"Match of the Day",K1238&lt;&gt;"Match of the Day 2",K1238&lt;&gt;"Match of the Day Repeat"),"",1+MAX($AJ$10:AJ1237))</f>
        <v/>
      </c>
    </row>
    <row r="1239" spans="34:36" x14ac:dyDescent="0.35">
      <c r="AH1239" s="16" t="str">
        <f>IF(AND(B1239="Premier League",E1239="Live"),_xlfn.XLOOKUP(_xlfn.TEXTJOIN(" vs ",,C1239:D1239),Calendar!G:G,Calendar!B:B),IF(AND(B1239="Premier League",E1239="Highlights"),_xlfn.XLOOKUP(H1239,Calendar!O:O,Calendar!N:N,,-1),""))</f>
        <v/>
      </c>
      <c r="AI1239" s="61" t="str">
        <f>IF(AND(AH1239&lt;&gt;"",E1239="Live"),_xlfn.XLOOKUP(_xlfn.TEXTJOIN(" vs ",,C1239:D1239),Calendar!G:G,Calendar!K:K),"")</f>
        <v/>
      </c>
      <c r="AJ1239" s="61" t="str">
        <f>IF(AND(K1239&lt;&gt;"Match of the Day",K1239&lt;&gt;"Match of the Day 2",K1239&lt;&gt;"Match of the Day Repeat"),"",1+MAX($AJ$10:AJ1238))</f>
        <v/>
      </c>
    </row>
    <row r="1240" spans="34:36" x14ac:dyDescent="0.35">
      <c r="AH1240" s="16" t="str">
        <f>IF(AND(B1240="Premier League",E1240="Live"),_xlfn.XLOOKUP(_xlfn.TEXTJOIN(" vs ",,C1240:D1240),Calendar!G:G,Calendar!B:B),IF(AND(B1240="Premier League",E1240="Highlights"),_xlfn.XLOOKUP(H1240,Calendar!O:O,Calendar!N:N,,-1),""))</f>
        <v/>
      </c>
      <c r="AI1240" s="61" t="str">
        <f>IF(AND(AH1240&lt;&gt;"",E1240="Live"),_xlfn.XLOOKUP(_xlfn.TEXTJOIN(" vs ",,C1240:D1240),Calendar!G:G,Calendar!K:K),"")</f>
        <v/>
      </c>
      <c r="AJ1240" s="61" t="str">
        <f>IF(AND(K1240&lt;&gt;"Match of the Day",K1240&lt;&gt;"Match of the Day 2",K1240&lt;&gt;"Match of the Day Repeat"),"",1+MAX($AJ$10:AJ1239))</f>
        <v/>
      </c>
    </row>
    <row r="1241" spans="34:36" x14ac:dyDescent="0.35">
      <c r="AH1241" s="16" t="str">
        <f>IF(AND(B1241="Premier League",E1241="Live"),_xlfn.XLOOKUP(_xlfn.TEXTJOIN(" vs ",,C1241:D1241),Calendar!G:G,Calendar!B:B),IF(AND(B1241="Premier League",E1241="Highlights"),_xlfn.XLOOKUP(H1241,Calendar!O:O,Calendar!N:N,,-1),""))</f>
        <v/>
      </c>
      <c r="AI1241" s="61" t="str">
        <f>IF(AND(AH1241&lt;&gt;"",E1241="Live"),_xlfn.XLOOKUP(_xlfn.TEXTJOIN(" vs ",,C1241:D1241),Calendar!G:G,Calendar!K:K),"")</f>
        <v/>
      </c>
      <c r="AJ1241" s="61" t="str">
        <f>IF(AND(K1241&lt;&gt;"Match of the Day",K1241&lt;&gt;"Match of the Day 2",K1241&lt;&gt;"Match of the Day Repeat"),"",1+MAX($AJ$10:AJ1240))</f>
        <v/>
      </c>
    </row>
    <row r="1242" spans="34:36" x14ac:dyDescent="0.35">
      <c r="AH1242" s="16" t="str">
        <f>IF(AND(B1242="Premier League",E1242="Live"),_xlfn.XLOOKUP(_xlfn.TEXTJOIN(" vs ",,C1242:D1242),Calendar!G:G,Calendar!B:B),IF(AND(B1242="Premier League",E1242="Highlights"),_xlfn.XLOOKUP(H1242,Calendar!O:O,Calendar!N:N,,-1),""))</f>
        <v/>
      </c>
      <c r="AI1242" s="61" t="str">
        <f>IF(AND(AH1242&lt;&gt;"",E1242="Live"),_xlfn.XLOOKUP(_xlfn.TEXTJOIN(" vs ",,C1242:D1242),Calendar!G:G,Calendar!K:K),"")</f>
        <v/>
      </c>
      <c r="AJ1242" s="61" t="str">
        <f>IF(AND(K1242&lt;&gt;"Match of the Day",K1242&lt;&gt;"Match of the Day 2",K1242&lt;&gt;"Match of the Day Repeat"),"",1+MAX($AJ$10:AJ1241))</f>
        <v/>
      </c>
    </row>
    <row r="1243" spans="34:36" x14ac:dyDescent="0.35">
      <c r="AH1243" s="16" t="str">
        <f>IF(AND(B1243="Premier League",E1243="Live"),_xlfn.XLOOKUP(_xlfn.TEXTJOIN(" vs ",,C1243:D1243),Calendar!G:G,Calendar!B:B),IF(AND(B1243="Premier League",E1243="Highlights"),_xlfn.XLOOKUP(H1243,Calendar!O:O,Calendar!N:N,,-1),""))</f>
        <v/>
      </c>
      <c r="AI1243" s="61" t="str">
        <f>IF(AND(AH1243&lt;&gt;"",E1243="Live"),_xlfn.XLOOKUP(_xlfn.TEXTJOIN(" vs ",,C1243:D1243),Calendar!G:G,Calendar!K:K),"")</f>
        <v/>
      </c>
      <c r="AJ1243" s="61" t="str">
        <f>IF(AND(K1243&lt;&gt;"Match of the Day",K1243&lt;&gt;"Match of the Day 2",K1243&lt;&gt;"Match of the Day Repeat"),"",1+MAX($AJ$10:AJ1242))</f>
        <v/>
      </c>
    </row>
    <row r="1244" spans="34:36" x14ac:dyDescent="0.35">
      <c r="AH1244" s="16" t="str">
        <f>IF(AND(B1244="Premier League",E1244="Live"),_xlfn.XLOOKUP(_xlfn.TEXTJOIN(" vs ",,C1244:D1244),Calendar!G:G,Calendar!B:B),IF(AND(B1244="Premier League",E1244="Highlights"),_xlfn.XLOOKUP(H1244,Calendar!O:O,Calendar!N:N,,-1),""))</f>
        <v/>
      </c>
      <c r="AI1244" s="61" t="str">
        <f>IF(AND(AH1244&lt;&gt;"",E1244="Live"),_xlfn.XLOOKUP(_xlfn.TEXTJOIN(" vs ",,C1244:D1244),Calendar!G:G,Calendar!K:K),"")</f>
        <v/>
      </c>
      <c r="AJ1244" s="61" t="str">
        <f>IF(AND(K1244&lt;&gt;"Match of the Day",K1244&lt;&gt;"Match of the Day 2",K1244&lt;&gt;"Match of the Day Repeat"),"",1+MAX($AJ$10:AJ1243))</f>
        <v/>
      </c>
    </row>
    <row r="1245" spans="34:36" x14ac:dyDescent="0.35">
      <c r="AH1245" s="16" t="str">
        <f>IF(AND(B1245="Premier League",E1245="Live"),_xlfn.XLOOKUP(_xlfn.TEXTJOIN(" vs ",,C1245:D1245),Calendar!G:G,Calendar!B:B),IF(AND(B1245="Premier League",E1245="Highlights"),_xlfn.XLOOKUP(H1245,Calendar!O:O,Calendar!N:N,,-1),""))</f>
        <v/>
      </c>
      <c r="AI1245" s="61" t="str">
        <f>IF(AND(AH1245&lt;&gt;"",E1245="Live"),_xlfn.XLOOKUP(_xlfn.TEXTJOIN(" vs ",,C1245:D1245),Calendar!G:G,Calendar!K:K),"")</f>
        <v/>
      </c>
      <c r="AJ1245" s="61" t="str">
        <f>IF(AND(K1245&lt;&gt;"Match of the Day",K1245&lt;&gt;"Match of the Day 2",K1245&lt;&gt;"Match of the Day Repeat"),"",1+MAX($AJ$10:AJ1244))</f>
        <v/>
      </c>
    </row>
    <row r="1246" spans="34:36" x14ac:dyDescent="0.35">
      <c r="AH1246" s="16" t="str">
        <f>IF(AND(B1246="Premier League",E1246="Live"),_xlfn.XLOOKUP(_xlfn.TEXTJOIN(" vs ",,C1246:D1246),Calendar!G:G,Calendar!B:B),IF(AND(B1246="Premier League",E1246="Highlights"),_xlfn.XLOOKUP(H1246,Calendar!O:O,Calendar!N:N,,-1),""))</f>
        <v/>
      </c>
      <c r="AI1246" s="61" t="str">
        <f>IF(AND(AH1246&lt;&gt;"",E1246="Live"),_xlfn.XLOOKUP(_xlfn.TEXTJOIN(" vs ",,C1246:D1246),Calendar!G:G,Calendar!K:K),"")</f>
        <v/>
      </c>
      <c r="AJ1246" s="61" t="str">
        <f>IF(AND(K1246&lt;&gt;"Match of the Day",K1246&lt;&gt;"Match of the Day 2",K1246&lt;&gt;"Match of the Day Repeat"),"",1+MAX($AJ$10:AJ1245))</f>
        <v/>
      </c>
    </row>
    <row r="1247" spans="34:36" x14ac:dyDescent="0.35">
      <c r="AH1247" s="16" t="str">
        <f>IF(AND(B1247="Premier League",E1247="Live"),_xlfn.XLOOKUP(_xlfn.TEXTJOIN(" vs ",,C1247:D1247),Calendar!G:G,Calendar!B:B),IF(AND(B1247="Premier League",E1247="Highlights"),_xlfn.XLOOKUP(H1247,Calendar!O:O,Calendar!N:N,,-1),""))</f>
        <v/>
      </c>
      <c r="AI1247" s="61" t="str">
        <f>IF(AND(AH1247&lt;&gt;"",E1247="Live"),_xlfn.XLOOKUP(_xlfn.TEXTJOIN(" vs ",,C1247:D1247),Calendar!G:G,Calendar!K:K),"")</f>
        <v/>
      </c>
      <c r="AJ1247" s="61" t="str">
        <f>IF(AND(K1247&lt;&gt;"Match of the Day",K1247&lt;&gt;"Match of the Day 2",K1247&lt;&gt;"Match of the Day Repeat"),"",1+MAX($AJ$10:AJ1246))</f>
        <v/>
      </c>
    </row>
    <row r="1248" spans="34:36" x14ac:dyDescent="0.35">
      <c r="AH1248" s="16" t="str">
        <f>IF(AND(B1248="Premier League",E1248="Live"),_xlfn.XLOOKUP(_xlfn.TEXTJOIN(" vs ",,C1248:D1248),Calendar!G:G,Calendar!B:B),IF(AND(B1248="Premier League",E1248="Highlights"),_xlfn.XLOOKUP(H1248,Calendar!O:O,Calendar!N:N,,-1),""))</f>
        <v/>
      </c>
      <c r="AI1248" s="61" t="str">
        <f>IF(AND(AH1248&lt;&gt;"",E1248="Live"),_xlfn.XLOOKUP(_xlfn.TEXTJOIN(" vs ",,C1248:D1248),Calendar!G:G,Calendar!K:K),"")</f>
        <v/>
      </c>
      <c r="AJ1248" s="61" t="str">
        <f>IF(AND(K1248&lt;&gt;"Match of the Day",K1248&lt;&gt;"Match of the Day 2",K1248&lt;&gt;"Match of the Day Repeat"),"",1+MAX($AJ$10:AJ1247))</f>
        <v/>
      </c>
    </row>
    <row r="1249" spans="34:36" x14ac:dyDescent="0.35">
      <c r="AH1249" s="16" t="str">
        <f>IF(AND(B1249="Premier League",E1249="Live"),_xlfn.XLOOKUP(_xlfn.TEXTJOIN(" vs ",,C1249:D1249),Calendar!G:G,Calendar!B:B),IF(AND(B1249="Premier League",E1249="Highlights"),_xlfn.XLOOKUP(H1249,Calendar!O:O,Calendar!N:N,,-1),""))</f>
        <v/>
      </c>
      <c r="AI1249" s="61" t="str">
        <f>IF(AND(AH1249&lt;&gt;"",E1249="Live"),_xlfn.XLOOKUP(_xlfn.TEXTJOIN(" vs ",,C1249:D1249),Calendar!G:G,Calendar!K:K),"")</f>
        <v/>
      </c>
      <c r="AJ1249" s="61" t="str">
        <f>IF(AND(K1249&lt;&gt;"Match of the Day",K1249&lt;&gt;"Match of the Day 2",K1249&lt;&gt;"Match of the Day Repeat"),"",1+MAX($AJ$10:AJ1248))</f>
        <v/>
      </c>
    </row>
    <row r="1250" spans="34:36" x14ac:dyDescent="0.35">
      <c r="AH1250" s="16" t="str">
        <f>IF(AND(B1250="Premier League",E1250="Live"),_xlfn.XLOOKUP(_xlfn.TEXTJOIN(" vs ",,C1250:D1250),Calendar!G:G,Calendar!B:B),IF(AND(B1250="Premier League",E1250="Highlights"),_xlfn.XLOOKUP(H1250,Calendar!O:O,Calendar!N:N,,-1),""))</f>
        <v/>
      </c>
      <c r="AI1250" s="61" t="str">
        <f>IF(AND(AH1250&lt;&gt;"",E1250="Live"),_xlfn.XLOOKUP(_xlfn.TEXTJOIN(" vs ",,C1250:D1250),Calendar!G:G,Calendar!K:K),"")</f>
        <v/>
      </c>
      <c r="AJ1250" s="61" t="str">
        <f>IF(AND(K1250&lt;&gt;"Match of the Day",K1250&lt;&gt;"Match of the Day 2",K1250&lt;&gt;"Match of the Day Repeat"),"",1+MAX($AJ$10:AJ1249))</f>
        <v/>
      </c>
    </row>
    <row r="1251" spans="34:36" x14ac:dyDescent="0.35">
      <c r="AH1251" s="16" t="str">
        <f>IF(AND(B1251="Premier League",E1251="Live"),_xlfn.XLOOKUP(_xlfn.TEXTJOIN(" vs ",,C1251:D1251),Calendar!G:G,Calendar!B:B),IF(AND(B1251="Premier League",E1251="Highlights"),_xlfn.XLOOKUP(H1251,Calendar!O:O,Calendar!N:N,,-1),""))</f>
        <v/>
      </c>
      <c r="AI1251" s="61" t="str">
        <f>IF(AND(AH1251&lt;&gt;"",E1251="Live"),_xlfn.XLOOKUP(_xlfn.TEXTJOIN(" vs ",,C1251:D1251),Calendar!G:G,Calendar!K:K),"")</f>
        <v/>
      </c>
      <c r="AJ1251" s="61" t="str">
        <f>IF(AND(K1251&lt;&gt;"Match of the Day",K1251&lt;&gt;"Match of the Day 2",K1251&lt;&gt;"Match of the Day Repeat"),"",1+MAX($AJ$10:AJ1250))</f>
        <v/>
      </c>
    </row>
    <row r="1252" spans="34:36" x14ac:dyDescent="0.35">
      <c r="AH1252" s="16" t="str">
        <f>IF(AND(B1252="Premier League",E1252="Live"),_xlfn.XLOOKUP(_xlfn.TEXTJOIN(" vs ",,C1252:D1252),Calendar!G:G,Calendar!B:B),IF(AND(B1252="Premier League",E1252="Highlights"),_xlfn.XLOOKUP(H1252,Calendar!O:O,Calendar!N:N,,-1),""))</f>
        <v/>
      </c>
      <c r="AI1252" s="61" t="str">
        <f>IF(AND(AH1252&lt;&gt;"",E1252="Live"),_xlfn.XLOOKUP(_xlfn.TEXTJOIN(" vs ",,C1252:D1252),Calendar!G:G,Calendar!K:K),"")</f>
        <v/>
      </c>
      <c r="AJ1252" s="61" t="str">
        <f>IF(AND(K1252&lt;&gt;"Match of the Day",K1252&lt;&gt;"Match of the Day 2",K1252&lt;&gt;"Match of the Day Repeat"),"",1+MAX($AJ$10:AJ1251))</f>
        <v/>
      </c>
    </row>
    <row r="1253" spans="34:36" x14ac:dyDescent="0.35">
      <c r="AH1253" s="16" t="str">
        <f>IF(AND(B1253="Premier League",E1253="Live"),_xlfn.XLOOKUP(_xlfn.TEXTJOIN(" vs ",,C1253:D1253),Calendar!G:G,Calendar!B:B),IF(AND(B1253="Premier League",E1253="Highlights"),_xlfn.XLOOKUP(H1253,Calendar!O:O,Calendar!N:N,,-1),""))</f>
        <v/>
      </c>
      <c r="AI1253" s="61" t="str">
        <f>IF(AND(AH1253&lt;&gt;"",E1253="Live"),_xlfn.XLOOKUP(_xlfn.TEXTJOIN(" vs ",,C1253:D1253),Calendar!G:G,Calendar!K:K),"")</f>
        <v/>
      </c>
      <c r="AJ1253" s="61" t="str">
        <f>IF(AND(K1253&lt;&gt;"Match of the Day",K1253&lt;&gt;"Match of the Day 2",K1253&lt;&gt;"Match of the Day Repeat"),"",1+MAX($AJ$10:AJ1252))</f>
        <v/>
      </c>
    </row>
    <row r="1254" spans="34:36" x14ac:dyDescent="0.35">
      <c r="AH1254" s="16" t="str">
        <f>IF(AND(B1254="Premier League",E1254="Live"),_xlfn.XLOOKUP(_xlfn.TEXTJOIN(" vs ",,C1254:D1254),Calendar!G:G,Calendar!B:B),IF(AND(B1254="Premier League",E1254="Highlights"),_xlfn.XLOOKUP(H1254,Calendar!O:O,Calendar!N:N,,-1),""))</f>
        <v/>
      </c>
      <c r="AI1254" s="61" t="str">
        <f>IF(AND(AH1254&lt;&gt;"",E1254="Live"),_xlfn.XLOOKUP(_xlfn.TEXTJOIN(" vs ",,C1254:D1254),Calendar!G:G,Calendar!K:K),"")</f>
        <v/>
      </c>
      <c r="AJ1254" s="61" t="str">
        <f>IF(AND(K1254&lt;&gt;"Match of the Day",K1254&lt;&gt;"Match of the Day 2",K1254&lt;&gt;"Match of the Day Repeat"),"",1+MAX($AJ$10:AJ1253))</f>
        <v/>
      </c>
    </row>
    <row r="1255" spans="34:36" x14ac:dyDescent="0.35">
      <c r="AH1255" s="16" t="str">
        <f>IF(AND(B1255="Premier League",E1255="Live"),_xlfn.XLOOKUP(_xlfn.TEXTJOIN(" vs ",,C1255:D1255),Calendar!G:G,Calendar!B:B),IF(AND(B1255="Premier League",E1255="Highlights"),_xlfn.XLOOKUP(H1255,Calendar!O:O,Calendar!N:N,,-1),""))</f>
        <v/>
      </c>
      <c r="AI1255" s="61" t="str">
        <f>IF(AND(AH1255&lt;&gt;"",E1255="Live"),_xlfn.XLOOKUP(_xlfn.TEXTJOIN(" vs ",,C1255:D1255),Calendar!G:G,Calendar!K:K),"")</f>
        <v/>
      </c>
      <c r="AJ1255" s="61" t="str">
        <f>IF(AND(K1255&lt;&gt;"Match of the Day",K1255&lt;&gt;"Match of the Day 2",K1255&lt;&gt;"Match of the Day Repeat"),"",1+MAX($AJ$10:AJ1254))</f>
        <v/>
      </c>
    </row>
    <row r="1256" spans="34:36" x14ac:dyDescent="0.35">
      <c r="AH1256" s="16" t="str">
        <f>IF(AND(B1256="Premier League",E1256="Live"),_xlfn.XLOOKUP(_xlfn.TEXTJOIN(" vs ",,C1256:D1256),Calendar!G:G,Calendar!B:B),IF(AND(B1256="Premier League",E1256="Highlights"),_xlfn.XLOOKUP(H1256,Calendar!O:O,Calendar!N:N,,-1),""))</f>
        <v/>
      </c>
      <c r="AI1256" s="61" t="str">
        <f>IF(AND(AH1256&lt;&gt;"",E1256="Live"),_xlfn.XLOOKUP(_xlfn.TEXTJOIN(" vs ",,C1256:D1256),Calendar!G:G,Calendar!K:K),"")</f>
        <v/>
      </c>
      <c r="AJ1256" s="61" t="str">
        <f>IF(AND(K1256&lt;&gt;"Match of the Day",K1256&lt;&gt;"Match of the Day 2",K1256&lt;&gt;"Match of the Day Repeat"),"",1+MAX($AJ$10:AJ1255))</f>
        <v/>
      </c>
    </row>
    <row r="1257" spans="34:36" x14ac:dyDescent="0.35">
      <c r="AH1257" s="16" t="str">
        <f>IF(AND(B1257="Premier League",E1257="Live"),_xlfn.XLOOKUP(_xlfn.TEXTJOIN(" vs ",,C1257:D1257),Calendar!G:G,Calendar!B:B),IF(AND(B1257="Premier League",E1257="Highlights"),_xlfn.XLOOKUP(H1257,Calendar!O:O,Calendar!N:N,,-1),""))</f>
        <v/>
      </c>
      <c r="AI1257" s="61" t="str">
        <f>IF(AND(AH1257&lt;&gt;"",E1257="Live"),_xlfn.XLOOKUP(_xlfn.TEXTJOIN(" vs ",,C1257:D1257),Calendar!G:G,Calendar!K:K),"")</f>
        <v/>
      </c>
      <c r="AJ1257" s="61" t="str">
        <f>IF(AND(K1257&lt;&gt;"Match of the Day",K1257&lt;&gt;"Match of the Day 2",K1257&lt;&gt;"Match of the Day Repeat"),"",1+MAX($AJ$10:AJ1256))</f>
        <v/>
      </c>
    </row>
    <row r="1258" spans="34:36" x14ac:dyDescent="0.35">
      <c r="AH1258" s="16" t="str">
        <f>IF(AND(B1258="Premier League",E1258="Live"),_xlfn.XLOOKUP(_xlfn.TEXTJOIN(" vs ",,C1258:D1258),Calendar!G:G,Calendar!B:B),IF(AND(B1258="Premier League",E1258="Highlights"),_xlfn.XLOOKUP(H1258,Calendar!O:O,Calendar!N:N,,-1),""))</f>
        <v/>
      </c>
      <c r="AI1258" s="61" t="str">
        <f>IF(AND(AH1258&lt;&gt;"",E1258="Live"),_xlfn.XLOOKUP(_xlfn.TEXTJOIN(" vs ",,C1258:D1258),Calendar!G:G,Calendar!K:K),"")</f>
        <v/>
      </c>
      <c r="AJ1258" s="61" t="str">
        <f>IF(AND(K1258&lt;&gt;"Match of the Day",K1258&lt;&gt;"Match of the Day 2",K1258&lt;&gt;"Match of the Day Repeat"),"",1+MAX($AJ$10:AJ1257))</f>
        <v/>
      </c>
    </row>
    <row r="1259" spans="34:36" x14ac:dyDescent="0.35">
      <c r="AH1259" s="16" t="str">
        <f>IF(AND(B1259="Premier League",E1259="Live"),_xlfn.XLOOKUP(_xlfn.TEXTJOIN(" vs ",,C1259:D1259),Calendar!G:G,Calendar!B:B),IF(AND(B1259="Premier League",E1259="Highlights"),_xlfn.XLOOKUP(H1259,Calendar!O:O,Calendar!N:N,,-1),""))</f>
        <v/>
      </c>
      <c r="AI1259" s="61" t="str">
        <f>IF(AND(AH1259&lt;&gt;"",E1259="Live"),_xlfn.XLOOKUP(_xlfn.TEXTJOIN(" vs ",,C1259:D1259),Calendar!G:G,Calendar!K:K),"")</f>
        <v/>
      </c>
      <c r="AJ1259" s="61" t="str">
        <f>IF(AND(K1259&lt;&gt;"Match of the Day",K1259&lt;&gt;"Match of the Day 2",K1259&lt;&gt;"Match of the Day Repeat"),"",1+MAX($AJ$10:AJ1258))</f>
        <v/>
      </c>
    </row>
    <row r="1260" spans="34:36" x14ac:dyDescent="0.35">
      <c r="AH1260" s="16" t="str">
        <f>IF(AND(B1260="Premier League",E1260="Live"),_xlfn.XLOOKUP(_xlfn.TEXTJOIN(" vs ",,C1260:D1260),Calendar!G:G,Calendar!B:B),IF(AND(B1260="Premier League",E1260="Highlights"),_xlfn.XLOOKUP(H1260,Calendar!O:O,Calendar!N:N,,-1),""))</f>
        <v/>
      </c>
      <c r="AI1260" s="61" t="str">
        <f>IF(AND(AH1260&lt;&gt;"",E1260="Live"),_xlfn.XLOOKUP(_xlfn.TEXTJOIN(" vs ",,C1260:D1260),Calendar!G:G,Calendar!K:K),"")</f>
        <v/>
      </c>
      <c r="AJ1260" s="61" t="str">
        <f>IF(AND(K1260&lt;&gt;"Match of the Day",K1260&lt;&gt;"Match of the Day 2",K1260&lt;&gt;"Match of the Day Repeat"),"",1+MAX($AJ$10:AJ1259))</f>
        <v/>
      </c>
    </row>
    <row r="1261" spans="34:36" x14ac:dyDescent="0.35">
      <c r="AH1261" s="16" t="str">
        <f>IF(AND(B1261="Premier League",E1261="Live"),_xlfn.XLOOKUP(_xlfn.TEXTJOIN(" vs ",,C1261:D1261),Calendar!G:G,Calendar!B:B),IF(AND(B1261="Premier League",E1261="Highlights"),_xlfn.XLOOKUP(H1261,Calendar!O:O,Calendar!N:N,,-1),""))</f>
        <v/>
      </c>
      <c r="AI1261" s="61" t="str">
        <f>IF(AND(AH1261&lt;&gt;"",E1261="Live"),_xlfn.XLOOKUP(_xlfn.TEXTJOIN(" vs ",,C1261:D1261),Calendar!G:G,Calendar!K:K),"")</f>
        <v/>
      </c>
      <c r="AJ1261" s="61" t="str">
        <f>IF(AND(K1261&lt;&gt;"Match of the Day",K1261&lt;&gt;"Match of the Day 2",K1261&lt;&gt;"Match of the Day Repeat"),"",1+MAX($AJ$10:AJ1260))</f>
        <v/>
      </c>
    </row>
    <row r="1262" spans="34:36" x14ac:dyDescent="0.35">
      <c r="AH1262" s="16" t="str">
        <f>IF(AND(B1262="Premier League",E1262="Live"),_xlfn.XLOOKUP(_xlfn.TEXTJOIN(" vs ",,C1262:D1262),Calendar!G:G,Calendar!B:B),IF(AND(B1262="Premier League",E1262="Highlights"),_xlfn.XLOOKUP(H1262,Calendar!O:O,Calendar!N:N,,-1),""))</f>
        <v/>
      </c>
      <c r="AI1262" s="61" t="str">
        <f>IF(AND(AH1262&lt;&gt;"",E1262="Live"),_xlfn.XLOOKUP(_xlfn.TEXTJOIN(" vs ",,C1262:D1262),Calendar!G:G,Calendar!K:K),"")</f>
        <v/>
      </c>
      <c r="AJ1262" s="61" t="str">
        <f>IF(AND(K1262&lt;&gt;"Match of the Day",K1262&lt;&gt;"Match of the Day 2",K1262&lt;&gt;"Match of the Day Repeat"),"",1+MAX($AJ$10:AJ1261))</f>
        <v/>
      </c>
    </row>
    <row r="1263" spans="34:36" x14ac:dyDescent="0.35">
      <c r="AH1263" s="16" t="str">
        <f>IF(AND(B1263="Premier League",E1263="Live"),_xlfn.XLOOKUP(_xlfn.TEXTJOIN(" vs ",,C1263:D1263),Calendar!G:G,Calendar!B:B),IF(AND(B1263="Premier League",E1263="Highlights"),_xlfn.XLOOKUP(H1263,Calendar!O:O,Calendar!N:N,,-1),""))</f>
        <v/>
      </c>
      <c r="AI1263" s="61" t="str">
        <f>IF(AND(AH1263&lt;&gt;"",E1263="Live"),_xlfn.XLOOKUP(_xlfn.TEXTJOIN(" vs ",,C1263:D1263),Calendar!G:G,Calendar!K:K),"")</f>
        <v/>
      </c>
      <c r="AJ1263" s="61" t="str">
        <f>IF(AND(K1263&lt;&gt;"Match of the Day",K1263&lt;&gt;"Match of the Day 2",K1263&lt;&gt;"Match of the Day Repeat"),"",1+MAX($AJ$10:AJ1262))</f>
        <v/>
      </c>
    </row>
    <row r="1264" spans="34:36" x14ac:dyDescent="0.35">
      <c r="AH1264" s="16" t="str">
        <f>IF(AND(B1264="Premier League",E1264="Live"),_xlfn.XLOOKUP(_xlfn.TEXTJOIN(" vs ",,C1264:D1264),Calendar!G:G,Calendar!B:B),IF(AND(B1264="Premier League",E1264="Highlights"),_xlfn.XLOOKUP(H1264,Calendar!O:O,Calendar!N:N,,-1),""))</f>
        <v/>
      </c>
      <c r="AI1264" s="61" t="str">
        <f>IF(AND(AH1264&lt;&gt;"",E1264="Live"),_xlfn.XLOOKUP(_xlfn.TEXTJOIN(" vs ",,C1264:D1264),Calendar!G:G,Calendar!K:K),"")</f>
        <v/>
      </c>
      <c r="AJ1264" s="61" t="str">
        <f>IF(AND(K1264&lt;&gt;"Match of the Day",K1264&lt;&gt;"Match of the Day 2",K1264&lt;&gt;"Match of the Day Repeat"),"",1+MAX($AJ$10:AJ1263))</f>
        <v/>
      </c>
    </row>
    <row r="1265" spans="34:36" x14ac:dyDescent="0.35">
      <c r="AH1265" s="16" t="str">
        <f>IF(AND(B1265="Premier League",E1265="Live"),_xlfn.XLOOKUP(_xlfn.TEXTJOIN(" vs ",,C1265:D1265),Calendar!G:G,Calendar!B:B),IF(AND(B1265="Premier League",E1265="Highlights"),_xlfn.XLOOKUP(H1265,Calendar!O:O,Calendar!N:N,,-1),""))</f>
        <v/>
      </c>
      <c r="AI1265" s="61" t="str">
        <f>IF(AND(AH1265&lt;&gt;"",E1265="Live"),_xlfn.XLOOKUP(_xlfn.TEXTJOIN(" vs ",,C1265:D1265),Calendar!G:G,Calendar!K:K),"")</f>
        <v/>
      </c>
      <c r="AJ1265" s="61" t="str">
        <f>IF(AND(K1265&lt;&gt;"Match of the Day",K1265&lt;&gt;"Match of the Day 2",K1265&lt;&gt;"Match of the Day Repeat"),"",1+MAX($AJ$10:AJ1264))</f>
        <v/>
      </c>
    </row>
    <row r="1266" spans="34:36" x14ac:dyDescent="0.35">
      <c r="AH1266" s="16" t="str">
        <f>IF(AND(B1266="Premier League",E1266="Live"),_xlfn.XLOOKUP(_xlfn.TEXTJOIN(" vs ",,C1266:D1266),Calendar!G:G,Calendar!B:B),IF(AND(B1266="Premier League",E1266="Highlights"),_xlfn.XLOOKUP(H1266,Calendar!O:O,Calendar!N:N,,-1),""))</f>
        <v/>
      </c>
      <c r="AI1266" s="61" t="str">
        <f>IF(AND(AH1266&lt;&gt;"",E1266="Live"),_xlfn.XLOOKUP(_xlfn.TEXTJOIN(" vs ",,C1266:D1266),Calendar!G:G,Calendar!K:K),"")</f>
        <v/>
      </c>
      <c r="AJ1266" s="61" t="str">
        <f>IF(AND(K1266&lt;&gt;"Match of the Day",K1266&lt;&gt;"Match of the Day 2",K1266&lt;&gt;"Match of the Day Repeat"),"",1+MAX($AJ$10:AJ1265))</f>
        <v/>
      </c>
    </row>
    <row r="1267" spans="34:36" x14ac:dyDescent="0.35">
      <c r="AH1267" s="16" t="str">
        <f>IF(AND(B1267="Premier League",E1267="Live"),_xlfn.XLOOKUP(_xlfn.TEXTJOIN(" vs ",,C1267:D1267),Calendar!G:G,Calendar!B:B),IF(AND(B1267="Premier League",E1267="Highlights"),_xlfn.XLOOKUP(H1267,Calendar!O:O,Calendar!N:N,,-1),""))</f>
        <v/>
      </c>
      <c r="AI1267" s="61" t="str">
        <f>IF(AND(AH1267&lt;&gt;"",E1267="Live"),_xlfn.XLOOKUP(_xlfn.TEXTJOIN(" vs ",,C1267:D1267),Calendar!G:G,Calendar!K:K),"")</f>
        <v/>
      </c>
      <c r="AJ1267" s="61" t="str">
        <f>IF(AND(K1267&lt;&gt;"Match of the Day",K1267&lt;&gt;"Match of the Day 2",K1267&lt;&gt;"Match of the Day Repeat"),"",1+MAX($AJ$10:AJ1266))</f>
        <v/>
      </c>
    </row>
    <row r="1268" spans="34:36" x14ac:dyDescent="0.35">
      <c r="AH1268" s="16" t="str">
        <f>IF(AND(B1268="Premier League",E1268="Live"),_xlfn.XLOOKUP(_xlfn.TEXTJOIN(" vs ",,C1268:D1268),Calendar!G:G,Calendar!B:B),IF(AND(B1268="Premier League",E1268="Highlights"),_xlfn.XLOOKUP(H1268,Calendar!O:O,Calendar!N:N,,-1),""))</f>
        <v/>
      </c>
      <c r="AI1268" s="61" t="str">
        <f>IF(AND(AH1268&lt;&gt;"",E1268="Live"),_xlfn.XLOOKUP(_xlfn.TEXTJOIN(" vs ",,C1268:D1268),Calendar!G:G,Calendar!K:K),"")</f>
        <v/>
      </c>
      <c r="AJ1268" s="61" t="str">
        <f>IF(AND(K1268&lt;&gt;"Match of the Day",K1268&lt;&gt;"Match of the Day 2",K1268&lt;&gt;"Match of the Day Repeat"),"",1+MAX($AJ$10:AJ1267))</f>
        <v/>
      </c>
    </row>
    <row r="1269" spans="34:36" x14ac:dyDescent="0.35">
      <c r="AH1269" s="16" t="str">
        <f>IF(AND(B1269="Premier League",E1269="Live"),_xlfn.XLOOKUP(_xlfn.TEXTJOIN(" vs ",,C1269:D1269),Calendar!G:G,Calendar!B:B),IF(AND(B1269="Premier League",E1269="Highlights"),_xlfn.XLOOKUP(H1269,Calendar!O:O,Calendar!N:N,,-1),""))</f>
        <v/>
      </c>
      <c r="AI1269" s="61" t="str">
        <f>IF(AND(AH1269&lt;&gt;"",E1269="Live"),_xlfn.XLOOKUP(_xlfn.TEXTJOIN(" vs ",,C1269:D1269),Calendar!G:G,Calendar!K:K),"")</f>
        <v/>
      </c>
      <c r="AJ1269" s="61" t="str">
        <f>IF(AND(K1269&lt;&gt;"Match of the Day",K1269&lt;&gt;"Match of the Day 2",K1269&lt;&gt;"Match of the Day Repeat"),"",1+MAX($AJ$10:AJ1268))</f>
        <v/>
      </c>
    </row>
    <row r="1270" spans="34:36" x14ac:dyDescent="0.35">
      <c r="AH1270" s="16" t="str">
        <f>IF(AND(B1270="Premier League",E1270="Live"),_xlfn.XLOOKUP(_xlfn.TEXTJOIN(" vs ",,C1270:D1270),Calendar!G:G,Calendar!B:B),IF(AND(B1270="Premier League",E1270="Highlights"),_xlfn.XLOOKUP(H1270,Calendar!O:O,Calendar!N:N,,-1),""))</f>
        <v/>
      </c>
      <c r="AI1270" s="61" t="str">
        <f>IF(AND(AH1270&lt;&gt;"",E1270="Live"),_xlfn.XLOOKUP(_xlfn.TEXTJOIN(" vs ",,C1270:D1270),Calendar!G:G,Calendar!K:K),"")</f>
        <v/>
      </c>
      <c r="AJ1270" s="61" t="str">
        <f>IF(AND(K1270&lt;&gt;"Match of the Day",K1270&lt;&gt;"Match of the Day 2",K1270&lt;&gt;"Match of the Day Repeat"),"",1+MAX($AJ$10:AJ1269))</f>
        <v/>
      </c>
    </row>
    <row r="1271" spans="34:36" x14ac:dyDescent="0.35">
      <c r="AH1271" s="16" t="str">
        <f>IF(AND(B1271="Premier League",E1271="Live"),_xlfn.XLOOKUP(_xlfn.TEXTJOIN(" vs ",,C1271:D1271),Calendar!G:G,Calendar!B:B),IF(AND(B1271="Premier League",E1271="Highlights"),_xlfn.XLOOKUP(H1271,Calendar!O:O,Calendar!N:N,,-1),""))</f>
        <v/>
      </c>
      <c r="AI1271" s="61" t="str">
        <f>IF(AND(AH1271&lt;&gt;"",E1271="Live"),_xlfn.XLOOKUP(_xlfn.TEXTJOIN(" vs ",,C1271:D1271),Calendar!G:G,Calendar!K:K),"")</f>
        <v/>
      </c>
      <c r="AJ1271" s="61" t="str">
        <f>IF(AND(K1271&lt;&gt;"Match of the Day",K1271&lt;&gt;"Match of the Day 2",K1271&lt;&gt;"Match of the Day Repeat"),"",1+MAX($AJ$10:AJ1270))</f>
        <v/>
      </c>
    </row>
    <row r="1272" spans="34:36" x14ac:dyDescent="0.35">
      <c r="AH1272" s="16" t="str">
        <f>IF(AND(B1272="Premier League",E1272="Live"),_xlfn.XLOOKUP(_xlfn.TEXTJOIN(" vs ",,C1272:D1272),Calendar!G:G,Calendar!B:B),IF(AND(B1272="Premier League",E1272="Highlights"),_xlfn.XLOOKUP(H1272,Calendar!O:O,Calendar!N:N,,-1),""))</f>
        <v/>
      </c>
      <c r="AI1272" s="61" t="str">
        <f>IF(AND(AH1272&lt;&gt;"",E1272="Live"),_xlfn.XLOOKUP(_xlfn.TEXTJOIN(" vs ",,C1272:D1272),Calendar!G:G,Calendar!K:K),"")</f>
        <v/>
      </c>
      <c r="AJ1272" s="61" t="str">
        <f>IF(AND(K1272&lt;&gt;"Match of the Day",K1272&lt;&gt;"Match of the Day 2",K1272&lt;&gt;"Match of the Day Repeat"),"",1+MAX($AJ$10:AJ1271))</f>
        <v/>
      </c>
    </row>
    <row r="1273" spans="34:36" x14ac:dyDescent="0.35">
      <c r="AH1273" s="16" t="str">
        <f>IF(AND(B1273="Premier League",E1273="Live"),_xlfn.XLOOKUP(_xlfn.TEXTJOIN(" vs ",,C1273:D1273),Calendar!G:G,Calendar!B:B),IF(AND(B1273="Premier League",E1273="Highlights"),_xlfn.XLOOKUP(H1273,Calendar!O:O,Calendar!N:N,,-1),""))</f>
        <v/>
      </c>
      <c r="AI1273" s="61" t="str">
        <f>IF(AND(AH1273&lt;&gt;"",E1273="Live"),_xlfn.XLOOKUP(_xlfn.TEXTJOIN(" vs ",,C1273:D1273),Calendar!G:G,Calendar!K:K),"")</f>
        <v/>
      </c>
      <c r="AJ1273" s="61" t="str">
        <f>IF(AND(K1273&lt;&gt;"Match of the Day",K1273&lt;&gt;"Match of the Day 2",K1273&lt;&gt;"Match of the Day Repeat"),"",1+MAX($AJ$10:AJ1272))</f>
        <v/>
      </c>
    </row>
    <row r="1274" spans="34:36" x14ac:dyDescent="0.35">
      <c r="AH1274" s="16" t="str">
        <f>IF(AND(B1274="Premier League",E1274="Live"),_xlfn.XLOOKUP(_xlfn.TEXTJOIN(" vs ",,C1274:D1274),Calendar!G:G,Calendar!B:B),IF(AND(B1274="Premier League",E1274="Highlights"),_xlfn.XLOOKUP(H1274,Calendar!O:O,Calendar!N:N,,-1),""))</f>
        <v/>
      </c>
      <c r="AI1274" s="61" t="str">
        <f>IF(AND(AH1274&lt;&gt;"",E1274="Live"),_xlfn.XLOOKUP(_xlfn.TEXTJOIN(" vs ",,C1274:D1274),Calendar!G:G,Calendar!K:K),"")</f>
        <v/>
      </c>
      <c r="AJ1274" s="61" t="str">
        <f>IF(AND(K1274&lt;&gt;"Match of the Day",K1274&lt;&gt;"Match of the Day 2",K1274&lt;&gt;"Match of the Day Repeat"),"",1+MAX($AJ$10:AJ1273))</f>
        <v/>
      </c>
    </row>
    <row r="1275" spans="34:36" x14ac:dyDescent="0.35">
      <c r="AH1275" s="16" t="str">
        <f>IF(AND(B1275="Premier League",E1275="Live"),_xlfn.XLOOKUP(_xlfn.TEXTJOIN(" vs ",,C1275:D1275),Calendar!G:G,Calendar!B:B),IF(AND(B1275="Premier League",E1275="Highlights"),_xlfn.XLOOKUP(H1275,Calendar!O:O,Calendar!N:N,,-1),""))</f>
        <v/>
      </c>
      <c r="AI1275" s="61" t="str">
        <f>IF(AND(AH1275&lt;&gt;"",E1275="Live"),_xlfn.XLOOKUP(_xlfn.TEXTJOIN(" vs ",,C1275:D1275),Calendar!G:G,Calendar!K:K),"")</f>
        <v/>
      </c>
      <c r="AJ1275" s="61" t="str">
        <f>IF(AND(K1275&lt;&gt;"Match of the Day",K1275&lt;&gt;"Match of the Day 2",K1275&lt;&gt;"Match of the Day Repeat"),"",1+MAX($AJ$10:AJ1274))</f>
        <v/>
      </c>
    </row>
    <row r="1276" spans="34:36" x14ac:dyDescent="0.35">
      <c r="AH1276" s="16" t="str">
        <f>IF(AND(B1276="Premier League",E1276="Live"),_xlfn.XLOOKUP(_xlfn.TEXTJOIN(" vs ",,C1276:D1276),Calendar!G:G,Calendar!B:B),IF(AND(B1276="Premier League",E1276="Highlights"),_xlfn.XLOOKUP(H1276,Calendar!O:O,Calendar!N:N,,-1),""))</f>
        <v/>
      </c>
      <c r="AI1276" s="61" t="str">
        <f>IF(AND(AH1276&lt;&gt;"",E1276="Live"),_xlfn.XLOOKUP(_xlfn.TEXTJOIN(" vs ",,C1276:D1276),Calendar!G:G,Calendar!K:K),"")</f>
        <v/>
      </c>
      <c r="AJ1276" s="61" t="str">
        <f>IF(AND(K1276&lt;&gt;"Match of the Day",K1276&lt;&gt;"Match of the Day 2",K1276&lt;&gt;"Match of the Day Repeat"),"",1+MAX($AJ$10:AJ1275))</f>
        <v/>
      </c>
    </row>
    <row r="1277" spans="34:36" x14ac:dyDescent="0.35">
      <c r="AH1277" s="16" t="str">
        <f>IF(AND(B1277="Premier League",E1277="Live"),_xlfn.XLOOKUP(_xlfn.TEXTJOIN(" vs ",,C1277:D1277),Calendar!G:G,Calendar!B:B),IF(AND(B1277="Premier League",E1277="Highlights"),_xlfn.XLOOKUP(H1277,Calendar!O:O,Calendar!N:N,,-1),""))</f>
        <v/>
      </c>
      <c r="AI1277" s="61" t="str">
        <f>IF(AND(AH1277&lt;&gt;"",E1277="Live"),_xlfn.XLOOKUP(_xlfn.TEXTJOIN(" vs ",,C1277:D1277),Calendar!G:G,Calendar!K:K),"")</f>
        <v/>
      </c>
      <c r="AJ1277" s="61" t="str">
        <f>IF(AND(K1277&lt;&gt;"Match of the Day",K1277&lt;&gt;"Match of the Day 2",K1277&lt;&gt;"Match of the Day Repeat"),"",1+MAX($AJ$10:AJ1276))</f>
        <v/>
      </c>
    </row>
    <row r="1278" spans="34:36" x14ac:dyDescent="0.35">
      <c r="AH1278" s="16" t="str">
        <f>IF(AND(B1278="Premier League",E1278="Live"),_xlfn.XLOOKUP(_xlfn.TEXTJOIN(" vs ",,C1278:D1278),Calendar!G:G,Calendar!B:B),IF(AND(B1278="Premier League",E1278="Highlights"),_xlfn.XLOOKUP(H1278,Calendar!O:O,Calendar!N:N,,-1),""))</f>
        <v/>
      </c>
      <c r="AI1278" s="61" t="str">
        <f>IF(AND(AH1278&lt;&gt;"",E1278="Live"),_xlfn.XLOOKUP(_xlfn.TEXTJOIN(" vs ",,C1278:D1278),Calendar!G:G,Calendar!K:K),"")</f>
        <v/>
      </c>
      <c r="AJ1278" s="61" t="str">
        <f>IF(AND(K1278&lt;&gt;"Match of the Day",K1278&lt;&gt;"Match of the Day 2",K1278&lt;&gt;"Match of the Day Repeat"),"",1+MAX($AJ$10:AJ1277))</f>
        <v/>
      </c>
    </row>
    <row r="1279" spans="34:36" x14ac:dyDescent="0.35">
      <c r="AH1279" s="16" t="str">
        <f>IF(AND(B1279="Premier League",E1279="Live"),_xlfn.XLOOKUP(_xlfn.TEXTJOIN(" vs ",,C1279:D1279),Calendar!G:G,Calendar!B:B),IF(AND(B1279="Premier League",E1279="Highlights"),_xlfn.XLOOKUP(H1279,Calendar!O:O,Calendar!N:N,,-1),""))</f>
        <v/>
      </c>
      <c r="AI1279" s="61" t="str">
        <f>IF(AND(AH1279&lt;&gt;"",E1279="Live"),_xlfn.XLOOKUP(_xlfn.TEXTJOIN(" vs ",,C1279:D1279),Calendar!G:G,Calendar!K:K),"")</f>
        <v/>
      </c>
      <c r="AJ1279" s="61" t="str">
        <f>IF(AND(K1279&lt;&gt;"Match of the Day",K1279&lt;&gt;"Match of the Day 2",K1279&lt;&gt;"Match of the Day Repeat"),"",1+MAX($AJ$10:AJ1278))</f>
        <v/>
      </c>
    </row>
    <row r="1280" spans="34:36" x14ac:dyDescent="0.35">
      <c r="AH1280" s="16" t="str">
        <f>IF(AND(B1280="Premier League",E1280="Live"),_xlfn.XLOOKUP(_xlfn.TEXTJOIN(" vs ",,C1280:D1280),Calendar!G:G,Calendar!B:B),IF(AND(B1280="Premier League",E1280="Highlights"),_xlfn.XLOOKUP(H1280,Calendar!O:O,Calendar!N:N,,-1),""))</f>
        <v/>
      </c>
      <c r="AI1280" s="61" t="str">
        <f>IF(AND(AH1280&lt;&gt;"",E1280="Live"),_xlfn.XLOOKUP(_xlfn.TEXTJOIN(" vs ",,C1280:D1280),Calendar!G:G,Calendar!K:K),"")</f>
        <v/>
      </c>
      <c r="AJ1280" s="61" t="str">
        <f>IF(AND(K1280&lt;&gt;"Match of the Day",K1280&lt;&gt;"Match of the Day 2",K1280&lt;&gt;"Match of the Day Repeat"),"",1+MAX($AJ$10:AJ1279))</f>
        <v/>
      </c>
    </row>
    <row r="1281" spans="34:36" x14ac:dyDescent="0.35">
      <c r="AH1281" s="16" t="str">
        <f>IF(AND(B1281="Premier League",E1281="Live"),_xlfn.XLOOKUP(_xlfn.TEXTJOIN(" vs ",,C1281:D1281),Calendar!G:G,Calendar!B:B),IF(AND(B1281="Premier League",E1281="Highlights"),_xlfn.XLOOKUP(H1281,Calendar!O:O,Calendar!N:N,,-1),""))</f>
        <v/>
      </c>
      <c r="AI1281" s="61" t="str">
        <f>IF(AND(AH1281&lt;&gt;"",E1281="Live"),_xlfn.XLOOKUP(_xlfn.TEXTJOIN(" vs ",,C1281:D1281),Calendar!G:G,Calendar!K:K),"")</f>
        <v/>
      </c>
      <c r="AJ1281" s="61" t="str">
        <f>IF(AND(K1281&lt;&gt;"Match of the Day",K1281&lt;&gt;"Match of the Day 2",K1281&lt;&gt;"Match of the Day Repeat"),"",1+MAX($AJ$10:AJ1280))</f>
        <v/>
      </c>
    </row>
    <row r="1282" spans="34:36" x14ac:dyDescent="0.35">
      <c r="AH1282" s="16" t="str">
        <f>IF(AND(B1282="Premier League",E1282="Live"),_xlfn.XLOOKUP(_xlfn.TEXTJOIN(" vs ",,C1282:D1282),Calendar!G:G,Calendar!B:B),IF(AND(B1282="Premier League",E1282="Highlights"),_xlfn.XLOOKUP(H1282,Calendar!O:O,Calendar!N:N,,-1),""))</f>
        <v/>
      </c>
      <c r="AI1282" s="61" t="str">
        <f>IF(AND(AH1282&lt;&gt;"",E1282="Live"),_xlfn.XLOOKUP(_xlfn.TEXTJOIN(" vs ",,C1282:D1282),Calendar!G:G,Calendar!K:K),"")</f>
        <v/>
      </c>
      <c r="AJ1282" s="61" t="str">
        <f>IF(AND(K1282&lt;&gt;"Match of the Day",K1282&lt;&gt;"Match of the Day 2",K1282&lt;&gt;"Match of the Day Repeat"),"",1+MAX($AJ$10:AJ1281))</f>
        <v/>
      </c>
    </row>
    <row r="1283" spans="34:36" x14ac:dyDescent="0.35">
      <c r="AH1283" s="16" t="str">
        <f>IF(AND(B1283="Premier League",E1283="Live"),_xlfn.XLOOKUP(_xlfn.TEXTJOIN(" vs ",,C1283:D1283),Calendar!G:G,Calendar!B:B),IF(AND(B1283="Premier League",E1283="Highlights"),_xlfn.XLOOKUP(H1283,Calendar!O:O,Calendar!N:N,,-1),""))</f>
        <v/>
      </c>
      <c r="AI1283" s="61" t="str">
        <f>IF(AND(AH1283&lt;&gt;"",E1283="Live"),_xlfn.XLOOKUP(_xlfn.TEXTJOIN(" vs ",,C1283:D1283),Calendar!G:G,Calendar!K:K),"")</f>
        <v/>
      </c>
      <c r="AJ1283" s="61" t="str">
        <f>IF(AND(K1283&lt;&gt;"Match of the Day",K1283&lt;&gt;"Match of the Day 2",K1283&lt;&gt;"Match of the Day Repeat"),"",1+MAX($AJ$10:AJ1282))</f>
        <v/>
      </c>
    </row>
    <row r="1284" spans="34:36" x14ac:dyDescent="0.35">
      <c r="AH1284" s="16" t="str">
        <f>IF(AND(B1284="Premier League",E1284="Live"),_xlfn.XLOOKUP(_xlfn.TEXTJOIN(" vs ",,C1284:D1284),Calendar!G:G,Calendar!B:B),IF(AND(B1284="Premier League",E1284="Highlights"),_xlfn.XLOOKUP(H1284,Calendar!O:O,Calendar!N:N,,-1),""))</f>
        <v/>
      </c>
      <c r="AI1284" s="61" t="str">
        <f>IF(AND(AH1284&lt;&gt;"",E1284="Live"),_xlfn.XLOOKUP(_xlfn.TEXTJOIN(" vs ",,C1284:D1284),Calendar!G:G,Calendar!K:K),"")</f>
        <v/>
      </c>
      <c r="AJ1284" s="61" t="str">
        <f>IF(AND(K1284&lt;&gt;"Match of the Day",K1284&lt;&gt;"Match of the Day 2",K1284&lt;&gt;"Match of the Day Repeat"),"",1+MAX($AJ$10:AJ1283))</f>
        <v/>
      </c>
    </row>
    <row r="1285" spans="34:36" x14ac:dyDescent="0.35">
      <c r="AH1285" s="16" t="str">
        <f>IF(AND(B1285="Premier League",E1285="Live"),_xlfn.XLOOKUP(_xlfn.TEXTJOIN(" vs ",,C1285:D1285),Calendar!G:G,Calendar!B:B),IF(AND(B1285="Premier League",E1285="Highlights"),_xlfn.XLOOKUP(H1285,Calendar!O:O,Calendar!N:N,,-1),""))</f>
        <v/>
      </c>
      <c r="AI1285" s="61" t="str">
        <f>IF(AND(AH1285&lt;&gt;"",E1285="Live"),_xlfn.XLOOKUP(_xlfn.TEXTJOIN(" vs ",,C1285:D1285),Calendar!G:G,Calendar!K:K),"")</f>
        <v/>
      </c>
      <c r="AJ1285" s="61" t="str">
        <f>IF(AND(K1285&lt;&gt;"Match of the Day",K1285&lt;&gt;"Match of the Day 2",K1285&lt;&gt;"Match of the Day Repeat"),"",1+MAX($AJ$10:AJ1284))</f>
        <v/>
      </c>
    </row>
    <row r="1286" spans="34:36" x14ac:dyDescent="0.35">
      <c r="AH1286" s="16" t="str">
        <f>IF(AND(B1286="Premier League",E1286="Live"),_xlfn.XLOOKUP(_xlfn.TEXTJOIN(" vs ",,C1286:D1286),Calendar!G:G,Calendar!B:B),IF(AND(B1286="Premier League",E1286="Highlights"),_xlfn.XLOOKUP(H1286,Calendar!O:O,Calendar!N:N,,-1),""))</f>
        <v/>
      </c>
      <c r="AI1286" s="61" t="str">
        <f>IF(AND(AH1286&lt;&gt;"",E1286="Live"),_xlfn.XLOOKUP(_xlfn.TEXTJOIN(" vs ",,C1286:D1286),Calendar!G:G,Calendar!K:K),"")</f>
        <v/>
      </c>
      <c r="AJ1286" s="61" t="str">
        <f>IF(AND(K1286&lt;&gt;"Match of the Day",K1286&lt;&gt;"Match of the Day 2",K1286&lt;&gt;"Match of the Day Repeat"),"",1+MAX($AJ$10:AJ1285))</f>
        <v/>
      </c>
    </row>
    <row r="1287" spans="34:36" x14ac:dyDescent="0.35">
      <c r="AH1287" s="16" t="str">
        <f>IF(AND(B1287="Premier League",E1287="Live"),_xlfn.XLOOKUP(_xlfn.TEXTJOIN(" vs ",,C1287:D1287),Calendar!G:G,Calendar!B:B),IF(AND(B1287="Premier League",E1287="Highlights"),_xlfn.XLOOKUP(H1287,Calendar!O:O,Calendar!N:N,,-1),""))</f>
        <v/>
      </c>
      <c r="AI1287" s="61" t="str">
        <f>IF(AND(AH1287&lt;&gt;"",E1287="Live"),_xlfn.XLOOKUP(_xlfn.TEXTJOIN(" vs ",,C1287:D1287),Calendar!G:G,Calendar!K:K),"")</f>
        <v/>
      </c>
      <c r="AJ1287" s="61" t="str">
        <f>IF(AND(K1287&lt;&gt;"Match of the Day",K1287&lt;&gt;"Match of the Day 2",K1287&lt;&gt;"Match of the Day Repeat"),"",1+MAX($AJ$10:AJ1286))</f>
        <v/>
      </c>
    </row>
    <row r="1288" spans="34:36" x14ac:dyDescent="0.35">
      <c r="AH1288" s="16" t="str">
        <f>IF(AND(B1288="Premier League",E1288="Live"),_xlfn.XLOOKUP(_xlfn.TEXTJOIN(" vs ",,C1288:D1288),Calendar!G:G,Calendar!B:B),IF(AND(B1288="Premier League",E1288="Highlights"),_xlfn.XLOOKUP(H1288,Calendar!O:O,Calendar!N:N,,-1),""))</f>
        <v/>
      </c>
      <c r="AI1288" s="61" t="str">
        <f>IF(AND(AH1288&lt;&gt;"",E1288="Live"),_xlfn.XLOOKUP(_xlfn.TEXTJOIN(" vs ",,C1288:D1288),Calendar!G:G,Calendar!K:K),"")</f>
        <v/>
      </c>
      <c r="AJ1288" s="61" t="str">
        <f>IF(AND(K1288&lt;&gt;"Match of the Day",K1288&lt;&gt;"Match of the Day 2",K1288&lt;&gt;"Match of the Day Repeat"),"",1+MAX($AJ$10:AJ1287))</f>
        <v/>
      </c>
    </row>
    <row r="1289" spans="34:36" x14ac:dyDescent="0.35">
      <c r="AH1289" s="16" t="str">
        <f>IF(AND(B1289="Premier League",E1289="Live"),_xlfn.XLOOKUP(_xlfn.TEXTJOIN(" vs ",,C1289:D1289),Calendar!G:G,Calendar!B:B),IF(AND(B1289="Premier League",E1289="Highlights"),_xlfn.XLOOKUP(H1289,Calendar!O:O,Calendar!N:N,,-1),""))</f>
        <v/>
      </c>
      <c r="AI1289" s="61" t="str">
        <f>IF(AND(AH1289&lt;&gt;"",E1289="Live"),_xlfn.XLOOKUP(_xlfn.TEXTJOIN(" vs ",,C1289:D1289),Calendar!G:G,Calendar!K:K),"")</f>
        <v/>
      </c>
      <c r="AJ1289" s="61" t="str">
        <f>IF(AND(K1289&lt;&gt;"Match of the Day",K1289&lt;&gt;"Match of the Day 2",K1289&lt;&gt;"Match of the Day Repeat"),"",1+MAX($AJ$10:AJ1288))</f>
        <v/>
      </c>
    </row>
    <row r="1290" spans="34:36" x14ac:dyDescent="0.35">
      <c r="AH1290" s="16" t="str">
        <f>IF(AND(B1290="Premier League",E1290="Live"),_xlfn.XLOOKUP(_xlfn.TEXTJOIN(" vs ",,C1290:D1290),Calendar!G:G,Calendar!B:B),IF(AND(B1290="Premier League",E1290="Highlights"),_xlfn.XLOOKUP(H1290,Calendar!O:O,Calendar!N:N,,-1),""))</f>
        <v/>
      </c>
      <c r="AI1290" s="61" t="str">
        <f>IF(AND(AH1290&lt;&gt;"",E1290="Live"),_xlfn.XLOOKUP(_xlfn.TEXTJOIN(" vs ",,C1290:D1290),Calendar!G:G,Calendar!K:K),"")</f>
        <v/>
      </c>
      <c r="AJ1290" s="61" t="str">
        <f>IF(AND(K1290&lt;&gt;"Match of the Day",K1290&lt;&gt;"Match of the Day 2",K1290&lt;&gt;"Match of the Day Repeat"),"",1+MAX($AJ$10:AJ1289))</f>
        <v/>
      </c>
    </row>
    <row r="1291" spans="34:36" x14ac:dyDescent="0.35">
      <c r="AH1291" s="16" t="str">
        <f>IF(AND(B1291="Premier League",E1291="Live"),_xlfn.XLOOKUP(_xlfn.TEXTJOIN(" vs ",,C1291:D1291),Calendar!G:G,Calendar!B:B),IF(AND(B1291="Premier League",E1291="Highlights"),_xlfn.XLOOKUP(H1291,Calendar!O:O,Calendar!N:N,,-1),""))</f>
        <v/>
      </c>
      <c r="AI1291" s="61" t="str">
        <f>IF(AND(AH1291&lt;&gt;"",E1291="Live"),_xlfn.XLOOKUP(_xlfn.TEXTJOIN(" vs ",,C1291:D1291),Calendar!G:G,Calendar!K:K),"")</f>
        <v/>
      </c>
      <c r="AJ1291" s="61" t="str">
        <f>IF(AND(K1291&lt;&gt;"Match of the Day",K1291&lt;&gt;"Match of the Day 2",K1291&lt;&gt;"Match of the Day Repeat"),"",1+MAX($AJ$10:AJ1290))</f>
        <v/>
      </c>
    </row>
    <row r="1292" spans="34:36" x14ac:dyDescent="0.35">
      <c r="AH1292" s="16" t="str">
        <f>IF(AND(B1292="Premier League",E1292="Live"),_xlfn.XLOOKUP(_xlfn.TEXTJOIN(" vs ",,C1292:D1292),Calendar!G:G,Calendar!B:B),IF(AND(B1292="Premier League",E1292="Highlights"),_xlfn.XLOOKUP(H1292,Calendar!O:O,Calendar!N:N,,-1),""))</f>
        <v/>
      </c>
      <c r="AI1292" s="61" t="str">
        <f>IF(AND(AH1292&lt;&gt;"",E1292="Live"),_xlfn.XLOOKUP(_xlfn.TEXTJOIN(" vs ",,C1292:D1292),Calendar!G:G,Calendar!K:K),"")</f>
        <v/>
      </c>
      <c r="AJ1292" s="61" t="str">
        <f>IF(AND(K1292&lt;&gt;"Match of the Day",K1292&lt;&gt;"Match of the Day 2",K1292&lt;&gt;"Match of the Day Repeat"),"",1+MAX($AJ$10:AJ1291))</f>
        <v/>
      </c>
    </row>
    <row r="1293" spans="34:36" x14ac:dyDescent="0.35">
      <c r="AH1293" s="16" t="str">
        <f>IF(AND(B1293="Premier League",E1293="Live"),_xlfn.XLOOKUP(_xlfn.TEXTJOIN(" vs ",,C1293:D1293),Calendar!G:G,Calendar!B:B),IF(AND(B1293="Premier League",E1293="Highlights"),_xlfn.XLOOKUP(H1293,Calendar!O:O,Calendar!N:N,,-1),""))</f>
        <v/>
      </c>
      <c r="AI1293" s="61" t="str">
        <f>IF(AND(AH1293&lt;&gt;"",E1293="Live"),_xlfn.XLOOKUP(_xlfn.TEXTJOIN(" vs ",,C1293:D1293),Calendar!G:G,Calendar!K:K),"")</f>
        <v/>
      </c>
      <c r="AJ1293" s="61" t="str">
        <f>IF(AND(K1293&lt;&gt;"Match of the Day",K1293&lt;&gt;"Match of the Day 2",K1293&lt;&gt;"Match of the Day Repeat"),"",1+MAX($AJ$10:AJ1292))</f>
        <v/>
      </c>
    </row>
    <row r="1294" spans="34:36" x14ac:dyDescent="0.35">
      <c r="AH1294" s="16" t="str">
        <f>IF(AND(B1294="Premier League",E1294="Live"),_xlfn.XLOOKUP(_xlfn.TEXTJOIN(" vs ",,C1294:D1294),Calendar!G:G,Calendar!B:B),IF(AND(B1294="Premier League",E1294="Highlights"),_xlfn.XLOOKUP(H1294,Calendar!O:O,Calendar!N:N,,-1),""))</f>
        <v/>
      </c>
      <c r="AI1294" s="61" t="str">
        <f>IF(AND(AH1294&lt;&gt;"",E1294="Live"),_xlfn.XLOOKUP(_xlfn.TEXTJOIN(" vs ",,C1294:D1294),Calendar!G:G,Calendar!K:K),"")</f>
        <v/>
      </c>
      <c r="AJ1294" s="61" t="str">
        <f>IF(AND(K1294&lt;&gt;"Match of the Day",K1294&lt;&gt;"Match of the Day 2",K1294&lt;&gt;"Match of the Day Repeat"),"",1+MAX($AJ$10:AJ1293))</f>
        <v/>
      </c>
    </row>
    <row r="1295" spans="34:36" x14ac:dyDescent="0.35">
      <c r="AH1295" s="16" t="str">
        <f>IF(AND(B1295="Premier League",E1295="Live"),_xlfn.XLOOKUP(_xlfn.TEXTJOIN(" vs ",,C1295:D1295),Calendar!G:G,Calendar!B:B),IF(AND(B1295="Premier League",E1295="Highlights"),_xlfn.XLOOKUP(H1295,Calendar!O:O,Calendar!N:N,,-1),""))</f>
        <v/>
      </c>
      <c r="AI1295" s="61" t="str">
        <f>IF(AND(AH1295&lt;&gt;"",E1295="Live"),_xlfn.XLOOKUP(_xlfn.TEXTJOIN(" vs ",,C1295:D1295),Calendar!G:G,Calendar!K:K),"")</f>
        <v/>
      </c>
      <c r="AJ1295" s="61" t="str">
        <f>IF(AND(K1295&lt;&gt;"Match of the Day",K1295&lt;&gt;"Match of the Day 2",K1295&lt;&gt;"Match of the Day Repeat"),"",1+MAX($AJ$10:AJ1294))</f>
        <v/>
      </c>
    </row>
    <row r="1296" spans="34:36" x14ac:dyDescent="0.35">
      <c r="AH1296" s="16" t="str">
        <f>IF(AND(B1296="Premier League",E1296="Live"),_xlfn.XLOOKUP(_xlfn.TEXTJOIN(" vs ",,C1296:D1296),Calendar!G:G,Calendar!B:B),IF(AND(B1296="Premier League",E1296="Highlights"),_xlfn.XLOOKUP(H1296,Calendar!O:O,Calendar!N:N,,-1),""))</f>
        <v/>
      </c>
      <c r="AI1296" s="61" t="str">
        <f>IF(AND(AH1296&lt;&gt;"",E1296="Live"),_xlfn.XLOOKUP(_xlfn.TEXTJOIN(" vs ",,C1296:D1296),Calendar!G:G,Calendar!K:K),"")</f>
        <v/>
      </c>
      <c r="AJ1296" s="61" t="str">
        <f>IF(AND(K1296&lt;&gt;"Match of the Day",K1296&lt;&gt;"Match of the Day 2",K1296&lt;&gt;"Match of the Day Repeat"),"",1+MAX($AJ$10:AJ1295))</f>
        <v/>
      </c>
    </row>
    <row r="1297" spans="34:36" x14ac:dyDescent="0.35">
      <c r="AH1297" s="16" t="str">
        <f>IF(AND(B1297="Premier League",E1297="Live"),_xlfn.XLOOKUP(_xlfn.TEXTJOIN(" vs ",,C1297:D1297),Calendar!G:G,Calendar!B:B),IF(AND(B1297="Premier League",E1297="Highlights"),_xlfn.XLOOKUP(H1297,Calendar!O:O,Calendar!N:N,,-1),""))</f>
        <v/>
      </c>
      <c r="AI1297" s="61" t="str">
        <f>IF(AND(AH1297&lt;&gt;"",E1297="Live"),_xlfn.XLOOKUP(_xlfn.TEXTJOIN(" vs ",,C1297:D1297),Calendar!G:G,Calendar!K:K),"")</f>
        <v/>
      </c>
      <c r="AJ1297" s="61" t="str">
        <f>IF(AND(K1297&lt;&gt;"Match of the Day",K1297&lt;&gt;"Match of the Day 2",K1297&lt;&gt;"Match of the Day Repeat"),"",1+MAX($AJ$10:AJ1296))</f>
        <v/>
      </c>
    </row>
    <row r="1298" spans="34:36" x14ac:dyDescent="0.35">
      <c r="AH1298" s="16" t="str">
        <f>IF(AND(B1298="Premier League",E1298="Live"),_xlfn.XLOOKUP(_xlfn.TEXTJOIN(" vs ",,C1298:D1298),Calendar!G:G,Calendar!B:B),IF(AND(B1298="Premier League",E1298="Highlights"),_xlfn.XLOOKUP(H1298,Calendar!O:O,Calendar!N:N,,-1),""))</f>
        <v/>
      </c>
      <c r="AI1298" s="61" t="str">
        <f>IF(AND(AH1298&lt;&gt;"",E1298="Live"),_xlfn.XLOOKUP(_xlfn.TEXTJOIN(" vs ",,C1298:D1298),Calendar!G:G,Calendar!K:K),"")</f>
        <v/>
      </c>
      <c r="AJ1298" s="61" t="str">
        <f>IF(AND(K1298&lt;&gt;"Match of the Day",K1298&lt;&gt;"Match of the Day 2",K1298&lt;&gt;"Match of the Day Repeat"),"",1+MAX($AJ$10:AJ1297))</f>
        <v/>
      </c>
    </row>
    <row r="1299" spans="34:36" x14ac:dyDescent="0.35">
      <c r="AH1299" s="16" t="str">
        <f>IF(AND(B1299="Premier League",E1299="Live"),_xlfn.XLOOKUP(_xlfn.TEXTJOIN(" vs ",,C1299:D1299),Calendar!G:G,Calendar!B:B),IF(AND(B1299="Premier League",E1299="Highlights"),_xlfn.XLOOKUP(H1299,Calendar!O:O,Calendar!N:N,,-1),""))</f>
        <v/>
      </c>
      <c r="AI1299" s="61" t="str">
        <f>IF(AND(AH1299&lt;&gt;"",E1299="Live"),_xlfn.XLOOKUP(_xlfn.TEXTJOIN(" vs ",,C1299:D1299),Calendar!G:G,Calendar!K:K),"")</f>
        <v/>
      </c>
      <c r="AJ1299" s="61" t="str">
        <f>IF(AND(K1299&lt;&gt;"Match of the Day",K1299&lt;&gt;"Match of the Day 2",K1299&lt;&gt;"Match of the Day Repeat"),"",1+MAX($AJ$10:AJ1298))</f>
        <v/>
      </c>
    </row>
    <row r="1300" spans="34:36" x14ac:dyDescent="0.35">
      <c r="AH1300" s="16" t="str">
        <f>IF(AND(B1300="Premier League",E1300="Live"),_xlfn.XLOOKUP(_xlfn.TEXTJOIN(" vs ",,C1300:D1300),Calendar!G:G,Calendar!B:B),IF(AND(B1300="Premier League",E1300="Highlights"),_xlfn.XLOOKUP(H1300,Calendar!O:O,Calendar!N:N,,-1),""))</f>
        <v/>
      </c>
      <c r="AI1300" s="61" t="str">
        <f>IF(AND(AH1300&lt;&gt;"",E1300="Live"),_xlfn.XLOOKUP(_xlfn.TEXTJOIN(" vs ",,C1300:D1300),Calendar!G:G,Calendar!K:K),"")</f>
        <v/>
      </c>
      <c r="AJ1300" s="61" t="str">
        <f>IF(AND(K1300&lt;&gt;"Match of the Day",K1300&lt;&gt;"Match of the Day 2",K1300&lt;&gt;"Match of the Day Repeat"),"",1+MAX($AJ$10:AJ1299))</f>
        <v/>
      </c>
    </row>
    <row r="1301" spans="34:36" x14ac:dyDescent="0.35">
      <c r="AH1301" s="16" t="str">
        <f>IF(AND(B1301="Premier League",E1301="Live"),_xlfn.XLOOKUP(_xlfn.TEXTJOIN(" vs ",,C1301:D1301),Calendar!G:G,Calendar!B:B),IF(AND(B1301="Premier League",E1301="Highlights"),_xlfn.XLOOKUP(H1301,Calendar!O:O,Calendar!N:N,,-1),""))</f>
        <v/>
      </c>
      <c r="AI1301" s="61" t="str">
        <f>IF(AND(AH1301&lt;&gt;"",E1301="Live"),_xlfn.XLOOKUP(_xlfn.TEXTJOIN(" vs ",,C1301:D1301),Calendar!G:G,Calendar!K:K),"")</f>
        <v/>
      </c>
      <c r="AJ1301" s="61" t="str">
        <f>IF(AND(K1301&lt;&gt;"Match of the Day",K1301&lt;&gt;"Match of the Day 2",K1301&lt;&gt;"Match of the Day Repeat"),"",1+MAX($AJ$10:AJ1300))</f>
        <v/>
      </c>
    </row>
    <row r="1302" spans="34:36" x14ac:dyDescent="0.35">
      <c r="AH1302" s="16" t="str">
        <f>IF(AND(B1302="Premier League",E1302="Live"),_xlfn.XLOOKUP(_xlfn.TEXTJOIN(" vs ",,C1302:D1302),Calendar!G:G,Calendar!B:B),IF(AND(B1302="Premier League",E1302="Highlights"),_xlfn.XLOOKUP(H1302,Calendar!O:O,Calendar!N:N,,-1),""))</f>
        <v/>
      </c>
      <c r="AI1302" s="61" t="str">
        <f>IF(AND(AH1302&lt;&gt;"",E1302="Live"),_xlfn.XLOOKUP(_xlfn.TEXTJOIN(" vs ",,C1302:D1302),Calendar!G:G,Calendar!K:K),"")</f>
        <v/>
      </c>
      <c r="AJ1302" s="61" t="str">
        <f>IF(AND(K1302&lt;&gt;"Match of the Day",K1302&lt;&gt;"Match of the Day 2",K1302&lt;&gt;"Match of the Day Repeat"),"",1+MAX($AJ$10:AJ1301))</f>
        <v/>
      </c>
    </row>
    <row r="1303" spans="34:36" x14ac:dyDescent="0.35">
      <c r="AH1303" s="16" t="str">
        <f>IF(AND(B1303="Premier League",E1303="Live"),_xlfn.XLOOKUP(_xlfn.TEXTJOIN(" vs ",,C1303:D1303),Calendar!G:G,Calendar!B:B),IF(AND(B1303="Premier League",E1303="Highlights"),_xlfn.XLOOKUP(H1303,Calendar!O:O,Calendar!N:N,,-1),""))</f>
        <v/>
      </c>
      <c r="AI1303" s="61" t="str">
        <f>IF(AND(AH1303&lt;&gt;"",E1303="Live"),_xlfn.XLOOKUP(_xlfn.TEXTJOIN(" vs ",,C1303:D1303),Calendar!G:G,Calendar!K:K),"")</f>
        <v/>
      </c>
      <c r="AJ1303" s="61" t="str">
        <f>IF(AND(K1303&lt;&gt;"Match of the Day",K1303&lt;&gt;"Match of the Day 2",K1303&lt;&gt;"Match of the Day Repeat"),"",1+MAX($AJ$10:AJ1302))</f>
        <v/>
      </c>
    </row>
    <row r="1304" spans="34:36" x14ac:dyDescent="0.35">
      <c r="AH1304" s="16" t="str">
        <f>IF(AND(B1304="Premier League",E1304="Live"),_xlfn.XLOOKUP(_xlfn.TEXTJOIN(" vs ",,C1304:D1304),Calendar!G:G,Calendar!B:B),IF(AND(B1304="Premier League",E1304="Highlights"),_xlfn.XLOOKUP(H1304,Calendar!O:O,Calendar!N:N,,-1),""))</f>
        <v/>
      </c>
      <c r="AI1304" s="61" t="str">
        <f>IF(AND(AH1304&lt;&gt;"",E1304="Live"),_xlfn.XLOOKUP(_xlfn.TEXTJOIN(" vs ",,C1304:D1304),Calendar!G:G,Calendar!K:K),"")</f>
        <v/>
      </c>
      <c r="AJ1304" s="61" t="str">
        <f>IF(AND(K1304&lt;&gt;"Match of the Day",K1304&lt;&gt;"Match of the Day 2",K1304&lt;&gt;"Match of the Day Repeat"),"",1+MAX($AJ$10:AJ1303))</f>
        <v/>
      </c>
    </row>
    <row r="1305" spans="34:36" x14ac:dyDescent="0.35">
      <c r="AH1305" s="16" t="str">
        <f>IF(AND(B1305="Premier League",E1305="Live"),_xlfn.XLOOKUP(_xlfn.TEXTJOIN(" vs ",,C1305:D1305),Calendar!G:G,Calendar!B:B),IF(AND(B1305="Premier League",E1305="Highlights"),_xlfn.XLOOKUP(H1305,Calendar!O:O,Calendar!N:N,,-1),""))</f>
        <v/>
      </c>
      <c r="AI1305" s="61" t="str">
        <f>IF(AND(AH1305&lt;&gt;"",E1305="Live"),_xlfn.XLOOKUP(_xlfn.TEXTJOIN(" vs ",,C1305:D1305),Calendar!G:G,Calendar!K:K),"")</f>
        <v/>
      </c>
      <c r="AJ1305" s="61" t="str">
        <f>IF(AND(K1305&lt;&gt;"Match of the Day",K1305&lt;&gt;"Match of the Day 2",K1305&lt;&gt;"Match of the Day Repeat"),"",1+MAX($AJ$10:AJ1304))</f>
        <v/>
      </c>
    </row>
    <row r="1306" spans="34:36" x14ac:dyDescent="0.35">
      <c r="AH1306" s="16" t="str">
        <f>IF(AND(B1306="Premier League",E1306="Live"),_xlfn.XLOOKUP(_xlfn.TEXTJOIN(" vs ",,C1306:D1306),Calendar!G:G,Calendar!B:B),IF(AND(B1306="Premier League",E1306="Highlights"),_xlfn.XLOOKUP(H1306,Calendar!O:O,Calendar!N:N,,-1),""))</f>
        <v/>
      </c>
      <c r="AI1306" s="61" t="str">
        <f>IF(AND(AH1306&lt;&gt;"",E1306="Live"),_xlfn.XLOOKUP(_xlfn.TEXTJOIN(" vs ",,C1306:D1306),Calendar!G:G,Calendar!K:K),"")</f>
        <v/>
      </c>
      <c r="AJ1306" s="61" t="str">
        <f>IF(AND(K1306&lt;&gt;"Match of the Day",K1306&lt;&gt;"Match of the Day 2",K1306&lt;&gt;"Match of the Day Repeat"),"",1+MAX($AJ$10:AJ1305))</f>
        <v/>
      </c>
    </row>
    <row r="1307" spans="34:36" x14ac:dyDescent="0.35">
      <c r="AH1307" s="16" t="str">
        <f>IF(AND(B1307="Premier League",E1307="Live"),_xlfn.XLOOKUP(_xlfn.TEXTJOIN(" vs ",,C1307:D1307),Calendar!G:G,Calendar!B:B),IF(AND(B1307="Premier League",E1307="Highlights"),_xlfn.XLOOKUP(H1307,Calendar!O:O,Calendar!N:N,,-1),""))</f>
        <v/>
      </c>
      <c r="AI1307" s="61" t="str">
        <f>IF(AND(AH1307&lt;&gt;"",E1307="Live"),_xlfn.XLOOKUP(_xlfn.TEXTJOIN(" vs ",,C1307:D1307),Calendar!G:G,Calendar!K:K),"")</f>
        <v/>
      </c>
      <c r="AJ1307" s="61" t="str">
        <f>IF(AND(K1307&lt;&gt;"Match of the Day",K1307&lt;&gt;"Match of the Day 2",K1307&lt;&gt;"Match of the Day Repeat"),"",1+MAX($AJ$10:AJ1306))</f>
        <v/>
      </c>
    </row>
    <row r="1308" spans="34:36" x14ac:dyDescent="0.35">
      <c r="AH1308" s="16" t="str">
        <f>IF(AND(B1308="Premier League",E1308="Live"),_xlfn.XLOOKUP(_xlfn.TEXTJOIN(" vs ",,C1308:D1308),Calendar!G:G,Calendar!B:B),IF(AND(B1308="Premier League",E1308="Highlights"),_xlfn.XLOOKUP(H1308,Calendar!O:O,Calendar!N:N,,-1),""))</f>
        <v/>
      </c>
      <c r="AI1308" s="61" t="str">
        <f>IF(AND(AH1308&lt;&gt;"",E1308="Live"),_xlfn.XLOOKUP(_xlfn.TEXTJOIN(" vs ",,C1308:D1308),Calendar!G:G,Calendar!K:K),"")</f>
        <v/>
      </c>
      <c r="AJ1308" s="61" t="str">
        <f>IF(AND(K1308&lt;&gt;"Match of the Day",K1308&lt;&gt;"Match of the Day 2",K1308&lt;&gt;"Match of the Day Repeat"),"",1+MAX($AJ$10:AJ1307))</f>
        <v/>
      </c>
    </row>
    <row r="1309" spans="34:36" x14ac:dyDescent="0.35">
      <c r="AH1309" s="16" t="str">
        <f>IF(AND(B1309="Premier League",E1309="Live"),_xlfn.XLOOKUP(_xlfn.TEXTJOIN(" vs ",,C1309:D1309),Calendar!G:G,Calendar!B:B),IF(AND(B1309="Premier League",E1309="Highlights"),_xlfn.XLOOKUP(H1309,Calendar!O:O,Calendar!N:N,,-1),""))</f>
        <v/>
      </c>
      <c r="AI1309" s="61" t="str">
        <f>IF(AND(AH1309&lt;&gt;"",E1309="Live"),_xlfn.XLOOKUP(_xlfn.TEXTJOIN(" vs ",,C1309:D1309),Calendar!G:G,Calendar!K:K),"")</f>
        <v/>
      </c>
      <c r="AJ1309" s="61" t="str">
        <f>IF(AND(K1309&lt;&gt;"Match of the Day",K1309&lt;&gt;"Match of the Day 2",K1309&lt;&gt;"Match of the Day Repeat"),"",1+MAX($AJ$10:AJ1308))</f>
        <v/>
      </c>
    </row>
    <row r="1310" spans="34:36" x14ac:dyDescent="0.35">
      <c r="AH1310" s="16" t="str">
        <f>IF(AND(B1310="Premier League",E1310="Live"),_xlfn.XLOOKUP(_xlfn.TEXTJOIN(" vs ",,C1310:D1310),Calendar!G:G,Calendar!B:B),IF(AND(B1310="Premier League",E1310="Highlights"),_xlfn.XLOOKUP(H1310,Calendar!O:O,Calendar!N:N,,-1),""))</f>
        <v/>
      </c>
      <c r="AI1310" s="61" t="str">
        <f>IF(AND(AH1310&lt;&gt;"",E1310="Live"),_xlfn.XLOOKUP(_xlfn.TEXTJOIN(" vs ",,C1310:D1310),Calendar!G:G,Calendar!K:K),"")</f>
        <v/>
      </c>
      <c r="AJ1310" s="61" t="str">
        <f>IF(AND(K1310&lt;&gt;"Match of the Day",K1310&lt;&gt;"Match of the Day 2",K1310&lt;&gt;"Match of the Day Repeat"),"",1+MAX($AJ$10:AJ1309))</f>
        <v/>
      </c>
    </row>
    <row r="1311" spans="34:36" x14ac:dyDescent="0.35">
      <c r="AH1311" s="16" t="str">
        <f>IF(AND(B1311="Premier League",E1311="Live"),_xlfn.XLOOKUP(_xlfn.TEXTJOIN(" vs ",,C1311:D1311),Calendar!G:G,Calendar!B:B),IF(AND(B1311="Premier League",E1311="Highlights"),_xlfn.XLOOKUP(H1311,Calendar!O:O,Calendar!N:N,,-1),""))</f>
        <v/>
      </c>
      <c r="AI1311" s="61" t="str">
        <f>IF(AND(AH1311&lt;&gt;"",E1311="Live"),_xlfn.XLOOKUP(_xlfn.TEXTJOIN(" vs ",,C1311:D1311),Calendar!G:G,Calendar!K:K),"")</f>
        <v/>
      </c>
      <c r="AJ1311" s="61" t="str">
        <f>IF(AND(K1311&lt;&gt;"Match of the Day",K1311&lt;&gt;"Match of the Day 2",K1311&lt;&gt;"Match of the Day Repeat"),"",1+MAX($AJ$10:AJ1310))</f>
        <v/>
      </c>
    </row>
    <row r="1312" spans="34:36" x14ac:dyDescent="0.35">
      <c r="AH1312" s="16" t="str">
        <f>IF(AND(B1312="Premier League",E1312="Live"),_xlfn.XLOOKUP(_xlfn.TEXTJOIN(" vs ",,C1312:D1312),Calendar!G:G,Calendar!B:B),IF(AND(B1312="Premier League",E1312="Highlights"),_xlfn.XLOOKUP(H1312,Calendar!O:O,Calendar!N:N,,-1),""))</f>
        <v/>
      </c>
      <c r="AI1312" s="61" t="str">
        <f>IF(AND(AH1312&lt;&gt;"",E1312="Live"),_xlfn.XLOOKUP(_xlfn.TEXTJOIN(" vs ",,C1312:D1312),Calendar!G:G,Calendar!K:K),"")</f>
        <v/>
      </c>
      <c r="AJ1312" s="61" t="str">
        <f>IF(AND(K1312&lt;&gt;"Match of the Day",K1312&lt;&gt;"Match of the Day 2",K1312&lt;&gt;"Match of the Day Repeat"),"",1+MAX($AJ$10:AJ1311))</f>
        <v/>
      </c>
    </row>
    <row r="1313" spans="34:36" x14ac:dyDescent="0.35">
      <c r="AH1313" s="16" t="str">
        <f>IF(AND(B1313="Premier League",E1313="Live"),_xlfn.XLOOKUP(_xlfn.TEXTJOIN(" vs ",,C1313:D1313),Calendar!G:G,Calendar!B:B),IF(AND(B1313="Premier League",E1313="Highlights"),_xlfn.XLOOKUP(H1313,Calendar!O:O,Calendar!N:N,,-1),""))</f>
        <v/>
      </c>
      <c r="AI1313" s="61" t="str">
        <f>IF(AND(AH1313&lt;&gt;"",E1313="Live"),_xlfn.XLOOKUP(_xlfn.TEXTJOIN(" vs ",,C1313:D1313),Calendar!G:G,Calendar!K:K),"")</f>
        <v/>
      </c>
      <c r="AJ1313" s="61" t="str">
        <f>IF(AND(K1313&lt;&gt;"Match of the Day",K1313&lt;&gt;"Match of the Day 2",K1313&lt;&gt;"Match of the Day Repeat"),"",1+MAX($AJ$10:AJ1312))</f>
        <v/>
      </c>
    </row>
    <row r="1314" spans="34:36" x14ac:dyDescent="0.35">
      <c r="AH1314" s="16" t="str">
        <f>IF(AND(B1314="Premier League",E1314="Live"),_xlfn.XLOOKUP(_xlfn.TEXTJOIN(" vs ",,C1314:D1314),Calendar!G:G,Calendar!B:B),IF(AND(B1314="Premier League",E1314="Highlights"),_xlfn.XLOOKUP(H1314,Calendar!O:O,Calendar!N:N,,-1),""))</f>
        <v/>
      </c>
      <c r="AI1314" s="61" t="str">
        <f>IF(AND(AH1314&lt;&gt;"",E1314="Live"),_xlfn.XLOOKUP(_xlfn.TEXTJOIN(" vs ",,C1314:D1314),Calendar!G:G,Calendar!K:K),"")</f>
        <v/>
      </c>
      <c r="AJ1314" s="61" t="str">
        <f>IF(AND(K1314&lt;&gt;"Match of the Day",K1314&lt;&gt;"Match of the Day 2",K1314&lt;&gt;"Match of the Day Repeat"),"",1+MAX($AJ$10:AJ1313))</f>
        <v/>
      </c>
    </row>
    <row r="1315" spans="34:36" x14ac:dyDescent="0.35">
      <c r="AH1315" s="16" t="str">
        <f>IF(AND(B1315="Premier League",E1315="Live"),_xlfn.XLOOKUP(_xlfn.TEXTJOIN(" vs ",,C1315:D1315),Calendar!G:G,Calendar!B:B),IF(AND(B1315="Premier League",E1315="Highlights"),_xlfn.XLOOKUP(H1315,Calendar!O:O,Calendar!N:N,,-1),""))</f>
        <v/>
      </c>
      <c r="AI1315" s="61" t="str">
        <f>IF(AND(AH1315&lt;&gt;"",E1315="Live"),_xlfn.XLOOKUP(_xlfn.TEXTJOIN(" vs ",,C1315:D1315),Calendar!G:G,Calendar!K:K),"")</f>
        <v/>
      </c>
      <c r="AJ1315" s="61" t="str">
        <f>IF(AND(K1315&lt;&gt;"Match of the Day",K1315&lt;&gt;"Match of the Day 2",K1315&lt;&gt;"Match of the Day Repeat"),"",1+MAX($AJ$10:AJ1314))</f>
        <v/>
      </c>
    </row>
    <row r="1316" spans="34:36" x14ac:dyDescent="0.35">
      <c r="AH1316" s="16" t="str">
        <f>IF(AND(B1316="Premier League",E1316="Live"),_xlfn.XLOOKUP(_xlfn.TEXTJOIN(" vs ",,C1316:D1316),Calendar!G:G,Calendar!B:B),IF(AND(B1316="Premier League",E1316="Highlights"),_xlfn.XLOOKUP(H1316,Calendar!O:O,Calendar!N:N,,-1),""))</f>
        <v/>
      </c>
      <c r="AI1316" s="61" t="str">
        <f>IF(AND(AH1316&lt;&gt;"",E1316="Live"),_xlfn.XLOOKUP(_xlfn.TEXTJOIN(" vs ",,C1316:D1316),Calendar!G:G,Calendar!K:K),"")</f>
        <v/>
      </c>
      <c r="AJ1316" s="61" t="str">
        <f>IF(AND(K1316&lt;&gt;"Match of the Day",K1316&lt;&gt;"Match of the Day 2",K1316&lt;&gt;"Match of the Day Repeat"),"",1+MAX($AJ$10:AJ1315))</f>
        <v/>
      </c>
    </row>
    <row r="1317" spans="34:36" x14ac:dyDescent="0.35">
      <c r="AH1317" s="16" t="str">
        <f>IF(AND(B1317="Premier League",E1317="Live"),_xlfn.XLOOKUP(_xlfn.TEXTJOIN(" vs ",,C1317:D1317),Calendar!G:G,Calendar!B:B),IF(AND(B1317="Premier League",E1317="Highlights"),_xlfn.XLOOKUP(H1317,Calendar!O:O,Calendar!N:N,,-1),""))</f>
        <v/>
      </c>
      <c r="AI1317" s="61" t="str">
        <f>IF(AND(AH1317&lt;&gt;"",E1317="Live"),_xlfn.XLOOKUP(_xlfn.TEXTJOIN(" vs ",,C1317:D1317),Calendar!G:G,Calendar!K:K),"")</f>
        <v/>
      </c>
      <c r="AJ1317" s="61" t="str">
        <f>IF(AND(K1317&lt;&gt;"Match of the Day",K1317&lt;&gt;"Match of the Day 2",K1317&lt;&gt;"Match of the Day Repeat"),"",1+MAX($AJ$10:AJ1316))</f>
        <v/>
      </c>
    </row>
    <row r="1318" spans="34:36" x14ac:dyDescent="0.35">
      <c r="AH1318" s="16" t="str">
        <f>IF(AND(B1318="Premier League",E1318="Live"),_xlfn.XLOOKUP(_xlfn.TEXTJOIN(" vs ",,C1318:D1318),Calendar!G:G,Calendar!B:B),IF(AND(B1318="Premier League",E1318="Highlights"),_xlfn.XLOOKUP(H1318,Calendar!O:O,Calendar!N:N,,-1),""))</f>
        <v/>
      </c>
      <c r="AI1318" s="61" t="str">
        <f>IF(AND(AH1318&lt;&gt;"",E1318="Live"),_xlfn.XLOOKUP(_xlfn.TEXTJOIN(" vs ",,C1318:D1318),Calendar!G:G,Calendar!K:K),"")</f>
        <v/>
      </c>
      <c r="AJ1318" s="61" t="str">
        <f>IF(AND(K1318&lt;&gt;"Match of the Day",K1318&lt;&gt;"Match of the Day 2",K1318&lt;&gt;"Match of the Day Repeat"),"",1+MAX($AJ$10:AJ1317))</f>
        <v/>
      </c>
    </row>
    <row r="1319" spans="34:36" x14ac:dyDescent="0.35">
      <c r="AH1319" s="16" t="str">
        <f>IF(AND(B1319="Premier League",E1319="Live"),_xlfn.XLOOKUP(_xlfn.TEXTJOIN(" vs ",,C1319:D1319),Calendar!G:G,Calendar!B:B),IF(AND(B1319="Premier League",E1319="Highlights"),_xlfn.XLOOKUP(H1319,Calendar!O:O,Calendar!N:N,,-1),""))</f>
        <v/>
      </c>
      <c r="AI1319" s="61" t="str">
        <f>IF(AND(AH1319&lt;&gt;"",E1319="Live"),_xlfn.XLOOKUP(_xlfn.TEXTJOIN(" vs ",,C1319:D1319),Calendar!G:G,Calendar!K:K),"")</f>
        <v/>
      </c>
      <c r="AJ1319" s="61" t="str">
        <f>IF(AND(K1319&lt;&gt;"Match of the Day",K1319&lt;&gt;"Match of the Day 2",K1319&lt;&gt;"Match of the Day Repeat"),"",1+MAX($AJ$10:AJ1318))</f>
        <v/>
      </c>
    </row>
    <row r="1320" spans="34:36" x14ac:dyDescent="0.35">
      <c r="AH1320" s="16" t="str">
        <f>IF(AND(B1320="Premier League",E1320="Live"),_xlfn.XLOOKUP(_xlfn.TEXTJOIN(" vs ",,C1320:D1320),Calendar!G:G,Calendar!B:B),IF(AND(B1320="Premier League",E1320="Highlights"),_xlfn.XLOOKUP(H1320,Calendar!O:O,Calendar!N:N,,-1),""))</f>
        <v/>
      </c>
      <c r="AI1320" s="61" t="str">
        <f>IF(AND(AH1320&lt;&gt;"",E1320="Live"),_xlfn.XLOOKUP(_xlfn.TEXTJOIN(" vs ",,C1320:D1320),Calendar!G:G,Calendar!K:K),"")</f>
        <v/>
      </c>
      <c r="AJ1320" s="61" t="str">
        <f>IF(AND(K1320&lt;&gt;"Match of the Day",K1320&lt;&gt;"Match of the Day 2",K1320&lt;&gt;"Match of the Day Repeat"),"",1+MAX($AJ$10:AJ1319))</f>
        <v/>
      </c>
    </row>
    <row r="1321" spans="34:36" x14ac:dyDescent="0.35">
      <c r="AH1321" s="16" t="str">
        <f>IF(AND(B1321="Premier League",E1321="Live"),_xlfn.XLOOKUP(_xlfn.TEXTJOIN(" vs ",,C1321:D1321),Calendar!G:G,Calendar!B:B),IF(AND(B1321="Premier League",E1321="Highlights"),_xlfn.XLOOKUP(H1321,Calendar!O:O,Calendar!N:N,,-1),""))</f>
        <v/>
      </c>
      <c r="AI1321" s="61" t="str">
        <f>IF(AND(AH1321&lt;&gt;"",E1321="Live"),_xlfn.XLOOKUP(_xlfn.TEXTJOIN(" vs ",,C1321:D1321),Calendar!G:G,Calendar!K:K),"")</f>
        <v/>
      </c>
      <c r="AJ1321" s="61" t="str">
        <f>IF(AND(K1321&lt;&gt;"Match of the Day",K1321&lt;&gt;"Match of the Day 2",K1321&lt;&gt;"Match of the Day Repeat"),"",1+MAX($AJ$10:AJ1320))</f>
        <v/>
      </c>
    </row>
    <row r="1322" spans="34:36" x14ac:dyDescent="0.35">
      <c r="AH1322" s="16" t="str">
        <f>IF(AND(B1322="Premier League",E1322="Live"),_xlfn.XLOOKUP(_xlfn.TEXTJOIN(" vs ",,C1322:D1322),Calendar!G:G,Calendar!B:B),IF(AND(B1322="Premier League",E1322="Highlights"),_xlfn.XLOOKUP(H1322,Calendar!O:O,Calendar!N:N,,-1),""))</f>
        <v/>
      </c>
      <c r="AI1322" s="61" t="str">
        <f>IF(AND(AH1322&lt;&gt;"",E1322="Live"),_xlfn.XLOOKUP(_xlfn.TEXTJOIN(" vs ",,C1322:D1322),Calendar!G:G,Calendar!K:K),"")</f>
        <v/>
      </c>
      <c r="AJ1322" s="61" t="str">
        <f>IF(AND(K1322&lt;&gt;"Match of the Day",K1322&lt;&gt;"Match of the Day 2",K1322&lt;&gt;"Match of the Day Repeat"),"",1+MAX($AJ$10:AJ1321))</f>
        <v/>
      </c>
    </row>
    <row r="1323" spans="34:36" x14ac:dyDescent="0.35">
      <c r="AH1323" s="16" t="str">
        <f>IF(AND(B1323="Premier League",E1323="Live"),_xlfn.XLOOKUP(_xlfn.TEXTJOIN(" vs ",,C1323:D1323),Calendar!G:G,Calendar!B:B),IF(AND(B1323="Premier League",E1323="Highlights"),_xlfn.XLOOKUP(H1323,Calendar!O:O,Calendar!N:N,,-1),""))</f>
        <v/>
      </c>
      <c r="AI1323" s="61" t="str">
        <f>IF(AND(AH1323&lt;&gt;"",E1323="Live"),_xlfn.XLOOKUP(_xlfn.TEXTJOIN(" vs ",,C1323:D1323),Calendar!G:G,Calendar!K:K),"")</f>
        <v/>
      </c>
      <c r="AJ1323" s="61" t="str">
        <f>IF(AND(K1323&lt;&gt;"Match of the Day",K1323&lt;&gt;"Match of the Day 2",K1323&lt;&gt;"Match of the Day Repeat"),"",1+MAX($AJ$10:AJ1322))</f>
        <v/>
      </c>
    </row>
    <row r="1324" spans="34:36" x14ac:dyDescent="0.35">
      <c r="AH1324" s="16" t="str">
        <f>IF(AND(B1324="Premier League",E1324="Live"),_xlfn.XLOOKUP(_xlfn.TEXTJOIN(" vs ",,C1324:D1324),Calendar!G:G,Calendar!B:B),IF(AND(B1324="Premier League",E1324="Highlights"),_xlfn.XLOOKUP(H1324,Calendar!O:O,Calendar!N:N,,-1),""))</f>
        <v/>
      </c>
      <c r="AI1324" s="61" t="str">
        <f>IF(AND(AH1324&lt;&gt;"",E1324="Live"),_xlfn.XLOOKUP(_xlfn.TEXTJOIN(" vs ",,C1324:D1324),Calendar!G:G,Calendar!K:K),"")</f>
        <v/>
      </c>
      <c r="AJ1324" s="61" t="str">
        <f>IF(AND(K1324&lt;&gt;"Match of the Day",K1324&lt;&gt;"Match of the Day 2",K1324&lt;&gt;"Match of the Day Repeat"),"",1+MAX($AJ$10:AJ1323))</f>
        <v/>
      </c>
    </row>
    <row r="1325" spans="34:36" x14ac:dyDescent="0.35">
      <c r="AH1325" s="16" t="str">
        <f>IF(AND(B1325="Premier League",E1325="Live"),_xlfn.XLOOKUP(_xlfn.TEXTJOIN(" vs ",,C1325:D1325),Calendar!G:G,Calendar!B:B),IF(AND(B1325="Premier League",E1325="Highlights"),_xlfn.XLOOKUP(H1325,Calendar!O:O,Calendar!N:N,,-1),""))</f>
        <v/>
      </c>
      <c r="AI1325" s="61" t="str">
        <f>IF(AND(AH1325&lt;&gt;"",E1325="Live"),_xlfn.XLOOKUP(_xlfn.TEXTJOIN(" vs ",,C1325:D1325),Calendar!G:G,Calendar!K:K),"")</f>
        <v/>
      </c>
      <c r="AJ1325" s="61" t="str">
        <f>IF(AND(K1325&lt;&gt;"Match of the Day",K1325&lt;&gt;"Match of the Day 2",K1325&lt;&gt;"Match of the Day Repeat"),"",1+MAX($AJ$10:AJ1324))</f>
        <v/>
      </c>
    </row>
    <row r="1326" spans="34:36" x14ac:dyDescent="0.35">
      <c r="AH1326" s="16" t="str">
        <f>IF(AND(B1326="Premier League",E1326="Live"),_xlfn.XLOOKUP(_xlfn.TEXTJOIN(" vs ",,C1326:D1326),Calendar!G:G,Calendar!B:B),IF(AND(B1326="Premier League",E1326="Highlights"),_xlfn.XLOOKUP(H1326,Calendar!O:O,Calendar!N:N,,-1),""))</f>
        <v/>
      </c>
      <c r="AI1326" s="61" t="str">
        <f>IF(AND(AH1326&lt;&gt;"",E1326="Live"),_xlfn.XLOOKUP(_xlfn.TEXTJOIN(" vs ",,C1326:D1326),Calendar!G:G,Calendar!K:K),"")</f>
        <v/>
      </c>
      <c r="AJ1326" s="61" t="str">
        <f>IF(AND(K1326&lt;&gt;"Match of the Day",K1326&lt;&gt;"Match of the Day 2",K1326&lt;&gt;"Match of the Day Repeat"),"",1+MAX($AJ$10:AJ1325))</f>
        <v/>
      </c>
    </row>
    <row r="1327" spans="34:36" x14ac:dyDescent="0.35">
      <c r="AH1327" s="16" t="str">
        <f>IF(AND(B1327="Premier League",E1327="Live"),_xlfn.XLOOKUP(_xlfn.TEXTJOIN(" vs ",,C1327:D1327),Calendar!G:G,Calendar!B:B),IF(AND(B1327="Premier League",E1327="Highlights"),_xlfn.XLOOKUP(H1327,Calendar!O:O,Calendar!N:N,,-1),""))</f>
        <v/>
      </c>
      <c r="AI1327" s="61" t="str">
        <f>IF(AND(AH1327&lt;&gt;"",E1327="Live"),_xlfn.XLOOKUP(_xlfn.TEXTJOIN(" vs ",,C1327:D1327),Calendar!G:G,Calendar!K:K),"")</f>
        <v/>
      </c>
      <c r="AJ1327" s="61" t="str">
        <f>IF(AND(K1327&lt;&gt;"Match of the Day",K1327&lt;&gt;"Match of the Day 2",K1327&lt;&gt;"Match of the Day Repeat"),"",1+MAX($AJ$10:AJ1326))</f>
        <v/>
      </c>
    </row>
    <row r="1328" spans="34:36" x14ac:dyDescent="0.35">
      <c r="AH1328" s="16" t="str">
        <f>IF(AND(B1328="Premier League",E1328="Live"),_xlfn.XLOOKUP(_xlfn.TEXTJOIN(" vs ",,C1328:D1328),Calendar!G:G,Calendar!B:B),IF(AND(B1328="Premier League",E1328="Highlights"),_xlfn.XLOOKUP(H1328,Calendar!O:O,Calendar!N:N,,-1),""))</f>
        <v/>
      </c>
      <c r="AI1328" s="61" t="str">
        <f>IF(AND(AH1328&lt;&gt;"",E1328="Live"),_xlfn.XLOOKUP(_xlfn.TEXTJOIN(" vs ",,C1328:D1328),Calendar!G:G,Calendar!K:K),"")</f>
        <v/>
      </c>
      <c r="AJ1328" s="61" t="str">
        <f>IF(AND(K1328&lt;&gt;"Match of the Day",K1328&lt;&gt;"Match of the Day 2",K1328&lt;&gt;"Match of the Day Repeat"),"",1+MAX($AJ$10:AJ1327))</f>
        <v/>
      </c>
    </row>
    <row r="1329" spans="34:36" x14ac:dyDescent="0.35">
      <c r="AH1329" s="16" t="str">
        <f>IF(AND(B1329="Premier League",E1329="Live"),_xlfn.XLOOKUP(_xlfn.TEXTJOIN(" vs ",,C1329:D1329),Calendar!G:G,Calendar!B:B),IF(AND(B1329="Premier League",E1329="Highlights"),_xlfn.XLOOKUP(H1329,Calendar!O:O,Calendar!N:N,,-1),""))</f>
        <v/>
      </c>
      <c r="AI1329" s="61" t="str">
        <f>IF(AND(AH1329&lt;&gt;"",E1329="Live"),_xlfn.XLOOKUP(_xlfn.TEXTJOIN(" vs ",,C1329:D1329),Calendar!G:G,Calendar!K:K),"")</f>
        <v/>
      </c>
      <c r="AJ1329" s="61" t="str">
        <f>IF(AND(K1329&lt;&gt;"Match of the Day",K1329&lt;&gt;"Match of the Day 2",K1329&lt;&gt;"Match of the Day Repeat"),"",1+MAX($AJ$10:AJ1328))</f>
        <v/>
      </c>
    </row>
    <row r="1330" spans="34:36" x14ac:dyDescent="0.35">
      <c r="AH1330" s="16" t="str">
        <f>IF(AND(B1330="Premier League",E1330="Live"),_xlfn.XLOOKUP(_xlfn.TEXTJOIN(" vs ",,C1330:D1330),Calendar!G:G,Calendar!B:B),IF(AND(B1330="Premier League",E1330="Highlights"),_xlfn.XLOOKUP(H1330,Calendar!O:O,Calendar!N:N,,-1),""))</f>
        <v/>
      </c>
      <c r="AI1330" s="61" t="str">
        <f>IF(AND(AH1330&lt;&gt;"",E1330="Live"),_xlfn.XLOOKUP(_xlfn.TEXTJOIN(" vs ",,C1330:D1330),Calendar!G:G,Calendar!K:K),"")</f>
        <v/>
      </c>
      <c r="AJ1330" s="61" t="str">
        <f>IF(AND(K1330&lt;&gt;"Match of the Day",K1330&lt;&gt;"Match of the Day 2",K1330&lt;&gt;"Match of the Day Repeat"),"",1+MAX($AJ$10:AJ1329))</f>
        <v/>
      </c>
    </row>
    <row r="1331" spans="34:36" x14ac:dyDescent="0.35">
      <c r="AH1331" s="16" t="str">
        <f>IF(AND(B1331="Premier League",E1331="Live"),_xlfn.XLOOKUP(_xlfn.TEXTJOIN(" vs ",,C1331:D1331),Calendar!G:G,Calendar!B:B),IF(AND(B1331="Premier League",E1331="Highlights"),_xlfn.XLOOKUP(H1331,Calendar!O:O,Calendar!N:N,,-1),""))</f>
        <v/>
      </c>
      <c r="AI1331" s="61" t="str">
        <f>IF(AND(AH1331&lt;&gt;"",E1331="Live"),_xlfn.XLOOKUP(_xlfn.TEXTJOIN(" vs ",,C1331:D1331),Calendar!G:G,Calendar!K:K),"")</f>
        <v/>
      </c>
      <c r="AJ1331" s="61" t="str">
        <f>IF(AND(K1331&lt;&gt;"Match of the Day",K1331&lt;&gt;"Match of the Day 2",K1331&lt;&gt;"Match of the Day Repeat"),"",1+MAX($AJ$10:AJ1330))</f>
        <v/>
      </c>
    </row>
    <row r="1332" spans="34:36" x14ac:dyDescent="0.35">
      <c r="AH1332" s="16" t="str">
        <f>IF(AND(B1332="Premier League",E1332="Live"),_xlfn.XLOOKUP(_xlfn.TEXTJOIN(" vs ",,C1332:D1332),Calendar!G:G,Calendar!B:B),IF(AND(B1332="Premier League",E1332="Highlights"),_xlfn.XLOOKUP(H1332,Calendar!O:O,Calendar!N:N,,-1),""))</f>
        <v/>
      </c>
      <c r="AI1332" s="61" t="str">
        <f>IF(AND(AH1332&lt;&gt;"",E1332="Live"),_xlfn.XLOOKUP(_xlfn.TEXTJOIN(" vs ",,C1332:D1332),Calendar!G:G,Calendar!K:K),"")</f>
        <v/>
      </c>
      <c r="AJ1332" s="61" t="str">
        <f>IF(AND(K1332&lt;&gt;"Match of the Day",K1332&lt;&gt;"Match of the Day 2",K1332&lt;&gt;"Match of the Day Repeat"),"",1+MAX($AJ$10:AJ1331))</f>
        <v/>
      </c>
    </row>
    <row r="1333" spans="34:36" x14ac:dyDescent="0.35">
      <c r="AH1333" s="16" t="str">
        <f>IF(AND(B1333="Premier League",E1333="Live"),_xlfn.XLOOKUP(_xlfn.TEXTJOIN(" vs ",,C1333:D1333),Calendar!G:G,Calendar!B:B),IF(AND(B1333="Premier League",E1333="Highlights"),_xlfn.XLOOKUP(H1333,Calendar!O:O,Calendar!N:N,,-1),""))</f>
        <v/>
      </c>
      <c r="AI1333" s="61" t="str">
        <f>IF(AND(AH1333&lt;&gt;"",E1333="Live"),_xlfn.XLOOKUP(_xlfn.TEXTJOIN(" vs ",,C1333:D1333),Calendar!G:G,Calendar!K:K),"")</f>
        <v/>
      </c>
      <c r="AJ1333" s="61" t="str">
        <f>IF(AND(K1333&lt;&gt;"Match of the Day",K1333&lt;&gt;"Match of the Day 2",K1333&lt;&gt;"Match of the Day Repeat"),"",1+MAX($AJ$10:AJ1332))</f>
        <v/>
      </c>
    </row>
    <row r="1334" spans="34:36" x14ac:dyDescent="0.35">
      <c r="AH1334" s="16" t="str">
        <f>IF(AND(B1334="Premier League",E1334="Live"),_xlfn.XLOOKUP(_xlfn.TEXTJOIN(" vs ",,C1334:D1334),Calendar!G:G,Calendar!B:B),IF(AND(B1334="Premier League",E1334="Highlights"),_xlfn.XLOOKUP(H1334,Calendar!O:O,Calendar!N:N,,-1),""))</f>
        <v/>
      </c>
      <c r="AI1334" s="61" t="str">
        <f>IF(AND(AH1334&lt;&gt;"",E1334="Live"),_xlfn.XLOOKUP(_xlfn.TEXTJOIN(" vs ",,C1334:D1334),Calendar!G:G,Calendar!K:K),"")</f>
        <v/>
      </c>
      <c r="AJ1334" s="61" t="str">
        <f>IF(AND(K1334&lt;&gt;"Match of the Day",K1334&lt;&gt;"Match of the Day 2",K1334&lt;&gt;"Match of the Day Repeat"),"",1+MAX($AJ$10:AJ1333))</f>
        <v/>
      </c>
    </row>
    <row r="1335" spans="34:36" x14ac:dyDescent="0.35">
      <c r="AH1335" s="16" t="str">
        <f>IF(AND(B1335="Premier League",E1335="Live"),_xlfn.XLOOKUP(_xlfn.TEXTJOIN(" vs ",,C1335:D1335),Calendar!G:G,Calendar!B:B),IF(AND(B1335="Premier League",E1335="Highlights"),_xlfn.XLOOKUP(H1335,Calendar!O:O,Calendar!N:N,,-1),""))</f>
        <v/>
      </c>
      <c r="AI1335" s="61" t="str">
        <f>IF(AND(AH1335&lt;&gt;"",E1335="Live"),_xlfn.XLOOKUP(_xlfn.TEXTJOIN(" vs ",,C1335:D1335),Calendar!G:G,Calendar!K:K),"")</f>
        <v/>
      </c>
      <c r="AJ1335" s="61" t="str">
        <f>IF(AND(K1335&lt;&gt;"Match of the Day",K1335&lt;&gt;"Match of the Day 2",K1335&lt;&gt;"Match of the Day Repeat"),"",1+MAX($AJ$10:AJ1334))</f>
        <v/>
      </c>
    </row>
    <row r="1336" spans="34:36" x14ac:dyDescent="0.35">
      <c r="AH1336" s="16" t="str">
        <f>IF(AND(B1336="Premier League",E1336="Live"),_xlfn.XLOOKUP(_xlfn.TEXTJOIN(" vs ",,C1336:D1336),Calendar!G:G,Calendar!B:B),IF(AND(B1336="Premier League",E1336="Highlights"),_xlfn.XLOOKUP(H1336,Calendar!O:O,Calendar!N:N,,-1),""))</f>
        <v/>
      </c>
      <c r="AI1336" s="61" t="str">
        <f>IF(AND(AH1336&lt;&gt;"",E1336="Live"),_xlfn.XLOOKUP(_xlfn.TEXTJOIN(" vs ",,C1336:D1336),Calendar!G:G,Calendar!K:K),"")</f>
        <v/>
      </c>
      <c r="AJ1336" s="61" t="str">
        <f>IF(AND(K1336&lt;&gt;"Match of the Day",K1336&lt;&gt;"Match of the Day 2",K1336&lt;&gt;"Match of the Day Repeat"),"",1+MAX($AJ$10:AJ1335))</f>
        <v/>
      </c>
    </row>
    <row r="1337" spans="34:36" x14ac:dyDescent="0.35">
      <c r="AH1337" s="16" t="str">
        <f>IF(AND(B1337="Premier League",E1337="Live"),_xlfn.XLOOKUP(_xlfn.TEXTJOIN(" vs ",,C1337:D1337),Calendar!G:G,Calendar!B:B),IF(AND(B1337="Premier League",E1337="Highlights"),_xlfn.XLOOKUP(H1337,Calendar!O:O,Calendar!N:N,,-1),""))</f>
        <v/>
      </c>
      <c r="AI1337" s="61" t="str">
        <f>IF(AND(AH1337&lt;&gt;"",E1337="Live"),_xlfn.XLOOKUP(_xlfn.TEXTJOIN(" vs ",,C1337:D1337),Calendar!G:G,Calendar!K:K),"")</f>
        <v/>
      </c>
      <c r="AJ1337" s="61" t="str">
        <f>IF(AND(K1337&lt;&gt;"Match of the Day",K1337&lt;&gt;"Match of the Day 2",K1337&lt;&gt;"Match of the Day Repeat"),"",1+MAX($AJ$10:AJ1336))</f>
        <v/>
      </c>
    </row>
    <row r="1338" spans="34:36" x14ac:dyDescent="0.35">
      <c r="AH1338" s="16" t="str">
        <f>IF(AND(B1338="Premier League",E1338="Live"),_xlfn.XLOOKUP(_xlfn.TEXTJOIN(" vs ",,C1338:D1338),Calendar!G:G,Calendar!B:B),IF(AND(B1338="Premier League",E1338="Highlights"),_xlfn.XLOOKUP(H1338,Calendar!O:O,Calendar!N:N,,-1),""))</f>
        <v/>
      </c>
      <c r="AI1338" s="61" t="str">
        <f>IF(AND(AH1338&lt;&gt;"",E1338="Live"),_xlfn.XLOOKUP(_xlfn.TEXTJOIN(" vs ",,C1338:D1338),Calendar!G:G,Calendar!K:K),"")</f>
        <v/>
      </c>
      <c r="AJ1338" s="61" t="str">
        <f>IF(AND(K1338&lt;&gt;"Match of the Day",K1338&lt;&gt;"Match of the Day 2",K1338&lt;&gt;"Match of the Day Repeat"),"",1+MAX($AJ$10:AJ1337))</f>
        <v/>
      </c>
    </row>
    <row r="1339" spans="34:36" x14ac:dyDescent="0.35">
      <c r="AH1339" s="16" t="str">
        <f>IF(AND(B1339="Premier League",E1339="Live"),_xlfn.XLOOKUP(_xlfn.TEXTJOIN(" vs ",,C1339:D1339),Calendar!G:G,Calendar!B:B),IF(AND(B1339="Premier League",E1339="Highlights"),_xlfn.XLOOKUP(H1339,Calendar!O:O,Calendar!N:N,,-1),""))</f>
        <v/>
      </c>
      <c r="AI1339" s="61" t="str">
        <f>IF(AND(AH1339&lt;&gt;"",E1339="Live"),_xlfn.XLOOKUP(_xlfn.TEXTJOIN(" vs ",,C1339:D1339),Calendar!G:G,Calendar!K:K),"")</f>
        <v/>
      </c>
      <c r="AJ1339" s="61" t="str">
        <f>IF(AND(K1339&lt;&gt;"Match of the Day",K1339&lt;&gt;"Match of the Day 2",K1339&lt;&gt;"Match of the Day Repeat"),"",1+MAX($AJ$10:AJ1338))</f>
        <v/>
      </c>
    </row>
    <row r="1340" spans="34:36" x14ac:dyDescent="0.35">
      <c r="AH1340" s="16" t="str">
        <f>IF(AND(B1340="Premier League",E1340="Live"),_xlfn.XLOOKUP(_xlfn.TEXTJOIN(" vs ",,C1340:D1340),Calendar!G:G,Calendar!B:B),IF(AND(B1340="Premier League",E1340="Highlights"),_xlfn.XLOOKUP(H1340,Calendar!O:O,Calendar!N:N,,-1),""))</f>
        <v/>
      </c>
      <c r="AI1340" s="61" t="str">
        <f>IF(AND(AH1340&lt;&gt;"",E1340="Live"),_xlfn.XLOOKUP(_xlfn.TEXTJOIN(" vs ",,C1340:D1340),Calendar!G:G,Calendar!K:K),"")</f>
        <v/>
      </c>
      <c r="AJ1340" s="61" t="str">
        <f>IF(AND(K1340&lt;&gt;"Match of the Day",K1340&lt;&gt;"Match of the Day 2",K1340&lt;&gt;"Match of the Day Repeat"),"",1+MAX($AJ$10:AJ1339))</f>
        <v/>
      </c>
    </row>
    <row r="1341" spans="34:36" x14ac:dyDescent="0.35">
      <c r="AH1341" s="16" t="str">
        <f>IF(AND(B1341="Premier League",E1341="Live"),_xlfn.XLOOKUP(_xlfn.TEXTJOIN(" vs ",,C1341:D1341),Calendar!G:G,Calendar!B:B),IF(AND(B1341="Premier League",E1341="Highlights"),_xlfn.XLOOKUP(H1341,Calendar!O:O,Calendar!N:N,,-1),""))</f>
        <v/>
      </c>
      <c r="AI1341" s="61" t="str">
        <f>IF(AND(AH1341&lt;&gt;"",E1341="Live"),_xlfn.XLOOKUP(_xlfn.TEXTJOIN(" vs ",,C1341:D1341),Calendar!G:G,Calendar!K:K),"")</f>
        <v/>
      </c>
      <c r="AJ1341" s="61" t="str">
        <f>IF(AND(K1341&lt;&gt;"Match of the Day",K1341&lt;&gt;"Match of the Day 2",K1341&lt;&gt;"Match of the Day Repeat"),"",1+MAX($AJ$10:AJ1340))</f>
        <v/>
      </c>
    </row>
    <row r="1342" spans="34:36" x14ac:dyDescent="0.35">
      <c r="AH1342" s="16" t="str">
        <f>IF(AND(B1342="Premier League",E1342="Live"),_xlfn.XLOOKUP(_xlfn.TEXTJOIN(" vs ",,C1342:D1342),Calendar!G:G,Calendar!B:B),IF(AND(B1342="Premier League",E1342="Highlights"),_xlfn.XLOOKUP(H1342,Calendar!O:O,Calendar!N:N,,-1),""))</f>
        <v/>
      </c>
      <c r="AI1342" s="61" t="str">
        <f>IF(AND(AH1342&lt;&gt;"",E1342="Live"),_xlfn.XLOOKUP(_xlfn.TEXTJOIN(" vs ",,C1342:D1342),Calendar!G:G,Calendar!K:K),"")</f>
        <v/>
      </c>
      <c r="AJ1342" s="61" t="str">
        <f>IF(AND(K1342&lt;&gt;"Match of the Day",K1342&lt;&gt;"Match of the Day 2",K1342&lt;&gt;"Match of the Day Repeat"),"",1+MAX($AJ$10:AJ1341))</f>
        <v/>
      </c>
    </row>
    <row r="1343" spans="34:36" x14ac:dyDescent="0.35">
      <c r="AH1343" s="16" t="str">
        <f>IF(AND(B1343="Premier League",E1343="Live"),_xlfn.XLOOKUP(_xlfn.TEXTJOIN(" vs ",,C1343:D1343),Calendar!G:G,Calendar!B:B),IF(AND(B1343="Premier League",E1343="Highlights"),_xlfn.XLOOKUP(H1343,Calendar!O:O,Calendar!N:N,,-1),""))</f>
        <v/>
      </c>
      <c r="AI1343" s="61" t="str">
        <f>IF(AND(AH1343&lt;&gt;"",E1343="Live"),_xlfn.XLOOKUP(_xlfn.TEXTJOIN(" vs ",,C1343:D1343),Calendar!G:G,Calendar!K:K),"")</f>
        <v/>
      </c>
      <c r="AJ1343" s="61" t="str">
        <f>IF(AND(K1343&lt;&gt;"Match of the Day",K1343&lt;&gt;"Match of the Day 2",K1343&lt;&gt;"Match of the Day Repeat"),"",1+MAX($AJ$10:AJ1342))</f>
        <v/>
      </c>
    </row>
    <row r="1344" spans="34:36" x14ac:dyDescent="0.35">
      <c r="AH1344" s="16" t="str">
        <f>IF(AND(B1344="Premier League",E1344="Live"),_xlfn.XLOOKUP(_xlfn.TEXTJOIN(" vs ",,C1344:D1344),Calendar!G:G,Calendar!B:B),IF(AND(B1344="Premier League",E1344="Highlights"),_xlfn.XLOOKUP(H1344,Calendar!O:O,Calendar!N:N,,-1),""))</f>
        <v/>
      </c>
      <c r="AI1344" s="61" t="str">
        <f>IF(AND(AH1344&lt;&gt;"",E1344="Live"),_xlfn.XLOOKUP(_xlfn.TEXTJOIN(" vs ",,C1344:D1344),Calendar!G:G,Calendar!K:K),"")</f>
        <v/>
      </c>
      <c r="AJ1344" s="61" t="str">
        <f>IF(AND(K1344&lt;&gt;"Match of the Day",K1344&lt;&gt;"Match of the Day 2",K1344&lt;&gt;"Match of the Day Repeat"),"",1+MAX($AJ$10:AJ1343))</f>
        <v/>
      </c>
    </row>
    <row r="1345" spans="34:36" x14ac:dyDescent="0.35">
      <c r="AH1345" s="16" t="str">
        <f>IF(AND(B1345="Premier League",E1345="Live"),_xlfn.XLOOKUP(_xlfn.TEXTJOIN(" vs ",,C1345:D1345),Calendar!G:G,Calendar!B:B),IF(AND(B1345="Premier League",E1345="Highlights"),_xlfn.XLOOKUP(H1345,Calendar!O:O,Calendar!N:N,,-1),""))</f>
        <v/>
      </c>
      <c r="AI1345" s="61" t="str">
        <f>IF(AND(AH1345&lt;&gt;"",E1345="Live"),_xlfn.XLOOKUP(_xlfn.TEXTJOIN(" vs ",,C1345:D1345),Calendar!G:G,Calendar!K:K),"")</f>
        <v/>
      </c>
      <c r="AJ1345" s="61" t="str">
        <f>IF(AND(K1345&lt;&gt;"Match of the Day",K1345&lt;&gt;"Match of the Day 2",K1345&lt;&gt;"Match of the Day Repeat"),"",1+MAX($AJ$10:AJ1344))</f>
        <v/>
      </c>
    </row>
    <row r="1346" spans="34:36" x14ac:dyDescent="0.35">
      <c r="AH1346" s="16" t="str">
        <f>IF(AND(B1346="Premier League",E1346="Live"),_xlfn.XLOOKUP(_xlfn.TEXTJOIN(" vs ",,C1346:D1346),Calendar!G:G,Calendar!B:B),IF(AND(B1346="Premier League",E1346="Highlights"),_xlfn.XLOOKUP(H1346,Calendar!O:O,Calendar!N:N,,-1),""))</f>
        <v/>
      </c>
      <c r="AI1346" s="61" t="str">
        <f>IF(AND(AH1346&lt;&gt;"",E1346="Live"),_xlfn.XLOOKUP(_xlfn.TEXTJOIN(" vs ",,C1346:D1346),Calendar!G:G,Calendar!K:K),"")</f>
        <v/>
      </c>
      <c r="AJ1346" s="61" t="str">
        <f>IF(AND(K1346&lt;&gt;"Match of the Day",K1346&lt;&gt;"Match of the Day 2",K1346&lt;&gt;"Match of the Day Repeat"),"",1+MAX($AJ$10:AJ1345))</f>
        <v/>
      </c>
    </row>
    <row r="1347" spans="34:36" x14ac:dyDescent="0.35">
      <c r="AH1347" s="16" t="str">
        <f>IF(AND(B1347="Premier League",E1347="Live"),_xlfn.XLOOKUP(_xlfn.TEXTJOIN(" vs ",,C1347:D1347),Calendar!G:G,Calendar!B:B),IF(AND(B1347="Premier League",E1347="Highlights"),_xlfn.XLOOKUP(H1347,Calendar!O:O,Calendar!N:N,,-1),""))</f>
        <v/>
      </c>
      <c r="AI1347" s="61" t="str">
        <f>IF(AND(AH1347&lt;&gt;"",E1347="Live"),_xlfn.XLOOKUP(_xlfn.TEXTJOIN(" vs ",,C1347:D1347),Calendar!G:G,Calendar!K:K),"")</f>
        <v/>
      </c>
      <c r="AJ1347" s="61" t="str">
        <f>IF(AND(K1347&lt;&gt;"Match of the Day",K1347&lt;&gt;"Match of the Day 2",K1347&lt;&gt;"Match of the Day Repeat"),"",1+MAX($AJ$10:AJ1346))</f>
        <v/>
      </c>
    </row>
    <row r="1348" spans="34:36" x14ac:dyDescent="0.35">
      <c r="AH1348" s="16" t="str">
        <f>IF(AND(B1348="Premier League",E1348="Live"),_xlfn.XLOOKUP(_xlfn.TEXTJOIN(" vs ",,C1348:D1348),Calendar!G:G,Calendar!B:B),IF(AND(B1348="Premier League",E1348="Highlights"),_xlfn.XLOOKUP(H1348,Calendar!O:O,Calendar!N:N,,-1),""))</f>
        <v/>
      </c>
      <c r="AI1348" s="61" t="str">
        <f>IF(AND(AH1348&lt;&gt;"",E1348="Live"),_xlfn.XLOOKUP(_xlfn.TEXTJOIN(" vs ",,C1348:D1348),Calendar!G:G,Calendar!K:K),"")</f>
        <v/>
      </c>
      <c r="AJ1348" s="61" t="str">
        <f>IF(AND(K1348&lt;&gt;"Match of the Day",K1348&lt;&gt;"Match of the Day 2",K1348&lt;&gt;"Match of the Day Repeat"),"",1+MAX($AJ$10:AJ1347))</f>
        <v/>
      </c>
    </row>
    <row r="1349" spans="34:36" x14ac:dyDescent="0.35">
      <c r="AH1349" s="16" t="str">
        <f>IF(AND(B1349="Premier League",E1349="Live"),_xlfn.XLOOKUP(_xlfn.TEXTJOIN(" vs ",,C1349:D1349),Calendar!G:G,Calendar!B:B),IF(AND(B1349="Premier League",E1349="Highlights"),_xlfn.XLOOKUP(H1349,Calendar!O:O,Calendar!N:N,,-1),""))</f>
        <v/>
      </c>
      <c r="AI1349" s="61" t="str">
        <f>IF(AND(AH1349&lt;&gt;"",E1349="Live"),_xlfn.XLOOKUP(_xlfn.TEXTJOIN(" vs ",,C1349:D1349),Calendar!G:G,Calendar!K:K),"")</f>
        <v/>
      </c>
      <c r="AJ1349" s="61" t="str">
        <f>IF(AND(K1349&lt;&gt;"Match of the Day",K1349&lt;&gt;"Match of the Day 2",K1349&lt;&gt;"Match of the Day Repeat"),"",1+MAX($AJ$10:AJ1348))</f>
        <v/>
      </c>
    </row>
    <row r="1350" spans="34:36" x14ac:dyDescent="0.35">
      <c r="AH1350" s="16" t="str">
        <f>IF(AND(B1350="Premier League",E1350="Live"),_xlfn.XLOOKUP(_xlfn.TEXTJOIN(" vs ",,C1350:D1350),Calendar!G:G,Calendar!B:B),IF(AND(B1350="Premier League",E1350="Highlights"),_xlfn.XLOOKUP(H1350,Calendar!O:O,Calendar!N:N,,-1),""))</f>
        <v/>
      </c>
      <c r="AI1350" s="61" t="str">
        <f>IF(AND(AH1350&lt;&gt;"",E1350="Live"),_xlfn.XLOOKUP(_xlfn.TEXTJOIN(" vs ",,C1350:D1350),Calendar!G:G,Calendar!K:K),"")</f>
        <v/>
      </c>
      <c r="AJ1350" s="61" t="str">
        <f>IF(AND(K1350&lt;&gt;"Match of the Day",K1350&lt;&gt;"Match of the Day 2",K1350&lt;&gt;"Match of the Day Repeat"),"",1+MAX($AJ$10:AJ1349))</f>
        <v/>
      </c>
    </row>
    <row r="1351" spans="34:36" x14ac:dyDescent="0.35">
      <c r="AH1351" s="16" t="str">
        <f>IF(AND(B1351="Premier League",E1351="Live"),_xlfn.XLOOKUP(_xlfn.TEXTJOIN(" vs ",,C1351:D1351),Calendar!G:G,Calendar!B:B),IF(AND(B1351="Premier League",E1351="Highlights"),_xlfn.XLOOKUP(H1351,Calendar!O:O,Calendar!N:N,,-1),""))</f>
        <v/>
      </c>
      <c r="AI1351" s="61" t="str">
        <f>IF(AND(AH1351&lt;&gt;"",E1351="Live"),_xlfn.XLOOKUP(_xlfn.TEXTJOIN(" vs ",,C1351:D1351),Calendar!G:G,Calendar!K:K),"")</f>
        <v/>
      </c>
      <c r="AJ1351" s="61" t="str">
        <f>IF(AND(K1351&lt;&gt;"Match of the Day",K1351&lt;&gt;"Match of the Day 2",K1351&lt;&gt;"Match of the Day Repeat"),"",1+MAX($AJ$10:AJ1350))</f>
        <v/>
      </c>
    </row>
    <row r="1352" spans="34:36" x14ac:dyDescent="0.35">
      <c r="AH1352" s="16" t="str">
        <f>IF(AND(B1352="Premier League",E1352="Live"),_xlfn.XLOOKUP(_xlfn.TEXTJOIN(" vs ",,C1352:D1352),Calendar!G:G,Calendar!B:B),IF(AND(B1352="Premier League",E1352="Highlights"),_xlfn.XLOOKUP(H1352,Calendar!O:O,Calendar!N:N,,-1),""))</f>
        <v/>
      </c>
      <c r="AI1352" s="61" t="str">
        <f>IF(AND(AH1352&lt;&gt;"",E1352="Live"),_xlfn.XLOOKUP(_xlfn.TEXTJOIN(" vs ",,C1352:D1352),Calendar!G:G,Calendar!K:K),"")</f>
        <v/>
      </c>
      <c r="AJ1352" s="61" t="str">
        <f>IF(AND(K1352&lt;&gt;"Match of the Day",K1352&lt;&gt;"Match of the Day 2",K1352&lt;&gt;"Match of the Day Repeat"),"",1+MAX($AJ$10:AJ1351))</f>
        <v/>
      </c>
    </row>
    <row r="1353" spans="34:36" x14ac:dyDescent="0.35">
      <c r="AH1353" s="16" t="str">
        <f>IF(AND(B1353="Premier League",E1353="Live"),_xlfn.XLOOKUP(_xlfn.TEXTJOIN(" vs ",,C1353:D1353),Calendar!G:G,Calendar!B:B),IF(AND(B1353="Premier League",E1353="Highlights"),_xlfn.XLOOKUP(H1353,Calendar!O:O,Calendar!N:N,,-1),""))</f>
        <v/>
      </c>
      <c r="AI1353" s="61" t="str">
        <f>IF(AND(AH1353&lt;&gt;"",E1353="Live"),_xlfn.XLOOKUP(_xlfn.TEXTJOIN(" vs ",,C1353:D1353),Calendar!G:G,Calendar!K:K),"")</f>
        <v/>
      </c>
      <c r="AJ1353" s="61" t="str">
        <f>IF(AND(K1353&lt;&gt;"Match of the Day",K1353&lt;&gt;"Match of the Day 2",K1353&lt;&gt;"Match of the Day Repeat"),"",1+MAX($AJ$10:AJ1352))</f>
        <v/>
      </c>
    </row>
    <row r="1354" spans="34:36" x14ac:dyDescent="0.35">
      <c r="AH1354" s="16" t="str">
        <f>IF(AND(B1354="Premier League",E1354="Live"),_xlfn.XLOOKUP(_xlfn.TEXTJOIN(" vs ",,C1354:D1354),Calendar!G:G,Calendar!B:B),IF(AND(B1354="Premier League",E1354="Highlights"),_xlfn.XLOOKUP(H1354,Calendar!O:O,Calendar!N:N,,-1),""))</f>
        <v/>
      </c>
      <c r="AI1354" s="61" t="str">
        <f>IF(AND(AH1354&lt;&gt;"",E1354="Live"),_xlfn.XLOOKUP(_xlfn.TEXTJOIN(" vs ",,C1354:D1354),Calendar!G:G,Calendar!K:K),"")</f>
        <v/>
      </c>
      <c r="AJ1354" s="61" t="str">
        <f>IF(AND(K1354&lt;&gt;"Match of the Day",K1354&lt;&gt;"Match of the Day 2",K1354&lt;&gt;"Match of the Day Repeat"),"",1+MAX($AJ$10:AJ1353))</f>
        <v/>
      </c>
    </row>
    <row r="1355" spans="34:36" x14ac:dyDescent="0.35">
      <c r="AH1355" s="16" t="str">
        <f>IF(AND(B1355="Premier League",E1355="Live"),_xlfn.XLOOKUP(_xlfn.TEXTJOIN(" vs ",,C1355:D1355),Calendar!G:G,Calendar!B:B),IF(AND(B1355="Premier League",E1355="Highlights"),_xlfn.XLOOKUP(H1355,Calendar!O:O,Calendar!N:N,,-1),""))</f>
        <v/>
      </c>
      <c r="AI1355" s="61" t="str">
        <f>IF(AND(AH1355&lt;&gt;"",E1355="Live"),_xlfn.XLOOKUP(_xlfn.TEXTJOIN(" vs ",,C1355:D1355),Calendar!G:G,Calendar!K:K),"")</f>
        <v/>
      </c>
      <c r="AJ1355" s="61" t="str">
        <f>IF(AND(K1355&lt;&gt;"Match of the Day",K1355&lt;&gt;"Match of the Day 2",K1355&lt;&gt;"Match of the Day Repeat"),"",1+MAX($AJ$10:AJ1354))</f>
        <v/>
      </c>
    </row>
    <row r="1356" spans="34:36" x14ac:dyDescent="0.35">
      <c r="AH1356" s="16" t="str">
        <f>IF(AND(B1356="Premier League",E1356="Live"),_xlfn.XLOOKUP(_xlfn.TEXTJOIN(" vs ",,C1356:D1356),Calendar!G:G,Calendar!B:B),IF(AND(B1356="Premier League",E1356="Highlights"),_xlfn.XLOOKUP(H1356,Calendar!O:O,Calendar!N:N,,-1),""))</f>
        <v/>
      </c>
      <c r="AI1356" s="61" t="str">
        <f>IF(AND(AH1356&lt;&gt;"",E1356="Live"),_xlfn.XLOOKUP(_xlfn.TEXTJOIN(" vs ",,C1356:D1356),Calendar!G:G,Calendar!K:K),"")</f>
        <v/>
      </c>
      <c r="AJ1356" s="61" t="str">
        <f>IF(AND(K1356&lt;&gt;"Match of the Day",K1356&lt;&gt;"Match of the Day 2",K1356&lt;&gt;"Match of the Day Repeat"),"",1+MAX($AJ$10:AJ1355))</f>
        <v/>
      </c>
    </row>
    <row r="1357" spans="34:36" x14ac:dyDescent="0.35">
      <c r="AH1357" s="16" t="str">
        <f>IF(AND(B1357="Premier League",E1357="Live"),_xlfn.XLOOKUP(_xlfn.TEXTJOIN(" vs ",,C1357:D1357),Calendar!G:G,Calendar!B:B),IF(AND(B1357="Premier League",E1357="Highlights"),_xlfn.XLOOKUP(H1357,Calendar!O:O,Calendar!N:N,,-1),""))</f>
        <v/>
      </c>
      <c r="AI1357" s="61" t="str">
        <f>IF(AND(AH1357&lt;&gt;"",E1357="Live"),_xlfn.XLOOKUP(_xlfn.TEXTJOIN(" vs ",,C1357:D1357),Calendar!G:G,Calendar!K:K),"")</f>
        <v/>
      </c>
      <c r="AJ1357" s="61" t="str">
        <f>IF(AND(K1357&lt;&gt;"Match of the Day",K1357&lt;&gt;"Match of the Day 2",K1357&lt;&gt;"Match of the Day Repeat"),"",1+MAX($AJ$10:AJ1356))</f>
        <v/>
      </c>
    </row>
    <row r="1358" spans="34:36" x14ac:dyDescent="0.35">
      <c r="AH1358" s="16" t="str">
        <f>IF(AND(B1358="Premier League",E1358="Live"),_xlfn.XLOOKUP(_xlfn.TEXTJOIN(" vs ",,C1358:D1358),Calendar!G:G,Calendar!B:B),IF(AND(B1358="Premier League",E1358="Highlights"),_xlfn.XLOOKUP(H1358,Calendar!O:O,Calendar!N:N,,-1),""))</f>
        <v/>
      </c>
      <c r="AI1358" s="61" t="str">
        <f>IF(AND(AH1358&lt;&gt;"",E1358="Live"),_xlfn.XLOOKUP(_xlfn.TEXTJOIN(" vs ",,C1358:D1358),Calendar!G:G,Calendar!K:K),"")</f>
        <v/>
      </c>
      <c r="AJ1358" s="61" t="str">
        <f>IF(AND(K1358&lt;&gt;"Match of the Day",K1358&lt;&gt;"Match of the Day 2",K1358&lt;&gt;"Match of the Day Repeat"),"",1+MAX($AJ$10:AJ1357))</f>
        <v/>
      </c>
    </row>
    <row r="1359" spans="34:36" x14ac:dyDescent="0.35">
      <c r="AH1359" s="16" t="str">
        <f>IF(AND(B1359="Premier League",E1359="Live"),_xlfn.XLOOKUP(_xlfn.TEXTJOIN(" vs ",,C1359:D1359),Calendar!G:G,Calendar!B:B),IF(AND(B1359="Premier League",E1359="Highlights"),_xlfn.XLOOKUP(H1359,Calendar!O:O,Calendar!N:N,,-1),""))</f>
        <v/>
      </c>
      <c r="AI1359" s="61" t="str">
        <f>IF(AND(AH1359&lt;&gt;"",E1359="Live"),_xlfn.XLOOKUP(_xlfn.TEXTJOIN(" vs ",,C1359:D1359),Calendar!G:G,Calendar!K:K),"")</f>
        <v/>
      </c>
      <c r="AJ1359" s="61" t="str">
        <f>IF(AND(K1359&lt;&gt;"Match of the Day",K1359&lt;&gt;"Match of the Day 2",K1359&lt;&gt;"Match of the Day Repeat"),"",1+MAX($AJ$10:AJ1358))</f>
        <v/>
      </c>
    </row>
    <row r="1360" spans="34:36" x14ac:dyDescent="0.35">
      <c r="AH1360" s="16" t="str">
        <f>IF(AND(B1360="Premier League",E1360="Live"),_xlfn.XLOOKUP(_xlfn.TEXTJOIN(" vs ",,C1360:D1360),Calendar!G:G,Calendar!B:B),IF(AND(B1360="Premier League",E1360="Highlights"),_xlfn.XLOOKUP(H1360,Calendar!O:O,Calendar!N:N,,-1),""))</f>
        <v/>
      </c>
      <c r="AI1360" s="61" t="str">
        <f>IF(AND(AH1360&lt;&gt;"",E1360="Live"),_xlfn.XLOOKUP(_xlfn.TEXTJOIN(" vs ",,C1360:D1360),Calendar!G:G,Calendar!K:K),"")</f>
        <v/>
      </c>
      <c r="AJ1360" s="61" t="str">
        <f>IF(AND(K1360&lt;&gt;"Match of the Day",K1360&lt;&gt;"Match of the Day 2",K1360&lt;&gt;"Match of the Day Repeat"),"",1+MAX($AJ$10:AJ1359))</f>
        <v/>
      </c>
    </row>
    <row r="1361" spans="34:36" x14ac:dyDescent="0.35">
      <c r="AH1361" s="16" t="str">
        <f>IF(AND(B1361="Premier League",E1361="Live"),_xlfn.XLOOKUP(_xlfn.TEXTJOIN(" vs ",,C1361:D1361),Calendar!G:G,Calendar!B:B),IF(AND(B1361="Premier League",E1361="Highlights"),_xlfn.XLOOKUP(H1361,Calendar!O:O,Calendar!N:N,,-1),""))</f>
        <v/>
      </c>
      <c r="AI1361" s="61" t="str">
        <f>IF(AND(AH1361&lt;&gt;"",E1361="Live"),_xlfn.XLOOKUP(_xlfn.TEXTJOIN(" vs ",,C1361:D1361),Calendar!G:G,Calendar!K:K),"")</f>
        <v/>
      </c>
      <c r="AJ1361" s="61" t="str">
        <f>IF(AND(K1361&lt;&gt;"Match of the Day",K1361&lt;&gt;"Match of the Day 2",K1361&lt;&gt;"Match of the Day Repeat"),"",1+MAX($AJ$10:AJ1360))</f>
        <v/>
      </c>
    </row>
    <row r="1362" spans="34:36" x14ac:dyDescent="0.35">
      <c r="AH1362" s="16" t="str">
        <f>IF(AND(B1362="Premier League",E1362="Live"),_xlfn.XLOOKUP(_xlfn.TEXTJOIN(" vs ",,C1362:D1362),Calendar!G:G,Calendar!B:B),IF(AND(B1362="Premier League",E1362="Highlights"),_xlfn.XLOOKUP(H1362,Calendar!O:O,Calendar!N:N,,-1),""))</f>
        <v/>
      </c>
      <c r="AI1362" s="61" t="str">
        <f>IF(AND(AH1362&lt;&gt;"",E1362="Live"),_xlfn.XLOOKUP(_xlfn.TEXTJOIN(" vs ",,C1362:D1362),Calendar!G:G,Calendar!K:K),"")</f>
        <v/>
      </c>
      <c r="AJ1362" s="61" t="str">
        <f>IF(AND(K1362&lt;&gt;"Match of the Day",K1362&lt;&gt;"Match of the Day 2",K1362&lt;&gt;"Match of the Day Repeat"),"",1+MAX($AJ$10:AJ1361))</f>
        <v/>
      </c>
    </row>
    <row r="1363" spans="34:36" x14ac:dyDescent="0.35">
      <c r="AH1363" s="16" t="str">
        <f>IF(AND(B1363="Premier League",E1363="Live"),_xlfn.XLOOKUP(_xlfn.TEXTJOIN(" vs ",,C1363:D1363),Calendar!G:G,Calendar!B:B),IF(AND(B1363="Premier League",E1363="Highlights"),_xlfn.XLOOKUP(H1363,Calendar!O:O,Calendar!N:N,,-1),""))</f>
        <v/>
      </c>
      <c r="AI1363" s="61" t="str">
        <f>IF(AND(AH1363&lt;&gt;"",E1363="Live"),_xlfn.XLOOKUP(_xlfn.TEXTJOIN(" vs ",,C1363:D1363),Calendar!G:G,Calendar!K:K),"")</f>
        <v/>
      </c>
      <c r="AJ1363" s="61" t="str">
        <f>IF(AND(K1363&lt;&gt;"Match of the Day",K1363&lt;&gt;"Match of the Day 2",K1363&lt;&gt;"Match of the Day Repeat"),"",1+MAX($AJ$10:AJ1362))</f>
        <v/>
      </c>
    </row>
    <row r="1364" spans="34:36" x14ac:dyDescent="0.35">
      <c r="AH1364" s="16" t="str">
        <f>IF(AND(B1364="Premier League",E1364="Live"),_xlfn.XLOOKUP(_xlfn.TEXTJOIN(" vs ",,C1364:D1364),Calendar!G:G,Calendar!B:B),IF(AND(B1364="Premier League",E1364="Highlights"),_xlfn.XLOOKUP(H1364,Calendar!O:O,Calendar!N:N,,-1),""))</f>
        <v/>
      </c>
      <c r="AI1364" s="61" t="str">
        <f>IF(AND(AH1364&lt;&gt;"",E1364="Live"),_xlfn.XLOOKUP(_xlfn.TEXTJOIN(" vs ",,C1364:D1364),Calendar!G:G,Calendar!K:K),"")</f>
        <v/>
      </c>
      <c r="AJ1364" s="61" t="str">
        <f>IF(AND(K1364&lt;&gt;"Match of the Day",K1364&lt;&gt;"Match of the Day 2",K1364&lt;&gt;"Match of the Day Repeat"),"",1+MAX($AJ$10:AJ1363))</f>
        <v/>
      </c>
    </row>
    <row r="1365" spans="34:36" x14ac:dyDescent="0.35">
      <c r="AH1365" s="16" t="str">
        <f>IF(AND(B1365="Premier League",E1365="Live"),_xlfn.XLOOKUP(_xlfn.TEXTJOIN(" vs ",,C1365:D1365),Calendar!G:G,Calendar!B:B),IF(AND(B1365="Premier League",E1365="Highlights"),_xlfn.XLOOKUP(H1365,Calendar!O:O,Calendar!N:N,,-1),""))</f>
        <v/>
      </c>
      <c r="AI1365" s="61" t="str">
        <f>IF(AND(AH1365&lt;&gt;"",E1365="Live"),_xlfn.XLOOKUP(_xlfn.TEXTJOIN(" vs ",,C1365:D1365),Calendar!G:G,Calendar!K:K),"")</f>
        <v/>
      </c>
      <c r="AJ1365" s="61" t="str">
        <f>IF(AND(K1365&lt;&gt;"Match of the Day",K1365&lt;&gt;"Match of the Day 2",K1365&lt;&gt;"Match of the Day Repeat"),"",1+MAX($AJ$10:AJ1364))</f>
        <v/>
      </c>
    </row>
    <row r="1366" spans="34:36" x14ac:dyDescent="0.35">
      <c r="AH1366" s="16" t="str">
        <f>IF(AND(B1366="Premier League",E1366="Live"),_xlfn.XLOOKUP(_xlfn.TEXTJOIN(" vs ",,C1366:D1366),Calendar!G:G,Calendar!B:B),IF(AND(B1366="Premier League",E1366="Highlights"),_xlfn.XLOOKUP(H1366,Calendar!O:O,Calendar!N:N,,-1),""))</f>
        <v/>
      </c>
      <c r="AI1366" s="61" t="str">
        <f>IF(AND(AH1366&lt;&gt;"",E1366="Live"),_xlfn.XLOOKUP(_xlfn.TEXTJOIN(" vs ",,C1366:D1366),Calendar!G:G,Calendar!K:K),"")</f>
        <v/>
      </c>
      <c r="AJ1366" s="61" t="str">
        <f>IF(AND(K1366&lt;&gt;"Match of the Day",K1366&lt;&gt;"Match of the Day 2",K1366&lt;&gt;"Match of the Day Repeat"),"",1+MAX($AJ$10:AJ1365))</f>
        <v/>
      </c>
    </row>
    <row r="1367" spans="34:36" x14ac:dyDescent="0.35">
      <c r="AH1367" s="16" t="str">
        <f>IF(AND(B1367="Premier League",E1367="Live"),_xlfn.XLOOKUP(_xlfn.TEXTJOIN(" vs ",,C1367:D1367),Calendar!G:G,Calendar!B:B),IF(AND(B1367="Premier League",E1367="Highlights"),_xlfn.XLOOKUP(H1367,Calendar!O:O,Calendar!N:N,,-1),""))</f>
        <v/>
      </c>
      <c r="AI1367" s="61" t="str">
        <f>IF(AND(AH1367&lt;&gt;"",E1367="Live"),_xlfn.XLOOKUP(_xlfn.TEXTJOIN(" vs ",,C1367:D1367),Calendar!G:G,Calendar!K:K),"")</f>
        <v/>
      </c>
      <c r="AJ1367" s="61" t="str">
        <f>IF(AND(K1367&lt;&gt;"Match of the Day",K1367&lt;&gt;"Match of the Day 2",K1367&lt;&gt;"Match of the Day Repeat"),"",1+MAX($AJ$10:AJ1366))</f>
        <v/>
      </c>
    </row>
    <row r="1368" spans="34:36" x14ac:dyDescent="0.35">
      <c r="AH1368" s="16" t="str">
        <f>IF(AND(B1368="Premier League",E1368="Live"),_xlfn.XLOOKUP(_xlfn.TEXTJOIN(" vs ",,C1368:D1368),Calendar!G:G,Calendar!B:B),IF(AND(B1368="Premier League",E1368="Highlights"),_xlfn.XLOOKUP(H1368,Calendar!O:O,Calendar!N:N,,-1),""))</f>
        <v/>
      </c>
      <c r="AI1368" s="61" t="str">
        <f>IF(AND(AH1368&lt;&gt;"",E1368="Live"),_xlfn.XLOOKUP(_xlfn.TEXTJOIN(" vs ",,C1368:D1368),Calendar!G:G,Calendar!K:K),"")</f>
        <v/>
      </c>
      <c r="AJ1368" s="61" t="str">
        <f>IF(AND(K1368&lt;&gt;"Match of the Day",K1368&lt;&gt;"Match of the Day 2",K1368&lt;&gt;"Match of the Day Repeat"),"",1+MAX($AJ$10:AJ1367))</f>
        <v/>
      </c>
    </row>
    <row r="1369" spans="34:36" x14ac:dyDescent="0.35">
      <c r="AH1369" s="16" t="str">
        <f>IF(AND(B1369="Premier League",E1369="Live"),_xlfn.XLOOKUP(_xlfn.TEXTJOIN(" vs ",,C1369:D1369),Calendar!G:G,Calendar!B:B),IF(AND(B1369="Premier League",E1369="Highlights"),_xlfn.XLOOKUP(H1369,Calendar!O:O,Calendar!N:N,,-1),""))</f>
        <v/>
      </c>
      <c r="AI1369" s="61" t="str">
        <f>IF(AND(AH1369&lt;&gt;"",E1369="Live"),_xlfn.XLOOKUP(_xlfn.TEXTJOIN(" vs ",,C1369:D1369),Calendar!G:G,Calendar!K:K),"")</f>
        <v/>
      </c>
      <c r="AJ1369" s="61" t="str">
        <f>IF(AND(K1369&lt;&gt;"Match of the Day",K1369&lt;&gt;"Match of the Day 2",K1369&lt;&gt;"Match of the Day Repeat"),"",1+MAX($AJ$10:AJ1368))</f>
        <v/>
      </c>
    </row>
    <row r="1370" spans="34:36" x14ac:dyDescent="0.35">
      <c r="AH1370" s="16" t="str">
        <f>IF(AND(B1370="Premier League",E1370="Live"),_xlfn.XLOOKUP(_xlfn.TEXTJOIN(" vs ",,C1370:D1370),Calendar!G:G,Calendar!B:B),IF(AND(B1370="Premier League",E1370="Highlights"),_xlfn.XLOOKUP(H1370,Calendar!O:O,Calendar!N:N,,-1),""))</f>
        <v/>
      </c>
      <c r="AI1370" s="61" t="str">
        <f>IF(AND(AH1370&lt;&gt;"",E1370="Live"),_xlfn.XLOOKUP(_xlfn.TEXTJOIN(" vs ",,C1370:D1370),Calendar!G:G,Calendar!K:K),"")</f>
        <v/>
      </c>
      <c r="AJ1370" s="61" t="str">
        <f>IF(AND(K1370&lt;&gt;"Match of the Day",K1370&lt;&gt;"Match of the Day 2",K1370&lt;&gt;"Match of the Day Repeat"),"",1+MAX($AJ$10:AJ1369))</f>
        <v/>
      </c>
    </row>
    <row r="1371" spans="34:36" x14ac:dyDescent="0.35">
      <c r="AH1371" s="16" t="str">
        <f>IF(AND(B1371="Premier League",E1371="Live"),_xlfn.XLOOKUP(_xlfn.TEXTJOIN(" vs ",,C1371:D1371),Calendar!G:G,Calendar!B:B),IF(AND(B1371="Premier League",E1371="Highlights"),_xlfn.XLOOKUP(H1371,Calendar!O:O,Calendar!N:N,,-1),""))</f>
        <v/>
      </c>
      <c r="AI1371" s="61" t="str">
        <f>IF(AND(AH1371&lt;&gt;"",E1371="Live"),_xlfn.XLOOKUP(_xlfn.TEXTJOIN(" vs ",,C1371:D1371),Calendar!G:G,Calendar!K:K),"")</f>
        <v/>
      </c>
      <c r="AJ1371" s="61" t="str">
        <f>IF(AND(K1371&lt;&gt;"Match of the Day",K1371&lt;&gt;"Match of the Day 2",K1371&lt;&gt;"Match of the Day Repeat"),"",1+MAX($AJ$10:AJ1370))</f>
        <v/>
      </c>
    </row>
    <row r="1372" spans="34:36" x14ac:dyDescent="0.35">
      <c r="AH1372" s="16" t="str">
        <f>IF(AND(B1372="Premier League",E1372="Live"),_xlfn.XLOOKUP(_xlfn.TEXTJOIN(" vs ",,C1372:D1372),Calendar!G:G,Calendar!B:B),IF(AND(B1372="Premier League",E1372="Highlights"),_xlfn.XLOOKUP(H1372,Calendar!O:O,Calendar!N:N,,-1),""))</f>
        <v/>
      </c>
      <c r="AI1372" s="61" t="str">
        <f>IF(AND(AH1372&lt;&gt;"",E1372="Live"),_xlfn.XLOOKUP(_xlfn.TEXTJOIN(" vs ",,C1372:D1372),Calendar!G:G,Calendar!K:K),"")</f>
        <v/>
      </c>
      <c r="AJ1372" s="61" t="str">
        <f>IF(AND(K1372&lt;&gt;"Match of the Day",K1372&lt;&gt;"Match of the Day 2",K1372&lt;&gt;"Match of the Day Repeat"),"",1+MAX($AJ$10:AJ1371))</f>
        <v/>
      </c>
    </row>
    <row r="1373" spans="34:36" x14ac:dyDescent="0.35">
      <c r="AH1373" s="16" t="str">
        <f>IF(AND(B1373="Premier League",E1373="Live"),_xlfn.XLOOKUP(_xlfn.TEXTJOIN(" vs ",,C1373:D1373),Calendar!G:G,Calendar!B:B),IF(AND(B1373="Premier League",E1373="Highlights"),_xlfn.XLOOKUP(H1373,Calendar!O:O,Calendar!N:N,,-1),""))</f>
        <v/>
      </c>
      <c r="AI1373" s="61" t="str">
        <f>IF(AND(AH1373&lt;&gt;"",E1373="Live"),_xlfn.XLOOKUP(_xlfn.TEXTJOIN(" vs ",,C1373:D1373),Calendar!G:G,Calendar!K:K),"")</f>
        <v/>
      </c>
      <c r="AJ1373" s="61" t="str">
        <f>IF(AND(K1373&lt;&gt;"Match of the Day",K1373&lt;&gt;"Match of the Day 2",K1373&lt;&gt;"Match of the Day Repeat"),"",1+MAX($AJ$10:AJ1372))</f>
        <v/>
      </c>
    </row>
    <row r="1374" spans="34:36" x14ac:dyDescent="0.35">
      <c r="AH1374" s="16" t="str">
        <f>IF(AND(B1374="Premier League",E1374="Live"),_xlfn.XLOOKUP(_xlfn.TEXTJOIN(" vs ",,C1374:D1374),Calendar!G:G,Calendar!B:B),IF(AND(B1374="Premier League",E1374="Highlights"),_xlfn.XLOOKUP(H1374,Calendar!O:O,Calendar!N:N,,-1),""))</f>
        <v/>
      </c>
      <c r="AI1374" s="61" t="str">
        <f>IF(AND(AH1374&lt;&gt;"",E1374="Live"),_xlfn.XLOOKUP(_xlfn.TEXTJOIN(" vs ",,C1374:D1374),Calendar!G:G,Calendar!K:K),"")</f>
        <v/>
      </c>
      <c r="AJ1374" s="61" t="str">
        <f>IF(AND(K1374&lt;&gt;"Match of the Day",K1374&lt;&gt;"Match of the Day 2",K1374&lt;&gt;"Match of the Day Repeat"),"",1+MAX($AJ$10:AJ1373))</f>
        <v/>
      </c>
    </row>
    <row r="1375" spans="34:36" x14ac:dyDescent="0.35">
      <c r="AH1375" s="16" t="str">
        <f>IF(AND(B1375="Premier League",E1375="Live"),_xlfn.XLOOKUP(_xlfn.TEXTJOIN(" vs ",,C1375:D1375),Calendar!G:G,Calendar!B:B),IF(AND(B1375="Premier League",E1375="Highlights"),_xlfn.XLOOKUP(H1375,Calendar!O:O,Calendar!N:N,,-1),""))</f>
        <v/>
      </c>
      <c r="AI1375" s="61" t="str">
        <f>IF(AND(AH1375&lt;&gt;"",E1375="Live"),_xlfn.XLOOKUP(_xlfn.TEXTJOIN(" vs ",,C1375:D1375),Calendar!G:G,Calendar!K:K),"")</f>
        <v/>
      </c>
      <c r="AJ1375" s="61" t="str">
        <f>IF(AND(K1375&lt;&gt;"Match of the Day",K1375&lt;&gt;"Match of the Day 2",K1375&lt;&gt;"Match of the Day Repeat"),"",1+MAX($AJ$10:AJ1374))</f>
        <v/>
      </c>
    </row>
    <row r="1376" spans="34:36" x14ac:dyDescent="0.35">
      <c r="AH1376" s="16" t="str">
        <f>IF(AND(B1376="Premier League",E1376="Live"),_xlfn.XLOOKUP(_xlfn.TEXTJOIN(" vs ",,C1376:D1376),Calendar!G:G,Calendar!B:B),IF(AND(B1376="Premier League",E1376="Highlights"),_xlfn.XLOOKUP(H1376,Calendar!O:O,Calendar!N:N,,-1),""))</f>
        <v/>
      </c>
      <c r="AI1376" s="61" t="str">
        <f>IF(AND(AH1376&lt;&gt;"",E1376="Live"),_xlfn.XLOOKUP(_xlfn.TEXTJOIN(" vs ",,C1376:D1376),Calendar!G:G,Calendar!K:K),"")</f>
        <v/>
      </c>
      <c r="AJ1376" s="61" t="str">
        <f>IF(AND(K1376&lt;&gt;"Match of the Day",K1376&lt;&gt;"Match of the Day 2",K1376&lt;&gt;"Match of the Day Repeat"),"",1+MAX($AJ$10:AJ1375))</f>
        <v/>
      </c>
    </row>
    <row r="1377" spans="34:36" x14ac:dyDescent="0.35">
      <c r="AH1377" s="16" t="str">
        <f>IF(AND(B1377="Premier League",E1377="Live"),_xlfn.XLOOKUP(_xlfn.TEXTJOIN(" vs ",,C1377:D1377),Calendar!G:G,Calendar!B:B),IF(AND(B1377="Premier League",E1377="Highlights"),_xlfn.XLOOKUP(H1377,Calendar!O:O,Calendar!N:N,,-1),""))</f>
        <v/>
      </c>
      <c r="AI1377" s="61" t="str">
        <f>IF(AND(AH1377&lt;&gt;"",E1377="Live"),_xlfn.XLOOKUP(_xlfn.TEXTJOIN(" vs ",,C1377:D1377),Calendar!G:G,Calendar!K:K),"")</f>
        <v/>
      </c>
      <c r="AJ1377" s="61" t="str">
        <f>IF(AND(K1377&lt;&gt;"Match of the Day",K1377&lt;&gt;"Match of the Day 2",K1377&lt;&gt;"Match of the Day Repeat"),"",1+MAX($AJ$10:AJ1376))</f>
        <v/>
      </c>
    </row>
    <row r="1378" spans="34:36" x14ac:dyDescent="0.35">
      <c r="AH1378" s="16" t="str">
        <f>IF(AND(B1378="Premier League",E1378="Live"),_xlfn.XLOOKUP(_xlfn.TEXTJOIN(" vs ",,C1378:D1378),Calendar!G:G,Calendar!B:B),IF(AND(B1378="Premier League",E1378="Highlights"),_xlfn.XLOOKUP(H1378,Calendar!O:O,Calendar!N:N,,-1),""))</f>
        <v/>
      </c>
      <c r="AI1378" s="61" t="str">
        <f>IF(AND(AH1378&lt;&gt;"",E1378="Live"),_xlfn.XLOOKUP(_xlfn.TEXTJOIN(" vs ",,C1378:D1378),Calendar!G:G,Calendar!K:K),"")</f>
        <v/>
      </c>
      <c r="AJ1378" s="61" t="str">
        <f>IF(AND(K1378&lt;&gt;"Match of the Day",K1378&lt;&gt;"Match of the Day 2",K1378&lt;&gt;"Match of the Day Repeat"),"",1+MAX($AJ$10:AJ1377))</f>
        <v/>
      </c>
    </row>
    <row r="1379" spans="34:36" x14ac:dyDescent="0.35">
      <c r="AH1379" s="16" t="str">
        <f>IF(AND(B1379="Premier League",E1379="Live"),_xlfn.XLOOKUP(_xlfn.TEXTJOIN(" vs ",,C1379:D1379),Calendar!G:G,Calendar!B:B),IF(AND(B1379="Premier League",E1379="Highlights"),_xlfn.XLOOKUP(H1379,Calendar!O:O,Calendar!N:N,,-1),""))</f>
        <v/>
      </c>
      <c r="AI1379" s="61" t="str">
        <f>IF(AND(AH1379&lt;&gt;"",E1379="Live"),_xlfn.XLOOKUP(_xlfn.TEXTJOIN(" vs ",,C1379:D1379),Calendar!G:G,Calendar!K:K),"")</f>
        <v/>
      </c>
      <c r="AJ1379" s="61" t="str">
        <f>IF(AND(K1379&lt;&gt;"Match of the Day",K1379&lt;&gt;"Match of the Day 2",K1379&lt;&gt;"Match of the Day Repeat"),"",1+MAX($AJ$10:AJ1378))</f>
        <v/>
      </c>
    </row>
    <row r="1380" spans="34:36" x14ac:dyDescent="0.35">
      <c r="AH1380" s="16" t="str">
        <f>IF(AND(B1380="Premier League",E1380="Live"),_xlfn.XLOOKUP(_xlfn.TEXTJOIN(" vs ",,C1380:D1380),Calendar!G:G,Calendar!B:B),IF(AND(B1380="Premier League",E1380="Highlights"),_xlfn.XLOOKUP(H1380,Calendar!O:O,Calendar!N:N,,-1),""))</f>
        <v/>
      </c>
      <c r="AI1380" s="61" t="str">
        <f>IF(AND(AH1380&lt;&gt;"",E1380="Live"),_xlfn.XLOOKUP(_xlfn.TEXTJOIN(" vs ",,C1380:D1380),Calendar!G:G,Calendar!K:K),"")</f>
        <v/>
      </c>
      <c r="AJ1380" s="61" t="str">
        <f>IF(AND(K1380&lt;&gt;"Match of the Day",K1380&lt;&gt;"Match of the Day 2",K1380&lt;&gt;"Match of the Day Repeat"),"",1+MAX($AJ$10:AJ1379))</f>
        <v/>
      </c>
    </row>
    <row r="1381" spans="34:36" x14ac:dyDescent="0.35">
      <c r="AH1381" s="16" t="str">
        <f>IF(AND(B1381="Premier League",E1381="Live"),_xlfn.XLOOKUP(_xlfn.TEXTJOIN(" vs ",,C1381:D1381),Calendar!G:G,Calendar!B:B),IF(AND(B1381="Premier League",E1381="Highlights"),_xlfn.XLOOKUP(H1381,Calendar!O:O,Calendar!N:N,,-1),""))</f>
        <v/>
      </c>
      <c r="AI1381" s="61" t="str">
        <f>IF(AND(AH1381&lt;&gt;"",E1381="Live"),_xlfn.XLOOKUP(_xlfn.TEXTJOIN(" vs ",,C1381:D1381),Calendar!G:G,Calendar!K:K),"")</f>
        <v/>
      </c>
      <c r="AJ1381" s="61" t="str">
        <f>IF(AND(K1381&lt;&gt;"Match of the Day",K1381&lt;&gt;"Match of the Day 2",K1381&lt;&gt;"Match of the Day Repeat"),"",1+MAX($AJ$10:AJ1380))</f>
        <v/>
      </c>
    </row>
    <row r="1382" spans="34:36" x14ac:dyDescent="0.35">
      <c r="AH1382" s="16" t="str">
        <f>IF(AND(B1382="Premier League",E1382="Live"),_xlfn.XLOOKUP(_xlfn.TEXTJOIN(" vs ",,C1382:D1382),Calendar!G:G,Calendar!B:B),IF(AND(B1382="Premier League",E1382="Highlights"),_xlfn.XLOOKUP(H1382,Calendar!O:O,Calendar!N:N,,-1),""))</f>
        <v/>
      </c>
      <c r="AI1382" s="61" t="str">
        <f>IF(AND(AH1382&lt;&gt;"",E1382="Live"),_xlfn.XLOOKUP(_xlfn.TEXTJOIN(" vs ",,C1382:D1382),Calendar!G:G,Calendar!K:K),"")</f>
        <v/>
      </c>
      <c r="AJ1382" s="61" t="str">
        <f>IF(AND(K1382&lt;&gt;"Match of the Day",K1382&lt;&gt;"Match of the Day 2",K1382&lt;&gt;"Match of the Day Repeat"),"",1+MAX($AJ$10:AJ1381))</f>
        <v/>
      </c>
    </row>
    <row r="1383" spans="34:36" x14ac:dyDescent="0.35">
      <c r="AH1383" s="16" t="str">
        <f>IF(AND(B1383="Premier League",E1383="Live"),_xlfn.XLOOKUP(_xlfn.TEXTJOIN(" vs ",,C1383:D1383),Calendar!G:G,Calendar!B:B),IF(AND(B1383="Premier League",E1383="Highlights"),_xlfn.XLOOKUP(H1383,Calendar!O:O,Calendar!N:N,,-1),""))</f>
        <v/>
      </c>
      <c r="AI1383" s="61" t="str">
        <f>IF(AND(AH1383&lt;&gt;"",E1383="Live"),_xlfn.XLOOKUP(_xlfn.TEXTJOIN(" vs ",,C1383:D1383),Calendar!G:G,Calendar!K:K),"")</f>
        <v/>
      </c>
      <c r="AJ1383" s="61" t="str">
        <f>IF(AND(K1383&lt;&gt;"Match of the Day",K1383&lt;&gt;"Match of the Day 2",K1383&lt;&gt;"Match of the Day Repeat"),"",1+MAX($AJ$10:AJ1382))</f>
        <v/>
      </c>
    </row>
    <row r="1384" spans="34:36" x14ac:dyDescent="0.35">
      <c r="AH1384" s="16" t="str">
        <f>IF(AND(B1384="Premier League",E1384="Live"),_xlfn.XLOOKUP(_xlfn.TEXTJOIN(" vs ",,C1384:D1384),Calendar!G:G,Calendar!B:B),IF(AND(B1384="Premier League",E1384="Highlights"),_xlfn.XLOOKUP(H1384,Calendar!O:O,Calendar!N:N,,-1),""))</f>
        <v/>
      </c>
      <c r="AI1384" s="61" t="str">
        <f>IF(AND(AH1384&lt;&gt;"",E1384="Live"),_xlfn.XLOOKUP(_xlfn.TEXTJOIN(" vs ",,C1384:D1384),Calendar!G:G,Calendar!K:K),"")</f>
        <v/>
      </c>
      <c r="AJ1384" s="61" t="str">
        <f>IF(AND(K1384&lt;&gt;"Match of the Day",K1384&lt;&gt;"Match of the Day 2",K1384&lt;&gt;"Match of the Day Repeat"),"",1+MAX($AJ$10:AJ1383))</f>
        <v/>
      </c>
    </row>
    <row r="1385" spans="34:36" x14ac:dyDescent="0.35">
      <c r="AH1385" s="16" t="str">
        <f>IF(AND(B1385="Premier League",E1385="Live"),_xlfn.XLOOKUP(_xlfn.TEXTJOIN(" vs ",,C1385:D1385),Calendar!G:G,Calendar!B:B),IF(AND(B1385="Premier League",E1385="Highlights"),_xlfn.XLOOKUP(H1385,Calendar!O:O,Calendar!N:N,,-1),""))</f>
        <v/>
      </c>
      <c r="AI1385" s="61" t="str">
        <f>IF(AND(AH1385&lt;&gt;"",E1385="Live"),_xlfn.XLOOKUP(_xlfn.TEXTJOIN(" vs ",,C1385:D1385),Calendar!G:G,Calendar!K:K),"")</f>
        <v/>
      </c>
      <c r="AJ1385" s="61" t="str">
        <f>IF(AND(K1385&lt;&gt;"Match of the Day",K1385&lt;&gt;"Match of the Day 2",K1385&lt;&gt;"Match of the Day Repeat"),"",1+MAX($AJ$10:AJ1384))</f>
        <v/>
      </c>
    </row>
    <row r="1386" spans="34:36" x14ac:dyDescent="0.35">
      <c r="AH1386" s="16" t="str">
        <f>IF(AND(B1386="Premier League",E1386="Live"),_xlfn.XLOOKUP(_xlfn.TEXTJOIN(" vs ",,C1386:D1386),Calendar!G:G,Calendar!B:B),IF(AND(B1386="Premier League",E1386="Highlights"),_xlfn.XLOOKUP(H1386,Calendar!O:O,Calendar!N:N,,-1),""))</f>
        <v/>
      </c>
      <c r="AI1386" s="61" t="str">
        <f>IF(AND(AH1386&lt;&gt;"",E1386="Live"),_xlfn.XLOOKUP(_xlfn.TEXTJOIN(" vs ",,C1386:D1386),Calendar!G:G,Calendar!K:K),"")</f>
        <v/>
      </c>
      <c r="AJ1386" s="61" t="str">
        <f>IF(AND(K1386&lt;&gt;"Match of the Day",K1386&lt;&gt;"Match of the Day 2",K1386&lt;&gt;"Match of the Day Repeat"),"",1+MAX($AJ$10:AJ1385))</f>
        <v/>
      </c>
    </row>
    <row r="1387" spans="34:36" x14ac:dyDescent="0.35">
      <c r="AH1387" s="16" t="str">
        <f>IF(AND(B1387="Premier League",E1387="Live"),_xlfn.XLOOKUP(_xlfn.TEXTJOIN(" vs ",,C1387:D1387),Calendar!G:G,Calendar!B:B),IF(AND(B1387="Premier League",E1387="Highlights"),_xlfn.XLOOKUP(H1387,Calendar!O:O,Calendar!N:N,,-1),""))</f>
        <v/>
      </c>
      <c r="AI1387" s="61" t="str">
        <f>IF(AND(AH1387&lt;&gt;"",E1387="Live"),_xlfn.XLOOKUP(_xlfn.TEXTJOIN(" vs ",,C1387:D1387),Calendar!G:G,Calendar!K:K),"")</f>
        <v/>
      </c>
      <c r="AJ1387" s="61" t="str">
        <f>IF(AND(K1387&lt;&gt;"Match of the Day",K1387&lt;&gt;"Match of the Day 2",K1387&lt;&gt;"Match of the Day Repeat"),"",1+MAX($AJ$10:AJ1386))</f>
        <v/>
      </c>
    </row>
    <row r="1388" spans="34:36" x14ac:dyDescent="0.35">
      <c r="AH1388" s="16" t="str">
        <f>IF(AND(B1388="Premier League",E1388="Live"),_xlfn.XLOOKUP(_xlfn.TEXTJOIN(" vs ",,C1388:D1388),Calendar!G:G,Calendar!B:B),IF(AND(B1388="Premier League",E1388="Highlights"),_xlfn.XLOOKUP(H1388,Calendar!O:O,Calendar!N:N,,-1),""))</f>
        <v/>
      </c>
      <c r="AI1388" s="61" t="str">
        <f>IF(AND(AH1388&lt;&gt;"",E1388="Live"),_xlfn.XLOOKUP(_xlfn.TEXTJOIN(" vs ",,C1388:D1388),Calendar!G:G,Calendar!K:K),"")</f>
        <v/>
      </c>
      <c r="AJ1388" s="61" t="str">
        <f>IF(AND(K1388&lt;&gt;"Match of the Day",K1388&lt;&gt;"Match of the Day 2",K1388&lt;&gt;"Match of the Day Repeat"),"",1+MAX($AJ$10:AJ1387))</f>
        <v/>
      </c>
    </row>
    <row r="1389" spans="34:36" x14ac:dyDescent="0.35">
      <c r="AH1389" s="16" t="str">
        <f>IF(AND(B1389="Premier League",E1389="Live"),_xlfn.XLOOKUP(_xlfn.TEXTJOIN(" vs ",,C1389:D1389),Calendar!G:G,Calendar!B:B),IF(AND(B1389="Premier League",E1389="Highlights"),_xlfn.XLOOKUP(H1389,Calendar!O:O,Calendar!N:N,,-1),""))</f>
        <v/>
      </c>
      <c r="AI1389" s="61" t="str">
        <f>IF(AND(AH1389&lt;&gt;"",E1389="Live"),_xlfn.XLOOKUP(_xlfn.TEXTJOIN(" vs ",,C1389:D1389),Calendar!G:G,Calendar!K:K),"")</f>
        <v/>
      </c>
      <c r="AJ1389" s="61" t="str">
        <f>IF(AND(K1389&lt;&gt;"Match of the Day",K1389&lt;&gt;"Match of the Day 2",K1389&lt;&gt;"Match of the Day Repeat"),"",1+MAX($AJ$10:AJ1388))</f>
        <v/>
      </c>
    </row>
    <row r="1390" spans="34:36" x14ac:dyDescent="0.35">
      <c r="AH1390" s="16" t="str">
        <f>IF(AND(B1390="Premier League",E1390="Live"),_xlfn.XLOOKUP(_xlfn.TEXTJOIN(" vs ",,C1390:D1390),Calendar!G:G,Calendar!B:B),IF(AND(B1390="Premier League",E1390="Highlights"),_xlfn.XLOOKUP(H1390,Calendar!O:O,Calendar!N:N,,-1),""))</f>
        <v/>
      </c>
      <c r="AI1390" s="61" t="str">
        <f>IF(AND(AH1390&lt;&gt;"",E1390="Live"),_xlfn.XLOOKUP(_xlfn.TEXTJOIN(" vs ",,C1390:D1390),Calendar!G:G,Calendar!K:K),"")</f>
        <v/>
      </c>
      <c r="AJ1390" s="61" t="str">
        <f>IF(AND(K1390&lt;&gt;"Match of the Day",K1390&lt;&gt;"Match of the Day 2",K1390&lt;&gt;"Match of the Day Repeat"),"",1+MAX($AJ$10:AJ1389))</f>
        <v/>
      </c>
    </row>
    <row r="1391" spans="34:36" x14ac:dyDescent="0.35">
      <c r="AH1391" s="16" t="str">
        <f>IF(AND(B1391="Premier League",E1391="Live"),_xlfn.XLOOKUP(_xlfn.TEXTJOIN(" vs ",,C1391:D1391),Calendar!G:G,Calendar!B:B),IF(AND(B1391="Premier League",E1391="Highlights"),_xlfn.XLOOKUP(H1391,Calendar!O:O,Calendar!N:N,,-1),""))</f>
        <v/>
      </c>
      <c r="AI1391" s="61" t="str">
        <f>IF(AND(AH1391&lt;&gt;"",E1391="Live"),_xlfn.XLOOKUP(_xlfn.TEXTJOIN(" vs ",,C1391:D1391),Calendar!G:G,Calendar!K:K),"")</f>
        <v/>
      </c>
      <c r="AJ1391" s="61" t="str">
        <f>IF(AND(K1391&lt;&gt;"Match of the Day",K1391&lt;&gt;"Match of the Day 2",K1391&lt;&gt;"Match of the Day Repeat"),"",1+MAX($AJ$10:AJ1390))</f>
        <v/>
      </c>
    </row>
    <row r="1392" spans="34:36" x14ac:dyDescent="0.35">
      <c r="AH1392" s="16" t="str">
        <f>IF(AND(B1392="Premier League",E1392="Live"),_xlfn.XLOOKUP(_xlfn.TEXTJOIN(" vs ",,C1392:D1392),Calendar!G:G,Calendar!B:B),IF(AND(B1392="Premier League",E1392="Highlights"),_xlfn.XLOOKUP(H1392,Calendar!O:O,Calendar!N:N,,-1),""))</f>
        <v/>
      </c>
      <c r="AI1392" s="61" t="str">
        <f>IF(AND(AH1392&lt;&gt;"",E1392="Live"),_xlfn.XLOOKUP(_xlfn.TEXTJOIN(" vs ",,C1392:D1392),Calendar!G:G,Calendar!K:K),"")</f>
        <v/>
      </c>
      <c r="AJ1392" s="61" t="str">
        <f>IF(AND(K1392&lt;&gt;"Match of the Day",K1392&lt;&gt;"Match of the Day 2",K1392&lt;&gt;"Match of the Day Repeat"),"",1+MAX($AJ$10:AJ1391))</f>
        <v/>
      </c>
    </row>
    <row r="1393" spans="34:36" x14ac:dyDescent="0.35">
      <c r="AH1393" s="16" t="str">
        <f>IF(AND(B1393="Premier League",E1393="Live"),_xlfn.XLOOKUP(_xlfn.TEXTJOIN(" vs ",,C1393:D1393),Calendar!G:G,Calendar!B:B),IF(AND(B1393="Premier League",E1393="Highlights"),_xlfn.XLOOKUP(H1393,Calendar!O:O,Calendar!N:N,,-1),""))</f>
        <v/>
      </c>
      <c r="AI1393" s="61" t="str">
        <f>IF(AND(AH1393&lt;&gt;"",E1393="Live"),_xlfn.XLOOKUP(_xlfn.TEXTJOIN(" vs ",,C1393:D1393),Calendar!G:G,Calendar!K:K),"")</f>
        <v/>
      </c>
      <c r="AJ1393" s="61" t="str">
        <f>IF(AND(K1393&lt;&gt;"Match of the Day",K1393&lt;&gt;"Match of the Day 2",K1393&lt;&gt;"Match of the Day Repeat"),"",1+MAX($AJ$10:AJ1392))</f>
        <v/>
      </c>
    </row>
    <row r="1394" spans="34:36" x14ac:dyDescent="0.35">
      <c r="AH1394" s="16" t="str">
        <f>IF(AND(B1394="Premier League",E1394="Live"),_xlfn.XLOOKUP(_xlfn.TEXTJOIN(" vs ",,C1394:D1394),Calendar!G:G,Calendar!B:B),IF(AND(B1394="Premier League",E1394="Highlights"),_xlfn.XLOOKUP(H1394,Calendar!O:O,Calendar!N:N,,-1),""))</f>
        <v/>
      </c>
      <c r="AI1394" s="61" t="str">
        <f>IF(AND(AH1394&lt;&gt;"",E1394="Live"),_xlfn.XLOOKUP(_xlfn.TEXTJOIN(" vs ",,C1394:D1394),Calendar!G:G,Calendar!K:K),"")</f>
        <v/>
      </c>
      <c r="AJ1394" s="61" t="str">
        <f>IF(AND(K1394&lt;&gt;"Match of the Day",K1394&lt;&gt;"Match of the Day 2",K1394&lt;&gt;"Match of the Day Repeat"),"",1+MAX($AJ$10:AJ1393))</f>
        <v/>
      </c>
    </row>
    <row r="1395" spans="34:36" x14ac:dyDescent="0.35">
      <c r="AH1395" s="16" t="str">
        <f>IF(AND(B1395="Premier League",E1395="Live"),_xlfn.XLOOKUP(_xlfn.TEXTJOIN(" vs ",,C1395:D1395),Calendar!G:G,Calendar!B:B),IF(AND(B1395="Premier League",E1395="Highlights"),_xlfn.XLOOKUP(H1395,Calendar!O:O,Calendar!N:N,,-1),""))</f>
        <v/>
      </c>
      <c r="AI1395" s="61" t="str">
        <f>IF(AND(AH1395&lt;&gt;"",E1395="Live"),_xlfn.XLOOKUP(_xlfn.TEXTJOIN(" vs ",,C1395:D1395),Calendar!G:G,Calendar!K:K),"")</f>
        <v/>
      </c>
      <c r="AJ1395" s="61" t="str">
        <f>IF(AND(K1395&lt;&gt;"Match of the Day",K1395&lt;&gt;"Match of the Day 2",K1395&lt;&gt;"Match of the Day Repeat"),"",1+MAX($AJ$10:AJ1394))</f>
        <v/>
      </c>
    </row>
    <row r="1396" spans="34:36" x14ac:dyDescent="0.35">
      <c r="AH1396" s="16" t="str">
        <f>IF(AND(B1396="Premier League",E1396="Live"),_xlfn.XLOOKUP(_xlfn.TEXTJOIN(" vs ",,C1396:D1396),Calendar!G:G,Calendar!B:B),IF(AND(B1396="Premier League",E1396="Highlights"),_xlfn.XLOOKUP(H1396,Calendar!O:O,Calendar!N:N,,-1),""))</f>
        <v/>
      </c>
      <c r="AI1396" s="61" t="str">
        <f>IF(AND(AH1396&lt;&gt;"",E1396="Live"),_xlfn.XLOOKUP(_xlfn.TEXTJOIN(" vs ",,C1396:D1396),Calendar!G:G,Calendar!K:K),"")</f>
        <v/>
      </c>
      <c r="AJ1396" s="61" t="str">
        <f>IF(AND(K1396&lt;&gt;"Match of the Day",K1396&lt;&gt;"Match of the Day 2",K1396&lt;&gt;"Match of the Day Repeat"),"",1+MAX($AJ$10:AJ1395))</f>
        <v/>
      </c>
    </row>
    <row r="1397" spans="34:36" x14ac:dyDescent="0.35">
      <c r="AH1397" s="16" t="str">
        <f>IF(AND(B1397="Premier League",E1397="Live"),_xlfn.XLOOKUP(_xlfn.TEXTJOIN(" vs ",,C1397:D1397),Calendar!G:G,Calendar!B:B),IF(AND(B1397="Premier League",E1397="Highlights"),_xlfn.XLOOKUP(H1397,Calendar!O:O,Calendar!N:N,,-1),""))</f>
        <v/>
      </c>
      <c r="AI1397" s="61" t="str">
        <f>IF(AND(AH1397&lt;&gt;"",E1397="Live"),_xlfn.XLOOKUP(_xlfn.TEXTJOIN(" vs ",,C1397:D1397),Calendar!G:G,Calendar!K:K),"")</f>
        <v/>
      </c>
      <c r="AJ1397" s="61" t="str">
        <f>IF(AND(K1397&lt;&gt;"Match of the Day",K1397&lt;&gt;"Match of the Day 2",K1397&lt;&gt;"Match of the Day Repeat"),"",1+MAX($AJ$10:AJ1396))</f>
        <v/>
      </c>
    </row>
    <row r="1398" spans="34:36" x14ac:dyDescent="0.35">
      <c r="AH1398" s="16" t="str">
        <f>IF(AND(B1398="Premier League",E1398="Live"),_xlfn.XLOOKUP(_xlfn.TEXTJOIN(" vs ",,C1398:D1398),Calendar!G:G,Calendar!B:B),IF(AND(B1398="Premier League",E1398="Highlights"),_xlfn.XLOOKUP(H1398,Calendar!O:O,Calendar!N:N,,-1),""))</f>
        <v/>
      </c>
      <c r="AI1398" s="61" t="str">
        <f>IF(AND(AH1398&lt;&gt;"",E1398="Live"),_xlfn.XLOOKUP(_xlfn.TEXTJOIN(" vs ",,C1398:D1398),Calendar!G:G,Calendar!K:K),"")</f>
        <v/>
      </c>
      <c r="AJ1398" s="61" t="str">
        <f>IF(AND(K1398&lt;&gt;"Match of the Day",K1398&lt;&gt;"Match of the Day 2",K1398&lt;&gt;"Match of the Day Repeat"),"",1+MAX($AJ$10:AJ1397))</f>
        <v/>
      </c>
    </row>
    <row r="1399" spans="34:36" x14ac:dyDescent="0.35">
      <c r="AH1399" s="16" t="str">
        <f>IF(AND(B1399="Premier League",E1399="Live"),_xlfn.XLOOKUP(_xlfn.TEXTJOIN(" vs ",,C1399:D1399),Calendar!G:G,Calendar!B:B),IF(AND(B1399="Premier League",E1399="Highlights"),_xlfn.XLOOKUP(H1399,Calendar!O:O,Calendar!N:N,,-1),""))</f>
        <v/>
      </c>
      <c r="AI1399" s="61" t="str">
        <f>IF(AND(AH1399&lt;&gt;"",E1399="Live"),_xlfn.XLOOKUP(_xlfn.TEXTJOIN(" vs ",,C1399:D1399),Calendar!G:G,Calendar!K:K),"")</f>
        <v/>
      </c>
      <c r="AJ1399" s="61" t="str">
        <f>IF(AND(K1399&lt;&gt;"Match of the Day",K1399&lt;&gt;"Match of the Day 2",K1399&lt;&gt;"Match of the Day Repeat"),"",1+MAX($AJ$10:AJ1398))</f>
        <v/>
      </c>
    </row>
    <row r="1400" spans="34:36" x14ac:dyDescent="0.35">
      <c r="AH1400" s="16" t="str">
        <f>IF(AND(B1400="Premier League",E1400="Live"),_xlfn.XLOOKUP(_xlfn.TEXTJOIN(" vs ",,C1400:D1400),Calendar!G:G,Calendar!B:B),IF(AND(B1400="Premier League",E1400="Highlights"),_xlfn.XLOOKUP(H1400,Calendar!O:O,Calendar!N:N,,-1),""))</f>
        <v/>
      </c>
      <c r="AI1400" s="61" t="str">
        <f>IF(AND(AH1400&lt;&gt;"",E1400="Live"),_xlfn.XLOOKUP(_xlfn.TEXTJOIN(" vs ",,C1400:D1400),Calendar!G:G,Calendar!K:K),"")</f>
        <v/>
      </c>
      <c r="AJ1400" s="61" t="str">
        <f>IF(AND(K1400&lt;&gt;"Match of the Day",K1400&lt;&gt;"Match of the Day 2",K1400&lt;&gt;"Match of the Day Repeat"),"",1+MAX($AJ$10:AJ1399))</f>
        <v/>
      </c>
    </row>
    <row r="1401" spans="34:36" x14ac:dyDescent="0.35">
      <c r="AH1401" s="16" t="str">
        <f>IF(AND(B1401="Premier League",E1401="Live"),_xlfn.XLOOKUP(_xlfn.TEXTJOIN(" vs ",,C1401:D1401),Calendar!G:G,Calendar!B:B),IF(AND(B1401="Premier League",E1401="Highlights"),_xlfn.XLOOKUP(H1401,Calendar!O:O,Calendar!N:N,,-1),""))</f>
        <v/>
      </c>
      <c r="AI1401" s="61" t="str">
        <f>IF(AND(AH1401&lt;&gt;"",E1401="Live"),_xlfn.XLOOKUP(_xlfn.TEXTJOIN(" vs ",,C1401:D1401),Calendar!G:G,Calendar!K:K),"")</f>
        <v/>
      </c>
      <c r="AJ1401" s="61" t="str">
        <f>IF(AND(K1401&lt;&gt;"Match of the Day",K1401&lt;&gt;"Match of the Day 2",K1401&lt;&gt;"Match of the Day Repeat"),"",1+MAX($AJ$10:AJ1400))</f>
        <v/>
      </c>
    </row>
    <row r="1402" spans="34:36" x14ac:dyDescent="0.35">
      <c r="AH1402" s="16" t="str">
        <f>IF(AND(B1402="Premier League",E1402="Live"),_xlfn.XLOOKUP(_xlfn.TEXTJOIN(" vs ",,C1402:D1402),Calendar!G:G,Calendar!B:B),IF(AND(B1402="Premier League",E1402="Highlights"),_xlfn.XLOOKUP(H1402,Calendar!O:O,Calendar!N:N,,-1),""))</f>
        <v/>
      </c>
      <c r="AI1402" s="61" t="str">
        <f>IF(AND(AH1402&lt;&gt;"",E1402="Live"),_xlfn.XLOOKUP(_xlfn.TEXTJOIN(" vs ",,C1402:D1402),Calendar!G:G,Calendar!K:K),"")</f>
        <v/>
      </c>
      <c r="AJ1402" s="61" t="str">
        <f>IF(AND(K1402&lt;&gt;"Match of the Day",K1402&lt;&gt;"Match of the Day 2",K1402&lt;&gt;"Match of the Day Repeat"),"",1+MAX($AJ$10:AJ1401))</f>
        <v/>
      </c>
    </row>
    <row r="1403" spans="34:36" x14ac:dyDescent="0.35">
      <c r="AH1403" s="16" t="str">
        <f>IF(AND(B1403="Premier League",E1403="Live"),_xlfn.XLOOKUP(_xlfn.TEXTJOIN(" vs ",,C1403:D1403),Calendar!G:G,Calendar!B:B),IF(AND(B1403="Premier League",E1403="Highlights"),_xlfn.XLOOKUP(H1403,Calendar!O:O,Calendar!N:N,,-1),""))</f>
        <v/>
      </c>
      <c r="AI1403" s="61" t="str">
        <f>IF(AND(AH1403&lt;&gt;"",E1403="Live"),_xlfn.XLOOKUP(_xlfn.TEXTJOIN(" vs ",,C1403:D1403),Calendar!G:G,Calendar!K:K),"")</f>
        <v/>
      </c>
      <c r="AJ1403" s="61" t="str">
        <f>IF(AND(K1403&lt;&gt;"Match of the Day",K1403&lt;&gt;"Match of the Day 2",K1403&lt;&gt;"Match of the Day Repeat"),"",1+MAX($AJ$10:AJ1402))</f>
        <v/>
      </c>
    </row>
    <row r="1404" spans="34:36" x14ac:dyDescent="0.35">
      <c r="AH1404" s="16" t="str">
        <f>IF(AND(B1404="Premier League",E1404="Live"),_xlfn.XLOOKUP(_xlfn.TEXTJOIN(" vs ",,C1404:D1404),Calendar!G:G,Calendar!B:B),IF(AND(B1404="Premier League",E1404="Highlights"),_xlfn.XLOOKUP(H1404,Calendar!O:O,Calendar!N:N,,-1),""))</f>
        <v/>
      </c>
      <c r="AI1404" s="61" t="str">
        <f>IF(AND(AH1404&lt;&gt;"",E1404="Live"),_xlfn.XLOOKUP(_xlfn.TEXTJOIN(" vs ",,C1404:D1404),Calendar!G:G,Calendar!K:K),"")</f>
        <v/>
      </c>
      <c r="AJ1404" s="61" t="str">
        <f>IF(AND(K1404&lt;&gt;"Match of the Day",K1404&lt;&gt;"Match of the Day 2",K1404&lt;&gt;"Match of the Day Repeat"),"",1+MAX($AJ$10:AJ1403))</f>
        <v/>
      </c>
    </row>
    <row r="1405" spans="34:36" x14ac:dyDescent="0.35">
      <c r="AH1405" s="16" t="str">
        <f>IF(AND(B1405="Premier League",E1405="Live"),_xlfn.XLOOKUP(_xlfn.TEXTJOIN(" vs ",,C1405:D1405),Calendar!G:G,Calendar!B:B),IF(AND(B1405="Premier League",E1405="Highlights"),_xlfn.XLOOKUP(H1405,Calendar!O:O,Calendar!N:N,,-1),""))</f>
        <v/>
      </c>
      <c r="AI1405" s="61" t="str">
        <f>IF(AND(AH1405&lt;&gt;"",E1405="Live"),_xlfn.XLOOKUP(_xlfn.TEXTJOIN(" vs ",,C1405:D1405),Calendar!G:G,Calendar!K:K),"")</f>
        <v/>
      </c>
      <c r="AJ1405" s="61" t="str">
        <f>IF(AND(K1405&lt;&gt;"Match of the Day",K1405&lt;&gt;"Match of the Day 2",K1405&lt;&gt;"Match of the Day Repeat"),"",1+MAX($AJ$10:AJ1404))</f>
        <v/>
      </c>
    </row>
    <row r="1406" spans="34:36" x14ac:dyDescent="0.35">
      <c r="AH1406" s="16" t="str">
        <f>IF(AND(B1406="Premier League",E1406="Live"),_xlfn.XLOOKUP(_xlfn.TEXTJOIN(" vs ",,C1406:D1406),Calendar!G:G,Calendar!B:B),IF(AND(B1406="Premier League",E1406="Highlights"),_xlfn.XLOOKUP(H1406,Calendar!O:O,Calendar!N:N,,-1),""))</f>
        <v/>
      </c>
      <c r="AI1406" s="61" t="str">
        <f>IF(AND(AH1406&lt;&gt;"",E1406="Live"),_xlfn.XLOOKUP(_xlfn.TEXTJOIN(" vs ",,C1406:D1406),Calendar!G:G,Calendar!K:K),"")</f>
        <v/>
      </c>
      <c r="AJ1406" s="61" t="str">
        <f>IF(AND(K1406&lt;&gt;"Match of the Day",K1406&lt;&gt;"Match of the Day 2",K1406&lt;&gt;"Match of the Day Repeat"),"",1+MAX($AJ$10:AJ1405))</f>
        <v/>
      </c>
    </row>
    <row r="1407" spans="34:36" x14ac:dyDescent="0.35">
      <c r="AH1407" s="16" t="str">
        <f>IF(AND(B1407="Premier League",E1407="Live"),_xlfn.XLOOKUP(_xlfn.TEXTJOIN(" vs ",,C1407:D1407),Calendar!G:G,Calendar!B:B),IF(AND(B1407="Premier League",E1407="Highlights"),_xlfn.XLOOKUP(H1407,Calendar!O:O,Calendar!N:N,,-1),""))</f>
        <v/>
      </c>
      <c r="AI1407" s="61" t="str">
        <f>IF(AND(AH1407&lt;&gt;"",E1407="Live"),_xlfn.XLOOKUP(_xlfn.TEXTJOIN(" vs ",,C1407:D1407),Calendar!G:G,Calendar!K:K),"")</f>
        <v/>
      </c>
      <c r="AJ1407" s="61" t="str">
        <f>IF(AND(K1407&lt;&gt;"Match of the Day",K1407&lt;&gt;"Match of the Day 2",K1407&lt;&gt;"Match of the Day Repeat"),"",1+MAX($AJ$10:AJ1406))</f>
        <v/>
      </c>
    </row>
    <row r="1408" spans="34:36" x14ac:dyDescent="0.35">
      <c r="AH1408" s="16" t="str">
        <f>IF(AND(B1408="Premier League",E1408="Live"),_xlfn.XLOOKUP(_xlfn.TEXTJOIN(" vs ",,C1408:D1408),Calendar!G:G,Calendar!B:B),IF(AND(B1408="Premier League",E1408="Highlights"),_xlfn.XLOOKUP(H1408,Calendar!O:O,Calendar!N:N,,-1),""))</f>
        <v/>
      </c>
      <c r="AI1408" s="61" t="str">
        <f>IF(AND(AH1408&lt;&gt;"",E1408="Live"),_xlfn.XLOOKUP(_xlfn.TEXTJOIN(" vs ",,C1408:D1408),Calendar!G:G,Calendar!K:K),"")</f>
        <v/>
      </c>
      <c r="AJ1408" s="61" t="str">
        <f>IF(AND(K1408&lt;&gt;"Match of the Day",K1408&lt;&gt;"Match of the Day 2",K1408&lt;&gt;"Match of the Day Repeat"),"",1+MAX($AJ$10:AJ1407))</f>
        <v/>
      </c>
    </row>
    <row r="1409" spans="34:36" x14ac:dyDescent="0.35">
      <c r="AH1409" s="16" t="str">
        <f>IF(AND(B1409="Premier League",E1409="Live"),_xlfn.XLOOKUP(_xlfn.TEXTJOIN(" vs ",,C1409:D1409),Calendar!G:G,Calendar!B:B),IF(AND(B1409="Premier League",E1409="Highlights"),_xlfn.XLOOKUP(H1409,Calendar!O:O,Calendar!N:N,,-1),""))</f>
        <v/>
      </c>
      <c r="AI1409" s="61" t="str">
        <f>IF(AND(AH1409&lt;&gt;"",E1409="Live"),_xlfn.XLOOKUP(_xlfn.TEXTJOIN(" vs ",,C1409:D1409),Calendar!G:G,Calendar!K:K),"")</f>
        <v/>
      </c>
      <c r="AJ1409" s="61" t="str">
        <f>IF(AND(K1409&lt;&gt;"Match of the Day",K1409&lt;&gt;"Match of the Day 2",K1409&lt;&gt;"Match of the Day Repeat"),"",1+MAX($AJ$10:AJ1408))</f>
        <v/>
      </c>
    </row>
    <row r="1410" spans="34:36" x14ac:dyDescent="0.35">
      <c r="AH1410" s="16" t="str">
        <f>IF(AND(B1410="Premier League",E1410="Live"),_xlfn.XLOOKUP(_xlfn.TEXTJOIN(" vs ",,C1410:D1410),Calendar!G:G,Calendar!B:B),IF(AND(B1410="Premier League",E1410="Highlights"),_xlfn.XLOOKUP(H1410,Calendar!O:O,Calendar!N:N,,-1),""))</f>
        <v/>
      </c>
      <c r="AI1410" s="61" t="str">
        <f>IF(AND(AH1410&lt;&gt;"",E1410="Live"),_xlfn.XLOOKUP(_xlfn.TEXTJOIN(" vs ",,C1410:D1410),Calendar!G:G,Calendar!K:K),"")</f>
        <v/>
      </c>
      <c r="AJ1410" s="61" t="str">
        <f>IF(AND(K1410&lt;&gt;"Match of the Day",K1410&lt;&gt;"Match of the Day 2",K1410&lt;&gt;"Match of the Day Repeat"),"",1+MAX($AJ$10:AJ1409))</f>
        <v/>
      </c>
    </row>
    <row r="1411" spans="34:36" x14ac:dyDescent="0.35">
      <c r="AH1411" s="16" t="str">
        <f>IF(AND(B1411="Premier League",E1411="Live"),_xlfn.XLOOKUP(_xlfn.TEXTJOIN(" vs ",,C1411:D1411),Calendar!G:G,Calendar!B:B),IF(AND(B1411="Premier League",E1411="Highlights"),_xlfn.XLOOKUP(H1411,Calendar!O:O,Calendar!N:N,,-1),""))</f>
        <v/>
      </c>
      <c r="AI1411" s="61" t="str">
        <f>IF(AND(AH1411&lt;&gt;"",E1411="Live"),_xlfn.XLOOKUP(_xlfn.TEXTJOIN(" vs ",,C1411:D1411),Calendar!G:G,Calendar!K:K),"")</f>
        <v/>
      </c>
      <c r="AJ1411" s="61" t="str">
        <f>IF(AND(K1411&lt;&gt;"Match of the Day",K1411&lt;&gt;"Match of the Day 2",K1411&lt;&gt;"Match of the Day Repeat"),"",1+MAX($AJ$10:AJ1410))</f>
        <v/>
      </c>
    </row>
    <row r="1412" spans="34:36" x14ac:dyDescent="0.35">
      <c r="AH1412" s="16" t="str">
        <f>IF(AND(B1412="Premier League",E1412="Live"),_xlfn.XLOOKUP(_xlfn.TEXTJOIN(" vs ",,C1412:D1412),Calendar!G:G,Calendar!B:B),IF(AND(B1412="Premier League",E1412="Highlights"),_xlfn.XLOOKUP(H1412,Calendar!O:O,Calendar!N:N,,-1),""))</f>
        <v/>
      </c>
      <c r="AI1412" s="61" t="str">
        <f>IF(AND(AH1412&lt;&gt;"",E1412="Live"),_xlfn.XLOOKUP(_xlfn.TEXTJOIN(" vs ",,C1412:D1412),Calendar!G:G,Calendar!K:K),"")</f>
        <v/>
      </c>
      <c r="AJ1412" s="61" t="str">
        <f>IF(AND(K1412&lt;&gt;"Match of the Day",K1412&lt;&gt;"Match of the Day 2",K1412&lt;&gt;"Match of the Day Repeat"),"",1+MAX($AJ$10:AJ1411))</f>
        <v/>
      </c>
    </row>
    <row r="1413" spans="34:36" x14ac:dyDescent="0.35">
      <c r="AH1413" s="16" t="str">
        <f>IF(AND(B1413="Premier League",E1413="Live"),_xlfn.XLOOKUP(_xlfn.TEXTJOIN(" vs ",,C1413:D1413),Calendar!G:G,Calendar!B:B),IF(AND(B1413="Premier League",E1413="Highlights"),_xlfn.XLOOKUP(H1413,Calendar!O:O,Calendar!N:N,,-1),""))</f>
        <v/>
      </c>
      <c r="AI1413" s="61" t="str">
        <f>IF(AND(AH1413&lt;&gt;"",E1413="Live"),_xlfn.XLOOKUP(_xlfn.TEXTJOIN(" vs ",,C1413:D1413),Calendar!G:G,Calendar!K:K),"")</f>
        <v/>
      </c>
      <c r="AJ1413" s="61" t="str">
        <f>IF(AND(K1413&lt;&gt;"Match of the Day",K1413&lt;&gt;"Match of the Day 2",K1413&lt;&gt;"Match of the Day Repeat"),"",1+MAX($AJ$10:AJ1412))</f>
        <v/>
      </c>
    </row>
    <row r="1414" spans="34:36" x14ac:dyDescent="0.35">
      <c r="AH1414" s="16" t="str">
        <f>IF(AND(B1414="Premier League",E1414="Live"),_xlfn.XLOOKUP(_xlfn.TEXTJOIN(" vs ",,C1414:D1414),Calendar!G:G,Calendar!B:B),IF(AND(B1414="Premier League",E1414="Highlights"),_xlfn.XLOOKUP(H1414,Calendar!O:O,Calendar!N:N,,-1),""))</f>
        <v/>
      </c>
      <c r="AI1414" s="61" t="str">
        <f>IF(AND(AH1414&lt;&gt;"",E1414="Live"),_xlfn.XLOOKUP(_xlfn.TEXTJOIN(" vs ",,C1414:D1414),Calendar!G:G,Calendar!K:K),"")</f>
        <v/>
      </c>
      <c r="AJ1414" s="61" t="str">
        <f>IF(AND(K1414&lt;&gt;"Match of the Day",K1414&lt;&gt;"Match of the Day 2",K1414&lt;&gt;"Match of the Day Repeat"),"",1+MAX($AJ$10:AJ1413))</f>
        <v/>
      </c>
    </row>
    <row r="1415" spans="34:36" x14ac:dyDescent="0.35">
      <c r="AH1415" s="16" t="str">
        <f>IF(AND(B1415="Premier League",E1415="Live"),_xlfn.XLOOKUP(_xlfn.TEXTJOIN(" vs ",,C1415:D1415),Calendar!G:G,Calendar!B:B),IF(AND(B1415="Premier League",E1415="Highlights"),_xlfn.XLOOKUP(H1415,Calendar!O:O,Calendar!N:N,,-1),""))</f>
        <v/>
      </c>
      <c r="AI1415" s="61" t="str">
        <f>IF(AND(AH1415&lt;&gt;"",E1415="Live"),_xlfn.XLOOKUP(_xlfn.TEXTJOIN(" vs ",,C1415:D1415),Calendar!G:G,Calendar!K:K),"")</f>
        <v/>
      </c>
      <c r="AJ1415" s="61" t="str">
        <f>IF(AND(K1415&lt;&gt;"Match of the Day",K1415&lt;&gt;"Match of the Day 2",K1415&lt;&gt;"Match of the Day Repeat"),"",1+MAX($AJ$10:AJ1414))</f>
        <v/>
      </c>
    </row>
    <row r="1416" spans="34:36" x14ac:dyDescent="0.35">
      <c r="AH1416" s="16" t="str">
        <f>IF(AND(B1416="Premier League",E1416="Live"),_xlfn.XLOOKUP(_xlfn.TEXTJOIN(" vs ",,C1416:D1416),Calendar!G:G,Calendar!B:B),IF(AND(B1416="Premier League",E1416="Highlights"),_xlfn.XLOOKUP(H1416,Calendar!O:O,Calendar!N:N,,-1),""))</f>
        <v/>
      </c>
      <c r="AI1416" s="61" t="str">
        <f>IF(AND(AH1416&lt;&gt;"",E1416="Live"),_xlfn.XLOOKUP(_xlfn.TEXTJOIN(" vs ",,C1416:D1416),Calendar!G:G,Calendar!K:K),"")</f>
        <v/>
      </c>
      <c r="AJ1416" s="61" t="str">
        <f>IF(AND(K1416&lt;&gt;"Match of the Day",K1416&lt;&gt;"Match of the Day 2",K1416&lt;&gt;"Match of the Day Repeat"),"",1+MAX($AJ$10:AJ1415))</f>
        <v/>
      </c>
    </row>
    <row r="1417" spans="34:36" x14ac:dyDescent="0.35">
      <c r="AH1417" s="16" t="str">
        <f>IF(AND(B1417="Premier League",E1417="Live"),_xlfn.XLOOKUP(_xlfn.TEXTJOIN(" vs ",,C1417:D1417),Calendar!G:G,Calendar!B:B),IF(AND(B1417="Premier League",E1417="Highlights"),_xlfn.XLOOKUP(H1417,Calendar!O:O,Calendar!N:N,,-1),""))</f>
        <v/>
      </c>
      <c r="AI1417" s="61" t="str">
        <f>IF(AND(AH1417&lt;&gt;"",E1417="Live"),_xlfn.XLOOKUP(_xlfn.TEXTJOIN(" vs ",,C1417:D1417),Calendar!G:G,Calendar!K:K),"")</f>
        <v/>
      </c>
      <c r="AJ1417" s="61" t="str">
        <f>IF(AND(K1417&lt;&gt;"Match of the Day",K1417&lt;&gt;"Match of the Day 2",K1417&lt;&gt;"Match of the Day Repeat"),"",1+MAX($AJ$10:AJ1416))</f>
        <v/>
      </c>
    </row>
    <row r="1418" spans="34:36" x14ac:dyDescent="0.35">
      <c r="AH1418" s="16" t="str">
        <f>IF(AND(B1418="Premier League",E1418="Live"),_xlfn.XLOOKUP(_xlfn.TEXTJOIN(" vs ",,C1418:D1418),Calendar!G:G,Calendar!B:B),IF(AND(B1418="Premier League",E1418="Highlights"),_xlfn.XLOOKUP(H1418,Calendar!O:O,Calendar!N:N,,-1),""))</f>
        <v/>
      </c>
      <c r="AI1418" s="61" t="str">
        <f>IF(AND(AH1418&lt;&gt;"",E1418="Live"),_xlfn.XLOOKUP(_xlfn.TEXTJOIN(" vs ",,C1418:D1418),Calendar!G:G,Calendar!K:K),"")</f>
        <v/>
      </c>
      <c r="AJ1418" s="61" t="str">
        <f>IF(AND(K1418&lt;&gt;"Match of the Day",K1418&lt;&gt;"Match of the Day 2",K1418&lt;&gt;"Match of the Day Repeat"),"",1+MAX($AJ$10:AJ1417))</f>
        <v/>
      </c>
    </row>
    <row r="1419" spans="34:36" x14ac:dyDescent="0.35">
      <c r="AH1419" s="16" t="str">
        <f>IF(AND(B1419="Premier League",E1419="Live"),_xlfn.XLOOKUP(_xlfn.TEXTJOIN(" vs ",,C1419:D1419),Calendar!G:G,Calendar!B:B),IF(AND(B1419="Premier League",E1419="Highlights"),_xlfn.XLOOKUP(H1419,Calendar!O:O,Calendar!N:N,,-1),""))</f>
        <v/>
      </c>
      <c r="AI1419" s="61" t="str">
        <f>IF(AND(AH1419&lt;&gt;"",E1419="Live"),_xlfn.XLOOKUP(_xlfn.TEXTJOIN(" vs ",,C1419:D1419),Calendar!G:G,Calendar!K:K),"")</f>
        <v/>
      </c>
      <c r="AJ1419" s="61" t="str">
        <f>IF(AND(K1419&lt;&gt;"Match of the Day",K1419&lt;&gt;"Match of the Day 2",K1419&lt;&gt;"Match of the Day Repeat"),"",1+MAX($AJ$10:AJ1418))</f>
        <v/>
      </c>
    </row>
    <row r="1420" spans="34:36" x14ac:dyDescent="0.35">
      <c r="AH1420" s="16" t="str">
        <f>IF(AND(B1420="Premier League",E1420="Live"),_xlfn.XLOOKUP(_xlfn.TEXTJOIN(" vs ",,C1420:D1420),Calendar!G:G,Calendar!B:B),IF(AND(B1420="Premier League",E1420="Highlights"),_xlfn.XLOOKUP(H1420,Calendar!O:O,Calendar!N:N,,-1),""))</f>
        <v/>
      </c>
      <c r="AI1420" s="61" t="str">
        <f>IF(AND(AH1420&lt;&gt;"",E1420="Live"),_xlfn.XLOOKUP(_xlfn.TEXTJOIN(" vs ",,C1420:D1420),Calendar!G:G,Calendar!K:K),"")</f>
        <v/>
      </c>
      <c r="AJ1420" s="61" t="str">
        <f>IF(AND(K1420&lt;&gt;"Match of the Day",K1420&lt;&gt;"Match of the Day 2",K1420&lt;&gt;"Match of the Day Repeat"),"",1+MAX($AJ$10:AJ1419))</f>
        <v/>
      </c>
    </row>
    <row r="1421" spans="34:36" x14ac:dyDescent="0.35">
      <c r="AH1421" s="16" t="str">
        <f>IF(AND(B1421="Premier League",E1421="Live"),_xlfn.XLOOKUP(_xlfn.TEXTJOIN(" vs ",,C1421:D1421),Calendar!G:G,Calendar!B:B),IF(AND(B1421="Premier League",E1421="Highlights"),_xlfn.XLOOKUP(H1421,Calendar!O:O,Calendar!N:N,,-1),""))</f>
        <v/>
      </c>
      <c r="AI1421" s="61" t="str">
        <f>IF(AND(AH1421&lt;&gt;"",E1421="Live"),_xlfn.XLOOKUP(_xlfn.TEXTJOIN(" vs ",,C1421:D1421),Calendar!G:G,Calendar!K:K),"")</f>
        <v/>
      </c>
      <c r="AJ1421" s="61" t="str">
        <f>IF(AND(K1421&lt;&gt;"Match of the Day",K1421&lt;&gt;"Match of the Day 2",K1421&lt;&gt;"Match of the Day Repeat"),"",1+MAX($AJ$10:AJ1420))</f>
        <v/>
      </c>
    </row>
    <row r="1422" spans="34:36" x14ac:dyDescent="0.35">
      <c r="AH1422" s="16" t="str">
        <f>IF(AND(B1422="Premier League",E1422="Live"),_xlfn.XLOOKUP(_xlfn.TEXTJOIN(" vs ",,C1422:D1422),Calendar!G:G,Calendar!B:B),IF(AND(B1422="Premier League",E1422="Highlights"),_xlfn.XLOOKUP(H1422,Calendar!O:O,Calendar!N:N,,-1),""))</f>
        <v/>
      </c>
      <c r="AI1422" s="61" t="str">
        <f>IF(AND(AH1422&lt;&gt;"",E1422="Live"),_xlfn.XLOOKUP(_xlfn.TEXTJOIN(" vs ",,C1422:D1422),Calendar!G:G,Calendar!K:K),"")</f>
        <v/>
      </c>
      <c r="AJ1422" s="61" t="str">
        <f>IF(AND(K1422&lt;&gt;"Match of the Day",K1422&lt;&gt;"Match of the Day 2",K1422&lt;&gt;"Match of the Day Repeat"),"",1+MAX($AJ$10:AJ1421))</f>
        <v/>
      </c>
    </row>
    <row r="1423" spans="34:36" x14ac:dyDescent="0.35">
      <c r="AH1423" s="16" t="str">
        <f>IF(AND(B1423="Premier League",E1423="Live"),_xlfn.XLOOKUP(_xlfn.TEXTJOIN(" vs ",,C1423:D1423),Calendar!G:G,Calendar!B:B),IF(AND(B1423="Premier League",E1423="Highlights"),_xlfn.XLOOKUP(H1423,Calendar!O:O,Calendar!N:N,,-1),""))</f>
        <v/>
      </c>
      <c r="AI1423" s="61" t="str">
        <f>IF(AND(AH1423&lt;&gt;"",E1423="Live"),_xlfn.XLOOKUP(_xlfn.TEXTJOIN(" vs ",,C1423:D1423),Calendar!G:G,Calendar!K:K),"")</f>
        <v/>
      </c>
      <c r="AJ1423" s="61" t="str">
        <f>IF(AND(K1423&lt;&gt;"Match of the Day",K1423&lt;&gt;"Match of the Day 2",K1423&lt;&gt;"Match of the Day Repeat"),"",1+MAX($AJ$10:AJ1422))</f>
        <v/>
      </c>
    </row>
    <row r="1424" spans="34:36" x14ac:dyDescent="0.35">
      <c r="AH1424" s="16" t="str">
        <f>IF(AND(B1424="Premier League",E1424="Live"),_xlfn.XLOOKUP(_xlfn.TEXTJOIN(" vs ",,C1424:D1424),Calendar!G:G,Calendar!B:B),IF(AND(B1424="Premier League",E1424="Highlights"),_xlfn.XLOOKUP(H1424,Calendar!O:O,Calendar!N:N,,-1),""))</f>
        <v/>
      </c>
      <c r="AI1424" s="61" t="str">
        <f>IF(AND(AH1424&lt;&gt;"",E1424="Live"),_xlfn.XLOOKUP(_xlfn.TEXTJOIN(" vs ",,C1424:D1424),Calendar!G:G,Calendar!K:K),"")</f>
        <v/>
      </c>
      <c r="AJ1424" s="61" t="str">
        <f>IF(AND(K1424&lt;&gt;"Match of the Day",K1424&lt;&gt;"Match of the Day 2",K1424&lt;&gt;"Match of the Day Repeat"),"",1+MAX($AJ$10:AJ1423))</f>
        <v/>
      </c>
    </row>
    <row r="1425" spans="34:36" x14ac:dyDescent="0.35">
      <c r="AH1425" s="16" t="str">
        <f>IF(AND(B1425="Premier League",E1425="Live"),_xlfn.XLOOKUP(_xlfn.TEXTJOIN(" vs ",,C1425:D1425),Calendar!G:G,Calendar!B:B),IF(AND(B1425="Premier League",E1425="Highlights"),_xlfn.XLOOKUP(H1425,Calendar!O:O,Calendar!N:N,,-1),""))</f>
        <v/>
      </c>
      <c r="AI1425" s="61" t="str">
        <f>IF(AND(AH1425&lt;&gt;"",E1425="Live"),_xlfn.XLOOKUP(_xlfn.TEXTJOIN(" vs ",,C1425:D1425),Calendar!G:G,Calendar!K:K),"")</f>
        <v/>
      </c>
      <c r="AJ1425" s="61" t="str">
        <f>IF(AND(K1425&lt;&gt;"Match of the Day",K1425&lt;&gt;"Match of the Day 2",K1425&lt;&gt;"Match of the Day Repeat"),"",1+MAX($AJ$10:AJ1424))</f>
        <v/>
      </c>
    </row>
    <row r="1426" spans="34:36" x14ac:dyDescent="0.35">
      <c r="AH1426" s="16" t="str">
        <f>IF(AND(B1426="Premier League",E1426="Live"),_xlfn.XLOOKUP(_xlfn.TEXTJOIN(" vs ",,C1426:D1426),Calendar!G:G,Calendar!B:B),IF(AND(B1426="Premier League",E1426="Highlights"),_xlfn.XLOOKUP(H1426,Calendar!O:O,Calendar!N:N,,-1),""))</f>
        <v/>
      </c>
      <c r="AI1426" s="61" t="str">
        <f>IF(AND(AH1426&lt;&gt;"",E1426="Live"),_xlfn.XLOOKUP(_xlfn.TEXTJOIN(" vs ",,C1426:D1426),Calendar!G:G,Calendar!K:K),"")</f>
        <v/>
      </c>
      <c r="AJ1426" s="61" t="str">
        <f>IF(AND(K1426&lt;&gt;"Match of the Day",K1426&lt;&gt;"Match of the Day 2",K1426&lt;&gt;"Match of the Day Repeat"),"",1+MAX($AJ$10:AJ1425))</f>
        <v/>
      </c>
    </row>
    <row r="1427" spans="34:36" x14ac:dyDescent="0.35">
      <c r="AH1427" s="16" t="str">
        <f>IF(AND(B1427="Premier League",E1427="Live"),_xlfn.XLOOKUP(_xlfn.TEXTJOIN(" vs ",,C1427:D1427),Calendar!G:G,Calendar!B:B),IF(AND(B1427="Premier League",E1427="Highlights"),_xlfn.XLOOKUP(H1427,Calendar!O:O,Calendar!N:N,,-1),""))</f>
        <v/>
      </c>
      <c r="AI1427" s="61" t="str">
        <f>IF(AND(AH1427&lt;&gt;"",E1427="Live"),_xlfn.XLOOKUP(_xlfn.TEXTJOIN(" vs ",,C1427:D1427),Calendar!G:G,Calendar!K:K),"")</f>
        <v/>
      </c>
      <c r="AJ1427" s="61" t="str">
        <f>IF(AND(K1427&lt;&gt;"Match of the Day",K1427&lt;&gt;"Match of the Day 2",K1427&lt;&gt;"Match of the Day Repeat"),"",1+MAX($AJ$10:AJ1426))</f>
        <v/>
      </c>
    </row>
    <row r="1428" spans="34:36" x14ac:dyDescent="0.35">
      <c r="AH1428" s="16" t="str">
        <f>IF(AND(B1428="Premier League",E1428="Live"),_xlfn.XLOOKUP(_xlfn.TEXTJOIN(" vs ",,C1428:D1428),Calendar!G:G,Calendar!B:B),IF(AND(B1428="Premier League",E1428="Highlights"),_xlfn.XLOOKUP(H1428,Calendar!O:O,Calendar!N:N,,-1),""))</f>
        <v/>
      </c>
      <c r="AI1428" s="61" t="str">
        <f>IF(AND(AH1428&lt;&gt;"",E1428="Live"),_xlfn.XLOOKUP(_xlfn.TEXTJOIN(" vs ",,C1428:D1428),Calendar!G:G,Calendar!K:K),"")</f>
        <v/>
      </c>
      <c r="AJ1428" s="61" t="str">
        <f>IF(AND(K1428&lt;&gt;"Match of the Day",K1428&lt;&gt;"Match of the Day 2",K1428&lt;&gt;"Match of the Day Repeat"),"",1+MAX($AJ$10:AJ1427))</f>
        <v/>
      </c>
    </row>
    <row r="1429" spans="34:36" x14ac:dyDescent="0.35">
      <c r="AH1429" s="16" t="str">
        <f>IF(AND(B1429="Premier League",E1429="Live"),_xlfn.XLOOKUP(_xlfn.TEXTJOIN(" vs ",,C1429:D1429),Calendar!G:G,Calendar!B:B),IF(AND(B1429="Premier League",E1429="Highlights"),_xlfn.XLOOKUP(H1429,Calendar!O:O,Calendar!N:N,,-1),""))</f>
        <v/>
      </c>
      <c r="AI1429" s="61" t="str">
        <f>IF(AND(AH1429&lt;&gt;"",E1429="Live"),_xlfn.XLOOKUP(_xlfn.TEXTJOIN(" vs ",,C1429:D1429),Calendar!G:G,Calendar!K:K),"")</f>
        <v/>
      </c>
      <c r="AJ1429" s="61" t="str">
        <f>IF(AND(K1429&lt;&gt;"Match of the Day",K1429&lt;&gt;"Match of the Day 2",K1429&lt;&gt;"Match of the Day Repeat"),"",1+MAX($AJ$10:AJ1428))</f>
        <v/>
      </c>
    </row>
    <row r="1430" spans="34:36" x14ac:dyDescent="0.35">
      <c r="AH1430" s="16" t="str">
        <f>IF(AND(B1430="Premier League",E1430="Live"),_xlfn.XLOOKUP(_xlfn.TEXTJOIN(" vs ",,C1430:D1430),Calendar!G:G,Calendar!B:B),IF(AND(B1430="Premier League",E1430="Highlights"),_xlfn.XLOOKUP(H1430,Calendar!O:O,Calendar!N:N,,-1),""))</f>
        <v/>
      </c>
      <c r="AI1430" s="61" t="str">
        <f>IF(AND(AH1430&lt;&gt;"",E1430="Live"),_xlfn.XLOOKUP(_xlfn.TEXTJOIN(" vs ",,C1430:D1430),Calendar!G:G,Calendar!K:K),"")</f>
        <v/>
      </c>
      <c r="AJ1430" s="61" t="str">
        <f>IF(AND(K1430&lt;&gt;"Match of the Day",K1430&lt;&gt;"Match of the Day 2",K1430&lt;&gt;"Match of the Day Repeat"),"",1+MAX($AJ$10:AJ1429))</f>
        <v/>
      </c>
    </row>
    <row r="1431" spans="34:36" x14ac:dyDescent="0.35">
      <c r="AH1431" s="16" t="str">
        <f>IF(AND(B1431="Premier League",E1431="Live"),_xlfn.XLOOKUP(_xlfn.TEXTJOIN(" vs ",,C1431:D1431),Calendar!G:G,Calendar!B:B),IF(AND(B1431="Premier League",E1431="Highlights"),_xlfn.XLOOKUP(H1431,Calendar!O:O,Calendar!N:N,,-1),""))</f>
        <v/>
      </c>
      <c r="AI1431" s="61" t="str">
        <f>IF(AND(AH1431&lt;&gt;"",E1431="Live"),_xlfn.XLOOKUP(_xlfn.TEXTJOIN(" vs ",,C1431:D1431),Calendar!G:G,Calendar!K:K),"")</f>
        <v/>
      </c>
      <c r="AJ1431" s="61" t="str">
        <f>IF(AND(K1431&lt;&gt;"Match of the Day",K1431&lt;&gt;"Match of the Day 2",K1431&lt;&gt;"Match of the Day Repeat"),"",1+MAX($AJ$10:AJ1430))</f>
        <v/>
      </c>
    </row>
    <row r="1432" spans="34:36" x14ac:dyDescent="0.35">
      <c r="AH1432" s="16" t="str">
        <f>IF(AND(B1432="Premier League",E1432="Live"),_xlfn.XLOOKUP(_xlfn.TEXTJOIN(" vs ",,C1432:D1432),Calendar!G:G,Calendar!B:B),IF(AND(B1432="Premier League",E1432="Highlights"),_xlfn.XLOOKUP(H1432,Calendar!O:O,Calendar!N:N,,-1),""))</f>
        <v/>
      </c>
      <c r="AI1432" s="61" t="str">
        <f>IF(AND(AH1432&lt;&gt;"",E1432="Live"),_xlfn.XLOOKUP(_xlfn.TEXTJOIN(" vs ",,C1432:D1432),Calendar!G:G,Calendar!K:K),"")</f>
        <v/>
      </c>
      <c r="AJ1432" s="61" t="str">
        <f>IF(AND(K1432&lt;&gt;"Match of the Day",K1432&lt;&gt;"Match of the Day 2",K1432&lt;&gt;"Match of the Day Repeat"),"",1+MAX($AJ$10:AJ1431))</f>
        <v/>
      </c>
    </row>
    <row r="1433" spans="34:36" x14ac:dyDescent="0.35">
      <c r="AH1433" s="16" t="str">
        <f>IF(AND(B1433="Premier League",E1433="Live"),_xlfn.XLOOKUP(_xlfn.TEXTJOIN(" vs ",,C1433:D1433),Calendar!G:G,Calendar!B:B),IF(AND(B1433="Premier League",E1433="Highlights"),_xlfn.XLOOKUP(H1433,Calendar!O:O,Calendar!N:N,,-1),""))</f>
        <v/>
      </c>
      <c r="AI1433" s="61" t="str">
        <f>IF(AND(AH1433&lt;&gt;"",E1433="Live"),_xlfn.XLOOKUP(_xlfn.TEXTJOIN(" vs ",,C1433:D1433),Calendar!G:G,Calendar!K:K),"")</f>
        <v/>
      </c>
      <c r="AJ1433" s="61" t="str">
        <f>IF(AND(K1433&lt;&gt;"Match of the Day",K1433&lt;&gt;"Match of the Day 2",K1433&lt;&gt;"Match of the Day Repeat"),"",1+MAX($AJ$10:AJ1432))</f>
        <v/>
      </c>
    </row>
    <row r="1434" spans="34:36" x14ac:dyDescent="0.35">
      <c r="AH1434" s="16" t="str">
        <f>IF(AND(B1434="Premier League",E1434="Live"),_xlfn.XLOOKUP(_xlfn.TEXTJOIN(" vs ",,C1434:D1434),Calendar!G:G,Calendar!B:B),IF(AND(B1434="Premier League",E1434="Highlights"),_xlfn.XLOOKUP(H1434,Calendar!O:O,Calendar!N:N,,-1),""))</f>
        <v/>
      </c>
      <c r="AI1434" s="61" t="str">
        <f>IF(AND(AH1434&lt;&gt;"",E1434="Live"),_xlfn.XLOOKUP(_xlfn.TEXTJOIN(" vs ",,C1434:D1434),Calendar!G:G,Calendar!K:K),"")</f>
        <v/>
      </c>
      <c r="AJ1434" s="61" t="str">
        <f>IF(AND(K1434&lt;&gt;"Match of the Day",K1434&lt;&gt;"Match of the Day 2",K1434&lt;&gt;"Match of the Day Repeat"),"",1+MAX($AJ$10:AJ1433))</f>
        <v/>
      </c>
    </row>
    <row r="1435" spans="34:36" x14ac:dyDescent="0.35">
      <c r="AH1435" s="16" t="str">
        <f>IF(AND(B1435="Premier League",E1435="Live"),_xlfn.XLOOKUP(_xlfn.TEXTJOIN(" vs ",,C1435:D1435),Calendar!G:G,Calendar!B:B),IF(AND(B1435="Premier League",E1435="Highlights"),_xlfn.XLOOKUP(H1435,Calendar!O:O,Calendar!N:N,,-1),""))</f>
        <v/>
      </c>
      <c r="AI1435" s="61" t="str">
        <f>IF(AND(AH1435&lt;&gt;"",E1435="Live"),_xlfn.XLOOKUP(_xlfn.TEXTJOIN(" vs ",,C1435:D1435),Calendar!G:G,Calendar!K:K),"")</f>
        <v/>
      </c>
      <c r="AJ1435" s="61" t="str">
        <f>IF(AND(K1435&lt;&gt;"Match of the Day",K1435&lt;&gt;"Match of the Day 2",K1435&lt;&gt;"Match of the Day Repeat"),"",1+MAX($AJ$10:AJ1434))</f>
        <v/>
      </c>
    </row>
    <row r="1436" spans="34:36" x14ac:dyDescent="0.35">
      <c r="AH1436" s="16" t="str">
        <f>IF(AND(B1436="Premier League",E1436="Live"),_xlfn.XLOOKUP(_xlfn.TEXTJOIN(" vs ",,C1436:D1436),Calendar!G:G,Calendar!B:B),IF(AND(B1436="Premier League",E1436="Highlights"),_xlfn.XLOOKUP(H1436,Calendar!O:O,Calendar!N:N,,-1),""))</f>
        <v/>
      </c>
      <c r="AI1436" s="61" t="str">
        <f>IF(AND(AH1436&lt;&gt;"",E1436="Live"),_xlfn.XLOOKUP(_xlfn.TEXTJOIN(" vs ",,C1436:D1436),Calendar!G:G,Calendar!K:K),"")</f>
        <v/>
      </c>
      <c r="AJ1436" s="61" t="str">
        <f>IF(AND(K1436&lt;&gt;"Match of the Day",K1436&lt;&gt;"Match of the Day 2",K1436&lt;&gt;"Match of the Day Repeat"),"",1+MAX($AJ$10:AJ1435))</f>
        <v/>
      </c>
    </row>
    <row r="1437" spans="34:36" x14ac:dyDescent="0.35">
      <c r="AH1437" s="16" t="str">
        <f>IF(AND(B1437="Premier League",E1437="Live"),_xlfn.XLOOKUP(_xlfn.TEXTJOIN(" vs ",,C1437:D1437),Calendar!G:G,Calendar!B:B),IF(AND(B1437="Premier League",E1437="Highlights"),_xlfn.XLOOKUP(H1437,Calendar!O:O,Calendar!N:N,,-1),""))</f>
        <v/>
      </c>
      <c r="AI1437" s="61" t="str">
        <f>IF(AND(AH1437&lt;&gt;"",E1437="Live"),_xlfn.XLOOKUP(_xlfn.TEXTJOIN(" vs ",,C1437:D1437),Calendar!G:G,Calendar!K:K),"")</f>
        <v/>
      </c>
      <c r="AJ1437" s="61" t="str">
        <f>IF(AND(K1437&lt;&gt;"Match of the Day",K1437&lt;&gt;"Match of the Day 2",K1437&lt;&gt;"Match of the Day Repeat"),"",1+MAX($AJ$10:AJ1436))</f>
        <v/>
      </c>
    </row>
    <row r="1438" spans="34:36" x14ac:dyDescent="0.35">
      <c r="AH1438" s="16" t="str">
        <f>IF(AND(B1438="Premier League",E1438="Live"),_xlfn.XLOOKUP(_xlfn.TEXTJOIN(" vs ",,C1438:D1438),Calendar!G:G,Calendar!B:B),IF(AND(B1438="Premier League",E1438="Highlights"),_xlfn.XLOOKUP(H1438,Calendar!O:O,Calendar!N:N,,-1),""))</f>
        <v/>
      </c>
      <c r="AI1438" s="61" t="str">
        <f>IF(AND(AH1438&lt;&gt;"",E1438="Live"),_xlfn.XLOOKUP(_xlfn.TEXTJOIN(" vs ",,C1438:D1438),Calendar!G:G,Calendar!K:K),"")</f>
        <v/>
      </c>
      <c r="AJ1438" s="61" t="str">
        <f>IF(AND(K1438&lt;&gt;"Match of the Day",K1438&lt;&gt;"Match of the Day 2",K1438&lt;&gt;"Match of the Day Repeat"),"",1+MAX($AJ$10:AJ1437))</f>
        <v/>
      </c>
    </row>
    <row r="1439" spans="34:36" x14ac:dyDescent="0.35">
      <c r="AH1439" s="16" t="str">
        <f>IF(AND(B1439="Premier League",E1439="Live"),_xlfn.XLOOKUP(_xlfn.TEXTJOIN(" vs ",,C1439:D1439),Calendar!G:G,Calendar!B:B),IF(AND(B1439="Premier League",E1439="Highlights"),_xlfn.XLOOKUP(H1439,Calendar!O:O,Calendar!N:N,,-1),""))</f>
        <v/>
      </c>
      <c r="AI1439" s="61" t="str">
        <f>IF(AND(AH1439&lt;&gt;"",E1439="Live"),_xlfn.XLOOKUP(_xlfn.TEXTJOIN(" vs ",,C1439:D1439),Calendar!G:G,Calendar!K:K),"")</f>
        <v/>
      </c>
      <c r="AJ1439" s="61" t="str">
        <f>IF(AND(K1439&lt;&gt;"Match of the Day",K1439&lt;&gt;"Match of the Day 2",K1439&lt;&gt;"Match of the Day Repeat"),"",1+MAX($AJ$10:AJ1438))</f>
        <v/>
      </c>
    </row>
    <row r="1440" spans="34:36" x14ac:dyDescent="0.35">
      <c r="AH1440" s="16" t="str">
        <f>IF(AND(B1440="Premier League",E1440="Live"),_xlfn.XLOOKUP(_xlfn.TEXTJOIN(" vs ",,C1440:D1440),Calendar!G:G,Calendar!B:B),IF(AND(B1440="Premier League",E1440="Highlights"),_xlfn.XLOOKUP(H1440,Calendar!O:O,Calendar!N:N,,-1),""))</f>
        <v/>
      </c>
      <c r="AI1440" s="61" t="str">
        <f>IF(AND(AH1440&lt;&gt;"",E1440="Live"),_xlfn.XLOOKUP(_xlfn.TEXTJOIN(" vs ",,C1440:D1440),Calendar!G:G,Calendar!K:K),"")</f>
        <v/>
      </c>
      <c r="AJ1440" s="61" t="str">
        <f>IF(AND(K1440&lt;&gt;"Match of the Day",K1440&lt;&gt;"Match of the Day 2",K1440&lt;&gt;"Match of the Day Repeat"),"",1+MAX($AJ$10:AJ1439))</f>
        <v/>
      </c>
    </row>
    <row r="1441" spans="34:36" x14ac:dyDescent="0.35">
      <c r="AH1441" s="16" t="str">
        <f>IF(AND(B1441="Premier League",E1441="Live"),_xlfn.XLOOKUP(_xlfn.TEXTJOIN(" vs ",,C1441:D1441),Calendar!G:G,Calendar!B:B),IF(AND(B1441="Premier League",E1441="Highlights"),_xlfn.XLOOKUP(H1441,Calendar!O:O,Calendar!N:N,,-1),""))</f>
        <v/>
      </c>
      <c r="AI1441" s="61" t="str">
        <f>IF(AND(AH1441&lt;&gt;"",E1441="Live"),_xlfn.XLOOKUP(_xlfn.TEXTJOIN(" vs ",,C1441:D1441),Calendar!G:G,Calendar!K:K),"")</f>
        <v/>
      </c>
      <c r="AJ1441" s="61" t="str">
        <f>IF(AND(K1441&lt;&gt;"Match of the Day",K1441&lt;&gt;"Match of the Day 2",K1441&lt;&gt;"Match of the Day Repeat"),"",1+MAX($AJ$10:AJ1440))</f>
        <v/>
      </c>
    </row>
    <row r="1442" spans="34:36" x14ac:dyDescent="0.35">
      <c r="AH1442" s="16" t="str">
        <f>IF(AND(B1442="Premier League",E1442="Live"),_xlfn.XLOOKUP(_xlfn.TEXTJOIN(" vs ",,C1442:D1442),Calendar!G:G,Calendar!B:B),IF(AND(B1442="Premier League",E1442="Highlights"),_xlfn.XLOOKUP(H1442,Calendar!O:O,Calendar!N:N,,-1),""))</f>
        <v/>
      </c>
      <c r="AI1442" s="61" t="str">
        <f>IF(AND(AH1442&lt;&gt;"",E1442="Live"),_xlfn.XLOOKUP(_xlfn.TEXTJOIN(" vs ",,C1442:D1442),Calendar!G:G,Calendar!K:K),"")</f>
        <v/>
      </c>
      <c r="AJ1442" s="61" t="str">
        <f>IF(AND(K1442&lt;&gt;"Match of the Day",K1442&lt;&gt;"Match of the Day 2",K1442&lt;&gt;"Match of the Day Repeat"),"",1+MAX($AJ$10:AJ1441))</f>
        <v/>
      </c>
    </row>
    <row r="1443" spans="34:36" x14ac:dyDescent="0.35">
      <c r="AH1443" s="16" t="str">
        <f>IF(AND(B1443="Premier League",E1443="Live"),_xlfn.XLOOKUP(_xlfn.TEXTJOIN(" vs ",,C1443:D1443),Calendar!G:G,Calendar!B:B),IF(AND(B1443="Premier League",E1443="Highlights"),_xlfn.XLOOKUP(H1443,Calendar!O:O,Calendar!N:N,,-1),""))</f>
        <v/>
      </c>
      <c r="AI1443" s="61" t="str">
        <f>IF(AND(AH1443&lt;&gt;"",E1443="Live"),_xlfn.XLOOKUP(_xlfn.TEXTJOIN(" vs ",,C1443:D1443),Calendar!G:G,Calendar!K:K),"")</f>
        <v/>
      </c>
      <c r="AJ1443" s="61" t="str">
        <f>IF(AND(K1443&lt;&gt;"Match of the Day",K1443&lt;&gt;"Match of the Day 2",K1443&lt;&gt;"Match of the Day Repeat"),"",1+MAX($AJ$10:AJ1442))</f>
        <v/>
      </c>
    </row>
    <row r="1444" spans="34:36" x14ac:dyDescent="0.35">
      <c r="AH1444" s="16" t="str">
        <f>IF(AND(B1444="Premier League",E1444="Live"),_xlfn.XLOOKUP(_xlfn.TEXTJOIN(" vs ",,C1444:D1444),Calendar!G:G,Calendar!B:B),IF(AND(B1444="Premier League",E1444="Highlights"),_xlfn.XLOOKUP(H1444,Calendar!O:O,Calendar!N:N,,-1),""))</f>
        <v/>
      </c>
      <c r="AI1444" s="61" t="str">
        <f>IF(AND(AH1444&lt;&gt;"",E1444="Live"),_xlfn.XLOOKUP(_xlfn.TEXTJOIN(" vs ",,C1444:D1444),Calendar!G:G,Calendar!K:K),"")</f>
        <v/>
      </c>
      <c r="AJ1444" s="61" t="str">
        <f>IF(AND(K1444&lt;&gt;"Match of the Day",K1444&lt;&gt;"Match of the Day 2",K1444&lt;&gt;"Match of the Day Repeat"),"",1+MAX($AJ$10:AJ1443))</f>
        <v/>
      </c>
    </row>
    <row r="1445" spans="34:36" x14ac:dyDescent="0.35">
      <c r="AH1445" s="16" t="str">
        <f>IF(AND(B1445="Premier League",E1445="Live"),_xlfn.XLOOKUP(_xlfn.TEXTJOIN(" vs ",,C1445:D1445),Calendar!G:G,Calendar!B:B),IF(AND(B1445="Premier League",E1445="Highlights"),_xlfn.XLOOKUP(H1445,Calendar!O:O,Calendar!N:N,,-1),""))</f>
        <v/>
      </c>
      <c r="AI1445" s="61" t="str">
        <f>IF(AND(AH1445&lt;&gt;"",E1445="Live"),_xlfn.XLOOKUP(_xlfn.TEXTJOIN(" vs ",,C1445:D1445),Calendar!G:G,Calendar!K:K),"")</f>
        <v/>
      </c>
      <c r="AJ1445" s="61" t="str">
        <f>IF(AND(K1445&lt;&gt;"Match of the Day",K1445&lt;&gt;"Match of the Day 2",K1445&lt;&gt;"Match of the Day Repeat"),"",1+MAX($AJ$10:AJ1444))</f>
        <v/>
      </c>
    </row>
    <row r="1446" spans="34:36" x14ac:dyDescent="0.35">
      <c r="AH1446" s="16" t="str">
        <f>IF(AND(B1446="Premier League",E1446="Live"),_xlfn.XLOOKUP(_xlfn.TEXTJOIN(" vs ",,C1446:D1446),Calendar!G:G,Calendar!B:B),IF(AND(B1446="Premier League",E1446="Highlights"),_xlfn.XLOOKUP(H1446,Calendar!O:O,Calendar!N:N,,-1),""))</f>
        <v/>
      </c>
      <c r="AI1446" s="61" t="str">
        <f>IF(AND(AH1446&lt;&gt;"",E1446="Live"),_xlfn.XLOOKUP(_xlfn.TEXTJOIN(" vs ",,C1446:D1446),Calendar!G:G,Calendar!K:K),"")</f>
        <v/>
      </c>
      <c r="AJ1446" s="61" t="str">
        <f>IF(AND(K1446&lt;&gt;"Match of the Day",K1446&lt;&gt;"Match of the Day 2",K1446&lt;&gt;"Match of the Day Repeat"),"",1+MAX($AJ$10:AJ1445))</f>
        <v/>
      </c>
    </row>
    <row r="1447" spans="34:36" x14ac:dyDescent="0.35">
      <c r="AH1447" s="16" t="str">
        <f>IF(AND(B1447="Premier League",E1447="Live"),_xlfn.XLOOKUP(_xlfn.TEXTJOIN(" vs ",,C1447:D1447),Calendar!G:G,Calendar!B:B),IF(AND(B1447="Premier League",E1447="Highlights"),_xlfn.XLOOKUP(H1447,Calendar!O:O,Calendar!N:N,,-1),""))</f>
        <v/>
      </c>
      <c r="AI1447" s="61" t="str">
        <f>IF(AND(AH1447&lt;&gt;"",E1447="Live"),_xlfn.XLOOKUP(_xlfn.TEXTJOIN(" vs ",,C1447:D1447),Calendar!G:G,Calendar!K:K),"")</f>
        <v/>
      </c>
      <c r="AJ1447" s="61" t="str">
        <f>IF(AND(K1447&lt;&gt;"Match of the Day",K1447&lt;&gt;"Match of the Day 2",K1447&lt;&gt;"Match of the Day Repeat"),"",1+MAX($AJ$10:AJ1446))</f>
        <v/>
      </c>
    </row>
    <row r="1448" spans="34:36" x14ac:dyDescent="0.35">
      <c r="AH1448" s="16" t="str">
        <f>IF(AND(B1448="Premier League",E1448="Live"),_xlfn.XLOOKUP(_xlfn.TEXTJOIN(" vs ",,C1448:D1448),Calendar!G:G,Calendar!B:B),IF(AND(B1448="Premier League",E1448="Highlights"),_xlfn.XLOOKUP(H1448,Calendar!O:O,Calendar!N:N,,-1),""))</f>
        <v/>
      </c>
      <c r="AI1448" s="61" t="str">
        <f>IF(AND(AH1448&lt;&gt;"",E1448="Live"),_xlfn.XLOOKUP(_xlfn.TEXTJOIN(" vs ",,C1448:D1448),Calendar!G:G,Calendar!K:K),"")</f>
        <v/>
      </c>
      <c r="AJ1448" s="61" t="str">
        <f>IF(AND(K1448&lt;&gt;"Match of the Day",K1448&lt;&gt;"Match of the Day 2",K1448&lt;&gt;"Match of the Day Repeat"),"",1+MAX($AJ$10:AJ1447))</f>
        <v/>
      </c>
    </row>
    <row r="1449" spans="34:36" x14ac:dyDescent="0.35">
      <c r="AH1449" s="16" t="str">
        <f>IF(AND(B1449="Premier League",E1449="Live"),_xlfn.XLOOKUP(_xlfn.TEXTJOIN(" vs ",,C1449:D1449),Calendar!G:G,Calendar!B:B),IF(AND(B1449="Premier League",E1449="Highlights"),_xlfn.XLOOKUP(H1449,Calendar!O:O,Calendar!N:N,,-1),""))</f>
        <v/>
      </c>
      <c r="AI1449" s="61" t="str">
        <f>IF(AND(AH1449&lt;&gt;"",E1449="Live"),_xlfn.XLOOKUP(_xlfn.TEXTJOIN(" vs ",,C1449:D1449),Calendar!G:G,Calendar!K:K),"")</f>
        <v/>
      </c>
      <c r="AJ1449" s="61" t="str">
        <f>IF(AND(K1449&lt;&gt;"Match of the Day",K1449&lt;&gt;"Match of the Day 2",K1449&lt;&gt;"Match of the Day Repeat"),"",1+MAX($AJ$10:AJ1448))</f>
        <v/>
      </c>
    </row>
    <row r="1450" spans="34:36" x14ac:dyDescent="0.35">
      <c r="AH1450" s="16" t="str">
        <f>IF(AND(B1450="Premier League",E1450="Live"),_xlfn.XLOOKUP(_xlfn.TEXTJOIN(" vs ",,C1450:D1450),Calendar!G:G,Calendar!B:B),IF(AND(B1450="Premier League",E1450="Highlights"),_xlfn.XLOOKUP(H1450,Calendar!O:O,Calendar!N:N,,-1),""))</f>
        <v/>
      </c>
      <c r="AI1450" s="61" t="str">
        <f>IF(AND(AH1450&lt;&gt;"",E1450="Live"),_xlfn.XLOOKUP(_xlfn.TEXTJOIN(" vs ",,C1450:D1450),Calendar!G:G,Calendar!K:K),"")</f>
        <v/>
      </c>
      <c r="AJ1450" s="61" t="str">
        <f>IF(AND(K1450&lt;&gt;"Match of the Day",K1450&lt;&gt;"Match of the Day 2",K1450&lt;&gt;"Match of the Day Repeat"),"",1+MAX($AJ$10:AJ1449))</f>
        <v/>
      </c>
    </row>
    <row r="1451" spans="34:36" x14ac:dyDescent="0.35">
      <c r="AH1451" s="16" t="str">
        <f>IF(AND(B1451="Premier League",E1451="Live"),_xlfn.XLOOKUP(_xlfn.TEXTJOIN(" vs ",,C1451:D1451),Calendar!G:G,Calendar!B:B),IF(AND(B1451="Premier League",E1451="Highlights"),_xlfn.XLOOKUP(H1451,Calendar!O:O,Calendar!N:N,,-1),""))</f>
        <v/>
      </c>
      <c r="AI1451" s="61" t="str">
        <f>IF(AND(AH1451&lt;&gt;"",E1451="Live"),_xlfn.XLOOKUP(_xlfn.TEXTJOIN(" vs ",,C1451:D1451),Calendar!G:G,Calendar!K:K),"")</f>
        <v/>
      </c>
      <c r="AJ1451" s="61" t="str">
        <f>IF(AND(K1451&lt;&gt;"Match of the Day",K1451&lt;&gt;"Match of the Day 2",K1451&lt;&gt;"Match of the Day Repeat"),"",1+MAX($AJ$10:AJ1450))</f>
        <v/>
      </c>
    </row>
    <row r="1452" spans="34:36" x14ac:dyDescent="0.35">
      <c r="AH1452" s="16" t="str">
        <f>IF(AND(B1452="Premier League",E1452="Live"),_xlfn.XLOOKUP(_xlfn.TEXTJOIN(" vs ",,C1452:D1452),Calendar!G:G,Calendar!B:B),IF(AND(B1452="Premier League",E1452="Highlights"),_xlfn.XLOOKUP(H1452,Calendar!O:O,Calendar!N:N,,-1),""))</f>
        <v/>
      </c>
      <c r="AI1452" s="61" t="str">
        <f>IF(AND(AH1452&lt;&gt;"",E1452="Live"),_xlfn.XLOOKUP(_xlfn.TEXTJOIN(" vs ",,C1452:D1452),Calendar!G:G,Calendar!K:K),"")</f>
        <v/>
      </c>
      <c r="AJ1452" s="61" t="str">
        <f>IF(AND(K1452&lt;&gt;"Match of the Day",K1452&lt;&gt;"Match of the Day 2",K1452&lt;&gt;"Match of the Day Repeat"),"",1+MAX($AJ$10:AJ1451))</f>
        <v/>
      </c>
    </row>
    <row r="1453" spans="34:36" x14ac:dyDescent="0.35">
      <c r="AH1453" s="16" t="str">
        <f>IF(AND(B1453="Premier League",E1453="Live"),_xlfn.XLOOKUP(_xlfn.TEXTJOIN(" vs ",,C1453:D1453),Calendar!G:G,Calendar!B:B),IF(AND(B1453="Premier League",E1453="Highlights"),_xlfn.XLOOKUP(H1453,Calendar!O:O,Calendar!N:N,,-1),""))</f>
        <v/>
      </c>
      <c r="AI1453" s="61" t="str">
        <f>IF(AND(AH1453&lt;&gt;"",E1453="Live"),_xlfn.XLOOKUP(_xlfn.TEXTJOIN(" vs ",,C1453:D1453),Calendar!G:G,Calendar!K:K),"")</f>
        <v/>
      </c>
      <c r="AJ1453" s="61" t="str">
        <f>IF(AND(K1453&lt;&gt;"Match of the Day",K1453&lt;&gt;"Match of the Day 2",K1453&lt;&gt;"Match of the Day Repeat"),"",1+MAX($AJ$10:AJ1452))</f>
        <v/>
      </c>
    </row>
    <row r="1454" spans="34:36" x14ac:dyDescent="0.35">
      <c r="AH1454" s="16" t="str">
        <f>IF(AND(B1454="Premier League",E1454="Live"),_xlfn.XLOOKUP(_xlfn.TEXTJOIN(" vs ",,C1454:D1454),Calendar!G:G,Calendar!B:B),IF(AND(B1454="Premier League",E1454="Highlights"),_xlfn.XLOOKUP(H1454,Calendar!O:O,Calendar!N:N,,-1),""))</f>
        <v/>
      </c>
      <c r="AI1454" s="61" t="str">
        <f>IF(AND(AH1454&lt;&gt;"",E1454="Live"),_xlfn.XLOOKUP(_xlfn.TEXTJOIN(" vs ",,C1454:D1454),Calendar!G:G,Calendar!K:K),"")</f>
        <v/>
      </c>
      <c r="AJ1454" s="61" t="str">
        <f>IF(AND(K1454&lt;&gt;"Match of the Day",K1454&lt;&gt;"Match of the Day 2",K1454&lt;&gt;"Match of the Day Repeat"),"",1+MAX($AJ$10:AJ1453))</f>
        <v/>
      </c>
    </row>
    <row r="1455" spans="34:36" x14ac:dyDescent="0.35">
      <c r="AH1455" s="16" t="str">
        <f>IF(AND(B1455="Premier League",E1455="Live"),_xlfn.XLOOKUP(_xlfn.TEXTJOIN(" vs ",,C1455:D1455),Calendar!G:G,Calendar!B:B),IF(AND(B1455="Premier League",E1455="Highlights"),_xlfn.XLOOKUP(H1455,Calendar!O:O,Calendar!N:N,,-1),""))</f>
        <v/>
      </c>
      <c r="AI1455" s="61" t="str">
        <f>IF(AND(AH1455&lt;&gt;"",E1455="Live"),_xlfn.XLOOKUP(_xlfn.TEXTJOIN(" vs ",,C1455:D1455),Calendar!G:G,Calendar!K:K),"")</f>
        <v/>
      </c>
      <c r="AJ1455" s="61" t="str">
        <f>IF(AND(K1455&lt;&gt;"Match of the Day",K1455&lt;&gt;"Match of the Day 2",K1455&lt;&gt;"Match of the Day Repeat"),"",1+MAX($AJ$10:AJ1454))</f>
        <v/>
      </c>
    </row>
    <row r="1456" spans="34:36" x14ac:dyDescent="0.35">
      <c r="AH1456" s="16" t="str">
        <f>IF(AND(B1456="Premier League",E1456="Live"),_xlfn.XLOOKUP(_xlfn.TEXTJOIN(" vs ",,C1456:D1456),Calendar!G:G,Calendar!B:B),IF(AND(B1456="Premier League",E1456="Highlights"),_xlfn.XLOOKUP(H1456,Calendar!O:O,Calendar!N:N,,-1),""))</f>
        <v/>
      </c>
      <c r="AI1456" s="61" t="str">
        <f>IF(AND(AH1456&lt;&gt;"",E1456="Live"),_xlfn.XLOOKUP(_xlfn.TEXTJOIN(" vs ",,C1456:D1456),Calendar!G:G,Calendar!K:K),"")</f>
        <v/>
      </c>
      <c r="AJ1456" s="61" t="str">
        <f>IF(AND(K1456&lt;&gt;"Match of the Day",K1456&lt;&gt;"Match of the Day 2",K1456&lt;&gt;"Match of the Day Repeat"),"",1+MAX($AJ$10:AJ1455))</f>
        <v/>
      </c>
    </row>
    <row r="1457" spans="34:36" x14ac:dyDescent="0.35">
      <c r="AH1457" s="16" t="str">
        <f>IF(AND(B1457="Premier League",E1457="Live"),_xlfn.XLOOKUP(_xlfn.TEXTJOIN(" vs ",,C1457:D1457),Calendar!G:G,Calendar!B:B),IF(AND(B1457="Premier League",E1457="Highlights"),_xlfn.XLOOKUP(H1457,Calendar!O:O,Calendar!N:N,,-1),""))</f>
        <v/>
      </c>
      <c r="AI1457" s="61" t="str">
        <f>IF(AND(AH1457&lt;&gt;"",E1457="Live"),_xlfn.XLOOKUP(_xlfn.TEXTJOIN(" vs ",,C1457:D1457),Calendar!G:G,Calendar!K:K),"")</f>
        <v/>
      </c>
      <c r="AJ1457" s="61" t="str">
        <f>IF(AND(K1457&lt;&gt;"Match of the Day",K1457&lt;&gt;"Match of the Day 2",K1457&lt;&gt;"Match of the Day Repeat"),"",1+MAX($AJ$10:AJ1456))</f>
        <v/>
      </c>
    </row>
    <row r="1458" spans="34:36" x14ac:dyDescent="0.35">
      <c r="AH1458" s="16" t="str">
        <f>IF(AND(B1458="Premier League",E1458="Live"),_xlfn.XLOOKUP(_xlfn.TEXTJOIN(" vs ",,C1458:D1458),Calendar!G:G,Calendar!B:B),IF(AND(B1458="Premier League",E1458="Highlights"),_xlfn.XLOOKUP(H1458,Calendar!O:O,Calendar!N:N,,-1),""))</f>
        <v/>
      </c>
      <c r="AI1458" s="61" t="str">
        <f>IF(AND(AH1458&lt;&gt;"",E1458="Live"),_xlfn.XLOOKUP(_xlfn.TEXTJOIN(" vs ",,C1458:D1458),Calendar!G:G,Calendar!K:K),"")</f>
        <v/>
      </c>
      <c r="AJ1458" s="61" t="str">
        <f>IF(AND(K1458&lt;&gt;"Match of the Day",K1458&lt;&gt;"Match of the Day 2",K1458&lt;&gt;"Match of the Day Repeat"),"",1+MAX($AJ$10:AJ1457))</f>
        <v/>
      </c>
    </row>
    <row r="1459" spans="34:36" x14ac:dyDescent="0.35">
      <c r="AH1459" s="16" t="str">
        <f>IF(AND(B1459="Premier League",E1459="Live"),_xlfn.XLOOKUP(_xlfn.TEXTJOIN(" vs ",,C1459:D1459),Calendar!G:G,Calendar!B:B),IF(AND(B1459="Premier League",E1459="Highlights"),_xlfn.XLOOKUP(H1459,Calendar!O:O,Calendar!N:N,,-1),""))</f>
        <v/>
      </c>
      <c r="AI1459" s="61" t="str">
        <f>IF(AND(AH1459&lt;&gt;"",E1459="Live"),_xlfn.XLOOKUP(_xlfn.TEXTJOIN(" vs ",,C1459:D1459),Calendar!G:G,Calendar!K:K),"")</f>
        <v/>
      </c>
      <c r="AJ1459" s="61" t="str">
        <f>IF(AND(K1459&lt;&gt;"Match of the Day",K1459&lt;&gt;"Match of the Day 2",K1459&lt;&gt;"Match of the Day Repeat"),"",1+MAX($AJ$10:AJ1458))</f>
        <v/>
      </c>
    </row>
    <row r="1460" spans="34:36" x14ac:dyDescent="0.35">
      <c r="AH1460" s="16" t="str">
        <f>IF(AND(B1460="Premier League",E1460="Live"),_xlfn.XLOOKUP(_xlfn.TEXTJOIN(" vs ",,C1460:D1460),Calendar!G:G,Calendar!B:B),IF(AND(B1460="Premier League",E1460="Highlights"),_xlfn.XLOOKUP(H1460,Calendar!O:O,Calendar!N:N,,-1),""))</f>
        <v/>
      </c>
      <c r="AI1460" s="61" t="str">
        <f>IF(AND(AH1460&lt;&gt;"",E1460="Live"),_xlfn.XLOOKUP(_xlfn.TEXTJOIN(" vs ",,C1460:D1460),Calendar!G:G,Calendar!K:K),"")</f>
        <v/>
      </c>
      <c r="AJ1460" s="61" t="str">
        <f>IF(AND(K1460&lt;&gt;"Match of the Day",K1460&lt;&gt;"Match of the Day 2",K1460&lt;&gt;"Match of the Day Repeat"),"",1+MAX($AJ$10:AJ1459))</f>
        <v/>
      </c>
    </row>
    <row r="1461" spans="34:36" x14ac:dyDescent="0.35">
      <c r="AH1461" s="16" t="str">
        <f>IF(AND(B1461="Premier League",E1461="Live"),_xlfn.XLOOKUP(_xlfn.TEXTJOIN(" vs ",,C1461:D1461),Calendar!G:G,Calendar!B:B),IF(AND(B1461="Premier League",E1461="Highlights"),_xlfn.XLOOKUP(H1461,Calendar!O:O,Calendar!N:N,,-1),""))</f>
        <v/>
      </c>
      <c r="AI1461" s="61" t="str">
        <f>IF(AND(AH1461&lt;&gt;"",E1461="Live"),_xlfn.XLOOKUP(_xlfn.TEXTJOIN(" vs ",,C1461:D1461),Calendar!G:G,Calendar!K:K),"")</f>
        <v/>
      </c>
      <c r="AJ1461" s="61" t="str">
        <f>IF(AND(K1461&lt;&gt;"Match of the Day",K1461&lt;&gt;"Match of the Day 2",K1461&lt;&gt;"Match of the Day Repeat"),"",1+MAX($AJ$10:AJ1460))</f>
        <v/>
      </c>
    </row>
    <row r="1462" spans="34:36" x14ac:dyDescent="0.35">
      <c r="AH1462" s="16" t="str">
        <f>IF(AND(B1462="Premier League",E1462="Live"),_xlfn.XLOOKUP(_xlfn.TEXTJOIN(" vs ",,C1462:D1462),Calendar!G:G,Calendar!B:B),IF(AND(B1462="Premier League",E1462="Highlights"),_xlfn.XLOOKUP(H1462,Calendar!O:O,Calendar!N:N,,-1),""))</f>
        <v/>
      </c>
      <c r="AI1462" s="61" t="str">
        <f>IF(AND(AH1462&lt;&gt;"",E1462="Live"),_xlfn.XLOOKUP(_xlfn.TEXTJOIN(" vs ",,C1462:D1462),Calendar!G:G,Calendar!K:K),"")</f>
        <v/>
      </c>
      <c r="AJ1462" s="61" t="str">
        <f>IF(AND(K1462&lt;&gt;"Match of the Day",K1462&lt;&gt;"Match of the Day 2",K1462&lt;&gt;"Match of the Day Repeat"),"",1+MAX($AJ$10:AJ1461))</f>
        <v/>
      </c>
    </row>
    <row r="1463" spans="34:36" x14ac:dyDescent="0.35">
      <c r="AH1463" s="16" t="str">
        <f>IF(AND(B1463="Premier League",E1463="Live"),_xlfn.XLOOKUP(_xlfn.TEXTJOIN(" vs ",,C1463:D1463),Calendar!G:G,Calendar!B:B),IF(AND(B1463="Premier League",E1463="Highlights"),_xlfn.XLOOKUP(H1463,Calendar!O:O,Calendar!N:N,,-1),""))</f>
        <v/>
      </c>
      <c r="AI1463" s="61" t="str">
        <f>IF(AND(AH1463&lt;&gt;"",E1463="Live"),_xlfn.XLOOKUP(_xlfn.TEXTJOIN(" vs ",,C1463:D1463),Calendar!G:G,Calendar!K:K),"")</f>
        <v/>
      </c>
      <c r="AJ1463" s="61" t="str">
        <f>IF(AND(K1463&lt;&gt;"Match of the Day",K1463&lt;&gt;"Match of the Day 2",K1463&lt;&gt;"Match of the Day Repeat"),"",1+MAX($AJ$10:AJ1462))</f>
        <v/>
      </c>
    </row>
    <row r="1464" spans="34:36" x14ac:dyDescent="0.35">
      <c r="AH1464" s="16" t="str">
        <f>IF(AND(B1464="Premier League",E1464="Live"),_xlfn.XLOOKUP(_xlfn.TEXTJOIN(" vs ",,C1464:D1464),Calendar!G:G,Calendar!B:B),IF(AND(B1464="Premier League",E1464="Highlights"),_xlfn.XLOOKUP(H1464,Calendar!O:O,Calendar!N:N,,-1),""))</f>
        <v/>
      </c>
      <c r="AI1464" s="61" t="str">
        <f>IF(AND(AH1464&lt;&gt;"",E1464="Live"),_xlfn.XLOOKUP(_xlfn.TEXTJOIN(" vs ",,C1464:D1464),Calendar!G:G,Calendar!K:K),"")</f>
        <v/>
      </c>
      <c r="AJ1464" s="61" t="str">
        <f>IF(AND(K1464&lt;&gt;"Match of the Day",K1464&lt;&gt;"Match of the Day 2",K1464&lt;&gt;"Match of the Day Repeat"),"",1+MAX($AJ$10:AJ1463))</f>
        <v/>
      </c>
    </row>
    <row r="1465" spans="34:36" x14ac:dyDescent="0.35">
      <c r="AH1465" s="16" t="str">
        <f>IF(AND(B1465="Premier League",E1465="Live"),_xlfn.XLOOKUP(_xlfn.TEXTJOIN(" vs ",,C1465:D1465),Calendar!G:G,Calendar!B:B),IF(AND(B1465="Premier League",E1465="Highlights"),_xlfn.XLOOKUP(H1465,Calendar!O:O,Calendar!N:N,,-1),""))</f>
        <v/>
      </c>
      <c r="AI1465" s="61" t="str">
        <f>IF(AND(AH1465&lt;&gt;"",E1465="Live"),_xlfn.XLOOKUP(_xlfn.TEXTJOIN(" vs ",,C1465:D1465),Calendar!G:G,Calendar!K:K),"")</f>
        <v/>
      </c>
      <c r="AJ1465" s="61" t="str">
        <f>IF(AND(K1465&lt;&gt;"Match of the Day",K1465&lt;&gt;"Match of the Day 2",K1465&lt;&gt;"Match of the Day Repeat"),"",1+MAX($AJ$10:AJ1464))</f>
        <v/>
      </c>
    </row>
    <row r="1466" spans="34:36" x14ac:dyDescent="0.35">
      <c r="AH1466" s="16" t="str">
        <f>IF(AND(B1466="Premier League",E1466="Live"),_xlfn.XLOOKUP(_xlfn.TEXTJOIN(" vs ",,C1466:D1466),Calendar!G:G,Calendar!B:B),IF(AND(B1466="Premier League",E1466="Highlights"),_xlfn.XLOOKUP(H1466,Calendar!O:O,Calendar!N:N,,-1),""))</f>
        <v/>
      </c>
      <c r="AI1466" s="61" t="str">
        <f>IF(AND(AH1466&lt;&gt;"",E1466="Live"),_xlfn.XLOOKUP(_xlfn.TEXTJOIN(" vs ",,C1466:D1466),Calendar!G:G,Calendar!K:K),"")</f>
        <v/>
      </c>
      <c r="AJ1466" s="61" t="str">
        <f>IF(AND(K1466&lt;&gt;"Match of the Day",K1466&lt;&gt;"Match of the Day 2",K1466&lt;&gt;"Match of the Day Repeat"),"",1+MAX($AJ$10:AJ1465))</f>
        <v/>
      </c>
    </row>
    <row r="1467" spans="34:36" x14ac:dyDescent="0.35">
      <c r="AH1467" s="16" t="str">
        <f>IF(AND(B1467="Premier League",E1467="Live"),_xlfn.XLOOKUP(_xlfn.TEXTJOIN(" vs ",,C1467:D1467),Calendar!G:G,Calendar!B:B),IF(AND(B1467="Premier League",E1467="Highlights"),_xlfn.XLOOKUP(H1467,Calendar!O:O,Calendar!N:N,,-1),""))</f>
        <v/>
      </c>
      <c r="AI1467" s="61" t="str">
        <f>IF(AND(AH1467&lt;&gt;"",E1467="Live"),_xlfn.XLOOKUP(_xlfn.TEXTJOIN(" vs ",,C1467:D1467),Calendar!G:G,Calendar!K:K),"")</f>
        <v/>
      </c>
      <c r="AJ1467" s="61" t="str">
        <f>IF(AND(K1467&lt;&gt;"Match of the Day",K1467&lt;&gt;"Match of the Day 2",K1467&lt;&gt;"Match of the Day Repeat"),"",1+MAX($AJ$10:AJ1466))</f>
        <v/>
      </c>
    </row>
    <row r="1468" spans="34:36" x14ac:dyDescent="0.35">
      <c r="AH1468" s="16" t="str">
        <f>IF(AND(B1468="Premier League",E1468="Live"),_xlfn.XLOOKUP(_xlfn.TEXTJOIN(" vs ",,C1468:D1468),Calendar!G:G,Calendar!B:B),IF(AND(B1468="Premier League",E1468="Highlights"),_xlfn.XLOOKUP(H1468,Calendar!O:O,Calendar!N:N,,-1),""))</f>
        <v/>
      </c>
      <c r="AI1468" s="61" t="str">
        <f>IF(AND(AH1468&lt;&gt;"",E1468="Live"),_xlfn.XLOOKUP(_xlfn.TEXTJOIN(" vs ",,C1468:D1468),Calendar!G:G,Calendar!K:K),"")</f>
        <v/>
      </c>
      <c r="AJ1468" s="61" t="str">
        <f>IF(AND(K1468&lt;&gt;"Match of the Day",K1468&lt;&gt;"Match of the Day 2",K1468&lt;&gt;"Match of the Day Repeat"),"",1+MAX($AJ$10:AJ1467))</f>
        <v/>
      </c>
    </row>
    <row r="1469" spans="34:36" x14ac:dyDescent="0.35">
      <c r="AH1469" s="16" t="str">
        <f>IF(AND(B1469="Premier League",E1469="Live"),_xlfn.XLOOKUP(_xlfn.TEXTJOIN(" vs ",,C1469:D1469),Calendar!G:G,Calendar!B:B),IF(AND(B1469="Premier League",E1469="Highlights"),_xlfn.XLOOKUP(H1469,Calendar!O:O,Calendar!N:N,,-1),""))</f>
        <v/>
      </c>
      <c r="AI1469" s="61" t="str">
        <f>IF(AND(AH1469&lt;&gt;"",E1469="Live"),_xlfn.XLOOKUP(_xlfn.TEXTJOIN(" vs ",,C1469:D1469),Calendar!G:G,Calendar!K:K),"")</f>
        <v/>
      </c>
      <c r="AJ1469" s="61" t="str">
        <f>IF(AND(K1469&lt;&gt;"Match of the Day",K1469&lt;&gt;"Match of the Day 2",K1469&lt;&gt;"Match of the Day Repeat"),"",1+MAX($AJ$10:AJ1468))</f>
        <v/>
      </c>
    </row>
    <row r="1470" spans="34:36" x14ac:dyDescent="0.35">
      <c r="AH1470" s="16" t="str">
        <f>IF(AND(B1470="Premier League",E1470="Live"),_xlfn.XLOOKUP(_xlfn.TEXTJOIN(" vs ",,C1470:D1470),Calendar!G:G,Calendar!B:B),IF(AND(B1470="Premier League",E1470="Highlights"),_xlfn.XLOOKUP(H1470,Calendar!O:O,Calendar!N:N,,-1),""))</f>
        <v/>
      </c>
      <c r="AI1470" s="61" t="str">
        <f>IF(AND(AH1470&lt;&gt;"",E1470="Live"),_xlfn.XLOOKUP(_xlfn.TEXTJOIN(" vs ",,C1470:D1470),Calendar!G:G,Calendar!K:K),"")</f>
        <v/>
      </c>
      <c r="AJ1470" s="61" t="str">
        <f>IF(AND(K1470&lt;&gt;"Match of the Day",K1470&lt;&gt;"Match of the Day 2",K1470&lt;&gt;"Match of the Day Repeat"),"",1+MAX($AJ$10:AJ1469))</f>
        <v/>
      </c>
    </row>
    <row r="1471" spans="34:36" x14ac:dyDescent="0.35">
      <c r="AH1471" s="16" t="str">
        <f>IF(AND(B1471="Premier League",E1471="Live"),_xlfn.XLOOKUP(_xlfn.TEXTJOIN(" vs ",,C1471:D1471),Calendar!G:G,Calendar!B:B),IF(AND(B1471="Premier League",E1471="Highlights"),_xlfn.XLOOKUP(H1471,Calendar!O:O,Calendar!N:N,,-1),""))</f>
        <v/>
      </c>
      <c r="AI1471" s="61" t="str">
        <f>IF(AND(AH1471&lt;&gt;"",E1471="Live"),_xlfn.XLOOKUP(_xlfn.TEXTJOIN(" vs ",,C1471:D1471),Calendar!G:G,Calendar!K:K),"")</f>
        <v/>
      </c>
      <c r="AJ1471" s="61" t="str">
        <f>IF(AND(K1471&lt;&gt;"Match of the Day",K1471&lt;&gt;"Match of the Day 2",K1471&lt;&gt;"Match of the Day Repeat"),"",1+MAX($AJ$10:AJ1470))</f>
        <v/>
      </c>
    </row>
    <row r="1472" spans="34:36" x14ac:dyDescent="0.35">
      <c r="AH1472" s="16" t="str">
        <f>IF(AND(B1472="Premier League",E1472="Live"),_xlfn.XLOOKUP(_xlfn.TEXTJOIN(" vs ",,C1472:D1472),Calendar!G:G,Calendar!B:B),IF(AND(B1472="Premier League",E1472="Highlights"),_xlfn.XLOOKUP(H1472,Calendar!O:O,Calendar!N:N,,-1),""))</f>
        <v/>
      </c>
      <c r="AI1472" s="61" t="str">
        <f>IF(AND(AH1472&lt;&gt;"",E1472="Live"),_xlfn.XLOOKUP(_xlfn.TEXTJOIN(" vs ",,C1472:D1472),Calendar!G:G,Calendar!K:K),"")</f>
        <v/>
      </c>
      <c r="AJ1472" s="61" t="str">
        <f>IF(AND(K1472&lt;&gt;"Match of the Day",K1472&lt;&gt;"Match of the Day 2",K1472&lt;&gt;"Match of the Day Repeat"),"",1+MAX($AJ$10:AJ1471))</f>
        <v/>
      </c>
    </row>
    <row r="1473" spans="34:36" x14ac:dyDescent="0.35">
      <c r="AH1473" s="16" t="str">
        <f>IF(AND(B1473="Premier League",E1473="Live"),_xlfn.XLOOKUP(_xlfn.TEXTJOIN(" vs ",,C1473:D1473),Calendar!G:G,Calendar!B:B),IF(AND(B1473="Premier League",E1473="Highlights"),_xlfn.XLOOKUP(H1473,Calendar!O:O,Calendar!N:N,,-1),""))</f>
        <v/>
      </c>
      <c r="AI1473" s="61" t="str">
        <f>IF(AND(AH1473&lt;&gt;"",E1473="Live"),_xlfn.XLOOKUP(_xlfn.TEXTJOIN(" vs ",,C1473:D1473),Calendar!G:G,Calendar!K:K),"")</f>
        <v/>
      </c>
      <c r="AJ1473" s="61" t="str">
        <f>IF(AND(K1473&lt;&gt;"Match of the Day",K1473&lt;&gt;"Match of the Day 2",K1473&lt;&gt;"Match of the Day Repeat"),"",1+MAX($AJ$10:AJ1472))</f>
        <v/>
      </c>
    </row>
    <row r="1474" spans="34:36" x14ac:dyDescent="0.35">
      <c r="AH1474" s="16" t="str">
        <f>IF(AND(B1474="Premier League",E1474="Live"),_xlfn.XLOOKUP(_xlfn.TEXTJOIN(" vs ",,C1474:D1474),Calendar!G:G,Calendar!B:B),IF(AND(B1474="Premier League",E1474="Highlights"),_xlfn.XLOOKUP(H1474,Calendar!O:O,Calendar!N:N,,-1),""))</f>
        <v/>
      </c>
      <c r="AI1474" s="61" t="str">
        <f>IF(AND(AH1474&lt;&gt;"",E1474="Live"),_xlfn.XLOOKUP(_xlfn.TEXTJOIN(" vs ",,C1474:D1474),Calendar!G:G,Calendar!K:K),"")</f>
        <v/>
      </c>
      <c r="AJ1474" s="61" t="str">
        <f>IF(AND(K1474&lt;&gt;"Match of the Day",K1474&lt;&gt;"Match of the Day 2",K1474&lt;&gt;"Match of the Day Repeat"),"",1+MAX($AJ$10:AJ1473))</f>
        <v/>
      </c>
    </row>
    <row r="1475" spans="34:36" x14ac:dyDescent="0.35">
      <c r="AH1475" s="16" t="str">
        <f>IF(AND(B1475="Premier League",E1475="Live"),_xlfn.XLOOKUP(_xlfn.TEXTJOIN(" vs ",,C1475:D1475),Calendar!G:G,Calendar!B:B),IF(AND(B1475="Premier League",E1475="Highlights"),_xlfn.XLOOKUP(H1475,Calendar!O:O,Calendar!N:N,,-1),""))</f>
        <v/>
      </c>
      <c r="AI1475" s="61" t="str">
        <f>IF(AND(AH1475&lt;&gt;"",E1475="Live"),_xlfn.XLOOKUP(_xlfn.TEXTJOIN(" vs ",,C1475:D1475),Calendar!G:G,Calendar!K:K),"")</f>
        <v/>
      </c>
      <c r="AJ1475" s="61" t="str">
        <f>IF(AND(K1475&lt;&gt;"Match of the Day",K1475&lt;&gt;"Match of the Day 2",K1475&lt;&gt;"Match of the Day Repeat"),"",1+MAX($AJ$10:AJ1474))</f>
        <v/>
      </c>
    </row>
    <row r="1476" spans="34:36" x14ac:dyDescent="0.35">
      <c r="AH1476" s="16" t="str">
        <f>IF(AND(B1476="Premier League",E1476="Live"),_xlfn.XLOOKUP(_xlfn.TEXTJOIN(" vs ",,C1476:D1476),Calendar!G:G,Calendar!B:B),IF(AND(B1476="Premier League",E1476="Highlights"),_xlfn.XLOOKUP(H1476,Calendar!O:O,Calendar!N:N,,-1),""))</f>
        <v/>
      </c>
      <c r="AI1476" s="61" t="str">
        <f>IF(AND(AH1476&lt;&gt;"",E1476="Live"),_xlfn.XLOOKUP(_xlfn.TEXTJOIN(" vs ",,C1476:D1476),Calendar!G:G,Calendar!K:K),"")</f>
        <v/>
      </c>
      <c r="AJ1476" s="61" t="str">
        <f>IF(AND(K1476&lt;&gt;"Match of the Day",K1476&lt;&gt;"Match of the Day 2",K1476&lt;&gt;"Match of the Day Repeat"),"",1+MAX($AJ$10:AJ1475))</f>
        <v/>
      </c>
    </row>
    <row r="1477" spans="34:36" x14ac:dyDescent="0.35">
      <c r="AH1477" s="16" t="str">
        <f>IF(AND(B1477="Premier League",E1477="Live"),_xlfn.XLOOKUP(_xlfn.TEXTJOIN(" vs ",,C1477:D1477),Calendar!G:G,Calendar!B:B),IF(AND(B1477="Premier League",E1477="Highlights"),_xlfn.XLOOKUP(H1477,Calendar!O:O,Calendar!N:N,,-1),""))</f>
        <v/>
      </c>
      <c r="AI1477" s="61" t="str">
        <f>IF(AND(AH1477&lt;&gt;"",E1477="Live"),_xlfn.XLOOKUP(_xlfn.TEXTJOIN(" vs ",,C1477:D1477),Calendar!G:G,Calendar!K:K),"")</f>
        <v/>
      </c>
      <c r="AJ1477" s="61" t="str">
        <f>IF(AND(K1477&lt;&gt;"Match of the Day",K1477&lt;&gt;"Match of the Day 2",K1477&lt;&gt;"Match of the Day Repeat"),"",1+MAX($AJ$10:AJ1476))</f>
        <v/>
      </c>
    </row>
    <row r="1478" spans="34:36" x14ac:dyDescent="0.35">
      <c r="AH1478" s="16" t="str">
        <f>IF(AND(B1478="Premier League",E1478="Live"),_xlfn.XLOOKUP(_xlfn.TEXTJOIN(" vs ",,C1478:D1478),Calendar!G:G,Calendar!B:B),IF(AND(B1478="Premier League",E1478="Highlights"),_xlfn.XLOOKUP(H1478,Calendar!O:O,Calendar!N:N,,-1),""))</f>
        <v/>
      </c>
      <c r="AI1478" s="61" t="str">
        <f>IF(AND(AH1478&lt;&gt;"",E1478="Live"),_xlfn.XLOOKUP(_xlfn.TEXTJOIN(" vs ",,C1478:D1478),Calendar!G:G,Calendar!K:K),"")</f>
        <v/>
      </c>
      <c r="AJ1478" s="61" t="str">
        <f>IF(AND(K1478&lt;&gt;"Match of the Day",K1478&lt;&gt;"Match of the Day 2",K1478&lt;&gt;"Match of the Day Repeat"),"",1+MAX($AJ$10:AJ1477))</f>
        <v/>
      </c>
    </row>
    <row r="1479" spans="34:36" x14ac:dyDescent="0.35">
      <c r="AH1479" s="16" t="str">
        <f>IF(AND(B1479="Premier League",E1479="Live"),_xlfn.XLOOKUP(_xlfn.TEXTJOIN(" vs ",,C1479:D1479),Calendar!G:G,Calendar!B:B),IF(AND(B1479="Premier League",E1479="Highlights"),_xlfn.XLOOKUP(H1479,Calendar!O:O,Calendar!N:N,,-1),""))</f>
        <v/>
      </c>
      <c r="AI1479" s="61" t="str">
        <f>IF(AND(AH1479&lt;&gt;"",E1479="Live"),_xlfn.XLOOKUP(_xlfn.TEXTJOIN(" vs ",,C1479:D1479),Calendar!G:G,Calendar!K:K),"")</f>
        <v/>
      </c>
      <c r="AJ1479" s="61" t="str">
        <f>IF(AND(K1479&lt;&gt;"Match of the Day",K1479&lt;&gt;"Match of the Day 2",K1479&lt;&gt;"Match of the Day Repeat"),"",1+MAX($AJ$10:AJ1478))</f>
        <v/>
      </c>
    </row>
    <row r="1480" spans="34:36" x14ac:dyDescent="0.35">
      <c r="AH1480" s="16" t="str">
        <f>IF(AND(B1480="Premier League",E1480="Live"),_xlfn.XLOOKUP(_xlfn.TEXTJOIN(" vs ",,C1480:D1480),Calendar!G:G,Calendar!B:B),IF(AND(B1480="Premier League",E1480="Highlights"),_xlfn.XLOOKUP(H1480,Calendar!O:O,Calendar!N:N,,-1),""))</f>
        <v/>
      </c>
      <c r="AI1480" s="61" t="str">
        <f>IF(AND(AH1480&lt;&gt;"",E1480="Live"),_xlfn.XLOOKUP(_xlfn.TEXTJOIN(" vs ",,C1480:D1480),Calendar!G:G,Calendar!K:K),"")</f>
        <v/>
      </c>
      <c r="AJ1480" s="61" t="str">
        <f>IF(AND(K1480&lt;&gt;"Match of the Day",K1480&lt;&gt;"Match of the Day 2",K1480&lt;&gt;"Match of the Day Repeat"),"",1+MAX($AJ$10:AJ1479))</f>
        <v/>
      </c>
    </row>
    <row r="1481" spans="34:36" x14ac:dyDescent="0.35">
      <c r="AH1481" s="16" t="str">
        <f>IF(AND(B1481="Premier League",E1481="Live"),_xlfn.XLOOKUP(_xlfn.TEXTJOIN(" vs ",,C1481:D1481),Calendar!G:G,Calendar!B:B),IF(AND(B1481="Premier League",E1481="Highlights"),_xlfn.XLOOKUP(H1481,Calendar!O:O,Calendar!N:N,,-1),""))</f>
        <v/>
      </c>
      <c r="AI1481" s="61" t="str">
        <f>IF(AND(AH1481&lt;&gt;"",E1481="Live"),_xlfn.XLOOKUP(_xlfn.TEXTJOIN(" vs ",,C1481:D1481),Calendar!G:G,Calendar!K:K),"")</f>
        <v/>
      </c>
      <c r="AJ1481" s="61" t="str">
        <f>IF(AND(K1481&lt;&gt;"Match of the Day",K1481&lt;&gt;"Match of the Day 2",K1481&lt;&gt;"Match of the Day Repeat"),"",1+MAX($AJ$10:AJ1480))</f>
        <v/>
      </c>
    </row>
    <row r="1482" spans="34:36" x14ac:dyDescent="0.35">
      <c r="AH1482" s="16" t="str">
        <f>IF(AND(B1482="Premier League",E1482="Live"),_xlfn.XLOOKUP(_xlfn.TEXTJOIN(" vs ",,C1482:D1482),Calendar!G:G,Calendar!B:B),IF(AND(B1482="Premier League",E1482="Highlights"),_xlfn.XLOOKUP(H1482,Calendar!O:O,Calendar!N:N,,-1),""))</f>
        <v/>
      </c>
      <c r="AI1482" s="61" t="str">
        <f>IF(AND(AH1482&lt;&gt;"",E1482="Live"),_xlfn.XLOOKUP(_xlfn.TEXTJOIN(" vs ",,C1482:D1482),Calendar!G:G,Calendar!K:K),"")</f>
        <v/>
      </c>
      <c r="AJ1482" s="61" t="str">
        <f>IF(AND(K1482&lt;&gt;"Match of the Day",K1482&lt;&gt;"Match of the Day 2",K1482&lt;&gt;"Match of the Day Repeat"),"",1+MAX($AJ$10:AJ1481))</f>
        <v/>
      </c>
    </row>
    <row r="1483" spans="34:36" x14ac:dyDescent="0.35">
      <c r="AH1483" s="16" t="str">
        <f>IF(AND(B1483="Premier League",E1483="Live"),_xlfn.XLOOKUP(_xlfn.TEXTJOIN(" vs ",,C1483:D1483),Calendar!G:G,Calendar!B:B),IF(AND(B1483="Premier League",E1483="Highlights"),_xlfn.XLOOKUP(H1483,Calendar!O:O,Calendar!N:N,,-1),""))</f>
        <v/>
      </c>
      <c r="AI1483" s="61" t="str">
        <f>IF(AND(AH1483&lt;&gt;"",E1483="Live"),_xlfn.XLOOKUP(_xlfn.TEXTJOIN(" vs ",,C1483:D1483),Calendar!G:G,Calendar!K:K),"")</f>
        <v/>
      </c>
      <c r="AJ1483" s="61" t="str">
        <f>IF(AND(K1483&lt;&gt;"Match of the Day",K1483&lt;&gt;"Match of the Day 2",K1483&lt;&gt;"Match of the Day Repeat"),"",1+MAX($AJ$10:AJ1482))</f>
        <v/>
      </c>
    </row>
    <row r="1484" spans="34:36" x14ac:dyDescent="0.35">
      <c r="AH1484" s="16" t="str">
        <f>IF(AND(B1484="Premier League",E1484="Live"),_xlfn.XLOOKUP(_xlfn.TEXTJOIN(" vs ",,C1484:D1484),Calendar!G:G,Calendar!B:B),IF(AND(B1484="Premier League",E1484="Highlights"),_xlfn.XLOOKUP(H1484,Calendar!O:O,Calendar!N:N,,-1),""))</f>
        <v/>
      </c>
      <c r="AI1484" s="61" t="str">
        <f>IF(AND(AH1484&lt;&gt;"",E1484="Live"),_xlfn.XLOOKUP(_xlfn.TEXTJOIN(" vs ",,C1484:D1484),Calendar!G:G,Calendar!K:K),"")</f>
        <v/>
      </c>
      <c r="AJ1484" s="61" t="str">
        <f>IF(AND(K1484&lt;&gt;"Match of the Day",K1484&lt;&gt;"Match of the Day 2",K1484&lt;&gt;"Match of the Day Repeat"),"",1+MAX($AJ$10:AJ1483))</f>
        <v/>
      </c>
    </row>
    <row r="1485" spans="34:36" x14ac:dyDescent="0.35">
      <c r="AH1485" s="16" t="str">
        <f>IF(AND(B1485="Premier League",E1485="Live"),_xlfn.XLOOKUP(_xlfn.TEXTJOIN(" vs ",,C1485:D1485),Calendar!G:G,Calendar!B:B),IF(AND(B1485="Premier League",E1485="Highlights"),_xlfn.XLOOKUP(H1485,Calendar!O:O,Calendar!N:N,,-1),""))</f>
        <v/>
      </c>
      <c r="AI1485" s="61" t="str">
        <f>IF(AND(AH1485&lt;&gt;"",E1485="Live"),_xlfn.XLOOKUP(_xlfn.TEXTJOIN(" vs ",,C1485:D1485),Calendar!G:G,Calendar!K:K),"")</f>
        <v/>
      </c>
      <c r="AJ1485" s="61" t="str">
        <f>IF(AND(K1485&lt;&gt;"Match of the Day",K1485&lt;&gt;"Match of the Day 2",K1485&lt;&gt;"Match of the Day Repeat"),"",1+MAX($AJ$10:AJ1484))</f>
        <v/>
      </c>
    </row>
    <row r="1486" spans="34:36" x14ac:dyDescent="0.35">
      <c r="AH1486" s="16" t="str">
        <f>IF(AND(B1486="Premier League",E1486="Live"),_xlfn.XLOOKUP(_xlfn.TEXTJOIN(" vs ",,C1486:D1486),Calendar!G:G,Calendar!B:B),IF(AND(B1486="Premier League",E1486="Highlights"),_xlfn.XLOOKUP(H1486,Calendar!O:O,Calendar!N:N,,-1),""))</f>
        <v/>
      </c>
      <c r="AI1486" s="61" t="str">
        <f>IF(AND(AH1486&lt;&gt;"",E1486="Live"),_xlfn.XLOOKUP(_xlfn.TEXTJOIN(" vs ",,C1486:D1486),Calendar!G:G,Calendar!K:K),"")</f>
        <v/>
      </c>
      <c r="AJ1486" s="61" t="str">
        <f>IF(AND(K1486&lt;&gt;"Match of the Day",K1486&lt;&gt;"Match of the Day 2",K1486&lt;&gt;"Match of the Day Repeat"),"",1+MAX($AJ$10:AJ1485))</f>
        <v/>
      </c>
    </row>
    <row r="1487" spans="34:36" x14ac:dyDescent="0.35">
      <c r="AH1487" s="16" t="str">
        <f>IF(AND(B1487="Premier League",E1487="Live"),_xlfn.XLOOKUP(_xlfn.TEXTJOIN(" vs ",,C1487:D1487),Calendar!G:G,Calendar!B:B),IF(AND(B1487="Premier League",E1487="Highlights"),_xlfn.XLOOKUP(H1487,Calendar!O:O,Calendar!N:N,,-1),""))</f>
        <v/>
      </c>
      <c r="AI1487" s="61" t="str">
        <f>IF(AND(AH1487&lt;&gt;"",E1487="Live"),_xlfn.XLOOKUP(_xlfn.TEXTJOIN(" vs ",,C1487:D1487),Calendar!G:G,Calendar!K:K),"")</f>
        <v/>
      </c>
      <c r="AJ1487" s="61" t="str">
        <f>IF(AND(K1487&lt;&gt;"Match of the Day",K1487&lt;&gt;"Match of the Day 2",K1487&lt;&gt;"Match of the Day Repeat"),"",1+MAX($AJ$10:AJ1486))</f>
        <v/>
      </c>
    </row>
    <row r="1488" spans="34:36" x14ac:dyDescent="0.35">
      <c r="AH1488" s="16" t="str">
        <f>IF(AND(B1488="Premier League",E1488="Live"),_xlfn.XLOOKUP(_xlfn.TEXTJOIN(" vs ",,C1488:D1488),Calendar!G:G,Calendar!B:B),IF(AND(B1488="Premier League",E1488="Highlights"),_xlfn.XLOOKUP(H1488,Calendar!O:O,Calendar!N:N,,-1),""))</f>
        <v/>
      </c>
      <c r="AI1488" s="61" t="str">
        <f>IF(AND(AH1488&lt;&gt;"",E1488="Live"),_xlfn.XLOOKUP(_xlfn.TEXTJOIN(" vs ",,C1488:D1488),Calendar!G:G,Calendar!K:K),"")</f>
        <v/>
      </c>
      <c r="AJ1488" s="61" t="str">
        <f>IF(AND(K1488&lt;&gt;"Match of the Day",K1488&lt;&gt;"Match of the Day 2",K1488&lt;&gt;"Match of the Day Repeat"),"",1+MAX($AJ$10:AJ1487))</f>
        <v/>
      </c>
    </row>
    <row r="1489" spans="34:36" x14ac:dyDescent="0.35">
      <c r="AH1489" s="16" t="str">
        <f>IF(AND(B1489="Premier League",E1489="Live"),_xlfn.XLOOKUP(_xlfn.TEXTJOIN(" vs ",,C1489:D1489),Calendar!G:G,Calendar!B:B),IF(AND(B1489="Premier League",E1489="Highlights"),_xlfn.XLOOKUP(H1489,Calendar!O:O,Calendar!N:N,,-1),""))</f>
        <v/>
      </c>
      <c r="AI1489" s="61" t="str">
        <f>IF(AND(AH1489&lt;&gt;"",E1489="Live"),_xlfn.XLOOKUP(_xlfn.TEXTJOIN(" vs ",,C1489:D1489),Calendar!G:G,Calendar!K:K),"")</f>
        <v/>
      </c>
      <c r="AJ1489" s="61" t="str">
        <f>IF(AND(K1489&lt;&gt;"Match of the Day",K1489&lt;&gt;"Match of the Day 2",K1489&lt;&gt;"Match of the Day Repeat"),"",1+MAX($AJ$10:AJ1488))</f>
        <v/>
      </c>
    </row>
    <row r="1490" spans="34:36" x14ac:dyDescent="0.35">
      <c r="AH1490" s="16" t="str">
        <f>IF(AND(B1490="Premier League",E1490="Live"),_xlfn.XLOOKUP(_xlfn.TEXTJOIN(" vs ",,C1490:D1490),Calendar!G:G,Calendar!B:B),IF(AND(B1490="Premier League",E1490="Highlights"),_xlfn.XLOOKUP(H1490,Calendar!O:O,Calendar!N:N,,-1),""))</f>
        <v/>
      </c>
      <c r="AI1490" s="61" t="str">
        <f>IF(AND(AH1490&lt;&gt;"",E1490="Live"),_xlfn.XLOOKUP(_xlfn.TEXTJOIN(" vs ",,C1490:D1490),Calendar!G:G,Calendar!K:K),"")</f>
        <v/>
      </c>
      <c r="AJ1490" s="61" t="str">
        <f>IF(AND(K1490&lt;&gt;"Match of the Day",K1490&lt;&gt;"Match of the Day 2",K1490&lt;&gt;"Match of the Day Repeat"),"",1+MAX($AJ$10:AJ1489))</f>
        <v/>
      </c>
    </row>
    <row r="1491" spans="34:36" x14ac:dyDescent="0.35">
      <c r="AH1491" s="16" t="str">
        <f>IF(AND(B1491="Premier League",E1491="Live"),_xlfn.XLOOKUP(_xlfn.TEXTJOIN(" vs ",,C1491:D1491),Calendar!G:G,Calendar!B:B),IF(AND(B1491="Premier League",E1491="Highlights"),_xlfn.XLOOKUP(H1491,Calendar!O:O,Calendar!N:N,,-1),""))</f>
        <v/>
      </c>
      <c r="AI1491" s="61" t="str">
        <f>IF(AND(AH1491&lt;&gt;"",E1491="Live"),_xlfn.XLOOKUP(_xlfn.TEXTJOIN(" vs ",,C1491:D1491),Calendar!G:G,Calendar!K:K),"")</f>
        <v/>
      </c>
      <c r="AJ1491" s="61" t="str">
        <f>IF(AND(K1491&lt;&gt;"Match of the Day",K1491&lt;&gt;"Match of the Day 2",K1491&lt;&gt;"Match of the Day Repeat"),"",1+MAX($AJ$10:AJ1490))</f>
        <v/>
      </c>
    </row>
    <row r="1492" spans="34:36" x14ac:dyDescent="0.35">
      <c r="AH1492" s="16" t="str">
        <f>IF(AND(B1492="Premier League",E1492="Live"),_xlfn.XLOOKUP(_xlfn.TEXTJOIN(" vs ",,C1492:D1492),Calendar!G:G,Calendar!B:B),IF(AND(B1492="Premier League",E1492="Highlights"),_xlfn.XLOOKUP(H1492,Calendar!O:O,Calendar!N:N,,-1),""))</f>
        <v/>
      </c>
      <c r="AI1492" s="61" t="str">
        <f>IF(AND(AH1492&lt;&gt;"",E1492="Live"),_xlfn.XLOOKUP(_xlfn.TEXTJOIN(" vs ",,C1492:D1492),Calendar!G:G,Calendar!K:K),"")</f>
        <v/>
      </c>
      <c r="AJ1492" s="61" t="str">
        <f>IF(AND(K1492&lt;&gt;"Match of the Day",K1492&lt;&gt;"Match of the Day 2",K1492&lt;&gt;"Match of the Day Repeat"),"",1+MAX($AJ$10:AJ1491))</f>
        <v/>
      </c>
    </row>
    <row r="1493" spans="34:36" x14ac:dyDescent="0.35">
      <c r="AH1493" s="16" t="str">
        <f>IF(AND(B1493="Premier League",E1493="Live"),_xlfn.XLOOKUP(_xlfn.TEXTJOIN(" vs ",,C1493:D1493),Calendar!G:G,Calendar!B:B),IF(AND(B1493="Premier League",E1493="Highlights"),_xlfn.XLOOKUP(H1493,Calendar!O:O,Calendar!N:N,,-1),""))</f>
        <v/>
      </c>
      <c r="AI1493" s="61" t="str">
        <f>IF(AND(AH1493&lt;&gt;"",E1493="Live"),_xlfn.XLOOKUP(_xlfn.TEXTJOIN(" vs ",,C1493:D1493),Calendar!G:G,Calendar!K:K),"")</f>
        <v/>
      </c>
      <c r="AJ1493" s="61" t="str">
        <f>IF(AND(K1493&lt;&gt;"Match of the Day",K1493&lt;&gt;"Match of the Day 2",K1493&lt;&gt;"Match of the Day Repeat"),"",1+MAX($AJ$10:AJ1492))</f>
        <v/>
      </c>
    </row>
    <row r="1494" spans="34:36" x14ac:dyDescent="0.35">
      <c r="AH1494" s="16" t="str">
        <f>IF(AND(B1494="Premier League",E1494="Live"),_xlfn.XLOOKUP(_xlfn.TEXTJOIN(" vs ",,C1494:D1494),Calendar!G:G,Calendar!B:B),IF(AND(B1494="Premier League",E1494="Highlights"),_xlfn.XLOOKUP(H1494,Calendar!O:O,Calendar!N:N,,-1),""))</f>
        <v/>
      </c>
      <c r="AI1494" s="61" t="str">
        <f>IF(AND(AH1494&lt;&gt;"",E1494="Live"),_xlfn.XLOOKUP(_xlfn.TEXTJOIN(" vs ",,C1494:D1494),Calendar!G:G,Calendar!K:K),"")</f>
        <v/>
      </c>
      <c r="AJ1494" s="61" t="str">
        <f>IF(AND(K1494&lt;&gt;"Match of the Day",K1494&lt;&gt;"Match of the Day 2",K1494&lt;&gt;"Match of the Day Repeat"),"",1+MAX($AJ$10:AJ1493))</f>
        <v/>
      </c>
    </row>
    <row r="1495" spans="34:36" x14ac:dyDescent="0.35">
      <c r="AH1495" s="16" t="str">
        <f>IF(AND(B1495="Premier League",E1495="Live"),_xlfn.XLOOKUP(_xlfn.TEXTJOIN(" vs ",,C1495:D1495),Calendar!G:G,Calendar!B:B),IF(AND(B1495="Premier League",E1495="Highlights"),_xlfn.XLOOKUP(H1495,Calendar!O:O,Calendar!N:N,,-1),""))</f>
        <v/>
      </c>
      <c r="AI1495" s="61" t="str">
        <f>IF(AND(AH1495&lt;&gt;"",E1495="Live"),_xlfn.XLOOKUP(_xlfn.TEXTJOIN(" vs ",,C1495:D1495),Calendar!G:G,Calendar!K:K),"")</f>
        <v/>
      </c>
      <c r="AJ1495" s="61" t="str">
        <f>IF(AND(K1495&lt;&gt;"Match of the Day",K1495&lt;&gt;"Match of the Day 2",K1495&lt;&gt;"Match of the Day Repeat"),"",1+MAX($AJ$10:AJ1494))</f>
        <v/>
      </c>
    </row>
    <row r="1496" spans="34:36" x14ac:dyDescent="0.35">
      <c r="AH1496" s="16" t="str">
        <f>IF(AND(B1496="Premier League",E1496="Live"),_xlfn.XLOOKUP(_xlfn.TEXTJOIN(" vs ",,C1496:D1496),Calendar!G:G,Calendar!B:B),IF(AND(B1496="Premier League",E1496="Highlights"),_xlfn.XLOOKUP(H1496,Calendar!O:O,Calendar!N:N,,-1),""))</f>
        <v/>
      </c>
      <c r="AI1496" s="61" t="str">
        <f>IF(AND(AH1496&lt;&gt;"",E1496="Live"),_xlfn.XLOOKUP(_xlfn.TEXTJOIN(" vs ",,C1496:D1496),Calendar!G:G,Calendar!K:K),"")</f>
        <v/>
      </c>
      <c r="AJ1496" s="61" t="str">
        <f>IF(AND(K1496&lt;&gt;"Match of the Day",K1496&lt;&gt;"Match of the Day 2",K1496&lt;&gt;"Match of the Day Repeat"),"",1+MAX($AJ$10:AJ1495))</f>
        <v/>
      </c>
    </row>
    <row r="1497" spans="34:36" x14ac:dyDescent="0.35">
      <c r="AH1497" s="16" t="str">
        <f>IF(AND(B1497="Premier League",E1497="Live"),_xlfn.XLOOKUP(_xlfn.TEXTJOIN(" vs ",,C1497:D1497),Calendar!G:G,Calendar!B:B),IF(AND(B1497="Premier League",E1497="Highlights"),_xlfn.XLOOKUP(H1497,Calendar!O:O,Calendar!N:N,,-1),""))</f>
        <v/>
      </c>
      <c r="AI1497" s="61" t="str">
        <f>IF(AND(AH1497&lt;&gt;"",E1497="Live"),_xlfn.XLOOKUP(_xlfn.TEXTJOIN(" vs ",,C1497:D1497),Calendar!G:G,Calendar!K:K),"")</f>
        <v/>
      </c>
      <c r="AJ1497" s="61" t="str">
        <f>IF(AND(K1497&lt;&gt;"Match of the Day",K1497&lt;&gt;"Match of the Day 2",K1497&lt;&gt;"Match of the Day Repeat"),"",1+MAX($AJ$10:AJ1496))</f>
        <v/>
      </c>
    </row>
    <row r="1498" spans="34:36" x14ac:dyDescent="0.35">
      <c r="AH1498" s="16" t="str">
        <f>IF(AND(B1498="Premier League",E1498="Live"),_xlfn.XLOOKUP(_xlfn.TEXTJOIN(" vs ",,C1498:D1498),Calendar!G:G,Calendar!B:B),IF(AND(B1498="Premier League",E1498="Highlights"),_xlfn.XLOOKUP(H1498,Calendar!O:O,Calendar!N:N,,-1),""))</f>
        <v/>
      </c>
      <c r="AI1498" s="61" t="str">
        <f>IF(AND(AH1498&lt;&gt;"",E1498="Live"),_xlfn.XLOOKUP(_xlfn.TEXTJOIN(" vs ",,C1498:D1498),Calendar!G:G,Calendar!K:K),"")</f>
        <v/>
      </c>
      <c r="AJ1498" s="61" t="str">
        <f>IF(AND(K1498&lt;&gt;"Match of the Day",K1498&lt;&gt;"Match of the Day 2",K1498&lt;&gt;"Match of the Day Repeat"),"",1+MAX($AJ$10:AJ1497))</f>
        <v/>
      </c>
    </row>
    <row r="1499" spans="34:36" x14ac:dyDescent="0.35">
      <c r="AH1499" s="16" t="str">
        <f>IF(AND(B1499="Premier League",E1499="Live"),_xlfn.XLOOKUP(_xlfn.TEXTJOIN(" vs ",,C1499:D1499),Calendar!G:G,Calendar!B:B),IF(AND(B1499="Premier League",E1499="Highlights"),_xlfn.XLOOKUP(H1499,Calendar!O:O,Calendar!N:N,,-1),""))</f>
        <v/>
      </c>
      <c r="AI1499" s="61" t="str">
        <f>IF(AND(AH1499&lt;&gt;"",E1499="Live"),_xlfn.XLOOKUP(_xlfn.TEXTJOIN(" vs ",,C1499:D1499),Calendar!G:G,Calendar!K:K),"")</f>
        <v/>
      </c>
      <c r="AJ1499" s="61" t="str">
        <f>IF(AND(K1499&lt;&gt;"Match of the Day",K1499&lt;&gt;"Match of the Day 2",K1499&lt;&gt;"Match of the Day Repeat"),"",1+MAX($AJ$10:AJ1498))</f>
        <v/>
      </c>
    </row>
    <row r="1500" spans="34:36" x14ac:dyDescent="0.35">
      <c r="AH1500" s="16" t="str">
        <f>IF(AND(B1500="Premier League",E1500="Live"),_xlfn.XLOOKUP(_xlfn.TEXTJOIN(" vs ",,C1500:D1500),Calendar!G:G,Calendar!B:B),IF(AND(B1500="Premier League",E1500="Highlights"),_xlfn.XLOOKUP(H1500,Calendar!O:O,Calendar!N:N,,-1),""))</f>
        <v/>
      </c>
      <c r="AI1500" s="61" t="str">
        <f>IF(AND(AH1500&lt;&gt;"",E1500="Live"),_xlfn.XLOOKUP(_xlfn.TEXTJOIN(" vs ",,C1500:D1500),Calendar!G:G,Calendar!K:K),"")</f>
        <v/>
      </c>
      <c r="AJ1500" s="61" t="str">
        <f>IF(AND(K1500&lt;&gt;"Match of the Day",K1500&lt;&gt;"Match of the Day 2",K1500&lt;&gt;"Match of the Day Repeat"),"",1+MAX($AJ$10:AJ1499))</f>
        <v/>
      </c>
    </row>
    <row r="1501" spans="34:36" x14ac:dyDescent="0.35">
      <c r="AH1501" s="16" t="str">
        <f>IF(AND(B1501="Premier League",E1501="Live"),_xlfn.XLOOKUP(_xlfn.TEXTJOIN(" vs ",,C1501:D1501),Calendar!G:G,Calendar!B:B),IF(AND(B1501="Premier League",E1501="Highlights"),_xlfn.XLOOKUP(H1501,Calendar!O:O,Calendar!N:N,,-1),""))</f>
        <v/>
      </c>
      <c r="AI1501" s="61" t="str">
        <f>IF(AND(AH1501&lt;&gt;"",E1501="Live"),_xlfn.XLOOKUP(_xlfn.TEXTJOIN(" vs ",,C1501:D1501),Calendar!G:G,Calendar!K:K),"")</f>
        <v/>
      </c>
      <c r="AJ1501" s="61" t="str">
        <f>IF(AND(K1501&lt;&gt;"Match of the Day",K1501&lt;&gt;"Match of the Day 2",K1501&lt;&gt;"Match of the Day Repeat"),"",1+MAX($AJ$10:AJ1500))</f>
        <v/>
      </c>
    </row>
    <row r="1502" spans="34:36" x14ac:dyDescent="0.35">
      <c r="AH1502" s="16" t="str">
        <f>IF(AND(B1502="Premier League",E1502="Live"),_xlfn.XLOOKUP(_xlfn.TEXTJOIN(" vs ",,C1502:D1502),Calendar!G:G,Calendar!B:B),IF(AND(B1502="Premier League",E1502="Highlights"),_xlfn.XLOOKUP(H1502,Calendar!O:O,Calendar!N:N,,-1),""))</f>
        <v/>
      </c>
      <c r="AI1502" s="61" t="str">
        <f>IF(AND(AH1502&lt;&gt;"",E1502="Live"),_xlfn.XLOOKUP(_xlfn.TEXTJOIN(" vs ",,C1502:D1502),Calendar!G:G,Calendar!K:K),"")</f>
        <v/>
      </c>
      <c r="AJ1502" s="61" t="str">
        <f>IF(AND(K1502&lt;&gt;"Match of the Day",K1502&lt;&gt;"Match of the Day 2",K1502&lt;&gt;"Match of the Day Repeat"),"",1+MAX($AJ$10:AJ1501))</f>
        <v/>
      </c>
    </row>
    <row r="1503" spans="34:36" x14ac:dyDescent="0.35">
      <c r="AH1503" s="16" t="str">
        <f>IF(AND(B1503="Premier League",E1503="Live"),_xlfn.XLOOKUP(_xlfn.TEXTJOIN(" vs ",,C1503:D1503),Calendar!G:G,Calendar!B:B),IF(AND(B1503="Premier League",E1503="Highlights"),_xlfn.XLOOKUP(H1503,Calendar!O:O,Calendar!N:N,,-1),""))</f>
        <v/>
      </c>
      <c r="AI1503" s="61" t="str">
        <f>IF(AND(AH1503&lt;&gt;"",E1503="Live"),_xlfn.XLOOKUP(_xlfn.TEXTJOIN(" vs ",,C1503:D1503),Calendar!G:G,Calendar!K:K),"")</f>
        <v/>
      </c>
      <c r="AJ1503" s="61" t="str">
        <f>IF(AND(K1503&lt;&gt;"Match of the Day",K1503&lt;&gt;"Match of the Day 2",K1503&lt;&gt;"Match of the Day Repeat"),"",1+MAX($AJ$10:AJ1502))</f>
        <v/>
      </c>
    </row>
    <row r="1504" spans="34:36" x14ac:dyDescent="0.35">
      <c r="AH1504" s="16" t="str">
        <f>IF(AND(B1504="Premier League",E1504="Live"),_xlfn.XLOOKUP(_xlfn.TEXTJOIN(" vs ",,C1504:D1504),Calendar!G:G,Calendar!B:B),IF(AND(B1504="Premier League",E1504="Highlights"),_xlfn.XLOOKUP(H1504,Calendar!O:O,Calendar!N:N,,-1),""))</f>
        <v/>
      </c>
      <c r="AI1504" s="61" t="str">
        <f>IF(AND(AH1504&lt;&gt;"",E1504="Live"),_xlfn.XLOOKUP(_xlfn.TEXTJOIN(" vs ",,C1504:D1504),Calendar!G:G,Calendar!K:K),"")</f>
        <v/>
      </c>
      <c r="AJ1504" s="61" t="str">
        <f>IF(AND(K1504&lt;&gt;"Match of the Day",K1504&lt;&gt;"Match of the Day 2",K1504&lt;&gt;"Match of the Day Repeat"),"",1+MAX($AJ$10:AJ1503))</f>
        <v/>
      </c>
    </row>
    <row r="1505" spans="34:36" x14ac:dyDescent="0.35">
      <c r="AH1505" s="16" t="str">
        <f>IF(AND(B1505="Premier League",E1505="Live"),_xlfn.XLOOKUP(_xlfn.TEXTJOIN(" vs ",,C1505:D1505),Calendar!G:G,Calendar!B:B),IF(AND(B1505="Premier League",E1505="Highlights"),_xlfn.XLOOKUP(H1505,Calendar!O:O,Calendar!N:N,,-1),""))</f>
        <v/>
      </c>
      <c r="AI1505" s="61" t="str">
        <f>IF(AND(AH1505&lt;&gt;"",E1505="Live"),_xlfn.XLOOKUP(_xlfn.TEXTJOIN(" vs ",,C1505:D1505),Calendar!G:G,Calendar!K:K),"")</f>
        <v/>
      </c>
      <c r="AJ1505" s="61" t="str">
        <f>IF(AND(K1505&lt;&gt;"Match of the Day",K1505&lt;&gt;"Match of the Day 2",K1505&lt;&gt;"Match of the Day Repeat"),"",1+MAX($AJ$10:AJ1504))</f>
        <v/>
      </c>
    </row>
    <row r="1506" spans="34:36" x14ac:dyDescent="0.35">
      <c r="AH1506" s="16" t="str">
        <f>IF(AND(B1506="Premier League",E1506="Live"),_xlfn.XLOOKUP(_xlfn.TEXTJOIN(" vs ",,C1506:D1506),Calendar!G:G,Calendar!B:B),IF(AND(B1506="Premier League",E1506="Highlights"),_xlfn.XLOOKUP(H1506,Calendar!O:O,Calendar!N:N,,-1),""))</f>
        <v/>
      </c>
      <c r="AI1506" s="61" t="str">
        <f>IF(AND(AH1506&lt;&gt;"",E1506="Live"),_xlfn.XLOOKUP(_xlfn.TEXTJOIN(" vs ",,C1506:D1506),Calendar!G:G,Calendar!K:K),"")</f>
        <v/>
      </c>
      <c r="AJ1506" s="61" t="str">
        <f>IF(AND(K1506&lt;&gt;"Match of the Day",K1506&lt;&gt;"Match of the Day 2",K1506&lt;&gt;"Match of the Day Repeat"),"",1+MAX($AJ$10:AJ1505))</f>
        <v/>
      </c>
    </row>
    <row r="1507" spans="34:36" x14ac:dyDescent="0.35">
      <c r="AH1507" s="16" t="str">
        <f>IF(AND(B1507="Premier League",E1507="Live"),_xlfn.XLOOKUP(_xlfn.TEXTJOIN(" vs ",,C1507:D1507),Calendar!G:G,Calendar!B:B),IF(AND(B1507="Premier League",E1507="Highlights"),_xlfn.XLOOKUP(H1507,Calendar!O:O,Calendar!N:N,,-1),""))</f>
        <v/>
      </c>
      <c r="AI1507" s="61" t="str">
        <f>IF(AND(AH1507&lt;&gt;"",E1507="Live"),_xlfn.XLOOKUP(_xlfn.TEXTJOIN(" vs ",,C1507:D1507),Calendar!G:G,Calendar!K:K),"")</f>
        <v/>
      </c>
      <c r="AJ1507" s="61" t="str">
        <f>IF(AND(K1507&lt;&gt;"Match of the Day",K1507&lt;&gt;"Match of the Day 2",K1507&lt;&gt;"Match of the Day Repeat"),"",1+MAX($AJ$10:AJ1506))</f>
        <v/>
      </c>
    </row>
    <row r="1508" spans="34:36" x14ac:dyDescent="0.35">
      <c r="AH1508" s="16" t="str">
        <f>IF(AND(B1508="Premier League",E1508="Live"),_xlfn.XLOOKUP(_xlfn.TEXTJOIN(" vs ",,C1508:D1508),Calendar!G:G,Calendar!B:B),IF(AND(B1508="Premier League",E1508="Highlights"),_xlfn.XLOOKUP(H1508,Calendar!O:O,Calendar!N:N,,-1),""))</f>
        <v/>
      </c>
      <c r="AI1508" s="61" t="str">
        <f>IF(AND(AH1508&lt;&gt;"",E1508="Live"),_xlfn.XLOOKUP(_xlfn.TEXTJOIN(" vs ",,C1508:D1508),Calendar!G:G,Calendar!K:K),"")</f>
        <v/>
      </c>
      <c r="AJ1508" s="61" t="str">
        <f>IF(AND(K1508&lt;&gt;"Match of the Day",K1508&lt;&gt;"Match of the Day 2",K1508&lt;&gt;"Match of the Day Repeat"),"",1+MAX($AJ$10:AJ1507))</f>
        <v/>
      </c>
    </row>
    <row r="1509" spans="34:36" x14ac:dyDescent="0.35">
      <c r="AH1509" s="16" t="str">
        <f>IF(AND(B1509="Premier League",E1509="Live"),_xlfn.XLOOKUP(_xlfn.TEXTJOIN(" vs ",,C1509:D1509),Calendar!G:G,Calendar!B:B),IF(AND(B1509="Premier League",E1509="Highlights"),_xlfn.XLOOKUP(H1509,Calendar!O:O,Calendar!N:N,,-1),""))</f>
        <v/>
      </c>
      <c r="AI1509" s="61" t="str">
        <f>IF(AND(AH1509&lt;&gt;"",E1509="Live"),_xlfn.XLOOKUP(_xlfn.TEXTJOIN(" vs ",,C1509:D1509),Calendar!G:G,Calendar!K:K),"")</f>
        <v/>
      </c>
      <c r="AJ1509" s="61" t="str">
        <f>IF(AND(K1509&lt;&gt;"Match of the Day",K1509&lt;&gt;"Match of the Day 2",K1509&lt;&gt;"Match of the Day Repeat"),"",1+MAX($AJ$10:AJ1508))</f>
        <v/>
      </c>
    </row>
    <row r="1510" spans="34:36" x14ac:dyDescent="0.35">
      <c r="AH1510" s="16" t="str">
        <f>IF(AND(B1510="Premier League",E1510="Live"),_xlfn.XLOOKUP(_xlfn.TEXTJOIN(" vs ",,C1510:D1510),Calendar!G:G,Calendar!B:B),IF(AND(B1510="Premier League",E1510="Highlights"),_xlfn.XLOOKUP(H1510,Calendar!O:O,Calendar!N:N,,-1),""))</f>
        <v/>
      </c>
      <c r="AI1510" s="61" t="str">
        <f>IF(AND(AH1510&lt;&gt;"",E1510="Live"),_xlfn.XLOOKUP(_xlfn.TEXTJOIN(" vs ",,C1510:D1510),Calendar!G:G,Calendar!K:K),"")</f>
        <v/>
      </c>
      <c r="AJ1510" s="61" t="str">
        <f>IF(AND(K1510&lt;&gt;"Match of the Day",K1510&lt;&gt;"Match of the Day 2",K1510&lt;&gt;"Match of the Day Repeat"),"",1+MAX($AJ$10:AJ1509))</f>
        <v/>
      </c>
    </row>
    <row r="1511" spans="34:36" x14ac:dyDescent="0.35">
      <c r="AH1511" s="16" t="str">
        <f>IF(AND(B1511="Premier League",E1511="Live"),_xlfn.XLOOKUP(_xlfn.TEXTJOIN(" vs ",,C1511:D1511),Calendar!G:G,Calendar!B:B),IF(AND(B1511="Premier League",E1511="Highlights"),_xlfn.XLOOKUP(H1511,Calendar!O:O,Calendar!N:N,,-1),""))</f>
        <v/>
      </c>
      <c r="AI1511" s="61" t="str">
        <f>IF(AND(AH1511&lt;&gt;"",E1511="Live"),_xlfn.XLOOKUP(_xlfn.TEXTJOIN(" vs ",,C1511:D1511),Calendar!G:G,Calendar!K:K),"")</f>
        <v/>
      </c>
      <c r="AJ1511" s="61" t="str">
        <f>IF(AND(K1511&lt;&gt;"Match of the Day",K1511&lt;&gt;"Match of the Day 2",K1511&lt;&gt;"Match of the Day Repeat"),"",1+MAX($AJ$10:AJ1510))</f>
        <v/>
      </c>
    </row>
    <row r="1512" spans="34:36" x14ac:dyDescent="0.35">
      <c r="AH1512" s="16" t="str">
        <f>IF(AND(B1512="Premier League",E1512="Live"),_xlfn.XLOOKUP(_xlfn.TEXTJOIN(" vs ",,C1512:D1512),Calendar!G:G,Calendar!B:B),IF(AND(B1512="Premier League",E1512="Highlights"),_xlfn.XLOOKUP(H1512,Calendar!O:O,Calendar!N:N,,-1),""))</f>
        <v/>
      </c>
      <c r="AI1512" s="61" t="str">
        <f>IF(AND(AH1512&lt;&gt;"",E1512="Live"),_xlfn.XLOOKUP(_xlfn.TEXTJOIN(" vs ",,C1512:D1512),Calendar!G:G,Calendar!K:K),"")</f>
        <v/>
      </c>
      <c r="AJ1512" s="61" t="str">
        <f>IF(AND(K1512&lt;&gt;"Match of the Day",K1512&lt;&gt;"Match of the Day 2",K1512&lt;&gt;"Match of the Day Repeat"),"",1+MAX($AJ$10:AJ1511))</f>
        <v/>
      </c>
    </row>
    <row r="1513" spans="34:36" x14ac:dyDescent="0.35">
      <c r="AH1513" s="16" t="str">
        <f>IF(AND(B1513="Premier League",E1513="Live"),_xlfn.XLOOKUP(_xlfn.TEXTJOIN(" vs ",,C1513:D1513),Calendar!G:G,Calendar!B:B),IF(AND(B1513="Premier League",E1513="Highlights"),_xlfn.XLOOKUP(H1513,Calendar!O:O,Calendar!N:N,,-1),""))</f>
        <v/>
      </c>
      <c r="AI1513" s="61" t="str">
        <f>IF(AND(AH1513&lt;&gt;"",E1513="Live"),_xlfn.XLOOKUP(_xlfn.TEXTJOIN(" vs ",,C1513:D1513),Calendar!G:G,Calendar!K:K),"")</f>
        <v/>
      </c>
      <c r="AJ1513" s="61" t="str">
        <f>IF(AND(K1513&lt;&gt;"Match of the Day",K1513&lt;&gt;"Match of the Day 2",K1513&lt;&gt;"Match of the Day Repeat"),"",1+MAX($AJ$10:AJ1512))</f>
        <v/>
      </c>
    </row>
    <row r="1514" spans="34:36" x14ac:dyDescent="0.35">
      <c r="AH1514" s="16" t="str">
        <f>IF(AND(B1514="Premier League",E1514="Live"),_xlfn.XLOOKUP(_xlfn.TEXTJOIN(" vs ",,C1514:D1514),Calendar!G:G,Calendar!B:B),IF(AND(B1514="Premier League",E1514="Highlights"),_xlfn.XLOOKUP(H1514,Calendar!O:O,Calendar!N:N,,-1),""))</f>
        <v/>
      </c>
      <c r="AI1514" s="61" t="str">
        <f>IF(AND(AH1514&lt;&gt;"",E1514="Live"),_xlfn.XLOOKUP(_xlfn.TEXTJOIN(" vs ",,C1514:D1514),Calendar!G:G,Calendar!K:K),"")</f>
        <v/>
      </c>
      <c r="AJ1514" s="61" t="str">
        <f>IF(AND(K1514&lt;&gt;"Match of the Day",K1514&lt;&gt;"Match of the Day 2",K1514&lt;&gt;"Match of the Day Repeat"),"",1+MAX($AJ$10:AJ1513))</f>
        <v/>
      </c>
    </row>
    <row r="1515" spans="34:36" x14ac:dyDescent="0.35">
      <c r="AH1515" s="16" t="str">
        <f>IF(AND(B1515="Premier League",E1515="Live"),_xlfn.XLOOKUP(_xlfn.TEXTJOIN(" vs ",,C1515:D1515),Calendar!G:G,Calendar!B:B),IF(AND(B1515="Premier League",E1515="Highlights"),_xlfn.XLOOKUP(H1515,Calendar!O:O,Calendar!N:N,,-1),""))</f>
        <v/>
      </c>
      <c r="AI1515" s="61" t="str">
        <f>IF(AND(AH1515&lt;&gt;"",E1515="Live"),_xlfn.XLOOKUP(_xlfn.TEXTJOIN(" vs ",,C1515:D1515),Calendar!G:G,Calendar!K:K),"")</f>
        <v/>
      </c>
      <c r="AJ1515" s="61" t="str">
        <f>IF(AND(K1515&lt;&gt;"Match of the Day",K1515&lt;&gt;"Match of the Day 2",K1515&lt;&gt;"Match of the Day Repeat"),"",1+MAX($AJ$10:AJ1514))</f>
        <v/>
      </c>
    </row>
    <row r="1516" spans="34:36" x14ac:dyDescent="0.35">
      <c r="AH1516" s="16" t="str">
        <f>IF(AND(B1516="Premier League",E1516="Live"),_xlfn.XLOOKUP(_xlfn.TEXTJOIN(" vs ",,C1516:D1516),Calendar!G:G,Calendar!B:B),IF(AND(B1516="Premier League",E1516="Highlights"),_xlfn.XLOOKUP(H1516,Calendar!O:O,Calendar!N:N,,-1),""))</f>
        <v/>
      </c>
      <c r="AI1516" s="61" t="str">
        <f>IF(AND(AH1516&lt;&gt;"",E1516="Live"),_xlfn.XLOOKUP(_xlfn.TEXTJOIN(" vs ",,C1516:D1516),Calendar!G:G,Calendar!K:K),"")</f>
        <v/>
      </c>
      <c r="AJ1516" s="61" t="str">
        <f>IF(AND(K1516&lt;&gt;"Match of the Day",K1516&lt;&gt;"Match of the Day 2",K1516&lt;&gt;"Match of the Day Repeat"),"",1+MAX($AJ$10:AJ1515))</f>
        <v/>
      </c>
    </row>
    <row r="1517" spans="34:36" x14ac:dyDescent="0.35">
      <c r="AH1517" s="16" t="str">
        <f>IF(AND(B1517="Premier League",E1517="Live"),_xlfn.XLOOKUP(_xlfn.TEXTJOIN(" vs ",,C1517:D1517),Calendar!G:G,Calendar!B:B),IF(AND(B1517="Premier League",E1517="Highlights"),_xlfn.XLOOKUP(H1517,Calendar!O:O,Calendar!N:N,,-1),""))</f>
        <v/>
      </c>
      <c r="AI1517" s="61" t="str">
        <f>IF(AND(AH1517&lt;&gt;"",E1517="Live"),_xlfn.XLOOKUP(_xlfn.TEXTJOIN(" vs ",,C1517:D1517),Calendar!G:G,Calendar!K:K),"")</f>
        <v/>
      </c>
      <c r="AJ1517" s="61" t="str">
        <f>IF(AND(K1517&lt;&gt;"Match of the Day",K1517&lt;&gt;"Match of the Day 2",K1517&lt;&gt;"Match of the Day Repeat"),"",1+MAX($AJ$10:AJ1516))</f>
        <v/>
      </c>
    </row>
    <row r="1518" spans="34:36" x14ac:dyDescent="0.35">
      <c r="AH1518" s="16" t="str">
        <f>IF(AND(B1518="Premier League",E1518="Live"),_xlfn.XLOOKUP(_xlfn.TEXTJOIN(" vs ",,C1518:D1518),Calendar!G:G,Calendar!B:B),IF(AND(B1518="Premier League",E1518="Highlights"),_xlfn.XLOOKUP(H1518,Calendar!O:O,Calendar!N:N,,-1),""))</f>
        <v/>
      </c>
      <c r="AI1518" s="61" t="str">
        <f>IF(AND(AH1518&lt;&gt;"",E1518="Live"),_xlfn.XLOOKUP(_xlfn.TEXTJOIN(" vs ",,C1518:D1518),Calendar!G:G,Calendar!K:K),"")</f>
        <v/>
      </c>
      <c r="AJ1518" s="61" t="str">
        <f>IF(AND(K1518&lt;&gt;"Match of the Day",K1518&lt;&gt;"Match of the Day 2",K1518&lt;&gt;"Match of the Day Repeat"),"",1+MAX($AJ$10:AJ1517))</f>
        <v/>
      </c>
    </row>
    <row r="1519" spans="34:36" x14ac:dyDescent="0.35">
      <c r="AH1519" s="16" t="str">
        <f>IF(AND(B1519="Premier League",E1519="Live"),_xlfn.XLOOKUP(_xlfn.TEXTJOIN(" vs ",,C1519:D1519),Calendar!G:G,Calendar!B:B),IF(AND(B1519="Premier League",E1519="Highlights"),_xlfn.XLOOKUP(H1519,Calendar!O:O,Calendar!N:N,,-1),""))</f>
        <v/>
      </c>
      <c r="AI1519" s="61" t="str">
        <f>IF(AND(AH1519&lt;&gt;"",E1519="Live"),_xlfn.XLOOKUP(_xlfn.TEXTJOIN(" vs ",,C1519:D1519),Calendar!G:G,Calendar!K:K),"")</f>
        <v/>
      </c>
      <c r="AJ1519" s="61" t="str">
        <f>IF(AND(K1519&lt;&gt;"Match of the Day",K1519&lt;&gt;"Match of the Day 2",K1519&lt;&gt;"Match of the Day Repeat"),"",1+MAX($AJ$10:AJ1518))</f>
        <v/>
      </c>
    </row>
    <row r="1520" spans="34:36" x14ac:dyDescent="0.35">
      <c r="AH1520" s="16" t="str">
        <f>IF(AND(B1520="Premier League",E1520="Live"),_xlfn.XLOOKUP(_xlfn.TEXTJOIN(" vs ",,C1520:D1520),Calendar!G:G,Calendar!B:B),IF(AND(B1520="Premier League",E1520="Highlights"),_xlfn.XLOOKUP(H1520,Calendar!O:O,Calendar!N:N,,-1),""))</f>
        <v/>
      </c>
      <c r="AI1520" s="61" t="str">
        <f>IF(AND(AH1520&lt;&gt;"",E1520="Live"),_xlfn.XLOOKUP(_xlfn.TEXTJOIN(" vs ",,C1520:D1520),Calendar!G:G,Calendar!K:K),"")</f>
        <v/>
      </c>
      <c r="AJ1520" s="61" t="str">
        <f>IF(AND(K1520&lt;&gt;"Match of the Day",K1520&lt;&gt;"Match of the Day 2",K1520&lt;&gt;"Match of the Day Repeat"),"",1+MAX($AJ$10:AJ1519))</f>
        <v/>
      </c>
    </row>
    <row r="1521" spans="34:36" x14ac:dyDescent="0.35">
      <c r="AH1521" s="16" t="str">
        <f>IF(AND(B1521="Premier League",E1521="Live"),_xlfn.XLOOKUP(_xlfn.TEXTJOIN(" vs ",,C1521:D1521),Calendar!G:G,Calendar!B:B),IF(AND(B1521="Premier League",E1521="Highlights"),_xlfn.XLOOKUP(H1521,Calendar!O:O,Calendar!N:N,,-1),""))</f>
        <v/>
      </c>
      <c r="AI1521" s="61" t="str">
        <f>IF(AND(AH1521&lt;&gt;"",E1521="Live"),_xlfn.XLOOKUP(_xlfn.TEXTJOIN(" vs ",,C1521:D1521),Calendar!G:G,Calendar!K:K),"")</f>
        <v/>
      </c>
      <c r="AJ1521" s="61" t="str">
        <f>IF(AND(K1521&lt;&gt;"Match of the Day",K1521&lt;&gt;"Match of the Day 2",K1521&lt;&gt;"Match of the Day Repeat"),"",1+MAX($AJ$10:AJ1520))</f>
        <v/>
      </c>
    </row>
    <row r="1522" spans="34:36" x14ac:dyDescent="0.35">
      <c r="AH1522" s="16" t="str">
        <f>IF(AND(B1522="Premier League",E1522="Live"),_xlfn.XLOOKUP(_xlfn.TEXTJOIN(" vs ",,C1522:D1522),Calendar!G:G,Calendar!B:B),IF(AND(B1522="Premier League",E1522="Highlights"),_xlfn.XLOOKUP(H1522,Calendar!O:O,Calendar!N:N,,-1),""))</f>
        <v/>
      </c>
      <c r="AI1522" s="61" t="str">
        <f>IF(AND(AH1522&lt;&gt;"",E1522="Live"),_xlfn.XLOOKUP(_xlfn.TEXTJOIN(" vs ",,C1522:D1522),Calendar!G:G,Calendar!K:K),"")</f>
        <v/>
      </c>
      <c r="AJ1522" s="61" t="str">
        <f>IF(AND(K1522&lt;&gt;"Match of the Day",K1522&lt;&gt;"Match of the Day 2",K1522&lt;&gt;"Match of the Day Repeat"),"",1+MAX($AJ$10:AJ1521))</f>
        <v/>
      </c>
    </row>
    <row r="1523" spans="34:36" x14ac:dyDescent="0.35">
      <c r="AH1523" s="16" t="str">
        <f>IF(AND(B1523="Premier League",E1523="Live"),_xlfn.XLOOKUP(_xlfn.TEXTJOIN(" vs ",,C1523:D1523),Calendar!G:G,Calendar!B:B),IF(AND(B1523="Premier League",E1523="Highlights"),_xlfn.XLOOKUP(H1523,Calendar!O:O,Calendar!N:N,,-1),""))</f>
        <v/>
      </c>
      <c r="AI1523" s="61" t="str">
        <f>IF(AND(AH1523&lt;&gt;"",E1523="Live"),_xlfn.XLOOKUP(_xlfn.TEXTJOIN(" vs ",,C1523:D1523),Calendar!G:G,Calendar!K:K),"")</f>
        <v/>
      </c>
      <c r="AJ1523" s="61" t="str">
        <f>IF(AND(K1523&lt;&gt;"Match of the Day",K1523&lt;&gt;"Match of the Day 2",K1523&lt;&gt;"Match of the Day Repeat"),"",1+MAX($AJ$10:AJ1522))</f>
        <v/>
      </c>
    </row>
    <row r="1524" spans="34:36" x14ac:dyDescent="0.35">
      <c r="AH1524" s="16" t="str">
        <f>IF(AND(B1524="Premier League",E1524="Live"),_xlfn.XLOOKUP(_xlfn.TEXTJOIN(" vs ",,C1524:D1524),Calendar!G:G,Calendar!B:B),IF(AND(B1524="Premier League",E1524="Highlights"),_xlfn.XLOOKUP(H1524,Calendar!O:O,Calendar!N:N,,-1),""))</f>
        <v/>
      </c>
      <c r="AI1524" s="61" t="str">
        <f>IF(AND(AH1524&lt;&gt;"",E1524="Live"),_xlfn.XLOOKUP(_xlfn.TEXTJOIN(" vs ",,C1524:D1524),Calendar!G:G,Calendar!K:K),"")</f>
        <v/>
      </c>
      <c r="AJ1524" s="61" t="str">
        <f>IF(AND(K1524&lt;&gt;"Match of the Day",K1524&lt;&gt;"Match of the Day 2",K1524&lt;&gt;"Match of the Day Repeat"),"",1+MAX($AJ$10:AJ1523))</f>
        <v/>
      </c>
    </row>
    <row r="1525" spans="34:36" x14ac:dyDescent="0.35">
      <c r="AH1525" s="16" t="str">
        <f>IF(AND(B1525="Premier League",E1525="Live"),_xlfn.XLOOKUP(_xlfn.TEXTJOIN(" vs ",,C1525:D1525),Calendar!G:G,Calendar!B:B),IF(AND(B1525="Premier League",E1525="Highlights"),_xlfn.XLOOKUP(H1525,Calendar!O:O,Calendar!N:N,,-1),""))</f>
        <v/>
      </c>
      <c r="AI1525" s="61" t="str">
        <f>IF(AND(AH1525&lt;&gt;"",E1525="Live"),_xlfn.XLOOKUP(_xlfn.TEXTJOIN(" vs ",,C1525:D1525),Calendar!G:G,Calendar!K:K),"")</f>
        <v/>
      </c>
      <c r="AJ1525" s="61" t="str">
        <f>IF(AND(K1525&lt;&gt;"Match of the Day",K1525&lt;&gt;"Match of the Day 2",K1525&lt;&gt;"Match of the Day Repeat"),"",1+MAX($AJ$10:AJ1524))</f>
        <v/>
      </c>
    </row>
    <row r="1526" spans="34:36" x14ac:dyDescent="0.35">
      <c r="AH1526" s="16" t="str">
        <f>IF(AND(B1526="Premier League",E1526="Live"),_xlfn.XLOOKUP(_xlfn.TEXTJOIN(" vs ",,C1526:D1526),Calendar!G:G,Calendar!B:B),IF(AND(B1526="Premier League",E1526="Highlights"),_xlfn.XLOOKUP(H1526,Calendar!O:O,Calendar!N:N,,-1),""))</f>
        <v/>
      </c>
      <c r="AI1526" s="61" t="str">
        <f>IF(AND(AH1526&lt;&gt;"",E1526="Live"),_xlfn.XLOOKUP(_xlfn.TEXTJOIN(" vs ",,C1526:D1526),Calendar!G:G,Calendar!K:K),"")</f>
        <v/>
      </c>
      <c r="AJ1526" s="61" t="str">
        <f>IF(AND(K1526&lt;&gt;"Match of the Day",K1526&lt;&gt;"Match of the Day 2",K1526&lt;&gt;"Match of the Day Repeat"),"",1+MAX($AJ$10:AJ1525))</f>
        <v/>
      </c>
    </row>
    <row r="1527" spans="34:36" x14ac:dyDescent="0.35">
      <c r="AH1527" s="16" t="str">
        <f>IF(AND(B1527="Premier League",E1527="Live"),_xlfn.XLOOKUP(_xlfn.TEXTJOIN(" vs ",,C1527:D1527),Calendar!G:G,Calendar!B:B),IF(AND(B1527="Premier League",E1527="Highlights"),_xlfn.XLOOKUP(H1527,Calendar!O:O,Calendar!N:N,,-1),""))</f>
        <v/>
      </c>
      <c r="AI1527" s="61" t="str">
        <f>IF(AND(AH1527&lt;&gt;"",E1527="Live"),_xlfn.XLOOKUP(_xlfn.TEXTJOIN(" vs ",,C1527:D1527),Calendar!G:G,Calendar!K:K),"")</f>
        <v/>
      </c>
      <c r="AJ1527" s="61" t="str">
        <f>IF(AND(K1527&lt;&gt;"Match of the Day",K1527&lt;&gt;"Match of the Day 2",K1527&lt;&gt;"Match of the Day Repeat"),"",1+MAX($AJ$10:AJ1526))</f>
        <v/>
      </c>
    </row>
    <row r="1528" spans="34:36" x14ac:dyDescent="0.35">
      <c r="AH1528" s="16" t="str">
        <f>IF(AND(B1528="Premier League",E1528="Live"),_xlfn.XLOOKUP(_xlfn.TEXTJOIN(" vs ",,C1528:D1528),Calendar!G:G,Calendar!B:B),IF(AND(B1528="Premier League",E1528="Highlights"),_xlfn.XLOOKUP(H1528,Calendar!O:O,Calendar!N:N,,-1),""))</f>
        <v/>
      </c>
      <c r="AI1528" s="61" t="str">
        <f>IF(AND(AH1528&lt;&gt;"",E1528="Live"),_xlfn.XLOOKUP(_xlfn.TEXTJOIN(" vs ",,C1528:D1528),Calendar!G:G,Calendar!K:K),"")</f>
        <v/>
      </c>
      <c r="AJ1528" s="61" t="str">
        <f>IF(AND(K1528&lt;&gt;"Match of the Day",K1528&lt;&gt;"Match of the Day 2",K1528&lt;&gt;"Match of the Day Repeat"),"",1+MAX($AJ$10:AJ1527))</f>
        <v/>
      </c>
    </row>
    <row r="1529" spans="34:36" x14ac:dyDescent="0.35">
      <c r="AH1529" s="16" t="str">
        <f>IF(AND(B1529="Premier League",E1529="Live"),_xlfn.XLOOKUP(_xlfn.TEXTJOIN(" vs ",,C1529:D1529),Calendar!G:G,Calendar!B:B),IF(AND(B1529="Premier League",E1529="Highlights"),_xlfn.XLOOKUP(H1529,Calendar!O:O,Calendar!N:N,,-1),""))</f>
        <v/>
      </c>
      <c r="AI1529" s="61" t="str">
        <f>IF(AND(AH1529&lt;&gt;"",E1529="Live"),_xlfn.XLOOKUP(_xlfn.TEXTJOIN(" vs ",,C1529:D1529),Calendar!G:G,Calendar!K:K),"")</f>
        <v/>
      </c>
      <c r="AJ1529" s="61" t="str">
        <f>IF(AND(K1529&lt;&gt;"Match of the Day",K1529&lt;&gt;"Match of the Day 2",K1529&lt;&gt;"Match of the Day Repeat"),"",1+MAX($AJ$10:AJ1528))</f>
        <v/>
      </c>
    </row>
    <row r="1530" spans="34:36" x14ac:dyDescent="0.35">
      <c r="AH1530" s="16" t="str">
        <f>IF(AND(B1530="Premier League",E1530="Live"),_xlfn.XLOOKUP(_xlfn.TEXTJOIN(" vs ",,C1530:D1530),Calendar!G:G,Calendar!B:B),IF(AND(B1530="Premier League",E1530="Highlights"),_xlfn.XLOOKUP(H1530,Calendar!O:O,Calendar!N:N,,-1),""))</f>
        <v/>
      </c>
      <c r="AI1530" s="61" t="str">
        <f>IF(AND(AH1530&lt;&gt;"",E1530="Live"),_xlfn.XLOOKUP(_xlfn.TEXTJOIN(" vs ",,C1530:D1530),Calendar!G:G,Calendar!K:K),"")</f>
        <v/>
      </c>
      <c r="AJ1530" s="61" t="str">
        <f>IF(AND(K1530&lt;&gt;"Match of the Day",K1530&lt;&gt;"Match of the Day 2",K1530&lt;&gt;"Match of the Day Repeat"),"",1+MAX($AJ$10:AJ1529))</f>
        <v/>
      </c>
    </row>
    <row r="1531" spans="34:36" x14ac:dyDescent="0.35">
      <c r="AH1531" s="16" t="str">
        <f>IF(AND(B1531="Premier League",E1531="Live"),_xlfn.XLOOKUP(_xlfn.TEXTJOIN(" vs ",,C1531:D1531),Calendar!G:G,Calendar!B:B),IF(AND(B1531="Premier League",E1531="Highlights"),_xlfn.XLOOKUP(H1531,Calendar!O:O,Calendar!N:N,,-1),""))</f>
        <v/>
      </c>
      <c r="AI1531" s="61" t="str">
        <f>IF(AND(AH1531&lt;&gt;"",E1531="Live"),_xlfn.XLOOKUP(_xlfn.TEXTJOIN(" vs ",,C1531:D1531),Calendar!G:G,Calendar!K:K),"")</f>
        <v/>
      </c>
      <c r="AJ1531" s="61" t="str">
        <f>IF(AND(K1531&lt;&gt;"Match of the Day",K1531&lt;&gt;"Match of the Day 2",K1531&lt;&gt;"Match of the Day Repeat"),"",1+MAX($AJ$10:AJ1530))</f>
        <v/>
      </c>
    </row>
    <row r="1532" spans="34:36" x14ac:dyDescent="0.35">
      <c r="AH1532" s="16" t="str">
        <f>IF(AND(B1532="Premier League",E1532="Live"),_xlfn.XLOOKUP(_xlfn.TEXTJOIN(" vs ",,C1532:D1532),Calendar!G:G,Calendar!B:B),IF(AND(B1532="Premier League",E1532="Highlights"),_xlfn.XLOOKUP(H1532,Calendar!O:O,Calendar!N:N,,-1),""))</f>
        <v/>
      </c>
      <c r="AI1532" s="61" t="str">
        <f>IF(AND(AH1532&lt;&gt;"",E1532="Live"),_xlfn.XLOOKUP(_xlfn.TEXTJOIN(" vs ",,C1532:D1532),Calendar!G:G,Calendar!K:K),"")</f>
        <v/>
      </c>
      <c r="AJ1532" s="61" t="str">
        <f>IF(AND(K1532&lt;&gt;"Match of the Day",K1532&lt;&gt;"Match of the Day 2",K1532&lt;&gt;"Match of the Day Repeat"),"",1+MAX($AJ$10:AJ1531))</f>
        <v/>
      </c>
    </row>
    <row r="1533" spans="34:36" x14ac:dyDescent="0.35">
      <c r="AH1533" s="16" t="str">
        <f>IF(AND(B1533="Premier League",E1533="Live"),_xlfn.XLOOKUP(_xlfn.TEXTJOIN(" vs ",,C1533:D1533),Calendar!G:G,Calendar!B:B),IF(AND(B1533="Premier League",E1533="Highlights"),_xlfn.XLOOKUP(H1533,Calendar!O:O,Calendar!N:N,,-1),""))</f>
        <v/>
      </c>
      <c r="AI1533" s="61" t="str">
        <f>IF(AND(AH1533&lt;&gt;"",E1533="Live"),_xlfn.XLOOKUP(_xlfn.TEXTJOIN(" vs ",,C1533:D1533),Calendar!G:G,Calendar!K:K),"")</f>
        <v/>
      </c>
      <c r="AJ1533" s="61" t="str">
        <f>IF(AND(K1533&lt;&gt;"Match of the Day",K1533&lt;&gt;"Match of the Day 2",K1533&lt;&gt;"Match of the Day Repeat"),"",1+MAX($AJ$10:AJ1532))</f>
        <v/>
      </c>
    </row>
    <row r="1534" spans="34:36" x14ac:dyDescent="0.35">
      <c r="AH1534" s="16" t="str">
        <f>IF(AND(B1534="Premier League",E1534="Live"),_xlfn.XLOOKUP(_xlfn.TEXTJOIN(" vs ",,C1534:D1534),Calendar!G:G,Calendar!B:B),IF(AND(B1534="Premier League",E1534="Highlights"),_xlfn.XLOOKUP(H1534,Calendar!O:O,Calendar!N:N,,-1),""))</f>
        <v/>
      </c>
      <c r="AI1534" s="61" t="str">
        <f>IF(AND(AH1534&lt;&gt;"",E1534="Live"),_xlfn.XLOOKUP(_xlfn.TEXTJOIN(" vs ",,C1534:D1534),Calendar!G:G,Calendar!K:K),"")</f>
        <v/>
      </c>
      <c r="AJ1534" s="61" t="str">
        <f>IF(AND(K1534&lt;&gt;"Match of the Day",K1534&lt;&gt;"Match of the Day 2",K1534&lt;&gt;"Match of the Day Repeat"),"",1+MAX($AJ$10:AJ1533))</f>
        <v/>
      </c>
    </row>
    <row r="1535" spans="34:36" x14ac:dyDescent="0.35">
      <c r="AH1535" s="16" t="str">
        <f>IF(AND(B1535="Premier League",E1535="Live"),_xlfn.XLOOKUP(_xlfn.TEXTJOIN(" vs ",,C1535:D1535),Calendar!G:G,Calendar!B:B),IF(AND(B1535="Premier League",E1535="Highlights"),_xlfn.XLOOKUP(H1535,Calendar!O:O,Calendar!N:N,,-1),""))</f>
        <v/>
      </c>
      <c r="AI1535" s="61" t="str">
        <f>IF(AND(AH1535&lt;&gt;"",E1535="Live"),_xlfn.XLOOKUP(_xlfn.TEXTJOIN(" vs ",,C1535:D1535),Calendar!G:G,Calendar!K:K),"")</f>
        <v/>
      </c>
      <c r="AJ1535" s="61" t="str">
        <f>IF(AND(K1535&lt;&gt;"Match of the Day",K1535&lt;&gt;"Match of the Day 2",K1535&lt;&gt;"Match of the Day Repeat"),"",1+MAX($AJ$10:AJ1534))</f>
        <v/>
      </c>
    </row>
    <row r="1536" spans="34:36" x14ac:dyDescent="0.35">
      <c r="AH1536" s="16" t="str">
        <f>IF(AND(B1536="Premier League",E1536="Live"),_xlfn.XLOOKUP(_xlfn.TEXTJOIN(" vs ",,C1536:D1536),Calendar!G:G,Calendar!B:B),IF(AND(B1536="Premier League",E1536="Highlights"),_xlfn.XLOOKUP(H1536,Calendar!O:O,Calendar!N:N,,-1),""))</f>
        <v/>
      </c>
      <c r="AI1536" s="61" t="str">
        <f>IF(AND(AH1536&lt;&gt;"",E1536="Live"),_xlfn.XLOOKUP(_xlfn.TEXTJOIN(" vs ",,C1536:D1536),Calendar!G:G,Calendar!K:K),"")</f>
        <v/>
      </c>
      <c r="AJ1536" s="61" t="str">
        <f>IF(AND(K1536&lt;&gt;"Match of the Day",K1536&lt;&gt;"Match of the Day 2",K1536&lt;&gt;"Match of the Day Repeat"),"",1+MAX($AJ$10:AJ1535))</f>
        <v/>
      </c>
    </row>
    <row r="1537" spans="34:36" x14ac:dyDescent="0.35">
      <c r="AH1537" s="16" t="str">
        <f>IF(AND(B1537="Premier League",E1537="Live"),_xlfn.XLOOKUP(_xlfn.TEXTJOIN(" vs ",,C1537:D1537),Calendar!G:G,Calendar!B:B),IF(AND(B1537="Premier League",E1537="Highlights"),_xlfn.XLOOKUP(H1537,Calendar!O:O,Calendar!N:N,,-1),""))</f>
        <v/>
      </c>
      <c r="AI1537" s="61" t="str">
        <f>IF(AND(AH1537&lt;&gt;"",E1537="Live"),_xlfn.XLOOKUP(_xlfn.TEXTJOIN(" vs ",,C1537:D1537),Calendar!G:G,Calendar!K:K),"")</f>
        <v/>
      </c>
      <c r="AJ1537" s="61" t="str">
        <f>IF(AND(K1537&lt;&gt;"Match of the Day",K1537&lt;&gt;"Match of the Day 2",K1537&lt;&gt;"Match of the Day Repeat"),"",1+MAX($AJ$10:AJ1536))</f>
        <v/>
      </c>
    </row>
    <row r="1538" spans="34:36" x14ac:dyDescent="0.35">
      <c r="AH1538" s="16" t="str">
        <f>IF(AND(B1538="Premier League",E1538="Live"),_xlfn.XLOOKUP(_xlfn.TEXTJOIN(" vs ",,C1538:D1538),Calendar!G:G,Calendar!B:B),IF(AND(B1538="Premier League",E1538="Highlights"),_xlfn.XLOOKUP(H1538,Calendar!O:O,Calendar!N:N,,-1),""))</f>
        <v/>
      </c>
      <c r="AI1538" s="61" t="str">
        <f>IF(AND(AH1538&lt;&gt;"",E1538="Live"),_xlfn.XLOOKUP(_xlfn.TEXTJOIN(" vs ",,C1538:D1538),Calendar!G:G,Calendar!K:K),"")</f>
        <v/>
      </c>
      <c r="AJ1538" s="61" t="str">
        <f>IF(AND(K1538&lt;&gt;"Match of the Day",K1538&lt;&gt;"Match of the Day 2",K1538&lt;&gt;"Match of the Day Repeat"),"",1+MAX($AJ$10:AJ1537))</f>
        <v/>
      </c>
    </row>
    <row r="1539" spans="34:36" x14ac:dyDescent="0.35">
      <c r="AH1539" s="16" t="str">
        <f>IF(AND(B1539="Premier League",E1539="Live"),_xlfn.XLOOKUP(_xlfn.TEXTJOIN(" vs ",,C1539:D1539),Calendar!G:G,Calendar!B:B),IF(AND(B1539="Premier League",E1539="Highlights"),_xlfn.XLOOKUP(H1539,Calendar!O:O,Calendar!N:N,,-1),""))</f>
        <v/>
      </c>
      <c r="AI1539" s="61" t="str">
        <f>IF(AND(AH1539&lt;&gt;"",E1539="Live"),_xlfn.XLOOKUP(_xlfn.TEXTJOIN(" vs ",,C1539:D1539),Calendar!G:G,Calendar!K:K),"")</f>
        <v/>
      </c>
      <c r="AJ1539" s="61" t="str">
        <f>IF(AND(K1539&lt;&gt;"Match of the Day",K1539&lt;&gt;"Match of the Day 2",K1539&lt;&gt;"Match of the Day Repeat"),"",1+MAX($AJ$10:AJ1538))</f>
        <v/>
      </c>
    </row>
    <row r="1540" spans="34:36" x14ac:dyDescent="0.35">
      <c r="AH1540" s="16" t="str">
        <f>IF(AND(B1540="Premier League",E1540="Live"),_xlfn.XLOOKUP(_xlfn.TEXTJOIN(" vs ",,C1540:D1540),Calendar!G:G,Calendar!B:B),IF(AND(B1540="Premier League",E1540="Highlights"),_xlfn.XLOOKUP(H1540,Calendar!O:O,Calendar!N:N,,-1),""))</f>
        <v/>
      </c>
      <c r="AI1540" s="61" t="str">
        <f>IF(AND(AH1540&lt;&gt;"",E1540="Live"),_xlfn.XLOOKUP(_xlfn.TEXTJOIN(" vs ",,C1540:D1540),Calendar!G:G,Calendar!K:K),"")</f>
        <v/>
      </c>
      <c r="AJ1540" s="61" t="str">
        <f>IF(AND(K1540&lt;&gt;"Match of the Day",K1540&lt;&gt;"Match of the Day 2",K1540&lt;&gt;"Match of the Day Repeat"),"",1+MAX($AJ$10:AJ1539))</f>
        <v/>
      </c>
    </row>
    <row r="1541" spans="34:36" x14ac:dyDescent="0.35">
      <c r="AH1541" s="16" t="str">
        <f>IF(AND(B1541="Premier League",E1541="Live"),_xlfn.XLOOKUP(_xlfn.TEXTJOIN(" vs ",,C1541:D1541),Calendar!G:G,Calendar!B:B),IF(AND(B1541="Premier League",E1541="Highlights"),_xlfn.XLOOKUP(H1541,Calendar!O:O,Calendar!N:N,,-1),""))</f>
        <v/>
      </c>
      <c r="AI1541" s="61" t="str">
        <f>IF(AND(AH1541&lt;&gt;"",E1541="Live"),_xlfn.XLOOKUP(_xlfn.TEXTJOIN(" vs ",,C1541:D1541),Calendar!G:G,Calendar!K:K),"")</f>
        <v/>
      </c>
      <c r="AJ1541" s="61" t="str">
        <f>IF(AND(K1541&lt;&gt;"Match of the Day",K1541&lt;&gt;"Match of the Day 2",K1541&lt;&gt;"Match of the Day Repeat"),"",1+MAX($AJ$10:AJ1540))</f>
        <v/>
      </c>
    </row>
    <row r="1542" spans="34:36" x14ac:dyDescent="0.35">
      <c r="AH1542" s="16" t="str">
        <f>IF(AND(B1542="Premier League",E1542="Live"),_xlfn.XLOOKUP(_xlfn.TEXTJOIN(" vs ",,C1542:D1542),Calendar!G:G,Calendar!B:B),IF(AND(B1542="Premier League",E1542="Highlights"),_xlfn.XLOOKUP(H1542,Calendar!O:O,Calendar!N:N,,-1),""))</f>
        <v/>
      </c>
      <c r="AI1542" s="61" t="str">
        <f>IF(AND(AH1542&lt;&gt;"",E1542="Live"),_xlfn.XLOOKUP(_xlfn.TEXTJOIN(" vs ",,C1542:D1542),Calendar!G:G,Calendar!K:K),"")</f>
        <v/>
      </c>
      <c r="AJ1542" s="61" t="str">
        <f>IF(AND(K1542&lt;&gt;"Match of the Day",K1542&lt;&gt;"Match of the Day 2",K1542&lt;&gt;"Match of the Day Repeat"),"",1+MAX($AJ$10:AJ1541))</f>
        <v/>
      </c>
    </row>
    <row r="1543" spans="34:36" x14ac:dyDescent="0.35">
      <c r="AH1543" s="16" t="str">
        <f>IF(AND(B1543="Premier League",E1543="Live"),_xlfn.XLOOKUP(_xlfn.TEXTJOIN(" vs ",,C1543:D1543),Calendar!G:G,Calendar!B:B),IF(AND(B1543="Premier League",E1543="Highlights"),_xlfn.XLOOKUP(H1543,Calendar!O:O,Calendar!N:N,,-1),""))</f>
        <v/>
      </c>
      <c r="AI1543" s="61" t="str">
        <f>IF(AND(AH1543&lt;&gt;"",E1543="Live"),_xlfn.XLOOKUP(_xlfn.TEXTJOIN(" vs ",,C1543:D1543),Calendar!G:G,Calendar!K:K),"")</f>
        <v/>
      </c>
      <c r="AJ1543" s="61" t="str">
        <f>IF(AND(K1543&lt;&gt;"Match of the Day",K1543&lt;&gt;"Match of the Day 2",K1543&lt;&gt;"Match of the Day Repeat"),"",1+MAX($AJ$10:AJ1542))</f>
        <v/>
      </c>
    </row>
    <row r="1544" spans="34:36" x14ac:dyDescent="0.35">
      <c r="AH1544" s="16" t="str">
        <f>IF(AND(B1544="Premier League",E1544="Live"),_xlfn.XLOOKUP(_xlfn.TEXTJOIN(" vs ",,C1544:D1544),Calendar!G:G,Calendar!B:B),IF(AND(B1544="Premier League",E1544="Highlights"),_xlfn.XLOOKUP(H1544,Calendar!O:O,Calendar!N:N,,-1),""))</f>
        <v/>
      </c>
      <c r="AI1544" s="61" t="str">
        <f>IF(AND(AH1544&lt;&gt;"",E1544="Live"),_xlfn.XLOOKUP(_xlfn.TEXTJOIN(" vs ",,C1544:D1544),Calendar!G:G,Calendar!K:K),"")</f>
        <v/>
      </c>
      <c r="AJ1544" s="61" t="str">
        <f>IF(AND(K1544&lt;&gt;"Match of the Day",K1544&lt;&gt;"Match of the Day 2",K1544&lt;&gt;"Match of the Day Repeat"),"",1+MAX($AJ$10:AJ1543))</f>
        <v/>
      </c>
    </row>
    <row r="1545" spans="34:36" x14ac:dyDescent="0.35">
      <c r="AH1545" s="16" t="str">
        <f>IF(AND(B1545="Premier League",E1545="Live"),_xlfn.XLOOKUP(_xlfn.TEXTJOIN(" vs ",,C1545:D1545),Calendar!G:G,Calendar!B:B),IF(AND(B1545="Premier League",E1545="Highlights"),_xlfn.XLOOKUP(H1545,Calendar!O:O,Calendar!N:N,,-1),""))</f>
        <v/>
      </c>
      <c r="AI1545" s="61" t="str">
        <f>IF(AND(AH1545&lt;&gt;"",E1545="Live"),_xlfn.XLOOKUP(_xlfn.TEXTJOIN(" vs ",,C1545:D1545),Calendar!G:G,Calendar!K:K),"")</f>
        <v/>
      </c>
      <c r="AJ1545" s="61" t="str">
        <f>IF(AND(K1545&lt;&gt;"Match of the Day",K1545&lt;&gt;"Match of the Day 2",K1545&lt;&gt;"Match of the Day Repeat"),"",1+MAX($AJ$10:AJ1544))</f>
        <v/>
      </c>
    </row>
    <row r="1546" spans="34:36" x14ac:dyDescent="0.35">
      <c r="AH1546" s="16" t="str">
        <f>IF(AND(B1546="Premier League",E1546="Live"),_xlfn.XLOOKUP(_xlfn.TEXTJOIN(" vs ",,C1546:D1546),Calendar!G:G,Calendar!B:B),IF(AND(B1546="Premier League",E1546="Highlights"),_xlfn.XLOOKUP(H1546,Calendar!O:O,Calendar!N:N,,-1),""))</f>
        <v/>
      </c>
      <c r="AI1546" s="61" t="str">
        <f>IF(AND(AH1546&lt;&gt;"",E1546="Live"),_xlfn.XLOOKUP(_xlfn.TEXTJOIN(" vs ",,C1546:D1546),Calendar!G:G,Calendar!K:K),"")</f>
        <v/>
      </c>
      <c r="AJ1546" s="61" t="str">
        <f>IF(AND(K1546&lt;&gt;"Match of the Day",K1546&lt;&gt;"Match of the Day 2",K1546&lt;&gt;"Match of the Day Repeat"),"",1+MAX($AJ$10:AJ1545))</f>
        <v/>
      </c>
    </row>
    <row r="1547" spans="34:36" x14ac:dyDescent="0.35">
      <c r="AH1547" s="16" t="str">
        <f>IF(AND(B1547="Premier League",E1547="Live"),_xlfn.XLOOKUP(_xlfn.TEXTJOIN(" vs ",,C1547:D1547),Calendar!G:G,Calendar!B:B),IF(AND(B1547="Premier League",E1547="Highlights"),_xlfn.XLOOKUP(H1547,Calendar!O:O,Calendar!N:N,,-1),""))</f>
        <v/>
      </c>
      <c r="AI1547" s="61" t="str">
        <f>IF(AND(AH1547&lt;&gt;"",E1547="Live"),_xlfn.XLOOKUP(_xlfn.TEXTJOIN(" vs ",,C1547:D1547),Calendar!G:G,Calendar!K:K),"")</f>
        <v/>
      </c>
      <c r="AJ1547" s="61" t="str">
        <f>IF(AND(K1547&lt;&gt;"Match of the Day",K1547&lt;&gt;"Match of the Day 2",K1547&lt;&gt;"Match of the Day Repeat"),"",1+MAX($AJ$10:AJ1546))</f>
        <v/>
      </c>
    </row>
    <row r="1548" spans="34:36" x14ac:dyDescent="0.35">
      <c r="AH1548" s="16" t="str">
        <f>IF(AND(B1548="Premier League",E1548="Live"),_xlfn.XLOOKUP(_xlfn.TEXTJOIN(" vs ",,C1548:D1548),Calendar!G:G,Calendar!B:B),IF(AND(B1548="Premier League",E1548="Highlights"),_xlfn.XLOOKUP(H1548,Calendar!O:O,Calendar!N:N,,-1),""))</f>
        <v/>
      </c>
      <c r="AI1548" s="61" t="str">
        <f>IF(AND(AH1548&lt;&gt;"",E1548="Live"),_xlfn.XLOOKUP(_xlfn.TEXTJOIN(" vs ",,C1548:D1548),Calendar!G:G,Calendar!K:K),"")</f>
        <v/>
      </c>
      <c r="AJ1548" s="61" t="str">
        <f>IF(AND(K1548&lt;&gt;"Match of the Day",K1548&lt;&gt;"Match of the Day 2",K1548&lt;&gt;"Match of the Day Repeat"),"",1+MAX($AJ$10:AJ1547))</f>
        <v/>
      </c>
    </row>
    <row r="1549" spans="34:36" x14ac:dyDescent="0.35">
      <c r="AH1549" s="16" t="str">
        <f>IF(AND(B1549="Premier League",E1549="Live"),_xlfn.XLOOKUP(_xlfn.TEXTJOIN(" vs ",,C1549:D1549),Calendar!G:G,Calendar!B:B),IF(AND(B1549="Premier League",E1549="Highlights"),_xlfn.XLOOKUP(H1549,Calendar!O:O,Calendar!N:N,,-1),""))</f>
        <v/>
      </c>
      <c r="AI1549" s="61" t="str">
        <f>IF(AND(AH1549&lt;&gt;"",E1549="Live"),_xlfn.XLOOKUP(_xlfn.TEXTJOIN(" vs ",,C1549:D1549),Calendar!G:G,Calendar!K:K),"")</f>
        <v/>
      </c>
      <c r="AJ1549" s="61" t="str">
        <f>IF(AND(K1549&lt;&gt;"Match of the Day",K1549&lt;&gt;"Match of the Day 2",K1549&lt;&gt;"Match of the Day Repeat"),"",1+MAX($AJ$10:AJ1548))</f>
        <v/>
      </c>
    </row>
    <row r="1550" spans="34:36" x14ac:dyDescent="0.35">
      <c r="AH1550" s="16" t="str">
        <f>IF(AND(B1550="Premier League",E1550="Live"),_xlfn.XLOOKUP(_xlfn.TEXTJOIN(" vs ",,C1550:D1550),Calendar!G:G,Calendar!B:B),IF(AND(B1550="Premier League",E1550="Highlights"),_xlfn.XLOOKUP(H1550,Calendar!O:O,Calendar!N:N,,-1),""))</f>
        <v/>
      </c>
      <c r="AI1550" s="61" t="str">
        <f>IF(AND(AH1550&lt;&gt;"",E1550="Live"),_xlfn.XLOOKUP(_xlfn.TEXTJOIN(" vs ",,C1550:D1550),Calendar!G:G,Calendar!K:K),"")</f>
        <v/>
      </c>
      <c r="AJ1550" s="61" t="str">
        <f>IF(AND(K1550&lt;&gt;"Match of the Day",K1550&lt;&gt;"Match of the Day 2",K1550&lt;&gt;"Match of the Day Repeat"),"",1+MAX($AJ$10:AJ1549))</f>
        <v/>
      </c>
    </row>
    <row r="1551" spans="34:36" x14ac:dyDescent="0.35">
      <c r="AH1551" s="16" t="str">
        <f>IF(AND(B1551="Premier League",E1551="Live"),_xlfn.XLOOKUP(_xlfn.TEXTJOIN(" vs ",,C1551:D1551),Calendar!G:G,Calendar!B:B),IF(AND(B1551="Premier League",E1551="Highlights"),_xlfn.XLOOKUP(H1551,Calendar!O:O,Calendar!N:N,,-1),""))</f>
        <v/>
      </c>
      <c r="AI1551" s="61" t="str">
        <f>IF(AND(AH1551&lt;&gt;"",E1551="Live"),_xlfn.XLOOKUP(_xlfn.TEXTJOIN(" vs ",,C1551:D1551),Calendar!G:G,Calendar!K:K),"")</f>
        <v/>
      </c>
      <c r="AJ1551" s="61" t="str">
        <f>IF(AND(K1551&lt;&gt;"Match of the Day",K1551&lt;&gt;"Match of the Day 2",K1551&lt;&gt;"Match of the Day Repeat"),"",1+MAX($AJ$10:AJ1550))</f>
        <v/>
      </c>
    </row>
    <row r="1552" spans="34:36" x14ac:dyDescent="0.35">
      <c r="AH1552" s="16" t="str">
        <f>IF(AND(B1552="Premier League",E1552="Live"),_xlfn.XLOOKUP(_xlfn.TEXTJOIN(" vs ",,C1552:D1552),Calendar!G:G,Calendar!B:B),IF(AND(B1552="Premier League",E1552="Highlights"),_xlfn.XLOOKUP(H1552,Calendar!O:O,Calendar!N:N,,-1),""))</f>
        <v/>
      </c>
      <c r="AI1552" s="61" t="str">
        <f>IF(AND(AH1552&lt;&gt;"",E1552="Live"),_xlfn.XLOOKUP(_xlfn.TEXTJOIN(" vs ",,C1552:D1552),Calendar!G:G,Calendar!K:K),"")</f>
        <v/>
      </c>
      <c r="AJ1552" s="61" t="str">
        <f>IF(AND(K1552&lt;&gt;"Match of the Day",K1552&lt;&gt;"Match of the Day 2",K1552&lt;&gt;"Match of the Day Repeat"),"",1+MAX($AJ$10:AJ1551))</f>
        <v/>
      </c>
    </row>
    <row r="1553" spans="34:36" x14ac:dyDescent="0.35">
      <c r="AH1553" s="16" t="str">
        <f>IF(AND(B1553="Premier League",E1553="Live"),_xlfn.XLOOKUP(_xlfn.TEXTJOIN(" vs ",,C1553:D1553),Calendar!G:G,Calendar!B:B),IF(AND(B1553="Premier League",E1553="Highlights"),_xlfn.XLOOKUP(H1553,Calendar!O:O,Calendar!N:N,,-1),""))</f>
        <v/>
      </c>
      <c r="AI1553" s="61" t="str">
        <f>IF(AND(AH1553&lt;&gt;"",E1553="Live"),_xlfn.XLOOKUP(_xlfn.TEXTJOIN(" vs ",,C1553:D1553),Calendar!G:G,Calendar!K:K),"")</f>
        <v/>
      </c>
      <c r="AJ1553" s="61" t="str">
        <f>IF(AND(K1553&lt;&gt;"Match of the Day",K1553&lt;&gt;"Match of the Day 2",K1553&lt;&gt;"Match of the Day Repeat"),"",1+MAX($AJ$10:AJ1552))</f>
        <v/>
      </c>
    </row>
    <row r="1554" spans="34:36" x14ac:dyDescent="0.35">
      <c r="AH1554" s="16" t="str">
        <f>IF(AND(B1554="Premier League",E1554="Live"),_xlfn.XLOOKUP(_xlfn.TEXTJOIN(" vs ",,C1554:D1554),Calendar!G:G,Calendar!B:B),IF(AND(B1554="Premier League",E1554="Highlights"),_xlfn.XLOOKUP(H1554,Calendar!O:O,Calendar!N:N,,-1),""))</f>
        <v/>
      </c>
      <c r="AI1554" s="61" t="str">
        <f>IF(AND(AH1554&lt;&gt;"",E1554="Live"),_xlfn.XLOOKUP(_xlfn.TEXTJOIN(" vs ",,C1554:D1554),Calendar!G:G,Calendar!K:K),"")</f>
        <v/>
      </c>
      <c r="AJ1554" s="61" t="str">
        <f>IF(AND(K1554&lt;&gt;"Match of the Day",K1554&lt;&gt;"Match of the Day 2",K1554&lt;&gt;"Match of the Day Repeat"),"",1+MAX($AJ$10:AJ1553))</f>
        <v/>
      </c>
    </row>
    <row r="1555" spans="34:36" x14ac:dyDescent="0.35">
      <c r="AH1555" s="16" t="str">
        <f>IF(AND(B1555="Premier League",E1555="Live"),_xlfn.XLOOKUP(_xlfn.TEXTJOIN(" vs ",,C1555:D1555),Calendar!G:G,Calendar!B:B),IF(AND(B1555="Premier League",E1555="Highlights"),_xlfn.XLOOKUP(H1555,Calendar!O:O,Calendar!N:N,,-1),""))</f>
        <v/>
      </c>
      <c r="AI1555" s="61" t="str">
        <f>IF(AND(AH1555&lt;&gt;"",E1555="Live"),_xlfn.XLOOKUP(_xlfn.TEXTJOIN(" vs ",,C1555:D1555),Calendar!G:G,Calendar!K:K),"")</f>
        <v/>
      </c>
      <c r="AJ1555" s="61" t="str">
        <f>IF(AND(K1555&lt;&gt;"Match of the Day",K1555&lt;&gt;"Match of the Day 2",K1555&lt;&gt;"Match of the Day Repeat"),"",1+MAX($AJ$10:AJ1554))</f>
        <v/>
      </c>
    </row>
    <row r="1556" spans="34:36" x14ac:dyDescent="0.35">
      <c r="AH1556" s="16" t="str">
        <f>IF(AND(B1556="Premier League",E1556="Live"),_xlfn.XLOOKUP(_xlfn.TEXTJOIN(" vs ",,C1556:D1556),Calendar!G:G,Calendar!B:B),IF(AND(B1556="Premier League",E1556="Highlights"),_xlfn.XLOOKUP(H1556,Calendar!O:O,Calendar!N:N,,-1),""))</f>
        <v/>
      </c>
      <c r="AI1556" s="61" t="str">
        <f>IF(AND(AH1556&lt;&gt;"",E1556="Live"),_xlfn.XLOOKUP(_xlfn.TEXTJOIN(" vs ",,C1556:D1556),Calendar!G:G,Calendar!K:K),"")</f>
        <v/>
      </c>
      <c r="AJ1556" s="61" t="str">
        <f>IF(AND(K1556&lt;&gt;"Match of the Day",K1556&lt;&gt;"Match of the Day 2",K1556&lt;&gt;"Match of the Day Repeat"),"",1+MAX($AJ$10:AJ1555))</f>
        <v/>
      </c>
    </row>
    <row r="1557" spans="34:36" x14ac:dyDescent="0.35">
      <c r="AH1557" s="16" t="str">
        <f>IF(AND(B1557="Premier League",E1557="Live"),_xlfn.XLOOKUP(_xlfn.TEXTJOIN(" vs ",,C1557:D1557),Calendar!G:G,Calendar!B:B),IF(AND(B1557="Premier League",E1557="Highlights"),_xlfn.XLOOKUP(H1557,Calendar!O:O,Calendar!N:N,,-1),""))</f>
        <v/>
      </c>
      <c r="AI1557" s="61" t="str">
        <f>IF(AND(AH1557&lt;&gt;"",E1557="Live"),_xlfn.XLOOKUP(_xlfn.TEXTJOIN(" vs ",,C1557:D1557),Calendar!G:G,Calendar!K:K),"")</f>
        <v/>
      </c>
      <c r="AJ1557" s="61" t="str">
        <f>IF(AND(K1557&lt;&gt;"Match of the Day",K1557&lt;&gt;"Match of the Day 2",K1557&lt;&gt;"Match of the Day Repeat"),"",1+MAX($AJ$10:AJ1556))</f>
        <v/>
      </c>
    </row>
    <row r="1558" spans="34:36" x14ac:dyDescent="0.35">
      <c r="AH1558" s="16" t="str">
        <f>IF(AND(B1558="Premier League",E1558="Live"),_xlfn.XLOOKUP(_xlfn.TEXTJOIN(" vs ",,C1558:D1558),Calendar!G:G,Calendar!B:B),IF(AND(B1558="Premier League",E1558="Highlights"),_xlfn.XLOOKUP(H1558,Calendar!O:O,Calendar!N:N,,-1),""))</f>
        <v/>
      </c>
      <c r="AI1558" s="61" t="str">
        <f>IF(AND(AH1558&lt;&gt;"",E1558="Live"),_xlfn.XLOOKUP(_xlfn.TEXTJOIN(" vs ",,C1558:D1558),Calendar!G:G,Calendar!K:K),"")</f>
        <v/>
      </c>
      <c r="AJ1558" s="61" t="str">
        <f>IF(AND(K1558&lt;&gt;"Match of the Day",K1558&lt;&gt;"Match of the Day 2",K1558&lt;&gt;"Match of the Day Repeat"),"",1+MAX($AJ$10:AJ1557))</f>
        <v/>
      </c>
    </row>
    <row r="1559" spans="34:36" x14ac:dyDescent="0.35">
      <c r="AH1559" s="16" t="str">
        <f>IF(AND(B1559="Premier League",E1559="Live"),_xlfn.XLOOKUP(_xlfn.TEXTJOIN(" vs ",,C1559:D1559),Calendar!G:G,Calendar!B:B),IF(AND(B1559="Premier League",E1559="Highlights"),_xlfn.XLOOKUP(H1559,Calendar!O:O,Calendar!N:N,,-1),""))</f>
        <v/>
      </c>
      <c r="AI1559" s="61" t="str">
        <f>IF(AND(AH1559&lt;&gt;"",E1559="Live"),_xlfn.XLOOKUP(_xlfn.TEXTJOIN(" vs ",,C1559:D1559),Calendar!G:G,Calendar!K:K),"")</f>
        <v/>
      </c>
      <c r="AJ1559" s="61" t="str">
        <f>IF(AND(K1559&lt;&gt;"Match of the Day",K1559&lt;&gt;"Match of the Day 2",K1559&lt;&gt;"Match of the Day Repeat"),"",1+MAX($AJ$10:AJ1558))</f>
        <v/>
      </c>
    </row>
    <row r="1560" spans="34:36" x14ac:dyDescent="0.35">
      <c r="AH1560" s="16" t="str">
        <f>IF(AND(B1560="Premier League",E1560="Live"),_xlfn.XLOOKUP(_xlfn.TEXTJOIN(" vs ",,C1560:D1560),Calendar!G:G,Calendar!B:B),IF(AND(B1560="Premier League",E1560="Highlights"),_xlfn.XLOOKUP(H1560,Calendar!O:O,Calendar!N:N,,-1),""))</f>
        <v/>
      </c>
      <c r="AI1560" s="61" t="str">
        <f>IF(AND(AH1560&lt;&gt;"",E1560="Live"),_xlfn.XLOOKUP(_xlfn.TEXTJOIN(" vs ",,C1560:D1560),Calendar!G:G,Calendar!K:K),"")</f>
        <v/>
      </c>
      <c r="AJ1560" s="61" t="str">
        <f>IF(AND(K1560&lt;&gt;"Match of the Day",K1560&lt;&gt;"Match of the Day 2",K1560&lt;&gt;"Match of the Day Repeat"),"",1+MAX($AJ$10:AJ1559))</f>
        <v/>
      </c>
    </row>
    <row r="1561" spans="34:36" x14ac:dyDescent="0.35">
      <c r="AH1561" s="16" t="str">
        <f>IF(AND(B1561="Premier League",E1561="Live"),_xlfn.XLOOKUP(_xlfn.TEXTJOIN(" vs ",,C1561:D1561),Calendar!G:G,Calendar!B:B),IF(AND(B1561="Premier League",E1561="Highlights"),_xlfn.XLOOKUP(H1561,Calendar!O:O,Calendar!N:N,,-1),""))</f>
        <v/>
      </c>
      <c r="AI1561" s="61" t="str">
        <f>IF(AND(AH1561&lt;&gt;"",E1561="Live"),_xlfn.XLOOKUP(_xlfn.TEXTJOIN(" vs ",,C1561:D1561),Calendar!G:G,Calendar!K:K),"")</f>
        <v/>
      </c>
      <c r="AJ1561" s="61" t="str">
        <f>IF(AND(K1561&lt;&gt;"Match of the Day",K1561&lt;&gt;"Match of the Day 2",K1561&lt;&gt;"Match of the Day Repeat"),"",1+MAX($AJ$10:AJ1560))</f>
        <v/>
      </c>
    </row>
    <row r="1562" spans="34:36" x14ac:dyDescent="0.35">
      <c r="AH1562" s="16" t="str">
        <f>IF(AND(B1562="Premier League",E1562="Live"),_xlfn.XLOOKUP(_xlfn.TEXTJOIN(" vs ",,C1562:D1562),Calendar!G:G,Calendar!B:B),IF(AND(B1562="Premier League",E1562="Highlights"),_xlfn.XLOOKUP(H1562,Calendar!O:O,Calendar!N:N,,-1),""))</f>
        <v/>
      </c>
      <c r="AI1562" s="61" t="str">
        <f>IF(AND(AH1562&lt;&gt;"",E1562="Live"),_xlfn.XLOOKUP(_xlfn.TEXTJOIN(" vs ",,C1562:D1562),Calendar!G:G,Calendar!K:K),"")</f>
        <v/>
      </c>
      <c r="AJ1562" s="61" t="str">
        <f>IF(AND(K1562&lt;&gt;"Match of the Day",K1562&lt;&gt;"Match of the Day 2",K1562&lt;&gt;"Match of the Day Repeat"),"",1+MAX($AJ$10:AJ1561))</f>
        <v/>
      </c>
    </row>
    <row r="1563" spans="34:36" x14ac:dyDescent="0.35">
      <c r="AH1563" s="16" t="str">
        <f>IF(AND(B1563="Premier League",E1563="Live"),_xlfn.XLOOKUP(_xlfn.TEXTJOIN(" vs ",,C1563:D1563),Calendar!G:G,Calendar!B:B),IF(AND(B1563="Premier League",E1563="Highlights"),_xlfn.XLOOKUP(H1563,Calendar!O:O,Calendar!N:N,,-1),""))</f>
        <v/>
      </c>
      <c r="AI1563" s="61" t="str">
        <f>IF(AND(AH1563&lt;&gt;"",E1563="Live"),_xlfn.XLOOKUP(_xlfn.TEXTJOIN(" vs ",,C1563:D1563),Calendar!G:G,Calendar!K:K),"")</f>
        <v/>
      </c>
      <c r="AJ1563" s="61" t="str">
        <f>IF(AND(K1563&lt;&gt;"Match of the Day",K1563&lt;&gt;"Match of the Day 2",K1563&lt;&gt;"Match of the Day Repeat"),"",1+MAX($AJ$10:AJ1562))</f>
        <v/>
      </c>
    </row>
    <row r="1564" spans="34:36" x14ac:dyDescent="0.35">
      <c r="AH1564" s="16" t="str">
        <f>IF(AND(B1564="Premier League",E1564="Live"),_xlfn.XLOOKUP(_xlfn.TEXTJOIN(" vs ",,C1564:D1564),Calendar!G:G,Calendar!B:B),IF(AND(B1564="Premier League",E1564="Highlights"),_xlfn.XLOOKUP(H1564,Calendar!O:O,Calendar!N:N,,-1),""))</f>
        <v/>
      </c>
      <c r="AI1564" s="61" t="str">
        <f>IF(AND(AH1564&lt;&gt;"",E1564="Live"),_xlfn.XLOOKUP(_xlfn.TEXTJOIN(" vs ",,C1564:D1564),Calendar!G:G,Calendar!K:K),"")</f>
        <v/>
      </c>
      <c r="AJ1564" s="61" t="str">
        <f>IF(AND(K1564&lt;&gt;"Match of the Day",K1564&lt;&gt;"Match of the Day 2",K1564&lt;&gt;"Match of the Day Repeat"),"",1+MAX($AJ$10:AJ1563))</f>
        <v/>
      </c>
    </row>
    <row r="1565" spans="34:36" x14ac:dyDescent="0.35">
      <c r="AH1565" s="16" t="str">
        <f>IF(AND(B1565="Premier League",E1565="Live"),_xlfn.XLOOKUP(_xlfn.TEXTJOIN(" vs ",,C1565:D1565),Calendar!G:G,Calendar!B:B),IF(AND(B1565="Premier League",E1565="Highlights"),_xlfn.XLOOKUP(H1565,Calendar!O:O,Calendar!N:N,,-1),""))</f>
        <v/>
      </c>
      <c r="AI1565" s="61" t="str">
        <f>IF(AND(AH1565&lt;&gt;"",E1565="Live"),_xlfn.XLOOKUP(_xlfn.TEXTJOIN(" vs ",,C1565:D1565),Calendar!G:G,Calendar!K:K),"")</f>
        <v/>
      </c>
      <c r="AJ1565" s="61" t="str">
        <f>IF(AND(K1565&lt;&gt;"Match of the Day",K1565&lt;&gt;"Match of the Day 2",K1565&lt;&gt;"Match of the Day Repeat"),"",1+MAX($AJ$10:AJ1564))</f>
        <v/>
      </c>
    </row>
    <row r="1566" spans="34:36" x14ac:dyDescent="0.35">
      <c r="AH1566" s="16" t="str">
        <f>IF(AND(B1566="Premier League",E1566="Live"),_xlfn.XLOOKUP(_xlfn.TEXTJOIN(" vs ",,C1566:D1566),Calendar!G:G,Calendar!B:B),IF(AND(B1566="Premier League",E1566="Highlights"),_xlfn.XLOOKUP(H1566,Calendar!O:O,Calendar!N:N,,-1),""))</f>
        <v/>
      </c>
      <c r="AI1566" s="61" t="str">
        <f>IF(AND(AH1566&lt;&gt;"",E1566="Live"),_xlfn.XLOOKUP(_xlfn.TEXTJOIN(" vs ",,C1566:D1566),Calendar!G:G,Calendar!K:K),"")</f>
        <v/>
      </c>
      <c r="AJ1566" s="61" t="str">
        <f>IF(AND(K1566&lt;&gt;"Match of the Day",K1566&lt;&gt;"Match of the Day 2",K1566&lt;&gt;"Match of the Day Repeat"),"",1+MAX($AJ$10:AJ1565))</f>
        <v/>
      </c>
    </row>
    <row r="1567" spans="34:36" x14ac:dyDescent="0.35">
      <c r="AH1567" s="16" t="str">
        <f>IF(AND(B1567="Premier League",E1567="Live"),_xlfn.XLOOKUP(_xlfn.TEXTJOIN(" vs ",,C1567:D1567),Calendar!G:G,Calendar!B:B),IF(AND(B1567="Premier League",E1567="Highlights"),_xlfn.XLOOKUP(H1567,Calendar!O:O,Calendar!N:N,,-1),""))</f>
        <v/>
      </c>
      <c r="AI1567" s="61" t="str">
        <f>IF(AND(AH1567&lt;&gt;"",E1567="Live"),_xlfn.XLOOKUP(_xlfn.TEXTJOIN(" vs ",,C1567:D1567),Calendar!G:G,Calendar!K:K),"")</f>
        <v/>
      </c>
      <c r="AJ1567" s="61" t="str">
        <f>IF(AND(K1567&lt;&gt;"Match of the Day",K1567&lt;&gt;"Match of the Day 2",K1567&lt;&gt;"Match of the Day Repeat"),"",1+MAX($AJ$10:AJ1566))</f>
        <v/>
      </c>
    </row>
    <row r="1568" spans="34:36" x14ac:dyDescent="0.35">
      <c r="AH1568" s="16" t="str">
        <f>IF(AND(B1568="Premier League",E1568="Live"),_xlfn.XLOOKUP(_xlfn.TEXTJOIN(" vs ",,C1568:D1568),Calendar!G:G,Calendar!B:B),IF(AND(B1568="Premier League",E1568="Highlights"),_xlfn.XLOOKUP(H1568,Calendar!O:O,Calendar!N:N,,-1),""))</f>
        <v/>
      </c>
      <c r="AI1568" s="61" t="str">
        <f>IF(AND(AH1568&lt;&gt;"",E1568="Live"),_xlfn.XLOOKUP(_xlfn.TEXTJOIN(" vs ",,C1568:D1568),Calendar!G:G,Calendar!K:K),"")</f>
        <v/>
      </c>
      <c r="AJ1568" s="61" t="str">
        <f>IF(AND(K1568&lt;&gt;"Match of the Day",K1568&lt;&gt;"Match of the Day 2",K1568&lt;&gt;"Match of the Day Repeat"),"",1+MAX($AJ$10:AJ1567))</f>
        <v/>
      </c>
    </row>
    <row r="1569" spans="34:36" x14ac:dyDescent="0.35">
      <c r="AH1569" s="16" t="str">
        <f>IF(AND(B1569="Premier League",E1569="Live"),_xlfn.XLOOKUP(_xlfn.TEXTJOIN(" vs ",,C1569:D1569),Calendar!G:G,Calendar!B:B),IF(AND(B1569="Premier League",E1569="Highlights"),_xlfn.XLOOKUP(H1569,Calendar!O:O,Calendar!N:N,,-1),""))</f>
        <v/>
      </c>
      <c r="AI1569" s="61" t="str">
        <f>IF(AND(AH1569&lt;&gt;"",E1569="Live"),_xlfn.XLOOKUP(_xlfn.TEXTJOIN(" vs ",,C1569:D1569),Calendar!G:G,Calendar!K:K),"")</f>
        <v/>
      </c>
      <c r="AJ1569" s="61" t="str">
        <f>IF(AND(K1569&lt;&gt;"Match of the Day",K1569&lt;&gt;"Match of the Day 2",K1569&lt;&gt;"Match of the Day Repeat"),"",1+MAX($AJ$10:AJ1568))</f>
        <v/>
      </c>
    </row>
    <row r="1570" spans="34:36" x14ac:dyDescent="0.35">
      <c r="AH1570" s="16" t="str">
        <f>IF(AND(B1570="Premier League",E1570="Live"),_xlfn.XLOOKUP(_xlfn.TEXTJOIN(" vs ",,C1570:D1570),Calendar!G:G,Calendar!B:B),IF(AND(B1570="Premier League",E1570="Highlights"),_xlfn.XLOOKUP(H1570,Calendar!O:O,Calendar!N:N,,-1),""))</f>
        <v/>
      </c>
      <c r="AI1570" s="61" t="str">
        <f>IF(AND(AH1570&lt;&gt;"",E1570="Live"),_xlfn.XLOOKUP(_xlfn.TEXTJOIN(" vs ",,C1570:D1570),Calendar!G:G,Calendar!K:K),"")</f>
        <v/>
      </c>
      <c r="AJ1570" s="61" t="str">
        <f>IF(AND(K1570&lt;&gt;"Match of the Day",K1570&lt;&gt;"Match of the Day 2",K1570&lt;&gt;"Match of the Day Repeat"),"",1+MAX($AJ$10:AJ1569))</f>
        <v/>
      </c>
    </row>
    <row r="1571" spans="34:36" x14ac:dyDescent="0.35">
      <c r="AH1571" s="16" t="str">
        <f>IF(AND(B1571="Premier League",E1571="Live"),_xlfn.XLOOKUP(_xlfn.TEXTJOIN(" vs ",,C1571:D1571),Calendar!G:G,Calendar!B:B),IF(AND(B1571="Premier League",E1571="Highlights"),_xlfn.XLOOKUP(H1571,Calendar!O:O,Calendar!N:N,,-1),""))</f>
        <v/>
      </c>
      <c r="AI1571" s="61" t="str">
        <f>IF(AND(AH1571&lt;&gt;"",E1571="Live"),_xlfn.XLOOKUP(_xlfn.TEXTJOIN(" vs ",,C1571:D1571),Calendar!G:G,Calendar!K:K),"")</f>
        <v/>
      </c>
      <c r="AJ1571" s="61" t="str">
        <f>IF(AND(K1571&lt;&gt;"Match of the Day",K1571&lt;&gt;"Match of the Day 2",K1571&lt;&gt;"Match of the Day Repeat"),"",1+MAX($AJ$10:AJ1570))</f>
        <v/>
      </c>
    </row>
    <row r="1572" spans="34:36" x14ac:dyDescent="0.35">
      <c r="AH1572" s="16" t="str">
        <f>IF(AND(B1572="Premier League",E1572="Live"),_xlfn.XLOOKUP(_xlfn.TEXTJOIN(" vs ",,C1572:D1572),Calendar!G:G,Calendar!B:B),IF(AND(B1572="Premier League",E1572="Highlights"),_xlfn.XLOOKUP(H1572,Calendar!O:O,Calendar!N:N,,-1),""))</f>
        <v/>
      </c>
      <c r="AI1572" s="61" t="str">
        <f>IF(AND(AH1572&lt;&gt;"",E1572="Live"),_xlfn.XLOOKUP(_xlfn.TEXTJOIN(" vs ",,C1572:D1572),Calendar!G:G,Calendar!K:K),"")</f>
        <v/>
      </c>
      <c r="AJ1572" s="61" t="str">
        <f>IF(AND(K1572&lt;&gt;"Match of the Day",K1572&lt;&gt;"Match of the Day 2",K1572&lt;&gt;"Match of the Day Repeat"),"",1+MAX($AJ$10:AJ1571))</f>
        <v/>
      </c>
    </row>
    <row r="1573" spans="34:36" x14ac:dyDescent="0.35">
      <c r="AH1573" s="16" t="str">
        <f>IF(AND(B1573="Premier League",E1573="Live"),_xlfn.XLOOKUP(_xlfn.TEXTJOIN(" vs ",,C1573:D1573),Calendar!G:G,Calendar!B:B),IF(AND(B1573="Premier League",E1573="Highlights"),_xlfn.XLOOKUP(H1573,Calendar!O:O,Calendar!N:N,,-1),""))</f>
        <v/>
      </c>
      <c r="AI1573" s="61" t="str">
        <f>IF(AND(AH1573&lt;&gt;"",E1573="Live"),_xlfn.XLOOKUP(_xlfn.TEXTJOIN(" vs ",,C1573:D1573),Calendar!G:G,Calendar!K:K),"")</f>
        <v/>
      </c>
      <c r="AJ1573" s="61" t="str">
        <f>IF(AND(K1573&lt;&gt;"Match of the Day",K1573&lt;&gt;"Match of the Day 2",K1573&lt;&gt;"Match of the Day Repeat"),"",1+MAX($AJ$10:AJ1572))</f>
        <v/>
      </c>
    </row>
    <row r="1574" spans="34:36" x14ac:dyDescent="0.35">
      <c r="AH1574" s="16" t="str">
        <f>IF(AND(B1574="Premier League",E1574="Live"),_xlfn.XLOOKUP(_xlfn.TEXTJOIN(" vs ",,C1574:D1574),Calendar!G:G,Calendar!B:B),IF(AND(B1574="Premier League",E1574="Highlights"),_xlfn.XLOOKUP(H1574,Calendar!O:O,Calendar!N:N,,-1),""))</f>
        <v/>
      </c>
      <c r="AI1574" s="61" t="str">
        <f>IF(AND(AH1574&lt;&gt;"",E1574="Live"),_xlfn.XLOOKUP(_xlfn.TEXTJOIN(" vs ",,C1574:D1574),Calendar!G:G,Calendar!K:K),"")</f>
        <v/>
      </c>
      <c r="AJ1574" s="61" t="str">
        <f>IF(AND(K1574&lt;&gt;"Match of the Day",K1574&lt;&gt;"Match of the Day 2",K1574&lt;&gt;"Match of the Day Repeat"),"",1+MAX($AJ$10:AJ1573))</f>
        <v/>
      </c>
    </row>
    <row r="1575" spans="34:36" x14ac:dyDescent="0.35">
      <c r="AH1575" s="16" t="str">
        <f>IF(AND(B1575="Premier League",E1575="Live"),_xlfn.XLOOKUP(_xlfn.TEXTJOIN(" vs ",,C1575:D1575),Calendar!G:G,Calendar!B:B),IF(AND(B1575="Premier League",E1575="Highlights"),_xlfn.XLOOKUP(H1575,Calendar!O:O,Calendar!N:N,,-1),""))</f>
        <v/>
      </c>
      <c r="AI1575" s="61" t="str">
        <f>IF(AND(AH1575&lt;&gt;"",E1575="Live"),_xlfn.XLOOKUP(_xlfn.TEXTJOIN(" vs ",,C1575:D1575),Calendar!G:G,Calendar!K:K),"")</f>
        <v/>
      </c>
      <c r="AJ1575" s="61" t="str">
        <f>IF(AND(K1575&lt;&gt;"Match of the Day",K1575&lt;&gt;"Match of the Day 2",K1575&lt;&gt;"Match of the Day Repeat"),"",1+MAX($AJ$10:AJ1574))</f>
        <v/>
      </c>
    </row>
    <row r="1576" spans="34:36" x14ac:dyDescent="0.35">
      <c r="AH1576" s="16" t="str">
        <f>IF(AND(B1576="Premier League",E1576="Live"),_xlfn.XLOOKUP(_xlfn.TEXTJOIN(" vs ",,C1576:D1576),Calendar!G:G,Calendar!B:B),IF(AND(B1576="Premier League",E1576="Highlights"),_xlfn.XLOOKUP(H1576,Calendar!O:O,Calendar!N:N,,-1),""))</f>
        <v/>
      </c>
      <c r="AI1576" s="61" t="str">
        <f>IF(AND(AH1576&lt;&gt;"",E1576="Live"),_xlfn.XLOOKUP(_xlfn.TEXTJOIN(" vs ",,C1576:D1576),Calendar!G:G,Calendar!K:K),"")</f>
        <v/>
      </c>
      <c r="AJ1576" s="61" t="str">
        <f>IF(AND(K1576&lt;&gt;"Match of the Day",K1576&lt;&gt;"Match of the Day 2",K1576&lt;&gt;"Match of the Day Repeat"),"",1+MAX($AJ$10:AJ1575))</f>
        <v/>
      </c>
    </row>
    <row r="1577" spans="34:36" x14ac:dyDescent="0.35">
      <c r="AH1577" s="16" t="str">
        <f>IF(AND(B1577="Premier League",E1577="Live"),_xlfn.XLOOKUP(_xlfn.TEXTJOIN(" vs ",,C1577:D1577),Calendar!G:G,Calendar!B:B),IF(AND(B1577="Premier League",E1577="Highlights"),_xlfn.XLOOKUP(H1577,Calendar!O:O,Calendar!N:N,,-1),""))</f>
        <v/>
      </c>
      <c r="AI1577" s="61" t="str">
        <f>IF(AND(AH1577&lt;&gt;"",E1577="Live"),_xlfn.XLOOKUP(_xlfn.TEXTJOIN(" vs ",,C1577:D1577),Calendar!G:G,Calendar!K:K),"")</f>
        <v/>
      </c>
      <c r="AJ1577" s="61" t="str">
        <f>IF(AND(K1577&lt;&gt;"Match of the Day",K1577&lt;&gt;"Match of the Day 2",K1577&lt;&gt;"Match of the Day Repeat"),"",1+MAX($AJ$10:AJ1576))</f>
        <v/>
      </c>
    </row>
    <row r="1578" spans="34:36" x14ac:dyDescent="0.35">
      <c r="AH1578" s="16" t="str">
        <f>IF(AND(B1578="Premier League",E1578="Live"),_xlfn.XLOOKUP(_xlfn.TEXTJOIN(" vs ",,C1578:D1578),Calendar!G:G,Calendar!B:B),IF(AND(B1578="Premier League",E1578="Highlights"),_xlfn.XLOOKUP(H1578,Calendar!O:O,Calendar!N:N,,-1),""))</f>
        <v/>
      </c>
      <c r="AI1578" s="61" t="str">
        <f>IF(AND(AH1578&lt;&gt;"",E1578="Live"),_xlfn.XLOOKUP(_xlfn.TEXTJOIN(" vs ",,C1578:D1578),Calendar!G:G,Calendar!K:K),"")</f>
        <v/>
      </c>
      <c r="AJ1578" s="61" t="str">
        <f>IF(AND(K1578&lt;&gt;"Match of the Day",K1578&lt;&gt;"Match of the Day 2",K1578&lt;&gt;"Match of the Day Repeat"),"",1+MAX($AJ$10:AJ1577))</f>
        <v/>
      </c>
    </row>
    <row r="1579" spans="34:36" x14ac:dyDescent="0.35">
      <c r="AH1579" s="16" t="str">
        <f>IF(AND(B1579="Premier League",E1579="Live"),_xlfn.XLOOKUP(_xlfn.TEXTJOIN(" vs ",,C1579:D1579),Calendar!G:G,Calendar!B:B),IF(AND(B1579="Premier League",E1579="Highlights"),_xlfn.XLOOKUP(H1579,Calendar!O:O,Calendar!N:N,,-1),""))</f>
        <v/>
      </c>
      <c r="AI1579" s="61" t="str">
        <f>IF(AND(AH1579&lt;&gt;"",E1579="Live"),_xlfn.XLOOKUP(_xlfn.TEXTJOIN(" vs ",,C1579:D1579),Calendar!G:G,Calendar!K:K),"")</f>
        <v/>
      </c>
      <c r="AJ1579" s="61" t="str">
        <f>IF(AND(K1579&lt;&gt;"Match of the Day",K1579&lt;&gt;"Match of the Day 2",K1579&lt;&gt;"Match of the Day Repeat"),"",1+MAX($AJ$10:AJ1578))</f>
        <v/>
      </c>
    </row>
    <row r="1580" spans="34:36" x14ac:dyDescent="0.35">
      <c r="AH1580" s="16" t="str">
        <f>IF(AND(B1580="Premier League",E1580="Live"),_xlfn.XLOOKUP(_xlfn.TEXTJOIN(" vs ",,C1580:D1580),Calendar!G:G,Calendar!B:B),IF(AND(B1580="Premier League",E1580="Highlights"),_xlfn.XLOOKUP(H1580,Calendar!O:O,Calendar!N:N,,-1),""))</f>
        <v/>
      </c>
      <c r="AI1580" s="61" t="str">
        <f>IF(AND(AH1580&lt;&gt;"",E1580="Live"),_xlfn.XLOOKUP(_xlfn.TEXTJOIN(" vs ",,C1580:D1580),Calendar!G:G,Calendar!K:K),"")</f>
        <v/>
      </c>
      <c r="AJ1580" s="61" t="str">
        <f>IF(AND(K1580&lt;&gt;"Match of the Day",K1580&lt;&gt;"Match of the Day 2",K1580&lt;&gt;"Match of the Day Repeat"),"",1+MAX($AJ$10:AJ1579))</f>
        <v/>
      </c>
    </row>
    <row r="1581" spans="34:36" x14ac:dyDescent="0.35">
      <c r="AH1581" s="16" t="str">
        <f>IF(AND(B1581="Premier League",E1581="Live"),_xlfn.XLOOKUP(_xlfn.TEXTJOIN(" vs ",,C1581:D1581),Calendar!G:G,Calendar!B:B),IF(AND(B1581="Premier League",E1581="Highlights"),_xlfn.XLOOKUP(H1581,Calendar!O:O,Calendar!N:N,,-1),""))</f>
        <v/>
      </c>
      <c r="AI1581" s="61" t="str">
        <f>IF(AND(AH1581&lt;&gt;"",E1581="Live"),_xlfn.XLOOKUP(_xlfn.TEXTJOIN(" vs ",,C1581:D1581),Calendar!G:G,Calendar!K:K),"")</f>
        <v/>
      </c>
      <c r="AJ1581" s="61" t="str">
        <f>IF(AND(K1581&lt;&gt;"Match of the Day",K1581&lt;&gt;"Match of the Day 2",K1581&lt;&gt;"Match of the Day Repeat"),"",1+MAX($AJ$10:AJ1580))</f>
        <v/>
      </c>
    </row>
    <row r="1582" spans="34:36" x14ac:dyDescent="0.35">
      <c r="AH1582" s="16" t="str">
        <f>IF(AND(B1582="Premier League",E1582="Live"),_xlfn.XLOOKUP(_xlfn.TEXTJOIN(" vs ",,C1582:D1582),Calendar!G:G,Calendar!B:B),IF(AND(B1582="Premier League",E1582="Highlights"),_xlfn.XLOOKUP(H1582,Calendar!O:O,Calendar!N:N,,-1),""))</f>
        <v/>
      </c>
      <c r="AI1582" s="61" t="str">
        <f>IF(AND(AH1582&lt;&gt;"",E1582="Live"),_xlfn.XLOOKUP(_xlfn.TEXTJOIN(" vs ",,C1582:D1582),Calendar!G:G,Calendar!K:K),"")</f>
        <v/>
      </c>
      <c r="AJ1582" s="61" t="str">
        <f>IF(AND(K1582&lt;&gt;"Match of the Day",K1582&lt;&gt;"Match of the Day 2",K1582&lt;&gt;"Match of the Day Repeat"),"",1+MAX($AJ$10:AJ1581))</f>
        <v/>
      </c>
    </row>
    <row r="1583" spans="34:36" x14ac:dyDescent="0.35">
      <c r="AH1583" s="16" t="str">
        <f>IF(AND(B1583="Premier League",E1583="Live"),_xlfn.XLOOKUP(_xlfn.TEXTJOIN(" vs ",,C1583:D1583),Calendar!G:G,Calendar!B:B),IF(AND(B1583="Premier League",E1583="Highlights"),_xlfn.XLOOKUP(H1583,Calendar!O:O,Calendar!N:N,,-1),""))</f>
        <v/>
      </c>
      <c r="AI1583" s="61" t="str">
        <f>IF(AND(AH1583&lt;&gt;"",E1583="Live"),_xlfn.XLOOKUP(_xlfn.TEXTJOIN(" vs ",,C1583:D1583),Calendar!G:G,Calendar!K:K),"")</f>
        <v/>
      </c>
      <c r="AJ1583" s="61" t="str">
        <f>IF(AND(K1583&lt;&gt;"Match of the Day",K1583&lt;&gt;"Match of the Day 2",K1583&lt;&gt;"Match of the Day Repeat"),"",1+MAX($AJ$10:AJ1582))</f>
        <v/>
      </c>
    </row>
    <row r="1584" spans="34:36" x14ac:dyDescent="0.35">
      <c r="AH1584" s="16" t="str">
        <f>IF(AND(B1584="Premier League",E1584="Live"),_xlfn.XLOOKUP(_xlfn.TEXTJOIN(" vs ",,C1584:D1584),Calendar!G:G,Calendar!B:B),IF(AND(B1584="Premier League",E1584="Highlights"),_xlfn.XLOOKUP(H1584,Calendar!O:O,Calendar!N:N,,-1),""))</f>
        <v/>
      </c>
      <c r="AI1584" s="61" t="str">
        <f>IF(AND(AH1584&lt;&gt;"",E1584="Live"),_xlfn.XLOOKUP(_xlfn.TEXTJOIN(" vs ",,C1584:D1584),Calendar!G:G,Calendar!K:K),"")</f>
        <v/>
      </c>
      <c r="AJ1584" s="61" t="str">
        <f>IF(AND(K1584&lt;&gt;"Match of the Day",K1584&lt;&gt;"Match of the Day 2",K1584&lt;&gt;"Match of the Day Repeat"),"",1+MAX($AJ$10:AJ1583))</f>
        <v/>
      </c>
    </row>
    <row r="1585" spans="34:36" x14ac:dyDescent="0.35">
      <c r="AH1585" s="16" t="str">
        <f>IF(AND(B1585="Premier League",E1585="Live"),_xlfn.XLOOKUP(_xlfn.TEXTJOIN(" vs ",,C1585:D1585),Calendar!G:G,Calendar!B:B),IF(AND(B1585="Premier League",E1585="Highlights"),_xlfn.XLOOKUP(H1585,Calendar!O:O,Calendar!N:N,,-1),""))</f>
        <v/>
      </c>
      <c r="AI1585" s="61" t="str">
        <f>IF(AND(AH1585&lt;&gt;"",E1585="Live"),_xlfn.XLOOKUP(_xlfn.TEXTJOIN(" vs ",,C1585:D1585),Calendar!G:G,Calendar!K:K),"")</f>
        <v/>
      </c>
      <c r="AJ1585" s="61" t="str">
        <f>IF(AND(K1585&lt;&gt;"Match of the Day",K1585&lt;&gt;"Match of the Day 2",K1585&lt;&gt;"Match of the Day Repeat"),"",1+MAX($AJ$10:AJ1584))</f>
        <v/>
      </c>
    </row>
    <row r="1586" spans="34:36" x14ac:dyDescent="0.35">
      <c r="AH1586" s="16" t="str">
        <f>IF(AND(B1586="Premier League",E1586="Live"),_xlfn.XLOOKUP(_xlfn.TEXTJOIN(" vs ",,C1586:D1586),Calendar!G:G,Calendar!B:B),IF(AND(B1586="Premier League",E1586="Highlights"),_xlfn.XLOOKUP(H1586,Calendar!O:O,Calendar!N:N,,-1),""))</f>
        <v/>
      </c>
      <c r="AI1586" s="61" t="str">
        <f>IF(AND(AH1586&lt;&gt;"",E1586="Live"),_xlfn.XLOOKUP(_xlfn.TEXTJOIN(" vs ",,C1586:D1586),Calendar!G:G,Calendar!K:K),"")</f>
        <v/>
      </c>
      <c r="AJ1586" s="61" t="str">
        <f>IF(AND(K1586&lt;&gt;"Match of the Day",K1586&lt;&gt;"Match of the Day 2",K1586&lt;&gt;"Match of the Day Repeat"),"",1+MAX($AJ$10:AJ1585))</f>
        <v/>
      </c>
    </row>
    <row r="1587" spans="34:36" x14ac:dyDescent="0.35">
      <c r="AH1587" s="16" t="str">
        <f>IF(AND(B1587="Premier League",E1587="Live"),_xlfn.XLOOKUP(_xlfn.TEXTJOIN(" vs ",,C1587:D1587),Calendar!G:G,Calendar!B:B),IF(AND(B1587="Premier League",E1587="Highlights"),_xlfn.XLOOKUP(H1587,Calendar!O:O,Calendar!N:N,,-1),""))</f>
        <v/>
      </c>
      <c r="AI1587" s="61" t="str">
        <f>IF(AND(AH1587&lt;&gt;"",E1587="Live"),_xlfn.XLOOKUP(_xlfn.TEXTJOIN(" vs ",,C1587:D1587),Calendar!G:G,Calendar!K:K),"")</f>
        <v/>
      </c>
      <c r="AJ1587" s="61" t="str">
        <f>IF(AND(K1587&lt;&gt;"Match of the Day",K1587&lt;&gt;"Match of the Day 2",K1587&lt;&gt;"Match of the Day Repeat"),"",1+MAX($AJ$10:AJ1586))</f>
        <v/>
      </c>
    </row>
    <row r="1588" spans="34:36" x14ac:dyDescent="0.35">
      <c r="AH1588" s="16" t="str">
        <f>IF(AND(B1588="Premier League",E1588="Live"),_xlfn.XLOOKUP(_xlfn.TEXTJOIN(" vs ",,C1588:D1588),Calendar!G:G,Calendar!B:B),IF(AND(B1588="Premier League",E1588="Highlights"),_xlfn.XLOOKUP(H1588,Calendar!O:O,Calendar!N:N,,-1),""))</f>
        <v/>
      </c>
      <c r="AI1588" s="61" t="str">
        <f>IF(AND(AH1588&lt;&gt;"",E1588="Live"),_xlfn.XLOOKUP(_xlfn.TEXTJOIN(" vs ",,C1588:D1588),Calendar!G:G,Calendar!K:K),"")</f>
        <v/>
      </c>
      <c r="AJ1588" s="61" t="str">
        <f>IF(AND(K1588&lt;&gt;"Match of the Day",K1588&lt;&gt;"Match of the Day 2",K1588&lt;&gt;"Match of the Day Repeat"),"",1+MAX($AJ$10:AJ1587))</f>
        <v/>
      </c>
    </row>
    <row r="1589" spans="34:36" x14ac:dyDescent="0.35">
      <c r="AH1589" s="16" t="str">
        <f>IF(AND(B1589="Premier League",E1589="Live"),_xlfn.XLOOKUP(_xlfn.TEXTJOIN(" vs ",,C1589:D1589),Calendar!G:G,Calendar!B:B),IF(AND(B1589="Premier League",E1589="Highlights"),_xlfn.XLOOKUP(H1589,Calendar!O:O,Calendar!N:N,,-1),""))</f>
        <v/>
      </c>
      <c r="AI1589" s="61" t="str">
        <f>IF(AND(AH1589&lt;&gt;"",E1589="Live"),_xlfn.XLOOKUP(_xlfn.TEXTJOIN(" vs ",,C1589:D1589),Calendar!G:G,Calendar!K:K),"")</f>
        <v/>
      </c>
      <c r="AJ1589" s="61" t="str">
        <f>IF(AND(K1589&lt;&gt;"Match of the Day",K1589&lt;&gt;"Match of the Day 2",K1589&lt;&gt;"Match of the Day Repeat"),"",1+MAX($AJ$10:AJ1588))</f>
        <v/>
      </c>
    </row>
    <row r="1590" spans="34:36" x14ac:dyDescent="0.35">
      <c r="AH1590" s="16" t="str">
        <f>IF(AND(B1590="Premier League",E1590="Live"),_xlfn.XLOOKUP(_xlfn.TEXTJOIN(" vs ",,C1590:D1590),Calendar!G:G,Calendar!B:B),IF(AND(B1590="Premier League",E1590="Highlights"),_xlfn.XLOOKUP(H1590,Calendar!O:O,Calendar!N:N,,-1),""))</f>
        <v/>
      </c>
      <c r="AI1590" s="61" t="str">
        <f>IF(AND(AH1590&lt;&gt;"",E1590="Live"),_xlfn.XLOOKUP(_xlfn.TEXTJOIN(" vs ",,C1590:D1590),Calendar!G:G,Calendar!K:K),"")</f>
        <v/>
      </c>
      <c r="AJ1590" s="61" t="str">
        <f>IF(AND(K1590&lt;&gt;"Match of the Day",K1590&lt;&gt;"Match of the Day 2",K1590&lt;&gt;"Match of the Day Repeat"),"",1+MAX($AJ$10:AJ1589))</f>
        <v/>
      </c>
    </row>
    <row r="1591" spans="34:36" x14ac:dyDescent="0.35">
      <c r="AH1591" s="16" t="str">
        <f>IF(AND(B1591="Premier League",E1591="Live"),_xlfn.XLOOKUP(_xlfn.TEXTJOIN(" vs ",,C1591:D1591),Calendar!G:G,Calendar!B:B),IF(AND(B1591="Premier League",E1591="Highlights"),_xlfn.XLOOKUP(H1591,Calendar!O:O,Calendar!N:N,,-1),""))</f>
        <v/>
      </c>
      <c r="AI1591" s="61" t="str">
        <f>IF(AND(AH1591&lt;&gt;"",E1591="Live"),_xlfn.XLOOKUP(_xlfn.TEXTJOIN(" vs ",,C1591:D1591),Calendar!G:G,Calendar!K:K),"")</f>
        <v/>
      </c>
      <c r="AJ1591" s="61" t="str">
        <f>IF(AND(K1591&lt;&gt;"Match of the Day",K1591&lt;&gt;"Match of the Day 2",K1591&lt;&gt;"Match of the Day Repeat"),"",1+MAX($AJ$10:AJ1590))</f>
        <v/>
      </c>
    </row>
    <row r="1592" spans="34:36" x14ac:dyDescent="0.35">
      <c r="AH1592" s="16" t="str">
        <f>IF(AND(B1592="Premier League",E1592="Live"),_xlfn.XLOOKUP(_xlfn.TEXTJOIN(" vs ",,C1592:D1592),Calendar!G:G,Calendar!B:B),IF(AND(B1592="Premier League",E1592="Highlights"),_xlfn.XLOOKUP(H1592,Calendar!O:O,Calendar!N:N,,-1),""))</f>
        <v/>
      </c>
      <c r="AI1592" s="61" t="str">
        <f>IF(AND(AH1592&lt;&gt;"",E1592="Live"),_xlfn.XLOOKUP(_xlfn.TEXTJOIN(" vs ",,C1592:D1592),Calendar!G:G,Calendar!K:K),"")</f>
        <v/>
      </c>
      <c r="AJ1592" s="61" t="str">
        <f>IF(AND(K1592&lt;&gt;"Match of the Day",K1592&lt;&gt;"Match of the Day 2",K1592&lt;&gt;"Match of the Day Repeat"),"",1+MAX($AJ$10:AJ1591))</f>
        <v/>
      </c>
    </row>
    <row r="1593" spans="34:36" x14ac:dyDescent="0.35">
      <c r="AH1593" s="16" t="str">
        <f>IF(AND(B1593="Premier League",E1593="Live"),_xlfn.XLOOKUP(_xlfn.TEXTJOIN(" vs ",,C1593:D1593),Calendar!G:G,Calendar!B:B),IF(AND(B1593="Premier League",E1593="Highlights"),_xlfn.XLOOKUP(H1593,Calendar!O:O,Calendar!N:N,,-1),""))</f>
        <v/>
      </c>
      <c r="AI1593" s="61" t="str">
        <f>IF(AND(AH1593&lt;&gt;"",E1593="Live"),_xlfn.XLOOKUP(_xlfn.TEXTJOIN(" vs ",,C1593:D1593),Calendar!G:G,Calendar!K:K),"")</f>
        <v/>
      </c>
      <c r="AJ1593" s="61" t="str">
        <f>IF(AND(K1593&lt;&gt;"Match of the Day",K1593&lt;&gt;"Match of the Day 2",K1593&lt;&gt;"Match of the Day Repeat"),"",1+MAX($AJ$10:AJ1592))</f>
        <v/>
      </c>
    </row>
    <row r="1594" spans="34:36" x14ac:dyDescent="0.35">
      <c r="AH1594" s="16" t="str">
        <f>IF(AND(B1594="Premier League",E1594="Live"),_xlfn.XLOOKUP(_xlfn.TEXTJOIN(" vs ",,C1594:D1594),Calendar!G:G,Calendar!B:B),IF(AND(B1594="Premier League",E1594="Highlights"),_xlfn.XLOOKUP(H1594,Calendar!O:O,Calendar!N:N,,-1),""))</f>
        <v/>
      </c>
      <c r="AI1594" s="61" t="str">
        <f>IF(AND(AH1594&lt;&gt;"",E1594="Live"),_xlfn.XLOOKUP(_xlfn.TEXTJOIN(" vs ",,C1594:D1594),Calendar!G:G,Calendar!K:K),"")</f>
        <v/>
      </c>
      <c r="AJ1594" s="61" t="str">
        <f>IF(AND(K1594&lt;&gt;"Match of the Day",K1594&lt;&gt;"Match of the Day 2",K1594&lt;&gt;"Match of the Day Repeat"),"",1+MAX($AJ$10:AJ1593))</f>
        <v/>
      </c>
    </row>
    <row r="1595" spans="34:36" x14ac:dyDescent="0.35">
      <c r="AH1595" s="16" t="str">
        <f>IF(AND(B1595="Premier League",E1595="Live"),_xlfn.XLOOKUP(_xlfn.TEXTJOIN(" vs ",,C1595:D1595),Calendar!G:G,Calendar!B:B),IF(AND(B1595="Premier League",E1595="Highlights"),_xlfn.XLOOKUP(H1595,Calendar!O:O,Calendar!N:N,,-1),""))</f>
        <v/>
      </c>
      <c r="AI1595" s="61" t="str">
        <f>IF(AND(AH1595&lt;&gt;"",E1595="Live"),_xlfn.XLOOKUP(_xlfn.TEXTJOIN(" vs ",,C1595:D1595),Calendar!G:G,Calendar!K:K),"")</f>
        <v/>
      </c>
      <c r="AJ1595" s="61" t="str">
        <f>IF(AND(K1595&lt;&gt;"Match of the Day",K1595&lt;&gt;"Match of the Day 2",K1595&lt;&gt;"Match of the Day Repeat"),"",1+MAX($AJ$10:AJ1594))</f>
        <v/>
      </c>
    </row>
    <row r="1596" spans="34:36" x14ac:dyDescent="0.35">
      <c r="AH1596" s="16" t="str">
        <f>IF(AND(B1596="Premier League",E1596="Live"),_xlfn.XLOOKUP(_xlfn.TEXTJOIN(" vs ",,C1596:D1596),Calendar!G:G,Calendar!B:B),IF(AND(B1596="Premier League",E1596="Highlights"),_xlfn.XLOOKUP(H1596,Calendar!O:O,Calendar!N:N,,-1),""))</f>
        <v/>
      </c>
      <c r="AI1596" s="61" t="str">
        <f>IF(AND(AH1596&lt;&gt;"",E1596="Live"),_xlfn.XLOOKUP(_xlfn.TEXTJOIN(" vs ",,C1596:D1596),Calendar!G:G,Calendar!K:K),"")</f>
        <v/>
      </c>
      <c r="AJ1596" s="61" t="str">
        <f>IF(AND(K1596&lt;&gt;"Match of the Day",K1596&lt;&gt;"Match of the Day 2",K1596&lt;&gt;"Match of the Day Repeat"),"",1+MAX($AJ$10:AJ1595))</f>
        <v/>
      </c>
    </row>
    <row r="1597" spans="34:36" x14ac:dyDescent="0.35">
      <c r="AH1597" s="16" t="str">
        <f>IF(AND(B1597="Premier League",E1597="Live"),_xlfn.XLOOKUP(_xlfn.TEXTJOIN(" vs ",,C1597:D1597),Calendar!G:G,Calendar!B:B),IF(AND(B1597="Premier League",E1597="Highlights"),_xlfn.XLOOKUP(H1597,Calendar!O:O,Calendar!N:N,,-1),""))</f>
        <v/>
      </c>
      <c r="AI1597" s="61" t="str">
        <f>IF(AND(AH1597&lt;&gt;"",E1597="Live"),_xlfn.XLOOKUP(_xlfn.TEXTJOIN(" vs ",,C1597:D1597),Calendar!G:G,Calendar!K:K),"")</f>
        <v/>
      </c>
      <c r="AJ1597" s="61" t="str">
        <f>IF(AND(K1597&lt;&gt;"Match of the Day",K1597&lt;&gt;"Match of the Day 2",K1597&lt;&gt;"Match of the Day Repeat"),"",1+MAX($AJ$10:AJ1596))</f>
        <v/>
      </c>
    </row>
    <row r="1598" spans="34:36" x14ac:dyDescent="0.35">
      <c r="AH1598" s="16" t="str">
        <f>IF(AND(B1598="Premier League",E1598="Live"),_xlfn.XLOOKUP(_xlfn.TEXTJOIN(" vs ",,C1598:D1598),Calendar!G:G,Calendar!B:B),IF(AND(B1598="Premier League",E1598="Highlights"),_xlfn.XLOOKUP(H1598,Calendar!O:O,Calendar!N:N,,-1),""))</f>
        <v/>
      </c>
      <c r="AI1598" s="61" t="str">
        <f>IF(AND(AH1598&lt;&gt;"",E1598="Live"),_xlfn.XLOOKUP(_xlfn.TEXTJOIN(" vs ",,C1598:D1598),Calendar!G:G,Calendar!K:K),"")</f>
        <v/>
      </c>
      <c r="AJ1598" s="61" t="str">
        <f>IF(AND(K1598&lt;&gt;"Match of the Day",K1598&lt;&gt;"Match of the Day 2",K1598&lt;&gt;"Match of the Day Repeat"),"",1+MAX($AJ$10:AJ1597))</f>
        <v/>
      </c>
    </row>
    <row r="1599" spans="34:36" x14ac:dyDescent="0.35">
      <c r="AH1599" s="16" t="str">
        <f>IF(AND(B1599="Premier League",E1599="Live"),_xlfn.XLOOKUP(_xlfn.TEXTJOIN(" vs ",,C1599:D1599),Calendar!G:G,Calendar!B:B),IF(AND(B1599="Premier League",E1599="Highlights"),_xlfn.XLOOKUP(H1599,Calendar!O:O,Calendar!N:N,,-1),""))</f>
        <v/>
      </c>
      <c r="AI1599" s="61" t="str">
        <f>IF(AND(AH1599&lt;&gt;"",E1599="Live"),_xlfn.XLOOKUP(_xlfn.TEXTJOIN(" vs ",,C1599:D1599),Calendar!G:G,Calendar!K:K),"")</f>
        <v/>
      </c>
      <c r="AJ1599" s="61" t="str">
        <f>IF(AND(K1599&lt;&gt;"Match of the Day",K1599&lt;&gt;"Match of the Day 2",K1599&lt;&gt;"Match of the Day Repeat"),"",1+MAX($AJ$10:AJ1598))</f>
        <v/>
      </c>
    </row>
    <row r="1600" spans="34:36" x14ac:dyDescent="0.35">
      <c r="AH1600" s="16" t="str">
        <f>IF(AND(B1600="Premier League",E1600="Live"),_xlfn.XLOOKUP(_xlfn.TEXTJOIN(" vs ",,C1600:D1600),Calendar!G:G,Calendar!B:B),IF(AND(B1600="Premier League",E1600="Highlights"),_xlfn.XLOOKUP(H1600,Calendar!O:O,Calendar!N:N,,-1),""))</f>
        <v/>
      </c>
      <c r="AI1600" s="61" t="str">
        <f>IF(AND(AH1600&lt;&gt;"",E1600="Live"),_xlfn.XLOOKUP(_xlfn.TEXTJOIN(" vs ",,C1600:D1600),Calendar!G:G,Calendar!K:K),"")</f>
        <v/>
      </c>
      <c r="AJ1600" s="61" t="str">
        <f>IF(AND(K1600&lt;&gt;"Match of the Day",K1600&lt;&gt;"Match of the Day 2",K1600&lt;&gt;"Match of the Day Repeat"),"",1+MAX($AJ$10:AJ1599))</f>
        <v/>
      </c>
    </row>
    <row r="1601" spans="34:36" x14ac:dyDescent="0.35">
      <c r="AH1601" s="16" t="str">
        <f>IF(AND(B1601="Premier League",E1601="Live"),_xlfn.XLOOKUP(_xlfn.TEXTJOIN(" vs ",,C1601:D1601),Calendar!G:G,Calendar!B:B),IF(AND(B1601="Premier League",E1601="Highlights"),_xlfn.XLOOKUP(H1601,Calendar!O:O,Calendar!N:N,,-1),""))</f>
        <v/>
      </c>
      <c r="AI1601" s="61" t="str">
        <f>IF(AND(AH1601&lt;&gt;"",E1601="Live"),_xlfn.XLOOKUP(_xlfn.TEXTJOIN(" vs ",,C1601:D1601),Calendar!G:G,Calendar!K:K),"")</f>
        <v/>
      </c>
      <c r="AJ1601" s="61" t="str">
        <f>IF(AND(K1601&lt;&gt;"Match of the Day",K1601&lt;&gt;"Match of the Day 2",K1601&lt;&gt;"Match of the Day Repeat"),"",1+MAX($AJ$10:AJ1600))</f>
        <v/>
      </c>
    </row>
    <row r="1602" spans="34:36" x14ac:dyDescent="0.35">
      <c r="AH1602" s="16" t="str">
        <f>IF(AND(B1602="Premier League",E1602="Live"),_xlfn.XLOOKUP(_xlfn.TEXTJOIN(" vs ",,C1602:D1602),Calendar!G:G,Calendar!B:B),IF(AND(B1602="Premier League",E1602="Highlights"),_xlfn.XLOOKUP(H1602,Calendar!O:O,Calendar!N:N,,-1),""))</f>
        <v/>
      </c>
      <c r="AI1602" s="61" t="str">
        <f>IF(AND(AH1602&lt;&gt;"",E1602="Live"),_xlfn.XLOOKUP(_xlfn.TEXTJOIN(" vs ",,C1602:D1602),Calendar!G:G,Calendar!K:K),"")</f>
        <v/>
      </c>
      <c r="AJ1602" s="61" t="str">
        <f>IF(AND(K1602&lt;&gt;"Match of the Day",K1602&lt;&gt;"Match of the Day 2",K1602&lt;&gt;"Match of the Day Repeat"),"",1+MAX($AJ$10:AJ1601))</f>
        <v/>
      </c>
    </row>
    <row r="1603" spans="34:36" x14ac:dyDescent="0.35">
      <c r="AH1603" s="16" t="str">
        <f>IF(AND(B1603="Premier League",E1603="Live"),_xlfn.XLOOKUP(_xlfn.TEXTJOIN(" vs ",,C1603:D1603),Calendar!G:G,Calendar!B:B),IF(AND(B1603="Premier League",E1603="Highlights"),_xlfn.XLOOKUP(H1603,Calendar!O:O,Calendar!N:N,,-1),""))</f>
        <v/>
      </c>
      <c r="AI1603" s="61" t="str">
        <f>IF(AND(AH1603&lt;&gt;"",E1603="Live"),_xlfn.XLOOKUP(_xlfn.TEXTJOIN(" vs ",,C1603:D1603),Calendar!G:G,Calendar!K:K),"")</f>
        <v/>
      </c>
      <c r="AJ1603" s="61" t="str">
        <f>IF(AND(K1603&lt;&gt;"Match of the Day",K1603&lt;&gt;"Match of the Day 2",K1603&lt;&gt;"Match of the Day Repeat"),"",1+MAX($AJ$10:AJ1602))</f>
        <v/>
      </c>
    </row>
    <row r="1604" spans="34:36" x14ac:dyDescent="0.35">
      <c r="AH1604" s="16" t="str">
        <f>IF(AND(B1604="Premier League",E1604="Live"),_xlfn.XLOOKUP(_xlfn.TEXTJOIN(" vs ",,C1604:D1604),Calendar!G:G,Calendar!B:B),IF(AND(B1604="Premier League",E1604="Highlights"),_xlfn.XLOOKUP(H1604,Calendar!O:O,Calendar!N:N,,-1),""))</f>
        <v/>
      </c>
      <c r="AI1604" s="61" t="str">
        <f>IF(AND(AH1604&lt;&gt;"",E1604="Live"),_xlfn.XLOOKUP(_xlfn.TEXTJOIN(" vs ",,C1604:D1604),Calendar!G:G,Calendar!K:K),"")</f>
        <v/>
      </c>
      <c r="AJ1604" s="61" t="str">
        <f>IF(AND(K1604&lt;&gt;"Match of the Day",K1604&lt;&gt;"Match of the Day 2",K1604&lt;&gt;"Match of the Day Repeat"),"",1+MAX($AJ$10:AJ1603))</f>
        <v/>
      </c>
    </row>
    <row r="1605" spans="34:36" x14ac:dyDescent="0.35">
      <c r="AH1605" s="16" t="str">
        <f>IF(AND(B1605="Premier League",E1605="Live"),_xlfn.XLOOKUP(_xlfn.TEXTJOIN(" vs ",,C1605:D1605),Calendar!G:G,Calendar!B:B),IF(AND(B1605="Premier League",E1605="Highlights"),_xlfn.XLOOKUP(H1605,Calendar!O:O,Calendar!N:N,,-1),""))</f>
        <v/>
      </c>
      <c r="AI1605" s="61" t="str">
        <f>IF(AND(AH1605&lt;&gt;"",E1605="Live"),_xlfn.XLOOKUP(_xlfn.TEXTJOIN(" vs ",,C1605:D1605),Calendar!G:G,Calendar!K:K),"")</f>
        <v/>
      </c>
      <c r="AJ1605" s="61" t="str">
        <f>IF(AND(K1605&lt;&gt;"Match of the Day",K1605&lt;&gt;"Match of the Day 2",K1605&lt;&gt;"Match of the Day Repeat"),"",1+MAX($AJ$10:AJ1604))</f>
        <v/>
      </c>
    </row>
    <row r="1606" spans="34:36" x14ac:dyDescent="0.35">
      <c r="AH1606" s="16" t="str">
        <f>IF(AND(B1606="Premier League",E1606="Live"),_xlfn.XLOOKUP(_xlfn.TEXTJOIN(" vs ",,C1606:D1606),Calendar!G:G,Calendar!B:B),IF(AND(B1606="Premier League",E1606="Highlights"),_xlfn.XLOOKUP(H1606,Calendar!O:O,Calendar!N:N,,-1),""))</f>
        <v/>
      </c>
      <c r="AI1606" s="61" t="str">
        <f>IF(AND(AH1606&lt;&gt;"",E1606="Live"),_xlfn.XLOOKUP(_xlfn.TEXTJOIN(" vs ",,C1606:D1606),Calendar!G:G,Calendar!K:K),"")</f>
        <v/>
      </c>
      <c r="AJ1606" s="61" t="str">
        <f>IF(AND(K1606&lt;&gt;"Match of the Day",K1606&lt;&gt;"Match of the Day 2",K1606&lt;&gt;"Match of the Day Repeat"),"",1+MAX($AJ$10:AJ1605))</f>
        <v/>
      </c>
    </row>
    <row r="1607" spans="34:36" x14ac:dyDescent="0.35">
      <c r="AH1607" s="16" t="str">
        <f>IF(AND(B1607="Premier League",E1607="Live"),_xlfn.XLOOKUP(_xlfn.TEXTJOIN(" vs ",,C1607:D1607),Calendar!G:G,Calendar!B:B),IF(AND(B1607="Premier League",E1607="Highlights"),_xlfn.XLOOKUP(H1607,Calendar!O:O,Calendar!N:N,,-1),""))</f>
        <v/>
      </c>
      <c r="AI1607" s="61" t="str">
        <f>IF(AND(AH1607&lt;&gt;"",E1607="Live"),_xlfn.XLOOKUP(_xlfn.TEXTJOIN(" vs ",,C1607:D1607),Calendar!G:G,Calendar!K:K),"")</f>
        <v/>
      </c>
      <c r="AJ1607" s="61" t="str">
        <f>IF(AND(K1607&lt;&gt;"Match of the Day",K1607&lt;&gt;"Match of the Day 2",K1607&lt;&gt;"Match of the Day Repeat"),"",1+MAX($AJ$10:AJ1606))</f>
        <v/>
      </c>
    </row>
    <row r="1608" spans="34:36" x14ac:dyDescent="0.35">
      <c r="AH1608" s="16" t="str">
        <f>IF(AND(B1608="Premier League",E1608="Live"),_xlfn.XLOOKUP(_xlfn.TEXTJOIN(" vs ",,C1608:D1608),Calendar!G:G,Calendar!B:B),IF(AND(B1608="Premier League",E1608="Highlights"),_xlfn.XLOOKUP(H1608,Calendar!O:O,Calendar!N:N,,-1),""))</f>
        <v/>
      </c>
      <c r="AI1608" s="61" t="str">
        <f>IF(AND(AH1608&lt;&gt;"",E1608="Live"),_xlfn.XLOOKUP(_xlfn.TEXTJOIN(" vs ",,C1608:D1608),Calendar!G:G,Calendar!K:K),"")</f>
        <v/>
      </c>
      <c r="AJ1608" s="61" t="str">
        <f>IF(AND(K1608&lt;&gt;"Match of the Day",K1608&lt;&gt;"Match of the Day 2",K1608&lt;&gt;"Match of the Day Repeat"),"",1+MAX($AJ$10:AJ1607))</f>
        <v/>
      </c>
    </row>
    <row r="1609" spans="34:36" x14ac:dyDescent="0.35">
      <c r="AH1609" s="16" t="str">
        <f>IF(AND(B1609="Premier League",E1609="Live"),_xlfn.XLOOKUP(_xlfn.TEXTJOIN(" vs ",,C1609:D1609),Calendar!G:G,Calendar!B:B),IF(AND(B1609="Premier League",E1609="Highlights"),_xlfn.XLOOKUP(H1609,Calendar!O:O,Calendar!N:N,,-1),""))</f>
        <v/>
      </c>
      <c r="AI1609" s="61" t="str">
        <f>IF(AND(AH1609&lt;&gt;"",E1609="Live"),_xlfn.XLOOKUP(_xlfn.TEXTJOIN(" vs ",,C1609:D1609),Calendar!G:G,Calendar!K:K),"")</f>
        <v/>
      </c>
      <c r="AJ1609" s="61" t="str">
        <f>IF(AND(K1609&lt;&gt;"Match of the Day",K1609&lt;&gt;"Match of the Day 2",K1609&lt;&gt;"Match of the Day Repeat"),"",1+MAX($AJ$10:AJ1608))</f>
        <v/>
      </c>
    </row>
    <row r="1610" spans="34:36" x14ac:dyDescent="0.35">
      <c r="AH1610" s="16" t="str">
        <f>IF(AND(B1610="Premier League",E1610="Live"),_xlfn.XLOOKUP(_xlfn.TEXTJOIN(" vs ",,C1610:D1610),Calendar!G:G,Calendar!B:B),IF(AND(B1610="Premier League",E1610="Highlights"),_xlfn.XLOOKUP(H1610,Calendar!O:O,Calendar!N:N,,-1),""))</f>
        <v/>
      </c>
      <c r="AI1610" s="61" t="str">
        <f>IF(AND(AH1610&lt;&gt;"",E1610="Live"),_xlfn.XLOOKUP(_xlfn.TEXTJOIN(" vs ",,C1610:D1610),Calendar!G:G,Calendar!K:K),"")</f>
        <v/>
      </c>
      <c r="AJ1610" s="61" t="str">
        <f>IF(AND(K1610&lt;&gt;"Match of the Day",K1610&lt;&gt;"Match of the Day 2",K1610&lt;&gt;"Match of the Day Repeat"),"",1+MAX($AJ$10:AJ1609))</f>
        <v/>
      </c>
    </row>
    <row r="1611" spans="34:36" x14ac:dyDescent="0.35">
      <c r="AH1611" s="16" t="str">
        <f>IF(AND(B1611="Premier League",E1611="Live"),_xlfn.XLOOKUP(_xlfn.TEXTJOIN(" vs ",,C1611:D1611),Calendar!G:G,Calendar!B:B),IF(AND(B1611="Premier League",E1611="Highlights"),_xlfn.XLOOKUP(H1611,Calendar!O:O,Calendar!N:N,,-1),""))</f>
        <v/>
      </c>
      <c r="AI1611" s="61" t="str">
        <f>IF(AND(AH1611&lt;&gt;"",E1611="Live"),_xlfn.XLOOKUP(_xlfn.TEXTJOIN(" vs ",,C1611:D1611),Calendar!G:G,Calendar!K:K),"")</f>
        <v/>
      </c>
      <c r="AJ1611" s="61" t="str">
        <f>IF(AND(K1611&lt;&gt;"Match of the Day",K1611&lt;&gt;"Match of the Day 2",K1611&lt;&gt;"Match of the Day Repeat"),"",1+MAX($AJ$10:AJ1610))</f>
        <v/>
      </c>
    </row>
    <row r="1612" spans="34:36" x14ac:dyDescent="0.35">
      <c r="AH1612" s="16" t="str">
        <f>IF(AND(B1612="Premier League",E1612="Live"),_xlfn.XLOOKUP(_xlfn.TEXTJOIN(" vs ",,C1612:D1612),Calendar!G:G,Calendar!B:B),IF(AND(B1612="Premier League",E1612="Highlights"),_xlfn.XLOOKUP(H1612,Calendar!O:O,Calendar!N:N,,-1),""))</f>
        <v/>
      </c>
      <c r="AI1612" s="61" t="str">
        <f>IF(AND(AH1612&lt;&gt;"",E1612="Live"),_xlfn.XLOOKUP(_xlfn.TEXTJOIN(" vs ",,C1612:D1612),Calendar!G:G,Calendar!K:K),"")</f>
        <v/>
      </c>
      <c r="AJ1612" s="61" t="str">
        <f>IF(AND(K1612&lt;&gt;"Match of the Day",K1612&lt;&gt;"Match of the Day 2",K1612&lt;&gt;"Match of the Day Repeat"),"",1+MAX($AJ$10:AJ1611))</f>
        <v/>
      </c>
    </row>
    <row r="1613" spans="34:36" x14ac:dyDescent="0.35">
      <c r="AH1613" s="16" t="str">
        <f>IF(AND(B1613="Premier League",E1613="Live"),_xlfn.XLOOKUP(_xlfn.TEXTJOIN(" vs ",,C1613:D1613),Calendar!G:G,Calendar!B:B),IF(AND(B1613="Premier League",E1613="Highlights"),_xlfn.XLOOKUP(H1613,Calendar!O:O,Calendar!N:N,,-1),""))</f>
        <v/>
      </c>
      <c r="AI1613" s="61" t="str">
        <f>IF(AND(AH1613&lt;&gt;"",E1613="Live"),_xlfn.XLOOKUP(_xlfn.TEXTJOIN(" vs ",,C1613:D1613),Calendar!G:G,Calendar!K:K),"")</f>
        <v/>
      </c>
      <c r="AJ1613" s="61" t="str">
        <f>IF(AND(K1613&lt;&gt;"Match of the Day",K1613&lt;&gt;"Match of the Day 2",K1613&lt;&gt;"Match of the Day Repeat"),"",1+MAX($AJ$10:AJ1612))</f>
        <v/>
      </c>
    </row>
    <row r="1614" spans="34:36" x14ac:dyDescent="0.35">
      <c r="AH1614" s="16" t="str">
        <f>IF(AND(B1614="Premier League",E1614="Live"),_xlfn.XLOOKUP(_xlfn.TEXTJOIN(" vs ",,C1614:D1614),Calendar!G:G,Calendar!B:B),IF(AND(B1614="Premier League",E1614="Highlights"),_xlfn.XLOOKUP(H1614,Calendar!O:O,Calendar!N:N,,-1),""))</f>
        <v/>
      </c>
      <c r="AI1614" s="61" t="str">
        <f>IF(AND(AH1614&lt;&gt;"",E1614="Live"),_xlfn.XLOOKUP(_xlfn.TEXTJOIN(" vs ",,C1614:D1614),Calendar!G:G,Calendar!K:K),"")</f>
        <v/>
      </c>
      <c r="AJ1614" s="61" t="str">
        <f>IF(AND(K1614&lt;&gt;"Match of the Day",K1614&lt;&gt;"Match of the Day 2",K1614&lt;&gt;"Match of the Day Repeat"),"",1+MAX($AJ$10:AJ1613))</f>
        <v/>
      </c>
    </row>
    <row r="1615" spans="34:36" x14ac:dyDescent="0.35">
      <c r="AH1615" s="16" t="str">
        <f>IF(AND(B1615="Premier League",E1615="Live"),_xlfn.XLOOKUP(_xlfn.TEXTJOIN(" vs ",,C1615:D1615),Calendar!G:G,Calendar!B:B),IF(AND(B1615="Premier League",E1615="Highlights"),_xlfn.XLOOKUP(H1615,Calendar!O:O,Calendar!N:N,,-1),""))</f>
        <v/>
      </c>
      <c r="AI1615" s="61" t="str">
        <f>IF(AND(AH1615&lt;&gt;"",E1615="Live"),_xlfn.XLOOKUP(_xlfn.TEXTJOIN(" vs ",,C1615:D1615),Calendar!G:G,Calendar!K:K),"")</f>
        <v/>
      </c>
      <c r="AJ1615" s="61" t="str">
        <f>IF(AND(K1615&lt;&gt;"Match of the Day",K1615&lt;&gt;"Match of the Day 2",K1615&lt;&gt;"Match of the Day Repeat"),"",1+MAX($AJ$10:AJ1614))</f>
        <v/>
      </c>
    </row>
    <row r="1616" spans="34:36" x14ac:dyDescent="0.35">
      <c r="AH1616" s="16" t="str">
        <f>IF(AND(B1616="Premier League",E1616="Live"),_xlfn.XLOOKUP(_xlfn.TEXTJOIN(" vs ",,C1616:D1616),Calendar!G:G,Calendar!B:B),IF(AND(B1616="Premier League",E1616="Highlights"),_xlfn.XLOOKUP(H1616,Calendar!O:O,Calendar!N:N,,-1),""))</f>
        <v/>
      </c>
      <c r="AI1616" s="61" t="str">
        <f>IF(AND(AH1616&lt;&gt;"",E1616="Live"),_xlfn.XLOOKUP(_xlfn.TEXTJOIN(" vs ",,C1616:D1616),Calendar!G:G,Calendar!K:K),"")</f>
        <v/>
      </c>
      <c r="AJ1616" s="61" t="str">
        <f>IF(AND(K1616&lt;&gt;"Match of the Day",K1616&lt;&gt;"Match of the Day 2",K1616&lt;&gt;"Match of the Day Repeat"),"",1+MAX($AJ$10:AJ1615))</f>
        <v/>
      </c>
    </row>
    <row r="1617" spans="34:36" x14ac:dyDescent="0.35">
      <c r="AH1617" s="16" t="str">
        <f>IF(AND(B1617="Premier League",E1617="Live"),_xlfn.XLOOKUP(_xlfn.TEXTJOIN(" vs ",,C1617:D1617),Calendar!G:G,Calendar!B:B),IF(AND(B1617="Premier League",E1617="Highlights"),_xlfn.XLOOKUP(H1617,Calendar!O:O,Calendar!N:N,,-1),""))</f>
        <v/>
      </c>
      <c r="AI1617" s="61" t="str">
        <f>IF(AND(AH1617&lt;&gt;"",E1617="Live"),_xlfn.XLOOKUP(_xlfn.TEXTJOIN(" vs ",,C1617:D1617),Calendar!G:G,Calendar!K:K),"")</f>
        <v/>
      </c>
      <c r="AJ1617" s="61" t="str">
        <f>IF(AND(K1617&lt;&gt;"Match of the Day",K1617&lt;&gt;"Match of the Day 2",K1617&lt;&gt;"Match of the Day Repeat"),"",1+MAX($AJ$10:AJ1616))</f>
        <v/>
      </c>
    </row>
    <row r="1618" spans="34:36" x14ac:dyDescent="0.35">
      <c r="AH1618" s="16" t="str">
        <f>IF(AND(B1618="Premier League",E1618="Live"),_xlfn.XLOOKUP(_xlfn.TEXTJOIN(" vs ",,C1618:D1618),Calendar!G:G,Calendar!B:B),IF(AND(B1618="Premier League",E1618="Highlights"),_xlfn.XLOOKUP(H1618,Calendar!O:O,Calendar!N:N,,-1),""))</f>
        <v/>
      </c>
      <c r="AI1618" s="61" t="str">
        <f>IF(AND(AH1618&lt;&gt;"",E1618="Live"),_xlfn.XLOOKUP(_xlfn.TEXTJOIN(" vs ",,C1618:D1618),Calendar!G:G,Calendar!K:K),"")</f>
        <v/>
      </c>
      <c r="AJ1618" s="61" t="str">
        <f>IF(AND(K1618&lt;&gt;"Match of the Day",K1618&lt;&gt;"Match of the Day 2",K1618&lt;&gt;"Match of the Day Repeat"),"",1+MAX($AJ$10:AJ1617))</f>
        <v/>
      </c>
    </row>
    <row r="1619" spans="34:36" x14ac:dyDescent="0.35">
      <c r="AH1619" s="16" t="str">
        <f>IF(AND(B1619="Premier League",E1619="Live"),_xlfn.XLOOKUP(_xlfn.TEXTJOIN(" vs ",,C1619:D1619),Calendar!G:G,Calendar!B:B),IF(AND(B1619="Premier League",E1619="Highlights"),_xlfn.XLOOKUP(H1619,Calendar!O:O,Calendar!N:N,,-1),""))</f>
        <v/>
      </c>
      <c r="AI1619" s="61" t="str">
        <f>IF(AND(AH1619&lt;&gt;"",E1619="Live"),_xlfn.XLOOKUP(_xlfn.TEXTJOIN(" vs ",,C1619:D1619),Calendar!G:G,Calendar!K:K),"")</f>
        <v/>
      </c>
      <c r="AJ1619" s="61" t="str">
        <f>IF(AND(K1619&lt;&gt;"Match of the Day",K1619&lt;&gt;"Match of the Day 2",K1619&lt;&gt;"Match of the Day Repeat"),"",1+MAX($AJ$10:AJ1618))</f>
        <v/>
      </c>
    </row>
    <row r="1620" spans="34:36" x14ac:dyDescent="0.35">
      <c r="AH1620" s="16" t="str">
        <f>IF(AND(B1620="Premier League",E1620="Live"),_xlfn.XLOOKUP(_xlfn.TEXTJOIN(" vs ",,C1620:D1620),Calendar!G:G,Calendar!B:B),IF(AND(B1620="Premier League",E1620="Highlights"),_xlfn.XLOOKUP(H1620,Calendar!O:O,Calendar!N:N,,-1),""))</f>
        <v/>
      </c>
      <c r="AI1620" s="61" t="str">
        <f>IF(AND(AH1620&lt;&gt;"",E1620="Live"),_xlfn.XLOOKUP(_xlfn.TEXTJOIN(" vs ",,C1620:D1620),Calendar!G:G,Calendar!K:K),"")</f>
        <v/>
      </c>
      <c r="AJ1620" s="61" t="str">
        <f>IF(AND(K1620&lt;&gt;"Match of the Day",K1620&lt;&gt;"Match of the Day 2",K1620&lt;&gt;"Match of the Day Repeat"),"",1+MAX($AJ$10:AJ1619))</f>
        <v/>
      </c>
    </row>
    <row r="1621" spans="34:36" x14ac:dyDescent="0.35">
      <c r="AH1621" s="16" t="str">
        <f>IF(AND(B1621="Premier League",E1621="Live"),_xlfn.XLOOKUP(_xlfn.TEXTJOIN(" vs ",,C1621:D1621),Calendar!G:G,Calendar!B:B),IF(AND(B1621="Premier League",E1621="Highlights"),_xlfn.XLOOKUP(H1621,Calendar!O:O,Calendar!N:N,,-1),""))</f>
        <v/>
      </c>
      <c r="AI1621" s="61" t="str">
        <f>IF(AND(AH1621&lt;&gt;"",E1621="Live"),_xlfn.XLOOKUP(_xlfn.TEXTJOIN(" vs ",,C1621:D1621),Calendar!G:G,Calendar!K:K),"")</f>
        <v/>
      </c>
      <c r="AJ1621" s="61" t="str">
        <f>IF(AND(K1621&lt;&gt;"Match of the Day",K1621&lt;&gt;"Match of the Day 2",K1621&lt;&gt;"Match of the Day Repeat"),"",1+MAX($AJ$10:AJ1620))</f>
        <v/>
      </c>
    </row>
    <row r="1622" spans="34:36" x14ac:dyDescent="0.35">
      <c r="AH1622" s="16" t="str">
        <f>IF(AND(B1622="Premier League",E1622="Live"),_xlfn.XLOOKUP(_xlfn.TEXTJOIN(" vs ",,C1622:D1622),Calendar!G:G,Calendar!B:B),IF(AND(B1622="Premier League",E1622="Highlights"),_xlfn.XLOOKUP(H1622,Calendar!O:O,Calendar!N:N,,-1),""))</f>
        <v/>
      </c>
      <c r="AI1622" s="61" t="str">
        <f>IF(AND(AH1622&lt;&gt;"",E1622="Live"),_xlfn.XLOOKUP(_xlfn.TEXTJOIN(" vs ",,C1622:D1622),Calendar!G:G,Calendar!K:K),"")</f>
        <v/>
      </c>
      <c r="AJ1622" s="61" t="str">
        <f>IF(AND(K1622&lt;&gt;"Match of the Day",K1622&lt;&gt;"Match of the Day 2",K1622&lt;&gt;"Match of the Day Repeat"),"",1+MAX($AJ$10:AJ1621))</f>
        <v/>
      </c>
    </row>
    <row r="1623" spans="34:36" x14ac:dyDescent="0.35">
      <c r="AH1623" s="16" t="str">
        <f>IF(AND(B1623="Premier League",E1623="Live"),_xlfn.XLOOKUP(_xlfn.TEXTJOIN(" vs ",,C1623:D1623),Calendar!G:G,Calendar!B:B),IF(AND(B1623="Premier League",E1623="Highlights"),_xlfn.XLOOKUP(H1623,Calendar!O:O,Calendar!N:N,,-1),""))</f>
        <v/>
      </c>
      <c r="AI1623" s="61" t="str">
        <f>IF(AND(AH1623&lt;&gt;"",E1623="Live"),_xlfn.XLOOKUP(_xlfn.TEXTJOIN(" vs ",,C1623:D1623),Calendar!G:G,Calendar!K:K),"")</f>
        <v/>
      </c>
      <c r="AJ1623" s="61" t="str">
        <f>IF(AND(K1623&lt;&gt;"Match of the Day",K1623&lt;&gt;"Match of the Day 2",K1623&lt;&gt;"Match of the Day Repeat"),"",1+MAX($AJ$10:AJ1622))</f>
        <v/>
      </c>
    </row>
    <row r="1624" spans="34:36" x14ac:dyDescent="0.35">
      <c r="AH1624" s="16" t="str">
        <f>IF(AND(B1624="Premier League",E1624="Live"),_xlfn.XLOOKUP(_xlfn.TEXTJOIN(" vs ",,C1624:D1624),Calendar!G:G,Calendar!B:B),IF(AND(B1624="Premier League",E1624="Highlights"),_xlfn.XLOOKUP(H1624,Calendar!O:O,Calendar!N:N,,-1),""))</f>
        <v/>
      </c>
      <c r="AI1624" s="61" t="str">
        <f>IF(AND(AH1624&lt;&gt;"",E1624="Live"),_xlfn.XLOOKUP(_xlfn.TEXTJOIN(" vs ",,C1624:D1624),Calendar!G:G,Calendar!K:K),"")</f>
        <v/>
      </c>
      <c r="AJ1624" s="61" t="str">
        <f>IF(AND(K1624&lt;&gt;"Match of the Day",K1624&lt;&gt;"Match of the Day 2",K1624&lt;&gt;"Match of the Day Repeat"),"",1+MAX($AJ$10:AJ1623))</f>
        <v/>
      </c>
    </row>
    <row r="1625" spans="34:36" x14ac:dyDescent="0.35">
      <c r="AH1625" s="16" t="str">
        <f>IF(AND(B1625="Premier League",E1625="Live"),_xlfn.XLOOKUP(_xlfn.TEXTJOIN(" vs ",,C1625:D1625),Calendar!G:G,Calendar!B:B),IF(AND(B1625="Premier League",E1625="Highlights"),_xlfn.XLOOKUP(H1625,Calendar!O:O,Calendar!N:N,,-1),""))</f>
        <v/>
      </c>
      <c r="AI1625" s="61" t="str">
        <f>IF(AND(AH1625&lt;&gt;"",E1625="Live"),_xlfn.XLOOKUP(_xlfn.TEXTJOIN(" vs ",,C1625:D1625),Calendar!G:G,Calendar!K:K),"")</f>
        <v/>
      </c>
      <c r="AJ1625" s="61" t="str">
        <f>IF(AND(K1625&lt;&gt;"Match of the Day",K1625&lt;&gt;"Match of the Day 2",K1625&lt;&gt;"Match of the Day Repeat"),"",1+MAX($AJ$10:AJ1624))</f>
        <v/>
      </c>
    </row>
    <row r="1626" spans="34:36" x14ac:dyDescent="0.35">
      <c r="AH1626" s="16" t="str">
        <f>IF(AND(B1626="Premier League",E1626="Live"),_xlfn.XLOOKUP(_xlfn.TEXTJOIN(" vs ",,C1626:D1626),Calendar!G:G,Calendar!B:B),IF(AND(B1626="Premier League",E1626="Highlights"),_xlfn.XLOOKUP(H1626,Calendar!O:O,Calendar!N:N,,-1),""))</f>
        <v/>
      </c>
      <c r="AI1626" s="61" t="str">
        <f>IF(AND(AH1626&lt;&gt;"",E1626="Live"),_xlfn.XLOOKUP(_xlfn.TEXTJOIN(" vs ",,C1626:D1626),Calendar!G:G,Calendar!K:K),"")</f>
        <v/>
      </c>
      <c r="AJ1626" s="61" t="str">
        <f>IF(AND(K1626&lt;&gt;"Match of the Day",K1626&lt;&gt;"Match of the Day 2",K1626&lt;&gt;"Match of the Day Repeat"),"",1+MAX($AJ$10:AJ1625))</f>
        <v/>
      </c>
    </row>
    <row r="1627" spans="34:36" x14ac:dyDescent="0.35">
      <c r="AH1627" s="16" t="str">
        <f>IF(AND(B1627="Premier League",E1627="Live"),_xlfn.XLOOKUP(_xlfn.TEXTJOIN(" vs ",,C1627:D1627),Calendar!G:G,Calendar!B:B),IF(AND(B1627="Premier League",E1627="Highlights"),_xlfn.XLOOKUP(H1627,Calendar!O:O,Calendar!N:N,,-1),""))</f>
        <v/>
      </c>
      <c r="AI1627" s="61" t="str">
        <f>IF(AND(AH1627&lt;&gt;"",E1627="Live"),_xlfn.XLOOKUP(_xlfn.TEXTJOIN(" vs ",,C1627:D1627),Calendar!G:G,Calendar!K:K),"")</f>
        <v/>
      </c>
      <c r="AJ1627" s="61" t="str">
        <f>IF(AND(K1627&lt;&gt;"Match of the Day",K1627&lt;&gt;"Match of the Day 2",K1627&lt;&gt;"Match of the Day Repeat"),"",1+MAX($AJ$10:AJ1626))</f>
        <v/>
      </c>
    </row>
    <row r="1628" spans="34:36" x14ac:dyDescent="0.35">
      <c r="AH1628" s="16" t="str">
        <f>IF(AND(B1628="Premier League",E1628="Live"),_xlfn.XLOOKUP(_xlfn.TEXTJOIN(" vs ",,C1628:D1628),Calendar!G:G,Calendar!B:B),IF(AND(B1628="Premier League",E1628="Highlights"),_xlfn.XLOOKUP(H1628,Calendar!O:O,Calendar!N:N,,-1),""))</f>
        <v/>
      </c>
      <c r="AI1628" s="61" t="str">
        <f>IF(AND(AH1628&lt;&gt;"",E1628="Live"),_xlfn.XLOOKUP(_xlfn.TEXTJOIN(" vs ",,C1628:D1628),Calendar!G:G,Calendar!K:K),"")</f>
        <v/>
      </c>
      <c r="AJ1628" s="61" t="str">
        <f>IF(AND(K1628&lt;&gt;"Match of the Day",K1628&lt;&gt;"Match of the Day 2",K1628&lt;&gt;"Match of the Day Repeat"),"",1+MAX($AJ$10:AJ1627))</f>
        <v/>
      </c>
    </row>
    <row r="1629" spans="34:36" x14ac:dyDescent="0.35">
      <c r="AH1629" s="16" t="str">
        <f>IF(AND(B1629="Premier League",E1629="Live"),_xlfn.XLOOKUP(_xlfn.TEXTJOIN(" vs ",,C1629:D1629),Calendar!G:G,Calendar!B:B),IF(AND(B1629="Premier League",E1629="Highlights"),_xlfn.XLOOKUP(H1629,Calendar!O:O,Calendar!N:N,,-1),""))</f>
        <v/>
      </c>
      <c r="AI1629" s="61" t="str">
        <f>IF(AND(AH1629&lt;&gt;"",E1629="Live"),_xlfn.XLOOKUP(_xlfn.TEXTJOIN(" vs ",,C1629:D1629),Calendar!G:G,Calendar!K:K),"")</f>
        <v/>
      </c>
      <c r="AJ1629" s="61" t="str">
        <f>IF(AND(K1629&lt;&gt;"Match of the Day",K1629&lt;&gt;"Match of the Day 2",K1629&lt;&gt;"Match of the Day Repeat"),"",1+MAX($AJ$10:AJ1628))</f>
        <v/>
      </c>
    </row>
    <row r="1630" spans="34:36" x14ac:dyDescent="0.35">
      <c r="AH1630" s="16" t="str">
        <f>IF(AND(B1630="Premier League",E1630="Live"),_xlfn.XLOOKUP(_xlfn.TEXTJOIN(" vs ",,C1630:D1630),Calendar!G:G,Calendar!B:B),IF(AND(B1630="Premier League",E1630="Highlights"),_xlfn.XLOOKUP(H1630,Calendar!O:O,Calendar!N:N,,-1),""))</f>
        <v/>
      </c>
      <c r="AI1630" s="61" t="str">
        <f>IF(AND(AH1630&lt;&gt;"",E1630="Live"),_xlfn.XLOOKUP(_xlfn.TEXTJOIN(" vs ",,C1630:D1630),Calendar!G:G,Calendar!K:K),"")</f>
        <v/>
      </c>
      <c r="AJ1630" s="61" t="str">
        <f>IF(AND(K1630&lt;&gt;"Match of the Day",K1630&lt;&gt;"Match of the Day 2",K1630&lt;&gt;"Match of the Day Repeat"),"",1+MAX($AJ$10:AJ1629))</f>
        <v/>
      </c>
    </row>
    <row r="1631" spans="34:36" x14ac:dyDescent="0.35">
      <c r="AH1631" s="16" t="str">
        <f>IF(AND(B1631="Premier League",E1631="Live"),_xlfn.XLOOKUP(_xlfn.TEXTJOIN(" vs ",,C1631:D1631),Calendar!G:G,Calendar!B:B),IF(AND(B1631="Premier League",E1631="Highlights"),_xlfn.XLOOKUP(H1631,Calendar!O:O,Calendar!N:N,,-1),""))</f>
        <v/>
      </c>
      <c r="AI1631" s="61" t="str">
        <f>IF(AND(AH1631&lt;&gt;"",E1631="Live"),_xlfn.XLOOKUP(_xlfn.TEXTJOIN(" vs ",,C1631:D1631),Calendar!G:G,Calendar!K:K),"")</f>
        <v/>
      </c>
      <c r="AJ1631" s="61" t="str">
        <f>IF(AND(K1631&lt;&gt;"Match of the Day",K1631&lt;&gt;"Match of the Day 2",K1631&lt;&gt;"Match of the Day Repeat"),"",1+MAX($AJ$10:AJ1630))</f>
        <v/>
      </c>
    </row>
    <row r="1632" spans="34:36" x14ac:dyDescent="0.35">
      <c r="AH1632" s="16" t="str">
        <f>IF(AND(B1632="Premier League",E1632="Live"),_xlfn.XLOOKUP(_xlfn.TEXTJOIN(" vs ",,C1632:D1632),Calendar!G:G,Calendar!B:B),IF(AND(B1632="Premier League",E1632="Highlights"),_xlfn.XLOOKUP(H1632,Calendar!O:O,Calendar!N:N,,-1),""))</f>
        <v/>
      </c>
      <c r="AI1632" s="61" t="str">
        <f>IF(AND(AH1632&lt;&gt;"",E1632="Live"),_xlfn.XLOOKUP(_xlfn.TEXTJOIN(" vs ",,C1632:D1632),Calendar!G:G,Calendar!K:K),"")</f>
        <v/>
      </c>
      <c r="AJ1632" s="61" t="str">
        <f>IF(AND(K1632&lt;&gt;"Match of the Day",K1632&lt;&gt;"Match of the Day 2",K1632&lt;&gt;"Match of the Day Repeat"),"",1+MAX($AJ$10:AJ1631))</f>
        <v/>
      </c>
    </row>
    <row r="1633" spans="34:36" x14ac:dyDescent="0.35">
      <c r="AH1633" s="16" t="str">
        <f>IF(AND(B1633="Premier League",E1633="Live"),_xlfn.XLOOKUP(_xlfn.TEXTJOIN(" vs ",,C1633:D1633),Calendar!G:G,Calendar!B:B),IF(AND(B1633="Premier League",E1633="Highlights"),_xlfn.XLOOKUP(H1633,Calendar!O:O,Calendar!N:N,,-1),""))</f>
        <v/>
      </c>
      <c r="AI1633" s="61" t="str">
        <f>IF(AND(AH1633&lt;&gt;"",E1633="Live"),_xlfn.XLOOKUP(_xlfn.TEXTJOIN(" vs ",,C1633:D1633),Calendar!G:G,Calendar!K:K),"")</f>
        <v/>
      </c>
      <c r="AJ1633" s="61" t="str">
        <f>IF(AND(K1633&lt;&gt;"Match of the Day",K1633&lt;&gt;"Match of the Day 2",K1633&lt;&gt;"Match of the Day Repeat"),"",1+MAX($AJ$10:AJ1632))</f>
        <v/>
      </c>
    </row>
    <row r="1634" spans="34:36" x14ac:dyDescent="0.35">
      <c r="AH1634" s="16" t="str">
        <f>IF(AND(B1634="Premier League",E1634="Live"),_xlfn.XLOOKUP(_xlfn.TEXTJOIN(" vs ",,C1634:D1634),Calendar!G:G,Calendar!B:B),IF(AND(B1634="Premier League",E1634="Highlights"),_xlfn.XLOOKUP(H1634,Calendar!O:O,Calendar!N:N,,-1),""))</f>
        <v/>
      </c>
      <c r="AI1634" s="61" t="str">
        <f>IF(AND(AH1634&lt;&gt;"",E1634="Live"),_xlfn.XLOOKUP(_xlfn.TEXTJOIN(" vs ",,C1634:D1634),Calendar!G:G,Calendar!K:K),"")</f>
        <v/>
      </c>
      <c r="AJ1634" s="61" t="str">
        <f>IF(AND(K1634&lt;&gt;"Match of the Day",K1634&lt;&gt;"Match of the Day 2",K1634&lt;&gt;"Match of the Day Repeat"),"",1+MAX($AJ$10:AJ1633))</f>
        <v/>
      </c>
    </row>
    <row r="1635" spans="34:36" x14ac:dyDescent="0.35">
      <c r="AH1635" s="16" t="str">
        <f>IF(AND(B1635="Premier League",E1635="Live"),_xlfn.XLOOKUP(_xlfn.TEXTJOIN(" vs ",,C1635:D1635),Calendar!G:G,Calendar!B:B),IF(AND(B1635="Premier League",E1635="Highlights"),_xlfn.XLOOKUP(H1635,Calendar!O:O,Calendar!N:N,,-1),""))</f>
        <v/>
      </c>
      <c r="AI1635" s="61" t="str">
        <f>IF(AND(AH1635&lt;&gt;"",E1635="Live"),_xlfn.XLOOKUP(_xlfn.TEXTJOIN(" vs ",,C1635:D1635),Calendar!G:G,Calendar!K:K),"")</f>
        <v/>
      </c>
      <c r="AJ1635" s="61" t="str">
        <f>IF(AND(K1635&lt;&gt;"Match of the Day",K1635&lt;&gt;"Match of the Day 2",K1635&lt;&gt;"Match of the Day Repeat"),"",1+MAX($AJ$10:AJ1634))</f>
        <v/>
      </c>
    </row>
    <row r="1636" spans="34:36" x14ac:dyDescent="0.35">
      <c r="AH1636" s="16" t="str">
        <f>IF(AND(B1636="Premier League",E1636="Live"),_xlfn.XLOOKUP(_xlfn.TEXTJOIN(" vs ",,C1636:D1636),Calendar!G:G,Calendar!B:B),IF(AND(B1636="Premier League",E1636="Highlights"),_xlfn.XLOOKUP(H1636,Calendar!O:O,Calendar!N:N,,-1),""))</f>
        <v/>
      </c>
      <c r="AI1636" s="61" t="str">
        <f>IF(AND(AH1636&lt;&gt;"",E1636="Live"),_xlfn.XLOOKUP(_xlfn.TEXTJOIN(" vs ",,C1636:D1636),Calendar!G:G,Calendar!K:K),"")</f>
        <v/>
      </c>
      <c r="AJ1636" s="61" t="str">
        <f>IF(AND(K1636&lt;&gt;"Match of the Day",K1636&lt;&gt;"Match of the Day 2",K1636&lt;&gt;"Match of the Day Repeat"),"",1+MAX($AJ$10:AJ1635))</f>
        <v/>
      </c>
    </row>
    <row r="1637" spans="34:36" x14ac:dyDescent="0.35">
      <c r="AH1637" s="16" t="str">
        <f>IF(AND(B1637="Premier League",E1637="Live"),_xlfn.XLOOKUP(_xlfn.TEXTJOIN(" vs ",,C1637:D1637),Calendar!G:G,Calendar!B:B),IF(AND(B1637="Premier League",E1637="Highlights"),_xlfn.XLOOKUP(H1637,Calendar!O:O,Calendar!N:N,,-1),""))</f>
        <v/>
      </c>
      <c r="AI1637" s="61" t="str">
        <f>IF(AND(AH1637&lt;&gt;"",E1637="Live"),_xlfn.XLOOKUP(_xlfn.TEXTJOIN(" vs ",,C1637:D1637),Calendar!G:G,Calendar!K:K),"")</f>
        <v/>
      </c>
      <c r="AJ1637" s="61" t="str">
        <f>IF(AND(K1637&lt;&gt;"Match of the Day",K1637&lt;&gt;"Match of the Day 2",K1637&lt;&gt;"Match of the Day Repeat"),"",1+MAX($AJ$10:AJ1636))</f>
        <v/>
      </c>
    </row>
    <row r="1638" spans="34:36" x14ac:dyDescent="0.35">
      <c r="AH1638" s="16" t="str">
        <f>IF(AND(B1638="Premier League",E1638="Live"),_xlfn.XLOOKUP(_xlfn.TEXTJOIN(" vs ",,C1638:D1638),Calendar!G:G,Calendar!B:B),IF(AND(B1638="Premier League",E1638="Highlights"),_xlfn.XLOOKUP(H1638,Calendar!O:O,Calendar!N:N,,-1),""))</f>
        <v/>
      </c>
      <c r="AI1638" s="61" t="str">
        <f>IF(AND(AH1638&lt;&gt;"",E1638="Live"),_xlfn.XLOOKUP(_xlfn.TEXTJOIN(" vs ",,C1638:D1638),Calendar!G:G,Calendar!K:K),"")</f>
        <v/>
      </c>
      <c r="AJ1638" s="61" t="str">
        <f>IF(AND(K1638&lt;&gt;"Match of the Day",K1638&lt;&gt;"Match of the Day 2",K1638&lt;&gt;"Match of the Day Repeat"),"",1+MAX($AJ$10:AJ1637))</f>
        <v/>
      </c>
    </row>
    <row r="1639" spans="34:36" x14ac:dyDescent="0.35">
      <c r="AH1639" s="16" t="str">
        <f>IF(AND(B1639="Premier League",E1639="Live"),_xlfn.XLOOKUP(_xlfn.TEXTJOIN(" vs ",,C1639:D1639),Calendar!G:G,Calendar!B:B),IF(AND(B1639="Premier League",E1639="Highlights"),_xlfn.XLOOKUP(H1639,Calendar!O:O,Calendar!N:N,,-1),""))</f>
        <v/>
      </c>
      <c r="AI1639" s="61" t="str">
        <f>IF(AND(AH1639&lt;&gt;"",E1639="Live"),_xlfn.XLOOKUP(_xlfn.TEXTJOIN(" vs ",,C1639:D1639),Calendar!G:G,Calendar!K:K),"")</f>
        <v/>
      </c>
      <c r="AJ1639" s="61" t="str">
        <f>IF(AND(K1639&lt;&gt;"Match of the Day",K1639&lt;&gt;"Match of the Day 2",K1639&lt;&gt;"Match of the Day Repeat"),"",1+MAX($AJ$10:AJ1638))</f>
        <v/>
      </c>
    </row>
    <row r="1640" spans="34:36" x14ac:dyDescent="0.35">
      <c r="AH1640" s="16" t="str">
        <f>IF(AND(B1640="Premier League",E1640="Live"),_xlfn.XLOOKUP(_xlfn.TEXTJOIN(" vs ",,C1640:D1640),Calendar!G:G,Calendar!B:B),IF(AND(B1640="Premier League",E1640="Highlights"),_xlfn.XLOOKUP(H1640,Calendar!O:O,Calendar!N:N,,-1),""))</f>
        <v/>
      </c>
      <c r="AI1640" s="61" t="str">
        <f>IF(AND(AH1640&lt;&gt;"",E1640="Live"),_xlfn.XLOOKUP(_xlfn.TEXTJOIN(" vs ",,C1640:D1640),Calendar!G:G,Calendar!K:K),"")</f>
        <v/>
      </c>
      <c r="AJ1640" s="61" t="str">
        <f>IF(AND(K1640&lt;&gt;"Match of the Day",K1640&lt;&gt;"Match of the Day 2",K1640&lt;&gt;"Match of the Day Repeat"),"",1+MAX($AJ$10:AJ1639))</f>
        <v/>
      </c>
    </row>
    <row r="1641" spans="34:36" x14ac:dyDescent="0.35">
      <c r="AH1641" s="16" t="str">
        <f>IF(AND(B1641="Premier League",E1641="Live"),_xlfn.XLOOKUP(_xlfn.TEXTJOIN(" vs ",,C1641:D1641),Calendar!G:G,Calendar!B:B),IF(AND(B1641="Premier League",E1641="Highlights"),_xlfn.XLOOKUP(H1641,Calendar!O:O,Calendar!N:N,,-1),""))</f>
        <v/>
      </c>
      <c r="AI1641" s="61" t="str">
        <f>IF(AND(AH1641&lt;&gt;"",E1641="Live"),_xlfn.XLOOKUP(_xlfn.TEXTJOIN(" vs ",,C1641:D1641),Calendar!G:G,Calendar!K:K),"")</f>
        <v/>
      </c>
      <c r="AJ1641" s="61" t="str">
        <f>IF(AND(K1641&lt;&gt;"Match of the Day",K1641&lt;&gt;"Match of the Day 2",K1641&lt;&gt;"Match of the Day Repeat"),"",1+MAX($AJ$10:AJ1640))</f>
        <v/>
      </c>
    </row>
    <row r="1642" spans="34:36" x14ac:dyDescent="0.35">
      <c r="AH1642" s="16" t="str">
        <f>IF(AND(B1642="Premier League",E1642="Live"),_xlfn.XLOOKUP(_xlfn.TEXTJOIN(" vs ",,C1642:D1642),Calendar!G:G,Calendar!B:B),IF(AND(B1642="Premier League",E1642="Highlights"),_xlfn.XLOOKUP(H1642,Calendar!O:O,Calendar!N:N,,-1),""))</f>
        <v/>
      </c>
      <c r="AI1642" s="61" t="str">
        <f>IF(AND(AH1642&lt;&gt;"",E1642="Live"),_xlfn.XLOOKUP(_xlfn.TEXTJOIN(" vs ",,C1642:D1642),Calendar!G:G,Calendar!K:K),"")</f>
        <v/>
      </c>
      <c r="AJ1642" s="61" t="str">
        <f>IF(AND(K1642&lt;&gt;"Match of the Day",K1642&lt;&gt;"Match of the Day 2",K1642&lt;&gt;"Match of the Day Repeat"),"",1+MAX($AJ$10:AJ1641))</f>
        <v/>
      </c>
    </row>
    <row r="1643" spans="34:36" x14ac:dyDescent="0.35">
      <c r="AH1643" s="16" t="str">
        <f>IF(AND(B1643="Premier League",E1643="Live"),_xlfn.XLOOKUP(_xlfn.TEXTJOIN(" vs ",,C1643:D1643),Calendar!G:G,Calendar!B:B),IF(AND(B1643="Premier League",E1643="Highlights"),_xlfn.XLOOKUP(H1643,Calendar!O:O,Calendar!N:N,,-1),""))</f>
        <v/>
      </c>
      <c r="AI1643" s="61" t="str">
        <f>IF(AND(AH1643&lt;&gt;"",E1643="Live"),_xlfn.XLOOKUP(_xlfn.TEXTJOIN(" vs ",,C1643:D1643),Calendar!G:G,Calendar!K:K),"")</f>
        <v/>
      </c>
      <c r="AJ1643" s="61" t="str">
        <f>IF(AND(K1643&lt;&gt;"Match of the Day",K1643&lt;&gt;"Match of the Day 2",K1643&lt;&gt;"Match of the Day Repeat"),"",1+MAX($AJ$10:AJ1642))</f>
        <v/>
      </c>
    </row>
    <row r="1644" spans="34:36" x14ac:dyDescent="0.35">
      <c r="AH1644" s="16" t="str">
        <f>IF(AND(B1644="Premier League",E1644="Live"),_xlfn.XLOOKUP(_xlfn.TEXTJOIN(" vs ",,C1644:D1644),Calendar!G:G,Calendar!B:B),IF(AND(B1644="Premier League",E1644="Highlights"),_xlfn.XLOOKUP(H1644,Calendar!O:O,Calendar!N:N,,-1),""))</f>
        <v/>
      </c>
      <c r="AI1644" s="61" t="str">
        <f>IF(AND(AH1644&lt;&gt;"",E1644="Live"),_xlfn.XLOOKUP(_xlfn.TEXTJOIN(" vs ",,C1644:D1644),Calendar!G:G,Calendar!K:K),"")</f>
        <v/>
      </c>
      <c r="AJ1644" s="61" t="str">
        <f>IF(AND(K1644&lt;&gt;"Match of the Day",K1644&lt;&gt;"Match of the Day 2",K1644&lt;&gt;"Match of the Day Repeat"),"",1+MAX($AJ$10:AJ1643))</f>
        <v/>
      </c>
    </row>
    <row r="1645" spans="34:36" x14ac:dyDescent="0.35">
      <c r="AH1645" s="16" t="str">
        <f>IF(AND(B1645="Premier League",E1645="Live"),_xlfn.XLOOKUP(_xlfn.TEXTJOIN(" vs ",,C1645:D1645),Calendar!G:G,Calendar!B:B),IF(AND(B1645="Premier League",E1645="Highlights"),_xlfn.XLOOKUP(H1645,Calendar!O:O,Calendar!N:N,,-1),""))</f>
        <v/>
      </c>
      <c r="AI1645" s="61" t="str">
        <f>IF(AND(AH1645&lt;&gt;"",E1645="Live"),_xlfn.XLOOKUP(_xlfn.TEXTJOIN(" vs ",,C1645:D1645),Calendar!G:G,Calendar!K:K),"")</f>
        <v/>
      </c>
      <c r="AJ1645" s="61" t="str">
        <f>IF(AND(K1645&lt;&gt;"Match of the Day",K1645&lt;&gt;"Match of the Day 2",K1645&lt;&gt;"Match of the Day Repeat"),"",1+MAX($AJ$10:AJ1644))</f>
        <v/>
      </c>
    </row>
    <row r="1646" spans="34:36" x14ac:dyDescent="0.35">
      <c r="AH1646" s="16" t="str">
        <f>IF(AND(B1646="Premier League",E1646="Live"),_xlfn.XLOOKUP(_xlfn.TEXTJOIN(" vs ",,C1646:D1646),Calendar!G:G,Calendar!B:B),IF(AND(B1646="Premier League",E1646="Highlights"),_xlfn.XLOOKUP(H1646,Calendar!O:O,Calendar!N:N,,-1),""))</f>
        <v/>
      </c>
      <c r="AI1646" s="61" t="str">
        <f>IF(AND(AH1646&lt;&gt;"",E1646="Live"),_xlfn.XLOOKUP(_xlfn.TEXTJOIN(" vs ",,C1646:D1646),Calendar!G:G,Calendar!K:K),"")</f>
        <v/>
      </c>
      <c r="AJ1646" s="61" t="str">
        <f>IF(AND(K1646&lt;&gt;"Match of the Day",K1646&lt;&gt;"Match of the Day 2",K1646&lt;&gt;"Match of the Day Repeat"),"",1+MAX($AJ$10:AJ1645))</f>
        <v/>
      </c>
    </row>
    <row r="1647" spans="34:36" x14ac:dyDescent="0.35">
      <c r="AH1647" s="16" t="str">
        <f>IF(AND(B1647="Premier League",E1647="Live"),_xlfn.XLOOKUP(_xlfn.TEXTJOIN(" vs ",,C1647:D1647),Calendar!G:G,Calendar!B:B),IF(AND(B1647="Premier League",E1647="Highlights"),_xlfn.XLOOKUP(H1647,Calendar!O:O,Calendar!N:N,,-1),""))</f>
        <v/>
      </c>
      <c r="AI1647" s="61" t="str">
        <f>IF(AND(AH1647&lt;&gt;"",E1647="Live"),_xlfn.XLOOKUP(_xlfn.TEXTJOIN(" vs ",,C1647:D1647),Calendar!G:G,Calendar!K:K),"")</f>
        <v/>
      </c>
      <c r="AJ1647" s="61" t="str">
        <f>IF(AND(K1647&lt;&gt;"Match of the Day",K1647&lt;&gt;"Match of the Day 2",K1647&lt;&gt;"Match of the Day Repeat"),"",1+MAX($AJ$10:AJ1646))</f>
        <v/>
      </c>
    </row>
    <row r="1648" spans="34:36" x14ac:dyDescent="0.35">
      <c r="AH1648" s="16" t="str">
        <f>IF(AND(B1648="Premier League",E1648="Live"),_xlfn.XLOOKUP(_xlfn.TEXTJOIN(" vs ",,C1648:D1648),Calendar!G:G,Calendar!B:B),IF(AND(B1648="Premier League",E1648="Highlights"),_xlfn.XLOOKUP(H1648,Calendar!O:O,Calendar!N:N,,-1),""))</f>
        <v/>
      </c>
      <c r="AI1648" s="61" t="str">
        <f>IF(AND(AH1648&lt;&gt;"",E1648="Live"),_xlfn.XLOOKUP(_xlfn.TEXTJOIN(" vs ",,C1648:D1648),Calendar!G:G,Calendar!K:K),"")</f>
        <v/>
      </c>
      <c r="AJ1648" s="61" t="str">
        <f>IF(AND(K1648&lt;&gt;"Match of the Day",K1648&lt;&gt;"Match of the Day 2",K1648&lt;&gt;"Match of the Day Repeat"),"",1+MAX($AJ$10:AJ1647))</f>
        <v/>
      </c>
    </row>
    <row r="1649" spans="34:36" x14ac:dyDescent="0.35">
      <c r="AH1649" s="16" t="str">
        <f>IF(AND(B1649="Premier League",E1649="Live"),_xlfn.XLOOKUP(_xlfn.TEXTJOIN(" vs ",,C1649:D1649),Calendar!G:G,Calendar!B:B),IF(AND(B1649="Premier League",E1649="Highlights"),_xlfn.XLOOKUP(H1649,Calendar!O:O,Calendar!N:N,,-1),""))</f>
        <v/>
      </c>
      <c r="AI1649" s="61" t="str">
        <f>IF(AND(AH1649&lt;&gt;"",E1649="Live"),_xlfn.XLOOKUP(_xlfn.TEXTJOIN(" vs ",,C1649:D1649),Calendar!G:G,Calendar!K:K),"")</f>
        <v/>
      </c>
      <c r="AJ1649" s="61" t="str">
        <f>IF(AND(K1649&lt;&gt;"Match of the Day",K1649&lt;&gt;"Match of the Day 2",K1649&lt;&gt;"Match of the Day Repeat"),"",1+MAX($AJ$10:AJ1648))</f>
        <v/>
      </c>
    </row>
    <row r="1650" spans="34:36" x14ac:dyDescent="0.35">
      <c r="AH1650" s="16" t="str">
        <f>IF(AND(B1650="Premier League",E1650="Live"),_xlfn.XLOOKUP(_xlfn.TEXTJOIN(" vs ",,C1650:D1650),Calendar!G:G,Calendar!B:B),IF(AND(B1650="Premier League",E1650="Highlights"),_xlfn.XLOOKUP(H1650,Calendar!O:O,Calendar!N:N,,-1),""))</f>
        <v/>
      </c>
      <c r="AI1650" s="61" t="str">
        <f>IF(AND(AH1650&lt;&gt;"",E1650="Live"),_xlfn.XLOOKUP(_xlfn.TEXTJOIN(" vs ",,C1650:D1650),Calendar!G:G,Calendar!K:K),"")</f>
        <v/>
      </c>
      <c r="AJ1650" s="61" t="str">
        <f>IF(AND(K1650&lt;&gt;"Match of the Day",K1650&lt;&gt;"Match of the Day 2",K1650&lt;&gt;"Match of the Day Repeat"),"",1+MAX($AJ$10:AJ1649))</f>
        <v/>
      </c>
    </row>
    <row r="1651" spans="34:36" x14ac:dyDescent="0.35">
      <c r="AH1651" s="16" t="str">
        <f>IF(AND(B1651="Premier League",E1651="Live"),_xlfn.XLOOKUP(_xlfn.TEXTJOIN(" vs ",,C1651:D1651),Calendar!G:G,Calendar!B:B),IF(AND(B1651="Premier League",E1651="Highlights"),_xlfn.XLOOKUP(H1651,Calendar!O:O,Calendar!N:N,,-1),""))</f>
        <v/>
      </c>
      <c r="AI1651" s="61" t="str">
        <f>IF(AND(AH1651&lt;&gt;"",E1651="Live"),_xlfn.XLOOKUP(_xlfn.TEXTJOIN(" vs ",,C1651:D1651),Calendar!G:G,Calendar!K:K),"")</f>
        <v/>
      </c>
      <c r="AJ1651" s="61" t="str">
        <f>IF(AND(K1651&lt;&gt;"Match of the Day",K1651&lt;&gt;"Match of the Day 2",K1651&lt;&gt;"Match of the Day Repeat"),"",1+MAX($AJ$10:AJ1650))</f>
        <v/>
      </c>
    </row>
    <row r="1652" spans="34:36" x14ac:dyDescent="0.35">
      <c r="AH1652" s="16" t="str">
        <f>IF(AND(B1652="Premier League",E1652="Live"),_xlfn.XLOOKUP(_xlfn.TEXTJOIN(" vs ",,C1652:D1652),Calendar!G:G,Calendar!B:B),IF(AND(B1652="Premier League",E1652="Highlights"),_xlfn.XLOOKUP(H1652,Calendar!O:O,Calendar!N:N,,-1),""))</f>
        <v/>
      </c>
      <c r="AI1652" s="61" t="str">
        <f>IF(AND(AH1652&lt;&gt;"",E1652="Live"),_xlfn.XLOOKUP(_xlfn.TEXTJOIN(" vs ",,C1652:D1652),Calendar!G:G,Calendar!K:K),"")</f>
        <v/>
      </c>
      <c r="AJ1652" s="61" t="str">
        <f>IF(AND(K1652&lt;&gt;"Match of the Day",K1652&lt;&gt;"Match of the Day 2",K1652&lt;&gt;"Match of the Day Repeat"),"",1+MAX($AJ$10:AJ1651))</f>
        <v/>
      </c>
    </row>
    <row r="1653" spans="34:36" x14ac:dyDescent="0.35">
      <c r="AH1653" s="16" t="str">
        <f>IF(AND(B1653="Premier League",E1653="Live"),_xlfn.XLOOKUP(_xlfn.TEXTJOIN(" vs ",,C1653:D1653),Calendar!G:G,Calendar!B:B),IF(AND(B1653="Premier League",E1653="Highlights"),_xlfn.XLOOKUP(H1653,Calendar!O:O,Calendar!N:N,,-1),""))</f>
        <v/>
      </c>
      <c r="AI1653" s="61" t="str">
        <f>IF(AND(AH1653&lt;&gt;"",E1653="Live"),_xlfn.XLOOKUP(_xlfn.TEXTJOIN(" vs ",,C1653:D1653),Calendar!G:G,Calendar!K:K),"")</f>
        <v/>
      </c>
      <c r="AJ1653" s="61" t="str">
        <f>IF(AND(K1653&lt;&gt;"Match of the Day",K1653&lt;&gt;"Match of the Day 2",K1653&lt;&gt;"Match of the Day Repeat"),"",1+MAX($AJ$10:AJ1652))</f>
        <v/>
      </c>
    </row>
    <row r="1654" spans="34:36" x14ac:dyDescent="0.35">
      <c r="AH1654" s="16" t="str">
        <f>IF(AND(B1654="Premier League",E1654="Live"),_xlfn.XLOOKUP(_xlfn.TEXTJOIN(" vs ",,C1654:D1654),Calendar!G:G,Calendar!B:B),IF(AND(B1654="Premier League",E1654="Highlights"),_xlfn.XLOOKUP(H1654,Calendar!O:O,Calendar!N:N,,-1),""))</f>
        <v/>
      </c>
      <c r="AI1654" s="61" t="str">
        <f>IF(AND(AH1654&lt;&gt;"",E1654="Live"),_xlfn.XLOOKUP(_xlfn.TEXTJOIN(" vs ",,C1654:D1654),Calendar!G:G,Calendar!K:K),"")</f>
        <v/>
      </c>
      <c r="AJ1654" s="61" t="str">
        <f>IF(AND(K1654&lt;&gt;"Match of the Day",K1654&lt;&gt;"Match of the Day 2",K1654&lt;&gt;"Match of the Day Repeat"),"",1+MAX($AJ$10:AJ1653))</f>
        <v/>
      </c>
    </row>
    <row r="1655" spans="34:36" x14ac:dyDescent="0.35">
      <c r="AH1655" s="16" t="str">
        <f>IF(AND(B1655="Premier League",E1655="Live"),_xlfn.XLOOKUP(_xlfn.TEXTJOIN(" vs ",,C1655:D1655),Calendar!G:G,Calendar!B:B),IF(AND(B1655="Premier League",E1655="Highlights"),_xlfn.XLOOKUP(H1655,Calendar!O:O,Calendar!N:N,,-1),""))</f>
        <v/>
      </c>
      <c r="AI1655" s="61" t="str">
        <f>IF(AND(AH1655&lt;&gt;"",E1655="Live"),_xlfn.XLOOKUP(_xlfn.TEXTJOIN(" vs ",,C1655:D1655),Calendar!G:G,Calendar!K:K),"")</f>
        <v/>
      </c>
      <c r="AJ1655" s="61" t="str">
        <f>IF(AND(K1655&lt;&gt;"Match of the Day",K1655&lt;&gt;"Match of the Day 2",K1655&lt;&gt;"Match of the Day Repeat"),"",1+MAX($AJ$10:AJ1654))</f>
        <v/>
      </c>
    </row>
    <row r="1656" spans="34:36" x14ac:dyDescent="0.35">
      <c r="AH1656" s="16" t="str">
        <f>IF(AND(B1656="Premier League",E1656="Live"),_xlfn.XLOOKUP(_xlfn.TEXTJOIN(" vs ",,C1656:D1656),Calendar!G:G,Calendar!B:B),IF(AND(B1656="Premier League",E1656="Highlights"),_xlfn.XLOOKUP(H1656,Calendar!O:O,Calendar!N:N,,-1),""))</f>
        <v/>
      </c>
      <c r="AI1656" s="61" t="str">
        <f>IF(AND(AH1656&lt;&gt;"",E1656="Live"),_xlfn.XLOOKUP(_xlfn.TEXTJOIN(" vs ",,C1656:D1656),Calendar!G:G,Calendar!K:K),"")</f>
        <v/>
      </c>
      <c r="AJ1656" s="61" t="str">
        <f>IF(AND(K1656&lt;&gt;"Match of the Day",K1656&lt;&gt;"Match of the Day 2",K1656&lt;&gt;"Match of the Day Repeat"),"",1+MAX($AJ$10:AJ1655))</f>
        <v/>
      </c>
    </row>
    <row r="1657" spans="34:36" x14ac:dyDescent="0.35">
      <c r="AH1657" s="16" t="str">
        <f>IF(AND(B1657="Premier League",E1657="Live"),_xlfn.XLOOKUP(_xlfn.TEXTJOIN(" vs ",,C1657:D1657),Calendar!G:G,Calendar!B:B),IF(AND(B1657="Premier League",E1657="Highlights"),_xlfn.XLOOKUP(H1657,Calendar!O:O,Calendar!N:N,,-1),""))</f>
        <v/>
      </c>
      <c r="AI1657" s="61" t="str">
        <f>IF(AND(AH1657&lt;&gt;"",E1657="Live"),_xlfn.XLOOKUP(_xlfn.TEXTJOIN(" vs ",,C1657:D1657),Calendar!G:G,Calendar!K:K),"")</f>
        <v/>
      </c>
      <c r="AJ1657" s="61" t="str">
        <f>IF(AND(K1657&lt;&gt;"Match of the Day",K1657&lt;&gt;"Match of the Day 2",K1657&lt;&gt;"Match of the Day Repeat"),"",1+MAX($AJ$10:AJ1656))</f>
        <v/>
      </c>
    </row>
    <row r="1658" spans="34:36" x14ac:dyDescent="0.35">
      <c r="AH1658" s="16" t="str">
        <f>IF(AND(B1658="Premier League",E1658="Live"),_xlfn.XLOOKUP(_xlfn.TEXTJOIN(" vs ",,C1658:D1658),Calendar!G:G,Calendar!B:B),IF(AND(B1658="Premier League",E1658="Highlights"),_xlfn.XLOOKUP(H1658,Calendar!O:O,Calendar!N:N,,-1),""))</f>
        <v/>
      </c>
      <c r="AI1658" s="61" t="str">
        <f>IF(AND(AH1658&lt;&gt;"",E1658="Live"),_xlfn.XLOOKUP(_xlfn.TEXTJOIN(" vs ",,C1658:D1658),Calendar!G:G,Calendar!K:K),"")</f>
        <v/>
      </c>
      <c r="AJ1658" s="61" t="str">
        <f>IF(AND(K1658&lt;&gt;"Match of the Day",K1658&lt;&gt;"Match of the Day 2",K1658&lt;&gt;"Match of the Day Repeat"),"",1+MAX($AJ$10:AJ1657))</f>
        <v/>
      </c>
    </row>
    <row r="1659" spans="34:36" x14ac:dyDescent="0.35">
      <c r="AH1659" s="16" t="str">
        <f>IF(AND(B1659="Premier League",E1659="Live"),_xlfn.XLOOKUP(_xlfn.TEXTJOIN(" vs ",,C1659:D1659),Calendar!G:G,Calendar!B:B),IF(AND(B1659="Premier League",E1659="Highlights"),_xlfn.XLOOKUP(H1659,Calendar!O:O,Calendar!N:N,,-1),""))</f>
        <v/>
      </c>
      <c r="AI1659" s="61" t="str">
        <f>IF(AND(AH1659&lt;&gt;"",E1659="Live"),_xlfn.XLOOKUP(_xlfn.TEXTJOIN(" vs ",,C1659:D1659),Calendar!G:G,Calendar!K:K),"")</f>
        <v/>
      </c>
      <c r="AJ1659" s="61" t="str">
        <f>IF(AND(K1659&lt;&gt;"Match of the Day",K1659&lt;&gt;"Match of the Day 2",K1659&lt;&gt;"Match of the Day Repeat"),"",1+MAX($AJ$10:AJ1658))</f>
        <v/>
      </c>
    </row>
    <row r="1660" spans="34:36" x14ac:dyDescent="0.35">
      <c r="AH1660" s="16" t="str">
        <f>IF(AND(B1660="Premier League",E1660="Live"),_xlfn.XLOOKUP(_xlfn.TEXTJOIN(" vs ",,C1660:D1660),Calendar!G:G,Calendar!B:B),IF(AND(B1660="Premier League",E1660="Highlights"),_xlfn.XLOOKUP(H1660,Calendar!O:O,Calendar!N:N,,-1),""))</f>
        <v/>
      </c>
      <c r="AI1660" s="61" t="str">
        <f>IF(AND(AH1660&lt;&gt;"",E1660="Live"),_xlfn.XLOOKUP(_xlfn.TEXTJOIN(" vs ",,C1660:D1660),Calendar!G:G,Calendar!K:K),"")</f>
        <v/>
      </c>
      <c r="AJ1660" s="61" t="str">
        <f>IF(AND(K1660&lt;&gt;"Match of the Day",K1660&lt;&gt;"Match of the Day 2",K1660&lt;&gt;"Match of the Day Repeat"),"",1+MAX($AJ$10:AJ1659))</f>
        <v/>
      </c>
    </row>
    <row r="1661" spans="34:36" x14ac:dyDescent="0.35">
      <c r="AH1661" s="16" t="str">
        <f>IF(AND(B1661="Premier League",E1661="Live"),_xlfn.XLOOKUP(_xlfn.TEXTJOIN(" vs ",,C1661:D1661),Calendar!G:G,Calendar!B:B),IF(AND(B1661="Premier League",E1661="Highlights"),_xlfn.XLOOKUP(H1661,Calendar!O:O,Calendar!N:N,,-1),""))</f>
        <v/>
      </c>
      <c r="AI1661" s="61" t="str">
        <f>IF(AND(AH1661&lt;&gt;"",E1661="Live"),_xlfn.XLOOKUP(_xlfn.TEXTJOIN(" vs ",,C1661:D1661),Calendar!G:G,Calendar!K:K),"")</f>
        <v/>
      </c>
      <c r="AJ1661" s="61" t="str">
        <f>IF(AND(K1661&lt;&gt;"Match of the Day",K1661&lt;&gt;"Match of the Day 2",K1661&lt;&gt;"Match of the Day Repeat"),"",1+MAX($AJ$10:AJ1660))</f>
        <v/>
      </c>
    </row>
    <row r="1662" spans="34:36" x14ac:dyDescent="0.35">
      <c r="AH1662" s="16" t="str">
        <f>IF(AND(B1662="Premier League",E1662="Live"),_xlfn.XLOOKUP(_xlfn.TEXTJOIN(" vs ",,C1662:D1662),Calendar!G:G,Calendar!B:B),IF(AND(B1662="Premier League",E1662="Highlights"),_xlfn.XLOOKUP(H1662,Calendar!O:O,Calendar!N:N,,-1),""))</f>
        <v/>
      </c>
      <c r="AI1662" s="61" t="str">
        <f>IF(AND(AH1662&lt;&gt;"",E1662="Live"),_xlfn.XLOOKUP(_xlfn.TEXTJOIN(" vs ",,C1662:D1662),Calendar!G:G,Calendar!K:K),"")</f>
        <v/>
      </c>
      <c r="AJ1662" s="61" t="str">
        <f>IF(AND(K1662&lt;&gt;"Match of the Day",K1662&lt;&gt;"Match of the Day 2",K1662&lt;&gt;"Match of the Day Repeat"),"",1+MAX($AJ$10:AJ1661))</f>
        <v/>
      </c>
    </row>
    <row r="1663" spans="34:36" x14ac:dyDescent="0.35">
      <c r="AH1663" s="16" t="str">
        <f>IF(AND(B1663="Premier League",E1663="Live"),_xlfn.XLOOKUP(_xlfn.TEXTJOIN(" vs ",,C1663:D1663),Calendar!G:G,Calendar!B:B),IF(AND(B1663="Premier League",E1663="Highlights"),_xlfn.XLOOKUP(H1663,Calendar!O:O,Calendar!N:N,,-1),""))</f>
        <v/>
      </c>
      <c r="AI1663" s="61" t="str">
        <f>IF(AND(AH1663&lt;&gt;"",E1663="Live"),_xlfn.XLOOKUP(_xlfn.TEXTJOIN(" vs ",,C1663:D1663),Calendar!G:G,Calendar!K:K),"")</f>
        <v/>
      </c>
      <c r="AJ1663" s="61" t="str">
        <f>IF(AND(K1663&lt;&gt;"Match of the Day",K1663&lt;&gt;"Match of the Day 2",K1663&lt;&gt;"Match of the Day Repeat"),"",1+MAX($AJ$10:AJ1662))</f>
        <v/>
      </c>
    </row>
    <row r="1664" spans="34:36" x14ac:dyDescent="0.35">
      <c r="AH1664" s="16" t="str">
        <f>IF(AND(B1664="Premier League",E1664="Live"),_xlfn.XLOOKUP(_xlfn.TEXTJOIN(" vs ",,C1664:D1664),Calendar!G:G,Calendar!B:B),IF(AND(B1664="Premier League",E1664="Highlights"),_xlfn.XLOOKUP(H1664,Calendar!O:O,Calendar!N:N,,-1),""))</f>
        <v/>
      </c>
      <c r="AI1664" s="61" t="str">
        <f>IF(AND(AH1664&lt;&gt;"",E1664="Live"),_xlfn.XLOOKUP(_xlfn.TEXTJOIN(" vs ",,C1664:D1664),Calendar!G:G,Calendar!K:K),"")</f>
        <v/>
      </c>
      <c r="AJ1664" s="61" t="str">
        <f>IF(AND(K1664&lt;&gt;"Match of the Day",K1664&lt;&gt;"Match of the Day 2",K1664&lt;&gt;"Match of the Day Repeat"),"",1+MAX($AJ$10:AJ1663))</f>
        <v/>
      </c>
    </row>
    <row r="1665" spans="34:36" x14ac:dyDescent="0.35">
      <c r="AH1665" s="16" t="str">
        <f>IF(AND(B1665="Premier League",E1665="Live"),_xlfn.XLOOKUP(_xlfn.TEXTJOIN(" vs ",,C1665:D1665),Calendar!G:G,Calendar!B:B),IF(AND(B1665="Premier League",E1665="Highlights"),_xlfn.XLOOKUP(H1665,Calendar!O:O,Calendar!N:N,,-1),""))</f>
        <v/>
      </c>
      <c r="AI1665" s="61" t="str">
        <f>IF(AND(AH1665&lt;&gt;"",E1665="Live"),_xlfn.XLOOKUP(_xlfn.TEXTJOIN(" vs ",,C1665:D1665),Calendar!G:G,Calendar!K:K),"")</f>
        <v/>
      </c>
      <c r="AJ1665" s="61" t="str">
        <f>IF(AND(K1665&lt;&gt;"Match of the Day",K1665&lt;&gt;"Match of the Day 2",K1665&lt;&gt;"Match of the Day Repeat"),"",1+MAX($AJ$10:AJ1664))</f>
        <v/>
      </c>
    </row>
    <row r="1666" spans="34:36" x14ac:dyDescent="0.35">
      <c r="AH1666" s="16" t="str">
        <f>IF(AND(B1666="Premier League",E1666="Live"),_xlfn.XLOOKUP(_xlfn.TEXTJOIN(" vs ",,C1666:D1666),Calendar!G:G,Calendar!B:B),IF(AND(B1666="Premier League",E1666="Highlights"),_xlfn.XLOOKUP(H1666,Calendar!O:O,Calendar!N:N,,-1),""))</f>
        <v/>
      </c>
      <c r="AI1666" s="61" t="str">
        <f>IF(AND(AH1666&lt;&gt;"",E1666="Live"),_xlfn.XLOOKUP(_xlfn.TEXTJOIN(" vs ",,C1666:D1666),Calendar!G:G,Calendar!K:K),"")</f>
        <v/>
      </c>
      <c r="AJ1666" s="61" t="str">
        <f>IF(AND(K1666&lt;&gt;"Match of the Day",K1666&lt;&gt;"Match of the Day 2",K1666&lt;&gt;"Match of the Day Repeat"),"",1+MAX($AJ$10:AJ1665))</f>
        <v/>
      </c>
    </row>
    <row r="1667" spans="34:36" x14ac:dyDescent="0.35">
      <c r="AH1667" s="16" t="str">
        <f>IF(AND(B1667="Premier League",E1667="Live"),_xlfn.XLOOKUP(_xlfn.TEXTJOIN(" vs ",,C1667:D1667),Calendar!G:G,Calendar!B:B),IF(AND(B1667="Premier League",E1667="Highlights"),_xlfn.XLOOKUP(H1667,Calendar!O:O,Calendar!N:N,,-1),""))</f>
        <v/>
      </c>
      <c r="AI1667" s="61" t="str">
        <f>IF(AND(AH1667&lt;&gt;"",E1667="Live"),_xlfn.XLOOKUP(_xlfn.TEXTJOIN(" vs ",,C1667:D1667),Calendar!G:G,Calendar!K:K),"")</f>
        <v/>
      </c>
      <c r="AJ1667" s="61" t="str">
        <f>IF(AND(K1667&lt;&gt;"Match of the Day",K1667&lt;&gt;"Match of the Day 2",K1667&lt;&gt;"Match of the Day Repeat"),"",1+MAX($AJ$10:AJ1666))</f>
        <v/>
      </c>
    </row>
    <row r="1668" spans="34:36" x14ac:dyDescent="0.35">
      <c r="AH1668" s="16" t="str">
        <f>IF(AND(B1668="Premier League",E1668="Live"),_xlfn.XLOOKUP(_xlfn.TEXTJOIN(" vs ",,C1668:D1668),Calendar!G:G,Calendar!B:B),IF(AND(B1668="Premier League",E1668="Highlights"),_xlfn.XLOOKUP(H1668,Calendar!O:O,Calendar!N:N,,-1),""))</f>
        <v/>
      </c>
      <c r="AI1668" s="61" t="str">
        <f>IF(AND(AH1668&lt;&gt;"",E1668="Live"),_xlfn.XLOOKUP(_xlfn.TEXTJOIN(" vs ",,C1668:D1668),Calendar!G:G,Calendar!K:K),"")</f>
        <v/>
      </c>
      <c r="AJ1668" s="61" t="str">
        <f>IF(AND(K1668&lt;&gt;"Match of the Day",K1668&lt;&gt;"Match of the Day 2",K1668&lt;&gt;"Match of the Day Repeat"),"",1+MAX($AJ$10:AJ1667))</f>
        <v/>
      </c>
    </row>
    <row r="1669" spans="34:36" x14ac:dyDescent="0.35">
      <c r="AH1669" s="16" t="str">
        <f>IF(AND(B1669="Premier League",E1669="Live"),_xlfn.XLOOKUP(_xlfn.TEXTJOIN(" vs ",,C1669:D1669),Calendar!G:G,Calendar!B:B),IF(AND(B1669="Premier League",E1669="Highlights"),_xlfn.XLOOKUP(H1669,Calendar!O:O,Calendar!N:N,,-1),""))</f>
        <v/>
      </c>
      <c r="AI1669" s="61" t="str">
        <f>IF(AND(AH1669&lt;&gt;"",E1669="Live"),_xlfn.XLOOKUP(_xlfn.TEXTJOIN(" vs ",,C1669:D1669),Calendar!G:G,Calendar!K:K),"")</f>
        <v/>
      </c>
      <c r="AJ1669" s="61" t="str">
        <f>IF(AND(K1669&lt;&gt;"Match of the Day",K1669&lt;&gt;"Match of the Day 2",K1669&lt;&gt;"Match of the Day Repeat"),"",1+MAX($AJ$10:AJ1668))</f>
        <v/>
      </c>
    </row>
    <row r="1670" spans="34:36" x14ac:dyDescent="0.35">
      <c r="AH1670" s="16" t="str">
        <f>IF(AND(B1670="Premier League",E1670="Live"),_xlfn.XLOOKUP(_xlfn.TEXTJOIN(" vs ",,C1670:D1670),Calendar!G:G,Calendar!B:B),IF(AND(B1670="Premier League",E1670="Highlights"),_xlfn.XLOOKUP(H1670,Calendar!O:O,Calendar!N:N,,-1),""))</f>
        <v/>
      </c>
      <c r="AI1670" s="61" t="str">
        <f>IF(AND(AH1670&lt;&gt;"",E1670="Live"),_xlfn.XLOOKUP(_xlfn.TEXTJOIN(" vs ",,C1670:D1670),Calendar!G:G,Calendar!K:K),"")</f>
        <v/>
      </c>
      <c r="AJ1670" s="61" t="str">
        <f>IF(AND(K1670&lt;&gt;"Match of the Day",K1670&lt;&gt;"Match of the Day 2",K1670&lt;&gt;"Match of the Day Repeat"),"",1+MAX($AJ$10:AJ1669))</f>
        <v/>
      </c>
    </row>
    <row r="1671" spans="34:36" x14ac:dyDescent="0.35">
      <c r="AH1671" s="16" t="str">
        <f>IF(AND(B1671="Premier League",E1671="Live"),_xlfn.XLOOKUP(_xlfn.TEXTJOIN(" vs ",,C1671:D1671),Calendar!G:G,Calendar!B:B),IF(AND(B1671="Premier League",E1671="Highlights"),_xlfn.XLOOKUP(H1671,Calendar!O:O,Calendar!N:N,,-1),""))</f>
        <v/>
      </c>
      <c r="AI1671" s="61" t="str">
        <f>IF(AND(AH1671&lt;&gt;"",E1671="Live"),_xlfn.XLOOKUP(_xlfn.TEXTJOIN(" vs ",,C1671:D1671),Calendar!G:G,Calendar!K:K),"")</f>
        <v/>
      </c>
      <c r="AJ1671" s="61" t="str">
        <f>IF(AND(K1671&lt;&gt;"Match of the Day",K1671&lt;&gt;"Match of the Day 2",K1671&lt;&gt;"Match of the Day Repeat"),"",1+MAX($AJ$10:AJ1670))</f>
        <v/>
      </c>
    </row>
    <row r="1672" spans="34:36" x14ac:dyDescent="0.35">
      <c r="AH1672" s="16" t="str">
        <f>IF(AND(B1672="Premier League",E1672="Live"),_xlfn.XLOOKUP(_xlfn.TEXTJOIN(" vs ",,C1672:D1672),Calendar!G:G,Calendar!B:B),IF(AND(B1672="Premier League",E1672="Highlights"),_xlfn.XLOOKUP(H1672,Calendar!O:O,Calendar!N:N,,-1),""))</f>
        <v/>
      </c>
      <c r="AI1672" s="61" t="str">
        <f>IF(AND(AH1672&lt;&gt;"",E1672="Live"),_xlfn.XLOOKUP(_xlfn.TEXTJOIN(" vs ",,C1672:D1672),Calendar!G:G,Calendar!K:K),"")</f>
        <v/>
      </c>
      <c r="AJ1672" s="61" t="str">
        <f>IF(AND(K1672&lt;&gt;"Match of the Day",K1672&lt;&gt;"Match of the Day 2",K1672&lt;&gt;"Match of the Day Repeat"),"",1+MAX($AJ$10:AJ1671))</f>
        <v/>
      </c>
    </row>
    <row r="1673" spans="34:36" x14ac:dyDescent="0.35">
      <c r="AH1673" s="16" t="str">
        <f>IF(AND(B1673="Premier League",E1673="Live"),_xlfn.XLOOKUP(_xlfn.TEXTJOIN(" vs ",,C1673:D1673),Calendar!G:G,Calendar!B:B),IF(AND(B1673="Premier League",E1673="Highlights"),_xlfn.XLOOKUP(H1673,Calendar!O:O,Calendar!N:N,,-1),""))</f>
        <v/>
      </c>
      <c r="AI1673" s="61" t="str">
        <f>IF(AND(AH1673&lt;&gt;"",E1673="Live"),_xlfn.XLOOKUP(_xlfn.TEXTJOIN(" vs ",,C1673:D1673),Calendar!G:G,Calendar!K:K),"")</f>
        <v/>
      </c>
      <c r="AJ1673" s="61" t="str">
        <f>IF(AND(K1673&lt;&gt;"Match of the Day",K1673&lt;&gt;"Match of the Day 2",K1673&lt;&gt;"Match of the Day Repeat"),"",1+MAX($AJ$10:AJ1672))</f>
        <v/>
      </c>
    </row>
    <row r="1674" spans="34:36" x14ac:dyDescent="0.35">
      <c r="AH1674" s="16" t="str">
        <f>IF(AND(B1674="Premier League",E1674="Live"),_xlfn.XLOOKUP(_xlfn.TEXTJOIN(" vs ",,C1674:D1674),Calendar!G:G,Calendar!B:B),IF(AND(B1674="Premier League",E1674="Highlights"),_xlfn.XLOOKUP(H1674,Calendar!O:O,Calendar!N:N,,-1),""))</f>
        <v/>
      </c>
      <c r="AI1674" s="61" t="str">
        <f>IF(AND(AH1674&lt;&gt;"",E1674="Live"),_xlfn.XLOOKUP(_xlfn.TEXTJOIN(" vs ",,C1674:D1674),Calendar!G:G,Calendar!K:K),"")</f>
        <v/>
      </c>
      <c r="AJ1674" s="61" t="str">
        <f>IF(AND(K1674&lt;&gt;"Match of the Day",K1674&lt;&gt;"Match of the Day 2",K1674&lt;&gt;"Match of the Day Repeat"),"",1+MAX($AJ$10:AJ1673))</f>
        <v/>
      </c>
    </row>
    <row r="1675" spans="34:36" x14ac:dyDescent="0.35">
      <c r="AH1675" s="16" t="str">
        <f>IF(AND(B1675="Premier League",E1675="Live"),_xlfn.XLOOKUP(_xlfn.TEXTJOIN(" vs ",,C1675:D1675),Calendar!G:G,Calendar!B:B),IF(AND(B1675="Premier League",E1675="Highlights"),_xlfn.XLOOKUP(H1675,Calendar!O:O,Calendar!N:N,,-1),""))</f>
        <v/>
      </c>
      <c r="AI1675" s="61" t="str">
        <f>IF(AND(AH1675&lt;&gt;"",E1675="Live"),_xlfn.XLOOKUP(_xlfn.TEXTJOIN(" vs ",,C1675:D1675),Calendar!G:G,Calendar!K:K),"")</f>
        <v/>
      </c>
      <c r="AJ1675" s="61" t="str">
        <f>IF(AND(K1675&lt;&gt;"Match of the Day",K1675&lt;&gt;"Match of the Day 2",K1675&lt;&gt;"Match of the Day Repeat"),"",1+MAX($AJ$10:AJ1674))</f>
        <v/>
      </c>
    </row>
    <row r="1676" spans="34:36" x14ac:dyDescent="0.35">
      <c r="AH1676" s="16" t="str">
        <f>IF(AND(B1676="Premier League",E1676="Live"),_xlfn.XLOOKUP(_xlfn.TEXTJOIN(" vs ",,C1676:D1676),Calendar!G:G,Calendar!B:B),IF(AND(B1676="Premier League",E1676="Highlights"),_xlfn.XLOOKUP(H1676,Calendar!O:O,Calendar!N:N,,-1),""))</f>
        <v/>
      </c>
      <c r="AI1676" s="61" t="str">
        <f>IF(AND(AH1676&lt;&gt;"",E1676="Live"),_xlfn.XLOOKUP(_xlfn.TEXTJOIN(" vs ",,C1676:D1676),Calendar!G:G,Calendar!K:K),"")</f>
        <v/>
      </c>
      <c r="AJ1676" s="61" t="str">
        <f>IF(AND(K1676&lt;&gt;"Match of the Day",K1676&lt;&gt;"Match of the Day 2",K1676&lt;&gt;"Match of the Day Repeat"),"",1+MAX($AJ$10:AJ1675))</f>
        <v/>
      </c>
    </row>
    <row r="1677" spans="34:36" x14ac:dyDescent="0.35">
      <c r="AH1677" s="16" t="str">
        <f>IF(AND(B1677="Premier League",E1677="Live"),_xlfn.XLOOKUP(_xlfn.TEXTJOIN(" vs ",,C1677:D1677),Calendar!G:G,Calendar!B:B),IF(AND(B1677="Premier League",E1677="Highlights"),_xlfn.XLOOKUP(H1677,Calendar!O:O,Calendar!N:N,,-1),""))</f>
        <v/>
      </c>
      <c r="AI1677" s="61" t="str">
        <f>IF(AND(AH1677&lt;&gt;"",E1677="Live"),_xlfn.XLOOKUP(_xlfn.TEXTJOIN(" vs ",,C1677:D1677),Calendar!G:G,Calendar!K:K),"")</f>
        <v/>
      </c>
      <c r="AJ1677" s="61" t="str">
        <f>IF(AND(K1677&lt;&gt;"Match of the Day",K1677&lt;&gt;"Match of the Day 2",K1677&lt;&gt;"Match of the Day Repeat"),"",1+MAX($AJ$10:AJ1676))</f>
        <v/>
      </c>
    </row>
    <row r="1678" spans="34:36" x14ac:dyDescent="0.35">
      <c r="AH1678" s="16" t="str">
        <f>IF(AND(B1678="Premier League",E1678="Live"),_xlfn.XLOOKUP(_xlfn.TEXTJOIN(" vs ",,C1678:D1678),Calendar!G:G,Calendar!B:B),IF(AND(B1678="Premier League",E1678="Highlights"),_xlfn.XLOOKUP(H1678,Calendar!O:O,Calendar!N:N,,-1),""))</f>
        <v/>
      </c>
      <c r="AI1678" s="61" t="str">
        <f>IF(AND(AH1678&lt;&gt;"",E1678="Live"),_xlfn.XLOOKUP(_xlfn.TEXTJOIN(" vs ",,C1678:D1678),Calendar!G:G,Calendar!K:K),"")</f>
        <v/>
      </c>
      <c r="AJ1678" s="61" t="str">
        <f>IF(AND(K1678&lt;&gt;"Match of the Day",K1678&lt;&gt;"Match of the Day 2",K1678&lt;&gt;"Match of the Day Repeat"),"",1+MAX($AJ$10:AJ1677))</f>
        <v/>
      </c>
    </row>
    <row r="1679" spans="34:36" x14ac:dyDescent="0.35">
      <c r="AH1679" s="16" t="str">
        <f>IF(AND(B1679="Premier League",E1679="Live"),_xlfn.XLOOKUP(_xlfn.TEXTJOIN(" vs ",,C1679:D1679),Calendar!G:G,Calendar!B:B),IF(AND(B1679="Premier League",E1679="Highlights"),_xlfn.XLOOKUP(H1679,Calendar!O:O,Calendar!N:N,,-1),""))</f>
        <v/>
      </c>
      <c r="AI1679" s="61" t="str">
        <f>IF(AND(AH1679&lt;&gt;"",E1679="Live"),_xlfn.XLOOKUP(_xlfn.TEXTJOIN(" vs ",,C1679:D1679),Calendar!G:G,Calendar!K:K),"")</f>
        <v/>
      </c>
      <c r="AJ1679" s="61" t="str">
        <f>IF(AND(K1679&lt;&gt;"Match of the Day",K1679&lt;&gt;"Match of the Day 2",K1679&lt;&gt;"Match of the Day Repeat"),"",1+MAX($AJ$10:AJ1678))</f>
        <v/>
      </c>
    </row>
    <row r="1680" spans="34:36" x14ac:dyDescent="0.35">
      <c r="AH1680" s="16" t="str">
        <f>IF(AND(B1680="Premier League",E1680="Live"),_xlfn.XLOOKUP(_xlfn.TEXTJOIN(" vs ",,C1680:D1680),Calendar!G:G,Calendar!B:B),IF(AND(B1680="Premier League",E1680="Highlights"),_xlfn.XLOOKUP(H1680,Calendar!O:O,Calendar!N:N,,-1),""))</f>
        <v/>
      </c>
      <c r="AI1680" s="61" t="str">
        <f>IF(AND(AH1680&lt;&gt;"",E1680="Live"),_xlfn.XLOOKUP(_xlfn.TEXTJOIN(" vs ",,C1680:D1680),Calendar!G:G,Calendar!K:K),"")</f>
        <v/>
      </c>
      <c r="AJ1680" s="61" t="str">
        <f>IF(AND(K1680&lt;&gt;"Match of the Day",K1680&lt;&gt;"Match of the Day 2",K1680&lt;&gt;"Match of the Day Repeat"),"",1+MAX($AJ$10:AJ1679))</f>
        <v/>
      </c>
    </row>
    <row r="1681" spans="34:36" x14ac:dyDescent="0.35">
      <c r="AH1681" s="16" t="str">
        <f>IF(AND(B1681="Premier League",E1681="Live"),_xlfn.XLOOKUP(_xlfn.TEXTJOIN(" vs ",,C1681:D1681),Calendar!G:G,Calendar!B:B),IF(AND(B1681="Premier League",E1681="Highlights"),_xlfn.XLOOKUP(H1681,Calendar!O:O,Calendar!N:N,,-1),""))</f>
        <v/>
      </c>
      <c r="AI1681" s="61" t="str">
        <f>IF(AND(AH1681&lt;&gt;"",E1681="Live"),_xlfn.XLOOKUP(_xlfn.TEXTJOIN(" vs ",,C1681:D1681),Calendar!G:G,Calendar!K:K),"")</f>
        <v/>
      </c>
      <c r="AJ1681" s="61" t="str">
        <f>IF(AND(K1681&lt;&gt;"Match of the Day",K1681&lt;&gt;"Match of the Day 2",K1681&lt;&gt;"Match of the Day Repeat"),"",1+MAX($AJ$10:AJ1680))</f>
        <v/>
      </c>
    </row>
    <row r="1682" spans="34:36" x14ac:dyDescent="0.35">
      <c r="AH1682" s="16" t="str">
        <f>IF(AND(B1682="Premier League",E1682="Live"),_xlfn.XLOOKUP(_xlfn.TEXTJOIN(" vs ",,C1682:D1682),Calendar!G:G,Calendar!B:B),IF(AND(B1682="Premier League",E1682="Highlights"),_xlfn.XLOOKUP(H1682,Calendar!O:O,Calendar!N:N,,-1),""))</f>
        <v/>
      </c>
      <c r="AI1682" s="61" t="str">
        <f>IF(AND(AH1682&lt;&gt;"",E1682="Live"),_xlfn.XLOOKUP(_xlfn.TEXTJOIN(" vs ",,C1682:D1682),Calendar!G:G,Calendar!K:K),"")</f>
        <v/>
      </c>
      <c r="AJ1682" s="61" t="str">
        <f>IF(AND(K1682&lt;&gt;"Match of the Day",K1682&lt;&gt;"Match of the Day 2",K1682&lt;&gt;"Match of the Day Repeat"),"",1+MAX($AJ$10:AJ1681))</f>
        <v/>
      </c>
    </row>
    <row r="1683" spans="34:36" x14ac:dyDescent="0.35">
      <c r="AH1683" s="16" t="str">
        <f>IF(AND(B1683="Premier League",E1683="Live"),_xlfn.XLOOKUP(_xlfn.TEXTJOIN(" vs ",,C1683:D1683),Calendar!G:G,Calendar!B:B),IF(AND(B1683="Premier League",E1683="Highlights"),_xlfn.XLOOKUP(H1683,Calendar!O:O,Calendar!N:N,,-1),""))</f>
        <v/>
      </c>
      <c r="AI1683" s="61" t="str">
        <f>IF(AND(AH1683&lt;&gt;"",E1683="Live"),_xlfn.XLOOKUP(_xlfn.TEXTJOIN(" vs ",,C1683:D1683),Calendar!G:G,Calendar!K:K),"")</f>
        <v/>
      </c>
      <c r="AJ1683" s="61" t="str">
        <f>IF(AND(K1683&lt;&gt;"Match of the Day",K1683&lt;&gt;"Match of the Day 2",K1683&lt;&gt;"Match of the Day Repeat"),"",1+MAX($AJ$10:AJ1682))</f>
        <v/>
      </c>
    </row>
    <row r="1684" spans="34:36" x14ac:dyDescent="0.35">
      <c r="AH1684" s="16" t="str">
        <f>IF(AND(B1684="Premier League",E1684="Live"),_xlfn.XLOOKUP(_xlfn.TEXTJOIN(" vs ",,C1684:D1684),Calendar!G:G,Calendar!B:B),IF(AND(B1684="Premier League",E1684="Highlights"),_xlfn.XLOOKUP(H1684,Calendar!O:O,Calendar!N:N,,-1),""))</f>
        <v/>
      </c>
      <c r="AI1684" s="61" t="str">
        <f>IF(AND(AH1684&lt;&gt;"",E1684="Live"),_xlfn.XLOOKUP(_xlfn.TEXTJOIN(" vs ",,C1684:D1684),Calendar!G:G,Calendar!K:K),"")</f>
        <v/>
      </c>
      <c r="AJ1684" s="61" t="str">
        <f>IF(AND(K1684&lt;&gt;"Match of the Day",K1684&lt;&gt;"Match of the Day 2",K1684&lt;&gt;"Match of the Day Repeat"),"",1+MAX($AJ$10:AJ1683))</f>
        <v/>
      </c>
    </row>
    <row r="1685" spans="34:36" x14ac:dyDescent="0.35">
      <c r="AH1685" s="16" t="str">
        <f>IF(AND(B1685="Premier League",E1685="Live"),_xlfn.XLOOKUP(_xlfn.TEXTJOIN(" vs ",,C1685:D1685),Calendar!G:G,Calendar!B:B),IF(AND(B1685="Premier League",E1685="Highlights"),_xlfn.XLOOKUP(H1685,Calendar!O:O,Calendar!N:N,,-1),""))</f>
        <v/>
      </c>
      <c r="AI1685" s="61" t="str">
        <f>IF(AND(AH1685&lt;&gt;"",E1685="Live"),_xlfn.XLOOKUP(_xlfn.TEXTJOIN(" vs ",,C1685:D1685),Calendar!G:G,Calendar!K:K),"")</f>
        <v/>
      </c>
      <c r="AJ1685" s="61" t="str">
        <f>IF(AND(K1685&lt;&gt;"Match of the Day",K1685&lt;&gt;"Match of the Day 2",K1685&lt;&gt;"Match of the Day Repeat"),"",1+MAX($AJ$10:AJ1684))</f>
        <v/>
      </c>
    </row>
    <row r="1686" spans="34:36" x14ac:dyDescent="0.35">
      <c r="AH1686" s="16" t="str">
        <f>IF(AND(B1686="Premier League",E1686="Live"),_xlfn.XLOOKUP(_xlfn.TEXTJOIN(" vs ",,C1686:D1686),Calendar!G:G,Calendar!B:B),IF(AND(B1686="Premier League",E1686="Highlights"),_xlfn.XLOOKUP(H1686,Calendar!O:O,Calendar!N:N,,-1),""))</f>
        <v/>
      </c>
      <c r="AI1686" s="61" t="str">
        <f>IF(AND(AH1686&lt;&gt;"",E1686="Live"),_xlfn.XLOOKUP(_xlfn.TEXTJOIN(" vs ",,C1686:D1686),Calendar!G:G,Calendar!K:K),"")</f>
        <v/>
      </c>
      <c r="AJ1686" s="61" t="str">
        <f>IF(AND(K1686&lt;&gt;"Match of the Day",K1686&lt;&gt;"Match of the Day 2",K1686&lt;&gt;"Match of the Day Repeat"),"",1+MAX($AJ$10:AJ1685))</f>
        <v/>
      </c>
    </row>
    <row r="1687" spans="34:36" x14ac:dyDescent="0.35">
      <c r="AH1687" s="16" t="str">
        <f>IF(AND(B1687="Premier League",E1687="Live"),_xlfn.XLOOKUP(_xlfn.TEXTJOIN(" vs ",,C1687:D1687),Calendar!G:G,Calendar!B:B),IF(AND(B1687="Premier League",E1687="Highlights"),_xlfn.XLOOKUP(H1687,Calendar!O:O,Calendar!N:N,,-1),""))</f>
        <v/>
      </c>
      <c r="AI1687" s="61" t="str">
        <f>IF(AND(AH1687&lt;&gt;"",E1687="Live"),_xlfn.XLOOKUP(_xlfn.TEXTJOIN(" vs ",,C1687:D1687),Calendar!G:G,Calendar!K:K),"")</f>
        <v/>
      </c>
      <c r="AJ1687" s="61" t="str">
        <f>IF(AND(K1687&lt;&gt;"Match of the Day",K1687&lt;&gt;"Match of the Day 2",K1687&lt;&gt;"Match of the Day Repeat"),"",1+MAX($AJ$10:AJ1686))</f>
        <v/>
      </c>
    </row>
    <row r="1688" spans="34:36" x14ac:dyDescent="0.35">
      <c r="AH1688" s="16" t="str">
        <f>IF(AND(B1688="Premier League",E1688="Live"),_xlfn.XLOOKUP(_xlfn.TEXTJOIN(" vs ",,C1688:D1688),Calendar!G:G,Calendar!B:B),IF(AND(B1688="Premier League",E1688="Highlights"),_xlfn.XLOOKUP(H1688,Calendar!O:O,Calendar!N:N,,-1),""))</f>
        <v/>
      </c>
      <c r="AI1688" s="61" t="str">
        <f>IF(AND(AH1688&lt;&gt;"",E1688="Live"),_xlfn.XLOOKUP(_xlfn.TEXTJOIN(" vs ",,C1688:D1688),Calendar!G:G,Calendar!K:K),"")</f>
        <v/>
      </c>
      <c r="AJ1688" s="61" t="str">
        <f>IF(AND(K1688&lt;&gt;"Match of the Day",K1688&lt;&gt;"Match of the Day 2",K1688&lt;&gt;"Match of the Day Repeat"),"",1+MAX($AJ$10:AJ1687))</f>
        <v/>
      </c>
    </row>
    <row r="1689" spans="34:36" x14ac:dyDescent="0.35">
      <c r="AH1689" s="16" t="str">
        <f>IF(AND(B1689="Premier League",E1689="Live"),_xlfn.XLOOKUP(_xlfn.TEXTJOIN(" vs ",,C1689:D1689),Calendar!G:G,Calendar!B:B),IF(AND(B1689="Premier League",E1689="Highlights"),_xlfn.XLOOKUP(H1689,Calendar!O:O,Calendar!N:N,,-1),""))</f>
        <v/>
      </c>
      <c r="AI1689" s="61" t="str">
        <f>IF(AND(AH1689&lt;&gt;"",E1689="Live"),_xlfn.XLOOKUP(_xlfn.TEXTJOIN(" vs ",,C1689:D1689),Calendar!G:G,Calendar!K:K),"")</f>
        <v/>
      </c>
      <c r="AJ1689" s="61" t="str">
        <f>IF(AND(K1689&lt;&gt;"Match of the Day",K1689&lt;&gt;"Match of the Day 2",K1689&lt;&gt;"Match of the Day Repeat"),"",1+MAX($AJ$10:AJ1688))</f>
        <v/>
      </c>
    </row>
    <row r="1690" spans="34:36" x14ac:dyDescent="0.35">
      <c r="AH1690" s="16" t="str">
        <f>IF(AND(B1690="Premier League",E1690="Live"),_xlfn.XLOOKUP(_xlfn.TEXTJOIN(" vs ",,C1690:D1690),Calendar!G:G,Calendar!B:B),IF(AND(B1690="Premier League",E1690="Highlights"),_xlfn.XLOOKUP(H1690,Calendar!O:O,Calendar!N:N,,-1),""))</f>
        <v/>
      </c>
      <c r="AI1690" s="61" t="str">
        <f>IF(AND(AH1690&lt;&gt;"",E1690="Live"),_xlfn.XLOOKUP(_xlfn.TEXTJOIN(" vs ",,C1690:D1690),Calendar!G:G,Calendar!K:K),"")</f>
        <v/>
      </c>
      <c r="AJ1690" s="61" t="str">
        <f>IF(AND(K1690&lt;&gt;"Match of the Day",K1690&lt;&gt;"Match of the Day 2",K1690&lt;&gt;"Match of the Day Repeat"),"",1+MAX($AJ$10:AJ1689))</f>
        <v/>
      </c>
    </row>
    <row r="1691" spans="34:36" x14ac:dyDescent="0.35">
      <c r="AH1691" s="16" t="str">
        <f>IF(AND(B1691="Premier League",E1691="Live"),_xlfn.XLOOKUP(_xlfn.TEXTJOIN(" vs ",,C1691:D1691),Calendar!G:G,Calendar!B:B),IF(AND(B1691="Premier League",E1691="Highlights"),_xlfn.XLOOKUP(H1691,Calendar!O:O,Calendar!N:N,,-1),""))</f>
        <v/>
      </c>
      <c r="AI1691" s="61" t="str">
        <f>IF(AND(AH1691&lt;&gt;"",E1691="Live"),_xlfn.XLOOKUP(_xlfn.TEXTJOIN(" vs ",,C1691:D1691),Calendar!G:G,Calendar!K:K),"")</f>
        <v/>
      </c>
      <c r="AJ1691" s="61" t="str">
        <f>IF(AND(K1691&lt;&gt;"Match of the Day",K1691&lt;&gt;"Match of the Day 2",K1691&lt;&gt;"Match of the Day Repeat"),"",1+MAX($AJ$10:AJ1690))</f>
        <v/>
      </c>
    </row>
    <row r="1692" spans="34:36" x14ac:dyDescent="0.35">
      <c r="AH1692" s="16" t="str">
        <f>IF(AND(B1692="Premier League",E1692="Live"),_xlfn.XLOOKUP(_xlfn.TEXTJOIN(" vs ",,C1692:D1692),Calendar!G:G,Calendar!B:B),IF(AND(B1692="Premier League",E1692="Highlights"),_xlfn.XLOOKUP(H1692,Calendar!O:O,Calendar!N:N,,-1),""))</f>
        <v/>
      </c>
      <c r="AI1692" s="61" t="str">
        <f>IF(AND(AH1692&lt;&gt;"",E1692="Live"),_xlfn.XLOOKUP(_xlfn.TEXTJOIN(" vs ",,C1692:D1692),Calendar!G:G,Calendar!K:K),"")</f>
        <v/>
      </c>
      <c r="AJ1692" s="61" t="str">
        <f>IF(AND(K1692&lt;&gt;"Match of the Day",K1692&lt;&gt;"Match of the Day 2",K1692&lt;&gt;"Match of the Day Repeat"),"",1+MAX($AJ$10:AJ1691))</f>
        <v/>
      </c>
    </row>
    <row r="1693" spans="34:36" x14ac:dyDescent="0.35">
      <c r="AH1693" s="16" t="str">
        <f>IF(AND(B1693="Premier League",E1693="Live"),_xlfn.XLOOKUP(_xlfn.TEXTJOIN(" vs ",,C1693:D1693),Calendar!G:G,Calendar!B:B),IF(AND(B1693="Premier League",E1693="Highlights"),_xlfn.XLOOKUP(H1693,Calendar!O:O,Calendar!N:N,,-1),""))</f>
        <v/>
      </c>
      <c r="AI1693" s="61" t="str">
        <f>IF(AND(AH1693&lt;&gt;"",E1693="Live"),_xlfn.XLOOKUP(_xlfn.TEXTJOIN(" vs ",,C1693:D1693),Calendar!G:G,Calendar!K:K),"")</f>
        <v/>
      </c>
      <c r="AJ1693" s="61" t="str">
        <f>IF(AND(K1693&lt;&gt;"Match of the Day",K1693&lt;&gt;"Match of the Day 2",K1693&lt;&gt;"Match of the Day Repeat"),"",1+MAX($AJ$10:AJ1692))</f>
        <v/>
      </c>
    </row>
    <row r="1694" spans="34:36" x14ac:dyDescent="0.35">
      <c r="AH1694" s="16" t="str">
        <f>IF(AND(B1694="Premier League",E1694="Live"),_xlfn.XLOOKUP(_xlfn.TEXTJOIN(" vs ",,C1694:D1694),Calendar!G:G,Calendar!B:B),IF(AND(B1694="Premier League",E1694="Highlights"),_xlfn.XLOOKUP(H1694,Calendar!O:O,Calendar!N:N,,-1),""))</f>
        <v/>
      </c>
      <c r="AI1694" s="61" t="str">
        <f>IF(AND(AH1694&lt;&gt;"",E1694="Live"),_xlfn.XLOOKUP(_xlfn.TEXTJOIN(" vs ",,C1694:D1694),Calendar!G:G,Calendar!K:K),"")</f>
        <v/>
      </c>
      <c r="AJ1694" s="61" t="str">
        <f>IF(AND(K1694&lt;&gt;"Match of the Day",K1694&lt;&gt;"Match of the Day 2",K1694&lt;&gt;"Match of the Day Repeat"),"",1+MAX($AJ$10:AJ1693))</f>
        <v/>
      </c>
    </row>
    <row r="1695" spans="34:36" x14ac:dyDescent="0.35">
      <c r="AH1695" s="16" t="str">
        <f>IF(AND(B1695="Premier League",E1695="Live"),_xlfn.XLOOKUP(_xlfn.TEXTJOIN(" vs ",,C1695:D1695),Calendar!G:G,Calendar!B:B),IF(AND(B1695="Premier League",E1695="Highlights"),_xlfn.XLOOKUP(H1695,Calendar!O:O,Calendar!N:N,,-1),""))</f>
        <v/>
      </c>
      <c r="AI1695" s="61" t="str">
        <f>IF(AND(AH1695&lt;&gt;"",E1695="Live"),_xlfn.XLOOKUP(_xlfn.TEXTJOIN(" vs ",,C1695:D1695),Calendar!G:G,Calendar!K:K),"")</f>
        <v/>
      </c>
      <c r="AJ1695" s="61" t="str">
        <f>IF(AND(K1695&lt;&gt;"Match of the Day",K1695&lt;&gt;"Match of the Day 2",K1695&lt;&gt;"Match of the Day Repeat"),"",1+MAX($AJ$10:AJ1694))</f>
        <v/>
      </c>
    </row>
    <row r="1696" spans="34:36" x14ac:dyDescent="0.35">
      <c r="AH1696" s="16" t="str">
        <f>IF(AND(B1696="Premier League",E1696="Live"),_xlfn.XLOOKUP(_xlfn.TEXTJOIN(" vs ",,C1696:D1696),Calendar!G:G,Calendar!B:B),IF(AND(B1696="Premier League",E1696="Highlights"),_xlfn.XLOOKUP(H1696,Calendar!O:O,Calendar!N:N,,-1),""))</f>
        <v/>
      </c>
      <c r="AI1696" s="61" t="str">
        <f>IF(AND(AH1696&lt;&gt;"",E1696="Live"),_xlfn.XLOOKUP(_xlfn.TEXTJOIN(" vs ",,C1696:D1696),Calendar!G:G,Calendar!K:K),"")</f>
        <v/>
      </c>
      <c r="AJ1696" s="61" t="str">
        <f>IF(AND(K1696&lt;&gt;"Match of the Day",K1696&lt;&gt;"Match of the Day 2",K1696&lt;&gt;"Match of the Day Repeat"),"",1+MAX($AJ$10:AJ1695))</f>
        <v/>
      </c>
    </row>
    <row r="1697" spans="34:36" x14ac:dyDescent="0.35">
      <c r="AH1697" s="16" t="str">
        <f>IF(AND(B1697="Premier League",E1697="Live"),_xlfn.XLOOKUP(_xlfn.TEXTJOIN(" vs ",,C1697:D1697),Calendar!G:G,Calendar!B:B),IF(AND(B1697="Premier League",E1697="Highlights"),_xlfn.XLOOKUP(H1697,Calendar!O:O,Calendar!N:N,,-1),""))</f>
        <v/>
      </c>
      <c r="AI1697" s="61" t="str">
        <f>IF(AND(AH1697&lt;&gt;"",E1697="Live"),_xlfn.XLOOKUP(_xlfn.TEXTJOIN(" vs ",,C1697:D1697),Calendar!G:G,Calendar!K:K),"")</f>
        <v/>
      </c>
      <c r="AJ1697" s="61" t="str">
        <f>IF(AND(K1697&lt;&gt;"Match of the Day",K1697&lt;&gt;"Match of the Day 2",K1697&lt;&gt;"Match of the Day Repeat"),"",1+MAX($AJ$10:AJ1696))</f>
        <v/>
      </c>
    </row>
    <row r="1698" spans="34:36" x14ac:dyDescent="0.35">
      <c r="AH1698" s="16" t="str">
        <f>IF(AND(B1698="Premier League",E1698="Live"),_xlfn.XLOOKUP(_xlfn.TEXTJOIN(" vs ",,C1698:D1698),Calendar!G:G,Calendar!B:B),IF(AND(B1698="Premier League",E1698="Highlights"),_xlfn.XLOOKUP(H1698,Calendar!O:O,Calendar!N:N,,-1),""))</f>
        <v/>
      </c>
      <c r="AI1698" s="61" t="str">
        <f>IF(AND(AH1698&lt;&gt;"",E1698="Live"),_xlfn.XLOOKUP(_xlfn.TEXTJOIN(" vs ",,C1698:D1698),Calendar!G:G,Calendar!K:K),"")</f>
        <v/>
      </c>
      <c r="AJ1698" s="61" t="str">
        <f>IF(AND(K1698&lt;&gt;"Match of the Day",K1698&lt;&gt;"Match of the Day 2",K1698&lt;&gt;"Match of the Day Repeat"),"",1+MAX($AJ$10:AJ1697))</f>
        <v/>
      </c>
    </row>
    <row r="1699" spans="34:36" x14ac:dyDescent="0.35">
      <c r="AH1699" s="16" t="str">
        <f>IF(AND(B1699="Premier League",E1699="Live"),_xlfn.XLOOKUP(_xlfn.TEXTJOIN(" vs ",,C1699:D1699),Calendar!G:G,Calendar!B:B),IF(AND(B1699="Premier League",E1699="Highlights"),_xlfn.XLOOKUP(H1699,Calendar!O:O,Calendar!N:N,,-1),""))</f>
        <v/>
      </c>
      <c r="AI1699" s="61" t="str">
        <f>IF(AND(AH1699&lt;&gt;"",E1699="Live"),_xlfn.XLOOKUP(_xlfn.TEXTJOIN(" vs ",,C1699:D1699),Calendar!G:G,Calendar!K:K),"")</f>
        <v/>
      </c>
      <c r="AJ1699" s="61" t="str">
        <f>IF(AND(K1699&lt;&gt;"Match of the Day",K1699&lt;&gt;"Match of the Day 2",K1699&lt;&gt;"Match of the Day Repeat"),"",1+MAX($AJ$10:AJ1698))</f>
        <v/>
      </c>
    </row>
    <row r="1700" spans="34:36" x14ac:dyDescent="0.35">
      <c r="AH1700" s="16" t="str">
        <f>IF(AND(B1700="Premier League",E1700="Live"),_xlfn.XLOOKUP(_xlfn.TEXTJOIN(" vs ",,C1700:D1700),Calendar!G:G,Calendar!B:B),IF(AND(B1700="Premier League",E1700="Highlights"),_xlfn.XLOOKUP(H1700,Calendar!O:O,Calendar!N:N,,-1),""))</f>
        <v/>
      </c>
      <c r="AI1700" s="61" t="str">
        <f>IF(AND(AH1700&lt;&gt;"",E1700="Live"),_xlfn.XLOOKUP(_xlfn.TEXTJOIN(" vs ",,C1700:D1700),Calendar!G:G,Calendar!K:K),"")</f>
        <v/>
      </c>
      <c r="AJ1700" s="61" t="str">
        <f>IF(AND(K1700&lt;&gt;"Match of the Day",K1700&lt;&gt;"Match of the Day 2",K1700&lt;&gt;"Match of the Day Repeat"),"",1+MAX($AJ$10:AJ1699))</f>
        <v/>
      </c>
    </row>
    <row r="1701" spans="34:36" x14ac:dyDescent="0.35">
      <c r="AH1701" s="16" t="str">
        <f>IF(AND(B1701="Premier League",E1701="Live"),_xlfn.XLOOKUP(_xlfn.TEXTJOIN(" vs ",,C1701:D1701),Calendar!G:G,Calendar!B:B),IF(AND(B1701="Premier League",E1701="Highlights"),_xlfn.XLOOKUP(H1701,Calendar!O:O,Calendar!N:N,,-1),""))</f>
        <v/>
      </c>
      <c r="AI1701" s="61" t="str">
        <f>IF(AND(AH1701&lt;&gt;"",E1701="Live"),_xlfn.XLOOKUP(_xlfn.TEXTJOIN(" vs ",,C1701:D1701),Calendar!G:G,Calendar!K:K),"")</f>
        <v/>
      </c>
      <c r="AJ1701" s="61" t="str">
        <f>IF(AND(K1701&lt;&gt;"Match of the Day",K1701&lt;&gt;"Match of the Day 2",K1701&lt;&gt;"Match of the Day Repeat"),"",1+MAX($AJ$10:AJ1700))</f>
        <v/>
      </c>
    </row>
    <row r="1702" spans="34:36" x14ac:dyDescent="0.35">
      <c r="AH1702" s="16" t="str">
        <f>IF(AND(B1702="Premier League",E1702="Live"),_xlfn.XLOOKUP(_xlfn.TEXTJOIN(" vs ",,C1702:D1702),Calendar!G:G,Calendar!B:B),IF(AND(B1702="Premier League",E1702="Highlights"),_xlfn.XLOOKUP(H1702,Calendar!O:O,Calendar!N:N,,-1),""))</f>
        <v/>
      </c>
      <c r="AI1702" s="61" t="str">
        <f>IF(AND(AH1702&lt;&gt;"",E1702="Live"),_xlfn.XLOOKUP(_xlfn.TEXTJOIN(" vs ",,C1702:D1702),Calendar!G:G,Calendar!K:K),"")</f>
        <v/>
      </c>
      <c r="AJ1702" s="61" t="str">
        <f>IF(AND(K1702&lt;&gt;"Match of the Day",K1702&lt;&gt;"Match of the Day 2",K1702&lt;&gt;"Match of the Day Repeat"),"",1+MAX($AJ$10:AJ1701))</f>
        <v/>
      </c>
    </row>
    <row r="1703" spans="34:36" x14ac:dyDescent="0.35">
      <c r="AH1703" s="16" t="str">
        <f>IF(AND(B1703="Premier League",E1703="Live"),_xlfn.XLOOKUP(_xlfn.TEXTJOIN(" vs ",,C1703:D1703),Calendar!G:G,Calendar!B:B),IF(AND(B1703="Premier League",E1703="Highlights"),_xlfn.XLOOKUP(H1703,Calendar!O:O,Calendar!N:N,,-1),""))</f>
        <v/>
      </c>
      <c r="AI1703" s="61" t="str">
        <f>IF(AND(AH1703&lt;&gt;"",E1703="Live"),_xlfn.XLOOKUP(_xlfn.TEXTJOIN(" vs ",,C1703:D1703),Calendar!G:G,Calendar!K:K),"")</f>
        <v/>
      </c>
      <c r="AJ1703" s="61" t="str">
        <f>IF(AND(K1703&lt;&gt;"Match of the Day",K1703&lt;&gt;"Match of the Day 2",K1703&lt;&gt;"Match of the Day Repeat"),"",1+MAX($AJ$10:AJ1702))</f>
        <v/>
      </c>
    </row>
    <row r="1704" spans="34:36" x14ac:dyDescent="0.35">
      <c r="AH1704" s="16" t="str">
        <f>IF(AND(B1704="Premier League",E1704="Live"),_xlfn.XLOOKUP(_xlfn.TEXTJOIN(" vs ",,C1704:D1704),Calendar!G:G,Calendar!B:B),IF(AND(B1704="Premier League",E1704="Highlights"),_xlfn.XLOOKUP(H1704,Calendar!O:O,Calendar!N:N,,-1),""))</f>
        <v/>
      </c>
      <c r="AI1704" s="61" t="str">
        <f>IF(AND(AH1704&lt;&gt;"",E1704="Live"),_xlfn.XLOOKUP(_xlfn.TEXTJOIN(" vs ",,C1704:D1704),Calendar!G:G,Calendar!K:K),"")</f>
        <v/>
      </c>
      <c r="AJ1704" s="61" t="str">
        <f>IF(AND(K1704&lt;&gt;"Match of the Day",K1704&lt;&gt;"Match of the Day 2",K1704&lt;&gt;"Match of the Day Repeat"),"",1+MAX($AJ$10:AJ1703))</f>
        <v/>
      </c>
    </row>
    <row r="1705" spans="34:36" x14ac:dyDescent="0.35">
      <c r="AH1705" s="16" t="str">
        <f>IF(AND(B1705="Premier League",E1705="Live"),_xlfn.XLOOKUP(_xlfn.TEXTJOIN(" vs ",,C1705:D1705),Calendar!G:G,Calendar!B:B),IF(AND(B1705="Premier League",E1705="Highlights"),_xlfn.XLOOKUP(H1705,Calendar!O:O,Calendar!N:N,,-1),""))</f>
        <v/>
      </c>
      <c r="AI1705" s="61" t="str">
        <f>IF(AND(AH1705&lt;&gt;"",E1705="Live"),_xlfn.XLOOKUP(_xlfn.TEXTJOIN(" vs ",,C1705:D1705),Calendar!G:G,Calendar!K:K),"")</f>
        <v/>
      </c>
      <c r="AJ1705" s="61" t="str">
        <f>IF(AND(K1705&lt;&gt;"Match of the Day",K1705&lt;&gt;"Match of the Day 2",K1705&lt;&gt;"Match of the Day Repeat"),"",1+MAX($AJ$10:AJ1704))</f>
        <v/>
      </c>
    </row>
    <row r="1706" spans="34:36" x14ac:dyDescent="0.35">
      <c r="AH1706" s="16" t="str">
        <f>IF(AND(B1706="Premier League",E1706="Live"),_xlfn.XLOOKUP(_xlfn.TEXTJOIN(" vs ",,C1706:D1706),Calendar!G:G,Calendar!B:B),IF(AND(B1706="Premier League",E1706="Highlights"),_xlfn.XLOOKUP(H1706,Calendar!O:O,Calendar!N:N,,-1),""))</f>
        <v/>
      </c>
      <c r="AI1706" s="61" t="str">
        <f>IF(AND(AH1706&lt;&gt;"",E1706="Live"),_xlfn.XLOOKUP(_xlfn.TEXTJOIN(" vs ",,C1706:D1706),Calendar!G:G,Calendar!K:K),"")</f>
        <v/>
      </c>
      <c r="AJ1706" s="61" t="str">
        <f>IF(AND(K1706&lt;&gt;"Match of the Day",K1706&lt;&gt;"Match of the Day 2",K1706&lt;&gt;"Match of the Day Repeat"),"",1+MAX($AJ$10:AJ1705))</f>
        <v/>
      </c>
    </row>
    <row r="1707" spans="34:36" x14ac:dyDescent="0.35">
      <c r="AH1707" s="16" t="str">
        <f>IF(AND(B1707="Premier League",E1707="Live"),_xlfn.XLOOKUP(_xlfn.TEXTJOIN(" vs ",,C1707:D1707),Calendar!G:G,Calendar!B:B),IF(AND(B1707="Premier League",E1707="Highlights"),_xlfn.XLOOKUP(H1707,Calendar!O:O,Calendar!N:N,,-1),""))</f>
        <v/>
      </c>
      <c r="AI1707" s="61" t="str">
        <f>IF(AND(AH1707&lt;&gt;"",E1707="Live"),_xlfn.XLOOKUP(_xlfn.TEXTJOIN(" vs ",,C1707:D1707),Calendar!G:G,Calendar!K:K),"")</f>
        <v/>
      </c>
      <c r="AJ1707" s="61" t="str">
        <f>IF(AND(K1707&lt;&gt;"Match of the Day",K1707&lt;&gt;"Match of the Day 2",K1707&lt;&gt;"Match of the Day Repeat"),"",1+MAX($AJ$10:AJ1706))</f>
        <v/>
      </c>
    </row>
    <row r="1708" spans="34:36" x14ac:dyDescent="0.35">
      <c r="AH1708" s="16" t="str">
        <f>IF(AND(B1708="Premier League",E1708="Live"),_xlfn.XLOOKUP(_xlfn.TEXTJOIN(" vs ",,C1708:D1708),Calendar!G:G,Calendar!B:B),IF(AND(B1708="Premier League",E1708="Highlights"),_xlfn.XLOOKUP(H1708,Calendar!O:O,Calendar!N:N,,-1),""))</f>
        <v/>
      </c>
      <c r="AI1708" s="61" t="str">
        <f>IF(AND(AH1708&lt;&gt;"",E1708="Live"),_xlfn.XLOOKUP(_xlfn.TEXTJOIN(" vs ",,C1708:D1708),Calendar!G:G,Calendar!K:K),"")</f>
        <v/>
      </c>
      <c r="AJ1708" s="61" t="str">
        <f>IF(AND(K1708&lt;&gt;"Match of the Day",K1708&lt;&gt;"Match of the Day 2",K1708&lt;&gt;"Match of the Day Repeat"),"",1+MAX($AJ$10:AJ1707))</f>
        <v/>
      </c>
    </row>
    <row r="1709" spans="34:36" x14ac:dyDescent="0.35">
      <c r="AH1709" s="16" t="str">
        <f>IF(AND(B1709="Premier League",E1709="Live"),_xlfn.XLOOKUP(_xlfn.TEXTJOIN(" vs ",,C1709:D1709),Calendar!G:G,Calendar!B:B),IF(AND(B1709="Premier League",E1709="Highlights"),_xlfn.XLOOKUP(H1709,Calendar!O:O,Calendar!N:N,,-1),""))</f>
        <v/>
      </c>
      <c r="AI1709" s="61" t="str">
        <f>IF(AND(AH1709&lt;&gt;"",E1709="Live"),_xlfn.XLOOKUP(_xlfn.TEXTJOIN(" vs ",,C1709:D1709),Calendar!G:G,Calendar!K:K),"")</f>
        <v/>
      </c>
      <c r="AJ1709" s="61" t="str">
        <f>IF(AND(K1709&lt;&gt;"Match of the Day",K1709&lt;&gt;"Match of the Day 2",K1709&lt;&gt;"Match of the Day Repeat"),"",1+MAX($AJ$10:AJ1708))</f>
        <v/>
      </c>
    </row>
    <row r="1710" spans="34:36" x14ac:dyDescent="0.35">
      <c r="AH1710" s="16" t="str">
        <f>IF(AND(B1710="Premier League",E1710="Live"),_xlfn.XLOOKUP(_xlfn.TEXTJOIN(" vs ",,C1710:D1710),Calendar!G:G,Calendar!B:B),IF(AND(B1710="Premier League",E1710="Highlights"),_xlfn.XLOOKUP(H1710,Calendar!O:O,Calendar!N:N,,-1),""))</f>
        <v/>
      </c>
      <c r="AI1710" s="61" t="str">
        <f>IF(AND(AH1710&lt;&gt;"",E1710="Live"),_xlfn.XLOOKUP(_xlfn.TEXTJOIN(" vs ",,C1710:D1710),Calendar!G:G,Calendar!K:K),"")</f>
        <v/>
      </c>
      <c r="AJ1710" s="61" t="str">
        <f>IF(AND(K1710&lt;&gt;"Match of the Day",K1710&lt;&gt;"Match of the Day 2",K1710&lt;&gt;"Match of the Day Repeat"),"",1+MAX($AJ$10:AJ1709))</f>
        <v/>
      </c>
    </row>
    <row r="1711" spans="34:36" x14ac:dyDescent="0.35">
      <c r="AH1711" s="16" t="str">
        <f>IF(AND(B1711="Premier League",E1711="Live"),_xlfn.XLOOKUP(_xlfn.TEXTJOIN(" vs ",,C1711:D1711),Calendar!G:G,Calendar!B:B),IF(AND(B1711="Premier League",E1711="Highlights"),_xlfn.XLOOKUP(H1711,Calendar!O:O,Calendar!N:N,,-1),""))</f>
        <v/>
      </c>
      <c r="AI1711" s="61" t="str">
        <f>IF(AND(AH1711&lt;&gt;"",E1711="Live"),_xlfn.XLOOKUP(_xlfn.TEXTJOIN(" vs ",,C1711:D1711),Calendar!G:G,Calendar!K:K),"")</f>
        <v/>
      </c>
      <c r="AJ1711" s="61" t="str">
        <f>IF(AND(K1711&lt;&gt;"Match of the Day",K1711&lt;&gt;"Match of the Day 2",K1711&lt;&gt;"Match of the Day Repeat"),"",1+MAX($AJ$10:AJ1710))</f>
        <v/>
      </c>
    </row>
    <row r="1712" spans="34:36" x14ac:dyDescent="0.35">
      <c r="AH1712" s="16" t="str">
        <f>IF(AND(B1712="Premier League",E1712="Live"),_xlfn.XLOOKUP(_xlfn.TEXTJOIN(" vs ",,C1712:D1712),Calendar!G:G,Calendar!B:B),IF(AND(B1712="Premier League",E1712="Highlights"),_xlfn.XLOOKUP(H1712,Calendar!O:O,Calendar!N:N,,-1),""))</f>
        <v/>
      </c>
      <c r="AI1712" s="61" t="str">
        <f>IF(AND(AH1712&lt;&gt;"",E1712="Live"),_xlfn.XLOOKUP(_xlfn.TEXTJOIN(" vs ",,C1712:D1712),Calendar!G:G,Calendar!K:K),"")</f>
        <v/>
      </c>
      <c r="AJ1712" s="61" t="str">
        <f>IF(AND(K1712&lt;&gt;"Match of the Day",K1712&lt;&gt;"Match of the Day 2",K1712&lt;&gt;"Match of the Day Repeat"),"",1+MAX($AJ$10:AJ1711))</f>
        <v/>
      </c>
    </row>
    <row r="1713" spans="34:36" x14ac:dyDescent="0.35">
      <c r="AH1713" s="16" t="str">
        <f>IF(AND(B1713="Premier League",E1713="Live"),_xlfn.XLOOKUP(_xlfn.TEXTJOIN(" vs ",,C1713:D1713),Calendar!G:G,Calendar!B:B),IF(AND(B1713="Premier League",E1713="Highlights"),_xlfn.XLOOKUP(H1713,Calendar!O:O,Calendar!N:N,,-1),""))</f>
        <v/>
      </c>
      <c r="AI1713" s="61" t="str">
        <f>IF(AND(AH1713&lt;&gt;"",E1713="Live"),_xlfn.XLOOKUP(_xlfn.TEXTJOIN(" vs ",,C1713:D1713),Calendar!G:G,Calendar!K:K),"")</f>
        <v/>
      </c>
      <c r="AJ1713" s="61" t="str">
        <f>IF(AND(K1713&lt;&gt;"Match of the Day",K1713&lt;&gt;"Match of the Day 2",K1713&lt;&gt;"Match of the Day Repeat"),"",1+MAX($AJ$10:AJ1712))</f>
        <v/>
      </c>
    </row>
    <row r="1714" spans="34:36" x14ac:dyDescent="0.35">
      <c r="AH1714" s="16" t="str">
        <f>IF(AND(B1714="Premier League",E1714="Live"),_xlfn.XLOOKUP(_xlfn.TEXTJOIN(" vs ",,C1714:D1714),Calendar!G:G,Calendar!B:B),IF(AND(B1714="Premier League",E1714="Highlights"),_xlfn.XLOOKUP(H1714,Calendar!O:O,Calendar!N:N,,-1),""))</f>
        <v/>
      </c>
      <c r="AI1714" s="61" t="str">
        <f>IF(AND(AH1714&lt;&gt;"",E1714="Live"),_xlfn.XLOOKUP(_xlfn.TEXTJOIN(" vs ",,C1714:D1714),Calendar!G:G,Calendar!K:K),"")</f>
        <v/>
      </c>
      <c r="AJ1714" s="61" t="str">
        <f>IF(AND(K1714&lt;&gt;"Match of the Day",K1714&lt;&gt;"Match of the Day 2",K1714&lt;&gt;"Match of the Day Repeat"),"",1+MAX($AJ$10:AJ1713))</f>
        <v/>
      </c>
    </row>
    <row r="1715" spans="34:36" x14ac:dyDescent="0.35">
      <c r="AH1715" s="16" t="str">
        <f>IF(AND(B1715="Premier League",E1715="Live"),_xlfn.XLOOKUP(_xlfn.TEXTJOIN(" vs ",,C1715:D1715),Calendar!G:G,Calendar!B:B),IF(AND(B1715="Premier League",E1715="Highlights"),_xlfn.XLOOKUP(H1715,Calendar!O:O,Calendar!N:N,,-1),""))</f>
        <v/>
      </c>
      <c r="AI1715" s="61" t="str">
        <f>IF(AND(AH1715&lt;&gt;"",E1715="Live"),_xlfn.XLOOKUP(_xlfn.TEXTJOIN(" vs ",,C1715:D1715),Calendar!G:G,Calendar!K:K),"")</f>
        <v/>
      </c>
      <c r="AJ1715" s="61" t="str">
        <f>IF(AND(K1715&lt;&gt;"Match of the Day",K1715&lt;&gt;"Match of the Day 2",K1715&lt;&gt;"Match of the Day Repeat"),"",1+MAX($AJ$10:AJ1714))</f>
        <v/>
      </c>
    </row>
    <row r="1716" spans="34:36" x14ac:dyDescent="0.35">
      <c r="AH1716" s="16" t="str">
        <f>IF(AND(B1716="Premier League",E1716="Live"),_xlfn.XLOOKUP(_xlfn.TEXTJOIN(" vs ",,C1716:D1716),Calendar!G:G,Calendar!B:B),IF(AND(B1716="Premier League",E1716="Highlights"),_xlfn.XLOOKUP(H1716,Calendar!O:O,Calendar!N:N,,-1),""))</f>
        <v/>
      </c>
      <c r="AI1716" s="61" t="str">
        <f>IF(AND(AH1716&lt;&gt;"",E1716="Live"),_xlfn.XLOOKUP(_xlfn.TEXTJOIN(" vs ",,C1716:D1716),Calendar!G:G,Calendar!K:K),"")</f>
        <v/>
      </c>
      <c r="AJ1716" s="61" t="str">
        <f>IF(AND(K1716&lt;&gt;"Match of the Day",K1716&lt;&gt;"Match of the Day 2",K1716&lt;&gt;"Match of the Day Repeat"),"",1+MAX($AJ$10:AJ1715))</f>
        <v/>
      </c>
    </row>
    <row r="1717" spans="34:36" x14ac:dyDescent="0.35">
      <c r="AH1717" s="16" t="str">
        <f>IF(AND(B1717="Premier League",E1717="Live"),_xlfn.XLOOKUP(_xlfn.TEXTJOIN(" vs ",,C1717:D1717),Calendar!G:G,Calendar!B:B),IF(AND(B1717="Premier League",E1717="Highlights"),_xlfn.XLOOKUP(H1717,Calendar!O:O,Calendar!N:N,,-1),""))</f>
        <v/>
      </c>
      <c r="AI1717" s="61" t="str">
        <f>IF(AND(AH1717&lt;&gt;"",E1717="Live"),_xlfn.XLOOKUP(_xlfn.TEXTJOIN(" vs ",,C1717:D1717),Calendar!G:G,Calendar!K:K),"")</f>
        <v/>
      </c>
      <c r="AJ1717" s="61" t="str">
        <f>IF(AND(K1717&lt;&gt;"Match of the Day",K1717&lt;&gt;"Match of the Day 2",K1717&lt;&gt;"Match of the Day Repeat"),"",1+MAX($AJ$10:AJ1716))</f>
        <v/>
      </c>
    </row>
    <row r="1718" spans="34:36" x14ac:dyDescent="0.35">
      <c r="AH1718" s="16" t="str">
        <f>IF(AND(B1718="Premier League",E1718="Live"),_xlfn.XLOOKUP(_xlfn.TEXTJOIN(" vs ",,C1718:D1718),Calendar!G:G,Calendar!B:B),IF(AND(B1718="Premier League",E1718="Highlights"),_xlfn.XLOOKUP(H1718,Calendar!O:O,Calendar!N:N,,-1),""))</f>
        <v/>
      </c>
      <c r="AI1718" s="61" t="str">
        <f>IF(AND(AH1718&lt;&gt;"",E1718="Live"),_xlfn.XLOOKUP(_xlfn.TEXTJOIN(" vs ",,C1718:D1718),Calendar!G:G,Calendar!K:K),"")</f>
        <v/>
      </c>
      <c r="AJ1718" s="61" t="str">
        <f>IF(AND(K1718&lt;&gt;"Match of the Day",K1718&lt;&gt;"Match of the Day 2",K1718&lt;&gt;"Match of the Day Repeat"),"",1+MAX($AJ$10:AJ1717))</f>
        <v/>
      </c>
    </row>
    <row r="1719" spans="34:36" x14ac:dyDescent="0.35">
      <c r="AH1719" s="16" t="str">
        <f>IF(AND(B1719="Premier League",E1719="Live"),_xlfn.XLOOKUP(_xlfn.TEXTJOIN(" vs ",,C1719:D1719),Calendar!G:G,Calendar!B:B),IF(AND(B1719="Premier League",E1719="Highlights"),_xlfn.XLOOKUP(H1719,Calendar!O:O,Calendar!N:N,,-1),""))</f>
        <v/>
      </c>
      <c r="AI1719" s="61" t="str">
        <f>IF(AND(AH1719&lt;&gt;"",E1719="Live"),_xlfn.XLOOKUP(_xlfn.TEXTJOIN(" vs ",,C1719:D1719),Calendar!G:G,Calendar!K:K),"")</f>
        <v/>
      </c>
      <c r="AJ1719" s="61" t="str">
        <f>IF(AND(K1719&lt;&gt;"Match of the Day",K1719&lt;&gt;"Match of the Day 2",K1719&lt;&gt;"Match of the Day Repeat"),"",1+MAX($AJ$10:AJ1718))</f>
        <v/>
      </c>
    </row>
    <row r="1720" spans="34:36" x14ac:dyDescent="0.35">
      <c r="AH1720" s="16" t="str">
        <f>IF(AND(B1720="Premier League",E1720="Live"),_xlfn.XLOOKUP(_xlfn.TEXTJOIN(" vs ",,C1720:D1720),Calendar!G:G,Calendar!B:B),IF(AND(B1720="Premier League",E1720="Highlights"),_xlfn.XLOOKUP(H1720,Calendar!O:O,Calendar!N:N,,-1),""))</f>
        <v/>
      </c>
      <c r="AI1720" s="61" t="str">
        <f>IF(AND(AH1720&lt;&gt;"",E1720="Live"),_xlfn.XLOOKUP(_xlfn.TEXTJOIN(" vs ",,C1720:D1720),Calendar!G:G,Calendar!K:K),"")</f>
        <v/>
      </c>
      <c r="AJ1720" s="61" t="str">
        <f>IF(AND(K1720&lt;&gt;"Match of the Day",K1720&lt;&gt;"Match of the Day 2",K1720&lt;&gt;"Match of the Day Repeat"),"",1+MAX($AJ$10:AJ1719))</f>
        <v/>
      </c>
    </row>
    <row r="1721" spans="34:36" x14ac:dyDescent="0.35">
      <c r="AH1721" s="16" t="str">
        <f>IF(AND(B1721="Premier League",E1721="Live"),_xlfn.XLOOKUP(_xlfn.TEXTJOIN(" vs ",,C1721:D1721),Calendar!G:G,Calendar!B:B),IF(AND(B1721="Premier League",E1721="Highlights"),_xlfn.XLOOKUP(H1721,Calendar!O:O,Calendar!N:N,,-1),""))</f>
        <v/>
      </c>
      <c r="AI1721" s="61" t="str">
        <f>IF(AND(AH1721&lt;&gt;"",E1721="Live"),_xlfn.XLOOKUP(_xlfn.TEXTJOIN(" vs ",,C1721:D1721),Calendar!G:G,Calendar!K:K),"")</f>
        <v/>
      </c>
      <c r="AJ1721" s="61" t="str">
        <f>IF(AND(K1721&lt;&gt;"Match of the Day",K1721&lt;&gt;"Match of the Day 2",K1721&lt;&gt;"Match of the Day Repeat"),"",1+MAX($AJ$10:AJ1720))</f>
        <v/>
      </c>
    </row>
    <row r="1722" spans="34:36" x14ac:dyDescent="0.35">
      <c r="AH1722" s="16" t="str">
        <f>IF(AND(B1722="Premier League",E1722="Live"),_xlfn.XLOOKUP(_xlfn.TEXTJOIN(" vs ",,C1722:D1722),Calendar!G:G,Calendar!B:B),IF(AND(B1722="Premier League",E1722="Highlights"),_xlfn.XLOOKUP(H1722,Calendar!O:O,Calendar!N:N,,-1),""))</f>
        <v/>
      </c>
      <c r="AI1722" s="61" t="str">
        <f>IF(AND(AH1722&lt;&gt;"",E1722="Live"),_xlfn.XLOOKUP(_xlfn.TEXTJOIN(" vs ",,C1722:D1722),Calendar!G:G,Calendar!K:K),"")</f>
        <v/>
      </c>
      <c r="AJ1722" s="61" t="str">
        <f>IF(AND(K1722&lt;&gt;"Match of the Day",K1722&lt;&gt;"Match of the Day 2",K1722&lt;&gt;"Match of the Day Repeat"),"",1+MAX($AJ$10:AJ1721))</f>
        <v/>
      </c>
    </row>
    <row r="1723" spans="34:36" x14ac:dyDescent="0.35">
      <c r="AH1723" s="16" t="str">
        <f>IF(AND(B1723="Premier League",E1723="Live"),_xlfn.XLOOKUP(_xlfn.TEXTJOIN(" vs ",,C1723:D1723),Calendar!G:G,Calendar!B:B),IF(AND(B1723="Premier League",E1723="Highlights"),_xlfn.XLOOKUP(H1723,Calendar!O:O,Calendar!N:N,,-1),""))</f>
        <v/>
      </c>
      <c r="AI1723" s="61" t="str">
        <f>IF(AND(AH1723&lt;&gt;"",E1723="Live"),_xlfn.XLOOKUP(_xlfn.TEXTJOIN(" vs ",,C1723:D1723),Calendar!G:G,Calendar!K:K),"")</f>
        <v/>
      </c>
      <c r="AJ1723" s="61" t="str">
        <f>IF(AND(K1723&lt;&gt;"Match of the Day",K1723&lt;&gt;"Match of the Day 2",K1723&lt;&gt;"Match of the Day Repeat"),"",1+MAX($AJ$10:AJ1722))</f>
        <v/>
      </c>
    </row>
    <row r="1724" spans="34:36" x14ac:dyDescent="0.35">
      <c r="AH1724" s="16" t="str">
        <f>IF(AND(B1724="Premier League",E1724="Live"),_xlfn.XLOOKUP(_xlfn.TEXTJOIN(" vs ",,C1724:D1724),Calendar!G:G,Calendar!B:B),IF(AND(B1724="Premier League",E1724="Highlights"),_xlfn.XLOOKUP(H1724,Calendar!O:O,Calendar!N:N,,-1),""))</f>
        <v/>
      </c>
      <c r="AI1724" s="61" t="str">
        <f>IF(AND(AH1724&lt;&gt;"",E1724="Live"),_xlfn.XLOOKUP(_xlfn.TEXTJOIN(" vs ",,C1724:D1724),Calendar!G:G,Calendar!K:K),"")</f>
        <v/>
      </c>
      <c r="AJ1724" s="61" t="str">
        <f>IF(AND(K1724&lt;&gt;"Match of the Day",K1724&lt;&gt;"Match of the Day 2",K1724&lt;&gt;"Match of the Day Repeat"),"",1+MAX($AJ$10:AJ1723))</f>
        <v/>
      </c>
    </row>
    <row r="1725" spans="34:36" x14ac:dyDescent="0.35">
      <c r="AH1725" s="16" t="str">
        <f>IF(AND(B1725="Premier League",E1725="Live"),_xlfn.XLOOKUP(_xlfn.TEXTJOIN(" vs ",,C1725:D1725),Calendar!G:G,Calendar!B:B),IF(AND(B1725="Premier League",E1725="Highlights"),_xlfn.XLOOKUP(H1725,Calendar!O:O,Calendar!N:N,,-1),""))</f>
        <v/>
      </c>
      <c r="AI1725" s="61" t="str">
        <f>IF(AND(AH1725&lt;&gt;"",E1725="Live"),_xlfn.XLOOKUP(_xlfn.TEXTJOIN(" vs ",,C1725:D1725),Calendar!G:G,Calendar!K:K),"")</f>
        <v/>
      </c>
      <c r="AJ1725" s="61" t="str">
        <f>IF(AND(K1725&lt;&gt;"Match of the Day",K1725&lt;&gt;"Match of the Day 2",K1725&lt;&gt;"Match of the Day Repeat"),"",1+MAX($AJ$10:AJ1724))</f>
        <v/>
      </c>
    </row>
    <row r="1726" spans="34:36" x14ac:dyDescent="0.35">
      <c r="AH1726" s="16" t="str">
        <f>IF(AND(B1726="Premier League",E1726="Live"),_xlfn.XLOOKUP(_xlfn.TEXTJOIN(" vs ",,C1726:D1726),Calendar!G:G,Calendar!B:B),IF(AND(B1726="Premier League",E1726="Highlights"),_xlfn.XLOOKUP(H1726,Calendar!O:O,Calendar!N:N,,-1),""))</f>
        <v/>
      </c>
      <c r="AI1726" s="61" t="str">
        <f>IF(AND(AH1726&lt;&gt;"",E1726="Live"),_xlfn.XLOOKUP(_xlfn.TEXTJOIN(" vs ",,C1726:D1726),Calendar!G:G,Calendar!K:K),"")</f>
        <v/>
      </c>
      <c r="AJ1726" s="61" t="str">
        <f>IF(AND(K1726&lt;&gt;"Match of the Day",K1726&lt;&gt;"Match of the Day 2",K1726&lt;&gt;"Match of the Day Repeat"),"",1+MAX($AJ$10:AJ1725))</f>
        <v/>
      </c>
    </row>
    <row r="1727" spans="34:36" x14ac:dyDescent="0.35">
      <c r="AH1727" s="16" t="str">
        <f>IF(AND(B1727="Premier League",E1727="Live"),_xlfn.XLOOKUP(_xlfn.TEXTJOIN(" vs ",,C1727:D1727),Calendar!G:G,Calendar!B:B),IF(AND(B1727="Premier League",E1727="Highlights"),_xlfn.XLOOKUP(H1727,Calendar!O:O,Calendar!N:N,,-1),""))</f>
        <v/>
      </c>
      <c r="AI1727" s="61" t="str">
        <f>IF(AND(AH1727&lt;&gt;"",E1727="Live"),_xlfn.XLOOKUP(_xlfn.TEXTJOIN(" vs ",,C1727:D1727),Calendar!G:G,Calendar!K:K),"")</f>
        <v/>
      </c>
      <c r="AJ1727" s="61" t="str">
        <f>IF(AND(K1727&lt;&gt;"Match of the Day",K1727&lt;&gt;"Match of the Day 2",K1727&lt;&gt;"Match of the Day Repeat"),"",1+MAX($AJ$10:AJ1726))</f>
        <v/>
      </c>
    </row>
    <row r="1728" spans="34:36" x14ac:dyDescent="0.35">
      <c r="AH1728" s="16" t="str">
        <f>IF(AND(B1728="Premier League",E1728="Live"),_xlfn.XLOOKUP(_xlfn.TEXTJOIN(" vs ",,C1728:D1728),Calendar!G:G,Calendar!B:B),IF(AND(B1728="Premier League",E1728="Highlights"),_xlfn.XLOOKUP(H1728,Calendar!O:O,Calendar!N:N,,-1),""))</f>
        <v/>
      </c>
      <c r="AI1728" s="61" t="str">
        <f>IF(AND(AH1728&lt;&gt;"",E1728="Live"),_xlfn.XLOOKUP(_xlfn.TEXTJOIN(" vs ",,C1728:D1728),Calendar!G:G,Calendar!K:K),"")</f>
        <v/>
      </c>
      <c r="AJ1728" s="61" t="str">
        <f>IF(AND(K1728&lt;&gt;"Match of the Day",K1728&lt;&gt;"Match of the Day 2",K1728&lt;&gt;"Match of the Day Repeat"),"",1+MAX($AJ$10:AJ1727))</f>
        <v/>
      </c>
    </row>
    <row r="1729" spans="34:36" x14ac:dyDescent="0.35">
      <c r="AH1729" s="16" t="str">
        <f>IF(AND(B1729="Premier League",E1729="Live"),_xlfn.XLOOKUP(_xlfn.TEXTJOIN(" vs ",,C1729:D1729),Calendar!G:G,Calendar!B:B),IF(AND(B1729="Premier League",E1729="Highlights"),_xlfn.XLOOKUP(H1729,Calendar!O:O,Calendar!N:N,,-1),""))</f>
        <v/>
      </c>
      <c r="AI1729" s="61" t="str">
        <f>IF(AND(AH1729&lt;&gt;"",E1729="Live"),_xlfn.XLOOKUP(_xlfn.TEXTJOIN(" vs ",,C1729:D1729),Calendar!G:G,Calendar!K:K),"")</f>
        <v/>
      </c>
      <c r="AJ1729" s="61" t="str">
        <f>IF(AND(K1729&lt;&gt;"Match of the Day",K1729&lt;&gt;"Match of the Day 2",K1729&lt;&gt;"Match of the Day Repeat"),"",1+MAX($AJ$10:AJ1728))</f>
        <v/>
      </c>
    </row>
    <row r="1730" spans="34:36" x14ac:dyDescent="0.35">
      <c r="AH1730" s="16" t="str">
        <f>IF(AND(B1730="Premier League",E1730="Live"),_xlfn.XLOOKUP(_xlfn.TEXTJOIN(" vs ",,C1730:D1730),Calendar!G:G,Calendar!B:B),IF(AND(B1730="Premier League",E1730="Highlights"),_xlfn.XLOOKUP(H1730,Calendar!O:O,Calendar!N:N,,-1),""))</f>
        <v/>
      </c>
      <c r="AI1730" s="61" t="str">
        <f>IF(AND(AH1730&lt;&gt;"",E1730="Live"),_xlfn.XLOOKUP(_xlfn.TEXTJOIN(" vs ",,C1730:D1730),Calendar!G:G,Calendar!K:K),"")</f>
        <v/>
      </c>
      <c r="AJ1730" s="61" t="str">
        <f>IF(AND(K1730&lt;&gt;"Match of the Day",K1730&lt;&gt;"Match of the Day 2",K1730&lt;&gt;"Match of the Day Repeat"),"",1+MAX($AJ$10:AJ1729))</f>
        <v/>
      </c>
    </row>
    <row r="1731" spans="34:36" x14ac:dyDescent="0.35">
      <c r="AH1731" s="16" t="str">
        <f>IF(AND(B1731="Premier League",E1731="Live"),_xlfn.XLOOKUP(_xlfn.TEXTJOIN(" vs ",,C1731:D1731),Calendar!G:G,Calendar!B:B),IF(AND(B1731="Premier League",E1731="Highlights"),_xlfn.XLOOKUP(H1731,Calendar!O:O,Calendar!N:N,,-1),""))</f>
        <v/>
      </c>
      <c r="AI1731" s="61" t="str">
        <f>IF(AND(AH1731&lt;&gt;"",E1731="Live"),_xlfn.XLOOKUP(_xlfn.TEXTJOIN(" vs ",,C1731:D1731),Calendar!G:G,Calendar!K:K),"")</f>
        <v/>
      </c>
      <c r="AJ1731" s="61" t="str">
        <f>IF(AND(K1731&lt;&gt;"Match of the Day",K1731&lt;&gt;"Match of the Day 2",K1731&lt;&gt;"Match of the Day Repeat"),"",1+MAX($AJ$10:AJ1730))</f>
        <v/>
      </c>
    </row>
    <row r="1732" spans="34:36" x14ac:dyDescent="0.35">
      <c r="AH1732" s="16" t="str">
        <f>IF(AND(B1732="Premier League",E1732="Live"),_xlfn.XLOOKUP(_xlfn.TEXTJOIN(" vs ",,C1732:D1732),Calendar!G:G,Calendar!B:B),IF(AND(B1732="Premier League",E1732="Highlights"),_xlfn.XLOOKUP(H1732,Calendar!O:O,Calendar!N:N,,-1),""))</f>
        <v/>
      </c>
      <c r="AI1732" s="61" t="str">
        <f>IF(AND(AH1732&lt;&gt;"",E1732="Live"),_xlfn.XLOOKUP(_xlfn.TEXTJOIN(" vs ",,C1732:D1732),Calendar!G:G,Calendar!K:K),"")</f>
        <v/>
      </c>
      <c r="AJ1732" s="61" t="str">
        <f>IF(AND(K1732&lt;&gt;"Match of the Day",K1732&lt;&gt;"Match of the Day 2",K1732&lt;&gt;"Match of the Day Repeat"),"",1+MAX($AJ$10:AJ1731))</f>
        <v/>
      </c>
    </row>
    <row r="1733" spans="34:36" x14ac:dyDescent="0.35">
      <c r="AH1733" s="16" t="str">
        <f>IF(AND(B1733="Premier League",E1733="Live"),_xlfn.XLOOKUP(_xlfn.TEXTJOIN(" vs ",,C1733:D1733),Calendar!G:G,Calendar!B:B),IF(AND(B1733="Premier League",E1733="Highlights"),_xlfn.XLOOKUP(H1733,Calendar!O:O,Calendar!N:N,,-1),""))</f>
        <v/>
      </c>
      <c r="AI1733" s="61" t="str">
        <f>IF(AND(AH1733&lt;&gt;"",E1733="Live"),_xlfn.XLOOKUP(_xlfn.TEXTJOIN(" vs ",,C1733:D1733),Calendar!G:G,Calendar!K:K),"")</f>
        <v/>
      </c>
      <c r="AJ1733" s="61" t="str">
        <f>IF(AND(K1733&lt;&gt;"Match of the Day",K1733&lt;&gt;"Match of the Day 2",K1733&lt;&gt;"Match of the Day Repeat"),"",1+MAX($AJ$10:AJ1732))</f>
        <v/>
      </c>
    </row>
    <row r="1734" spans="34:36" x14ac:dyDescent="0.35">
      <c r="AH1734" s="16" t="str">
        <f>IF(AND(B1734="Premier League",E1734="Live"),_xlfn.XLOOKUP(_xlfn.TEXTJOIN(" vs ",,C1734:D1734),Calendar!G:G,Calendar!B:B),IF(AND(B1734="Premier League",E1734="Highlights"),_xlfn.XLOOKUP(H1734,Calendar!O:O,Calendar!N:N,,-1),""))</f>
        <v/>
      </c>
      <c r="AI1734" s="61" t="str">
        <f>IF(AND(AH1734&lt;&gt;"",E1734="Live"),_xlfn.XLOOKUP(_xlfn.TEXTJOIN(" vs ",,C1734:D1734),Calendar!G:G,Calendar!K:K),"")</f>
        <v/>
      </c>
      <c r="AJ1734" s="61" t="str">
        <f>IF(AND(K1734&lt;&gt;"Match of the Day",K1734&lt;&gt;"Match of the Day 2",K1734&lt;&gt;"Match of the Day Repeat"),"",1+MAX($AJ$10:AJ1733))</f>
        <v/>
      </c>
    </row>
    <row r="1735" spans="34:36" x14ac:dyDescent="0.35">
      <c r="AH1735" s="16" t="str">
        <f>IF(AND(B1735="Premier League",E1735="Live"),_xlfn.XLOOKUP(_xlfn.TEXTJOIN(" vs ",,C1735:D1735),Calendar!G:G,Calendar!B:B),IF(AND(B1735="Premier League",E1735="Highlights"),_xlfn.XLOOKUP(H1735,Calendar!O:O,Calendar!N:N,,-1),""))</f>
        <v/>
      </c>
      <c r="AI1735" s="61" t="str">
        <f>IF(AND(AH1735&lt;&gt;"",E1735="Live"),_xlfn.XLOOKUP(_xlfn.TEXTJOIN(" vs ",,C1735:D1735),Calendar!G:G,Calendar!K:K),"")</f>
        <v/>
      </c>
      <c r="AJ1735" s="61" t="str">
        <f>IF(AND(K1735&lt;&gt;"Match of the Day",K1735&lt;&gt;"Match of the Day 2",K1735&lt;&gt;"Match of the Day Repeat"),"",1+MAX($AJ$10:AJ1734))</f>
        <v/>
      </c>
    </row>
    <row r="1736" spans="34:36" x14ac:dyDescent="0.35">
      <c r="AH1736" s="16" t="str">
        <f>IF(AND(B1736="Premier League",E1736="Live"),_xlfn.XLOOKUP(_xlfn.TEXTJOIN(" vs ",,C1736:D1736),Calendar!G:G,Calendar!B:B),IF(AND(B1736="Premier League",E1736="Highlights"),_xlfn.XLOOKUP(H1736,Calendar!O:O,Calendar!N:N,,-1),""))</f>
        <v/>
      </c>
      <c r="AI1736" s="61" t="str">
        <f>IF(AND(AH1736&lt;&gt;"",E1736="Live"),_xlfn.XLOOKUP(_xlfn.TEXTJOIN(" vs ",,C1736:D1736),Calendar!G:G,Calendar!K:K),"")</f>
        <v/>
      </c>
      <c r="AJ1736" s="61" t="str">
        <f>IF(AND(K1736&lt;&gt;"Match of the Day",K1736&lt;&gt;"Match of the Day 2",K1736&lt;&gt;"Match of the Day Repeat"),"",1+MAX($AJ$10:AJ1735))</f>
        <v/>
      </c>
    </row>
    <row r="1737" spans="34:36" x14ac:dyDescent="0.35">
      <c r="AH1737" s="16" t="str">
        <f>IF(AND(B1737="Premier League",E1737="Live"),_xlfn.XLOOKUP(_xlfn.TEXTJOIN(" vs ",,C1737:D1737),Calendar!G:G,Calendar!B:B),IF(AND(B1737="Premier League",E1737="Highlights"),_xlfn.XLOOKUP(H1737,Calendar!O:O,Calendar!N:N,,-1),""))</f>
        <v/>
      </c>
      <c r="AI1737" s="61" t="str">
        <f>IF(AND(AH1737&lt;&gt;"",E1737="Live"),_xlfn.XLOOKUP(_xlfn.TEXTJOIN(" vs ",,C1737:D1737),Calendar!G:G,Calendar!K:K),"")</f>
        <v/>
      </c>
      <c r="AJ1737" s="61" t="str">
        <f>IF(AND(K1737&lt;&gt;"Match of the Day",K1737&lt;&gt;"Match of the Day 2",K1737&lt;&gt;"Match of the Day Repeat"),"",1+MAX($AJ$10:AJ1736))</f>
        <v/>
      </c>
    </row>
    <row r="1738" spans="34:36" x14ac:dyDescent="0.35">
      <c r="AH1738" s="16" t="str">
        <f>IF(AND(B1738="Premier League",E1738="Live"),_xlfn.XLOOKUP(_xlfn.TEXTJOIN(" vs ",,C1738:D1738),Calendar!G:G,Calendar!B:B),IF(AND(B1738="Premier League",E1738="Highlights"),_xlfn.XLOOKUP(H1738,Calendar!O:O,Calendar!N:N,,-1),""))</f>
        <v/>
      </c>
      <c r="AI1738" s="61" t="str">
        <f>IF(AND(AH1738&lt;&gt;"",E1738="Live"),_xlfn.XLOOKUP(_xlfn.TEXTJOIN(" vs ",,C1738:D1738),Calendar!G:G,Calendar!K:K),"")</f>
        <v/>
      </c>
      <c r="AJ1738" s="61" t="str">
        <f>IF(AND(K1738&lt;&gt;"Match of the Day",K1738&lt;&gt;"Match of the Day 2",K1738&lt;&gt;"Match of the Day Repeat"),"",1+MAX($AJ$10:AJ1737))</f>
        <v/>
      </c>
    </row>
    <row r="1739" spans="34:36" x14ac:dyDescent="0.35">
      <c r="AH1739" s="16" t="str">
        <f>IF(AND(B1739="Premier League",E1739="Live"),_xlfn.XLOOKUP(_xlfn.TEXTJOIN(" vs ",,C1739:D1739),Calendar!G:G,Calendar!B:B),IF(AND(B1739="Premier League",E1739="Highlights"),_xlfn.XLOOKUP(H1739,Calendar!O:O,Calendar!N:N,,-1),""))</f>
        <v/>
      </c>
      <c r="AI1739" s="61" t="str">
        <f>IF(AND(AH1739&lt;&gt;"",E1739="Live"),_xlfn.XLOOKUP(_xlfn.TEXTJOIN(" vs ",,C1739:D1739),Calendar!G:G,Calendar!K:K),"")</f>
        <v/>
      </c>
      <c r="AJ1739" s="61" t="str">
        <f>IF(AND(K1739&lt;&gt;"Match of the Day",K1739&lt;&gt;"Match of the Day 2",K1739&lt;&gt;"Match of the Day Repeat"),"",1+MAX($AJ$10:AJ1738))</f>
        <v/>
      </c>
    </row>
    <row r="1740" spans="34:36" x14ac:dyDescent="0.35">
      <c r="AH1740" s="16" t="str">
        <f>IF(AND(B1740="Premier League",E1740="Live"),_xlfn.XLOOKUP(_xlfn.TEXTJOIN(" vs ",,C1740:D1740),Calendar!G:G,Calendar!B:B),IF(AND(B1740="Premier League",E1740="Highlights"),_xlfn.XLOOKUP(H1740,Calendar!O:O,Calendar!N:N,,-1),""))</f>
        <v/>
      </c>
      <c r="AI1740" s="61" t="str">
        <f>IF(AND(AH1740&lt;&gt;"",E1740="Live"),_xlfn.XLOOKUP(_xlfn.TEXTJOIN(" vs ",,C1740:D1740),Calendar!G:G,Calendar!K:K),"")</f>
        <v/>
      </c>
      <c r="AJ1740" s="61" t="str">
        <f>IF(AND(K1740&lt;&gt;"Match of the Day",K1740&lt;&gt;"Match of the Day 2",K1740&lt;&gt;"Match of the Day Repeat"),"",1+MAX($AJ$10:AJ1739))</f>
        <v/>
      </c>
    </row>
    <row r="1741" spans="34:36" x14ac:dyDescent="0.35">
      <c r="AH1741" s="16" t="str">
        <f>IF(AND(B1741="Premier League",E1741="Live"),_xlfn.XLOOKUP(_xlfn.TEXTJOIN(" vs ",,C1741:D1741),Calendar!G:G,Calendar!B:B),IF(AND(B1741="Premier League",E1741="Highlights"),_xlfn.XLOOKUP(H1741,Calendar!O:O,Calendar!N:N,,-1),""))</f>
        <v/>
      </c>
      <c r="AI1741" s="61" t="str">
        <f>IF(AND(AH1741&lt;&gt;"",E1741="Live"),_xlfn.XLOOKUP(_xlfn.TEXTJOIN(" vs ",,C1741:D1741),Calendar!G:G,Calendar!K:K),"")</f>
        <v/>
      </c>
      <c r="AJ1741" s="61" t="str">
        <f>IF(AND(K1741&lt;&gt;"Match of the Day",K1741&lt;&gt;"Match of the Day 2",K1741&lt;&gt;"Match of the Day Repeat"),"",1+MAX($AJ$10:AJ1740))</f>
        <v/>
      </c>
    </row>
    <row r="1742" spans="34:36" x14ac:dyDescent="0.35">
      <c r="AH1742" s="16" t="str">
        <f>IF(AND(B1742="Premier League",E1742="Live"),_xlfn.XLOOKUP(_xlfn.TEXTJOIN(" vs ",,C1742:D1742),Calendar!G:G,Calendar!B:B),IF(AND(B1742="Premier League",E1742="Highlights"),_xlfn.XLOOKUP(H1742,Calendar!O:O,Calendar!N:N,,-1),""))</f>
        <v/>
      </c>
      <c r="AI1742" s="61" t="str">
        <f>IF(AND(AH1742&lt;&gt;"",E1742="Live"),_xlfn.XLOOKUP(_xlfn.TEXTJOIN(" vs ",,C1742:D1742),Calendar!G:G,Calendar!K:K),"")</f>
        <v/>
      </c>
      <c r="AJ1742" s="61" t="str">
        <f>IF(AND(K1742&lt;&gt;"Match of the Day",K1742&lt;&gt;"Match of the Day 2",K1742&lt;&gt;"Match of the Day Repeat"),"",1+MAX($AJ$10:AJ1741))</f>
        <v/>
      </c>
    </row>
    <row r="1743" spans="34:36" x14ac:dyDescent="0.35">
      <c r="AH1743" s="16" t="str">
        <f>IF(AND(B1743="Premier League",E1743="Live"),_xlfn.XLOOKUP(_xlfn.TEXTJOIN(" vs ",,C1743:D1743),Calendar!G:G,Calendar!B:B),IF(AND(B1743="Premier League",E1743="Highlights"),_xlfn.XLOOKUP(H1743,Calendar!O:O,Calendar!N:N,,-1),""))</f>
        <v/>
      </c>
      <c r="AI1743" s="61" t="str">
        <f>IF(AND(AH1743&lt;&gt;"",E1743="Live"),_xlfn.XLOOKUP(_xlfn.TEXTJOIN(" vs ",,C1743:D1743),Calendar!G:G,Calendar!K:K),"")</f>
        <v/>
      </c>
      <c r="AJ1743" s="61" t="str">
        <f>IF(AND(K1743&lt;&gt;"Match of the Day",K1743&lt;&gt;"Match of the Day 2",K1743&lt;&gt;"Match of the Day Repeat"),"",1+MAX($AJ$10:AJ1742))</f>
        <v/>
      </c>
    </row>
    <row r="1744" spans="34:36" x14ac:dyDescent="0.35">
      <c r="AH1744" s="16" t="str">
        <f>IF(AND(B1744="Premier League",E1744="Live"),_xlfn.XLOOKUP(_xlfn.TEXTJOIN(" vs ",,C1744:D1744),Calendar!G:G,Calendar!B:B),IF(AND(B1744="Premier League",E1744="Highlights"),_xlfn.XLOOKUP(H1744,Calendar!O:O,Calendar!N:N,,-1),""))</f>
        <v/>
      </c>
      <c r="AI1744" s="61" t="str">
        <f>IF(AND(AH1744&lt;&gt;"",E1744="Live"),_xlfn.XLOOKUP(_xlfn.TEXTJOIN(" vs ",,C1744:D1744),Calendar!G:G,Calendar!K:K),"")</f>
        <v/>
      </c>
      <c r="AJ1744" s="61" t="str">
        <f>IF(AND(K1744&lt;&gt;"Match of the Day",K1744&lt;&gt;"Match of the Day 2",K1744&lt;&gt;"Match of the Day Repeat"),"",1+MAX($AJ$10:AJ1743))</f>
        <v/>
      </c>
    </row>
    <row r="1745" spans="34:36" x14ac:dyDescent="0.35">
      <c r="AH1745" s="16" t="str">
        <f>IF(AND(B1745="Premier League",E1745="Live"),_xlfn.XLOOKUP(_xlfn.TEXTJOIN(" vs ",,C1745:D1745),Calendar!G:G,Calendar!B:B),IF(AND(B1745="Premier League",E1745="Highlights"),_xlfn.XLOOKUP(H1745,Calendar!O:O,Calendar!N:N,,-1),""))</f>
        <v/>
      </c>
      <c r="AI1745" s="61" t="str">
        <f>IF(AND(AH1745&lt;&gt;"",E1745="Live"),_xlfn.XLOOKUP(_xlfn.TEXTJOIN(" vs ",,C1745:D1745),Calendar!G:G,Calendar!K:K),"")</f>
        <v/>
      </c>
      <c r="AJ1745" s="61" t="str">
        <f>IF(AND(K1745&lt;&gt;"Match of the Day",K1745&lt;&gt;"Match of the Day 2",K1745&lt;&gt;"Match of the Day Repeat"),"",1+MAX($AJ$10:AJ1744))</f>
        <v/>
      </c>
    </row>
    <row r="1746" spans="34:36" x14ac:dyDescent="0.35">
      <c r="AH1746" s="16" t="str">
        <f>IF(AND(B1746="Premier League",E1746="Live"),_xlfn.XLOOKUP(_xlfn.TEXTJOIN(" vs ",,C1746:D1746),Calendar!G:G,Calendar!B:B),IF(AND(B1746="Premier League",E1746="Highlights"),_xlfn.XLOOKUP(H1746,Calendar!O:O,Calendar!N:N,,-1),""))</f>
        <v/>
      </c>
      <c r="AI1746" s="61" t="str">
        <f>IF(AND(AH1746&lt;&gt;"",E1746="Live"),_xlfn.XLOOKUP(_xlfn.TEXTJOIN(" vs ",,C1746:D1746),Calendar!G:G,Calendar!K:K),"")</f>
        <v/>
      </c>
      <c r="AJ1746" s="61" t="str">
        <f>IF(AND(K1746&lt;&gt;"Match of the Day",K1746&lt;&gt;"Match of the Day 2",K1746&lt;&gt;"Match of the Day Repeat"),"",1+MAX($AJ$10:AJ1745))</f>
        <v/>
      </c>
    </row>
    <row r="1747" spans="34:36" x14ac:dyDescent="0.35">
      <c r="AH1747" s="16" t="str">
        <f>IF(AND(B1747="Premier League",E1747="Live"),_xlfn.XLOOKUP(_xlfn.TEXTJOIN(" vs ",,C1747:D1747),Calendar!G:G,Calendar!B:B),IF(AND(B1747="Premier League",E1747="Highlights"),_xlfn.XLOOKUP(H1747,Calendar!O:O,Calendar!N:N,,-1),""))</f>
        <v/>
      </c>
      <c r="AI1747" s="61" t="str">
        <f>IF(AND(AH1747&lt;&gt;"",E1747="Live"),_xlfn.XLOOKUP(_xlfn.TEXTJOIN(" vs ",,C1747:D1747),Calendar!G:G,Calendar!K:K),"")</f>
        <v/>
      </c>
      <c r="AJ1747" s="61" t="str">
        <f>IF(AND(K1747&lt;&gt;"Match of the Day",K1747&lt;&gt;"Match of the Day 2",K1747&lt;&gt;"Match of the Day Repeat"),"",1+MAX($AJ$10:AJ1746))</f>
        <v/>
      </c>
    </row>
    <row r="1748" spans="34:36" x14ac:dyDescent="0.35">
      <c r="AH1748" s="16" t="str">
        <f>IF(AND(B1748="Premier League",E1748="Live"),_xlfn.XLOOKUP(_xlfn.TEXTJOIN(" vs ",,C1748:D1748),Calendar!G:G,Calendar!B:B),IF(AND(B1748="Premier League",E1748="Highlights"),_xlfn.XLOOKUP(H1748,Calendar!O:O,Calendar!N:N,,-1),""))</f>
        <v/>
      </c>
      <c r="AI1748" s="61" t="str">
        <f>IF(AND(AH1748&lt;&gt;"",E1748="Live"),_xlfn.XLOOKUP(_xlfn.TEXTJOIN(" vs ",,C1748:D1748),Calendar!G:G,Calendar!K:K),"")</f>
        <v/>
      </c>
      <c r="AJ1748" s="61" t="str">
        <f>IF(AND(K1748&lt;&gt;"Match of the Day",K1748&lt;&gt;"Match of the Day 2",K1748&lt;&gt;"Match of the Day Repeat"),"",1+MAX($AJ$10:AJ1747))</f>
        <v/>
      </c>
    </row>
    <row r="1749" spans="34:36" x14ac:dyDescent="0.35">
      <c r="AH1749" s="16" t="str">
        <f>IF(AND(B1749="Premier League",E1749="Live"),_xlfn.XLOOKUP(_xlfn.TEXTJOIN(" vs ",,C1749:D1749),Calendar!G:G,Calendar!B:B),IF(AND(B1749="Premier League",E1749="Highlights"),_xlfn.XLOOKUP(H1749,Calendar!O:O,Calendar!N:N,,-1),""))</f>
        <v/>
      </c>
      <c r="AI1749" s="61" t="str">
        <f>IF(AND(AH1749&lt;&gt;"",E1749="Live"),_xlfn.XLOOKUP(_xlfn.TEXTJOIN(" vs ",,C1749:D1749),Calendar!G:G,Calendar!K:K),"")</f>
        <v/>
      </c>
      <c r="AJ1749" s="61" t="str">
        <f>IF(AND(K1749&lt;&gt;"Match of the Day",K1749&lt;&gt;"Match of the Day 2",K1749&lt;&gt;"Match of the Day Repeat"),"",1+MAX($AJ$10:AJ1748))</f>
        <v/>
      </c>
    </row>
    <row r="1750" spans="34:36" x14ac:dyDescent="0.35">
      <c r="AH1750" s="16" t="str">
        <f>IF(AND(B1750="Premier League",E1750="Live"),_xlfn.XLOOKUP(_xlfn.TEXTJOIN(" vs ",,C1750:D1750),Calendar!G:G,Calendar!B:B),IF(AND(B1750="Premier League",E1750="Highlights"),_xlfn.XLOOKUP(H1750,Calendar!O:O,Calendar!N:N,,-1),""))</f>
        <v/>
      </c>
      <c r="AI1750" s="61" t="str">
        <f>IF(AND(AH1750&lt;&gt;"",E1750="Live"),_xlfn.XLOOKUP(_xlfn.TEXTJOIN(" vs ",,C1750:D1750),Calendar!G:G,Calendar!K:K),"")</f>
        <v/>
      </c>
      <c r="AJ1750" s="61" t="str">
        <f>IF(AND(K1750&lt;&gt;"Match of the Day",K1750&lt;&gt;"Match of the Day 2",K1750&lt;&gt;"Match of the Day Repeat"),"",1+MAX($AJ$10:AJ1749))</f>
        <v/>
      </c>
    </row>
    <row r="1751" spans="34:36" x14ac:dyDescent="0.35">
      <c r="AH1751" s="16" t="str">
        <f>IF(AND(B1751="Premier League",E1751="Live"),_xlfn.XLOOKUP(_xlfn.TEXTJOIN(" vs ",,C1751:D1751),Calendar!G:G,Calendar!B:B),IF(AND(B1751="Premier League",E1751="Highlights"),_xlfn.XLOOKUP(H1751,Calendar!O:O,Calendar!N:N,,-1),""))</f>
        <v/>
      </c>
      <c r="AI1751" s="61" t="str">
        <f>IF(AND(AH1751&lt;&gt;"",E1751="Live"),_xlfn.XLOOKUP(_xlfn.TEXTJOIN(" vs ",,C1751:D1751),Calendar!G:G,Calendar!K:K),"")</f>
        <v/>
      </c>
      <c r="AJ1751" s="61" t="str">
        <f>IF(AND(K1751&lt;&gt;"Match of the Day",K1751&lt;&gt;"Match of the Day 2",K1751&lt;&gt;"Match of the Day Repeat"),"",1+MAX($AJ$10:AJ1750))</f>
        <v/>
      </c>
    </row>
    <row r="1752" spans="34:36" x14ac:dyDescent="0.35">
      <c r="AH1752" s="16" t="str">
        <f>IF(AND(B1752="Premier League",E1752="Live"),_xlfn.XLOOKUP(_xlfn.TEXTJOIN(" vs ",,C1752:D1752),Calendar!G:G,Calendar!B:B),IF(AND(B1752="Premier League",E1752="Highlights"),_xlfn.XLOOKUP(H1752,Calendar!O:O,Calendar!N:N,,-1),""))</f>
        <v/>
      </c>
      <c r="AI1752" s="61" t="str">
        <f>IF(AND(AH1752&lt;&gt;"",E1752="Live"),_xlfn.XLOOKUP(_xlfn.TEXTJOIN(" vs ",,C1752:D1752),Calendar!G:G,Calendar!K:K),"")</f>
        <v/>
      </c>
      <c r="AJ1752" s="61" t="str">
        <f>IF(AND(K1752&lt;&gt;"Match of the Day",K1752&lt;&gt;"Match of the Day 2",K1752&lt;&gt;"Match of the Day Repeat"),"",1+MAX($AJ$10:AJ1751))</f>
        <v/>
      </c>
    </row>
    <row r="1753" spans="34:36" x14ac:dyDescent="0.35">
      <c r="AH1753" s="16" t="str">
        <f>IF(AND(B1753="Premier League",E1753="Live"),_xlfn.XLOOKUP(_xlfn.TEXTJOIN(" vs ",,C1753:D1753),Calendar!G:G,Calendar!B:B),IF(AND(B1753="Premier League",E1753="Highlights"),_xlfn.XLOOKUP(H1753,Calendar!O:O,Calendar!N:N,,-1),""))</f>
        <v/>
      </c>
      <c r="AI1753" s="61" t="str">
        <f>IF(AND(AH1753&lt;&gt;"",E1753="Live"),_xlfn.XLOOKUP(_xlfn.TEXTJOIN(" vs ",,C1753:D1753),Calendar!G:G,Calendar!K:K),"")</f>
        <v/>
      </c>
      <c r="AJ1753" s="61" t="str">
        <f>IF(AND(K1753&lt;&gt;"Match of the Day",K1753&lt;&gt;"Match of the Day 2",K1753&lt;&gt;"Match of the Day Repeat"),"",1+MAX($AJ$10:AJ1752))</f>
        <v/>
      </c>
    </row>
    <row r="1754" spans="34:36" x14ac:dyDescent="0.35">
      <c r="AH1754" s="16" t="str">
        <f>IF(AND(B1754="Premier League",E1754="Live"),_xlfn.XLOOKUP(_xlfn.TEXTJOIN(" vs ",,C1754:D1754),Calendar!G:G,Calendar!B:B),IF(AND(B1754="Premier League",E1754="Highlights"),_xlfn.XLOOKUP(H1754,Calendar!O:O,Calendar!N:N,,-1),""))</f>
        <v/>
      </c>
      <c r="AI1754" s="61" t="str">
        <f>IF(AND(AH1754&lt;&gt;"",E1754="Live"),_xlfn.XLOOKUP(_xlfn.TEXTJOIN(" vs ",,C1754:D1754),Calendar!G:G,Calendar!K:K),"")</f>
        <v/>
      </c>
      <c r="AJ1754" s="61" t="str">
        <f>IF(AND(K1754&lt;&gt;"Match of the Day",K1754&lt;&gt;"Match of the Day 2",K1754&lt;&gt;"Match of the Day Repeat"),"",1+MAX($AJ$10:AJ1753))</f>
        <v/>
      </c>
    </row>
    <row r="1755" spans="34:36" x14ac:dyDescent="0.35">
      <c r="AH1755" s="16" t="str">
        <f>IF(AND(B1755="Premier League",E1755="Live"),_xlfn.XLOOKUP(_xlfn.TEXTJOIN(" vs ",,C1755:D1755),Calendar!G:G,Calendar!B:B),IF(AND(B1755="Premier League",E1755="Highlights"),_xlfn.XLOOKUP(H1755,Calendar!O:O,Calendar!N:N,,-1),""))</f>
        <v/>
      </c>
      <c r="AI1755" s="61" t="str">
        <f>IF(AND(AH1755&lt;&gt;"",E1755="Live"),_xlfn.XLOOKUP(_xlfn.TEXTJOIN(" vs ",,C1755:D1755),Calendar!G:G,Calendar!K:K),"")</f>
        <v/>
      </c>
      <c r="AJ1755" s="61" t="str">
        <f>IF(AND(K1755&lt;&gt;"Match of the Day",K1755&lt;&gt;"Match of the Day 2",K1755&lt;&gt;"Match of the Day Repeat"),"",1+MAX($AJ$10:AJ1754))</f>
        <v/>
      </c>
    </row>
    <row r="1756" spans="34:36" x14ac:dyDescent="0.35">
      <c r="AH1756" s="16" t="str">
        <f>IF(AND(B1756="Premier League",E1756="Live"),_xlfn.XLOOKUP(_xlfn.TEXTJOIN(" vs ",,C1756:D1756),Calendar!G:G,Calendar!B:B),IF(AND(B1756="Premier League",E1756="Highlights"),_xlfn.XLOOKUP(H1756,Calendar!O:O,Calendar!N:N,,-1),""))</f>
        <v/>
      </c>
      <c r="AI1756" s="61" t="str">
        <f>IF(AND(AH1756&lt;&gt;"",E1756="Live"),_xlfn.XLOOKUP(_xlfn.TEXTJOIN(" vs ",,C1756:D1756),Calendar!G:G,Calendar!K:K),"")</f>
        <v/>
      </c>
      <c r="AJ1756" s="61" t="str">
        <f>IF(AND(K1756&lt;&gt;"Match of the Day",K1756&lt;&gt;"Match of the Day 2",K1756&lt;&gt;"Match of the Day Repeat"),"",1+MAX($AJ$10:AJ1755))</f>
        <v/>
      </c>
    </row>
    <row r="1757" spans="34:36" x14ac:dyDescent="0.35">
      <c r="AH1757" s="16" t="str">
        <f>IF(AND(B1757="Premier League",E1757="Live"),_xlfn.XLOOKUP(_xlfn.TEXTJOIN(" vs ",,C1757:D1757),Calendar!G:G,Calendar!B:B),IF(AND(B1757="Premier League",E1757="Highlights"),_xlfn.XLOOKUP(H1757,Calendar!O:O,Calendar!N:N,,-1),""))</f>
        <v/>
      </c>
      <c r="AI1757" s="61" t="str">
        <f>IF(AND(AH1757&lt;&gt;"",E1757="Live"),_xlfn.XLOOKUP(_xlfn.TEXTJOIN(" vs ",,C1757:D1757),Calendar!G:G,Calendar!K:K),"")</f>
        <v/>
      </c>
      <c r="AJ1757" s="61" t="str">
        <f>IF(AND(K1757&lt;&gt;"Match of the Day",K1757&lt;&gt;"Match of the Day 2",K1757&lt;&gt;"Match of the Day Repeat"),"",1+MAX($AJ$10:AJ1756))</f>
        <v/>
      </c>
    </row>
    <row r="1758" spans="34:36" x14ac:dyDescent="0.35">
      <c r="AH1758" s="16" t="str">
        <f>IF(AND(B1758="Premier League",E1758="Live"),_xlfn.XLOOKUP(_xlfn.TEXTJOIN(" vs ",,C1758:D1758),Calendar!G:G,Calendar!B:B),IF(AND(B1758="Premier League",E1758="Highlights"),_xlfn.XLOOKUP(H1758,Calendar!O:O,Calendar!N:N,,-1),""))</f>
        <v/>
      </c>
      <c r="AI1758" s="61" t="str">
        <f>IF(AND(AH1758&lt;&gt;"",E1758="Live"),_xlfn.XLOOKUP(_xlfn.TEXTJOIN(" vs ",,C1758:D1758),Calendar!G:G,Calendar!K:K),"")</f>
        <v/>
      </c>
      <c r="AJ1758" s="61" t="str">
        <f>IF(AND(K1758&lt;&gt;"Match of the Day",K1758&lt;&gt;"Match of the Day 2",K1758&lt;&gt;"Match of the Day Repeat"),"",1+MAX($AJ$10:AJ1757))</f>
        <v/>
      </c>
    </row>
    <row r="1759" spans="34:36" x14ac:dyDescent="0.35">
      <c r="AH1759" s="16" t="str">
        <f>IF(AND(B1759="Premier League",E1759="Live"),_xlfn.XLOOKUP(_xlfn.TEXTJOIN(" vs ",,C1759:D1759),Calendar!G:G,Calendar!B:B),IF(AND(B1759="Premier League",E1759="Highlights"),_xlfn.XLOOKUP(H1759,Calendar!O:O,Calendar!N:N,,-1),""))</f>
        <v/>
      </c>
      <c r="AI1759" s="61" t="str">
        <f>IF(AND(AH1759&lt;&gt;"",E1759="Live"),_xlfn.XLOOKUP(_xlfn.TEXTJOIN(" vs ",,C1759:D1759),Calendar!G:G,Calendar!K:K),"")</f>
        <v/>
      </c>
      <c r="AJ1759" s="61" t="str">
        <f>IF(AND(K1759&lt;&gt;"Match of the Day",K1759&lt;&gt;"Match of the Day 2",K1759&lt;&gt;"Match of the Day Repeat"),"",1+MAX($AJ$10:AJ1758))</f>
        <v/>
      </c>
    </row>
    <row r="1760" spans="34:36" x14ac:dyDescent="0.35">
      <c r="AH1760" s="16" t="str">
        <f>IF(AND(B1760="Premier League",E1760="Live"),_xlfn.XLOOKUP(_xlfn.TEXTJOIN(" vs ",,C1760:D1760),Calendar!G:G,Calendar!B:B),IF(AND(B1760="Premier League",E1760="Highlights"),_xlfn.XLOOKUP(H1760,Calendar!O:O,Calendar!N:N,,-1),""))</f>
        <v/>
      </c>
      <c r="AI1760" s="61" t="str">
        <f>IF(AND(AH1760&lt;&gt;"",E1760="Live"),_xlfn.XLOOKUP(_xlfn.TEXTJOIN(" vs ",,C1760:D1760),Calendar!G:G,Calendar!K:K),"")</f>
        <v/>
      </c>
      <c r="AJ1760" s="61" t="str">
        <f>IF(AND(K1760&lt;&gt;"Match of the Day",K1760&lt;&gt;"Match of the Day 2",K1760&lt;&gt;"Match of the Day Repeat"),"",1+MAX($AJ$10:AJ1759))</f>
        <v/>
      </c>
    </row>
    <row r="1761" spans="34:36" x14ac:dyDescent="0.35">
      <c r="AH1761" s="16" t="str">
        <f>IF(AND(B1761="Premier League",E1761="Live"),_xlfn.XLOOKUP(_xlfn.TEXTJOIN(" vs ",,C1761:D1761),Calendar!G:G,Calendar!B:B),IF(AND(B1761="Premier League",E1761="Highlights"),_xlfn.XLOOKUP(H1761,Calendar!O:O,Calendar!N:N,,-1),""))</f>
        <v/>
      </c>
      <c r="AI1761" s="61" t="str">
        <f>IF(AND(AH1761&lt;&gt;"",E1761="Live"),_xlfn.XLOOKUP(_xlfn.TEXTJOIN(" vs ",,C1761:D1761),Calendar!G:G,Calendar!K:K),"")</f>
        <v/>
      </c>
      <c r="AJ1761" s="61" t="str">
        <f>IF(AND(K1761&lt;&gt;"Match of the Day",K1761&lt;&gt;"Match of the Day 2",K1761&lt;&gt;"Match of the Day Repeat"),"",1+MAX($AJ$10:AJ1760))</f>
        <v/>
      </c>
    </row>
    <row r="1762" spans="34:36" x14ac:dyDescent="0.35">
      <c r="AH1762" s="16" t="str">
        <f>IF(AND(B1762="Premier League",E1762="Live"),_xlfn.XLOOKUP(_xlfn.TEXTJOIN(" vs ",,C1762:D1762),Calendar!G:G,Calendar!B:B),IF(AND(B1762="Premier League",E1762="Highlights"),_xlfn.XLOOKUP(H1762,Calendar!O:O,Calendar!N:N,,-1),""))</f>
        <v/>
      </c>
      <c r="AI1762" s="61" t="str">
        <f>IF(AND(AH1762&lt;&gt;"",E1762="Live"),_xlfn.XLOOKUP(_xlfn.TEXTJOIN(" vs ",,C1762:D1762),Calendar!G:G,Calendar!K:K),"")</f>
        <v/>
      </c>
      <c r="AJ1762" s="61" t="str">
        <f>IF(AND(K1762&lt;&gt;"Match of the Day",K1762&lt;&gt;"Match of the Day 2",K1762&lt;&gt;"Match of the Day Repeat"),"",1+MAX($AJ$10:AJ1761))</f>
        <v/>
      </c>
    </row>
    <row r="1763" spans="34:36" x14ac:dyDescent="0.35">
      <c r="AH1763" s="16" t="str">
        <f>IF(AND(B1763="Premier League",E1763="Live"),_xlfn.XLOOKUP(_xlfn.TEXTJOIN(" vs ",,C1763:D1763),Calendar!G:G,Calendar!B:B),IF(AND(B1763="Premier League",E1763="Highlights"),_xlfn.XLOOKUP(H1763,Calendar!O:O,Calendar!N:N,,-1),""))</f>
        <v/>
      </c>
      <c r="AI1763" s="61" t="str">
        <f>IF(AND(AH1763&lt;&gt;"",E1763="Live"),_xlfn.XLOOKUP(_xlfn.TEXTJOIN(" vs ",,C1763:D1763),Calendar!G:G,Calendar!K:K),"")</f>
        <v/>
      </c>
      <c r="AJ1763" s="61" t="str">
        <f>IF(AND(K1763&lt;&gt;"Match of the Day",K1763&lt;&gt;"Match of the Day 2",K1763&lt;&gt;"Match of the Day Repeat"),"",1+MAX($AJ$10:AJ1762))</f>
        <v/>
      </c>
    </row>
    <row r="1764" spans="34:36" x14ac:dyDescent="0.35">
      <c r="AH1764" s="16" t="str">
        <f>IF(AND(B1764="Premier League",E1764="Live"),_xlfn.XLOOKUP(_xlfn.TEXTJOIN(" vs ",,C1764:D1764),Calendar!G:G,Calendar!B:B),IF(AND(B1764="Premier League",E1764="Highlights"),_xlfn.XLOOKUP(H1764,Calendar!O:O,Calendar!N:N,,-1),""))</f>
        <v/>
      </c>
      <c r="AI1764" s="61" t="str">
        <f>IF(AND(AH1764&lt;&gt;"",E1764="Live"),_xlfn.XLOOKUP(_xlfn.TEXTJOIN(" vs ",,C1764:D1764),Calendar!G:G,Calendar!K:K),"")</f>
        <v/>
      </c>
      <c r="AJ1764" s="61" t="str">
        <f>IF(AND(K1764&lt;&gt;"Match of the Day",K1764&lt;&gt;"Match of the Day 2",K1764&lt;&gt;"Match of the Day Repeat"),"",1+MAX($AJ$10:AJ1763))</f>
        <v/>
      </c>
    </row>
    <row r="1765" spans="34:36" x14ac:dyDescent="0.35">
      <c r="AH1765" s="16" t="str">
        <f>IF(AND(B1765="Premier League",E1765="Live"),_xlfn.XLOOKUP(_xlfn.TEXTJOIN(" vs ",,C1765:D1765),Calendar!G:G,Calendar!B:B),IF(AND(B1765="Premier League",E1765="Highlights"),_xlfn.XLOOKUP(H1765,Calendar!O:O,Calendar!N:N,,-1),""))</f>
        <v/>
      </c>
      <c r="AI1765" s="61" t="str">
        <f>IF(AND(AH1765&lt;&gt;"",E1765="Live"),_xlfn.XLOOKUP(_xlfn.TEXTJOIN(" vs ",,C1765:D1765),Calendar!G:G,Calendar!K:K),"")</f>
        <v/>
      </c>
      <c r="AJ1765" s="61" t="str">
        <f>IF(AND(K1765&lt;&gt;"Match of the Day",K1765&lt;&gt;"Match of the Day 2",K1765&lt;&gt;"Match of the Day Repeat"),"",1+MAX($AJ$10:AJ1764))</f>
        <v/>
      </c>
    </row>
    <row r="1766" spans="34:36" x14ac:dyDescent="0.35">
      <c r="AH1766" s="16" t="str">
        <f>IF(AND(B1766="Premier League",E1766="Live"),_xlfn.XLOOKUP(_xlfn.TEXTJOIN(" vs ",,C1766:D1766),Calendar!G:G,Calendar!B:B),IF(AND(B1766="Premier League",E1766="Highlights"),_xlfn.XLOOKUP(H1766,Calendar!O:O,Calendar!N:N,,-1),""))</f>
        <v/>
      </c>
      <c r="AI1766" s="61" t="str">
        <f>IF(AND(AH1766&lt;&gt;"",E1766="Live"),_xlfn.XLOOKUP(_xlfn.TEXTJOIN(" vs ",,C1766:D1766),Calendar!G:G,Calendar!K:K),"")</f>
        <v/>
      </c>
      <c r="AJ1766" s="61" t="str">
        <f>IF(AND(K1766&lt;&gt;"Match of the Day",K1766&lt;&gt;"Match of the Day 2",K1766&lt;&gt;"Match of the Day Repeat"),"",1+MAX($AJ$10:AJ1765))</f>
        <v/>
      </c>
    </row>
    <row r="1767" spans="34:36" x14ac:dyDescent="0.35">
      <c r="AH1767" s="16" t="str">
        <f>IF(AND(B1767="Premier League",E1767="Live"),_xlfn.XLOOKUP(_xlfn.TEXTJOIN(" vs ",,C1767:D1767),Calendar!G:G,Calendar!B:B),IF(AND(B1767="Premier League",E1767="Highlights"),_xlfn.XLOOKUP(H1767,Calendar!O:O,Calendar!N:N,,-1),""))</f>
        <v/>
      </c>
      <c r="AI1767" s="61" t="str">
        <f>IF(AND(AH1767&lt;&gt;"",E1767="Live"),_xlfn.XLOOKUP(_xlfn.TEXTJOIN(" vs ",,C1767:D1767),Calendar!G:G,Calendar!K:K),"")</f>
        <v/>
      </c>
      <c r="AJ1767" s="61" t="str">
        <f>IF(AND(K1767&lt;&gt;"Match of the Day",K1767&lt;&gt;"Match of the Day 2",K1767&lt;&gt;"Match of the Day Repeat"),"",1+MAX($AJ$10:AJ1766))</f>
        <v/>
      </c>
    </row>
    <row r="1768" spans="34:36" x14ac:dyDescent="0.35">
      <c r="AH1768" s="16" t="str">
        <f>IF(AND(B1768="Premier League",E1768="Live"),_xlfn.XLOOKUP(_xlfn.TEXTJOIN(" vs ",,C1768:D1768),Calendar!G:G,Calendar!B:B),IF(AND(B1768="Premier League",E1768="Highlights"),_xlfn.XLOOKUP(H1768,Calendar!O:O,Calendar!N:N,,-1),""))</f>
        <v/>
      </c>
      <c r="AI1768" s="61" t="str">
        <f>IF(AND(AH1768&lt;&gt;"",E1768="Live"),_xlfn.XLOOKUP(_xlfn.TEXTJOIN(" vs ",,C1768:D1768),Calendar!G:G,Calendar!K:K),"")</f>
        <v/>
      </c>
      <c r="AJ1768" s="61" t="str">
        <f>IF(AND(K1768&lt;&gt;"Match of the Day",K1768&lt;&gt;"Match of the Day 2",K1768&lt;&gt;"Match of the Day Repeat"),"",1+MAX($AJ$10:AJ1767))</f>
        <v/>
      </c>
    </row>
    <row r="1769" spans="34:36" x14ac:dyDescent="0.35">
      <c r="AH1769" s="16" t="str">
        <f>IF(AND(B1769="Premier League",E1769="Live"),_xlfn.XLOOKUP(_xlfn.TEXTJOIN(" vs ",,C1769:D1769),Calendar!G:G,Calendar!B:B),IF(AND(B1769="Premier League",E1769="Highlights"),_xlfn.XLOOKUP(H1769,Calendar!O:O,Calendar!N:N,,-1),""))</f>
        <v/>
      </c>
      <c r="AI1769" s="61" t="str">
        <f>IF(AND(AH1769&lt;&gt;"",E1769="Live"),_xlfn.XLOOKUP(_xlfn.TEXTJOIN(" vs ",,C1769:D1769),Calendar!G:G,Calendar!K:K),"")</f>
        <v/>
      </c>
      <c r="AJ1769" s="61" t="str">
        <f>IF(AND(K1769&lt;&gt;"Match of the Day",K1769&lt;&gt;"Match of the Day 2",K1769&lt;&gt;"Match of the Day Repeat"),"",1+MAX($AJ$10:AJ1768))</f>
        <v/>
      </c>
    </row>
    <row r="1770" spans="34:36" x14ac:dyDescent="0.35">
      <c r="AH1770" s="16" t="str">
        <f>IF(AND(B1770="Premier League",E1770="Live"),_xlfn.XLOOKUP(_xlfn.TEXTJOIN(" vs ",,C1770:D1770),Calendar!G:G,Calendar!B:B),IF(AND(B1770="Premier League",E1770="Highlights"),_xlfn.XLOOKUP(H1770,Calendar!O:O,Calendar!N:N,,-1),""))</f>
        <v/>
      </c>
      <c r="AI1770" s="61" t="str">
        <f>IF(AND(AH1770&lt;&gt;"",E1770="Live"),_xlfn.XLOOKUP(_xlfn.TEXTJOIN(" vs ",,C1770:D1770),Calendar!G:G,Calendar!K:K),"")</f>
        <v/>
      </c>
      <c r="AJ1770" s="61" t="str">
        <f>IF(AND(K1770&lt;&gt;"Match of the Day",K1770&lt;&gt;"Match of the Day 2",K1770&lt;&gt;"Match of the Day Repeat"),"",1+MAX($AJ$10:AJ1769))</f>
        <v/>
      </c>
    </row>
    <row r="1771" spans="34:36" x14ac:dyDescent="0.35">
      <c r="AH1771" s="16" t="str">
        <f>IF(AND(B1771="Premier League",E1771="Live"),_xlfn.XLOOKUP(_xlfn.TEXTJOIN(" vs ",,C1771:D1771),Calendar!G:G,Calendar!B:B),IF(AND(B1771="Premier League",E1771="Highlights"),_xlfn.XLOOKUP(H1771,Calendar!O:O,Calendar!N:N,,-1),""))</f>
        <v/>
      </c>
      <c r="AI1771" s="61" t="str">
        <f>IF(AND(AH1771&lt;&gt;"",E1771="Live"),_xlfn.XLOOKUP(_xlfn.TEXTJOIN(" vs ",,C1771:D1771),Calendar!G:G,Calendar!K:K),"")</f>
        <v/>
      </c>
      <c r="AJ1771" s="61" t="str">
        <f>IF(AND(K1771&lt;&gt;"Match of the Day",K1771&lt;&gt;"Match of the Day 2",K1771&lt;&gt;"Match of the Day Repeat"),"",1+MAX($AJ$10:AJ1770))</f>
        <v/>
      </c>
    </row>
    <row r="1772" spans="34:36" x14ac:dyDescent="0.35">
      <c r="AH1772" s="16" t="str">
        <f>IF(AND(B1772="Premier League",E1772="Live"),_xlfn.XLOOKUP(_xlfn.TEXTJOIN(" vs ",,C1772:D1772),Calendar!G:G,Calendar!B:B),IF(AND(B1772="Premier League",E1772="Highlights"),_xlfn.XLOOKUP(H1772,Calendar!O:O,Calendar!N:N,,-1),""))</f>
        <v/>
      </c>
      <c r="AI1772" s="61" t="str">
        <f>IF(AND(AH1772&lt;&gt;"",E1772="Live"),_xlfn.XLOOKUP(_xlfn.TEXTJOIN(" vs ",,C1772:D1772),Calendar!G:G,Calendar!K:K),"")</f>
        <v/>
      </c>
      <c r="AJ1772" s="61" t="str">
        <f>IF(AND(K1772&lt;&gt;"Match of the Day",K1772&lt;&gt;"Match of the Day 2",K1772&lt;&gt;"Match of the Day Repeat"),"",1+MAX($AJ$10:AJ1771))</f>
        <v/>
      </c>
    </row>
    <row r="1773" spans="34:36" x14ac:dyDescent="0.35">
      <c r="AH1773" s="16" t="str">
        <f>IF(AND(B1773="Premier League",E1773="Live"),_xlfn.XLOOKUP(_xlfn.TEXTJOIN(" vs ",,C1773:D1773),Calendar!G:G,Calendar!B:B),IF(AND(B1773="Premier League",E1773="Highlights"),_xlfn.XLOOKUP(H1773,Calendar!O:O,Calendar!N:N,,-1),""))</f>
        <v/>
      </c>
      <c r="AI1773" s="61" t="str">
        <f>IF(AND(AH1773&lt;&gt;"",E1773="Live"),_xlfn.XLOOKUP(_xlfn.TEXTJOIN(" vs ",,C1773:D1773),Calendar!G:G,Calendar!K:K),"")</f>
        <v/>
      </c>
      <c r="AJ1773" s="61" t="str">
        <f>IF(AND(K1773&lt;&gt;"Match of the Day",K1773&lt;&gt;"Match of the Day 2",K1773&lt;&gt;"Match of the Day Repeat"),"",1+MAX($AJ$10:AJ1772))</f>
        <v/>
      </c>
    </row>
    <row r="1774" spans="34:36" x14ac:dyDescent="0.35">
      <c r="AH1774" s="16" t="str">
        <f>IF(AND(B1774="Premier League",E1774="Live"),_xlfn.XLOOKUP(_xlfn.TEXTJOIN(" vs ",,C1774:D1774),Calendar!G:G,Calendar!B:B),IF(AND(B1774="Premier League",E1774="Highlights"),_xlfn.XLOOKUP(H1774,Calendar!O:O,Calendar!N:N,,-1),""))</f>
        <v/>
      </c>
      <c r="AI1774" s="61" t="str">
        <f>IF(AND(AH1774&lt;&gt;"",E1774="Live"),_xlfn.XLOOKUP(_xlfn.TEXTJOIN(" vs ",,C1774:D1774),Calendar!G:G,Calendar!K:K),"")</f>
        <v/>
      </c>
      <c r="AJ1774" s="61" t="str">
        <f>IF(AND(K1774&lt;&gt;"Match of the Day",K1774&lt;&gt;"Match of the Day 2",K1774&lt;&gt;"Match of the Day Repeat"),"",1+MAX($AJ$10:AJ1773))</f>
        <v/>
      </c>
    </row>
    <row r="1775" spans="34:36" x14ac:dyDescent="0.35">
      <c r="AH1775" s="16" t="str">
        <f>IF(AND(B1775="Premier League",E1775="Live"),_xlfn.XLOOKUP(_xlfn.TEXTJOIN(" vs ",,C1775:D1775),Calendar!G:G,Calendar!B:B),IF(AND(B1775="Premier League",E1775="Highlights"),_xlfn.XLOOKUP(H1775,Calendar!O:O,Calendar!N:N,,-1),""))</f>
        <v/>
      </c>
      <c r="AI1775" s="61" t="str">
        <f>IF(AND(AH1775&lt;&gt;"",E1775="Live"),_xlfn.XLOOKUP(_xlfn.TEXTJOIN(" vs ",,C1775:D1775),Calendar!G:G,Calendar!K:K),"")</f>
        <v/>
      </c>
      <c r="AJ1775" s="61" t="str">
        <f>IF(AND(K1775&lt;&gt;"Match of the Day",K1775&lt;&gt;"Match of the Day 2",K1775&lt;&gt;"Match of the Day Repeat"),"",1+MAX($AJ$10:AJ1774))</f>
        <v/>
      </c>
    </row>
    <row r="1776" spans="34:36" x14ac:dyDescent="0.35">
      <c r="AH1776" s="16" t="str">
        <f>IF(AND(B1776="Premier League",E1776="Live"),_xlfn.XLOOKUP(_xlfn.TEXTJOIN(" vs ",,C1776:D1776),Calendar!G:G,Calendar!B:B),IF(AND(B1776="Premier League",E1776="Highlights"),_xlfn.XLOOKUP(H1776,Calendar!O:O,Calendar!N:N,,-1),""))</f>
        <v/>
      </c>
      <c r="AI1776" s="61" t="str">
        <f>IF(AND(AH1776&lt;&gt;"",E1776="Live"),_xlfn.XLOOKUP(_xlfn.TEXTJOIN(" vs ",,C1776:D1776),Calendar!G:G,Calendar!K:K),"")</f>
        <v/>
      </c>
      <c r="AJ1776" s="61" t="str">
        <f>IF(AND(K1776&lt;&gt;"Match of the Day",K1776&lt;&gt;"Match of the Day 2",K1776&lt;&gt;"Match of the Day Repeat"),"",1+MAX($AJ$10:AJ1775))</f>
        <v/>
      </c>
    </row>
    <row r="1777" spans="34:36" x14ac:dyDescent="0.35">
      <c r="AH1777" s="16" t="str">
        <f>IF(AND(B1777="Premier League",E1777="Live"),_xlfn.XLOOKUP(_xlfn.TEXTJOIN(" vs ",,C1777:D1777),Calendar!G:G,Calendar!B:B),IF(AND(B1777="Premier League",E1777="Highlights"),_xlfn.XLOOKUP(H1777,Calendar!O:O,Calendar!N:N,,-1),""))</f>
        <v/>
      </c>
      <c r="AI1777" s="61" t="str">
        <f>IF(AND(AH1777&lt;&gt;"",E1777="Live"),_xlfn.XLOOKUP(_xlfn.TEXTJOIN(" vs ",,C1777:D1777),Calendar!G:G,Calendar!K:K),"")</f>
        <v/>
      </c>
      <c r="AJ1777" s="61" t="str">
        <f>IF(AND(K1777&lt;&gt;"Match of the Day",K1777&lt;&gt;"Match of the Day 2",K1777&lt;&gt;"Match of the Day Repeat"),"",1+MAX($AJ$10:AJ1776))</f>
        <v/>
      </c>
    </row>
    <row r="1778" spans="34:36" x14ac:dyDescent="0.35">
      <c r="AH1778" s="16" t="str">
        <f>IF(AND(B1778="Premier League",E1778="Live"),_xlfn.XLOOKUP(_xlfn.TEXTJOIN(" vs ",,C1778:D1778),Calendar!G:G,Calendar!B:B),IF(AND(B1778="Premier League",E1778="Highlights"),_xlfn.XLOOKUP(H1778,Calendar!O:O,Calendar!N:N,,-1),""))</f>
        <v/>
      </c>
      <c r="AI1778" s="61" t="str">
        <f>IF(AND(AH1778&lt;&gt;"",E1778="Live"),_xlfn.XLOOKUP(_xlfn.TEXTJOIN(" vs ",,C1778:D1778),Calendar!G:G,Calendar!K:K),"")</f>
        <v/>
      </c>
      <c r="AJ1778" s="61" t="str">
        <f>IF(AND(K1778&lt;&gt;"Match of the Day",K1778&lt;&gt;"Match of the Day 2",K1778&lt;&gt;"Match of the Day Repeat"),"",1+MAX($AJ$10:AJ1777))</f>
        <v/>
      </c>
    </row>
    <row r="1779" spans="34:36" x14ac:dyDescent="0.35">
      <c r="AH1779" s="16" t="str">
        <f>IF(AND(B1779="Premier League",E1779="Live"),_xlfn.XLOOKUP(_xlfn.TEXTJOIN(" vs ",,C1779:D1779),Calendar!G:G,Calendar!B:B),IF(AND(B1779="Premier League",E1779="Highlights"),_xlfn.XLOOKUP(H1779,Calendar!O:O,Calendar!N:N,,-1),""))</f>
        <v/>
      </c>
      <c r="AI1779" s="61" t="str">
        <f>IF(AND(AH1779&lt;&gt;"",E1779="Live"),_xlfn.XLOOKUP(_xlfn.TEXTJOIN(" vs ",,C1779:D1779),Calendar!G:G,Calendar!K:K),"")</f>
        <v/>
      </c>
      <c r="AJ1779" s="61" t="str">
        <f>IF(AND(K1779&lt;&gt;"Match of the Day",K1779&lt;&gt;"Match of the Day 2",K1779&lt;&gt;"Match of the Day Repeat"),"",1+MAX($AJ$10:AJ1778))</f>
        <v/>
      </c>
    </row>
    <row r="1780" spans="34:36" x14ac:dyDescent="0.35">
      <c r="AH1780" s="16" t="str">
        <f>IF(AND(B1780="Premier League",E1780="Live"),_xlfn.XLOOKUP(_xlfn.TEXTJOIN(" vs ",,C1780:D1780),Calendar!G:G,Calendar!B:B),IF(AND(B1780="Premier League",E1780="Highlights"),_xlfn.XLOOKUP(H1780,Calendar!O:O,Calendar!N:N,,-1),""))</f>
        <v/>
      </c>
      <c r="AI1780" s="61" t="str">
        <f>IF(AND(AH1780&lt;&gt;"",E1780="Live"),_xlfn.XLOOKUP(_xlfn.TEXTJOIN(" vs ",,C1780:D1780),Calendar!G:G,Calendar!K:K),"")</f>
        <v/>
      </c>
      <c r="AJ1780" s="61" t="str">
        <f>IF(AND(K1780&lt;&gt;"Match of the Day",K1780&lt;&gt;"Match of the Day 2",K1780&lt;&gt;"Match of the Day Repeat"),"",1+MAX($AJ$10:AJ1779))</f>
        <v/>
      </c>
    </row>
    <row r="1781" spans="34:36" x14ac:dyDescent="0.35">
      <c r="AH1781" s="16" t="str">
        <f>IF(AND(B1781="Premier League",E1781="Live"),_xlfn.XLOOKUP(_xlfn.TEXTJOIN(" vs ",,C1781:D1781),Calendar!G:G,Calendar!B:B),IF(AND(B1781="Premier League",E1781="Highlights"),_xlfn.XLOOKUP(H1781,Calendar!O:O,Calendar!N:N,,-1),""))</f>
        <v/>
      </c>
      <c r="AI1781" s="61" t="str">
        <f>IF(AND(AH1781&lt;&gt;"",E1781="Live"),_xlfn.XLOOKUP(_xlfn.TEXTJOIN(" vs ",,C1781:D1781),Calendar!G:G,Calendar!K:K),"")</f>
        <v/>
      </c>
      <c r="AJ1781" s="61" t="str">
        <f>IF(AND(K1781&lt;&gt;"Match of the Day",K1781&lt;&gt;"Match of the Day 2",K1781&lt;&gt;"Match of the Day Repeat"),"",1+MAX($AJ$10:AJ1780))</f>
        <v/>
      </c>
    </row>
    <row r="1782" spans="34:36" x14ac:dyDescent="0.35">
      <c r="AH1782" s="16" t="str">
        <f>IF(AND(B1782="Premier League",E1782="Live"),_xlfn.XLOOKUP(_xlfn.TEXTJOIN(" vs ",,C1782:D1782),Calendar!G:G,Calendar!B:B),IF(AND(B1782="Premier League",E1782="Highlights"),_xlfn.XLOOKUP(H1782,Calendar!O:O,Calendar!N:N,,-1),""))</f>
        <v/>
      </c>
      <c r="AI1782" s="61" t="str">
        <f>IF(AND(AH1782&lt;&gt;"",E1782="Live"),_xlfn.XLOOKUP(_xlfn.TEXTJOIN(" vs ",,C1782:D1782),Calendar!G:G,Calendar!K:K),"")</f>
        <v/>
      </c>
      <c r="AJ1782" s="61" t="str">
        <f>IF(AND(K1782&lt;&gt;"Match of the Day",K1782&lt;&gt;"Match of the Day 2",K1782&lt;&gt;"Match of the Day Repeat"),"",1+MAX($AJ$10:AJ1781))</f>
        <v/>
      </c>
    </row>
    <row r="1783" spans="34:36" x14ac:dyDescent="0.35">
      <c r="AH1783" s="16" t="str">
        <f>IF(AND(B1783="Premier League",E1783="Live"),_xlfn.XLOOKUP(_xlfn.TEXTJOIN(" vs ",,C1783:D1783),Calendar!G:G,Calendar!B:B),IF(AND(B1783="Premier League",E1783="Highlights"),_xlfn.XLOOKUP(H1783,Calendar!O:O,Calendar!N:N,,-1),""))</f>
        <v/>
      </c>
      <c r="AI1783" s="61" t="str">
        <f>IF(AND(AH1783&lt;&gt;"",E1783="Live"),_xlfn.XLOOKUP(_xlfn.TEXTJOIN(" vs ",,C1783:D1783),Calendar!G:G,Calendar!K:K),"")</f>
        <v/>
      </c>
      <c r="AJ1783" s="61" t="str">
        <f>IF(AND(K1783&lt;&gt;"Match of the Day",K1783&lt;&gt;"Match of the Day 2",K1783&lt;&gt;"Match of the Day Repeat"),"",1+MAX($AJ$10:AJ1782))</f>
        <v/>
      </c>
    </row>
    <row r="1784" spans="34:36" x14ac:dyDescent="0.35">
      <c r="AH1784" s="16" t="str">
        <f>IF(AND(B1784="Premier League",E1784="Live"),_xlfn.XLOOKUP(_xlfn.TEXTJOIN(" vs ",,C1784:D1784),Calendar!G:G,Calendar!B:B),IF(AND(B1784="Premier League",E1784="Highlights"),_xlfn.XLOOKUP(H1784,Calendar!O:O,Calendar!N:N,,-1),""))</f>
        <v/>
      </c>
      <c r="AI1784" s="61" t="str">
        <f>IF(AND(AH1784&lt;&gt;"",E1784="Live"),_xlfn.XLOOKUP(_xlfn.TEXTJOIN(" vs ",,C1784:D1784),Calendar!G:G,Calendar!K:K),"")</f>
        <v/>
      </c>
      <c r="AJ1784" s="61" t="str">
        <f>IF(AND(K1784&lt;&gt;"Match of the Day",K1784&lt;&gt;"Match of the Day 2",K1784&lt;&gt;"Match of the Day Repeat"),"",1+MAX($AJ$10:AJ1783))</f>
        <v/>
      </c>
    </row>
    <row r="1785" spans="34:36" x14ac:dyDescent="0.35">
      <c r="AH1785" s="16" t="str">
        <f>IF(AND(B1785="Premier League",E1785="Live"),_xlfn.XLOOKUP(_xlfn.TEXTJOIN(" vs ",,C1785:D1785),Calendar!G:G,Calendar!B:B),IF(AND(B1785="Premier League",E1785="Highlights"),_xlfn.XLOOKUP(H1785,Calendar!O:O,Calendar!N:N,,-1),""))</f>
        <v/>
      </c>
      <c r="AI1785" s="61" t="str">
        <f>IF(AND(AH1785&lt;&gt;"",E1785="Live"),_xlfn.XLOOKUP(_xlfn.TEXTJOIN(" vs ",,C1785:D1785),Calendar!G:G,Calendar!K:K),"")</f>
        <v/>
      </c>
      <c r="AJ1785" s="61" t="str">
        <f>IF(AND(K1785&lt;&gt;"Match of the Day",K1785&lt;&gt;"Match of the Day 2",K1785&lt;&gt;"Match of the Day Repeat"),"",1+MAX($AJ$10:AJ1784))</f>
        <v/>
      </c>
    </row>
    <row r="1786" spans="34:36" x14ac:dyDescent="0.35">
      <c r="AH1786" s="16" t="str">
        <f>IF(AND(B1786="Premier League",E1786="Live"),_xlfn.XLOOKUP(_xlfn.TEXTJOIN(" vs ",,C1786:D1786),Calendar!G:G,Calendar!B:B),IF(AND(B1786="Premier League",E1786="Highlights"),_xlfn.XLOOKUP(H1786,Calendar!O:O,Calendar!N:N,,-1),""))</f>
        <v/>
      </c>
      <c r="AI1786" s="61" t="str">
        <f>IF(AND(AH1786&lt;&gt;"",E1786="Live"),_xlfn.XLOOKUP(_xlfn.TEXTJOIN(" vs ",,C1786:D1786),Calendar!G:G,Calendar!K:K),"")</f>
        <v/>
      </c>
      <c r="AJ1786" s="61" t="str">
        <f>IF(AND(K1786&lt;&gt;"Match of the Day",K1786&lt;&gt;"Match of the Day 2",K1786&lt;&gt;"Match of the Day Repeat"),"",1+MAX($AJ$10:AJ1785))</f>
        <v/>
      </c>
    </row>
    <row r="1787" spans="34:36" x14ac:dyDescent="0.35">
      <c r="AH1787" s="16" t="str">
        <f>IF(AND(B1787="Premier League",E1787="Live"),_xlfn.XLOOKUP(_xlfn.TEXTJOIN(" vs ",,C1787:D1787),Calendar!G:G,Calendar!B:B),IF(AND(B1787="Premier League",E1787="Highlights"),_xlfn.XLOOKUP(H1787,Calendar!O:O,Calendar!N:N,,-1),""))</f>
        <v/>
      </c>
      <c r="AI1787" s="61" t="str">
        <f>IF(AND(AH1787&lt;&gt;"",E1787="Live"),_xlfn.XLOOKUP(_xlfn.TEXTJOIN(" vs ",,C1787:D1787),Calendar!G:G,Calendar!K:K),"")</f>
        <v/>
      </c>
      <c r="AJ1787" s="61" t="str">
        <f>IF(AND(K1787&lt;&gt;"Match of the Day",K1787&lt;&gt;"Match of the Day 2",K1787&lt;&gt;"Match of the Day Repeat"),"",1+MAX($AJ$10:AJ1786))</f>
        <v/>
      </c>
    </row>
    <row r="1788" spans="34:36" x14ac:dyDescent="0.35">
      <c r="AH1788" s="16" t="str">
        <f>IF(AND(B1788="Premier League",E1788="Live"),_xlfn.XLOOKUP(_xlfn.TEXTJOIN(" vs ",,C1788:D1788),Calendar!G:G,Calendar!B:B),IF(AND(B1788="Premier League",E1788="Highlights"),_xlfn.XLOOKUP(H1788,Calendar!O:O,Calendar!N:N,,-1),""))</f>
        <v/>
      </c>
      <c r="AI1788" s="61" t="str">
        <f>IF(AND(AH1788&lt;&gt;"",E1788="Live"),_xlfn.XLOOKUP(_xlfn.TEXTJOIN(" vs ",,C1788:D1788),Calendar!G:G,Calendar!K:K),"")</f>
        <v/>
      </c>
      <c r="AJ1788" s="61" t="str">
        <f>IF(AND(K1788&lt;&gt;"Match of the Day",K1788&lt;&gt;"Match of the Day 2",K1788&lt;&gt;"Match of the Day Repeat"),"",1+MAX($AJ$10:AJ1787))</f>
        <v/>
      </c>
    </row>
    <row r="1789" spans="34:36" x14ac:dyDescent="0.35">
      <c r="AH1789" s="16" t="str">
        <f>IF(AND(B1789="Premier League",E1789="Live"),_xlfn.XLOOKUP(_xlfn.TEXTJOIN(" vs ",,C1789:D1789),Calendar!G:G,Calendar!B:B),IF(AND(B1789="Premier League",E1789="Highlights"),_xlfn.XLOOKUP(H1789,Calendar!O:O,Calendar!N:N,,-1),""))</f>
        <v/>
      </c>
      <c r="AI1789" s="61" t="str">
        <f>IF(AND(AH1789&lt;&gt;"",E1789="Live"),_xlfn.XLOOKUP(_xlfn.TEXTJOIN(" vs ",,C1789:D1789),Calendar!G:G,Calendar!K:K),"")</f>
        <v/>
      </c>
      <c r="AJ1789" s="61" t="str">
        <f>IF(AND(K1789&lt;&gt;"Match of the Day",K1789&lt;&gt;"Match of the Day 2",K1789&lt;&gt;"Match of the Day Repeat"),"",1+MAX($AJ$10:AJ1788))</f>
        <v/>
      </c>
    </row>
    <row r="1790" spans="34:36" x14ac:dyDescent="0.35">
      <c r="AH1790" s="16" t="str">
        <f>IF(AND(B1790="Premier League",E1790="Live"),_xlfn.XLOOKUP(_xlfn.TEXTJOIN(" vs ",,C1790:D1790),Calendar!G:G,Calendar!B:B),IF(AND(B1790="Premier League",E1790="Highlights"),_xlfn.XLOOKUP(H1790,Calendar!O:O,Calendar!N:N,,-1),""))</f>
        <v/>
      </c>
      <c r="AI1790" s="61" t="str">
        <f>IF(AND(AH1790&lt;&gt;"",E1790="Live"),_xlfn.XLOOKUP(_xlfn.TEXTJOIN(" vs ",,C1790:D1790),Calendar!G:G,Calendar!K:K),"")</f>
        <v/>
      </c>
      <c r="AJ1790" s="61" t="str">
        <f>IF(AND(K1790&lt;&gt;"Match of the Day",K1790&lt;&gt;"Match of the Day 2",K1790&lt;&gt;"Match of the Day Repeat"),"",1+MAX($AJ$10:AJ1789))</f>
        <v/>
      </c>
    </row>
    <row r="1791" spans="34:36" x14ac:dyDescent="0.35">
      <c r="AH1791" s="16" t="str">
        <f>IF(AND(B1791="Premier League",E1791="Live"),_xlfn.XLOOKUP(_xlfn.TEXTJOIN(" vs ",,C1791:D1791),Calendar!G:G,Calendar!B:B),IF(AND(B1791="Premier League",E1791="Highlights"),_xlfn.XLOOKUP(H1791,Calendar!O:O,Calendar!N:N,,-1),""))</f>
        <v/>
      </c>
      <c r="AI1791" s="61" t="str">
        <f>IF(AND(AH1791&lt;&gt;"",E1791="Live"),_xlfn.XLOOKUP(_xlfn.TEXTJOIN(" vs ",,C1791:D1791),Calendar!G:G,Calendar!K:K),"")</f>
        <v/>
      </c>
      <c r="AJ1791" s="61" t="str">
        <f>IF(AND(K1791&lt;&gt;"Match of the Day",K1791&lt;&gt;"Match of the Day 2",K1791&lt;&gt;"Match of the Day Repeat"),"",1+MAX($AJ$10:AJ1790))</f>
        <v/>
      </c>
    </row>
    <row r="1792" spans="34:36" x14ac:dyDescent="0.35">
      <c r="AH1792" s="16" t="str">
        <f>IF(AND(B1792="Premier League",E1792="Live"),_xlfn.XLOOKUP(_xlfn.TEXTJOIN(" vs ",,C1792:D1792),Calendar!G:G,Calendar!B:B),IF(AND(B1792="Premier League",E1792="Highlights"),_xlfn.XLOOKUP(H1792,Calendar!O:O,Calendar!N:N,,-1),""))</f>
        <v/>
      </c>
      <c r="AI1792" s="61" t="str">
        <f>IF(AND(AH1792&lt;&gt;"",E1792="Live"),_xlfn.XLOOKUP(_xlfn.TEXTJOIN(" vs ",,C1792:D1792),Calendar!G:G,Calendar!K:K),"")</f>
        <v/>
      </c>
      <c r="AJ1792" s="61" t="str">
        <f>IF(AND(K1792&lt;&gt;"Match of the Day",K1792&lt;&gt;"Match of the Day 2",K1792&lt;&gt;"Match of the Day Repeat"),"",1+MAX($AJ$10:AJ1791))</f>
        <v/>
      </c>
    </row>
    <row r="1793" spans="34:36" x14ac:dyDescent="0.35">
      <c r="AH1793" s="16" t="str">
        <f>IF(AND(B1793="Premier League",E1793="Live"),_xlfn.XLOOKUP(_xlfn.TEXTJOIN(" vs ",,C1793:D1793),Calendar!G:G,Calendar!B:B),IF(AND(B1793="Premier League",E1793="Highlights"),_xlfn.XLOOKUP(H1793,Calendar!O:O,Calendar!N:N,,-1),""))</f>
        <v/>
      </c>
      <c r="AI1793" s="61" t="str">
        <f>IF(AND(AH1793&lt;&gt;"",E1793="Live"),_xlfn.XLOOKUP(_xlfn.TEXTJOIN(" vs ",,C1793:D1793),Calendar!G:G,Calendar!K:K),"")</f>
        <v/>
      </c>
      <c r="AJ1793" s="61" t="str">
        <f>IF(AND(K1793&lt;&gt;"Match of the Day",K1793&lt;&gt;"Match of the Day 2",K1793&lt;&gt;"Match of the Day Repeat"),"",1+MAX($AJ$10:AJ1792))</f>
        <v/>
      </c>
    </row>
    <row r="1794" spans="34:36" x14ac:dyDescent="0.35">
      <c r="AH1794" s="16" t="str">
        <f>IF(AND(B1794="Premier League",E1794="Live"),_xlfn.XLOOKUP(_xlfn.TEXTJOIN(" vs ",,C1794:D1794),Calendar!G:G,Calendar!B:B),IF(AND(B1794="Premier League",E1794="Highlights"),_xlfn.XLOOKUP(H1794,Calendar!O:O,Calendar!N:N,,-1),""))</f>
        <v/>
      </c>
      <c r="AI1794" s="61" t="str">
        <f>IF(AND(AH1794&lt;&gt;"",E1794="Live"),_xlfn.XLOOKUP(_xlfn.TEXTJOIN(" vs ",,C1794:D1794),Calendar!G:G,Calendar!K:K),"")</f>
        <v/>
      </c>
      <c r="AJ1794" s="61" t="str">
        <f>IF(AND(K1794&lt;&gt;"Match of the Day",K1794&lt;&gt;"Match of the Day 2",K1794&lt;&gt;"Match of the Day Repeat"),"",1+MAX($AJ$10:AJ1793))</f>
        <v/>
      </c>
    </row>
    <row r="1795" spans="34:36" x14ac:dyDescent="0.35">
      <c r="AH1795" s="16" t="str">
        <f>IF(AND(B1795="Premier League",E1795="Live"),_xlfn.XLOOKUP(_xlfn.TEXTJOIN(" vs ",,C1795:D1795),Calendar!G:G,Calendar!B:B),IF(AND(B1795="Premier League",E1795="Highlights"),_xlfn.XLOOKUP(H1795,Calendar!O:O,Calendar!N:N,,-1),""))</f>
        <v/>
      </c>
      <c r="AI1795" s="61" t="str">
        <f>IF(AND(AH1795&lt;&gt;"",E1795="Live"),_xlfn.XLOOKUP(_xlfn.TEXTJOIN(" vs ",,C1795:D1795),Calendar!G:G,Calendar!K:K),"")</f>
        <v/>
      </c>
      <c r="AJ1795" s="61" t="str">
        <f>IF(AND(K1795&lt;&gt;"Match of the Day",K1795&lt;&gt;"Match of the Day 2",K1795&lt;&gt;"Match of the Day Repeat"),"",1+MAX($AJ$10:AJ1794))</f>
        <v/>
      </c>
    </row>
    <row r="1796" spans="34:36" x14ac:dyDescent="0.35">
      <c r="AH1796" s="16" t="str">
        <f>IF(AND(B1796="Premier League",E1796="Live"),_xlfn.XLOOKUP(_xlfn.TEXTJOIN(" vs ",,C1796:D1796),Calendar!G:G,Calendar!B:B),IF(AND(B1796="Premier League",E1796="Highlights"),_xlfn.XLOOKUP(H1796,Calendar!O:O,Calendar!N:N,,-1),""))</f>
        <v/>
      </c>
      <c r="AI1796" s="61" t="str">
        <f>IF(AND(AH1796&lt;&gt;"",E1796="Live"),_xlfn.XLOOKUP(_xlfn.TEXTJOIN(" vs ",,C1796:D1796),Calendar!G:G,Calendar!K:K),"")</f>
        <v/>
      </c>
      <c r="AJ1796" s="61" t="str">
        <f>IF(AND(K1796&lt;&gt;"Match of the Day",K1796&lt;&gt;"Match of the Day 2",K1796&lt;&gt;"Match of the Day Repeat"),"",1+MAX($AJ$10:AJ1795))</f>
        <v/>
      </c>
    </row>
    <row r="1797" spans="34:36" x14ac:dyDescent="0.35">
      <c r="AH1797" s="16" t="str">
        <f>IF(AND(B1797="Premier League",E1797="Live"),_xlfn.XLOOKUP(_xlfn.TEXTJOIN(" vs ",,C1797:D1797),Calendar!G:G,Calendar!B:B),IF(AND(B1797="Premier League",E1797="Highlights"),_xlfn.XLOOKUP(H1797,Calendar!O:O,Calendar!N:N,,-1),""))</f>
        <v/>
      </c>
      <c r="AI1797" s="61" t="str">
        <f>IF(AND(AH1797&lt;&gt;"",E1797="Live"),_xlfn.XLOOKUP(_xlfn.TEXTJOIN(" vs ",,C1797:D1797),Calendar!G:G,Calendar!K:K),"")</f>
        <v/>
      </c>
      <c r="AJ1797" s="61" t="str">
        <f>IF(AND(K1797&lt;&gt;"Match of the Day",K1797&lt;&gt;"Match of the Day 2",K1797&lt;&gt;"Match of the Day Repeat"),"",1+MAX($AJ$10:AJ1796))</f>
        <v/>
      </c>
    </row>
    <row r="1798" spans="34:36" x14ac:dyDescent="0.35">
      <c r="AH1798" s="16" t="str">
        <f>IF(AND(B1798="Premier League",E1798="Live"),_xlfn.XLOOKUP(_xlfn.TEXTJOIN(" vs ",,C1798:D1798),Calendar!G:G,Calendar!B:B),IF(AND(B1798="Premier League",E1798="Highlights"),_xlfn.XLOOKUP(H1798,Calendar!O:O,Calendar!N:N,,-1),""))</f>
        <v/>
      </c>
      <c r="AI1798" s="61" t="str">
        <f>IF(AND(AH1798&lt;&gt;"",E1798="Live"),_xlfn.XLOOKUP(_xlfn.TEXTJOIN(" vs ",,C1798:D1798),Calendar!G:G,Calendar!K:K),"")</f>
        <v/>
      </c>
      <c r="AJ1798" s="61" t="str">
        <f>IF(AND(K1798&lt;&gt;"Match of the Day",K1798&lt;&gt;"Match of the Day 2",K1798&lt;&gt;"Match of the Day Repeat"),"",1+MAX($AJ$10:AJ1797))</f>
        <v/>
      </c>
    </row>
    <row r="1799" spans="34:36" x14ac:dyDescent="0.35">
      <c r="AH1799" s="16" t="str">
        <f>IF(AND(B1799="Premier League",E1799="Live"),_xlfn.XLOOKUP(_xlfn.TEXTJOIN(" vs ",,C1799:D1799),Calendar!G:G,Calendar!B:B),IF(AND(B1799="Premier League",E1799="Highlights"),_xlfn.XLOOKUP(H1799,Calendar!O:O,Calendar!N:N,,-1),""))</f>
        <v/>
      </c>
      <c r="AI1799" s="61" t="str">
        <f>IF(AND(AH1799&lt;&gt;"",E1799="Live"),_xlfn.XLOOKUP(_xlfn.TEXTJOIN(" vs ",,C1799:D1799),Calendar!G:G,Calendar!K:K),"")</f>
        <v/>
      </c>
      <c r="AJ1799" s="61" t="str">
        <f>IF(AND(K1799&lt;&gt;"Match of the Day",K1799&lt;&gt;"Match of the Day 2",K1799&lt;&gt;"Match of the Day Repeat"),"",1+MAX($AJ$10:AJ1798))</f>
        <v/>
      </c>
    </row>
    <row r="1800" spans="34:36" x14ac:dyDescent="0.35">
      <c r="AH1800" s="16" t="str">
        <f>IF(AND(B1800="Premier League",E1800="Live"),_xlfn.XLOOKUP(_xlfn.TEXTJOIN(" vs ",,C1800:D1800),Calendar!G:G,Calendar!B:B),IF(AND(B1800="Premier League",E1800="Highlights"),_xlfn.XLOOKUP(H1800,Calendar!O:O,Calendar!N:N,,-1),""))</f>
        <v/>
      </c>
      <c r="AI1800" s="61" t="str">
        <f>IF(AND(AH1800&lt;&gt;"",E1800="Live"),_xlfn.XLOOKUP(_xlfn.TEXTJOIN(" vs ",,C1800:D1800),Calendar!G:G,Calendar!K:K),"")</f>
        <v/>
      </c>
      <c r="AJ1800" s="61" t="str">
        <f>IF(AND(K1800&lt;&gt;"Match of the Day",K1800&lt;&gt;"Match of the Day 2",K1800&lt;&gt;"Match of the Day Repeat"),"",1+MAX($AJ$10:AJ1799))</f>
        <v/>
      </c>
    </row>
    <row r="1801" spans="34:36" x14ac:dyDescent="0.35">
      <c r="AH1801" s="16" t="str">
        <f>IF(AND(B1801="Premier League",E1801="Live"),_xlfn.XLOOKUP(_xlfn.TEXTJOIN(" vs ",,C1801:D1801),Calendar!G:G,Calendar!B:B),IF(AND(B1801="Premier League",E1801="Highlights"),_xlfn.XLOOKUP(H1801,Calendar!O:O,Calendar!N:N,,-1),""))</f>
        <v/>
      </c>
      <c r="AI1801" s="61" t="str">
        <f>IF(AND(AH1801&lt;&gt;"",E1801="Live"),_xlfn.XLOOKUP(_xlfn.TEXTJOIN(" vs ",,C1801:D1801),Calendar!G:G,Calendar!K:K),"")</f>
        <v/>
      </c>
      <c r="AJ1801" s="61" t="str">
        <f>IF(AND(K1801&lt;&gt;"Match of the Day",K1801&lt;&gt;"Match of the Day 2",K1801&lt;&gt;"Match of the Day Repeat"),"",1+MAX($AJ$10:AJ1800))</f>
        <v/>
      </c>
    </row>
    <row r="1802" spans="34:36" x14ac:dyDescent="0.35">
      <c r="AH1802" s="16" t="str">
        <f>IF(AND(B1802="Premier League",E1802="Live"),_xlfn.XLOOKUP(_xlfn.TEXTJOIN(" vs ",,C1802:D1802),Calendar!G:G,Calendar!B:B),IF(AND(B1802="Premier League",E1802="Highlights"),_xlfn.XLOOKUP(H1802,Calendar!O:O,Calendar!N:N,,-1),""))</f>
        <v/>
      </c>
      <c r="AI1802" s="61" t="str">
        <f>IF(AND(AH1802&lt;&gt;"",E1802="Live"),_xlfn.XLOOKUP(_xlfn.TEXTJOIN(" vs ",,C1802:D1802),Calendar!G:G,Calendar!K:K),"")</f>
        <v/>
      </c>
      <c r="AJ1802" s="61" t="str">
        <f>IF(AND(K1802&lt;&gt;"Match of the Day",K1802&lt;&gt;"Match of the Day 2",K1802&lt;&gt;"Match of the Day Repeat"),"",1+MAX($AJ$10:AJ1801))</f>
        <v/>
      </c>
    </row>
    <row r="1803" spans="34:36" x14ac:dyDescent="0.35">
      <c r="AH1803" s="16" t="str">
        <f>IF(AND(B1803="Premier League",E1803="Live"),_xlfn.XLOOKUP(_xlfn.TEXTJOIN(" vs ",,C1803:D1803),Calendar!G:G,Calendar!B:B),IF(AND(B1803="Premier League",E1803="Highlights"),_xlfn.XLOOKUP(H1803,Calendar!O:O,Calendar!N:N,,-1),""))</f>
        <v/>
      </c>
      <c r="AI1803" s="61" t="str">
        <f>IF(AND(AH1803&lt;&gt;"",E1803="Live"),_xlfn.XLOOKUP(_xlfn.TEXTJOIN(" vs ",,C1803:D1803),Calendar!G:G,Calendar!K:K),"")</f>
        <v/>
      </c>
      <c r="AJ1803" s="61" t="str">
        <f>IF(AND(K1803&lt;&gt;"Match of the Day",K1803&lt;&gt;"Match of the Day 2",K1803&lt;&gt;"Match of the Day Repeat"),"",1+MAX($AJ$10:AJ1802))</f>
        <v/>
      </c>
    </row>
    <row r="1804" spans="34:36" x14ac:dyDescent="0.35">
      <c r="AH1804" s="16" t="str">
        <f>IF(AND(B1804="Premier League",E1804="Live"),_xlfn.XLOOKUP(_xlfn.TEXTJOIN(" vs ",,C1804:D1804),Calendar!G:G,Calendar!B:B),IF(AND(B1804="Premier League",E1804="Highlights"),_xlfn.XLOOKUP(H1804,Calendar!O:O,Calendar!N:N,,-1),""))</f>
        <v/>
      </c>
      <c r="AI1804" s="61" t="str">
        <f>IF(AND(AH1804&lt;&gt;"",E1804="Live"),_xlfn.XLOOKUP(_xlfn.TEXTJOIN(" vs ",,C1804:D1804),Calendar!G:G,Calendar!K:K),"")</f>
        <v/>
      </c>
      <c r="AJ1804" s="61" t="str">
        <f>IF(AND(K1804&lt;&gt;"Match of the Day",K1804&lt;&gt;"Match of the Day 2",K1804&lt;&gt;"Match of the Day Repeat"),"",1+MAX($AJ$10:AJ1803))</f>
        <v/>
      </c>
    </row>
    <row r="1805" spans="34:36" x14ac:dyDescent="0.35">
      <c r="AH1805" s="16" t="str">
        <f>IF(AND(B1805="Premier League",E1805="Live"),_xlfn.XLOOKUP(_xlfn.TEXTJOIN(" vs ",,C1805:D1805),Calendar!G:G,Calendar!B:B),IF(AND(B1805="Premier League",E1805="Highlights"),_xlfn.XLOOKUP(H1805,Calendar!O:O,Calendar!N:N,,-1),""))</f>
        <v/>
      </c>
      <c r="AI1805" s="61" t="str">
        <f>IF(AND(AH1805&lt;&gt;"",E1805="Live"),_xlfn.XLOOKUP(_xlfn.TEXTJOIN(" vs ",,C1805:D1805),Calendar!G:G,Calendar!K:K),"")</f>
        <v/>
      </c>
      <c r="AJ1805" s="61" t="str">
        <f>IF(AND(K1805&lt;&gt;"Match of the Day",K1805&lt;&gt;"Match of the Day 2",K1805&lt;&gt;"Match of the Day Repeat"),"",1+MAX($AJ$10:AJ1804))</f>
        <v/>
      </c>
    </row>
    <row r="1806" spans="34:36" x14ac:dyDescent="0.35">
      <c r="AH1806" s="16" t="str">
        <f>IF(AND(B1806="Premier League",E1806="Live"),_xlfn.XLOOKUP(_xlfn.TEXTJOIN(" vs ",,C1806:D1806),Calendar!G:G,Calendar!B:B),IF(AND(B1806="Premier League",E1806="Highlights"),_xlfn.XLOOKUP(H1806,Calendar!O:O,Calendar!N:N,,-1),""))</f>
        <v/>
      </c>
      <c r="AI1806" s="61" t="str">
        <f>IF(AND(AH1806&lt;&gt;"",E1806="Live"),_xlfn.XLOOKUP(_xlfn.TEXTJOIN(" vs ",,C1806:D1806),Calendar!G:G,Calendar!K:K),"")</f>
        <v/>
      </c>
      <c r="AJ1806" s="61" t="str">
        <f>IF(AND(K1806&lt;&gt;"Match of the Day",K1806&lt;&gt;"Match of the Day 2",K1806&lt;&gt;"Match of the Day Repeat"),"",1+MAX($AJ$10:AJ1805))</f>
        <v/>
      </c>
    </row>
    <row r="1807" spans="34:36" x14ac:dyDescent="0.35">
      <c r="AH1807" s="16" t="str">
        <f>IF(AND(B1807="Premier League",E1807="Live"),_xlfn.XLOOKUP(_xlfn.TEXTJOIN(" vs ",,C1807:D1807),Calendar!G:G,Calendar!B:B),IF(AND(B1807="Premier League",E1807="Highlights"),_xlfn.XLOOKUP(H1807,Calendar!O:O,Calendar!N:N,,-1),""))</f>
        <v/>
      </c>
      <c r="AI1807" s="61" t="str">
        <f>IF(AND(AH1807&lt;&gt;"",E1807="Live"),_xlfn.XLOOKUP(_xlfn.TEXTJOIN(" vs ",,C1807:D1807),Calendar!G:G,Calendar!K:K),"")</f>
        <v/>
      </c>
      <c r="AJ1807" s="61" t="str">
        <f>IF(AND(K1807&lt;&gt;"Match of the Day",K1807&lt;&gt;"Match of the Day 2",K1807&lt;&gt;"Match of the Day Repeat"),"",1+MAX($AJ$10:AJ1806))</f>
        <v/>
      </c>
    </row>
    <row r="1808" spans="34:36" x14ac:dyDescent="0.35">
      <c r="AH1808" s="16" t="str">
        <f>IF(AND(B1808="Premier League",E1808="Live"),_xlfn.XLOOKUP(_xlfn.TEXTJOIN(" vs ",,C1808:D1808),Calendar!G:G,Calendar!B:B),IF(AND(B1808="Premier League",E1808="Highlights"),_xlfn.XLOOKUP(H1808,Calendar!O:O,Calendar!N:N,,-1),""))</f>
        <v/>
      </c>
      <c r="AI1808" s="61" t="str">
        <f>IF(AND(AH1808&lt;&gt;"",E1808="Live"),_xlfn.XLOOKUP(_xlfn.TEXTJOIN(" vs ",,C1808:D1808),Calendar!G:G,Calendar!K:K),"")</f>
        <v/>
      </c>
      <c r="AJ1808" s="61" t="str">
        <f>IF(AND(K1808&lt;&gt;"Match of the Day",K1808&lt;&gt;"Match of the Day 2",K1808&lt;&gt;"Match of the Day Repeat"),"",1+MAX($AJ$10:AJ1807))</f>
        <v/>
      </c>
    </row>
    <row r="1809" spans="34:36" x14ac:dyDescent="0.35">
      <c r="AH1809" s="16" t="str">
        <f>IF(AND(B1809="Premier League",E1809="Live"),_xlfn.XLOOKUP(_xlfn.TEXTJOIN(" vs ",,C1809:D1809),Calendar!G:G,Calendar!B:B),IF(AND(B1809="Premier League",E1809="Highlights"),_xlfn.XLOOKUP(H1809,Calendar!O:O,Calendar!N:N,,-1),""))</f>
        <v/>
      </c>
      <c r="AI1809" s="61" t="str">
        <f>IF(AND(AH1809&lt;&gt;"",E1809="Live"),_xlfn.XLOOKUP(_xlfn.TEXTJOIN(" vs ",,C1809:D1809),Calendar!G:G,Calendar!K:K),"")</f>
        <v/>
      </c>
      <c r="AJ1809" s="61" t="str">
        <f>IF(AND(K1809&lt;&gt;"Match of the Day",K1809&lt;&gt;"Match of the Day 2",K1809&lt;&gt;"Match of the Day Repeat"),"",1+MAX($AJ$10:AJ1808))</f>
        <v/>
      </c>
    </row>
    <row r="1810" spans="34:36" x14ac:dyDescent="0.35">
      <c r="AH1810" s="16" t="str">
        <f>IF(AND(B1810="Premier League",E1810="Live"),_xlfn.XLOOKUP(_xlfn.TEXTJOIN(" vs ",,C1810:D1810),Calendar!G:G,Calendar!B:B),IF(AND(B1810="Premier League",E1810="Highlights"),_xlfn.XLOOKUP(H1810,Calendar!O:O,Calendar!N:N,,-1),""))</f>
        <v/>
      </c>
      <c r="AI1810" s="61" t="str">
        <f>IF(AND(AH1810&lt;&gt;"",E1810="Live"),_xlfn.XLOOKUP(_xlfn.TEXTJOIN(" vs ",,C1810:D1810),Calendar!G:G,Calendar!K:K),"")</f>
        <v/>
      </c>
      <c r="AJ1810" s="61" t="str">
        <f>IF(AND(K1810&lt;&gt;"Match of the Day",K1810&lt;&gt;"Match of the Day 2",K1810&lt;&gt;"Match of the Day Repeat"),"",1+MAX($AJ$10:AJ1809))</f>
        <v/>
      </c>
    </row>
    <row r="1811" spans="34:36" x14ac:dyDescent="0.35">
      <c r="AH1811" s="16" t="str">
        <f>IF(AND(B1811="Premier League",E1811="Live"),_xlfn.XLOOKUP(_xlfn.TEXTJOIN(" vs ",,C1811:D1811),Calendar!G:G,Calendar!B:B),IF(AND(B1811="Premier League",E1811="Highlights"),_xlfn.XLOOKUP(H1811,Calendar!O:O,Calendar!N:N,,-1),""))</f>
        <v/>
      </c>
      <c r="AI1811" s="61" t="str">
        <f>IF(AND(AH1811&lt;&gt;"",E1811="Live"),_xlfn.XLOOKUP(_xlfn.TEXTJOIN(" vs ",,C1811:D1811),Calendar!G:G,Calendar!K:K),"")</f>
        <v/>
      </c>
      <c r="AJ1811" s="61" t="str">
        <f>IF(AND(K1811&lt;&gt;"Match of the Day",K1811&lt;&gt;"Match of the Day 2",K1811&lt;&gt;"Match of the Day Repeat"),"",1+MAX($AJ$10:AJ1810))</f>
        <v/>
      </c>
    </row>
    <row r="1812" spans="34:36" x14ac:dyDescent="0.35">
      <c r="AH1812" s="16" t="str">
        <f>IF(AND(B1812="Premier League",E1812="Live"),_xlfn.XLOOKUP(_xlfn.TEXTJOIN(" vs ",,C1812:D1812),Calendar!G:G,Calendar!B:B),IF(AND(B1812="Premier League",E1812="Highlights"),_xlfn.XLOOKUP(H1812,Calendar!O:O,Calendar!N:N,,-1),""))</f>
        <v/>
      </c>
      <c r="AI1812" s="61" t="str">
        <f>IF(AND(AH1812&lt;&gt;"",E1812="Live"),_xlfn.XLOOKUP(_xlfn.TEXTJOIN(" vs ",,C1812:D1812),Calendar!G:G,Calendar!K:K),"")</f>
        <v/>
      </c>
      <c r="AJ1812" s="61" t="str">
        <f>IF(AND(K1812&lt;&gt;"Match of the Day",K1812&lt;&gt;"Match of the Day 2",K1812&lt;&gt;"Match of the Day Repeat"),"",1+MAX($AJ$10:AJ1811))</f>
        <v/>
      </c>
    </row>
    <row r="1813" spans="34:36" x14ac:dyDescent="0.35">
      <c r="AH1813" s="16" t="str">
        <f>IF(AND(B1813="Premier League",E1813="Live"),_xlfn.XLOOKUP(_xlfn.TEXTJOIN(" vs ",,C1813:D1813),Calendar!G:G,Calendar!B:B),IF(AND(B1813="Premier League",E1813="Highlights"),_xlfn.XLOOKUP(H1813,Calendar!O:O,Calendar!N:N,,-1),""))</f>
        <v/>
      </c>
      <c r="AI1813" s="61" t="str">
        <f>IF(AND(AH1813&lt;&gt;"",E1813="Live"),_xlfn.XLOOKUP(_xlfn.TEXTJOIN(" vs ",,C1813:D1813),Calendar!G:G,Calendar!K:K),"")</f>
        <v/>
      </c>
      <c r="AJ1813" s="61" t="str">
        <f>IF(AND(K1813&lt;&gt;"Match of the Day",K1813&lt;&gt;"Match of the Day 2",K1813&lt;&gt;"Match of the Day Repeat"),"",1+MAX($AJ$10:AJ1812))</f>
        <v/>
      </c>
    </row>
    <row r="1814" spans="34:36" x14ac:dyDescent="0.35">
      <c r="AH1814" s="16" t="str">
        <f>IF(AND(B1814="Premier League",E1814="Live"),_xlfn.XLOOKUP(_xlfn.TEXTJOIN(" vs ",,C1814:D1814),Calendar!G:G,Calendar!B:B),IF(AND(B1814="Premier League",E1814="Highlights"),_xlfn.XLOOKUP(H1814,Calendar!O:O,Calendar!N:N,,-1),""))</f>
        <v/>
      </c>
      <c r="AI1814" s="61" t="str">
        <f>IF(AND(AH1814&lt;&gt;"",E1814="Live"),_xlfn.XLOOKUP(_xlfn.TEXTJOIN(" vs ",,C1814:D1814),Calendar!G:G,Calendar!K:K),"")</f>
        <v/>
      </c>
      <c r="AJ1814" s="61" t="str">
        <f>IF(AND(K1814&lt;&gt;"Match of the Day",K1814&lt;&gt;"Match of the Day 2",K1814&lt;&gt;"Match of the Day Repeat"),"",1+MAX($AJ$10:AJ1813))</f>
        <v/>
      </c>
    </row>
    <row r="1815" spans="34:36" x14ac:dyDescent="0.35">
      <c r="AH1815" s="16" t="str">
        <f>IF(AND(B1815="Premier League",E1815="Live"),_xlfn.XLOOKUP(_xlfn.TEXTJOIN(" vs ",,C1815:D1815),Calendar!G:G,Calendar!B:B),IF(AND(B1815="Premier League",E1815="Highlights"),_xlfn.XLOOKUP(H1815,Calendar!O:O,Calendar!N:N,,-1),""))</f>
        <v/>
      </c>
      <c r="AI1815" s="61" t="str">
        <f>IF(AND(AH1815&lt;&gt;"",E1815="Live"),_xlfn.XLOOKUP(_xlfn.TEXTJOIN(" vs ",,C1815:D1815),Calendar!G:G,Calendar!K:K),"")</f>
        <v/>
      </c>
      <c r="AJ1815" s="61" t="str">
        <f>IF(AND(K1815&lt;&gt;"Match of the Day",K1815&lt;&gt;"Match of the Day 2",K1815&lt;&gt;"Match of the Day Repeat"),"",1+MAX($AJ$10:AJ1814))</f>
        <v/>
      </c>
    </row>
    <row r="1816" spans="34:36" x14ac:dyDescent="0.35">
      <c r="AH1816" s="16" t="str">
        <f>IF(AND(B1816="Premier League",E1816="Live"),_xlfn.XLOOKUP(_xlfn.TEXTJOIN(" vs ",,C1816:D1816),Calendar!G:G,Calendar!B:B),IF(AND(B1816="Premier League",E1816="Highlights"),_xlfn.XLOOKUP(H1816,Calendar!O:O,Calendar!N:N,,-1),""))</f>
        <v/>
      </c>
      <c r="AI1816" s="61" t="str">
        <f>IF(AND(AH1816&lt;&gt;"",E1816="Live"),_xlfn.XLOOKUP(_xlfn.TEXTJOIN(" vs ",,C1816:D1816),Calendar!G:G,Calendar!K:K),"")</f>
        <v/>
      </c>
      <c r="AJ1816" s="61" t="str">
        <f>IF(AND(K1816&lt;&gt;"Match of the Day",K1816&lt;&gt;"Match of the Day 2",K1816&lt;&gt;"Match of the Day Repeat"),"",1+MAX($AJ$10:AJ1815))</f>
        <v/>
      </c>
    </row>
    <row r="1817" spans="34:36" x14ac:dyDescent="0.35">
      <c r="AH1817" s="16" t="str">
        <f>IF(AND(B1817="Premier League",E1817="Live"),_xlfn.XLOOKUP(_xlfn.TEXTJOIN(" vs ",,C1817:D1817),Calendar!G:G,Calendar!B:B),IF(AND(B1817="Premier League",E1817="Highlights"),_xlfn.XLOOKUP(H1817,Calendar!O:O,Calendar!N:N,,-1),""))</f>
        <v/>
      </c>
      <c r="AI1817" s="61" t="str">
        <f>IF(AND(AH1817&lt;&gt;"",E1817="Live"),_xlfn.XLOOKUP(_xlfn.TEXTJOIN(" vs ",,C1817:D1817),Calendar!G:G,Calendar!K:K),"")</f>
        <v/>
      </c>
      <c r="AJ1817" s="61" t="str">
        <f>IF(AND(K1817&lt;&gt;"Match of the Day",K1817&lt;&gt;"Match of the Day 2",K1817&lt;&gt;"Match of the Day Repeat"),"",1+MAX($AJ$10:AJ1816))</f>
        <v/>
      </c>
    </row>
    <row r="1818" spans="34:36" x14ac:dyDescent="0.35">
      <c r="AH1818" s="16" t="str">
        <f>IF(AND(B1818="Premier League",E1818="Live"),_xlfn.XLOOKUP(_xlfn.TEXTJOIN(" vs ",,C1818:D1818),Calendar!G:G,Calendar!B:B),IF(AND(B1818="Premier League",E1818="Highlights"),_xlfn.XLOOKUP(H1818,Calendar!O:O,Calendar!N:N,,-1),""))</f>
        <v/>
      </c>
      <c r="AI1818" s="61" t="str">
        <f>IF(AND(AH1818&lt;&gt;"",E1818="Live"),_xlfn.XLOOKUP(_xlfn.TEXTJOIN(" vs ",,C1818:D1818),Calendar!G:G,Calendar!K:K),"")</f>
        <v/>
      </c>
      <c r="AJ1818" s="61" t="str">
        <f>IF(AND(K1818&lt;&gt;"Match of the Day",K1818&lt;&gt;"Match of the Day 2",K1818&lt;&gt;"Match of the Day Repeat"),"",1+MAX($AJ$10:AJ1817))</f>
        <v/>
      </c>
    </row>
    <row r="1819" spans="34:36" x14ac:dyDescent="0.35">
      <c r="AH1819" s="16" t="str">
        <f>IF(AND(B1819="Premier League",E1819="Live"),_xlfn.XLOOKUP(_xlfn.TEXTJOIN(" vs ",,C1819:D1819),Calendar!G:G,Calendar!B:B),IF(AND(B1819="Premier League",E1819="Highlights"),_xlfn.XLOOKUP(H1819,Calendar!O:O,Calendar!N:N,,-1),""))</f>
        <v/>
      </c>
      <c r="AI1819" s="61" t="str">
        <f>IF(AND(AH1819&lt;&gt;"",E1819="Live"),_xlfn.XLOOKUP(_xlfn.TEXTJOIN(" vs ",,C1819:D1819),Calendar!G:G,Calendar!K:K),"")</f>
        <v/>
      </c>
      <c r="AJ1819" s="61" t="str">
        <f>IF(AND(K1819&lt;&gt;"Match of the Day",K1819&lt;&gt;"Match of the Day 2",K1819&lt;&gt;"Match of the Day Repeat"),"",1+MAX($AJ$10:AJ1818))</f>
        <v/>
      </c>
    </row>
    <row r="1820" spans="34:36" x14ac:dyDescent="0.35">
      <c r="AH1820" s="16" t="str">
        <f>IF(AND(B1820="Premier League",E1820="Live"),_xlfn.XLOOKUP(_xlfn.TEXTJOIN(" vs ",,C1820:D1820),Calendar!G:G,Calendar!B:B),IF(AND(B1820="Premier League",E1820="Highlights"),_xlfn.XLOOKUP(H1820,Calendar!O:O,Calendar!N:N,,-1),""))</f>
        <v/>
      </c>
      <c r="AI1820" s="61" t="str">
        <f>IF(AND(AH1820&lt;&gt;"",E1820="Live"),_xlfn.XLOOKUP(_xlfn.TEXTJOIN(" vs ",,C1820:D1820),Calendar!G:G,Calendar!K:K),"")</f>
        <v/>
      </c>
      <c r="AJ1820" s="61" t="str">
        <f>IF(AND(K1820&lt;&gt;"Match of the Day",K1820&lt;&gt;"Match of the Day 2",K1820&lt;&gt;"Match of the Day Repeat"),"",1+MAX($AJ$10:AJ1819))</f>
        <v/>
      </c>
    </row>
    <row r="1821" spans="34:36" x14ac:dyDescent="0.35">
      <c r="AH1821" s="16" t="str">
        <f>IF(AND(B1821="Premier League",E1821="Live"),_xlfn.XLOOKUP(_xlfn.TEXTJOIN(" vs ",,C1821:D1821),Calendar!G:G,Calendar!B:B),IF(AND(B1821="Premier League",E1821="Highlights"),_xlfn.XLOOKUP(H1821,Calendar!O:O,Calendar!N:N,,-1),""))</f>
        <v/>
      </c>
      <c r="AI1821" s="61" t="str">
        <f>IF(AND(AH1821&lt;&gt;"",E1821="Live"),_xlfn.XLOOKUP(_xlfn.TEXTJOIN(" vs ",,C1821:D1821),Calendar!G:G,Calendar!K:K),"")</f>
        <v/>
      </c>
      <c r="AJ1821" s="61" t="str">
        <f>IF(AND(K1821&lt;&gt;"Match of the Day",K1821&lt;&gt;"Match of the Day 2",K1821&lt;&gt;"Match of the Day Repeat"),"",1+MAX($AJ$10:AJ1820))</f>
        <v/>
      </c>
    </row>
    <row r="1822" spans="34:36" x14ac:dyDescent="0.35">
      <c r="AH1822" s="16" t="str">
        <f>IF(AND(B1822="Premier League",E1822="Live"),_xlfn.XLOOKUP(_xlfn.TEXTJOIN(" vs ",,C1822:D1822),Calendar!G:G,Calendar!B:B),IF(AND(B1822="Premier League",E1822="Highlights"),_xlfn.XLOOKUP(H1822,Calendar!O:O,Calendar!N:N,,-1),""))</f>
        <v/>
      </c>
      <c r="AI1822" s="61" t="str">
        <f>IF(AND(AH1822&lt;&gt;"",E1822="Live"),_xlfn.XLOOKUP(_xlfn.TEXTJOIN(" vs ",,C1822:D1822),Calendar!G:G,Calendar!K:K),"")</f>
        <v/>
      </c>
      <c r="AJ1822" s="61" t="str">
        <f>IF(AND(K1822&lt;&gt;"Match of the Day",K1822&lt;&gt;"Match of the Day 2",K1822&lt;&gt;"Match of the Day Repeat"),"",1+MAX($AJ$10:AJ1821))</f>
        <v/>
      </c>
    </row>
    <row r="1823" spans="34:36" x14ac:dyDescent="0.35">
      <c r="AH1823" s="16" t="str">
        <f>IF(AND(B1823="Premier League",E1823="Live"),_xlfn.XLOOKUP(_xlfn.TEXTJOIN(" vs ",,C1823:D1823),Calendar!G:G,Calendar!B:B),IF(AND(B1823="Premier League",E1823="Highlights"),_xlfn.XLOOKUP(H1823,Calendar!O:O,Calendar!N:N,,-1),""))</f>
        <v/>
      </c>
      <c r="AI1823" s="61" t="str">
        <f>IF(AND(AH1823&lt;&gt;"",E1823="Live"),_xlfn.XLOOKUP(_xlfn.TEXTJOIN(" vs ",,C1823:D1823),Calendar!G:G,Calendar!K:K),"")</f>
        <v/>
      </c>
      <c r="AJ1823" s="61" t="str">
        <f>IF(AND(K1823&lt;&gt;"Match of the Day",K1823&lt;&gt;"Match of the Day 2",K1823&lt;&gt;"Match of the Day Repeat"),"",1+MAX($AJ$10:AJ1822))</f>
        <v/>
      </c>
    </row>
    <row r="1824" spans="34:36" x14ac:dyDescent="0.35">
      <c r="AH1824" s="16" t="str">
        <f>IF(AND(B1824="Premier League",E1824="Live"),_xlfn.XLOOKUP(_xlfn.TEXTJOIN(" vs ",,C1824:D1824),Calendar!G:G,Calendar!B:B),IF(AND(B1824="Premier League",E1824="Highlights"),_xlfn.XLOOKUP(H1824,Calendar!O:O,Calendar!N:N,,-1),""))</f>
        <v/>
      </c>
      <c r="AI1824" s="61" t="str">
        <f>IF(AND(AH1824&lt;&gt;"",E1824="Live"),_xlfn.XLOOKUP(_xlfn.TEXTJOIN(" vs ",,C1824:D1824),Calendar!G:G,Calendar!K:K),"")</f>
        <v/>
      </c>
      <c r="AJ1824" s="61" t="str">
        <f>IF(AND(K1824&lt;&gt;"Match of the Day",K1824&lt;&gt;"Match of the Day 2",K1824&lt;&gt;"Match of the Day Repeat"),"",1+MAX($AJ$10:AJ1823))</f>
        <v/>
      </c>
    </row>
    <row r="1825" spans="34:36" x14ac:dyDescent="0.35">
      <c r="AH1825" s="16" t="str">
        <f>IF(AND(B1825="Premier League",E1825="Live"),_xlfn.XLOOKUP(_xlfn.TEXTJOIN(" vs ",,C1825:D1825),Calendar!G:G,Calendar!B:B),IF(AND(B1825="Premier League",E1825="Highlights"),_xlfn.XLOOKUP(H1825,Calendar!O:O,Calendar!N:N,,-1),""))</f>
        <v/>
      </c>
      <c r="AI1825" s="61" t="str">
        <f>IF(AND(AH1825&lt;&gt;"",E1825="Live"),_xlfn.XLOOKUP(_xlfn.TEXTJOIN(" vs ",,C1825:D1825),Calendar!G:G,Calendar!K:K),"")</f>
        <v/>
      </c>
      <c r="AJ1825" s="61" t="str">
        <f>IF(AND(K1825&lt;&gt;"Match of the Day",K1825&lt;&gt;"Match of the Day 2",K1825&lt;&gt;"Match of the Day Repeat"),"",1+MAX($AJ$10:AJ1824))</f>
        <v/>
      </c>
    </row>
    <row r="1826" spans="34:36" x14ac:dyDescent="0.35">
      <c r="AH1826" s="16" t="str">
        <f>IF(AND(B1826="Premier League",E1826="Live"),_xlfn.XLOOKUP(_xlfn.TEXTJOIN(" vs ",,C1826:D1826),Calendar!G:G,Calendar!B:B),IF(AND(B1826="Premier League",E1826="Highlights"),_xlfn.XLOOKUP(H1826,Calendar!O:O,Calendar!N:N,,-1),""))</f>
        <v/>
      </c>
      <c r="AI1826" s="61" t="str">
        <f>IF(AND(AH1826&lt;&gt;"",E1826="Live"),_xlfn.XLOOKUP(_xlfn.TEXTJOIN(" vs ",,C1826:D1826),Calendar!G:G,Calendar!K:K),"")</f>
        <v/>
      </c>
      <c r="AJ1826" s="61" t="str">
        <f>IF(AND(K1826&lt;&gt;"Match of the Day",K1826&lt;&gt;"Match of the Day 2",K1826&lt;&gt;"Match of the Day Repeat"),"",1+MAX($AJ$10:AJ1825))</f>
        <v/>
      </c>
    </row>
    <row r="1827" spans="34:36" x14ac:dyDescent="0.35">
      <c r="AH1827" s="16" t="str">
        <f>IF(AND(B1827="Premier League",E1827="Live"),_xlfn.XLOOKUP(_xlfn.TEXTJOIN(" vs ",,C1827:D1827),Calendar!G:G,Calendar!B:B),IF(AND(B1827="Premier League",E1827="Highlights"),_xlfn.XLOOKUP(H1827,Calendar!O:O,Calendar!N:N,,-1),""))</f>
        <v/>
      </c>
      <c r="AI1827" s="61" t="str">
        <f>IF(AND(AH1827&lt;&gt;"",E1827="Live"),_xlfn.XLOOKUP(_xlfn.TEXTJOIN(" vs ",,C1827:D1827),Calendar!G:G,Calendar!K:K),"")</f>
        <v/>
      </c>
      <c r="AJ1827" s="61" t="str">
        <f>IF(AND(K1827&lt;&gt;"Match of the Day",K1827&lt;&gt;"Match of the Day 2",K1827&lt;&gt;"Match of the Day Repeat"),"",1+MAX($AJ$10:AJ1826))</f>
        <v/>
      </c>
    </row>
    <row r="1828" spans="34:36" x14ac:dyDescent="0.35">
      <c r="AH1828" s="16" t="str">
        <f>IF(AND(B1828="Premier League",E1828="Live"),_xlfn.XLOOKUP(_xlfn.TEXTJOIN(" vs ",,C1828:D1828),Calendar!G:G,Calendar!B:B),IF(AND(B1828="Premier League",E1828="Highlights"),_xlfn.XLOOKUP(H1828,Calendar!O:O,Calendar!N:N,,-1),""))</f>
        <v/>
      </c>
      <c r="AI1828" s="61" t="str">
        <f>IF(AND(AH1828&lt;&gt;"",E1828="Live"),_xlfn.XLOOKUP(_xlfn.TEXTJOIN(" vs ",,C1828:D1828),Calendar!G:G,Calendar!K:K),"")</f>
        <v/>
      </c>
      <c r="AJ1828" s="61" t="str">
        <f>IF(AND(K1828&lt;&gt;"Match of the Day",K1828&lt;&gt;"Match of the Day 2",K1828&lt;&gt;"Match of the Day Repeat"),"",1+MAX($AJ$10:AJ1827))</f>
        <v/>
      </c>
    </row>
    <row r="1829" spans="34:36" x14ac:dyDescent="0.35">
      <c r="AH1829" s="16" t="str">
        <f>IF(AND(B1829="Premier League",E1829="Live"),_xlfn.XLOOKUP(_xlfn.TEXTJOIN(" vs ",,C1829:D1829),Calendar!G:G,Calendar!B:B),IF(AND(B1829="Premier League",E1829="Highlights"),_xlfn.XLOOKUP(H1829,Calendar!O:O,Calendar!N:N,,-1),""))</f>
        <v/>
      </c>
      <c r="AI1829" s="61" t="str">
        <f>IF(AND(AH1829&lt;&gt;"",E1829="Live"),_xlfn.XLOOKUP(_xlfn.TEXTJOIN(" vs ",,C1829:D1829),Calendar!G:G,Calendar!K:K),"")</f>
        <v/>
      </c>
      <c r="AJ1829" s="61" t="str">
        <f>IF(AND(K1829&lt;&gt;"Match of the Day",K1829&lt;&gt;"Match of the Day 2",K1829&lt;&gt;"Match of the Day Repeat"),"",1+MAX($AJ$10:AJ1828))</f>
        <v/>
      </c>
    </row>
    <row r="1830" spans="34:36" x14ac:dyDescent="0.35">
      <c r="AH1830" s="16" t="str">
        <f>IF(AND(B1830="Premier League",E1830="Live"),_xlfn.XLOOKUP(_xlfn.TEXTJOIN(" vs ",,C1830:D1830),Calendar!G:G,Calendar!B:B),IF(AND(B1830="Premier League",E1830="Highlights"),_xlfn.XLOOKUP(H1830,Calendar!O:O,Calendar!N:N,,-1),""))</f>
        <v/>
      </c>
      <c r="AI1830" s="61" t="str">
        <f>IF(AND(AH1830&lt;&gt;"",E1830="Live"),_xlfn.XLOOKUP(_xlfn.TEXTJOIN(" vs ",,C1830:D1830),Calendar!G:G,Calendar!K:K),"")</f>
        <v/>
      </c>
      <c r="AJ1830" s="61" t="str">
        <f>IF(AND(K1830&lt;&gt;"Match of the Day",K1830&lt;&gt;"Match of the Day 2",K1830&lt;&gt;"Match of the Day Repeat"),"",1+MAX($AJ$10:AJ1829))</f>
        <v/>
      </c>
    </row>
    <row r="1831" spans="34:36" x14ac:dyDescent="0.35">
      <c r="AH1831" s="16" t="str">
        <f>IF(AND(B1831="Premier League",E1831="Live"),_xlfn.XLOOKUP(_xlfn.TEXTJOIN(" vs ",,C1831:D1831),Calendar!G:G,Calendar!B:B),IF(AND(B1831="Premier League",E1831="Highlights"),_xlfn.XLOOKUP(H1831,Calendar!O:O,Calendar!N:N,,-1),""))</f>
        <v/>
      </c>
      <c r="AI1831" s="61" t="str">
        <f>IF(AND(AH1831&lt;&gt;"",E1831="Live"),_xlfn.XLOOKUP(_xlfn.TEXTJOIN(" vs ",,C1831:D1831),Calendar!G:G,Calendar!K:K),"")</f>
        <v/>
      </c>
      <c r="AJ1831" s="61" t="str">
        <f>IF(AND(K1831&lt;&gt;"Match of the Day",K1831&lt;&gt;"Match of the Day 2",K1831&lt;&gt;"Match of the Day Repeat"),"",1+MAX($AJ$10:AJ1830))</f>
        <v/>
      </c>
    </row>
    <row r="1832" spans="34:36" x14ac:dyDescent="0.35">
      <c r="AH1832" s="16" t="str">
        <f>IF(AND(B1832="Premier League",E1832="Live"),_xlfn.XLOOKUP(_xlfn.TEXTJOIN(" vs ",,C1832:D1832),Calendar!G:G,Calendar!B:B),IF(AND(B1832="Premier League",E1832="Highlights"),_xlfn.XLOOKUP(H1832,Calendar!O:O,Calendar!N:N,,-1),""))</f>
        <v/>
      </c>
      <c r="AI1832" s="61" t="str">
        <f>IF(AND(AH1832&lt;&gt;"",E1832="Live"),_xlfn.XLOOKUP(_xlfn.TEXTJOIN(" vs ",,C1832:D1832),Calendar!G:G,Calendar!K:K),"")</f>
        <v/>
      </c>
      <c r="AJ1832" s="61" t="str">
        <f>IF(AND(K1832&lt;&gt;"Match of the Day",K1832&lt;&gt;"Match of the Day 2",K1832&lt;&gt;"Match of the Day Repeat"),"",1+MAX($AJ$10:AJ1831))</f>
        <v/>
      </c>
    </row>
    <row r="1833" spans="34:36" x14ac:dyDescent="0.35">
      <c r="AH1833" s="16" t="str">
        <f>IF(AND(B1833="Premier League",E1833="Live"),_xlfn.XLOOKUP(_xlfn.TEXTJOIN(" vs ",,C1833:D1833),Calendar!G:G,Calendar!B:B),IF(AND(B1833="Premier League",E1833="Highlights"),_xlfn.XLOOKUP(H1833,Calendar!O:O,Calendar!N:N,,-1),""))</f>
        <v/>
      </c>
      <c r="AI1833" s="61" t="str">
        <f>IF(AND(AH1833&lt;&gt;"",E1833="Live"),_xlfn.XLOOKUP(_xlfn.TEXTJOIN(" vs ",,C1833:D1833),Calendar!G:G,Calendar!K:K),"")</f>
        <v/>
      </c>
      <c r="AJ1833" s="61" t="str">
        <f>IF(AND(K1833&lt;&gt;"Match of the Day",K1833&lt;&gt;"Match of the Day 2",K1833&lt;&gt;"Match of the Day Repeat"),"",1+MAX($AJ$10:AJ1832))</f>
        <v/>
      </c>
    </row>
    <row r="1834" spans="34:36" x14ac:dyDescent="0.35">
      <c r="AH1834" s="16" t="str">
        <f>IF(AND(B1834="Premier League",E1834="Live"),_xlfn.XLOOKUP(_xlfn.TEXTJOIN(" vs ",,C1834:D1834),Calendar!G:G,Calendar!B:B),IF(AND(B1834="Premier League",E1834="Highlights"),_xlfn.XLOOKUP(H1834,Calendar!O:O,Calendar!N:N,,-1),""))</f>
        <v/>
      </c>
      <c r="AI1834" s="61" t="str">
        <f>IF(AND(AH1834&lt;&gt;"",E1834="Live"),_xlfn.XLOOKUP(_xlfn.TEXTJOIN(" vs ",,C1834:D1834),Calendar!G:G,Calendar!K:K),"")</f>
        <v/>
      </c>
      <c r="AJ1834" s="61" t="str">
        <f>IF(AND(K1834&lt;&gt;"Match of the Day",K1834&lt;&gt;"Match of the Day 2",K1834&lt;&gt;"Match of the Day Repeat"),"",1+MAX($AJ$10:AJ1833))</f>
        <v/>
      </c>
    </row>
    <row r="1835" spans="34:36" x14ac:dyDescent="0.35">
      <c r="AH1835" s="16" t="str">
        <f>IF(AND(B1835="Premier League",E1835="Live"),_xlfn.XLOOKUP(_xlfn.TEXTJOIN(" vs ",,C1835:D1835),Calendar!G:G,Calendar!B:B),IF(AND(B1835="Premier League",E1835="Highlights"),_xlfn.XLOOKUP(H1835,Calendar!O:O,Calendar!N:N,,-1),""))</f>
        <v/>
      </c>
      <c r="AI1835" s="61" t="str">
        <f>IF(AND(AH1835&lt;&gt;"",E1835="Live"),_xlfn.XLOOKUP(_xlfn.TEXTJOIN(" vs ",,C1835:D1835),Calendar!G:G,Calendar!K:K),"")</f>
        <v/>
      </c>
      <c r="AJ1835" s="61" t="str">
        <f>IF(AND(K1835&lt;&gt;"Match of the Day",K1835&lt;&gt;"Match of the Day 2",K1835&lt;&gt;"Match of the Day Repeat"),"",1+MAX($AJ$10:AJ1834))</f>
        <v/>
      </c>
    </row>
    <row r="1836" spans="34:36" x14ac:dyDescent="0.35">
      <c r="AH1836" s="16" t="str">
        <f>IF(AND(B1836="Premier League",E1836="Live"),_xlfn.XLOOKUP(_xlfn.TEXTJOIN(" vs ",,C1836:D1836),Calendar!G:G,Calendar!B:B),IF(AND(B1836="Premier League",E1836="Highlights"),_xlfn.XLOOKUP(H1836,Calendar!O:O,Calendar!N:N,,-1),""))</f>
        <v/>
      </c>
      <c r="AI1836" s="61" t="str">
        <f>IF(AND(AH1836&lt;&gt;"",E1836="Live"),_xlfn.XLOOKUP(_xlfn.TEXTJOIN(" vs ",,C1836:D1836),Calendar!G:G,Calendar!K:K),"")</f>
        <v/>
      </c>
      <c r="AJ1836" s="61" t="str">
        <f>IF(AND(K1836&lt;&gt;"Match of the Day",K1836&lt;&gt;"Match of the Day 2",K1836&lt;&gt;"Match of the Day Repeat"),"",1+MAX($AJ$10:AJ1835))</f>
        <v/>
      </c>
    </row>
    <row r="1837" spans="34:36" x14ac:dyDescent="0.35">
      <c r="AH1837" s="16" t="str">
        <f>IF(AND(B1837="Premier League",E1837="Live"),_xlfn.XLOOKUP(_xlfn.TEXTJOIN(" vs ",,C1837:D1837),Calendar!G:G,Calendar!B:B),IF(AND(B1837="Premier League",E1837="Highlights"),_xlfn.XLOOKUP(H1837,Calendar!O:O,Calendar!N:N,,-1),""))</f>
        <v/>
      </c>
      <c r="AI1837" s="61" t="str">
        <f>IF(AND(AH1837&lt;&gt;"",E1837="Live"),_xlfn.XLOOKUP(_xlfn.TEXTJOIN(" vs ",,C1837:D1837),Calendar!G:G,Calendar!K:K),"")</f>
        <v/>
      </c>
      <c r="AJ1837" s="61" t="str">
        <f>IF(AND(K1837&lt;&gt;"Match of the Day",K1837&lt;&gt;"Match of the Day 2",K1837&lt;&gt;"Match of the Day Repeat"),"",1+MAX($AJ$10:AJ1836))</f>
        <v/>
      </c>
    </row>
    <row r="1838" spans="34:36" x14ac:dyDescent="0.35">
      <c r="AH1838" s="16" t="str">
        <f>IF(AND(B1838="Premier League",E1838="Live"),_xlfn.XLOOKUP(_xlfn.TEXTJOIN(" vs ",,C1838:D1838),Calendar!G:G,Calendar!B:B),IF(AND(B1838="Premier League",E1838="Highlights"),_xlfn.XLOOKUP(H1838,Calendar!O:O,Calendar!N:N,,-1),""))</f>
        <v/>
      </c>
      <c r="AI1838" s="61" t="str">
        <f>IF(AND(AH1838&lt;&gt;"",E1838="Live"),_xlfn.XLOOKUP(_xlfn.TEXTJOIN(" vs ",,C1838:D1838),Calendar!G:G,Calendar!K:K),"")</f>
        <v/>
      </c>
      <c r="AJ1838" s="61" t="str">
        <f>IF(AND(K1838&lt;&gt;"Match of the Day",K1838&lt;&gt;"Match of the Day 2",K1838&lt;&gt;"Match of the Day Repeat"),"",1+MAX($AJ$10:AJ1837))</f>
        <v/>
      </c>
    </row>
    <row r="1839" spans="34:36" x14ac:dyDescent="0.35">
      <c r="AH1839" s="16" t="str">
        <f>IF(AND(B1839="Premier League",E1839="Live"),_xlfn.XLOOKUP(_xlfn.TEXTJOIN(" vs ",,C1839:D1839),Calendar!G:G,Calendar!B:B),IF(AND(B1839="Premier League",E1839="Highlights"),_xlfn.XLOOKUP(H1839,Calendar!O:O,Calendar!N:N,,-1),""))</f>
        <v/>
      </c>
      <c r="AI1839" s="61" t="str">
        <f>IF(AND(AH1839&lt;&gt;"",E1839="Live"),_xlfn.XLOOKUP(_xlfn.TEXTJOIN(" vs ",,C1839:D1839),Calendar!G:G,Calendar!K:K),"")</f>
        <v/>
      </c>
      <c r="AJ1839" s="61" t="str">
        <f>IF(AND(K1839&lt;&gt;"Match of the Day",K1839&lt;&gt;"Match of the Day 2",K1839&lt;&gt;"Match of the Day Repeat"),"",1+MAX($AJ$10:AJ1838))</f>
        <v/>
      </c>
    </row>
    <row r="1840" spans="34:36" x14ac:dyDescent="0.35">
      <c r="AH1840" s="16" t="str">
        <f>IF(AND(B1840="Premier League",E1840="Live"),_xlfn.XLOOKUP(_xlfn.TEXTJOIN(" vs ",,C1840:D1840),Calendar!G:G,Calendar!B:B),IF(AND(B1840="Premier League",E1840="Highlights"),_xlfn.XLOOKUP(H1840,Calendar!O:O,Calendar!N:N,,-1),""))</f>
        <v/>
      </c>
      <c r="AI1840" s="61" t="str">
        <f>IF(AND(AH1840&lt;&gt;"",E1840="Live"),_xlfn.XLOOKUP(_xlfn.TEXTJOIN(" vs ",,C1840:D1840),Calendar!G:G,Calendar!K:K),"")</f>
        <v/>
      </c>
      <c r="AJ1840" s="61" t="str">
        <f>IF(AND(K1840&lt;&gt;"Match of the Day",K1840&lt;&gt;"Match of the Day 2",K1840&lt;&gt;"Match of the Day Repeat"),"",1+MAX($AJ$10:AJ1839))</f>
        <v/>
      </c>
    </row>
    <row r="1841" spans="34:36" x14ac:dyDescent="0.35">
      <c r="AH1841" s="16" t="str">
        <f>IF(AND(B1841="Premier League",E1841="Live"),_xlfn.XLOOKUP(_xlfn.TEXTJOIN(" vs ",,C1841:D1841),Calendar!G:G,Calendar!B:B),IF(AND(B1841="Premier League",E1841="Highlights"),_xlfn.XLOOKUP(H1841,Calendar!O:O,Calendar!N:N,,-1),""))</f>
        <v/>
      </c>
      <c r="AI1841" s="61" t="str">
        <f>IF(AND(AH1841&lt;&gt;"",E1841="Live"),_xlfn.XLOOKUP(_xlfn.TEXTJOIN(" vs ",,C1841:D1841),Calendar!G:G,Calendar!K:K),"")</f>
        <v/>
      </c>
      <c r="AJ1841" s="61" t="str">
        <f>IF(AND(K1841&lt;&gt;"Match of the Day",K1841&lt;&gt;"Match of the Day 2",K1841&lt;&gt;"Match of the Day Repeat"),"",1+MAX($AJ$10:AJ1840))</f>
        <v/>
      </c>
    </row>
    <row r="1842" spans="34:36" x14ac:dyDescent="0.35">
      <c r="AH1842" s="16" t="str">
        <f>IF(AND(B1842="Premier League",E1842="Live"),_xlfn.XLOOKUP(_xlfn.TEXTJOIN(" vs ",,C1842:D1842),Calendar!G:G,Calendar!B:B),IF(AND(B1842="Premier League",E1842="Highlights"),_xlfn.XLOOKUP(H1842,Calendar!O:O,Calendar!N:N,,-1),""))</f>
        <v/>
      </c>
      <c r="AI1842" s="61" t="str">
        <f>IF(AND(AH1842&lt;&gt;"",E1842="Live"),_xlfn.XLOOKUP(_xlfn.TEXTJOIN(" vs ",,C1842:D1842),Calendar!G:G,Calendar!K:K),"")</f>
        <v/>
      </c>
      <c r="AJ1842" s="61" t="str">
        <f>IF(AND(K1842&lt;&gt;"Match of the Day",K1842&lt;&gt;"Match of the Day 2",K1842&lt;&gt;"Match of the Day Repeat"),"",1+MAX($AJ$10:AJ1841))</f>
        <v/>
      </c>
    </row>
    <row r="1843" spans="34:36" x14ac:dyDescent="0.35">
      <c r="AH1843" s="16" t="str">
        <f>IF(AND(B1843="Premier League",E1843="Live"),_xlfn.XLOOKUP(_xlfn.TEXTJOIN(" vs ",,C1843:D1843),Calendar!G:G,Calendar!B:B),IF(AND(B1843="Premier League",E1843="Highlights"),_xlfn.XLOOKUP(H1843,Calendar!O:O,Calendar!N:N,,-1),""))</f>
        <v/>
      </c>
      <c r="AI1843" s="61" t="str">
        <f>IF(AND(AH1843&lt;&gt;"",E1843="Live"),_xlfn.XLOOKUP(_xlfn.TEXTJOIN(" vs ",,C1843:D1843),Calendar!G:G,Calendar!K:K),"")</f>
        <v/>
      </c>
      <c r="AJ1843" s="61" t="str">
        <f>IF(AND(K1843&lt;&gt;"Match of the Day",K1843&lt;&gt;"Match of the Day 2",K1843&lt;&gt;"Match of the Day Repeat"),"",1+MAX($AJ$10:AJ1842))</f>
        <v/>
      </c>
    </row>
    <row r="1844" spans="34:36" x14ac:dyDescent="0.35">
      <c r="AH1844" s="16" t="str">
        <f>IF(AND(B1844="Premier League",E1844="Live"),_xlfn.XLOOKUP(_xlfn.TEXTJOIN(" vs ",,C1844:D1844),Calendar!G:G,Calendar!B:B),IF(AND(B1844="Premier League",E1844="Highlights"),_xlfn.XLOOKUP(H1844,Calendar!O:O,Calendar!N:N,,-1),""))</f>
        <v/>
      </c>
      <c r="AI1844" s="61" t="str">
        <f>IF(AND(AH1844&lt;&gt;"",E1844="Live"),_xlfn.XLOOKUP(_xlfn.TEXTJOIN(" vs ",,C1844:D1844),Calendar!G:G,Calendar!K:K),"")</f>
        <v/>
      </c>
      <c r="AJ1844" s="61" t="str">
        <f>IF(AND(K1844&lt;&gt;"Match of the Day",K1844&lt;&gt;"Match of the Day 2",K1844&lt;&gt;"Match of the Day Repeat"),"",1+MAX($AJ$10:AJ1843))</f>
        <v/>
      </c>
    </row>
    <row r="1845" spans="34:36" x14ac:dyDescent="0.35">
      <c r="AH1845" s="16" t="str">
        <f>IF(AND(B1845="Premier League",E1845="Live"),_xlfn.XLOOKUP(_xlfn.TEXTJOIN(" vs ",,C1845:D1845),Calendar!G:G,Calendar!B:B),IF(AND(B1845="Premier League",E1845="Highlights"),_xlfn.XLOOKUP(H1845,Calendar!O:O,Calendar!N:N,,-1),""))</f>
        <v/>
      </c>
      <c r="AI1845" s="61" t="str">
        <f>IF(AND(AH1845&lt;&gt;"",E1845="Live"),_xlfn.XLOOKUP(_xlfn.TEXTJOIN(" vs ",,C1845:D1845),Calendar!G:G,Calendar!K:K),"")</f>
        <v/>
      </c>
      <c r="AJ1845" s="61" t="str">
        <f>IF(AND(K1845&lt;&gt;"Match of the Day",K1845&lt;&gt;"Match of the Day 2",K1845&lt;&gt;"Match of the Day Repeat"),"",1+MAX($AJ$10:AJ1844))</f>
        <v/>
      </c>
    </row>
    <row r="1846" spans="34:36" x14ac:dyDescent="0.35">
      <c r="AH1846" s="16" t="str">
        <f>IF(AND(B1846="Premier League",E1846="Live"),_xlfn.XLOOKUP(_xlfn.TEXTJOIN(" vs ",,C1846:D1846),Calendar!G:G,Calendar!B:B),IF(AND(B1846="Premier League",E1846="Highlights"),_xlfn.XLOOKUP(H1846,Calendar!O:O,Calendar!N:N,,-1),""))</f>
        <v/>
      </c>
      <c r="AI1846" s="61" t="str">
        <f>IF(AND(AH1846&lt;&gt;"",E1846="Live"),_xlfn.XLOOKUP(_xlfn.TEXTJOIN(" vs ",,C1846:D1846),Calendar!G:G,Calendar!K:K),"")</f>
        <v/>
      </c>
      <c r="AJ1846" s="61" t="str">
        <f>IF(AND(K1846&lt;&gt;"Match of the Day",K1846&lt;&gt;"Match of the Day 2",K1846&lt;&gt;"Match of the Day Repeat"),"",1+MAX($AJ$10:AJ1845))</f>
        <v/>
      </c>
    </row>
    <row r="1847" spans="34:36" x14ac:dyDescent="0.35">
      <c r="AH1847" s="16" t="str">
        <f>IF(AND(B1847="Premier League",E1847="Live"),_xlfn.XLOOKUP(_xlfn.TEXTJOIN(" vs ",,C1847:D1847),Calendar!G:G,Calendar!B:B),IF(AND(B1847="Premier League",E1847="Highlights"),_xlfn.XLOOKUP(H1847,Calendar!O:O,Calendar!N:N,,-1),""))</f>
        <v/>
      </c>
      <c r="AI1847" s="61" t="str">
        <f>IF(AND(AH1847&lt;&gt;"",E1847="Live"),_xlfn.XLOOKUP(_xlfn.TEXTJOIN(" vs ",,C1847:D1847),Calendar!G:G,Calendar!K:K),"")</f>
        <v/>
      </c>
      <c r="AJ1847" s="61" t="str">
        <f>IF(AND(K1847&lt;&gt;"Match of the Day",K1847&lt;&gt;"Match of the Day 2",K1847&lt;&gt;"Match of the Day Repeat"),"",1+MAX($AJ$10:AJ1846))</f>
        <v/>
      </c>
    </row>
    <row r="1848" spans="34:36" x14ac:dyDescent="0.35">
      <c r="AH1848" s="16" t="str">
        <f>IF(AND(B1848="Premier League",E1848="Live"),_xlfn.XLOOKUP(_xlfn.TEXTJOIN(" vs ",,C1848:D1848),Calendar!G:G,Calendar!B:B),IF(AND(B1848="Premier League",E1848="Highlights"),_xlfn.XLOOKUP(H1848,Calendar!O:O,Calendar!N:N,,-1),""))</f>
        <v/>
      </c>
      <c r="AI1848" s="61" t="str">
        <f>IF(AND(AH1848&lt;&gt;"",E1848="Live"),_xlfn.XLOOKUP(_xlfn.TEXTJOIN(" vs ",,C1848:D1848),Calendar!G:G,Calendar!K:K),"")</f>
        <v/>
      </c>
      <c r="AJ1848" s="61" t="str">
        <f>IF(AND(K1848&lt;&gt;"Match of the Day",K1848&lt;&gt;"Match of the Day 2",K1848&lt;&gt;"Match of the Day Repeat"),"",1+MAX($AJ$10:AJ1847))</f>
        <v/>
      </c>
    </row>
    <row r="1849" spans="34:36" x14ac:dyDescent="0.35">
      <c r="AH1849" s="16" t="str">
        <f>IF(AND(B1849="Premier League",E1849="Live"),_xlfn.XLOOKUP(_xlfn.TEXTJOIN(" vs ",,C1849:D1849),Calendar!G:G,Calendar!B:B),IF(AND(B1849="Premier League",E1849="Highlights"),_xlfn.XLOOKUP(H1849,Calendar!O:O,Calendar!N:N,,-1),""))</f>
        <v/>
      </c>
      <c r="AI1849" s="61" t="str">
        <f>IF(AND(AH1849&lt;&gt;"",E1849="Live"),_xlfn.XLOOKUP(_xlfn.TEXTJOIN(" vs ",,C1849:D1849),Calendar!G:G,Calendar!K:K),"")</f>
        <v/>
      </c>
      <c r="AJ1849" s="61" t="str">
        <f>IF(AND(K1849&lt;&gt;"Match of the Day",K1849&lt;&gt;"Match of the Day 2",K1849&lt;&gt;"Match of the Day Repeat"),"",1+MAX($AJ$10:AJ1848))</f>
        <v/>
      </c>
    </row>
    <row r="1850" spans="34:36" x14ac:dyDescent="0.35">
      <c r="AH1850" s="16" t="str">
        <f>IF(AND(B1850="Premier League",E1850="Live"),_xlfn.XLOOKUP(_xlfn.TEXTJOIN(" vs ",,C1850:D1850),Calendar!G:G,Calendar!B:B),IF(AND(B1850="Premier League",E1850="Highlights"),_xlfn.XLOOKUP(H1850,Calendar!O:O,Calendar!N:N,,-1),""))</f>
        <v/>
      </c>
      <c r="AI1850" s="61" t="str">
        <f>IF(AND(AH1850&lt;&gt;"",E1850="Live"),_xlfn.XLOOKUP(_xlfn.TEXTJOIN(" vs ",,C1850:D1850),Calendar!G:G,Calendar!K:K),"")</f>
        <v/>
      </c>
      <c r="AJ1850" s="61" t="str">
        <f>IF(AND(K1850&lt;&gt;"Match of the Day",K1850&lt;&gt;"Match of the Day 2",K1850&lt;&gt;"Match of the Day Repeat"),"",1+MAX($AJ$10:AJ1849))</f>
        <v/>
      </c>
    </row>
    <row r="1851" spans="34:36" x14ac:dyDescent="0.35">
      <c r="AH1851" s="16" t="str">
        <f>IF(AND(B1851="Premier League",E1851="Live"),_xlfn.XLOOKUP(_xlfn.TEXTJOIN(" vs ",,C1851:D1851),Calendar!G:G,Calendar!B:B),IF(AND(B1851="Premier League",E1851="Highlights"),_xlfn.XLOOKUP(H1851,Calendar!O:O,Calendar!N:N,,-1),""))</f>
        <v/>
      </c>
      <c r="AI1851" s="61" t="str">
        <f>IF(AND(AH1851&lt;&gt;"",E1851="Live"),_xlfn.XLOOKUP(_xlfn.TEXTJOIN(" vs ",,C1851:D1851),Calendar!G:G,Calendar!K:K),"")</f>
        <v/>
      </c>
      <c r="AJ1851" s="61" t="str">
        <f>IF(AND(K1851&lt;&gt;"Match of the Day",K1851&lt;&gt;"Match of the Day 2",K1851&lt;&gt;"Match of the Day Repeat"),"",1+MAX($AJ$10:AJ1850))</f>
        <v/>
      </c>
    </row>
    <row r="1852" spans="34:36" x14ac:dyDescent="0.35">
      <c r="AH1852" s="16" t="str">
        <f>IF(AND(B1852="Premier League",E1852="Live"),_xlfn.XLOOKUP(_xlfn.TEXTJOIN(" vs ",,C1852:D1852),Calendar!G:G,Calendar!B:B),IF(AND(B1852="Premier League",E1852="Highlights"),_xlfn.XLOOKUP(H1852,Calendar!O:O,Calendar!N:N,,-1),""))</f>
        <v/>
      </c>
      <c r="AI1852" s="61" t="str">
        <f>IF(AND(AH1852&lt;&gt;"",E1852="Live"),_xlfn.XLOOKUP(_xlfn.TEXTJOIN(" vs ",,C1852:D1852),Calendar!G:G,Calendar!K:K),"")</f>
        <v/>
      </c>
      <c r="AJ1852" s="61" t="str">
        <f>IF(AND(K1852&lt;&gt;"Match of the Day",K1852&lt;&gt;"Match of the Day 2",K1852&lt;&gt;"Match of the Day Repeat"),"",1+MAX($AJ$10:AJ1851))</f>
        <v/>
      </c>
    </row>
    <row r="1853" spans="34:36" x14ac:dyDescent="0.35">
      <c r="AH1853" s="16" t="str">
        <f>IF(AND(B1853="Premier League",E1853="Live"),_xlfn.XLOOKUP(_xlfn.TEXTJOIN(" vs ",,C1853:D1853),Calendar!G:G,Calendar!B:B),IF(AND(B1853="Premier League",E1853="Highlights"),_xlfn.XLOOKUP(H1853,Calendar!O:O,Calendar!N:N,,-1),""))</f>
        <v/>
      </c>
      <c r="AI1853" s="61" t="str">
        <f>IF(AND(AH1853&lt;&gt;"",E1853="Live"),_xlfn.XLOOKUP(_xlfn.TEXTJOIN(" vs ",,C1853:D1853),Calendar!G:G,Calendar!K:K),"")</f>
        <v/>
      </c>
      <c r="AJ1853" s="61" t="str">
        <f>IF(AND(K1853&lt;&gt;"Match of the Day",K1853&lt;&gt;"Match of the Day 2",K1853&lt;&gt;"Match of the Day Repeat"),"",1+MAX($AJ$10:AJ1852))</f>
        <v/>
      </c>
    </row>
    <row r="1854" spans="34:36" x14ac:dyDescent="0.35">
      <c r="AH1854" s="16" t="str">
        <f>IF(AND(B1854="Premier League",E1854="Live"),_xlfn.XLOOKUP(_xlfn.TEXTJOIN(" vs ",,C1854:D1854),Calendar!G:G,Calendar!B:B),IF(AND(B1854="Premier League",E1854="Highlights"),_xlfn.XLOOKUP(H1854,Calendar!O:O,Calendar!N:N,,-1),""))</f>
        <v/>
      </c>
      <c r="AI1854" s="61" t="str">
        <f>IF(AND(AH1854&lt;&gt;"",E1854="Live"),_xlfn.XLOOKUP(_xlfn.TEXTJOIN(" vs ",,C1854:D1854),Calendar!G:G,Calendar!K:K),"")</f>
        <v/>
      </c>
      <c r="AJ1854" s="61" t="str">
        <f>IF(AND(K1854&lt;&gt;"Match of the Day",K1854&lt;&gt;"Match of the Day 2",K1854&lt;&gt;"Match of the Day Repeat"),"",1+MAX($AJ$10:AJ1853))</f>
        <v/>
      </c>
    </row>
    <row r="1855" spans="34:36" x14ac:dyDescent="0.35">
      <c r="AH1855" s="16" t="str">
        <f>IF(AND(B1855="Premier League",E1855="Live"),_xlfn.XLOOKUP(_xlfn.TEXTJOIN(" vs ",,C1855:D1855),Calendar!G:G,Calendar!B:B),IF(AND(B1855="Premier League",E1855="Highlights"),_xlfn.XLOOKUP(H1855,Calendar!O:O,Calendar!N:N,,-1),""))</f>
        <v/>
      </c>
      <c r="AI1855" s="61" t="str">
        <f>IF(AND(AH1855&lt;&gt;"",E1855="Live"),_xlfn.XLOOKUP(_xlfn.TEXTJOIN(" vs ",,C1855:D1855),Calendar!G:G,Calendar!K:K),"")</f>
        <v/>
      </c>
      <c r="AJ1855" s="61" t="str">
        <f>IF(AND(K1855&lt;&gt;"Match of the Day",K1855&lt;&gt;"Match of the Day 2",K1855&lt;&gt;"Match of the Day Repeat"),"",1+MAX($AJ$10:AJ1854))</f>
        <v/>
      </c>
    </row>
    <row r="1856" spans="34:36" x14ac:dyDescent="0.35">
      <c r="AH1856" s="16" t="str">
        <f>IF(AND(B1856="Premier League",E1856="Live"),_xlfn.XLOOKUP(_xlfn.TEXTJOIN(" vs ",,C1856:D1856),Calendar!G:G,Calendar!B:B),IF(AND(B1856="Premier League",E1856="Highlights"),_xlfn.XLOOKUP(H1856,Calendar!O:O,Calendar!N:N,,-1),""))</f>
        <v/>
      </c>
      <c r="AI1856" s="61" t="str">
        <f>IF(AND(AH1856&lt;&gt;"",E1856="Live"),_xlfn.XLOOKUP(_xlfn.TEXTJOIN(" vs ",,C1856:D1856),Calendar!G:G,Calendar!K:K),"")</f>
        <v/>
      </c>
      <c r="AJ1856" s="61" t="str">
        <f>IF(AND(K1856&lt;&gt;"Match of the Day",K1856&lt;&gt;"Match of the Day 2",K1856&lt;&gt;"Match of the Day Repeat"),"",1+MAX($AJ$10:AJ1855))</f>
        <v/>
      </c>
    </row>
    <row r="1857" spans="34:36" x14ac:dyDescent="0.35">
      <c r="AH1857" s="16" t="str">
        <f>IF(AND(B1857="Premier League",E1857="Live"),_xlfn.XLOOKUP(_xlfn.TEXTJOIN(" vs ",,C1857:D1857),Calendar!G:G,Calendar!B:B),IF(AND(B1857="Premier League",E1857="Highlights"),_xlfn.XLOOKUP(H1857,Calendar!O:O,Calendar!N:N,,-1),""))</f>
        <v/>
      </c>
      <c r="AI1857" s="61" t="str">
        <f>IF(AND(AH1857&lt;&gt;"",E1857="Live"),_xlfn.XLOOKUP(_xlfn.TEXTJOIN(" vs ",,C1857:D1857),Calendar!G:G,Calendar!K:K),"")</f>
        <v/>
      </c>
      <c r="AJ1857" s="61" t="str">
        <f>IF(AND(K1857&lt;&gt;"Match of the Day",K1857&lt;&gt;"Match of the Day 2",K1857&lt;&gt;"Match of the Day Repeat"),"",1+MAX($AJ$10:AJ1856))</f>
        <v/>
      </c>
    </row>
    <row r="1858" spans="34:36" x14ac:dyDescent="0.35">
      <c r="AH1858" s="16" t="str">
        <f>IF(AND(B1858="Premier League",E1858="Live"),_xlfn.XLOOKUP(_xlfn.TEXTJOIN(" vs ",,C1858:D1858),Calendar!G:G,Calendar!B:B),IF(AND(B1858="Premier League",E1858="Highlights"),_xlfn.XLOOKUP(H1858,Calendar!O:O,Calendar!N:N,,-1),""))</f>
        <v/>
      </c>
      <c r="AI1858" s="61" t="str">
        <f>IF(AND(AH1858&lt;&gt;"",E1858="Live"),_xlfn.XLOOKUP(_xlfn.TEXTJOIN(" vs ",,C1858:D1858),Calendar!G:G,Calendar!K:K),"")</f>
        <v/>
      </c>
      <c r="AJ1858" s="61" t="str">
        <f>IF(AND(K1858&lt;&gt;"Match of the Day",K1858&lt;&gt;"Match of the Day 2",K1858&lt;&gt;"Match of the Day Repeat"),"",1+MAX($AJ$10:AJ1857))</f>
        <v/>
      </c>
    </row>
    <row r="1859" spans="34:36" x14ac:dyDescent="0.35">
      <c r="AH1859" s="16" t="str">
        <f>IF(AND(B1859="Premier League",E1859="Live"),_xlfn.XLOOKUP(_xlfn.TEXTJOIN(" vs ",,C1859:D1859),Calendar!G:G,Calendar!B:B),IF(AND(B1859="Premier League",E1859="Highlights"),_xlfn.XLOOKUP(H1859,Calendar!O:O,Calendar!N:N,,-1),""))</f>
        <v/>
      </c>
      <c r="AI1859" s="61" t="str">
        <f>IF(AND(AH1859&lt;&gt;"",E1859="Live"),_xlfn.XLOOKUP(_xlfn.TEXTJOIN(" vs ",,C1859:D1859),Calendar!G:G,Calendar!K:K),"")</f>
        <v/>
      </c>
      <c r="AJ1859" s="61" t="str">
        <f>IF(AND(K1859&lt;&gt;"Match of the Day",K1859&lt;&gt;"Match of the Day 2",K1859&lt;&gt;"Match of the Day Repeat"),"",1+MAX($AJ$10:AJ1858))</f>
        <v/>
      </c>
    </row>
    <row r="1860" spans="34:36" x14ac:dyDescent="0.35">
      <c r="AH1860" s="16" t="str">
        <f>IF(AND(B1860="Premier League",E1860="Live"),_xlfn.XLOOKUP(_xlfn.TEXTJOIN(" vs ",,C1860:D1860),Calendar!G:G,Calendar!B:B),IF(AND(B1860="Premier League",E1860="Highlights"),_xlfn.XLOOKUP(H1860,Calendar!O:O,Calendar!N:N,,-1),""))</f>
        <v/>
      </c>
      <c r="AI1860" s="61" t="str">
        <f>IF(AND(AH1860&lt;&gt;"",E1860="Live"),_xlfn.XLOOKUP(_xlfn.TEXTJOIN(" vs ",,C1860:D1860),Calendar!G:G,Calendar!K:K),"")</f>
        <v/>
      </c>
      <c r="AJ1860" s="61" t="str">
        <f>IF(AND(K1860&lt;&gt;"Match of the Day",K1860&lt;&gt;"Match of the Day 2",K1860&lt;&gt;"Match of the Day Repeat"),"",1+MAX($AJ$10:AJ1859))</f>
        <v/>
      </c>
    </row>
    <row r="1861" spans="34:36" x14ac:dyDescent="0.35">
      <c r="AH1861" s="16" t="str">
        <f>IF(AND(B1861="Premier League",E1861="Live"),_xlfn.XLOOKUP(_xlfn.TEXTJOIN(" vs ",,C1861:D1861),Calendar!G:G,Calendar!B:B),IF(AND(B1861="Premier League",E1861="Highlights"),_xlfn.XLOOKUP(H1861,Calendar!O:O,Calendar!N:N,,-1),""))</f>
        <v/>
      </c>
      <c r="AI1861" s="61" t="str">
        <f>IF(AND(AH1861&lt;&gt;"",E1861="Live"),_xlfn.XLOOKUP(_xlfn.TEXTJOIN(" vs ",,C1861:D1861),Calendar!G:G,Calendar!K:K),"")</f>
        <v/>
      </c>
      <c r="AJ1861" s="61" t="str">
        <f>IF(AND(K1861&lt;&gt;"Match of the Day",K1861&lt;&gt;"Match of the Day 2",K1861&lt;&gt;"Match of the Day Repeat"),"",1+MAX($AJ$10:AJ1860))</f>
        <v/>
      </c>
    </row>
    <row r="1862" spans="34:36" x14ac:dyDescent="0.35">
      <c r="AH1862" s="16" t="str">
        <f>IF(AND(B1862="Premier League",E1862="Live"),_xlfn.XLOOKUP(_xlfn.TEXTJOIN(" vs ",,C1862:D1862),Calendar!G:G,Calendar!B:B),IF(AND(B1862="Premier League",E1862="Highlights"),_xlfn.XLOOKUP(H1862,Calendar!O:O,Calendar!N:N,,-1),""))</f>
        <v/>
      </c>
      <c r="AI1862" s="61" t="str">
        <f>IF(AND(AH1862&lt;&gt;"",E1862="Live"),_xlfn.XLOOKUP(_xlfn.TEXTJOIN(" vs ",,C1862:D1862),Calendar!G:G,Calendar!K:K),"")</f>
        <v/>
      </c>
      <c r="AJ1862" s="61" t="str">
        <f>IF(AND(K1862&lt;&gt;"Match of the Day",K1862&lt;&gt;"Match of the Day 2",K1862&lt;&gt;"Match of the Day Repeat"),"",1+MAX($AJ$10:AJ1861))</f>
        <v/>
      </c>
    </row>
    <row r="1863" spans="34:36" x14ac:dyDescent="0.35">
      <c r="AH1863" s="16" t="str">
        <f>IF(AND(B1863="Premier League",E1863="Live"),_xlfn.XLOOKUP(_xlfn.TEXTJOIN(" vs ",,C1863:D1863),Calendar!G:G,Calendar!B:B),IF(AND(B1863="Premier League",E1863="Highlights"),_xlfn.XLOOKUP(H1863,Calendar!O:O,Calendar!N:N,,-1),""))</f>
        <v/>
      </c>
      <c r="AI1863" s="61" t="str">
        <f>IF(AND(AH1863&lt;&gt;"",E1863="Live"),_xlfn.XLOOKUP(_xlfn.TEXTJOIN(" vs ",,C1863:D1863),Calendar!G:G,Calendar!K:K),"")</f>
        <v/>
      </c>
      <c r="AJ1863" s="61" t="str">
        <f>IF(AND(K1863&lt;&gt;"Match of the Day",K1863&lt;&gt;"Match of the Day 2",K1863&lt;&gt;"Match of the Day Repeat"),"",1+MAX($AJ$10:AJ1862))</f>
        <v/>
      </c>
    </row>
    <row r="1864" spans="34:36" x14ac:dyDescent="0.35">
      <c r="AH1864" s="16" t="str">
        <f>IF(AND(B1864="Premier League",E1864="Live"),_xlfn.XLOOKUP(_xlfn.TEXTJOIN(" vs ",,C1864:D1864),Calendar!G:G,Calendar!B:B),IF(AND(B1864="Premier League",E1864="Highlights"),_xlfn.XLOOKUP(H1864,Calendar!O:O,Calendar!N:N,,-1),""))</f>
        <v/>
      </c>
      <c r="AI1864" s="61" t="str">
        <f>IF(AND(AH1864&lt;&gt;"",E1864="Live"),_xlfn.XLOOKUP(_xlfn.TEXTJOIN(" vs ",,C1864:D1864),Calendar!G:G,Calendar!K:K),"")</f>
        <v/>
      </c>
      <c r="AJ1864" s="61" t="str">
        <f>IF(AND(K1864&lt;&gt;"Match of the Day",K1864&lt;&gt;"Match of the Day 2",K1864&lt;&gt;"Match of the Day Repeat"),"",1+MAX($AJ$10:AJ1863))</f>
        <v/>
      </c>
    </row>
    <row r="1865" spans="34:36" x14ac:dyDescent="0.35">
      <c r="AH1865" s="16" t="str">
        <f>IF(AND(B1865="Premier League",E1865="Live"),_xlfn.XLOOKUP(_xlfn.TEXTJOIN(" vs ",,C1865:D1865),Calendar!G:G,Calendar!B:B),IF(AND(B1865="Premier League",E1865="Highlights"),_xlfn.XLOOKUP(H1865,Calendar!O:O,Calendar!N:N,,-1),""))</f>
        <v/>
      </c>
      <c r="AI1865" s="61" t="str">
        <f>IF(AND(AH1865&lt;&gt;"",E1865="Live"),_xlfn.XLOOKUP(_xlfn.TEXTJOIN(" vs ",,C1865:D1865),Calendar!G:G,Calendar!K:K),"")</f>
        <v/>
      </c>
      <c r="AJ1865" s="61" t="str">
        <f>IF(AND(K1865&lt;&gt;"Match of the Day",K1865&lt;&gt;"Match of the Day 2",K1865&lt;&gt;"Match of the Day Repeat"),"",1+MAX($AJ$10:AJ1864))</f>
        <v/>
      </c>
    </row>
    <row r="1866" spans="34:36" x14ac:dyDescent="0.35">
      <c r="AH1866" s="16" t="str">
        <f>IF(AND(B1866="Premier League",E1866="Live"),_xlfn.XLOOKUP(_xlfn.TEXTJOIN(" vs ",,C1866:D1866),Calendar!G:G,Calendar!B:B),IF(AND(B1866="Premier League",E1866="Highlights"),_xlfn.XLOOKUP(H1866,Calendar!O:O,Calendar!N:N,,-1),""))</f>
        <v/>
      </c>
      <c r="AI1866" s="61" t="str">
        <f>IF(AND(AH1866&lt;&gt;"",E1866="Live"),_xlfn.XLOOKUP(_xlfn.TEXTJOIN(" vs ",,C1866:D1866),Calendar!G:G,Calendar!K:K),"")</f>
        <v/>
      </c>
      <c r="AJ1866" s="61" t="str">
        <f>IF(AND(K1866&lt;&gt;"Match of the Day",K1866&lt;&gt;"Match of the Day 2",K1866&lt;&gt;"Match of the Day Repeat"),"",1+MAX($AJ$10:AJ1865))</f>
        <v/>
      </c>
    </row>
    <row r="1867" spans="34:36" x14ac:dyDescent="0.35">
      <c r="AH1867" s="16" t="str">
        <f>IF(AND(B1867="Premier League",E1867="Live"),_xlfn.XLOOKUP(_xlfn.TEXTJOIN(" vs ",,C1867:D1867),Calendar!G:G,Calendar!B:B),IF(AND(B1867="Premier League",E1867="Highlights"),_xlfn.XLOOKUP(H1867,Calendar!O:O,Calendar!N:N,,-1),""))</f>
        <v/>
      </c>
      <c r="AI1867" s="61" t="str">
        <f>IF(AND(AH1867&lt;&gt;"",E1867="Live"),_xlfn.XLOOKUP(_xlfn.TEXTJOIN(" vs ",,C1867:D1867),Calendar!G:G,Calendar!K:K),"")</f>
        <v/>
      </c>
      <c r="AJ1867" s="61" t="str">
        <f>IF(AND(K1867&lt;&gt;"Match of the Day",K1867&lt;&gt;"Match of the Day 2",K1867&lt;&gt;"Match of the Day Repeat"),"",1+MAX($AJ$10:AJ1866))</f>
        <v/>
      </c>
    </row>
    <row r="1868" spans="34:36" x14ac:dyDescent="0.35">
      <c r="AH1868" s="16" t="str">
        <f>IF(AND(B1868="Premier League",E1868="Live"),_xlfn.XLOOKUP(_xlfn.TEXTJOIN(" vs ",,C1868:D1868),Calendar!G:G,Calendar!B:B),IF(AND(B1868="Premier League",E1868="Highlights"),_xlfn.XLOOKUP(H1868,Calendar!O:O,Calendar!N:N,,-1),""))</f>
        <v/>
      </c>
      <c r="AI1868" s="61" t="str">
        <f>IF(AND(AH1868&lt;&gt;"",E1868="Live"),_xlfn.XLOOKUP(_xlfn.TEXTJOIN(" vs ",,C1868:D1868),Calendar!G:G,Calendar!K:K),"")</f>
        <v/>
      </c>
      <c r="AJ1868" s="61" t="str">
        <f>IF(AND(K1868&lt;&gt;"Match of the Day",K1868&lt;&gt;"Match of the Day 2",K1868&lt;&gt;"Match of the Day Repeat"),"",1+MAX($AJ$10:AJ1867))</f>
        <v/>
      </c>
    </row>
    <row r="1869" spans="34:36" x14ac:dyDescent="0.35">
      <c r="AH1869" s="16" t="str">
        <f>IF(AND(B1869="Premier League",E1869="Live"),_xlfn.XLOOKUP(_xlfn.TEXTJOIN(" vs ",,C1869:D1869),Calendar!G:G,Calendar!B:B),IF(AND(B1869="Premier League",E1869="Highlights"),_xlfn.XLOOKUP(H1869,Calendar!O:O,Calendar!N:N,,-1),""))</f>
        <v/>
      </c>
      <c r="AI1869" s="61" t="str">
        <f>IF(AND(AH1869&lt;&gt;"",E1869="Live"),_xlfn.XLOOKUP(_xlfn.TEXTJOIN(" vs ",,C1869:D1869),Calendar!G:G,Calendar!K:K),"")</f>
        <v/>
      </c>
      <c r="AJ1869" s="61" t="str">
        <f>IF(AND(K1869&lt;&gt;"Match of the Day",K1869&lt;&gt;"Match of the Day 2",K1869&lt;&gt;"Match of the Day Repeat"),"",1+MAX($AJ$10:AJ1868))</f>
        <v/>
      </c>
    </row>
    <row r="1870" spans="34:36" x14ac:dyDescent="0.35">
      <c r="AH1870" s="16" t="str">
        <f>IF(AND(B1870="Premier League",E1870="Live"),_xlfn.XLOOKUP(_xlfn.TEXTJOIN(" vs ",,C1870:D1870),Calendar!G:G,Calendar!B:B),IF(AND(B1870="Premier League",E1870="Highlights"),_xlfn.XLOOKUP(H1870,Calendar!O:O,Calendar!N:N,,-1),""))</f>
        <v/>
      </c>
      <c r="AI1870" s="61" t="str">
        <f>IF(AND(AH1870&lt;&gt;"",E1870="Live"),_xlfn.XLOOKUP(_xlfn.TEXTJOIN(" vs ",,C1870:D1870),Calendar!G:G,Calendar!K:K),"")</f>
        <v/>
      </c>
      <c r="AJ1870" s="61" t="str">
        <f>IF(AND(K1870&lt;&gt;"Match of the Day",K1870&lt;&gt;"Match of the Day 2",K1870&lt;&gt;"Match of the Day Repeat"),"",1+MAX($AJ$10:AJ1869))</f>
        <v/>
      </c>
    </row>
    <row r="1871" spans="34:36" x14ac:dyDescent="0.35">
      <c r="AH1871" s="16" t="str">
        <f>IF(AND(B1871="Premier League",E1871="Live"),_xlfn.XLOOKUP(_xlfn.TEXTJOIN(" vs ",,C1871:D1871),Calendar!G:G,Calendar!B:B),IF(AND(B1871="Premier League",E1871="Highlights"),_xlfn.XLOOKUP(H1871,Calendar!O:O,Calendar!N:N,,-1),""))</f>
        <v/>
      </c>
      <c r="AI1871" s="61" t="str">
        <f>IF(AND(AH1871&lt;&gt;"",E1871="Live"),_xlfn.XLOOKUP(_xlfn.TEXTJOIN(" vs ",,C1871:D1871),Calendar!G:G,Calendar!K:K),"")</f>
        <v/>
      </c>
      <c r="AJ1871" s="61" t="str">
        <f>IF(AND(K1871&lt;&gt;"Match of the Day",K1871&lt;&gt;"Match of the Day 2",K1871&lt;&gt;"Match of the Day Repeat"),"",1+MAX($AJ$10:AJ1870))</f>
        <v/>
      </c>
    </row>
    <row r="1872" spans="34:36" x14ac:dyDescent="0.35">
      <c r="AH1872" s="16" t="str">
        <f>IF(AND(B1872="Premier League",E1872="Live"),_xlfn.XLOOKUP(_xlfn.TEXTJOIN(" vs ",,C1872:D1872),Calendar!G:G,Calendar!B:B),IF(AND(B1872="Premier League",E1872="Highlights"),_xlfn.XLOOKUP(H1872,Calendar!O:O,Calendar!N:N,,-1),""))</f>
        <v/>
      </c>
      <c r="AI1872" s="61" t="str">
        <f>IF(AND(AH1872&lt;&gt;"",E1872="Live"),_xlfn.XLOOKUP(_xlfn.TEXTJOIN(" vs ",,C1872:D1872),Calendar!G:G,Calendar!K:K),"")</f>
        <v/>
      </c>
      <c r="AJ1872" s="61" t="str">
        <f>IF(AND(K1872&lt;&gt;"Match of the Day",K1872&lt;&gt;"Match of the Day 2",K1872&lt;&gt;"Match of the Day Repeat"),"",1+MAX($AJ$10:AJ1871))</f>
        <v/>
      </c>
    </row>
    <row r="1873" spans="34:36" x14ac:dyDescent="0.35">
      <c r="AH1873" s="16" t="str">
        <f>IF(AND(B1873="Premier League",E1873="Live"),_xlfn.XLOOKUP(_xlfn.TEXTJOIN(" vs ",,C1873:D1873),Calendar!G:G,Calendar!B:B),IF(AND(B1873="Premier League",E1873="Highlights"),_xlfn.XLOOKUP(H1873,Calendar!O:O,Calendar!N:N,,-1),""))</f>
        <v/>
      </c>
      <c r="AI1873" s="61" t="str">
        <f>IF(AND(AH1873&lt;&gt;"",E1873="Live"),_xlfn.XLOOKUP(_xlfn.TEXTJOIN(" vs ",,C1873:D1873),Calendar!G:G,Calendar!K:K),"")</f>
        <v/>
      </c>
      <c r="AJ1873" s="61" t="str">
        <f>IF(AND(K1873&lt;&gt;"Match of the Day",K1873&lt;&gt;"Match of the Day 2",K1873&lt;&gt;"Match of the Day Repeat"),"",1+MAX($AJ$10:AJ1872))</f>
        <v/>
      </c>
    </row>
    <row r="1874" spans="34:36" x14ac:dyDescent="0.35">
      <c r="AH1874" s="16" t="str">
        <f>IF(AND(B1874="Premier League",E1874="Live"),_xlfn.XLOOKUP(_xlfn.TEXTJOIN(" vs ",,C1874:D1874),Calendar!G:G,Calendar!B:B),IF(AND(B1874="Premier League",E1874="Highlights"),_xlfn.XLOOKUP(H1874,Calendar!O:O,Calendar!N:N,,-1),""))</f>
        <v/>
      </c>
      <c r="AI1874" s="61" t="str">
        <f>IF(AND(AH1874&lt;&gt;"",E1874="Live"),_xlfn.XLOOKUP(_xlfn.TEXTJOIN(" vs ",,C1874:D1874),Calendar!G:G,Calendar!K:K),"")</f>
        <v/>
      </c>
      <c r="AJ1874" s="61" t="str">
        <f>IF(AND(K1874&lt;&gt;"Match of the Day",K1874&lt;&gt;"Match of the Day 2",K1874&lt;&gt;"Match of the Day Repeat"),"",1+MAX($AJ$10:AJ1873))</f>
        <v/>
      </c>
    </row>
    <row r="1875" spans="34:36" x14ac:dyDescent="0.35">
      <c r="AH1875" s="16" t="str">
        <f>IF(AND(B1875="Premier League",E1875="Live"),_xlfn.XLOOKUP(_xlfn.TEXTJOIN(" vs ",,C1875:D1875),Calendar!G:G,Calendar!B:B),IF(AND(B1875="Premier League",E1875="Highlights"),_xlfn.XLOOKUP(H1875,Calendar!O:O,Calendar!N:N,,-1),""))</f>
        <v/>
      </c>
      <c r="AI1875" s="61" t="str">
        <f>IF(AND(AH1875&lt;&gt;"",E1875="Live"),_xlfn.XLOOKUP(_xlfn.TEXTJOIN(" vs ",,C1875:D1875),Calendar!G:G,Calendar!K:K),"")</f>
        <v/>
      </c>
      <c r="AJ1875" s="61" t="str">
        <f>IF(AND(K1875&lt;&gt;"Match of the Day",K1875&lt;&gt;"Match of the Day 2",K1875&lt;&gt;"Match of the Day Repeat"),"",1+MAX($AJ$10:AJ1874))</f>
        <v/>
      </c>
    </row>
    <row r="1876" spans="34:36" x14ac:dyDescent="0.35">
      <c r="AH1876" s="16" t="str">
        <f>IF(AND(B1876="Premier League",E1876="Live"),_xlfn.XLOOKUP(_xlfn.TEXTJOIN(" vs ",,C1876:D1876),Calendar!G:G,Calendar!B:B),IF(AND(B1876="Premier League",E1876="Highlights"),_xlfn.XLOOKUP(H1876,Calendar!O:O,Calendar!N:N,,-1),""))</f>
        <v/>
      </c>
      <c r="AI1876" s="61" t="str">
        <f>IF(AND(AH1876&lt;&gt;"",E1876="Live"),_xlfn.XLOOKUP(_xlfn.TEXTJOIN(" vs ",,C1876:D1876),Calendar!G:G,Calendar!K:K),"")</f>
        <v/>
      </c>
      <c r="AJ1876" s="61" t="str">
        <f>IF(AND(K1876&lt;&gt;"Match of the Day",K1876&lt;&gt;"Match of the Day 2",K1876&lt;&gt;"Match of the Day Repeat"),"",1+MAX($AJ$10:AJ1875))</f>
        <v/>
      </c>
    </row>
    <row r="1877" spans="34:36" x14ac:dyDescent="0.35">
      <c r="AH1877" s="16" t="str">
        <f>IF(AND(B1877="Premier League",E1877="Live"),_xlfn.XLOOKUP(_xlfn.TEXTJOIN(" vs ",,C1877:D1877),Calendar!G:G,Calendar!B:B),IF(AND(B1877="Premier League",E1877="Highlights"),_xlfn.XLOOKUP(H1877,Calendar!O:O,Calendar!N:N,,-1),""))</f>
        <v/>
      </c>
      <c r="AI1877" s="61" t="str">
        <f>IF(AND(AH1877&lt;&gt;"",E1877="Live"),_xlfn.XLOOKUP(_xlfn.TEXTJOIN(" vs ",,C1877:D1877),Calendar!G:G,Calendar!K:K),"")</f>
        <v/>
      </c>
      <c r="AJ1877" s="61" t="str">
        <f>IF(AND(K1877&lt;&gt;"Match of the Day",K1877&lt;&gt;"Match of the Day 2",K1877&lt;&gt;"Match of the Day Repeat"),"",1+MAX($AJ$10:AJ1876))</f>
        <v/>
      </c>
    </row>
    <row r="1878" spans="34:36" x14ac:dyDescent="0.35">
      <c r="AH1878" s="16" t="str">
        <f>IF(AND(B1878="Premier League",E1878="Live"),_xlfn.XLOOKUP(_xlfn.TEXTJOIN(" vs ",,C1878:D1878),Calendar!G:G,Calendar!B:B),IF(AND(B1878="Premier League",E1878="Highlights"),_xlfn.XLOOKUP(H1878,Calendar!O:O,Calendar!N:N,,-1),""))</f>
        <v/>
      </c>
      <c r="AI1878" s="61" t="str">
        <f>IF(AND(AH1878&lt;&gt;"",E1878="Live"),_xlfn.XLOOKUP(_xlfn.TEXTJOIN(" vs ",,C1878:D1878),Calendar!G:G,Calendar!K:K),"")</f>
        <v/>
      </c>
      <c r="AJ1878" s="61" t="str">
        <f>IF(AND(K1878&lt;&gt;"Match of the Day",K1878&lt;&gt;"Match of the Day 2",K1878&lt;&gt;"Match of the Day Repeat"),"",1+MAX($AJ$10:AJ1877))</f>
        <v/>
      </c>
    </row>
    <row r="1879" spans="34:36" x14ac:dyDescent="0.35">
      <c r="AH1879" s="16" t="str">
        <f>IF(AND(B1879="Premier League",E1879="Live"),_xlfn.XLOOKUP(_xlfn.TEXTJOIN(" vs ",,C1879:D1879),Calendar!G:G,Calendar!B:B),IF(AND(B1879="Premier League",E1879="Highlights"),_xlfn.XLOOKUP(H1879,Calendar!O:O,Calendar!N:N,,-1),""))</f>
        <v/>
      </c>
      <c r="AI1879" s="61" t="str">
        <f>IF(AND(AH1879&lt;&gt;"",E1879="Live"),_xlfn.XLOOKUP(_xlfn.TEXTJOIN(" vs ",,C1879:D1879),Calendar!G:G,Calendar!K:K),"")</f>
        <v/>
      </c>
      <c r="AJ1879" s="61" t="str">
        <f>IF(AND(K1879&lt;&gt;"Match of the Day",K1879&lt;&gt;"Match of the Day 2",K1879&lt;&gt;"Match of the Day Repeat"),"",1+MAX($AJ$10:AJ1878))</f>
        <v/>
      </c>
    </row>
    <row r="1880" spans="34:36" x14ac:dyDescent="0.35">
      <c r="AH1880" s="16" t="str">
        <f>IF(AND(B1880="Premier League",E1880="Live"),_xlfn.XLOOKUP(_xlfn.TEXTJOIN(" vs ",,C1880:D1880),Calendar!G:G,Calendar!B:B),IF(AND(B1880="Premier League",E1880="Highlights"),_xlfn.XLOOKUP(H1880,Calendar!O:O,Calendar!N:N,,-1),""))</f>
        <v/>
      </c>
      <c r="AI1880" s="61" t="str">
        <f>IF(AND(AH1880&lt;&gt;"",E1880="Live"),_xlfn.XLOOKUP(_xlfn.TEXTJOIN(" vs ",,C1880:D1880),Calendar!G:G,Calendar!K:K),"")</f>
        <v/>
      </c>
      <c r="AJ1880" s="61" t="str">
        <f>IF(AND(K1880&lt;&gt;"Match of the Day",K1880&lt;&gt;"Match of the Day 2",K1880&lt;&gt;"Match of the Day Repeat"),"",1+MAX($AJ$10:AJ1879))</f>
        <v/>
      </c>
    </row>
    <row r="1881" spans="34:36" x14ac:dyDescent="0.35">
      <c r="AH1881" s="16" t="str">
        <f>IF(AND(B1881="Premier League",E1881="Live"),_xlfn.XLOOKUP(_xlfn.TEXTJOIN(" vs ",,C1881:D1881),Calendar!G:G,Calendar!B:B),IF(AND(B1881="Premier League",E1881="Highlights"),_xlfn.XLOOKUP(H1881,Calendar!O:O,Calendar!N:N,,-1),""))</f>
        <v/>
      </c>
      <c r="AI1881" s="61" t="str">
        <f>IF(AND(AH1881&lt;&gt;"",E1881="Live"),_xlfn.XLOOKUP(_xlfn.TEXTJOIN(" vs ",,C1881:D1881),Calendar!G:G,Calendar!K:K),"")</f>
        <v/>
      </c>
      <c r="AJ1881" s="61" t="str">
        <f>IF(AND(K1881&lt;&gt;"Match of the Day",K1881&lt;&gt;"Match of the Day 2",K1881&lt;&gt;"Match of the Day Repeat"),"",1+MAX($AJ$10:AJ1880))</f>
        <v/>
      </c>
    </row>
    <row r="1882" spans="34:36" x14ac:dyDescent="0.35">
      <c r="AH1882" s="16" t="str">
        <f>IF(AND(B1882="Premier League",E1882="Live"),_xlfn.XLOOKUP(_xlfn.TEXTJOIN(" vs ",,C1882:D1882),Calendar!G:G,Calendar!B:B),IF(AND(B1882="Premier League",E1882="Highlights"),_xlfn.XLOOKUP(H1882,Calendar!O:O,Calendar!N:N,,-1),""))</f>
        <v/>
      </c>
      <c r="AI1882" s="61" t="str">
        <f>IF(AND(AH1882&lt;&gt;"",E1882="Live"),_xlfn.XLOOKUP(_xlfn.TEXTJOIN(" vs ",,C1882:D1882),Calendar!G:G,Calendar!K:K),"")</f>
        <v/>
      </c>
      <c r="AJ1882" s="61" t="str">
        <f>IF(AND(K1882&lt;&gt;"Match of the Day",K1882&lt;&gt;"Match of the Day 2",K1882&lt;&gt;"Match of the Day Repeat"),"",1+MAX($AJ$10:AJ1881))</f>
        <v/>
      </c>
    </row>
    <row r="1883" spans="34:36" x14ac:dyDescent="0.35">
      <c r="AH1883" s="16" t="str">
        <f>IF(AND(B1883="Premier League",E1883="Live"),_xlfn.XLOOKUP(_xlfn.TEXTJOIN(" vs ",,C1883:D1883),Calendar!G:G,Calendar!B:B),IF(AND(B1883="Premier League",E1883="Highlights"),_xlfn.XLOOKUP(H1883,Calendar!O:O,Calendar!N:N,,-1),""))</f>
        <v/>
      </c>
      <c r="AI1883" s="61" t="str">
        <f>IF(AND(AH1883&lt;&gt;"",E1883="Live"),_xlfn.XLOOKUP(_xlfn.TEXTJOIN(" vs ",,C1883:D1883),Calendar!G:G,Calendar!K:K),"")</f>
        <v/>
      </c>
      <c r="AJ1883" s="61" t="str">
        <f>IF(AND(K1883&lt;&gt;"Match of the Day",K1883&lt;&gt;"Match of the Day 2",K1883&lt;&gt;"Match of the Day Repeat"),"",1+MAX($AJ$10:AJ1882))</f>
        <v/>
      </c>
    </row>
    <row r="1884" spans="34:36" x14ac:dyDescent="0.35">
      <c r="AH1884" s="16" t="str">
        <f>IF(AND(B1884="Premier League",E1884="Live"),_xlfn.XLOOKUP(_xlfn.TEXTJOIN(" vs ",,C1884:D1884),Calendar!G:G,Calendar!B:B),IF(AND(B1884="Premier League",E1884="Highlights"),_xlfn.XLOOKUP(H1884,Calendar!O:O,Calendar!N:N,,-1),""))</f>
        <v/>
      </c>
      <c r="AI1884" s="61" t="str">
        <f>IF(AND(AH1884&lt;&gt;"",E1884="Live"),_xlfn.XLOOKUP(_xlfn.TEXTJOIN(" vs ",,C1884:D1884),Calendar!G:G,Calendar!K:K),"")</f>
        <v/>
      </c>
      <c r="AJ1884" s="61" t="str">
        <f>IF(AND(K1884&lt;&gt;"Match of the Day",K1884&lt;&gt;"Match of the Day 2",K1884&lt;&gt;"Match of the Day Repeat"),"",1+MAX($AJ$10:AJ1883))</f>
        <v/>
      </c>
    </row>
    <row r="1885" spans="34:36" x14ac:dyDescent="0.35">
      <c r="AH1885" s="16" t="str">
        <f>IF(AND(B1885="Premier League",E1885="Live"),_xlfn.XLOOKUP(_xlfn.TEXTJOIN(" vs ",,C1885:D1885),Calendar!G:G,Calendar!B:B),IF(AND(B1885="Premier League",E1885="Highlights"),_xlfn.XLOOKUP(H1885,Calendar!O:O,Calendar!N:N,,-1),""))</f>
        <v/>
      </c>
      <c r="AI1885" s="61" t="str">
        <f>IF(AND(AH1885&lt;&gt;"",E1885="Live"),_xlfn.XLOOKUP(_xlfn.TEXTJOIN(" vs ",,C1885:D1885),Calendar!G:G,Calendar!K:K),"")</f>
        <v/>
      </c>
      <c r="AJ1885" s="61" t="str">
        <f>IF(AND(K1885&lt;&gt;"Match of the Day",K1885&lt;&gt;"Match of the Day 2",K1885&lt;&gt;"Match of the Day Repeat"),"",1+MAX($AJ$10:AJ1884))</f>
        <v/>
      </c>
    </row>
    <row r="1886" spans="34:36" x14ac:dyDescent="0.35">
      <c r="AH1886" s="16" t="str">
        <f>IF(AND(B1886="Premier League",E1886="Live"),_xlfn.XLOOKUP(_xlfn.TEXTJOIN(" vs ",,C1886:D1886),Calendar!G:G,Calendar!B:B),IF(AND(B1886="Premier League",E1886="Highlights"),_xlfn.XLOOKUP(H1886,Calendar!O:O,Calendar!N:N,,-1),""))</f>
        <v/>
      </c>
      <c r="AI1886" s="61" t="str">
        <f>IF(AND(AH1886&lt;&gt;"",E1886="Live"),_xlfn.XLOOKUP(_xlfn.TEXTJOIN(" vs ",,C1886:D1886),Calendar!G:G,Calendar!K:K),"")</f>
        <v/>
      </c>
      <c r="AJ1886" s="61" t="str">
        <f>IF(AND(K1886&lt;&gt;"Match of the Day",K1886&lt;&gt;"Match of the Day 2",K1886&lt;&gt;"Match of the Day Repeat"),"",1+MAX($AJ$10:AJ1885))</f>
        <v/>
      </c>
    </row>
    <row r="1887" spans="34:36" x14ac:dyDescent="0.35">
      <c r="AH1887" s="16" t="str">
        <f>IF(AND(B1887="Premier League",E1887="Live"),_xlfn.XLOOKUP(_xlfn.TEXTJOIN(" vs ",,C1887:D1887),Calendar!G:G,Calendar!B:B),IF(AND(B1887="Premier League",E1887="Highlights"),_xlfn.XLOOKUP(H1887,Calendar!O:O,Calendar!N:N,,-1),""))</f>
        <v/>
      </c>
      <c r="AI1887" s="61" t="str">
        <f>IF(AND(AH1887&lt;&gt;"",E1887="Live"),_xlfn.XLOOKUP(_xlfn.TEXTJOIN(" vs ",,C1887:D1887),Calendar!G:G,Calendar!K:K),"")</f>
        <v/>
      </c>
      <c r="AJ1887" s="61" t="str">
        <f>IF(AND(K1887&lt;&gt;"Match of the Day",K1887&lt;&gt;"Match of the Day 2",K1887&lt;&gt;"Match of the Day Repeat"),"",1+MAX($AJ$10:AJ1886))</f>
        <v/>
      </c>
    </row>
    <row r="1888" spans="34:36" x14ac:dyDescent="0.35">
      <c r="AH1888" s="16" t="str">
        <f>IF(AND(B1888="Premier League",E1888="Live"),_xlfn.XLOOKUP(_xlfn.TEXTJOIN(" vs ",,C1888:D1888),Calendar!G:G,Calendar!B:B),IF(AND(B1888="Premier League",E1888="Highlights"),_xlfn.XLOOKUP(H1888,Calendar!O:O,Calendar!N:N,,-1),""))</f>
        <v/>
      </c>
      <c r="AI1888" s="61" t="str">
        <f>IF(AND(AH1888&lt;&gt;"",E1888="Live"),_xlfn.XLOOKUP(_xlfn.TEXTJOIN(" vs ",,C1888:D1888),Calendar!G:G,Calendar!K:K),"")</f>
        <v/>
      </c>
      <c r="AJ1888" s="61" t="str">
        <f>IF(AND(K1888&lt;&gt;"Match of the Day",K1888&lt;&gt;"Match of the Day 2",K1888&lt;&gt;"Match of the Day Repeat"),"",1+MAX($AJ$10:AJ1887))</f>
        <v/>
      </c>
    </row>
    <row r="1889" spans="34:36" x14ac:dyDescent="0.35">
      <c r="AH1889" s="16" t="str">
        <f>IF(AND(B1889="Premier League",E1889="Live"),_xlfn.XLOOKUP(_xlfn.TEXTJOIN(" vs ",,C1889:D1889),Calendar!G:G,Calendar!B:B),IF(AND(B1889="Premier League",E1889="Highlights"),_xlfn.XLOOKUP(H1889,Calendar!O:O,Calendar!N:N,,-1),""))</f>
        <v/>
      </c>
      <c r="AI1889" s="61" t="str">
        <f>IF(AND(AH1889&lt;&gt;"",E1889="Live"),_xlfn.XLOOKUP(_xlfn.TEXTJOIN(" vs ",,C1889:D1889),Calendar!G:G,Calendar!K:K),"")</f>
        <v/>
      </c>
      <c r="AJ1889" s="61" t="str">
        <f>IF(AND(K1889&lt;&gt;"Match of the Day",K1889&lt;&gt;"Match of the Day 2",K1889&lt;&gt;"Match of the Day Repeat"),"",1+MAX($AJ$10:AJ1888))</f>
        <v/>
      </c>
    </row>
    <row r="1890" spans="34:36" x14ac:dyDescent="0.35">
      <c r="AH1890" s="16" t="str">
        <f>IF(AND(B1890="Premier League",E1890="Live"),_xlfn.XLOOKUP(_xlfn.TEXTJOIN(" vs ",,C1890:D1890),Calendar!G:G,Calendar!B:B),IF(AND(B1890="Premier League",E1890="Highlights"),_xlfn.XLOOKUP(H1890,Calendar!O:O,Calendar!N:N,,-1),""))</f>
        <v/>
      </c>
      <c r="AI1890" s="61" t="str">
        <f>IF(AND(AH1890&lt;&gt;"",E1890="Live"),_xlfn.XLOOKUP(_xlfn.TEXTJOIN(" vs ",,C1890:D1890),Calendar!G:G,Calendar!K:K),"")</f>
        <v/>
      </c>
      <c r="AJ1890" s="61" t="str">
        <f>IF(AND(K1890&lt;&gt;"Match of the Day",K1890&lt;&gt;"Match of the Day 2",K1890&lt;&gt;"Match of the Day Repeat"),"",1+MAX($AJ$10:AJ1889))</f>
        <v/>
      </c>
    </row>
    <row r="1891" spans="34:36" x14ac:dyDescent="0.35">
      <c r="AH1891" s="16" t="str">
        <f>IF(AND(B1891="Premier League",E1891="Live"),_xlfn.XLOOKUP(_xlfn.TEXTJOIN(" vs ",,C1891:D1891),Calendar!G:G,Calendar!B:B),IF(AND(B1891="Premier League",E1891="Highlights"),_xlfn.XLOOKUP(H1891,Calendar!O:O,Calendar!N:N,,-1),""))</f>
        <v/>
      </c>
      <c r="AI1891" s="61" t="str">
        <f>IF(AND(AH1891&lt;&gt;"",E1891="Live"),_xlfn.XLOOKUP(_xlfn.TEXTJOIN(" vs ",,C1891:D1891),Calendar!G:G,Calendar!K:K),"")</f>
        <v/>
      </c>
      <c r="AJ1891" s="61" t="str">
        <f>IF(AND(K1891&lt;&gt;"Match of the Day",K1891&lt;&gt;"Match of the Day 2",K1891&lt;&gt;"Match of the Day Repeat"),"",1+MAX($AJ$10:AJ1890))</f>
        <v/>
      </c>
    </row>
    <row r="1892" spans="34:36" x14ac:dyDescent="0.35">
      <c r="AH1892" s="16" t="str">
        <f>IF(AND(B1892="Premier League",E1892="Live"),_xlfn.XLOOKUP(_xlfn.TEXTJOIN(" vs ",,C1892:D1892),Calendar!G:G,Calendar!B:B),IF(AND(B1892="Premier League",E1892="Highlights"),_xlfn.XLOOKUP(H1892,Calendar!O:O,Calendar!N:N,,-1),""))</f>
        <v/>
      </c>
      <c r="AI1892" s="61" t="str">
        <f>IF(AND(AH1892&lt;&gt;"",E1892="Live"),_xlfn.XLOOKUP(_xlfn.TEXTJOIN(" vs ",,C1892:D1892),Calendar!G:G,Calendar!K:K),"")</f>
        <v/>
      </c>
      <c r="AJ1892" s="61" t="str">
        <f>IF(AND(K1892&lt;&gt;"Match of the Day",K1892&lt;&gt;"Match of the Day 2",K1892&lt;&gt;"Match of the Day Repeat"),"",1+MAX($AJ$10:AJ1891))</f>
        <v/>
      </c>
    </row>
    <row r="1893" spans="34:36" x14ac:dyDescent="0.35">
      <c r="AH1893" s="16" t="str">
        <f>IF(AND(B1893="Premier League",E1893="Live"),_xlfn.XLOOKUP(_xlfn.TEXTJOIN(" vs ",,C1893:D1893),Calendar!G:G,Calendar!B:B),IF(AND(B1893="Premier League",E1893="Highlights"),_xlfn.XLOOKUP(H1893,Calendar!O:O,Calendar!N:N,,-1),""))</f>
        <v/>
      </c>
      <c r="AI1893" s="61" t="str">
        <f>IF(AND(AH1893&lt;&gt;"",E1893="Live"),_xlfn.XLOOKUP(_xlfn.TEXTJOIN(" vs ",,C1893:D1893),Calendar!G:G,Calendar!K:K),"")</f>
        <v/>
      </c>
      <c r="AJ1893" s="61" t="str">
        <f>IF(AND(K1893&lt;&gt;"Match of the Day",K1893&lt;&gt;"Match of the Day 2",K1893&lt;&gt;"Match of the Day Repeat"),"",1+MAX($AJ$10:AJ1892))</f>
        <v/>
      </c>
    </row>
    <row r="1894" spans="34:36" x14ac:dyDescent="0.35">
      <c r="AH1894" s="16" t="str">
        <f>IF(AND(B1894="Premier League",E1894="Live"),_xlfn.XLOOKUP(_xlfn.TEXTJOIN(" vs ",,C1894:D1894),Calendar!G:G,Calendar!B:B),IF(AND(B1894="Premier League",E1894="Highlights"),_xlfn.XLOOKUP(H1894,Calendar!O:O,Calendar!N:N,,-1),""))</f>
        <v/>
      </c>
      <c r="AI1894" s="61" t="str">
        <f>IF(AND(AH1894&lt;&gt;"",E1894="Live"),_xlfn.XLOOKUP(_xlfn.TEXTJOIN(" vs ",,C1894:D1894),Calendar!G:G,Calendar!K:K),"")</f>
        <v/>
      </c>
      <c r="AJ1894" s="61" t="str">
        <f>IF(AND(K1894&lt;&gt;"Match of the Day",K1894&lt;&gt;"Match of the Day 2",K1894&lt;&gt;"Match of the Day Repeat"),"",1+MAX($AJ$10:AJ1893))</f>
        <v/>
      </c>
    </row>
    <row r="1895" spans="34:36" x14ac:dyDescent="0.35">
      <c r="AH1895" s="16" t="str">
        <f>IF(AND(B1895="Premier League",E1895="Live"),_xlfn.XLOOKUP(_xlfn.TEXTJOIN(" vs ",,C1895:D1895),Calendar!G:G,Calendar!B:B),IF(AND(B1895="Premier League",E1895="Highlights"),_xlfn.XLOOKUP(H1895,Calendar!O:O,Calendar!N:N,,-1),""))</f>
        <v/>
      </c>
      <c r="AI1895" s="61" t="str">
        <f>IF(AND(AH1895&lt;&gt;"",E1895="Live"),_xlfn.XLOOKUP(_xlfn.TEXTJOIN(" vs ",,C1895:D1895),Calendar!G:G,Calendar!K:K),"")</f>
        <v/>
      </c>
      <c r="AJ1895" s="61" t="str">
        <f>IF(AND(K1895&lt;&gt;"Match of the Day",K1895&lt;&gt;"Match of the Day 2",K1895&lt;&gt;"Match of the Day Repeat"),"",1+MAX($AJ$10:AJ1894))</f>
        <v/>
      </c>
    </row>
    <row r="1896" spans="34:36" x14ac:dyDescent="0.35">
      <c r="AH1896" s="16" t="str">
        <f>IF(AND(B1896="Premier League",E1896="Live"),_xlfn.XLOOKUP(_xlfn.TEXTJOIN(" vs ",,C1896:D1896),Calendar!G:G,Calendar!B:B),IF(AND(B1896="Premier League",E1896="Highlights"),_xlfn.XLOOKUP(H1896,Calendar!O:O,Calendar!N:N,,-1),""))</f>
        <v/>
      </c>
      <c r="AI1896" s="61" t="str">
        <f>IF(AND(AH1896&lt;&gt;"",E1896="Live"),_xlfn.XLOOKUP(_xlfn.TEXTJOIN(" vs ",,C1896:D1896),Calendar!G:G,Calendar!K:K),"")</f>
        <v/>
      </c>
      <c r="AJ1896" s="61" t="str">
        <f>IF(AND(K1896&lt;&gt;"Match of the Day",K1896&lt;&gt;"Match of the Day 2",K1896&lt;&gt;"Match of the Day Repeat"),"",1+MAX($AJ$10:AJ1895))</f>
        <v/>
      </c>
    </row>
    <row r="1897" spans="34:36" x14ac:dyDescent="0.35">
      <c r="AH1897" s="16" t="str">
        <f>IF(AND(B1897="Premier League",E1897="Live"),_xlfn.XLOOKUP(_xlfn.TEXTJOIN(" vs ",,C1897:D1897),Calendar!G:G,Calendar!B:B),IF(AND(B1897="Premier League",E1897="Highlights"),_xlfn.XLOOKUP(H1897,Calendar!O:O,Calendar!N:N,,-1),""))</f>
        <v/>
      </c>
      <c r="AI1897" s="61" t="str">
        <f>IF(AND(AH1897&lt;&gt;"",E1897="Live"),_xlfn.XLOOKUP(_xlfn.TEXTJOIN(" vs ",,C1897:D1897),Calendar!G:G,Calendar!K:K),"")</f>
        <v/>
      </c>
      <c r="AJ1897" s="61" t="str">
        <f>IF(AND(K1897&lt;&gt;"Match of the Day",K1897&lt;&gt;"Match of the Day 2",K1897&lt;&gt;"Match of the Day Repeat"),"",1+MAX($AJ$10:AJ1896))</f>
        <v/>
      </c>
    </row>
    <row r="1898" spans="34:36" x14ac:dyDescent="0.35">
      <c r="AH1898" s="16" t="str">
        <f>IF(AND(B1898="Premier League",E1898="Live"),_xlfn.XLOOKUP(_xlfn.TEXTJOIN(" vs ",,C1898:D1898),Calendar!G:G,Calendar!B:B),IF(AND(B1898="Premier League",E1898="Highlights"),_xlfn.XLOOKUP(H1898,Calendar!O:O,Calendar!N:N,,-1),""))</f>
        <v/>
      </c>
      <c r="AI1898" s="61" t="str">
        <f>IF(AND(AH1898&lt;&gt;"",E1898="Live"),_xlfn.XLOOKUP(_xlfn.TEXTJOIN(" vs ",,C1898:D1898),Calendar!G:G,Calendar!K:K),"")</f>
        <v/>
      </c>
      <c r="AJ1898" s="61" t="str">
        <f>IF(AND(K1898&lt;&gt;"Match of the Day",K1898&lt;&gt;"Match of the Day 2",K1898&lt;&gt;"Match of the Day Repeat"),"",1+MAX($AJ$10:AJ1897))</f>
        <v/>
      </c>
    </row>
    <row r="1899" spans="34:36" x14ac:dyDescent="0.35">
      <c r="AH1899" s="16" t="str">
        <f>IF(AND(B1899="Premier League",E1899="Live"),_xlfn.XLOOKUP(_xlfn.TEXTJOIN(" vs ",,C1899:D1899),Calendar!G:G,Calendar!B:B),IF(AND(B1899="Premier League",E1899="Highlights"),_xlfn.XLOOKUP(H1899,Calendar!O:O,Calendar!N:N,,-1),""))</f>
        <v/>
      </c>
      <c r="AI1899" s="61" t="str">
        <f>IF(AND(AH1899&lt;&gt;"",E1899="Live"),_xlfn.XLOOKUP(_xlfn.TEXTJOIN(" vs ",,C1899:D1899),Calendar!G:G,Calendar!K:K),"")</f>
        <v/>
      </c>
      <c r="AJ1899" s="61" t="str">
        <f>IF(AND(K1899&lt;&gt;"Match of the Day",K1899&lt;&gt;"Match of the Day 2",K1899&lt;&gt;"Match of the Day Repeat"),"",1+MAX($AJ$10:AJ1898))</f>
        <v/>
      </c>
    </row>
    <row r="1900" spans="34:36" x14ac:dyDescent="0.35">
      <c r="AH1900" s="16" t="str">
        <f>IF(AND(B1900="Premier League",E1900="Live"),_xlfn.XLOOKUP(_xlfn.TEXTJOIN(" vs ",,C1900:D1900),Calendar!G:G,Calendar!B:B),IF(AND(B1900="Premier League",E1900="Highlights"),_xlfn.XLOOKUP(H1900,Calendar!O:O,Calendar!N:N,,-1),""))</f>
        <v/>
      </c>
      <c r="AI1900" s="61" t="str">
        <f>IF(AND(AH1900&lt;&gt;"",E1900="Live"),_xlfn.XLOOKUP(_xlfn.TEXTJOIN(" vs ",,C1900:D1900),Calendar!G:G,Calendar!K:K),"")</f>
        <v/>
      </c>
      <c r="AJ1900" s="61" t="str">
        <f>IF(AND(K1900&lt;&gt;"Match of the Day",K1900&lt;&gt;"Match of the Day 2",K1900&lt;&gt;"Match of the Day Repeat"),"",1+MAX($AJ$10:AJ1899))</f>
        <v/>
      </c>
    </row>
    <row r="1901" spans="34:36" x14ac:dyDescent="0.35">
      <c r="AH1901" s="16" t="str">
        <f>IF(AND(B1901="Premier League",E1901="Live"),_xlfn.XLOOKUP(_xlfn.TEXTJOIN(" vs ",,C1901:D1901),Calendar!G:G,Calendar!B:B),IF(AND(B1901="Premier League",E1901="Highlights"),_xlfn.XLOOKUP(H1901,Calendar!O:O,Calendar!N:N,,-1),""))</f>
        <v/>
      </c>
      <c r="AI1901" s="61" t="str">
        <f>IF(AND(AH1901&lt;&gt;"",E1901="Live"),_xlfn.XLOOKUP(_xlfn.TEXTJOIN(" vs ",,C1901:D1901),Calendar!G:G,Calendar!K:K),"")</f>
        <v/>
      </c>
      <c r="AJ1901" s="61" t="str">
        <f>IF(AND(K1901&lt;&gt;"Match of the Day",K1901&lt;&gt;"Match of the Day 2",K1901&lt;&gt;"Match of the Day Repeat"),"",1+MAX($AJ$10:AJ1900))</f>
        <v/>
      </c>
    </row>
    <row r="1902" spans="34:36" x14ac:dyDescent="0.35">
      <c r="AH1902" s="16" t="str">
        <f>IF(AND(B1902="Premier League",E1902="Live"),_xlfn.XLOOKUP(_xlfn.TEXTJOIN(" vs ",,C1902:D1902),Calendar!G:G,Calendar!B:B),IF(AND(B1902="Premier League",E1902="Highlights"),_xlfn.XLOOKUP(H1902,Calendar!O:O,Calendar!N:N,,-1),""))</f>
        <v/>
      </c>
      <c r="AI1902" s="61" t="str">
        <f>IF(AND(AH1902&lt;&gt;"",E1902="Live"),_xlfn.XLOOKUP(_xlfn.TEXTJOIN(" vs ",,C1902:D1902),Calendar!G:G,Calendar!K:K),"")</f>
        <v/>
      </c>
      <c r="AJ1902" s="61" t="str">
        <f>IF(AND(K1902&lt;&gt;"Match of the Day",K1902&lt;&gt;"Match of the Day 2",K1902&lt;&gt;"Match of the Day Repeat"),"",1+MAX($AJ$10:AJ1901))</f>
        <v/>
      </c>
    </row>
    <row r="1903" spans="34:36" x14ac:dyDescent="0.35">
      <c r="AH1903" s="16" t="str">
        <f>IF(AND(B1903="Premier League",E1903="Live"),_xlfn.XLOOKUP(_xlfn.TEXTJOIN(" vs ",,C1903:D1903),Calendar!G:G,Calendar!B:B),IF(AND(B1903="Premier League",E1903="Highlights"),_xlfn.XLOOKUP(H1903,Calendar!O:O,Calendar!N:N,,-1),""))</f>
        <v/>
      </c>
      <c r="AI1903" s="61" t="str">
        <f>IF(AND(AH1903&lt;&gt;"",E1903="Live"),_xlfn.XLOOKUP(_xlfn.TEXTJOIN(" vs ",,C1903:D1903),Calendar!G:G,Calendar!K:K),"")</f>
        <v/>
      </c>
      <c r="AJ1903" s="61" t="str">
        <f>IF(AND(K1903&lt;&gt;"Match of the Day",K1903&lt;&gt;"Match of the Day 2",K1903&lt;&gt;"Match of the Day Repeat"),"",1+MAX($AJ$10:AJ1902))</f>
        <v/>
      </c>
    </row>
    <row r="1904" spans="34:36" x14ac:dyDescent="0.35">
      <c r="AH1904" s="16" t="str">
        <f>IF(AND(B1904="Premier League",E1904="Live"),_xlfn.XLOOKUP(_xlfn.TEXTJOIN(" vs ",,C1904:D1904),Calendar!G:G,Calendar!B:B),IF(AND(B1904="Premier League",E1904="Highlights"),_xlfn.XLOOKUP(H1904,Calendar!O:O,Calendar!N:N,,-1),""))</f>
        <v/>
      </c>
      <c r="AI1904" s="61" t="str">
        <f>IF(AND(AH1904&lt;&gt;"",E1904="Live"),_xlfn.XLOOKUP(_xlfn.TEXTJOIN(" vs ",,C1904:D1904),Calendar!G:G,Calendar!K:K),"")</f>
        <v/>
      </c>
      <c r="AJ1904" s="61" t="str">
        <f>IF(AND(K1904&lt;&gt;"Match of the Day",K1904&lt;&gt;"Match of the Day 2",K1904&lt;&gt;"Match of the Day Repeat"),"",1+MAX($AJ$10:AJ1903))</f>
        <v/>
      </c>
    </row>
    <row r="1905" spans="34:36" x14ac:dyDescent="0.35">
      <c r="AH1905" s="16" t="str">
        <f>IF(AND(B1905="Premier League",E1905="Live"),_xlfn.XLOOKUP(_xlfn.TEXTJOIN(" vs ",,C1905:D1905),Calendar!G:G,Calendar!B:B),IF(AND(B1905="Premier League",E1905="Highlights"),_xlfn.XLOOKUP(H1905,Calendar!O:O,Calendar!N:N,,-1),""))</f>
        <v/>
      </c>
      <c r="AI1905" s="61" t="str">
        <f>IF(AND(AH1905&lt;&gt;"",E1905="Live"),_xlfn.XLOOKUP(_xlfn.TEXTJOIN(" vs ",,C1905:D1905),Calendar!G:G,Calendar!K:K),"")</f>
        <v/>
      </c>
      <c r="AJ1905" s="61" t="str">
        <f>IF(AND(K1905&lt;&gt;"Match of the Day",K1905&lt;&gt;"Match of the Day 2",K1905&lt;&gt;"Match of the Day Repeat"),"",1+MAX($AJ$10:AJ1904))</f>
        <v/>
      </c>
    </row>
    <row r="1906" spans="34:36" x14ac:dyDescent="0.35">
      <c r="AH1906" s="16" t="str">
        <f>IF(AND(B1906="Premier League",E1906="Live"),_xlfn.XLOOKUP(_xlfn.TEXTJOIN(" vs ",,C1906:D1906),Calendar!G:G,Calendar!B:B),IF(AND(B1906="Premier League",E1906="Highlights"),_xlfn.XLOOKUP(H1906,Calendar!O:O,Calendar!N:N,,-1),""))</f>
        <v/>
      </c>
      <c r="AI1906" s="61" t="str">
        <f>IF(AND(AH1906&lt;&gt;"",E1906="Live"),_xlfn.XLOOKUP(_xlfn.TEXTJOIN(" vs ",,C1906:D1906),Calendar!G:G,Calendar!K:K),"")</f>
        <v/>
      </c>
      <c r="AJ1906" s="61" t="str">
        <f>IF(AND(K1906&lt;&gt;"Match of the Day",K1906&lt;&gt;"Match of the Day 2",K1906&lt;&gt;"Match of the Day Repeat"),"",1+MAX($AJ$10:AJ1905))</f>
        <v/>
      </c>
    </row>
    <row r="1907" spans="34:36" x14ac:dyDescent="0.35">
      <c r="AH1907" s="16" t="str">
        <f>IF(AND(B1907="Premier League",E1907="Live"),_xlfn.XLOOKUP(_xlfn.TEXTJOIN(" vs ",,C1907:D1907),Calendar!G:G,Calendar!B:B),IF(AND(B1907="Premier League",E1907="Highlights"),_xlfn.XLOOKUP(H1907,Calendar!O:O,Calendar!N:N,,-1),""))</f>
        <v/>
      </c>
      <c r="AI1907" s="61" t="str">
        <f>IF(AND(AH1907&lt;&gt;"",E1907="Live"),_xlfn.XLOOKUP(_xlfn.TEXTJOIN(" vs ",,C1907:D1907),Calendar!G:G,Calendar!K:K),"")</f>
        <v/>
      </c>
      <c r="AJ1907" s="61" t="str">
        <f>IF(AND(K1907&lt;&gt;"Match of the Day",K1907&lt;&gt;"Match of the Day 2",K1907&lt;&gt;"Match of the Day Repeat"),"",1+MAX($AJ$10:AJ1906))</f>
        <v/>
      </c>
    </row>
    <row r="1908" spans="34:36" x14ac:dyDescent="0.35">
      <c r="AH1908" s="16" t="str">
        <f>IF(AND(B1908="Premier League",E1908="Live"),_xlfn.XLOOKUP(_xlfn.TEXTJOIN(" vs ",,C1908:D1908),Calendar!G:G,Calendar!B:B),IF(AND(B1908="Premier League",E1908="Highlights"),_xlfn.XLOOKUP(H1908,Calendar!O:O,Calendar!N:N,,-1),""))</f>
        <v/>
      </c>
      <c r="AI1908" s="61" t="str">
        <f>IF(AND(AH1908&lt;&gt;"",E1908="Live"),_xlfn.XLOOKUP(_xlfn.TEXTJOIN(" vs ",,C1908:D1908),Calendar!G:G,Calendar!K:K),"")</f>
        <v/>
      </c>
      <c r="AJ1908" s="61" t="str">
        <f>IF(AND(K1908&lt;&gt;"Match of the Day",K1908&lt;&gt;"Match of the Day 2",K1908&lt;&gt;"Match of the Day Repeat"),"",1+MAX($AJ$10:AJ1907))</f>
        <v/>
      </c>
    </row>
    <row r="1909" spans="34:36" x14ac:dyDescent="0.35">
      <c r="AH1909" s="16" t="str">
        <f>IF(AND(B1909="Premier League",E1909="Live"),_xlfn.XLOOKUP(_xlfn.TEXTJOIN(" vs ",,C1909:D1909),Calendar!G:G,Calendar!B:B),IF(AND(B1909="Premier League",E1909="Highlights"),_xlfn.XLOOKUP(H1909,Calendar!O:O,Calendar!N:N,,-1),""))</f>
        <v/>
      </c>
      <c r="AI1909" s="61" t="str">
        <f>IF(AND(AH1909&lt;&gt;"",E1909="Live"),_xlfn.XLOOKUP(_xlfn.TEXTJOIN(" vs ",,C1909:D1909),Calendar!G:G,Calendar!K:K),"")</f>
        <v/>
      </c>
      <c r="AJ1909" s="61" t="str">
        <f>IF(AND(K1909&lt;&gt;"Match of the Day",K1909&lt;&gt;"Match of the Day 2",K1909&lt;&gt;"Match of the Day Repeat"),"",1+MAX($AJ$10:AJ1908))</f>
        <v/>
      </c>
    </row>
    <row r="1910" spans="34:36" x14ac:dyDescent="0.35">
      <c r="AH1910" s="16" t="str">
        <f>IF(AND(B1910="Premier League",E1910="Live"),_xlfn.XLOOKUP(_xlfn.TEXTJOIN(" vs ",,C1910:D1910),Calendar!G:G,Calendar!B:B),IF(AND(B1910="Premier League",E1910="Highlights"),_xlfn.XLOOKUP(H1910,Calendar!O:O,Calendar!N:N,,-1),""))</f>
        <v/>
      </c>
      <c r="AI1910" s="61" t="str">
        <f>IF(AND(AH1910&lt;&gt;"",E1910="Live"),_xlfn.XLOOKUP(_xlfn.TEXTJOIN(" vs ",,C1910:D1910),Calendar!G:G,Calendar!K:K),"")</f>
        <v/>
      </c>
      <c r="AJ1910" s="61" t="str">
        <f>IF(AND(K1910&lt;&gt;"Match of the Day",K1910&lt;&gt;"Match of the Day 2",K1910&lt;&gt;"Match of the Day Repeat"),"",1+MAX($AJ$10:AJ1909))</f>
        <v/>
      </c>
    </row>
    <row r="1911" spans="34:36" x14ac:dyDescent="0.35">
      <c r="AH1911" s="16" t="str">
        <f>IF(AND(B1911="Premier League",E1911="Live"),_xlfn.XLOOKUP(_xlfn.TEXTJOIN(" vs ",,C1911:D1911),Calendar!G:G,Calendar!B:B),IF(AND(B1911="Premier League",E1911="Highlights"),_xlfn.XLOOKUP(H1911,Calendar!O:O,Calendar!N:N,,-1),""))</f>
        <v/>
      </c>
      <c r="AI1911" s="61" t="str">
        <f>IF(AND(AH1911&lt;&gt;"",E1911="Live"),_xlfn.XLOOKUP(_xlfn.TEXTJOIN(" vs ",,C1911:D1911),Calendar!G:G,Calendar!K:K),"")</f>
        <v/>
      </c>
      <c r="AJ1911" s="61" t="str">
        <f>IF(AND(K1911&lt;&gt;"Match of the Day",K1911&lt;&gt;"Match of the Day 2",K1911&lt;&gt;"Match of the Day Repeat"),"",1+MAX($AJ$10:AJ1910))</f>
        <v/>
      </c>
    </row>
    <row r="1912" spans="34:36" x14ac:dyDescent="0.35">
      <c r="AH1912" s="16" t="str">
        <f>IF(AND(B1912="Premier League",E1912="Live"),_xlfn.XLOOKUP(_xlfn.TEXTJOIN(" vs ",,C1912:D1912),Calendar!G:G,Calendar!B:B),IF(AND(B1912="Premier League",E1912="Highlights"),_xlfn.XLOOKUP(H1912,Calendar!O:O,Calendar!N:N,,-1),""))</f>
        <v/>
      </c>
      <c r="AI1912" s="61" t="str">
        <f>IF(AND(AH1912&lt;&gt;"",E1912="Live"),_xlfn.XLOOKUP(_xlfn.TEXTJOIN(" vs ",,C1912:D1912),Calendar!G:G,Calendar!K:K),"")</f>
        <v/>
      </c>
      <c r="AJ1912" s="61" t="str">
        <f>IF(AND(K1912&lt;&gt;"Match of the Day",K1912&lt;&gt;"Match of the Day 2",K1912&lt;&gt;"Match of the Day Repeat"),"",1+MAX($AJ$10:AJ1911))</f>
        <v/>
      </c>
    </row>
    <row r="1913" spans="34:36" x14ac:dyDescent="0.35">
      <c r="AH1913" s="16" t="str">
        <f>IF(AND(B1913="Premier League",E1913="Live"),_xlfn.XLOOKUP(_xlfn.TEXTJOIN(" vs ",,C1913:D1913),Calendar!G:G,Calendar!B:B),IF(AND(B1913="Premier League",E1913="Highlights"),_xlfn.XLOOKUP(H1913,Calendar!O:O,Calendar!N:N,,-1),""))</f>
        <v/>
      </c>
      <c r="AI1913" s="61" t="str">
        <f>IF(AND(AH1913&lt;&gt;"",E1913="Live"),_xlfn.XLOOKUP(_xlfn.TEXTJOIN(" vs ",,C1913:D1913),Calendar!G:G,Calendar!K:K),"")</f>
        <v/>
      </c>
      <c r="AJ1913" s="61" t="str">
        <f>IF(AND(K1913&lt;&gt;"Match of the Day",K1913&lt;&gt;"Match of the Day 2",K1913&lt;&gt;"Match of the Day Repeat"),"",1+MAX($AJ$10:AJ1912))</f>
        <v/>
      </c>
    </row>
    <row r="1914" spans="34:36" x14ac:dyDescent="0.35">
      <c r="AH1914" s="16" t="str">
        <f>IF(AND(B1914="Premier League",E1914="Live"),_xlfn.XLOOKUP(_xlfn.TEXTJOIN(" vs ",,C1914:D1914),Calendar!G:G,Calendar!B:B),IF(AND(B1914="Premier League",E1914="Highlights"),_xlfn.XLOOKUP(H1914,Calendar!O:O,Calendar!N:N,,-1),""))</f>
        <v/>
      </c>
      <c r="AI1914" s="61" t="str">
        <f>IF(AND(AH1914&lt;&gt;"",E1914="Live"),_xlfn.XLOOKUP(_xlfn.TEXTJOIN(" vs ",,C1914:D1914),Calendar!G:G,Calendar!K:K),"")</f>
        <v/>
      </c>
      <c r="AJ1914" s="61" t="str">
        <f>IF(AND(K1914&lt;&gt;"Match of the Day",K1914&lt;&gt;"Match of the Day 2",K1914&lt;&gt;"Match of the Day Repeat"),"",1+MAX($AJ$10:AJ1913))</f>
        <v/>
      </c>
    </row>
    <row r="1915" spans="34:36" x14ac:dyDescent="0.35">
      <c r="AH1915" s="16" t="str">
        <f>IF(AND(B1915="Premier League",E1915="Live"),_xlfn.XLOOKUP(_xlfn.TEXTJOIN(" vs ",,C1915:D1915),Calendar!G:G,Calendar!B:B),IF(AND(B1915="Premier League",E1915="Highlights"),_xlfn.XLOOKUP(H1915,Calendar!O:O,Calendar!N:N,,-1),""))</f>
        <v/>
      </c>
      <c r="AI1915" s="61" t="str">
        <f>IF(AND(AH1915&lt;&gt;"",E1915="Live"),_xlfn.XLOOKUP(_xlfn.TEXTJOIN(" vs ",,C1915:D1915),Calendar!G:G,Calendar!K:K),"")</f>
        <v/>
      </c>
      <c r="AJ1915" s="61" t="str">
        <f>IF(AND(K1915&lt;&gt;"Match of the Day",K1915&lt;&gt;"Match of the Day 2",K1915&lt;&gt;"Match of the Day Repeat"),"",1+MAX($AJ$10:AJ1914))</f>
        <v/>
      </c>
    </row>
    <row r="1916" spans="34:36" x14ac:dyDescent="0.35">
      <c r="AH1916" s="16" t="str">
        <f>IF(AND(B1916="Premier League",E1916="Live"),_xlfn.XLOOKUP(_xlfn.TEXTJOIN(" vs ",,C1916:D1916),Calendar!G:G,Calendar!B:B),IF(AND(B1916="Premier League",E1916="Highlights"),_xlfn.XLOOKUP(H1916,Calendar!O:O,Calendar!N:N,,-1),""))</f>
        <v/>
      </c>
      <c r="AI1916" s="61" t="str">
        <f>IF(AND(AH1916&lt;&gt;"",E1916="Live"),_xlfn.XLOOKUP(_xlfn.TEXTJOIN(" vs ",,C1916:D1916),Calendar!G:G,Calendar!K:K),"")</f>
        <v/>
      </c>
      <c r="AJ1916" s="61" t="str">
        <f>IF(AND(K1916&lt;&gt;"Match of the Day",K1916&lt;&gt;"Match of the Day 2",K1916&lt;&gt;"Match of the Day Repeat"),"",1+MAX($AJ$10:AJ1915))</f>
        <v/>
      </c>
    </row>
    <row r="1917" spans="34:36" x14ac:dyDescent="0.35">
      <c r="AH1917" s="16" t="str">
        <f>IF(AND(B1917="Premier League",E1917="Live"),_xlfn.XLOOKUP(_xlfn.TEXTJOIN(" vs ",,C1917:D1917),Calendar!G:G,Calendar!B:B),IF(AND(B1917="Premier League",E1917="Highlights"),_xlfn.XLOOKUP(H1917,Calendar!O:O,Calendar!N:N,,-1),""))</f>
        <v/>
      </c>
      <c r="AI1917" s="61" t="str">
        <f>IF(AND(AH1917&lt;&gt;"",E1917="Live"),_xlfn.XLOOKUP(_xlfn.TEXTJOIN(" vs ",,C1917:D1917),Calendar!G:G,Calendar!K:K),"")</f>
        <v/>
      </c>
      <c r="AJ1917" s="61" t="str">
        <f>IF(AND(K1917&lt;&gt;"Match of the Day",K1917&lt;&gt;"Match of the Day 2",K1917&lt;&gt;"Match of the Day Repeat"),"",1+MAX($AJ$10:AJ1916))</f>
        <v/>
      </c>
    </row>
    <row r="1918" spans="34:36" x14ac:dyDescent="0.35">
      <c r="AH1918" s="16" t="str">
        <f>IF(AND(B1918="Premier League",E1918="Live"),_xlfn.XLOOKUP(_xlfn.TEXTJOIN(" vs ",,C1918:D1918),Calendar!G:G,Calendar!B:B),IF(AND(B1918="Premier League",E1918="Highlights"),_xlfn.XLOOKUP(H1918,Calendar!O:O,Calendar!N:N,,-1),""))</f>
        <v/>
      </c>
      <c r="AI1918" s="61" t="str">
        <f>IF(AND(AH1918&lt;&gt;"",E1918="Live"),_xlfn.XLOOKUP(_xlfn.TEXTJOIN(" vs ",,C1918:D1918),Calendar!G:G,Calendar!K:K),"")</f>
        <v/>
      </c>
      <c r="AJ1918" s="61" t="str">
        <f>IF(AND(K1918&lt;&gt;"Match of the Day",K1918&lt;&gt;"Match of the Day 2",K1918&lt;&gt;"Match of the Day Repeat"),"",1+MAX($AJ$10:AJ1917))</f>
        <v/>
      </c>
    </row>
    <row r="1919" spans="34:36" x14ac:dyDescent="0.35">
      <c r="AH1919" s="16" t="str">
        <f>IF(AND(B1919="Premier League",E1919="Live"),_xlfn.XLOOKUP(_xlfn.TEXTJOIN(" vs ",,C1919:D1919),Calendar!G:G,Calendar!B:B),IF(AND(B1919="Premier League",E1919="Highlights"),_xlfn.XLOOKUP(H1919,Calendar!O:O,Calendar!N:N,,-1),""))</f>
        <v/>
      </c>
      <c r="AI1919" s="61" t="str">
        <f>IF(AND(AH1919&lt;&gt;"",E1919="Live"),_xlfn.XLOOKUP(_xlfn.TEXTJOIN(" vs ",,C1919:D1919),Calendar!G:G,Calendar!K:K),"")</f>
        <v/>
      </c>
      <c r="AJ1919" s="61" t="str">
        <f>IF(AND(K1919&lt;&gt;"Match of the Day",K1919&lt;&gt;"Match of the Day 2",K1919&lt;&gt;"Match of the Day Repeat"),"",1+MAX($AJ$10:AJ1918))</f>
        <v/>
      </c>
    </row>
    <row r="1920" spans="34:36" x14ac:dyDescent="0.35">
      <c r="AH1920" s="16" t="str">
        <f>IF(AND(B1920="Premier League",E1920="Live"),_xlfn.XLOOKUP(_xlfn.TEXTJOIN(" vs ",,C1920:D1920),Calendar!G:G,Calendar!B:B),IF(AND(B1920="Premier League",E1920="Highlights"),_xlfn.XLOOKUP(H1920,Calendar!O:O,Calendar!N:N,,-1),""))</f>
        <v/>
      </c>
      <c r="AI1920" s="61" t="str">
        <f>IF(AND(AH1920&lt;&gt;"",E1920="Live"),_xlfn.XLOOKUP(_xlfn.TEXTJOIN(" vs ",,C1920:D1920),Calendar!G:G,Calendar!K:K),"")</f>
        <v/>
      </c>
      <c r="AJ1920" s="61" t="str">
        <f>IF(AND(K1920&lt;&gt;"Match of the Day",K1920&lt;&gt;"Match of the Day 2",K1920&lt;&gt;"Match of the Day Repeat"),"",1+MAX($AJ$10:AJ1919))</f>
        <v/>
      </c>
    </row>
    <row r="1921" spans="34:36" x14ac:dyDescent="0.35">
      <c r="AH1921" s="16" t="str">
        <f>IF(AND(B1921="Premier League",E1921="Live"),_xlfn.XLOOKUP(_xlfn.TEXTJOIN(" vs ",,C1921:D1921),Calendar!G:G,Calendar!B:B),IF(AND(B1921="Premier League",E1921="Highlights"),_xlfn.XLOOKUP(H1921,Calendar!O:O,Calendar!N:N,,-1),""))</f>
        <v/>
      </c>
      <c r="AI1921" s="61" t="str">
        <f>IF(AND(AH1921&lt;&gt;"",E1921="Live"),_xlfn.XLOOKUP(_xlfn.TEXTJOIN(" vs ",,C1921:D1921),Calendar!G:G,Calendar!K:K),"")</f>
        <v/>
      </c>
      <c r="AJ1921" s="61" t="str">
        <f>IF(AND(K1921&lt;&gt;"Match of the Day",K1921&lt;&gt;"Match of the Day 2",K1921&lt;&gt;"Match of the Day Repeat"),"",1+MAX($AJ$10:AJ1920))</f>
        <v/>
      </c>
    </row>
    <row r="1922" spans="34:36" x14ac:dyDescent="0.35">
      <c r="AH1922" s="16" t="str">
        <f>IF(AND(B1922="Premier League",E1922="Live"),_xlfn.XLOOKUP(_xlfn.TEXTJOIN(" vs ",,C1922:D1922),Calendar!G:G,Calendar!B:B),IF(AND(B1922="Premier League",E1922="Highlights"),_xlfn.XLOOKUP(H1922,Calendar!O:O,Calendar!N:N,,-1),""))</f>
        <v/>
      </c>
      <c r="AI1922" s="61" t="str">
        <f>IF(AND(AH1922&lt;&gt;"",E1922="Live"),_xlfn.XLOOKUP(_xlfn.TEXTJOIN(" vs ",,C1922:D1922),Calendar!G:G,Calendar!K:K),"")</f>
        <v/>
      </c>
      <c r="AJ1922" s="61" t="str">
        <f>IF(AND(K1922&lt;&gt;"Match of the Day",K1922&lt;&gt;"Match of the Day 2",K1922&lt;&gt;"Match of the Day Repeat"),"",1+MAX($AJ$10:AJ1921))</f>
        <v/>
      </c>
    </row>
    <row r="1923" spans="34:36" x14ac:dyDescent="0.35">
      <c r="AH1923" s="16" t="str">
        <f>IF(AND(B1923="Premier League",E1923="Live"),_xlfn.XLOOKUP(_xlfn.TEXTJOIN(" vs ",,C1923:D1923),Calendar!G:G,Calendar!B:B),IF(AND(B1923="Premier League",E1923="Highlights"),_xlfn.XLOOKUP(H1923,Calendar!O:O,Calendar!N:N,,-1),""))</f>
        <v/>
      </c>
      <c r="AI1923" s="61" t="str">
        <f>IF(AND(AH1923&lt;&gt;"",E1923="Live"),_xlfn.XLOOKUP(_xlfn.TEXTJOIN(" vs ",,C1923:D1923),Calendar!G:G,Calendar!K:K),"")</f>
        <v/>
      </c>
      <c r="AJ1923" s="61" t="str">
        <f>IF(AND(K1923&lt;&gt;"Match of the Day",K1923&lt;&gt;"Match of the Day 2",K1923&lt;&gt;"Match of the Day Repeat"),"",1+MAX($AJ$10:AJ1922))</f>
        <v/>
      </c>
    </row>
    <row r="1924" spans="34:36" x14ac:dyDescent="0.35">
      <c r="AH1924" s="16" t="str">
        <f>IF(AND(B1924="Premier League",E1924="Live"),_xlfn.XLOOKUP(_xlfn.TEXTJOIN(" vs ",,C1924:D1924),Calendar!G:G,Calendar!B:B),IF(AND(B1924="Premier League",E1924="Highlights"),_xlfn.XLOOKUP(H1924,Calendar!O:O,Calendar!N:N,,-1),""))</f>
        <v/>
      </c>
      <c r="AI1924" s="61" t="str">
        <f>IF(AND(AH1924&lt;&gt;"",E1924="Live"),_xlfn.XLOOKUP(_xlfn.TEXTJOIN(" vs ",,C1924:D1924),Calendar!G:G,Calendar!K:K),"")</f>
        <v/>
      </c>
      <c r="AJ1924" s="61" t="str">
        <f>IF(AND(K1924&lt;&gt;"Match of the Day",K1924&lt;&gt;"Match of the Day 2",K1924&lt;&gt;"Match of the Day Repeat"),"",1+MAX($AJ$10:AJ1923))</f>
        <v/>
      </c>
    </row>
    <row r="1925" spans="34:36" x14ac:dyDescent="0.35">
      <c r="AH1925" s="16" t="str">
        <f>IF(AND(B1925="Premier League",E1925="Live"),_xlfn.XLOOKUP(_xlfn.TEXTJOIN(" vs ",,C1925:D1925),Calendar!G:G,Calendar!B:B),IF(AND(B1925="Premier League",E1925="Highlights"),_xlfn.XLOOKUP(H1925,Calendar!O:O,Calendar!N:N,,-1),""))</f>
        <v/>
      </c>
      <c r="AI1925" s="61" t="str">
        <f>IF(AND(AH1925&lt;&gt;"",E1925="Live"),_xlfn.XLOOKUP(_xlfn.TEXTJOIN(" vs ",,C1925:D1925),Calendar!G:G,Calendar!K:K),"")</f>
        <v/>
      </c>
      <c r="AJ1925" s="61" t="str">
        <f>IF(AND(K1925&lt;&gt;"Match of the Day",K1925&lt;&gt;"Match of the Day 2",K1925&lt;&gt;"Match of the Day Repeat"),"",1+MAX($AJ$10:AJ1924))</f>
        <v/>
      </c>
    </row>
    <row r="1926" spans="34:36" x14ac:dyDescent="0.35">
      <c r="AH1926" s="16" t="str">
        <f>IF(AND(B1926="Premier League",E1926="Live"),_xlfn.XLOOKUP(_xlfn.TEXTJOIN(" vs ",,C1926:D1926),Calendar!G:G,Calendar!B:B),IF(AND(B1926="Premier League",E1926="Highlights"),_xlfn.XLOOKUP(H1926,Calendar!O:O,Calendar!N:N,,-1),""))</f>
        <v/>
      </c>
      <c r="AI1926" s="61" t="str">
        <f>IF(AND(AH1926&lt;&gt;"",E1926="Live"),_xlfn.XLOOKUP(_xlfn.TEXTJOIN(" vs ",,C1926:D1926),Calendar!G:G,Calendar!K:K),"")</f>
        <v/>
      </c>
      <c r="AJ1926" s="61" t="str">
        <f>IF(AND(K1926&lt;&gt;"Match of the Day",K1926&lt;&gt;"Match of the Day 2",K1926&lt;&gt;"Match of the Day Repeat"),"",1+MAX($AJ$10:AJ1925))</f>
        <v/>
      </c>
    </row>
    <row r="1927" spans="34:36" x14ac:dyDescent="0.35">
      <c r="AH1927" s="16" t="str">
        <f>IF(AND(B1927="Premier League",E1927="Live"),_xlfn.XLOOKUP(_xlfn.TEXTJOIN(" vs ",,C1927:D1927),Calendar!G:G,Calendar!B:B),IF(AND(B1927="Premier League",E1927="Highlights"),_xlfn.XLOOKUP(H1927,Calendar!O:O,Calendar!N:N,,-1),""))</f>
        <v/>
      </c>
      <c r="AI1927" s="61" t="str">
        <f>IF(AND(AH1927&lt;&gt;"",E1927="Live"),_xlfn.XLOOKUP(_xlfn.TEXTJOIN(" vs ",,C1927:D1927),Calendar!G:G,Calendar!K:K),"")</f>
        <v/>
      </c>
      <c r="AJ1927" s="61" t="str">
        <f>IF(AND(K1927&lt;&gt;"Match of the Day",K1927&lt;&gt;"Match of the Day 2",K1927&lt;&gt;"Match of the Day Repeat"),"",1+MAX($AJ$10:AJ1926))</f>
        <v/>
      </c>
    </row>
    <row r="1928" spans="34:36" x14ac:dyDescent="0.35">
      <c r="AH1928" s="16" t="str">
        <f>IF(AND(B1928="Premier League",E1928="Live"),_xlfn.XLOOKUP(_xlfn.TEXTJOIN(" vs ",,C1928:D1928),Calendar!G:G,Calendar!B:B),IF(AND(B1928="Premier League",E1928="Highlights"),_xlfn.XLOOKUP(H1928,Calendar!O:O,Calendar!N:N,,-1),""))</f>
        <v/>
      </c>
      <c r="AI1928" s="61" t="str">
        <f>IF(AND(AH1928&lt;&gt;"",E1928="Live"),_xlfn.XLOOKUP(_xlfn.TEXTJOIN(" vs ",,C1928:D1928),Calendar!G:G,Calendar!K:K),"")</f>
        <v/>
      </c>
      <c r="AJ1928" s="61" t="str">
        <f>IF(AND(K1928&lt;&gt;"Match of the Day",K1928&lt;&gt;"Match of the Day 2",K1928&lt;&gt;"Match of the Day Repeat"),"",1+MAX($AJ$10:AJ1927))</f>
        <v/>
      </c>
    </row>
    <row r="1929" spans="34:36" x14ac:dyDescent="0.35">
      <c r="AH1929" s="16" t="str">
        <f>IF(AND(B1929="Premier League",E1929="Live"),_xlfn.XLOOKUP(_xlfn.TEXTJOIN(" vs ",,C1929:D1929),Calendar!G:G,Calendar!B:B),IF(AND(B1929="Premier League",E1929="Highlights"),_xlfn.XLOOKUP(H1929,Calendar!O:O,Calendar!N:N,,-1),""))</f>
        <v/>
      </c>
      <c r="AI1929" s="61" t="str">
        <f>IF(AND(AH1929&lt;&gt;"",E1929="Live"),_xlfn.XLOOKUP(_xlfn.TEXTJOIN(" vs ",,C1929:D1929),Calendar!G:G,Calendar!K:K),"")</f>
        <v/>
      </c>
      <c r="AJ1929" s="61" t="str">
        <f>IF(AND(K1929&lt;&gt;"Match of the Day",K1929&lt;&gt;"Match of the Day 2",K1929&lt;&gt;"Match of the Day Repeat"),"",1+MAX($AJ$10:AJ1928))</f>
        <v/>
      </c>
    </row>
    <row r="1930" spans="34:36" x14ac:dyDescent="0.35">
      <c r="AH1930" s="16" t="str">
        <f>IF(AND(B1930="Premier League",E1930="Live"),_xlfn.XLOOKUP(_xlfn.TEXTJOIN(" vs ",,C1930:D1930),Calendar!G:G,Calendar!B:B),IF(AND(B1930="Premier League",E1930="Highlights"),_xlfn.XLOOKUP(H1930,Calendar!O:O,Calendar!N:N,,-1),""))</f>
        <v/>
      </c>
      <c r="AI1930" s="61" t="str">
        <f>IF(AND(AH1930&lt;&gt;"",E1930="Live"),_xlfn.XLOOKUP(_xlfn.TEXTJOIN(" vs ",,C1930:D1930),Calendar!G:G,Calendar!K:K),"")</f>
        <v/>
      </c>
      <c r="AJ1930" s="61" t="str">
        <f>IF(AND(K1930&lt;&gt;"Match of the Day",K1930&lt;&gt;"Match of the Day 2",K1930&lt;&gt;"Match of the Day Repeat"),"",1+MAX($AJ$10:AJ1929))</f>
        <v/>
      </c>
    </row>
    <row r="1931" spans="34:36" x14ac:dyDescent="0.35">
      <c r="AH1931" s="16" t="str">
        <f>IF(AND(B1931="Premier League",E1931="Live"),_xlfn.XLOOKUP(_xlfn.TEXTJOIN(" vs ",,C1931:D1931),Calendar!G:G,Calendar!B:B),IF(AND(B1931="Premier League",E1931="Highlights"),_xlfn.XLOOKUP(H1931,Calendar!O:O,Calendar!N:N,,-1),""))</f>
        <v/>
      </c>
      <c r="AI1931" s="61" t="str">
        <f>IF(AND(AH1931&lt;&gt;"",E1931="Live"),_xlfn.XLOOKUP(_xlfn.TEXTJOIN(" vs ",,C1931:D1931),Calendar!G:G,Calendar!K:K),"")</f>
        <v/>
      </c>
      <c r="AJ1931" s="61" t="str">
        <f>IF(AND(K1931&lt;&gt;"Match of the Day",K1931&lt;&gt;"Match of the Day 2",K1931&lt;&gt;"Match of the Day Repeat"),"",1+MAX($AJ$10:AJ1930))</f>
        <v/>
      </c>
    </row>
    <row r="1932" spans="34:36" x14ac:dyDescent="0.35">
      <c r="AH1932" s="16" t="str">
        <f>IF(AND(B1932="Premier League",E1932="Live"),_xlfn.XLOOKUP(_xlfn.TEXTJOIN(" vs ",,C1932:D1932),Calendar!G:G,Calendar!B:B),IF(AND(B1932="Premier League",E1932="Highlights"),_xlfn.XLOOKUP(H1932,Calendar!O:O,Calendar!N:N,,-1),""))</f>
        <v/>
      </c>
      <c r="AI1932" s="61" t="str">
        <f>IF(AND(AH1932&lt;&gt;"",E1932="Live"),_xlfn.XLOOKUP(_xlfn.TEXTJOIN(" vs ",,C1932:D1932),Calendar!G:G,Calendar!K:K),"")</f>
        <v/>
      </c>
      <c r="AJ1932" s="61" t="str">
        <f>IF(AND(K1932&lt;&gt;"Match of the Day",K1932&lt;&gt;"Match of the Day 2",K1932&lt;&gt;"Match of the Day Repeat"),"",1+MAX($AJ$10:AJ1931))</f>
        <v/>
      </c>
    </row>
    <row r="1933" spans="34:36" x14ac:dyDescent="0.35">
      <c r="AH1933" s="16" t="str">
        <f>IF(AND(B1933="Premier League",E1933="Live"),_xlfn.XLOOKUP(_xlfn.TEXTJOIN(" vs ",,C1933:D1933),Calendar!G:G,Calendar!B:B),IF(AND(B1933="Premier League",E1933="Highlights"),_xlfn.XLOOKUP(H1933,Calendar!O:O,Calendar!N:N,,-1),""))</f>
        <v/>
      </c>
      <c r="AI1933" s="61" t="str">
        <f>IF(AND(AH1933&lt;&gt;"",E1933="Live"),_xlfn.XLOOKUP(_xlfn.TEXTJOIN(" vs ",,C1933:D1933),Calendar!G:G,Calendar!K:K),"")</f>
        <v/>
      </c>
      <c r="AJ1933" s="61" t="str">
        <f>IF(AND(K1933&lt;&gt;"Match of the Day",K1933&lt;&gt;"Match of the Day 2",K1933&lt;&gt;"Match of the Day Repeat"),"",1+MAX($AJ$10:AJ1932))</f>
        <v/>
      </c>
    </row>
    <row r="1934" spans="34:36" x14ac:dyDescent="0.35">
      <c r="AH1934" s="16" t="str">
        <f>IF(AND(B1934="Premier League",E1934="Live"),_xlfn.XLOOKUP(_xlfn.TEXTJOIN(" vs ",,C1934:D1934),Calendar!G:G,Calendar!B:B),IF(AND(B1934="Premier League",E1934="Highlights"),_xlfn.XLOOKUP(H1934,Calendar!O:O,Calendar!N:N,,-1),""))</f>
        <v/>
      </c>
      <c r="AI1934" s="61" t="str">
        <f>IF(AND(AH1934&lt;&gt;"",E1934="Live"),_xlfn.XLOOKUP(_xlfn.TEXTJOIN(" vs ",,C1934:D1934),Calendar!G:G,Calendar!K:K),"")</f>
        <v/>
      </c>
      <c r="AJ1934" s="61" t="str">
        <f>IF(AND(K1934&lt;&gt;"Match of the Day",K1934&lt;&gt;"Match of the Day 2",K1934&lt;&gt;"Match of the Day Repeat"),"",1+MAX($AJ$10:AJ1933))</f>
        <v/>
      </c>
    </row>
    <row r="1935" spans="34:36" x14ac:dyDescent="0.35">
      <c r="AH1935" s="16" t="str">
        <f>IF(AND(B1935="Premier League",E1935="Live"),_xlfn.XLOOKUP(_xlfn.TEXTJOIN(" vs ",,C1935:D1935),Calendar!G:G,Calendar!B:B),IF(AND(B1935="Premier League",E1935="Highlights"),_xlfn.XLOOKUP(H1935,Calendar!O:O,Calendar!N:N,,-1),""))</f>
        <v/>
      </c>
      <c r="AI1935" s="61" t="str">
        <f>IF(AND(AH1935&lt;&gt;"",E1935="Live"),_xlfn.XLOOKUP(_xlfn.TEXTJOIN(" vs ",,C1935:D1935),Calendar!G:G,Calendar!K:K),"")</f>
        <v/>
      </c>
      <c r="AJ1935" s="61" t="str">
        <f>IF(AND(K1935&lt;&gt;"Match of the Day",K1935&lt;&gt;"Match of the Day 2",K1935&lt;&gt;"Match of the Day Repeat"),"",1+MAX($AJ$10:AJ1934))</f>
        <v/>
      </c>
    </row>
    <row r="1936" spans="34:36" x14ac:dyDescent="0.35">
      <c r="AH1936" s="16" t="str">
        <f>IF(AND(B1936="Premier League",E1936="Live"),_xlfn.XLOOKUP(_xlfn.TEXTJOIN(" vs ",,C1936:D1936),Calendar!G:G,Calendar!B:B),IF(AND(B1936="Premier League",E1936="Highlights"),_xlfn.XLOOKUP(H1936,Calendar!O:O,Calendar!N:N,,-1),""))</f>
        <v/>
      </c>
      <c r="AI1936" s="61" t="str">
        <f>IF(AND(AH1936&lt;&gt;"",E1936="Live"),_xlfn.XLOOKUP(_xlfn.TEXTJOIN(" vs ",,C1936:D1936),Calendar!G:G,Calendar!K:K),"")</f>
        <v/>
      </c>
      <c r="AJ1936" s="61" t="str">
        <f>IF(AND(K1936&lt;&gt;"Match of the Day",K1936&lt;&gt;"Match of the Day 2",K1936&lt;&gt;"Match of the Day Repeat"),"",1+MAX($AJ$10:AJ1935))</f>
        <v/>
      </c>
    </row>
    <row r="1937" spans="34:36" x14ac:dyDescent="0.35">
      <c r="AH1937" s="16" t="str">
        <f>IF(AND(B1937="Premier League",E1937="Live"),_xlfn.XLOOKUP(_xlfn.TEXTJOIN(" vs ",,C1937:D1937),Calendar!G:G,Calendar!B:B),IF(AND(B1937="Premier League",E1937="Highlights"),_xlfn.XLOOKUP(H1937,Calendar!O:O,Calendar!N:N,,-1),""))</f>
        <v/>
      </c>
      <c r="AI1937" s="61" t="str">
        <f>IF(AND(AH1937&lt;&gt;"",E1937="Live"),_xlfn.XLOOKUP(_xlfn.TEXTJOIN(" vs ",,C1937:D1937),Calendar!G:G,Calendar!K:K),"")</f>
        <v/>
      </c>
      <c r="AJ1937" s="61" t="str">
        <f>IF(AND(K1937&lt;&gt;"Match of the Day",K1937&lt;&gt;"Match of the Day 2",K1937&lt;&gt;"Match of the Day Repeat"),"",1+MAX($AJ$10:AJ1936))</f>
        <v/>
      </c>
    </row>
    <row r="1938" spans="34:36" x14ac:dyDescent="0.35">
      <c r="AH1938" s="16" t="str">
        <f>IF(AND(B1938="Premier League",E1938="Live"),_xlfn.XLOOKUP(_xlfn.TEXTJOIN(" vs ",,C1938:D1938),Calendar!G:G,Calendar!B:B),IF(AND(B1938="Premier League",E1938="Highlights"),_xlfn.XLOOKUP(H1938,Calendar!O:O,Calendar!N:N,,-1),""))</f>
        <v/>
      </c>
      <c r="AI1938" s="61" t="str">
        <f>IF(AND(AH1938&lt;&gt;"",E1938="Live"),_xlfn.XLOOKUP(_xlfn.TEXTJOIN(" vs ",,C1938:D1938),Calendar!G:G,Calendar!K:K),"")</f>
        <v/>
      </c>
      <c r="AJ1938" s="61" t="str">
        <f>IF(AND(K1938&lt;&gt;"Match of the Day",K1938&lt;&gt;"Match of the Day 2",K1938&lt;&gt;"Match of the Day Repeat"),"",1+MAX($AJ$10:AJ1937))</f>
        <v/>
      </c>
    </row>
    <row r="1939" spans="34:36" x14ac:dyDescent="0.35">
      <c r="AH1939" s="16" t="str">
        <f>IF(AND(B1939="Premier League",E1939="Live"),_xlfn.XLOOKUP(_xlfn.TEXTJOIN(" vs ",,C1939:D1939),Calendar!G:G,Calendar!B:B),IF(AND(B1939="Premier League",E1939="Highlights"),_xlfn.XLOOKUP(H1939,Calendar!O:O,Calendar!N:N,,-1),""))</f>
        <v/>
      </c>
      <c r="AI1939" s="61" t="str">
        <f>IF(AND(AH1939&lt;&gt;"",E1939="Live"),_xlfn.XLOOKUP(_xlfn.TEXTJOIN(" vs ",,C1939:D1939),Calendar!G:G,Calendar!K:K),"")</f>
        <v/>
      </c>
      <c r="AJ1939" s="61" t="str">
        <f>IF(AND(K1939&lt;&gt;"Match of the Day",K1939&lt;&gt;"Match of the Day 2",K1939&lt;&gt;"Match of the Day Repeat"),"",1+MAX($AJ$10:AJ1938))</f>
        <v/>
      </c>
    </row>
    <row r="1940" spans="34:36" x14ac:dyDescent="0.35">
      <c r="AH1940" s="16" t="str">
        <f>IF(AND(B1940="Premier League",E1940="Live"),_xlfn.XLOOKUP(_xlfn.TEXTJOIN(" vs ",,C1940:D1940),Calendar!G:G,Calendar!B:B),IF(AND(B1940="Premier League",E1940="Highlights"),_xlfn.XLOOKUP(H1940,Calendar!O:O,Calendar!N:N,,-1),""))</f>
        <v/>
      </c>
      <c r="AI1940" s="61" t="str">
        <f>IF(AND(AH1940&lt;&gt;"",E1940="Live"),_xlfn.XLOOKUP(_xlfn.TEXTJOIN(" vs ",,C1940:D1940),Calendar!G:G,Calendar!K:K),"")</f>
        <v/>
      </c>
      <c r="AJ1940" s="61" t="str">
        <f>IF(AND(K1940&lt;&gt;"Match of the Day",K1940&lt;&gt;"Match of the Day 2",K1940&lt;&gt;"Match of the Day Repeat"),"",1+MAX($AJ$10:AJ1939))</f>
        <v/>
      </c>
    </row>
    <row r="1941" spans="34:36" x14ac:dyDescent="0.35">
      <c r="AH1941" s="16" t="str">
        <f>IF(AND(B1941="Premier League",E1941="Live"),_xlfn.XLOOKUP(_xlfn.TEXTJOIN(" vs ",,C1941:D1941),Calendar!G:G,Calendar!B:B),IF(AND(B1941="Premier League",E1941="Highlights"),_xlfn.XLOOKUP(H1941,Calendar!O:O,Calendar!N:N,,-1),""))</f>
        <v/>
      </c>
      <c r="AI1941" s="61" t="str">
        <f>IF(AND(AH1941&lt;&gt;"",E1941="Live"),_xlfn.XLOOKUP(_xlfn.TEXTJOIN(" vs ",,C1941:D1941),Calendar!G:G,Calendar!K:K),"")</f>
        <v/>
      </c>
      <c r="AJ1941" s="61" t="str">
        <f>IF(AND(K1941&lt;&gt;"Match of the Day",K1941&lt;&gt;"Match of the Day 2",K1941&lt;&gt;"Match of the Day Repeat"),"",1+MAX($AJ$10:AJ1940))</f>
        <v/>
      </c>
    </row>
    <row r="1942" spans="34:36" x14ac:dyDescent="0.35">
      <c r="AH1942" s="16" t="str">
        <f>IF(AND(B1942="Premier League",E1942="Live"),_xlfn.XLOOKUP(_xlfn.TEXTJOIN(" vs ",,C1942:D1942),Calendar!G:G,Calendar!B:B),IF(AND(B1942="Premier League",E1942="Highlights"),_xlfn.XLOOKUP(H1942,Calendar!O:O,Calendar!N:N,,-1),""))</f>
        <v/>
      </c>
      <c r="AI1942" s="61" t="str">
        <f>IF(AND(AH1942&lt;&gt;"",E1942="Live"),_xlfn.XLOOKUP(_xlfn.TEXTJOIN(" vs ",,C1942:D1942),Calendar!G:G,Calendar!K:K),"")</f>
        <v/>
      </c>
      <c r="AJ1942" s="61" t="str">
        <f>IF(AND(K1942&lt;&gt;"Match of the Day",K1942&lt;&gt;"Match of the Day 2",K1942&lt;&gt;"Match of the Day Repeat"),"",1+MAX($AJ$10:AJ1941))</f>
        <v/>
      </c>
    </row>
    <row r="1943" spans="34:36" x14ac:dyDescent="0.35">
      <c r="AH1943" s="16" t="str">
        <f>IF(AND(B1943="Premier League",E1943="Live"),_xlfn.XLOOKUP(_xlfn.TEXTJOIN(" vs ",,C1943:D1943),Calendar!G:G,Calendar!B:B),IF(AND(B1943="Premier League",E1943="Highlights"),_xlfn.XLOOKUP(H1943,Calendar!O:O,Calendar!N:N,,-1),""))</f>
        <v/>
      </c>
      <c r="AI1943" s="61" t="str">
        <f>IF(AND(AH1943&lt;&gt;"",E1943="Live"),_xlfn.XLOOKUP(_xlfn.TEXTJOIN(" vs ",,C1943:D1943),Calendar!G:G,Calendar!K:K),"")</f>
        <v/>
      </c>
      <c r="AJ1943" s="61" t="str">
        <f>IF(AND(K1943&lt;&gt;"Match of the Day",K1943&lt;&gt;"Match of the Day 2",K1943&lt;&gt;"Match of the Day Repeat"),"",1+MAX($AJ$10:AJ1942))</f>
        <v/>
      </c>
    </row>
    <row r="1944" spans="34:36" x14ac:dyDescent="0.35">
      <c r="AH1944" s="16" t="str">
        <f>IF(AND(B1944="Premier League",E1944="Live"),_xlfn.XLOOKUP(_xlfn.TEXTJOIN(" vs ",,C1944:D1944),Calendar!G:G,Calendar!B:B),IF(AND(B1944="Premier League",E1944="Highlights"),_xlfn.XLOOKUP(H1944,Calendar!O:O,Calendar!N:N,,-1),""))</f>
        <v/>
      </c>
      <c r="AI1944" s="61" t="str">
        <f>IF(AND(AH1944&lt;&gt;"",E1944="Live"),_xlfn.XLOOKUP(_xlfn.TEXTJOIN(" vs ",,C1944:D1944),Calendar!G:G,Calendar!K:K),"")</f>
        <v/>
      </c>
      <c r="AJ1944" s="61" t="str">
        <f>IF(AND(K1944&lt;&gt;"Match of the Day",K1944&lt;&gt;"Match of the Day 2",K1944&lt;&gt;"Match of the Day Repeat"),"",1+MAX($AJ$10:AJ1943))</f>
        <v/>
      </c>
    </row>
    <row r="1945" spans="34:36" x14ac:dyDescent="0.35">
      <c r="AH1945" s="16" t="str">
        <f>IF(AND(B1945="Premier League",E1945="Live"),_xlfn.XLOOKUP(_xlfn.TEXTJOIN(" vs ",,C1945:D1945),Calendar!G:G,Calendar!B:B),IF(AND(B1945="Premier League",E1945="Highlights"),_xlfn.XLOOKUP(H1945,Calendar!O:O,Calendar!N:N,,-1),""))</f>
        <v/>
      </c>
      <c r="AI1945" s="61" t="str">
        <f>IF(AND(AH1945&lt;&gt;"",E1945="Live"),_xlfn.XLOOKUP(_xlfn.TEXTJOIN(" vs ",,C1945:D1945),Calendar!G:G,Calendar!K:K),"")</f>
        <v/>
      </c>
      <c r="AJ1945" s="61" t="str">
        <f>IF(AND(K1945&lt;&gt;"Match of the Day",K1945&lt;&gt;"Match of the Day 2",K1945&lt;&gt;"Match of the Day Repeat"),"",1+MAX($AJ$10:AJ1944))</f>
        <v/>
      </c>
    </row>
    <row r="1946" spans="34:36" x14ac:dyDescent="0.35">
      <c r="AH1946" s="16" t="str">
        <f>IF(AND(B1946="Premier League",E1946="Live"),_xlfn.XLOOKUP(_xlfn.TEXTJOIN(" vs ",,C1946:D1946),Calendar!G:G,Calendar!B:B),IF(AND(B1946="Premier League",E1946="Highlights"),_xlfn.XLOOKUP(H1946,Calendar!O:O,Calendar!N:N,,-1),""))</f>
        <v/>
      </c>
      <c r="AI1946" s="61" t="str">
        <f>IF(AND(AH1946&lt;&gt;"",E1946="Live"),_xlfn.XLOOKUP(_xlfn.TEXTJOIN(" vs ",,C1946:D1946),Calendar!G:G,Calendar!K:K),"")</f>
        <v/>
      </c>
      <c r="AJ1946" s="61" t="str">
        <f>IF(AND(K1946&lt;&gt;"Match of the Day",K1946&lt;&gt;"Match of the Day 2",K1946&lt;&gt;"Match of the Day Repeat"),"",1+MAX($AJ$10:AJ1945))</f>
        <v/>
      </c>
    </row>
    <row r="1947" spans="34:36" x14ac:dyDescent="0.35">
      <c r="AH1947" s="16" t="str">
        <f>IF(AND(B1947="Premier League",E1947="Live"),_xlfn.XLOOKUP(_xlfn.TEXTJOIN(" vs ",,C1947:D1947),Calendar!G:G,Calendar!B:B),IF(AND(B1947="Premier League",E1947="Highlights"),_xlfn.XLOOKUP(H1947,Calendar!O:O,Calendar!N:N,,-1),""))</f>
        <v/>
      </c>
      <c r="AI1947" s="61" t="str">
        <f>IF(AND(AH1947&lt;&gt;"",E1947="Live"),_xlfn.XLOOKUP(_xlfn.TEXTJOIN(" vs ",,C1947:D1947),Calendar!G:G,Calendar!K:K),"")</f>
        <v/>
      </c>
      <c r="AJ1947" s="61" t="str">
        <f>IF(AND(K1947&lt;&gt;"Match of the Day",K1947&lt;&gt;"Match of the Day 2",K1947&lt;&gt;"Match of the Day Repeat"),"",1+MAX($AJ$10:AJ1946))</f>
        <v/>
      </c>
    </row>
    <row r="1948" spans="34:36" x14ac:dyDescent="0.35">
      <c r="AH1948" s="16" t="str">
        <f>IF(AND(B1948="Premier League",E1948="Live"),_xlfn.XLOOKUP(_xlfn.TEXTJOIN(" vs ",,C1948:D1948),Calendar!G:G,Calendar!B:B),IF(AND(B1948="Premier League",E1948="Highlights"),_xlfn.XLOOKUP(H1948,Calendar!O:O,Calendar!N:N,,-1),""))</f>
        <v/>
      </c>
      <c r="AI1948" s="61" t="str">
        <f>IF(AND(AH1948&lt;&gt;"",E1948="Live"),_xlfn.XLOOKUP(_xlfn.TEXTJOIN(" vs ",,C1948:D1948),Calendar!G:G,Calendar!K:K),"")</f>
        <v/>
      </c>
      <c r="AJ1948" s="61" t="str">
        <f>IF(AND(K1948&lt;&gt;"Match of the Day",K1948&lt;&gt;"Match of the Day 2",K1948&lt;&gt;"Match of the Day Repeat"),"",1+MAX($AJ$10:AJ1947))</f>
        <v/>
      </c>
    </row>
    <row r="1949" spans="34:36" x14ac:dyDescent="0.35">
      <c r="AH1949" s="16" t="str">
        <f>IF(AND(B1949="Premier League",E1949="Live"),_xlfn.XLOOKUP(_xlfn.TEXTJOIN(" vs ",,C1949:D1949),Calendar!G:G,Calendar!B:B),IF(AND(B1949="Premier League",E1949="Highlights"),_xlfn.XLOOKUP(H1949,Calendar!O:O,Calendar!N:N,,-1),""))</f>
        <v/>
      </c>
      <c r="AI1949" s="61" t="str">
        <f>IF(AND(AH1949&lt;&gt;"",E1949="Live"),_xlfn.XLOOKUP(_xlfn.TEXTJOIN(" vs ",,C1949:D1949),Calendar!G:G,Calendar!K:K),"")</f>
        <v/>
      </c>
      <c r="AJ1949" s="61" t="str">
        <f>IF(AND(K1949&lt;&gt;"Match of the Day",K1949&lt;&gt;"Match of the Day 2",K1949&lt;&gt;"Match of the Day Repeat"),"",1+MAX($AJ$10:AJ1948))</f>
        <v/>
      </c>
    </row>
    <row r="1950" spans="34:36" x14ac:dyDescent="0.35">
      <c r="AH1950" s="16" t="str">
        <f>IF(AND(B1950="Premier League",E1950="Live"),_xlfn.XLOOKUP(_xlfn.TEXTJOIN(" vs ",,C1950:D1950),Calendar!G:G,Calendar!B:B),IF(AND(B1950="Premier League",E1950="Highlights"),_xlfn.XLOOKUP(H1950,Calendar!O:O,Calendar!N:N,,-1),""))</f>
        <v/>
      </c>
      <c r="AI1950" s="61" t="str">
        <f>IF(AND(AH1950&lt;&gt;"",E1950="Live"),_xlfn.XLOOKUP(_xlfn.TEXTJOIN(" vs ",,C1950:D1950),Calendar!G:G,Calendar!K:K),"")</f>
        <v/>
      </c>
      <c r="AJ1950" s="61" t="str">
        <f>IF(AND(K1950&lt;&gt;"Match of the Day",K1950&lt;&gt;"Match of the Day 2",K1950&lt;&gt;"Match of the Day Repeat"),"",1+MAX($AJ$10:AJ1949))</f>
        <v/>
      </c>
    </row>
    <row r="1951" spans="34:36" x14ac:dyDescent="0.35">
      <c r="AH1951" s="16" t="str">
        <f>IF(AND(B1951="Premier League",E1951="Live"),_xlfn.XLOOKUP(_xlfn.TEXTJOIN(" vs ",,C1951:D1951),Calendar!G:G,Calendar!B:B),IF(AND(B1951="Premier League",E1951="Highlights"),_xlfn.XLOOKUP(H1951,Calendar!O:O,Calendar!N:N,,-1),""))</f>
        <v/>
      </c>
      <c r="AI1951" s="61" t="str">
        <f>IF(AND(AH1951&lt;&gt;"",E1951="Live"),_xlfn.XLOOKUP(_xlfn.TEXTJOIN(" vs ",,C1951:D1951),Calendar!G:G,Calendar!K:K),"")</f>
        <v/>
      </c>
      <c r="AJ1951" s="61" t="str">
        <f>IF(AND(K1951&lt;&gt;"Match of the Day",K1951&lt;&gt;"Match of the Day 2",K1951&lt;&gt;"Match of the Day Repeat"),"",1+MAX($AJ$10:AJ1950))</f>
        <v/>
      </c>
    </row>
    <row r="1952" spans="34:36" x14ac:dyDescent="0.35">
      <c r="AH1952" s="16" t="str">
        <f>IF(AND(B1952="Premier League",E1952="Live"),_xlfn.XLOOKUP(_xlfn.TEXTJOIN(" vs ",,C1952:D1952),Calendar!G:G,Calendar!B:B),IF(AND(B1952="Premier League",E1952="Highlights"),_xlfn.XLOOKUP(H1952,Calendar!O:O,Calendar!N:N,,-1),""))</f>
        <v/>
      </c>
      <c r="AI1952" s="61" t="str">
        <f>IF(AND(AH1952&lt;&gt;"",E1952="Live"),_xlfn.XLOOKUP(_xlfn.TEXTJOIN(" vs ",,C1952:D1952),Calendar!G:G,Calendar!K:K),"")</f>
        <v/>
      </c>
      <c r="AJ1952" s="61" t="str">
        <f>IF(AND(K1952&lt;&gt;"Match of the Day",K1952&lt;&gt;"Match of the Day 2",K1952&lt;&gt;"Match of the Day Repeat"),"",1+MAX($AJ$10:AJ1951))</f>
        <v/>
      </c>
    </row>
    <row r="1953" spans="34:36" x14ac:dyDescent="0.35">
      <c r="AH1953" s="16" t="str">
        <f>IF(AND(B1953="Premier League",E1953="Live"),_xlfn.XLOOKUP(_xlfn.TEXTJOIN(" vs ",,C1953:D1953),Calendar!G:G,Calendar!B:B),IF(AND(B1953="Premier League",E1953="Highlights"),_xlfn.XLOOKUP(H1953,Calendar!O:O,Calendar!N:N,,-1),""))</f>
        <v/>
      </c>
      <c r="AI1953" s="61" t="str">
        <f>IF(AND(AH1953&lt;&gt;"",E1953="Live"),_xlfn.XLOOKUP(_xlfn.TEXTJOIN(" vs ",,C1953:D1953),Calendar!G:G,Calendar!K:K),"")</f>
        <v/>
      </c>
      <c r="AJ1953" s="61" t="str">
        <f>IF(AND(K1953&lt;&gt;"Match of the Day",K1953&lt;&gt;"Match of the Day 2",K1953&lt;&gt;"Match of the Day Repeat"),"",1+MAX($AJ$10:AJ1952))</f>
        <v/>
      </c>
    </row>
    <row r="1954" spans="34:36" x14ac:dyDescent="0.35">
      <c r="AH1954" s="16" t="str">
        <f>IF(AND(B1954="Premier League",E1954="Live"),_xlfn.XLOOKUP(_xlfn.TEXTJOIN(" vs ",,C1954:D1954),Calendar!G:G,Calendar!B:B),IF(AND(B1954="Premier League",E1954="Highlights"),_xlfn.XLOOKUP(H1954,Calendar!O:O,Calendar!N:N,,-1),""))</f>
        <v/>
      </c>
      <c r="AI1954" s="61" t="str">
        <f>IF(AND(AH1954&lt;&gt;"",E1954="Live"),_xlfn.XLOOKUP(_xlfn.TEXTJOIN(" vs ",,C1954:D1954),Calendar!G:G,Calendar!K:K),"")</f>
        <v/>
      </c>
      <c r="AJ1954" s="61" t="str">
        <f>IF(AND(K1954&lt;&gt;"Match of the Day",K1954&lt;&gt;"Match of the Day 2",K1954&lt;&gt;"Match of the Day Repeat"),"",1+MAX($AJ$10:AJ1953))</f>
        <v/>
      </c>
    </row>
    <row r="1955" spans="34:36" x14ac:dyDescent="0.35">
      <c r="AH1955" s="16" t="str">
        <f>IF(AND(B1955="Premier League",E1955="Live"),_xlfn.XLOOKUP(_xlfn.TEXTJOIN(" vs ",,C1955:D1955),Calendar!G:G,Calendar!B:B),IF(AND(B1955="Premier League",E1955="Highlights"),_xlfn.XLOOKUP(H1955,Calendar!O:O,Calendar!N:N,,-1),""))</f>
        <v/>
      </c>
      <c r="AI1955" s="61" t="str">
        <f>IF(AND(AH1955&lt;&gt;"",E1955="Live"),_xlfn.XLOOKUP(_xlfn.TEXTJOIN(" vs ",,C1955:D1955),Calendar!G:G,Calendar!K:K),"")</f>
        <v/>
      </c>
      <c r="AJ1955" s="61" t="str">
        <f>IF(AND(K1955&lt;&gt;"Match of the Day",K1955&lt;&gt;"Match of the Day 2",K1955&lt;&gt;"Match of the Day Repeat"),"",1+MAX($AJ$10:AJ1954))</f>
        <v/>
      </c>
    </row>
    <row r="1956" spans="34:36" x14ac:dyDescent="0.35">
      <c r="AH1956" s="16" t="str">
        <f>IF(AND(B1956="Premier League",E1956="Live"),_xlfn.XLOOKUP(_xlfn.TEXTJOIN(" vs ",,C1956:D1956),Calendar!G:G,Calendar!B:B),IF(AND(B1956="Premier League",E1956="Highlights"),_xlfn.XLOOKUP(H1956,Calendar!O:O,Calendar!N:N,,-1),""))</f>
        <v/>
      </c>
      <c r="AI1956" s="61" t="str">
        <f>IF(AND(AH1956&lt;&gt;"",E1956="Live"),_xlfn.XLOOKUP(_xlfn.TEXTJOIN(" vs ",,C1956:D1956),Calendar!G:G,Calendar!K:K),"")</f>
        <v/>
      </c>
      <c r="AJ1956" s="61" t="str">
        <f>IF(AND(K1956&lt;&gt;"Match of the Day",K1956&lt;&gt;"Match of the Day 2",K1956&lt;&gt;"Match of the Day Repeat"),"",1+MAX($AJ$10:AJ1955))</f>
        <v/>
      </c>
    </row>
    <row r="1957" spans="34:36" x14ac:dyDescent="0.35">
      <c r="AH1957" s="16" t="str">
        <f>IF(AND(B1957="Premier League",E1957="Live"),_xlfn.XLOOKUP(_xlfn.TEXTJOIN(" vs ",,C1957:D1957),Calendar!G:G,Calendar!B:B),IF(AND(B1957="Premier League",E1957="Highlights"),_xlfn.XLOOKUP(H1957,Calendar!O:O,Calendar!N:N,,-1),""))</f>
        <v/>
      </c>
      <c r="AI1957" s="61" t="str">
        <f>IF(AND(AH1957&lt;&gt;"",E1957="Live"),_xlfn.XLOOKUP(_xlfn.TEXTJOIN(" vs ",,C1957:D1957),Calendar!G:G,Calendar!K:K),"")</f>
        <v/>
      </c>
      <c r="AJ1957" s="61" t="str">
        <f>IF(AND(K1957&lt;&gt;"Match of the Day",K1957&lt;&gt;"Match of the Day 2",K1957&lt;&gt;"Match of the Day Repeat"),"",1+MAX($AJ$10:AJ1956))</f>
        <v/>
      </c>
    </row>
    <row r="1958" spans="34:36" x14ac:dyDescent="0.35">
      <c r="AH1958" s="16" t="str">
        <f>IF(AND(B1958="Premier League",E1958="Live"),_xlfn.XLOOKUP(_xlfn.TEXTJOIN(" vs ",,C1958:D1958),Calendar!G:G,Calendar!B:B),IF(AND(B1958="Premier League",E1958="Highlights"),_xlfn.XLOOKUP(H1958,Calendar!O:O,Calendar!N:N,,-1),""))</f>
        <v/>
      </c>
      <c r="AI1958" s="61" t="str">
        <f>IF(AND(AH1958&lt;&gt;"",E1958="Live"),_xlfn.XLOOKUP(_xlfn.TEXTJOIN(" vs ",,C1958:D1958),Calendar!G:G,Calendar!K:K),"")</f>
        <v/>
      </c>
      <c r="AJ1958" s="61" t="str">
        <f>IF(AND(K1958&lt;&gt;"Match of the Day",K1958&lt;&gt;"Match of the Day 2",K1958&lt;&gt;"Match of the Day Repeat"),"",1+MAX($AJ$10:AJ1957))</f>
        <v/>
      </c>
    </row>
    <row r="1959" spans="34:36" x14ac:dyDescent="0.35">
      <c r="AH1959" s="16" t="str">
        <f>IF(AND(B1959="Premier League",E1959="Live"),_xlfn.XLOOKUP(_xlfn.TEXTJOIN(" vs ",,C1959:D1959),Calendar!G:G,Calendar!B:B),IF(AND(B1959="Premier League",E1959="Highlights"),_xlfn.XLOOKUP(H1959,Calendar!O:O,Calendar!N:N,,-1),""))</f>
        <v/>
      </c>
      <c r="AI1959" s="61" t="str">
        <f>IF(AND(AH1959&lt;&gt;"",E1959="Live"),_xlfn.XLOOKUP(_xlfn.TEXTJOIN(" vs ",,C1959:D1959),Calendar!G:G,Calendar!K:K),"")</f>
        <v/>
      </c>
      <c r="AJ1959" s="61" t="str">
        <f>IF(AND(K1959&lt;&gt;"Match of the Day",K1959&lt;&gt;"Match of the Day 2",K1959&lt;&gt;"Match of the Day Repeat"),"",1+MAX($AJ$10:AJ1958))</f>
        <v/>
      </c>
    </row>
    <row r="1960" spans="34:36" x14ac:dyDescent="0.35">
      <c r="AH1960" s="16" t="str">
        <f>IF(AND(B1960="Premier League",E1960="Live"),_xlfn.XLOOKUP(_xlfn.TEXTJOIN(" vs ",,C1960:D1960),Calendar!G:G,Calendar!B:B),IF(AND(B1960="Premier League",E1960="Highlights"),_xlfn.XLOOKUP(H1960,Calendar!O:O,Calendar!N:N,,-1),""))</f>
        <v/>
      </c>
      <c r="AI1960" s="61" t="str">
        <f>IF(AND(AH1960&lt;&gt;"",E1960="Live"),_xlfn.XLOOKUP(_xlfn.TEXTJOIN(" vs ",,C1960:D1960),Calendar!G:G,Calendar!K:K),"")</f>
        <v/>
      </c>
      <c r="AJ1960" s="61" t="str">
        <f>IF(AND(K1960&lt;&gt;"Match of the Day",K1960&lt;&gt;"Match of the Day 2",K1960&lt;&gt;"Match of the Day Repeat"),"",1+MAX($AJ$10:AJ1959))</f>
        <v/>
      </c>
    </row>
    <row r="1961" spans="34:36" x14ac:dyDescent="0.35">
      <c r="AH1961" s="16" t="str">
        <f>IF(AND(B1961="Premier League",E1961="Live"),_xlfn.XLOOKUP(_xlfn.TEXTJOIN(" vs ",,C1961:D1961),Calendar!G:G,Calendar!B:B),IF(AND(B1961="Premier League",E1961="Highlights"),_xlfn.XLOOKUP(H1961,Calendar!O:O,Calendar!N:N,,-1),""))</f>
        <v/>
      </c>
      <c r="AI1961" s="61" t="str">
        <f>IF(AND(AH1961&lt;&gt;"",E1961="Live"),_xlfn.XLOOKUP(_xlfn.TEXTJOIN(" vs ",,C1961:D1961),Calendar!G:G,Calendar!K:K),"")</f>
        <v/>
      </c>
      <c r="AJ1961" s="61" t="str">
        <f>IF(AND(K1961&lt;&gt;"Match of the Day",K1961&lt;&gt;"Match of the Day 2",K1961&lt;&gt;"Match of the Day Repeat"),"",1+MAX($AJ$10:AJ1960))</f>
        <v/>
      </c>
    </row>
    <row r="1962" spans="34:36" x14ac:dyDescent="0.35">
      <c r="AH1962" s="16" t="str">
        <f>IF(AND(B1962="Premier League",E1962="Live"),_xlfn.XLOOKUP(_xlfn.TEXTJOIN(" vs ",,C1962:D1962),Calendar!G:G,Calendar!B:B),IF(AND(B1962="Premier League",E1962="Highlights"),_xlfn.XLOOKUP(H1962,Calendar!O:O,Calendar!N:N,,-1),""))</f>
        <v/>
      </c>
      <c r="AI1962" s="61" t="str">
        <f>IF(AND(AH1962&lt;&gt;"",E1962="Live"),_xlfn.XLOOKUP(_xlfn.TEXTJOIN(" vs ",,C1962:D1962),Calendar!G:G,Calendar!K:K),"")</f>
        <v/>
      </c>
      <c r="AJ1962" s="61" t="str">
        <f>IF(AND(K1962&lt;&gt;"Match of the Day",K1962&lt;&gt;"Match of the Day 2",K1962&lt;&gt;"Match of the Day Repeat"),"",1+MAX($AJ$10:AJ1961))</f>
        <v/>
      </c>
    </row>
    <row r="1963" spans="34:36" x14ac:dyDescent="0.35">
      <c r="AH1963" s="16" t="str">
        <f>IF(AND(B1963="Premier League",E1963="Live"),_xlfn.XLOOKUP(_xlfn.TEXTJOIN(" vs ",,C1963:D1963),Calendar!G:G,Calendar!B:B),IF(AND(B1963="Premier League",E1963="Highlights"),_xlfn.XLOOKUP(H1963,Calendar!O:O,Calendar!N:N,,-1),""))</f>
        <v/>
      </c>
      <c r="AI1963" s="61" t="str">
        <f>IF(AND(AH1963&lt;&gt;"",E1963="Live"),_xlfn.XLOOKUP(_xlfn.TEXTJOIN(" vs ",,C1963:D1963),Calendar!G:G,Calendar!K:K),"")</f>
        <v/>
      </c>
      <c r="AJ1963" s="61" t="str">
        <f>IF(AND(K1963&lt;&gt;"Match of the Day",K1963&lt;&gt;"Match of the Day 2",K1963&lt;&gt;"Match of the Day Repeat"),"",1+MAX($AJ$10:AJ1962))</f>
        <v/>
      </c>
    </row>
    <row r="1964" spans="34:36" x14ac:dyDescent="0.35">
      <c r="AH1964" s="16" t="str">
        <f>IF(AND(B1964="Premier League",E1964="Live"),_xlfn.XLOOKUP(_xlfn.TEXTJOIN(" vs ",,C1964:D1964),Calendar!G:G,Calendar!B:B),IF(AND(B1964="Premier League",E1964="Highlights"),_xlfn.XLOOKUP(H1964,Calendar!O:O,Calendar!N:N,,-1),""))</f>
        <v/>
      </c>
      <c r="AI1964" s="61" t="str">
        <f>IF(AND(AH1964&lt;&gt;"",E1964="Live"),_xlfn.XLOOKUP(_xlfn.TEXTJOIN(" vs ",,C1964:D1964),Calendar!G:G,Calendar!K:K),"")</f>
        <v/>
      </c>
      <c r="AJ1964" s="61" t="str">
        <f>IF(AND(K1964&lt;&gt;"Match of the Day",K1964&lt;&gt;"Match of the Day 2",K1964&lt;&gt;"Match of the Day Repeat"),"",1+MAX($AJ$10:AJ1963))</f>
        <v/>
      </c>
    </row>
    <row r="1965" spans="34:36" x14ac:dyDescent="0.35">
      <c r="AH1965" s="16" t="str">
        <f>IF(AND(B1965="Premier League",E1965="Live"),_xlfn.XLOOKUP(_xlfn.TEXTJOIN(" vs ",,C1965:D1965),Calendar!G:G,Calendar!B:B),IF(AND(B1965="Premier League",E1965="Highlights"),_xlfn.XLOOKUP(H1965,Calendar!O:O,Calendar!N:N,,-1),""))</f>
        <v/>
      </c>
      <c r="AI1965" s="61" t="str">
        <f>IF(AND(AH1965&lt;&gt;"",E1965="Live"),_xlfn.XLOOKUP(_xlfn.TEXTJOIN(" vs ",,C1965:D1965),Calendar!G:G,Calendar!K:K),"")</f>
        <v/>
      </c>
      <c r="AJ1965" s="61" t="str">
        <f>IF(AND(K1965&lt;&gt;"Match of the Day",K1965&lt;&gt;"Match of the Day 2",K1965&lt;&gt;"Match of the Day Repeat"),"",1+MAX($AJ$10:AJ1964))</f>
        <v/>
      </c>
    </row>
    <row r="1966" spans="34:36" x14ac:dyDescent="0.35">
      <c r="AH1966" s="16" t="str">
        <f>IF(AND(B1966="Premier League",E1966="Live"),_xlfn.XLOOKUP(_xlfn.TEXTJOIN(" vs ",,C1966:D1966),Calendar!G:G,Calendar!B:B),IF(AND(B1966="Premier League",E1966="Highlights"),_xlfn.XLOOKUP(H1966,Calendar!O:O,Calendar!N:N,,-1),""))</f>
        <v/>
      </c>
      <c r="AI1966" s="61" t="str">
        <f>IF(AND(AH1966&lt;&gt;"",E1966="Live"),_xlfn.XLOOKUP(_xlfn.TEXTJOIN(" vs ",,C1966:D1966),Calendar!G:G,Calendar!K:K),"")</f>
        <v/>
      </c>
      <c r="AJ1966" s="61" t="str">
        <f>IF(AND(K1966&lt;&gt;"Match of the Day",K1966&lt;&gt;"Match of the Day 2",K1966&lt;&gt;"Match of the Day Repeat"),"",1+MAX($AJ$10:AJ1965))</f>
        <v/>
      </c>
    </row>
    <row r="1967" spans="34:36" x14ac:dyDescent="0.35">
      <c r="AH1967" s="16" t="str">
        <f>IF(AND(B1967="Premier League",E1967="Live"),_xlfn.XLOOKUP(_xlfn.TEXTJOIN(" vs ",,C1967:D1967),Calendar!G:G,Calendar!B:B),IF(AND(B1967="Premier League",E1967="Highlights"),_xlfn.XLOOKUP(H1967,Calendar!O:O,Calendar!N:N,,-1),""))</f>
        <v/>
      </c>
      <c r="AI1967" s="61" t="str">
        <f>IF(AND(AH1967&lt;&gt;"",E1967="Live"),_xlfn.XLOOKUP(_xlfn.TEXTJOIN(" vs ",,C1967:D1967),Calendar!G:G,Calendar!K:K),"")</f>
        <v/>
      </c>
      <c r="AJ1967" s="61" t="str">
        <f>IF(AND(K1967&lt;&gt;"Match of the Day",K1967&lt;&gt;"Match of the Day 2",K1967&lt;&gt;"Match of the Day Repeat"),"",1+MAX($AJ$10:AJ1966))</f>
        <v/>
      </c>
    </row>
    <row r="1968" spans="34:36" x14ac:dyDescent="0.35">
      <c r="AH1968" s="16" t="str">
        <f>IF(AND(B1968="Premier League",E1968="Live"),_xlfn.XLOOKUP(_xlfn.TEXTJOIN(" vs ",,C1968:D1968),Calendar!G:G,Calendar!B:B),IF(AND(B1968="Premier League",E1968="Highlights"),_xlfn.XLOOKUP(H1968,Calendar!O:O,Calendar!N:N,,-1),""))</f>
        <v/>
      </c>
      <c r="AI1968" s="61" t="str">
        <f>IF(AND(AH1968&lt;&gt;"",E1968="Live"),_xlfn.XLOOKUP(_xlfn.TEXTJOIN(" vs ",,C1968:D1968),Calendar!G:G,Calendar!K:K),"")</f>
        <v/>
      </c>
      <c r="AJ1968" s="61" t="str">
        <f>IF(AND(K1968&lt;&gt;"Match of the Day",K1968&lt;&gt;"Match of the Day 2",K1968&lt;&gt;"Match of the Day Repeat"),"",1+MAX($AJ$10:AJ1967))</f>
        <v/>
      </c>
    </row>
    <row r="1969" spans="34:36" x14ac:dyDescent="0.35">
      <c r="AH1969" s="16" t="str">
        <f>IF(AND(B1969="Premier League",E1969="Live"),_xlfn.XLOOKUP(_xlfn.TEXTJOIN(" vs ",,C1969:D1969),Calendar!G:G,Calendar!B:B),IF(AND(B1969="Premier League",E1969="Highlights"),_xlfn.XLOOKUP(H1969,Calendar!O:O,Calendar!N:N,,-1),""))</f>
        <v/>
      </c>
      <c r="AI1969" s="61" t="str">
        <f>IF(AND(AH1969&lt;&gt;"",E1969="Live"),_xlfn.XLOOKUP(_xlfn.TEXTJOIN(" vs ",,C1969:D1969),Calendar!G:G,Calendar!K:K),"")</f>
        <v/>
      </c>
      <c r="AJ1969" s="61" t="str">
        <f>IF(AND(K1969&lt;&gt;"Match of the Day",K1969&lt;&gt;"Match of the Day 2",K1969&lt;&gt;"Match of the Day Repeat"),"",1+MAX($AJ$10:AJ1968))</f>
        <v/>
      </c>
    </row>
    <row r="1970" spans="34:36" x14ac:dyDescent="0.35">
      <c r="AH1970" s="16" t="str">
        <f>IF(AND(B1970="Premier League",E1970="Live"),_xlfn.XLOOKUP(_xlfn.TEXTJOIN(" vs ",,C1970:D1970),Calendar!G:G,Calendar!B:B),IF(AND(B1970="Premier League",E1970="Highlights"),_xlfn.XLOOKUP(H1970,Calendar!O:O,Calendar!N:N,,-1),""))</f>
        <v/>
      </c>
      <c r="AI1970" s="61" t="str">
        <f>IF(AND(AH1970&lt;&gt;"",E1970="Live"),_xlfn.XLOOKUP(_xlfn.TEXTJOIN(" vs ",,C1970:D1970),Calendar!G:G,Calendar!K:K),"")</f>
        <v/>
      </c>
      <c r="AJ1970" s="61" t="str">
        <f>IF(AND(K1970&lt;&gt;"Match of the Day",K1970&lt;&gt;"Match of the Day 2",K1970&lt;&gt;"Match of the Day Repeat"),"",1+MAX($AJ$10:AJ1969))</f>
        <v/>
      </c>
    </row>
    <row r="1971" spans="34:36" x14ac:dyDescent="0.35">
      <c r="AH1971" s="16" t="str">
        <f>IF(AND(B1971="Premier League",E1971="Live"),_xlfn.XLOOKUP(_xlfn.TEXTJOIN(" vs ",,C1971:D1971),Calendar!G:G,Calendar!B:B),IF(AND(B1971="Premier League",E1971="Highlights"),_xlfn.XLOOKUP(H1971,Calendar!O:O,Calendar!N:N,,-1),""))</f>
        <v/>
      </c>
      <c r="AI1971" s="61" t="str">
        <f>IF(AND(AH1971&lt;&gt;"",E1971="Live"),_xlfn.XLOOKUP(_xlfn.TEXTJOIN(" vs ",,C1971:D1971),Calendar!G:G,Calendar!K:K),"")</f>
        <v/>
      </c>
      <c r="AJ1971" s="61" t="str">
        <f>IF(AND(K1971&lt;&gt;"Match of the Day",K1971&lt;&gt;"Match of the Day 2",K1971&lt;&gt;"Match of the Day Repeat"),"",1+MAX($AJ$10:AJ1970))</f>
        <v/>
      </c>
    </row>
    <row r="1972" spans="34:36" x14ac:dyDescent="0.35">
      <c r="AH1972" s="16" t="str">
        <f>IF(AND(B1972="Premier League",E1972="Live"),_xlfn.XLOOKUP(_xlfn.TEXTJOIN(" vs ",,C1972:D1972),Calendar!G:G,Calendar!B:B),IF(AND(B1972="Premier League",E1972="Highlights"),_xlfn.XLOOKUP(H1972,Calendar!O:O,Calendar!N:N,,-1),""))</f>
        <v/>
      </c>
      <c r="AI1972" s="61" t="str">
        <f>IF(AND(AH1972&lt;&gt;"",E1972="Live"),_xlfn.XLOOKUP(_xlfn.TEXTJOIN(" vs ",,C1972:D1972),Calendar!G:G,Calendar!K:K),"")</f>
        <v/>
      </c>
      <c r="AJ1972" s="61" t="str">
        <f>IF(AND(K1972&lt;&gt;"Match of the Day",K1972&lt;&gt;"Match of the Day 2",K1972&lt;&gt;"Match of the Day Repeat"),"",1+MAX($AJ$10:AJ1971))</f>
        <v/>
      </c>
    </row>
    <row r="1973" spans="34:36" x14ac:dyDescent="0.35">
      <c r="AH1973" s="16" t="str">
        <f>IF(AND(B1973="Premier League",E1973="Live"),_xlfn.XLOOKUP(_xlfn.TEXTJOIN(" vs ",,C1973:D1973),Calendar!G:G,Calendar!B:B),IF(AND(B1973="Premier League",E1973="Highlights"),_xlfn.XLOOKUP(H1973,Calendar!O:O,Calendar!N:N,,-1),""))</f>
        <v/>
      </c>
      <c r="AI1973" s="61" t="str">
        <f>IF(AND(AH1973&lt;&gt;"",E1973="Live"),_xlfn.XLOOKUP(_xlfn.TEXTJOIN(" vs ",,C1973:D1973),Calendar!G:G,Calendar!K:K),"")</f>
        <v/>
      </c>
      <c r="AJ1973" s="61" t="str">
        <f>IF(AND(K1973&lt;&gt;"Match of the Day",K1973&lt;&gt;"Match of the Day 2",K1973&lt;&gt;"Match of the Day Repeat"),"",1+MAX($AJ$10:AJ1972))</f>
        <v/>
      </c>
    </row>
    <row r="1974" spans="34:36" x14ac:dyDescent="0.35">
      <c r="AH1974" s="16" t="str">
        <f>IF(AND(B1974="Premier League",E1974="Live"),_xlfn.XLOOKUP(_xlfn.TEXTJOIN(" vs ",,C1974:D1974),Calendar!G:G,Calendar!B:B),IF(AND(B1974="Premier League",E1974="Highlights"),_xlfn.XLOOKUP(H1974,Calendar!O:O,Calendar!N:N,,-1),""))</f>
        <v/>
      </c>
      <c r="AI1974" s="61" t="str">
        <f>IF(AND(AH1974&lt;&gt;"",E1974="Live"),_xlfn.XLOOKUP(_xlfn.TEXTJOIN(" vs ",,C1974:D1974),Calendar!G:G,Calendar!K:K),"")</f>
        <v/>
      </c>
      <c r="AJ1974" s="61" t="str">
        <f>IF(AND(K1974&lt;&gt;"Match of the Day",K1974&lt;&gt;"Match of the Day 2",K1974&lt;&gt;"Match of the Day Repeat"),"",1+MAX($AJ$10:AJ1973))</f>
        <v/>
      </c>
    </row>
    <row r="1975" spans="34:36" x14ac:dyDescent="0.35">
      <c r="AH1975" s="16" t="str">
        <f>IF(AND(B1975="Premier League",E1975="Live"),_xlfn.XLOOKUP(_xlfn.TEXTJOIN(" vs ",,C1975:D1975),Calendar!G:G,Calendar!B:B),IF(AND(B1975="Premier League",E1975="Highlights"),_xlfn.XLOOKUP(H1975,Calendar!O:O,Calendar!N:N,,-1),""))</f>
        <v/>
      </c>
      <c r="AI1975" s="61" t="str">
        <f>IF(AND(AH1975&lt;&gt;"",E1975="Live"),_xlfn.XLOOKUP(_xlfn.TEXTJOIN(" vs ",,C1975:D1975),Calendar!G:G,Calendar!K:K),"")</f>
        <v/>
      </c>
      <c r="AJ1975" s="61" t="str">
        <f>IF(AND(K1975&lt;&gt;"Match of the Day",K1975&lt;&gt;"Match of the Day 2",K1975&lt;&gt;"Match of the Day Repeat"),"",1+MAX($AJ$10:AJ1974))</f>
        <v/>
      </c>
    </row>
    <row r="1976" spans="34:36" x14ac:dyDescent="0.35">
      <c r="AH1976" s="16" t="str">
        <f>IF(AND(B1976="Premier League",E1976="Live"),_xlfn.XLOOKUP(_xlfn.TEXTJOIN(" vs ",,C1976:D1976),Calendar!G:G,Calendar!B:B),IF(AND(B1976="Premier League",E1976="Highlights"),_xlfn.XLOOKUP(H1976,Calendar!O:O,Calendar!N:N,,-1),""))</f>
        <v/>
      </c>
      <c r="AI1976" s="61" t="str">
        <f>IF(AND(AH1976&lt;&gt;"",E1976="Live"),_xlfn.XLOOKUP(_xlfn.TEXTJOIN(" vs ",,C1976:D1976),Calendar!G:G,Calendar!K:K),"")</f>
        <v/>
      </c>
      <c r="AJ1976" s="61" t="str">
        <f>IF(AND(K1976&lt;&gt;"Match of the Day",K1976&lt;&gt;"Match of the Day 2",K1976&lt;&gt;"Match of the Day Repeat"),"",1+MAX($AJ$10:AJ1975))</f>
        <v/>
      </c>
    </row>
    <row r="1977" spans="34:36" x14ac:dyDescent="0.35">
      <c r="AH1977" s="16" t="str">
        <f>IF(AND(B1977="Premier League",E1977="Live"),_xlfn.XLOOKUP(_xlfn.TEXTJOIN(" vs ",,C1977:D1977),Calendar!G:G,Calendar!B:B),IF(AND(B1977="Premier League",E1977="Highlights"),_xlfn.XLOOKUP(H1977,Calendar!O:O,Calendar!N:N,,-1),""))</f>
        <v/>
      </c>
      <c r="AI1977" s="61" t="str">
        <f>IF(AND(AH1977&lt;&gt;"",E1977="Live"),_xlfn.XLOOKUP(_xlfn.TEXTJOIN(" vs ",,C1977:D1977),Calendar!G:G,Calendar!K:K),"")</f>
        <v/>
      </c>
      <c r="AJ1977" s="61" t="str">
        <f>IF(AND(K1977&lt;&gt;"Match of the Day",K1977&lt;&gt;"Match of the Day 2",K1977&lt;&gt;"Match of the Day Repeat"),"",1+MAX($AJ$10:AJ1976))</f>
        <v/>
      </c>
    </row>
    <row r="1978" spans="34:36" x14ac:dyDescent="0.35">
      <c r="AH1978" s="16" t="str">
        <f>IF(AND(B1978="Premier League",E1978="Live"),_xlfn.XLOOKUP(_xlfn.TEXTJOIN(" vs ",,C1978:D1978),Calendar!G:G,Calendar!B:B),IF(AND(B1978="Premier League",E1978="Highlights"),_xlfn.XLOOKUP(H1978,Calendar!O:O,Calendar!N:N,,-1),""))</f>
        <v/>
      </c>
      <c r="AI1978" s="61" t="str">
        <f>IF(AND(AH1978&lt;&gt;"",E1978="Live"),_xlfn.XLOOKUP(_xlfn.TEXTJOIN(" vs ",,C1978:D1978),Calendar!G:G,Calendar!K:K),"")</f>
        <v/>
      </c>
      <c r="AJ1978" s="61" t="str">
        <f>IF(AND(K1978&lt;&gt;"Match of the Day",K1978&lt;&gt;"Match of the Day 2",K1978&lt;&gt;"Match of the Day Repeat"),"",1+MAX($AJ$10:AJ1977))</f>
        <v/>
      </c>
    </row>
    <row r="1979" spans="34:36" x14ac:dyDescent="0.35">
      <c r="AH1979" s="16" t="str">
        <f>IF(AND(B1979="Premier League",E1979="Live"),_xlfn.XLOOKUP(_xlfn.TEXTJOIN(" vs ",,C1979:D1979),Calendar!G:G,Calendar!B:B),IF(AND(B1979="Premier League",E1979="Highlights"),_xlfn.XLOOKUP(H1979,Calendar!O:O,Calendar!N:N,,-1),""))</f>
        <v/>
      </c>
      <c r="AI1979" s="61" t="str">
        <f>IF(AND(AH1979&lt;&gt;"",E1979="Live"),_xlfn.XLOOKUP(_xlfn.TEXTJOIN(" vs ",,C1979:D1979),Calendar!G:G,Calendar!K:K),"")</f>
        <v/>
      </c>
      <c r="AJ1979" s="61" t="str">
        <f>IF(AND(K1979&lt;&gt;"Match of the Day",K1979&lt;&gt;"Match of the Day 2",K1979&lt;&gt;"Match of the Day Repeat"),"",1+MAX($AJ$10:AJ1978))</f>
        <v/>
      </c>
    </row>
    <row r="1980" spans="34:36" x14ac:dyDescent="0.35">
      <c r="AH1980" s="16" t="str">
        <f>IF(AND(B1980="Premier League",E1980="Live"),_xlfn.XLOOKUP(_xlfn.TEXTJOIN(" vs ",,C1980:D1980),Calendar!G:G,Calendar!B:B),IF(AND(B1980="Premier League",E1980="Highlights"),_xlfn.XLOOKUP(H1980,Calendar!O:O,Calendar!N:N,,-1),""))</f>
        <v/>
      </c>
      <c r="AI1980" s="61" t="str">
        <f>IF(AND(AH1980&lt;&gt;"",E1980="Live"),_xlfn.XLOOKUP(_xlfn.TEXTJOIN(" vs ",,C1980:D1980),Calendar!G:G,Calendar!K:K),"")</f>
        <v/>
      </c>
      <c r="AJ1980" s="61" t="str">
        <f>IF(AND(K1980&lt;&gt;"Match of the Day",K1980&lt;&gt;"Match of the Day 2",K1980&lt;&gt;"Match of the Day Repeat"),"",1+MAX($AJ$10:AJ1979))</f>
        <v/>
      </c>
    </row>
    <row r="1981" spans="34:36" x14ac:dyDescent="0.35">
      <c r="AH1981" s="16" t="str">
        <f>IF(AND(B1981="Premier League",E1981="Live"),_xlfn.XLOOKUP(_xlfn.TEXTJOIN(" vs ",,C1981:D1981),Calendar!G:G,Calendar!B:B),IF(AND(B1981="Premier League",E1981="Highlights"),_xlfn.XLOOKUP(H1981,Calendar!O:O,Calendar!N:N,,-1),""))</f>
        <v/>
      </c>
      <c r="AI1981" s="61" t="str">
        <f>IF(AND(AH1981&lt;&gt;"",E1981="Live"),_xlfn.XLOOKUP(_xlfn.TEXTJOIN(" vs ",,C1981:D1981),Calendar!G:G,Calendar!K:K),"")</f>
        <v/>
      </c>
      <c r="AJ1981" s="61" t="str">
        <f>IF(AND(K1981&lt;&gt;"Match of the Day",K1981&lt;&gt;"Match of the Day 2",K1981&lt;&gt;"Match of the Day Repeat"),"",1+MAX($AJ$10:AJ1980))</f>
        <v/>
      </c>
    </row>
    <row r="1982" spans="34:36" x14ac:dyDescent="0.35">
      <c r="AH1982" s="16" t="str">
        <f>IF(AND(B1982="Premier League",E1982="Live"),_xlfn.XLOOKUP(_xlfn.TEXTJOIN(" vs ",,C1982:D1982),Calendar!G:G,Calendar!B:B),IF(AND(B1982="Premier League",E1982="Highlights"),_xlfn.XLOOKUP(H1982,Calendar!O:O,Calendar!N:N,,-1),""))</f>
        <v/>
      </c>
      <c r="AI1982" s="61" t="str">
        <f>IF(AND(AH1982&lt;&gt;"",E1982="Live"),_xlfn.XLOOKUP(_xlfn.TEXTJOIN(" vs ",,C1982:D1982),Calendar!G:G,Calendar!K:K),"")</f>
        <v/>
      </c>
      <c r="AJ1982" s="61" t="str">
        <f>IF(AND(K1982&lt;&gt;"Match of the Day",K1982&lt;&gt;"Match of the Day 2",K1982&lt;&gt;"Match of the Day Repeat"),"",1+MAX($AJ$10:AJ1981))</f>
        <v/>
      </c>
    </row>
    <row r="1983" spans="34:36" x14ac:dyDescent="0.35">
      <c r="AH1983" s="16" t="str">
        <f>IF(AND(B1983="Premier League",E1983="Live"),_xlfn.XLOOKUP(_xlfn.TEXTJOIN(" vs ",,C1983:D1983),Calendar!G:G,Calendar!B:B),IF(AND(B1983="Premier League",E1983="Highlights"),_xlfn.XLOOKUP(H1983,Calendar!O:O,Calendar!N:N,,-1),""))</f>
        <v/>
      </c>
      <c r="AI1983" s="61" t="str">
        <f>IF(AND(AH1983&lt;&gt;"",E1983="Live"),_xlfn.XLOOKUP(_xlfn.TEXTJOIN(" vs ",,C1983:D1983),Calendar!G:G,Calendar!K:K),"")</f>
        <v/>
      </c>
      <c r="AJ1983" s="61" t="str">
        <f>IF(AND(K1983&lt;&gt;"Match of the Day",K1983&lt;&gt;"Match of the Day 2",K1983&lt;&gt;"Match of the Day Repeat"),"",1+MAX($AJ$10:AJ1982))</f>
        <v/>
      </c>
    </row>
    <row r="1984" spans="34:36" x14ac:dyDescent="0.35">
      <c r="AH1984" s="16" t="str">
        <f>IF(AND(B1984="Premier League",E1984="Live"),_xlfn.XLOOKUP(_xlfn.TEXTJOIN(" vs ",,C1984:D1984),Calendar!G:G,Calendar!B:B),IF(AND(B1984="Premier League",E1984="Highlights"),_xlfn.XLOOKUP(H1984,Calendar!O:O,Calendar!N:N,,-1),""))</f>
        <v/>
      </c>
      <c r="AI1984" s="61" t="str">
        <f>IF(AND(AH1984&lt;&gt;"",E1984="Live"),_xlfn.XLOOKUP(_xlfn.TEXTJOIN(" vs ",,C1984:D1984),Calendar!G:G,Calendar!K:K),"")</f>
        <v/>
      </c>
      <c r="AJ1984" s="61" t="str">
        <f>IF(AND(K1984&lt;&gt;"Match of the Day",K1984&lt;&gt;"Match of the Day 2",K1984&lt;&gt;"Match of the Day Repeat"),"",1+MAX($AJ$10:AJ1983))</f>
        <v/>
      </c>
    </row>
    <row r="1985" spans="34:36" x14ac:dyDescent="0.35">
      <c r="AH1985" s="16" t="str">
        <f>IF(AND(B1985="Premier League",E1985="Live"),_xlfn.XLOOKUP(_xlfn.TEXTJOIN(" vs ",,C1985:D1985),Calendar!G:G,Calendar!B:B),IF(AND(B1985="Premier League",E1985="Highlights"),_xlfn.XLOOKUP(H1985,Calendar!O:O,Calendar!N:N,,-1),""))</f>
        <v/>
      </c>
      <c r="AI1985" s="61" t="str">
        <f>IF(AND(AH1985&lt;&gt;"",E1985="Live"),_xlfn.XLOOKUP(_xlfn.TEXTJOIN(" vs ",,C1985:D1985),Calendar!G:G,Calendar!K:K),"")</f>
        <v/>
      </c>
      <c r="AJ1985" s="61" t="str">
        <f>IF(AND(K1985&lt;&gt;"Match of the Day",K1985&lt;&gt;"Match of the Day 2",K1985&lt;&gt;"Match of the Day Repeat"),"",1+MAX($AJ$10:AJ1984))</f>
        <v/>
      </c>
    </row>
    <row r="1986" spans="34:36" x14ac:dyDescent="0.35">
      <c r="AH1986" s="16" t="str">
        <f>IF(AND(B1986="Premier League",E1986="Live"),_xlfn.XLOOKUP(_xlfn.TEXTJOIN(" vs ",,C1986:D1986),Calendar!G:G,Calendar!B:B),IF(AND(B1986="Premier League",E1986="Highlights"),_xlfn.XLOOKUP(H1986,Calendar!O:O,Calendar!N:N,,-1),""))</f>
        <v/>
      </c>
      <c r="AI1986" s="61" t="str">
        <f>IF(AND(AH1986&lt;&gt;"",E1986="Live"),_xlfn.XLOOKUP(_xlfn.TEXTJOIN(" vs ",,C1986:D1986),Calendar!G:G,Calendar!K:K),"")</f>
        <v/>
      </c>
      <c r="AJ1986" s="61" t="str">
        <f>IF(AND(K1986&lt;&gt;"Match of the Day",K1986&lt;&gt;"Match of the Day 2",K1986&lt;&gt;"Match of the Day Repeat"),"",1+MAX($AJ$10:AJ1985))</f>
        <v/>
      </c>
    </row>
    <row r="1987" spans="34:36" x14ac:dyDescent="0.35">
      <c r="AH1987" s="16" t="str">
        <f>IF(AND(B1987="Premier League",E1987="Live"),_xlfn.XLOOKUP(_xlfn.TEXTJOIN(" vs ",,C1987:D1987),Calendar!G:G,Calendar!B:B),IF(AND(B1987="Premier League",E1987="Highlights"),_xlfn.XLOOKUP(H1987,Calendar!O:O,Calendar!N:N,,-1),""))</f>
        <v/>
      </c>
      <c r="AI1987" s="61" t="str">
        <f>IF(AND(AH1987&lt;&gt;"",E1987="Live"),_xlfn.XLOOKUP(_xlfn.TEXTJOIN(" vs ",,C1987:D1987),Calendar!G:G,Calendar!K:K),"")</f>
        <v/>
      </c>
      <c r="AJ1987" s="61" t="str">
        <f>IF(AND(K1987&lt;&gt;"Match of the Day",K1987&lt;&gt;"Match of the Day 2",K1987&lt;&gt;"Match of the Day Repeat"),"",1+MAX($AJ$10:AJ1986))</f>
        <v/>
      </c>
    </row>
    <row r="1988" spans="34:36" x14ac:dyDescent="0.35">
      <c r="AH1988" s="16" t="str">
        <f>IF(AND(B1988="Premier League",E1988="Live"),_xlfn.XLOOKUP(_xlfn.TEXTJOIN(" vs ",,C1988:D1988),Calendar!G:G,Calendar!B:B),IF(AND(B1988="Premier League",E1988="Highlights"),_xlfn.XLOOKUP(H1988,Calendar!O:O,Calendar!N:N,,-1),""))</f>
        <v/>
      </c>
      <c r="AI1988" s="61" t="str">
        <f>IF(AND(AH1988&lt;&gt;"",E1988="Live"),_xlfn.XLOOKUP(_xlfn.TEXTJOIN(" vs ",,C1988:D1988),Calendar!G:G,Calendar!K:K),"")</f>
        <v/>
      </c>
      <c r="AJ1988" s="61" t="str">
        <f>IF(AND(K1988&lt;&gt;"Match of the Day",K1988&lt;&gt;"Match of the Day 2",K1988&lt;&gt;"Match of the Day Repeat"),"",1+MAX($AJ$10:AJ1987))</f>
        <v/>
      </c>
    </row>
    <row r="1989" spans="34:36" x14ac:dyDescent="0.35">
      <c r="AH1989" s="16" t="str">
        <f>IF(AND(B1989="Premier League",E1989="Live"),_xlfn.XLOOKUP(_xlfn.TEXTJOIN(" vs ",,C1989:D1989),Calendar!G:G,Calendar!B:B),IF(AND(B1989="Premier League",E1989="Highlights"),_xlfn.XLOOKUP(H1989,Calendar!O:O,Calendar!N:N,,-1),""))</f>
        <v/>
      </c>
      <c r="AI1989" s="61" t="str">
        <f>IF(AND(AH1989&lt;&gt;"",E1989="Live"),_xlfn.XLOOKUP(_xlfn.TEXTJOIN(" vs ",,C1989:D1989),Calendar!G:G,Calendar!K:K),"")</f>
        <v/>
      </c>
      <c r="AJ1989" s="61" t="str">
        <f>IF(AND(K1989&lt;&gt;"Match of the Day",K1989&lt;&gt;"Match of the Day 2",K1989&lt;&gt;"Match of the Day Repeat"),"",1+MAX($AJ$10:AJ1988))</f>
        <v/>
      </c>
    </row>
    <row r="1990" spans="34:36" x14ac:dyDescent="0.35">
      <c r="AH1990" s="16" t="str">
        <f>IF(AND(B1990="Premier League",E1990="Live"),_xlfn.XLOOKUP(_xlfn.TEXTJOIN(" vs ",,C1990:D1990),Calendar!G:G,Calendar!B:B),IF(AND(B1990="Premier League",E1990="Highlights"),_xlfn.XLOOKUP(H1990,Calendar!O:O,Calendar!N:N,,-1),""))</f>
        <v/>
      </c>
      <c r="AI1990" s="61" t="str">
        <f>IF(AND(AH1990&lt;&gt;"",E1990="Live"),_xlfn.XLOOKUP(_xlfn.TEXTJOIN(" vs ",,C1990:D1990),Calendar!G:G,Calendar!K:K),"")</f>
        <v/>
      </c>
      <c r="AJ1990" s="61" t="str">
        <f>IF(AND(K1990&lt;&gt;"Match of the Day",K1990&lt;&gt;"Match of the Day 2",K1990&lt;&gt;"Match of the Day Repeat"),"",1+MAX($AJ$10:AJ1989))</f>
        <v/>
      </c>
    </row>
    <row r="1991" spans="34:36" x14ac:dyDescent="0.35">
      <c r="AH1991" s="16" t="str">
        <f>IF(AND(B1991="Premier League",E1991="Live"),_xlfn.XLOOKUP(_xlfn.TEXTJOIN(" vs ",,C1991:D1991),Calendar!G:G,Calendar!B:B),IF(AND(B1991="Premier League",E1991="Highlights"),_xlfn.XLOOKUP(H1991,Calendar!O:O,Calendar!N:N,,-1),""))</f>
        <v/>
      </c>
      <c r="AI1991" s="61" t="str">
        <f>IF(AND(AH1991&lt;&gt;"",E1991="Live"),_xlfn.XLOOKUP(_xlfn.TEXTJOIN(" vs ",,C1991:D1991),Calendar!G:G,Calendar!K:K),"")</f>
        <v/>
      </c>
      <c r="AJ1991" s="61" t="str">
        <f>IF(AND(K1991&lt;&gt;"Match of the Day",K1991&lt;&gt;"Match of the Day 2",K1991&lt;&gt;"Match of the Day Repeat"),"",1+MAX($AJ$10:AJ1990))</f>
        <v/>
      </c>
    </row>
    <row r="1992" spans="34:36" x14ac:dyDescent="0.35">
      <c r="AH1992" s="16" t="str">
        <f>IF(AND(B1992="Premier League",E1992="Live"),_xlfn.XLOOKUP(_xlfn.TEXTJOIN(" vs ",,C1992:D1992),Calendar!G:G,Calendar!B:B),IF(AND(B1992="Premier League",E1992="Highlights"),_xlfn.XLOOKUP(H1992,Calendar!O:O,Calendar!N:N,,-1),""))</f>
        <v/>
      </c>
      <c r="AI1992" s="61" t="str">
        <f>IF(AND(AH1992&lt;&gt;"",E1992="Live"),_xlfn.XLOOKUP(_xlfn.TEXTJOIN(" vs ",,C1992:D1992),Calendar!G:G,Calendar!K:K),"")</f>
        <v/>
      </c>
      <c r="AJ1992" s="61" t="str">
        <f>IF(AND(K1992&lt;&gt;"Match of the Day",K1992&lt;&gt;"Match of the Day 2",K1992&lt;&gt;"Match of the Day Repeat"),"",1+MAX($AJ$10:AJ1991))</f>
        <v/>
      </c>
    </row>
    <row r="1993" spans="34:36" x14ac:dyDescent="0.35">
      <c r="AH1993" s="16" t="str">
        <f>IF(AND(B1993="Premier League",E1993="Live"),_xlfn.XLOOKUP(_xlfn.TEXTJOIN(" vs ",,C1993:D1993),Calendar!G:G,Calendar!B:B),IF(AND(B1993="Premier League",E1993="Highlights"),_xlfn.XLOOKUP(H1993,Calendar!O:O,Calendar!N:N,,-1),""))</f>
        <v/>
      </c>
      <c r="AI1993" s="61" t="str">
        <f>IF(AND(AH1993&lt;&gt;"",E1993="Live"),_xlfn.XLOOKUP(_xlfn.TEXTJOIN(" vs ",,C1993:D1993),Calendar!G:G,Calendar!K:K),"")</f>
        <v/>
      </c>
      <c r="AJ1993" s="61" t="str">
        <f>IF(AND(K1993&lt;&gt;"Match of the Day",K1993&lt;&gt;"Match of the Day 2",K1993&lt;&gt;"Match of the Day Repeat"),"",1+MAX($AJ$10:AJ1992))</f>
        <v/>
      </c>
    </row>
    <row r="1994" spans="34:36" x14ac:dyDescent="0.35">
      <c r="AH1994" s="16" t="str">
        <f>IF(AND(B1994="Premier League",E1994="Live"),_xlfn.XLOOKUP(_xlfn.TEXTJOIN(" vs ",,C1994:D1994),Calendar!G:G,Calendar!B:B),IF(AND(B1994="Premier League",E1994="Highlights"),_xlfn.XLOOKUP(H1994,Calendar!O:O,Calendar!N:N,,-1),""))</f>
        <v/>
      </c>
      <c r="AI1994" s="61" t="str">
        <f>IF(AND(AH1994&lt;&gt;"",E1994="Live"),_xlfn.XLOOKUP(_xlfn.TEXTJOIN(" vs ",,C1994:D1994),Calendar!G:G,Calendar!K:K),"")</f>
        <v/>
      </c>
      <c r="AJ1994" s="61" t="str">
        <f>IF(AND(K1994&lt;&gt;"Match of the Day",K1994&lt;&gt;"Match of the Day 2",K1994&lt;&gt;"Match of the Day Repeat"),"",1+MAX($AJ$10:AJ1993))</f>
        <v/>
      </c>
    </row>
    <row r="1995" spans="34:36" x14ac:dyDescent="0.35">
      <c r="AH1995" s="16" t="str">
        <f>IF(AND(B1995="Premier League",E1995="Live"),_xlfn.XLOOKUP(_xlfn.TEXTJOIN(" vs ",,C1995:D1995),Calendar!G:G,Calendar!B:B),IF(AND(B1995="Premier League",E1995="Highlights"),_xlfn.XLOOKUP(H1995,Calendar!O:O,Calendar!N:N,,-1),""))</f>
        <v/>
      </c>
      <c r="AI1995" s="61" t="str">
        <f>IF(AND(AH1995&lt;&gt;"",E1995="Live"),_xlfn.XLOOKUP(_xlfn.TEXTJOIN(" vs ",,C1995:D1995),Calendar!G:G,Calendar!K:K),"")</f>
        <v/>
      </c>
      <c r="AJ1995" s="61" t="str">
        <f>IF(AND(K1995&lt;&gt;"Match of the Day",K1995&lt;&gt;"Match of the Day 2",K1995&lt;&gt;"Match of the Day Repeat"),"",1+MAX($AJ$10:AJ1994))</f>
        <v/>
      </c>
    </row>
    <row r="1996" spans="34:36" x14ac:dyDescent="0.35">
      <c r="AH1996" s="16" t="str">
        <f>IF(AND(B1996="Premier League",E1996="Live"),_xlfn.XLOOKUP(_xlfn.TEXTJOIN(" vs ",,C1996:D1996),Calendar!G:G,Calendar!B:B),IF(AND(B1996="Premier League",E1996="Highlights"),_xlfn.XLOOKUP(H1996,Calendar!O:O,Calendar!N:N,,-1),""))</f>
        <v/>
      </c>
      <c r="AI1996" s="61" t="str">
        <f>IF(AND(AH1996&lt;&gt;"",E1996="Live"),_xlfn.XLOOKUP(_xlfn.TEXTJOIN(" vs ",,C1996:D1996),Calendar!G:G,Calendar!K:K),"")</f>
        <v/>
      </c>
      <c r="AJ1996" s="61" t="str">
        <f>IF(AND(K1996&lt;&gt;"Match of the Day",K1996&lt;&gt;"Match of the Day 2",K1996&lt;&gt;"Match of the Day Repeat"),"",1+MAX($AJ$10:AJ1995))</f>
        <v/>
      </c>
    </row>
    <row r="1997" spans="34:36" x14ac:dyDescent="0.35">
      <c r="AH1997" s="16" t="str">
        <f>IF(AND(B1997="Premier League",E1997="Live"),_xlfn.XLOOKUP(_xlfn.TEXTJOIN(" vs ",,C1997:D1997),Calendar!G:G,Calendar!B:B),IF(AND(B1997="Premier League",E1997="Highlights"),_xlfn.XLOOKUP(H1997,Calendar!O:O,Calendar!N:N,,-1),""))</f>
        <v/>
      </c>
      <c r="AI1997" s="61" t="str">
        <f>IF(AND(AH1997&lt;&gt;"",E1997="Live"),_xlfn.XLOOKUP(_xlfn.TEXTJOIN(" vs ",,C1997:D1997),Calendar!G:G,Calendar!K:K),"")</f>
        <v/>
      </c>
      <c r="AJ1997" s="61" t="str">
        <f>IF(AND(K1997&lt;&gt;"Match of the Day",K1997&lt;&gt;"Match of the Day 2",K1997&lt;&gt;"Match of the Day Repeat"),"",1+MAX($AJ$10:AJ1996))</f>
        <v/>
      </c>
    </row>
    <row r="1998" spans="34:36" x14ac:dyDescent="0.35">
      <c r="AH1998" s="16" t="str">
        <f>IF(AND(B1998="Premier League",E1998="Live"),_xlfn.XLOOKUP(_xlfn.TEXTJOIN(" vs ",,C1998:D1998),Calendar!G:G,Calendar!B:B),IF(AND(B1998="Premier League",E1998="Highlights"),_xlfn.XLOOKUP(H1998,Calendar!O:O,Calendar!N:N,,-1),""))</f>
        <v/>
      </c>
      <c r="AI1998" s="61" t="str">
        <f>IF(AND(AH1998&lt;&gt;"",E1998="Live"),_xlfn.XLOOKUP(_xlfn.TEXTJOIN(" vs ",,C1998:D1998),Calendar!G:G,Calendar!K:K),"")</f>
        <v/>
      </c>
      <c r="AJ1998" s="61" t="str">
        <f>IF(AND(K1998&lt;&gt;"Match of the Day",K1998&lt;&gt;"Match of the Day 2",K1998&lt;&gt;"Match of the Day Repeat"),"",1+MAX($AJ$10:AJ1997))</f>
        <v/>
      </c>
    </row>
    <row r="1999" spans="34:36" x14ac:dyDescent="0.35">
      <c r="AH1999" s="16" t="str">
        <f>IF(AND(B1999="Premier League",E1999="Live"),_xlfn.XLOOKUP(_xlfn.TEXTJOIN(" vs ",,C1999:D1999),Calendar!G:G,Calendar!B:B),IF(AND(B1999="Premier League",E1999="Highlights"),_xlfn.XLOOKUP(H1999,Calendar!O:O,Calendar!N:N,,-1),""))</f>
        <v/>
      </c>
      <c r="AI1999" s="61" t="str">
        <f>IF(AND(AH1999&lt;&gt;"",E1999="Live"),_xlfn.XLOOKUP(_xlfn.TEXTJOIN(" vs ",,C1999:D1999),Calendar!G:G,Calendar!K:K),"")</f>
        <v/>
      </c>
      <c r="AJ1999" s="61" t="str">
        <f>IF(AND(K1999&lt;&gt;"Match of the Day",K1999&lt;&gt;"Match of the Day 2",K1999&lt;&gt;"Match of the Day Repeat"),"",1+MAX($AJ$10:AJ1998))</f>
        <v/>
      </c>
    </row>
    <row r="2000" spans="34:36" x14ac:dyDescent="0.35">
      <c r="AH2000" s="16" t="str">
        <f>IF(AND(B2000="Premier League",E2000="Live"),_xlfn.XLOOKUP(_xlfn.TEXTJOIN(" vs ",,C2000:D2000),Calendar!G:G,Calendar!B:B),IF(AND(B2000="Premier League",E2000="Highlights"),_xlfn.XLOOKUP(H2000,Calendar!O:O,Calendar!N:N,,-1),""))</f>
        <v/>
      </c>
      <c r="AI2000" s="61" t="str">
        <f>IF(AND(AH2000&lt;&gt;"",E2000="Live"),_xlfn.XLOOKUP(_xlfn.TEXTJOIN(" vs ",,C2000:D2000),Calendar!G:G,Calendar!K:K),"")</f>
        <v/>
      </c>
      <c r="AJ2000" s="61" t="str">
        <f>IF(AND(K2000&lt;&gt;"Match of the Day",K2000&lt;&gt;"Match of the Day 2",K2000&lt;&gt;"Match of the Day Repeat"),"",1+MAX($AJ$10:AJ1999))</f>
        <v/>
      </c>
    </row>
    <row r="2001" spans="34:36" x14ac:dyDescent="0.35">
      <c r="AH2001" s="16" t="str">
        <f>IF(AND(B2001="Premier League",E2001="Live"),_xlfn.XLOOKUP(_xlfn.TEXTJOIN(" vs ",,C2001:D2001),Calendar!G:G,Calendar!B:B),IF(AND(B2001="Premier League",E2001="Highlights"),_xlfn.XLOOKUP(H2001,Calendar!O:O,Calendar!N:N,,-1),""))</f>
        <v/>
      </c>
      <c r="AI2001" s="61" t="str">
        <f>IF(AND(AH2001&lt;&gt;"",E2001="Live"),_xlfn.XLOOKUP(_xlfn.TEXTJOIN(" vs ",,C2001:D2001),Calendar!G:G,Calendar!K:K),"")</f>
        <v/>
      </c>
      <c r="AJ2001" s="61" t="str">
        <f>IF(AND(K2001&lt;&gt;"Match of the Day",K2001&lt;&gt;"Match of the Day 2",K2001&lt;&gt;"Match of the Day Repeat"),"",1+MAX($AJ$10:AJ2000))</f>
        <v/>
      </c>
    </row>
    <row r="2002" spans="34:36" x14ac:dyDescent="0.35">
      <c r="AH2002" s="16" t="str">
        <f>IF(AND(B2002="Premier League",E2002="Live"),_xlfn.XLOOKUP(_xlfn.TEXTJOIN(" vs ",,C2002:D2002),Calendar!G:G,Calendar!B:B),IF(AND(B2002="Premier League",E2002="Highlights"),_xlfn.XLOOKUP(H2002,Calendar!O:O,Calendar!N:N,,-1),""))</f>
        <v/>
      </c>
      <c r="AI2002" s="61" t="str">
        <f>IF(AND(AH2002&lt;&gt;"",E2002="Live"),_xlfn.XLOOKUP(_xlfn.TEXTJOIN(" vs ",,C2002:D2002),Calendar!G:G,Calendar!K:K),"")</f>
        <v/>
      </c>
      <c r="AJ2002" s="61" t="str">
        <f>IF(AND(K2002&lt;&gt;"Match of the Day",K2002&lt;&gt;"Match of the Day 2",K2002&lt;&gt;"Match of the Day Repeat"),"",1+MAX($AJ$10:AJ2001))</f>
        <v/>
      </c>
    </row>
    <row r="2003" spans="34:36" x14ac:dyDescent="0.35">
      <c r="AH2003" s="16" t="str">
        <f>IF(AND(B2003="Premier League",E2003="Live"),_xlfn.XLOOKUP(_xlfn.TEXTJOIN(" vs ",,C2003:D2003),Calendar!G:G,Calendar!B:B),IF(AND(B2003="Premier League",E2003="Highlights"),_xlfn.XLOOKUP(H2003,Calendar!O:O,Calendar!N:N,,-1),""))</f>
        <v/>
      </c>
      <c r="AI2003" s="61" t="str">
        <f>IF(AND(AH2003&lt;&gt;"",E2003="Live"),_xlfn.XLOOKUP(_xlfn.TEXTJOIN(" vs ",,C2003:D2003),Calendar!G:G,Calendar!K:K),"")</f>
        <v/>
      </c>
      <c r="AJ2003" s="61" t="str">
        <f>IF(AND(K2003&lt;&gt;"Match of the Day",K2003&lt;&gt;"Match of the Day 2",K2003&lt;&gt;"Match of the Day Repeat"),"",1+MAX($AJ$10:AJ2002))</f>
        <v/>
      </c>
    </row>
    <row r="2004" spans="34:36" x14ac:dyDescent="0.35">
      <c r="AH2004" s="16" t="str">
        <f>IF(AND(B2004="Premier League",E2004="Live"),_xlfn.XLOOKUP(_xlfn.TEXTJOIN(" vs ",,C2004:D2004),Calendar!G:G,Calendar!B:B),IF(AND(B2004="Premier League",E2004="Highlights"),_xlfn.XLOOKUP(H2004,Calendar!O:O,Calendar!N:N,,-1),""))</f>
        <v/>
      </c>
      <c r="AI2004" s="61" t="str">
        <f>IF(AND(AH2004&lt;&gt;"",E2004="Live"),_xlfn.XLOOKUP(_xlfn.TEXTJOIN(" vs ",,C2004:D2004),Calendar!G:G,Calendar!K:K),"")</f>
        <v/>
      </c>
      <c r="AJ2004" s="61" t="str">
        <f>IF(AND(K2004&lt;&gt;"Match of the Day",K2004&lt;&gt;"Match of the Day 2",K2004&lt;&gt;"Match of the Day Repeat"),"",1+MAX($AJ$10:AJ2003))</f>
        <v/>
      </c>
    </row>
    <row r="2005" spans="34:36" x14ac:dyDescent="0.35">
      <c r="AH2005" s="16" t="str">
        <f>IF(AND(B2005="Premier League",E2005="Live"),_xlfn.XLOOKUP(_xlfn.TEXTJOIN(" vs ",,C2005:D2005),Calendar!G:G,Calendar!B:B),IF(AND(B2005="Premier League",E2005="Highlights"),_xlfn.XLOOKUP(H2005,Calendar!O:O,Calendar!N:N,,-1),""))</f>
        <v/>
      </c>
      <c r="AI2005" s="61" t="str">
        <f>IF(AND(AH2005&lt;&gt;"",E2005="Live"),_xlfn.XLOOKUP(_xlfn.TEXTJOIN(" vs ",,C2005:D2005),Calendar!G:G,Calendar!K:K),"")</f>
        <v/>
      </c>
      <c r="AJ2005" s="61" t="str">
        <f>IF(AND(K2005&lt;&gt;"Match of the Day",K2005&lt;&gt;"Match of the Day 2",K2005&lt;&gt;"Match of the Day Repeat"),"",1+MAX($AJ$10:AJ2004))</f>
        <v/>
      </c>
    </row>
    <row r="2006" spans="34:36" x14ac:dyDescent="0.35">
      <c r="AH2006" s="16" t="str">
        <f>IF(AND(B2006="Premier League",E2006="Live"),_xlfn.XLOOKUP(_xlfn.TEXTJOIN(" vs ",,C2006:D2006),Calendar!G:G,Calendar!B:B),IF(AND(B2006="Premier League",E2006="Highlights"),_xlfn.XLOOKUP(H2006,Calendar!O:O,Calendar!N:N,,-1),""))</f>
        <v/>
      </c>
      <c r="AI2006" s="61" t="str">
        <f>IF(AND(AH2006&lt;&gt;"",E2006="Live"),_xlfn.XLOOKUP(_xlfn.TEXTJOIN(" vs ",,C2006:D2006),Calendar!G:G,Calendar!K:K),"")</f>
        <v/>
      </c>
      <c r="AJ2006" s="61" t="str">
        <f>IF(AND(K2006&lt;&gt;"Match of the Day",K2006&lt;&gt;"Match of the Day 2",K2006&lt;&gt;"Match of the Day Repeat"),"",1+MAX($AJ$10:AJ2005))</f>
        <v/>
      </c>
    </row>
    <row r="2007" spans="34:36" x14ac:dyDescent="0.35">
      <c r="AH2007" s="16" t="str">
        <f>IF(AND(B2007="Premier League",E2007="Live"),_xlfn.XLOOKUP(_xlfn.TEXTJOIN(" vs ",,C2007:D2007),Calendar!G:G,Calendar!B:B),IF(AND(B2007="Premier League",E2007="Highlights"),_xlfn.XLOOKUP(H2007,Calendar!O:O,Calendar!N:N,,-1),""))</f>
        <v/>
      </c>
      <c r="AI2007" s="61" t="str">
        <f>IF(AND(AH2007&lt;&gt;"",E2007="Live"),_xlfn.XLOOKUP(_xlfn.TEXTJOIN(" vs ",,C2007:D2007),Calendar!G:G,Calendar!K:K),"")</f>
        <v/>
      </c>
      <c r="AJ2007" s="61" t="str">
        <f>IF(AND(K2007&lt;&gt;"Match of the Day",K2007&lt;&gt;"Match of the Day 2",K2007&lt;&gt;"Match of the Day Repeat"),"",1+MAX($AJ$10:AJ2006))</f>
        <v/>
      </c>
    </row>
    <row r="2008" spans="34:36" x14ac:dyDescent="0.35">
      <c r="AH2008" s="16" t="str">
        <f>IF(AND(B2008="Premier League",E2008="Live"),_xlfn.XLOOKUP(_xlfn.TEXTJOIN(" vs ",,C2008:D2008),Calendar!G:G,Calendar!B:B),IF(AND(B2008="Premier League",E2008="Highlights"),_xlfn.XLOOKUP(H2008,Calendar!O:O,Calendar!N:N,,-1),""))</f>
        <v/>
      </c>
      <c r="AI2008" s="61" t="str">
        <f>IF(AND(AH2008&lt;&gt;"",E2008="Live"),_xlfn.XLOOKUP(_xlfn.TEXTJOIN(" vs ",,C2008:D2008),Calendar!G:G,Calendar!K:K),"")</f>
        <v/>
      </c>
      <c r="AJ2008" s="61" t="str">
        <f>IF(AND(K2008&lt;&gt;"Match of the Day",K2008&lt;&gt;"Match of the Day 2",K2008&lt;&gt;"Match of the Day Repeat"),"",1+MAX($AJ$10:AJ2007))</f>
        <v/>
      </c>
    </row>
    <row r="2009" spans="34:36" x14ac:dyDescent="0.35">
      <c r="AH2009" s="16" t="str">
        <f>IF(AND(B2009="Premier League",E2009="Live"),_xlfn.XLOOKUP(_xlfn.TEXTJOIN(" vs ",,C2009:D2009),Calendar!G:G,Calendar!B:B),IF(AND(B2009="Premier League",E2009="Highlights"),_xlfn.XLOOKUP(H2009,Calendar!O:O,Calendar!N:N,,-1),""))</f>
        <v/>
      </c>
      <c r="AI2009" s="61" t="str">
        <f>IF(AND(AH2009&lt;&gt;"",E2009="Live"),_xlfn.XLOOKUP(_xlfn.TEXTJOIN(" vs ",,C2009:D2009),Calendar!G:G,Calendar!K:K),"")</f>
        <v/>
      </c>
      <c r="AJ2009" s="61" t="str">
        <f>IF(AND(K2009&lt;&gt;"Match of the Day",K2009&lt;&gt;"Match of the Day 2",K2009&lt;&gt;"Match of the Day Repeat"),"",1+MAX($AJ$10:AJ2008))</f>
        <v/>
      </c>
    </row>
    <row r="2010" spans="34:36" x14ac:dyDescent="0.35">
      <c r="AH2010" s="16" t="str">
        <f>IF(AND(B2010="Premier League",E2010="Live"),_xlfn.XLOOKUP(_xlfn.TEXTJOIN(" vs ",,C2010:D2010),Calendar!G:G,Calendar!B:B),IF(AND(B2010="Premier League",E2010="Highlights"),_xlfn.XLOOKUP(H2010,Calendar!O:O,Calendar!N:N,,-1),""))</f>
        <v/>
      </c>
      <c r="AI2010" s="61" t="str">
        <f>IF(AND(AH2010&lt;&gt;"",E2010="Live"),_xlfn.XLOOKUP(_xlfn.TEXTJOIN(" vs ",,C2010:D2010),Calendar!G:G,Calendar!K:K),"")</f>
        <v/>
      </c>
      <c r="AJ2010" s="61" t="str">
        <f>IF(AND(K2010&lt;&gt;"Match of the Day",K2010&lt;&gt;"Match of the Day 2",K2010&lt;&gt;"Match of the Day Repeat"),"",1+MAX($AJ$10:AJ2009))</f>
        <v/>
      </c>
    </row>
    <row r="2011" spans="34:36" x14ac:dyDescent="0.35">
      <c r="AH2011" s="16" t="str">
        <f>IF(AND(B2011="Premier League",E2011="Live"),_xlfn.XLOOKUP(_xlfn.TEXTJOIN(" vs ",,C2011:D2011),Calendar!G:G,Calendar!B:B),IF(AND(B2011="Premier League",E2011="Highlights"),_xlfn.XLOOKUP(H2011,Calendar!O:O,Calendar!N:N,,-1),""))</f>
        <v/>
      </c>
      <c r="AI2011" s="61" t="str">
        <f>IF(AND(AH2011&lt;&gt;"",E2011="Live"),_xlfn.XLOOKUP(_xlfn.TEXTJOIN(" vs ",,C2011:D2011),Calendar!G:G,Calendar!K:K),"")</f>
        <v/>
      </c>
      <c r="AJ2011" s="61" t="str">
        <f>IF(AND(K2011&lt;&gt;"Match of the Day",K2011&lt;&gt;"Match of the Day 2",K2011&lt;&gt;"Match of the Day Repeat"),"",1+MAX($AJ$10:AJ2010))</f>
        <v/>
      </c>
    </row>
    <row r="2012" spans="34:36" x14ac:dyDescent="0.35">
      <c r="AH2012" s="16" t="str">
        <f>IF(AND(B2012="Premier League",E2012="Live"),_xlfn.XLOOKUP(_xlfn.TEXTJOIN(" vs ",,C2012:D2012),Calendar!G:G,Calendar!B:B),IF(AND(B2012="Premier League",E2012="Highlights"),_xlfn.XLOOKUP(H2012,Calendar!O:O,Calendar!N:N,,-1),""))</f>
        <v/>
      </c>
      <c r="AI2012" s="61" t="str">
        <f>IF(AND(AH2012&lt;&gt;"",E2012="Live"),_xlfn.XLOOKUP(_xlfn.TEXTJOIN(" vs ",,C2012:D2012),Calendar!G:G,Calendar!K:K),"")</f>
        <v/>
      </c>
      <c r="AJ2012" s="61" t="str">
        <f>IF(AND(K2012&lt;&gt;"Match of the Day",K2012&lt;&gt;"Match of the Day 2",K2012&lt;&gt;"Match of the Day Repeat"),"",1+MAX($AJ$10:AJ2011))</f>
        <v/>
      </c>
    </row>
    <row r="2013" spans="34:36" x14ac:dyDescent="0.35">
      <c r="AH2013" s="16" t="str">
        <f>IF(AND(B2013="Premier League",E2013="Live"),_xlfn.XLOOKUP(_xlfn.TEXTJOIN(" vs ",,C2013:D2013),Calendar!G:G,Calendar!B:B),IF(AND(B2013="Premier League",E2013="Highlights"),_xlfn.XLOOKUP(H2013,Calendar!O:O,Calendar!N:N,,-1),""))</f>
        <v/>
      </c>
      <c r="AI2013" s="61" t="str">
        <f>IF(AND(AH2013&lt;&gt;"",E2013="Live"),_xlfn.XLOOKUP(_xlfn.TEXTJOIN(" vs ",,C2013:D2013),Calendar!G:G,Calendar!K:K),"")</f>
        <v/>
      </c>
      <c r="AJ2013" s="61" t="str">
        <f>IF(AND(K2013&lt;&gt;"Match of the Day",K2013&lt;&gt;"Match of the Day 2",K2013&lt;&gt;"Match of the Day Repeat"),"",1+MAX($AJ$10:AJ2012))</f>
        <v/>
      </c>
    </row>
    <row r="2014" spans="34:36" x14ac:dyDescent="0.35">
      <c r="AH2014" s="16" t="str">
        <f>IF(AND(B2014="Premier League",E2014="Live"),_xlfn.XLOOKUP(_xlfn.TEXTJOIN(" vs ",,C2014:D2014),Calendar!G:G,Calendar!B:B),IF(AND(B2014="Premier League",E2014="Highlights"),_xlfn.XLOOKUP(H2014,Calendar!O:O,Calendar!N:N,,-1),""))</f>
        <v/>
      </c>
      <c r="AI2014" s="61" t="str">
        <f>IF(AND(AH2014&lt;&gt;"",E2014="Live"),_xlfn.XLOOKUP(_xlfn.TEXTJOIN(" vs ",,C2014:D2014),Calendar!G:G,Calendar!K:K),"")</f>
        <v/>
      </c>
      <c r="AJ2014" s="61" t="str">
        <f>IF(AND(K2014&lt;&gt;"Match of the Day",K2014&lt;&gt;"Match of the Day 2",K2014&lt;&gt;"Match of the Day Repeat"),"",1+MAX($AJ$10:AJ2013))</f>
        <v/>
      </c>
    </row>
    <row r="2015" spans="34:36" x14ac:dyDescent="0.35">
      <c r="AH2015" s="16" t="str">
        <f>IF(AND(B2015="Premier League",E2015="Live"),_xlfn.XLOOKUP(_xlfn.TEXTJOIN(" vs ",,C2015:D2015),Calendar!G:G,Calendar!B:B),IF(AND(B2015="Premier League",E2015="Highlights"),_xlfn.XLOOKUP(H2015,Calendar!O:O,Calendar!N:N,,-1),""))</f>
        <v/>
      </c>
      <c r="AI2015" s="61" t="str">
        <f>IF(AND(AH2015&lt;&gt;"",E2015="Live"),_xlfn.XLOOKUP(_xlfn.TEXTJOIN(" vs ",,C2015:D2015),Calendar!G:G,Calendar!K:K),"")</f>
        <v/>
      </c>
      <c r="AJ2015" s="61" t="str">
        <f>IF(AND(K2015&lt;&gt;"Match of the Day",K2015&lt;&gt;"Match of the Day 2",K2015&lt;&gt;"Match of the Day Repeat"),"",1+MAX($AJ$10:AJ2014))</f>
        <v/>
      </c>
    </row>
    <row r="2016" spans="34:36" x14ac:dyDescent="0.35">
      <c r="AH2016" s="16" t="str">
        <f>IF(AND(B2016="Premier League",E2016="Live"),_xlfn.XLOOKUP(_xlfn.TEXTJOIN(" vs ",,C2016:D2016),Calendar!G:G,Calendar!B:B),IF(AND(B2016="Premier League",E2016="Highlights"),_xlfn.XLOOKUP(H2016,Calendar!O:O,Calendar!N:N,,-1),""))</f>
        <v/>
      </c>
      <c r="AI2016" s="61" t="str">
        <f>IF(AND(AH2016&lt;&gt;"",E2016="Live"),_xlfn.XLOOKUP(_xlfn.TEXTJOIN(" vs ",,C2016:D2016),Calendar!G:G,Calendar!K:K),"")</f>
        <v/>
      </c>
      <c r="AJ2016" s="61" t="str">
        <f>IF(AND(K2016&lt;&gt;"Match of the Day",K2016&lt;&gt;"Match of the Day 2",K2016&lt;&gt;"Match of the Day Repeat"),"",1+MAX($AJ$10:AJ2015))</f>
        <v/>
      </c>
    </row>
    <row r="2017" spans="34:36" x14ac:dyDescent="0.35">
      <c r="AH2017" s="16" t="str">
        <f>IF(AND(B2017="Premier League",E2017="Live"),_xlfn.XLOOKUP(_xlfn.TEXTJOIN(" vs ",,C2017:D2017),Calendar!G:G,Calendar!B:B),IF(AND(B2017="Premier League",E2017="Highlights"),_xlfn.XLOOKUP(H2017,Calendar!O:O,Calendar!N:N,,-1),""))</f>
        <v/>
      </c>
      <c r="AI2017" s="61" t="str">
        <f>IF(AND(AH2017&lt;&gt;"",E2017="Live"),_xlfn.XLOOKUP(_xlfn.TEXTJOIN(" vs ",,C2017:D2017),Calendar!G:G,Calendar!K:K),"")</f>
        <v/>
      </c>
      <c r="AJ2017" s="61" t="str">
        <f>IF(AND(K2017&lt;&gt;"Match of the Day",K2017&lt;&gt;"Match of the Day 2",K2017&lt;&gt;"Match of the Day Repeat"),"",1+MAX($AJ$10:AJ2016))</f>
        <v/>
      </c>
    </row>
    <row r="2018" spans="34:36" x14ac:dyDescent="0.35">
      <c r="AH2018" s="16" t="str">
        <f>IF(AND(B2018="Premier League",E2018="Live"),_xlfn.XLOOKUP(_xlfn.TEXTJOIN(" vs ",,C2018:D2018),Calendar!G:G,Calendar!B:B),IF(AND(B2018="Premier League",E2018="Highlights"),_xlfn.XLOOKUP(H2018,Calendar!O:O,Calendar!N:N,,-1),""))</f>
        <v/>
      </c>
      <c r="AI2018" s="61" t="str">
        <f>IF(AND(AH2018&lt;&gt;"",E2018="Live"),_xlfn.XLOOKUP(_xlfn.TEXTJOIN(" vs ",,C2018:D2018),Calendar!G:G,Calendar!K:K),"")</f>
        <v/>
      </c>
      <c r="AJ2018" s="61" t="str">
        <f>IF(AND(K2018&lt;&gt;"Match of the Day",K2018&lt;&gt;"Match of the Day 2",K2018&lt;&gt;"Match of the Day Repeat"),"",1+MAX($AJ$10:AJ2017))</f>
        <v/>
      </c>
    </row>
    <row r="2019" spans="34:36" x14ac:dyDescent="0.35">
      <c r="AH2019" s="16" t="str">
        <f>IF(AND(B2019="Premier League",E2019="Live"),_xlfn.XLOOKUP(_xlfn.TEXTJOIN(" vs ",,C2019:D2019),Calendar!G:G,Calendar!B:B),IF(AND(B2019="Premier League",E2019="Highlights"),_xlfn.XLOOKUP(H2019,Calendar!O:O,Calendar!N:N,,-1),""))</f>
        <v/>
      </c>
      <c r="AI2019" s="61" t="str">
        <f>IF(AND(AH2019&lt;&gt;"",E2019="Live"),_xlfn.XLOOKUP(_xlfn.TEXTJOIN(" vs ",,C2019:D2019),Calendar!G:G,Calendar!K:K),"")</f>
        <v/>
      </c>
      <c r="AJ2019" s="61" t="str">
        <f>IF(AND(K2019&lt;&gt;"Match of the Day",K2019&lt;&gt;"Match of the Day 2",K2019&lt;&gt;"Match of the Day Repeat"),"",1+MAX($AJ$10:AJ2018))</f>
        <v/>
      </c>
    </row>
    <row r="2020" spans="34:36" x14ac:dyDescent="0.35">
      <c r="AH2020" s="16" t="str">
        <f>IF(AND(B2020="Premier League",E2020="Live"),_xlfn.XLOOKUP(_xlfn.TEXTJOIN(" vs ",,C2020:D2020),Calendar!G:G,Calendar!B:B),IF(AND(B2020="Premier League",E2020="Highlights"),_xlfn.XLOOKUP(H2020,Calendar!O:O,Calendar!N:N,,-1),""))</f>
        <v/>
      </c>
      <c r="AI2020" s="61" t="str">
        <f>IF(AND(AH2020&lt;&gt;"",E2020="Live"),_xlfn.XLOOKUP(_xlfn.TEXTJOIN(" vs ",,C2020:D2020),Calendar!G:G,Calendar!K:K),"")</f>
        <v/>
      </c>
      <c r="AJ2020" s="61" t="str">
        <f>IF(AND(K2020&lt;&gt;"Match of the Day",K2020&lt;&gt;"Match of the Day 2",K2020&lt;&gt;"Match of the Day Repeat"),"",1+MAX($AJ$10:AJ2019))</f>
        <v/>
      </c>
    </row>
    <row r="2021" spans="34:36" x14ac:dyDescent="0.35">
      <c r="AH2021" s="16" t="str">
        <f>IF(AND(B2021="Premier League",E2021="Live"),_xlfn.XLOOKUP(_xlfn.TEXTJOIN(" vs ",,C2021:D2021),Calendar!G:G,Calendar!B:B),IF(AND(B2021="Premier League",E2021="Highlights"),_xlfn.XLOOKUP(H2021,Calendar!O:O,Calendar!N:N,,-1),""))</f>
        <v/>
      </c>
      <c r="AI2021" s="61" t="str">
        <f>IF(AND(AH2021&lt;&gt;"",E2021="Live"),_xlfn.XLOOKUP(_xlfn.TEXTJOIN(" vs ",,C2021:D2021),Calendar!G:G,Calendar!K:K),"")</f>
        <v/>
      </c>
      <c r="AJ2021" s="61" t="str">
        <f>IF(AND(K2021&lt;&gt;"Match of the Day",K2021&lt;&gt;"Match of the Day 2",K2021&lt;&gt;"Match of the Day Repeat"),"",1+MAX($AJ$10:AJ2020))</f>
        <v/>
      </c>
    </row>
    <row r="2022" spans="34:36" x14ac:dyDescent="0.35">
      <c r="AH2022" s="16" t="str">
        <f>IF(AND(B2022="Premier League",E2022="Live"),_xlfn.XLOOKUP(_xlfn.TEXTJOIN(" vs ",,C2022:D2022),Calendar!G:G,Calendar!B:B),IF(AND(B2022="Premier League",E2022="Highlights"),_xlfn.XLOOKUP(H2022,Calendar!O:O,Calendar!N:N,,-1),""))</f>
        <v/>
      </c>
      <c r="AI2022" s="61" t="str">
        <f>IF(AND(AH2022&lt;&gt;"",E2022="Live"),_xlfn.XLOOKUP(_xlfn.TEXTJOIN(" vs ",,C2022:D2022),Calendar!G:G,Calendar!K:K),"")</f>
        <v/>
      </c>
      <c r="AJ2022" s="61" t="str">
        <f>IF(AND(K2022&lt;&gt;"Match of the Day",K2022&lt;&gt;"Match of the Day 2",K2022&lt;&gt;"Match of the Day Repeat"),"",1+MAX($AJ$10:AJ2021))</f>
        <v/>
      </c>
    </row>
    <row r="2023" spans="34:36" x14ac:dyDescent="0.35">
      <c r="AH2023" s="16" t="str">
        <f>IF(AND(B2023="Premier League",E2023="Live"),_xlfn.XLOOKUP(_xlfn.TEXTJOIN(" vs ",,C2023:D2023),Calendar!G:G,Calendar!B:B),IF(AND(B2023="Premier League",E2023="Highlights"),_xlfn.XLOOKUP(H2023,Calendar!O:O,Calendar!N:N,,-1),""))</f>
        <v/>
      </c>
      <c r="AI2023" s="61" t="str">
        <f>IF(AND(AH2023&lt;&gt;"",E2023="Live"),_xlfn.XLOOKUP(_xlfn.TEXTJOIN(" vs ",,C2023:D2023),Calendar!G:G,Calendar!K:K),"")</f>
        <v/>
      </c>
      <c r="AJ2023" s="61" t="str">
        <f>IF(AND(K2023&lt;&gt;"Match of the Day",K2023&lt;&gt;"Match of the Day 2",K2023&lt;&gt;"Match of the Day Repeat"),"",1+MAX($AJ$10:AJ2022))</f>
        <v/>
      </c>
    </row>
    <row r="2024" spans="34:36" x14ac:dyDescent="0.35">
      <c r="AH2024" s="16" t="str">
        <f>IF(AND(B2024="Premier League",E2024="Live"),_xlfn.XLOOKUP(_xlfn.TEXTJOIN(" vs ",,C2024:D2024),Calendar!G:G,Calendar!B:B),IF(AND(B2024="Premier League",E2024="Highlights"),_xlfn.XLOOKUP(H2024,Calendar!O:O,Calendar!N:N,,-1),""))</f>
        <v/>
      </c>
      <c r="AI2024" s="61" t="str">
        <f>IF(AND(AH2024&lt;&gt;"",E2024="Live"),_xlfn.XLOOKUP(_xlfn.TEXTJOIN(" vs ",,C2024:D2024),Calendar!G:G,Calendar!K:K),"")</f>
        <v/>
      </c>
      <c r="AJ2024" s="61" t="str">
        <f>IF(AND(K2024&lt;&gt;"Match of the Day",K2024&lt;&gt;"Match of the Day 2",K2024&lt;&gt;"Match of the Day Repeat"),"",1+MAX($AJ$10:AJ2023))</f>
        <v/>
      </c>
    </row>
    <row r="2025" spans="34:36" x14ac:dyDescent="0.35">
      <c r="AH2025" s="16" t="str">
        <f>IF(AND(B2025="Premier League",E2025="Live"),_xlfn.XLOOKUP(_xlfn.TEXTJOIN(" vs ",,C2025:D2025),Calendar!G:G,Calendar!B:B),IF(AND(B2025="Premier League",E2025="Highlights"),_xlfn.XLOOKUP(H2025,Calendar!O:O,Calendar!N:N,,-1),""))</f>
        <v/>
      </c>
      <c r="AI2025" s="61" t="str">
        <f>IF(AND(AH2025&lt;&gt;"",E2025="Live"),_xlfn.XLOOKUP(_xlfn.TEXTJOIN(" vs ",,C2025:D2025),Calendar!G:G,Calendar!K:K),"")</f>
        <v/>
      </c>
      <c r="AJ2025" s="61" t="str">
        <f>IF(AND(K2025&lt;&gt;"Match of the Day",K2025&lt;&gt;"Match of the Day 2",K2025&lt;&gt;"Match of the Day Repeat"),"",1+MAX($AJ$10:AJ2024))</f>
        <v/>
      </c>
    </row>
    <row r="2026" spans="34:36" x14ac:dyDescent="0.35">
      <c r="AH2026" s="16" t="str">
        <f>IF(AND(B2026="Premier League",E2026="Live"),_xlfn.XLOOKUP(_xlfn.TEXTJOIN(" vs ",,C2026:D2026),Calendar!G:G,Calendar!B:B),IF(AND(B2026="Premier League",E2026="Highlights"),_xlfn.XLOOKUP(H2026,Calendar!O:O,Calendar!N:N,,-1),""))</f>
        <v/>
      </c>
      <c r="AI2026" s="61" t="str">
        <f>IF(AND(AH2026&lt;&gt;"",E2026="Live"),_xlfn.XLOOKUP(_xlfn.TEXTJOIN(" vs ",,C2026:D2026),Calendar!G:G,Calendar!K:K),"")</f>
        <v/>
      </c>
      <c r="AJ2026" s="61" t="str">
        <f>IF(AND(K2026&lt;&gt;"Match of the Day",K2026&lt;&gt;"Match of the Day 2",K2026&lt;&gt;"Match of the Day Repeat"),"",1+MAX($AJ$10:AJ2025))</f>
        <v/>
      </c>
    </row>
    <row r="2027" spans="34:36" x14ac:dyDescent="0.35">
      <c r="AH2027" s="16" t="str">
        <f>IF(AND(B2027="Premier League",E2027="Live"),_xlfn.XLOOKUP(_xlfn.TEXTJOIN(" vs ",,C2027:D2027),Calendar!G:G,Calendar!B:B),IF(AND(B2027="Premier League",E2027="Highlights"),_xlfn.XLOOKUP(H2027,Calendar!O:O,Calendar!N:N,,-1),""))</f>
        <v/>
      </c>
      <c r="AI2027" s="61" t="str">
        <f>IF(AND(AH2027&lt;&gt;"",E2027="Live"),_xlfn.XLOOKUP(_xlfn.TEXTJOIN(" vs ",,C2027:D2027),Calendar!G:G,Calendar!K:K),"")</f>
        <v/>
      </c>
      <c r="AJ2027" s="61" t="str">
        <f>IF(AND(K2027&lt;&gt;"Match of the Day",K2027&lt;&gt;"Match of the Day 2",K2027&lt;&gt;"Match of the Day Repeat"),"",1+MAX($AJ$10:AJ2026))</f>
        <v/>
      </c>
    </row>
    <row r="2028" spans="34:36" x14ac:dyDescent="0.35">
      <c r="AH2028" s="16" t="str">
        <f>IF(AND(B2028="Premier League",E2028="Live"),_xlfn.XLOOKUP(_xlfn.TEXTJOIN(" vs ",,C2028:D2028),Calendar!G:G,Calendar!B:B),IF(AND(B2028="Premier League",E2028="Highlights"),_xlfn.XLOOKUP(H2028,Calendar!O:O,Calendar!N:N,,-1),""))</f>
        <v/>
      </c>
      <c r="AI2028" s="61" t="str">
        <f>IF(AND(AH2028&lt;&gt;"",E2028="Live"),_xlfn.XLOOKUP(_xlfn.TEXTJOIN(" vs ",,C2028:D2028),Calendar!G:G,Calendar!K:K),"")</f>
        <v/>
      </c>
      <c r="AJ2028" s="61" t="str">
        <f>IF(AND(K2028&lt;&gt;"Match of the Day",K2028&lt;&gt;"Match of the Day 2",K2028&lt;&gt;"Match of the Day Repeat"),"",1+MAX($AJ$10:AJ2027))</f>
        <v/>
      </c>
    </row>
    <row r="2029" spans="34:36" x14ac:dyDescent="0.35">
      <c r="AH2029" s="16" t="str">
        <f>IF(AND(B2029="Premier League",E2029="Live"),_xlfn.XLOOKUP(_xlfn.TEXTJOIN(" vs ",,C2029:D2029),Calendar!G:G,Calendar!B:B),IF(AND(B2029="Premier League",E2029="Highlights"),_xlfn.XLOOKUP(H2029,Calendar!O:O,Calendar!N:N,,-1),""))</f>
        <v/>
      </c>
      <c r="AI2029" s="61" t="str">
        <f>IF(AND(AH2029&lt;&gt;"",E2029="Live"),_xlfn.XLOOKUP(_xlfn.TEXTJOIN(" vs ",,C2029:D2029),Calendar!G:G,Calendar!K:K),"")</f>
        <v/>
      </c>
      <c r="AJ2029" s="61" t="str">
        <f>IF(AND(K2029&lt;&gt;"Match of the Day",K2029&lt;&gt;"Match of the Day 2",K2029&lt;&gt;"Match of the Day Repeat"),"",1+MAX($AJ$10:AJ2028))</f>
        <v/>
      </c>
    </row>
    <row r="2030" spans="34:36" x14ac:dyDescent="0.35">
      <c r="AH2030" s="16" t="str">
        <f>IF(AND(B2030="Premier League",E2030="Live"),_xlfn.XLOOKUP(_xlfn.TEXTJOIN(" vs ",,C2030:D2030),Calendar!G:G,Calendar!B:B),IF(AND(B2030="Premier League",E2030="Highlights"),_xlfn.XLOOKUP(H2030,Calendar!O:O,Calendar!N:N,,-1),""))</f>
        <v/>
      </c>
      <c r="AI2030" s="61" t="str">
        <f>IF(AND(AH2030&lt;&gt;"",E2030="Live"),_xlfn.XLOOKUP(_xlfn.TEXTJOIN(" vs ",,C2030:D2030),Calendar!G:G,Calendar!K:K),"")</f>
        <v/>
      </c>
      <c r="AJ2030" s="61" t="str">
        <f>IF(AND(K2030&lt;&gt;"Match of the Day",K2030&lt;&gt;"Match of the Day 2",K2030&lt;&gt;"Match of the Day Repeat"),"",1+MAX($AJ$10:AJ2029))</f>
        <v/>
      </c>
    </row>
    <row r="2031" spans="34:36" x14ac:dyDescent="0.35">
      <c r="AH2031" s="16" t="str">
        <f>IF(AND(B2031="Premier League",E2031="Live"),_xlfn.XLOOKUP(_xlfn.TEXTJOIN(" vs ",,C2031:D2031),Calendar!G:G,Calendar!B:B),IF(AND(B2031="Premier League",E2031="Highlights"),_xlfn.XLOOKUP(H2031,Calendar!O:O,Calendar!N:N,,-1),""))</f>
        <v/>
      </c>
      <c r="AI2031" s="61" t="str">
        <f>IF(AND(AH2031&lt;&gt;"",E2031="Live"),_xlfn.XLOOKUP(_xlfn.TEXTJOIN(" vs ",,C2031:D2031),Calendar!G:G,Calendar!K:K),"")</f>
        <v/>
      </c>
      <c r="AJ2031" s="61" t="str">
        <f>IF(AND(K2031&lt;&gt;"Match of the Day",K2031&lt;&gt;"Match of the Day 2",K2031&lt;&gt;"Match of the Day Repeat"),"",1+MAX($AJ$10:AJ2030))</f>
        <v/>
      </c>
    </row>
    <row r="2032" spans="34:36" x14ac:dyDescent="0.35">
      <c r="AH2032" s="16" t="str">
        <f>IF(AND(B2032="Premier League",E2032="Live"),_xlfn.XLOOKUP(_xlfn.TEXTJOIN(" vs ",,C2032:D2032),Calendar!G:G,Calendar!B:B),IF(AND(B2032="Premier League",E2032="Highlights"),_xlfn.XLOOKUP(H2032,Calendar!O:O,Calendar!N:N,,-1),""))</f>
        <v/>
      </c>
      <c r="AI2032" s="61" t="str">
        <f>IF(AND(AH2032&lt;&gt;"",E2032="Live"),_xlfn.XLOOKUP(_xlfn.TEXTJOIN(" vs ",,C2032:D2032),Calendar!G:G,Calendar!K:K),"")</f>
        <v/>
      </c>
      <c r="AJ2032" s="61" t="str">
        <f>IF(AND(K2032&lt;&gt;"Match of the Day",K2032&lt;&gt;"Match of the Day 2",K2032&lt;&gt;"Match of the Day Repeat"),"",1+MAX($AJ$10:AJ2031))</f>
        <v/>
      </c>
    </row>
    <row r="2033" spans="34:36" x14ac:dyDescent="0.35">
      <c r="AH2033" s="16" t="str">
        <f>IF(AND(B2033="Premier League",E2033="Live"),_xlfn.XLOOKUP(_xlfn.TEXTJOIN(" vs ",,C2033:D2033),Calendar!G:G,Calendar!B:B),IF(AND(B2033="Premier League",E2033="Highlights"),_xlfn.XLOOKUP(H2033,Calendar!O:O,Calendar!N:N,,-1),""))</f>
        <v/>
      </c>
      <c r="AI2033" s="61" t="str">
        <f>IF(AND(AH2033&lt;&gt;"",E2033="Live"),_xlfn.XLOOKUP(_xlfn.TEXTJOIN(" vs ",,C2033:D2033),Calendar!G:G,Calendar!K:K),"")</f>
        <v/>
      </c>
      <c r="AJ2033" s="61" t="str">
        <f>IF(AND(K2033&lt;&gt;"Match of the Day",K2033&lt;&gt;"Match of the Day 2",K2033&lt;&gt;"Match of the Day Repeat"),"",1+MAX($AJ$10:AJ2032))</f>
        <v/>
      </c>
    </row>
    <row r="2034" spans="34:36" x14ac:dyDescent="0.35">
      <c r="AH2034" s="16" t="str">
        <f>IF(AND(B2034="Premier League",E2034="Live"),_xlfn.XLOOKUP(_xlfn.TEXTJOIN(" vs ",,C2034:D2034),Calendar!G:G,Calendar!B:B),IF(AND(B2034="Premier League",E2034="Highlights"),_xlfn.XLOOKUP(H2034,Calendar!O:O,Calendar!N:N,,-1),""))</f>
        <v/>
      </c>
      <c r="AI2034" s="61" t="str">
        <f>IF(AND(AH2034&lt;&gt;"",E2034="Live"),_xlfn.XLOOKUP(_xlfn.TEXTJOIN(" vs ",,C2034:D2034),Calendar!G:G,Calendar!K:K),"")</f>
        <v/>
      </c>
      <c r="AJ2034" s="61" t="str">
        <f>IF(AND(K2034&lt;&gt;"Match of the Day",K2034&lt;&gt;"Match of the Day 2",K2034&lt;&gt;"Match of the Day Repeat"),"",1+MAX($AJ$10:AJ2033))</f>
        <v/>
      </c>
    </row>
    <row r="2035" spans="34:36" x14ac:dyDescent="0.35">
      <c r="AH2035" s="16" t="str">
        <f>IF(AND(B2035="Premier League",E2035="Live"),_xlfn.XLOOKUP(_xlfn.TEXTJOIN(" vs ",,C2035:D2035),Calendar!G:G,Calendar!B:B),IF(AND(B2035="Premier League",E2035="Highlights"),_xlfn.XLOOKUP(H2035,Calendar!O:O,Calendar!N:N,,-1),""))</f>
        <v/>
      </c>
      <c r="AI2035" s="61" t="str">
        <f>IF(AND(AH2035&lt;&gt;"",E2035="Live"),_xlfn.XLOOKUP(_xlfn.TEXTJOIN(" vs ",,C2035:D2035),Calendar!G:G,Calendar!K:K),"")</f>
        <v/>
      </c>
      <c r="AJ2035" s="61" t="str">
        <f>IF(AND(K2035&lt;&gt;"Match of the Day",K2035&lt;&gt;"Match of the Day 2",K2035&lt;&gt;"Match of the Day Repeat"),"",1+MAX($AJ$10:AJ2034))</f>
        <v/>
      </c>
    </row>
    <row r="2036" spans="34:36" x14ac:dyDescent="0.35">
      <c r="AH2036" s="16" t="str">
        <f>IF(AND(B2036="Premier League",E2036="Live"),_xlfn.XLOOKUP(_xlfn.TEXTJOIN(" vs ",,C2036:D2036),Calendar!G:G,Calendar!B:B),IF(AND(B2036="Premier League",E2036="Highlights"),_xlfn.XLOOKUP(H2036,Calendar!O:O,Calendar!N:N,,-1),""))</f>
        <v/>
      </c>
      <c r="AI2036" s="61" t="str">
        <f>IF(AND(AH2036&lt;&gt;"",E2036="Live"),_xlfn.XLOOKUP(_xlfn.TEXTJOIN(" vs ",,C2036:D2036),Calendar!G:G,Calendar!K:K),"")</f>
        <v/>
      </c>
      <c r="AJ2036" s="61" t="str">
        <f>IF(AND(K2036&lt;&gt;"Match of the Day",K2036&lt;&gt;"Match of the Day 2",K2036&lt;&gt;"Match of the Day Repeat"),"",1+MAX($AJ$10:AJ2035))</f>
        <v/>
      </c>
    </row>
    <row r="2037" spans="34:36" x14ac:dyDescent="0.35">
      <c r="AH2037" s="16" t="str">
        <f>IF(AND(B2037="Premier League",E2037="Live"),_xlfn.XLOOKUP(_xlfn.TEXTJOIN(" vs ",,C2037:D2037),Calendar!G:G,Calendar!B:B),IF(AND(B2037="Premier League",E2037="Highlights"),_xlfn.XLOOKUP(H2037,Calendar!O:O,Calendar!N:N,,-1),""))</f>
        <v/>
      </c>
      <c r="AI2037" s="61" t="str">
        <f>IF(AND(AH2037&lt;&gt;"",E2037="Live"),_xlfn.XLOOKUP(_xlfn.TEXTJOIN(" vs ",,C2037:D2037),Calendar!G:G,Calendar!K:K),"")</f>
        <v/>
      </c>
      <c r="AJ2037" s="61" t="str">
        <f>IF(AND(K2037&lt;&gt;"Match of the Day",K2037&lt;&gt;"Match of the Day 2",K2037&lt;&gt;"Match of the Day Repeat"),"",1+MAX($AJ$10:AJ2036))</f>
        <v/>
      </c>
    </row>
    <row r="2038" spans="34:36" x14ac:dyDescent="0.35">
      <c r="AH2038" s="16" t="str">
        <f>IF(AND(B2038="Premier League",E2038="Live"),_xlfn.XLOOKUP(_xlfn.TEXTJOIN(" vs ",,C2038:D2038),Calendar!G:G,Calendar!B:B),IF(AND(B2038="Premier League",E2038="Highlights"),_xlfn.XLOOKUP(H2038,Calendar!O:O,Calendar!N:N,,-1),""))</f>
        <v/>
      </c>
      <c r="AI2038" s="61" t="str">
        <f>IF(AND(AH2038&lt;&gt;"",E2038="Live"),_xlfn.XLOOKUP(_xlfn.TEXTJOIN(" vs ",,C2038:D2038),Calendar!G:G,Calendar!K:K),"")</f>
        <v/>
      </c>
      <c r="AJ2038" s="61" t="str">
        <f>IF(AND(K2038&lt;&gt;"Match of the Day",K2038&lt;&gt;"Match of the Day 2",K2038&lt;&gt;"Match of the Day Repeat"),"",1+MAX($AJ$10:AJ2037))</f>
        <v/>
      </c>
    </row>
    <row r="2039" spans="34:36" x14ac:dyDescent="0.35">
      <c r="AH2039" s="16" t="str">
        <f>IF(AND(B2039="Premier League",E2039="Live"),_xlfn.XLOOKUP(_xlfn.TEXTJOIN(" vs ",,C2039:D2039),Calendar!G:G,Calendar!B:B),IF(AND(B2039="Premier League",E2039="Highlights"),_xlfn.XLOOKUP(H2039,Calendar!O:O,Calendar!N:N,,-1),""))</f>
        <v/>
      </c>
      <c r="AI2039" s="61" t="str">
        <f>IF(AND(AH2039&lt;&gt;"",E2039="Live"),_xlfn.XLOOKUP(_xlfn.TEXTJOIN(" vs ",,C2039:D2039),Calendar!G:G,Calendar!K:K),"")</f>
        <v/>
      </c>
      <c r="AJ2039" s="61" t="str">
        <f>IF(AND(K2039&lt;&gt;"Match of the Day",K2039&lt;&gt;"Match of the Day 2",K2039&lt;&gt;"Match of the Day Repeat"),"",1+MAX($AJ$10:AJ2038))</f>
        <v/>
      </c>
    </row>
    <row r="2040" spans="34:36" x14ac:dyDescent="0.35">
      <c r="AH2040" s="16" t="str">
        <f>IF(AND(B2040="Premier League",E2040="Live"),_xlfn.XLOOKUP(_xlfn.TEXTJOIN(" vs ",,C2040:D2040),Calendar!G:G,Calendar!B:B),IF(AND(B2040="Premier League",E2040="Highlights"),_xlfn.XLOOKUP(H2040,Calendar!O:O,Calendar!N:N,,-1),""))</f>
        <v/>
      </c>
      <c r="AI2040" s="61" t="str">
        <f>IF(AND(AH2040&lt;&gt;"",E2040="Live"),_xlfn.XLOOKUP(_xlfn.TEXTJOIN(" vs ",,C2040:D2040),Calendar!G:G,Calendar!K:K),"")</f>
        <v/>
      </c>
      <c r="AJ2040" s="61" t="str">
        <f>IF(AND(K2040&lt;&gt;"Match of the Day",K2040&lt;&gt;"Match of the Day 2",K2040&lt;&gt;"Match of the Day Repeat"),"",1+MAX($AJ$10:AJ2039))</f>
        <v/>
      </c>
    </row>
    <row r="2041" spans="34:36" x14ac:dyDescent="0.35">
      <c r="AH2041" s="16" t="str">
        <f>IF(AND(B2041="Premier League",E2041="Live"),_xlfn.XLOOKUP(_xlfn.TEXTJOIN(" vs ",,C2041:D2041),Calendar!G:G,Calendar!B:B),IF(AND(B2041="Premier League",E2041="Highlights"),_xlfn.XLOOKUP(H2041,Calendar!O:O,Calendar!N:N,,-1),""))</f>
        <v/>
      </c>
      <c r="AI2041" s="61" t="str">
        <f>IF(AND(AH2041&lt;&gt;"",E2041="Live"),_xlfn.XLOOKUP(_xlfn.TEXTJOIN(" vs ",,C2041:D2041),Calendar!G:G,Calendar!K:K),"")</f>
        <v/>
      </c>
      <c r="AJ2041" s="61" t="str">
        <f>IF(AND(K2041&lt;&gt;"Match of the Day",K2041&lt;&gt;"Match of the Day 2",K2041&lt;&gt;"Match of the Day Repeat"),"",1+MAX($AJ$10:AJ2040))</f>
        <v/>
      </c>
    </row>
    <row r="2042" spans="34:36" x14ac:dyDescent="0.35">
      <c r="AH2042" s="16" t="str">
        <f>IF(AND(B2042="Premier League",E2042="Live"),_xlfn.XLOOKUP(_xlfn.TEXTJOIN(" vs ",,C2042:D2042),Calendar!G:G,Calendar!B:B),IF(AND(B2042="Premier League",E2042="Highlights"),_xlfn.XLOOKUP(H2042,Calendar!O:O,Calendar!N:N,,-1),""))</f>
        <v/>
      </c>
      <c r="AI2042" s="61" t="str">
        <f>IF(AND(AH2042&lt;&gt;"",E2042="Live"),_xlfn.XLOOKUP(_xlfn.TEXTJOIN(" vs ",,C2042:D2042),Calendar!G:G,Calendar!K:K),"")</f>
        <v/>
      </c>
      <c r="AJ2042" s="61" t="str">
        <f>IF(AND(K2042&lt;&gt;"Match of the Day",K2042&lt;&gt;"Match of the Day 2",K2042&lt;&gt;"Match of the Day Repeat"),"",1+MAX($AJ$10:AJ2041))</f>
        <v/>
      </c>
    </row>
    <row r="2043" spans="34:36" x14ac:dyDescent="0.35">
      <c r="AH2043" s="16" t="str">
        <f>IF(AND(B2043="Premier League",E2043="Live"),_xlfn.XLOOKUP(_xlfn.TEXTJOIN(" vs ",,C2043:D2043),Calendar!G:G,Calendar!B:B),IF(AND(B2043="Premier League",E2043="Highlights"),_xlfn.XLOOKUP(H2043,Calendar!O:O,Calendar!N:N,,-1),""))</f>
        <v/>
      </c>
      <c r="AI2043" s="61" t="str">
        <f>IF(AND(AH2043&lt;&gt;"",E2043="Live"),_xlfn.XLOOKUP(_xlfn.TEXTJOIN(" vs ",,C2043:D2043),Calendar!G:G,Calendar!K:K),"")</f>
        <v/>
      </c>
      <c r="AJ2043" s="61" t="str">
        <f>IF(AND(K2043&lt;&gt;"Match of the Day",K2043&lt;&gt;"Match of the Day 2",K2043&lt;&gt;"Match of the Day Repeat"),"",1+MAX($AJ$10:AJ2042))</f>
        <v/>
      </c>
    </row>
    <row r="2044" spans="34:36" x14ac:dyDescent="0.35">
      <c r="AH2044" s="16" t="str">
        <f>IF(AND(B2044="Premier League",E2044="Live"),_xlfn.XLOOKUP(_xlfn.TEXTJOIN(" vs ",,C2044:D2044),Calendar!G:G,Calendar!B:B),IF(AND(B2044="Premier League",E2044="Highlights"),_xlfn.XLOOKUP(H2044,Calendar!O:O,Calendar!N:N,,-1),""))</f>
        <v/>
      </c>
      <c r="AI2044" s="61" t="str">
        <f>IF(AND(AH2044&lt;&gt;"",E2044="Live"),_xlfn.XLOOKUP(_xlfn.TEXTJOIN(" vs ",,C2044:D2044),Calendar!G:G,Calendar!K:K),"")</f>
        <v/>
      </c>
      <c r="AJ2044" s="61" t="str">
        <f>IF(AND(K2044&lt;&gt;"Match of the Day",K2044&lt;&gt;"Match of the Day 2",K2044&lt;&gt;"Match of the Day Repeat"),"",1+MAX($AJ$10:AJ2043))</f>
        <v/>
      </c>
    </row>
    <row r="2045" spans="34:36" x14ac:dyDescent="0.35">
      <c r="AH2045" s="16" t="str">
        <f>IF(AND(B2045="Premier League",E2045="Live"),_xlfn.XLOOKUP(_xlfn.TEXTJOIN(" vs ",,C2045:D2045),Calendar!G:G,Calendar!B:B),IF(AND(B2045="Premier League",E2045="Highlights"),_xlfn.XLOOKUP(H2045,Calendar!O:O,Calendar!N:N,,-1),""))</f>
        <v/>
      </c>
      <c r="AI2045" s="61" t="str">
        <f>IF(AND(AH2045&lt;&gt;"",E2045="Live"),_xlfn.XLOOKUP(_xlfn.TEXTJOIN(" vs ",,C2045:D2045),Calendar!G:G,Calendar!K:K),"")</f>
        <v/>
      </c>
      <c r="AJ2045" s="61" t="str">
        <f>IF(AND(K2045&lt;&gt;"Match of the Day",K2045&lt;&gt;"Match of the Day 2",K2045&lt;&gt;"Match of the Day Repeat"),"",1+MAX($AJ$10:AJ2044))</f>
        <v/>
      </c>
    </row>
    <row r="2046" spans="34:36" x14ac:dyDescent="0.35">
      <c r="AH2046" s="16" t="str">
        <f>IF(AND(B2046="Premier League",E2046="Live"),_xlfn.XLOOKUP(_xlfn.TEXTJOIN(" vs ",,C2046:D2046),Calendar!G:G,Calendar!B:B),IF(AND(B2046="Premier League",E2046="Highlights"),_xlfn.XLOOKUP(H2046,Calendar!O:O,Calendar!N:N,,-1),""))</f>
        <v/>
      </c>
      <c r="AI2046" s="61" t="str">
        <f>IF(AND(AH2046&lt;&gt;"",E2046="Live"),_xlfn.XLOOKUP(_xlfn.TEXTJOIN(" vs ",,C2046:D2046),Calendar!G:G,Calendar!K:K),"")</f>
        <v/>
      </c>
      <c r="AJ2046" s="61" t="str">
        <f>IF(AND(K2046&lt;&gt;"Match of the Day",K2046&lt;&gt;"Match of the Day 2",K2046&lt;&gt;"Match of the Day Repeat"),"",1+MAX($AJ$10:AJ2045))</f>
        <v/>
      </c>
    </row>
    <row r="2047" spans="34:36" x14ac:dyDescent="0.35">
      <c r="AH2047" s="16" t="str">
        <f>IF(AND(B2047="Premier League",E2047="Live"),_xlfn.XLOOKUP(_xlfn.TEXTJOIN(" vs ",,C2047:D2047),Calendar!G:G,Calendar!B:B),IF(AND(B2047="Premier League",E2047="Highlights"),_xlfn.XLOOKUP(H2047,Calendar!O:O,Calendar!N:N,,-1),""))</f>
        <v/>
      </c>
      <c r="AI2047" s="61" t="str">
        <f>IF(AND(AH2047&lt;&gt;"",E2047="Live"),_xlfn.XLOOKUP(_xlfn.TEXTJOIN(" vs ",,C2047:D2047),Calendar!G:G,Calendar!K:K),"")</f>
        <v/>
      </c>
      <c r="AJ2047" s="61" t="str">
        <f>IF(AND(K2047&lt;&gt;"Match of the Day",K2047&lt;&gt;"Match of the Day 2",K2047&lt;&gt;"Match of the Day Repeat"),"",1+MAX($AJ$10:AJ2046))</f>
        <v/>
      </c>
    </row>
    <row r="2048" spans="34:36" x14ac:dyDescent="0.35">
      <c r="AH2048" s="16" t="str">
        <f>IF(AND(B2048="Premier League",E2048="Live"),_xlfn.XLOOKUP(_xlfn.TEXTJOIN(" vs ",,C2048:D2048),Calendar!G:G,Calendar!B:B),IF(AND(B2048="Premier League",E2048="Highlights"),_xlfn.XLOOKUP(H2048,Calendar!O:O,Calendar!N:N,,-1),""))</f>
        <v/>
      </c>
      <c r="AI2048" s="61" t="str">
        <f>IF(AND(AH2048&lt;&gt;"",E2048="Live"),_xlfn.XLOOKUP(_xlfn.TEXTJOIN(" vs ",,C2048:D2048),Calendar!G:G,Calendar!K:K),"")</f>
        <v/>
      </c>
      <c r="AJ2048" s="61" t="str">
        <f>IF(AND(K2048&lt;&gt;"Match of the Day",K2048&lt;&gt;"Match of the Day 2",K2048&lt;&gt;"Match of the Day Repeat"),"",1+MAX($AJ$10:AJ2047))</f>
        <v/>
      </c>
    </row>
    <row r="2049" spans="34:36" x14ac:dyDescent="0.35">
      <c r="AH2049" s="16" t="str">
        <f>IF(AND(B2049="Premier League",E2049="Live"),_xlfn.XLOOKUP(_xlfn.TEXTJOIN(" vs ",,C2049:D2049),Calendar!G:G,Calendar!B:B),IF(AND(B2049="Premier League",E2049="Highlights"),_xlfn.XLOOKUP(H2049,Calendar!O:O,Calendar!N:N,,-1),""))</f>
        <v/>
      </c>
      <c r="AI2049" s="61" t="str">
        <f>IF(AND(AH2049&lt;&gt;"",E2049="Live"),_xlfn.XLOOKUP(_xlfn.TEXTJOIN(" vs ",,C2049:D2049),Calendar!G:G,Calendar!K:K),"")</f>
        <v/>
      </c>
      <c r="AJ2049" s="61" t="str">
        <f>IF(AND(K2049&lt;&gt;"Match of the Day",K2049&lt;&gt;"Match of the Day 2",K2049&lt;&gt;"Match of the Day Repeat"),"",1+MAX($AJ$10:AJ2048))</f>
        <v/>
      </c>
    </row>
    <row r="2050" spans="34:36" x14ac:dyDescent="0.35">
      <c r="AH2050" s="16" t="str">
        <f>IF(AND(B2050="Premier League",E2050="Live"),_xlfn.XLOOKUP(_xlfn.TEXTJOIN(" vs ",,C2050:D2050),Calendar!G:G,Calendar!B:B),IF(AND(B2050="Premier League",E2050="Highlights"),_xlfn.XLOOKUP(H2050,Calendar!O:O,Calendar!N:N,,-1),""))</f>
        <v/>
      </c>
      <c r="AI2050" s="61" t="str">
        <f>IF(AND(AH2050&lt;&gt;"",E2050="Live"),_xlfn.XLOOKUP(_xlfn.TEXTJOIN(" vs ",,C2050:D2050),Calendar!G:G,Calendar!K:K),"")</f>
        <v/>
      </c>
      <c r="AJ2050" s="61" t="str">
        <f>IF(AND(K2050&lt;&gt;"Match of the Day",K2050&lt;&gt;"Match of the Day 2",K2050&lt;&gt;"Match of the Day Repeat"),"",1+MAX($AJ$10:AJ2049))</f>
        <v/>
      </c>
    </row>
    <row r="2051" spans="34:36" x14ac:dyDescent="0.35">
      <c r="AH2051" s="16" t="str">
        <f>IF(AND(B2051="Premier League",E2051="Live"),_xlfn.XLOOKUP(_xlfn.TEXTJOIN(" vs ",,C2051:D2051),Calendar!G:G,Calendar!B:B),IF(AND(B2051="Premier League",E2051="Highlights"),_xlfn.XLOOKUP(H2051,Calendar!O:O,Calendar!N:N,,-1),""))</f>
        <v/>
      </c>
      <c r="AI2051" s="61" t="str">
        <f>IF(AND(AH2051&lt;&gt;"",E2051="Live"),_xlfn.XLOOKUP(_xlfn.TEXTJOIN(" vs ",,C2051:D2051),Calendar!G:G,Calendar!K:K),"")</f>
        <v/>
      </c>
      <c r="AJ2051" s="61" t="str">
        <f>IF(AND(K2051&lt;&gt;"Match of the Day",K2051&lt;&gt;"Match of the Day 2",K2051&lt;&gt;"Match of the Day Repeat"),"",1+MAX($AJ$10:AJ2050))</f>
        <v/>
      </c>
    </row>
    <row r="2052" spans="34:36" x14ac:dyDescent="0.35">
      <c r="AH2052" s="16" t="str">
        <f>IF(AND(B2052="Premier League",E2052="Live"),_xlfn.XLOOKUP(_xlfn.TEXTJOIN(" vs ",,C2052:D2052),Calendar!G:G,Calendar!B:B),IF(AND(B2052="Premier League",E2052="Highlights"),_xlfn.XLOOKUP(H2052,Calendar!O:O,Calendar!N:N,,-1),""))</f>
        <v/>
      </c>
      <c r="AI2052" s="61" t="str">
        <f>IF(AND(AH2052&lt;&gt;"",E2052="Live"),_xlfn.XLOOKUP(_xlfn.TEXTJOIN(" vs ",,C2052:D2052),Calendar!G:G,Calendar!K:K),"")</f>
        <v/>
      </c>
      <c r="AJ2052" s="61" t="str">
        <f>IF(AND(K2052&lt;&gt;"Match of the Day",K2052&lt;&gt;"Match of the Day 2",K2052&lt;&gt;"Match of the Day Repeat"),"",1+MAX($AJ$10:AJ2051))</f>
        <v/>
      </c>
    </row>
    <row r="2053" spans="34:36" x14ac:dyDescent="0.35">
      <c r="AH2053" s="16" t="str">
        <f>IF(AND(B2053="Premier League",E2053="Live"),_xlfn.XLOOKUP(_xlfn.TEXTJOIN(" vs ",,C2053:D2053),Calendar!G:G,Calendar!B:B),IF(AND(B2053="Premier League",E2053="Highlights"),_xlfn.XLOOKUP(H2053,Calendar!O:O,Calendar!N:N,,-1),""))</f>
        <v/>
      </c>
      <c r="AI2053" s="61" t="str">
        <f>IF(AND(AH2053&lt;&gt;"",E2053="Live"),_xlfn.XLOOKUP(_xlfn.TEXTJOIN(" vs ",,C2053:D2053),Calendar!G:G,Calendar!K:K),"")</f>
        <v/>
      </c>
      <c r="AJ2053" s="61" t="str">
        <f>IF(AND(K2053&lt;&gt;"Match of the Day",K2053&lt;&gt;"Match of the Day 2",K2053&lt;&gt;"Match of the Day Repeat"),"",1+MAX($AJ$10:AJ2052))</f>
        <v/>
      </c>
    </row>
    <row r="2054" spans="34:36" x14ac:dyDescent="0.35">
      <c r="AH2054" s="16" t="str">
        <f>IF(AND(B2054="Premier League",E2054="Live"),_xlfn.XLOOKUP(_xlfn.TEXTJOIN(" vs ",,C2054:D2054),Calendar!G:G,Calendar!B:B),IF(AND(B2054="Premier League",E2054="Highlights"),_xlfn.XLOOKUP(H2054,Calendar!O:O,Calendar!N:N,,-1),""))</f>
        <v/>
      </c>
      <c r="AI2054" s="61" t="str">
        <f>IF(AND(AH2054&lt;&gt;"",E2054="Live"),_xlfn.XLOOKUP(_xlfn.TEXTJOIN(" vs ",,C2054:D2054),Calendar!G:G,Calendar!K:K),"")</f>
        <v/>
      </c>
      <c r="AJ2054" s="61" t="str">
        <f>IF(AND(K2054&lt;&gt;"Match of the Day",K2054&lt;&gt;"Match of the Day 2",K2054&lt;&gt;"Match of the Day Repeat"),"",1+MAX($AJ$10:AJ2053))</f>
        <v/>
      </c>
    </row>
    <row r="2055" spans="34:36" x14ac:dyDescent="0.35">
      <c r="AH2055" s="16" t="str">
        <f>IF(AND(B2055="Premier League",E2055="Live"),_xlfn.XLOOKUP(_xlfn.TEXTJOIN(" vs ",,C2055:D2055),Calendar!G:G,Calendar!B:B),IF(AND(B2055="Premier League",E2055="Highlights"),_xlfn.XLOOKUP(H2055,Calendar!O:O,Calendar!N:N,,-1),""))</f>
        <v/>
      </c>
      <c r="AI2055" s="61" t="str">
        <f>IF(AND(AH2055&lt;&gt;"",E2055="Live"),_xlfn.XLOOKUP(_xlfn.TEXTJOIN(" vs ",,C2055:D2055),Calendar!G:G,Calendar!K:K),"")</f>
        <v/>
      </c>
      <c r="AJ2055" s="61" t="str">
        <f>IF(AND(K2055&lt;&gt;"Match of the Day",K2055&lt;&gt;"Match of the Day 2",K2055&lt;&gt;"Match of the Day Repeat"),"",1+MAX($AJ$10:AJ2054))</f>
        <v/>
      </c>
    </row>
    <row r="2056" spans="34:36" x14ac:dyDescent="0.35">
      <c r="AH2056" s="16" t="str">
        <f>IF(AND(B2056="Premier League",E2056="Live"),_xlfn.XLOOKUP(_xlfn.TEXTJOIN(" vs ",,C2056:D2056),Calendar!G:G,Calendar!B:B),IF(AND(B2056="Premier League",E2056="Highlights"),_xlfn.XLOOKUP(H2056,Calendar!O:O,Calendar!N:N,,-1),""))</f>
        <v/>
      </c>
      <c r="AI2056" s="61" t="str">
        <f>IF(AND(AH2056&lt;&gt;"",E2056="Live"),_xlfn.XLOOKUP(_xlfn.TEXTJOIN(" vs ",,C2056:D2056),Calendar!G:G,Calendar!K:K),"")</f>
        <v/>
      </c>
      <c r="AJ2056" s="61" t="str">
        <f>IF(AND(K2056&lt;&gt;"Match of the Day",K2056&lt;&gt;"Match of the Day 2",K2056&lt;&gt;"Match of the Day Repeat"),"",1+MAX($AJ$10:AJ2055))</f>
        <v/>
      </c>
    </row>
    <row r="2057" spans="34:36" x14ac:dyDescent="0.35">
      <c r="AH2057" s="16" t="str">
        <f>IF(AND(B2057="Premier League",E2057="Live"),_xlfn.XLOOKUP(_xlfn.TEXTJOIN(" vs ",,C2057:D2057),Calendar!G:G,Calendar!B:B),IF(AND(B2057="Premier League",E2057="Highlights"),_xlfn.XLOOKUP(H2057,Calendar!O:O,Calendar!N:N,,-1),""))</f>
        <v/>
      </c>
      <c r="AI2057" s="61" t="str">
        <f>IF(AND(AH2057&lt;&gt;"",E2057="Live"),_xlfn.XLOOKUP(_xlfn.TEXTJOIN(" vs ",,C2057:D2057),Calendar!G:G,Calendar!K:K),"")</f>
        <v/>
      </c>
      <c r="AJ2057" s="61" t="str">
        <f>IF(AND(K2057&lt;&gt;"Match of the Day",K2057&lt;&gt;"Match of the Day 2",K2057&lt;&gt;"Match of the Day Repeat"),"",1+MAX($AJ$10:AJ2056))</f>
        <v/>
      </c>
    </row>
    <row r="2058" spans="34:36" x14ac:dyDescent="0.35">
      <c r="AH2058" s="16" t="str">
        <f>IF(AND(B2058="Premier League",E2058="Live"),_xlfn.XLOOKUP(_xlfn.TEXTJOIN(" vs ",,C2058:D2058),Calendar!G:G,Calendar!B:B),IF(AND(B2058="Premier League",E2058="Highlights"),_xlfn.XLOOKUP(H2058,Calendar!O:O,Calendar!N:N,,-1),""))</f>
        <v/>
      </c>
      <c r="AI2058" s="61" t="str">
        <f>IF(AND(AH2058&lt;&gt;"",E2058="Live"),_xlfn.XLOOKUP(_xlfn.TEXTJOIN(" vs ",,C2058:D2058),Calendar!G:G,Calendar!K:K),"")</f>
        <v/>
      </c>
      <c r="AJ2058" s="61" t="str">
        <f>IF(AND(K2058&lt;&gt;"Match of the Day",K2058&lt;&gt;"Match of the Day 2",K2058&lt;&gt;"Match of the Day Repeat"),"",1+MAX($AJ$10:AJ2057))</f>
        <v/>
      </c>
    </row>
    <row r="2059" spans="34:36" x14ac:dyDescent="0.35">
      <c r="AH2059" s="16" t="str">
        <f>IF(AND(B2059="Premier League",E2059="Live"),_xlfn.XLOOKUP(_xlfn.TEXTJOIN(" vs ",,C2059:D2059),Calendar!G:G,Calendar!B:B),IF(AND(B2059="Premier League",E2059="Highlights"),_xlfn.XLOOKUP(H2059,Calendar!O:O,Calendar!N:N,,-1),""))</f>
        <v/>
      </c>
      <c r="AI2059" s="61" t="str">
        <f>IF(AND(AH2059&lt;&gt;"",E2059="Live"),_xlfn.XLOOKUP(_xlfn.TEXTJOIN(" vs ",,C2059:D2059),Calendar!G:G,Calendar!K:K),"")</f>
        <v/>
      </c>
      <c r="AJ2059" s="61" t="str">
        <f>IF(AND(K2059&lt;&gt;"Match of the Day",K2059&lt;&gt;"Match of the Day 2",K2059&lt;&gt;"Match of the Day Repeat"),"",1+MAX($AJ$10:AJ2058))</f>
        <v/>
      </c>
    </row>
    <row r="2060" spans="34:36" x14ac:dyDescent="0.35">
      <c r="AH2060" s="16" t="str">
        <f>IF(AND(B2060="Premier League",E2060="Live"),_xlfn.XLOOKUP(_xlfn.TEXTJOIN(" vs ",,C2060:D2060),Calendar!G:G,Calendar!B:B),IF(AND(B2060="Premier League",E2060="Highlights"),_xlfn.XLOOKUP(H2060,Calendar!O:O,Calendar!N:N,,-1),""))</f>
        <v/>
      </c>
      <c r="AI2060" s="61" t="str">
        <f>IF(AND(AH2060&lt;&gt;"",E2060="Live"),_xlfn.XLOOKUP(_xlfn.TEXTJOIN(" vs ",,C2060:D2060),Calendar!G:G,Calendar!K:K),"")</f>
        <v/>
      </c>
      <c r="AJ2060" s="61" t="str">
        <f>IF(AND(K2060&lt;&gt;"Match of the Day",K2060&lt;&gt;"Match of the Day 2",K2060&lt;&gt;"Match of the Day Repeat"),"",1+MAX($AJ$10:AJ2059))</f>
        <v/>
      </c>
    </row>
    <row r="2061" spans="34:36" x14ac:dyDescent="0.35">
      <c r="AH2061" s="16" t="str">
        <f>IF(AND(B2061="Premier League",E2061="Live"),_xlfn.XLOOKUP(_xlfn.TEXTJOIN(" vs ",,C2061:D2061),Calendar!G:G,Calendar!B:B),IF(AND(B2061="Premier League",E2061="Highlights"),_xlfn.XLOOKUP(H2061,Calendar!O:O,Calendar!N:N,,-1),""))</f>
        <v/>
      </c>
      <c r="AI2061" s="61" t="str">
        <f>IF(AND(AH2061&lt;&gt;"",E2061="Live"),_xlfn.XLOOKUP(_xlfn.TEXTJOIN(" vs ",,C2061:D2061),Calendar!G:G,Calendar!K:K),"")</f>
        <v/>
      </c>
      <c r="AJ2061" s="61" t="str">
        <f>IF(AND(K2061&lt;&gt;"Match of the Day",K2061&lt;&gt;"Match of the Day 2",K2061&lt;&gt;"Match of the Day Repeat"),"",1+MAX($AJ$10:AJ2060))</f>
        <v/>
      </c>
    </row>
    <row r="2062" spans="34:36" x14ac:dyDescent="0.35">
      <c r="AH2062" s="16" t="str">
        <f>IF(AND(B2062="Premier League",E2062="Live"),_xlfn.XLOOKUP(_xlfn.TEXTJOIN(" vs ",,C2062:D2062),Calendar!G:G,Calendar!B:B),IF(AND(B2062="Premier League",E2062="Highlights"),_xlfn.XLOOKUP(H2062,Calendar!O:O,Calendar!N:N,,-1),""))</f>
        <v/>
      </c>
      <c r="AI2062" s="61" t="str">
        <f>IF(AND(AH2062&lt;&gt;"",E2062="Live"),_xlfn.XLOOKUP(_xlfn.TEXTJOIN(" vs ",,C2062:D2062),Calendar!G:G,Calendar!K:K),"")</f>
        <v/>
      </c>
      <c r="AJ2062" s="61" t="str">
        <f>IF(AND(K2062&lt;&gt;"Match of the Day",K2062&lt;&gt;"Match of the Day 2",K2062&lt;&gt;"Match of the Day Repeat"),"",1+MAX($AJ$10:AJ2061))</f>
        <v/>
      </c>
    </row>
    <row r="2063" spans="34:36" x14ac:dyDescent="0.35">
      <c r="AH2063" s="16" t="str">
        <f>IF(AND(B2063="Premier League",E2063="Live"),_xlfn.XLOOKUP(_xlfn.TEXTJOIN(" vs ",,C2063:D2063),Calendar!G:G,Calendar!B:B),IF(AND(B2063="Premier League",E2063="Highlights"),_xlfn.XLOOKUP(H2063,Calendar!O:O,Calendar!N:N,,-1),""))</f>
        <v/>
      </c>
      <c r="AI2063" s="61" t="str">
        <f>IF(AND(AH2063&lt;&gt;"",E2063="Live"),_xlfn.XLOOKUP(_xlfn.TEXTJOIN(" vs ",,C2063:D2063),Calendar!G:G,Calendar!K:K),"")</f>
        <v/>
      </c>
      <c r="AJ2063" s="61" t="str">
        <f>IF(AND(K2063&lt;&gt;"Match of the Day",K2063&lt;&gt;"Match of the Day 2",K2063&lt;&gt;"Match of the Day Repeat"),"",1+MAX($AJ$10:AJ2062))</f>
        <v/>
      </c>
    </row>
    <row r="2064" spans="34:36" x14ac:dyDescent="0.35">
      <c r="AH2064" s="16" t="str">
        <f>IF(AND(B2064="Premier League",E2064="Live"),_xlfn.XLOOKUP(_xlfn.TEXTJOIN(" vs ",,C2064:D2064),Calendar!G:G,Calendar!B:B),IF(AND(B2064="Premier League",E2064="Highlights"),_xlfn.XLOOKUP(H2064,Calendar!O:O,Calendar!N:N,,-1),""))</f>
        <v/>
      </c>
      <c r="AI2064" s="61" t="str">
        <f>IF(AND(AH2064&lt;&gt;"",E2064="Live"),_xlfn.XLOOKUP(_xlfn.TEXTJOIN(" vs ",,C2064:D2064),Calendar!G:G,Calendar!K:K),"")</f>
        <v/>
      </c>
      <c r="AJ2064" s="61" t="str">
        <f>IF(AND(K2064&lt;&gt;"Match of the Day",K2064&lt;&gt;"Match of the Day 2",K2064&lt;&gt;"Match of the Day Repeat"),"",1+MAX($AJ$10:AJ2063))</f>
        <v/>
      </c>
    </row>
    <row r="2065" spans="34:36" x14ac:dyDescent="0.35">
      <c r="AH2065" s="16" t="str">
        <f>IF(AND(B2065="Premier League",E2065="Live"),_xlfn.XLOOKUP(_xlfn.TEXTJOIN(" vs ",,C2065:D2065),Calendar!G:G,Calendar!B:B),IF(AND(B2065="Premier League",E2065="Highlights"),_xlfn.XLOOKUP(H2065,Calendar!O:O,Calendar!N:N,,-1),""))</f>
        <v/>
      </c>
      <c r="AI2065" s="61" t="str">
        <f>IF(AND(AH2065&lt;&gt;"",E2065="Live"),_xlfn.XLOOKUP(_xlfn.TEXTJOIN(" vs ",,C2065:D2065),Calendar!G:G,Calendar!K:K),"")</f>
        <v/>
      </c>
      <c r="AJ2065" s="61" t="str">
        <f>IF(AND(K2065&lt;&gt;"Match of the Day",K2065&lt;&gt;"Match of the Day 2",K2065&lt;&gt;"Match of the Day Repeat"),"",1+MAX($AJ$10:AJ2064))</f>
        <v/>
      </c>
    </row>
    <row r="2066" spans="34:36" x14ac:dyDescent="0.35">
      <c r="AH2066" s="16" t="str">
        <f>IF(AND(B2066="Premier League",E2066="Live"),_xlfn.XLOOKUP(_xlfn.TEXTJOIN(" vs ",,C2066:D2066),Calendar!G:G,Calendar!B:B),IF(AND(B2066="Premier League",E2066="Highlights"),_xlfn.XLOOKUP(H2066,Calendar!O:O,Calendar!N:N,,-1),""))</f>
        <v/>
      </c>
      <c r="AI2066" s="61" t="str">
        <f>IF(AND(AH2066&lt;&gt;"",E2066="Live"),_xlfn.XLOOKUP(_xlfn.TEXTJOIN(" vs ",,C2066:D2066),Calendar!G:G,Calendar!K:K),"")</f>
        <v/>
      </c>
      <c r="AJ2066" s="61" t="str">
        <f>IF(AND(K2066&lt;&gt;"Match of the Day",K2066&lt;&gt;"Match of the Day 2",K2066&lt;&gt;"Match of the Day Repeat"),"",1+MAX($AJ$10:AJ2065))</f>
        <v/>
      </c>
    </row>
    <row r="2067" spans="34:36" x14ac:dyDescent="0.35">
      <c r="AH2067" s="16" t="str">
        <f>IF(AND(B2067="Premier League",E2067="Live"),_xlfn.XLOOKUP(_xlfn.TEXTJOIN(" vs ",,C2067:D2067),Calendar!G:G,Calendar!B:B),IF(AND(B2067="Premier League",E2067="Highlights"),_xlfn.XLOOKUP(H2067,Calendar!O:O,Calendar!N:N,,-1),""))</f>
        <v/>
      </c>
      <c r="AI2067" s="61" t="str">
        <f>IF(AND(AH2067&lt;&gt;"",E2067="Live"),_xlfn.XLOOKUP(_xlfn.TEXTJOIN(" vs ",,C2067:D2067),Calendar!G:G,Calendar!K:K),"")</f>
        <v/>
      </c>
      <c r="AJ2067" s="61" t="str">
        <f>IF(AND(K2067&lt;&gt;"Match of the Day",K2067&lt;&gt;"Match of the Day 2",K2067&lt;&gt;"Match of the Day Repeat"),"",1+MAX($AJ$10:AJ2066))</f>
        <v/>
      </c>
    </row>
    <row r="2068" spans="34:36" x14ac:dyDescent="0.35">
      <c r="AH2068" s="16" t="str">
        <f>IF(AND(B2068="Premier League",E2068="Live"),_xlfn.XLOOKUP(_xlfn.TEXTJOIN(" vs ",,C2068:D2068),Calendar!G:G,Calendar!B:B),IF(AND(B2068="Premier League",E2068="Highlights"),_xlfn.XLOOKUP(H2068,Calendar!O:O,Calendar!N:N,,-1),""))</f>
        <v/>
      </c>
      <c r="AI2068" s="61" t="str">
        <f>IF(AND(AH2068&lt;&gt;"",E2068="Live"),_xlfn.XLOOKUP(_xlfn.TEXTJOIN(" vs ",,C2068:D2068),Calendar!G:G,Calendar!K:K),"")</f>
        <v/>
      </c>
      <c r="AJ2068" s="61" t="str">
        <f>IF(AND(K2068&lt;&gt;"Match of the Day",K2068&lt;&gt;"Match of the Day 2",K2068&lt;&gt;"Match of the Day Repeat"),"",1+MAX($AJ$10:AJ2067))</f>
        <v/>
      </c>
    </row>
    <row r="2069" spans="34:36" x14ac:dyDescent="0.35">
      <c r="AH2069" s="16" t="str">
        <f>IF(AND(B2069="Premier League",E2069="Live"),_xlfn.XLOOKUP(_xlfn.TEXTJOIN(" vs ",,C2069:D2069),Calendar!G:G,Calendar!B:B),IF(AND(B2069="Premier League",E2069="Highlights"),_xlfn.XLOOKUP(H2069,Calendar!O:O,Calendar!N:N,,-1),""))</f>
        <v/>
      </c>
      <c r="AI2069" s="61" t="str">
        <f>IF(AND(AH2069&lt;&gt;"",E2069="Live"),_xlfn.XLOOKUP(_xlfn.TEXTJOIN(" vs ",,C2069:D2069),Calendar!G:G,Calendar!K:K),"")</f>
        <v/>
      </c>
      <c r="AJ2069" s="61" t="str">
        <f>IF(AND(K2069&lt;&gt;"Match of the Day",K2069&lt;&gt;"Match of the Day 2",K2069&lt;&gt;"Match of the Day Repeat"),"",1+MAX($AJ$10:AJ2068))</f>
        <v/>
      </c>
    </row>
    <row r="2070" spans="34:36" x14ac:dyDescent="0.35">
      <c r="AH2070" s="16" t="str">
        <f>IF(AND(B2070="Premier League",E2070="Live"),_xlfn.XLOOKUP(_xlfn.TEXTJOIN(" vs ",,C2070:D2070),Calendar!G:G,Calendar!B:B),IF(AND(B2070="Premier League",E2070="Highlights"),_xlfn.XLOOKUP(H2070,Calendar!O:O,Calendar!N:N,,-1),""))</f>
        <v/>
      </c>
      <c r="AI2070" s="61" t="str">
        <f>IF(AND(AH2070&lt;&gt;"",E2070="Live"),_xlfn.XLOOKUP(_xlfn.TEXTJOIN(" vs ",,C2070:D2070),Calendar!G:G,Calendar!K:K),"")</f>
        <v/>
      </c>
      <c r="AJ2070" s="61" t="str">
        <f>IF(AND(K2070&lt;&gt;"Match of the Day",K2070&lt;&gt;"Match of the Day 2",K2070&lt;&gt;"Match of the Day Repeat"),"",1+MAX($AJ$10:AJ2069))</f>
        <v/>
      </c>
    </row>
    <row r="2071" spans="34:36" x14ac:dyDescent="0.35">
      <c r="AH2071" s="16" t="str">
        <f>IF(AND(B2071="Premier League",E2071="Live"),_xlfn.XLOOKUP(_xlfn.TEXTJOIN(" vs ",,C2071:D2071),Calendar!G:G,Calendar!B:B),IF(AND(B2071="Premier League",E2071="Highlights"),_xlfn.XLOOKUP(H2071,Calendar!O:O,Calendar!N:N,,-1),""))</f>
        <v/>
      </c>
      <c r="AI2071" s="61" t="str">
        <f>IF(AND(AH2071&lt;&gt;"",E2071="Live"),_xlfn.XLOOKUP(_xlfn.TEXTJOIN(" vs ",,C2071:D2071),Calendar!G:G,Calendar!K:K),"")</f>
        <v/>
      </c>
      <c r="AJ2071" s="61" t="str">
        <f>IF(AND(K2071&lt;&gt;"Match of the Day",K2071&lt;&gt;"Match of the Day 2",K2071&lt;&gt;"Match of the Day Repeat"),"",1+MAX($AJ$10:AJ2070))</f>
        <v/>
      </c>
    </row>
    <row r="2072" spans="34:36" x14ac:dyDescent="0.35">
      <c r="AH2072" s="16" t="str">
        <f>IF(AND(B2072="Premier League",E2072="Live"),_xlfn.XLOOKUP(_xlfn.TEXTJOIN(" vs ",,C2072:D2072),Calendar!G:G,Calendar!B:B),IF(AND(B2072="Premier League",E2072="Highlights"),_xlfn.XLOOKUP(H2072,Calendar!O:O,Calendar!N:N,,-1),""))</f>
        <v/>
      </c>
      <c r="AI2072" s="61" t="str">
        <f>IF(AND(AH2072&lt;&gt;"",E2072="Live"),_xlfn.XLOOKUP(_xlfn.TEXTJOIN(" vs ",,C2072:D2072),Calendar!G:G,Calendar!K:K),"")</f>
        <v/>
      </c>
      <c r="AJ2072" s="61" t="str">
        <f>IF(AND(K2072&lt;&gt;"Match of the Day",K2072&lt;&gt;"Match of the Day 2",K2072&lt;&gt;"Match of the Day Repeat"),"",1+MAX($AJ$10:AJ2071))</f>
        <v/>
      </c>
    </row>
    <row r="2073" spans="34:36" x14ac:dyDescent="0.35">
      <c r="AH2073" s="16" t="str">
        <f>IF(AND(B2073="Premier League",E2073="Live"),_xlfn.XLOOKUP(_xlfn.TEXTJOIN(" vs ",,C2073:D2073),Calendar!G:G,Calendar!B:B),IF(AND(B2073="Premier League",E2073="Highlights"),_xlfn.XLOOKUP(H2073,Calendar!O:O,Calendar!N:N,,-1),""))</f>
        <v/>
      </c>
      <c r="AI2073" s="61" t="str">
        <f>IF(AND(AH2073&lt;&gt;"",E2073="Live"),_xlfn.XLOOKUP(_xlfn.TEXTJOIN(" vs ",,C2073:D2073),Calendar!G:G,Calendar!K:K),"")</f>
        <v/>
      </c>
      <c r="AJ2073" s="61" t="str">
        <f>IF(AND(K2073&lt;&gt;"Match of the Day",K2073&lt;&gt;"Match of the Day 2",K2073&lt;&gt;"Match of the Day Repeat"),"",1+MAX($AJ$10:AJ2072))</f>
        <v/>
      </c>
    </row>
    <row r="2074" spans="34:36" x14ac:dyDescent="0.35">
      <c r="AH2074" s="16" t="str">
        <f>IF(AND(B2074="Premier League",E2074="Live"),_xlfn.XLOOKUP(_xlfn.TEXTJOIN(" vs ",,C2074:D2074),Calendar!G:G,Calendar!B:B),IF(AND(B2074="Premier League",E2074="Highlights"),_xlfn.XLOOKUP(H2074,Calendar!O:O,Calendar!N:N,,-1),""))</f>
        <v/>
      </c>
      <c r="AI2074" s="61" t="str">
        <f>IF(AND(AH2074&lt;&gt;"",E2074="Live"),_xlfn.XLOOKUP(_xlfn.TEXTJOIN(" vs ",,C2074:D2074),Calendar!G:G,Calendar!K:K),"")</f>
        <v/>
      </c>
      <c r="AJ2074" s="61" t="str">
        <f>IF(AND(K2074&lt;&gt;"Match of the Day",K2074&lt;&gt;"Match of the Day 2",K2074&lt;&gt;"Match of the Day Repeat"),"",1+MAX($AJ$10:AJ2073))</f>
        <v/>
      </c>
    </row>
    <row r="2075" spans="34:36" x14ac:dyDescent="0.35">
      <c r="AH2075" s="16" t="str">
        <f>IF(AND(B2075="Premier League",E2075="Live"),_xlfn.XLOOKUP(_xlfn.TEXTJOIN(" vs ",,C2075:D2075),Calendar!G:G,Calendar!B:B),IF(AND(B2075="Premier League",E2075="Highlights"),_xlfn.XLOOKUP(H2075,Calendar!O:O,Calendar!N:N,,-1),""))</f>
        <v/>
      </c>
      <c r="AI2075" s="61" t="str">
        <f>IF(AND(AH2075&lt;&gt;"",E2075="Live"),_xlfn.XLOOKUP(_xlfn.TEXTJOIN(" vs ",,C2075:D2075),Calendar!G:G,Calendar!K:K),"")</f>
        <v/>
      </c>
      <c r="AJ2075" s="61" t="str">
        <f>IF(AND(K2075&lt;&gt;"Match of the Day",K2075&lt;&gt;"Match of the Day 2",K2075&lt;&gt;"Match of the Day Repeat"),"",1+MAX($AJ$10:AJ2074))</f>
        <v/>
      </c>
    </row>
    <row r="2076" spans="34:36" x14ac:dyDescent="0.35">
      <c r="AH2076" s="16" t="str">
        <f>IF(AND(B2076="Premier League",E2076="Live"),_xlfn.XLOOKUP(_xlfn.TEXTJOIN(" vs ",,C2076:D2076),Calendar!G:G,Calendar!B:B),IF(AND(B2076="Premier League",E2076="Highlights"),_xlfn.XLOOKUP(H2076,Calendar!O:O,Calendar!N:N,,-1),""))</f>
        <v/>
      </c>
      <c r="AI2076" s="61" t="str">
        <f>IF(AND(AH2076&lt;&gt;"",E2076="Live"),_xlfn.XLOOKUP(_xlfn.TEXTJOIN(" vs ",,C2076:D2076),Calendar!G:G,Calendar!K:K),"")</f>
        <v/>
      </c>
      <c r="AJ2076" s="61" t="str">
        <f>IF(AND(K2076&lt;&gt;"Match of the Day",K2076&lt;&gt;"Match of the Day 2",K2076&lt;&gt;"Match of the Day Repeat"),"",1+MAX($AJ$10:AJ2075))</f>
        <v/>
      </c>
    </row>
    <row r="2077" spans="34:36" x14ac:dyDescent="0.35">
      <c r="AH2077" s="16" t="str">
        <f>IF(AND(B2077="Premier League",E2077="Live"),_xlfn.XLOOKUP(_xlfn.TEXTJOIN(" vs ",,C2077:D2077),Calendar!G:G,Calendar!B:B),IF(AND(B2077="Premier League",E2077="Highlights"),_xlfn.XLOOKUP(H2077,Calendar!O:O,Calendar!N:N,,-1),""))</f>
        <v/>
      </c>
      <c r="AI2077" s="61" t="str">
        <f>IF(AND(AH2077&lt;&gt;"",E2077="Live"),_xlfn.XLOOKUP(_xlfn.TEXTJOIN(" vs ",,C2077:D2077),Calendar!G:G,Calendar!K:K),"")</f>
        <v/>
      </c>
      <c r="AJ2077" s="61" t="str">
        <f>IF(AND(K2077&lt;&gt;"Match of the Day",K2077&lt;&gt;"Match of the Day 2",K2077&lt;&gt;"Match of the Day Repeat"),"",1+MAX($AJ$10:AJ2076))</f>
        <v/>
      </c>
    </row>
    <row r="2078" spans="34:36" x14ac:dyDescent="0.35">
      <c r="AH2078" s="16" t="str">
        <f>IF(AND(B2078="Premier League",E2078="Live"),_xlfn.XLOOKUP(_xlfn.TEXTJOIN(" vs ",,C2078:D2078),Calendar!G:G,Calendar!B:B),IF(AND(B2078="Premier League",E2078="Highlights"),_xlfn.XLOOKUP(H2078,Calendar!O:O,Calendar!N:N,,-1),""))</f>
        <v/>
      </c>
      <c r="AI2078" s="61" t="str">
        <f>IF(AND(AH2078&lt;&gt;"",E2078="Live"),_xlfn.XLOOKUP(_xlfn.TEXTJOIN(" vs ",,C2078:D2078),Calendar!G:G,Calendar!K:K),"")</f>
        <v/>
      </c>
      <c r="AJ2078" s="61" t="str">
        <f>IF(AND(K2078&lt;&gt;"Match of the Day",K2078&lt;&gt;"Match of the Day 2",K2078&lt;&gt;"Match of the Day Repeat"),"",1+MAX($AJ$10:AJ2077))</f>
        <v/>
      </c>
    </row>
    <row r="2079" spans="34:36" x14ac:dyDescent="0.35">
      <c r="AH2079" s="16" t="str">
        <f>IF(AND(B2079="Premier League",E2079="Live"),_xlfn.XLOOKUP(_xlfn.TEXTJOIN(" vs ",,C2079:D2079),Calendar!G:G,Calendar!B:B),IF(AND(B2079="Premier League",E2079="Highlights"),_xlfn.XLOOKUP(H2079,Calendar!O:O,Calendar!N:N,,-1),""))</f>
        <v/>
      </c>
      <c r="AI2079" s="61" t="str">
        <f>IF(AND(AH2079&lt;&gt;"",E2079="Live"),_xlfn.XLOOKUP(_xlfn.TEXTJOIN(" vs ",,C2079:D2079),Calendar!G:G,Calendar!K:K),"")</f>
        <v/>
      </c>
      <c r="AJ2079" s="61" t="str">
        <f>IF(AND(K2079&lt;&gt;"Match of the Day",K2079&lt;&gt;"Match of the Day 2",K2079&lt;&gt;"Match of the Day Repeat"),"",1+MAX($AJ$10:AJ2078))</f>
        <v/>
      </c>
    </row>
    <row r="2080" spans="34:36" x14ac:dyDescent="0.35">
      <c r="AH2080" s="16" t="str">
        <f>IF(AND(B2080="Premier League",E2080="Live"),_xlfn.XLOOKUP(_xlfn.TEXTJOIN(" vs ",,C2080:D2080),Calendar!G:G,Calendar!B:B),IF(AND(B2080="Premier League",E2080="Highlights"),_xlfn.XLOOKUP(H2080,Calendar!O:O,Calendar!N:N,,-1),""))</f>
        <v/>
      </c>
      <c r="AI2080" s="61" t="str">
        <f>IF(AND(AH2080&lt;&gt;"",E2080="Live"),_xlfn.XLOOKUP(_xlfn.TEXTJOIN(" vs ",,C2080:D2080),Calendar!G:G,Calendar!K:K),"")</f>
        <v/>
      </c>
      <c r="AJ2080" s="61" t="str">
        <f>IF(AND(K2080&lt;&gt;"Match of the Day",K2080&lt;&gt;"Match of the Day 2",K2080&lt;&gt;"Match of the Day Repeat"),"",1+MAX($AJ$10:AJ2079))</f>
        <v/>
      </c>
    </row>
    <row r="2081" spans="34:36" x14ac:dyDescent="0.35">
      <c r="AH2081" s="16" t="str">
        <f>IF(AND(B2081="Premier League",E2081="Live"),_xlfn.XLOOKUP(_xlfn.TEXTJOIN(" vs ",,C2081:D2081),Calendar!G:G,Calendar!B:B),IF(AND(B2081="Premier League",E2081="Highlights"),_xlfn.XLOOKUP(H2081,Calendar!O:O,Calendar!N:N,,-1),""))</f>
        <v/>
      </c>
      <c r="AI2081" s="61" t="str">
        <f>IF(AND(AH2081&lt;&gt;"",E2081="Live"),_xlfn.XLOOKUP(_xlfn.TEXTJOIN(" vs ",,C2081:D2081),Calendar!G:G,Calendar!K:K),"")</f>
        <v/>
      </c>
      <c r="AJ2081" s="61" t="str">
        <f>IF(AND(K2081&lt;&gt;"Match of the Day",K2081&lt;&gt;"Match of the Day 2",K2081&lt;&gt;"Match of the Day Repeat"),"",1+MAX($AJ$10:AJ2080))</f>
        <v/>
      </c>
    </row>
    <row r="2082" spans="34:36" x14ac:dyDescent="0.35">
      <c r="AH2082" s="16" t="str">
        <f>IF(AND(B2082="Premier League",E2082="Live"),_xlfn.XLOOKUP(_xlfn.TEXTJOIN(" vs ",,C2082:D2082),Calendar!G:G,Calendar!B:B),IF(AND(B2082="Premier League",E2082="Highlights"),_xlfn.XLOOKUP(H2082,Calendar!O:O,Calendar!N:N,,-1),""))</f>
        <v/>
      </c>
      <c r="AI2082" s="61" t="str">
        <f>IF(AND(AH2082&lt;&gt;"",E2082="Live"),_xlfn.XLOOKUP(_xlfn.TEXTJOIN(" vs ",,C2082:D2082),Calendar!G:G,Calendar!K:K),"")</f>
        <v/>
      </c>
      <c r="AJ2082" s="61" t="str">
        <f>IF(AND(K2082&lt;&gt;"Match of the Day",K2082&lt;&gt;"Match of the Day 2",K2082&lt;&gt;"Match of the Day Repeat"),"",1+MAX($AJ$10:AJ2081))</f>
        <v/>
      </c>
    </row>
    <row r="2083" spans="34:36" x14ac:dyDescent="0.35">
      <c r="AH2083" s="16" t="str">
        <f>IF(AND(B2083="Premier League",E2083="Live"),_xlfn.XLOOKUP(_xlfn.TEXTJOIN(" vs ",,C2083:D2083),Calendar!G:G,Calendar!B:B),IF(AND(B2083="Premier League",E2083="Highlights"),_xlfn.XLOOKUP(H2083,Calendar!O:O,Calendar!N:N,,-1),""))</f>
        <v/>
      </c>
      <c r="AI2083" s="61" t="str">
        <f>IF(AND(AH2083&lt;&gt;"",E2083="Live"),_xlfn.XLOOKUP(_xlfn.TEXTJOIN(" vs ",,C2083:D2083),Calendar!G:G,Calendar!K:K),"")</f>
        <v/>
      </c>
      <c r="AJ2083" s="61" t="str">
        <f>IF(AND(K2083&lt;&gt;"Match of the Day",K2083&lt;&gt;"Match of the Day 2",K2083&lt;&gt;"Match of the Day Repeat"),"",1+MAX($AJ$10:AJ2082))</f>
        <v/>
      </c>
    </row>
    <row r="2084" spans="34:36" x14ac:dyDescent="0.35">
      <c r="AH2084" s="16" t="str">
        <f>IF(AND(B2084="Premier League",E2084="Live"),_xlfn.XLOOKUP(_xlfn.TEXTJOIN(" vs ",,C2084:D2084),Calendar!G:G,Calendar!B:B),IF(AND(B2084="Premier League",E2084="Highlights"),_xlfn.XLOOKUP(H2084,Calendar!O:O,Calendar!N:N,,-1),""))</f>
        <v/>
      </c>
      <c r="AI2084" s="61" t="str">
        <f>IF(AND(AH2084&lt;&gt;"",E2084="Live"),_xlfn.XLOOKUP(_xlfn.TEXTJOIN(" vs ",,C2084:D2084),Calendar!G:G,Calendar!K:K),"")</f>
        <v/>
      </c>
      <c r="AJ2084" s="61" t="str">
        <f>IF(AND(K2084&lt;&gt;"Match of the Day",K2084&lt;&gt;"Match of the Day 2",K2084&lt;&gt;"Match of the Day Repeat"),"",1+MAX($AJ$10:AJ2083))</f>
        <v/>
      </c>
    </row>
    <row r="2085" spans="34:36" x14ac:dyDescent="0.35">
      <c r="AH2085" s="16" t="str">
        <f>IF(AND(B2085="Premier League",E2085="Live"),_xlfn.XLOOKUP(_xlfn.TEXTJOIN(" vs ",,C2085:D2085),Calendar!G:G,Calendar!B:B),IF(AND(B2085="Premier League",E2085="Highlights"),_xlfn.XLOOKUP(H2085,Calendar!O:O,Calendar!N:N,,-1),""))</f>
        <v/>
      </c>
      <c r="AI2085" s="61" t="str">
        <f>IF(AND(AH2085&lt;&gt;"",E2085="Live"),_xlfn.XLOOKUP(_xlfn.TEXTJOIN(" vs ",,C2085:D2085),Calendar!G:G,Calendar!K:K),"")</f>
        <v/>
      </c>
      <c r="AJ2085" s="61" t="str">
        <f>IF(AND(K2085&lt;&gt;"Match of the Day",K2085&lt;&gt;"Match of the Day 2",K2085&lt;&gt;"Match of the Day Repeat"),"",1+MAX($AJ$10:AJ2084))</f>
        <v/>
      </c>
    </row>
    <row r="2086" spans="34:36" x14ac:dyDescent="0.35">
      <c r="AH2086" s="16" t="str">
        <f>IF(AND(B2086="Premier League",E2086="Live"),_xlfn.XLOOKUP(_xlfn.TEXTJOIN(" vs ",,C2086:D2086),Calendar!G:G,Calendar!B:B),IF(AND(B2086="Premier League",E2086="Highlights"),_xlfn.XLOOKUP(H2086,Calendar!O:O,Calendar!N:N,,-1),""))</f>
        <v/>
      </c>
      <c r="AI2086" s="61" t="str">
        <f>IF(AND(AH2086&lt;&gt;"",E2086="Live"),_xlfn.XLOOKUP(_xlfn.TEXTJOIN(" vs ",,C2086:D2086),Calendar!G:G,Calendar!K:K),"")</f>
        <v/>
      </c>
      <c r="AJ2086" s="61" t="str">
        <f>IF(AND(K2086&lt;&gt;"Match of the Day",K2086&lt;&gt;"Match of the Day 2",K2086&lt;&gt;"Match of the Day Repeat"),"",1+MAX($AJ$10:AJ2085))</f>
        <v/>
      </c>
    </row>
    <row r="2087" spans="34:36" x14ac:dyDescent="0.35">
      <c r="AH2087" s="16" t="str">
        <f>IF(AND(B2087="Premier League",E2087="Live"),_xlfn.XLOOKUP(_xlfn.TEXTJOIN(" vs ",,C2087:D2087),Calendar!G:G,Calendar!B:B),IF(AND(B2087="Premier League",E2087="Highlights"),_xlfn.XLOOKUP(H2087,Calendar!O:O,Calendar!N:N,,-1),""))</f>
        <v/>
      </c>
      <c r="AI2087" s="61" t="str">
        <f>IF(AND(AH2087&lt;&gt;"",E2087="Live"),_xlfn.XLOOKUP(_xlfn.TEXTJOIN(" vs ",,C2087:D2087),Calendar!G:G,Calendar!K:K),"")</f>
        <v/>
      </c>
      <c r="AJ2087" s="61" t="str">
        <f>IF(AND(K2087&lt;&gt;"Match of the Day",K2087&lt;&gt;"Match of the Day 2",K2087&lt;&gt;"Match of the Day Repeat"),"",1+MAX($AJ$10:AJ2086))</f>
        <v/>
      </c>
    </row>
    <row r="2088" spans="34:36" x14ac:dyDescent="0.35">
      <c r="AH2088" s="16" t="str">
        <f>IF(AND(B2088="Premier League",E2088="Live"),_xlfn.XLOOKUP(_xlfn.TEXTJOIN(" vs ",,C2088:D2088),Calendar!G:G,Calendar!B:B),IF(AND(B2088="Premier League",E2088="Highlights"),_xlfn.XLOOKUP(H2088,Calendar!O:O,Calendar!N:N,,-1),""))</f>
        <v/>
      </c>
      <c r="AI2088" s="61" t="str">
        <f>IF(AND(AH2088&lt;&gt;"",E2088="Live"),_xlfn.XLOOKUP(_xlfn.TEXTJOIN(" vs ",,C2088:D2088),Calendar!G:G,Calendar!K:K),"")</f>
        <v/>
      </c>
      <c r="AJ2088" s="61" t="str">
        <f>IF(AND(K2088&lt;&gt;"Match of the Day",K2088&lt;&gt;"Match of the Day 2",K2088&lt;&gt;"Match of the Day Repeat"),"",1+MAX($AJ$10:AJ2087))</f>
        <v/>
      </c>
    </row>
    <row r="2089" spans="34:36" x14ac:dyDescent="0.35">
      <c r="AH2089" s="16" t="str">
        <f>IF(AND(B2089="Premier League",E2089="Live"),_xlfn.XLOOKUP(_xlfn.TEXTJOIN(" vs ",,C2089:D2089),Calendar!G:G,Calendar!B:B),IF(AND(B2089="Premier League",E2089="Highlights"),_xlfn.XLOOKUP(H2089,Calendar!O:O,Calendar!N:N,,-1),""))</f>
        <v/>
      </c>
      <c r="AI2089" s="61" t="str">
        <f>IF(AND(AH2089&lt;&gt;"",E2089="Live"),_xlfn.XLOOKUP(_xlfn.TEXTJOIN(" vs ",,C2089:D2089),Calendar!G:G,Calendar!K:K),"")</f>
        <v/>
      </c>
      <c r="AJ2089" s="61" t="str">
        <f>IF(AND(K2089&lt;&gt;"Match of the Day",K2089&lt;&gt;"Match of the Day 2",K2089&lt;&gt;"Match of the Day Repeat"),"",1+MAX($AJ$10:AJ2088))</f>
        <v/>
      </c>
    </row>
    <row r="2090" spans="34:36" x14ac:dyDescent="0.35">
      <c r="AH2090" s="16" t="str">
        <f>IF(AND(B2090="Premier League",E2090="Live"),_xlfn.XLOOKUP(_xlfn.TEXTJOIN(" vs ",,C2090:D2090),Calendar!G:G,Calendar!B:B),IF(AND(B2090="Premier League",E2090="Highlights"),_xlfn.XLOOKUP(H2090,Calendar!O:O,Calendar!N:N,,-1),""))</f>
        <v/>
      </c>
      <c r="AI2090" s="61" t="str">
        <f>IF(AND(AH2090&lt;&gt;"",E2090="Live"),_xlfn.XLOOKUP(_xlfn.TEXTJOIN(" vs ",,C2090:D2090),Calendar!G:G,Calendar!K:K),"")</f>
        <v/>
      </c>
      <c r="AJ2090" s="61" t="str">
        <f>IF(AND(K2090&lt;&gt;"Match of the Day",K2090&lt;&gt;"Match of the Day 2",K2090&lt;&gt;"Match of the Day Repeat"),"",1+MAX($AJ$10:AJ2089))</f>
        <v/>
      </c>
    </row>
    <row r="2091" spans="34:36" x14ac:dyDescent="0.35">
      <c r="AH2091" s="16" t="str">
        <f>IF(AND(B2091="Premier League",E2091="Live"),_xlfn.XLOOKUP(_xlfn.TEXTJOIN(" vs ",,C2091:D2091),Calendar!G:G,Calendar!B:B),IF(AND(B2091="Premier League",E2091="Highlights"),_xlfn.XLOOKUP(H2091,Calendar!O:O,Calendar!N:N,,-1),""))</f>
        <v/>
      </c>
      <c r="AI2091" s="61" t="str">
        <f>IF(AND(AH2091&lt;&gt;"",E2091="Live"),_xlfn.XLOOKUP(_xlfn.TEXTJOIN(" vs ",,C2091:D2091),Calendar!G:G,Calendar!K:K),"")</f>
        <v/>
      </c>
      <c r="AJ2091" s="61" t="str">
        <f>IF(AND(K2091&lt;&gt;"Match of the Day",K2091&lt;&gt;"Match of the Day 2",K2091&lt;&gt;"Match of the Day Repeat"),"",1+MAX($AJ$10:AJ2090))</f>
        <v/>
      </c>
    </row>
    <row r="2092" spans="34:36" x14ac:dyDescent="0.35">
      <c r="AH2092" s="16" t="str">
        <f>IF(AND(B2092="Premier League",E2092="Live"),_xlfn.XLOOKUP(_xlfn.TEXTJOIN(" vs ",,C2092:D2092),Calendar!G:G,Calendar!B:B),IF(AND(B2092="Premier League",E2092="Highlights"),_xlfn.XLOOKUP(H2092,Calendar!O:O,Calendar!N:N,,-1),""))</f>
        <v/>
      </c>
      <c r="AI2092" s="61" t="str">
        <f>IF(AND(AH2092&lt;&gt;"",E2092="Live"),_xlfn.XLOOKUP(_xlfn.TEXTJOIN(" vs ",,C2092:D2092),Calendar!G:G,Calendar!K:K),"")</f>
        <v/>
      </c>
      <c r="AJ2092" s="61" t="str">
        <f>IF(AND(K2092&lt;&gt;"Match of the Day",K2092&lt;&gt;"Match of the Day 2",K2092&lt;&gt;"Match of the Day Repeat"),"",1+MAX($AJ$10:AJ2091))</f>
        <v/>
      </c>
    </row>
    <row r="2093" spans="34:36" x14ac:dyDescent="0.35">
      <c r="AH2093" s="16" t="str">
        <f>IF(AND(B2093="Premier League",E2093="Live"),_xlfn.XLOOKUP(_xlfn.TEXTJOIN(" vs ",,C2093:D2093),Calendar!G:G,Calendar!B:B),IF(AND(B2093="Premier League",E2093="Highlights"),_xlfn.XLOOKUP(H2093,Calendar!O:O,Calendar!N:N,,-1),""))</f>
        <v/>
      </c>
      <c r="AI2093" s="61" t="str">
        <f>IF(AND(AH2093&lt;&gt;"",E2093="Live"),_xlfn.XLOOKUP(_xlfn.TEXTJOIN(" vs ",,C2093:D2093),Calendar!G:G,Calendar!K:K),"")</f>
        <v/>
      </c>
      <c r="AJ2093" s="61" t="str">
        <f>IF(AND(K2093&lt;&gt;"Match of the Day",K2093&lt;&gt;"Match of the Day 2",K2093&lt;&gt;"Match of the Day Repeat"),"",1+MAX($AJ$10:AJ2092))</f>
        <v/>
      </c>
    </row>
    <row r="2094" spans="34:36" x14ac:dyDescent="0.35">
      <c r="AH2094" s="16" t="str">
        <f>IF(AND(B2094="Premier League",E2094="Live"),_xlfn.XLOOKUP(_xlfn.TEXTJOIN(" vs ",,C2094:D2094),Calendar!G:G,Calendar!B:B),IF(AND(B2094="Premier League",E2094="Highlights"),_xlfn.XLOOKUP(H2094,Calendar!O:O,Calendar!N:N,,-1),""))</f>
        <v/>
      </c>
      <c r="AI2094" s="61" t="str">
        <f>IF(AND(AH2094&lt;&gt;"",E2094="Live"),_xlfn.XLOOKUP(_xlfn.TEXTJOIN(" vs ",,C2094:D2094),Calendar!G:G,Calendar!K:K),"")</f>
        <v/>
      </c>
      <c r="AJ2094" s="61" t="str">
        <f>IF(AND(K2094&lt;&gt;"Match of the Day",K2094&lt;&gt;"Match of the Day 2",K2094&lt;&gt;"Match of the Day Repeat"),"",1+MAX($AJ$10:AJ2093))</f>
        <v/>
      </c>
    </row>
    <row r="2095" spans="34:36" x14ac:dyDescent="0.35">
      <c r="AH2095" s="16" t="str">
        <f>IF(AND(B2095="Premier League",E2095="Live"),_xlfn.XLOOKUP(_xlfn.TEXTJOIN(" vs ",,C2095:D2095),Calendar!G:G,Calendar!B:B),IF(AND(B2095="Premier League",E2095="Highlights"),_xlfn.XLOOKUP(H2095,Calendar!O:O,Calendar!N:N,,-1),""))</f>
        <v/>
      </c>
      <c r="AI2095" s="61" t="str">
        <f>IF(AND(AH2095&lt;&gt;"",E2095="Live"),_xlfn.XLOOKUP(_xlfn.TEXTJOIN(" vs ",,C2095:D2095),Calendar!G:G,Calendar!K:K),"")</f>
        <v/>
      </c>
      <c r="AJ2095" s="61" t="str">
        <f>IF(AND(K2095&lt;&gt;"Match of the Day",K2095&lt;&gt;"Match of the Day 2",K2095&lt;&gt;"Match of the Day Repeat"),"",1+MAX($AJ$10:AJ2094))</f>
        <v/>
      </c>
    </row>
    <row r="2096" spans="34:36" x14ac:dyDescent="0.35">
      <c r="AH2096" s="16" t="str">
        <f>IF(AND(B2096="Premier League",E2096="Live"),_xlfn.XLOOKUP(_xlfn.TEXTJOIN(" vs ",,C2096:D2096),Calendar!G:G,Calendar!B:B),IF(AND(B2096="Premier League",E2096="Highlights"),_xlfn.XLOOKUP(H2096,Calendar!O:O,Calendar!N:N,,-1),""))</f>
        <v/>
      </c>
      <c r="AI2096" s="61" t="str">
        <f>IF(AND(AH2096&lt;&gt;"",E2096="Live"),_xlfn.XLOOKUP(_xlfn.TEXTJOIN(" vs ",,C2096:D2096),Calendar!G:G,Calendar!K:K),"")</f>
        <v/>
      </c>
      <c r="AJ2096" s="61" t="str">
        <f>IF(AND(K2096&lt;&gt;"Match of the Day",K2096&lt;&gt;"Match of the Day 2",K2096&lt;&gt;"Match of the Day Repeat"),"",1+MAX($AJ$10:AJ2095))</f>
        <v/>
      </c>
    </row>
    <row r="2097" spans="34:36" x14ac:dyDescent="0.35">
      <c r="AH2097" s="16" t="str">
        <f>IF(AND(B2097="Premier League",E2097="Live"),_xlfn.XLOOKUP(_xlfn.TEXTJOIN(" vs ",,C2097:D2097),Calendar!G:G,Calendar!B:B),IF(AND(B2097="Premier League",E2097="Highlights"),_xlfn.XLOOKUP(H2097,Calendar!O:O,Calendar!N:N,,-1),""))</f>
        <v/>
      </c>
      <c r="AI2097" s="61" t="str">
        <f>IF(AND(AH2097&lt;&gt;"",E2097="Live"),_xlfn.XLOOKUP(_xlfn.TEXTJOIN(" vs ",,C2097:D2097),Calendar!G:G,Calendar!K:K),"")</f>
        <v/>
      </c>
      <c r="AJ2097" s="61" t="str">
        <f>IF(AND(K2097&lt;&gt;"Match of the Day",K2097&lt;&gt;"Match of the Day 2",K2097&lt;&gt;"Match of the Day Repeat"),"",1+MAX($AJ$10:AJ2096))</f>
        <v/>
      </c>
    </row>
    <row r="2098" spans="34:36" x14ac:dyDescent="0.35">
      <c r="AH2098" s="16" t="str">
        <f>IF(AND(B2098="Premier League",E2098="Live"),_xlfn.XLOOKUP(_xlfn.TEXTJOIN(" vs ",,C2098:D2098),Calendar!G:G,Calendar!B:B),IF(AND(B2098="Premier League",E2098="Highlights"),_xlfn.XLOOKUP(H2098,Calendar!O:O,Calendar!N:N,,-1),""))</f>
        <v/>
      </c>
      <c r="AI2098" s="61" t="str">
        <f>IF(AND(AH2098&lt;&gt;"",E2098="Live"),_xlfn.XLOOKUP(_xlfn.TEXTJOIN(" vs ",,C2098:D2098),Calendar!G:G,Calendar!K:K),"")</f>
        <v/>
      </c>
      <c r="AJ2098" s="61" t="str">
        <f>IF(AND(K2098&lt;&gt;"Match of the Day",K2098&lt;&gt;"Match of the Day 2",K2098&lt;&gt;"Match of the Day Repeat"),"",1+MAX($AJ$10:AJ2097))</f>
        <v/>
      </c>
    </row>
    <row r="2099" spans="34:36" x14ac:dyDescent="0.35">
      <c r="AH2099" s="16" t="str">
        <f>IF(AND(B2099="Premier League",E2099="Live"),_xlfn.XLOOKUP(_xlfn.TEXTJOIN(" vs ",,C2099:D2099),Calendar!G:G,Calendar!B:B),IF(AND(B2099="Premier League",E2099="Highlights"),_xlfn.XLOOKUP(H2099,Calendar!O:O,Calendar!N:N,,-1),""))</f>
        <v/>
      </c>
      <c r="AI2099" s="61" t="str">
        <f>IF(AND(AH2099&lt;&gt;"",E2099="Live"),_xlfn.XLOOKUP(_xlfn.TEXTJOIN(" vs ",,C2099:D2099),Calendar!G:G,Calendar!K:K),"")</f>
        <v/>
      </c>
      <c r="AJ2099" s="61" t="str">
        <f>IF(AND(K2099&lt;&gt;"Match of the Day",K2099&lt;&gt;"Match of the Day 2",K2099&lt;&gt;"Match of the Day Repeat"),"",1+MAX($AJ$10:AJ2098))</f>
        <v/>
      </c>
    </row>
    <row r="2100" spans="34:36" x14ac:dyDescent="0.35">
      <c r="AH2100" s="16" t="str">
        <f>IF(AND(B2100="Premier League",E2100="Live"),_xlfn.XLOOKUP(_xlfn.TEXTJOIN(" vs ",,C2100:D2100),Calendar!G:G,Calendar!B:B),IF(AND(B2100="Premier League",E2100="Highlights"),_xlfn.XLOOKUP(H2100,Calendar!O:O,Calendar!N:N,,-1),""))</f>
        <v/>
      </c>
      <c r="AI2100" s="61" t="str">
        <f>IF(AND(AH2100&lt;&gt;"",E2100="Live"),_xlfn.XLOOKUP(_xlfn.TEXTJOIN(" vs ",,C2100:D2100),Calendar!G:G,Calendar!K:K),"")</f>
        <v/>
      </c>
      <c r="AJ2100" s="61" t="str">
        <f>IF(AND(K2100&lt;&gt;"Match of the Day",K2100&lt;&gt;"Match of the Day 2",K2100&lt;&gt;"Match of the Day Repeat"),"",1+MAX($AJ$10:AJ2099))</f>
        <v/>
      </c>
    </row>
    <row r="2101" spans="34:36" x14ac:dyDescent="0.35">
      <c r="AH2101" s="16" t="str">
        <f>IF(AND(B2101="Premier League",E2101="Live"),_xlfn.XLOOKUP(_xlfn.TEXTJOIN(" vs ",,C2101:D2101),Calendar!G:G,Calendar!B:B),IF(AND(B2101="Premier League",E2101="Highlights"),_xlfn.XLOOKUP(H2101,Calendar!O:O,Calendar!N:N,,-1),""))</f>
        <v/>
      </c>
      <c r="AI2101" s="61" t="str">
        <f>IF(AND(AH2101&lt;&gt;"",E2101="Live"),_xlfn.XLOOKUP(_xlfn.TEXTJOIN(" vs ",,C2101:D2101),Calendar!G:G,Calendar!K:K),"")</f>
        <v/>
      </c>
      <c r="AJ2101" s="61" t="str">
        <f>IF(AND(K2101&lt;&gt;"Match of the Day",K2101&lt;&gt;"Match of the Day 2",K2101&lt;&gt;"Match of the Day Repeat"),"",1+MAX($AJ$10:AJ2100))</f>
        <v/>
      </c>
    </row>
    <row r="2102" spans="34:36" x14ac:dyDescent="0.35">
      <c r="AH2102" s="16" t="str">
        <f>IF(AND(B2102="Premier League",E2102="Live"),_xlfn.XLOOKUP(_xlfn.TEXTJOIN(" vs ",,C2102:D2102),Calendar!G:G,Calendar!B:B),IF(AND(B2102="Premier League",E2102="Highlights"),_xlfn.XLOOKUP(H2102,Calendar!O:O,Calendar!N:N,,-1),""))</f>
        <v/>
      </c>
      <c r="AI2102" s="61" t="str">
        <f>IF(AND(AH2102&lt;&gt;"",E2102="Live"),_xlfn.XLOOKUP(_xlfn.TEXTJOIN(" vs ",,C2102:D2102),Calendar!G:G,Calendar!K:K),"")</f>
        <v/>
      </c>
      <c r="AJ2102" s="61" t="str">
        <f>IF(AND(K2102&lt;&gt;"Match of the Day",K2102&lt;&gt;"Match of the Day 2",K2102&lt;&gt;"Match of the Day Repeat"),"",1+MAX($AJ$10:AJ2101))</f>
        <v/>
      </c>
    </row>
    <row r="2103" spans="34:36" x14ac:dyDescent="0.35">
      <c r="AH2103" s="16" t="str">
        <f>IF(AND(B2103="Premier League",E2103="Live"),_xlfn.XLOOKUP(_xlfn.TEXTJOIN(" vs ",,C2103:D2103),Calendar!G:G,Calendar!B:B),IF(AND(B2103="Premier League",E2103="Highlights"),_xlfn.XLOOKUP(H2103,Calendar!O:O,Calendar!N:N,,-1),""))</f>
        <v/>
      </c>
      <c r="AI2103" s="61" t="str">
        <f>IF(AND(AH2103&lt;&gt;"",E2103="Live"),_xlfn.XLOOKUP(_xlfn.TEXTJOIN(" vs ",,C2103:D2103),Calendar!G:G,Calendar!K:K),"")</f>
        <v/>
      </c>
      <c r="AJ2103" s="61" t="str">
        <f>IF(AND(K2103&lt;&gt;"Match of the Day",K2103&lt;&gt;"Match of the Day 2",K2103&lt;&gt;"Match of the Day Repeat"),"",1+MAX($AJ$10:AJ2102))</f>
        <v/>
      </c>
    </row>
    <row r="2104" spans="34:36" x14ac:dyDescent="0.35">
      <c r="AH2104" s="16" t="str">
        <f>IF(AND(B2104="Premier League",E2104="Live"),_xlfn.XLOOKUP(_xlfn.TEXTJOIN(" vs ",,C2104:D2104),Calendar!G:G,Calendar!B:B),IF(AND(B2104="Premier League",E2104="Highlights"),_xlfn.XLOOKUP(H2104,Calendar!O:O,Calendar!N:N,,-1),""))</f>
        <v/>
      </c>
      <c r="AI2104" s="61" t="str">
        <f>IF(AND(AH2104&lt;&gt;"",E2104="Live"),_xlfn.XLOOKUP(_xlfn.TEXTJOIN(" vs ",,C2104:D2104),Calendar!G:G,Calendar!K:K),"")</f>
        <v/>
      </c>
      <c r="AJ2104" s="61" t="str">
        <f>IF(AND(K2104&lt;&gt;"Match of the Day",K2104&lt;&gt;"Match of the Day 2",K2104&lt;&gt;"Match of the Day Repeat"),"",1+MAX($AJ$10:AJ2103))</f>
        <v/>
      </c>
    </row>
    <row r="2105" spans="34:36" x14ac:dyDescent="0.35">
      <c r="AH2105" s="16" t="str">
        <f>IF(AND(B2105="Premier League",E2105="Live"),_xlfn.XLOOKUP(_xlfn.TEXTJOIN(" vs ",,C2105:D2105),Calendar!G:G,Calendar!B:B),IF(AND(B2105="Premier League",E2105="Highlights"),_xlfn.XLOOKUP(H2105,Calendar!O:O,Calendar!N:N,,-1),""))</f>
        <v/>
      </c>
      <c r="AI2105" s="61" t="str">
        <f>IF(AND(AH2105&lt;&gt;"",E2105="Live"),_xlfn.XLOOKUP(_xlfn.TEXTJOIN(" vs ",,C2105:D2105),Calendar!G:G,Calendar!K:K),"")</f>
        <v/>
      </c>
      <c r="AJ2105" s="61" t="str">
        <f>IF(AND(K2105&lt;&gt;"Match of the Day",K2105&lt;&gt;"Match of the Day 2",K2105&lt;&gt;"Match of the Day Repeat"),"",1+MAX($AJ$10:AJ2104))</f>
        <v/>
      </c>
    </row>
    <row r="2106" spans="34:36" x14ac:dyDescent="0.35">
      <c r="AH2106" s="16" t="str">
        <f>IF(AND(B2106="Premier League",E2106="Live"),_xlfn.XLOOKUP(_xlfn.TEXTJOIN(" vs ",,C2106:D2106),Calendar!G:G,Calendar!B:B),IF(AND(B2106="Premier League",E2106="Highlights"),_xlfn.XLOOKUP(H2106,Calendar!O:O,Calendar!N:N,,-1),""))</f>
        <v/>
      </c>
      <c r="AI2106" s="61" t="str">
        <f>IF(AND(AH2106&lt;&gt;"",E2106="Live"),_xlfn.XLOOKUP(_xlfn.TEXTJOIN(" vs ",,C2106:D2106),Calendar!G:G,Calendar!K:K),"")</f>
        <v/>
      </c>
      <c r="AJ2106" s="61" t="str">
        <f>IF(AND(K2106&lt;&gt;"Match of the Day",K2106&lt;&gt;"Match of the Day 2",K2106&lt;&gt;"Match of the Day Repeat"),"",1+MAX($AJ$10:AJ2105))</f>
        <v/>
      </c>
    </row>
    <row r="2107" spans="34:36" x14ac:dyDescent="0.35">
      <c r="AH2107" s="16" t="str">
        <f>IF(AND(B2107="Premier League",E2107="Live"),_xlfn.XLOOKUP(_xlfn.TEXTJOIN(" vs ",,C2107:D2107),Calendar!G:G,Calendar!B:B),IF(AND(B2107="Premier League",E2107="Highlights"),_xlfn.XLOOKUP(H2107,Calendar!O:O,Calendar!N:N,,-1),""))</f>
        <v/>
      </c>
      <c r="AI2107" s="61" t="str">
        <f>IF(AND(AH2107&lt;&gt;"",E2107="Live"),_xlfn.XLOOKUP(_xlfn.TEXTJOIN(" vs ",,C2107:D2107),Calendar!G:G,Calendar!K:K),"")</f>
        <v/>
      </c>
      <c r="AJ2107" s="61" t="str">
        <f>IF(AND(K2107&lt;&gt;"Match of the Day",K2107&lt;&gt;"Match of the Day 2",K2107&lt;&gt;"Match of the Day Repeat"),"",1+MAX($AJ$10:AJ2106))</f>
        <v/>
      </c>
    </row>
    <row r="2108" spans="34:36" x14ac:dyDescent="0.35">
      <c r="AH2108" s="16" t="str">
        <f>IF(AND(B2108="Premier League",E2108="Live"),_xlfn.XLOOKUP(_xlfn.TEXTJOIN(" vs ",,C2108:D2108),Calendar!G:G,Calendar!B:B),IF(AND(B2108="Premier League",E2108="Highlights"),_xlfn.XLOOKUP(H2108,Calendar!O:O,Calendar!N:N,,-1),""))</f>
        <v/>
      </c>
      <c r="AI2108" s="61" t="str">
        <f>IF(AND(AH2108&lt;&gt;"",E2108="Live"),_xlfn.XLOOKUP(_xlfn.TEXTJOIN(" vs ",,C2108:D2108),Calendar!G:G,Calendar!K:K),"")</f>
        <v/>
      </c>
      <c r="AJ2108" s="61" t="str">
        <f>IF(AND(K2108&lt;&gt;"Match of the Day",K2108&lt;&gt;"Match of the Day 2",K2108&lt;&gt;"Match of the Day Repeat"),"",1+MAX($AJ$10:AJ2107))</f>
        <v/>
      </c>
    </row>
    <row r="2109" spans="34:36" x14ac:dyDescent="0.35">
      <c r="AH2109" s="16" t="str">
        <f>IF(AND(B2109="Premier League",E2109="Live"),_xlfn.XLOOKUP(_xlfn.TEXTJOIN(" vs ",,C2109:D2109),Calendar!G:G,Calendar!B:B),IF(AND(B2109="Premier League",E2109="Highlights"),_xlfn.XLOOKUP(H2109,Calendar!O:O,Calendar!N:N,,-1),""))</f>
        <v/>
      </c>
      <c r="AI2109" s="61" t="str">
        <f>IF(AND(AH2109&lt;&gt;"",E2109="Live"),_xlfn.XLOOKUP(_xlfn.TEXTJOIN(" vs ",,C2109:D2109),Calendar!G:G,Calendar!K:K),"")</f>
        <v/>
      </c>
      <c r="AJ2109" s="61" t="str">
        <f>IF(AND(K2109&lt;&gt;"Match of the Day",K2109&lt;&gt;"Match of the Day 2",K2109&lt;&gt;"Match of the Day Repeat"),"",1+MAX($AJ$10:AJ2108))</f>
        <v/>
      </c>
    </row>
    <row r="2110" spans="34:36" x14ac:dyDescent="0.35">
      <c r="AH2110" s="16" t="str">
        <f>IF(AND(B2110="Premier League",E2110="Live"),_xlfn.XLOOKUP(_xlfn.TEXTJOIN(" vs ",,C2110:D2110),Calendar!G:G,Calendar!B:B),IF(AND(B2110="Premier League",E2110="Highlights"),_xlfn.XLOOKUP(H2110,Calendar!O:O,Calendar!N:N,,-1),""))</f>
        <v/>
      </c>
      <c r="AI2110" s="61" t="str">
        <f>IF(AND(AH2110&lt;&gt;"",E2110="Live"),_xlfn.XLOOKUP(_xlfn.TEXTJOIN(" vs ",,C2110:D2110),Calendar!G:G,Calendar!K:K),"")</f>
        <v/>
      </c>
      <c r="AJ2110" s="61" t="str">
        <f>IF(AND(K2110&lt;&gt;"Match of the Day",K2110&lt;&gt;"Match of the Day 2",K2110&lt;&gt;"Match of the Day Repeat"),"",1+MAX($AJ$10:AJ2109))</f>
        <v/>
      </c>
    </row>
    <row r="2111" spans="34:36" x14ac:dyDescent="0.35">
      <c r="AH2111" s="16" t="str">
        <f>IF(AND(B2111="Premier League",E2111="Live"),_xlfn.XLOOKUP(_xlfn.TEXTJOIN(" vs ",,C2111:D2111),Calendar!G:G,Calendar!B:B),IF(AND(B2111="Premier League",E2111="Highlights"),_xlfn.XLOOKUP(H2111,Calendar!O:O,Calendar!N:N,,-1),""))</f>
        <v/>
      </c>
      <c r="AI2111" s="61" t="str">
        <f>IF(AND(AH2111&lt;&gt;"",E2111="Live"),_xlfn.XLOOKUP(_xlfn.TEXTJOIN(" vs ",,C2111:D2111),Calendar!G:G,Calendar!K:K),"")</f>
        <v/>
      </c>
      <c r="AJ2111" s="61" t="str">
        <f>IF(AND(K2111&lt;&gt;"Match of the Day",K2111&lt;&gt;"Match of the Day 2",K2111&lt;&gt;"Match of the Day Repeat"),"",1+MAX($AJ$10:AJ2110))</f>
        <v/>
      </c>
    </row>
    <row r="2112" spans="34:36" x14ac:dyDescent="0.35">
      <c r="AH2112" s="16" t="str">
        <f>IF(AND(B2112="Premier League",E2112="Live"),_xlfn.XLOOKUP(_xlfn.TEXTJOIN(" vs ",,C2112:D2112),Calendar!G:G,Calendar!B:B),IF(AND(B2112="Premier League",E2112="Highlights"),_xlfn.XLOOKUP(H2112,Calendar!O:O,Calendar!N:N,,-1),""))</f>
        <v/>
      </c>
      <c r="AI2112" s="61" t="str">
        <f>IF(AND(AH2112&lt;&gt;"",E2112="Live"),_xlfn.XLOOKUP(_xlfn.TEXTJOIN(" vs ",,C2112:D2112),Calendar!G:G,Calendar!K:K),"")</f>
        <v/>
      </c>
      <c r="AJ2112" s="61" t="str">
        <f>IF(AND(K2112&lt;&gt;"Match of the Day",K2112&lt;&gt;"Match of the Day 2",K2112&lt;&gt;"Match of the Day Repeat"),"",1+MAX($AJ$10:AJ2111))</f>
        <v/>
      </c>
    </row>
    <row r="2113" spans="34:36" x14ac:dyDescent="0.35">
      <c r="AH2113" s="16" t="str">
        <f>IF(AND(B2113="Premier League",E2113="Live"),_xlfn.XLOOKUP(_xlfn.TEXTJOIN(" vs ",,C2113:D2113),Calendar!G:G,Calendar!B:B),IF(AND(B2113="Premier League",E2113="Highlights"),_xlfn.XLOOKUP(H2113,Calendar!O:O,Calendar!N:N,,-1),""))</f>
        <v/>
      </c>
      <c r="AI2113" s="61" t="str">
        <f>IF(AND(AH2113&lt;&gt;"",E2113="Live"),_xlfn.XLOOKUP(_xlfn.TEXTJOIN(" vs ",,C2113:D2113),Calendar!G:G,Calendar!K:K),"")</f>
        <v/>
      </c>
      <c r="AJ2113" s="61" t="str">
        <f>IF(AND(K2113&lt;&gt;"Match of the Day",K2113&lt;&gt;"Match of the Day 2",K2113&lt;&gt;"Match of the Day Repeat"),"",1+MAX($AJ$10:AJ2112))</f>
        <v/>
      </c>
    </row>
    <row r="2114" spans="34:36" x14ac:dyDescent="0.35">
      <c r="AH2114" s="16" t="str">
        <f>IF(AND(B2114="Premier League",E2114="Live"),_xlfn.XLOOKUP(_xlfn.TEXTJOIN(" vs ",,C2114:D2114),Calendar!G:G,Calendar!B:B),IF(AND(B2114="Premier League",E2114="Highlights"),_xlfn.XLOOKUP(H2114,Calendar!O:O,Calendar!N:N,,-1),""))</f>
        <v/>
      </c>
      <c r="AI2114" s="61" t="str">
        <f>IF(AND(AH2114&lt;&gt;"",E2114="Live"),_xlfn.XLOOKUP(_xlfn.TEXTJOIN(" vs ",,C2114:D2114),Calendar!G:G,Calendar!K:K),"")</f>
        <v/>
      </c>
      <c r="AJ2114" s="61" t="str">
        <f>IF(AND(K2114&lt;&gt;"Match of the Day",K2114&lt;&gt;"Match of the Day 2",K2114&lt;&gt;"Match of the Day Repeat"),"",1+MAX($AJ$10:AJ2113))</f>
        <v/>
      </c>
    </row>
    <row r="2115" spans="34:36" x14ac:dyDescent="0.35">
      <c r="AH2115" s="16" t="str">
        <f>IF(AND(B2115="Premier League",E2115="Live"),_xlfn.XLOOKUP(_xlfn.TEXTJOIN(" vs ",,C2115:D2115),Calendar!G:G,Calendar!B:B),IF(AND(B2115="Premier League",E2115="Highlights"),_xlfn.XLOOKUP(H2115,Calendar!O:O,Calendar!N:N,,-1),""))</f>
        <v/>
      </c>
      <c r="AI2115" s="61" t="str">
        <f>IF(AND(AH2115&lt;&gt;"",E2115="Live"),_xlfn.XLOOKUP(_xlfn.TEXTJOIN(" vs ",,C2115:D2115),Calendar!G:G,Calendar!K:K),"")</f>
        <v/>
      </c>
      <c r="AJ2115" s="61" t="str">
        <f>IF(AND(K2115&lt;&gt;"Match of the Day",K2115&lt;&gt;"Match of the Day 2",K2115&lt;&gt;"Match of the Day Repeat"),"",1+MAX($AJ$10:AJ2114))</f>
        <v/>
      </c>
    </row>
    <row r="2116" spans="34:36" x14ac:dyDescent="0.35">
      <c r="AH2116" s="16" t="str">
        <f>IF(AND(B2116="Premier League",E2116="Live"),_xlfn.XLOOKUP(_xlfn.TEXTJOIN(" vs ",,C2116:D2116),Calendar!G:G,Calendar!B:B),IF(AND(B2116="Premier League",E2116="Highlights"),_xlfn.XLOOKUP(H2116,Calendar!O:O,Calendar!N:N,,-1),""))</f>
        <v/>
      </c>
      <c r="AI2116" s="61" t="str">
        <f>IF(AND(AH2116&lt;&gt;"",E2116="Live"),_xlfn.XLOOKUP(_xlfn.TEXTJOIN(" vs ",,C2116:D2116),Calendar!G:G,Calendar!K:K),"")</f>
        <v/>
      </c>
      <c r="AJ2116" s="61" t="str">
        <f>IF(AND(K2116&lt;&gt;"Match of the Day",K2116&lt;&gt;"Match of the Day 2",K2116&lt;&gt;"Match of the Day Repeat"),"",1+MAX($AJ$10:AJ2115))</f>
        <v/>
      </c>
    </row>
    <row r="2117" spans="34:36" x14ac:dyDescent="0.35">
      <c r="AH2117" s="16" t="str">
        <f>IF(AND(B2117="Premier League",E2117="Live"),_xlfn.XLOOKUP(_xlfn.TEXTJOIN(" vs ",,C2117:D2117),Calendar!G:G,Calendar!B:B),IF(AND(B2117="Premier League",E2117="Highlights"),_xlfn.XLOOKUP(H2117,Calendar!O:O,Calendar!N:N,,-1),""))</f>
        <v/>
      </c>
      <c r="AI2117" s="61" t="str">
        <f>IF(AND(AH2117&lt;&gt;"",E2117="Live"),_xlfn.XLOOKUP(_xlfn.TEXTJOIN(" vs ",,C2117:D2117),Calendar!G:G,Calendar!K:K),"")</f>
        <v/>
      </c>
      <c r="AJ2117" s="61" t="str">
        <f>IF(AND(K2117&lt;&gt;"Match of the Day",K2117&lt;&gt;"Match of the Day 2",K2117&lt;&gt;"Match of the Day Repeat"),"",1+MAX($AJ$10:AJ2116))</f>
        <v/>
      </c>
    </row>
    <row r="2118" spans="34:36" x14ac:dyDescent="0.35">
      <c r="AH2118" s="16" t="str">
        <f>IF(AND(B2118="Premier League",E2118="Live"),_xlfn.XLOOKUP(_xlfn.TEXTJOIN(" vs ",,C2118:D2118),Calendar!G:G,Calendar!B:B),IF(AND(B2118="Premier League",E2118="Highlights"),_xlfn.XLOOKUP(H2118,Calendar!O:O,Calendar!N:N,,-1),""))</f>
        <v/>
      </c>
      <c r="AI2118" s="61" t="str">
        <f>IF(AND(AH2118&lt;&gt;"",E2118="Live"),_xlfn.XLOOKUP(_xlfn.TEXTJOIN(" vs ",,C2118:D2118),Calendar!G:G,Calendar!K:K),"")</f>
        <v/>
      </c>
      <c r="AJ2118" s="61" t="str">
        <f>IF(AND(K2118&lt;&gt;"Match of the Day",K2118&lt;&gt;"Match of the Day 2",K2118&lt;&gt;"Match of the Day Repeat"),"",1+MAX($AJ$10:AJ2117))</f>
        <v/>
      </c>
    </row>
    <row r="2119" spans="34:36" x14ac:dyDescent="0.35">
      <c r="AH2119" s="16" t="str">
        <f>IF(AND(B2119="Premier League",E2119="Live"),_xlfn.XLOOKUP(_xlfn.TEXTJOIN(" vs ",,C2119:D2119),Calendar!G:G,Calendar!B:B),IF(AND(B2119="Premier League",E2119="Highlights"),_xlfn.XLOOKUP(H2119,Calendar!O:O,Calendar!N:N,,-1),""))</f>
        <v/>
      </c>
      <c r="AI2119" s="61" t="str">
        <f>IF(AND(AH2119&lt;&gt;"",E2119="Live"),_xlfn.XLOOKUP(_xlfn.TEXTJOIN(" vs ",,C2119:D2119),Calendar!G:G,Calendar!K:K),"")</f>
        <v/>
      </c>
      <c r="AJ2119" s="61" t="str">
        <f>IF(AND(K2119&lt;&gt;"Match of the Day",K2119&lt;&gt;"Match of the Day 2",K2119&lt;&gt;"Match of the Day Repeat"),"",1+MAX($AJ$10:AJ2118))</f>
        <v/>
      </c>
    </row>
    <row r="2120" spans="34:36" x14ac:dyDescent="0.35">
      <c r="AH2120" s="16" t="str">
        <f>IF(AND(B2120="Premier League",E2120="Live"),_xlfn.XLOOKUP(_xlfn.TEXTJOIN(" vs ",,C2120:D2120),Calendar!G:G,Calendar!B:B),IF(AND(B2120="Premier League",E2120="Highlights"),_xlfn.XLOOKUP(H2120,Calendar!O:O,Calendar!N:N,,-1),""))</f>
        <v/>
      </c>
      <c r="AI2120" s="61" t="str">
        <f>IF(AND(AH2120&lt;&gt;"",E2120="Live"),_xlfn.XLOOKUP(_xlfn.TEXTJOIN(" vs ",,C2120:D2120),Calendar!G:G,Calendar!K:K),"")</f>
        <v/>
      </c>
      <c r="AJ2120" s="61" t="str">
        <f>IF(AND(K2120&lt;&gt;"Match of the Day",K2120&lt;&gt;"Match of the Day 2",K2120&lt;&gt;"Match of the Day Repeat"),"",1+MAX($AJ$10:AJ2119))</f>
        <v/>
      </c>
    </row>
    <row r="2121" spans="34:36" x14ac:dyDescent="0.35">
      <c r="AH2121" s="16" t="str">
        <f>IF(AND(B2121="Premier League",E2121="Live"),_xlfn.XLOOKUP(_xlfn.TEXTJOIN(" vs ",,C2121:D2121),Calendar!G:G,Calendar!B:B),IF(AND(B2121="Premier League",E2121="Highlights"),_xlfn.XLOOKUP(H2121,Calendar!O:O,Calendar!N:N,,-1),""))</f>
        <v/>
      </c>
      <c r="AI2121" s="61" t="str">
        <f>IF(AND(AH2121&lt;&gt;"",E2121="Live"),_xlfn.XLOOKUP(_xlfn.TEXTJOIN(" vs ",,C2121:D2121),Calendar!G:G,Calendar!K:K),"")</f>
        <v/>
      </c>
      <c r="AJ2121" s="61" t="str">
        <f>IF(AND(K2121&lt;&gt;"Match of the Day",K2121&lt;&gt;"Match of the Day 2",K2121&lt;&gt;"Match of the Day Repeat"),"",1+MAX($AJ$10:AJ2120))</f>
        <v/>
      </c>
    </row>
    <row r="2122" spans="34:36" x14ac:dyDescent="0.35">
      <c r="AH2122" s="16" t="str">
        <f>IF(AND(B2122="Premier League",E2122="Live"),_xlfn.XLOOKUP(_xlfn.TEXTJOIN(" vs ",,C2122:D2122),Calendar!G:G,Calendar!B:B),IF(AND(B2122="Premier League",E2122="Highlights"),_xlfn.XLOOKUP(H2122,Calendar!O:O,Calendar!N:N,,-1),""))</f>
        <v/>
      </c>
      <c r="AI2122" s="61" t="str">
        <f>IF(AND(AH2122&lt;&gt;"",E2122="Live"),_xlfn.XLOOKUP(_xlfn.TEXTJOIN(" vs ",,C2122:D2122),Calendar!G:G,Calendar!K:K),"")</f>
        <v/>
      </c>
      <c r="AJ2122" s="61" t="str">
        <f>IF(AND(K2122&lt;&gt;"Match of the Day",K2122&lt;&gt;"Match of the Day 2",K2122&lt;&gt;"Match of the Day Repeat"),"",1+MAX($AJ$10:AJ2121))</f>
        <v/>
      </c>
    </row>
    <row r="2123" spans="34:36" x14ac:dyDescent="0.35">
      <c r="AH2123" s="16" t="str">
        <f>IF(AND(B2123="Premier League",E2123="Live"),_xlfn.XLOOKUP(_xlfn.TEXTJOIN(" vs ",,C2123:D2123),Calendar!G:G,Calendar!B:B),IF(AND(B2123="Premier League",E2123="Highlights"),_xlfn.XLOOKUP(H2123,Calendar!O:O,Calendar!N:N,,-1),""))</f>
        <v/>
      </c>
      <c r="AI2123" s="61" t="str">
        <f>IF(AND(AH2123&lt;&gt;"",E2123="Live"),_xlfn.XLOOKUP(_xlfn.TEXTJOIN(" vs ",,C2123:D2123),Calendar!G:G,Calendar!K:K),"")</f>
        <v/>
      </c>
      <c r="AJ2123" s="61" t="str">
        <f>IF(AND(K2123&lt;&gt;"Match of the Day",K2123&lt;&gt;"Match of the Day 2",K2123&lt;&gt;"Match of the Day Repeat"),"",1+MAX($AJ$10:AJ2122))</f>
        <v/>
      </c>
    </row>
    <row r="2124" spans="34:36" x14ac:dyDescent="0.35">
      <c r="AH2124" s="16" t="str">
        <f>IF(AND(B2124="Premier League",E2124="Live"),_xlfn.XLOOKUP(_xlfn.TEXTJOIN(" vs ",,C2124:D2124),Calendar!G:G,Calendar!B:B),IF(AND(B2124="Premier League",E2124="Highlights"),_xlfn.XLOOKUP(H2124,Calendar!O:O,Calendar!N:N,,-1),""))</f>
        <v/>
      </c>
      <c r="AI2124" s="61" t="str">
        <f>IF(AND(AH2124&lt;&gt;"",E2124="Live"),_xlfn.XLOOKUP(_xlfn.TEXTJOIN(" vs ",,C2124:D2124),Calendar!G:G,Calendar!K:K),"")</f>
        <v/>
      </c>
      <c r="AJ2124" s="61" t="str">
        <f>IF(AND(K2124&lt;&gt;"Match of the Day",K2124&lt;&gt;"Match of the Day 2",K2124&lt;&gt;"Match of the Day Repeat"),"",1+MAX($AJ$10:AJ2123))</f>
        <v/>
      </c>
    </row>
    <row r="2125" spans="34:36" x14ac:dyDescent="0.35">
      <c r="AH2125" s="16" t="str">
        <f>IF(AND(B2125="Premier League",E2125="Live"),_xlfn.XLOOKUP(_xlfn.TEXTJOIN(" vs ",,C2125:D2125),Calendar!G:G,Calendar!B:B),IF(AND(B2125="Premier League",E2125="Highlights"),_xlfn.XLOOKUP(H2125,Calendar!O:O,Calendar!N:N,,-1),""))</f>
        <v/>
      </c>
      <c r="AI2125" s="61" t="str">
        <f>IF(AND(AH2125&lt;&gt;"",E2125="Live"),_xlfn.XLOOKUP(_xlfn.TEXTJOIN(" vs ",,C2125:D2125),Calendar!G:G,Calendar!K:K),"")</f>
        <v/>
      </c>
      <c r="AJ2125" s="61" t="str">
        <f>IF(AND(K2125&lt;&gt;"Match of the Day",K2125&lt;&gt;"Match of the Day 2",K2125&lt;&gt;"Match of the Day Repeat"),"",1+MAX($AJ$10:AJ2124))</f>
        <v/>
      </c>
    </row>
    <row r="2126" spans="34:36" x14ac:dyDescent="0.35">
      <c r="AH2126" s="16" t="str">
        <f>IF(AND(B2126="Premier League",E2126="Live"),_xlfn.XLOOKUP(_xlfn.TEXTJOIN(" vs ",,C2126:D2126),Calendar!G:G,Calendar!B:B),IF(AND(B2126="Premier League",E2126="Highlights"),_xlfn.XLOOKUP(H2126,Calendar!O:O,Calendar!N:N,,-1),""))</f>
        <v/>
      </c>
      <c r="AI2126" s="61" t="str">
        <f>IF(AND(AH2126&lt;&gt;"",E2126="Live"),_xlfn.XLOOKUP(_xlfn.TEXTJOIN(" vs ",,C2126:D2126),Calendar!G:G,Calendar!K:K),"")</f>
        <v/>
      </c>
      <c r="AJ2126" s="61" t="str">
        <f>IF(AND(K2126&lt;&gt;"Match of the Day",K2126&lt;&gt;"Match of the Day 2",K2126&lt;&gt;"Match of the Day Repeat"),"",1+MAX($AJ$10:AJ2125))</f>
        <v/>
      </c>
    </row>
    <row r="2127" spans="34:36" x14ac:dyDescent="0.35">
      <c r="AH2127" s="16" t="str">
        <f>IF(AND(B2127="Premier League",E2127="Live"),_xlfn.XLOOKUP(_xlfn.TEXTJOIN(" vs ",,C2127:D2127),Calendar!G:G,Calendar!B:B),IF(AND(B2127="Premier League",E2127="Highlights"),_xlfn.XLOOKUP(H2127,Calendar!O:O,Calendar!N:N,,-1),""))</f>
        <v/>
      </c>
      <c r="AI2127" s="61" t="str">
        <f>IF(AND(AH2127&lt;&gt;"",E2127="Live"),_xlfn.XLOOKUP(_xlfn.TEXTJOIN(" vs ",,C2127:D2127),Calendar!G:G,Calendar!K:K),"")</f>
        <v/>
      </c>
      <c r="AJ2127" s="61" t="str">
        <f>IF(AND(K2127&lt;&gt;"Match of the Day",K2127&lt;&gt;"Match of the Day 2",K2127&lt;&gt;"Match of the Day Repeat"),"",1+MAX($AJ$10:AJ2126))</f>
        <v/>
      </c>
    </row>
    <row r="2128" spans="34:36" x14ac:dyDescent="0.35">
      <c r="AH2128" s="16" t="str">
        <f>IF(AND(B2128="Premier League",E2128="Live"),_xlfn.XLOOKUP(_xlfn.TEXTJOIN(" vs ",,C2128:D2128),Calendar!G:G,Calendar!B:B),IF(AND(B2128="Premier League",E2128="Highlights"),_xlfn.XLOOKUP(H2128,Calendar!O:O,Calendar!N:N,,-1),""))</f>
        <v/>
      </c>
      <c r="AI2128" s="61" t="str">
        <f>IF(AND(AH2128&lt;&gt;"",E2128="Live"),_xlfn.XLOOKUP(_xlfn.TEXTJOIN(" vs ",,C2128:D2128),Calendar!G:G,Calendar!K:K),"")</f>
        <v/>
      </c>
      <c r="AJ2128" s="61" t="str">
        <f>IF(AND(K2128&lt;&gt;"Match of the Day",K2128&lt;&gt;"Match of the Day 2",K2128&lt;&gt;"Match of the Day Repeat"),"",1+MAX($AJ$10:AJ2127))</f>
        <v/>
      </c>
    </row>
    <row r="2129" spans="34:36" x14ac:dyDescent="0.35">
      <c r="AH2129" s="16" t="str">
        <f>IF(AND(B2129="Premier League",E2129="Live"),_xlfn.XLOOKUP(_xlfn.TEXTJOIN(" vs ",,C2129:D2129),Calendar!G:G,Calendar!B:B),IF(AND(B2129="Premier League",E2129="Highlights"),_xlfn.XLOOKUP(H2129,Calendar!O:O,Calendar!N:N,,-1),""))</f>
        <v/>
      </c>
      <c r="AI2129" s="61" t="str">
        <f>IF(AND(AH2129&lt;&gt;"",E2129="Live"),_xlfn.XLOOKUP(_xlfn.TEXTJOIN(" vs ",,C2129:D2129),Calendar!G:G,Calendar!K:K),"")</f>
        <v/>
      </c>
      <c r="AJ2129" s="61" t="str">
        <f>IF(AND(K2129&lt;&gt;"Match of the Day",K2129&lt;&gt;"Match of the Day 2",K2129&lt;&gt;"Match of the Day Repeat"),"",1+MAX($AJ$10:AJ2128))</f>
        <v/>
      </c>
    </row>
    <row r="2130" spans="34:36" x14ac:dyDescent="0.35">
      <c r="AH2130" s="16" t="str">
        <f>IF(AND(B2130="Premier League",E2130="Live"),_xlfn.XLOOKUP(_xlfn.TEXTJOIN(" vs ",,C2130:D2130),Calendar!G:G,Calendar!B:B),IF(AND(B2130="Premier League",E2130="Highlights"),_xlfn.XLOOKUP(H2130,Calendar!O:O,Calendar!N:N,,-1),""))</f>
        <v/>
      </c>
      <c r="AI2130" s="61" t="str">
        <f>IF(AND(AH2130&lt;&gt;"",E2130="Live"),_xlfn.XLOOKUP(_xlfn.TEXTJOIN(" vs ",,C2130:D2130),Calendar!G:G,Calendar!K:K),"")</f>
        <v/>
      </c>
      <c r="AJ2130" s="61" t="str">
        <f>IF(AND(K2130&lt;&gt;"Match of the Day",K2130&lt;&gt;"Match of the Day 2",K2130&lt;&gt;"Match of the Day Repeat"),"",1+MAX($AJ$10:AJ2129))</f>
        <v/>
      </c>
    </row>
    <row r="2131" spans="34:36" x14ac:dyDescent="0.35">
      <c r="AH2131" s="16" t="str">
        <f>IF(AND(B2131="Premier League",E2131="Live"),_xlfn.XLOOKUP(_xlfn.TEXTJOIN(" vs ",,C2131:D2131),Calendar!G:G,Calendar!B:B),IF(AND(B2131="Premier League",E2131="Highlights"),_xlfn.XLOOKUP(H2131,Calendar!O:O,Calendar!N:N,,-1),""))</f>
        <v/>
      </c>
      <c r="AI2131" s="61" t="str">
        <f>IF(AND(AH2131&lt;&gt;"",E2131="Live"),_xlfn.XLOOKUP(_xlfn.TEXTJOIN(" vs ",,C2131:D2131),Calendar!G:G,Calendar!K:K),"")</f>
        <v/>
      </c>
      <c r="AJ2131" s="61" t="str">
        <f>IF(AND(K2131&lt;&gt;"Match of the Day",K2131&lt;&gt;"Match of the Day 2",K2131&lt;&gt;"Match of the Day Repeat"),"",1+MAX($AJ$10:AJ2130))</f>
        <v/>
      </c>
    </row>
    <row r="2132" spans="34:36" x14ac:dyDescent="0.35">
      <c r="AH2132" s="16" t="str">
        <f>IF(AND(B2132="Premier League",E2132="Live"),_xlfn.XLOOKUP(_xlfn.TEXTJOIN(" vs ",,C2132:D2132),Calendar!G:G,Calendar!B:B),IF(AND(B2132="Premier League",E2132="Highlights"),_xlfn.XLOOKUP(H2132,Calendar!O:O,Calendar!N:N,,-1),""))</f>
        <v/>
      </c>
      <c r="AI2132" s="61" t="str">
        <f>IF(AND(AH2132&lt;&gt;"",E2132="Live"),_xlfn.XLOOKUP(_xlfn.TEXTJOIN(" vs ",,C2132:D2132),Calendar!G:G,Calendar!K:K),"")</f>
        <v/>
      </c>
      <c r="AJ2132" s="61" t="str">
        <f>IF(AND(K2132&lt;&gt;"Match of the Day",K2132&lt;&gt;"Match of the Day 2",K2132&lt;&gt;"Match of the Day Repeat"),"",1+MAX($AJ$10:AJ2131))</f>
        <v/>
      </c>
    </row>
    <row r="2133" spans="34:36" x14ac:dyDescent="0.35">
      <c r="AH2133" s="16" t="str">
        <f>IF(AND(B2133="Premier League",E2133="Live"),_xlfn.XLOOKUP(_xlfn.TEXTJOIN(" vs ",,C2133:D2133),Calendar!G:G,Calendar!B:B),IF(AND(B2133="Premier League",E2133="Highlights"),_xlfn.XLOOKUP(H2133,Calendar!O:O,Calendar!N:N,,-1),""))</f>
        <v/>
      </c>
      <c r="AI2133" s="61" t="str">
        <f>IF(AND(AH2133&lt;&gt;"",E2133="Live"),_xlfn.XLOOKUP(_xlfn.TEXTJOIN(" vs ",,C2133:D2133),Calendar!G:G,Calendar!K:K),"")</f>
        <v/>
      </c>
      <c r="AJ2133" s="61" t="str">
        <f>IF(AND(K2133&lt;&gt;"Match of the Day",K2133&lt;&gt;"Match of the Day 2",K2133&lt;&gt;"Match of the Day Repeat"),"",1+MAX($AJ$10:AJ2132))</f>
        <v/>
      </c>
    </row>
    <row r="2134" spans="34:36" x14ac:dyDescent="0.35">
      <c r="AH2134" s="16" t="str">
        <f>IF(AND(B2134="Premier League",E2134="Live"),_xlfn.XLOOKUP(_xlfn.TEXTJOIN(" vs ",,C2134:D2134),Calendar!G:G,Calendar!B:B),IF(AND(B2134="Premier League",E2134="Highlights"),_xlfn.XLOOKUP(H2134,Calendar!O:O,Calendar!N:N,,-1),""))</f>
        <v/>
      </c>
      <c r="AI2134" s="61" t="str">
        <f>IF(AND(AH2134&lt;&gt;"",E2134="Live"),_xlfn.XLOOKUP(_xlfn.TEXTJOIN(" vs ",,C2134:D2134),Calendar!G:G,Calendar!K:K),"")</f>
        <v/>
      </c>
      <c r="AJ2134" s="61" t="str">
        <f>IF(AND(K2134&lt;&gt;"Match of the Day",K2134&lt;&gt;"Match of the Day 2",K2134&lt;&gt;"Match of the Day Repeat"),"",1+MAX($AJ$10:AJ2133))</f>
        <v/>
      </c>
    </row>
    <row r="2135" spans="34:36" x14ac:dyDescent="0.35">
      <c r="AH2135" s="16" t="str">
        <f>IF(AND(B2135="Premier League",E2135="Live"),_xlfn.XLOOKUP(_xlfn.TEXTJOIN(" vs ",,C2135:D2135),Calendar!G:G,Calendar!B:B),IF(AND(B2135="Premier League",E2135="Highlights"),_xlfn.XLOOKUP(H2135,Calendar!O:O,Calendar!N:N,,-1),""))</f>
        <v/>
      </c>
      <c r="AI2135" s="61" t="str">
        <f>IF(AND(AH2135&lt;&gt;"",E2135="Live"),_xlfn.XLOOKUP(_xlfn.TEXTJOIN(" vs ",,C2135:D2135),Calendar!G:G,Calendar!K:K),"")</f>
        <v/>
      </c>
      <c r="AJ2135" s="61" t="str">
        <f>IF(AND(K2135&lt;&gt;"Match of the Day",K2135&lt;&gt;"Match of the Day 2",K2135&lt;&gt;"Match of the Day Repeat"),"",1+MAX($AJ$10:AJ2134))</f>
        <v/>
      </c>
    </row>
    <row r="2136" spans="34:36" x14ac:dyDescent="0.35">
      <c r="AH2136" s="16" t="str">
        <f>IF(AND(B2136="Premier League",E2136="Live"),_xlfn.XLOOKUP(_xlfn.TEXTJOIN(" vs ",,C2136:D2136),Calendar!G:G,Calendar!B:B),IF(AND(B2136="Premier League",E2136="Highlights"),_xlfn.XLOOKUP(H2136,Calendar!O:O,Calendar!N:N,,-1),""))</f>
        <v/>
      </c>
      <c r="AI2136" s="61" t="str">
        <f>IF(AND(AH2136&lt;&gt;"",E2136="Live"),_xlfn.XLOOKUP(_xlfn.TEXTJOIN(" vs ",,C2136:D2136),Calendar!G:G,Calendar!K:K),"")</f>
        <v/>
      </c>
      <c r="AJ2136" s="61" t="str">
        <f>IF(AND(K2136&lt;&gt;"Match of the Day",K2136&lt;&gt;"Match of the Day 2",K2136&lt;&gt;"Match of the Day Repeat"),"",1+MAX($AJ$10:AJ2135))</f>
        <v/>
      </c>
    </row>
    <row r="2137" spans="34:36" x14ac:dyDescent="0.35">
      <c r="AH2137" s="16" t="str">
        <f>IF(AND(B2137="Premier League",E2137="Live"),_xlfn.XLOOKUP(_xlfn.TEXTJOIN(" vs ",,C2137:D2137),Calendar!G:G,Calendar!B:B),IF(AND(B2137="Premier League",E2137="Highlights"),_xlfn.XLOOKUP(H2137,Calendar!O:O,Calendar!N:N,,-1),""))</f>
        <v/>
      </c>
      <c r="AI2137" s="61" t="str">
        <f>IF(AND(AH2137&lt;&gt;"",E2137="Live"),_xlfn.XLOOKUP(_xlfn.TEXTJOIN(" vs ",,C2137:D2137),Calendar!G:G,Calendar!K:K),"")</f>
        <v/>
      </c>
      <c r="AJ2137" s="61" t="str">
        <f>IF(AND(K2137&lt;&gt;"Match of the Day",K2137&lt;&gt;"Match of the Day 2",K2137&lt;&gt;"Match of the Day Repeat"),"",1+MAX($AJ$10:AJ2136))</f>
        <v/>
      </c>
    </row>
    <row r="2138" spans="34:36" x14ac:dyDescent="0.35">
      <c r="AH2138" s="16" t="str">
        <f>IF(AND(B2138="Premier League",E2138="Live"),_xlfn.XLOOKUP(_xlfn.TEXTJOIN(" vs ",,C2138:D2138),Calendar!G:G,Calendar!B:B),IF(AND(B2138="Premier League",E2138="Highlights"),_xlfn.XLOOKUP(H2138,Calendar!O:O,Calendar!N:N,,-1),""))</f>
        <v/>
      </c>
      <c r="AI2138" s="61" t="str">
        <f>IF(AND(AH2138&lt;&gt;"",E2138="Live"),_xlfn.XLOOKUP(_xlfn.TEXTJOIN(" vs ",,C2138:D2138),Calendar!G:G,Calendar!K:K),"")</f>
        <v/>
      </c>
      <c r="AJ2138" s="61" t="str">
        <f>IF(AND(K2138&lt;&gt;"Match of the Day",K2138&lt;&gt;"Match of the Day 2",K2138&lt;&gt;"Match of the Day Repeat"),"",1+MAX($AJ$10:AJ2137))</f>
        <v/>
      </c>
    </row>
    <row r="2139" spans="34:36" x14ac:dyDescent="0.35">
      <c r="AH2139" s="16" t="str">
        <f>IF(AND(B2139="Premier League",E2139="Live"),_xlfn.XLOOKUP(_xlfn.TEXTJOIN(" vs ",,C2139:D2139),Calendar!G:G,Calendar!B:B),IF(AND(B2139="Premier League",E2139="Highlights"),_xlfn.XLOOKUP(H2139,Calendar!O:O,Calendar!N:N,,-1),""))</f>
        <v/>
      </c>
      <c r="AI2139" s="61" t="str">
        <f>IF(AND(AH2139&lt;&gt;"",E2139="Live"),_xlfn.XLOOKUP(_xlfn.TEXTJOIN(" vs ",,C2139:D2139),Calendar!G:G,Calendar!K:K),"")</f>
        <v/>
      </c>
      <c r="AJ2139" s="61" t="str">
        <f>IF(AND(K2139&lt;&gt;"Match of the Day",K2139&lt;&gt;"Match of the Day 2",K2139&lt;&gt;"Match of the Day Repeat"),"",1+MAX($AJ$10:AJ2138))</f>
        <v/>
      </c>
    </row>
    <row r="2140" spans="34:36" x14ac:dyDescent="0.35">
      <c r="AH2140" s="16" t="str">
        <f>IF(AND(B2140="Premier League",E2140="Live"),_xlfn.XLOOKUP(_xlfn.TEXTJOIN(" vs ",,C2140:D2140),Calendar!G:G,Calendar!B:B),IF(AND(B2140="Premier League",E2140="Highlights"),_xlfn.XLOOKUP(H2140,Calendar!O:O,Calendar!N:N,,-1),""))</f>
        <v/>
      </c>
      <c r="AI2140" s="61" t="str">
        <f>IF(AND(AH2140&lt;&gt;"",E2140="Live"),_xlfn.XLOOKUP(_xlfn.TEXTJOIN(" vs ",,C2140:D2140),Calendar!G:G,Calendar!K:K),"")</f>
        <v/>
      </c>
      <c r="AJ2140" s="61" t="str">
        <f>IF(AND(K2140&lt;&gt;"Match of the Day",K2140&lt;&gt;"Match of the Day 2",K2140&lt;&gt;"Match of the Day Repeat"),"",1+MAX($AJ$10:AJ2139))</f>
        <v/>
      </c>
    </row>
    <row r="2141" spans="34:36" x14ac:dyDescent="0.35">
      <c r="AH2141" s="16" t="str">
        <f>IF(AND(B2141="Premier League",E2141="Live"),_xlfn.XLOOKUP(_xlfn.TEXTJOIN(" vs ",,C2141:D2141),Calendar!G:G,Calendar!B:B),IF(AND(B2141="Premier League",E2141="Highlights"),_xlfn.XLOOKUP(H2141,Calendar!O:O,Calendar!N:N,,-1),""))</f>
        <v/>
      </c>
      <c r="AI2141" s="61" t="str">
        <f>IF(AND(AH2141&lt;&gt;"",E2141="Live"),_xlfn.XLOOKUP(_xlfn.TEXTJOIN(" vs ",,C2141:D2141),Calendar!G:G,Calendar!K:K),"")</f>
        <v/>
      </c>
      <c r="AJ2141" s="61" t="str">
        <f>IF(AND(K2141&lt;&gt;"Match of the Day",K2141&lt;&gt;"Match of the Day 2",K2141&lt;&gt;"Match of the Day Repeat"),"",1+MAX($AJ$10:AJ2140))</f>
        <v/>
      </c>
    </row>
    <row r="2142" spans="34:36" x14ac:dyDescent="0.35">
      <c r="AH2142" s="16" t="str">
        <f>IF(AND(B2142="Premier League",E2142="Live"),_xlfn.XLOOKUP(_xlfn.TEXTJOIN(" vs ",,C2142:D2142),Calendar!G:G,Calendar!B:B),IF(AND(B2142="Premier League",E2142="Highlights"),_xlfn.XLOOKUP(H2142,Calendar!O:O,Calendar!N:N,,-1),""))</f>
        <v/>
      </c>
      <c r="AI2142" s="61" t="str">
        <f>IF(AND(AH2142&lt;&gt;"",E2142="Live"),_xlfn.XLOOKUP(_xlfn.TEXTJOIN(" vs ",,C2142:D2142),Calendar!G:G,Calendar!K:K),"")</f>
        <v/>
      </c>
      <c r="AJ2142" s="61" t="str">
        <f>IF(AND(K2142&lt;&gt;"Match of the Day",K2142&lt;&gt;"Match of the Day 2",K2142&lt;&gt;"Match of the Day Repeat"),"",1+MAX($AJ$10:AJ2141))</f>
        <v/>
      </c>
    </row>
    <row r="2143" spans="34:36" x14ac:dyDescent="0.35">
      <c r="AH2143" s="16" t="str">
        <f>IF(AND(B2143="Premier League",E2143="Live"),_xlfn.XLOOKUP(_xlfn.TEXTJOIN(" vs ",,C2143:D2143),Calendar!G:G,Calendar!B:B),IF(AND(B2143="Premier League",E2143="Highlights"),_xlfn.XLOOKUP(H2143,Calendar!O:O,Calendar!N:N,,-1),""))</f>
        <v/>
      </c>
      <c r="AI2143" s="61" t="str">
        <f>IF(AND(AH2143&lt;&gt;"",E2143="Live"),_xlfn.XLOOKUP(_xlfn.TEXTJOIN(" vs ",,C2143:D2143),Calendar!G:G,Calendar!K:K),"")</f>
        <v/>
      </c>
      <c r="AJ2143" s="61" t="str">
        <f>IF(AND(K2143&lt;&gt;"Match of the Day",K2143&lt;&gt;"Match of the Day 2",K2143&lt;&gt;"Match of the Day Repeat"),"",1+MAX($AJ$10:AJ2142))</f>
        <v/>
      </c>
    </row>
    <row r="2144" spans="34:36" x14ac:dyDescent="0.35">
      <c r="AH2144" s="16" t="str">
        <f>IF(AND(B2144="Premier League",E2144="Live"),_xlfn.XLOOKUP(_xlfn.TEXTJOIN(" vs ",,C2144:D2144),Calendar!G:G,Calendar!B:B),IF(AND(B2144="Premier League",E2144="Highlights"),_xlfn.XLOOKUP(H2144,Calendar!O:O,Calendar!N:N,,-1),""))</f>
        <v/>
      </c>
      <c r="AI2144" s="61" t="str">
        <f>IF(AND(AH2144&lt;&gt;"",E2144="Live"),_xlfn.XLOOKUP(_xlfn.TEXTJOIN(" vs ",,C2144:D2144),Calendar!G:G,Calendar!K:K),"")</f>
        <v/>
      </c>
      <c r="AJ2144" s="61" t="str">
        <f>IF(AND(K2144&lt;&gt;"Match of the Day",K2144&lt;&gt;"Match of the Day 2",K2144&lt;&gt;"Match of the Day Repeat"),"",1+MAX($AJ$10:AJ2143))</f>
        <v/>
      </c>
    </row>
    <row r="2145" spans="34:36" x14ac:dyDescent="0.35">
      <c r="AH2145" s="16" t="str">
        <f>IF(AND(B2145="Premier League",E2145="Live"),_xlfn.XLOOKUP(_xlfn.TEXTJOIN(" vs ",,C2145:D2145),Calendar!G:G,Calendar!B:B),IF(AND(B2145="Premier League",E2145="Highlights"),_xlfn.XLOOKUP(H2145,Calendar!O:O,Calendar!N:N,,-1),""))</f>
        <v/>
      </c>
      <c r="AI2145" s="61" t="str">
        <f>IF(AND(AH2145&lt;&gt;"",E2145="Live"),_xlfn.XLOOKUP(_xlfn.TEXTJOIN(" vs ",,C2145:D2145),Calendar!G:G,Calendar!K:K),"")</f>
        <v/>
      </c>
      <c r="AJ2145" s="61" t="str">
        <f>IF(AND(K2145&lt;&gt;"Match of the Day",K2145&lt;&gt;"Match of the Day 2",K2145&lt;&gt;"Match of the Day Repeat"),"",1+MAX($AJ$10:AJ2144))</f>
        <v/>
      </c>
    </row>
    <row r="2146" spans="34:36" x14ac:dyDescent="0.35">
      <c r="AH2146" s="16" t="str">
        <f>IF(AND(B2146="Premier League",E2146="Live"),_xlfn.XLOOKUP(_xlfn.TEXTJOIN(" vs ",,C2146:D2146),Calendar!G:G,Calendar!B:B),IF(AND(B2146="Premier League",E2146="Highlights"),_xlfn.XLOOKUP(H2146,Calendar!O:O,Calendar!N:N,,-1),""))</f>
        <v/>
      </c>
      <c r="AI2146" s="61" t="str">
        <f>IF(AND(AH2146&lt;&gt;"",E2146="Live"),_xlfn.XLOOKUP(_xlfn.TEXTJOIN(" vs ",,C2146:D2146),Calendar!G:G,Calendar!K:K),"")</f>
        <v/>
      </c>
      <c r="AJ2146" s="61" t="str">
        <f>IF(AND(K2146&lt;&gt;"Match of the Day",K2146&lt;&gt;"Match of the Day 2",K2146&lt;&gt;"Match of the Day Repeat"),"",1+MAX($AJ$10:AJ2145))</f>
        <v/>
      </c>
    </row>
    <row r="2147" spans="34:36" x14ac:dyDescent="0.35">
      <c r="AH2147" s="16" t="str">
        <f>IF(AND(B2147="Premier League",E2147="Live"),_xlfn.XLOOKUP(_xlfn.TEXTJOIN(" vs ",,C2147:D2147),Calendar!G:G,Calendar!B:B),IF(AND(B2147="Premier League",E2147="Highlights"),_xlfn.XLOOKUP(H2147,Calendar!O:O,Calendar!N:N,,-1),""))</f>
        <v/>
      </c>
      <c r="AI2147" s="61" t="str">
        <f>IF(AND(AH2147&lt;&gt;"",E2147="Live"),_xlfn.XLOOKUP(_xlfn.TEXTJOIN(" vs ",,C2147:D2147),Calendar!G:G,Calendar!K:K),"")</f>
        <v/>
      </c>
      <c r="AJ2147" s="61" t="str">
        <f>IF(AND(K2147&lt;&gt;"Match of the Day",K2147&lt;&gt;"Match of the Day 2",K2147&lt;&gt;"Match of the Day Repeat"),"",1+MAX($AJ$10:AJ2146))</f>
        <v/>
      </c>
    </row>
    <row r="2148" spans="34:36" x14ac:dyDescent="0.35">
      <c r="AH2148" s="16" t="str">
        <f>IF(AND(B2148="Premier League",E2148="Live"),_xlfn.XLOOKUP(_xlfn.TEXTJOIN(" vs ",,C2148:D2148),Calendar!G:G,Calendar!B:B),IF(AND(B2148="Premier League",E2148="Highlights"),_xlfn.XLOOKUP(H2148,Calendar!O:O,Calendar!N:N,,-1),""))</f>
        <v/>
      </c>
      <c r="AI2148" s="61" t="str">
        <f>IF(AND(AH2148&lt;&gt;"",E2148="Live"),_xlfn.XLOOKUP(_xlfn.TEXTJOIN(" vs ",,C2148:D2148),Calendar!G:G,Calendar!K:K),"")</f>
        <v/>
      </c>
      <c r="AJ2148" s="61" t="str">
        <f>IF(AND(K2148&lt;&gt;"Match of the Day",K2148&lt;&gt;"Match of the Day 2",K2148&lt;&gt;"Match of the Day Repeat"),"",1+MAX($AJ$10:AJ2147))</f>
        <v/>
      </c>
    </row>
    <row r="2149" spans="34:36" x14ac:dyDescent="0.35">
      <c r="AH2149" s="16" t="str">
        <f>IF(AND(B2149="Premier League",E2149="Live"),_xlfn.XLOOKUP(_xlfn.TEXTJOIN(" vs ",,C2149:D2149),Calendar!G:G,Calendar!B:B),IF(AND(B2149="Premier League",E2149="Highlights"),_xlfn.XLOOKUP(H2149,Calendar!O:O,Calendar!N:N,,-1),""))</f>
        <v/>
      </c>
      <c r="AI2149" s="61" t="str">
        <f>IF(AND(AH2149&lt;&gt;"",E2149="Live"),_xlfn.XLOOKUP(_xlfn.TEXTJOIN(" vs ",,C2149:D2149),Calendar!G:G,Calendar!K:K),"")</f>
        <v/>
      </c>
      <c r="AJ2149" s="61" t="str">
        <f>IF(AND(K2149&lt;&gt;"Match of the Day",K2149&lt;&gt;"Match of the Day 2",K2149&lt;&gt;"Match of the Day Repeat"),"",1+MAX($AJ$10:AJ2148))</f>
        <v/>
      </c>
    </row>
    <row r="2150" spans="34:36" x14ac:dyDescent="0.35">
      <c r="AH2150" s="16" t="str">
        <f>IF(AND(B2150="Premier League",E2150="Live"),_xlfn.XLOOKUP(_xlfn.TEXTJOIN(" vs ",,C2150:D2150),Calendar!G:G,Calendar!B:B),IF(AND(B2150="Premier League",E2150="Highlights"),_xlfn.XLOOKUP(H2150,Calendar!O:O,Calendar!N:N,,-1),""))</f>
        <v/>
      </c>
      <c r="AI2150" s="61" t="str">
        <f>IF(AND(AH2150&lt;&gt;"",E2150="Live"),_xlfn.XLOOKUP(_xlfn.TEXTJOIN(" vs ",,C2150:D2150),Calendar!G:G,Calendar!K:K),"")</f>
        <v/>
      </c>
      <c r="AJ2150" s="61" t="str">
        <f>IF(AND(K2150&lt;&gt;"Match of the Day",K2150&lt;&gt;"Match of the Day 2",K2150&lt;&gt;"Match of the Day Repeat"),"",1+MAX($AJ$10:AJ2149))</f>
        <v/>
      </c>
    </row>
    <row r="2151" spans="34:36" x14ac:dyDescent="0.35">
      <c r="AH2151" s="16" t="str">
        <f>IF(AND(B2151="Premier League",E2151="Live"),_xlfn.XLOOKUP(_xlfn.TEXTJOIN(" vs ",,C2151:D2151),Calendar!G:G,Calendar!B:B),IF(AND(B2151="Premier League",E2151="Highlights"),_xlfn.XLOOKUP(H2151,Calendar!O:O,Calendar!N:N,,-1),""))</f>
        <v/>
      </c>
      <c r="AI2151" s="61" t="str">
        <f>IF(AND(AH2151&lt;&gt;"",E2151="Live"),_xlfn.XLOOKUP(_xlfn.TEXTJOIN(" vs ",,C2151:D2151),Calendar!G:G,Calendar!K:K),"")</f>
        <v/>
      </c>
      <c r="AJ2151" s="61" t="str">
        <f>IF(AND(K2151&lt;&gt;"Match of the Day",K2151&lt;&gt;"Match of the Day 2",K2151&lt;&gt;"Match of the Day Repeat"),"",1+MAX($AJ$10:AJ2150))</f>
        <v/>
      </c>
    </row>
    <row r="2152" spans="34:36" x14ac:dyDescent="0.35">
      <c r="AH2152" s="16" t="str">
        <f>IF(AND(B2152="Premier League",E2152="Live"),_xlfn.XLOOKUP(_xlfn.TEXTJOIN(" vs ",,C2152:D2152),Calendar!G:G,Calendar!B:B),IF(AND(B2152="Premier League",E2152="Highlights"),_xlfn.XLOOKUP(H2152,Calendar!O:O,Calendar!N:N,,-1),""))</f>
        <v/>
      </c>
      <c r="AI2152" s="61" t="str">
        <f>IF(AND(AH2152&lt;&gt;"",E2152="Live"),_xlfn.XLOOKUP(_xlfn.TEXTJOIN(" vs ",,C2152:D2152),Calendar!G:G,Calendar!K:K),"")</f>
        <v/>
      </c>
      <c r="AJ2152" s="61" t="str">
        <f>IF(AND(K2152&lt;&gt;"Match of the Day",K2152&lt;&gt;"Match of the Day 2",K2152&lt;&gt;"Match of the Day Repeat"),"",1+MAX($AJ$10:AJ2151))</f>
        <v/>
      </c>
    </row>
    <row r="2153" spans="34:36" x14ac:dyDescent="0.35">
      <c r="AH2153" s="16" t="str">
        <f>IF(AND(B2153="Premier League",E2153="Live"),_xlfn.XLOOKUP(_xlfn.TEXTJOIN(" vs ",,C2153:D2153),Calendar!G:G,Calendar!B:B),IF(AND(B2153="Premier League",E2153="Highlights"),_xlfn.XLOOKUP(H2153,Calendar!O:O,Calendar!N:N,,-1),""))</f>
        <v/>
      </c>
      <c r="AI2153" s="61" t="str">
        <f>IF(AND(AH2153&lt;&gt;"",E2153="Live"),_xlfn.XLOOKUP(_xlfn.TEXTJOIN(" vs ",,C2153:D2153),Calendar!G:G,Calendar!K:K),"")</f>
        <v/>
      </c>
      <c r="AJ2153" s="61" t="str">
        <f>IF(AND(K2153&lt;&gt;"Match of the Day",K2153&lt;&gt;"Match of the Day 2",K2153&lt;&gt;"Match of the Day Repeat"),"",1+MAX($AJ$10:AJ2152))</f>
        <v/>
      </c>
    </row>
    <row r="2154" spans="34:36" x14ac:dyDescent="0.35">
      <c r="AH2154" s="16" t="str">
        <f>IF(AND(B2154="Premier League",E2154="Live"),_xlfn.XLOOKUP(_xlfn.TEXTJOIN(" vs ",,C2154:D2154),Calendar!G:G,Calendar!B:B),IF(AND(B2154="Premier League",E2154="Highlights"),_xlfn.XLOOKUP(H2154,Calendar!O:O,Calendar!N:N,,-1),""))</f>
        <v/>
      </c>
      <c r="AI2154" s="61" t="str">
        <f>IF(AND(AH2154&lt;&gt;"",E2154="Live"),_xlfn.XLOOKUP(_xlfn.TEXTJOIN(" vs ",,C2154:D2154),Calendar!G:G,Calendar!K:K),"")</f>
        <v/>
      </c>
      <c r="AJ2154" s="61" t="str">
        <f>IF(AND(K2154&lt;&gt;"Match of the Day",K2154&lt;&gt;"Match of the Day 2",K2154&lt;&gt;"Match of the Day Repeat"),"",1+MAX($AJ$10:AJ2153))</f>
        <v/>
      </c>
    </row>
    <row r="2155" spans="34:36" x14ac:dyDescent="0.35">
      <c r="AH2155" s="16" t="str">
        <f>IF(AND(B2155="Premier League",E2155="Live"),_xlfn.XLOOKUP(_xlfn.TEXTJOIN(" vs ",,C2155:D2155),Calendar!G:G,Calendar!B:B),IF(AND(B2155="Premier League",E2155="Highlights"),_xlfn.XLOOKUP(H2155,Calendar!O:O,Calendar!N:N,,-1),""))</f>
        <v/>
      </c>
      <c r="AI2155" s="61" t="str">
        <f>IF(AND(AH2155&lt;&gt;"",E2155="Live"),_xlfn.XLOOKUP(_xlfn.TEXTJOIN(" vs ",,C2155:D2155),Calendar!G:G,Calendar!K:K),"")</f>
        <v/>
      </c>
      <c r="AJ2155" s="61" t="str">
        <f>IF(AND(K2155&lt;&gt;"Match of the Day",K2155&lt;&gt;"Match of the Day 2",K2155&lt;&gt;"Match of the Day Repeat"),"",1+MAX($AJ$10:AJ2154))</f>
        <v/>
      </c>
    </row>
    <row r="2156" spans="34:36" x14ac:dyDescent="0.35">
      <c r="AH2156" s="16" t="str">
        <f>IF(AND(B2156="Premier League",E2156="Live"),_xlfn.XLOOKUP(_xlfn.TEXTJOIN(" vs ",,C2156:D2156),Calendar!G:G,Calendar!B:B),IF(AND(B2156="Premier League",E2156="Highlights"),_xlfn.XLOOKUP(H2156,Calendar!O:O,Calendar!N:N,,-1),""))</f>
        <v/>
      </c>
      <c r="AI2156" s="61" t="str">
        <f>IF(AND(AH2156&lt;&gt;"",E2156="Live"),_xlfn.XLOOKUP(_xlfn.TEXTJOIN(" vs ",,C2156:D2156),Calendar!G:G,Calendar!K:K),"")</f>
        <v/>
      </c>
      <c r="AJ2156" s="61" t="str">
        <f>IF(AND(K2156&lt;&gt;"Match of the Day",K2156&lt;&gt;"Match of the Day 2",K2156&lt;&gt;"Match of the Day Repeat"),"",1+MAX($AJ$10:AJ2155))</f>
        <v/>
      </c>
    </row>
    <row r="2157" spans="34:36" x14ac:dyDescent="0.35">
      <c r="AH2157" s="16" t="str">
        <f>IF(AND(B2157="Premier League",E2157="Live"),_xlfn.XLOOKUP(_xlfn.TEXTJOIN(" vs ",,C2157:D2157),Calendar!G:G,Calendar!B:B),IF(AND(B2157="Premier League",E2157="Highlights"),_xlfn.XLOOKUP(H2157,Calendar!O:O,Calendar!N:N,,-1),""))</f>
        <v/>
      </c>
      <c r="AI2157" s="61" t="str">
        <f>IF(AND(AH2157&lt;&gt;"",E2157="Live"),_xlfn.XLOOKUP(_xlfn.TEXTJOIN(" vs ",,C2157:D2157),Calendar!G:G,Calendar!K:K),"")</f>
        <v/>
      </c>
      <c r="AJ2157" s="61" t="str">
        <f>IF(AND(K2157&lt;&gt;"Match of the Day",K2157&lt;&gt;"Match of the Day 2",K2157&lt;&gt;"Match of the Day Repeat"),"",1+MAX($AJ$10:AJ2156))</f>
        <v/>
      </c>
    </row>
    <row r="2158" spans="34:36" x14ac:dyDescent="0.35">
      <c r="AH2158" s="16" t="str">
        <f>IF(AND(B2158="Premier League",E2158="Live"),_xlfn.XLOOKUP(_xlfn.TEXTJOIN(" vs ",,C2158:D2158),Calendar!G:G,Calendar!B:B),IF(AND(B2158="Premier League",E2158="Highlights"),_xlfn.XLOOKUP(H2158,Calendar!O:O,Calendar!N:N,,-1),""))</f>
        <v/>
      </c>
      <c r="AI2158" s="61" t="str">
        <f>IF(AND(AH2158&lt;&gt;"",E2158="Live"),_xlfn.XLOOKUP(_xlfn.TEXTJOIN(" vs ",,C2158:D2158),Calendar!G:G,Calendar!K:K),"")</f>
        <v/>
      </c>
      <c r="AJ2158" s="61" t="str">
        <f>IF(AND(K2158&lt;&gt;"Match of the Day",K2158&lt;&gt;"Match of the Day 2",K2158&lt;&gt;"Match of the Day Repeat"),"",1+MAX($AJ$10:AJ2157))</f>
        <v/>
      </c>
    </row>
    <row r="2159" spans="34:36" x14ac:dyDescent="0.35">
      <c r="AH2159" s="16" t="str">
        <f>IF(AND(B2159="Premier League",E2159="Live"),_xlfn.XLOOKUP(_xlfn.TEXTJOIN(" vs ",,C2159:D2159),Calendar!G:G,Calendar!B:B),IF(AND(B2159="Premier League",E2159="Highlights"),_xlfn.XLOOKUP(H2159,Calendar!O:O,Calendar!N:N,,-1),""))</f>
        <v/>
      </c>
      <c r="AI2159" s="61" t="str">
        <f>IF(AND(AH2159&lt;&gt;"",E2159="Live"),_xlfn.XLOOKUP(_xlfn.TEXTJOIN(" vs ",,C2159:D2159),Calendar!G:G,Calendar!K:K),"")</f>
        <v/>
      </c>
      <c r="AJ2159" s="61" t="str">
        <f>IF(AND(K2159&lt;&gt;"Match of the Day",K2159&lt;&gt;"Match of the Day 2",K2159&lt;&gt;"Match of the Day Repeat"),"",1+MAX($AJ$10:AJ2158))</f>
        <v/>
      </c>
    </row>
    <row r="2160" spans="34:36" x14ac:dyDescent="0.35">
      <c r="AH2160" s="16" t="str">
        <f>IF(AND(B2160="Premier League",E2160="Live"),_xlfn.XLOOKUP(_xlfn.TEXTJOIN(" vs ",,C2160:D2160),Calendar!G:G,Calendar!B:B),IF(AND(B2160="Premier League",E2160="Highlights"),_xlfn.XLOOKUP(H2160,Calendar!O:O,Calendar!N:N,,-1),""))</f>
        <v/>
      </c>
      <c r="AI2160" s="61" t="str">
        <f>IF(AND(AH2160&lt;&gt;"",E2160="Live"),_xlfn.XLOOKUP(_xlfn.TEXTJOIN(" vs ",,C2160:D2160),Calendar!G:G,Calendar!K:K),"")</f>
        <v/>
      </c>
      <c r="AJ2160" s="61" t="str">
        <f>IF(AND(K2160&lt;&gt;"Match of the Day",K2160&lt;&gt;"Match of the Day 2",K2160&lt;&gt;"Match of the Day Repeat"),"",1+MAX($AJ$10:AJ2159))</f>
        <v/>
      </c>
    </row>
    <row r="2161" spans="34:36" x14ac:dyDescent="0.35">
      <c r="AH2161" s="16" t="str">
        <f>IF(AND(B2161="Premier League",E2161="Live"),_xlfn.XLOOKUP(_xlfn.TEXTJOIN(" vs ",,C2161:D2161),Calendar!G:G,Calendar!B:B),IF(AND(B2161="Premier League",E2161="Highlights"),_xlfn.XLOOKUP(H2161,Calendar!O:O,Calendar!N:N,,-1),""))</f>
        <v/>
      </c>
      <c r="AI2161" s="61" t="str">
        <f>IF(AND(AH2161&lt;&gt;"",E2161="Live"),_xlfn.XLOOKUP(_xlfn.TEXTJOIN(" vs ",,C2161:D2161),Calendar!G:G,Calendar!K:K),"")</f>
        <v/>
      </c>
      <c r="AJ2161" s="61" t="str">
        <f>IF(AND(K2161&lt;&gt;"Match of the Day",K2161&lt;&gt;"Match of the Day 2",K2161&lt;&gt;"Match of the Day Repeat"),"",1+MAX($AJ$10:AJ2160))</f>
        <v/>
      </c>
    </row>
    <row r="2162" spans="34:36" x14ac:dyDescent="0.35">
      <c r="AH2162" s="16" t="str">
        <f>IF(AND(B2162="Premier League",E2162="Live"),_xlfn.XLOOKUP(_xlfn.TEXTJOIN(" vs ",,C2162:D2162),Calendar!G:G,Calendar!B:B),IF(AND(B2162="Premier League",E2162="Highlights"),_xlfn.XLOOKUP(H2162,Calendar!O:O,Calendar!N:N,,-1),""))</f>
        <v/>
      </c>
      <c r="AI2162" s="61" t="str">
        <f>IF(AND(AH2162&lt;&gt;"",E2162="Live"),_xlfn.XLOOKUP(_xlfn.TEXTJOIN(" vs ",,C2162:D2162),Calendar!G:G,Calendar!K:K),"")</f>
        <v/>
      </c>
      <c r="AJ2162" s="61" t="str">
        <f>IF(AND(K2162&lt;&gt;"Match of the Day",K2162&lt;&gt;"Match of the Day 2",K2162&lt;&gt;"Match of the Day Repeat"),"",1+MAX($AJ$10:AJ2161))</f>
        <v/>
      </c>
    </row>
    <row r="2163" spans="34:36" x14ac:dyDescent="0.35">
      <c r="AH2163" s="16" t="str">
        <f>IF(AND(B2163="Premier League",E2163="Live"),_xlfn.XLOOKUP(_xlfn.TEXTJOIN(" vs ",,C2163:D2163),Calendar!G:G,Calendar!B:B),IF(AND(B2163="Premier League",E2163="Highlights"),_xlfn.XLOOKUP(H2163,Calendar!O:O,Calendar!N:N,,-1),""))</f>
        <v/>
      </c>
      <c r="AI2163" s="61" t="str">
        <f>IF(AND(AH2163&lt;&gt;"",E2163="Live"),_xlfn.XLOOKUP(_xlfn.TEXTJOIN(" vs ",,C2163:D2163),Calendar!G:G,Calendar!K:K),"")</f>
        <v/>
      </c>
      <c r="AJ2163" s="61" t="str">
        <f>IF(AND(K2163&lt;&gt;"Match of the Day",K2163&lt;&gt;"Match of the Day 2",K2163&lt;&gt;"Match of the Day Repeat"),"",1+MAX($AJ$10:AJ2162))</f>
        <v/>
      </c>
    </row>
    <row r="2164" spans="34:36" x14ac:dyDescent="0.35">
      <c r="AH2164" s="16" t="str">
        <f>IF(AND(B2164="Premier League",E2164="Live"),_xlfn.XLOOKUP(_xlfn.TEXTJOIN(" vs ",,C2164:D2164),Calendar!G:G,Calendar!B:B),IF(AND(B2164="Premier League",E2164="Highlights"),_xlfn.XLOOKUP(H2164,Calendar!O:O,Calendar!N:N,,-1),""))</f>
        <v/>
      </c>
      <c r="AI2164" s="61" t="str">
        <f>IF(AND(AH2164&lt;&gt;"",E2164="Live"),_xlfn.XLOOKUP(_xlfn.TEXTJOIN(" vs ",,C2164:D2164),Calendar!G:G,Calendar!K:K),"")</f>
        <v/>
      </c>
      <c r="AJ2164" s="61" t="str">
        <f>IF(AND(K2164&lt;&gt;"Match of the Day",K2164&lt;&gt;"Match of the Day 2",K2164&lt;&gt;"Match of the Day Repeat"),"",1+MAX($AJ$10:AJ2163))</f>
        <v/>
      </c>
    </row>
    <row r="2165" spans="34:36" x14ac:dyDescent="0.35">
      <c r="AH2165" s="16" t="str">
        <f>IF(AND(B2165="Premier League",E2165="Live"),_xlfn.XLOOKUP(_xlfn.TEXTJOIN(" vs ",,C2165:D2165),Calendar!G:G,Calendar!B:B),IF(AND(B2165="Premier League",E2165="Highlights"),_xlfn.XLOOKUP(H2165,Calendar!O:O,Calendar!N:N,,-1),""))</f>
        <v/>
      </c>
      <c r="AI2165" s="61" t="str">
        <f>IF(AND(AH2165&lt;&gt;"",E2165="Live"),_xlfn.XLOOKUP(_xlfn.TEXTJOIN(" vs ",,C2165:D2165),Calendar!G:G,Calendar!K:K),"")</f>
        <v/>
      </c>
      <c r="AJ2165" s="61" t="str">
        <f>IF(AND(K2165&lt;&gt;"Match of the Day",K2165&lt;&gt;"Match of the Day 2",K2165&lt;&gt;"Match of the Day Repeat"),"",1+MAX($AJ$10:AJ2164))</f>
        <v/>
      </c>
    </row>
    <row r="2166" spans="34:36" x14ac:dyDescent="0.35">
      <c r="AH2166" s="16" t="str">
        <f>IF(AND(B2166="Premier League",E2166="Live"),_xlfn.XLOOKUP(_xlfn.TEXTJOIN(" vs ",,C2166:D2166),Calendar!G:G,Calendar!B:B),IF(AND(B2166="Premier League",E2166="Highlights"),_xlfn.XLOOKUP(H2166,Calendar!O:O,Calendar!N:N,,-1),""))</f>
        <v/>
      </c>
      <c r="AI2166" s="61" t="str">
        <f>IF(AND(AH2166&lt;&gt;"",E2166="Live"),_xlfn.XLOOKUP(_xlfn.TEXTJOIN(" vs ",,C2166:D2166),Calendar!G:G,Calendar!K:K),"")</f>
        <v/>
      </c>
      <c r="AJ2166" s="61" t="str">
        <f>IF(AND(K2166&lt;&gt;"Match of the Day",K2166&lt;&gt;"Match of the Day 2",K2166&lt;&gt;"Match of the Day Repeat"),"",1+MAX($AJ$10:AJ2165))</f>
        <v/>
      </c>
    </row>
    <row r="2167" spans="34:36" x14ac:dyDescent="0.35">
      <c r="AH2167" s="16" t="str">
        <f>IF(AND(B2167="Premier League",E2167="Live"),_xlfn.XLOOKUP(_xlfn.TEXTJOIN(" vs ",,C2167:D2167),Calendar!G:G,Calendar!B:B),IF(AND(B2167="Premier League",E2167="Highlights"),_xlfn.XLOOKUP(H2167,Calendar!O:O,Calendar!N:N,,-1),""))</f>
        <v/>
      </c>
      <c r="AI2167" s="61" t="str">
        <f>IF(AND(AH2167&lt;&gt;"",E2167="Live"),_xlfn.XLOOKUP(_xlfn.TEXTJOIN(" vs ",,C2167:D2167),Calendar!G:G,Calendar!K:K),"")</f>
        <v/>
      </c>
      <c r="AJ2167" s="61" t="str">
        <f>IF(AND(K2167&lt;&gt;"Match of the Day",K2167&lt;&gt;"Match of the Day 2",K2167&lt;&gt;"Match of the Day Repeat"),"",1+MAX($AJ$10:AJ2166))</f>
        <v/>
      </c>
    </row>
    <row r="2168" spans="34:36" x14ac:dyDescent="0.35">
      <c r="AH2168" s="16" t="str">
        <f>IF(AND(B2168="Premier League",E2168="Live"),_xlfn.XLOOKUP(_xlfn.TEXTJOIN(" vs ",,C2168:D2168),Calendar!G:G,Calendar!B:B),IF(AND(B2168="Premier League",E2168="Highlights"),_xlfn.XLOOKUP(H2168,Calendar!O:O,Calendar!N:N,,-1),""))</f>
        <v/>
      </c>
      <c r="AI2168" s="61" t="str">
        <f>IF(AND(AH2168&lt;&gt;"",E2168="Live"),_xlfn.XLOOKUP(_xlfn.TEXTJOIN(" vs ",,C2168:D2168),Calendar!G:G,Calendar!K:K),"")</f>
        <v/>
      </c>
      <c r="AJ2168" s="61" t="str">
        <f>IF(AND(K2168&lt;&gt;"Match of the Day",K2168&lt;&gt;"Match of the Day 2",K2168&lt;&gt;"Match of the Day Repeat"),"",1+MAX($AJ$10:AJ2167))</f>
        <v/>
      </c>
    </row>
    <row r="2169" spans="34:36" x14ac:dyDescent="0.35">
      <c r="AH2169" s="16" t="str">
        <f>IF(AND(B2169="Premier League",E2169="Live"),_xlfn.XLOOKUP(_xlfn.TEXTJOIN(" vs ",,C2169:D2169),Calendar!G:G,Calendar!B:B),IF(AND(B2169="Premier League",E2169="Highlights"),_xlfn.XLOOKUP(H2169,Calendar!O:O,Calendar!N:N,,-1),""))</f>
        <v/>
      </c>
      <c r="AI2169" s="61" t="str">
        <f>IF(AND(AH2169&lt;&gt;"",E2169="Live"),_xlfn.XLOOKUP(_xlfn.TEXTJOIN(" vs ",,C2169:D2169),Calendar!G:G,Calendar!K:K),"")</f>
        <v/>
      </c>
      <c r="AJ2169" s="61" t="str">
        <f>IF(AND(K2169&lt;&gt;"Match of the Day",K2169&lt;&gt;"Match of the Day 2",K2169&lt;&gt;"Match of the Day Repeat"),"",1+MAX($AJ$10:AJ2168))</f>
        <v/>
      </c>
    </row>
    <row r="2170" spans="34:36" x14ac:dyDescent="0.35">
      <c r="AH2170" s="16" t="str">
        <f>IF(AND(B2170="Premier League",E2170="Live"),_xlfn.XLOOKUP(_xlfn.TEXTJOIN(" vs ",,C2170:D2170),Calendar!G:G,Calendar!B:B),IF(AND(B2170="Premier League",E2170="Highlights"),_xlfn.XLOOKUP(H2170,Calendar!O:O,Calendar!N:N,,-1),""))</f>
        <v/>
      </c>
      <c r="AI2170" s="61" t="str">
        <f>IF(AND(AH2170&lt;&gt;"",E2170="Live"),_xlfn.XLOOKUP(_xlfn.TEXTJOIN(" vs ",,C2170:D2170),Calendar!G:G,Calendar!K:K),"")</f>
        <v/>
      </c>
      <c r="AJ2170" s="61" t="str">
        <f>IF(AND(K2170&lt;&gt;"Match of the Day",K2170&lt;&gt;"Match of the Day 2",K2170&lt;&gt;"Match of the Day Repeat"),"",1+MAX($AJ$10:AJ2169))</f>
        <v/>
      </c>
    </row>
    <row r="2171" spans="34:36" x14ac:dyDescent="0.35">
      <c r="AH2171" s="16" t="str">
        <f>IF(AND(B2171="Premier League",E2171="Live"),_xlfn.XLOOKUP(_xlfn.TEXTJOIN(" vs ",,C2171:D2171),Calendar!G:G,Calendar!B:B),IF(AND(B2171="Premier League",E2171="Highlights"),_xlfn.XLOOKUP(H2171,Calendar!O:O,Calendar!N:N,,-1),""))</f>
        <v/>
      </c>
      <c r="AI2171" s="61" t="str">
        <f>IF(AND(AH2171&lt;&gt;"",E2171="Live"),_xlfn.XLOOKUP(_xlfn.TEXTJOIN(" vs ",,C2171:D2171),Calendar!G:G,Calendar!K:K),"")</f>
        <v/>
      </c>
      <c r="AJ2171" s="61" t="str">
        <f>IF(AND(K2171&lt;&gt;"Match of the Day",K2171&lt;&gt;"Match of the Day 2",K2171&lt;&gt;"Match of the Day Repeat"),"",1+MAX($AJ$10:AJ2170))</f>
        <v/>
      </c>
    </row>
    <row r="2172" spans="34:36" x14ac:dyDescent="0.35">
      <c r="AH2172" s="16" t="str">
        <f>IF(AND(B2172="Premier League",E2172="Live"),_xlfn.XLOOKUP(_xlfn.TEXTJOIN(" vs ",,C2172:D2172),Calendar!G:G,Calendar!B:B),IF(AND(B2172="Premier League",E2172="Highlights"),_xlfn.XLOOKUP(H2172,Calendar!O:O,Calendar!N:N,,-1),""))</f>
        <v/>
      </c>
      <c r="AI2172" s="61" t="str">
        <f>IF(AND(AH2172&lt;&gt;"",E2172="Live"),_xlfn.XLOOKUP(_xlfn.TEXTJOIN(" vs ",,C2172:D2172),Calendar!G:G,Calendar!K:K),"")</f>
        <v/>
      </c>
      <c r="AJ2172" s="61" t="str">
        <f>IF(AND(K2172&lt;&gt;"Match of the Day",K2172&lt;&gt;"Match of the Day 2",K2172&lt;&gt;"Match of the Day Repeat"),"",1+MAX($AJ$10:AJ2171))</f>
        <v/>
      </c>
    </row>
    <row r="2173" spans="34:36" x14ac:dyDescent="0.35">
      <c r="AH2173" s="16" t="str">
        <f>IF(AND(B2173="Premier League",E2173="Live"),_xlfn.XLOOKUP(_xlfn.TEXTJOIN(" vs ",,C2173:D2173),Calendar!G:G,Calendar!B:B),IF(AND(B2173="Premier League",E2173="Highlights"),_xlfn.XLOOKUP(H2173,Calendar!O:O,Calendar!N:N,,-1),""))</f>
        <v/>
      </c>
      <c r="AI2173" s="61" t="str">
        <f>IF(AND(AH2173&lt;&gt;"",E2173="Live"),_xlfn.XLOOKUP(_xlfn.TEXTJOIN(" vs ",,C2173:D2173),Calendar!G:G,Calendar!K:K),"")</f>
        <v/>
      </c>
      <c r="AJ2173" s="61" t="str">
        <f>IF(AND(K2173&lt;&gt;"Match of the Day",K2173&lt;&gt;"Match of the Day 2",K2173&lt;&gt;"Match of the Day Repeat"),"",1+MAX($AJ$10:AJ2172))</f>
        <v/>
      </c>
    </row>
    <row r="2174" spans="34:36" x14ac:dyDescent="0.35">
      <c r="AH2174" s="16" t="str">
        <f>IF(AND(B2174="Premier League",E2174="Live"),_xlfn.XLOOKUP(_xlfn.TEXTJOIN(" vs ",,C2174:D2174),Calendar!G:G,Calendar!B:B),IF(AND(B2174="Premier League",E2174="Highlights"),_xlfn.XLOOKUP(H2174,Calendar!O:O,Calendar!N:N,,-1),""))</f>
        <v/>
      </c>
      <c r="AI2174" s="61" t="str">
        <f>IF(AND(AH2174&lt;&gt;"",E2174="Live"),_xlfn.XLOOKUP(_xlfn.TEXTJOIN(" vs ",,C2174:D2174),Calendar!G:G,Calendar!K:K),"")</f>
        <v/>
      </c>
      <c r="AJ2174" s="61" t="str">
        <f>IF(AND(K2174&lt;&gt;"Match of the Day",K2174&lt;&gt;"Match of the Day 2",K2174&lt;&gt;"Match of the Day Repeat"),"",1+MAX($AJ$10:AJ2173))</f>
        <v/>
      </c>
    </row>
    <row r="2175" spans="34:36" x14ac:dyDescent="0.35">
      <c r="AH2175" s="16" t="str">
        <f>IF(AND(B2175="Premier League",E2175="Live"),_xlfn.XLOOKUP(_xlfn.TEXTJOIN(" vs ",,C2175:D2175),Calendar!G:G,Calendar!B:B),IF(AND(B2175="Premier League",E2175="Highlights"),_xlfn.XLOOKUP(H2175,Calendar!O:O,Calendar!N:N,,-1),""))</f>
        <v/>
      </c>
      <c r="AI2175" s="61" t="str">
        <f>IF(AND(AH2175&lt;&gt;"",E2175="Live"),_xlfn.XLOOKUP(_xlfn.TEXTJOIN(" vs ",,C2175:D2175),Calendar!G:G,Calendar!K:K),"")</f>
        <v/>
      </c>
      <c r="AJ2175" s="61" t="str">
        <f>IF(AND(K2175&lt;&gt;"Match of the Day",K2175&lt;&gt;"Match of the Day 2",K2175&lt;&gt;"Match of the Day Repeat"),"",1+MAX($AJ$10:AJ2174))</f>
        <v/>
      </c>
    </row>
    <row r="2176" spans="34:36" x14ac:dyDescent="0.35">
      <c r="AH2176" s="16" t="str">
        <f>IF(AND(B2176="Premier League",E2176="Live"),_xlfn.XLOOKUP(_xlfn.TEXTJOIN(" vs ",,C2176:D2176),Calendar!G:G,Calendar!B:B),IF(AND(B2176="Premier League",E2176="Highlights"),_xlfn.XLOOKUP(H2176,Calendar!O:O,Calendar!N:N,,-1),""))</f>
        <v/>
      </c>
      <c r="AI2176" s="61" t="str">
        <f>IF(AND(AH2176&lt;&gt;"",E2176="Live"),_xlfn.XLOOKUP(_xlfn.TEXTJOIN(" vs ",,C2176:D2176),Calendar!G:G,Calendar!K:K),"")</f>
        <v/>
      </c>
      <c r="AJ2176" s="61" t="str">
        <f>IF(AND(K2176&lt;&gt;"Match of the Day",K2176&lt;&gt;"Match of the Day 2",K2176&lt;&gt;"Match of the Day Repeat"),"",1+MAX($AJ$10:AJ2175))</f>
        <v/>
      </c>
    </row>
    <row r="2177" spans="34:36" x14ac:dyDescent="0.35">
      <c r="AH2177" s="16" t="str">
        <f>IF(AND(B2177="Premier League",E2177="Live"),_xlfn.XLOOKUP(_xlfn.TEXTJOIN(" vs ",,C2177:D2177),Calendar!G:G,Calendar!B:B),IF(AND(B2177="Premier League",E2177="Highlights"),_xlfn.XLOOKUP(H2177,Calendar!O:O,Calendar!N:N,,-1),""))</f>
        <v/>
      </c>
      <c r="AI2177" s="61" t="str">
        <f>IF(AND(AH2177&lt;&gt;"",E2177="Live"),_xlfn.XLOOKUP(_xlfn.TEXTJOIN(" vs ",,C2177:D2177),Calendar!G:G,Calendar!K:K),"")</f>
        <v/>
      </c>
      <c r="AJ2177" s="61" t="str">
        <f>IF(AND(K2177&lt;&gt;"Match of the Day",K2177&lt;&gt;"Match of the Day 2",K2177&lt;&gt;"Match of the Day Repeat"),"",1+MAX($AJ$10:AJ2176))</f>
        <v/>
      </c>
    </row>
    <row r="2178" spans="34:36" x14ac:dyDescent="0.35">
      <c r="AH2178" s="16" t="str">
        <f>IF(AND(B2178="Premier League",E2178="Live"),_xlfn.XLOOKUP(_xlfn.TEXTJOIN(" vs ",,C2178:D2178),Calendar!G:G,Calendar!B:B),IF(AND(B2178="Premier League",E2178="Highlights"),_xlfn.XLOOKUP(H2178,Calendar!O:O,Calendar!N:N,,-1),""))</f>
        <v/>
      </c>
      <c r="AI2178" s="61" t="str">
        <f>IF(AND(AH2178&lt;&gt;"",E2178="Live"),_xlfn.XLOOKUP(_xlfn.TEXTJOIN(" vs ",,C2178:D2178),Calendar!G:G,Calendar!K:K),"")</f>
        <v/>
      </c>
      <c r="AJ2178" s="61" t="str">
        <f>IF(AND(K2178&lt;&gt;"Match of the Day",K2178&lt;&gt;"Match of the Day 2",K2178&lt;&gt;"Match of the Day Repeat"),"",1+MAX($AJ$10:AJ2177))</f>
        <v/>
      </c>
    </row>
    <row r="2179" spans="34:36" x14ac:dyDescent="0.35">
      <c r="AH2179" s="16" t="str">
        <f>IF(AND(B2179="Premier League",E2179="Live"),_xlfn.XLOOKUP(_xlfn.TEXTJOIN(" vs ",,C2179:D2179),Calendar!G:G,Calendar!B:B),IF(AND(B2179="Premier League",E2179="Highlights"),_xlfn.XLOOKUP(H2179,Calendar!O:O,Calendar!N:N,,-1),""))</f>
        <v/>
      </c>
      <c r="AI2179" s="61" t="str">
        <f>IF(AND(AH2179&lt;&gt;"",E2179="Live"),_xlfn.XLOOKUP(_xlfn.TEXTJOIN(" vs ",,C2179:D2179),Calendar!G:G,Calendar!K:K),"")</f>
        <v/>
      </c>
      <c r="AJ2179" s="61" t="str">
        <f>IF(AND(K2179&lt;&gt;"Match of the Day",K2179&lt;&gt;"Match of the Day 2",K2179&lt;&gt;"Match of the Day Repeat"),"",1+MAX($AJ$10:AJ2178))</f>
        <v/>
      </c>
    </row>
    <row r="2180" spans="34:36" x14ac:dyDescent="0.35">
      <c r="AH2180" s="16" t="str">
        <f>IF(AND(B2180="Premier League",E2180="Live"),_xlfn.XLOOKUP(_xlfn.TEXTJOIN(" vs ",,C2180:D2180),Calendar!G:G,Calendar!B:B),IF(AND(B2180="Premier League",E2180="Highlights"),_xlfn.XLOOKUP(H2180,Calendar!O:O,Calendar!N:N,,-1),""))</f>
        <v/>
      </c>
      <c r="AI2180" s="61" t="str">
        <f>IF(AND(AH2180&lt;&gt;"",E2180="Live"),_xlfn.XLOOKUP(_xlfn.TEXTJOIN(" vs ",,C2180:D2180),Calendar!G:G,Calendar!K:K),"")</f>
        <v/>
      </c>
      <c r="AJ2180" s="61" t="str">
        <f>IF(AND(K2180&lt;&gt;"Match of the Day",K2180&lt;&gt;"Match of the Day 2",K2180&lt;&gt;"Match of the Day Repeat"),"",1+MAX($AJ$10:AJ2179))</f>
        <v/>
      </c>
    </row>
    <row r="2181" spans="34:36" x14ac:dyDescent="0.35">
      <c r="AH2181" s="16" t="str">
        <f>IF(AND(B2181="Premier League",E2181="Live"),_xlfn.XLOOKUP(_xlfn.TEXTJOIN(" vs ",,C2181:D2181),Calendar!G:G,Calendar!B:B),IF(AND(B2181="Premier League",E2181="Highlights"),_xlfn.XLOOKUP(H2181,Calendar!O:O,Calendar!N:N,,-1),""))</f>
        <v/>
      </c>
      <c r="AI2181" s="61" t="str">
        <f>IF(AND(AH2181&lt;&gt;"",E2181="Live"),_xlfn.XLOOKUP(_xlfn.TEXTJOIN(" vs ",,C2181:D2181),Calendar!G:G,Calendar!K:K),"")</f>
        <v/>
      </c>
      <c r="AJ2181" s="61" t="str">
        <f>IF(AND(K2181&lt;&gt;"Match of the Day",K2181&lt;&gt;"Match of the Day 2",K2181&lt;&gt;"Match of the Day Repeat"),"",1+MAX($AJ$10:AJ2180))</f>
        <v/>
      </c>
    </row>
    <row r="2182" spans="34:36" x14ac:dyDescent="0.35">
      <c r="AH2182" s="16" t="str">
        <f>IF(AND(B2182="Premier League",E2182="Live"),_xlfn.XLOOKUP(_xlfn.TEXTJOIN(" vs ",,C2182:D2182),Calendar!G:G,Calendar!B:B),IF(AND(B2182="Premier League",E2182="Highlights"),_xlfn.XLOOKUP(H2182,Calendar!O:O,Calendar!N:N,,-1),""))</f>
        <v/>
      </c>
      <c r="AI2182" s="61" t="str">
        <f>IF(AND(AH2182&lt;&gt;"",E2182="Live"),_xlfn.XLOOKUP(_xlfn.TEXTJOIN(" vs ",,C2182:D2182),Calendar!G:G,Calendar!K:K),"")</f>
        <v/>
      </c>
      <c r="AJ2182" s="61" t="str">
        <f>IF(AND(K2182&lt;&gt;"Match of the Day",K2182&lt;&gt;"Match of the Day 2",K2182&lt;&gt;"Match of the Day Repeat"),"",1+MAX($AJ$10:AJ2181))</f>
        <v/>
      </c>
    </row>
    <row r="2183" spans="34:36" x14ac:dyDescent="0.35">
      <c r="AH2183" s="16" t="str">
        <f>IF(AND(B2183="Premier League",E2183="Live"),_xlfn.XLOOKUP(_xlfn.TEXTJOIN(" vs ",,C2183:D2183),Calendar!G:G,Calendar!B:B),IF(AND(B2183="Premier League",E2183="Highlights"),_xlfn.XLOOKUP(H2183,Calendar!O:O,Calendar!N:N,,-1),""))</f>
        <v/>
      </c>
      <c r="AI2183" s="61" t="str">
        <f>IF(AND(AH2183&lt;&gt;"",E2183="Live"),_xlfn.XLOOKUP(_xlfn.TEXTJOIN(" vs ",,C2183:D2183),Calendar!G:G,Calendar!K:K),"")</f>
        <v/>
      </c>
      <c r="AJ2183" s="61" t="str">
        <f>IF(AND(K2183&lt;&gt;"Match of the Day",K2183&lt;&gt;"Match of the Day 2",K2183&lt;&gt;"Match of the Day Repeat"),"",1+MAX($AJ$10:AJ2182))</f>
        <v/>
      </c>
    </row>
    <row r="2184" spans="34:36" x14ac:dyDescent="0.35">
      <c r="AH2184" s="16" t="str">
        <f>IF(AND(B2184="Premier League",E2184="Live"),_xlfn.XLOOKUP(_xlfn.TEXTJOIN(" vs ",,C2184:D2184),Calendar!G:G,Calendar!B:B),IF(AND(B2184="Premier League",E2184="Highlights"),_xlfn.XLOOKUP(H2184,Calendar!O:O,Calendar!N:N,,-1),""))</f>
        <v/>
      </c>
      <c r="AI2184" s="61" t="str">
        <f>IF(AND(AH2184&lt;&gt;"",E2184="Live"),_xlfn.XLOOKUP(_xlfn.TEXTJOIN(" vs ",,C2184:D2184),Calendar!G:G,Calendar!K:K),"")</f>
        <v/>
      </c>
      <c r="AJ2184" s="61" t="str">
        <f>IF(AND(K2184&lt;&gt;"Match of the Day",K2184&lt;&gt;"Match of the Day 2",K2184&lt;&gt;"Match of the Day Repeat"),"",1+MAX($AJ$10:AJ2183))</f>
        <v/>
      </c>
    </row>
    <row r="2185" spans="34:36" x14ac:dyDescent="0.35">
      <c r="AH2185" s="16" t="str">
        <f>IF(AND(B2185="Premier League",E2185="Live"),_xlfn.XLOOKUP(_xlfn.TEXTJOIN(" vs ",,C2185:D2185),Calendar!G:G,Calendar!B:B),IF(AND(B2185="Premier League",E2185="Highlights"),_xlfn.XLOOKUP(H2185,Calendar!O:O,Calendar!N:N,,-1),""))</f>
        <v/>
      </c>
      <c r="AI2185" s="61" t="str">
        <f>IF(AND(AH2185&lt;&gt;"",E2185="Live"),_xlfn.XLOOKUP(_xlfn.TEXTJOIN(" vs ",,C2185:D2185),Calendar!G:G,Calendar!K:K),"")</f>
        <v/>
      </c>
      <c r="AJ2185" s="61" t="str">
        <f>IF(AND(K2185&lt;&gt;"Match of the Day",K2185&lt;&gt;"Match of the Day 2",K2185&lt;&gt;"Match of the Day Repeat"),"",1+MAX($AJ$10:AJ2184))</f>
        <v/>
      </c>
    </row>
    <row r="2186" spans="34:36" x14ac:dyDescent="0.35">
      <c r="AH2186" s="16" t="str">
        <f>IF(AND(B2186="Premier League",E2186="Live"),_xlfn.XLOOKUP(_xlfn.TEXTJOIN(" vs ",,C2186:D2186),Calendar!G:G,Calendar!B:B),IF(AND(B2186="Premier League",E2186="Highlights"),_xlfn.XLOOKUP(H2186,Calendar!O:O,Calendar!N:N,,-1),""))</f>
        <v/>
      </c>
      <c r="AI2186" s="61" t="str">
        <f>IF(AND(AH2186&lt;&gt;"",E2186="Live"),_xlfn.XLOOKUP(_xlfn.TEXTJOIN(" vs ",,C2186:D2186),Calendar!G:G,Calendar!K:K),"")</f>
        <v/>
      </c>
      <c r="AJ2186" s="61" t="str">
        <f>IF(AND(K2186&lt;&gt;"Match of the Day",K2186&lt;&gt;"Match of the Day 2",K2186&lt;&gt;"Match of the Day Repeat"),"",1+MAX($AJ$10:AJ2185))</f>
        <v/>
      </c>
    </row>
    <row r="2187" spans="34:36" x14ac:dyDescent="0.35">
      <c r="AH2187" s="16" t="str">
        <f>IF(AND(B2187="Premier League",E2187="Live"),_xlfn.XLOOKUP(_xlfn.TEXTJOIN(" vs ",,C2187:D2187),Calendar!G:G,Calendar!B:B),IF(AND(B2187="Premier League",E2187="Highlights"),_xlfn.XLOOKUP(H2187,Calendar!O:O,Calendar!N:N,,-1),""))</f>
        <v/>
      </c>
      <c r="AI2187" s="61" t="str">
        <f>IF(AND(AH2187&lt;&gt;"",E2187="Live"),_xlfn.XLOOKUP(_xlfn.TEXTJOIN(" vs ",,C2187:D2187),Calendar!G:G,Calendar!K:K),"")</f>
        <v/>
      </c>
      <c r="AJ2187" s="61" t="str">
        <f>IF(AND(K2187&lt;&gt;"Match of the Day",K2187&lt;&gt;"Match of the Day 2",K2187&lt;&gt;"Match of the Day Repeat"),"",1+MAX($AJ$10:AJ2186))</f>
        <v/>
      </c>
    </row>
    <row r="2188" spans="34:36" x14ac:dyDescent="0.35">
      <c r="AH2188" s="16" t="str">
        <f>IF(AND(B2188="Premier League",E2188="Live"),_xlfn.XLOOKUP(_xlfn.TEXTJOIN(" vs ",,C2188:D2188),Calendar!G:G,Calendar!B:B),IF(AND(B2188="Premier League",E2188="Highlights"),_xlfn.XLOOKUP(H2188,Calendar!O:O,Calendar!N:N,,-1),""))</f>
        <v/>
      </c>
      <c r="AI2188" s="61" t="str">
        <f>IF(AND(AH2188&lt;&gt;"",E2188="Live"),_xlfn.XLOOKUP(_xlfn.TEXTJOIN(" vs ",,C2188:D2188),Calendar!G:G,Calendar!K:K),"")</f>
        <v/>
      </c>
      <c r="AJ2188" s="61" t="str">
        <f>IF(AND(K2188&lt;&gt;"Match of the Day",K2188&lt;&gt;"Match of the Day 2",K2188&lt;&gt;"Match of the Day Repeat"),"",1+MAX($AJ$10:AJ2187))</f>
        <v/>
      </c>
    </row>
    <row r="2189" spans="34:36" x14ac:dyDescent="0.35">
      <c r="AH2189" s="16" t="str">
        <f>IF(AND(B2189="Premier League",E2189="Live"),_xlfn.XLOOKUP(_xlfn.TEXTJOIN(" vs ",,C2189:D2189),Calendar!G:G,Calendar!B:B),IF(AND(B2189="Premier League",E2189="Highlights"),_xlfn.XLOOKUP(H2189,Calendar!O:O,Calendar!N:N,,-1),""))</f>
        <v/>
      </c>
      <c r="AI2189" s="61" t="str">
        <f>IF(AND(AH2189&lt;&gt;"",E2189="Live"),_xlfn.XLOOKUP(_xlfn.TEXTJOIN(" vs ",,C2189:D2189),Calendar!G:G,Calendar!K:K),"")</f>
        <v/>
      </c>
      <c r="AJ2189" s="61" t="str">
        <f>IF(AND(K2189&lt;&gt;"Match of the Day",K2189&lt;&gt;"Match of the Day 2",K2189&lt;&gt;"Match of the Day Repeat"),"",1+MAX($AJ$10:AJ2188))</f>
        <v/>
      </c>
    </row>
    <row r="2190" spans="34:36" x14ac:dyDescent="0.35">
      <c r="AH2190" s="16" t="str">
        <f>IF(AND(B2190="Premier League",E2190="Live"),_xlfn.XLOOKUP(_xlfn.TEXTJOIN(" vs ",,C2190:D2190),Calendar!G:G,Calendar!B:B),IF(AND(B2190="Premier League",E2190="Highlights"),_xlfn.XLOOKUP(H2190,Calendar!O:O,Calendar!N:N,,-1),""))</f>
        <v/>
      </c>
      <c r="AI2190" s="61" t="str">
        <f>IF(AND(AH2190&lt;&gt;"",E2190="Live"),_xlfn.XLOOKUP(_xlfn.TEXTJOIN(" vs ",,C2190:D2190),Calendar!G:G,Calendar!K:K),"")</f>
        <v/>
      </c>
      <c r="AJ2190" s="61" t="str">
        <f>IF(AND(K2190&lt;&gt;"Match of the Day",K2190&lt;&gt;"Match of the Day 2",K2190&lt;&gt;"Match of the Day Repeat"),"",1+MAX($AJ$10:AJ2189))</f>
        <v/>
      </c>
    </row>
    <row r="2191" spans="34:36" x14ac:dyDescent="0.35">
      <c r="AH2191" s="16" t="str">
        <f>IF(AND(B2191="Premier League",E2191="Live"),_xlfn.XLOOKUP(_xlfn.TEXTJOIN(" vs ",,C2191:D2191),Calendar!G:G,Calendar!B:B),IF(AND(B2191="Premier League",E2191="Highlights"),_xlfn.XLOOKUP(H2191,Calendar!O:O,Calendar!N:N,,-1),""))</f>
        <v/>
      </c>
      <c r="AI2191" s="61" t="str">
        <f>IF(AND(AH2191&lt;&gt;"",E2191="Live"),_xlfn.XLOOKUP(_xlfn.TEXTJOIN(" vs ",,C2191:D2191),Calendar!G:G,Calendar!K:K),"")</f>
        <v/>
      </c>
      <c r="AJ2191" s="61" t="str">
        <f>IF(AND(K2191&lt;&gt;"Match of the Day",K2191&lt;&gt;"Match of the Day 2",K2191&lt;&gt;"Match of the Day Repeat"),"",1+MAX($AJ$10:AJ2190))</f>
        <v/>
      </c>
    </row>
    <row r="2192" spans="34:36" x14ac:dyDescent="0.35">
      <c r="AH2192" s="16" t="str">
        <f>IF(AND(B2192="Premier League",E2192="Live"),_xlfn.XLOOKUP(_xlfn.TEXTJOIN(" vs ",,C2192:D2192),Calendar!G:G,Calendar!B:B),IF(AND(B2192="Premier League",E2192="Highlights"),_xlfn.XLOOKUP(H2192,Calendar!O:O,Calendar!N:N,,-1),""))</f>
        <v/>
      </c>
      <c r="AI2192" s="61" t="str">
        <f>IF(AND(AH2192&lt;&gt;"",E2192="Live"),_xlfn.XLOOKUP(_xlfn.TEXTJOIN(" vs ",,C2192:D2192),Calendar!G:G,Calendar!K:K),"")</f>
        <v/>
      </c>
      <c r="AJ2192" s="61" t="str">
        <f>IF(AND(K2192&lt;&gt;"Match of the Day",K2192&lt;&gt;"Match of the Day 2",K2192&lt;&gt;"Match of the Day Repeat"),"",1+MAX($AJ$10:AJ2191))</f>
        <v/>
      </c>
    </row>
    <row r="2193" spans="34:36" x14ac:dyDescent="0.35">
      <c r="AH2193" s="16" t="str">
        <f>IF(AND(B2193="Premier League",E2193="Live"),_xlfn.XLOOKUP(_xlfn.TEXTJOIN(" vs ",,C2193:D2193),Calendar!G:G,Calendar!B:B),IF(AND(B2193="Premier League",E2193="Highlights"),_xlfn.XLOOKUP(H2193,Calendar!O:O,Calendar!N:N,,-1),""))</f>
        <v/>
      </c>
      <c r="AI2193" s="61" t="str">
        <f>IF(AND(AH2193&lt;&gt;"",E2193="Live"),_xlfn.XLOOKUP(_xlfn.TEXTJOIN(" vs ",,C2193:D2193),Calendar!G:G,Calendar!K:K),"")</f>
        <v/>
      </c>
      <c r="AJ2193" s="61" t="str">
        <f>IF(AND(K2193&lt;&gt;"Match of the Day",K2193&lt;&gt;"Match of the Day 2",K2193&lt;&gt;"Match of the Day Repeat"),"",1+MAX($AJ$10:AJ2192))</f>
        <v/>
      </c>
    </row>
    <row r="2194" spans="34:36" x14ac:dyDescent="0.35">
      <c r="AH2194" s="16" t="str">
        <f>IF(AND(B2194="Premier League",E2194="Live"),_xlfn.XLOOKUP(_xlfn.TEXTJOIN(" vs ",,C2194:D2194),Calendar!G:G,Calendar!B:B),IF(AND(B2194="Premier League",E2194="Highlights"),_xlfn.XLOOKUP(H2194,Calendar!O:O,Calendar!N:N,,-1),""))</f>
        <v/>
      </c>
      <c r="AI2194" s="61" t="str">
        <f>IF(AND(AH2194&lt;&gt;"",E2194="Live"),_xlfn.XLOOKUP(_xlfn.TEXTJOIN(" vs ",,C2194:D2194),Calendar!G:G,Calendar!K:K),"")</f>
        <v/>
      </c>
      <c r="AJ2194" s="61" t="str">
        <f>IF(AND(K2194&lt;&gt;"Match of the Day",K2194&lt;&gt;"Match of the Day 2",K2194&lt;&gt;"Match of the Day Repeat"),"",1+MAX($AJ$10:AJ2193))</f>
        <v/>
      </c>
    </row>
    <row r="2195" spans="34:36" x14ac:dyDescent="0.35">
      <c r="AH2195" s="16" t="str">
        <f>IF(AND(B2195="Premier League",E2195="Live"),_xlfn.XLOOKUP(_xlfn.TEXTJOIN(" vs ",,C2195:D2195),Calendar!G:G,Calendar!B:B),IF(AND(B2195="Premier League",E2195="Highlights"),_xlfn.XLOOKUP(H2195,Calendar!O:O,Calendar!N:N,,-1),""))</f>
        <v/>
      </c>
      <c r="AI2195" s="61" t="str">
        <f>IF(AND(AH2195&lt;&gt;"",E2195="Live"),_xlfn.XLOOKUP(_xlfn.TEXTJOIN(" vs ",,C2195:D2195),Calendar!G:G,Calendar!K:K),"")</f>
        <v/>
      </c>
      <c r="AJ2195" s="61" t="str">
        <f>IF(AND(K2195&lt;&gt;"Match of the Day",K2195&lt;&gt;"Match of the Day 2",K2195&lt;&gt;"Match of the Day Repeat"),"",1+MAX($AJ$10:AJ2194))</f>
        <v/>
      </c>
    </row>
    <row r="2196" spans="34:36" x14ac:dyDescent="0.35">
      <c r="AH2196" s="16" t="str">
        <f>IF(AND(B2196="Premier League",E2196="Live"),_xlfn.XLOOKUP(_xlfn.TEXTJOIN(" vs ",,C2196:D2196),Calendar!G:G,Calendar!B:B),IF(AND(B2196="Premier League",E2196="Highlights"),_xlfn.XLOOKUP(H2196,Calendar!O:O,Calendar!N:N,,-1),""))</f>
        <v/>
      </c>
      <c r="AI2196" s="61" t="str">
        <f>IF(AND(AH2196&lt;&gt;"",E2196="Live"),_xlfn.XLOOKUP(_xlfn.TEXTJOIN(" vs ",,C2196:D2196),Calendar!G:G,Calendar!K:K),"")</f>
        <v/>
      </c>
      <c r="AJ2196" s="61" t="str">
        <f>IF(AND(K2196&lt;&gt;"Match of the Day",K2196&lt;&gt;"Match of the Day 2",K2196&lt;&gt;"Match of the Day Repeat"),"",1+MAX($AJ$10:AJ2195))</f>
        <v/>
      </c>
    </row>
    <row r="2197" spans="34:36" x14ac:dyDescent="0.35">
      <c r="AH2197" s="16" t="str">
        <f>IF(AND(B2197="Premier League",E2197="Live"),_xlfn.XLOOKUP(_xlfn.TEXTJOIN(" vs ",,C2197:D2197),Calendar!G:G,Calendar!B:B),IF(AND(B2197="Premier League",E2197="Highlights"),_xlfn.XLOOKUP(H2197,Calendar!O:O,Calendar!N:N,,-1),""))</f>
        <v/>
      </c>
      <c r="AI2197" s="61" t="str">
        <f>IF(AND(AH2197&lt;&gt;"",E2197="Live"),_xlfn.XLOOKUP(_xlfn.TEXTJOIN(" vs ",,C2197:D2197),Calendar!G:G,Calendar!K:K),"")</f>
        <v/>
      </c>
      <c r="AJ2197" s="61" t="str">
        <f>IF(AND(K2197&lt;&gt;"Match of the Day",K2197&lt;&gt;"Match of the Day 2",K2197&lt;&gt;"Match of the Day Repeat"),"",1+MAX($AJ$10:AJ2196))</f>
        <v/>
      </c>
    </row>
    <row r="2198" spans="34:36" x14ac:dyDescent="0.35">
      <c r="AH2198" s="16" t="str">
        <f>IF(AND(B2198="Premier League",E2198="Live"),_xlfn.XLOOKUP(_xlfn.TEXTJOIN(" vs ",,C2198:D2198),Calendar!G:G,Calendar!B:B),IF(AND(B2198="Premier League",E2198="Highlights"),_xlfn.XLOOKUP(H2198,Calendar!O:O,Calendar!N:N,,-1),""))</f>
        <v/>
      </c>
      <c r="AI2198" s="61" t="str">
        <f>IF(AND(AH2198&lt;&gt;"",E2198="Live"),_xlfn.XLOOKUP(_xlfn.TEXTJOIN(" vs ",,C2198:D2198),Calendar!G:G,Calendar!K:K),"")</f>
        <v/>
      </c>
      <c r="AJ2198" s="61" t="str">
        <f>IF(AND(K2198&lt;&gt;"Match of the Day",K2198&lt;&gt;"Match of the Day 2",K2198&lt;&gt;"Match of the Day Repeat"),"",1+MAX($AJ$10:AJ2197))</f>
        <v/>
      </c>
    </row>
    <row r="2199" spans="34:36" x14ac:dyDescent="0.35">
      <c r="AH2199" s="16" t="str">
        <f>IF(AND(B2199="Premier League",E2199="Live"),_xlfn.XLOOKUP(_xlfn.TEXTJOIN(" vs ",,C2199:D2199),Calendar!G:G,Calendar!B:B),IF(AND(B2199="Premier League",E2199="Highlights"),_xlfn.XLOOKUP(H2199,Calendar!O:O,Calendar!N:N,,-1),""))</f>
        <v/>
      </c>
      <c r="AI2199" s="61" t="str">
        <f>IF(AND(AH2199&lt;&gt;"",E2199="Live"),_xlfn.XLOOKUP(_xlfn.TEXTJOIN(" vs ",,C2199:D2199),Calendar!G:G,Calendar!K:K),"")</f>
        <v/>
      </c>
      <c r="AJ2199" s="61" t="str">
        <f>IF(AND(K2199&lt;&gt;"Match of the Day",K2199&lt;&gt;"Match of the Day 2",K2199&lt;&gt;"Match of the Day Repeat"),"",1+MAX($AJ$10:AJ2198))</f>
        <v/>
      </c>
    </row>
    <row r="2200" spans="34:36" x14ac:dyDescent="0.35">
      <c r="AH2200" s="16" t="str">
        <f>IF(AND(B2200="Premier League",E2200="Live"),_xlfn.XLOOKUP(_xlfn.TEXTJOIN(" vs ",,C2200:D2200),Calendar!G:G,Calendar!B:B),IF(AND(B2200="Premier League",E2200="Highlights"),_xlfn.XLOOKUP(H2200,Calendar!O:O,Calendar!N:N,,-1),""))</f>
        <v/>
      </c>
      <c r="AI2200" s="61" t="str">
        <f>IF(AND(AH2200&lt;&gt;"",E2200="Live"),_xlfn.XLOOKUP(_xlfn.TEXTJOIN(" vs ",,C2200:D2200),Calendar!G:G,Calendar!K:K),"")</f>
        <v/>
      </c>
      <c r="AJ2200" s="61" t="str">
        <f>IF(AND(K2200&lt;&gt;"Match of the Day",K2200&lt;&gt;"Match of the Day 2",K2200&lt;&gt;"Match of the Day Repeat"),"",1+MAX($AJ$10:AJ2199))</f>
        <v/>
      </c>
    </row>
    <row r="2201" spans="34:36" x14ac:dyDescent="0.35">
      <c r="AH2201" s="16" t="str">
        <f>IF(AND(B2201="Premier League",E2201="Live"),_xlfn.XLOOKUP(_xlfn.TEXTJOIN(" vs ",,C2201:D2201),Calendar!G:G,Calendar!B:B),IF(AND(B2201="Premier League",E2201="Highlights"),_xlfn.XLOOKUP(H2201,Calendar!O:O,Calendar!N:N,,-1),""))</f>
        <v/>
      </c>
      <c r="AI2201" s="61" t="str">
        <f>IF(AND(AH2201&lt;&gt;"",E2201="Live"),_xlfn.XLOOKUP(_xlfn.TEXTJOIN(" vs ",,C2201:D2201),Calendar!G:G,Calendar!K:K),"")</f>
        <v/>
      </c>
      <c r="AJ2201" s="61" t="str">
        <f>IF(AND(K2201&lt;&gt;"Match of the Day",K2201&lt;&gt;"Match of the Day 2",K2201&lt;&gt;"Match of the Day Repeat"),"",1+MAX($AJ$10:AJ2200))</f>
        <v/>
      </c>
    </row>
    <row r="2202" spans="34:36" x14ac:dyDescent="0.35">
      <c r="AH2202" s="16" t="str">
        <f>IF(AND(B2202="Premier League",E2202="Live"),_xlfn.XLOOKUP(_xlfn.TEXTJOIN(" vs ",,C2202:D2202),Calendar!G:G,Calendar!B:B),IF(AND(B2202="Premier League",E2202="Highlights"),_xlfn.XLOOKUP(H2202,Calendar!O:O,Calendar!N:N,,-1),""))</f>
        <v/>
      </c>
      <c r="AI2202" s="61" t="str">
        <f>IF(AND(AH2202&lt;&gt;"",E2202="Live"),_xlfn.XLOOKUP(_xlfn.TEXTJOIN(" vs ",,C2202:D2202),Calendar!G:G,Calendar!K:K),"")</f>
        <v/>
      </c>
      <c r="AJ2202" s="61" t="str">
        <f>IF(AND(K2202&lt;&gt;"Match of the Day",K2202&lt;&gt;"Match of the Day 2",K2202&lt;&gt;"Match of the Day Repeat"),"",1+MAX($AJ$10:AJ2201))</f>
        <v/>
      </c>
    </row>
    <row r="2203" spans="34:36" x14ac:dyDescent="0.35">
      <c r="AH2203" s="16" t="str">
        <f>IF(AND(B2203="Premier League",E2203="Live"),_xlfn.XLOOKUP(_xlfn.TEXTJOIN(" vs ",,C2203:D2203),Calendar!G:G,Calendar!B:B),IF(AND(B2203="Premier League",E2203="Highlights"),_xlfn.XLOOKUP(H2203,Calendar!O:O,Calendar!N:N,,-1),""))</f>
        <v/>
      </c>
      <c r="AI2203" s="61" t="str">
        <f>IF(AND(AH2203&lt;&gt;"",E2203="Live"),_xlfn.XLOOKUP(_xlfn.TEXTJOIN(" vs ",,C2203:D2203),Calendar!G:G,Calendar!K:K),"")</f>
        <v/>
      </c>
      <c r="AJ2203" s="61" t="str">
        <f>IF(AND(K2203&lt;&gt;"Match of the Day",K2203&lt;&gt;"Match of the Day 2",K2203&lt;&gt;"Match of the Day Repeat"),"",1+MAX($AJ$10:AJ2202))</f>
        <v/>
      </c>
    </row>
    <row r="2204" spans="34:36" x14ac:dyDescent="0.35">
      <c r="AH2204" s="16" t="str">
        <f>IF(AND(B2204="Premier League",E2204="Live"),_xlfn.XLOOKUP(_xlfn.TEXTJOIN(" vs ",,C2204:D2204),Calendar!G:G,Calendar!B:B),IF(AND(B2204="Premier League",E2204="Highlights"),_xlfn.XLOOKUP(H2204,Calendar!O:O,Calendar!N:N,,-1),""))</f>
        <v/>
      </c>
      <c r="AI2204" s="61" t="str">
        <f>IF(AND(AH2204&lt;&gt;"",E2204="Live"),_xlfn.XLOOKUP(_xlfn.TEXTJOIN(" vs ",,C2204:D2204),Calendar!G:G,Calendar!K:K),"")</f>
        <v/>
      </c>
      <c r="AJ2204" s="61" t="str">
        <f>IF(AND(K2204&lt;&gt;"Match of the Day",K2204&lt;&gt;"Match of the Day 2",K2204&lt;&gt;"Match of the Day Repeat"),"",1+MAX($AJ$10:AJ2203))</f>
        <v/>
      </c>
    </row>
    <row r="2205" spans="34:36" x14ac:dyDescent="0.35">
      <c r="AH2205" s="16" t="str">
        <f>IF(AND(B2205="Premier League",E2205="Live"),_xlfn.XLOOKUP(_xlfn.TEXTJOIN(" vs ",,C2205:D2205),Calendar!G:G,Calendar!B:B),IF(AND(B2205="Premier League",E2205="Highlights"),_xlfn.XLOOKUP(H2205,Calendar!O:O,Calendar!N:N,,-1),""))</f>
        <v/>
      </c>
      <c r="AI2205" s="61" t="str">
        <f>IF(AND(AH2205&lt;&gt;"",E2205="Live"),_xlfn.XLOOKUP(_xlfn.TEXTJOIN(" vs ",,C2205:D2205),Calendar!G:G,Calendar!K:K),"")</f>
        <v/>
      </c>
      <c r="AJ2205" s="61" t="str">
        <f>IF(AND(K2205&lt;&gt;"Match of the Day",K2205&lt;&gt;"Match of the Day 2",K2205&lt;&gt;"Match of the Day Repeat"),"",1+MAX($AJ$10:AJ2204))</f>
        <v/>
      </c>
    </row>
    <row r="2206" spans="34:36" x14ac:dyDescent="0.35">
      <c r="AH2206" s="16" t="str">
        <f>IF(AND(B2206="Premier League",E2206="Live"),_xlfn.XLOOKUP(_xlfn.TEXTJOIN(" vs ",,C2206:D2206),Calendar!G:G,Calendar!B:B),IF(AND(B2206="Premier League",E2206="Highlights"),_xlfn.XLOOKUP(H2206,Calendar!O:O,Calendar!N:N,,-1),""))</f>
        <v/>
      </c>
      <c r="AI2206" s="61" t="str">
        <f>IF(AND(AH2206&lt;&gt;"",E2206="Live"),_xlfn.XLOOKUP(_xlfn.TEXTJOIN(" vs ",,C2206:D2206),Calendar!G:G,Calendar!K:K),"")</f>
        <v/>
      </c>
      <c r="AJ2206" s="61" t="str">
        <f>IF(AND(K2206&lt;&gt;"Match of the Day",K2206&lt;&gt;"Match of the Day 2",K2206&lt;&gt;"Match of the Day Repeat"),"",1+MAX($AJ$10:AJ2205))</f>
        <v/>
      </c>
    </row>
    <row r="2207" spans="34:36" x14ac:dyDescent="0.35">
      <c r="AH2207" s="16" t="str">
        <f>IF(AND(B2207="Premier League",E2207="Live"),_xlfn.XLOOKUP(_xlfn.TEXTJOIN(" vs ",,C2207:D2207),Calendar!G:G,Calendar!B:B),IF(AND(B2207="Premier League",E2207="Highlights"),_xlfn.XLOOKUP(H2207,Calendar!O:O,Calendar!N:N,,-1),""))</f>
        <v/>
      </c>
      <c r="AI2207" s="61" t="str">
        <f>IF(AND(AH2207&lt;&gt;"",E2207="Live"),_xlfn.XLOOKUP(_xlfn.TEXTJOIN(" vs ",,C2207:D2207),Calendar!G:G,Calendar!K:K),"")</f>
        <v/>
      </c>
      <c r="AJ2207" s="61" t="str">
        <f>IF(AND(K2207&lt;&gt;"Match of the Day",K2207&lt;&gt;"Match of the Day 2",K2207&lt;&gt;"Match of the Day Repeat"),"",1+MAX($AJ$10:AJ2206))</f>
        <v/>
      </c>
    </row>
    <row r="2208" spans="34:36" x14ac:dyDescent="0.35">
      <c r="AH2208" s="16" t="str">
        <f>IF(AND(B2208="Premier League",E2208="Live"),_xlfn.XLOOKUP(_xlfn.TEXTJOIN(" vs ",,C2208:D2208),Calendar!G:G,Calendar!B:B),IF(AND(B2208="Premier League",E2208="Highlights"),_xlfn.XLOOKUP(H2208,Calendar!O:O,Calendar!N:N,,-1),""))</f>
        <v/>
      </c>
      <c r="AI2208" s="61" t="str">
        <f>IF(AND(AH2208&lt;&gt;"",E2208="Live"),_xlfn.XLOOKUP(_xlfn.TEXTJOIN(" vs ",,C2208:D2208),Calendar!G:G,Calendar!K:K),"")</f>
        <v/>
      </c>
      <c r="AJ2208" s="61" t="str">
        <f>IF(AND(K2208&lt;&gt;"Match of the Day",K2208&lt;&gt;"Match of the Day 2",K2208&lt;&gt;"Match of the Day Repeat"),"",1+MAX($AJ$10:AJ2207))</f>
        <v/>
      </c>
    </row>
    <row r="2209" spans="34:36" x14ac:dyDescent="0.35">
      <c r="AH2209" s="16" t="str">
        <f>IF(AND(B2209="Premier League",E2209="Live"),_xlfn.XLOOKUP(_xlfn.TEXTJOIN(" vs ",,C2209:D2209),Calendar!G:G,Calendar!B:B),IF(AND(B2209="Premier League",E2209="Highlights"),_xlfn.XLOOKUP(H2209,Calendar!O:O,Calendar!N:N,,-1),""))</f>
        <v/>
      </c>
      <c r="AI2209" s="61" t="str">
        <f>IF(AND(AH2209&lt;&gt;"",E2209="Live"),_xlfn.XLOOKUP(_xlfn.TEXTJOIN(" vs ",,C2209:D2209),Calendar!G:G,Calendar!K:K),"")</f>
        <v/>
      </c>
      <c r="AJ2209" s="61" t="str">
        <f>IF(AND(K2209&lt;&gt;"Match of the Day",K2209&lt;&gt;"Match of the Day 2",K2209&lt;&gt;"Match of the Day Repeat"),"",1+MAX($AJ$10:AJ2208))</f>
        <v/>
      </c>
    </row>
    <row r="2210" spans="34:36" x14ac:dyDescent="0.35">
      <c r="AH2210" s="16" t="str">
        <f>IF(AND(B2210="Premier League",E2210="Live"),_xlfn.XLOOKUP(_xlfn.TEXTJOIN(" vs ",,C2210:D2210),Calendar!G:G,Calendar!B:B),IF(AND(B2210="Premier League",E2210="Highlights"),_xlfn.XLOOKUP(H2210,Calendar!O:O,Calendar!N:N,,-1),""))</f>
        <v/>
      </c>
      <c r="AI2210" s="61" t="str">
        <f>IF(AND(AH2210&lt;&gt;"",E2210="Live"),_xlfn.XLOOKUP(_xlfn.TEXTJOIN(" vs ",,C2210:D2210),Calendar!G:G,Calendar!K:K),"")</f>
        <v/>
      </c>
      <c r="AJ2210" s="61" t="str">
        <f>IF(AND(K2210&lt;&gt;"Match of the Day",K2210&lt;&gt;"Match of the Day 2",K2210&lt;&gt;"Match of the Day Repeat"),"",1+MAX($AJ$10:AJ2209))</f>
        <v/>
      </c>
    </row>
    <row r="2211" spans="34:36" x14ac:dyDescent="0.35">
      <c r="AH2211" s="16" t="str">
        <f>IF(AND(B2211="Premier League",E2211="Live"),_xlfn.XLOOKUP(_xlfn.TEXTJOIN(" vs ",,C2211:D2211),Calendar!G:G,Calendar!B:B),IF(AND(B2211="Premier League",E2211="Highlights"),_xlfn.XLOOKUP(H2211,Calendar!O:O,Calendar!N:N,,-1),""))</f>
        <v/>
      </c>
      <c r="AI2211" s="61" t="str">
        <f>IF(AND(AH2211&lt;&gt;"",E2211="Live"),_xlfn.XLOOKUP(_xlfn.TEXTJOIN(" vs ",,C2211:D2211),Calendar!G:G,Calendar!K:K),"")</f>
        <v/>
      </c>
      <c r="AJ2211" s="61" t="str">
        <f>IF(AND(K2211&lt;&gt;"Match of the Day",K2211&lt;&gt;"Match of the Day 2",K2211&lt;&gt;"Match of the Day Repeat"),"",1+MAX($AJ$10:AJ2210))</f>
        <v/>
      </c>
    </row>
    <row r="2212" spans="34:36" x14ac:dyDescent="0.35">
      <c r="AH2212" s="16" t="str">
        <f>IF(AND(B2212="Premier League",E2212="Live"),_xlfn.XLOOKUP(_xlfn.TEXTJOIN(" vs ",,C2212:D2212),Calendar!G:G,Calendar!B:B),IF(AND(B2212="Premier League",E2212="Highlights"),_xlfn.XLOOKUP(H2212,Calendar!O:O,Calendar!N:N,,-1),""))</f>
        <v/>
      </c>
      <c r="AI2212" s="61" t="str">
        <f>IF(AND(AH2212&lt;&gt;"",E2212="Live"),_xlfn.XLOOKUP(_xlfn.TEXTJOIN(" vs ",,C2212:D2212),Calendar!G:G,Calendar!K:K),"")</f>
        <v/>
      </c>
      <c r="AJ2212" s="61" t="str">
        <f>IF(AND(K2212&lt;&gt;"Match of the Day",K2212&lt;&gt;"Match of the Day 2",K2212&lt;&gt;"Match of the Day Repeat"),"",1+MAX($AJ$10:AJ2211))</f>
        <v/>
      </c>
    </row>
    <row r="2213" spans="34:36" x14ac:dyDescent="0.35">
      <c r="AH2213" s="16" t="str">
        <f>IF(AND(B2213="Premier League",E2213="Live"),_xlfn.XLOOKUP(_xlfn.TEXTJOIN(" vs ",,C2213:D2213),Calendar!G:G,Calendar!B:B),IF(AND(B2213="Premier League",E2213="Highlights"),_xlfn.XLOOKUP(H2213,Calendar!O:O,Calendar!N:N,,-1),""))</f>
        <v/>
      </c>
      <c r="AI2213" s="61" t="str">
        <f>IF(AND(AH2213&lt;&gt;"",E2213="Live"),_xlfn.XLOOKUP(_xlfn.TEXTJOIN(" vs ",,C2213:D2213),Calendar!G:G,Calendar!K:K),"")</f>
        <v/>
      </c>
      <c r="AJ2213" s="61" t="str">
        <f>IF(AND(K2213&lt;&gt;"Match of the Day",K2213&lt;&gt;"Match of the Day 2",K2213&lt;&gt;"Match of the Day Repeat"),"",1+MAX($AJ$10:AJ2212))</f>
        <v/>
      </c>
    </row>
    <row r="2214" spans="34:36" x14ac:dyDescent="0.35">
      <c r="AH2214" s="16" t="str">
        <f>IF(AND(B2214="Premier League",E2214="Live"),_xlfn.XLOOKUP(_xlfn.TEXTJOIN(" vs ",,C2214:D2214),Calendar!G:G,Calendar!B:B),IF(AND(B2214="Premier League",E2214="Highlights"),_xlfn.XLOOKUP(H2214,Calendar!O:O,Calendar!N:N,,-1),""))</f>
        <v/>
      </c>
      <c r="AI2214" s="61" t="str">
        <f>IF(AND(AH2214&lt;&gt;"",E2214="Live"),_xlfn.XLOOKUP(_xlfn.TEXTJOIN(" vs ",,C2214:D2214),Calendar!G:G,Calendar!K:K),"")</f>
        <v/>
      </c>
      <c r="AJ2214" s="61" t="str">
        <f>IF(AND(K2214&lt;&gt;"Match of the Day",K2214&lt;&gt;"Match of the Day 2",K2214&lt;&gt;"Match of the Day Repeat"),"",1+MAX($AJ$10:AJ2213))</f>
        <v/>
      </c>
    </row>
    <row r="2215" spans="34:36" x14ac:dyDescent="0.35">
      <c r="AH2215" s="16" t="str">
        <f>IF(AND(B2215="Premier League",E2215="Live"),_xlfn.XLOOKUP(_xlfn.TEXTJOIN(" vs ",,C2215:D2215),Calendar!G:G,Calendar!B:B),IF(AND(B2215="Premier League",E2215="Highlights"),_xlfn.XLOOKUP(H2215,Calendar!O:O,Calendar!N:N,,-1),""))</f>
        <v/>
      </c>
      <c r="AI2215" s="61" t="str">
        <f>IF(AND(AH2215&lt;&gt;"",E2215="Live"),_xlfn.XLOOKUP(_xlfn.TEXTJOIN(" vs ",,C2215:D2215),Calendar!G:G,Calendar!K:K),"")</f>
        <v/>
      </c>
      <c r="AJ2215" s="61" t="str">
        <f>IF(AND(K2215&lt;&gt;"Match of the Day",K2215&lt;&gt;"Match of the Day 2",K2215&lt;&gt;"Match of the Day Repeat"),"",1+MAX($AJ$10:AJ2214))</f>
        <v/>
      </c>
    </row>
    <row r="2216" spans="34:36" x14ac:dyDescent="0.35">
      <c r="AH2216" s="16" t="str">
        <f>IF(AND(B2216="Premier League",E2216="Live"),_xlfn.XLOOKUP(_xlfn.TEXTJOIN(" vs ",,C2216:D2216),Calendar!G:G,Calendar!B:B),IF(AND(B2216="Premier League",E2216="Highlights"),_xlfn.XLOOKUP(H2216,Calendar!O:O,Calendar!N:N,,-1),""))</f>
        <v/>
      </c>
      <c r="AI2216" s="61" t="str">
        <f>IF(AND(AH2216&lt;&gt;"",E2216="Live"),_xlfn.XLOOKUP(_xlfn.TEXTJOIN(" vs ",,C2216:D2216),Calendar!G:G,Calendar!K:K),"")</f>
        <v/>
      </c>
      <c r="AJ2216" s="61" t="str">
        <f>IF(AND(K2216&lt;&gt;"Match of the Day",K2216&lt;&gt;"Match of the Day 2",K2216&lt;&gt;"Match of the Day Repeat"),"",1+MAX($AJ$10:AJ2215))</f>
        <v/>
      </c>
    </row>
    <row r="2217" spans="34:36" x14ac:dyDescent="0.35">
      <c r="AH2217" s="16" t="str">
        <f>IF(AND(B2217="Premier League",E2217="Live"),_xlfn.XLOOKUP(_xlfn.TEXTJOIN(" vs ",,C2217:D2217),Calendar!G:G,Calendar!B:B),IF(AND(B2217="Premier League",E2217="Highlights"),_xlfn.XLOOKUP(H2217,Calendar!O:O,Calendar!N:N,,-1),""))</f>
        <v/>
      </c>
      <c r="AI2217" s="61" t="str">
        <f>IF(AND(AH2217&lt;&gt;"",E2217="Live"),_xlfn.XLOOKUP(_xlfn.TEXTJOIN(" vs ",,C2217:D2217),Calendar!G:G,Calendar!K:K),"")</f>
        <v/>
      </c>
      <c r="AJ2217" s="61" t="str">
        <f>IF(AND(K2217&lt;&gt;"Match of the Day",K2217&lt;&gt;"Match of the Day 2",K2217&lt;&gt;"Match of the Day Repeat"),"",1+MAX($AJ$10:AJ2216))</f>
        <v/>
      </c>
    </row>
    <row r="2218" spans="34:36" x14ac:dyDescent="0.35">
      <c r="AH2218" s="16" t="str">
        <f>IF(AND(B2218="Premier League",E2218="Live"),_xlfn.XLOOKUP(_xlfn.TEXTJOIN(" vs ",,C2218:D2218),Calendar!G:G,Calendar!B:B),IF(AND(B2218="Premier League",E2218="Highlights"),_xlfn.XLOOKUP(H2218,Calendar!O:O,Calendar!N:N,,-1),""))</f>
        <v/>
      </c>
      <c r="AI2218" s="61" t="str">
        <f>IF(AND(AH2218&lt;&gt;"",E2218="Live"),_xlfn.XLOOKUP(_xlfn.TEXTJOIN(" vs ",,C2218:D2218),Calendar!G:G,Calendar!K:K),"")</f>
        <v/>
      </c>
      <c r="AJ2218" s="61" t="str">
        <f>IF(AND(K2218&lt;&gt;"Match of the Day",K2218&lt;&gt;"Match of the Day 2",K2218&lt;&gt;"Match of the Day Repeat"),"",1+MAX($AJ$10:AJ2217))</f>
        <v/>
      </c>
    </row>
    <row r="2219" spans="34:36" x14ac:dyDescent="0.35">
      <c r="AH2219" s="16" t="str">
        <f>IF(AND(B2219="Premier League",E2219="Live"),_xlfn.XLOOKUP(_xlfn.TEXTJOIN(" vs ",,C2219:D2219),Calendar!G:G,Calendar!B:B),IF(AND(B2219="Premier League",E2219="Highlights"),_xlfn.XLOOKUP(H2219,Calendar!O:O,Calendar!N:N,,-1),""))</f>
        <v/>
      </c>
      <c r="AI2219" s="61" t="str">
        <f>IF(AND(AH2219&lt;&gt;"",E2219="Live"),_xlfn.XLOOKUP(_xlfn.TEXTJOIN(" vs ",,C2219:D2219),Calendar!G:G,Calendar!K:K),"")</f>
        <v/>
      </c>
      <c r="AJ2219" s="61" t="str">
        <f>IF(AND(K2219&lt;&gt;"Match of the Day",K2219&lt;&gt;"Match of the Day 2",K2219&lt;&gt;"Match of the Day Repeat"),"",1+MAX($AJ$10:AJ2218))</f>
        <v/>
      </c>
    </row>
    <row r="2220" spans="34:36" x14ac:dyDescent="0.35">
      <c r="AH2220" s="16" t="str">
        <f>IF(AND(B2220="Premier League",E2220="Live"),_xlfn.XLOOKUP(_xlfn.TEXTJOIN(" vs ",,C2220:D2220),Calendar!G:G,Calendar!B:B),IF(AND(B2220="Premier League",E2220="Highlights"),_xlfn.XLOOKUP(H2220,Calendar!O:O,Calendar!N:N,,-1),""))</f>
        <v/>
      </c>
      <c r="AI2220" s="61" t="str">
        <f>IF(AND(AH2220&lt;&gt;"",E2220="Live"),_xlfn.XLOOKUP(_xlfn.TEXTJOIN(" vs ",,C2220:D2220),Calendar!G:G,Calendar!K:K),"")</f>
        <v/>
      </c>
      <c r="AJ2220" s="61" t="str">
        <f>IF(AND(K2220&lt;&gt;"Match of the Day",K2220&lt;&gt;"Match of the Day 2",K2220&lt;&gt;"Match of the Day Repeat"),"",1+MAX($AJ$10:AJ2219))</f>
        <v/>
      </c>
    </row>
    <row r="2221" spans="34:36" x14ac:dyDescent="0.35">
      <c r="AH2221" s="16" t="str">
        <f>IF(AND(B2221="Premier League",E2221="Live"),_xlfn.XLOOKUP(_xlfn.TEXTJOIN(" vs ",,C2221:D2221),Calendar!G:G,Calendar!B:B),IF(AND(B2221="Premier League",E2221="Highlights"),_xlfn.XLOOKUP(H2221,Calendar!O:O,Calendar!N:N,,-1),""))</f>
        <v/>
      </c>
      <c r="AI2221" s="61" t="str">
        <f>IF(AND(AH2221&lt;&gt;"",E2221="Live"),_xlfn.XLOOKUP(_xlfn.TEXTJOIN(" vs ",,C2221:D2221),Calendar!G:G,Calendar!K:K),"")</f>
        <v/>
      </c>
      <c r="AJ2221" s="61" t="str">
        <f>IF(AND(K2221&lt;&gt;"Match of the Day",K2221&lt;&gt;"Match of the Day 2",K2221&lt;&gt;"Match of the Day Repeat"),"",1+MAX($AJ$10:AJ2220))</f>
        <v/>
      </c>
    </row>
    <row r="2222" spans="34:36" x14ac:dyDescent="0.35">
      <c r="AH2222" s="16" t="str">
        <f>IF(AND(B2222="Premier League",E2222="Live"),_xlfn.XLOOKUP(_xlfn.TEXTJOIN(" vs ",,C2222:D2222),Calendar!G:G,Calendar!B:B),IF(AND(B2222="Premier League",E2222="Highlights"),_xlfn.XLOOKUP(H2222,Calendar!O:O,Calendar!N:N,,-1),""))</f>
        <v/>
      </c>
      <c r="AI2222" s="61" t="str">
        <f>IF(AND(AH2222&lt;&gt;"",E2222="Live"),_xlfn.XLOOKUP(_xlfn.TEXTJOIN(" vs ",,C2222:D2222),Calendar!G:G,Calendar!K:K),"")</f>
        <v/>
      </c>
      <c r="AJ2222" s="61" t="str">
        <f>IF(AND(K2222&lt;&gt;"Match of the Day",K2222&lt;&gt;"Match of the Day 2",K2222&lt;&gt;"Match of the Day Repeat"),"",1+MAX($AJ$10:AJ2221))</f>
        <v/>
      </c>
    </row>
    <row r="2223" spans="34:36" x14ac:dyDescent="0.35">
      <c r="AH2223" s="16" t="str">
        <f>IF(AND(B2223="Premier League",E2223="Live"),_xlfn.XLOOKUP(_xlfn.TEXTJOIN(" vs ",,C2223:D2223),Calendar!G:G,Calendar!B:B),IF(AND(B2223="Premier League",E2223="Highlights"),_xlfn.XLOOKUP(H2223,Calendar!O:O,Calendar!N:N,,-1),""))</f>
        <v/>
      </c>
      <c r="AI2223" s="61" t="str">
        <f>IF(AND(AH2223&lt;&gt;"",E2223="Live"),_xlfn.XLOOKUP(_xlfn.TEXTJOIN(" vs ",,C2223:D2223),Calendar!G:G,Calendar!K:K),"")</f>
        <v/>
      </c>
      <c r="AJ2223" s="61" t="str">
        <f>IF(AND(K2223&lt;&gt;"Match of the Day",K2223&lt;&gt;"Match of the Day 2",K2223&lt;&gt;"Match of the Day Repeat"),"",1+MAX($AJ$10:AJ2222))</f>
        <v/>
      </c>
    </row>
    <row r="2224" spans="34:36" x14ac:dyDescent="0.35">
      <c r="AH2224" s="16" t="str">
        <f>IF(AND(B2224="Premier League",E2224="Live"),_xlfn.XLOOKUP(_xlfn.TEXTJOIN(" vs ",,C2224:D2224),Calendar!G:G,Calendar!B:B),IF(AND(B2224="Premier League",E2224="Highlights"),_xlfn.XLOOKUP(H2224,Calendar!O:O,Calendar!N:N,,-1),""))</f>
        <v/>
      </c>
      <c r="AI2224" s="61" t="str">
        <f>IF(AND(AH2224&lt;&gt;"",E2224="Live"),_xlfn.XLOOKUP(_xlfn.TEXTJOIN(" vs ",,C2224:D2224),Calendar!G:G,Calendar!K:K),"")</f>
        <v/>
      </c>
      <c r="AJ2224" s="61" t="str">
        <f>IF(AND(K2224&lt;&gt;"Match of the Day",K2224&lt;&gt;"Match of the Day 2",K2224&lt;&gt;"Match of the Day Repeat"),"",1+MAX($AJ$10:AJ2223))</f>
        <v/>
      </c>
    </row>
    <row r="2225" spans="34:36" x14ac:dyDescent="0.35">
      <c r="AH2225" s="16" t="str">
        <f>IF(AND(B2225="Premier League",E2225="Live"),_xlfn.XLOOKUP(_xlfn.TEXTJOIN(" vs ",,C2225:D2225),Calendar!G:G,Calendar!B:B),IF(AND(B2225="Premier League",E2225="Highlights"),_xlfn.XLOOKUP(H2225,Calendar!O:O,Calendar!N:N,,-1),""))</f>
        <v/>
      </c>
      <c r="AI2225" s="61" t="str">
        <f>IF(AND(AH2225&lt;&gt;"",E2225="Live"),_xlfn.XLOOKUP(_xlfn.TEXTJOIN(" vs ",,C2225:D2225),Calendar!G:G,Calendar!K:K),"")</f>
        <v/>
      </c>
      <c r="AJ2225" s="61" t="str">
        <f>IF(AND(K2225&lt;&gt;"Match of the Day",K2225&lt;&gt;"Match of the Day 2",K2225&lt;&gt;"Match of the Day Repeat"),"",1+MAX($AJ$10:AJ2224))</f>
        <v/>
      </c>
    </row>
    <row r="2226" spans="34:36" x14ac:dyDescent="0.35">
      <c r="AH2226" s="16" t="str">
        <f>IF(AND(B2226="Premier League",E2226="Live"),_xlfn.XLOOKUP(_xlfn.TEXTJOIN(" vs ",,C2226:D2226),Calendar!G:G,Calendar!B:B),IF(AND(B2226="Premier League",E2226="Highlights"),_xlfn.XLOOKUP(H2226,Calendar!O:O,Calendar!N:N,,-1),""))</f>
        <v/>
      </c>
      <c r="AI2226" s="61" t="str">
        <f>IF(AND(AH2226&lt;&gt;"",E2226="Live"),_xlfn.XLOOKUP(_xlfn.TEXTJOIN(" vs ",,C2226:D2226),Calendar!G:G,Calendar!K:K),"")</f>
        <v/>
      </c>
      <c r="AJ2226" s="61" t="str">
        <f>IF(AND(K2226&lt;&gt;"Match of the Day",K2226&lt;&gt;"Match of the Day 2",K2226&lt;&gt;"Match of the Day Repeat"),"",1+MAX($AJ$10:AJ2225))</f>
        <v/>
      </c>
    </row>
    <row r="2227" spans="34:36" x14ac:dyDescent="0.35">
      <c r="AH2227" s="16" t="str">
        <f>IF(AND(B2227="Premier League",E2227="Live"),_xlfn.XLOOKUP(_xlfn.TEXTJOIN(" vs ",,C2227:D2227),Calendar!G:G,Calendar!B:B),IF(AND(B2227="Premier League",E2227="Highlights"),_xlfn.XLOOKUP(H2227,Calendar!O:O,Calendar!N:N,,-1),""))</f>
        <v/>
      </c>
      <c r="AI2227" s="61" t="str">
        <f>IF(AND(AH2227&lt;&gt;"",E2227="Live"),_xlfn.XLOOKUP(_xlfn.TEXTJOIN(" vs ",,C2227:D2227),Calendar!G:G,Calendar!K:K),"")</f>
        <v/>
      </c>
      <c r="AJ2227" s="61" t="str">
        <f>IF(AND(K2227&lt;&gt;"Match of the Day",K2227&lt;&gt;"Match of the Day 2",K2227&lt;&gt;"Match of the Day Repeat"),"",1+MAX($AJ$10:AJ2226))</f>
        <v/>
      </c>
    </row>
    <row r="2228" spans="34:36" x14ac:dyDescent="0.35">
      <c r="AH2228" s="16" t="str">
        <f>IF(AND(B2228="Premier League",E2228="Live"),_xlfn.XLOOKUP(_xlfn.TEXTJOIN(" vs ",,C2228:D2228),Calendar!G:G,Calendar!B:B),IF(AND(B2228="Premier League",E2228="Highlights"),_xlfn.XLOOKUP(H2228,Calendar!O:O,Calendar!N:N,,-1),""))</f>
        <v/>
      </c>
      <c r="AI2228" s="61" t="str">
        <f>IF(AND(AH2228&lt;&gt;"",E2228="Live"),_xlfn.XLOOKUP(_xlfn.TEXTJOIN(" vs ",,C2228:D2228),Calendar!G:G,Calendar!K:K),"")</f>
        <v/>
      </c>
      <c r="AJ2228" s="61" t="str">
        <f>IF(AND(K2228&lt;&gt;"Match of the Day",K2228&lt;&gt;"Match of the Day 2",K2228&lt;&gt;"Match of the Day Repeat"),"",1+MAX($AJ$10:AJ2227))</f>
        <v/>
      </c>
    </row>
    <row r="2229" spans="34:36" x14ac:dyDescent="0.35">
      <c r="AH2229" s="16" t="str">
        <f>IF(AND(B2229="Premier League",E2229="Live"),_xlfn.XLOOKUP(_xlfn.TEXTJOIN(" vs ",,C2229:D2229),Calendar!G:G,Calendar!B:B),IF(AND(B2229="Premier League",E2229="Highlights"),_xlfn.XLOOKUP(H2229,Calendar!O:O,Calendar!N:N,,-1),""))</f>
        <v/>
      </c>
      <c r="AI2229" s="61" t="str">
        <f>IF(AND(AH2229&lt;&gt;"",E2229="Live"),_xlfn.XLOOKUP(_xlfn.TEXTJOIN(" vs ",,C2229:D2229),Calendar!G:G,Calendar!K:K),"")</f>
        <v/>
      </c>
      <c r="AJ2229" s="61" t="str">
        <f>IF(AND(K2229&lt;&gt;"Match of the Day",K2229&lt;&gt;"Match of the Day 2",K2229&lt;&gt;"Match of the Day Repeat"),"",1+MAX($AJ$10:AJ2228))</f>
        <v/>
      </c>
    </row>
    <row r="2230" spans="34:36" x14ac:dyDescent="0.35">
      <c r="AH2230" s="16" t="str">
        <f>IF(AND(B2230="Premier League",E2230="Live"),_xlfn.XLOOKUP(_xlfn.TEXTJOIN(" vs ",,C2230:D2230),Calendar!G:G,Calendar!B:B),IF(AND(B2230="Premier League",E2230="Highlights"),_xlfn.XLOOKUP(H2230,Calendar!O:O,Calendar!N:N,,-1),""))</f>
        <v/>
      </c>
      <c r="AI2230" s="61" t="str">
        <f>IF(AND(AH2230&lt;&gt;"",E2230="Live"),_xlfn.XLOOKUP(_xlfn.TEXTJOIN(" vs ",,C2230:D2230),Calendar!G:G,Calendar!K:K),"")</f>
        <v/>
      </c>
      <c r="AJ2230" s="61" t="str">
        <f>IF(AND(K2230&lt;&gt;"Match of the Day",K2230&lt;&gt;"Match of the Day 2",K2230&lt;&gt;"Match of the Day Repeat"),"",1+MAX($AJ$10:AJ2229))</f>
        <v/>
      </c>
    </row>
    <row r="2231" spans="34:36" x14ac:dyDescent="0.35">
      <c r="AH2231" s="16" t="str">
        <f>IF(AND(B2231="Premier League",E2231="Live"),_xlfn.XLOOKUP(_xlfn.TEXTJOIN(" vs ",,C2231:D2231),Calendar!G:G,Calendar!B:B),IF(AND(B2231="Premier League",E2231="Highlights"),_xlfn.XLOOKUP(H2231,Calendar!O:O,Calendar!N:N,,-1),""))</f>
        <v/>
      </c>
      <c r="AI2231" s="61" t="str">
        <f>IF(AND(AH2231&lt;&gt;"",E2231="Live"),_xlfn.XLOOKUP(_xlfn.TEXTJOIN(" vs ",,C2231:D2231),Calendar!G:G,Calendar!K:K),"")</f>
        <v/>
      </c>
      <c r="AJ2231" s="61" t="str">
        <f>IF(AND(K2231&lt;&gt;"Match of the Day",K2231&lt;&gt;"Match of the Day 2",K2231&lt;&gt;"Match of the Day Repeat"),"",1+MAX($AJ$10:AJ2230))</f>
        <v/>
      </c>
    </row>
    <row r="2232" spans="34:36" x14ac:dyDescent="0.35">
      <c r="AH2232" s="16" t="str">
        <f>IF(AND(B2232="Premier League",E2232="Live"),_xlfn.XLOOKUP(_xlfn.TEXTJOIN(" vs ",,C2232:D2232),Calendar!G:G,Calendar!B:B),IF(AND(B2232="Premier League",E2232="Highlights"),_xlfn.XLOOKUP(H2232,Calendar!O:O,Calendar!N:N,,-1),""))</f>
        <v/>
      </c>
      <c r="AI2232" s="61" t="str">
        <f>IF(AND(AH2232&lt;&gt;"",E2232="Live"),_xlfn.XLOOKUP(_xlfn.TEXTJOIN(" vs ",,C2232:D2232),Calendar!G:G,Calendar!K:K),"")</f>
        <v/>
      </c>
      <c r="AJ2232" s="61" t="str">
        <f>IF(AND(K2232&lt;&gt;"Match of the Day",K2232&lt;&gt;"Match of the Day 2",K2232&lt;&gt;"Match of the Day Repeat"),"",1+MAX($AJ$10:AJ2231))</f>
        <v/>
      </c>
    </row>
    <row r="2233" spans="34:36" x14ac:dyDescent="0.35">
      <c r="AH2233" s="16" t="str">
        <f>IF(AND(B2233="Premier League",E2233="Live"),_xlfn.XLOOKUP(_xlfn.TEXTJOIN(" vs ",,C2233:D2233),Calendar!G:G,Calendar!B:B),IF(AND(B2233="Premier League",E2233="Highlights"),_xlfn.XLOOKUP(H2233,Calendar!O:O,Calendar!N:N,,-1),""))</f>
        <v/>
      </c>
      <c r="AI2233" s="61" t="str">
        <f>IF(AND(AH2233&lt;&gt;"",E2233="Live"),_xlfn.XLOOKUP(_xlfn.TEXTJOIN(" vs ",,C2233:D2233),Calendar!G:G,Calendar!K:K),"")</f>
        <v/>
      </c>
      <c r="AJ2233" s="61" t="str">
        <f>IF(AND(K2233&lt;&gt;"Match of the Day",K2233&lt;&gt;"Match of the Day 2",K2233&lt;&gt;"Match of the Day Repeat"),"",1+MAX($AJ$10:AJ2232))</f>
        <v/>
      </c>
    </row>
    <row r="2234" spans="34:36" x14ac:dyDescent="0.35">
      <c r="AH2234" s="16" t="str">
        <f>IF(AND(B2234="Premier League",E2234="Live"),_xlfn.XLOOKUP(_xlfn.TEXTJOIN(" vs ",,C2234:D2234),Calendar!G:G,Calendar!B:B),IF(AND(B2234="Premier League",E2234="Highlights"),_xlfn.XLOOKUP(H2234,Calendar!O:O,Calendar!N:N,,-1),""))</f>
        <v/>
      </c>
      <c r="AI2234" s="61" t="str">
        <f>IF(AND(AH2234&lt;&gt;"",E2234="Live"),_xlfn.XLOOKUP(_xlfn.TEXTJOIN(" vs ",,C2234:D2234),Calendar!G:G,Calendar!K:K),"")</f>
        <v/>
      </c>
      <c r="AJ2234" s="61" t="str">
        <f>IF(AND(K2234&lt;&gt;"Match of the Day",K2234&lt;&gt;"Match of the Day 2",K2234&lt;&gt;"Match of the Day Repeat"),"",1+MAX($AJ$10:AJ2233))</f>
        <v/>
      </c>
    </row>
    <row r="2235" spans="34:36" x14ac:dyDescent="0.35">
      <c r="AH2235" s="16" t="str">
        <f>IF(AND(B2235="Premier League",E2235="Live"),_xlfn.XLOOKUP(_xlfn.TEXTJOIN(" vs ",,C2235:D2235),Calendar!G:G,Calendar!B:B),IF(AND(B2235="Premier League",E2235="Highlights"),_xlfn.XLOOKUP(H2235,Calendar!O:O,Calendar!N:N,,-1),""))</f>
        <v/>
      </c>
      <c r="AI2235" s="61" t="str">
        <f>IF(AND(AH2235&lt;&gt;"",E2235="Live"),_xlfn.XLOOKUP(_xlfn.TEXTJOIN(" vs ",,C2235:D2235),Calendar!G:G,Calendar!K:K),"")</f>
        <v/>
      </c>
      <c r="AJ2235" s="61" t="str">
        <f>IF(AND(K2235&lt;&gt;"Match of the Day",K2235&lt;&gt;"Match of the Day 2",K2235&lt;&gt;"Match of the Day Repeat"),"",1+MAX($AJ$10:AJ2234))</f>
        <v/>
      </c>
    </row>
    <row r="2236" spans="34:36" x14ac:dyDescent="0.35">
      <c r="AH2236" s="16" t="str">
        <f>IF(AND(B2236="Premier League",E2236="Live"),_xlfn.XLOOKUP(_xlfn.TEXTJOIN(" vs ",,C2236:D2236),Calendar!G:G,Calendar!B:B),IF(AND(B2236="Premier League",E2236="Highlights"),_xlfn.XLOOKUP(H2236,Calendar!O:O,Calendar!N:N,,-1),""))</f>
        <v/>
      </c>
      <c r="AI2236" s="61" t="str">
        <f>IF(AND(AH2236&lt;&gt;"",E2236="Live"),_xlfn.XLOOKUP(_xlfn.TEXTJOIN(" vs ",,C2236:D2236),Calendar!G:G,Calendar!K:K),"")</f>
        <v/>
      </c>
      <c r="AJ2236" s="61" t="str">
        <f>IF(AND(K2236&lt;&gt;"Match of the Day",K2236&lt;&gt;"Match of the Day 2",K2236&lt;&gt;"Match of the Day Repeat"),"",1+MAX($AJ$10:AJ2235))</f>
        <v/>
      </c>
    </row>
    <row r="2237" spans="34:36" x14ac:dyDescent="0.35">
      <c r="AH2237" s="16" t="str">
        <f>IF(AND(B2237="Premier League",E2237="Live"),_xlfn.XLOOKUP(_xlfn.TEXTJOIN(" vs ",,C2237:D2237),Calendar!G:G,Calendar!B:B),IF(AND(B2237="Premier League",E2237="Highlights"),_xlfn.XLOOKUP(H2237,Calendar!O:O,Calendar!N:N,,-1),""))</f>
        <v/>
      </c>
      <c r="AI2237" s="61" t="str">
        <f>IF(AND(AH2237&lt;&gt;"",E2237="Live"),_xlfn.XLOOKUP(_xlfn.TEXTJOIN(" vs ",,C2237:D2237),Calendar!G:G,Calendar!K:K),"")</f>
        <v/>
      </c>
      <c r="AJ2237" s="61" t="str">
        <f>IF(AND(K2237&lt;&gt;"Match of the Day",K2237&lt;&gt;"Match of the Day 2",K2237&lt;&gt;"Match of the Day Repeat"),"",1+MAX($AJ$10:AJ2236))</f>
        <v/>
      </c>
    </row>
    <row r="2238" spans="34:36" x14ac:dyDescent="0.35">
      <c r="AH2238" s="16" t="str">
        <f>IF(AND(B2238="Premier League",E2238="Live"),_xlfn.XLOOKUP(_xlfn.TEXTJOIN(" vs ",,C2238:D2238),Calendar!G:G,Calendar!B:B),IF(AND(B2238="Premier League",E2238="Highlights"),_xlfn.XLOOKUP(H2238,Calendar!O:O,Calendar!N:N,,-1),""))</f>
        <v/>
      </c>
      <c r="AI2238" s="61" t="str">
        <f>IF(AND(AH2238&lt;&gt;"",E2238="Live"),_xlfn.XLOOKUP(_xlfn.TEXTJOIN(" vs ",,C2238:D2238),Calendar!G:G,Calendar!K:K),"")</f>
        <v/>
      </c>
      <c r="AJ2238" s="61" t="str">
        <f>IF(AND(K2238&lt;&gt;"Match of the Day",K2238&lt;&gt;"Match of the Day 2",K2238&lt;&gt;"Match of the Day Repeat"),"",1+MAX($AJ$10:AJ2237))</f>
        <v/>
      </c>
    </row>
    <row r="2239" spans="34:36" x14ac:dyDescent="0.35">
      <c r="AH2239" s="16" t="str">
        <f>IF(AND(B2239="Premier League",E2239="Live"),_xlfn.XLOOKUP(_xlfn.TEXTJOIN(" vs ",,C2239:D2239),Calendar!G:G,Calendar!B:B),IF(AND(B2239="Premier League",E2239="Highlights"),_xlfn.XLOOKUP(H2239,Calendar!O:O,Calendar!N:N,,-1),""))</f>
        <v/>
      </c>
      <c r="AI2239" s="61" t="str">
        <f>IF(AND(AH2239&lt;&gt;"",E2239="Live"),_xlfn.XLOOKUP(_xlfn.TEXTJOIN(" vs ",,C2239:D2239),Calendar!G:G,Calendar!K:K),"")</f>
        <v/>
      </c>
      <c r="AJ2239" s="61" t="str">
        <f>IF(AND(K2239&lt;&gt;"Match of the Day",K2239&lt;&gt;"Match of the Day 2",K2239&lt;&gt;"Match of the Day Repeat"),"",1+MAX($AJ$10:AJ2238))</f>
        <v/>
      </c>
    </row>
    <row r="2240" spans="34:36" x14ac:dyDescent="0.35">
      <c r="AH2240" s="16" t="str">
        <f>IF(AND(B2240="Premier League",E2240="Live"),_xlfn.XLOOKUP(_xlfn.TEXTJOIN(" vs ",,C2240:D2240),Calendar!G:G,Calendar!B:B),IF(AND(B2240="Premier League",E2240="Highlights"),_xlfn.XLOOKUP(H2240,Calendar!O:O,Calendar!N:N,,-1),""))</f>
        <v/>
      </c>
      <c r="AI2240" s="61" t="str">
        <f>IF(AND(AH2240&lt;&gt;"",E2240="Live"),_xlfn.XLOOKUP(_xlfn.TEXTJOIN(" vs ",,C2240:D2240),Calendar!G:G,Calendar!K:K),"")</f>
        <v/>
      </c>
      <c r="AJ2240" s="61" t="str">
        <f>IF(AND(K2240&lt;&gt;"Match of the Day",K2240&lt;&gt;"Match of the Day 2",K2240&lt;&gt;"Match of the Day Repeat"),"",1+MAX($AJ$10:AJ2239))</f>
        <v/>
      </c>
    </row>
    <row r="2241" spans="34:36" x14ac:dyDescent="0.35">
      <c r="AH2241" s="16" t="str">
        <f>IF(AND(B2241="Premier League",E2241="Live"),_xlfn.XLOOKUP(_xlfn.TEXTJOIN(" vs ",,C2241:D2241),Calendar!G:G,Calendar!B:B),IF(AND(B2241="Premier League",E2241="Highlights"),_xlfn.XLOOKUP(H2241,Calendar!O:O,Calendar!N:N,,-1),""))</f>
        <v/>
      </c>
      <c r="AI2241" s="61" t="str">
        <f>IF(AND(AH2241&lt;&gt;"",E2241="Live"),_xlfn.XLOOKUP(_xlfn.TEXTJOIN(" vs ",,C2241:D2241),Calendar!G:G,Calendar!K:K),"")</f>
        <v/>
      </c>
      <c r="AJ2241" s="61" t="str">
        <f>IF(AND(K2241&lt;&gt;"Match of the Day",K2241&lt;&gt;"Match of the Day 2",K2241&lt;&gt;"Match of the Day Repeat"),"",1+MAX($AJ$10:AJ2240))</f>
        <v/>
      </c>
    </row>
    <row r="2242" spans="34:36" x14ac:dyDescent="0.35">
      <c r="AH2242" s="16" t="str">
        <f>IF(AND(B2242="Premier League",E2242="Live"),_xlfn.XLOOKUP(_xlfn.TEXTJOIN(" vs ",,C2242:D2242),Calendar!G:G,Calendar!B:B),IF(AND(B2242="Premier League",E2242="Highlights"),_xlfn.XLOOKUP(H2242,Calendar!O:O,Calendar!N:N,,-1),""))</f>
        <v/>
      </c>
      <c r="AI2242" s="61" t="str">
        <f>IF(AND(AH2242&lt;&gt;"",E2242="Live"),_xlfn.XLOOKUP(_xlfn.TEXTJOIN(" vs ",,C2242:D2242),Calendar!G:G,Calendar!K:K),"")</f>
        <v/>
      </c>
      <c r="AJ2242" s="61" t="str">
        <f>IF(AND(K2242&lt;&gt;"Match of the Day",K2242&lt;&gt;"Match of the Day 2",K2242&lt;&gt;"Match of the Day Repeat"),"",1+MAX($AJ$10:AJ2241))</f>
        <v/>
      </c>
    </row>
    <row r="2243" spans="34:36" x14ac:dyDescent="0.35">
      <c r="AH2243" s="16" t="str">
        <f>IF(AND(B2243="Premier League",E2243="Live"),_xlfn.XLOOKUP(_xlfn.TEXTJOIN(" vs ",,C2243:D2243),Calendar!G:G,Calendar!B:B),IF(AND(B2243="Premier League",E2243="Highlights"),_xlfn.XLOOKUP(H2243,Calendar!O:O,Calendar!N:N,,-1),""))</f>
        <v/>
      </c>
      <c r="AI2243" s="61" t="str">
        <f>IF(AND(AH2243&lt;&gt;"",E2243="Live"),_xlfn.XLOOKUP(_xlfn.TEXTJOIN(" vs ",,C2243:D2243),Calendar!G:G,Calendar!K:K),"")</f>
        <v/>
      </c>
      <c r="AJ2243" s="61" t="str">
        <f>IF(AND(K2243&lt;&gt;"Match of the Day",K2243&lt;&gt;"Match of the Day 2",K2243&lt;&gt;"Match of the Day Repeat"),"",1+MAX($AJ$10:AJ2242))</f>
        <v/>
      </c>
    </row>
    <row r="2244" spans="34:36" x14ac:dyDescent="0.35">
      <c r="AH2244" s="16" t="str">
        <f>IF(AND(B2244="Premier League",E2244="Live"),_xlfn.XLOOKUP(_xlfn.TEXTJOIN(" vs ",,C2244:D2244),Calendar!G:G,Calendar!B:B),IF(AND(B2244="Premier League",E2244="Highlights"),_xlfn.XLOOKUP(H2244,Calendar!O:O,Calendar!N:N,,-1),""))</f>
        <v/>
      </c>
      <c r="AI2244" s="61" t="str">
        <f>IF(AND(AH2244&lt;&gt;"",E2244="Live"),_xlfn.XLOOKUP(_xlfn.TEXTJOIN(" vs ",,C2244:D2244),Calendar!G:G,Calendar!K:K),"")</f>
        <v/>
      </c>
      <c r="AJ2244" s="61" t="str">
        <f>IF(AND(K2244&lt;&gt;"Match of the Day",K2244&lt;&gt;"Match of the Day 2",K2244&lt;&gt;"Match of the Day Repeat"),"",1+MAX($AJ$10:AJ2243))</f>
        <v/>
      </c>
    </row>
    <row r="2245" spans="34:36" x14ac:dyDescent="0.35">
      <c r="AH2245" s="16" t="str">
        <f>IF(AND(B2245="Premier League",E2245="Live"),_xlfn.XLOOKUP(_xlfn.TEXTJOIN(" vs ",,C2245:D2245),Calendar!G:G,Calendar!B:B),IF(AND(B2245="Premier League",E2245="Highlights"),_xlfn.XLOOKUP(H2245,Calendar!O:O,Calendar!N:N,,-1),""))</f>
        <v/>
      </c>
      <c r="AI2245" s="61" t="str">
        <f>IF(AND(AH2245&lt;&gt;"",E2245="Live"),_xlfn.XLOOKUP(_xlfn.TEXTJOIN(" vs ",,C2245:D2245),Calendar!G:G,Calendar!K:K),"")</f>
        <v/>
      </c>
      <c r="AJ2245" s="61" t="str">
        <f>IF(AND(K2245&lt;&gt;"Match of the Day",K2245&lt;&gt;"Match of the Day 2",K2245&lt;&gt;"Match of the Day Repeat"),"",1+MAX($AJ$10:AJ2244))</f>
        <v/>
      </c>
    </row>
    <row r="2246" spans="34:36" x14ac:dyDescent="0.35">
      <c r="AH2246" s="16" t="str">
        <f>IF(AND(B2246="Premier League",E2246="Live"),_xlfn.XLOOKUP(_xlfn.TEXTJOIN(" vs ",,C2246:D2246),Calendar!G:G,Calendar!B:B),IF(AND(B2246="Premier League",E2246="Highlights"),_xlfn.XLOOKUP(H2246,Calendar!O:O,Calendar!N:N,,-1),""))</f>
        <v/>
      </c>
      <c r="AI2246" s="61" t="str">
        <f>IF(AND(AH2246&lt;&gt;"",E2246="Live"),_xlfn.XLOOKUP(_xlfn.TEXTJOIN(" vs ",,C2246:D2246),Calendar!G:G,Calendar!K:K),"")</f>
        <v/>
      </c>
      <c r="AJ2246" s="61" t="str">
        <f>IF(AND(K2246&lt;&gt;"Match of the Day",K2246&lt;&gt;"Match of the Day 2",K2246&lt;&gt;"Match of the Day Repeat"),"",1+MAX($AJ$10:AJ2245))</f>
        <v/>
      </c>
    </row>
    <row r="2247" spans="34:36" x14ac:dyDescent="0.35">
      <c r="AH2247" s="16" t="str">
        <f>IF(AND(B2247="Premier League",E2247="Live"),_xlfn.XLOOKUP(_xlfn.TEXTJOIN(" vs ",,C2247:D2247),Calendar!G:G,Calendar!B:B),IF(AND(B2247="Premier League",E2247="Highlights"),_xlfn.XLOOKUP(H2247,Calendar!O:O,Calendar!N:N,,-1),""))</f>
        <v/>
      </c>
      <c r="AI2247" s="61" t="str">
        <f>IF(AND(AH2247&lt;&gt;"",E2247="Live"),_xlfn.XLOOKUP(_xlfn.TEXTJOIN(" vs ",,C2247:D2247),Calendar!G:G,Calendar!K:K),"")</f>
        <v/>
      </c>
      <c r="AJ2247" s="61" t="str">
        <f>IF(AND(K2247&lt;&gt;"Match of the Day",K2247&lt;&gt;"Match of the Day 2",K2247&lt;&gt;"Match of the Day Repeat"),"",1+MAX($AJ$10:AJ2246))</f>
        <v/>
      </c>
    </row>
    <row r="2248" spans="34:36" x14ac:dyDescent="0.35">
      <c r="AH2248" s="16" t="str">
        <f>IF(AND(B2248="Premier League",E2248="Live"),_xlfn.XLOOKUP(_xlfn.TEXTJOIN(" vs ",,C2248:D2248),Calendar!G:G,Calendar!B:B),IF(AND(B2248="Premier League",E2248="Highlights"),_xlfn.XLOOKUP(H2248,Calendar!O:O,Calendar!N:N,,-1),""))</f>
        <v/>
      </c>
      <c r="AI2248" s="61" t="str">
        <f>IF(AND(AH2248&lt;&gt;"",E2248="Live"),_xlfn.XLOOKUP(_xlfn.TEXTJOIN(" vs ",,C2248:D2248),Calendar!G:G,Calendar!K:K),"")</f>
        <v/>
      </c>
      <c r="AJ2248" s="61" t="str">
        <f>IF(AND(K2248&lt;&gt;"Match of the Day",K2248&lt;&gt;"Match of the Day 2",K2248&lt;&gt;"Match of the Day Repeat"),"",1+MAX($AJ$10:AJ2247))</f>
        <v/>
      </c>
    </row>
    <row r="2249" spans="34:36" x14ac:dyDescent="0.35">
      <c r="AH2249" s="16" t="str">
        <f>IF(AND(B2249="Premier League",E2249="Live"),_xlfn.XLOOKUP(_xlfn.TEXTJOIN(" vs ",,C2249:D2249),Calendar!G:G,Calendar!B:B),IF(AND(B2249="Premier League",E2249="Highlights"),_xlfn.XLOOKUP(H2249,Calendar!O:O,Calendar!N:N,,-1),""))</f>
        <v/>
      </c>
      <c r="AI2249" s="61" t="str">
        <f>IF(AND(AH2249&lt;&gt;"",E2249="Live"),_xlfn.XLOOKUP(_xlfn.TEXTJOIN(" vs ",,C2249:D2249),Calendar!G:G,Calendar!K:K),"")</f>
        <v/>
      </c>
      <c r="AJ2249" s="61" t="str">
        <f>IF(AND(K2249&lt;&gt;"Match of the Day",K2249&lt;&gt;"Match of the Day 2",K2249&lt;&gt;"Match of the Day Repeat"),"",1+MAX($AJ$10:AJ2248))</f>
        <v/>
      </c>
    </row>
    <row r="2250" spans="34:36" x14ac:dyDescent="0.35">
      <c r="AH2250" s="16" t="str">
        <f>IF(AND(B2250="Premier League",E2250="Live"),_xlfn.XLOOKUP(_xlfn.TEXTJOIN(" vs ",,C2250:D2250),Calendar!G:G,Calendar!B:B),IF(AND(B2250="Premier League",E2250="Highlights"),_xlfn.XLOOKUP(H2250,Calendar!O:O,Calendar!N:N,,-1),""))</f>
        <v/>
      </c>
      <c r="AI2250" s="61" t="str">
        <f>IF(AND(AH2250&lt;&gt;"",E2250="Live"),_xlfn.XLOOKUP(_xlfn.TEXTJOIN(" vs ",,C2250:D2250),Calendar!G:G,Calendar!K:K),"")</f>
        <v/>
      </c>
      <c r="AJ2250" s="61" t="str">
        <f>IF(AND(K2250&lt;&gt;"Match of the Day",K2250&lt;&gt;"Match of the Day 2",K2250&lt;&gt;"Match of the Day Repeat"),"",1+MAX($AJ$10:AJ2249))</f>
        <v/>
      </c>
    </row>
    <row r="2251" spans="34:36" x14ac:dyDescent="0.35">
      <c r="AH2251" s="16" t="str">
        <f>IF(AND(B2251="Premier League",E2251="Live"),_xlfn.XLOOKUP(_xlfn.TEXTJOIN(" vs ",,C2251:D2251),Calendar!G:G,Calendar!B:B),IF(AND(B2251="Premier League",E2251="Highlights"),_xlfn.XLOOKUP(H2251,Calendar!O:O,Calendar!N:N,,-1),""))</f>
        <v/>
      </c>
      <c r="AI2251" s="61" t="str">
        <f>IF(AND(AH2251&lt;&gt;"",E2251="Live"),_xlfn.XLOOKUP(_xlfn.TEXTJOIN(" vs ",,C2251:D2251),Calendar!G:G,Calendar!K:K),"")</f>
        <v/>
      </c>
      <c r="AJ2251" s="61" t="str">
        <f>IF(AND(K2251&lt;&gt;"Match of the Day",K2251&lt;&gt;"Match of the Day 2",K2251&lt;&gt;"Match of the Day Repeat"),"",1+MAX($AJ$10:AJ2250))</f>
        <v/>
      </c>
    </row>
    <row r="2252" spans="34:36" x14ac:dyDescent="0.35">
      <c r="AH2252" s="16" t="str">
        <f>IF(AND(B2252="Premier League",E2252="Live"),_xlfn.XLOOKUP(_xlfn.TEXTJOIN(" vs ",,C2252:D2252),Calendar!G:G,Calendar!B:B),IF(AND(B2252="Premier League",E2252="Highlights"),_xlfn.XLOOKUP(H2252,Calendar!O:O,Calendar!N:N,,-1),""))</f>
        <v/>
      </c>
      <c r="AI2252" s="61" t="str">
        <f>IF(AND(AH2252&lt;&gt;"",E2252="Live"),_xlfn.XLOOKUP(_xlfn.TEXTJOIN(" vs ",,C2252:D2252),Calendar!G:G,Calendar!K:K),"")</f>
        <v/>
      </c>
      <c r="AJ2252" s="61" t="str">
        <f>IF(AND(K2252&lt;&gt;"Match of the Day",K2252&lt;&gt;"Match of the Day 2",K2252&lt;&gt;"Match of the Day Repeat"),"",1+MAX($AJ$10:AJ2251))</f>
        <v/>
      </c>
    </row>
    <row r="2253" spans="34:36" x14ac:dyDescent="0.35">
      <c r="AH2253" s="16" t="str">
        <f>IF(AND(B2253="Premier League",E2253="Live"),_xlfn.XLOOKUP(_xlfn.TEXTJOIN(" vs ",,C2253:D2253),Calendar!G:G,Calendar!B:B),IF(AND(B2253="Premier League",E2253="Highlights"),_xlfn.XLOOKUP(H2253,Calendar!O:O,Calendar!N:N,,-1),""))</f>
        <v/>
      </c>
      <c r="AI2253" s="61" t="str">
        <f>IF(AND(AH2253&lt;&gt;"",E2253="Live"),_xlfn.XLOOKUP(_xlfn.TEXTJOIN(" vs ",,C2253:D2253),Calendar!G:G,Calendar!K:K),"")</f>
        <v/>
      </c>
      <c r="AJ2253" s="61" t="str">
        <f>IF(AND(K2253&lt;&gt;"Match of the Day",K2253&lt;&gt;"Match of the Day 2",K2253&lt;&gt;"Match of the Day Repeat"),"",1+MAX($AJ$10:AJ2252))</f>
        <v/>
      </c>
    </row>
    <row r="2254" spans="34:36" x14ac:dyDescent="0.35">
      <c r="AH2254" s="16" t="str">
        <f>IF(AND(B2254="Premier League",E2254="Live"),_xlfn.XLOOKUP(_xlfn.TEXTJOIN(" vs ",,C2254:D2254),Calendar!G:G,Calendar!B:B),IF(AND(B2254="Premier League",E2254="Highlights"),_xlfn.XLOOKUP(H2254,Calendar!O:O,Calendar!N:N,,-1),""))</f>
        <v/>
      </c>
      <c r="AI2254" s="61" t="str">
        <f>IF(AND(AH2254&lt;&gt;"",E2254="Live"),_xlfn.XLOOKUP(_xlfn.TEXTJOIN(" vs ",,C2254:D2254),Calendar!G:G,Calendar!K:K),"")</f>
        <v/>
      </c>
      <c r="AJ2254" s="61" t="str">
        <f>IF(AND(K2254&lt;&gt;"Match of the Day",K2254&lt;&gt;"Match of the Day 2",K2254&lt;&gt;"Match of the Day Repeat"),"",1+MAX($AJ$10:AJ2253))</f>
        <v/>
      </c>
    </row>
    <row r="2255" spans="34:36" x14ac:dyDescent="0.35">
      <c r="AH2255" s="16" t="str">
        <f>IF(AND(B2255="Premier League",E2255="Live"),_xlfn.XLOOKUP(_xlfn.TEXTJOIN(" vs ",,C2255:D2255),Calendar!G:G,Calendar!B:B),IF(AND(B2255="Premier League",E2255="Highlights"),_xlfn.XLOOKUP(H2255,Calendar!O:O,Calendar!N:N,,-1),""))</f>
        <v/>
      </c>
      <c r="AI2255" s="61" t="str">
        <f>IF(AND(AH2255&lt;&gt;"",E2255="Live"),_xlfn.XLOOKUP(_xlfn.TEXTJOIN(" vs ",,C2255:D2255),Calendar!G:G,Calendar!K:K),"")</f>
        <v/>
      </c>
      <c r="AJ2255" s="61" t="str">
        <f>IF(AND(K2255&lt;&gt;"Match of the Day",K2255&lt;&gt;"Match of the Day 2",K2255&lt;&gt;"Match of the Day Repeat"),"",1+MAX($AJ$10:AJ2254))</f>
        <v/>
      </c>
    </row>
    <row r="2256" spans="34:36" x14ac:dyDescent="0.35">
      <c r="AH2256" s="16" t="str">
        <f>IF(AND(B2256="Premier League",E2256="Live"),_xlfn.XLOOKUP(_xlfn.TEXTJOIN(" vs ",,C2256:D2256),Calendar!G:G,Calendar!B:B),IF(AND(B2256="Premier League",E2256="Highlights"),_xlfn.XLOOKUP(H2256,Calendar!O:O,Calendar!N:N,,-1),""))</f>
        <v/>
      </c>
      <c r="AI2256" s="61" t="str">
        <f>IF(AND(AH2256&lt;&gt;"",E2256="Live"),_xlfn.XLOOKUP(_xlfn.TEXTJOIN(" vs ",,C2256:D2256),Calendar!G:G,Calendar!K:K),"")</f>
        <v/>
      </c>
      <c r="AJ2256" s="61" t="str">
        <f>IF(AND(K2256&lt;&gt;"Match of the Day",K2256&lt;&gt;"Match of the Day 2",K2256&lt;&gt;"Match of the Day Repeat"),"",1+MAX($AJ$10:AJ2255))</f>
        <v/>
      </c>
    </row>
    <row r="2257" spans="34:36" x14ac:dyDescent="0.35">
      <c r="AH2257" s="16" t="str">
        <f>IF(AND(B2257="Premier League",E2257="Live"),_xlfn.XLOOKUP(_xlfn.TEXTJOIN(" vs ",,C2257:D2257),Calendar!G:G,Calendar!B:B),IF(AND(B2257="Premier League",E2257="Highlights"),_xlfn.XLOOKUP(H2257,Calendar!O:O,Calendar!N:N,,-1),""))</f>
        <v/>
      </c>
      <c r="AI2257" s="61" t="str">
        <f>IF(AND(AH2257&lt;&gt;"",E2257="Live"),_xlfn.XLOOKUP(_xlfn.TEXTJOIN(" vs ",,C2257:D2257),Calendar!G:G,Calendar!K:K),"")</f>
        <v/>
      </c>
      <c r="AJ2257" s="61" t="str">
        <f>IF(AND(K2257&lt;&gt;"Match of the Day",K2257&lt;&gt;"Match of the Day 2",K2257&lt;&gt;"Match of the Day Repeat"),"",1+MAX($AJ$10:AJ2256))</f>
        <v/>
      </c>
    </row>
    <row r="2258" spans="34:36" x14ac:dyDescent="0.35">
      <c r="AH2258" s="16" t="str">
        <f>IF(AND(B2258="Premier League",E2258="Live"),_xlfn.XLOOKUP(_xlfn.TEXTJOIN(" vs ",,C2258:D2258),Calendar!G:G,Calendar!B:B),IF(AND(B2258="Premier League",E2258="Highlights"),_xlfn.XLOOKUP(H2258,Calendar!O:O,Calendar!N:N,,-1),""))</f>
        <v/>
      </c>
      <c r="AI2258" s="61" t="str">
        <f>IF(AND(AH2258&lt;&gt;"",E2258="Live"),_xlfn.XLOOKUP(_xlfn.TEXTJOIN(" vs ",,C2258:D2258),Calendar!G:G,Calendar!K:K),"")</f>
        <v/>
      </c>
      <c r="AJ2258" s="61" t="str">
        <f>IF(AND(K2258&lt;&gt;"Match of the Day",K2258&lt;&gt;"Match of the Day 2",K2258&lt;&gt;"Match of the Day Repeat"),"",1+MAX($AJ$10:AJ2257))</f>
        <v/>
      </c>
    </row>
    <row r="2259" spans="34:36" x14ac:dyDescent="0.35">
      <c r="AH2259" s="16" t="str">
        <f>IF(AND(B2259="Premier League",E2259="Live"),_xlfn.XLOOKUP(_xlfn.TEXTJOIN(" vs ",,C2259:D2259),Calendar!G:G,Calendar!B:B),IF(AND(B2259="Premier League",E2259="Highlights"),_xlfn.XLOOKUP(H2259,Calendar!O:O,Calendar!N:N,,-1),""))</f>
        <v/>
      </c>
      <c r="AI2259" s="61" t="str">
        <f>IF(AND(AH2259&lt;&gt;"",E2259="Live"),_xlfn.XLOOKUP(_xlfn.TEXTJOIN(" vs ",,C2259:D2259),Calendar!G:G,Calendar!K:K),"")</f>
        <v/>
      </c>
      <c r="AJ2259" s="61" t="str">
        <f>IF(AND(K2259&lt;&gt;"Match of the Day",K2259&lt;&gt;"Match of the Day 2",K2259&lt;&gt;"Match of the Day Repeat"),"",1+MAX($AJ$10:AJ2258))</f>
        <v/>
      </c>
    </row>
    <row r="2260" spans="34:36" x14ac:dyDescent="0.35">
      <c r="AH2260" s="16" t="str">
        <f>IF(AND(B2260="Premier League",E2260="Live"),_xlfn.XLOOKUP(_xlfn.TEXTJOIN(" vs ",,C2260:D2260),Calendar!G:G,Calendar!B:B),IF(AND(B2260="Premier League",E2260="Highlights"),_xlfn.XLOOKUP(H2260,Calendar!O:O,Calendar!N:N,,-1),""))</f>
        <v/>
      </c>
      <c r="AI2260" s="61" t="str">
        <f>IF(AND(AH2260&lt;&gt;"",E2260="Live"),_xlfn.XLOOKUP(_xlfn.TEXTJOIN(" vs ",,C2260:D2260),Calendar!G:G,Calendar!K:K),"")</f>
        <v/>
      </c>
      <c r="AJ2260" s="61" t="str">
        <f>IF(AND(K2260&lt;&gt;"Match of the Day",K2260&lt;&gt;"Match of the Day 2",K2260&lt;&gt;"Match of the Day Repeat"),"",1+MAX($AJ$10:AJ2259))</f>
        <v/>
      </c>
    </row>
    <row r="2261" spans="34:36" x14ac:dyDescent="0.35">
      <c r="AH2261" s="16" t="str">
        <f>IF(AND(B2261="Premier League",E2261="Live"),_xlfn.XLOOKUP(_xlfn.TEXTJOIN(" vs ",,C2261:D2261),Calendar!G:G,Calendar!B:B),IF(AND(B2261="Premier League",E2261="Highlights"),_xlfn.XLOOKUP(H2261,Calendar!O:O,Calendar!N:N,,-1),""))</f>
        <v/>
      </c>
      <c r="AI2261" s="61" t="str">
        <f>IF(AND(AH2261&lt;&gt;"",E2261="Live"),_xlfn.XLOOKUP(_xlfn.TEXTJOIN(" vs ",,C2261:D2261),Calendar!G:G,Calendar!K:K),"")</f>
        <v/>
      </c>
      <c r="AJ2261" s="61" t="str">
        <f>IF(AND(K2261&lt;&gt;"Match of the Day",K2261&lt;&gt;"Match of the Day 2",K2261&lt;&gt;"Match of the Day Repeat"),"",1+MAX($AJ$10:AJ2260))</f>
        <v/>
      </c>
    </row>
    <row r="2262" spans="34:36" x14ac:dyDescent="0.35">
      <c r="AH2262" s="16" t="str">
        <f>IF(AND(B2262="Premier League",E2262="Live"),_xlfn.XLOOKUP(_xlfn.TEXTJOIN(" vs ",,C2262:D2262),Calendar!G:G,Calendar!B:B),IF(AND(B2262="Premier League",E2262="Highlights"),_xlfn.XLOOKUP(H2262,Calendar!O:O,Calendar!N:N,,-1),""))</f>
        <v/>
      </c>
      <c r="AI2262" s="61" t="str">
        <f>IF(AND(AH2262&lt;&gt;"",E2262="Live"),_xlfn.XLOOKUP(_xlfn.TEXTJOIN(" vs ",,C2262:D2262),Calendar!G:G,Calendar!K:K),"")</f>
        <v/>
      </c>
      <c r="AJ2262" s="61" t="str">
        <f>IF(AND(K2262&lt;&gt;"Match of the Day",K2262&lt;&gt;"Match of the Day 2",K2262&lt;&gt;"Match of the Day Repeat"),"",1+MAX($AJ$10:AJ2261))</f>
        <v/>
      </c>
    </row>
    <row r="2263" spans="34:36" x14ac:dyDescent="0.35">
      <c r="AH2263" s="16" t="str">
        <f>IF(AND(B2263="Premier League",E2263="Live"),_xlfn.XLOOKUP(_xlfn.TEXTJOIN(" vs ",,C2263:D2263),Calendar!G:G,Calendar!B:B),IF(AND(B2263="Premier League",E2263="Highlights"),_xlfn.XLOOKUP(H2263,Calendar!O:O,Calendar!N:N,,-1),""))</f>
        <v/>
      </c>
      <c r="AI2263" s="61" t="str">
        <f>IF(AND(AH2263&lt;&gt;"",E2263="Live"),_xlfn.XLOOKUP(_xlfn.TEXTJOIN(" vs ",,C2263:D2263),Calendar!G:G,Calendar!K:K),"")</f>
        <v/>
      </c>
      <c r="AJ2263" s="61" t="str">
        <f>IF(AND(K2263&lt;&gt;"Match of the Day",K2263&lt;&gt;"Match of the Day 2",K2263&lt;&gt;"Match of the Day Repeat"),"",1+MAX($AJ$10:AJ2262))</f>
        <v/>
      </c>
    </row>
    <row r="2264" spans="34:36" x14ac:dyDescent="0.35">
      <c r="AH2264" s="16" t="str">
        <f>IF(AND(B2264="Premier League",E2264="Live"),_xlfn.XLOOKUP(_xlfn.TEXTJOIN(" vs ",,C2264:D2264),Calendar!G:G,Calendar!B:B),IF(AND(B2264="Premier League",E2264="Highlights"),_xlfn.XLOOKUP(H2264,Calendar!O:O,Calendar!N:N,,-1),""))</f>
        <v/>
      </c>
      <c r="AI2264" s="61" t="str">
        <f>IF(AND(AH2264&lt;&gt;"",E2264="Live"),_xlfn.XLOOKUP(_xlfn.TEXTJOIN(" vs ",,C2264:D2264),Calendar!G:G,Calendar!K:K),"")</f>
        <v/>
      </c>
      <c r="AJ2264" s="61" t="str">
        <f>IF(AND(K2264&lt;&gt;"Match of the Day",K2264&lt;&gt;"Match of the Day 2",K2264&lt;&gt;"Match of the Day Repeat"),"",1+MAX($AJ$10:AJ2263))</f>
        <v/>
      </c>
    </row>
    <row r="2265" spans="34:36" x14ac:dyDescent="0.35">
      <c r="AH2265" s="16" t="str">
        <f>IF(AND(B2265="Premier League",E2265="Live"),_xlfn.XLOOKUP(_xlfn.TEXTJOIN(" vs ",,C2265:D2265),Calendar!G:G,Calendar!B:B),IF(AND(B2265="Premier League",E2265="Highlights"),_xlfn.XLOOKUP(H2265,Calendar!O:O,Calendar!N:N,,-1),""))</f>
        <v/>
      </c>
      <c r="AI2265" s="61" t="str">
        <f>IF(AND(AH2265&lt;&gt;"",E2265="Live"),_xlfn.XLOOKUP(_xlfn.TEXTJOIN(" vs ",,C2265:D2265),Calendar!G:G,Calendar!K:K),"")</f>
        <v/>
      </c>
      <c r="AJ2265" s="61" t="str">
        <f>IF(AND(K2265&lt;&gt;"Match of the Day",K2265&lt;&gt;"Match of the Day 2",K2265&lt;&gt;"Match of the Day Repeat"),"",1+MAX($AJ$10:AJ2264))</f>
        <v/>
      </c>
    </row>
    <row r="2266" spans="34:36" x14ac:dyDescent="0.35">
      <c r="AH2266" s="16" t="str">
        <f>IF(AND(B2266="Premier League",E2266="Live"),_xlfn.XLOOKUP(_xlfn.TEXTJOIN(" vs ",,C2266:D2266),Calendar!G:G,Calendar!B:B),IF(AND(B2266="Premier League",E2266="Highlights"),_xlfn.XLOOKUP(H2266,Calendar!O:O,Calendar!N:N,,-1),""))</f>
        <v/>
      </c>
      <c r="AI2266" s="61" t="str">
        <f>IF(AND(AH2266&lt;&gt;"",E2266="Live"),_xlfn.XLOOKUP(_xlfn.TEXTJOIN(" vs ",,C2266:D2266),Calendar!G:G,Calendar!K:K),"")</f>
        <v/>
      </c>
      <c r="AJ2266" s="61" t="str">
        <f>IF(AND(K2266&lt;&gt;"Match of the Day",K2266&lt;&gt;"Match of the Day 2",K2266&lt;&gt;"Match of the Day Repeat"),"",1+MAX($AJ$10:AJ2265))</f>
        <v/>
      </c>
    </row>
    <row r="2267" spans="34:36" x14ac:dyDescent="0.35">
      <c r="AH2267" s="16" t="str">
        <f>IF(AND(B2267="Premier League",E2267="Live"),_xlfn.XLOOKUP(_xlfn.TEXTJOIN(" vs ",,C2267:D2267),Calendar!G:G,Calendar!B:B),IF(AND(B2267="Premier League",E2267="Highlights"),_xlfn.XLOOKUP(H2267,Calendar!O:O,Calendar!N:N,,-1),""))</f>
        <v/>
      </c>
      <c r="AI2267" s="61" t="str">
        <f>IF(AND(AH2267&lt;&gt;"",E2267="Live"),_xlfn.XLOOKUP(_xlfn.TEXTJOIN(" vs ",,C2267:D2267),Calendar!G:G,Calendar!K:K),"")</f>
        <v/>
      </c>
      <c r="AJ2267" s="61" t="str">
        <f>IF(AND(K2267&lt;&gt;"Match of the Day",K2267&lt;&gt;"Match of the Day 2",K2267&lt;&gt;"Match of the Day Repeat"),"",1+MAX($AJ$10:AJ2266))</f>
        <v/>
      </c>
    </row>
    <row r="2268" spans="34:36" x14ac:dyDescent="0.35">
      <c r="AH2268" s="16" t="str">
        <f>IF(AND(B2268="Premier League",E2268="Live"),_xlfn.XLOOKUP(_xlfn.TEXTJOIN(" vs ",,C2268:D2268),Calendar!G:G,Calendar!B:B),IF(AND(B2268="Premier League",E2268="Highlights"),_xlfn.XLOOKUP(H2268,Calendar!O:O,Calendar!N:N,,-1),""))</f>
        <v/>
      </c>
      <c r="AI2268" s="61" t="str">
        <f>IF(AND(AH2268&lt;&gt;"",E2268="Live"),_xlfn.XLOOKUP(_xlfn.TEXTJOIN(" vs ",,C2268:D2268),Calendar!G:G,Calendar!K:K),"")</f>
        <v/>
      </c>
      <c r="AJ2268" s="61" t="str">
        <f>IF(AND(K2268&lt;&gt;"Match of the Day",K2268&lt;&gt;"Match of the Day 2",K2268&lt;&gt;"Match of the Day Repeat"),"",1+MAX($AJ$10:AJ2267))</f>
        <v/>
      </c>
    </row>
    <row r="2269" spans="34:36" x14ac:dyDescent="0.35">
      <c r="AH2269" s="16" t="str">
        <f>IF(AND(B2269="Premier League",E2269="Live"),_xlfn.XLOOKUP(_xlfn.TEXTJOIN(" vs ",,C2269:D2269),Calendar!G:G,Calendar!B:B),IF(AND(B2269="Premier League",E2269="Highlights"),_xlfn.XLOOKUP(H2269,Calendar!O:O,Calendar!N:N,,-1),""))</f>
        <v/>
      </c>
      <c r="AI2269" s="61" t="str">
        <f>IF(AND(AH2269&lt;&gt;"",E2269="Live"),_xlfn.XLOOKUP(_xlfn.TEXTJOIN(" vs ",,C2269:D2269),Calendar!G:G,Calendar!K:K),"")</f>
        <v/>
      </c>
      <c r="AJ2269" s="61" t="str">
        <f>IF(AND(K2269&lt;&gt;"Match of the Day",K2269&lt;&gt;"Match of the Day 2",K2269&lt;&gt;"Match of the Day Repeat"),"",1+MAX($AJ$10:AJ2268))</f>
        <v/>
      </c>
    </row>
    <row r="2270" spans="34:36" x14ac:dyDescent="0.35">
      <c r="AH2270" s="16" t="str">
        <f>IF(AND(B2270="Premier League",E2270="Live"),_xlfn.XLOOKUP(_xlfn.TEXTJOIN(" vs ",,C2270:D2270),Calendar!G:G,Calendar!B:B),IF(AND(B2270="Premier League",E2270="Highlights"),_xlfn.XLOOKUP(H2270,Calendar!O:O,Calendar!N:N,,-1),""))</f>
        <v/>
      </c>
      <c r="AI2270" s="61" t="str">
        <f>IF(AND(AH2270&lt;&gt;"",E2270="Live"),_xlfn.XLOOKUP(_xlfn.TEXTJOIN(" vs ",,C2270:D2270),Calendar!G:G,Calendar!K:K),"")</f>
        <v/>
      </c>
      <c r="AJ2270" s="61" t="str">
        <f>IF(AND(K2270&lt;&gt;"Match of the Day",K2270&lt;&gt;"Match of the Day 2",K2270&lt;&gt;"Match of the Day Repeat"),"",1+MAX($AJ$10:AJ2269))</f>
        <v/>
      </c>
    </row>
    <row r="2271" spans="34:36" x14ac:dyDescent="0.35">
      <c r="AH2271" s="16" t="str">
        <f>IF(AND(B2271="Premier League",E2271="Live"),_xlfn.XLOOKUP(_xlfn.TEXTJOIN(" vs ",,C2271:D2271),Calendar!G:G,Calendar!B:B),IF(AND(B2271="Premier League",E2271="Highlights"),_xlfn.XLOOKUP(H2271,Calendar!O:O,Calendar!N:N,,-1),""))</f>
        <v/>
      </c>
      <c r="AI2271" s="61" t="str">
        <f>IF(AND(AH2271&lt;&gt;"",E2271="Live"),_xlfn.XLOOKUP(_xlfn.TEXTJOIN(" vs ",,C2271:D2271),Calendar!G:G,Calendar!K:K),"")</f>
        <v/>
      </c>
      <c r="AJ2271" s="61" t="str">
        <f>IF(AND(K2271&lt;&gt;"Match of the Day",K2271&lt;&gt;"Match of the Day 2",K2271&lt;&gt;"Match of the Day Repeat"),"",1+MAX($AJ$10:AJ2270))</f>
        <v/>
      </c>
    </row>
    <row r="2272" spans="34:36" x14ac:dyDescent="0.35">
      <c r="AH2272" s="16" t="str">
        <f>IF(AND(B2272="Premier League",E2272="Live"),_xlfn.XLOOKUP(_xlfn.TEXTJOIN(" vs ",,C2272:D2272),Calendar!G:G,Calendar!B:B),IF(AND(B2272="Premier League",E2272="Highlights"),_xlfn.XLOOKUP(H2272,Calendar!O:O,Calendar!N:N,,-1),""))</f>
        <v/>
      </c>
      <c r="AI2272" s="61" t="str">
        <f>IF(AND(AH2272&lt;&gt;"",E2272="Live"),_xlfn.XLOOKUP(_xlfn.TEXTJOIN(" vs ",,C2272:D2272),Calendar!G:G,Calendar!K:K),"")</f>
        <v/>
      </c>
      <c r="AJ2272" s="61" t="str">
        <f>IF(AND(K2272&lt;&gt;"Match of the Day",K2272&lt;&gt;"Match of the Day 2",K2272&lt;&gt;"Match of the Day Repeat"),"",1+MAX($AJ$10:AJ2271))</f>
        <v/>
      </c>
    </row>
    <row r="2273" spans="34:36" x14ac:dyDescent="0.35">
      <c r="AH2273" s="16" t="str">
        <f>IF(AND(B2273="Premier League",E2273="Live"),_xlfn.XLOOKUP(_xlfn.TEXTJOIN(" vs ",,C2273:D2273),Calendar!G:G,Calendar!B:B),IF(AND(B2273="Premier League",E2273="Highlights"),_xlfn.XLOOKUP(H2273,Calendar!O:O,Calendar!N:N,,-1),""))</f>
        <v/>
      </c>
      <c r="AI2273" s="61" t="str">
        <f>IF(AND(AH2273&lt;&gt;"",E2273="Live"),_xlfn.XLOOKUP(_xlfn.TEXTJOIN(" vs ",,C2273:D2273),Calendar!G:G,Calendar!K:K),"")</f>
        <v/>
      </c>
      <c r="AJ2273" s="61" t="str">
        <f>IF(AND(K2273&lt;&gt;"Match of the Day",K2273&lt;&gt;"Match of the Day 2",K2273&lt;&gt;"Match of the Day Repeat"),"",1+MAX($AJ$10:AJ2272))</f>
        <v/>
      </c>
    </row>
    <row r="2274" spans="34:36" x14ac:dyDescent="0.35">
      <c r="AH2274" s="16" t="str">
        <f>IF(AND(B2274="Premier League",E2274="Live"),_xlfn.XLOOKUP(_xlfn.TEXTJOIN(" vs ",,C2274:D2274),Calendar!G:G,Calendar!B:B),IF(AND(B2274="Premier League",E2274="Highlights"),_xlfn.XLOOKUP(H2274,Calendar!O:O,Calendar!N:N,,-1),""))</f>
        <v/>
      </c>
      <c r="AI2274" s="61" t="str">
        <f>IF(AND(AH2274&lt;&gt;"",E2274="Live"),_xlfn.XLOOKUP(_xlfn.TEXTJOIN(" vs ",,C2274:D2274),Calendar!G:G,Calendar!K:K),"")</f>
        <v/>
      </c>
      <c r="AJ2274" s="61" t="str">
        <f>IF(AND(K2274&lt;&gt;"Match of the Day",K2274&lt;&gt;"Match of the Day 2",K2274&lt;&gt;"Match of the Day Repeat"),"",1+MAX($AJ$10:AJ2273))</f>
        <v/>
      </c>
    </row>
    <row r="2275" spans="34:36" x14ac:dyDescent="0.35">
      <c r="AH2275" s="16" t="str">
        <f>IF(AND(B2275="Premier League",E2275="Live"),_xlfn.XLOOKUP(_xlfn.TEXTJOIN(" vs ",,C2275:D2275),Calendar!G:G,Calendar!B:B),IF(AND(B2275="Premier League",E2275="Highlights"),_xlfn.XLOOKUP(H2275,Calendar!O:O,Calendar!N:N,,-1),""))</f>
        <v/>
      </c>
      <c r="AI2275" s="61" t="str">
        <f>IF(AND(AH2275&lt;&gt;"",E2275="Live"),_xlfn.XLOOKUP(_xlfn.TEXTJOIN(" vs ",,C2275:D2275),Calendar!G:G,Calendar!K:K),"")</f>
        <v/>
      </c>
      <c r="AJ2275" s="61" t="str">
        <f>IF(AND(K2275&lt;&gt;"Match of the Day",K2275&lt;&gt;"Match of the Day 2",K2275&lt;&gt;"Match of the Day Repeat"),"",1+MAX($AJ$10:AJ2274))</f>
        <v/>
      </c>
    </row>
    <row r="2276" spans="34:36" x14ac:dyDescent="0.35">
      <c r="AH2276" s="16" t="str">
        <f>IF(AND(B2276="Premier League",E2276="Live"),_xlfn.XLOOKUP(_xlfn.TEXTJOIN(" vs ",,C2276:D2276),Calendar!G:G,Calendar!B:B),IF(AND(B2276="Premier League",E2276="Highlights"),_xlfn.XLOOKUP(H2276,Calendar!O:O,Calendar!N:N,,-1),""))</f>
        <v/>
      </c>
      <c r="AI2276" s="61" t="str">
        <f>IF(AND(AH2276&lt;&gt;"",E2276="Live"),_xlfn.XLOOKUP(_xlfn.TEXTJOIN(" vs ",,C2276:D2276),Calendar!G:G,Calendar!K:K),"")</f>
        <v/>
      </c>
      <c r="AJ2276" s="61" t="str">
        <f>IF(AND(K2276&lt;&gt;"Match of the Day",K2276&lt;&gt;"Match of the Day 2",K2276&lt;&gt;"Match of the Day Repeat"),"",1+MAX($AJ$10:AJ2275))</f>
        <v/>
      </c>
    </row>
    <row r="2277" spans="34:36" x14ac:dyDescent="0.35">
      <c r="AH2277" s="16" t="str">
        <f>IF(AND(B2277="Premier League",E2277="Live"),_xlfn.XLOOKUP(_xlfn.TEXTJOIN(" vs ",,C2277:D2277),Calendar!G:G,Calendar!B:B),IF(AND(B2277="Premier League",E2277="Highlights"),_xlfn.XLOOKUP(H2277,Calendar!O:O,Calendar!N:N,,-1),""))</f>
        <v/>
      </c>
      <c r="AI2277" s="61" t="str">
        <f>IF(AND(AH2277&lt;&gt;"",E2277="Live"),_xlfn.XLOOKUP(_xlfn.TEXTJOIN(" vs ",,C2277:D2277),Calendar!G:G,Calendar!K:K),"")</f>
        <v/>
      </c>
      <c r="AJ2277" s="61" t="str">
        <f>IF(AND(K2277&lt;&gt;"Match of the Day",K2277&lt;&gt;"Match of the Day 2",K2277&lt;&gt;"Match of the Day Repeat"),"",1+MAX($AJ$10:AJ2276))</f>
        <v/>
      </c>
    </row>
    <row r="2278" spans="34:36" x14ac:dyDescent="0.35">
      <c r="AH2278" s="16" t="str">
        <f>IF(AND(B2278="Premier League",E2278="Live"),_xlfn.XLOOKUP(_xlfn.TEXTJOIN(" vs ",,C2278:D2278),Calendar!G:G,Calendar!B:B),IF(AND(B2278="Premier League",E2278="Highlights"),_xlfn.XLOOKUP(H2278,Calendar!O:O,Calendar!N:N,,-1),""))</f>
        <v/>
      </c>
      <c r="AI2278" s="61" t="str">
        <f>IF(AND(AH2278&lt;&gt;"",E2278="Live"),_xlfn.XLOOKUP(_xlfn.TEXTJOIN(" vs ",,C2278:D2278),Calendar!G:G,Calendar!K:K),"")</f>
        <v/>
      </c>
      <c r="AJ2278" s="61" t="str">
        <f>IF(AND(K2278&lt;&gt;"Match of the Day",K2278&lt;&gt;"Match of the Day 2",K2278&lt;&gt;"Match of the Day Repeat"),"",1+MAX($AJ$10:AJ2277))</f>
        <v/>
      </c>
    </row>
    <row r="2279" spans="34:36" x14ac:dyDescent="0.35">
      <c r="AH2279" s="16" t="str">
        <f>IF(AND(B2279="Premier League",E2279="Live"),_xlfn.XLOOKUP(_xlfn.TEXTJOIN(" vs ",,C2279:D2279),Calendar!G:G,Calendar!B:B),IF(AND(B2279="Premier League",E2279="Highlights"),_xlfn.XLOOKUP(H2279,Calendar!O:O,Calendar!N:N,,-1),""))</f>
        <v/>
      </c>
      <c r="AI2279" s="61" t="str">
        <f>IF(AND(AH2279&lt;&gt;"",E2279="Live"),_xlfn.XLOOKUP(_xlfn.TEXTJOIN(" vs ",,C2279:D2279),Calendar!G:G,Calendar!K:K),"")</f>
        <v/>
      </c>
      <c r="AJ2279" s="61" t="str">
        <f>IF(AND(K2279&lt;&gt;"Match of the Day",K2279&lt;&gt;"Match of the Day 2",K2279&lt;&gt;"Match of the Day Repeat"),"",1+MAX($AJ$10:AJ2278))</f>
        <v/>
      </c>
    </row>
    <row r="2280" spans="34:36" x14ac:dyDescent="0.35">
      <c r="AH2280" s="16" t="str">
        <f>IF(AND(B2280="Premier League",E2280="Live"),_xlfn.XLOOKUP(_xlfn.TEXTJOIN(" vs ",,C2280:D2280),Calendar!G:G,Calendar!B:B),IF(AND(B2280="Premier League",E2280="Highlights"),_xlfn.XLOOKUP(H2280,Calendar!O:O,Calendar!N:N,,-1),""))</f>
        <v/>
      </c>
      <c r="AI2280" s="61" t="str">
        <f>IF(AND(AH2280&lt;&gt;"",E2280="Live"),_xlfn.XLOOKUP(_xlfn.TEXTJOIN(" vs ",,C2280:D2280),Calendar!G:G,Calendar!K:K),"")</f>
        <v/>
      </c>
      <c r="AJ2280" s="61" t="str">
        <f>IF(AND(K2280&lt;&gt;"Match of the Day",K2280&lt;&gt;"Match of the Day 2",K2280&lt;&gt;"Match of the Day Repeat"),"",1+MAX($AJ$10:AJ2279))</f>
        <v/>
      </c>
    </row>
    <row r="2281" spans="34:36" x14ac:dyDescent="0.35">
      <c r="AH2281" s="16" t="str">
        <f>IF(AND(B2281="Premier League",E2281="Live"),_xlfn.XLOOKUP(_xlfn.TEXTJOIN(" vs ",,C2281:D2281),Calendar!G:G,Calendar!B:B),IF(AND(B2281="Premier League",E2281="Highlights"),_xlfn.XLOOKUP(H2281,Calendar!O:O,Calendar!N:N,,-1),""))</f>
        <v/>
      </c>
      <c r="AI2281" s="61" t="str">
        <f>IF(AND(AH2281&lt;&gt;"",E2281="Live"),_xlfn.XLOOKUP(_xlfn.TEXTJOIN(" vs ",,C2281:D2281),Calendar!G:G,Calendar!K:K),"")</f>
        <v/>
      </c>
      <c r="AJ2281" s="61" t="str">
        <f>IF(AND(K2281&lt;&gt;"Match of the Day",K2281&lt;&gt;"Match of the Day 2",K2281&lt;&gt;"Match of the Day Repeat"),"",1+MAX($AJ$10:AJ2280))</f>
        <v/>
      </c>
    </row>
    <row r="2282" spans="34:36" x14ac:dyDescent="0.35">
      <c r="AH2282" s="16" t="str">
        <f>IF(AND(B2282="Premier League",E2282="Live"),_xlfn.XLOOKUP(_xlfn.TEXTJOIN(" vs ",,C2282:D2282),Calendar!G:G,Calendar!B:B),IF(AND(B2282="Premier League",E2282="Highlights"),_xlfn.XLOOKUP(H2282,Calendar!O:O,Calendar!N:N,,-1),""))</f>
        <v/>
      </c>
      <c r="AI2282" s="61" t="str">
        <f>IF(AND(AH2282&lt;&gt;"",E2282="Live"),_xlfn.XLOOKUP(_xlfn.TEXTJOIN(" vs ",,C2282:D2282),Calendar!G:G,Calendar!K:K),"")</f>
        <v/>
      </c>
      <c r="AJ2282" s="61" t="str">
        <f>IF(AND(K2282&lt;&gt;"Match of the Day",K2282&lt;&gt;"Match of the Day 2",K2282&lt;&gt;"Match of the Day Repeat"),"",1+MAX($AJ$10:AJ2281))</f>
        <v/>
      </c>
    </row>
    <row r="2283" spans="34:36" x14ac:dyDescent="0.35">
      <c r="AH2283" s="16" t="str">
        <f>IF(AND(B2283="Premier League",E2283="Live"),_xlfn.XLOOKUP(_xlfn.TEXTJOIN(" vs ",,C2283:D2283),Calendar!G:G,Calendar!B:B),IF(AND(B2283="Premier League",E2283="Highlights"),_xlfn.XLOOKUP(H2283,Calendar!O:O,Calendar!N:N,,-1),""))</f>
        <v/>
      </c>
      <c r="AI2283" s="61" t="str">
        <f>IF(AND(AH2283&lt;&gt;"",E2283="Live"),_xlfn.XLOOKUP(_xlfn.TEXTJOIN(" vs ",,C2283:D2283),Calendar!G:G,Calendar!K:K),"")</f>
        <v/>
      </c>
      <c r="AJ2283" s="61" t="str">
        <f>IF(AND(K2283&lt;&gt;"Match of the Day",K2283&lt;&gt;"Match of the Day 2",K2283&lt;&gt;"Match of the Day Repeat"),"",1+MAX($AJ$10:AJ2282))</f>
        <v/>
      </c>
    </row>
    <row r="2284" spans="34:36" x14ac:dyDescent="0.35">
      <c r="AH2284" s="16" t="str">
        <f>IF(AND(B2284="Premier League",E2284="Live"),_xlfn.XLOOKUP(_xlfn.TEXTJOIN(" vs ",,C2284:D2284),Calendar!G:G,Calendar!B:B),IF(AND(B2284="Premier League",E2284="Highlights"),_xlfn.XLOOKUP(H2284,Calendar!O:O,Calendar!N:N,,-1),""))</f>
        <v/>
      </c>
      <c r="AI2284" s="61" t="str">
        <f>IF(AND(AH2284&lt;&gt;"",E2284="Live"),_xlfn.XLOOKUP(_xlfn.TEXTJOIN(" vs ",,C2284:D2284),Calendar!G:G,Calendar!K:K),"")</f>
        <v/>
      </c>
      <c r="AJ2284" s="61" t="str">
        <f>IF(AND(K2284&lt;&gt;"Match of the Day",K2284&lt;&gt;"Match of the Day 2",K2284&lt;&gt;"Match of the Day Repeat"),"",1+MAX($AJ$10:AJ2283))</f>
        <v/>
      </c>
    </row>
    <row r="2285" spans="34:36" x14ac:dyDescent="0.35">
      <c r="AH2285" s="16" t="str">
        <f>IF(AND(B2285="Premier League",E2285="Live"),_xlfn.XLOOKUP(_xlfn.TEXTJOIN(" vs ",,C2285:D2285),Calendar!G:G,Calendar!B:B),IF(AND(B2285="Premier League",E2285="Highlights"),_xlfn.XLOOKUP(H2285,Calendar!O:O,Calendar!N:N,,-1),""))</f>
        <v/>
      </c>
      <c r="AI2285" s="61" t="str">
        <f>IF(AND(AH2285&lt;&gt;"",E2285="Live"),_xlfn.XLOOKUP(_xlfn.TEXTJOIN(" vs ",,C2285:D2285),Calendar!G:G,Calendar!K:K),"")</f>
        <v/>
      </c>
      <c r="AJ2285" s="61" t="str">
        <f>IF(AND(K2285&lt;&gt;"Match of the Day",K2285&lt;&gt;"Match of the Day 2",K2285&lt;&gt;"Match of the Day Repeat"),"",1+MAX($AJ$10:AJ2284))</f>
        <v/>
      </c>
    </row>
    <row r="2286" spans="34:36" x14ac:dyDescent="0.35">
      <c r="AH2286" s="16" t="str">
        <f>IF(AND(B2286="Premier League",E2286="Live"),_xlfn.XLOOKUP(_xlfn.TEXTJOIN(" vs ",,C2286:D2286),Calendar!G:G,Calendar!B:B),IF(AND(B2286="Premier League",E2286="Highlights"),_xlfn.XLOOKUP(H2286,Calendar!O:O,Calendar!N:N,,-1),""))</f>
        <v/>
      </c>
      <c r="AI2286" s="61" t="str">
        <f>IF(AND(AH2286&lt;&gt;"",E2286="Live"),_xlfn.XLOOKUP(_xlfn.TEXTJOIN(" vs ",,C2286:D2286),Calendar!G:G,Calendar!K:K),"")</f>
        <v/>
      </c>
      <c r="AJ2286" s="61" t="str">
        <f>IF(AND(K2286&lt;&gt;"Match of the Day",K2286&lt;&gt;"Match of the Day 2",K2286&lt;&gt;"Match of the Day Repeat"),"",1+MAX($AJ$10:AJ2285))</f>
        <v/>
      </c>
    </row>
    <row r="2287" spans="34:36" x14ac:dyDescent="0.35">
      <c r="AH2287" s="16" t="str">
        <f>IF(AND(B2287="Premier League",E2287="Live"),_xlfn.XLOOKUP(_xlfn.TEXTJOIN(" vs ",,C2287:D2287),Calendar!G:G,Calendar!B:B),IF(AND(B2287="Premier League",E2287="Highlights"),_xlfn.XLOOKUP(H2287,Calendar!O:O,Calendar!N:N,,-1),""))</f>
        <v/>
      </c>
      <c r="AI2287" s="61" t="str">
        <f>IF(AND(AH2287&lt;&gt;"",E2287="Live"),_xlfn.XLOOKUP(_xlfn.TEXTJOIN(" vs ",,C2287:D2287),Calendar!G:G,Calendar!K:K),"")</f>
        <v/>
      </c>
      <c r="AJ2287" s="61" t="str">
        <f>IF(AND(K2287&lt;&gt;"Match of the Day",K2287&lt;&gt;"Match of the Day 2",K2287&lt;&gt;"Match of the Day Repeat"),"",1+MAX($AJ$10:AJ2286))</f>
        <v/>
      </c>
    </row>
    <row r="2288" spans="34:36" x14ac:dyDescent="0.35">
      <c r="AH2288" s="16" t="str">
        <f>IF(AND(B2288="Premier League",E2288="Live"),_xlfn.XLOOKUP(_xlfn.TEXTJOIN(" vs ",,C2288:D2288),Calendar!G:G,Calendar!B:B),IF(AND(B2288="Premier League",E2288="Highlights"),_xlfn.XLOOKUP(H2288,Calendar!O:O,Calendar!N:N,,-1),""))</f>
        <v/>
      </c>
      <c r="AI2288" s="61" t="str">
        <f>IF(AND(AH2288&lt;&gt;"",E2288="Live"),_xlfn.XLOOKUP(_xlfn.TEXTJOIN(" vs ",,C2288:D2288),Calendar!G:G,Calendar!K:K),"")</f>
        <v/>
      </c>
      <c r="AJ2288" s="61" t="str">
        <f>IF(AND(K2288&lt;&gt;"Match of the Day",K2288&lt;&gt;"Match of the Day 2",K2288&lt;&gt;"Match of the Day Repeat"),"",1+MAX($AJ$10:AJ2287))</f>
        <v/>
      </c>
    </row>
    <row r="2289" spans="34:36" x14ac:dyDescent="0.35">
      <c r="AH2289" s="16" t="str">
        <f>IF(AND(B2289="Premier League",E2289="Live"),_xlfn.XLOOKUP(_xlfn.TEXTJOIN(" vs ",,C2289:D2289),Calendar!G:G,Calendar!B:B),IF(AND(B2289="Premier League",E2289="Highlights"),_xlfn.XLOOKUP(H2289,Calendar!O:O,Calendar!N:N,,-1),""))</f>
        <v/>
      </c>
      <c r="AI2289" s="61" t="str">
        <f>IF(AND(AH2289&lt;&gt;"",E2289="Live"),_xlfn.XLOOKUP(_xlfn.TEXTJOIN(" vs ",,C2289:D2289),Calendar!G:G,Calendar!K:K),"")</f>
        <v/>
      </c>
      <c r="AJ2289" s="61" t="str">
        <f>IF(AND(K2289&lt;&gt;"Match of the Day",K2289&lt;&gt;"Match of the Day 2",K2289&lt;&gt;"Match of the Day Repeat"),"",1+MAX($AJ$10:AJ2288))</f>
        <v/>
      </c>
    </row>
    <row r="2290" spans="34:36" x14ac:dyDescent="0.35">
      <c r="AH2290" s="16" t="str">
        <f>IF(AND(B2290="Premier League",E2290="Live"),_xlfn.XLOOKUP(_xlfn.TEXTJOIN(" vs ",,C2290:D2290),Calendar!G:G,Calendar!B:B),IF(AND(B2290="Premier League",E2290="Highlights"),_xlfn.XLOOKUP(H2290,Calendar!O:O,Calendar!N:N,,-1),""))</f>
        <v/>
      </c>
      <c r="AI2290" s="61" t="str">
        <f>IF(AND(AH2290&lt;&gt;"",E2290="Live"),_xlfn.XLOOKUP(_xlfn.TEXTJOIN(" vs ",,C2290:D2290),Calendar!G:G,Calendar!K:K),"")</f>
        <v/>
      </c>
      <c r="AJ2290" s="61" t="str">
        <f>IF(AND(K2290&lt;&gt;"Match of the Day",K2290&lt;&gt;"Match of the Day 2",K2290&lt;&gt;"Match of the Day Repeat"),"",1+MAX($AJ$10:AJ2289))</f>
        <v/>
      </c>
    </row>
    <row r="2291" spans="34:36" x14ac:dyDescent="0.35">
      <c r="AH2291" s="16" t="str">
        <f>IF(AND(B2291="Premier League",E2291="Live"),_xlfn.XLOOKUP(_xlfn.TEXTJOIN(" vs ",,C2291:D2291),Calendar!G:G,Calendar!B:B),IF(AND(B2291="Premier League",E2291="Highlights"),_xlfn.XLOOKUP(H2291,Calendar!O:O,Calendar!N:N,,-1),""))</f>
        <v/>
      </c>
      <c r="AI2291" s="61" t="str">
        <f>IF(AND(AH2291&lt;&gt;"",E2291="Live"),_xlfn.XLOOKUP(_xlfn.TEXTJOIN(" vs ",,C2291:D2291),Calendar!G:G,Calendar!K:K),"")</f>
        <v/>
      </c>
      <c r="AJ2291" s="61" t="str">
        <f>IF(AND(K2291&lt;&gt;"Match of the Day",K2291&lt;&gt;"Match of the Day 2",K2291&lt;&gt;"Match of the Day Repeat"),"",1+MAX($AJ$10:AJ2290))</f>
        <v/>
      </c>
    </row>
    <row r="2292" spans="34:36" x14ac:dyDescent="0.35">
      <c r="AH2292" s="16" t="str">
        <f>IF(AND(B2292="Premier League",E2292="Live"),_xlfn.XLOOKUP(_xlfn.TEXTJOIN(" vs ",,C2292:D2292),Calendar!G:G,Calendar!B:B),IF(AND(B2292="Premier League",E2292="Highlights"),_xlfn.XLOOKUP(H2292,Calendar!O:O,Calendar!N:N,,-1),""))</f>
        <v/>
      </c>
      <c r="AI2292" s="61" t="str">
        <f>IF(AND(AH2292&lt;&gt;"",E2292="Live"),_xlfn.XLOOKUP(_xlfn.TEXTJOIN(" vs ",,C2292:D2292),Calendar!G:G,Calendar!K:K),"")</f>
        <v/>
      </c>
      <c r="AJ2292" s="61" t="str">
        <f>IF(AND(K2292&lt;&gt;"Match of the Day",K2292&lt;&gt;"Match of the Day 2",K2292&lt;&gt;"Match of the Day Repeat"),"",1+MAX($AJ$10:AJ2291))</f>
        <v/>
      </c>
    </row>
    <row r="2293" spans="34:36" x14ac:dyDescent="0.35">
      <c r="AH2293" s="16" t="str">
        <f>IF(AND(B2293="Premier League",E2293="Live"),_xlfn.XLOOKUP(_xlfn.TEXTJOIN(" vs ",,C2293:D2293),Calendar!G:G,Calendar!B:B),IF(AND(B2293="Premier League",E2293="Highlights"),_xlfn.XLOOKUP(H2293,Calendar!O:O,Calendar!N:N,,-1),""))</f>
        <v/>
      </c>
      <c r="AI2293" s="61" t="str">
        <f>IF(AND(AH2293&lt;&gt;"",E2293="Live"),_xlfn.XLOOKUP(_xlfn.TEXTJOIN(" vs ",,C2293:D2293),Calendar!G:G,Calendar!K:K),"")</f>
        <v/>
      </c>
      <c r="AJ2293" s="61" t="str">
        <f>IF(AND(K2293&lt;&gt;"Match of the Day",K2293&lt;&gt;"Match of the Day 2",K2293&lt;&gt;"Match of the Day Repeat"),"",1+MAX($AJ$10:AJ2292))</f>
        <v/>
      </c>
    </row>
    <row r="2294" spans="34:36" x14ac:dyDescent="0.35">
      <c r="AH2294" s="16" t="str">
        <f>IF(AND(B2294="Premier League",E2294="Live"),_xlfn.XLOOKUP(_xlfn.TEXTJOIN(" vs ",,C2294:D2294),Calendar!G:G,Calendar!B:B),IF(AND(B2294="Premier League",E2294="Highlights"),_xlfn.XLOOKUP(H2294,Calendar!O:O,Calendar!N:N,,-1),""))</f>
        <v/>
      </c>
      <c r="AI2294" s="61" t="str">
        <f>IF(AND(AH2294&lt;&gt;"",E2294="Live"),_xlfn.XLOOKUP(_xlfn.TEXTJOIN(" vs ",,C2294:D2294),Calendar!G:G,Calendar!K:K),"")</f>
        <v/>
      </c>
      <c r="AJ2294" s="61" t="str">
        <f>IF(AND(K2294&lt;&gt;"Match of the Day",K2294&lt;&gt;"Match of the Day 2",K2294&lt;&gt;"Match of the Day Repeat"),"",1+MAX($AJ$10:AJ2293))</f>
        <v/>
      </c>
    </row>
    <row r="2295" spans="34:36" x14ac:dyDescent="0.35">
      <c r="AH2295" s="16" t="str">
        <f>IF(AND(B2295="Premier League",E2295="Live"),_xlfn.XLOOKUP(_xlfn.TEXTJOIN(" vs ",,C2295:D2295),Calendar!G:G,Calendar!B:B),IF(AND(B2295="Premier League",E2295="Highlights"),_xlfn.XLOOKUP(H2295,Calendar!O:O,Calendar!N:N,,-1),""))</f>
        <v/>
      </c>
      <c r="AI2295" s="61" t="str">
        <f>IF(AND(AH2295&lt;&gt;"",E2295="Live"),_xlfn.XLOOKUP(_xlfn.TEXTJOIN(" vs ",,C2295:D2295),Calendar!G:G,Calendar!K:K),"")</f>
        <v/>
      </c>
      <c r="AJ2295" s="61" t="str">
        <f>IF(AND(K2295&lt;&gt;"Match of the Day",K2295&lt;&gt;"Match of the Day 2",K2295&lt;&gt;"Match of the Day Repeat"),"",1+MAX($AJ$10:AJ2294))</f>
        <v/>
      </c>
    </row>
    <row r="2296" spans="34:36" x14ac:dyDescent="0.35">
      <c r="AH2296" s="16" t="str">
        <f>IF(AND(B2296="Premier League",E2296="Live"),_xlfn.XLOOKUP(_xlfn.TEXTJOIN(" vs ",,C2296:D2296),Calendar!G:G,Calendar!B:B),IF(AND(B2296="Premier League",E2296="Highlights"),_xlfn.XLOOKUP(H2296,Calendar!O:O,Calendar!N:N,,-1),""))</f>
        <v/>
      </c>
      <c r="AI2296" s="61" t="str">
        <f>IF(AND(AH2296&lt;&gt;"",E2296="Live"),_xlfn.XLOOKUP(_xlfn.TEXTJOIN(" vs ",,C2296:D2296),Calendar!G:G,Calendar!K:K),"")</f>
        <v/>
      </c>
      <c r="AJ2296" s="61" t="str">
        <f>IF(AND(K2296&lt;&gt;"Match of the Day",K2296&lt;&gt;"Match of the Day 2",K2296&lt;&gt;"Match of the Day Repeat"),"",1+MAX($AJ$10:AJ2295))</f>
        <v/>
      </c>
    </row>
    <row r="2297" spans="34:36" x14ac:dyDescent="0.35">
      <c r="AH2297" s="16" t="str">
        <f>IF(AND(B2297="Premier League",E2297="Live"),_xlfn.XLOOKUP(_xlfn.TEXTJOIN(" vs ",,C2297:D2297),Calendar!G:G,Calendar!B:B),IF(AND(B2297="Premier League",E2297="Highlights"),_xlfn.XLOOKUP(H2297,Calendar!O:O,Calendar!N:N,,-1),""))</f>
        <v/>
      </c>
      <c r="AI2297" s="61" t="str">
        <f>IF(AND(AH2297&lt;&gt;"",E2297="Live"),_xlfn.XLOOKUP(_xlfn.TEXTJOIN(" vs ",,C2297:D2297),Calendar!G:G,Calendar!K:K),"")</f>
        <v/>
      </c>
      <c r="AJ2297" s="61" t="str">
        <f>IF(AND(K2297&lt;&gt;"Match of the Day",K2297&lt;&gt;"Match of the Day 2",K2297&lt;&gt;"Match of the Day Repeat"),"",1+MAX($AJ$10:AJ2296))</f>
        <v/>
      </c>
    </row>
    <row r="2298" spans="34:36" x14ac:dyDescent="0.35">
      <c r="AH2298" s="16" t="str">
        <f>IF(AND(B2298="Premier League",E2298="Live"),_xlfn.XLOOKUP(_xlfn.TEXTJOIN(" vs ",,C2298:D2298),Calendar!G:G,Calendar!B:B),IF(AND(B2298="Premier League",E2298="Highlights"),_xlfn.XLOOKUP(H2298,Calendar!O:O,Calendar!N:N,,-1),""))</f>
        <v/>
      </c>
      <c r="AI2298" s="61" t="str">
        <f>IF(AND(AH2298&lt;&gt;"",E2298="Live"),_xlfn.XLOOKUP(_xlfn.TEXTJOIN(" vs ",,C2298:D2298),Calendar!G:G,Calendar!K:K),"")</f>
        <v/>
      </c>
      <c r="AJ2298" s="61" t="str">
        <f>IF(AND(K2298&lt;&gt;"Match of the Day",K2298&lt;&gt;"Match of the Day 2",K2298&lt;&gt;"Match of the Day Repeat"),"",1+MAX($AJ$10:AJ2297))</f>
        <v/>
      </c>
    </row>
    <row r="2299" spans="34:36" x14ac:dyDescent="0.35">
      <c r="AH2299" s="16" t="str">
        <f>IF(AND(B2299="Premier League",E2299="Live"),_xlfn.XLOOKUP(_xlfn.TEXTJOIN(" vs ",,C2299:D2299),Calendar!G:G,Calendar!B:B),IF(AND(B2299="Premier League",E2299="Highlights"),_xlfn.XLOOKUP(H2299,Calendar!O:O,Calendar!N:N,,-1),""))</f>
        <v/>
      </c>
      <c r="AI2299" s="61" t="str">
        <f>IF(AND(AH2299&lt;&gt;"",E2299="Live"),_xlfn.XLOOKUP(_xlfn.TEXTJOIN(" vs ",,C2299:D2299),Calendar!G:G,Calendar!K:K),"")</f>
        <v/>
      </c>
      <c r="AJ2299" s="61" t="str">
        <f>IF(AND(K2299&lt;&gt;"Match of the Day",K2299&lt;&gt;"Match of the Day 2",K2299&lt;&gt;"Match of the Day Repeat"),"",1+MAX($AJ$10:AJ2298))</f>
        <v/>
      </c>
    </row>
    <row r="2300" spans="34:36" x14ac:dyDescent="0.35">
      <c r="AH2300" s="16" t="str">
        <f>IF(AND(B2300="Premier League",E2300="Live"),_xlfn.XLOOKUP(_xlfn.TEXTJOIN(" vs ",,C2300:D2300),Calendar!G:G,Calendar!B:B),IF(AND(B2300="Premier League",E2300="Highlights"),_xlfn.XLOOKUP(H2300,Calendar!O:O,Calendar!N:N,,-1),""))</f>
        <v/>
      </c>
      <c r="AI2300" s="61" t="str">
        <f>IF(AND(AH2300&lt;&gt;"",E2300="Live"),_xlfn.XLOOKUP(_xlfn.TEXTJOIN(" vs ",,C2300:D2300),Calendar!G:G,Calendar!K:K),"")</f>
        <v/>
      </c>
      <c r="AJ2300" s="61" t="str">
        <f>IF(AND(K2300&lt;&gt;"Match of the Day",K2300&lt;&gt;"Match of the Day 2",K2300&lt;&gt;"Match of the Day Repeat"),"",1+MAX($AJ$10:AJ2299))</f>
        <v/>
      </c>
    </row>
    <row r="2301" spans="34:36" x14ac:dyDescent="0.35">
      <c r="AH2301" s="16" t="str">
        <f>IF(AND(B2301="Premier League",E2301="Live"),_xlfn.XLOOKUP(_xlfn.TEXTJOIN(" vs ",,C2301:D2301),Calendar!G:G,Calendar!B:B),IF(AND(B2301="Premier League",E2301="Highlights"),_xlfn.XLOOKUP(H2301,Calendar!O:O,Calendar!N:N,,-1),""))</f>
        <v/>
      </c>
      <c r="AI2301" s="61" t="str">
        <f>IF(AND(AH2301&lt;&gt;"",E2301="Live"),_xlfn.XLOOKUP(_xlfn.TEXTJOIN(" vs ",,C2301:D2301),Calendar!G:G,Calendar!K:K),"")</f>
        <v/>
      </c>
      <c r="AJ2301" s="61" t="str">
        <f>IF(AND(K2301&lt;&gt;"Match of the Day",K2301&lt;&gt;"Match of the Day 2",K2301&lt;&gt;"Match of the Day Repeat"),"",1+MAX($AJ$10:AJ2300))</f>
        <v/>
      </c>
    </row>
    <row r="2302" spans="34:36" x14ac:dyDescent="0.35">
      <c r="AH2302" s="16" t="str">
        <f>IF(AND(B2302="Premier League",E2302="Live"),_xlfn.XLOOKUP(_xlfn.TEXTJOIN(" vs ",,C2302:D2302),Calendar!G:G,Calendar!B:B),IF(AND(B2302="Premier League",E2302="Highlights"),_xlfn.XLOOKUP(H2302,Calendar!O:O,Calendar!N:N,,-1),""))</f>
        <v/>
      </c>
      <c r="AI2302" s="61" t="str">
        <f>IF(AND(AH2302&lt;&gt;"",E2302="Live"),_xlfn.XLOOKUP(_xlfn.TEXTJOIN(" vs ",,C2302:D2302),Calendar!G:G,Calendar!K:K),"")</f>
        <v/>
      </c>
      <c r="AJ2302" s="61" t="str">
        <f>IF(AND(K2302&lt;&gt;"Match of the Day",K2302&lt;&gt;"Match of the Day 2",K2302&lt;&gt;"Match of the Day Repeat"),"",1+MAX($AJ$10:AJ2301))</f>
        <v/>
      </c>
    </row>
    <row r="2303" spans="34:36" x14ac:dyDescent="0.35">
      <c r="AH2303" s="16" t="str">
        <f>IF(AND(B2303="Premier League",E2303="Live"),_xlfn.XLOOKUP(_xlfn.TEXTJOIN(" vs ",,C2303:D2303),Calendar!G:G,Calendar!B:B),IF(AND(B2303="Premier League",E2303="Highlights"),_xlfn.XLOOKUP(H2303,Calendar!O:O,Calendar!N:N,,-1),""))</f>
        <v/>
      </c>
      <c r="AI2303" s="61" t="str">
        <f>IF(AND(AH2303&lt;&gt;"",E2303="Live"),_xlfn.XLOOKUP(_xlfn.TEXTJOIN(" vs ",,C2303:D2303),Calendar!G:G,Calendar!K:K),"")</f>
        <v/>
      </c>
      <c r="AJ2303" s="61" t="str">
        <f>IF(AND(K2303&lt;&gt;"Match of the Day",K2303&lt;&gt;"Match of the Day 2",K2303&lt;&gt;"Match of the Day Repeat"),"",1+MAX($AJ$10:AJ2302))</f>
        <v/>
      </c>
    </row>
    <row r="2304" spans="34:36" x14ac:dyDescent="0.35">
      <c r="AH2304" s="16" t="str">
        <f>IF(AND(B2304="Premier League",E2304="Live"),_xlfn.XLOOKUP(_xlfn.TEXTJOIN(" vs ",,C2304:D2304),Calendar!G:G,Calendar!B:B),IF(AND(B2304="Premier League",E2304="Highlights"),_xlfn.XLOOKUP(H2304,Calendar!O:O,Calendar!N:N,,-1),""))</f>
        <v/>
      </c>
      <c r="AI2304" s="61" t="str">
        <f>IF(AND(AH2304&lt;&gt;"",E2304="Live"),_xlfn.XLOOKUP(_xlfn.TEXTJOIN(" vs ",,C2304:D2304),Calendar!G:G,Calendar!K:K),"")</f>
        <v/>
      </c>
      <c r="AJ2304" s="61" t="str">
        <f>IF(AND(K2304&lt;&gt;"Match of the Day",K2304&lt;&gt;"Match of the Day 2",K2304&lt;&gt;"Match of the Day Repeat"),"",1+MAX($AJ$10:AJ2303))</f>
        <v/>
      </c>
    </row>
    <row r="2305" spans="34:36" x14ac:dyDescent="0.35">
      <c r="AH2305" s="16" t="str">
        <f>IF(AND(B2305="Premier League",E2305="Live"),_xlfn.XLOOKUP(_xlfn.TEXTJOIN(" vs ",,C2305:D2305),Calendar!G:G,Calendar!B:B),IF(AND(B2305="Premier League",E2305="Highlights"),_xlfn.XLOOKUP(H2305,Calendar!O:O,Calendar!N:N,,-1),""))</f>
        <v/>
      </c>
      <c r="AI2305" s="61" t="str">
        <f>IF(AND(AH2305&lt;&gt;"",E2305="Live"),_xlfn.XLOOKUP(_xlfn.TEXTJOIN(" vs ",,C2305:D2305),Calendar!G:G,Calendar!K:K),"")</f>
        <v/>
      </c>
      <c r="AJ2305" s="61" t="str">
        <f>IF(AND(K2305&lt;&gt;"Match of the Day",K2305&lt;&gt;"Match of the Day 2",K2305&lt;&gt;"Match of the Day Repeat"),"",1+MAX($AJ$10:AJ2304))</f>
        <v/>
      </c>
    </row>
    <row r="2306" spans="34:36" x14ac:dyDescent="0.35">
      <c r="AH2306" s="16" t="str">
        <f>IF(AND(B2306="Premier League",E2306="Live"),_xlfn.XLOOKUP(_xlfn.TEXTJOIN(" vs ",,C2306:D2306),Calendar!G:G,Calendar!B:B),IF(AND(B2306="Premier League",E2306="Highlights"),_xlfn.XLOOKUP(H2306,Calendar!O:O,Calendar!N:N,,-1),""))</f>
        <v/>
      </c>
      <c r="AI2306" s="61" t="str">
        <f>IF(AND(AH2306&lt;&gt;"",E2306="Live"),_xlfn.XLOOKUP(_xlfn.TEXTJOIN(" vs ",,C2306:D2306),Calendar!G:G,Calendar!K:K),"")</f>
        <v/>
      </c>
      <c r="AJ2306" s="61" t="str">
        <f>IF(AND(K2306&lt;&gt;"Match of the Day",K2306&lt;&gt;"Match of the Day 2",K2306&lt;&gt;"Match of the Day Repeat"),"",1+MAX($AJ$10:AJ2305))</f>
        <v/>
      </c>
    </row>
    <row r="2307" spans="34:36" x14ac:dyDescent="0.35">
      <c r="AH2307" s="16" t="str">
        <f>IF(AND(B2307="Premier League",E2307="Live"),_xlfn.XLOOKUP(_xlfn.TEXTJOIN(" vs ",,C2307:D2307),Calendar!G:G,Calendar!B:B),IF(AND(B2307="Premier League",E2307="Highlights"),_xlfn.XLOOKUP(H2307,Calendar!O:O,Calendar!N:N,,-1),""))</f>
        <v/>
      </c>
      <c r="AI2307" s="61" t="str">
        <f>IF(AND(AH2307&lt;&gt;"",E2307="Live"),_xlfn.XLOOKUP(_xlfn.TEXTJOIN(" vs ",,C2307:D2307),Calendar!G:G,Calendar!K:K),"")</f>
        <v/>
      </c>
      <c r="AJ2307" s="61" t="str">
        <f>IF(AND(K2307&lt;&gt;"Match of the Day",K2307&lt;&gt;"Match of the Day 2",K2307&lt;&gt;"Match of the Day Repeat"),"",1+MAX($AJ$10:AJ2306))</f>
        <v/>
      </c>
    </row>
    <row r="2308" spans="34:36" x14ac:dyDescent="0.35">
      <c r="AH2308" s="16" t="str">
        <f>IF(AND(B2308="Premier League",E2308="Live"),_xlfn.XLOOKUP(_xlfn.TEXTJOIN(" vs ",,C2308:D2308),Calendar!G:G,Calendar!B:B),IF(AND(B2308="Premier League",E2308="Highlights"),_xlfn.XLOOKUP(H2308,Calendar!O:O,Calendar!N:N,,-1),""))</f>
        <v/>
      </c>
      <c r="AI2308" s="61" t="str">
        <f>IF(AND(AH2308&lt;&gt;"",E2308="Live"),_xlfn.XLOOKUP(_xlfn.TEXTJOIN(" vs ",,C2308:D2308),Calendar!G:G,Calendar!K:K),"")</f>
        <v/>
      </c>
      <c r="AJ2308" s="61" t="str">
        <f>IF(AND(K2308&lt;&gt;"Match of the Day",K2308&lt;&gt;"Match of the Day 2",K2308&lt;&gt;"Match of the Day Repeat"),"",1+MAX($AJ$10:AJ2307))</f>
        <v/>
      </c>
    </row>
    <row r="2309" spans="34:36" x14ac:dyDescent="0.35">
      <c r="AH2309" s="16" t="str">
        <f>IF(AND(B2309="Premier League",E2309="Live"),_xlfn.XLOOKUP(_xlfn.TEXTJOIN(" vs ",,C2309:D2309),Calendar!G:G,Calendar!B:B),IF(AND(B2309="Premier League",E2309="Highlights"),_xlfn.XLOOKUP(H2309,Calendar!O:O,Calendar!N:N,,-1),""))</f>
        <v/>
      </c>
      <c r="AI2309" s="61" t="str">
        <f>IF(AND(AH2309&lt;&gt;"",E2309="Live"),_xlfn.XLOOKUP(_xlfn.TEXTJOIN(" vs ",,C2309:D2309),Calendar!G:G,Calendar!K:K),"")</f>
        <v/>
      </c>
      <c r="AJ2309" s="61" t="str">
        <f>IF(AND(K2309&lt;&gt;"Match of the Day",K2309&lt;&gt;"Match of the Day 2",K2309&lt;&gt;"Match of the Day Repeat"),"",1+MAX($AJ$10:AJ2308))</f>
        <v/>
      </c>
    </row>
    <row r="2310" spans="34:36" x14ac:dyDescent="0.35">
      <c r="AH2310" s="16" t="str">
        <f>IF(AND(B2310="Premier League",E2310="Live"),_xlfn.XLOOKUP(_xlfn.TEXTJOIN(" vs ",,C2310:D2310),Calendar!G:G,Calendar!B:B),IF(AND(B2310="Premier League",E2310="Highlights"),_xlfn.XLOOKUP(H2310,Calendar!O:O,Calendar!N:N,,-1),""))</f>
        <v/>
      </c>
      <c r="AI2310" s="61" t="str">
        <f>IF(AND(AH2310&lt;&gt;"",E2310="Live"),_xlfn.XLOOKUP(_xlfn.TEXTJOIN(" vs ",,C2310:D2310),Calendar!G:G,Calendar!K:K),"")</f>
        <v/>
      </c>
      <c r="AJ2310" s="61" t="str">
        <f>IF(AND(K2310&lt;&gt;"Match of the Day",K2310&lt;&gt;"Match of the Day 2",K2310&lt;&gt;"Match of the Day Repeat"),"",1+MAX($AJ$10:AJ2309))</f>
        <v/>
      </c>
    </row>
    <row r="2311" spans="34:36" x14ac:dyDescent="0.35">
      <c r="AH2311" s="16" t="str">
        <f>IF(AND(B2311="Premier League",E2311="Live"),_xlfn.XLOOKUP(_xlfn.TEXTJOIN(" vs ",,C2311:D2311),Calendar!G:G,Calendar!B:B),IF(AND(B2311="Premier League",E2311="Highlights"),_xlfn.XLOOKUP(H2311,Calendar!O:O,Calendar!N:N,,-1),""))</f>
        <v/>
      </c>
      <c r="AI2311" s="61" t="str">
        <f>IF(AND(AH2311&lt;&gt;"",E2311="Live"),_xlfn.XLOOKUP(_xlfn.TEXTJOIN(" vs ",,C2311:D2311),Calendar!G:G,Calendar!K:K),"")</f>
        <v/>
      </c>
      <c r="AJ2311" s="61" t="str">
        <f>IF(AND(K2311&lt;&gt;"Match of the Day",K2311&lt;&gt;"Match of the Day 2",K2311&lt;&gt;"Match of the Day Repeat"),"",1+MAX($AJ$10:AJ2310))</f>
        <v/>
      </c>
    </row>
    <row r="2312" spans="34:36" x14ac:dyDescent="0.35">
      <c r="AH2312" s="16" t="str">
        <f>IF(AND(B2312="Premier League",E2312="Live"),_xlfn.XLOOKUP(_xlfn.TEXTJOIN(" vs ",,C2312:D2312),Calendar!G:G,Calendar!B:B),IF(AND(B2312="Premier League",E2312="Highlights"),_xlfn.XLOOKUP(H2312,Calendar!O:O,Calendar!N:N,,-1),""))</f>
        <v/>
      </c>
      <c r="AI2312" s="61" t="str">
        <f>IF(AND(AH2312&lt;&gt;"",E2312="Live"),_xlfn.XLOOKUP(_xlfn.TEXTJOIN(" vs ",,C2312:D2312),Calendar!G:G,Calendar!K:K),"")</f>
        <v/>
      </c>
      <c r="AJ2312" s="61" t="str">
        <f>IF(AND(K2312&lt;&gt;"Match of the Day",K2312&lt;&gt;"Match of the Day 2",K2312&lt;&gt;"Match of the Day Repeat"),"",1+MAX($AJ$10:AJ2311))</f>
        <v/>
      </c>
    </row>
    <row r="2313" spans="34:36" x14ac:dyDescent="0.35">
      <c r="AH2313" s="16" t="str">
        <f>IF(AND(B2313="Premier League",E2313="Live"),_xlfn.XLOOKUP(_xlfn.TEXTJOIN(" vs ",,C2313:D2313),Calendar!G:G,Calendar!B:B),IF(AND(B2313="Premier League",E2313="Highlights"),_xlfn.XLOOKUP(H2313,Calendar!O:O,Calendar!N:N,,-1),""))</f>
        <v/>
      </c>
      <c r="AI2313" s="61" t="str">
        <f>IF(AND(AH2313&lt;&gt;"",E2313="Live"),_xlfn.XLOOKUP(_xlfn.TEXTJOIN(" vs ",,C2313:D2313),Calendar!G:G,Calendar!K:K),"")</f>
        <v/>
      </c>
      <c r="AJ2313" s="61" t="str">
        <f>IF(AND(K2313&lt;&gt;"Match of the Day",K2313&lt;&gt;"Match of the Day 2",K2313&lt;&gt;"Match of the Day Repeat"),"",1+MAX($AJ$10:AJ2312))</f>
        <v/>
      </c>
    </row>
    <row r="2314" spans="34:36" x14ac:dyDescent="0.35">
      <c r="AH2314" s="16" t="str">
        <f>IF(AND(B2314="Premier League",E2314="Live"),_xlfn.XLOOKUP(_xlfn.TEXTJOIN(" vs ",,C2314:D2314),Calendar!G:G,Calendar!B:B),IF(AND(B2314="Premier League",E2314="Highlights"),_xlfn.XLOOKUP(H2314,Calendar!O:O,Calendar!N:N,,-1),""))</f>
        <v/>
      </c>
      <c r="AI2314" s="61" t="str">
        <f>IF(AND(AH2314&lt;&gt;"",E2314="Live"),_xlfn.XLOOKUP(_xlfn.TEXTJOIN(" vs ",,C2314:D2314),Calendar!G:G,Calendar!K:K),"")</f>
        <v/>
      </c>
      <c r="AJ2314" s="61" t="str">
        <f>IF(AND(K2314&lt;&gt;"Match of the Day",K2314&lt;&gt;"Match of the Day 2",K2314&lt;&gt;"Match of the Day Repeat"),"",1+MAX($AJ$10:AJ2313))</f>
        <v/>
      </c>
    </row>
    <row r="2315" spans="34:36" x14ac:dyDescent="0.35">
      <c r="AH2315" s="16" t="str">
        <f>IF(AND(B2315="Premier League",E2315="Live"),_xlfn.XLOOKUP(_xlfn.TEXTJOIN(" vs ",,C2315:D2315),Calendar!G:G,Calendar!B:B),IF(AND(B2315="Premier League",E2315="Highlights"),_xlfn.XLOOKUP(H2315,Calendar!O:O,Calendar!N:N,,-1),""))</f>
        <v/>
      </c>
      <c r="AI2315" s="61" t="str">
        <f>IF(AND(AH2315&lt;&gt;"",E2315="Live"),_xlfn.XLOOKUP(_xlfn.TEXTJOIN(" vs ",,C2315:D2315),Calendar!G:G,Calendar!K:K),"")</f>
        <v/>
      </c>
      <c r="AJ2315" s="61" t="str">
        <f>IF(AND(K2315&lt;&gt;"Match of the Day",K2315&lt;&gt;"Match of the Day 2",K2315&lt;&gt;"Match of the Day Repeat"),"",1+MAX($AJ$10:AJ2314))</f>
        <v/>
      </c>
    </row>
    <row r="2316" spans="34:36" x14ac:dyDescent="0.35">
      <c r="AH2316" s="16" t="str">
        <f>IF(AND(B2316="Premier League",E2316="Live"),_xlfn.XLOOKUP(_xlfn.TEXTJOIN(" vs ",,C2316:D2316),Calendar!G:G,Calendar!B:B),IF(AND(B2316="Premier League",E2316="Highlights"),_xlfn.XLOOKUP(H2316,Calendar!O:O,Calendar!N:N,,-1),""))</f>
        <v/>
      </c>
      <c r="AI2316" s="61" t="str">
        <f>IF(AND(AH2316&lt;&gt;"",E2316="Live"),_xlfn.XLOOKUP(_xlfn.TEXTJOIN(" vs ",,C2316:D2316),Calendar!G:G,Calendar!K:K),"")</f>
        <v/>
      </c>
      <c r="AJ2316" s="61" t="str">
        <f>IF(AND(K2316&lt;&gt;"Match of the Day",K2316&lt;&gt;"Match of the Day 2",K2316&lt;&gt;"Match of the Day Repeat"),"",1+MAX($AJ$10:AJ2315))</f>
        <v/>
      </c>
    </row>
    <row r="2317" spans="34:36" x14ac:dyDescent="0.35">
      <c r="AH2317" s="16" t="str">
        <f>IF(AND(B2317="Premier League",E2317="Live"),_xlfn.XLOOKUP(_xlfn.TEXTJOIN(" vs ",,C2317:D2317),Calendar!G:G,Calendar!B:B),IF(AND(B2317="Premier League",E2317="Highlights"),_xlfn.XLOOKUP(H2317,Calendar!O:O,Calendar!N:N,,-1),""))</f>
        <v/>
      </c>
      <c r="AI2317" s="61" t="str">
        <f>IF(AND(AH2317&lt;&gt;"",E2317="Live"),_xlfn.XLOOKUP(_xlfn.TEXTJOIN(" vs ",,C2317:D2317),Calendar!G:G,Calendar!K:K),"")</f>
        <v/>
      </c>
      <c r="AJ2317" s="61" t="str">
        <f>IF(AND(K2317&lt;&gt;"Match of the Day",K2317&lt;&gt;"Match of the Day 2",K2317&lt;&gt;"Match of the Day Repeat"),"",1+MAX($AJ$10:AJ2316))</f>
        <v/>
      </c>
    </row>
    <row r="2318" spans="34:36" x14ac:dyDescent="0.35">
      <c r="AH2318" s="16" t="str">
        <f>IF(AND(B2318="Premier League",E2318="Live"),_xlfn.XLOOKUP(_xlfn.TEXTJOIN(" vs ",,C2318:D2318),Calendar!G:G,Calendar!B:B),IF(AND(B2318="Premier League",E2318="Highlights"),_xlfn.XLOOKUP(H2318,Calendar!O:O,Calendar!N:N,,-1),""))</f>
        <v/>
      </c>
      <c r="AI2318" s="61" t="str">
        <f>IF(AND(AH2318&lt;&gt;"",E2318="Live"),_xlfn.XLOOKUP(_xlfn.TEXTJOIN(" vs ",,C2318:D2318),Calendar!G:G,Calendar!K:K),"")</f>
        <v/>
      </c>
      <c r="AJ2318" s="61" t="str">
        <f>IF(AND(K2318&lt;&gt;"Match of the Day",K2318&lt;&gt;"Match of the Day 2",K2318&lt;&gt;"Match of the Day Repeat"),"",1+MAX($AJ$10:AJ2317))</f>
        <v/>
      </c>
    </row>
    <row r="2319" spans="34:36" x14ac:dyDescent="0.35">
      <c r="AH2319" s="16" t="str">
        <f>IF(AND(B2319="Premier League",E2319="Live"),_xlfn.XLOOKUP(_xlfn.TEXTJOIN(" vs ",,C2319:D2319),Calendar!G:G,Calendar!B:B),IF(AND(B2319="Premier League",E2319="Highlights"),_xlfn.XLOOKUP(H2319,Calendar!O:O,Calendar!N:N,,-1),""))</f>
        <v/>
      </c>
      <c r="AI2319" s="61" t="str">
        <f>IF(AND(AH2319&lt;&gt;"",E2319="Live"),_xlfn.XLOOKUP(_xlfn.TEXTJOIN(" vs ",,C2319:D2319),Calendar!G:G,Calendar!K:K),"")</f>
        <v/>
      </c>
      <c r="AJ2319" s="61" t="str">
        <f>IF(AND(K2319&lt;&gt;"Match of the Day",K2319&lt;&gt;"Match of the Day 2",K2319&lt;&gt;"Match of the Day Repeat"),"",1+MAX($AJ$10:AJ2318))</f>
        <v/>
      </c>
    </row>
    <row r="2320" spans="34:36" x14ac:dyDescent="0.35">
      <c r="AH2320" s="16" t="str">
        <f>IF(AND(B2320="Premier League",E2320="Live"),_xlfn.XLOOKUP(_xlfn.TEXTJOIN(" vs ",,C2320:D2320),Calendar!G:G,Calendar!B:B),IF(AND(B2320="Premier League",E2320="Highlights"),_xlfn.XLOOKUP(H2320,Calendar!O:O,Calendar!N:N,,-1),""))</f>
        <v/>
      </c>
      <c r="AI2320" s="61" t="str">
        <f>IF(AND(AH2320&lt;&gt;"",E2320="Live"),_xlfn.XLOOKUP(_xlfn.TEXTJOIN(" vs ",,C2320:D2320),Calendar!G:G,Calendar!K:K),"")</f>
        <v/>
      </c>
      <c r="AJ2320" s="61" t="str">
        <f>IF(AND(K2320&lt;&gt;"Match of the Day",K2320&lt;&gt;"Match of the Day 2",K2320&lt;&gt;"Match of the Day Repeat"),"",1+MAX($AJ$10:AJ2319))</f>
        <v/>
      </c>
    </row>
    <row r="2321" spans="34:36" x14ac:dyDescent="0.35">
      <c r="AH2321" s="16" t="str">
        <f>IF(AND(B2321="Premier League",E2321="Live"),_xlfn.XLOOKUP(_xlfn.TEXTJOIN(" vs ",,C2321:D2321),Calendar!G:G,Calendar!B:B),IF(AND(B2321="Premier League",E2321="Highlights"),_xlfn.XLOOKUP(H2321,Calendar!O:O,Calendar!N:N,,-1),""))</f>
        <v/>
      </c>
      <c r="AI2321" s="61" t="str">
        <f>IF(AND(AH2321&lt;&gt;"",E2321="Live"),_xlfn.XLOOKUP(_xlfn.TEXTJOIN(" vs ",,C2321:D2321),Calendar!G:G,Calendar!K:K),"")</f>
        <v/>
      </c>
      <c r="AJ2321" s="61" t="str">
        <f>IF(AND(K2321&lt;&gt;"Match of the Day",K2321&lt;&gt;"Match of the Day 2",K2321&lt;&gt;"Match of the Day Repeat"),"",1+MAX($AJ$10:AJ2320))</f>
        <v/>
      </c>
    </row>
    <row r="2322" spans="34:36" x14ac:dyDescent="0.35">
      <c r="AH2322" s="16" t="str">
        <f>IF(AND(B2322="Premier League",E2322="Live"),_xlfn.XLOOKUP(_xlfn.TEXTJOIN(" vs ",,C2322:D2322),Calendar!G:G,Calendar!B:B),IF(AND(B2322="Premier League",E2322="Highlights"),_xlfn.XLOOKUP(H2322,Calendar!O:O,Calendar!N:N,,-1),""))</f>
        <v/>
      </c>
      <c r="AI2322" s="61" t="str">
        <f>IF(AND(AH2322&lt;&gt;"",E2322="Live"),_xlfn.XLOOKUP(_xlfn.TEXTJOIN(" vs ",,C2322:D2322),Calendar!G:G,Calendar!K:K),"")</f>
        <v/>
      </c>
      <c r="AJ2322" s="61" t="str">
        <f>IF(AND(K2322&lt;&gt;"Match of the Day",K2322&lt;&gt;"Match of the Day 2",K2322&lt;&gt;"Match of the Day Repeat"),"",1+MAX($AJ$10:AJ2321))</f>
        <v/>
      </c>
    </row>
    <row r="2323" spans="34:36" x14ac:dyDescent="0.35">
      <c r="AH2323" s="16" t="str">
        <f>IF(AND(B2323="Premier League",E2323="Live"),_xlfn.XLOOKUP(_xlfn.TEXTJOIN(" vs ",,C2323:D2323),Calendar!G:G,Calendar!B:B),IF(AND(B2323="Premier League",E2323="Highlights"),_xlfn.XLOOKUP(H2323,Calendar!O:O,Calendar!N:N,,-1),""))</f>
        <v/>
      </c>
      <c r="AI2323" s="61" t="str">
        <f>IF(AND(AH2323&lt;&gt;"",E2323="Live"),_xlfn.XLOOKUP(_xlfn.TEXTJOIN(" vs ",,C2323:D2323),Calendar!G:G,Calendar!K:K),"")</f>
        <v/>
      </c>
      <c r="AJ2323" s="61" t="str">
        <f>IF(AND(K2323&lt;&gt;"Match of the Day",K2323&lt;&gt;"Match of the Day 2",K2323&lt;&gt;"Match of the Day Repeat"),"",1+MAX($AJ$10:AJ2322))</f>
        <v/>
      </c>
    </row>
    <row r="2324" spans="34:36" x14ac:dyDescent="0.35">
      <c r="AH2324" s="16" t="str">
        <f>IF(AND(B2324="Premier League",E2324="Live"),_xlfn.XLOOKUP(_xlfn.TEXTJOIN(" vs ",,C2324:D2324),Calendar!G:G,Calendar!B:B),IF(AND(B2324="Premier League",E2324="Highlights"),_xlfn.XLOOKUP(H2324,Calendar!O:O,Calendar!N:N,,-1),""))</f>
        <v/>
      </c>
      <c r="AI2324" s="61" t="str">
        <f>IF(AND(AH2324&lt;&gt;"",E2324="Live"),_xlfn.XLOOKUP(_xlfn.TEXTJOIN(" vs ",,C2324:D2324),Calendar!G:G,Calendar!K:K),"")</f>
        <v/>
      </c>
      <c r="AJ2324" s="61" t="str">
        <f>IF(AND(K2324&lt;&gt;"Match of the Day",K2324&lt;&gt;"Match of the Day 2",K2324&lt;&gt;"Match of the Day Repeat"),"",1+MAX($AJ$10:AJ2323))</f>
        <v/>
      </c>
    </row>
    <row r="2325" spans="34:36" x14ac:dyDescent="0.35">
      <c r="AH2325" s="16" t="str">
        <f>IF(AND(B2325="Premier League",E2325="Live"),_xlfn.XLOOKUP(_xlfn.TEXTJOIN(" vs ",,C2325:D2325),Calendar!G:G,Calendar!B:B),IF(AND(B2325="Premier League",E2325="Highlights"),_xlfn.XLOOKUP(H2325,Calendar!O:O,Calendar!N:N,,-1),""))</f>
        <v/>
      </c>
      <c r="AI2325" s="61" t="str">
        <f>IF(AND(AH2325&lt;&gt;"",E2325="Live"),_xlfn.XLOOKUP(_xlfn.TEXTJOIN(" vs ",,C2325:D2325),Calendar!G:G,Calendar!K:K),"")</f>
        <v/>
      </c>
      <c r="AJ2325" s="61" t="str">
        <f>IF(AND(K2325&lt;&gt;"Match of the Day",K2325&lt;&gt;"Match of the Day 2",K2325&lt;&gt;"Match of the Day Repeat"),"",1+MAX($AJ$10:AJ2324))</f>
        <v/>
      </c>
    </row>
    <row r="2326" spans="34:36" x14ac:dyDescent="0.35">
      <c r="AH2326" s="16" t="str">
        <f>IF(AND(B2326="Premier League",E2326="Live"),_xlfn.XLOOKUP(_xlfn.TEXTJOIN(" vs ",,C2326:D2326),Calendar!G:G,Calendar!B:B),IF(AND(B2326="Premier League",E2326="Highlights"),_xlfn.XLOOKUP(H2326,Calendar!O:O,Calendar!N:N,,-1),""))</f>
        <v/>
      </c>
      <c r="AI2326" s="61" t="str">
        <f>IF(AND(AH2326&lt;&gt;"",E2326="Live"),_xlfn.XLOOKUP(_xlfn.TEXTJOIN(" vs ",,C2326:D2326),Calendar!G:G,Calendar!K:K),"")</f>
        <v/>
      </c>
      <c r="AJ2326" s="61" t="str">
        <f>IF(AND(K2326&lt;&gt;"Match of the Day",K2326&lt;&gt;"Match of the Day 2",K2326&lt;&gt;"Match of the Day Repeat"),"",1+MAX($AJ$10:AJ2325))</f>
        <v/>
      </c>
    </row>
    <row r="2327" spans="34:36" x14ac:dyDescent="0.35">
      <c r="AH2327" s="16" t="str">
        <f>IF(AND(B2327="Premier League",E2327="Live"),_xlfn.XLOOKUP(_xlfn.TEXTJOIN(" vs ",,C2327:D2327),Calendar!G:G,Calendar!B:B),IF(AND(B2327="Premier League",E2327="Highlights"),_xlfn.XLOOKUP(H2327,Calendar!O:O,Calendar!N:N,,-1),""))</f>
        <v/>
      </c>
      <c r="AI2327" s="61" t="str">
        <f>IF(AND(AH2327&lt;&gt;"",E2327="Live"),_xlfn.XLOOKUP(_xlfn.TEXTJOIN(" vs ",,C2327:D2327),Calendar!G:G,Calendar!K:K),"")</f>
        <v/>
      </c>
      <c r="AJ2327" s="61" t="str">
        <f>IF(AND(K2327&lt;&gt;"Match of the Day",K2327&lt;&gt;"Match of the Day 2",K2327&lt;&gt;"Match of the Day Repeat"),"",1+MAX($AJ$10:AJ2326))</f>
        <v/>
      </c>
    </row>
    <row r="2328" spans="34:36" x14ac:dyDescent="0.35">
      <c r="AH2328" s="16" t="str">
        <f>IF(AND(B2328="Premier League",E2328="Live"),_xlfn.XLOOKUP(_xlfn.TEXTJOIN(" vs ",,C2328:D2328),Calendar!G:G,Calendar!B:B),IF(AND(B2328="Premier League",E2328="Highlights"),_xlfn.XLOOKUP(H2328,Calendar!O:O,Calendar!N:N,,-1),""))</f>
        <v/>
      </c>
      <c r="AI2328" s="61" t="str">
        <f>IF(AND(AH2328&lt;&gt;"",E2328="Live"),_xlfn.XLOOKUP(_xlfn.TEXTJOIN(" vs ",,C2328:D2328),Calendar!G:G,Calendar!K:K),"")</f>
        <v/>
      </c>
      <c r="AJ2328" s="61" t="str">
        <f>IF(AND(K2328&lt;&gt;"Match of the Day",K2328&lt;&gt;"Match of the Day 2",K2328&lt;&gt;"Match of the Day Repeat"),"",1+MAX($AJ$10:AJ2327))</f>
        <v/>
      </c>
    </row>
    <row r="2329" spans="34:36" x14ac:dyDescent="0.35">
      <c r="AH2329" s="16" t="str">
        <f>IF(AND(B2329="Premier League",E2329="Live"),_xlfn.XLOOKUP(_xlfn.TEXTJOIN(" vs ",,C2329:D2329),Calendar!G:G,Calendar!B:B),IF(AND(B2329="Premier League",E2329="Highlights"),_xlfn.XLOOKUP(H2329,Calendar!O:O,Calendar!N:N,,-1),""))</f>
        <v/>
      </c>
      <c r="AI2329" s="61" t="str">
        <f>IF(AND(AH2329&lt;&gt;"",E2329="Live"),_xlfn.XLOOKUP(_xlfn.TEXTJOIN(" vs ",,C2329:D2329),Calendar!G:G,Calendar!K:K),"")</f>
        <v/>
      </c>
      <c r="AJ2329" s="61" t="str">
        <f>IF(AND(K2329&lt;&gt;"Match of the Day",K2329&lt;&gt;"Match of the Day 2",K2329&lt;&gt;"Match of the Day Repeat"),"",1+MAX($AJ$10:AJ2328))</f>
        <v/>
      </c>
    </row>
    <row r="2330" spans="34:36" x14ac:dyDescent="0.35">
      <c r="AH2330" s="16" t="str">
        <f>IF(AND(B2330="Premier League",E2330="Live"),_xlfn.XLOOKUP(_xlfn.TEXTJOIN(" vs ",,C2330:D2330),Calendar!G:G,Calendar!B:B),IF(AND(B2330="Premier League",E2330="Highlights"),_xlfn.XLOOKUP(H2330,Calendar!O:O,Calendar!N:N,,-1),""))</f>
        <v/>
      </c>
      <c r="AI2330" s="61" t="str">
        <f>IF(AND(AH2330&lt;&gt;"",E2330="Live"),_xlfn.XLOOKUP(_xlfn.TEXTJOIN(" vs ",,C2330:D2330),Calendar!G:G,Calendar!K:K),"")</f>
        <v/>
      </c>
      <c r="AJ2330" s="61" t="str">
        <f>IF(AND(K2330&lt;&gt;"Match of the Day",K2330&lt;&gt;"Match of the Day 2",K2330&lt;&gt;"Match of the Day Repeat"),"",1+MAX($AJ$10:AJ2329))</f>
        <v/>
      </c>
    </row>
    <row r="2331" spans="34:36" x14ac:dyDescent="0.35">
      <c r="AH2331" s="16" t="str">
        <f>IF(AND(B2331="Premier League",E2331="Live"),_xlfn.XLOOKUP(_xlfn.TEXTJOIN(" vs ",,C2331:D2331),Calendar!G:G,Calendar!B:B),IF(AND(B2331="Premier League",E2331="Highlights"),_xlfn.XLOOKUP(H2331,Calendar!O:O,Calendar!N:N,,-1),""))</f>
        <v/>
      </c>
      <c r="AI2331" s="61" t="str">
        <f>IF(AND(AH2331&lt;&gt;"",E2331="Live"),_xlfn.XLOOKUP(_xlfn.TEXTJOIN(" vs ",,C2331:D2331),Calendar!G:G,Calendar!K:K),"")</f>
        <v/>
      </c>
      <c r="AJ2331" s="61" t="str">
        <f>IF(AND(K2331&lt;&gt;"Match of the Day",K2331&lt;&gt;"Match of the Day 2",K2331&lt;&gt;"Match of the Day Repeat"),"",1+MAX($AJ$10:AJ2330))</f>
        <v/>
      </c>
    </row>
    <row r="2332" spans="34:36" x14ac:dyDescent="0.35">
      <c r="AH2332" s="16" t="str">
        <f>IF(AND(B2332="Premier League",E2332="Live"),_xlfn.XLOOKUP(_xlfn.TEXTJOIN(" vs ",,C2332:D2332),Calendar!G:G,Calendar!B:B),IF(AND(B2332="Premier League",E2332="Highlights"),_xlfn.XLOOKUP(H2332,Calendar!O:O,Calendar!N:N,,-1),""))</f>
        <v/>
      </c>
      <c r="AI2332" s="61" t="str">
        <f>IF(AND(AH2332&lt;&gt;"",E2332="Live"),_xlfn.XLOOKUP(_xlfn.TEXTJOIN(" vs ",,C2332:D2332),Calendar!G:G,Calendar!K:K),"")</f>
        <v/>
      </c>
      <c r="AJ2332" s="61" t="str">
        <f>IF(AND(K2332&lt;&gt;"Match of the Day",K2332&lt;&gt;"Match of the Day 2",K2332&lt;&gt;"Match of the Day Repeat"),"",1+MAX($AJ$10:AJ2331))</f>
        <v/>
      </c>
    </row>
    <row r="2333" spans="34:36" x14ac:dyDescent="0.35">
      <c r="AH2333" s="16" t="str">
        <f>IF(AND(B2333="Premier League",E2333="Live"),_xlfn.XLOOKUP(_xlfn.TEXTJOIN(" vs ",,C2333:D2333),Calendar!G:G,Calendar!B:B),IF(AND(B2333="Premier League",E2333="Highlights"),_xlfn.XLOOKUP(H2333,Calendar!O:O,Calendar!N:N,,-1),""))</f>
        <v/>
      </c>
      <c r="AI2333" s="61" t="str">
        <f>IF(AND(AH2333&lt;&gt;"",E2333="Live"),_xlfn.XLOOKUP(_xlfn.TEXTJOIN(" vs ",,C2333:D2333),Calendar!G:G,Calendar!K:K),"")</f>
        <v/>
      </c>
      <c r="AJ2333" s="61" t="str">
        <f>IF(AND(K2333&lt;&gt;"Match of the Day",K2333&lt;&gt;"Match of the Day 2",K2333&lt;&gt;"Match of the Day Repeat"),"",1+MAX($AJ$10:AJ2332))</f>
        <v/>
      </c>
    </row>
    <row r="2334" spans="34:36" x14ac:dyDescent="0.35">
      <c r="AH2334" s="16" t="str">
        <f>IF(AND(B2334="Premier League",E2334="Live"),_xlfn.XLOOKUP(_xlfn.TEXTJOIN(" vs ",,C2334:D2334),Calendar!G:G,Calendar!B:B),IF(AND(B2334="Premier League",E2334="Highlights"),_xlfn.XLOOKUP(H2334,Calendar!O:O,Calendar!N:N,,-1),""))</f>
        <v/>
      </c>
      <c r="AI2334" s="61" t="str">
        <f>IF(AND(AH2334&lt;&gt;"",E2334="Live"),_xlfn.XLOOKUP(_xlfn.TEXTJOIN(" vs ",,C2334:D2334),Calendar!G:G,Calendar!K:K),"")</f>
        <v/>
      </c>
      <c r="AJ2334" s="61" t="str">
        <f>IF(AND(K2334&lt;&gt;"Match of the Day",K2334&lt;&gt;"Match of the Day 2",K2334&lt;&gt;"Match of the Day Repeat"),"",1+MAX($AJ$10:AJ2333))</f>
        <v/>
      </c>
    </row>
    <row r="2335" spans="34:36" x14ac:dyDescent="0.35">
      <c r="AH2335" s="16" t="str">
        <f>IF(AND(B2335="Premier League",E2335="Live"),_xlfn.XLOOKUP(_xlfn.TEXTJOIN(" vs ",,C2335:D2335),Calendar!G:G,Calendar!B:B),IF(AND(B2335="Premier League",E2335="Highlights"),_xlfn.XLOOKUP(H2335,Calendar!O:O,Calendar!N:N,,-1),""))</f>
        <v/>
      </c>
      <c r="AI2335" s="61" t="str">
        <f>IF(AND(AH2335&lt;&gt;"",E2335="Live"),_xlfn.XLOOKUP(_xlfn.TEXTJOIN(" vs ",,C2335:D2335),Calendar!G:G,Calendar!K:K),"")</f>
        <v/>
      </c>
      <c r="AJ2335" s="61" t="str">
        <f>IF(AND(K2335&lt;&gt;"Match of the Day",K2335&lt;&gt;"Match of the Day 2",K2335&lt;&gt;"Match of the Day Repeat"),"",1+MAX($AJ$10:AJ2334))</f>
        <v/>
      </c>
    </row>
    <row r="2336" spans="34:36" x14ac:dyDescent="0.35">
      <c r="AH2336" s="16" t="str">
        <f>IF(AND(B2336="Premier League",E2336="Live"),_xlfn.XLOOKUP(_xlfn.TEXTJOIN(" vs ",,C2336:D2336),Calendar!G:G,Calendar!B:B),IF(AND(B2336="Premier League",E2336="Highlights"),_xlfn.XLOOKUP(H2336,Calendar!O:O,Calendar!N:N,,-1),""))</f>
        <v/>
      </c>
      <c r="AI2336" s="61" t="str">
        <f>IF(AND(AH2336&lt;&gt;"",E2336="Live"),_xlfn.XLOOKUP(_xlfn.TEXTJOIN(" vs ",,C2336:D2336),Calendar!G:G,Calendar!K:K),"")</f>
        <v/>
      </c>
      <c r="AJ2336" s="61" t="str">
        <f>IF(AND(K2336&lt;&gt;"Match of the Day",K2336&lt;&gt;"Match of the Day 2",K2336&lt;&gt;"Match of the Day Repeat"),"",1+MAX($AJ$10:AJ2335))</f>
        <v/>
      </c>
    </row>
    <row r="2337" spans="34:36" x14ac:dyDescent="0.35">
      <c r="AH2337" s="16" t="str">
        <f>IF(AND(B2337="Premier League",E2337="Live"),_xlfn.XLOOKUP(_xlfn.TEXTJOIN(" vs ",,C2337:D2337),Calendar!G:G,Calendar!B:B),IF(AND(B2337="Premier League",E2337="Highlights"),_xlfn.XLOOKUP(H2337,Calendar!O:O,Calendar!N:N,,-1),""))</f>
        <v/>
      </c>
      <c r="AI2337" s="61" t="str">
        <f>IF(AND(AH2337&lt;&gt;"",E2337="Live"),_xlfn.XLOOKUP(_xlfn.TEXTJOIN(" vs ",,C2337:D2337),Calendar!G:G,Calendar!K:K),"")</f>
        <v/>
      </c>
      <c r="AJ2337" s="61" t="str">
        <f>IF(AND(K2337&lt;&gt;"Match of the Day",K2337&lt;&gt;"Match of the Day 2",K2337&lt;&gt;"Match of the Day Repeat"),"",1+MAX($AJ$10:AJ2336))</f>
        <v/>
      </c>
    </row>
    <row r="2338" spans="34:36" x14ac:dyDescent="0.35">
      <c r="AH2338" s="16" t="str">
        <f>IF(AND(B2338="Premier League",E2338="Live"),_xlfn.XLOOKUP(_xlfn.TEXTJOIN(" vs ",,C2338:D2338),Calendar!G:G,Calendar!B:B),IF(AND(B2338="Premier League",E2338="Highlights"),_xlfn.XLOOKUP(H2338,Calendar!O:O,Calendar!N:N,,-1),""))</f>
        <v/>
      </c>
      <c r="AI2338" s="61" t="str">
        <f>IF(AND(AH2338&lt;&gt;"",E2338="Live"),_xlfn.XLOOKUP(_xlfn.TEXTJOIN(" vs ",,C2338:D2338),Calendar!G:G,Calendar!K:K),"")</f>
        <v/>
      </c>
      <c r="AJ2338" s="61" t="str">
        <f>IF(AND(K2338&lt;&gt;"Match of the Day",K2338&lt;&gt;"Match of the Day 2",K2338&lt;&gt;"Match of the Day Repeat"),"",1+MAX($AJ$10:AJ2337))</f>
        <v/>
      </c>
    </row>
    <row r="2339" spans="34:36" x14ac:dyDescent="0.35">
      <c r="AH2339" s="16" t="str">
        <f>IF(AND(B2339="Premier League",E2339="Live"),_xlfn.XLOOKUP(_xlfn.TEXTJOIN(" vs ",,C2339:D2339),Calendar!G:G,Calendar!B:B),IF(AND(B2339="Premier League",E2339="Highlights"),_xlfn.XLOOKUP(H2339,Calendar!O:O,Calendar!N:N,,-1),""))</f>
        <v/>
      </c>
      <c r="AI2339" s="61" t="str">
        <f>IF(AND(AH2339&lt;&gt;"",E2339="Live"),_xlfn.XLOOKUP(_xlfn.TEXTJOIN(" vs ",,C2339:D2339),Calendar!G:G,Calendar!K:K),"")</f>
        <v/>
      </c>
      <c r="AJ2339" s="61" t="str">
        <f>IF(AND(K2339&lt;&gt;"Match of the Day",K2339&lt;&gt;"Match of the Day 2",K2339&lt;&gt;"Match of the Day Repeat"),"",1+MAX($AJ$10:AJ2338))</f>
        <v/>
      </c>
    </row>
    <row r="2340" spans="34:36" x14ac:dyDescent="0.35">
      <c r="AH2340" s="16" t="str">
        <f>IF(AND(B2340="Premier League",E2340="Live"),_xlfn.XLOOKUP(_xlfn.TEXTJOIN(" vs ",,C2340:D2340),Calendar!G:G,Calendar!B:B),IF(AND(B2340="Premier League",E2340="Highlights"),_xlfn.XLOOKUP(H2340,Calendar!O:O,Calendar!N:N,,-1),""))</f>
        <v/>
      </c>
      <c r="AI2340" s="61" t="str">
        <f>IF(AND(AH2340&lt;&gt;"",E2340="Live"),_xlfn.XLOOKUP(_xlfn.TEXTJOIN(" vs ",,C2340:D2340),Calendar!G:G,Calendar!K:K),"")</f>
        <v/>
      </c>
      <c r="AJ2340" s="61" t="str">
        <f>IF(AND(K2340&lt;&gt;"Match of the Day",K2340&lt;&gt;"Match of the Day 2",K2340&lt;&gt;"Match of the Day Repeat"),"",1+MAX($AJ$10:AJ2339))</f>
        <v/>
      </c>
    </row>
    <row r="2341" spans="34:36" x14ac:dyDescent="0.35">
      <c r="AH2341" s="16" t="str">
        <f>IF(AND(B2341="Premier League",E2341="Live"),_xlfn.XLOOKUP(_xlfn.TEXTJOIN(" vs ",,C2341:D2341),Calendar!G:G,Calendar!B:B),IF(AND(B2341="Premier League",E2341="Highlights"),_xlfn.XLOOKUP(H2341,Calendar!O:O,Calendar!N:N,,-1),""))</f>
        <v/>
      </c>
      <c r="AI2341" s="61" t="str">
        <f>IF(AND(AH2341&lt;&gt;"",E2341="Live"),_xlfn.XLOOKUP(_xlfn.TEXTJOIN(" vs ",,C2341:D2341),Calendar!G:G,Calendar!K:K),"")</f>
        <v/>
      </c>
      <c r="AJ2341" s="61" t="str">
        <f>IF(AND(K2341&lt;&gt;"Match of the Day",K2341&lt;&gt;"Match of the Day 2",K2341&lt;&gt;"Match of the Day Repeat"),"",1+MAX($AJ$10:AJ2340))</f>
        <v/>
      </c>
    </row>
    <row r="2342" spans="34:36" x14ac:dyDescent="0.35">
      <c r="AH2342" s="16" t="str">
        <f>IF(AND(B2342="Premier League",E2342="Live"),_xlfn.XLOOKUP(_xlfn.TEXTJOIN(" vs ",,C2342:D2342),Calendar!G:G,Calendar!B:B),IF(AND(B2342="Premier League",E2342="Highlights"),_xlfn.XLOOKUP(H2342,Calendar!O:O,Calendar!N:N,,-1),""))</f>
        <v/>
      </c>
      <c r="AI2342" s="61" t="str">
        <f>IF(AND(AH2342&lt;&gt;"",E2342="Live"),_xlfn.XLOOKUP(_xlfn.TEXTJOIN(" vs ",,C2342:D2342),Calendar!G:G,Calendar!K:K),"")</f>
        <v/>
      </c>
      <c r="AJ2342" s="61" t="str">
        <f>IF(AND(K2342&lt;&gt;"Match of the Day",K2342&lt;&gt;"Match of the Day 2",K2342&lt;&gt;"Match of the Day Repeat"),"",1+MAX($AJ$10:AJ2341))</f>
        <v/>
      </c>
    </row>
    <row r="2343" spans="34:36" x14ac:dyDescent="0.35">
      <c r="AH2343" s="16" t="str">
        <f>IF(AND(B2343="Premier League",E2343="Live"),_xlfn.XLOOKUP(_xlfn.TEXTJOIN(" vs ",,C2343:D2343),Calendar!G:G,Calendar!B:B),IF(AND(B2343="Premier League",E2343="Highlights"),_xlfn.XLOOKUP(H2343,Calendar!O:O,Calendar!N:N,,-1),""))</f>
        <v/>
      </c>
      <c r="AI2343" s="61" t="str">
        <f>IF(AND(AH2343&lt;&gt;"",E2343="Live"),_xlfn.XLOOKUP(_xlfn.TEXTJOIN(" vs ",,C2343:D2343),Calendar!G:G,Calendar!K:K),"")</f>
        <v/>
      </c>
      <c r="AJ2343" s="61" t="str">
        <f>IF(AND(K2343&lt;&gt;"Match of the Day",K2343&lt;&gt;"Match of the Day 2",K2343&lt;&gt;"Match of the Day Repeat"),"",1+MAX($AJ$10:AJ2342))</f>
        <v/>
      </c>
    </row>
    <row r="2344" spans="34:36" x14ac:dyDescent="0.35">
      <c r="AH2344" s="16" t="str">
        <f>IF(AND(B2344="Premier League",E2344="Live"),_xlfn.XLOOKUP(_xlfn.TEXTJOIN(" vs ",,C2344:D2344),Calendar!G:G,Calendar!B:B),IF(AND(B2344="Premier League",E2344="Highlights"),_xlfn.XLOOKUP(H2344,Calendar!O:O,Calendar!N:N,,-1),""))</f>
        <v/>
      </c>
      <c r="AI2344" s="61" t="str">
        <f>IF(AND(AH2344&lt;&gt;"",E2344="Live"),_xlfn.XLOOKUP(_xlfn.TEXTJOIN(" vs ",,C2344:D2344),Calendar!G:G,Calendar!K:K),"")</f>
        <v/>
      </c>
      <c r="AJ2344" s="61" t="str">
        <f>IF(AND(K2344&lt;&gt;"Match of the Day",K2344&lt;&gt;"Match of the Day 2",K2344&lt;&gt;"Match of the Day Repeat"),"",1+MAX($AJ$10:AJ2343))</f>
        <v/>
      </c>
    </row>
    <row r="2345" spans="34:36" x14ac:dyDescent="0.35">
      <c r="AH2345" s="16" t="str">
        <f>IF(AND(B2345="Premier League",E2345="Live"),_xlfn.XLOOKUP(_xlfn.TEXTJOIN(" vs ",,C2345:D2345),Calendar!G:G,Calendar!B:B),IF(AND(B2345="Premier League",E2345="Highlights"),_xlfn.XLOOKUP(H2345,Calendar!O:O,Calendar!N:N,,-1),""))</f>
        <v/>
      </c>
      <c r="AI2345" s="61" t="str">
        <f>IF(AND(AH2345&lt;&gt;"",E2345="Live"),_xlfn.XLOOKUP(_xlfn.TEXTJOIN(" vs ",,C2345:D2345),Calendar!G:G,Calendar!K:K),"")</f>
        <v/>
      </c>
      <c r="AJ2345" s="61" t="str">
        <f>IF(AND(K2345&lt;&gt;"Match of the Day",K2345&lt;&gt;"Match of the Day 2",K2345&lt;&gt;"Match of the Day Repeat"),"",1+MAX($AJ$10:AJ2344))</f>
        <v/>
      </c>
    </row>
    <row r="2346" spans="34:36" x14ac:dyDescent="0.35">
      <c r="AH2346" s="16" t="str">
        <f>IF(AND(B2346="Premier League",E2346="Live"),_xlfn.XLOOKUP(_xlfn.TEXTJOIN(" vs ",,C2346:D2346),Calendar!G:G,Calendar!B:B),IF(AND(B2346="Premier League",E2346="Highlights"),_xlfn.XLOOKUP(H2346,Calendar!O:O,Calendar!N:N,,-1),""))</f>
        <v/>
      </c>
      <c r="AI2346" s="61" t="str">
        <f>IF(AND(AH2346&lt;&gt;"",E2346="Live"),_xlfn.XLOOKUP(_xlfn.TEXTJOIN(" vs ",,C2346:D2346),Calendar!G:G,Calendar!K:K),"")</f>
        <v/>
      </c>
      <c r="AJ2346" s="61" t="str">
        <f>IF(AND(K2346&lt;&gt;"Match of the Day",K2346&lt;&gt;"Match of the Day 2",K2346&lt;&gt;"Match of the Day Repeat"),"",1+MAX($AJ$10:AJ2345))</f>
        <v/>
      </c>
    </row>
    <row r="2347" spans="34:36" x14ac:dyDescent="0.35">
      <c r="AH2347" s="16" t="str">
        <f>IF(AND(B2347="Premier League",E2347="Live"),_xlfn.XLOOKUP(_xlfn.TEXTJOIN(" vs ",,C2347:D2347),Calendar!G:G,Calendar!B:B),IF(AND(B2347="Premier League",E2347="Highlights"),_xlfn.XLOOKUP(H2347,Calendar!O:O,Calendar!N:N,,-1),""))</f>
        <v/>
      </c>
      <c r="AI2347" s="61" t="str">
        <f>IF(AND(AH2347&lt;&gt;"",E2347="Live"),_xlfn.XLOOKUP(_xlfn.TEXTJOIN(" vs ",,C2347:D2347),Calendar!G:G,Calendar!K:K),"")</f>
        <v/>
      </c>
      <c r="AJ2347" s="61" t="str">
        <f>IF(AND(K2347&lt;&gt;"Match of the Day",K2347&lt;&gt;"Match of the Day 2",K2347&lt;&gt;"Match of the Day Repeat"),"",1+MAX($AJ$10:AJ2346))</f>
        <v/>
      </c>
    </row>
    <row r="2348" spans="34:36" x14ac:dyDescent="0.35">
      <c r="AH2348" s="16" t="str">
        <f>IF(AND(B2348="Premier League",E2348="Live"),_xlfn.XLOOKUP(_xlfn.TEXTJOIN(" vs ",,C2348:D2348),Calendar!G:G,Calendar!B:B),IF(AND(B2348="Premier League",E2348="Highlights"),_xlfn.XLOOKUP(H2348,Calendar!O:O,Calendar!N:N,,-1),""))</f>
        <v/>
      </c>
      <c r="AI2348" s="61" t="str">
        <f>IF(AND(AH2348&lt;&gt;"",E2348="Live"),_xlfn.XLOOKUP(_xlfn.TEXTJOIN(" vs ",,C2348:D2348),Calendar!G:G,Calendar!K:K),"")</f>
        <v/>
      </c>
      <c r="AJ2348" s="61" t="str">
        <f>IF(AND(K2348&lt;&gt;"Match of the Day",K2348&lt;&gt;"Match of the Day 2",K2348&lt;&gt;"Match of the Day Repeat"),"",1+MAX($AJ$10:AJ2347))</f>
        <v/>
      </c>
    </row>
    <row r="2349" spans="34:36" x14ac:dyDescent="0.35">
      <c r="AH2349" s="16" t="str">
        <f>IF(AND(B2349="Premier League",E2349="Live"),_xlfn.XLOOKUP(_xlfn.TEXTJOIN(" vs ",,C2349:D2349),Calendar!G:G,Calendar!B:B),IF(AND(B2349="Premier League",E2349="Highlights"),_xlfn.XLOOKUP(H2349,Calendar!O:O,Calendar!N:N,,-1),""))</f>
        <v/>
      </c>
      <c r="AI2349" s="61" t="str">
        <f>IF(AND(AH2349&lt;&gt;"",E2349="Live"),_xlfn.XLOOKUP(_xlfn.TEXTJOIN(" vs ",,C2349:D2349),Calendar!G:G,Calendar!K:K),"")</f>
        <v/>
      </c>
      <c r="AJ2349" s="61" t="str">
        <f>IF(AND(K2349&lt;&gt;"Match of the Day",K2349&lt;&gt;"Match of the Day 2",K2349&lt;&gt;"Match of the Day Repeat"),"",1+MAX($AJ$10:AJ2348))</f>
        <v/>
      </c>
    </row>
    <row r="2350" spans="34:36" x14ac:dyDescent="0.35">
      <c r="AH2350" s="16" t="str">
        <f>IF(AND(B2350="Premier League",E2350="Live"),_xlfn.XLOOKUP(_xlfn.TEXTJOIN(" vs ",,C2350:D2350),Calendar!G:G,Calendar!B:B),IF(AND(B2350="Premier League",E2350="Highlights"),_xlfn.XLOOKUP(H2350,Calendar!O:O,Calendar!N:N,,-1),""))</f>
        <v/>
      </c>
      <c r="AI2350" s="61" t="str">
        <f>IF(AND(AH2350&lt;&gt;"",E2350="Live"),_xlfn.XLOOKUP(_xlfn.TEXTJOIN(" vs ",,C2350:D2350),Calendar!G:G,Calendar!K:K),"")</f>
        <v/>
      </c>
      <c r="AJ2350" s="61" t="str">
        <f>IF(AND(K2350&lt;&gt;"Match of the Day",K2350&lt;&gt;"Match of the Day 2",K2350&lt;&gt;"Match of the Day Repeat"),"",1+MAX($AJ$10:AJ2349))</f>
        <v/>
      </c>
    </row>
    <row r="2351" spans="34:36" x14ac:dyDescent="0.35">
      <c r="AH2351" s="16" t="str">
        <f>IF(AND(B2351="Premier League",E2351="Live"),_xlfn.XLOOKUP(_xlfn.TEXTJOIN(" vs ",,C2351:D2351),Calendar!G:G,Calendar!B:B),IF(AND(B2351="Premier League",E2351="Highlights"),_xlfn.XLOOKUP(H2351,Calendar!O:O,Calendar!N:N,,-1),""))</f>
        <v/>
      </c>
      <c r="AI2351" s="61" t="str">
        <f>IF(AND(AH2351&lt;&gt;"",E2351="Live"),_xlfn.XLOOKUP(_xlfn.TEXTJOIN(" vs ",,C2351:D2351),Calendar!G:G,Calendar!K:K),"")</f>
        <v/>
      </c>
      <c r="AJ2351" s="61" t="str">
        <f>IF(AND(K2351&lt;&gt;"Match of the Day",K2351&lt;&gt;"Match of the Day 2",K2351&lt;&gt;"Match of the Day Repeat"),"",1+MAX($AJ$10:AJ2350))</f>
        <v/>
      </c>
    </row>
    <row r="2352" spans="34:36" x14ac:dyDescent="0.35">
      <c r="AH2352" s="16" t="str">
        <f>IF(AND(B2352="Premier League",E2352="Live"),_xlfn.XLOOKUP(_xlfn.TEXTJOIN(" vs ",,C2352:D2352),Calendar!G:G,Calendar!B:B),IF(AND(B2352="Premier League",E2352="Highlights"),_xlfn.XLOOKUP(H2352,Calendar!O:O,Calendar!N:N,,-1),""))</f>
        <v/>
      </c>
      <c r="AI2352" s="61" t="str">
        <f>IF(AND(AH2352&lt;&gt;"",E2352="Live"),_xlfn.XLOOKUP(_xlfn.TEXTJOIN(" vs ",,C2352:D2352),Calendar!G:G,Calendar!K:K),"")</f>
        <v/>
      </c>
      <c r="AJ2352" s="61" t="str">
        <f>IF(AND(K2352&lt;&gt;"Match of the Day",K2352&lt;&gt;"Match of the Day 2",K2352&lt;&gt;"Match of the Day Repeat"),"",1+MAX($AJ$10:AJ2351))</f>
        <v/>
      </c>
    </row>
    <row r="2353" spans="34:36" x14ac:dyDescent="0.35">
      <c r="AH2353" s="16" t="str">
        <f>IF(AND(B2353="Premier League",E2353="Live"),_xlfn.XLOOKUP(_xlfn.TEXTJOIN(" vs ",,C2353:D2353),Calendar!G:G,Calendar!B:B),IF(AND(B2353="Premier League",E2353="Highlights"),_xlfn.XLOOKUP(H2353,Calendar!O:O,Calendar!N:N,,-1),""))</f>
        <v/>
      </c>
      <c r="AI2353" s="61" t="str">
        <f>IF(AND(AH2353&lt;&gt;"",E2353="Live"),_xlfn.XLOOKUP(_xlfn.TEXTJOIN(" vs ",,C2353:D2353),Calendar!G:G,Calendar!K:K),"")</f>
        <v/>
      </c>
      <c r="AJ2353" s="61" t="str">
        <f>IF(AND(K2353&lt;&gt;"Match of the Day",K2353&lt;&gt;"Match of the Day 2",K2353&lt;&gt;"Match of the Day Repeat"),"",1+MAX($AJ$10:AJ2352))</f>
        <v/>
      </c>
    </row>
    <row r="2354" spans="34:36" x14ac:dyDescent="0.35">
      <c r="AH2354" s="16" t="str">
        <f>IF(AND(B2354="Premier League",E2354="Live"),_xlfn.XLOOKUP(_xlfn.TEXTJOIN(" vs ",,C2354:D2354),Calendar!G:G,Calendar!B:B),IF(AND(B2354="Premier League",E2354="Highlights"),_xlfn.XLOOKUP(H2354,Calendar!O:O,Calendar!N:N,,-1),""))</f>
        <v/>
      </c>
      <c r="AI2354" s="61" t="str">
        <f>IF(AND(AH2354&lt;&gt;"",E2354="Live"),_xlfn.XLOOKUP(_xlfn.TEXTJOIN(" vs ",,C2354:D2354),Calendar!G:G,Calendar!K:K),"")</f>
        <v/>
      </c>
      <c r="AJ2354" s="61" t="str">
        <f>IF(AND(K2354&lt;&gt;"Match of the Day",K2354&lt;&gt;"Match of the Day 2",K2354&lt;&gt;"Match of the Day Repeat"),"",1+MAX($AJ$10:AJ2353))</f>
        <v/>
      </c>
    </row>
    <row r="2355" spans="34:36" x14ac:dyDescent="0.35">
      <c r="AH2355" s="16" t="str">
        <f>IF(AND(B2355="Premier League",E2355="Live"),_xlfn.XLOOKUP(_xlfn.TEXTJOIN(" vs ",,C2355:D2355),Calendar!G:G,Calendar!B:B),IF(AND(B2355="Premier League",E2355="Highlights"),_xlfn.XLOOKUP(H2355,Calendar!O:O,Calendar!N:N,,-1),""))</f>
        <v/>
      </c>
      <c r="AI2355" s="61" t="str">
        <f>IF(AND(AH2355&lt;&gt;"",E2355="Live"),_xlfn.XLOOKUP(_xlfn.TEXTJOIN(" vs ",,C2355:D2355),Calendar!G:G,Calendar!K:K),"")</f>
        <v/>
      </c>
      <c r="AJ2355" s="61" t="str">
        <f>IF(AND(K2355&lt;&gt;"Match of the Day",K2355&lt;&gt;"Match of the Day 2",K2355&lt;&gt;"Match of the Day Repeat"),"",1+MAX($AJ$10:AJ2354))</f>
        <v/>
      </c>
    </row>
    <row r="2356" spans="34:36" x14ac:dyDescent="0.35">
      <c r="AH2356" s="16" t="str">
        <f>IF(AND(B2356="Premier League",E2356="Live"),_xlfn.XLOOKUP(_xlfn.TEXTJOIN(" vs ",,C2356:D2356),Calendar!G:G,Calendar!B:B),IF(AND(B2356="Premier League",E2356="Highlights"),_xlfn.XLOOKUP(H2356,Calendar!O:O,Calendar!N:N,,-1),""))</f>
        <v/>
      </c>
      <c r="AI2356" s="61" t="str">
        <f>IF(AND(AH2356&lt;&gt;"",E2356="Live"),_xlfn.XLOOKUP(_xlfn.TEXTJOIN(" vs ",,C2356:D2356),Calendar!G:G,Calendar!K:K),"")</f>
        <v/>
      </c>
      <c r="AJ2356" s="61" t="str">
        <f>IF(AND(K2356&lt;&gt;"Match of the Day",K2356&lt;&gt;"Match of the Day 2",K2356&lt;&gt;"Match of the Day Repeat"),"",1+MAX($AJ$10:AJ2355))</f>
        <v/>
      </c>
    </row>
    <row r="2357" spans="34:36" x14ac:dyDescent="0.35">
      <c r="AH2357" s="16" t="str">
        <f>IF(AND(B2357="Premier League",E2357="Live"),_xlfn.XLOOKUP(_xlfn.TEXTJOIN(" vs ",,C2357:D2357),Calendar!G:G,Calendar!B:B),IF(AND(B2357="Premier League",E2357="Highlights"),_xlfn.XLOOKUP(H2357,Calendar!O:O,Calendar!N:N,,-1),""))</f>
        <v/>
      </c>
      <c r="AI2357" s="61" t="str">
        <f>IF(AND(AH2357&lt;&gt;"",E2357="Live"),_xlfn.XLOOKUP(_xlfn.TEXTJOIN(" vs ",,C2357:D2357),Calendar!G:G,Calendar!K:K),"")</f>
        <v/>
      </c>
      <c r="AJ2357" s="61" t="str">
        <f>IF(AND(K2357&lt;&gt;"Match of the Day",K2357&lt;&gt;"Match of the Day 2",K2357&lt;&gt;"Match of the Day Repeat"),"",1+MAX($AJ$10:AJ2356))</f>
        <v/>
      </c>
    </row>
    <row r="2358" spans="34:36" x14ac:dyDescent="0.35">
      <c r="AH2358" s="16" t="str">
        <f>IF(AND(B2358="Premier League",E2358="Live"),_xlfn.XLOOKUP(_xlfn.TEXTJOIN(" vs ",,C2358:D2358),Calendar!G:G,Calendar!B:B),IF(AND(B2358="Premier League",E2358="Highlights"),_xlfn.XLOOKUP(H2358,Calendar!O:O,Calendar!N:N,,-1),""))</f>
        <v/>
      </c>
      <c r="AI2358" s="61" t="str">
        <f>IF(AND(AH2358&lt;&gt;"",E2358="Live"),_xlfn.XLOOKUP(_xlfn.TEXTJOIN(" vs ",,C2358:D2358),Calendar!G:G,Calendar!K:K),"")</f>
        <v/>
      </c>
      <c r="AJ2358" s="61" t="str">
        <f>IF(AND(K2358&lt;&gt;"Match of the Day",K2358&lt;&gt;"Match of the Day 2",K2358&lt;&gt;"Match of the Day Repeat"),"",1+MAX($AJ$10:AJ2357))</f>
        <v/>
      </c>
    </row>
    <row r="2359" spans="34:36" x14ac:dyDescent="0.35">
      <c r="AH2359" s="16" t="str">
        <f>IF(AND(B2359="Premier League",E2359="Live"),_xlfn.XLOOKUP(_xlfn.TEXTJOIN(" vs ",,C2359:D2359),Calendar!G:G,Calendar!B:B),IF(AND(B2359="Premier League",E2359="Highlights"),_xlfn.XLOOKUP(H2359,Calendar!O:O,Calendar!N:N,,-1),""))</f>
        <v/>
      </c>
      <c r="AI2359" s="61" t="str">
        <f>IF(AND(AH2359&lt;&gt;"",E2359="Live"),_xlfn.XLOOKUP(_xlfn.TEXTJOIN(" vs ",,C2359:D2359),Calendar!G:G,Calendar!K:K),"")</f>
        <v/>
      </c>
      <c r="AJ2359" s="61" t="str">
        <f>IF(AND(K2359&lt;&gt;"Match of the Day",K2359&lt;&gt;"Match of the Day 2",K2359&lt;&gt;"Match of the Day Repeat"),"",1+MAX($AJ$10:AJ2358))</f>
        <v/>
      </c>
    </row>
    <row r="2360" spans="34:36" x14ac:dyDescent="0.35">
      <c r="AH2360" s="16" t="str">
        <f>IF(AND(B2360="Premier League",E2360="Live"),_xlfn.XLOOKUP(_xlfn.TEXTJOIN(" vs ",,C2360:D2360),Calendar!G:G,Calendar!B:B),IF(AND(B2360="Premier League",E2360="Highlights"),_xlfn.XLOOKUP(H2360,Calendar!O:O,Calendar!N:N,,-1),""))</f>
        <v/>
      </c>
      <c r="AI2360" s="61" t="str">
        <f>IF(AND(AH2360&lt;&gt;"",E2360="Live"),_xlfn.XLOOKUP(_xlfn.TEXTJOIN(" vs ",,C2360:D2360),Calendar!G:G,Calendar!K:K),"")</f>
        <v/>
      </c>
      <c r="AJ2360" s="61" t="str">
        <f>IF(AND(K2360&lt;&gt;"Match of the Day",K2360&lt;&gt;"Match of the Day 2",K2360&lt;&gt;"Match of the Day Repeat"),"",1+MAX($AJ$10:AJ2359))</f>
        <v/>
      </c>
    </row>
    <row r="2361" spans="34:36" x14ac:dyDescent="0.35">
      <c r="AH2361" s="16" t="str">
        <f>IF(AND(B2361="Premier League",E2361="Live"),_xlfn.XLOOKUP(_xlfn.TEXTJOIN(" vs ",,C2361:D2361),Calendar!G:G,Calendar!B:B),IF(AND(B2361="Premier League",E2361="Highlights"),_xlfn.XLOOKUP(H2361,Calendar!O:O,Calendar!N:N,,-1),""))</f>
        <v/>
      </c>
      <c r="AI2361" s="61" t="str">
        <f>IF(AND(AH2361&lt;&gt;"",E2361="Live"),_xlfn.XLOOKUP(_xlfn.TEXTJOIN(" vs ",,C2361:D2361),Calendar!G:G,Calendar!K:K),"")</f>
        <v/>
      </c>
      <c r="AJ2361" s="61" t="str">
        <f>IF(AND(K2361&lt;&gt;"Match of the Day",K2361&lt;&gt;"Match of the Day 2",K2361&lt;&gt;"Match of the Day Repeat"),"",1+MAX($AJ$10:AJ2360))</f>
        <v/>
      </c>
    </row>
    <row r="2362" spans="34:36" x14ac:dyDescent="0.35">
      <c r="AH2362" s="16" t="str">
        <f>IF(AND(B2362="Premier League",E2362="Live"),_xlfn.XLOOKUP(_xlfn.TEXTJOIN(" vs ",,C2362:D2362),Calendar!G:G,Calendar!B:B),IF(AND(B2362="Premier League",E2362="Highlights"),_xlfn.XLOOKUP(H2362,Calendar!O:O,Calendar!N:N,,-1),""))</f>
        <v/>
      </c>
      <c r="AI2362" s="61" t="str">
        <f>IF(AND(AH2362&lt;&gt;"",E2362="Live"),_xlfn.XLOOKUP(_xlfn.TEXTJOIN(" vs ",,C2362:D2362),Calendar!G:G,Calendar!K:K),"")</f>
        <v/>
      </c>
      <c r="AJ2362" s="61" t="str">
        <f>IF(AND(K2362&lt;&gt;"Match of the Day",K2362&lt;&gt;"Match of the Day 2",K2362&lt;&gt;"Match of the Day Repeat"),"",1+MAX($AJ$10:AJ2361))</f>
        <v/>
      </c>
    </row>
    <row r="2363" spans="34:36" x14ac:dyDescent="0.35">
      <c r="AH2363" s="16" t="str">
        <f>IF(AND(B2363="Premier League",E2363="Live"),_xlfn.XLOOKUP(_xlfn.TEXTJOIN(" vs ",,C2363:D2363),Calendar!G:G,Calendar!B:B),IF(AND(B2363="Premier League",E2363="Highlights"),_xlfn.XLOOKUP(H2363,Calendar!O:O,Calendar!N:N,,-1),""))</f>
        <v/>
      </c>
      <c r="AI2363" s="61" t="str">
        <f>IF(AND(AH2363&lt;&gt;"",E2363="Live"),_xlfn.XLOOKUP(_xlfn.TEXTJOIN(" vs ",,C2363:D2363),Calendar!G:G,Calendar!K:K),"")</f>
        <v/>
      </c>
      <c r="AJ2363" s="61" t="str">
        <f>IF(AND(K2363&lt;&gt;"Match of the Day",K2363&lt;&gt;"Match of the Day 2",K2363&lt;&gt;"Match of the Day Repeat"),"",1+MAX($AJ$10:AJ2362))</f>
        <v/>
      </c>
    </row>
    <row r="2364" spans="34:36" x14ac:dyDescent="0.35">
      <c r="AH2364" s="16" t="str">
        <f>IF(AND(B2364="Premier League",E2364="Live"),_xlfn.XLOOKUP(_xlfn.TEXTJOIN(" vs ",,C2364:D2364),Calendar!G:G,Calendar!B:B),IF(AND(B2364="Premier League",E2364="Highlights"),_xlfn.XLOOKUP(H2364,Calendar!O:O,Calendar!N:N,,-1),""))</f>
        <v/>
      </c>
      <c r="AI2364" s="61" t="str">
        <f>IF(AND(AH2364&lt;&gt;"",E2364="Live"),_xlfn.XLOOKUP(_xlfn.TEXTJOIN(" vs ",,C2364:D2364),Calendar!G:G,Calendar!K:K),"")</f>
        <v/>
      </c>
      <c r="AJ2364" s="61" t="str">
        <f>IF(AND(K2364&lt;&gt;"Match of the Day",K2364&lt;&gt;"Match of the Day 2",K2364&lt;&gt;"Match of the Day Repeat"),"",1+MAX($AJ$10:AJ2363))</f>
        <v/>
      </c>
    </row>
    <row r="2365" spans="34:36" x14ac:dyDescent="0.35">
      <c r="AH2365" s="16" t="str">
        <f>IF(AND(B2365="Premier League",E2365="Live"),_xlfn.XLOOKUP(_xlfn.TEXTJOIN(" vs ",,C2365:D2365),Calendar!G:G,Calendar!B:B),IF(AND(B2365="Premier League",E2365="Highlights"),_xlfn.XLOOKUP(H2365,Calendar!O:O,Calendar!N:N,,-1),""))</f>
        <v/>
      </c>
      <c r="AI2365" s="61" t="str">
        <f>IF(AND(AH2365&lt;&gt;"",E2365="Live"),_xlfn.XLOOKUP(_xlfn.TEXTJOIN(" vs ",,C2365:D2365),Calendar!G:G,Calendar!K:K),"")</f>
        <v/>
      </c>
      <c r="AJ2365" s="61" t="str">
        <f>IF(AND(K2365&lt;&gt;"Match of the Day",K2365&lt;&gt;"Match of the Day 2",K2365&lt;&gt;"Match of the Day Repeat"),"",1+MAX($AJ$10:AJ2364))</f>
        <v/>
      </c>
    </row>
    <row r="2366" spans="34:36" x14ac:dyDescent="0.35">
      <c r="AH2366" s="16" t="str">
        <f>IF(AND(B2366="Premier League",E2366="Live"),_xlfn.XLOOKUP(_xlfn.TEXTJOIN(" vs ",,C2366:D2366),Calendar!G:G,Calendar!B:B),IF(AND(B2366="Premier League",E2366="Highlights"),_xlfn.XLOOKUP(H2366,Calendar!O:O,Calendar!N:N,,-1),""))</f>
        <v/>
      </c>
      <c r="AI2366" s="61" t="str">
        <f>IF(AND(AH2366&lt;&gt;"",E2366="Live"),_xlfn.XLOOKUP(_xlfn.TEXTJOIN(" vs ",,C2366:D2366),Calendar!G:G,Calendar!K:K),"")</f>
        <v/>
      </c>
      <c r="AJ2366" s="61" t="str">
        <f>IF(AND(K2366&lt;&gt;"Match of the Day",K2366&lt;&gt;"Match of the Day 2",K2366&lt;&gt;"Match of the Day Repeat"),"",1+MAX($AJ$10:AJ2365))</f>
        <v/>
      </c>
    </row>
    <row r="2367" spans="34:36" x14ac:dyDescent="0.35">
      <c r="AH2367" s="16" t="str">
        <f>IF(AND(B2367="Premier League",E2367="Live"),_xlfn.XLOOKUP(_xlfn.TEXTJOIN(" vs ",,C2367:D2367),Calendar!G:G,Calendar!B:B),IF(AND(B2367="Premier League",E2367="Highlights"),_xlfn.XLOOKUP(H2367,Calendar!O:O,Calendar!N:N,,-1),""))</f>
        <v/>
      </c>
      <c r="AI2367" s="61" t="str">
        <f>IF(AND(AH2367&lt;&gt;"",E2367="Live"),_xlfn.XLOOKUP(_xlfn.TEXTJOIN(" vs ",,C2367:D2367),Calendar!G:G,Calendar!K:K),"")</f>
        <v/>
      </c>
      <c r="AJ2367" s="61" t="str">
        <f>IF(AND(K2367&lt;&gt;"Match of the Day",K2367&lt;&gt;"Match of the Day 2",K2367&lt;&gt;"Match of the Day Repeat"),"",1+MAX($AJ$10:AJ2366))</f>
        <v/>
      </c>
    </row>
    <row r="2368" spans="34:36" x14ac:dyDescent="0.35">
      <c r="AH2368" s="16" t="str">
        <f>IF(AND(B2368="Premier League",E2368="Live"),_xlfn.XLOOKUP(_xlfn.TEXTJOIN(" vs ",,C2368:D2368),Calendar!G:G,Calendar!B:B),IF(AND(B2368="Premier League",E2368="Highlights"),_xlfn.XLOOKUP(H2368,Calendar!O:O,Calendar!N:N,,-1),""))</f>
        <v/>
      </c>
      <c r="AI2368" s="61" t="str">
        <f>IF(AND(AH2368&lt;&gt;"",E2368="Live"),_xlfn.XLOOKUP(_xlfn.TEXTJOIN(" vs ",,C2368:D2368),Calendar!G:G,Calendar!K:K),"")</f>
        <v/>
      </c>
      <c r="AJ2368" s="61" t="str">
        <f>IF(AND(K2368&lt;&gt;"Match of the Day",K2368&lt;&gt;"Match of the Day 2",K2368&lt;&gt;"Match of the Day Repeat"),"",1+MAX($AJ$10:AJ2367))</f>
        <v/>
      </c>
    </row>
    <row r="2369" spans="34:36" x14ac:dyDescent="0.35">
      <c r="AH2369" s="16" t="str">
        <f>IF(AND(B2369="Premier League",E2369="Live"),_xlfn.XLOOKUP(_xlfn.TEXTJOIN(" vs ",,C2369:D2369),Calendar!G:G,Calendar!B:B),IF(AND(B2369="Premier League",E2369="Highlights"),_xlfn.XLOOKUP(H2369,Calendar!O:O,Calendar!N:N,,-1),""))</f>
        <v/>
      </c>
      <c r="AI2369" s="61" t="str">
        <f>IF(AND(AH2369&lt;&gt;"",E2369="Live"),_xlfn.XLOOKUP(_xlfn.TEXTJOIN(" vs ",,C2369:D2369),Calendar!G:G,Calendar!K:K),"")</f>
        <v/>
      </c>
      <c r="AJ2369" s="61" t="str">
        <f>IF(AND(K2369&lt;&gt;"Match of the Day",K2369&lt;&gt;"Match of the Day 2",K2369&lt;&gt;"Match of the Day Repeat"),"",1+MAX($AJ$10:AJ2368))</f>
        <v/>
      </c>
    </row>
    <row r="2370" spans="34:36" x14ac:dyDescent="0.35">
      <c r="AH2370" s="16" t="str">
        <f>IF(AND(B2370="Premier League",E2370="Live"),_xlfn.XLOOKUP(_xlfn.TEXTJOIN(" vs ",,C2370:D2370),Calendar!G:G,Calendar!B:B),IF(AND(B2370="Premier League",E2370="Highlights"),_xlfn.XLOOKUP(H2370,Calendar!O:O,Calendar!N:N,,-1),""))</f>
        <v/>
      </c>
      <c r="AI2370" s="61" t="str">
        <f>IF(AND(AH2370&lt;&gt;"",E2370="Live"),_xlfn.XLOOKUP(_xlfn.TEXTJOIN(" vs ",,C2370:D2370),Calendar!G:G,Calendar!K:K),"")</f>
        <v/>
      </c>
      <c r="AJ2370" s="61" t="str">
        <f>IF(AND(K2370&lt;&gt;"Match of the Day",K2370&lt;&gt;"Match of the Day 2",K2370&lt;&gt;"Match of the Day Repeat"),"",1+MAX($AJ$10:AJ2369))</f>
        <v/>
      </c>
    </row>
    <row r="2371" spans="34:36" x14ac:dyDescent="0.35">
      <c r="AH2371" s="16" t="str">
        <f>IF(AND(B2371="Premier League",E2371="Live"),_xlfn.XLOOKUP(_xlfn.TEXTJOIN(" vs ",,C2371:D2371),Calendar!G:G,Calendar!B:B),IF(AND(B2371="Premier League",E2371="Highlights"),_xlfn.XLOOKUP(H2371,Calendar!O:O,Calendar!N:N,,-1),""))</f>
        <v/>
      </c>
      <c r="AI2371" s="61" t="str">
        <f>IF(AND(AH2371&lt;&gt;"",E2371="Live"),_xlfn.XLOOKUP(_xlfn.TEXTJOIN(" vs ",,C2371:D2371),Calendar!G:G,Calendar!K:K),"")</f>
        <v/>
      </c>
      <c r="AJ2371" s="61" t="str">
        <f>IF(AND(K2371&lt;&gt;"Match of the Day",K2371&lt;&gt;"Match of the Day 2",K2371&lt;&gt;"Match of the Day Repeat"),"",1+MAX($AJ$10:AJ2370))</f>
        <v/>
      </c>
    </row>
    <row r="2372" spans="34:36" x14ac:dyDescent="0.35">
      <c r="AH2372" s="16" t="str">
        <f>IF(AND(B2372="Premier League",E2372="Live"),_xlfn.XLOOKUP(_xlfn.TEXTJOIN(" vs ",,C2372:D2372),Calendar!G:G,Calendar!B:B),IF(AND(B2372="Premier League",E2372="Highlights"),_xlfn.XLOOKUP(H2372,Calendar!O:O,Calendar!N:N,,-1),""))</f>
        <v/>
      </c>
      <c r="AI2372" s="61" t="str">
        <f>IF(AND(AH2372&lt;&gt;"",E2372="Live"),_xlfn.XLOOKUP(_xlfn.TEXTJOIN(" vs ",,C2372:D2372),Calendar!G:G,Calendar!K:K),"")</f>
        <v/>
      </c>
      <c r="AJ2372" s="61" t="str">
        <f>IF(AND(K2372&lt;&gt;"Match of the Day",K2372&lt;&gt;"Match of the Day 2",K2372&lt;&gt;"Match of the Day Repeat"),"",1+MAX($AJ$10:AJ2371))</f>
        <v/>
      </c>
    </row>
    <row r="2373" spans="34:36" x14ac:dyDescent="0.35">
      <c r="AH2373" s="16" t="str">
        <f>IF(AND(B2373="Premier League",E2373="Live"),_xlfn.XLOOKUP(_xlfn.TEXTJOIN(" vs ",,C2373:D2373),Calendar!G:G,Calendar!B:B),IF(AND(B2373="Premier League",E2373="Highlights"),_xlfn.XLOOKUP(H2373,Calendar!O:O,Calendar!N:N,,-1),""))</f>
        <v/>
      </c>
      <c r="AI2373" s="61" t="str">
        <f>IF(AND(AH2373&lt;&gt;"",E2373="Live"),_xlfn.XLOOKUP(_xlfn.TEXTJOIN(" vs ",,C2373:D2373),Calendar!G:G,Calendar!K:K),"")</f>
        <v/>
      </c>
      <c r="AJ2373" s="61" t="str">
        <f>IF(AND(K2373&lt;&gt;"Match of the Day",K2373&lt;&gt;"Match of the Day 2",K2373&lt;&gt;"Match of the Day Repeat"),"",1+MAX($AJ$10:AJ2372))</f>
        <v/>
      </c>
    </row>
    <row r="2374" spans="34:36" x14ac:dyDescent="0.35">
      <c r="AH2374" s="16" t="str">
        <f>IF(AND(B2374="Premier League",E2374="Live"),_xlfn.XLOOKUP(_xlfn.TEXTJOIN(" vs ",,C2374:D2374),Calendar!G:G,Calendar!B:B),IF(AND(B2374="Premier League",E2374="Highlights"),_xlfn.XLOOKUP(H2374,Calendar!O:O,Calendar!N:N,,-1),""))</f>
        <v/>
      </c>
      <c r="AI2374" s="61" t="str">
        <f>IF(AND(AH2374&lt;&gt;"",E2374="Live"),_xlfn.XLOOKUP(_xlfn.TEXTJOIN(" vs ",,C2374:D2374),Calendar!G:G,Calendar!K:K),"")</f>
        <v/>
      </c>
      <c r="AJ2374" s="61" t="str">
        <f>IF(AND(K2374&lt;&gt;"Match of the Day",K2374&lt;&gt;"Match of the Day 2",K2374&lt;&gt;"Match of the Day Repeat"),"",1+MAX($AJ$10:AJ2373))</f>
        <v/>
      </c>
    </row>
    <row r="2375" spans="34:36" x14ac:dyDescent="0.35">
      <c r="AH2375" s="16" t="str">
        <f>IF(AND(B2375="Premier League",E2375="Live"),_xlfn.XLOOKUP(_xlfn.TEXTJOIN(" vs ",,C2375:D2375),Calendar!G:G,Calendar!B:B),IF(AND(B2375="Premier League",E2375="Highlights"),_xlfn.XLOOKUP(H2375,Calendar!O:O,Calendar!N:N,,-1),""))</f>
        <v/>
      </c>
      <c r="AI2375" s="61" t="str">
        <f>IF(AND(AH2375&lt;&gt;"",E2375="Live"),_xlfn.XLOOKUP(_xlfn.TEXTJOIN(" vs ",,C2375:D2375),Calendar!G:G,Calendar!K:K),"")</f>
        <v/>
      </c>
      <c r="AJ2375" s="61" t="str">
        <f>IF(AND(K2375&lt;&gt;"Match of the Day",K2375&lt;&gt;"Match of the Day 2",K2375&lt;&gt;"Match of the Day Repeat"),"",1+MAX($AJ$10:AJ2374))</f>
        <v/>
      </c>
    </row>
    <row r="2376" spans="34:36" x14ac:dyDescent="0.35">
      <c r="AH2376" s="16" t="str">
        <f>IF(AND(B2376="Premier League",E2376="Live"),_xlfn.XLOOKUP(_xlfn.TEXTJOIN(" vs ",,C2376:D2376),Calendar!G:G,Calendar!B:B),IF(AND(B2376="Premier League",E2376="Highlights"),_xlfn.XLOOKUP(H2376,Calendar!O:O,Calendar!N:N,,-1),""))</f>
        <v/>
      </c>
      <c r="AI2376" s="61" t="str">
        <f>IF(AND(AH2376&lt;&gt;"",E2376="Live"),_xlfn.XLOOKUP(_xlfn.TEXTJOIN(" vs ",,C2376:D2376),Calendar!G:G,Calendar!K:K),"")</f>
        <v/>
      </c>
      <c r="AJ2376" s="61" t="str">
        <f>IF(AND(K2376&lt;&gt;"Match of the Day",K2376&lt;&gt;"Match of the Day 2",K2376&lt;&gt;"Match of the Day Repeat"),"",1+MAX($AJ$10:AJ2375))</f>
        <v/>
      </c>
    </row>
    <row r="2377" spans="34:36" x14ac:dyDescent="0.35">
      <c r="AH2377" s="16" t="str">
        <f>IF(AND(B2377="Premier League",E2377="Live"),_xlfn.XLOOKUP(_xlfn.TEXTJOIN(" vs ",,C2377:D2377),Calendar!G:G,Calendar!B:B),IF(AND(B2377="Premier League",E2377="Highlights"),_xlfn.XLOOKUP(H2377,Calendar!O:O,Calendar!N:N,,-1),""))</f>
        <v/>
      </c>
      <c r="AI2377" s="61" t="str">
        <f>IF(AND(AH2377&lt;&gt;"",E2377="Live"),_xlfn.XLOOKUP(_xlfn.TEXTJOIN(" vs ",,C2377:D2377),Calendar!G:G,Calendar!K:K),"")</f>
        <v/>
      </c>
      <c r="AJ2377" s="61" t="str">
        <f>IF(AND(K2377&lt;&gt;"Match of the Day",K2377&lt;&gt;"Match of the Day 2",K2377&lt;&gt;"Match of the Day Repeat"),"",1+MAX($AJ$10:AJ2376))</f>
        <v/>
      </c>
    </row>
    <row r="2378" spans="34:36" x14ac:dyDescent="0.35">
      <c r="AH2378" s="16" t="str">
        <f>IF(AND(B2378="Premier League",E2378="Live"),_xlfn.XLOOKUP(_xlfn.TEXTJOIN(" vs ",,C2378:D2378),Calendar!G:G,Calendar!B:B),IF(AND(B2378="Premier League",E2378="Highlights"),_xlfn.XLOOKUP(H2378,Calendar!O:O,Calendar!N:N,,-1),""))</f>
        <v/>
      </c>
      <c r="AI2378" s="61" t="str">
        <f>IF(AND(AH2378&lt;&gt;"",E2378="Live"),_xlfn.XLOOKUP(_xlfn.TEXTJOIN(" vs ",,C2378:D2378),Calendar!G:G,Calendar!K:K),"")</f>
        <v/>
      </c>
      <c r="AJ2378" s="61" t="str">
        <f>IF(AND(K2378&lt;&gt;"Match of the Day",K2378&lt;&gt;"Match of the Day 2",K2378&lt;&gt;"Match of the Day Repeat"),"",1+MAX($AJ$10:AJ2377))</f>
        <v/>
      </c>
    </row>
    <row r="2379" spans="34:36" x14ac:dyDescent="0.35">
      <c r="AH2379" s="16" t="str">
        <f>IF(AND(B2379="Premier League",E2379="Live"),_xlfn.XLOOKUP(_xlfn.TEXTJOIN(" vs ",,C2379:D2379),Calendar!G:G,Calendar!B:B),IF(AND(B2379="Premier League",E2379="Highlights"),_xlfn.XLOOKUP(H2379,Calendar!O:O,Calendar!N:N,,-1),""))</f>
        <v/>
      </c>
      <c r="AI2379" s="61" t="str">
        <f>IF(AND(AH2379&lt;&gt;"",E2379="Live"),_xlfn.XLOOKUP(_xlfn.TEXTJOIN(" vs ",,C2379:D2379),Calendar!G:G,Calendar!K:K),"")</f>
        <v/>
      </c>
      <c r="AJ2379" s="61" t="str">
        <f>IF(AND(K2379&lt;&gt;"Match of the Day",K2379&lt;&gt;"Match of the Day 2",K2379&lt;&gt;"Match of the Day Repeat"),"",1+MAX($AJ$10:AJ2378))</f>
        <v/>
      </c>
    </row>
    <row r="2380" spans="34:36" x14ac:dyDescent="0.35">
      <c r="AH2380" s="16" t="str">
        <f>IF(AND(B2380="Premier League",E2380="Live"),_xlfn.XLOOKUP(_xlfn.TEXTJOIN(" vs ",,C2380:D2380),Calendar!G:G,Calendar!B:B),IF(AND(B2380="Premier League",E2380="Highlights"),_xlfn.XLOOKUP(H2380,Calendar!O:O,Calendar!N:N,,-1),""))</f>
        <v/>
      </c>
      <c r="AI2380" s="61" t="str">
        <f>IF(AND(AH2380&lt;&gt;"",E2380="Live"),_xlfn.XLOOKUP(_xlfn.TEXTJOIN(" vs ",,C2380:D2380),Calendar!G:G,Calendar!K:K),"")</f>
        <v/>
      </c>
      <c r="AJ2380" s="61" t="str">
        <f>IF(AND(K2380&lt;&gt;"Match of the Day",K2380&lt;&gt;"Match of the Day 2",K2380&lt;&gt;"Match of the Day Repeat"),"",1+MAX($AJ$10:AJ2379))</f>
        <v/>
      </c>
    </row>
    <row r="2381" spans="34:36" x14ac:dyDescent="0.35">
      <c r="AH2381" s="16" t="str">
        <f>IF(AND(B2381="Premier League",E2381="Live"),_xlfn.XLOOKUP(_xlfn.TEXTJOIN(" vs ",,C2381:D2381),Calendar!G:G,Calendar!B:B),IF(AND(B2381="Premier League",E2381="Highlights"),_xlfn.XLOOKUP(H2381,Calendar!O:O,Calendar!N:N,,-1),""))</f>
        <v/>
      </c>
      <c r="AI2381" s="61" t="str">
        <f>IF(AND(AH2381&lt;&gt;"",E2381="Live"),_xlfn.XLOOKUP(_xlfn.TEXTJOIN(" vs ",,C2381:D2381),Calendar!G:G,Calendar!K:K),"")</f>
        <v/>
      </c>
      <c r="AJ2381" s="61" t="str">
        <f>IF(AND(K2381&lt;&gt;"Match of the Day",K2381&lt;&gt;"Match of the Day 2",K2381&lt;&gt;"Match of the Day Repeat"),"",1+MAX($AJ$10:AJ2380))</f>
        <v/>
      </c>
    </row>
    <row r="2382" spans="34:36" x14ac:dyDescent="0.35">
      <c r="AH2382" s="16" t="str">
        <f>IF(AND(B2382="Premier League",E2382="Live"),_xlfn.XLOOKUP(_xlfn.TEXTJOIN(" vs ",,C2382:D2382),Calendar!G:G,Calendar!B:B),IF(AND(B2382="Premier League",E2382="Highlights"),_xlfn.XLOOKUP(H2382,Calendar!O:O,Calendar!N:N,,-1),""))</f>
        <v/>
      </c>
      <c r="AI2382" s="61" t="str">
        <f>IF(AND(AH2382&lt;&gt;"",E2382="Live"),_xlfn.XLOOKUP(_xlfn.TEXTJOIN(" vs ",,C2382:D2382),Calendar!G:G,Calendar!K:K),"")</f>
        <v/>
      </c>
      <c r="AJ2382" s="61" t="str">
        <f>IF(AND(K2382&lt;&gt;"Match of the Day",K2382&lt;&gt;"Match of the Day 2",K2382&lt;&gt;"Match of the Day Repeat"),"",1+MAX($AJ$10:AJ2381))</f>
        <v/>
      </c>
    </row>
    <row r="2383" spans="34:36" x14ac:dyDescent="0.35">
      <c r="AH2383" s="16" t="str">
        <f>IF(AND(B2383="Premier League",E2383="Live"),_xlfn.XLOOKUP(_xlfn.TEXTJOIN(" vs ",,C2383:D2383),Calendar!G:G,Calendar!B:B),IF(AND(B2383="Premier League",E2383="Highlights"),_xlfn.XLOOKUP(H2383,Calendar!O:O,Calendar!N:N,,-1),""))</f>
        <v/>
      </c>
      <c r="AI2383" s="61" t="str">
        <f>IF(AND(AH2383&lt;&gt;"",E2383="Live"),_xlfn.XLOOKUP(_xlfn.TEXTJOIN(" vs ",,C2383:D2383),Calendar!G:G,Calendar!K:K),"")</f>
        <v/>
      </c>
      <c r="AJ2383" s="61" t="str">
        <f>IF(AND(K2383&lt;&gt;"Match of the Day",K2383&lt;&gt;"Match of the Day 2",K2383&lt;&gt;"Match of the Day Repeat"),"",1+MAX($AJ$10:AJ2382))</f>
        <v/>
      </c>
    </row>
    <row r="2384" spans="34:36" x14ac:dyDescent="0.35">
      <c r="AH2384" s="16" t="str">
        <f>IF(AND(B2384="Premier League",E2384="Live"),_xlfn.XLOOKUP(_xlfn.TEXTJOIN(" vs ",,C2384:D2384),Calendar!G:G,Calendar!B:B),IF(AND(B2384="Premier League",E2384="Highlights"),_xlfn.XLOOKUP(H2384,Calendar!O:O,Calendar!N:N,,-1),""))</f>
        <v/>
      </c>
      <c r="AI2384" s="61" t="str">
        <f>IF(AND(AH2384&lt;&gt;"",E2384="Live"),_xlfn.XLOOKUP(_xlfn.TEXTJOIN(" vs ",,C2384:D2384),Calendar!G:G,Calendar!K:K),"")</f>
        <v/>
      </c>
      <c r="AJ2384" s="61" t="str">
        <f>IF(AND(K2384&lt;&gt;"Match of the Day",K2384&lt;&gt;"Match of the Day 2",K2384&lt;&gt;"Match of the Day Repeat"),"",1+MAX($AJ$10:AJ2383))</f>
        <v/>
      </c>
    </row>
    <row r="2385" spans="34:36" x14ac:dyDescent="0.35">
      <c r="AH2385" s="16" t="str">
        <f>IF(AND(B2385="Premier League",E2385="Live"),_xlfn.XLOOKUP(_xlfn.TEXTJOIN(" vs ",,C2385:D2385),Calendar!G:G,Calendar!B:B),IF(AND(B2385="Premier League",E2385="Highlights"),_xlfn.XLOOKUP(H2385,Calendar!O:O,Calendar!N:N,,-1),""))</f>
        <v/>
      </c>
      <c r="AI2385" s="61" t="str">
        <f>IF(AND(AH2385&lt;&gt;"",E2385="Live"),_xlfn.XLOOKUP(_xlfn.TEXTJOIN(" vs ",,C2385:D2385),Calendar!G:G,Calendar!K:K),"")</f>
        <v/>
      </c>
      <c r="AJ2385" s="61" t="str">
        <f>IF(AND(K2385&lt;&gt;"Match of the Day",K2385&lt;&gt;"Match of the Day 2",K2385&lt;&gt;"Match of the Day Repeat"),"",1+MAX($AJ$10:AJ2384))</f>
        <v/>
      </c>
    </row>
    <row r="2386" spans="34:36" x14ac:dyDescent="0.35">
      <c r="AH2386" s="16" t="str">
        <f>IF(AND(B2386="Premier League",E2386="Live"),_xlfn.XLOOKUP(_xlfn.TEXTJOIN(" vs ",,C2386:D2386),Calendar!G:G,Calendar!B:B),IF(AND(B2386="Premier League",E2386="Highlights"),_xlfn.XLOOKUP(H2386,Calendar!O:O,Calendar!N:N,,-1),""))</f>
        <v/>
      </c>
      <c r="AI2386" s="61" t="str">
        <f>IF(AND(AH2386&lt;&gt;"",E2386="Live"),_xlfn.XLOOKUP(_xlfn.TEXTJOIN(" vs ",,C2386:D2386),Calendar!G:G,Calendar!K:K),"")</f>
        <v/>
      </c>
      <c r="AJ2386" s="61" t="str">
        <f>IF(AND(K2386&lt;&gt;"Match of the Day",K2386&lt;&gt;"Match of the Day 2",K2386&lt;&gt;"Match of the Day Repeat"),"",1+MAX($AJ$10:AJ2385))</f>
        <v/>
      </c>
    </row>
    <row r="2387" spans="34:36" x14ac:dyDescent="0.35">
      <c r="AH2387" s="16" t="str">
        <f>IF(AND(B2387="Premier League",E2387="Live"),_xlfn.XLOOKUP(_xlfn.TEXTJOIN(" vs ",,C2387:D2387),Calendar!G:G,Calendar!B:B),IF(AND(B2387="Premier League",E2387="Highlights"),_xlfn.XLOOKUP(H2387,Calendar!O:O,Calendar!N:N,,-1),""))</f>
        <v/>
      </c>
      <c r="AI2387" s="61" t="str">
        <f>IF(AND(AH2387&lt;&gt;"",E2387="Live"),_xlfn.XLOOKUP(_xlfn.TEXTJOIN(" vs ",,C2387:D2387),Calendar!G:G,Calendar!K:K),"")</f>
        <v/>
      </c>
      <c r="AJ2387" s="61" t="str">
        <f>IF(AND(K2387&lt;&gt;"Match of the Day",K2387&lt;&gt;"Match of the Day 2",K2387&lt;&gt;"Match of the Day Repeat"),"",1+MAX($AJ$10:AJ2386))</f>
        <v/>
      </c>
    </row>
    <row r="2388" spans="34:36" x14ac:dyDescent="0.35">
      <c r="AH2388" s="16" t="str">
        <f>IF(AND(B2388="Premier League",E2388="Live"),_xlfn.XLOOKUP(_xlfn.TEXTJOIN(" vs ",,C2388:D2388),Calendar!G:G,Calendar!B:B),IF(AND(B2388="Premier League",E2388="Highlights"),_xlfn.XLOOKUP(H2388,Calendar!O:O,Calendar!N:N,,-1),""))</f>
        <v/>
      </c>
      <c r="AI2388" s="61" t="str">
        <f>IF(AND(AH2388&lt;&gt;"",E2388="Live"),_xlfn.XLOOKUP(_xlfn.TEXTJOIN(" vs ",,C2388:D2388),Calendar!G:G,Calendar!K:K),"")</f>
        <v/>
      </c>
      <c r="AJ2388" s="61" t="str">
        <f>IF(AND(K2388&lt;&gt;"Match of the Day",K2388&lt;&gt;"Match of the Day 2",K2388&lt;&gt;"Match of the Day Repeat"),"",1+MAX($AJ$10:AJ2387))</f>
        <v/>
      </c>
    </row>
    <row r="2389" spans="34:36" x14ac:dyDescent="0.35">
      <c r="AH2389" s="16" t="str">
        <f>IF(AND(B2389="Premier League",E2389="Live"),_xlfn.XLOOKUP(_xlfn.TEXTJOIN(" vs ",,C2389:D2389),Calendar!G:G,Calendar!B:B),IF(AND(B2389="Premier League",E2389="Highlights"),_xlfn.XLOOKUP(H2389,Calendar!O:O,Calendar!N:N,,-1),""))</f>
        <v/>
      </c>
      <c r="AI2389" s="61" t="str">
        <f>IF(AND(AH2389&lt;&gt;"",E2389="Live"),_xlfn.XLOOKUP(_xlfn.TEXTJOIN(" vs ",,C2389:D2389),Calendar!G:G,Calendar!K:K),"")</f>
        <v/>
      </c>
      <c r="AJ2389" s="61" t="str">
        <f>IF(AND(K2389&lt;&gt;"Match of the Day",K2389&lt;&gt;"Match of the Day 2",K2389&lt;&gt;"Match of the Day Repeat"),"",1+MAX($AJ$10:AJ2388))</f>
        <v/>
      </c>
    </row>
    <row r="2390" spans="34:36" x14ac:dyDescent="0.35">
      <c r="AH2390" s="16" t="str">
        <f>IF(AND(B2390="Premier League",E2390="Live"),_xlfn.XLOOKUP(_xlfn.TEXTJOIN(" vs ",,C2390:D2390),Calendar!G:G,Calendar!B:B),IF(AND(B2390="Premier League",E2390="Highlights"),_xlfn.XLOOKUP(H2390,Calendar!O:O,Calendar!N:N,,-1),""))</f>
        <v/>
      </c>
      <c r="AI2390" s="61" t="str">
        <f>IF(AND(AH2390&lt;&gt;"",E2390="Live"),_xlfn.XLOOKUP(_xlfn.TEXTJOIN(" vs ",,C2390:D2390),Calendar!G:G,Calendar!K:K),"")</f>
        <v/>
      </c>
      <c r="AJ2390" s="61" t="str">
        <f>IF(AND(K2390&lt;&gt;"Match of the Day",K2390&lt;&gt;"Match of the Day 2",K2390&lt;&gt;"Match of the Day Repeat"),"",1+MAX($AJ$10:AJ2389))</f>
        <v/>
      </c>
    </row>
    <row r="2391" spans="34:36" x14ac:dyDescent="0.35">
      <c r="AH2391" s="16" t="str">
        <f>IF(AND(B2391="Premier League",E2391="Live"),_xlfn.XLOOKUP(_xlfn.TEXTJOIN(" vs ",,C2391:D2391),Calendar!G:G,Calendar!B:B),IF(AND(B2391="Premier League",E2391="Highlights"),_xlfn.XLOOKUP(H2391,Calendar!O:O,Calendar!N:N,,-1),""))</f>
        <v/>
      </c>
      <c r="AI2391" s="61" t="str">
        <f>IF(AND(AH2391&lt;&gt;"",E2391="Live"),_xlfn.XLOOKUP(_xlfn.TEXTJOIN(" vs ",,C2391:D2391),Calendar!G:G,Calendar!K:K),"")</f>
        <v/>
      </c>
      <c r="AJ2391" s="61" t="str">
        <f>IF(AND(K2391&lt;&gt;"Match of the Day",K2391&lt;&gt;"Match of the Day 2",K2391&lt;&gt;"Match of the Day Repeat"),"",1+MAX($AJ$10:AJ2390))</f>
        <v/>
      </c>
    </row>
    <row r="2392" spans="34:36" x14ac:dyDescent="0.35">
      <c r="AH2392" s="16" t="str">
        <f>IF(AND(B2392="Premier League",E2392="Live"),_xlfn.XLOOKUP(_xlfn.TEXTJOIN(" vs ",,C2392:D2392),Calendar!G:G,Calendar!B:B),IF(AND(B2392="Premier League",E2392="Highlights"),_xlfn.XLOOKUP(H2392,Calendar!O:O,Calendar!N:N,,-1),""))</f>
        <v/>
      </c>
      <c r="AI2392" s="61" t="str">
        <f>IF(AND(AH2392&lt;&gt;"",E2392="Live"),_xlfn.XLOOKUP(_xlfn.TEXTJOIN(" vs ",,C2392:D2392),Calendar!G:G,Calendar!K:K),"")</f>
        <v/>
      </c>
      <c r="AJ2392" s="61" t="str">
        <f>IF(AND(K2392&lt;&gt;"Match of the Day",K2392&lt;&gt;"Match of the Day 2",K2392&lt;&gt;"Match of the Day Repeat"),"",1+MAX($AJ$10:AJ2391))</f>
        <v/>
      </c>
    </row>
    <row r="2393" spans="34:36" x14ac:dyDescent="0.35">
      <c r="AH2393" s="16" t="str">
        <f>IF(AND(B2393="Premier League",E2393="Live"),_xlfn.XLOOKUP(_xlfn.TEXTJOIN(" vs ",,C2393:D2393),Calendar!G:G,Calendar!B:B),IF(AND(B2393="Premier League",E2393="Highlights"),_xlfn.XLOOKUP(H2393,Calendar!O:O,Calendar!N:N,,-1),""))</f>
        <v/>
      </c>
      <c r="AI2393" s="61" t="str">
        <f>IF(AND(AH2393&lt;&gt;"",E2393="Live"),_xlfn.XLOOKUP(_xlfn.TEXTJOIN(" vs ",,C2393:D2393),Calendar!G:G,Calendar!K:K),"")</f>
        <v/>
      </c>
      <c r="AJ2393" s="61" t="str">
        <f>IF(AND(K2393&lt;&gt;"Match of the Day",K2393&lt;&gt;"Match of the Day 2",K2393&lt;&gt;"Match of the Day Repeat"),"",1+MAX($AJ$10:AJ2392))</f>
        <v/>
      </c>
    </row>
    <row r="2394" spans="34:36" x14ac:dyDescent="0.35">
      <c r="AH2394" s="16" t="str">
        <f>IF(AND(B2394="Premier League",E2394="Live"),_xlfn.XLOOKUP(_xlfn.TEXTJOIN(" vs ",,C2394:D2394),Calendar!G:G,Calendar!B:B),IF(AND(B2394="Premier League",E2394="Highlights"),_xlfn.XLOOKUP(H2394,Calendar!O:O,Calendar!N:N,,-1),""))</f>
        <v/>
      </c>
      <c r="AI2394" s="61" t="str">
        <f>IF(AND(AH2394&lt;&gt;"",E2394="Live"),_xlfn.XLOOKUP(_xlfn.TEXTJOIN(" vs ",,C2394:D2394),Calendar!G:G,Calendar!K:K),"")</f>
        <v/>
      </c>
      <c r="AJ2394" s="61" t="str">
        <f>IF(AND(K2394&lt;&gt;"Match of the Day",K2394&lt;&gt;"Match of the Day 2",K2394&lt;&gt;"Match of the Day Repeat"),"",1+MAX($AJ$10:AJ2393))</f>
        <v/>
      </c>
    </row>
    <row r="2395" spans="34:36" x14ac:dyDescent="0.35">
      <c r="AH2395" s="16" t="str">
        <f>IF(AND(B2395="Premier League",E2395="Live"),_xlfn.XLOOKUP(_xlfn.TEXTJOIN(" vs ",,C2395:D2395),Calendar!G:G,Calendar!B:B),IF(AND(B2395="Premier League",E2395="Highlights"),_xlfn.XLOOKUP(H2395,Calendar!O:O,Calendar!N:N,,-1),""))</f>
        <v/>
      </c>
      <c r="AI2395" s="61" t="str">
        <f>IF(AND(AH2395&lt;&gt;"",E2395="Live"),_xlfn.XLOOKUP(_xlfn.TEXTJOIN(" vs ",,C2395:D2395),Calendar!G:G,Calendar!K:K),"")</f>
        <v/>
      </c>
      <c r="AJ2395" s="61" t="str">
        <f>IF(AND(K2395&lt;&gt;"Match of the Day",K2395&lt;&gt;"Match of the Day 2",K2395&lt;&gt;"Match of the Day Repeat"),"",1+MAX($AJ$10:AJ2394))</f>
        <v/>
      </c>
    </row>
    <row r="2396" spans="34:36" x14ac:dyDescent="0.35">
      <c r="AH2396" s="16" t="str">
        <f>IF(AND(B2396="Premier League",E2396="Live"),_xlfn.XLOOKUP(_xlfn.TEXTJOIN(" vs ",,C2396:D2396),Calendar!G:G,Calendar!B:B),IF(AND(B2396="Premier League",E2396="Highlights"),_xlfn.XLOOKUP(H2396,Calendar!O:O,Calendar!N:N,,-1),""))</f>
        <v/>
      </c>
      <c r="AI2396" s="61" t="str">
        <f>IF(AND(AH2396&lt;&gt;"",E2396="Live"),_xlfn.XLOOKUP(_xlfn.TEXTJOIN(" vs ",,C2396:D2396),Calendar!G:G,Calendar!K:K),"")</f>
        <v/>
      </c>
      <c r="AJ2396" s="61" t="str">
        <f>IF(AND(K2396&lt;&gt;"Match of the Day",K2396&lt;&gt;"Match of the Day 2",K2396&lt;&gt;"Match of the Day Repeat"),"",1+MAX($AJ$10:AJ2395))</f>
        <v/>
      </c>
    </row>
    <row r="2397" spans="34:36" x14ac:dyDescent="0.35">
      <c r="AH2397" s="16" t="str">
        <f>IF(AND(B2397="Premier League",E2397="Live"),_xlfn.XLOOKUP(_xlfn.TEXTJOIN(" vs ",,C2397:D2397),Calendar!G:G,Calendar!B:B),IF(AND(B2397="Premier League",E2397="Highlights"),_xlfn.XLOOKUP(H2397,Calendar!O:O,Calendar!N:N,,-1),""))</f>
        <v/>
      </c>
      <c r="AI2397" s="61" t="str">
        <f>IF(AND(AH2397&lt;&gt;"",E2397="Live"),_xlfn.XLOOKUP(_xlfn.TEXTJOIN(" vs ",,C2397:D2397),Calendar!G:G,Calendar!K:K),"")</f>
        <v/>
      </c>
      <c r="AJ2397" s="61" t="str">
        <f>IF(AND(K2397&lt;&gt;"Match of the Day",K2397&lt;&gt;"Match of the Day 2",K2397&lt;&gt;"Match of the Day Repeat"),"",1+MAX($AJ$10:AJ2396))</f>
        <v/>
      </c>
    </row>
    <row r="2398" spans="34:36" x14ac:dyDescent="0.35">
      <c r="AH2398" s="16" t="str">
        <f>IF(AND(B2398="Premier League",E2398="Live"),_xlfn.XLOOKUP(_xlfn.TEXTJOIN(" vs ",,C2398:D2398),Calendar!G:G,Calendar!B:B),IF(AND(B2398="Premier League",E2398="Highlights"),_xlfn.XLOOKUP(H2398,Calendar!O:O,Calendar!N:N,,-1),""))</f>
        <v/>
      </c>
      <c r="AI2398" s="61" t="str">
        <f>IF(AND(AH2398&lt;&gt;"",E2398="Live"),_xlfn.XLOOKUP(_xlfn.TEXTJOIN(" vs ",,C2398:D2398),Calendar!G:G,Calendar!K:K),"")</f>
        <v/>
      </c>
      <c r="AJ2398" s="61" t="str">
        <f>IF(AND(K2398&lt;&gt;"Match of the Day",K2398&lt;&gt;"Match of the Day 2",K2398&lt;&gt;"Match of the Day Repeat"),"",1+MAX($AJ$10:AJ2397))</f>
        <v/>
      </c>
    </row>
    <row r="2399" spans="34:36" x14ac:dyDescent="0.35">
      <c r="AH2399" s="16" t="str">
        <f>IF(AND(B2399="Premier League",E2399="Live"),_xlfn.XLOOKUP(_xlfn.TEXTJOIN(" vs ",,C2399:D2399),Calendar!G:G,Calendar!B:B),IF(AND(B2399="Premier League",E2399="Highlights"),_xlfn.XLOOKUP(H2399,Calendar!O:O,Calendar!N:N,,-1),""))</f>
        <v/>
      </c>
      <c r="AI2399" s="61" t="str">
        <f>IF(AND(AH2399&lt;&gt;"",E2399="Live"),_xlfn.XLOOKUP(_xlfn.TEXTJOIN(" vs ",,C2399:D2399),Calendar!G:G,Calendar!K:K),"")</f>
        <v/>
      </c>
      <c r="AJ2399" s="61" t="str">
        <f>IF(AND(K2399&lt;&gt;"Match of the Day",K2399&lt;&gt;"Match of the Day 2",K2399&lt;&gt;"Match of the Day Repeat"),"",1+MAX($AJ$10:AJ2398))</f>
        <v/>
      </c>
    </row>
    <row r="2400" spans="34:36" x14ac:dyDescent="0.35">
      <c r="AH2400" s="16" t="str">
        <f>IF(AND(B2400="Premier League",E2400="Live"),_xlfn.XLOOKUP(_xlfn.TEXTJOIN(" vs ",,C2400:D2400),Calendar!G:G,Calendar!B:B),IF(AND(B2400="Premier League",E2400="Highlights"),_xlfn.XLOOKUP(H2400,Calendar!O:O,Calendar!N:N,,-1),""))</f>
        <v/>
      </c>
      <c r="AI2400" s="61" t="str">
        <f>IF(AND(AH2400&lt;&gt;"",E2400="Live"),_xlfn.XLOOKUP(_xlfn.TEXTJOIN(" vs ",,C2400:D2400),Calendar!G:G,Calendar!K:K),"")</f>
        <v/>
      </c>
      <c r="AJ2400" s="61" t="str">
        <f>IF(AND(K2400&lt;&gt;"Match of the Day",K2400&lt;&gt;"Match of the Day 2",K2400&lt;&gt;"Match of the Day Repeat"),"",1+MAX($AJ$10:AJ2399))</f>
        <v/>
      </c>
    </row>
    <row r="2401" spans="34:36" x14ac:dyDescent="0.35">
      <c r="AH2401" s="16" t="str">
        <f>IF(AND(B2401="Premier League",E2401="Live"),_xlfn.XLOOKUP(_xlfn.TEXTJOIN(" vs ",,C2401:D2401),Calendar!G:G,Calendar!B:B),IF(AND(B2401="Premier League",E2401="Highlights"),_xlfn.XLOOKUP(H2401,Calendar!O:O,Calendar!N:N,,-1),""))</f>
        <v/>
      </c>
      <c r="AI2401" s="61" t="str">
        <f>IF(AND(AH2401&lt;&gt;"",E2401="Live"),_xlfn.XLOOKUP(_xlfn.TEXTJOIN(" vs ",,C2401:D2401),Calendar!G:G,Calendar!K:K),"")</f>
        <v/>
      </c>
      <c r="AJ2401" s="61" t="str">
        <f>IF(AND(K2401&lt;&gt;"Match of the Day",K2401&lt;&gt;"Match of the Day 2",K2401&lt;&gt;"Match of the Day Repeat"),"",1+MAX($AJ$10:AJ2400))</f>
        <v/>
      </c>
    </row>
    <row r="2402" spans="34:36" x14ac:dyDescent="0.35">
      <c r="AH2402" s="16" t="str">
        <f>IF(AND(B2402="Premier League",E2402="Live"),_xlfn.XLOOKUP(_xlfn.TEXTJOIN(" vs ",,C2402:D2402),Calendar!G:G,Calendar!B:B),IF(AND(B2402="Premier League",E2402="Highlights"),_xlfn.XLOOKUP(H2402,Calendar!O:O,Calendar!N:N,,-1),""))</f>
        <v/>
      </c>
      <c r="AI2402" s="61" t="str">
        <f>IF(AND(AH2402&lt;&gt;"",E2402="Live"),_xlfn.XLOOKUP(_xlfn.TEXTJOIN(" vs ",,C2402:D2402),Calendar!G:G,Calendar!K:K),"")</f>
        <v/>
      </c>
      <c r="AJ2402" s="61" t="str">
        <f>IF(AND(K2402&lt;&gt;"Match of the Day",K2402&lt;&gt;"Match of the Day 2",K2402&lt;&gt;"Match of the Day Repeat"),"",1+MAX($AJ$10:AJ2401))</f>
        <v/>
      </c>
    </row>
    <row r="2403" spans="34:36" x14ac:dyDescent="0.35">
      <c r="AH2403" s="16" t="str">
        <f>IF(AND(B2403="Premier League",E2403="Live"),_xlfn.XLOOKUP(_xlfn.TEXTJOIN(" vs ",,C2403:D2403),Calendar!G:G,Calendar!B:B),IF(AND(B2403="Premier League",E2403="Highlights"),_xlfn.XLOOKUP(H2403,Calendar!O:O,Calendar!N:N,,-1),""))</f>
        <v/>
      </c>
      <c r="AI2403" s="61" t="str">
        <f>IF(AND(AH2403&lt;&gt;"",E2403="Live"),_xlfn.XLOOKUP(_xlfn.TEXTJOIN(" vs ",,C2403:D2403),Calendar!G:G,Calendar!K:K),"")</f>
        <v/>
      </c>
      <c r="AJ2403" s="61" t="str">
        <f>IF(AND(K2403&lt;&gt;"Match of the Day",K2403&lt;&gt;"Match of the Day 2",K2403&lt;&gt;"Match of the Day Repeat"),"",1+MAX($AJ$10:AJ2402))</f>
        <v/>
      </c>
    </row>
    <row r="2404" spans="34:36" x14ac:dyDescent="0.35">
      <c r="AH2404" s="16" t="str">
        <f>IF(AND(B2404="Premier League",E2404="Live"),_xlfn.XLOOKUP(_xlfn.TEXTJOIN(" vs ",,C2404:D2404),Calendar!G:G,Calendar!B:B),IF(AND(B2404="Premier League",E2404="Highlights"),_xlfn.XLOOKUP(H2404,Calendar!O:O,Calendar!N:N,,-1),""))</f>
        <v/>
      </c>
      <c r="AI2404" s="61" t="str">
        <f>IF(AND(AH2404&lt;&gt;"",E2404="Live"),_xlfn.XLOOKUP(_xlfn.TEXTJOIN(" vs ",,C2404:D2404),Calendar!G:G,Calendar!K:K),"")</f>
        <v/>
      </c>
      <c r="AJ2404" s="61" t="str">
        <f>IF(AND(K2404&lt;&gt;"Match of the Day",K2404&lt;&gt;"Match of the Day 2",K2404&lt;&gt;"Match of the Day Repeat"),"",1+MAX($AJ$10:AJ2403))</f>
        <v/>
      </c>
    </row>
    <row r="2405" spans="34:36" x14ac:dyDescent="0.35">
      <c r="AH2405" s="16" t="str">
        <f>IF(AND(B2405="Premier League",E2405="Live"),_xlfn.XLOOKUP(_xlfn.TEXTJOIN(" vs ",,C2405:D2405),Calendar!G:G,Calendar!B:B),IF(AND(B2405="Premier League",E2405="Highlights"),_xlfn.XLOOKUP(H2405,Calendar!O:O,Calendar!N:N,,-1),""))</f>
        <v/>
      </c>
      <c r="AI2405" s="61" t="str">
        <f>IF(AND(AH2405&lt;&gt;"",E2405="Live"),_xlfn.XLOOKUP(_xlfn.TEXTJOIN(" vs ",,C2405:D2405),Calendar!G:G,Calendar!K:K),"")</f>
        <v/>
      </c>
      <c r="AJ2405" s="61" t="str">
        <f>IF(AND(K2405&lt;&gt;"Match of the Day",K2405&lt;&gt;"Match of the Day 2",K2405&lt;&gt;"Match of the Day Repeat"),"",1+MAX($AJ$10:AJ2404))</f>
        <v/>
      </c>
    </row>
    <row r="2406" spans="34:36" x14ac:dyDescent="0.35">
      <c r="AH2406" s="16" t="str">
        <f>IF(AND(B2406="Premier League",E2406="Live"),_xlfn.XLOOKUP(_xlfn.TEXTJOIN(" vs ",,C2406:D2406),Calendar!G:G,Calendar!B:B),IF(AND(B2406="Premier League",E2406="Highlights"),_xlfn.XLOOKUP(H2406,Calendar!O:O,Calendar!N:N,,-1),""))</f>
        <v/>
      </c>
      <c r="AI2406" s="61" t="str">
        <f>IF(AND(AH2406&lt;&gt;"",E2406="Live"),_xlfn.XLOOKUP(_xlfn.TEXTJOIN(" vs ",,C2406:D2406),Calendar!G:G,Calendar!K:K),"")</f>
        <v/>
      </c>
      <c r="AJ2406" s="61" t="str">
        <f>IF(AND(K2406&lt;&gt;"Match of the Day",K2406&lt;&gt;"Match of the Day 2",K2406&lt;&gt;"Match of the Day Repeat"),"",1+MAX($AJ$10:AJ2405))</f>
        <v/>
      </c>
    </row>
    <row r="2407" spans="34:36" x14ac:dyDescent="0.35">
      <c r="AH2407" s="16" t="str">
        <f>IF(AND(B2407="Premier League",E2407="Live"),_xlfn.XLOOKUP(_xlfn.TEXTJOIN(" vs ",,C2407:D2407),Calendar!G:G,Calendar!B:B),IF(AND(B2407="Premier League",E2407="Highlights"),_xlfn.XLOOKUP(H2407,Calendar!O:O,Calendar!N:N,,-1),""))</f>
        <v/>
      </c>
      <c r="AI2407" s="61" t="str">
        <f>IF(AND(AH2407&lt;&gt;"",E2407="Live"),_xlfn.XLOOKUP(_xlfn.TEXTJOIN(" vs ",,C2407:D2407),Calendar!G:G,Calendar!K:K),"")</f>
        <v/>
      </c>
      <c r="AJ2407" s="61" t="str">
        <f>IF(AND(K2407&lt;&gt;"Match of the Day",K2407&lt;&gt;"Match of the Day 2",K2407&lt;&gt;"Match of the Day Repeat"),"",1+MAX($AJ$10:AJ2406))</f>
        <v/>
      </c>
    </row>
    <row r="2408" spans="34:36" x14ac:dyDescent="0.35">
      <c r="AH2408" s="16" t="str">
        <f>IF(AND(B2408="Premier League",E2408="Live"),_xlfn.XLOOKUP(_xlfn.TEXTJOIN(" vs ",,C2408:D2408),Calendar!G:G,Calendar!B:B),IF(AND(B2408="Premier League",E2408="Highlights"),_xlfn.XLOOKUP(H2408,Calendar!O:O,Calendar!N:N,,-1),""))</f>
        <v/>
      </c>
      <c r="AI2408" s="61" t="str">
        <f>IF(AND(AH2408&lt;&gt;"",E2408="Live"),_xlfn.XLOOKUP(_xlfn.TEXTJOIN(" vs ",,C2408:D2408),Calendar!G:G,Calendar!K:K),"")</f>
        <v/>
      </c>
      <c r="AJ2408" s="61" t="str">
        <f>IF(AND(K2408&lt;&gt;"Match of the Day",K2408&lt;&gt;"Match of the Day 2",K2408&lt;&gt;"Match of the Day Repeat"),"",1+MAX($AJ$10:AJ2407))</f>
        <v/>
      </c>
    </row>
    <row r="2409" spans="34:36" x14ac:dyDescent="0.35">
      <c r="AH2409" s="16" t="str">
        <f>IF(AND(B2409="Premier League",E2409="Live"),_xlfn.XLOOKUP(_xlfn.TEXTJOIN(" vs ",,C2409:D2409),Calendar!G:G,Calendar!B:B),IF(AND(B2409="Premier League",E2409="Highlights"),_xlfn.XLOOKUP(H2409,Calendar!O:O,Calendar!N:N,,-1),""))</f>
        <v/>
      </c>
      <c r="AI2409" s="61" t="str">
        <f>IF(AND(AH2409&lt;&gt;"",E2409="Live"),_xlfn.XLOOKUP(_xlfn.TEXTJOIN(" vs ",,C2409:D2409),Calendar!G:G,Calendar!K:K),"")</f>
        <v/>
      </c>
      <c r="AJ2409" s="61" t="str">
        <f>IF(AND(K2409&lt;&gt;"Match of the Day",K2409&lt;&gt;"Match of the Day 2",K2409&lt;&gt;"Match of the Day Repeat"),"",1+MAX($AJ$10:AJ2408))</f>
        <v/>
      </c>
    </row>
    <row r="2410" spans="34:36" x14ac:dyDescent="0.35">
      <c r="AH2410" s="16" t="str">
        <f>IF(AND(B2410="Premier League",E2410="Live"),_xlfn.XLOOKUP(_xlfn.TEXTJOIN(" vs ",,C2410:D2410),Calendar!G:G,Calendar!B:B),IF(AND(B2410="Premier League",E2410="Highlights"),_xlfn.XLOOKUP(H2410,Calendar!O:O,Calendar!N:N,,-1),""))</f>
        <v/>
      </c>
      <c r="AI2410" s="61" t="str">
        <f>IF(AND(AH2410&lt;&gt;"",E2410="Live"),_xlfn.XLOOKUP(_xlfn.TEXTJOIN(" vs ",,C2410:D2410),Calendar!G:G,Calendar!K:K),"")</f>
        <v/>
      </c>
      <c r="AJ2410" s="61" t="str">
        <f>IF(AND(K2410&lt;&gt;"Match of the Day",K2410&lt;&gt;"Match of the Day 2",K2410&lt;&gt;"Match of the Day Repeat"),"",1+MAX($AJ$10:AJ2409))</f>
        <v/>
      </c>
    </row>
    <row r="2411" spans="34:36" x14ac:dyDescent="0.35">
      <c r="AH2411" s="16" t="str">
        <f>IF(AND(B2411="Premier League",E2411="Live"),_xlfn.XLOOKUP(_xlfn.TEXTJOIN(" vs ",,C2411:D2411),Calendar!G:G,Calendar!B:B),IF(AND(B2411="Premier League",E2411="Highlights"),_xlfn.XLOOKUP(H2411,Calendar!O:O,Calendar!N:N,,-1),""))</f>
        <v/>
      </c>
      <c r="AI2411" s="61" t="str">
        <f>IF(AND(AH2411&lt;&gt;"",E2411="Live"),_xlfn.XLOOKUP(_xlfn.TEXTJOIN(" vs ",,C2411:D2411),Calendar!G:G,Calendar!K:K),"")</f>
        <v/>
      </c>
      <c r="AJ2411" s="61" t="str">
        <f>IF(AND(K2411&lt;&gt;"Match of the Day",K2411&lt;&gt;"Match of the Day 2",K2411&lt;&gt;"Match of the Day Repeat"),"",1+MAX($AJ$10:AJ2410))</f>
        <v/>
      </c>
    </row>
    <row r="2412" spans="34:36" x14ac:dyDescent="0.35">
      <c r="AH2412" s="16" t="str">
        <f>IF(AND(B2412="Premier League",E2412="Live"),_xlfn.XLOOKUP(_xlfn.TEXTJOIN(" vs ",,C2412:D2412),Calendar!G:G,Calendar!B:B),IF(AND(B2412="Premier League",E2412="Highlights"),_xlfn.XLOOKUP(H2412,Calendar!O:O,Calendar!N:N,,-1),""))</f>
        <v/>
      </c>
      <c r="AI2412" s="61" t="str">
        <f>IF(AND(AH2412&lt;&gt;"",E2412="Live"),_xlfn.XLOOKUP(_xlfn.TEXTJOIN(" vs ",,C2412:D2412),Calendar!G:G,Calendar!K:K),"")</f>
        <v/>
      </c>
      <c r="AJ2412" s="61" t="str">
        <f>IF(AND(K2412&lt;&gt;"Match of the Day",K2412&lt;&gt;"Match of the Day 2",K2412&lt;&gt;"Match of the Day Repeat"),"",1+MAX($AJ$10:AJ2411))</f>
        <v/>
      </c>
    </row>
    <row r="2413" spans="34:36" x14ac:dyDescent="0.35">
      <c r="AH2413" s="16" t="str">
        <f>IF(AND(B2413="Premier League",E2413="Live"),_xlfn.XLOOKUP(_xlfn.TEXTJOIN(" vs ",,C2413:D2413),Calendar!G:G,Calendar!B:B),IF(AND(B2413="Premier League",E2413="Highlights"),_xlfn.XLOOKUP(H2413,Calendar!O:O,Calendar!N:N,,-1),""))</f>
        <v/>
      </c>
      <c r="AI2413" s="61" t="str">
        <f>IF(AND(AH2413&lt;&gt;"",E2413="Live"),_xlfn.XLOOKUP(_xlfn.TEXTJOIN(" vs ",,C2413:D2413),Calendar!G:G,Calendar!K:K),"")</f>
        <v/>
      </c>
      <c r="AJ2413" s="61" t="str">
        <f>IF(AND(K2413&lt;&gt;"Match of the Day",K2413&lt;&gt;"Match of the Day 2",K2413&lt;&gt;"Match of the Day Repeat"),"",1+MAX($AJ$10:AJ2412))</f>
        <v/>
      </c>
    </row>
    <row r="2414" spans="34:36" x14ac:dyDescent="0.35">
      <c r="AH2414" s="16" t="str">
        <f>IF(AND(B2414="Premier League",E2414="Live"),_xlfn.XLOOKUP(_xlfn.TEXTJOIN(" vs ",,C2414:D2414),Calendar!G:G,Calendar!B:B),IF(AND(B2414="Premier League",E2414="Highlights"),_xlfn.XLOOKUP(H2414,Calendar!O:O,Calendar!N:N,,-1),""))</f>
        <v/>
      </c>
      <c r="AI2414" s="61" t="str">
        <f>IF(AND(AH2414&lt;&gt;"",E2414="Live"),_xlfn.XLOOKUP(_xlfn.TEXTJOIN(" vs ",,C2414:D2414),Calendar!G:G,Calendar!K:K),"")</f>
        <v/>
      </c>
      <c r="AJ2414" s="61" t="str">
        <f>IF(AND(K2414&lt;&gt;"Match of the Day",K2414&lt;&gt;"Match of the Day 2",K2414&lt;&gt;"Match of the Day Repeat"),"",1+MAX($AJ$10:AJ2413))</f>
        <v/>
      </c>
    </row>
    <row r="2415" spans="34:36" x14ac:dyDescent="0.35">
      <c r="AH2415" s="16" t="str">
        <f>IF(AND(B2415="Premier League",E2415="Live"),_xlfn.XLOOKUP(_xlfn.TEXTJOIN(" vs ",,C2415:D2415),Calendar!G:G,Calendar!B:B),IF(AND(B2415="Premier League",E2415="Highlights"),_xlfn.XLOOKUP(H2415,Calendar!O:O,Calendar!N:N,,-1),""))</f>
        <v/>
      </c>
      <c r="AI2415" s="61" t="str">
        <f>IF(AND(AH2415&lt;&gt;"",E2415="Live"),_xlfn.XLOOKUP(_xlfn.TEXTJOIN(" vs ",,C2415:D2415),Calendar!G:G,Calendar!K:K),"")</f>
        <v/>
      </c>
      <c r="AJ2415" s="61" t="str">
        <f>IF(AND(K2415&lt;&gt;"Match of the Day",K2415&lt;&gt;"Match of the Day 2",K2415&lt;&gt;"Match of the Day Repeat"),"",1+MAX($AJ$10:AJ2414))</f>
        <v/>
      </c>
    </row>
    <row r="2416" spans="34:36" x14ac:dyDescent="0.35">
      <c r="AH2416" s="16" t="str">
        <f>IF(AND(B2416="Premier League",E2416="Live"),_xlfn.XLOOKUP(_xlfn.TEXTJOIN(" vs ",,C2416:D2416),Calendar!G:G,Calendar!B:B),IF(AND(B2416="Premier League",E2416="Highlights"),_xlfn.XLOOKUP(H2416,Calendar!O:O,Calendar!N:N,,-1),""))</f>
        <v/>
      </c>
      <c r="AI2416" s="61" t="str">
        <f>IF(AND(AH2416&lt;&gt;"",E2416="Live"),_xlfn.XLOOKUP(_xlfn.TEXTJOIN(" vs ",,C2416:D2416),Calendar!G:G,Calendar!K:K),"")</f>
        <v/>
      </c>
      <c r="AJ2416" s="61" t="str">
        <f>IF(AND(K2416&lt;&gt;"Match of the Day",K2416&lt;&gt;"Match of the Day 2",K2416&lt;&gt;"Match of the Day Repeat"),"",1+MAX($AJ$10:AJ2415))</f>
        <v/>
      </c>
    </row>
    <row r="2417" spans="34:36" x14ac:dyDescent="0.35">
      <c r="AH2417" s="16" t="str">
        <f>IF(AND(B2417="Premier League",E2417="Live"),_xlfn.XLOOKUP(_xlfn.TEXTJOIN(" vs ",,C2417:D2417),Calendar!G:G,Calendar!B:B),IF(AND(B2417="Premier League",E2417="Highlights"),_xlfn.XLOOKUP(H2417,Calendar!O:O,Calendar!N:N,,-1),""))</f>
        <v/>
      </c>
      <c r="AI2417" s="61" t="str">
        <f>IF(AND(AH2417&lt;&gt;"",E2417="Live"),_xlfn.XLOOKUP(_xlfn.TEXTJOIN(" vs ",,C2417:D2417),Calendar!G:G,Calendar!K:K),"")</f>
        <v/>
      </c>
      <c r="AJ2417" s="61" t="str">
        <f>IF(AND(K2417&lt;&gt;"Match of the Day",K2417&lt;&gt;"Match of the Day 2",K2417&lt;&gt;"Match of the Day Repeat"),"",1+MAX($AJ$10:AJ2416))</f>
        <v/>
      </c>
    </row>
    <row r="2418" spans="34:36" x14ac:dyDescent="0.35">
      <c r="AH2418" s="16" t="str">
        <f>IF(AND(B2418="Premier League",E2418="Live"),_xlfn.XLOOKUP(_xlfn.TEXTJOIN(" vs ",,C2418:D2418),Calendar!G:G,Calendar!B:B),IF(AND(B2418="Premier League",E2418="Highlights"),_xlfn.XLOOKUP(H2418,Calendar!O:O,Calendar!N:N,,-1),""))</f>
        <v/>
      </c>
      <c r="AI2418" s="61" t="str">
        <f>IF(AND(AH2418&lt;&gt;"",E2418="Live"),_xlfn.XLOOKUP(_xlfn.TEXTJOIN(" vs ",,C2418:D2418),Calendar!G:G,Calendar!K:K),"")</f>
        <v/>
      </c>
      <c r="AJ2418" s="61" t="str">
        <f>IF(AND(K2418&lt;&gt;"Match of the Day",K2418&lt;&gt;"Match of the Day 2",K2418&lt;&gt;"Match of the Day Repeat"),"",1+MAX($AJ$10:AJ2417))</f>
        <v/>
      </c>
    </row>
    <row r="2419" spans="34:36" x14ac:dyDescent="0.35">
      <c r="AH2419" s="16" t="str">
        <f>IF(AND(B2419="Premier League",E2419="Live"),_xlfn.XLOOKUP(_xlfn.TEXTJOIN(" vs ",,C2419:D2419),Calendar!G:G,Calendar!B:B),IF(AND(B2419="Premier League",E2419="Highlights"),_xlfn.XLOOKUP(H2419,Calendar!O:O,Calendar!N:N,,-1),""))</f>
        <v/>
      </c>
      <c r="AI2419" s="61" t="str">
        <f>IF(AND(AH2419&lt;&gt;"",E2419="Live"),_xlfn.XLOOKUP(_xlfn.TEXTJOIN(" vs ",,C2419:D2419),Calendar!G:G,Calendar!K:K),"")</f>
        <v/>
      </c>
      <c r="AJ2419" s="61" t="str">
        <f>IF(AND(K2419&lt;&gt;"Match of the Day",K2419&lt;&gt;"Match of the Day 2",K2419&lt;&gt;"Match of the Day Repeat"),"",1+MAX($AJ$10:AJ2418))</f>
        <v/>
      </c>
    </row>
    <row r="2420" spans="34:36" x14ac:dyDescent="0.35">
      <c r="AH2420" s="16" t="str">
        <f>IF(AND(B2420="Premier League",E2420="Live"),_xlfn.XLOOKUP(_xlfn.TEXTJOIN(" vs ",,C2420:D2420),Calendar!G:G,Calendar!B:B),IF(AND(B2420="Premier League",E2420="Highlights"),_xlfn.XLOOKUP(H2420,Calendar!O:O,Calendar!N:N,,-1),""))</f>
        <v/>
      </c>
      <c r="AI2420" s="61" t="str">
        <f>IF(AND(AH2420&lt;&gt;"",E2420="Live"),_xlfn.XLOOKUP(_xlfn.TEXTJOIN(" vs ",,C2420:D2420),Calendar!G:G,Calendar!K:K),"")</f>
        <v/>
      </c>
      <c r="AJ2420" s="61" t="str">
        <f>IF(AND(K2420&lt;&gt;"Match of the Day",K2420&lt;&gt;"Match of the Day 2",K2420&lt;&gt;"Match of the Day Repeat"),"",1+MAX($AJ$10:AJ2419))</f>
        <v/>
      </c>
    </row>
    <row r="2421" spans="34:36" x14ac:dyDescent="0.35">
      <c r="AH2421" s="16" t="str">
        <f>IF(AND(B2421="Premier League",E2421="Live"),_xlfn.XLOOKUP(_xlfn.TEXTJOIN(" vs ",,C2421:D2421),Calendar!G:G,Calendar!B:B),IF(AND(B2421="Premier League",E2421="Highlights"),_xlfn.XLOOKUP(H2421,Calendar!O:O,Calendar!N:N,,-1),""))</f>
        <v/>
      </c>
      <c r="AI2421" s="61" t="str">
        <f>IF(AND(AH2421&lt;&gt;"",E2421="Live"),_xlfn.XLOOKUP(_xlfn.TEXTJOIN(" vs ",,C2421:D2421),Calendar!G:G,Calendar!K:K),"")</f>
        <v/>
      </c>
      <c r="AJ2421" s="61" t="str">
        <f>IF(AND(K2421&lt;&gt;"Match of the Day",K2421&lt;&gt;"Match of the Day 2",K2421&lt;&gt;"Match of the Day Repeat"),"",1+MAX($AJ$10:AJ2420))</f>
        <v/>
      </c>
    </row>
    <row r="2422" spans="34:36" x14ac:dyDescent="0.35">
      <c r="AH2422" s="16" t="str">
        <f>IF(AND(B2422="Premier League",E2422="Live"),_xlfn.XLOOKUP(_xlfn.TEXTJOIN(" vs ",,C2422:D2422),Calendar!G:G,Calendar!B:B),IF(AND(B2422="Premier League",E2422="Highlights"),_xlfn.XLOOKUP(H2422,Calendar!O:O,Calendar!N:N,,-1),""))</f>
        <v/>
      </c>
      <c r="AI2422" s="61" t="str">
        <f>IF(AND(AH2422&lt;&gt;"",E2422="Live"),_xlfn.XLOOKUP(_xlfn.TEXTJOIN(" vs ",,C2422:D2422),Calendar!G:G,Calendar!K:K),"")</f>
        <v/>
      </c>
      <c r="AJ2422" s="61" t="str">
        <f>IF(AND(K2422&lt;&gt;"Match of the Day",K2422&lt;&gt;"Match of the Day 2",K2422&lt;&gt;"Match of the Day Repeat"),"",1+MAX($AJ$10:AJ2421))</f>
        <v/>
      </c>
    </row>
    <row r="2423" spans="34:36" x14ac:dyDescent="0.35">
      <c r="AH2423" s="16" t="str">
        <f>IF(AND(B2423="Premier League",E2423="Live"),_xlfn.XLOOKUP(_xlfn.TEXTJOIN(" vs ",,C2423:D2423),Calendar!G:G,Calendar!B:B),IF(AND(B2423="Premier League",E2423="Highlights"),_xlfn.XLOOKUP(H2423,Calendar!O:O,Calendar!N:N,,-1),""))</f>
        <v/>
      </c>
      <c r="AI2423" s="61" t="str">
        <f>IF(AND(AH2423&lt;&gt;"",E2423="Live"),_xlfn.XLOOKUP(_xlfn.TEXTJOIN(" vs ",,C2423:D2423),Calendar!G:G,Calendar!K:K),"")</f>
        <v/>
      </c>
      <c r="AJ2423" s="61" t="str">
        <f>IF(AND(K2423&lt;&gt;"Match of the Day",K2423&lt;&gt;"Match of the Day 2",K2423&lt;&gt;"Match of the Day Repeat"),"",1+MAX($AJ$10:AJ2422))</f>
        <v/>
      </c>
    </row>
    <row r="2424" spans="34:36" x14ac:dyDescent="0.35">
      <c r="AH2424" s="16" t="str">
        <f>IF(AND(B2424="Premier League",E2424="Live"),_xlfn.XLOOKUP(_xlfn.TEXTJOIN(" vs ",,C2424:D2424),Calendar!G:G,Calendar!B:B),IF(AND(B2424="Premier League",E2424="Highlights"),_xlfn.XLOOKUP(H2424,Calendar!O:O,Calendar!N:N,,-1),""))</f>
        <v/>
      </c>
      <c r="AI2424" s="61" t="str">
        <f>IF(AND(AH2424&lt;&gt;"",E2424="Live"),_xlfn.XLOOKUP(_xlfn.TEXTJOIN(" vs ",,C2424:D2424),Calendar!G:G,Calendar!K:K),"")</f>
        <v/>
      </c>
      <c r="AJ2424" s="61" t="str">
        <f>IF(AND(K2424&lt;&gt;"Match of the Day",K2424&lt;&gt;"Match of the Day 2",K2424&lt;&gt;"Match of the Day Repeat"),"",1+MAX($AJ$10:AJ2423))</f>
        <v/>
      </c>
    </row>
    <row r="2425" spans="34:36" x14ac:dyDescent="0.35">
      <c r="AH2425" s="16" t="str">
        <f>IF(AND(B2425="Premier League",E2425="Live"),_xlfn.XLOOKUP(_xlfn.TEXTJOIN(" vs ",,C2425:D2425),Calendar!G:G,Calendar!B:B),IF(AND(B2425="Premier League",E2425="Highlights"),_xlfn.XLOOKUP(H2425,Calendar!O:O,Calendar!N:N,,-1),""))</f>
        <v/>
      </c>
      <c r="AI2425" s="61" t="str">
        <f>IF(AND(AH2425&lt;&gt;"",E2425="Live"),_xlfn.XLOOKUP(_xlfn.TEXTJOIN(" vs ",,C2425:D2425),Calendar!G:G,Calendar!K:K),"")</f>
        <v/>
      </c>
      <c r="AJ2425" s="61" t="str">
        <f>IF(AND(K2425&lt;&gt;"Match of the Day",K2425&lt;&gt;"Match of the Day 2",K2425&lt;&gt;"Match of the Day Repeat"),"",1+MAX($AJ$10:AJ2424))</f>
        <v/>
      </c>
    </row>
    <row r="2426" spans="34:36" x14ac:dyDescent="0.35">
      <c r="AH2426" s="16" t="str">
        <f>IF(AND(B2426="Premier League",E2426="Live"),_xlfn.XLOOKUP(_xlfn.TEXTJOIN(" vs ",,C2426:D2426),Calendar!G:G,Calendar!B:B),IF(AND(B2426="Premier League",E2426="Highlights"),_xlfn.XLOOKUP(H2426,Calendar!O:O,Calendar!N:N,,-1),""))</f>
        <v/>
      </c>
      <c r="AI2426" s="61" t="str">
        <f>IF(AND(AH2426&lt;&gt;"",E2426="Live"),_xlfn.XLOOKUP(_xlfn.TEXTJOIN(" vs ",,C2426:D2426),Calendar!G:G,Calendar!K:K),"")</f>
        <v/>
      </c>
      <c r="AJ2426" s="61" t="str">
        <f>IF(AND(K2426&lt;&gt;"Match of the Day",K2426&lt;&gt;"Match of the Day 2",K2426&lt;&gt;"Match of the Day Repeat"),"",1+MAX($AJ$10:AJ2425))</f>
        <v/>
      </c>
    </row>
    <row r="2427" spans="34:36" x14ac:dyDescent="0.35">
      <c r="AH2427" s="16" t="str">
        <f>IF(AND(B2427="Premier League",E2427="Live"),_xlfn.XLOOKUP(_xlfn.TEXTJOIN(" vs ",,C2427:D2427),Calendar!G:G,Calendar!B:B),IF(AND(B2427="Premier League",E2427="Highlights"),_xlfn.XLOOKUP(H2427,Calendar!O:O,Calendar!N:N,,-1),""))</f>
        <v/>
      </c>
      <c r="AI2427" s="61" t="str">
        <f>IF(AND(AH2427&lt;&gt;"",E2427="Live"),_xlfn.XLOOKUP(_xlfn.TEXTJOIN(" vs ",,C2427:D2427),Calendar!G:G,Calendar!K:K),"")</f>
        <v/>
      </c>
      <c r="AJ2427" s="61" t="str">
        <f>IF(AND(K2427&lt;&gt;"Match of the Day",K2427&lt;&gt;"Match of the Day 2",K2427&lt;&gt;"Match of the Day Repeat"),"",1+MAX($AJ$10:AJ2426))</f>
        <v/>
      </c>
    </row>
    <row r="2428" spans="34:36" x14ac:dyDescent="0.35">
      <c r="AH2428" s="16" t="str">
        <f>IF(AND(B2428="Premier League",E2428="Live"),_xlfn.XLOOKUP(_xlfn.TEXTJOIN(" vs ",,C2428:D2428),Calendar!G:G,Calendar!B:B),IF(AND(B2428="Premier League",E2428="Highlights"),_xlfn.XLOOKUP(H2428,Calendar!O:O,Calendar!N:N,,-1),""))</f>
        <v/>
      </c>
      <c r="AI2428" s="61" t="str">
        <f>IF(AND(AH2428&lt;&gt;"",E2428="Live"),_xlfn.XLOOKUP(_xlfn.TEXTJOIN(" vs ",,C2428:D2428),Calendar!G:G,Calendar!K:K),"")</f>
        <v/>
      </c>
      <c r="AJ2428" s="61" t="str">
        <f>IF(AND(K2428&lt;&gt;"Match of the Day",K2428&lt;&gt;"Match of the Day 2",K2428&lt;&gt;"Match of the Day Repeat"),"",1+MAX($AJ$10:AJ2427))</f>
        <v/>
      </c>
    </row>
    <row r="2429" spans="34:36" x14ac:dyDescent="0.35">
      <c r="AH2429" s="16" t="str">
        <f>IF(AND(B2429="Premier League",E2429="Live"),_xlfn.XLOOKUP(_xlfn.TEXTJOIN(" vs ",,C2429:D2429),Calendar!G:G,Calendar!B:B),IF(AND(B2429="Premier League",E2429="Highlights"),_xlfn.XLOOKUP(H2429,Calendar!O:O,Calendar!N:N,,-1),""))</f>
        <v/>
      </c>
      <c r="AI2429" s="61" t="str">
        <f>IF(AND(AH2429&lt;&gt;"",E2429="Live"),_xlfn.XLOOKUP(_xlfn.TEXTJOIN(" vs ",,C2429:D2429),Calendar!G:G,Calendar!K:K),"")</f>
        <v/>
      </c>
      <c r="AJ2429" s="61" t="str">
        <f>IF(AND(K2429&lt;&gt;"Match of the Day",K2429&lt;&gt;"Match of the Day 2",K2429&lt;&gt;"Match of the Day Repeat"),"",1+MAX($AJ$10:AJ2428))</f>
        <v/>
      </c>
    </row>
    <row r="2430" spans="34:36" x14ac:dyDescent="0.35">
      <c r="AH2430" s="16" t="str">
        <f>IF(AND(B2430="Premier League",E2430="Live"),_xlfn.XLOOKUP(_xlfn.TEXTJOIN(" vs ",,C2430:D2430),Calendar!G:G,Calendar!B:B),IF(AND(B2430="Premier League",E2430="Highlights"),_xlfn.XLOOKUP(H2430,Calendar!O:O,Calendar!N:N,,-1),""))</f>
        <v/>
      </c>
      <c r="AI2430" s="61" t="str">
        <f>IF(AND(AH2430&lt;&gt;"",E2430="Live"),_xlfn.XLOOKUP(_xlfn.TEXTJOIN(" vs ",,C2430:D2430),Calendar!G:G,Calendar!K:K),"")</f>
        <v/>
      </c>
      <c r="AJ2430" s="61" t="str">
        <f>IF(AND(K2430&lt;&gt;"Match of the Day",K2430&lt;&gt;"Match of the Day 2",K2430&lt;&gt;"Match of the Day Repeat"),"",1+MAX($AJ$10:AJ2429))</f>
        <v/>
      </c>
    </row>
    <row r="2431" spans="34:36" x14ac:dyDescent="0.35">
      <c r="AH2431" s="16" t="str">
        <f>IF(AND(B2431="Premier League",E2431="Live"),_xlfn.XLOOKUP(_xlfn.TEXTJOIN(" vs ",,C2431:D2431),Calendar!G:G,Calendar!B:B),IF(AND(B2431="Premier League",E2431="Highlights"),_xlfn.XLOOKUP(H2431,Calendar!O:O,Calendar!N:N,,-1),""))</f>
        <v/>
      </c>
      <c r="AI2431" s="61" t="str">
        <f>IF(AND(AH2431&lt;&gt;"",E2431="Live"),_xlfn.XLOOKUP(_xlfn.TEXTJOIN(" vs ",,C2431:D2431),Calendar!G:G,Calendar!K:K),"")</f>
        <v/>
      </c>
      <c r="AJ2431" s="61" t="str">
        <f>IF(AND(K2431&lt;&gt;"Match of the Day",K2431&lt;&gt;"Match of the Day 2",K2431&lt;&gt;"Match of the Day Repeat"),"",1+MAX($AJ$10:AJ2430))</f>
        <v/>
      </c>
    </row>
    <row r="2432" spans="34:36" x14ac:dyDescent="0.35">
      <c r="AH2432" s="16" t="str">
        <f>IF(AND(B2432="Premier League",E2432="Live"),_xlfn.XLOOKUP(_xlfn.TEXTJOIN(" vs ",,C2432:D2432),Calendar!G:G,Calendar!B:B),IF(AND(B2432="Premier League",E2432="Highlights"),_xlfn.XLOOKUP(H2432,Calendar!O:O,Calendar!N:N,,-1),""))</f>
        <v/>
      </c>
      <c r="AI2432" s="61" t="str">
        <f>IF(AND(AH2432&lt;&gt;"",E2432="Live"),_xlfn.XLOOKUP(_xlfn.TEXTJOIN(" vs ",,C2432:D2432),Calendar!G:G,Calendar!K:K),"")</f>
        <v/>
      </c>
      <c r="AJ2432" s="61" t="str">
        <f>IF(AND(K2432&lt;&gt;"Match of the Day",K2432&lt;&gt;"Match of the Day 2",K2432&lt;&gt;"Match of the Day Repeat"),"",1+MAX($AJ$10:AJ2431))</f>
        <v/>
      </c>
    </row>
    <row r="2433" spans="34:36" x14ac:dyDescent="0.35">
      <c r="AH2433" s="16" t="str">
        <f>IF(AND(B2433="Premier League",E2433="Live"),_xlfn.XLOOKUP(_xlfn.TEXTJOIN(" vs ",,C2433:D2433),Calendar!G:G,Calendar!B:B),IF(AND(B2433="Premier League",E2433="Highlights"),_xlfn.XLOOKUP(H2433,Calendar!O:O,Calendar!N:N,,-1),""))</f>
        <v/>
      </c>
      <c r="AI2433" s="61" t="str">
        <f>IF(AND(AH2433&lt;&gt;"",E2433="Live"),_xlfn.XLOOKUP(_xlfn.TEXTJOIN(" vs ",,C2433:D2433),Calendar!G:G,Calendar!K:K),"")</f>
        <v/>
      </c>
      <c r="AJ2433" s="61" t="str">
        <f>IF(AND(K2433&lt;&gt;"Match of the Day",K2433&lt;&gt;"Match of the Day 2",K2433&lt;&gt;"Match of the Day Repeat"),"",1+MAX($AJ$10:AJ2432))</f>
        <v/>
      </c>
    </row>
    <row r="2434" spans="34:36" x14ac:dyDescent="0.35">
      <c r="AH2434" s="16" t="str">
        <f>IF(AND(B2434="Premier League",E2434="Live"),_xlfn.XLOOKUP(_xlfn.TEXTJOIN(" vs ",,C2434:D2434),Calendar!G:G,Calendar!B:B),IF(AND(B2434="Premier League",E2434="Highlights"),_xlfn.XLOOKUP(H2434,Calendar!O:O,Calendar!N:N,,-1),""))</f>
        <v/>
      </c>
      <c r="AI2434" s="61" t="str">
        <f>IF(AND(AH2434&lt;&gt;"",E2434="Live"),_xlfn.XLOOKUP(_xlfn.TEXTJOIN(" vs ",,C2434:D2434),Calendar!G:G,Calendar!K:K),"")</f>
        <v/>
      </c>
      <c r="AJ2434" s="61" t="str">
        <f>IF(AND(K2434&lt;&gt;"Match of the Day",K2434&lt;&gt;"Match of the Day 2",K2434&lt;&gt;"Match of the Day Repeat"),"",1+MAX($AJ$10:AJ2433))</f>
        <v/>
      </c>
    </row>
    <row r="2435" spans="34:36" x14ac:dyDescent="0.35">
      <c r="AH2435" s="16" t="str">
        <f>IF(AND(B2435="Premier League",E2435="Live"),_xlfn.XLOOKUP(_xlfn.TEXTJOIN(" vs ",,C2435:D2435),Calendar!G:G,Calendar!B:B),IF(AND(B2435="Premier League",E2435="Highlights"),_xlfn.XLOOKUP(H2435,Calendar!O:O,Calendar!N:N,,-1),""))</f>
        <v/>
      </c>
      <c r="AI2435" s="61" t="str">
        <f>IF(AND(AH2435&lt;&gt;"",E2435="Live"),_xlfn.XLOOKUP(_xlfn.TEXTJOIN(" vs ",,C2435:D2435),Calendar!G:G,Calendar!K:K),"")</f>
        <v/>
      </c>
      <c r="AJ2435" s="61" t="str">
        <f>IF(AND(K2435&lt;&gt;"Match of the Day",K2435&lt;&gt;"Match of the Day 2",K2435&lt;&gt;"Match of the Day Repeat"),"",1+MAX($AJ$10:AJ2434))</f>
        <v/>
      </c>
    </row>
    <row r="2436" spans="34:36" x14ac:dyDescent="0.35">
      <c r="AH2436" s="16" t="str">
        <f>IF(AND(B2436="Premier League",E2436="Live"),_xlfn.XLOOKUP(_xlfn.TEXTJOIN(" vs ",,C2436:D2436),Calendar!G:G,Calendar!B:B),IF(AND(B2436="Premier League",E2436="Highlights"),_xlfn.XLOOKUP(H2436,Calendar!O:O,Calendar!N:N,,-1),""))</f>
        <v/>
      </c>
      <c r="AI2436" s="61" t="str">
        <f>IF(AND(AH2436&lt;&gt;"",E2436="Live"),_xlfn.XLOOKUP(_xlfn.TEXTJOIN(" vs ",,C2436:D2436),Calendar!G:G,Calendar!K:K),"")</f>
        <v/>
      </c>
      <c r="AJ2436" s="61" t="str">
        <f>IF(AND(K2436&lt;&gt;"Match of the Day",K2436&lt;&gt;"Match of the Day 2",K2436&lt;&gt;"Match of the Day Repeat"),"",1+MAX($AJ$10:AJ2435))</f>
        <v/>
      </c>
    </row>
    <row r="2437" spans="34:36" x14ac:dyDescent="0.35">
      <c r="AH2437" s="16" t="str">
        <f>IF(AND(B2437="Premier League",E2437="Live"),_xlfn.XLOOKUP(_xlfn.TEXTJOIN(" vs ",,C2437:D2437),Calendar!G:G,Calendar!B:B),IF(AND(B2437="Premier League",E2437="Highlights"),_xlfn.XLOOKUP(H2437,Calendar!O:O,Calendar!N:N,,-1),""))</f>
        <v/>
      </c>
      <c r="AI2437" s="61" t="str">
        <f>IF(AND(AH2437&lt;&gt;"",E2437="Live"),_xlfn.XLOOKUP(_xlfn.TEXTJOIN(" vs ",,C2437:D2437),Calendar!G:G,Calendar!K:K),"")</f>
        <v/>
      </c>
      <c r="AJ2437" s="61" t="str">
        <f>IF(AND(K2437&lt;&gt;"Match of the Day",K2437&lt;&gt;"Match of the Day 2",K2437&lt;&gt;"Match of the Day Repeat"),"",1+MAX($AJ$10:AJ2436))</f>
        <v/>
      </c>
    </row>
    <row r="2438" spans="34:36" x14ac:dyDescent="0.35">
      <c r="AH2438" s="16" t="str">
        <f>IF(AND(B2438="Premier League",E2438="Live"),_xlfn.XLOOKUP(_xlfn.TEXTJOIN(" vs ",,C2438:D2438),Calendar!G:G,Calendar!B:B),IF(AND(B2438="Premier League",E2438="Highlights"),_xlfn.XLOOKUP(H2438,Calendar!O:O,Calendar!N:N,,-1),""))</f>
        <v/>
      </c>
      <c r="AI2438" s="61" t="str">
        <f>IF(AND(AH2438&lt;&gt;"",E2438="Live"),_xlfn.XLOOKUP(_xlfn.TEXTJOIN(" vs ",,C2438:D2438),Calendar!G:G,Calendar!K:K),"")</f>
        <v/>
      </c>
      <c r="AJ2438" s="61" t="str">
        <f>IF(AND(K2438&lt;&gt;"Match of the Day",K2438&lt;&gt;"Match of the Day 2",K2438&lt;&gt;"Match of the Day Repeat"),"",1+MAX($AJ$10:AJ2437))</f>
        <v/>
      </c>
    </row>
    <row r="2439" spans="34:36" x14ac:dyDescent="0.35">
      <c r="AH2439" s="16" t="str">
        <f>IF(AND(B2439="Premier League",E2439="Live"),_xlfn.XLOOKUP(_xlfn.TEXTJOIN(" vs ",,C2439:D2439),Calendar!G:G,Calendar!B:B),IF(AND(B2439="Premier League",E2439="Highlights"),_xlfn.XLOOKUP(H2439,Calendar!O:O,Calendar!N:N,,-1),""))</f>
        <v/>
      </c>
      <c r="AI2439" s="61" t="str">
        <f>IF(AND(AH2439&lt;&gt;"",E2439="Live"),_xlfn.XLOOKUP(_xlfn.TEXTJOIN(" vs ",,C2439:D2439),Calendar!G:G,Calendar!K:K),"")</f>
        <v/>
      </c>
      <c r="AJ2439" s="61" t="str">
        <f>IF(AND(K2439&lt;&gt;"Match of the Day",K2439&lt;&gt;"Match of the Day 2",K2439&lt;&gt;"Match of the Day Repeat"),"",1+MAX($AJ$10:AJ2438))</f>
        <v/>
      </c>
    </row>
    <row r="2440" spans="34:36" x14ac:dyDescent="0.35">
      <c r="AH2440" s="16" t="str">
        <f>IF(AND(B2440="Premier League",E2440="Live"),_xlfn.XLOOKUP(_xlfn.TEXTJOIN(" vs ",,C2440:D2440),Calendar!G:G,Calendar!B:B),IF(AND(B2440="Premier League",E2440="Highlights"),_xlfn.XLOOKUP(H2440,Calendar!O:O,Calendar!N:N,,-1),""))</f>
        <v/>
      </c>
      <c r="AI2440" s="61" t="str">
        <f>IF(AND(AH2440&lt;&gt;"",E2440="Live"),_xlfn.XLOOKUP(_xlfn.TEXTJOIN(" vs ",,C2440:D2440),Calendar!G:G,Calendar!K:K),"")</f>
        <v/>
      </c>
      <c r="AJ2440" s="61" t="str">
        <f>IF(AND(K2440&lt;&gt;"Match of the Day",K2440&lt;&gt;"Match of the Day 2",K2440&lt;&gt;"Match of the Day Repeat"),"",1+MAX($AJ$10:AJ2439))</f>
        <v/>
      </c>
    </row>
    <row r="2441" spans="34:36" x14ac:dyDescent="0.35">
      <c r="AH2441" s="16" t="str">
        <f>IF(AND(B2441="Premier League",E2441="Live"),_xlfn.XLOOKUP(_xlfn.TEXTJOIN(" vs ",,C2441:D2441),Calendar!G:G,Calendar!B:B),IF(AND(B2441="Premier League",E2441="Highlights"),_xlfn.XLOOKUP(H2441,Calendar!O:O,Calendar!N:N,,-1),""))</f>
        <v/>
      </c>
      <c r="AI2441" s="61" t="str">
        <f>IF(AND(AH2441&lt;&gt;"",E2441="Live"),_xlfn.XLOOKUP(_xlfn.TEXTJOIN(" vs ",,C2441:D2441),Calendar!G:G,Calendar!K:K),"")</f>
        <v/>
      </c>
      <c r="AJ2441" s="61" t="str">
        <f>IF(AND(K2441&lt;&gt;"Match of the Day",K2441&lt;&gt;"Match of the Day 2",K2441&lt;&gt;"Match of the Day Repeat"),"",1+MAX($AJ$10:AJ2440))</f>
        <v/>
      </c>
    </row>
    <row r="2442" spans="34:36" x14ac:dyDescent="0.35">
      <c r="AH2442" s="16" t="str">
        <f>IF(AND(B2442="Premier League",E2442="Live"),_xlfn.XLOOKUP(_xlfn.TEXTJOIN(" vs ",,C2442:D2442),Calendar!G:G,Calendar!B:B),IF(AND(B2442="Premier League",E2442="Highlights"),_xlfn.XLOOKUP(H2442,Calendar!O:O,Calendar!N:N,,-1),""))</f>
        <v/>
      </c>
      <c r="AI2442" s="61" t="str">
        <f>IF(AND(AH2442&lt;&gt;"",E2442="Live"),_xlfn.XLOOKUP(_xlfn.TEXTJOIN(" vs ",,C2442:D2442),Calendar!G:G,Calendar!K:K),"")</f>
        <v/>
      </c>
      <c r="AJ2442" s="61" t="str">
        <f>IF(AND(K2442&lt;&gt;"Match of the Day",K2442&lt;&gt;"Match of the Day 2",K2442&lt;&gt;"Match of the Day Repeat"),"",1+MAX($AJ$10:AJ2441))</f>
        <v/>
      </c>
    </row>
    <row r="2443" spans="34:36" x14ac:dyDescent="0.35">
      <c r="AH2443" s="16" t="str">
        <f>IF(AND(B2443="Premier League",E2443="Live"),_xlfn.XLOOKUP(_xlfn.TEXTJOIN(" vs ",,C2443:D2443),Calendar!G:G,Calendar!B:B),IF(AND(B2443="Premier League",E2443="Highlights"),_xlfn.XLOOKUP(H2443,Calendar!O:O,Calendar!N:N,,-1),""))</f>
        <v/>
      </c>
      <c r="AI2443" s="61" t="str">
        <f>IF(AND(AH2443&lt;&gt;"",E2443="Live"),_xlfn.XLOOKUP(_xlfn.TEXTJOIN(" vs ",,C2443:D2443),Calendar!G:G,Calendar!K:K),"")</f>
        <v/>
      </c>
      <c r="AJ2443" s="61" t="str">
        <f>IF(AND(K2443&lt;&gt;"Match of the Day",K2443&lt;&gt;"Match of the Day 2",K2443&lt;&gt;"Match of the Day Repeat"),"",1+MAX($AJ$10:AJ2442))</f>
        <v/>
      </c>
    </row>
    <row r="2444" spans="34:36" x14ac:dyDescent="0.35">
      <c r="AH2444" s="16" t="str">
        <f>IF(AND(B2444="Premier League",E2444="Live"),_xlfn.XLOOKUP(_xlfn.TEXTJOIN(" vs ",,C2444:D2444),Calendar!G:G,Calendar!B:B),IF(AND(B2444="Premier League",E2444="Highlights"),_xlfn.XLOOKUP(H2444,Calendar!O:O,Calendar!N:N,,-1),""))</f>
        <v/>
      </c>
      <c r="AI2444" s="61" t="str">
        <f>IF(AND(AH2444&lt;&gt;"",E2444="Live"),_xlfn.XLOOKUP(_xlfn.TEXTJOIN(" vs ",,C2444:D2444),Calendar!G:G,Calendar!K:K),"")</f>
        <v/>
      </c>
      <c r="AJ2444" s="61" t="str">
        <f>IF(AND(K2444&lt;&gt;"Match of the Day",K2444&lt;&gt;"Match of the Day 2",K2444&lt;&gt;"Match of the Day Repeat"),"",1+MAX($AJ$10:AJ2443))</f>
        <v/>
      </c>
    </row>
    <row r="2445" spans="34:36" x14ac:dyDescent="0.35">
      <c r="AH2445" s="16" t="str">
        <f>IF(AND(B2445="Premier League",E2445="Live"),_xlfn.XLOOKUP(_xlfn.TEXTJOIN(" vs ",,C2445:D2445),Calendar!G:G,Calendar!B:B),IF(AND(B2445="Premier League",E2445="Highlights"),_xlfn.XLOOKUP(H2445,Calendar!O:O,Calendar!N:N,,-1),""))</f>
        <v/>
      </c>
      <c r="AI2445" s="61" t="str">
        <f>IF(AND(AH2445&lt;&gt;"",E2445="Live"),_xlfn.XLOOKUP(_xlfn.TEXTJOIN(" vs ",,C2445:D2445),Calendar!G:G,Calendar!K:K),"")</f>
        <v/>
      </c>
      <c r="AJ2445" s="61" t="str">
        <f>IF(AND(K2445&lt;&gt;"Match of the Day",K2445&lt;&gt;"Match of the Day 2",K2445&lt;&gt;"Match of the Day Repeat"),"",1+MAX($AJ$10:AJ2444))</f>
        <v/>
      </c>
    </row>
    <row r="2446" spans="34:36" x14ac:dyDescent="0.35">
      <c r="AH2446" s="16" t="str">
        <f>IF(AND(B2446="Premier League",E2446="Live"),_xlfn.XLOOKUP(_xlfn.TEXTJOIN(" vs ",,C2446:D2446),Calendar!G:G,Calendar!B:B),IF(AND(B2446="Premier League",E2446="Highlights"),_xlfn.XLOOKUP(H2446,Calendar!O:O,Calendar!N:N,,-1),""))</f>
        <v/>
      </c>
      <c r="AI2446" s="61" t="str">
        <f>IF(AND(AH2446&lt;&gt;"",E2446="Live"),_xlfn.XLOOKUP(_xlfn.TEXTJOIN(" vs ",,C2446:D2446),Calendar!G:G,Calendar!K:K),"")</f>
        <v/>
      </c>
      <c r="AJ2446" s="61" t="str">
        <f>IF(AND(K2446&lt;&gt;"Match of the Day",K2446&lt;&gt;"Match of the Day 2",K2446&lt;&gt;"Match of the Day Repeat"),"",1+MAX($AJ$10:AJ2445))</f>
        <v/>
      </c>
    </row>
    <row r="2447" spans="34:36" x14ac:dyDescent="0.35">
      <c r="AH2447" s="16" t="str">
        <f>IF(AND(B2447="Premier League",E2447="Live"),_xlfn.XLOOKUP(_xlfn.TEXTJOIN(" vs ",,C2447:D2447),Calendar!G:G,Calendar!B:B),IF(AND(B2447="Premier League",E2447="Highlights"),_xlfn.XLOOKUP(H2447,Calendar!O:O,Calendar!N:N,,-1),""))</f>
        <v/>
      </c>
      <c r="AI2447" s="61" t="str">
        <f>IF(AND(AH2447&lt;&gt;"",E2447="Live"),_xlfn.XLOOKUP(_xlfn.TEXTJOIN(" vs ",,C2447:D2447),Calendar!G:G,Calendar!K:K),"")</f>
        <v/>
      </c>
      <c r="AJ2447" s="61" t="str">
        <f>IF(AND(K2447&lt;&gt;"Match of the Day",K2447&lt;&gt;"Match of the Day 2",K2447&lt;&gt;"Match of the Day Repeat"),"",1+MAX($AJ$10:AJ2446))</f>
        <v/>
      </c>
    </row>
    <row r="2448" spans="34:36" x14ac:dyDescent="0.35">
      <c r="AH2448" s="16" t="str">
        <f>IF(AND(B2448="Premier League",E2448="Live"),_xlfn.XLOOKUP(_xlfn.TEXTJOIN(" vs ",,C2448:D2448),Calendar!G:G,Calendar!B:B),IF(AND(B2448="Premier League",E2448="Highlights"),_xlfn.XLOOKUP(H2448,Calendar!O:O,Calendar!N:N,,-1),""))</f>
        <v/>
      </c>
      <c r="AI2448" s="61" t="str">
        <f>IF(AND(AH2448&lt;&gt;"",E2448="Live"),_xlfn.XLOOKUP(_xlfn.TEXTJOIN(" vs ",,C2448:D2448),Calendar!G:G,Calendar!K:K),"")</f>
        <v/>
      </c>
      <c r="AJ2448" s="61" t="str">
        <f>IF(AND(K2448&lt;&gt;"Match of the Day",K2448&lt;&gt;"Match of the Day 2",K2448&lt;&gt;"Match of the Day Repeat"),"",1+MAX($AJ$10:AJ2447))</f>
        <v/>
      </c>
    </row>
    <row r="2449" spans="34:36" x14ac:dyDescent="0.35">
      <c r="AH2449" s="16" t="str">
        <f>IF(AND(B2449="Premier League",E2449="Live"),_xlfn.XLOOKUP(_xlfn.TEXTJOIN(" vs ",,C2449:D2449),Calendar!G:G,Calendar!B:B),IF(AND(B2449="Premier League",E2449="Highlights"),_xlfn.XLOOKUP(H2449,Calendar!O:O,Calendar!N:N,,-1),""))</f>
        <v/>
      </c>
      <c r="AI2449" s="61" t="str">
        <f>IF(AND(AH2449&lt;&gt;"",E2449="Live"),_xlfn.XLOOKUP(_xlfn.TEXTJOIN(" vs ",,C2449:D2449),Calendar!G:G,Calendar!K:K),"")</f>
        <v/>
      </c>
      <c r="AJ2449" s="61" t="str">
        <f>IF(AND(K2449&lt;&gt;"Match of the Day",K2449&lt;&gt;"Match of the Day 2",K2449&lt;&gt;"Match of the Day Repeat"),"",1+MAX($AJ$10:AJ2448))</f>
        <v/>
      </c>
    </row>
    <row r="2450" spans="34:36" x14ac:dyDescent="0.35">
      <c r="AH2450" s="16" t="str">
        <f>IF(AND(B2450="Premier League",E2450="Live"),_xlfn.XLOOKUP(_xlfn.TEXTJOIN(" vs ",,C2450:D2450),Calendar!G:G,Calendar!B:B),IF(AND(B2450="Premier League",E2450="Highlights"),_xlfn.XLOOKUP(H2450,Calendar!O:O,Calendar!N:N,,-1),""))</f>
        <v/>
      </c>
      <c r="AI2450" s="61" t="str">
        <f>IF(AND(AH2450&lt;&gt;"",E2450="Live"),_xlfn.XLOOKUP(_xlfn.TEXTJOIN(" vs ",,C2450:D2450),Calendar!G:G,Calendar!K:K),"")</f>
        <v/>
      </c>
      <c r="AJ2450" s="61" t="str">
        <f>IF(AND(K2450&lt;&gt;"Match of the Day",K2450&lt;&gt;"Match of the Day 2",K2450&lt;&gt;"Match of the Day Repeat"),"",1+MAX($AJ$10:AJ2449))</f>
        <v/>
      </c>
    </row>
    <row r="2451" spans="34:36" x14ac:dyDescent="0.35">
      <c r="AH2451" s="16" t="str">
        <f>IF(AND(B2451="Premier League",E2451="Live"),_xlfn.XLOOKUP(_xlfn.TEXTJOIN(" vs ",,C2451:D2451),Calendar!G:G,Calendar!B:B),IF(AND(B2451="Premier League",E2451="Highlights"),_xlfn.XLOOKUP(H2451,Calendar!O:O,Calendar!N:N,,-1),""))</f>
        <v/>
      </c>
      <c r="AI2451" s="61" t="str">
        <f>IF(AND(AH2451&lt;&gt;"",E2451="Live"),_xlfn.XLOOKUP(_xlfn.TEXTJOIN(" vs ",,C2451:D2451),Calendar!G:G,Calendar!K:K),"")</f>
        <v/>
      </c>
      <c r="AJ2451" s="61" t="str">
        <f>IF(AND(K2451&lt;&gt;"Match of the Day",K2451&lt;&gt;"Match of the Day 2",K2451&lt;&gt;"Match of the Day Repeat"),"",1+MAX($AJ$10:AJ2450))</f>
        <v/>
      </c>
    </row>
    <row r="2452" spans="34:36" x14ac:dyDescent="0.35">
      <c r="AH2452" s="16" t="str">
        <f>IF(AND(B2452="Premier League",E2452="Live"),_xlfn.XLOOKUP(_xlfn.TEXTJOIN(" vs ",,C2452:D2452),Calendar!G:G,Calendar!B:B),IF(AND(B2452="Premier League",E2452="Highlights"),_xlfn.XLOOKUP(H2452,Calendar!O:O,Calendar!N:N,,-1),""))</f>
        <v/>
      </c>
      <c r="AI2452" s="61" t="str">
        <f>IF(AND(AH2452&lt;&gt;"",E2452="Live"),_xlfn.XLOOKUP(_xlfn.TEXTJOIN(" vs ",,C2452:D2452),Calendar!G:G,Calendar!K:K),"")</f>
        <v/>
      </c>
      <c r="AJ2452" s="61" t="str">
        <f>IF(AND(K2452&lt;&gt;"Match of the Day",K2452&lt;&gt;"Match of the Day 2",K2452&lt;&gt;"Match of the Day Repeat"),"",1+MAX($AJ$10:AJ2451))</f>
        <v/>
      </c>
    </row>
    <row r="2453" spans="34:36" x14ac:dyDescent="0.35">
      <c r="AH2453" s="16" t="str">
        <f>IF(AND(B2453="Premier League",E2453="Live"),_xlfn.XLOOKUP(_xlfn.TEXTJOIN(" vs ",,C2453:D2453),Calendar!G:G,Calendar!B:B),IF(AND(B2453="Premier League",E2453="Highlights"),_xlfn.XLOOKUP(H2453,Calendar!O:O,Calendar!N:N,,-1),""))</f>
        <v/>
      </c>
      <c r="AI2453" s="61" t="str">
        <f>IF(AND(AH2453&lt;&gt;"",E2453="Live"),_xlfn.XLOOKUP(_xlfn.TEXTJOIN(" vs ",,C2453:D2453),Calendar!G:G,Calendar!K:K),"")</f>
        <v/>
      </c>
      <c r="AJ2453" s="61" t="str">
        <f>IF(AND(K2453&lt;&gt;"Match of the Day",K2453&lt;&gt;"Match of the Day 2",K2453&lt;&gt;"Match of the Day Repeat"),"",1+MAX($AJ$10:AJ2452))</f>
        <v/>
      </c>
    </row>
    <row r="2454" spans="34:36" x14ac:dyDescent="0.35">
      <c r="AH2454" s="16" t="str">
        <f>IF(AND(B2454="Premier League",E2454="Live"),_xlfn.XLOOKUP(_xlfn.TEXTJOIN(" vs ",,C2454:D2454),Calendar!G:G,Calendar!B:B),IF(AND(B2454="Premier League",E2454="Highlights"),_xlfn.XLOOKUP(H2454,Calendar!O:O,Calendar!N:N,,-1),""))</f>
        <v/>
      </c>
      <c r="AI2454" s="61" t="str">
        <f>IF(AND(AH2454&lt;&gt;"",E2454="Live"),_xlfn.XLOOKUP(_xlfn.TEXTJOIN(" vs ",,C2454:D2454),Calendar!G:G,Calendar!K:K),"")</f>
        <v/>
      </c>
      <c r="AJ2454" s="61" t="str">
        <f>IF(AND(K2454&lt;&gt;"Match of the Day",K2454&lt;&gt;"Match of the Day 2",K2454&lt;&gt;"Match of the Day Repeat"),"",1+MAX($AJ$10:AJ2453))</f>
        <v/>
      </c>
    </row>
    <row r="2455" spans="34:36" x14ac:dyDescent="0.35">
      <c r="AH2455" s="16" t="str">
        <f>IF(AND(B2455="Premier League",E2455="Live"),_xlfn.XLOOKUP(_xlfn.TEXTJOIN(" vs ",,C2455:D2455),Calendar!G:G,Calendar!B:B),IF(AND(B2455="Premier League",E2455="Highlights"),_xlfn.XLOOKUP(H2455,Calendar!O:O,Calendar!N:N,,-1),""))</f>
        <v/>
      </c>
      <c r="AI2455" s="61" t="str">
        <f>IF(AND(AH2455&lt;&gt;"",E2455="Live"),_xlfn.XLOOKUP(_xlfn.TEXTJOIN(" vs ",,C2455:D2455),Calendar!G:G,Calendar!K:K),"")</f>
        <v/>
      </c>
      <c r="AJ2455" s="61" t="str">
        <f>IF(AND(K2455&lt;&gt;"Match of the Day",K2455&lt;&gt;"Match of the Day 2",K2455&lt;&gt;"Match of the Day Repeat"),"",1+MAX($AJ$10:AJ2454))</f>
        <v/>
      </c>
    </row>
    <row r="2456" spans="34:36" x14ac:dyDescent="0.35">
      <c r="AH2456" s="16" t="str">
        <f>IF(AND(B2456="Premier League",E2456="Live"),_xlfn.XLOOKUP(_xlfn.TEXTJOIN(" vs ",,C2456:D2456),Calendar!G:G,Calendar!B:B),IF(AND(B2456="Premier League",E2456="Highlights"),_xlfn.XLOOKUP(H2456,Calendar!O:O,Calendar!N:N,,-1),""))</f>
        <v/>
      </c>
      <c r="AI2456" s="61" t="str">
        <f>IF(AND(AH2456&lt;&gt;"",E2456="Live"),_xlfn.XLOOKUP(_xlfn.TEXTJOIN(" vs ",,C2456:D2456),Calendar!G:G,Calendar!K:K),"")</f>
        <v/>
      </c>
      <c r="AJ2456" s="61" t="str">
        <f>IF(AND(K2456&lt;&gt;"Match of the Day",K2456&lt;&gt;"Match of the Day 2",K2456&lt;&gt;"Match of the Day Repeat"),"",1+MAX($AJ$10:AJ2455))</f>
        <v/>
      </c>
    </row>
    <row r="2457" spans="34:36" x14ac:dyDescent="0.35">
      <c r="AH2457" s="16" t="str">
        <f>IF(AND(B2457="Premier League",E2457="Live"),_xlfn.XLOOKUP(_xlfn.TEXTJOIN(" vs ",,C2457:D2457),Calendar!G:G,Calendar!B:B),IF(AND(B2457="Premier League",E2457="Highlights"),_xlfn.XLOOKUP(H2457,Calendar!O:O,Calendar!N:N,,-1),""))</f>
        <v/>
      </c>
      <c r="AI2457" s="61" t="str">
        <f>IF(AND(AH2457&lt;&gt;"",E2457="Live"),_xlfn.XLOOKUP(_xlfn.TEXTJOIN(" vs ",,C2457:D2457),Calendar!G:G,Calendar!K:K),"")</f>
        <v/>
      </c>
      <c r="AJ2457" s="61" t="str">
        <f>IF(AND(K2457&lt;&gt;"Match of the Day",K2457&lt;&gt;"Match of the Day 2",K2457&lt;&gt;"Match of the Day Repeat"),"",1+MAX($AJ$10:AJ2456))</f>
        <v/>
      </c>
    </row>
    <row r="2458" spans="34:36" x14ac:dyDescent="0.35">
      <c r="AH2458" s="16" t="str">
        <f>IF(AND(B2458="Premier League",E2458="Live"),_xlfn.XLOOKUP(_xlfn.TEXTJOIN(" vs ",,C2458:D2458),Calendar!G:G,Calendar!B:B),IF(AND(B2458="Premier League",E2458="Highlights"),_xlfn.XLOOKUP(H2458,Calendar!O:O,Calendar!N:N,,-1),""))</f>
        <v/>
      </c>
      <c r="AI2458" s="61" t="str">
        <f>IF(AND(AH2458&lt;&gt;"",E2458="Live"),_xlfn.XLOOKUP(_xlfn.TEXTJOIN(" vs ",,C2458:D2458),Calendar!G:G,Calendar!K:K),"")</f>
        <v/>
      </c>
      <c r="AJ2458" s="61" t="str">
        <f>IF(AND(K2458&lt;&gt;"Match of the Day",K2458&lt;&gt;"Match of the Day 2",K2458&lt;&gt;"Match of the Day Repeat"),"",1+MAX($AJ$10:AJ2457))</f>
        <v/>
      </c>
    </row>
    <row r="2459" spans="34:36" x14ac:dyDescent="0.35">
      <c r="AH2459" s="16" t="str">
        <f>IF(AND(B2459="Premier League",E2459="Live"),_xlfn.XLOOKUP(_xlfn.TEXTJOIN(" vs ",,C2459:D2459),Calendar!G:G,Calendar!B:B),IF(AND(B2459="Premier League",E2459="Highlights"),_xlfn.XLOOKUP(H2459,Calendar!O:O,Calendar!N:N,,-1),""))</f>
        <v/>
      </c>
      <c r="AI2459" s="61" t="str">
        <f>IF(AND(AH2459&lt;&gt;"",E2459="Live"),_xlfn.XLOOKUP(_xlfn.TEXTJOIN(" vs ",,C2459:D2459),Calendar!G:G,Calendar!K:K),"")</f>
        <v/>
      </c>
      <c r="AJ2459" s="61" t="str">
        <f>IF(AND(K2459&lt;&gt;"Match of the Day",K2459&lt;&gt;"Match of the Day 2",K2459&lt;&gt;"Match of the Day Repeat"),"",1+MAX($AJ$10:AJ2458))</f>
        <v/>
      </c>
    </row>
    <row r="2460" spans="34:36" x14ac:dyDescent="0.35">
      <c r="AH2460" s="16" t="str">
        <f>IF(AND(B2460="Premier League",E2460="Live"),_xlfn.XLOOKUP(_xlfn.TEXTJOIN(" vs ",,C2460:D2460),Calendar!G:G,Calendar!B:B),IF(AND(B2460="Premier League",E2460="Highlights"),_xlfn.XLOOKUP(H2460,Calendar!O:O,Calendar!N:N,,-1),""))</f>
        <v/>
      </c>
      <c r="AI2460" s="61" t="str">
        <f>IF(AND(AH2460&lt;&gt;"",E2460="Live"),_xlfn.XLOOKUP(_xlfn.TEXTJOIN(" vs ",,C2460:D2460),Calendar!G:G,Calendar!K:K),"")</f>
        <v/>
      </c>
      <c r="AJ2460" s="61" t="str">
        <f>IF(AND(K2460&lt;&gt;"Match of the Day",K2460&lt;&gt;"Match of the Day 2",K2460&lt;&gt;"Match of the Day Repeat"),"",1+MAX($AJ$10:AJ2459))</f>
        <v/>
      </c>
    </row>
    <row r="2461" spans="34:36" x14ac:dyDescent="0.35">
      <c r="AH2461" s="16" t="str">
        <f>IF(AND(B2461="Premier League",E2461="Live"),_xlfn.XLOOKUP(_xlfn.TEXTJOIN(" vs ",,C2461:D2461),Calendar!G:G,Calendar!B:B),IF(AND(B2461="Premier League",E2461="Highlights"),_xlfn.XLOOKUP(H2461,Calendar!O:O,Calendar!N:N,,-1),""))</f>
        <v/>
      </c>
      <c r="AI2461" s="61" t="str">
        <f>IF(AND(AH2461&lt;&gt;"",E2461="Live"),_xlfn.XLOOKUP(_xlfn.TEXTJOIN(" vs ",,C2461:D2461),Calendar!G:G,Calendar!K:K),"")</f>
        <v/>
      </c>
      <c r="AJ2461" s="61" t="str">
        <f>IF(AND(K2461&lt;&gt;"Match of the Day",K2461&lt;&gt;"Match of the Day 2",K2461&lt;&gt;"Match of the Day Repeat"),"",1+MAX($AJ$10:AJ2460))</f>
        <v/>
      </c>
    </row>
    <row r="2462" spans="34:36" x14ac:dyDescent="0.35">
      <c r="AH2462" s="16" t="str">
        <f>IF(AND(B2462="Premier League",E2462="Live"),_xlfn.XLOOKUP(_xlfn.TEXTJOIN(" vs ",,C2462:D2462),Calendar!G:G,Calendar!B:B),IF(AND(B2462="Premier League",E2462="Highlights"),_xlfn.XLOOKUP(H2462,Calendar!O:O,Calendar!N:N,,-1),""))</f>
        <v/>
      </c>
      <c r="AI2462" s="61" t="str">
        <f>IF(AND(AH2462&lt;&gt;"",E2462="Live"),_xlfn.XLOOKUP(_xlfn.TEXTJOIN(" vs ",,C2462:D2462),Calendar!G:G,Calendar!K:K),"")</f>
        <v/>
      </c>
      <c r="AJ2462" s="61" t="str">
        <f>IF(AND(K2462&lt;&gt;"Match of the Day",K2462&lt;&gt;"Match of the Day 2",K2462&lt;&gt;"Match of the Day Repeat"),"",1+MAX($AJ$10:AJ2461))</f>
        <v/>
      </c>
    </row>
    <row r="2463" spans="34:36" x14ac:dyDescent="0.35">
      <c r="AH2463" s="16" t="str">
        <f>IF(AND(B2463="Premier League",E2463="Live"),_xlfn.XLOOKUP(_xlfn.TEXTJOIN(" vs ",,C2463:D2463),Calendar!G:G,Calendar!B:B),IF(AND(B2463="Premier League",E2463="Highlights"),_xlfn.XLOOKUP(H2463,Calendar!O:O,Calendar!N:N,,-1),""))</f>
        <v/>
      </c>
      <c r="AI2463" s="61" t="str">
        <f>IF(AND(AH2463&lt;&gt;"",E2463="Live"),_xlfn.XLOOKUP(_xlfn.TEXTJOIN(" vs ",,C2463:D2463),Calendar!G:G,Calendar!K:K),"")</f>
        <v/>
      </c>
      <c r="AJ2463" s="61" t="str">
        <f>IF(AND(K2463&lt;&gt;"Match of the Day",K2463&lt;&gt;"Match of the Day 2",K2463&lt;&gt;"Match of the Day Repeat"),"",1+MAX($AJ$10:AJ2462))</f>
        <v/>
      </c>
    </row>
    <row r="2464" spans="34:36" x14ac:dyDescent="0.35">
      <c r="AH2464" s="16" t="str">
        <f>IF(AND(B2464="Premier League",E2464="Live"),_xlfn.XLOOKUP(_xlfn.TEXTJOIN(" vs ",,C2464:D2464),Calendar!G:G,Calendar!B:B),IF(AND(B2464="Premier League",E2464="Highlights"),_xlfn.XLOOKUP(H2464,Calendar!O:O,Calendar!N:N,,-1),""))</f>
        <v/>
      </c>
      <c r="AI2464" s="61" t="str">
        <f>IF(AND(AH2464&lt;&gt;"",E2464="Live"),_xlfn.XLOOKUP(_xlfn.TEXTJOIN(" vs ",,C2464:D2464),Calendar!G:G,Calendar!K:K),"")</f>
        <v/>
      </c>
      <c r="AJ2464" s="61" t="str">
        <f>IF(AND(K2464&lt;&gt;"Match of the Day",K2464&lt;&gt;"Match of the Day 2",K2464&lt;&gt;"Match of the Day Repeat"),"",1+MAX($AJ$10:AJ2463))</f>
        <v/>
      </c>
    </row>
    <row r="2465" spans="34:36" x14ac:dyDescent="0.35">
      <c r="AH2465" s="16" t="str">
        <f>IF(AND(B2465="Premier League",E2465="Live"),_xlfn.XLOOKUP(_xlfn.TEXTJOIN(" vs ",,C2465:D2465),Calendar!G:G,Calendar!B:B),IF(AND(B2465="Premier League",E2465="Highlights"),_xlfn.XLOOKUP(H2465,Calendar!O:O,Calendar!N:N,,-1),""))</f>
        <v/>
      </c>
      <c r="AI2465" s="61" t="str">
        <f>IF(AND(AH2465&lt;&gt;"",E2465="Live"),_xlfn.XLOOKUP(_xlfn.TEXTJOIN(" vs ",,C2465:D2465),Calendar!G:G,Calendar!K:K),"")</f>
        <v/>
      </c>
      <c r="AJ2465" s="61" t="str">
        <f>IF(AND(K2465&lt;&gt;"Match of the Day",K2465&lt;&gt;"Match of the Day 2",K2465&lt;&gt;"Match of the Day Repeat"),"",1+MAX($AJ$10:AJ2464))</f>
        <v/>
      </c>
    </row>
    <row r="2466" spans="34:36" x14ac:dyDescent="0.35">
      <c r="AH2466" s="16" t="str">
        <f>IF(AND(B2466="Premier League",E2466="Live"),_xlfn.XLOOKUP(_xlfn.TEXTJOIN(" vs ",,C2466:D2466),Calendar!G:G,Calendar!B:B),IF(AND(B2466="Premier League",E2466="Highlights"),_xlfn.XLOOKUP(H2466,Calendar!O:O,Calendar!N:N,,-1),""))</f>
        <v/>
      </c>
      <c r="AI2466" s="61" t="str">
        <f>IF(AND(AH2466&lt;&gt;"",E2466="Live"),_xlfn.XLOOKUP(_xlfn.TEXTJOIN(" vs ",,C2466:D2466),Calendar!G:G,Calendar!K:K),"")</f>
        <v/>
      </c>
      <c r="AJ2466" s="61" t="str">
        <f>IF(AND(K2466&lt;&gt;"Match of the Day",K2466&lt;&gt;"Match of the Day 2",K2466&lt;&gt;"Match of the Day Repeat"),"",1+MAX($AJ$10:AJ2465))</f>
        <v/>
      </c>
    </row>
    <row r="2467" spans="34:36" x14ac:dyDescent="0.35">
      <c r="AH2467" s="16" t="str">
        <f>IF(AND(B2467="Premier League",E2467="Live"),_xlfn.XLOOKUP(_xlfn.TEXTJOIN(" vs ",,C2467:D2467),Calendar!G:G,Calendar!B:B),IF(AND(B2467="Premier League",E2467="Highlights"),_xlfn.XLOOKUP(H2467,Calendar!O:O,Calendar!N:N,,-1),""))</f>
        <v/>
      </c>
      <c r="AI2467" s="61" t="str">
        <f>IF(AND(AH2467&lt;&gt;"",E2467="Live"),_xlfn.XLOOKUP(_xlfn.TEXTJOIN(" vs ",,C2467:D2467),Calendar!G:G,Calendar!K:K),"")</f>
        <v/>
      </c>
      <c r="AJ2467" s="61" t="str">
        <f>IF(AND(K2467&lt;&gt;"Match of the Day",K2467&lt;&gt;"Match of the Day 2",K2467&lt;&gt;"Match of the Day Repeat"),"",1+MAX($AJ$10:AJ2466))</f>
        <v/>
      </c>
    </row>
    <row r="2468" spans="34:36" x14ac:dyDescent="0.35">
      <c r="AH2468" s="16" t="str">
        <f>IF(AND(B2468="Premier League",E2468="Live"),_xlfn.XLOOKUP(_xlfn.TEXTJOIN(" vs ",,C2468:D2468),Calendar!G:G,Calendar!B:B),IF(AND(B2468="Premier League",E2468="Highlights"),_xlfn.XLOOKUP(H2468,Calendar!O:O,Calendar!N:N,,-1),""))</f>
        <v/>
      </c>
      <c r="AI2468" s="61" t="str">
        <f>IF(AND(AH2468&lt;&gt;"",E2468="Live"),_xlfn.XLOOKUP(_xlfn.TEXTJOIN(" vs ",,C2468:D2468),Calendar!G:G,Calendar!K:K),"")</f>
        <v/>
      </c>
      <c r="AJ2468" s="61" t="str">
        <f>IF(AND(K2468&lt;&gt;"Match of the Day",K2468&lt;&gt;"Match of the Day 2",K2468&lt;&gt;"Match of the Day Repeat"),"",1+MAX($AJ$10:AJ2467))</f>
        <v/>
      </c>
    </row>
    <row r="2469" spans="34:36" x14ac:dyDescent="0.35">
      <c r="AH2469" s="16" t="str">
        <f>IF(AND(B2469="Premier League",E2469="Live"),_xlfn.XLOOKUP(_xlfn.TEXTJOIN(" vs ",,C2469:D2469),Calendar!G:G,Calendar!B:B),IF(AND(B2469="Premier League",E2469="Highlights"),_xlfn.XLOOKUP(H2469,Calendar!O:O,Calendar!N:N,,-1),""))</f>
        <v/>
      </c>
      <c r="AI2469" s="61" t="str">
        <f>IF(AND(AH2469&lt;&gt;"",E2469="Live"),_xlfn.XLOOKUP(_xlfn.TEXTJOIN(" vs ",,C2469:D2469),Calendar!G:G,Calendar!K:K),"")</f>
        <v/>
      </c>
      <c r="AJ2469" s="61" t="str">
        <f>IF(AND(K2469&lt;&gt;"Match of the Day",K2469&lt;&gt;"Match of the Day 2",K2469&lt;&gt;"Match of the Day Repeat"),"",1+MAX($AJ$10:AJ2468))</f>
        <v/>
      </c>
    </row>
    <row r="2470" spans="34:36" x14ac:dyDescent="0.35">
      <c r="AH2470" s="16" t="str">
        <f>IF(AND(B2470="Premier League",E2470="Live"),_xlfn.XLOOKUP(_xlfn.TEXTJOIN(" vs ",,C2470:D2470),Calendar!G:G,Calendar!B:B),IF(AND(B2470="Premier League",E2470="Highlights"),_xlfn.XLOOKUP(H2470,Calendar!O:O,Calendar!N:N,,-1),""))</f>
        <v/>
      </c>
      <c r="AI2470" s="61" t="str">
        <f>IF(AND(AH2470&lt;&gt;"",E2470="Live"),_xlfn.XLOOKUP(_xlfn.TEXTJOIN(" vs ",,C2470:D2470),Calendar!G:G,Calendar!K:K),"")</f>
        <v/>
      </c>
      <c r="AJ2470" s="61" t="str">
        <f>IF(AND(K2470&lt;&gt;"Match of the Day",K2470&lt;&gt;"Match of the Day 2",K2470&lt;&gt;"Match of the Day Repeat"),"",1+MAX($AJ$10:AJ2469))</f>
        <v/>
      </c>
    </row>
    <row r="2471" spans="34:36" x14ac:dyDescent="0.35">
      <c r="AH2471" s="16" t="str">
        <f>IF(AND(B2471="Premier League",E2471="Live"),_xlfn.XLOOKUP(_xlfn.TEXTJOIN(" vs ",,C2471:D2471),Calendar!G:G,Calendar!B:B),IF(AND(B2471="Premier League",E2471="Highlights"),_xlfn.XLOOKUP(H2471,Calendar!O:O,Calendar!N:N,,-1),""))</f>
        <v/>
      </c>
      <c r="AI2471" s="61" t="str">
        <f>IF(AND(AH2471&lt;&gt;"",E2471="Live"),_xlfn.XLOOKUP(_xlfn.TEXTJOIN(" vs ",,C2471:D2471),Calendar!G:G,Calendar!K:K),"")</f>
        <v/>
      </c>
      <c r="AJ2471" s="61" t="str">
        <f>IF(AND(K2471&lt;&gt;"Match of the Day",K2471&lt;&gt;"Match of the Day 2",K2471&lt;&gt;"Match of the Day Repeat"),"",1+MAX($AJ$10:AJ2470))</f>
        <v/>
      </c>
    </row>
    <row r="2472" spans="34:36" x14ac:dyDescent="0.35">
      <c r="AH2472" s="16" t="str">
        <f>IF(AND(B2472="Premier League",E2472="Live"),_xlfn.XLOOKUP(_xlfn.TEXTJOIN(" vs ",,C2472:D2472),Calendar!G:G,Calendar!B:B),IF(AND(B2472="Premier League",E2472="Highlights"),_xlfn.XLOOKUP(H2472,Calendar!O:O,Calendar!N:N,,-1),""))</f>
        <v/>
      </c>
      <c r="AI2472" s="61" t="str">
        <f>IF(AND(AH2472&lt;&gt;"",E2472="Live"),_xlfn.XLOOKUP(_xlfn.TEXTJOIN(" vs ",,C2472:D2472),Calendar!G:G,Calendar!K:K),"")</f>
        <v/>
      </c>
      <c r="AJ2472" s="61" t="str">
        <f>IF(AND(K2472&lt;&gt;"Match of the Day",K2472&lt;&gt;"Match of the Day 2",K2472&lt;&gt;"Match of the Day Repeat"),"",1+MAX($AJ$10:AJ2471))</f>
        <v/>
      </c>
    </row>
    <row r="2473" spans="34:36" x14ac:dyDescent="0.35">
      <c r="AH2473" s="16" t="str">
        <f>IF(AND(B2473="Premier League",E2473="Live"),_xlfn.XLOOKUP(_xlfn.TEXTJOIN(" vs ",,C2473:D2473),Calendar!G:G,Calendar!B:B),IF(AND(B2473="Premier League",E2473="Highlights"),_xlfn.XLOOKUP(H2473,Calendar!O:O,Calendar!N:N,,-1),""))</f>
        <v/>
      </c>
      <c r="AI2473" s="61" t="str">
        <f>IF(AND(AH2473&lt;&gt;"",E2473="Live"),_xlfn.XLOOKUP(_xlfn.TEXTJOIN(" vs ",,C2473:D2473),Calendar!G:G,Calendar!K:K),"")</f>
        <v/>
      </c>
      <c r="AJ2473" s="61" t="str">
        <f>IF(AND(K2473&lt;&gt;"Match of the Day",K2473&lt;&gt;"Match of the Day 2",K2473&lt;&gt;"Match of the Day Repeat"),"",1+MAX($AJ$10:AJ2472))</f>
        <v/>
      </c>
    </row>
    <row r="2474" spans="34:36" x14ac:dyDescent="0.35">
      <c r="AH2474" s="16" t="str">
        <f>IF(AND(B2474="Premier League",E2474="Live"),_xlfn.XLOOKUP(_xlfn.TEXTJOIN(" vs ",,C2474:D2474),Calendar!G:G,Calendar!B:B),IF(AND(B2474="Premier League",E2474="Highlights"),_xlfn.XLOOKUP(H2474,Calendar!O:O,Calendar!N:N,,-1),""))</f>
        <v/>
      </c>
      <c r="AI2474" s="61" t="str">
        <f>IF(AND(AH2474&lt;&gt;"",E2474="Live"),_xlfn.XLOOKUP(_xlfn.TEXTJOIN(" vs ",,C2474:D2474),Calendar!G:G,Calendar!K:K),"")</f>
        <v/>
      </c>
      <c r="AJ2474" s="61" t="str">
        <f>IF(AND(K2474&lt;&gt;"Match of the Day",K2474&lt;&gt;"Match of the Day 2",K2474&lt;&gt;"Match of the Day Repeat"),"",1+MAX($AJ$10:AJ2473))</f>
        <v/>
      </c>
    </row>
    <row r="2475" spans="34:36" x14ac:dyDescent="0.35">
      <c r="AH2475" s="16" t="str">
        <f>IF(AND(B2475="Premier League",E2475="Live"),_xlfn.XLOOKUP(_xlfn.TEXTJOIN(" vs ",,C2475:D2475),Calendar!G:G,Calendar!B:B),IF(AND(B2475="Premier League",E2475="Highlights"),_xlfn.XLOOKUP(H2475,Calendar!O:O,Calendar!N:N,,-1),""))</f>
        <v/>
      </c>
      <c r="AI2475" s="61" t="str">
        <f>IF(AND(AH2475&lt;&gt;"",E2475="Live"),_xlfn.XLOOKUP(_xlfn.TEXTJOIN(" vs ",,C2475:D2475),Calendar!G:G,Calendar!K:K),"")</f>
        <v/>
      </c>
      <c r="AJ2475" s="61" t="str">
        <f>IF(AND(K2475&lt;&gt;"Match of the Day",K2475&lt;&gt;"Match of the Day 2",K2475&lt;&gt;"Match of the Day Repeat"),"",1+MAX($AJ$10:AJ2474))</f>
        <v/>
      </c>
    </row>
    <row r="2476" spans="34:36" x14ac:dyDescent="0.35">
      <c r="AH2476" s="16" t="str">
        <f>IF(AND(B2476="Premier League",E2476="Live"),_xlfn.XLOOKUP(_xlfn.TEXTJOIN(" vs ",,C2476:D2476),Calendar!G:G,Calendar!B:B),IF(AND(B2476="Premier League",E2476="Highlights"),_xlfn.XLOOKUP(H2476,Calendar!O:O,Calendar!N:N,,-1),""))</f>
        <v/>
      </c>
      <c r="AI2476" s="61" t="str">
        <f>IF(AND(AH2476&lt;&gt;"",E2476="Live"),_xlfn.XLOOKUP(_xlfn.TEXTJOIN(" vs ",,C2476:D2476),Calendar!G:G,Calendar!K:K),"")</f>
        <v/>
      </c>
      <c r="AJ2476" s="61" t="str">
        <f>IF(AND(K2476&lt;&gt;"Match of the Day",K2476&lt;&gt;"Match of the Day 2",K2476&lt;&gt;"Match of the Day Repeat"),"",1+MAX($AJ$10:AJ2475))</f>
        <v/>
      </c>
    </row>
    <row r="2477" spans="34:36" x14ac:dyDescent="0.35">
      <c r="AH2477" s="16" t="str">
        <f>IF(AND(B2477="Premier League",E2477="Live"),_xlfn.XLOOKUP(_xlfn.TEXTJOIN(" vs ",,C2477:D2477),Calendar!G:G,Calendar!B:B),IF(AND(B2477="Premier League",E2477="Highlights"),_xlfn.XLOOKUP(H2477,Calendar!O:O,Calendar!N:N,,-1),""))</f>
        <v/>
      </c>
      <c r="AI2477" s="61" t="str">
        <f>IF(AND(AH2477&lt;&gt;"",E2477="Live"),_xlfn.XLOOKUP(_xlfn.TEXTJOIN(" vs ",,C2477:D2477),Calendar!G:G,Calendar!K:K),"")</f>
        <v/>
      </c>
      <c r="AJ2477" s="61" t="str">
        <f>IF(AND(K2477&lt;&gt;"Match of the Day",K2477&lt;&gt;"Match of the Day 2",K2477&lt;&gt;"Match of the Day Repeat"),"",1+MAX($AJ$10:AJ2476))</f>
        <v/>
      </c>
    </row>
    <row r="2478" spans="34:36" x14ac:dyDescent="0.35">
      <c r="AH2478" s="16" t="str">
        <f>IF(AND(B2478="Premier League",E2478="Live"),_xlfn.XLOOKUP(_xlfn.TEXTJOIN(" vs ",,C2478:D2478),Calendar!G:G,Calendar!B:B),IF(AND(B2478="Premier League",E2478="Highlights"),_xlfn.XLOOKUP(H2478,Calendar!O:O,Calendar!N:N,,-1),""))</f>
        <v/>
      </c>
      <c r="AI2478" s="61" t="str">
        <f>IF(AND(AH2478&lt;&gt;"",E2478="Live"),_xlfn.XLOOKUP(_xlfn.TEXTJOIN(" vs ",,C2478:D2478),Calendar!G:G,Calendar!K:K),"")</f>
        <v/>
      </c>
      <c r="AJ2478" s="61" t="str">
        <f>IF(AND(K2478&lt;&gt;"Match of the Day",K2478&lt;&gt;"Match of the Day 2",K2478&lt;&gt;"Match of the Day Repeat"),"",1+MAX($AJ$10:AJ2477))</f>
        <v/>
      </c>
    </row>
    <row r="2479" spans="34:36" x14ac:dyDescent="0.35">
      <c r="AH2479" s="16" t="str">
        <f>IF(AND(B2479="Premier League",E2479="Live"),_xlfn.XLOOKUP(_xlfn.TEXTJOIN(" vs ",,C2479:D2479),Calendar!G:G,Calendar!B:B),IF(AND(B2479="Premier League",E2479="Highlights"),_xlfn.XLOOKUP(H2479,Calendar!O:O,Calendar!N:N,,-1),""))</f>
        <v/>
      </c>
      <c r="AI2479" s="61" t="str">
        <f>IF(AND(AH2479&lt;&gt;"",E2479="Live"),_xlfn.XLOOKUP(_xlfn.TEXTJOIN(" vs ",,C2479:D2479),Calendar!G:G,Calendar!K:K),"")</f>
        <v/>
      </c>
      <c r="AJ2479" s="61" t="str">
        <f>IF(AND(K2479&lt;&gt;"Match of the Day",K2479&lt;&gt;"Match of the Day 2",K2479&lt;&gt;"Match of the Day Repeat"),"",1+MAX($AJ$10:AJ2478))</f>
        <v/>
      </c>
    </row>
    <row r="2480" spans="34:36" x14ac:dyDescent="0.35">
      <c r="AH2480" s="16" t="str">
        <f>IF(AND(B2480="Premier League",E2480="Live"),_xlfn.XLOOKUP(_xlfn.TEXTJOIN(" vs ",,C2480:D2480),Calendar!G:G,Calendar!B:B),IF(AND(B2480="Premier League",E2480="Highlights"),_xlfn.XLOOKUP(H2480,Calendar!O:O,Calendar!N:N,,-1),""))</f>
        <v/>
      </c>
      <c r="AI2480" s="61" t="str">
        <f>IF(AND(AH2480&lt;&gt;"",E2480="Live"),_xlfn.XLOOKUP(_xlfn.TEXTJOIN(" vs ",,C2480:D2480),Calendar!G:G,Calendar!K:K),"")</f>
        <v/>
      </c>
      <c r="AJ2480" s="61" t="str">
        <f>IF(AND(K2480&lt;&gt;"Match of the Day",K2480&lt;&gt;"Match of the Day 2",K2480&lt;&gt;"Match of the Day Repeat"),"",1+MAX($AJ$10:AJ2479))</f>
        <v/>
      </c>
    </row>
    <row r="2481" spans="34:36" x14ac:dyDescent="0.35">
      <c r="AH2481" s="16" t="str">
        <f>IF(AND(B2481="Premier League",E2481="Live"),_xlfn.XLOOKUP(_xlfn.TEXTJOIN(" vs ",,C2481:D2481),Calendar!G:G,Calendar!B:B),IF(AND(B2481="Premier League",E2481="Highlights"),_xlfn.XLOOKUP(H2481,Calendar!O:O,Calendar!N:N,,-1),""))</f>
        <v/>
      </c>
      <c r="AI2481" s="61" t="str">
        <f>IF(AND(AH2481&lt;&gt;"",E2481="Live"),_xlfn.XLOOKUP(_xlfn.TEXTJOIN(" vs ",,C2481:D2481),Calendar!G:G,Calendar!K:K),"")</f>
        <v/>
      </c>
      <c r="AJ2481" s="61" t="str">
        <f>IF(AND(K2481&lt;&gt;"Match of the Day",K2481&lt;&gt;"Match of the Day 2",K2481&lt;&gt;"Match of the Day Repeat"),"",1+MAX($AJ$10:AJ2480))</f>
        <v/>
      </c>
    </row>
    <row r="2482" spans="34:36" x14ac:dyDescent="0.35">
      <c r="AH2482" s="16" t="str">
        <f>IF(AND(B2482="Premier League",E2482="Live"),_xlfn.XLOOKUP(_xlfn.TEXTJOIN(" vs ",,C2482:D2482),Calendar!G:G,Calendar!B:B),IF(AND(B2482="Premier League",E2482="Highlights"),_xlfn.XLOOKUP(H2482,Calendar!O:O,Calendar!N:N,,-1),""))</f>
        <v/>
      </c>
      <c r="AI2482" s="61" t="str">
        <f>IF(AND(AH2482&lt;&gt;"",E2482="Live"),_xlfn.XLOOKUP(_xlfn.TEXTJOIN(" vs ",,C2482:D2482),Calendar!G:G,Calendar!K:K),"")</f>
        <v/>
      </c>
      <c r="AJ2482" s="61" t="str">
        <f>IF(AND(K2482&lt;&gt;"Match of the Day",K2482&lt;&gt;"Match of the Day 2",K2482&lt;&gt;"Match of the Day Repeat"),"",1+MAX($AJ$10:AJ2481))</f>
        <v/>
      </c>
    </row>
    <row r="2483" spans="34:36" x14ac:dyDescent="0.35">
      <c r="AH2483" s="16" t="str">
        <f>IF(AND(B2483="Premier League",E2483="Live"),_xlfn.XLOOKUP(_xlfn.TEXTJOIN(" vs ",,C2483:D2483),Calendar!G:G,Calendar!B:B),IF(AND(B2483="Premier League",E2483="Highlights"),_xlfn.XLOOKUP(H2483,Calendar!O:O,Calendar!N:N,,-1),""))</f>
        <v/>
      </c>
      <c r="AI2483" s="61" t="str">
        <f>IF(AND(AH2483&lt;&gt;"",E2483="Live"),_xlfn.XLOOKUP(_xlfn.TEXTJOIN(" vs ",,C2483:D2483),Calendar!G:G,Calendar!K:K),"")</f>
        <v/>
      </c>
      <c r="AJ2483" s="61" t="str">
        <f>IF(AND(K2483&lt;&gt;"Match of the Day",K2483&lt;&gt;"Match of the Day 2",K2483&lt;&gt;"Match of the Day Repeat"),"",1+MAX($AJ$10:AJ2482))</f>
        <v/>
      </c>
    </row>
    <row r="2484" spans="34:36" x14ac:dyDescent="0.35">
      <c r="AH2484" s="16" t="str">
        <f>IF(AND(B2484="Premier League",E2484="Live"),_xlfn.XLOOKUP(_xlfn.TEXTJOIN(" vs ",,C2484:D2484),Calendar!G:G,Calendar!B:B),IF(AND(B2484="Premier League",E2484="Highlights"),_xlfn.XLOOKUP(H2484,Calendar!O:O,Calendar!N:N,,-1),""))</f>
        <v/>
      </c>
      <c r="AI2484" s="61" t="str">
        <f>IF(AND(AH2484&lt;&gt;"",E2484="Live"),_xlfn.XLOOKUP(_xlfn.TEXTJOIN(" vs ",,C2484:D2484),Calendar!G:G,Calendar!K:K),"")</f>
        <v/>
      </c>
      <c r="AJ2484" s="61" t="str">
        <f>IF(AND(K2484&lt;&gt;"Match of the Day",K2484&lt;&gt;"Match of the Day 2",K2484&lt;&gt;"Match of the Day Repeat"),"",1+MAX($AJ$10:AJ2483))</f>
        <v/>
      </c>
    </row>
    <row r="2485" spans="34:36" x14ac:dyDescent="0.35">
      <c r="AH2485" s="16" t="str">
        <f>IF(AND(B2485="Premier League",E2485="Live"),_xlfn.XLOOKUP(_xlfn.TEXTJOIN(" vs ",,C2485:D2485),Calendar!G:G,Calendar!B:B),IF(AND(B2485="Premier League",E2485="Highlights"),_xlfn.XLOOKUP(H2485,Calendar!O:O,Calendar!N:N,,-1),""))</f>
        <v/>
      </c>
      <c r="AI2485" s="61" t="str">
        <f>IF(AND(AH2485&lt;&gt;"",E2485="Live"),_xlfn.XLOOKUP(_xlfn.TEXTJOIN(" vs ",,C2485:D2485),Calendar!G:G,Calendar!K:K),"")</f>
        <v/>
      </c>
      <c r="AJ2485" s="61" t="str">
        <f>IF(AND(K2485&lt;&gt;"Match of the Day",K2485&lt;&gt;"Match of the Day 2",K2485&lt;&gt;"Match of the Day Repeat"),"",1+MAX($AJ$10:AJ2484))</f>
        <v/>
      </c>
    </row>
    <row r="2486" spans="34:36" x14ac:dyDescent="0.35">
      <c r="AH2486" s="16" t="str">
        <f>IF(AND(B2486="Premier League",E2486="Live"),_xlfn.XLOOKUP(_xlfn.TEXTJOIN(" vs ",,C2486:D2486),Calendar!G:G,Calendar!B:B),IF(AND(B2486="Premier League",E2486="Highlights"),_xlfn.XLOOKUP(H2486,Calendar!O:O,Calendar!N:N,,-1),""))</f>
        <v/>
      </c>
      <c r="AI2486" s="61" t="str">
        <f>IF(AND(AH2486&lt;&gt;"",E2486="Live"),_xlfn.XLOOKUP(_xlfn.TEXTJOIN(" vs ",,C2486:D2486),Calendar!G:G,Calendar!K:K),"")</f>
        <v/>
      </c>
      <c r="AJ2486" s="61" t="str">
        <f>IF(AND(K2486&lt;&gt;"Match of the Day",K2486&lt;&gt;"Match of the Day 2",K2486&lt;&gt;"Match of the Day Repeat"),"",1+MAX($AJ$10:AJ2485))</f>
        <v/>
      </c>
    </row>
    <row r="2487" spans="34:36" x14ac:dyDescent="0.35">
      <c r="AH2487" s="16" t="str">
        <f>IF(AND(B2487="Premier League",E2487="Live"),_xlfn.XLOOKUP(_xlfn.TEXTJOIN(" vs ",,C2487:D2487),Calendar!G:G,Calendar!B:B),IF(AND(B2487="Premier League",E2487="Highlights"),_xlfn.XLOOKUP(H2487,Calendar!O:O,Calendar!N:N,,-1),""))</f>
        <v/>
      </c>
      <c r="AI2487" s="61" t="str">
        <f>IF(AND(AH2487&lt;&gt;"",E2487="Live"),_xlfn.XLOOKUP(_xlfn.TEXTJOIN(" vs ",,C2487:D2487),Calendar!G:G,Calendar!K:K),"")</f>
        <v/>
      </c>
      <c r="AJ2487" s="61" t="str">
        <f>IF(AND(K2487&lt;&gt;"Match of the Day",K2487&lt;&gt;"Match of the Day 2",K2487&lt;&gt;"Match of the Day Repeat"),"",1+MAX($AJ$10:AJ2486))</f>
        <v/>
      </c>
    </row>
    <row r="2488" spans="34:36" x14ac:dyDescent="0.35">
      <c r="AH2488" s="16" t="str">
        <f>IF(AND(B2488="Premier League",E2488="Live"),_xlfn.XLOOKUP(_xlfn.TEXTJOIN(" vs ",,C2488:D2488),Calendar!G:G,Calendar!B:B),IF(AND(B2488="Premier League",E2488="Highlights"),_xlfn.XLOOKUP(H2488,Calendar!O:O,Calendar!N:N,,-1),""))</f>
        <v/>
      </c>
      <c r="AI2488" s="61" t="str">
        <f>IF(AND(AH2488&lt;&gt;"",E2488="Live"),_xlfn.XLOOKUP(_xlfn.TEXTJOIN(" vs ",,C2488:D2488),Calendar!G:G,Calendar!K:K),"")</f>
        <v/>
      </c>
      <c r="AJ2488" s="61" t="str">
        <f>IF(AND(K2488&lt;&gt;"Match of the Day",K2488&lt;&gt;"Match of the Day 2",K2488&lt;&gt;"Match of the Day Repeat"),"",1+MAX($AJ$10:AJ2487))</f>
        <v/>
      </c>
    </row>
    <row r="2489" spans="34:36" x14ac:dyDescent="0.35">
      <c r="AH2489" s="16" t="str">
        <f>IF(AND(B2489="Premier League",E2489="Live"),_xlfn.XLOOKUP(_xlfn.TEXTJOIN(" vs ",,C2489:D2489),Calendar!G:G,Calendar!B:B),IF(AND(B2489="Premier League",E2489="Highlights"),_xlfn.XLOOKUP(H2489,Calendar!O:O,Calendar!N:N,,-1),""))</f>
        <v/>
      </c>
      <c r="AI2489" s="61" t="str">
        <f>IF(AND(AH2489&lt;&gt;"",E2489="Live"),_xlfn.XLOOKUP(_xlfn.TEXTJOIN(" vs ",,C2489:D2489),Calendar!G:G,Calendar!K:K),"")</f>
        <v/>
      </c>
      <c r="AJ2489" s="61" t="str">
        <f>IF(AND(K2489&lt;&gt;"Match of the Day",K2489&lt;&gt;"Match of the Day 2",K2489&lt;&gt;"Match of the Day Repeat"),"",1+MAX($AJ$10:AJ2488))</f>
        <v/>
      </c>
    </row>
    <row r="2490" spans="34:36" x14ac:dyDescent="0.35">
      <c r="AH2490" s="16" t="str">
        <f>IF(AND(B2490="Premier League",E2490="Live"),_xlfn.XLOOKUP(_xlfn.TEXTJOIN(" vs ",,C2490:D2490),Calendar!G:G,Calendar!B:B),IF(AND(B2490="Premier League",E2490="Highlights"),_xlfn.XLOOKUP(H2490,Calendar!O:O,Calendar!N:N,,-1),""))</f>
        <v/>
      </c>
      <c r="AI2490" s="61" t="str">
        <f>IF(AND(AH2490&lt;&gt;"",E2490="Live"),_xlfn.XLOOKUP(_xlfn.TEXTJOIN(" vs ",,C2490:D2490),Calendar!G:G,Calendar!K:K),"")</f>
        <v/>
      </c>
      <c r="AJ2490" s="61" t="str">
        <f>IF(AND(K2490&lt;&gt;"Match of the Day",K2490&lt;&gt;"Match of the Day 2",K2490&lt;&gt;"Match of the Day Repeat"),"",1+MAX($AJ$10:AJ2489))</f>
        <v/>
      </c>
    </row>
    <row r="2491" spans="34:36" x14ac:dyDescent="0.35">
      <c r="AH2491" s="16" t="str">
        <f>IF(AND(B2491="Premier League",E2491="Live"),_xlfn.XLOOKUP(_xlfn.TEXTJOIN(" vs ",,C2491:D2491),Calendar!G:G,Calendar!B:B),IF(AND(B2491="Premier League",E2491="Highlights"),_xlfn.XLOOKUP(H2491,Calendar!O:O,Calendar!N:N,,-1),""))</f>
        <v/>
      </c>
      <c r="AI2491" s="61" t="str">
        <f>IF(AND(AH2491&lt;&gt;"",E2491="Live"),_xlfn.XLOOKUP(_xlfn.TEXTJOIN(" vs ",,C2491:D2491),Calendar!G:G,Calendar!K:K),"")</f>
        <v/>
      </c>
      <c r="AJ2491" s="61" t="str">
        <f>IF(AND(K2491&lt;&gt;"Match of the Day",K2491&lt;&gt;"Match of the Day 2",K2491&lt;&gt;"Match of the Day Repeat"),"",1+MAX($AJ$10:AJ2490))</f>
        <v/>
      </c>
    </row>
    <row r="2492" spans="34:36" x14ac:dyDescent="0.35">
      <c r="AH2492" s="16" t="str">
        <f>IF(AND(B2492="Premier League",E2492="Live"),_xlfn.XLOOKUP(_xlfn.TEXTJOIN(" vs ",,C2492:D2492),Calendar!G:G,Calendar!B:B),IF(AND(B2492="Premier League",E2492="Highlights"),_xlfn.XLOOKUP(H2492,Calendar!O:O,Calendar!N:N,,-1),""))</f>
        <v/>
      </c>
      <c r="AI2492" s="61" t="str">
        <f>IF(AND(AH2492&lt;&gt;"",E2492="Live"),_xlfn.XLOOKUP(_xlfn.TEXTJOIN(" vs ",,C2492:D2492),Calendar!G:G,Calendar!K:K),"")</f>
        <v/>
      </c>
      <c r="AJ2492" s="61" t="str">
        <f>IF(AND(K2492&lt;&gt;"Match of the Day",K2492&lt;&gt;"Match of the Day 2",K2492&lt;&gt;"Match of the Day Repeat"),"",1+MAX($AJ$10:AJ2491))</f>
        <v/>
      </c>
    </row>
    <row r="2493" spans="34:36" x14ac:dyDescent="0.35">
      <c r="AH2493" s="16" t="str">
        <f>IF(AND(B2493="Premier League",E2493="Live"),_xlfn.XLOOKUP(_xlfn.TEXTJOIN(" vs ",,C2493:D2493),Calendar!G:G,Calendar!B:B),IF(AND(B2493="Premier League",E2493="Highlights"),_xlfn.XLOOKUP(H2493,Calendar!O:O,Calendar!N:N,,-1),""))</f>
        <v/>
      </c>
      <c r="AI2493" s="61" t="str">
        <f>IF(AND(AH2493&lt;&gt;"",E2493="Live"),_xlfn.XLOOKUP(_xlfn.TEXTJOIN(" vs ",,C2493:D2493),Calendar!G:G,Calendar!K:K),"")</f>
        <v/>
      </c>
      <c r="AJ2493" s="61" t="str">
        <f>IF(AND(K2493&lt;&gt;"Match of the Day",K2493&lt;&gt;"Match of the Day 2",K2493&lt;&gt;"Match of the Day Repeat"),"",1+MAX($AJ$10:AJ2492))</f>
        <v/>
      </c>
    </row>
    <row r="2494" spans="34:36" x14ac:dyDescent="0.35">
      <c r="AH2494" s="16" t="str">
        <f>IF(AND(B2494="Premier League",E2494="Live"),_xlfn.XLOOKUP(_xlfn.TEXTJOIN(" vs ",,C2494:D2494),Calendar!G:G,Calendar!B:B),IF(AND(B2494="Premier League",E2494="Highlights"),_xlfn.XLOOKUP(H2494,Calendar!O:O,Calendar!N:N,,-1),""))</f>
        <v/>
      </c>
      <c r="AI2494" s="61" t="str">
        <f>IF(AND(AH2494&lt;&gt;"",E2494="Live"),_xlfn.XLOOKUP(_xlfn.TEXTJOIN(" vs ",,C2494:D2494),Calendar!G:G,Calendar!K:K),"")</f>
        <v/>
      </c>
      <c r="AJ2494" s="61" t="str">
        <f>IF(AND(K2494&lt;&gt;"Match of the Day",K2494&lt;&gt;"Match of the Day 2",K2494&lt;&gt;"Match of the Day Repeat"),"",1+MAX($AJ$10:AJ2493))</f>
        <v/>
      </c>
    </row>
    <row r="2495" spans="34:36" x14ac:dyDescent="0.35">
      <c r="AH2495" s="16" t="str">
        <f>IF(AND(B2495="Premier League",E2495="Live"),_xlfn.XLOOKUP(_xlfn.TEXTJOIN(" vs ",,C2495:D2495),Calendar!G:G,Calendar!B:B),IF(AND(B2495="Premier League",E2495="Highlights"),_xlfn.XLOOKUP(H2495,Calendar!O:O,Calendar!N:N,,-1),""))</f>
        <v/>
      </c>
      <c r="AI2495" s="61" t="str">
        <f>IF(AND(AH2495&lt;&gt;"",E2495="Live"),_xlfn.XLOOKUP(_xlfn.TEXTJOIN(" vs ",,C2495:D2495),Calendar!G:G,Calendar!K:K),"")</f>
        <v/>
      </c>
      <c r="AJ2495" s="61" t="str">
        <f>IF(AND(K2495&lt;&gt;"Match of the Day",K2495&lt;&gt;"Match of the Day 2",K2495&lt;&gt;"Match of the Day Repeat"),"",1+MAX($AJ$10:AJ2494))</f>
        <v/>
      </c>
    </row>
    <row r="2496" spans="34:36" x14ac:dyDescent="0.35">
      <c r="AH2496" s="16" t="str">
        <f>IF(AND(B2496="Premier League",E2496="Live"),_xlfn.XLOOKUP(_xlfn.TEXTJOIN(" vs ",,C2496:D2496),Calendar!G:G,Calendar!B:B),IF(AND(B2496="Premier League",E2496="Highlights"),_xlfn.XLOOKUP(H2496,Calendar!O:O,Calendar!N:N,,-1),""))</f>
        <v/>
      </c>
      <c r="AI2496" s="61" t="str">
        <f>IF(AND(AH2496&lt;&gt;"",E2496="Live"),_xlfn.XLOOKUP(_xlfn.TEXTJOIN(" vs ",,C2496:D2496),Calendar!G:G,Calendar!K:K),"")</f>
        <v/>
      </c>
      <c r="AJ2496" s="61" t="str">
        <f>IF(AND(K2496&lt;&gt;"Match of the Day",K2496&lt;&gt;"Match of the Day 2",K2496&lt;&gt;"Match of the Day Repeat"),"",1+MAX($AJ$10:AJ2495))</f>
        <v/>
      </c>
    </row>
    <row r="2497" spans="34:36" x14ac:dyDescent="0.35">
      <c r="AH2497" s="16" t="str">
        <f>IF(AND(B2497="Premier League",E2497="Live"),_xlfn.XLOOKUP(_xlfn.TEXTJOIN(" vs ",,C2497:D2497),Calendar!G:G,Calendar!B:B),IF(AND(B2497="Premier League",E2497="Highlights"),_xlfn.XLOOKUP(H2497,Calendar!O:O,Calendar!N:N,,-1),""))</f>
        <v/>
      </c>
      <c r="AI2497" s="61" t="str">
        <f>IF(AND(AH2497&lt;&gt;"",E2497="Live"),_xlfn.XLOOKUP(_xlfn.TEXTJOIN(" vs ",,C2497:D2497),Calendar!G:G,Calendar!K:K),"")</f>
        <v/>
      </c>
      <c r="AJ2497" s="61" t="str">
        <f>IF(AND(K2497&lt;&gt;"Match of the Day",K2497&lt;&gt;"Match of the Day 2",K2497&lt;&gt;"Match of the Day Repeat"),"",1+MAX($AJ$10:AJ2496))</f>
        <v/>
      </c>
    </row>
    <row r="2498" spans="34:36" x14ac:dyDescent="0.35">
      <c r="AH2498" s="16" t="str">
        <f>IF(AND(B2498="Premier League",E2498="Live"),_xlfn.XLOOKUP(_xlfn.TEXTJOIN(" vs ",,C2498:D2498),Calendar!G:G,Calendar!B:B),IF(AND(B2498="Premier League",E2498="Highlights"),_xlfn.XLOOKUP(H2498,Calendar!O:O,Calendar!N:N,,-1),""))</f>
        <v/>
      </c>
      <c r="AI2498" s="61" t="str">
        <f>IF(AND(AH2498&lt;&gt;"",E2498="Live"),_xlfn.XLOOKUP(_xlfn.TEXTJOIN(" vs ",,C2498:D2498),Calendar!G:G,Calendar!K:K),"")</f>
        <v/>
      </c>
      <c r="AJ2498" s="61" t="str">
        <f>IF(AND(K2498&lt;&gt;"Match of the Day",K2498&lt;&gt;"Match of the Day 2",K2498&lt;&gt;"Match of the Day Repeat"),"",1+MAX($AJ$10:AJ2497))</f>
        <v/>
      </c>
    </row>
    <row r="2499" spans="34:36" x14ac:dyDescent="0.35">
      <c r="AH2499" s="16" t="str">
        <f>IF(AND(B2499="Premier League",E2499="Live"),_xlfn.XLOOKUP(_xlfn.TEXTJOIN(" vs ",,C2499:D2499),Calendar!G:G,Calendar!B:B),IF(AND(B2499="Premier League",E2499="Highlights"),_xlfn.XLOOKUP(H2499,Calendar!O:O,Calendar!N:N,,-1),""))</f>
        <v/>
      </c>
      <c r="AI2499" s="61" t="str">
        <f>IF(AND(AH2499&lt;&gt;"",E2499="Live"),_xlfn.XLOOKUP(_xlfn.TEXTJOIN(" vs ",,C2499:D2499),Calendar!G:G,Calendar!K:K),"")</f>
        <v/>
      </c>
      <c r="AJ2499" s="61" t="str">
        <f>IF(AND(K2499&lt;&gt;"Match of the Day",K2499&lt;&gt;"Match of the Day 2",K2499&lt;&gt;"Match of the Day Repeat"),"",1+MAX($AJ$10:AJ2498))</f>
        <v/>
      </c>
    </row>
    <row r="2500" spans="34:36" x14ac:dyDescent="0.35">
      <c r="AH2500" s="16" t="str">
        <f>IF(AND(B2500="Premier League",E2500="Live"),_xlfn.XLOOKUP(_xlfn.TEXTJOIN(" vs ",,C2500:D2500),Calendar!G:G,Calendar!B:B),IF(AND(B2500="Premier League",E2500="Highlights"),_xlfn.XLOOKUP(H2500,Calendar!O:O,Calendar!N:N,,-1),""))</f>
        <v/>
      </c>
      <c r="AI2500" s="61" t="str">
        <f>IF(AND(AH2500&lt;&gt;"",E2500="Live"),_xlfn.XLOOKUP(_xlfn.TEXTJOIN(" vs ",,C2500:D2500),Calendar!G:G,Calendar!K:K),"")</f>
        <v/>
      </c>
      <c r="AJ2500" s="61" t="str">
        <f>IF(AND(K2500&lt;&gt;"Match of the Day",K2500&lt;&gt;"Match of the Day 2",K2500&lt;&gt;"Match of the Day Repeat"),"",1+MAX($AJ$10:AJ2499))</f>
        <v/>
      </c>
    </row>
    <row r="2501" spans="34:36" x14ac:dyDescent="0.35">
      <c r="AH2501" s="16" t="str">
        <f>IF(AND(B2501="Premier League",E2501="Live"),_xlfn.XLOOKUP(_xlfn.TEXTJOIN(" vs ",,C2501:D2501),Calendar!G:G,Calendar!B:B),IF(AND(B2501="Premier League",E2501="Highlights"),_xlfn.XLOOKUP(H2501,Calendar!O:O,Calendar!N:N,,-1),""))</f>
        <v/>
      </c>
      <c r="AI2501" s="61" t="str">
        <f>IF(AND(AH2501&lt;&gt;"",E2501="Live"),_xlfn.XLOOKUP(_xlfn.TEXTJOIN(" vs ",,C2501:D2501),Calendar!G:G,Calendar!K:K),"")</f>
        <v/>
      </c>
      <c r="AJ2501" s="61" t="str">
        <f>IF(AND(K2501&lt;&gt;"Match of the Day",K2501&lt;&gt;"Match of the Day 2",K2501&lt;&gt;"Match of the Day Repeat"),"",1+MAX($AJ$10:AJ2500))</f>
        <v/>
      </c>
    </row>
    <row r="2502" spans="34:36" x14ac:dyDescent="0.35">
      <c r="AH2502" s="16" t="str">
        <f>IF(AND(B2502="Premier League",E2502="Live"),_xlfn.XLOOKUP(_xlfn.TEXTJOIN(" vs ",,C2502:D2502),Calendar!G:G,Calendar!B:B),IF(AND(B2502="Premier League",E2502="Highlights"),_xlfn.XLOOKUP(H2502,Calendar!O:O,Calendar!N:N,,-1),""))</f>
        <v/>
      </c>
      <c r="AI2502" s="61" t="str">
        <f>IF(AND(AH2502&lt;&gt;"",E2502="Live"),_xlfn.XLOOKUP(_xlfn.TEXTJOIN(" vs ",,C2502:D2502),Calendar!G:G,Calendar!K:K),"")</f>
        <v/>
      </c>
      <c r="AJ2502" s="61" t="str">
        <f>IF(AND(K2502&lt;&gt;"Match of the Day",K2502&lt;&gt;"Match of the Day 2",K2502&lt;&gt;"Match of the Day Repeat"),"",1+MAX($AJ$10:AJ2501))</f>
        <v/>
      </c>
    </row>
    <row r="2503" spans="34:36" x14ac:dyDescent="0.35">
      <c r="AH2503" s="16" t="str">
        <f>IF(AND(B2503="Premier League",E2503="Live"),_xlfn.XLOOKUP(_xlfn.TEXTJOIN(" vs ",,C2503:D2503),Calendar!G:G,Calendar!B:B),IF(AND(B2503="Premier League",E2503="Highlights"),_xlfn.XLOOKUP(H2503,Calendar!O:O,Calendar!N:N,,-1),""))</f>
        <v/>
      </c>
      <c r="AI2503" s="61" t="str">
        <f>IF(AND(AH2503&lt;&gt;"",E2503="Live"),_xlfn.XLOOKUP(_xlfn.TEXTJOIN(" vs ",,C2503:D2503),Calendar!G:G,Calendar!K:K),"")</f>
        <v/>
      </c>
      <c r="AJ2503" s="61" t="str">
        <f>IF(AND(K2503&lt;&gt;"Match of the Day",K2503&lt;&gt;"Match of the Day 2",K2503&lt;&gt;"Match of the Day Repeat"),"",1+MAX($AJ$10:AJ2502))</f>
        <v/>
      </c>
    </row>
    <row r="2504" spans="34:36" x14ac:dyDescent="0.35">
      <c r="AH2504" s="16" t="str">
        <f>IF(AND(B2504="Premier League",E2504="Live"),_xlfn.XLOOKUP(_xlfn.TEXTJOIN(" vs ",,C2504:D2504),Calendar!G:G,Calendar!B:B),IF(AND(B2504="Premier League",E2504="Highlights"),_xlfn.XLOOKUP(H2504,Calendar!O:O,Calendar!N:N,,-1),""))</f>
        <v/>
      </c>
      <c r="AI2504" s="61" t="str">
        <f>IF(AND(AH2504&lt;&gt;"",E2504="Live"),_xlfn.XLOOKUP(_xlfn.TEXTJOIN(" vs ",,C2504:D2504),Calendar!G:G,Calendar!K:K),"")</f>
        <v/>
      </c>
      <c r="AJ2504" s="61" t="str">
        <f>IF(AND(K2504&lt;&gt;"Match of the Day",K2504&lt;&gt;"Match of the Day 2",K2504&lt;&gt;"Match of the Day Repeat"),"",1+MAX($AJ$10:AJ2503))</f>
        <v/>
      </c>
    </row>
    <row r="2505" spans="34:36" x14ac:dyDescent="0.35">
      <c r="AH2505" s="16" t="str">
        <f>IF(AND(B2505="Premier League",E2505="Live"),_xlfn.XLOOKUP(_xlfn.TEXTJOIN(" vs ",,C2505:D2505),Calendar!G:G,Calendar!B:B),IF(AND(B2505="Premier League",E2505="Highlights"),_xlfn.XLOOKUP(H2505,Calendar!O:O,Calendar!N:N,,-1),""))</f>
        <v/>
      </c>
      <c r="AI2505" s="61" t="str">
        <f>IF(AND(AH2505&lt;&gt;"",E2505="Live"),_xlfn.XLOOKUP(_xlfn.TEXTJOIN(" vs ",,C2505:D2505),Calendar!G:G,Calendar!K:K),"")</f>
        <v/>
      </c>
      <c r="AJ2505" s="61" t="str">
        <f>IF(AND(K2505&lt;&gt;"Match of the Day",K2505&lt;&gt;"Match of the Day 2",K2505&lt;&gt;"Match of the Day Repeat"),"",1+MAX($AJ$10:AJ2504))</f>
        <v/>
      </c>
    </row>
    <row r="2506" spans="34:36" x14ac:dyDescent="0.35">
      <c r="AH2506" s="16" t="str">
        <f>IF(AND(B2506="Premier League",E2506="Live"),_xlfn.XLOOKUP(_xlfn.TEXTJOIN(" vs ",,C2506:D2506),Calendar!G:G,Calendar!B:B),IF(AND(B2506="Premier League",E2506="Highlights"),_xlfn.XLOOKUP(H2506,Calendar!O:O,Calendar!N:N,,-1),""))</f>
        <v/>
      </c>
      <c r="AI2506" s="61" t="str">
        <f>IF(AND(AH2506&lt;&gt;"",E2506="Live"),_xlfn.XLOOKUP(_xlfn.TEXTJOIN(" vs ",,C2506:D2506),Calendar!G:G,Calendar!K:K),"")</f>
        <v/>
      </c>
      <c r="AJ2506" s="61" t="str">
        <f>IF(AND(K2506&lt;&gt;"Match of the Day",K2506&lt;&gt;"Match of the Day 2",K2506&lt;&gt;"Match of the Day Repeat"),"",1+MAX($AJ$10:AJ2505))</f>
        <v/>
      </c>
    </row>
    <row r="2507" spans="34:36" x14ac:dyDescent="0.35">
      <c r="AH2507" s="16" t="str">
        <f>IF(AND(B2507="Premier League",E2507="Live"),_xlfn.XLOOKUP(_xlfn.TEXTJOIN(" vs ",,C2507:D2507),Calendar!G:G,Calendar!B:B),IF(AND(B2507="Premier League",E2507="Highlights"),_xlfn.XLOOKUP(H2507,Calendar!O:O,Calendar!N:N,,-1),""))</f>
        <v/>
      </c>
      <c r="AI2507" s="61" t="str">
        <f>IF(AND(AH2507&lt;&gt;"",E2507="Live"),_xlfn.XLOOKUP(_xlfn.TEXTJOIN(" vs ",,C2507:D2507),Calendar!G:G,Calendar!K:K),"")</f>
        <v/>
      </c>
      <c r="AJ2507" s="61" t="str">
        <f>IF(AND(K2507&lt;&gt;"Match of the Day",K2507&lt;&gt;"Match of the Day 2",K2507&lt;&gt;"Match of the Day Repeat"),"",1+MAX($AJ$10:AJ2506))</f>
        <v/>
      </c>
    </row>
    <row r="2508" spans="34:36" x14ac:dyDescent="0.35">
      <c r="AH2508" s="16" t="str">
        <f>IF(AND(B2508="Premier League",E2508="Live"),_xlfn.XLOOKUP(_xlfn.TEXTJOIN(" vs ",,C2508:D2508),Calendar!G:G,Calendar!B:B),IF(AND(B2508="Premier League",E2508="Highlights"),_xlfn.XLOOKUP(H2508,Calendar!O:O,Calendar!N:N,,-1),""))</f>
        <v/>
      </c>
      <c r="AI2508" s="61" t="str">
        <f>IF(AND(AH2508&lt;&gt;"",E2508="Live"),_xlfn.XLOOKUP(_xlfn.TEXTJOIN(" vs ",,C2508:D2508),Calendar!G:G,Calendar!K:K),"")</f>
        <v/>
      </c>
      <c r="AJ2508" s="61" t="str">
        <f>IF(AND(K2508&lt;&gt;"Match of the Day",K2508&lt;&gt;"Match of the Day 2",K2508&lt;&gt;"Match of the Day Repeat"),"",1+MAX($AJ$10:AJ2507))</f>
        <v/>
      </c>
    </row>
    <row r="2509" spans="34:36" x14ac:dyDescent="0.35">
      <c r="AH2509" s="16" t="str">
        <f>IF(AND(B2509="Premier League",E2509="Live"),_xlfn.XLOOKUP(_xlfn.TEXTJOIN(" vs ",,C2509:D2509),Calendar!G:G,Calendar!B:B),IF(AND(B2509="Premier League",E2509="Highlights"),_xlfn.XLOOKUP(H2509,Calendar!O:O,Calendar!N:N,,-1),""))</f>
        <v/>
      </c>
      <c r="AI2509" s="61" t="str">
        <f>IF(AND(AH2509&lt;&gt;"",E2509="Live"),_xlfn.XLOOKUP(_xlfn.TEXTJOIN(" vs ",,C2509:D2509),Calendar!G:G,Calendar!K:K),"")</f>
        <v/>
      </c>
      <c r="AJ2509" s="61" t="str">
        <f>IF(AND(K2509&lt;&gt;"Match of the Day",K2509&lt;&gt;"Match of the Day 2",K2509&lt;&gt;"Match of the Day Repeat"),"",1+MAX($AJ$10:AJ2508))</f>
        <v/>
      </c>
    </row>
    <row r="2510" spans="34:36" x14ac:dyDescent="0.35">
      <c r="AH2510" s="16" t="str">
        <f>IF(AND(B2510="Premier League",E2510="Live"),_xlfn.XLOOKUP(_xlfn.TEXTJOIN(" vs ",,C2510:D2510),Calendar!G:G,Calendar!B:B),IF(AND(B2510="Premier League",E2510="Highlights"),_xlfn.XLOOKUP(H2510,Calendar!O:O,Calendar!N:N,,-1),""))</f>
        <v/>
      </c>
      <c r="AI2510" s="61" t="str">
        <f>IF(AND(AH2510&lt;&gt;"",E2510="Live"),_xlfn.XLOOKUP(_xlfn.TEXTJOIN(" vs ",,C2510:D2510),Calendar!G:G,Calendar!K:K),"")</f>
        <v/>
      </c>
      <c r="AJ2510" s="61" t="str">
        <f>IF(AND(K2510&lt;&gt;"Match of the Day",K2510&lt;&gt;"Match of the Day 2",K2510&lt;&gt;"Match of the Day Repeat"),"",1+MAX($AJ$10:AJ2509))</f>
        <v/>
      </c>
    </row>
    <row r="2511" spans="34:36" x14ac:dyDescent="0.35">
      <c r="AH2511" s="16" t="str">
        <f>IF(AND(B2511="Premier League",E2511="Live"),_xlfn.XLOOKUP(_xlfn.TEXTJOIN(" vs ",,C2511:D2511),Calendar!G:G,Calendar!B:B),IF(AND(B2511="Premier League",E2511="Highlights"),_xlfn.XLOOKUP(H2511,Calendar!O:O,Calendar!N:N,,-1),""))</f>
        <v/>
      </c>
      <c r="AI2511" s="61" t="str">
        <f>IF(AND(AH2511&lt;&gt;"",E2511="Live"),_xlfn.XLOOKUP(_xlfn.TEXTJOIN(" vs ",,C2511:D2511),Calendar!G:G,Calendar!K:K),"")</f>
        <v/>
      </c>
      <c r="AJ2511" s="61" t="str">
        <f>IF(AND(K2511&lt;&gt;"Match of the Day",K2511&lt;&gt;"Match of the Day 2",K2511&lt;&gt;"Match of the Day Repeat"),"",1+MAX($AJ$10:AJ2510))</f>
        <v/>
      </c>
    </row>
    <row r="2512" spans="34:36" x14ac:dyDescent="0.35">
      <c r="AH2512" s="16" t="str">
        <f>IF(AND(B2512="Premier League",E2512="Live"),_xlfn.XLOOKUP(_xlfn.TEXTJOIN(" vs ",,C2512:D2512),Calendar!G:G,Calendar!B:B),IF(AND(B2512="Premier League",E2512="Highlights"),_xlfn.XLOOKUP(H2512,Calendar!O:O,Calendar!N:N,,-1),""))</f>
        <v/>
      </c>
      <c r="AI2512" s="61" t="str">
        <f>IF(AND(AH2512&lt;&gt;"",E2512="Live"),_xlfn.XLOOKUP(_xlfn.TEXTJOIN(" vs ",,C2512:D2512),Calendar!G:G,Calendar!K:K),"")</f>
        <v/>
      </c>
      <c r="AJ2512" s="61" t="str">
        <f>IF(AND(K2512&lt;&gt;"Match of the Day",K2512&lt;&gt;"Match of the Day 2",K2512&lt;&gt;"Match of the Day Repeat"),"",1+MAX($AJ$10:AJ2511))</f>
        <v/>
      </c>
    </row>
    <row r="2513" spans="34:36" x14ac:dyDescent="0.35">
      <c r="AH2513" s="16" t="str">
        <f>IF(AND(B2513="Premier League",E2513="Live"),_xlfn.XLOOKUP(_xlfn.TEXTJOIN(" vs ",,C2513:D2513),Calendar!G:G,Calendar!B:B),IF(AND(B2513="Premier League",E2513="Highlights"),_xlfn.XLOOKUP(H2513,Calendar!O:O,Calendar!N:N,,-1),""))</f>
        <v/>
      </c>
      <c r="AI2513" s="61" t="str">
        <f>IF(AND(AH2513&lt;&gt;"",E2513="Live"),_xlfn.XLOOKUP(_xlfn.TEXTJOIN(" vs ",,C2513:D2513),Calendar!G:G,Calendar!K:K),"")</f>
        <v/>
      </c>
      <c r="AJ2513" s="61" t="str">
        <f>IF(AND(K2513&lt;&gt;"Match of the Day",K2513&lt;&gt;"Match of the Day 2",K2513&lt;&gt;"Match of the Day Repeat"),"",1+MAX($AJ$10:AJ2512))</f>
        <v/>
      </c>
    </row>
    <row r="2514" spans="34:36" x14ac:dyDescent="0.35">
      <c r="AH2514" s="16" t="str">
        <f>IF(AND(B2514="Premier League",E2514="Live"),_xlfn.XLOOKUP(_xlfn.TEXTJOIN(" vs ",,C2514:D2514),Calendar!G:G,Calendar!B:B),IF(AND(B2514="Premier League",E2514="Highlights"),_xlfn.XLOOKUP(H2514,Calendar!O:O,Calendar!N:N,,-1),""))</f>
        <v/>
      </c>
      <c r="AI2514" s="61" t="str">
        <f>IF(AND(AH2514&lt;&gt;"",E2514="Live"),_xlfn.XLOOKUP(_xlfn.TEXTJOIN(" vs ",,C2514:D2514),Calendar!G:G,Calendar!K:K),"")</f>
        <v/>
      </c>
      <c r="AJ2514" s="61" t="str">
        <f>IF(AND(K2514&lt;&gt;"Match of the Day",K2514&lt;&gt;"Match of the Day 2",K2514&lt;&gt;"Match of the Day Repeat"),"",1+MAX($AJ$10:AJ2513))</f>
        <v/>
      </c>
    </row>
    <row r="2515" spans="34:36" x14ac:dyDescent="0.35">
      <c r="AH2515" s="16" t="str">
        <f>IF(AND(B2515="Premier League",E2515="Live"),_xlfn.XLOOKUP(_xlfn.TEXTJOIN(" vs ",,C2515:D2515),Calendar!G:G,Calendar!B:B),IF(AND(B2515="Premier League",E2515="Highlights"),_xlfn.XLOOKUP(H2515,Calendar!O:O,Calendar!N:N,,-1),""))</f>
        <v/>
      </c>
      <c r="AI2515" s="61" t="str">
        <f>IF(AND(AH2515&lt;&gt;"",E2515="Live"),_xlfn.XLOOKUP(_xlfn.TEXTJOIN(" vs ",,C2515:D2515),Calendar!G:G,Calendar!K:K),"")</f>
        <v/>
      </c>
      <c r="AJ2515" s="61" t="str">
        <f>IF(AND(K2515&lt;&gt;"Match of the Day",K2515&lt;&gt;"Match of the Day 2",K2515&lt;&gt;"Match of the Day Repeat"),"",1+MAX($AJ$10:AJ2514))</f>
        <v/>
      </c>
    </row>
    <row r="2516" spans="34:36" x14ac:dyDescent="0.35">
      <c r="AH2516" s="16" t="str">
        <f>IF(AND(B2516="Premier League",E2516="Live"),_xlfn.XLOOKUP(_xlfn.TEXTJOIN(" vs ",,C2516:D2516),Calendar!G:G,Calendar!B:B),IF(AND(B2516="Premier League",E2516="Highlights"),_xlfn.XLOOKUP(H2516,Calendar!O:O,Calendar!N:N,,-1),""))</f>
        <v/>
      </c>
      <c r="AI2516" s="61" t="str">
        <f>IF(AND(AH2516&lt;&gt;"",E2516="Live"),_xlfn.XLOOKUP(_xlfn.TEXTJOIN(" vs ",,C2516:D2516),Calendar!G:G,Calendar!K:K),"")</f>
        <v/>
      </c>
      <c r="AJ2516" s="61" t="str">
        <f>IF(AND(K2516&lt;&gt;"Match of the Day",K2516&lt;&gt;"Match of the Day 2",K2516&lt;&gt;"Match of the Day Repeat"),"",1+MAX($AJ$10:AJ2515))</f>
        <v/>
      </c>
    </row>
    <row r="2517" spans="34:36" x14ac:dyDescent="0.35">
      <c r="AH2517" s="16" t="str">
        <f>IF(AND(B2517="Premier League",E2517="Live"),_xlfn.XLOOKUP(_xlfn.TEXTJOIN(" vs ",,C2517:D2517),Calendar!G:G,Calendar!B:B),IF(AND(B2517="Premier League",E2517="Highlights"),_xlfn.XLOOKUP(H2517,Calendar!O:O,Calendar!N:N,,-1),""))</f>
        <v/>
      </c>
      <c r="AI2517" s="61" t="str">
        <f>IF(AND(AH2517&lt;&gt;"",E2517="Live"),_xlfn.XLOOKUP(_xlfn.TEXTJOIN(" vs ",,C2517:D2517),Calendar!G:G,Calendar!K:K),"")</f>
        <v/>
      </c>
      <c r="AJ2517" s="61" t="str">
        <f>IF(AND(K2517&lt;&gt;"Match of the Day",K2517&lt;&gt;"Match of the Day 2",K2517&lt;&gt;"Match of the Day Repeat"),"",1+MAX($AJ$10:AJ2516))</f>
        <v/>
      </c>
    </row>
    <row r="2518" spans="34:36" x14ac:dyDescent="0.35">
      <c r="AH2518" s="16" t="str">
        <f>IF(AND(B2518="Premier League",E2518="Live"),_xlfn.XLOOKUP(_xlfn.TEXTJOIN(" vs ",,C2518:D2518),Calendar!G:G,Calendar!B:B),IF(AND(B2518="Premier League",E2518="Highlights"),_xlfn.XLOOKUP(H2518,Calendar!O:O,Calendar!N:N,,-1),""))</f>
        <v/>
      </c>
      <c r="AI2518" s="61" t="str">
        <f>IF(AND(AH2518&lt;&gt;"",E2518="Live"),_xlfn.XLOOKUP(_xlfn.TEXTJOIN(" vs ",,C2518:D2518),Calendar!G:G,Calendar!K:K),"")</f>
        <v/>
      </c>
      <c r="AJ2518" s="61" t="str">
        <f>IF(AND(K2518&lt;&gt;"Match of the Day",K2518&lt;&gt;"Match of the Day 2",K2518&lt;&gt;"Match of the Day Repeat"),"",1+MAX($AJ$10:AJ2517))</f>
        <v/>
      </c>
    </row>
    <row r="2519" spans="34:36" x14ac:dyDescent="0.35">
      <c r="AH2519" s="16" t="str">
        <f>IF(AND(B2519="Premier League",E2519="Live"),_xlfn.XLOOKUP(_xlfn.TEXTJOIN(" vs ",,C2519:D2519),Calendar!G:G,Calendar!B:B),IF(AND(B2519="Premier League",E2519="Highlights"),_xlfn.XLOOKUP(H2519,Calendar!O:O,Calendar!N:N,,-1),""))</f>
        <v/>
      </c>
      <c r="AI2519" s="61" t="str">
        <f>IF(AND(AH2519&lt;&gt;"",E2519="Live"),_xlfn.XLOOKUP(_xlfn.TEXTJOIN(" vs ",,C2519:D2519),Calendar!G:G,Calendar!K:K),"")</f>
        <v/>
      </c>
      <c r="AJ2519" s="61" t="str">
        <f>IF(AND(K2519&lt;&gt;"Match of the Day",K2519&lt;&gt;"Match of the Day 2",K2519&lt;&gt;"Match of the Day Repeat"),"",1+MAX($AJ$10:AJ2518))</f>
        <v/>
      </c>
    </row>
    <row r="2520" spans="34:36" x14ac:dyDescent="0.35">
      <c r="AH2520" s="16" t="str">
        <f>IF(AND(B2520="Premier League",E2520="Live"),_xlfn.XLOOKUP(_xlfn.TEXTJOIN(" vs ",,C2520:D2520),Calendar!G:G,Calendar!B:B),IF(AND(B2520="Premier League",E2520="Highlights"),_xlfn.XLOOKUP(H2520,Calendar!O:O,Calendar!N:N,,-1),""))</f>
        <v/>
      </c>
      <c r="AI2520" s="61" t="str">
        <f>IF(AND(AH2520&lt;&gt;"",E2520="Live"),_xlfn.XLOOKUP(_xlfn.TEXTJOIN(" vs ",,C2520:D2520),Calendar!G:G,Calendar!K:K),"")</f>
        <v/>
      </c>
      <c r="AJ2520" s="61" t="str">
        <f>IF(AND(K2520&lt;&gt;"Match of the Day",K2520&lt;&gt;"Match of the Day 2",K2520&lt;&gt;"Match of the Day Repeat"),"",1+MAX($AJ$10:AJ2519))</f>
        <v/>
      </c>
    </row>
    <row r="2521" spans="34:36" x14ac:dyDescent="0.35">
      <c r="AH2521" s="16" t="str">
        <f>IF(AND(B2521="Premier League",E2521="Live"),_xlfn.XLOOKUP(_xlfn.TEXTJOIN(" vs ",,C2521:D2521),Calendar!G:G,Calendar!B:B),IF(AND(B2521="Premier League",E2521="Highlights"),_xlfn.XLOOKUP(H2521,Calendar!O:O,Calendar!N:N,,-1),""))</f>
        <v/>
      </c>
      <c r="AI2521" s="61" t="str">
        <f>IF(AND(AH2521&lt;&gt;"",E2521="Live"),_xlfn.XLOOKUP(_xlfn.TEXTJOIN(" vs ",,C2521:D2521),Calendar!G:G,Calendar!K:K),"")</f>
        <v/>
      </c>
      <c r="AJ2521" s="61" t="str">
        <f>IF(AND(K2521&lt;&gt;"Match of the Day",K2521&lt;&gt;"Match of the Day 2",K2521&lt;&gt;"Match of the Day Repeat"),"",1+MAX($AJ$10:AJ2520))</f>
        <v/>
      </c>
    </row>
    <row r="2522" spans="34:36" x14ac:dyDescent="0.35">
      <c r="AH2522" s="16" t="str">
        <f>IF(AND(B2522="Premier League",E2522="Live"),_xlfn.XLOOKUP(_xlfn.TEXTJOIN(" vs ",,C2522:D2522),Calendar!G:G,Calendar!B:B),IF(AND(B2522="Premier League",E2522="Highlights"),_xlfn.XLOOKUP(H2522,Calendar!O:O,Calendar!N:N,,-1),""))</f>
        <v/>
      </c>
      <c r="AI2522" s="61" t="str">
        <f>IF(AND(AH2522&lt;&gt;"",E2522="Live"),_xlfn.XLOOKUP(_xlfn.TEXTJOIN(" vs ",,C2522:D2522),Calendar!G:G,Calendar!K:K),"")</f>
        <v/>
      </c>
      <c r="AJ2522" s="61" t="str">
        <f>IF(AND(K2522&lt;&gt;"Match of the Day",K2522&lt;&gt;"Match of the Day 2",K2522&lt;&gt;"Match of the Day Repeat"),"",1+MAX($AJ$10:AJ2521))</f>
        <v/>
      </c>
    </row>
    <row r="2523" spans="34:36" x14ac:dyDescent="0.35">
      <c r="AH2523" s="16" t="str">
        <f>IF(AND(B2523="Premier League",E2523="Live"),_xlfn.XLOOKUP(_xlfn.TEXTJOIN(" vs ",,C2523:D2523),Calendar!G:G,Calendar!B:B),IF(AND(B2523="Premier League",E2523="Highlights"),_xlfn.XLOOKUP(H2523,Calendar!O:O,Calendar!N:N,,-1),""))</f>
        <v/>
      </c>
      <c r="AI2523" s="61" t="str">
        <f>IF(AND(AH2523&lt;&gt;"",E2523="Live"),_xlfn.XLOOKUP(_xlfn.TEXTJOIN(" vs ",,C2523:D2523),Calendar!G:G,Calendar!K:K),"")</f>
        <v/>
      </c>
      <c r="AJ2523" s="61" t="str">
        <f>IF(AND(K2523&lt;&gt;"Match of the Day",K2523&lt;&gt;"Match of the Day 2",K2523&lt;&gt;"Match of the Day Repeat"),"",1+MAX($AJ$10:AJ2522))</f>
        <v/>
      </c>
    </row>
    <row r="2524" spans="34:36" x14ac:dyDescent="0.35">
      <c r="AH2524" s="16" t="str">
        <f>IF(AND(B2524="Premier League",E2524="Live"),_xlfn.XLOOKUP(_xlfn.TEXTJOIN(" vs ",,C2524:D2524),Calendar!G:G,Calendar!B:B),IF(AND(B2524="Premier League",E2524="Highlights"),_xlfn.XLOOKUP(H2524,Calendar!O:O,Calendar!N:N,,-1),""))</f>
        <v/>
      </c>
      <c r="AI2524" s="61" t="str">
        <f>IF(AND(AH2524&lt;&gt;"",E2524="Live"),_xlfn.XLOOKUP(_xlfn.TEXTJOIN(" vs ",,C2524:D2524),Calendar!G:G,Calendar!K:K),"")</f>
        <v/>
      </c>
      <c r="AJ2524" s="61" t="str">
        <f>IF(AND(K2524&lt;&gt;"Match of the Day",K2524&lt;&gt;"Match of the Day 2",K2524&lt;&gt;"Match of the Day Repeat"),"",1+MAX($AJ$10:AJ2523))</f>
        <v/>
      </c>
    </row>
    <row r="2525" spans="34:36" x14ac:dyDescent="0.35">
      <c r="AH2525" s="16" t="str">
        <f>IF(AND(B2525="Premier League",E2525="Live"),_xlfn.XLOOKUP(_xlfn.TEXTJOIN(" vs ",,C2525:D2525),Calendar!G:G,Calendar!B:B),IF(AND(B2525="Premier League",E2525="Highlights"),_xlfn.XLOOKUP(H2525,Calendar!O:O,Calendar!N:N,,-1),""))</f>
        <v/>
      </c>
      <c r="AI2525" s="61" t="str">
        <f>IF(AND(AH2525&lt;&gt;"",E2525="Live"),_xlfn.XLOOKUP(_xlfn.TEXTJOIN(" vs ",,C2525:D2525),Calendar!G:G,Calendar!K:K),"")</f>
        <v/>
      </c>
      <c r="AJ2525" s="61" t="str">
        <f>IF(AND(K2525&lt;&gt;"Match of the Day",K2525&lt;&gt;"Match of the Day 2",K2525&lt;&gt;"Match of the Day Repeat"),"",1+MAX($AJ$10:AJ2524))</f>
        <v/>
      </c>
    </row>
    <row r="2526" spans="34:36" x14ac:dyDescent="0.35">
      <c r="AH2526" s="16" t="str">
        <f>IF(AND(B2526="Premier League",E2526="Live"),_xlfn.XLOOKUP(_xlfn.TEXTJOIN(" vs ",,C2526:D2526),Calendar!G:G,Calendar!B:B),IF(AND(B2526="Premier League",E2526="Highlights"),_xlfn.XLOOKUP(H2526,Calendar!O:O,Calendar!N:N,,-1),""))</f>
        <v/>
      </c>
      <c r="AI2526" s="61" t="str">
        <f>IF(AND(AH2526&lt;&gt;"",E2526="Live"),_xlfn.XLOOKUP(_xlfn.TEXTJOIN(" vs ",,C2526:D2526),Calendar!G:G,Calendar!K:K),"")</f>
        <v/>
      </c>
      <c r="AJ2526" s="61" t="str">
        <f>IF(AND(K2526&lt;&gt;"Match of the Day",K2526&lt;&gt;"Match of the Day 2",K2526&lt;&gt;"Match of the Day Repeat"),"",1+MAX($AJ$10:AJ2525))</f>
        <v/>
      </c>
    </row>
    <row r="2527" spans="34:36" x14ac:dyDescent="0.35">
      <c r="AH2527" s="16" t="str">
        <f>IF(AND(B2527="Premier League",E2527="Live"),_xlfn.XLOOKUP(_xlfn.TEXTJOIN(" vs ",,C2527:D2527),Calendar!G:G,Calendar!B:B),IF(AND(B2527="Premier League",E2527="Highlights"),_xlfn.XLOOKUP(H2527,Calendar!O:O,Calendar!N:N,,-1),""))</f>
        <v/>
      </c>
      <c r="AI2527" s="61" t="str">
        <f>IF(AND(AH2527&lt;&gt;"",E2527="Live"),_xlfn.XLOOKUP(_xlfn.TEXTJOIN(" vs ",,C2527:D2527),Calendar!G:G,Calendar!K:K),"")</f>
        <v/>
      </c>
      <c r="AJ2527" s="61" t="str">
        <f>IF(AND(K2527&lt;&gt;"Match of the Day",K2527&lt;&gt;"Match of the Day 2",K2527&lt;&gt;"Match of the Day Repeat"),"",1+MAX($AJ$10:AJ2526))</f>
        <v/>
      </c>
    </row>
    <row r="2528" spans="34:36" x14ac:dyDescent="0.35">
      <c r="AH2528" s="16" t="str">
        <f>IF(AND(B2528="Premier League",E2528="Live"),_xlfn.XLOOKUP(_xlfn.TEXTJOIN(" vs ",,C2528:D2528),Calendar!G:G,Calendar!B:B),IF(AND(B2528="Premier League",E2528="Highlights"),_xlfn.XLOOKUP(H2528,Calendar!O:O,Calendar!N:N,,-1),""))</f>
        <v/>
      </c>
      <c r="AI2528" s="61" t="str">
        <f>IF(AND(AH2528&lt;&gt;"",E2528="Live"),_xlfn.XLOOKUP(_xlfn.TEXTJOIN(" vs ",,C2528:D2528),Calendar!G:G,Calendar!K:K),"")</f>
        <v/>
      </c>
      <c r="AJ2528" s="61" t="str">
        <f>IF(AND(K2528&lt;&gt;"Match of the Day",K2528&lt;&gt;"Match of the Day 2",K2528&lt;&gt;"Match of the Day Repeat"),"",1+MAX($AJ$10:AJ2527))</f>
        <v/>
      </c>
    </row>
    <row r="2529" spans="34:36" x14ac:dyDescent="0.35">
      <c r="AH2529" s="16" t="str">
        <f>IF(AND(B2529="Premier League",E2529="Live"),_xlfn.XLOOKUP(_xlfn.TEXTJOIN(" vs ",,C2529:D2529),Calendar!G:G,Calendar!B:B),IF(AND(B2529="Premier League",E2529="Highlights"),_xlfn.XLOOKUP(H2529,Calendar!O:O,Calendar!N:N,,-1),""))</f>
        <v/>
      </c>
      <c r="AI2529" s="61" t="str">
        <f>IF(AND(AH2529&lt;&gt;"",E2529="Live"),_xlfn.XLOOKUP(_xlfn.TEXTJOIN(" vs ",,C2529:D2529),Calendar!G:G,Calendar!K:K),"")</f>
        <v/>
      </c>
      <c r="AJ2529" s="61" t="str">
        <f>IF(AND(K2529&lt;&gt;"Match of the Day",K2529&lt;&gt;"Match of the Day 2",K2529&lt;&gt;"Match of the Day Repeat"),"",1+MAX($AJ$10:AJ2528))</f>
        <v/>
      </c>
    </row>
    <row r="2530" spans="34:36" x14ac:dyDescent="0.35">
      <c r="AH2530" s="16" t="str">
        <f>IF(AND(B2530="Premier League",E2530="Live"),_xlfn.XLOOKUP(_xlfn.TEXTJOIN(" vs ",,C2530:D2530),Calendar!G:G,Calendar!B:B),IF(AND(B2530="Premier League",E2530="Highlights"),_xlfn.XLOOKUP(H2530,Calendar!O:O,Calendar!N:N,,-1),""))</f>
        <v/>
      </c>
      <c r="AI2530" s="61" t="str">
        <f>IF(AND(AH2530&lt;&gt;"",E2530="Live"),_xlfn.XLOOKUP(_xlfn.TEXTJOIN(" vs ",,C2530:D2530),Calendar!G:G,Calendar!K:K),"")</f>
        <v/>
      </c>
      <c r="AJ2530" s="61" t="str">
        <f>IF(AND(K2530&lt;&gt;"Match of the Day",K2530&lt;&gt;"Match of the Day 2",K2530&lt;&gt;"Match of the Day Repeat"),"",1+MAX($AJ$10:AJ2529))</f>
        <v/>
      </c>
    </row>
    <row r="2531" spans="34:36" x14ac:dyDescent="0.35">
      <c r="AH2531" s="16" t="str">
        <f>IF(AND(B2531="Premier League",E2531="Live"),_xlfn.XLOOKUP(_xlfn.TEXTJOIN(" vs ",,C2531:D2531),Calendar!G:G,Calendar!B:B),IF(AND(B2531="Premier League",E2531="Highlights"),_xlfn.XLOOKUP(H2531,Calendar!O:O,Calendar!N:N,,-1),""))</f>
        <v/>
      </c>
      <c r="AI2531" s="61" t="str">
        <f>IF(AND(AH2531&lt;&gt;"",E2531="Live"),_xlfn.XLOOKUP(_xlfn.TEXTJOIN(" vs ",,C2531:D2531),Calendar!G:G,Calendar!K:K),"")</f>
        <v/>
      </c>
      <c r="AJ2531" s="61" t="str">
        <f>IF(AND(K2531&lt;&gt;"Match of the Day",K2531&lt;&gt;"Match of the Day 2",K2531&lt;&gt;"Match of the Day Repeat"),"",1+MAX($AJ$10:AJ2530))</f>
        <v/>
      </c>
    </row>
    <row r="2532" spans="34:36" x14ac:dyDescent="0.35">
      <c r="AH2532" s="16" t="str">
        <f>IF(AND(B2532="Premier League",E2532="Live"),_xlfn.XLOOKUP(_xlfn.TEXTJOIN(" vs ",,C2532:D2532),Calendar!G:G,Calendar!B:B),IF(AND(B2532="Premier League",E2532="Highlights"),_xlfn.XLOOKUP(H2532,Calendar!O:O,Calendar!N:N,,-1),""))</f>
        <v/>
      </c>
      <c r="AI2532" s="61" t="str">
        <f>IF(AND(AH2532&lt;&gt;"",E2532="Live"),_xlfn.XLOOKUP(_xlfn.TEXTJOIN(" vs ",,C2532:D2532),Calendar!G:G,Calendar!K:K),"")</f>
        <v/>
      </c>
      <c r="AJ2532" s="61" t="str">
        <f>IF(AND(K2532&lt;&gt;"Match of the Day",K2532&lt;&gt;"Match of the Day 2",K2532&lt;&gt;"Match of the Day Repeat"),"",1+MAX($AJ$10:AJ2531))</f>
        <v/>
      </c>
    </row>
    <row r="2533" spans="34:36" x14ac:dyDescent="0.35">
      <c r="AH2533" s="16" t="str">
        <f>IF(AND(B2533="Premier League",E2533="Live"),_xlfn.XLOOKUP(_xlfn.TEXTJOIN(" vs ",,C2533:D2533),Calendar!G:G,Calendar!B:B),IF(AND(B2533="Premier League",E2533="Highlights"),_xlfn.XLOOKUP(H2533,Calendar!O:O,Calendar!N:N,,-1),""))</f>
        <v/>
      </c>
      <c r="AI2533" s="61" t="str">
        <f>IF(AND(AH2533&lt;&gt;"",E2533="Live"),_xlfn.XLOOKUP(_xlfn.TEXTJOIN(" vs ",,C2533:D2533),Calendar!G:G,Calendar!K:K),"")</f>
        <v/>
      </c>
      <c r="AJ2533" s="61" t="str">
        <f>IF(AND(K2533&lt;&gt;"Match of the Day",K2533&lt;&gt;"Match of the Day 2",K2533&lt;&gt;"Match of the Day Repeat"),"",1+MAX($AJ$10:AJ2532))</f>
        <v/>
      </c>
    </row>
    <row r="2534" spans="34:36" x14ac:dyDescent="0.35">
      <c r="AH2534" s="16" t="str">
        <f>IF(AND(B2534="Premier League",E2534="Live"),_xlfn.XLOOKUP(_xlfn.TEXTJOIN(" vs ",,C2534:D2534),Calendar!G:G,Calendar!B:B),IF(AND(B2534="Premier League",E2534="Highlights"),_xlfn.XLOOKUP(H2534,Calendar!O:O,Calendar!N:N,,-1),""))</f>
        <v/>
      </c>
      <c r="AI2534" s="61" t="str">
        <f>IF(AND(AH2534&lt;&gt;"",E2534="Live"),_xlfn.XLOOKUP(_xlfn.TEXTJOIN(" vs ",,C2534:D2534),Calendar!G:G,Calendar!K:K),"")</f>
        <v/>
      </c>
      <c r="AJ2534" s="61" t="str">
        <f>IF(AND(K2534&lt;&gt;"Match of the Day",K2534&lt;&gt;"Match of the Day 2",K2534&lt;&gt;"Match of the Day Repeat"),"",1+MAX($AJ$10:AJ2533))</f>
        <v/>
      </c>
    </row>
    <row r="2535" spans="34:36" x14ac:dyDescent="0.35">
      <c r="AH2535" s="16" t="str">
        <f>IF(AND(B2535="Premier League",E2535="Live"),_xlfn.XLOOKUP(_xlfn.TEXTJOIN(" vs ",,C2535:D2535),Calendar!G:G,Calendar!B:B),IF(AND(B2535="Premier League",E2535="Highlights"),_xlfn.XLOOKUP(H2535,Calendar!O:O,Calendar!N:N,,-1),""))</f>
        <v/>
      </c>
      <c r="AI2535" s="61" t="str">
        <f>IF(AND(AH2535&lt;&gt;"",E2535="Live"),_xlfn.XLOOKUP(_xlfn.TEXTJOIN(" vs ",,C2535:D2535),Calendar!G:G,Calendar!K:K),"")</f>
        <v/>
      </c>
      <c r="AJ2535" s="61" t="str">
        <f>IF(AND(K2535&lt;&gt;"Match of the Day",K2535&lt;&gt;"Match of the Day 2",K2535&lt;&gt;"Match of the Day Repeat"),"",1+MAX($AJ$10:AJ2534))</f>
        <v/>
      </c>
    </row>
    <row r="2536" spans="34:36" x14ac:dyDescent="0.35">
      <c r="AH2536" s="16" t="str">
        <f>IF(AND(B2536="Premier League",E2536="Live"),_xlfn.XLOOKUP(_xlfn.TEXTJOIN(" vs ",,C2536:D2536),Calendar!G:G,Calendar!B:B),IF(AND(B2536="Premier League",E2536="Highlights"),_xlfn.XLOOKUP(H2536,Calendar!O:O,Calendar!N:N,,-1),""))</f>
        <v/>
      </c>
      <c r="AI2536" s="61" t="str">
        <f>IF(AND(AH2536&lt;&gt;"",E2536="Live"),_xlfn.XLOOKUP(_xlfn.TEXTJOIN(" vs ",,C2536:D2536),Calendar!G:G,Calendar!K:K),"")</f>
        <v/>
      </c>
      <c r="AJ2536" s="61" t="str">
        <f>IF(AND(K2536&lt;&gt;"Match of the Day",K2536&lt;&gt;"Match of the Day 2",K2536&lt;&gt;"Match of the Day Repeat"),"",1+MAX($AJ$10:AJ2535))</f>
        <v/>
      </c>
    </row>
    <row r="2537" spans="34:36" x14ac:dyDescent="0.35">
      <c r="AH2537" s="16" t="str">
        <f>IF(AND(B2537="Premier League",E2537="Live"),_xlfn.XLOOKUP(_xlfn.TEXTJOIN(" vs ",,C2537:D2537),Calendar!G:G,Calendar!B:B),IF(AND(B2537="Premier League",E2537="Highlights"),_xlfn.XLOOKUP(H2537,Calendar!O:O,Calendar!N:N,,-1),""))</f>
        <v/>
      </c>
      <c r="AI2537" s="61" t="str">
        <f>IF(AND(AH2537&lt;&gt;"",E2537="Live"),_xlfn.XLOOKUP(_xlfn.TEXTJOIN(" vs ",,C2537:D2537),Calendar!G:G,Calendar!K:K),"")</f>
        <v/>
      </c>
      <c r="AJ2537" s="61" t="str">
        <f>IF(AND(K2537&lt;&gt;"Match of the Day",K2537&lt;&gt;"Match of the Day 2",K2537&lt;&gt;"Match of the Day Repeat"),"",1+MAX($AJ$10:AJ2536))</f>
        <v/>
      </c>
    </row>
    <row r="2538" spans="34:36" x14ac:dyDescent="0.35">
      <c r="AH2538" s="16" t="str">
        <f>IF(AND(B2538="Premier League",E2538="Live"),_xlfn.XLOOKUP(_xlfn.TEXTJOIN(" vs ",,C2538:D2538),Calendar!G:G,Calendar!B:B),IF(AND(B2538="Premier League",E2538="Highlights"),_xlfn.XLOOKUP(H2538,Calendar!O:O,Calendar!N:N,,-1),""))</f>
        <v/>
      </c>
      <c r="AI2538" s="61" t="str">
        <f>IF(AND(AH2538&lt;&gt;"",E2538="Live"),_xlfn.XLOOKUP(_xlfn.TEXTJOIN(" vs ",,C2538:D2538),Calendar!G:G,Calendar!K:K),"")</f>
        <v/>
      </c>
      <c r="AJ2538" s="61" t="str">
        <f>IF(AND(K2538&lt;&gt;"Match of the Day",K2538&lt;&gt;"Match of the Day 2",K2538&lt;&gt;"Match of the Day Repeat"),"",1+MAX($AJ$10:AJ2537))</f>
        <v/>
      </c>
    </row>
    <row r="2539" spans="34:36" x14ac:dyDescent="0.35">
      <c r="AH2539" s="16" t="str">
        <f>IF(AND(B2539="Premier League",E2539="Live"),_xlfn.XLOOKUP(_xlfn.TEXTJOIN(" vs ",,C2539:D2539),Calendar!G:G,Calendar!B:B),IF(AND(B2539="Premier League",E2539="Highlights"),_xlfn.XLOOKUP(H2539,Calendar!O:O,Calendar!N:N,,-1),""))</f>
        <v/>
      </c>
      <c r="AI2539" s="61" t="str">
        <f>IF(AND(AH2539&lt;&gt;"",E2539="Live"),_xlfn.XLOOKUP(_xlfn.TEXTJOIN(" vs ",,C2539:D2539),Calendar!G:G,Calendar!K:K),"")</f>
        <v/>
      </c>
      <c r="AJ2539" s="61" t="str">
        <f>IF(AND(K2539&lt;&gt;"Match of the Day",K2539&lt;&gt;"Match of the Day 2",K2539&lt;&gt;"Match of the Day Repeat"),"",1+MAX($AJ$10:AJ2538))</f>
        <v/>
      </c>
    </row>
    <row r="2540" spans="34:36" x14ac:dyDescent="0.35">
      <c r="AH2540" s="16" t="str">
        <f>IF(AND(B2540="Premier League",E2540="Live"),_xlfn.XLOOKUP(_xlfn.TEXTJOIN(" vs ",,C2540:D2540),Calendar!G:G,Calendar!B:B),IF(AND(B2540="Premier League",E2540="Highlights"),_xlfn.XLOOKUP(H2540,Calendar!O:O,Calendar!N:N,,-1),""))</f>
        <v/>
      </c>
      <c r="AI2540" s="61" t="str">
        <f>IF(AND(AH2540&lt;&gt;"",E2540="Live"),_xlfn.XLOOKUP(_xlfn.TEXTJOIN(" vs ",,C2540:D2540),Calendar!G:G,Calendar!K:K),"")</f>
        <v/>
      </c>
      <c r="AJ2540" s="61" t="str">
        <f>IF(AND(K2540&lt;&gt;"Match of the Day",K2540&lt;&gt;"Match of the Day 2",K2540&lt;&gt;"Match of the Day Repeat"),"",1+MAX($AJ$10:AJ2539))</f>
        <v/>
      </c>
    </row>
    <row r="2541" spans="34:36" x14ac:dyDescent="0.35">
      <c r="AH2541" s="16" t="str">
        <f>IF(AND(B2541="Premier League",E2541="Live"),_xlfn.XLOOKUP(_xlfn.TEXTJOIN(" vs ",,C2541:D2541),Calendar!G:G,Calendar!B:B),IF(AND(B2541="Premier League",E2541="Highlights"),_xlfn.XLOOKUP(H2541,Calendar!O:O,Calendar!N:N,,-1),""))</f>
        <v/>
      </c>
      <c r="AI2541" s="61" t="str">
        <f>IF(AND(AH2541&lt;&gt;"",E2541="Live"),_xlfn.XLOOKUP(_xlfn.TEXTJOIN(" vs ",,C2541:D2541),Calendar!G:G,Calendar!K:K),"")</f>
        <v/>
      </c>
      <c r="AJ2541" s="61" t="str">
        <f>IF(AND(K2541&lt;&gt;"Match of the Day",K2541&lt;&gt;"Match of the Day 2",K2541&lt;&gt;"Match of the Day Repeat"),"",1+MAX($AJ$10:AJ2540))</f>
        <v/>
      </c>
    </row>
    <row r="2542" spans="34:36" x14ac:dyDescent="0.35">
      <c r="AH2542" s="16" t="str">
        <f>IF(AND(B2542="Premier League",E2542="Live"),_xlfn.XLOOKUP(_xlfn.TEXTJOIN(" vs ",,C2542:D2542),Calendar!G:G,Calendar!B:B),IF(AND(B2542="Premier League",E2542="Highlights"),_xlfn.XLOOKUP(H2542,Calendar!O:O,Calendar!N:N,,-1),""))</f>
        <v/>
      </c>
      <c r="AI2542" s="61" t="str">
        <f>IF(AND(AH2542&lt;&gt;"",E2542="Live"),_xlfn.XLOOKUP(_xlfn.TEXTJOIN(" vs ",,C2542:D2542),Calendar!G:G,Calendar!K:K),"")</f>
        <v/>
      </c>
      <c r="AJ2542" s="61" t="str">
        <f>IF(AND(K2542&lt;&gt;"Match of the Day",K2542&lt;&gt;"Match of the Day 2",K2542&lt;&gt;"Match of the Day Repeat"),"",1+MAX($AJ$10:AJ2541))</f>
        <v/>
      </c>
    </row>
    <row r="2543" spans="34:36" x14ac:dyDescent="0.35">
      <c r="AH2543" s="16" t="str">
        <f>IF(AND(B2543="Premier League",E2543="Live"),_xlfn.XLOOKUP(_xlfn.TEXTJOIN(" vs ",,C2543:D2543),Calendar!G:G,Calendar!B:B),IF(AND(B2543="Premier League",E2543="Highlights"),_xlfn.XLOOKUP(H2543,Calendar!O:O,Calendar!N:N,,-1),""))</f>
        <v/>
      </c>
      <c r="AI2543" s="61" t="str">
        <f>IF(AND(AH2543&lt;&gt;"",E2543="Live"),_xlfn.XLOOKUP(_xlfn.TEXTJOIN(" vs ",,C2543:D2543),Calendar!G:G,Calendar!K:K),"")</f>
        <v/>
      </c>
      <c r="AJ2543" s="61" t="str">
        <f>IF(AND(K2543&lt;&gt;"Match of the Day",K2543&lt;&gt;"Match of the Day 2",K2543&lt;&gt;"Match of the Day Repeat"),"",1+MAX($AJ$10:AJ2542))</f>
        <v/>
      </c>
    </row>
    <row r="2544" spans="34:36" x14ac:dyDescent="0.35">
      <c r="AH2544" s="16" t="str">
        <f>IF(AND(B2544="Premier League",E2544="Live"),_xlfn.XLOOKUP(_xlfn.TEXTJOIN(" vs ",,C2544:D2544),Calendar!G:G,Calendar!B:B),IF(AND(B2544="Premier League",E2544="Highlights"),_xlfn.XLOOKUP(H2544,Calendar!O:O,Calendar!N:N,,-1),""))</f>
        <v/>
      </c>
      <c r="AI2544" s="61" t="str">
        <f>IF(AND(AH2544&lt;&gt;"",E2544="Live"),_xlfn.XLOOKUP(_xlfn.TEXTJOIN(" vs ",,C2544:D2544),Calendar!G:G,Calendar!K:K),"")</f>
        <v/>
      </c>
      <c r="AJ2544" s="61" t="str">
        <f>IF(AND(K2544&lt;&gt;"Match of the Day",K2544&lt;&gt;"Match of the Day 2",K2544&lt;&gt;"Match of the Day Repeat"),"",1+MAX($AJ$10:AJ2543))</f>
        <v/>
      </c>
    </row>
    <row r="2545" spans="34:36" x14ac:dyDescent="0.35">
      <c r="AH2545" s="16" t="str">
        <f>IF(AND(B2545="Premier League",E2545="Live"),_xlfn.XLOOKUP(_xlfn.TEXTJOIN(" vs ",,C2545:D2545),Calendar!G:G,Calendar!B:B),IF(AND(B2545="Premier League",E2545="Highlights"),_xlfn.XLOOKUP(H2545,Calendar!O:O,Calendar!N:N,,-1),""))</f>
        <v/>
      </c>
      <c r="AI2545" s="61" t="str">
        <f>IF(AND(AH2545&lt;&gt;"",E2545="Live"),_xlfn.XLOOKUP(_xlfn.TEXTJOIN(" vs ",,C2545:D2545),Calendar!G:G,Calendar!K:K),"")</f>
        <v/>
      </c>
      <c r="AJ2545" s="61" t="str">
        <f>IF(AND(K2545&lt;&gt;"Match of the Day",K2545&lt;&gt;"Match of the Day 2",K2545&lt;&gt;"Match of the Day Repeat"),"",1+MAX($AJ$10:AJ2544))</f>
        <v/>
      </c>
    </row>
    <row r="2546" spans="34:36" x14ac:dyDescent="0.35">
      <c r="AH2546" s="16" t="str">
        <f>IF(AND(B2546="Premier League",E2546="Live"),_xlfn.XLOOKUP(_xlfn.TEXTJOIN(" vs ",,C2546:D2546),Calendar!G:G,Calendar!B:B),IF(AND(B2546="Premier League",E2546="Highlights"),_xlfn.XLOOKUP(H2546,Calendar!O:O,Calendar!N:N,,-1),""))</f>
        <v/>
      </c>
      <c r="AI2546" s="61" t="str">
        <f>IF(AND(AH2546&lt;&gt;"",E2546="Live"),_xlfn.XLOOKUP(_xlfn.TEXTJOIN(" vs ",,C2546:D2546),Calendar!G:G,Calendar!K:K),"")</f>
        <v/>
      </c>
      <c r="AJ2546" s="61" t="str">
        <f>IF(AND(K2546&lt;&gt;"Match of the Day",K2546&lt;&gt;"Match of the Day 2",K2546&lt;&gt;"Match of the Day Repeat"),"",1+MAX($AJ$10:AJ2545))</f>
        <v/>
      </c>
    </row>
    <row r="2547" spans="34:36" x14ac:dyDescent="0.35">
      <c r="AH2547" s="16" t="str">
        <f>IF(AND(B2547="Premier League",E2547="Live"),_xlfn.XLOOKUP(_xlfn.TEXTJOIN(" vs ",,C2547:D2547),Calendar!G:G,Calendar!B:B),IF(AND(B2547="Premier League",E2547="Highlights"),_xlfn.XLOOKUP(H2547,Calendar!O:O,Calendar!N:N,,-1),""))</f>
        <v/>
      </c>
      <c r="AI2547" s="61" t="str">
        <f>IF(AND(AH2547&lt;&gt;"",E2547="Live"),_xlfn.XLOOKUP(_xlfn.TEXTJOIN(" vs ",,C2547:D2547),Calendar!G:G,Calendar!K:K),"")</f>
        <v/>
      </c>
      <c r="AJ2547" s="61" t="str">
        <f>IF(AND(K2547&lt;&gt;"Match of the Day",K2547&lt;&gt;"Match of the Day 2",K2547&lt;&gt;"Match of the Day Repeat"),"",1+MAX($AJ$10:AJ2546))</f>
        <v/>
      </c>
    </row>
    <row r="2548" spans="34:36" x14ac:dyDescent="0.35">
      <c r="AH2548" s="16" t="str">
        <f>IF(AND(B2548="Premier League",E2548="Live"),_xlfn.XLOOKUP(_xlfn.TEXTJOIN(" vs ",,C2548:D2548),Calendar!G:G,Calendar!B:B),IF(AND(B2548="Premier League",E2548="Highlights"),_xlfn.XLOOKUP(H2548,Calendar!O:O,Calendar!N:N,,-1),""))</f>
        <v/>
      </c>
      <c r="AI2548" s="61" t="str">
        <f>IF(AND(AH2548&lt;&gt;"",E2548="Live"),_xlfn.XLOOKUP(_xlfn.TEXTJOIN(" vs ",,C2548:D2548),Calendar!G:G,Calendar!K:K),"")</f>
        <v/>
      </c>
      <c r="AJ2548" s="61" t="str">
        <f>IF(AND(K2548&lt;&gt;"Match of the Day",K2548&lt;&gt;"Match of the Day 2",K2548&lt;&gt;"Match of the Day Repeat"),"",1+MAX($AJ$10:AJ2547))</f>
        <v/>
      </c>
    </row>
    <row r="2549" spans="34:36" x14ac:dyDescent="0.35">
      <c r="AH2549" s="16" t="str">
        <f>IF(AND(B2549="Premier League",E2549="Live"),_xlfn.XLOOKUP(_xlfn.TEXTJOIN(" vs ",,C2549:D2549),Calendar!G:G,Calendar!B:B),IF(AND(B2549="Premier League",E2549="Highlights"),_xlfn.XLOOKUP(H2549,Calendar!O:O,Calendar!N:N,,-1),""))</f>
        <v/>
      </c>
      <c r="AI2549" s="61" t="str">
        <f>IF(AND(AH2549&lt;&gt;"",E2549="Live"),_xlfn.XLOOKUP(_xlfn.TEXTJOIN(" vs ",,C2549:D2549),Calendar!G:G,Calendar!K:K),"")</f>
        <v/>
      </c>
      <c r="AJ2549" s="61" t="str">
        <f>IF(AND(K2549&lt;&gt;"Match of the Day",K2549&lt;&gt;"Match of the Day 2",K2549&lt;&gt;"Match of the Day Repeat"),"",1+MAX($AJ$10:AJ2548))</f>
        <v/>
      </c>
    </row>
    <row r="2550" spans="34:36" x14ac:dyDescent="0.35">
      <c r="AH2550" s="16" t="str">
        <f>IF(AND(B2550="Premier League",E2550="Live"),_xlfn.XLOOKUP(_xlfn.TEXTJOIN(" vs ",,C2550:D2550),Calendar!G:G,Calendar!B:B),IF(AND(B2550="Premier League",E2550="Highlights"),_xlfn.XLOOKUP(H2550,Calendar!O:O,Calendar!N:N,,-1),""))</f>
        <v/>
      </c>
      <c r="AI2550" s="61" t="str">
        <f>IF(AND(AH2550&lt;&gt;"",E2550="Live"),_xlfn.XLOOKUP(_xlfn.TEXTJOIN(" vs ",,C2550:D2550),Calendar!G:G,Calendar!K:K),"")</f>
        <v/>
      </c>
      <c r="AJ2550" s="61" t="str">
        <f>IF(AND(K2550&lt;&gt;"Match of the Day",K2550&lt;&gt;"Match of the Day 2",K2550&lt;&gt;"Match of the Day Repeat"),"",1+MAX($AJ$10:AJ2549))</f>
        <v/>
      </c>
    </row>
    <row r="2551" spans="34:36" x14ac:dyDescent="0.35">
      <c r="AH2551" s="16" t="str">
        <f>IF(AND(B2551="Premier League",E2551="Live"),_xlfn.XLOOKUP(_xlfn.TEXTJOIN(" vs ",,C2551:D2551),Calendar!G:G,Calendar!B:B),IF(AND(B2551="Premier League",E2551="Highlights"),_xlfn.XLOOKUP(H2551,Calendar!O:O,Calendar!N:N,,-1),""))</f>
        <v/>
      </c>
      <c r="AI2551" s="61" t="str">
        <f>IF(AND(AH2551&lt;&gt;"",E2551="Live"),_xlfn.XLOOKUP(_xlfn.TEXTJOIN(" vs ",,C2551:D2551),Calendar!G:G,Calendar!K:K),"")</f>
        <v/>
      </c>
      <c r="AJ2551" s="61" t="str">
        <f>IF(AND(K2551&lt;&gt;"Match of the Day",K2551&lt;&gt;"Match of the Day 2",K2551&lt;&gt;"Match of the Day Repeat"),"",1+MAX($AJ$10:AJ2550))</f>
        <v/>
      </c>
    </row>
    <row r="2552" spans="34:36" x14ac:dyDescent="0.35">
      <c r="AH2552" s="16" t="str">
        <f>IF(AND(B2552="Premier League",E2552="Live"),_xlfn.XLOOKUP(_xlfn.TEXTJOIN(" vs ",,C2552:D2552),Calendar!G:G,Calendar!B:B),IF(AND(B2552="Premier League",E2552="Highlights"),_xlfn.XLOOKUP(H2552,Calendar!O:O,Calendar!N:N,,-1),""))</f>
        <v/>
      </c>
      <c r="AI2552" s="61" t="str">
        <f>IF(AND(AH2552&lt;&gt;"",E2552="Live"),_xlfn.XLOOKUP(_xlfn.TEXTJOIN(" vs ",,C2552:D2552),Calendar!G:G,Calendar!K:K),"")</f>
        <v/>
      </c>
      <c r="AJ2552" s="61" t="str">
        <f>IF(AND(K2552&lt;&gt;"Match of the Day",K2552&lt;&gt;"Match of the Day 2",K2552&lt;&gt;"Match of the Day Repeat"),"",1+MAX($AJ$10:AJ2551))</f>
        <v/>
      </c>
    </row>
    <row r="2553" spans="34:36" x14ac:dyDescent="0.35">
      <c r="AH2553" s="16" t="str">
        <f>IF(AND(B2553="Premier League",E2553="Live"),_xlfn.XLOOKUP(_xlfn.TEXTJOIN(" vs ",,C2553:D2553),Calendar!G:G,Calendar!B:B),IF(AND(B2553="Premier League",E2553="Highlights"),_xlfn.XLOOKUP(H2553,Calendar!O:O,Calendar!N:N,,-1),""))</f>
        <v/>
      </c>
      <c r="AI2553" s="61" t="str">
        <f>IF(AND(AH2553&lt;&gt;"",E2553="Live"),_xlfn.XLOOKUP(_xlfn.TEXTJOIN(" vs ",,C2553:D2553),Calendar!G:G,Calendar!K:K),"")</f>
        <v/>
      </c>
      <c r="AJ2553" s="61" t="str">
        <f>IF(AND(K2553&lt;&gt;"Match of the Day",K2553&lt;&gt;"Match of the Day 2",K2553&lt;&gt;"Match of the Day Repeat"),"",1+MAX($AJ$10:AJ2552))</f>
        <v/>
      </c>
    </row>
    <row r="2554" spans="34:36" x14ac:dyDescent="0.35">
      <c r="AH2554" s="16" t="str">
        <f>IF(AND(B2554="Premier League",E2554="Live"),_xlfn.XLOOKUP(_xlfn.TEXTJOIN(" vs ",,C2554:D2554),Calendar!G:G,Calendar!B:B),IF(AND(B2554="Premier League",E2554="Highlights"),_xlfn.XLOOKUP(H2554,Calendar!O:O,Calendar!N:N,,-1),""))</f>
        <v/>
      </c>
      <c r="AI2554" s="61" t="str">
        <f>IF(AND(AH2554&lt;&gt;"",E2554="Live"),_xlfn.XLOOKUP(_xlfn.TEXTJOIN(" vs ",,C2554:D2554),Calendar!G:G,Calendar!K:K),"")</f>
        <v/>
      </c>
      <c r="AJ2554" s="61" t="str">
        <f>IF(AND(K2554&lt;&gt;"Match of the Day",K2554&lt;&gt;"Match of the Day 2",K2554&lt;&gt;"Match of the Day Repeat"),"",1+MAX($AJ$10:AJ2553))</f>
        <v/>
      </c>
    </row>
    <row r="2555" spans="34:36" x14ac:dyDescent="0.35">
      <c r="AH2555" s="16" t="str">
        <f>IF(AND(B2555="Premier League",E2555="Live"),_xlfn.XLOOKUP(_xlfn.TEXTJOIN(" vs ",,C2555:D2555),Calendar!G:G,Calendar!B:B),IF(AND(B2555="Premier League",E2555="Highlights"),_xlfn.XLOOKUP(H2555,Calendar!O:O,Calendar!N:N,,-1),""))</f>
        <v/>
      </c>
      <c r="AI2555" s="61" t="str">
        <f>IF(AND(AH2555&lt;&gt;"",E2555="Live"),_xlfn.XLOOKUP(_xlfn.TEXTJOIN(" vs ",,C2555:D2555),Calendar!G:G,Calendar!K:K),"")</f>
        <v/>
      </c>
      <c r="AJ2555" s="61" t="str">
        <f>IF(AND(K2555&lt;&gt;"Match of the Day",K2555&lt;&gt;"Match of the Day 2",K2555&lt;&gt;"Match of the Day Repeat"),"",1+MAX($AJ$10:AJ2554))</f>
        <v/>
      </c>
    </row>
    <row r="2556" spans="34:36" x14ac:dyDescent="0.35">
      <c r="AH2556" s="16" t="str">
        <f>IF(AND(B2556="Premier League",E2556="Live"),_xlfn.XLOOKUP(_xlfn.TEXTJOIN(" vs ",,C2556:D2556),Calendar!G:G,Calendar!B:B),IF(AND(B2556="Premier League",E2556="Highlights"),_xlfn.XLOOKUP(H2556,Calendar!O:O,Calendar!N:N,,-1),""))</f>
        <v/>
      </c>
      <c r="AI2556" s="61" t="str">
        <f>IF(AND(AH2556&lt;&gt;"",E2556="Live"),_xlfn.XLOOKUP(_xlfn.TEXTJOIN(" vs ",,C2556:D2556),Calendar!G:G,Calendar!K:K),"")</f>
        <v/>
      </c>
      <c r="AJ2556" s="61" t="str">
        <f>IF(AND(K2556&lt;&gt;"Match of the Day",K2556&lt;&gt;"Match of the Day 2",K2556&lt;&gt;"Match of the Day Repeat"),"",1+MAX($AJ$10:AJ2555))</f>
        <v/>
      </c>
    </row>
    <row r="2557" spans="34:36" x14ac:dyDescent="0.35">
      <c r="AH2557" s="16" t="str">
        <f>IF(AND(B2557="Premier League",E2557="Live"),_xlfn.XLOOKUP(_xlfn.TEXTJOIN(" vs ",,C2557:D2557),Calendar!G:G,Calendar!B:B),IF(AND(B2557="Premier League",E2557="Highlights"),_xlfn.XLOOKUP(H2557,Calendar!O:O,Calendar!N:N,,-1),""))</f>
        <v/>
      </c>
      <c r="AI2557" s="61" t="str">
        <f>IF(AND(AH2557&lt;&gt;"",E2557="Live"),_xlfn.XLOOKUP(_xlfn.TEXTJOIN(" vs ",,C2557:D2557),Calendar!G:G,Calendar!K:K),"")</f>
        <v/>
      </c>
      <c r="AJ2557" s="61" t="str">
        <f>IF(AND(K2557&lt;&gt;"Match of the Day",K2557&lt;&gt;"Match of the Day 2",K2557&lt;&gt;"Match of the Day Repeat"),"",1+MAX($AJ$10:AJ2556))</f>
        <v/>
      </c>
    </row>
    <row r="2558" spans="34:36" x14ac:dyDescent="0.35">
      <c r="AH2558" s="16" t="str">
        <f>IF(AND(B2558="Premier League",E2558="Live"),_xlfn.XLOOKUP(_xlfn.TEXTJOIN(" vs ",,C2558:D2558),Calendar!G:G,Calendar!B:B),IF(AND(B2558="Premier League",E2558="Highlights"),_xlfn.XLOOKUP(H2558,Calendar!O:O,Calendar!N:N,,-1),""))</f>
        <v/>
      </c>
      <c r="AI2558" s="61" t="str">
        <f>IF(AND(AH2558&lt;&gt;"",E2558="Live"),_xlfn.XLOOKUP(_xlfn.TEXTJOIN(" vs ",,C2558:D2558),Calendar!G:G,Calendar!K:K),"")</f>
        <v/>
      </c>
      <c r="AJ2558" s="61" t="str">
        <f>IF(AND(K2558&lt;&gt;"Match of the Day",K2558&lt;&gt;"Match of the Day 2",K2558&lt;&gt;"Match of the Day Repeat"),"",1+MAX($AJ$10:AJ2557))</f>
        <v/>
      </c>
    </row>
    <row r="2559" spans="34:36" x14ac:dyDescent="0.35">
      <c r="AH2559" s="16" t="str">
        <f>IF(AND(B2559="Premier League",E2559="Live"),_xlfn.XLOOKUP(_xlfn.TEXTJOIN(" vs ",,C2559:D2559),Calendar!G:G,Calendar!B:B),IF(AND(B2559="Premier League",E2559="Highlights"),_xlfn.XLOOKUP(H2559,Calendar!O:O,Calendar!N:N,,-1),""))</f>
        <v/>
      </c>
      <c r="AI2559" s="61" t="str">
        <f>IF(AND(AH2559&lt;&gt;"",E2559="Live"),_xlfn.XLOOKUP(_xlfn.TEXTJOIN(" vs ",,C2559:D2559),Calendar!G:G,Calendar!K:K),"")</f>
        <v/>
      </c>
      <c r="AJ2559" s="61" t="str">
        <f>IF(AND(K2559&lt;&gt;"Match of the Day",K2559&lt;&gt;"Match of the Day 2",K2559&lt;&gt;"Match of the Day Repeat"),"",1+MAX($AJ$10:AJ2558))</f>
        <v/>
      </c>
    </row>
    <row r="2560" spans="34:36" x14ac:dyDescent="0.35">
      <c r="AH2560" s="16" t="str">
        <f>IF(AND(B2560="Premier League",E2560="Live"),_xlfn.XLOOKUP(_xlfn.TEXTJOIN(" vs ",,C2560:D2560),Calendar!G:G,Calendar!B:B),IF(AND(B2560="Premier League",E2560="Highlights"),_xlfn.XLOOKUP(H2560,Calendar!O:O,Calendar!N:N,,-1),""))</f>
        <v/>
      </c>
      <c r="AI2560" s="61" t="str">
        <f>IF(AND(AH2560&lt;&gt;"",E2560="Live"),_xlfn.XLOOKUP(_xlfn.TEXTJOIN(" vs ",,C2560:D2560),Calendar!G:G,Calendar!K:K),"")</f>
        <v/>
      </c>
      <c r="AJ2560" s="61" t="str">
        <f>IF(AND(K2560&lt;&gt;"Match of the Day",K2560&lt;&gt;"Match of the Day 2",K2560&lt;&gt;"Match of the Day Repeat"),"",1+MAX($AJ$10:AJ2559))</f>
        <v/>
      </c>
    </row>
    <row r="2561" spans="34:36" x14ac:dyDescent="0.35">
      <c r="AH2561" s="16" t="str">
        <f>IF(AND(B2561="Premier League",E2561="Live"),_xlfn.XLOOKUP(_xlfn.TEXTJOIN(" vs ",,C2561:D2561),Calendar!G:G,Calendar!B:B),IF(AND(B2561="Premier League",E2561="Highlights"),_xlfn.XLOOKUP(H2561,Calendar!O:O,Calendar!N:N,,-1),""))</f>
        <v/>
      </c>
      <c r="AI2561" s="61" t="str">
        <f>IF(AND(AH2561&lt;&gt;"",E2561="Live"),_xlfn.XLOOKUP(_xlfn.TEXTJOIN(" vs ",,C2561:D2561),Calendar!G:G,Calendar!K:K),"")</f>
        <v/>
      </c>
      <c r="AJ2561" s="61" t="str">
        <f>IF(AND(K2561&lt;&gt;"Match of the Day",K2561&lt;&gt;"Match of the Day 2",K2561&lt;&gt;"Match of the Day Repeat"),"",1+MAX($AJ$10:AJ2560))</f>
        <v/>
      </c>
    </row>
    <row r="2562" spans="34:36" x14ac:dyDescent="0.35">
      <c r="AH2562" s="16" t="str">
        <f>IF(AND(B2562="Premier League",E2562="Live"),_xlfn.XLOOKUP(_xlfn.TEXTJOIN(" vs ",,C2562:D2562),Calendar!G:G,Calendar!B:B),IF(AND(B2562="Premier League",E2562="Highlights"),_xlfn.XLOOKUP(H2562,Calendar!O:O,Calendar!N:N,,-1),""))</f>
        <v/>
      </c>
      <c r="AI2562" s="61" t="str">
        <f>IF(AND(AH2562&lt;&gt;"",E2562="Live"),_xlfn.XLOOKUP(_xlfn.TEXTJOIN(" vs ",,C2562:D2562),Calendar!G:G,Calendar!K:K),"")</f>
        <v/>
      </c>
      <c r="AJ2562" s="61" t="str">
        <f>IF(AND(K2562&lt;&gt;"Match of the Day",K2562&lt;&gt;"Match of the Day 2",K2562&lt;&gt;"Match of the Day Repeat"),"",1+MAX($AJ$10:AJ2561))</f>
        <v/>
      </c>
    </row>
    <row r="2563" spans="34:36" x14ac:dyDescent="0.35">
      <c r="AH2563" s="16" t="str">
        <f>IF(AND(B2563="Premier League",E2563="Live"),_xlfn.XLOOKUP(_xlfn.TEXTJOIN(" vs ",,C2563:D2563),Calendar!G:G,Calendar!B:B),IF(AND(B2563="Premier League",E2563="Highlights"),_xlfn.XLOOKUP(H2563,Calendar!O:O,Calendar!N:N,,-1),""))</f>
        <v/>
      </c>
      <c r="AI2563" s="61" t="str">
        <f>IF(AND(AH2563&lt;&gt;"",E2563="Live"),_xlfn.XLOOKUP(_xlfn.TEXTJOIN(" vs ",,C2563:D2563),Calendar!G:G,Calendar!K:K),"")</f>
        <v/>
      </c>
      <c r="AJ2563" s="61" t="str">
        <f>IF(AND(K2563&lt;&gt;"Match of the Day",K2563&lt;&gt;"Match of the Day 2",K2563&lt;&gt;"Match of the Day Repeat"),"",1+MAX($AJ$10:AJ2562))</f>
        <v/>
      </c>
    </row>
    <row r="2564" spans="34:36" x14ac:dyDescent="0.35">
      <c r="AH2564" s="16" t="str">
        <f>IF(AND(B2564="Premier League",E2564="Live"),_xlfn.XLOOKUP(_xlfn.TEXTJOIN(" vs ",,C2564:D2564),Calendar!G:G,Calendar!B:B),IF(AND(B2564="Premier League",E2564="Highlights"),_xlfn.XLOOKUP(H2564,Calendar!O:O,Calendar!N:N,,-1),""))</f>
        <v/>
      </c>
      <c r="AI2564" s="61" t="str">
        <f>IF(AND(AH2564&lt;&gt;"",E2564="Live"),_xlfn.XLOOKUP(_xlfn.TEXTJOIN(" vs ",,C2564:D2564),Calendar!G:G,Calendar!K:K),"")</f>
        <v/>
      </c>
      <c r="AJ2564" s="61" t="str">
        <f>IF(AND(K2564&lt;&gt;"Match of the Day",K2564&lt;&gt;"Match of the Day 2",K2564&lt;&gt;"Match of the Day Repeat"),"",1+MAX($AJ$10:AJ2563))</f>
        <v/>
      </c>
    </row>
    <row r="2565" spans="34:36" x14ac:dyDescent="0.35">
      <c r="AH2565" s="16" t="str">
        <f>IF(AND(B2565="Premier League",E2565="Live"),_xlfn.XLOOKUP(_xlfn.TEXTJOIN(" vs ",,C2565:D2565),Calendar!G:G,Calendar!B:B),IF(AND(B2565="Premier League",E2565="Highlights"),_xlfn.XLOOKUP(H2565,Calendar!O:O,Calendar!N:N,,-1),""))</f>
        <v/>
      </c>
      <c r="AI2565" s="61" t="str">
        <f>IF(AND(AH2565&lt;&gt;"",E2565="Live"),_xlfn.XLOOKUP(_xlfn.TEXTJOIN(" vs ",,C2565:D2565),Calendar!G:G,Calendar!K:K),"")</f>
        <v/>
      </c>
      <c r="AJ2565" s="61" t="str">
        <f>IF(AND(K2565&lt;&gt;"Match of the Day",K2565&lt;&gt;"Match of the Day 2",K2565&lt;&gt;"Match of the Day Repeat"),"",1+MAX($AJ$10:AJ2564))</f>
        <v/>
      </c>
    </row>
    <row r="2566" spans="34:36" x14ac:dyDescent="0.35">
      <c r="AH2566" s="16" t="str">
        <f>IF(AND(B2566="Premier League",E2566="Live"),_xlfn.XLOOKUP(_xlfn.TEXTJOIN(" vs ",,C2566:D2566),Calendar!G:G,Calendar!B:B),IF(AND(B2566="Premier League",E2566="Highlights"),_xlfn.XLOOKUP(H2566,Calendar!O:O,Calendar!N:N,,-1),""))</f>
        <v/>
      </c>
      <c r="AI2566" s="61" t="str">
        <f>IF(AND(AH2566&lt;&gt;"",E2566="Live"),_xlfn.XLOOKUP(_xlfn.TEXTJOIN(" vs ",,C2566:D2566),Calendar!G:G,Calendar!K:K),"")</f>
        <v/>
      </c>
      <c r="AJ2566" s="61" t="str">
        <f>IF(AND(K2566&lt;&gt;"Match of the Day",K2566&lt;&gt;"Match of the Day 2",K2566&lt;&gt;"Match of the Day Repeat"),"",1+MAX($AJ$10:AJ2565))</f>
        <v/>
      </c>
    </row>
    <row r="2567" spans="34:36" x14ac:dyDescent="0.35">
      <c r="AH2567" s="16" t="str">
        <f>IF(AND(B2567="Premier League",E2567="Live"),_xlfn.XLOOKUP(_xlfn.TEXTJOIN(" vs ",,C2567:D2567),Calendar!G:G,Calendar!B:B),IF(AND(B2567="Premier League",E2567="Highlights"),_xlfn.XLOOKUP(H2567,Calendar!O:O,Calendar!N:N,,-1),""))</f>
        <v/>
      </c>
      <c r="AI2567" s="61" t="str">
        <f>IF(AND(AH2567&lt;&gt;"",E2567="Live"),_xlfn.XLOOKUP(_xlfn.TEXTJOIN(" vs ",,C2567:D2567),Calendar!G:G,Calendar!K:K),"")</f>
        <v/>
      </c>
      <c r="AJ2567" s="61" t="str">
        <f>IF(AND(K2567&lt;&gt;"Match of the Day",K2567&lt;&gt;"Match of the Day 2",K2567&lt;&gt;"Match of the Day Repeat"),"",1+MAX($AJ$10:AJ2566))</f>
        <v/>
      </c>
    </row>
    <row r="2568" spans="34:36" x14ac:dyDescent="0.35">
      <c r="AH2568" s="16" t="str">
        <f>IF(AND(B2568="Premier League",E2568="Live"),_xlfn.XLOOKUP(_xlfn.TEXTJOIN(" vs ",,C2568:D2568),Calendar!G:G,Calendar!B:B),IF(AND(B2568="Premier League",E2568="Highlights"),_xlfn.XLOOKUP(H2568,Calendar!O:O,Calendar!N:N,,-1),""))</f>
        <v/>
      </c>
      <c r="AI2568" s="61" t="str">
        <f>IF(AND(AH2568&lt;&gt;"",E2568="Live"),_xlfn.XLOOKUP(_xlfn.TEXTJOIN(" vs ",,C2568:D2568),Calendar!G:G,Calendar!K:K),"")</f>
        <v/>
      </c>
      <c r="AJ2568" s="61" t="str">
        <f>IF(AND(K2568&lt;&gt;"Match of the Day",K2568&lt;&gt;"Match of the Day 2",K2568&lt;&gt;"Match of the Day Repeat"),"",1+MAX($AJ$10:AJ2567))</f>
        <v/>
      </c>
    </row>
    <row r="2569" spans="34:36" x14ac:dyDescent="0.35">
      <c r="AH2569" s="16" t="str">
        <f>IF(AND(B2569="Premier League",E2569="Live"),_xlfn.XLOOKUP(_xlfn.TEXTJOIN(" vs ",,C2569:D2569),Calendar!G:G,Calendar!B:B),IF(AND(B2569="Premier League",E2569="Highlights"),_xlfn.XLOOKUP(H2569,Calendar!O:O,Calendar!N:N,,-1),""))</f>
        <v/>
      </c>
      <c r="AI2569" s="61" t="str">
        <f>IF(AND(AH2569&lt;&gt;"",E2569="Live"),_xlfn.XLOOKUP(_xlfn.TEXTJOIN(" vs ",,C2569:D2569),Calendar!G:G,Calendar!K:K),"")</f>
        <v/>
      </c>
      <c r="AJ2569" s="61" t="str">
        <f>IF(AND(K2569&lt;&gt;"Match of the Day",K2569&lt;&gt;"Match of the Day 2",K2569&lt;&gt;"Match of the Day Repeat"),"",1+MAX($AJ$10:AJ2568))</f>
        <v/>
      </c>
    </row>
    <row r="2570" spans="34:36" x14ac:dyDescent="0.35">
      <c r="AH2570" s="16" t="str">
        <f>IF(AND(B2570="Premier League",E2570="Live"),_xlfn.XLOOKUP(_xlfn.TEXTJOIN(" vs ",,C2570:D2570),Calendar!G:G,Calendar!B:B),IF(AND(B2570="Premier League",E2570="Highlights"),_xlfn.XLOOKUP(H2570,Calendar!O:O,Calendar!N:N,,-1),""))</f>
        <v/>
      </c>
      <c r="AI2570" s="61" t="str">
        <f>IF(AND(AH2570&lt;&gt;"",E2570="Live"),_xlfn.XLOOKUP(_xlfn.TEXTJOIN(" vs ",,C2570:D2570),Calendar!G:G,Calendar!K:K),"")</f>
        <v/>
      </c>
      <c r="AJ2570" s="61" t="str">
        <f>IF(AND(K2570&lt;&gt;"Match of the Day",K2570&lt;&gt;"Match of the Day 2",K2570&lt;&gt;"Match of the Day Repeat"),"",1+MAX($AJ$10:AJ2569))</f>
        <v/>
      </c>
    </row>
    <row r="2571" spans="34:36" x14ac:dyDescent="0.35">
      <c r="AH2571" s="16" t="str">
        <f>IF(AND(B2571="Premier League",E2571="Live"),_xlfn.XLOOKUP(_xlfn.TEXTJOIN(" vs ",,C2571:D2571),Calendar!G:G,Calendar!B:B),IF(AND(B2571="Premier League",E2571="Highlights"),_xlfn.XLOOKUP(H2571,Calendar!O:O,Calendar!N:N,,-1),""))</f>
        <v/>
      </c>
      <c r="AI2571" s="61" t="str">
        <f>IF(AND(AH2571&lt;&gt;"",E2571="Live"),_xlfn.XLOOKUP(_xlfn.TEXTJOIN(" vs ",,C2571:D2571),Calendar!G:G,Calendar!K:K),"")</f>
        <v/>
      </c>
      <c r="AJ2571" s="61" t="str">
        <f>IF(AND(K2571&lt;&gt;"Match of the Day",K2571&lt;&gt;"Match of the Day 2",K2571&lt;&gt;"Match of the Day Repeat"),"",1+MAX($AJ$10:AJ2570))</f>
        <v/>
      </c>
    </row>
    <row r="2572" spans="34:36" x14ac:dyDescent="0.35">
      <c r="AH2572" s="16" t="str">
        <f>IF(AND(B2572="Premier League",E2572="Live"),_xlfn.XLOOKUP(_xlfn.TEXTJOIN(" vs ",,C2572:D2572),Calendar!G:G,Calendar!B:B),IF(AND(B2572="Premier League",E2572="Highlights"),_xlfn.XLOOKUP(H2572,Calendar!O:O,Calendar!N:N,,-1),""))</f>
        <v/>
      </c>
      <c r="AI2572" s="61" t="str">
        <f>IF(AND(AH2572&lt;&gt;"",E2572="Live"),_xlfn.XLOOKUP(_xlfn.TEXTJOIN(" vs ",,C2572:D2572),Calendar!G:G,Calendar!K:K),"")</f>
        <v/>
      </c>
      <c r="AJ2572" s="61" t="str">
        <f>IF(AND(K2572&lt;&gt;"Match of the Day",K2572&lt;&gt;"Match of the Day 2",K2572&lt;&gt;"Match of the Day Repeat"),"",1+MAX($AJ$10:AJ2571))</f>
        <v/>
      </c>
    </row>
    <row r="2573" spans="34:36" x14ac:dyDescent="0.35">
      <c r="AH2573" s="16" t="str">
        <f>IF(AND(B2573="Premier League",E2573="Live"),_xlfn.XLOOKUP(_xlfn.TEXTJOIN(" vs ",,C2573:D2573),Calendar!G:G,Calendar!B:B),IF(AND(B2573="Premier League",E2573="Highlights"),_xlfn.XLOOKUP(H2573,Calendar!O:O,Calendar!N:N,,-1),""))</f>
        <v/>
      </c>
      <c r="AI2573" s="61" t="str">
        <f>IF(AND(AH2573&lt;&gt;"",E2573="Live"),_xlfn.XLOOKUP(_xlfn.TEXTJOIN(" vs ",,C2573:D2573),Calendar!G:G,Calendar!K:K),"")</f>
        <v/>
      </c>
      <c r="AJ2573" s="61" t="str">
        <f>IF(AND(K2573&lt;&gt;"Match of the Day",K2573&lt;&gt;"Match of the Day 2",K2573&lt;&gt;"Match of the Day Repeat"),"",1+MAX($AJ$10:AJ2572))</f>
        <v/>
      </c>
    </row>
    <row r="2574" spans="34:36" x14ac:dyDescent="0.35">
      <c r="AH2574" s="16" t="str">
        <f>IF(AND(B2574="Premier League",E2574="Live"),_xlfn.XLOOKUP(_xlfn.TEXTJOIN(" vs ",,C2574:D2574),Calendar!G:G,Calendar!B:B),IF(AND(B2574="Premier League",E2574="Highlights"),_xlfn.XLOOKUP(H2574,Calendar!O:O,Calendar!N:N,,-1),""))</f>
        <v/>
      </c>
      <c r="AI2574" s="61" t="str">
        <f>IF(AND(AH2574&lt;&gt;"",E2574="Live"),_xlfn.XLOOKUP(_xlfn.TEXTJOIN(" vs ",,C2574:D2574),Calendar!G:G,Calendar!K:K),"")</f>
        <v/>
      </c>
      <c r="AJ2574" s="61" t="str">
        <f>IF(AND(K2574&lt;&gt;"Match of the Day",K2574&lt;&gt;"Match of the Day 2",K2574&lt;&gt;"Match of the Day Repeat"),"",1+MAX($AJ$10:AJ2573))</f>
        <v/>
      </c>
    </row>
    <row r="2575" spans="34:36" x14ac:dyDescent="0.35">
      <c r="AH2575" s="16" t="str">
        <f>IF(AND(B2575="Premier League",E2575="Live"),_xlfn.XLOOKUP(_xlfn.TEXTJOIN(" vs ",,C2575:D2575),Calendar!G:G,Calendar!B:B),IF(AND(B2575="Premier League",E2575="Highlights"),_xlfn.XLOOKUP(H2575,Calendar!O:O,Calendar!N:N,,-1),""))</f>
        <v/>
      </c>
      <c r="AI2575" s="61" t="str">
        <f>IF(AND(AH2575&lt;&gt;"",E2575="Live"),_xlfn.XLOOKUP(_xlfn.TEXTJOIN(" vs ",,C2575:D2575),Calendar!G:G,Calendar!K:K),"")</f>
        <v/>
      </c>
      <c r="AJ2575" s="61" t="str">
        <f>IF(AND(K2575&lt;&gt;"Match of the Day",K2575&lt;&gt;"Match of the Day 2",K2575&lt;&gt;"Match of the Day Repeat"),"",1+MAX($AJ$10:AJ2574))</f>
        <v/>
      </c>
    </row>
    <row r="2576" spans="34:36" x14ac:dyDescent="0.35">
      <c r="AH2576" s="16" t="str">
        <f>IF(AND(B2576="Premier League",E2576="Live"),_xlfn.XLOOKUP(_xlfn.TEXTJOIN(" vs ",,C2576:D2576),Calendar!G:G,Calendar!B:B),IF(AND(B2576="Premier League",E2576="Highlights"),_xlfn.XLOOKUP(H2576,Calendar!O:O,Calendar!N:N,,-1),""))</f>
        <v/>
      </c>
      <c r="AI2576" s="61" t="str">
        <f>IF(AND(AH2576&lt;&gt;"",E2576="Live"),_xlfn.XLOOKUP(_xlfn.TEXTJOIN(" vs ",,C2576:D2576),Calendar!G:G,Calendar!K:K),"")</f>
        <v/>
      </c>
      <c r="AJ2576" s="61" t="str">
        <f>IF(AND(K2576&lt;&gt;"Match of the Day",K2576&lt;&gt;"Match of the Day 2",K2576&lt;&gt;"Match of the Day Repeat"),"",1+MAX($AJ$10:AJ2575))</f>
        <v/>
      </c>
    </row>
    <row r="2577" spans="34:36" x14ac:dyDescent="0.35">
      <c r="AH2577" s="16" t="str">
        <f>IF(AND(B2577="Premier League",E2577="Live"),_xlfn.XLOOKUP(_xlfn.TEXTJOIN(" vs ",,C2577:D2577),Calendar!G:G,Calendar!B:B),IF(AND(B2577="Premier League",E2577="Highlights"),_xlfn.XLOOKUP(H2577,Calendar!O:O,Calendar!N:N,,-1),""))</f>
        <v/>
      </c>
      <c r="AI2577" s="61" t="str">
        <f>IF(AND(AH2577&lt;&gt;"",E2577="Live"),_xlfn.XLOOKUP(_xlfn.TEXTJOIN(" vs ",,C2577:D2577),Calendar!G:G,Calendar!K:K),"")</f>
        <v/>
      </c>
      <c r="AJ2577" s="61" t="str">
        <f>IF(AND(K2577&lt;&gt;"Match of the Day",K2577&lt;&gt;"Match of the Day 2",K2577&lt;&gt;"Match of the Day Repeat"),"",1+MAX($AJ$10:AJ2576))</f>
        <v/>
      </c>
    </row>
    <row r="2578" spans="34:36" x14ac:dyDescent="0.35">
      <c r="AH2578" s="16" t="str">
        <f>IF(AND(B2578="Premier League",E2578="Live"),_xlfn.XLOOKUP(_xlfn.TEXTJOIN(" vs ",,C2578:D2578),Calendar!G:G,Calendar!B:B),IF(AND(B2578="Premier League",E2578="Highlights"),_xlfn.XLOOKUP(H2578,Calendar!O:O,Calendar!N:N,,-1),""))</f>
        <v/>
      </c>
      <c r="AI2578" s="61" t="str">
        <f>IF(AND(AH2578&lt;&gt;"",E2578="Live"),_xlfn.XLOOKUP(_xlfn.TEXTJOIN(" vs ",,C2578:D2578),Calendar!G:G,Calendar!K:K),"")</f>
        <v/>
      </c>
      <c r="AJ2578" s="61" t="str">
        <f>IF(AND(K2578&lt;&gt;"Match of the Day",K2578&lt;&gt;"Match of the Day 2",K2578&lt;&gt;"Match of the Day Repeat"),"",1+MAX($AJ$10:AJ2577))</f>
        <v/>
      </c>
    </row>
    <row r="2579" spans="34:36" x14ac:dyDescent="0.35">
      <c r="AH2579" s="16" t="str">
        <f>IF(AND(B2579="Premier League",E2579="Live"),_xlfn.XLOOKUP(_xlfn.TEXTJOIN(" vs ",,C2579:D2579),Calendar!G:G,Calendar!B:B),IF(AND(B2579="Premier League",E2579="Highlights"),_xlfn.XLOOKUP(H2579,Calendar!O:O,Calendar!N:N,,-1),""))</f>
        <v/>
      </c>
      <c r="AI2579" s="61" t="str">
        <f>IF(AND(AH2579&lt;&gt;"",E2579="Live"),_xlfn.XLOOKUP(_xlfn.TEXTJOIN(" vs ",,C2579:D2579),Calendar!G:G,Calendar!K:K),"")</f>
        <v/>
      </c>
      <c r="AJ2579" s="61" t="str">
        <f>IF(AND(K2579&lt;&gt;"Match of the Day",K2579&lt;&gt;"Match of the Day 2",K2579&lt;&gt;"Match of the Day Repeat"),"",1+MAX($AJ$10:AJ2578))</f>
        <v/>
      </c>
    </row>
    <row r="2580" spans="34:36" x14ac:dyDescent="0.35">
      <c r="AH2580" s="16" t="str">
        <f>IF(AND(B2580="Premier League",E2580="Live"),_xlfn.XLOOKUP(_xlfn.TEXTJOIN(" vs ",,C2580:D2580),Calendar!G:G,Calendar!B:B),IF(AND(B2580="Premier League",E2580="Highlights"),_xlfn.XLOOKUP(H2580,Calendar!O:O,Calendar!N:N,,-1),""))</f>
        <v/>
      </c>
      <c r="AI2580" s="61" t="str">
        <f>IF(AND(AH2580&lt;&gt;"",E2580="Live"),_xlfn.XLOOKUP(_xlfn.TEXTJOIN(" vs ",,C2580:D2580),Calendar!G:G,Calendar!K:K),"")</f>
        <v/>
      </c>
      <c r="AJ2580" s="61" t="str">
        <f>IF(AND(K2580&lt;&gt;"Match of the Day",K2580&lt;&gt;"Match of the Day 2",K2580&lt;&gt;"Match of the Day Repeat"),"",1+MAX($AJ$10:AJ2579))</f>
        <v/>
      </c>
    </row>
    <row r="2581" spans="34:36" x14ac:dyDescent="0.35">
      <c r="AH2581" s="16" t="str">
        <f>IF(AND(B2581="Premier League",E2581="Live"),_xlfn.XLOOKUP(_xlfn.TEXTJOIN(" vs ",,C2581:D2581),Calendar!G:G,Calendar!B:B),IF(AND(B2581="Premier League",E2581="Highlights"),_xlfn.XLOOKUP(H2581,Calendar!O:O,Calendar!N:N,,-1),""))</f>
        <v/>
      </c>
      <c r="AI2581" s="61" t="str">
        <f>IF(AND(AH2581&lt;&gt;"",E2581="Live"),_xlfn.XLOOKUP(_xlfn.TEXTJOIN(" vs ",,C2581:D2581),Calendar!G:G,Calendar!K:K),"")</f>
        <v/>
      </c>
      <c r="AJ2581" s="61" t="str">
        <f>IF(AND(K2581&lt;&gt;"Match of the Day",K2581&lt;&gt;"Match of the Day 2",K2581&lt;&gt;"Match of the Day Repeat"),"",1+MAX($AJ$10:AJ2580))</f>
        <v/>
      </c>
    </row>
    <row r="2582" spans="34:36" x14ac:dyDescent="0.35">
      <c r="AH2582" s="16" t="str">
        <f>IF(AND(B2582="Premier League",E2582="Live"),_xlfn.XLOOKUP(_xlfn.TEXTJOIN(" vs ",,C2582:D2582),Calendar!G:G,Calendar!B:B),IF(AND(B2582="Premier League",E2582="Highlights"),_xlfn.XLOOKUP(H2582,Calendar!O:O,Calendar!N:N,,-1),""))</f>
        <v/>
      </c>
      <c r="AI2582" s="61" t="str">
        <f>IF(AND(AH2582&lt;&gt;"",E2582="Live"),_xlfn.XLOOKUP(_xlfn.TEXTJOIN(" vs ",,C2582:D2582),Calendar!G:G,Calendar!K:K),"")</f>
        <v/>
      </c>
      <c r="AJ2582" s="61" t="str">
        <f>IF(AND(K2582&lt;&gt;"Match of the Day",K2582&lt;&gt;"Match of the Day 2",K2582&lt;&gt;"Match of the Day Repeat"),"",1+MAX($AJ$10:AJ2581))</f>
        <v/>
      </c>
    </row>
    <row r="2583" spans="34:36" x14ac:dyDescent="0.35">
      <c r="AH2583" s="16" t="str">
        <f>IF(AND(B2583="Premier League",E2583="Live"),_xlfn.XLOOKUP(_xlfn.TEXTJOIN(" vs ",,C2583:D2583),Calendar!G:G,Calendar!B:B),IF(AND(B2583="Premier League",E2583="Highlights"),_xlfn.XLOOKUP(H2583,Calendar!O:O,Calendar!N:N,,-1),""))</f>
        <v/>
      </c>
      <c r="AI2583" s="61" t="str">
        <f>IF(AND(AH2583&lt;&gt;"",E2583="Live"),_xlfn.XLOOKUP(_xlfn.TEXTJOIN(" vs ",,C2583:D2583),Calendar!G:G,Calendar!K:K),"")</f>
        <v/>
      </c>
      <c r="AJ2583" s="61" t="str">
        <f>IF(AND(K2583&lt;&gt;"Match of the Day",K2583&lt;&gt;"Match of the Day 2",K2583&lt;&gt;"Match of the Day Repeat"),"",1+MAX($AJ$10:AJ2582))</f>
        <v/>
      </c>
    </row>
    <row r="2584" spans="34:36" x14ac:dyDescent="0.35">
      <c r="AH2584" s="16" t="str">
        <f>IF(AND(B2584="Premier League",E2584="Live"),_xlfn.XLOOKUP(_xlfn.TEXTJOIN(" vs ",,C2584:D2584),Calendar!G:G,Calendar!B:B),IF(AND(B2584="Premier League",E2584="Highlights"),_xlfn.XLOOKUP(H2584,Calendar!O:O,Calendar!N:N,,-1),""))</f>
        <v/>
      </c>
      <c r="AI2584" s="61" t="str">
        <f>IF(AND(AH2584&lt;&gt;"",E2584="Live"),_xlfn.XLOOKUP(_xlfn.TEXTJOIN(" vs ",,C2584:D2584),Calendar!G:G,Calendar!K:K),"")</f>
        <v/>
      </c>
      <c r="AJ2584" s="61" t="str">
        <f>IF(AND(K2584&lt;&gt;"Match of the Day",K2584&lt;&gt;"Match of the Day 2",K2584&lt;&gt;"Match of the Day Repeat"),"",1+MAX($AJ$10:AJ2583))</f>
        <v/>
      </c>
    </row>
    <row r="2585" spans="34:36" x14ac:dyDescent="0.35">
      <c r="AH2585" s="16" t="str">
        <f>IF(AND(B2585="Premier League",E2585="Live"),_xlfn.XLOOKUP(_xlfn.TEXTJOIN(" vs ",,C2585:D2585),Calendar!G:G,Calendar!B:B),IF(AND(B2585="Premier League",E2585="Highlights"),_xlfn.XLOOKUP(H2585,Calendar!O:O,Calendar!N:N,,-1),""))</f>
        <v/>
      </c>
      <c r="AI2585" s="61" t="str">
        <f>IF(AND(AH2585&lt;&gt;"",E2585="Live"),_xlfn.XLOOKUP(_xlfn.TEXTJOIN(" vs ",,C2585:D2585),Calendar!G:G,Calendar!K:K),"")</f>
        <v/>
      </c>
      <c r="AJ2585" s="61" t="str">
        <f>IF(AND(K2585&lt;&gt;"Match of the Day",K2585&lt;&gt;"Match of the Day 2",K2585&lt;&gt;"Match of the Day Repeat"),"",1+MAX($AJ$10:AJ2584))</f>
        <v/>
      </c>
    </row>
    <row r="2586" spans="34:36" x14ac:dyDescent="0.35">
      <c r="AH2586" s="16" t="str">
        <f>IF(AND(B2586="Premier League",E2586="Live"),_xlfn.XLOOKUP(_xlfn.TEXTJOIN(" vs ",,C2586:D2586),Calendar!G:G,Calendar!B:B),IF(AND(B2586="Premier League",E2586="Highlights"),_xlfn.XLOOKUP(H2586,Calendar!O:O,Calendar!N:N,,-1),""))</f>
        <v/>
      </c>
      <c r="AI2586" s="61" t="str">
        <f>IF(AND(AH2586&lt;&gt;"",E2586="Live"),_xlfn.XLOOKUP(_xlfn.TEXTJOIN(" vs ",,C2586:D2586),Calendar!G:G,Calendar!K:K),"")</f>
        <v/>
      </c>
      <c r="AJ2586" s="61" t="str">
        <f>IF(AND(K2586&lt;&gt;"Match of the Day",K2586&lt;&gt;"Match of the Day 2",K2586&lt;&gt;"Match of the Day Repeat"),"",1+MAX($AJ$10:AJ2585))</f>
        <v/>
      </c>
    </row>
    <row r="2587" spans="34:36" x14ac:dyDescent="0.35">
      <c r="AH2587" s="16" t="str">
        <f>IF(AND(B2587="Premier League",E2587="Live"),_xlfn.XLOOKUP(_xlfn.TEXTJOIN(" vs ",,C2587:D2587),Calendar!G:G,Calendar!B:B),IF(AND(B2587="Premier League",E2587="Highlights"),_xlfn.XLOOKUP(H2587,Calendar!O:O,Calendar!N:N,,-1),""))</f>
        <v/>
      </c>
      <c r="AI2587" s="61" t="str">
        <f>IF(AND(AH2587&lt;&gt;"",E2587="Live"),_xlfn.XLOOKUP(_xlfn.TEXTJOIN(" vs ",,C2587:D2587),Calendar!G:G,Calendar!K:K),"")</f>
        <v/>
      </c>
      <c r="AJ2587" s="61" t="str">
        <f>IF(AND(K2587&lt;&gt;"Match of the Day",K2587&lt;&gt;"Match of the Day 2",K2587&lt;&gt;"Match of the Day Repeat"),"",1+MAX($AJ$10:AJ2586))</f>
        <v/>
      </c>
    </row>
    <row r="2588" spans="34:36" x14ac:dyDescent="0.35">
      <c r="AH2588" s="16" t="str">
        <f>IF(AND(B2588="Premier League",E2588="Live"),_xlfn.XLOOKUP(_xlfn.TEXTJOIN(" vs ",,C2588:D2588),Calendar!G:G,Calendar!B:B),IF(AND(B2588="Premier League",E2588="Highlights"),_xlfn.XLOOKUP(H2588,Calendar!O:O,Calendar!N:N,,-1),""))</f>
        <v/>
      </c>
      <c r="AI2588" s="61" t="str">
        <f>IF(AND(AH2588&lt;&gt;"",E2588="Live"),_xlfn.XLOOKUP(_xlfn.TEXTJOIN(" vs ",,C2588:D2588),Calendar!G:G,Calendar!K:K),"")</f>
        <v/>
      </c>
      <c r="AJ2588" s="61" t="str">
        <f>IF(AND(K2588&lt;&gt;"Match of the Day",K2588&lt;&gt;"Match of the Day 2",K2588&lt;&gt;"Match of the Day Repeat"),"",1+MAX($AJ$10:AJ2587))</f>
        <v/>
      </c>
    </row>
    <row r="2589" spans="34:36" x14ac:dyDescent="0.35">
      <c r="AH2589" s="16" t="str">
        <f>IF(AND(B2589="Premier League",E2589="Live"),_xlfn.XLOOKUP(_xlfn.TEXTJOIN(" vs ",,C2589:D2589),Calendar!G:G,Calendar!B:B),IF(AND(B2589="Premier League",E2589="Highlights"),_xlfn.XLOOKUP(H2589,Calendar!O:O,Calendar!N:N,,-1),""))</f>
        <v/>
      </c>
      <c r="AI2589" s="61" t="str">
        <f>IF(AND(AH2589&lt;&gt;"",E2589="Live"),_xlfn.XLOOKUP(_xlfn.TEXTJOIN(" vs ",,C2589:D2589),Calendar!G:G,Calendar!K:K),"")</f>
        <v/>
      </c>
      <c r="AJ2589" s="61" t="str">
        <f>IF(AND(K2589&lt;&gt;"Match of the Day",K2589&lt;&gt;"Match of the Day 2",K2589&lt;&gt;"Match of the Day Repeat"),"",1+MAX($AJ$10:AJ2588))</f>
        <v/>
      </c>
    </row>
    <row r="2590" spans="34:36" x14ac:dyDescent="0.35">
      <c r="AH2590" s="16" t="str">
        <f>IF(AND(B2590="Premier League",E2590="Live"),_xlfn.XLOOKUP(_xlfn.TEXTJOIN(" vs ",,C2590:D2590),Calendar!G:G,Calendar!B:B),IF(AND(B2590="Premier League",E2590="Highlights"),_xlfn.XLOOKUP(H2590,Calendar!O:O,Calendar!N:N,,-1),""))</f>
        <v/>
      </c>
      <c r="AI2590" s="61" t="str">
        <f>IF(AND(AH2590&lt;&gt;"",E2590="Live"),_xlfn.XLOOKUP(_xlfn.TEXTJOIN(" vs ",,C2590:D2590),Calendar!G:G,Calendar!K:K),"")</f>
        <v/>
      </c>
      <c r="AJ2590" s="61" t="str">
        <f>IF(AND(K2590&lt;&gt;"Match of the Day",K2590&lt;&gt;"Match of the Day 2",K2590&lt;&gt;"Match of the Day Repeat"),"",1+MAX($AJ$10:AJ2589))</f>
        <v/>
      </c>
    </row>
    <row r="2591" spans="34:36" x14ac:dyDescent="0.35">
      <c r="AH2591" s="16" t="str">
        <f>IF(AND(B2591="Premier League",E2591="Live"),_xlfn.XLOOKUP(_xlfn.TEXTJOIN(" vs ",,C2591:D2591),Calendar!G:G,Calendar!B:B),IF(AND(B2591="Premier League",E2591="Highlights"),_xlfn.XLOOKUP(H2591,Calendar!O:O,Calendar!N:N,,-1),""))</f>
        <v/>
      </c>
      <c r="AI2591" s="61" t="str">
        <f>IF(AND(AH2591&lt;&gt;"",E2591="Live"),_xlfn.XLOOKUP(_xlfn.TEXTJOIN(" vs ",,C2591:D2591),Calendar!G:G,Calendar!K:K),"")</f>
        <v/>
      </c>
      <c r="AJ2591" s="61" t="str">
        <f>IF(AND(K2591&lt;&gt;"Match of the Day",K2591&lt;&gt;"Match of the Day 2",K2591&lt;&gt;"Match of the Day Repeat"),"",1+MAX($AJ$10:AJ2590))</f>
        <v/>
      </c>
    </row>
    <row r="2592" spans="34:36" x14ac:dyDescent="0.35">
      <c r="AH2592" s="16" t="str">
        <f>IF(AND(B2592="Premier League",E2592="Live"),_xlfn.XLOOKUP(_xlfn.TEXTJOIN(" vs ",,C2592:D2592),Calendar!G:G,Calendar!B:B),IF(AND(B2592="Premier League",E2592="Highlights"),_xlfn.XLOOKUP(H2592,Calendar!O:O,Calendar!N:N,,-1),""))</f>
        <v/>
      </c>
      <c r="AI2592" s="61" t="str">
        <f>IF(AND(AH2592&lt;&gt;"",E2592="Live"),_xlfn.XLOOKUP(_xlfn.TEXTJOIN(" vs ",,C2592:D2592),Calendar!G:G,Calendar!K:K),"")</f>
        <v/>
      </c>
      <c r="AJ2592" s="61" t="str">
        <f>IF(AND(K2592&lt;&gt;"Match of the Day",K2592&lt;&gt;"Match of the Day 2",K2592&lt;&gt;"Match of the Day Repeat"),"",1+MAX($AJ$10:AJ2591))</f>
        <v/>
      </c>
    </row>
    <row r="2593" spans="34:36" x14ac:dyDescent="0.35">
      <c r="AH2593" s="16" t="str">
        <f>IF(AND(B2593="Premier League",E2593="Live"),_xlfn.XLOOKUP(_xlfn.TEXTJOIN(" vs ",,C2593:D2593),Calendar!G:G,Calendar!B:B),IF(AND(B2593="Premier League",E2593="Highlights"),_xlfn.XLOOKUP(H2593,Calendar!O:O,Calendar!N:N,,-1),""))</f>
        <v/>
      </c>
      <c r="AI2593" s="61" t="str">
        <f>IF(AND(AH2593&lt;&gt;"",E2593="Live"),_xlfn.XLOOKUP(_xlfn.TEXTJOIN(" vs ",,C2593:D2593),Calendar!G:G,Calendar!K:K),"")</f>
        <v/>
      </c>
      <c r="AJ2593" s="61" t="str">
        <f>IF(AND(K2593&lt;&gt;"Match of the Day",K2593&lt;&gt;"Match of the Day 2",K2593&lt;&gt;"Match of the Day Repeat"),"",1+MAX($AJ$10:AJ2592))</f>
        <v/>
      </c>
    </row>
    <row r="2594" spans="34:36" x14ac:dyDescent="0.35">
      <c r="AH2594" s="16" t="str">
        <f>IF(AND(B2594="Premier League",E2594="Live"),_xlfn.XLOOKUP(_xlfn.TEXTJOIN(" vs ",,C2594:D2594),Calendar!G:G,Calendar!B:B),IF(AND(B2594="Premier League",E2594="Highlights"),_xlfn.XLOOKUP(H2594,Calendar!O:O,Calendar!N:N,,-1),""))</f>
        <v/>
      </c>
      <c r="AI2594" s="61" t="str">
        <f>IF(AND(AH2594&lt;&gt;"",E2594="Live"),_xlfn.XLOOKUP(_xlfn.TEXTJOIN(" vs ",,C2594:D2594),Calendar!G:G,Calendar!K:K),"")</f>
        <v/>
      </c>
      <c r="AJ2594" s="61" t="str">
        <f>IF(AND(K2594&lt;&gt;"Match of the Day",K2594&lt;&gt;"Match of the Day 2",K2594&lt;&gt;"Match of the Day Repeat"),"",1+MAX($AJ$10:AJ2593))</f>
        <v/>
      </c>
    </row>
    <row r="2595" spans="34:36" x14ac:dyDescent="0.35">
      <c r="AH2595" s="16" t="str">
        <f>IF(AND(B2595="Premier League",E2595="Live"),_xlfn.XLOOKUP(_xlfn.TEXTJOIN(" vs ",,C2595:D2595),Calendar!G:G,Calendar!B:B),IF(AND(B2595="Premier League",E2595="Highlights"),_xlfn.XLOOKUP(H2595,Calendar!O:O,Calendar!N:N,,-1),""))</f>
        <v/>
      </c>
      <c r="AI2595" s="61" t="str">
        <f>IF(AND(AH2595&lt;&gt;"",E2595="Live"),_xlfn.XLOOKUP(_xlfn.TEXTJOIN(" vs ",,C2595:D2595),Calendar!G:G,Calendar!K:K),"")</f>
        <v/>
      </c>
      <c r="AJ2595" s="61" t="str">
        <f>IF(AND(K2595&lt;&gt;"Match of the Day",K2595&lt;&gt;"Match of the Day 2",K2595&lt;&gt;"Match of the Day Repeat"),"",1+MAX($AJ$10:AJ2594))</f>
        <v/>
      </c>
    </row>
    <row r="2596" spans="34:36" x14ac:dyDescent="0.35">
      <c r="AH2596" s="16" t="str">
        <f>IF(AND(B2596="Premier League",E2596="Live"),_xlfn.XLOOKUP(_xlfn.TEXTJOIN(" vs ",,C2596:D2596),Calendar!G:G,Calendar!B:B),IF(AND(B2596="Premier League",E2596="Highlights"),_xlfn.XLOOKUP(H2596,Calendar!O:O,Calendar!N:N,,-1),""))</f>
        <v/>
      </c>
      <c r="AI2596" s="61" t="str">
        <f>IF(AND(AH2596&lt;&gt;"",E2596="Live"),_xlfn.XLOOKUP(_xlfn.TEXTJOIN(" vs ",,C2596:D2596),Calendar!G:G,Calendar!K:K),"")</f>
        <v/>
      </c>
      <c r="AJ2596" s="61" t="str">
        <f>IF(AND(K2596&lt;&gt;"Match of the Day",K2596&lt;&gt;"Match of the Day 2",K2596&lt;&gt;"Match of the Day Repeat"),"",1+MAX($AJ$10:AJ2595))</f>
        <v/>
      </c>
    </row>
    <row r="2597" spans="34:36" x14ac:dyDescent="0.35">
      <c r="AH2597" s="16" t="str">
        <f>IF(AND(B2597="Premier League",E2597="Live"),_xlfn.XLOOKUP(_xlfn.TEXTJOIN(" vs ",,C2597:D2597),Calendar!G:G,Calendar!B:B),IF(AND(B2597="Premier League",E2597="Highlights"),_xlfn.XLOOKUP(H2597,Calendar!O:O,Calendar!N:N,,-1),""))</f>
        <v/>
      </c>
      <c r="AI2597" s="61" t="str">
        <f>IF(AND(AH2597&lt;&gt;"",E2597="Live"),_xlfn.XLOOKUP(_xlfn.TEXTJOIN(" vs ",,C2597:D2597),Calendar!G:G,Calendar!K:K),"")</f>
        <v/>
      </c>
      <c r="AJ2597" s="61" t="str">
        <f>IF(AND(K2597&lt;&gt;"Match of the Day",K2597&lt;&gt;"Match of the Day 2",K2597&lt;&gt;"Match of the Day Repeat"),"",1+MAX($AJ$10:AJ2596))</f>
        <v/>
      </c>
    </row>
    <row r="2598" spans="34:36" x14ac:dyDescent="0.35">
      <c r="AH2598" s="16" t="str">
        <f>IF(AND(B2598="Premier League",E2598="Live"),_xlfn.XLOOKUP(_xlfn.TEXTJOIN(" vs ",,C2598:D2598),Calendar!G:G,Calendar!B:B),IF(AND(B2598="Premier League",E2598="Highlights"),_xlfn.XLOOKUP(H2598,Calendar!O:O,Calendar!N:N,,-1),""))</f>
        <v/>
      </c>
      <c r="AI2598" s="61" t="str">
        <f>IF(AND(AH2598&lt;&gt;"",E2598="Live"),_xlfn.XLOOKUP(_xlfn.TEXTJOIN(" vs ",,C2598:D2598),Calendar!G:G,Calendar!K:K),"")</f>
        <v/>
      </c>
      <c r="AJ2598" s="61" t="str">
        <f>IF(AND(K2598&lt;&gt;"Match of the Day",K2598&lt;&gt;"Match of the Day 2",K2598&lt;&gt;"Match of the Day Repeat"),"",1+MAX($AJ$10:AJ2597))</f>
        <v/>
      </c>
    </row>
    <row r="2599" spans="34:36" x14ac:dyDescent="0.35">
      <c r="AH2599" s="16" t="str">
        <f>IF(AND(B2599="Premier League",E2599="Live"),_xlfn.XLOOKUP(_xlfn.TEXTJOIN(" vs ",,C2599:D2599),Calendar!G:G,Calendar!B:B),IF(AND(B2599="Premier League",E2599="Highlights"),_xlfn.XLOOKUP(H2599,Calendar!O:O,Calendar!N:N,,-1),""))</f>
        <v/>
      </c>
      <c r="AI2599" s="61" t="str">
        <f>IF(AND(AH2599&lt;&gt;"",E2599="Live"),_xlfn.XLOOKUP(_xlfn.TEXTJOIN(" vs ",,C2599:D2599),Calendar!G:G,Calendar!K:K),"")</f>
        <v/>
      </c>
      <c r="AJ2599" s="61" t="str">
        <f>IF(AND(K2599&lt;&gt;"Match of the Day",K2599&lt;&gt;"Match of the Day 2",K2599&lt;&gt;"Match of the Day Repeat"),"",1+MAX($AJ$10:AJ2598))</f>
        <v/>
      </c>
    </row>
    <row r="2600" spans="34:36" x14ac:dyDescent="0.35">
      <c r="AH2600" s="16" t="str">
        <f>IF(AND(B2600="Premier League",E2600="Live"),_xlfn.XLOOKUP(_xlfn.TEXTJOIN(" vs ",,C2600:D2600),Calendar!G:G,Calendar!B:B),IF(AND(B2600="Premier League",E2600="Highlights"),_xlfn.XLOOKUP(H2600,Calendar!O:O,Calendar!N:N,,-1),""))</f>
        <v/>
      </c>
      <c r="AI2600" s="61" t="str">
        <f>IF(AND(AH2600&lt;&gt;"",E2600="Live"),_xlfn.XLOOKUP(_xlfn.TEXTJOIN(" vs ",,C2600:D2600),Calendar!G:G,Calendar!K:K),"")</f>
        <v/>
      </c>
      <c r="AJ2600" s="61" t="str">
        <f>IF(AND(K2600&lt;&gt;"Match of the Day",K2600&lt;&gt;"Match of the Day 2",K2600&lt;&gt;"Match of the Day Repeat"),"",1+MAX($AJ$10:AJ2599))</f>
        <v/>
      </c>
    </row>
    <row r="2601" spans="34:36" x14ac:dyDescent="0.35">
      <c r="AH2601" s="16" t="str">
        <f>IF(AND(B2601="Premier League",E2601="Live"),_xlfn.XLOOKUP(_xlfn.TEXTJOIN(" vs ",,C2601:D2601),Calendar!G:G,Calendar!B:B),IF(AND(B2601="Premier League",E2601="Highlights"),_xlfn.XLOOKUP(H2601,Calendar!O:O,Calendar!N:N,,-1),""))</f>
        <v/>
      </c>
      <c r="AI2601" s="61" t="str">
        <f>IF(AND(AH2601&lt;&gt;"",E2601="Live"),_xlfn.XLOOKUP(_xlfn.TEXTJOIN(" vs ",,C2601:D2601),Calendar!G:G,Calendar!K:K),"")</f>
        <v/>
      </c>
      <c r="AJ2601" s="61" t="str">
        <f>IF(AND(K2601&lt;&gt;"Match of the Day",K2601&lt;&gt;"Match of the Day 2",K2601&lt;&gt;"Match of the Day Repeat"),"",1+MAX($AJ$10:AJ2600))</f>
        <v/>
      </c>
    </row>
    <row r="2602" spans="34:36" x14ac:dyDescent="0.35">
      <c r="AH2602" s="16" t="str">
        <f>IF(AND(B2602="Premier League",E2602="Live"),_xlfn.XLOOKUP(_xlfn.TEXTJOIN(" vs ",,C2602:D2602),Calendar!G:G,Calendar!B:B),IF(AND(B2602="Premier League",E2602="Highlights"),_xlfn.XLOOKUP(H2602,Calendar!O:O,Calendar!N:N,,-1),""))</f>
        <v/>
      </c>
      <c r="AI2602" s="61" t="str">
        <f>IF(AND(AH2602&lt;&gt;"",E2602="Live"),_xlfn.XLOOKUP(_xlfn.TEXTJOIN(" vs ",,C2602:D2602),Calendar!G:G,Calendar!K:K),"")</f>
        <v/>
      </c>
      <c r="AJ2602" s="61" t="str">
        <f>IF(AND(K2602&lt;&gt;"Match of the Day",K2602&lt;&gt;"Match of the Day 2",K2602&lt;&gt;"Match of the Day Repeat"),"",1+MAX($AJ$10:AJ2601))</f>
        <v/>
      </c>
    </row>
    <row r="2603" spans="34:36" x14ac:dyDescent="0.35">
      <c r="AH2603" s="16" t="str">
        <f>IF(AND(B2603="Premier League",E2603="Live"),_xlfn.XLOOKUP(_xlfn.TEXTJOIN(" vs ",,C2603:D2603),Calendar!G:G,Calendar!B:B),IF(AND(B2603="Premier League",E2603="Highlights"),_xlfn.XLOOKUP(H2603,Calendar!O:O,Calendar!N:N,,-1),""))</f>
        <v/>
      </c>
      <c r="AI2603" s="61" t="str">
        <f>IF(AND(AH2603&lt;&gt;"",E2603="Live"),_xlfn.XLOOKUP(_xlfn.TEXTJOIN(" vs ",,C2603:D2603),Calendar!G:G,Calendar!K:K),"")</f>
        <v/>
      </c>
      <c r="AJ2603" s="61" t="str">
        <f>IF(AND(K2603&lt;&gt;"Match of the Day",K2603&lt;&gt;"Match of the Day 2",K2603&lt;&gt;"Match of the Day Repeat"),"",1+MAX($AJ$10:AJ2602))</f>
        <v/>
      </c>
    </row>
    <row r="2604" spans="34:36" x14ac:dyDescent="0.35">
      <c r="AH2604" s="16" t="str">
        <f>IF(AND(B2604="Premier League",E2604="Live"),_xlfn.XLOOKUP(_xlfn.TEXTJOIN(" vs ",,C2604:D2604),Calendar!G:G,Calendar!B:B),IF(AND(B2604="Premier League",E2604="Highlights"),_xlfn.XLOOKUP(H2604,Calendar!O:O,Calendar!N:N,,-1),""))</f>
        <v/>
      </c>
      <c r="AI2604" s="61" t="str">
        <f>IF(AND(AH2604&lt;&gt;"",E2604="Live"),_xlfn.XLOOKUP(_xlfn.TEXTJOIN(" vs ",,C2604:D2604),Calendar!G:G,Calendar!K:K),"")</f>
        <v/>
      </c>
      <c r="AJ2604" s="61" t="str">
        <f>IF(AND(K2604&lt;&gt;"Match of the Day",K2604&lt;&gt;"Match of the Day 2",K2604&lt;&gt;"Match of the Day Repeat"),"",1+MAX($AJ$10:AJ2603))</f>
        <v/>
      </c>
    </row>
    <row r="2605" spans="34:36" x14ac:dyDescent="0.35">
      <c r="AH2605" s="16" t="str">
        <f>IF(AND(B2605="Premier League",E2605="Live"),_xlfn.XLOOKUP(_xlfn.TEXTJOIN(" vs ",,C2605:D2605),Calendar!G:G,Calendar!B:B),IF(AND(B2605="Premier League",E2605="Highlights"),_xlfn.XLOOKUP(H2605,Calendar!O:O,Calendar!N:N,,-1),""))</f>
        <v/>
      </c>
      <c r="AI2605" s="61" t="str">
        <f>IF(AND(AH2605&lt;&gt;"",E2605="Live"),_xlfn.XLOOKUP(_xlfn.TEXTJOIN(" vs ",,C2605:D2605),Calendar!G:G,Calendar!K:K),"")</f>
        <v/>
      </c>
      <c r="AJ2605" s="61" t="str">
        <f>IF(AND(K2605&lt;&gt;"Match of the Day",K2605&lt;&gt;"Match of the Day 2",K2605&lt;&gt;"Match of the Day Repeat"),"",1+MAX($AJ$10:AJ2604))</f>
        <v/>
      </c>
    </row>
    <row r="2606" spans="34:36" x14ac:dyDescent="0.35">
      <c r="AH2606" s="16" t="str">
        <f>IF(AND(B2606="Premier League",E2606="Live"),_xlfn.XLOOKUP(_xlfn.TEXTJOIN(" vs ",,C2606:D2606),Calendar!G:G,Calendar!B:B),IF(AND(B2606="Premier League",E2606="Highlights"),_xlfn.XLOOKUP(H2606,Calendar!O:O,Calendar!N:N,,-1),""))</f>
        <v/>
      </c>
      <c r="AI2606" s="61" t="str">
        <f>IF(AND(AH2606&lt;&gt;"",E2606="Live"),_xlfn.XLOOKUP(_xlfn.TEXTJOIN(" vs ",,C2606:D2606),Calendar!G:G,Calendar!K:K),"")</f>
        <v/>
      </c>
      <c r="AJ2606" s="61" t="str">
        <f>IF(AND(K2606&lt;&gt;"Match of the Day",K2606&lt;&gt;"Match of the Day 2",K2606&lt;&gt;"Match of the Day Repeat"),"",1+MAX($AJ$10:AJ2605))</f>
        <v/>
      </c>
    </row>
    <row r="2607" spans="34:36" x14ac:dyDescent="0.35">
      <c r="AH2607" s="16" t="str">
        <f>IF(AND(B2607="Premier League",E2607="Live"),_xlfn.XLOOKUP(_xlfn.TEXTJOIN(" vs ",,C2607:D2607),Calendar!G:G,Calendar!B:B),IF(AND(B2607="Premier League",E2607="Highlights"),_xlfn.XLOOKUP(H2607,Calendar!O:O,Calendar!N:N,,-1),""))</f>
        <v/>
      </c>
      <c r="AI2607" s="61" t="str">
        <f>IF(AND(AH2607&lt;&gt;"",E2607="Live"),_xlfn.XLOOKUP(_xlfn.TEXTJOIN(" vs ",,C2607:D2607),Calendar!G:G,Calendar!K:K),"")</f>
        <v/>
      </c>
      <c r="AJ2607" s="61" t="str">
        <f>IF(AND(K2607&lt;&gt;"Match of the Day",K2607&lt;&gt;"Match of the Day 2",K2607&lt;&gt;"Match of the Day Repeat"),"",1+MAX($AJ$10:AJ2606))</f>
        <v/>
      </c>
    </row>
    <row r="2608" spans="34:36" x14ac:dyDescent="0.35">
      <c r="AH2608" s="16" t="str">
        <f>IF(AND(B2608="Premier League",E2608="Live"),_xlfn.XLOOKUP(_xlfn.TEXTJOIN(" vs ",,C2608:D2608),Calendar!G:G,Calendar!B:B),IF(AND(B2608="Premier League",E2608="Highlights"),_xlfn.XLOOKUP(H2608,Calendar!O:O,Calendar!N:N,,-1),""))</f>
        <v/>
      </c>
      <c r="AI2608" s="61" t="str">
        <f>IF(AND(AH2608&lt;&gt;"",E2608="Live"),_xlfn.XLOOKUP(_xlfn.TEXTJOIN(" vs ",,C2608:D2608),Calendar!G:G,Calendar!K:K),"")</f>
        <v/>
      </c>
      <c r="AJ2608" s="61" t="str">
        <f>IF(AND(K2608&lt;&gt;"Match of the Day",K2608&lt;&gt;"Match of the Day 2",K2608&lt;&gt;"Match of the Day Repeat"),"",1+MAX($AJ$10:AJ2607))</f>
        <v/>
      </c>
    </row>
    <row r="2609" spans="34:36" x14ac:dyDescent="0.35">
      <c r="AH2609" s="16" t="str">
        <f>IF(AND(B2609="Premier League",E2609="Live"),_xlfn.XLOOKUP(_xlfn.TEXTJOIN(" vs ",,C2609:D2609),Calendar!G:G,Calendar!B:B),IF(AND(B2609="Premier League",E2609="Highlights"),_xlfn.XLOOKUP(H2609,Calendar!O:O,Calendar!N:N,,-1),""))</f>
        <v/>
      </c>
      <c r="AI2609" s="61" t="str">
        <f>IF(AND(AH2609&lt;&gt;"",E2609="Live"),_xlfn.XLOOKUP(_xlfn.TEXTJOIN(" vs ",,C2609:D2609),Calendar!G:G,Calendar!K:K),"")</f>
        <v/>
      </c>
      <c r="AJ2609" s="61" t="str">
        <f>IF(AND(K2609&lt;&gt;"Match of the Day",K2609&lt;&gt;"Match of the Day 2",K2609&lt;&gt;"Match of the Day Repeat"),"",1+MAX($AJ$10:AJ2608))</f>
        <v/>
      </c>
    </row>
    <row r="2610" spans="34:36" x14ac:dyDescent="0.35">
      <c r="AH2610" s="16" t="str">
        <f>IF(AND(B2610="Premier League",E2610="Live"),_xlfn.XLOOKUP(_xlfn.TEXTJOIN(" vs ",,C2610:D2610),Calendar!G:G,Calendar!B:B),IF(AND(B2610="Premier League",E2610="Highlights"),_xlfn.XLOOKUP(H2610,Calendar!O:O,Calendar!N:N,,-1),""))</f>
        <v/>
      </c>
      <c r="AI2610" s="61" t="str">
        <f>IF(AND(AH2610&lt;&gt;"",E2610="Live"),_xlfn.XLOOKUP(_xlfn.TEXTJOIN(" vs ",,C2610:D2610),Calendar!G:G,Calendar!K:K),"")</f>
        <v/>
      </c>
      <c r="AJ2610" s="61" t="str">
        <f>IF(AND(K2610&lt;&gt;"Match of the Day",K2610&lt;&gt;"Match of the Day 2",K2610&lt;&gt;"Match of the Day Repeat"),"",1+MAX($AJ$10:AJ2609))</f>
        <v/>
      </c>
    </row>
    <row r="2611" spans="34:36" x14ac:dyDescent="0.35">
      <c r="AH2611" s="16" t="str">
        <f>IF(AND(B2611="Premier League",E2611="Live"),_xlfn.XLOOKUP(_xlfn.TEXTJOIN(" vs ",,C2611:D2611),Calendar!G:G,Calendar!B:B),IF(AND(B2611="Premier League",E2611="Highlights"),_xlfn.XLOOKUP(H2611,Calendar!O:O,Calendar!N:N,,-1),""))</f>
        <v/>
      </c>
      <c r="AI2611" s="61" t="str">
        <f>IF(AND(AH2611&lt;&gt;"",E2611="Live"),_xlfn.XLOOKUP(_xlfn.TEXTJOIN(" vs ",,C2611:D2611),Calendar!G:G,Calendar!K:K),"")</f>
        <v/>
      </c>
      <c r="AJ2611" s="61" t="str">
        <f>IF(AND(K2611&lt;&gt;"Match of the Day",K2611&lt;&gt;"Match of the Day 2",K2611&lt;&gt;"Match of the Day Repeat"),"",1+MAX($AJ$10:AJ2610))</f>
        <v/>
      </c>
    </row>
    <row r="2612" spans="34:36" x14ac:dyDescent="0.35">
      <c r="AH2612" s="16" t="str">
        <f>IF(AND(B2612="Premier League",E2612="Live"),_xlfn.XLOOKUP(_xlfn.TEXTJOIN(" vs ",,C2612:D2612),Calendar!G:G,Calendar!B:B),IF(AND(B2612="Premier League",E2612="Highlights"),_xlfn.XLOOKUP(H2612,Calendar!O:O,Calendar!N:N,,-1),""))</f>
        <v/>
      </c>
      <c r="AI2612" s="61" t="str">
        <f>IF(AND(AH2612&lt;&gt;"",E2612="Live"),_xlfn.XLOOKUP(_xlfn.TEXTJOIN(" vs ",,C2612:D2612),Calendar!G:G,Calendar!K:K),"")</f>
        <v/>
      </c>
      <c r="AJ2612" s="61" t="str">
        <f>IF(AND(K2612&lt;&gt;"Match of the Day",K2612&lt;&gt;"Match of the Day 2",K2612&lt;&gt;"Match of the Day Repeat"),"",1+MAX($AJ$10:AJ2611))</f>
        <v/>
      </c>
    </row>
    <row r="2613" spans="34:36" x14ac:dyDescent="0.35">
      <c r="AH2613" s="16" t="str">
        <f>IF(AND(B2613="Premier League",E2613="Live"),_xlfn.XLOOKUP(_xlfn.TEXTJOIN(" vs ",,C2613:D2613),Calendar!G:G,Calendar!B:B),IF(AND(B2613="Premier League",E2613="Highlights"),_xlfn.XLOOKUP(H2613,Calendar!O:O,Calendar!N:N,,-1),""))</f>
        <v/>
      </c>
      <c r="AI2613" s="61" t="str">
        <f>IF(AND(AH2613&lt;&gt;"",E2613="Live"),_xlfn.XLOOKUP(_xlfn.TEXTJOIN(" vs ",,C2613:D2613),Calendar!G:G,Calendar!K:K),"")</f>
        <v/>
      </c>
      <c r="AJ2613" s="61" t="str">
        <f>IF(AND(K2613&lt;&gt;"Match of the Day",K2613&lt;&gt;"Match of the Day 2",K2613&lt;&gt;"Match of the Day Repeat"),"",1+MAX($AJ$10:AJ2612))</f>
        <v/>
      </c>
    </row>
    <row r="2614" spans="34:36" x14ac:dyDescent="0.35">
      <c r="AH2614" s="16" t="str">
        <f>IF(AND(B2614="Premier League",E2614="Live"),_xlfn.XLOOKUP(_xlfn.TEXTJOIN(" vs ",,C2614:D2614),Calendar!G:G,Calendar!B:B),IF(AND(B2614="Premier League",E2614="Highlights"),_xlfn.XLOOKUP(H2614,Calendar!O:O,Calendar!N:N,,-1),""))</f>
        <v/>
      </c>
      <c r="AI2614" s="61" t="str">
        <f>IF(AND(AH2614&lt;&gt;"",E2614="Live"),_xlfn.XLOOKUP(_xlfn.TEXTJOIN(" vs ",,C2614:D2614),Calendar!G:G,Calendar!K:K),"")</f>
        <v/>
      </c>
      <c r="AJ2614" s="61" t="str">
        <f>IF(AND(K2614&lt;&gt;"Match of the Day",K2614&lt;&gt;"Match of the Day 2",K2614&lt;&gt;"Match of the Day Repeat"),"",1+MAX($AJ$10:AJ2613))</f>
        <v/>
      </c>
    </row>
    <row r="2615" spans="34:36" x14ac:dyDescent="0.35">
      <c r="AH2615" s="16" t="str">
        <f>IF(AND(B2615="Premier League",E2615="Live"),_xlfn.XLOOKUP(_xlfn.TEXTJOIN(" vs ",,C2615:D2615),Calendar!G:G,Calendar!B:B),IF(AND(B2615="Premier League",E2615="Highlights"),_xlfn.XLOOKUP(H2615,Calendar!O:O,Calendar!N:N,,-1),""))</f>
        <v/>
      </c>
      <c r="AI2615" s="61" t="str">
        <f>IF(AND(AH2615&lt;&gt;"",E2615="Live"),_xlfn.XLOOKUP(_xlfn.TEXTJOIN(" vs ",,C2615:D2615),Calendar!G:G,Calendar!K:K),"")</f>
        <v/>
      </c>
      <c r="AJ2615" s="61" t="str">
        <f>IF(AND(K2615&lt;&gt;"Match of the Day",K2615&lt;&gt;"Match of the Day 2",K2615&lt;&gt;"Match of the Day Repeat"),"",1+MAX($AJ$10:AJ2614))</f>
        <v/>
      </c>
    </row>
    <row r="2616" spans="34:36" x14ac:dyDescent="0.35">
      <c r="AH2616" s="16" t="str">
        <f>IF(AND(B2616="Premier League",E2616="Live"),_xlfn.XLOOKUP(_xlfn.TEXTJOIN(" vs ",,C2616:D2616),Calendar!G:G,Calendar!B:B),IF(AND(B2616="Premier League",E2616="Highlights"),_xlfn.XLOOKUP(H2616,Calendar!O:O,Calendar!N:N,,-1),""))</f>
        <v/>
      </c>
      <c r="AI2616" s="61" t="str">
        <f>IF(AND(AH2616&lt;&gt;"",E2616="Live"),_xlfn.XLOOKUP(_xlfn.TEXTJOIN(" vs ",,C2616:D2616),Calendar!G:G,Calendar!K:K),"")</f>
        <v/>
      </c>
      <c r="AJ2616" s="61" t="str">
        <f>IF(AND(K2616&lt;&gt;"Match of the Day",K2616&lt;&gt;"Match of the Day 2",K2616&lt;&gt;"Match of the Day Repeat"),"",1+MAX($AJ$10:AJ2615))</f>
        <v/>
      </c>
    </row>
    <row r="2617" spans="34:36" x14ac:dyDescent="0.35">
      <c r="AH2617" s="16" t="str">
        <f>IF(AND(B2617="Premier League",E2617="Live"),_xlfn.XLOOKUP(_xlfn.TEXTJOIN(" vs ",,C2617:D2617),Calendar!G:G,Calendar!B:B),IF(AND(B2617="Premier League",E2617="Highlights"),_xlfn.XLOOKUP(H2617,Calendar!O:O,Calendar!N:N,,-1),""))</f>
        <v/>
      </c>
      <c r="AI2617" s="61" t="str">
        <f>IF(AND(AH2617&lt;&gt;"",E2617="Live"),_xlfn.XLOOKUP(_xlfn.TEXTJOIN(" vs ",,C2617:D2617),Calendar!G:G,Calendar!K:K),"")</f>
        <v/>
      </c>
      <c r="AJ2617" s="61" t="str">
        <f>IF(AND(K2617&lt;&gt;"Match of the Day",K2617&lt;&gt;"Match of the Day 2",K2617&lt;&gt;"Match of the Day Repeat"),"",1+MAX($AJ$10:AJ2616))</f>
        <v/>
      </c>
    </row>
    <row r="2618" spans="34:36" x14ac:dyDescent="0.35">
      <c r="AH2618" s="16" t="str">
        <f>IF(AND(B2618="Premier League",E2618="Live"),_xlfn.XLOOKUP(_xlfn.TEXTJOIN(" vs ",,C2618:D2618),Calendar!G:G,Calendar!B:B),IF(AND(B2618="Premier League",E2618="Highlights"),_xlfn.XLOOKUP(H2618,Calendar!O:O,Calendar!N:N,,-1),""))</f>
        <v/>
      </c>
      <c r="AI2618" s="61" t="str">
        <f>IF(AND(AH2618&lt;&gt;"",E2618="Live"),_xlfn.XLOOKUP(_xlfn.TEXTJOIN(" vs ",,C2618:D2618),Calendar!G:G,Calendar!K:K),"")</f>
        <v/>
      </c>
      <c r="AJ2618" s="61" t="str">
        <f>IF(AND(K2618&lt;&gt;"Match of the Day",K2618&lt;&gt;"Match of the Day 2",K2618&lt;&gt;"Match of the Day Repeat"),"",1+MAX($AJ$10:AJ2617))</f>
        <v/>
      </c>
    </row>
    <row r="2619" spans="34:36" x14ac:dyDescent="0.35">
      <c r="AH2619" s="16" t="str">
        <f>IF(AND(B2619="Premier League",E2619="Live"),_xlfn.XLOOKUP(_xlfn.TEXTJOIN(" vs ",,C2619:D2619),Calendar!G:G,Calendar!B:B),IF(AND(B2619="Premier League",E2619="Highlights"),_xlfn.XLOOKUP(H2619,Calendar!O:O,Calendar!N:N,,-1),""))</f>
        <v/>
      </c>
      <c r="AI2619" s="61" t="str">
        <f>IF(AND(AH2619&lt;&gt;"",E2619="Live"),_xlfn.XLOOKUP(_xlfn.TEXTJOIN(" vs ",,C2619:D2619),Calendar!G:G,Calendar!K:K),"")</f>
        <v/>
      </c>
      <c r="AJ2619" s="61" t="str">
        <f>IF(AND(K2619&lt;&gt;"Match of the Day",K2619&lt;&gt;"Match of the Day 2",K2619&lt;&gt;"Match of the Day Repeat"),"",1+MAX($AJ$10:AJ2618))</f>
        <v/>
      </c>
    </row>
    <row r="2620" spans="34:36" x14ac:dyDescent="0.35">
      <c r="AH2620" s="16" t="str">
        <f>IF(AND(B2620="Premier League",E2620="Live"),_xlfn.XLOOKUP(_xlfn.TEXTJOIN(" vs ",,C2620:D2620),Calendar!G:G,Calendar!B:B),IF(AND(B2620="Premier League",E2620="Highlights"),_xlfn.XLOOKUP(H2620,Calendar!O:O,Calendar!N:N,,-1),""))</f>
        <v/>
      </c>
      <c r="AI2620" s="61" t="str">
        <f>IF(AND(AH2620&lt;&gt;"",E2620="Live"),_xlfn.XLOOKUP(_xlfn.TEXTJOIN(" vs ",,C2620:D2620),Calendar!G:G,Calendar!K:K),"")</f>
        <v/>
      </c>
      <c r="AJ2620" s="61" t="str">
        <f>IF(AND(K2620&lt;&gt;"Match of the Day",K2620&lt;&gt;"Match of the Day 2",K2620&lt;&gt;"Match of the Day Repeat"),"",1+MAX($AJ$10:AJ2619))</f>
        <v/>
      </c>
    </row>
    <row r="2621" spans="34:36" x14ac:dyDescent="0.35">
      <c r="AH2621" s="16" t="str">
        <f>IF(AND(B2621="Premier League",E2621="Live"),_xlfn.XLOOKUP(_xlfn.TEXTJOIN(" vs ",,C2621:D2621),Calendar!G:G,Calendar!B:B),IF(AND(B2621="Premier League",E2621="Highlights"),_xlfn.XLOOKUP(H2621,Calendar!O:O,Calendar!N:N,,-1),""))</f>
        <v/>
      </c>
      <c r="AI2621" s="61" t="str">
        <f>IF(AND(AH2621&lt;&gt;"",E2621="Live"),_xlfn.XLOOKUP(_xlfn.TEXTJOIN(" vs ",,C2621:D2621),Calendar!G:G,Calendar!K:K),"")</f>
        <v/>
      </c>
      <c r="AJ2621" s="61" t="str">
        <f>IF(AND(K2621&lt;&gt;"Match of the Day",K2621&lt;&gt;"Match of the Day 2",K2621&lt;&gt;"Match of the Day Repeat"),"",1+MAX($AJ$10:AJ2620))</f>
        <v/>
      </c>
    </row>
    <row r="2622" spans="34:36" x14ac:dyDescent="0.35">
      <c r="AH2622" s="16" t="str">
        <f>IF(AND(B2622="Premier League",E2622="Live"),_xlfn.XLOOKUP(_xlfn.TEXTJOIN(" vs ",,C2622:D2622),Calendar!G:G,Calendar!B:B),IF(AND(B2622="Premier League",E2622="Highlights"),_xlfn.XLOOKUP(H2622,Calendar!O:O,Calendar!N:N,,-1),""))</f>
        <v/>
      </c>
      <c r="AI2622" s="61" t="str">
        <f>IF(AND(AH2622&lt;&gt;"",E2622="Live"),_xlfn.XLOOKUP(_xlfn.TEXTJOIN(" vs ",,C2622:D2622),Calendar!G:G,Calendar!K:K),"")</f>
        <v/>
      </c>
      <c r="AJ2622" s="61" t="str">
        <f>IF(AND(K2622&lt;&gt;"Match of the Day",K2622&lt;&gt;"Match of the Day 2",K2622&lt;&gt;"Match of the Day Repeat"),"",1+MAX($AJ$10:AJ2621))</f>
        <v/>
      </c>
    </row>
    <row r="2623" spans="34:36" x14ac:dyDescent="0.35">
      <c r="AH2623" s="16" t="str">
        <f>IF(AND(B2623="Premier League",E2623="Live"),_xlfn.XLOOKUP(_xlfn.TEXTJOIN(" vs ",,C2623:D2623),Calendar!G:G,Calendar!B:B),IF(AND(B2623="Premier League",E2623="Highlights"),_xlfn.XLOOKUP(H2623,Calendar!O:O,Calendar!N:N,,-1),""))</f>
        <v/>
      </c>
      <c r="AI2623" s="61" t="str">
        <f>IF(AND(AH2623&lt;&gt;"",E2623="Live"),_xlfn.XLOOKUP(_xlfn.TEXTJOIN(" vs ",,C2623:D2623),Calendar!G:G,Calendar!K:K),"")</f>
        <v/>
      </c>
      <c r="AJ2623" s="61" t="str">
        <f>IF(AND(K2623&lt;&gt;"Match of the Day",K2623&lt;&gt;"Match of the Day 2",K2623&lt;&gt;"Match of the Day Repeat"),"",1+MAX($AJ$10:AJ2622))</f>
        <v/>
      </c>
    </row>
    <row r="2624" spans="34:36" x14ac:dyDescent="0.35">
      <c r="AH2624" s="16" t="str">
        <f>IF(AND(B2624="Premier League",E2624="Live"),_xlfn.XLOOKUP(_xlfn.TEXTJOIN(" vs ",,C2624:D2624),Calendar!G:G,Calendar!B:B),IF(AND(B2624="Premier League",E2624="Highlights"),_xlfn.XLOOKUP(H2624,Calendar!O:O,Calendar!N:N,,-1),""))</f>
        <v/>
      </c>
      <c r="AI2624" s="61" t="str">
        <f>IF(AND(AH2624&lt;&gt;"",E2624="Live"),_xlfn.XLOOKUP(_xlfn.TEXTJOIN(" vs ",,C2624:D2624),Calendar!G:G,Calendar!K:K),"")</f>
        <v/>
      </c>
      <c r="AJ2624" s="61" t="str">
        <f>IF(AND(K2624&lt;&gt;"Match of the Day",K2624&lt;&gt;"Match of the Day 2",K2624&lt;&gt;"Match of the Day Repeat"),"",1+MAX($AJ$10:AJ2623))</f>
        <v/>
      </c>
    </row>
    <row r="2625" spans="34:36" x14ac:dyDescent="0.35">
      <c r="AH2625" s="16" t="str">
        <f>IF(AND(B2625="Premier League",E2625="Live"),_xlfn.XLOOKUP(_xlfn.TEXTJOIN(" vs ",,C2625:D2625),Calendar!G:G,Calendar!B:B),IF(AND(B2625="Premier League",E2625="Highlights"),_xlfn.XLOOKUP(H2625,Calendar!O:O,Calendar!N:N,,-1),""))</f>
        <v/>
      </c>
      <c r="AI2625" s="61" t="str">
        <f>IF(AND(AH2625&lt;&gt;"",E2625="Live"),_xlfn.XLOOKUP(_xlfn.TEXTJOIN(" vs ",,C2625:D2625),Calendar!G:G,Calendar!K:K),"")</f>
        <v/>
      </c>
      <c r="AJ2625" s="61" t="str">
        <f>IF(AND(K2625&lt;&gt;"Match of the Day",K2625&lt;&gt;"Match of the Day 2",K2625&lt;&gt;"Match of the Day Repeat"),"",1+MAX($AJ$10:AJ2624))</f>
        <v/>
      </c>
    </row>
    <row r="2626" spans="34:36" x14ac:dyDescent="0.35">
      <c r="AH2626" s="16" t="str">
        <f>IF(AND(B2626="Premier League",E2626="Live"),_xlfn.XLOOKUP(_xlfn.TEXTJOIN(" vs ",,C2626:D2626),Calendar!G:G,Calendar!B:B),IF(AND(B2626="Premier League",E2626="Highlights"),_xlfn.XLOOKUP(H2626,Calendar!O:O,Calendar!N:N,,-1),""))</f>
        <v/>
      </c>
      <c r="AI2626" s="61" t="str">
        <f>IF(AND(AH2626&lt;&gt;"",E2626="Live"),_xlfn.XLOOKUP(_xlfn.TEXTJOIN(" vs ",,C2626:D2626),Calendar!G:G,Calendar!K:K),"")</f>
        <v/>
      </c>
      <c r="AJ2626" s="61" t="str">
        <f>IF(AND(K2626&lt;&gt;"Match of the Day",K2626&lt;&gt;"Match of the Day 2",K2626&lt;&gt;"Match of the Day Repeat"),"",1+MAX($AJ$10:AJ2625))</f>
        <v/>
      </c>
    </row>
    <row r="2627" spans="34:36" x14ac:dyDescent="0.35">
      <c r="AH2627" s="16" t="str">
        <f>IF(AND(B2627="Premier League",E2627="Live"),_xlfn.XLOOKUP(_xlfn.TEXTJOIN(" vs ",,C2627:D2627),Calendar!G:G,Calendar!B:B),IF(AND(B2627="Premier League",E2627="Highlights"),_xlfn.XLOOKUP(H2627,Calendar!O:O,Calendar!N:N,,-1),""))</f>
        <v/>
      </c>
      <c r="AI2627" s="61" t="str">
        <f>IF(AND(AH2627&lt;&gt;"",E2627="Live"),_xlfn.XLOOKUP(_xlfn.TEXTJOIN(" vs ",,C2627:D2627),Calendar!G:G,Calendar!K:K),"")</f>
        <v/>
      </c>
      <c r="AJ2627" s="61" t="str">
        <f>IF(AND(K2627&lt;&gt;"Match of the Day",K2627&lt;&gt;"Match of the Day 2",K2627&lt;&gt;"Match of the Day Repeat"),"",1+MAX($AJ$10:AJ2626))</f>
        <v/>
      </c>
    </row>
    <row r="2628" spans="34:36" x14ac:dyDescent="0.35">
      <c r="AH2628" s="16" t="str">
        <f>IF(AND(B2628="Premier League",E2628="Live"),_xlfn.XLOOKUP(_xlfn.TEXTJOIN(" vs ",,C2628:D2628),Calendar!G:G,Calendar!B:B),IF(AND(B2628="Premier League",E2628="Highlights"),_xlfn.XLOOKUP(H2628,Calendar!O:O,Calendar!N:N,,-1),""))</f>
        <v/>
      </c>
      <c r="AI2628" s="61" t="str">
        <f>IF(AND(AH2628&lt;&gt;"",E2628="Live"),_xlfn.XLOOKUP(_xlfn.TEXTJOIN(" vs ",,C2628:D2628),Calendar!G:G,Calendar!K:K),"")</f>
        <v/>
      </c>
      <c r="AJ2628" s="61" t="str">
        <f>IF(AND(K2628&lt;&gt;"Match of the Day",K2628&lt;&gt;"Match of the Day 2",K2628&lt;&gt;"Match of the Day Repeat"),"",1+MAX($AJ$10:AJ2627))</f>
        <v/>
      </c>
    </row>
    <row r="2629" spans="34:36" x14ac:dyDescent="0.35">
      <c r="AH2629" s="16" t="str">
        <f>IF(AND(B2629="Premier League",E2629="Live"),_xlfn.XLOOKUP(_xlfn.TEXTJOIN(" vs ",,C2629:D2629),Calendar!G:G,Calendar!B:B),IF(AND(B2629="Premier League",E2629="Highlights"),_xlfn.XLOOKUP(H2629,Calendar!O:O,Calendar!N:N,,-1),""))</f>
        <v/>
      </c>
      <c r="AI2629" s="61" t="str">
        <f>IF(AND(AH2629&lt;&gt;"",E2629="Live"),_xlfn.XLOOKUP(_xlfn.TEXTJOIN(" vs ",,C2629:D2629),Calendar!G:G,Calendar!K:K),"")</f>
        <v/>
      </c>
      <c r="AJ2629" s="61" t="str">
        <f>IF(AND(K2629&lt;&gt;"Match of the Day",K2629&lt;&gt;"Match of the Day 2",K2629&lt;&gt;"Match of the Day Repeat"),"",1+MAX($AJ$10:AJ2628))</f>
        <v/>
      </c>
    </row>
    <row r="2630" spans="34:36" x14ac:dyDescent="0.35">
      <c r="AH2630" s="16" t="str">
        <f>IF(AND(B2630="Premier League",E2630="Live"),_xlfn.XLOOKUP(_xlfn.TEXTJOIN(" vs ",,C2630:D2630),Calendar!G:G,Calendar!B:B),IF(AND(B2630="Premier League",E2630="Highlights"),_xlfn.XLOOKUP(H2630,Calendar!O:O,Calendar!N:N,,-1),""))</f>
        <v/>
      </c>
      <c r="AI2630" s="61" t="str">
        <f>IF(AND(AH2630&lt;&gt;"",E2630="Live"),_xlfn.XLOOKUP(_xlfn.TEXTJOIN(" vs ",,C2630:D2630),Calendar!G:G,Calendar!K:K),"")</f>
        <v/>
      </c>
      <c r="AJ2630" s="61" t="str">
        <f>IF(AND(K2630&lt;&gt;"Match of the Day",K2630&lt;&gt;"Match of the Day 2",K2630&lt;&gt;"Match of the Day Repeat"),"",1+MAX($AJ$10:AJ2629))</f>
        <v/>
      </c>
    </row>
    <row r="2631" spans="34:36" x14ac:dyDescent="0.35">
      <c r="AH2631" s="16" t="str">
        <f>IF(AND(B2631="Premier League",E2631="Live"),_xlfn.XLOOKUP(_xlfn.TEXTJOIN(" vs ",,C2631:D2631),Calendar!G:G,Calendar!B:B),IF(AND(B2631="Premier League",E2631="Highlights"),_xlfn.XLOOKUP(H2631,Calendar!O:O,Calendar!N:N,,-1),""))</f>
        <v/>
      </c>
      <c r="AI2631" s="61" t="str">
        <f>IF(AND(AH2631&lt;&gt;"",E2631="Live"),_xlfn.XLOOKUP(_xlfn.TEXTJOIN(" vs ",,C2631:D2631),Calendar!G:G,Calendar!K:K),"")</f>
        <v/>
      </c>
      <c r="AJ2631" s="61" t="str">
        <f>IF(AND(K2631&lt;&gt;"Match of the Day",K2631&lt;&gt;"Match of the Day 2",K2631&lt;&gt;"Match of the Day Repeat"),"",1+MAX($AJ$10:AJ2630))</f>
        <v/>
      </c>
    </row>
    <row r="2632" spans="34:36" x14ac:dyDescent="0.35">
      <c r="AH2632" s="16" t="str">
        <f>IF(AND(B2632="Premier League",E2632="Live"),_xlfn.XLOOKUP(_xlfn.TEXTJOIN(" vs ",,C2632:D2632),Calendar!G:G,Calendar!B:B),IF(AND(B2632="Premier League",E2632="Highlights"),_xlfn.XLOOKUP(H2632,Calendar!O:O,Calendar!N:N,,-1),""))</f>
        <v/>
      </c>
      <c r="AI2632" s="61" t="str">
        <f>IF(AND(AH2632&lt;&gt;"",E2632="Live"),_xlfn.XLOOKUP(_xlfn.TEXTJOIN(" vs ",,C2632:D2632),Calendar!G:G,Calendar!K:K),"")</f>
        <v/>
      </c>
      <c r="AJ2632" s="61" t="str">
        <f>IF(AND(K2632&lt;&gt;"Match of the Day",K2632&lt;&gt;"Match of the Day 2",K2632&lt;&gt;"Match of the Day Repeat"),"",1+MAX($AJ$10:AJ2631))</f>
        <v/>
      </c>
    </row>
    <row r="2633" spans="34:36" x14ac:dyDescent="0.35">
      <c r="AH2633" s="16" t="str">
        <f>IF(AND(B2633="Premier League",E2633="Live"),_xlfn.XLOOKUP(_xlfn.TEXTJOIN(" vs ",,C2633:D2633),Calendar!G:G,Calendar!B:B),IF(AND(B2633="Premier League",E2633="Highlights"),_xlfn.XLOOKUP(H2633,Calendar!O:O,Calendar!N:N,,-1),""))</f>
        <v/>
      </c>
      <c r="AI2633" s="61" t="str">
        <f>IF(AND(AH2633&lt;&gt;"",E2633="Live"),_xlfn.XLOOKUP(_xlfn.TEXTJOIN(" vs ",,C2633:D2633),Calendar!G:G,Calendar!K:K),"")</f>
        <v/>
      </c>
      <c r="AJ2633" s="61" t="str">
        <f>IF(AND(K2633&lt;&gt;"Match of the Day",K2633&lt;&gt;"Match of the Day 2",K2633&lt;&gt;"Match of the Day Repeat"),"",1+MAX($AJ$10:AJ2632))</f>
        <v/>
      </c>
    </row>
    <row r="2634" spans="34:36" x14ac:dyDescent="0.35">
      <c r="AH2634" s="16" t="str">
        <f>IF(AND(B2634="Premier League",E2634="Live"),_xlfn.XLOOKUP(_xlfn.TEXTJOIN(" vs ",,C2634:D2634),Calendar!G:G,Calendar!B:B),IF(AND(B2634="Premier League",E2634="Highlights"),_xlfn.XLOOKUP(H2634,Calendar!O:O,Calendar!N:N,,-1),""))</f>
        <v/>
      </c>
      <c r="AI2634" s="61" t="str">
        <f>IF(AND(AH2634&lt;&gt;"",E2634="Live"),_xlfn.XLOOKUP(_xlfn.TEXTJOIN(" vs ",,C2634:D2634),Calendar!G:G,Calendar!K:K),"")</f>
        <v/>
      </c>
      <c r="AJ2634" s="61" t="str">
        <f>IF(AND(K2634&lt;&gt;"Match of the Day",K2634&lt;&gt;"Match of the Day 2",K2634&lt;&gt;"Match of the Day Repeat"),"",1+MAX($AJ$10:AJ2633))</f>
        <v/>
      </c>
    </row>
    <row r="2635" spans="34:36" x14ac:dyDescent="0.35">
      <c r="AH2635" s="16" t="str">
        <f>IF(AND(B2635="Premier League",E2635="Live"),_xlfn.XLOOKUP(_xlfn.TEXTJOIN(" vs ",,C2635:D2635),Calendar!G:G,Calendar!B:B),IF(AND(B2635="Premier League",E2635="Highlights"),_xlfn.XLOOKUP(H2635,Calendar!O:O,Calendar!N:N,,-1),""))</f>
        <v/>
      </c>
      <c r="AI2635" s="61" t="str">
        <f>IF(AND(AH2635&lt;&gt;"",E2635="Live"),_xlfn.XLOOKUP(_xlfn.TEXTJOIN(" vs ",,C2635:D2635),Calendar!G:G,Calendar!K:K),"")</f>
        <v/>
      </c>
      <c r="AJ2635" s="61" t="str">
        <f>IF(AND(K2635&lt;&gt;"Match of the Day",K2635&lt;&gt;"Match of the Day 2",K2635&lt;&gt;"Match of the Day Repeat"),"",1+MAX($AJ$10:AJ2634))</f>
        <v/>
      </c>
    </row>
    <row r="2636" spans="34:36" x14ac:dyDescent="0.35">
      <c r="AH2636" s="16" t="str">
        <f>IF(AND(B2636="Premier League",E2636="Live"),_xlfn.XLOOKUP(_xlfn.TEXTJOIN(" vs ",,C2636:D2636),Calendar!G:G,Calendar!B:B),IF(AND(B2636="Premier League",E2636="Highlights"),_xlfn.XLOOKUP(H2636,Calendar!O:O,Calendar!N:N,,-1),""))</f>
        <v/>
      </c>
      <c r="AI2636" s="61" t="str">
        <f>IF(AND(AH2636&lt;&gt;"",E2636="Live"),_xlfn.XLOOKUP(_xlfn.TEXTJOIN(" vs ",,C2636:D2636),Calendar!G:G,Calendar!K:K),"")</f>
        <v/>
      </c>
      <c r="AJ2636" s="61" t="str">
        <f>IF(AND(K2636&lt;&gt;"Match of the Day",K2636&lt;&gt;"Match of the Day 2",K2636&lt;&gt;"Match of the Day Repeat"),"",1+MAX($AJ$10:AJ2635))</f>
        <v/>
      </c>
    </row>
    <row r="2637" spans="34:36" x14ac:dyDescent="0.35">
      <c r="AH2637" s="16" t="str">
        <f>IF(AND(B2637="Premier League",E2637="Live"),_xlfn.XLOOKUP(_xlfn.TEXTJOIN(" vs ",,C2637:D2637),Calendar!G:G,Calendar!B:B),IF(AND(B2637="Premier League",E2637="Highlights"),_xlfn.XLOOKUP(H2637,Calendar!O:O,Calendar!N:N,,-1),""))</f>
        <v/>
      </c>
      <c r="AI2637" s="61" t="str">
        <f>IF(AND(AH2637&lt;&gt;"",E2637="Live"),_xlfn.XLOOKUP(_xlfn.TEXTJOIN(" vs ",,C2637:D2637),Calendar!G:G,Calendar!K:K),"")</f>
        <v/>
      </c>
      <c r="AJ2637" s="61" t="str">
        <f>IF(AND(K2637&lt;&gt;"Match of the Day",K2637&lt;&gt;"Match of the Day 2",K2637&lt;&gt;"Match of the Day Repeat"),"",1+MAX($AJ$10:AJ2636))</f>
        <v/>
      </c>
    </row>
    <row r="2638" spans="34:36" x14ac:dyDescent="0.35">
      <c r="AH2638" s="16" t="str">
        <f>IF(AND(B2638="Premier League",E2638="Live"),_xlfn.XLOOKUP(_xlfn.TEXTJOIN(" vs ",,C2638:D2638),Calendar!G:G,Calendar!B:B),IF(AND(B2638="Premier League",E2638="Highlights"),_xlfn.XLOOKUP(H2638,Calendar!O:O,Calendar!N:N,,-1),""))</f>
        <v/>
      </c>
      <c r="AI2638" s="61" t="str">
        <f>IF(AND(AH2638&lt;&gt;"",E2638="Live"),_xlfn.XLOOKUP(_xlfn.TEXTJOIN(" vs ",,C2638:D2638),Calendar!G:G,Calendar!K:K),"")</f>
        <v/>
      </c>
      <c r="AJ2638" s="61" t="str">
        <f>IF(AND(K2638&lt;&gt;"Match of the Day",K2638&lt;&gt;"Match of the Day 2",K2638&lt;&gt;"Match of the Day Repeat"),"",1+MAX($AJ$10:AJ2637))</f>
        <v/>
      </c>
    </row>
    <row r="2639" spans="34:36" x14ac:dyDescent="0.35">
      <c r="AH2639" s="16" t="str">
        <f>IF(AND(B2639="Premier League",E2639="Live"),_xlfn.XLOOKUP(_xlfn.TEXTJOIN(" vs ",,C2639:D2639),Calendar!G:G,Calendar!B:B),IF(AND(B2639="Premier League",E2639="Highlights"),_xlfn.XLOOKUP(H2639,Calendar!O:O,Calendar!N:N,,-1),""))</f>
        <v/>
      </c>
      <c r="AI2639" s="61" t="str">
        <f>IF(AND(AH2639&lt;&gt;"",E2639="Live"),_xlfn.XLOOKUP(_xlfn.TEXTJOIN(" vs ",,C2639:D2639),Calendar!G:G,Calendar!K:K),"")</f>
        <v/>
      </c>
      <c r="AJ2639" s="61" t="str">
        <f>IF(AND(K2639&lt;&gt;"Match of the Day",K2639&lt;&gt;"Match of the Day 2",K2639&lt;&gt;"Match of the Day Repeat"),"",1+MAX($AJ$10:AJ2638))</f>
        <v/>
      </c>
    </row>
    <row r="2640" spans="34:36" x14ac:dyDescent="0.35">
      <c r="AH2640" s="16" t="str">
        <f>IF(AND(B2640="Premier League",E2640="Live"),_xlfn.XLOOKUP(_xlfn.TEXTJOIN(" vs ",,C2640:D2640),Calendar!G:G,Calendar!B:B),IF(AND(B2640="Premier League",E2640="Highlights"),_xlfn.XLOOKUP(H2640,Calendar!O:O,Calendar!N:N,,-1),""))</f>
        <v/>
      </c>
      <c r="AI2640" s="61" t="str">
        <f>IF(AND(AH2640&lt;&gt;"",E2640="Live"),_xlfn.XLOOKUP(_xlfn.TEXTJOIN(" vs ",,C2640:D2640),Calendar!G:G,Calendar!K:K),"")</f>
        <v/>
      </c>
      <c r="AJ2640" s="61" t="str">
        <f>IF(AND(K2640&lt;&gt;"Match of the Day",K2640&lt;&gt;"Match of the Day 2",K2640&lt;&gt;"Match of the Day Repeat"),"",1+MAX($AJ$10:AJ2639))</f>
        <v/>
      </c>
    </row>
    <row r="2641" spans="34:36" x14ac:dyDescent="0.35">
      <c r="AH2641" s="16" t="str">
        <f>IF(AND(B2641="Premier League",E2641="Live"),_xlfn.XLOOKUP(_xlfn.TEXTJOIN(" vs ",,C2641:D2641),Calendar!G:G,Calendar!B:B),IF(AND(B2641="Premier League",E2641="Highlights"),_xlfn.XLOOKUP(H2641,Calendar!O:O,Calendar!N:N,,-1),""))</f>
        <v/>
      </c>
      <c r="AI2641" s="61" t="str">
        <f>IF(AND(AH2641&lt;&gt;"",E2641="Live"),_xlfn.XLOOKUP(_xlfn.TEXTJOIN(" vs ",,C2641:D2641),Calendar!G:G,Calendar!K:K),"")</f>
        <v/>
      </c>
      <c r="AJ2641" s="61" t="str">
        <f>IF(AND(K2641&lt;&gt;"Match of the Day",K2641&lt;&gt;"Match of the Day 2",K2641&lt;&gt;"Match of the Day Repeat"),"",1+MAX($AJ$10:AJ2640))</f>
        <v/>
      </c>
    </row>
    <row r="2642" spans="34:36" x14ac:dyDescent="0.35">
      <c r="AH2642" s="16" t="str">
        <f>IF(AND(B2642="Premier League",E2642="Live"),_xlfn.XLOOKUP(_xlfn.TEXTJOIN(" vs ",,C2642:D2642),Calendar!G:G,Calendar!B:B),IF(AND(B2642="Premier League",E2642="Highlights"),_xlfn.XLOOKUP(H2642,Calendar!O:O,Calendar!N:N,,-1),""))</f>
        <v/>
      </c>
      <c r="AI2642" s="61" t="str">
        <f>IF(AND(AH2642&lt;&gt;"",E2642="Live"),_xlfn.XLOOKUP(_xlfn.TEXTJOIN(" vs ",,C2642:D2642),Calendar!G:G,Calendar!K:K),"")</f>
        <v/>
      </c>
      <c r="AJ2642" s="61" t="str">
        <f>IF(AND(K2642&lt;&gt;"Match of the Day",K2642&lt;&gt;"Match of the Day 2",K2642&lt;&gt;"Match of the Day Repeat"),"",1+MAX($AJ$10:AJ2641))</f>
        <v/>
      </c>
    </row>
    <row r="2643" spans="34:36" x14ac:dyDescent="0.35">
      <c r="AH2643" s="16" t="str">
        <f>IF(AND(B2643="Premier League",E2643="Live"),_xlfn.XLOOKUP(_xlfn.TEXTJOIN(" vs ",,C2643:D2643),Calendar!G:G,Calendar!B:B),IF(AND(B2643="Premier League",E2643="Highlights"),_xlfn.XLOOKUP(H2643,Calendar!O:O,Calendar!N:N,,-1),""))</f>
        <v/>
      </c>
      <c r="AI2643" s="61" t="str">
        <f>IF(AND(AH2643&lt;&gt;"",E2643="Live"),_xlfn.XLOOKUP(_xlfn.TEXTJOIN(" vs ",,C2643:D2643),Calendar!G:G,Calendar!K:K),"")</f>
        <v/>
      </c>
      <c r="AJ2643" s="61" t="str">
        <f>IF(AND(K2643&lt;&gt;"Match of the Day",K2643&lt;&gt;"Match of the Day 2",K2643&lt;&gt;"Match of the Day Repeat"),"",1+MAX($AJ$10:AJ2642))</f>
        <v/>
      </c>
    </row>
    <row r="2644" spans="34:36" x14ac:dyDescent="0.35">
      <c r="AH2644" s="16" t="str">
        <f>IF(AND(B2644="Premier League",E2644="Live"),_xlfn.XLOOKUP(_xlfn.TEXTJOIN(" vs ",,C2644:D2644),Calendar!G:G,Calendar!B:B),IF(AND(B2644="Premier League",E2644="Highlights"),_xlfn.XLOOKUP(H2644,Calendar!O:O,Calendar!N:N,,-1),""))</f>
        <v/>
      </c>
      <c r="AI2644" s="61" t="str">
        <f>IF(AND(AH2644&lt;&gt;"",E2644="Live"),_xlfn.XLOOKUP(_xlfn.TEXTJOIN(" vs ",,C2644:D2644),Calendar!G:G,Calendar!K:K),"")</f>
        <v/>
      </c>
      <c r="AJ2644" s="61" t="str">
        <f>IF(AND(K2644&lt;&gt;"Match of the Day",K2644&lt;&gt;"Match of the Day 2",K2644&lt;&gt;"Match of the Day Repeat"),"",1+MAX($AJ$10:AJ2643))</f>
        <v/>
      </c>
    </row>
    <row r="2645" spans="34:36" x14ac:dyDescent="0.35">
      <c r="AH2645" s="16" t="str">
        <f>IF(AND(B2645="Premier League",E2645="Live"),_xlfn.XLOOKUP(_xlfn.TEXTJOIN(" vs ",,C2645:D2645),Calendar!G:G,Calendar!B:B),IF(AND(B2645="Premier League",E2645="Highlights"),_xlfn.XLOOKUP(H2645,Calendar!O:O,Calendar!N:N,,-1),""))</f>
        <v/>
      </c>
      <c r="AI2645" s="61" t="str">
        <f>IF(AND(AH2645&lt;&gt;"",E2645="Live"),_xlfn.XLOOKUP(_xlfn.TEXTJOIN(" vs ",,C2645:D2645),Calendar!G:G,Calendar!K:K),"")</f>
        <v/>
      </c>
      <c r="AJ2645" s="61" t="str">
        <f>IF(AND(K2645&lt;&gt;"Match of the Day",K2645&lt;&gt;"Match of the Day 2",K2645&lt;&gt;"Match of the Day Repeat"),"",1+MAX($AJ$10:AJ2644))</f>
        <v/>
      </c>
    </row>
    <row r="2646" spans="34:36" x14ac:dyDescent="0.35">
      <c r="AH2646" s="16" t="str">
        <f>IF(AND(B2646="Premier League",E2646="Live"),_xlfn.XLOOKUP(_xlfn.TEXTJOIN(" vs ",,C2646:D2646),Calendar!G:G,Calendar!B:B),IF(AND(B2646="Premier League",E2646="Highlights"),_xlfn.XLOOKUP(H2646,Calendar!O:O,Calendar!N:N,,-1),""))</f>
        <v/>
      </c>
      <c r="AI2646" s="61" t="str">
        <f>IF(AND(AH2646&lt;&gt;"",E2646="Live"),_xlfn.XLOOKUP(_xlfn.TEXTJOIN(" vs ",,C2646:D2646),Calendar!G:G,Calendar!K:K),"")</f>
        <v/>
      </c>
      <c r="AJ2646" s="61" t="str">
        <f>IF(AND(K2646&lt;&gt;"Match of the Day",K2646&lt;&gt;"Match of the Day 2",K2646&lt;&gt;"Match of the Day Repeat"),"",1+MAX($AJ$10:AJ2645))</f>
        <v/>
      </c>
    </row>
    <row r="2647" spans="34:36" x14ac:dyDescent="0.35">
      <c r="AH2647" s="16" t="str">
        <f>IF(AND(B2647="Premier League",E2647="Live"),_xlfn.XLOOKUP(_xlfn.TEXTJOIN(" vs ",,C2647:D2647),Calendar!G:G,Calendar!B:B),IF(AND(B2647="Premier League",E2647="Highlights"),_xlfn.XLOOKUP(H2647,Calendar!O:O,Calendar!N:N,,-1),""))</f>
        <v/>
      </c>
      <c r="AI2647" s="61" t="str">
        <f>IF(AND(AH2647&lt;&gt;"",E2647="Live"),_xlfn.XLOOKUP(_xlfn.TEXTJOIN(" vs ",,C2647:D2647),Calendar!G:G,Calendar!K:K),"")</f>
        <v/>
      </c>
      <c r="AJ2647" s="61" t="str">
        <f>IF(AND(K2647&lt;&gt;"Match of the Day",K2647&lt;&gt;"Match of the Day 2",K2647&lt;&gt;"Match of the Day Repeat"),"",1+MAX($AJ$10:AJ2646))</f>
        <v/>
      </c>
    </row>
    <row r="2648" spans="34:36" x14ac:dyDescent="0.35">
      <c r="AH2648" s="16" t="str">
        <f>IF(AND(B2648="Premier League",E2648="Live"),_xlfn.XLOOKUP(_xlfn.TEXTJOIN(" vs ",,C2648:D2648),Calendar!G:G,Calendar!B:B),IF(AND(B2648="Premier League",E2648="Highlights"),_xlfn.XLOOKUP(H2648,Calendar!O:O,Calendar!N:N,,-1),""))</f>
        <v/>
      </c>
      <c r="AI2648" s="61" t="str">
        <f>IF(AND(AH2648&lt;&gt;"",E2648="Live"),_xlfn.XLOOKUP(_xlfn.TEXTJOIN(" vs ",,C2648:D2648),Calendar!G:G,Calendar!K:K),"")</f>
        <v/>
      </c>
      <c r="AJ2648" s="61" t="str">
        <f>IF(AND(K2648&lt;&gt;"Match of the Day",K2648&lt;&gt;"Match of the Day 2",K2648&lt;&gt;"Match of the Day Repeat"),"",1+MAX($AJ$10:AJ2647))</f>
        <v/>
      </c>
    </row>
    <row r="2649" spans="34:36" x14ac:dyDescent="0.35">
      <c r="AH2649" s="16" t="str">
        <f>IF(AND(B2649="Premier League",E2649="Live"),_xlfn.XLOOKUP(_xlfn.TEXTJOIN(" vs ",,C2649:D2649),Calendar!G:G,Calendar!B:B),IF(AND(B2649="Premier League",E2649="Highlights"),_xlfn.XLOOKUP(H2649,Calendar!O:O,Calendar!N:N,,-1),""))</f>
        <v/>
      </c>
      <c r="AI2649" s="61" t="str">
        <f>IF(AND(AH2649&lt;&gt;"",E2649="Live"),_xlfn.XLOOKUP(_xlfn.TEXTJOIN(" vs ",,C2649:D2649),Calendar!G:G,Calendar!K:K),"")</f>
        <v/>
      </c>
      <c r="AJ2649" s="61" t="str">
        <f>IF(AND(K2649&lt;&gt;"Match of the Day",K2649&lt;&gt;"Match of the Day 2",K2649&lt;&gt;"Match of the Day Repeat"),"",1+MAX($AJ$10:AJ2648))</f>
        <v/>
      </c>
    </row>
    <row r="2650" spans="34:36" x14ac:dyDescent="0.35">
      <c r="AH2650" s="16" t="str">
        <f>IF(AND(B2650="Premier League",E2650="Live"),_xlfn.XLOOKUP(_xlfn.TEXTJOIN(" vs ",,C2650:D2650),Calendar!G:G,Calendar!B:B),IF(AND(B2650="Premier League",E2650="Highlights"),_xlfn.XLOOKUP(H2650,Calendar!O:O,Calendar!N:N,,-1),""))</f>
        <v/>
      </c>
      <c r="AI2650" s="61" t="str">
        <f>IF(AND(AH2650&lt;&gt;"",E2650="Live"),_xlfn.XLOOKUP(_xlfn.TEXTJOIN(" vs ",,C2650:D2650),Calendar!G:G,Calendar!K:K),"")</f>
        <v/>
      </c>
      <c r="AJ2650" s="61" t="str">
        <f>IF(AND(K2650&lt;&gt;"Match of the Day",K2650&lt;&gt;"Match of the Day 2",K2650&lt;&gt;"Match of the Day Repeat"),"",1+MAX($AJ$10:AJ2649))</f>
        <v/>
      </c>
    </row>
    <row r="2651" spans="34:36" x14ac:dyDescent="0.35">
      <c r="AH2651" s="16" t="str">
        <f>IF(AND(B2651="Premier League",E2651="Live"),_xlfn.XLOOKUP(_xlfn.TEXTJOIN(" vs ",,C2651:D2651),Calendar!G:G,Calendar!B:B),IF(AND(B2651="Premier League",E2651="Highlights"),_xlfn.XLOOKUP(H2651,Calendar!O:O,Calendar!N:N,,-1),""))</f>
        <v/>
      </c>
      <c r="AI2651" s="61" t="str">
        <f>IF(AND(AH2651&lt;&gt;"",E2651="Live"),_xlfn.XLOOKUP(_xlfn.TEXTJOIN(" vs ",,C2651:D2651),Calendar!G:G,Calendar!K:K),"")</f>
        <v/>
      </c>
      <c r="AJ2651" s="61" t="str">
        <f>IF(AND(K2651&lt;&gt;"Match of the Day",K2651&lt;&gt;"Match of the Day 2",K2651&lt;&gt;"Match of the Day Repeat"),"",1+MAX($AJ$10:AJ2650))</f>
        <v/>
      </c>
    </row>
    <row r="2652" spans="34:36" x14ac:dyDescent="0.35">
      <c r="AH2652" s="16" t="str">
        <f>IF(AND(B2652="Premier League",E2652="Live"),_xlfn.XLOOKUP(_xlfn.TEXTJOIN(" vs ",,C2652:D2652),Calendar!G:G,Calendar!B:B),IF(AND(B2652="Premier League",E2652="Highlights"),_xlfn.XLOOKUP(H2652,Calendar!O:O,Calendar!N:N,,-1),""))</f>
        <v/>
      </c>
      <c r="AI2652" s="61" t="str">
        <f>IF(AND(AH2652&lt;&gt;"",E2652="Live"),_xlfn.XLOOKUP(_xlfn.TEXTJOIN(" vs ",,C2652:D2652),Calendar!G:G,Calendar!K:K),"")</f>
        <v/>
      </c>
      <c r="AJ2652" s="61" t="str">
        <f>IF(AND(K2652&lt;&gt;"Match of the Day",K2652&lt;&gt;"Match of the Day 2",K2652&lt;&gt;"Match of the Day Repeat"),"",1+MAX($AJ$10:AJ2651))</f>
        <v/>
      </c>
    </row>
    <row r="2653" spans="34:36" x14ac:dyDescent="0.35">
      <c r="AH2653" s="16" t="str">
        <f>IF(AND(B2653="Premier League",E2653="Live"),_xlfn.XLOOKUP(_xlfn.TEXTJOIN(" vs ",,C2653:D2653),Calendar!G:G,Calendar!B:B),IF(AND(B2653="Premier League",E2653="Highlights"),_xlfn.XLOOKUP(H2653,Calendar!O:O,Calendar!N:N,,-1),""))</f>
        <v/>
      </c>
      <c r="AI2653" s="61" t="str">
        <f>IF(AND(AH2653&lt;&gt;"",E2653="Live"),_xlfn.XLOOKUP(_xlfn.TEXTJOIN(" vs ",,C2653:D2653),Calendar!G:G,Calendar!K:K),"")</f>
        <v/>
      </c>
      <c r="AJ2653" s="61" t="str">
        <f>IF(AND(K2653&lt;&gt;"Match of the Day",K2653&lt;&gt;"Match of the Day 2",K2653&lt;&gt;"Match of the Day Repeat"),"",1+MAX($AJ$10:AJ2652))</f>
        <v/>
      </c>
    </row>
    <row r="2654" spans="34:36" x14ac:dyDescent="0.35">
      <c r="AH2654" s="16" t="str">
        <f>IF(AND(B2654="Premier League",E2654="Live"),_xlfn.XLOOKUP(_xlfn.TEXTJOIN(" vs ",,C2654:D2654),Calendar!G:G,Calendar!B:B),IF(AND(B2654="Premier League",E2654="Highlights"),_xlfn.XLOOKUP(H2654,Calendar!O:O,Calendar!N:N,,-1),""))</f>
        <v/>
      </c>
      <c r="AI2654" s="61" t="str">
        <f>IF(AND(AH2654&lt;&gt;"",E2654="Live"),_xlfn.XLOOKUP(_xlfn.TEXTJOIN(" vs ",,C2654:D2654),Calendar!G:G,Calendar!K:K),"")</f>
        <v/>
      </c>
      <c r="AJ2654" s="61" t="str">
        <f>IF(AND(K2654&lt;&gt;"Match of the Day",K2654&lt;&gt;"Match of the Day 2",K2654&lt;&gt;"Match of the Day Repeat"),"",1+MAX($AJ$10:AJ2653))</f>
        <v/>
      </c>
    </row>
    <row r="2655" spans="34:36" x14ac:dyDescent="0.35">
      <c r="AH2655" s="16" t="str">
        <f>IF(AND(B2655="Premier League",E2655="Live"),_xlfn.XLOOKUP(_xlfn.TEXTJOIN(" vs ",,C2655:D2655),Calendar!G:G,Calendar!B:B),IF(AND(B2655="Premier League",E2655="Highlights"),_xlfn.XLOOKUP(H2655,Calendar!O:O,Calendar!N:N,,-1),""))</f>
        <v/>
      </c>
      <c r="AI2655" s="61" t="str">
        <f>IF(AND(AH2655&lt;&gt;"",E2655="Live"),_xlfn.XLOOKUP(_xlfn.TEXTJOIN(" vs ",,C2655:D2655),Calendar!G:G,Calendar!K:K),"")</f>
        <v/>
      </c>
      <c r="AJ2655" s="61" t="str">
        <f>IF(AND(K2655&lt;&gt;"Match of the Day",K2655&lt;&gt;"Match of the Day 2",K2655&lt;&gt;"Match of the Day Repeat"),"",1+MAX($AJ$10:AJ2654))</f>
        <v/>
      </c>
    </row>
    <row r="2656" spans="34:36" x14ac:dyDescent="0.35">
      <c r="AH2656" s="16" t="str">
        <f>IF(AND(B2656="Premier League",E2656="Live"),_xlfn.XLOOKUP(_xlfn.TEXTJOIN(" vs ",,C2656:D2656),Calendar!G:G,Calendar!B:B),IF(AND(B2656="Premier League",E2656="Highlights"),_xlfn.XLOOKUP(H2656,Calendar!O:O,Calendar!N:N,,-1),""))</f>
        <v/>
      </c>
      <c r="AI2656" s="61" t="str">
        <f>IF(AND(AH2656&lt;&gt;"",E2656="Live"),_xlfn.XLOOKUP(_xlfn.TEXTJOIN(" vs ",,C2656:D2656),Calendar!G:G,Calendar!K:K),"")</f>
        <v/>
      </c>
      <c r="AJ2656" s="61" t="str">
        <f>IF(AND(K2656&lt;&gt;"Match of the Day",K2656&lt;&gt;"Match of the Day 2",K2656&lt;&gt;"Match of the Day Repeat"),"",1+MAX($AJ$10:AJ2655))</f>
        <v/>
      </c>
    </row>
    <row r="2657" spans="34:36" x14ac:dyDescent="0.35">
      <c r="AH2657" s="16" t="str">
        <f>IF(AND(B2657="Premier League",E2657="Live"),_xlfn.XLOOKUP(_xlfn.TEXTJOIN(" vs ",,C2657:D2657),Calendar!G:G,Calendar!B:B),IF(AND(B2657="Premier League",E2657="Highlights"),_xlfn.XLOOKUP(H2657,Calendar!O:O,Calendar!N:N,,-1),""))</f>
        <v/>
      </c>
      <c r="AI2657" s="61" t="str">
        <f>IF(AND(AH2657&lt;&gt;"",E2657="Live"),_xlfn.XLOOKUP(_xlfn.TEXTJOIN(" vs ",,C2657:D2657),Calendar!G:G,Calendar!K:K),"")</f>
        <v/>
      </c>
      <c r="AJ2657" s="61" t="str">
        <f>IF(AND(K2657&lt;&gt;"Match of the Day",K2657&lt;&gt;"Match of the Day 2",K2657&lt;&gt;"Match of the Day Repeat"),"",1+MAX($AJ$10:AJ2656))</f>
        <v/>
      </c>
    </row>
    <row r="2658" spans="34:36" x14ac:dyDescent="0.35">
      <c r="AH2658" s="16" t="str">
        <f>IF(AND(B2658="Premier League",E2658="Live"),_xlfn.XLOOKUP(_xlfn.TEXTJOIN(" vs ",,C2658:D2658),Calendar!G:G,Calendar!B:B),IF(AND(B2658="Premier League",E2658="Highlights"),_xlfn.XLOOKUP(H2658,Calendar!O:O,Calendar!N:N,,-1),""))</f>
        <v/>
      </c>
      <c r="AI2658" s="61" t="str">
        <f>IF(AND(AH2658&lt;&gt;"",E2658="Live"),_xlfn.XLOOKUP(_xlfn.TEXTJOIN(" vs ",,C2658:D2658),Calendar!G:G,Calendar!K:K),"")</f>
        <v/>
      </c>
      <c r="AJ2658" s="61" t="str">
        <f>IF(AND(K2658&lt;&gt;"Match of the Day",K2658&lt;&gt;"Match of the Day 2",K2658&lt;&gt;"Match of the Day Repeat"),"",1+MAX($AJ$10:AJ2657))</f>
        <v/>
      </c>
    </row>
    <row r="2659" spans="34:36" x14ac:dyDescent="0.35">
      <c r="AH2659" s="16" t="str">
        <f>IF(AND(B2659="Premier League",E2659="Live"),_xlfn.XLOOKUP(_xlfn.TEXTJOIN(" vs ",,C2659:D2659),Calendar!G:G,Calendar!B:B),IF(AND(B2659="Premier League",E2659="Highlights"),_xlfn.XLOOKUP(H2659,Calendar!O:O,Calendar!N:N,,-1),""))</f>
        <v/>
      </c>
      <c r="AI2659" s="61" t="str">
        <f>IF(AND(AH2659&lt;&gt;"",E2659="Live"),_xlfn.XLOOKUP(_xlfn.TEXTJOIN(" vs ",,C2659:D2659),Calendar!G:G,Calendar!K:K),"")</f>
        <v/>
      </c>
      <c r="AJ2659" s="61" t="str">
        <f>IF(AND(K2659&lt;&gt;"Match of the Day",K2659&lt;&gt;"Match of the Day 2",K2659&lt;&gt;"Match of the Day Repeat"),"",1+MAX($AJ$10:AJ2658))</f>
        <v/>
      </c>
    </row>
    <row r="2660" spans="34:36" x14ac:dyDescent="0.35">
      <c r="AH2660" s="16" t="str">
        <f>IF(AND(B2660="Premier League",E2660="Live"),_xlfn.XLOOKUP(_xlfn.TEXTJOIN(" vs ",,C2660:D2660),Calendar!G:G,Calendar!B:B),IF(AND(B2660="Premier League",E2660="Highlights"),_xlfn.XLOOKUP(H2660,Calendar!O:O,Calendar!N:N,,-1),""))</f>
        <v/>
      </c>
      <c r="AI2660" s="61" t="str">
        <f>IF(AND(AH2660&lt;&gt;"",E2660="Live"),_xlfn.XLOOKUP(_xlfn.TEXTJOIN(" vs ",,C2660:D2660),Calendar!G:G,Calendar!K:K),"")</f>
        <v/>
      </c>
      <c r="AJ2660" s="61" t="str">
        <f>IF(AND(K2660&lt;&gt;"Match of the Day",K2660&lt;&gt;"Match of the Day 2",K2660&lt;&gt;"Match of the Day Repeat"),"",1+MAX($AJ$10:AJ2659))</f>
        <v/>
      </c>
    </row>
    <row r="2661" spans="34:36" x14ac:dyDescent="0.35">
      <c r="AH2661" s="16" t="str">
        <f>IF(AND(B2661="Premier League",E2661="Live"),_xlfn.XLOOKUP(_xlfn.TEXTJOIN(" vs ",,C2661:D2661),Calendar!G:G,Calendar!B:B),IF(AND(B2661="Premier League",E2661="Highlights"),_xlfn.XLOOKUP(H2661,Calendar!O:O,Calendar!N:N,,-1),""))</f>
        <v/>
      </c>
      <c r="AI2661" s="61" t="str">
        <f>IF(AND(AH2661&lt;&gt;"",E2661="Live"),_xlfn.XLOOKUP(_xlfn.TEXTJOIN(" vs ",,C2661:D2661),Calendar!G:G,Calendar!K:K),"")</f>
        <v/>
      </c>
      <c r="AJ2661" s="61" t="str">
        <f>IF(AND(K2661&lt;&gt;"Match of the Day",K2661&lt;&gt;"Match of the Day 2",K2661&lt;&gt;"Match of the Day Repeat"),"",1+MAX($AJ$10:AJ2660))</f>
        <v/>
      </c>
    </row>
    <row r="2662" spans="34:36" x14ac:dyDescent="0.35">
      <c r="AH2662" s="16" t="str">
        <f>IF(AND(B2662="Premier League",E2662="Live"),_xlfn.XLOOKUP(_xlfn.TEXTJOIN(" vs ",,C2662:D2662),Calendar!G:G,Calendar!B:B),IF(AND(B2662="Premier League",E2662="Highlights"),_xlfn.XLOOKUP(H2662,Calendar!O:O,Calendar!N:N,,-1),""))</f>
        <v/>
      </c>
      <c r="AI2662" s="61" t="str">
        <f>IF(AND(AH2662&lt;&gt;"",E2662="Live"),_xlfn.XLOOKUP(_xlfn.TEXTJOIN(" vs ",,C2662:D2662),Calendar!G:G,Calendar!K:K),"")</f>
        <v/>
      </c>
      <c r="AJ2662" s="61" t="str">
        <f>IF(AND(K2662&lt;&gt;"Match of the Day",K2662&lt;&gt;"Match of the Day 2",K2662&lt;&gt;"Match of the Day Repeat"),"",1+MAX($AJ$10:AJ2661))</f>
        <v/>
      </c>
    </row>
    <row r="2663" spans="34:36" x14ac:dyDescent="0.35">
      <c r="AH2663" s="16" t="str">
        <f>IF(AND(B2663="Premier League",E2663="Live"),_xlfn.XLOOKUP(_xlfn.TEXTJOIN(" vs ",,C2663:D2663),Calendar!G:G,Calendar!B:B),IF(AND(B2663="Premier League",E2663="Highlights"),_xlfn.XLOOKUP(H2663,Calendar!O:O,Calendar!N:N,,-1),""))</f>
        <v/>
      </c>
      <c r="AI2663" s="61" t="str">
        <f>IF(AND(AH2663&lt;&gt;"",E2663="Live"),_xlfn.XLOOKUP(_xlfn.TEXTJOIN(" vs ",,C2663:D2663),Calendar!G:G,Calendar!K:K),"")</f>
        <v/>
      </c>
      <c r="AJ2663" s="61" t="str">
        <f>IF(AND(K2663&lt;&gt;"Match of the Day",K2663&lt;&gt;"Match of the Day 2",K2663&lt;&gt;"Match of the Day Repeat"),"",1+MAX($AJ$10:AJ2662))</f>
        <v/>
      </c>
    </row>
    <row r="2664" spans="34:36" x14ac:dyDescent="0.35">
      <c r="AH2664" s="16" t="str">
        <f>IF(AND(B2664="Premier League",E2664="Live"),_xlfn.XLOOKUP(_xlfn.TEXTJOIN(" vs ",,C2664:D2664),Calendar!G:G,Calendar!B:B),IF(AND(B2664="Premier League",E2664="Highlights"),_xlfn.XLOOKUP(H2664,Calendar!O:O,Calendar!N:N,,-1),""))</f>
        <v/>
      </c>
      <c r="AI2664" s="61" t="str">
        <f>IF(AND(AH2664&lt;&gt;"",E2664="Live"),_xlfn.XLOOKUP(_xlfn.TEXTJOIN(" vs ",,C2664:D2664),Calendar!G:G,Calendar!K:K),"")</f>
        <v/>
      </c>
      <c r="AJ2664" s="61" t="str">
        <f>IF(AND(K2664&lt;&gt;"Match of the Day",K2664&lt;&gt;"Match of the Day 2",K2664&lt;&gt;"Match of the Day Repeat"),"",1+MAX($AJ$10:AJ2663))</f>
        <v/>
      </c>
    </row>
    <row r="2665" spans="34:36" x14ac:dyDescent="0.35">
      <c r="AH2665" s="16" t="str">
        <f>IF(AND(B2665="Premier League",E2665="Live"),_xlfn.XLOOKUP(_xlfn.TEXTJOIN(" vs ",,C2665:D2665),Calendar!G:G,Calendar!B:B),IF(AND(B2665="Premier League",E2665="Highlights"),_xlfn.XLOOKUP(H2665,Calendar!O:O,Calendar!N:N,,-1),""))</f>
        <v/>
      </c>
      <c r="AI2665" s="61" t="str">
        <f>IF(AND(AH2665&lt;&gt;"",E2665="Live"),_xlfn.XLOOKUP(_xlfn.TEXTJOIN(" vs ",,C2665:D2665),Calendar!G:G,Calendar!K:K),"")</f>
        <v/>
      </c>
      <c r="AJ2665" s="61" t="str">
        <f>IF(AND(K2665&lt;&gt;"Match of the Day",K2665&lt;&gt;"Match of the Day 2",K2665&lt;&gt;"Match of the Day Repeat"),"",1+MAX($AJ$10:AJ2664))</f>
        <v/>
      </c>
    </row>
    <row r="2666" spans="34:36" x14ac:dyDescent="0.35">
      <c r="AH2666" s="16" t="str">
        <f>IF(AND(B2666="Premier League",E2666="Live"),_xlfn.XLOOKUP(_xlfn.TEXTJOIN(" vs ",,C2666:D2666),Calendar!G:G,Calendar!B:B),IF(AND(B2666="Premier League",E2666="Highlights"),_xlfn.XLOOKUP(H2666,Calendar!O:O,Calendar!N:N,,-1),""))</f>
        <v/>
      </c>
      <c r="AI2666" s="61" t="str">
        <f>IF(AND(AH2666&lt;&gt;"",E2666="Live"),_xlfn.XLOOKUP(_xlfn.TEXTJOIN(" vs ",,C2666:D2666),Calendar!G:G,Calendar!K:K),"")</f>
        <v/>
      </c>
      <c r="AJ2666" s="61" t="str">
        <f>IF(AND(K2666&lt;&gt;"Match of the Day",K2666&lt;&gt;"Match of the Day 2",K2666&lt;&gt;"Match of the Day Repeat"),"",1+MAX($AJ$10:AJ2665))</f>
        <v/>
      </c>
    </row>
    <row r="2667" spans="34:36" x14ac:dyDescent="0.35">
      <c r="AH2667" s="16" t="str">
        <f>IF(AND(B2667="Premier League",E2667="Live"),_xlfn.XLOOKUP(_xlfn.TEXTJOIN(" vs ",,C2667:D2667),Calendar!G:G,Calendar!B:B),IF(AND(B2667="Premier League",E2667="Highlights"),_xlfn.XLOOKUP(H2667,Calendar!O:O,Calendar!N:N,,-1),""))</f>
        <v/>
      </c>
      <c r="AI2667" s="61" t="str">
        <f>IF(AND(AH2667&lt;&gt;"",E2667="Live"),_xlfn.XLOOKUP(_xlfn.TEXTJOIN(" vs ",,C2667:D2667),Calendar!G:G,Calendar!K:K),"")</f>
        <v/>
      </c>
      <c r="AJ2667" s="61" t="str">
        <f>IF(AND(K2667&lt;&gt;"Match of the Day",K2667&lt;&gt;"Match of the Day 2",K2667&lt;&gt;"Match of the Day Repeat"),"",1+MAX($AJ$10:AJ2666))</f>
        <v/>
      </c>
    </row>
    <row r="2668" spans="34:36" x14ac:dyDescent="0.35">
      <c r="AH2668" s="16" t="str">
        <f>IF(AND(B2668="Premier League",E2668="Live"),_xlfn.XLOOKUP(_xlfn.TEXTJOIN(" vs ",,C2668:D2668),Calendar!G:G,Calendar!B:B),IF(AND(B2668="Premier League",E2668="Highlights"),_xlfn.XLOOKUP(H2668,Calendar!O:O,Calendar!N:N,,-1),""))</f>
        <v/>
      </c>
      <c r="AI2668" s="61" t="str">
        <f>IF(AND(AH2668&lt;&gt;"",E2668="Live"),_xlfn.XLOOKUP(_xlfn.TEXTJOIN(" vs ",,C2668:D2668),Calendar!G:G,Calendar!K:K),"")</f>
        <v/>
      </c>
      <c r="AJ2668" s="61" t="str">
        <f>IF(AND(K2668&lt;&gt;"Match of the Day",K2668&lt;&gt;"Match of the Day 2",K2668&lt;&gt;"Match of the Day Repeat"),"",1+MAX($AJ$10:AJ2667))</f>
        <v/>
      </c>
    </row>
    <row r="2669" spans="34:36" x14ac:dyDescent="0.35">
      <c r="AH2669" s="16" t="str">
        <f>IF(AND(B2669="Premier League",E2669="Live"),_xlfn.XLOOKUP(_xlfn.TEXTJOIN(" vs ",,C2669:D2669),Calendar!G:G,Calendar!B:B),IF(AND(B2669="Premier League",E2669="Highlights"),_xlfn.XLOOKUP(H2669,Calendar!O:O,Calendar!N:N,,-1),""))</f>
        <v/>
      </c>
      <c r="AI2669" s="61" t="str">
        <f>IF(AND(AH2669&lt;&gt;"",E2669="Live"),_xlfn.XLOOKUP(_xlfn.TEXTJOIN(" vs ",,C2669:D2669),Calendar!G:G,Calendar!K:K),"")</f>
        <v/>
      </c>
      <c r="AJ2669" s="61" t="str">
        <f>IF(AND(K2669&lt;&gt;"Match of the Day",K2669&lt;&gt;"Match of the Day 2",K2669&lt;&gt;"Match of the Day Repeat"),"",1+MAX($AJ$10:AJ2668))</f>
        <v/>
      </c>
    </row>
    <row r="2670" spans="34:36" x14ac:dyDescent="0.35">
      <c r="AH2670" s="16" t="str">
        <f>IF(AND(B2670="Premier League",E2670="Live"),_xlfn.XLOOKUP(_xlfn.TEXTJOIN(" vs ",,C2670:D2670),Calendar!G:G,Calendar!B:B),IF(AND(B2670="Premier League",E2670="Highlights"),_xlfn.XLOOKUP(H2670,Calendar!O:O,Calendar!N:N,,-1),""))</f>
        <v/>
      </c>
      <c r="AI2670" s="61" t="str">
        <f>IF(AND(AH2670&lt;&gt;"",E2670="Live"),_xlfn.XLOOKUP(_xlfn.TEXTJOIN(" vs ",,C2670:D2670),Calendar!G:G,Calendar!K:K),"")</f>
        <v/>
      </c>
      <c r="AJ2670" s="61" t="str">
        <f>IF(AND(K2670&lt;&gt;"Match of the Day",K2670&lt;&gt;"Match of the Day 2",K2670&lt;&gt;"Match of the Day Repeat"),"",1+MAX($AJ$10:AJ2669))</f>
        <v/>
      </c>
    </row>
    <row r="2671" spans="34:36" x14ac:dyDescent="0.35">
      <c r="AH2671" s="16" t="str">
        <f>IF(AND(B2671="Premier League",E2671="Live"),_xlfn.XLOOKUP(_xlfn.TEXTJOIN(" vs ",,C2671:D2671),Calendar!G:G,Calendar!B:B),IF(AND(B2671="Premier League",E2671="Highlights"),_xlfn.XLOOKUP(H2671,Calendar!O:O,Calendar!N:N,,-1),""))</f>
        <v/>
      </c>
      <c r="AI2671" s="61" t="str">
        <f>IF(AND(AH2671&lt;&gt;"",E2671="Live"),_xlfn.XLOOKUP(_xlfn.TEXTJOIN(" vs ",,C2671:D2671),Calendar!G:G,Calendar!K:K),"")</f>
        <v/>
      </c>
      <c r="AJ2671" s="61" t="str">
        <f>IF(AND(K2671&lt;&gt;"Match of the Day",K2671&lt;&gt;"Match of the Day 2",K2671&lt;&gt;"Match of the Day Repeat"),"",1+MAX($AJ$10:AJ2670))</f>
        <v/>
      </c>
    </row>
    <row r="2672" spans="34:36" x14ac:dyDescent="0.35">
      <c r="AH2672" s="16" t="str">
        <f>IF(AND(B2672="Premier League",E2672="Live"),_xlfn.XLOOKUP(_xlfn.TEXTJOIN(" vs ",,C2672:D2672),Calendar!G:G,Calendar!B:B),IF(AND(B2672="Premier League",E2672="Highlights"),_xlfn.XLOOKUP(H2672,Calendar!O:O,Calendar!N:N,,-1),""))</f>
        <v/>
      </c>
      <c r="AI2672" s="61" t="str">
        <f>IF(AND(AH2672&lt;&gt;"",E2672="Live"),_xlfn.XLOOKUP(_xlfn.TEXTJOIN(" vs ",,C2672:D2672),Calendar!G:G,Calendar!K:K),"")</f>
        <v/>
      </c>
      <c r="AJ2672" s="61" t="str">
        <f>IF(AND(K2672&lt;&gt;"Match of the Day",K2672&lt;&gt;"Match of the Day 2",K2672&lt;&gt;"Match of the Day Repeat"),"",1+MAX($AJ$10:AJ2671))</f>
        <v/>
      </c>
    </row>
    <row r="2673" spans="34:36" x14ac:dyDescent="0.35">
      <c r="AH2673" s="16" t="str">
        <f>IF(AND(B2673="Premier League",E2673="Live"),_xlfn.XLOOKUP(_xlfn.TEXTJOIN(" vs ",,C2673:D2673),Calendar!G:G,Calendar!B:B),IF(AND(B2673="Premier League",E2673="Highlights"),_xlfn.XLOOKUP(H2673,Calendar!O:O,Calendar!N:N,,-1),""))</f>
        <v/>
      </c>
      <c r="AI2673" s="61" t="str">
        <f>IF(AND(AH2673&lt;&gt;"",E2673="Live"),_xlfn.XLOOKUP(_xlfn.TEXTJOIN(" vs ",,C2673:D2673),Calendar!G:G,Calendar!K:K),"")</f>
        <v/>
      </c>
      <c r="AJ2673" s="61" t="str">
        <f>IF(AND(K2673&lt;&gt;"Match of the Day",K2673&lt;&gt;"Match of the Day 2",K2673&lt;&gt;"Match of the Day Repeat"),"",1+MAX($AJ$10:AJ2672))</f>
        <v/>
      </c>
    </row>
    <row r="2674" spans="34:36" x14ac:dyDescent="0.35">
      <c r="AH2674" s="16" t="str">
        <f>IF(AND(B2674="Premier League",E2674="Live"),_xlfn.XLOOKUP(_xlfn.TEXTJOIN(" vs ",,C2674:D2674),Calendar!G:G,Calendar!B:B),IF(AND(B2674="Premier League",E2674="Highlights"),_xlfn.XLOOKUP(H2674,Calendar!O:O,Calendar!N:N,,-1),""))</f>
        <v/>
      </c>
      <c r="AI2674" s="61" t="str">
        <f>IF(AND(AH2674&lt;&gt;"",E2674="Live"),_xlfn.XLOOKUP(_xlfn.TEXTJOIN(" vs ",,C2674:D2674),Calendar!G:G,Calendar!K:K),"")</f>
        <v/>
      </c>
      <c r="AJ2674" s="61" t="str">
        <f>IF(AND(K2674&lt;&gt;"Match of the Day",K2674&lt;&gt;"Match of the Day 2",K2674&lt;&gt;"Match of the Day Repeat"),"",1+MAX($AJ$10:AJ2673))</f>
        <v/>
      </c>
    </row>
    <row r="2675" spans="34:36" x14ac:dyDescent="0.35">
      <c r="AH2675" s="16" t="str">
        <f>IF(AND(B2675="Premier League",E2675="Live"),_xlfn.XLOOKUP(_xlfn.TEXTJOIN(" vs ",,C2675:D2675),Calendar!G:G,Calendar!B:B),IF(AND(B2675="Premier League",E2675="Highlights"),_xlfn.XLOOKUP(H2675,Calendar!O:O,Calendar!N:N,,-1),""))</f>
        <v/>
      </c>
      <c r="AI2675" s="61" t="str">
        <f>IF(AND(AH2675&lt;&gt;"",E2675="Live"),_xlfn.XLOOKUP(_xlfn.TEXTJOIN(" vs ",,C2675:D2675),Calendar!G:G,Calendar!K:K),"")</f>
        <v/>
      </c>
      <c r="AJ2675" s="61" t="str">
        <f>IF(AND(K2675&lt;&gt;"Match of the Day",K2675&lt;&gt;"Match of the Day 2",K2675&lt;&gt;"Match of the Day Repeat"),"",1+MAX($AJ$10:AJ2674))</f>
        <v/>
      </c>
    </row>
    <row r="2676" spans="34:36" x14ac:dyDescent="0.35">
      <c r="AH2676" s="16" t="str">
        <f>IF(AND(B2676="Premier League",E2676="Live"),_xlfn.XLOOKUP(_xlfn.TEXTJOIN(" vs ",,C2676:D2676),Calendar!G:G,Calendar!B:B),IF(AND(B2676="Premier League",E2676="Highlights"),_xlfn.XLOOKUP(H2676,Calendar!O:O,Calendar!N:N,,-1),""))</f>
        <v/>
      </c>
      <c r="AI2676" s="61" t="str">
        <f>IF(AND(AH2676&lt;&gt;"",E2676="Live"),_xlfn.XLOOKUP(_xlfn.TEXTJOIN(" vs ",,C2676:D2676),Calendar!G:G,Calendar!K:K),"")</f>
        <v/>
      </c>
      <c r="AJ2676" s="61" t="str">
        <f>IF(AND(K2676&lt;&gt;"Match of the Day",K2676&lt;&gt;"Match of the Day 2",K2676&lt;&gt;"Match of the Day Repeat"),"",1+MAX($AJ$10:AJ2675))</f>
        <v/>
      </c>
    </row>
    <row r="2677" spans="34:36" x14ac:dyDescent="0.35">
      <c r="AH2677" s="16" t="str">
        <f>IF(AND(B2677="Premier League",E2677="Live"),_xlfn.XLOOKUP(_xlfn.TEXTJOIN(" vs ",,C2677:D2677),Calendar!G:G,Calendar!B:B),IF(AND(B2677="Premier League",E2677="Highlights"),_xlfn.XLOOKUP(H2677,Calendar!O:O,Calendar!N:N,,-1),""))</f>
        <v/>
      </c>
      <c r="AI2677" s="61" t="str">
        <f>IF(AND(AH2677&lt;&gt;"",E2677="Live"),_xlfn.XLOOKUP(_xlfn.TEXTJOIN(" vs ",,C2677:D2677),Calendar!G:G,Calendar!K:K),"")</f>
        <v/>
      </c>
      <c r="AJ2677" s="61" t="str">
        <f>IF(AND(K2677&lt;&gt;"Match of the Day",K2677&lt;&gt;"Match of the Day 2",K2677&lt;&gt;"Match of the Day Repeat"),"",1+MAX($AJ$10:AJ2676))</f>
        <v/>
      </c>
    </row>
    <row r="2678" spans="34:36" x14ac:dyDescent="0.35">
      <c r="AH2678" s="16" t="str">
        <f>IF(AND(B2678="Premier League",E2678="Live"),_xlfn.XLOOKUP(_xlfn.TEXTJOIN(" vs ",,C2678:D2678),Calendar!G:G,Calendar!B:B),IF(AND(B2678="Premier League",E2678="Highlights"),_xlfn.XLOOKUP(H2678,Calendar!O:O,Calendar!N:N,,-1),""))</f>
        <v/>
      </c>
      <c r="AI2678" s="61" t="str">
        <f>IF(AND(AH2678&lt;&gt;"",E2678="Live"),_xlfn.XLOOKUP(_xlfn.TEXTJOIN(" vs ",,C2678:D2678),Calendar!G:G,Calendar!K:K),"")</f>
        <v/>
      </c>
      <c r="AJ2678" s="61" t="str">
        <f>IF(AND(K2678&lt;&gt;"Match of the Day",K2678&lt;&gt;"Match of the Day 2",K2678&lt;&gt;"Match of the Day Repeat"),"",1+MAX($AJ$10:AJ2677))</f>
        <v/>
      </c>
    </row>
    <row r="2679" spans="34:36" x14ac:dyDescent="0.35">
      <c r="AH2679" s="16" t="str">
        <f>IF(AND(B2679="Premier League",E2679="Live"),_xlfn.XLOOKUP(_xlfn.TEXTJOIN(" vs ",,C2679:D2679),Calendar!G:G,Calendar!B:B),IF(AND(B2679="Premier League",E2679="Highlights"),_xlfn.XLOOKUP(H2679,Calendar!O:O,Calendar!N:N,,-1),""))</f>
        <v/>
      </c>
      <c r="AI2679" s="61" t="str">
        <f>IF(AND(AH2679&lt;&gt;"",E2679="Live"),_xlfn.XLOOKUP(_xlfn.TEXTJOIN(" vs ",,C2679:D2679),Calendar!G:G,Calendar!K:K),"")</f>
        <v/>
      </c>
      <c r="AJ2679" s="61" t="str">
        <f>IF(AND(K2679&lt;&gt;"Match of the Day",K2679&lt;&gt;"Match of the Day 2",K2679&lt;&gt;"Match of the Day Repeat"),"",1+MAX($AJ$10:AJ2678))</f>
        <v/>
      </c>
    </row>
    <row r="2680" spans="34:36" x14ac:dyDescent="0.35">
      <c r="AH2680" s="16" t="str">
        <f>IF(AND(B2680="Premier League",E2680="Live"),_xlfn.XLOOKUP(_xlfn.TEXTJOIN(" vs ",,C2680:D2680),Calendar!G:G,Calendar!B:B),IF(AND(B2680="Premier League",E2680="Highlights"),_xlfn.XLOOKUP(H2680,Calendar!O:O,Calendar!N:N,,-1),""))</f>
        <v/>
      </c>
      <c r="AI2680" s="61" t="str">
        <f>IF(AND(AH2680&lt;&gt;"",E2680="Live"),_xlfn.XLOOKUP(_xlfn.TEXTJOIN(" vs ",,C2680:D2680),Calendar!G:G,Calendar!K:K),"")</f>
        <v/>
      </c>
      <c r="AJ2680" s="61" t="str">
        <f>IF(AND(K2680&lt;&gt;"Match of the Day",K2680&lt;&gt;"Match of the Day 2",K2680&lt;&gt;"Match of the Day Repeat"),"",1+MAX($AJ$10:AJ2679))</f>
        <v/>
      </c>
    </row>
    <row r="2681" spans="34:36" x14ac:dyDescent="0.35">
      <c r="AH2681" s="16" t="str">
        <f>IF(AND(B2681="Premier League",E2681="Live"),_xlfn.XLOOKUP(_xlfn.TEXTJOIN(" vs ",,C2681:D2681),Calendar!G:G,Calendar!B:B),IF(AND(B2681="Premier League",E2681="Highlights"),_xlfn.XLOOKUP(H2681,Calendar!O:O,Calendar!N:N,,-1),""))</f>
        <v/>
      </c>
      <c r="AI2681" s="61" t="str">
        <f>IF(AND(AH2681&lt;&gt;"",E2681="Live"),_xlfn.XLOOKUP(_xlfn.TEXTJOIN(" vs ",,C2681:D2681),Calendar!G:G,Calendar!K:K),"")</f>
        <v/>
      </c>
      <c r="AJ2681" s="61" t="str">
        <f>IF(AND(K2681&lt;&gt;"Match of the Day",K2681&lt;&gt;"Match of the Day 2",K2681&lt;&gt;"Match of the Day Repeat"),"",1+MAX($AJ$10:AJ2680))</f>
        <v/>
      </c>
    </row>
    <row r="2682" spans="34:36" x14ac:dyDescent="0.35">
      <c r="AH2682" s="16" t="str">
        <f>IF(AND(B2682="Premier League",E2682="Live"),_xlfn.XLOOKUP(_xlfn.TEXTJOIN(" vs ",,C2682:D2682),Calendar!G:G,Calendar!B:B),IF(AND(B2682="Premier League",E2682="Highlights"),_xlfn.XLOOKUP(H2682,Calendar!O:O,Calendar!N:N,,-1),""))</f>
        <v/>
      </c>
      <c r="AI2682" s="61" t="str">
        <f>IF(AND(AH2682&lt;&gt;"",E2682="Live"),_xlfn.XLOOKUP(_xlfn.TEXTJOIN(" vs ",,C2682:D2682),Calendar!G:G,Calendar!K:K),"")</f>
        <v/>
      </c>
      <c r="AJ2682" s="61" t="str">
        <f>IF(AND(K2682&lt;&gt;"Match of the Day",K2682&lt;&gt;"Match of the Day 2",K2682&lt;&gt;"Match of the Day Repeat"),"",1+MAX($AJ$10:AJ2681))</f>
        <v/>
      </c>
    </row>
    <row r="2683" spans="34:36" x14ac:dyDescent="0.35">
      <c r="AH2683" s="16" t="str">
        <f>IF(AND(B2683="Premier League",E2683="Live"),_xlfn.XLOOKUP(_xlfn.TEXTJOIN(" vs ",,C2683:D2683),Calendar!G:G,Calendar!B:B),IF(AND(B2683="Premier League",E2683="Highlights"),_xlfn.XLOOKUP(H2683,Calendar!O:O,Calendar!N:N,,-1),""))</f>
        <v/>
      </c>
      <c r="AI2683" s="61" t="str">
        <f>IF(AND(AH2683&lt;&gt;"",E2683="Live"),_xlfn.XLOOKUP(_xlfn.TEXTJOIN(" vs ",,C2683:D2683),Calendar!G:G,Calendar!K:K),"")</f>
        <v/>
      </c>
      <c r="AJ2683" s="61" t="str">
        <f>IF(AND(K2683&lt;&gt;"Match of the Day",K2683&lt;&gt;"Match of the Day 2",K2683&lt;&gt;"Match of the Day Repeat"),"",1+MAX($AJ$10:AJ2682))</f>
        <v/>
      </c>
    </row>
    <row r="2684" spans="34:36" x14ac:dyDescent="0.35">
      <c r="AH2684" s="16" t="str">
        <f>IF(AND(B2684="Premier League",E2684="Live"),_xlfn.XLOOKUP(_xlfn.TEXTJOIN(" vs ",,C2684:D2684),Calendar!G:G,Calendar!B:B),IF(AND(B2684="Premier League",E2684="Highlights"),_xlfn.XLOOKUP(H2684,Calendar!O:O,Calendar!N:N,,-1),""))</f>
        <v/>
      </c>
      <c r="AI2684" s="61" t="str">
        <f>IF(AND(AH2684&lt;&gt;"",E2684="Live"),_xlfn.XLOOKUP(_xlfn.TEXTJOIN(" vs ",,C2684:D2684),Calendar!G:G,Calendar!K:K),"")</f>
        <v/>
      </c>
      <c r="AJ2684" s="61" t="str">
        <f>IF(AND(K2684&lt;&gt;"Match of the Day",K2684&lt;&gt;"Match of the Day 2",K2684&lt;&gt;"Match of the Day Repeat"),"",1+MAX($AJ$10:AJ2683))</f>
        <v/>
      </c>
    </row>
    <row r="2685" spans="34:36" x14ac:dyDescent="0.35">
      <c r="AH2685" s="16" t="str">
        <f>IF(AND(B2685="Premier League",E2685="Live"),_xlfn.XLOOKUP(_xlfn.TEXTJOIN(" vs ",,C2685:D2685),Calendar!G:G,Calendar!B:B),IF(AND(B2685="Premier League",E2685="Highlights"),_xlfn.XLOOKUP(H2685,Calendar!O:O,Calendar!N:N,,-1),""))</f>
        <v/>
      </c>
      <c r="AI2685" s="61" t="str">
        <f>IF(AND(AH2685&lt;&gt;"",E2685="Live"),_xlfn.XLOOKUP(_xlfn.TEXTJOIN(" vs ",,C2685:D2685),Calendar!G:G,Calendar!K:K),"")</f>
        <v/>
      </c>
      <c r="AJ2685" s="61" t="str">
        <f>IF(AND(K2685&lt;&gt;"Match of the Day",K2685&lt;&gt;"Match of the Day 2",K2685&lt;&gt;"Match of the Day Repeat"),"",1+MAX($AJ$10:AJ2684))</f>
        <v/>
      </c>
    </row>
    <row r="2686" spans="34:36" x14ac:dyDescent="0.35">
      <c r="AH2686" s="16" t="str">
        <f>IF(AND(B2686="Premier League",E2686="Live"),_xlfn.XLOOKUP(_xlfn.TEXTJOIN(" vs ",,C2686:D2686),Calendar!G:G,Calendar!B:B),IF(AND(B2686="Premier League",E2686="Highlights"),_xlfn.XLOOKUP(H2686,Calendar!O:O,Calendar!N:N,,-1),""))</f>
        <v/>
      </c>
      <c r="AI2686" s="61" t="str">
        <f>IF(AND(AH2686&lt;&gt;"",E2686="Live"),_xlfn.XLOOKUP(_xlfn.TEXTJOIN(" vs ",,C2686:D2686),Calendar!G:G,Calendar!K:K),"")</f>
        <v/>
      </c>
      <c r="AJ2686" s="61" t="str">
        <f>IF(AND(K2686&lt;&gt;"Match of the Day",K2686&lt;&gt;"Match of the Day 2",K2686&lt;&gt;"Match of the Day Repeat"),"",1+MAX($AJ$10:AJ2685))</f>
        <v/>
      </c>
    </row>
    <row r="2687" spans="34:36" x14ac:dyDescent="0.35">
      <c r="AH2687" s="16" t="str">
        <f>IF(AND(B2687="Premier League",E2687="Live"),_xlfn.XLOOKUP(_xlfn.TEXTJOIN(" vs ",,C2687:D2687),Calendar!G:G,Calendar!B:B),IF(AND(B2687="Premier League",E2687="Highlights"),_xlfn.XLOOKUP(H2687,Calendar!O:O,Calendar!N:N,,-1),""))</f>
        <v/>
      </c>
      <c r="AI2687" s="61" t="str">
        <f>IF(AND(AH2687&lt;&gt;"",E2687="Live"),_xlfn.XLOOKUP(_xlfn.TEXTJOIN(" vs ",,C2687:D2687),Calendar!G:G,Calendar!K:K),"")</f>
        <v/>
      </c>
      <c r="AJ2687" s="61" t="str">
        <f>IF(AND(K2687&lt;&gt;"Match of the Day",K2687&lt;&gt;"Match of the Day 2",K2687&lt;&gt;"Match of the Day Repeat"),"",1+MAX($AJ$10:AJ2686))</f>
        <v/>
      </c>
    </row>
    <row r="2688" spans="34:36" x14ac:dyDescent="0.35">
      <c r="AH2688" s="16" t="str">
        <f>IF(AND(B2688="Premier League",E2688="Live"),_xlfn.XLOOKUP(_xlfn.TEXTJOIN(" vs ",,C2688:D2688),Calendar!G:G,Calendar!B:B),IF(AND(B2688="Premier League",E2688="Highlights"),_xlfn.XLOOKUP(H2688,Calendar!O:O,Calendar!N:N,,-1),""))</f>
        <v/>
      </c>
      <c r="AI2688" s="61" t="str">
        <f>IF(AND(AH2688&lt;&gt;"",E2688="Live"),_xlfn.XLOOKUP(_xlfn.TEXTJOIN(" vs ",,C2688:D2688),Calendar!G:G,Calendar!K:K),"")</f>
        <v/>
      </c>
      <c r="AJ2688" s="61" t="str">
        <f>IF(AND(K2688&lt;&gt;"Match of the Day",K2688&lt;&gt;"Match of the Day 2",K2688&lt;&gt;"Match of the Day Repeat"),"",1+MAX($AJ$10:AJ2687))</f>
        <v/>
      </c>
    </row>
    <row r="2689" spans="34:36" x14ac:dyDescent="0.35">
      <c r="AH2689" s="16" t="str">
        <f>IF(AND(B2689="Premier League",E2689="Live"),_xlfn.XLOOKUP(_xlfn.TEXTJOIN(" vs ",,C2689:D2689),Calendar!G:G,Calendar!B:B),IF(AND(B2689="Premier League",E2689="Highlights"),_xlfn.XLOOKUP(H2689,Calendar!O:O,Calendar!N:N,,-1),""))</f>
        <v/>
      </c>
      <c r="AI2689" s="61" t="str">
        <f>IF(AND(AH2689&lt;&gt;"",E2689="Live"),_xlfn.XLOOKUP(_xlfn.TEXTJOIN(" vs ",,C2689:D2689),Calendar!G:G,Calendar!K:K),"")</f>
        <v/>
      </c>
      <c r="AJ2689" s="61" t="str">
        <f>IF(AND(K2689&lt;&gt;"Match of the Day",K2689&lt;&gt;"Match of the Day 2",K2689&lt;&gt;"Match of the Day Repeat"),"",1+MAX($AJ$10:AJ2688))</f>
        <v/>
      </c>
    </row>
    <row r="2690" spans="34:36" x14ac:dyDescent="0.35">
      <c r="AH2690" s="16" t="str">
        <f>IF(AND(B2690="Premier League",E2690="Live"),_xlfn.XLOOKUP(_xlfn.TEXTJOIN(" vs ",,C2690:D2690),Calendar!G:G,Calendar!B:B),IF(AND(B2690="Premier League",E2690="Highlights"),_xlfn.XLOOKUP(H2690,Calendar!O:O,Calendar!N:N,,-1),""))</f>
        <v/>
      </c>
      <c r="AI2690" s="61" t="str">
        <f>IF(AND(AH2690&lt;&gt;"",E2690="Live"),_xlfn.XLOOKUP(_xlfn.TEXTJOIN(" vs ",,C2690:D2690),Calendar!G:G,Calendar!K:K),"")</f>
        <v/>
      </c>
      <c r="AJ2690" s="61" t="str">
        <f>IF(AND(K2690&lt;&gt;"Match of the Day",K2690&lt;&gt;"Match of the Day 2",K2690&lt;&gt;"Match of the Day Repeat"),"",1+MAX($AJ$10:AJ2689))</f>
        <v/>
      </c>
    </row>
    <row r="2691" spans="34:36" x14ac:dyDescent="0.35">
      <c r="AH2691" s="16" t="str">
        <f>IF(AND(B2691="Premier League",E2691="Live"),_xlfn.XLOOKUP(_xlfn.TEXTJOIN(" vs ",,C2691:D2691),Calendar!G:G,Calendar!B:B),IF(AND(B2691="Premier League",E2691="Highlights"),_xlfn.XLOOKUP(H2691,Calendar!O:O,Calendar!N:N,,-1),""))</f>
        <v/>
      </c>
      <c r="AI2691" s="61" t="str">
        <f>IF(AND(AH2691&lt;&gt;"",E2691="Live"),_xlfn.XLOOKUP(_xlfn.TEXTJOIN(" vs ",,C2691:D2691),Calendar!G:G,Calendar!K:K),"")</f>
        <v/>
      </c>
      <c r="AJ2691" s="61" t="str">
        <f>IF(AND(K2691&lt;&gt;"Match of the Day",K2691&lt;&gt;"Match of the Day 2",K2691&lt;&gt;"Match of the Day Repeat"),"",1+MAX($AJ$10:AJ2690))</f>
        <v/>
      </c>
    </row>
    <row r="2692" spans="34:36" x14ac:dyDescent="0.35">
      <c r="AH2692" s="16" t="str">
        <f>IF(AND(B2692="Premier League",E2692="Live"),_xlfn.XLOOKUP(_xlfn.TEXTJOIN(" vs ",,C2692:D2692),Calendar!G:G,Calendar!B:B),IF(AND(B2692="Premier League",E2692="Highlights"),_xlfn.XLOOKUP(H2692,Calendar!O:O,Calendar!N:N,,-1),""))</f>
        <v/>
      </c>
      <c r="AI2692" s="61" t="str">
        <f>IF(AND(AH2692&lt;&gt;"",E2692="Live"),_xlfn.XLOOKUP(_xlfn.TEXTJOIN(" vs ",,C2692:D2692),Calendar!G:G,Calendar!K:K),"")</f>
        <v/>
      </c>
      <c r="AJ2692" s="61" t="str">
        <f>IF(AND(K2692&lt;&gt;"Match of the Day",K2692&lt;&gt;"Match of the Day 2",K2692&lt;&gt;"Match of the Day Repeat"),"",1+MAX($AJ$10:AJ2691))</f>
        <v/>
      </c>
    </row>
    <row r="2693" spans="34:36" x14ac:dyDescent="0.35">
      <c r="AH2693" s="16" t="str">
        <f>IF(AND(B2693="Premier League",E2693="Live"),_xlfn.XLOOKUP(_xlfn.TEXTJOIN(" vs ",,C2693:D2693),Calendar!G:G,Calendar!B:B),IF(AND(B2693="Premier League",E2693="Highlights"),_xlfn.XLOOKUP(H2693,Calendar!O:O,Calendar!N:N,,-1),""))</f>
        <v/>
      </c>
      <c r="AI2693" s="61" t="str">
        <f>IF(AND(AH2693&lt;&gt;"",E2693="Live"),_xlfn.XLOOKUP(_xlfn.TEXTJOIN(" vs ",,C2693:D2693),Calendar!G:G,Calendar!K:K),"")</f>
        <v/>
      </c>
      <c r="AJ2693" s="61" t="str">
        <f>IF(AND(K2693&lt;&gt;"Match of the Day",K2693&lt;&gt;"Match of the Day 2",K2693&lt;&gt;"Match of the Day Repeat"),"",1+MAX($AJ$10:AJ2692))</f>
        <v/>
      </c>
    </row>
    <row r="2694" spans="34:36" x14ac:dyDescent="0.35">
      <c r="AH2694" s="16" t="str">
        <f>IF(AND(B2694="Premier League",E2694="Live"),_xlfn.XLOOKUP(_xlfn.TEXTJOIN(" vs ",,C2694:D2694),Calendar!G:G,Calendar!B:B),IF(AND(B2694="Premier League",E2694="Highlights"),_xlfn.XLOOKUP(H2694,Calendar!O:O,Calendar!N:N,,-1),""))</f>
        <v/>
      </c>
      <c r="AI2694" s="61" t="str">
        <f>IF(AND(AH2694&lt;&gt;"",E2694="Live"),_xlfn.XLOOKUP(_xlfn.TEXTJOIN(" vs ",,C2694:D2694),Calendar!G:G,Calendar!K:K),"")</f>
        <v/>
      </c>
      <c r="AJ2694" s="61" t="str">
        <f>IF(AND(K2694&lt;&gt;"Match of the Day",K2694&lt;&gt;"Match of the Day 2",K2694&lt;&gt;"Match of the Day Repeat"),"",1+MAX($AJ$10:AJ2693))</f>
        <v/>
      </c>
    </row>
    <row r="2695" spans="34:36" x14ac:dyDescent="0.35">
      <c r="AH2695" s="16" t="str">
        <f>IF(AND(B2695="Premier League",E2695="Live"),_xlfn.XLOOKUP(_xlfn.TEXTJOIN(" vs ",,C2695:D2695),Calendar!G:G,Calendar!B:B),IF(AND(B2695="Premier League",E2695="Highlights"),_xlfn.XLOOKUP(H2695,Calendar!O:O,Calendar!N:N,,-1),""))</f>
        <v/>
      </c>
      <c r="AI2695" s="61" t="str">
        <f>IF(AND(AH2695&lt;&gt;"",E2695="Live"),_xlfn.XLOOKUP(_xlfn.TEXTJOIN(" vs ",,C2695:D2695),Calendar!G:G,Calendar!K:K),"")</f>
        <v/>
      </c>
      <c r="AJ2695" s="61" t="str">
        <f>IF(AND(K2695&lt;&gt;"Match of the Day",K2695&lt;&gt;"Match of the Day 2",K2695&lt;&gt;"Match of the Day Repeat"),"",1+MAX($AJ$10:AJ2694))</f>
        <v/>
      </c>
    </row>
    <row r="2696" spans="34:36" x14ac:dyDescent="0.35">
      <c r="AH2696" s="16" t="str">
        <f>IF(AND(B2696="Premier League",E2696="Live"),_xlfn.XLOOKUP(_xlfn.TEXTJOIN(" vs ",,C2696:D2696),Calendar!G:G,Calendar!B:B),IF(AND(B2696="Premier League",E2696="Highlights"),_xlfn.XLOOKUP(H2696,Calendar!O:O,Calendar!N:N,,-1),""))</f>
        <v/>
      </c>
      <c r="AI2696" s="61" t="str">
        <f>IF(AND(AH2696&lt;&gt;"",E2696="Live"),_xlfn.XLOOKUP(_xlfn.TEXTJOIN(" vs ",,C2696:D2696),Calendar!G:G,Calendar!K:K),"")</f>
        <v/>
      </c>
      <c r="AJ2696" s="61" t="str">
        <f>IF(AND(K2696&lt;&gt;"Match of the Day",K2696&lt;&gt;"Match of the Day 2",K2696&lt;&gt;"Match of the Day Repeat"),"",1+MAX($AJ$10:AJ2695))</f>
        <v/>
      </c>
    </row>
    <row r="2697" spans="34:36" x14ac:dyDescent="0.35">
      <c r="AH2697" s="16" t="str">
        <f>IF(AND(B2697="Premier League",E2697="Live"),_xlfn.XLOOKUP(_xlfn.TEXTJOIN(" vs ",,C2697:D2697),Calendar!G:G,Calendar!B:B),IF(AND(B2697="Premier League",E2697="Highlights"),_xlfn.XLOOKUP(H2697,Calendar!O:O,Calendar!N:N,,-1),""))</f>
        <v/>
      </c>
      <c r="AI2697" s="61" t="str">
        <f>IF(AND(AH2697&lt;&gt;"",E2697="Live"),_xlfn.XLOOKUP(_xlfn.TEXTJOIN(" vs ",,C2697:D2697),Calendar!G:G,Calendar!K:K),"")</f>
        <v/>
      </c>
      <c r="AJ2697" s="61" t="str">
        <f>IF(AND(K2697&lt;&gt;"Match of the Day",K2697&lt;&gt;"Match of the Day 2",K2697&lt;&gt;"Match of the Day Repeat"),"",1+MAX($AJ$10:AJ2696))</f>
        <v/>
      </c>
    </row>
    <row r="2698" spans="34:36" x14ac:dyDescent="0.35">
      <c r="AH2698" s="16" t="str">
        <f>IF(AND(B2698="Premier League",E2698="Live"),_xlfn.XLOOKUP(_xlfn.TEXTJOIN(" vs ",,C2698:D2698),Calendar!G:G,Calendar!B:B),IF(AND(B2698="Premier League",E2698="Highlights"),_xlfn.XLOOKUP(H2698,Calendar!O:O,Calendar!N:N,,-1),""))</f>
        <v/>
      </c>
      <c r="AI2698" s="61" t="str">
        <f>IF(AND(AH2698&lt;&gt;"",E2698="Live"),_xlfn.XLOOKUP(_xlfn.TEXTJOIN(" vs ",,C2698:D2698),Calendar!G:G,Calendar!K:K),"")</f>
        <v/>
      </c>
      <c r="AJ2698" s="61" t="str">
        <f>IF(AND(K2698&lt;&gt;"Match of the Day",K2698&lt;&gt;"Match of the Day 2",K2698&lt;&gt;"Match of the Day Repeat"),"",1+MAX($AJ$10:AJ2697))</f>
        <v/>
      </c>
    </row>
    <row r="2699" spans="34:36" x14ac:dyDescent="0.35">
      <c r="AH2699" s="16" t="str">
        <f>IF(AND(B2699="Premier League",E2699="Live"),_xlfn.XLOOKUP(_xlfn.TEXTJOIN(" vs ",,C2699:D2699),Calendar!G:G,Calendar!B:B),IF(AND(B2699="Premier League",E2699="Highlights"),_xlfn.XLOOKUP(H2699,Calendar!O:O,Calendar!N:N,,-1),""))</f>
        <v/>
      </c>
      <c r="AI2699" s="61" t="str">
        <f>IF(AND(AH2699&lt;&gt;"",E2699="Live"),_xlfn.XLOOKUP(_xlfn.TEXTJOIN(" vs ",,C2699:D2699),Calendar!G:G,Calendar!K:K),"")</f>
        <v/>
      </c>
      <c r="AJ2699" s="61" t="str">
        <f>IF(AND(K2699&lt;&gt;"Match of the Day",K2699&lt;&gt;"Match of the Day 2",K2699&lt;&gt;"Match of the Day Repeat"),"",1+MAX($AJ$10:AJ2698))</f>
        <v/>
      </c>
    </row>
    <row r="2700" spans="34:36" x14ac:dyDescent="0.35">
      <c r="AH2700" s="16" t="str">
        <f>IF(AND(B2700="Premier League",E2700="Live"),_xlfn.XLOOKUP(_xlfn.TEXTJOIN(" vs ",,C2700:D2700),Calendar!G:G,Calendar!B:B),IF(AND(B2700="Premier League",E2700="Highlights"),_xlfn.XLOOKUP(H2700,Calendar!O:O,Calendar!N:N,,-1),""))</f>
        <v/>
      </c>
      <c r="AI2700" s="61" t="str">
        <f>IF(AND(AH2700&lt;&gt;"",E2700="Live"),_xlfn.XLOOKUP(_xlfn.TEXTJOIN(" vs ",,C2700:D2700),Calendar!G:G,Calendar!K:K),"")</f>
        <v/>
      </c>
      <c r="AJ2700" s="61" t="str">
        <f>IF(AND(K2700&lt;&gt;"Match of the Day",K2700&lt;&gt;"Match of the Day 2",K2700&lt;&gt;"Match of the Day Repeat"),"",1+MAX($AJ$10:AJ2699))</f>
        <v/>
      </c>
    </row>
    <row r="2701" spans="34:36" x14ac:dyDescent="0.35">
      <c r="AH2701" s="16" t="str">
        <f>IF(AND(B2701="Premier League",E2701="Live"),_xlfn.XLOOKUP(_xlfn.TEXTJOIN(" vs ",,C2701:D2701),Calendar!G:G,Calendar!B:B),IF(AND(B2701="Premier League",E2701="Highlights"),_xlfn.XLOOKUP(H2701,Calendar!O:O,Calendar!N:N,,-1),""))</f>
        <v/>
      </c>
      <c r="AI2701" s="61" t="str">
        <f>IF(AND(AH2701&lt;&gt;"",E2701="Live"),_xlfn.XLOOKUP(_xlfn.TEXTJOIN(" vs ",,C2701:D2701),Calendar!G:G,Calendar!K:K),"")</f>
        <v/>
      </c>
      <c r="AJ2701" s="61" t="str">
        <f>IF(AND(K2701&lt;&gt;"Match of the Day",K2701&lt;&gt;"Match of the Day 2",K2701&lt;&gt;"Match of the Day Repeat"),"",1+MAX($AJ$10:AJ2700))</f>
        <v/>
      </c>
    </row>
    <row r="2702" spans="34:36" x14ac:dyDescent="0.35">
      <c r="AH2702" s="16" t="str">
        <f>IF(AND(B2702="Premier League",E2702="Live"),_xlfn.XLOOKUP(_xlfn.TEXTJOIN(" vs ",,C2702:D2702),Calendar!G:G,Calendar!B:B),IF(AND(B2702="Premier League",E2702="Highlights"),_xlfn.XLOOKUP(H2702,Calendar!O:O,Calendar!N:N,,-1),""))</f>
        <v/>
      </c>
      <c r="AI2702" s="61" t="str">
        <f>IF(AND(AH2702&lt;&gt;"",E2702="Live"),_xlfn.XLOOKUP(_xlfn.TEXTJOIN(" vs ",,C2702:D2702),Calendar!G:G,Calendar!K:K),"")</f>
        <v/>
      </c>
      <c r="AJ2702" s="61" t="str">
        <f>IF(AND(K2702&lt;&gt;"Match of the Day",K2702&lt;&gt;"Match of the Day 2",K2702&lt;&gt;"Match of the Day Repeat"),"",1+MAX($AJ$10:AJ2701))</f>
        <v/>
      </c>
    </row>
    <row r="2703" spans="34:36" x14ac:dyDescent="0.35">
      <c r="AH2703" s="16" t="str">
        <f>IF(AND(B2703="Premier League",E2703="Live"),_xlfn.XLOOKUP(_xlfn.TEXTJOIN(" vs ",,C2703:D2703),Calendar!G:G,Calendar!B:B),IF(AND(B2703="Premier League",E2703="Highlights"),_xlfn.XLOOKUP(H2703,Calendar!O:O,Calendar!N:N,,-1),""))</f>
        <v/>
      </c>
      <c r="AI2703" s="61" t="str">
        <f>IF(AND(AH2703&lt;&gt;"",E2703="Live"),_xlfn.XLOOKUP(_xlfn.TEXTJOIN(" vs ",,C2703:D2703),Calendar!G:G,Calendar!K:K),"")</f>
        <v/>
      </c>
      <c r="AJ2703" s="61" t="str">
        <f>IF(AND(K2703&lt;&gt;"Match of the Day",K2703&lt;&gt;"Match of the Day 2",K2703&lt;&gt;"Match of the Day Repeat"),"",1+MAX($AJ$10:AJ2702))</f>
        <v/>
      </c>
    </row>
    <row r="2704" spans="34:36" x14ac:dyDescent="0.35">
      <c r="AH2704" s="16" t="str">
        <f>IF(AND(B2704="Premier League",E2704="Live"),_xlfn.XLOOKUP(_xlfn.TEXTJOIN(" vs ",,C2704:D2704),Calendar!G:G,Calendar!B:B),IF(AND(B2704="Premier League",E2704="Highlights"),_xlfn.XLOOKUP(H2704,Calendar!O:O,Calendar!N:N,,-1),""))</f>
        <v/>
      </c>
      <c r="AI2704" s="61" t="str">
        <f>IF(AND(AH2704&lt;&gt;"",E2704="Live"),_xlfn.XLOOKUP(_xlfn.TEXTJOIN(" vs ",,C2704:D2704),Calendar!G:G,Calendar!K:K),"")</f>
        <v/>
      </c>
      <c r="AJ2704" s="61" t="str">
        <f>IF(AND(K2704&lt;&gt;"Match of the Day",K2704&lt;&gt;"Match of the Day 2",K2704&lt;&gt;"Match of the Day Repeat"),"",1+MAX($AJ$10:AJ2703))</f>
        <v/>
      </c>
    </row>
    <row r="2705" spans="34:36" x14ac:dyDescent="0.35">
      <c r="AH2705" s="16" t="str">
        <f>IF(AND(B2705="Premier League",E2705="Live"),_xlfn.XLOOKUP(_xlfn.TEXTJOIN(" vs ",,C2705:D2705),Calendar!G:G,Calendar!B:B),IF(AND(B2705="Premier League",E2705="Highlights"),_xlfn.XLOOKUP(H2705,Calendar!O:O,Calendar!N:N,,-1),""))</f>
        <v/>
      </c>
      <c r="AI2705" s="61" t="str">
        <f>IF(AND(AH2705&lt;&gt;"",E2705="Live"),_xlfn.XLOOKUP(_xlfn.TEXTJOIN(" vs ",,C2705:D2705),Calendar!G:G,Calendar!K:K),"")</f>
        <v/>
      </c>
      <c r="AJ2705" s="61" t="str">
        <f>IF(AND(K2705&lt;&gt;"Match of the Day",K2705&lt;&gt;"Match of the Day 2",K2705&lt;&gt;"Match of the Day Repeat"),"",1+MAX($AJ$10:AJ2704))</f>
        <v/>
      </c>
    </row>
    <row r="2706" spans="34:36" x14ac:dyDescent="0.35">
      <c r="AH2706" s="16" t="str">
        <f>IF(AND(B2706="Premier League",E2706="Live"),_xlfn.XLOOKUP(_xlfn.TEXTJOIN(" vs ",,C2706:D2706),Calendar!G:G,Calendar!B:B),IF(AND(B2706="Premier League",E2706="Highlights"),_xlfn.XLOOKUP(H2706,Calendar!O:O,Calendar!N:N,,-1),""))</f>
        <v/>
      </c>
      <c r="AI2706" s="61" t="str">
        <f>IF(AND(AH2706&lt;&gt;"",E2706="Live"),_xlfn.XLOOKUP(_xlfn.TEXTJOIN(" vs ",,C2706:D2706),Calendar!G:G,Calendar!K:K),"")</f>
        <v/>
      </c>
      <c r="AJ2706" s="61" t="str">
        <f>IF(AND(K2706&lt;&gt;"Match of the Day",K2706&lt;&gt;"Match of the Day 2",K2706&lt;&gt;"Match of the Day Repeat"),"",1+MAX($AJ$10:AJ2705))</f>
        <v/>
      </c>
    </row>
    <row r="2707" spans="34:36" x14ac:dyDescent="0.35">
      <c r="AH2707" s="16" t="str">
        <f>IF(AND(B2707="Premier League",E2707="Live"),_xlfn.XLOOKUP(_xlfn.TEXTJOIN(" vs ",,C2707:D2707),Calendar!G:G,Calendar!B:B),IF(AND(B2707="Premier League",E2707="Highlights"),_xlfn.XLOOKUP(H2707,Calendar!O:O,Calendar!N:N,,-1),""))</f>
        <v/>
      </c>
      <c r="AI2707" s="61" t="str">
        <f>IF(AND(AH2707&lt;&gt;"",E2707="Live"),_xlfn.XLOOKUP(_xlfn.TEXTJOIN(" vs ",,C2707:D2707),Calendar!G:G,Calendar!K:K),"")</f>
        <v/>
      </c>
      <c r="AJ2707" s="61" t="str">
        <f>IF(AND(K2707&lt;&gt;"Match of the Day",K2707&lt;&gt;"Match of the Day 2",K2707&lt;&gt;"Match of the Day Repeat"),"",1+MAX($AJ$10:AJ2706))</f>
        <v/>
      </c>
    </row>
    <row r="2708" spans="34:36" x14ac:dyDescent="0.35">
      <c r="AH2708" s="16" t="str">
        <f>IF(AND(B2708="Premier League",E2708="Live"),_xlfn.XLOOKUP(_xlfn.TEXTJOIN(" vs ",,C2708:D2708),Calendar!G:G,Calendar!B:B),IF(AND(B2708="Premier League",E2708="Highlights"),_xlfn.XLOOKUP(H2708,Calendar!O:O,Calendar!N:N,,-1),""))</f>
        <v/>
      </c>
      <c r="AI2708" s="61" t="str">
        <f>IF(AND(AH2708&lt;&gt;"",E2708="Live"),_xlfn.XLOOKUP(_xlfn.TEXTJOIN(" vs ",,C2708:D2708),Calendar!G:G,Calendar!K:K),"")</f>
        <v/>
      </c>
      <c r="AJ2708" s="61" t="str">
        <f>IF(AND(K2708&lt;&gt;"Match of the Day",K2708&lt;&gt;"Match of the Day 2",K2708&lt;&gt;"Match of the Day Repeat"),"",1+MAX($AJ$10:AJ2707))</f>
        <v/>
      </c>
    </row>
    <row r="2709" spans="34:36" x14ac:dyDescent="0.35">
      <c r="AH2709" s="16" t="str">
        <f>IF(AND(B2709="Premier League",E2709="Live"),_xlfn.XLOOKUP(_xlfn.TEXTJOIN(" vs ",,C2709:D2709),Calendar!G:G,Calendar!B:B),IF(AND(B2709="Premier League",E2709="Highlights"),_xlfn.XLOOKUP(H2709,Calendar!O:O,Calendar!N:N,,-1),""))</f>
        <v/>
      </c>
      <c r="AI2709" s="61" t="str">
        <f>IF(AND(AH2709&lt;&gt;"",E2709="Live"),_xlfn.XLOOKUP(_xlfn.TEXTJOIN(" vs ",,C2709:D2709),Calendar!G:G,Calendar!K:K),"")</f>
        <v/>
      </c>
      <c r="AJ2709" s="61" t="str">
        <f>IF(AND(K2709&lt;&gt;"Match of the Day",K2709&lt;&gt;"Match of the Day 2",K2709&lt;&gt;"Match of the Day Repeat"),"",1+MAX($AJ$10:AJ2708))</f>
        <v/>
      </c>
    </row>
    <row r="2710" spans="34:36" x14ac:dyDescent="0.35">
      <c r="AH2710" s="16" t="str">
        <f>IF(AND(B2710="Premier League",E2710="Live"),_xlfn.XLOOKUP(_xlfn.TEXTJOIN(" vs ",,C2710:D2710),Calendar!G:G,Calendar!B:B),IF(AND(B2710="Premier League",E2710="Highlights"),_xlfn.XLOOKUP(H2710,Calendar!O:O,Calendar!N:N,,-1),""))</f>
        <v/>
      </c>
      <c r="AI2710" s="61" t="str">
        <f>IF(AND(AH2710&lt;&gt;"",E2710="Live"),_xlfn.XLOOKUP(_xlfn.TEXTJOIN(" vs ",,C2710:D2710),Calendar!G:G,Calendar!K:K),"")</f>
        <v/>
      </c>
      <c r="AJ2710" s="61" t="str">
        <f>IF(AND(K2710&lt;&gt;"Match of the Day",K2710&lt;&gt;"Match of the Day 2",K2710&lt;&gt;"Match of the Day Repeat"),"",1+MAX($AJ$10:AJ2709))</f>
        <v/>
      </c>
    </row>
    <row r="2711" spans="34:36" x14ac:dyDescent="0.35">
      <c r="AH2711" s="16" t="str">
        <f>IF(AND(B2711="Premier League",E2711="Live"),_xlfn.XLOOKUP(_xlfn.TEXTJOIN(" vs ",,C2711:D2711),Calendar!G:G,Calendar!B:B),IF(AND(B2711="Premier League",E2711="Highlights"),_xlfn.XLOOKUP(H2711,Calendar!O:O,Calendar!N:N,,-1),""))</f>
        <v/>
      </c>
      <c r="AI2711" s="61" t="str">
        <f>IF(AND(AH2711&lt;&gt;"",E2711="Live"),_xlfn.XLOOKUP(_xlfn.TEXTJOIN(" vs ",,C2711:D2711),Calendar!G:G,Calendar!K:K),"")</f>
        <v/>
      </c>
      <c r="AJ2711" s="61" t="str">
        <f>IF(AND(K2711&lt;&gt;"Match of the Day",K2711&lt;&gt;"Match of the Day 2",K2711&lt;&gt;"Match of the Day Repeat"),"",1+MAX($AJ$10:AJ2710))</f>
        <v/>
      </c>
    </row>
    <row r="2712" spans="34:36" x14ac:dyDescent="0.35">
      <c r="AH2712" s="16" t="str">
        <f>IF(AND(B2712="Premier League",E2712="Live"),_xlfn.XLOOKUP(_xlfn.TEXTJOIN(" vs ",,C2712:D2712),Calendar!G:G,Calendar!B:B),IF(AND(B2712="Premier League",E2712="Highlights"),_xlfn.XLOOKUP(H2712,Calendar!O:O,Calendar!N:N,,-1),""))</f>
        <v/>
      </c>
      <c r="AI2712" s="61" t="str">
        <f>IF(AND(AH2712&lt;&gt;"",E2712="Live"),_xlfn.XLOOKUP(_xlfn.TEXTJOIN(" vs ",,C2712:D2712),Calendar!G:G,Calendar!K:K),"")</f>
        <v/>
      </c>
      <c r="AJ2712" s="61" t="str">
        <f>IF(AND(K2712&lt;&gt;"Match of the Day",K2712&lt;&gt;"Match of the Day 2",K2712&lt;&gt;"Match of the Day Repeat"),"",1+MAX($AJ$10:AJ2711))</f>
        <v/>
      </c>
    </row>
    <row r="2713" spans="34:36" x14ac:dyDescent="0.35">
      <c r="AH2713" s="16" t="str">
        <f>IF(AND(B2713="Premier League",E2713="Live"),_xlfn.XLOOKUP(_xlfn.TEXTJOIN(" vs ",,C2713:D2713),Calendar!G:G,Calendar!B:B),IF(AND(B2713="Premier League",E2713="Highlights"),_xlfn.XLOOKUP(H2713,Calendar!O:O,Calendar!N:N,,-1),""))</f>
        <v/>
      </c>
      <c r="AI2713" s="61" t="str">
        <f>IF(AND(AH2713&lt;&gt;"",E2713="Live"),_xlfn.XLOOKUP(_xlfn.TEXTJOIN(" vs ",,C2713:D2713),Calendar!G:G,Calendar!K:K),"")</f>
        <v/>
      </c>
      <c r="AJ2713" s="61" t="str">
        <f>IF(AND(K2713&lt;&gt;"Match of the Day",K2713&lt;&gt;"Match of the Day 2",K2713&lt;&gt;"Match of the Day Repeat"),"",1+MAX($AJ$10:AJ2712))</f>
        <v/>
      </c>
    </row>
    <row r="2714" spans="34:36" x14ac:dyDescent="0.35">
      <c r="AH2714" s="16" t="str">
        <f>IF(AND(B2714="Premier League",E2714="Live"),_xlfn.XLOOKUP(_xlfn.TEXTJOIN(" vs ",,C2714:D2714),Calendar!G:G,Calendar!B:B),IF(AND(B2714="Premier League",E2714="Highlights"),_xlfn.XLOOKUP(H2714,Calendar!O:O,Calendar!N:N,,-1),""))</f>
        <v/>
      </c>
      <c r="AI2714" s="61" t="str">
        <f>IF(AND(AH2714&lt;&gt;"",E2714="Live"),_xlfn.XLOOKUP(_xlfn.TEXTJOIN(" vs ",,C2714:D2714),Calendar!G:G,Calendar!K:K),"")</f>
        <v/>
      </c>
      <c r="AJ2714" s="61" t="str">
        <f>IF(AND(K2714&lt;&gt;"Match of the Day",K2714&lt;&gt;"Match of the Day 2",K2714&lt;&gt;"Match of the Day Repeat"),"",1+MAX($AJ$10:AJ2713))</f>
        <v/>
      </c>
    </row>
    <row r="2715" spans="34:36" x14ac:dyDescent="0.35">
      <c r="AH2715" s="16" t="str">
        <f>IF(AND(B2715="Premier League",E2715="Live"),_xlfn.XLOOKUP(_xlfn.TEXTJOIN(" vs ",,C2715:D2715),Calendar!G:G,Calendar!B:B),IF(AND(B2715="Premier League",E2715="Highlights"),_xlfn.XLOOKUP(H2715,Calendar!O:O,Calendar!N:N,,-1),""))</f>
        <v/>
      </c>
      <c r="AI2715" s="61" t="str">
        <f>IF(AND(AH2715&lt;&gt;"",E2715="Live"),_xlfn.XLOOKUP(_xlfn.TEXTJOIN(" vs ",,C2715:D2715),Calendar!G:G,Calendar!K:K),"")</f>
        <v/>
      </c>
      <c r="AJ2715" s="61" t="str">
        <f>IF(AND(K2715&lt;&gt;"Match of the Day",K2715&lt;&gt;"Match of the Day 2",K2715&lt;&gt;"Match of the Day Repeat"),"",1+MAX($AJ$10:AJ2714))</f>
        <v/>
      </c>
    </row>
    <row r="2716" spans="34:36" x14ac:dyDescent="0.35">
      <c r="AH2716" s="16" t="str">
        <f>IF(AND(B2716="Premier League",E2716="Live"),_xlfn.XLOOKUP(_xlfn.TEXTJOIN(" vs ",,C2716:D2716),Calendar!G:G,Calendar!B:B),IF(AND(B2716="Premier League",E2716="Highlights"),_xlfn.XLOOKUP(H2716,Calendar!O:O,Calendar!N:N,,-1),""))</f>
        <v/>
      </c>
      <c r="AI2716" s="61" t="str">
        <f>IF(AND(AH2716&lt;&gt;"",E2716="Live"),_xlfn.XLOOKUP(_xlfn.TEXTJOIN(" vs ",,C2716:D2716),Calendar!G:G,Calendar!K:K),"")</f>
        <v/>
      </c>
      <c r="AJ2716" s="61" t="str">
        <f>IF(AND(K2716&lt;&gt;"Match of the Day",K2716&lt;&gt;"Match of the Day 2",K2716&lt;&gt;"Match of the Day Repeat"),"",1+MAX($AJ$10:AJ2715))</f>
        <v/>
      </c>
    </row>
    <row r="2717" spans="34:36" x14ac:dyDescent="0.35">
      <c r="AH2717" s="16" t="str">
        <f>IF(AND(B2717="Premier League",E2717="Live"),_xlfn.XLOOKUP(_xlfn.TEXTJOIN(" vs ",,C2717:D2717),Calendar!G:G,Calendar!B:B),IF(AND(B2717="Premier League",E2717="Highlights"),_xlfn.XLOOKUP(H2717,Calendar!O:O,Calendar!N:N,,-1),""))</f>
        <v/>
      </c>
      <c r="AI2717" s="61" t="str">
        <f>IF(AND(AH2717&lt;&gt;"",E2717="Live"),_xlfn.XLOOKUP(_xlfn.TEXTJOIN(" vs ",,C2717:D2717),Calendar!G:G,Calendar!K:K),"")</f>
        <v/>
      </c>
      <c r="AJ2717" s="61" t="str">
        <f>IF(AND(K2717&lt;&gt;"Match of the Day",K2717&lt;&gt;"Match of the Day 2",K2717&lt;&gt;"Match of the Day Repeat"),"",1+MAX($AJ$10:AJ2716))</f>
        <v/>
      </c>
    </row>
    <row r="2718" spans="34:36" x14ac:dyDescent="0.35">
      <c r="AH2718" s="16" t="str">
        <f>IF(AND(B2718="Premier League",E2718="Live"),_xlfn.XLOOKUP(_xlfn.TEXTJOIN(" vs ",,C2718:D2718),Calendar!G:G,Calendar!B:B),IF(AND(B2718="Premier League",E2718="Highlights"),_xlfn.XLOOKUP(H2718,Calendar!O:O,Calendar!N:N,,-1),""))</f>
        <v/>
      </c>
      <c r="AI2718" s="61" t="str">
        <f>IF(AND(AH2718&lt;&gt;"",E2718="Live"),_xlfn.XLOOKUP(_xlfn.TEXTJOIN(" vs ",,C2718:D2718),Calendar!G:G,Calendar!K:K),"")</f>
        <v/>
      </c>
      <c r="AJ2718" s="61" t="str">
        <f>IF(AND(K2718&lt;&gt;"Match of the Day",K2718&lt;&gt;"Match of the Day 2",K2718&lt;&gt;"Match of the Day Repeat"),"",1+MAX($AJ$10:AJ2717))</f>
        <v/>
      </c>
    </row>
    <row r="2719" spans="34:36" x14ac:dyDescent="0.35">
      <c r="AH2719" s="16" t="str">
        <f>IF(AND(B2719="Premier League",E2719="Live"),_xlfn.XLOOKUP(_xlfn.TEXTJOIN(" vs ",,C2719:D2719),Calendar!G:G,Calendar!B:B),IF(AND(B2719="Premier League",E2719="Highlights"),_xlfn.XLOOKUP(H2719,Calendar!O:O,Calendar!N:N,,-1),""))</f>
        <v/>
      </c>
      <c r="AI2719" s="61" t="str">
        <f>IF(AND(AH2719&lt;&gt;"",E2719="Live"),_xlfn.XLOOKUP(_xlfn.TEXTJOIN(" vs ",,C2719:D2719),Calendar!G:G,Calendar!K:K),"")</f>
        <v/>
      </c>
      <c r="AJ2719" s="61" t="str">
        <f>IF(AND(K2719&lt;&gt;"Match of the Day",K2719&lt;&gt;"Match of the Day 2",K2719&lt;&gt;"Match of the Day Repeat"),"",1+MAX($AJ$10:AJ2718))</f>
        <v/>
      </c>
    </row>
    <row r="2720" spans="34:36" x14ac:dyDescent="0.35">
      <c r="AH2720" s="16" t="str">
        <f>IF(AND(B2720="Premier League",E2720="Live"),_xlfn.XLOOKUP(_xlfn.TEXTJOIN(" vs ",,C2720:D2720),Calendar!G:G,Calendar!B:B),IF(AND(B2720="Premier League",E2720="Highlights"),_xlfn.XLOOKUP(H2720,Calendar!O:O,Calendar!N:N,,-1),""))</f>
        <v/>
      </c>
      <c r="AI2720" s="61" t="str">
        <f>IF(AND(AH2720&lt;&gt;"",E2720="Live"),_xlfn.XLOOKUP(_xlfn.TEXTJOIN(" vs ",,C2720:D2720),Calendar!G:G,Calendar!K:K),"")</f>
        <v/>
      </c>
      <c r="AJ2720" s="61" t="str">
        <f>IF(AND(K2720&lt;&gt;"Match of the Day",K2720&lt;&gt;"Match of the Day 2",K2720&lt;&gt;"Match of the Day Repeat"),"",1+MAX($AJ$10:AJ2719))</f>
        <v/>
      </c>
    </row>
    <row r="2721" spans="34:36" x14ac:dyDescent="0.35">
      <c r="AH2721" s="16" t="str">
        <f>IF(AND(B2721="Premier League",E2721="Live"),_xlfn.XLOOKUP(_xlfn.TEXTJOIN(" vs ",,C2721:D2721),Calendar!G:G,Calendar!B:B),IF(AND(B2721="Premier League",E2721="Highlights"),_xlfn.XLOOKUP(H2721,Calendar!O:O,Calendar!N:N,,-1),""))</f>
        <v/>
      </c>
      <c r="AI2721" s="61" t="str">
        <f>IF(AND(AH2721&lt;&gt;"",E2721="Live"),_xlfn.XLOOKUP(_xlfn.TEXTJOIN(" vs ",,C2721:D2721),Calendar!G:G,Calendar!K:K),"")</f>
        <v/>
      </c>
      <c r="AJ2721" s="61" t="str">
        <f>IF(AND(K2721&lt;&gt;"Match of the Day",K2721&lt;&gt;"Match of the Day 2",K2721&lt;&gt;"Match of the Day Repeat"),"",1+MAX($AJ$10:AJ2720))</f>
        <v/>
      </c>
    </row>
    <row r="2722" spans="34:36" x14ac:dyDescent="0.35">
      <c r="AH2722" s="16" t="str">
        <f>IF(AND(B2722="Premier League",E2722="Live"),_xlfn.XLOOKUP(_xlfn.TEXTJOIN(" vs ",,C2722:D2722),Calendar!G:G,Calendar!B:B),IF(AND(B2722="Premier League",E2722="Highlights"),_xlfn.XLOOKUP(H2722,Calendar!O:O,Calendar!N:N,,-1),""))</f>
        <v/>
      </c>
      <c r="AI2722" s="61" t="str">
        <f>IF(AND(AH2722&lt;&gt;"",E2722="Live"),_xlfn.XLOOKUP(_xlfn.TEXTJOIN(" vs ",,C2722:D2722),Calendar!G:G,Calendar!K:K),"")</f>
        <v/>
      </c>
      <c r="AJ2722" s="61" t="str">
        <f>IF(AND(K2722&lt;&gt;"Match of the Day",K2722&lt;&gt;"Match of the Day 2",K2722&lt;&gt;"Match of the Day Repeat"),"",1+MAX($AJ$10:AJ2721))</f>
        <v/>
      </c>
    </row>
    <row r="2723" spans="34:36" x14ac:dyDescent="0.35">
      <c r="AH2723" s="16" t="str">
        <f>IF(AND(B2723="Premier League",E2723="Live"),_xlfn.XLOOKUP(_xlfn.TEXTJOIN(" vs ",,C2723:D2723),Calendar!G:G,Calendar!B:B),IF(AND(B2723="Premier League",E2723="Highlights"),_xlfn.XLOOKUP(H2723,Calendar!O:O,Calendar!N:N,,-1),""))</f>
        <v/>
      </c>
      <c r="AI2723" s="61" t="str">
        <f>IF(AND(AH2723&lt;&gt;"",E2723="Live"),_xlfn.XLOOKUP(_xlfn.TEXTJOIN(" vs ",,C2723:D2723),Calendar!G:G,Calendar!K:K),"")</f>
        <v/>
      </c>
      <c r="AJ2723" s="61" t="str">
        <f>IF(AND(K2723&lt;&gt;"Match of the Day",K2723&lt;&gt;"Match of the Day 2",K2723&lt;&gt;"Match of the Day Repeat"),"",1+MAX($AJ$10:AJ2722))</f>
        <v/>
      </c>
    </row>
    <row r="2724" spans="34:36" x14ac:dyDescent="0.35">
      <c r="AH2724" s="16" t="str">
        <f>IF(AND(B2724="Premier League",E2724="Live"),_xlfn.XLOOKUP(_xlfn.TEXTJOIN(" vs ",,C2724:D2724),Calendar!G:G,Calendar!B:B),IF(AND(B2724="Premier League",E2724="Highlights"),_xlfn.XLOOKUP(H2724,Calendar!O:O,Calendar!N:N,,-1),""))</f>
        <v/>
      </c>
      <c r="AI2724" s="61" t="str">
        <f>IF(AND(AH2724&lt;&gt;"",E2724="Live"),_xlfn.XLOOKUP(_xlfn.TEXTJOIN(" vs ",,C2724:D2724),Calendar!G:G,Calendar!K:K),"")</f>
        <v/>
      </c>
      <c r="AJ2724" s="61" t="str">
        <f>IF(AND(K2724&lt;&gt;"Match of the Day",K2724&lt;&gt;"Match of the Day 2",K2724&lt;&gt;"Match of the Day Repeat"),"",1+MAX($AJ$10:AJ2723))</f>
        <v/>
      </c>
    </row>
    <row r="2725" spans="34:36" x14ac:dyDescent="0.35">
      <c r="AH2725" s="16" t="str">
        <f>IF(AND(B2725="Premier League",E2725="Live"),_xlfn.XLOOKUP(_xlfn.TEXTJOIN(" vs ",,C2725:D2725),Calendar!G:G,Calendar!B:B),IF(AND(B2725="Premier League",E2725="Highlights"),_xlfn.XLOOKUP(H2725,Calendar!O:O,Calendar!N:N,,-1),""))</f>
        <v/>
      </c>
      <c r="AI2725" s="61" t="str">
        <f>IF(AND(AH2725&lt;&gt;"",E2725="Live"),_xlfn.XLOOKUP(_xlfn.TEXTJOIN(" vs ",,C2725:D2725),Calendar!G:G,Calendar!K:K),"")</f>
        <v/>
      </c>
      <c r="AJ2725" s="61" t="str">
        <f>IF(AND(K2725&lt;&gt;"Match of the Day",K2725&lt;&gt;"Match of the Day 2",K2725&lt;&gt;"Match of the Day Repeat"),"",1+MAX($AJ$10:AJ2724))</f>
        <v/>
      </c>
    </row>
    <row r="2726" spans="34:36" x14ac:dyDescent="0.35">
      <c r="AH2726" s="16" t="str">
        <f>IF(AND(B2726="Premier League",E2726="Live"),_xlfn.XLOOKUP(_xlfn.TEXTJOIN(" vs ",,C2726:D2726),Calendar!G:G,Calendar!B:B),IF(AND(B2726="Premier League",E2726="Highlights"),_xlfn.XLOOKUP(H2726,Calendar!O:O,Calendar!N:N,,-1),""))</f>
        <v/>
      </c>
      <c r="AI2726" s="61" t="str">
        <f>IF(AND(AH2726&lt;&gt;"",E2726="Live"),_xlfn.XLOOKUP(_xlfn.TEXTJOIN(" vs ",,C2726:D2726),Calendar!G:G,Calendar!K:K),"")</f>
        <v/>
      </c>
      <c r="AJ2726" s="61" t="str">
        <f>IF(AND(K2726&lt;&gt;"Match of the Day",K2726&lt;&gt;"Match of the Day 2",K2726&lt;&gt;"Match of the Day Repeat"),"",1+MAX($AJ$10:AJ2725))</f>
        <v/>
      </c>
    </row>
    <row r="2727" spans="34:36" x14ac:dyDescent="0.35">
      <c r="AH2727" s="16" t="str">
        <f>IF(AND(B2727="Premier League",E2727="Live"),_xlfn.XLOOKUP(_xlfn.TEXTJOIN(" vs ",,C2727:D2727),Calendar!G:G,Calendar!B:B),IF(AND(B2727="Premier League",E2727="Highlights"),_xlfn.XLOOKUP(H2727,Calendar!O:O,Calendar!N:N,,-1),""))</f>
        <v/>
      </c>
      <c r="AI2727" s="61" t="str">
        <f>IF(AND(AH2727&lt;&gt;"",E2727="Live"),_xlfn.XLOOKUP(_xlfn.TEXTJOIN(" vs ",,C2727:D2727),Calendar!G:G,Calendar!K:K),"")</f>
        <v/>
      </c>
      <c r="AJ2727" s="61" t="str">
        <f>IF(AND(K2727&lt;&gt;"Match of the Day",K2727&lt;&gt;"Match of the Day 2",K2727&lt;&gt;"Match of the Day Repeat"),"",1+MAX($AJ$10:AJ2726))</f>
        <v/>
      </c>
    </row>
    <row r="2728" spans="34:36" x14ac:dyDescent="0.35">
      <c r="AH2728" s="16" t="str">
        <f>IF(AND(B2728="Premier League",E2728="Live"),_xlfn.XLOOKUP(_xlfn.TEXTJOIN(" vs ",,C2728:D2728),Calendar!G:G,Calendar!B:B),IF(AND(B2728="Premier League",E2728="Highlights"),_xlfn.XLOOKUP(H2728,Calendar!O:O,Calendar!N:N,,-1),""))</f>
        <v/>
      </c>
      <c r="AI2728" s="61" t="str">
        <f>IF(AND(AH2728&lt;&gt;"",E2728="Live"),_xlfn.XLOOKUP(_xlfn.TEXTJOIN(" vs ",,C2728:D2728),Calendar!G:G,Calendar!K:K),"")</f>
        <v/>
      </c>
      <c r="AJ2728" s="61" t="str">
        <f>IF(AND(K2728&lt;&gt;"Match of the Day",K2728&lt;&gt;"Match of the Day 2",K2728&lt;&gt;"Match of the Day Repeat"),"",1+MAX($AJ$10:AJ2727))</f>
        <v/>
      </c>
    </row>
    <row r="2729" spans="34:36" x14ac:dyDescent="0.35">
      <c r="AH2729" s="16" t="str">
        <f>IF(AND(B2729="Premier League",E2729="Live"),_xlfn.XLOOKUP(_xlfn.TEXTJOIN(" vs ",,C2729:D2729),Calendar!G:G,Calendar!B:B),IF(AND(B2729="Premier League",E2729="Highlights"),_xlfn.XLOOKUP(H2729,Calendar!O:O,Calendar!N:N,,-1),""))</f>
        <v/>
      </c>
      <c r="AI2729" s="61" t="str">
        <f>IF(AND(AH2729&lt;&gt;"",E2729="Live"),_xlfn.XLOOKUP(_xlfn.TEXTJOIN(" vs ",,C2729:D2729),Calendar!G:G,Calendar!K:K),"")</f>
        <v/>
      </c>
      <c r="AJ2729" s="61" t="str">
        <f>IF(AND(K2729&lt;&gt;"Match of the Day",K2729&lt;&gt;"Match of the Day 2",K2729&lt;&gt;"Match of the Day Repeat"),"",1+MAX($AJ$10:AJ2728))</f>
        <v/>
      </c>
    </row>
    <row r="2730" spans="34:36" x14ac:dyDescent="0.35">
      <c r="AH2730" s="16" t="str">
        <f>IF(AND(B2730="Premier League",E2730="Live"),_xlfn.XLOOKUP(_xlfn.TEXTJOIN(" vs ",,C2730:D2730),Calendar!G:G,Calendar!B:B),IF(AND(B2730="Premier League",E2730="Highlights"),_xlfn.XLOOKUP(H2730,Calendar!O:O,Calendar!N:N,,-1),""))</f>
        <v/>
      </c>
      <c r="AI2730" s="61" t="str">
        <f>IF(AND(AH2730&lt;&gt;"",E2730="Live"),_xlfn.XLOOKUP(_xlfn.TEXTJOIN(" vs ",,C2730:D2730),Calendar!G:G,Calendar!K:K),"")</f>
        <v/>
      </c>
      <c r="AJ2730" s="61" t="str">
        <f>IF(AND(K2730&lt;&gt;"Match of the Day",K2730&lt;&gt;"Match of the Day 2",K2730&lt;&gt;"Match of the Day Repeat"),"",1+MAX($AJ$10:AJ2729))</f>
        <v/>
      </c>
    </row>
    <row r="2731" spans="34:36" x14ac:dyDescent="0.35">
      <c r="AH2731" s="16" t="str">
        <f>IF(AND(B2731="Premier League",E2731="Live"),_xlfn.XLOOKUP(_xlfn.TEXTJOIN(" vs ",,C2731:D2731),Calendar!G:G,Calendar!B:B),IF(AND(B2731="Premier League",E2731="Highlights"),_xlfn.XLOOKUP(H2731,Calendar!O:O,Calendar!N:N,,-1),""))</f>
        <v/>
      </c>
      <c r="AI2731" s="61" t="str">
        <f>IF(AND(AH2731&lt;&gt;"",E2731="Live"),_xlfn.XLOOKUP(_xlfn.TEXTJOIN(" vs ",,C2731:D2731),Calendar!G:G,Calendar!K:K),"")</f>
        <v/>
      </c>
      <c r="AJ2731" s="61" t="str">
        <f>IF(AND(K2731&lt;&gt;"Match of the Day",K2731&lt;&gt;"Match of the Day 2",K2731&lt;&gt;"Match of the Day Repeat"),"",1+MAX($AJ$10:AJ2730))</f>
        <v/>
      </c>
    </row>
    <row r="2732" spans="34:36" x14ac:dyDescent="0.35">
      <c r="AH2732" s="16" t="str">
        <f>IF(AND(B2732="Premier League",E2732="Live"),_xlfn.XLOOKUP(_xlfn.TEXTJOIN(" vs ",,C2732:D2732),Calendar!G:G,Calendar!B:B),IF(AND(B2732="Premier League",E2732="Highlights"),_xlfn.XLOOKUP(H2732,Calendar!O:O,Calendar!N:N,,-1),""))</f>
        <v/>
      </c>
      <c r="AI2732" s="61" t="str">
        <f>IF(AND(AH2732&lt;&gt;"",E2732="Live"),_xlfn.XLOOKUP(_xlfn.TEXTJOIN(" vs ",,C2732:D2732),Calendar!G:G,Calendar!K:K),"")</f>
        <v/>
      </c>
      <c r="AJ2732" s="61" t="str">
        <f>IF(AND(K2732&lt;&gt;"Match of the Day",K2732&lt;&gt;"Match of the Day 2",K2732&lt;&gt;"Match of the Day Repeat"),"",1+MAX($AJ$10:AJ2731))</f>
        <v/>
      </c>
    </row>
    <row r="2733" spans="34:36" x14ac:dyDescent="0.35">
      <c r="AH2733" s="16" t="str">
        <f>IF(AND(B2733="Premier League",E2733="Live"),_xlfn.XLOOKUP(_xlfn.TEXTJOIN(" vs ",,C2733:D2733),Calendar!G:G,Calendar!B:B),IF(AND(B2733="Premier League",E2733="Highlights"),_xlfn.XLOOKUP(H2733,Calendar!O:O,Calendar!N:N,,-1),""))</f>
        <v/>
      </c>
      <c r="AI2733" s="61" t="str">
        <f>IF(AND(AH2733&lt;&gt;"",E2733="Live"),_xlfn.XLOOKUP(_xlfn.TEXTJOIN(" vs ",,C2733:D2733),Calendar!G:G,Calendar!K:K),"")</f>
        <v/>
      </c>
      <c r="AJ2733" s="61" t="str">
        <f>IF(AND(K2733&lt;&gt;"Match of the Day",K2733&lt;&gt;"Match of the Day 2",K2733&lt;&gt;"Match of the Day Repeat"),"",1+MAX($AJ$10:AJ2732))</f>
        <v/>
      </c>
    </row>
    <row r="2734" spans="34:36" x14ac:dyDescent="0.35">
      <c r="AH2734" s="16" t="str">
        <f>IF(AND(B2734="Premier League",E2734="Live"),_xlfn.XLOOKUP(_xlfn.TEXTJOIN(" vs ",,C2734:D2734),Calendar!G:G,Calendar!B:B),IF(AND(B2734="Premier League",E2734="Highlights"),_xlfn.XLOOKUP(H2734,Calendar!O:O,Calendar!N:N,,-1),""))</f>
        <v/>
      </c>
      <c r="AI2734" s="61" t="str">
        <f>IF(AND(AH2734&lt;&gt;"",E2734="Live"),_xlfn.XLOOKUP(_xlfn.TEXTJOIN(" vs ",,C2734:D2734),Calendar!G:G,Calendar!K:K),"")</f>
        <v/>
      </c>
      <c r="AJ2734" s="61" t="str">
        <f>IF(AND(K2734&lt;&gt;"Match of the Day",K2734&lt;&gt;"Match of the Day 2",K2734&lt;&gt;"Match of the Day Repeat"),"",1+MAX($AJ$10:AJ2733))</f>
        <v/>
      </c>
    </row>
    <row r="2735" spans="34:36" x14ac:dyDescent="0.35">
      <c r="AH2735" s="16" t="str">
        <f>IF(AND(B2735="Premier League",E2735="Live"),_xlfn.XLOOKUP(_xlfn.TEXTJOIN(" vs ",,C2735:D2735),Calendar!G:G,Calendar!B:B),IF(AND(B2735="Premier League",E2735="Highlights"),_xlfn.XLOOKUP(H2735,Calendar!O:O,Calendar!N:N,,-1),""))</f>
        <v/>
      </c>
      <c r="AI2735" s="61" t="str">
        <f>IF(AND(AH2735&lt;&gt;"",E2735="Live"),_xlfn.XLOOKUP(_xlfn.TEXTJOIN(" vs ",,C2735:D2735),Calendar!G:G,Calendar!K:K),"")</f>
        <v/>
      </c>
      <c r="AJ2735" s="61" t="str">
        <f>IF(AND(K2735&lt;&gt;"Match of the Day",K2735&lt;&gt;"Match of the Day 2",K2735&lt;&gt;"Match of the Day Repeat"),"",1+MAX($AJ$10:AJ2734))</f>
        <v/>
      </c>
    </row>
    <row r="2736" spans="34:36" x14ac:dyDescent="0.35">
      <c r="AH2736" s="16" t="str">
        <f>IF(AND(B2736="Premier League",E2736="Live"),_xlfn.XLOOKUP(_xlfn.TEXTJOIN(" vs ",,C2736:D2736),Calendar!G:G,Calendar!B:B),IF(AND(B2736="Premier League",E2736="Highlights"),_xlfn.XLOOKUP(H2736,Calendar!O:O,Calendar!N:N,,-1),""))</f>
        <v/>
      </c>
      <c r="AI2736" s="61" t="str">
        <f>IF(AND(AH2736&lt;&gt;"",E2736="Live"),_xlfn.XLOOKUP(_xlfn.TEXTJOIN(" vs ",,C2736:D2736),Calendar!G:G,Calendar!K:K),"")</f>
        <v/>
      </c>
      <c r="AJ2736" s="61" t="str">
        <f>IF(AND(K2736&lt;&gt;"Match of the Day",K2736&lt;&gt;"Match of the Day 2",K2736&lt;&gt;"Match of the Day Repeat"),"",1+MAX($AJ$10:AJ2735))</f>
        <v/>
      </c>
    </row>
    <row r="2737" spans="34:36" x14ac:dyDescent="0.35">
      <c r="AH2737" s="16" t="str">
        <f>IF(AND(B2737="Premier League",E2737="Live"),_xlfn.XLOOKUP(_xlfn.TEXTJOIN(" vs ",,C2737:D2737),Calendar!G:G,Calendar!B:B),IF(AND(B2737="Premier League",E2737="Highlights"),_xlfn.XLOOKUP(H2737,Calendar!O:O,Calendar!N:N,,-1),""))</f>
        <v/>
      </c>
      <c r="AI2737" s="61" t="str">
        <f>IF(AND(AH2737&lt;&gt;"",E2737="Live"),_xlfn.XLOOKUP(_xlfn.TEXTJOIN(" vs ",,C2737:D2737),Calendar!G:G,Calendar!K:K),"")</f>
        <v/>
      </c>
      <c r="AJ2737" s="61" t="str">
        <f>IF(AND(K2737&lt;&gt;"Match of the Day",K2737&lt;&gt;"Match of the Day 2",K2737&lt;&gt;"Match of the Day Repeat"),"",1+MAX($AJ$10:AJ2736))</f>
        <v/>
      </c>
    </row>
    <row r="2738" spans="34:36" x14ac:dyDescent="0.35">
      <c r="AH2738" s="16" t="str">
        <f>IF(AND(B2738="Premier League",E2738="Live"),_xlfn.XLOOKUP(_xlfn.TEXTJOIN(" vs ",,C2738:D2738),Calendar!G:G,Calendar!B:B),IF(AND(B2738="Premier League",E2738="Highlights"),_xlfn.XLOOKUP(H2738,Calendar!O:O,Calendar!N:N,,-1),""))</f>
        <v/>
      </c>
      <c r="AI2738" s="61" t="str">
        <f>IF(AND(AH2738&lt;&gt;"",E2738="Live"),_xlfn.XLOOKUP(_xlfn.TEXTJOIN(" vs ",,C2738:D2738),Calendar!G:G,Calendar!K:K),"")</f>
        <v/>
      </c>
      <c r="AJ2738" s="61" t="str">
        <f>IF(AND(K2738&lt;&gt;"Match of the Day",K2738&lt;&gt;"Match of the Day 2",K2738&lt;&gt;"Match of the Day Repeat"),"",1+MAX($AJ$10:AJ2737))</f>
        <v/>
      </c>
    </row>
    <row r="2739" spans="34:36" x14ac:dyDescent="0.35">
      <c r="AH2739" s="16" t="str">
        <f>IF(AND(B2739="Premier League",E2739="Live"),_xlfn.XLOOKUP(_xlfn.TEXTJOIN(" vs ",,C2739:D2739),Calendar!G:G,Calendar!B:B),IF(AND(B2739="Premier League",E2739="Highlights"),_xlfn.XLOOKUP(H2739,Calendar!O:O,Calendar!N:N,,-1),""))</f>
        <v/>
      </c>
      <c r="AI2739" s="61" t="str">
        <f>IF(AND(AH2739&lt;&gt;"",E2739="Live"),_xlfn.XLOOKUP(_xlfn.TEXTJOIN(" vs ",,C2739:D2739),Calendar!G:G,Calendar!K:K),"")</f>
        <v/>
      </c>
      <c r="AJ2739" s="61" t="str">
        <f>IF(AND(K2739&lt;&gt;"Match of the Day",K2739&lt;&gt;"Match of the Day 2",K2739&lt;&gt;"Match of the Day Repeat"),"",1+MAX($AJ$10:AJ2738))</f>
        <v/>
      </c>
    </row>
    <row r="2740" spans="34:36" x14ac:dyDescent="0.35">
      <c r="AH2740" s="16" t="str">
        <f>IF(AND(B2740="Premier League",E2740="Live"),_xlfn.XLOOKUP(_xlfn.TEXTJOIN(" vs ",,C2740:D2740),Calendar!G:G,Calendar!B:B),IF(AND(B2740="Premier League",E2740="Highlights"),_xlfn.XLOOKUP(H2740,Calendar!O:O,Calendar!N:N,,-1),""))</f>
        <v/>
      </c>
      <c r="AI2740" s="61" t="str">
        <f>IF(AND(AH2740&lt;&gt;"",E2740="Live"),_xlfn.XLOOKUP(_xlfn.TEXTJOIN(" vs ",,C2740:D2740),Calendar!G:G,Calendar!K:K),"")</f>
        <v/>
      </c>
      <c r="AJ2740" s="61" t="str">
        <f>IF(AND(K2740&lt;&gt;"Match of the Day",K2740&lt;&gt;"Match of the Day 2",K2740&lt;&gt;"Match of the Day Repeat"),"",1+MAX($AJ$10:AJ2739))</f>
        <v/>
      </c>
    </row>
    <row r="2741" spans="34:36" x14ac:dyDescent="0.35">
      <c r="AH2741" s="16" t="str">
        <f>IF(AND(B2741="Premier League",E2741="Live"),_xlfn.XLOOKUP(_xlfn.TEXTJOIN(" vs ",,C2741:D2741),Calendar!G:G,Calendar!B:B),IF(AND(B2741="Premier League",E2741="Highlights"),_xlfn.XLOOKUP(H2741,Calendar!O:O,Calendar!N:N,,-1),""))</f>
        <v/>
      </c>
      <c r="AI2741" s="61" t="str">
        <f>IF(AND(AH2741&lt;&gt;"",E2741="Live"),_xlfn.XLOOKUP(_xlfn.TEXTJOIN(" vs ",,C2741:D2741),Calendar!G:G,Calendar!K:K),"")</f>
        <v/>
      </c>
      <c r="AJ2741" s="61" t="str">
        <f>IF(AND(K2741&lt;&gt;"Match of the Day",K2741&lt;&gt;"Match of the Day 2",K2741&lt;&gt;"Match of the Day Repeat"),"",1+MAX($AJ$10:AJ2740))</f>
        <v/>
      </c>
    </row>
    <row r="2742" spans="34:36" x14ac:dyDescent="0.35">
      <c r="AH2742" s="16" t="str">
        <f>IF(AND(B2742="Premier League",E2742="Live"),_xlfn.XLOOKUP(_xlfn.TEXTJOIN(" vs ",,C2742:D2742),Calendar!G:G,Calendar!B:B),IF(AND(B2742="Premier League",E2742="Highlights"),_xlfn.XLOOKUP(H2742,Calendar!O:O,Calendar!N:N,,-1),""))</f>
        <v/>
      </c>
      <c r="AI2742" s="61" t="str">
        <f>IF(AND(AH2742&lt;&gt;"",E2742="Live"),_xlfn.XLOOKUP(_xlfn.TEXTJOIN(" vs ",,C2742:D2742),Calendar!G:G,Calendar!K:K),"")</f>
        <v/>
      </c>
      <c r="AJ2742" s="61" t="str">
        <f>IF(AND(K2742&lt;&gt;"Match of the Day",K2742&lt;&gt;"Match of the Day 2",K2742&lt;&gt;"Match of the Day Repeat"),"",1+MAX($AJ$10:AJ2741))</f>
        <v/>
      </c>
    </row>
    <row r="2743" spans="34:36" x14ac:dyDescent="0.35">
      <c r="AH2743" s="16" t="str">
        <f>IF(AND(B2743="Premier League",E2743="Live"),_xlfn.XLOOKUP(_xlfn.TEXTJOIN(" vs ",,C2743:D2743),Calendar!G:G,Calendar!B:B),IF(AND(B2743="Premier League",E2743="Highlights"),_xlfn.XLOOKUP(H2743,Calendar!O:O,Calendar!N:N,,-1),""))</f>
        <v/>
      </c>
      <c r="AI2743" s="61" t="str">
        <f>IF(AND(AH2743&lt;&gt;"",E2743="Live"),_xlfn.XLOOKUP(_xlfn.TEXTJOIN(" vs ",,C2743:D2743),Calendar!G:G,Calendar!K:K),"")</f>
        <v/>
      </c>
      <c r="AJ2743" s="61" t="str">
        <f>IF(AND(K2743&lt;&gt;"Match of the Day",K2743&lt;&gt;"Match of the Day 2",K2743&lt;&gt;"Match of the Day Repeat"),"",1+MAX($AJ$10:AJ2742))</f>
        <v/>
      </c>
    </row>
    <row r="2744" spans="34:36" x14ac:dyDescent="0.35">
      <c r="AH2744" s="16" t="str">
        <f>IF(AND(B2744="Premier League",E2744="Live"),_xlfn.XLOOKUP(_xlfn.TEXTJOIN(" vs ",,C2744:D2744),Calendar!G:G,Calendar!B:B),IF(AND(B2744="Premier League",E2744="Highlights"),_xlfn.XLOOKUP(H2744,Calendar!O:O,Calendar!N:N,,-1),""))</f>
        <v/>
      </c>
      <c r="AI2744" s="61" t="str">
        <f>IF(AND(AH2744&lt;&gt;"",E2744="Live"),_xlfn.XLOOKUP(_xlfn.TEXTJOIN(" vs ",,C2744:D2744),Calendar!G:G,Calendar!K:K),"")</f>
        <v/>
      </c>
      <c r="AJ2744" s="61" t="str">
        <f>IF(AND(K2744&lt;&gt;"Match of the Day",K2744&lt;&gt;"Match of the Day 2",K2744&lt;&gt;"Match of the Day Repeat"),"",1+MAX($AJ$10:AJ2743))</f>
        <v/>
      </c>
    </row>
    <row r="2745" spans="34:36" x14ac:dyDescent="0.35">
      <c r="AH2745" s="16" t="str">
        <f>IF(AND(B2745="Premier League",E2745="Live"),_xlfn.XLOOKUP(_xlfn.TEXTJOIN(" vs ",,C2745:D2745),Calendar!G:G,Calendar!B:B),IF(AND(B2745="Premier League",E2745="Highlights"),_xlfn.XLOOKUP(H2745,Calendar!O:O,Calendar!N:N,,-1),""))</f>
        <v/>
      </c>
      <c r="AI2745" s="61" t="str">
        <f>IF(AND(AH2745&lt;&gt;"",E2745="Live"),_xlfn.XLOOKUP(_xlfn.TEXTJOIN(" vs ",,C2745:D2745),Calendar!G:G,Calendar!K:K),"")</f>
        <v/>
      </c>
      <c r="AJ2745" s="61" t="str">
        <f>IF(AND(K2745&lt;&gt;"Match of the Day",K2745&lt;&gt;"Match of the Day 2",K2745&lt;&gt;"Match of the Day Repeat"),"",1+MAX($AJ$10:AJ2744))</f>
        <v/>
      </c>
    </row>
    <row r="2746" spans="34:36" x14ac:dyDescent="0.35">
      <c r="AH2746" s="16" t="str">
        <f>IF(AND(B2746="Premier League",E2746="Live"),_xlfn.XLOOKUP(_xlfn.TEXTJOIN(" vs ",,C2746:D2746),Calendar!G:G,Calendar!B:B),IF(AND(B2746="Premier League",E2746="Highlights"),_xlfn.XLOOKUP(H2746,Calendar!O:O,Calendar!N:N,,-1),""))</f>
        <v/>
      </c>
      <c r="AI2746" s="61" t="str">
        <f>IF(AND(AH2746&lt;&gt;"",E2746="Live"),_xlfn.XLOOKUP(_xlfn.TEXTJOIN(" vs ",,C2746:D2746),Calendar!G:G,Calendar!K:K),"")</f>
        <v/>
      </c>
      <c r="AJ2746" s="61" t="str">
        <f>IF(AND(K2746&lt;&gt;"Match of the Day",K2746&lt;&gt;"Match of the Day 2",K2746&lt;&gt;"Match of the Day Repeat"),"",1+MAX($AJ$10:AJ2745))</f>
        <v/>
      </c>
    </row>
    <row r="2747" spans="34:36" x14ac:dyDescent="0.35">
      <c r="AH2747" s="16" t="str">
        <f>IF(AND(B2747="Premier League",E2747="Live"),_xlfn.XLOOKUP(_xlfn.TEXTJOIN(" vs ",,C2747:D2747),Calendar!G:G,Calendar!B:B),IF(AND(B2747="Premier League",E2747="Highlights"),_xlfn.XLOOKUP(H2747,Calendar!O:O,Calendar!N:N,,-1),""))</f>
        <v/>
      </c>
      <c r="AI2747" s="61" t="str">
        <f>IF(AND(AH2747&lt;&gt;"",E2747="Live"),_xlfn.XLOOKUP(_xlfn.TEXTJOIN(" vs ",,C2747:D2747),Calendar!G:G,Calendar!K:K),"")</f>
        <v/>
      </c>
      <c r="AJ2747" s="61" t="str">
        <f>IF(AND(K2747&lt;&gt;"Match of the Day",K2747&lt;&gt;"Match of the Day 2",K2747&lt;&gt;"Match of the Day Repeat"),"",1+MAX($AJ$10:AJ2746))</f>
        <v/>
      </c>
    </row>
    <row r="2748" spans="34:36" x14ac:dyDescent="0.35">
      <c r="AH2748" s="16" t="str">
        <f>IF(AND(B2748="Premier League",E2748="Live"),_xlfn.XLOOKUP(_xlfn.TEXTJOIN(" vs ",,C2748:D2748),Calendar!G:G,Calendar!B:B),IF(AND(B2748="Premier League",E2748="Highlights"),_xlfn.XLOOKUP(H2748,Calendar!O:O,Calendar!N:N,,-1),""))</f>
        <v/>
      </c>
      <c r="AI2748" s="61" t="str">
        <f>IF(AND(AH2748&lt;&gt;"",E2748="Live"),_xlfn.XLOOKUP(_xlfn.TEXTJOIN(" vs ",,C2748:D2748),Calendar!G:G,Calendar!K:K),"")</f>
        <v/>
      </c>
      <c r="AJ2748" s="61" t="str">
        <f>IF(AND(K2748&lt;&gt;"Match of the Day",K2748&lt;&gt;"Match of the Day 2",K2748&lt;&gt;"Match of the Day Repeat"),"",1+MAX($AJ$10:AJ2747))</f>
        <v/>
      </c>
    </row>
    <row r="2749" spans="34:36" x14ac:dyDescent="0.35">
      <c r="AH2749" s="16" t="str">
        <f>IF(AND(B2749="Premier League",E2749="Live"),_xlfn.XLOOKUP(_xlfn.TEXTJOIN(" vs ",,C2749:D2749),Calendar!G:G,Calendar!B:B),IF(AND(B2749="Premier League",E2749="Highlights"),_xlfn.XLOOKUP(H2749,Calendar!O:O,Calendar!N:N,,-1),""))</f>
        <v/>
      </c>
      <c r="AI2749" s="61" t="str">
        <f>IF(AND(AH2749&lt;&gt;"",E2749="Live"),_xlfn.XLOOKUP(_xlfn.TEXTJOIN(" vs ",,C2749:D2749),Calendar!G:G,Calendar!K:K),"")</f>
        <v/>
      </c>
      <c r="AJ2749" s="61" t="str">
        <f>IF(AND(K2749&lt;&gt;"Match of the Day",K2749&lt;&gt;"Match of the Day 2",K2749&lt;&gt;"Match of the Day Repeat"),"",1+MAX($AJ$10:AJ2748))</f>
        <v/>
      </c>
    </row>
    <row r="2750" spans="34:36" x14ac:dyDescent="0.35">
      <c r="AH2750" s="16" t="str">
        <f>IF(AND(B2750="Premier League",E2750="Live"),_xlfn.XLOOKUP(_xlfn.TEXTJOIN(" vs ",,C2750:D2750),Calendar!G:G,Calendar!B:B),IF(AND(B2750="Premier League",E2750="Highlights"),_xlfn.XLOOKUP(H2750,Calendar!O:O,Calendar!N:N,,-1),""))</f>
        <v/>
      </c>
      <c r="AI2750" s="61" t="str">
        <f>IF(AND(AH2750&lt;&gt;"",E2750="Live"),_xlfn.XLOOKUP(_xlfn.TEXTJOIN(" vs ",,C2750:D2750),Calendar!G:G,Calendar!K:K),"")</f>
        <v/>
      </c>
      <c r="AJ2750" s="61" t="str">
        <f>IF(AND(K2750&lt;&gt;"Match of the Day",K2750&lt;&gt;"Match of the Day 2",K2750&lt;&gt;"Match of the Day Repeat"),"",1+MAX($AJ$10:AJ2749))</f>
        <v/>
      </c>
    </row>
    <row r="2751" spans="34:36" x14ac:dyDescent="0.35">
      <c r="AH2751" s="16" t="str">
        <f>IF(AND(B2751="Premier League",E2751="Live"),_xlfn.XLOOKUP(_xlfn.TEXTJOIN(" vs ",,C2751:D2751),Calendar!G:G,Calendar!B:B),IF(AND(B2751="Premier League",E2751="Highlights"),_xlfn.XLOOKUP(H2751,Calendar!O:O,Calendar!N:N,,-1),""))</f>
        <v/>
      </c>
      <c r="AI2751" s="61" t="str">
        <f>IF(AND(AH2751&lt;&gt;"",E2751="Live"),_xlfn.XLOOKUP(_xlfn.TEXTJOIN(" vs ",,C2751:D2751),Calendar!G:G,Calendar!K:K),"")</f>
        <v/>
      </c>
      <c r="AJ2751" s="61" t="str">
        <f>IF(AND(K2751&lt;&gt;"Match of the Day",K2751&lt;&gt;"Match of the Day 2",K2751&lt;&gt;"Match of the Day Repeat"),"",1+MAX($AJ$10:AJ2750))</f>
        <v/>
      </c>
    </row>
    <row r="2752" spans="34:36" x14ac:dyDescent="0.35">
      <c r="AH2752" s="16" t="str">
        <f>IF(AND(B2752="Premier League",E2752="Live"),_xlfn.XLOOKUP(_xlfn.TEXTJOIN(" vs ",,C2752:D2752),Calendar!G:G,Calendar!B:B),IF(AND(B2752="Premier League",E2752="Highlights"),_xlfn.XLOOKUP(H2752,Calendar!O:O,Calendar!N:N,,-1),""))</f>
        <v/>
      </c>
      <c r="AI2752" s="61" t="str">
        <f>IF(AND(AH2752&lt;&gt;"",E2752="Live"),_xlfn.XLOOKUP(_xlfn.TEXTJOIN(" vs ",,C2752:D2752),Calendar!G:G,Calendar!K:K),"")</f>
        <v/>
      </c>
      <c r="AJ2752" s="61" t="str">
        <f>IF(AND(K2752&lt;&gt;"Match of the Day",K2752&lt;&gt;"Match of the Day 2",K2752&lt;&gt;"Match of the Day Repeat"),"",1+MAX($AJ$10:AJ2751))</f>
        <v/>
      </c>
    </row>
    <row r="2753" spans="34:36" x14ac:dyDescent="0.35">
      <c r="AH2753" s="16" t="str">
        <f>IF(AND(B2753="Premier League",E2753="Live"),_xlfn.XLOOKUP(_xlfn.TEXTJOIN(" vs ",,C2753:D2753),Calendar!G:G,Calendar!B:B),IF(AND(B2753="Premier League",E2753="Highlights"),_xlfn.XLOOKUP(H2753,Calendar!O:O,Calendar!N:N,,-1),""))</f>
        <v/>
      </c>
      <c r="AI2753" s="61" t="str">
        <f>IF(AND(AH2753&lt;&gt;"",E2753="Live"),_xlfn.XLOOKUP(_xlfn.TEXTJOIN(" vs ",,C2753:D2753),Calendar!G:G,Calendar!K:K),"")</f>
        <v/>
      </c>
      <c r="AJ2753" s="61" t="str">
        <f>IF(AND(K2753&lt;&gt;"Match of the Day",K2753&lt;&gt;"Match of the Day 2",K2753&lt;&gt;"Match of the Day Repeat"),"",1+MAX($AJ$10:AJ2752))</f>
        <v/>
      </c>
    </row>
    <row r="2754" spans="34:36" x14ac:dyDescent="0.35">
      <c r="AH2754" s="16" t="str">
        <f>IF(AND(B2754="Premier League",E2754="Live"),_xlfn.XLOOKUP(_xlfn.TEXTJOIN(" vs ",,C2754:D2754),Calendar!G:G,Calendar!B:B),IF(AND(B2754="Premier League",E2754="Highlights"),_xlfn.XLOOKUP(H2754,Calendar!O:O,Calendar!N:N,,-1),""))</f>
        <v/>
      </c>
      <c r="AI2754" s="61" t="str">
        <f>IF(AND(AH2754&lt;&gt;"",E2754="Live"),_xlfn.XLOOKUP(_xlfn.TEXTJOIN(" vs ",,C2754:D2754),Calendar!G:G,Calendar!K:K),"")</f>
        <v/>
      </c>
      <c r="AJ2754" s="61" t="str">
        <f>IF(AND(K2754&lt;&gt;"Match of the Day",K2754&lt;&gt;"Match of the Day 2",K2754&lt;&gt;"Match of the Day Repeat"),"",1+MAX($AJ$10:AJ2753))</f>
        <v/>
      </c>
    </row>
    <row r="2755" spans="34:36" x14ac:dyDescent="0.35">
      <c r="AH2755" s="16" t="str">
        <f>IF(AND(B2755="Premier League",E2755="Live"),_xlfn.XLOOKUP(_xlfn.TEXTJOIN(" vs ",,C2755:D2755),Calendar!G:G,Calendar!B:B),IF(AND(B2755="Premier League",E2755="Highlights"),_xlfn.XLOOKUP(H2755,Calendar!O:O,Calendar!N:N,,-1),""))</f>
        <v/>
      </c>
      <c r="AI2755" s="61" t="str">
        <f>IF(AND(AH2755&lt;&gt;"",E2755="Live"),_xlfn.XLOOKUP(_xlfn.TEXTJOIN(" vs ",,C2755:D2755),Calendar!G:G,Calendar!K:K),"")</f>
        <v/>
      </c>
      <c r="AJ2755" s="61" t="str">
        <f>IF(AND(K2755&lt;&gt;"Match of the Day",K2755&lt;&gt;"Match of the Day 2",K2755&lt;&gt;"Match of the Day Repeat"),"",1+MAX($AJ$10:AJ2754))</f>
        <v/>
      </c>
    </row>
    <row r="2756" spans="34:36" x14ac:dyDescent="0.35">
      <c r="AH2756" s="16" t="str">
        <f>IF(AND(B2756="Premier League",E2756="Live"),_xlfn.XLOOKUP(_xlfn.TEXTJOIN(" vs ",,C2756:D2756),Calendar!G:G,Calendar!B:B),IF(AND(B2756="Premier League",E2756="Highlights"),_xlfn.XLOOKUP(H2756,Calendar!O:O,Calendar!N:N,,-1),""))</f>
        <v/>
      </c>
      <c r="AI2756" s="61" t="str">
        <f>IF(AND(AH2756&lt;&gt;"",E2756="Live"),_xlfn.XLOOKUP(_xlfn.TEXTJOIN(" vs ",,C2756:D2756),Calendar!G:G,Calendar!K:K),"")</f>
        <v/>
      </c>
      <c r="AJ2756" s="61" t="str">
        <f>IF(AND(K2756&lt;&gt;"Match of the Day",K2756&lt;&gt;"Match of the Day 2",K2756&lt;&gt;"Match of the Day Repeat"),"",1+MAX($AJ$10:AJ2755))</f>
        <v/>
      </c>
    </row>
    <row r="2757" spans="34:36" x14ac:dyDescent="0.35">
      <c r="AH2757" s="16" t="str">
        <f>IF(AND(B2757="Premier League",E2757="Live"),_xlfn.XLOOKUP(_xlfn.TEXTJOIN(" vs ",,C2757:D2757),Calendar!G:G,Calendar!B:B),IF(AND(B2757="Premier League",E2757="Highlights"),_xlfn.XLOOKUP(H2757,Calendar!O:O,Calendar!N:N,,-1),""))</f>
        <v/>
      </c>
      <c r="AI2757" s="61" t="str">
        <f>IF(AND(AH2757&lt;&gt;"",E2757="Live"),_xlfn.XLOOKUP(_xlfn.TEXTJOIN(" vs ",,C2757:D2757),Calendar!G:G,Calendar!K:K),"")</f>
        <v/>
      </c>
      <c r="AJ2757" s="61" t="str">
        <f>IF(AND(K2757&lt;&gt;"Match of the Day",K2757&lt;&gt;"Match of the Day 2",K2757&lt;&gt;"Match of the Day Repeat"),"",1+MAX($AJ$10:AJ2756))</f>
        <v/>
      </c>
    </row>
    <row r="2758" spans="34:36" x14ac:dyDescent="0.35">
      <c r="AH2758" s="16" t="str">
        <f>IF(AND(B2758="Premier League",E2758="Live"),_xlfn.XLOOKUP(_xlfn.TEXTJOIN(" vs ",,C2758:D2758),Calendar!G:G,Calendar!B:B),IF(AND(B2758="Premier League",E2758="Highlights"),_xlfn.XLOOKUP(H2758,Calendar!O:O,Calendar!N:N,,-1),""))</f>
        <v/>
      </c>
      <c r="AI2758" s="61" t="str">
        <f>IF(AND(AH2758&lt;&gt;"",E2758="Live"),_xlfn.XLOOKUP(_xlfn.TEXTJOIN(" vs ",,C2758:D2758),Calendar!G:G,Calendar!K:K),"")</f>
        <v/>
      </c>
      <c r="AJ2758" s="61" t="str">
        <f>IF(AND(K2758&lt;&gt;"Match of the Day",K2758&lt;&gt;"Match of the Day 2",K2758&lt;&gt;"Match of the Day Repeat"),"",1+MAX($AJ$10:AJ2757))</f>
        <v/>
      </c>
    </row>
    <row r="2759" spans="34:36" x14ac:dyDescent="0.35">
      <c r="AH2759" s="16" t="str">
        <f>IF(AND(B2759="Premier League",E2759="Live"),_xlfn.XLOOKUP(_xlfn.TEXTJOIN(" vs ",,C2759:D2759),Calendar!G:G,Calendar!B:B),IF(AND(B2759="Premier League",E2759="Highlights"),_xlfn.XLOOKUP(H2759,Calendar!O:O,Calendar!N:N,,-1),""))</f>
        <v/>
      </c>
      <c r="AI2759" s="61" t="str">
        <f>IF(AND(AH2759&lt;&gt;"",E2759="Live"),_xlfn.XLOOKUP(_xlfn.TEXTJOIN(" vs ",,C2759:D2759),Calendar!G:G,Calendar!K:K),"")</f>
        <v/>
      </c>
      <c r="AJ2759" s="61" t="str">
        <f>IF(AND(K2759&lt;&gt;"Match of the Day",K2759&lt;&gt;"Match of the Day 2",K2759&lt;&gt;"Match of the Day Repeat"),"",1+MAX($AJ$10:AJ2758))</f>
        <v/>
      </c>
    </row>
    <row r="2760" spans="34:36" x14ac:dyDescent="0.35">
      <c r="AH2760" s="16" t="str">
        <f>IF(AND(B2760="Premier League",E2760="Live"),_xlfn.XLOOKUP(_xlfn.TEXTJOIN(" vs ",,C2760:D2760),Calendar!G:G,Calendar!B:B),IF(AND(B2760="Premier League",E2760="Highlights"),_xlfn.XLOOKUP(H2760,Calendar!O:O,Calendar!N:N,,-1),""))</f>
        <v/>
      </c>
      <c r="AI2760" s="61" t="str">
        <f>IF(AND(AH2760&lt;&gt;"",E2760="Live"),_xlfn.XLOOKUP(_xlfn.TEXTJOIN(" vs ",,C2760:D2760),Calendar!G:G,Calendar!K:K),"")</f>
        <v/>
      </c>
      <c r="AJ2760" s="61" t="str">
        <f>IF(AND(K2760&lt;&gt;"Match of the Day",K2760&lt;&gt;"Match of the Day 2",K2760&lt;&gt;"Match of the Day Repeat"),"",1+MAX($AJ$10:AJ2759))</f>
        <v/>
      </c>
    </row>
    <row r="2761" spans="34:36" x14ac:dyDescent="0.35">
      <c r="AH2761" s="16" t="str">
        <f>IF(AND(B2761="Premier League",E2761="Live"),_xlfn.XLOOKUP(_xlfn.TEXTJOIN(" vs ",,C2761:D2761),Calendar!G:G,Calendar!B:B),IF(AND(B2761="Premier League",E2761="Highlights"),_xlfn.XLOOKUP(H2761,Calendar!O:O,Calendar!N:N,,-1),""))</f>
        <v/>
      </c>
      <c r="AI2761" s="61" t="str">
        <f>IF(AND(AH2761&lt;&gt;"",E2761="Live"),_xlfn.XLOOKUP(_xlfn.TEXTJOIN(" vs ",,C2761:D2761),Calendar!G:G,Calendar!K:K),"")</f>
        <v/>
      </c>
      <c r="AJ2761" s="61" t="str">
        <f>IF(AND(K2761&lt;&gt;"Match of the Day",K2761&lt;&gt;"Match of the Day 2",K2761&lt;&gt;"Match of the Day Repeat"),"",1+MAX($AJ$10:AJ2760))</f>
        <v/>
      </c>
    </row>
    <row r="2762" spans="34:36" x14ac:dyDescent="0.35">
      <c r="AH2762" s="16" t="str">
        <f>IF(AND(B2762="Premier League",E2762="Live"),_xlfn.XLOOKUP(_xlfn.TEXTJOIN(" vs ",,C2762:D2762),Calendar!G:G,Calendar!B:B),IF(AND(B2762="Premier League",E2762="Highlights"),_xlfn.XLOOKUP(H2762,Calendar!O:O,Calendar!N:N,,-1),""))</f>
        <v/>
      </c>
      <c r="AI2762" s="61" t="str">
        <f>IF(AND(AH2762&lt;&gt;"",E2762="Live"),_xlfn.XLOOKUP(_xlfn.TEXTJOIN(" vs ",,C2762:D2762),Calendar!G:G,Calendar!K:K),"")</f>
        <v/>
      </c>
      <c r="AJ2762" s="61" t="str">
        <f>IF(AND(K2762&lt;&gt;"Match of the Day",K2762&lt;&gt;"Match of the Day 2",K2762&lt;&gt;"Match of the Day Repeat"),"",1+MAX($AJ$10:AJ2761))</f>
        <v/>
      </c>
    </row>
    <row r="2763" spans="34:36" x14ac:dyDescent="0.35">
      <c r="AH2763" s="16" t="str">
        <f>IF(AND(B2763="Premier League",E2763="Live"),_xlfn.XLOOKUP(_xlfn.TEXTJOIN(" vs ",,C2763:D2763),Calendar!G:G,Calendar!B:B),IF(AND(B2763="Premier League",E2763="Highlights"),_xlfn.XLOOKUP(H2763,Calendar!O:O,Calendar!N:N,,-1),""))</f>
        <v/>
      </c>
      <c r="AI2763" s="61" t="str">
        <f>IF(AND(AH2763&lt;&gt;"",E2763="Live"),_xlfn.XLOOKUP(_xlfn.TEXTJOIN(" vs ",,C2763:D2763),Calendar!G:G,Calendar!K:K),"")</f>
        <v/>
      </c>
      <c r="AJ2763" s="61" t="str">
        <f>IF(AND(K2763&lt;&gt;"Match of the Day",K2763&lt;&gt;"Match of the Day 2",K2763&lt;&gt;"Match of the Day Repeat"),"",1+MAX($AJ$10:AJ2762))</f>
        <v/>
      </c>
    </row>
    <row r="2764" spans="34:36" x14ac:dyDescent="0.35">
      <c r="AH2764" s="16" t="str">
        <f>IF(AND(B2764="Premier League",E2764="Live"),_xlfn.XLOOKUP(_xlfn.TEXTJOIN(" vs ",,C2764:D2764),Calendar!G:G,Calendar!B:B),IF(AND(B2764="Premier League",E2764="Highlights"),_xlfn.XLOOKUP(H2764,Calendar!O:O,Calendar!N:N,,-1),""))</f>
        <v/>
      </c>
      <c r="AI2764" s="61" t="str">
        <f>IF(AND(AH2764&lt;&gt;"",E2764="Live"),_xlfn.XLOOKUP(_xlfn.TEXTJOIN(" vs ",,C2764:D2764),Calendar!G:G,Calendar!K:K),"")</f>
        <v/>
      </c>
      <c r="AJ2764" s="61" t="str">
        <f>IF(AND(K2764&lt;&gt;"Match of the Day",K2764&lt;&gt;"Match of the Day 2",K2764&lt;&gt;"Match of the Day Repeat"),"",1+MAX($AJ$10:AJ2763))</f>
        <v/>
      </c>
    </row>
    <row r="2765" spans="34:36" x14ac:dyDescent="0.35">
      <c r="AH2765" s="16" t="str">
        <f>IF(AND(B2765="Premier League",E2765="Live"),_xlfn.XLOOKUP(_xlfn.TEXTJOIN(" vs ",,C2765:D2765),Calendar!G:G,Calendar!B:B),IF(AND(B2765="Premier League",E2765="Highlights"),_xlfn.XLOOKUP(H2765,Calendar!O:O,Calendar!N:N,,-1),""))</f>
        <v/>
      </c>
      <c r="AI2765" s="61" t="str">
        <f>IF(AND(AH2765&lt;&gt;"",E2765="Live"),_xlfn.XLOOKUP(_xlfn.TEXTJOIN(" vs ",,C2765:D2765),Calendar!G:G,Calendar!K:K),"")</f>
        <v/>
      </c>
      <c r="AJ2765" s="61" t="str">
        <f>IF(AND(K2765&lt;&gt;"Match of the Day",K2765&lt;&gt;"Match of the Day 2",K2765&lt;&gt;"Match of the Day Repeat"),"",1+MAX($AJ$10:AJ2764))</f>
        <v/>
      </c>
    </row>
    <row r="2766" spans="34:36" x14ac:dyDescent="0.35">
      <c r="AH2766" s="16" t="str">
        <f>IF(AND(B2766="Premier League",E2766="Live"),_xlfn.XLOOKUP(_xlfn.TEXTJOIN(" vs ",,C2766:D2766),Calendar!G:G,Calendar!B:B),IF(AND(B2766="Premier League",E2766="Highlights"),_xlfn.XLOOKUP(H2766,Calendar!O:O,Calendar!N:N,,-1),""))</f>
        <v/>
      </c>
      <c r="AI2766" s="61" t="str">
        <f>IF(AND(AH2766&lt;&gt;"",E2766="Live"),_xlfn.XLOOKUP(_xlfn.TEXTJOIN(" vs ",,C2766:D2766),Calendar!G:G,Calendar!K:K),"")</f>
        <v/>
      </c>
      <c r="AJ2766" s="61" t="str">
        <f>IF(AND(K2766&lt;&gt;"Match of the Day",K2766&lt;&gt;"Match of the Day 2",K2766&lt;&gt;"Match of the Day Repeat"),"",1+MAX($AJ$10:AJ2765))</f>
        <v/>
      </c>
    </row>
    <row r="2767" spans="34:36" x14ac:dyDescent="0.35">
      <c r="AH2767" s="16" t="str">
        <f>IF(AND(B2767="Premier League",E2767="Live"),_xlfn.XLOOKUP(_xlfn.TEXTJOIN(" vs ",,C2767:D2767),Calendar!G:G,Calendar!B:B),IF(AND(B2767="Premier League",E2767="Highlights"),_xlfn.XLOOKUP(H2767,Calendar!O:O,Calendar!N:N,,-1),""))</f>
        <v/>
      </c>
      <c r="AI2767" s="61" t="str">
        <f>IF(AND(AH2767&lt;&gt;"",E2767="Live"),_xlfn.XLOOKUP(_xlfn.TEXTJOIN(" vs ",,C2767:D2767),Calendar!G:G,Calendar!K:K),"")</f>
        <v/>
      </c>
      <c r="AJ2767" s="61" t="str">
        <f>IF(AND(K2767&lt;&gt;"Match of the Day",K2767&lt;&gt;"Match of the Day 2",K2767&lt;&gt;"Match of the Day Repeat"),"",1+MAX($AJ$10:AJ2766))</f>
        <v/>
      </c>
    </row>
    <row r="2768" spans="34:36" x14ac:dyDescent="0.35">
      <c r="AH2768" s="16" t="str">
        <f>IF(AND(B2768="Premier League",E2768="Live"),_xlfn.XLOOKUP(_xlfn.TEXTJOIN(" vs ",,C2768:D2768),Calendar!G:G,Calendar!B:B),IF(AND(B2768="Premier League",E2768="Highlights"),_xlfn.XLOOKUP(H2768,Calendar!O:O,Calendar!N:N,,-1),""))</f>
        <v/>
      </c>
      <c r="AI2768" s="61" t="str">
        <f>IF(AND(AH2768&lt;&gt;"",E2768="Live"),_xlfn.XLOOKUP(_xlfn.TEXTJOIN(" vs ",,C2768:D2768),Calendar!G:G,Calendar!K:K),"")</f>
        <v/>
      </c>
      <c r="AJ2768" s="61" t="str">
        <f>IF(AND(K2768&lt;&gt;"Match of the Day",K2768&lt;&gt;"Match of the Day 2",K2768&lt;&gt;"Match of the Day Repeat"),"",1+MAX($AJ$10:AJ2767))</f>
        <v/>
      </c>
    </row>
    <row r="2769" spans="34:36" x14ac:dyDescent="0.35">
      <c r="AH2769" s="16" t="str">
        <f>IF(AND(B2769="Premier League",E2769="Live"),_xlfn.XLOOKUP(_xlfn.TEXTJOIN(" vs ",,C2769:D2769),Calendar!G:G,Calendar!B:B),IF(AND(B2769="Premier League",E2769="Highlights"),_xlfn.XLOOKUP(H2769,Calendar!O:O,Calendar!N:N,,-1),""))</f>
        <v/>
      </c>
      <c r="AI2769" s="61" t="str">
        <f>IF(AND(AH2769&lt;&gt;"",E2769="Live"),_xlfn.XLOOKUP(_xlfn.TEXTJOIN(" vs ",,C2769:D2769),Calendar!G:G,Calendar!K:K),"")</f>
        <v/>
      </c>
      <c r="AJ2769" s="61" t="str">
        <f>IF(AND(K2769&lt;&gt;"Match of the Day",K2769&lt;&gt;"Match of the Day 2",K2769&lt;&gt;"Match of the Day Repeat"),"",1+MAX($AJ$10:AJ2768))</f>
        <v/>
      </c>
    </row>
    <row r="2770" spans="34:36" x14ac:dyDescent="0.35">
      <c r="AH2770" s="16" t="str">
        <f>IF(AND(B2770="Premier League",E2770="Live"),_xlfn.XLOOKUP(_xlfn.TEXTJOIN(" vs ",,C2770:D2770),Calendar!G:G,Calendar!B:B),IF(AND(B2770="Premier League",E2770="Highlights"),_xlfn.XLOOKUP(H2770,Calendar!O:O,Calendar!N:N,,-1),""))</f>
        <v/>
      </c>
      <c r="AI2770" s="61" t="str">
        <f>IF(AND(AH2770&lt;&gt;"",E2770="Live"),_xlfn.XLOOKUP(_xlfn.TEXTJOIN(" vs ",,C2770:D2770),Calendar!G:G,Calendar!K:K),"")</f>
        <v/>
      </c>
      <c r="AJ2770" s="61" t="str">
        <f>IF(AND(K2770&lt;&gt;"Match of the Day",K2770&lt;&gt;"Match of the Day 2",K2770&lt;&gt;"Match of the Day Repeat"),"",1+MAX($AJ$10:AJ2769))</f>
        <v/>
      </c>
    </row>
    <row r="2771" spans="34:36" x14ac:dyDescent="0.35">
      <c r="AH2771" s="16" t="str">
        <f>IF(AND(B2771="Premier League",E2771="Live"),_xlfn.XLOOKUP(_xlfn.TEXTJOIN(" vs ",,C2771:D2771),Calendar!G:G,Calendar!B:B),IF(AND(B2771="Premier League",E2771="Highlights"),_xlfn.XLOOKUP(H2771,Calendar!O:O,Calendar!N:N,,-1),""))</f>
        <v/>
      </c>
      <c r="AI2771" s="61" t="str">
        <f>IF(AND(AH2771&lt;&gt;"",E2771="Live"),_xlfn.XLOOKUP(_xlfn.TEXTJOIN(" vs ",,C2771:D2771),Calendar!G:G,Calendar!K:K),"")</f>
        <v/>
      </c>
      <c r="AJ2771" s="61" t="str">
        <f>IF(AND(K2771&lt;&gt;"Match of the Day",K2771&lt;&gt;"Match of the Day 2",K2771&lt;&gt;"Match of the Day Repeat"),"",1+MAX($AJ$10:AJ2770))</f>
        <v/>
      </c>
    </row>
    <row r="2772" spans="34:36" x14ac:dyDescent="0.35">
      <c r="AH2772" s="16" t="str">
        <f>IF(AND(B2772="Premier League",E2772="Live"),_xlfn.XLOOKUP(_xlfn.TEXTJOIN(" vs ",,C2772:D2772),Calendar!G:G,Calendar!B:B),IF(AND(B2772="Premier League",E2772="Highlights"),_xlfn.XLOOKUP(H2772,Calendar!O:O,Calendar!N:N,,-1),""))</f>
        <v/>
      </c>
      <c r="AI2772" s="61" t="str">
        <f>IF(AND(AH2772&lt;&gt;"",E2772="Live"),_xlfn.XLOOKUP(_xlfn.TEXTJOIN(" vs ",,C2772:D2772),Calendar!G:G,Calendar!K:K),"")</f>
        <v/>
      </c>
      <c r="AJ2772" s="61" t="str">
        <f>IF(AND(K2772&lt;&gt;"Match of the Day",K2772&lt;&gt;"Match of the Day 2",K2772&lt;&gt;"Match of the Day Repeat"),"",1+MAX($AJ$10:AJ2771))</f>
        <v/>
      </c>
    </row>
    <row r="2773" spans="34:36" x14ac:dyDescent="0.35">
      <c r="AH2773" s="16" t="str">
        <f>IF(AND(B2773="Premier League",E2773="Live"),_xlfn.XLOOKUP(_xlfn.TEXTJOIN(" vs ",,C2773:D2773),Calendar!G:G,Calendar!B:B),IF(AND(B2773="Premier League",E2773="Highlights"),_xlfn.XLOOKUP(H2773,Calendar!O:O,Calendar!N:N,,-1),""))</f>
        <v/>
      </c>
      <c r="AI2773" s="61" t="str">
        <f>IF(AND(AH2773&lt;&gt;"",E2773="Live"),_xlfn.XLOOKUP(_xlfn.TEXTJOIN(" vs ",,C2773:D2773),Calendar!G:G,Calendar!K:K),"")</f>
        <v/>
      </c>
      <c r="AJ2773" s="61" t="str">
        <f>IF(AND(K2773&lt;&gt;"Match of the Day",K2773&lt;&gt;"Match of the Day 2",K2773&lt;&gt;"Match of the Day Repeat"),"",1+MAX($AJ$10:AJ2772))</f>
        <v/>
      </c>
    </row>
    <row r="2774" spans="34:36" x14ac:dyDescent="0.35">
      <c r="AH2774" s="16" t="str">
        <f>IF(AND(B2774="Premier League",E2774="Live"),_xlfn.XLOOKUP(_xlfn.TEXTJOIN(" vs ",,C2774:D2774),Calendar!G:G,Calendar!B:B),IF(AND(B2774="Premier League",E2774="Highlights"),_xlfn.XLOOKUP(H2774,Calendar!O:O,Calendar!N:N,,-1),""))</f>
        <v/>
      </c>
      <c r="AI2774" s="61" t="str">
        <f>IF(AND(AH2774&lt;&gt;"",E2774="Live"),_xlfn.XLOOKUP(_xlfn.TEXTJOIN(" vs ",,C2774:D2774),Calendar!G:G,Calendar!K:K),"")</f>
        <v/>
      </c>
      <c r="AJ2774" s="61" t="str">
        <f>IF(AND(K2774&lt;&gt;"Match of the Day",K2774&lt;&gt;"Match of the Day 2",K2774&lt;&gt;"Match of the Day Repeat"),"",1+MAX($AJ$10:AJ2773))</f>
        <v/>
      </c>
    </row>
    <row r="2775" spans="34:36" x14ac:dyDescent="0.35">
      <c r="AH2775" s="16" t="str">
        <f>IF(AND(B2775="Premier League",E2775="Live"),_xlfn.XLOOKUP(_xlfn.TEXTJOIN(" vs ",,C2775:D2775),Calendar!G:G,Calendar!B:B),IF(AND(B2775="Premier League",E2775="Highlights"),_xlfn.XLOOKUP(H2775,Calendar!O:O,Calendar!N:N,,-1),""))</f>
        <v/>
      </c>
      <c r="AI2775" s="61" t="str">
        <f>IF(AND(AH2775&lt;&gt;"",E2775="Live"),_xlfn.XLOOKUP(_xlfn.TEXTJOIN(" vs ",,C2775:D2775),Calendar!G:G,Calendar!K:K),"")</f>
        <v/>
      </c>
      <c r="AJ2775" s="61" t="str">
        <f>IF(AND(K2775&lt;&gt;"Match of the Day",K2775&lt;&gt;"Match of the Day 2",K2775&lt;&gt;"Match of the Day Repeat"),"",1+MAX($AJ$10:AJ2774))</f>
        <v/>
      </c>
    </row>
    <row r="2776" spans="34:36" x14ac:dyDescent="0.35">
      <c r="AH2776" s="16" t="str">
        <f>IF(AND(B2776="Premier League",E2776="Live"),_xlfn.XLOOKUP(_xlfn.TEXTJOIN(" vs ",,C2776:D2776),Calendar!G:G,Calendar!B:B),IF(AND(B2776="Premier League",E2776="Highlights"),_xlfn.XLOOKUP(H2776,Calendar!O:O,Calendar!N:N,,-1),""))</f>
        <v/>
      </c>
      <c r="AI2776" s="61" t="str">
        <f>IF(AND(AH2776&lt;&gt;"",E2776="Live"),_xlfn.XLOOKUP(_xlfn.TEXTJOIN(" vs ",,C2776:D2776),Calendar!G:G,Calendar!K:K),"")</f>
        <v/>
      </c>
      <c r="AJ2776" s="61" t="str">
        <f>IF(AND(K2776&lt;&gt;"Match of the Day",K2776&lt;&gt;"Match of the Day 2",K2776&lt;&gt;"Match of the Day Repeat"),"",1+MAX($AJ$10:AJ2775))</f>
        <v/>
      </c>
    </row>
    <row r="2777" spans="34:36" x14ac:dyDescent="0.35">
      <c r="AH2777" s="16" t="str">
        <f>IF(AND(B2777="Premier League",E2777="Live"),_xlfn.XLOOKUP(_xlfn.TEXTJOIN(" vs ",,C2777:D2777),Calendar!G:G,Calendar!B:B),IF(AND(B2777="Premier League",E2777="Highlights"),_xlfn.XLOOKUP(H2777,Calendar!O:O,Calendar!N:N,,-1),""))</f>
        <v/>
      </c>
      <c r="AI2777" s="61" t="str">
        <f>IF(AND(AH2777&lt;&gt;"",E2777="Live"),_xlfn.XLOOKUP(_xlfn.TEXTJOIN(" vs ",,C2777:D2777),Calendar!G:G,Calendar!K:K),"")</f>
        <v/>
      </c>
      <c r="AJ2777" s="61" t="str">
        <f>IF(AND(K2777&lt;&gt;"Match of the Day",K2777&lt;&gt;"Match of the Day 2",K2777&lt;&gt;"Match of the Day Repeat"),"",1+MAX($AJ$10:AJ2776))</f>
        <v/>
      </c>
    </row>
    <row r="2778" spans="34:36" x14ac:dyDescent="0.35">
      <c r="AH2778" s="16" t="str">
        <f>IF(AND(B2778="Premier League",E2778="Live"),_xlfn.XLOOKUP(_xlfn.TEXTJOIN(" vs ",,C2778:D2778),Calendar!G:G,Calendar!B:B),IF(AND(B2778="Premier League",E2778="Highlights"),_xlfn.XLOOKUP(H2778,Calendar!O:O,Calendar!N:N,,-1),""))</f>
        <v/>
      </c>
      <c r="AI2778" s="61" t="str">
        <f>IF(AND(AH2778&lt;&gt;"",E2778="Live"),_xlfn.XLOOKUP(_xlfn.TEXTJOIN(" vs ",,C2778:D2778),Calendar!G:G,Calendar!K:K),"")</f>
        <v/>
      </c>
      <c r="AJ2778" s="61" t="str">
        <f>IF(AND(K2778&lt;&gt;"Match of the Day",K2778&lt;&gt;"Match of the Day 2",K2778&lt;&gt;"Match of the Day Repeat"),"",1+MAX($AJ$10:AJ2777))</f>
        <v/>
      </c>
    </row>
    <row r="2779" spans="34:36" x14ac:dyDescent="0.35">
      <c r="AH2779" s="16" t="str">
        <f>IF(AND(B2779="Premier League",E2779="Live"),_xlfn.XLOOKUP(_xlfn.TEXTJOIN(" vs ",,C2779:D2779),Calendar!G:G,Calendar!B:B),IF(AND(B2779="Premier League",E2779="Highlights"),_xlfn.XLOOKUP(H2779,Calendar!O:O,Calendar!N:N,,-1),""))</f>
        <v/>
      </c>
      <c r="AI2779" s="61" t="str">
        <f>IF(AND(AH2779&lt;&gt;"",E2779="Live"),_xlfn.XLOOKUP(_xlfn.TEXTJOIN(" vs ",,C2779:D2779),Calendar!G:G,Calendar!K:K),"")</f>
        <v/>
      </c>
      <c r="AJ2779" s="61" t="str">
        <f>IF(AND(K2779&lt;&gt;"Match of the Day",K2779&lt;&gt;"Match of the Day 2",K2779&lt;&gt;"Match of the Day Repeat"),"",1+MAX($AJ$10:AJ2778))</f>
        <v/>
      </c>
    </row>
    <row r="2780" spans="34:36" x14ac:dyDescent="0.35">
      <c r="AH2780" s="16" t="str">
        <f>IF(AND(B2780="Premier League",E2780="Live"),_xlfn.XLOOKUP(_xlfn.TEXTJOIN(" vs ",,C2780:D2780),Calendar!G:G,Calendar!B:B),IF(AND(B2780="Premier League",E2780="Highlights"),_xlfn.XLOOKUP(H2780,Calendar!O:O,Calendar!N:N,,-1),""))</f>
        <v/>
      </c>
      <c r="AI2780" s="61" t="str">
        <f>IF(AND(AH2780&lt;&gt;"",E2780="Live"),_xlfn.XLOOKUP(_xlfn.TEXTJOIN(" vs ",,C2780:D2780),Calendar!G:G,Calendar!K:K),"")</f>
        <v/>
      </c>
      <c r="AJ2780" s="61" t="str">
        <f>IF(AND(K2780&lt;&gt;"Match of the Day",K2780&lt;&gt;"Match of the Day 2",K2780&lt;&gt;"Match of the Day Repeat"),"",1+MAX($AJ$10:AJ2779))</f>
        <v/>
      </c>
    </row>
    <row r="2781" spans="34:36" x14ac:dyDescent="0.35">
      <c r="AH2781" s="16" t="str">
        <f>IF(AND(B2781="Premier League",E2781="Live"),_xlfn.XLOOKUP(_xlfn.TEXTJOIN(" vs ",,C2781:D2781),Calendar!G:G,Calendar!B:B),IF(AND(B2781="Premier League",E2781="Highlights"),_xlfn.XLOOKUP(H2781,Calendar!O:O,Calendar!N:N,,-1),""))</f>
        <v/>
      </c>
      <c r="AI2781" s="61" t="str">
        <f>IF(AND(AH2781&lt;&gt;"",E2781="Live"),_xlfn.XLOOKUP(_xlfn.TEXTJOIN(" vs ",,C2781:D2781),Calendar!G:G,Calendar!K:K),"")</f>
        <v/>
      </c>
      <c r="AJ2781" s="61" t="str">
        <f>IF(AND(K2781&lt;&gt;"Match of the Day",K2781&lt;&gt;"Match of the Day 2",K2781&lt;&gt;"Match of the Day Repeat"),"",1+MAX($AJ$10:AJ2780))</f>
        <v/>
      </c>
    </row>
    <row r="2782" spans="34:36" x14ac:dyDescent="0.35">
      <c r="AH2782" s="16" t="str">
        <f>IF(AND(B2782="Premier League",E2782="Live"),_xlfn.XLOOKUP(_xlfn.TEXTJOIN(" vs ",,C2782:D2782),Calendar!G:G,Calendar!B:B),IF(AND(B2782="Premier League",E2782="Highlights"),_xlfn.XLOOKUP(H2782,Calendar!O:O,Calendar!N:N,,-1),""))</f>
        <v/>
      </c>
      <c r="AI2782" s="61" t="str">
        <f>IF(AND(AH2782&lt;&gt;"",E2782="Live"),_xlfn.XLOOKUP(_xlfn.TEXTJOIN(" vs ",,C2782:D2782),Calendar!G:G,Calendar!K:K),"")</f>
        <v/>
      </c>
      <c r="AJ2782" s="61" t="str">
        <f>IF(AND(K2782&lt;&gt;"Match of the Day",K2782&lt;&gt;"Match of the Day 2",K2782&lt;&gt;"Match of the Day Repeat"),"",1+MAX($AJ$10:AJ2781))</f>
        <v/>
      </c>
    </row>
    <row r="2783" spans="34:36" x14ac:dyDescent="0.35">
      <c r="AH2783" s="16" t="str">
        <f>IF(AND(B2783="Premier League",E2783="Live"),_xlfn.XLOOKUP(_xlfn.TEXTJOIN(" vs ",,C2783:D2783),Calendar!G:G,Calendar!B:B),IF(AND(B2783="Premier League",E2783="Highlights"),_xlfn.XLOOKUP(H2783,Calendar!O:O,Calendar!N:N,,-1),""))</f>
        <v/>
      </c>
      <c r="AI2783" s="61" t="str">
        <f>IF(AND(AH2783&lt;&gt;"",E2783="Live"),_xlfn.XLOOKUP(_xlfn.TEXTJOIN(" vs ",,C2783:D2783),Calendar!G:G,Calendar!K:K),"")</f>
        <v/>
      </c>
      <c r="AJ2783" s="61" t="str">
        <f>IF(AND(K2783&lt;&gt;"Match of the Day",K2783&lt;&gt;"Match of the Day 2",K2783&lt;&gt;"Match of the Day Repeat"),"",1+MAX($AJ$10:AJ2782))</f>
        <v/>
      </c>
    </row>
    <row r="2784" spans="34:36" x14ac:dyDescent="0.35">
      <c r="AH2784" s="16" t="str">
        <f>IF(AND(B2784="Premier League",E2784="Live"),_xlfn.XLOOKUP(_xlfn.TEXTJOIN(" vs ",,C2784:D2784),Calendar!G:G,Calendar!B:B),IF(AND(B2784="Premier League",E2784="Highlights"),_xlfn.XLOOKUP(H2784,Calendar!O:O,Calendar!N:N,,-1),""))</f>
        <v/>
      </c>
      <c r="AI2784" s="61" t="str">
        <f>IF(AND(AH2784&lt;&gt;"",E2784="Live"),_xlfn.XLOOKUP(_xlfn.TEXTJOIN(" vs ",,C2784:D2784),Calendar!G:G,Calendar!K:K),"")</f>
        <v/>
      </c>
      <c r="AJ2784" s="61" t="str">
        <f>IF(AND(K2784&lt;&gt;"Match of the Day",K2784&lt;&gt;"Match of the Day 2",K2784&lt;&gt;"Match of the Day Repeat"),"",1+MAX($AJ$10:AJ2783))</f>
        <v/>
      </c>
    </row>
    <row r="2785" spans="34:36" x14ac:dyDescent="0.35">
      <c r="AH2785" s="16" t="str">
        <f>IF(AND(B2785="Premier League",E2785="Live"),_xlfn.XLOOKUP(_xlfn.TEXTJOIN(" vs ",,C2785:D2785),Calendar!G:G,Calendar!B:B),IF(AND(B2785="Premier League",E2785="Highlights"),_xlfn.XLOOKUP(H2785,Calendar!O:O,Calendar!N:N,,-1),""))</f>
        <v/>
      </c>
      <c r="AI2785" s="61" t="str">
        <f>IF(AND(AH2785&lt;&gt;"",E2785="Live"),_xlfn.XLOOKUP(_xlfn.TEXTJOIN(" vs ",,C2785:D2785),Calendar!G:G,Calendar!K:K),"")</f>
        <v/>
      </c>
      <c r="AJ2785" s="61" t="str">
        <f>IF(AND(K2785&lt;&gt;"Match of the Day",K2785&lt;&gt;"Match of the Day 2",K2785&lt;&gt;"Match of the Day Repeat"),"",1+MAX($AJ$10:AJ2784))</f>
        <v/>
      </c>
    </row>
    <row r="2786" spans="34:36" x14ac:dyDescent="0.35">
      <c r="AH2786" s="16" t="str">
        <f>IF(AND(B2786="Premier League",E2786="Live"),_xlfn.XLOOKUP(_xlfn.TEXTJOIN(" vs ",,C2786:D2786),Calendar!G:G,Calendar!B:B),IF(AND(B2786="Premier League",E2786="Highlights"),_xlfn.XLOOKUP(H2786,Calendar!O:O,Calendar!N:N,,-1),""))</f>
        <v/>
      </c>
      <c r="AI2786" s="61" t="str">
        <f>IF(AND(AH2786&lt;&gt;"",E2786="Live"),_xlfn.XLOOKUP(_xlfn.TEXTJOIN(" vs ",,C2786:D2786),Calendar!G:G,Calendar!K:K),"")</f>
        <v/>
      </c>
      <c r="AJ2786" s="61" t="str">
        <f>IF(AND(K2786&lt;&gt;"Match of the Day",K2786&lt;&gt;"Match of the Day 2",K2786&lt;&gt;"Match of the Day Repeat"),"",1+MAX($AJ$10:AJ2785))</f>
        <v/>
      </c>
    </row>
    <row r="2787" spans="34:36" x14ac:dyDescent="0.35">
      <c r="AH2787" s="16" t="str">
        <f>IF(AND(B2787="Premier League",E2787="Live"),_xlfn.XLOOKUP(_xlfn.TEXTJOIN(" vs ",,C2787:D2787),Calendar!G:G,Calendar!B:B),IF(AND(B2787="Premier League",E2787="Highlights"),_xlfn.XLOOKUP(H2787,Calendar!O:O,Calendar!N:N,,-1),""))</f>
        <v/>
      </c>
      <c r="AI2787" s="61" t="str">
        <f>IF(AND(AH2787&lt;&gt;"",E2787="Live"),_xlfn.XLOOKUP(_xlfn.TEXTJOIN(" vs ",,C2787:D2787),Calendar!G:G,Calendar!K:K),"")</f>
        <v/>
      </c>
      <c r="AJ2787" s="61" t="str">
        <f>IF(AND(K2787&lt;&gt;"Match of the Day",K2787&lt;&gt;"Match of the Day 2",K2787&lt;&gt;"Match of the Day Repeat"),"",1+MAX($AJ$10:AJ2786))</f>
        <v/>
      </c>
    </row>
    <row r="2788" spans="34:36" x14ac:dyDescent="0.35">
      <c r="AH2788" s="16" t="str">
        <f>IF(AND(B2788="Premier League",E2788="Live"),_xlfn.XLOOKUP(_xlfn.TEXTJOIN(" vs ",,C2788:D2788),Calendar!G:G,Calendar!B:B),IF(AND(B2788="Premier League",E2788="Highlights"),_xlfn.XLOOKUP(H2788,Calendar!O:O,Calendar!N:N,,-1),""))</f>
        <v/>
      </c>
      <c r="AI2788" s="61" t="str">
        <f>IF(AND(AH2788&lt;&gt;"",E2788="Live"),_xlfn.XLOOKUP(_xlfn.TEXTJOIN(" vs ",,C2788:D2788),Calendar!G:G,Calendar!K:K),"")</f>
        <v/>
      </c>
      <c r="AJ2788" s="61" t="str">
        <f>IF(AND(K2788&lt;&gt;"Match of the Day",K2788&lt;&gt;"Match of the Day 2",K2788&lt;&gt;"Match of the Day Repeat"),"",1+MAX($AJ$10:AJ2787))</f>
        <v/>
      </c>
    </row>
    <row r="2789" spans="34:36" x14ac:dyDescent="0.35">
      <c r="AH2789" s="16" t="str">
        <f>IF(AND(B2789="Premier League",E2789="Live"),_xlfn.XLOOKUP(_xlfn.TEXTJOIN(" vs ",,C2789:D2789),Calendar!G:G,Calendar!B:B),IF(AND(B2789="Premier League",E2789="Highlights"),_xlfn.XLOOKUP(H2789,Calendar!O:O,Calendar!N:N,,-1),""))</f>
        <v/>
      </c>
      <c r="AI2789" s="61" t="str">
        <f>IF(AND(AH2789&lt;&gt;"",E2789="Live"),_xlfn.XLOOKUP(_xlfn.TEXTJOIN(" vs ",,C2789:D2789),Calendar!G:G,Calendar!K:K),"")</f>
        <v/>
      </c>
      <c r="AJ2789" s="61" t="str">
        <f>IF(AND(K2789&lt;&gt;"Match of the Day",K2789&lt;&gt;"Match of the Day 2",K2789&lt;&gt;"Match of the Day Repeat"),"",1+MAX($AJ$10:AJ2788))</f>
        <v/>
      </c>
    </row>
    <row r="2790" spans="34:36" x14ac:dyDescent="0.35">
      <c r="AH2790" s="16" t="str">
        <f>IF(AND(B2790="Premier League",E2790="Live"),_xlfn.XLOOKUP(_xlfn.TEXTJOIN(" vs ",,C2790:D2790),Calendar!G:G,Calendar!B:B),IF(AND(B2790="Premier League",E2790="Highlights"),_xlfn.XLOOKUP(H2790,Calendar!O:O,Calendar!N:N,,-1),""))</f>
        <v/>
      </c>
      <c r="AI2790" s="61" t="str">
        <f>IF(AND(AH2790&lt;&gt;"",E2790="Live"),_xlfn.XLOOKUP(_xlfn.TEXTJOIN(" vs ",,C2790:D2790),Calendar!G:G,Calendar!K:K),"")</f>
        <v/>
      </c>
      <c r="AJ2790" s="61" t="str">
        <f>IF(AND(K2790&lt;&gt;"Match of the Day",K2790&lt;&gt;"Match of the Day 2",K2790&lt;&gt;"Match of the Day Repeat"),"",1+MAX($AJ$10:AJ2789))</f>
        <v/>
      </c>
    </row>
    <row r="2791" spans="34:36" x14ac:dyDescent="0.35">
      <c r="AH2791" s="16" t="str">
        <f>IF(AND(B2791="Premier League",E2791="Live"),_xlfn.XLOOKUP(_xlfn.TEXTJOIN(" vs ",,C2791:D2791),Calendar!G:G,Calendar!B:B),IF(AND(B2791="Premier League",E2791="Highlights"),_xlfn.XLOOKUP(H2791,Calendar!O:O,Calendar!N:N,,-1),""))</f>
        <v/>
      </c>
      <c r="AI2791" s="61" t="str">
        <f>IF(AND(AH2791&lt;&gt;"",E2791="Live"),_xlfn.XLOOKUP(_xlfn.TEXTJOIN(" vs ",,C2791:D2791),Calendar!G:G,Calendar!K:K),"")</f>
        <v/>
      </c>
      <c r="AJ2791" s="61" t="str">
        <f>IF(AND(K2791&lt;&gt;"Match of the Day",K2791&lt;&gt;"Match of the Day 2",K2791&lt;&gt;"Match of the Day Repeat"),"",1+MAX($AJ$10:AJ2790))</f>
        <v/>
      </c>
    </row>
    <row r="2792" spans="34:36" x14ac:dyDescent="0.35">
      <c r="AH2792" s="16" t="str">
        <f>IF(AND(B2792="Premier League",E2792="Live"),_xlfn.XLOOKUP(_xlfn.TEXTJOIN(" vs ",,C2792:D2792),Calendar!G:G,Calendar!B:B),IF(AND(B2792="Premier League",E2792="Highlights"),_xlfn.XLOOKUP(H2792,Calendar!O:O,Calendar!N:N,,-1),""))</f>
        <v/>
      </c>
      <c r="AI2792" s="61" t="str">
        <f>IF(AND(AH2792&lt;&gt;"",E2792="Live"),_xlfn.XLOOKUP(_xlfn.TEXTJOIN(" vs ",,C2792:D2792),Calendar!G:G,Calendar!K:K),"")</f>
        <v/>
      </c>
      <c r="AJ2792" s="61" t="str">
        <f>IF(AND(K2792&lt;&gt;"Match of the Day",K2792&lt;&gt;"Match of the Day 2",K2792&lt;&gt;"Match of the Day Repeat"),"",1+MAX($AJ$10:AJ2791))</f>
        <v/>
      </c>
    </row>
    <row r="2793" spans="34:36" x14ac:dyDescent="0.35">
      <c r="AH2793" s="16" t="str">
        <f>IF(AND(B2793="Premier League",E2793="Live"),_xlfn.XLOOKUP(_xlfn.TEXTJOIN(" vs ",,C2793:D2793),Calendar!G:G,Calendar!B:B),IF(AND(B2793="Premier League",E2793="Highlights"),_xlfn.XLOOKUP(H2793,Calendar!O:O,Calendar!N:N,,-1),""))</f>
        <v/>
      </c>
      <c r="AI2793" s="61" t="str">
        <f>IF(AND(AH2793&lt;&gt;"",E2793="Live"),_xlfn.XLOOKUP(_xlfn.TEXTJOIN(" vs ",,C2793:D2793),Calendar!G:G,Calendar!K:K),"")</f>
        <v/>
      </c>
      <c r="AJ2793" s="61" t="str">
        <f>IF(AND(K2793&lt;&gt;"Match of the Day",K2793&lt;&gt;"Match of the Day 2",K2793&lt;&gt;"Match of the Day Repeat"),"",1+MAX($AJ$10:AJ2792))</f>
        <v/>
      </c>
    </row>
    <row r="2794" spans="34:36" x14ac:dyDescent="0.35">
      <c r="AH2794" s="16" t="str">
        <f>IF(AND(B2794="Premier League",E2794="Live"),_xlfn.XLOOKUP(_xlfn.TEXTJOIN(" vs ",,C2794:D2794),Calendar!G:G,Calendar!B:B),IF(AND(B2794="Premier League",E2794="Highlights"),_xlfn.XLOOKUP(H2794,Calendar!O:O,Calendar!N:N,,-1),""))</f>
        <v/>
      </c>
      <c r="AI2794" s="61" t="str">
        <f>IF(AND(AH2794&lt;&gt;"",E2794="Live"),_xlfn.XLOOKUP(_xlfn.TEXTJOIN(" vs ",,C2794:D2794),Calendar!G:G,Calendar!K:K),"")</f>
        <v/>
      </c>
      <c r="AJ2794" s="61" t="str">
        <f>IF(AND(K2794&lt;&gt;"Match of the Day",K2794&lt;&gt;"Match of the Day 2",K2794&lt;&gt;"Match of the Day Repeat"),"",1+MAX($AJ$10:AJ2793))</f>
        <v/>
      </c>
    </row>
    <row r="2795" spans="34:36" x14ac:dyDescent="0.35">
      <c r="AH2795" s="16" t="str">
        <f>IF(AND(B2795="Premier League",E2795="Live"),_xlfn.XLOOKUP(_xlfn.TEXTJOIN(" vs ",,C2795:D2795),Calendar!G:G,Calendar!B:B),IF(AND(B2795="Premier League",E2795="Highlights"),_xlfn.XLOOKUP(H2795,Calendar!O:O,Calendar!N:N,,-1),""))</f>
        <v/>
      </c>
      <c r="AI2795" s="61" t="str">
        <f>IF(AND(AH2795&lt;&gt;"",E2795="Live"),_xlfn.XLOOKUP(_xlfn.TEXTJOIN(" vs ",,C2795:D2795),Calendar!G:G,Calendar!K:K),"")</f>
        <v/>
      </c>
      <c r="AJ2795" s="61" t="str">
        <f>IF(AND(K2795&lt;&gt;"Match of the Day",K2795&lt;&gt;"Match of the Day 2",K2795&lt;&gt;"Match of the Day Repeat"),"",1+MAX($AJ$10:AJ2794))</f>
        <v/>
      </c>
    </row>
    <row r="2796" spans="34:36" x14ac:dyDescent="0.35">
      <c r="AH2796" s="16" t="str">
        <f>IF(AND(B2796="Premier League",E2796="Live"),_xlfn.XLOOKUP(_xlfn.TEXTJOIN(" vs ",,C2796:D2796),Calendar!G:G,Calendar!B:B),IF(AND(B2796="Premier League",E2796="Highlights"),_xlfn.XLOOKUP(H2796,Calendar!O:O,Calendar!N:N,,-1),""))</f>
        <v/>
      </c>
      <c r="AI2796" s="61" t="str">
        <f>IF(AND(AH2796&lt;&gt;"",E2796="Live"),_xlfn.XLOOKUP(_xlfn.TEXTJOIN(" vs ",,C2796:D2796),Calendar!G:G,Calendar!K:K),"")</f>
        <v/>
      </c>
      <c r="AJ2796" s="61" t="str">
        <f>IF(AND(K2796&lt;&gt;"Match of the Day",K2796&lt;&gt;"Match of the Day 2",K2796&lt;&gt;"Match of the Day Repeat"),"",1+MAX($AJ$10:AJ2795))</f>
        <v/>
      </c>
    </row>
    <row r="2797" spans="34:36" x14ac:dyDescent="0.35">
      <c r="AH2797" s="16" t="str">
        <f>IF(AND(B2797="Premier League",E2797="Live"),_xlfn.XLOOKUP(_xlfn.TEXTJOIN(" vs ",,C2797:D2797),Calendar!G:G,Calendar!B:B),IF(AND(B2797="Premier League",E2797="Highlights"),_xlfn.XLOOKUP(H2797,Calendar!O:O,Calendar!N:N,,-1),""))</f>
        <v/>
      </c>
      <c r="AI2797" s="61" t="str">
        <f>IF(AND(AH2797&lt;&gt;"",E2797="Live"),_xlfn.XLOOKUP(_xlfn.TEXTJOIN(" vs ",,C2797:D2797),Calendar!G:G,Calendar!K:K),"")</f>
        <v/>
      </c>
      <c r="AJ2797" s="61" t="str">
        <f>IF(AND(K2797&lt;&gt;"Match of the Day",K2797&lt;&gt;"Match of the Day 2",K2797&lt;&gt;"Match of the Day Repeat"),"",1+MAX($AJ$10:AJ2796))</f>
        <v/>
      </c>
    </row>
    <row r="2798" spans="34:36" x14ac:dyDescent="0.35">
      <c r="AH2798" s="16" t="str">
        <f>IF(AND(B2798="Premier League",E2798="Live"),_xlfn.XLOOKUP(_xlfn.TEXTJOIN(" vs ",,C2798:D2798),Calendar!G:G,Calendar!B:B),IF(AND(B2798="Premier League",E2798="Highlights"),_xlfn.XLOOKUP(H2798,Calendar!O:O,Calendar!N:N,,-1),""))</f>
        <v/>
      </c>
      <c r="AI2798" s="61" t="str">
        <f>IF(AND(AH2798&lt;&gt;"",E2798="Live"),_xlfn.XLOOKUP(_xlfn.TEXTJOIN(" vs ",,C2798:D2798),Calendar!G:G,Calendar!K:K),"")</f>
        <v/>
      </c>
      <c r="AJ2798" s="61" t="str">
        <f>IF(AND(K2798&lt;&gt;"Match of the Day",K2798&lt;&gt;"Match of the Day 2",K2798&lt;&gt;"Match of the Day Repeat"),"",1+MAX($AJ$10:AJ2797))</f>
        <v/>
      </c>
    </row>
    <row r="2799" spans="34:36" x14ac:dyDescent="0.35">
      <c r="AH2799" s="16" t="str">
        <f>IF(AND(B2799="Premier League",E2799="Live"),_xlfn.XLOOKUP(_xlfn.TEXTJOIN(" vs ",,C2799:D2799),Calendar!G:G,Calendar!B:B),IF(AND(B2799="Premier League",E2799="Highlights"),_xlfn.XLOOKUP(H2799,Calendar!O:O,Calendar!N:N,,-1),""))</f>
        <v/>
      </c>
      <c r="AI2799" s="61" t="str">
        <f>IF(AND(AH2799&lt;&gt;"",E2799="Live"),_xlfn.XLOOKUP(_xlfn.TEXTJOIN(" vs ",,C2799:D2799),Calendar!G:G,Calendar!K:K),"")</f>
        <v/>
      </c>
      <c r="AJ2799" s="61" t="str">
        <f>IF(AND(K2799&lt;&gt;"Match of the Day",K2799&lt;&gt;"Match of the Day 2",K2799&lt;&gt;"Match of the Day Repeat"),"",1+MAX($AJ$10:AJ2798))</f>
        <v/>
      </c>
    </row>
    <row r="2800" spans="34:36" x14ac:dyDescent="0.35">
      <c r="AH2800" s="16" t="str">
        <f>IF(AND(B2800="Premier League",E2800="Live"),_xlfn.XLOOKUP(_xlfn.TEXTJOIN(" vs ",,C2800:D2800),Calendar!G:G,Calendar!B:B),IF(AND(B2800="Premier League",E2800="Highlights"),_xlfn.XLOOKUP(H2800,Calendar!O:O,Calendar!N:N,,-1),""))</f>
        <v/>
      </c>
      <c r="AI2800" s="61" t="str">
        <f>IF(AND(AH2800&lt;&gt;"",E2800="Live"),_xlfn.XLOOKUP(_xlfn.TEXTJOIN(" vs ",,C2800:D2800),Calendar!G:G,Calendar!K:K),"")</f>
        <v/>
      </c>
      <c r="AJ2800" s="61" t="str">
        <f>IF(AND(K2800&lt;&gt;"Match of the Day",K2800&lt;&gt;"Match of the Day 2",K2800&lt;&gt;"Match of the Day Repeat"),"",1+MAX($AJ$10:AJ2799))</f>
        <v/>
      </c>
    </row>
    <row r="2801" spans="34:36" x14ac:dyDescent="0.35">
      <c r="AH2801" s="16" t="str">
        <f>IF(AND(B2801="Premier League",E2801="Live"),_xlfn.XLOOKUP(_xlfn.TEXTJOIN(" vs ",,C2801:D2801),Calendar!G:G,Calendar!B:B),IF(AND(B2801="Premier League",E2801="Highlights"),_xlfn.XLOOKUP(H2801,Calendar!O:O,Calendar!N:N,,-1),""))</f>
        <v/>
      </c>
      <c r="AI2801" s="61" t="str">
        <f>IF(AND(AH2801&lt;&gt;"",E2801="Live"),_xlfn.XLOOKUP(_xlfn.TEXTJOIN(" vs ",,C2801:D2801),Calendar!G:G,Calendar!K:K),"")</f>
        <v/>
      </c>
      <c r="AJ2801" s="61" t="str">
        <f>IF(AND(K2801&lt;&gt;"Match of the Day",K2801&lt;&gt;"Match of the Day 2",K2801&lt;&gt;"Match of the Day Repeat"),"",1+MAX($AJ$10:AJ2800))</f>
        <v/>
      </c>
    </row>
    <row r="2802" spans="34:36" x14ac:dyDescent="0.35">
      <c r="AH2802" s="16" t="str">
        <f>IF(AND(B2802="Premier League",E2802="Live"),_xlfn.XLOOKUP(_xlfn.TEXTJOIN(" vs ",,C2802:D2802),Calendar!G:G,Calendar!B:B),IF(AND(B2802="Premier League",E2802="Highlights"),_xlfn.XLOOKUP(H2802,Calendar!O:O,Calendar!N:N,,-1),""))</f>
        <v/>
      </c>
      <c r="AI2802" s="61" t="str">
        <f>IF(AND(AH2802&lt;&gt;"",E2802="Live"),_xlfn.XLOOKUP(_xlfn.TEXTJOIN(" vs ",,C2802:D2802),Calendar!G:G,Calendar!K:K),"")</f>
        <v/>
      </c>
      <c r="AJ2802" s="61" t="str">
        <f>IF(AND(K2802&lt;&gt;"Match of the Day",K2802&lt;&gt;"Match of the Day 2",K2802&lt;&gt;"Match of the Day Repeat"),"",1+MAX($AJ$10:AJ2801))</f>
        <v/>
      </c>
    </row>
    <row r="2803" spans="34:36" x14ac:dyDescent="0.35">
      <c r="AH2803" s="16" t="str">
        <f>IF(AND(B2803="Premier League",E2803="Live"),_xlfn.XLOOKUP(_xlfn.TEXTJOIN(" vs ",,C2803:D2803),Calendar!G:G,Calendar!B:B),IF(AND(B2803="Premier League",E2803="Highlights"),_xlfn.XLOOKUP(H2803,Calendar!O:O,Calendar!N:N,,-1),""))</f>
        <v/>
      </c>
      <c r="AI2803" s="61" t="str">
        <f>IF(AND(AH2803&lt;&gt;"",E2803="Live"),_xlfn.XLOOKUP(_xlfn.TEXTJOIN(" vs ",,C2803:D2803),Calendar!G:G,Calendar!K:K),"")</f>
        <v/>
      </c>
      <c r="AJ2803" s="61" t="str">
        <f>IF(AND(K2803&lt;&gt;"Match of the Day",K2803&lt;&gt;"Match of the Day 2",K2803&lt;&gt;"Match of the Day Repeat"),"",1+MAX($AJ$10:AJ2802))</f>
        <v/>
      </c>
    </row>
    <row r="2804" spans="34:36" x14ac:dyDescent="0.35">
      <c r="AH2804" s="16" t="str">
        <f>IF(AND(B2804="Premier League",E2804="Live"),_xlfn.XLOOKUP(_xlfn.TEXTJOIN(" vs ",,C2804:D2804),Calendar!G:G,Calendar!B:B),IF(AND(B2804="Premier League",E2804="Highlights"),_xlfn.XLOOKUP(H2804,Calendar!O:O,Calendar!N:N,,-1),""))</f>
        <v/>
      </c>
      <c r="AI2804" s="61" t="str">
        <f>IF(AND(AH2804&lt;&gt;"",E2804="Live"),_xlfn.XLOOKUP(_xlfn.TEXTJOIN(" vs ",,C2804:D2804),Calendar!G:G,Calendar!K:K),"")</f>
        <v/>
      </c>
      <c r="AJ2804" s="61" t="str">
        <f>IF(AND(K2804&lt;&gt;"Match of the Day",K2804&lt;&gt;"Match of the Day 2",K2804&lt;&gt;"Match of the Day Repeat"),"",1+MAX($AJ$10:AJ2803))</f>
        <v/>
      </c>
    </row>
    <row r="2805" spans="34:36" x14ac:dyDescent="0.35">
      <c r="AH2805" s="16" t="str">
        <f>IF(AND(B2805="Premier League",E2805="Live"),_xlfn.XLOOKUP(_xlfn.TEXTJOIN(" vs ",,C2805:D2805),Calendar!G:G,Calendar!B:B),IF(AND(B2805="Premier League",E2805="Highlights"),_xlfn.XLOOKUP(H2805,Calendar!O:O,Calendar!N:N,,-1),""))</f>
        <v/>
      </c>
      <c r="AI2805" s="61" t="str">
        <f>IF(AND(AH2805&lt;&gt;"",E2805="Live"),_xlfn.XLOOKUP(_xlfn.TEXTJOIN(" vs ",,C2805:D2805),Calendar!G:G,Calendar!K:K),"")</f>
        <v/>
      </c>
      <c r="AJ2805" s="61" t="str">
        <f>IF(AND(K2805&lt;&gt;"Match of the Day",K2805&lt;&gt;"Match of the Day 2",K2805&lt;&gt;"Match of the Day Repeat"),"",1+MAX($AJ$10:AJ2804))</f>
        <v/>
      </c>
    </row>
    <row r="2806" spans="34:36" x14ac:dyDescent="0.35">
      <c r="AH2806" s="16" t="str">
        <f>IF(AND(B2806="Premier League",E2806="Live"),_xlfn.XLOOKUP(_xlfn.TEXTJOIN(" vs ",,C2806:D2806),Calendar!G:G,Calendar!B:B),IF(AND(B2806="Premier League",E2806="Highlights"),_xlfn.XLOOKUP(H2806,Calendar!O:O,Calendar!N:N,,-1),""))</f>
        <v/>
      </c>
      <c r="AI2806" s="61" t="str">
        <f>IF(AND(AH2806&lt;&gt;"",E2806="Live"),_xlfn.XLOOKUP(_xlfn.TEXTJOIN(" vs ",,C2806:D2806),Calendar!G:G,Calendar!K:K),"")</f>
        <v/>
      </c>
      <c r="AJ2806" s="61" t="str">
        <f>IF(AND(K2806&lt;&gt;"Match of the Day",K2806&lt;&gt;"Match of the Day 2",K2806&lt;&gt;"Match of the Day Repeat"),"",1+MAX($AJ$10:AJ2805))</f>
        <v/>
      </c>
    </row>
    <row r="2807" spans="34:36" x14ac:dyDescent="0.35">
      <c r="AH2807" s="16" t="str">
        <f>IF(AND(B2807="Premier League",E2807="Live"),_xlfn.XLOOKUP(_xlfn.TEXTJOIN(" vs ",,C2807:D2807),Calendar!G:G,Calendar!B:B),IF(AND(B2807="Premier League",E2807="Highlights"),_xlfn.XLOOKUP(H2807,Calendar!O:O,Calendar!N:N,,-1),""))</f>
        <v/>
      </c>
      <c r="AI2807" s="61" t="str">
        <f>IF(AND(AH2807&lt;&gt;"",E2807="Live"),_xlfn.XLOOKUP(_xlfn.TEXTJOIN(" vs ",,C2807:D2807),Calendar!G:G,Calendar!K:K),"")</f>
        <v/>
      </c>
      <c r="AJ2807" s="61" t="str">
        <f>IF(AND(K2807&lt;&gt;"Match of the Day",K2807&lt;&gt;"Match of the Day 2",K2807&lt;&gt;"Match of the Day Repeat"),"",1+MAX($AJ$10:AJ2806))</f>
        <v/>
      </c>
    </row>
    <row r="2808" spans="34:36" x14ac:dyDescent="0.35">
      <c r="AH2808" s="16" t="str">
        <f>IF(AND(B2808="Premier League",E2808="Live"),_xlfn.XLOOKUP(_xlfn.TEXTJOIN(" vs ",,C2808:D2808),Calendar!G:G,Calendar!B:B),IF(AND(B2808="Premier League",E2808="Highlights"),_xlfn.XLOOKUP(H2808,Calendar!O:O,Calendar!N:N,,-1),""))</f>
        <v/>
      </c>
      <c r="AI2808" s="61" t="str">
        <f>IF(AND(AH2808&lt;&gt;"",E2808="Live"),_xlfn.XLOOKUP(_xlfn.TEXTJOIN(" vs ",,C2808:D2808),Calendar!G:G,Calendar!K:K),"")</f>
        <v/>
      </c>
      <c r="AJ2808" s="61" t="str">
        <f>IF(AND(K2808&lt;&gt;"Match of the Day",K2808&lt;&gt;"Match of the Day 2",K2808&lt;&gt;"Match of the Day Repeat"),"",1+MAX($AJ$10:AJ2807))</f>
        <v/>
      </c>
    </row>
    <row r="2809" spans="34:36" x14ac:dyDescent="0.35">
      <c r="AH2809" s="16" t="str">
        <f>IF(AND(B2809="Premier League",E2809="Live"),_xlfn.XLOOKUP(_xlfn.TEXTJOIN(" vs ",,C2809:D2809),Calendar!G:G,Calendar!B:B),IF(AND(B2809="Premier League",E2809="Highlights"),_xlfn.XLOOKUP(H2809,Calendar!O:O,Calendar!N:N,,-1),""))</f>
        <v/>
      </c>
      <c r="AI2809" s="61" t="str">
        <f>IF(AND(AH2809&lt;&gt;"",E2809="Live"),_xlfn.XLOOKUP(_xlfn.TEXTJOIN(" vs ",,C2809:D2809),Calendar!G:G,Calendar!K:K),"")</f>
        <v/>
      </c>
      <c r="AJ2809" s="61" t="str">
        <f>IF(AND(K2809&lt;&gt;"Match of the Day",K2809&lt;&gt;"Match of the Day 2",K2809&lt;&gt;"Match of the Day Repeat"),"",1+MAX($AJ$10:AJ2808))</f>
        <v/>
      </c>
    </row>
    <row r="2810" spans="34:36" x14ac:dyDescent="0.35">
      <c r="AH2810" s="16" t="str">
        <f>IF(AND(B2810="Premier League",E2810="Live"),_xlfn.XLOOKUP(_xlfn.TEXTJOIN(" vs ",,C2810:D2810),Calendar!G:G,Calendar!B:B),IF(AND(B2810="Premier League",E2810="Highlights"),_xlfn.XLOOKUP(H2810,Calendar!O:O,Calendar!N:N,,-1),""))</f>
        <v/>
      </c>
      <c r="AI2810" s="61" t="str">
        <f>IF(AND(AH2810&lt;&gt;"",E2810="Live"),_xlfn.XLOOKUP(_xlfn.TEXTJOIN(" vs ",,C2810:D2810),Calendar!G:G,Calendar!K:K),"")</f>
        <v/>
      </c>
      <c r="AJ2810" s="61" t="str">
        <f>IF(AND(K2810&lt;&gt;"Match of the Day",K2810&lt;&gt;"Match of the Day 2",K2810&lt;&gt;"Match of the Day Repeat"),"",1+MAX($AJ$10:AJ2809))</f>
        <v/>
      </c>
    </row>
    <row r="2811" spans="34:36" x14ac:dyDescent="0.35">
      <c r="AH2811" s="16" t="str">
        <f>IF(AND(B2811="Premier League",E2811="Live"),_xlfn.XLOOKUP(_xlfn.TEXTJOIN(" vs ",,C2811:D2811),Calendar!G:G,Calendar!B:B),IF(AND(B2811="Premier League",E2811="Highlights"),_xlfn.XLOOKUP(H2811,Calendar!O:O,Calendar!N:N,,-1),""))</f>
        <v/>
      </c>
      <c r="AI2811" s="61" t="str">
        <f>IF(AND(AH2811&lt;&gt;"",E2811="Live"),_xlfn.XLOOKUP(_xlfn.TEXTJOIN(" vs ",,C2811:D2811),Calendar!G:G,Calendar!K:K),"")</f>
        <v/>
      </c>
      <c r="AJ2811" s="61" t="str">
        <f>IF(AND(K2811&lt;&gt;"Match of the Day",K2811&lt;&gt;"Match of the Day 2",K2811&lt;&gt;"Match of the Day Repeat"),"",1+MAX($AJ$10:AJ2810))</f>
        <v/>
      </c>
    </row>
    <row r="2812" spans="34:36" x14ac:dyDescent="0.35">
      <c r="AH2812" s="16" t="str">
        <f>IF(AND(B2812="Premier League",E2812="Live"),_xlfn.XLOOKUP(_xlfn.TEXTJOIN(" vs ",,C2812:D2812),Calendar!G:G,Calendar!B:B),IF(AND(B2812="Premier League",E2812="Highlights"),_xlfn.XLOOKUP(H2812,Calendar!O:O,Calendar!N:N,,-1),""))</f>
        <v/>
      </c>
      <c r="AI2812" s="61" t="str">
        <f>IF(AND(AH2812&lt;&gt;"",E2812="Live"),_xlfn.XLOOKUP(_xlfn.TEXTJOIN(" vs ",,C2812:D2812),Calendar!G:G,Calendar!K:K),"")</f>
        <v/>
      </c>
      <c r="AJ2812" s="61" t="str">
        <f>IF(AND(K2812&lt;&gt;"Match of the Day",K2812&lt;&gt;"Match of the Day 2",K2812&lt;&gt;"Match of the Day Repeat"),"",1+MAX($AJ$10:AJ2811))</f>
        <v/>
      </c>
    </row>
    <row r="2813" spans="34:36" x14ac:dyDescent="0.35">
      <c r="AH2813" s="16" t="str">
        <f>IF(AND(B2813="Premier League",E2813="Live"),_xlfn.XLOOKUP(_xlfn.TEXTJOIN(" vs ",,C2813:D2813),Calendar!G:G,Calendar!B:B),IF(AND(B2813="Premier League",E2813="Highlights"),_xlfn.XLOOKUP(H2813,Calendar!O:O,Calendar!N:N,,-1),""))</f>
        <v/>
      </c>
      <c r="AI2813" s="61" t="str">
        <f>IF(AND(AH2813&lt;&gt;"",E2813="Live"),_xlfn.XLOOKUP(_xlfn.TEXTJOIN(" vs ",,C2813:D2813),Calendar!G:G,Calendar!K:K),"")</f>
        <v/>
      </c>
      <c r="AJ2813" s="61" t="str">
        <f>IF(AND(K2813&lt;&gt;"Match of the Day",K2813&lt;&gt;"Match of the Day 2",K2813&lt;&gt;"Match of the Day Repeat"),"",1+MAX($AJ$10:AJ2812))</f>
        <v/>
      </c>
    </row>
    <row r="2814" spans="34:36" x14ac:dyDescent="0.35">
      <c r="AH2814" s="16" t="str">
        <f>IF(AND(B2814="Premier League",E2814="Live"),_xlfn.XLOOKUP(_xlfn.TEXTJOIN(" vs ",,C2814:D2814),Calendar!G:G,Calendar!B:B),IF(AND(B2814="Premier League",E2814="Highlights"),_xlfn.XLOOKUP(H2814,Calendar!O:O,Calendar!N:N,,-1),""))</f>
        <v/>
      </c>
      <c r="AI2814" s="61" t="str">
        <f>IF(AND(AH2814&lt;&gt;"",E2814="Live"),_xlfn.XLOOKUP(_xlfn.TEXTJOIN(" vs ",,C2814:D2814),Calendar!G:G,Calendar!K:K),"")</f>
        <v/>
      </c>
      <c r="AJ2814" s="61" t="str">
        <f>IF(AND(K2814&lt;&gt;"Match of the Day",K2814&lt;&gt;"Match of the Day 2",K2814&lt;&gt;"Match of the Day Repeat"),"",1+MAX($AJ$10:AJ2813))</f>
        <v/>
      </c>
    </row>
    <row r="2815" spans="34:36" x14ac:dyDescent="0.35">
      <c r="AH2815" s="16" t="str">
        <f>IF(AND(B2815="Premier League",E2815="Live"),_xlfn.XLOOKUP(_xlfn.TEXTJOIN(" vs ",,C2815:D2815),Calendar!G:G,Calendar!B:B),IF(AND(B2815="Premier League",E2815="Highlights"),_xlfn.XLOOKUP(H2815,Calendar!O:O,Calendar!N:N,,-1),""))</f>
        <v/>
      </c>
      <c r="AI2815" s="61" t="str">
        <f>IF(AND(AH2815&lt;&gt;"",E2815="Live"),_xlfn.XLOOKUP(_xlfn.TEXTJOIN(" vs ",,C2815:D2815),Calendar!G:G,Calendar!K:K),"")</f>
        <v/>
      </c>
      <c r="AJ2815" s="61" t="str">
        <f>IF(AND(K2815&lt;&gt;"Match of the Day",K2815&lt;&gt;"Match of the Day 2",K2815&lt;&gt;"Match of the Day Repeat"),"",1+MAX($AJ$10:AJ2814))</f>
        <v/>
      </c>
    </row>
    <row r="2816" spans="34:36" x14ac:dyDescent="0.35">
      <c r="AH2816" s="16" t="str">
        <f>IF(AND(B2816="Premier League",E2816="Live"),_xlfn.XLOOKUP(_xlfn.TEXTJOIN(" vs ",,C2816:D2816),Calendar!G:G,Calendar!B:B),IF(AND(B2816="Premier League",E2816="Highlights"),_xlfn.XLOOKUP(H2816,Calendar!O:O,Calendar!N:N,,-1),""))</f>
        <v/>
      </c>
      <c r="AI2816" s="61" t="str">
        <f>IF(AND(AH2816&lt;&gt;"",E2816="Live"),_xlfn.XLOOKUP(_xlfn.TEXTJOIN(" vs ",,C2816:D2816),Calendar!G:G,Calendar!K:K),"")</f>
        <v/>
      </c>
      <c r="AJ2816" s="61" t="str">
        <f>IF(AND(K2816&lt;&gt;"Match of the Day",K2816&lt;&gt;"Match of the Day 2",K2816&lt;&gt;"Match of the Day Repeat"),"",1+MAX($AJ$10:AJ2815))</f>
        <v/>
      </c>
    </row>
    <row r="2817" spans="34:36" x14ac:dyDescent="0.35">
      <c r="AH2817" s="16" t="str">
        <f>IF(AND(B2817="Premier League",E2817="Live"),_xlfn.XLOOKUP(_xlfn.TEXTJOIN(" vs ",,C2817:D2817),Calendar!G:G,Calendar!B:B),IF(AND(B2817="Premier League",E2817="Highlights"),_xlfn.XLOOKUP(H2817,Calendar!O:O,Calendar!N:N,,-1),""))</f>
        <v/>
      </c>
      <c r="AI2817" s="61" t="str">
        <f>IF(AND(AH2817&lt;&gt;"",E2817="Live"),_xlfn.XLOOKUP(_xlfn.TEXTJOIN(" vs ",,C2817:D2817),Calendar!G:G,Calendar!K:K),"")</f>
        <v/>
      </c>
      <c r="AJ2817" s="61" t="str">
        <f>IF(AND(K2817&lt;&gt;"Match of the Day",K2817&lt;&gt;"Match of the Day 2",K2817&lt;&gt;"Match of the Day Repeat"),"",1+MAX($AJ$10:AJ2816))</f>
        <v/>
      </c>
    </row>
    <row r="2818" spans="34:36" x14ac:dyDescent="0.35">
      <c r="AH2818" s="16" t="str">
        <f>IF(AND(B2818="Premier League",E2818="Live"),_xlfn.XLOOKUP(_xlfn.TEXTJOIN(" vs ",,C2818:D2818),Calendar!G:G,Calendar!B:B),IF(AND(B2818="Premier League",E2818="Highlights"),_xlfn.XLOOKUP(H2818,Calendar!O:O,Calendar!N:N,,-1),""))</f>
        <v/>
      </c>
      <c r="AI2818" s="61" t="str">
        <f>IF(AND(AH2818&lt;&gt;"",E2818="Live"),_xlfn.XLOOKUP(_xlfn.TEXTJOIN(" vs ",,C2818:D2818),Calendar!G:G,Calendar!K:K),"")</f>
        <v/>
      </c>
      <c r="AJ2818" s="61" t="str">
        <f>IF(AND(K2818&lt;&gt;"Match of the Day",K2818&lt;&gt;"Match of the Day 2",K2818&lt;&gt;"Match of the Day Repeat"),"",1+MAX($AJ$10:AJ2817))</f>
        <v/>
      </c>
    </row>
    <row r="2819" spans="34:36" x14ac:dyDescent="0.35">
      <c r="AH2819" s="16" t="str">
        <f>IF(AND(B2819="Premier League",E2819="Live"),_xlfn.XLOOKUP(_xlfn.TEXTJOIN(" vs ",,C2819:D2819),Calendar!G:G,Calendar!B:B),IF(AND(B2819="Premier League",E2819="Highlights"),_xlfn.XLOOKUP(H2819,Calendar!O:O,Calendar!N:N,,-1),""))</f>
        <v/>
      </c>
      <c r="AI2819" s="61" t="str">
        <f>IF(AND(AH2819&lt;&gt;"",E2819="Live"),_xlfn.XLOOKUP(_xlfn.TEXTJOIN(" vs ",,C2819:D2819),Calendar!G:G,Calendar!K:K),"")</f>
        <v/>
      </c>
      <c r="AJ2819" s="61" t="str">
        <f>IF(AND(K2819&lt;&gt;"Match of the Day",K2819&lt;&gt;"Match of the Day 2",K2819&lt;&gt;"Match of the Day Repeat"),"",1+MAX($AJ$10:AJ2818))</f>
        <v/>
      </c>
    </row>
    <row r="2820" spans="34:36" x14ac:dyDescent="0.35">
      <c r="AH2820" s="16" t="str">
        <f>IF(AND(B2820="Premier League",E2820="Live"),_xlfn.XLOOKUP(_xlfn.TEXTJOIN(" vs ",,C2820:D2820),Calendar!G:G,Calendar!B:B),IF(AND(B2820="Premier League",E2820="Highlights"),_xlfn.XLOOKUP(H2820,Calendar!O:O,Calendar!N:N,,-1),""))</f>
        <v/>
      </c>
      <c r="AI2820" s="61" t="str">
        <f>IF(AND(AH2820&lt;&gt;"",E2820="Live"),_xlfn.XLOOKUP(_xlfn.TEXTJOIN(" vs ",,C2820:D2820),Calendar!G:G,Calendar!K:K),"")</f>
        <v/>
      </c>
      <c r="AJ2820" s="61" t="str">
        <f>IF(AND(K2820&lt;&gt;"Match of the Day",K2820&lt;&gt;"Match of the Day 2",K2820&lt;&gt;"Match of the Day Repeat"),"",1+MAX($AJ$10:AJ2819))</f>
        <v/>
      </c>
    </row>
    <row r="2821" spans="34:36" x14ac:dyDescent="0.35">
      <c r="AH2821" s="16" t="str">
        <f>IF(AND(B2821="Premier League",E2821="Live"),_xlfn.XLOOKUP(_xlfn.TEXTJOIN(" vs ",,C2821:D2821),Calendar!G:G,Calendar!B:B),IF(AND(B2821="Premier League",E2821="Highlights"),_xlfn.XLOOKUP(H2821,Calendar!O:O,Calendar!N:N,,-1),""))</f>
        <v/>
      </c>
      <c r="AI2821" s="61" t="str">
        <f>IF(AND(AH2821&lt;&gt;"",E2821="Live"),_xlfn.XLOOKUP(_xlfn.TEXTJOIN(" vs ",,C2821:D2821),Calendar!G:G,Calendar!K:K),"")</f>
        <v/>
      </c>
      <c r="AJ2821" s="61" t="str">
        <f>IF(AND(K2821&lt;&gt;"Match of the Day",K2821&lt;&gt;"Match of the Day 2",K2821&lt;&gt;"Match of the Day Repeat"),"",1+MAX($AJ$10:AJ2820))</f>
        <v/>
      </c>
    </row>
    <row r="2822" spans="34:36" x14ac:dyDescent="0.35">
      <c r="AH2822" s="16" t="str">
        <f>IF(AND(B2822="Premier League",E2822="Live"),_xlfn.XLOOKUP(_xlfn.TEXTJOIN(" vs ",,C2822:D2822),Calendar!G:G,Calendar!B:B),IF(AND(B2822="Premier League",E2822="Highlights"),_xlfn.XLOOKUP(H2822,Calendar!O:O,Calendar!N:N,,-1),""))</f>
        <v/>
      </c>
      <c r="AI2822" s="61" t="str">
        <f>IF(AND(AH2822&lt;&gt;"",E2822="Live"),_xlfn.XLOOKUP(_xlfn.TEXTJOIN(" vs ",,C2822:D2822),Calendar!G:G,Calendar!K:K),"")</f>
        <v/>
      </c>
      <c r="AJ2822" s="61" t="str">
        <f>IF(AND(K2822&lt;&gt;"Match of the Day",K2822&lt;&gt;"Match of the Day 2",K2822&lt;&gt;"Match of the Day Repeat"),"",1+MAX($AJ$10:AJ2821))</f>
        <v/>
      </c>
    </row>
    <row r="2823" spans="34:36" x14ac:dyDescent="0.35">
      <c r="AH2823" s="16" t="str">
        <f>IF(AND(B2823="Premier League",E2823="Live"),_xlfn.XLOOKUP(_xlfn.TEXTJOIN(" vs ",,C2823:D2823),Calendar!G:G,Calendar!B:B),IF(AND(B2823="Premier League",E2823="Highlights"),_xlfn.XLOOKUP(H2823,Calendar!O:O,Calendar!N:N,,-1),""))</f>
        <v/>
      </c>
      <c r="AI2823" s="61" t="str">
        <f>IF(AND(AH2823&lt;&gt;"",E2823="Live"),_xlfn.XLOOKUP(_xlfn.TEXTJOIN(" vs ",,C2823:D2823),Calendar!G:G,Calendar!K:K),"")</f>
        <v/>
      </c>
      <c r="AJ2823" s="61" t="str">
        <f>IF(AND(K2823&lt;&gt;"Match of the Day",K2823&lt;&gt;"Match of the Day 2",K2823&lt;&gt;"Match of the Day Repeat"),"",1+MAX($AJ$10:AJ2822))</f>
        <v/>
      </c>
    </row>
    <row r="2824" spans="34:36" x14ac:dyDescent="0.35">
      <c r="AH2824" s="16" t="str">
        <f>IF(AND(B2824="Premier League",E2824="Live"),_xlfn.XLOOKUP(_xlfn.TEXTJOIN(" vs ",,C2824:D2824),Calendar!G:G,Calendar!B:B),IF(AND(B2824="Premier League",E2824="Highlights"),_xlfn.XLOOKUP(H2824,Calendar!O:O,Calendar!N:N,,-1),""))</f>
        <v/>
      </c>
      <c r="AI2824" s="61" t="str">
        <f>IF(AND(AH2824&lt;&gt;"",E2824="Live"),_xlfn.XLOOKUP(_xlfn.TEXTJOIN(" vs ",,C2824:D2824),Calendar!G:G,Calendar!K:K),"")</f>
        <v/>
      </c>
      <c r="AJ2824" s="61" t="str">
        <f>IF(AND(K2824&lt;&gt;"Match of the Day",K2824&lt;&gt;"Match of the Day 2",K2824&lt;&gt;"Match of the Day Repeat"),"",1+MAX($AJ$10:AJ2823))</f>
        <v/>
      </c>
    </row>
    <row r="2825" spans="34:36" x14ac:dyDescent="0.35">
      <c r="AH2825" s="16" t="str">
        <f>IF(AND(B2825="Premier League",E2825="Live"),_xlfn.XLOOKUP(_xlfn.TEXTJOIN(" vs ",,C2825:D2825),Calendar!G:G,Calendar!B:B),IF(AND(B2825="Premier League",E2825="Highlights"),_xlfn.XLOOKUP(H2825,Calendar!O:O,Calendar!N:N,,-1),""))</f>
        <v/>
      </c>
      <c r="AI2825" s="61" t="str">
        <f>IF(AND(AH2825&lt;&gt;"",E2825="Live"),_xlfn.XLOOKUP(_xlfn.TEXTJOIN(" vs ",,C2825:D2825),Calendar!G:G,Calendar!K:K),"")</f>
        <v/>
      </c>
      <c r="AJ2825" s="61" t="str">
        <f>IF(AND(K2825&lt;&gt;"Match of the Day",K2825&lt;&gt;"Match of the Day 2",K2825&lt;&gt;"Match of the Day Repeat"),"",1+MAX($AJ$10:AJ2824))</f>
        <v/>
      </c>
    </row>
    <row r="2826" spans="34:36" x14ac:dyDescent="0.35">
      <c r="AH2826" s="16" t="str">
        <f>IF(AND(B2826="Premier League",E2826="Live"),_xlfn.XLOOKUP(_xlfn.TEXTJOIN(" vs ",,C2826:D2826),Calendar!G:G,Calendar!B:B),IF(AND(B2826="Premier League",E2826="Highlights"),_xlfn.XLOOKUP(H2826,Calendar!O:O,Calendar!N:N,,-1),""))</f>
        <v/>
      </c>
      <c r="AI2826" s="61" t="str">
        <f>IF(AND(AH2826&lt;&gt;"",E2826="Live"),_xlfn.XLOOKUP(_xlfn.TEXTJOIN(" vs ",,C2826:D2826),Calendar!G:G,Calendar!K:K),"")</f>
        <v/>
      </c>
      <c r="AJ2826" s="61" t="str">
        <f>IF(AND(K2826&lt;&gt;"Match of the Day",K2826&lt;&gt;"Match of the Day 2",K2826&lt;&gt;"Match of the Day Repeat"),"",1+MAX($AJ$10:AJ2825))</f>
        <v/>
      </c>
    </row>
    <row r="2827" spans="34:36" x14ac:dyDescent="0.35">
      <c r="AH2827" s="16" t="str">
        <f>IF(AND(B2827="Premier League",E2827="Live"),_xlfn.XLOOKUP(_xlfn.TEXTJOIN(" vs ",,C2827:D2827),Calendar!G:G,Calendar!B:B),IF(AND(B2827="Premier League",E2827="Highlights"),_xlfn.XLOOKUP(H2827,Calendar!O:O,Calendar!N:N,,-1),""))</f>
        <v/>
      </c>
      <c r="AI2827" s="61" t="str">
        <f>IF(AND(AH2827&lt;&gt;"",E2827="Live"),_xlfn.XLOOKUP(_xlfn.TEXTJOIN(" vs ",,C2827:D2827),Calendar!G:G,Calendar!K:K),"")</f>
        <v/>
      </c>
      <c r="AJ2827" s="61" t="str">
        <f>IF(AND(K2827&lt;&gt;"Match of the Day",K2827&lt;&gt;"Match of the Day 2",K2827&lt;&gt;"Match of the Day Repeat"),"",1+MAX($AJ$10:AJ2826))</f>
        <v/>
      </c>
    </row>
    <row r="2828" spans="34:36" x14ac:dyDescent="0.35">
      <c r="AH2828" s="16" t="str">
        <f>IF(AND(B2828="Premier League",E2828="Live"),_xlfn.XLOOKUP(_xlfn.TEXTJOIN(" vs ",,C2828:D2828),Calendar!G:G,Calendar!B:B),IF(AND(B2828="Premier League",E2828="Highlights"),_xlfn.XLOOKUP(H2828,Calendar!O:O,Calendar!N:N,,-1),""))</f>
        <v/>
      </c>
      <c r="AI2828" s="61" t="str">
        <f>IF(AND(AH2828&lt;&gt;"",E2828="Live"),_xlfn.XLOOKUP(_xlfn.TEXTJOIN(" vs ",,C2828:D2828),Calendar!G:G,Calendar!K:K),"")</f>
        <v/>
      </c>
      <c r="AJ2828" s="61" t="str">
        <f>IF(AND(K2828&lt;&gt;"Match of the Day",K2828&lt;&gt;"Match of the Day 2",K2828&lt;&gt;"Match of the Day Repeat"),"",1+MAX($AJ$10:AJ2827))</f>
        <v/>
      </c>
    </row>
    <row r="2829" spans="34:36" x14ac:dyDescent="0.35">
      <c r="AH2829" s="16" t="str">
        <f>IF(AND(B2829="Premier League",E2829="Live"),_xlfn.XLOOKUP(_xlfn.TEXTJOIN(" vs ",,C2829:D2829),Calendar!G:G,Calendar!B:B),IF(AND(B2829="Premier League",E2829="Highlights"),_xlfn.XLOOKUP(H2829,Calendar!O:O,Calendar!N:N,,-1),""))</f>
        <v/>
      </c>
      <c r="AI2829" s="61" t="str">
        <f>IF(AND(AH2829&lt;&gt;"",E2829="Live"),_xlfn.XLOOKUP(_xlfn.TEXTJOIN(" vs ",,C2829:D2829),Calendar!G:G,Calendar!K:K),"")</f>
        <v/>
      </c>
      <c r="AJ2829" s="61" t="str">
        <f>IF(AND(K2829&lt;&gt;"Match of the Day",K2829&lt;&gt;"Match of the Day 2",K2829&lt;&gt;"Match of the Day Repeat"),"",1+MAX($AJ$10:AJ2828))</f>
        <v/>
      </c>
    </row>
    <row r="2830" spans="34:36" x14ac:dyDescent="0.35">
      <c r="AH2830" s="16" t="str">
        <f>IF(AND(B2830="Premier League",E2830="Live"),_xlfn.XLOOKUP(_xlfn.TEXTJOIN(" vs ",,C2830:D2830),Calendar!G:G,Calendar!B:B),IF(AND(B2830="Premier League",E2830="Highlights"),_xlfn.XLOOKUP(H2830,Calendar!O:O,Calendar!N:N,,-1),""))</f>
        <v/>
      </c>
      <c r="AI2830" s="61" t="str">
        <f>IF(AND(AH2830&lt;&gt;"",E2830="Live"),_xlfn.XLOOKUP(_xlfn.TEXTJOIN(" vs ",,C2830:D2830),Calendar!G:G,Calendar!K:K),"")</f>
        <v/>
      </c>
      <c r="AJ2830" s="61" t="str">
        <f>IF(AND(K2830&lt;&gt;"Match of the Day",K2830&lt;&gt;"Match of the Day 2",K2830&lt;&gt;"Match of the Day Repeat"),"",1+MAX($AJ$10:AJ2829))</f>
        <v/>
      </c>
    </row>
    <row r="2831" spans="34:36" x14ac:dyDescent="0.35">
      <c r="AH2831" s="16" t="str">
        <f>IF(AND(B2831="Premier League",E2831="Live"),_xlfn.XLOOKUP(_xlfn.TEXTJOIN(" vs ",,C2831:D2831),Calendar!G:G,Calendar!B:B),IF(AND(B2831="Premier League",E2831="Highlights"),_xlfn.XLOOKUP(H2831,Calendar!O:O,Calendar!N:N,,-1),""))</f>
        <v/>
      </c>
      <c r="AI2831" s="61" t="str">
        <f>IF(AND(AH2831&lt;&gt;"",E2831="Live"),_xlfn.XLOOKUP(_xlfn.TEXTJOIN(" vs ",,C2831:D2831),Calendar!G:G,Calendar!K:K),"")</f>
        <v/>
      </c>
      <c r="AJ2831" s="61" t="str">
        <f>IF(AND(K2831&lt;&gt;"Match of the Day",K2831&lt;&gt;"Match of the Day 2",K2831&lt;&gt;"Match of the Day Repeat"),"",1+MAX($AJ$10:AJ2830))</f>
        <v/>
      </c>
    </row>
    <row r="2832" spans="34:36" x14ac:dyDescent="0.35">
      <c r="AH2832" s="16" t="str">
        <f>IF(AND(B2832="Premier League",E2832="Live"),_xlfn.XLOOKUP(_xlfn.TEXTJOIN(" vs ",,C2832:D2832),Calendar!G:G,Calendar!B:B),IF(AND(B2832="Premier League",E2832="Highlights"),_xlfn.XLOOKUP(H2832,Calendar!O:O,Calendar!N:N,,-1),""))</f>
        <v/>
      </c>
      <c r="AI2832" s="61" t="str">
        <f>IF(AND(AH2832&lt;&gt;"",E2832="Live"),_xlfn.XLOOKUP(_xlfn.TEXTJOIN(" vs ",,C2832:D2832),Calendar!G:G,Calendar!K:K),"")</f>
        <v/>
      </c>
      <c r="AJ2832" s="61" t="str">
        <f>IF(AND(K2832&lt;&gt;"Match of the Day",K2832&lt;&gt;"Match of the Day 2",K2832&lt;&gt;"Match of the Day Repeat"),"",1+MAX($AJ$10:AJ2831))</f>
        <v/>
      </c>
    </row>
    <row r="2833" spans="34:36" x14ac:dyDescent="0.35">
      <c r="AH2833" s="16" t="str">
        <f>IF(AND(B2833="Premier League",E2833="Live"),_xlfn.XLOOKUP(_xlfn.TEXTJOIN(" vs ",,C2833:D2833),Calendar!G:G,Calendar!B:B),IF(AND(B2833="Premier League",E2833="Highlights"),_xlfn.XLOOKUP(H2833,Calendar!O:O,Calendar!N:N,,-1),""))</f>
        <v/>
      </c>
      <c r="AI2833" s="61" t="str">
        <f>IF(AND(AH2833&lt;&gt;"",E2833="Live"),_xlfn.XLOOKUP(_xlfn.TEXTJOIN(" vs ",,C2833:D2833),Calendar!G:G,Calendar!K:K),"")</f>
        <v/>
      </c>
      <c r="AJ2833" s="61" t="str">
        <f>IF(AND(K2833&lt;&gt;"Match of the Day",K2833&lt;&gt;"Match of the Day 2",K2833&lt;&gt;"Match of the Day Repeat"),"",1+MAX($AJ$10:AJ2832))</f>
        <v/>
      </c>
    </row>
    <row r="2834" spans="34:36" x14ac:dyDescent="0.35">
      <c r="AH2834" s="16" t="str">
        <f>IF(AND(B2834="Premier League",E2834="Live"),_xlfn.XLOOKUP(_xlfn.TEXTJOIN(" vs ",,C2834:D2834),Calendar!G:G,Calendar!B:B),IF(AND(B2834="Premier League",E2834="Highlights"),_xlfn.XLOOKUP(H2834,Calendar!O:O,Calendar!N:N,,-1),""))</f>
        <v/>
      </c>
      <c r="AI2834" s="61" t="str">
        <f>IF(AND(AH2834&lt;&gt;"",E2834="Live"),_xlfn.XLOOKUP(_xlfn.TEXTJOIN(" vs ",,C2834:D2834),Calendar!G:G,Calendar!K:K),"")</f>
        <v/>
      </c>
      <c r="AJ2834" s="61" t="str">
        <f>IF(AND(K2834&lt;&gt;"Match of the Day",K2834&lt;&gt;"Match of the Day 2",K2834&lt;&gt;"Match of the Day Repeat"),"",1+MAX($AJ$10:AJ2833))</f>
        <v/>
      </c>
    </row>
    <row r="2835" spans="34:36" x14ac:dyDescent="0.35">
      <c r="AH2835" s="16" t="str">
        <f>IF(AND(B2835="Premier League",E2835="Live"),_xlfn.XLOOKUP(_xlfn.TEXTJOIN(" vs ",,C2835:D2835),Calendar!G:G,Calendar!B:B),IF(AND(B2835="Premier League",E2835="Highlights"),_xlfn.XLOOKUP(H2835,Calendar!O:O,Calendar!N:N,,-1),""))</f>
        <v/>
      </c>
      <c r="AI2835" s="61" t="str">
        <f>IF(AND(AH2835&lt;&gt;"",E2835="Live"),_xlfn.XLOOKUP(_xlfn.TEXTJOIN(" vs ",,C2835:D2835),Calendar!G:G,Calendar!K:K),"")</f>
        <v/>
      </c>
      <c r="AJ2835" s="61" t="str">
        <f>IF(AND(K2835&lt;&gt;"Match of the Day",K2835&lt;&gt;"Match of the Day 2",K2835&lt;&gt;"Match of the Day Repeat"),"",1+MAX($AJ$10:AJ2834))</f>
        <v/>
      </c>
    </row>
    <row r="2836" spans="34:36" x14ac:dyDescent="0.35">
      <c r="AH2836" s="16" t="str">
        <f>IF(AND(B2836="Premier League",E2836="Live"),_xlfn.XLOOKUP(_xlfn.TEXTJOIN(" vs ",,C2836:D2836),Calendar!G:G,Calendar!B:B),IF(AND(B2836="Premier League",E2836="Highlights"),_xlfn.XLOOKUP(H2836,Calendar!O:O,Calendar!N:N,,-1),""))</f>
        <v/>
      </c>
      <c r="AI2836" s="61" t="str">
        <f>IF(AND(AH2836&lt;&gt;"",E2836="Live"),_xlfn.XLOOKUP(_xlfn.TEXTJOIN(" vs ",,C2836:D2836),Calendar!G:G,Calendar!K:K),"")</f>
        <v/>
      </c>
      <c r="AJ2836" s="61" t="str">
        <f>IF(AND(K2836&lt;&gt;"Match of the Day",K2836&lt;&gt;"Match of the Day 2",K2836&lt;&gt;"Match of the Day Repeat"),"",1+MAX($AJ$10:AJ2835))</f>
        <v/>
      </c>
    </row>
    <row r="2837" spans="34:36" x14ac:dyDescent="0.35">
      <c r="AH2837" s="16" t="str">
        <f>IF(AND(B2837="Premier League",E2837="Live"),_xlfn.XLOOKUP(_xlfn.TEXTJOIN(" vs ",,C2837:D2837),Calendar!G:G,Calendar!B:B),IF(AND(B2837="Premier League",E2837="Highlights"),_xlfn.XLOOKUP(H2837,Calendar!O:O,Calendar!N:N,,-1),""))</f>
        <v/>
      </c>
      <c r="AI2837" s="61" t="str">
        <f>IF(AND(AH2837&lt;&gt;"",E2837="Live"),_xlfn.XLOOKUP(_xlfn.TEXTJOIN(" vs ",,C2837:D2837),Calendar!G:G,Calendar!K:K),"")</f>
        <v/>
      </c>
      <c r="AJ2837" s="61" t="str">
        <f>IF(AND(K2837&lt;&gt;"Match of the Day",K2837&lt;&gt;"Match of the Day 2",K2837&lt;&gt;"Match of the Day Repeat"),"",1+MAX($AJ$10:AJ2836))</f>
        <v/>
      </c>
    </row>
    <row r="2838" spans="34:36" x14ac:dyDescent="0.35">
      <c r="AH2838" s="16" t="str">
        <f>IF(AND(B2838="Premier League",E2838="Live"),_xlfn.XLOOKUP(_xlfn.TEXTJOIN(" vs ",,C2838:D2838),Calendar!G:G,Calendar!B:B),IF(AND(B2838="Premier League",E2838="Highlights"),_xlfn.XLOOKUP(H2838,Calendar!O:O,Calendar!N:N,,-1),""))</f>
        <v/>
      </c>
      <c r="AI2838" s="61" t="str">
        <f>IF(AND(AH2838&lt;&gt;"",E2838="Live"),_xlfn.XLOOKUP(_xlfn.TEXTJOIN(" vs ",,C2838:D2838),Calendar!G:G,Calendar!K:K),"")</f>
        <v/>
      </c>
      <c r="AJ2838" s="61" t="str">
        <f>IF(AND(K2838&lt;&gt;"Match of the Day",K2838&lt;&gt;"Match of the Day 2",K2838&lt;&gt;"Match of the Day Repeat"),"",1+MAX($AJ$10:AJ2837))</f>
        <v/>
      </c>
    </row>
    <row r="2839" spans="34:36" x14ac:dyDescent="0.35">
      <c r="AH2839" s="16" t="str">
        <f>IF(AND(B2839="Premier League",E2839="Live"),_xlfn.XLOOKUP(_xlfn.TEXTJOIN(" vs ",,C2839:D2839),Calendar!G:G,Calendar!B:B),IF(AND(B2839="Premier League",E2839="Highlights"),_xlfn.XLOOKUP(H2839,Calendar!O:O,Calendar!N:N,,-1),""))</f>
        <v/>
      </c>
      <c r="AI2839" s="61" t="str">
        <f>IF(AND(AH2839&lt;&gt;"",E2839="Live"),_xlfn.XLOOKUP(_xlfn.TEXTJOIN(" vs ",,C2839:D2839),Calendar!G:G,Calendar!K:K),"")</f>
        <v/>
      </c>
      <c r="AJ2839" s="61" t="str">
        <f>IF(AND(K2839&lt;&gt;"Match of the Day",K2839&lt;&gt;"Match of the Day 2",K2839&lt;&gt;"Match of the Day Repeat"),"",1+MAX($AJ$10:AJ2838))</f>
        <v/>
      </c>
    </row>
    <row r="2840" spans="34:36" x14ac:dyDescent="0.35">
      <c r="AH2840" s="16" t="str">
        <f>IF(AND(B2840="Premier League",E2840="Live"),_xlfn.XLOOKUP(_xlfn.TEXTJOIN(" vs ",,C2840:D2840),Calendar!G:G,Calendar!B:B),IF(AND(B2840="Premier League",E2840="Highlights"),_xlfn.XLOOKUP(H2840,Calendar!O:O,Calendar!N:N,,-1),""))</f>
        <v/>
      </c>
      <c r="AI2840" s="61" t="str">
        <f>IF(AND(AH2840&lt;&gt;"",E2840="Live"),_xlfn.XLOOKUP(_xlfn.TEXTJOIN(" vs ",,C2840:D2840),Calendar!G:G,Calendar!K:K),"")</f>
        <v/>
      </c>
      <c r="AJ2840" s="61" t="str">
        <f>IF(AND(K2840&lt;&gt;"Match of the Day",K2840&lt;&gt;"Match of the Day 2",K2840&lt;&gt;"Match of the Day Repeat"),"",1+MAX($AJ$10:AJ2839))</f>
        <v/>
      </c>
    </row>
    <row r="2841" spans="34:36" x14ac:dyDescent="0.35">
      <c r="AH2841" s="16" t="str">
        <f>IF(AND(B2841="Premier League",E2841="Live"),_xlfn.XLOOKUP(_xlfn.TEXTJOIN(" vs ",,C2841:D2841),Calendar!G:G,Calendar!B:B),IF(AND(B2841="Premier League",E2841="Highlights"),_xlfn.XLOOKUP(H2841,Calendar!O:O,Calendar!N:N,,-1),""))</f>
        <v/>
      </c>
      <c r="AI2841" s="61" t="str">
        <f>IF(AND(AH2841&lt;&gt;"",E2841="Live"),_xlfn.XLOOKUP(_xlfn.TEXTJOIN(" vs ",,C2841:D2841),Calendar!G:G,Calendar!K:K),"")</f>
        <v/>
      </c>
      <c r="AJ2841" s="61" t="str">
        <f>IF(AND(K2841&lt;&gt;"Match of the Day",K2841&lt;&gt;"Match of the Day 2",K2841&lt;&gt;"Match of the Day Repeat"),"",1+MAX($AJ$10:AJ2840))</f>
        <v/>
      </c>
    </row>
    <row r="2842" spans="34:36" x14ac:dyDescent="0.35">
      <c r="AH2842" s="16" t="str">
        <f>IF(AND(B2842="Premier League",E2842="Live"),_xlfn.XLOOKUP(_xlfn.TEXTJOIN(" vs ",,C2842:D2842),Calendar!G:G,Calendar!B:B),IF(AND(B2842="Premier League",E2842="Highlights"),_xlfn.XLOOKUP(H2842,Calendar!O:O,Calendar!N:N,,-1),""))</f>
        <v/>
      </c>
      <c r="AI2842" s="61" t="str">
        <f>IF(AND(AH2842&lt;&gt;"",E2842="Live"),_xlfn.XLOOKUP(_xlfn.TEXTJOIN(" vs ",,C2842:D2842),Calendar!G:G,Calendar!K:K),"")</f>
        <v/>
      </c>
      <c r="AJ2842" s="61" t="str">
        <f>IF(AND(K2842&lt;&gt;"Match of the Day",K2842&lt;&gt;"Match of the Day 2",K2842&lt;&gt;"Match of the Day Repeat"),"",1+MAX($AJ$10:AJ2841))</f>
        <v/>
      </c>
    </row>
    <row r="2843" spans="34:36" x14ac:dyDescent="0.35">
      <c r="AH2843" s="16" t="str">
        <f>IF(AND(B2843="Premier League",E2843="Live"),_xlfn.XLOOKUP(_xlfn.TEXTJOIN(" vs ",,C2843:D2843),Calendar!G:G,Calendar!B:B),IF(AND(B2843="Premier League",E2843="Highlights"),_xlfn.XLOOKUP(H2843,Calendar!O:O,Calendar!N:N,,-1),""))</f>
        <v/>
      </c>
      <c r="AI2843" s="61" t="str">
        <f>IF(AND(AH2843&lt;&gt;"",E2843="Live"),_xlfn.XLOOKUP(_xlfn.TEXTJOIN(" vs ",,C2843:D2843),Calendar!G:G,Calendar!K:K),"")</f>
        <v/>
      </c>
      <c r="AJ2843" s="61" t="str">
        <f>IF(AND(K2843&lt;&gt;"Match of the Day",K2843&lt;&gt;"Match of the Day 2",K2843&lt;&gt;"Match of the Day Repeat"),"",1+MAX($AJ$10:AJ2842))</f>
        <v/>
      </c>
    </row>
    <row r="2844" spans="34:36" x14ac:dyDescent="0.35">
      <c r="AH2844" s="16" t="str">
        <f>IF(AND(B2844="Premier League",E2844="Live"),_xlfn.XLOOKUP(_xlfn.TEXTJOIN(" vs ",,C2844:D2844),Calendar!G:G,Calendar!B:B),IF(AND(B2844="Premier League",E2844="Highlights"),_xlfn.XLOOKUP(H2844,Calendar!O:O,Calendar!N:N,,-1),""))</f>
        <v/>
      </c>
      <c r="AI2844" s="61" t="str">
        <f>IF(AND(AH2844&lt;&gt;"",E2844="Live"),_xlfn.XLOOKUP(_xlfn.TEXTJOIN(" vs ",,C2844:D2844),Calendar!G:G,Calendar!K:K),"")</f>
        <v/>
      </c>
      <c r="AJ2844" s="61" t="str">
        <f>IF(AND(K2844&lt;&gt;"Match of the Day",K2844&lt;&gt;"Match of the Day 2",K2844&lt;&gt;"Match of the Day Repeat"),"",1+MAX($AJ$10:AJ2843))</f>
        <v/>
      </c>
    </row>
    <row r="2845" spans="34:36" x14ac:dyDescent="0.35">
      <c r="AH2845" s="16" t="str">
        <f>IF(AND(B2845="Premier League",E2845="Live"),_xlfn.XLOOKUP(_xlfn.TEXTJOIN(" vs ",,C2845:D2845),Calendar!G:G,Calendar!B:B),IF(AND(B2845="Premier League",E2845="Highlights"),_xlfn.XLOOKUP(H2845,Calendar!O:O,Calendar!N:N,,-1),""))</f>
        <v/>
      </c>
      <c r="AI2845" s="61" t="str">
        <f>IF(AND(AH2845&lt;&gt;"",E2845="Live"),_xlfn.XLOOKUP(_xlfn.TEXTJOIN(" vs ",,C2845:D2845),Calendar!G:G,Calendar!K:K),"")</f>
        <v/>
      </c>
      <c r="AJ2845" s="61" t="str">
        <f>IF(AND(K2845&lt;&gt;"Match of the Day",K2845&lt;&gt;"Match of the Day 2",K2845&lt;&gt;"Match of the Day Repeat"),"",1+MAX($AJ$10:AJ2844))</f>
        <v/>
      </c>
    </row>
    <row r="2846" spans="34:36" x14ac:dyDescent="0.35">
      <c r="AH2846" s="16" t="str">
        <f>IF(AND(B2846="Premier League",E2846="Live"),_xlfn.XLOOKUP(_xlfn.TEXTJOIN(" vs ",,C2846:D2846),Calendar!G:G,Calendar!B:B),IF(AND(B2846="Premier League",E2846="Highlights"),_xlfn.XLOOKUP(H2846,Calendar!O:O,Calendar!N:N,,-1),""))</f>
        <v/>
      </c>
      <c r="AI2846" s="61" t="str">
        <f>IF(AND(AH2846&lt;&gt;"",E2846="Live"),_xlfn.XLOOKUP(_xlfn.TEXTJOIN(" vs ",,C2846:D2846),Calendar!G:G,Calendar!K:K),"")</f>
        <v/>
      </c>
      <c r="AJ2846" s="61" t="str">
        <f>IF(AND(K2846&lt;&gt;"Match of the Day",K2846&lt;&gt;"Match of the Day 2",K2846&lt;&gt;"Match of the Day Repeat"),"",1+MAX($AJ$10:AJ2845))</f>
        <v/>
      </c>
    </row>
    <row r="2847" spans="34:36" x14ac:dyDescent="0.35">
      <c r="AH2847" s="16" t="str">
        <f>IF(AND(B2847="Premier League",E2847="Live"),_xlfn.XLOOKUP(_xlfn.TEXTJOIN(" vs ",,C2847:D2847),Calendar!G:G,Calendar!B:B),IF(AND(B2847="Premier League",E2847="Highlights"),_xlfn.XLOOKUP(H2847,Calendar!O:O,Calendar!N:N,,-1),""))</f>
        <v/>
      </c>
      <c r="AI2847" s="61" t="str">
        <f>IF(AND(AH2847&lt;&gt;"",E2847="Live"),_xlfn.XLOOKUP(_xlfn.TEXTJOIN(" vs ",,C2847:D2847),Calendar!G:G,Calendar!K:K),"")</f>
        <v/>
      </c>
      <c r="AJ2847" s="61" t="str">
        <f>IF(AND(K2847&lt;&gt;"Match of the Day",K2847&lt;&gt;"Match of the Day 2",K2847&lt;&gt;"Match of the Day Repeat"),"",1+MAX($AJ$10:AJ2846))</f>
        <v/>
      </c>
    </row>
    <row r="2848" spans="34:36" x14ac:dyDescent="0.35">
      <c r="AH2848" s="16" t="str">
        <f>IF(AND(B2848="Premier League",E2848="Live"),_xlfn.XLOOKUP(_xlfn.TEXTJOIN(" vs ",,C2848:D2848),Calendar!G:G,Calendar!B:B),IF(AND(B2848="Premier League",E2848="Highlights"),_xlfn.XLOOKUP(H2848,Calendar!O:O,Calendar!N:N,,-1),""))</f>
        <v/>
      </c>
      <c r="AI2848" s="61" t="str">
        <f>IF(AND(AH2848&lt;&gt;"",E2848="Live"),_xlfn.XLOOKUP(_xlfn.TEXTJOIN(" vs ",,C2848:D2848),Calendar!G:G,Calendar!K:K),"")</f>
        <v/>
      </c>
      <c r="AJ2848" s="61" t="str">
        <f>IF(AND(K2848&lt;&gt;"Match of the Day",K2848&lt;&gt;"Match of the Day 2",K2848&lt;&gt;"Match of the Day Repeat"),"",1+MAX($AJ$10:AJ2847))</f>
        <v/>
      </c>
    </row>
    <row r="2849" spans="34:36" x14ac:dyDescent="0.35">
      <c r="AH2849" s="16" t="str">
        <f>IF(AND(B2849="Premier League",E2849="Live"),_xlfn.XLOOKUP(_xlfn.TEXTJOIN(" vs ",,C2849:D2849),Calendar!G:G,Calendar!B:B),IF(AND(B2849="Premier League",E2849="Highlights"),_xlfn.XLOOKUP(H2849,Calendar!O:O,Calendar!N:N,,-1),""))</f>
        <v/>
      </c>
      <c r="AI2849" s="61" t="str">
        <f>IF(AND(AH2849&lt;&gt;"",E2849="Live"),_xlfn.XLOOKUP(_xlfn.TEXTJOIN(" vs ",,C2849:D2849),Calendar!G:G,Calendar!K:K),"")</f>
        <v/>
      </c>
      <c r="AJ2849" s="61" t="str">
        <f>IF(AND(K2849&lt;&gt;"Match of the Day",K2849&lt;&gt;"Match of the Day 2",K2849&lt;&gt;"Match of the Day Repeat"),"",1+MAX($AJ$10:AJ2848))</f>
        <v/>
      </c>
    </row>
    <row r="2850" spans="34:36" x14ac:dyDescent="0.35">
      <c r="AH2850" s="16" t="str">
        <f>IF(AND(B2850="Premier League",E2850="Live"),_xlfn.XLOOKUP(_xlfn.TEXTJOIN(" vs ",,C2850:D2850),Calendar!G:G,Calendar!B:B),IF(AND(B2850="Premier League",E2850="Highlights"),_xlfn.XLOOKUP(H2850,Calendar!O:O,Calendar!N:N,,-1),""))</f>
        <v/>
      </c>
      <c r="AI2850" s="61" t="str">
        <f>IF(AND(AH2850&lt;&gt;"",E2850="Live"),_xlfn.XLOOKUP(_xlfn.TEXTJOIN(" vs ",,C2850:D2850),Calendar!G:G,Calendar!K:K),"")</f>
        <v/>
      </c>
      <c r="AJ2850" s="61" t="str">
        <f>IF(AND(K2850&lt;&gt;"Match of the Day",K2850&lt;&gt;"Match of the Day 2",K2850&lt;&gt;"Match of the Day Repeat"),"",1+MAX($AJ$10:AJ2849))</f>
        <v/>
      </c>
    </row>
    <row r="2851" spans="34:36" x14ac:dyDescent="0.35">
      <c r="AH2851" s="16" t="str">
        <f>IF(AND(B2851="Premier League",E2851="Live"),_xlfn.XLOOKUP(_xlfn.TEXTJOIN(" vs ",,C2851:D2851),Calendar!G:G,Calendar!B:B),IF(AND(B2851="Premier League",E2851="Highlights"),_xlfn.XLOOKUP(H2851,Calendar!O:O,Calendar!N:N,,-1),""))</f>
        <v/>
      </c>
      <c r="AI2851" s="61" t="str">
        <f>IF(AND(AH2851&lt;&gt;"",E2851="Live"),_xlfn.XLOOKUP(_xlfn.TEXTJOIN(" vs ",,C2851:D2851),Calendar!G:G,Calendar!K:K),"")</f>
        <v/>
      </c>
      <c r="AJ2851" s="61" t="str">
        <f>IF(AND(K2851&lt;&gt;"Match of the Day",K2851&lt;&gt;"Match of the Day 2",K2851&lt;&gt;"Match of the Day Repeat"),"",1+MAX($AJ$10:AJ2850))</f>
        <v/>
      </c>
    </row>
    <row r="2852" spans="34:36" x14ac:dyDescent="0.35">
      <c r="AH2852" s="16" t="str">
        <f>IF(AND(B2852="Premier League",E2852="Live"),_xlfn.XLOOKUP(_xlfn.TEXTJOIN(" vs ",,C2852:D2852),Calendar!G:G,Calendar!B:B),IF(AND(B2852="Premier League",E2852="Highlights"),_xlfn.XLOOKUP(H2852,Calendar!O:O,Calendar!N:N,,-1),""))</f>
        <v/>
      </c>
      <c r="AI2852" s="61" t="str">
        <f>IF(AND(AH2852&lt;&gt;"",E2852="Live"),_xlfn.XLOOKUP(_xlfn.TEXTJOIN(" vs ",,C2852:D2852),Calendar!G:G,Calendar!K:K),"")</f>
        <v/>
      </c>
      <c r="AJ2852" s="61" t="str">
        <f>IF(AND(K2852&lt;&gt;"Match of the Day",K2852&lt;&gt;"Match of the Day 2",K2852&lt;&gt;"Match of the Day Repeat"),"",1+MAX($AJ$10:AJ2851))</f>
        <v/>
      </c>
    </row>
    <row r="2853" spans="34:36" x14ac:dyDescent="0.35">
      <c r="AH2853" s="16" t="str">
        <f>IF(AND(B2853="Premier League",E2853="Live"),_xlfn.XLOOKUP(_xlfn.TEXTJOIN(" vs ",,C2853:D2853),Calendar!G:G,Calendar!B:B),IF(AND(B2853="Premier League",E2853="Highlights"),_xlfn.XLOOKUP(H2853,Calendar!O:O,Calendar!N:N,,-1),""))</f>
        <v/>
      </c>
      <c r="AI2853" s="61" t="str">
        <f>IF(AND(AH2853&lt;&gt;"",E2853="Live"),_xlfn.XLOOKUP(_xlfn.TEXTJOIN(" vs ",,C2853:D2853),Calendar!G:G,Calendar!K:K),"")</f>
        <v/>
      </c>
      <c r="AJ2853" s="61" t="str">
        <f>IF(AND(K2853&lt;&gt;"Match of the Day",K2853&lt;&gt;"Match of the Day 2",K2853&lt;&gt;"Match of the Day Repeat"),"",1+MAX($AJ$10:AJ2852))</f>
        <v/>
      </c>
    </row>
    <row r="2854" spans="34:36" x14ac:dyDescent="0.35">
      <c r="AH2854" s="16" t="str">
        <f>IF(AND(B2854="Premier League",E2854="Live"),_xlfn.XLOOKUP(_xlfn.TEXTJOIN(" vs ",,C2854:D2854),Calendar!G:G,Calendar!B:B),IF(AND(B2854="Premier League",E2854="Highlights"),_xlfn.XLOOKUP(H2854,Calendar!O:O,Calendar!N:N,,-1),""))</f>
        <v/>
      </c>
      <c r="AI2854" s="61" t="str">
        <f>IF(AND(AH2854&lt;&gt;"",E2854="Live"),_xlfn.XLOOKUP(_xlfn.TEXTJOIN(" vs ",,C2854:D2854),Calendar!G:G,Calendar!K:K),"")</f>
        <v/>
      </c>
      <c r="AJ2854" s="61" t="str">
        <f>IF(AND(K2854&lt;&gt;"Match of the Day",K2854&lt;&gt;"Match of the Day 2",K2854&lt;&gt;"Match of the Day Repeat"),"",1+MAX($AJ$10:AJ2853))</f>
        <v/>
      </c>
    </row>
    <row r="2855" spans="34:36" x14ac:dyDescent="0.35">
      <c r="AH2855" s="16" t="str">
        <f>IF(AND(B2855="Premier League",E2855="Live"),_xlfn.XLOOKUP(_xlfn.TEXTJOIN(" vs ",,C2855:D2855),Calendar!G:G,Calendar!B:B),IF(AND(B2855="Premier League",E2855="Highlights"),_xlfn.XLOOKUP(H2855,Calendar!O:O,Calendar!N:N,,-1),""))</f>
        <v/>
      </c>
      <c r="AI2855" s="61" t="str">
        <f>IF(AND(AH2855&lt;&gt;"",E2855="Live"),_xlfn.XLOOKUP(_xlfn.TEXTJOIN(" vs ",,C2855:D2855),Calendar!G:G,Calendar!K:K),"")</f>
        <v/>
      </c>
      <c r="AJ2855" s="61" t="str">
        <f>IF(AND(K2855&lt;&gt;"Match of the Day",K2855&lt;&gt;"Match of the Day 2",K2855&lt;&gt;"Match of the Day Repeat"),"",1+MAX($AJ$10:AJ2854))</f>
        <v/>
      </c>
    </row>
    <row r="2856" spans="34:36" x14ac:dyDescent="0.35">
      <c r="AH2856" s="16" t="str">
        <f>IF(AND(B2856="Premier League",E2856="Live"),_xlfn.XLOOKUP(_xlfn.TEXTJOIN(" vs ",,C2856:D2856),Calendar!G:G,Calendar!B:B),IF(AND(B2856="Premier League",E2856="Highlights"),_xlfn.XLOOKUP(H2856,Calendar!O:O,Calendar!N:N,,-1),""))</f>
        <v/>
      </c>
      <c r="AI2856" s="61" t="str">
        <f>IF(AND(AH2856&lt;&gt;"",E2856="Live"),_xlfn.XLOOKUP(_xlfn.TEXTJOIN(" vs ",,C2856:D2856),Calendar!G:G,Calendar!K:K),"")</f>
        <v/>
      </c>
      <c r="AJ2856" s="61" t="str">
        <f>IF(AND(K2856&lt;&gt;"Match of the Day",K2856&lt;&gt;"Match of the Day 2",K2856&lt;&gt;"Match of the Day Repeat"),"",1+MAX($AJ$10:AJ2855))</f>
        <v/>
      </c>
    </row>
    <row r="2857" spans="34:36" x14ac:dyDescent="0.35">
      <c r="AH2857" s="16" t="str">
        <f>IF(AND(B2857="Premier League",E2857="Live"),_xlfn.XLOOKUP(_xlfn.TEXTJOIN(" vs ",,C2857:D2857),Calendar!G:G,Calendar!B:B),IF(AND(B2857="Premier League",E2857="Highlights"),_xlfn.XLOOKUP(H2857,Calendar!O:O,Calendar!N:N,,-1),""))</f>
        <v/>
      </c>
      <c r="AI2857" s="61" t="str">
        <f>IF(AND(AH2857&lt;&gt;"",E2857="Live"),_xlfn.XLOOKUP(_xlfn.TEXTJOIN(" vs ",,C2857:D2857),Calendar!G:G,Calendar!K:K),"")</f>
        <v/>
      </c>
      <c r="AJ2857" s="61" t="str">
        <f>IF(AND(K2857&lt;&gt;"Match of the Day",K2857&lt;&gt;"Match of the Day 2",K2857&lt;&gt;"Match of the Day Repeat"),"",1+MAX($AJ$10:AJ2856))</f>
        <v/>
      </c>
    </row>
    <row r="2858" spans="34:36" x14ac:dyDescent="0.35">
      <c r="AH2858" s="16" t="str">
        <f>IF(AND(B2858="Premier League",E2858="Live"),_xlfn.XLOOKUP(_xlfn.TEXTJOIN(" vs ",,C2858:D2858),Calendar!G:G,Calendar!B:B),IF(AND(B2858="Premier League",E2858="Highlights"),_xlfn.XLOOKUP(H2858,Calendar!O:O,Calendar!N:N,,-1),""))</f>
        <v/>
      </c>
      <c r="AI2858" s="61" t="str">
        <f>IF(AND(AH2858&lt;&gt;"",E2858="Live"),_xlfn.XLOOKUP(_xlfn.TEXTJOIN(" vs ",,C2858:D2858),Calendar!G:G,Calendar!K:K),"")</f>
        <v/>
      </c>
      <c r="AJ2858" s="61" t="str">
        <f>IF(AND(K2858&lt;&gt;"Match of the Day",K2858&lt;&gt;"Match of the Day 2",K2858&lt;&gt;"Match of the Day Repeat"),"",1+MAX($AJ$10:AJ2857))</f>
        <v/>
      </c>
    </row>
    <row r="2859" spans="34:36" x14ac:dyDescent="0.35">
      <c r="AH2859" s="16" t="str">
        <f>IF(AND(B2859="Premier League",E2859="Live"),_xlfn.XLOOKUP(_xlfn.TEXTJOIN(" vs ",,C2859:D2859),Calendar!G:G,Calendar!B:B),IF(AND(B2859="Premier League",E2859="Highlights"),_xlfn.XLOOKUP(H2859,Calendar!O:O,Calendar!N:N,,-1),""))</f>
        <v/>
      </c>
      <c r="AI2859" s="61" t="str">
        <f>IF(AND(AH2859&lt;&gt;"",E2859="Live"),_xlfn.XLOOKUP(_xlfn.TEXTJOIN(" vs ",,C2859:D2859),Calendar!G:G,Calendar!K:K),"")</f>
        <v/>
      </c>
      <c r="AJ2859" s="61" t="str">
        <f>IF(AND(K2859&lt;&gt;"Match of the Day",K2859&lt;&gt;"Match of the Day 2",K2859&lt;&gt;"Match of the Day Repeat"),"",1+MAX($AJ$10:AJ2858))</f>
        <v/>
      </c>
    </row>
    <row r="2860" spans="34:36" x14ac:dyDescent="0.35">
      <c r="AH2860" s="16" t="str">
        <f>IF(AND(B2860="Premier League",E2860="Live"),_xlfn.XLOOKUP(_xlfn.TEXTJOIN(" vs ",,C2860:D2860),Calendar!G:G,Calendar!B:B),IF(AND(B2860="Premier League",E2860="Highlights"),_xlfn.XLOOKUP(H2860,Calendar!O:O,Calendar!N:N,,-1),""))</f>
        <v/>
      </c>
      <c r="AI2860" s="61" t="str">
        <f>IF(AND(AH2860&lt;&gt;"",E2860="Live"),_xlfn.XLOOKUP(_xlfn.TEXTJOIN(" vs ",,C2860:D2860),Calendar!G:G,Calendar!K:K),"")</f>
        <v/>
      </c>
      <c r="AJ2860" s="61" t="str">
        <f>IF(AND(K2860&lt;&gt;"Match of the Day",K2860&lt;&gt;"Match of the Day 2",K2860&lt;&gt;"Match of the Day Repeat"),"",1+MAX($AJ$10:AJ2859))</f>
        <v/>
      </c>
    </row>
    <row r="2861" spans="34:36" x14ac:dyDescent="0.35">
      <c r="AH2861" s="16" t="str">
        <f>IF(AND(B2861="Premier League",E2861="Live"),_xlfn.XLOOKUP(_xlfn.TEXTJOIN(" vs ",,C2861:D2861),Calendar!G:G,Calendar!B:B),IF(AND(B2861="Premier League",E2861="Highlights"),_xlfn.XLOOKUP(H2861,Calendar!O:O,Calendar!N:N,,-1),""))</f>
        <v/>
      </c>
      <c r="AI2861" s="61" t="str">
        <f>IF(AND(AH2861&lt;&gt;"",E2861="Live"),_xlfn.XLOOKUP(_xlfn.TEXTJOIN(" vs ",,C2861:D2861),Calendar!G:G,Calendar!K:K),"")</f>
        <v/>
      </c>
      <c r="AJ2861" s="61" t="str">
        <f>IF(AND(K2861&lt;&gt;"Match of the Day",K2861&lt;&gt;"Match of the Day 2",K2861&lt;&gt;"Match of the Day Repeat"),"",1+MAX($AJ$10:AJ2860))</f>
        <v/>
      </c>
    </row>
    <row r="2862" spans="34:36" x14ac:dyDescent="0.35">
      <c r="AH2862" s="16" t="str">
        <f>IF(AND(B2862="Premier League",E2862="Live"),_xlfn.XLOOKUP(_xlfn.TEXTJOIN(" vs ",,C2862:D2862),Calendar!G:G,Calendar!B:B),IF(AND(B2862="Premier League",E2862="Highlights"),_xlfn.XLOOKUP(H2862,Calendar!O:O,Calendar!N:N,,-1),""))</f>
        <v/>
      </c>
      <c r="AI2862" s="61" t="str">
        <f>IF(AND(AH2862&lt;&gt;"",E2862="Live"),_xlfn.XLOOKUP(_xlfn.TEXTJOIN(" vs ",,C2862:D2862),Calendar!G:G,Calendar!K:K),"")</f>
        <v/>
      </c>
      <c r="AJ2862" s="61" t="str">
        <f>IF(AND(K2862&lt;&gt;"Match of the Day",K2862&lt;&gt;"Match of the Day 2",K2862&lt;&gt;"Match of the Day Repeat"),"",1+MAX($AJ$10:AJ2861))</f>
        <v/>
      </c>
    </row>
    <row r="2863" spans="34:36" x14ac:dyDescent="0.35">
      <c r="AH2863" s="16" t="str">
        <f>IF(AND(B2863="Premier League",E2863="Live"),_xlfn.XLOOKUP(_xlfn.TEXTJOIN(" vs ",,C2863:D2863),Calendar!G:G,Calendar!B:B),IF(AND(B2863="Premier League",E2863="Highlights"),_xlfn.XLOOKUP(H2863,Calendar!O:O,Calendar!N:N,,-1),""))</f>
        <v/>
      </c>
      <c r="AI2863" s="61" t="str">
        <f>IF(AND(AH2863&lt;&gt;"",E2863="Live"),_xlfn.XLOOKUP(_xlfn.TEXTJOIN(" vs ",,C2863:D2863),Calendar!G:G,Calendar!K:K),"")</f>
        <v/>
      </c>
      <c r="AJ2863" s="61" t="str">
        <f>IF(AND(K2863&lt;&gt;"Match of the Day",K2863&lt;&gt;"Match of the Day 2",K2863&lt;&gt;"Match of the Day Repeat"),"",1+MAX($AJ$10:AJ2862))</f>
        <v/>
      </c>
    </row>
    <row r="2864" spans="34:36" x14ac:dyDescent="0.35">
      <c r="AH2864" s="16" t="str">
        <f>IF(AND(B2864="Premier League",E2864="Live"),_xlfn.XLOOKUP(_xlfn.TEXTJOIN(" vs ",,C2864:D2864),Calendar!G:G,Calendar!B:B),IF(AND(B2864="Premier League",E2864="Highlights"),_xlfn.XLOOKUP(H2864,Calendar!O:O,Calendar!N:N,,-1),""))</f>
        <v/>
      </c>
      <c r="AI2864" s="61" t="str">
        <f>IF(AND(AH2864&lt;&gt;"",E2864="Live"),_xlfn.XLOOKUP(_xlfn.TEXTJOIN(" vs ",,C2864:D2864),Calendar!G:G,Calendar!K:K),"")</f>
        <v/>
      </c>
      <c r="AJ2864" s="61" t="str">
        <f>IF(AND(K2864&lt;&gt;"Match of the Day",K2864&lt;&gt;"Match of the Day 2",K2864&lt;&gt;"Match of the Day Repeat"),"",1+MAX($AJ$10:AJ2863))</f>
        <v/>
      </c>
    </row>
    <row r="2865" spans="34:36" x14ac:dyDescent="0.35">
      <c r="AH2865" s="16" t="str">
        <f>IF(AND(B2865="Premier League",E2865="Live"),_xlfn.XLOOKUP(_xlfn.TEXTJOIN(" vs ",,C2865:D2865),Calendar!G:G,Calendar!B:B),IF(AND(B2865="Premier League",E2865="Highlights"),_xlfn.XLOOKUP(H2865,Calendar!O:O,Calendar!N:N,,-1),""))</f>
        <v/>
      </c>
      <c r="AI2865" s="61" t="str">
        <f>IF(AND(AH2865&lt;&gt;"",E2865="Live"),_xlfn.XLOOKUP(_xlfn.TEXTJOIN(" vs ",,C2865:D2865),Calendar!G:G,Calendar!K:K),"")</f>
        <v/>
      </c>
      <c r="AJ2865" s="61" t="str">
        <f>IF(AND(K2865&lt;&gt;"Match of the Day",K2865&lt;&gt;"Match of the Day 2",K2865&lt;&gt;"Match of the Day Repeat"),"",1+MAX($AJ$10:AJ2864))</f>
        <v/>
      </c>
    </row>
    <row r="2866" spans="34:36" x14ac:dyDescent="0.35">
      <c r="AH2866" s="16" t="str">
        <f>IF(AND(B2866="Premier League",E2866="Live"),_xlfn.XLOOKUP(_xlfn.TEXTJOIN(" vs ",,C2866:D2866),Calendar!G:G,Calendar!B:B),IF(AND(B2866="Premier League",E2866="Highlights"),_xlfn.XLOOKUP(H2866,Calendar!O:O,Calendar!N:N,,-1),""))</f>
        <v/>
      </c>
      <c r="AI2866" s="61" t="str">
        <f>IF(AND(AH2866&lt;&gt;"",E2866="Live"),_xlfn.XLOOKUP(_xlfn.TEXTJOIN(" vs ",,C2866:D2866),Calendar!G:G,Calendar!K:K),"")</f>
        <v/>
      </c>
      <c r="AJ2866" s="61" t="str">
        <f>IF(AND(K2866&lt;&gt;"Match of the Day",K2866&lt;&gt;"Match of the Day 2",K2866&lt;&gt;"Match of the Day Repeat"),"",1+MAX($AJ$10:AJ2865))</f>
        <v/>
      </c>
    </row>
    <row r="2867" spans="34:36" x14ac:dyDescent="0.35">
      <c r="AH2867" s="16" t="str">
        <f>IF(AND(B2867="Premier League",E2867="Live"),_xlfn.XLOOKUP(_xlfn.TEXTJOIN(" vs ",,C2867:D2867),Calendar!G:G,Calendar!B:B),IF(AND(B2867="Premier League",E2867="Highlights"),_xlfn.XLOOKUP(H2867,Calendar!O:O,Calendar!N:N,,-1),""))</f>
        <v/>
      </c>
      <c r="AI2867" s="61" t="str">
        <f>IF(AND(AH2867&lt;&gt;"",E2867="Live"),_xlfn.XLOOKUP(_xlfn.TEXTJOIN(" vs ",,C2867:D2867),Calendar!G:G,Calendar!K:K),"")</f>
        <v/>
      </c>
      <c r="AJ2867" s="61" t="str">
        <f>IF(AND(K2867&lt;&gt;"Match of the Day",K2867&lt;&gt;"Match of the Day 2",K2867&lt;&gt;"Match of the Day Repeat"),"",1+MAX($AJ$10:AJ2866))</f>
        <v/>
      </c>
    </row>
    <row r="2868" spans="34:36" x14ac:dyDescent="0.35">
      <c r="AH2868" s="16" t="str">
        <f>IF(AND(B2868="Premier League",E2868="Live"),_xlfn.XLOOKUP(_xlfn.TEXTJOIN(" vs ",,C2868:D2868),Calendar!G:G,Calendar!B:B),IF(AND(B2868="Premier League",E2868="Highlights"),_xlfn.XLOOKUP(H2868,Calendar!O:O,Calendar!N:N,,-1),""))</f>
        <v/>
      </c>
      <c r="AI2868" s="61" t="str">
        <f>IF(AND(AH2868&lt;&gt;"",E2868="Live"),_xlfn.XLOOKUP(_xlfn.TEXTJOIN(" vs ",,C2868:D2868),Calendar!G:G,Calendar!K:K),"")</f>
        <v/>
      </c>
      <c r="AJ2868" s="61" t="str">
        <f>IF(AND(K2868&lt;&gt;"Match of the Day",K2868&lt;&gt;"Match of the Day 2",K2868&lt;&gt;"Match of the Day Repeat"),"",1+MAX($AJ$10:AJ2867))</f>
        <v/>
      </c>
    </row>
    <row r="2869" spans="34:36" x14ac:dyDescent="0.35">
      <c r="AH2869" s="16" t="str">
        <f>IF(AND(B2869="Premier League",E2869="Live"),_xlfn.XLOOKUP(_xlfn.TEXTJOIN(" vs ",,C2869:D2869),Calendar!G:G,Calendar!B:B),IF(AND(B2869="Premier League",E2869="Highlights"),_xlfn.XLOOKUP(H2869,Calendar!O:O,Calendar!N:N,,-1),""))</f>
        <v/>
      </c>
      <c r="AI2869" s="61" t="str">
        <f>IF(AND(AH2869&lt;&gt;"",E2869="Live"),_xlfn.XLOOKUP(_xlfn.TEXTJOIN(" vs ",,C2869:D2869),Calendar!G:G,Calendar!K:K),"")</f>
        <v/>
      </c>
      <c r="AJ2869" s="61" t="str">
        <f>IF(AND(K2869&lt;&gt;"Match of the Day",K2869&lt;&gt;"Match of the Day 2",K2869&lt;&gt;"Match of the Day Repeat"),"",1+MAX($AJ$10:AJ2868))</f>
        <v/>
      </c>
    </row>
    <row r="2870" spans="34:36" x14ac:dyDescent="0.35">
      <c r="AH2870" s="16" t="str">
        <f>IF(AND(B2870="Premier League",E2870="Live"),_xlfn.XLOOKUP(_xlfn.TEXTJOIN(" vs ",,C2870:D2870),Calendar!G:G,Calendar!B:B),IF(AND(B2870="Premier League",E2870="Highlights"),_xlfn.XLOOKUP(H2870,Calendar!O:O,Calendar!N:N,,-1),""))</f>
        <v/>
      </c>
      <c r="AI2870" s="61" t="str">
        <f>IF(AND(AH2870&lt;&gt;"",E2870="Live"),_xlfn.XLOOKUP(_xlfn.TEXTJOIN(" vs ",,C2870:D2870),Calendar!G:G,Calendar!K:K),"")</f>
        <v/>
      </c>
      <c r="AJ2870" s="61" t="str">
        <f>IF(AND(K2870&lt;&gt;"Match of the Day",K2870&lt;&gt;"Match of the Day 2",K2870&lt;&gt;"Match of the Day Repeat"),"",1+MAX($AJ$10:AJ2869))</f>
        <v/>
      </c>
    </row>
    <row r="2871" spans="34:36" x14ac:dyDescent="0.35">
      <c r="AH2871" s="16" t="str">
        <f>IF(AND(B2871="Premier League",E2871="Live"),_xlfn.XLOOKUP(_xlfn.TEXTJOIN(" vs ",,C2871:D2871),Calendar!G:G,Calendar!B:B),IF(AND(B2871="Premier League",E2871="Highlights"),_xlfn.XLOOKUP(H2871,Calendar!O:O,Calendar!N:N,,-1),""))</f>
        <v/>
      </c>
      <c r="AI2871" s="61" t="str">
        <f>IF(AND(AH2871&lt;&gt;"",E2871="Live"),_xlfn.XLOOKUP(_xlfn.TEXTJOIN(" vs ",,C2871:D2871),Calendar!G:G,Calendar!K:K),"")</f>
        <v/>
      </c>
      <c r="AJ2871" s="61" t="str">
        <f>IF(AND(K2871&lt;&gt;"Match of the Day",K2871&lt;&gt;"Match of the Day 2",K2871&lt;&gt;"Match of the Day Repeat"),"",1+MAX($AJ$10:AJ2870))</f>
        <v/>
      </c>
    </row>
    <row r="2872" spans="34:36" x14ac:dyDescent="0.35">
      <c r="AH2872" s="16" t="str">
        <f>IF(AND(B2872="Premier League",E2872="Live"),_xlfn.XLOOKUP(_xlfn.TEXTJOIN(" vs ",,C2872:D2872),Calendar!G:G,Calendar!B:B),IF(AND(B2872="Premier League",E2872="Highlights"),_xlfn.XLOOKUP(H2872,Calendar!O:O,Calendar!N:N,,-1),""))</f>
        <v/>
      </c>
      <c r="AI2872" s="61" t="str">
        <f>IF(AND(AH2872&lt;&gt;"",E2872="Live"),_xlfn.XLOOKUP(_xlfn.TEXTJOIN(" vs ",,C2872:D2872),Calendar!G:G,Calendar!K:K),"")</f>
        <v/>
      </c>
      <c r="AJ2872" s="61" t="str">
        <f>IF(AND(K2872&lt;&gt;"Match of the Day",K2872&lt;&gt;"Match of the Day 2",K2872&lt;&gt;"Match of the Day Repeat"),"",1+MAX($AJ$10:AJ2871))</f>
        <v/>
      </c>
    </row>
    <row r="2873" spans="34:36" x14ac:dyDescent="0.35">
      <c r="AH2873" s="16" t="str">
        <f>IF(AND(B2873="Premier League",E2873="Live"),_xlfn.XLOOKUP(_xlfn.TEXTJOIN(" vs ",,C2873:D2873),Calendar!G:G,Calendar!B:B),IF(AND(B2873="Premier League",E2873="Highlights"),_xlfn.XLOOKUP(H2873,Calendar!O:O,Calendar!N:N,,-1),""))</f>
        <v/>
      </c>
      <c r="AI2873" s="61" t="str">
        <f>IF(AND(AH2873&lt;&gt;"",E2873="Live"),_xlfn.XLOOKUP(_xlfn.TEXTJOIN(" vs ",,C2873:D2873),Calendar!G:G,Calendar!K:K),"")</f>
        <v/>
      </c>
      <c r="AJ2873" s="61" t="str">
        <f>IF(AND(K2873&lt;&gt;"Match of the Day",K2873&lt;&gt;"Match of the Day 2",K2873&lt;&gt;"Match of the Day Repeat"),"",1+MAX($AJ$10:AJ2872))</f>
        <v/>
      </c>
    </row>
    <row r="2874" spans="34:36" x14ac:dyDescent="0.35">
      <c r="AH2874" s="16" t="str">
        <f>IF(AND(B2874="Premier League",E2874="Live"),_xlfn.XLOOKUP(_xlfn.TEXTJOIN(" vs ",,C2874:D2874),Calendar!G:G,Calendar!B:B),IF(AND(B2874="Premier League",E2874="Highlights"),_xlfn.XLOOKUP(H2874,Calendar!O:O,Calendar!N:N,,-1),""))</f>
        <v/>
      </c>
      <c r="AI2874" s="61" t="str">
        <f>IF(AND(AH2874&lt;&gt;"",E2874="Live"),_xlfn.XLOOKUP(_xlfn.TEXTJOIN(" vs ",,C2874:D2874),Calendar!G:G,Calendar!K:K),"")</f>
        <v/>
      </c>
      <c r="AJ2874" s="61" t="str">
        <f>IF(AND(K2874&lt;&gt;"Match of the Day",K2874&lt;&gt;"Match of the Day 2",K2874&lt;&gt;"Match of the Day Repeat"),"",1+MAX($AJ$10:AJ2873))</f>
        <v/>
      </c>
    </row>
    <row r="2875" spans="34:36" x14ac:dyDescent="0.35">
      <c r="AH2875" s="16" t="str">
        <f>IF(AND(B2875="Premier League",E2875="Live"),_xlfn.XLOOKUP(_xlfn.TEXTJOIN(" vs ",,C2875:D2875),Calendar!G:G,Calendar!B:B),IF(AND(B2875="Premier League",E2875="Highlights"),_xlfn.XLOOKUP(H2875,Calendar!O:O,Calendar!N:N,,-1),""))</f>
        <v/>
      </c>
      <c r="AI2875" s="61" t="str">
        <f>IF(AND(AH2875&lt;&gt;"",E2875="Live"),_xlfn.XLOOKUP(_xlfn.TEXTJOIN(" vs ",,C2875:D2875),Calendar!G:G,Calendar!K:K),"")</f>
        <v/>
      </c>
      <c r="AJ2875" s="61" t="str">
        <f>IF(AND(K2875&lt;&gt;"Match of the Day",K2875&lt;&gt;"Match of the Day 2",K2875&lt;&gt;"Match of the Day Repeat"),"",1+MAX($AJ$10:AJ2874))</f>
        <v/>
      </c>
    </row>
    <row r="2876" spans="34:36" x14ac:dyDescent="0.35">
      <c r="AH2876" s="16" t="str">
        <f>IF(AND(B2876="Premier League",E2876="Live"),_xlfn.XLOOKUP(_xlfn.TEXTJOIN(" vs ",,C2876:D2876),Calendar!G:G,Calendar!B:B),IF(AND(B2876="Premier League",E2876="Highlights"),_xlfn.XLOOKUP(H2876,Calendar!O:O,Calendar!N:N,,-1),""))</f>
        <v/>
      </c>
      <c r="AI2876" s="61" t="str">
        <f>IF(AND(AH2876&lt;&gt;"",E2876="Live"),_xlfn.XLOOKUP(_xlfn.TEXTJOIN(" vs ",,C2876:D2876),Calendar!G:G,Calendar!K:K),"")</f>
        <v/>
      </c>
      <c r="AJ2876" s="61" t="str">
        <f>IF(AND(K2876&lt;&gt;"Match of the Day",K2876&lt;&gt;"Match of the Day 2",K2876&lt;&gt;"Match of the Day Repeat"),"",1+MAX($AJ$10:AJ2875))</f>
        <v/>
      </c>
    </row>
    <row r="2877" spans="34:36" x14ac:dyDescent="0.35">
      <c r="AH2877" s="16" t="str">
        <f>IF(AND(B2877="Premier League",E2877="Live"),_xlfn.XLOOKUP(_xlfn.TEXTJOIN(" vs ",,C2877:D2877),Calendar!G:G,Calendar!B:B),IF(AND(B2877="Premier League",E2877="Highlights"),_xlfn.XLOOKUP(H2877,Calendar!O:O,Calendar!N:N,,-1),""))</f>
        <v/>
      </c>
      <c r="AI2877" s="61" t="str">
        <f>IF(AND(AH2877&lt;&gt;"",E2877="Live"),_xlfn.XLOOKUP(_xlfn.TEXTJOIN(" vs ",,C2877:D2877),Calendar!G:G,Calendar!K:K),"")</f>
        <v/>
      </c>
      <c r="AJ2877" s="61" t="str">
        <f>IF(AND(K2877&lt;&gt;"Match of the Day",K2877&lt;&gt;"Match of the Day 2",K2877&lt;&gt;"Match of the Day Repeat"),"",1+MAX($AJ$10:AJ2876))</f>
        <v/>
      </c>
    </row>
    <row r="2878" spans="34:36" x14ac:dyDescent="0.35">
      <c r="AH2878" s="16" t="str">
        <f>IF(AND(B2878="Premier League",E2878="Live"),_xlfn.XLOOKUP(_xlfn.TEXTJOIN(" vs ",,C2878:D2878),Calendar!G:G,Calendar!B:B),IF(AND(B2878="Premier League",E2878="Highlights"),_xlfn.XLOOKUP(H2878,Calendar!O:O,Calendar!N:N,,-1),""))</f>
        <v/>
      </c>
      <c r="AI2878" s="61" t="str">
        <f>IF(AND(AH2878&lt;&gt;"",E2878="Live"),_xlfn.XLOOKUP(_xlfn.TEXTJOIN(" vs ",,C2878:D2878),Calendar!G:G,Calendar!K:K),"")</f>
        <v/>
      </c>
      <c r="AJ2878" s="61" t="str">
        <f>IF(AND(K2878&lt;&gt;"Match of the Day",K2878&lt;&gt;"Match of the Day 2",K2878&lt;&gt;"Match of the Day Repeat"),"",1+MAX($AJ$10:AJ2877))</f>
        <v/>
      </c>
    </row>
    <row r="2879" spans="34:36" x14ac:dyDescent="0.35">
      <c r="AH2879" s="16" t="str">
        <f>IF(AND(B2879="Premier League",E2879="Live"),_xlfn.XLOOKUP(_xlfn.TEXTJOIN(" vs ",,C2879:D2879),Calendar!G:G,Calendar!B:B),IF(AND(B2879="Premier League",E2879="Highlights"),_xlfn.XLOOKUP(H2879,Calendar!O:O,Calendar!N:N,,-1),""))</f>
        <v/>
      </c>
      <c r="AI2879" s="61" t="str">
        <f>IF(AND(AH2879&lt;&gt;"",E2879="Live"),_xlfn.XLOOKUP(_xlfn.TEXTJOIN(" vs ",,C2879:D2879),Calendar!G:G,Calendar!K:K),"")</f>
        <v/>
      </c>
      <c r="AJ2879" s="61" t="str">
        <f>IF(AND(K2879&lt;&gt;"Match of the Day",K2879&lt;&gt;"Match of the Day 2",K2879&lt;&gt;"Match of the Day Repeat"),"",1+MAX($AJ$10:AJ2878))</f>
        <v/>
      </c>
    </row>
    <row r="2880" spans="34:36" x14ac:dyDescent="0.35">
      <c r="AH2880" s="16" t="str">
        <f>IF(AND(B2880="Premier League",E2880="Live"),_xlfn.XLOOKUP(_xlfn.TEXTJOIN(" vs ",,C2880:D2880),Calendar!G:G,Calendar!B:B),IF(AND(B2880="Premier League",E2880="Highlights"),_xlfn.XLOOKUP(H2880,Calendar!O:O,Calendar!N:N,,-1),""))</f>
        <v/>
      </c>
      <c r="AI2880" s="61" t="str">
        <f>IF(AND(AH2880&lt;&gt;"",E2880="Live"),_xlfn.XLOOKUP(_xlfn.TEXTJOIN(" vs ",,C2880:D2880),Calendar!G:G,Calendar!K:K),"")</f>
        <v/>
      </c>
      <c r="AJ2880" s="61" t="str">
        <f>IF(AND(K2880&lt;&gt;"Match of the Day",K2880&lt;&gt;"Match of the Day 2",K2880&lt;&gt;"Match of the Day Repeat"),"",1+MAX($AJ$10:AJ2879))</f>
        <v/>
      </c>
    </row>
    <row r="2881" spans="34:36" x14ac:dyDescent="0.35">
      <c r="AH2881" s="16" t="str">
        <f>IF(AND(B2881="Premier League",E2881="Live"),_xlfn.XLOOKUP(_xlfn.TEXTJOIN(" vs ",,C2881:D2881),Calendar!G:G,Calendar!B:B),IF(AND(B2881="Premier League",E2881="Highlights"),_xlfn.XLOOKUP(H2881,Calendar!O:O,Calendar!N:N,,-1),""))</f>
        <v/>
      </c>
      <c r="AI2881" s="61" t="str">
        <f>IF(AND(AH2881&lt;&gt;"",E2881="Live"),_xlfn.XLOOKUP(_xlfn.TEXTJOIN(" vs ",,C2881:D2881),Calendar!G:G,Calendar!K:K),"")</f>
        <v/>
      </c>
      <c r="AJ2881" s="61" t="str">
        <f>IF(AND(K2881&lt;&gt;"Match of the Day",K2881&lt;&gt;"Match of the Day 2",K2881&lt;&gt;"Match of the Day Repeat"),"",1+MAX($AJ$10:AJ2880))</f>
        <v/>
      </c>
    </row>
    <row r="2882" spans="34:36" x14ac:dyDescent="0.35">
      <c r="AH2882" s="16" t="str">
        <f>IF(AND(B2882="Premier League",E2882="Live"),_xlfn.XLOOKUP(_xlfn.TEXTJOIN(" vs ",,C2882:D2882),Calendar!G:G,Calendar!B:B),IF(AND(B2882="Premier League",E2882="Highlights"),_xlfn.XLOOKUP(H2882,Calendar!O:O,Calendar!N:N,,-1),""))</f>
        <v/>
      </c>
      <c r="AI2882" s="61" t="str">
        <f>IF(AND(AH2882&lt;&gt;"",E2882="Live"),_xlfn.XLOOKUP(_xlfn.TEXTJOIN(" vs ",,C2882:D2882),Calendar!G:G,Calendar!K:K),"")</f>
        <v/>
      </c>
      <c r="AJ2882" s="61" t="str">
        <f>IF(AND(K2882&lt;&gt;"Match of the Day",K2882&lt;&gt;"Match of the Day 2",K2882&lt;&gt;"Match of the Day Repeat"),"",1+MAX($AJ$10:AJ2881))</f>
        <v/>
      </c>
    </row>
    <row r="2883" spans="34:36" x14ac:dyDescent="0.35">
      <c r="AH2883" s="16" t="str">
        <f>IF(AND(B2883="Premier League",E2883="Live"),_xlfn.XLOOKUP(_xlfn.TEXTJOIN(" vs ",,C2883:D2883),Calendar!G:G,Calendar!B:B),IF(AND(B2883="Premier League",E2883="Highlights"),_xlfn.XLOOKUP(H2883,Calendar!O:O,Calendar!N:N,,-1),""))</f>
        <v/>
      </c>
      <c r="AI2883" s="61" t="str">
        <f>IF(AND(AH2883&lt;&gt;"",E2883="Live"),_xlfn.XLOOKUP(_xlfn.TEXTJOIN(" vs ",,C2883:D2883),Calendar!G:G,Calendar!K:K),"")</f>
        <v/>
      </c>
      <c r="AJ2883" s="61" t="str">
        <f>IF(AND(K2883&lt;&gt;"Match of the Day",K2883&lt;&gt;"Match of the Day 2",K2883&lt;&gt;"Match of the Day Repeat"),"",1+MAX($AJ$10:AJ2882))</f>
        <v/>
      </c>
    </row>
    <row r="2884" spans="34:36" x14ac:dyDescent="0.35">
      <c r="AH2884" s="16" t="str">
        <f>IF(AND(B2884="Premier League",E2884="Live"),_xlfn.XLOOKUP(_xlfn.TEXTJOIN(" vs ",,C2884:D2884),Calendar!G:G,Calendar!B:B),IF(AND(B2884="Premier League",E2884="Highlights"),_xlfn.XLOOKUP(H2884,Calendar!O:O,Calendar!N:N,,-1),""))</f>
        <v/>
      </c>
      <c r="AI2884" s="61" t="str">
        <f>IF(AND(AH2884&lt;&gt;"",E2884="Live"),_xlfn.XLOOKUP(_xlfn.TEXTJOIN(" vs ",,C2884:D2884),Calendar!G:G,Calendar!K:K),"")</f>
        <v/>
      </c>
      <c r="AJ2884" s="61" t="str">
        <f>IF(AND(K2884&lt;&gt;"Match of the Day",K2884&lt;&gt;"Match of the Day 2",K2884&lt;&gt;"Match of the Day Repeat"),"",1+MAX($AJ$10:AJ2883))</f>
        <v/>
      </c>
    </row>
    <row r="2885" spans="34:36" x14ac:dyDescent="0.35">
      <c r="AH2885" s="16" t="str">
        <f>IF(AND(B2885="Premier League",E2885="Live"),_xlfn.XLOOKUP(_xlfn.TEXTJOIN(" vs ",,C2885:D2885),Calendar!G:G,Calendar!B:B),IF(AND(B2885="Premier League",E2885="Highlights"),_xlfn.XLOOKUP(H2885,Calendar!O:O,Calendar!N:N,,-1),""))</f>
        <v/>
      </c>
      <c r="AI2885" s="61" t="str">
        <f>IF(AND(AH2885&lt;&gt;"",E2885="Live"),_xlfn.XLOOKUP(_xlfn.TEXTJOIN(" vs ",,C2885:D2885),Calendar!G:G,Calendar!K:K),"")</f>
        <v/>
      </c>
      <c r="AJ2885" s="61" t="str">
        <f>IF(AND(K2885&lt;&gt;"Match of the Day",K2885&lt;&gt;"Match of the Day 2",K2885&lt;&gt;"Match of the Day Repeat"),"",1+MAX($AJ$10:AJ2884))</f>
        <v/>
      </c>
    </row>
    <row r="2886" spans="34:36" x14ac:dyDescent="0.35">
      <c r="AH2886" s="16" t="str">
        <f>IF(AND(B2886="Premier League",E2886="Live"),_xlfn.XLOOKUP(_xlfn.TEXTJOIN(" vs ",,C2886:D2886),Calendar!G:G,Calendar!B:B),IF(AND(B2886="Premier League",E2886="Highlights"),_xlfn.XLOOKUP(H2886,Calendar!O:O,Calendar!N:N,,-1),""))</f>
        <v/>
      </c>
      <c r="AI2886" s="61" t="str">
        <f>IF(AND(AH2886&lt;&gt;"",E2886="Live"),_xlfn.XLOOKUP(_xlfn.TEXTJOIN(" vs ",,C2886:D2886),Calendar!G:G,Calendar!K:K),"")</f>
        <v/>
      </c>
      <c r="AJ2886" s="61" t="str">
        <f>IF(AND(K2886&lt;&gt;"Match of the Day",K2886&lt;&gt;"Match of the Day 2",K2886&lt;&gt;"Match of the Day Repeat"),"",1+MAX($AJ$10:AJ2885))</f>
        <v/>
      </c>
    </row>
    <row r="2887" spans="34:36" x14ac:dyDescent="0.35">
      <c r="AH2887" s="16" t="str">
        <f>IF(AND(B2887="Premier League",E2887="Live"),_xlfn.XLOOKUP(_xlfn.TEXTJOIN(" vs ",,C2887:D2887),Calendar!G:G,Calendar!B:B),IF(AND(B2887="Premier League",E2887="Highlights"),_xlfn.XLOOKUP(H2887,Calendar!O:O,Calendar!N:N,,-1),""))</f>
        <v/>
      </c>
      <c r="AI2887" s="61" t="str">
        <f>IF(AND(AH2887&lt;&gt;"",E2887="Live"),_xlfn.XLOOKUP(_xlfn.TEXTJOIN(" vs ",,C2887:D2887),Calendar!G:G,Calendar!K:K),"")</f>
        <v/>
      </c>
      <c r="AJ2887" s="61" t="str">
        <f>IF(AND(K2887&lt;&gt;"Match of the Day",K2887&lt;&gt;"Match of the Day 2",K2887&lt;&gt;"Match of the Day Repeat"),"",1+MAX($AJ$10:AJ2886))</f>
        <v/>
      </c>
    </row>
    <row r="2888" spans="34:36" x14ac:dyDescent="0.35">
      <c r="AH2888" s="16" t="str">
        <f>IF(AND(B2888="Premier League",E2888="Live"),_xlfn.XLOOKUP(_xlfn.TEXTJOIN(" vs ",,C2888:D2888),Calendar!G:G,Calendar!B:B),IF(AND(B2888="Premier League",E2888="Highlights"),_xlfn.XLOOKUP(H2888,Calendar!O:O,Calendar!N:N,,-1),""))</f>
        <v/>
      </c>
      <c r="AI2888" s="61" t="str">
        <f>IF(AND(AH2888&lt;&gt;"",E2888="Live"),_xlfn.XLOOKUP(_xlfn.TEXTJOIN(" vs ",,C2888:D2888),Calendar!G:G,Calendar!K:K),"")</f>
        <v/>
      </c>
      <c r="AJ2888" s="61" t="str">
        <f>IF(AND(K2888&lt;&gt;"Match of the Day",K2888&lt;&gt;"Match of the Day 2",K2888&lt;&gt;"Match of the Day Repeat"),"",1+MAX($AJ$10:AJ2887))</f>
        <v/>
      </c>
    </row>
    <row r="2889" spans="34:36" x14ac:dyDescent="0.35">
      <c r="AH2889" s="16" t="str">
        <f>IF(AND(B2889="Premier League",E2889="Live"),_xlfn.XLOOKUP(_xlfn.TEXTJOIN(" vs ",,C2889:D2889),Calendar!G:G,Calendar!B:B),IF(AND(B2889="Premier League",E2889="Highlights"),_xlfn.XLOOKUP(H2889,Calendar!O:O,Calendar!N:N,,-1),""))</f>
        <v/>
      </c>
      <c r="AI2889" s="61" t="str">
        <f>IF(AND(AH2889&lt;&gt;"",E2889="Live"),_xlfn.XLOOKUP(_xlfn.TEXTJOIN(" vs ",,C2889:D2889),Calendar!G:G,Calendar!K:K),"")</f>
        <v/>
      </c>
      <c r="AJ2889" s="61" t="str">
        <f>IF(AND(K2889&lt;&gt;"Match of the Day",K2889&lt;&gt;"Match of the Day 2",K2889&lt;&gt;"Match of the Day Repeat"),"",1+MAX($AJ$10:AJ2888))</f>
        <v/>
      </c>
    </row>
    <row r="2890" spans="34:36" x14ac:dyDescent="0.35">
      <c r="AH2890" s="16" t="str">
        <f>IF(AND(B2890="Premier League",E2890="Live"),_xlfn.XLOOKUP(_xlfn.TEXTJOIN(" vs ",,C2890:D2890),Calendar!G:G,Calendar!B:B),IF(AND(B2890="Premier League",E2890="Highlights"),_xlfn.XLOOKUP(H2890,Calendar!O:O,Calendar!N:N,,-1),""))</f>
        <v/>
      </c>
      <c r="AI2890" s="61" t="str">
        <f>IF(AND(AH2890&lt;&gt;"",E2890="Live"),_xlfn.XLOOKUP(_xlfn.TEXTJOIN(" vs ",,C2890:D2890),Calendar!G:G,Calendar!K:K),"")</f>
        <v/>
      </c>
      <c r="AJ2890" s="61" t="str">
        <f>IF(AND(K2890&lt;&gt;"Match of the Day",K2890&lt;&gt;"Match of the Day 2",K2890&lt;&gt;"Match of the Day Repeat"),"",1+MAX($AJ$10:AJ2889))</f>
        <v/>
      </c>
    </row>
    <row r="2891" spans="34:36" x14ac:dyDescent="0.35">
      <c r="AH2891" s="16" t="str">
        <f>IF(AND(B2891="Premier League",E2891="Live"),_xlfn.XLOOKUP(_xlfn.TEXTJOIN(" vs ",,C2891:D2891),Calendar!G:G,Calendar!B:B),IF(AND(B2891="Premier League",E2891="Highlights"),_xlfn.XLOOKUP(H2891,Calendar!O:O,Calendar!N:N,,-1),""))</f>
        <v/>
      </c>
      <c r="AI2891" s="61" t="str">
        <f>IF(AND(AH2891&lt;&gt;"",E2891="Live"),_xlfn.XLOOKUP(_xlfn.TEXTJOIN(" vs ",,C2891:D2891),Calendar!G:G,Calendar!K:K),"")</f>
        <v/>
      </c>
      <c r="AJ2891" s="61" t="str">
        <f>IF(AND(K2891&lt;&gt;"Match of the Day",K2891&lt;&gt;"Match of the Day 2",K2891&lt;&gt;"Match of the Day Repeat"),"",1+MAX($AJ$10:AJ2890))</f>
        <v/>
      </c>
    </row>
    <row r="2892" spans="34:36" x14ac:dyDescent="0.35">
      <c r="AH2892" s="16" t="str">
        <f>IF(AND(B2892="Premier League",E2892="Live"),_xlfn.XLOOKUP(_xlfn.TEXTJOIN(" vs ",,C2892:D2892),Calendar!G:G,Calendar!B:B),IF(AND(B2892="Premier League",E2892="Highlights"),_xlfn.XLOOKUP(H2892,Calendar!O:O,Calendar!N:N,,-1),""))</f>
        <v/>
      </c>
      <c r="AI2892" s="61" t="str">
        <f>IF(AND(AH2892&lt;&gt;"",E2892="Live"),_xlfn.XLOOKUP(_xlfn.TEXTJOIN(" vs ",,C2892:D2892),Calendar!G:G,Calendar!K:K),"")</f>
        <v/>
      </c>
      <c r="AJ2892" s="61" t="str">
        <f>IF(AND(K2892&lt;&gt;"Match of the Day",K2892&lt;&gt;"Match of the Day 2",K2892&lt;&gt;"Match of the Day Repeat"),"",1+MAX($AJ$10:AJ2891))</f>
        <v/>
      </c>
    </row>
    <row r="2893" spans="34:36" x14ac:dyDescent="0.35">
      <c r="AH2893" s="16" t="str">
        <f>IF(AND(B2893="Premier League",E2893="Live"),_xlfn.XLOOKUP(_xlfn.TEXTJOIN(" vs ",,C2893:D2893),Calendar!G:G,Calendar!B:B),IF(AND(B2893="Premier League",E2893="Highlights"),_xlfn.XLOOKUP(H2893,Calendar!O:O,Calendar!N:N,,-1),""))</f>
        <v/>
      </c>
      <c r="AI2893" s="61" t="str">
        <f>IF(AND(AH2893&lt;&gt;"",E2893="Live"),_xlfn.XLOOKUP(_xlfn.TEXTJOIN(" vs ",,C2893:D2893),Calendar!G:G,Calendar!K:K),"")</f>
        <v/>
      </c>
      <c r="AJ2893" s="61" t="str">
        <f>IF(AND(K2893&lt;&gt;"Match of the Day",K2893&lt;&gt;"Match of the Day 2",K2893&lt;&gt;"Match of the Day Repeat"),"",1+MAX($AJ$10:AJ2892))</f>
        <v/>
      </c>
    </row>
    <row r="2894" spans="34:36" x14ac:dyDescent="0.35">
      <c r="AH2894" s="16" t="str">
        <f>IF(AND(B2894="Premier League",E2894="Live"),_xlfn.XLOOKUP(_xlfn.TEXTJOIN(" vs ",,C2894:D2894),Calendar!G:G,Calendar!B:B),IF(AND(B2894="Premier League",E2894="Highlights"),_xlfn.XLOOKUP(H2894,Calendar!O:O,Calendar!N:N,,-1),""))</f>
        <v/>
      </c>
      <c r="AI2894" s="61" t="str">
        <f>IF(AND(AH2894&lt;&gt;"",E2894="Live"),_xlfn.XLOOKUP(_xlfn.TEXTJOIN(" vs ",,C2894:D2894),Calendar!G:G,Calendar!K:K),"")</f>
        <v/>
      </c>
      <c r="AJ2894" s="61" t="str">
        <f>IF(AND(K2894&lt;&gt;"Match of the Day",K2894&lt;&gt;"Match of the Day 2",K2894&lt;&gt;"Match of the Day Repeat"),"",1+MAX($AJ$10:AJ2893))</f>
        <v/>
      </c>
    </row>
    <row r="2895" spans="34:36" x14ac:dyDescent="0.35">
      <c r="AH2895" s="16" t="str">
        <f>IF(AND(B2895="Premier League",E2895="Live"),_xlfn.XLOOKUP(_xlfn.TEXTJOIN(" vs ",,C2895:D2895),Calendar!G:G,Calendar!B:B),IF(AND(B2895="Premier League",E2895="Highlights"),_xlfn.XLOOKUP(H2895,Calendar!O:O,Calendar!N:N,,-1),""))</f>
        <v/>
      </c>
      <c r="AI2895" s="61" t="str">
        <f>IF(AND(AH2895&lt;&gt;"",E2895="Live"),_xlfn.XLOOKUP(_xlfn.TEXTJOIN(" vs ",,C2895:D2895),Calendar!G:G,Calendar!K:K),"")</f>
        <v/>
      </c>
      <c r="AJ2895" s="61" t="str">
        <f>IF(AND(K2895&lt;&gt;"Match of the Day",K2895&lt;&gt;"Match of the Day 2",K2895&lt;&gt;"Match of the Day Repeat"),"",1+MAX($AJ$10:AJ2894))</f>
        <v/>
      </c>
    </row>
    <row r="2896" spans="34:36" x14ac:dyDescent="0.35">
      <c r="AH2896" s="16" t="str">
        <f>IF(AND(B2896="Premier League",E2896="Live"),_xlfn.XLOOKUP(_xlfn.TEXTJOIN(" vs ",,C2896:D2896),Calendar!G:G,Calendar!B:B),IF(AND(B2896="Premier League",E2896="Highlights"),_xlfn.XLOOKUP(H2896,Calendar!O:O,Calendar!N:N,,-1),""))</f>
        <v/>
      </c>
      <c r="AI2896" s="61" t="str">
        <f>IF(AND(AH2896&lt;&gt;"",E2896="Live"),_xlfn.XLOOKUP(_xlfn.TEXTJOIN(" vs ",,C2896:D2896),Calendar!G:G,Calendar!K:K),"")</f>
        <v/>
      </c>
      <c r="AJ2896" s="61" t="str">
        <f>IF(AND(K2896&lt;&gt;"Match of the Day",K2896&lt;&gt;"Match of the Day 2",K2896&lt;&gt;"Match of the Day Repeat"),"",1+MAX($AJ$10:AJ2895))</f>
        <v/>
      </c>
    </row>
    <row r="2897" spans="34:36" x14ac:dyDescent="0.35">
      <c r="AH2897" s="16" t="str">
        <f>IF(AND(B2897="Premier League",E2897="Live"),_xlfn.XLOOKUP(_xlfn.TEXTJOIN(" vs ",,C2897:D2897),Calendar!G:G,Calendar!B:B),IF(AND(B2897="Premier League",E2897="Highlights"),_xlfn.XLOOKUP(H2897,Calendar!O:O,Calendar!N:N,,-1),""))</f>
        <v/>
      </c>
      <c r="AI2897" s="61" t="str">
        <f>IF(AND(AH2897&lt;&gt;"",E2897="Live"),_xlfn.XLOOKUP(_xlfn.TEXTJOIN(" vs ",,C2897:D2897),Calendar!G:G,Calendar!K:K),"")</f>
        <v/>
      </c>
      <c r="AJ2897" s="61" t="str">
        <f>IF(AND(K2897&lt;&gt;"Match of the Day",K2897&lt;&gt;"Match of the Day 2",K2897&lt;&gt;"Match of the Day Repeat"),"",1+MAX($AJ$10:AJ2896))</f>
        <v/>
      </c>
    </row>
    <row r="2898" spans="34:36" x14ac:dyDescent="0.35">
      <c r="AH2898" s="16" t="str">
        <f>IF(AND(B2898="Premier League",E2898="Live"),_xlfn.XLOOKUP(_xlfn.TEXTJOIN(" vs ",,C2898:D2898),Calendar!G:G,Calendar!B:B),IF(AND(B2898="Premier League",E2898="Highlights"),_xlfn.XLOOKUP(H2898,Calendar!O:O,Calendar!N:N,,-1),""))</f>
        <v/>
      </c>
      <c r="AI2898" s="61" t="str">
        <f>IF(AND(AH2898&lt;&gt;"",E2898="Live"),_xlfn.XLOOKUP(_xlfn.TEXTJOIN(" vs ",,C2898:D2898),Calendar!G:G,Calendar!K:K),"")</f>
        <v/>
      </c>
      <c r="AJ2898" s="61" t="str">
        <f>IF(AND(K2898&lt;&gt;"Match of the Day",K2898&lt;&gt;"Match of the Day 2",K2898&lt;&gt;"Match of the Day Repeat"),"",1+MAX($AJ$10:AJ2897))</f>
        <v/>
      </c>
    </row>
    <row r="2899" spans="34:36" x14ac:dyDescent="0.35">
      <c r="AH2899" s="16" t="str">
        <f>IF(AND(B2899="Premier League",E2899="Live"),_xlfn.XLOOKUP(_xlfn.TEXTJOIN(" vs ",,C2899:D2899),Calendar!G:G,Calendar!B:B),IF(AND(B2899="Premier League",E2899="Highlights"),_xlfn.XLOOKUP(H2899,Calendar!O:O,Calendar!N:N,,-1),""))</f>
        <v/>
      </c>
      <c r="AI2899" s="61" t="str">
        <f>IF(AND(AH2899&lt;&gt;"",E2899="Live"),_xlfn.XLOOKUP(_xlfn.TEXTJOIN(" vs ",,C2899:D2899),Calendar!G:G,Calendar!K:K),"")</f>
        <v/>
      </c>
      <c r="AJ2899" s="61" t="str">
        <f>IF(AND(K2899&lt;&gt;"Match of the Day",K2899&lt;&gt;"Match of the Day 2",K2899&lt;&gt;"Match of the Day Repeat"),"",1+MAX($AJ$10:AJ2898))</f>
        <v/>
      </c>
    </row>
    <row r="2900" spans="34:36" x14ac:dyDescent="0.35">
      <c r="AH2900" s="16" t="str">
        <f>IF(AND(B2900="Premier League",E2900="Live"),_xlfn.XLOOKUP(_xlfn.TEXTJOIN(" vs ",,C2900:D2900),Calendar!G:G,Calendar!B:B),IF(AND(B2900="Premier League",E2900="Highlights"),_xlfn.XLOOKUP(H2900,Calendar!O:O,Calendar!N:N,,-1),""))</f>
        <v/>
      </c>
      <c r="AI2900" s="61" t="str">
        <f>IF(AND(AH2900&lt;&gt;"",E2900="Live"),_xlfn.XLOOKUP(_xlfn.TEXTJOIN(" vs ",,C2900:D2900),Calendar!G:G,Calendar!K:K),"")</f>
        <v/>
      </c>
      <c r="AJ2900" s="61" t="str">
        <f>IF(AND(K2900&lt;&gt;"Match of the Day",K2900&lt;&gt;"Match of the Day 2",K2900&lt;&gt;"Match of the Day Repeat"),"",1+MAX($AJ$10:AJ2899))</f>
        <v/>
      </c>
    </row>
    <row r="2901" spans="34:36" x14ac:dyDescent="0.35">
      <c r="AH2901" s="16" t="str">
        <f>IF(AND(B2901="Premier League",E2901="Live"),_xlfn.XLOOKUP(_xlfn.TEXTJOIN(" vs ",,C2901:D2901),Calendar!G:G,Calendar!B:B),IF(AND(B2901="Premier League",E2901="Highlights"),_xlfn.XLOOKUP(H2901,Calendar!O:O,Calendar!N:N,,-1),""))</f>
        <v/>
      </c>
      <c r="AI2901" s="61" t="str">
        <f>IF(AND(AH2901&lt;&gt;"",E2901="Live"),_xlfn.XLOOKUP(_xlfn.TEXTJOIN(" vs ",,C2901:D2901),Calendar!G:G,Calendar!K:K),"")</f>
        <v/>
      </c>
      <c r="AJ2901" s="61" t="str">
        <f>IF(AND(K2901&lt;&gt;"Match of the Day",K2901&lt;&gt;"Match of the Day 2",K2901&lt;&gt;"Match of the Day Repeat"),"",1+MAX($AJ$10:AJ2900))</f>
        <v/>
      </c>
    </row>
    <row r="2902" spans="34:36" x14ac:dyDescent="0.35">
      <c r="AH2902" s="16" t="str">
        <f>IF(AND(B2902="Premier League",E2902="Live"),_xlfn.XLOOKUP(_xlfn.TEXTJOIN(" vs ",,C2902:D2902),Calendar!G:G,Calendar!B:B),IF(AND(B2902="Premier League",E2902="Highlights"),_xlfn.XLOOKUP(H2902,Calendar!O:O,Calendar!N:N,,-1),""))</f>
        <v/>
      </c>
      <c r="AI2902" s="61" t="str">
        <f>IF(AND(AH2902&lt;&gt;"",E2902="Live"),_xlfn.XLOOKUP(_xlfn.TEXTJOIN(" vs ",,C2902:D2902),Calendar!G:G,Calendar!K:K),"")</f>
        <v/>
      </c>
      <c r="AJ2902" s="61" t="str">
        <f>IF(AND(K2902&lt;&gt;"Match of the Day",K2902&lt;&gt;"Match of the Day 2",K2902&lt;&gt;"Match of the Day Repeat"),"",1+MAX($AJ$10:AJ2901))</f>
        <v/>
      </c>
    </row>
    <row r="2903" spans="34:36" x14ac:dyDescent="0.35">
      <c r="AH2903" s="16" t="str">
        <f>IF(AND(B2903="Premier League",E2903="Live"),_xlfn.XLOOKUP(_xlfn.TEXTJOIN(" vs ",,C2903:D2903),Calendar!G:G,Calendar!B:B),IF(AND(B2903="Premier League",E2903="Highlights"),_xlfn.XLOOKUP(H2903,Calendar!O:O,Calendar!N:N,,-1),""))</f>
        <v/>
      </c>
      <c r="AI2903" s="61" t="str">
        <f>IF(AND(AH2903&lt;&gt;"",E2903="Live"),_xlfn.XLOOKUP(_xlfn.TEXTJOIN(" vs ",,C2903:D2903),Calendar!G:G,Calendar!K:K),"")</f>
        <v/>
      </c>
      <c r="AJ2903" s="61" t="str">
        <f>IF(AND(K2903&lt;&gt;"Match of the Day",K2903&lt;&gt;"Match of the Day 2",K2903&lt;&gt;"Match of the Day Repeat"),"",1+MAX($AJ$10:AJ2902))</f>
        <v/>
      </c>
    </row>
    <row r="2904" spans="34:36" x14ac:dyDescent="0.35">
      <c r="AH2904" s="16" t="str">
        <f>IF(AND(B2904="Premier League",E2904="Live"),_xlfn.XLOOKUP(_xlfn.TEXTJOIN(" vs ",,C2904:D2904),Calendar!G:G,Calendar!B:B),IF(AND(B2904="Premier League",E2904="Highlights"),_xlfn.XLOOKUP(H2904,Calendar!O:O,Calendar!N:N,,-1),""))</f>
        <v/>
      </c>
      <c r="AI2904" s="61" t="str">
        <f>IF(AND(AH2904&lt;&gt;"",E2904="Live"),_xlfn.XLOOKUP(_xlfn.TEXTJOIN(" vs ",,C2904:D2904),Calendar!G:G,Calendar!K:K),"")</f>
        <v/>
      </c>
      <c r="AJ2904" s="61" t="str">
        <f>IF(AND(K2904&lt;&gt;"Match of the Day",K2904&lt;&gt;"Match of the Day 2",K2904&lt;&gt;"Match of the Day Repeat"),"",1+MAX($AJ$10:AJ2903))</f>
        <v/>
      </c>
    </row>
    <row r="2905" spans="34:36" x14ac:dyDescent="0.35">
      <c r="AH2905" s="16" t="str">
        <f>IF(AND(B2905="Premier League",E2905="Live"),_xlfn.XLOOKUP(_xlfn.TEXTJOIN(" vs ",,C2905:D2905),Calendar!G:G,Calendar!B:B),IF(AND(B2905="Premier League",E2905="Highlights"),_xlfn.XLOOKUP(H2905,Calendar!O:O,Calendar!N:N,,-1),""))</f>
        <v/>
      </c>
      <c r="AI2905" s="61" t="str">
        <f>IF(AND(AH2905&lt;&gt;"",E2905="Live"),_xlfn.XLOOKUP(_xlfn.TEXTJOIN(" vs ",,C2905:D2905),Calendar!G:G,Calendar!K:K),"")</f>
        <v/>
      </c>
      <c r="AJ2905" s="61" t="str">
        <f>IF(AND(K2905&lt;&gt;"Match of the Day",K2905&lt;&gt;"Match of the Day 2",K2905&lt;&gt;"Match of the Day Repeat"),"",1+MAX($AJ$10:AJ2904))</f>
        <v/>
      </c>
    </row>
    <row r="2906" spans="34:36" x14ac:dyDescent="0.35">
      <c r="AH2906" s="16" t="str">
        <f>IF(AND(B2906="Premier League",E2906="Live"),_xlfn.XLOOKUP(_xlfn.TEXTJOIN(" vs ",,C2906:D2906),Calendar!G:G,Calendar!B:B),IF(AND(B2906="Premier League",E2906="Highlights"),_xlfn.XLOOKUP(H2906,Calendar!O:O,Calendar!N:N,,-1),""))</f>
        <v/>
      </c>
      <c r="AI2906" s="61" t="str">
        <f>IF(AND(AH2906&lt;&gt;"",E2906="Live"),_xlfn.XLOOKUP(_xlfn.TEXTJOIN(" vs ",,C2906:D2906),Calendar!G:G,Calendar!K:K),"")</f>
        <v/>
      </c>
      <c r="AJ2906" s="61" t="str">
        <f>IF(AND(K2906&lt;&gt;"Match of the Day",K2906&lt;&gt;"Match of the Day 2",K2906&lt;&gt;"Match of the Day Repeat"),"",1+MAX($AJ$10:AJ2905))</f>
        <v/>
      </c>
    </row>
    <row r="2907" spans="34:36" x14ac:dyDescent="0.35">
      <c r="AH2907" s="16" t="str">
        <f>IF(AND(B2907="Premier League",E2907="Live"),_xlfn.XLOOKUP(_xlfn.TEXTJOIN(" vs ",,C2907:D2907),Calendar!G:G,Calendar!B:B),IF(AND(B2907="Premier League",E2907="Highlights"),_xlfn.XLOOKUP(H2907,Calendar!O:O,Calendar!N:N,,-1),""))</f>
        <v/>
      </c>
      <c r="AI2907" s="61" t="str">
        <f>IF(AND(AH2907&lt;&gt;"",E2907="Live"),_xlfn.XLOOKUP(_xlfn.TEXTJOIN(" vs ",,C2907:D2907),Calendar!G:G,Calendar!K:K),"")</f>
        <v/>
      </c>
      <c r="AJ2907" s="61" t="str">
        <f>IF(AND(K2907&lt;&gt;"Match of the Day",K2907&lt;&gt;"Match of the Day 2",K2907&lt;&gt;"Match of the Day Repeat"),"",1+MAX($AJ$10:AJ2906))</f>
        <v/>
      </c>
    </row>
    <row r="2908" spans="34:36" x14ac:dyDescent="0.35">
      <c r="AH2908" s="16" t="str">
        <f>IF(AND(B2908="Premier League",E2908="Live"),_xlfn.XLOOKUP(_xlfn.TEXTJOIN(" vs ",,C2908:D2908),Calendar!G:G,Calendar!B:B),IF(AND(B2908="Premier League",E2908="Highlights"),_xlfn.XLOOKUP(H2908,Calendar!O:O,Calendar!N:N,,-1),""))</f>
        <v/>
      </c>
      <c r="AI2908" s="61" t="str">
        <f>IF(AND(AH2908&lt;&gt;"",E2908="Live"),_xlfn.XLOOKUP(_xlfn.TEXTJOIN(" vs ",,C2908:D2908),Calendar!G:G,Calendar!K:K),"")</f>
        <v/>
      </c>
      <c r="AJ2908" s="61" t="str">
        <f>IF(AND(K2908&lt;&gt;"Match of the Day",K2908&lt;&gt;"Match of the Day 2",K2908&lt;&gt;"Match of the Day Repeat"),"",1+MAX($AJ$10:AJ2907))</f>
        <v/>
      </c>
    </row>
    <row r="2909" spans="34:36" x14ac:dyDescent="0.35">
      <c r="AH2909" s="16" t="str">
        <f>IF(AND(B2909="Premier League",E2909="Live"),_xlfn.XLOOKUP(_xlfn.TEXTJOIN(" vs ",,C2909:D2909),Calendar!G:G,Calendar!B:B),IF(AND(B2909="Premier League",E2909="Highlights"),_xlfn.XLOOKUP(H2909,Calendar!O:O,Calendar!N:N,,-1),""))</f>
        <v/>
      </c>
      <c r="AI2909" s="61" t="str">
        <f>IF(AND(AH2909&lt;&gt;"",E2909="Live"),_xlfn.XLOOKUP(_xlfn.TEXTJOIN(" vs ",,C2909:D2909),Calendar!G:G,Calendar!K:K),"")</f>
        <v/>
      </c>
      <c r="AJ2909" s="61" t="str">
        <f>IF(AND(K2909&lt;&gt;"Match of the Day",K2909&lt;&gt;"Match of the Day 2",K2909&lt;&gt;"Match of the Day Repeat"),"",1+MAX($AJ$10:AJ2908))</f>
        <v/>
      </c>
    </row>
    <row r="2910" spans="34:36" x14ac:dyDescent="0.35">
      <c r="AH2910" s="16" t="str">
        <f>IF(AND(B2910="Premier League",E2910="Live"),_xlfn.XLOOKUP(_xlfn.TEXTJOIN(" vs ",,C2910:D2910),Calendar!G:G,Calendar!B:B),IF(AND(B2910="Premier League",E2910="Highlights"),_xlfn.XLOOKUP(H2910,Calendar!O:O,Calendar!N:N,,-1),""))</f>
        <v/>
      </c>
      <c r="AI2910" s="61" t="str">
        <f>IF(AND(AH2910&lt;&gt;"",E2910="Live"),_xlfn.XLOOKUP(_xlfn.TEXTJOIN(" vs ",,C2910:D2910),Calendar!G:G,Calendar!K:K),"")</f>
        <v/>
      </c>
      <c r="AJ2910" s="61" t="str">
        <f>IF(AND(K2910&lt;&gt;"Match of the Day",K2910&lt;&gt;"Match of the Day 2",K2910&lt;&gt;"Match of the Day Repeat"),"",1+MAX($AJ$10:AJ2909))</f>
        <v/>
      </c>
    </row>
    <row r="2911" spans="34:36" x14ac:dyDescent="0.35">
      <c r="AH2911" s="16" t="str">
        <f>IF(AND(B2911="Premier League",E2911="Live"),_xlfn.XLOOKUP(_xlfn.TEXTJOIN(" vs ",,C2911:D2911),Calendar!G:G,Calendar!B:B),IF(AND(B2911="Premier League",E2911="Highlights"),_xlfn.XLOOKUP(H2911,Calendar!O:O,Calendar!N:N,,-1),""))</f>
        <v/>
      </c>
      <c r="AI2911" s="61" t="str">
        <f>IF(AND(AH2911&lt;&gt;"",E2911="Live"),_xlfn.XLOOKUP(_xlfn.TEXTJOIN(" vs ",,C2911:D2911),Calendar!G:G,Calendar!K:K),"")</f>
        <v/>
      </c>
      <c r="AJ2911" s="61" t="str">
        <f>IF(AND(K2911&lt;&gt;"Match of the Day",K2911&lt;&gt;"Match of the Day 2",K2911&lt;&gt;"Match of the Day Repeat"),"",1+MAX($AJ$10:AJ2910))</f>
        <v/>
      </c>
    </row>
    <row r="2912" spans="34:36" x14ac:dyDescent="0.35">
      <c r="AH2912" s="16" t="str">
        <f>IF(AND(B2912="Premier League",E2912="Live"),_xlfn.XLOOKUP(_xlfn.TEXTJOIN(" vs ",,C2912:D2912),Calendar!G:G,Calendar!B:B),IF(AND(B2912="Premier League",E2912="Highlights"),_xlfn.XLOOKUP(H2912,Calendar!O:O,Calendar!N:N,,-1),""))</f>
        <v/>
      </c>
      <c r="AI2912" s="61" t="str">
        <f>IF(AND(AH2912&lt;&gt;"",E2912="Live"),_xlfn.XLOOKUP(_xlfn.TEXTJOIN(" vs ",,C2912:D2912),Calendar!G:G,Calendar!K:K),"")</f>
        <v/>
      </c>
      <c r="AJ2912" s="61" t="str">
        <f>IF(AND(K2912&lt;&gt;"Match of the Day",K2912&lt;&gt;"Match of the Day 2",K2912&lt;&gt;"Match of the Day Repeat"),"",1+MAX($AJ$10:AJ2911))</f>
        <v/>
      </c>
    </row>
    <row r="2913" spans="34:36" x14ac:dyDescent="0.35">
      <c r="AH2913" s="16" t="str">
        <f>IF(AND(B2913="Premier League",E2913="Live"),_xlfn.XLOOKUP(_xlfn.TEXTJOIN(" vs ",,C2913:D2913),Calendar!G:G,Calendar!B:B),IF(AND(B2913="Premier League",E2913="Highlights"),_xlfn.XLOOKUP(H2913,Calendar!O:O,Calendar!N:N,,-1),""))</f>
        <v/>
      </c>
      <c r="AI2913" s="61" t="str">
        <f>IF(AND(AH2913&lt;&gt;"",E2913="Live"),_xlfn.XLOOKUP(_xlfn.TEXTJOIN(" vs ",,C2913:D2913),Calendar!G:G,Calendar!K:K),"")</f>
        <v/>
      </c>
      <c r="AJ2913" s="61" t="str">
        <f>IF(AND(K2913&lt;&gt;"Match of the Day",K2913&lt;&gt;"Match of the Day 2",K2913&lt;&gt;"Match of the Day Repeat"),"",1+MAX($AJ$10:AJ2912))</f>
        <v/>
      </c>
    </row>
    <row r="2914" spans="34:36" x14ac:dyDescent="0.35">
      <c r="AH2914" s="16" t="str">
        <f>IF(AND(B2914="Premier League",E2914="Live"),_xlfn.XLOOKUP(_xlfn.TEXTJOIN(" vs ",,C2914:D2914),Calendar!G:G,Calendar!B:B),IF(AND(B2914="Premier League",E2914="Highlights"),_xlfn.XLOOKUP(H2914,Calendar!O:O,Calendar!N:N,,-1),""))</f>
        <v/>
      </c>
      <c r="AI2914" s="61" t="str">
        <f>IF(AND(AH2914&lt;&gt;"",E2914="Live"),_xlfn.XLOOKUP(_xlfn.TEXTJOIN(" vs ",,C2914:D2914),Calendar!G:G,Calendar!K:K),"")</f>
        <v/>
      </c>
      <c r="AJ2914" s="61" t="str">
        <f>IF(AND(K2914&lt;&gt;"Match of the Day",K2914&lt;&gt;"Match of the Day 2",K2914&lt;&gt;"Match of the Day Repeat"),"",1+MAX($AJ$10:AJ2913))</f>
        <v/>
      </c>
    </row>
    <row r="2915" spans="34:36" x14ac:dyDescent="0.35">
      <c r="AH2915" s="16" t="str">
        <f>IF(AND(B2915="Premier League",E2915="Live"),_xlfn.XLOOKUP(_xlfn.TEXTJOIN(" vs ",,C2915:D2915),Calendar!G:G,Calendar!B:B),IF(AND(B2915="Premier League",E2915="Highlights"),_xlfn.XLOOKUP(H2915,Calendar!O:O,Calendar!N:N,,-1),""))</f>
        <v/>
      </c>
      <c r="AI2915" s="61" t="str">
        <f>IF(AND(AH2915&lt;&gt;"",E2915="Live"),_xlfn.XLOOKUP(_xlfn.TEXTJOIN(" vs ",,C2915:D2915),Calendar!G:G,Calendar!K:K),"")</f>
        <v/>
      </c>
      <c r="AJ2915" s="61" t="str">
        <f>IF(AND(K2915&lt;&gt;"Match of the Day",K2915&lt;&gt;"Match of the Day 2",K2915&lt;&gt;"Match of the Day Repeat"),"",1+MAX($AJ$10:AJ2914))</f>
        <v/>
      </c>
    </row>
    <row r="2916" spans="34:36" x14ac:dyDescent="0.35">
      <c r="AH2916" s="16" t="str">
        <f>IF(AND(B2916="Premier League",E2916="Live"),_xlfn.XLOOKUP(_xlfn.TEXTJOIN(" vs ",,C2916:D2916),Calendar!G:G,Calendar!B:B),IF(AND(B2916="Premier League",E2916="Highlights"),_xlfn.XLOOKUP(H2916,Calendar!O:O,Calendar!N:N,,-1),""))</f>
        <v/>
      </c>
      <c r="AI2916" s="61" t="str">
        <f>IF(AND(AH2916&lt;&gt;"",E2916="Live"),_xlfn.XLOOKUP(_xlfn.TEXTJOIN(" vs ",,C2916:D2916),Calendar!G:G,Calendar!K:K),"")</f>
        <v/>
      </c>
      <c r="AJ2916" s="61" t="str">
        <f>IF(AND(K2916&lt;&gt;"Match of the Day",K2916&lt;&gt;"Match of the Day 2",K2916&lt;&gt;"Match of the Day Repeat"),"",1+MAX($AJ$10:AJ2915))</f>
        <v/>
      </c>
    </row>
    <row r="2917" spans="34:36" x14ac:dyDescent="0.35">
      <c r="AH2917" s="16" t="str">
        <f>IF(AND(B2917="Premier League",E2917="Live"),_xlfn.XLOOKUP(_xlfn.TEXTJOIN(" vs ",,C2917:D2917),Calendar!G:G,Calendar!B:B),IF(AND(B2917="Premier League",E2917="Highlights"),_xlfn.XLOOKUP(H2917,Calendar!O:O,Calendar!N:N,,-1),""))</f>
        <v/>
      </c>
      <c r="AI2917" s="61" t="str">
        <f>IF(AND(AH2917&lt;&gt;"",E2917="Live"),_xlfn.XLOOKUP(_xlfn.TEXTJOIN(" vs ",,C2917:D2917),Calendar!G:G,Calendar!K:K),"")</f>
        <v/>
      </c>
      <c r="AJ2917" s="61" t="str">
        <f>IF(AND(K2917&lt;&gt;"Match of the Day",K2917&lt;&gt;"Match of the Day 2",K2917&lt;&gt;"Match of the Day Repeat"),"",1+MAX($AJ$10:AJ2916))</f>
        <v/>
      </c>
    </row>
    <row r="2918" spans="34:36" x14ac:dyDescent="0.35">
      <c r="AH2918" s="16" t="str">
        <f>IF(AND(B2918="Premier League",E2918="Live"),_xlfn.XLOOKUP(_xlfn.TEXTJOIN(" vs ",,C2918:D2918),Calendar!G:G,Calendar!B:B),IF(AND(B2918="Premier League",E2918="Highlights"),_xlfn.XLOOKUP(H2918,Calendar!O:O,Calendar!N:N,,-1),""))</f>
        <v/>
      </c>
      <c r="AI2918" s="61" t="str">
        <f>IF(AND(AH2918&lt;&gt;"",E2918="Live"),_xlfn.XLOOKUP(_xlfn.TEXTJOIN(" vs ",,C2918:D2918),Calendar!G:G,Calendar!K:K),"")</f>
        <v/>
      </c>
      <c r="AJ2918" s="61" t="str">
        <f>IF(AND(K2918&lt;&gt;"Match of the Day",K2918&lt;&gt;"Match of the Day 2",K2918&lt;&gt;"Match of the Day Repeat"),"",1+MAX($AJ$10:AJ2917))</f>
        <v/>
      </c>
    </row>
    <row r="2919" spans="34:36" x14ac:dyDescent="0.35">
      <c r="AH2919" s="16" t="str">
        <f>IF(AND(B2919="Premier League",E2919="Live"),_xlfn.XLOOKUP(_xlfn.TEXTJOIN(" vs ",,C2919:D2919),Calendar!G:G,Calendar!B:B),IF(AND(B2919="Premier League",E2919="Highlights"),_xlfn.XLOOKUP(H2919,Calendar!O:O,Calendar!N:N,,-1),""))</f>
        <v/>
      </c>
      <c r="AI2919" s="61" t="str">
        <f>IF(AND(AH2919&lt;&gt;"",E2919="Live"),_xlfn.XLOOKUP(_xlfn.TEXTJOIN(" vs ",,C2919:D2919),Calendar!G:G,Calendar!K:K),"")</f>
        <v/>
      </c>
      <c r="AJ2919" s="61" t="str">
        <f>IF(AND(K2919&lt;&gt;"Match of the Day",K2919&lt;&gt;"Match of the Day 2",K2919&lt;&gt;"Match of the Day Repeat"),"",1+MAX($AJ$10:AJ2918))</f>
        <v/>
      </c>
    </row>
    <row r="2920" spans="34:36" x14ac:dyDescent="0.35">
      <c r="AH2920" s="16" t="str">
        <f>IF(AND(B2920="Premier League",E2920="Live"),_xlfn.XLOOKUP(_xlfn.TEXTJOIN(" vs ",,C2920:D2920),Calendar!G:G,Calendar!B:B),IF(AND(B2920="Premier League",E2920="Highlights"),_xlfn.XLOOKUP(H2920,Calendar!O:O,Calendar!N:N,,-1),""))</f>
        <v/>
      </c>
      <c r="AI2920" s="61" t="str">
        <f>IF(AND(AH2920&lt;&gt;"",E2920="Live"),_xlfn.XLOOKUP(_xlfn.TEXTJOIN(" vs ",,C2920:D2920),Calendar!G:G,Calendar!K:K),"")</f>
        <v/>
      </c>
      <c r="AJ2920" s="61" t="str">
        <f>IF(AND(K2920&lt;&gt;"Match of the Day",K2920&lt;&gt;"Match of the Day 2",K2920&lt;&gt;"Match of the Day Repeat"),"",1+MAX($AJ$10:AJ2919))</f>
        <v/>
      </c>
    </row>
    <row r="2921" spans="34:36" x14ac:dyDescent="0.35">
      <c r="AH2921" s="16" t="str">
        <f>IF(AND(B2921="Premier League",E2921="Live"),_xlfn.XLOOKUP(_xlfn.TEXTJOIN(" vs ",,C2921:D2921),Calendar!G:G,Calendar!B:B),IF(AND(B2921="Premier League",E2921="Highlights"),_xlfn.XLOOKUP(H2921,Calendar!O:O,Calendar!N:N,,-1),""))</f>
        <v/>
      </c>
      <c r="AI2921" s="61" t="str">
        <f>IF(AND(AH2921&lt;&gt;"",E2921="Live"),_xlfn.XLOOKUP(_xlfn.TEXTJOIN(" vs ",,C2921:D2921),Calendar!G:G,Calendar!K:K),"")</f>
        <v/>
      </c>
      <c r="AJ2921" s="61" t="str">
        <f>IF(AND(K2921&lt;&gt;"Match of the Day",K2921&lt;&gt;"Match of the Day 2",K2921&lt;&gt;"Match of the Day Repeat"),"",1+MAX($AJ$10:AJ2920))</f>
        <v/>
      </c>
    </row>
    <row r="2922" spans="34:36" x14ac:dyDescent="0.35">
      <c r="AH2922" s="16" t="str">
        <f>IF(AND(B2922="Premier League",E2922="Live"),_xlfn.XLOOKUP(_xlfn.TEXTJOIN(" vs ",,C2922:D2922),Calendar!G:G,Calendar!B:B),IF(AND(B2922="Premier League",E2922="Highlights"),_xlfn.XLOOKUP(H2922,Calendar!O:O,Calendar!N:N,,-1),""))</f>
        <v/>
      </c>
      <c r="AI2922" s="61" t="str">
        <f>IF(AND(AH2922&lt;&gt;"",E2922="Live"),_xlfn.XLOOKUP(_xlfn.TEXTJOIN(" vs ",,C2922:D2922),Calendar!G:G,Calendar!K:K),"")</f>
        <v/>
      </c>
      <c r="AJ2922" s="61" t="str">
        <f>IF(AND(K2922&lt;&gt;"Match of the Day",K2922&lt;&gt;"Match of the Day 2",K2922&lt;&gt;"Match of the Day Repeat"),"",1+MAX($AJ$10:AJ2921))</f>
        <v/>
      </c>
    </row>
    <row r="2923" spans="34:36" x14ac:dyDescent="0.35">
      <c r="AH2923" s="16" t="str">
        <f>IF(AND(B2923="Premier League",E2923="Live"),_xlfn.XLOOKUP(_xlfn.TEXTJOIN(" vs ",,C2923:D2923),Calendar!G:G,Calendar!B:B),IF(AND(B2923="Premier League",E2923="Highlights"),_xlfn.XLOOKUP(H2923,Calendar!O:O,Calendar!N:N,,-1),""))</f>
        <v/>
      </c>
      <c r="AI2923" s="61" t="str">
        <f>IF(AND(AH2923&lt;&gt;"",E2923="Live"),_xlfn.XLOOKUP(_xlfn.TEXTJOIN(" vs ",,C2923:D2923),Calendar!G:G,Calendar!K:K),"")</f>
        <v/>
      </c>
      <c r="AJ2923" s="61" t="str">
        <f>IF(AND(K2923&lt;&gt;"Match of the Day",K2923&lt;&gt;"Match of the Day 2",K2923&lt;&gt;"Match of the Day Repeat"),"",1+MAX($AJ$10:AJ2922))</f>
        <v/>
      </c>
    </row>
    <row r="2924" spans="34:36" x14ac:dyDescent="0.35">
      <c r="AH2924" s="16" t="str">
        <f>IF(AND(B2924="Premier League",E2924="Live"),_xlfn.XLOOKUP(_xlfn.TEXTJOIN(" vs ",,C2924:D2924),Calendar!G:G,Calendar!B:B),IF(AND(B2924="Premier League",E2924="Highlights"),_xlfn.XLOOKUP(H2924,Calendar!O:O,Calendar!N:N,,-1),""))</f>
        <v/>
      </c>
      <c r="AI2924" s="61" t="str">
        <f>IF(AND(AH2924&lt;&gt;"",E2924="Live"),_xlfn.XLOOKUP(_xlfn.TEXTJOIN(" vs ",,C2924:D2924),Calendar!G:G,Calendar!K:K),"")</f>
        <v/>
      </c>
      <c r="AJ2924" s="61" t="str">
        <f>IF(AND(K2924&lt;&gt;"Match of the Day",K2924&lt;&gt;"Match of the Day 2",K2924&lt;&gt;"Match of the Day Repeat"),"",1+MAX($AJ$10:AJ2923))</f>
        <v/>
      </c>
    </row>
    <row r="2925" spans="34:36" x14ac:dyDescent="0.35">
      <c r="AH2925" s="16" t="str">
        <f>IF(AND(B2925="Premier League",E2925="Live"),_xlfn.XLOOKUP(_xlfn.TEXTJOIN(" vs ",,C2925:D2925),Calendar!G:G,Calendar!B:B),IF(AND(B2925="Premier League",E2925="Highlights"),_xlfn.XLOOKUP(H2925,Calendar!O:O,Calendar!N:N,,-1),""))</f>
        <v/>
      </c>
      <c r="AI2925" s="61" t="str">
        <f>IF(AND(AH2925&lt;&gt;"",E2925="Live"),_xlfn.XLOOKUP(_xlfn.TEXTJOIN(" vs ",,C2925:D2925),Calendar!G:G,Calendar!K:K),"")</f>
        <v/>
      </c>
      <c r="AJ2925" s="61" t="str">
        <f>IF(AND(K2925&lt;&gt;"Match of the Day",K2925&lt;&gt;"Match of the Day 2",K2925&lt;&gt;"Match of the Day Repeat"),"",1+MAX($AJ$10:AJ2924))</f>
        <v/>
      </c>
    </row>
    <row r="2926" spans="34:36" x14ac:dyDescent="0.35">
      <c r="AH2926" s="16" t="str">
        <f>IF(AND(B2926="Premier League",E2926="Live"),_xlfn.XLOOKUP(_xlfn.TEXTJOIN(" vs ",,C2926:D2926),Calendar!G:G,Calendar!B:B),IF(AND(B2926="Premier League",E2926="Highlights"),_xlfn.XLOOKUP(H2926,Calendar!O:O,Calendar!N:N,,-1),""))</f>
        <v/>
      </c>
      <c r="AI2926" s="61" t="str">
        <f>IF(AND(AH2926&lt;&gt;"",E2926="Live"),_xlfn.XLOOKUP(_xlfn.TEXTJOIN(" vs ",,C2926:D2926),Calendar!G:G,Calendar!K:K),"")</f>
        <v/>
      </c>
      <c r="AJ2926" s="61" t="str">
        <f>IF(AND(K2926&lt;&gt;"Match of the Day",K2926&lt;&gt;"Match of the Day 2",K2926&lt;&gt;"Match of the Day Repeat"),"",1+MAX($AJ$10:AJ2925))</f>
        <v/>
      </c>
    </row>
    <row r="2927" spans="34:36" x14ac:dyDescent="0.35">
      <c r="AH2927" s="16" t="str">
        <f>IF(AND(B2927="Premier League",E2927="Live"),_xlfn.XLOOKUP(_xlfn.TEXTJOIN(" vs ",,C2927:D2927),Calendar!G:G,Calendar!B:B),IF(AND(B2927="Premier League",E2927="Highlights"),_xlfn.XLOOKUP(H2927,Calendar!O:O,Calendar!N:N,,-1),""))</f>
        <v/>
      </c>
      <c r="AI2927" s="61" t="str">
        <f>IF(AND(AH2927&lt;&gt;"",E2927="Live"),_xlfn.XLOOKUP(_xlfn.TEXTJOIN(" vs ",,C2927:D2927),Calendar!G:G,Calendar!K:K),"")</f>
        <v/>
      </c>
      <c r="AJ2927" s="61" t="str">
        <f>IF(AND(K2927&lt;&gt;"Match of the Day",K2927&lt;&gt;"Match of the Day 2",K2927&lt;&gt;"Match of the Day Repeat"),"",1+MAX($AJ$10:AJ2926))</f>
        <v/>
      </c>
    </row>
    <row r="2928" spans="34:36" x14ac:dyDescent="0.35">
      <c r="AH2928" s="16" t="str">
        <f>IF(AND(B2928="Premier League",E2928="Live"),_xlfn.XLOOKUP(_xlfn.TEXTJOIN(" vs ",,C2928:D2928),Calendar!G:G,Calendar!B:B),IF(AND(B2928="Premier League",E2928="Highlights"),_xlfn.XLOOKUP(H2928,Calendar!O:O,Calendar!N:N,,-1),""))</f>
        <v/>
      </c>
      <c r="AI2928" s="61" t="str">
        <f>IF(AND(AH2928&lt;&gt;"",E2928="Live"),_xlfn.XLOOKUP(_xlfn.TEXTJOIN(" vs ",,C2928:D2928),Calendar!G:G,Calendar!K:K),"")</f>
        <v/>
      </c>
      <c r="AJ2928" s="61" t="str">
        <f>IF(AND(K2928&lt;&gt;"Match of the Day",K2928&lt;&gt;"Match of the Day 2",K2928&lt;&gt;"Match of the Day Repeat"),"",1+MAX($AJ$10:AJ2927))</f>
        <v/>
      </c>
    </row>
    <row r="2929" spans="34:36" x14ac:dyDescent="0.35">
      <c r="AH2929" s="16" t="str">
        <f>IF(AND(B2929="Premier League",E2929="Live"),_xlfn.XLOOKUP(_xlfn.TEXTJOIN(" vs ",,C2929:D2929),Calendar!G:G,Calendar!B:B),IF(AND(B2929="Premier League",E2929="Highlights"),_xlfn.XLOOKUP(H2929,Calendar!O:O,Calendar!N:N,,-1),""))</f>
        <v/>
      </c>
      <c r="AI2929" s="61" t="str">
        <f>IF(AND(AH2929&lt;&gt;"",E2929="Live"),_xlfn.XLOOKUP(_xlfn.TEXTJOIN(" vs ",,C2929:D2929),Calendar!G:G,Calendar!K:K),"")</f>
        <v/>
      </c>
      <c r="AJ2929" s="61" t="str">
        <f>IF(AND(K2929&lt;&gt;"Match of the Day",K2929&lt;&gt;"Match of the Day 2",K2929&lt;&gt;"Match of the Day Repeat"),"",1+MAX($AJ$10:AJ2928))</f>
        <v/>
      </c>
    </row>
    <row r="2930" spans="34:36" x14ac:dyDescent="0.35">
      <c r="AH2930" s="16" t="str">
        <f>IF(AND(B2930="Premier League",E2930="Live"),_xlfn.XLOOKUP(_xlfn.TEXTJOIN(" vs ",,C2930:D2930),Calendar!G:G,Calendar!B:B),IF(AND(B2930="Premier League",E2930="Highlights"),_xlfn.XLOOKUP(H2930,Calendar!O:O,Calendar!N:N,,-1),""))</f>
        <v/>
      </c>
      <c r="AI2930" s="61" t="str">
        <f>IF(AND(AH2930&lt;&gt;"",E2930="Live"),_xlfn.XLOOKUP(_xlfn.TEXTJOIN(" vs ",,C2930:D2930),Calendar!G:G,Calendar!K:K),"")</f>
        <v/>
      </c>
      <c r="AJ2930" s="61" t="str">
        <f>IF(AND(K2930&lt;&gt;"Match of the Day",K2930&lt;&gt;"Match of the Day 2",K2930&lt;&gt;"Match of the Day Repeat"),"",1+MAX($AJ$10:AJ2929))</f>
        <v/>
      </c>
    </row>
    <row r="2931" spans="34:36" x14ac:dyDescent="0.35">
      <c r="AH2931" s="16" t="str">
        <f>IF(AND(B2931="Premier League",E2931="Live"),_xlfn.XLOOKUP(_xlfn.TEXTJOIN(" vs ",,C2931:D2931),Calendar!G:G,Calendar!B:B),IF(AND(B2931="Premier League",E2931="Highlights"),_xlfn.XLOOKUP(H2931,Calendar!O:O,Calendar!N:N,,-1),""))</f>
        <v/>
      </c>
      <c r="AI2931" s="61" t="str">
        <f>IF(AND(AH2931&lt;&gt;"",E2931="Live"),_xlfn.XLOOKUP(_xlfn.TEXTJOIN(" vs ",,C2931:D2931),Calendar!G:G,Calendar!K:K),"")</f>
        <v/>
      </c>
      <c r="AJ2931" s="61" t="str">
        <f>IF(AND(K2931&lt;&gt;"Match of the Day",K2931&lt;&gt;"Match of the Day 2",K2931&lt;&gt;"Match of the Day Repeat"),"",1+MAX($AJ$10:AJ2930))</f>
        <v/>
      </c>
    </row>
    <row r="2932" spans="34:36" x14ac:dyDescent="0.35">
      <c r="AH2932" s="16" t="str">
        <f>IF(AND(B2932="Premier League",E2932="Live"),_xlfn.XLOOKUP(_xlfn.TEXTJOIN(" vs ",,C2932:D2932),Calendar!G:G,Calendar!B:B),IF(AND(B2932="Premier League",E2932="Highlights"),_xlfn.XLOOKUP(H2932,Calendar!O:O,Calendar!N:N,,-1),""))</f>
        <v/>
      </c>
      <c r="AI2932" s="61" t="str">
        <f>IF(AND(AH2932&lt;&gt;"",E2932="Live"),_xlfn.XLOOKUP(_xlfn.TEXTJOIN(" vs ",,C2932:D2932),Calendar!G:G,Calendar!K:K),"")</f>
        <v/>
      </c>
      <c r="AJ2932" s="61" t="str">
        <f>IF(AND(K2932&lt;&gt;"Match of the Day",K2932&lt;&gt;"Match of the Day 2",K2932&lt;&gt;"Match of the Day Repeat"),"",1+MAX($AJ$10:AJ2931))</f>
        <v/>
      </c>
    </row>
    <row r="2933" spans="34:36" x14ac:dyDescent="0.35">
      <c r="AH2933" s="16" t="str">
        <f>IF(AND(B2933="Premier League",E2933="Live"),_xlfn.XLOOKUP(_xlfn.TEXTJOIN(" vs ",,C2933:D2933),Calendar!G:G,Calendar!B:B),IF(AND(B2933="Premier League",E2933="Highlights"),_xlfn.XLOOKUP(H2933,Calendar!O:O,Calendar!N:N,,-1),""))</f>
        <v/>
      </c>
      <c r="AI2933" s="61" t="str">
        <f>IF(AND(AH2933&lt;&gt;"",E2933="Live"),_xlfn.XLOOKUP(_xlfn.TEXTJOIN(" vs ",,C2933:D2933),Calendar!G:G,Calendar!K:K),"")</f>
        <v/>
      </c>
      <c r="AJ2933" s="61" t="str">
        <f>IF(AND(K2933&lt;&gt;"Match of the Day",K2933&lt;&gt;"Match of the Day 2",K2933&lt;&gt;"Match of the Day Repeat"),"",1+MAX($AJ$10:AJ2932))</f>
        <v/>
      </c>
    </row>
    <row r="2934" spans="34:36" x14ac:dyDescent="0.35">
      <c r="AH2934" s="16" t="str">
        <f>IF(AND(B2934="Premier League",E2934="Live"),_xlfn.XLOOKUP(_xlfn.TEXTJOIN(" vs ",,C2934:D2934),Calendar!G:G,Calendar!B:B),IF(AND(B2934="Premier League",E2934="Highlights"),_xlfn.XLOOKUP(H2934,Calendar!O:O,Calendar!N:N,,-1),""))</f>
        <v/>
      </c>
      <c r="AI2934" s="61" t="str">
        <f>IF(AND(AH2934&lt;&gt;"",E2934="Live"),_xlfn.XLOOKUP(_xlfn.TEXTJOIN(" vs ",,C2934:D2934),Calendar!G:G,Calendar!K:K),"")</f>
        <v/>
      </c>
      <c r="AJ2934" s="61" t="str">
        <f>IF(AND(K2934&lt;&gt;"Match of the Day",K2934&lt;&gt;"Match of the Day 2",K2934&lt;&gt;"Match of the Day Repeat"),"",1+MAX($AJ$10:AJ2933))</f>
        <v/>
      </c>
    </row>
    <row r="2935" spans="34:36" x14ac:dyDescent="0.35">
      <c r="AH2935" s="16" t="str">
        <f>IF(AND(B2935="Premier League",E2935="Live"),_xlfn.XLOOKUP(_xlfn.TEXTJOIN(" vs ",,C2935:D2935),Calendar!G:G,Calendar!B:B),IF(AND(B2935="Premier League",E2935="Highlights"),_xlfn.XLOOKUP(H2935,Calendar!O:O,Calendar!N:N,,-1),""))</f>
        <v/>
      </c>
      <c r="AI2935" s="61" t="str">
        <f>IF(AND(AH2935&lt;&gt;"",E2935="Live"),_xlfn.XLOOKUP(_xlfn.TEXTJOIN(" vs ",,C2935:D2935),Calendar!G:G,Calendar!K:K),"")</f>
        <v/>
      </c>
      <c r="AJ2935" s="61" t="str">
        <f>IF(AND(K2935&lt;&gt;"Match of the Day",K2935&lt;&gt;"Match of the Day 2",K2935&lt;&gt;"Match of the Day Repeat"),"",1+MAX($AJ$10:AJ2934))</f>
        <v/>
      </c>
    </row>
    <row r="2936" spans="34:36" x14ac:dyDescent="0.35">
      <c r="AH2936" s="16" t="str">
        <f>IF(AND(B2936="Premier League",E2936="Live"),_xlfn.XLOOKUP(_xlfn.TEXTJOIN(" vs ",,C2936:D2936),Calendar!G:G,Calendar!B:B),IF(AND(B2936="Premier League",E2936="Highlights"),_xlfn.XLOOKUP(H2936,Calendar!O:O,Calendar!N:N,,-1),""))</f>
        <v/>
      </c>
      <c r="AI2936" s="61" t="str">
        <f>IF(AND(AH2936&lt;&gt;"",E2936="Live"),_xlfn.XLOOKUP(_xlfn.TEXTJOIN(" vs ",,C2936:D2936),Calendar!G:G,Calendar!K:K),"")</f>
        <v/>
      </c>
      <c r="AJ2936" s="61" t="str">
        <f>IF(AND(K2936&lt;&gt;"Match of the Day",K2936&lt;&gt;"Match of the Day 2",K2936&lt;&gt;"Match of the Day Repeat"),"",1+MAX($AJ$10:AJ2935))</f>
        <v/>
      </c>
    </row>
    <row r="2937" spans="34:36" x14ac:dyDescent="0.35">
      <c r="AH2937" s="16" t="str">
        <f>IF(AND(B2937="Premier League",E2937="Live"),_xlfn.XLOOKUP(_xlfn.TEXTJOIN(" vs ",,C2937:D2937),Calendar!G:G,Calendar!B:B),IF(AND(B2937="Premier League",E2937="Highlights"),_xlfn.XLOOKUP(H2937,Calendar!O:O,Calendar!N:N,,-1),""))</f>
        <v/>
      </c>
      <c r="AI2937" s="61" t="str">
        <f>IF(AND(AH2937&lt;&gt;"",E2937="Live"),_xlfn.XLOOKUP(_xlfn.TEXTJOIN(" vs ",,C2937:D2937),Calendar!G:G,Calendar!K:K),"")</f>
        <v/>
      </c>
      <c r="AJ2937" s="61" t="str">
        <f>IF(AND(K2937&lt;&gt;"Match of the Day",K2937&lt;&gt;"Match of the Day 2",K2937&lt;&gt;"Match of the Day Repeat"),"",1+MAX($AJ$10:AJ2936))</f>
        <v/>
      </c>
    </row>
    <row r="2938" spans="34:36" x14ac:dyDescent="0.35">
      <c r="AH2938" s="16" t="str">
        <f>IF(AND(B2938="Premier League",E2938="Live"),_xlfn.XLOOKUP(_xlfn.TEXTJOIN(" vs ",,C2938:D2938),Calendar!G:G,Calendar!B:B),IF(AND(B2938="Premier League",E2938="Highlights"),_xlfn.XLOOKUP(H2938,Calendar!O:O,Calendar!N:N,,-1),""))</f>
        <v/>
      </c>
      <c r="AI2938" s="61" t="str">
        <f>IF(AND(AH2938&lt;&gt;"",E2938="Live"),_xlfn.XLOOKUP(_xlfn.TEXTJOIN(" vs ",,C2938:D2938),Calendar!G:G,Calendar!K:K),"")</f>
        <v/>
      </c>
      <c r="AJ2938" s="61" t="str">
        <f>IF(AND(K2938&lt;&gt;"Match of the Day",K2938&lt;&gt;"Match of the Day 2",K2938&lt;&gt;"Match of the Day Repeat"),"",1+MAX($AJ$10:AJ2937))</f>
        <v/>
      </c>
    </row>
    <row r="2939" spans="34:36" x14ac:dyDescent="0.35">
      <c r="AH2939" s="16" t="str">
        <f>IF(AND(B2939="Premier League",E2939="Live"),_xlfn.XLOOKUP(_xlfn.TEXTJOIN(" vs ",,C2939:D2939),Calendar!G:G,Calendar!B:B),IF(AND(B2939="Premier League",E2939="Highlights"),_xlfn.XLOOKUP(H2939,Calendar!O:O,Calendar!N:N,,-1),""))</f>
        <v/>
      </c>
      <c r="AI2939" s="61" t="str">
        <f>IF(AND(AH2939&lt;&gt;"",E2939="Live"),_xlfn.XLOOKUP(_xlfn.TEXTJOIN(" vs ",,C2939:D2939),Calendar!G:G,Calendar!K:K),"")</f>
        <v/>
      </c>
      <c r="AJ2939" s="61" t="str">
        <f>IF(AND(K2939&lt;&gt;"Match of the Day",K2939&lt;&gt;"Match of the Day 2",K2939&lt;&gt;"Match of the Day Repeat"),"",1+MAX($AJ$10:AJ2938))</f>
        <v/>
      </c>
    </row>
    <row r="2940" spans="34:36" x14ac:dyDescent="0.35">
      <c r="AH2940" s="16" t="str">
        <f>IF(AND(B2940="Premier League",E2940="Live"),_xlfn.XLOOKUP(_xlfn.TEXTJOIN(" vs ",,C2940:D2940),Calendar!G:G,Calendar!B:B),IF(AND(B2940="Premier League",E2940="Highlights"),_xlfn.XLOOKUP(H2940,Calendar!O:O,Calendar!N:N,,-1),""))</f>
        <v/>
      </c>
      <c r="AI2940" s="61" t="str">
        <f>IF(AND(AH2940&lt;&gt;"",E2940="Live"),_xlfn.XLOOKUP(_xlfn.TEXTJOIN(" vs ",,C2940:D2940),Calendar!G:G,Calendar!K:K),"")</f>
        <v/>
      </c>
      <c r="AJ2940" s="61" t="str">
        <f>IF(AND(K2940&lt;&gt;"Match of the Day",K2940&lt;&gt;"Match of the Day 2",K2940&lt;&gt;"Match of the Day Repeat"),"",1+MAX($AJ$10:AJ2939))</f>
        <v/>
      </c>
    </row>
    <row r="2941" spans="34:36" x14ac:dyDescent="0.35">
      <c r="AH2941" s="16" t="str">
        <f>IF(AND(B2941="Premier League",E2941="Live"),_xlfn.XLOOKUP(_xlfn.TEXTJOIN(" vs ",,C2941:D2941),Calendar!G:G,Calendar!B:B),IF(AND(B2941="Premier League",E2941="Highlights"),_xlfn.XLOOKUP(H2941,Calendar!O:O,Calendar!N:N,,-1),""))</f>
        <v/>
      </c>
      <c r="AI2941" s="61" t="str">
        <f>IF(AND(AH2941&lt;&gt;"",E2941="Live"),_xlfn.XLOOKUP(_xlfn.TEXTJOIN(" vs ",,C2941:D2941),Calendar!G:G,Calendar!K:K),"")</f>
        <v/>
      </c>
      <c r="AJ2941" s="61" t="str">
        <f>IF(AND(K2941&lt;&gt;"Match of the Day",K2941&lt;&gt;"Match of the Day 2",K2941&lt;&gt;"Match of the Day Repeat"),"",1+MAX($AJ$10:AJ2940))</f>
        <v/>
      </c>
    </row>
    <row r="2942" spans="34:36" x14ac:dyDescent="0.35">
      <c r="AH2942" s="16" t="str">
        <f>IF(AND(B2942="Premier League",E2942="Live"),_xlfn.XLOOKUP(_xlfn.TEXTJOIN(" vs ",,C2942:D2942),Calendar!G:G,Calendar!B:B),IF(AND(B2942="Premier League",E2942="Highlights"),_xlfn.XLOOKUP(H2942,Calendar!O:O,Calendar!N:N,,-1),""))</f>
        <v/>
      </c>
      <c r="AI2942" s="61" t="str">
        <f>IF(AND(AH2942&lt;&gt;"",E2942="Live"),_xlfn.XLOOKUP(_xlfn.TEXTJOIN(" vs ",,C2942:D2942),Calendar!G:G,Calendar!K:K),"")</f>
        <v/>
      </c>
      <c r="AJ2942" s="61" t="str">
        <f>IF(AND(K2942&lt;&gt;"Match of the Day",K2942&lt;&gt;"Match of the Day 2",K2942&lt;&gt;"Match of the Day Repeat"),"",1+MAX($AJ$10:AJ2941))</f>
        <v/>
      </c>
    </row>
    <row r="2943" spans="34:36" x14ac:dyDescent="0.35">
      <c r="AH2943" s="16" t="str">
        <f>IF(AND(B2943="Premier League",E2943="Live"),_xlfn.XLOOKUP(_xlfn.TEXTJOIN(" vs ",,C2943:D2943),Calendar!G:G,Calendar!B:B),IF(AND(B2943="Premier League",E2943="Highlights"),_xlfn.XLOOKUP(H2943,Calendar!O:O,Calendar!N:N,,-1),""))</f>
        <v/>
      </c>
      <c r="AI2943" s="61" t="str">
        <f>IF(AND(AH2943&lt;&gt;"",E2943="Live"),_xlfn.XLOOKUP(_xlfn.TEXTJOIN(" vs ",,C2943:D2943),Calendar!G:G,Calendar!K:K),"")</f>
        <v/>
      </c>
      <c r="AJ2943" s="61" t="str">
        <f>IF(AND(K2943&lt;&gt;"Match of the Day",K2943&lt;&gt;"Match of the Day 2",K2943&lt;&gt;"Match of the Day Repeat"),"",1+MAX($AJ$10:AJ2942))</f>
        <v/>
      </c>
    </row>
    <row r="2944" spans="34:36" x14ac:dyDescent="0.35">
      <c r="AH2944" s="16" t="str">
        <f>IF(AND(B2944="Premier League",E2944="Live"),_xlfn.XLOOKUP(_xlfn.TEXTJOIN(" vs ",,C2944:D2944),Calendar!G:G,Calendar!B:B),IF(AND(B2944="Premier League",E2944="Highlights"),_xlfn.XLOOKUP(H2944,Calendar!O:O,Calendar!N:N,,-1),""))</f>
        <v/>
      </c>
      <c r="AI2944" s="61" t="str">
        <f>IF(AND(AH2944&lt;&gt;"",E2944="Live"),_xlfn.XLOOKUP(_xlfn.TEXTJOIN(" vs ",,C2944:D2944),Calendar!G:G,Calendar!K:K),"")</f>
        <v/>
      </c>
      <c r="AJ2944" s="61" t="str">
        <f>IF(AND(K2944&lt;&gt;"Match of the Day",K2944&lt;&gt;"Match of the Day 2",K2944&lt;&gt;"Match of the Day Repeat"),"",1+MAX($AJ$10:AJ2943))</f>
        <v/>
      </c>
    </row>
    <row r="2945" spans="34:36" x14ac:dyDescent="0.35">
      <c r="AH2945" s="16" t="str">
        <f>IF(AND(B2945="Premier League",E2945="Live"),_xlfn.XLOOKUP(_xlfn.TEXTJOIN(" vs ",,C2945:D2945),Calendar!G:G,Calendar!B:B),IF(AND(B2945="Premier League",E2945="Highlights"),_xlfn.XLOOKUP(H2945,Calendar!O:O,Calendar!N:N,,-1),""))</f>
        <v/>
      </c>
      <c r="AI2945" s="61" t="str">
        <f>IF(AND(AH2945&lt;&gt;"",E2945="Live"),_xlfn.XLOOKUP(_xlfn.TEXTJOIN(" vs ",,C2945:D2945),Calendar!G:G,Calendar!K:K),"")</f>
        <v/>
      </c>
      <c r="AJ2945" s="61" t="str">
        <f>IF(AND(K2945&lt;&gt;"Match of the Day",K2945&lt;&gt;"Match of the Day 2",K2945&lt;&gt;"Match of the Day Repeat"),"",1+MAX($AJ$10:AJ2944))</f>
        <v/>
      </c>
    </row>
    <row r="2946" spans="34:36" x14ac:dyDescent="0.35">
      <c r="AH2946" s="16" t="str">
        <f>IF(AND(B2946="Premier League",E2946="Live"),_xlfn.XLOOKUP(_xlfn.TEXTJOIN(" vs ",,C2946:D2946),Calendar!G:G,Calendar!B:B),IF(AND(B2946="Premier League",E2946="Highlights"),_xlfn.XLOOKUP(H2946,Calendar!O:O,Calendar!N:N,,-1),""))</f>
        <v/>
      </c>
      <c r="AI2946" s="61" t="str">
        <f>IF(AND(AH2946&lt;&gt;"",E2946="Live"),_xlfn.XLOOKUP(_xlfn.TEXTJOIN(" vs ",,C2946:D2946),Calendar!G:G,Calendar!K:K),"")</f>
        <v/>
      </c>
      <c r="AJ2946" s="61" t="str">
        <f>IF(AND(K2946&lt;&gt;"Match of the Day",K2946&lt;&gt;"Match of the Day 2",K2946&lt;&gt;"Match of the Day Repeat"),"",1+MAX($AJ$10:AJ2945))</f>
        <v/>
      </c>
    </row>
    <row r="2947" spans="34:36" x14ac:dyDescent="0.35">
      <c r="AH2947" s="16" t="str">
        <f>IF(AND(B2947="Premier League",E2947="Live"),_xlfn.XLOOKUP(_xlfn.TEXTJOIN(" vs ",,C2947:D2947),Calendar!G:G,Calendar!B:B),IF(AND(B2947="Premier League",E2947="Highlights"),_xlfn.XLOOKUP(H2947,Calendar!O:O,Calendar!N:N,,-1),""))</f>
        <v/>
      </c>
      <c r="AI2947" s="61" t="str">
        <f>IF(AND(AH2947&lt;&gt;"",E2947="Live"),_xlfn.XLOOKUP(_xlfn.TEXTJOIN(" vs ",,C2947:D2947),Calendar!G:G,Calendar!K:K),"")</f>
        <v/>
      </c>
      <c r="AJ2947" s="61" t="str">
        <f>IF(AND(K2947&lt;&gt;"Match of the Day",K2947&lt;&gt;"Match of the Day 2",K2947&lt;&gt;"Match of the Day Repeat"),"",1+MAX($AJ$10:AJ2946))</f>
        <v/>
      </c>
    </row>
    <row r="2948" spans="34:36" x14ac:dyDescent="0.35">
      <c r="AH2948" s="16" t="str">
        <f>IF(AND(B2948="Premier League",E2948="Live"),_xlfn.XLOOKUP(_xlfn.TEXTJOIN(" vs ",,C2948:D2948),Calendar!G:G,Calendar!B:B),IF(AND(B2948="Premier League",E2948="Highlights"),_xlfn.XLOOKUP(H2948,Calendar!O:O,Calendar!N:N,,-1),""))</f>
        <v/>
      </c>
      <c r="AI2948" s="61" t="str">
        <f>IF(AND(AH2948&lt;&gt;"",E2948="Live"),_xlfn.XLOOKUP(_xlfn.TEXTJOIN(" vs ",,C2948:D2948),Calendar!G:G,Calendar!K:K),"")</f>
        <v/>
      </c>
      <c r="AJ2948" s="61" t="str">
        <f>IF(AND(K2948&lt;&gt;"Match of the Day",K2948&lt;&gt;"Match of the Day 2",K2948&lt;&gt;"Match of the Day Repeat"),"",1+MAX($AJ$10:AJ2947))</f>
        <v/>
      </c>
    </row>
    <row r="2949" spans="34:36" x14ac:dyDescent="0.35">
      <c r="AH2949" s="16" t="str">
        <f>IF(AND(B2949="Premier League",E2949="Live"),_xlfn.XLOOKUP(_xlfn.TEXTJOIN(" vs ",,C2949:D2949),Calendar!G:G,Calendar!B:B),IF(AND(B2949="Premier League",E2949="Highlights"),_xlfn.XLOOKUP(H2949,Calendar!O:O,Calendar!N:N,,-1),""))</f>
        <v/>
      </c>
      <c r="AI2949" s="61" t="str">
        <f>IF(AND(AH2949&lt;&gt;"",E2949="Live"),_xlfn.XLOOKUP(_xlfn.TEXTJOIN(" vs ",,C2949:D2949),Calendar!G:G,Calendar!K:K),"")</f>
        <v/>
      </c>
      <c r="AJ2949" s="61" t="str">
        <f>IF(AND(K2949&lt;&gt;"Match of the Day",K2949&lt;&gt;"Match of the Day 2",K2949&lt;&gt;"Match of the Day Repeat"),"",1+MAX($AJ$10:AJ2948))</f>
        <v/>
      </c>
    </row>
    <row r="2950" spans="34:36" x14ac:dyDescent="0.35">
      <c r="AH2950" s="16" t="str">
        <f>IF(AND(B2950="Premier League",E2950="Live"),_xlfn.XLOOKUP(_xlfn.TEXTJOIN(" vs ",,C2950:D2950),Calendar!G:G,Calendar!B:B),IF(AND(B2950="Premier League",E2950="Highlights"),_xlfn.XLOOKUP(H2950,Calendar!O:O,Calendar!N:N,,-1),""))</f>
        <v/>
      </c>
      <c r="AI2950" s="61" t="str">
        <f>IF(AND(AH2950&lt;&gt;"",E2950="Live"),_xlfn.XLOOKUP(_xlfn.TEXTJOIN(" vs ",,C2950:D2950),Calendar!G:G,Calendar!K:K),"")</f>
        <v/>
      </c>
      <c r="AJ2950" s="61" t="str">
        <f>IF(AND(K2950&lt;&gt;"Match of the Day",K2950&lt;&gt;"Match of the Day 2",K2950&lt;&gt;"Match of the Day Repeat"),"",1+MAX($AJ$10:AJ2949))</f>
        <v/>
      </c>
    </row>
    <row r="2951" spans="34:36" x14ac:dyDescent="0.35">
      <c r="AH2951" s="16" t="str">
        <f>IF(AND(B2951="Premier League",E2951="Live"),_xlfn.XLOOKUP(_xlfn.TEXTJOIN(" vs ",,C2951:D2951),Calendar!G:G,Calendar!B:B),IF(AND(B2951="Premier League",E2951="Highlights"),_xlfn.XLOOKUP(H2951,Calendar!O:O,Calendar!N:N,,-1),""))</f>
        <v/>
      </c>
      <c r="AI2951" s="61" t="str">
        <f>IF(AND(AH2951&lt;&gt;"",E2951="Live"),_xlfn.XLOOKUP(_xlfn.TEXTJOIN(" vs ",,C2951:D2951),Calendar!G:G,Calendar!K:K),"")</f>
        <v/>
      </c>
      <c r="AJ2951" s="61" t="str">
        <f>IF(AND(K2951&lt;&gt;"Match of the Day",K2951&lt;&gt;"Match of the Day 2",K2951&lt;&gt;"Match of the Day Repeat"),"",1+MAX($AJ$10:AJ2950))</f>
        <v/>
      </c>
    </row>
    <row r="2952" spans="34:36" x14ac:dyDescent="0.35">
      <c r="AH2952" s="16" t="str">
        <f>IF(AND(B2952="Premier League",E2952="Live"),_xlfn.XLOOKUP(_xlfn.TEXTJOIN(" vs ",,C2952:D2952),Calendar!G:G,Calendar!B:B),IF(AND(B2952="Premier League",E2952="Highlights"),_xlfn.XLOOKUP(H2952,Calendar!O:O,Calendar!N:N,,-1),""))</f>
        <v/>
      </c>
      <c r="AI2952" s="61" t="str">
        <f>IF(AND(AH2952&lt;&gt;"",E2952="Live"),_xlfn.XLOOKUP(_xlfn.TEXTJOIN(" vs ",,C2952:D2952),Calendar!G:G,Calendar!K:K),"")</f>
        <v/>
      </c>
      <c r="AJ2952" s="61" t="str">
        <f>IF(AND(K2952&lt;&gt;"Match of the Day",K2952&lt;&gt;"Match of the Day 2",K2952&lt;&gt;"Match of the Day Repeat"),"",1+MAX($AJ$10:AJ2951))</f>
        <v/>
      </c>
    </row>
    <row r="2953" spans="34:36" x14ac:dyDescent="0.35">
      <c r="AH2953" s="16" t="str">
        <f>IF(AND(B2953="Premier League",E2953="Live"),_xlfn.XLOOKUP(_xlfn.TEXTJOIN(" vs ",,C2953:D2953),Calendar!G:G,Calendar!B:B),IF(AND(B2953="Premier League",E2953="Highlights"),_xlfn.XLOOKUP(H2953,Calendar!O:O,Calendar!N:N,,-1),""))</f>
        <v/>
      </c>
      <c r="AI2953" s="61" t="str">
        <f>IF(AND(AH2953&lt;&gt;"",E2953="Live"),_xlfn.XLOOKUP(_xlfn.TEXTJOIN(" vs ",,C2953:D2953),Calendar!G:G,Calendar!K:K),"")</f>
        <v/>
      </c>
      <c r="AJ2953" s="61" t="str">
        <f>IF(AND(K2953&lt;&gt;"Match of the Day",K2953&lt;&gt;"Match of the Day 2",K2953&lt;&gt;"Match of the Day Repeat"),"",1+MAX($AJ$10:AJ2952))</f>
        <v/>
      </c>
    </row>
    <row r="2954" spans="34:36" x14ac:dyDescent="0.35">
      <c r="AH2954" s="16" t="str">
        <f>IF(AND(B2954="Premier League",E2954="Live"),_xlfn.XLOOKUP(_xlfn.TEXTJOIN(" vs ",,C2954:D2954),Calendar!G:G,Calendar!B:B),IF(AND(B2954="Premier League",E2954="Highlights"),_xlfn.XLOOKUP(H2954,Calendar!O:O,Calendar!N:N,,-1),""))</f>
        <v/>
      </c>
      <c r="AI2954" s="61" t="str">
        <f>IF(AND(AH2954&lt;&gt;"",E2954="Live"),_xlfn.XLOOKUP(_xlfn.TEXTJOIN(" vs ",,C2954:D2954),Calendar!G:G,Calendar!K:K),"")</f>
        <v/>
      </c>
      <c r="AJ2954" s="61" t="str">
        <f>IF(AND(K2954&lt;&gt;"Match of the Day",K2954&lt;&gt;"Match of the Day 2",K2954&lt;&gt;"Match of the Day Repeat"),"",1+MAX($AJ$10:AJ2953))</f>
        <v/>
      </c>
    </row>
    <row r="2955" spans="34:36" x14ac:dyDescent="0.35">
      <c r="AH2955" s="16" t="str">
        <f>IF(AND(B2955="Premier League",E2955="Live"),_xlfn.XLOOKUP(_xlfn.TEXTJOIN(" vs ",,C2955:D2955),Calendar!G:G,Calendar!B:B),IF(AND(B2955="Premier League",E2955="Highlights"),_xlfn.XLOOKUP(H2955,Calendar!O:O,Calendar!N:N,,-1),""))</f>
        <v/>
      </c>
      <c r="AI2955" s="61" t="str">
        <f>IF(AND(AH2955&lt;&gt;"",E2955="Live"),_xlfn.XLOOKUP(_xlfn.TEXTJOIN(" vs ",,C2955:D2955),Calendar!G:G,Calendar!K:K),"")</f>
        <v/>
      </c>
      <c r="AJ2955" s="61" t="str">
        <f>IF(AND(K2955&lt;&gt;"Match of the Day",K2955&lt;&gt;"Match of the Day 2",K2955&lt;&gt;"Match of the Day Repeat"),"",1+MAX($AJ$10:AJ2954))</f>
        <v/>
      </c>
    </row>
    <row r="2956" spans="34:36" x14ac:dyDescent="0.35">
      <c r="AH2956" s="16" t="str">
        <f>IF(AND(B2956="Premier League",E2956="Live"),_xlfn.XLOOKUP(_xlfn.TEXTJOIN(" vs ",,C2956:D2956),Calendar!G:G,Calendar!B:B),IF(AND(B2956="Premier League",E2956="Highlights"),_xlfn.XLOOKUP(H2956,Calendar!O:O,Calendar!N:N,,-1),""))</f>
        <v/>
      </c>
      <c r="AI2956" s="61" t="str">
        <f>IF(AND(AH2956&lt;&gt;"",E2956="Live"),_xlfn.XLOOKUP(_xlfn.TEXTJOIN(" vs ",,C2956:D2956),Calendar!G:G,Calendar!K:K),"")</f>
        <v/>
      </c>
      <c r="AJ2956" s="61" t="str">
        <f>IF(AND(K2956&lt;&gt;"Match of the Day",K2956&lt;&gt;"Match of the Day 2",K2956&lt;&gt;"Match of the Day Repeat"),"",1+MAX($AJ$10:AJ2955))</f>
        <v/>
      </c>
    </row>
    <row r="2957" spans="34:36" x14ac:dyDescent="0.35">
      <c r="AH2957" s="16" t="str">
        <f>IF(AND(B2957="Premier League",E2957="Live"),_xlfn.XLOOKUP(_xlfn.TEXTJOIN(" vs ",,C2957:D2957),Calendar!G:G,Calendar!B:B),IF(AND(B2957="Premier League",E2957="Highlights"),_xlfn.XLOOKUP(H2957,Calendar!O:O,Calendar!N:N,,-1),""))</f>
        <v/>
      </c>
      <c r="AI2957" s="61" t="str">
        <f>IF(AND(AH2957&lt;&gt;"",E2957="Live"),_xlfn.XLOOKUP(_xlfn.TEXTJOIN(" vs ",,C2957:D2957),Calendar!G:G,Calendar!K:K),"")</f>
        <v/>
      </c>
      <c r="AJ2957" s="61" t="str">
        <f>IF(AND(K2957&lt;&gt;"Match of the Day",K2957&lt;&gt;"Match of the Day 2",K2957&lt;&gt;"Match of the Day Repeat"),"",1+MAX($AJ$10:AJ2956))</f>
        <v/>
      </c>
    </row>
    <row r="2958" spans="34:36" x14ac:dyDescent="0.35">
      <c r="AH2958" s="16" t="str">
        <f>IF(AND(B2958="Premier League",E2958="Live"),_xlfn.XLOOKUP(_xlfn.TEXTJOIN(" vs ",,C2958:D2958),Calendar!G:G,Calendar!B:B),IF(AND(B2958="Premier League",E2958="Highlights"),_xlfn.XLOOKUP(H2958,Calendar!O:O,Calendar!N:N,,-1),""))</f>
        <v/>
      </c>
      <c r="AI2958" s="61" t="str">
        <f>IF(AND(AH2958&lt;&gt;"",E2958="Live"),_xlfn.XLOOKUP(_xlfn.TEXTJOIN(" vs ",,C2958:D2958),Calendar!G:G,Calendar!K:K),"")</f>
        <v/>
      </c>
      <c r="AJ2958" s="61" t="str">
        <f>IF(AND(K2958&lt;&gt;"Match of the Day",K2958&lt;&gt;"Match of the Day 2",K2958&lt;&gt;"Match of the Day Repeat"),"",1+MAX($AJ$10:AJ2957))</f>
        <v/>
      </c>
    </row>
    <row r="2959" spans="34:36" x14ac:dyDescent="0.35">
      <c r="AH2959" s="16" t="str">
        <f>IF(AND(B2959="Premier League",E2959="Live"),_xlfn.XLOOKUP(_xlfn.TEXTJOIN(" vs ",,C2959:D2959),Calendar!G:G,Calendar!B:B),IF(AND(B2959="Premier League",E2959="Highlights"),_xlfn.XLOOKUP(H2959,Calendar!O:O,Calendar!N:N,,-1),""))</f>
        <v/>
      </c>
      <c r="AI2959" s="61" t="str">
        <f>IF(AND(AH2959&lt;&gt;"",E2959="Live"),_xlfn.XLOOKUP(_xlfn.TEXTJOIN(" vs ",,C2959:D2959),Calendar!G:G,Calendar!K:K),"")</f>
        <v/>
      </c>
      <c r="AJ2959" s="61" t="str">
        <f>IF(AND(K2959&lt;&gt;"Match of the Day",K2959&lt;&gt;"Match of the Day 2",K2959&lt;&gt;"Match of the Day Repeat"),"",1+MAX($AJ$10:AJ2958))</f>
        <v/>
      </c>
    </row>
    <row r="2960" spans="34:36" x14ac:dyDescent="0.35">
      <c r="AH2960" s="16" t="str">
        <f>IF(AND(B2960="Premier League",E2960="Live"),_xlfn.XLOOKUP(_xlfn.TEXTJOIN(" vs ",,C2960:D2960),Calendar!G:G,Calendar!B:B),IF(AND(B2960="Premier League",E2960="Highlights"),_xlfn.XLOOKUP(H2960,Calendar!O:O,Calendar!N:N,,-1),""))</f>
        <v/>
      </c>
      <c r="AI2960" s="61" t="str">
        <f>IF(AND(AH2960&lt;&gt;"",E2960="Live"),_xlfn.XLOOKUP(_xlfn.TEXTJOIN(" vs ",,C2960:D2960),Calendar!G:G,Calendar!K:K),"")</f>
        <v/>
      </c>
      <c r="AJ2960" s="61" t="str">
        <f>IF(AND(K2960&lt;&gt;"Match of the Day",K2960&lt;&gt;"Match of the Day 2",K2960&lt;&gt;"Match of the Day Repeat"),"",1+MAX($AJ$10:AJ2959))</f>
        <v/>
      </c>
    </row>
    <row r="2961" spans="34:36" x14ac:dyDescent="0.35">
      <c r="AH2961" s="16" t="str">
        <f>IF(AND(B2961="Premier League",E2961="Live"),_xlfn.XLOOKUP(_xlfn.TEXTJOIN(" vs ",,C2961:D2961),Calendar!G:G,Calendar!B:B),IF(AND(B2961="Premier League",E2961="Highlights"),_xlfn.XLOOKUP(H2961,Calendar!O:O,Calendar!N:N,,-1),""))</f>
        <v/>
      </c>
      <c r="AI2961" s="61" t="str">
        <f>IF(AND(AH2961&lt;&gt;"",E2961="Live"),_xlfn.XLOOKUP(_xlfn.TEXTJOIN(" vs ",,C2961:D2961),Calendar!G:G,Calendar!K:K),"")</f>
        <v/>
      </c>
      <c r="AJ2961" s="61" t="str">
        <f>IF(AND(K2961&lt;&gt;"Match of the Day",K2961&lt;&gt;"Match of the Day 2",K2961&lt;&gt;"Match of the Day Repeat"),"",1+MAX($AJ$10:AJ2960))</f>
        <v/>
      </c>
    </row>
    <row r="2962" spans="34:36" x14ac:dyDescent="0.35">
      <c r="AH2962" s="16" t="str">
        <f>IF(AND(B2962="Premier League",E2962="Live"),_xlfn.XLOOKUP(_xlfn.TEXTJOIN(" vs ",,C2962:D2962),Calendar!G:G,Calendar!B:B),IF(AND(B2962="Premier League",E2962="Highlights"),_xlfn.XLOOKUP(H2962,Calendar!O:O,Calendar!N:N,,-1),""))</f>
        <v/>
      </c>
      <c r="AI2962" s="61" t="str">
        <f>IF(AND(AH2962&lt;&gt;"",E2962="Live"),_xlfn.XLOOKUP(_xlfn.TEXTJOIN(" vs ",,C2962:D2962),Calendar!G:G,Calendar!K:K),"")</f>
        <v/>
      </c>
      <c r="AJ2962" s="61" t="str">
        <f>IF(AND(K2962&lt;&gt;"Match of the Day",K2962&lt;&gt;"Match of the Day 2",K2962&lt;&gt;"Match of the Day Repeat"),"",1+MAX($AJ$10:AJ2961))</f>
        <v/>
      </c>
    </row>
    <row r="2963" spans="34:36" x14ac:dyDescent="0.35">
      <c r="AH2963" s="16" t="str">
        <f>IF(AND(B2963="Premier League",E2963="Live"),_xlfn.XLOOKUP(_xlfn.TEXTJOIN(" vs ",,C2963:D2963),Calendar!G:G,Calendar!B:B),IF(AND(B2963="Premier League",E2963="Highlights"),_xlfn.XLOOKUP(H2963,Calendar!O:O,Calendar!N:N,,-1),""))</f>
        <v/>
      </c>
      <c r="AI2963" s="61" t="str">
        <f>IF(AND(AH2963&lt;&gt;"",E2963="Live"),_xlfn.XLOOKUP(_xlfn.TEXTJOIN(" vs ",,C2963:D2963),Calendar!G:G,Calendar!K:K),"")</f>
        <v/>
      </c>
      <c r="AJ2963" s="61" t="str">
        <f>IF(AND(K2963&lt;&gt;"Match of the Day",K2963&lt;&gt;"Match of the Day 2",K2963&lt;&gt;"Match of the Day Repeat"),"",1+MAX($AJ$10:AJ2962))</f>
        <v/>
      </c>
    </row>
    <row r="2964" spans="34:36" x14ac:dyDescent="0.35">
      <c r="AH2964" s="16" t="str">
        <f>IF(AND(B2964="Premier League",E2964="Live"),_xlfn.XLOOKUP(_xlfn.TEXTJOIN(" vs ",,C2964:D2964),Calendar!G:G,Calendar!B:B),IF(AND(B2964="Premier League",E2964="Highlights"),_xlfn.XLOOKUP(H2964,Calendar!O:O,Calendar!N:N,,-1),""))</f>
        <v/>
      </c>
      <c r="AI2964" s="61" t="str">
        <f>IF(AND(AH2964&lt;&gt;"",E2964="Live"),_xlfn.XLOOKUP(_xlfn.TEXTJOIN(" vs ",,C2964:D2964),Calendar!G:G,Calendar!K:K),"")</f>
        <v/>
      </c>
      <c r="AJ2964" s="61" t="str">
        <f>IF(AND(K2964&lt;&gt;"Match of the Day",K2964&lt;&gt;"Match of the Day 2",K2964&lt;&gt;"Match of the Day Repeat"),"",1+MAX($AJ$10:AJ2963))</f>
        <v/>
      </c>
    </row>
    <row r="2965" spans="34:36" x14ac:dyDescent="0.35">
      <c r="AH2965" s="16" t="str">
        <f>IF(AND(B2965="Premier League",E2965="Live"),_xlfn.XLOOKUP(_xlfn.TEXTJOIN(" vs ",,C2965:D2965),Calendar!G:G,Calendar!B:B),IF(AND(B2965="Premier League",E2965="Highlights"),_xlfn.XLOOKUP(H2965,Calendar!O:O,Calendar!N:N,,-1),""))</f>
        <v/>
      </c>
      <c r="AI2965" s="61" t="str">
        <f>IF(AND(AH2965&lt;&gt;"",E2965="Live"),_xlfn.XLOOKUP(_xlfn.TEXTJOIN(" vs ",,C2965:D2965),Calendar!G:G,Calendar!K:K),"")</f>
        <v/>
      </c>
      <c r="AJ2965" s="61" t="str">
        <f>IF(AND(K2965&lt;&gt;"Match of the Day",K2965&lt;&gt;"Match of the Day 2",K2965&lt;&gt;"Match of the Day Repeat"),"",1+MAX($AJ$10:AJ2964))</f>
        <v/>
      </c>
    </row>
    <row r="2966" spans="34:36" x14ac:dyDescent="0.35">
      <c r="AH2966" s="16" t="str">
        <f>IF(AND(B2966="Premier League",E2966="Live"),_xlfn.XLOOKUP(_xlfn.TEXTJOIN(" vs ",,C2966:D2966),Calendar!G:G,Calendar!B:B),IF(AND(B2966="Premier League",E2966="Highlights"),_xlfn.XLOOKUP(H2966,Calendar!O:O,Calendar!N:N,,-1),""))</f>
        <v/>
      </c>
      <c r="AI2966" s="61" t="str">
        <f>IF(AND(AH2966&lt;&gt;"",E2966="Live"),_xlfn.XLOOKUP(_xlfn.TEXTJOIN(" vs ",,C2966:D2966),Calendar!G:G,Calendar!K:K),"")</f>
        <v/>
      </c>
      <c r="AJ2966" s="61" t="str">
        <f>IF(AND(K2966&lt;&gt;"Match of the Day",K2966&lt;&gt;"Match of the Day 2",K2966&lt;&gt;"Match of the Day Repeat"),"",1+MAX($AJ$10:AJ2965))</f>
        <v/>
      </c>
    </row>
    <row r="2967" spans="34:36" x14ac:dyDescent="0.35">
      <c r="AH2967" s="16" t="str">
        <f>IF(AND(B2967="Premier League",E2967="Live"),_xlfn.XLOOKUP(_xlfn.TEXTJOIN(" vs ",,C2967:D2967),Calendar!G:G,Calendar!B:B),IF(AND(B2967="Premier League",E2967="Highlights"),_xlfn.XLOOKUP(H2967,Calendar!O:O,Calendar!N:N,,-1),""))</f>
        <v/>
      </c>
      <c r="AI2967" s="61" t="str">
        <f>IF(AND(AH2967&lt;&gt;"",E2967="Live"),_xlfn.XLOOKUP(_xlfn.TEXTJOIN(" vs ",,C2967:D2967),Calendar!G:G,Calendar!K:K),"")</f>
        <v/>
      </c>
      <c r="AJ2967" s="61" t="str">
        <f>IF(AND(K2967&lt;&gt;"Match of the Day",K2967&lt;&gt;"Match of the Day 2",K2967&lt;&gt;"Match of the Day Repeat"),"",1+MAX($AJ$10:AJ2966))</f>
        <v/>
      </c>
    </row>
    <row r="2968" spans="34:36" x14ac:dyDescent="0.35">
      <c r="AH2968" s="16" t="str">
        <f>IF(AND(B2968="Premier League",E2968="Live"),_xlfn.XLOOKUP(_xlfn.TEXTJOIN(" vs ",,C2968:D2968),Calendar!G:G,Calendar!B:B),IF(AND(B2968="Premier League",E2968="Highlights"),_xlfn.XLOOKUP(H2968,Calendar!O:O,Calendar!N:N,,-1),""))</f>
        <v/>
      </c>
      <c r="AI2968" s="61" t="str">
        <f>IF(AND(AH2968&lt;&gt;"",E2968="Live"),_xlfn.XLOOKUP(_xlfn.TEXTJOIN(" vs ",,C2968:D2968),Calendar!G:G,Calendar!K:K),"")</f>
        <v/>
      </c>
      <c r="AJ2968" s="61" t="str">
        <f>IF(AND(K2968&lt;&gt;"Match of the Day",K2968&lt;&gt;"Match of the Day 2",K2968&lt;&gt;"Match of the Day Repeat"),"",1+MAX($AJ$10:AJ2967))</f>
        <v/>
      </c>
    </row>
    <row r="2969" spans="34:36" x14ac:dyDescent="0.35">
      <c r="AH2969" s="16" t="str">
        <f>IF(AND(B2969="Premier League",E2969="Live"),_xlfn.XLOOKUP(_xlfn.TEXTJOIN(" vs ",,C2969:D2969),Calendar!G:G,Calendar!B:B),IF(AND(B2969="Premier League",E2969="Highlights"),_xlfn.XLOOKUP(H2969,Calendar!O:O,Calendar!N:N,,-1),""))</f>
        <v/>
      </c>
      <c r="AI2969" s="61" t="str">
        <f>IF(AND(AH2969&lt;&gt;"",E2969="Live"),_xlfn.XLOOKUP(_xlfn.TEXTJOIN(" vs ",,C2969:D2969),Calendar!G:G,Calendar!K:K),"")</f>
        <v/>
      </c>
      <c r="AJ2969" s="61" t="str">
        <f>IF(AND(K2969&lt;&gt;"Match of the Day",K2969&lt;&gt;"Match of the Day 2",K2969&lt;&gt;"Match of the Day Repeat"),"",1+MAX($AJ$10:AJ2968))</f>
        <v/>
      </c>
    </row>
    <row r="2970" spans="34:36" x14ac:dyDescent="0.35">
      <c r="AH2970" s="16" t="str">
        <f>IF(AND(B2970="Premier League",E2970="Live"),_xlfn.XLOOKUP(_xlfn.TEXTJOIN(" vs ",,C2970:D2970),Calendar!G:G,Calendar!B:B),IF(AND(B2970="Premier League",E2970="Highlights"),_xlfn.XLOOKUP(H2970,Calendar!O:O,Calendar!N:N,,-1),""))</f>
        <v/>
      </c>
      <c r="AI2970" s="61" t="str">
        <f>IF(AND(AH2970&lt;&gt;"",E2970="Live"),_xlfn.XLOOKUP(_xlfn.TEXTJOIN(" vs ",,C2970:D2970),Calendar!G:G,Calendar!K:K),"")</f>
        <v/>
      </c>
      <c r="AJ2970" s="61" t="str">
        <f>IF(AND(K2970&lt;&gt;"Match of the Day",K2970&lt;&gt;"Match of the Day 2",K2970&lt;&gt;"Match of the Day Repeat"),"",1+MAX($AJ$10:AJ2969))</f>
        <v/>
      </c>
    </row>
    <row r="2971" spans="34:36" x14ac:dyDescent="0.35">
      <c r="AH2971" s="16" t="str">
        <f>IF(AND(B2971="Premier League",E2971="Live"),_xlfn.XLOOKUP(_xlfn.TEXTJOIN(" vs ",,C2971:D2971),Calendar!G:G,Calendar!B:B),IF(AND(B2971="Premier League",E2971="Highlights"),_xlfn.XLOOKUP(H2971,Calendar!O:O,Calendar!N:N,,-1),""))</f>
        <v/>
      </c>
      <c r="AI2971" s="61" t="str">
        <f>IF(AND(AH2971&lt;&gt;"",E2971="Live"),_xlfn.XLOOKUP(_xlfn.TEXTJOIN(" vs ",,C2971:D2971),Calendar!G:G,Calendar!K:K),"")</f>
        <v/>
      </c>
      <c r="AJ2971" s="61" t="str">
        <f>IF(AND(K2971&lt;&gt;"Match of the Day",K2971&lt;&gt;"Match of the Day 2",K2971&lt;&gt;"Match of the Day Repeat"),"",1+MAX($AJ$10:AJ2970))</f>
        <v/>
      </c>
    </row>
    <row r="2972" spans="34:36" x14ac:dyDescent="0.35">
      <c r="AH2972" s="16" t="str">
        <f>IF(AND(B2972="Premier League",E2972="Live"),_xlfn.XLOOKUP(_xlfn.TEXTJOIN(" vs ",,C2972:D2972),Calendar!G:G,Calendar!B:B),IF(AND(B2972="Premier League",E2972="Highlights"),_xlfn.XLOOKUP(H2972,Calendar!O:O,Calendar!N:N,,-1),""))</f>
        <v/>
      </c>
      <c r="AI2972" s="61" t="str">
        <f>IF(AND(AH2972&lt;&gt;"",E2972="Live"),_xlfn.XLOOKUP(_xlfn.TEXTJOIN(" vs ",,C2972:D2972),Calendar!G:G,Calendar!K:K),"")</f>
        <v/>
      </c>
      <c r="AJ2972" s="61" t="str">
        <f>IF(AND(K2972&lt;&gt;"Match of the Day",K2972&lt;&gt;"Match of the Day 2",K2972&lt;&gt;"Match of the Day Repeat"),"",1+MAX($AJ$10:AJ2971))</f>
        <v/>
      </c>
    </row>
    <row r="2973" spans="34:36" x14ac:dyDescent="0.35">
      <c r="AH2973" s="16" t="str">
        <f>IF(AND(B2973="Premier League",E2973="Live"),_xlfn.XLOOKUP(_xlfn.TEXTJOIN(" vs ",,C2973:D2973),Calendar!G:G,Calendar!B:B),IF(AND(B2973="Premier League",E2973="Highlights"),_xlfn.XLOOKUP(H2973,Calendar!O:O,Calendar!N:N,,-1),""))</f>
        <v/>
      </c>
      <c r="AI2973" s="61" t="str">
        <f>IF(AND(AH2973&lt;&gt;"",E2973="Live"),_xlfn.XLOOKUP(_xlfn.TEXTJOIN(" vs ",,C2973:D2973),Calendar!G:G,Calendar!K:K),"")</f>
        <v/>
      </c>
      <c r="AJ2973" s="61" t="str">
        <f>IF(AND(K2973&lt;&gt;"Match of the Day",K2973&lt;&gt;"Match of the Day 2",K2973&lt;&gt;"Match of the Day Repeat"),"",1+MAX($AJ$10:AJ2972))</f>
        <v/>
      </c>
    </row>
    <row r="2974" spans="34:36" x14ac:dyDescent="0.35">
      <c r="AH2974" s="16" t="str">
        <f>IF(AND(B2974="Premier League",E2974="Live"),_xlfn.XLOOKUP(_xlfn.TEXTJOIN(" vs ",,C2974:D2974),Calendar!G:G,Calendar!B:B),IF(AND(B2974="Premier League",E2974="Highlights"),_xlfn.XLOOKUP(H2974,Calendar!O:O,Calendar!N:N,,-1),""))</f>
        <v/>
      </c>
      <c r="AI2974" s="61" t="str">
        <f>IF(AND(AH2974&lt;&gt;"",E2974="Live"),_xlfn.XLOOKUP(_xlfn.TEXTJOIN(" vs ",,C2974:D2974),Calendar!G:G,Calendar!K:K),"")</f>
        <v/>
      </c>
      <c r="AJ2974" s="61" t="str">
        <f>IF(AND(K2974&lt;&gt;"Match of the Day",K2974&lt;&gt;"Match of the Day 2",K2974&lt;&gt;"Match of the Day Repeat"),"",1+MAX($AJ$10:AJ2973))</f>
        <v/>
      </c>
    </row>
    <row r="2975" spans="34:36" x14ac:dyDescent="0.35">
      <c r="AH2975" s="16" t="str">
        <f>IF(AND(B2975="Premier League",E2975="Live"),_xlfn.XLOOKUP(_xlfn.TEXTJOIN(" vs ",,C2975:D2975),Calendar!G:G,Calendar!B:B),IF(AND(B2975="Premier League",E2975="Highlights"),_xlfn.XLOOKUP(H2975,Calendar!O:O,Calendar!N:N,,-1),""))</f>
        <v/>
      </c>
      <c r="AI2975" s="61" t="str">
        <f>IF(AND(AH2975&lt;&gt;"",E2975="Live"),_xlfn.XLOOKUP(_xlfn.TEXTJOIN(" vs ",,C2975:D2975),Calendar!G:G,Calendar!K:K),"")</f>
        <v/>
      </c>
      <c r="AJ2975" s="61" t="str">
        <f>IF(AND(K2975&lt;&gt;"Match of the Day",K2975&lt;&gt;"Match of the Day 2",K2975&lt;&gt;"Match of the Day Repeat"),"",1+MAX($AJ$10:AJ2974))</f>
        <v/>
      </c>
    </row>
    <row r="2976" spans="34:36" x14ac:dyDescent="0.35">
      <c r="AH2976" s="16" t="str">
        <f>IF(AND(B2976="Premier League",E2976="Live"),_xlfn.XLOOKUP(_xlfn.TEXTJOIN(" vs ",,C2976:D2976),Calendar!G:G,Calendar!B:B),IF(AND(B2976="Premier League",E2976="Highlights"),_xlfn.XLOOKUP(H2976,Calendar!O:O,Calendar!N:N,,-1),""))</f>
        <v/>
      </c>
      <c r="AI2976" s="61" t="str">
        <f>IF(AND(AH2976&lt;&gt;"",E2976="Live"),_xlfn.XLOOKUP(_xlfn.TEXTJOIN(" vs ",,C2976:D2976),Calendar!G:G,Calendar!K:K),"")</f>
        <v/>
      </c>
      <c r="AJ2976" s="61" t="str">
        <f>IF(AND(K2976&lt;&gt;"Match of the Day",K2976&lt;&gt;"Match of the Day 2",K2976&lt;&gt;"Match of the Day Repeat"),"",1+MAX($AJ$10:AJ2975))</f>
        <v/>
      </c>
    </row>
    <row r="2977" spans="34:36" x14ac:dyDescent="0.35">
      <c r="AH2977" s="16" t="str">
        <f>IF(AND(B2977="Premier League",E2977="Live"),_xlfn.XLOOKUP(_xlfn.TEXTJOIN(" vs ",,C2977:D2977),Calendar!G:G,Calendar!B:B),IF(AND(B2977="Premier League",E2977="Highlights"),_xlfn.XLOOKUP(H2977,Calendar!O:O,Calendar!N:N,,-1),""))</f>
        <v/>
      </c>
      <c r="AI2977" s="61" t="str">
        <f>IF(AND(AH2977&lt;&gt;"",E2977="Live"),_xlfn.XLOOKUP(_xlfn.TEXTJOIN(" vs ",,C2977:D2977),Calendar!G:G,Calendar!K:K),"")</f>
        <v/>
      </c>
      <c r="AJ2977" s="61" t="str">
        <f>IF(AND(K2977&lt;&gt;"Match of the Day",K2977&lt;&gt;"Match of the Day 2",K2977&lt;&gt;"Match of the Day Repeat"),"",1+MAX($AJ$10:AJ2976))</f>
        <v/>
      </c>
    </row>
    <row r="2978" spans="34:36" x14ac:dyDescent="0.35">
      <c r="AH2978" s="16" t="str">
        <f>IF(AND(B2978="Premier League",E2978="Live"),_xlfn.XLOOKUP(_xlfn.TEXTJOIN(" vs ",,C2978:D2978),Calendar!G:G,Calendar!B:B),IF(AND(B2978="Premier League",E2978="Highlights"),_xlfn.XLOOKUP(H2978,Calendar!O:O,Calendar!N:N,,-1),""))</f>
        <v/>
      </c>
      <c r="AI2978" s="61" t="str">
        <f>IF(AND(AH2978&lt;&gt;"",E2978="Live"),_xlfn.XLOOKUP(_xlfn.TEXTJOIN(" vs ",,C2978:D2978),Calendar!G:G,Calendar!K:K),"")</f>
        <v/>
      </c>
      <c r="AJ2978" s="61" t="str">
        <f>IF(AND(K2978&lt;&gt;"Match of the Day",K2978&lt;&gt;"Match of the Day 2",K2978&lt;&gt;"Match of the Day Repeat"),"",1+MAX($AJ$10:AJ2977))</f>
        <v/>
      </c>
    </row>
    <row r="2979" spans="34:36" x14ac:dyDescent="0.35">
      <c r="AH2979" s="16" t="str">
        <f>IF(AND(B2979="Premier League",E2979="Live"),_xlfn.XLOOKUP(_xlfn.TEXTJOIN(" vs ",,C2979:D2979),Calendar!G:G,Calendar!B:B),IF(AND(B2979="Premier League",E2979="Highlights"),_xlfn.XLOOKUP(H2979,Calendar!O:O,Calendar!N:N,,-1),""))</f>
        <v/>
      </c>
      <c r="AI2979" s="61" t="str">
        <f>IF(AND(AH2979&lt;&gt;"",E2979="Live"),_xlfn.XLOOKUP(_xlfn.TEXTJOIN(" vs ",,C2979:D2979),Calendar!G:G,Calendar!K:K),"")</f>
        <v/>
      </c>
      <c r="AJ2979" s="61" t="str">
        <f>IF(AND(K2979&lt;&gt;"Match of the Day",K2979&lt;&gt;"Match of the Day 2",K2979&lt;&gt;"Match of the Day Repeat"),"",1+MAX($AJ$10:AJ2978))</f>
        <v/>
      </c>
    </row>
    <row r="2980" spans="34:36" x14ac:dyDescent="0.35">
      <c r="AH2980" s="16" t="str">
        <f>IF(AND(B2980="Premier League",E2980="Live"),_xlfn.XLOOKUP(_xlfn.TEXTJOIN(" vs ",,C2980:D2980),Calendar!G:G,Calendar!B:B),IF(AND(B2980="Premier League",E2980="Highlights"),_xlfn.XLOOKUP(H2980,Calendar!O:O,Calendar!N:N,,-1),""))</f>
        <v/>
      </c>
      <c r="AI2980" s="61" t="str">
        <f>IF(AND(AH2980&lt;&gt;"",E2980="Live"),_xlfn.XLOOKUP(_xlfn.TEXTJOIN(" vs ",,C2980:D2980),Calendar!G:G,Calendar!K:K),"")</f>
        <v/>
      </c>
      <c r="AJ2980" s="61" t="str">
        <f>IF(AND(K2980&lt;&gt;"Match of the Day",K2980&lt;&gt;"Match of the Day 2",K2980&lt;&gt;"Match of the Day Repeat"),"",1+MAX($AJ$10:AJ2979))</f>
        <v/>
      </c>
    </row>
    <row r="2981" spans="34:36" x14ac:dyDescent="0.35">
      <c r="AH2981" s="16" t="str">
        <f>IF(AND(B2981="Premier League",E2981="Live"),_xlfn.XLOOKUP(_xlfn.TEXTJOIN(" vs ",,C2981:D2981),Calendar!G:G,Calendar!B:B),IF(AND(B2981="Premier League",E2981="Highlights"),_xlfn.XLOOKUP(H2981,Calendar!O:O,Calendar!N:N,,-1),""))</f>
        <v/>
      </c>
      <c r="AI2981" s="61" t="str">
        <f>IF(AND(AH2981&lt;&gt;"",E2981="Live"),_xlfn.XLOOKUP(_xlfn.TEXTJOIN(" vs ",,C2981:D2981),Calendar!G:G,Calendar!K:K),"")</f>
        <v/>
      </c>
      <c r="AJ2981" s="61" t="str">
        <f>IF(AND(K2981&lt;&gt;"Match of the Day",K2981&lt;&gt;"Match of the Day 2",K2981&lt;&gt;"Match of the Day Repeat"),"",1+MAX($AJ$10:AJ2980))</f>
        <v/>
      </c>
    </row>
    <row r="2982" spans="34:36" x14ac:dyDescent="0.35">
      <c r="AH2982" s="16" t="str">
        <f>IF(AND(B2982="Premier League",E2982="Live"),_xlfn.XLOOKUP(_xlfn.TEXTJOIN(" vs ",,C2982:D2982),Calendar!G:G,Calendar!B:B),IF(AND(B2982="Premier League",E2982="Highlights"),_xlfn.XLOOKUP(H2982,Calendar!O:O,Calendar!N:N,,-1),""))</f>
        <v/>
      </c>
      <c r="AI2982" s="61" t="str">
        <f>IF(AND(AH2982&lt;&gt;"",E2982="Live"),_xlfn.XLOOKUP(_xlfn.TEXTJOIN(" vs ",,C2982:D2982),Calendar!G:G,Calendar!K:K),"")</f>
        <v/>
      </c>
      <c r="AJ2982" s="61" t="str">
        <f>IF(AND(K2982&lt;&gt;"Match of the Day",K2982&lt;&gt;"Match of the Day 2",K2982&lt;&gt;"Match of the Day Repeat"),"",1+MAX($AJ$10:AJ2981))</f>
        <v/>
      </c>
    </row>
    <row r="2983" spans="34:36" x14ac:dyDescent="0.35">
      <c r="AH2983" s="16" t="str">
        <f>IF(AND(B2983="Premier League",E2983="Live"),_xlfn.XLOOKUP(_xlfn.TEXTJOIN(" vs ",,C2983:D2983),Calendar!G:G,Calendar!B:B),IF(AND(B2983="Premier League",E2983="Highlights"),_xlfn.XLOOKUP(H2983,Calendar!O:O,Calendar!N:N,,-1),""))</f>
        <v/>
      </c>
      <c r="AI2983" s="61" t="str">
        <f>IF(AND(AH2983&lt;&gt;"",E2983="Live"),_xlfn.XLOOKUP(_xlfn.TEXTJOIN(" vs ",,C2983:D2983),Calendar!G:G,Calendar!K:K),"")</f>
        <v/>
      </c>
      <c r="AJ2983" s="61" t="str">
        <f>IF(AND(K2983&lt;&gt;"Match of the Day",K2983&lt;&gt;"Match of the Day 2",K2983&lt;&gt;"Match of the Day Repeat"),"",1+MAX($AJ$10:AJ2982))</f>
        <v/>
      </c>
    </row>
    <row r="2984" spans="34:36" x14ac:dyDescent="0.35">
      <c r="AH2984" s="16" t="str">
        <f>IF(AND(B2984="Premier League",E2984="Live"),_xlfn.XLOOKUP(_xlfn.TEXTJOIN(" vs ",,C2984:D2984),Calendar!G:G,Calendar!B:B),IF(AND(B2984="Premier League",E2984="Highlights"),_xlfn.XLOOKUP(H2984,Calendar!O:O,Calendar!N:N,,-1),""))</f>
        <v/>
      </c>
      <c r="AI2984" s="61" t="str">
        <f>IF(AND(AH2984&lt;&gt;"",E2984="Live"),_xlfn.XLOOKUP(_xlfn.TEXTJOIN(" vs ",,C2984:D2984),Calendar!G:G,Calendar!K:K),"")</f>
        <v/>
      </c>
      <c r="AJ2984" s="61" t="str">
        <f>IF(AND(K2984&lt;&gt;"Match of the Day",K2984&lt;&gt;"Match of the Day 2",K2984&lt;&gt;"Match of the Day Repeat"),"",1+MAX($AJ$10:AJ2983))</f>
        <v/>
      </c>
    </row>
    <row r="2985" spans="34:36" x14ac:dyDescent="0.35">
      <c r="AH2985" s="16" t="str">
        <f>IF(AND(B2985="Premier League",E2985="Live"),_xlfn.XLOOKUP(_xlfn.TEXTJOIN(" vs ",,C2985:D2985),Calendar!G:G,Calendar!B:B),IF(AND(B2985="Premier League",E2985="Highlights"),_xlfn.XLOOKUP(H2985,Calendar!O:O,Calendar!N:N,,-1),""))</f>
        <v/>
      </c>
      <c r="AI2985" s="61" t="str">
        <f>IF(AND(AH2985&lt;&gt;"",E2985="Live"),_xlfn.XLOOKUP(_xlfn.TEXTJOIN(" vs ",,C2985:D2985),Calendar!G:G,Calendar!K:K),"")</f>
        <v/>
      </c>
      <c r="AJ2985" s="61" t="str">
        <f>IF(AND(K2985&lt;&gt;"Match of the Day",K2985&lt;&gt;"Match of the Day 2",K2985&lt;&gt;"Match of the Day Repeat"),"",1+MAX($AJ$10:AJ2984))</f>
        <v/>
      </c>
    </row>
    <row r="2986" spans="34:36" x14ac:dyDescent="0.35">
      <c r="AH2986" s="16" t="str">
        <f>IF(AND(B2986="Premier League",E2986="Live"),_xlfn.XLOOKUP(_xlfn.TEXTJOIN(" vs ",,C2986:D2986),Calendar!G:G,Calendar!B:B),IF(AND(B2986="Premier League",E2986="Highlights"),_xlfn.XLOOKUP(H2986,Calendar!O:O,Calendar!N:N,,-1),""))</f>
        <v/>
      </c>
      <c r="AI2986" s="61" t="str">
        <f>IF(AND(AH2986&lt;&gt;"",E2986="Live"),_xlfn.XLOOKUP(_xlfn.TEXTJOIN(" vs ",,C2986:D2986),Calendar!G:G,Calendar!K:K),"")</f>
        <v/>
      </c>
      <c r="AJ2986" s="61" t="str">
        <f>IF(AND(K2986&lt;&gt;"Match of the Day",K2986&lt;&gt;"Match of the Day 2",K2986&lt;&gt;"Match of the Day Repeat"),"",1+MAX($AJ$10:AJ2985))</f>
        <v/>
      </c>
    </row>
    <row r="2987" spans="34:36" x14ac:dyDescent="0.35">
      <c r="AH2987" s="16" t="str">
        <f>IF(AND(B2987="Premier League",E2987="Live"),_xlfn.XLOOKUP(_xlfn.TEXTJOIN(" vs ",,C2987:D2987),Calendar!G:G,Calendar!B:B),IF(AND(B2987="Premier League",E2987="Highlights"),_xlfn.XLOOKUP(H2987,Calendar!O:O,Calendar!N:N,,-1),""))</f>
        <v/>
      </c>
      <c r="AI2987" s="61" t="str">
        <f>IF(AND(AH2987&lt;&gt;"",E2987="Live"),_xlfn.XLOOKUP(_xlfn.TEXTJOIN(" vs ",,C2987:D2987),Calendar!G:G,Calendar!K:K),"")</f>
        <v/>
      </c>
      <c r="AJ2987" s="61" t="str">
        <f>IF(AND(K2987&lt;&gt;"Match of the Day",K2987&lt;&gt;"Match of the Day 2",K2987&lt;&gt;"Match of the Day Repeat"),"",1+MAX($AJ$10:AJ2986))</f>
        <v/>
      </c>
    </row>
    <row r="2988" spans="34:36" x14ac:dyDescent="0.35">
      <c r="AH2988" s="16" t="str">
        <f>IF(AND(B2988="Premier League",E2988="Live"),_xlfn.XLOOKUP(_xlfn.TEXTJOIN(" vs ",,C2988:D2988),Calendar!G:G,Calendar!B:B),IF(AND(B2988="Premier League",E2988="Highlights"),_xlfn.XLOOKUP(H2988,Calendar!O:O,Calendar!N:N,,-1),""))</f>
        <v/>
      </c>
      <c r="AI2988" s="61" t="str">
        <f>IF(AND(AH2988&lt;&gt;"",E2988="Live"),_xlfn.XLOOKUP(_xlfn.TEXTJOIN(" vs ",,C2988:D2988),Calendar!G:G,Calendar!K:K),"")</f>
        <v/>
      </c>
      <c r="AJ2988" s="61" t="str">
        <f>IF(AND(K2988&lt;&gt;"Match of the Day",K2988&lt;&gt;"Match of the Day 2",K2988&lt;&gt;"Match of the Day Repeat"),"",1+MAX($AJ$10:AJ2987))</f>
        <v/>
      </c>
    </row>
    <row r="2989" spans="34:36" x14ac:dyDescent="0.35">
      <c r="AH2989" s="16" t="str">
        <f>IF(AND(B2989="Premier League",E2989="Live"),_xlfn.XLOOKUP(_xlfn.TEXTJOIN(" vs ",,C2989:D2989),Calendar!G:G,Calendar!B:B),IF(AND(B2989="Premier League",E2989="Highlights"),_xlfn.XLOOKUP(H2989,Calendar!O:O,Calendar!N:N,,-1),""))</f>
        <v/>
      </c>
      <c r="AI2989" s="61" t="str">
        <f>IF(AND(AH2989&lt;&gt;"",E2989="Live"),_xlfn.XLOOKUP(_xlfn.TEXTJOIN(" vs ",,C2989:D2989),Calendar!G:G,Calendar!K:K),"")</f>
        <v/>
      </c>
      <c r="AJ2989" s="61" t="str">
        <f>IF(AND(K2989&lt;&gt;"Match of the Day",K2989&lt;&gt;"Match of the Day 2",K2989&lt;&gt;"Match of the Day Repeat"),"",1+MAX($AJ$10:AJ2988))</f>
        <v/>
      </c>
    </row>
    <row r="2990" spans="34:36" x14ac:dyDescent="0.35">
      <c r="AH2990" s="16" t="str">
        <f>IF(AND(B2990="Premier League",E2990="Live"),_xlfn.XLOOKUP(_xlfn.TEXTJOIN(" vs ",,C2990:D2990),Calendar!G:G,Calendar!B:B),IF(AND(B2990="Premier League",E2990="Highlights"),_xlfn.XLOOKUP(H2990,Calendar!O:O,Calendar!N:N,,-1),""))</f>
        <v/>
      </c>
      <c r="AI2990" s="61" t="str">
        <f>IF(AND(AH2990&lt;&gt;"",E2990="Live"),_xlfn.XLOOKUP(_xlfn.TEXTJOIN(" vs ",,C2990:D2990),Calendar!G:G,Calendar!K:K),"")</f>
        <v/>
      </c>
      <c r="AJ2990" s="61" t="str">
        <f>IF(AND(K2990&lt;&gt;"Match of the Day",K2990&lt;&gt;"Match of the Day 2",K2990&lt;&gt;"Match of the Day Repeat"),"",1+MAX($AJ$10:AJ2989))</f>
        <v/>
      </c>
    </row>
    <row r="2991" spans="34:36" x14ac:dyDescent="0.35">
      <c r="AH2991" s="16" t="str">
        <f>IF(AND(B2991="Premier League",E2991="Live"),_xlfn.XLOOKUP(_xlfn.TEXTJOIN(" vs ",,C2991:D2991),Calendar!G:G,Calendar!B:B),IF(AND(B2991="Premier League",E2991="Highlights"),_xlfn.XLOOKUP(H2991,Calendar!O:O,Calendar!N:N,,-1),""))</f>
        <v/>
      </c>
      <c r="AI2991" s="61" t="str">
        <f>IF(AND(AH2991&lt;&gt;"",E2991="Live"),_xlfn.XLOOKUP(_xlfn.TEXTJOIN(" vs ",,C2991:D2991),Calendar!G:G,Calendar!K:K),"")</f>
        <v/>
      </c>
      <c r="AJ2991" s="61" t="str">
        <f>IF(AND(K2991&lt;&gt;"Match of the Day",K2991&lt;&gt;"Match of the Day 2",K2991&lt;&gt;"Match of the Day Repeat"),"",1+MAX($AJ$10:AJ2990))</f>
        <v/>
      </c>
    </row>
    <row r="2992" spans="34:36" x14ac:dyDescent="0.35">
      <c r="AH2992" s="16" t="str">
        <f>IF(AND(B2992="Premier League",E2992="Live"),_xlfn.XLOOKUP(_xlfn.TEXTJOIN(" vs ",,C2992:D2992),Calendar!G:G,Calendar!B:B),IF(AND(B2992="Premier League",E2992="Highlights"),_xlfn.XLOOKUP(H2992,Calendar!O:O,Calendar!N:N,,-1),""))</f>
        <v/>
      </c>
      <c r="AI2992" s="61" t="str">
        <f>IF(AND(AH2992&lt;&gt;"",E2992="Live"),_xlfn.XLOOKUP(_xlfn.TEXTJOIN(" vs ",,C2992:D2992),Calendar!G:G,Calendar!K:K),"")</f>
        <v/>
      </c>
      <c r="AJ2992" s="61" t="str">
        <f>IF(AND(K2992&lt;&gt;"Match of the Day",K2992&lt;&gt;"Match of the Day 2",K2992&lt;&gt;"Match of the Day Repeat"),"",1+MAX($AJ$10:AJ2991))</f>
        <v/>
      </c>
    </row>
    <row r="2993" spans="34:36" x14ac:dyDescent="0.35">
      <c r="AH2993" s="16" t="str">
        <f>IF(AND(B2993="Premier League",E2993="Live"),_xlfn.XLOOKUP(_xlfn.TEXTJOIN(" vs ",,C2993:D2993),Calendar!G:G,Calendar!B:B),IF(AND(B2993="Premier League",E2993="Highlights"),_xlfn.XLOOKUP(H2993,Calendar!O:O,Calendar!N:N,,-1),""))</f>
        <v/>
      </c>
      <c r="AI2993" s="61" t="str">
        <f>IF(AND(AH2993&lt;&gt;"",E2993="Live"),_xlfn.XLOOKUP(_xlfn.TEXTJOIN(" vs ",,C2993:D2993),Calendar!G:G,Calendar!K:K),"")</f>
        <v/>
      </c>
      <c r="AJ2993" s="61" t="str">
        <f>IF(AND(K2993&lt;&gt;"Match of the Day",K2993&lt;&gt;"Match of the Day 2",K2993&lt;&gt;"Match of the Day Repeat"),"",1+MAX($AJ$10:AJ2992))</f>
        <v/>
      </c>
    </row>
    <row r="2994" spans="34:36" x14ac:dyDescent="0.35">
      <c r="AH2994" s="16" t="str">
        <f>IF(AND(B2994="Premier League",E2994="Live"),_xlfn.XLOOKUP(_xlfn.TEXTJOIN(" vs ",,C2994:D2994),Calendar!G:G,Calendar!B:B),IF(AND(B2994="Premier League",E2994="Highlights"),_xlfn.XLOOKUP(H2994,Calendar!O:O,Calendar!N:N,,-1),""))</f>
        <v/>
      </c>
      <c r="AI2994" s="61" t="str">
        <f>IF(AND(AH2994&lt;&gt;"",E2994="Live"),_xlfn.XLOOKUP(_xlfn.TEXTJOIN(" vs ",,C2994:D2994),Calendar!G:G,Calendar!K:K),"")</f>
        <v/>
      </c>
      <c r="AJ2994" s="61" t="str">
        <f>IF(AND(K2994&lt;&gt;"Match of the Day",K2994&lt;&gt;"Match of the Day 2",K2994&lt;&gt;"Match of the Day Repeat"),"",1+MAX($AJ$10:AJ2993))</f>
        <v/>
      </c>
    </row>
    <row r="2995" spans="34:36" x14ac:dyDescent="0.35">
      <c r="AH2995" s="16" t="str">
        <f>IF(AND(B2995="Premier League",E2995="Live"),_xlfn.XLOOKUP(_xlfn.TEXTJOIN(" vs ",,C2995:D2995),Calendar!G:G,Calendar!B:B),IF(AND(B2995="Premier League",E2995="Highlights"),_xlfn.XLOOKUP(H2995,Calendar!O:O,Calendar!N:N,,-1),""))</f>
        <v/>
      </c>
      <c r="AI2995" s="61" t="str">
        <f>IF(AND(AH2995&lt;&gt;"",E2995="Live"),_xlfn.XLOOKUP(_xlfn.TEXTJOIN(" vs ",,C2995:D2995),Calendar!G:G,Calendar!K:K),"")</f>
        <v/>
      </c>
      <c r="AJ2995" s="61" t="str">
        <f>IF(AND(K2995&lt;&gt;"Match of the Day",K2995&lt;&gt;"Match of the Day 2",K2995&lt;&gt;"Match of the Day Repeat"),"",1+MAX($AJ$10:AJ2994))</f>
        <v/>
      </c>
    </row>
    <row r="2996" spans="34:36" x14ac:dyDescent="0.35">
      <c r="AH2996" s="16" t="str">
        <f>IF(AND(B2996="Premier League",E2996="Live"),_xlfn.XLOOKUP(_xlfn.TEXTJOIN(" vs ",,C2996:D2996),Calendar!G:G,Calendar!B:B),IF(AND(B2996="Premier League",E2996="Highlights"),_xlfn.XLOOKUP(H2996,Calendar!O:O,Calendar!N:N,,-1),""))</f>
        <v/>
      </c>
      <c r="AI2996" s="61" t="str">
        <f>IF(AND(AH2996&lt;&gt;"",E2996="Live"),_xlfn.XLOOKUP(_xlfn.TEXTJOIN(" vs ",,C2996:D2996),Calendar!G:G,Calendar!K:K),"")</f>
        <v/>
      </c>
      <c r="AJ2996" s="61" t="str">
        <f>IF(AND(K2996&lt;&gt;"Match of the Day",K2996&lt;&gt;"Match of the Day 2",K2996&lt;&gt;"Match of the Day Repeat"),"",1+MAX($AJ$10:AJ2995))</f>
        <v/>
      </c>
    </row>
    <row r="2997" spans="34:36" x14ac:dyDescent="0.35">
      <c r="AH2997" s="16" t="str">
        <f>IF(AND(B2997="Premier League",E2997="Live"),_xlfn.XLOOKUP(_xlfn.TEXTJOIN(" vs ",,C2997:D2997),Calendar!G:G,Calendar!B:B),IF(AND(B2997="Premier League",E2997="Highlights"),_xlfn.XLOOKUP(H2997,Calendar!O:O,Calendar!N:N,,-1),""))</f>
        <v/>
      </c>
      <c r="AI2997" s="61" t="str">
        <f>IF(AND(AH2997&lt;&gt;"",E2997="Live"),_xlfn.XLOOKUP(_xlfn.TEXTJOIN(" vs ",,C2997:D2997),Calendar!G:G,Calendar!K:K),"")</f>
        <v/>
      </c>
      <c r="AJ2997" s="61" t="str">
        <f>IF(AND(K2997&lt;&gt;"Match of the Day",K2997&lt;&gt;"Match of the Day 2",K2997&lt;&gt;"Match of the Day Repeat"),"",1+MAX($AJ$10:AJ2996))</f>
        <v/>
      </c>
    </row>
    <row r="2998" spans="34:36" x14ac:dyDescent="0.35">
      <c r="AH2998" s="16" t="str">
        <f>IF(AND(B2998="Premier League",E2998="Live"),_xlfn.XLOOKUP(_xlfn.TEXTJOIN(" vs ",,C2998:D2998),Calendar!G:G,Calendar!B:B),IF(AND(B2998="Premier League",E2998="Highlights"),_xlfn.XLOOKUP(H2998,Calendar!O:O,Calendar!N:N,,-1),""))</f>
        <v/>
      </c>
      <c r="AI2998" s="61" t="str">
        <f>IF(AND(AH2998&lt;&gt;"",E2998="Live"),_xlfn.XLOOKUP(_xlfn.TEXTJOIN(" vs ",,C2998:D2998),Calendar!G:G,Calendar!K:K),"")</f>
        <v/>
      </c>
      <c r="AJ2998" s="61" t="str">
        <f>IF(AND(K2998&lt;&gt;"Match of the Day",K2998&lt;&gt;"Match of the Day 2",K2998&lt;&gt;"Match of the Day Repeat"),"",1+MAX($AJ$10:AJ2997))</f>
        <v/>
      </c>
    </row>
    <row r="2999" spans="34:36" x14ac:dyDescent="0.35">
      <c r="AH2999" s="16" t="str">
        <f>IF(AND(B2999="Premier League",E2999="Live"),_xlfn.XLOOKUP(_xlfn.TEXTJOIN(" vs ",,C2999:D2999),Calendar!G:G,Calendar!B:B),IF(AND(B2999="Premier League",E2999="Highlights"),_xlfn.XLOOKUP(H2999,Calendar!O:O,Calendar!N:N,,-1),""))</f>
        <v/>
      </c>
      <c r="AI2999" s="61" t="str">
        <f>IF(AND(AH2999&lt;&gt;"",E2999="Live"),_xlfn.XLOOKUP(_xlfn.TEXTJOIN(" vs ",,C2999:D2999),Calendar!G:G,Calendar!K:K),"")</f>
        <v/>
      </c>
      <c r="AJ2999" s="61" t="str">
        <f>IF(AND(K2999&lt;&gt;"Match of the Day",K2999&lt;&gt;"Match of the Day 2",K2999&lt;&gt;"Match of the Day Repeat"),"",1+MAX($AJ$10:AJ2998))</f>
        <v/>
      </c>
    </row>
    <row r="3000" spans="34:36" x14ac:dyDescent="0.35">
      <c r="AH3000" s="16" t="str">
        <f>IF(AND(B3000="Premier League",E3000="Live"),_xlfn.XLOOKUP(_xlfn.TEXTJOIN(" vs ",,C3000:D3000),Calendar!G:G,Calendar!B:B),IF(AND(B3000="Premier League",E3000="Highlights"),_xlfn.XLOOKUP(H3000,Calendar!O:O,Calendar!N:N,,-1),""))</f>
        <v/>
      </c>
      <c r="AI3000" s="61" t="str">
        <f>IF(AND(AH3000&lt;&gt;"",E3000="Live"),_xlfn.XLOOKUP(_xlfn.TEXTJOIN(" vs ",,C3000:D3000),Calendar!G:G,Calendar!K:K),"")</f>
        <v/>
      </c>
      <c r="AJ3000" s="61" t="str">
        <f>IF(AND(K3000&lt;&gt;"Match of the Day",K3000&lt;&gt;"Match of the Day 2",K3000&lt;&gt;"Match of the Day Repeat"),"",1+MAX($AJ$10:AJ2999))</f>
        <v/>
      </c>
    </row>
    <row r="3001" spans="34:36" x14ac:dyDescent="0.35">
      <c r="AH3001" s="16" t="str">
        <f>IF(AND(B3001="Premier League",E3001="Live"),_xlfn.XLOOKUP(_xlfn.TEXTJOIN(" vs ",,C3001:D3001),Calendar!G:G,Calendar!B:B),IF(AND(B3001="Premier League",E3001="Highlights"),_xlfn.XLOOKUP(H3001,Calendar!O:O,Calendar!N:N,,-1),""))</f>
        <v/>
      </c>
      <c r="AI3001" s="61" t="str">
        <f>IF(AND(AH3001&lt;&gt;"",E3001="Live"),_xlfn.XLOOKUP(_xlfn.TEXTJOIN(" vs ",,C3001:D3001),Calendar!G:G,Calendar!K:K),"")</f>
        <v/>
      </c>
      <c r="AJ3001" s="61" t="str">
        <f>IF(AND(K3001&lt;&gt;"Match of the Day",K3001&lt;&gt;"Match of the Day 2",K3001&lt;&gt;"Match of the Day Repeat"),"",1+MAX($AJ$10:AJ3000))</f>
        <v/>
      </c>
    </row>
    <row r="3002" spans="34:36" x14ac:dyDescent="0.35">
      <c r="AH3002" s="16" t="str">
        <f>IF(AND(B3002="Premier League",E3002="Live"),_xlfn.XLOOKUP(_xlfn.TEXTJOIN(" vs ",,C3002:D3002),Calendar!G:G,Calendar!B:B),IF(AND(B3002="Premier League",E3002="Highlights"),_xlfn.XLOOKUP(H3002,Calendar!O:O,Calendar!N:N,,-1),""))</f>
        <v/>
      </c>
      <c r="AI3002" s="61" t="str">
        <f>IF(AND(AH3002&lt;&gt;"",E3002="Live"),_xlfn.XLOOKUP(_xlfn.TEXTJOIN(" vs ",,C3002:D3002),Calendar!G:G,Calendar!K:K),"")</f>
        <v/>
      </c>
      <c r="AJ3002" s="61" t="str">
        <f>IF(AND(K3002&lt;&gt;"Match of the Day",K3002&lt;&gt;"Match of the Day 2",K3002&lt;&gt;"Match of the Day Repeat"),"",1+MAX($AJ$10:AJ3001))</f>
        <v/>
      </c>
    </row>
    <row r="3003" spans="34:36" x14ac:dyDescent="0.35">
      <c r="AH3003" s="16" t="str">
        <f>IF(AND(B3003="Premier League",E3003="Live"),_xlfn.XLOOKUP(_xlfn.TEXTJOIN(" vs ",,C3003:D3003),Calendar!G:G,Calendar!B:B),IF(AND(B3003="Premier League",E3003="Highlights"),_xlfn.XLOOKUP(H3003,Calendar!O:O,Calendar!N:N,,-1),""))</f>
        <v/>
      </c>
      <c r="AI3003" s="61" t="str">
        <f>IF(AND(AH3003&lt;&gt;"",E3003="Live"),_xlfn.XLOOKUP(_xlfn.TEXTJOIN(" vs ",,C3003:D3003),Calendar!G:G,Calendar!K:K),"")</f>
        <v/>
      </c>
      <c r="AJ3003" s="61" t="str">
        <f>IF(AND(K3003&lt;&gt;"Match of the Day",K3003&lt;&gt;"Match of the Day 2",K3003&lt;&gt;"Match of the Day Repeat"),"",1+MAX($AJ$10:AJ3002))</f>
        <v/>
      </c>
    </row>
    <row r="3004" spans="34:36" x14ac:dyDescent="0.35">
      <c r="AH3004" s="16" t="str">
        <f>IF(AND(B3004="Premier League",E3004="Live"),_xlfn.XLOOKUP(_xlfn.TEXTJOIN(" vs ",,C3004:D3004),Calendar!G:G,Calendar!B:B),IF(AND(B3004="Premier League",E3004="Highlights"),_xlfn.XLOOKUP(H3004,Calendar!O:O,Calendar!N:N,,-1),""))</f>
        <v/>
      </c>
      <c r="AI3004" s="61" t="str">
        <f>IF(AND(AH3004&lt;&gt;"",E3004="Live"),_xlfn.XLOOKUP(_xlfn.TEXTJOIN(" vs ",,C3004:D3004),Calendar!G:G,Calendar!K:K),"")</f>
        <v/>
      </c>
      <c r="AJ3004" s="61" t="str">
        <f>IF(AND(K3004&lt;&gt;"Match of the Day",K3004&lt;&gt;"Match of the Day 2",K3004&lt;&gt;"Match of the Day Repeat"),"",1+MAX($AJ$10:AJ3003))</f>
        <v/>
      </c>
    </row>
    <row r="3005" spans="34:36" x14ac:dyDescent="0.35">
      <c r="AH3005" s="16" t="str">
        <f>IF(AND(B3005="Premier League",E3005="Live"),_xlfn.XLOOKUP(_xlfn.TEXTJOIN(" vs ",,C3005:D3005),Calendar!G:G,Calendar!B:B),IF(AND(B3005="Premier League",E3005="Highlights"),_xlfn.XLOOKUP(H3005,Calendar!O:O,Calendar!N:N,,-1),""))</f>
        <v/>
      </c>
      <c r="AI3005" s="61" t="str">
        <f>IF(AND(AH3005&lt;&gt;"",E3005="Live"),_xlfn.XLOOKUP(_xlfn.TEXTJOIN(" vs ",,C3005:D3005),Calendar!G:G,Calendar!K:K),"")</f>
        <v/>
      </c>
      <c r="AJ3005" s="61" t="str">
        <f>IF(AND(K3005&lt;&gt;"Match of the Day",K3005&lt;&gt;"Match of the Day 2",K3005&lt;&gt;"Match of the Day Repeat"),"",1+MAX($AJ$10:AJ3004))</f>
        <v/>
      </c>
    </row>
    <row r="3006" spans="34:36" x14ac:dyDescent="0.35">
      <c r="AH3006" s="16" t="str">
        <f>IF(AND(B3006="Premier League",E3006="Live"),_xlfn.XLOOKUP(_xlfn.TEXTJOIN(" vs ",,C3006:D3006),Calendar!G:G,Calendar!B:B),IF(AND(B3006="Premier League",E3006="Highlights"),_xlfn.XLOOKUP(H3006,Calendar!O:O,Calendar!N:N,,-1),""))</f>
        <v/>
      </c>
      <c r="AI3006" s="61" t="str">
        <f>IF(AND(AH3006&lt;&gt;"",E3006="Live"),_xlfn.XLOOKUP(_xlfn.TEXTJOIN(" vs ",,C3006:D3006),Calendar!G:G,Calendar!K:K),"")</f>
        <v/>
      </c>
      <c r="AJ3006" s="61" t="str">
        <f>IF(AND(K3006&lt;&gt;"Match of the Day",K3006&lt;&gt;"Match of the Day 2",K3006&lt;&gt;"Match of the Day Repeat"),"",1+MAX($AJ$10:AJ3005))</f>
        <v/>
      </c>
    </row>
    <row r="3007" spans="34:36" x14ac:dyDescent="0.35">
      <c r="AH3007" s="16" t="str">
        <f>IF(AND(B3007="Premier League",E3007="Live"),_xlfn.XLOOKUP(_xlfn.TEXTJOIN(" vs ",,C3007:D3007),Calendar!G:G,Calendar!B:B),IF(AND(B3007="Premier League",E3007="Highlights"),_xlfn.XLOOKUP(H3007,Calendar!O:O,Calendar!N:N,,-1),""))</f>
        <v/>
      </c>
      <c r="AI3007" s="61" t="str">
        <f>IF(AND(AH3007&lt;&gt;"",E3007="Live"),_xlfn.XLOOKUP(_xlfn.TEXTJOIN(" vs ",,C3007:D3007),Calendar!G:G,Calendar!K:K),"")</f>
        <v/>
      </c>
      <c r="AJ3007" s="61" t="str">
        <f>IF(AND(K3007&lt;&gt;"Match of the Day",K3007&lt;&gt;"Match of the Day 2",K3007&lt;&gt;"Match of the Day Repeat"),"",1+MAX($AJ$10:AJ3006))</f>
        <v/>
      </c>
    </row>
    <row r="3008" spans="34:36" x14ac:dyDescent="0.35">
      <c r="AH3008" s="16" t="str">
        <f>IF(AND(B3008="Premier League",E3008="Live"),_xlfn.XLOOKUP(_xlfn.TEXTJOIN(" vs ",,C3008:D3008),Calendar!G:G,Calendar!B:B),IF(AND(B3008="Premier League",E3008="Highlights"),_xlfn.XLOOKUP(H3008,Calendar!O:O,Calendar!N:N,,-1),""))</f>
        <v/>
      </c>
      <c r="AI3008" s="61" t="str">
        <f>IF(AND(AH3008&lt;&gt;"",E3008="Live"),_xlfn.XLOOKUP(_xlfn.TEXTJOIN(" vs ",,C3008:D3008),Calendar!G:G,Calendar!K:K),"")</f>
        <v/>
      </c>
      <c r="AJ3008" s="61" t="str">
        <f>IF(AND(K3008&lt;&gt;"Match of the Day",K3008&lt;&gt;"Match of the Day 2",K3008&lt;&gt;"Match of the Day Repeat"),"",1+MAX($AJ$10:AJ3007))</f>
        <v/>
      </c>
    </row>
    <row r="3009" spans="34:36" x14ac:dyDescent="0.35">
      <c r="AH3009" s="16" t="str">
        <f>IF(AND(B3009="Premier League",E3009="Live"),_xlfn.XLOOKUP(_xlfn.TEXTJOIN(" vs ",,C3009:D3009),Calendar!G:G,Calendar!B:B),IF(AND(B3009="Premier League",E3009="Highlights"),_xlfn.XLOOKUP(H3009,Calendar!O:O,Calendar!N:N,,-1),""))</f>
        <v/>
      </c>
      <c r="AI3009" s="61" t="str">
        <f>IF(AND(AH3009&lt;&gt;"",E3009="Live"),_xlfn.XLOOKUP(_xlfn.TEXTJOIN(" vs ",,C3009:D3009),Calendar!G:G,Calendar!K:K),"")</f>
        <v/>
      </c>
      <c r="AJ3009" s="61" t="str">
        <f>IF(AND(K3009&lt;&gt;"Match of the Day",K3009&lt;&gt;"Match of the Day 2",K3009&lt;&gt;"Match of the Day Repeat"),"",1+MAX($AJ$10:AJ3008))</f>
        <v/>
      </c>
    </row>
    <row r="3010" spans="34:36" x14ac:dyDescent="0.35">
      <c r="AH3010" s="16" t="str">
        <f>IF(AND(B3010="Premier League",E3010="Live"),_xlfn.XLOOKUP(_xlfn.TEXTJOIN(" vs ",,C3010:D3010),Calendar!G:G,Calendar!B:B),IF(AND(B3010="Premier League",E3010="Highlights"),_xlfn.XLOOKUP(H3010,Calendar!O:O,Calendar!N:N,,-1),""))</f>
        <v/>
      </c>
      <c r="AI3010" s="61" t="str">
        <f>IF(AND(AH3010&lt;&gt;"",E3010="Live"),_xlfn.XLOOKUP(_xlfn.TEXTJOIN(" vs ",,C3010:D3010),Calendar!G:G,Calendar!K:K),"")</f>
        <v/>
      </c>
      <c r="AJ3010" s="61" t="str">
        <f>IF(AND(K3010&lt;&gt;"Match of the Day",K3010&lt;&gt;"Match of the Day 2",K3010&lt;&gt;"Match of the Day Repeat"),"",1+MAX($AJ$10:AJ3009))</f>
        <v/>
      </c>
    </row>
    <row r="3011" spans="34:36" x14ac:dyDescent="0.35">
      <c r="AH3011" s="16" t="str">
        <f>IF(AND(B3011="Premier League",E3011="Live"),_xlfn.XLOOKUP(_xlfn.TEXTJOIN(" vs ",,C3011:D3011),Calendar!G:G,Calendar!B:B),IF(AND(B3011="Premier League",E3011="Highlights"),_xlfn.XLOOKUP(H3011,Calendar!O:O,Calendar!N:N,,-1),""))</f>
        <v/>
      </c>
      <c r="AI3011" s="61" t="str">
        <f>IF(AND(AH3011&lt;&gt;"",E3011="Live"),_xlfn.XLOOKUP(_xlfn.TEXTJOIN(" vs ",,C3011:D3011),Calendar!G:G,Calendar!K:K),"")</f>
        <v/>
      </c>
      <c r="AJ3011" s="61" t="str">
        <f>IF(AND(K3011&lt;&gt;"Match of the Day",K3011&lt;&gt;"Match of the Day 2",K3011&lt;&gt;"Match of the Day Repeat"),"",1+MAX($AJ$10:AJ3010))</f>
        <v/>
      </c>
    </row>
    <row r="3012" spans="34:36" x14ac:dyDescent="0.35">
      <c r="AH3012" s="16" t="str">
        <f>IF(AND(B3012="Premier League",E3012="Live"),_xlfn.XLOOKUP(_xlfn.TEXTJOIN(" vs ",,C3012:D3012),Calendar!G:G,Calendar!B:B),IF(AND(B3012="Premier League",E3012="Highlights"),_xlfn.XLOOKUP(H3012,Calendar!O:O,Calendar!N:N,,-1),""))</f>
        <v/>
      </c>
      <c r="AI3012" s="61" t="str">
        <f>IF(AND(AH3012&lt;&gt;"",E3012="Live"),_xlfn.XLOOKUP(_xlfn.TEXTJOIN(" vs ",,C3012:D3012),Calendar!G:G,Calendar!K:K),"")</f>
        <v/>
      </c>
      <c r="AJ3012" s="61" t="str">
        <f>IF(AND(K3012&lt;&gt;"Match of the Day",K3012&lt;&gt;"Match of the Day 2",K3012&lt;&gt;"Match of the Day Repeat"),"",1+MAX($AJ$10:AJ3011))</f>
        <v/>
      </c>
    </row>
    <row r="3013" spans="34:36" x14ac:dyDescent="0.35">
      <c r="AH3013" s="16" t="str">
        <f>IF(AND(B3013="Premier League",E3013="Live"),_xlfn.XLOOKUP(_xlfn.TEXTJOIN(" vs ",,C3013:D3013),Calendar!G:G,Calendar!B:B),IF(AND(B3013="Premier League",E3013="Highlights"),_xlfn.XLOOKUP(H3013,Calendar!O:O,Calendar!N:N,,-1),""))</f>
        <v/>
      </c>
      <c r="AI3013" s="61" t="str">
        <f>IF(AND(AH3013&lt;&gt;"",E3013="Live"),_xlfn.XLOOKUP(_xlfn.TEXTJOIN(" vs ",,C3013:D3013),Calendar!G:G,Calendar!K:K),"")</f>
        <v/>
      </c>
      <c r="AJ3013" s="61" t="str">
        <f>IF(AND(K3013&lt;&gt;"Match of the Day",K3013&lt;&gt;"Match of the Day 2",K3013&lt;&gt;"Match of the Day Repeat"),"",1+MAX($AJ$10:AJ3012))</f>
        <v/>
      </c>
    </row>
    <row r="3014" spans="34:36" x14ac:dyDescent="0.35">
      <c r="AH3014" s="16" t="str">
        <f>IF(AND(B3014="Premier League",E3014="Live"),_xlfn.XLOOKUP(_xlfn.TEXTJOIN(" vs ",,C3014:D3014),Calendar!G:G,Calendar!B:B),IF(AND(B3014="Premier League",E3014="Highlights"),_xlfn.XLOOKUP(H3014,Calendar!O:O,Calendar!N:N,,-1),""))</f>
        <v/>
      </c>
      <c r="AI3014" s="61" t="str">
        <f>IF(AND(AH3014&lt;&gt;"",E3014="Live"),_xlfn.XLOOKUP(_xlfn.TEXTJOIN(" vs ",,C3014:D3014),Calendar!G:G,Calendar!K:K),"")</f>
        <v/>
      </c>
      <c r="AJ3014" s="61" t="str">
        <f>IF(AND(K3014&lt;&gt;"Match of the Day",K3014&lt;&gt;"Match of the Day 2",K3014&lt;&gt;"Match of the Day Repeat"),"",1+MAX($AJ$10:AJ3013))</f>
        <v/>
      </c>
    </row>
    <row r="3015" spans="34:36" x14ac:dyDescent="0.35">
      <c r="AH3015" s="16" t="str">
        <f>IF(AND(B3015="Premier League",E3015="Live"),_xlfn.XLOOKUP(_xlfn.TEXTJOIN(" vs ",,C3015:D3015),Calendar!G:G,Calendar!B:B),IF(AND(B3015="Premier League",E3015="Highlights"),_xlfn.XLOOKUP(H3015,Calendar!O:O,Calendar!N:N,,-1),""))</f>
        <v/>
      </c>
      <c r="AI3015" s="61" t="str">
        <f>IF(AND(AH3015&lt;&gt;"",E3015="Live"),_xlfn.XLOOKUP(_xlfn.TEXTJOIN(" vs ",,C3015:D3015),Calendar!G:G,Calendar!K:K),"")</f>
        <v/>
      </c>
      <c r="AJ3015" s="61" t="str">
        <f>IF(AND(K3015&lt;&gt;"Match of the Day",K3015&lt;&gt;"Match of the Day 2",K3015&lt;&gt;"Match of the Day Repeat"),"",1+MAX($AJ$10:AJ3014))</f>
        <v/>
      </c>
    </row>
    <row r="3016" spans="34:36" x14ac:dyDescent="0.35">
      <c r="AH3016" s="16" t="str">
        <f>IF(AND(B3016="Premier League",E3016="Live"),_xlfn.XLOOKUP(_xlfn.TEXTJOIN(" vs ",,C3016:D3016),Calendar!G:G,Calendar!B:B),IF(AND(B3016="Premier League",E3016="Highlights"),_xlfn.XLOOKUP(H3016,Calendar!O:O,Calendar!N:N,,-1),""))</f>
        <v/>
      </c>
      <c r="AI3016" s="61" t="str">
        <f>IF(AND(AH3016&lt;&gt;"",E3016="Live"),_xlfn.XLOOKUP(_xlfn.TEXTJOIN(" vs ",,C3016:D3016),Calendar!G:G,Calendar!K:K),"")</f>
        <v/>
      </c>
      <c r="AJ3016" s="61" t="str">
        <f>IF(AND(K3016&lt;&gt;"Match of the Day",K3016&lt;&gt;"Match of the Day 2",K3016&lt;&gt;"Match of the Day Repeat"),"",1+MAX($AJ$10:AJ3015))</f>
        <v/>
      </c>
    </row>
    <row r="3017" spans="34:36" x14ac:dyDescent="0.35">
      <c r="AH3017" s="16" t="str">
        <f>IF(AND(B3017="Premier League",E3017="Live"),_xlfn.XLOOKUP(_xlfn.TEXTJOIN(" vs ",,C3017:D3017),Calendar!G:G,Calendar!B:B),IF(AND(B3017="Premier League",E3017="Highlights"),_xlfn.XLOOKUP(H3017,Calendar!O:O,Calendar!N:N,,-1),""))</f>
        <v/>
      </c>
      <c r="AI3017" s="61" t="str">
        <f>IF(AND(AH3017&lt;&gt;"",E3017="Live"),_xlfn.XLOOKUP(_xlfn.TEXTJOIN(" vs ",,C3017:D3017),Calendar!G:G,Calendar!K:K),"")</f>
        <v/>
      </c>
      <c r="AJ3017" s="61" t="str">
        <f>IF(AND(K3017&lt;&gt;"Match of the Day",K3017&lt;&gt;"Match of the Day 2",K3017&lt;&gt;"Match of the Day Repeat"),"",1+MAX($AJ$10:AJ3016))</f>
        <v/>
      </c>
    </row>
    <row r="3018" spans="34:36" x14ac:dyDescent="0.35">
      <c r="AH3018" s="16" t="str">
        <f>IF(AND(B3018="Premier League",E3018="Live"),_xlfn.XLOOKUP(_xlfn.TEXTJOIN(" vs ",,C3018:D3018),Calendar!G:G,Calendar!B:B),IF(AND(B3018="Premier League",E3018="Highlights"),_xlfn.XLOOKUP(H3018,Calendar!O:O,Calendar!N:N,,-1),""))</f>
        <v/>
      </c>
      <c r="AI3018" s="61" t="str">
        <f>IF(AND(AH3018&lt;&gt;"",E3018="Live"),_xlfn.XLOOKUP(_xlfn.TEXTJOIN(" vs ",,C3018:D3018),Calendar!G:G,Calendar!K:K),"")</f>
        <v/>
      </c>
      <c r="AJ3018" s="61" t="str">
        <f>IF(AND(K3018&lt;&gt;"Match of the Day",K3018&lt;&gt;"Match of the Day 2",K3018&lt;&gt;"Match of the Day Repeat"),"",1+MAX($AJ$10:AJ3017))</f>
        <v/>
      </c>
    </row>
    <row r="3019" spans="34:36" x14ac:dyDescent="0.35">
      <c r="AH3019" s="16" t="str">
        <f>IF(AND(B3019="Premier League",E3019="Live"),_xlfn.XLOOKUP(_xlfn.TEXTJOIN(" vs ",,C3019:D3019),Calendar!G:G,Calendar!B:B),IF(AND(B3019="Premier League",E3019="Highlights"),_xlfn.XLOOKUP(H3019,Calendar!O:O,Calendar!N:N,,-1),""))</f>
        <v/>
      </c>
      <c r="AI3019" s="61" t="str">
        <f>IF(AND(AH3019&lt;&gt;"",E3019="Live"),_xlfn.XLOOKUP(_xlfn.TEXTJOIN(" vs ",,C3019:D3019),Calendar!G:G,Calendar!K:K),"")</f>
        <v/>
      </c>
      <c r="AJ3019" s="61" t="str">
        <f>IF(AND(K3019&lt;&gt;"Match of the Day",K3019&lt;&gt;"Match of the Day 2",K3019&lt;&gt;"Match of the Day Repeat"),"",1+MAX($AJ$10:AJ3018))</f>
        <v/>
      </c>
    </row>
    <row r="3020" spans="34:36" x14ac:dyDescent="0.35">
      <c r="AH3020" s="16" t="str">
        <f>IF(AND(B3020="Premier League",E3020="Live"),_xlfn.XLOOKUP(_xlfn.TEXTJOIN(" vs ",,C3020:D3020),Calendar!G:G,Calendar!B:B),IF(AND(B3020="Premier League",E3020="Highlights"),_xlfn.XLOOKUP(H3020,Calendar!O:O,Calendar!N:N,,-1),""))</f>
        <v/>
      </c>
      <c r="AI3020" s="61" t="str">
        <f>IF(AND(AH3020&lt;&gt;"",E3020="Live"),_xlfn.XLOOKUP(_xlfn.TEXTJOIN(" vs ",,C3020:D3020),Calendar!G:G,Calendar!K:K),"")</f>
        <v/>
      </c>
      <c r="AJ3020" s="61" t="str">
        <f>IF(AND(K3020&lt;&gt;"Match of the Day",K3020&lt;&gt;"Match of the Day 2",K3020&lt;&gt;"Match of the Day Repeat"),"",1+MAX($AJ$10:AJ3019))</f>
        <v/>
      </c>
    </row>
    <row r="3021" spans="34:36" x14ac:dyDescent="0.35">
      <c r="AH3021" s="16" t="str">
        <f>IF(AND(B3021="Premier League",E3021="Live"),_xlfn.XLOOKUP(_xlfn.TEXTJOIN(" vs ",,C3021:D3021),Calendar!G:G,Calendar!B:B),IF(AND(B3021="Premier League",E3021="Highlights"),_xlfn.XLOOKUP(H3021,Calendar!O:O,Calendar!N:N,,-1),""))</f>
        <v/>
      </c>
      <c r="AI3021" s="61" t="str">
        <f>IF(AND(AH3021&lt;&gt;"",E3021="Live"),_xlfn.XLOOKUP(_xlfn.TEXTJOIN(" vs ",,C3021:D3021),Calendar!G:G,Calendar!K:K),"")</f>
        <v/>
      </c>
      <c r="AJ3021" s="61" t="str">
        <f>IF(AND(K3021&lt;&gt;"Match of the Day",K3021&lt;&gt;"Match of the Day 2",K3021&lt;&gt;"Match of the Day Repeat"),"",1+MAX($AJ$10:AJ3020))</f>
        <v/>
      </c>
    </row>
    <row r="3022" spans="34:36" x14ac:dyDescent="0.35">
      <c r="AH3022" s="16" t="str">
        <f>IF(AND(B3022="Premier League",E3022="Live"),_xlfn.XLOOKUP(_xlfn.TEXTJOIN(" vs ",,C3022:D3022),Calendar!G:G,Calendar!B:B),IF(AND(B3022="Premier League",E3022="Highlights"),_xlfn.XLOOKUP(H3022,Calendar!O:O,Calendar!N:N,,-1),""))</f>
        <v/>
      </c>
      <c r="AI3022" s="61" t="str">
        <f>IF(AND(AH3022&lt;&gt;"",E3022="Live"),_xlfn.XLOOKUP(_xlfn.TEXTJOIN(" vs ",,C3022:D3022),Calendar!G:G,Calendar!K:K),"")</f>
        <v/>
      </c>
      <c r="AJ3022" s="61" t="str">
        <f>IF(AND(K3022&lt;&gt;"Match of the Day",K3022&lt;&gt;"Match of the Day 2",K3022&lt;&gt;"Match of the Day Repeat"),"",1+MAX($AJ$10:AJ3021))</f>
        <v/>
      </c>
    </row>
    <row r="3023" spans="34:36" x14ac:dyDescent="0.35">
      <c r="AH3023" s="16" t="str">
        <f>IF(AND(B3023="Premier League",E3023="Live"),_xlfn.XLOOKUP(_xlfn.TEXTJOIN(" vs ",,C3023:D3023),Calendar!G:G,Calendar!B:B),IF(AND(B3023="Premier League",E3023="Highlights"),_xlfn.XLOOKUP(H3023,Calendar!O:O,Calendar!N:N,,-1),""))</f>
        <v/>
      </c>
      <c r="AI3023" s="61" t="str">
        <f>IF(AND(AH3023&lt;&gt;"",E3023="Live"),_xlfn.XLOOKUP(_xlfn.TEXTJOIN(" vs ",,C3023:D3023),Calendar!G:G,Calendar!K:K),"")</f>
        <v/>
      </c>
      <c r="AJ3023" s="61" t="str">
        <f>IF(AND(K3023&lt;&gt;"Match of the Day",K3023&lt;&gt;"Match of the Day 2",K3023&lt;&gt;"Match of the Day Repeat"),"",1+MAX($AJ$10:AJ3022))</f>
        <v/>
      </c>
    </row>
    <row r="3024" spans="34:36" x14ac:dyDescent="0.35">
      <c r="AH3024" s="16" t="str">
        <f>IF(AND(B3024="Premier League",E3024="Live"),_xlfn.XLOOKUP(_xlfn.TEXTJOIN(" vs ",,C3024:D3024),Calendar!G:G,Calendar!B:B),IF(AND(B3024="Premier League",E3024="Highlights"),_xlfn.XLOOKUP(H3024,Calendar!O:O,Calendar!N:N,,-1),""))</f>
        <v/>
      </c>
      <c r="AI3024" s="61" t="str">
        <f>IF(AND(AH3024&lt;&gt;"",E3024="Live"),_xlfn.XLOOKUP(_xlfn.TEXTJOIN(" vs ",,C3024:D3024),Calendar!G:G,Calendar!K:K),"")</f>
        <v/>
      </c>
      <c r="AJ3024" s="61" t="str">
        <f>IF(AND(K3024&lt;&gt;"Match of the Day",K3024&lt;&gt;"Match of the Day 2",K3024&lt;&gt;"Match of the Day Repeat"),"",1+MAX($AJ$10:AJ3023))</f>
        <v/>
      </c>
    </row>
    <row r="3025" spans="34:36" x14ac:dyDescent="0.35">
      <c r="AH3025" s="16" t="str">
        <f>IF(AND(B3025="Premier League",E3025="Live"),_xlfn.XLOOKUP(_xlfn.TEXTJOIN(" vs ",,C3025:D3025),Calendar!G:G,Calendar!B:B),IF(AND(B3025="Premier League",E3025="Highlights"),_xlfn.XLOOKUP(H3025,Calendar!O:O,Calendar!N:N,,-1),""))</f>
        <v/>
      </c>
      <c r="AI3025" s="61" t="str">
        <f>IF(AND(AH3025&lt;&gt;"",E3025="Live"),_xlfn.XLOOKUP(_xlfn.TEXTJOIN(" vs ",,C3025:D3025),Calendar!G:G,Calendar!K:K),"")</f>
        <v/>
      </c>
      <c r="AJ3025" s="61" t="str">
        <f>IF(AND(K3025&lt;&gt;"Match of the Day",K3025&lt;&gt;"Match of the Day 2",K3025&lt;&gt;"Match of the Day Repeat"),"",1+MAX($AJ$10:AJ3024))</f>
        <v/>
      </c>
    </row>
    <row r="3026" spans="34:36" x14ac:dyDescent="0.35">
      <c r="AH3026" s="16" t="str">
        <f>IF(AND(B3026="Premier League",E3026="Live"),_xlfn.XLOOKUP(_xlfn.TEXTJOIN(" vs ",,C3026:D3026),Calendar!G:G,Calendar!B:B),IF(AND(B3026="Premier League",E3026="Highlights"),_xlfn.XLOOKUP(H3026,Calendar!O:O,Calendar!N:N,,-1),""))</f>
        <v/>
      </c>
      <c r="AI3026" s="61" t="str">
        <f>IF(AND(AH3026&lt;&gt;"",E3026="Live"),_xlfn.XLOOKUP(_xlfn.TEXTJOIN(" vs ",,C3026:D3026),Calendar!G:G,Calendar!K:K),"")</f>
        <v/>
      </c>
      <c r="AJ3026" s="61" t="str">
        <f>IF(AND(K3026&lt;&gt;"Match of the Day",K3026&lt;&gt;"Match of the Day 2",K3026&lt;&gt;"Match of the Day Repeat"),"",1+MAX($AJ$10:AJ3025))</f>
        <v/>
      </c>
    </row>
    <row r="3027" spans="34:36" x14ac:dyDescent="0.35">
      <c r="AH3027" s="16" t="str">
        <f>IF(AND(B3027="Premier League",E3027="Live"),_xlfn.XLOOKUP(_xlfn.TEXTJOIN(" vs ",,C3027:D3027),Calendar!G:G,Calendar!B:B),IF(AND(B3027="Premier League",E3027="Highlights"),_xlfn.XLOOKUP(H3027,Calendar!O:O,Calendar!N:N,,-1),""))</f>
        <v/>
      </c>
      <c r="AI3027" s="61" t="str">
        <f>IF(AND(AH3027&lt;&gt;"",E3027="Live"),_xlfn.XLOOKUP(_xlfn.TEXTJOIN(" vs ",,C3027:D3027),Calendar!G:G,Calendar!K:K),"")</f>
        <v/>
      </c>
      <c r="AJ3027" s="61" t="str">
        <f>IF(AND(K3027&lt;&gt;"Match of the Day",K3027&lt;&gt;"Match of the Day 2",K3027&lt;&gt;"Match of the Day Repeat"),"",1+MAX($AJ$10:AJ3026))</f>
        <v/>
      </c>
    </row>
    <row r="3028" spans="34:36" x14ac:dyDescent="0.35">
      <c r="AH3028" s="16" t="str">
        <f>IF(AND(B3028="Premier League",E3028="Live"),_xlfn.XLOOKUP(_xlfn.TEXTJOIN(" vs ",,C3028:D3028),Calendar!G:G,Calendar!B:B),IF(AND(B3028="Premier League",E3028="Highlights"),_xlfn.XLOOKUP(H3028,Calendar!O:O,Calendar!N:N,,-1),""))</f>
        <v/>
      </c>
      <c r="AI3028" s="61" t="str">
        <f>IF(AND(AH3028&lt;&gt;"",E3028="Live"),_xlfn.XLOOKUP(_xlfn.TEXTJOIN(" vs ",,C3028:D3028),Calendar!G:G,Calendar!K:K),"")</f>
        <v/>
      </c>
      <c r="AJ3028" s="61" t="str">
        <f>IF(AND(K3028&lt;&gt;"Match of the Day",K3028&lt;&gt;"Match of the Day 2",K3028&lt;&gt;"Match of the Day Repeat"),"",1+MAX($AJ$10:AJ3027))</f>
        <v/>
      </c>
    </row>
    <row r="3029" spans="34:36" x14ac:dyDescent="0.35">
      <c r="AH3029" s="16" t="str">
        <f>IF(AND(B3029="Premier League",E3029="Live"),_xlfn.XLOOKUP(_xlfn.TEXTJOIN(" vs ",,C3029:D3029),Calendar!G:G,Calendar!B:B),IF(AND(B3029="Premier League",E3029="Highlights"),_xlfn.XLOOKUP(H3029,Calendar!O:O,Calendar!N:N,,-1),""))</f>
        <v/>
      </c>
      <c r="AI3029" s="61" t="str">
        <f>IF(AND(AH3029&lt;&gt;"",E3029="Live"),_xlfn.XLOOKUP(_xlfn.TEXTJOIN(" vs ",,C3029:D3029),Calendar!G:G,Calendar!K:K),"")</f>
        <v/>
      </c>
      <c r="AJ3029" s="61" t="str">
        <f>IF(AND(K3029&lt;&gt;"Match of the Day",K3029&lt;&gt;"Match of the Day 2",K3029&lt;&gt;"Match of the Day Repeat"),"",1+MAX($AJ$10:AJ3028))</f>
        <v/>
      </c>
    </row>
    <row r="3030" spans="34:36" x14ac:dyDescent="0.35">
      <c r="AH3030" s="16" t="str">
        <f>IF(AND(B3030="Premier League",E3030="Live"),_xlfn.XLOOKUP(_xlfn.TEXTJOIN(" vs ",,C3030:D3030),Calendar!G:G,Calendar!B:B),IF(AND(B3030="Premier League",E3030="Highlights"),_xlfn.XLOOKUP(H3030,Calendar!O:O,Calendar!N:N,,-1),""))</f>
        <v/>
      </c>
      <c r="AI3030" s="61" t="str">
        <f>IF(AND(AH3030&lt;&gt;"",E3030="Live"),_xlfn.XLOOKUP(_xlfn.TEXTJOIN(" vs ",,C3030:D3030),Calendar!G:G,Calendar!K:K),"")</f>
        <v/>
      </c>
      <c r="AJ3030" s="61" t="str">
        <f>IF(AND(K3030&lt;&gt;"Match of the Day",K3030&lt;&gt;"Match of the Day 2",K3030&lt;&gt;"Match of the Day Repeat"),"",1+MAX($AJ$10:AJ3029))</f>
        <v/>
      </c>
    </row>
    <row r="3031" spans="34:36" x14ac:dyDescent="0.35">
      <c r="AH3031" s="16" t="str">
        <f>IF(AND(B3031="Premier League",E3031="Live"),_xlfn.XLOOKUP(_xlfn.TEXTJOIN(" vs ",,C3031:D3031),Calendar!G:G,Calendar!B:B),IF(AND(B3031="Premier League",E3031="Highlights"),_xlfn.XLOOKUP(H3031,Calendar!O:O,Calendar!N:N,,-1),""))</f>
        <v/>
      </c>
      <c r="AI3031" s="61" t="str">
        <f>IF(AND(AH3031&lt;&gt;"",E3031="Live"),_xlfn.XLOOKUP(_xlfn.TEXTJOIN(" vs ",,C3031:D3031),Calendar!G:G,Calendar!K:K),"")</f>
        <v/>
      </c>
      <c r="AJ3031" s="61" t="str">
        <f>IF(AND(K3031&lt;&gt;"Match of the Day",K3031&lt;&gt;"Match of the Day 2",K3031&lt;&gt;"Match of the Day Repeat"),"",1+MAX($AJ$10:AJ3030))</f>
        <v/>
      </c>
    </row>
    <row r="3032" spans="34:36" x14ac:dyDescent="0.35">
      <c r="AH3032" s="16" t="str">
        <f>IF(AND(B3032="Premier League",E3032="Live"),_xlfn.XLOOKUP(_xlfn.TEXTJOIN(" vs ",,C3032:D3032),Calendar!G:G,Calendar!B:B),IF(AND(B3032="Premier League",E3032="Highlights"),_xlfn.XLOOKUP(H3032,Calendar!O:O,Calendar!N:N,,-1),""))</f>
        <v/>
      </c>
      <c r="AI3032" s="61" t="str">
        <f>IF(AND(AH3032&lt;&gt;"",E3032="Live"),_xlfn.XLOOKUP(_xlfn.TEXTJOIN(" vs ",,C3032:D3032),Calendar!G:G,Calendar!K:K),"")</f>
        <v/>
      </c>
      <c r="AJ3032" s="61" t="str">
        <f>IF(AND(K3032&lt;&gt;"Match of the Day",K3032&lt;&gt;"Match of the Day 2",K3032&lt;&gt;"Match of the Day Repeat"),"",1+MAX($AJ$10:AJ3031))</f>
        <v/>
      </c>
    </row>
    <row r="3033" spans="34:36" x14ac:dyDescent="0.35">
      <c r="AH3033" s="16" t="str">
        <f>IF(AND(B3033="Premier League",E3033="Live"),_xlfn.XLOOKUP(_xlfn.TEXTJOIN(" vs ",,C3033:D3033),Calendar!G:G,Calendar!B:B),IF(AND(B3033="Premier League",E3033="Highlights"),_xlfn.XLOOKUP(H3033,Calendar!O:O,Calendar!N:N,,-1),""))</f>
        <v/>
      </c>
      <c r="AI3033" s="61" t="str">
        <f>IF(AND(AH3033&lt;&gt;"",E3033="Live"),_xlfn.XLOOKUP(_xlfn.TEXTJOIN(" vs ",,C3033:D3033),Calendar!G:G,Calendar!K:K),"")</f>
        <v/>
      </c>
      <c r="AJ3033" s="61" t="str">
        <f>IF(AND(K3033&lt;&gt;"Match of the Day",K3033&lt;&gt;"Match of the Day 2",K3033&lt;&gt;"Match of the Day Repeat"),"",1+MAX($AJ$10:AJ3032))</f>
        <v/>
      </c>
    </row>
    <row r="3034" spans="34:36" x14ac:dyDescent="0.35">
      <c r="AH3034" s="16" t="str">
        <f>IF(AND(B3034="Premier League",E3034="Live"),_xlfn.XLOOKUP(_xlfn.TEXTJOIN(" vs ",,C3034:D3034),Calendar!G:G,Calendar!B:B),IF(AND(B3034="Premier League",E3034="Highlights"),_xlfn.XLOOKUP(H3034,Calendar!O:O,Calendar!N:N,,-1),""))</f>
        <v/>
      </c>
      <c r="AI3034" s="61" t="str">
        <f>IF(AND(AH3034&lt;&gt;"",E3034="Live"),_xlfn.XLOOKUP(_xlfn.TEXTJOIN(" vs ",,C3034:D3034),Calendar!G:G,Calendar!K:K),"")</f>
        <v/>
      </c>
      <c r="AJ3034" s="61" t="str">
        <f>IF(AND(K3034&lt;&gt;"Match of the Day",K3034&lt;&gt;"Match of the Day 2",K3034&lt;&gt;"Match of the Day Repeat"),"",1+MAX($AJ$10:AJ3033))</f>
        <v/>
      </c>
    </row>
    <row r="3035" spans="34:36" x14ac:dyDescent="0.35">
      <c r="AH3035" s="16" t="str">
        <f>IF(AND(B3035="Premier League",E3035="Live"),_xlfn.XLOOKUP(_xlfn.TEXTJOIN(" vs ",,C3035:D3035),Calendar!G:G,Calendar!B:B),IF(AND(B3035="Premier League",E3035="Highlights"),_xlfn.XLOOKUP(H3035,Calendar!O:O,Calendar!N:N,,-1),""))</f>
        <v/>
      </c>
      <c r="AI3035" s="61" t="str">
        <f>IF(AND(AH3035&lt;&gt;"",E3035="Live"),_xlfn.XLOOKUP(_xlfn.TEXTJOIN(" vs ",,C3035:D3035),Calendar!G:G,Calendar!K:K),"")</f>
        <v/>
      </c>
      <c r="AJ3035" s="61" t="str">
        <f>IF(AND(K3035&lt;&gt;"Match of the Day",K3035&lt;&gt;"Match of the Day 2",K3035&lt;&gt;"Match of the Day Repeat"),"",1+MAX($AJ$10:AJ3034))</f>
        <v/>
      </c>
    </row>
    <row r="3036" spans="34:36" x14ac:dyDescent="0.35">
      <c r="AH3036" s="16" t="str">
        <f>IF(AND(B3036="Premier League",E3036="Live"),_xlfn.XLOOKUP(_xlfn.TEXTJOIN(" vs ",,C3036:D3036),Calendar!G:G,Calendar!B:B),IF(AND(B3036="Premier League",E3036="Highlights"),_xlfn.XLOOKUP(H3036,Calendar!O:O,Calendar!N:N,,-1),""))</f>
        <v/>
      </c>
      <c r="AI3036" s="61" t="str">
        <f>IF(AND(AH3036&lt;&gt;"",E3036="Live"),_xlfn.XLOOKUP(_xlfn.TEXTJOIN(" vs ",,C3036:D3036),Calendar!G:G,Calendar!K:K),"")</f>
        <v/>
      </c>
      <c r="AJ3036" s="61" t="str">
        <f>IF(AND(K3036&lt;&gt;"Match of the Day",K3036&lt;&gt;"Match of the Day 2",K3036&lt;&gt;"Match of the Day Repeat"),"",1+MAX($AJ$10:AJ3035))</f>
        <v/>
      </c>
    </row>
    <row r="3037" spans="34:36" x14ac:dyDescent="0.35">
      <c r="AH3037" s="16" t="str">
        <f>IF(AND(B3037="Premier League",E3037="Live"),_xlfn.XLOOKUP(_xlfn.TEXTJOIN(" vs ",,C3037:D3037),Calendar!G:G,Calendar!B:B),IF(AND(B3037="Premier League",E3037="Highlights"),_xlfn.XLOOKUP(H3037,Calendar!O:O,Calendar!N:N,,-1),""))</f>
        <v/>
      </c>
      <c r="AI3037" s="61" t="str">
        <f>IF(AND(AH3037&lt;&gt;"",E3037="Live"),_xlfn.XLOOKUP(_xlfn.TEXTJOIN(" vs ",,C3037:D3037),Calendar!G:G,Calendar!K:K),"")</f>
        <v/>
      </c>
      <c r="AJ3037" s="61" t="str">
        <f>IF(AND(K3037&lt;&gt;"Match of the Day",K3037&lt;&gt;"Match of the Day 2",K3037&lt;&gt;"Match of the Day Repeat"),"",1+MAX($AJ$10:AJ3036))</f>
        <v/>
      </c>
    </row>
    <row r="3038" spans="34:36" x14ac:dyDescent="0.35">
      <c r="AH3038" s="16" t="str">
        <f>IF(AND(B3038="Premier League",E3038="Live"),_xlfn.XLOOKUP(_xlfn.TEXTJOIN(" vs ",,C3038:D3038),Calendar!G:G,Calendar!B:B),IF(AND(B3038="Premier League",E3038="Highlights"),_xlfn.XLOOKUP(H3038,Calendar!O:O,Calendar!N:N,,-1),""))</f>
        <v/>
      </c>
      <c r="AI3038" s="61" t="str">
        <f>IF(AND(AH3038&lt;&gt;"",E3038="Live"),_xlfn.XLOOKUP(_xlfn.TEXTJOIN(" vs ",,C3038:D3038),Calendar!G:G,Calendar!K:K),"")</f>
        <v/>
      </c>
      <c r="AJ3038" s="61" t="str">
        <f>IF(AND(K3038&lt;&gt;"Match of the Day",K3038&lt;&gt;"Match of the Day 2",K3038&lt;&gt;"Match of the Day Repeat"),"",1+MAX($AJ$10:AJ3037))</f>
        <v/>
      </c>
    </row>
    <row r="3039" spans="34:36" x14ac:dyDescent="0.35">
      <c r="AH3039" s="16" t="str">
        <f>IF(AND(B3039="Premier League",E3039="Live"),_xlfn.XLOOKUP(_xlfn.TEXTJOIN(" vs ",,C3039:D3039),Calendar!G:G,Calendar!B:B),IF(AND(B3039="Premier League",E3039="Highlights"),_xlfn.XLOOKUP(H3039,Calendar!O:O,Calendar!N:N,,-1),""))</f>
        <v/>
      </c>
      <c r="AI3039" s="61" t="str">
        <f>IF(AND(AH3039&lt;&gt;"",E3039="Live"),_xlfn.XLOOKUP(_xlfn.TEXTJOIN(" vs ",,C3039:D3039),Calendar!G:G,Calendar!K:K),"")</f>
        <v/>
      </c>
      <c r="AJ3039" s="61" t="str">
        <f>IF(AND(K3039&lt;&gt;"Match of the Day",K3039&lt;&gt;"Match of the Day 2",K3039&lt;&gt;"Match of the Day Repeat"),"",1+MAX($AJ$10:AJ3038))</f>
        <v/>
      </c>
    </row>
    <row r="3040" spans="34:36" x14ac:dyDescent="0.35">
      <c r="AH3040" s="16" t="str">
        <f>IF(AND(B3040="Premier League",E3040="Live"),_xlfn.XLOOKUP(_xlfn.TEXTJOIN(" vs ",,C3040:D3040),Calendar!G:G,Calendar!B:B),IF(AND(B3040="Premier League",E3040="Highlights"),_xlfn.XLOOKUP(H3040,Calendar!O:O,Calendar!N:N,,-1),""))</f>
        <v/>
      </c>
      <c r="AI3040" s="61" t="str">
        <f>IF(AND(AH3040&lt;&gt;"",E3040="Live"),_xlfn.XLOOKUP(_xlfn.TEXTJOIN(" vs ",,C3040:D3040),Calendar!G:G,Calendar!K:K),"")</f>
        <v/>
      </c>
      <c r="AJ3040" s="61" t="str">
        <f>IF(AND(K3040&lt;&gt;"Match of the Day",K3040&lt;&gt;"Match of the Day 2",K3040&lt;&gt;"Match of the Day Repeat"),"",1+MAX($AJ$10:AJ3039))</f>
        <v/>
      </c>
    </row>
    <row r="3041" spans="34:36" x14ac:dyDescent="0.35">
      <c r="AH3041" s="16" t="str">
        <f>IF(AND(B3041="Premier League",E3041="Live"),_xlfn.XLOOKUP(_xlfn.TEXTJOIN(" vs ",,C3041:D3041),Calendar!G:G,Calendar!B:B),IF(AND(B3041="Premier League",E3041="Highlights"),_xlfn.XLOOKUP(H3041,Calendar!O:O,Calendar!N:N,,-1),""))</f>
        <v/>
      </c>
      <c r="AI3041" s="61" t="str">
        <f>IF(AND(AH3041&lt;&gt;"",E3041="Live"),_xlfn.XLOOKUP(_xlfn.TEXTJOIN(" vs ",,C3041:D3041),Calendar!G:G,Calendar!K:K),"")</f>
        <v/>
      </c>
      <c r="AJ3041" s="61" t="str">
        <f>IF(AND(K3041&lt;&gt;"Match of the Day",K3041&lt;&gt;"Match of the Day 2",K3041&lt;&gt;"Match of the Day Repeat"),"",1+MAX($AJ$10:AJ3040))</f>
        <v/>
      </c>
    </row>
    <row r="3042" spans="34:36" x14ac:dyDescent="0.35">
      <c r="AH3042" s="16" t="str">
        <f>IF(AND(B3042="Premier League",E3042="Live"),_xlfn.XLOOKUP(_xlfn.TEXTJOIN(" vs ",,C3042:D3042),Calendar!G:G,Calendar!B:B),IF(AND(B3042="Premier League",E3042="Highlights"),_xlfn.XLOOKUP(H3042,Calendar!O:O,Calendar!N:N,,-1),""))</f>
        <v/>
      </c>
      <c r="AI3042" s="61" t="str">
        <f>IF(AND(AH3042&lt;&gt;"",E3042="Live"),_xlfn.XLOOKUP(_xlfn.TEXTJOIN(" vs ",,C3042:D3042),Calendar!G:G,Calendar!K:K),"")</f>
        <v/>
      </c>
      <c r="AJ3042" s="61" t="str">
        <f>IF(AND(K3042&lt;&gt;"Match of the Day",K3042&lt;&gt;"Match of the Day 2",K3042&lt;&gt;"Match of the Day Repeat"),"",1+MAX($AJ$10:AJ3041))</f>
        <v/>
      </c>
    </row>
    <row r="3043" spans="34:36" x14ac:dyDescent="0.35">
      <c r="AH3043" s="16" t="str">
        <f>IF(AND(B3043="Premier League",E3043="Live"),_xlfn.XLOOKUP(_xlfn.TEXTJOIN(" vs ",,C3043:D3043),Calendar!G:G,Calendar!B:B),IF(AND(B3043="Premier League",E3043="Highlights"),_xlfn.XLOOKUP(H3043,Calendar!O:O,Calendar!N:N,,-1),""))</f>
        <v/>
      </c>
      <c r="AI3043" s="61" t="str">
        <f>IF(AND(AH3043&lt;&gt;"",E3043="Live"),_xlfn.XLOOKUP(_xlfn.TEXTJOIN(" vs ",,C3043:D3043),Calendar!G:G,Calendar!K:K),"")</f>
        <v/>
      </c>
      <c r="AJ3043" s="61" t="str">
        <f>IF(AND(K3043&lt;&gt;"Match of the Day",K3043&lt;&gt;"Match of the Day 2",K3043&lt;&gt;"Match of the Day Repeat"),"",1+MAX($AJ$10:AJ3042))</f>
        <v/>
      </c>
    </row>
    <row r="3044" spans="34:36" x14ac:dyDescent="0.35">
      <c r="AH3044" s="16" t="str">
        <f>IF(AND(B3044="Premier League",E3044="Live"),_xlfn.XLOOKUP(_xlfn.TEXTJOIN(" vs ",,C3044:D3044),Calendar!G:G,Calendar!B:B),IF(AND(B3044="Premier League",E3044="Highlights"),_xlfn.XLOOKUP(H3044,Calendar!O:O,Calendar!N:N,,-1),""))</f>
        <v/>
      </c>
      <c r="AI3044" s="61" t="str">
        <f>IF(AND(AH3044&lt;&gt;"",E3044="Live"),_xlfn.XLOOKUP(_xlfn.TEXTJOIN(" vs ",,C3044:D3044),Calendar!G:G,Calendar!K:K),"")</f>
        <v/>
      </c>
      <c r="AJ3044" s="61" t="str">
        <f>IF(AND(K3044&lt;&gt;"Match of the Day",K3044&lt;&gt;"Match of the Day 2",K3044&lt;&gt;"Match of the Day Repeat"),"",1+MAX($AJ$10:AJ3043))</f>
        <v/>
      </c>
    </row>
    <row r="3045" spans="34:36" x14ac:dyDescent="0.35">
      <c r="AH3045" s="16" t="str">
        <f>IF(AND(B3045="Premier League",E3045="Live"),_xlfn.XLOOKUP(_xlfn.TEXTJOIN(" vs ",,C3045:D3045),Calendar!G:G,Calendar!B:B),IF(AND(B3045="Premier League",E3045="Highlights"),_xlfn.XLOOKUP(H3045,Calendar!O:O,Calendar!N:N,,-1),""))</f>
        <v/>
      </c>
      <c r="AI3045" s="61" t="str">
        <f>IF(AND(AH3045&lt;&gt;"",E3045="Live"),_xlfn.XLOOKUP(_xlfn.TEXTJOIN(" vs ",,C3045:D3045),Calendar!G:G,Calendar!K:K),"")</f>
        <v/>
      </c>
      <c r="AJ3045" s="61" t="str">
        <f>IF(AND(K3045&lt;&gt;"Match of the Day",K3045&lt;&gt;"Match of the Day 2",K3045&lt;&gt;"Match of the Day Repeat"),"",1+MAX($AJ$10:AJ3044))</f>
        <v/>
      </c>
    </row>
    <row r="3046" spans="34:36" x14ac:dyDescent="0.35">
      <c r="AH3046" s="16" t="str">
        <f>IF(AND(B3046="Premier League",E3046="Live"),_xlfn.XLOOKUP(_xlfn.TEXTJOIN(" vs ",,C3046:D3046),Calendar!G:G,Calendar!B:B),IF(AND(B3046="Premier League",E3046="Highlights"),_xlfn.XLOOKUP(H3046,Calendar!O:O,Calendar!N:N,,-1),""))</f>
        <v/>
      </c>
      <c r="AI3046" s="61" t="str">
        <f>IF(AND(AH3046&lt;&gt;"",E3046="Live"),_xlfn.XLOOKUP(_xlfn.TEXTJOIN(" vs ",,C3046:D3046),Calendar!G:G,Calendar!K:K),"")</f>
        <v/>
      </c>
      <c r="AJ3046" s="61" t="str">
        <f>IF(AND(K3046&lt;&gt;"Match of the Day",K3046&lt;&gt;"Match of the Day 2",K3046&lt;&gt;"Match of the Day Repeat"),"",1+MAX($AJ$10:AJ3045))</f>
        <v/>
      </c>
    </row>
    <row r="3047" spans="34:36" x14ac:dyDescent="0.35">
      <c r="AH3047" s="16" t="str">
        <f>IF(AND(B3047="Premier League",E3047="Live"),_xlfn.XLOOKUP(_xlfn.TEXTJOIN(" vs ",,C3047:D3047),Calendar!G:G,Calendar!B:B),IF(AND(B3047="Premier League",E3047="Highlights"),_xlfn.XLOOKUP(H3047,Calendar!O:O,Calendar!N:N,,-1),""))</f>
        <v/>
      </c>
      <c r="AI3047" s="61" t="str">
        <f>IF(AND(AH3047&lt;&gt;"",E3047="Live"),_xlfn.XLOOKUP(_xlfn.TEXTJOIN(" vs ",,C3047:D3047),Calendar!G:G,Calendar!K:K),"")</f>
        <v/>
      </c>
      <c r="AJ3047" s="61" t="str">
        <f>IF(AND(K3047&lt;&gt;"Match of the Day",K3047&lt;&gt;"Match of the Day 2",K3047&lt;&gt;"Match of the Day Repeat"),"",1+MAX($AJ$10:AJ3046))</f>
        <v/>
      </c>
    </row>
    <row r="3048" spans="34:36" x14ac:dyDescent="0.35">
      <c r="AH3048" s="16" t="str">
        <f>IF(AND(B3048="Premier League",E3048="Live"),_xlfn.XLOOKUP(_xlfn.TEXTJOIN(" vs ",,C3048:D3048),Calendar!G:G,Calendar!B:B),IF(AND(B3048="Premier League",E3048="Highlights"),_xlfn.XLOOKUP(H3048,Calendar!O:O,Calendar!N:N,,-1),""))</f>
        <v/>
      </c>
      <c r="AI3048" s="61" t="str">
        <f>IF(AND(AH3048&lt;&gt;"",E3048="Live"),_xlfn.XLOOKUP(_xlfn.TEXTJOIN(" vs ",,C3048:D3048),Calendar!G:G,Calendar!K:K),"")</f>
        <v/>
      </c>
      <c r="AJ3048" s="61" t="str">
        <f>IF(AND(K3048&lt;&gt;"Match of the Day",K3048&lt;&gt;"Match of the Day 2",K3048&lt;&gt;"Match of the Day Repeat"),"",1+MAX($AJ$10:AJ3047))</f>
        <v/>
      </c>
    </row>
    <row r="3049" spans="34:36" x14ac:dyDescent="0.35">
      <c r="AH3049" s="16" t="str">
        <f>IF(AND(B3049="Premier League",E3049="Live"),_xlfn.XLOOKUP(_xlfn.TEXTJOIN(" vs ",,C3049:D3049),Calendar!G:G,Calendar!B:B),IF(AND(B3049="Premier League",E3049="Highlights"),_xlfn.XLOOKUP(H3049,Calendar!O:O,Calendar!N:N,,-1),""))</f>
        <v/>
      </c>
      <c r="AI3049" s="61" t="str">
        <f>IF(AND(AH3049&lt;&gt;"",E3049="Live"),_xlfn.XLOOKUP(_xlfn.TEXTJOIN(" vs ",,C3049:D3049),Calendar!G:G,Calendar!K:K),"")</f>
        <v/>
      </c>
      <c r="AJ3049" s="61" t="str">
        <f>IF(AND(K3049&lt;&gt;"Match of the Day",K3049&lt;&gt;"Match of the Day 2",K3049&lt;&gt;"Match of the Day Repeat"),"",1+MAX($AJ$10:AJ3048))</f>
        <v/>
      </c>
    </row>
    <row r="3050" spans="34:36" x14ac:dyDescent="0.35">
      <c r="AH3050" s="16" t="str">
        <f>IF(AND(B3050="Premier League",E3050="Live"),_xlfn.XLOOKUP(_xlfn.TEXTJOIN(" vs ",,C3050:D3050),Calendar!G:G,Calendar!B:B),IF(AND(B3050="Premier League",E3050="Highlights"),_xlfn.XLOOKUP(H3050,Calendar!O:O,Calendar!N:N,,-1),""))</f>
        <v/>
      </c>
      <c r="AI3050" s="61" t="str">
        <f>IF(AND(AH3050&lt;&gt;"",E3050="Live"),_xlfn.XLOOKUP(_xlfn.TEXTJOIN(" vs ",,C3050:D3050),Calendar!G:G,Calendar!K:K),"")</f>
        <v/>
      </c>
      <c r="AJ3050" s="61" t="str">
        <f>IF(AND(K3050&lt;&gt;"Match of the Day",K3050&lt;&gt;"Match of the Day 2",K3050&lt;&gt;"Match of the Day Repeat"),"",1+MAX($AJ$10:AJ3049))</f>
        <v/>
      </c>
    </row>
    <row r="3051" spans="34:36" x14ac:dyDescent="0.35">
      <c r="AH3051" s="16" t="str">
        <f>IF(AND(B3051="Premier League",E3051="Live"),_xlfn.XLOOKUP(_xlfn.TEXTJOIN(" vs ",,C3051:D3051),Calendar!G:G,Calendar!B:B),IF(AND(B3051="Premier League",E3051="Highlights"),_xlfn.XLOOKUP(H3051,Calendar!O:O,Calendar!N:N,,-1),""))</f>
        <v/>
      </c>
      <c r="AI3051" s="61" t="str">
        <f>IF(AND(AH3051&lt;&gt;"",E3051="Live"),_xlfn.XLOOKUP(_xlfn.TEXTJOIN(" vs ",,C3051:D3051),Calendar!G:G,Calendar!K:K),"")</f>
        <v/>
      </c>
      <c r="AJ3051" s="61" t="str">
        <f>IF(AND(K3051&lt;&gt;"Match of the Day",K3051&lt;&gt;"Match of the Day 2",K3051&lt;&gt;"Match of the Day Repeat"),"",1+MAX($AJ$10:AJ3050))</f>
        <v/>
      </c>
    </row>
    <row r="3052" spans="34:36" x14ac:dyDescent="0.35">
      <c r="AH3052" s="16" t="str">
        <f>IF(AND(B3052="Premier League",E3052="Live"),_xlfn.XLOOKUP(_xlfn.TEXTJOIN(" vs ",,C3052:D3052),Calendar!G:G,Calendar!B:B),IF(AND(B3052="Premier League",E3052="Highlights"),_xlfn.XLOOKUP(H3052,Calendar!O:O,Calendar!N:N,,-1),""))</f>
        <v/>
      </c>
      <c r="AI3052" s="61" t="str">
        <f>IF(AND(AH3052&lt;&gt;"",E3052="Live"),_xlfn.XLOOKUP(_xlfn.TEXTJOIN(" vs ",,C3052:D3052),Calendar!G:G,Calendar!K:K),"")</f>
        <v/>
      </c>
      <c r="AJ3052" s="61" t="str">
        <f>IF(AND(K3052&lt;&gt;"Match of the Day",K3052&lt;&gt;"Match of the Day 2",K3052&lt;&gt;"Match of the Day Repeat"),"",1+MAX($AJ$10:AJ3051))</f>
        <v/>
      </c>
    </row>
    <row r="3053" spans="34:36" x14ac:dyDescent="0.35">
      <c r="AH3053" s="16" t="str">
        <f>IF(AND(B3053="Premier League",E3053="Live"),_xlfn.XLOOKUP(_xlfn.TEXTJOIN(" vs ",,C3053:D3053),Calendar!G:G,Calendar!B:B),IF(AND(B3053="Premier League",E3053="Highlights"),_xlfn.XLOOKUP(H3053,Calendar!O:O,Calendar!N:N,,-1),""))</f>
        <v/>
      </c>
      <c r="AI3053" s="61" t="str">
        <f>IF(AND(AH3053&lt;&gt;"",E3053="Live"),_xlfn.XLOOKUP(_xlfn.TEXTJOIN(" vs ",,C3053:D3053),Calendar!G:G,Calendar!K:K),"")</f>
        <v/>
      </c>
      <c r="AJ3053" s="61" t="str">
        <f>IF(AND(K3053&lt;&gt;"Match of the Day",K3053&lt;&gt;"Match of the Day 2",K3053&lt;&gt;"Match of the Day Repeat"),"",1+MAX($AJ$10:AJ3052))</f>
        <v/>
      </c>
    </row>
    <row r="3054" spans="34:36" x14ac:dyDescent="0.35">
      <c r="AH3054" s="16" t="str">
        <f>IF(AND(B3054="Premier League",E3054="Live"),_xlfn.XLOOKUP(_xlfn.TEXTJOIN(" vs ",,C3054:D3054),Calendar!G:G,Calendar!B:B),IF(AND(B3054="Premier League",E3054="Highlights"),_xlfn.XLOOKUP(H3054,Calendar!O:O,Calendar!N:N,,-1),""))</f>
        <v/>
      </c>
      <c r="AI3054" s="61" t="str">
        <f>IF(AND(AH3054&lt;&gt;"",E3054="Live"),_xlfn.XLOOKUP(_xlfn.TEXTJOIN(" vs ",,C3054:D3054),Calendar!G:G,Calendar!K:K),"")</f>
        <v/>
      </c>
      <c r="AJ3054" s="61" t="str">
        <f>IF(AND(K3054&lt;&gt;"Match of the Day",K3054&lt;&gt;"Match of the Day 2",K3054&lt;&gt;"Match of the Day Repeat"),"",1+MAX($AJ$10:AJ3053))</f>
        <v/>
      </c>
    </row>
    <row r="3055" spans="34:36" x14ac:dyDescent="0.35">
      <c r="AH3055" s="16" t="str">
        <f>IF(AND(B3055="Premier League",E3055="Live"),_xlfn.XLOOKUP(_xlfn.TEXTJOIN(" vs ",,C3055:D3055),Calendar!G:G,Calendar!B:B),IF(AND(B3055="Premier League",E3055="Highlights"),_xlfn.XLOOKUP(H3055,Calendar!O:O,Calendar!N:N,,-1),""))</f>
        <v/>
      </c>
      <c r="AI3055" s="61" t="str">
        <f>IF(AND(AH3055&lt;&gt;"",E3055="Live"),_xlfn.XLOOKUP(_xlfn.TEXTJOIN(" vs ",,C3055:D3055),Calendar!G:G,Calendar!K:K),"")</f>
        <v/>
      </c>
      <c r="AJ3055" s="61" t="str">
        <f>IF(AND(K3055&lt;&gt;"Match of the Day",K3055&lt;&gt;"Match of the Day 2",K3055&lt;&gt;"Match of the Day Repeat"),"",1+MAX($AJ$10:AJ3054))</f>
        <v/>
      </c>
    </row>
    <row r="3056" spans="34:36" x14ac:dyDescent="0.35">
      <c r="AH3056" s="16" t="str">
        <f>IF(AND(B3056="Premier League",E3056="Live"),_xlfn.XLOOKUP(_xlfn.TEXTJOIN(" vs ",,C3056:D3056),Calendar!G:G,Calendar!B:B),IF(AND(B3056="Premier League",E3056="Highlights"),_xlfn.XLOOKUP(H3056,Calendar!O:O,Calendar!N:N,,-1),""))</f>
        <v/>
      </c>
      <c r="AI3056" s="61" t="str">
        <f>IF(AND(AH3056&lt;&gt;"",E3056="Live"),_xlfn.XLOOKUP(_xlfn.TEXTJOIN(" vs ",,C3056:D3056),Calendar!G:G,Calendar!K:K),"")</f>
        <v/>
      </c>
      <c r="AJ3056" s="61" t="str">
        <f>IF(AND(K3056&lt;&gt;"Match of the Day",K3056&lt;&gt;"Match of the Day 2",K3056&lt;&gt;"Match of the Day Repeat"),"",1+MAX($AJ$10:AJ3055))</f>
        <v/>
      </c>
    </row>
    <row r="3057" spans="34:36" x14ac:dyDescent="0.35">
      <c r="AH3057" s="16" t="str">
        <f>IF(AND(B3057="Premier League",E3057="Live"),_xlfn.XLOOKUP(_xlfn.TEXTJOIN(" vs ",,C3057:D3057),Calendar!G:G,Calendar!B:B),IF(AND(B3057="Premier League",E3057="Highlights"),_xlfn.XLOOKUP(H3057,Calendar!O:O,Calendar!N:N,,-1),""))</f>
        <v/>
      </c>
      <c r="AI3057" s="61" t="str">
        <f>IF(AND(AH3057&lt;&gt;"",E3057="Live"),_xlfn.XLOOKUP(_xlfn.TEXTJOIN(" vs ",,C3057:D3057),Calendar!G:G,Calendar!K:K),"")</f>
        <v/>
      </c>
      <c r="AJ3057" s="61" t="str">
        <f>IF(AND(K3057&lt;&gt;"Match of the Day",K3057&lt;&gt;"Match of the Day 2",K3057&lt;&gt;"Match of the Day Repeat"),"",1+MAX($AJ$10:AJ3056))</f>
        <v/>
      </c>
    </row>
    <row r="3058" spans="34:36" x14ac:dyDescent="0.35">
      <c r="AH3058" s="16" t="str">
        <f>IF(AND(B3058="Premier League",E3058="Live"),_xlfn.XLOOKUP(_xlfn.TEXTJOIN(" vs ",,C3058:D3058),Calendar!G:G,Calendar!B:B),IF(AND(B3058="Premier League",E3058="Highlights"),_xlfn.XLOOKUP(H3058,Calendar!O:O,Calendar!N:N,,-1),""))</f>
        <v/>
      </c>
      <c r="AI3058" s="61" t="str">
        <f>IF(AND(AH3058&lt;&gt;"",E3058="Live"),_xlfn.XLOOKUP(_xlfn.TEXTJOIN(" vs ",,C3058:D3058),Calendar!G:G,Calendar!K:K),"")</f>
        <v/>
      </c>
      <c r="AJ3058" s="61" t="str">
        <f>IF(AND(K3058&lt;&gt;"Match of the Day",K3058&lt;&gt;"Match of the Day 2",K3058&lt;&gt;"Match of the Day Repeat"),"",1+MAX($AJ$10:AJ3057))</f>
        <v/>
      </c>
    </row>
    <row r="3059" spans="34:36" x14ac:dyDescent="0.35">
      <c r="AH3059" s="16" t="str">
        <f>IF(AND(B3059="Premier League",E3059="Live"),_xlfn.XLOOKUP(_xlfn.TEXTJOIN(" vs ",,C3059:D3059),Calendar!G:G,Calendar!B:B),IF(AND(B3059="Premier League",E3059="Highlights"),_xlfn.XLOOKUP(H3059,Calendar!O:O,Calendar!N:N,,-1),""))</f>
        <v/>
      </c>
      <c r="AI3059" s="61" t="str">
        <f>IF(AND(AH3059&lt;&gt;"",E3059="Live"),_xlfn.XLOOKUP(_xlfn.TEXTJOIN(" vs ",,C3059:D3059),Calendar!G:G,Calendar!K:K),"")</f>
        <v/>
      </c>
      <c r="AJ3059" s="61" t="str">
        <f>IF(AND(K3059&lt;&gt;"Match of the Day",K3059&lt;&gt;"Match of the Day 2",K3059&lt;&gt;"Match of the Day Repeat"),"",1+MAX($AJ$10:AJ3058))</f>
        <v/>
      </c>
    </row>
    <row r="3060" spans="34:36" x14ac:dyDescent="0.35">
      <c r="AH3060" s="16" t="str">
        <f>IF(AND(B3060="Premier League",E3060="Live"),_xlfn.XLOOKUP(_xlfn.TEXTJOIN(" vs ",,C3060:D3060),Calendar!G:G,Calendar!B:B),IF(AND(B3060="Premier League",E3060="Highlights"),_xlfn.XLOOKUP(H3060,Calendar!O:O,Calendar!N:N,,-1),""))</f>
        <v/>
      </c>
      <c r="AI3060" s="61" t="str">
        <f>IF(AND(AH3060&lt;&gt;"",E3060="Live"),_xlfn.XLOOKUP(_xlfn.TEXTJOIN(" vs ",,C3060:D3060),Calendar!G:G,Calendar!K:K),"")</f>
        <v/>
      </c>
      <c r="AJ3060" s="61" t="str">
        <f>IF(AND(K3060&lt;&gt;"Match of the Day",K3060&lt;&gt;"Match of the Day 2",K3060&lt;&gt;"Match of the Day Repeat"),"",1+MAX($AJ$10:AJ3059))</f>
        <v/>
      </c>
    </row>
    <row r="3061" spans="34:36" x14ac:dyDescent="0.35">
      <c r="AH3061" s="16" t="str">
        <f>IF(AND(B3061="Premier League",E3061="Live"),_xlfn.XLOOKUP(_xlfn.TEXTJOIN(" vs ",,C3061:D3061),Calendar!G:G,Calendar!B:B),IF(AND(B3061="Premier League",E3061="Highlights"),_xlfn.XLOOKUP(H3061,Calendar!O:O,Calendar!N:N,,-1),""))</f>
        <v/>
      </c>
      <c r="AI3061" s="61" t="str">
        <f>IF(AND(AH3061&lt;&gt;"",E3061="Live"),_xlfn.XLOOKUP(_xlfn.TEXTJOIN(" vs ",,C3061:D3061),Calendar!G:G,Calendar!K:K),"")</f>
        <v/>
      </c>
      <c r="AJ3061" s="61" t="str">
        <f>IF(AND(K3061&lt;&gt;"Match of the Day",K3061&lt;&gt;"Match of the Day 2",K3061&lt;&gt;"Match of the Day Repeat"),"",1+MAX($AJ$10:AJ3060))</f>
        <v/>
      </c>
    </row>
    <row r="3062" spans="34:36" x14ac:dyDescent="0.35">
      <c r="AH3062" s="16" t="str">
        <f>IF(AND(B3062="Premier League",E3062="Live"),_xlfn.XLOOKUP(_xlfn.TEXTJOIN(" vs ",,C3062:D3062),Calendar!G:G,Calendar!B:B),IF(AND(B3062="Premier League",E3062="Highlights"),_xlfn.XLOOKUP(H3062,Calendar!O:O,Calendar!N:N,,-1),""))</f>
        <v/>
      </c>
      <c r="AI3062" s="61" t="str">
        <f>IF(AND(AH3062&lt;&gt;"",E3062="Live"),_xlfn.XLOOKUP(_xlfn.TEXTJOIN(" vs ",,C3062:D3062),Calendar!G:G,Calendar!K:K),"")</f>
        <v/>
      </c>
      <c r="AJ3062" s="61" t="str">
        <f>IF(AND(K3062&lt;&gt;"Match of the Day",K3062&lt;&gt;"Match of the Day 2",K3062&lt;&gt;"Match of the Day Repeat"),"",1+MAX($AJ$10:AJ3061))</f>
        <v/>
      </c>
    </row>
    <row r="3063" spans="34:36" x14ac:dyDescent="0.35">
      <c r="AH3063" s="16" t="str">
        <f>IF(AND(B3063="Premier League",E3063="Live"),_xlfn.XLOOKUP(_xlfn.TEXTJOIN(" vs ",,C3063:D3063),Calendar!G:G,Calendar!B:B),IF(AND(B3063="Premier League",E3063="Highlights"),_xlfn.XLOOKUP(H3063,Calendar!O:O,Calendar!N:N,,-1),""))</f>
        <v/>
      </c>
      <c r="AI3063" s="61" t="str">
        <f>IF(AND(AH3063&lt;&gt;"",E3063="Live"),_xlfn.XLOOKUP(_xlfn.TEXTJOIN(" vs ",,C3063:D3063),Calendar!G:G,Calendar!K:K),"")</f>
        <v/>
      </c>
      <c r="AJ3063" s="61" t="str">
        <f>IF(AND(K3063&lt;&gt;"Match of the Day",K3063&lt;&gt;"Match of the Day 2",K3063&lt;&gt;"Match of the Day Repeat"),"",1+MAX($AJ$10:AJ3062))</f>
        <v/>
      </c>
    </row>
    <row r="3064" spans="34:36" x14ac:dyDescent="0.35">
      <c r="AH3064" s="16" t="str">
        <f>IF(AND(B3064="Premier League",E3064="Live"),_xlfn.XLOOKUP(_xlfn.TEXTJOIN(" vs ",,C3064:D3064),Calendar!G:G,Calendar!B:B),IF(AND(B3064="Premier League",E3064="Highlights"),_xlfn.XLOOKUP(H3064,Calendar!O:O,Calendar!N:N,,-1),""))</f>
        <v/>
      </c>
      <c r="AI3064" s="61" t="str">
        <f>IF(AND(AH3064&lt;&gt;"",E3064="Live"),_xlfn.XLOOKUP(_xlfn.TEXTJOIN(" vs ",,C3064:D3064),Calendar!G:G,Calendar!K:K),"")</f>
        <v/>
      </c>
      <c r="AJ3064" s="61" t="str">
        <f>IF(AND(K3064&lt;&gt;"Match of the Day",K3064&lt;&gt;"Match of the Day 2",K3064&lt;&gt;"Match of the Day Repeat"),"",1+MAX($AJ$10:AJ3063))</f>
        <v/>
      </c>
    </row>
    <row r="3065" spans="34:36" x14ac:dyDescent="0.35">
      <c r="AH3065" s="16" t="str">
        <f>IF(AND(B3065="Premier League",E3065="Live"),_xlfn.XLOOKUP(_xlfn.TEXTJOIN(" vs ",,C3065:D3065),Calendar!G:G,Calendar!B:B),IF(AND(B3065="Premier League",E3065="Highlights"),_xlfn.XLOOKUP(H3065,Calendar!O:O,Calendar!N:N,,-1),""))</f>
        <v/>
      </c>
      <c r="AI3065" s="61" t="str">
        <f>IF(AND(AH3065&lt;&gt;"",E3065="Live"),_xlfn.XLOOKUP(_xlfn.TEXTJOIN(" vs ",,C3065:D3065),Calendar!G:G,Calendar!K:K),"")</f>
        <v/>
      </c>
      <c r="AJ3065" s="61" t="str">
        <f>IF(AND(K3065&lt;&gt;"Match of the Day",K3065&lt;&gt;"Match of the Day 2",K3065&lt;&gt;"Match of the Day Repeat"),"",1+MAX($AJ$10:AJ3064))</f>
        <v/>
      </c>
    </row>
    <row r="3066" spans="34:36" x14ac:dyDescent="0.35">
      <c r="AH3066" s="16" t="str">
        <f>IF(AND(B3066="Premier League",E3066="Live"),_xlfn.XLOOKUP(_xlfn.TEXTJOIN(" vs ",,C3066:D3066),Calendar!G:G,Calendar!B:B),IF(AND(B3066="Premier League",E3066="Highlights"),_xlfn.XLOOKUP(H3066,Calendar!O:O,Calendar!N:N,,-1),""))</f>
        <v/>
      </c>
      <c r="AI3066" s="61" t="str">
        <f>IF(AND(AH3066&lt;&gt;"",E3066="Live"),_xlfn.XLOOKUP(_xlfn.TEXTJOIN(" vs ",,C3066:D3066),Calendar!G:G,Calendar!K:K),"")</f>
        <v/>
      </c>
      <c r="AJ3066" s="61" t="str">
        <f>IF(AND(K3066&lt;&gt;"Match of the Day",K3066&lt;&gt;"Match of the Day 2",K3066&lt;&gt;"Match of the Day Repeat"),"",1+MAX($AJ$10:AJ3065))</f>
        <v/>
      </c>
    </row>
    <row r="3067" spans="34:36" x14ac:dyDescent="0.35">
      <c r="AH3067" s="16" t="str">
        <f>IF(AND(B3067="Premier League",E3067="Live"),_xlfn.XLOOKUP(_xlfn.TEXTJOIN(" vs ",,C3067:D3067),Calendar!G:G,Calendar!B:B),IF(AND(B3067="Premier League",E3067="Highlights"),_xlfn.XLOOKUP(H3067,Calendar!O:O,Calendar!N:N,,-1),""))</f>
        <v/>
      </c>
      <c r="AI3067" s="61" t="str">
        <f>IF(AND(AH3067&lt;&gt;"",E3067="Live"),_xlfn.XLOOKUP(_xlfn.TEXTJOIN(" vs ",,C3067:D3067),Calendar!G:G,Calendar!K:K),"")</f>
        <v/>
      </c>
      <c r="AJ3067" s="61" t="str">
        <f>IF(AND(K3067&lt;&gt;"Match of the Day",K3067&lt;&gt;"Match of the Day 2",K3067&lt;&gt;"Match of the Day Repeat"),"",1+MAX($AJ$10:AJ3066))</f>
        <v/>
      </c>
    </row>
    <row r="3068" spans="34:36" x14ac:dyDescent="0.35">
      <c r="AH3068" s="16" t="str">
        <f>IF(AND(B3068="Premier League",E3068="Live"),_xlfn.XLOOKUP(_xlfn.TEXTJOIN(" vs ",,C3068:D3068),Calendar!G:G,Calendar!B:B),IF(AND(B3068="Premier League",E3068="Highlights"),_xlfn.XLOOKUP(H3068,Calendar!O:O,Calendar!N:N,,-1),""))</f>
        <v/>
      </c>
      <c r="AI3068" s="61" t="str">
        <f>IF(AND(AH3068&lt;&gt;"",E3068="Live"),_xlfn.XLOOKUP(_xlfn.TEXTJOIN(" vs ",,C3068:D3068),Calendar!G:G,Calendar!K:K),"")</f>
        <v/>
      </c>
      <c r="AJ3068" s="61" t="str">
        <f>IF(AND(K3068&lt;&gt;"Match of the Day",K3068&lt;&gt;"Match of the Day 2",K3068&lt;&gt;"Match of the Day Repeat"),"",1+MAX($AJ$10:AJ3067))</f>
        <v/>
      </c>
    </row>
    <row r="3069" spans="34:36" x14ac:dyDescent="0.35">
      <c r="AH3069" s="16" t="str">
        <f>IF(AND(B3069="Premier League",E3069="Live"),_xlfn.XLOOKUP(_xlfn.TEXTJOIN(" vs ",,C3069:D3069),Calendar!G:G,Calendar!B:B),IF(AND(B3069="Premier League",E3069="Highlights"),_xlfn.XLOOKUP(H3069,Calendar!O:O,Calendar!N:N,,-1),""))</f>
        <v/>
      </c>
      <c r="AI3069" s="61" t="str">
        <f>IF(AND(AH3069&lt;&gt;"",E3069="Live"),_xlfn.XLOOKUP(_xlfn.TEXTJOIN(" vs ",,C3069:D3069),Calendar!G:G,Calendar!K:K),"")</f>
        <v/>
      </c>
      <c r="AJ3069" s="61" t="str">
        <f>IF(AND(K3069&lt;&gt;"Match of the Day",K3069&lt;&gt;"Match of the Day 2",K3069&lt;&gt;"Match of the Day Repeat"),"",1+MAX($AJ$10:AJ3068))</f>
        <v/>
      </c>
    </row>
    <row r="3070" spans="34:36" x14ac:dyDescent="0.35">
      <c r="AH3070" s="16" t="str">
        <f>IF(AND(B3070="Premier League",E3070="Live"),_xlfn.XLOOKUP(_xlfn.TEXTJOIN(" vs ",,C3070:D3070),Calendar!G:G,Calendar!B:B),IF(AND(B3070="Premier League",E3070="Highlights"),_xlfn.XLOOKUP(H3070,Calendar!O:O,Calendar!N:N,,-1),""))</f>
        <v/>
      </c>
      <c r="AI3070" s="61" t="str">
        <f>IF(AND(AH3070&lt;&gt;"",E3070="Live"),_xlfn.XLOOKUP(_xlfn.TEXTJOIN(" vs ",,C3070:D3070),Calendar!G:G,Calendar!K:K),"")</f>
        <v/>
      </c>
      <c r="AJ3070" s="61" t="str">
        <f>IF(AND(K3070&lt;&gt;"Match of the Day",K3070&lt;&gt;"Match of the Day 2",K3070&lt;&gt;"Match of the Day Repeat"),"",1+MAX($AJ$10:AJ3069))</f>
        <v/>
      </c>
    </row>
    <row r="3071" spans="34:36" x14ac:dyDescent="0.35">
      <c r="AH3071" s="16" t="str">
        <f>IF(AND(B3071="Premier League",E3071="Live"),_xlfn.XLOOKUP(_xlfn.TEXTJOIN(" vs ",,C3071:D3071),Calendar!G:G,Calendar!B:B),IF(AND(B3071="Premier League",E3071="Highlights"),_xlfn.XLOOKUP(H3071,Calendar!O:O,Calendar!N:N,,-1),""))</f>
        <v/>
      </c>
      <c r="AI3071" s="61" t="str">
        <f>IF(AND(AH3071&lt;&gt;"",E3071="Live"),_xlfn.XLOOKUP(_xlfn.TEXTJOIN(" vs ",,C3071:D3071),Calendar!G:G,Calendar!K:K),"")</f>
        <v/>
      </c>
      <c r="AJ3071" s="61" t="str">
        <f>IF(AND(K3071&lt;&gt;"Match of the Day",K3071&lt;&gt;"Match of the Day 2",K3071&lt;&gt;"Match of the Day Repeat"),"",1+MAX($AJ$10:AJ3070))</f>
        <v/>
      </c>
    </row>
    <row r="3072" spans="34:36" x14ac:dyDescent="0.35">
      <c r="AH3072" s="16" t="str">
        <f>IF(AND(B3072="Premier League",E3072="Live"),_xlfn.XLOOKUP(_xlfn.TEXTJOIN(" vs ",,C3072:D3072),Calendar!G:G,Calendar!B:B),IF(AND(B3072="Premier League",E3072="Highlights"),_xlfn.XLOOKUP(H3072,Calendar!O:O,Calendar!N:N,,-1),""))</f>
        <v/>
      </c>
      <c r="AI3072" s="61" t="str">
        <f>IF(AND(AH3072&lt;&gt;"",E3072="Live"),_xlfn.XLOOKUP(_xlfn.TEXTJOIN(" vs ",,C3072:D3072),Calendar!G:G,Calendar!K:K),"")</f>
        <v/>
      </c>
      <c r="AJ3072" s="61" t="str">
        <f>IF(AND(K3072&lt;&gt;"Match of the Day",K3072&lt;&gt;"Match of the Day 2",K3072&lt;&gt;"Match of the Day Repeat"),"",1+MAX($AJ$10:AJ3071))</f>
        <v/>
      </c>
    </row>
    <row r="3073" spans="34:36" x14ac:dyDescent="0.35">
      <c r="AH3073" s="16" t="str">
        <f>IF(AND(B3073="Premier League",E3073="Live"),_xlfn.XLOOKUP(_xlfn.TEXTJOIN(" vs ",,C3073:D3073),Calendar!G:G,Calendar!B:B),IF(AND(B3073="Premier League",E3073="Highlights"),_xlfn.XLOOKUP(H3073,Calendar!O:O,Calendar!N:N,,-1),""))</f>
        <v/>
      </c>
      <c r="AI3073" s="61" t="str">
        <f>IF(AND(AH3073&lt;&gt;"",E3073="Live"),_xlfn.XLOOKUP(_xlfn.TEXTJOIN(" vs ",,C3073:D3073),Calendar!G:G,Calendar!K:K),"")</f>
        <v/>
      </c>
      <c r="AJ3073" s="61" t="str">
        <f>IF(AND(K3073&lt;&gt;"Match of the Day",K3073&lt;&gt;"Match of the Day 2",K3073&lt;&gt;"Match of the Day Repeat"),"",1+MAX($AJ$10:AJ3072))</f>
        <v/>
      </c>
    </row>
    <row r="3074" spans="34:36" x14ac:dyDescent="0.35">
      <c r="AH3074" s="16" t="str">
        <f>IF(AND(B3074="Premier League",E3074="Live"),_xlfn.XLOOKUP(_xlfn.TEXTJOIN(" vs ",,C3074:D3074),Calendar!G:G,Calendar!B:B),IF(AND(B3074="Premier League",E3074="Highlights"),_xlfn.XLOOKUP(H3074,Calendar!O:O,Calendar!N:N,,-1),""))</f>
        <v/>
      </c>
      <c r="AI3074" s="61" t="str">
        <f>IF(AND(AH3074&lt;&gt;"",E3074="Live"),_xlfn.XLOOKUP(_xlfn.TEXTJOIN(" vs ",,C3074:D3074),Calendar!G:G,Calendar!K:K),"")</f>
        <v/>
      </c>
      <c r="AJ3074" s="61" t="str">
        <f>IF(AND(K3074&lt;&gt;"Match of the Day",K3074&lt;&gt;"Match of the Day 2",K3074&lt;&gt;"Match of the Day Repeat"),"",1+MAX($AJ$10:AJ3073))</f>
        <v/>
      </c>
    </row>
    <row r="3075" spans="34:36" x14ac:dyDescent="0.35">
      <c r="AH3075" s="16" t="str">
        <f>IF(AND(B3075="Premier League",E3075="Live"),_xlfn.XLOOKUP(_xlfn.TEXTJOIN(" vs ",,C3075:D3075),Calendar!G:G,Calendar!B:B),IF(AND(B3075="Premier League",E3075="Highlights"),_xlfn.XLOOKUP(H3075,Calendar!O:O,Calendar!N:N,,-1),""))</f>
        <v/>
      </c>
      <c r="AI3075" s="61" t="str">
        <f>IF(AND(AH3075&lt;&gt;"",E3075="Live"),_xlfn.XLOOKUP(_xlfn.TEXTJOIN(" vs ",,C3075:D3075),Calendar!G:G,Calendar!K:K),"")</f>
        <v/>
      </c>
      <c r="AJ3075" s="61" t="str">
        <f>IF(AND(K3075&lt;&gt;"Match of the Day",K3075&lt;&gt;"Match of the Day 2",K3075&lt;&gt;"Match of the Day Repeat"),"",1+MAX($AJ$10:AJ3074))</f>
        <v/>
      </c>
    </row>
    <row r="3076" spans="34:36" x14ac:dyDescent="0.35">
      <c r="AH3076" s="16" t="str">
        <f>IF(AND(B3076="Premier League",E3076="Live"),_xlfn.XLOOKUP(_xlfn.TEXTJOIN(" vs ",,C3076:D3076),Calendar!G:G,Calendar!B:B),IF(AND(B3076="Premier League",E3076="Highlights"),_xlfn.XLOOKUP(H3076,Calendar!O:O,Calendar!N:N,,-1),""))</f>
        <v/>
      </c>
      <c r="AI3076" s="61" t="str">
        <f>IF(AND(AH3076&lt;&gt;"",E3076="Live"),_xlfn.XLOOKUP(_xlfn.TEXTJOIN(" vs ",,C3076:D3076),Calendar!G:G,Calendar!K:K),"")</f>
        <v/>
      </c>
      <c r="AJ3076" s="61" t="str">
        <f>IF(AND(K3076&lt;&gt;"Match of the Day",K3076&lt;&gt;"Match of the Day 2",K3076&lt;&gt;"Match of the Day Repeat"),"",1+MAX($AJ$10:AJ3075))</f>
        <v/>
      </c>
    </row>
    <row r="3077" spans="34:36" x14ac:dyDescent="0.35">
      <c r="AH3077" s="16" t="str">
        <f>IF(AND(B3077="Premier League",E3077="Live"),_xlfn.XLOOKUP(_xlfn.TEXTJOIN(" vs ",,C3077:D3077),Calendar!G:G,Calendar!B:B),IF(AND(B3077="Premier League",E3077="Highlights"),_xlfn.XLOOKUP(H3077,Calendar!O:O,Calendar!N:N,,-1),""))</f>
        <v/>
      </c>
      <c r="AI3077" s="61" t="str">
        <f>IF(AND(AH3077&lt;&gt;"",E3077="Live"),_xlfn.XLOOKUP(_xlfn.TEXTJOIN(" vs ",,C3077:D3077),Calendar!G:G,Calendar!K:K),"")</f>
        <v/>
      </c>
      <c r="AJ3077" s="61" t="str">
        <f>IF(AND(K3077&lt;&gt;"Match of the Day",K3077&lt;&gt;"Match of the Day 2",K3077&lt;&gt;"Match of the Day Repeat"),"",1+MAX($AJ$10:AJ3076))</f>
        <v/>
      </c>
    </row>
    <row r="3078" spans="34:36" x14ac:dyDescent="0.35">
      <c r="AH3078" s="16" t="str">
        <f>IF(AND(B3078="Premier League",E3078="Live"),_xlfn.XLOOKUP(_xlfn.TEXTJOIN(" vs ",,C3078:D3078),Calendar!G:G,Calendar!B:B),IF(AND(B3078="Premier League",E3078="Highlights"),_xlfn.XLOOKUP(H3078,Calendar!O:O,Calendar!N:N,,-1),""))</f>
        <v/>
      </c>
      <c r="AI3078" s="61" t="str">
        <f>IF(AND(AH3078&lt;&gt;"",E3078="Live"),_xlfn.XLOOKUP(_xlfn.TEXTJOIN(" vs ",,C3078:D3078),Calendar!G:G,Calendar!K:K),"")</f>
        <v/>
      </c>
      <c r="AJ3078" s="61" t="str">
        <f>IF(AND(K3078&lt;&gt;"Match of the Day",K3078&lt;&gt;"Match of the Day 2",K3078&lt;&gt;"Match of the Day Repeat"),"",1+MAX($AJ$10:AJ3077))</f>
        <v/>
      </c>
    </row>
    <row r="3079" spans="34:36" x14ac:dyDescent="0.35">
      <c r="AH3079" s="16" t="str">
        <f>IF(AND(B3079="Premier League",E3079="Live"),_xlfn.XLOOKUP(_xlfn.TEXTJOIN(" vs ",,C3079:D3079),Calendar!G:G,Calendar!B:B),IF(AND(B3079="Premier League",E3079="Highlights"),_xlfn.XLOOKUP(H3079,Calendar!O:O,Calendar!N:N,,-1),""))</f>
        <v/>
      </c>
      <c r="AI3079" s="61" t="str">
        <f>IF(AND(AH3079&lt;&gt;"",E3079="Live"),_xlfn.XLOOKUP(_xlfn.TEXTJOIN(" vs ",,C3079:D3079),Calendar!G:G,Calendar!K:K),"")</f>
        <v/>
      </c>
      <c r="AJ3079" s="61" t="str">
        <f>IF(AND(K3079&lt;&gt;"Match of the Day",K3079&lt;&gt;"Match of the Day 2",K3079&lt;&gt;"Match of the Day Repeat"),"",1+MAX($AJ$10:AJ3078))</f>
        <v/>
      </c>
    </row>
    <row r="3080" spans="34:36" x14ac:dyDescent="0.35">
      <c r="AH3080" s="16" t="str">
        <f>IF(AND(B3080="Premier League",E3080="Live"),_xlfn.XLOOKUP(_xlfn.TEXTJOIN(" vs ",,C3080:D3080),Calendar!G:G,Calendar!B:B),IF(AND(B3080="Premier League",E3080="Highlights"),_xlfn.XLOOKUP(H3080,Calendar!O:O,Calendar!N:N,,-1),""))</f>
        <v/>
      </c>
      <c r="AI3080" s="61" t="str">
        <f>IF(AND(AH3080&lt;&gt;"",E3080="Live"),_xlfn.XLOOKUP(_xlfn.TEXTJOIN(" vs ",,C3080:D3080),Calendar!G:G,Calendar!K:K),"")</f>
        <v/>
      </c>
      <c r="AJ3080" s="61" t="str">
        <f>IF(AND(K3080&lt;&gt;"Match of the Day",K3080&lt;&gt;"Match of the Day 2",K3080&lt;&gt;"Match of the Day Repeat"),"",1+MAX($AJ$10:AJ3079))</f>
        <v/>
      </c>
    </row>
    <row r="3081" spans="34:36" x14ac:dyDescent="0.35">
      <c r="AH3081" s="16" t="str">
        <f>IF(AND(B3081="Premier League",E3081="Live"),_xlfn.XLOOKUP(_xlfn.TEXTJOIN(" vs ",,C3081:D3081),Calendar!G:G,Calendar!B:B),IF(AND(B3081="Premier League",E3081="Highlights"),_xlfn.XLOOKUP(H3081,Calendar!O:O,Calendar!N:N,,-1),""))</f>
        <v/>
      </c>
      <c r="AI3081" s="61" t="str">
        <f>IF(AND(AH3081&lt;&gt;"",E3081="Live"),_xlfn.XLOOKUP(_xlfn.TEXTJOIN(" vs ",,C3081:D3081),Calendar!G:G,Calendar!K:K),"")</f>
        <v/>
      </c>
      <c r="AJ3081" s="61" t="str">
        <f>IF(AND(K3081&lt;&gt;"Match of the Day",K3081&lt;&gt;"Match of the Day 2",K3081&lt;&gt;"Match of the Day Repeat"),"",1+MAX($AJ$10:AJ3080))</f>
        <v/>
      </c>
    </row>
    <row r="3082" spans="34:36" x14ac:dyDescent="0.35">
      <c r="AH3082" s="16" t="str">
        <f>IF(AND(B3082="Premier League",E3082="Live"),_xlfn.XLOOKUP(_xlfn.TEXTJOIN(" vs ",,C3082:D3082),Calendar!G:G,Calendar!B:B),IF(AND(B3082="Premier League",E3082="Highlights"),_xlfn.XLOOKUP(H3082,Calendar!O:O,Calendar!N:N,,-1),""))</f>
        <v/>
      </c>
      <c r="AI3082" s="61" t="str">
        <f>IF(AND(AH3082&lt;&gt;"",E3082="Live"),_xlfn.XLOOKUP(_xlfn.TEXTJOIN(" vs ",,C3082:D3082),Calendar!G:G,Calendar!K:K),"")</f>
        <v/>
      </c>
      <c r="AJ3082" s="61" t="str">
        <f>IF(AND(K3082&lt;&gt;"Match of the Day",K3082&lt;&gt;"Match of the Day 2",K3082&lt;&gt;"Match of the Day Repeat"),"",1+MAX($AJ$10:AJ3081))</f>
        <v/>
      </c>
    </row>
    <row r="3083" spans="34:36" x14ac:dyDescent="0.35">
      <c r="AH3083" s="16" t="str">
        <f>IF(AND(B3083="Premier League",E3083="Live"),_xlfn.XLOOKUP(_xlfn.TEXTJOIN(" vs ",,C3083:D3083),Calendar!G:G,Calendar!B:B),IF(AND(B3083="Premier League",E3083="Highlights"),_xlfn.XLOOKUP(H3083,Calendar!O:O,Calendar!N:N,,-1),""))</f>
        <v/>
      </c>
      <c r="AI3083" s="61" t="str">
        <f>IF(AND(AH3083&lt;&gt;"",E3083="Live"),_xlfn.XLOOKUP(_xlfn.TEXTJOIN(" vs ",,C3083:D3083),Calendar!G:G,Calendar!K:K),"")</f>
        <v/>
      </c>
      <c r="AJ3083" s="61" t="str">
        <f>IF(AND(K3083&lt;&gt;"Match of the Day",K3083&lt;&gt;"Match of the Day 2",K3083&lt;&gt;"Match of the Day Repeat"),"",1+MAX($AJ$10:AJ3082))</f>
        <v/>
      </c>
    </row>
    <row r="3084" spans="34:36" x14ac:dyDescent="0.35">
      <c r="AH3084" s="16" t="str">
        <f>IF(AND(B3084="Premier League",E3084="Live"),_xlfn.XLOOKUP(_xlfn.TEXTJOIN(" vs ",,C3084:D3084),Calendar!G:G,Calendar!B:B),IF(AND(B3084="Premier League",E3084="Highlights"),_xlfn.XLOOKUP(H3084,Calendar!O:O,Calendar!N:N,,-1),""))</f>
        <v/>
      </c>
      <c r="AI3084" s="61" t="str">
        <f>IF(AND(AH3084&lt;&gt;"",E3084="Live"),_xlfn.XLOOKUP(_xlfn.TEXTJOIN(" vs ",,C3084:D3084),Calendar!G:G,Calendar!K:K),"")</f>
        <v/>
      </c>
      <c r="AJ3084" s="61" t="str">
        <f>IF(AND(K3084&lt;&gt;"Match of the Day",K3084&lt;&gt;"Match of the Day 2",K3084&lt;&gt;"Match of the Day Repeat"),"",1+MAX($AJ$10:AJ3083))</f>
        <v/>
      </c>
    </row>
    <row r="3085" spans="34:36" x14ac:dyDescent="0.35">
      <c r="AH3085" s="16" t="str">
        <f>IF(AND(B3085="Premier League",E3085="Live"),_xlfn.XLOOKUP(_xlfn.TEXTJOIN(" vs ",,C3085:D3085),Calendar!G:G,Calendar!B:B),IF(AND(B3085="Premier League",E3085="Highlights"),_xlfn.XLOOKUP(H3085,Calendar!O:O,Calendar!N:N,,-1),""))</f>
        <v/>
      </c>
      <c r="AI3085" s="61" t="str">
        <f>IF(AND(AH3085&lt;&gt;"",E3085="Live"),_xlfn.XLOOKUP(_xlfn.TEXTJOIN(" vs ",,C3085:D3085),Calendar!G:G,Calendar!K:K),"")</f>
        <v/>
      </c>
      <c r="AJ3085" s="61" t="str">
        <f>IF(AND(K3085&lt;&gt;"Match of the Day",K3085&lt;&gt;"Match of the Day 2",K3085&lt;&gt;"Match of the Day Repeat"),"",1+MAX($AJ$10:AJ3084))</f>
        <v/>
      </c>
    </row>
    <row r="3086" spans="34:36" x14ac:dyDescent="0.35">
      <c r="AH3086" s="16" t="str">
        <f>IF(AND(B3086="Premier League",E3086="Live"),_xlfn.XLOOKUP(_xlfn.TEXTJOIN(" vs ",,C3086:D3086),Calendar!G:G,Calendar!B:B),IF(AND(B3086="Premier League",E3086="Highlights"),_xlfn.XLOOKUP(H3086,Calendar!O:O,Calendar!N:N,,-1),""))</f>
        <v/>
      </c>
      <c r="AI3086" s="61" t="str">
        <f>IF(AND(AH3086&lt;&gt;"",E3086="Live"),_xlfn.XLOOKUP(_xlfn.TEXTJOIN(" vs ",,C3086:D3086),Calendar!G:G,Calendar!K:K),"")</f>
        <v/>
      </c>
      <c r="AJ3086" s="61" t="str">
        <f>IF(AND(K3086&lt;&gt;"Match of the Day",K3086&lt;&gt;"Match of the Day 2",K3086&lt;&gt;"Match of the Day Repeat"),"",1+MAX($AJ$10:AJ3085))</f>
        <v/>
      </c>
    </row>
    <row r="3087" spans="34:36" x14ac:dyDescent="0.35">
      <c r="AH3087" s="16" t="str">
        <f>IF(AND(B3087="Premier League",E3087="Live"),_xlfn.XLOOKUP(_xlfn.TEXTJOIN(" vs ",,C3087:D3087),Calendar!G:G,Calendar!B:B),IF(AND(B3087="Premier League",E3087="Highlights"),_xlfn.XLOOKUP(H3087,Calendar!O:O,Calendar!N:N,,-1),""))</f>
        <v/>
      </c>
      <c r="AI3087" s="61" t="str">
        <f>IF(AND(AH3087&lt;&gt;"",E3087="Live"),_xlfn.XLOOKUP(_xlfn.TEXTJOIN(" vs ",,C3087:D3087),Calendar!G:G,Calendar!K:K),"")</f>
        <v/>
      </c>
      <c r="AJ3087" s="61" t="str">
        <f>IF(AND(K3087&lt;&gt;"Match of the Day",K3087&lt;&gt;"Match of the Day 2",K3087&lt;&gt;"Match of the Day Repeat"),"",1+MAX($AJ$10:AJ3086))</f>
        <v/>
      </c>
    </row>
    <row r="3088" spans="34:36" x14ac:dyDescent="0.35">
      <c r="AH3088" s="16" t="str">
        <f>IF(AND(B3088="Premier League",E3088="Live"),_xlfn.XLOOKUP(_xlfn.TEXTJOIN(" vs ",,C3088:D3088),Calendar!G:G,Calendar!B:B),IF(AND(B3088="Premier League",E3088="Highlights"),_xlfn.XLOOKUP(H3088,Calendar!O:O,Calendar!N:N,,-1),""))</f>
        <v/>
      </c>
      <c r="AI3088" s="61" t="str">
        <f>IF(AND(AH3088&lt;&gt;"",E3088="Live"),_xlfn.XLOOKUP(_xlfn.TEXTJOIN(" vs ",,C3088:D3088),Calendar!G:G,Calendar!K:K),"")</f>
        <v/>
      </c>
      <c r="AJ3088" s="61" t="str">
        <f>IF(AND(K3088&lt;&gt;"Match of the Day",K3088&lt;&gt;"Match of the Day 2",K3088&lt;&gt;"Match of the Day Repeat"),"",1+MAX($AJ$10:AJ3087))</f>
        <v/>
      </c>
    </row>
    <row r="3089" spans="34:36" x14ac:dyDescent="0.35">
      <c r="AH3089" s="16" t="str">
        <f>IF(AND(B3089="Premier League",E3089="Live"),_xlfn.XLOOKUP(_xlfn.TEXTJOIN(" vs ",,C3089:D3089),Calendar!G:G,Calendar!B:B),IF(AND(B3089="Premier League",E3089="Highlights"),_xlfn.XLOOKUP(H3089,Calendar!O:O,Calendar!N:N,,-1),""))</f>
        <v/>
      </c>
      <c r="AI3089" s="61" t="str">
        <f>IF(AND(AH3089&lt;&gt;"",E3089="Live"),_xlfn.XLOOKUP(_xlfn.TEXTJOIN(" vs ",,C3089:D3089),Calendar!G:G,Calendar!K:K),"")</f>
        <v/>
      </c>
      <c r="AJ3089" s="61" t="str">
        <f>IF(AND(K3089&lt;&gt;"Match of the Day",K3089&lt;&gt;"Match of the Day 2",K3089&lt;&gt;"Match of the Day Repeat"),"",1+MAX($AJ$10:AJ3088))</f>
        <v/>
      </c>
    </row>
    <row r="3090" spans="34:36" x14ac:dyDescent="0.35">
      <c r="AH3090" s="16" t="str">
        <f>IF(AND(B3090="Premier League",E3090="Live"),_xlfn.XLOOKUP(_xlfn.TEXTJOIN(" vs ",,C3090:D3090),Calendar!G:G,Calendar!B:B),IF(AND(B3090="Premier League",E3090="Highlights"),_xlfn.XLOOKUP(H3090,Calendar!O:O,Calendar!N:N,,-1),""))</f>
        <v/>
      </c>
      <c r="AI3090" s="61" t="str">
        <f>IF(AND(AH3090&lt;&gt;"",E3090="Live"),_xlfn.XLOOKUP(_xlfn.TEXTJOIN(" vs ",,C3090:D3090),Calendar!G:G,Calendar!K:K),"")</f>
        <v/>
      </c>
      <c r="AJ3090" s="61" t="str">
        <f>IF(AND(K3090&lt;&gt;"Match of the Day",K3090&lt;&gt;"Match of the Day 2",K3090&lt;&gt;"Match of the Day Repeat"),"",1+MAX($AJ$10:AJ3089))</f>
        <v/>
      </c>
    </row>
    <row r="3091" spans="34:36" x14ac:dyDescent="0.35">
      <c r="AH3091" s="16" t="str">
        <f>IF(AND(B3091="Premier League",E3091="Live"),_xlfn.XLOOKUP(_xlfn.TEXTJOIN(" vs ",,C3091:D3091),Calendar!G:G,Calendar!B:B),IF(AND(B3091="Premier League",E3091="Highlights"),_xlfn.XLOOKUP(H3091,Calendar!O:O,Calendar!N:N,,-1),""))</f>
        <v/>
      </c>
      <c r="AI3091" s="61" t="str">
        <f>IF(AND(AH3091&lt;&gt;"",E3091="Live"),_xlfn.XLOOKUP(_xlfn.TEXTJOIN(" vs ",,C3091:D3091),Calendar!G:G,Calendar!K:K),"")</f>
        <v/>
      </c>
      <c r="AJ3091" s="61" t="str">
        <f>IF(AND(K3091&lt;&gt;"Match of the Day",K3091&lt;&gt;"Match of the Day 2",K3091&lt;&gt;"Match of the Day Repeat"),"",1+MAX($AJ$10:AJ3090))</f>
        <v/>
      </c>
    </row>
    <row r="3092" spans="34:36" x14ac:dyDescent="0.35">
      <c r="AH3092" s="16" t="str">
        <f>IF(AND(B3092="Premier League",E3092="Live"),_xlfn.XLOOKUP(_xlfn.TEXTJOIN(" vs ",,C3092:D3092),Calendar!G:G,Calendar!B:B),IF(AND(B3092="Premier League",E3092="Highlights"),_xlfn.XLOOKUP(H3092,Calendar!O:O,Calendar!N:N,,-1),""))</f>
        <v/>
      </c>
      <c r="AI3092" s="61" t="str">
        <f>IF(AND(AH3092&lt;&gt;"",E3092="Live"),_xlfn.XLOOKUP(_xlfn.TEXTJOIN(" vs ",,C3092:D3092),Calendar!G:G,Calendar!K:K),"")</f>
        <v/>
      </c>
      <c r="AJ3092" s="61" t="str">
        <f>IF(AND(K3092&lt;&gt;"Match of the Day",K3092&lt;&gt;"Match of the Day 2",K3092&lt;&gt;"Match of the Day Repeat"),"",1+MAX($AJ$10:AJ3091))</f>
        <v/>
      </c>
    </row>
    <row r="3093" spans="34:36" x14ac:dyDescent="0.35">
      <c r="AH3093" s="16" t="str">
        <f>IF(AND(B3093="Premier League",E3093="Live"),_xlfn.XLOOKUP(_xlfn.TEXTJOIN(" vs ",,C3093:D3093),Calendar!G:G,Calendar!B:B),IF(AND(B3093="Premier League",E3093="Highlights"),_xlfn.XLOOKUP(H3093,Calendar!O:O,Calendar!N:N,,-1),""))</f>
        <v/>
      </c>
      <c r="AI3093" s="61" t="str">
        <f>IF(AND(AH3093&lt;&gt;"",E3093="Live"),_xlfn.XLOOKUP(_xlfn.TEXTJOIN(" vs ",,C3093:D3093),Calendar!G:G,Calendar!K:K),"")</f>
        <v/>
      </c>
      <c r="AJ3093" s="61" t="str">
        <f>IF(AND(K3093&lt;&gt;"Match of the Day",K3093&lt;&gt;"Match of the Day 2",K3093&lt;&gt;"Match of the Day Repeat"),"",1+MAX($AJ$10:AJ3092))</f>
        <v/>
      </c>
    </row>
    <row r="3094" spans="34:36" x14ac:dyDescent="0.35">
      <c r="AH3094" s="16" t="str">
        <f>IF(AND(B3094="Premier League",E3094="Live"),_xlfn.XLOOKUP(_xlfn.TEXTJOIN(" vs ",,C3094:D3094),Calendar!G:G,Calendar!B:B),IF(AND(B3094="Premier League",E3094="Highlights"),_xlfn.XLOOKUP(H3094,Calendar!O:O,Calendar!N:N,,-1),""))</f>
        <v/>
      </c>
      <c r="AI3094" s="61" t="str">
        <f>IF(AND(AH3094&lt;&gt;"",E3094="Live"),_xlfn.XLOOKUP(_xlfn.TEXTJOIN(" vs ",,C3094:D3094),Calendar!G:G,Calendar!K:K),"")</f>
        <v/>
      </c>
      <c r="AJ3094" s="61" t="str">
        <f>IF(AND(K3094&lt;&gt;"Match of the Day",K3094&lt;&gt;"Match of the Day 2",K3094&lt;&gt;"Match of the Day Repeat"),"",1+MAX($AJ$10:AJ3093))</f>
        <v/>
      </c>
    </row>
    <row r="3095" spans="34:36" x14ac:dyDescent="0.35">
      <c r="AH3095" s="16" t="str">
        <f>IF(AND(B3095="Premier League",E3095="Live"),_xlfn.XLOOKUP(_xlfn.TEXTJOIN(" vs ",,C3095:D3095),Calendar!G:G,Calendar!B:B),IF(AND(B3095="Premier League",E3095="Highlights"),_xlfn.XLOOKUP(H3095,Calendar!O:O,Calendar!N:N,,-1),""))</f>
        <v/>
      </c>
      <c r="AI3095" s="61" t="str">
        <f>IF(AND(AH3095&lt;&gt;"",E3095="Live"),_xlfn.XLOOKUP(_xlfn.TEXTJOIN(" vs ",,C3095:D3095),Calendar!G:G,Calendar!K:K),"")</f>
        <v/>
      </c>
      <c r="AJ3095" s="61" t="str">
        <f>IF(AND(K3095&lt;&gt;"Match of the Day",K3095&lt;&gt;"Match of the Day 2",K3095&lt;&gt;"Match of the Day Repeat"),"",1+MAX($AJ$10:AJ3094))</f>
        <v/>
      </c>
    </row>
    <row r="3096" spans="34:36" x14ac:dyDescent="0.35">
      <c r="AH3096" s="16" t="str">
        <f>IF(AND(B3096="Premier League",E3096="Live"),_xlfn.XLOOKUP(_xlfn.TEXTJOIN(" vs ",,C3096:D3096),Calendar!G:G,Calendar!B:B),IF(AND(B3096="Premier League",E3096="Highlights"),_xlfn.XLOOKUP(H3096,Calendar!O:O,Calendar!N:N,,-1),""))</f>
        <v/>
      </c>
      <c r="AI3096" s="61" t="str">
        <f>IF(AND(AH3096&lt;&gt;"",E3096="Live"),_xlfn.XLOOKUP(_xlfn.TEXTJOIN(" vs ",,C3096:D3096),Calendar!G:G,Calendar!K:K),"")</f>
        <v/>
      </c>
      <c r="AJ3096" s="61" t="str">
        <f>IF(AND(K3096&lt;&gt;"Match of the Day",K3096&lt;&gt;"Match of the Day 2",K3096&lt;&gt;"Match of the Day Repeat"),"",1+MAX($AJ$10:AJ3095))</f>
        <v/>
      </c>
    </row>
    <row r="3097" spans="34:36" x14ac:dyDescent="0.35">
      <c r="AH3097" s="16" t="str">
        <f>IF(AND(B3097="Premier League",E3097="Live"),_xlfn.XLOOKUP(_xlfn.TEXTJOIN(" vs ",,C3097:D3097),Calendar!G:G,Calendar!B:B),IF(AND(B3097="Premier League",E3097="Highlights"),_xlfn.XLOOKUP(H3097,Calendar!O:O,Calendar!N:N,,-1),""))</f>
        <v/>
      </c>
      <c r="AI3097" s="61" t="str">
        <f>IF(AND(AH3097&lt;&gt;"",E3097="Live"),_xlfn.XLOOKUP(_xlfn.TEXTJOIN(" vs ",,C3097:D3097),Calendar!G:G,Calendar!K:K),"")</f>
        <v/>
      </c>
      <c r="AJ3097" s="61" t="str">
        <f>IF(AND(K3097&lt;&gt;"Match of the Day",K3097&lt;&gt;"Match of the Day 2",K3097&lt;&gt;"Match of the Day Repeat"),"",1+MAX($AJ$10:AJ3096))</f>
        <v/>
      </c>
    </row>
    <row r="3098" spans="34:36" x14ac:dyDescent="0.35">
      <c r="AH3098" s="16" t="str">
        <f>IF(AND(B3098="Premier League",E3098="Live"),_xlfn.XLOOKUP(_xlfn.TEXTJOIN(" vs ",,C3098:D3098),Calendar!G:G,Calendar!B:B),IF(AND(B3098="Premier League",E3098="Highlights"),_xlfn.XLOOKUP(H3098,Calendar!O:O,Calendar!N:N,,-1),""))</f>
        <v/>
      </c>
      <c r="AI3098" s="61" t="str">
        <f>IF(AND(AH3098&lt;&gt;"",E3098="Live"),_xlfn.XLOOKUP(_xlfn.TEXTJOIN(" vs ",,C3098:D3098),Calendar!G:G,Calendar!K:K),"")</f>
        <v/>
      </c>
      <c r="AJ3098" s="61" t="str">
        <f>IF(AND(K3098&lt;&gt;"Match of the Day",K3098&lt;&gt;"Match of the Day 2",K3098&lt;&gt;"Match of the Day Repeat"),"",1+MAX($AJ$10:AJ3097))</f>
        <v/>
      </c>
    </row>
    <row r="3099" spans="34:36" x14ac:dyDescent="0.35">
      <c r="AH3099" s="16" t="str">
        <f>IF(AND(B3099="Premier League",E3099="Live"),_xlfn.XLOOKUP(_xlfn.TEXTJOIN(" vs ",,C3099:D3099),Calendar!G:G,Calendar!B:B),IF(AND(B3099="Premier League",E3099="Highlights"),_xlfn.XLOOKUP(H3099,Calendar!O:O,Calendar!N:N,,-1),""))</f>
        <v/>
      </c>
      <c r="AI3099" s="61" t="str">
        <f>IF(AND(AH3099&lt;&gt;"",E3099="Live"),_xlfn.XLOOKUP(_xlfn.TEXTJOIN(" vs ",,C3099:D3099),Calendar!G:G,Calendar!K:K),"")</f>
        <v/>
      </c>
      <c r="AJ3099" s="61" t="str">
        <f>IF(AND(K3099&lt;&gt;"Match of the Day",K3099&lt;&gt;"Match of the Day 2",K3099&lt;&gt;"Match of the Day Repeat"),"",1+MAX($AJ$10:AJ3098))</f>
        <v/>
      </c>
    </row>
    <row r="3100" spans="34:36" x14ac:dyDescent="0.35">
      <c r="AH3100" s="16" t="str">
        <f>IF(AND(B3100="Premier League",E3100="Live"),_xlfn.XLOOKUP(_xlfn.TEXTJOIN(" vs ",,C3100:D3100),Calendar!G:G,Calendar!B:B),IF(AND(B3100="Premier League",E3100="Highlights"),_xlfn.XLOOKUP(H3100,Calendar!O:O,Calendar!N:N,,-1),""))</f>
        <v/>
      </c>
      <c r="AI3100" s="61" t="str">
        <f>IF(AND(AH3100&lt;&gt;"",E3100="Live"),_xlfn.XLOOKUP(_xlfn.TEXTJOIN(" vs ",,C3100:D3100),Calendar!G:G,Calendar!K:K),"")</f>
        <v/>
      </c>
      <c r="AJ3100" s="61" t="str">
        <f>IF(AND(K3100&lt;&gt;"Match of the Day",K3100&lt;&gt;"Match of the Day 2",K3100&lt;&gt;"Match of the Day Repeat"),"",1+MAX($AJ$10:AJ3099))</f>
        <v/>
      </c>
    </row>
    <row r="3101" spans="34:36" x14ac:dyDescent="0.35">
      <c r="AH3101" s="16" t="str">
        <f>IF(AND(B3101="Premier League",E3101="Live"),_xlfn.XLOOKUP(_xlfn.TEXTJOIN(" vs ",,C3101:D3101),Calendar!G:G,Calendar!B:B),IF(AND(B3101="Premier League",E3101="Highlights"),_xlfn.XLOOKUP(H3101,Calendar!O:O,Calendar!N:N,,-1),""))</f>
        <v/>
      </c>
      <c r="AI3101" s="61" t="str">
        <f>IF(AND(AH3101&lt;&gt;"",E3101="Live"),_xlfn.XLOOKUP(_xlfn.TEXTJOIN(" vs ",,C3101:D3101),Calendar!G:G,Calendar!K:K),"")</f>
        <v/>
      </c>
      <c r="AJ3101" s="61" t="str">
        <f>IF(AND(K3101&lt;&gt;"Match of the Day",K3101&lt;&gt;"Match of the Day 2",K3101&lt;&gt;"Match of the Day Repeat"),"",1+MAX($AJ$10:AJ3100))</f>
        <v/>
      </c>
    </row>
    <row r="3102" spans="34:36" x14ac:dyDescent="0.35">
      <c r="AH3102" s="16" t="str">
        <f>IF(AND(B3102="Premier League",E3102="Live"),_xlfn.XLOOKUP(_xlfn.TEXTJOIN(" vs ",,C3102:D3102),Calendar!G:G,Calendar!B:B),IF(AND(B3102="Premier League",E3102="Highlights"),_xlfn.XLOOKUP(H3102,Calendar!O:O,Calendar!N:N,,-1),""))</f>
        <v/>
      </c>
      <c r="AI3102" s="61" t="str">
        <f>IF(AND(AH3102&lt;&gt;"",E3102="Live"),_xlfn.XLOOKUP(_xlfn.TEXTJOIN(" vs ",,C3102:D3102),Calendar!G:G,Calendar!K:K),"")</f>
        <v/>
      </c>
      <c r="AJ3102" s="61" t="str">
        <f>IF(AND(K3102&lt;&gt;"Match of the Day",K3102&lt;&gt;"Match of the Day 2",K3102&lt;&gt;"Match of the Day Repeat"),"",1+MAX($AJ$10:AJ3101))</f>
        <v/>
      </c>
    </row>
    <row r="3103" spans="34:36" x14ac:dyDescent="0.35">
      <c r="AH3103" s="16" t="str">
        <f>IF(AND(B3103="Premier League",E3103="Live"),_xlfn.XLOOKUP(_xlfn.TEXTJOIN(" vs ",,C3103:D3103),Calendar!G:G,Calendar!B:B),IF(AND(B3103="Premier League",E3103="Highlights"),_xlfn.XLOOKUP(H3103,Calendar!O:O,Calendar!N:N,,-1),""))</f>
        <v/>
      </c>
      <c r="AI3103" s="61" t="str">
        <f>IF(AND(AH3103&lt;&gt;"",E3103="Live"),_xlfn.XLOOKUP(_xlfn.TEXTJOIN(" vs ",,C3103:D3103),Calendar!G:G,Calendar!K:K),"")</f>
        <v/>
      </c>
      <c r="AJ3103" s="61" t="str">
        <f>IF(AND(K3103&lt;&gt;"Match of the Day",K3103&lt;&gt;"Match of the Day 2",K3103&lt;&gt;"Match of the Day Repeat"),"",1+MAX($AJ$10:AJ3102))</f>
        <v/>
      </c>
    </row>
    <row r="3104" spans="34:36" x14ac:dyDescent="0.35">
      <c r="AH3104" s="16" t="str">
        <f>IF(AND(B3104="Premier League",E3104="Live"),_xlfn.XLOOKUP(_xlfn.TEXTJOIN(" vs ",,C3104:D3104),Calendar!G:G,Calendar!B:B),IF(AND(B3104="Premier League",E3104="Highlights"),_xlfn.XLOOKUP(H3104,Calendar!O:O,Calendar!N:N,,-1),""))</f>
        <v/>
      </c>
      <c r="AI3104" s="61" t="str">
        <f>IF(AND(AH3104&lt;&gt;"",E3104="Live"),_xlfn.XLOOKUP(_xlfn.TEXTJOIN(" vs ",,C3104:D3104),Calendar!G:G,Calendar!K:K),"")</f>
        <v/>
      </c>
      <c r="AJ3104" s="61" t="str">
        <f>IF(AND(K3104&lt;&gt;"Match of the Day",K3104&lt;&gt;"Match of the Day 2",K3104&lt;&gt;"Match of the Day Repeat"),"",1+MAX($AJ$10:AJ3103))</f>
        <v/>
      </c>
    </row>
    <row r="3105" spans="34:36" x14ac:dyDescent="0.35">
      <c r="AH3105" s="16" t="str">
        <f>IF(AND(B3105="Premier League",E3105="Live"),_xlfn.XLOOKUP(_xlfn.TEXTJOIN(" vs ",,C3105:D3105),Calendar!G:G,Calendar!B:B),IF(AND(B3105="Premier League",E3105="Highlights"),_xlfn.XLOOKUP(H3105,Calendar!O:O,Calendar!N:N,,-1),""))</f>
        <v/>
      </c>
      <c r="AI3105" s="61" t="str">
        <f>IF(AND(AH3105&lt;&gt;"",E3105="Live"),_xlfn.XLOOKUP(_xlfn.TEXTJOIN(" vs ",,C3105:D3105),Calendar!G:G,Calendar!K:K),"")</f>
        <v/>
      </c>
      <c r="AJ3105" s="61" t="str">
        <f>IF(AND(K3105&lt;&gt;"Match of the Day",K3105&lt;&gt;"Match of the Day 2",K3105&lt;&gt;"Match of the Day Repeat"),"",1+MAX($AJ$10:AJ3104))</f>
        <v/>
      </c>
    </row>
    <row r="3106" spans="34:36" x14ac:dyDescent="0.35">
      <c r="AH3106" s="16" t="str">
        <f>IF(AND(B3106="Premier League",E3106="Live"),_xlfn.XLOOKUP(_xlfn.TEXTJOIN(" vs ",,C3106:D3106),Calendar!G:G,Calendar!B:B),IF(AND(B3106="Premier League",E3106="Highlights"),_xlfn.XLOOKUP(H3106,Calendar!O:O,Calendar!N:N,,-1),""))</f>
        <v/>
      </c>
      <c r="AI3106" s="61" t="str">
        <f>IF(AND(AH3106&lt;&gt;"",E3106="Live"),_xlfn.XLOOKUP(_xlfn.TEXTJOIN(" vs ",,C3106:D3106),Calendar!G:G,Calendar!K:K),"")</f>
        <v/>
      </c>
      <c r="AJ3106" s="61" t="str">
        <f>IF(AND(K3106&lt;&gt;"Match of the Day",K3106&lt;&gt;"Match of the Day 2",K3106&lt;&gt;"Match of the Day Repeat"),"",1+MAX($AJ$10:AJ3105))</f>
        <v/>
      </c>
    </row>
    <row r="3107" spans="34:36" x14ac:dyDescent="0.35">
      <c r="AH3107" s="16" t="str">
        <f>IF(AND(B3107="Premier League",E3107="Live"),_xlfn.XLOOKUP(_xlfn.TEXTJOIN(" vs ",,C3107:D3107),Calendar!G:G,Calendar!B:B),IF(AND(B3107="Premier League",E3107="Highlights"),_xlfn.XLOOKUP(H3107,Calendar!O:O,Calendar!N:N,,-1),""))</f>
        <v/>
      </c>
      <c r="AI3107" s="61" t="str">
        <f>IF(AND(AH3107&lt;&gt;"",E3107="Live"),_xlfn.XLOOKUP(_xlfn.TEXTJOIN(" vs ",,C3107:D3107),Calendar!G:G,Calendar!K:K),"")</f>
        <v/>
      </c>
      <c r="AJ3107" s="61" t="str">
        <f>IF(AND(K3107&lt;&gt;"Match of the Day",K3107&lt;&gt;"Match of the Day 2",K3107&lt;&gt;"Match of the Day Repeat"),"",1+MAX($AJ$10:AJ3106))</f>
        <v/>
      </c>
    </row>
    <row r="3108" spans="34:36" x14ac:dyDescent="0.35">
      <c r="AH3108" s="16" t="str">
        <f>IF(AND(B3108="Premier League",E3108="Live"),_xlfn.XLOOKUP(_xlfn.TEXTJOIN(" vs ",,C3108:D3108),Calendar!G:G,Calendar!B:B),IF(AND(B3108="Premier League",E3108="Highlights"),_xlfn.XLOOKUP(H3108,Calendar!O:O,Calendar!N:N,,-1),""))</f>
        <v/>
      </c>
      <c r="AI3108" s="61" t="str">
        <f>IF(AND(AH3108&lt;&gt;"",E3108="Live"),_xlfn.XLOOKUP(_xlfn.TEXTJOIN(" vs ",,C3108:D3108),Calendar!G:G,Calendar!K:K),"")</f>
        <v/>
      </c>
      <c r="AJ3108" s="61" t="str">
        <f>IF(AND(K3108&lt;&gt;"Match of the Day",K3108&lt;&gt;"Match of the Day 2",K3108&lt;&gt;"Match of the Day Repeat"),"",1+MAX($AJ$10:AJ3107))</f>
        <v/>
      </c>
    </row>
    <row r="3109" spans="34:36" x14ac:dyDescent="0.35">
      <c r="AH3109" s="16" t="str">
        <f>IF(AND(B3109="Premier League",E3109="Live"),_xlfn.XLOOKUP(_xlfn.TEXTJOIN(" vs ",,C3109:D3109),Calendar!G:G,Calendar!B:B),IF(AND(B3109="Premier League",E3109="Highlights"),_xlfn.XLOOKUP(H3109,Calendar!O:O,Calendar!N:N,,-1),""))</f>
        <v/>
      </c>
      <c r="AI3109" s="61" t="str">
        <f>IF(AND(AH3109&lt;&gt;"",E3109="Live"),_xlfn.XLOOKUP(_xlfn.TEXTJOIN(" vs ",,C3109:D3109),Calendar!G:G,Calendar!K:K),"")</f>
        <v/>
      </c>
      <c r="AJ3109" s="61" t="str">
        <f>IF(AND(K3109&lt;&gt;"Match of the Day",K3109&lt;&gt;"Match of the Day 2",K3109&lt;&gt;"Match of the Day Repeat"),"",1+MAX($AJ$10:AJ3108))</f>
        <v/>
      </c>
    </row>
    <row r="3110" spans="34:36" x14ac:dyDescent="0.35">
      <c r="AH3110" s="16" t="str">
        <f>IF(AND(B3110="Premier League",E3110="Live"),_xlfn.XLOOKUP(_xlfn.TEXTJOIN(" vs ",,C3110:D3110),Calendar!G:G,Calendar!B:B),IF(AND(B3110="Premier League",E3110="Highlights"),_xlfn.XLOOKUP(H3110,Calendar!O:O,Calendar!N:N,,-1),""))</f>
        <v/>
      </c>
      <c r="AI3110" s="61" t="str">
        <f>IF(AND(AH3110&lt;&gt;"",E3110="Live"),_xlfn.XLOOKUP(_xlfn.TEXTJOIN(" vs ",,C3110:D3110),Calendar!G:G,Calendar!K:K),"")</f>
        <v/>
      </c>
      <c r="AJ3110" s="61" t="str">
        <f>IF(AND(K3110&lt;&gt;"Match of the Day",K3110&lt;&gt;"Match of the Day 2",K3110&lt;&gt;"Match of the Day Repeat"),"",1+MAX($AJ$10:AJ3109))</f>
        <v/>
      </c>
    </row>
    <row r="3111" spans="34:36" x14ac:dyDescent="0.35">
      <c r="AH3111" s="16" t="str">
        <f>IF(AND(B3111="Premier League",E3111="Live"),_xlfn.XLOOKUP(_xlfn.TEXTJOIN(" vs ",,C3111:D3111),Calendar!G:G,Calendar!B:B),IF(AND(B3111="Premier League",E3111="Highlights"),_xlfn.XLOOKUP(H3111,Calendar!O:O,Calendar!N:N,,-1),""))</f>
        <v/>
      </c>
      <c r="AI3111" s="61" t="str">
        <f>IF(AND(AH3111&lt;&gt;"",E3111="Live"),_xlfn.XLOOKUP(_xlfn.TEXTJOIN(" vs ",,C3111:D3111),Calendar!G:G,Calendar!K:K),"")</f>
        <v/>
      </c>
      <c r="AJ3111" s="61" t="str">
        <f>IF(AND(K3111&lt;&gt;"Match of the Day",K3111&lt;&gt;"Match of the Day 2",K3111&lt;&gt;"Match of the Day Repeat"),"",1+MAX($AJ$10:AJ3110))</f>
        <v/>
      </c>
    </row>
    <row r="3112" spans="34:36" x14ac:dyDescent="0.35">
      <c r="AH3112" s="16" t="str">
        <f>IF(AND(B3112="Premier League",E3112="Live"),_xlfn.XLOOKUP(_xlfn.TEXTJOIN(" vs ",,C3112:D3112),Calendar!G:G,Calendar!B:B),IF(AND(B3112="Premier League",E3112="Highlights"),_xlfn.XLOOKUP(H3112,Calendar!O:O,Calendar!N:N,,-1),""))</f>
        <v/>
      </c>
      <c r="AI3112" s="61" t="str">
        <f>IF(AND(AH3112&lt;&gt;"",E3112="Live"),_xlfn.XLOOKUP(_xlfn.TEXTJOIN(" vs ",,C3112:D3112),Calendar!G:G,Calendar!K:K),"")</f>
        <v/>
      </c>
      <c r="AJ3112" s="61" t="str">
        <f>IF(AND(K3112&lt;&gt;"Match of the Day",K3112&lt;&gt;"Match of the Day 2",K3112&lt;&gt;"Match of the Day Repeat"),"",1+MAX($AJ$10:AJ3111))</f>
        <v/>
      </c>
    </row>
    <row r="3113" spans="34:36" x14ac:dyDescent="0.35">
      <c r="AH3113" s="16" t="str">
        <f>IF(AND(B3113="Premier League",E3113="Live"),_xlfn.XLOOKUP(_xlfn.TEXTJOIN(" vs ",,C3113:D3113),Calendar!G:G,Calendar!B:B),IF(AND(B3113="Premier League",E3113="Highlights"),_xlfn.XLOOKUP(H3113,Calendar!O:O,Calendar!N:N,,-1),""))</f>
        <v/>
      </c>
      <c r="AI3113" s="61" t="str">
        <f>IF(AND(AH3113&lt;&gt;"",E3113="Live"),_xlfn.XLOOKUP(_xlfn.TEXTJOIN(" vs ",,C3113:D3113),Calendar!G:G,Calendar!K:K),"")</f>
        <v/>
      </c>
      <c r="AJ3113" s="61" t="str">
        <f>IF(AND(K3113&lt;&gt;"Match of the Day",K3113&lt;&gt;"Match of the Day 2",K3113&lt;&gt;"Match of the Day Repeat"),"",1+MAX($AJ$10:AJ3112))</f>
        <v/>
      </c>
    </row>
    <row r="3114" spans="34:36" x14ac:dyDescent="0.35">
      <c r="AH3114" s="16" t="str">
        <f>IF(AND(B3114="Premier League",E3114="Live"),_xlfn.XLOOKUP(_xlfn.TEXTJOIN(" vs ",,C3114:D3114),Calendar!G:G,Calendar!B:B),IF(AND(B3114="Premier League",E3114="Highlights"),_xlfn.XLOOKUP(H3114,Calendar!O:O,Calendar!N:N,,-1),""))</f>
        <v/>
      </c>
      <c r="AI3114" s="61" t="str">
        <f>IF(AND(AH3114&lt;&gt;"",E3114="Live"),_xlfn.XLOOKUP(_xlfn.TEXTJOIN(" vs ",,C3114:D3114),Calendar!G:G,Calendar!K:K),"")</f>
        <v/>
      </c>
      <c r="AJ3114" s="61" t="str">
        <f>IF(AND(K3114&lt;&gt;"Match of the Day",K3114&lt;&gt;"Match of the Day 2",K3114&lt;&gt;"Match of the Day Repeat"),"",1+MAX($AJ$10:AJ3113))</f>
        <v/>
      </c>
    </row>
    <row r="3115" spans="34:36" x14ac:dyDescent="0.35">
      <c r="AH3115" s="16" t="str">
        <f>IF(AND(B3115="Premier League",E3115="Live"),_xlfn.XLOOKUP(_xlfn.TEXTJOIN(" vs ",,C3115:D3115),Calendar!G:G,Calendar!B:B),IF(AND(B3115="Premier League",E3115="Highlights"),_xlfn.XLOOKUP(H3115,Calendar!O:O,Calendar!N:N,,-1),""))</f>
        <v/>
      </c>
      <c r="AI3115" s="61" t="str">
        <f>IF(AND(AH3115&lt;&gt;"",E3115="Live"),_xlfn.XLOOKUP(_xlfn.TEXTJOIN(" vs ",,C3115:D3115),Calendar!G:G,Calendar!K:K),"")</f>
        <v/>
      </c>
      <c r="AJ3115" s="61" t="str">
        <f>IF(AND(K3115&lt;&gt;"Match of the Day",K3115&lt;&gt;"Match of the Day 2",K3115&lt;&gt;"Match of the Day Repeat"),"",1+MAX($AJ$10:AJ3114))</f>
        <v/>
      </c>
    </row>
    <row r="3116" spans="34:36" x14ac:dyDescent="0.35">
      <c r="AH3116" s="16" t="str">
        <f>IF(AND(B3116="Premier League",E3116="Live"),_xlfn.XLOOKUP(_xlfn.TEXTJOIN(" vs ",,C3116:D3116),Calendar!G:G,Calendar!B:B),IF(AND(B3116="Premier League",E3116="Highlights"),_xlfn.XLOOKUP(H3116,Calendar!O:O,Calendar!N:N,,-1),""))</f>
        <v/>
      </c>
      <c r="AI3116" s="61" t="str">
        <f>IF(AND(AH3116&lt;&gt;"",E3116="Live"),_xlfn.XLOOKUP(_xlfn.TEXTJOIN(" vs ",,C3116:D3116),Calendar!G:G,Calendar!K:K),"")</f>
        <v/>
      </c>
      <c r="AJ3116" s="61" t="str">
        <f>IF(AND(K3116&lt;&gt;"Match of the Day",K3116&lt;&gt;"Match of the Day 2",K3116&lt;&gt;"Match of the Day Repeat"),"",1+MAX($AJ$10:AJ3115))</f>
        <v/>
      </c>
    </row>
    <row r="3117" spans="34:36" x14ac:dyDescent="0.35">
      <c r="AH3117" s="16" t="str">
        <f>IF(AND(B3117="Premier League",E3117="Live"),_xlfn.XLOOKUP(_xlfn.TEXTJOIN(" vs ",,C3117:D3117),Calendar!G:G,Calendar!B:B),IF(AND(B3117="Premier League",E3117="Highlights"),_xlfn.XLOOKUP(H3117,Calendar!O:O,Calendar!N:N,,-1),""))</f>
        <v/>
      </c>
      <c r="AI3117" s="61" t="str">
        <f>IF(AND(AH3117&lt;&gt;"",E3117="Live"),_xlfn.XLOOKUP(_xlfn.TEXTJOIN(" vs ",,C3117:D3117),Calendar!G:G,Calendar!K:K),"")</f>
        <v/>
      </c>
      <c r="AJ3117" s="61" t="str">
        <f>IF(AND(K3117&lt;&gt;"Match of the Day",K3117&lt;&gt;"Match of the Day 2",K3117&lt;&gt;"Match of the Day Repeat"),"",1+MAX($AJ$10:AJ3116))</f>
        <v/>
      </c>
    </row>
    <row r="3118" spans="34:36" x14ac:dyDescent="0.35">
      <c r="AH3118" s="16" t="str">
        <f>IF(AND(B3118="Premier League",E3118="Live"),_xlfn.XLOOKUP(_xlfn.TEXTJOIN(" vs ",,C3118:D3118),Calendar!G:G,Calendar!B:B),IF(AND(B3118="Premier League",E3118="Highlights"),_xlfn.XLOOKUP(H3118,Calendar!O:O,Calendar!N:N,,-1),""))</f>
        <v/>
      </c>
      <c r="AI3118" s="61" t="str">
        <f>IF(AND(AH3118&lt;&gt;"",E3118="Live"),_xlfn.XLOOKUP(_xlfn.TEXTJOIN(" vs ",,C3118:D3118),Calendar!G:G,Calendar!K:K),"")</f>
        <v/>
      </c>
      <c r="AJ3118" s="61" t="str">
        <f>IF(AND(K3118&lt;&gt;"Match of the Day",K3118&lt;&gt;"Match of the Day 2",K3118&lt;&gt;"Match of the Day Repeat"),"",1+MAX($AJ$10:AJ3117))</f>
        <v/>
      </c>
    </row>
    <row r="3119" spans="34:36" x14ac:dyDescent="0.35">
      <c r="AH3119" s="16" t="str">
        <f>IF(AND(B3119="Premier League",E3119="Live"),_xlfn.XLOOKUP(_xlfn.TEXTJOIN(" vs ",,C3119:D3119),Calendar!G:G,Calendar!B:B),IF(AND(B3119="Premier League",E3119="Highlights"),_xlfn.XLOOKUP(H3119,Calendar!O:O,Calendar!N:N,,-1),""))</f>
        <v/>
      </c>
      <c r="AI3119" s="61" t="str">
        <f>IF(AND(AH3119&lt;&gt;"",E3119="Live"),_xlfn.XLOOKUP(_xlfn.TEXTJOIN(" vs ",,C3119:D3119),Calendar!G:G,Calendar!K:K),"")</f>
        <v/>
      </c>
      <c r="AJ3119" s="61" t="str">
        <f>IF(AND(K3119&lt;&gt;"Match of the Day",K3119&lt;&gt;"Match of the Day 2",K3119&lt;&gt;"Match of the Day Repeat"),"",1+MAX($AJ$10:AJ3118))</f>
        <v/>
      </c>
    </row>
    <row r="3120" spans="34:36" x14ac:dyDescent="0.35">
      <c r="AH3120" s="16" t="str">
        <f>IF(AND(B3120="Premier League",E3120="Live"),_xlfn.XLOOKUP(_xlfn.TEXTJOIN(" vs ",,C3120:D3120),Calendar!G:G,Calendar!B:B),IF(AND(B3120="Premier League",E3120="Highlights"),_xlfn.XLOOKUP(H3120,Calendar!O:O,Calendar!N:N,,-1),""))</f>
        <v/>
      </c>
      <c r="AI3120" s="61" t="str">
        <f>IF(AND(AH3120&lt;&gt;"",E3120="Live"),_xlfn.XLOOKUP(_xlfn.TEXTJOIN(" vs ",,C3120:D3120),Calendar!G:G,Calendar!K:K),"")</f>
        <v/>
      </c>
      <c r="AJ3120" s="61" t="str">
        <f>IF(AND(K3120&lt;&gt;"Match of the Day",K3120&lt;&gt;"Match of the Day 2",K3120&lt;&gt;"Match of the Day Repeat"),"",1+MAX($AJ$10:AJ3119))</f>
        <v/>
      </c>
    </row>
    <row r="3121" spans="34:36" x14ac:dyDescent="0.35">
      <c r="AH3121" s="16" t="str">
        <f>IF(AND(B3121="Premier League",E3121="Live"),_xlfn.XLOOKUP(_xlfn.TEXTJOIN(" vs ",,C3121:D3121),Calendar!G:G,Calendar!B:B),IF(AND(B3121="Premier League",E3121="Highlights"),_xlfn.XLOOKUP(H3121,Calendar!O:O,Calendar!N:N,,-1),""))</f>
        <v/>
      </c>
      <c r="AI3121" s="61" t="str">
        <f>IF(AND(AH3121&lt;&gt;"",E3121="Live"),_xlfn.XLOOKUP(_xlfn.TEXTJOIN(" vs ",,C3121:D3121),Calendar!G:G,Calendar!K:K),"")</f>
        <v/>
      </c>
      <c r="AJ3121" s="61" t="str">
        <f>IF(AND(K3121&lt;&gt;"Match of the Day",K3121&lt;&gt;"Match of the Day 2",K3121&lt;&gt;"Match of the Day Repeat"),"",1+MAX($AJ$10:AJ3120))</f>
        <v/>
      </c>
    </row>
    <row r="3122" spans="34:36" x14ac:dyDescent="0.35">
      <c r="AH3122" s="16" t="str">
        <f>IF(AND(B3122="Premier League",E3122="Live"),_xlfn.XLOOKUP(_xlfn.TEXTJOIN(" vs ",,C3122:D3122),Calendar!G:G,Calendar!B:B),IF(AND(B3122="Premier League",E3122="Highlights"),_xlfn.XLOOKUP(H3122,Calendar!O:O,Calendar!N:N,,-1),""))</f>
        <v/>
      </c>
      <c r="AI3122" s="61" t="str">
        <f>IF(AND(AH3122&lt;&gt;"",E3122="Live"),_xlfn.XLOOKUP(_xlfn.TEXTJOIN(" vs ",,C3122:D3122),Calendar!G:G,Calendar!K:K),"")</f>
        <v/>
      </c>
      <c r="AJ3122" s="61" t="str">
        <f>IF(AND(K3122&lt;&gt;"Match of the Day",K3122&lt;&gt;"Match of the Day 2",K3122&lt;&gt;"Match of the Day Repeat"),"",1+MAX($AJ$10:AJ3121))</f>
        <v/>
      </c>
    </row>
    <row r="3123" spans="34:36" x14ac:dyDescent="0.35">
      <c r="AH3123" s="16" t="str">
        <f>IF(AND(B3123="Premier League",E3123="Live"),_xlfn.XLOOKUP(_xlfn.TEXTJOIN(" vs ",,C3123:D3123),Calendar!G:G,Calendar!B:B),IF(AND(B3123="Premier League",E3123="Highlights"),_xlfn.XLOOKUP(H3123,Calendar!O:O,Calendar!N:N,,-1),""))</f>
        <v/>
      </c>
      <c r="AI3123" s="61" t="str">
        <f>IF(AND(AH3123&lt;&gt;"",E3123="Live"),_xlfn.XLOOKUP(_xlfn.TEXTJOIN(" vs ",,C3123:D3123),Calendar!G:G,Calendar!K:K),"")</f>
        <v/>
      </c>
      <c r="AJ3123" s="61" t="str">
        <f>IF(AND(K3123&lt;&gt;"Match of the Day",K3123&lt;&gt;"Match of the Day 2",K3123&lt;&gt;"Match of the Day Repeat"),"",1+MAX($AJ$10:AJ3122))</f>
        <v/>
      </c>
    </row>
    <row r="3124" spans="34:36" x14ac:dyDescent="0.35">
      <c r="AH3124" s="16" t="str">
        <f>IF(AND(B3124="Premier League",E3124="Live"),_xlfn.XLOOKUP(_xlfn.TEXTJOIN(" vs ",,C3124:D3124),Calendar!G:G,Calendar!B:B),IF(AND(B3124="Premier League",E3124="Highlights"),_xlfn.XLOOKUP(H3124,Calendar!O:O,Calendar!N:N,,-1),""))</f>
        <v/>
      </c>
      <c r="AI3124" s="61" t="str">
        <f>IF(AND(AH3124&lt;&gt;"",E3124="Live"),_xlfn.XLOOKUP(_xlfn.TEXTJOIN(" vs ",,C3124:D3124),Calendar!G:G,Calendar!K:K),"")</f>
        <v/>
      </c>
      <c r="AJ3124" s="61" t="str">
        <f>IF(AND(K3124&lt;&gt;"Match of the Day",K3124&lt;&gt;"Match of the Day 2",K3124&lt;&gt;"Match of the Day Repeat"),"",1+MAX($AJ$10:AJ3123))</f>
        <v/>
      </c>
    </row>
    <row r="3125" spans="34:36" x14ac:dyDescent="0.35">
      <c r="AH3125" s="16" t="str">
        <f>IF(AND(B3125="Premier League",E3125="Live"),_xlfn.XLOOKUP(_xlfn.TEXTJOIN(" vs ",,C3125:D3125),Calendar!G:G,Calendar!B:B),IF(AND(B3125="Premier League",E3125="Highlights"),_xlfn.XLOOKUP(H3125,Calendar!O:O,Calendar!N:N,,-1),""))</f>
        <v/>
      </c>
      <c r="AI3125" s="61" t="str">
        <f>IF(AND(AH3125&lt;&gt;"",E3125="Live"),_xlfn.XLOOKUP(_xlfn.TEXTJOIN(" vs ",,C3125:D3125),Calendar!G:G,Calendar!K:K),"")</f>
        <v/>
      </c>
      <c r="AJ3125" s="61" t="str">
        <f>IF(AND(K3125&lt;&gt;"Match of the Day",K3125&lt;&gt;"Match of the Day 2",K3125&lt;&gt;"Match of the Day Repeat"),"",1+MAX($AJ$10:AJ3124))</f>
        <v/>
      </c>
    </row>
    <row r="3126" spans="34:36" x14ac:dyDescent="0.35">
      <c r="AH3126" s="16" t="str">
        <f>IF(AND(B3126="Premier League",E3126="Live"),_xlfn.XLOOKUP(_xlfn.TEXTJOIN(" vs ",,C3126:D3126),Calendar!G:G,Calendar!B:B),IF(AND(B3126="Premier League",E3126="Highlights"),_xlfn.XLOOKUP(H3126,Calendar!O:O,Calendar!N:N,,-1),""))</f>
        <v/>
      </c>
      <c r="AI3126" s="61" t="str">
        <f>IF(AND(AH3126&lt;&gt;"",E3126="Live"),_xlfn.XLOOKUP(_xlfn.TEXTJOIN(" vs ",,C3126:D3126),Calendar!G:G,Calendar!K:K),"")</f>
        <v/>
      </c>
      <c r="AJ3126" s="61" t="str">
        <f>IF(AND(K3126&lt;&gt;"Match of the Day",K3126&lt;&gt;"Match of the Day 2",K3126&lt;&gt;"Match of the Day Repeat"),"",1+MAX($AJ$10:AJ3125))</f>
        <v/>
      </c>
    </row>
    <row r="3127" spans="34:36" x14ac:dyDescent="0.35">
      <c r="AH3127" s="16" t="str">
        <f>IF(AND(B3127="Premier League",E3127="Live"),_xlfn.XLOOKUP(_xlfn.TEXTJOIN(" vs ",,C3127:D3127),Calendar!G:G,Calendar!B:B),IF(AND(B3127="Premier League",E3127="Highlights"),_xlfn.XLOOKUP(H3127,Calendar!O:O,Calendar!N:N,,-1),""))</f>
        <v/>
      </c>
      <c r="AI3127" s="61" t="str">
        <f>IF(AND(AH3127&lt;&gt;"",E3127="Live"),_xlfn.XLOOKUP(_xlfn.TEXTJOIN(" vs ",,C3127:D3127),Calendar!G:G,Calendar!K:K),"")</f>
        <v/>
      </c>
      <c r="AJ3127" s="61" t="str">
        <f>IF(AND(K3127&lt;&gt;"Match of the Day",K3127&lt;&gt;"Match of the Day 2",K3127&lt;&gt;"Match of the Day Repeat"),"",1+MAX($AJ$10:AJ3126))</f>
        <v/>
      </c>
    </row>
    <row r="3128" spans="34:36" x14ac:dyDescent="0.35">
      <c r="AH3128" s="16" t="str">
        <f>IF(AND(B3128="Premier League",E3128="Live"),_xlfn.XLOOKUP(_xlfn.TEXTJOIN(" vs ",,C3128:D3128),Calendar!G:G,Calendar!B:B),IF(AND(B3128="Premier League",E3128="Highlights"),_xlfn.XLOOKUP(H3128,Calendar!O:O,Calendar!N:N,,-1),""))</f>
        <v/>
      </c>
      <c r="AI3128" s="61" t="str">
        <f>IF(AND(AH3128&lt;&gt;"",E3128="Live"),_xlfn.XLOOKUP(_xlfn.TEXTJOIN(" vs ",,C3128:D3128),Calendar!G:G,Calendar!K:K),"")</f>
        <v/>
      </c>
      <c r="AJ3128" s="61" t="str">
        <f>IF(AND(K3128&lt;&gt;"Match of the Day",K3128&lt;&gt;"Match of the Day 2",K3128&lt;&gt;"Match of the Day Repeat"),"",1+MAX($AJ$10:AJ3127))</f>
        <v/>
      </c>
    </row>
    <row r="3129" spans="34:36" x14ac:dyDescent="0.35">
      <c r="AH3129" s="16" t="str">
        <f>IF(AND(B3129="Premier League",E3129="Live"),_xlfn.XLOOKUP(_xlfn.TEXTJOIN(" vs ",,C3129:D3129),Calendar!G:G,Calendar!B:B),IF(AND(B3129="Premier League",E3129="Highlights"),_xlfn.XLOOKUP(H3129,Calendar!O:O,Calendar!N:N,,-1),""))</f>
        <v/>
      </c>
      <c r="AI3129" s="61" t="str">
        <f>IF(AND(AH3129&lt;&gt;"",E3129="Live"),_xlfn.XLOOKUP(_xlfn.TEXTJOIN(" vs ",,C3129:D3129),Calendar!G:G,Calendar!K:K),"")</f>
        <v/>
      </c>
      <c r="AJ3129" s="61" t="str">
        <f>IF(AND(K3129&lt;&gt;"Match of the Day",K3129&lt;&gt;"Match of the Day 2",K3129&lt;&gt;"Match of the Day Repeat"),"",1+MAX($AJ$10:AJ3128))</f>
        <v/>
      </c>
    </row>
    <row r="3130" spans="34:36" x14ac:dyDescent="0.35">
      <c r="AH3130" s="16" t="str">
        <f>IF(AND(B3130="Premier League",E3130="Live"),_xlfn.XLOOKUP(_xlfn.TEXTJOIN(" vs ",,C3130:D3130),Calendar!G:G,Calendar!B:B),IF(AND(B3130="Premier League",E3130="Highlights"),_xlfn.XLOOKUP(H3130,Calendar!O:O,Calendar!N:N,,-1),""))</f>
        <v/>
      </c>
      <c r="AI3130" s="61" t="str">
        <f>IF(AND(AH3130&lt;&gt;"",E3130="Live"),_xlfn.XLOOKUP(_xlfn.TEXTJOIN(" vs ",,C3130:D3130),Calendar!G:G,Calendar!K:K),"")</f>
        <v/>
      </c>
      <c r="AJ3130" s="61" t="str">
        <f>IF(AND(K3130&lt;&gt;"Match of the Day",K3130&lt;&gt;"Match of the Day 2",K3130&lt;&gt;"Match of the Day Repeat"),"",1+MAX($AJ$10:AJ3129))</f>
        <v/>
      </c>
    </row>
    <row r="3131" spans="34:36" x14ac:dyDescent="0.35">
      <c r="AH3131" s="16" t="str">
        <f>IF(AND(B3131="Premier League",E3131="Live"),_xlfn.XLOOKUP(_xlfn.TEXTJOIN(" vs ",,C3131:D3131),Calendar!G:G,Calendar!B:B),IF(AND(B3131="Premier League",E3131="Highlights"),_xlfn.XLOOKUP(H3131,Calendar!O:O,Calendar!N:N,,-1),""))</f>
        <v/>
      </c>
      <c r="AI3131" s="61" t="str">
        <f>IF(AND(AH3131&lt;&gt;"",E3131="Live"),_xlfn.XLOOKUP(_xlfn.TEXTJOIN(" vs ",,C3131:D3131),Calendar!G:G,Calendar!K:K),"")</f>
        <v/>
      </c>
      <c r="AJ3131" s="61" t="str">
        <f>IF(AND(K3131&lt;&gt;"Match of the Day",K3131&lt;&gt;"Match of the Day 2",K3131&lt;&gt;"Match of the Day Repeat"),"",1+MAX($AJ$10:AJ3130))</f>
        <v/>
      </c>
    </row>
    <row r="3132" spans="34:36" x14ac:dyDescent="0.35">
      <c r="AH3132" s="16" t="str">
        <f>IF(AND(B3132="Premier League",E3132="Live"),_xlfn.XLOOKUP(_xlfn.TEXTJOIN(" vs ",,C3132:D3132),Calendar!G:G,Calendar!B:B),IF(AND(B3132="Premier League",E3132="Highlights"),_xlfn.XLOOKUP(H3132,Calendar!O:O,Calendar!N:N,,-1),""))</f>
        <v/>
      </c>
      <c r="AI3132" s="61" t="str">
        <f>IF(AND(AH3132&lt;&gt;"",E3132="Live"),_xlfn.XLOOKUP(_xlfn.TEXTJOIN(" vs ",,C3132:D3132),Calendar!G:G,Calendar!K:K),"")</f>
        <v/>
      </c>
      <c r="AJ3132" s="61" t="str">
        <f>IF(AND(K3132&lt;&gt;"Match of the Day",K3132&lt;&gt;"Match of the Day 2",K3132&lt;&gt;"Match of the Day Repeat"),"",1+MAX($AJ$10:AJ3131))</f>
        <v/>
      </c>
    </row>
    <row r="3133" spans="34:36" x14ac:dyDescent="0.35">
      <c r="AH3133" s="16" t="str">
        <f>IF(AND(B3133="Premier League",E3133="Live"),_xlfn.XLOOKUP(_xlfn.TEXTJOIN(" vs ",,C3133:D3133),Calendar!G:G,Calendar!B:B),IF(AND(B3133="Premier League",E3133="Highlights"),_xlfn.XLOOKUP(H3133,Calendar!O:O,Calendar!N:N,,-1),""))</f>
        <v/>
      </c>
      <c r="AI3133" s="61" t="str">
        <f>IF(AND(AH3133&lt;&gt;"",E3133="Live"),_xlfn.XLOOKUP(_xlfn.TEXTJOIN(" vs ",,C3133:D3133),Calendar!G:G,Calendar!K:K),"")</f>
        <v/>
      </c>
      <c r="AJ3133" s="61" t="str">
        <f>IF(AND(K3133&lt;&gt;"Match of the Day",K3133&lt;&gt;"Match of the Day 2",K3133&lt;&gt;"Match of the Day Repeat"),"",1+MAX($AJ$10:AJ3132))</f>
        <v/>
      </c>
    </row>
    <row r="3134" spans="34:36" x14ac:dyDescent="0.35">
      <c r="AH3134" s="16" t="str">
        <f>IF(AND(B3134="Premier League",E3134="Live"),_xlfn.XLOOKUP(_xlfn.TEXTJOIN(" vs ",,C3134:D3134),Calendar!G:G,Calendar!B:B),IF(AND(B3134="Premier League",E3134="Highlights"),_xlfn.XLOOKUP(H3134,Calendar!O:O,Calendar!N:N,,-1),""))</f>
        <v/>
      </c>
      <c r="AI3134" s="61" t="str">
        <f>IF(AND(AH3134&lt;&gt;"",E3134="Live"),_xlfn.XLOOKUP(_xlfn.TEXTJOIN(" vs ",,C3134:D3134),Calendar!G:G,Calendar!K:K),"")</f>
        <v/>
      </c>
      <c r="AJ3134" s="61" t="str">
        <f>IF(AND(K3134&lt;&gt;"Match of the Day",K3134&lt;&gt;"Match of the Day 2",K3134&lt;&gt;"Match of the Day Repeat"),"",1+MAX($AJ$10:AJ3133))</f>
        <v/>
      </c>
    </row>
    <row r="3135" spans="34:36" x14ac:dyDescent="0.35">
      <c r="AH3135" s="16" t="str">
        <f>IF(AND(B3135="Premier League",E3135="Live"),_xlfn.XLOOKUP(_xlfn.TEXTJOIN(" vs ",,C3135:D3135),Calendar!G:G,Calendar!B:B),IF(AND(B3135="Premier League",E3135="Highlights"),_xlfn.XLOOKUP(H3135,Calendar!O:O,Calendar!N:N,,-1),""))</f>
        <v/>
      </c>
      <c r="AI3135" s="61" t="str">
        <f>IF(AND(AH3135&lt;&gt;"",E3135="Live"),_xlfn.XLOOKUP(_xlfn.TEXTJOIN(" vs ",,C3135:D3135),Calendar!G:G,Calendar!K:K),"")</f>
        <v/>
      </c>
      <c r="AJ3135" s="61" t="str">
        <f>IF(AND(K3135&lt;&gt;"Match of the Day",K3135&lt;&gt;"Match of the Day 2",K3135&lt;&gt;"Match of the Day Repeat"),"",1+MAX($AJ$10:AJ3134))</f>
        <v/>
      </c>
    </row>
    <row r="3136" spans="34:36" x14ac:dyDescent="0.35">
      <c r="AH3136" s="16" t="str">
        <f>IF(AND(B3136="Premier League",E3136="Live"),_xlfn.XLOOKUP(_xlfn.TEXTJOIN(" vs ",,C3136:D3136),Calendar!G:G,Calendar!B:B),IF(AND(B3136="Premier League",E3136="Highlights"),_xlfn.XLOOKUP(H3136,Calendar!O:O,Calendar!N:N,,-1),""))</f>
        <v/>
      </c>
      <c r="AI3136" s="61" t="str">
        <f>IF(AND(AH3136&lt;&gt;"",E3136="Live"),_xlfn.XLOOKUP(_xlfn.TEXTJOIN(" vs ",,C3136:D3136),Calendar!G:G,Calendar!K:K),"")</f>
        <v/>
      </c>
      <c r="AJ3136" s="61" t="str">
        <f>IF(AND(K3136&lt;&gt;"Match of the Day",K3136&lt;&gt;"Match of the Day 2",K3136&lt;&gt;"Match of the Day Repeat"),"",1+MAX($AJ$10:AJ3135))</f>
        <v/>
      </c>
    </row>
    <row r="3137" spans="34:36" x14ac:dyDescent="0.35">
      <c r="AH3137" s="16" t="str">
        <f>IF(AND(B3137="Premier League",E3137="Live"),_xlfn.XLOOKUP(_xlfn.TEXTJOIN(" vs ",,C3137:D3137),Calendar!G:G,Calendar!B:B),IF(AND(B3137="Premier League",E3137="Highlights"),_xlfn.XLOOKUP(H3137,Calendar!O:O,Calendar!N:N,,-1),""))</f>
        <v/>
      </c>
      <c r="AI3137" s="61" t="str">
        <f>IF(AND(AH3137&lt;&gt;"",E3137="Live"),_xlfn.XLOOKUP(_xlfn.TEXTJOIN(" vs ",,C3137:D3137),Calendar!G:G,Calendar!K:K),"")</f>
        <v/>
      </c>
      <c r="AJ3137" s="61" t="str">
        <f>IF(AND(K3137&lt;&gt;"Match of the Day",K3137&lt;&gt;"Match of the Day 2",K3137&lt;&gt;"Match of the Day Repeat"),"",1+MAX($AJ$10:AJ3136))</f>
        <v/>
      </c>
    </row>
    <row r="3138" spans="34:36" x14ac:dyDescent="0.35">
      <c r="AH3138" s="16" t="str">
        <f>IF(AND(B3138="Premier League",E3138="Live"),_xlfn.XLOOKUP(_xlfn.TEXTJOIN(" vs ",,C3138:D3138),Calendar!G:G,Calendar!B:B),IF(AND(B3138="Premier League",E3138="Highlights"),_xlfn.XLOOKUP(H3138,Calendar!O:O,Calendar!N:N,,-1),""))</f>
        <v/>
      </c>
      <c r="AI3138" s="61" t="str">
        <f>IF(AND(AH3138&lt;&gt;"",E3138="Live"),_xlfn.XLOOKUP(_xlfn.TEXTJOIN(" vs ",,C3138:D3138),Calendar!G:G,Calendar!K:K),"")</f>
        <v/>
      </c>
      <c r="AJ3138" s="61" t="str">
        <f>IF(AND(K3138&lt;&gt;"Match of the Day",K3138&lt;&gt;"Match of the Day 2",K3138&lt;&gt;"Match of the Day Repeat"),"",1+MAX($AJ$10:AJ3137))</f>
        <v/>
      </c>
    </row>
    <row r="3139" spans="34:36" x14ac:dyDescent="0.35">
      <c r="AH3139" s="16" t="str">
        <f>IF(AND(B3139="Premier League",E3139="Live"),_xlfn.XLOOKUP(_xlfn.TEXTJOIN(" vs ",,C3139:D3139),Calendar!G:G,Calendar!B:B),IF(AND(B3139="Premier League",E3139="Highlights"),_xlfn.XLOOKUP(H3139,Calendar!O:O,Calendar!N:N,,-1),""))</f>
        <v/>
      </c>
      <c r="AI3139" s="61" t="str">
        <f>IF(AND(AH3139&lt;&gt;"",E3139="Live"),_xlfn.XLOOKUP(_xlfn.TEXTJOIN(" vs ",,C3139:D3139),Calendar!G:G,Calendar!K:K),"")</f>
        <v/>
      </c>
      <c r="AJ3139" s="61" t="str">
        <f>IF(AND(K3139&lt;&gt;"Match of the Day",K3139&lt;&gt;"Match of the Day 2",K3139&lt;&gt;"Match of the Day Repeat"),"",1+MAX($AJ$10:AJ3138))</f>
        <v/>
      </c>
    </row>
    <row r="3140" spans="34:36" x14ac:dyDescent="0.35">
      <c r="AH3140" s="16" t="str">
        <f>IF(AND(B3140="Premier League",E3140="Live"),_xlfn.XLOOKUP(_xlfn.TEXTJOIN(" vs ",,C3140:D3140),Calendar!G:G,Calendar!B:B),IF(AND(B3140="Premier League",E3140="Highlights"),_xlfn.XLOOKUP(H3140,Calendar!O:O,Calendar!N:N,,-1),""))</f>
        <v/>
      </c>
      <c r="AI3140" s="61" t="str">
        <f>IF(AND(AH3140&lt;&gt;"",E3140="Live"),_xlfn.XLOOKUP(_xlfn.TEXTJOIN(" vs ",,C3140:D3140),Calendar!G:G,Calendar!K:K),"")</f>
        <v/>
      </c>
      <c r="AJ3140" s="61" t="str">
        <f>IF(AND(K3140&lt;&gt;"Match of the Day",K3140&lt;&gt;"Match of the Day 2",K3140&lt;&gt;"Match of the Day Repeat"),"",1+MAX($AJ$10:AJ3139))</f>
        <v/>
      </c>
    </row>
    <row r="3141" spans="34:36" x14ac:dyDescent="0.35">
      <c r="AH3141" s="16" t="str">
        <f>IF(AND(B3141="Premier League",E3141="Live"),_xlfn.XLOOKUP(_xlfn.TEXTJOIN(" vs ",,C3141:D3141),Calendar!G:G,Calendar!B:B),IF(AND(B3141="Premier League",E3141="Highlights"),_xlfn.XLOOKUP(H3141,Calendar!O:O,Calendar!N:N,,-1),""))</f>
        <v/>
      </c>
      <c r="AI3141" s="61" t="str">
        <f>IF(AND(AH3141&lt;&gt;"",E3141="Live"),_xlfn.XLOOKUP(_xlfn.TEXTJOIN(" vs ",,C3141:D3141),Calendar!G:G,Calendar!K:K),"")</f>
        <v/>
      </c>
      <c r="AJ3141" s="61" t="str">
        <f>IF(AND(K3141&lt;&gt;"Match of the Day",K3141&lt;&gt;"Match of the Day 2",K3141&lt;&gt;"Match of the Day Repeat"),"",1+MAX($AJ$10:AJ3140))</f>
        <v/>
      </c>
    </row>
    <row r="3142" spans="34:36" x14ac:dyDescent="0.35">
      <c r="AH3142" s="16" t="str">
        <f>IF(AND(B3142="Premier League",E3142="Live"),_xlfn.XLOOKUP(_xlfn.TEXTJOIN(" vs ",,C3142:D3142),Calendar!G:G,Calendar!B:B),IF(AND(B3142="Premier League",E3142="Highlights"),_xlfn.XLOOKUP(H3142,Calendar!O:O,Calendar!N:N,,-1),""))</f>
        <v/>
      </c>
      <c r="AI3142" s="61" t="str">
        <f>IF(AND(AH3142&lt;&gt;"",E3142="Live"),_xlfn.XLOOKUP(_xlfn.TEXTJOIN(" vs ",,C3142:D3142),Calendar!G:G,Calendar!K:K),"")</f>
        <v/>
      </c>
      <c r="AJ3142" s="61" t="str">
        <f>IF(AND(K3142&lt;&gt;"Match of the Day",K3142&lt;&gt;"Match of the Day 2",K3142&lt;&gt;"Match of the Day Repeat"),"",1+MAX($AJ$10:AJ3141))</f>
        <v/>
      </c>
    </row>
    <row r="3143" spans="34:36" x14ac:dyDescent="0.35">
      <c r="AH3143" s="16" t="str">
        <f>IF(AND(B3143="Premier League",E3143="Live"),_xlfn.XLOOKUP(_xlfn.TEXTJOIN(" vs ",,C3143:D3143),Calendar!G:G,Calendar!B:B),IF(AND(B3143="Premier League",E3143="Highlights"),_xlfn.XLOOKUP(H3143,Calendar!O:O,Calendar!N:N,,-1),""))</f>
        <v/>
      </c>
      <c r="AI3143" s="61" t="str">
        <f>IF(AND(AH3143&lt;&gt;"",E3143="Live"),_xlfn.XLOOKUP(_xlfn.TEXTJOIN(" vs ",,C3143:D3143),Calendar!G:G,Calendar!K:K),"")</f>
        <v/>
      </c>
      <c r="AJ3143" s="61" t="str">
        <f>IF(AND(K3143&lt;&gt;"Match of the Day",K3143&lt;&gt;"Match of the Day 2",K3143&lt;&gt;"Match of the Day Repeat"),"",1+MAX($AJ$10:AJ3142))</f>
        <v/>
      </c>
    </row>
    <row r="3144" spans="34:36" x14ac:dyDescent="0.35">
      <c r="AH3144" s="16" t="str">
        <f>IF(AND(B3144="Premier League",E3144="Live"),_xlfn.XLOOKUP(_xlfn.TEXTJOIN(" vs ",,C3144:D3144),Calendar!G:G,Calendar!B:B),IF(AND(B3144="Premier League",E3144="Highlights"),_xlfn.XLOOKUP(H3144,Calendar!O:O,Calendar!N:N,,-1),""))</f>
        <v/>
      </c>
      <c r="AI3144" s="61" t="str">
        <f>IF(AND(AH3144&lt;&gt;"",E3144="Live"),_xlfn.XLOOKUP(_xlfn.TEXTJOIN(" vs ",,C3144:D3144),Calendar!G:G,Calendar!K:K),"")</f>
        <v/>
      </c>
      <c r="AJ3144" s="61" t="str">
        <f>IF(AND(K3144&lt;&gt;"Match of the Day",K3144&lt;&gt;"Match of the Day 2",K3144&lt;&gt;"Match of the Day Repeat"),"",1+MAX($AJ$10:AJ3143))</f>
        <v/>
      </c>
    </row>
    <row r="3145" spans="34:36" x14ac:dyDescent="0.35">
      <c r="AH3145" s="16" t="str">
        <f>IF(AND(B3145="Premier League",E3145="Live"),_xlfn.XLOOKUP(_xlfn.TEXTJOIN(" vs ",,C3145:D3145),Calendar!G:G,Calendar!B:B),IF(AND(B3145="Premier League",E3145="Highlights"),_xlfn.XLOOKUP(H3145,Calendar!O:O,Calendar!N:N,,-1),""))</f>
        <v/>
      </c>
      <c r="AI3145" s="61" t="str">
        <f>IF(AND(AH3145&lt;&gt;"",E3145="Live"),_xlfn.XLOOKUP(_xlfn.TEXTJOIN(" vs ",,C3145:D3145),Calendar!G:G,Calendar!K:K),"")</f>
        <v/>
      </c>
      <c r="AJ3145" s="61" t="str">
        <f>IF(AND(K3145&lt;&gt;"Match of the Day",K3145&lt;&gt;"Match of the Day 2",K3145&lt;&gt;"Match of the Day Repeat"),"",1+MAX($AJ$10:AJ3144))</f>
        <v/>
      </c>
    </row>
    <row r="3146" spans="34:36" x14ac:dyDescent="0.35">
      <c r="AH3146" s="16" t="str">
        <f>IF(AND(B3146="Premier League",E3146="Live"),_xlfn.XLOOKUP(_xlfn.TEXTJOIN(" vs ",,C3146:D3146),Calendar!G:G,Calendar!B:B),IF(AND(B3146="Premier League",E3146="Highlights"),_xlfn.XLOOKUP(H3146,Calendar!O:O,Calendar!N:N,,-1),""))</f>
        <v/>
      </c>
      <c r="AI3146" s="61" t="str">
        <f>IF(AND(AH3146&lt;&gt;"",E3146="Live"),_xlfn.XLOOKUP(_xlfn.TEXTJOIN(" vs ",,C3146:D3146),Calendar!G:G,Calendar!K:K),"")</f>
        <v/>
      </c>
      <c r="AJ3146" s="61" t="str">
        <f>IF(AND(K3146&lt;&gt;"Match of the Day",K3146&lt;&gt;"Match of the Day 2",K3146&lt;&gt;"Match of the Day Repeat"),"",1+MAX($AJ$10:AJ3145))</f>
        <v/>
      </c>
    </row>
    <row r="3147" spans="34:36" x14ac:dyDescent="0.35">
      <c r="AH3147" s="16" t="str">
        <f>IF(AND(B3147="Premier League",E3147="Live"),_xlfn.XLOOKUP(_xlfn.TEXTJOIN(" vs ",,C3147:D3147),Calendar!G:G,Calendar!B:B),IF(AND(B3147="Premier League",E3147="Highlights"),_xlfn.XLOOKUP(H3147,Calendar!O:O,Calendar!N:N,,-1),""))</f>
        <v/>
      </c>
      <c r="AI3147" s="61" t="str">
        <f>IF(AND(AH3147&lt;&gt;"",E3147="Live"),_xlfn.XLOOKUP(_xlfn.TEXTJOIN(" vs ",,C3147:D3147),Calendar!G:G,Calendar!K:K),"")</f>
        <v/>
      </c>
      <c r="AJ3147" s="61" t="str">
        <f>IF(AND(K3147&lt;&gt;"Match of the Day",K3147&lt;&gt;"Match of the Day 2",K3147&lt;&gt;"Match of the Day Repeat"),"",1+MAX($AJ$10:AJ3146))</f>
        <v/>
      </c>
    </row>
    <row r="3148" spans="34:36" x14ac:dyDescent="0.35">
      <c r="AH3148" s="16" t="str">
        <f>IF(AND(B3148="Premier League",E3148="Live"),_xlfn.XLOOKUP(_xlfn.TEXTJOIN(" vs ",,C3148:D3148),Calendar!G:G,Calendar!B:B),IF(AND(B3148="Premier League",E3148="Highlights"),_xlfn.XLOOKUP(H3148,Calendar!O:O,Calendar!N:N,,-1),""))</f>
        <v/>
      </c>
      <c r="AI3148" s="61" t="str">
        <f>IF(AND(AH3148&lt;&gt;"",E3148="Live"),_xlfn.XLOOKUP(_xlfn.TEXTJOIN(" vs ",,C3148:D3148),Calendar!G:G,Calendar!K:K),"")</f>
        <v/>
      </c>
      <c r="AJ3148" s="61" t="str">
        <f>IF(AND(K3148&lt;&gt;"Match of the Day",K3148&lt;&gt;"Match of the Day 2",K3148&lt;&gt;"Match of the Day Repeat"),"",1+MAX($AJ$10:AJ3147))</f>
        <v/>
      </c>
    </row>
    <row r="3149" spans="34:36" x14ac:dyDescent="0.35">
      <c r="AH3149" s="16" t="str">
        <f>IF(AND(B3149="Premier League",E3149="Live"),_xlfn.XLOOKUP(_xlfn.TEXTJOIN(" vs ",,C3149:D3149),Calendar!G:G,Calendar!B:B),IF(AND(B3149="Premier League",E3149="Highlights"),_xlfn.XLOOKUP(H3149,Calendar!O:O,Calendar!N:N,,-1),""))</f>
        <v/>
      </c>
      <c r="AI3149" s="61" t="str">
        <f>IF(AND(AH3149&lt;&gt;"",E3149="Live"),_xlfn.XLOOKUP(_xlfn.TEXTJOIN(" vs ",,C3149:D3149),Calendar!G:G,Calendar!K:K),"")</f>
        <v/>
      </c>
      <c r="AJ3149" s="61" t="str">
        <f>IF(AND(K3149&lt;&gt;"Match of the Day",K3149&lt;&gt;"Match of the Day 2",K3149&lt;&gt;"Match of the Day Repeat"),"",1+MAX($AJ$10:AJ3148))</f>
        <v/>
      </c>
    </row>
    <row r="3150" spans="34:36" x14ac:dyDescent="0.35">
      <c r="AH3150" s="16" t="str">
        <f>IF(AND(B3150="Premier League",E3150="Live"),_xlfn.XLOOKUP(_xlfn.TEXTJOIN(" vs ",,C3150:D3150),Calendar!G:G,Calendar!B:B),IF(AND(B3150="Premier League",E3150="Highlights"),_xlfn.XLOOKUP(H3150,Calendar!O:O,Calendar!N:N,,-1),""))</f>
        <v/>
      </c>
      <c r="AI3150" s="61" t="str">
        <f>IF(AND(AH3150&lt;&gt;"",E3150="Live"),_xlfn.XLOOKUP(_xlfn.TEXTJOIN(" vs ",,C3150:D3150),Calendar!G:G,Calendar!K:K),"")</f>
        <v/>
      </c>
      <c r="AJ3150" s="61" t="str">
        <f>IF(AND(K3150&lt;&gt;"Match of the Day",K3150&lt;&gt;"Match of the Day 2",K3150&lt;&gt;"Match of the Day Repeat"),"",1+MAX($AJ$10:AJ3149))</f>
        <v/>
      </c>
    </row>
    <row r="3151" spans="34:36" x14ac:dyDescent="0.35">
      <c r="AH3151" s="16" t="str">
        <f>IF(AND(B3151="Premier League",E3151="Live"),_xlfn.XLOOKUP(_xlfn.TEXTJOIN(" vs ",,C3151:D3151),Calendar!G:G,Calendar!B:B),IF(AND(B3151="Premier League",E3151="Highlights"),_xlfn.XLOOKUP(H3151,Calendar!O:O,Calendar!N:N,,-1),""))</f>
        <v/>
      </c>
      <c r="AI3151" s="61" t="str">
        <f>IF(AND(AH3151&lt;&gt;"",E3151="Live"),_xlfn.XLOOKUP(_xlfn.TEXTJOIN(" vs ",,C3151:D3151),Calendar!G:G,Calendar!K:K),"")</f>
        <v/>
      </c>
      <c r="AJ3151" s="61" t="str">
        <f>IF(AND(K3151&lt;&gt;"Match of the Day",K3151&lt;&gt;"Match of the Day 2",K3151&lt;&gt;"Match of the Day Repeat"),"",1+MAX($AJ$10:AJ3150))</f>
        <v/>
      </c>
    </row>
    <row r="3152" spans="34:36" x14ac:dyDescent="0.35">
      <c r="AH3152" s="16" t="str">
        <f>IF(AND(B3152="Premier League",E3152="Live"),_xlfn.XLOOKUP(_xlfn.TEXTJOIN(" vs ",,C3152:D3152),Calendar!G:G,Calendar!B:B),IF(AND(B3152="Premier League",E3152="Highlights"),_xlfn.XLOOKUP(H3152,Calendar!O:O,Calendar!N:N,,-1),""))</f>
        <v/>
      </c>
      <c r="AI3152" s="61" t="str">
        <f>IF(AND(AH3152&lt;&gt;"",E3152="Live"),_xlfn.XLOOKUP(_xlfn.TEXTJOIN(" vs ",,C3152:D3152),Calendar!G:G,Calendar!K:K),"")</f>
        <v/>
      </c>
      <c r="AJ3152" s="61" t="str">
        <f>IF(AND(K3152&lt;&gt;"Match of the Day",K3152&lt;&gt;"Match of the Day 2",K3152&lt;&gt;"Match of the Day Repeat"),"",1+MAX($AJ$10:AJ3151))</f>
        <v/>
      </c>
    </row>
    <row r="3153" spans="34:36" x14ac:dyDescent="0.35">
      <c r="AH3153" s="16" t="str">
        <f>IF(AND(B3153="Premier League",E3153="Live"),_xlfn.XLOOKUP(_xlfn.TEXTJOIN(" vs ",,C3153:D3153),Calendar!G:G,Calendar!B:B),IF(AND(B3153="Premier League",E3153="Highlights"),_xlfn.XLOOKUP(H3153,Calendar!O:O,Calendar!N:N,,-1),""))</f>
        <v/>
      </c>
      <c r="AI3153" s="61" t="str">
        <f>IF(AND(AH3153&lt;&gt;"",E3153="Live"),_xlfn.XLOOKUP(_xlfn.TEXTJOIN(" vs ",,C3153:D3153),Calendar!G:G,Calendar!K:K),"")</f>
        <v/>
      </c>
      <c r="AJ3153" s="61" t="str">
        <f>IF(AND(K3153&lt;&gt;"Match of the Day",K3153&lt;&gt;"Match of the Day 2",K3153&lt;&gt;"Match of the Day Repeat"),"",1+MAX($AJ$10:AJ3152))</f>
        <v/>
      </c>
    </row>
    <row r="3154" spans="34:36" x14ac:dyDescent="0.35">
      <c r="AH3154" s="16" t="str">
        <f>IF(AND(B3154="Premier League",E3154="Live"),_xlfn.XLOOKUP(_xlfn.TEXTJOIN(" vs ",,C3154:D3154),Calendar!G:G,Calendar!B:B),IF(AND(B3154="Premier League",E3154="Highlights"),_xlfn.XLOOKUP(H3154,Calendar!O:O,Calendar!N:N,,-1),""))</f>
        <v/>
      </c>
      <c r="AI3154" s="61" t="str">
        <f>IF(AND(AH3154&lt;&gt;"",E3154="Live"),_xlfn.XLOOKUP(_xlfn.TEXTJOIN(" vs ",,C3154:D3154),Calendar!G:G,Calendar!K:K),"")</f>
        <v/>
      </c>
      <c r="AJ3154" s="61" t="str">
        <f>IF(AND(K3154&lt;&gt;"Match of the Day",K3154&lt;&gt;"Match of the Day 2",K3154&lt;&gt;"Match of the Day Repeat"),"",1+MAX($AJ$10:AJ3153))</f>
        <v/>
      </c>
    </row>
    <row r="3155" spans="34:36" x14ac:dyDescent="0.35">
      <c r="AH3155" s="16" t="str">
        <f>IF(AND(B3155="Premier League",E3155="Live"),_xlfn.XLOOKUP(_xlfn.TEXTJOIN(" vs ",,C3155:D3155),Calendar!G:G,Calendar!B:B),IF(AND(B3155="Premier League",E3155="Highlights"),_xlfn.XLOOKUP(H3155,Calendar!O:O,Calendar!N:N,,-1),""))</f>
        <v/>
      </c>
      <c r="AI3155" s="61" t="str">
        <f>IF(AND(AH3155&lt;&gt;"",E3155="Live"),_xlfn.XLOOKUP(_xlfn.TEXTJOIN(" vs ",,C3155:D3155),Calendar!G:G,Calendar!K:K),"")</f>
        <v/>
      </c>
      <c r="AJ3155" s="61" t="str">
        <f>IF(AND(K3155&lt;&gt;"Match of the Day",K3155&lt;&gt;"Match of the Day 2",K3155&lt;&gt;"Match of the Day Repeat"),"",1+MAX($AJ$10:AJ3154))</f>
        <v/>
      </c>
    </row>
    <row r="3156" spans="34:36" x14ac:dyDescent="0.35">
      <c r="AH3156" s="16" t="str">
        <f>IF(AND(B3156="Premier League",E3156="Live"),_xlfn.XLOOKUP(_xlfn.TEXTJOIN(" vs ",,C3156:D3156),Calendar!G:G,Calendar!B:B),IF(AND(B3156="Premier League",E3156="Highlights"),_xlfn.XLOOKUP(H3156,Calendar!O:O,Calendar!N:N,,-1),""))</f>
        <v/>
      </c>
      <c r="AI3156" s="61" t="str">
        <f>IF(AND(AH3156&lt;&gt;"",E3156="Live"),_xlfn.XLOOKUP(_xlfn.TEXTJOIN(" vs ",,C3156:D3156),Calendar!G:G,Calendar!K:K),"")</f>
        <v/>
      </c>
      <c r="AJ3156" s="61" t="str">
        <f>IF(AND(K3156&lt;&gt;"Match of the Day",K3156&lt;&gt;"Match of the Day 2",K3156&lt;&gt;"Match of the Day Repeat"),"",1+MAX($AJ$10:AJ3155))</f>
        <v/>
      </c>
    </row>
    <row r="3157" spans="34:36" x14ac:dyDescent="0.35">
      <c r="AH3157" s="16" t="str">
        <f>IF(AND(B3157="Premier League",E3157="Live"),_xlfn.XLOOKUP(_xlfn.TEXTJOIN(" vs ",,C3157:D3157),Calendar!G:G,Calendar!B:B),IF(AND(B3157="Premier League",E3157="Highlights"),_xlfn.XLOOKUP(H3157,Calendar!O:O,Calendar!N:N,,-1),""))</f>
        <v/>
      </c>
      <c r="AI3157" s="61" t="str">
        <f>IF(AND(AH3157&lt;&gt;"",E3157="Live"),_xlfn.XLOOKUP(_xlfn.TEXTJOIN(" vs ",,C3157:D3157),Calendar!G:G,Calendar!K:K),"")</f>
        <v/>
      </c>
      <c r="AJ3157" s="61" t="str">
        <f>IF(AND(K3157&lt;&gt;"Match of the Day",K3157&lt;&gt;"Match of the Day 2",K3157&lt;&gt;"Match of the Day Repeat"),"",1+MAX($AJ$10:AJ3156))</f>
        <v/>
      </c>
    </row>
    <row r="3158" spans="34:36" x14ac:dyDescent="0.35">
      <c r="AH3158" s="16" t="str">
        <f>IF(AND(B3158="Premier League",E3158="Live"),_xlfn.XLOOKUP(_xlfn.TEXTJOIN(" vs ",,C3158:D3158),Calendar!G:G,Calendar!B:B),IF(AND(B3158="Premier League",E3158="Highlights"),_xlfn.XLOOKUP(H3158,Calendar!O:O,Calendar!N:N,,-1),""))</f>
        <v/>
      </c>
      <c r="AI3158" s="61" t="str">
        <f>IF(AND(AH3158&lt;&gt;"",E3158="Live"),_xlfn.XLOOKUP(_xlfn.TEXTJOIN(" vs ",,C3158:D3158),Calendar!G:G,Calendar!K:K),"")</f>
        <v/>
      </c>
      <c r="AJ3158" s="61" t="str">
        <f>IF(AND(K3158&lt;&gt;"Match of the Day",K3158&lt;&gt;"Match of the Day 2",K3158&lt;&gt;"Match of the Day Repeat"),"",1+MAX($AJ$10:AJ3157))</f>
        <v/>
      </c>
    </row>
    <row r="3159" spans="34:36" x14ac:dyDescent="0.35">
      <c r="AH3159" s="16" t="str">
        <f>IF(AND(B3159="Premier League",E3159="Live"),_xlfn.XLOOKUP(_xlfn.TEXTJOIN(" vs ",,C3159:D3159),Calendar!G:G,Calendar!B:B),IF(AND(B3159="Premier League",E3159="Highlights"),_xlfn.XLOOKUP(H3159,Calendar!O:O,Calendar!N:N,,-1),""))</f>
        <v/>
      </c>
      <c r="AI3159" s="61" t="str">
        <f>IF(AND(AH3159&lt;&gt;"",E3159="Live"),_xlfn.XLOOKUP(_xlfn.TEXTJOIN(" vs ",,C3159:D3159),Calendar!G:G,Calendar!K:K),"")</f>
        <v/>
      </c>
      <c r="AJ3159" s="61" t="str">
        <f>IF(AND(K3159&lt;&gt;"Match of the Day",K3159&lt;&gt;"Match of the Day 2",K3159&lt;&gt;"Match of the Day Repeat"),"",1+MAX($AJ$10:AJ3158))</f>
        <v/>
      </c>
    </row>
    <row r="3160" spans="34:36" x14ac:dyDescent="0.35">
      <c r="AH3160" s="16" t="str">
        <f>IF(AND(B3160="Premier League",E3160="Live"),_xlfn.XLOOKUP(_xlfn.TEXTJOIN(" vs ",,C3160:D3160),Calendar!G:G,Calendar!B:B),IF(AND(B3160="Premier League",E3160="Highlights"),_xlfn.XLOOKUP(H3160,Calendar!O:O,Calendar!N:N,,-1),""))</f>
        <v/>
      </c>
      <c r="AI3160" s="61" t="str">
        <f>IF(AND(AH3160&lt;&gt;"",E3160="Live"),_xlfn.XLOOKUP(_xlfn.TEXTJOIN(" vs ",,C3160:D3160),Calendar!G:G,Calendar!K:K),"")</f>
        <v/>
      </c>
      <c r="AJ3160" s="61" t="str">
        <f>IF(AND(K3160&lt;&gt;"Match of the Day",K3160&lt;&gt;"Match of the Day 2",K3160&lt;&gt;"Match of the Day Repeat"),"",1+MAX($AJ$10:AJ3159))</f>
        <v/>
      </c>
    </row>
    <row r="3161" spans="34:36" x14ac:dyDescent="0.35">
      <c r="AH3161" s="16" t="str">
        <f>IF(AND(B3161="Premier League",E3161="Live"),_xlfn.XLOOKUP(_xlfn.TEXTJOIN(" vs ",,C3161:D3161),Calendar!G:G,Calendar!B:B),IF(AND(B3161="Premier League",E3161="Highlights"),_xlfn.XLOOKUP(H3161,Calendar!O:O,Calendar!N:N,,-1),""))</f>
        <v/>
      </c>
      <c r="AI3161" s="61" t="str">
        <f>IF(AND(AH3161&lt;&gt;"",E3161="Live"),_xlfn.XLOOKUP(_xlfn.TEXTJOIN(" vs ",,C3161:D3161),Calendar!G:G,Calendar!K:K),"")</f>
        <v/>
      </c>
      <c r="AJ3161" s="61" t="str">
        <f>IF(AND(K3161&lt;&gt;"Match of the Day",K3161&lt;&gt;"Match of the Day 2",K3161&lt;&gt;"Match of the Day Repeat"),"",1+MAX($AJ$10:AJ3160))</f>
        <v/>
      </c>
    </row>
    <row r="3162" spans="34:36" x14ac:dyDescent="0.35">
      <c r="AH3162" s="16" t="str">
        <f>IF(AND(B3162="Premier League",E3162="Live"),_xlfn.XLOOKUP(_xlfn.TEXTJOIN(" vs ",,C3162:D3162),Calendar!G:G,Calendar!B:B),IF(AND(B3162="Premier League",E3162="Highlights"),_xlfn.XLOOKUP(H3162,Calendar!O:O,Calendar!N:N,,-1),""))</f>
        <v/>
      </c>
      <c r="AI3162" s="61" t="str">
        <f>IF(AND(AH3162&lt;&gt;"",E3162="Live"),_xlfn.XLOOKUP(_xlfn.TEXTJOIN(" vs ",,C3162:D3162),Calendar!G:G,Calendar!K:K),"")</f>
        <v/>
      </c>
      <c r="AJ3162" s="61" t="str">
        <f>IF(AND(K3162&lt;&gt;"Match of the Day",K3162&lt;&gt;"Match of the Day 2",K3162&lt;&gt;"Match of the Day Repeat"),"",1+MAX($AJ$10:AJ3161))</f>
        <v/>
      </c>
    </row>
    <row r="3163" spans="34:36" x14ac:dyDescent="0.35">
      <c r="AH3163" s="16" t="str">
        <f>IF(AND(B3163="Premier League",E3163="Live"),_xlfn.XLOOKUP(_xlfn.TEXTJOIN(" vs ",,C3163:D3163),Calendar!G:G,Calendar!B:B),IF(AND(B3163="Premier League",E3163="Highlights"),_xlfn.XLOOKUP(H3163,Calendar!O:O,Calendar!N:N,,-1),""))</f>
        <v/>
      </c>
      <c r="AI3163" s="61" t="str">
        <f>IF(AND(AH3163&lt;&gt;"",E3163="Live"),_xlfn.XLOOKUP(_xlfn.TEXTJOIN(" vs ",,C3163:D3163),Calendar!G:G,Calendar!K:K),"")</f>
        <v/>
      </c>
      <c r="AJ3163" s="61" t="str">
        <f>IF(AND(K3163&lt;&gt;"Match of the Day",K3163&lt;&gt;"Match of the Day 2",K3163&lt;&gt;"Match of the Day Repeat"),"",1+MAX($AJ$10:AJ3162))</f>
        <v/>
      </c>
    </row>
    <row r="3164" spans="34:36" x14ac:dyDescent="0.35">
      <c r="AH3164" s="16" t="str">
        <f>IF(AND(B3164="Premier League",E3164="Live"),_xlfn.XLOOKUP(_xlfn.TEXTJOIN(" vs ",,C3164:D3164),Calendar!G:G,Calendar!B:B),IF(AND(B3164="Premier League",E3164="Highlights"),_xlfn.XLOOKUP(H3164,Calendar!O:O,Calendar!N:N,,-1),""))</f>
        <v/>
      </c>
      <c r="AI3164" s="61" t="str">
        <f>IF(AND(AH3164&lt;&gt;"",E3164="Live"),_xlfn.XLOOKUP(_xlfn.TEXTJOIN(" vs ",,C3164:D3164),Calendar!G:G,Calendar!K:K),"")</f>
        <v/>
      </c>
      <c r="AJ3164" s="61" t="str">
        <f>IF(AND(K3164&lt;&gt;"Match of the Day",K3164&lt;&gt;"Match of the Day 2",K3164&lt;&gt;"Match of the Day Repeat"),"",1+MAX($AJ$10:AJ3163))</f>
        <v/>
      </c>
    </row>
    <row r="3165" spans="34:36" x14ac:dyDescent="0.35">
      <c r="AH3165" s="16" t="str">
        <f>IF(AND(B3165="Premier League",E3165="Live"),_xlfn.XLOOKUP(_xlfn.TEXTJOIN(" vs ",,C3165:D3165),Calendar!G:G,Calendar!B:B),IF(AND(B3165="Premier League",E3165="Highlights"),_xlfn.XLOOKUP(H3165,Calendar!O:O,Calendar!N:N,,-1),""))</f>
        <v/>
      </c>
      <c r="AI3165" s="61" t="str">
        <f>IF(AND(AH3165&lt;&gt;"",E3165="Live"),_xlfn.XLOOKUP(_xlfn.TEXTJOIN(" vs ",,C3165:D3165),Calendar!G:G,Calendar!K:K),"")</f>
        <v/>
      </c>
      <c r="AJ3165" s="61" t="str">
        <f>IF(AND(K3165&lt;&gt;"Match of the Day",K3165&lt;&gt;"Match of the Day 2",K3165&lt;&gt;"Match of the Day Repeat"),"",1+MAX($AJ$10:AJ3164))</f>
        <v/>
      </c>
    </row>
    <row r="3166" spans="34:36" x14ac:dyDescent="0.35">
      <c r="AH3166" s="16" t="str">
        <f>IF(AND(B3166="Premier League",E3166="Live"),_xlfn.XLOOKUP(_xlfn.TEXTJOIN(" vs ",,C3166:D3166),Calendar!G:G,Calendar!B:B),IF(AND(B3166="Premier League",E3166="Highlights"),_xlfn.XLOOKUP(H3166,Calendar!O:O,Calendar!N:N,,-1),""))</f>
        <v/>
      </c>
      <c r="AI3166" s="61" t="str">
        <f>IF(AND(AH3166&lt;&gt;"",E3166="Live"),_xlfn.XLOOKUP(_xlfn.TEXTJOIN(" vs ",,C3166:D3166),Calendar!G:G,Calendar!K:K),"")</f>
        <v/>
      </c>
      <c r="AJ3166" s="61" t="str">
        <f>IF(AND(K3166&lt;&gt;"Match of the Day",K3166&lt;&gt;"Match of the Day 2",K3166&lt;&gt;"Match of the Day Repeat"),"",1+MAX($AJ$10:AJ3165))</f>
        <v/>
      </c>
    </row>
    <row r="3167" spans="34:36" x14ac:dyDescent="0.35">
      <c r="AH3167" s="16" t="str">
        <f>IF(AND(B3167="Premier League",E3167="Live"),_xlfn.XLOOKUP(_xlfn.TEXTJOIN(" vs ",,C3167:D3167),Calendar!G:G,Calendar!B:B),IF(AND(B3167="Premier League",E3167="Highlights"),_xlfn.XLOOKUP(H3167,Calendar!O:O,Calendar!N:N,,-1),""))</f>
        <v/>
      </c>
      <c r="AI3167" s="61" t="str">
        <f>IF(AND(AH3167&lt;&gt;"",E3167="Live"),_xlfn.XLOOKUP(_xlfn.TEXTJOIN(" vs ",,C3167:D3167),Calendar!G:G,Calendar!K:K),"")</f>
        <v/>
      </c>
      <c r="AJ3167" s="61" t="str">
        <f>IF(AND(K3167&lt;&gt;"Match of the Day",K3167&lt;&gt;"Match of the Day 2",K3167&lt;&gt;"Match of the Day Repeat"),"",1+MAX($AJ$10:AJ3166))</f>
        <v/>
      </c>
    </row>
    <row r="3168" spans="34:36" x14ac:dyDescent="0.35">
      <c r="AH3168" s="16" t="str">
        <f>IF(AND(B3168="Premier League",E3168="Live"),_xlfn.XLOOKUP(_xlfn.TEXTJOIN(" vs ",,C3168:D3168),Calendar!G:G,Calendar!B:B),IF(AND(B3168="Premier League",E3168="Highlights"),_xlfn.XLOOKUP(H3168,Calendar!O:O,Calendar!N:N,,-1),""))</f>
        <v/>
      </c>
      <c r="AI3168" s="61" t="str">
        <f>IF(AND(AH3168&lt;&gt;"",E3168="Live"),_xlfn.XLOOKUP(_xlfn.TEXTJOIN(" vs ",,C3168:D3168),Calendar!G:G,Calendar!K:K),"")</f>
        <v/>
      </c>
      <c r="AJ3168" s="61" t="str">
        <f>IF(AND(K3168&lt;&gt;"Match of the Day",K3168&lt;&gt;"Match of the Day 2",K3168&lt;&gt;"Match of the Day Repeat"),"",1+MAX($AJ$10:AJ3167))</f>
        <v/>
      </c>
    </row>
    <row r="3169" spans="34:36" x14ac:dyDescent="0.35">
      <c r="AH3169" s="16" t="str">
        <f>IF(AND(B3169="Premier League",E3169="Live"),_xlfn.XLOOKUP(_xlfn.TEXTJOIN(" vs ",,C3169:D3169),Calendar!G:G,Calendar!B:B),IF(AND(B3169="Premier League",E3169="Highlights"),_xlfn.XLOOKUP(H3169,Calendar!O:O,Calendar!N:N,,-1),""))</f>
        <v/>
      </c>
      <c r="AI3169" s="61" t="str">
        <f>IF(AND(AH3169&lt;&gt;"",E3169="Live"),_xlfn.XLOOKUP(_xlfn.TEXTJOIN(" vs ",,C3169:D3169),Calendar!G:G,Calendar!K:K),"")</f>
        <v/>
      </c>
      <c r="AJ3169" s="61" t="str">
        <f>IF(AND(K3169&lt;&gt;"Match of the Day",K3169&lt;&gt;"Match of the Day 2",K3169&lt;&gt;"Match of the Day Repeat"),"",1+MAX($AJ$10:AJ3168))</f>
        <v/>
      </c>
    </row>
    <row r="3170" spans="34:36" x14ac:dyDescent="0.35">
      <c r="AH3170" s="16" t="str">
        <f>IF(AND(B3170="Premier League",E3170="Live"),_xlfn.XLOOKUP(_xlfn.TEXTJOIN(" vs ",,C3170:D3170),Calendar!G:G,Calendar!B:B),IF(AND(B3170="Premier League",E3170="Highlights"),_xlfn.XLOOKUP(H3170,Calendar!O:O,Calendar!N:N,,-1),""))</f>
        <v/>
      </c>
      <c r="AI3170" s="61" t="str">
        <f>IF(AND(AH3170&lt;&gt;"",E3170="Live"),_xlfn.XLOOKUP(_xlfn.TEXTJOIN(" vs ",,C3170:D3170),Calendar!G:G,Calendar!K:K),"")</f>
        <v/>
      </c>
      <c r="AJ3170" s="61" t="str">
        <f>IF(AND(K3170&lt;&gt;"Match of the Day",K3170&lt;&gt;"Match of the Day 2",K3170&lt;&gt;"Match of the Day Repeat"),"",1+MAX($AJ$10:AJ3169))</f>
        <v/>
      </c>
    </row>
    <row r="3171" spans="34:36" x14ac:dyDescent="0.35">
      <c r="AH3171" s="16" t="str">
        <f>IF(AND(B3171="Premier League",E3171="Live"),_xlfn.XLOOKUP(_xlfn.TEXTJOIN(" vs ",,C3171:D3171),Calendar!G:G,Calendar!B:B),IF(AND(B3171="Premier League",E3171="Highlights"),_xlfn.XLOOKUP(H3171,Calendar!O:O,Calendar!N:N,,-1),""))</f>
        <v/>
      </c>
      <c r="AI3171" s="61" t="str">
        <f>IF(AND(AH3171&lt;&gt;"",E3171="Live"),_xlfn.XLOOKUP(_xlfn.TEXTJOIN(" vs ",,C3171:D3171),Calendar!G:G,Calendar!K:K),"")</f>
        <v/>
      </c>
      <c r="AJ3171" s="61" t="str">
        <f>IF(AND(K3171&lt;&gt;"Match of the Day",K3171&lt;&gt;"Match of the Day 2",K3171&lt;&gt;"Match of the Day Repeat"),"",1+MAX($AJ$10:AJ3170))</f>
        <v/>
      </c>
    </row>
    <row r="3172" spans="34:36" x14ac:dyDescent="0.35">
      <c r="AH3172" s="16" t="str">
        <f>IF(AND(B3172="Premier League",E3172="Live"),_xlfn.XLOOKUP(_xlfn.TEXTJOIN(" vs ",,C3172:D3172),Calendar!G:G,Calendar!B:B),IF(AND(B3172="Premier League",E3172="Highlights"),_xlfn.XLOOKUP(H3172,Calendar!O:O,Calendar!N:N,,-1),""))</f>
        <v/>
      </c>
      <c r="AI3172" s="61" t="str">
        <f>IF(AND(AH3172&lt;&gt;"",E3172="Live"),_xlfn.XLOOKUP(_xlfn.TEXTJOIN(" vs ",,C3172:D3172),Calendar!G:G,Calendar!K:K),"")</f>
        <v/>
      </c>
      <c r="AJ3172" s="61" t="str">
        <f>IF(AND(K3172&lt;&gt;"Match of the Day",K3172&lt;&gt;"Match of the Day 2",K3172&lt;&gt;"Match of the Day Repeat"),"",1+MAX($AJ$10:AJ3171))</f>
        <v/>
      </c>
    </row>
    <row r="3173" spans="34:36" x14ac:dyDescent="0.35">
      <c r="AH3173" s="16" t="str">
        <f>IF(AND(B3173="Premier League",E3173="Live"),_xlfn.XLOOKUP(_xlfn.TEXTJOIN(" vs ",,C3173:D3173),Calendar!G:G,Calendar!B:B),IF(AND(B3173="Premier League",E3173="Highlights"),_xlfn.XLOOKUP(H3173,Calendar!O:O,Calendar!N:N,,-1),""))</f>
        <v/>
      </c>
      <c r="AI3173" s="61" t="str">
        <f>IF(AND(AH3173&lt;&gt;"",E3173="Live"),_xlfn.XLOOKUP(_xlfn.TEXTJOIN(" vs ",,C3173:D3173),Calendar!G:G,Calendar!K:K),"")</f>
        <v/>
      </c>
      <c r="AJ3173" s="61" t="str">
        <f>IF(AND(K3173&lt;&gt;"Match of the Day",K3173&lt;&gt;"Match of the Day 2",K3173&lt;&gt;"Match of the Day Repeat"),"",1+MAX($AJ$10:AJ3172))</f>
        <v/>
      </c>
    </row>
    <row r="3174" spans="34:36" x14ac:dyDescent="0.35">
      <c r="AH3174" s="16" t="str">
        <f>IF(AND(B3174="Premier League",E3174="Live"),_xlfn.XLOOKUP(_xlfn.TEXTJOIN(" vs ",,C3174:D3174),Calendar!G:G,Calendar!B:B),IF(AND(B3174="Premier League",E3174="Highlights"),_xlfn.XLOOKUP(H3174,Calendar!O:O,Calendar!N:N,,-1),""))</f>
        <v/>
      </c>
      <c r="AI3174" s="61" t="str">
        <f>IF(AND(AH3174&lt;&gt;"",E3174="Live"),_xlfn.XLOOKUP(_xlfn.TEXTJOIN(" vs ",,C3174:D3174),Calendar!G:G,Calendar!K:K),"")</f>
        <v/>
      </c>
      <c r="AJ3174" s="61" t="str">
        <f>IF(AND(K3174&lt;&gt;"Match of the Day",K3174&lt;&gt;"Match of the Day 2",K3174&lt;&gt;"Match of the Day Repeat"),"",1+MAX($AJ$10:AJ3173))</f>
        <v/>
      </c>
    </row>
    <row r="3175" spans="34:36" x14ac:dyDescent="0.35">
      <c r="AH3175" s="16" t="str">
        <f>IF(AND(B3175="Premier League",E3175="Live"),_xlfn.XLOOKUP(_xlfn.TEXTJOIN(" vs ",,C3175:D3175),Calendar!G:G,Calendar!B:B),IF(AND(B3175="Premier League",E3175="Highlights"),_xlfn.XLOOKUP(H3175,Calendar!O:O,Calendar!N:N,,-1),""))</f>
        <v/>
      </c>
      <c r="AI3175" s="61" t="str">
        <f>IF(AND(AH3175&lt;&gt;"",E3175="Live"),_xlfn.XLOOKUP(_xlfn.TEXTJOIN(" vs ",,C3175:D3175),Calendar!G:G,Calendar!K:K),"")</f>
        <v/>
      </c>
      <c r="AJ3175" s="61" t="str">
        <f>IF(AND(K3175&lt;&gt;"Match of the Day",K3175&lt;&gt;"Match of the Day 2",K3175&lt;&gt;"Match of the Day Repeat"),"",1+MAX($AJ$10:AJ3174))</f>
        <v/>
      </c>
    </row>
    <row r="3176" spans="34:36" x14ac:dyDescent="0.35">
      <c r="AH3176" s="16" t="str">
        <f>IF(AND(B3176="Premier League",E3176="Live"),_xlfn.XLOOKUP(_xlfn.TEXTJOIN(" vs ",,C3176:D3176),Calendar!G:G,Calendar!B:B),IF(AND(B3176="Premier League",E3176="Highlights"),_xlfn.XLOOKUP(H3176,Calendar!O:O,Calendar!N:N,,-1),""))</f>
        <v/>
      </c>
      <c r="AI3176" s="61" t="str">
        <f>IF(AND(AH3176&lt;&gt;"",E3176="Live"),_xlfn.XLOOKUP(_xlfn.TEXTJOIN(" vs ",,C3176:D3176),Calendar!G:G,Calendar!K:K),"")</f>
        <v/>
      </c>
      <c r="AJ3176" s="61" t="str">
        <f>IF(AND(K3176&lt;&gt;"Match of the Day",K3176&lt;&gt;"Match of the Day 2",K3176&lt;&gt;"Match of the Day Repeat"),"",1+MAX($AJ$10:AJ3175))</f>
        <v/>
      </c>
    </row>
    <row r="3177" spans="34:36" x14ac:dyDescent="0.35">
      <c r="AH3177" s="16" t="str">
        <f>IF(AND(B3177="Premier League",E3177="Live"),_xlfn.XLOOKUP(_xlfn.TEXTJOIN(" vs ",,C3177:D3177),Calendar!G:G,Calendar!B:B),IF(AND(B3177="Premier League",E3177="Highlights"),_xlfn.XLOOKUP(H3177,Calendar!O:O,Calendar!N:N,,-1),""))</f>
        <v/>
      </c>
      <c r="AI3177" s="61" t="str">
        <f>IF(AND(AH3177&lt;&gt;"",E3177="Live"),_xlfn.XLOOKUP(_xlfn.TEXTJOIN(" vs ",,C3177:D3177),Calendar!G:G,Calendar!K:K),"")</f>
        <v/>
      </c>
      <c r="AJ3177" s="61" t="str">
        <f>IF(AND(K3177&lt;&gt;"Match of the Day",K3177&lt;&gt;"Match of the Day 2",K3177&lt;&gt;"Match of the Day Repeat"),"",1+MAX($AJ$10:AJ3176))</f>
        <v/>
      </c>
    </row>
    <row r="3178" spans="34:36" x14ac:dyDescent="0.35">
      <c r="AH3178" s="16" t="str">
        <f>IF(AND(B3178="Premier League",E3178="Live"),_xlfn.XLOOKUP(_xlfn.TEXTJOIN(" vs ",,C3178:D3178),Calendar!G:G,Calendar!B:B),IF(AND(B3178="Premier League",E3178="Highlights"),_xlfn.XLOOKUP(H3178,Calendar!O:O,Calendar!N:N,,-1),""))</f>
        <v/>
      </c>
      <c r="AI3178" s="61" t="str">
        <f>IF(AND(AH3178&lt;&gt;"",E3178="Live"),_xlfn.XLOOKUP(_xlfn.TEXTJOIN(" vs ",,C3178:D3178),Calendar!G:G,Calendar!K:K),"")</f>
        <v/>
      </c>
      <c r="AJ3178" s="61" t="str">
        <f>IF(AND(K3178&lt;&gt;"Match of the Day",K3178&lt;&gt;"Match of the Day 2",K3178&lt;&gt;"Match of the Day Repeat"),"",1+MAX($AJ$10:AJ3177))</f>
        <v/>
      </c>
    </row>
    <row r="3179" spans="34:36" x14ac:dyDescent="0.35">
      <c r="AH3179" s="16" t="str">
        <f>IF(AND(B3179="Premier League",E3179="Live"),_xlfn.XLOOKUP(_xlfn.TEXTJOIN(" vs ",,C3179:D3179),Calendar!G:G,Calendar!B:B),IF(AND(B3179="Premier League",E3179="Highlights"),_xlfn.XLOOKUP(H3179,Calendar!O:O,Calendar!N:N,,-1),""))</f>
        <v/>
      </c>
      <c r="AI3179" s="61" t="str">
        <f>IF(AND(AH3179&lt;&gt;"",E3179="Live"),_xlfn.XLOOKUP(_xlfn.TEXTJOIN(" vs ",,C3179:D3179),Calendar!G:G,Calendar!K:K),"")</f>
        <v/>
      </c>
      <c r="AJ3179" s="61" t="str">
        <f>IF(AND(K3179&lt;&gt;"Match of the Day",K3179&lt;&gt;"Match of the Day 2",K3179&lt;&gt;"Match of the Day Repeat"),"",1+MAX($AJ$10:AJ3178))</f>
        <v/>
      </c>
    </row>
    <row r="3180" spans="34:36" x14ac:dyDescent="0.35">
      <c r="AH3180" s="16" t="str">
        <f>IF(AND(B3180="Premier League",E3180="Live"),_xlfn.XLOOKUP(_xlfn.TEXTJOIN(" vs ",,C3180:D3180),Calendar!G:G,Calendar!B:B),IF(AND(B3180="Premier League",E3180="Highlights"),_xlfn.XLOOKUP(H3180,Calendar!O:O,Calendar!N:N,,-1),""))</f>
        <v/>
      </c>
      <c r="AI3180" s="61" t="str">
        <f>IF(AND(AH3180&lt;&gt;"",E3180="Live"),_xlfn.XLOOKUP(_xlfn.TEXTJOIN(" vs ",,C3180:D3180),Calendar!G:G,Calendar!K:K),"")</f>
        <v/>
      </c>
      <c r="AJ3180" s="61" t="str">
        <f>IF(AND(K3180&lt;&gt;"Match of the Day",K3180&lt;&gt;"Match of the Day 2",K3180&lt;&gt;"Match of the Day Repeat"),"",1+MAX($AJ$10:AJ3179))</f>
        <v/>
      </c>
    </row>
    <row r="3181" spans="34:36" x14ac:dyDescent="0.35">
      <c r="AH3181" s="16" t="str">
        <f>IF(AND(B3181="Premier League",E3181="Live"),_xlfn.XLOOKUP(_xlfn.TEXTJOIN(" vs ",,C3181:D3181),Calendar!G:G,Calendar!B:B),IF(AND(B3181="Premier League",E3181="Highlights"),_xlfn.XLOOKUP(H3181,Calendar!O:O,Calendar!N:N,,-1),""))</f>
        <v/>
      </c>
      <c r="AI3181" s="61" t="str">
        <f>IF(AND(AH3181&lt;&gt;"",E3181="Live"),_xlfn.XLOOKUP(_xlfn.TEXTJOIN(" vs ",,C3181:D3181),Calendar!G:G,Calendar!K:K),"")</f>
        <v/>
      </c>
      <c r="AJ3181" s="61" t="str">
        <f>IF(AND(K3181&lt;&gt;"Match of the Day",K3181&lt;&gt;"Match of the Day 2",K3181&lt;&gt;"Match of the Day Repeat"),"",1+MAX($AJ$10:AJ3180))</f>
        <v/>
      </c>
    </row>
    <row r="3182" spans="34:36" x14ac:dyDescent="0.35">
      <c r="AH3182" s="16" t="str">
        <f>IF(AND(B3182="Premier League",E3182="Live"),_xlfn.XLOOKUP(_xlfn.TEXTJOIN(" vs ",,C3182:D3182),Calendar!G:G,Calendar!B:B),IF(AND(B3182="Premier League",E3182="Highlights"),_xlfn.XLOOKUP(H3182,Calendar!O:O,Calendar!N:N,,-1),""))</f>
        <v/>
      </c>
      <c r="AI3182" s="61" t="str">
        <f>IF(AND(AH3182&lt;&gt;"",E3182="Live"),_xlfn.XLOOKUP(_xlfn.TEXTJOIN(" vs ",,C3182:D3182),Calendar!G:G,Calendar!K:K),"")</f>
        <v/>
      </c>
      <c r="AJ3182" s="61" t="str">
        <f>IF(AND(K3182&lt;&gt;"Match of the Day",K3182&lt;&gt;"Match of the Day 2",K3182&lt;&gt;"Match of the Day Repeat"),"",1+MAX($AJ$10:AJ3181))</f>
        <v/>
      </c>
    </row>
    <row r="3183" spans="34:36" x14ac:dyDescent="0.35">
      <c r="AH3183" s="16" t="str">
        <f>IF(AND(B3183="Premier League",E3183="Live"),_xlfn.XLOOKUP(_xlfn.TEXTJOIN(" vs ",,C3183:D3183),Calendar!G:G,Calendar!B:B),IF(AND(B3183="Premier League",E3183="Highlights"),_xlfn.XLOOKUP(H3183,Calendar!O:O,Calendar!N:N,,-1),""))</f>
        <v/>
      </c>
      <c r="AI3183" s="61" t="str">
        <f>IF(AND(AH3183&lt;&gt;"",E3183="Live"),_xlfn.XLOOKUP(_xlfn.TEXTJOIN(" vs ",,C3183:D3183),Calendar!G:G,Calendar!K:K),"")</f>
        <v/>
      </c>
      <c r="AJ3183" s="61" t="str">
        <f>IF(AND(K3183&lt;&gt;"Match of the Day",K3183&lt;&gt;"Match of the Day 2",K3183&lt;&gt;"Match of the Day Repeat"),"",1+MAX($AJ$10:AJ3182))</f>
        <v/>
      </c>
    </row>
    <row r="3184" spans="34:36" x14ac:dyDescent="0.35">
      <c r="AH3184" s="16" t="str">
        <f>IF(AND(B3184="Premier League",E3184="Live"),_xlfn.XLOOKUP(_xlfn.TEXTJOIN(" vs ",,C3184:D3184),Calendar!G:G,Calendar!B:B),IF(AND(B3184="Premier League",E3184="Highlights"),_xlfn.XLOOKUP(H3184,Calendar!O:O,Calendar!N:N,,-1),""))</f>
        <v/>
      </c>
      <c r="AI3184" s="61" t="str">
        <f>IF(AND(AH3184&lt;&gt;"",E3184="Live"),_xlfn.XLOOKUP(_xlfn.TEXTJOIN(" vs ",,C3184:D3184),Calendar!G:G,Calendar!K:K),"")</f>
        <v/>
      </c>
      <c r="AJ3184" s="61" t="str">
        <f>IF(AND(K3184&lt;&gt;"Match of the Day",K3184&lt;&gt;"Match of the Day 2",K3184&lt;&gt;"Match of the Day Repeat"),"",1+MAX($AJ$10:AJ3183))</f>
        <v/>
      </c>
    </row>
    <row r="3185" spans="34:36" x14ac:dyDescent="0.35">
      <c r="AH3185" s="16" t="str">
        <f>IF(AND(B3185="Premier League",E3185="Live"),_xlfn.XLOOKUP(_xlfn.TEXTJOIN(" vs ",,C3185:D3185),Calendar!G:G,Calendar!B:B),IF(AND(B3185="Premier League",E3185="Highlights"),_xlfn.XLOOKUP(H3185,Calendar!O:O,Calendar!N:N,,-1),""))</f>
        <v/>
      </c>
      <c r="AI3185" s="61" t="str">
        <f>IF(AND(AH3185&lt;&gt;"",E3185="Live"),_xlfn.XLOOKUP(_xlfn.TEXTJOIN(" vs ",,C3185:D3185),Calendar!G:G,Calendar!K:K),"")</f>
        <v/>
      </c>
      <c r="AJ3185" s="61" t="str">
        <f>IF(AND(K3185&lt;&gt;"Match of the Day",K3185&lt;&gt;"Match of the Day 2",K3185&lt;&gt;"Match of the Day Repeat"),"",1+MAX($AJ$10:AJ3184))</f>
        <v/>
      </c>
    </row>
    <row r="3186" spans="34:36" x14ac:dyDescent="0.35">
      <c r="AH3186" s="16" t="str">
        <f>IF(AND(B3186="Premier League",E3186="Live"),_xlfn.XLOOKUP(_xlfn.TEXTJOIN(" vs ",,C3186:D3186),Calendar!G:G,Calendar!B:B),IF(AND(B3186="Premier League",E3186="Highlights"),_xlfn.XLOOKUP(H3186,Calendar!O:O,Calendar!N:N,,-1),""))</f>
        <v/>
      </c>
      <c r="AI3186" s="61" t="str">
        <f>IF(AND(AH3186&lt;&gt;"",E3186="Live"),_xlfn.XLOOKUP(_xlfn.TEXTJOIN(" vs ",,C3186:D3186),Calendar!G:G,Calendar!K:K),"")</f>
        <v/>
      </c>
      <c r="AJ3186" s="61" t="str">
        <f>IF(AND(K3186&lt;&gt;"Match of the Day",K3186&lt;&gt;"Match of the Day 2",K3186&lt;&gt;"Match of the Day Repeat"),"",1+MAX($AJ$10:AJ3185))</f>
        <v/>
      </c>
    </row>
    <row r="3187" spans="34:36" x14ac:dyDescent="0.35">
      <c r="AH3187" s="16" t="str">
        <f>IF(AND(B3187="Premier League",E3187="Live"),_xlfn.XLOOKUP(_xlfn.TEXTJOIN(" vs ",,C3187:D3187),Calendar!G:G,Calendar!B:B),IF(AND(B3187="Premier League",E3187="Highlights"),_xlfn.XLOOKUP(H3187,Calendar!O:O,Calendar!N:N,,-1),""))</f>
        <v/>
      </c>
      <c r="AI3187" s="61" t="str">
        <f>IF(AND(AH3187&lt;&gt;"",E3187="Live"),_xlfn.XLOOKUP(_xlfn.TEXTJOIN(" vs ",,C3187:D3187),Calendar!G:G,Calendar!K:K),"")</f>
        <v/>
      </c>
      <c r="AJ3187" s="61" t="str">
        <f>IF(AND(K3187&lt;&gt;"Match of the Day",K3187&lt;&gt;"Match of the Day 2",K3187&lt;&gt;"Match of the Day Repeat"),"",1+MAX($AJ$10:AJ3186))</f>
        <v/>
      </c>
    </row>
    <row r="3188" spans="34:36" x14ac:dyDescent="0.35">
      <c r="AH3188" s="16" t="str">
        <f>IF(AND(B3188="Premier League",E3188="Live"),_xlfn.XLOOKUP(_xlfn.TEXTJOIN(" vs ",,C3188:D3188),Calendar!G:G,Calendar!B:B),IF(AND(B3188="Premier League",E3188="Highlights"),_xlfn.XLOOKUP(H3188,Calendar!O:O,Calendar!N:N,,-1),""))</f>
        <v/>
      </c>
      <c r="AI3188" s="61" t="str">
        <f>IF(AND(AH3188&lt;&gt;"",E3188="Live"),_xlfn.XLOOKUP(_xlfn.TEXTJOIN(" vs ",,C3188:D3188),Calendar!G:G,Calendar!K:K),"")</f>
        <v/>
      </c>
      <c r="AJ3188" s="61" t="str">
        <f>IF(AND(K3188&lt;&gt;"Match of the Day",K3188&lt;&gt;"Match of the Day 2",K3188&lt;&gt;"Match of the Day Repeat"),"",1+MAX($AJ$10:AJ3187))</f>
        <v/>
      </c>
    </row>
    <row r="3189" spans="34:36" x14ac:dyDescent="0.35">
      <c r="AH3189" s="16" t="str">
        <f>IF(AND(B3189="Premier League",E3189="Live"),_xlfn.XLOOKUP(_xlfn.TEXTJOIN(" vs ",,C3189:D3189),Calendar!G:G,Calendar!B:B),IF(AND(B3189="Premier League",E3189="Highlights"),_xlfn.XLOOKUP(H3189,Calendar!O:O,Calendar!N:N,,-1),""))</f>
        <v/>
      </c>
      <c r="AI3189" s="61" t="str">
        <f>IF(AND(AH3189&lt;&gt;"",E3189="Live"),_xlfn.XLOOKUP(_xlfn.TEXTJOIN(" vs ",,C3189:D3189),Calendar!G:G,Calendar!K:K),"")</f>
        <v/>
      </c>
      <c r="AJ3189" s="61" t="str">
        <f>IF(AND(K3189&lt;&gt;"Match of the Day",K3189&lt;&gt;"Match of the Day 2",K3189&lt;&gt;"Match of the Day Repeat"),"",1+MAX($AJ$10:AJ3188))</f>
        <v/>
      </c>
    </row>
    <row r="3190" spans="34:36" x14ac:dyDescent="0.35">
      <c r="AH3190" s="16" t="str">
        <f>IF(AND(B3190="Premier League",E3190="Live"),_xlfn.XLOOKUP(_xlfn.TEXTJOIN(" vs ",,C3190:D3190),Calendar!G:G,Calendar!B:B),IF(AND(B3190="Premier League",E3190="Highlights"),_xlfn.XLOOKUP(H3190,Calendar!O:O,Calendar!N:N,,-1),""))</f>
        <v/>
      </c>
      <c r="AI3190" s="61" t="str">
        <f>IF(AND(AH3190&lt;&gt;"",E3190="Live"),_xlfn.XLOOKUP(_xlfn.TEXTJOIN(" vs ",,C3190:D3190),Calendar!G:G,Calendar!K:K),"")</f>
        <v/>
      </c>
      <c r="AJ3190" s="61" t="str">
        <f>IF(AND(K3190&lt;&gt;"Match of the Day",K3190&lt;&gt;"Match of the Day 2",K3190&lt;&gt;"Match of the Day Repeat"),"",1+MAX($AJ$10:AJ3189))</f>
        <v/>
      </c>
    </row>
    <row r="3191" spans="34:36" x14ac:dyDescent="0.35">
      <c r="AH3191" s="16" t="str">
        <f>IF(AND(B3191="Premier League",E3191="Live"),_xlfn.XLOOKUP(_xlfn.TEXTJOIN(" vs ",,C3191:D3191),Calendar!G:G,Calendar!B:B),IF(AND(B3191="Premier League",E3191="Highlights"),_xlfn.XLOOKUP(H3191,Calendar!O:O,Calendar!N:N,,-1),""))</f>
        <v/>
      </c>
      <c r="AI3191" s="61" t="str">
        <f>IF(AND(AH3191&lt;&gt;"",E3191="Live"),_xlfn.XLOOKUP(_xlfn.TEXTJOIN(" vs ",,C3191:D3191),Calendar!G:G,Calendar!K:K),"")</f>
        <v/>
      </c>
      <c r="AJ3191" s="61" t="str">
        <f>IF(AND(K3191&lt;&gt;"Match of the Day",K3191&lt;&gt;"Match of the Day 2",K3191&lt;&gt;"Match of the Day Repeat"),"",1+MAX($AJ$10:AJ3190))</f>
        <v/>
      </c>
    </row>
    <row r="3192" spans="34:36" x14ac:dyDescent="0.35">
      <c r="AH3192" s="16" t="str">
        <f>IF(AND(B3192="Premier League",E3192="Live"),_xlfn.XLOOKUP(_xlfn.TEXTJOIN(" vs ",,C3192:D3192),Calendar!G:G,Calendar!B:B),IF(AND(B3192="Premier League",E3192="Highlights"),_xlfn.XLOOKUP(H3192,Calendar!O:O,Calendar!N:N,,-1),""))</f>
        <v/>
      </c>
      <c r="AI3192" s="61" t="str">
        <f>IF(AND(AH3192&lt;&gt;"",E3192="Live"),_xlfn.XLOOKUP(_xlfn.TEXTJOIN(" vs ",,C3192:D3192),Calendar!G:G,Calendar!K:K),"")</f>
        <v/>
      </c>
      <c r="AJ3192" s="61" t="str">
        <f>IF(AND(K3192&lt;&gt;"Match of the Day",K3192&lt;&gt;"Match of the Day 2",K3192&lt;&gt;"Match of the Day Repeat"),"",1+MAX($AJ$10:AJ3191))</f>
        <v/>
      </c>
    </row>
    <row r="3193" spans="34:36" x14ac:dyDescent="0.35">
      <c r="AH3193" s="16" t="str">
        <f>IF(AND(B3193="Premier League",E3193="Live"),_xlfn.XLOOKUP(_xlfn.TEXTJOIN(" vs ",,C3193:D3193),Calendar!G:G,Calendar!B:B),IF(AND(B3193="Premier League",E3193="Highlights"),_xlfn.XLOOKUP(H3193,Calendar!O:O,Calendar!N:N,,-1),""))</f>
        <v/>
      </c>
      <c r="AI3193" s="61" t="str">
        <f>IF(AND(AH3193&lt;&gt;"",E3193="Live"),_xlfn.XLOOKUP(_xlfn.TEXTJOIN(" vs ",,C3193:D3193),Calendar!G:G,Calendar!K:K),"")</f>
        <v/>
      </c>
      <c r="AJ3193" s="61" t="str">
        <f>IF(AND(K3193&lt;&gt;"Match of the Day",K3193&lt;&gt;"Match of the Day 2",K3193&lt;&gt;"Match of the Day Repeat"),"",1+MAX($AJ$10:AJ3192))</f>
        <v/>
      </c>
    </row>
    <row r="3194" spans="34:36" x14ac:dyDescent="0.35">
      <c r="AH3194" s="16" t="str">
        <f>IF(AND(B3194="Premier League",E3194="Live"),_xlfn.XLOOKUP(_xlfn.TEXTJOIN(" vs ",,C3194:D3194),Calendar!G:G,Calendar!B:B),IF(AND(B3194="Premier League",E3194="Highlights"),_xlfn.XLOOKUP(H3194,Calendar!O:O,Calendar!N:N,,-1),""))</f>
        <v/>
      </c>
      <c r="AI3194" s="61" t="str">
        <f>IF(AND(AH3194&lt;&gt;"",E3194="Live"),_xlfn.XLOOKUP(_xlfn.TEXTJOIN(" vs ",,C3194:D3194),Calendar!G:G,Calendar!K:K),"")</f>
        <v/>
      </c>
      <c r="AJ3194" s="61" t="str">
        <f>IF(AND(K3194&lt;&gt;"Match of the Day",K3194&lt;&gt;"Match of the Day 2",K3194&lt;&gt;"Match of the Day Repeat"),"",1+MAX($AJ$10:AJ3193))</f>
        <v/>
      </c>
    </row>
    <row r="3195" spans="34:36" x14ac:dyDescent="0.35">
      <c r="AH3195" s="16" t="str">
        <f>IF(AND(B3195="Premier League",E3195="Live"),_xlfn.XLOOKUP(_xlfn.TEXTJOIN(" vs ",,C3195:D3195),Calendar!G:G,Calendar!B:B),IF(AND(B3195="Premier League",E3195="Highlights"),_xlfn.XLOOKUP(H3195,Calendar!O:O,Calendar!N:N,,-1),""))</f>
        <v/>
      </c>
      <c r="AI3195" s="61" t="str">
        <f>IF(AND(AH3195&lt;&gt;"",E3195="Live"),_xlfn.XLOOKUP(_xlfn.TEXTJOIN(" vs ",,C3195:D3195),Calendar!G:G,Calendar!K:K),"")</f>
        <v/>
      </c>
      <c r="AJ3195" s="61" t="str">
        <f>IF(AND(K3195&lt;&gt;"Match of the Day",K3195&lt;&gt;"Match of the Day 2",K3195&lt;&gt;"Match of the Day Repeat"),"",1+MAX($AJ$10:AJ3194))</f>
        <v/>
      </c>
    </row>
    <row r="3196" spans="34:36" x14ac:dyDescent="0.35">
      <c r="AH3196" s="16" t="str">
        <f>IF(AND(B3196="Premier League",E3196="Live"),_xlfn.XLOOKUP(_xlfn.TEXTJOIN(" vs ",,C3196:D3196),Calendar!G:G,Calendar!B:B),IF(AND(B3196="Premier League",E3196="Highlights"),_xlfn.XLOOKUP(H3196,Calendar!O:O,Calendar!N:N,,-1),""))</f>
        <v/>
      </c>
      <c r="AI3196" s="61" t="str">
        <f>IF(AND(AH3196&lt;&gt;"",E3196="Live"),_xlfn.XLOOKUP(_xlfn.TEXTJOIN(" vs ",,C3196:D3196),Calendar!G:G,Calendar!K:K),"")</f>
        <v/>
      </c>
      <c r="AJ3196" s="61" t="str">
        <f>IF(AND(K3196&lt;&gt;"Match of the Day",K3196&lt;&gt;"Match of the Day 2",K3196&lt;&gt;"Match of the Day Repeat"),"",1+MAX($AJ$10:AJ3195))</f>
        <v/>
      </c>
    </row>
    <row r="3197" spans="34:36" x14ac:dyDescent="0.35">
      <c r="AH3197" s="16" t="str">
        <f>IF(AND(B3197="Premier League",E3197="Live"),_xlfn.XLOOKUP(_xlfn.TEXTJOIN(" vs ",,C3197:D3197),Calendar!G:G,Calendar!B:B),IF(AND(B3197="Premier League",E3197="Highlights"),_xlfn.XLOOKUP(H3197,Calendar!O:O,Calendar!N:N,,-1),""))</f>
        <v/>
      </c>
      <c r="AI3197" s="61" t="str">
        <f>IF(AND(AH3197&lt;&gt;"",E3197="Live"),_xlfn.XLOOKUP(_xlfn.TEXTJOIN(" vs ",,C3197:D3197),Calendar!G:G,Calendar!K:K),"")</f>
        <v/>
      </c>
      <c r="AJ3197" s="61" t="str">
        <f>IF(AND(K3197&lt;&gt;"Match of the Day",K3197&lt;&gt;"Match of the Day 2",K3197&lt;&gt;"Match of the Day Repeat"),"",1+MAX($AJ$10:AJ3196))</f>
        <v/>
      </c>
    </row>
    <row r="3198" spans="34:36" x14ac:dyDescent="0.35">
      <c r="AH3198" s="16" t="str">
        <f>IF(AND(B3198="Premier League",E3198="Live"),_xlfn.XLOOKUP(_xlfn.TEXTJOIN(" vs ",,C3198:D3198),Calendar!G:G,Calendar!B:B),IF(AND(B3198="Premier League",E3198="Highlights"),_xlfn.XLOOKUP(H3198,Calendar!O:O,Calendar!N:N,,-1),""))</f>
        <v/>
      </c>
      <c r="AI3198" s="61" t="str">
        <f>IF(AND(AH3198&lt;&gt;"",E3198="Live"),_xlfn.XLOOKUP(_xlfn.TEXTJOIN(" vs ",,C3198:D3198),Calendar!G:G,Calendar!K:K),"")</f>
        <v/>
      </c>
      <c r="AJ3198" s="61" t="str">
        <f>IF(AND(K3198&lt;&gt;"Match of the Day",K3198&lt;&gt;"Match of the Day 2",K3198&lt;&gt;"Match of the Day Repeat"),"",1+MAX($AJ$10:AJ3197))</f>
        <v/>
      </c>
    </row>
    <row r="3199" spans="34:36" x14ac:dyDescent="0.35">
      <c r="AH3199" s="16" t="str">
        <f>IF(AND(B3199="Premier League",E3199="Live"),_xlfn.XLOOKUP(_xlfn.TEXTJOIN(" vs ",,C3199:D3199),Calendar!G:G,Calendar!B:B),IF(AND(B3199="Premier League",E3199="Highlights"),_xlfn.XLOOKUP(H3199,Calendar!O:O,Calendar!N:N,,-1),""))</f>
        <v/>
      </c>
      <c r="AI3199" s="61" t="str">
        <f>IF(AND(AH3199&lt;&gt;"",E3199="Live"),_xlfn.XLOOKUP(_xlfn.TEXTJOIN(" vs ",,C3199:D3199),Calendar!G:G,Calendar!K:K),"")</f>
        <v/>
      </c>
      <c r="AJ3199" s="61" t="str">
        <f>IF(AND(K3199&lt;&gt;"Match of the Day",K3199&lt;&gt;"Match of the Day 2",K3199&lt;&gt;"Match of the Day Repeat"),"",1+MAX($AJ$10:AJ3198))</f>
        <v/>
      </c>
    </row>
    <row r="3200" spans="34:36" x14ac:dyDescent="0.35">
      <c r="AH3200" s="16" t="str">
        <f>IF(AND(B3200="Premier League",E3200="Live"),_xlfn.XLOOKUP(_xlfn.TEXTJOIN(" vs ",,C3200:D3200),Calendar!G:G,Calendar!B:B),IF(AND(B3200="Premier League",E3200="Highlights"),_xlfn.XLOOKUP(H3200,Calendar!O:O,Calendar!N:N,,-1),""))</f>
        <v/>
      </c>
      <c r="AI3200" s="61" t="str">
        <f>IF(AND(AH3200&lt;&gt;"",E3200="Live"),_xlfn.XLOOKUP(_xlfn.TEXTJOIN(" vs ",,C3200:D3200),Calendar!G:G,Calendar!K:K),"")</f>
        <v/>
      </c>
      <c r="AJ3200" s="61" t="str">
        <f>IF(AND(K3200&lt;&gt;"Match of the Day",K3200&lt;&gt;"Match of the Day 2",K3200&lt;&gt;"Match of the Day Repeat"),"",1+MAX($AJ$10:AJ3199))</f>
        <v/>
      </c>
    </row>
    <row r="3201" spans="34:36" x14ac:dyDescent="0.35">
      <c r="AH3201" s="16" t="str">
        <f>IF(AND(B3201="Premier League",E3201="Live"),_xlfn.XLOOKUP(_xlfn.TEXTJOIN(" vs ",,C3201:D3201),Calendar!G:G,Calendar!B:B),IF(AND(B3201="Premier League",E3201="Highlights"),_xlfn.XLOOKUP(H3201,Calendar!O:O,Calendar!N:N,,-1),""))</f>
        <v/>
      </c>
      <c r="AI3201" s="61" t="str">
        <f>IF(AND(AH3201&lt;&gt;"",E3201="Live"),_xlfn.XLOOKUP(_xlfn.TEXTJOIN(" vs ",,C3201:D3201),Calendar!G:G,Calendar!K:K),"")</f>
        <v/>
      </c>
      <c r="AJ3201" s="61" t="str">
        <f>IF(AND(K3201&lt;&gt;"Match of the Day",K3201&lt;&gt;"Match of the Day 2",K3201&lt;&gt;"Match of the Day Repeat"),"",1+MAX($AJ$10:AJ3200))</f>
        <v/>
      </c>
    </row>
    <row r="3202" spans="34:36" x14ac:dyDescent="0.35">
      <c r="AH3202" s="16" t="str">
        <f>IF(AND(B3202="Premier League",E3202="Live"),_xlfn.XLOOKUP(_xlfn.TEXTJOIN(" vs ",,C3202:D3202),Calendar!G:G,Calendar!B:B),IF(AND(B3202="Premier League",E3202="Highlights"),_xlfn.XLOOKUP(H3202,Calendar!O:O,Calendar!N:N,,-1),""))</f>
        <v/>
      </c>
      <c r="AI3202" s="61" t="str">
        <f>IF(AND(AH3202&lt;&gt;"",E3202="Live"),_xlfn.XLOOKUP(_xlfn.TEXTJOIN(" vs ",,C3202:D3202),Calendar!G:G,Calendar!K:K),"")</f>
        <v/>
      </c>
      <c r="AJ3202" s="61" t="str">
        <f>IF(AND(K3202&lt;&gt;"Match of the Day",K3202&lt;&gt;"Match of the Day 2",K3202&lt;&gt;"Match of the Day Repeat"),"",1+MAX($AJ$10:AJ3201))</f>
        <v/>
      </c>
    </row>
    <row r="3203" spans="34:36" x14ac:dyDescent="0.35">
      <c r="AH3203" s="16" t="str">
        <f>IF(AND(B3203="Premier League",E3203="Live"),_xlfn.XLOOKUP(_xlfn.TEXTJOIN(" vs ",,C3203:D3203),Calendar!G:G,Calendar!B:B),IF(AND(B3203="Premier League",E3203="Highlights"),_xlfn.XLOOKUP(H3203,Calendar!O:O,Calendar!N:N,,-1),""))</f>
        <v/>
      </c>
      <c r="AI3203" s="61" t="str">
        <f>IF(AND(AH3203&lt;&gt;"",E3203="Live"),_xlfn.XLOOKUP(_xlfn.TEXTJOIN(" vs ",,C3203:D3203),Calendar!G:G,Calendar!K:K),"")</f>
        <v/>
      </c>
      <c r="AJ3203" s="61" t="str">
        <f>IF(AND(K3203&lt;&gt;"Match of the Day",K3203&lt;&gt;"Match of the Day 2",K3203&lt;&gt;"Match of the Day Repeat"),"",1+MAX($AJ$10:AJ3202))</f>
        <v/>
      </c>
    </row>
    <row r="3204" spans="34:36" x14ac:dyDescent="0.35">
      <c r="AH3204" s="16" t="str">
        <f>IF(AND(B3204="Premier League",E3204="Live"),_xlfn.XLOOKUP(_xlfn.TEXTJOIN(" vs ",,C3204:D3204),Calendar!G:G,Calendar!B:B),IF(AND(B3204="Premier League",E3204="Highlights"),_xlfn.XLOOKUP(H3204,Calendar!O:O,Calendar!N:N,,-1),""))</f>
        <v/>
      </c>
      <c r="AI3204" s="61" t="str">
        <f>IF(AND(AH3204&lt;&gt;"",E3204="Live"),_xlfn.XLOOKUP(_xlfn.TEXTJOIN(" vs ",,C3204:D3204),Calendar!G:G,Calendar!K:K),"")</f>
        <v/>
      </c>
      <c r="AJ3204" s="61" t="str">
        <f>IF(AND(K3204&lt;&gt;"Match of the Day",K3204&lt;&gt;"Match of the Day 2",K3204&lt;&gt;"Match of the Day Repeat"),"",1+MAX($AJ$10:AJ3203))</f>
        <v/>
      </c>
    </row>
    <row r="3205" spans="34:36" x14ac:dyDescent="0.35">
      <c r="AH3205" s="16" t="str">
        <f>IF(AND(B3205="Premier League",E3205="Live"),_xlfn.XLOOKUP(_xlfn.TEXTJOIN(" vs ",,C3205:D3205),Calendar!G:G,Calendar!B:B),IF(AND(B3205="Premier League",E3205="Highlights"),_xlfn.XLOOKUP(H3205,Calendar!O:O,Calendar!N:N,,-1),""))</f>
        <v/>
      </c>
      <c r="AI3205" s="61" t="str">
        <f>IF(AND(AH3205&lt;&gt;"",E3205="Live"),_xlfn.XLOOKUP(_xlfn.TEXTJOIN(" vs ",,C3205:D3205),Calendar!G:G,Calendar!K:K),"")</f>
        <v/>
      </c>
      <c r="AJ3205" s="61" t="str">
        <f>IF(AND(K3205&lt;&gt;"Match of the Day",K3205&lt;&gt;"Match of the Day 2",K3205&lt;&gt;"Match of the Day Repeat"),"",1+MAX($AJ$10:AJ3204))</f>
        <v/>
      </c>
    </row>
    <row r="3206" spans="34:36" x14ac:dyDescent="0.35">
      <c r="AH3206" s="16" t="str">
        <f>IF(AND(B3206="Premier League",E3206="Live"),_xlfn.XLOOKUP(_xlfn.TEXTJOIN(" vs ",,C3206:D3206),Calendar!G:G,Calendar!B:B),IF(AND(B3206="Premier League",E3206="Highlights"),_xlfn.XLOOKUP(H3206,Calendar!O:O,Calendar!N:N,,-1),""))</f>
        <v/>
      </c>
      <c r="AI3206" s="61" t="str">
        <f>IF(AND(AH3206&lt;&gt;"",E3206="Live"),_xlfn.XLOOKUP(_xlfn.TEXTJOIN(" vs ",,C3206:D3206),Calendar!G:G,Calendar!K:K),"")</f>
        <v/>
      </c>
      <c r="AJ3206" s="61" t="str">
        <f>IF(AND(K3206&lt;&gt;"Match of the Day",K3206&lt;&gt;"Match of the Day 2",K3206&lt;&gt;"Match of the Day Repeat"),"",1+MAX($AJ$10:AJ3205))</f>
        <v/>
      </c>
    </row>
    <row r="3207" spans="34:36" x14ac:dyDescent="0.35">
      <c r="AH3207" s="16" t="str">
        <f>IF(AND(B3207="Premier League",E3207="Live"),_xlfn.XLOOKUP(_xlfn.TEXTJOIN(" vs ",,C3207:D3207),Calendar!G:G,Calendar!B:B),IF(AND(B3207="Premier League",E3207="Highlights"),_xlfn.XLOOKUP(H3207,Calendar!O:O,Calendar!N:N,,-1),""))</f>
        <v/>
      </c>
      <c r="AI3207" s="61" t="str">
        <f>IF(AND(AH3207&lt;&gt;"",E3207="Live"),_xlfn.XLOOKUP(_xlfn.TEXTJOIN(" vs ",,C3207:D3207),Calendar!G:G,Calendar!K:K),"")</f>
        <v/>
      </c>
      <c r="AJ3207" s="61" t="str">
        <f>IF(AND(K3207&lt;&gt;"Match of the Day",K3207&lt;&gt;"Match of the Day 2",K3207&lt;&gt;"Match of the Day Repeat"),"",1+MAX($AJ$10:AJ3206))</f>
        <v/>
      </c>
    </row>
    <row r="3208" spans="34:36" x14ac:dyDescent="0.35">
      <c r="AH3208" s="16" t="str">
        <f>IF(AND(B3208="Premier League",E3208="Live"),_xlfn.XLOOKUP(_xlfn.TEXTJOIN(" vs ",,C3208:D3208),Calendar!G:G,Calendar!B:B),IF(AND(B3208="Premier League",E3208="Highlights"),_xlfn.XLOOKUP(H3208,Calendar!O:O,Calendar!N:N,,-1),""))</f>
        <v/>
      </c>
      <c r="AI3208" s="61" t="str">
        <f>IF(AND(AH3208&lt;&gt;"",E3208="Live"),_xlfn.XLOOKUP(_xlfn.TEXTJOIN(" vs ",,C3208:D3208),Calendar!G:G,Calendar!K:K),"")</f>
        <v/>
      </c>
      <c r="AJ3208" s="61" t="str">
        <f>IF(AND(K3208&lt;&gt;"Match of the Day",K3208&lt;&gt;"Match of the Day 2",K3208&lt;&gt;"Match of the Day Repeat"),"",1+MAX($AJ$10:AJ3207))</f>
        <v/>
      </c>
    </row>
    <row r="3209" spans="34:36" x14ac:dyDescent="0.35">
      <c r="AH3209" s="16" t="str">
        <f>IF(AND(B3209="Premier League",E3209="Live"),_xlfn.XLOOKUP(_xlfn.TEXTJOIN(" vs ",,C3209:D3209),Calendar!G:G,Calendar!B:B),IF(AND(B3209="Premier League",E3209="Highlights"),_xlfn.XLOOKUP(H3209,Calendar!O:O,Calendar!N:N,,-1),""))</f>
        <v/>
      </c>
      <c r="AI3209" s="61" t="str">
        <f>IF(AND(AH3209&lt;&gt;"",E3209="Live"),_xlfn.XLOOKUP(_xlfn.TEXTJOIN(" vs ",,C3209:D3209),Calendar!G:G,Calendar!K:K),"")</f>
        <v/>
      </c>
      <c r="AJ3209" s="61" t="str">
        <f>IF(AND(K3209&lt;&gt;"Match of the Day",K3209&lt;&gt;"Match of the Day 2",K3209&lt;&gt;"Match of the Day Repeat"),"",1+MAX($AJ$10:AJ3208))</f>
        <v/>
      </c>
    </row>
    <row r="3210" spans="34:36" x14ac:dyDescent="0.35">
      <c r="AH3210" s="16" t="str">
        <f>IF(AND(B3210="Premier League",E3210="Live"),_xlfn.XLOOKUP(_xlfn.TEXTJOIN(" vs ",,C3210:D3210),Calendar!G:G,Calendar!B:B),IF(AND(B3210="Premier League",E3210="Highlights"),_xlfn.XLOOKUP(H3210,Calendar!O:O,Calendar!N:N,,-1),""))</f>
        <v/>
      </c>
      <c r="AI3210" s="61" t="str">
        <f>IF(AND(AH3210&lt;&gt;"",E3210="Live"),_xlfn.XLOOKUP(_xlfn.TEXTJOIN(" vs ",,C3210:D3210),Calendar!G:G,Calendar!K:K),"")</f>
        <v/>
      </c>
      <c r="AJ3210" s="61" t="str">
        <f>IF(AND(K3210&lt;&gt;"Match of the Day",K3210&lt;&gt;"Match of the Day 2",K3210&lt;&gt;"Match of the Day Repeat"),"",1+MAX($AJ$10:AJ3209))</f>
        <v/>
      </c>
    </row>
    <row r="3211" spans="34:36" x14ac:dyDescent="0.35">
      <c r="AH3211" s="16" t="str">
        <f>IF(AND(B3211="Premier League",E3211="Live"),_xlfn.XLOOKUP(_xlfn.TEXTJOIN(" vs ",,C3211:D3211),Calendar!G:G,Calendar!B:B),IF(AND(B3211="Premier League",E3211="Highlights"),_xlfn.XLOOKUP(H3211,Calendar!O:O,Calendar!N:N,,-1),""))</f>
        <v/>
      </c>
      <c r="AI3211" s="61" t="str">
        <f>IF(AND(AH3211&lt;&gt;"",E3211="Live"),_xlfn.XLOOKUP(_xlfn.TEXTJOIN(" vs ",,C3211:D3211),Calendar!G:G,Calendar!K:K),"")</f>
        <v/>
      </c>
      <c r="AJ3211" s="61" t="str">
        <f>IF(AND(K3211&lt;&gt;"Match of the Day",K3211&lt;&gt;"Match of the Day 2",K3211&lt;&gt;"Match of the Day Repeat"),"",1+MAX($AJ$10:AJ3210))</f>
        <v/>
      </c>
    </row>
    <row r="3212" spans="34:36" x14ac:dyDescent="0.35">
      <c r="AH3212" s="16" t="str">
        <f>IF(AND(B3212="Premier League",E3212="Live"),_xlfn.XLOOKUP(_xlfn.TEXTJOIN(" vs ",,C3212:D3212),Calendar!G:G,Calendar!B:B),IF(AND(B3212="Premier League",E3212="Highlights"),_xlfn.XLOOKUP(H3212,Calendar!O:O,Calendar!N:N,,-1),""))</f>
        <v/>
      </c>
      <c r="AI3212" s="61" t="str">
        <f>IF(AND(AH3212&lt;&gt;"",E3212="Live"),_xlfn.XLOOKUP(_xlfn.TEXTJOIN(" vs ",,C3212:D3212),Calendar!G:G,Calendar!K:K),"")</f>
        <v/>
      </c>
      <c r="AJ3212" s="61" t="str">
        <f>IF(AND(K3212&lt;&gt;"Match of the Day",K3212&lt;&gt;"Match of the Day 2",K3212&lt;&gt;"Match of the Day Repeat"),"",1+MAX($AJ$10:AJ3211))</f>
        <v/>
      </c>
    </row>
    <row r="3213" spans="34:36" x14ac:dyDescent="0.35">
      <c r="AH3213" s="16" t="str">
        <f>IF(AND(B3213="Premier League",E3213="Live"),_xlfn.XLOOKUP(_xlfn.TEXTJOIN(" vs ",,C3213:D3213),Calendar!G:G,Calendar!B:B),IF(AND(B3213="Premier League",E3213="Highlights"),_xlfn.XLOOKUP(H3213,Calendar!O:O,Calendar!N:N,,-1),""))</f>
        <v/>
      </c>
      <c r="AI3213" s="61" t="str">
        <f>IF(AND(AH3213&lt;&gt;"",E3213="Live"),_xlfn.XLOOKUP(_xlfn.TEXTJOIN(" vs ",,C3213:D3213),Calendar!G:G,Calendar!K:K),"")</f>
        <v/>
      </c>
      <c r="AJ3213" s="61" t="str">
        <f>IF(AND(K3213&lt;&gt;"Match of the Day",K3213&lt;&gt;"Match of the Day 2",K3213&lt;&gt;"Match of the Day Repeat"),"",1+MAX($AJ$10:AJ3212))</f>
        <v/>
      </c>
    </row>
    <row r="3214" spans="34:36" x14ac:dyDescent="0.35">
      <c r="AH3214" s="16" t="str">
        <f>IF(AND(B3214="Premier League",E3214="Live"),_xlfn.XLOOKUP(_xlfn.TEXTJOIN(" vs ",,C3214:D3214),Calendar!G:G,Calendar!B:B),IF(AND(B3214="Premier League",E3214="Highlights"),_xlfn.XLOOKUP(H3214,Calendar!O:O,Calendar!N:N,,-1),""))</f>
        <v/>
      </c>
      <c r="AI3214" s="61" t="str">
        <f>IF(AND(AH3214&lt;&gt;"",E3214="Live"),_xlfn.XLOOKUP(_xlfn.TEXTJOIN(" vs ",,C3214:D3214),Calendar!G:G,Calendar!K:K),"")</f>
        <v/>
      </c>
      <c r="AJ3214" s="61" t="str">
        <f>IF(AND(K3214&lt;&gt;"Match of the Day",K3214&lt;&gt;"Match of the Day 2",K3214&lt;&gt;"Match of the Day Repeat"),"",1+MAX($AJ$10:AJ3213))</f>
        <v/>
      </c>
    </row>
    <row r="3215" spans="34:36" x14ac:dyDescent="0.35">
      <c r="AH3215" s="16" t="str">
        <f>IF(AND(B3215="Premier League",E3215="Live"),_xlfn.XLOOKUP(_xlfn.TEXTJOIN(" vs ",,C3215:D3215),Calendar!G:G,Calendar!B:B),IF(AND(B3215="Premier League",E3215="Highlights"),_xlfn.XLOOKUP(H3215,Calendar!O:O,Calendar!N:N,,-1),""))</f>
        <v/>
      </c>
      <c r="AI3215" s="61" t="str">
        <f>IF(AND(AH3215&lt;&gt;"",E3215="Live"),_xlfn.XLOOKUP(_xlfn.TEXTJOIN(" vs ",,C3215:D3215),Calendar!G:G,Calendar!K:K),"")</f>
        <v/>
      </c>
      <c r="AJ3215" s="61" t="str">
        <f>IF(AND(K3215&lt;&gt;"Match of the Day",K3215&lt;&gt;"Match of the Day 2",K3215&lt;&gt;"Match of the Day Repeat"),"",1+MAX($AJ$10:AJ3214))</f>
        <v/>
      </c>
    </row>
    <row r="3216" spans="34:36" x14ac:dyDescent="0.35">
      <c r="AH3216" s="16" t="str">
        <f>IF(AND(B3216="Premier League",E3216="Live"),_xlfn.XLOOKUP(_xlfn.TEXTJOIN(" vs ",,C3216:D3216),Calendar!G:G,Calendar!B:B),IF(AND(B3216="Premier League",E3216="Highlights"),_xlfn.XLOOKUP(H3216,Calendar!O:O,Calendar!N:N,,-1),""))</f>
        <v/>
      </c>
      <c r="AI3216" s="61" t="str">
        <f>IF(AND(AH3216&lt;&gt;"",E3216="Live"),_xlfn.XLOOKUP(_xlfn.TEXTJOIN(" vs ",,C3216:D3216),Calendar!G:G,Calendar!K:K),"")</f>
        <v/>
      </c>
      <c r="AJ3216" s="61" t="str">
        <f>IF(AND(K3216&lt;&gt;"Match of the Day",K3216&lt;&gt;"Match of the Day 2",K3216&lt;&gt;"Match of the Day Repeat"),"",1+MAX($AJ$10:AJ3215))</f>
        <v/>
      </c>
    </row>
    <row r="3217" spans="34:36" x14ac:dyDescent="0.35">
      <c r="AH3217" s="16" t="str">
        <f>IF(AND(B3217="Premier League",E3217="Live"),_xlfn.XLOOKUP(_xlfn.TEXTJOIN(" vs ",,C3217:D3217),Calendar!G:G,Calendar!B:B),IF(AND(B3217="Premier League",E3217="Highlights"),_xlfn.XLOOKUP(H3217,Calendar!O:O,Calendar!N:N,,-1),""))</f>
        <v/>
      </c>
      <c r="AI3217" s="61" t="str">
        <f>IF(AND(AH3217&lt;&gt;"",E3217="Live"),_xlfn.XLOOKUP(_xlfn.TEXTJOIN(" vs ",,C3217:D3217),Calendar!G:G,Calendar!K:K),"")</f>
        <v/>
      </c>
      <c r="AJ3217" s="61" t="str">
        <f>IF(AND(K3217&lt;&gt;"Match of the Day",K3217&lt;&gt;"Match of the Day 2",K3217&lt;&gt;"Match of the Day Repeat"),"",1+MAX($AJ$10:AJ3216))</f>
        <v/>
      </c>
    </row>
    <row r="3218" spans="34:36" x14ac:dyDescent="0.35">
      <c r="AH3218" s="16" t="str">
        <f>IF(AND(B3218="Premier League",E3218="Live"),_xlfn.XLOOKUP(_xlfn.TEXTJOIN(" vs ",,C3218:D3218),Calendar!G:G,Calendar!B:B),IF(AND(B3218="Premier League",E3218="Highlights"),_xlfn.XLOOKUP(H3218,Calendar!O:O,Calendar!N:N,,-1),""))</f>
        <v/>
      </c>
      <c r="AI3218" s="61" t="str">
        <f>IF(AND(AH3218&lt;&gt;"",E3218="Live"),_xlfn.XLOOKUP(_xlfn.TEXTJOIN(" vs ",,C3218:D3218),Calendar!G:G,Calendar!K:K),"")</f>
        <v/>
      </c>
      <c r="AJ3218" s="61" t="str">
        <f>IF(AND(K3218&lt;&gt;"Match of the Day",K3218&lt;&gt;"Match of the Day 2",K3218&lt;&gt;"Match of the Day Repeat"),"",1+MAX($AJ$10:AJ3217))</f>
        <v/>
      </c>
    </row>
    <row r="3219" spans="34:36" x14ac:dyDescent="0.35">
      <c r="AH3219" s="16" t="str">
        <f>IF(AND(B3219="Premier League",E3219="Live"),_xlfn.XLOOKUP(_xlfn.TEXTJOIN(" vs ",,C3219:D3219),Calendar!G:G,Calendar!B:B),IF(AND(B3219="Premier League",E3219="Highlights"),_xlfn.XLOOKUP(H3219,Calendar!O:O,Calendar!N:N,,-1),""))</f>
        <v/>
      </c>
      <c r="AI3219" s="61" t="str">
        <f>IF(AND(AH3219&lt;&gt;"",E3219="Live"),_xlfn.XLOOKUP(_xlfn.TEXTJOIN(" vs ",,C3219:D3219),Calendar!G:G,Calendar!K:K),"")</f>
        <v/>
      </c>
      <c r="AJ3219" s="61" t="str">
        <f>IF(AND(K3219&lt;&gt;"Match of the Day",K3219&lt;&gt;"Match of the Day 2",K3219&lt;&gt;"Match of the Day Repeat"),"",1+MAX($AJ$10:AJ3218))</f>
        <v/>
      </c>
    </row>
    <row r="3220" spans="34:36" x14ac:dyDescent="0.35">
      <c r="AH3220" s="16" t="str">
        <f>IF(AND(B3220="Premier League",E3220="Live"),_xlfn.XLOOKUP(_xlfn.TEXTJOIN(" vs ",,C3220:D3220),Calendar!G:G,Calendar!B:B),IF(AND(B3220="Premier League",E3220="Highlights"),_xlfn.XLOOKUP(H3220,Calendar!O:O,Calendar!N:N,,-1),""))</f>
        <v/>
      </c>
      <c r="AI3220" s="61" t="str">
        <f>IF(AND(AH3220&lt;&gt;"",E3220="Live"),_xlfn.XLOOKUP(_xlfn.TEXTJOIN(" vs ",,C3220:D3220),Calendar!G:G,Calendar!K:K),"")</f>
        <v/>
      </c>
      <c r="AJ3220" s="61" t="str">
        <f>IF(AND(K3220&lt;&gt;"Match of the Day",K3220&lt;&gt;"Match of the Day 2",K3220&lt;&gt;"Match of the Day Repeat"),"",1+MAX($AJ$10:AJ3219))</f>
        <v/>
      </c>
    </row>
    <row r="3221" spans="34:36" x14ac:dyDescent="0.35">
      <c r="AH3221" s="16" t="str">
        <f>IF(AND(B3221="Premier League",E3221="Live"),_xlfn.XLOOKUP(_xlfn.TEXTJOIN(" vs ",,C3221:D3221),Calendar!G:G,Calendar!B:B),IF(AND(B3221="Premier League",E3221="Highlights"),_xlfn.XLOOKUP(H3221,Calendar!O:O,Calendar!N:N,,-1),""))</f>
        <v/>
      </c>
      <c r="AI3221" s="61" t="str">
        <f>IF(AND(AH3221&lt;&gt;"",E3221="Live"),_xlfn.XLOOKUP(_xlfn.TEXTJOIN(" vs ",,C3221:D3221),Calendar!G:G,Calendar!K:K),"")</f>
        <v/>
      </c>
      <c r="AJ3221" s="61" t="str">
        <f>IF(AND(K3221&lt;&gt;"Match of the Day",K3221&lt;&gt;"Match of the Day 2",K3221&lt;&gt;"Match of the Day Repeat"),"",1+MAX($AJ$10:AJ3220))</f>
        <v/>
      </c>
    </row>
    <row r="3222" spans="34:36" x14ac:dyDescent="0.35">
      <c r="AH3222" s="16" t="str">
        <f>IF(AND(B3222="Premier League",E3222="Live"),_xlfn.XLOOKUP(_xlfn.TEXTJOIN(" vs ",,C3222:D3222),Calendar!G:G,Calendar!B:B),IF(AND(B3222="Premier League",E3222="Highlights"),_xlfn.XLOOKUP(H3222,Calendar!O:O,Calendar!N:N,,-1),""))</f>
        <v/>
      </c>
      <c r="AI3222" s="61" t="str">
        <f>IF(AND(AH3222&lt;&gt;"",E3222="Live"),_xlfn.XLOOKUP(_xlfn.TEXTJOIN(" vs ",,C3222:D3222),Calendar!G:G,Calendar!K:K),"")</f>
        <v/>
      </c>
      <c r="AJ3222" s="61" t="str">
        <f>IF(AND(K3222&lt;&gt;"Match of the Day",K3222&lt;&gt;"Match of the Day 2",K3222&lt;&gt;"Match of the Day Repeat"),"",1+MAX($AJ$10:AJ3221))</f>
        <v/>
      </c>
    </row>
    <row r="3223" spans="34:36" x14ac:dyDescent="0.35">
      <c r="AH3223" s="16" t="str">
        <f>IF(AND(B3223="Premier League",E3223="Live"),_xlfn.XLOOKUP(_xlfn.TEXTJOIN(" vs ",,C3223:D3223),Calendar!G:G,Calendar!B:B),IF(AND(B3223="Premier League",E3223="Highlights"),_xlfn.XLOOKUP(H3223,Calendar!O:O,Calendar!N:N,,-1),""))</f>
        <v/>
      </c>
      <c r="AI3223" s="61" t="str">
        <f>IF(AND(AH3223&lt;&gt;"",E3223="Live"),_xlfn.XLOOKUP(_xlfn.TEXTJOIN(" vs ",,C3223:D3223),Calendar!G:G,Calendar!K:K),"")</f>
        <v/>
      </c>
      <c r="AJ3223" s="61" t="str">
        <f>IF(AND(K3223&lt;&gt;"Match of the Day",K3223&lt;&gt;"Match of the Day 2",K3223&lt;&gt;"Match of the Day Repeat"),"",1+MAX($AJ$10:AJ3222))</f>
        <v/>
      </c>
    </row>
    <row r="3224" spans="34:36" x14ac:dyDescent="0.35">
      <c r="AH3224" s="16" t="str">
        <f>IF(AND(B3224="Premier League",E3224="Live"),_xlfn.XLOOKUP(_xlfn.TEXTJOIN(" vs ",,C3224:D3224),Calendar!G:G,Calendar!B:B),IF(AND(B3224="Premier League",E3224="Highlights"),_xlfn.XLOOKUP(H3224,Calendar!O:O,Calendar!N:N,,-1),""))</f>
        <v/>
      </c>
      <c r="AI3224" s="61" t="str">
        <f>IF(AND(AH3224&lt;&gt;"",E3224="Live"),_xlfn.XLOOKUP(_xlfn.TEXTJOIN(" vs ",,C3224:D3224),Calendar!G:G,Calendar!K:K),"")</f>
        <v/>
      </c>
      <c r="AJ3224" s="61" t="str">
        <f>IF(AND(K3224&lt;&gt;"Match of the Day",K3224&lt;&gt;"Match of the Day 2",K3224&lt;&gt;"Match of the Day Repeat"),"",1+MAX($AJ$10:AJ3223))</f>
        <v/>
      </c>
    </row>
    <row r="3225" spans="34:36" x14ac:dyDescent="0.35">
      <c r="AH3225" s="16" t="str">
        <f>IF(AND(B3225="Premier League",E3225="Live"),_xlfn.XLOOKUP(_xlfn.TEXTJOIN(" vs ",,C3225:D3225),Calendar!G:G,Calendar!B:B),IF(AND(B3225="Premier League",E3225="Highlights"),_xlfn.XLOOKUP(H3225,Calendar!O:O,Calendar!N:N,,-1),""))</f>
        <v/>
      </c>
      <c r="AI3225" s="61" t="str">
        <f>IF(AND(AH3225&lt;&gt;"",E3225="Live"),_xlfn.XLOOKUP(_xlfn.TEXTJOIN(" vs ",,C3225:D3225),Calendar!G:G,Calendar!K:K),"")</f>
        <v/>
      </c>
      <c r="AJ3225" s="61" t="str">
        <f>IF(AND(K3225&lt;&gt;"Match of the Day",K3225&lt;&gt;"Match of the Day 2",K3225&lt;&gt;"Match of the Day Repeat"),"",1+MAX($AJ$10:AJ3224))</f>
        <v/>
      </c>
    </row>
    <row r="3226" spans="34:36" x14ac:dyDescent="0.35">
      <c r="AH3226" s="16" t="str">
        <f>IF(AND(B3226="Premier League",E3226="Live"),_xlfn.XLOOKUP(_xlfn.TEXTJOIN(" vs ",,C3226:D3226),Calendar!G:G,Calendar!B:B),IF(AND(B3226="Premier League",E3226="Highlights"),_xlfn.XLOOKUP(H3226,Calendar!O:O,Calendar!N:N,,-1),""))</f>
        <v/>
      </c>
      <c r="AI3226" s="61" t="str">
        <f>IF(AND(AH3226&lt;&gt;"",E3226="Live"),_xlfn.XLOOKUP(_xlfn.TEXTJOIN(" vs ",,C3226:D3226),Calendar!G:G,Calendar!K:K),"")</f>
        <v/>
      </c>
      <c r="AJ3226" s="61" t="str">
        <f>IF(AND(K3226&lt;&gt;"Match of the Day",K3226&lt;&gt;"Match of the Day 2",K3226&lt;&gt;"Match of the Day Repeat"),"",1+MAX($AJ$10:AJ3225))</f>
        <v/>
      </c>
    </row>
    <row r="3227" spans="34:36" x14ac:dyDescent="0.35">
      <c r="AH3227" s="16" t="str">
        <f>IF(AND(B3227="Premier League",E3227="Live"),_xlfn.XLOOKUP(_xlfn.TEXTJOIN(" vs ",,C3227:D3227),Calendar!G:G,Calendar!B:B),IF(AND(B3227="Premier League",E3227="Highlights"),_xlfn.XLOOKUP(H3227,Calendar!O:O,Calendar!N:N,,-1),""))</f>
        <v/>
      </c>
      <c r="AI3227" s="61" t="str">
        <f>IF(AND(AH3227&lt;&gt;"",E3227="Live"),_xlfn.XLOOKUP(_xlfn.TEXTJOIN(" vs ",,C3227:D3227),Calendar!G:G,Calendar!K:K),"")</f>
        <v/>
      </c>
      <c r="AJ3227" s="61" t="str">
        <f>IF(AND(K3227&lt;&gt;"Match of the Day",K3227&lt;&gt;"Match of the Day 2",K3227&lt;&gt;"Match of the Day Repeat"),"",1+MAX($AJ$10:AJ3226))</f>
        <v/>
      </c>
    </row>
    <row r="3228" spans="34:36" x14ac:dyDescent="0.35">
      <c r="AH3228" s="16" t="str">
        <f>IF(AND(B3228="Premier League",E3228="Live"),_xlfn.XLOOKUP(_xlfn.TEXTJOIN(" vs ",,C3228:D3228),Calendar!G:G,Calendar!B:B),IF(AND(B3228="Premier League",E3228="Highlights"),_xlfn.XLOOKUP(H3228,Calendar!O:O,Calendar!N:N,,-1),""))</f>
        <v/>
      </c>
      <c r="AI3228" s="61" t="str">
        <f>IF(AND(AH3228&lt;&gt;"",E3228="Live"),_xlfn.XLOOKUP(_xlfn.TEXTJOIN(" vs ",,C3228:D3228),Calendar!G:G,Calendar!K:K),"")</f>
        <v/>
      </c>
      <c r="AJ3228" s="61" t="str">
        <f>IF(AND(K3228&lt;&gt;"Match of the Day",K3228&lt;&gt;"Match of the Day 2",K3228&lt;&gt;"Match of the Day Repeat"),"",1+MAX($AJ$10:AJ3227))</f>
        <v/>
      </c>
    </row>
    <row r="3229" spans="34:36" x14ac:dyDescent="0.35">
      <c r="AH3229" s="16" t="str">
        <f>IF(AND(B3229="Premier League",E3229="Live"),_xlfn.XLOOKUP(_xlfn.TEXTJOIN(" vs ",,C3229:D3229),Calendar!G:G,Calendar!B:B),IF(AND(B3229="Premier League",E3229="Highlights"),_xlfn.XLOOKUP(H3229,Calendar!O:O,Calendar!N:N,,-1),""))</f>
        <v/>
      </c>
      <c r="AI3229" s="61" t="str">
        <f>IF(AND(AH3229&lt;&gt;"",E3229="Live"),_xlfn.XLOOKUP(_xlfn.TEXTJOIN(" vs ",,C3229:D3229),Calendar!G:G,Calendar!K:K),"")</f>
        <v/>
      </c>
      <c r="AJ3229" s="61" t="str">
        <f>IF(AND(K3229&lt;&gt;"Match of the Day",K3229&lt;&gt;"Match of the Day 2",K3229&lt;&gt;"Match of the Day Repeat"),"",1+MAX($AJ$10:AJ3228))</f>
        <v/>
      </c>
    </row>
    <row r="3230" spans="34:36" x14ac:dyDescent="0.35">
      <c r="AH3230" s="16" t="str">
        <f>IF(AND(B3230="Premier League",E3230="Live"),_xlfn.XLOOKUP(_xlfn.TEXTJOIN(" vs ",,C3230:D3230),Calendar!G:G,Calendar!B:B),IF(AND(B3230="Premier League",E3230="Highlights"),_xlfn.XLOOKUP(H3230,Calendar!O:O,Calendar!N:N,,-1),""))</f>
        <v/>
      </c>
      <c r="AI3230" s="61" t="str">
        <f>IF(AND(AH3230&lt;&gt;"",E3230="Live"),_xlfn.XLOOKUP(_xlfn.TEXTJOIN(" vs ",,C3230:D3230),Calendar!G:G,Calendar!K:K),"")</f>
        <v/>
      </c>
      <c r="AJ3230" s="61" t="str">
        <f>IF(AND(K3230&lt;&gt;"Match of the Day",K3230&lt;&gt;"Match of the Day 2",K3230&lt;&gt;"Match of the Day Repeat"),"",1+MAX($AJ$10:AJ3229))</f>
        <v/>
      </c>
    </row>
    <row r="3231" spans="34:36" x14ac:dyDescent="0.35">
      <c r="AH3231" s="16" t="str">
        <f>IF(AND(B3231="Premier League",E3231="Live"),_xlfn.XLOOKUP(_xlfn.TEXTJOIN(" vs ",,C3231:D3231),Calendar!G:G,Calendar!B:B),IF(AND(B3231="Premier League",E3231="Highlights"),_xlfn.XLOOKUP(H3231,Calendar!O:O,Calendar!N:N,,-1),""))</f>
        <v/>
      </c>
      <c r="AI3231" s="61" t="str">
        <f>IF(AND(AH3231&lt;&gt;"",E3231="Live"),_xlfn.XLOOKUP(_xlfn.TEXTJOIN(" vs ",,C3231:D3231),Calendar!G:G,Calendar!K:K),"")</f>
        <v/>
      </c>
      <c r="AJ3231" s="61" t="str">
        <f>IF(AND(K3231&lt;&gt;"Match of the Day",K3231&lt;&gt;"Match of the Day 2",K3231&lt;&gt;"Match of the Day Repeat"),"",1+MAX($AJ$10:AJ3230))</f>
        <v/>
      </c>
    </row>
    <row r="3232" spans="34:36" x14ac:dyDescent="0.35">
      <c r="AH3232" s="16" t="str">
        <f>IF(AND(B3232="Premier League",E3232="Live"),_xlfn.XLOOKUP(_xlfn.TEXTJOIN(" vs ",,C3232:D3232),Calendar!G:G,Calendar!B:B),IF(AND(B3232="Premier League",E3232="Highlights"),_xlfn.XLOOKUP(H3232,Calendar!O:O,Calendar!N:N,,-1),""))</f>
        <v/>
      </c>
      <c r="AI3232" s="61" t="str">
        <f>IF(AND(AH3232&lt;&gt;"",E3232="Live"),_xlfn.XLOOKUP(_xlfn.TEXTJOIN(" vs ",,C3232:D3232),Calendar!G:G,Calendar!K:K),"")</f>
        <v/>
      </c>
      <c r="AJ3232" s="61" t="str">
        <f>IF(AND(K3232&lt;&gt;"Match of the Day",K3232&lt;&gt;"Match of the Day 2",K3232&lt;&gt;"Match of the Day Repeat"),"",1+MAX($AJ$10:AJ3231))</f>
        <v/>
      </c>
    </row>
    <row r="3233" spans="34:36" x14ac:dyDescent="0.35">
      <c r="AH3233" s="16" t="str">
        <f>IF(AND(B3233="Premier League",E3233="Live"),_xlfn.XLOOKUP(_xlfn.TEXTJOIN(" vs ",,C3233:D3233),Calendar!G:G,Calendar!B:B),IF(AND(B3233="Premier League",E3233="Highlights"),_xlfn.XLOOKUP(H3233,Calendar!O:O,Calendar!N:N,,-1),""))</f>
        <v/>
      </c>
      <c r="AI3233" s="61" t="str">
        <f>IF(AND(AH3233&lt;&gt;"",E3233="Live"),_xlfn.XLOOKUP(_xlfn.TEXTJOIN(" vs ",,C3233:D3233),Calendar!G:G,Calendar!K:K),"")</f>
        <v/>
      </c>
      <c r="AJ3233" s="61" t="str">
        <f>IF(AND(K3233&lt;&gt;"Match of the Day",K3233&lt;&gt;"Match of the Day 2",K3233&lt;&gt;"Match of the Day Repeat"),"",1+MAX($AJ$10:AJ3232))</f>
        <v/>
      </c>
    </row>
    <row r="3234" spans="34:36" x14ac:dyDescent="0.35">
      <c r="AH3234" s="16" t="str">
        <f>IF(AND(B3234="Premier League",E3234="Live"),_xlfn.XLOOKUP(_xlfn.TEXTJOIN(" vs ",,C3234:D3234),Calendar!G:G,Calendar!B:B),IF(AND(B3234="Premier League",E3234="Highlights"),_xlfn.XLOOKUP(H3234,Calendar!O:O,Calendar!N:N,,-1),""))</f>
        <v/>
      </c>
      <c r="AI3234" s="61" t="str">
        <f>IF(AND(AH3234&lt;&gt;"",E3234="Live"),_xlfn.XLOOKUP(_xlfn.TEXTJOIN(" vs ",,C3234:D3234),Calendar!G:G,Calendar!K:K),"")</f>
        <v/>
      </c>
      <c r="AJ3234" s="61" t="str">
        <f>IF(AND(K3234&lt;&gt;"Match of the Day",K3234&lt;&gt;"Match of the Day 2",K3234&lt;&gt;"Match of the Day Repeat"),"",1+MAX($AJ$10:AJ3233))</f>
        <v/>
      </c>
    </row>
    <row r="3235" spans="34:36" x14ac:dyDescent="0.35">
      <c r="AH3235" s="16" t="str">
        <f>IF(AND(B3235="Premier League",E3235="Live"),_xlfn.XLOOKUP(_xlfn.TEXTJOIN(" vs ",,C3235:D3235),Calendar!G:G,Calendar!B:B),IF(AND(B3235="Premier League",E3235="Highlights"),_xlfn.XLOOKUP(H3235,Calendar!O:O,Calendar!N:N,,-1),""))</f>
        <v/>
      </c>
      <c r="AI3235" s="61" t="str">
        <f>IF(AND(AH3235&lt;&gt;"",E3235="Live"),_xlfn.XLOOKUP(_xlfn.TEXTJOIN(" vs ",,C3235:D3235),Calendar!G:G,Calendar!K:K),"")</f>
        <v/>
      </c>
      <c r="AJ3235" s="61" t="str">
        <f>IF(AND(K3235&lt;&gt;"Match of the Day",K3235&lt;&gt;"Match of the Day 2",K3235&lt;&gt;"Match of the Day Repeat"),"",1+MAX($AJ$10:AJ3234))</f>
        <v/>
      </c>
    </row>
    <row r="3236" spans="34:36" x14ac:dyDescent="0.35">
      <c r="AH3236" s="16" t="str">
        <f>IF(AND(B3236="Premier League",E3236="Live"),_xlfn.XLOOKUP(_xlfn.TEXTJOIN(" vs ",,C3236:D3236),Calendar!G:G,Calendar!B:B),IF(AND(B3236="Premier League",E3236="Highlights"),_xlfn.XLOOKUP(H3236,Calendar!O:O,Calendar!N:N,,-1),""))</f>
        <v/>
      </c>
      <c r="AI3236" s="61" t="str">
        <f>IF(AND(AH3236&lt;&gt;"",E3236="Live"),_xlfn.XLOOKUP(_xlfn.TEXTJOIN(" vs ",,C3236:D3236),Calendar!G:G,Calendar!K:K),"")</f>
        <v/>
      </c>
      <c r="AJ3236" s="61" t="str">
        <f>IF(AND(K3236&lt;&gt;"Match of the Day",K3236&lt;&gt;"Match of the Day 2",K3236&lt;&gt;"Match of the Day Repeat"),"",1+MAX($AJ$10:AJ3235))</f>
        <v/>
      </c>
    </row>
    <row r="3237" spans="34:36" x14ac:dyDescent="0.35">
      <c r="AH3237" s="16" t="str">
        <f>IF(AND(B3237="Premier League",E3237="Live"),_xlfn.XLOOKUP(_xlfn.TEXTJOIN(" vs ",,C3237:D3237),Calendar!G:G,Calendar!B:B),IF(AND(B3237="Premier League",E3237="Highlights"),_xlfn.XLOOKUP(H3237,Calendar!O:O,Calendar!N:N,,-1),""))</f>
        <v/>
      </c>
      <c r="AI3237" s="61" t="str">
        <f>IF(AND(AH3237&lt;&gt;"",E3237="Live"),_xlfn.XLOOKUP(_xlfn.TEXTJOIN(" vs ",,C3237:D3237),Calendar!G:G,Calendar!K:K),"")</f>
        <v/>
      </c>
      <c r="AJ3237" s="61" t="str">
        <f>IF(AND(K3237&lt;&gt;"Match of the Day",K3237&lt;&gt;"Match of the Day 2",K3237&lt;&gt;"Match of the Day Repeat"),"",1+MAX($AJ$10:AJ3236))</f>
        <v/>
      </c>
    </row>
    <row r="3238" spans="34:36" x14ac:dyDescent="0.35">
      <c r="AH3238" s="16" t="str">
        <f>IF(AND(B3238="Premier League",E3238="Live"),_xlfn.XLOOKUP(_xlfn.TEXTJOIN(" vs ",,C3238:D3238),Calendar!G:G,Calendar!B:B),IF(AND(B3238="Premier League",E3238="Highlights"),_xlfn.XLOOKUP(H3238,Calendar!O:O,Calendar!N:N,,-1),""))</f>
        <v/>
      </c>
      <c r="AI3238" s="61" t="str">
        <f>IF(AND(AH3238&lt;&gt;"",E3238="Live"),_xlfn.XLOOKUP(_xlfn.TEXTJOIN(" vs ",,C3238:D3238),Calendar!G:G,Calendar!K:K),"")</f>
        <v/>
      </c>
      <c r="AJ3238" s="61" t="str">
        <f>IF(AND(K3238&lt;&gt;"Match of the Day",K3238&lt;&gt;"Match of the Day 2",K3238&lt;&gt;"Match of the Day Repeat"),"",1+MAX($AJ$10:AJ3237))</f>
        <v/>
      </c>
    </row>
    <row r="3239" spans="34:36" x14ac:dyDescent="0.35">
      <c r="AH3239" s="16" t="str">
        <f>IF(AND(B3239="Premier League",E3239="Live"),_xlfn.XLOOKUP(_xlfn.TEXTJOIN(" vs ",,C3239:D3239),Calendar!G:G,Calendar!B:B),IF(AND(B3239="Premier League",E3239="Highlights"),_xlfn.XLOOKUP(H3239,Calendar!O:O,Calendar!N:N,,-1),""))</f>
        <v/>
      </c>
      <c r="AI3239" s="61" t="str">
        <f>IF(AND(AH3239&lt;&gt;"",E3239="Live"),_xlfn.XLOOKUP(_xlfn.TEXTJOIN(" vs ",,C3239:D3239),Calendar!G:G,Calendar!K:K),"")</f>
        <v/>
      </c>
      <c r="AJ3239" s="61" t="str">
        <f>IF(AND(K3239&lt;&gt;"Match of the Day",K3239&lt;&gt;"Match of the Day 2",K3239&lt;&gt;"Match of the Day Repeat"),"",1+MAX($AJ$10:AJ3238))</f>
        <v/>
      </c>
    </row>
    <row r="3240" spans="34:36" x14ac:dyDescent="0.35">
      <c r="AH3240" s="16" t="str">
        <f>IF(AND(B3240="Premier League",E3240="Live"),_xlfn.XLOOKUP(_xlfn.TEXTJOIN(" vs ",,C3240:D3240),Calendar!G:G,Calendar!B:B),IF(AND(B3240="Premier League",E3240="Highlights"),_xlfn.XLOOKUP(H3240,Calendar!O:O,Calendar!N:N,,-1),""))</f>
        <v/>
      </c>
      <c r="AI3240" s="61" t="str">
        <f>IF(AND(AH3240&lt;&gt;"",E3240="Live"),_xlfn.XLOOKUP(_xlfn.TEXTJOIN(" vs ",,C3240:D3240),Calendar!G:G,Calendar!K:K),"")</f>
        <v/>
      </c>
      <c r="AJ3240" s="61" t="str">
        <f>IF(AND(K3240&lt;&gt;"Match of the Day",K3240&lt;&gt;"Match of the Day 2",K3240&lt;&gt;"Match of the Day Repeat"),"",1+MAX($AJ$10:AJ3239))</f>
        <v/>
      </c>
    </row>
    <row r="3241" spans="34:36" x14ac:dyDescent="0.35">
      <c r="AH3241" s="16" t="str">
        <f>IF(AND(B3241="Premier League",E3241="Live"),_xlfn.XLOOKUP(_xlfn.TEXTJOIN(" vs ",,C3241:D3241),Calendar!G:G,Calendar!B:B),IF(AND(B3241="Premier League",E3241="Highlights"),_xlfn.XLOOKUP(H3241,Calendar!O:O,Calendar!N:N,,-1),""))</f>
        <v/>
      </c>
      <c r="AI3241" s="61" t="str">
        <f>IF(AND(AH3241&lt;&gt;"",E3241="Live"),_xlfn.XLOOKUP(_xlfn.TEXTJOIN(" vs ",,C3241:D3241),Calendar!G:G,Calendar!K:K),"")</f>
        <v/>
      </c>
      <c r="AJ3241" s="61" t="str">
        <f>IF(AND(K3241&lt;&gt;"Match of the Day",K3241&lt;&gt;"Match of the Day 2",K3241&lt;&gt;"Match of the Day Repeat"),"",1+MAX($AJ$10:AJ3240))</f>
        <v/>
      </c>
    </row>
    <row r="3242" spans="34:36" x14ac:dyDescent="0.35">
      <c r="AH3242" s="16" t="str">
        <f>IF(AND(B3242="Premier League",E3242="Live"),_xlfn.XLOOKUP(_xlfn.TEXTJOIN(" vs ",,C3242:D3242),Calendar!G:G,Calendar!B:B),IF(AND(B3242="Premier League",E3242="Highlights"),_xlfn.XLOOKUP(H3242,Calendar!O:O,Calendar!N:N,,-1),""))</f>
        <v/>
      </c>
      <c r="AI3242" s="61" t="str">
        <f>IF(AND(AH3242&lt;&gt;"",E3242="Live"),_xlfn.XLOOKUP(_xlfn.TEXTJOIN(" vs ",,C3242:D3242),Calendar!G:G,Calendar!K:K),"")</f>
        <v/>
      </c>
      <c r="AJ3242" s="61" t="str">
        <f>IF(AND(K3242&lt;&gt;"Match of the Day",K3242&lt;&gt;"Match of the Day 2",K3242&lt;&gt;"Match of the Day Repeat"),"",1+MAX($AJ$10:AJ3241))</f>
        <v/>
      </c>
    </row>
    <row r="3243" spans="34:36" x14ac:dyDescent="0.35">
      <c r="AH3243" s="16" t="str">
        <f>IF(AND(B3243="Premier League",E3243="Live"),_xlfn.XLOOKUP(_xlfn.TEXTJOIN(" vs ",,C3243:D3243),Calendar!G:G,Calendar!B:B),IF(AND(B3243="Premier League",E3243="Highlights"),_xlfn.XLOOKUP(H3243,Calendar!O:O,Calendar!N:N,,-1),""))</f>
        <v/>
      </c>
      <c r="AI3243" s="61" t="str">
        <f>IF(AND(AH3243&lt;&gt;"",E3243="Live"),_xlfn.XLOOKUP(_xlfn.TEXTJOIN(" vs ",,C3243:D3243),Calendar!G:G,Calendar!K:K),"")</f>
        <v/>
      </c>
      <c r="AJ3243" s="61" t="str">
        <f>IF(AND(K3243&lt;&gt;"Match of the Day",K3243&lt;&gt;"Match of the Day 2",K3243&lt;&gt;"Match of the Day Repeat"),"",1+MAX($AJ$10:AJ3242))</f>
        <v/>
      </c>
    </row>
    <row r="3244" spans="34:36" x14ac:dyDescent="0.35">
      <c r="AH3244" s="16" t="str">
        <f>IF(AND(B3244="Premier League",E3244="Live"),_xlfn.XLOOKUP(_xlfn.TEXTJOIN(" vs ",,C3244:D3244),Calendar!G:G,Calendar!B:B),IF(AND(B3244="Premier League",E3244="Highlights"),_xlfn.XLOOKUP(H3244,Calendar!O:O,Calendar!N:N,,-1),""))</f>
        <v/>
      </c>
      <c r="AI3244" s="61" t="str">
        <f>IF(AND(AH3244&lt;&gt;"",E3244="Live"),_xlfn.XLOOKUP(_xlfn.TEXTJOIN(" vs ",,C3244:D3244),Calendar!G:G,Calendar!K:K),"")</f>
        <v/>
      </c>
      <c r="AJ3244" s="61" t="str">
        <f>IF(AND(K3244&lt;&gt;"Match of the Day",K3244&lt;&gt;"Match of the Day 2",K3244&lt;&gt;"Match of the Day Repeat"),"",1+MAX($AJ$10:AJ3243))</f>
        <v/>
      </c>
    </row>
    <row r="3245" spans="34:36" x14ac:dyDescent="0.35">
      <c r="AH3245" s="16" t="str">
        <f>IF(AND(B3245="Premier League",E3245="Live"),_xlfn.XLOOKUP(_xlfn.TEXTJOIN(" vs ",,C3245:D3245),Calendar!G:G,Calendar!B:B),IF(AND(B3245="Premier League",E3245="Highlights"),_xlfn.XLOOKUP(H3245,Calendar!O:O,Calendar!N:N,,-1),""))</f>
        <v/>
      </c>
      <c r="AI3245" s="61" t="str">
        <f>IF(AND(AH3245&lt;&gt;"",E3245="Live"),_xlfn.XLOOKUP(_xlfn.TEXTJOIN(" vs ",,C3245:D3245),Calendar!G:G,Calendar!K:K),"")</f>
        <v/>
      </c>
      <c r="AJ3245" s="61" t="str">
        <f>IF(AND(K3245&lt;&gt;"Match of the Day",K3245&lt;&gt;"Match of the Day 2",K3245&lt;&gt;"Match of the Day Repeat"),"",1+MAX($AJ$10:AJ3244))</f>
        <v/>
      </c>
    </row>
    <row r="3246" spans="34:36" x14ac:dyDescent="0.35">
      <c r="AH3246" s="16" t="str">
        <f>IF(AND(B3246="Premier League",E3246="Live"),_xlfn.XLOOKUP(_xlfn.TEXTJOIN(" vs ",,C3246:D3246),Calendar!G:G,Calendar!B:B),IF(AND(B3246="Premier League",E3246="Highlights"),_xlfn.XLOOKUP(H3246,Calendar!O:O,Calendar!N:N,,-1),""))</f>
        <v/>
      </c>
      <c r="AI3246" s="61" t="str">
        <f>IF(AND(AH3246&lt;&gt;"",E3246="Live"),_xlfn.XLOOKUP(_xlfn.TEXTJOIN(" vs ",,C3246:D3246),Calendar!G:G,Calendar!K:K),"")</f>
        <v/>
      </c>
      <c r="AJ3246" s="61" t="str">
        <f>IF(AND(K3246&lt;&gt;"Match of the Day",K3246&lt;&gt;"Match of the Day 2",K3246&lt;&gt;"Match of the Day Repeat"),"",1+MAX($AJ$10:AJ3245))</f>
        <v/>
      </c>
    </row>
    <row r="3247" spans="34:36" x14ac:dyDescent="0.35">
      <c r="AH3247" s="16" t="str">
        <f>IF(AND(B3247="Premier League",E3247="Live"),_xlfn.XLOOKUP(_xlfn.TEXTJOIN(" vs ",,C3247:D3247),Calendar!G:G,Calendar!B:B),IF(AND(B3247="Premier League",E3247="Highlights"),_xlfn.XLOOKUP(H3247,Calendar!O:O,Calendar!N:N,,-1),""))</f>
        <v/>
      </c>
      <c r="AI3247" s="61" t="str">
        <f>IF(AND(AH3247&lt;&gt;"",E3247="Live"),_xlfn.XLOOKUP(_xlfn.TEXTJOIN(" vs ",,C3247:D3247),Calendar!G:G,Calendar!K:K),"")</f>
        <v/>
      </c>
      <c r="AJ3247" s="61" t="str">
        <f>IF(AND(K3247&lt;&gt;"Match of the Day",K3247&lt;&gt;"Match of the Day 2",K3247&lt;&gt;"Match of the Day Repeat"),"",1+MAX($AJ$10:AJ3246))</f>
        <v/>
      </c>
    </row>
    <row r="3248" spans="34:36" x14ac:dyDescent="0.35">
      <c r="AH3248" s="16" t="str">
        <f>IF(AND(B3248="Premier League",E3248="Live"),_xlfn.XLOOKUP(_xlfn.TEXTJOIN(" vs ",,C3248:D3248),Calendar!G:G,Calendar!B:B),IF(AND(B3248="Premier League",E3248="Highlights"),_xlfn.XLOOKUP(H3248,Calendar!O:O,Calendar!N:N,,-1),""))</f>
        <v/>
      </c>
      <c r="AI3248" s="61" t="str">
        <f>IF(AND(AH3248&lt;&gt;"",E3248="Live"),_xlfn.XLOOKUP(_xlfn.TEXTJOIN(" vs ",,C3248:D3248),Calendar!G:G,Calendar!K:K),"")</f>
        <v/>
      </c>
      <c r="AJ3248" s="61" t="str">
        <f>IF(AND(K3248&lt;&gt;"Match of the Day",K3248&lt;&gt;"Match of the Day 2",K3248&lt;&gt;"Match of the Day Repeat"),"",1+MAX($AJ$10:AJ3247))</f>
        <v/>
      </c>
    </row>
    <row r="3249" spans="34:36" x14ac:dyDescent="0.35">
      <c r="AH3249" s="16" t="str">
        <f>IF(AND(B3249="Premier League",E3249="Live"),_xlfn.XLOOKUP(_xlfn.TEXTJOIN(" vs ",,C3249:D3249),Calendar!G:G,Calendar!B:B),IF(AND(B3249="Premier League",E3249="Highlights"),_xlfn.XLOOKUP(H3249,Calendar!O:O,Calendar!N:N,,-1),""))</f>
        <v/>
      </c>
      <c r="AI3249" s="61" t="str">
        <f>IF(AND(AH3249&lt;&gt;"",E3249="Live"),_xlfn.XLOOKUP(_xlfn.TEXTJOIN(" vs ",,C3249:D3249),Calendar!G:G,Calendar!K:K),"")</f>
        <v/>
      </c>
      <c r="AJ3249" s="61" t="str">
        <f>IF(AND(K3249&lt;&gt;"Match of the Day",K3249&lt;&gt;"Match of the Day 2",K3249&lt;&gt;"Match of the Day Repeat"),"",1+MAX($AJ$10:AJ3248))</f>
        <v/>
      </c>
    </row>
    <row r="3250" spans="34:36" x14ac:dyDescent="0.35">
      <c r="AH3250" s="16" t="str">
        <f>IF(AND(B3250="Premier League",E3250="Live"),_xlfn.XLOOKUP(_xlfn.TEXTJOIN(" vs ",,C3250:D3250),Calendar!G:G,Calendar!B:B),IF(AND(B3250="Premier League",E3250="Highlights"),_xlfn.XLOOKUP(H3250,Calendar!O:O,Calendar!N:N,,-1),""))</f>
        <v/>
      </c>
      <c r="AI3250" s="61" t="str">
        <f>IF(AND(AH3250&lt;&gt;"",E3250="Live"),_xlfn.XLOOKUP(_xlfn.TEXTJOIN(" vs ",,C3250:D3250),Calendar!G:G,Calendar!K:K),"")</f>
        <v/>
      </c>
      <c r="AJ3250" s="61" t="str">
        <f>IF(AND(K3250&lt;&gt;"Match of the Day",K3250&lt;&gt;"Match of the Day 2",K3250&lt;&gt;"Match of the Day Repeat"),"",1+MAX($AJ$10:AJ3249))</f>
        <v/>
      </c>
    </row>
    <row r="3251" spans="34:36" x14ac:dyDescent="0.35">
      <c r="AH3251" s="16" t="str">
        <f>IF(AND(B3251="Premier League",E3251="Live"),_xlfn.XLOOKUP(_xlfn.TEXTJOIN(" vs ",,C3251:D3251),Calendar!G:G,Calendar!B:B),IF(AND(B3251="Premier League",E3251="Highlights"),_xlfn.XLOOKUP(H3251,Calendar!O:O,Calendar!N:N,,-1),""))</f>
        <v/>
      </c>
      <c r="AI3251" s="61" t="str">
        <f>IF(AND(AH3251&lt;&gt;"",E3251="Live"),_xlfn.XLOOKUP(_xlfn.TEXTJOIN(" vs ",,C3251:D3251),Calendar!G:G,Calendar!K:K),"")</f>
        <v/>
      </c>
      <c r="AJ3251" s="61" t="str">
        <f>IF(AND(K3251&lt;&gt;"Match of the Day",K3251&lt;&gt;"Match of the Day 2",K3251&lt;&gt;"Match of the Day Repeat"),"",1+MAX($AJ$10:AJ3250))</f>
        <v/>
      </c>
    </row>
    <row r="3252" spans="34:36" x14ac:dyDescent="0.35">
      <c r="AH3252" s="16" t="str">
        <f>IF(AND(B3252="Premier League",E3252="Live"),_xlfn.XLOOKUP(_xlfn.TEXTJOIN(" vs ",,C3252:D3252),Calendar!G:G,Calendar!B:B),IF(AND(B3252="Premier League",E3252="Highlights"),_xlfn.XLOOKUP(H3252,Calendar!O:O,Calendar!N:N,,-1),""))</f>
        <v/>
      </c>
      <c r="AI3252" s="61" t="str">
        <f>IF(AND(AH3252&lt;&gt;"",E3252="Live"),_xlfn.XLOOKUP(_xlfn.TEXTJOIN(" vs ",,C3252:D3252),Calendar!G:G,Calendar!K:K),"")</f>
        <v/>
      </c>
      <c r="AJ3252" s="61" t="str">
        <f>IF(AND(K3252&lt;&gt;"Match of the Day",K3252&lt;&gt;"Match of the Day 2",K3252&lt;&gt;"Match of the Day Repeat"),"",1+MAX($AJ$10:AJ3251))</f>
        <v/>
      </c>
    </row>
    <row r="3253" spans="34:36" x14ac:dyDescent="0.35">
      <c r="AH3253" s="16" t="str">
        <f>IF(AND(B3253="Premier League",E3253="Live"),_xlfn.XLOOKUP(_xlfn.TEXTJOIN(" vs ",,C3253:D3253),Calendar!G:G,Calendar!B:B),IF(AND(B3253="Premier League",E3253="Highlights"),_xlfn.XLOOKUP(H3253,Calendar!O:O,Calendar!N:N,,-1),""))</f>
        <v/>
      </c>
      <c r="AI3253" s="61" t="str">
        <f>IF(AND(AH3253&lt;&gt;"",E3253="Live"),_xlfn.XLOOKUP(_xlfn.TEXTJOIN(" vs ",,C3253:D3253),Calendar!G:G,Calendar!K:K),"")</f>
        <v/>
      </c>
      <c r="AJ3253" s="61" t="str">
        <f>IF(AND(K3253&lt;&gt;"Match of the Day",K3253&lt;&gt;"Match of the Day 2",K3253&lt;&gt;"Match of the Day Repeat"),"",1+MAX($AJ$10:AJ3252))</f>
        <v/>
      </c>
    </row>
    <row r="3254" spans="34:36" x14ac:dyDescent="0.35">
      <c r="AH3254" s="16" t="str">
        <f>IF(AND(B3254="Premier League",E3254="Live"),_xlfn.XLOOKUP(_xlfn.TEXTJOIN(" vs ",,C3254:D3254),Calendar!G:G,Calendar!B:B),IF(AND(B3254="Premier League",E3254="Highlights"),_xlfn.XLOOKUP(H3254,Calendar!O:O,Calendar!N:N,,-1),""))</f>
        <v/>
      </c>
      <c r="AI3254" s="61" t="str">
        <f>IF(AND(AH3254&lt;&gt;"",E3254="Live"),_xlfn.XLOOKUP(_xlfn.TEXTJOIN(" vs ",,C3254:D3254),Calendar!G:G,Calendar!K:K),"")</f>
        <v/>
      </c>
      <c r="AJ3254" s="61" t="str">
        <f>IF(AND(K3254&lt;&gt;"Match of the Day",K3254&lt;&gt;"Match of the Day 2",K3254&lt;&gt;"Match of the Day Repeat"),"",1+MAX($AJ$10:AJ3253))</f>
        <v/>
      </c>
    </row>
    <row r="3255" spans="34:36" x14ac:dyDescent="0.35">
      <c r="AH3255" s="16" t="str">
        <f>IF(AND(B3255="Premier League",E3255="Live"),_xlfn.XLOOKUP(_xlfn.TEXTJOIN(" vs ",,C3255:D3255),Calendar!G:G,Calendar!B:B),IF(AND(B3255="Premier League",E3255="Highlights"),_xlfn.XLOOKUP(H3255,Calendar!O:O,Calendar!N:N,,-1),""))</f>
        <v/>
      </c>
      <c r="AI3255" s="61" t="str">
        <f>IF(AND(AH3255&lt;&gt;"",E3255="Live"),_xlfn.XLOOKUP(_xlfn.TEXTJOIN(" vs ",,C3255:D3255),Calendar!G:G,Calendar!K:K),"")</f>
        <v/>
      </c>
      <c r="AJ3255" s="61" t="str">
        <f>IF(AND(K3255&lt;&gt;"Match of the Day",K3255&lt;&gt;"Match of the Day 2",K3255&lt;&gt;"Match of the Day Repeat"),"",1+MAX($AJ$10:AJ3254))</f>
        <v/>
      </c>
    </row>
    <row r="3256" spans="34:36" x14ac:dyDescent="0.35">
      <c r="AH3256" s="16" t="str">
        <f>IF(AND(B3256="Premier League",E3256="Live"),_xlfn.XLOOKUP(_xlfn.TEXTJOIN(" vs ",,C3256:D3256),Calendar!G:G,Calendar!B:B),IF(AND(B3256="Premier League",E3256="Highlights"),_xlfn.XLOOKUP(H3256,Calendar!O:O,Calendar!N:N,,-1),""))</f>
        <v/>
      </c>
      <c r="AI3256" s="61" t="str">
        <f>IF(AND(AH3256&lt;&gt;"",E3256="Live"),_xlfn.XLOOKUP(_xlfn.TEXTJOIN(" vs ",,C3256:D3256),Calendar!G:G,Calendar!K:K),"")</f>
        <v/>
      </c>
      <c r="AJ3256" s="61" t="str">
        <f>IF(AND(K3256&lt;&gt;"Match of the Day",K3256&lt;&gt;"Match of the Day 2",K3256&lt;&gt;"Match of the Day Repeat"),"",1+MAX($AJ$10:AJ3255))</f>
        <v/>
      </c>
    </row>
    <row r="3257" spans="34:36" x14ac:dyDescent="0.35">
      <c r="AH3257" s="16" t="str">
        <f>IF(AND(B3257="Premier League",E3257="Live"),_xlfn.XLOOKUP(_xlfn.TEXTJOIN(" vs ",,C3257:D3257),Calendar!G:G,Calendar!B:B),IF(AND(B3257="Premier League",E3257="Highlights"),_xlfn.XLOOKUP(H3257,Calendar!O:O,Calendar!N:N,,-1),""))</f>
        <v/>
      </c>
      <c r="AI3257" s="61" t="str">
        <f>IF(AND(AH3257&lt;&gt;"",E3257="Live"),_xlfn.XLOOKUP(_xlfn.TEXTJOIN(" vs ",,C3257:D3257),Calendar!G:G,Calendar!K:K),"")</f>
        <v/>
      </c>
      <c r="AJ3257" s="61" t="str">
        <f>IF(AND(K3257&lt;&gt;"Match of the Day",K3257&lt;&gt;"Match of the Day 2",K3257&lt;&gt;"Match of the Day Repeat"),"",1+MAX($AJ$10:AJ3256))</f>
        <v/>
      </c>
    </row>
    <row r="3258" spans="34:36" x14ac:dyDescent="0.35">
      <c r="AH3258" s="16" t="str">
        <f>IF(AND(B3258="Premier League",E3258="Live"),_xlfn.XLOOKUP(_xlfn.TEXTJOIN(" vs ",,C3258:D3258),Calendar!G:G,Calendar!B:B),IF(AND(B3258="Premier League",E3258="Highlights"),_xlfn.XLOOKUP(H3258,Calendar!O:O,Calendar!N:N,,-1),""))</f>
        <v/>
      </c>
      <c r="AI3258" s="61" t="str">
        <f>IF(AND(AH3258&lt;&gt;"",E3258="Live"),_xlfn.XLOOKUP(_xlfn.TEXTJOIN(" vs ",,C3258:D3258),Calendar!G:G,Calendar!K:K),"")</f>
        <v/>
      </c>
      <c r="AJ3258" s="61" t="str">
        <f>IF(AND(K3258&lt;&gt;"Match of the Day",K3258&lt;&gt;"Match of the Day 2",K3258&lt;&gt;"Match of the Day Repeat"),"",1+MAX($AJ$10:AJ3257))</f>
        <v/>
      </c>
    </row>
    <row r="3259" spans="34:36" x14ac:dyDescent="0.35">
      <c r="AH3259" s="16" t="str">
        <f>IF(AND(B3259="Premier League",E3259="Live"),_xlfn.XLOOKUP(_xlfn.TEXTJOIN(" vs ",,C3259:D3259),Calendar!G:G,Calendar!B:B),IF(AND(B3259="Premier League",E3259="Highlights"),_xlfn.XLOOKUP(H3259,Calendar!O:O,Calendar!N:N,,-1),""))</f>
        <v/>
      </c>
      <c r="AI3259" s="61" t="str">
        <f>IF(AND(AH3259&lt;&gt;"",E3259="Live"),_xlfn.XLOOKUP(_xlfn.TEXTJOIN(" vs ",,C3259:D3259),Calendar!G:G,Calendar!K:K),"")</f>
        <v/>
      </c>
      <c r="AJ3259" s="61" t="str">
        <f>IF(AND(K3259&lt;&gt;"Match of the Day",K3259&lt;&gt;"Match of the Day 2",K3259&lt;&gt;"Match of the Day Repeat"),"",1+MAX($AJ$10:AJ3258))</f>
        <v/>
      </c>
    </row>
    <row r="3260" spans="34:36" x14ac:dyDescent="0.35">
      <c r="AH3260" s="16" t="str">
        <f>IF(AND(B3260="Premier League",E3260="Live"),_xlfn.XLOOKUP(_xlfn.TEXTJOIN(" vs ",,C3260:D3260),Calendar!G:G,Calendar!B:B),IF(AND(B3260="Premier League",E3260="Highlights"),_xlfn.XLOOKUP(H3260,Calendar!O:O,Calendar!N:N,,-1),""))</f>
        <v/>
      </c>
      <c r="AI3260" s="61" t="str">
        <f>IF(AND(AH3260&lt;&gt;"",E3260="Live"),_xlfn.XLOOKUP(_xlfn.TEXTJOIN(" vs ",,C3260:D3260),Calendar!G:G,Calendar!K:K),"")</f>
        <v/>
      </c>
      <c r="AJ3260" s="61" t="str">
        <f>IF(AND(K3260&lt;&gt;"Match of the Day",K3260&lt;&gt;"Match of the Day 2",K3260&lt;&gt;"Match of the Day Repeat"),"",1+MAX($AJ$10:AJ3259))</f>
        <v/>
      </c>
    </row>
    <row r="3261" spans="34:36" x14ac:dyDescent="0.35">
      <c r="AH3261" s="16" t="str">
        <f>IF(AND(B3261="Premier League",E3261="Live"),_xlfn.XLOOKUP(_xlfn.TEXTJOIN(" vs ",,C3261:D3261),Calendar!G:G,Calendar!B:B),IF(AND(B3261="Premier League",E3261="Highlights"),_xlfn.XLOOKUP(H3261,Calendar!O:O,Calendar!N:N,,-1),""))</f>
        <v/>
      </c>
      <c r="AI3261" s="61" t="str">
        <f>IF(AND(AH3261&lt;&gt;"",E3261="Live"),_xlfn.XLOOKUP(_xlfn.TEXTJOIN(" vs ",,C3261:D3261),Calendar!G:G,Calendar!K:K),"")</f>
        <v/>
      </c>
      <c r="AJ3261" s="61" t="str">
        <f>IF(AND(K3261&lt;&gt;"Match of the Day",K3261&lt;&gt;"Match of the Day 2",K3261&lt;&gt;"Match of the Day Repeat"),"",1+MAX($AJ$10:AJ3260))</f>
        <v/>
      </c>
    </row>
    <row r="3262" spans="34:36" x14ac:dyDescent="0.35">
      <c r="AH3262" s="16" t="str">
        <f>IF(AND(B3262="Premier League",E3262="Live"),_xlfn.XLOOKUP(_xlfn.TEXTJOIN(" vs ",,C3262:D3262),Calendar!G:G,Calendar!B:B),IF(AND(B3262="Premier League",E3262="Highlights"),_xlfn.XLOOKUP(H3262,Calendar!O:O,Calendar!N:N,,-1),""))</f>
        <v/>
      </c>
      <c r="AI3262" s="61" t="str">
        <f>IF(AND(AH3262&lt;&gt;"",E3262="Live"),_xlfn.XLOOKUP(_xlfn.TEXTJOIN(" vs ",,C3262:D3262),Calendar!G:G,Calendar!K:K),"")</f>
        <v/>
      </c>
      <c r="AJ3262" s="61" t="str">
        <f>IF(AND(K3262&lt;&gt;"Match of the Day",K3262&lt;&gt;"Match of the Day 2",K3262&lt;&gt;"Match of the Day Repeat"),"",1+MAX($AJ$10:AJ3261))</f>
        <v/>
      </c>
    </row>
    <row r="3263" spans="34:36" x14ac:dyDescent="0.35">
      <c r="AH3263" s="16" t="str">
        <f>IF(AND(B3263="Premier League",E3263="Live"),_xlfn.XLOOKUP(_xlfn.TEXTJOIN(" vs ",,C3263:D3263),Calendar!G:G,Calendar!B:B),IF(AND(B3263="Premier League",E3263="Highlights"),_xlfn.XLOOKUP(H3263,Calendar!O:O,Calendar!N:N,,-1),""))</f>
        <v/>
      </c>
      <c r="AI3263" s="61" t="str">
        <f>IF(AND(AH3263&lt;&gt;"",E3263="Live"),_xlfn.XLOOKUP(_xlfn.TEXTJOIN(" vs ",,C3263:D3263),Calendar!G:G,Calendar!K:K),"")</f>
        <v/>
      </c>
      <c r="AJ3263" s="61" t="str">
        <f>IF(AND(K3263&lt;&gt;"Match of the Day",K3263&lt;&gt;"Match of the Day 2",K3263&lt;&gt;"Match of the Day Repeat"),"",1+MAX($AJ$10:AJ3262))</f>
        <v/>
      </c>
    </row>
    <row r="3264" spans="34:36" x14ac:dyDescent="0.35">
      <c r="AH3264" s="16" t="str">
        <f>IF(AND(B3264="Premier League",E3264="Live"),_xlfn.XLOOKUP(_xlfn.TEXTJOIN(" vs ",,C3264:D3264),Calendar!G:G,Calendar!B:B),IF(AND(B3264="Premier League",E3264="Highlights"),_xlfn.XLOOKUP(H3264,Calendar!O:O,Calendar!N:N,,-1),""))</f>
        <v/>
      </c>
      <c r="AI3264" s="61" t="str">
        <f>IF(AND(AH3264&lt;&gt;"",E3264="Live"),_xlfn.XLOOKUP(_xlfn.TEXTJOIN(" vs ",,C3264:D3264),Calendar!G:G,Calendar!K:K),"")</f>
        <v/>
      </c>
      <c r="AJ3264" s="61" t="str">
        <f>IF(AND(K3264&lt;&gt;"Match of the Day",K3264&lt;&gt;"Match of the Day 2",K3264&lt;&gt;"Match of the Day Repeat"),"",1+MAX($AJ$10:AJ3263))</f>
        <v/>
      </c>
    </row>
    <row r="3265" spans="34:36" x14ac:dyDescent="0.35">
      <c r="AH3265" s="16" t="str">
        <f>IF(AND(B3265="Premier League",E3265="Live"),_xlfn.XLOOKUP(_xlfn.TEXTJOIN(" vs ",,C3265:D3265),Calendar!G:G,Calendar!B:B),IF(AND(B3265="Premier League",E3265="Highlights"),_xlfn.XLOOKUP(H3265,Calendar!O:O,Calendar!N:N,,-1),""))</f>
        <v/>
      </c>
      <c r="AI3265" s="61" t="str">
        <f>IF(AND(AH3265&lt;&gt;"",E3265="Live"),_xlfn.XLOOKUP(_xlfn.TEXTJOIN(" vs ",,C3265:D3265),Calendar!G:G,Calendar!K:K),"")</f>
        <v/>
      </c>
      <c r="AJ3265" s="61" t="str">
        <f>IF(AND(K3265&lt;&gt;"Match of the Day",K3265&lt;&gt;"Match of the Day 2",K3265&lt;&gt;"Match of the Day Repeat"),"",1+MAX($AJ$10:AJ3264))</f>
        <v/>
      </c>
    </row>
    <row r="3266" spans="34:36" x14ac:dyDescent="0.35">
      <c r="AH3266" s="16" t="str">
        <f>IF(AND(B3266="Premier League",E3266="Live"),_xlfn.XLOOKUP(_xlfn.TEXTJOIN(" vs ",,C3266:D3266),Calendar!G:G,Calendar!B:B),IF(AND(B3266="Premier League",E3266="Highlights"),_xlfn.XLOOKUP(H3266,Calendar!O:O,Calendar!N:N,,-1),""))</f>
        <v/>
      </c>
      <c r="AI3266" s="61" t="str">
        <f>IF(AND(AH3266&lt;&gt;"",E3266="Live"),_xlfn.XLOOKUP(_xlfn.TEXTJOIN(" vs ",,C3266:D3266),Calendar!G:G,Calendar!K:K),"")</f>
        <v/>
      </c>
      <c r="AJ3266" s="61" t="str">
        <f>IF(AND(K3266&lt;&gt;"Match of the Day",K3266&lt;&gt;"Match of the Day 2",K3266&lt;&gt;"Match of the Day Repeat"),"",1+MAX($AJ$10:AJ3265))</f>
        <v/>
      </c>
    </row>
    <row r="3267" spans="34:36" x14ac:dyDescent="0.35">
      <c r="AH3267" s="16" t="str">
        <f>IF(AND(B3267="Premier League",E3267="Live"),_xlfn.XLOOKUP(_xlfn.TEXTJOIN(" vs ",,C3267:D3267),Calendar!G:G,Calendar!B:B),IF(AND(B3267="Premier League",E3267="Highlights"),_xlfn.XLOOKUP(H3267,Calendar!O:O,Calendar!N:N,,-1),""))</f>
        <v/>
      </c>
      <c r="AI3267" s="61" t="str">
        <f>IF(AND(AH3267&lt;&gt;"",E3267="Live"),_xlfn.XLOOKUP(_xlfn.TEXTJOIN(" vs ",,C3267:D3267),Calendar!G:G,Calendar!K:K),"")</f>
        <v/>
      </c>
      <c r="AJ3267" s="61" t="str">
        <f>IF(AND(K3267&lt;&gt;"Match of the Day",K3267&lt;&gt;"Match of the Day 2",K3267&lt;&gt;"Match of the Day Repeat"),"",1+MAX($AJ$10:AJ3266))</f>
        <v/>
      </c>
    </row>
    <row r="3268" spans="34:36" x14ac:dyDescent="0.35">
      <c r="AH3268" s="16" t="str">
        <f>IF(AND(B3268="Premier League",E3268="Live"),_xlfn.XLOOKUP(_xlfn.TEXTJOIN(" vs ",,C3268:D3268),Calendar!G:G,Calendar!B:B),IF(AND(B3268="Premier League",E3268="Highlights"),_xlfn.XLOOKUP(H3268,Calendar!O:O,Calendar!N:N,,-1),""))</f>
        <v/>
      </c>
      <c r="AI3268" s="61" t="str">
        <f>IF(AND(AH3268&lt;&gt;"",E3268="Live"),_xlfn.XLOOKUP(_xlfn.TEXTJOIN(" vs ",,C3268:D3268),Calendar!G:G,Calendar!K:K),"")</f>
        <v/>
      </c>
      <c r="AJ3268" s="61" t="str">
        <f>IF(AND(K3268&lt;&gt;"Match of the Day",K3268&lt;&gt;"Match of the Day 2",K3268&lt;&gt;"Match of the Day Repeat"),"",1+MAX($AJ$10:AJ3267))</f>
        <v/>
      </c>
    </row>
    <row r="3269" spans="34:36" x14ac:dyDescent="0.35">
      <c r="AH3269" s="16" t="str">
        <f>IF(AND(B3269="Premier League",E3269="Live"),_xlfn.XLOOKUP(_xlfn.TEXTJOIN(" vs ",,C3269:D3269),Calendar!G:G,Calendar!B:B),IF(AND(B3269="Premier League",E3269="Highlights"),_xlfn.XLOOKUP(H3269,Calendar!O:O,Calendar!N:N,,-1),""))</f>
        <v/>
      </c>
      <c r="AI3269" s="61" t="str">
        <f>IF(AND(AH3269&lt;&gt;"",E3269="Live"),_xlfn.XLOOKUP(_xlfn.TEXTJOIN(" vs ",,C3269:D3269),Calendar!G:G,Calendar!K:K),"")</f>
        <v/>
      </c>
      <c r="AJ3269" s="61" t="str">
        <f>IF(AND(K3269&lt;&gt;"Match of the Day",K3269&lt;&gt;"Match of the Day 2",K3269&lt;&gt;"Match of the Day Repeat"),"",1+MAX($AJ$10:AJ3268))</f>
        <v/>
      </c>
    </row>
    <row r="3270" spans="34:36" x14ac:dyDescent="0.35">
      <c r="AH3270" s="16" t="str">
        <f>IF(AND(B3270="Premier League",E3270="Live"),_xlfn.XLOOKUP(_xlfn.TEXTJOIN(" vs ",,C3270:D3270),Calendar!G:G,Calendar!B:B),IF(AND(B3270="Premier League",E3270="Highlights"),_xlfn.XLOOKUP(H3270,Calendar!O:O,Calendar!N:N,,-1),""))</f>
        <v/>
      </c>
      <c r="AI3270" s="61" t="str">
        <f>IF(AND(AH3270&lt;&gt;"",E3270="Live"),_xlfn.XLOOKUP(_xlfn.TEXTJOIN(" vs ",,C3270:D3270),Calendar!G:G,Calendar!K:K),"")</f>
        <v/>
      </c>
      <c r="AJ3270" s="61" t="str">
        <f>IF(AND(K3270&lt;&gt;"Match of the Day",K3270&lt;&gt;"Match of the Day 2",K3270&lt;&gt;"Match of the Day Repeat"),"",1+MAX($AJ$10:AJ3269))</f>
        <v/>
      </c>
    </row>
    <row r="3271" spans="34:36" x14ac:dyDescent="0.35">
      <c r="AH3271" s="16" t="str">
        <f>IF(AND(B3271="Premier League",E3271="Live"),_xlfn.XLOOKUP(_xlfn.TEXTJOIN(" vs ",,C3271:D3271),Calendar!G:G,Calendar!B:B),IF(AND(B3271="Premier League",E3271="Highlights"),_xlfn.XLOOKUP(H3271,Calendar!O:O,Calendar!N:N,,-1),""))</f>
        <v/>
      </c>
      <c r="AI3271" s="61" t="str">
        <f>IF(AND(AH3271&lt;&gt;"",E3271="Live"),_xlfn.XLOOKUP(_xlfn.TEXTJOIN(" vs ",,C3271:D3271),Calendar!G:G,Calendar!K:K),"")</f>
        <v/>
      </c>
      <c r="AJ3271" s="61" t="str">
        <f>IF(AND(K3271&lt;&gt;"Match of the Day",K3271&lt;&gt;"Match of the Day 2",K3271&lt;&gt;"Match of the Day Repeat"),"",1+MAX($AJ$10:AJ3270))</f>
        <v/>
      </c>
    </row>
    <row r="3272" spans="34:36" x14ac:dyDescent="0.35">
      <c r="AH3272" s="16" t="str">
        <f>IF(AND(B3272="Premier League",E3272="Live"),_xlfn.XLOOKUP(_xlfn.TEXTJOIN(" vs ",,C3272:D3272),Calendar!G:G,Calendar!B:B),IF(AND(B3272="Premier League",E3272="Highlights"),_xlfn.XLOOKUP(H3272,Calendar!O:O,Calendar!N:N,,-1),""))</f>
        <v/>
      </c>
      <c r="AI3272" s="61" t="str">
        <f>IF(AND(AH3272&lt;&gt;"",E3272="Live"),_xlfn.XLOOKUP(_xlfn.TEXTJOIN(" vs ",,C3272:D3272),Calendar!G:G,Calendar!K:K),"")</f>
        <v/>
      </c>
      <c r="AJ3272" s="61" t="str">
        <f>IF(AND(K3272&lt;&gt;"Match of the Day",K3272&lt;&gt;"Match of the Day 2",K3272&lt;&gt;"Match of the Day Repeat"),"",1+MAX($AJ$10:AJ3271))</f>
        <v/>
      </c>
    </row>
    <row r="3273" spans="34:36" x14ac:dyDescent="0.35">
      <c r="AH3273" s="16" t="str">
        <f>IF(AND(B3273="Premier League",E3273="Live"),_xlfn.XLOOKUP(_xlfn.TEXTJOIN(" vs ",,C3273:D3273),Calendar!G:G,Calendar!B:B),IF(AND(B3273="Premier League",E3273="Highlights"),_xlfn.XLOOKUP(H3273,Calendar!O:O,Calendar!N:N,,-1),""))</f>
        <v/>
      </c>
      <c r="AI3273" s="61" t="str">
        <f>IF(AND(AH3273&lt;&gt;"",E3273="Live"),_xlfn.XLOOKUP(_xlfn.TEXTJOIN(" vs ",,C3273:D3273),Calendar!G:G,Calendar!K:K),"")</f>
        <v/>
      </c>
      <c r="AJ3273" s="61" t="str">
        <f>IF(AND(K3273&lt;&gt;"Match of the Day",K3273&lt;&gt;"Match of the Day 2",K3273&lt;&gt;"Match of the Day Repeat"),"",1+MAX($AJ$10:AJ3272))</f>
        <v/>
      </c>
    </row>
    <row r="3274" spans="34:36" x14ac:dyDescent="0.35">
      <c r="AH3274" s="16" t="str">
        <f>IF(AND(B3274="Premier League",E3274="Live"),_xlfn.XLOOKUP(_xlfn.TEXTJOIN(" vs ",,C3274:D3274),Calendar!G:G,Calendar!B:B),IF(AND(B3274="Premier League",E3274="Highlights"),_xlfn.XLOOKUP(H3274,Calendar!O:O,Calendar!N:N,,-1),""))</f>
        <v/>
      </c>
      <c r="AI3274" s="61" t="str">
        <f>IF(AND(AH3274&lt;&gt;"",E3274="Live"),_xlfn.XLOOKUP(_xlfn.TEXTJOIN(" vs ",,C3274:D3274),Calendar!G:G,Calendar!K:K),"")</f>
        <v/>
      </c>
      <c r="AJ3274" s="61" t="str">
        <f>IF(AND(K3274&lt;&gt;"Match of the Day",K3274&lt;&gt;"Match of the Day 2",K3274&lt;&gt;"Match of the Day Repeat"),"",1+MAX($AJ$10:AJ3273))</f>
        <v/>
      </c>
    </row>
    <row r="3275" spans="34:36" x14ac:dyDescent="0.35">
      <c r="AH3275" s="16" t="str">
        <f>IF(AND(B3275="Premier League",E3275="Live"),_xlfn.XLOOKUP(_xlfn.TEXTJOIN(" vs ",,C3275:D3275),Calendar!G:G,Calendar!B:B),IF(AND(B3275="Premier League",E3275="Highlights"),_xlfn.XLOOKUP(H3275,Calendar!O:O,Calendar!N:N,,-1),""))</f>
        <v/>
      </c>
      <c r="AI3275" s="61" t="str">
        <f>IF(AND(AH3275&lt;&gt;"",E3275="Live"),_xlfn.XLOOKUP(_xlfn.TEXTJOIN(" vs ",,C3275:D3275),Calendar!G:G,Calendar!K:K),"")</f>
        <v/>
      </c>
      <c r="AJ3275" s="61" t="str">
        <f>IF(AND(K3275&lt;&gt;"Match of the Day",K3275&lt;&gt;"Match of the Day 2",K3275&lt;&gt;"Match of the Day Repeat"),"",1+MAX($AJ$10:AJ3274))</f>
        <v/>
      </c>
    </row>
    <row r="3276" spans="34:36" x14ac:dyDescent="0.35">
      <c r="AH3276" s="16" t="str">
        <f>IF(AND(B3276="Premier League",E3276="Live"),_xlfn.XLOOKUP(_xlfn.TEXTJOIN(" vs ",,C3276:D3276),Calendar!G:G,Calendar!B:B),IF(AND(B3276="Premier League",E3276="Highlights"),_xlfn.XLOOKUP(H3276,Calendar!O:O,Calendar!N:N,,-1),""))</f>
        <v/>
      </c>
      <c r="AI3276" s="61" t="str">
        <f>IF(AND(AH3276&lt;&gt;"",E3276="Live"),_xlfn.XLOOKUP(_xlfn.TEXTJOIN(" vs ",,C3276:D3276),Calendar!G:G,Calendar!K:K),"")</f>
        <v/>
      </c>
      <c r="AJ3276" s="61" t="str">
        <f>IF(AND(K3276&lt;&gt;"Match of the Day",K3276&lt;&gt;"Match of the Day 2",K3276&lt;&gt;"Match of the Day Repeat"),"",1+MAX($AJ$10:AJ3275))</f>
        <v/>
      </c>
    </row>
    <row r="3277" spans="34:36" x14ac:dyDescent="0.35">
      <c r="AH3277" s="16" t="str">
        <f>IF(AND(B3277="Premier League",E3277="Live"),_xlfn.XLOOKUP(_xlfn.TEXTJOIN(" vs ",,C3277:D3277),Calendar!G:G,Calendar!B:B),IF(AND(B3277="Premier League",E3277="Highlights"),_xlfn.XLOOKUP(H3277,Calendar!O:O,Calendar!N:N,,-1),""))</f>
        <v/>
      </c>
      <c r="AI3277" s="61" t="str">
        <f>IF(AND(AH3277&lt;&gt;"",E3277="Live"),_xlfn.XLOOKUP(_xlfn.TEXTJOIN(" vs ",,C3277:D3277),Calendar!G:G,Calendar!K:K),"")</f>
        <v/>
      </c>
      <c r="AJ3277" s="61" t="str">
        <f>IF(AND(K3277&lt;&gt;"Match of the Day",K3277&lt;&gt;"Match of the Day 2",K3277&lt;&gt;"Match of the Day Repeat"),"",1+MAX($AJ$10:AJ3276))</f>
        <v/>
      </c>
    </row>
    <row r="3278" spans="34:36" x14ac:dyDescent="0.35">
      <c r="AH3278" s="16" t="str">
        <f>IF(AND(B3278="Premier League",E3278="Live"),_xlfn.XLOOKUP(_xlfn.TEXTJOIN(" vs ",,C3278:D3278),Calendar!G:G,Calendar!B:B),IF(AND(B3278="Premier League",E3278="Highlights"),_xlfn.XLOOKUP(H3278,Calendar!O:O,Calendar!N:N,,-1),""))</f>
        <v/>
      </c>
      <c r="AI3278" s="61" t="str">
        <f>IF(AND(AH3278&lt;&gt;"",E3278="Live"),_xlfn.XLOOKUP(_xlfn.TEXTJOIN(" vs ",,C3278:D3278),Calendar!G:G,Calendar!K:K),"")</f>
        <v/>
      </c>
      <c r="AJ3278" s="61" t="str">
        <f>IF(AND(K3278&lt;&gt;"Match of the Day",K3278&lt;&gt;"Match of the Day 2",K3278&lt;&gt;"Match of the Day Repeat"),"",1+MAX($AJ$10:AJ3277))</f>
        <v/>
      </c>
    </row>
    <row r="3279" spans="34:36" x14ac:dyDescent="0.35">
      <c r="AH3279" s="16" t="str">
        <f>IF(AND(B3279="Premier League",E3279="Live"),_xlfn.XLOOKUP(_xlfn.TEXTJOIN(" vs ",,C3279:D3279),Calendar!G:G,Calendar!B:B),IF(AND(B3279="Premier League",E3279="Highlights"),_xlfn.XLOOKUP(H3279,Calendar!O:O,Calendar!N:N,,-1),""))</f>
        <v/>
      </c>
      <c r="AI3279" s="61" t="str">
        <f>IF(AND(AH3279&lt;&gt;"",E3279="Live"),_xlfn.XLOOKUP(_xlfn.TEXTJOIN(" vs ",,C3279:D3279),Calendar!G:G,Calendar!K:K),"")</f>
        <v/>
      </c>
      <c r="AJ3279" s="61" t="str">
        <f>IF(AND(K3279&lt;&gt;"Match of the Day",K3279&lt;&gt;"Match of the Day 2",K3279&lt;&gt;"Match of the Day Repeat"),"",1+MAX($AJ$10:AJ3278))</f>
        <v/>
      </c>
    </row>
    <row r="3280" spans="34:36" x14ac:dyDescent="0.35">
      <c r="AH3280" s="16" t="str">
        <f>IF(AND(B3280="Premier League",E3280="Live"),_xlfn.XLOOKUP(_xlfn.TEXTJOIN(" vs ",,C3280:D3280),Calendar!G:G,Calendar!B:B),IF(AND(B3280="Premier League",E3280="Highlights"),_xlfn.XLOOKUP(H3280,Calendar!O:O,Calendar!N:N,,-1),""))</f>
        <v/>
      </c>
      <c r="AI3280" s="61" t="str">
        <f>IF(AND(AH3280&lt;&gt;"",E3280="Live"),_xlfn.XLOOKUP(_xlfn.TEXTJOIN(" vs ",,C3280:D3280),Calendar!G:G,Calendar!K:K),"")</f>
        <v/>
      </c>
      <c r="AJ3280" s="61" t="str">
        <f>IF(AND(K3280&lt;&gt;"Match of the Day",K3280&lt;&gt;"Match of the Day 2",K3280&lt;&gt;"Match of the Day Repeat"),"",1+MAX($AJ$10:AJ3279))</f>
        <v/>
      </c>
    </row>
    <row r="3281" spans="34:36" x14ac:dyDescent="0.35">
      <c r="AH3281" s="16" t="str">
        <f>IF(AND(B3281="Premier League",E3281="Live"),_xlfn.XLOOKUP(_xlfn.TEXTJOIN(" vs ",,C3281:D3281),Calendar!G:G,Calendar!B:B),IF(AND(B3281="Premier League",E3281="Highlights"),_xlfn.XLOOKUP(H3281,Calendar!O:O,Calendar!N:N,,-1),""))</f>
        <v/>
      </c>
      <c r="AI3281" s="61" t="str">
        <f>IF(AND(AH3281&lt;&gt;"",E3281="Live"),_xlfn.XLOOKUP(_xlfn.TEXTJOIN(" vs ",,C3281:D3281),Calendar!G:G,Calendar!K:K),"")</f>
        <v/>
      </c>
      <c r="AJ3281" s="61" t="str">
        <f>IF(AND(K3281&lt;&gt;"Match of the Day",K3281&lt;&gt;"Match of the Day 2",K3281&lt;&gt;"Match of the Day Repeat"),"",1+MAX($AJ$10:AJ3280))</f>
        <v/>
      </c>
    </row>
    <row r="3282" spans="34:36" x14ac:dyDescent="0.35">
      <c r="AH3282" s="16" t="str">
        <f>IF(AND(B3282="Premier League",E3282="Live"),_xlfn.XLOOKUP(_xlfn.TEXTJOIN(" vs ",,C3282:D3282),Calendar!G:G,Calendar!B:B),IF(AND(B3282="Premier League",E3282="Highlights"),_xlfn.XLOOKUP(H3282,Calendar!O:O,Calendar!N:N,,-1),""))</f>
        <v/>
      </c>
      <c r="AI3282" s="61" t="str">
        <f>IF(AND(AH3282&lt;&gt;"",E3282="Live"),_xlfn.XLOOKUP(_xlfn.TEXTJOIN(" vs ",,C3282:D3282),Calendar!G:G,Calendar!K:K),"")</f>
        <v/>
      </c>
      <c r="AJ3282" s="61" t="str">
        <f>IF(AND(K3282&lt;&gt;"Match of the Day",K3282&lt;&gt;"Match of the Day 2",K3282&lt;&gt;"Match of the Day Repeat"),"",1+MAX($AJ$10:AJ3281))</f>
        <v/>
      </c>
    </row>
    <row r="3283" spans="34:36" x14ac:dyDescent="0.35">
      <c r="AH3283" s="16" t="str">
        <f>IF(AND(B3283="Premier League",E3283="Live"),_xlfn.XLOOKUP(_xlfn.TEXTJOIN(" vs ",,C3283:D3283),Calendar!G:G,Calendar!B:B),IF(AND(B3283="Premier League",E3283="Highlights"),_xlfn.XLOOKUP(H3283,Calendar!O:O,Calendar!N:N,,-1),""))</f>
        <v/>
      </c>
      <c r="AI3283" s="61" t="str">
        <f>IF(AND(AH3283&lt;&gt;"",E3283="Live"),_xlfn.XLOOKUP(_xlfn.TEXTJOIN(" vs ",,C3283:D3283),Calendar!G:G,Calendar!K:K),"")</f>
        <v/>
      </c>
      <c r="AJ3283" s="61" t="str">
        <f>IF(AND(K3283&lt;&gt;"Match of the Day",K3283&lt;&gt;"Match of the Day 2",K3283&lt;&gt;"Match of the Day Repeat"),"",1+MAX($AJ$10:AJ3282))</f>
        <v/>
      </c>
    </row>
    <row r="3284" spans="34:36" x14ac:dyDescent="0.35">
      <c r="AH3284" s="16" t="str">
        <f>IF(AND(B3284="Premier League",E3284="Live"),_xlfn.XLOOKUP(_xlfn.TEXTJOIN(" vs ",,C3284:D3284),Calendar!G:G,Calendar!B:B),IF(AND(B3284="Premier League",E3284="Highlights"),_xlfn.XLOOKUP(H3284,Calendar!O:O,Calendar!N:N,,-1),""))</f>
        <v/>
      </c>
      <c r="AI3284" s="61" t="str">
        <f>IF(AND(AH3284&lt;&gt;"",E3284="Live"),_xlfn.XLOOKUP(_xlfn.TEXTJOIN(" vs ",,C3284:D3284),Calendar!G:G,Calendar!K:K),"")</f>
        <v/>
      </c>
      <c r="AJ3284" s="61" t="str">
        <f>IF(AND(K3284&lt;&gt;"Match of the Day",K3284&lt;&gt;"Match of the Day 2",K3284&lt;&gt;"Match of the Day Repeat"),"",1+MAX($AJ$10:AJ3283))</f>
        <v/>
      </c>
    </row>
    <row r="3285" spans="34:36" x14ac:dyDescent="0.35">
      <c r="AH3285" s="16" t="str">
        <f>IF(AND(B3285="Premier League",E3285="Live"),_xlfn.XLOOKUP(_xlfn.TEXTJOIN(" vs ",,C3285:D3285),Calendar!G:G,Calendar!B:B),IF(AND(B3285="Premier League",E3285="Highlights"),_xlfn.XLOOKUP(H3285,Calendar!O:O,Calendar!N:N,,-1),""))</f>
        <v/>
      </c>
      <c r="AI3285" s="61" t="str">
        <f>IF(AND(AH3285&lt;&gt;"",E3285="Live"),_xlfn.XLOOKUP(_xlfn.TEXTJOIN(" vs ",,C3285:D3285),Calendar!G:G,Calendar!K:K),"")</f>
        <v/>
      </c>
      <c r="AJ3285" s="61" t="str">
        <f>IF(AND(K3285&lt;&gt;"Match of the Day",K3285&lt;&gt;"Match of the Day 2",K3285&lt;&gt;"Match of the Day Repeat"),"",1+MAX($AJ$10:AJ3284))</f>
        <v/>
      </c>
    </row>
    <row r="3286" spans="34:36" x14ac:dyDescent="0.35">
      <c r="AH3286" s="16" t="str">
        <f>IF(AND(B3286="Premier League",E3286="Live"),_xlfn.XLOOKUP(_xlfn.TEXTJOIN(" vs ",,C3286:D3286),Calendar!G:G,Calendar!B:B),IF(AND(B3286="Premier League",E3286="Highlights"),_xlfn.XLOOKUP(H3286,Calendar!O:O,Calendar!N:N,,-1),""))</f>
        <v/>
      </c>
      <c r="AI3286" s="61" t="str">
        <f>IF(AND(AH3286&lt;&gt;"",E3286="Live"),_xlfn.XLOOKUP(_xlfn.TEXTJOIN(" vs ",,C3286:D3286),Calendar!G:G,Calendar!K:K),"")</f>
        <v/>
      </c>
      <c r="AJ3286" s="61" t="str">
        <f>IF(AND(K3286&lt;&gt;"Match of the Day",K3286&lt;&gt;"Match of the Day 2",K3286&lt;&gt;"Match of the Day Repeat"),"",1+MAX($AJ$10:AJ3285))</f>
        <v/>
      </c>
    </row>
    <row r="3287" spans="34:36" x14ac:dyDescent="0.35">
      <c r="AH3287" s="16" t="str">
        <f>IF(AND(B3287="Premier League",E3287="Live"),_xlfn.XLOOKUP(_xlfn.TEXTJOIN(" vs ",,C3287:D3287),Calendar!G:G,Calendar!B:B),IF(AND(B3287="Premier League",E3287="Highlights"),_xlfn.XLOOKUP(H3287,Calendar!O:O,Calendar!N:N,,-1),""))</f>
        <v/>
      </c>
      <c r="AI3287" s="61" t="str">
        <f>IF(AND(AH3287&lt;&gt;"",E3287="Live"),_xlfn.XLOOKUP(_xlfn.TEXTJOIN(" vs ",,C3287:D3287),Calendar!G:G,Calendar!K:K),"")</f>
        <v/>
      </c>
      <c r="AJ3287" s="61" t="str">
        <f>IF(AND(K3287&lt;&gt;"Match of the Day",K3287&lt;&gt;"Match of the Day 2",K3287&lt;&gt;"Match of the Day Repeat"),"",1+MAX($AJ$10:AJ3286))</f>
        <v/>
      </c>
    </row>
    <row r="3288" spans="34:36" x14ac:dyDescent="0.35">
      <c r="AH3288" s="16" t="str">
        <f>IF(AND(B3288="Premier League",E3288="Live"),_xlfn.XLOOKUP(_xlfn.TEXTJOIN(" vs ",,C3288:D3288),Calendar!G:G,Calendar!B:B),IF(AND(B3288="Premier League",E3288="Highlights"),_xlfn.XLOOKUP(H3288,Calendar!O:O,Calendar!N:N,,-1),""))</f>
        <v/>
      </c>
      <c r="AI3288" s="61" t="str">
        <f>IF(AND(AH3288&lt;&gt;"",E3288="Live"),_xlfn.XLOOKUP(_xlfn.TEXTJOIN(" vs ",,C3288:D3288),Calendar!G:G,Calendar!K:K),"")</f>
        <v/>
      </c>
      <c r="AJ3288" s="61" t="str">
        <f>IF(AND(K3288&lt;&gt;"Match of the Day",K3288&lt;&gt;"Match of the Day 2",K3288&lt;&gt;"Match of the Day Repeat"),"",1+MAX($AJ$10:AJ3287))</f>
        <v/>
      </c>
    </row>
    <row r="3289" spans="34:36" x14ac:dyDescent="0.35">
      <c r="AH3289" s="16" t="str">
        <f>IF(AND(B3289="Premier League",E3289="Live"),_xlfn.XLOOKUP(_xlfn.TEXTJOIN(" vs ",,C3289:D3289),Calendar!G:G,Calendar!B:B),IF(AND(B3289="Premier League",E3289="Highlights"),_xlfn.XLOOKUP(H3289,Calendar!O:O,Calendar!N:N,,-1),""))</f>
        <v/>
      </c>
      <c r="AI3289" s="61" t="str">
        <f>IF(AND(AH3289&lt;&gt;"",E3289="Live"),_xlfn.XLOOKUP(_xlfn.TEXTJOIN(" vs ",,C3289:D3289),Calendar!G:G,Calendar!K:K),"")</f>
        <v/>
      </c>
      <c r="AJ3289" s="61" t="str">
        <f>IF(AND(K3289&lt;&gt;"Match of the Day",K3289&lt;&gt;"Match of the Day 2",K3289&lt;&gt;"Match of the Day Repeat"),"",1+MAX($AJ$10:AJ3288))</f>
        <v/>
      </c>
    </row>
    <row r="3290" spans="34:36" x14ac:dyDescent="0.35">
      <c r="AH3290" s="16" t="str">
        <f>IF(AND(B3290="Premier League",E3290="Live"),_xlfn.XLOOKUP(_xlfn.TEXTJOIN(" vs ",,C3290:D3290),Calendar!G:G,Calendar!B:B),IF(AND(B3290="Premier League",E3290="Highlights"),_xlfn.XLOOKUP(H3290,Calendar!O:O,Calendar!N:N,,-1),""))</f>
        <v/>
      </c>
      <c r="AI3290" s="61" t="str">
        <f>IF(AND(AH3290&lt;&gt;"",E3290="Live"),_xlfn.XLOOKUP(_xlfn.TEXTJOIN(" vs ",,C3290:D3290),Calendar!G:G,Calendar!K:K),"")</f>
        <v/>
      </c>
      <c r="AJ3290" s="61" t="str">
        <f>IF(AND(K3290&lt;&gt;"Match of the Day",K3290&lt;&gt;"Match of the Day 2",K3290&lt;&gt;"Match of the Day Repeat"),"",1+MAX($AJ$10:AJ3289))</f>
        <v/>
      </c>
    </row>
    <row r="3291" spans="34:36" x14ac:dyDescent="0.35">
      <c r="AH3291" s="16" t="str">
        <f>IF(AND(B3291="Premier League",E3291="Live"),_xlfn.XLOOKUP(_xlfn.TEXTJOIN(" vs ",,C3291:D3291),Calendar!G:G,Calendar!B:B),IF(AND(B3291="Premier League",E3291="Highlights"),_xlfn.XLOOKUP(H3291,Calendar!O:O,Calendar!N:N,,-1),""))</f>
        <v/>
      </c>
      <c r="AI3291" s="61" t="str">
        <f>IF(AND(AH3291&lt;&gt;"",E3291="Live"),_xlfn.XLOOKUP(_xlfn.TEXTJOIN(" vs ",,C3291:D3291),Calendar!G:G,Calendar!K:K),"")</f>
        <v/>
      </c>
      <c r="AJ3291" s="61" t="str">
        <f>IF(AND(K3291&lt;&gt;"Match of the Day",K3291&lt;&gt;"Match of the Day 2",K3291&lt;&gt;"Match of the Day Repeat"),"",1+MAX($AJ$10:AJ3290))</f>
        <v/>
      </c>
    </row>
    <row r="3292" spans="34:36" x14ac:dyDescent="0.35">
      <c r="AH3292" s="16" t="str">
        <f>IF(AND(B3292="Premier League",E3292="Live"),_xlfn.XLOOKUP(_xlfn.TEXTJOIN(" vs ",,C3292:D3292),Calendar!G:G,Calendar!B:B),IF(AND(B3292="Premier League",E3292="Highlights"),_xlfn.XLOOKUP(H3292,Calendar!O:O,Calendar!N:N,,-1),""))</f>
        <v/>
      </c>
      <c r="AI3292" s="61" t="str">
        <f>IF(AND(AH3292&lt;&gt;"",E3292="Live"),_xlfn.XLOOKUP(_xlfn.TEXTJOIN(" vs ",,C3292:D3292),Calendar!G:G,Calendar!K:K),"")</f>
        <v/>
      </c>
      <c r="AJ3292" s="61" t="str">
        <f>IF(AND(K3292&lt;&gt;"Match of the Day",K3292&lt;&gt;"Match of the Day 2",K3292&lt;&gt;"Match of the Day Repeat"),"",1+MAX($AJ$10:AJ3291))</f>
        <v/>
      </c>
    </row>
    <row r="3293" spans="34:36" x14ac:dyDescent="0.35">
      <c r="AH3293" s="16" t="str">
        <f>IF(AND(B3293="Premier League",E3293="Live"),_xlfn.XLOOKUP(_xlfn.TEXTJOIN(" vs ",,C3293:D3293),Calendar!G:G,Calendar!B:B),IF(AND(B3293="Premier League",E3293="Highlights"),_xlfn.XLOOKUP(H3293,Calendar!O:O,Calendar!N:N,,-1),""))</f>
        <v/>
      </c>
      <c r="AI3293" s="61" t="str">
        <f>IF(AND(AH3293&lt;&gt;"",E3293="Live"),_xlfn.XLOOKUP(_xlfn.TEXTJOIN(" vs ",,C3293:D3293),Calendar!G:G,Calendar!K:K),"")</f>
        <v/>
      </c>
      <c r="AJ3293" s="61" t="str">
        <f>IF(AND(K3293&lt;&gt;"Match of the Day",K3293&lt;&gt;"Match of the Day 2",K3293&lt;&gt;"Match of the Day Repeat"),"",1+MAX($AJ$10:AJ3292))</f>
        <v/>
      </c>
    </row>
    <row r="3294" spans="34:36" x14ac:dyDescent="0.35">
      <c r="AH3294" s="16" t="str">
        <f>IF(AND(B3294="Premier League",E3294="Live"),_xlfn.XLOOKUP(_xlfn.TEXTJOIN(" vs ",,C3294:D3294),Calendar!G:G,Calendar!B:B),IF(AND(B3294="Premier League",E3294="Highlights"),_xlfn.XLOOKUP(H3294,Calendar!O:O,Calendar!N:N,,-1),""))</f>
        <v/>
      </c>
      <c r="AI3294" s="61" t="str">
        <f>IF(AND(AH3294&lt;&gt;"",E3294="Live"),_xlfn.XLOOKUP(_xlfn.TEXTJOIN(" vs ",,C3294:D3294),Calendar!G:G,Calendar!K:K),"")</f>
        <v/>
      </c>
      <c r="AJ3294" s="61" t="str">
        <f>IF(AND(K3294&lt;&gt;"Match of the Day",K3294&lt;&gt;"Match of the Day 2",K3294&lt;&gt;"Match of the Day Repeat"),"",1+MAX($AJ$10:AJ3293))</f>
        <v/>
      </c>
    </row>
    <row r="3295" spans="34:36" x14ac:dyDescent="0.35">
      <c r="AH3295" s="16" t="str">
        <f>IF(AND(B3295="Premier League",E3295="Live"),_xlfn.XLOOKUP(_xlfn.TEXTJOIN(" vs ",,C3295:D3295),Calendar!G:G,Calendar!B:B),IF(AND(B3295="Premier League",E3295="Highlights"),_xlfn.XLOOKUP(H3295,Calendar!O:O,Calendar!N:N,,-1),""))</f>
        <v/>
      </c>
      <c r="AI3295" s="61" t="str">
        <f>IF(AND(AH3295&lt;&gt;"",E3295="Live"),_xlfn.XLOOKUP(_xlfn.TEXTJOIN(" vs ",,C3295:D3295),Calendar!G:G,Calendar!K:K),"")</f>
        <v/>
      </c>
      <c r="AJ3295" s="61" t="str">
        <f>IF(AND(K3295&lt;&gt;"Match of the Day",K3295&lt;&gt;"Match of the Day 2",K3295&lt;&gt;"Match of the Day Repeat"),"",1+MAX($AJ$10:AJ3294))</f>
        <v/>
      </c>
    </row>
    <row r="3296" spans="34:36" x14ac:dyDescent="0.35">
      <c r="AH3296" s="16" t="str">
        <f>IF(AND(B3296="Premier League",E3296="Live"),_xlfn.XLOOKUP(_xlfn.TEXTJOIN(" vs ",,C3296:D3296),Calendar!G:G,Calendar!B:B),IF(AND(B3296="Premier League",E3296="Highlights"),_xlfn.XLOOKUP(H3296,Calendar!O:O,Calendar!N:N,,-1),""))</f>
        <v/>
      </c>
      <c r="AI3296" s="61" t="str">
        <f>IF(AND(AH3296&lt;&gt;"",E3296="Live"),_xlfn.XLOOKUP(_xlfn.TEXTJOIN(" vs ",,C3296:D3296),Calendar!G:G,Calendar!K:K),"")</f>
        <v/>
      </c>
      <c r="AJ3296" s="61" t="str">
        <f>IF(AND(K3296&lt;&gt;"Match of the Day",K3296&lt;&gt;"Match of the Day 2",K3296&lt;&gt;"Match of the Day Repeat"),"",1+MAX($AJ$10:AJ3295))</f>
        <v/>
      </c>
    </row>
    <row r="3297" spans="34:36" x14ac:dyDescent="0.35">
      <c r="AH3297" s="16" t="str">
        <f>IF(AND(B3297="Premier League",E3297="Live"),_xlfn.XLOOKUP(_xlfn.TEXTJOIN(" vs ",,C3297:D3297),Calendar!G:G,Calendar!B:B),IF(AND(B3297="Premier League",E3297="Highlights"),_xlfn.XLOOKUP(H3297,Calendar!O:O,Calendar!N:N,,-1),""))</f>
        <v/>
      </c>
      <c r="AI3297" s="61" t="str">
        <f>IF(AND(AH3297&lt;&gt;"",E3297="Live"),_xlfn.XLOOKUP(_xlfn.TEXTJOIN(" vs ",,C3297:D3297),Calendar!G:G,Calendar!K:K),"")</f>
        <v/>
      </c>
      <c r="AJ3297" s="61" t="str">
        <f>IF(AND(K3297&lt;&gt;"Match of the Day",K3297&lt;&gt;"Match of the Day 2",K3297&lt;&gt;"Match of the Day Repeat"),"",1+MAX($AJ$10:AJ3296))</f>
        <v/>
      </c>
    </row>
    <row r="3298" spans="34:36" x14ac:dyDescent="0.35">
      <c r="AH3298" s="16" t="str">
        <f>IF(AND(B3298="Premier League",E3298="Live"),_xlfn.XLOOKUP(_xlfn.TEXTJOIN(" vs ",,C3298:D3298),Calendar!G:G,Calendar!B:B),IF(AND(B3298="Premier League",E3298="Highlights"),_xlfn.XLOOKUP(H3298,Calendar!O:O,Calendar!N:N,,-1),""))</f>
        <v/>
      </c>
      <c r="AI3298" s="61" t="str">
        <f>IF(AND(AH3298&lt;&gt;"",E3298="Live"),_xlfn.XLOOKUP(_xlfn.TEXTJOIN(" vs ",,C3298:D3298),Calendar!G:G,Calendar!K:K),"")</f>
        <v/>
      </c>
      <c r="AJ3298" s="61" t="str">
        <f>IF(AND(K3298&lt;&gt;"Match of the Day",K3298&lt;&gt;"Match of the Day 2",K3298&lt;&gt;"Match of the Day Repeat"),"",1+MAX($AJ$10:AJ3297))</f>
        <v/>
      </c>
    </row>
    <row r="3299" spans="34:36" x14ac:dyDescent="0.35">
      <c r="AH3299" s="16" t="str">
        <f>IF(AND(B3299="Premier League",E3299="Live"),_xlfn.XLOOKUP(_xlfn.TEXTJOIN(" vs ",,C3299:D3299),Calendar!G:G,Calendar!B:B),IF(AND(B3299="Premier League",E3299="Highlights"),_xlfn.XLOOKUP(H3299,Calendar!O:O,Calendar!N:N,,-1),""))</f>
        <v/>
      </c>
      <c r="AI3299" s="61" t="str">
        <f>IF(AND(AH3299&lt;&gt;"",E3299="Live"),_xlfn.XLOOKUP(_xlfn.TEXTJOIN(" vs ",,C3299:D3299),Calendar!G:G,Calendar!K:K),"")</f>
        <v/>
      </c>
      <c r="AJ3299" s="61" t="str">
        <f>IF(AND(K3299&lt;&gt;"Match of the Day",K3299&lt;&gt;"Match of the Day 2",K3299&lt;&gt;"Match of the Day Repeat"),"",1+MAX($AJ$10:AJ3298))</f>
        <v/>
      </c>
    </row>
    <row r="3300" spans="34:36" x14ac:dyDescent="0.35">
      <c r="AH3300" s="16" t="str">
        <f>IF(AND(B3300="Premier League",E3300="Live"),_xlfn.XLOOKUP(_xlfn.TEXTJOIN(" vs ",,C3300:D3300),Calendar!G:G,Calendar!B:B),IF(AND(B3300="Premier League",E3300="Highlights"),_xlfn.XLOOKUP(H3300,Calendar!O:O,Calendar!N:N,,-1),""))</f>
        <v/>
      </c>
      <c r="AI3300" s="61" t="str">
        <f>IF(AND(AH3300&lt;&gt;"",E3300="Live"),_xlfn.XLOOKUP(_xlfn.TEXTJOIN(" vs ",,C3300:D3300),Calendar!G:G,Calendar!K:K),"")</f>
        <v/>
      </c>
      <c r="AJ3300" s="61" t="str">
        <f>IF(AND(K3300&lt;&gt;"Match of the Day",K3300&lt;&gt;"Match of the Day 2",K3300&lt;&gt;"Match of the Day Repeat"),"",1+MAX($AJ$10:AJ3299))</f>
        <v/>
      </c>
    </row>
    <row r="3301" spans="34:36" x14ac:dyDescent="0.35">
      <c r="AH3301" s="16" t="str">
        <f>IF(AND(B3301="Premier League",E3301="Live"),_xlfn.XLOOKUP(_xlfn.TEXTJOIN(" vs ",,C3301:D3301),Calendar!G:G,Calendar!B:B),IF(AND(B3301="Premier League",E3301="Highlights"),_xlfn.XLOOKUP(H3301,Calendar!O:O,Calendar!N:N,,-1),""))</f>
        <v/>
      </c>
      <c r="AI3301" s="61" t="str">
        <f>IF(AND(AH3301&lt;&gt;"",E3301="Live"),_xlfn.XLOOKUP(_xlfn.TEXTJOIN(" vs ",,C3301:D3301),Calendar!G:G,Calendar!K:K),"")</f>
        <v/>
      </c>
      <c r="AJ3301" s="61" t="str">
        <f>IF(AND(K3301&lt;&gt;"Match of the Day",K3301&lt;&gt;"Match of the Day 2",K3301&lt;&gt;"Match of the Day Repeat"),"",1+MAX($AJ$10:AJ3300))</f>
        <v/>
      </c>
    </row>
    <row r="3302" spans="34:36" x14ac:dyDescent="0.35">
      <c r="AH3302" s="16" t="str">
        <f>IF(AND(B3302="Premier League",E3302="Live"),_xlfn.XLOOKUP(_xlfn.TEXTJOIN(" vs ",,C3302:D3302),Calendar!G:G,Calendar!B:B),IF(AND(B3302="Premier League",E3302="Highlights"),_xlfn.XLOOKUP(H3302,Calendar!O:O,Calendar!N:N,,-1),""))</f>
        <v/>
      </c>
      <c r="AI3302" s="61" t="str">
        <f>IF(AND(AH3302&lt;&gt;"",E3302="Live"),_xlfn.XLOOKUP(_xlfn.TEXTJOIN(" vs ",,C3302:D3302),Calendar!G:G,Calendar!K:K),"")</f>
        <v/>
      </c>
      <c r="AJ3302" s="61" t="str">
        <f>IF(AND(K3302&lt;&gt;"Match of the Day",K3302&lt;&gt;"Match of the Day 2",K3302&lt;&gt;"Match of the Day Repeat"),"",1+MAX($AJ$10:AJ3301))</f>
        <v/>
      </c>
    </row>
    <row r="3303" spans="34:36" x14ac:dyDescent="0.35">
      <c r="AH3303" s="16" t="str">
        <f>IF(AND(B3303="Premier League",E3303="Live"),_xlfn.XLOOKUP(_xlfn.TEXTJOIN(" vs ",,C3303:D3303),Calendar!G:G,Calendar!B:B),IF(AND(B3303="Premier League",E3303="Highlights"),_xlfn.XLOOKUP(H3303,Calendar!O:O,Calendar!N:N,,-1),""))</f>
        <v/>
      </c>
      <c r="AI3303" s="61" t="str">
        <f>IF(AND(AH3303&lt;&gt;"",E3303="Live"),_xlfn.XLOOKUP(_xlfn.TEXTJOIN(" vs ",,C3303:D3303),Calendar!G:G,Calendar!K:K),"")</f>
        <v/>
      </c>
      <c r="AJ3303" s="61" t="str">
        <f>IF(AND(K3303&lt;&gt;"Match of the Day",K3303&lt;&gt;"Match of the Day 2",K3303&lt;&gt;"Match of the Day Repeat"),"",1+MAX($AJ$10:AJ3302))</f>
        <v/>
      </c>
    </row>
    <row r="3304" spans="34:36" x14ac:dyDescent="0.35">
      <c r="AH3304" s="16" t="str">
        <f>IF(AND(B3304="Premier League",E3304="Live"),_xlfn.XLOOKUP(_xlfn.TEXTJOIN(" vs ",,C3304:D3304),Calendar!G:G,Calendar!B:B),IF(AND(B3304="Premier League",E3304="Highlights"),_xlfn.XLOOKUP(H3304,Calendar!O:O,Calendar!N:N,,-1),""))</f>
        <v/>
      </c>
      <c r="AI3304" s="61" t="str">
        <f>IF(AND(AH3304&lt;&gt;"",E3304="Live"),_xlfn.XLOOKUP(_xlfn.TEXTJOIN(" vs ",,C3304:D3304),Calendar!G:G,Calendar!K:K),"")</f>
        <v/>
      </c>
      <c r="AJ3304" s="61" t="str">
        <f>IF(AND(K3304&lt;&gt;"Match of the Day",K3304&lt;&gt;"Match of the Day 2",K3304&lt;&gt;"Match of the Day Repeat"),"",1+MAX($AJ$10:AJ3303))</f>
        <v/>
      </c>
    </row>
    <row r="3305" spans="34:36" x14ac:dyDescent="0.35">
      <c r="AH3305" s="16" t="str">
        <f>IF(AND(B3305="Premier League",E3305="Live"),_xlfn.XLOOKUP(_xlfn.TEXTJOIN(" vs ",,C3305:D3305),Calendar!G:G,Calendar!B:B),IF(AND(B3305="Premier League",E3305="Highlights"),_xlfn.XLOOKUP(H3305,Calendar!O:O,Calendar!N:N,,-1),""))</f>
        <v/>
      </c>
      <c r="AI3305" s="61" t="str">
        <f>IF(AND(AH3305&lt;&gt;"",E3305="Live"),_xlfn.XLOOKUP(_xlfn.TEXTJOIN(" vs ",,C3305:D3305),Calendar!G:G,Calendar!K:K),"")</f>
        <v/>
      </c>
      <c r="AJ3305" s="61" t="str">
        <f>IF(AND(K3305&lt;&gt;"Match of the Day",K3305&lt;&gt;"Match of the Day 2",K3305&lt;&gt;"Match of the Day Repeat"),"",1+MAX($AJ$10:AJ3304))</f>
        <v/>
      </c>
    </row>
    <row r="3306" spans="34:36" x14ac:dyDescent="0.35">
      <c r="AH3306" s="16" t="str">
        <f>IF(AND(B3306="Premier League",E3306="Live"),_xlfn.XLOOKUP(_xlfn.TEXTJOIN(" vs ",,C3306:D3306),Calendar!G:G,Calendar!B:B),IF(AND(B3306="Premier League",E3306="Highlights"),_xlfn.XLOOKUP(H3306,Calendar!O:O,Calendar!N:N,,-1),""))</f>
        <v/>
      </c>
      <c r="AI3306" s="61" t="str">
        <f>IF(AND(AH3306&lt;&gt;"",E3306="Live"),_xlfn.XLOOKUP(_xlfn.TEXTJOIN(" vs ",,C3306:D3306),Calendar!G:G,Calendar!K:K),"")</f>
        <v/>
      </c>
      <c r="AJ3306" s="61" t="str">
        <f>IF(AND(K3306&lt;&gt;"Match of the Day",K3306&lt;&gt;"Match of the Day 2",K3306&lt;&gt;"Match of the Day Repeat"),"",1+MAX($AJ$10:AJ3305))</f>
        <v/>
      </c>
    </row>
    <row r="3307" spans="34:36" x14ac:dyDescent="0.35">
      <c r="AH3307" s="16" t="str">
        <f>IF(AND(B3307="Premier League",E3307="Live"),_xlfn.XLOOKUP(_xlfn.TEXTJOIN(" vs ",,C3307:D3307),Calendar!G:G,Calendar!B:B),IF(AND(B3307="Premier League",E3307="Highlights"),_xlfn.XLOOKUP(H3307,Calendar!O:O,Calendar!N:N,,-1),""))</f>
        <v/>
      </c>
      <c r="AI3307" s="61" t="str">
        <f>IF(AND(AH3307&lt;&gt;"",E3307="Live"),_xlfn.XLOOKUP(_xlfn.TEXTJOIN(" vs ",,C3307:D3307),Calendar!G:G,Calendar!K:K),"")</f>
        <v/>
      </c>
      <c r="AJ3307" s="61" t="str">
        <f>IF(AND(K3307&lt;&gt;"Match of the Day",K3307&lt;&gt;"Match of the Day 2",K3307&lt;&gt;"Match of the Day Repeat"),"",1+MAX($AJ$10:AJ3306))</f>
        <v/>
      </c>
    </row>
    <row r="3308" spans="34:36" x14ac:dyDescent="0.35">
      <c r="AH3308" s="16" t="str">
        <f>IF(AND(B3308="Premier League",E3308="Live"),_xlfn.XLOOKUP(_xlfn.TEXTJOIN(" vs ",,C3308:D3308),Calendar!G:G,Calendar!B:B),IF(AND(B3308="Premier League",E3308="Highlights"),_xlfn.XLOOKUP(H3308,Calendar!O:O,Calendar!N:N,,-1),""))</f>
        <v/>
      </c>
      <c r="AI3308" s="61" t="str">
        <f>IF(AND(AH3308&lt;&gt;"",E3308="Live"),_xlfn.XLOOKUP(_xlfn.TEXTJOIN(" vs ",,C3308:D3308),Calendar!G:G,Calendar!K:K),"")</f>
        <v/>
      </c>
      <c r="AJ3308" s="61" t="str">
        <f>IF(AND(K3308&lt;&gt;"Match of the Day",K3308&lt;&gt;"Match of the Day 2",K3308&lt;&gt;"Match of the Day Repeat"),"",1+MAX($AJ$10:AJ3307))</f>
        <v/>
      </c>
    </row>
    <row r="3309" spans="34:36" x14ac:dyDescent="0.35">
      <c r="AH3309" s="16" t="str">
        <f>IF(AND(B3309="Premier League",E3309="Live"),_xlfn.XLOOKUP(_xlfn.TEXTJOIN(" vs ",,C3309:D3309),Calendar!G:G,Calendar!B:B),IF(AND(B3309="Premier League",E3309="Highlights"),_xlfn.XLOOKUP(H3309,Calendar!O:O,Calendar!N:N,,-1),""))</f>
        <v/>
      </c>
      <c r="AI3309" s="61" t="str">
        <f>IF(AND(AH3309&lt;&gt;"",E3309="Live"),_xlfn.XLOOKUP(_xlfn.TEXTJOIN(" vs ",,C3309:D3309),Calendar!G:G,Calendar!K:K),"")</f>
        <v/>
      </c>
      <c r="AJ3309" s="61" t="str">
        <f>IF(AND(K3309&lt;&gt;"Match of the Day",K3309&lt;&gt;"Match of the Day 2",K3309&lt;&gt;"Match of the Day Repeat"),"",1+MAX($AJ$10:AJ3308))</f>
        <v/>
      </c>
    </row>
    <row r="3310" spans="34:36" x14ac:dyDescent="0.35">
      <c r="AH3310" s="16" t="str">
        <f>IF(AND(B3310="Premier League",E3310="Live"),_xlfn.XLOOKUP(_xlfn.TEXTJOIN(" vs ",,C3310:D3310),Calendar!G:G,Calendar!B:B),IF(AND(B3310="Premier League",E3310="Highlights"),_xlfn.XLOOKUP(H3310,Calendar!O:O,Calendar!N:N,,-1),""))</f>
        <v/>
      </c>
      <c r="AI3310" s="61" t="str">
        <f>IF(AND(AH3310&lt;&gt;"",E3310="Live"),_xlfn.XLOOKUP(_xlfn.TEXTJOIN(" vs ",,C3310:D3310),Calendar!G:G,Calendar!K:K),"")</f>
        <v/>
      </c>
      <c r="AJ3310" s="61" t="str">
        <f>IF(AND(K3310&lt;&gt;"Match of the Day",K3310&lt;&gt;"Match of the Day 2",K3310&lt;&gt;"Match of the Day Repeat"),"",1+MAX($AJ$10:AJ3309))</f>
        <v/>
      </c>
    </row>
    <row r="3311" spans="34:36" x14ac:dyDescent="0.35">
      <c r="AH3311" s="16" t="str">
        <f>IF(AND(B3311="Premier League",E3311="Live"),_xlfn.XLOOKUP(_xlfn.TEXTJOIN(" vs ",,C3311:D3311),Calendar!G:G,Calendar!B:B),IF(AND(B3311="Premier League",E3311="Highlights"),_xlfn.XLOOKUP(H3311,Calendar!O:O,Calendar!N:N,,-1),""))</f>
        <v/>
      </c>
      <c r="AI3311" s="61" t="str">
        <f>IF(AND(AH3311&lt;&gt;"",E3311="Live"),_xlfn.XLOOKUP(_xlfn.TEXTJOIN(" vs ",,C3311:D3311),Calendar!G:G,Calendar!K:K),"")</f>
        <v/>
      </c>
      <c r="AJ3311" s="61" t="str">
        <f>IF(AND(K3311&lt;&gt;"Match of the Day",K3311&lt;&gt;"Match of the Day 2",K3311&lt;&gt;"Match of the Day Repeat"),"",1+MAX($AJ$10:AJ3310))</f>
        <v/>
      </c>
    </row>
    <row r="3312" spans="34:36" x14ac:dyDescent="0.35">
      <c r="AH3312" s="16" t="str">
        <f>IF(AND(B3312="Premier League",E3312="Live"),_xlfn.XLOOKUP(_xlfn.TEXTJOIN(" vs ",,C3312:D3312),Calendar!G:G,Calendar!B:B),IF(AND(B3312="Premier League",E3312="Highlights"),_xlfn.XLOOKUP(H3312,Calendar!O:O,Calendar!N:N,,-1),""))</f>
        <v/>
      </c>
      <c r="AI3312" s="61" t="str">
        <f>IF(AND(AH3312&lt;&gt;"",E3312="Live"),_xlfn.XLOOKUP(_xlfn.TEXTJOIN(" vs ",,C3312:D3312),Calendar!G:G,Calendar!K:K),"")</f>
        <v/>
      </c>
      <c r="AJ3312" s="61" t="str">
        <f>IF(AND(K3312&lt;&gt;"Match of the Day",K3312&lt;&gt;"Match of the Day 2",K3312&lt;&gt;"Match of the Day Repeat"),"",1+MAX($AJ$10:AJ3311))</f>
        <v/>
      </c>
    </row>
    <row r="3313" spans="34:36" x14ac:dyDescent="0.35">
      <c r="AH3313" s="16" t="str">
        <f>IF(AND(B3313="Premier League",E3313="Live"),_xlfn.XLOOKUP(_xlfn.TEXTJOIN(" vs ",,C3313:D3313),Calendar!G:G,Calendar!B:B),IF(AND(B3313="Premier League",E3313="Highlights"),_xlfn.XLOOKUP(H3313,Calendar!O:O,Calendar!N:N,,-1),""))</f>
        <v/>
      </c>
      <c r="AI3313" s="61" t="str">
        <f>IF(AND(AH3313&lt;&gt;"",E3313="Live"),_xlfn.XLOOKUP(_xlfn.TEXTJOIN(" vs ",,C3313:D3313),Calendar!G:G,Calendar!K:K),"")</f>
        <v/>
      </c>
      <c r="AJ3313" s="61" t="str">
        <f>IF(AND(K3313&lt;&gt;"Match of the Day",K3313&lt;&gt;"Match of the Day 2",K3313&lt;&gt;"Match of the Day Repeat"),"",1+MAX($AJ$10:AJ3312))</f>
        <v/>
      </c>
    </row>
    <row r="3314" spans="34:36" x14ac:dyDescent="0.35">
      <c r="AH3314" s="16" t="str">
        <f>IF(AND(B3314="Premier League",E3314="Live"),_xlfn.XLOOKUP(_xlfn.TEXTJOIN(" vs ",,C3314:D3314),Calendar!G:G,Calendar!B:B),IF(AND(B3314="Premier League",E3314="Highlights"),_xlfn.XLOOKUP(H3314,Calendar!O:O,Calendar!N:N,,-1),""))</f>
        <v/>
      </c>
      <c r="AI3314" s="61" t="str">
        <f>IF(AND(AH3314&lt;&gt;"",E3314="Live"),_xlfn.XLOOKUP(_xlfn.TEXTJOIN(" vs ",,C3314:D3314),Calendar!G:G,Calendar!K:K),"")</f>
        <v/>
      </c>
      <c r="AJ3314" s="61" t="str">
        <f>IF(AND(K3314&lt;&gt;"Match of the Day",K3314&lt;&gt;"Match of the Day 2",K3314&lt;&gt;"Match of the Day Repeat"),"",1+MAX($AJ$10:AJ3313))</f>
        <v/>
      </c>
    </row>
    <row r="3315" spans="34:36" x14ac:dyDescent="0.35">
      <c r="AH3315" s="16" t="str">
        <f>IF(AND(B3315="Premier League",E3315="Live"),_xlfn.XLOOKUP(_xlfn.TEXTJOIN(" vs ",,C3315:D3315),Calendar!G:G,Calendar!B:B),IF(AND(B3315="Premier League",E3315="Highlights"),_xlfn.XLOOKUP(H3315,Calendar!O:O,Calendar!N:N,,-1),""))</f>
        <v/>
      </c>
      <c r="AI3315" s="61" t="str">
        <f>IF(AND(AH3315&lt;&gt;"",E3315="Live"),_xlfn.XLOOKUP(_xlfn.TEXTJOIN(" vs ",,C3315:D3315),Calendar!G:G,Calendar!K:K),"")</f>
        <v/>
      </c>
      <c r="AJ3315" s="61" t="str">
        <f>IF(AND(K3315&lt;&gt;"Match of the Day",K3315&lt;&gt;"Match of the Day 2",K3315&lt;&gt;"Match of the Day Repeat"),"",1+MAX($AJ$10:AJ3314))</f>
        <v/>
      </c>
    </row>
    <row r="3316" spans="34:36" x14ac:dyDescent="0.35">
      <c r="AH3316" s="16" t="str">
        <f>IF(AND(B3316="Premier League",E3316="Live"),_xlfn.XLOOKUP(_xlfn.TEXTJOIN(" vs ",,C3316:D3316),Calendar!G:G,Calendar!B:B),IF(AND(B3316="Premier League",E3316="Highlights"),_xlfn.XLOOKUP(H3316,Calendar!O:O,Calendar!N:N,,-1),""))</f>
        <v/>
      </c>
      <c r="AI3316" s="61" t="str">
        <f>IF(AND(AH3316&lt;&gt;"",E3316="Live"),_xlfn.XLOOKUP(_xlfn.TEXTJOIN(" vs ",,C3316:D3316),Calendar!G:G,Calendar!K:K),"")</f>
        <v/>
      </c>
      <c r="AJ3316" s="61" t="str">
        <f>IF(AND(K3316&lt;&gt;"Match of the Day",K3316&lt;&gt;"Match of the Day 2",K3316&lt;&gt;"Match of the Day Repeat"),"",1+MAX($AJ$10:AJ3315))</f>
        <v/>
      </c>
    </row>
    <row r="3317" spans="34:36" x14ac:dyDescent="0.35">
      <c r="AH3317" s="16" t="str">
        <f>IF(AND(B3317="Premier League",E3317="Live"),_xlfn.XLOOKUP(_xlfn.TEXTJOIN(" vs ",,C3317:D3317),Calendar!G:G,Calendar!B:B),IF(AND(B3317="Premier League",E3317="Highlights"),_xlfn.XLOOKUP(H3317,Calendar!O:O,Calendar!N:N,,-1),""))</f>
        <v/>
      </c>
      <c r="AI3317" s="61" t="str">
        <f>IF(AND(AH3317&lt;&gt;"",E3317="Live"),_xlfn.XLOOKUP(_xlfn.TEXTJOIN(" vs ",,C3317:D3317),Calendar!G:G,Calendar!K:K),"")</f>
        <v/>
      </c>
      <c r="AJ3317" s="61" t="str">
        <f>IF(AND(K3317&lt;&gt;"Match of the Day",K3317&lt;&gt;"Match of the Day 2",K3317&lt;&gt;"Match of the Day Repeat"),"",1+MAX($AJ$10:AJ3316))</f>
        <v/>
      </c>
    </row>
    <row r="3318" spans="34:36" x14ac:dyDescent="0.35">
      <c r="AH3318" s="16" t="str">
        <f>IF(AND(B3318="Premier League",E3318="Live"),_xlfn.XLOOKUP(_xlfn.TEXTJOIN(" vs ",,C3318:D3318),Calendar!G:G,Calendar!B:B),IF(AND(B3318="Premier League",E3318="Highlights"),_xlfn.XLOOKUP(H3318,Calendar!O:O,Calendar!N:N,,-1),""))</f>
        <v/>
      </c>
      <c r="AI3318" s="61" t="str">
        <f>IF(AND(AH3318&lt;&gt;"",E3318="Live"),_xlfn.XLOOKUP(_xlfn.TEXTJOIN(" vs ",,C3318:D3318),Calendar!G:G,Calendar!K:K),"")</f>
        <v/>
      </c>
      <c r="AJ3318" s="61" t="str">
        <f>IF(AND(K3318&lt;&gt;"Match of the Day",K3318&lt;&gt;"Match of the Day 2",K3318&lt;&gt;"Match of the Day Repeat"),"",1+MAX($AJ$10:AJ3317))</f>
        <v/>
      </c>
    </row>
    <row r="3319" spans="34:36" x14ac:dyDescent="0.35">
      <c r="AH3319" s="16" t="str">
        <f>IF(AND(B3319="Premier League",E3319="Live"),_xlfn.XLOOKUP(_xlfn.TEXTJOIN(" vs ",,C3319:D3319),Calendar!G:G,Calendar!B:B),IF(AND(B3319="Premier League",E3319="Highlights"),_xlfn.XLOOKUP(H3319,Calendar!O:O,Calendar!N:N,,-1),""))</f>
        <v/>
      </c>
      <c r="AI3319" s="61" t="str">
        <f>IF(AND(AH3319&lt;&gt;"",E3319="Live"),_xlfn.XLOOKUP(_xlfn.TEXTJOIN(" vs ",,C3319:D3319),Calendar!G:G,Calendar!K:K),"")</f>
        <v/>
      </c>
      <c r="AJ3319" s="61" t="str">
        <f>IF(AND(K3319&lt;&gt;"Match of the Day",K3319&lt;&gt;"Match of the Day 2",K3319&lt;&gt;"Match of the Day Repeat"),"",1+MAX($AJ$10:AJ3318))</f>
        <v/>
      </c>
    </row>
    <row r="3320" spans="34:36" x14ac:dyDescent="0.35">
      <c r="AH3320" s="16" t="str">
        <f>IF(AND(B3320="Premier League",E3320="Live"),_xlfn.XLOOKUP(_xlfn.TEXTJOIN(" vs ",,C3320:D3320),Calendar!G:G,Calendar!B:B),IF(AND(B3320="Premier League",E3320="Highlights"),_xlfn.XLOOKUP(H3320,Calendar!O:O,Calendar!N:N,,-1),""))</f>
        <v/>
      </c>
      <c r="AI3320" s="61" t="str">
        <f>IF(AND(AH3320&lt;&gt;"",E3320="Live"),_xlfn.XLOOKUP(_xlfn.TEXTJOIN(" vs ",,C3320:D3320),Calendar!G:G,Calendar!K:K),"")</f>
        <v/>
      </c>
      <c r="AJ3320" s="61" t="str">
        <f>IF(AND(K3320&lt;&gt;"Match of the Day",K3320&lt;&gt;"Match of the Day 2",K3320&lt;&gt;"Match of the Day Repeat"),"",1+MAX($AJ$10:AJ3319))</f>
        <v/>
      </c>
    </row>
    <row r="3321" spans="34:36" x14ac:dyDescent="0.35">
      <c r="AH3321" s="16" t="str">
        <f>IF(AND(B3321="Premier League",E3321="Live"),_xlfn.XLOOKUP(_xlfn.TEXTJOIN(" vs ",,C3321:D3321),Calendar!G:G,Calendar!B:B),IF(AND(B3321="Premier League",E3321="Highlights"),_xlfn.XLOOKUP(H3321,Calendar!O:O,Calendar!N:N,,-1),""))</f>
        <v/>
      </c>
      <c r="AI3321" s="61" t="str">
        <f>IF(AND(AH3321&lt;&gt;"",E3321="Live"),_xlfn.XLOOKUP(_xlfn.TEXTJOIN(" vs ",,C3321:D3321),Calendar!G:G,Calendar!K:K),"")</f>
        <v/>
      </c>
      <c r="AJ3321" s="61" t="str">
        <f>IF(AND(K3321&lt;&gt;"Match of the Day",K3321&lt;&gt;"Match of the Day 2",K3321&lt;&gt;"Match of the Day Repeat"),"",1+MAX($AJ$10:AJ3320))</f>
        <v/>
      </c>
    </row>
    <row r="3322" spans="34:36" x14ac:dyDescent="0.35">
      <c r="AH3322" s="16" t="str">
        <f>IF(AND(B3322="Premier League",E3322="Live"),_xlfn.XLOOKUP(_xlfn.TEXTJOIN(" vs ",,C3322:D3322),Calendar!G:G,Calendar!B:B),IF(AND(B3322="Premier League",E3322="Highlights"),_xlfn.XLOOKUP(H3322,Calendar!O:O,Calendar!N:N,,-1),""))</f>
        <v/>
      </c>
      <c r="AI3322" s="61" t="str">
        <f>IF(AND(AH3322&lt;&gt;"",E3322="Live"),_xlfn.XLOOKUP(_xlfn.TEXTJOIN(" vs ",,C3322:D3322),Calendar!G:G,Calendar!K:K),"")</f>
        <v/>
      </c>
      <c r="AJ3322" s="61" t="str">
        <f>IF(AND(K3322&lt;&gt;"Match of the Day",K3322&lt;&gt;"Match of the Day 2",K3322&lt;&gt;"Match of the Day Repeat"),"",1+MAX($AJ$10:AJ3321))</f>
        <v/>
      </c>
    </row>
    <row r="3323" spans="34:36" x14ac:dyDescent="0.35">
      <c r="AH3323" s="16" t="str">
        <f>IF(AND(B3323="Premier League",E3323="Live"),_xlfn.XLOOKUP(_xlfn.TEXTJOIN(" vs ",,C3323:D3323),Calendar!G:G,Calendar!B:B),IF(AND(B3323="Premier League",E3323="Highlights"),_xlfn.XLOOKUP(H3323,Calendar!O:O,Calendar!N:N,,-1),""))</f>
        <v/>
      </c>
      <c r="AI3323" s="61" t="str">
        <f>IF(AND(AH3323&lt;&gt;"",E3323="Live"),_xlfn.XLOOKUP(_xlfn.TEXTJOIN(" vs ",,C3323:D3323),Calendar!G:G,Calendar!K:K),"")</f>
        <v/>
      </c>
      <c r="AJ3323" s="61" t="str">
        <f>IF(AND(K3323&lt;&gt;"Match of the Day",K3323&lt;&gt;"Match of the Day 2",K3323&lt;&gt;"Match of the Day Repeat"),"",1+MAX($AJ$10:AJ3322))</f>
        <v/>
      </c>
    </row>
    <row r="3324" spans="34:36" x14ac:dyDescent="0.35">
      <c r="AH3324" s="16" t="str">
        <f>IF(AND(B3324="Premier League",E3324="Live"),_xlfn.XLOOKUP(_xlfn.TEXTJOIN(" vs ",,C3324:D3324),Calendar!G:G,Calendar!B:B),IF(AND(B3324="Premier League",E3324="Highlights"),_xlfn.XLOOKUP(H3324,Calendar!O:O,Calendar!N:N,,-1),""))</f>
        <v/>
      </c>
      <c r="AI3324" s="61" t="str">
        <f>IF(AND(AH3324&lt;&gt;"",E3324="Live"),_xlfn.XLOOKUP(_xlfn.TEXTJOIN(" vs ",,C3324:D3324),Calendar!G:G,Calendar!K:K),"")</f>
        <v/>
      </c>
      <c r="AJ3324" s="61" t="str">
        <f>IF(AND(K3324&lt;&gt;"Match of the Day",K3324&lt;&gt;"Match of the Day 2",K3324&lt;&gt;"Match of the Day Repeat"),"",1+MAX($AJ$10:AJ3323))</f>
        <v/>
      </c>
    </row>
    <row r="3325" spans="34:36" x14ac:dyDescent="0.35">
      <c r="AH3325" s="16" t="str">
        <f>IF(AND(B3325="Premier League",E3325="Live"),_xlfn.XLOOKUP(_xlfn.TEXTJOIN(" vs ",,C3325:D3325),Calendar!G:G,Calendar!B:B),IF(AND(B3325="Premier League",E3325="Highlights"),_xlfn.XLOOKUP(H3325,Calendar!O:O,Calendar!N:N,,-1),""))</f>
        <v/>
      </c>
      <c r="AI3325" s="61" t="str">
        <f>IF(AND(AH3325&lt;&gt;"",E3325="Live"),_xlfn.XLOOKUP(_xlfn.TEXTJOIN(" vs ",,C3325:D3325),Calendar!G:G,Calendar!K:K),"")</f>
        <v/>
      </c>
      <c r="AJ3325" s="61" t="str">
        <f>IF(AND(K3325&lt;&gt;"Match of the Day",K3325&lt;&gt;"Match of the Day 2",K3325&lt;&gt;"Match of the Day Repeat"),"",1+MAX($AJ$10:AJ3324))</f>
        <v/>
      </c>
    </row>
    <row r="3326" spans="34:36" x14ac:dyDescent="0.35">
      <c r="AH3326" s="16" t="str">
        <f>IF(AND(B3326="Premier League",E3326="Live"),_xlfn.XLOOKUP(_xlfn.TEXTJOIN(" vs ",,C3326:D3326),Calendar!G:G,Calendar!B:B),IF(AND(B3326="Premier League",E3326="Highlights"),_xlfn.XLOOKUP(H3326,Calendar!O:O,Calendar!N:N,,-1),""))</f>
        <v/>
      </c>
      <c r="AI3326" s="61" t="str">
        <f>IF(AND(AH3326&lt;&gt;"",E3326="Live"),_xlfn.XLOOKUP(_xlfn.TEXTJOIN(" vs ",,C3326:D3326),Calendar!G:G,Calendar!K:K),"")</f>
        <v/>
      </c>
      <c r="AJ3326" s="61" t="str">
        <f>IF(AND(K3326&lt;&gt;"Match of the Day",K3326&lt;&gt;"Match of the Day 2",K3326&lt;&gt;"Match of the Day Repeat"),"",1+MAX($AJ$10:AJ3325))</f>
        <v/>
      </c>
    </row>
    <row r="3327" spans="34:36" x14ac:dyDescent="0.35">
      <c r="AH3327" s="16" t="str">
        <f>IF(AND(B3327="Premier League",E3327="Live"),_xlfn.XLOOKUP(_xlfn.TEXTJOIN(" vs ",,C3327:D3327),Calendar!G:G,Calendar!B:B),IF(AND(B3327="Premier League",E3327="Highlights"),_xlfn.XLOOKUP(H3327,Calendar!O:O,Calendar!N:N,,-1),""))</f>
        <v/>
      </c>
      <c r="AI3327" s="61" t="str">
        <f>IF(AND(AH3327&lt;&gt;"",E3327="Live"),_xlfn.XLOOKUP(_xlfn.TEXTJOIN(" vs ",,C3327:D3327),Calendar!G:G,Calendar!K:K),"")</f>
        <v/>
      </c>
      <c r="AJ3327" s="61" t="str">
        <f>IF(AND(K3327&lt;&gt;"Match of the Day",K3327&lt;&gt;"Match of the Day 2",K3327&lt;&gt;"Match of the Day Repeat"),"",1+MAX($AJ$10:AJ3326))</f>
        <v/>
      </c>
    </row>
    <row r="3328" spans="34:36" x14ac:dyDescent="0.35">
      <c r="AH3328" s="16" t="str">
        <f>IF(AND(B3328="Premier League",E3328="Live"),_xlfn.XLOOKUP(_xlfn.TEXTJOIN(" vs ",,C3328:D3328),Calendar!G:G,Calendar!B:B),IF(AND(B3328="Premier League",E3328="Highlights"),_xlfn.XLOOKUP(H3328,Calendar!O:O,Calendar!N:N,,-1),""))</f>
        <v/>
      </c>
      <c r="AI3328" s="61" t="str">
        <f>IF(AND(AH3328&lt;&gt;"",E3328="Live"),_xlfn.XLOOKUP(_xlfn.TEXTJOIN(" vs ",,C3328:D3328),Calendar!G:G,Calendar!K:K),"")</f>
        <v/>
      </c>
      <c r="AJ3328" s="61" t="str">
        <f>IF(AND(K3328&lt;&gt;"Match of the Day",K3328&lt;&gt;"Match of the Day 2",K3328&lt;&gt;"Match of the Day Repeat"),"",1+MAX($AJ$10:AJ3327))</f>
        <v/>
      </c>
    </row>
    <row r="3329" spans="34:36" x14ac:dyDescent="0.35">
      <c r="AH3329" s="16" t="str">
        <f>IF(AND(B3329="Premier League",E3329="Live"),_xlfn.XLOOKUP(_xlfn.TEXTJOIN(" vs ",,C3329:D3329),Calendar!G:G,Calendar!B:B),IF(AND(B3329="Premier League",E3329="Highlights"),_xlfn.XLOOKUP(H3329,Calendar!O:O,Calendar!N:N,,-1),""))</f>
        <v/>
      </c>
      <c r="AI3329" s="61" t="str">
        <f>IF(AND(AH3329&lt;&gt;"",E3329="Live"),_xlfn.XLOOKUP(_xlfn.TEXTJOIN(" vs ",,C3329:D3329),Calendar!G:G,Calendar!K:K),"")</f>
        <v/>
      </c>
      <c r="AJ3329" s="61" t="str">
        <f>IF(AND(K3329&lt;&gt;"Match of the Day",K3329&lt;&gt;"Match of the Day 2",K3329&lt;&gt;"Match of the Day Repeat"),"",1+MAX($AJ$10:AJ3328))</f>
        <v/>
      </c>
    </row>
    <row r="3330" spans="34:36" x14ac:dyDescent="0.35">
      <c r="AH3330" s="16" t="str">
        <f>IF(AND(B3330="Premier League",E3330="Live"),_xlfn.XLOOKUP(_xlfn.TEXTJOIN(" vs ",,C3330:D3330),Calendar!G:G,Calendar!B:B),IF(AND(B3330="Premier League",E3330="Highlights"),_xlfn.XLOOKUP(H3330,Calendar!O:O,Calendar!N:N,,-1),""))</f>
        <v/>
      </c>
      <c r="AI3330" s="61" t="str">
        <f>IF(AND(AH3330&lt;&gt;"",E3330="Live"),_xlfn.XLOOKUP(_xlfn.TEXTJOIN(" vs ",,C3330:D3330),Calendar!G:G,Calendar!K:K),"")</f>
        <v/>
      </c>
      <c r="AJ3330" s="61" t="str">
        <f>IF(AND(K3330&lt;&gt;"Match of the Day",K3330&lt;&gt;"Match of the Day 2",K3330&lt;&gt;"Match of the Day Repeat"),"",1+MAX($AJ$10:AJ3329))</f>
        <v/>
      </c>
    </row>
    <row r="3331" spans="34:36" x14ac:dyDescent="0.35">
      <c r="AH3331" s="16" t="str">
        <f>IF(AND(B3331="Premier League",E3331="Live"),_xlfn.XLOOKUP(_xlfn.TEXTJOIN(" vs ",,C3331:D3331),Calendar!G:G,Calendar!B:B),IF(AND(B3331="Premier League",E3331="Highlights"),_xlfn.XLOOKUP(H3331,Calendar!O:O,Calendar!N:N,,-1),""))</f>
        <v/>
      </c>
      <c r="AI3331" s="61" t="str">
        <f>IF(AND(AH3331&lt;&gt;"",E3331="Live"),_xlfn.XLOOKUP(_xlfn.TEXTJOIN(" vs ",,C3331:D3331),Calendar!G:G,Calendar!K:K),"")</f>
        <v/>
      </c>
      <c r="AJ3331" s="61" t="str">
        <f>IF(AND(K3331&lt;&gt;"Match of the Day",K3331&lt;&gt;"Match of the Day 2",K3331&lt;&gt;"Match of the Day Repeat"),"",1+MAX($AJ$10:AJ3330))</f>
        <v/>
      </c>
    </row>
    <row r="3332" spans="34:36" x14ac:dyDescent="0.35">
      <c r="AH3332" s="16" t="str">
        <f>IF(AND(B3332="Premier League",E3332="Live"),_xlfn.XLOOKUP(_xlfn.TEXTJOIN(" vs ",,C3332:D3332),Calendar!G:G,Calendar!B:B),IF(AND(B3332="Premier League",E3332="Highlights"),_xlfn.XLOOKUP(H3332,Calendar!O:O,Calendar!N:N,,-1),""))</f>
        <v/>
      </c>
      <c r="AI3332" s="61" t="str">
        <f>IF(AND(AH3332&lt;&gt;"",E3332="Live"),_xlfn.XLOOKUP(_xlfn.TEXTJOIN(" vs ",,C3332:D3332),Calendar!G:G,Calendar!K:K),"")</f>
        <v/>
      </c>
      <c r="AJ3332" s="61" t="str">
        <f>IF(AND(K3332&lt;&gt;"Match of the Day",K3332&lt;&gt;"Match of the Day 2",K3332&lt;&gt;"Match of the Day Repeat"),"",1+MAX($AJ$10:AJ3331))</f>
        <v/>
      </c>
    </row>
    <row r="3333" spans="34:36" x14ac:dyDescent="0.35">
      <c r="AH3333" s="16" t="str">
        <f>IF(AND(B3333="Premier League",E3333="Live"),_xlfn.XLOOKUP(_xlfn.TEXTJOIN(" vs ",,C3333:D3333),Calendar!G:G,Calendar!B:B),IF(AND(B3333="Premier League",E3333="Highlights"),_xlfn.XLOOKUP(H3333,Calendar!O:O,Calendar!N:N,,-1),""))</f>
        <v/>
      </c>
      <c r="AI3333" s="61" t="str">
        <f>IF(AND(AH3333&lt;&gt;"",E3333="Live"),_xlfn.XLOOKUP(_xlfn.TEXTJOIN(" vs ",,C3333:D3333),Calendar!G:G,Calendar!K:K),"")</f>
        <v/>
      </c>
      <c r="AJ3333" s="61" t="str">
        <f>IF(AND(K3333&lt;&gt;"Match of the Day",K3333&lt;&gt;"Match of the Day 2",K3333&lt;&gt;"Match of the Day Repeat"),"",1+MAX($AJ$10:AJ3332))</f>
        <v/>
      </c>
    </row>
    <row r="3334" spans="34:36" x14ac:dyDescent="0.35">
      <c r="AH3334" s="16" t="str">
        <f>IF(AND(B3334="Premier League",E3334="Live"),_xlfn.XLOOKUP(_xlfn.TEXTJOIN(" vs ",,C3334:D3334),Calendar!G:G,Calendar!B:B),IF(AND(B3334="Premier League",E3334="Highlights"),_xlfn.XLOOKUP(H3334,Calendar!O:O,Calendar!N:N,,-1),""))</f>
        <v/>
      </c>
      <c r="AI3334" s="61" t="str">
        <f>IF(AND(AH3334&lt;&gt;"",E3334="Live"),_xlfn.XLOOKUP(_xlfn.TEXTJOIN(" vs ",,C3334:D3334),Calendar!G:G,Calendar!K:K),"")</f>
        <v/>
      </c>
      <c r="AJ3334" s="61" t="str">
        <f>IF(AND(K3334&lt;&gt;"Match of the Day",K3334&lt;&gt;"Match of the Day 2",K3334&lt;&gt;"Match of the Day Repeat"),"",1+MAX($AJ$10:AJ3333))</f>
        <v/>
      </c>
    </row>
    <row r="3335" spans="34:36" x14ac:dyDescent="0.35">
      <c r="AH3335" s="16" t="str">
        <f>IF(AND(B3335="Premier League",E3335="Live"),_xlfn.XLOOKUP(_xlfn.TEXTJOIN(" vs ",,C3335:D3335),Calendar!G:G,Calendar!B:B),IF(AND(B3335="Premier League",E3335="Highlights"),_xlfn.XLOOKUP(H3335,Calendar!O:O,Calendar!N:N,,-1),""))</f>
        <v/>
      </c>
      <c r="AI3335" s="61" t="str">
        <f>IF(AND(AH3335&lt;&gt;"",E3335="Live"),_xlfn.XLOOKUP(_xlfn.TEXTJOIN(" vs ",,C3335:D3335),Calendar!G:G,Calendar!K:K),"")</f>
        <v/>
      </c>
      <c r="AJ3335" s="61" t="str">
        <f>IF(AND(K3335&lt;&gt;"Match of the Day",K3335&lt;&gt;"Match of the Day 2",K3335&lt;&gt;"Match of the Day Repeat"),"",1+MAX($AJ$10:AJ3334))</f>
        <v/>
      </c>
    </row>
    <row r="3336" spans="34:36" x14ac:dyDescent="0.35">
      <c r="AH3336" s="16" t="str">
        <f>IF(AND(B3336="Premier League",E3336="Live"),_xlfn.XLOOKUP(_xlfn.TEXTJOIN(" vs ",,C3336:D3336),Calendar!G:G,Calendar!B:B),IF(AND(B3336="Premier League",E3336="Highlights"),_xlfn.XLOOKUP(H3336,Calendar!O:O,Calendar!N:N,,-1),""))</f>
        <v/>
      </c>
      <c r="AI3336" s="61" t="str">
        <f>IF(AND(AH3336&lt;&gt;"",E3336="Live"),_xlfn.XLOOKUP(_xlfn.TEXTJOIN(" vs ",,C3336:D3336),Calendar!G:G,Calendar!K:K),"")</f>
        <v/>
      </c>
      <c r="AJ3336" s="61" t="str">
        <f>IF(AND(K3336&lt;&gt;"Match of the Day",K3336&lt;&gt;"Match of the Day 2",K3336&lt;&gt;"Match of the Day Repeat"),"",1+MAX($AJ$10:AJ3335))</f>
        <v/>
      </c>
    </row>
    <row r="3337" spans="34:36" x14ac:dyDescent="0.35">
      <c r="AH3337" s="16" t="str">
        <f>IF(AND(B3337="Premier League",E3337="Live"),_xlfn.XLOOKUP(_xlfn.TEXTJOIN(" vs ",,C3337:D3337),Calendar!G:G,Calendar!B:B),IF(AND(B3337="Premier League",E3337="Highlights"),_xlfn.XLOOKUP(H3337,Calendar!O:O,Calendar!N:N,,-1),""))</f>
        <v/>
      </c>
      <c r="AI3337" s="61" t="str">
        <f>IF(AND(AH3337&lt;&gt;"",E3337="Live"),_xlfn.XLOOKUP(_xlfn.TEXTJOIN(" vs ",,C3337:D3337),Calendar!G:G,Calendar!K:K),"")</f>
        <v/>
      </c>
      <c r="AJ3337" s="61" t="str">
        <f>IF(AND(K3337&lt;&gt;"Match of the Day",K3337&lt;&gt;"Match of the Day 2",K3337&lt;&gt;"Match of the Day Repeat"),"",1+MAX($AJ$10:AJ3336))</f>
        <v/>
      </c>
    </row>
    <row r="3338" spans="34:36" x14ac:dyDescent="0.35">
      <c r="AH3338" s="16" t="str">
        <f>IF(AND(B3338="Premier League",E3338="Live"),_xlfn.XLOOKUP(_xlfn.TEXTJOIN(" vs ",,C3338:D3338),Calendar!G:G,Calendar!B:B),IF(AND(B3338="Premier League",E3338="Highlights"),_xlfn.XLOOKUP(H3338,Calendar!O:O,Calendar!N:N,,-1),""))</f>
        <v/>
      </c>
      <c r="AI3338" s="61" t="str">
        <f>IF(AND(AH3338&lt;&gt;"",E3338="Live"),_xlfn.XLOOKUP(_xlfn.TEXTJOIN(" vs ",,C3338:D3338),Calendar!G:G,Calendar!K:K),"")</f>
        <v/>
      </c>
      <c r="AJ3338" s="61" t="str">
        <f>IF(AND(K3338&lt;&gt;"Match of the Day",K3338&lt;&gt;"Match of the Day 2",K3338&lt;&gt;"Match of the Day Repeat"),"",1+MAX($AJ$10:AJ3337))</f>
        <v/>
      </c>
    </row>
    <row r="3339" spans="34:36" x14ac:dyDescent="0.35">
      <c r="AH3339" s="16" t="str">
        <f>IF(AND(B3339="Premier League",E3339="Live"),_xlfn.XLOOKUP(_xlfn.TEXTJOIN(" vs ",,C3339:D3339),Calendar!G:G,Calendar!B:B),IF(AND(B3339="Premier League",E3339="Highlights"),_xlfn.XLOOKUP(H3339,Calendar!O:O,Calendar!N:N,,-1),""))</f>
        <v/>
      </c>
      <c r="AI3339" s="61" t="str">
        <f>IF(AND(AH3339&lt;&gt;"",E3339="Live"),_xlfn.XLOOKUP(_xlfn.TEXTJOIN(" vs ",,C3339:D3339),Calendar!G:G,Calendar!K:K),"")</f>
        <v/>
      </c>
      <c r="AJ3339" s="61" t="str">
        <f>IF(AND(K3339&lt;&gt;"Match of the Day",K3339&lt;&gt;"Match of the Day 2",K3339&lt;&gt;"Match of the Day Repeat"),"",1+MAX($AJ$10:AJ3338))</f>
        <v/>
      </c>
    </row>
    <row r="3340" spans="34:36" x14ac:dyDescent="0.35">
      <c r="AH3340" s="16" t="str">
        <f>IF(AND(B3340="Premier League",E3340="Live"),_xlfn.XLOOKUP(_xlfn.TEXTJOIN(" vs ",,C3340:D3340),Calendar!G:G,Calendar!B:B),IF(AND(B3340="Premier League",E3340="Highlights"),_xlfn.XLOOKUP(H3340,Calendar!O:O,Calendar!N:N,,-1),""))</f>
        <v/>
      </c>
      <c r="AI3340" s="61" t="str">
        <f>IF(AND(AH3340&lt;&gt;"",E3340="Live"),_xlfn.XLOOKUP(_xlfn.TEXTJOIN(" vs ",,C3340:D3340),Calendar!G:G,Calendar!K:K),"")</f>
        <v/>
      </c>
      <c r="AJ3340" s="61" t="str">
        <f>IF(AND(K3340&lt;&gt;"Match of the Day",K3340&lt;&gt;"Match of the Day 2",K3340&lt;&gt;"Match of the Day Repeat"),"",1+MAX($AJ$10:AJ3339))</f>
        <v/>
      </c>
    </row>
    <row r="3341" spans="34:36" x14ac:dyDescent="0.35">
      <c r="AH3341" s="16" t="str">
        <f>IF(AND(B3341="Premier League",E3341="Live"),_xlfn.XLOOKUP(_xlfn.TEXTJOIN(" vs ",,C3341:D3341),Calendar!G:G,Calendar!B:B),IF(AND(B3341="Premier League",E3341="Highlights"),_xlfn.XLOOKUP(H3341,Calendar!O:O,Calendar!N:N,,-1),""))</f>
        <v/>
      </c>
      <c r="AI3341" s="61" t="str">
        <f>IF(AND(AH3341&lt;&gt;"",E3341="Live"),_xlfn.XLOOKUP(_xlfn.TEXTJOIN(" vs ",,C3341:D3341),Calendar!G:G,Calendar!K:K),"")</f>
        <v/>
      </c>
      <c r="AJ3341" s="61" t="str">
        <f>IF(AND(K3341&lt;&gt;"Match of the Day",K3341&lt;&gt;"Match of the Day 2",K3341&lt;&gt;"Match of the Day Repeat"),"",1+MAX($AJ$10:AJ3340))</f>
        <v/>
      </c>
    </row>
    <row r="3342" spans="34:36" x14ac:dyDescent="0.35">
      <c r="AH3342" s="16" t="str">
        <f>IF(AND(B3342="Premier League",E3342="Live"),_xlfn.XLOOKUP(_xlfn.TEXTJOIN(" vs ",,C3342:D3342),Calendar!G:G,Calendar!B:B),IF(AND(B3342="Premier League",E3342="Highlights"),_xlfn.XLOOKUP(H3342,Calendar!O:O,Calendar!N:N,,-1),""))</f>
        <v/>
      </c>
      <c r="AI3342" s="61" t="str">
        <f>IF(AND(AH3342&lt;&gt;"",E3342="Live"),_xlfn.XLOOKUP(_xlfn.TEXTJOIN(" vs ",,C3342:D3342),Calendar!G:G,Calendar!K:K),"")</f>
        <v/>
      </c>
      <c r="AJ3342" s="61" t="str">
        <f>IF(AND(K3342&lt;&gt;"Match of the Day",K3342&lt;&gt;"Match of the Day 2",K3342&lt;&gt;"Match of the Day Repeat"),"",1+MAX($AJ$10:AJ3341))</f>
        <v/>
      </c>
    </row>
    <row r="3343" spans="34:36" x14ac:dyDescent="0.35">
      <c r="AH3343" s="16" t="str">
        <f>IF(AND(B3343="Premier League",E3343="Live"),_xlfn.XLOOKUP(_xlfn.TEXTJOIN(" vs ",,C3343:D3343),Calendar!G:G,Calendar!B:B),IF(AND(B3343="Premier League",E3343="Highlights"),_xlfn.XLOOKUP(H3343,Calendar!O:O,Calendar!N:N,,-1),""))</f>
        <v/>
      </c>
      <c r="AI3343" s="61" t="str">
        <f>IF(AND(AH3343&lt;&gt;"",E3343="Live"),_xlfn.XLOOKUP(_xlfn.TEXTJOIN(" vs ",,C3343:D3343),Calendar!G:G,Calendar!K:K),"")</f>
        <v/>
      </c>
      <c r="AJ3343" s="61" t="str">
        <f>IF(AND(K3343&lt;&gt;"Match of the Day",K3343&lt;&gt;"Match of the Day 2",K3343&lt;&gt;"Match of the Day Repeat"),"",1+MAX($AJ$10:AJ3342))</f>
        <v/>
      </c>
    </row>
    <row r="3344" spans="34:36" x14ac:dyDescent="0.35">
      <c r="AH3344" s="16" t="str">
        <f>IF(AND(B3344="Premier League",E3344="Live"),_xlfn.XLOOKUP(_xlfn.TEXTJOIN(" vs ",,C3344:D3344),Calendar!G:G,Calendar!B:B),IF(AND(B3344="Premier League",E3344="Highlights"),_xlfn.XLOOKUP(H3344,Calendar!O:O,Calendar!N:N,,-1),""))</f>
        <v/>
      </c>
      <c r="AI3344" s="61" t="str">
        <f>IF(AND(AH3344&lt;&gt;"",E3344="Live"),_xlfn.XLOOKUP(_xlfn.TEXTJOIN(" vs ",,C3344:D3344),Calendar!G:G,Calendar!K:K),"")</f>
        <v/>
      </c>
      <c r="AJ3344" s="61" t="str">
        <f>IF(AND(K3344&lt;&gt;"Match of the Day",K3344&lt;&gt;"Match of the Day 2",K3344&lt;&gt;"Match of the Day Repeat"),"",1+MAX($AJ$10:AJ3343))</f>
        <v/>
      </c>
    </row>
    <row r="3345" spans="34:36" x14ac:dyDescent="0.35">
      <c r="AH3345" s="16" t="str">
        <f>IF(AND(B3345="Premier League",E3345="Live"),_xlfn.XLOOKUP(_xlfn.TEXTJOIN(" vs ",,C3345:D3345),Calendar!G:G,Calendar!B:B),IF(AND(B3345="Premier League",E3345="Highlights"),_xlfn.XLOOKUP(H3345,Calendar!O:O,Calendar!N:N,,-1),""))</f>
        <v/>
      </c>
      <c r="AI3345" s="61" t="str">
        <f>IF(AND(AH3345&lt;&gt;"",E3345="Live"),_xlfn.XLOOKUP(_xlfn.TEXTJOIN(" vs ",,C3345:D3345),Calendar!G:G,Calendar!K:K),"")</f>
        <v/>
      </c>
      <c r="AJ3345" s="61" t="str">
        <f>IF(AND(K3345&lt;&gt;"Match of the Day",K3345&lt;&gt;"Match of the Day 2",K3345&lt;&gt;"Match of the Day Repeat"),"",1+MAX($AJ$10:AJ3344))</f>
        <v/>
      </c>
    </row>
    <row r="3346" spans="34:36" x14ac:dyDescent="0.35">
      <c r="AH3346" s="16" t="str">
        <f>IF(AND(B3346="Premier League",E3346="Live"),_xlfn.XLOOKUP(_xlfn.TEXTJOIN(" vs ",,C3346:D3346),Calendar!G:G,Calendar!B:B),IF(AND(B3346="Premier League",E3346="Highlights"),_xlfn.XLOOKUP(H3346,Calendar!O:O,Calendar!N:N,,-1),""))</f>
        <v/>
      </c>
      <c r="AI3346" s="61" t="str">
        <f>IF(AND(AH3346&lt;&gt;"",E3346="Live"),_xlfn.XLOOKUP(_xlfn.TEXTJOIN(" vs ",,C3346:D3346),Calendar!G:G,Calendar!K:K),"")</f>
        <v/>
      </c>
      <c r="AJ3346" s="61" t="str">
        <f>IF(AND(K3346&lt;&gt;"Match of the Day",K3346&lt;&gt;"Match of the Day 2",K3346&lt;&gt;"Match of the Day Repeat"),"",1+MAX($AJ$10:AJ3345))</f>
        <v/>
      </c>
    </row>
    <row r="3347" spans="34:36" x14ac:dyDescent="0.35">
      <c r="AH3347" s="16" t="str">
        <f>IF(AND(B3347="Premier League",E3347="Live"),_xlfn.XLOOKUP(_xlfn.TEXTJOIN(" vs ",,C3347:D3347),Calendar!G:G,Calendar!B:B),IF(AND(B3347="Premier League",E3347="Highlights"),_xlfn.XLOOKUP(H3347,Calendar!O:O,Calendar!N:N,,-1),""))</f>
        <v/>
      </c>
      <c r="AI3347" s="61" t="str">
        <f>IF(AND(AH3347&lt;&gt;"",E3347="Live"),_xlfn.XLOOKUP(_xlfn.TEXTJOIN(" vs ",,C3347:D3347),Calendar!G:G,Calendar!K:K),"")</f>
        <v/>
      </c>
      <c r="AJ3347" s="61" t="str">
        <f>IF(AND(K3347&lt;&gt;"Match of the Day",K3347&lt;&gt;"Match of the Day 2",K3347&lt;&gt;"Match of the Day Repeat"),"",1+MAX($AJ$10:AJ3346))</f>
        <v/>
      </c>
    </row>
    <row r="3348" spans="34:36" x14ac:dyDescent="0.35">
      <c r="AH3348" s="16" t="str">
        <f>IF(AND(B3348="Premier League",E3348="Live"),_xlfn.XLOOKUP(_xlfn.TEXTJOIN(" vs ",,C3348:D3348),Calendar!G:G,Calendar!B:B),IF(AND(B3348="Premier League",E3348="Highlights"),_xlfn.XLOOKUP(H3348,Calendar!O:O,Calendar!N:N,,-1),""))</f>
        <v/>
      </c>
      <c r="AI3348" s="61" t="str">
        <f>IF(AND(AH3348&lt;&gt;"",E3348="Live"),_xlfn.XLOOKUP(_xlfn.TEXTJOIN(" vs ",,C3348:D3348),Calendar!G:G,Calendar!K:K),"")</f>
        <v/>
      </c>
      <c r="AJ3348" s="61" t="str">
        <f>IF(AND(K3348&lt;&gt;"Match of the Day",K3348&lt;&gt;"Match of the Day 2",K3348&lt;&gt;"Match of the Day Repeat"),"",1+MAX($AJ$10:AJ3347))</f>
        <v/>
      </c>
    </row>
    <row r="3349" spans="34:36" x14ac:dyDescent="0.35">
      <c r="AH3349" s="16" t="str">
        <f>IF(AND(B3349="Premier League",E3349="Live"),_xlfn.XLOOKUP(_xlfn.TEXTJOIN(" vs ",,C3349:D3349),Calendar!G:G,Calendar!B:B),IF(AND(B3349="Premier League",E3349="Highlights"),_xlfn.XLOOKUP(H3349,Calendar!O:O,Calendar!N:N,,-1),""))</f>
        <v/>
      </c>
      <c r="AI3349" s="61" t="str">
        <f>IF(AND(AH3349&lt;&gt;"",E3349="Live"),_xlfn.XLOOKUP(_xlfn.TEXTJOIN(" vs ",,C3349:D3349),Calendar!G:G,Calendar!K:K),"")</f>
        <v/>
      </c>
      <c r="AJ3349" s="61" t="str">
        <f>IF(AND(K3349&lt;&gt;"Match of the Day",K3349&lt;&gt;"Match of the Day 2",K3349&lt;&gt;"Match of the Day Repeat"),"",1+MAX($AJ$10:AJ3348))</f>
        <v/>
      </c>
    </row>
    <row r="3350" spans="34:36" x14ac:dyDescent="0.35">
      <c r="AH3350" s="16" t="str">
        <f>IF(AND(B3350="Premier League",E3350="Live"),_xlfn.XLOOKUP(_xlfn.TEXTJOIN(" vs ",,C3350:D3350),Calendar!G:G,Calendar!B:B),IF(AND(B3350="Premier League",E3350="Highlights"),_xlfn.XLOOKUP(H3350,Calendar!O:O,Calendar!N:N,,-1),""))</f>
        <v/>
      </c>
      <c r="AI3350" s="61" t="str">
        <f>IF(AND(AH3350&lt;&gt;"",E3350="Live"),_xlfn.XLOOKUP(_xlfn.TEXTJOIN(" vs ",,C3350:D3350),Calendar!G:G,Calendar!K:K),"")</f>
        <v/>
      </c>
      <c r="AJ3350" s="61" t="str">
        <f>IF(AND(K3350&lt;&gt;"Match of the Day",K3350&lt;&gt;"Match of the Day 2",K3350&lt;&gt;"Match of the Day Repeat"),"",1+MAX($AJ$10:AJ3349))</f>
        <v/>
      </c>
    </row>
    <row r="3351" spans="34:36" x14ac:dyDescent="0.35">
      <c r="AH3351" s="16" t="str">
        <f>IF(AND(B3351="Premier League",E3351="Live"),_xlfn.XLOOKUP(_xlfn.TEXTJOIN(" vs ",,C3351:D3351),Calendar!G:G,Calendar!B:B),IF(AND(B3351="Premier League",E3351="Highlights"),_xlfn.XLOOKUP(H3351,Calendar!O:O,Calendar!N:N,,-1),""))</f>
        <v/>
      </c>
      <c r="AI3351" s="61" t="str">
        <f>IF(AND(AH3351&lt;&gt;"",E3351="Live"),_xlfn.XLOOKUP(_xlfn.TEXTJOIN(" vs ",,C3351:D3351),Calendar!G:G,Calendar!K:K),"")</f>
        <v/>
      </c>
      <c r="AJ3351" s="61" t="str">
        <f>IF(AND(K3351&lt;&gt;"Match of the Day",K3351&lt;&gt;"Match of the Day 2",K3351&lt;&gt;"Match of the Day Repeat"),"",1+MAX($AJ$10:AJ3350))</f>
        <v/>
      </c>
    </row>
    <row r="3352" spans="34:36" x14ac:dyDescent="0.35">
      <c r="AH3352" s="16" t="str">
        <f>IF(AND(B3352="Premier League",E3352="Live"),_xlfn.XLOOKUP(_xlfn.TEXTJOIN(" vs ",,C3352:D3352),Calendar!G:G,Calendar!B:B),IF(AND(B3352="Premier League",E3352="Highlights"),_xlfn.XLOOKUP(H3352,Calendar!O:O,Calendar!N:N,,-1),""))</f>
        <v/>
      </c>
      <c r="AI3352" s="61" t="str">
        <f>IF(AND(AH3352&lt;&gt;"",E3352="Live"),_xlfn.XLOOKUP(_xlfn.TEXTJOIN(" vs ",,C3352:D3352),Calendar!G:G,Calendar!K:K),"")</f>
        <v/>
      </c>
      <c r="AJ3352" s="61" t="str">
        <f>IF(AND(K3352&lt;&gt;"Match of the Day",K3352&lt;&gt;"Match of the Day 2",K3352&lt;&gt;"Match of the Day Repeat"),"",1+MAX($AJ$10:AJ3351))</f>
        <v/>
      </c>
    </row>
    <row r="3353" spans="34:36" x14ac:dyDescent="0.35">
      <c r="AH3353" s="16" t="str">
        <f>IF(AND(B3353="Premier League",E3353="Live"),_xlfn.XLOOKUP(_xlfn.TEXTJOIN(" vs ",,C3353:D3353),Calendar!G:G,Calendar!B:B),IF(AND(B3353="Premier League",E3353="Highlights"),_xlfn.XLOOKUP(H3353,Calendar!O:O,Calendar!N:N,,-1),""))</f>
        <v/>
      </c>
      <c r="AI3353" s="61" t="str">
        <f>IF(AND(AH3353&lt;&gt;"",E3353="Live"),_xlfn.XLOOKUP(_xlfn.TEXTJOIN(" vs ",,C3353:D3353),Calendar!G:G,Calendar!K:K),"")</f>
        <v/>
      </c>
      <c r="AJ3353" s="61" t="str">
        <f>IF(AND(K3353&lt;&gt;"Match of the Day",K3353&lt;&gt;"Match of the Day 2",K3353&lt;&gt;"Match of the Day Repeat"),"",1+MAX($AJ$10:AJ3352))</f>
        <v/>
      </c>
    </row>
    <row r="3354" spans="34:36" x14ac:dyDescent="0.35">
      <c r="AH3354" s="16" t="str">
        <f>IF(AND(B3354="Premier League",E3354="Live"),_xlfn.XLOOKUP(_xlfn.TEXTJOIN(" vs ",,C3354:D3354),Calendar!G:G,Calendar!B:B),IF(AND(B3354="Premier League",E3354="Highlights"),_xlfn.XLOOKUP(H3354,Calendar!O:O,Calendar!N:N,,-1),""))</f>
        <v/>
      </c>
      <c r="AI3354" s="61" t="str">
        <f>IF(AND(AH3354&lt;&gt;"",E3354="Live"),_xlfn.XLOOKUP(_xlfn.TEXTJOIN(" vs ",,C3354:D3354),Calendar!G:G,Calendar!K:K),"")</f>
        <v/>
      </c>
      <c r="AJ3354" s="61" t="str">
        <f>IF(AND(K3354&lt;&gt;"Match of the Day",K3354&lt;&gt;"Match of the Day 2",K3354&lt;&gt;"Match of the Day Repeat"),"",1+MAX($AJ$10:AJ3353))</f>
        <v/>
      </c>
    </row>
    <row r="3355" spans="34:36" x14ac:dyDescent="0.35">
      <c r="AH3355" s="16" t="str">
        <f>IF(AND(B3355="Premier League",E3355="Live"),_xlfn.XLOOKUP(_xlfn.TEXTJOIN(" vs ",,C3355:D3355),Calendar!G:G,Calendar!B:B),IF(AND(B3355="Premier League",E3355="Highlights"),_xlfn.XLOOKUP(H3355,Calendar!O:O,Calendar!N:N,,-1),""))</f>
        <v/>
      </c>
      <c r="AI3355" s="61" t="str">
        <f>IF(AND(AH3355&lt;&gt;"",E3355="Live"),_xlfn.XLOOKUP(_xlfn.TEXTJOIN(" vs ",,C3355:D3355),Calendar!G:G,Calendar!K:K),"")</f>
        <v/>
      </c>
      <c r="AJ3355" s="61" t="str">
        <f>IF(AND(K3355&lt;&gt;"Match of the Day",K3355&lt;&gt;"Match of the Day 2",K3355&lt;&gt;"Match of the Day Repeat"),"",1+MAX($AJ$10:AJ3354))</f>
        <v/>
      </c>
    </row>
    <row r="3356" spans="34:36" x14ac:dyDescent="0.35">
      <c r="AH3356" s="16" t="str">
        <f>IF(AND(B3356="Premier League",E3356="Live"),_xlfn.XLOOKUP(_xlfn.TEXTJOIN(" vs ",,C3356:D3356),Calendar!G:G,Calendar!B:B),IF(AND(B3356="Premier League",E3356="Highlights"),_xlfn.XLOOKUP(H3356,Calendar!O:O,Calendar!N:N,,-1),""))</f>
        <v/>
      </c>
      <c r="AI3356" s="61" t="str">
        <f>IF(AND(AH3356&lt;&gt;"",E3356="Live"),_xlfn.XLOOKUP(_xlfn.TEXTJOIN(" vs ",,C3356:D3356),Calendar!G:G,Calendar!K:K),"")</f>
        <v/>
      </c>
      <c r="AJ3356" s="61" t="str">
        <f>IF(AND(K3356&lt;&gt;"Match of the Day",K3356&lt;&gt;"Match of the Day 2",K3356&lt;&gt;"Match of the Day Repeat"),"",1+MAX($AJ$10:AJ3355))</f>
        <v/>
      </c>
    </row>
    <row r="3357" spans="34:36" x14ac:dyDescent="0.35">
      <c r="AH3357" s="16" t="str">
        <f>IF(AND(B3357="Premier League",E3357="Live"),_xlfn.XLOOKUP(_xlfn.TEXTJOIN(" vs ",,C3357:D3357),Calendar!G:G,Calendar!B:B),IF(AND(B3357="Premier League",E3357="Highlights"),_xlfn.XLOOKUP(H3357,Calendar!O:O,Calendar!N:N,,-1),""))</f>
        <v/>
      </c>
      <c r="AI3357" s="61" t="str">
        <f>IF(AND(AH3357&lt;&gt;"",E3357="Live"),_xlfn.XLOOKUP(_xlfn.TEXTJOIN(" vs ",,C3357:D3357),Calendar!G:G,Calendar!K:K),"")</f>
        <v/>
      </c>
      <c r="AJ3357" s="61" t="str">
        <f>IF(AND(K3357&lt;&gt;"Match of the Day",K3357&lt;&gt;"Match of the Day 2",K3357&lt;&gt;"Match of the Day Repeat"),"",1+MAX($AJ$10:AJ3356))</f>
        <v/>
      </c>
    </row>
    <row r="3358" spans="34:36" x14ac:dyDescent="0.35">
      <c r="AH3358" s="16" t="str">
        <f>IF(AND(B3358="Premier League",E3358="Live"),_xlfn.XLOOKUP(_xlfn.TEXTJOIN(" vs ",,C3358:D3358),Calendar!G:G,Calendar!B:B),IF(AND(B3358="Premier League",E3358="Highlights"),_xlfn.XLOOKUP(H3358,Calendar!O:O,Calendar!N:N,,-1),""))</f>
        <v/>
      </c>
      <c r="AI3358" s="61" t="str">
        <f>IF(AND(AH3358&lt;&gt;"",E3358="Live"),_xlfn.XLOOKUP(_xlfn.TEXTJOIN(" vs ",,C3358:D3358),Calendar!G:G,Calendar!K:K),"")</f>
        <v/>
      </c>
      <c r="AJ3358" s="61" t="str">
        <f>IF(AND(K3358&lt;&gt;"Match of the Day",K3358&lt;&gt;"Match of the Day 2",K3358&lt;&gt;"Match of the Day Repeat"),"",1+MAX($AJ$10:AJ3357))</f>
        <v/>
      </c>
    </row>
    <row r="3359" spans="34:36" x14ac:dyDescent="0.35">
      <c r="AH3359" s="16" t="str">
        <f>IF(AND(B3359="Premier League",E3359="Live"),_xlfn.XLOOKUP(_xlfn.TEXTJOIN(" vs ",,C3359:D3359),Calendar!G:G,Calendar!B:B),IF(AND(B3359="Premier League",E3359="Highlights"),_xlfn.XLOOKUP(H3359,Calendar!O:O,Calendar!N:N,,-1),""))</f>
        <v/>
      </c>
      <c r="AI3359" s="61" t="str">
        <f>IF(AND(AH3359&lt;&gt;"",E3359="Live"),_xlfn.XLOOKUP(_xlfn.TEXTJOIN(" vs ",,C3359:D3359),Calendar!G:G,Calendar!K:K),"")</f>
        <v/>
      </c>
      <c r="AJ3359" s="61" t="str">
        <f>IF(AND(K3359&lt;&gt;"Match of the Day",K3359&lt;&gt;"Match of the Day 2",K3359&lt;&gt;"Match of the Day Repeat"),"",1+MAX($AJ$10:AJ3358))</f>
        <v/>
      </c>
    </row>
    <row r="3360" spans="34:36" x14ac:dyDescent="0.35">
      <c r="AH3360" s="16" t="str">
        <f>IF(AND(B3360="Premier League",E3360="Live"),_xlfn.XLOOKUP(_xlfn.TEXTJOIN(" vs ",,C3360:D3360),Calendar!G:G,Calendar!B:B),IF(AND(B3360="Premier League",E3360="Highlights"),_xlfn.XLOOKUP(H3360,Calendar!O:O,Calendar!N:N,,-1),""))</f>
        <v/>
      </c>
      <c r="AI3360" s="61" t="str">
        <f>IF(AND(AH3360&lt;&gt;"",E3360="Live"),_xlfn.XLOOKUP(_xlfn.TEXTJOIN(" vs ",,C3360:D3360),Calendar!G:G,Calendar!K:K),"")</f>
        <v/>
      </c>
      <c r="AJ3360" s="61" t="str">
        <f>IF(AND(K3360&lt;&gt;"Match of the Day",K3360&lt;&gt;"Match of the Day 2",K3360&lt;&gt;"Match of the Day Repeat"),"",1+MAX($AJ$10:AJ3359))</f>
        <v/>
      </c>
    </row>
    <row r="3361" spans="34:36" x14ac:dyDescent="0.35">
      <c r="AH3361" s="16" t="str">
        <f>IF(AND(B3361="Premier League",E3361="Live"),_xlfn.XLOOKUP(_xlfn.TEXTJOIN(" vs ",,C3361:D3361),Calendar!G:G,Calendar!B:B),IF(AND(B3361="Premier League",E3361="Highlights"),_xlfn.XLOOKUP(H3361,Calendar!O:O,Calendar!N:N,,-1),""))</f>
        <v/>
      </c>
      <c r="AI3361" s="61" t="str">
        <f>IF(AND(AH3361&lt;&gt;"",E3361="Live"),_xlfn.XLOOKUP(_xlfn.TEXTJOIN(" vs ",,C3361:D3361),Calendar!G:G,Calendar!K:K),"")</f>
        <v/>
      </c>
      <c r="AJ3361" s="61" t="str">
        <f>IF(AND(K3361&lt;&gt;"Match of the Day",K3361&lt;&gt;"Match of the Day 2",K3361&lt;&gt;"Match of the Day Repeat"),"",1+MAX($AJ$10:AJ3360))</f>
        <v/>
      </c>
    </row>
    <row r="3362" spans="34:36" x14ac:dyDescent="0.35">
      <c r="AH3362" s="16" t="str">
        <f>IF(AND(B3362="Premier League",E3362="Live"),_xlfn.XLOOKUP(_xlfn.TEXTJOIN(" vs ",,C3362:D3362),Calendar!G:G,Calendar!B:B),IF(AND(B3362="Premier League",E3362="Highlights"),_xlfn.XLOOKUP(H3362,Calendar!O:O,Calendar!N:N,,-1),""))</f>
        <v/>
      </c>
      <c r="AI3362" s="61" t="str">
        <f>IF(AND(AH3362&lt;&gt;"",E3362="Live"),_xlfn.XLOOKUP(_xlfn.TEXTJOIN(" vs ",,C3362:D3362),Calendar!G:G,Calendar!K:K),"")</f>
        <v/>
      </c>
      <c r="AJ3362" s="61" t="str">
        <f>IF(AND(K3362&lt;&gt;"Match of the Day",K3362&lt;&gt;"Match of the Day 2",K3362&lt;&gt;"Match of the Day Repeat"),"",1+MAX($AJ$10:AJ3361))</f>
        <v/>
      </c>
    </row>
    <row r="3363" spans="34:36" x14ac:dyDescent="0.35">
      <c r="AH3363" s="16" t="str">
        <f>IF(AND(B3363="Premier League",E3363="Live"),_xlfn.XLOOKUP(_xlfn.TEXTJOIN(" vs ",,C3363:D3363),Calendar!G:G,Calendar!B:B),IF(AND(B3363="Premier League",E3363="Highlights"),_xlfn.XLOOKUP(H3363,Calendar!O:O,Calendar!N:N,,-1),""))</f>
        <v/>
      </c>
      <c r="AI3363" s="61" t="str">
        <f>IF(AND(AH3363&lt;&gt;"",E3363="Live"),_xlfn.XLOOKUP(_xlfn.TEXTJOIN(" vs ",,C3363:D3363),Calendar!G:G,Calendar!K:K),"")</f>
        <v/>
      </c>
      <c r="AJ3363" s="61" t="str">
        <f>IF(AND(K3363&lt;&gt;"Match of the Day",K3363&lt;&gt;"Match of the Day 2",K3363&lt;&gt;"Match of the Day Repeat"),"",1+MAX($AJ$10:AJ3362))</f>
        <v/>
      </c>
    </row>
    <row r="3364" spans="34:36" x14ac:dyDescent="0.35">
      <c r="AH3364" s="16" t="str">
        <f>IF(AND(B3364="Premier League",E3364="Live"),_xlfn.XLOOKUP(_xlfn.TEXTJOIN(" vs ",,C3364:D3364),Calendar!G:G,Calendar!B:B),IF(AND(B3364="Premier League",E3364="Highlights"),_xlfn.XLOOKUP(H3364,Calendar!O:O,Calendar!N:N,,-1),""))</f>
        <v/>
      </c>
      <c r="AI3364" s="61" t="str">
        <f>IF(AND(AH3364&lt;&gt;"",E3364="Live"),_xlfn.XLOOKUP(_xlfn.TEXTJOIN(" vs ",,C3364:D3364),Calendar!G:G,Calendar!K:K),"")</f>
        <v/>
      </c>
      <c r="AJ3364" s="61" t="str">
        <f>IF(AND(K3364&lt;&gt;"Match of the Day",K3364&lt;&gt;"Match of the Day 2",K3364&lt;&gt;"Match of the Day Repeat"),"",1+MAX($AJ$10:AJ3363))</f>
        <v/>
      </c>
    </row>
    <row r="3365" spans="34:36" x14ac:dyDescent="0.35">
      <c r="AH3365" s="16" t="str">
        <f>IF(AND(B3365="Premier League",E3365="Live"),_xlfn.XLOOKUP(_xlfn.TEXTJOIN(" vs ",,C3365:D3365),Calendar!G:G,Calendar!B:B),IF(AND(B3365="Premier League",E3365="Highlights"),_xlfn.XLOOKUP(H3365,Calendar!O:O,Calendar!N:N,,-1),""))</f>
        <v/>
      </c>
      <c r="AI3365" s="61" t="str">
        <f>IF(AND(AH3365&lt;&gt;"",E3365="Live"),_xlfn.XLOOKUP(_xlfn.TEXTJOIN(" vs ",,C3365:D3365),Calendar!G:G,Calendar!K:K),"")</f>
        <v/>
      </c>
      <c r="AJ3365" s="61" t="str">
        <f>IF(AND(K3365&lt;&gt;"Match of the Day",K3365&lt;&gt;"Match of the Day 2",K3365&lt;&gt;"Match of the Day Repeat"),"",1+MAX($AJ$10:AJ3364))</f>
        <v/>
      </c>
    </row>
    <row r="3366" spans="34:36" x14ac:dyDescent="0.35">
      <c r="AH3366" s="16" t="str">
        <f>IF(AND(B3366="Premier League",E3366="Live"),_xlfn.XLOOKUP(_xlfn.TEXTJOIN(" vs ",,C3366:D3366),Calendar!G:G,Calendar!B:B),IF(AND(B3366="Premier League",E3366="Highlights"),_xlfn.XLOOKUP(H3366,Calendar!O:O,Calendar!N:N,,-1),""))</f>
        <v/>
      </c>
      <c r="AI3366" s="61" t="str">
        <f>IF(AND(AH3366&lt;&gt;"",E3366="Live"),_xlfn.XLOOKUP(_xlfn.TEXTJOIN(" vs ",,C3366:D3366),Calendar!G:G,Calendar!K:K),"")</f>
        <v/>
      </c>
      <c r="AJ3366" s="61" t="str">
        <f>IF(AND(K3366&lt;&gt;"Match of the Day",K3366&lt;&gt;"Match of the Day 2",K3366&lt;&gt;"Match of the Day Repeat"),"",1+MAX($AJ$10:AJ3365))</f>
        <v/>
      </c>
    </row>
    <row r="3367" spans="34:36" x14ac:dyDescent="0.35">
      <c r="AH3367" s="16" t="str">
        <f>IF(AND(B3367="Premier League",E3367="Live"),_xlfn.XLOOKUP(_xlfn.TEXTJOIN(" vs ",,C3367:D3367),Calendar!G:G,Calendar!B:B),IF(AND(B3367="Premier League",E3367="Highlights"),_xlfn.XLOOKUP(H3367,Calendar!O:O,Calendar!N:N,,-1),""))</f>
        <v/>
      </c>
      <c r="AI3367" s="61" t="str">
        <f>IF(AND(AH3367&lt;&gt;"",E3367="Live"),_xlfn.XLOOKUP(_xlfn.TEXTJOIN(" vs ",,C3367:D3367),Calendar!G:G,Calendar!K:K),"")</f>
        <v/>
      </c>
      <c r="AJ3367" s="61" t="str">
        <f>IF(AND(K3367&lt;&gt;"Match of the Day",K3367&lt;&gt;"Match of the Day 2",K3367&lt;&gt;"Match of the Day Repeat"),"",1+MAX($AJ$10:AJ3366))</f>
        <v/>
      </c>
    </row>
    <row r="3368" spans="34:36" x14ac:dyDescent="0.35">
      <c r="AH3368" s="16" t="str">
        <f>IF(AND(B3368="Premier League",E3368="Live"),_xlfn.XLOOKUP(_xlfn.TEXTJOIN(" vs ",,C3368:D3368),Calendar!G:G,Calendar!B:B),IF(AND(B3368="Premier League",E3368="Highlights"),_xlfn.XLOOKUP(H3368,Calendar!O:O,Calendar!N:N,,-1),""))</f>
        <v/>
      </c>
      <c r="AI3368" s="61" t="str">
        <f>IF(AND(AH3368&lt;&gt;"",E3368="Live"),_xlfn.XLOOKUP(_xlfn.TEXTJOIN(" vs ",,C3368:D3368),Calendar!G:G,Calendar!K:K),"")</f>
        <v/>
      </c>
      <c r="AJ3368" s="61" t="str">
        <f>IF(AND(K3368&lt;&gt;"Match of the Day",K3368&lt;&gt;"Match of the Day 2",K3368&lt;&gt;"Match of the Day Repeat"),"",1+MAX($AJ$10:AJ3367))</f>
        <v/>
      </c>
    </row>
    <row r="3369" spans="34:36" x14ac:dyDescent="0.35">
      <c r="AH3369" s="16" t="str">
        <f>IF(AND(B3369="Premier League",E3369="Live"),_xlfn.XLOOKUP(_xlfn.TEXTJOIN(" vs ",,C3369:D3369),Calendar!G:G,Calendar!B:B),IF(AND(B3369="Premier League",E3369="Highlights"),_xlfn.XLOOKUP(H3369,Calendar!O:O,Calendar!N:N,,-1),""))</f>
        <v/>
      </c>
      <c r="AI3369" s="61" t="str">
        <f>IF(AND(AH3369&lt;&gt;"",E3369="Live"),_xlfn.XLOOKUP(_xlfn.TEXTJOIN(" vs ",,C3369:D3369),Calendar!G:G,Calendar!K:K),"")</f>
        <v/>
      </c>
      <c r="AJ3369" s="61" t="str">
        <f>IF(AND(K3369&lt;&gt;"Match of the Day",K3369&lt;&gt;"Match of the Day 2",K3369&lt;&gt;"Match of the Day Repeat"),"",1+MAX($AJ$10:AJ3368))</f>
        <v/>
      </c>
    </row>
    <row r="3370" spans="34:36" x14ac:dyDescent="0.35">
      <c r="AH3370" s="16" t="str">
        <f>IF(AND(B3370="Premier League",E3370="Live"),_xlfn.XLOOKUP(_xlfn.TEXTJOIN(" vs ",,C3370:D3370),Calendar!G:G,Calendar!B:B),IF(AND(B3370="Premier League",E3370="Highlights"),_xlfn.XLOOKUP(H3370,Calendar!O:O,Calendar!N:N,,-1),""))</f>
        <v/>
      </c>
      <c r="AI3370" s="61" t="str">
        <f>IF(AND(AH3370&lt;&gt;"",E3370="Live"),_xlfn.XLOOKUP(_xlfn.TEXTJOIN(" vs ",,C3370:D3370),Calendar!G:G,Calendar!K:K),"")</f>
        <v/>
      </c>
      <c r="AJ3370" s="61" t="str">
        <f>IF(AND(K3370&lt;&gt;"Match of the Day",K3370&lt;&gt;"Match of the Day 2",K3370&lt;&gt;"Match of the Day Repeat"),"",1+MAX($AJ$10:AJ3369))</f>
        <v/>
      </c>
    </row>
    <row r="3371" spans="34:36" x14ac:dyDescent="0.35">
      <c r="AH3371" s="16" t="str">
        <f>IF(AND(B3371="Premier League",E3371="Live"),_xlfn.XLOOKUP(_xlfn.TEXTJOIN(" vs ",,C3371:D3371),Calendar!G:G,Calendar!B:B),IF(AND(B3371="Premier League",E3371="Highlights"),_xlfn.XLOOKUP(H3371,Calendar!O:O,Calendar!N:N,,-1),""))</f>
        <v/>
      </c>
      <c r="AI3371" s="61" t="str">
        <f>IF(AND(AH3371&lt;&gt;"",E3371="Live"),_xlfn.XLOOKUP(_xlfn.TEXTJOIN(" vs ",,C3371:D3371),Calendar!G:G,Calendar!K:K),"")</f>
        <v/>
      </c>
      <c r="AJ3371" s="61" t="str">
        <f>IF(AND(K3371&lt;&gt;"Match of the Day",K3371&lt;&gt;"Match of the Day 2",K3371&lt;&gt;"Match of the Day Repeat"),"",1+MAX($AJ$10:AJ3370))</f>
        <v/>
      </c>
    </row>
    <row r="3372" spans="34:36" x14ac:dyDescent="0.35">
      <c r="AH3372" s="16" t="str">
        <f>IF(AND(B3372="Premier League",E3372="Live"),_xlfn.XLOOKUP(_xlfn.TEXTJOIN(" vs ",,C3372:D3372),Calendar!G:G,Calendar!B:B),IF(AND(B3372="Premier League",E3372="Highlights"),_xlfn.XLOOKUP(H3372,Calendar!O:O,Calendar!N:N,,-1),""))</f>
        <v/>
      </c>
      <c r="AI3372" s="61" t="str">
        <f>IF(AND(AH3372&lt;&gt;"",E3372="Live"),_xlfn.XLOOKUP(_xlfn.TEXTJOIN(" vs ",,C3372:D3372),Calendar!G:G,Calendar!K:K),"")</f>
        <v/>
      </c>
      <c r="AJ3372" s="61" t="str">
        <f>IF(AND(K3372&lt;&gt;"Match of the Day",K3372&lt;&gt;"Match of the Day 2",K3372&lt;&gt;"Match of the Day Repeat"),"",1+MAX($AJ$10:AJ3371))</f>
        <v/>
      </c>
    </row>
    <row r="3373" spans="34:36" x14ac:dyDescent="0.35">
      <c r="AH3373" s="16" t="str">
        <f>IF(AND(B3373="Premier League",E3373="Live"),_xlfn.XLOOKUP(_xlfn.TEXTJOIN(" vs ",,C3373:D3373),Calendar!G:G,Calendar!B:B),IF(AND(B3373="Premier League",E3373="Highlights"),_xlfn.XLOOKUP(H3373,Calendar!O:O,Calendar!N:N,,-1),""))</f>
        <v/>
      </c>
      <c r="AI3373" s="61" t="str">
        <f>IF(AND(AH3373&lt;&gt;"",E3373="Live"),_xlfn.XLOOKUP(_xlfn.TEXTJOIN(" vs ",,C3373:D3373),Calendar!G:G,Calendar!K:K),"")</f>
        <v/>
      </c>
      <c r="AJ3373" s="61" t="str">
        <f>IF(AND(K3373&lt;&gt;"Match of the Day",K3373&lt;&gt;"Match of the Day 2",K3373&lt;&gt;"Match of the Day Repeat"),"",1+MAX($AJ$10:AJ3372))</f>
        <v/>
      </c>
    </row>
    <row r="3374" spans="34:36" x14ac:dyDescent="0.35">
      <c r="AH3374" s="16" t="str">
        <f>IF(AND(B3374="Premier League",E3374="Live"),_xlfn.XLOOKUP(_xlfn.TEXTJOIN(" vs ",,C3374:D3374),Calendar!G:G,Calendar!B:B),IF(AND(B3374="Premier League",E3374="Highlights"),_xlfn.XLOOKUP(H3374,Calendar!O:O,Calendar!N:N,,-1),""))</f>
        <v/>
      </c>
      <c r="AI3374" s="61" t="str">
        <f>IF(AND(AH3374&lt;&gt;"",E3374="Live"),_xlfn.XLOOKUP(_xlfn.TEXTJOIN(" vs ",,C3374:D3374),Calendar!G:G,Calendar!K:K),"")</f>
        <v/>
      </c>
      <c r="AJ3374" s="61" t="str">
        <f>IF(AND(K3374&lt;&gt;"Match of the Day",K3374&lt;&gt;"Match of the Day 2",K3374&lt;&gt;"Match of the Day Repeat"),"",1+MAX($AJ$10:AJ3373))</f>
        <v/>
      </c>
    </row>
    <row r="3375" spans="34:36" x14ac:dyDescent="0.35">
      <c r="AH3375" s="16" t="str">
        <f>IF(AND(B3375="Premier League",E3375="Live"),_xlfn.XLOOKUP(_xlfn.TEXTJOIN(" vs ",,C3375:D3375),Calendar!G:G,Calendar!B:B),IF(AND(B3375="Premier League",E3375="Highlights"),_xlfn.XLOOKUP(H3375,Calendar!O:O,Calendar!N:N,,-1),""))</f>
        <v/>
      </c>
      <c r="AI3375" s="61" t="str">
        <f>IF(AND(AH3375&lt;&gt;"",E3375="Live"),_xlfn.XLOOKUP(_xlfn.TEXTJOIN(" vs ",,C3375:D3375),Calendar!G:G,Calendar!K:K),"")</f>
        <v/>
      </c>
      <c r="AJ3375" s="61" t="str">
        <f>IF(AND(K3375&lt;&gt;"Match of the Day",K3375&lt;&gt;"Match of the Day 2",K3375&lt;&gt;"Match of the Day Repeat"),"",1+MAX($AJ$10:AJ3374))</f>
        <v/>
      </c>
    </row>
    <row r="3376" spans="34:36" x14ac:dyDescent="0.35">
      <c r="AH3376" s="16" t="str">
        <f>IF(AND(B3376="Premier League",E3376="Live"),_xlfn.XLOOKUP(_xlfn.TEXTJOIN(" vs ",,C3376:D3376),Calendar!G:G,Calendar!B:B),IF(AND(B3376="Premier League",E3376="Highlights"),_xlfn.XLOOKUP(H3376,Calendar!O:O,Calendar!N:N,,-1),""))</f>
        <v/>
      </c>
      <c r="AI3376" s="61" t="str">
        <f>IF(AND(AH3376&lt;&gt;"",E3376="Live"),_xlfn.XLOOKUP(_xlfn.TEXTJOIN(" vs ",,C3376:D3376),Calendar!G:G,Calendar!K:K),"")</f>
        <v/>
      </c>
      <c r="AJ3376" s="61" t="str">
        <f>IF(AND(K3376&lt;&gt;"Match of the Day",K3376&lt;&gt;"Match of the Day 2",K3376&lt;&gt;"Match of the Day Repeat"),"",1+MAX($AJ$10:AJ3375))</f>
        <v/>
      </c>
    </row>
    <row r="3377" spans="34:36" x14ac:dyDescent="0.35">
      <c r="AH3377" s="16" t="str">
        <f>IF(AND(B3377="Premier League",E3377="Live"),_xlfn.XLOOKUP(_xlfn.TEXTJOIN(" vs ",,C3377:D3377),Calendar!G:G,Calendar!B:B),IF(AND(B3377="Premier League",E3377="Highlights"),_xlfn.XLOOKUP(H3377,Calendar!O:O,Calendar!N:N,,-1),""))</f>
        <v/>
      </c>
      <c r="AI3377" s="61" t="str">
        <f>IF(AND(AH3377&lt;&gt;"",E3377="Live"),_xlfn.XLOOKUP(_xlfn.TEXTJOIN(" vs ",,C3377:D3377),Calendar!G:G,Calendar!K:K),"")</f>
        <v/>
      </c>
      <c r="AJ3377" s="61" t="str">
        <f>IF(AND(K3377&lt;&gt;"Match of the Day",K3377&lt;&gt;"Match of the Day 2",K3377&lt;&gt;"Match of the Day Repeat"),"",1+MAX($AJ$10:AJ3376))</f>
        <v/>
      </c>
    </row>
    <row r="3378" spans="34:36" x14ac:dyDescent="0.35">
      <c r="AH3378" s="16" t="str">
        <f>IF(AND(B3378="Premier League",E3378="Live"),_xlfn.XLOOKUP(_xlfn.TEXTJOIN(" vs ",,C3378:D3378),Calendar!G:G,Calendar!B:B),IF(AND(B3378="Premier League",E3378="Highlights"),_xlfn.XLOOKUP(H3378,Calendar!O:O,Calendar!N:N,,-1),""))</f>
        <v/>
      </c>
      <c r="AI3378" s="61" t="str">
        <f>IF(AND(AH3378&lt;&gt;"",E3378="Live"),_xlfn.XLOOKUP(_xlfn.TEXTJOIN(" vs ",,C3378:D3378),Calendar!G:G,Calendar!K:K),"")</f>
        <v/>
      </c>
      <c r="AJ3378" s="61" t="str">
        <f>IF(AND(K3378&lt;&gt;"Match of the Day",K3378&lt;&gt;"Match of the Day 2",K3378&lt;&gt;"Match of the Day Repeat"),"",1+MAX($AJ$10:AJ3377))</f>
        <v/>
      </c>
    </row>
    <row r="3379" spans="34:36" x14ac:dyDescent="0.35">
      <c r="AH3379" s="16" t="str">
        <f>IF(AND(B3379="Premier League",E3379="Live"),_xlfn.XLOOKUP(_xlfn.TEXTJOIN(" vs ",,C3379:D3379),Calendar!G:G,Calendar!B:B),IF(AND(B3379="Premier League",E3379="Highlights"),_xlfn.XLOOKUP(H3379,Calendar!O:O,Calendar!N:N,,-1),""))</f>
        <v/>
      </c>
      <c r="AI3379" s="61" t="str">
        <f>IF(AND(AH3379&lt;&gt;"",E3379="Live"),_xlfn.XLOOKUP(_xlfn.TEXTJOIN(" vs ",,C3379:D3379),Calendar!G:G,Calendar!K:K),"")</f>
        <v/>
      </c>
      <c r="AJ3379" s="61" t="str">
        <f>IF(AND(K3379&lt;&gt;"Match of the Day",K3379&lt;&gt;"Match of the Day 2",K3379&lt;&gt;"Match of the Day Repeat"),"",1+MAX($AJ$10:AJ3378))</f>
        <v/>
      </c>
    </row>
    <row r="3380" spans="34:36" x14ac:dyDescent="0.35">
      <c r="AH3380" s="16" t="str">
        <f>IF(AND(B3380="Premier League",E3380="Live"),_xlfn.XLOOKUP(_xlfn.TEXTJOIN(" vs ",,C3380:D3380),Calendar!G:G,Calendar!B:B),IF(AND(B3380="Premier League",E3380="Highlights"),_xlfn.XLOOKUP(H3380,Calendar!O:O,Calendar!N:N,,-1),""))</f>
        <v/>
      </c>
      <c r="AI3380" s="61" t="str">
        <f>IF(AND(AH3380&lt;&gt;"",E3380="Live"),_xlfn.XLOOKUP(_xlfn.TEXTJOIN(" vs ",,C3380:D3380),Calendar!G:G,Calendar!K:K),"")</f>
        <v/>
      </c>
      <c r="AJ3380" s="61" t="str">
        <f>IF(AND(K3380&lt;&gt;"Match of the Day",K3380&lt;&gt;"Match of the Day 2",K3380&lt;&gt;"Match of the Day Repeat"),"",1+MAX($AJ$10:AJ3379))</f>
        <v/>
      </c>
    </row>
    <row r="3381" spans="34:36" x14ac:dyDescent="0.35">
      <c r="AH3381" s="16" t="str">
        <f>IF(AND(B3381="Premier League",E3381="Live"),_xlfn.XLOOKUP(_xlfn.TEXTJOIN(" vs ",,C3381:D3381),Calendar!G:G,Calendar!B:B),IF(AND(B3381="Premier League",E3381="Highlights"),_xlfn.XLOOKUP(H3381,Calendar!O:O,Calendar!N:N,,-1),""))</f>
        <v/>
      </c>
      <c r="AI3381" s="61" t="str">
        <f>IF(AND(AH3381&lt;&gt;"",E3381="Live"),_xlfn.XLOOKUP(_xlfn.TEXTJOIN(" vs ",,C3381:D3381),Calendar!G:G,Calendar!K:K),"")</f>
        <v/>
      </c>
      <c r="AJ3381" s="61" t="str">
        <f>IF(AND(K3381&lt;&gt;"Match of the Day",K3381&lt;&gt;"Match of the Day 2",K3381&lt;&gt;"Match of the Day Repeat"),"",1+MAX($AJ$10:AJ3380))</f>
        <v/>
      </c>
    </row>
    <row r="3382" spans="34:36" x14ac:dyDescent="0.35">
      <c r="AH3382" s="16" t="str">
        <f>IF(AND(B3382="Premier League",E3382="Live"),_xlfn.XLOOKUP(_xlfn.TEXTJOIN(" vs ",,C3382:D3382),Calendar!G:G,Calendar!B:B),IF(AND(B3382="Premier League",E3382="Highlights"),_xlfn.XLOOKUP(H3382,Calendar!O:O,Calendar!N:N,,-1),""))</f>
        <v/>
      </c>
      <c r="AI3382" s="61" t="str">
        <f>IF(AND(AH3382&lt;&gt;"",E3382="Live"),_xlfn.XLOOKUP(_xlfn.TEXTJOIN(" vs ",,C3382:D3382),Calendar!G:G,Calendar!K:K),"")</f>
        <v/>
      </c>
      <c r="AJ3382" s="61" t="str">
        <f>IF(AND(K3382&lt;&gt;"Match of the Day",K3382&lt;&gt;"Match of the Day 2",K3382&lt;&gt;"Match of the Day Repeat"),"",1+MAX($AJ$10:AJ3381))</f>
        <v/>
      </c>
    </row>
    <row r="3383" spans="34:36" x14ac:dyDescent="0.35">
      <c r="AH3383" s="16" t="str">
        <f>IF(AND(B3383="Premier League",E3383="Live"),_xlfn.XLOOKUP(_xlfn.TEXTJOIN(" vs ",,C3383:D3383),Calendar!G:G,Calendar!B:B),IF(AND(B3383="Premier League",E3383="Highlights"),_xlfn.XLOOKUP(H3383,Calendar!O:O,Calendar!N:N,,-1),""))</f>
        <v/>
      </c>
      <c r="AI3383" s="61" t="str">
        <f>IF(AND(AH3383&lt;&gt;"",E3383="Live"),_xlfn.XLOOKUP(_xlfn.TEXTJOIN(" vs ",,C3383:D3383),Calendar!G:G,Calendar!K:K),"")</f>
        <v/>
      </c>
      <c r="AJ3383" s="61" t="str">
        <f>IF(AND(K3383&lt;&gt;"Match of the Day",K3383&lt;&gt;"Match of the Day 2",K3383&lt;&gt;"Match of the Day Repeat"),"",1+MAX($AJ$10:AJ3382))</f>
        <v/>
      </c>
    </row>
    <row r="3384" spans="34:36" x14ac:dyDescent="0.35">
      <c r="AH3384" s="16" t="str">
        <f>IF(AND(B3384="Premier League",E3384="Live"),_xlfn.XLOOKUP(_xlfn.TEXTJOIN(" vs ",,C3384:D3384),Calendar!G:G,Calendar!B:B),IF(AND(B3384="Premier League",E3384="Highlights"),_xlfn.XLOOKUP(H3384,Calendar!O:O,Calendar!N:N,,-1),""))</f>
        <v/>
      </c>
      <c r="AI3384" s="61" t="str">
        <f>IF(AND(AH3384&lt;&gt;"",E3384="Live"),_xlfn.XLOOKUP(_xlfn.TEXTJOIN(" vs ",,C3384:D3384),Calendar!G:G,Calendar!K:K),"")</f>
        <v/>
      </c>
      <c r="AJ3384" s="61" t="str">
        <f>IF(AND(K3384&lt;&gt;"Match of the Day",K3384&lt;&gt;"Match of the Day 2",K3384&lt;&gt;"Match of the Day Repeat"),"",1+MAX($AJ$10:AJ3383))</f>
        <v/>
      </c>
    </row>
    <row r="3385" spans="34:36" x14ac:dyDescent="0.35">
      <c r="AH3385" s="16" t="str">
        <f>IF(AND(B3385="Premier League",E3385="Live"),_xlfn.XLOOKUP(_xlfn.TEXTJOIN(" vs ",,C3385:D3385),Calendar!G:G,Calendar!B:B),IF(AND(B3385="Premier League",E3385="Highlights"),_xlfn.XLOOKUP(H3385,Calendar!O:O,Calendar!N:N,,-1),""))</f>
        <v/>
      </c>
      <c r="AI3385" s="61" t="str">
        <f>IF(AND(AH3385&lt;&gt;"",E3385="Live"),_xlfn.XLOOKUP(_xlfn.TEXTJOIN(" vs ",,C3385:D3385),Calendar!G:G,Calendar!K:K),"")</f>
        <v/>
      </c>
      <c r="AJ3385" s="61" t="str">
        <f>IF(AND(K3385&lt;&gt;"Match of the Day",K3385&lt;&gt;"Match of the Day 2",K3385&lt;&gt;"Match of the Day Repeat"),"",1+MAX($AJ$10:AJ3384))</f>
        <v/>
      </c>
    </row>
    <row r="3386" spans="34:36" x14ac:dyDescent="0.35">
      <c r="AH3386" s="16" t="str">
        <f>IF(AND(B3386="Premier League",E3386="Live"),_xlfn.XLOOKUP(_xlfn.TEXTJOIN(" vs ",,C3386:D3386),Calendar!G:G,Calendar!B:B),IF(AND(B3386="Premier League",E3386="Highlights"),_xlfn.XLOOKUP(H3386,Calendar!O:O,Calendar!N:N,,-1),""))</f>
        <v/>
      </c>
      <c r="AI3386" s="61" t="str">
        <f>IF(AND(AH3386&lt;&gt;"",E3386="Live"),_xlfn.XLOOKUP(_xlfn.TEXTJOIN(" vs ",,C3386:D3386),Calendar!G:G,Calendar!K:K),"")</f>
        <v/>
      </c>
      <c r="AJ3386" s="61" t="str">
        <f>IF(AND(K3386&lt;&gt;"Match of the Day",K3386&lt;&gt;"Match of the Day 2",K3386&lt;&gt;"Match of the Day Repeat"),"",1+MAX($AJ$10:AJ3385))</f>
        <v/>
      </c>
    </row>
    <row r="3387" spans="34:36" x14ac:dyDescent="0.35">
      <c r="AH3387" s="16" t="str">
        <f>IF(AND(B3387="Premier League",E3387="Live"),_xlfn.XLOOKUP(_xlfn.TEXTJOIN(" vs ",,C3387:D3387),Calendar!G:G,Calendar!B:B),IF(AND(B3387="Premier League",E3387="Highlights"),_xlfn.XLOOKUP(H3387,Calendar!O:O,Calendar!N:N,,-1),""))</f>
        <v/>
      </c>
      <c r="AI3387" s="61" t="str">
        <f>IF(AND(AH3387&lt;&gt;"",E3387="Live"),_xlfn.XLOOKUP(_xlfn.TEXTJOIN(" vs ",,C3387:D3387),Calendar!G:G,Calendar!K:K),"")</f>
        <v/>
      </c>
      <c r="AJ3387" s="61" t="str">
        <f>IF(AND(K3387&lt;&gt;"Match of the Day",K3387&lt;&gt;"Match of the Day 2",K3387&lt;&gt;"Match of the Day Repeat"),"",1+MAX($AJ$10:AJ3386))</f>
        <v/>
      </c>
    </row>
    <row r="3388" spans="34:36" x14ac:dyDescent="0.35">
      <c r="AH3388" s="16" t="str">
        <f>IF(AND(B3388="Premier League",E3388="Live"),_xlfn.XLOOKUP(_xlfn.TEXTJOIN(" vs ",,C3388:D3388),Calendar!G:G,Calendar!B:B),IF(AND(B3388="Premier League",E3388="Highlights"),_xlfn.XLOOKUP(H3388,Calendar!O:O,Calendar!N:N,,-1),""))</f>
        <v/>
      </c>
      <c r="AI3388" s="61" t="str">
        <f>IF(AND(AH3388&lt;&gt;"",E3388="Live"),_xlfn.XLOOKUP(_xlfn.TEXTJOIN(" vs ",,C3388:D3388),Calendar!G:G,Calendar!K:K),"")</f>
        <v/>
      </c>
      <c r="AJ3388" s="61" t="str">
        <f>IF(AND(K3388&lt;&gt;"Match of the Day",K3388&lt;&gt;"Match of the Day 2",K3388&lt;&gt;"Match of the Day Repeat"),"",1+MAX($AJ$10:AJ3387))</f>
        <v/>
      </c>
    </row>
    <row r="3389" spans="34:36" x14ac:dyDescent="0.35">
      <c r="AH3389" s="16" t="str">
        <f>IF(AND(B3389="Premier League",E3389="Live"),_xlfn.XLOOKUP(_xlfn.TEXTJOIN(" vs ",,C3389:D3389),Calendar!G:G,Calendar!B:B),IF(AND(B3389="Premier League",E3389="Highlights"),_xlfn.XLOOKUP(H3389,Calendar!O:O,Calendar!N:N,,-1),""))</f>
        <v/>
      </c>
      <c r="AI3389" s="61" t="str">
        <f>IF(AND(AH3389&lt;&gt;"",E3389="Live"),_xlfn.XLOOKUP(_xlfn.TEXTJOIN(" vs ",,C3389:D3389),Calendar!G:G,Calendar!K:K),"")</f>
        <v/>
      </c>
      <c r="AJ3389" s="61" t="str">
        <f>IF(AND(K3389&lt;&gt;"Match of the Day",K3389&lt;&gt;"Match of the Day 2",K3389&lt;&gt;"Match of the Day Repeat"),"",1+MAX($AJ$10:AJ3388))</f>
        <v/>
      </c>
    </row>
    <row r="3390" spans="34:36" x14ac:dyDescent="0.35">
      <c r="AH3390" s="16" t="str">
        <f>IF(AND(B3390="Premier League",E3390="Live"),_xlfn.XLOOKUP(_xlfn.TEXTJOIN(" vs ",,C3390:D3390),Calendar!G:G,Calendar!B:B),IF(AND(B3390="Premier League",E3390="Highlights"),_xlfn.XLOOKUP(H3390,Calendar!O:O,Calendar!N:N,,-1),""))</f>
        <v/>
      </c>
      <c r="AI3390" s="61" t="str">
        <f>IF(AND(AH3390&lt;&gt;"",E3390="Live"),_xlfn.XLOOKUP(_xlfn.TEXTJOIN(" vs ",,C3390:D3390),Calendar!G:G,Calendar!K:K),"")</f>
        <v/>
      </c>
      <c r="AJ3390" s="61" t="str">
        <f>IF(AND(K3390&lt;&gt;"Match of the Day",K3390&lt;&gt;"Match of the Day 2",K3390&lt;&gt;"Match of the Day Repeat"),"",1+MAX($AJ$10:AJ3389))</f>
        <v/>
      </c>
    </row>
    <row r="3391" spans="34:36" x14ac:dyDescent="0.35">
      <c r="AH3391" s="16" t="str">
        <f>IF(AND(B3391="Premier League",E3391="Live"),_xlfn.XLOOKUP(_xlfn.TEXTJOIN(" vs ",,C3391:D3391),Calendar!G:G,Calendar!B:B),IF(AND(B3391="Premier League",E3391="Highlights"),_xlfn.XLOOKUP(H3391,Calendar!O:O,Calendar!N:N,,-1),""))</f>
        <v/>
      </c>
      <c r="AI3391" s="61" t="str">
        <f>IF(AND(AH3391&lt;&gt;"",E3391="Live"),_xlfn.XLOOKUP(_xlfn.TEXTJOIN(" vs ",,C3391:D3391),Calendar!G:G,Calendar!K:K),"")</f>
        <v/>
      </c>
      <c r="AJ3391" s="61" t="str">
        <f>IF(AND(K3391&lt;&gt;"Match of the Day",K3391&lt;&gt;"Match of the Day 2",K3391&lt;&gt;"Match of the Day Repeat"),"",1+MAX($AJ$10:AJ3390))</f>
        <v/>
      </c>
    </row>
    <row r="3392" spans="34:36" x14ac:dyDescent="0.35">
      <c r="AH3392" s="16" t="str">
        <f>IF(AND(B3392="Premier League",E3392="Live"),_xlfn.XLOOKUP(_xlfn.TEXTJOIN(" vs ",,C3392:D3392),Calendar!G:G,Calendar!B:B),IF(AND(B3392="Premier League",E3392="Highlights"),_xlfn.XLOOKUP(H3392,Calendar!O:O,Calendar!N:N,,-1),""))</f>
        <v/>
      </c>
      <c r="AI3392" s="61" t="str">
        <f>IF(AND(AH3392&lt;&gt;"",E3392="Live"),_xlfn.XLOOKUP(_xlfn.TEXTJOIN(" vs ",,C3392:D3392),Calendar!G:G,Calendar!K:K),"")</f>
        <v/>
      </c>
      <c r="AJ3392" s="61" t="str">
        <f>IF(AND(K3392&lt;&gt;"Match of the Day",K3392&lt;&gt;"Match of the Day 2",K3392&lt;&gt;"Match of the Day Repeat"),"",1+MAX($AJ$10:AJ3391))</f>
        <v/>
      </c>
    </row>
    <row r="3393" spans="34:36" x14ac:dyDescent="0.35">
      <c r="AH3393" s="16" t="str">
        <f>IF(AND(B3393="Premier League",E3393="Live"),_xlfn.XLOOKUP(_xlfn.TEXTJOIN(" vs ",,C3393:D3393),Calendar!G:G,Calendar!B:B),IF(AND(B3393="Premier League",E3393="Highlights"),_xlfn.XLOOKUP(H3393,Calendar!O:O,Calendar!N:N,,-1),""))</f>
        <v/>
      </c>
      <c r="AI3393" s="61" t="str">
        <f>IF(AND(AH3393&lt;&gt;"",E3393="Live"),_xlfn.XLOOKUP(_xlfn.TEXTJOIN(" vs ",,C3393:D3393),Calendar!G:G,Calendar!K:K),"")</f>
        <v/>
      </c>
      <c r="AJ3393" s="61" t="str">
        <f>IF(AND(K3393&lt;&gt;"Match of the Day",K3393&lt;&gt;"Match of the Day 2",K3393&lt;&gt;"Match of the Day Repeat"),"",1+MAX($AJ$10:AJ3392))</f>
        <v/>
      </c>
    </row>
    <row r="3394" spans="34:36" x14ac:dyDescent="0.35">
      <c r="AH3394" s="16" t="str">
        <f>IF(AND(B3394="Premier League",E3394="Live"),_xlfn.XLOOKUP(_xlfn.TEXTJOIN(" vs ",,C3394:D3394),Calendar!G:G,Calendar!B:B),IF(AND(B3394="Premier League",E3394="Highlights"),_xlfn.XLOOKUP(H3394,Calendar!O:O,Calendar!N:N,,-1),""))</f>
        <v/>
      </c>
      <c r="AI3394" s="61" t="str">
        <f>IF(AND(AH3394&lt;&gt;"",E3394="Live"),_xlfn.XLOOKUP(_xlfn.TEXTJOIN(" vs ",,C3394:D3394),Calendar!G:G,Calendar!K:K),"")</f>
        <v/>
      </c>
      <c r="AJ3394" s="61" t="str">
        <f>IF(AND(K3394&lt;&gt;"Match of the Day",K3394&lt;&gt;"Match of the Day 2",K3394&lt;&gt;"Match of the Day Repeat"),"",1+MAX($AJ$10:AJ3393))</f>
        <v/>
      </c>
    </row>
    <row r="3395" spans="34:36" x14ac:dyDescent="0.35">
      <c r="AH3395" s="16" t="str">
        <f>IF(AND(B3395="Premier League",E3395="Live"),_xlfn.XLOOKUP(_xlfn.TEXTJOIN(" vs ",,C3395:D3395),Calendar!G:G,Calendar!B:B),IF(AND(B3395="Premier League",E3395="Highlights"),_xlfn.XLOOKUP(H3395,Calendar!O:O,Calendar!N:N,,-1),""))</f>
        <v/>
      </c>
      <c r="AI3395" s="61" t="str">
        <f>IF(AND(AH3395&lt;&gt;"",E3395="Live"),_xlfn.XLOOKUP(_xlfn.TEXTJOIN(" vs ",,C3395:D3395),Calendar!G:G,Calendar!K:K),"")</f>
        <v/>
      </c>
      <c r="AJ3395" s="61" t="str">
        <f>IF(AND(K3395&lt;&gt;"Match of the Day",K3395&lt;&gt;"Match of the Day 2",K3395&lt;&gt;"Match of the Day Repeat"),"",1+MAX($AJ$10:AJ3394))</f>
        <v/>
      </c>
    </row>
    <row r="3396" spans="34:36" x14ac:dyDescent="0.35">
      <c r="AH3396" s="16" t="str">
        <f>IF(AND(B3396="Premier League",E3396="Live"),_xlfn.XLOOKUP(_xlfn.TEXTJOIN(" vs ",,C3396:D3396),Calendar!G:G,Calendar!B:B),IF(AND(B3396="Premier League",E3396="Highlights"),_xlfn.XLOOKUP(H3396,Calendar!O:O,Calendar!N:N,,-1),""))</f>
        <v/>
      </c>
      <c r="AI3396" s="61" t="str">
        <f>IF(AND(AH3396&lt;&gt;"",E3396="Live"),_xlfn.XLOOKUP(_xlfn.TEXTJOIN(" vs ",,C3396:D3396),Calendar!G:G,Calendar!K:K),"")</f>
        <v/>
      </c>
      <c r="AJ3396" s="61" t="str">
        <f>IF(AND(K3396&lt;&gt;"Match of the Day",K3396&lt;&gt;"Match of the Day 2",K3396&lt;&gt;"Match of the Day Repeat"),"",1+MAX($AJ$10:AJ3395))</f>
        <v/>
      </c>
    </row>
    <row r="3397" spans="34:36" x14ac:dyDescent="0.35">
      <c r="AH3397" s="16" t="str">
        <f>IF(AND(B3397="Premier League",E3397="Live"),_xlfn.XLOOKUP(_xlfn.TEXTJOIN(" vs ",,C3397:D3397),Calendar!G:G,Calendar!B:B),IF(AND(B3397="Premier League",E3397="Highlights"),_xlfn.XLOOKUP(H3397,Calendar!O:O,Calendar!N:N,,-1),""))</f>
        <v/>
      </c>
      <c r="AI3397" s="61" t="str">
        <f>IF(AND(AH3397&lt;&gt;"",E3397="Live"),_xlfn.XLOOKUP(_xlfn.TEXTJOIN(" vs ",,C3397:D3397),Calendar!G:G,Calendar!K:K),"")</f>
        <v/>
      </c>
      <c r="AJ3397" s="61" t="str">
        <f>IF(AND(K3397&lt;&gt;"Match of the Day",K3397&lt;&gt;"Match of the Day 2",K3397&lt;&gt;"Match of the Day Repeat"),"",1+MAX($AJ$10:AJ3396))</f>
        <v/>
      </c>
    </row>
    <row r="3398" spans="34:36" x14ac:dyDescent="0.35">
      <c r="AH3398" s="16" t="str">
        <f>IF(AND(B3398="Premier League",E3398="Live"),_xlfn.XLOOKUP(_xlfn.TEXTJOIN(" vs ",,C3398:D3398),Calendar!G:G,Calendar!B:B),IF(AND(B3398="Premier League",E3398="Highlights"),_xlfn.XLOOKUP(H3398,Calendar!O:O,Calendar!N:N,,-1),""))</f>
        <v/>
      </c>
      <c r="AI3398" s="61" t="str">
        <f>IF(AND(AH3398&lt;&gt;"",E3398="Live"),_xlfn.XLOOKUP(_xlfn.TEXTJOIN(" vs ",,C3398:D3398),Calendar!G:G,Calendar!K:K),"")</f>
        <v/>
      </c>
      <c r="AJ3398" s="61" t="str">
        <f>IF(AND(K3398&lt;&gt;"Match of the Day",K3398&lt;&gt;"Match of the Day 2",K3398&lt;&gt;"Match of the Day Repeat"),"",1+MAX($AJ$10:AJ3397))</f>
        <v/>
      </c>
    </row>
    <row r="3399" spans="34:36" x14ac:dyDescent="0.35">
      <c r="AH3399" s="16" t="str">
        <f>IF(AND(B3399="Premier League",E3399="Live"),_xlfn.XLOOKUP(_xlfn.TEXTJOIN(" vs ",,C3399:D3399),Calendar!G:G,Calendar!B:B),IF(AND(B3399="Premier League",E3399="Highlights"),_xlfn.XLOOKUP(H3399,Calendar!O:O,Calendar!N:N,,-1),""))</f>
        <v/>
      </c>
      <c r="AI3399" s="61" t="str">
        <f>IF(AND(AH3399&lt;&gt;"",E3399="Live"),_xlfn.XLOOKUP(_xlfn.TEXTJOIN(" vs ",,C3399:D3399),Calendar!G:G,Calendar!K:K),"")</f>
        <v/>
      </c>
      <c r="AJ3399" s="61" t="str">
        <f>IF(AND(K3399&lt;&gt;"Match of the Day",K3399&lt;&gt;"Match of the Day 2",K3399&lt;&gt;"Match of the Day Repeat"),"",1+MAX($AJ$10:AJ3398))</f>
        <v/>
      </c>
    </row>
    <row r="3400" spans="34:36" x14ac:dyDescent="0.35">
      <c r="AH3400" s="16" t="str">
        <f>IF(AND(B3400="Premier League",E3400="Live"),_xlfn.XLOOKUP(_xlfn.TEXTJOIN(" vs ",,C3400:D3400),Calendar!G:G,Calendar!B:B),IF(AND(B3400="Premier League",E3400="Highlights"),_xlfn.XLOOKUP(H3400,Calendar!O:O,Calendar!N:N,,-1),""))</f>
        <v/>
      </c>
      <c r="AI3400" s="61" t="str">
        <f>IF(AND(AH3400&lt;&gt;"",E3400="Live"),_xlfn.XLOOKUP(_xlfn.TEXTJOIN(" vs ",,C3400:D3400),Calendar!G:G,Calendar!K:K),"")</f>
        <v/>
      </c>
      <c r="AJ3400" s="61" t="str">
        <f>IF(AND(K3400&lt;&gt;"Match of the Day",K3400&lt;&gt;"Match of the Day 2",K3400&lt;&gt;"Match of the Day Repeat"),"",1+MAX($AJ$10:AJ3399))</f>
        <v/>
      </c>
    </row>
    <row r="3401" spans="34:36" x14ac:dyDescent="0.35">
      <c r="AH3401" s="16" t="str">
        <f>IF(AND(B3401="Premier League",E3401="Live"),_xlfn.XLOOKUP(_xlfn.TEXTJOIN(" vs ",,C3401:D3401),Calendar!G:G,Calendar!B:B),IF(AND(B3401="Premier League",E3401="Highlights"),_xlfn.XLOOKUP(H3401,Calendar!O:O,Calendar!N:N,,-1),""))</f>
        <v/>
      </c>
      <c r="AI3401" s="61" t="str">
        <f>IF(AND(AH3401&lt;&gt;"",E3401="Live"),_xlfn.XLOOKUP(_xlfn.TEXTJOIN(" vs ",,C3401:D3401),Calendar!G:G,Calendar!K:K),"")</f>
        <v/>
      </c>
      <c r="AJ3401" s="61" t="str">
        <f>IF(AND(K3401&lt;&gt;"Match of the Day",K3401&lt;&gt;"Match of the Day 2",K3401&lt;&gt;"Match of the Day Repeat"),"",1+MAX($AJ$10:AJ3400))</f>
        <v/>
      </c>
    </row>
    <row r="3402" spans="34:36" x14ac:dyDescent="0.35">
      <c r="AH3402" s="16" t="str">
        <f>IF(AND(B3402="Premier League",E3402="Live"),_xlfn.XLOOKUP(_xlfn.TEXTJOIN(" vs ",,C3402:D3402),Calendar!G:G,Calendar!B:B),IF(AND(B3402="Premier League",E3402="Highlights"),_xlfn.XLOOKUP(H3402,Calendar!O:O,Calendar!N:N,,-1),""))</f>
        <v/>
      </c>
      <c r="AI3402" s="61" t="str">
        <f>IF(AND(AH3402&lt;&gt;"",E3402="Live"),_xlfn.XLOOKUP(_xlfn.TEXTJOIN(" vs ",,C3402:D3402),Calendar!G:G,Calendar!K:K),"")</f>
        <v/>
      </c>
      <c r="AJ3402" s="61" t="str">
        <f>IF(AND(K3402&lt;&gt;"Match of the Day",K3402&lt;&gt;"Match of the Day 2",K3402&lt;&gt;"Match of the Day Repeat"),"",1+MAX($AJ$10:AJ3401))</f>
        <v/>
      </c>
    </row>
    <row r="3403" spans="34:36" x14ac:dyDescent="0.35">
      <c r="AH3403" s="16" t="str">
        <f>IF(AND(B3403="Premier League",E3403="Live"),_xlfn.XLOOKUP(_xlfn.TEXTJOIN(" vs ",,C3403:D3403),Calendar!G:G,Calendar!B:B),IF(AND(B3403="Premier League",E3403="Highlights"),_xlfn.XLOOKUP(H3403,Calendar!O:O,Calendar!N:N,,-1),""))</f>
        <v/>
      </c>
      <c r="AI3403" s="61" t="str">
        <f>IF(AND(AH3403&lt;&gt;"",E3403="Live"),_xlfn.XLOOKUP(_xlfn.TEXTJOIN(" vs ",,C3403:D3403),Calendar!G:G,Calendar!K:K),"")</f>
        <v/>
      </c>
      <c r="AJ3403" s="61" t="str">
        <f>IF(AND(K3403&lt;&gt;"Match of the Day",K3403&lt;&gt;"Match of the Day 2",K3403&lt;&gt;"Match of the Day Repeat"),"",1+MAX($AJ$10:AJ3402))</f>
        <v/>
      </c>
    </row>
    <row r="3404" spans="34:36" x14ac:dyDescent="0.35">
      <c r="AH3404" s="16" t="str">
        <f>IF(AND(B3404="Premier League",E3404="Live"),_xlfn.XLOOKUP(_xlfn.TEXTJOIN(" vs ",,C3404:D3404),Calendar!G:G,Calendar!B:B),IF(AND(B3404="Premier League",E3404="Highlights"),_xlfn.XLOOKUP(H3404,Calendar!O:O,Calendar!N:N,,-1),""))</f>
        <v/>
      </c>
      <c r="AI3404" s="61" t="str">
        <f>IF(AND(AH3404&lt;&gt;"",E3404="Live"),_xlfn.XLOOKUP(_xlfn.TEXTJOIN(" vs ",,C3404:D3404),Calendar!G:G,Calendar!K:K),"")</f>
        <v/>
      </c>
      <c r="AJ3404" s="61" t="str">
        <f>IF(AND(K3404&lt;&gt;"Match of the Day",K3404&lt;&gt;"Match of the Day 2",K3404&lt;&gt;"Match of the Day Repeat"),"",1+MAX($AJ$10:AJ3403))</f>
        <v/>
      </c>
    </row>
    <row r="3405" spans="34:36" x14ac:dyDescent="0.35">
      <c r="AH3405" s="16" t="str">
        <f>IF(AND(B3405="Premier League",E3405="Live"),_xlfn.XLOOKUP(_xlfn.TEXTJOIN(" vs ",,C3405:D3405),Calendar!G:G,Calendar!B:B),IF(AND(B3405="Premier League",E3405="Highlights"),_xlfn.XLOOKUP(H3405,Calendar!O:O,Calendar!N:N,,-1),""))</f>
        <v/>
      </c>
      <c r="AI3405" s="61" t="str">
        <f>IF(AND(AH3405&lt;&gt;"",E3405="Live"),_xlfn.XLOOKUP(_xlfn.TEXTJOIN(" vs ",,C3405:D3405),Calendar!G:G,Calendar!K:K),"")</f>
        <v/>
      </c>
      <c r="AJ3405" s="61" t="str">
        <f>IF(AND(K3405&lt;&gt;"Match of the Day",K3405&lt;&gt;"Match of the Day 2",K3405&lt;&gt;"Match of the Day Repeat"),"",1+MAX($AJ$10:AJ3404))</f>
        <v/>
      </c>
    </row>
    <row r="3406" spans="34:36" x14ac:dyDescent="0.35">
      <c r="AH3406" s="16" t="str">
        <f>IF(AND(B3406="Premier League",E3406="Live"),_xlfn.XLOOKUP(_xlfn.TEXTJOIN(" vs ",,C3406:D3406),Calendar!G:G,Calendar!B:B),IF(AND(B3406="Premier League",E3406="Highlights"),_xlfn.XLOOKUP(H3406,Calendar!O:O,Calendar!N:N,,-1),""))</f>
        <v/>
      </c>
      <c r="AI3406" s="61" t="str">
        <f>IF(AND(AH3406&lt;&gt;"",E3406="Live"),_xlfn.XLOOKUP(_xlfn.TEXTJOIN(" vs ",,C3406:D3406),Calendar!G:G,Calendar!K:K),"")</f>
        <v/>
      </c>
      <c r="AJ3406" s="61" t="str">
        <f>IF(AND(K3406&lt;&gt;"Match of the Day",K3406&lt;&gt;"Match of the Day 2",K3406&lt;&gt;"Match of the Day Repeat"),"",1+MAX($AJ$10:AJ3405))</f>
        <v/>
      </c>
    </row>
    <row r="3407" spans="34:36" x14ac:dyDescent="0.35">
      <c r="AH3407" s="16" t="str">
        <f>IF(AND(B3407="Premier League",E3407="Live"),_xlfn.XLOOKUP(_xlfn.TEXTJOIN(" vs ",,C3407:D3407),Calendar!G:G,Calendar!B:B),IF(AND(B3407="Premier League",E3407="Highlights"),_xlfn.XLOOKUP(H3407,Calendar!O:O,Calendar!N:N,,-1),""))</f>
        <v/>
      </c>
      <c r="AI3407" s="61" t="str">
        <f>IF(AND(AH3407&lt;&gt;"",E3407="Live"),_xlfn.XLOOKUP(_xlfn.TEXTJOIN(" vs ",,C3407:D3407),Calendar!G:G,Calendar!K:K),"")</f>
        <v/>
      </c>
      <c r="AJ3407" s="61" t="str">
        <f>IF(AND(K3407&lt;&gt;"Match of the Day",K3407&lt;&gt;"Match of the Day 2",K3407&lt;&gt;"Match of the Day Repeat"),"",1+MAX($AJ$10:AJ3406))</f>
        <v/>
      </c>
    </row>
    <row r="3408" spans="34:36" x14ac:dyDescent="0.35">
      <c r="AH3408" s="16" t="str">
        <f>IF(AND(B3408="Premier League",E3408="Live"),_xlfn.XLOOKUP(_xlfn.TEXTJOIN(" vs ",,C3408:D3408),Calendar!G:G,Calendar!B:B),IF(AND(B3408="Premier League",E3408="Highlights"),_xlfn.XLOOKUP(H3408,Calendar!O:O,Calendar!N:N,,-1),""))</f>
        <v/>
      </c>
      <c r="AI3408" s="61" t="str">
        <f>IF(AND(AH3408&lt;&gt;"",E3408="Live"),_xlfn.XLOOKUP(_xlfn.TEXTJOIN(" vs ",,C3408:D3408),Calendar!G:G,Calendar!K:K),"")</f>
        <v/>
      </c>
      <c r="AJ3408" s="61" t="str">
        <f>IF(AND(K3408&lt;&gt;"Match of the Day",K3408&lt;&gt;"Match of the Day 2",K3408&lt;&gt;"Match of the Day Repeat"),"",1+MAX($AJ$10:AJ3407))</f>
        <v/>
      </c>
    </row>
    <row r="3409" spans="34:36" x14ac:dyDescent="0.35">
      <c r="AH3409" s="16" t="str">
        <f>IF(AND(B3409="Premier League",E3409="Live"),_xlfn.XLOOKUP(_xlfn.TEXTJOIN(" vs ",,C3409:D3409),Calendar!G:G,Calendar!B:B),IF(AND(B3409="Premier League",E3409="Highlights"),_xlfn.XLOOKUP(H3409,Calendar!O:O,Calendar!N:N,,-1),""))</f>
        <v/>
      </c>
      <c r="AI3409" s="61" t="str">
        <f>IF(AND(AH3409&lt;&gt;"",E3409="Live"),_xlfn.XLOOKUP(_xlfn.TEXTJOIN(" vs ",,C3409:D3409),Calendar!G:G,Calendar!K:K),"")</f>
        <v/>
      </c>
      <c r="AJ3409" s="61" t="str">
        <f>IF(AND(K3409&lt;&gt;"Match of the Day",K3409&lt;&gt;"Match of the Day 2",K3409&lt;&gt;"Match of the Day Repeat"),"",1+MAX($AJ$10:AJ3408))</f>
        <v/>
      </c>
    </row>
    <row r="3410" spans="34:36" x14ac:dyDescent="0.35">
      <c r="AH3410" s="16" t="str">
        <f>IF(AND(B3410="Premier League",E3410="Live"),_xlfn.XLOOKUP(_xlfn.TEXTJOIN(" vs ",,C3410:D3410),Calendar!G:G,Calendar!B:B),IF(AND(B3410="Premier League",E3410="Highlights"),_xlfn.XLOOKUP(H3410,Calendar!O:O,Calendar!N:N,,-1),""))</f>
        <v/>
      </c>
      <c r="AI3410" s="61" t="str">
        <f>IF(AND(AH3410&lt;&gt;"",E3410="Live"),_xlfn.XLOOKUP(_xlfn.TEXTJOIN(" vs ",,C3410:D3410),Calendar!G:G,Calendar!K:K),"")</f>
        <v/>
      </c>
      <c r="AJ3410" s="61" t="str">
        <f>IF(AND(K3410&lt;&gt;"Match of the Day",K3410&lt;&gt;"Match of the Day 2",K3410&lt;&gt;"Match of the Day Repeat"),"",1+MAX($AJ$10:AJ3409))</f>
        <v/>
      </c>
    </row>
    <row r="3411" spans="34:36" x14ac:dyDescent="0.35">
      <c r="AH3411" s="16" t="str">
        <f>IF(AND(B3411="Premier League",E3411="Live"),_xlfn.XLOOKUP(_xlfn.TEXTJOIN(" vs ",,C3411:D3411),Calendar!G:G,Calendar!B:B),IF(AND(B3411="Premier League",E3411="Highlights"),_xlfn.XLOOKUP(H3411,Calendar!O:O,Calendar!N:N,,-1),""))</f>
        <v/>
      </c>
      <c r="AI3411" s="61" t="str">
        <f>IF(AND(AH3411&lt;&gt;"",E3411="Live"),_xlfn.XLOOKUP(_xlfn.TEXTJOIN(" vs ",,C3411:D3411),Calendar!G:G,Calendar!K:K),"")</f>
        <v/>
      </c>
      <c r="AJ3411" s="61" t="str">
        <f>IF(AND(K3411&lt;&gt;"Match of the Day",K3411&lt;&gt;"Match of the Day 2",K3411&lt;&gt;"Match of the Day Repeat"),"",1+MAX($AJ$10:AJ3410))</f>
        <v/>
      </c>
    </row>
    <row r="3412" spans="34:36" x14ac:dyDescent="0.35">
      <c r="AH3412" s="16" t="str">
        <f>IF(AND(B3412="Premier League",E3412="Live"),_xlfn.XLOOKUP(_xlfn.TEXTJOIN(" vs ",,C3412:D3412),Calendar!G:G,Calendar!B:B),IF(AND(B3412="Premier League",E3412="Highlights"),_xlfn.XLOOKUP(H3412,Calendar!O:O,Calendar!N:N,,-1),""))</f>
        <v/>
      </c>
      <c r="AI3412" s="61" t="str">
        <f>IF(AND(AH3412&lt;&gt;"",E3412="Live"),_xlfn.XLOOKUP(_xlfn.TEXTJOIN(" vs ",,C3412:D3412),Calendar!G:G,Calendar!K:K),"")</f>
        <v/>
      </c>
      <c r="AJ3412" s="61" t="str">
        <f>IF(AND(K3412&lt;&gt;"Match of the Day",K3412&lt;&gt;"Match of the Day 2",K3412&lt;&gt;"Match of the Day Repeat"),"",1+MAX($AJ$10:AJ3411))</f>
        <v/>
      </c>
    </row>
    <row r="3413" spans="34:36" x14ac:dyDescent="0.35">
      <c r="AH3413" s="16" t="str">
        <f>IF(AND(B3413="Premier League",E3413="Live"),_xlfn.XLOOKUP(_xlfn.TEXTJOIN(" vs ",,C3413:D3413),Calendar!G:G,Calendar!B:B),IF(AND(B3413="Premier League",E3413="Highlights"),_xlfn.XLOOKUP(H3413,Calendar!O:O,Calendar!N:N,,-1),""))</f>
        <v/>
      </c>
      <c r="AI3413" s="61" t="str">
        <f>IF(AND(AH3413&lt;&gt;"",E3413="Live"),_xlfn.XLOOKUP(_xlfn.TEXTJOIN(" vs ",,C3413:D3413),Calendar!G:G,Calendar!K:K),"")</f>
        <v/>
      </c>
      <c r="AJ3413" s="61" t="str">
        <f>IF(AND(K3413&lt;&gt;"Match of the Day",K3413&lt;&gt;"Match of the Day 2",K3413&lt;&gt;"Match of the Day Repeat"),"",1+MAX($AJ$10:AJ3412))</f>
        <v/>
      </c>
    </row>
    <row r="3414" spans="34:36" x14ac:dyDescent="0.35">
      <c r="AH3414" s="16" t="str">
        <f>IF(AND(B3414="Premier League",E3414="Live"),_xlfn.XLOOKUP(_xlfn.TEXTJOIN(" vs ",,C3414:D3414),Calendar!G:G,Calendar!B:B),IF(AND(B3414="Premier League",E3414="Highlights"),_xlfn.XLOOKUP(H3414,Calendar!O:O,Calendar!N:N,,-1),""))</f>
        <v/>
      </c>
      <c r="AI3414" s="61" t="str">
        <f>IF(AND(AH3414&lt;&gt;"",E3414="Live"),_xlfn.XLOOKUP(_xlfn.TEXTJOIN(" vs ",,C3414:D3414),Calendar!G:G,Calendar!K:K),"")</f>
        <v/>
      </c>
      <c r="AJ3414" s="61" t="str">
        <f>IF(AND(K3414&lt;&gt;"Match of the Day",K3414&lt;&gt;"Match of the Day 2",K3414&lt;&gt;"Match of the Day Repeat"),"",1+MAX($AJ$10:AJ3413))</f>
        <v/>
      </c>
    </row>
    <row r="3415" spans="34:36" x14ac:dyDescent="0.35">
      <c r="AH3415" s="16" t="str">
        <f>IF(AND(B3415="Premier League",E3415="Live"),_xlfn.XLOOKUP(_xlfn.TEXTJOIN(" vs ",,C3415:D3415),Calendar!G:G,Calendar!B:B),IF(AND(B3415="Premier League",E3415="Highlights"),_xlfn.XLOOKUP(H3415,Calendar!O:O,Calendar!N:N,,-1),""))</f>
        <v/>
      </c>
      <c r="AI3415" s="61" t="str">
        <f>IF(AND(AH3415&lt;&gt;"",E3415="Live"),_xlfn.XLOOKUP(_xlfn.TEXTJOIN(" vs ",,C3415:D3415),Calendar!G:G,Calendar!K:K),"")</f>
        <v/>
      </c>
      <c r="AJ3415" s="61" t="str">
        <f>IF(AND(K3415&lt;&gt;"Match of the Day",K3415&lt;&gt;"Match of the Day 2",K3415&lt;&gt;"Match of the Day Repeat"),"",1+MAX($AJ$10:AJ3414))</f>
        <v/>
      </c>
    </row>
    <row r="3416" spans="34:36" x14ac:dyDescent="0.35">
      <c r="AH3416" s="16" t="str">
        <f>IF(AND(B3416="Premier League",E3416="Live"),_xlfn.XLOOKUP(_xlfn.TEXTJOIN(" vs ",,C3416:D3416),Calendar!G:G,Calendar!B:B),IF(AND(B3416="Premier League",E3416="Highlights"),_xlfn.XLOOKUP(H3416,Calendar!O:O,Calendar!N:N,,-1),""))</f>
        <v/>
      </c>
      <c r="AI3416" s="61" t="str">
        <f>IF(AND(AH3416&lt;&gt;"",E3416="Live"),_xlfn.XLOOKUP(_xlfn.TEXTJOIN(" vs ",,C3416:D3416),Calendar!G:G,Calendar!K:K),"")</f>
        <v/>
      </c>
      <c r="AJ3416" s="61" t="str">
        <f>IF(AND(K3416&lt;&gt;"Match of the Day",K3416&lt;&gt;"Match of the Day 2",K3416&lt;&gt;"Match of the Day Repeat"),"",1+MAX($AJ$10:AJ3415))</f>
        <v/>
      </c>
    </row>
    <row r="3417" spans="34:36" x14ac:dyDescent="0.35">
      <c r="AH3417" s="16" t="str">
        <f>IF(AND(B3417="Premier League",E3417="Live"),_xlfn.XLOOKUP(_xlfn.TEXTJOIN(" vs ",,C3417:D3417),Calendar!G:G,Calendar!B:B),IF(AND(B3417="Premier League",E3417="Highlights"),_xlfn.XLOOKUP(H3417,Calendar!O:O,Calendar!N:N,,-1),""))</f>
        <v/>
      </c>
      <c r="AI3417" s="61" t="str">
        <f>IF(AND(AH3417&lt;&gt;"",E3417="Live"),_xlfn.XLOOKUP(_xlfn.TEXTJOIN(" vs ",,C3417:D3417),Calendar!G:G,Calendar!K:K),"")</f>
        <v/>
      </c>
      <c r="AJ3417" s="61" t="str">
        <f>IF(AND(K3417&lt;&gt;"Match of the Day",K3417&lt;&gt;"Match of the Day 2",K3417&lt;&gt;"Match of the Day Repeat"),"",1+MAX($AJ$10:AJ3416))</f>
        <v/>
      </c>
    </row>
    <row r="3418" spans="34:36" x14ac:dyDescent="0.35">
      <c r="AH3418" s="16" t="str">
        <f>IF(AND(B3418="Premier League",E3418="Live"),_xlfn.XLOOKUP(_xlfn.TEXTJOIN(" vs ",,C3418:D3418),Calendar!G:G,Calendar!B:B),IF(AND(B3418="Premier League",E3418="Highlights"),_xlfn.XLOOKUP(H3418,Calendar!O:O,Calendar!N:N,,-1),""))</f>
        <v/>
      </c>
      <c r="AI3418" s="61" t="str">
        <f>IF(AND(AH3418&lt;&gt;"",E3418="Live"),_xlfn.XLOOKUP(_xlfn.TEXTJOIN(" vs ",,C3418:D3418),Calendar!G:G,Calendar!K:K),"")</f>
        <v/>
      </c>
      <c r="AJ3418" s="61" t="str">
        <f>IF(AND(K3418&lt;&gt;"Match of the Day",K3418&lt;&gt;"Match of the Day 2",K3418&lt;&gt;"Match of the Day Repeat"),"",1+MAX($AJ$10:AJ3417))</f>
        <v/>
      </c>
    </row>
    <row r="3419" spans="34:36" x14ac:dyDescent="0.35">
      <c r="AH3419" s="16" t="str">
        <f>IF(AND(B3419="Premier League",E3419="Live"),_xlfn.XLOOKUP(_xlfn.TEXTJOIN(" vs ",,C3419:D3419),Calendar!G:G,Calendar!B:B),IF(AND(B3419="Premier League",E3419="Highlights"),_xlfn.XLOOKUP(H3419,Calendar!O:O,Calendar!N:N,,-1),""))</f>
        <v/>
      </c>
      <c r="AI3419" s="61" t="str">
        <f>IF(AND(AH3419&lt;&gt;"",E3419="Live"),_xlfn.XLOOKUP(_xlfn.TEXTJOIN(" vs ",,C3419:D3419),Calendar!G:G,Calendar!K:K),"")</f>
        <v/>
      </c>
      <c r="AJ3419" s="61" t="str">
        <f>IF(AND(K3419&lt;&gt;"Match of the Day",K3419&lt;&gt;"Match of the Day 2",K3419&lt;&gt;"Match of the Day Repeat"),"",1+MAX($AJ$10:AJ3418))</f>
        <v/>
      </c>
    </row>
    <row r="3420" spans="34:36" x14ac:dyDescent="0.35">
      <c r="AH3420" s="16" t="str">
        <f>IF(AND(B3420="Premier League",E3420="Live"),_xlfn.XLOOKUP(_xlfn.TEXTJOIN(" vs ",,C3420:D3420),Calendar!G:G,Calendar!B:B),IF(AND(B3420="Premier League",E3420="Highlights"),_xlfn.XLOOKUP(H3420,Calendar!O:O,Calendar!N:N,,-1),""))</f>
        <v/>
      </c>
      <c r="AI3420" s="61" t="str">
        <f>IF(AND(AH3420&lt;&gt;"",E3420="Live"),_xlfn.XLOOKUP(_xlfn.TEXTJOIN(" vs ",,C3420:D3420),Calendar!G:G,Calendar!K:K),"")</f>
        <v/>
      </c>
      <c r="AJ3420" s="61" t="str">
        <f>IF(AND(K3420&lt;&gt;"Match of the Day",K3420&lt;&gt;"Match of the Day 2",K3420&lt;&gt;"Match of the Day Repeat"),"",1+MAX($AJ$10:AJ3419))</f>
        <v/>
      </c>
    </row>
    <row r="3421" spans="34:36" x14ac:dyDescent="0.35">
      <c r="AH3421" s="16" t="str">
        <f>IF(AND(B3421="Premier League",E3421="Live"),_xlfn.XLOOKUP(_xlfn.TEXTJOIN(" vs ",,C3421:D3421),Calendar!G:G,Calendar!B:B),IF(AND(B3421="Premier League",E3421="Highlights"),_xlfn.XLOOKUP(H3421,Calendar!O:O,Calendar!N:N,,-1),""))</f>
        <v/>
      </c>
      <c r="AI3421" s="61" t="str">
        <f>IF(AND(AH3421&lt;&gt;"",E3421="Live"),_xlfn.XLOOKUP(_xlfn.TEXTJOIN(" vs ",,C3421:D3421),Calendar!G:G,Calendar!K:K),"")</f>
        <v/>
      </c>
      <c r="AJ3421" s="61" t="str">
        <f>IF(AND(K3421&lt;&gt;"Match of the Day",K3421&lt;&gt;"Match of the Day 2",K3421&lt;&gt;"Match of the Day Repeat"),"",1+MAX($AJ$10:AJ3420))</f>
        <v/>
      </c>
    </row>
    <row r="3422" spans="34:36" x14ac:dyDescent="0.35">
      <c r="AH3422" s="16" t="str">
        <f>IF(AND(B3422="Premier League",E3422="Live"),_xlfn.XLOOKUP(_xlfn.TEXTJOIN(" vs ",,C3422:D3422),Calendar!G:G,Calendar!B:B),IF(AND(B3422="Premier League",E3422="Highlights"),_xlfn.XLOOKUP(H3422,Calendar!O:O,Calendar!N:N,,-1),""))</f>
        <v/>
      </c>
      <c r="AI3422" s="61" t="str">
        <f>IF(AND(AH3422&lt;&gt;"",E3422="Live"),_xlfn.XLOOKUP(_xlfn.TEXTJOIN(" vs ",,C3422:D3422),Calendar!G:G,Calendar!K:K),"")</f>
        <v/>
      </c>
      <c r="AJ3422" s="61" t="str">
        <f>IF(AND(K3422&lt;&gt;"Match of the Day",K3422&lt;&gt;"Match of the Day 2",K3422&lt;&gt;"Match of the Day Repeat"),"",1+MAX($AJ$10:AJ3421))</f>
        <v/>
      </c>
    </row>
    <row r="3423" spans="34:36" x14ac:dyDescent="0.35">
      <c r="AH3423" s="16" t="str">
        <f>IF(AND(B3423="Premier League",E3423="Live"),_xlfn.XLOOKUP(_xlfn.TEXTJOIN(" vs ",,C3423:D3423),Calendar!G:G,Calendar!B:B),IF(AND(B3423="Premier League",E3423="Highlights"),_xlfn.XLOOKUP(H3423,Calendar!O:O,Calendar!N:N,,-1),""))</f>
        <v/>
      </c>
      <c r="AI3423" s="61" t="str">
        <f>IF(AND(AH3423&lt;&gt;"",E3423="Live"),_xlfn.XLOOKUP(_xlfn.TEXTJOIN(" vs ",,C3423:D3423),Calendar!G:G,Calendar!K:K),"")</f>
        <v/>
      </c>
      <c r="AJ3423" s="61" t="str">
        <f>IF(AND(K3423&lt;&gt;"Match of the Day",K3423&lt;&gt;"Match of the Day 2",K3423&lt;&gt;"Match of the Day Repeat"),"",1+MAX($AJ$10:AJ3422))</f>
        <v/>
      </c>
    </row>
    <row r="3424" spans="34:36" x14ac:dyDescent="0.35">
      <c r="AH3424" s="16" t="str">
        <f>IF(AND(B3424="Premier League",E3424="Live"),_xlfn.XLOOKUP(_xlfn.TEXTJOIN(" vs ",,C3424:D3424),Calendar!G:G,Calendar!B:B),IF(AND(B3424="Premier League",E3424="Highlights"),_xlfn.XLOOKUP(H3424,Calendar!O:O,Calendar!N:N,,-1),""))</f>
        <v/>
      </c>
      <c r="AI3424" s="61" t="str">
        <f>IF(AND(AH3424&lt;&gt;"",E3424="Live"),_xlfn.XLOOKUP(_xlfn.TEXTJOIN(" vs ",,C3424:D3424),Calendar!G:G,Calendar!K:K),"")</f>
        <v/>
      </c>
      <c r="AJ3424" s="61" t="str">
        <f>IF(AND(K3424&lt;&gt;"Match of the Day",K3424&lt;&gt;"Match of the Day 2",K3424&lt;&gt;"Match of the Day Repeat"),"",1+MAX($AJ$10:AJ3423))</f>
        <v/>
      </c>
    </row>
    <row r="3425" spans="34:36" x14ac:dyDescent="0.35">
      <c r="AH3425" s="16" t="str">
        <f>IF(AND(B3425="Premier League",E3425="Live"),_xlfn.XLOOKUP(_xlfn.TEXTJOIN(" vs ",,C3425:D3425),Calendar!G:G,Calendar!B:B),IF(AND(B3425="Premier League",E3425="Highlights"),_xlfn.XLOOKUP(H3425,Calendar!O:O,Calendar!N:N,,-1),""))</f>
        <v/>
      </c>
      <c r="AI3425" s="61" t="str">
        <f>IF(AND(AH3425&lt;&gt;"",E3425="Live"),_xlfn.XLOOKUP(_xlfn.TEXTJOIN(" vs ",,C3425:D3425),Calendar!G:G,Calendar!K:K),"")</f>
        <v/>
      </c>
      <c r="AJ3425" s="61" t="str">
        <f>IF(AND(K3425&lt;&gt;"Match of the Day",K3425&lt;&gt;"Match of the Day 2",K3425&lt;&gt;"Match of the Day Repeat"),"",1+MAX($AJ$10:AJ3424))</f>
        <v/>
      </c>
    </row>
    <row r="3426" spans="34:36" x14ac:dyDescent="0.35">
      <c r="AH3426" s="16" t="str">
        <f>IF(AND(B3426="Premier League",E3426="Live"),_xlfn.XLOOKUP(_xlfn.TEXTJOIN(" vs ",,C3426:D3426),Calendar!G:G,Calendar!B:B),IF(AND(B3426="Premier League",E3426="Highlights"),_xlfn.XLOOKUP(H3426,Calendar!O:O,Calendar!N:N,,-1),""))</f>
        <v/>
      </c>
      <c r="AI3426" s="61" t="str">
        <f>IF(AND(AH3426&lt;&gt;"",E3426="Live"),_xlfn.XLOOKUP(_xlfn.TEXTJOIN(" vs ",,C3426:D3426),Calendar!G:G,Calendar!K:K),"")</f>
        <v/>
      </c>
      <c r="AJ3426" s="61" t="str">
        <f>IF(AND(K3426&lt;&gt;"Match of the Day",K3426&lt;&gt;"Match of the Day 2",K3426&lt;&gt;"Match of the Day Repeat"),"",1+MAX($AJ$10:AJ3425))</f>
        <v/>
      </c>
    </row>
    <row r="3427" spans="34:36" x14ac:dyDescent="0.35">
      <c r="AH3427" s="16" t="str">
        <f>IF(AND(B3427="Premier League",E3427="Live"),_xlfn.XLOOKUP(_xlfn.TEXTJOIN(" vs ",,C3427:D3427),Calendar!G:G,Calendar!B:B),IF(AND(B3427="Premier League",E3427="Highlights"),_xlfn.XLOOKUP(H3427,Calendar!O:O,Calendar!N:N,,-1),""))</f>
        <v/>
      </c>
      <c r="AI3427" s="61" t="str">
        <f>IF(AND(AH3427&lt;&gt;"",E3427="Live"),_xlfn.XLOOKUP(_xlfn.TEXTJOIN(" vs ",,C3427:D3427),Calendar!G:G,Calendar!K:K),"")</f>
        <v/>
      </c>
      <c r="AJ3427" s="61" t="str">
        <f>IF(AND(K3427&lt;&gt;"Match of the Day",K3427&lt;&gt;"Match of the Day 2",K3427&lt;&gt;"Match of the Day Repeat"),"",1+MAX($AJ$10:AJ3426))</f>
        <v/>
      </c>
    </row>
    <row r="3428" spans="34:36" x14ac:dyDescent="0.35">
      <c r="AH3428" s="16" t="str">
        <f>IF(AND(B3428="Premier League",E3428="Live"),_xlfn.XLOOKUP(_xlfn.TEXTJOIN(" vs ",,C3428:D3428),Calendar!G:G,Calendar!B:B),IF(AND(B3428="Premier League",E3428="Highlights"),_xlfn.XLOOKUP(H3428,Calendar!O:O,Calendar!N:N,,-1),""))</f>
        <v/>
      </c>
      <c r="AI3428" s="61" t="str">
        <f>IF(AND(AH3428&lt;&gt;"",E3428="Live"),_xlfn.XLOOKUP(_xlfn.TEXTJOIN(" vs ",,C3428:D3428),Calendar!G:G,Calendar!K:K),"")</f>
        <v/>
      </c>
      <c r="AJ3428" s="61" t="str">
        <f>IF(AND(K3428&lt;&gt;"Match of the Day",K3428&lt;&gt;"Match of the Day 2",K3428&lt;&gt;"Match of the Day Repeat"),"",1+MAX($AJ$10:AJ3427))</f>
        <v/>
      </c>
    </row>
    <row r="3429" spans="34:36" x14ac:dyDescent="0.35">
      <c r="AH3429" s="16" t="str">
        <f>IF(AND(B3429="Premier League",E3429="Live"),_xlfn.XLOOKUP(_xlfn.TEXTJOIN(" vs ",,C3429:D3429),Calendar!G:G,Calendar!B:B),IF(AND(B3429="Premier League",E3429="Highlights"),_xlfn.XLOOKUP(H3429,Calendar!O:O,Calendar!N:N,,-1),""))</f>
        <v/>
      </c>
      <c r="AI3429" s="61" t="str">
        <f>IF(AND(AH3429&lt;&gt;"",E3429="Live"),_xlfn.XLOOKUP(_xlfn.TEXTJOIN(" vs ",,C3429:D3429),Calendar!G:G,Calendar!K:K),"")</f>
        <v/>
      </c>
      <c r="AJ3429" s="61" t="str">
        <f>IF(AND(K3429&lt;&gt;"Match of the Day",K3429&lt;&gt;"Match of the Day 2",K3429&lt;&gt;"Match of the Day Repeat"),"",1+MAX($AJ$10:AJ3428))</f>
        <v/>
      </c>
    </row>
    <row r="3430" spans="34:36" x14ac:dyDescent="0.35">
      <c r="AH3430" s="16" t="str">
        <f>IF(AND(B3430="Premier League",E3430="Live"),_xlfn.XLOOKUP(_xlfn.TEXTJOIN(" vs ",,C3430:D3430),Calendar!G:G,Calendar!B:B),IF(AND(B3430="Premier League",E3430="Highlights"),_xlfn.XLOOKUP(H3430,Calendar!O:O,Calendar!N:N,,-1),""))</f>
        <v/>
      </c>
      <c r="AI3430" s="61" t="str">
        <f>IF(AND(AH3430&lt;&gt;"",E3430="Live"),_xlfn.XLOOKUP(_xlfn.TEXTJOIN(" vs ",,C3430:D3430),Calendar!G:G,Calendar!K:K),"")</f>
        <v/>
      </c>
      <c r="AJ3430" s="61" t="str">
        <f>IF(AND(K3430&lt;&gt;"Match of the Day",K3430&lt;&gt;"Match of the Day 2",K3430&lt;&gt;"Match of the Day Repeat"),"",1+MAX($AJ$10:AJ3429))</f>
        <v/>
      </c>
    </row>
    <row r="3431" spans="34:36" x14ac:dyDescent="0.35">
      <c r="AH3431" s="16" t="str">
        <f>IF(AND(B3431="Premier League",E3431="Live"),_xlfn.XLOOKUP(_xlfn.TEXTJOIN(" vs ",,C3431:D3431),Calendar!G:G,Calendar!B:B),IF(AND(B3431="Premier League",E3431="Highlights"),_xlfn.XLOOKUP(H3431,Calendar!O:O,Calendar!N:N,,-1),""))</f>
        <v/>
      </c>
      <c r="AI3431" s="61" t="str">
        <f>IF(AND(AH3431&lt;&gt;"",E3431="Live"),_xlfn.XLOOKUP(_xlfn.TEXTJOIN(" vs ",,C3431:D3431),Calendar!G:G,Calendar!K:K),"")</f>
        <v/>
      </c>
      <c r="AJ3431" s="61" t="str">
        <f>IF(AND(K3431&lt;&gt;"Match of the Day",K3431&lt;&gt;"Match of the Day 2",K3431&lt;&gt;"Match of the Day Repeat"),"",1+MAX($AJ$10:AJ3430))</f>
        <v/>
      </c>
    </row>
    <row r="3432" spans="34:36" x14ac:dyDescent="0.35">
      <c r="AH3432" s="16" t="str">
        <f>IF(AND(B3432="Premier League",E3432="Live"),_xlfn.XLOOKUP(_xlfn.TEXTJOIN(" vs ",,C3432:D3432),Calendar!G:G,Calendar!B:B),IF(AND(B3432="Premier League",E3432="Highlights"),_xlfn.XLOOKUP(H3432,Calendar!O:O,Calendar!N:N,,-1),""))</f>
        <v/>
      </c>
      <c r="AI3432" s="61" t="str">
        <f>IF(AND(AH3432&lt;&gt;"",E3432="Live"),_xlfn.XLOOKUP(_xlfn.TEXTJOIN(" vs ",,C3432:D3432),Calendar!G:G,Calendar!K:K),"")</f>
        <v/>
      </c>
      <c r="AJ3432" s="61" t="str">
        <f>IF(AND(K3432&lt;&gt;"Match of the Day",K3432&lt;&gt;"Match of the Day 2",K3432&lt;&gt;"Match of the Day Repeat"),"",1+MAX($AJ$10:AJ3431))</f>
        <v/>
      </c>
    </row>
    <row r="3433" spans="34:36" x14ac:dyDescent="0.35">
      <c r="AH3433" s="16" t="str">
        <f>IF(AND(B3433="Premier League",E3433="Live"),_xlfn.XLOOKUP(_xlfn.TEXTJOIN(" vs ",,C3433:D3433),Calendar!G:G,Calendar!B:B),IF(AND(B3433="Premier League",E3433="Highlights"),_xlfn.XLOOKUP(H3433,Calendar!O:O,Calendar!N:N,,-1),""))</f>
        <v/>
      </c>
      <c r="AI3433" s="61" t="str">
        <f>IF(AND(AH3433&lt;&gt;"",E3433="Live"),_xlfn.XLOOKUP(_xlfn.TEXTJOIN(" vs ",,C3433:D3433),Calendar!G:G,Calendar!K:K),"")</f>
        <v/>
      </c>
      <c r="AJ3433" s="61" t="str">
        <f>IF(AND(K3433&lt;&gt;"Match of the Day",K3433&lt;&gt;"Match of the Day 2",K3433&lt;&gt;"Match of the Day Repeat"),"",1+MAX($AJ$10:AJ3432))</f>
        <v/>
      </c>
    </row>
    <row r="3434" spans="34:36" x14ac:dyDescent="0.35">
      <c r="AH3434" s="16" t="str">
        <f>IF(AND(B3434="Premier League",E3434="Live"),_xlfn.XLOOKUP(_xlfn.TEXTJOIN(" vs ",,C3434:D3434),Calendar!G:G,Calendar!B:B),IF(AND(B3434="Premier League",E3434="Highlights"),_xlfn.XLOOKUP(H3434,Calendar!O:O,Calendar!N:N,,-1),""))</f>
        <v/>
      </c>
      <c r="AI3434" s="61" t="str">
        <f>IF(AND(AH3434&lt;&gt;"",E3434="Live"),_xlfn.XLOOKUP(_xlfn.TEXTJOIN(" vs ",,C3434:D3434),Calendar!G:G,Calendar!K:K),"")</f>
        <v/>
      </c>
      <c r="AJ3434" s="61" t="str">
        <f>IF(AND(K3434&lt;&gt;"Match of the Day",K3434&lt;&gt;"Match of the Day 2",K3434&lt;&gt;"Match of the Day Repeat"),"",1+MAX($AJ$10:AJ3433))</f>
        <v/>
      </c>
    </row>
    <row r="3435" spans="34:36" x14ac:dyDescent="0.35">
      <c r="AH3435" s="16" t="str">
        <f>IF(AND(B3435="Premier League",E3435="Live"),_xlfn.XLOOKUP(_xlfn.TEXTJOIN(" vs ",,C3435:D3435),Calendar!G:G,Calendar!B:B),IF(AND(B3435="Premier League",E3435="Highlights"),_xlfn.XLOOKUP(H3435,Calendar!O:O,Calendar!N:N,,-1),""))</f>
        <v/>
      </c>
      <c r="AI3435" s="61" t="str">
        <f>IF(AND(AH3435&lt;&gt;"",E3435="Live"),_xlfn.XLOOKUP(_xlfn.TEXTJOIN(" vs ",,C3435:D3435),Calendar!G:G,Calendar!K:K),"")</f>
        <v/>
      </c>
      <c r="AJ3435" s="61" t="str">
        <f>IF(AND(K3435&lt;&gt;"Match of the Day",K3435&lt;&gt;"Match of the Day 2",K3435&lt;&gt;"Match of the Day Repeat"),"",1+MAX($AJ$10:AJ3434))</f>
        <v/>
      </c>
    </row>
    <row r="3436" spans="34:36" x14ac:dyDescent="0.35">
      <c r="AH3436" s="16" t="str">
        <f>IF(AND(B3436="Premier League",E3436="Live"),_xlfn.XLOOKUP(_xlfn.TEXTJOIN(" vs ",,C3436:D3436),Calendar!G:G,Calendar!B:B),IF(AND(B3436="Premier League",E3436="Highlights"),_xlfn.XLOOKUP(H3436,Calendar!O:O,Calendar!N:N,,-1),""))</f>
        <v/>
      </c>
      <c r="AI3436" s="61" t="str">
        <f>IF(AND(AH3436&lt;&gt;"",E3436="Live"),_xlfn.XLOOKUP(_xlfn.TEXTJOIN(" vs ",,C3436:D3436),Calendar!G:G,Calendar!K:K),"")</f>
        <v/>
      </c>
      <c r="AJ3436" s="61" t="str">
        <f>IF(AND(K3436&lt;&gt;"Match of the Day",K3436&lt;&gt;"Match of the Day 2",K3436&lt;&gt;"Match of the Day Repeat"),"",1+MAX($AJ$10:AJ3435))</f>
        <v/>
      </c>
    </row>
    <row r="3437" spans="34:36" x14ac:dyDescent="0.35">
      <c r="AH3437" s="16" t="str">
        <f>IF(AND(B3437="Premier League",E3437="Live"),_xlfn.XLOOKUP(_xlfn.TEXTJOIN(" vs ",,C3437:D3437),Calendar!G:G,Calendar!B:B),IF(AND(B3437="Premier League",E3437="Highlights"),_xlfn.XLOOKUP(H3437,Calendar!O:O,Calendar!N:N,,-1),""))</f>
        <v/>
      </c>
      <c r="AI3437" s="61" t="str">
        <f>IF(AND(AH3437&lt;&gt;"",E3437="Live"),_xlfn.XLOOKUP(_xlfn.TEXTJOIN(" vs ",,C3437:D3437),Calendar!G:G,Calendar!K:K),"")</f>
        <v/>
      </c>
      <c r="AJ3437" s="61" t="str">
        <f>IF(AND(K3437&lt;&gt;"Match of the Day",K3437&lt;&gt;"Match of the Day 2",K3437&lt;&gt;"Match of the Day Repeat"),"",1+MAX($AJ$10:AJ3436))</f>
        <v/>
      </c>
    </row>
    <row r="3438" spans="34:36" x14ac:dyDescent="0.35">
      <c r="AH3438" s="16" t="str">
        <f>IF(AND(B3438="Premier League",E3438="Live"),_xlfn.XLOOKUP(_xlfn.TEXTJOIN(" vs ",,C3438:D3438),Calendar!G:G,Calendar!B:B),IF(AND(B3438="Premier League",E3438="Highlights"),_xlfn.XLOOKUP(H3438,Calendar!O:O,Calendar!N:N,,-1),""))</f>
        <v/>
      </c>
      <c r="AI3438" s="61" t="str">
        <f>IF(AND(AH3438&lt;&gt;"",E3438="Live"),_xlfn.XLOOKUP(_xlfn.TEXTJOIN(" vs ",,C3438:D3438),Calendar!G:G,Calendar!K:K),"")</f>
        <v/>
      </c>
      <c r="AJ3438" s="61" t="str">
        <f>IF(AND(K3438&lt;&gt;"Match of the Day",K3438&lt;&gt;"Match of the Day 2",K3438&lt;&gt;"Match of the Day Repeat"),"",1+MAX($AJ$10:AJ3437))</f>
        <v/>
      </c>
    </row>
    <row r="3439" spans="34:36" x14ac:dyDescent="0.35">
      <c r="AH3439" s="16" t="str">
        <f>IF(AND(B3439="Premier League",E3439="Live"),_xlfn.XLOOKUP(_xlfn.TEXTJOIN(" vs ",,C3439:D3439),Calendar!G:G,Calendar!B:B),IF(AND(B3439="Premier League",E3439="Highlights"),_xlfn.XLOOKUP(H3439,Calendar!O:O,Calendar!N:N,,-1),""))</f>
        <v/>
      </c>
      <c r="AI3439" s="61" t="str">
        <f>IF(AND(AH3439&lt;&gt;"",E3439="Live"),_xlfn.XLOOKUP(_xlfn.TEXTJOIN(" vs ",,C3439:D3439),Calendar!G:G,Calendar!K:K),"")</f>
        <v/>
      </c>
      <c r="AJ3439" s="61" t="str">
        <f>IF(AND(K3439&lt;&gt;"Match of the Day",K3439&lt;&gt;"Match of the Day 2",K3439&lt;&gt;"Match of the Day Repeat"),"",1+MAX($AJ$10:AJ3438))</f>
        <v/>
      </c>
    </row>
    <row r="3440" spans="34:36" x14ac:dyDescent="0.35">
      <c r="AH3440" s="16" t="str">
        <f>IF(AND(B3440="Premier League",E3440="Live"),_xlfn.XLOOKUP(_xlfn.TEXTJOIN(" vs ",,C3440:D3440),Calendar!G:G,Calendar!B:B),IF(AND(B3440="Premier League",E3440="Highlights"),_xlfn.XLOOKUP(H3440,Calendar!O:O,Calendar!N:N,,-1),""))</f>
        <v/>
      </c>
      <c r="AI3440" s="61" t="str">
        <f>IF(AND(AH3440&lt;&gt;"",E3440="Live"),_xlfn.XLOOKUP(_xlfn.TEXTJOIN(" vs ",,C3440:D3440),Calendar!G:G,Calendar!K:K),"")</f>
        <v/>
      </c>
      <c r="AJ3440" s="61" t="str">
        <f>IF(AND(K3440&lt;&gt;"Match of the Day",K3440&lt;&gt;"Match of the Day 2",K3440&lt;&gt;"Match of the Day Repeat"),"",1+MAX($AJ$10:AJ3439))</f>
        <v/>
      </c>
    </row>
    <row r="3441" spans="34:36" x14ac:dyDescent="0.35">
      <c r="AH3441" s="16" t="str">
        <f>IF(AND(B3441="Premier League",E3441="Live"),_xlfn.XLOOKUP(_xlfn.TEXTJOIN(" vs ",,C3441:D3441),Calendar!G:G,Calendar!B:B),IF(AND(B3441="Premier League",E3441="Highlights"),_xlfn.XLOOKUP(H3441,Calendar!O:O,Calendar!N:N,,-1),""))</f>
        <v/>
      </c>
      <c r="AI3441" s="61" t="str">
        <f>IF(AND(AH3441&lt;&gt;"",E3441="Live"),_xlfn.XLOOKUP(_xlfn.TEXTJOIN(" vs ",,C3441:D3441),Calendar!G:G,Calendar!K:K),"")</f>
        <v/>
      </c>
      <c r="AJ3441" s="61" t="str">
        <f>IF(AND(K3441&lt;&gt;"Match of the Day",K3441&lt;&gt;"Match of the Day 2",K3441&lt;&gt;"Match of the Day Repeat"),"",1+MAX($AJ$10:AJ3440))</f>
        <v/>
      </c>
    </row>
    <row r="3442" spans="34:36" x14ac:dyDescent="0.35">
      <c r="AH3442" s="16" t="str">
        <f>IF(AND(B3442="Premier League",E3442="Live"),_xlfn.XLOOKUP(_xlfn.TEXTJOIN(" vs ",,C3442:D3442),Calendar!G:G,Calendar!B:B),IF(AND(B3442="Premier League",E3442="Highlights"),_xlfn.XLOOKUP(H3442,Calendar!O:O,Calendar!N:N,,-1),""))</f>
        <v/>
      </c>
      <c r="AI3442" s="61" t="str">
        <f>IF(AND(AH3442&lt;&gt;"",E3442="Live"),_xlfn.XLOOKUP(_xlfn.TEXTJOIN(" vs ",,C3442:D3442),Calendar!G:G,Calendar!K:K),"")</f>
        <v/>
      </c>
      <c r="AJ3442" s="61" t="str">
        <f>IF(AND(K3442&lt;&gt;"Match of the Day",K3442&lt;&gt;"Match of the Day 2",K3442&lt;&gt;"Match of the Day Repeat"),"",1+MAX($AJ$10:AJ3441))</f>
        <v/>
      </c>
    </row>
    <row r="3443" spans="34:36" x14ac:dyDescent="0.35">
      <c r="AH3443" s="16" t="str">
        <f>IF(AND(B3443="Premier League",E3443="Live"),_xlfn.XLOOKUP(_xlfn.TEXTJOIN(" vs ",,C3443:D3443),Calendar!G:G,Calendar!B:B),IF(AND(B3443="Premier League",E3443="Highlights"),_xlfn.XLOOKUP(H3443,Calendar!O:O,Calendar!N:N,,-1),""))</f>
        <v/>
      </c>
      <c r="AI3443" s="61" t="str">
        <f>IF(AND(AH3443&lt;&gt;"",E3443="Live"),_xlfn.XLOOKUP(_xlfn.TEXTJOIN(" vs ",,C3443:D3443),Calendar!G:G,Calendar!K:K),"")</f>
        <v/>
      </c>
      <c r="AJ3443" s="61" t="str">
        <f>IF(AND(K3443&lt;&gt;"Match of the Day",K3443&lt;&gt;"Match of the Day 2",K3443&lt;&gt;"Match of the Day Repeat"),"",1+MAX($AJ$10:AJ3442))</f>
        <v/>
      </c>
    </row>
    <row r="3444" spans="34:36" x14ac:dyDescent="0.35">
      <c r="AH3444" s="16" t="str">
        <f>IF(AND(B3444="Premier League",E3444="Live"),_xlfn.XLOOKUP(_xlfn.TEXTJOIN(" vs ",,C3444:D3444),Calendar!G:G,Calendar!B:B),IF(AND(B3444="Premier League",E3444="Highlights"),_xlfn.XLOOKUP(H3444,Calendar!O:O,Calendar!N:N,,-1),""))</f>
        <v/>
      </c>
      <c r="AI3444" s="61" t="str">
        <f>IF(AND(AH3444&lt;&gt;"",E3444="Live"),_xlfn.XLOOKUP(_xlfn.TEXTJOIN(" vs ",,C3444:D3444),Calendar!G:G,Calendar!K:K),"")</f>
        <v/>
      </c>
      <c r="AJ3444" s="61" t="str">
        <f>IF(AND(K3444&lt;&gt;"Match of the Day",K3444&lt;&gt;"Match of the Day 2",K3444&lt;&gt;"Match of the Day Repeat"),"",1+MAX($AJ$10:AJ3443))</f>
        <v/>
      </c>
    </row>
    <row r="3445" spans="34:36" x14ac:dyDescent="0.35">
      <c r="AH3445" s="16" t="str">
        <f>IF(AND(B3445="Premier League",E3445="Live"),_xlfn.XLOOKUP(_xlfn.TEXTJOIN(" vs ",,C3445:D3445),Calendar!G:G,Calendar!B:B),IF(AND(B3445="Premier League",E3445="Highlights"),_xlfn.XLOOKUP(H3445,Calendar!O:O,Calendar!N:N,,-1),""))</f>
        <v/>
      </c>
      <c r="AI3445" s="61" t="str">
        <f>IF(AND(AH3445&lt;&gt;"",E3445="Live"),_xlfn.XLOOKUP(_xlfn.TEXTJOIN(" vs ",,C3445:D3445),Calendar!G:G,Calendar!K:K),"")</f>
        <v/>
      </c>
      <c r="AJ3445" s="61" t="str">
        <f>IF(AND(K3445&lt;&gt;"Match of the Day",K3445&lt;&gt;"Match of the Day 2",K3445&lt;&gt;"Match of the Day Repeat"),"",1+MAX($AJ$10:AJ3444))</f>
        <v/>
      </c>
    </row>
    <row r="3446" spans="34:36" x14ac:dyDescent="0.35">
      <c r="AH3446" s="16" t="str">
        <f>IF(AND(B3446="Premier League",E3446="Live"),_xlfn.XLOOKUP(_xlfn.TEXTJOIN(" vs ",,C3446:D3446),Calendar!G:G,Calendar!B:B),IF(AND(B3446="Premier League",E3446="Highlights"),_xlfn.XLOOKUP(H3446,Calendar!O:O,Calendar!N:N,,-1),""))</f>
        <v/>
      </c>
      <c r="AI3446" s="61" t="str">
        <f>IF(AND(AH3446&lt;&gt;"",E3446="Live"),_xlfn.XLOOKUP(_xlfn.TEXTJOIN(" vs ",,C3446:D3446),Calendar!G:G,Calendar!K:K),"")</f>
        <v/>
      </c>
      <c r="AJ3446" s="61" t="str">
        <f>IF(AND(K3446&lt;&gt;"Match of the Day",K3446&lt;&gt;"Match of the Day 2",K3446&lt;&gt;"Match of the Day Repeat"),"",1+MAX($AJ$10:AJ3445))</f>
        <v/>
      </c>
    </row>
    <row r="3447" spans="34:36" x14ac:dyDescent="0.35">
      <c r="AH3447" s="16" t="str">
        <f>IF(AND(B3447="Premier League",E3447="Live"),_xlfn.XLOOKUP(_xlfn.TEXTJOIN(" vs ",,C3447:D3447),Calendar!G:G,Calendar!B:B),IF(AND(B3447="Premier League",E3447="Highlights"),_xlfn.XLOOKUP(H3447,Calendar!O:O,Calendar!N:N,,-1),""))</f>
        <v/>
      </c>
      <c r="AI3447" s="61" t="str">
        <f>IF(AND(AH3447&lt;&gt;"",E3447="Live"),_xlfn.XLOOKUP(_xlfn.TEXTJOIN(" vs ",,C3447:D3447),Calendar!G:G,Calendar!K:K),"")</f>
        <v/>
      </c>
      <c r="AJ3447" s="61" t="str">
        <f>IF(AND(K3447&lt;&gt;"Match of the Day",K3447&lt;&gt;"Match of the Day 2",K3447&lt;&gt;"Match of the Day Repeat"),"",1+MAX($AJ$10:AJ3446))</f>
        <v/>
      </c>
    </row>
    <row r="3448" spans="34:36" x14ac:dyDescent="0.35">
      <c r="AH3448" s="16" t="str">
        <f>IF(AND(B3448="Premier League",E3448="Live"),_xlfn.XLOOKUP(_xlfn.TEXTJOIN(" vs ",,C3448:D3448),Calendar!G:G,Calendar!B:B),IF(AND(B3448="Premier League",E3448="Highlights"),_xlfn.XLOOKUP(H3448,Calendar!O:O,Calendar!N:N,,-1),""))</f>
        <v/>
      </c>
      <c r="AI3448" s="61" t="str">
        <f>IF(AND(AH3448&lt;&gt;"",E3448="Live"),_xlfn.XLOOKUP(_xlfn.TEXTJOIN(" vs ",,C3448:D3448),Calendar!G:G,Calendar!K:K),"")</f>
        <v/>
      </c>
      <c r="AJ3448" s="61" t="str">
        <f>IF(AND(K3448&lt;&gt;"Match of the Day",K3448&lt;&gt;"Match of the Day 2",K3448&lt;&gt;"Match of the Day Repeat"),"",1+MAX($AJ$10:AJ3447))</f>
        <v/>
      </c>
    </row>
    <row r="3449" spans="34:36" x14ac:dyDescent="0.35">
      <c r="AH3449" s="16" t="str">
        <f>IF(AND(B3449="Premier League",E3449="Live"),_xlfn.XLOOKUP(_xlfn.TEXTJOIN(" vs ",,C3449:D3449),Calendar!G:G,Calendar!B:B),IF(AND(B3449="Premier League",E3449="Highlights"),_xlfn.XLOOKUP(H3449,Calendar!O:O,Calendar!N:N,,-1),""))</f>
        <v/>
      </c>
      <c r="AI3449" s="61" t="str">
        <f>IF(AND(AH3449&lt;&gt;"",E3449="Live"),_xlfn.XLOOKUP(_xlfn.TEXTJOIN(" vs ",,C3449:D3449),Calendar!G:G,Calendar!K:K),"")</f>
        <v/>
      </c>
      <c r="AJ3449" s="61" t="str">
        <f>IF(AND(K3449&lt;&gt;"Match of the Day",K3449&lt;&gt;"Match of the Day 2",K3449&lt;&gt;"Match of the Day Repeat"),"",1+MAX($AJ$10:AJ3448))</f>
        <v/>
      </c>
    </row>
    <row r="3450" spans="34:36" x14ac:dyDescent="0.35">
      <c r="AH3450" s="16" t="str">
        <f>IF(AND(B3450="Premier League",E3450="Live"),_xlfn.XLOOKUP(_xlfn.TEXTJOIN(" vs ",,C3450:D3450),Calendar!G:G,Calendar!B:B),IF(AND(B3450="Premier League",E3450="Highlights"),_xlfn.XLOOKUP(H3450,Calendar!O:O,Calendar!N:N,,-1),""))</f>
        <v/>
      </c>
      <c r="AI3450" s="61" t="str">
        <f>IF(AND(AH3450&lt;&gt;"",E3450="Live"),_xlfn.XLOOKUP(_xlfn.TEXTJOIN(" vs ",,C3450:D3450),Calendar!G:G,Calendar!K:K),"")</f>
        <v/>
      </c>
      <c r="AJ3450" s="61" t="str">
        <f>IF(AND(K3450&lt;&gt;"Match of the Day",K3450&lt;&gt;"Match of the Day 2",K3450&lt;&gt;"Match of the Day Repeat"),"",1+MAX($AJ$10:AJ3449))</f>
        <v/>
      </c>
    </row>
    <row r="3451" spans="34:36" x14ac:dyDescent="0.35">
      <c r="AH3451" s="16" t="str">
        <f>IF(AND(B3451="Premier League",E3451="Live"),_xlfn.XLOOKUP(_xlfn.TEXTJOIN(" vs ",,C3451:D3451),Calendar!G:G,Calendar!B:B),IF(AND(B3451="Premier League",E3451="Highlights"),_xlfn.XLOOKUP(H3451,Calendar!O:O,Calendar!N:N,,-1),""))</f>
        <v/>
      </c>
      <c r="AI3451" s="61" t="str">
        <f>IF(AND(AH3451&lt;&gt;"",E3451="Live"),_xlfn.XLOOKUP(_xlfn.TEXTJOIN(" vs ",,C3451:D3451),Calendar!G:G,Calendar!K:K),"")</f>
        <v/>
      </c>
      <c r="AJ3451" s="61" t="str">
        <f>IF(AND(K3451&lt;&gt;"Match of the Day",K3451&lt;&gt;"Match of the Day 2",K3451&lt;&gt;"Match of the Day Repeat"),"",1+MAX($AJ$10:AJ3450))</f>
        <v/>
      </c>
    </row>
    <row r="3452" spans="34:36" x14ac:dyDescent="0.35">
      <c r="AH3452" s="16" t="str">
        <f>IF(AND(B3452="Premier League",E3452="Live"),_xlfn.XLOOKUP(_xlfn.TEXTJOIN(" vs ",,C3452:D3452),Calendar!G:G,Calendar!B:B),IF(AND(B3452="Premier League",E3452="Highlights"),_xlfn.XLOOKUP(H3452,Calendar!O:O,Calendar!N:N,,-1),""))</f>
        <v/>
      </c>
      <c r="AI3452" s="61" t="str">
        <f>IF(AND(AH3452&lt;&gt;"",E3452="Live"),_xlfn.XLOOKUP(_xlfn.TEXTJOIN(" vs ",,C3452:D3452),Calendar!G:G,Calendar!K:K),"")</f>
        <v/>
      </c>
      <c r="AJ3452" s="61" t="str">
        <f>IF(AND(K3452&lt;&gt;"Match of the Day",K3452&lt;&gt;"Match of the Day 2",K3452&lt;&gt;"Match of the Day Repeat"),"",1+MAX($AJ$10:AJ3451))</f>
        <v/>
      </c>
    </row>
    <row r="3453" spans="34:36" x14ac:dyDescent="0.35">
      <c r="AH3453" s="16" t="str">
        <f>IF(AND(B3453="Premier League",E3453="Live"),_xlfn.XLOOKUP(_xlfn.TEXTJOIN(" vs ",,C3453:D3453),Calendar!G:G,Calendar!B:B),IF(AND(B3453="Premier League",E3453="Highlights"),_xlfn.XLOOKUP(H3453,Calendar!O:O,Calendar!N:N,,-1),""))</f>
        <v/>
      </c>
      <c r="AI3453" s="61" t="str">
        <f>IF(AND(AH3453&lt;&gt;"",E3453="Live"),_xlfn.XLOOKUP(_xlfn.TEXTJOIN(" vs ",,C3453:D3453),Calendar!G:G,Calendar!K:K),"")</f>
        <v/>
      </c>
      <c r="AJ3453" s="61" t="str">
        <f>IF(AND(K3453&lt;&gt;"Match of the Day",K3453&lt;&gt;"Match of the Day 2",K3453&lt;&gt;"Match of the Day Repeat"),"",1+MAX($AJ$10:AJ3452))</f>
        <v/>
      </c>
    </row>
    <row r="3454" spans="34:36" x14ac:dyDescent="0.35">
      <c r="AH3454" s="16" t="str">
        <f>IF(AND(B3454="Premier League",E3454="Live"),_xlfn.XLOOKUP(_xlfn.TEXTJOIN(" vs ",,C3454:D3454),Calendar!G:G,Calendar!B:B),IF(AND(B3454="Premier League",E3454="Highlights"),_xlfn.XLOOKUP(H3454,Calendar!O:O,Calendar!N:N,,-1),""))</f>
        <v/>
      </c>
      <c r="AI3454" s="61" t="str">
        <f>IF(AND(AH3454&lt;&gt;"",E3454="Live"),_xlfn.XLOOKUP(_xlfn.TEXTJOIN(" vs ",,C3454:D3454),Calendar!G:G,Calendar!K:K),"")</f>
        <v/>
      </c>
      <c r="AJ3454" s="61" t="str">
        <f>IF(AND(K3454&lt;&gt;"Match of the Day",K3454&lt;&gt;"Match of the Day 2",K3454&lt;&gt;"Match of the Day Repeat"),"",1+MAX($AJ$10:AJ3453))</f>
        <v/>
      </c>
    </row>
    <row r="3455" spans="34:36" x14ac:dyDescent="0.35">
      <c r="AH3455" s="16" t="str">
        <f>IF(AND(B3455="Premier League",E3455="Live"),_xlfn.XLOOKUP(_xlfn.TEXTJOIN(" vs ",,C3455:D3455),Calendar!G:G,Calendar!B:B),IF(AND(B3455="Premier League",E3455="Highlights"),_xlfn.XLOOKUP(H3455,Calendar!O:O,Calendar!N:N,,-1),""))</f>
        <v/>
      </c>
      <c r="AI3455" s="61" t="str">
        <f>IF(AND(AH3455&lt;&gt;"",E3455="Live"),_xlfn.XLOOKUP(_xlfn.TEXTJOIN(" vs ",,C3455:D3455),Calendar!G:G,Calendar!K:K),"")</f>
        <v/>
      </c>
      <c r="AJ3455" s="61" t="str">
        <f>IF(AND(K3455&lt;&gt;"Match of the Day",K3455&lt;&gt;"Match of the Day 2",K3455&lt;&gt;"Match of the Day Repeat"),"",1+MAX($AJ$10:AJ3454))</f>
        <v/>
      </c>
    </row>
    <row r="3456" spans="34:36" x14ac:dyDescent="0.35">
      <c r="AH3456" s="16" t="str">
        <f>IF(AND(B3456="Premier League",E3456="Live"),_xlfn.XLOOKUP(_xlfn.TEXTJOIN(" vs ",,C3456:D3456),Calendar!G:G,Calendar!B:B),IF(AND(B3456="Premier League",E3456="Highlights"),_xlfn.XLOOKUP(H3456,Calendar!O:O,Calendar!N:N,,-1),""))</f>
        <v/>
      </c>
      <c r="AI3456" s="61" t="str">
        <f>IF(AND(AH3456&lt;&gt;"",E3456="Live"),_xlfn.XLOOKUP(_xlfn.TEXTJOIN(" vs ",,C3456:D3456),Calendar!G:G,Calendar!K:K),"")</f>
        <v/>
      </c>
      <c r="AJ3456" s="61" t="str">
        <f>IF(AND(K3456&lt;&gt;"Match of the Day",K3456&lt;&gt;"Match of the Day 2",K3456&lt;&gt;"Match of the Day Repeat"),"",1+MAX($AJ$10:AJ3455))</f>
        <v/>
      </c>
    </row>
    <row r="3457" spans="34:36" x14ac:dyDescent="0.35">
      <c r="AH3457" s="16" t="str">
        <f>IF(AND(B3457="Premier League",E3457="Live"),_xlfn.XLOOKUP(_xlfn.TEXTJOIN(" vs ",,C3457:D3457),Calendar!G:G,Calendar!B:B),IF(AND(B3457="Premier League",E3457="Highlights"),_xlfn.XLOOKUP(H3457,Calendar!O:O,Calendar!N:N,,-1),""))</f>
        <v/>
      </c>
      <c r="AI3457" s="61" t="str">
        <f>IF(AND(AH3457&lt;&gt;"",E3457="Live"),_xlfn.XLOOKUP(_xlfn.TEXTJOIN(" vs ",,C3457:D3457),Calendar!G:G,Calendar!K:K),"")</f>
        <v/>
      </c>
      <c r="AJ3457" s="61" t="str">
        <f>IF(AND(K3457&lt;&gt;"Match of the Day",K3457&lt;&gt;"Match of the Day 2",K3457&lt;&gt;"Match of the Day Repeat"),"",1+MAX($AJ$10:AJ3456))</f>
        <v/>
      </c>
    </row>
    <row r="3458" spans="34:36" x14ac:dyDescent="0.35">
      <c r="AH3458" s="16" t="str">
        <f>IF(AND(B3458="Premier League",E3458="Live"),_xlfn.XLOOKUP(_xlfn.TEXTJOIN(" vs ",,C3458:D3458),Calendar!G:G,Calendar!B:B),IF(AND(B3458="Premier League",E3458="Highlights"),_xlfn.XLOOKUP(H3458,Calendar!O:O,Calendar!N:N,,-1),""))</f>
        <v/>
      </c>
      <c r="AI3458" s="61" t="str">
        <f>IF(AND(AH3458&lt;&gt;"",E3458="Live"),_xlfn.XLOOKUP(_xlfn.TEXTJOIN(" vs ",,C3458:D3458),Calendar!G:G,Calendar!K:K),"")</f>
        <v/>
      </c>
      <c r="AJ3458" s="61" t="str">
        <f>IF(AND(K3458&lt;&gt;"Match of the Day",K3458&lt;&gt;"Match of the Day 2",K3458&lt;&gt;"Match of the Day Repeat"),"",1+MAX($AJ$10:AJ3457))</f>
        <v/>
      </c>
    </row>
    <row r="3459" spans="34:36" x14ac:dyDescent="0.35">
      <c r="AH3459" s="16" t="str">
        <f>IF(AND(B3459="Premier League",E3459="Live"),_xlfn.XLOOKUP(_xlfn.TEXTJOIN(" vs ",,C3459:D3459),Calendar!G:G,Calendar!B:B),IF(AND(B3459="Premier League",E3459="Highlights"),_xlfn.XLOOKUP(H3459,Calendar!O:O,Calendar!N:N,,-1),""))</f>
        <v/>
      </c>
      <c r="AI3459" s="61" t="str">
        <f>IF(AND(AH3459&lt;&gt;"",E3459="Live"),_xlfn.XLOOKUP(_xlfn.TEXTJOIN(" vs ",,C3459:D3459),Calendar!G:G,Calendar!K:K),"")</f>
        <v/>
      </c>
      <c r="AJ3459" s="61" t="str">
        <f>IF(AND(K3459&lt;&gt;"Match of the Day",K3459&lt;&gt;"Match of the Day 2",K3459&lt;&gt;"Match of the Day Repeat"),"",1+MAX($AJ$10:AJ3458))</f>
        <v/>
      </c>
    </row>
    <row r="3460" spans="34:36" x14ac:dyDescent="0.35">
      <c r="AH3460" s="16" t="str">
        <f>IF(AND(B3460="Premier League",E3460="Live"),_xlfn.XLOOKUP(_xlfn.TEXTJOIN(" vs ",,C3460:D3460),Calendar!G:G,Calendar!B:B),IF(AND(B3460="Premier League",E3460="Highlights"),_xlfn.XLOOKUP(H3460,Calendar!O:O,Calendar!N:N,,-1),""))</f>
        <v/>
      </c>
      <c r="AI3460" s="61" t="str">
        <f>IF(AND(AH3460&lt;&gt;"",E3460="Live"),_xlfn.XLOOKUP(_xlfn.TEXTJOIN(" vs ",,C3460:D3460),Calendar!G:G,Calendar!K:K),"")</f>
        <v/>
      </c>
      <c r="AJ3460" s="61" t="str">
        <f>IF(AND(K3460&lt;&gt;"Match of the Day",K3460&lt;&gt;"Match of the Day 2",K3460&lt;&gt;"Match of the Day Repeat"),"",1+MAX($AJ$10:AJ3459))</f>
        <v/>
      </c>
    </row>
    <row r="3461" spans="34:36" x14ac:dyDescent="0.35">
      <c r="AH3461" s="16" t="str">
        <f>IF(AND(B3461="Premier League",E3461="Live"),_xlfn.XLOOKUP(_xlfn.TEXTJOIN(" vs ",,C3461:D3461),Calendar!G:G,Calendar!B:B),IF(AND(B3461="Premier League",E3461="Highlights"),_xlfn.XLOOKUP(H3461,Calendar!O:O,Calendar!N:N,,-1),""))</f>
        <v/>
      </c>
      <c r="AI3461" s="61" t="str">
        <f>IF(AND(AH3461&lt;&gt;"",E3461="Live"),_xlfn.XLOOKUP(_xlfn.TEXTJOIN(" vs ",,C3461:D3461),Calendar!G:G,Calendar!K:K),"")</f>
        <v/>
      </c>
      <c r="AJ3461" s="61" t="str">
        <f>IF(AND(K3461&lt;&gt;"Match of the Day",K3461&lt;&gt;"Match of the Day 2",K3461&lt;&gt;"Match of the Day Repeat"),"",1+MAX($AJ$10:AJ3460))</f>
        <v/>
      </c>
    </row>
    <row r="3462" spans="34:36" x14ac:dyDescent="0.35">
      <c r="AH3462" s="16" t="str">
        <f>IF(AND(B3462="Premier League",E3462="Live"),_xlfn.XLOOKUP(_xlfn.TEXTJOIN(" vs ",,C3462:D3462),Calendar!G:G,Calendar!B:B),IF(AND(B3462="Premier League",E3462="Highlights"),_xlfn.XLOOKUP(H3462,Calendar!O:O,Calendar!N:N,,-1),""))</f>
        <v/>
      </c>
      <c r="AI3462" s="61" t="str">
        <f>IF(AND(AH3462&lt;&gt;"",E3462="Live"),_xlfn.XLOOKUP(_xlfn.TEXTJOIN(" vs ",,C3462:D3462),Calendar!G:G,Calendar!K:K),"")</f>
        <v/>
      </c>
      <c r="AJ3462" s="61" t="str">
        <f>IF(AND(K3462&lt;&gt;"Match of the Day",K3462&lt;&gt;"Match of the Day 2",K3462&lt;&gt;"Match of the Day Repeat"),"",1+MAX($AJ$10:AJ3461))</f>
        <v/>
      </c>
    </row>
    <row r="3463" spans="34:36" x14ac:dyDescent="0.35">
      <c r="AH3463" s="16" t="str">
        <f>IF(AND(B3463="Premier League",E3463="Live"),_xlfn.XLOOKUP(_xlfn.TEXTJOIN(" vs ",,C3463:D3463),Calendar!G:G,Calendar!B:B),IF(AND(B3463="Premier League",E3463="Highlights"),_xlfn.XLOOKUP(H3463,Calendar!O:O,Calendar!N:N,,-1),""))</f>
        <v/>
      </c>
      <c r="AI3463" s="61" t="str">
        <f>IF(AND(AH3463&lt;&gt;"",E3463="Live"),_xlfn.XLOOKUP(_xlfn.TEXTJOIN(" vs ",,C3463:D3463),Calendar!G:G,Calendar!K:K),"")</f>
        <v/>
      </c>
      <c r="AJ3463" s="61" t="str">
        <f>IF(AND(K3463&lt;&gt;"Match of the Day",K3463&lt;&gt;"Match of the Day 2",K3463&lt;&gt;"Match of the Day Repeat"),"",1+MAX($AJ$10:AJ3462))</f>
        <v/>
      </c>
    </row>
    <row r="3464" spans="34:36" x14ac:dyDescent="0.35">
      <c r="AH3464" s="16" t="str">
        <f>IF(AND(B3464="Premier League",E3464="Live"),_xlfn.XLOOKUP(_xlfn.TEXTJOIN(" vs ",,C3464:D3464),Calendar!G:G,Calendar!B:B),IF(AND(B3464="Premier League",E3464="Highlights"),_xlfn.XLOOKUP(H3464,Calendar!O:O,Calendar!N:N,,-1),""))</f>
        <v/>
      </c>
      <c r="AI3464" s="61" t="str">
        <f>IF(AND(AH3464&lt;&gt;"",E3464="Live"),_xlfn.XLOOKUP(_xlfn.TEXTJOIN(" vs ",,C3464:D3464),Calendar!G:G,Calendar!K:K),"")</f>
        <v/>
      </c>
      <c r="AJ3464" s="61" t="str">
        <f>IF(AND(K3464&lt;&gt;"Match of the Day",K3464&lt;&gt;"Match of the Day 2",K3464&lt;&gt;"Match of the Day Repeat"),"",1+MAX($AJ$10:AJ3463))</f>
        <v/>
      </c>
    </row>
    <row r="3465" spans="34:36" x14ac:dyDescent="0.35">
      <c r="AH3465" s="16" t="str">
        <f>IF(AND(B3465="Premier League",E3465="Live"),_xlfn.XLOOKUP(_xlfn.TEXTJOIN(" vs ",,C3465:D3465),Calendar!G:G,Calendar!B:B),IF(AND(B3465="Premier League",E3465="Highlights"),_xlfn.XLOOKUP(H3465,Calendar!O:O,Calendar!N:N,,-1),""))</f>
        <v/>
      </c>
      <c r="AI3465" s="61" t="str">
        <f>IF(AND(AH3465&lt;&gt;"",E3465="Live"),_xlfn.XLOOKUP(_xlfn.TEXTJOIN(" vs ",,C3465:D3465),Calendar!G:G,Calendar!K:K),"")</f>
        <v/>
      </c>
      <c r="AJ3465" s="61" t="str">
        <f>IF(AND(K3465&lt;&gt;"Match of the Day",K3465&lt;&gt;"Match of the Day 2",K3465&lt;&gt;"Match of the Day Repeat"),"",1+MAX($AJ$10:AJ3464))</f>
        <v/>
      </c>
    </row>
    <row r="3466" spans="34:36" x14ac:dyDescent="0.35">
      <c r="AH3466" s="16" t="str">
        <f>IF(AND(B3466="Premier League",E3466="Live"),_xlfn.XLOOKUP(_xlfn.TEXTJOIN(" vs ",,C3466:D3466),Calendar!G:G,Calendar!B:B),IF(AND(B3466="Premier League",E3466="Highlights"),_xlfn.XLOOKUP(H3466,Calendar!O:O,Calendar!N:N,,-1),""))</f>
        <v/>
      </c>
      <c r="AI3466" s="61" t="str">
        <f>IF(AND(AH3466&lt;&gt;"",E3466="Live"),_xlfn.XLOOKUP(_xlfn.TEXTJOIN(" vs ",,C3466:D3466),Calendar!G:G,Calendar!K:K),"")</f>
        <v/>
      </c>
      <c r="AJ3466" s="61" t="str">
        <f>IF(AND(K3466&lt;&gt;"Match of the Day",K3466&lt;&gt;"Match of the Day 2",K3466&lt;&gt;"Match of the Day Repeat"),"",1+MAX($AJ$10:AJ3465))</f>
        <v/>
      </c>
    </row>
    <row r="3467" spans="34:36" x14ac:dyDescent="0.35">
      <c r="AH3467" s="16" t="str">
        <f>IF(AND(B3467="Premier League",E3467="Live"),_xlfn.XLOOKUP(_xlfn.TEXTJOIN(" vs ",,C3467:D3467),Calendar!G:G,Calendar!B:B),IF(AND(B3467="Premier League",E3467="Highlights"),_xlfn.XLOOKUP(H3467,Calendar!O:O,Calendar!N:N,,-1),""))</f>
        <v/>
      </c>
      <c r="AI3467" s="61" t="str">
        <f>IF(AND(AH3467&lt;&gt;"",E3467="Live"),_xlfn.XLOOKUP(_xlfn.TEXTJOIN(" vs ",,C3467:D3467),Calendar!G:G,Calendar!K:K),"")</f>
        <v/>
      </c>
      <c r="AJ3467" s="61" t="str">
        <f>IF(AND(K3467&lt;&gt;"Match of the Day",K3467&lt;&gt;"Match of the Day 2",K3467&lt;&gt;"Match of the Day Repeat"),"",1+MAX($AJ$10:AJ3466))</f>
        <v/>
      </c>
    </row>
    <row r="3468" spans="34:36" x14ac:dyDescent="0.35">
      <c r="AH3468" s="16" t="str">
        <f>IF(AND(B3468="Premier League",E3468="Live"),_xlfn.XLOOKUP(_xlfn.TEXTJOIN(" vs ",,C3468:D3468),Calendar!G:G,Calendar!B:B),IF(AND(B3468="Premier League",E3468="Highlights"),_xlfn.XLOOKUP(H3468,Calendar!O:O,Calendar!N:N,,-1),""))</f>
        <v/>
      </c>
      <c r="AI3468" s="61" t="str">
        <f>IF(AND(AH3468&lt;&gt;"",E3468="Live"),_xlfn.XLOOKUP(_xlfn.TEXTJOIN(" vs ",,C3468:D3468),Calendar!G:G,Calendar!K:K),"")</f>
        <v/>
      </c>
      <c r="AJ3468" s="61" t="str">
        <f>IF(AND(K3468&lt;&gt;"Match of the Day",K3468&lt;&gt;"Match of the Day 2",K3468&lt;&gt;"Match of the Day Repeat"),"",1+MAX($AJ$10:AJ3467))</f>
        <v/>
      </c>
    </row>
    <row r="3469" spans="34:36" x14ac:dyDescent="0.35">
      <c r="AH3469" s="16" t="str">
        <f>IF(AND(B3469="Premier League",E3469="Live"),_xlfn.XLOOKUP(_xlfn.TEXTJOIN(" vs ",,C3469:D3469),Calendar!G:G,Calendar!B:B),IF(AND(B3469="Premier League",E3469="Highlights"),_xlfn.XLOOKUP(H3469,Calendar!O:O,Calendar!N:N,,-1),""))</f>
        <v/>
      </c>
      <c r="AI3469" s="61" t="str">
        <f>IF(AND(AH3469&lt;&gt;"",E3469="Live"),_xlfn.XLOOKUP(_xlfn.TEXTJOIN(" vs ",,C3469:D3469),Calendar!G:G,Calendar!K:K),"")</f>
        <v/>
      </c>
      <c r="AJ3469" s="61" t="str">
        <f>IF(AND(K3469&lt;&gt;"Match of the Day",K3469&lt;&gt;"Match of the Day 2",K3469&lt;&gt;"Match of the Day Repeat"),"",1+MAX($AJ$10:AJ3468))</f>
        <v/>
      </c>
    </row>
    <row r="3470" spans="34:36" x14ac:dyDescent="0.35">
      <c r="AH3470" s="16" t="str">
        <f>IF(AND(B3470="Premier League",E3470="Live"),_xlfn.XLOOKUP(_xlfn.TEXTJOIN(" vs ",,C3470:D3470),Calendar!G:G,Calendar!B:B),IF(AND(B3470="Premier League",E3470="Highlights"),_xlfn.XLOOKUP(H3470,Calendar!O:O,Calendar!N:N,,-1),""))</f>
        <v/>
      </c>
      <c r="AI3470" s="61" t="str">
        <f>IF(AND(AH3470&lt;&gt;"",E3470="Live"),_xlfn.XLOOKUP(_xlfn.TEXTJOIN(" vs ",,C3470:D3470),Calendar!G:G,Calendar!K:K),"")</f>
        <v/>
      </c>
      <c r="AJ3470" s="61" t="str">
        <f>IF(AND(K3470&lt;&gt;"Match of the Day",K3470&lt;&gt;"Match of the Day 2",K3470&lt;&gt;"Match of the Day Repeat"),"",1+MAX($AJ$10:AJ3469))</f>
        <v/>
      </c>
    </row>
    <row r="3471" spans="34:36" x14ac:dyDescent="0.35">
      <c r="AH3471" s="16" t="str">
        <f>IF(AND(B3471="Premier League",E3471="Live"),_xlfn.XLOOKUP(_xlfn.TEXTJOIN(" vs ",,C3471:D3471),Calendar!G:G,Calendar!B:B),IF(AND(B3471="Premier League",E3471="Highlights"),_xlfn.XLOOKUP(H3471,Calendar!O:O,Calendar!N:N,,-1),""))</f>
        <v/>
      </c>
      <c r="AI3471" s="61" t="str">
        <f>IF(AND(AH3471&lt;&gt;"",E3471="Live"),_xlfn.XLOOKUP(_xlfn.TEXTJOIN(" vs ",,C3471:D3471),Calendar!G:G,Calendar!K:K),"")</f>
        <v/>
      </c>
      <c r="AJ3471" s="61" t="str">
        <f>IF(AND(K3471&lt;&gt;"Match of the Day",K3471&lt;&gt;"Match of the Day 2",K3471&lt;&gt;"Match of the Day Repeat"),"",1+MAX($AJ$10:AJ3470))</f>
        <v/>
      </c>
    </row>
    <row r="3472" spans="34:36" x14ac:dyDescent="0.35">
      <c r="AH3472" s="16" t="str">
        <f>IF(AND(B3472="Premier League",E3472="Live"),_xlfn.XLOOKUP(_xlfn.TEXTJOIN(" vs ",,C3472:D3472),Calendar!G:G,Calendar!B:B),IF(AND(B3472="Premier League",E3472="Highlights"),_xlfn.XLOOKUP(H3472,Calendar!O:O,Calendar!N:N,,-1),""))</f>
        <v/>
      </c>
      <c r="AI3472" s="61" t="str">
        <f>IF(AND(AH3472&lt;&gt;"",E3472="Live"),_xlfn.XLOOKUP(_xlfn.TEXTJOIN(" vs ",,C3472:D3472),Calendar!G:G,Calendar!K:K),"")</f>
        <v/>
      </c>
      <c r="AJ3472" s="61" t="str">
        <f>IF(AND(K3472&lt;&gt;"Match of the Day",K3472&lt;&gt;"Match of the Day 2",K3472&lt;&gt;"Match of the Day Repeat"),"",1+MAX($AJ$10:AJ3471))</f>
        <v/>
      </c>
    </row>
    <row r="3473" spans="34:36" x14ac:dyDescent="0.35">
      <c r="AH3473" s="16" t="str">
        <f>IF(AND(B3473="Premier League",E3473="Live"),_xlfn.XLOOKUP(_xlfn.TEXTJOIN(" vs ",,C3473:D3473),Calendar!G:G,Calendar!B:B),IF(AND(B3473="Premier League",E3473="Highlights"),_xlfn.XLOOKUP(H3473,Calendar!O:O,Calendar!N:N,,-1),""))</f>
        <v/>
      </c>
      <c r="AI3473" s="61" t="str">
        <f>IF(AND(AH3473&lt;&gt;"",E3473="Live"),_xlfn.XLOOKUP(_xlfn.TEXTJOIN(" vs ",,C3473:D3473),Calendar!G:G,Calendar!K:K),"")</f>
        <v/>
      </c>
      <c r="AJ3473" s="61" t="str">
        <f>IF(AND(K3473&lt;&gt;"Match of the Day",K3473&lt;&gt;"Match of the Day 2",K3473&lt;&gt;"Match of the Day Repeat"),"",1+MAX($AJ$10:AJ3472))</f>
        <v/>
      </c>
    </row>
    <row r="3474" spans="34:36" x14ac:dyDescent="0.35">
      <c r="AH3474" s="16" t="str">
        <f>IF(AND(B3474="Premier League",E3474="Live"),_xlfn.XLOOKUP(_xlfn.TEXTJOIN(" vs ",,C3474:D3474),Calendar!G:G,Calendar!B:B),IF(AND(B3474="Premier League",E3474="Highlights"),_xlfn.XLOOKUP(H3474,Calendar!O:O,Calendar!N:N,,-1),""))</f>
        <v/>
      </c>
      <c r="AI3474" s="61" t="str">
        <f>IF(AND(AH3474&lt;&gt;"",E3474="Live"),_xlfn.XLOOKUP(_xlfn.TEXTJOIN(" vs ",,C3474:D3474),Calendar!G:G,Calendar!K:K),"")</f>
        <v/>
      </c>
      <c r="AJ3474" s="61" t="str">
        <f>IF(AND(K3474&lt;&gt;"Match of the Day",K3474&lt;&gt;"Match of the Day 2",K3474&lt;&gt;"Match of the Day Repeat"),"",1+MAX($AJ$10:AJ3473))</f>
        <v/>
      </c>
    </row>
    <row r="3475" spans="34:36" x14ac:dyDescent="0.35">
      <c r="AH3475" s="16" t="str">
        <f>IF(AND(B3475="Premier League",E3475="Live"),_xlfn.XLOOKUP(_xlfn.TEXTJOIN(" vs ",,C3475:D3475),Calendar!G:G,Calendar!B:B),IF(AND(B3475="Premier League",E3475="Highlights"),_xlfn.XLOOKUP(H3475,Calendar!O:O,Calendar!N:N,,-1),""))</f>
        <v/>
      </c>
      <c r="AI3475" s="61" t="str">
        <f>IF(AND(AH3475&lt;&gt;"",E3475="Live"),_xlfn.XLOOKUP(_xlfn.TEXTJOIN(" vs ",,C3475:D3475),Calendar!G:G,Calendar!K:K),"")</f>
        <v/>
      </c>
      <c r="AJ3475" s="61" t="str">
        <f>IF(AND(K3475&lt;&gt;"Match of the Day",K3475&lt;&gt;"Match of the Day 2",K3475&lt;&gt;"Match of the Day Repeat"),"",1+MAX($AJ$10:AJ3474))</f>
        <v/>
      </c>
    </row>
    <row r="3476" spans="34:36" x14ac:dyDescent="0.35">
      <c r="AH3476" s="16" t="str">
        <f>IF(AND(B3476="Premier League",E3476="Live"),_xlfn.XLOOKUP(_xlfn.TEXTJOIN(" vs ",,C3476:D3476),Calendar!G:G,Calendar!B:B),IF(AND(B3476="Premier League",E3476="Highlights"),_xlfn.XLOOKUP(H3476,Calendar!O:O,Calendar!N:N,,-1),""))</f>
        <v/>
      </c>
      <c r="AI3476" s="61" t="str">
        <f>IF(AND(AH3476&lt;&gt;"",E3476="Live"),_xlfn.XLOOKUP(_xlfn.TEXTJOIN(" vs ",,C3476:D3476),Calendar!G:G,Calendar!K:K),"")</f>
        <v/>
      </c>
      <c r="AJ3476" s="61" t="str">
        <f>IF(AND(K3476&lt;&gt;"Match of the Day",K3476&lt;&gt;"Match of the Day 2",K3476&lt;&gt;"Match of the Day Repeat"),"",1+MAX($AJ$10:AJ3475))</f>
        <v/>
      </c>
    </row>
    <row r="3477" spans="34:36" x14ac:dyDescent="0.35">
      <c r="AH3477" s="16" t="str">
        <f>IF(AND(B3477="Premier League",E3477="Live"),_xlfn.XLOOKUP(_xlfn.TEXTJOIN(" vs ",,C3477:D3477),Calendar!G:G,Calendar!B:B),IF(AND(B3477="Premier League",E3477="Highlights"),_xlfn.XLOOKUP(H3477,Calendar!O:O,Calendar!N:N,,-1),""))</f>
        <v/>
      </c>
      <c r="AI3477" s="61" t="str">
        <f>IF(AND(AH3477&lt;&gt;"",E3477="Live"),_xlfn.XLOOKUP(_xlfn.TEXTJOIN(" vs ",,C3477:D3477),Calendar!G:G,Calendar!K:K),"")</f>
        <v/>
      </c>
      <c r="AJ3477" s="61" t="str">
        <f>IF(AND(K3477&lt;&gt;"Match of the Day",K3477&lt;&gt;"Match of the Day 2",K3477&lt;&gt;"Match of the Day Repeat"),"",1+MAX($AJ$10:AJ3476))</f>
        <v/>
      </c>
    </row>
    <row r="3478" spans="34:36" x14ac:dyDescent="0.35">
      <c r="AH3478" s="16" t="str">
        <f>IF(AND(B3478="Premier League",E3478="Live"),_xlfn.XLOOKUP(_xlfn.TEXTJOIN(" vs ",,C3478:D3478),Calendar!G:G,Calendar!B:B),IF(AND(B3478="Premier League",E3478="Highlights"),_xlfn.XLOOKUP(H3478,Calendar!O:O,Calendar!N:N,,-1),""))</f>
        <v/>
      </c>
      <c r="AI3478" s="61" t="str">
        <f>IF(AND(AH3478&lt;&gt;"",E3478="Live"),_xlfn.XLOOKUP(_xlfn.TEXTJOIN(" vs ",,C3478:D3478),Calendar!G:G,Calendar!K:K),"")</f>
        <v/>
      </c>
      <c r="AJ3478" s="61" t="str">
        <f>IF(AND(K3478&lt;&gt;"Match of the Day",K3478&lt;&gt;"Match of the Day 2",K3478&lt;&gt;"Match of the Day Repeat"),"",1+MAX($AJ$10:AJ3477))</f>
        <v/>
      </c>
    </row>
    <row r="3479" spans="34:36" x14ac:dyDescent="0.35">
      <c r="AH3479" s="16" t="str">
        <f>IF(AND(B3479="Premier League",E3479="Live"),_xlfn.XLOOKUP(_xlfn.TEXTJOIN(" vs ",,C3479:D3479),Calendar!G:G,Calendar!B:B),IF(AND(B3479="Premier League",E3479="Highlights"),_xlfn.XLOOKUP(H3479,Calendar!O:O,Calendar!N:N,,-1),""))</f>
        <v/>
      </c>
      <c r="AI3479" s="61" t="str">
        <f>IF(AND(AH3479&lt;&gt;"",E3479="Live"),_xlfn.XLOOKUP(_xlfn.TEXTJOIN(" vs ",,C3479:D3479),Calendar!G:G,Calendar!K:K),"")</f>
        <v/>
      </c>
      <c r="AJ3479" s="61" t="str">
        <f>IF(AND(K3479&lt;&gt;"Match of the Day",K3479&lt;&gt;"Match of the Day 2",K3479&lt;&gt;"Match of the Day Repeat"),"",1+MAX($AJ$10:AJ3478))</f>
        <v/>
      </c>
    </row>
    <row r="3480" spans="34:36" x14ac:dyDescent="0.35">
      <c r="AH3480" s="16" t="str">
        <f>IF(AND(B3480="Premier League",E3480="Live"),_xlfn.XLOOKUP(_xlfn.TEXTJOIN(" vs ",,C3480:D3480),Calendar!G:G,Calendar!B:B),IF(AND(B3480="Premier League",E3480="Highlights"),_xlfn.XLOOKUP(H3480,Calendar!O:O,Calendar!N:N,,-1),""))</f>
        <v/>
      </c>
      <c r="AI3480" s="61" t="str">
        <f>IF(AND(AH3480&lt;&gt;"",E3480="Live"),_xlfn.XLOOKUP(_xlfn.TEXTJOIN(" vs ",,C3480:D3480),Calendar!G:G,Calendar!K:K),"")</f>
        <v/>
      </c>
      <c r="AJ3480" s="61" t="str">
        <f>IF(AND(K3480&lt;&gt;"Match of the Day",K3480&lt;&gt;"Match of the Day 2",K3480&lt;&gt;"Match of the Day Repeat"),"",1+MAX($AJ$10:AJ3479))</f>
        <v/>
      </c>
    </row>
    <row r="3481" spans="34:36" x14ac:dyDescent="0.35">
      <c r="AH3481" s="16" t="str">
        <f>IF(AND(B3481="Premier League",E3481="Live"),_xlfn.XLOOKUP(_xlfn.TEXTJOIN(" vs ",,C3481:D3481),Calendar!G:G,Calendar!B:B),IF(AND(B3481="Premier League",E3481="Highlights"),_xlfn.XLOOKUP(H3481,Calendar!O:O,Calendar!N:N,,-1),""))</f>
        <v/>
      </c>
      <c r="AI3481" s="61" t="str">
        <f>IF(AND(AH3481&lt;&gt;"",E3481="Live"),_xlfn.XLOOKUP(_xlfn.TEXTJOIN(" vs ",,C3481:D3481),Calendar!G:G,Calendar!K:K),"")</f>
        <v/>
      </c>
      <c r="AJ3481" s="61" t="str">
        <f>IF(AND(K3481&lt;&gt;"Match of the Day",K3481&lt;&gt;"Match of the Day 2",K3481&lt;&gt;"Match of the Day Repeat"),"",1+MAX($AJ$10:AJ3480))</f>
        <v/>
      </c>
    </row>
    <row r="3482" spans="34:36" x14ac:dyDescent="0.35">
      <c r="AH3482" s="16" t="str">
        <f>IF(AND(B3482="Premier League",E3482="Live"),_xlfn.XLOOKUP(_xlfn.TEXTJOIN(" vs ",,C3482:D3482),Calendar!G:G,Calendar!B:B),IF(AND(B3482="Premier League",E3482="Highlights"),_xlfn.XLOOKUP(H3482,Calendar!O:O,Calendar!N:N,,-1),""))</f>
        <v/>
      </c>
      <c r="AI3482" s="61" t="str">
        <f>IF(AND(AH3482&lt;&gt;"",E3482="Live"),_xlfn.XLOOKUP(_xlfn.TEXTJOIN(" vs ",,C3482:D3482),Calendar!G:G,Calendar!K:K),"")</f>
        <v/>
      </c>
      <c r="AJ3482" s="61" t="str">
        <f>IF(AND(K3482&lt;&gt;"Match of the Day",K3482&lt;&gt;"Match of the Day 2",K3482&lt;&gt;"Match of the Day Repeat"),"",1+MAX($AJ$10:AJ3481))</f>
        <v/>
      </c>
    </row>
    <row r="3483" spans="34:36" x14ac:dyDescent="0.35">
      <c r="AH3483" s="16" t="str">
        <f>IF(AND(B3483="Premier League",E3483="Live"),_xlfn.XLOOKUP(_xlfn.TEXTJOIN(" vs ",,C3483:D3483),Calendar!G:G,Calendar!B:B),IF(AND(B3483="Premier League",E3483="Highlights"),_xlfn.XLOOKUP(H3483,Calendar!O:O,Calendar!N:N,,-1),""))</f>
        <v/>
      </c>
      <c r="AI3483" s="61" t="str">
        <f>IF(AND(AH3483&lt;&gt;"",E3483="Live"),_xlfn.XLOOKUP(_xlfn.TEXTJOIN(" vs ",,C3483:D3483),Calendar!G:G,Calendar!K:K),"")</f>
        <v/>
      </c>
      <c r="AJ3483" s="61" t="str">
        <f>IF(AND(K3483&lt;&gt;"Match of the Day",K3483&lt;&gt;"Match of the Day 2",K3483&lt;&gt;"Match of the Day Repeat"),"",1+MAX($AJ$10:AJ3482))</f>
        <v/>
      </c>
    </row>
    <row r="3484" spans="34:36" x14ac:dyDescent="0.35">
      <c r="AH3484" s="16" t="str">
        <f>IF(AND(B3484="Premier League",E3484="Live"),_xlfn.XLOOKUP(_xlfn.TEXTJOIN(" vs ",,C3484:D3484),Calendar!G:G,Calendar!B:B),IF(AND(B3484="Premier League",E3484="Highlights"),_xlfn.XLOOKUP(H3484,Calendar!O:O,Calendar!N:N,,-1),""))</f>
        <v/>
      </c>
      <c r="AI3484" s="61" t="str">
        <f>IF(AND(AH3484&lt;&gt;"",E3484="Live"),_xlfn.XLOOKUP(_xlfn.TEXTJOIN(" vs ",,C3484:D3484),Calendar!G:G,Calendar!K:K),"")</f>
        <v/>
      </c>
      <c r="AJ3484" s="61" t="str">
        <f>IF(AND(K3484&lt;&gt;"Match of the Day",K3484&lt;&gt;"Match of the Day 2",K3484&lt;&gt;"Match of the Day Repeat"),"",1+MAX($AJ$10:AJ3483))</f>
        <v/>
      </c>
    </row>
    <row r="3485" spans="34:36" x14ac:dyDescent="0.35">
      <c r="AH3485" s="16" t="str">
        <f>IF(AND(B3485="Premier League",E3485="Live"),_xlfn.XLOOKUP(_xlfn.TEXTJOIN(" vs ",,C3485:D3485),Calendar!G:G,Calendar!B:B),IF(AND(B3485="Premier League",E3485="Highlights"),_xlfn.XLOOKUP(H3485,Calendar!O:O,Calendar!N:N,,-1),""))</f>
        <v/>
      </c>
      <c r="AI3485" s="61" t="str">
        <f>IF(AND(AH3485&lt;&gt;"",E3485="Live"),_xlfn.XLOOKUP(_xlfn.TEXTJOIN(" vs ",,C3485:D3485),Calendar!G:G,Calendar!K:K),"")</f>
        <v/>
      </c>
      <c r="AJ3485" s="61" t="str">
        <f>IF(AND(K3485&lt;&gt;"Match of the Day",K3485&lt;&gt;"Match of the Day 2",K3485&lt;&gt;"Match of the Day Repeat"),"",1+MAX($AJ$10:AJ3484))</f>
        <v/>
      </c>
    </row>
    <row r="3486" spans="34:36" x14ac:dyDescent="0.35">
      <c r="AH3486" s="16" t="str">
        <f>IF(AND(B3486="Premier League",E3486="Live"),_xlfn.XLOOKUP(_xlfn.TEXTJOIN(" vs ",,C3486:D3486),Calendar!G:G,Calendar!B:B),IF(AND(B3486="Premier League",E3486="Highlights"),_xlfn.XLOOKUP(H3486,Calendar!O:O,Calendar!N:N,,-1),""))</f>
        <v/>
      </c>
      <c r="AI3486" s="61" t="str">
        <f>IF(AND(AH3486&lt;&gt;"",E3486="Live"),_xlfn.XLOOKUP(_xlfn.TEXTJOIN(" vs ",,C3486:D3486),Calendar!G:G,Calendar!K:K),"")</f>
        <v/>
      </c>
      <c r="AJ3486" s="61" t="str">
        <f>IF(AND(K3486&lt;&gt;"Match of the Day",K3486&lt;&gt;"Match of the Day 2",K3486&lt;&gt;"Match of the Day Repeat"),"",1+MAX($AJ$10:AJ3485))</f>
        <v/>
      </c>
    </row>
    <row r="3487" spans="34:36" x14ac:dyDescent="0.35">
      <c r="AH3487" s="16" t="str">
        <f>IF(AND(B3487="Premier League",E3487="Live"),_xlfn.XLOOKUP(_xlfn.TEXTJOIN(" vs ",,C3487:D3487),Calendar!G:G,Calendar!B:B),IF(AND(B3487="Premier League",E3487="Highlights"),_xlfn.XLOOKUP(H3487,Calendar!O:O,Calendar!N:N,,-1),""))</f>
        <v/>
      </c>
      <c r="AI3487" s="61" t="str">
        <f>IF(AND(AH3487&lt;&gt;"",E3487="Live"),_xlfn.XLOOKUP(_xlfn.TEXTJOIN(" vs ",,C3487:D3487),Calendar!G:G,Calendar!K:K),"")</f>
        <v/>
      </c>
      <c r="AJ3487" s="61" t="str">
        <f>IF(AND(K3487&lt;&gt;"Match of the Day",K3487&lt;&gt;"Match of the Day 2",K3487&lt;&gt;"Match of the Day Repeat"),"",1+MAX($AJ$10:AJ3486))</f>
        <v/>
      </c>
    </row>
    <row r="3488" spans="34:36" x14ac:dyDescent="0.35">
      <c r="AH3488" s="16" t="str">
        <f>IF(AND(B3488="Premier League",E3488="Live"),_xlfn.XLOOKUP(_xlfn.TEXTJOIN(" vs ",,C3488:D3488),Calendar!G:G,Calendar!B:B),IF(AND(B3488="Premier League",E3488="Highlights"),_xlfn.XLOOKUP(H3488,Calendar!O:O,Calendar!N:N,,-1),""))</f>
        <v/>
      </c>
      <c r="AI3488" s="61" t="str">
        <f>IF(AND(AH3488&lt;&gt;"",E3488="Live"),_xlfn.XLOOKUP(_xlfn.TEXTJOIN(" vs ",,C3488:D3488),Calendar!G:G,Calendar!K:K),"")</f>
        <v/>
      </c>
      <c r="AJ3488" s="61" t="str">
        <f>IF(AND(K3488&lt;&gt;"Match of the Day",K3488&lt;&gt;"Match of the Day 2",K3488&lt;&gt;"Match of the Day Repeat"),"",1+MAX($AJ$10:AJ3487))</f>
        <v/>
      </c>
    </row>
    <row r="3489" spans="34:36" x14ac:dyDescent="0.35">
      <c r="AH3489" s="16" t="str">
        <f>IF(AND(B3489="Premier League",E3489="Live"),_xlfn.XLOOKUP(_xlfn.TEXTJOIN(" vs ",,C3489:D3489),Calendar!G:G,Calendar!B:B),IF(AND(B3489="Premier League",E3489="Highlights"),_xlfn.XLOOKUP(H3489,Calendar!O:O,Calendar!N:N,,-1),""))</f>
        <v/>
      </c>
      <c r="AI3489" s="61" t="str">
        <f>IF(AND(AH3489&lt;&gt;"",E3489="Live"),_xlfn.XLOOKUP(_xlfn.TEXTJOIN(" vs ",,C3489:D3489),Calendar!G:G,Calendar!K:K),"")</f>
        <v/>
      </c>
      <c r="AJ3489" s="61" t="str">
        <f>IF(AND(K3489&lt;&gt;"Match of the Day",K3489&lt;&gt;"Match of the Day 2",K3489&lt;&gt;"Match of the Day Repeat"),"",1+MAX($AJ$10:AJ3488))</f>
        <v/>
      </c>
    </row>
    <row r="3490" spans="34:36" x14ac:dyDescent="0.35">
      <c r="AH3490" s="16" t="str">
        <f>IF(AND(B3490="Premier League",E3490="Live"),_xlfn.XLOOKUP(_xlfn.TEXTJOIN(" vs ",,C3490:D3490),Calendar!G:G,Calendar!B:B),IF(AND(B3490="Premier League",E3490="Highlights"),_xlfn.XLOOKUP(H3490,Calendar!O:O,Calendar!N:N,,-1),""))</f>
        <v/>
      </c>
      <c r="AI3490" s="61" t="str">
        <f>IF(AND(AH3490&lt;&gt;"",E3490="Live"),_xlfn.XLOOKUP(_xlfn.TEXTJOIN(" vs ",,C3490:D3490),Calendar!G:G,Calendar!K:K),"")</f>
        <v/>
      </c>
      <c r="AJ3490" s="61" t="str">
        <f>IF(AND(K3490&lt;&gt;"Match of the Day",K3490&lt;&gt;"Match of the Day 2",K3490&lt;&gt;"Match of the Day Repeat"),"",1+MAX($AJ$10:AJ3489))</f>
        <v/>
      </c>
    </row>
    <row r="3491" spans="34:36" x14ac:dyDescent="0.35">
      <c r="AH3491" s="16" t="str">
        <f>IF(AND(B3491="Premier League",E3491="Live"),_xlfn.XLOOKUP(_xlfn.TEXTJOIN(" vs ",,C3491:D3491),Calendar!G:G,Calendar!B:B),IF(AND(B3491="Premier League",E3491="Highlights"),_xlfn.XLOOKUP(H3491,Calendar!O:O,Calendar!N:N,,-1),""))</f>
        <v/>
      </c>
      <c r="AI3491" s="61" t="str">
        <f>IF(AND(AH3491&lt;&gt;"",E3491="Live"),_xlfn.XLOOKUP(_xlfn.TEXTJOIN(" vs ",,C3491:D3491),Calendar!G:G,Calendar!K:K),"")</f>
        <v/>
      </c>
      <c r="AJ3491" s="61" t="str">
        <f>IF(AND(K3491&lt;&gt;"Match of the Day",K3491&lt;&gt;"Match of the Day 2",K3491&lt;&gt;"Match of the Day Repeat"),"",1+MAX($AJ$10:AJ3490))</f>
        <v/>
      </c>
    </row>
    <row r="3492" spans="34:36" x14ac:dyDescent="0.35">
      <c r="AH3492" s="16" t="str">
        <f>IF(AND(B3492="Premier League",E3492="Live"),_xlfn.XLOOKUP(_xlfn.TEXTJOIN(" vs ",,C3492:D3492),Calendar!G:G,Calendar!B:B),IF(AND(B3492="Premier League",E3492="Highlights"),_xlfn.XLOOKUP(H3492,Calendar!O:O,Calendar!N:N,,-1),""))</f>
        <v/>
      </c>
      <c r="AI3492" s="61" t="str">
        <f>IF(AND(AH3492&lt;&gt;"",E3492="Live"),_xlfn.XLOOKUP(_xlfn.TEXTJOIN(" vs ",,C3492:D3492),Calendar!G:G,Calendar!K:K),"")</f>
        <v/>
      </c>
      <c r="AJ3492" s="61" t="str">
        <f>IF(AND(K3492&lt;&gt;"Match of the Day",K3492&lt;&gt;"Match of the Day 2",K3492&lt;&gt;"Match of the Day Repeat"),"",1+MAX($AJ$10:AJ3491))</f>
        <v/>
      </c>
    </row>
    <row r="3493" spans="34:36" x14ac:dyDescent="0.35">
      <c r="AH3493" s="16" t="str">
        <f>IF(AND(B3493="Premier League",E3493="Live"),_xlfn.XLOOKUP(_xlfn.TEXTJOIN(" vs ",,C3493:D3493),Calendar!G:G,Calendar!B:B),IF(AND(B3493="Premier League",E3493="Highlights"),_xlfn.XLOOKUP(H3493,Calendar!O:O,Calendar!N:N,,-1),""))</f>
        <v/>
      </c>
      <c r="AI3493" s="61" t="str">
        <f>IF(AND(AH3493&lt;&gt;"",E3493="Live"),_xlfn.XLOOKUP(_xlfn.TEXTJOIN(" vs ",,C3493:D3493),Calendar!G:G,Calendar!K:K),"")</f>
        <v/>
      </c>
      <c r="AJ3493" s="61" t="str">
        <f>IF(AND(K3493&lt;&gt;"Match of the Day",K3493&lt;&gt;"Match of the Day 2",K3493&lt;&gt;"Match of the Day Repeat"),"",1+MAX($AJ$10:AJ3492))</f>
        <v/>
      </c>
    </row>
    <row r="3494" spans="34:36" x14ac:dyDescent="0.35">
      <c r="AH3494" s="16" t="str">
        <f>IF(AND(B3494="Premier League",E3494="Live"),_xlfn.XLOOKUP(_xlfn.TEXTJOIN(" vs ",,C3494:D3494),Calendar!G:G,Calendar!B:B),IF(AND(B3494="Premier League",E3494="Highlights"),_xlfn.XLOOKUP(H3494,Calendar!O:O,Calendar!N:N,,-1),""))</f>
        <v/>
      </c>
      <c r="AI3494" s="61" t="str">
        <f>IF(AND(AH3494&lt;&gt;"",E3494="Live"),_xlfn.XLOOKUP(_xlfn.TEXTJOIN(" vs ",,C3494:D3494),Calendar!G:G,Calendar!K:K),"")</f>
        <v/>
      </c>
      <c r="AJ3494" s="61" t="str">
        <f>IF(AND(K3494&lt;&gt;"Match of the Day",K3494&lt;&gt;"Match of the Day 2",K3494&lt;&gt;"Match of the Day Repeat"),"",1+MAX($AJ$10:AJ3493))</f>
        <v/>
      </c>
    </row>
    <row r="3495" spans="34:36" x14ac:dyDescent="0.35">
      <c r="AH3495" s="16" t="str">
        <f>IF(AND(B3495="Premier League",E3495="Live"),_xlfn.XLOOKUP(_xlfn.TEXTJOIN(" vs ",,C3495:D3495),Calendar!G:G,Calendar!B:B),IF(AND(B3495="Premier League",E3495="Highlights"),_xlfn.XLOOKUP(H3495,Calendar!O:O,Calendar!N:N,,-1),""))</f>
        <v/>
      </c>
      <c r="AI3495" s="61" t="str">
        <f>IF(AND(AH3495&lt;&gt;"",E3495="Live"),_xlfn.XLOOKUP(_xlfn.TEXTJOIN(" vs ",,C3495:D3495),Calendar!G:G,Calendar!K:K),"")</f>
        <v/>
      </c>
      <c r="AJ3495" s="61" t="str">
        <f>IF(AND(K3495&lt;&gt;"Match of the Day",K3495&lt;&gt;"Match of the Day 2",K3495&lt;&gt;"Match of the Day Repeat"),"",1+MAX($AJ$10:AJ3494))</f>
        <v/>
      </c>
    </row>
    <row r="3496" spans="34:36" x14ac:dyDescent="0.35">
      <c r="AH3496" s="16" t="str">
        <f>IF(AND(B3496="Premier League",E3496="Live"),_xlfn.XLOOKUP(_xlfn.TEXTJOIN(" vs ",,C3496:D3496),Calendar!G:G,Calendar!B:B),IF(AND(B3496="Premier League",E3496="Highlights"),_xlfn.XLOOKUP(H3496,Calendar!O:O,Calendar!N:N,,-1),""))</f>
        <v/>
      </c>
      <c r="AI3496" s="61" t="str">
        <f>IF(AND(AH3496&lt;&gt;"",E3496="Live"),_xlfn.XLOOKUP(_xlfn.TEXTJOIN(" vs ",,C3496:D3496),Calendar!G:G,Calendar!K:K),"")</f>
        <v/>
      </c>
      <c r="AJ3496" s="61" t="str">
        <f>IF(AND(K3496&lt;&gt;"Match of the Day",K3496&lt;&gt;"Match of the Day 2",K3496&lt;&gt;"Match of the Day Repeat"),"",1+MAX($AJ$10:AJ3495))</f>
        <v/>
      </c>
    </row>
    <row r="3497" spans="34:36" x14ac:dyDescent="0.35">
      <c r="AH3497" s="16" t="str">
        <f>IF(AND(B3497="Premier League",E3497="Live"),_xlfn.XLOOKUP(_xlfn.TEXTJOIN(" vs ",,C3497:D3497),Calendar!G:G,Calendar!B:B),IF(AND(B3497="Premier League",E3497="Highlights"),_xlfn.XLOOKUP(H3497,Calendar!O:O,Calendar!N:N,,-1),""))</f>
        <v/>
      </c>
      <c r="AI3497" s="61" t="str">
        <f>IF(AND(AH3497&lt;&gt;"",E3497="Live"),_xlfn.XLOOKUP(_xlfn.TEXTJOIN(" vs ",,C3497:D3497),Calendar!G:G,Calendar!K:K),"")</f>
        <v/>
      </c>
      <c r="AJ3497" s="61" t="str">
        <f>IF(AND(K3497&lt;&gt;"Match of the Day",K3497&lt;&gt;"Match of the Day 2",K3497&lt;&gt;"Match of the Day Repeat"),"",1+MAX($AJ$10:AJ3496))</f>
        <v/>
      </c>
    </row>
    <row r="3498" spans="34:36" x14ac:dyDescent="0.35">
      <c r="AH3498" s="16" t="str">
        <f>IF(AND(B3498="Premier League",E3498="Live"),_xlfn.XLOOKUP(_xlfn.TEXTJOIN(" vs ",,C3498:D3498),Calendar!G:G,Calendar!B:B),IF(AND(B3498="Premier League",E3498="Highlights"),_xlfn.XLOOKUP(H3498,Calendar!O:O,Calendar!N:N,,-1),""))</f>
        <v/>
      </c>
      <c r="AI3498" s="61" t="str">
        <f>IF(AND(AH3498&lt;&gt;"",E3498="Live"),_xlfn.XLOOKUP(_xlfn.TEXTJOIN(" vs ",,C3498:D3498),Calendar!G:G,Calendar!K:K),"")</f>
        <v/>
      </c>
      <c r="AJ3498" s="61" t="str">
        <f>IF(AND(K3498&lt;&gt;"Match of the Day",K3498&lt;&gt;"Match of the Day 2",K3498&lt;&gt;"Match of the Day Repeat"),"",1+MAX($AJ$10:AJ3497))</f>
        <v/>
      </c>
    </row>
    <row r="3499" spans="34:36" x14ac:dyDescent="0.35">
      <c r="AH3499" s="16" t="str">
        <f>IF(AND(B3499="Premier League",E3499="Live"),_xlfn.XLOOKUP(_xlfn.TEXTJOIN(" vs ",,C3499:D3499),Calendar!G:G,Calendar!B:B),IF(AND(B3499="Premier League",E3499="Highlights"),_xlfn.XLOOKUP(H3499,Calendar!O:O,Calendar!N:N,,-1),""))</f>
        <v/>
      </c>
      <c r="AI3499" s="61" t="str">
        <f>IF(AND(AH3499&lt;&gt;"",E3499="Live"),_xlfn.XLOOKUP(_xlfn.TEXTJOIN(" vs ",,C3499:D3499),Calendar!G:G,Calendar!K:K),"")</f>
        <v/>
      </c>
      <c r="AJ3499" s="61" t="str">
        <f>IF(AND(K3499&lt;&gt;"Match of the Day",K3499&lt;&gt;"Match of the Day 2",K3499&lt;&gt;"Match of the Day Repeat"),"",1+MAX($AJ$10:AJ3498))</f>
        <v/>
      </c>
    </row>
    <row r="3500" spans="34:36" x14ac:dyDescent="0.35">
      <c r="AH3500" s="16" t="str">
        <f>IF(AND(B3500="Premier League",E3500="Live"),_xlfn.XLOOKUP(_xlfn.TEXTJOIN(" vs ",,C3500:D3500),Calendar!G:G,Calendar!B:B),IF(AND(B3500="Premier League",E3500="Highlights"),_xlfn.XLOOKUP(H3500,Calendar!O:O,Calendar!N:N,,-1),""))</f>
        <v/>
      </c>
      <c r="AI3500" s="61" t="str">
        <f>IF(AND(AH3500&lt;&gt;"",E3500="Live"),_xlfn.XLOOKUP(_xlfn.TEXTJOIN(" vs ",,C3500:D3500),Calendar!G:G,Calendar!K:K),"")</f>
        <v/>
      </c>
      <c r="AJ3500" s="61" t="str">
        <f>IF(AND(K3500&lt;&gt;"Match of the Day",K3500&lt;&gt;"Match of the Day 2",K3500&lt;&gt;"Match of the Day Repeat"),"",1+MAX($AJ$10:AJ3499))</f>
        <v/>
      </c>
    </row>
    <row r="3501" spans="34:36" x14ac:dyDescent="0.35">
      <c r="AH3501" s="16" t="str">
        <f>IF(AND(B3501="Premier League",E3501="Live"),_xlfn.XLOOKUP(_xlfn.TEXTJOIN(" vs ",,C3501:D3501),Calendar!G:G,Calendar!B:B),IF(AND(B3501="Premier League",E3501="Highlights"),_xlfn.XLOOKUP(H3501,Calendar!O:O,Calendar!N:N,,-1),""))</f>
        <v/>
      </c>
      <c r="AI3501" s="61" t="str">
        <f>IF(AND(AH3501&lt;&gt;"",E3501="Live"),_xlfn.XLOOKUP(_xlfn.TEXTJOIN(" vs ",,C3501:D3501),Calendar!G:G,Calendar!K:K),"")</f>
        <v/>
      </c>
      <c r="AJ3501" s="61" t="str">
        <f>IF(AND(K3501&lt;&gt;"Match of the Day",K3501&lt;&gt;"Match of the Day 2",K3501&lt;&gt;"Match of the Day Repeat"),"",1+MAX($AJ$10:AJ3500))</f>
        <v/>
      </c>
    </row>
    <row r="3502" spans="34:36" x14ac:dyDescent="0.35">
      <c r="AH3502" s="16" t="str">
        <f>IF(AND(B3502="Premier League",E3502="Live"),_xlfn.XLOOKUP(_xlfn.TEXTJOIN(" vs ",,C3502:D3502),Calendar!G:G,Calendar!B:B),IF(AND(B3502="Premier League",E3502="Highlights"),_xlfn.XLOOKUP(H3502,Calendar!O:O,Calendar!N:N,,-1),""))</f>
        <v/>
      </c>
      <c r="AI3502" s="61" t="str">
        <f>IF(AND(AH3502&lt;&gt;"",E3502="Live"),_xlfn.XLOOKUP(_xlfn.TEXTJOIN(" vs ",,C3502:D3502),Calendar!G:G,Calendar!K:K),"")</f>
        <v/>
      </c>
      <c r="AJ3502" s="61" t="str">
        <f>IF(AND(K3502&lt;&gt;"Match of the Day",K3502&lt;&gt;"Match of the Day 2",K3502&lt;&gt;"Match of the Day Repeat"),"",1+MAX($AJ$10:AJ3501))</f>
        <v/>
      </c>
    </row>
    <row r="3503" spans="34:36" x14ac:dyDescent="0.35">
      <c r="AH3503" s="16" t="str">
        <f>IF(AND(B3503="Premier League",E3503="Live"),_xlfn.XLOOKUP(_xlfn.TEXTJOIN(" vs ",,C3503:D3503),Calendar!G:G,Calendar!B:B),IF(AND(B3503="Premier League",E3503="Highlights"),_xlfn.XLOOKUP(H3503,Calendar!O:O,Calendar!N:N,,-1),""))</f>
        <v/>
      </c>
      <c r="AI3503" s="61" t="str">
        <f>IF(AND(AH3503&lt;&gt;"",E3503="Live"),_xlfn.XLOOKUP(_xlfn.TEXTJOIN(" vs ",,C3503:D3503),Calendar!G:G,Calendar!K:K),"")</f>
        <v/>
      </c>
      <c r="AJ3503" s="61" t="str">
        <f>IF(AND(K3503&lt;&gt;"Match of the Day",K3503&lt;&gt;"Match of the Day 2",K3503&lt;&gt;"Match of the Day Repeat"),"",1+MAX($AJ$10:AJ3502))</f>
        <v/>
      </c>
    </row>
    <row r="3504" spans="34:36" x14ac:dyDescent="0.35">
      <c r="AH3504" s="16" t="str">
        <f>IF(AND(B3504="Premier League",E3504="Live"),_xlfn.XLOOKUP(_xlfn.TEXTJOIN(" vs ",,C3504:D3504),Calendar!G:G,Calendar!B:B),IF(AND(B3504="Premier League",E3504="Highlights"),_xlfn.XLOOKUP(H3504,Calendar!O:O,Calendar!N:N,,-1),""))</f>
        <v/>
      </c>
      <c r="AI3504" s="61" t="str">
        <f>IF(AND(AH3504&lt;&gt;"",E3504="Live"),_xlfn.XLOOKUP(_xlfn.TEXTJOIN(" vs ",,C3504:D3504),Calendar!G:G,Calendar!K:K),"")</f>
        <v/>
      </c>
      <c r="AJ3504" s="61" t="str">
        <f>IF(AND(K3504&lt;&gt;"Match of the Day",K3504&lt;&gt;"Match of the Day 2",K3504&lt;&gt;"Match of the Day Repeat"),"",1+MAX($AJ$10:AJ3503))</f>
        <v/>
      </c>
    </row>
    <row r="3505" spans="34:36" x14ac:dyDescent="0.35">
      <c r="AH3505" s="16" t="str">
        <f>IF(AND(B3505="Premier League",E3505="Live"),_xlfn.XLOOKUP(_xlfn.TEXTJOIN(" vs ",,C3505:D3505),Calendar!G:G,Calendar!B:B),IF(AND(B3505="Premier League",E3505="Highlights"),_xlfn.XLOOKUP(H3505,Calendar!O:O,Calendar!N:N,,-1),""))</f>
        <v/>
      </c>
      <c r="AI3505" s="61" t="str">
        <f>IF(AND(AH3505&lt;&gt;"",E3505="Live"),_xlfn.XLOOKUP(_xlfn.TEXTJOIN(" vs ",,C3505:D3505),Calendar!G:G,Calendar!K:K),"")</f>
        <v/>
      </c>
      <c r="AJ3505" s="61" t="str">
        <f>IF(AND(K3505&lt;&gt;"Match of the Day",K3505&lt;&gt;"Match of the Day 2",K3505&lt;&gt;"Match of the Day Repeat"),"",1+MAX($AJ$10:AJ3504))</f>
        <v/>
      </c>
    </row>
    <row r="3506" spans="34:36" x14ac:dyDescent="0.35">
      <c r="AH3506" s="16" t="str">
        <f>IF(AND(B3506="Premier League",E3506="Live"),_xlfn.XLOOKUP(_xlfn.TEXTJOIN(" vs ",,C3506:D3506),Calendar!G:G,Calendar!B:B),IF(AND(B3506="Premier League",E3506="Highlights"),_xlfn.XLOOKUP(H3506,Calendar!O:O,Calendar!N:N,,-1),""))</f>
        <v/>
      </c>
      <c r="AI3506" s="61" t="str">
        <f>IF(AND(AH3506&lt;&gt;"",E3506="Live"),_xlfn.XLOOKUP(_xlfn.TEXTJOIN(" vs ",,C3506:D3506),Calendar!G:G,Calendar!K:K),"")</f>
        <v/>
      </c>
      <c r="AJ3506" s="61" t="str">
        <f>IF(AND(K3506&lt;&gt;"Match of the Day",K3506&lt;&gt;"Match of the Day 2",K3506&lt;&gt;"Match of the Day Repeat"),"",1+MAX($AJ$10:AJ3505))</f>
        <v/>
      </c>
    </row>
    <row r="3507" spans="34:36" x14ac:dyDescent="0.35">
      <c r="AH3507" s="16" t="str">
        <f>IF(AND(B3507="Premier League",E3507="Live"),_xlfn.XLOOKUP(_xlfn.TEXTJOIN(" vs ",,C3507:D3507),Calendar!G:G,Calendar!B:B),IF(AND(B3507="Premier League",E3507="Highlights"),_xlfn.XLOOKUP(H3507,Calendar!O:O,Calendar!N:N,,-1),""))</f>
        <v/>
      </c>
      <c r="AI3507" s="61" t="str">
        <f>IF(AND(AH3507&lt;&gt;"",E3507="Live"),_xlfn.XLOOKUP(_xlfn.TEXTJOIN(" vs ",,C3507:D3507),Calendar!G:G,Calendar!K:K),"")</f>
        <v/>
      </c>
      <c r="AJ3507" s="61" t="str">
        <f>IF(AND(K3507&lt;&gt;"Match of the Day",K3507&lt;&gt;"Match of the Day 2",K3507&lt;&gt;"Match of the Day Repeat"),"",1+MAX($AJ$10:AJ3506))</f>
        <v/>
      </c>
    </row>
    <row r="3508" spans="34:36" x14ac:dyDescent="0.35">
      <c r="AH3508" s="16" t="str">
        <f>IF(AND(B3508="Premier League",E3508="Live"),_xlfn.XLOOKUP(_xlfn.TEXTJOIN(" vs ",,C3508:D3508),Calendar!G:G,Calendar!B:B),IF(AND(B3508="Premier League",E3508="Highlights"),_xlfn.XLOOKUP(H3508,Calendar!O:O,Calendar!N:N,,-1),""))</f>
        <v/>
      </c>
      <c r="AI3508" s="61" t="str">
        <f>IF(AND(AH3508&lt;&gt;"",E3508="Live"),_xlfn.XLOOKUP(_xlfn.TEXTJOIN(" vs ",,C3508:D3508),Calendar!G:G,Calendar!K:K),"")</f>
        <v/>
      </c>
      <c r="AJ3508" s="61" t="str">
        <f>IF(AND(K3508&lt;&gt;"Match of the Day",K3508&lt;&gt;"Match of the Day 2",K3508&lt;&gt;"Match of the Day Repeat"),"",1+MAX($AJ$10:AJ3507))</f>
        <v/>
      </c>
    </row>
    <row r="3509" spans="34:36" x14ac:dyDescent="0.35">
      <c r="AH3509" s="16" t="str">
        <f>IF(AND(B3509="Premier League",E3509="Live"),_xlfn.XLOOKUP(_xlfn.TEXTJOIN(" vs ",,C3509:D3509),Calendar!G:G,Calendar!B:B),IF(AND(B3509="Premier League",E3509="Highlights"),_xlfn.XLOOKUP(H3509,Calendar!O:O,Calendar!N:N,,-1),""))</f>
        <v/>
      </c>
      <c r="AI3509" s="61" t="str">
        <f>IF(AND(AH3509&lt;&gt;"",E3509="Live"),_xlfn.XLOOKUP(_xlfn.TEXTJOIN(" vs ",,C3509:D3509),Calendar!G:G,Calendar!K:K),"")</f>
        <v/>
      </c>
      <c r="AJ3509" s="61" t="str">
        <f>IF(AND(K3509&lt;&gt;"Match of the Day",K3509&lt;&gt;"Match of the Day 2",K3509&lt;&gt;"Match of the Day Repeat"),"",1+MAX($AJ$10:AJ3508))</f>
        <v/>
      </c>
    </row>
    <row r="3510" spans="34:36" x14ac:dyDescent="0.35">
      <c r="AH3510" s="16" t="str">
        <f>IF(AND(B3510="Premier League",E3510="Live"),_xlfn.XLOOKUP(_xlfn.TEXTJOIN(" vs ",,C3510:D3510),Calendar!G:G,Calendar!B:B),IF(AND(B3510="Premier League",E3510="Highlights"),_xlfn.XLOOKUP(H3510,Calendar!O:O,Calendar!N:N,,-1),""))</f>
        <v/>
      </c>
      <c r="AI3510" s="61" t="str">
        <f>IF(AND(AH3510&lt;&gt;"",E3510="Live"),_xlfn.XLOOKUP(_xlfn.TEXTJOIN(" vs ",,C3510:D3510),Calendar!G:G,Calendar!K:K),"")</f>
        <v/>
      </c>
      <c r="AJ3510" s="61" t="str">
        <f>IF(AND(K3510&lt;&gt;"Match of the Day",K3510&lt;&gt;"Match of the Day 2",K3510&lt;&gt;"Match of the Day Repeat"),"",1+MAX($AJ$10:AJ3509))</f>
        <v/>
      </c>
    </row>
    <row r="3511" spans="34:36" x14ac:dyDescent="0.35">
      <c r="AH3511" s="16" t="str">
        <f>IF(AND(B3511="Premier League",E3511="Live"),_xlfn.XLOOKUP(_xlfn.TEXTJOIN(" vs ",,C3511:D3511),Calendar!G:G,Calendar!B:B),IF(AND(B3511="Premier League",E3511="Highlights"),_xlfn.XLOOKUP(H3511,Calendar!O:O,Calendar!N:N,,-1),""))</f>
        <v/>
      </c>
      <c r="AI3511" s="61" t="str">
        <f>IF(AND(AH3511&lt;&gt;"",E3511="Live"),_xlfn.XLOOKUP(_xlfn.TEXTJOIN(" vs ",,C3511:D3511),Calendar!G:G,Calendar!K:K),"")</f>
        <v/>
      </c>
      <c r="AJ3511" s="61" t="str">
        <f>IF(AND(K3511&lt;&gt;"Match of the Day",K3511&lt;&gt;"Match of the Day 2",K3511&lt;&gt;"Match of the Day Repeat"),"",1+MAX($AJ$10:AJ3510))</f>
        <v/>
      </c>
    </row>
    <row r="3512" spans="34:36" x14ac:dyDescent="0.35">
      <c r="AH3512" s="16" t="str">
        <f>IF(AND(B3512="Premier League",E3512="Live"),_xlfn.XLOOKUP(_xlfn.TEXTJOIN(" vs ",,C3512:D3512),Calendar!G:G,Calendar!B:B),IF(AND(B3512="Premier League",E3512="Highlights"),_xlfn.XLOOKUP(H3512,Calendar!O:O,Calendar!N:N,,-1),""))</f>
        <v/>
      </c>
      <c r="AI3512" s="61" t="str">
        <f>IF(AND(AH3512&lt;&gt;"",E3512="Live"),_xlfn.XLOOKUP(_xlfn.TEXTJOIN(" vs ",,C3512:D3512),Calendar!G:G,Calendar!K:K),"")</f>
        <v/>
      </c>
      <c r="AJ3512" s="61" t="str">
        <f>IF(AND(K3512&lt;&gt;"Match of the Day",K3512&lt;&gt;"Match of the Day 2",K3512&lt;&gt;"Match of the Day Repeat"),"",1+MAX($AJ$10:AJ3511))</f>
        <v/>
      </c>
    </row>
    <row r="3513" spans="34:36" x14ac:dyDescent="0.35">
      <c r="AH3513" s="16" t="str">
        <f>IF(AND(B3513="Premier League",E3513="Live"),_xlfn.XLOOKUP(_xlfn.TEXTJOIN(" vs ",,C3513:D3513),Calendar!G:G,Calendar!B:B),IF(AND(B3513="Premier League",E3513="Highlights"),_xlfn.XLOOKUP(H3513,Calendar!O:O,Calendar!N:N,,-1),""))</f>
        <v/>
      </c>
      <c r="AI3513" s="61" t="str">
        <f>IF(AND(AH3513&lt;&gt;"",E3513="Live"),_xlfn.XLOOKUP(_xlfn.TEXTJOIN(" vs ",,C3513:D3513),Calendar!G:G,Calendar!K:K),"")</f>
        <v/>
      </c>
      <c r="AJ3513" s="61" t="str">
        <f>IF(AND(K3513&lt;&gt;"Match of the Day",K3513&lt;&gt;"Match of the Day 2",K3513&lt;&gt;"Match of the Day Repeat"),"",1+MAX($AJ$10:AJ3512))</f>
        <v/>
      </c>
    </row>
    <row r="3514" spans="34:36" x14ac:dyDescent="0.35">
      <c r="AH3514" s="16" t="str">
        <f>IF(AND(B3514="Premier League",E3514="Live"),_xlfn.XLOOKUP(_xlfn.TEXTJOIN(" vs ",,C3514:D3514),Calendar!G:G,Calendar!B:B),IF(AND(B3514="Premier League",E3514="Highlights"),_xlfn.XLOOKUP(H3514,Calendar!O:O,Calendar!N:N,,-1),""))</f>
        <v/>
      </c>
      <c r="AI3514" s="61" t="str">
        <f>IF(AND(AH3514&lt;&gt;"",E3514="Live"),_xlfn.XLOOKUP(_xlfn.TEXTJOIN(" vs ",,C3514:D3514),Calendar!G:G,Calendar!K:K),"")</f>
        <v/>
      </c>
      <c r="AJ3514" s="61" t="str">
        <f>IF(AND(K3514&lt;&gt;"Match of the Day",K3514&lt;&gt;"Match of the Day 2",K3514&lt;&gt;"Match of the Day Repeat"),"",1+MAX($AJ$10:AJ3513))</f>
        <v/>
      </c>
    </row>
    <row r="3515" spans="34:36" x14ac:dyDescent="0.35">
      <c r="AH3515" s="16" t="str">
        <f>IF(AND(B3515="Premier League",E3515="Live"),_xlfn.XLOOKUP(_xlfn.TEXTJOIN(" vs ",,C3515:D3515),Calendar!G:G,Calendar!B:B),IF(AND(B3515="Premier League",E3515="Highlights"),_xlfn.XLOOKUP(H3515,Calendar!O:O,Calendar!N:N,,-1),""))</f>
        <v/>
      </c>
      <c r="AI3515" s="61" t="str">
        <f>IF(AND(AH3515&lt;&gt;"",E3515="Live"),_xlfn.XLOOKUP(_xlfn.TEXTJOIN(" vs ",,C3515:D3515),Calendar!G:G,Calendar!K:K),"")</f>
        <v/>
      </c>
      <c r="AJ3515" s="61" t="str">
        <f>IF(AND(K3515&lt;&gt;"Match of the Day",K3515&lt;&gt;"Match of the Day 2",K3515&lt;&gt;"Match of the Day Repeat"),"",1+MAX($AJ$10:AJ3514))</f>
        <v/>
      </c>
    </row>
    <row r="3516" spans="34:36" x14ac:dyDescent="0.35">
      <c r="AH3516" s="16" t="str">
        <f>IF(AND(B3516="Premier League",E3516="Live"),_xlfn.XLOOKUP(_xlfn.TEXTJOIN(" vs ",,C3516:D3516),Calendar!G:G,Calendar!B:B),IF(AND(B3516="Premier League",E3516="Highlights"),_xlfn.XLOOKUP(H3516,Calendar!O:O,Calendar!N:N,,-1),""))</f>
        <v/>
      </c>
      <c r="AI3516" s="61" t="str">
        <f>IF(AND(AH3516&lt;&gt;"",E3516="Live"),_xlfn.XLOOKUP(_xlfn.TEXTJOIN(" vs ",,C3516:D3516),Calendar!G:G,Calendar!K:K),"")</f>
        <v/>
      </c>
      <c r="AJ3516" s="61" t="str">
        <f>IF(AND(K3516&lt;&gt;"Match of the Day",K3516&lt;&gt;"Match of the Day 2",K3516&lt;&gt;"Match of the Day Repeat"),"",1+MAX($AJ$10:AJ3515))</f>
        <v/>
      </c>
    </row>
    <row r="3517" spans="34:36" x14ac:dyDescent="0.35">
      <c r="AH3517" s="16" t="str">
        <f>IF(AND(B3517="Premier League",E3517="Live"),_xlfn.XLOOKUP(_xlfn.TEXTJOIN(" vs ",,C3517:D3517),Calendar!G:G,Calendar!B:B),IF(AND(B3517="Premier League",E3517="Highlights"),_xlfn.XLOOKUP(H3517,Calendar!O:O,Calendar!N:N,,-1),""))</f>
        <v/>
      </c>
      <c r="AI3517" s="61" t="str">
        <f>IF(AND(AH3517&lt;&gt;"",E3517="Live"),_xlfn.XLOOKUP(_xlfn.TEXTJOIN(" vs ",,C3517:D3517),Calendar!G:G,Calendar!K:K),"")</f>
        <v/>
      </c>
      <c r="AJ3517" s="61" t="str">
        <f>IF(AND(K3517&lt;&gt;"Match of the Day",K3517&lt;&gt;"Match of the Day 2",K3517&lt;&gt;"Match of the Day Repeat"),"",1+MAX($AJ$10:AJ3516))</f>
        <v/>
      </c>
    </row>
    <row r="3518" spans="34:36" x14ac:dyDescent="0.35">
      <c r="AH3518" s="16" t="str">
        <f>IF(AND(B3518="Premier League",E3518="Live"),_xlfn.XLOOKUP(_xlfn.TEXTJOIN(" vs ",,C3518:D3518),Calendar!G:G,Calendar!B:B),IF(AND(B3518="Premier League",E3518="Highlights"),_xlfn.XLOOKUP(H3518,Calendar!O:O,Calendar!N:N,,-1),""))</f>
        <v/>
      </c>
      <c r="AI3518" s="61" t="str">
        <f>IF(AND(AH3518&lt;&gt;"",E3518="Live"),_xlfn.XLOOKUP(_xlfn.TEXTJOIN(" vs ",,C3518:D3518),Calendar!G:G,Calendar!K:K),"")</f>
        <v/>
      </c>
      <c r="AJ3518" s="61" t="str">
        <f>IF(AND(K3518&lt;&gt;"Match of the Day",K3518&lt;&gt;"Match of the Day 2",K3518&lt;&gt;"Match of the Day Repeat"),"",1+MAX($AJ$10:AJ3517))</f>
        <v/>
      </c>
    </row>
    <row r="3519" spans="34:36" x14ac:dyDescent="0.35">
      <c r="AH3519" s="16" t="str">
        <f>IF(AND(B3519="Premier League",E3519="Live"),_xlfn.XLOOKUP(_xlfn.TEXTJOIN(" vs ",,C3519:D3519),Calendar!G:G,Calendar!B:B),IF(AND(B3519="Premier League",E3519="Highlights"),_xlfn.XLOOKUP(H3519,Calendar!O:O,Calendar!N:N,,-1),""))</f>
        <v/>
      </c>
      <c r="AI3519" s="61" t="str">
        <f>IF(AND(AH3519&lt;&gt;"",E3519="Live"),_xlfn.XLOOKUP(_xlfn.TEXTJOIN(" vs ",,C3519:D3519),Calendar!G:G,Calendar!K:K),"")</f>
        <v/>
      </c>
      <c r="AJ3519" s="61" t="str">
        <f>IF(AND(K3519&lt;&gt;"Match of the Day",K3519&lt;&gt;"Match of the Day 2",K3519&lt;&gt;"Match of the Day Repeat"),"",1+MAX($AJ$10:AJ3518))</f>
        <v/>
      </c>
    </row>
    <row r="3520" spans="34:36" x14ac:dyDescent="0.35">
      <c r="AH3520" s="16" t="str">
        <f>IF(AND(B3520="Premier League",E3520="Live"),_xlfn.XLOOKUP(_xlfn.TEXTJOIN(" vs ",,C3520:D3520),Calendar!G:G,Calendar!B:B),IF(AND(B3520="Premier League",E3520="Highlights"),_xlfn.XLOOKUP(H3520,Calendar!O:O,Calendar!N:N,,-1),""))</f>
        <v/>
      </c>
      <c r="AI3520" s="61" t="str">
        <f>IF(AND(AH3520&lt;&gt;"",E3520="Live"),_xlfn.XLOOKUP(_xlfn.TEXTJOIN(" vs ",,C3520:D3520),Calendar!G:G,Calendar!K:K),"")</f>
        <v/>
      </c>
      <c r="AJ3520" s="61" t="str">
        <f>IF(AND(K3520&lt;&gt;"Match of the Day",K3520&lt;&gt;"Match of the Day 2",K3520&lt;&gt;"Match of the Day Repeat"),"",1+MAX($AJ$10:AJ3519))</f>
        <v/>
      </c>
    </row>
    <row r="3521" spans="34:36" x14ac:dyDescent="0.35">
      <c r="AH3521" s="16" t="str">
        <f>IF(AND(B3521="Premier League",E3521="Live"),_xlfn.XLOOKUP(_xlfn.TEXTJOIN(" vs ",,C3521:D3521),Calendar!G:G,Calendar!B:B),IF(AND(B3521="Premier League",E3521="Highlights"),_xlfn.XLOOKUP(H3521,Calendar!O:O,Calendar!N:N,,-1),""))</f>
        <v/>
      </c>
      <c r="AI3521" s="61" t="str">
        <f>IF(AND(AH3521&lt;&gt;"",E3521="Live"),_xlfn.XLOOKUP(_xlfn.TEXTJOIN(" vs ",,C3521:D3521),Calendar!G:G,Calendar!K:K),"")</f>
        <v/>
      </c>
      <c r="AJ3521" s="61" t="str">
        <f>IF(AND(K3521&lt;&gt;"Match of the Day",K3521&lt;&gt;"Match of the Day 2",K3521&lt;&gt;"Match of the Day Repeat"),"",1+MAX($AJ$10:AJ3520))</f>
        <v/>
      </c>
    </row>
    <row r="3522" spans="34:36" x14ac:dyDescent="0.35">
      <c r="AH3522" s="16" t="str">
        <f>IF(AND(B3522="Premier League",E3522="Live"),_xlfn.XLOOKUP(_xlfn.TEXTJOIN(" vs ",,C3522:D3522),Calendar!G:G,Calendar!B:B),IF(AND(B3522="Premier League",E3522="Highlights"),_xlfn.XLOOKUP(H3522,Calendar!O:O,Calendar!N:N,,-1),""))</f>
        <v/>
      </c>
      <c r="AI3522" s="61" t="str">
        <f>IF(AND(AH3522&lt;&gt;"",E3522="Live"),_xlfn.XLOOKUP(_xlfn.TEXTJOIN(" vs ",,C3522:D3522),Calendar!G:G,Calendar!K:K),"")</f>
        <v/>
      </c>
      <c r="AJ3522" s="61" t="str">
        <f>IF(AND(K3522&lt;&gt;"Match of the Day",K3522&lt;&gt;"Match of the Day 2",K3522&lt;&gt;"Match of the Day Repeat"),"",1+MAX($AJ$10:AJ3521))</f>
        <v/>
      </c>
    </row>
    <row r="3523" spans="34:36" x14ac:dyDescent="0.35">
      <c r="AH3523" s="16" t="str">
        <f>IF(AND(B3523="Premier League",E3523="Live"),_xlfn.XLOOKUP(_xlfn.TEXTJOIN(" vs ",,C3523:D3523),Calendar!G:G,Calendar!B:B),IF(AND(B3523="Premier League",E3523="Highlights"),_xlfn.XLOOKUP(H3523,Calendar!O:O,Calendar!N:N,,-1),""))</f>
        <v/>
      </c>
      <c r="AI3523" s="61" t="str">
        <f>IF(AND(AH3523&lt;&gt;"",E3523="Live"),_xlfn.XLOOKUP(_xlfn.TEXTJOIN(" vs ",,C3523:D3523),Calendar!G:G,Calendar!K:K),"")</f>
        <v/>
      </c>
      <c r="AJ3523" s="61" t="str">
        <f>IF(AND(K3523&lt;&gt;"Match of the Day",K3523&lt;&gt;"Match of the Day 2",K3523&lt;&gt;"Match of the Day Repeat"),"",1+MAX($AJ$10:AJ3522))</f>
        <v/>
      </c>
    </row>
    <row r="3524" spans="34:36" x14ac:dyDescent="0.35">
      <c r="AH3524" s="16" t="str">
        <f>IF(AND(B3524="Premier League",E3524="Live"),_xlfn.XLOOKUP(_xlfn.TEXTJOIN(" vs ",,C3524:D3524),Calendar!G:G,Calendar!B:B),IF(AND(B3524="Premier League",E3524="Highlights"),_xlfn.XLOOKUP(H3524,Calendar!O:O,Calendar!N:N,,-1),""))</f>
        <v/>
      </c>
      <c r="AI3524" s="61" t="str">
        <f>IF(AND(AH3524&lt;&gt;"",E3524="Live"),_xlfn.XLOOKUP(_xlfn.TEXTJOIN(" vs ",,C3524:D3524),Calendar!G:G,Calendar!K:K),"")</f>
        <v/>
      </c>
      <c r="AJ3524" s="61" t="str">
        <f>IF(AND(K3524&lt;&gt;"Match of the Day",K3524&lt;&gt;"Match of the Day 2",K3524&lt;&gt;"Match of the Day Repeat"),"",1+MAX($AJ$10:AJ3523))</f>
        <v/>
      </c>
    </row>
    <row r="3525" spans="34:36" x14ac:dyDescent="0.35">
      <c r="AH3525" s="16" t="str">
        <f>IF(AND(B3525="Premier League",E3525="Live"),_xlfn.XLOOKUP(_xlfn.TEXTJOIN(" vs ",,C3525:D3525),Calendar!G:G,Calendar!B:B),IF(AND(B3525="Premier League",E3525="Highlights"),_xlfn.XLOOKUP(H3525,Calendar!O:O,Calendar!N:N,,-1),""))</f>
        <v/>
      </c>
      <c r="AI3525" s="61" t="str">
        <f>IF(AND(AH3525&lt;&gt;"",E3525="Live"),_xlfn.XLOOKUP(_xlfn.TEXTJOIN(" vs ",,C3525:D3525),Calendar!G:G,Calendar!K:K),"")</f>
        <v/>
      </c>
      <c r="AJ3525" s="61" t="str">
        <f>IF(AND(K3525&lt;&gt;"Match of the Day",K3525&lt;&gt;"Match of the Day 2",K3525&lt;&gt;"Match of the Day Repeat"),"",1+MAX($AJ$10:AJ3524))</f>
        <v/>
      </c>
    </row>
    <row r="3526" spans="34:36" x14ac:dyDescent="0.35">
      <c r="AH3526" s="16" t="str">
        <f>IF(AND(B3526="Premier League",E3526="Live"),_xlfn.XLOOKUP(_xlfn.TEXTJOIN(" vs ",,C3526:D3526),Calendar!G:G,Calendar!B:B),IF(AND(B3526="Premier League",E3526="Highlights"),_xlfn.XLOOKUP(H3526,Calendar!O:O,Calendar!N:N,,-1),""))</f>
        <v/>
      </c>
      <c r="AI3526" s="61" t="str">
        <f>IF(AND(AH3526&lt;&gt;"",E3526="Live"),_xlfn.XLOOKUP(_xlfn.TEXTJOIN(" vs ",,C3526:D3526),Calendar!G:G,Calendar!K:K),"")</f>
        <v/>
      </c>
      <c r="AJ3526" s="61" t="str">
        <f>IF(AND(K3526&lt;&gt;"Match of the Day",K3526&lt;&gt;"Match of the Day 2",K3526&lt;&gt;"Match of the Day Repeat"),"",1+MAX($AJ$10:AJ3525))</f>
        <v/>
      </c>
    </row>
    <row r="3527" spans="34:36" x14ac:dyDescent="0.35">
      <c r="AH3527" s="16" t="str">
        <f>IF(AND(B3527="Premier League",E3527="Live"),_xlfn.XLOOKUP(_xlfn.TEXTJOIN(" vs ",,C3527:D3527),Calendar!G:G,Calendar!B:B),IF(AND(B3527="Premier League",E3527="Highlights"),_xlfn.XLOOKUP(H3527,Calendar!O:O,Calendar!N:N,,-1),""))</f>
        <v/>
      </c>
      <c r="AI3527" s="61" t="str">
        <f>IF(AND(AH3527&lt;&gt;"",E3527="Live"),_xlfn.XLOOKUP(_xlfn.TEXTJOIN(" vs ",,C3527:D3527),Calendar!G:G,Calendar!K:K),"")</f>
        <v/>
      </c>
      <c r="AJ3527" s="61" t="str">
        <f>IF(AND(K3527&lt;&gt;"Match of the Day",K3527&lt;&gt;"Match of the Day 2",K3527&lt;&gt;"Match of the Day Repeat"),"",1+MAX($AJ$10:AJ3526))</f>
        <v/>
      </c>
    </row>
    <row r="3528" spans="34:36" x14ac:dyDescent="0.35">
      <c r="AH3528" s="16" t="str">
        <f>IF(AND(B3528="Premier League",E3528="Live"),_xlfn.XLOOKUP(_xlfn.TEXTJOIN(" vs ",,C3528:D3528),Calendar!G:G,Calendar!B:B),IF(AND(B3528="Premier League",E3528="Highlights"),_xlfn.XLOOKUP(H3528,Calendar!O:O,Calendar!N:N,,-1),""))</f>
        <v/>
      </c>
      <c r="AI3528" s="61" t="str">
        <f>IF(AND(AH3528&lt;&gt;"",E3528="Live"),_xlfn.XLOOKUP(_xlfn.TEXTJOIN(" vs ",,C3528:D3528),Calendar!G:G,Calendar!K:K),"")</f>
        <v/>
      </c>
      <c r="AJ3528" s="61" t="str">
        <f>IF(AND(K3528&lt;&gt;"Match of the Day",K3528&lt;&gt;"Match of the Day 2",K3528&lt;&gt;"Match of the Day Repeat"),"",1+MAX($AJ$10:AJ3527))</f>
        <v/>
      </c>
    </row>
    <row r="3529" spans="34:36" x14ac:dyDescent="0.35">
      <c r="AH3529" s="16" t="str">
        <f>IF(AND(B3529="Premier League",E3529="Live"),_xlfn.XLOOKUP(_xlfn.TEXTJOIN(" vs ",,C3529:D3529),Calendar!G:G,Calendar!B:B),IF(AND(B3529="Premier League",E3529="Highlights"),_xlfn.XLOOKUP(H3529,Calendar!O:O,Calendar!N:N,,-1),""))</f>
        <v/>
      </c>
      <c r="AI3529" s="61" t="str">
        <f>IF(AND(AH3529&lt;&gt;"",E3529="Live"),_xlfn.XLOOKUP(_xlfn.TEXTJOIN(" vs ",,C3529:D3529),Calendar!G:G,Calendar!K:K),"")</f>
        <v/>
      </c>
      <c r="AJ3529" s="61" t="str">
        <f>IF(AND(K3529&lt;&gt;"Match of the Day",K3529&lt;&gt;"Match of the Day 2",K3529&lt;&gt;"Match of the Day Repeat"),"",1+MAX($AJ$10:AJ3528))</f>
        <v/>
      </c>
    </row>
    <row r="3530" spans="34:36" x14ac:dyDescent="0.35">
      <c r="AH3530" s="16" t="str">
        <f>IF(AND(B3530="Premier League",E3530="Live"),_xlfn.XLOOKUP(_xlfn.TEXTJOIN(" vs ",,C3530:D3530),Calendar!G:G,Calendar!B:B),IF(AND(B3530="Premier League",E3530="Highlights"),_xlfn.XLOOKUP(H3530,Calendar!O:O,Calendar!N:N,,-1),""))</f>
        <v/>
      </c>
      <c r="AI3530" s="61" t="str">
        <f>IF(AND(AH3530&lt;&gt;"",E3530="Live"),_xlfn.XLOOKUP(_xlfn.TEXTJOIN(" vs ",,C3530:D3530),Calendar!G:G,Calendar!K:K),"")</f>
        <v/>
      </c>
      <c r="AJ3530" s="61" t="str">
        <f>IF(AND(K3530&lt;&gt;"Match of the Day",K3530&lt;&gt;"Match of the Day 2",K3530&lt;&gt;"Match of the Day Repeat"),"",1+MAX($AJ$10:AJ3529))</f>
        <v/>
      </c>
    </row>
    <row r="3531" spans="34:36" x14ac:dyDescent="0.35">
      <c r="AH3531" s="16" t="str">
        <f>IF(AND(B3531="Premier League",E3531="Live"),_xlfn.XLOOKUP(_xlfn.TEXTJOIN(" vs ",,C3531:D3531),Calendar!G:G,Calendar!B:B),IF(AND(B3531="Premier League",E3531="Highlights"),_xlfn.XLOOKUP(H3531,Calendar!O:O,Calendar!N:N,,-1),""))</f>
        <v/>
      </c>
      <c r="AI3531" s="61" t="str">
        <f>IF(AND(AH3531&lt;&gt;"",E3531="Live"),_xlfn.XLOOKUP(_xlfn.TEXTJOIN(" vs ",,C3531:D3531),Calendar!G:G,Calendar!K:K),"")</f>
        <v/>
      </c>
      <c r="AJ3531" s="61" t="str">
        <f>IF(AND(K3531&lt;&gt;"Match of the Day",K3531&lt;&gt;"Match of the Day 2",K3531&lt;&gt;"Match of the Day Repeat"),"",1+MAX($AJ$10:AJ3530))</f>
        <v/>
      </c>
    </row>
    <row r="3532" spans="34:36" x14ac:dyDescent="0.35">
      <c r="AH3532" s="16" t="str">
        <f>IF(AND(B3532="Premier League",E3532="Live"),_xlfn.XLOOKUP(_xlfn.TEXTJOIN(" vs ",,C3532:D3532),Calendar!G:G,Calendar!B:B),IF(AND(B3532="Premier League",E3532="Highlights"),_xlfn.XLOOKUP(H3532,Calendar!O:O,Calendar!N:N,,-1),""))</f>
        <v/>
      </c>
      <c r="AI3532" s="61" t="str">
        <f>IF(AND(AH3532&lt;&gt;"",E3532="Live"),_xlfn.XLOOKUP(_xlfn.TEXTJOIN(" vs ",,C3532:D3532),Calendar!G:G,Calendar!K:K),"")</f>
        <v/>
      </c>
      <c r="AJ3532" s="61" t="str">
        <f>IF(AND(K3532&lt;&gt;"Match of the Day",K3532&lt;&gt;"Match of the Day 2",K3532&lt;&gt;"Match of the Day Repeat"),"",1+MAX($AJ$10:AJ3531))</f>
        <v/>
      </c>
    </row>
    <row r="3533" spans="34:36" x14ac:dyDescent="0.35">
      <c r="AH3533" s="16" t="str">
        <f>IF(AND(B3533="Premier League",E3533="Live"),_xlfn.XLOOKUP(_xlfn.TEXTJOIN(" vs ",,C3533:D3533),Calendar!G:G,Calendar!B:B),IF(AND(B3533="Premier League",E3533="Highlights"),_xlfn.XLOOKUP(H3533,Calendar!O:O,Calendar!N:N,,-1),""))</f>
        <v/>
      </c>
      <c r="AI3533" s="61" t="str">
        <f>IF(AND(AH3533&lt;&gt;"",E3533="Live"),_xlfn.XLOOKUP(_xlfn.TEXTJOIN(" vs ",,C3533:D3533),Calendar!G:G,Calendar!K:K),"")</f>
        <v/>
      </c>
      <c r="AJ3533" s="61" t="str">
        <f>IF(AND(K3533&lt;&gt;"Match of the Day",K3533&lt;&gt;"Match of the Day 2",K3533&lt;&gt;"Match of the Day Repeat"),"",1+MAX($AJ$10:AJ3532))</f>
        <v/>
      </c>
    </row>
    <row r="3534" spans="34:36" x14ac:dyDescent="0.35">
      <c r="AH3534" s="16" t="str">
        <f>IF(AND(B3534="Premier League",E3534="Live"),_xlfn.XLOOKUP(_xlfn.TEXTJOIN(" vs ",,C3534:D3534),Calendar!G:G,Calendar!B:B),IF(AND(B3534="Premier League",E3534="Highlights"),_xlfn.XLOOKUP(H3534,Calendar!O:O,Calendar!N:N,,-1),""))</f>
        <v/>
      </c>
      <c r="AI3534" s="61" t="str">
        <f>IF(AND(AH3534&lt;&gt;"",E3534="Live"),_xlfn.XLOOKUP(_xlfn.TEXTJOIN(" vs ",,C3534:D3534),Calendar!G:G,Calendar!K:K),"")</f>
        <v/>
      </c>
      <c r="AJ3534" s="61" t="str">
        <f>IF(AND(K3534&lt;&gt;"Match of the Day",K3534&lt;&gt;"Match of the Day 2",K3534&lt;&gt;"Match of the Day Repeat"),"",1+MAX($AJ$10:AJ3533))</f>
        <v/>
      </c>
    </row>
    <row r="3535" spans="34:36" x14ac:dyDescent="0.35">
      <c r="AH3535" s="16" t="str">
        <f>IF(AND(B3535="Premier League",E3535="Live"),_xlfn.XLOOKUP(_xlfn.TEXTJOIN(" vs ",,C3535:D3535),Calendar!G:G,Calendar!B:B),IF(AND(B3535="Premier League",E3535="Highlights"),_xlfn.XLOOKUP(H3535,Calendar!O:O,Calendar!N:N,,-1),""))</f>
        <v/>
      </c>
      <c r="AI3535" s="61" t="str">
        <f>IF(AND(AH3535&lt;&gt;"",E3535="Live"),_xlfn.XLOOKUP(_xlfn.TEXTJOIN(" vs ",,C3535:D3535),Calendar!G:G,Calendar!K:K),"")</f>
        <v/>
      </c>
      <c r="AJ3535" s="61" t="str">
        <f>IF(AND(K3535&lt;&gt;"Match of the Day",K3535&lt;&gt;"Match of the Day 2",K3535&lt;&gt;"Match of the Day Repeat"),"",1+MAX($AJ$10:AJ3534))</f>
        <v/>
      </c>
    </row>
    <row r="3536" spans="34:36" x14ac:dyDescent="0.35">
      <c r="AH3536" s="16" t="str">
        <f>IF(AND(B3536="Premier League",E3536="Live"),_xlfn.XLOOKUP(_xlfn.TEXTJOIN(" vs ",,C3536:D3536),Calendar!G:G,Calendar!B:B),IF(AND(B3536="Premier League",E3536="Highlights"),_xlfn.XLOOKUP(H3536,Calendar!O:O,Calendar!N:N,,-1),""))</f>
        <v/>
      </c>
      <c r="AI3536" s="61" t="str">
        <f>IF(AND(AH3536&lt;&gt;"",E3536="Live"),_xlfn.XLOOKUP(_xlfn.TEXTJOIN(" vs ",,C3536:D3536),Calendar!G:G,Calendar!K:K),"")</f>
        <v/>
      </c>
      <c r="AJ3536" s="61" t="str">
        <f>IF(AND(K3536&lt;&gt;"Match of the Day",K3536&lt;&gt;"Match of the Day 2",K3536&lt;&gt;"Match of the Day Repeat"),"",1+MAX($AJ$10:AJ3535))</f>
        <v/>
      </c>
    </row>
    <row r="3537" spans="34:36" x14ac:dyDescent="0.35">
      <c r="AH3537" s="16" t="str">
        <f>IF(AND(B3537="Premier League",E3537="Live"),_xlfn.XLOOKUP(_xlfn.TEXTJOIN(" vs ",,C3537:D3537),Calendar!G:G,Calendar!B:B),IF(AND(B3537="Premier League",E3537="Highlights"),_xlfn.XLOOKUP(H3537,Calendar!O:O,Calendar!N:N,,-1),""))</f>
        <v/>
      </c>
      <c r="AI3537" s="61" t="str">
        <f>IF(AND(AH3537&lt;&gt;"",E3537="Live"),_xlfn.XLOOKUP(_xlfn.TEXTJOIN(" vs ",,C3537:D3537),Calendar!G:G,Calendar!K:K),"")</f>
        <v/>
      </c>
      <c r="AJ3537" s="61" t="str">
        <f>IF(AND(K3537&lt;&gt;"Match of the Day",K3537&lt;&gt;"Match of the Day 2",K3537&lt;&gt;"Match of the Day Repeat"),"",1+MAX($AJ$10:AJ3536))</f>
        <v/>
      </c>
    </row>
    <row r="3538" spans="34:36" x14ac:dyDescent="0.35">
      <c r="AH3538" s="16" t="str">
        <f>IF(AND(B3538="Premier League",E3538="Live"),_xlfn.XLOOKUP(_xlfn.TEXTJOIN(" vs ",,C3538:D3538),Calendar!G:G,Calendar!B:B),IF(AND(B3538="Premier League",E3538="Highlights"),_xlfn.XLOOKUP(H3538,Calendar!O:O,Calendar!N:N,,-1),""))</f>
        <v/>
      </c>
      <c r="AI3538" s="61" t="str">
        <f>IF(AND(AH3538&lt;&gt;"",E3538="Live"),_xlfn.XLOOKUP(_xlfn.TEXTJOIN(" vs ",,C3538:D3538),Calendar!G:G,Calendar!K:K),"")</f>
        <v/>
      </c>
      <c r="AJ3538" s="61" t="str">
        <f>IF(AND(K3538&lt;&gt;"Match of the Day",K3538&lt;&gt;"Match of the Day 2",K3538&lt;&gt;"Match of the Day Repeat"),"",1+MAX($AJ$10:AJ3537))</f>
        <v/>
      </c>
    </row>
    <row r="3539" spans="34:36" x14ac:dyDescent="0.35">
      <c r="AH3539" s="16" t="str">
        <f>IF(AND(B3539="Premier League",E3539="Live"),_xlfn.XLOOKUP(_xlfn.TEXTJOIN(" vs ",,C3539:D3539),Calendar!G:G,Calendar!B:B),IF(AND(B3539="Premier League",E3539="Highlights"),_xlfn.XLOOKUP(H3539,Calendar!O:O,Calendar!N:N,,-1),""))</f>
        <v/>
      </c>
      <c r="AI3539" s="61" t="str">
        <f>IF(AND(AH3539&lt;&gt;"",E3539="Live"),_xlfn.XLOOKUP(_xlfn.TEXTJOIN(" vs ",,C3539:D3539),Calendar!G:G,Calendar!K:K),"")</f>
        <v/>
      </c>
      <c r="AJ3539" s="61" t="str">
        <f>IF(AND(K3539&lt;&gt;"Match of the Day",K3539&lt;&gt;"Match of the Day 2",K3539&lt;&gt;"Match of the Day Repeat"),"",1+MAX($AJ$10:AJ3538))</f>
        <v/>
      </c>
    </row>
    <row r="3540" spans="34:36" x14ac:dyDescent="0.35">
      <c r="AH3540" s="16" t="str">
        <f>IF(AND(B3540="Premier League",E3540="Live"),_xlfn.XLOOKUP(_xlfn.TEXTJOIN(" vs ",,C3540:D3540),Calendar!G:G,Calendar!B:B),IF(AND(B3540="Premier League",E3540="Highlights"),_xlfn.XLOOKUP(H3540,Calendar!O:O,Calendar!N:N,,-1),""))</f>
        <v/>
      </c>
      <c r="AI3540" s="61" t="str">
        <f>IF(AND(AH3540&lt;&gt;"",E3540="Live"),_xlfn.XLOOKUP(_xlfn.TEXTJOIN(" vs ",,C3540:D3540),Calendar!G:G,Calendar!K:K),"")</f>
        <v/>
      </c>
      <c r="AJ3540" s="61" t="str">
        <f>IF(AND(K3540&lt;&gt;"Match of the Day",K3540&lt;&gt;"Match of the Day 2",K3540&lt;&gt;"Match of the Day Repeat"),"",1+MAX($AJ$10:AJ3539))</f>
        <v/>
      </c>
    </row>
    <row r="3541" spans="34:36" x14ac:dyDescent="0.35">
      <c r="AH3541" s="16" t="str">
        <f>IF(AND(B3541="Premier League",E3541="Live"),_xlfn.XLOOKUP(_xlfn.TEXTJOIN(" vs ",,C3541:D3541),Calendar!G:G,Calendar!B:B),IF(AND(B3541="Premier League",E3541="Highlights"),_xlfn.XLOOKUP(H3541,Calendar!O:O,Calendar!N:N,,-1),""))</f>
        <v/>
      </c>
      <c r="AI3541" s="61" t="str">
        <f>IF(AND(AH3541&lt;&gt;"",E3541="Live"),_xlfn.XLOOKUP(_xlfn.TEXTJOIN(" vs ",,C3541:D3541),Calendar!G:G,Calendar!K:K),"")</f>
        <v/>
      </c>
      <c r="AJ3541" s="61" t="str">
        <f>IF(AND(K3541&lt;&gt;"Match of the Day",K3541&lt;&gt;"Match of the Day 2",K3541&lt;&gt;"Match of the Day Repeat"),"",1+MAX($AJ$10:AJ3540))</f>
        <v/>
      </c>
    </row>
    <row r="3542" spans="34:36" x14ac:dyDescent="0.35">
      <c r="AH3542" s="16" t="str">
        <f>IF(AND(B3542="Premier League",E3542="Live"),_xlfn.XLOOKUP(_xlfn.TEXTJOIN(" vs ",,C3542:D3542),Calendar!G:G,Calendar!B:B),IF(AND(B3542="Premier League",E3542="Highlights"),_xlfn.XLOOKUP(H3542,Calendar!O:O,Calendar!N:N,,-1),""))</f>
        <v/>
      </c>
      <c r="AI3542" s="61" t="str">
        <f>IF(AND(AH3542&lt;&gt;"",E3542="Live"),_xlfn.XLOOKUP(_xlfn.TEXTJOIN(" vs ",,C3542:D3542),Calendar!G:G,Calendar!K:K),"")</f>
        <v/>
      </c>
      <c r="AJ3542" s="61" t="str">
        <f>IF(AND(K3542&lt;&gt;"Match of the Day",K3542&lt;&gt;"Match of the Day 2",K3542&lt;&gt;"Match of the Day Repeat"),"",1+MAX($AJ$10:AJ3541))</f>
        <v/>
      </c>
    </row>
    <row r="3543" spans="34:36" x14ac:dyDescent="0.35">
      <c r="AH3543" s="16" t="str">
        <f>IF(AND(B3543="Premier League",E3543="Live"),_xlfn.XLOOKUP(_xlfn.TEXTJOIN(" vs ",,C3543:D3543),Calendar!G:G,Calendar!B:B),IF(AND(B3543="Premier League",E3543="Highlights"),_xlfn.XLOOKUP(H3543,Calendar!O:O,Calendar!N:N,,-1),""))</f>
        <v/>
      </c>
      <c r="AI3543" s="61" t="str">
        <f>IF(AND(AH3543&lt;&gt;"",E3543="Live"),_xlfn.XLOOKUP(_xlfn.TEXTJOIN(" vs ",,C3543:D3543),Calendar!G:G,Calendar!K:K),"")</f>
        <v/>
      </c>
      <c r="AJ3543" s="61" t="str">
        <f>IF(AND(K3543&lt;&gt;"Match of the Day",K3543&lt;&gt;"Match of the Day 2",K3543&lt;&gt;"Match of the Day Repeat"),"",1+MAX($AJ$10:AJ3542))</f>
        <v/>
      </c>
    </row>
    <row r="3544" spans="34:36" x14ac:dyDescent="0.35">
      <c r="AH3544" s="16" t="str">
        <f>IF(AND(B3544="Premier League",E3544="Live"),_xlfn.XLOOKUP(_xlfn.TEXTJOIN(" vs ",,C3544:D3544),Calendar!G:G,Calendar!B:B),IF(AND(B3544="Premier League",E3544="Highlights"),_xlfn.XLOOKUP(H3544,Calendar!O:O,Calendar!N:N,,-1),""))</f>
        <v/>
      </c>
      <c r="AI3544" s="61" t="str">
        <f>IF(AND(AH3544&lt;&gt;"",E3544="Live"),_xlfn.XLOOKUP(_xlfn.TEXTJOIN(" vs ",,C3544:D3544),Calendar!G:G,Calendar!K:K),"")</f>
        <v/>
      </c>
      <c r="AJ3544" s="61" t="str">
        <f>IF(AND(K3544&lt;&gt;"Match of the Day",K3544&lt;&gt;"Match of the Day 2",K3544&lt;&gt;"Match of the Day Repeat"),"",1+MAX($AJ$10:AJ3543))</f>
        <v/>
      </c>
    </row>
    <row r="3545" spans="34:36" x14ac:dyDescent="0.35">
      <c r="AH3545" s="16" t="str">
        <f>IF(AND(B3545="Premier League",E3545="Live"),_xlfn.XLOOKUP(_xlfn.TEXTJOIN(" vs ",,C3545:D3545),Calendar!G:G,Calendar!B:B),IF(AND(B3545="Premier League",E3545="Highlights"),_xlfn.XLOOKUP(H3545,Calendar!O:O,Calendar!N:N,,-1),""))</f>
        <v/>
      </c>
      <c r="AI3545" s="61" t="str">
        <f>IF(AND(AH3545&lt;&gt;"",E3545="Live"),_xlfn.XLOOKUP(_xlfn.TEXTJOIN(" vs ",,C3545:D3545),Calendar!G:G,Calendar!K:K),"")</f>
        <v/>
      </c>
      <c r="AJ3545" s="61" t="str">
        <f>IF(AND(K3545&lt;&gt;"Match of the Day",K3545&lt;&gt;"Match of the Day 2",K3545&lt;&gt;"Match of the Day Repeat"),"",1+MAX($AJ$10:AJ3544))</f>
        <v/>
      </c>
    </row>
    <row r="3546" spans="34:36" x14ac:dyDescent="0.35">
      <c r="AH3546" s="16" t="str">
        <f>IF(AND(B3546="Premier League",E3546="Live"),_xlfn.XLOOKUP(_xlfn.TEXTJOIN(" vs ",,C3546:D3546),Calendar!G:G,Calendar!B:B),IF(AND(B3546="Premier League",E3546="Highlights"),_xlfn.XLOOKUP(H3546,Calendar!O:O,Calendar!N:N,,-1),""))</f>
        <v/>
      </c>
      <c r="AI3546" s="61" t="str">
        <f>IF(AND(AH3546&lt;&gt;"",E3546="Live"),_xlfn.XLOOKUP(_xlfn.TEXTJOIN(" vs ",,C3546:D3546),Calendar!G:G,Calendar!K:K),"")</f>
        <v/>
      </c>
      <c r="AJ3546" s="61" t="str">
        <f>IF(AND(K3546&lt;&gt;"Match of the Day",K3546&lt;&gt;"Match of the Day 2",K3546&lt;&gt;"Match of the Day Repeat"),"",1+MAX($AJ$10:AJ3545))</f>
        <v/>
      </c>
    </row>
    <row r="3547" spans="34:36" x14ac:dyDescent="0.35">
      <c r="AH3547" s="16" t="str">
        <f>IF(AND(B3547="Premier League",E3547="Live"),_xlfn.XLOOKUP(_xlfn.TEXTJOIN(" vs ",,C3547:D3547),Calendar!G:G,Calendar!B:B),IF(AND(B3547="Premier League",E3547="Highlights"),_xlfn.XLOOKUP(H3547,Calendar!O:O,Calendar!N:N,,-1),""))</f>
        <v/>
      </c>
      <c r="AI3547" s="61" t="str">
        <f>IF(AND(AH3547&lt;&gt;"",E3547="Live"),_xlfn.XLOOKUP(_xlfn.TEXTJOIN(" vs ",,C3547:D3547),Calendar!G:G,Calendar!K:K),"")</f>
        <v/>
      </c>
      <c r="AJ3547" s="61" t="str">
        <f>IF(AND(K3547&lt;&gt;"Match of the Day",K3547&lt;&gt;"Match of the Day 2",K3547&lt;&gt;"Match of the Day Repeat"),"",1+MAX($AJ$10:AJ3546))</f>
        <v/>
      </c>
    </row>
    <row r="3548" spans="34:36" x14ac:dyDescent="0.35">
      <c r="AH3548" s="16" t="str">
        <f>IF(AND(B3548="Premier League",E3548="Live"),_xlfn.XLOOKUP(_xlfn.TEXTJOIN(" vs ",,C3548:D3548),Calendar!G:G,Calendar!B:B),IF(AND(B3548="Premier League",E3548="Highlights"),_xlfn.XLOOKUP(H3548,Calendar!O:O,Calendar!N:N,,-1),""))</f>
        <v/>
      </c>
      <c r="AI3548" s="61" t="str">
        <f>IF(AND(AH3548&lt;&gt;"",E3548="Live"),_xlfn.XLOOKUP(_xlfn.TEXTJOIN(" vs ",,C3548:D3548),Calendar!G:G,Calendar!K:K),"")</f>
        <v/>
      </c>
      <c r="AJ3548" s="61" t="str">
        <f>IF(AND(K3548&lt;&gt;"Match of the Day",K3548&lt;&gt;"Match of the Day 2",K3548&lt;&gt;"Match of the Day Repeat"),"",1+MAX($AJ$10:AJ3547))</f>
        <v/>
      </c>
    </row>
    <row r="3549" spans="34:36" x14ac:dyDescent="0.35">
      <c r="AH3549" s="16" t="str">
        <f>IF(AND(B3549="Premier League",E3549="Live"),_xlfn.XLOOKUP(_xlfn.TEXTJOIN(" vs ",,C3549:D3549),Calendar!G:G,Calendar!B:B),IF(AND(B3549="Premier League",E3549="Highlights"),_xlfn.XLOOKUP(H3549,Calendar!O:O,Calendar!N:N,,-1),""))</f>
        <v/>
      </c>
      <c r="AI3549" s="61" t="str">
        <f>IF(AND(AH3549&lt;&gt;"",E3549="Live"),_xlfn.XLOOKUP(_xlfn.TEXTJOIN(" vs ",,C3549:D3549),Calendar!G:G,Calendar!K:K),"")</f>
        <v/>
      </c>
      <c r="AJ3549" s="61" t="str">
        <f>IF(AND(K3549&lt;&gt;"Match of the Day",K3549&lt;&gt;"Match of the Day 2",K3549&lt;&gt;"Match of the Day Repeat"),"",1+MAX($AJ$10:AJ3548))</f>
        <v/>
      </c>
    </row>
    <row r="3550" spans="34:36" x14ac:dyDescent="0.35">
      <c r="AH3550" s="16" t="str">
        <f>IF(AND(B3550="Premier League",E3550="Live"),_xlfn.XLOOKUP(_xlfn.TEXTJOIN(" vs ",,C3550:D3550),Calendar!G:G,Calendar!B:B),IF(AND(B3550="Premier League",E3550="Highlights"),_xlfn.XLOOKUP(H3550,Calendar!O:O,Calendar!N:N,,-1),""))</f>
        <v/>
      </c>
      <c r="AI3550" s="61" t="str">
        <f>IF(AND(AH3550&lt;&gt;"",E3550="Live"),_xlfn.XLOOKUP(_xlfn.TEXTJOIN(" vs ",,C3550:D3550),Calendar!G:G,Calendar!K:K),"")</f>
        <v/>
      </c>
      <c r="AJ3550" s="61" t="str">
        <f>IF(AND(K3550&lt;&gt;"Match of the Day",K3550&lt;&gt;"Match of the Day 2",K3550&lt;&gt;"Match of the Day Repeat"),"",1+MAX($AJ$10:AJ3549))</f>
        <v/>
      </c>
    </row>
    <row r="3551" spans="34:36" x14ac:dyDescent="0.35">
      <c r="AH3551" s="16" t="str">
        <f>IF(AND(B3551="Premier League",E3551="Live"),_xlfn.XLOOKUP(_xlfn.TEXTJOIN(" vs ",,C3551:D3551),Calendar!G:G,Calendar!B:B),IF(AND(B3551="Premier League",E3551="Highlights"),_xlfn.XLOOKUP(H3551,Calendar!O:O,Calendar!N:N,,-1),""))</f>
        <v/>
      </c>
      <c r="AI3551" s="61" t="str">
        <f>IF(AND(AH3551&lt;&gt;"",E3551="Live"),_xlfn.XLOOKUP(_xlfn.TEXTJOIN(" vs ",,C3551:D3551),Calendar!G:G,Calendar!K:K),"")</f>
        <v/>
      </c>
      <c r="AJ3551" s="61" t="str">
        <f>IF(AND(K3551&lt;&gt;"Match of the Day",K3551&lt;&gt;"Match of the Day 2",K3551&lt;&gt;"Match of the Day Repeat"),"",1+MAX($AJ$10:AJ3550))</f>
        <v/>
      </c>
    </row>
    <row r="3552" spans="34:36" x14ac:dyDescent="0.35">
      <c r="AH3552" s="16" t="str">
        <f>IF(AND(B3552="Premier League",E3552="Live"),_xlfn.XLOOKUP(_xlfn.TEXTJOIN(" vs ",,C3552:D3552),Calendar!G:G,Calendar!B:B),IF(AND(B3552="Premier League",E3552="Highlights"),_xlfn.XLOOKUP(H3552,Calendar!O:O,Calendar!N:N,,-1),""))</f>
        <v/>
      </c>
      <c r="AI3552" s="61" t="str">
        <f>IF(AND(AH3552&lt;&gt;"",E3552="Live"),_xlfn.XLOOKUP(_xlfn.TEXTJOIN(" vs ",,C3552:D3552),Calendar!G:G,Calendar!K:K),"")</f>
        <v/>
      </c>
      <c r="AJ3552" s="61" t="str">
        <f>IF(AND(K3552&lt;&gt;"Match of the Day",K3552&lt;&gt;"Match of the Day 2",K3552&lt;&gt;"Match of the Day Repeat"),"",1+MAX($AJ$10:AJ3551))</f>
        <v/>
      </c>
    </row>
    <row r="3553" spans="34:36" x14ac:dyDescent="0.35">
      <c r="AH3553" s="16" t="str">
        <f>IF(AND(B3553="Premier League",E3553="Live"),_xlfn.XLOOKUP(_xlfn.TEXTJOIN(" vs ",,C3553:D3553),Calendar!G:G,Calendar!B:B),IF(AND(B3553="Premier League",E3553="Highlights"),_xlfn.XLOOKUP(H3553,Calendar!O:O,Calendar!N:N,,-1),""))</f>
        <v/>
      </c>
      <c r="AI3553" s="61" t="str">
        <f>IF(AND(AH3553&lt;&gt;"",E3553="Live"),_xlfn.XLOOKUP(_xlfn.TEXTJOIN(" vs ",,C3553:D3553),Calendar!G:G,Calendar!K:K),"")</f>
        <v/>
      </c>
      <c r="AJ3553" s="61" t="str">
        <f>IF(AND(K3553&lt;&gt;"Match of the Day",K3553&lt;&gt;"Match of the Day 2",K3553&lt;&gt;"Match of the Day Repeat"),"",1+MAX($AJ$10:AJ3552))</f>
        <v/>
      </c>
    </row>
    <row r="3554" spans="34:36" x14ac:dyDescent="0.35">
      <c r="AH3554" s="16" t="str">
        <f>IF(AND(B3554="Premier League",E3554="Live"),_xlfn.XLOOKUP(_xlfn.TEXTJOIN(" vs ",,C3554:D3554),Calendar!G:G,Calendar!B:B),IF(AND(B3554="Premier League",E3554="Highlights"),_xlfn.XLOOKUP(H3554,Calendar!O:O,Calendar!N:N,,-1),""))</f>
        <v/>
      </c>
      <c r="AI3554" s="61" t="str">
        <f>IF(AND(AH3554&lt;&gt;"",E3554="Live"),_xlfn.XLOOKUP(_xlfn.TEXTJOIN(" vs ",,C3554:D3554),Calendar!G:G,Calendar!K:K),"")</f>
        <v/>
      </c>
      <c r="AJ3554" s="61" t="str">
        <f>IF(AND(K3554&lt;&gt;"Match of the Day",K3554&lt;&gt;"Match of the Day 2",K3554&lt;&gt;"Match of the Day Repeat"),"",1+MAX($AJ$10:AJ3553))</f>
        <v/>
      </c>
    </row>
    <row r="3555" spans="34:36" x14ac:dyDescent="0.35">
      <c r="AH3555" s="16" t="str">
        <f>IF(AND(B3555="Premier League",E3555="Live"),_xlfn.XLOOKUP(_xlfn.TEXTJOIN(" vs ",,C3555:D3555),Calendar!G:G,Calendar!B:B),IF(AND(B3555="Premier League",E3555="Highlights"),_xlfn.XLOOKUP(H3555,Calendar!O:O,Calendar!N:N,,-1),""))</f>
        <v/>
      </c>
      <c r="AI3555" s="61" t="str">
        <f>IF(AND(AH3555&lt;&gt;"",E3555="Live"),_xlfn.XLOOKUP(_xlfn.TEXTJOIN(" vs ",,C3555:D3555),Calendar!G:G,Calendar!K:K),"")</f>
        <v/>
      </c>
      <c r="AJ3555" s="61" t="str">
        <f>IF(AND(K3555&lt;&gt;"Match of the Day",K3555&lt;&gt;"Match of the Day 2",K3555&lt;&gt;"Match of the Day Repeat"),"",1+MAX($AJ$10:AJ3554))</f>
        <v/>
      </c>
    </row>
    <row r="3556" spans="34:36" x14ac:dyDescent="0.35">
      <c r="AH3556" s="16" t="str">
        <f>IF(AND(B3556="Premier League",E3556="Live"),_xlfn.XLOOKUP(_xlfn.TEXTJOIN(" vs ",,C3556:D3556),Calendar!G:G,Calendar!B:B),IF(AND(B3556="Premier League",E3556="Highlights"),_xlfn.XLOOKUP(H3556,Calendar!O:O,Calendar!N:N,,-1),""))</f>
        <v/>
      </c>
      <c r="AI3556" s="61" t="str">
        <f>IF(AND(AH3556&lt;&gt;"",E3556="Live"),_xlfn.XLOOKUP(_xlfn.TEXTJOIN(" vs ",,C3556:D3556),Calendar!G:G,Calendar!K:K),"")</f>
        <v/>
      </c>
      <c r="AJ3556" s="61" t="str">
        <f>IF(AND(K3556&lt;&gt;"Match of the Day",K3556&lt;&gt;"Match of the Day 2",K3556&lt;&gt;"Match of the Day Repeat"),"",1+MAX($AJ$10:AJ3555))</f>
        <v/>
      </c>
    </row>
    <row r="3557" spans="34:36" x14ac:dyDescent="0.35">
      <c r="AH3557" s="16" t="str">
        <f>IF(AND(B3557="Premier League",E3557="Live"),_xlfn.XLOOKUP(_xlfn.TEXTJOIN(" vs ",,C3557:D3557),Calendar!G:G,Calendar!B:B),IF(AND(B3557="Premier League",E3557="Highlights"),_xlfn.XLOOKUP(H3557,Calendar!O:O,Calendar!N:N,,-1),""))</f>
        <v/>
      </c>
      <c r="AI3557" s="61" t="str">
        <f>IF(AND(AH3557&lt;&gt;"",E3557="Live"),_xlfn.XLOOKUP(_xlfn.TEXTJOIN(" vs ",,C3557:D3557),Calendar!G:G,Calendar!K:K),"")</f>
        <v/>
      </c>
      <c r="AJ3557" s="61" t="str">
        <f>IF(AND(K3557&lt;&gt;"Match of the Day",K3557&lt;&gt;"Match of the Day 2",K3557&lt;&gt;"Match of the Day Repeat"),"",1+MAX($AJ$10:AJ3556))</f>
        <v/>
      </c>
    </row>
    <row r="3558" spans="34:36" x14ac:dyDescent="0.35">
      <c r="AH3558" s="16" t="str">
        <f>IF(AND(B3558="Premier League",E3558="Live"),_xlfn.XLOOKUP(_xlfn.TEXTJOIN(" vs ",,C3558:D3558),Calendar!G:G,Calendar!B:B),IF(AND(B3558="Premier League",E3558="Highlights"),_xlfn.XLOOKUP(H3558,Calendar!O:O,Calendar!N:N,,-1),""))</f>
        <v/>
      </c>
      <c r="AI3558" s="61" t="str">
        <f>IF(AND(AH3558&lt;&gt;"",E3558="Live"),_xlfn.XLOOKUP(_xlfn.TEXTJOIN(" vs ",,C3558:D3558),Calendar!G:G,Calendar!K:K),"")</f>
        <v/>
      </c>
      <c r="AJ3558" s="61" t="str">
        <f>IF(AND(K3558&lt;&gt;"Match of the Day",K3558&lt;&gt;"Match of the Day 2",K3558&lt;&gt;"Match of the Day Repeat"),"",1+MAX($AJ$10:AJ3557))</f>
        <v/>
      </c>
    </row>
    <row r="3559" spans="34:36" x14ac:dyDescent="0.35">
      <c r="AH3559" s="16" t="str">
        <f>IF(AND(B3559="Premier League",E3559="Live"),_xlfn.XLOOKUP(_xlfn.TEXTJOIN(" vs ",,C3559:D3559),Calendar!G:G,Calendar!B:B),IF(AND(B3559="Premier League",E3559="Highlights"),_xlfn.XLOOKUP(H3559,Calendar!O:O,Calendar!N:N,,-1),""))</f>
        <v/>
      </c>
      <c r="AI3559" s="61" t="str">
        <f>IF(AND(AH3559&lt;&gt;"",E3559="Live"),_xlfn.XLOOKUP(_xlfn.TEXTJOIN(" vs ",,C3559:D3559),Calendar!G:G,Calendar!K:K),"")</f>
        <v/>
      </c>
      <c r="AJ3559" s="61" t="str">
        <f>IF(AND(K3559&lt;&gt;"Match of the Day",K3559&lt;&gt;"Match of the Day 2",K3559&lt;&gt;"Match of the Day Repeat"),"",1+MAX($AJ$10:AJ3558))</f>
        <v/>
      </c>
    </row>
    <row r="3560" spans="34:36" x14ac:dyDescent="0.35">
      <c r="AH3560" s="16" t="str">
        <f>IF(AND(B3560="Premier League",E3560="Live"),_xlfn.XLOOKUP(_xlfn.TEXTJOIN(" vs ",,C3560:D3560),Calendar!G:G,Calendar!B:B),IF(AND(B3560="Premier League",E3560="Highlights"),_xlfn.XLOOKUP(H3560,Calendar!O:O,Calendar!N:N,,-1),""))</f>
        <v/>
      </c>
      <c r="AI3560" s="61" t="str">
        <f>IF(AND(AH3560&lt;&gt;"",E3560="Live"),_xlfn.XLOOKUP(_xlfn.TEXTJOIN(" vs ",,C3560:D3560),Calendar!G:G,Calendar!K:K),"")</f>
        <v/>
      </c>
      <c r="AJ3560" s="61" t="str">
        <f>IF(AND(K3560&lt;&gt;"Match of the Day",K3560&lt;&gt;"Match of the Day 2",K3560&lt;&gt;"Match of the Day Repeat"),"",1+MAX($AJ$10:AJ3559))</f>
        <v/>
      </c>
    </row>
    <row r="3561" spans="34:36" x14ac:dyDescent="0.35">
      <c r="AH3561" s="16" t="str">
        <f>IF(AND(B3561="Premier League",E3561="Live"),_xlfn.XLOOKUP(_xlfn.TEXTJOIN(" vs ",,C3561:D3561),Calendar!G:G,Calendar!B:B),IF(AND(B3561="Premier League",E3561="Highlights"),_xlfn.XLOOKUP(H3561,Calendar!O:O,Calendar!N:N,,-1),""))</f>
        <v/>
      </c>
      <c r="AI3561" s="61" t="str">
        <f>IF(AND(AH3561&lt;&gt;"",E3561="Live"),_xlfn.XLOOKUP(_xlfn.TEXTJOIN(" vs ",,C3561:D3561),Calendar!G:G,Calendar!K:K),"")</f>
        <v/>
      </c>
      <c r="AJ3561" s="61" t="str">
        <f>IF(AND(K3561&lt;&gt;"Match of the Day",K3561&lt;&gt;"Match of the Day 2",K3561&lt;&gt;"Match of the Day Repeat"),"",1+MAX($AJ$10:AJ3560))</f>
        <v/>
      </c>
    </row>
    <row r="3562" spans="34:36" x14ac:dyDescent="0.35">
      <c r="AH3562" s="16" t="str">
        <f>IF(AND(B3562="Premier League",E3562="Live"),_xlfn.XLOOKUP(_xlfn.TEXTJOIN(" vs ",,C3562:D3562),Calendar!G:G,Calendar!B:B),IF(AND(B3562="Premier League",E3562="Highlights"),_xlfn.XLOOKUP(H3562,Calendar!O:O,Calendar!N:N,,-1),""))</f>
        <v/>
      </c>
      <c r="AI3562" s="61" t="str">
        <f>IF(AND(AH3562&lt;&gt;"",E3562="Live"),_xlfn.XLOOKUP(_xlfn.TEXTJOIN(" vs ",,C3562:D3562),Calendar!G:G,Calendar!K:K),"")</f>
        <v/>
      </c>
      <c r="AJ3562" s="61" t="str">
        <f>IF(AND(K3562&lt;&gt;"Match of the Day",K3562&lt;&gt;"Match of the Day 2",K3562&lt;&gt;"Match of the Day Repeat"),"",1+MAX($AJ$10:AJ3561))</f>
        <v/>
      </c>
    </row>
    <row r="3563" spans="34:36" x14ac:dyDescent="0.35">
      <c r="AH3563" s="16" t="str">
        <f>IF(AND(B3563="Premier League",E3563="Live"),_xlfn.XLOOKUP(_xlfn.TEXTJOIN(" vs ",,C3563:D3563),Calendar!G:G,Calendar!B:B),IF(AND(B3563="Premier League",E3563="Highlights"),_xlfn.XLOOKUP(H3563,Calendar!O:O,Calendar!N:N,,-1),""))</f>
        <v/>
      </c>
      <c r="AI3563" s="61" t="str">
        <f>IF(AND(AH3563&lt;&gt;"",E3563="Live"),_xlfn.XLOOKUP(_xlfn.TEXTJOIN(" vs ",,C3563:D3563),Calendar!G:G,Calendar!K:K),"")</f>
        <v/>
      </c>
      <c r="AJ3563" s="61" t="str">
        <f>IF(AND(K3563&lt;&gt;"Match of the Day",K3563&lt;&gt;"Match of the Day 2",K3563&lt;&gt;"Match of the Day Repeat"),"",1+MAX($AJ$10:AJ3562))</f>
        <v/>
      </c>
    </row>
    <row r="3564" spans="34:36" x14ac:dyDescent="0.35">
      <c r="AH3564" s="16" t="str">
        <f>IF(AND(B3564="Premier League",E3564="Live"),_xlfn.XLOOKUP(_xlfn.TEXTJOIN(" vs ",,C3564:D3564),Calendar!G:G,Calendar!B:B),IF(AND(B3564="Premier League",E3564="Highlights"),_xlfn.XLOOKUP(H3564,Calendar!O:O,Calendar!N:N,,-1),""))</f>
        <v/>
      </c>
      <c r="AI3564" s="61" t="str">
        <f>IF(AND(AH3564&lt;&gt;"",E3564="Live"),_xlfn.XLOOKUP(_xlfn.TEXTJOIN(" vs ",,C3564:D3564),Calendar!G:G,Calendar!K:K),"")</f>
        <v/>
      </c>
      <c r="AJ3564" s="61" t="str">
        <f>IF(AND(K3564&lt;&gt;"Match of the Day",K3564&lt;&gt;"Match of the Day 2",K3564&lt;&gt;"Match of the Day Repeat"),"",1+MAX($AJ$10:AJ3563))</f>
        <v/>
      </c>
    </row>
    <row r="3565" spans="34:36" x14ac:dyDescent="0.35">
      <c r="AH3565" s="16" t="str">
        <f>IF(AND(B3565="Premier League",E3565="Live"),_xlfn.XLOOKUP(_xlfn.TEXTJOIN(" vs ",,C3565:D3565),Calendar!G:G,Calendar!B:B),IF(AND(B3565="Premier League",E3565="Highlights"),_xlfn.XLOOKUP(H3565,Calendar!O:O,Calendar!N:N,,-1),""))</f>
        <v/>
      </c>
      <c r="AI3565" s="61" t="str">
        <f>IF(AND(AH3565&lt;&gt;"",E3565="Live"),_xlfn.XLOOKUP(_xlfn.TEXTJOIN(" vs ",,C3565:D3565),Calendar!G:G,Calendar!K:K),"")</f>
        <v/>
      </c>
      <c r="AJ3565" s="61" t="str">
        <f>IF(AND(K3565&lt;&gt;"Match of the Day",K3565&lt;&gt;"Match of the Day 2",K3565&lt;&gt;"Match of the Day Repeat"),"",1+MAX($AJ$10:AJ3564))</f>
        <v/>
      </c>
    </row>
    <row r="3566" spans="34:36" x14ac:dyDescent="0.35">
      <c r="AH3566" s="16" t="str">
        <f>IF(AND(B3566="Premier League",E3566="Live"),_xlfn.XLOOKUP(_xlfn.TEXTJOIN(" vs ",,C3566:D3566),Calendar!G:G,Calendar!B:B),IF(AND(B3566="Premier League",E3566="Highlights"),_xlfn.XLOOKUP(H3566,Calendar!O:O,Calendar!N:N,,-1),""))</f>
        <v/>
      </c>
      <c r="AI3566" s="61" t="str">
        <f>IF(AND(AH3566&lt;&gt;"",E3566="Live"),_xlfn.XLOOKUP(_xlfn.TEXTJOIN(" vs ",,C3566:D3566),Calendar!G:G,Calendar!K:K),"")</f>
        <v/>
      </c>
      <c r="AJ3566" s="61" t="str">
        <f>IF(AND(K3566&lt;&gt;"Match of the Day",K3566&lt;&gt;"Match of the Day 2",K3566&lt;&gt;"Match of the Day Repeat"),"",1+MAX($AJ$10:AJ3565))</f>
        <v/>
      </c>
    </row>
    <row r="3567" spans="34:36" x14ac:dyDescent="0.35">
      <c r="AH3567" s="16" t="str">
        <f>IF(AND(B3567="Premier League",E3567="Live"),_xlfn.XLOOKUP(_xlfn.TEXTJOIN(" vs ",,C3567:D3567),Calendar!G:G,Calendar!B:B),IF(AND(B3567="Premier League",E3567="Highlights"),_xlfn.XLOOKUP(H3567,Calendar!O:O,Calendar!N:N,,-1),""))</f>
        <v/>
      </c>
      <c r="AI3567" s="61" t="str">
        <f>IF(AND(AH3567&lt;&gt;"",E3567="Live"),_xlfn.XLOOKUP(_xlfn.TEXTJOIN(" vs ",,C3567:D3567),Calendar!G:G,Calendar!K:K),"")</f>
        <v/>
      </c>
      <c r="AJ3567" s="61" t="str">
        <f>IF(AND(K3567&lt;&gt;"Match of the Day",K3567&lt;&gt;"Match of the Day 2",K3567&lt;&gt;"Match of the Day Repeat"),"",1+MAX($AJ$10:AJ3566))</f>
        <v/>
      </c>
    </row>
    <row r="3568" spans="34:36" x14ac:dyDescent="0.35">
      <c r="AH3568" s="16" t="str">
        <f>IF(AND(B3568="Premier League",E3568="Live"),_xlfn.XLOOKUP(_xlfn.TEXTJOIN(" vs ",,C3568:D3568),Calendar!G:G,Calendar!B:B),IF(AND(B3568="Premier League",E3568="Highlights"),_xlfn.XLOOKUP(H3568,Calendar!O:O,Calendar!N:N,,-1),""))</f>
        <v/>
      </c>
      <c r="AI3568" s="61" t="str">
        <f>IF(AND(AH3568&lt;&gt;"",E3568="Live"),_xlfn.XLOOKUP(_xlfn.TEXTJOIN(" vs ",,C3568:D3568),Calendar!G:G,Calendar!K:K),"")</f>
        <v/>
      </c>
      <c r="AJ3568" s="61" t="str">
        <f>IF(AND(K3568&lt;&gt;"Match of the Day",K3568&lt;&gt;"Match of the Day 2",K3568&lt;&gt;"Match of the Day Repeat"),"",1+MAX($AJ$10:AJ3567))</f>
        <v/>
      </c>
    </row>
    <row r="3569" spans="34:36" x14ac:dyDescent="0.35">
      <c r="AH3569" s="16" t="str">
        <f>IF(AND(B3569="Premier League",E3569="Live"),_xlfn.XLOOKUP(_xlfn.TEXTJOIN(" vs ",,C3569:D3569),Calendar!G:G,Calendar!B:B),IF(AND(B3569="Premier League",E3569="Highlights"),_xlfn.XLOOKUP(H3569,Calendar!O:O,Calendar!N:N,,-1),""))</f>
        <v/>
      </c>
      <c r="AI3569" s="61" t="str">
        <f>IF(AND(AH3569&lt;&gt;"",E3569="Live"),_xlfn.XLOOKUP(_xlfn.TEXTJOIN(" vs ",,C3569:D3569),Calendar!G:G,Calendar!K:K),"")</f>
        <v/>
      </c>
      <c r="AJ3569" s="61" t="str">
        <f>IF(AND(K3569&lt;&gt;"Match of the Day",K3569&lt;&gt;"Match of the Day 2",K3569&lt;&gt;"Match of the Day Repeat"),"",1+MAX($AJ$10:AJ3568))</f>
        <v/>
      </c>
    </row>
    <row r="3570" spans="34:36" x14ac:dyDescent="0.35">
      <c r="AH3570" s="16" t="str">
        <f>IF(AND(B3570="Premier League",E3570="Live"),_xlfn.XLOOKUP(_xlfn.TEXTJOIN(" vs ",,C3570:D3570),Calendar!G:G,Calendar!B:B),IF(AND(B3570="Premier League",E3570="Highlights"),_xlfn.XLOOKUP(H3570,Calendar!O:O,Calendar!N:N,,-1),""))</f>
        <v/>
      </c>
      <c r="AI3570" s="61" t="str">
        <f>IF(AND(AH3570&lt;&gt;"",E3570="Live"),_xlfn.XLOOKUP(_xlfn.TEXTJOIN(" vs ",,C3570:D3570),Calendar!G:G,Calendar!K:K),"")</f>
        <v/>
      </c>
      <c r="AJ3570" s="61" t="str">
        <f>IF(AND(K3570&lt;&gt;"Match of the Day",K3570&lt;&gt;"Match of the Day 2",K3570&lt;&gt;"Match of the Day Repeat"),"",1+MAX($AJ$10:AJ3569))</f>
        <v/>
      </c>
    </row>
    <row r="3571" spans="34:36" x14ac:dyDescent="0.35">
      <c r="AH3571" s="16" t="str">
        <f>IF(AND(B3571="Premier League",E3571="Live"),_xlfn.XLOOKUP(_xlfn.TEXTJOIN(" vs ",,C3571:D3571),Calendar!G:G,Calendar!B:B),IF(AND(B3571="Premier League",E3571="Highlights"),_xlfn.XLOOKUP(H3571,Calendar!O:O,Calendar!N:N,,-1),""))</f>
        <v/>
      </c>
      <c r="AI3571" s="61" t="str">
        <f>IF(AND(AH3571&lt;&gt;"",E3571="Live"),_xlfn.XLOOKUP(_xlfn.TEXTJOIN(" vs ",,C3571:D3571),Calendar!G:G,Calendar!K:K),"")</f>
        <v/>
      </c>
      <c r="AJ3571" s="61" t="str">
        <f>IF(AND(K3571&lt;&gt;"Match of the Day",K3571&lt;&gt;"Match of the Day 2",K3571&lt;&gt;"Match of the Day Repeat"),"",1+MAX($AJ$10:AJ3570))</f>
        <v/>
      </c>
    </row>
    <row r="3572" spans="34:36" x14ac:dyDescent="0.35">
      <c r="AH3572" s="16" t="str">
        <f>IF(AND(B3572="Premier League",E3572="Live"),_xlfn.XLOOKUP(_xlfn.TEXTJOIN(" vs ",,C3572:D3572),Calendar!G:G,Calendar!B:B),IF(AND(B3572="Premier League",E3572="Highlights"),_xlfn.XLOOKUP(H3572,Calendar!O:O,Calendar!N:N,,-1),""))</f>
        <v/>
      </c>
      <c r="AI3572" s="61" t="str">
        <f>IF(AND(AH3572&lt;&gt;"",E3572="Live"),_xlfn.XLOOKUP(_xlfn.TEXTJOIN(" vs ",,C3572:D3572),Calendar!G:G,Calendar!K:K),"")</f>
        <v/>
      </c>
      <c r="AJ3572" s="61" t="str">
        <f>IF(AND(K3572&lt;&gt;"Match of the Day",K3572&lt;&gt;"Match of the Day 2",K3572&lt;&gt;"Match of the Day Repeat"),"",1+MAX($AJ$10:AJ3571))</f>
        <v/>
      </c>
    </row>
    <row r="3573" spans="34:36" x14ac:dyDescent="0.35">
      <c r="AH3573" s="16" t="str">
        <f>IF(AND(B3573="Premier League",E3573="Live"),_xlfn.XLOOKUP(_xlfn.TEXTJOIN(" vs ",,C3573:D3573),Calendar!G:G,Calendar!B:B),IF(AND(B3573="Premier League",E3573="Highlights"),_xlfn.XLOOKUP(H3573,Calendar!O:O,Calendar!N:N,,-1),""))</f>
        <v/>
      </c>
      <c r="AI3573" s="61" t="str">
        <f>IF(AND(AH3573&lt;&gt;"",E3573="Live"),_xlfn.XLOOKUP(_xlfn.TEXTJOIN(" vs ",,C3573:D3573),Calendar!G:G,Calendar!K:K),"")</f>
        <v/>
      </c>
      <c r="AJ3573" s="61" t="str">
        <f>IF(AND(K3573&lt;&gt;"Match of the Day",K3573&lt;&gt;"Match of the Day 2",K3573&lt;&gt;"Match of the Day Repeat"),"",1+MAX($AJ$10:AJ3572))</f>
        <v/>
      </c>
    </row>
    <row r="3574" spans="34:36" x14ac:dyDescent="0.35">
      <c r="AH3574" s="16" t="str">
        <f>IF(AND(B3574="Premier League",E3574="Live"),_xlfn.XLOOKUP(_xlfn.TEXTJOIN(" vs ",,C3574:D3574),Calendar!G:G,Calendar!B:B),IF(AND(B3574="Premier League",E3574="Highlights"),_xlfn.XLOOKUP(H3574,Calendar!O:O,Calendar!N:N,,-1),""))</f>
        <v/>
      </c>
      <c r="AI3574" s="61" t="str">
        <f>IF(AND(AH3574&lt;&gt;"",E3574="Live"),_xlfn.XLOOKUP(_xlfn.TEXTJOIN(" vs ",,C3574:D3574),Calendar!G:G,Calendar!K:K),"")</f>
        <v/>
      </c>
      <c r="AJ3574" s="61" t="str">
        <f>IF(AND(K3574&lt;&gt;"Match of the Day",K3574&lt;&gt;"Match of the Day 2",K3574&lt;&gt;"Match of the Day Repeat"),"",1+MAX($AJ$10:AJ3573))</f>
        <v/>
      </c>
    </row>
    <row r="3575" spans="34:36" x14ac:dyDescent="0.35">
      <c r="AH3575" s="16" t="str">
        <f>IF(AND(B3575="Premier League",E3575="Live"),_xlfn.XLOOKUP(_xlfn.TEXTJOIN(" vs ",,C3575:D3575),Calendar!G:G,Calendar!B:B),IF(AND(B3575="Premier League",E3575="Highlights"),_xlfn.XLOOKUP(H3575,Calendar!O:O,Calendar!N:N,,-1),""))</f>
        <v/>
      </c>
      <c r="AI3575" s="61" t="str">
        <f>IF(AND(AH3575&lt;&gt;"",E3575="Live"),_xlfn.XLOOKUP(_xlfn.TEXTJOIN(" vs ",,C3575:D3575),Calendar!G:G,Calendar!K:K),"")</f>
        <v/>
      </c>
      <c r="AJ3575" s="61" t="str">
        <f>IF(AND(K3575&lt;&gt;"Match of the Day",K3575&lt;&gt;"Match of the Day 2",K3575&lt;&gt;"Match of the Day Repeat"),"",1+MAX($AJ$10:AJ3574))</f>
        <v/>
      </c>
    </row>
    <row r="3576" spans="34:36" x14ac:dyDescent="0.35">
      <c r="AH3576" s="16" t="str">
        <f>IF(AND(B3576="Premier League",E3576="Live"),_xlfn.XLOOKUP(_xlfn.TEXTJOIN(" vs ",,C3576:D3576),Calendar!G:G,Calendar!B:B),IF(AND(B3576="Premier League",E3576="Highlights"),_xlfn.XLOOKUP(H3576,Calendar!O:O,Calendar!N:N,,-1),""))</f>
        <v/>
      </c>
      <c r="AI3576" s="61" t="str">
        <f>IF(AND(AH3576&lt;&gt;"",E3576="Live"),_xlfn.XLOOKUP(_xlfn.TEXTJOIN(" vs ",,C3576:D3576),Calendar!G:G,Calendar!K:K),"")</f>
        <v/>
      </c>
      <c r="AJ3576" s="61" t="str">
        <f>IF(AND(K3576&lt;&gt;"Match of the Day",K3576&lt;&gt;"Match of the Day 2",K3576&lt;&gt;"Match of the Day Repeat"),"",1+MAX($AJ$10:AJ3575))</f>
        <v/>
      </c>
    </row>
    <row r="3577" spans="34:36" x14ac:dyDescent="0.35">
      <c r="AH3577" s="16" t="str">
        <f>IF(AND(B3577="Premier League",E3577="Live"),_xlfn.XLOOKUP(_xlfn.TEXTJOIN(" vs ",,C3577:D3577),Calendar!G:G,Calendar!B:B),IF(AND(B3577="Premier League",E3577="Highlights"),_xlfn.XLOOKUP(H3577,Calendar!O:O,Calendar!N:N,,-1),""))</f>
        <v/>
      </c>
      <c r="AI3577" s="61" t="str">
        <f>IF(AND(AH3577&lt;&gt;"",E3577="Live"),_xlfn.XLOOKUP(_xlfn.TEXTJOIN(" vs ",,C3577:D3577),Calendar!G:G,Calendar!K:K),"")</f>
        <v/>
      </c>
      <c r="AJ3577" s="61" t="str">
        <f>IF(AND(K3577&lt;&gt;"Match of the Day",K3577&lt;&gt;"Match of the Day 2",K3577&lt;&gt;"Match of the Day Repeat"),"",1+MAX($AJ$10:AJ3576))</f>
        <v/>
      </c>
    </row>
    <row r="3578" spans="34:36" x14ac:dyDescent="0.35">
      <c r="AH3578" s="16" t="str">
        <f>IF(AND(B3578="Premier League",E3578="Live"),_xlfn.XLOOKUP(_xlfn.TEXTJOIN(" vs ",,C3578:D3578),Calendar!G:G,Calendar!B:B),IF(AND(B3578="Premier League",E3578="Highlights"),_xlfn.XLOOKUP(H3578,Calendar!O:O,Calendar!N:N,,-1),""))</f>
        <v/>
      </c>
      <c r="AI3578" s="61" t="str">
        <f>IF(AND(AH3578&lt;&gt;"",E3578="Live"),_xlfn.XLOOKUP(_xlfn.TEXTJOIN(" vs ",,C3578:D3578),Calendar!G:G,Calendar!K:K),"")</f>
        <v/>
      </c>
      <c r="AJ3578" s="61" t="str">
        <f>IF(AND(K3578&lt;&gt;"Match of the Day",K3578&lt;&gt;"Match of the Day 2",K3578&lt;&gt;"Match of the Day Repeat"),"",1+MAX($AJ$10:AJ3577))</f>
        <v/>
      </c>
    </row>
    <row r="3579" spans="34:36" x14ac:dyDescent="0.35">
      <c r="AH3579" s="16" t="str">
        <f>IF(AND(B3579="Premier League",E3579="Live"),_xlfn.XLOOKUP(_xlfn.TEXTJOIN(" vs ",,C3579:D3579),Calendar!G:G,Calendar!B:B),IF(AND(B3579="Premier League",E3579="Highlights"),_xlfn.XLOOKUP(H3579,Calendar!O:O,Calendar!N:N,,-1),""))</f>
        <v/>
      </c>
      <c r="AI3579" s="61" t="str">
        <f>IF(AND(AH3579&lt;&gt;"",E3579="Live"),_xlfn.XLOOKUP(_xlfn.TEXTJOIN(" vs ",,C3579:D3579),Calendar!G:G,Calendar!K:K),"")</f>
        <v/>
      </c>
      <c r="AJ3579" s="61" t="str">
        <f>IF(AND(K3579&lt;&gt;"Match of the Day",K3579&lt;&gt;"Match of the Day 2",K3579&lt;&gt;"Match of the Day Repeat"),"",1+MAX($AJ$10:AJ3578))</f>
        <v/>
      </c>
    </row>
    <row r="3580" spans="34:36" x14ac:dyDescent="0.35">
      <c r="AH3580" s="16" t="str">
        <f>IF(AND(B3580="Premier League",E3580="Live"),_xlfn.XLOOKUP(_xlfn.TEXTJOIN(" vs ",,C3580:D3580),Calendar!G:G,Calendar!B:B),IF(AND(B3580="Premier League",E3580="Highlights"),_xlfn.XLOOKUP(H3580,Calendar!O:O,Calendar!N:N,,-1),""))</f>
        <v/>
      </c>
      <c r="AI3580" s="61" t="str">
        <f>IF(AND(AH3580&lt;&gt;"",E3580="Live"),_xlfn.XLOOKUP(_xlfn.TEXTJOIN(" vs ",,C3580:D3580),Calendar!G:G,Calendar!K:K),"")</f>
        <v/>
      </c>
      <c r="AJ3580" s="61" t="str">
        <f>IF(AND(K3580&lt;&gt;"Match of the Day",K3580&lt;&gt;"Match of the Day 2",K3580&lt;&gt;"Match of the Day Repeat"),"",1+MAX($AJ$10:AJ3579))</f>
        <v/>
      </c>
    </row>
    <row r="3581" spans="34:36" x14ac:dyDescent="0.35">
      <c r="AH3581" s="16" t="str">
        <f>IF(AND(B3581="Premier League",E3581="Live"),_xlfn.XLOOKUP(_xlfn.TEXTJOIN(" vs ",,C3581:D3581),Calendar!G:G,Calendar!B:B),IF(AND(B3581="Premier League",E3581="Highlights"),_xlfn.XLOOKUP(H3581,Calendar!O:O,Calendar!N:N,,-1),""))</f>
        <v/>
      </c>
      <c r="AI3581" s="61" t="str">
        <f>IF(AND(AH3581&lt;&gt;"",E3581="Live"),_xlfn.XLOOKUP(_xlfn.TEXTJOIN(" vs ",,C3581:D3581),Calendar!G:G,Calendar!K:K),"")</f>
        <v/>
      </c>
      <c r="AJ3581" s="61" t="str">
        <f>IF(AND(K3581&lt;&gt;"Match of the Day",K3581&lt;&gt;"Match of the Day 2",K3581&lt;&gt;"Match of the Day Repeat"),"",1+MAX($AJ$10:AJ3580))</f>
        <v/>
      </c>
    </row>
    <row r="3582" spans="34:36" x14ac:dyDescent="0.35">
      <c r="AH3582" s="16" t="str">
        <f>IF(AND(B3582="Premier League",E3582="Live"),_xlfn.XLOOKUP(_xlfn.TEXTJOIN(" vs ",,C3582:D3582),Calendar!G:G,Calendar!B:B),IF(AND(B3582="Premier League",E3582="Highlights"),_xlfn.XLOOKUP(H3582,Calendar!O:O,Calendar!N:N,,-1),""))</f>
        <v/>
      </c>
      <c r="AI3582" s="61" t="str">
        <f>IF(AND(AH3582&lt;&gt;"",E3582="Live"),_xlfn.XLOOKUP(_xlfn.TEXTJOIN(" vs ",,C3582:D3582),Calendar!G:G,Calendar!K:K),"")</f>
        <v/>
      </c>
      <c r="AJ3582" s="61" t="str">
        <f>IF(AND(K3582&lt;&gt;"Match of the Day",K3582&lt;&gt;"Match of the Day 2",K3582&lt;&gt;"Match of the Day Repeat"),"",1+MAX($AJ$10:AJ3581))</f>
        <v/>
      </c>
    </row>
    <row r="3583" spans="34:36" x14ac:dyDescent="0.35">
      <c r="AH3583" s="16" t="str">
        <f>IF(AND(B3583="Premier League",E3583="Live"),_xlfn.XLOOKUP(_xlfn.TEXTJOIN(" vs ",,C3583:D3583),Calendar!G:G,Calendar!B:B),IF(AND(B3583="Premier League",E3583="Highlights"),_xlfn.XLOOKUP(H3583,Calendar!O:O,Calendar!N:N,,-1),""))</f>
        <v/>
      </c>
      <c r="AI3583" s="61" t="str">
        <f>IF(AND(AH3583&lt;&gt;"",E3583="Live"),_xlfn.XLOOKUP(_xlfn.TEXTJOIN(" vs ",,C3583:D3583),Calendar!G:G,Calendar!K:K),"")</f>
        <v/>
      </c>
      <c r="AJ3583" s="61" t="str">
        <f>IF(AND(K3583&lt;&gt;"Match of the Day",K3583&lt;&gt;"Match of the Day 2",K3583&lt;&gt;"Match of the Day Repeat"),"",1+MAX($AJ$10:AJ3582))</f>
        <v/>
      </c>
    </row>
    <row r="3584" spans="34:36" x14ac:dyDescent="0.35">
      <c r="AH3584" s="16" t="str">
        <f>IF(AND(B3584="Premier League",E3584="Live"),_xlfn.XLOOKUP(_xlfn.TEXTJOIN(" vs ",,C3584:D3584),Calendar!G:G,Calendar!B:B),IF(AND(B3584="Premier League",E3584="Highlights"),_xlfn.XLOOKUP(H3584,Calendar!O:O,Calendar!N:N,,-1),""))</f>
        <v/>
      </c>
      <c r="AI3584" s="61" t="str">
        <f>IF(AND(AH3584&lt;&gt;"",E3584="Live"),_xlfn.XLOOKUP(_xlfn.TEXTJOIN(" vs ",,C3584:D3584),Calendar!G:G,Calendar!K:K),"")</f>
        <v/>
      </c>
      <c r="AJ3584" s="61" t="str">
        <f>IF(AND(K3584&lt;&gt;"Match of the Day",K3584&lt;&gt;"Match of the Day 2",K3584&lt;&gt;"Match of the Day Repeat"),"",1+MAX($AJ$10:AJ3583))</f>
        <v/>
      </c>
    </row>
    <row r="3585" spans="34:36" x14ac:dyDescent="0.35">
      <c r="AH3585" s="16" t="str">
        <f>IF(AND(B3585="Premier League",E3585="Live"),_xlfn.XLOOKUP(_xlfn.TEXTJOIN(" vs ",,C3585:D3585),Calendar!G:G,Calendar!B:B),IF(AND(B3585="Premier League",E3585="Highlights"),_xlfn.XLOOKUP(H3585,Calendar!O:O,Calendar!N:N,,-1),""))</f>
        <v/>
      </c>
      <c r="AI3585" s="61" t="str">
        <f>IF(AND(AH3585&lt;&gt;"",E3585="Live"),_xlfn.XLOOKUP(_xlfn.TEXTJOIN(" vs ",,C3585:D3585),Calendar!G:G,Calendar!K:K),"")</f>
        <v/>
      </c>
      <c r="AJ3585" s="61" t="str">
        <f>IF(AND(K3585&lt;&gt;"Match of the Day",K3585&lt;&gt;"Match of the Day 2",K3585&lt;&gt;"Match of the Day Repeat"),"",1+MAX($AJ$10:AJ3584))</f>
        <v/>
      </c>
    </row>
    <row r="3586" spans="34:36" x14ac:dyDescent="0.35">
      <c r="AH3586" s="16" t="str">
        <f>IF(AND(B3586="Premier League",E3586="Live"),_xlfn.XLOOKUP(_xlfn.TEXTJOIN(" vs ",,C3586:D3586),Calendar!G:G,Calendar!B:B),IF(AND(B3586="Premier League",E3586="Highlights"),_xlfn.XLOOKUP(H3586,Calendar!O:O,Calendar!N:N,,-1),""))</f>
        <v/>
      </c>
      <c r="AI3586" s="61" t="str">
        <f>IF(AND(AH3586&lt;&gt;"",E3586="Live"),_xlfn.XLOOKUP(_xlfn.TEXTJOIN(" vs ",,C3586:D3586),Calendar!G:G,Calendar!K:K),"")</f>
        <v/>
      </c>
      <c r="AJ3586" s="61" t="str">
        <f>IF(AND(K3586&lt;&gt;"Match of the Day",K3586&lt;&gt;"Match of the Day 2",K3586&lt;&gt;"Match of the Day Repeat"),"",1+MAX($AJ$10:AJ3585))</f>
        <v/>
      </c>
    </row>
    <row r="3587" spans="34:36" x14ac:dyDescent="0.35">
      <c r="AH3587" s="16" t="str">
        <f>IF(AND(B3587="Premier League",E3587="Live"),_xlfn.XLOOKUP(_xlfn.TEXTJOIN(" vs ",,C3587:D3587),Calendar!G:G,Calendar!B:B),IF(AND(B3587="Premier League",E3587="Highlights"),_xlfn.XLOOKUP(H3587,Calendar!O:O,Calendar!N:N,,-1),""))</f>
        <v/>
      </c>
      <c r="AI3587" s="61" t="str">
        <f>IF(AND(AH3587&lt;&gt;"",E3587="Live"),_xlfn.XLOOKUP(_xlfn.TEXTJOIN(" vs ",,C3587:D3587),Calendar!G:G,Calendar!K:K),"")</f>
        <v/>
      </c>
      <c r="AJ3587" s="61" t="str">
        <f>IF(AND(K3587&lt;&gt;"Match of the Day",K3587&lt;&gt;"Match of the Day 2",K3587&lt;&gt;"Match of the Day Repeat"),"",1+MAX($AJ$10:AJ3586))</f>
        <v/>
      </c>
    </row>
    <row r="3588" spans="34:36" x14ac:dyDescent="0.35">
      <c r="AH3588" s="16" t="str">
        <f>IF(AND(B3588="Premier League",E3588="Live"),_xlfn.XLOOKUP(_xlfn.TEXTJOIN(" vs ",,C3588:D3588),Calendar!G:G,Calendar!B:B),IF(AND(B3588="Premier League",E3588="Highlights"),_xlfn.XLOOKUP(H3588,Calendar!O:O,Calendar!N:N,,-1),""))</f>
        <v/>
      </c>
      <c r="AI3588" s="61" t="str">
        <f>IF(AND(AH3588&lt;&gt;"",E3588="Live"),_xlfn.XLOOKUP(_xlfn.TEXTJOIN(" vs ",,C3588:D3588),Calendar!G:G,Calendar!K:K),"")</f>
        <v/>
      </c>
      <c r="AJ3588" s="61" t="str">
        <f>IF(AND(K3588&lt;&gt;"Match of the Day",K3588&lt;&gt;"Match of the Day 2",K3588&lt;&gt;"Match of the Day Repeat"),"",1+MAX($AJ$10:AJ3587))</f>
        <v/>
      </c>
    </row>
    <row r="3589" spans="34:36" x14ac:dyDescent="0.35">
      <c r="AH3589" s="16" t="str">
        <f>IF(AND(B3589="Premier League",E3589="Live"),_xlfn.XLOOKUP(_xlfn.TEXTJOIN(" vs ",,C3589:D3589),Calendar!G:G,Calendar!B:B),IF(AND(B3589="Premier League",E3589="Highlights"),_xlfn.XLOOKUP(H3589,Calendar!O:O,Calendar!N:N,,-1),""))</f>
        <v/>
      </c>
      <c r="AI3589" s="61" t="str">
        <f>IF(AND(AH3589&lt;&gt;"",E3589="Live"),_xlfn.XLOOKUP(_xlfn.TEXTJOIN(" vs ",,C3589:D3589),Calendar!G:G,Calendar!K:K),"")</f>
        <v/>
      </c>
      <c r="AJ3589" s="61" t="str">
        <f>IF(AND(K3589&lt;&gt;"Match of the Day",K3589&lt;&gt;"Match of the Day 2",K3589&lt;&gt;"Match of the Day Repeat"),"",1+MAX($AJ$10:AJ3588))</f>
        <v/>
      </c>
    </row>
    <row r="3590" spans="34:36" x14ac:dyDescent="0.35">
      <c r="AH3590" s="16" t="str">
        <f>IF(AND(B3590="Premier League",E3590="Live"),_xlfn.XLOOKUP(_xlfn.TEXTJOIN(" vs ",,C3590:D3590),Calendar!G:G,Calendar!B:B),IF(AND(B3590="Premier League",E3590="Highlights"),_xlfn.XLOOKUP(H3590,Calendar!O:O,Calendar!N:N,,-1),""))</f>
        <v/>
      </c>
      <c r="AI3590" s="61" t="str">
        <f>IF(AND(AH3590&lt;&gt;"",E3590="Live"),_xlfn.XLOOKUP(_xlfn.TEXTJOIN(" vs ",,C3590:D3590),Calendar!G:G,Calendar!K:K),"")</f>
        <v/>
      </c>
      <c r="AJ3590" s="61" t="str">
        <f>IF(AND(K3590&lt;&gt;"Match of the Day",K3590&lt;&gt;"Match of the Day 2",K3590&lt;&gt;"Match of the Day Repeat"),"",1+MAX($AJ$10:AJ3589))</f>
        <v/>
      </c>
    </row>
    <row r="3591" spans="34:36" x14ac:dyDescent="0.35">
      <c r="AH3591" s="16" t="str">
        <f>IF(AND(B3591="Premier League",E3591="Live"),_xlfn.XLOOKUP(_xlfn.TEXTJOIN(" vs ",,C3591:D3591),Calendar!G:G,Calendar!B:B),IF(AND(B3591="Premier League",E3591="Highlights"),_xlfn.XLOOKUP(H3591,Calendar!O:O,Calendar!N:N,,-1),""))</f>
        <v/>
      </c>
      <c r="AI3591" s="61" t="str">
        <f>IF(AND(AH3591&lt;&gt;"",E3591="Live"),_xlfn.XLOOKUP(_xlfn.TEXTJOIN(" vs ",,C3591:D3591),Calendar!G:G,Calendar!K:K),"")</f>
        <v/>
      </c>
      <c r="AJ3591" s="61" t="str">
        <f>IF(AND(K3591&lt;&gt;"Match of the Day",K3591&lt;&gt;"Match of the Day 2",K3591&lt;&gt;"Match of the Day Repeat"),"",1+MAX($AJ$10:AJ3590))</f>
        <v/>
      </c>
    </row>
    <row r="3592" spans="34:36" x14ac:dyDescent="0.35">
      <c r="AH3592" s="16" t="str">
        <f>IF(AND(B3592="Premier League",E3592="Live"),_xlfn.XLOOKUP(_xlfn.TEXTJOIN(" vs ",,C3592:D3592),Calendar!G:G,Calendar!B:B),IF(AND(B3592="Premier League",E3592="Highlights"),_xlfn.XLOOKUP(H3592,Calendar!O:O,Calendar!N:N,,-1),""))</f>
        <v/>
      </c>
      <c r="AI3592" s="61" t="str">
        <f>IF(AND(AH3592&lt;&gt;"",E3592="Live"),_xlfn.XLOOKUP(_xlfn.TEXTJOIN(" vs ",,C3592:D3592),Calendar!G:G,Calendar!K:K),"")</f>
        <v/>
      </c>
      <c r="AJ3592" s="61" t="str">
        <f>IF(AND(K3592&lt;&gt;"Match of the Day",K3592&lt;&gt;"Match of the Day 2",K3592&lt;&gt;"Match of the Day Repeat"),"",1+MAX($AJ$10:AJ3591))</f>
        <v/>
      </c>
    </row>
    <row r="3593" spans="34:36" x14ac:dyDescent="0.35">
      <c r="AH3593" s="16" t="str">
        <f>IF(AND(B3593="Premier League",E3593="Live"),_xlfn.XLOOKUP(_xlfn.TEXTJOIN(" vs ",,C3593:D3593),Calendar!G:G,Calendar!B:B),IF(AND(B3593="Premier League",E3593="Highlights"),_xlfn.XLOOKUP(H3593,Calendar!O:O,Calendar!N:N,,-1),""))</f>
        <v/>
      </c>
      <c r="AI3593" s="61" t="str">
        <f>IF(AND(AH3593&lt;&gt;"",E3593="Live"),_xlfn.XLOOKUP(_xlfn.TEXTJOIN(" vs ",,C3593:D3593),Calendar!G:G,Calendar!K:K),"")</f>
        <v/>
      </c>
      <c r="AJ3593" s="61" t="str">
        <f>IF(AND(K3593&lt;&gt;"Match of the Day",K3593&lt;&gt;"Match of the Day 2",K3593&lt;&gt;"Match of the Day Repeat"),"",1+MAX($AJ$10:AJ3592))</f>
        <v/>
      </c>
    </row>
    <row r="3594" spans="34:36" x14ac:dyDescent="0.35">
      <c r="AH3594" s="16" t="str">
        <f>IF(AND(B3594="Premier League",E3594="Live"),_xlfn.XLOOKUP(_xlfn.TEXTJOIN(" vs ",,C3594:D3594),Calendar!G:G,Calendar!B:B),IF(AND(B3594="Premier League",E3594="Highlights"),_xlfn.XLOOKUP(H3594,Calendar!O:O,Calendar!N:N,,-1),""))</f>
        <v/>
      </c>
      <c r="AI3594" s="61" t="str">
        <f>IF(AND(AH3594&lt;&gt;"",E3594="Live"),_xlfn.XLOOKUP(_xlfn.TEXTJOIN(" vs ",,C3594:D3594),Calendar!G:G,Calendar!K:K),"")</f>
        <v/>
      </c>
      <c r="AJ3594" s="61" t="str">
        <f>IF(AND(K3594&lt;&gt;"Match of the Day",K3594&lt;&gt;"Match of the Day 2",K3594&lt;&gt;"Match of the Day Repeat"),"",1+MAX($AJ$10:AJ3593))</f>
        <v/>
      </c>
    </row>
    <row r="3595" spans="34:36" x14ac:dyDescent="0.35">
      <c r="AH3595" s="16" t="str">
        <f>IF(AND(B3595="Premier League",E3595="Live"),_xlfn.XLOOKUP(_xlfn.TEXTJOIN(" vs ",,C3595:D3595),Calendar!G:G,Calendar!B:B),IF(AND(B3595="Premier League",E3595="Highlights"),_xlfn.XLOOKUP(H3595,Calendar!O:O,Calendar!N:N,,-1),""))</f>
        <v/>
      </c>
      <c r="AI3595" s="61" t="str">
        <f>IF(AND(AH3595&lt;&gt;"",E3595="Live"),_xlfn.XLOOKUP(_xlfn.TEXTJOIN(" vs ",,C3595:D3595),Calendar!G:G,Calendar!K:K),"")</f>
        <v/>
      </c>
      <c r="AJ3595" s="61" t="str">
        <f>IF(AND(K3595&lt;&gt;"Match of the Day",K3595&lt;&gt;"Match of the Day 2",K3595&lt;&gt;"Match of the Day Repeat"),"",1+MAX($AJ$10:AJ3594))</f>
        <v/>
      </c>
    </row>
    <row r="3596" spans="34:36" x14ac:dyDescent="0.35">
      <c r="AH3596" s="16" t="str">
        <f>IF(AND(B3596="Premier League",E3596="Live"),_xlfn.XLOOKUP(_xlfn.TEXTJOIN(" vs ",,C3596:D3596),Calendar!G:G,Calendar!B:B),IF(AND(B3596="Premier League",E3596="Highlights"),_xlfn.XLOOKUP(H3596,Calendar!O:O,Calendar!N:N,,-1),""))</f>
        <v/>
      </c>
      <c r="AI3596" s="61" t="str">
        <f>IF(AND(AH3596&lt;&gt;"",E3596="Live"),_xlfn.XLOOKUP(_xlfn.TEXTJOIN(" vs ",,C3596:D3596),Calendar!G:G,Calendar!K:K),"")</f>
        <v/>
      </c>
      <c r="AJ3596" s="61" t="str">
        <f>IF(AND(K3596&lt;&gt;"Match of the Day",K3596&lt;&gt;"Match of the Day 2",K3596&lt;&gt;"Match of the Day Repeat"),"",1+MAX($AJ$10:AJ3595))</f>
        <v/>
      </c>
    </row>
    <row r="3597" spans="34:36" x14ac:dyDescent="0.35">
      <c r="AH3597" s="16" t="str">
        <f>IF(AND(B3597="Premier League",E3597="Live"),_xlfn.XLOOKUP(_xlfn.TEXTJOIN(" vs ",,C3597:D3597),Calendar!G:G,Calendar!B:B),IF(AND(B3597="Premier League",E3597="Highlights"),_xlfn.XLOOKUP(H3597,Calendar!O:O,Calendar!N:N,,-1),""))</f>
        <v/>
      </c>
      <c r="AI3597" s="61" t="str">
        <f>IF(AND(AH3597&lt;&gt;"",E3597="Live"),_xlfn.XLOOKUP(_xlfn.TEXTJOIN(" vs ",,C3597:D3597),Calendar!G:G,Calendar!K:K),"")</f>
        <v/>
      </c>
      <c r="AJ3597" s="61" t="str">
        <f>IF(AND(K3597&lt;&gt;"Match of the Day",K3597&lt;&gt;"Match of the Day 2",K3597&lt;&gt;"Match of the Day Repeat"),"",1+MAX($AJ$10:AJ3596))</f>
        <v/>
      </c>
    </row>
    <row r="3598" spans="34:36" x14ac:dyDescent="0.35">
      <c r="AH3598" s="16" t="str">
        <f>IF(AND(B3598="Premier League",E3598="Live"),_xlfn.XLOOKUP(_xlfn.TEXTJOIN(" vs ",,C3598:D3598),Calendar!G:G,Calendar!B:B),IF(AND(B3598="Premier League",E3598="Highlights"),_xlfn.XLOOKUP(H3598,Calendar!O:O,Calendar!N:N,,-1),""))</f>
        <v/>
      </c>
      <c r="AI3598" s="61" t="str">
        <f>IF(AND(AH3598&lt;&gt;"",E3598="Live"),_xlfn.XLOOKUP(_xlfn.TEXTJOIN(" vs ",,C3598:D3598),Calendar!G:G,Calendar!K:K),"")</f>
        <v/>
      </c>
      <c r="AJ3598" s="61" t="str">
        <f>IF(AND(K3598&lt;&gt;"Match of the Day",K3598&lt;&gt;"Match of the Day 2",K3598&lt;&gt;"Match of the Day Repeat"),"",1+MAX($AJ$10:AJ3597))</f>
        <v/>
      </c>
    </row>
    <row r="3599" spans="34:36" x14ac:dyDescent="0.35">
      <c r="AH3599" s="16" t="str">
        <f>IF(AND(B3599="Premier League",E3599="Live"),_xlfn.XLOOKUP(_xlfn.TEXTJOIN(" vs ",,C3599:D3599),Calendar!G:G,Calendar!B:B),IF(AND(B3599="Premier League",E3599="Highlights"),_xlfn.XLOOKUP(H3599,Calendar!O:O,Calendar!N:N,,-1),""))</f>
        <v/>
      </c>
      <c r="AI3599" s="61" t="str">
        <f>IF(AND(AH3599&lt;&gt;"",E3599="Live"),_xlfn.XLOOKUP(_xlfn.TEXTJOIN(" vs ",,C3599:D3599),Calendar!G:G,Calendar!K:K),"")</f>
        <v/>
      </c>
      <c r="AJ3599" s="61" t="str">
        <f>IF(AND(K3599&lt;&gt;"Match of the Day",K3599&lt;&gt;"Match of the Day 2",K3599&lt;&gt;"Match of the Day Repeat"),"",1+MAX($AJ$10:AJ3598))</f>
        <v/>
      </c>
    </row>
    <row r="3600" spans="34:36" x14ac:dyDescent="0.35">
      <c r="AH3600" s="16" t="str">
        <f>IF(AND(B3600="Premier League",E3600="Live"),_xlfn.XLOOKUP(_xlfn.TEXTJOIN(" vs ",,C3600:D3600),Calendar!G:G,Calendar!B:B),IF(AND(B3600="Premier League",E3600="Highlights"),_xlfn.XLOOKUP(H3600,Calendar!O:O,Calendar!N:N,,-1),""))</f>
        <v/>
      </c>
      <c r="AI3600" s="61" t="str">
        <f>IF(AND(AH3600&lt;&gt;"",E3600="Live"),_xlfn.XLOOKUP(_xlfn.TEXTJOIN(" vs ",,C3600:D3600),Calendar!G:G,Calendar!K:K),"")</f>
        <v/>
      </c>
      <c r="AJ3600" s="61" t="str">
        <f>IF(AND(K3600&lt;&gt;"Match of the Day",K3600&lt;&gt;"Match of the Day 2",K3600&lt;&gt;"Match of the Day Repeat"),"",1+MAX($AJ$10:AJ3599))</f>
        <v/>
      </c>
    </row>
    <row r="3601" spans="34:36" x14ac:dyDescent="0.35">
      <c r="AH3601" s="16" t="str">
        <f>IF(AND(B3601="Premier League",E3601="Live"),_xlfn.XLOOKUP(_xlfn.TEXTJOIN(" vs ",,C3601:D3601),Calendar!G:G,Calendar!B:B),IF(AND(B3601="Premier League",E3601="Highlights"),_xlfn.XLOOKUP(H3601,Calendar!O:O,Calendar!N:N,,-1),""))</f>
        <v/>
      </c>
      <c r="AI3601" s="61" t="str">
        <f>IF(AND(AH3601&lt;&gt;"",E3601="Live"),_xlfn.XLOOKUP(_xlfn.TEXTJOIN(" vs ",,C3601:D3601),Calendar!G:G,Calendar!K:K),"")</f>
        <v/>
      </c>
      <c r="AJ3601" s="61" t="str">
        <f>IF(AND(K3601&lt;&gt;"Match of the Day",K3601&lt;&gt;"Match of the Day 2",K3601&lt;&gt;"Match of the Day Repeat"),"",1+MAX($AJ$10:AJ3600))</f>
        <v/>
      </c>
    </row>
    <row r="3602" spans="34:36" x14ac:dyDescent="0.35">
      <c r="AH3602" s="16" t="str">
        <f>IF(AND(B3602="Premier League",E3602="Live"),_xlfn.XLOOKUP(_xlfn.TEXTJOIN(" vs ",,C3602:D3602),Calendar!G:G,Calendar!B:B),IF(AND(B3602="Premier League",E3602="Highlights"),_xlfn.XLOOKUP(H3602,Calendar!O:O,Calendar!N:N,,-1),""))</f>
        <v/>
      </c>
      <c r="AI3602" s="61" t="str">
        <f>IF(AND(AH3602&lt;&gt;"",E3602="Live"),_xlfn.XLOOKUP(_xlfn.TEXTJOIN(" vs ",,C3602:D3602),Calendar!G:G,Calendar!K:K),"")</f>
        <v/>
      </c>
      <c r="AJ3602" s="61" t="str">
        <f>IF(AND(K3602&lt;&gt;"Match of the Day",K3602&lt;&gt;"Match of the Day 2",K3602&lt;&gt;"Match of the Day Repeat"),"",1+MAX($AJ$10:AJ3601))</f>
        <v/>
      </c>
    </row>
    <row r="3603" spans="34:36" x14ac:dyDescent="0.35">
      <c r="AH3603" s="16" t="str">
        <f>IF(AND(B3603="Premier League",E3603="Live"),_xlfn.XLOOKUP(_xlfn.TEXTJOIN(" vs ",,C3603:D3603),Calendar!G:G,Calendar!B:B),IF(AND(B3603="Premier League",E3603="Highlights"),_xlfn.XLOOKUP(H3603,Calendar!O:O,Calendar!N:N,,-1),""))</f>
        <v/>
      </c>
      <c r="AI3603" s="61" t="str">
        <f>IF(AND(AH3603&lt;&gt;"",E3603="Live"),_xlfn.XLOOKUP(_xlfn.TEXTJOIN(" vs ",,C3603:D3603),Calendar!G:G,Calendar!K:K),"")</f>
        <v/>
      </c>
      <c r="AJ3603" s="61" t="str">
        <f>IF(AND(K3603&lt;&gt;"Match of the Day",K3603&lt;&gt;"Match of the Day 2",K3603&lt;&gt;"Match of the Day Repeat"),"",1+MAX($AJ$10:AJ3602))</f>
        <v/>
      </c>
    </row>
    <row r="3604" spans="34:36" x14ac:dyDescent="0.35">
      <c r="AH3604" s="16" t="str">
        <f>IF(AND(B3604="Premier League",E3604="Live"),_xlfn.XLOOKUP(_xlfn.TEXTJOIN(" vs ",,C3604:D3604),Calendar!G:G,Calendar!B:B),IF(AND(B3604="Premier League",E3604="Highlights"),_xlfn.XLOOKUP(H3604,Calendar!O:O,Calendar!N:N,,-1),""))</f>
        <v/>
      </c>
      <c r="AI3604" s="61" t="str">
        <f>IF(AND(AH3604&lt;&gt;"",E3604="Live"),_xlfn.XLOOKUP(_xlfn.TEXTJOIN(" vs ",,C3604:D3604),Calendar!G:G,Calendar!K:K),"")</f>
        <v/>
      </c>
      <c r="AJ3604" s="61" t="str">
        <f>IF(AND(K3604&lt;&gt;"Match of the Day",K3604&lt;&gt;"Match of the Day 2",K3604&lt;&gt;"Match of the Day Repeat"),"",1+MAX($AJ$10:AJ3603))</f>
        <v/>
      </c>
    </row>
    <row r="3605" spans="34:36" x14ac:dyDescent="0.35">
      <c r="AH3605" s="16" t="str">
        <f>IF(AND(B3605="Premier League",E3605="Live"),_xlfn.XLOOKUP(_xlfn.TEXTJOIN(" vs ",,C3605:D3605),Calendar!G:G,Calendar!B:B),IF(AND(B3605="Premier League",E3605="Highlights"),_xlfn.XLOOKUP(H3605,Calendar!O:O,Calendar!N:N,,-1),""))</f>
        <v/>
      </c>
      <c r="AI3605" s="61" t="str">
        <f>IF(AND(AH3605&lt;&gt;"",E3605="Live"),_xlfn.XLOOKUP(_xlfn.TEXTJOIN(" vs ",,C3605:D3605),Calendar!G:G,Calendar!K:K),"")</f>
        <v/>
      </c>
      <c r="AJ3605" s="61" t="str">
        <f>IF(AND(K3605&lt;&gt;"Match of the Day",K3605&lt;&gt;"Match of the Day 2",K3605&lt;&gt;"Match of the Day Repeat"),"",1+MAX($AJ$10:AJ3604))</f>
        <v/>
      </c>
    </row>
    <row r="3606" spans="34:36" x14ac:dyDescent="0.35">
      <c r="AH3606" s="16" t="str">
        <f>IF(AND(B3606="Premier League",E3606="Live"),_xlfn.XLOOKUP(_xlfn.TEXTJOIN(" vs ",,C3606:D3606),Calendar!G:G,Calendar!B:B),IF(AND(B3606="Premier League",E3606="Highlights"),_xlfn.XLOOKUP(H3606,Calendar!O:O,Calendar!N:N,,-1),""))</f>
        <v/>
      </c>
      <c r="AI3606" s="61" t="str">
        <f>IF(AND(AH3606&lt;&gt;"",E3606="Live"),_xlfn.XLOOKUP(_xlfn.TEXTJOIN(" vs ",,C3606:D3606),Calendar!G:G,Calendar!K:K),"")</f>
        <v/>
      </c>
      <c r="AJ3606" s="61" t="str">
        <f>IF(AND(K3606&lt;&gt;"Match of the Day",K3606&lt;&gt;"Match of the Day 2",K3606&lt;&gt;"Match of the Day Repeat"),"",1+MAX($AJ$10:AJ3605))</f>
        <v/>
      </c>
    </row>
    <row r="3607" spans="34:36" x14ac:dyDescent="0.35">
      <c r="AH3607" s="16" t="str">
        <f>IF(AND(B3607="Premier League",E3607="Live"),_xlfn.XLOOKUP(_xlfn.TEXTJOIN(" vs ",,C3607:D3607),Calendar!G:G,Calendar!B:B),IF(AND(B3607="Premier League",E3607="Highlights"),_xlfn.XLOOKUP(H3607,Calendar!O:O,Calendar!N:N,,-1),""))</f>
        <v/>
      </c>
      <c r="AI3607" s="61" t="str">
        <f>IF(AND(AH3607&lt;&gt;"",E3607="Live"),_xlfn.XLOOKUP(_xlfn.TEXTJOIN(" vs ",,C3607:D3607),Calendar!G:G,Calendar!K:K),"")</f>
        <v/>
      </c>
      <c r="AJ3607" s="61" t="str">
        <f>IF(AND(K3607&lt;&gt;"Match of the Day",K3607&lt;&gt;"Match of the Day 2",K3607&lt;&gt;"Match of the Day Repeat"),"",1+MAX($AJ$10:AJ3606))</f>
        <v/>
      </c>
    </row>
    <row r="3608" spans="34:36" x14ac:dyDescent="0.35">
      <c r="AH3608" s="16" t="str">
        <f>IF(AND(B3608="Premier League",E3608="Live"),_xlfn.XLOOKUP(_xlfn.TEXTJOIN(" vs ",,C3608:D3608),Calendar!G:G,Calendar!B:B),IF(AND(B3608="Premier League",E3608="Highlights"),_xlfn.XLOOKUP(H3608,Calendar!O:O,Calendar!N:N,,-1),""))</f>
        <v/>
      </c>
      <c r="AI3608" s="61" t="str">
        <f>IF(AND(AH3608&lt;&gt;"",E3608="Live"),_xlfn.XLOOKUP(_xlfn.TEXTJOIN(" vs ",,C3608:D3608),Calendar!G:G,Calendar!K:K),"")</f>
        <v/>
      </c>
      <c r="AJ3608" s="61" t="str">
        <f>IF(AND(K3608&lt;&gt;"Match of the Day",K3608&lt;&gt;"Match of the Day 2",K3608&lt;&gt;"Match of the Day Repeat"),"",1+MAX($AJ$10:AJ3607))</f>
        <v/>
      </c>
    </row>
    <row r="3609" spans="34:36" x14ac:dyDescent="0.35">
      <c r="AH3609" s="16" t="str">
        <f>IF(AND(B3609="Premier League",E3609="Live"),_xlfn.XLOOKUP(_xlfn.TEXTJOIN(" vs ",,C3609:D3609),Calendar!G:G,Calendar!B:B),IF(AND(B3609="Premier League",E3609="Highlights"),_xlfn.XLOOKUP(H3609,Calendar!O:O,Calendar!N:N,,-1),""))</f>
        <v/>
      </c>
      <c r="AI3609" s="61" t="str">
        <f>IF(AND(AH3609&lt;&gt;"",E3609="Live"),_xlfn.XLOOKUP(_xlfn.TEXTJOIN(" vs ",,C3609:D3609),Calendar!G:G,Calendar!K:K),"")</f>
        <v/>
      </c>
      <c r="AJ3609" s="61" t="str">
        <f>IF(AND(K3609&lt;&gt;"Match of the Day",K3609&lt;&gt;"Match of the Day 2",K3609&lt;&gt;"Match of the Day Repeat"),"",1+MAX($AJ$10:AJ3608))</f>
        <v/>
      </c>
    </row>
    <row r="3610" spans="34:36" x14ac:dyDescent="0.35">
      <c r="AH3610" s="16" t="str">
        <f>IF(AND(B3610="Premier League",E3610="Live"),_xlfn.XLOOKUP(_xlfn.TEXTJOIN(" vs ",,C3610:D3610),Calendar!G:G,Calendar!B:B),IF(AND(B3610="Premier League",E3610="Highlights"),_xlfn.XLOOKUP(H3610,Calendar!O:O,Calendar!N:N,,-1),""))</f>
        <v/>
      </c>
      <c r="AI3610" s="61" t="str">
        <f>IF(AND(AH3610&lt;&gt;"",E3610="Live"),_xlfn.XLOOKUP(_xlfn.TEXTJOIN(" vs ",,C3610:D3610),Calendar!G:G,Calendar!K:K),"")</f>
        <v/>
      </c>
      <c r="AJ3610" s="61" t="str">
        <f>IF(AND(K3610&lt;&gt;"Match of the Day",K3610&lt;&gt;"Match of the Day 2",K3610&lt;&gt;"Match of the Day Repeat"),"",1+MAX($AJ$10:AJ3609))</f>
        <v/>
      </c>
    </row>
    <row r="3611" spans="34:36" x14ac:dyDescent="0.35">
      <c r="AH3611" s="16" t="str">
        <f>IF(AND(B3611="Premier League",E3611="Live"),_xlfn.XLOOKUP(_xlfn.TEXTJOIN(" vs ",,C3611:D3611),Calendar!G:G,Calendar!B:B),IF(AND(B3611="Premier League",E3611="Highlights"),_xlfn.XLOOKUP(H3611,Calendar!O:O,Calendar!N:N,,-1),""))</f>
        <v/>
      </c>
      <c r="AI3611" s="61" t="str">
        <f>IF(AND(AH3611&lt;&gt;"",E3611="Live"),_xlfn.XLOOKUP(_xlfn.TEXTJOIN(" vs ",,C3611:D3611),Calendar!G:G,Calendar!K:K),"")</f>
        <v/>
      </c>
      <c r="AJ3611" s="61" t="str">
        <f>IF(AND(K3611&lt;&gt;"Match of the Day",K3611&lt;&gt;"Match of the Day 2",K3611&lt;&gt;"Match of the Day Repeat"),"",1+MAX($AJ$10:AJ3610))</f>
        <v/>
      </c>
    </row>
    <row r="3612" spans="34:36" x14ac:dyDescent="0.35">
      <c r="AH3612" s="16" t="str">
        <f>IF(AND(B3612="Premier League",E3612="Live"),_xlfn.XLOOKUP(_xlfn.TEXTJOIN(" vs ",,C3612:D3612),Calendar!G:G,Calendar!B:B),IF(AND(B3612="Premier League",E3612="Highlights"),_xlfn.XLOOKUP(H3612,Calendar!O:O,Calendar!N:N,,-1),""))</f>
        <v/>
      </c>
      <c r="AI3612" s="61" t="str">
        <f>IF(AND(AH3612&lt;&gt;"",E3612="Live"),_xlfn.XLOOKUP(_xlfn.TEXTJOIN(" vs ",,C3612:D3612),Calendar!G:G,Calendar!K:K),"")</f>
        <v/>
      </c>
      <c r="AJ3612" s="61" t="str">
        <f>IF(AND(K3612&lt;&gt;"Match of the Day",K3612&lt;&gt;"Match of the Day 2",K3612&lt;&gt;"Match of the Day Repeat"),"",1+MAX($AJ$10:AJ3611))</f>
        <v/>
      </c>
    </row>
    <row r="3613" spans="34:36" x14ac:dyDescent="0.35">
      <c r="AH3613" s="16" t="str">
        <f>IF(AND(B3613="Premier League",E3613="Live"),_xlfn.XLOOKUP(_xlfn.TEXTJOIN(" vs ",,C3613:D3613),Calendar!G:G,Calendar!B:B),IF(AND(B3613="Premier League",E3613="Highlights"),_xlfn.XLOOKUP(H3613,Calendar!O:O,Calendar!N:N,,-1),""))</f>
        <v/>
      </c>
      <c r="AI3613" s="61" t="str">
        <f>IF(AND(AH3613&lt;&gt;"",E3613="Live"),_xlfn.XLOOKUP(_xlfn.TEXTJOIN(" vs ",,C3613:D3613),Calendar!G:G,Calendar!K:K),"")</f>
        <v/>
      </c>
      <c r="AJ3613" s="61" t="str">
        <f>IF(AND(K3613&lt;&gt;"Match of the Day",K3613&lt;&gt;"Match of the Day 2",K3613&lt;&gt;"Match of the Day Repeat"),"",1+MAX($AJ$10:AJ3612))</f>
        <v/>
      </c>
    </row>
    <row r="3614" spans="34:36" x14ac:dyDescent="0.35">
      <c r="AH3614" s="16" t="str">
        <f>IF(AND(B3614="Premier League",E3614="Live"),_xlfn.XLOOKUP(_xlfn.TEXTJOIN(" vs ",,C3614:D3614),Calendar!G:G,Calendar!B:B),IF(AND(B3614="Premier League",E3614="Highlights"),_xlfn.XLOOKUP(H3614,Calendar!O:O,Calendar!N:N,,-1),""))</f>
        <v/>
      </c>
      <c r="AI3614" s="61" t="str">
        <f>IF(AND(AH3614&lt;&gt;"",E3614="Live"),_xlfn.XLOOKUP(_xlfn.TEXTJOIN(" vs ",,C3614:D3614),Calendar!G:G,Calendar!K:K),"")</f>
        <v/>
      </c>
      <c r="AJ3614" s="61" t="str">
        <f>IF(AND(K3614&lt;&gt;"Match of the Day",K3614&lt;&gt;"Match of the Day 2",K3614&lt;&gt;"Match of the Day Repeat"),"",1+MAX($AJ$10:AJ3613))</f>
        <v/>
      </c>
    </row>
    <row r="3615" spans="34:36" x14ac:dyDescent="0.35">
      <c r="AH3615" s="16" t="str">
        <f>IF(AND(B3615="Premier League",E3615="Live"),_xlfn.XLOOKUP(_xlfn.TEXTJOIN(" vs ",,C3615:D3615),Calendar!G:G,Calendar!B:B),IF(AND(B3615="Premier League",E3615="Highlights"),_xlfn.XLOOKUP(H3615,Calendar!O:O,Calendar!N:N,,-1),""))</f>
        <v/>
      </c>
      <c r="AI3615" s="61" t="str">
        <f>IF(AND(AH3615&lt;&gt;"",E3615="Live"),_xlfn.XLOOKUP(_xlfn.TEXTJOIN(" vs ",,C3615:D3615),Calendar!G:G,Calendar!K:K),"")</f>
        <v/>
      </c>
      <c r="AJ3615" s="61" t="str">
        <f>IF(AND(K3615&lt;&gt;"Match of the Day",K3615&lt;&gt;"Match of the Day 2",K3615&lt;&gt;"Match of the Day Repeat"),"",1+MAX($AJ$10:AJ3614))</f>
        <v/>
      </c>
    </row>
    <row r="3616" spans="34:36" x14ac:dyDescent="0.35">
      <c r="AH3616" s="16" t="str">
        <f>IF(AND(B3616="Premier League",E3616="Live"),_xlfn.XLOOKUP(_xlfn.TEXTJOIN(" vs ",,C3616:D3616),Calendar!G:G,Calendar!B:B),IF(AND(B3616="Premier League",E3616="Highlights"),_xlfn.XLOOKUP(H3616,Calendar!O:O,Calendar!N:N,,-1),""))</f>
        <v/>
      </c>
      <c r="AI3616" s="61" t="str">
        <f>IF(AND(AH3616&lt;&gt;"",E3616="Live"),_xlfn.XLOOKUP(_xlfn.TEXTJOIN(" vs ",,C3616:D3616),Calendar!G:G,Calendar!K:K),"")</f>
        <v/>
      </c>
      <c r="AJ3616" s="61" t="str">
        <f>IF(AND(K3616&lt;&gt;"Match of the Day",K3616&lt;&gt;"Match of the Day 2",K3616&lt;&gt;"Match of the Day Repeat"),"",1+MAX($AJ$10:AJ3615))</f>
        <v/>
      </c>
    </row>
    <row r="3617" spans="34:36" x14ac:dyDescent="0.35">
      <c r="AH3617" s="16" t="str">
        <f>IF(AND(B3617="Premier League",E3617="Live"),_xlfn.XLOOKUP(_xlfn.TEXTJOIN(" vs ",,C3617:D3617),Calendar!G:G,Calendar!B:B),IF(AND(B3617="Premier League",E3617="Highlights"),_xlfn.XLOOKUP(H3617,Calendar!O:O,Calendar!N:N,,-1),""))</f>
        <v/>
      </c>
      <c r="AI3617" s="61" t="str">
        <f>IF(AND(AH3617&lt;&gt;"",E3617="Live"),_xlfn.XLOOKUP(_xlfn.TEXTJOIN(" vs ",,C3617:D3617),Calendar!G:G,Calendar!K:K),"")</f>
        <v/>
      </c>
      <c r="AJ3617" s="61" t="str">
        <f>IF(AND(K3617&lt;&gt;"Match of the Day",K3617&lt;&gt;"Match of the Day 2",K3617&lt;&gt;"Match of the Day Repeat"),"",1+MAX($AJ$10:AJ3616))</f>
        <v/>
      </c>
    </row>
    <row r="3618" spans="34:36" x14ac:dyDescent="0.35">
      <c r="AH3618" s="16" t="str">
        <f>IF(AND(B3618="Premier League",E3618="Live"),_xlfn.XLOOKUP(_xlfn.TEXTJOIN(" vs ",,C3618:D3618),Calendar!G:G,Calendar!B:B),IF(AND(B3618="Premier League",E3618="Highlights"),_xlfn.XLOOKUP(H3618,Calendar!O:O,Calendar!N:N,,-1),""))</f>
        <v/>
      </c>
      <c r="AI3618" s="61" t="str">
        <f>IF(AND(AH3618&lt;&gt;"",E3618="Live"),_xlfn.XLOOKUP(_xlfn.TEXTJOIN(" vs ",,C3618:D3618),Calendar!G:G,Calendar!K:K),"")</f>
        <v/>
      </c>
      <c r="AJ3618" s="61" t="str">
        <f>IF(AND(K3618&lt;&gt;"Match of the Day",K3618&lt;&gt;"Match of the Day 2",K3618&lt;&gt;"Match of the Day Repeat"),"",1+MAX($AJ$10:AJ3617))</f>
        <v/>
      </c>
    </row>
    <row r="3619" spans="34:36" x14ac:dyDescent="0.35">
      <c r="AH3619" s="16" t="str">
        <f>IF(AND(B3619="Premier League",E3619="Live"),_xlfn.XLOOKUP(_xlfn.TEXTJOIN(" vs ",,C3619:D3619),Calendar!G:G,Calendar!B:B),IF(AND(B3619="Premier League",E3619="Highlights"),_xlfn.XLOOKUP(H3619,Calendar!O:O,Calendar!N:N,,-1),""))</f>
        <v/>
      </c>
      <c r="AI3619" s="61" t="str">
        <f>IF(AND(AH3619&lt;&gt;"",E3619="Live"),_xlfn.XLOOKUP(_xlfn.TEXTJOIN(" vs ",,C3619:D3619),Calendar!G:G,Calendar!K:K),"")</f>
        <v/>
      </c>
      <c r="AJ3619" s="61" t="str">
        <f>IF(AND(K3619&lt;&gt;"Match of the Day",K3619&lt;&gt;"Match of the Day 2",K3619&lt;&gt;"Match of the Day Repeat"),"",1+MAX($AJ$10:AJ3618))</f>
        <v/>
      </c>
    </row>
    <row r="3620" spans="34:36" x14ac:dyDescent="0.35">
      <c r="AH3620" s="16" t="str">
        <f>IF(AND(B3620="Premier League",E3620="Live"),_xlfn.XLOOKUP(_xlfn.TEXTJOIN(" vs ",,C3620:D3620),Calendar!G:G,Calendar!B:B),IF(AND(B3620="Premier League",E3620="Highlights"),_xlfn.XLOOKUP(H3620,Calendar!O:O,Calendar!N:N,,-1),""))</f>
        <v/>
      </c>
      <c r="AI3620" s="61" t="str">
        <f>IF(AND(AH3620&lt;&gt;"",E3620="Live"),_xlfn.XLOOKUP(_xlfn.TEXTJOIN(" vs ",,C3620:D3620),Calendar!G:G,Calendar!K:K),"")</f>
        <v/>
      </c>
      <c r="AJ3620" s="61" t="str">
        <f>IF(AND(K3620&lt;&gt;"Match of the Day",K3620&lt;&gt;"Match of the Day 2",K3620&lt;&gt;"Match of the Day Repeat"),"",1+MAX($AJ$10:AJ3619))</f>
        <v/>
      </c>
    </row>
    <row r="3621" spans="34:36" x14ac:dyDescent="0.35">
      <c r="AH3621" s="16" t="str">
        <f>IF(AND(B3621="Premier League",E3621="Live"),_xlfn.XLOOKUP(_xlfn.TEXTJOIN(" vs ",,C3621:D3621),Calendar!G:G,Calendar!B:B),IF(AND(B3621="Premier League",E3621="Highlights"),_xlfn.XLOOKUP(H3621,Calendar!O:O,Calendar!N:N,,-1),""))</f>
        <v/>
      </c>
      <c r="AI3621" s="61" t="str">
        <f>IF(AND(AH3621&lt;&gt;"",E3621="Live"),_xlfn.XLOOKUP(_xlfn.TEXTJOIN(" vs ",,C3621:D3621),Calendar!G:G,Calendar!K:K),"")</f>
        <v/>
      </c>
      <c r="AJ3621" s="61" t="str">
        <f>IF(AND(K3621&lt;&gt;"Match of the Day",K3621&lt;&gt;"Match of the Day 2",K3621&lt;&gt;"Match of the Day Repeat"),"",1+MAX($AJ$10:AJ3620))</f>
        <v/>
      </c>
    </row>
    <row r="3622" spans="34:36" x14ac:dyDescent="0.35">
      <c r="AH3622" s="16" t="str">
        <f>IF(AND(B3622="Premier League",E3622="Live"),_xlfn.XLOOKUP(_xlfn.TEXTJOIN(" vs ",,C3622:D3622),Calendar!G:G,Calendar!B:B),IF(AND(B3622="Premier League",E3622="Highlights"),_xlfn.XLOOKUP(H3622,Calendar!O:O,Calendar!N:N,,-1),""))</f>
        <v/>
      </c>
      <c r="AI3622" s="61" t="str">
        <f>IF(AND(AH3622&lt;&gt;"",E3622="Live"),_xlfn.XLOOKUP(_xlfn.TEXTJOIN(" vs ",,C3622:D3622),Calendar!G:G,Calendar!K:K),"")</f>
        <v/>
      </c>
      <c r="AJ3622" s="61" t="str">
        <f>IF(AND(K3622&lt;&gt;"Match of the Day",K3622&lt;&gt;"Match of the Day 2",K3622&lt;&gt;"Match of the Day Repeat"),"",1+MAX($AJ$10:AJ3621))</f>
        <v/>
      </c>
    </row>
    <row r="3623" spans="34:36" x14ac:dyDescent="0.35">
      <c r="AH3623" s="16" t="str">
        <f>IF(AND(B3623="Premier League",E3623="Live"),_xlfn.XLOOKUP(_xlfn.TEXTJOIN(" vs ",,C3623:D3623),Calendar!G:G,Calendar!B:B),IF(AND(B3623="Premier League",E3623="Highlights"),_xlfn.XLOOKUP(H3623,Calendar!O:O,Calendar!N:N,,-1),""))</f>
        <v/>
      </c>
      <c r="AI3623" s="61" t="str">
        <f>IF(AND(AH3623&lt;&gt;"",E3623="Live"),_xlfn.XLOOKUP(_xlfn.TEXTJOIN(" vs ",,C3623:D3623),Calendar!G:G,Calendar!K:K),"")</f>
        <v/>
      </c>
      <c r="AJ3623" s="61" t="str">
        <f>IF(AND(K3623&lt;&gt;"Match of the Day",K3623&lt;&gt;"Match of the Day 2",K3623&lt;&gt;"Match of the Day Repeat"),"",1+MAX($AJ$10:AJ3622))</f>
        <v/>
      </c>
    </row>
    <row r="3624" spans="34:36" x14ac:dyDescent="0.35">
      <c r="AH3624" s="16" t="str">
        <f>IF(AND(B3624="Premier League",E3624="Live"),_xlfn.XLOOKUP(_xlfn.TEXTJOIN(" vs ",,C3624:D3624),Calendar!G:G,Calendar!B:B),IF(AND(B3624="Premier League",E3624="Highlights"),_xlfn.XLOOKUP(H3624,Calendar!O:O,Calendar!N:N,,-1),""))</f>
        <v/>
      </c>
      <c r="AI3624" s="61" t="str">
        <f>IF(AND(AH3624&lt;&gt;"",E3624="Live"),_xlfn.XLOOKUP(_xlfn.TEXTJOIN(" vs ",,C3624:D3624),Calendar!G:G,Calendar!K:K),"")</f>
        <v/>
      </c>
      <c r="AJ3624" s="61" t="str">
        <f>IF(AND(K3624&lt;&gt;"Match of the Day",K3624&lt;&gt;"Match of the Day 2",K3624&lt;&gt;"Match of the Day Repeat"),"",1+MAX($AJ$10:AJ3623))</f>
        <v/>
      </c>
    </row>
    <row r="3625" spans="34:36" x14ac:dyDescent="0.35">
      <c r="AH3625" s="16" t="str">
        <f>IF(AND(B3625="Premier League",E3625="Live"),_xlfn.XLOOKUP(_xlfn.TEXTJOIN(" vs ",,C3625:D3625),Calendar!G:G,Calendar!B:B),IF(AND(B3625="Premier League",E3625="Highlights"),_xlfn.XLOOKUP(H3625,Calendar!O:O,Calendar!N:N,,-1),""))</f>
        <v/>
      </c>
      <c r="AI3625" s="61" t="str">
        <f>IF(AND(AH3625&lt;&gt;"",E3625="Live"),_xlfn.XLOOKUP(_xlfn.TEXTJOIN(" vs ",,C3625:D3625),Calendar!G:G,Calendar!K:K),"")</f>
        <v/>
      </c>
      <c r="AJ3625" s="61" t="str">
        <f>IF(AND(K3625&lt;&gt;"Match of the Day",K3625&lt;&gt;"Match of the Day 2",K3625&lt;&gt;"Match of the Day Repeat"),"",1+MAX($AJ$10:AJ3624))</f>
        <v/>
      </c>
    </row>
    <row r="3626" spans="34:36" x14ac:dyDescent="0.35">
      <c r="AH3626" s="16" t="str">
        <f>IF(AND(B3626="Premier League",E3626="Live"),_xlfn.XLOOKUP(_xlfn.TEXTJOIN(" vs ",,C3626:D3626),Calendar!G:G,Calendar!B:B),IF(AND(B3626="Premier League",E3626="Highlights"),_xlfn.XLOOKUP(H3626,Calendar!O:O,Calendar!N:N,,-1),""))</f>
        <v/>
      </c>
      <c r="AI3626" s="61" t="str">
        <f>IF(AND(AH3626&lt;&gt;"",E3626="Live"),_xlfn.XLOOKUP(_xlfn.TEXTJOIN(" vs ",,C3626:D3626),Calendar!G:G,Calendar!K:K),"")</f>
        <v/>
      </c>
      <c r="AJ3626" s="61" t="str">
        <f>IF(AND(K3626&lt;&gt;"Match of the Day",K3626&lt;&gt;"Match of the Day 2",K3626&lt;&gt;"Match of the Day Repeat"),"",1+MAX($AJ$10:AJ3625))</f>
        <v/>
      </c>
    </row>
    <row r="3627" spans="34:36" x14ac:dyDescent="0.35">
      <c r="AH3627" s="16" t="str">
        <f>IF(AND(B3627="Premier League",E3627="Live"),_xlfn.XLOOKUP(_xlfn.TEXTJOIN(" vs ",,C3627:D3627),Calendar!G:G,Calendar!B:B),IF(AND(B3627="Premier League",E3627="Highlights"),_xlfn.XLOOKUP(H3627,Calendar!O:O,Calendar!N:N,,-1),""))</f>
        <v/>
      </c>
      <c r="AI3627" s="61" t="str">
        <f>IF(AND(AH3627&lt;&gt;"",E3627="Live"),_xlfn.XLOOKUP(_xlfn.TEXTJOIN(" vs ",,C3627:D3627),Calendar!G:G,Calendar!K:K),"")</f>
        <v/>
      </c>
      <c r="AJ3627" s="61" t="str">
        <f>IF(AND(K3627&lt;&gt;"Match of the Day",K3627&lt;&gt;"Match of the Day 2",K3627&lt;&gt;"Match of the Day Repeat"),"",1+MAX($AJ$10:AJ3626))</f>
        <v/>
      </c>
    </row>
    <row r="3628" spans="34:36" x14ac:dyDescent="0.35">
      <c r="AH3628" s="16" t="str">
        <f>IF(AND(B3628="Premier League",E3628="Live"),_xlfn.XLOOKUP(_xlfn.TEXTJOIN(" vs ",,C3628:D3628),Calendar!G:G,Calendar!B:B),IF(AND(B3628="Premier League",E3628="Highlights"),_xlfn.XLOOKUP(H3628,Calendar!O:O,Calendar!N:N,,-1),""))</f>
        <v/>
      </c>
      <c r="AI3628" s="61" t="str">
        <f>IF(AND(AH3628&lt;&gt;"",E3628="Live"),_xlfn.XLOOKUP(_xlfn.TEXTJOIN(" vs ",,C3628:D3628),Calendar!G:G,Calendar!K:K),"")</f>
        <v/>
      </c>
      <c r="AJ3628" s="61" t="str">
        <f>IF(AND(K3628&lt;&gt;"Match of the Day",K3628&lt;&gt;"Match of the Day 2",K3628&lt;&gt;"Match of the Day Repeat"),"",1+MAX($AJ$10:AJ3627))</f>
        <v/>
      </c>
    </row>
    <row r="3629" spans="34:36" x14ac:dyDescent="0.35">
      <c r="AH3629" s="16" t="str">
        <f>IF(AND(B3629="Premier League",E3629="Live"),_xlfn.XLOOKUP(_xlfn.TEXTJOIN(" vs ",,C3629:D3629),Calendar!G:G,Calendar!B:B),IF(AND(B3629="Premier League",E3629="Highlights"),_xlfn.XLOOKUP(H3629,Calendar!O:O,Calendar!N:N,,-1),""))</f>
        <v/>
      </c>
      <c r="AI3629" s="61" t="str">
        <f>IF(AND(AH3629&lt;&gt;"",E3629="Live"),_xlfn.XLOOKUP(_xlfn.TEXTJOIN(" vs ",,C3629:D3629),Calendar!G:G,Calendar!K:K),"")</f>
        <v/>
      </c>
      <c r="AJ3629" s="61" t="str">
        <f>IF(AND(K3629&lt;&gt;"Match of the Day",K3629&lt;&gt;"Match of the Day 2",K3629&lt;&gt;"Match of the Day Repeat"),"",1+MAX($AJ$10:AJ3628))</f>
        <v/>
      </c>
    </row>
    <row r="3630" spans="34:36" x14ac:dyDescent="0.35">
      <c r="AH3630" s="16" t="str">
        <f>IF(AND(B3630="Premier League",E3630="Live"),_xlfn.XLOOKUP(_xlfn.TEXTJOIN(" vs ",,C3630:D3630),Calendar!G:G,Calendar!B:B),IF(AND(B3630="Premier League",E3630="Highlights"),_xlfn.XLOOKUP(H3630,Calendar!O:O,Calendar!N:N,,-1),""))</f>
        <v/>
      </c>
      <c r="AI3630" s="61" t="str">
        <f>IF(AND(AH3630&lt;&gt;"",E3630="Live"),_xlfn.XLOOKUP(_xlfn.TEXTJOIN(" vs ",,C3630:D3630),Calendar!G:G,Calendar!K:K),"")</f>
        <v/>
      </c>
      <c r="AJ3630" s="61" t="str">
        <f>IF(AND(K3630&lt;&gt;"Match of the Day",K3630&lt;&gt;"Match of the Day 2",K3630&lt;&gt;"Match of the Day Repeat"),"",1+MAX($AJ$10:AJ3629))</f>
        <v/>
      </c>
    </row>
    <row r="3631" spans="34:36" x14ac:dyDescent="0.35">
      <c r="AH3631" s="16" t="str">
        <f>IF(AND(B3631="Premier League",E3631="Live"),_xlfn.XLOOKUP(_xlfn.TEXTJOIN(" vs ",,C3631:D3631),Calendar!G:G,Calendar!B:B),IF(AND(B3631="Premier League",E3631="Highlights"),_xlfn.XLOOKUP(H3631,Calendar!O:O,Calendar!N:N,,-1),""))</f>
        <v/>
      </c>
      <c r="AI3631" s="61" t="str">
        <f>IF(AND(AH3631&lt;&gt;"",E3631="Live"),_xlfn.XLOOKUP(_xlfn.TEXTJOIN(" vs ",,C3631:D3631),Calendar!G:G,Calendar!K:K),"")</f>
        <v/>
      </c>
      <c r="AJ3631" s="61" t="str">
        <f>IF(AND(K3631&lt;&gt;"Match of the Day",K3631&lt;&gt;"Match of the Day 2",K3631&lt;&gt;"Match of the Day Repeat"),"",1+MAX($AJ$10:AJ3630))</f>
        <v/>
      </c>
    </row>
    <row r="3632" spans="34:36" x14ac:dyDescent="0.35">
      <c r="AH3632" s="16" t="str">
        <f>IF(AND(B3632="Premier League",E3632="Live"),_xlfn.XLOOKUP(_xlfn.TEXTJOIN(" vs ",,C3632:D3632),Calendar!G:G,Calendar!B:B),IF(AND(B3632="Premier League",E3632="Highlights"),_xlfn.XLOOKUP(H3632,Calendar!O:O,Calendar!N:N,,-1),""))</f>
        <v/>
      </c>
      <c r="AI3632" s="61" t="str">
        <f>IF(AND(AH3632&lt;&gt;"",E3632="Live"),_xlfn.XLOOKUP(_xlfn.TEXTJOIN(" vs ",,C3632:D3632),Calendar!G:G,Calendar!K:K),"")</f>
        <v/>
      </c>
      <c r="AJ3632" s="61" t="str">
        <f>IF(AND(K3632&lt;&gt;"Match of the Day",K3632&lt;&gt;"Match of the Day 2",K3632&lt;&gt;"Match of the Day Repeat"),"",1+MAX($AJ$10:AJ3631))</f>
        <v/>
      </c>
    </row>
    <row r="3633" spans="34:36" x14ac:dyDescent="0.35">
      <c r="AH3633" s="16" t="str">
        <f>IF(AND(B3633="Premier League",E3633="Live"),_xlfn.XLOOKUP(_xlfn.TEXTJOIN(" vs ",,C3633:D3633),Calendar!G:G,Calendar!B:B),IF(AND(B3633="Premier League",E3633="Highlights"),_xlfn.XLOOKUP(H3633,Calendar!O:O,Calendar!N:N,,-1),""))</f>
        <v/>
      </c>
      <c r="AI3633" s="61" t="str">
        <f>IF(AND(AH3633&lt;&gt;"",E3633="Live"),_xlfn.XLOOKUP(_xlfn.TEXTJOIN(" vs ",,C3633:D3633),Calendar!G:G,Calendar!K:K),"")</f>
        <v/>
      </c>
      <c r="AJ3633" s="61" t="str">
        <f>IF(AND(K3633&lt;&gt;"Match of the Day",K3633&lt;&gt;"Match of the Day 2",K3633&lt;&gt;"Match of the Day Repeat"),"",1+MAX($AJ$10:AJ3632))</f>
        <v/>
      </c>
    </row>
    <row r="3634" spans="34:36" x14ac:dyDescent="0.35">
      <c r="AH3634" s="16" t="str">
        <f>IF(AND(B3634="Premier League",E3634="Live"),_xlfn.XLOOKUP(_xlfn.TEXTJOIN(" vs ",,C3634:D3634),Calendar!G:G,Calendar!B:B),IF(AND(B3634="Premier League",E3634="Highlights"),_xlfn.XLOOKUP(H3634,Calendar!O:O,Calendar!N:N,,-1),""))</f>
        <v/>
      </c>
      <c r="AI3634" s="61" t="str">
        <f>IF(AND(AH3634&lt;&gt;"",E3634="Live"),_xlfn.XLOOKUP(_xlfn.TEXTJOIN(" vs ",,C3634:D3634),Calendar!G:G,Calendar!K:K),"")</f>
        <v/>
      </c>
      <c r="AJ3634" s="61" t="str">
        <f>IF(AND(K3634&lt;&gt;"Match of the Day",K3634&lt;&gt;"Match of the Day 2",K3634&lt;&gt;"Match of the Day Repeat"),"",1+MAX($AJ$10:AJ3633))</f>
        <v/>
      </c>
    </row>
    <row r="3635" spans="34:36" x14ac:dyDescent="0.35">
      <c r="AH3635" s="16" t="str">
        <f>IF(AND(B3635="Premier League",E3635="Live"),_xlfn.XLOOKUP(_xlfn.TEXTJOIN(" vs ",,C3635:D3635),Calendar!G:G,Calendar!B:B),IF(AND(B3635="Premier League",E3635="Highlights"),_xlfn.XLOOKUP(H3635,Calendar!O:O,Calendar!N:N,,-1),""))</f>
        <v/>
      </c>
      <c r="AI3635" s="61" t="str">
        <f>IF(AND(AH3635&lt;&gt;"",E3635="Live"),_xlfn.XLOOKUP(_xlfn.TEXTJOIN(" vs ",,C3635:D3635),Calendar!G:G,Calendar!K:K),"")</f>
        <v/>
      </c>
      <c r="AJ3635" s="61" t="str">
        <f>IF(AND(K3635&lt;&gt;"Match of the Day",K3635&lt;&gt;"Match of the Day 2",K3635&lt;&gt;"Match of the Day Repeat"),"",1+MAX($AJ$10:AJ3634))</f>
        <v/>
      </c>
    </row>
    <row r="3636" spans="34:36" x14ac:dyDescent="0.35">
      <c r="AH3636" s="16" t="str">
        <f>IF(AND(B3636="Premier League",E3636="Live"),_xlfn.XLOOKUP(_xlfn.TEXTJOIN(" vs ",,C3636:D3636),Calendar!G:G,Calendar!B:B),IF(AND(B3636="Premier League",E3636="Highlights"),_xlfn.XLOOKUP(H3636,Calendar!O:O,Calendar!N:N,,-1),""))</f>
        <v/>
      </c>
      <c r="AI3636" s="61" t="str">
        <f>IF(AND(AH3636&lt;&gt;"",E3636="Live"),_xlfn.XLOOKUP(_xlfn.TEXTJOIN(" vs ",,C3636:D3636),Calendar!G:G,Calendar!K:K),"")</f>
        <v/>
      </c>
      <c r="AJ3636" s="61" t="str">
        <f>IF(AND(K3636&lt;&gt;"Match of the Day",K3636&lt;&gt;"Match of the Day 2",K3636&lt;&gt;"Match of the Day Repeat"),"",1+MAX($AJ$10:AJ3635))</f>
        <v/>
      </c>
    </row>
    <row r="3637" spans="34:36" x14ac:dyDescent="0.35">
      <c r="AH3637" s="16" t="str">
        <f>IF(AND(B3637="Premier League",E3637="Live"),_xlfn.XLOOKUP(_xlfn.TEXTJOIN(" vs ",,C3637:D3637),Calendar!G:G,Calendar!B:B),IF(AND(B3637="Premier League",E3637="Highlights"),_xlfn.XLOOKUP(H3637,Calendar!O:O,Calendar!N:N,,-1),""))</f>
        <v/>
      </c>
      <c r="AI3637" s="61" t="str">
        <f>IF(AND(AH3637&lt;&gt;"",E3637="Live"),_xlfn.XLOOKUP(_xlfn.TEXTJOIN(" vs ",,C3637:D3637),Calendar!G:G,Calendar!K:K),"")</f>
        <v/>
      </c>
      <c r="AJ3637" s="61" t="str">
        <f>IF(AND(K3637&lt;&gt;"Match of the Day",K3637&lt;&gt;"Match of the Day 2",K3637&lt;&gt;"Match of the Day Repeat"),"",1+MAX($AJ$10:AJ3636))</f>
        <v/>
      </c>
    </row>
    <row r="3638" spans="34:36" x14ac:dyDescent="0.35">
      <c r="AH3638" s="16" t="str">
        <f>IF(AND(B3638="Premier League",E3638="Live"),_xlfn.XLOOKUP(_xlfn.TEXTJOIN(" vs ",,C3638:D3638),Calendar!G:G,Calendar!B:B),IF(AND(B3638="Premier League",E3638="Highlights"),_xlfn.XLOOKUP(H3638,Calendar!O:O,Calendar!N:N,,-1),""))</f>
        <v/>
      </c>
      <c r="AI3638" s="61" t="str">
        <f>IF(AND(AH3638&lt;&gt;"",E3638="Live"),_xlfn.XLOOKUP(_xlfn.TEXTJOIN(" vs ",,C3638:D3638),Calendar!G:G,Calendar!K:K),"")</f>
        <v/>
      </c>
      <c r="AJ3638" s="61" t="str">
        <f>IF(AND(K3638&lt;&gt;"Match of the Day",K3638&lt;&gt;"Match of the Day 2",K3638&lt;&gt;"Match of the Day Repeat"),"",1+MAX($AJ$10:AJ3637))</f>
        <v/>
      </c>
    </row>
    <row r="3639" spans="34:36" x14ac:dyDescent="0.35">
      <c r="AH3639" s="16" t="str">
        <f>IF(AND(B3639="Premier League",E3639="Live"),_xlfn.XLOOKUP(_xlfn.TEXTJOIN(" vs ",,C3639:D3639),Calendar!G:G,Calendar!B:B),IF(AND(B3639="Premier League",E3639="Highlights"),_xlfn.XLOOKUP(H3639,Calendar!O:O,Calendar!N:N,,-1),""))</f>
        <v/>
      </c>
      <c r="AI3639" s="61" t="str">
        <f>IF(AND(AH3639&lt;&gt;"",E3639="Live"),_xlfn.XLOOKUP(_xlfn.TEXTJOIN(" vs ",,C3639:D3639),Calendar!G:G,Calendar!K:K),"")</f>
        <v/>
      </c>
      <c r="AJ3639" s="61" t="str">
        <f>IF(AND(K3639&lt;&gt;"Match of the Day",K3639&lt;&gt;"Match of the Day 2",K3639&lt;&gt;"Match of the Day Repeat"),"",1+MAX($AJ$10:AJ3638))</f>
        <v/>
      </c>
    </row>
    <row r="3640" spans="34:36" x14ac:dyDescent="0.35">
      <c r="AH3640" s="16" t="str">
        <f>IF(AND(B3640="Premier League",E3640="Live"),_xlfn.XLOOKUP(_xlfn.TEXTJOIN(" vs ",,C3640:D3640),Calendar!G:G,Calendar!B:B),IF(AND(B3640="Premier League",E3640="Highlights"),_xlfn.XLOOKUP(H3640,Calendar!O:O,Calendar!N:N,,-1),""))</f>
        <v/>
      </c>
      <c r="AI3640" s="61" t="str">
        <f>IF(AND(AH3640&lt;&gt;"",E3640="Live"),_xlfn.XLOOKUP(_xlfn.TEXTJOIN(" vs ",,C3640:D3640),Calendar!G:G,Calendar!K:K),"")</f>
        <v/>
      </c>
      <c r="AJ3640" s="61" t="str">
        <f>IF(AND(K3640&lt;&gt;"Match of the Day",K3640&lt;&gt;"Match of the Day 2",K3640&lt;&gt;"Match of the Day Repeat"),"",1+MAX($AJ$10:AJ3639))</f>
        <v/>
      </c>
    </row>
    <row r="3641" spans="34:36" x14ac:dyDescent="0.35">
      <c r="AH3641" s="16" t="str">
        <f>IF(AND(B3641="Premier League",E3641="Live"),_xlfn.XLOOKUP(_xlfn.TEXTJOIN(" vs ",,C3641:D3641),Calendar!G:G,Calendar!B:B),IF(AND(B3641="Premier League",E3641="Highlights"),_xlfn.XLOOKUP(H3641,Calendar!O:O,Calendar!N:N,,-1),""))</f>
        <v/>
      </c>
      <c r="AI3641" s="61" t="str">
        <f>IF(AND(AH3641&lt;&gt;"",E3641="Live"),_xlfn.XLOOKUP(_xlfn.TEXTJOIN(" vs ",,C3641:D3641),Calendar!G:G,Calendar!K:K),"")</f>
        <v/>
      </c>
      <c r="AJ3641" s="61" t="str">
        <f>IF(AND(K3641&lt;&gt;"Match of the Day",K3641&lt;&gt;"Match of the Day 2",K3641&lt;&gt;"Match of the Day Repeat"),"",1+MAX($AJ$10:AJ3640))</f>
        <v/>
      </c>
    </row>
    <row r="3642" spans="34:36" x14ac:dyDescent="0.35">
      <c r="AH3642" s="16" t="str">
        <f>IF(AND(B3642="Premier League",E3642="Live"),_xlfn.XLOOKUP(_xlfn.TEXTJOIN(" vs ",,C3642:D3642),Calendar!G:G,Calendar!B:B),IF(AND(B3642="Premier League",E3642="Highlights"),_xlfn.XLOOKUP(H3642,Calendar!O:O,Calendar!N:N,,-1),""))</f>
        <v/>
      </c>
      <c r="AI3642" s="61" t="str">
        <f>IF(AND(AH3642&lt;&gt;"",E3642="Live"),_xlfn.XLOOKUP(_xlfn.TEXTJOIN(" vs ",,C3642:D3642),Calendar!G:G,Calendar!K:K),"")</f>
        <v/>
      </c>
      <c r="AJ3642" s="61" t="str">
        <f>IF(AND(K3642&lt;&gt;"Match of the Day",K3642&lt;&gt;"Match of the Day 2",K3642&lt;&gt;"Match of the Day Repeat"),"",1+MAX($AJ$10:AJ3641))</f>
        <v/>
      </c>
    </row>
    <row r="3643" spans="34:36" x14ac:dyDescent="0.35">
      <c r="AH3643" s="16" t="str">
        <f>IF(AND(B3643="Premier League",E3643="Live"),_xlfn.XLOOKUP(_xlfn.TEXTJOIN(" vs ",,C3643:D3643),Calendar!G:G,Calendar!B:B),IF(AND(B3643="Premier League",E3643="Highlights"),_xlfn.XLOOKUP(H3643,Calendar!O:O,Calendar!N:N,,-1),""))</f>
        <v/>
      </c>
      <c r="AI3643" s="61" t="str">
        <f>IF(AND(AH3643&lt;&gt;"",E3643="Live"),_xlfn.XLOOKUP(_xlfn.TEXTJOIN(" vs ",,C3643:D3643),Calendar!G:G,Calendar!K:K),"")</f>
        <v/>
      </c>
      <c r="AJ3643" s="61" t="str">
        <f>IF(AND(K3643&lt;&gt;"Match of the Day",K3643&lt;&gt;"Match of the Day 2",K3643&lt;&gt;"Match of the Day Repeat"),"",1+MAX($AJ$10:AJ3642))</f>
        <v/>
      </c>
    </row>
    <row r="3644" spans="34:36" x14ac:dyDescent="0.35">
      <c r="AH3644" s="16" t="str">
        <f>IF(AND(B3644="Premier League",E3644="Live"),_xlfn.XLOOKUP(_xlfn.TEXTJOIN(" vs ",,C3644:D3644),Calendar!G:G,Calendar!B:B),IF(AND(B3644="Premier League",E3644="Highlights"),_xlfn.XLOOKUP(H3644,Calendar!O:O,Calendar!N:N,,-1),""))</f>
        <v/>
      </c>
      <c r="AI3644" s="61" t="str">
        <f>IF(AND(AH3644&lt;&gt;"",E3644="Live"),_xlfn.XLOOKUP(_xlfn.TEXTJOIN(" vs ",,C3644:D3644),Calendar!G:G,Calendar!K:K),"")</f>
        <v/>
      </c>
      <c r="AJ3644" s="61" t="str">
        <f>IF(AND(K3644&lt;&gt;"Match of the Day",K3644&lt;&gt;"Match of the Day 2",K3644&lt;&gt;"Match of the Day Repeat"),"",1+MAX($AJ$10:AJ3643))</f>
        <v/>
      </c>
    </row>
    <row r="3645" spans="34:36" x14ac:dyDescent="0.35">
      <c r="AH3645" s="16" t="str">
        <f>IF(AND(B3645="Premier League",E3645="Live"),_xlfn.XLOOKUP(_xlfn.TEXTJOIN(" vs ",,C3645:D3645),Calendar!G:G,Calendar!B:B),IF(AND(B3645="Premier League",E3645="Highlights"),_xlfn.XLOOKUP(H3645,Calendar!O:O,Calendar!N:N,,-1),""))</f>
        <v/>
      </c>
      <c r="AI3645" s="61" t="str">
        <f>IF(AND(AH3645&lt;&gt;"",E3645="Live"),_xlfn.XLOOKUP(_xlfn.TEXTJOIN(" vs ",,C3645:D3645),Calendar!G:G,Calendar!K:K),"")</f>
        <v/>
      </c>
      <c r="AJ3645" s="61" t="str">
        <f>IF(AND(K3645&lt;&gt;"Match of the Day",K3645&lt;&gt;"Match of the Day 2",K3645&lt;&gt;"Match of the Day Repeat"),"",1+MAX($AJ$10:AJ3644))</f>
        <v/>
      </c>
    </row>
    <row r="3646" spans="34:36" x14ac:dyDescent="0.35">
      <c r="AH3646" s="16" t="str">
        <f>IF(AND(B3646="Premier League",E3646="Live"),_xlfn.XLOOKUP(_xlfn.TEXTJOIN(" vs ",,C3646:D3646),Calendar!G:G,Calendar!B:B),IF(AND(B3646="Premier League",E3646="Highlights"),_xlfn.XLOOKUP(H3646,Calendar!O:O,Calendar!N:N,,-1),""))</f>
        <v/>
      </c>
      <c r="AI3646" s="61" t="str">
        <f>IF(AND(AH3646&lt;&gt;"",E3646="Live"),_xlfn.XLOOKUP(_xlfn.TEXTJOIN(" vs ",,C3646:D3646),Calendar!G:G,Calendar!K:K),"")</f>
        <v/>
      </c>
      <c r="AJ3646" s="61" t="str">
        <f>IF(AND(K3646&lt;&gt;"Match of the Day",K3646&lt;&gt;"Match of the Day 2",K3646&lt;&gt;"Match of the Day Repeat"),"",1+MAX($AJ$10:AJ3645))</f>
        <v/>
      </c>
    </row>
    <row r="3647" spans="34:36" x14ac:dyDescent="0.35">
      <c r="AH3647" s="16" t="str">
        <f>IF(AND(B3647="Premier League",E3647="Live"),_xlfn.XLOOKUP(_xlfn.TEXTJOIN(" vs ",,C3647:D3647),Calendar!G:G,Calendar!B:B),IF(AND(B3647="Premier League",E3647="Highlights"),_xlfn.XLOOKUP(H3647,Calendar!O:O,Calendar!N:N,,-1),""))</f>
        <v/>
      </c>
      <c r="AI3647" s="61" t="str">
        <f>IF(AND(AH3647&lt;&gt;"",E3647="Live"),_xlfn.XLOOKUP(_xlfn.TEXTJOIN(" vs ",,C3647:D3647),Calendar!G:G,Calendar!K:K),"")</f>
        <v/>
      </c>
      <c r="AJ3647" s="61" t="str">
        <f>IF(AND(K3647&lt;&gt;"Match of the Day",K3647&lt;&gt;"Match of the Day 2",K3647&lt;&gt;"Match of the Day Repeat"),"",1+MAX($AJ$10:AJ3646))</f>
        <v/>
      </c>
    </row>
    <row r="3648" spans="34:36" x14ac:dyDescent="0.35">
      <c r="AH3648" s="16" t="str">
        <f>IF(AND(B3648="Premier League",E3648="Live"),_xlfn.XLOOKUP(_xlfn.TEXTJOIN(" vs ",,C3648:D3648),Calendar!G:G,Calendar!B:B),IF(AND(B3648="Premier League",E3648="Highlights"),_xlfn.XLOOKUP(H3648,Calendar!O:O,Calendar!N:N,,-1),""))</f>
        <v/>
      </c>
      <c r="AI3648" s="61" t="str">
        <f>IF(AND(AH3648&lt;&gt;"",E3648="Live"),_xlfn.XLOOKUP(_xlfn.TEXTJOIN(" vs ",,C3648:D3648),Calendar!G:G,Calendar!K:K),"")</f>
        <v/>
      </c>
      <c r="AJ3648" s="61" t="str">
        <f>IF(AND(K3648&lt;&gt;"Match of the Day",K3648&lt;&gt;"Match of the Day 2",K3648&lt;&gt;"Match of the Day Repeat"),"",1+MAX($AJ$10:AJ3647))</f>
        <v/>
      </c>
    </row>
    <row r="3649" spans="34:36" x14ac:dyDescent="0.35">
      <c r="AH3649" s="16" t="str">
        <f>IF(AND(B3649="Premier League",E3649="Live"),_xlfn.XLOOKUP(_xlfn.TEXTJOIN(" vs ",,C3649:D3649),Calendar!G:G,Calendar!B:B),IF(AND(B3649="Premier League",E3649="Highlights"),_xlfn.XLOOKUP(H3649,Calendar!O:O,Calendar!N:N,,-1),""))</f>
        <v/>
      </c>
      <c r="AI3649" s="61" t="str">
        <f>IF(AND(AH3649&lt;&gt;"",E3649="Live"),_xlfn.XLOOKUP(_xlfn.TEXTJOIN(" vs ",,C3649:D3649),Calendar!G:G,Calendar!K:K),"")</f>
        <v/>
      </c>
      <c r="AJ3649" s="61" t="str">
        <f>IF(AND(K3649&lt;&gt;"Match of the Day",K3649&lt;&gt;"Match of the Day 2",K3649&lt;&gt;"Match of the Day Repeat"),"",1+MAX($AJ$10:AJ3648))</f>
        <v/>
      </c>
    </row>
    <row r="3650" spans="34:36" x14ac:dyDescent="0.35">
      <c r="AH3650" s="16" t="str">
        <f>IF(AND(B3650="Premier League",E3650="Live"),_xlfn.XLOOKUP(_xlfn.TEXTJOIN(" vs ",,C3650:D3650),Calendar!G:G,Calendar!B:B),IF(AND(B3650="Premier League",E3650="Highlights"),_xlfn.XLOOKUP(H3650,Calendar!O:O,Calendar!N:N,,-1),""))</f>
        <v/>
      </c>
      <c r="AI3650" s="61" t="str">
        <f>IF(AND(AH3650&lt;&gt;"",E3650="Live"),_xlfn.XLOOKUP(_xlfn.TEXTJOIN(" vs ",,C3650:D3650),Calendar!G:G,Calendar!K:K),"")</f>
        <v/>
      </c>
      <c r="AJ3650" s="61" t="str">
        <f>IF(AND(K3650&lt;&gt;"Match of the Day",K3650&lt;&gt;"Match of the Day 2",K3650&lt;&gt;"Match of the Day Repeat"),"",1+MAX($AJ$10:AJ3649))</f>
        <v/>
      </c>
    </row>
    <row r="3651" spans="34:36" x14ac:dyDescent="0.35">
      <c r="AH3651" s="16" t="str">
        <f>IF(AND(B3651="Premier League",E3651="Live"),_xlfn.XLOOKUP(_xlfn.TEXTJOIN(" vs ",,C3651:D3651),Calendar!G:G,Calendar!B:B),IF(AND(B3651="Premier League",E3651="Highlights"),_xlfn.XLOOKUP(H3651,Calendar!O:O,Calendar!N:N,,-1),""))</f>
        <v/>
      </c>
      <c r="AI3651" s="61" t="str">
        <f>IF(AND(AH3651&lt;&gt;"",E3651="Live"),_xlfn.XLOOKUP(_xlfn.TEXTJOIN(" vs ",,C3651:D3651),Calendar!G:G,Calendar!K:K),"")</f>
        <v/>
      </c>
      <c r="AJ3651" s="61" t="str">
        <f>IF(AND(K3651&lt;&gt;"Match of the Day",K3651&lt;&gt;"Match of the Day 2",K3651&lt;&gt;"Match of the Day Repeat"),"",1+MAX($AJ$10:AJ3650))</f>
        <v/>
      </c>
    </row>
    <row r="3652" spans="34:36" x14ac:dyDescent="0.35">
      <c r="AH3652" s="16" t="str">
        <f>IF(AND(B3652="Premier League",E3652="Live"),_xlfn.XLOOKUP(_xlfn.TEXTJOIN(" vs ",,C3652:D3652),Calendar!G:G,Calendar!B:B),IF(AND(B3652="Premier League",E3652="Highlights"),_xlfn.XLOOKUP(H3652,Calendar!O:O,Calendar!N:N,,-1),""))</f>
        <v/>
      </c>
      <c r="AI3652" s="61" t="str">
        <f>IF(AND(AH3652&lt;&gt;"",E3652="Live"),_xlfn.XLOOKUP(_xlfn.TEXTJOIN(" vs ",,C3652:D3652),Calendar!G:G,Calendar!K:K),"")</f>
        <v/>
      </c>
      <c r="AJ3652" s="61" t="str">
        <f>IF(AND(K3652&lt;&gt;"Match of the Day",K3652&lt;&gt;"Match of the Day 2",K3652&lt;&gt;"Match of the Day Repeat"),"",1+MAX($AJ$10:AJ3651))</f>
        <v/>
      </c>
    </row>
    <row r="3653" spans="34:36" x14ac:dyDescent="0.35">
      <c r="AH3653" s="16" t="str">
        <f>IF(AND(B3653="Premier League",E3653="Live"),_xlfn.XLOOKUP(_xlfn.TEXTJOIN(" vs ",,C3653:D3653),Calendar!G:G,Calendar!B:B),IF(AND(B3653="Premier League",E3653="Highlights"),_xlfn.XLOOKUP(H3653,Calendar!O:O,Calendar!N:N,,-1),""))</f>
        <v/>
      </c>
      <c r="AI3653" s="61" t="str">
        <f>IF(AND(AH3653&lt;&gt;"",E3653="Live"),_xlfn.XLOOKUP(_xlfn.TEXTJOIN(" vs ",,C3653:D3653),Calendar!G:G,Calendar!K:K),"")</f>
        <v/>
      </c>
      <c r="AJ3653" s="61" t="str">
        <f>IF(AND(K3653&lt;&gt;"Match of the Day",K3653&lt;&gt;"Match of the Day 2",K3653&lt;&gt;"Match of the Day Repeat"),"",1+MAX($AJ$10:AJ3652))</f>
        <v/>
      </c>
    </row>
    <row r="3654" spans="34:36" x14ac:dyDescent="0.35">
      <c r="AH3654" s="16" t="str">
        <f>IF(AND(B3654="Premier League",E3654="Live"),_xlfn.XLOOKUP(_xlfn.TEXTJOIN(" vs ",,C3654:D3654),Calendar!G:G,Calendar!B:B),IF(AND(B3654="Premier League",E3654="Highlights"),_xlfn.XLOOKUP(H3654,Calendar!O:O,Calendar!N:N,,-1),""))</f>
        <v/>
      </c>
      <c r="AI3654" s="61" t="str">
        <f>IF(AND(AH3654&lt;&gt;"",E3654="Live"),_xlfn.XLOOKUP(_xlfn.TEXTJOIN(" vs ",,C3654:D3654),Calendar!G:G,Calendar!K:K),"")</f>
        <v/>
      </c>
      <c r="AJ3654" s="61" t="str">
        <f>IF(AND(K3654&lt;&gt;"Match of the Day",K3654&lt;&gt;"Match of the Day 2",K3654&lt;&gt;"Match of the Day Repeat"),"",1+MAX($AJ$10:AJ3653))</f>
        <v/>
      </c>
    </row>
    <row r="3655" spans="34:36" x14ac:dyDescent="0.35">
      <c r="AH3655" s="16" t="str">
        <f>IF(AND(B3655="Premier League",E3655="Live"),_xlfn.XLOOKUP(_xlfn.TEXTJOIN(" vs ",,C3655:D3655),Calendar!G:G,Calendar!B:B),IF(AND(B3655="Premier League",E3655="Highlights"),_xlfn.XLOOKUP(H3655,Calendar!O:O,Calendar!N:N,,-1),""))</f>
        <v/>
      </c>
      <c r="AI3655" s="61" t="str">
        <f>IF(AND(AH3655&lt;&gt;"",E3655="Live"),_xlfn.XLOOKUP(_xlfn.TEXTJOIN(" vs ",,C3655:D3655),Calendar!G:G,Calendar!K:K),"")</f>
        <v/>
      </c>
      <c r="AJ3655" s="61" t="str">
        <f>IF(AND(K3655&lt;&gt;"Match of the Day",K3655&lt;&gt;"Match of the Day 2",K3655&lt;&gt;"Match of the Day Repeat"),"",1+MAX($AJ$10:AJ3654))</f>
        <v/>
      </c>
    </row>
    <row r="3656" spans="34:36" x14ac:dyDescent="0.35">
      <c r="AH3656" s="16" t="str">
        <f>IF(AND(B3656="Premier League",E3656="Live"),_xlfn.XLOOKUP(_xlfn.TEXTJOIN(" vs ",,C3656:D3656),Calendar!G:G,Calendar!B:B),IF(AND(B3656="Premier League",E3656="Highlights"),_xlfn.XLOOKUP(H3656,Calendar!O:O,Calendar!N:N,,-1),""))</f>
        <v/>
      </c>
      <c r="AI3656" s="61" t="str">
        <f>IF(AND(AH3656&lt;&gt;"",E3656="Live"),_xlfn.XLOOKUP(_xlfn.TEXTJOIN(" vs ",,C3656:D3656),Calendar!G:G,Calendar!K:K),"")</f>
        <v/>
      </c>
      <c r="AJ3656" s="61" t="str">
        <f>IF(AND(K3656&lt;&gt;"Match of the Day",K3656&lt;&gt;"Match of the Day 2",K3656&lt;&gt;"Match of the Day Repeat"),"",1+MAX($AJ$10:AJ3655))</f>
        <v/>
      </c>
    </row>
    <row r="3657" spans="34:36" x14ac:dyDescent="0.35">
      <c r="AH3657" s="16" t="str">
        <f>IF(AND(B3657="Premier League",E3657="Live"),_xlfn.XLOOKUP(_xlfn.TEXTJOIN(" vs ",,C3657:D3657),Calendar!G:G,Calendar!B:B),IF(AND(B3657="Premier League",E3657="Highlights"),_xlfn.XLOOKUP(H3657,Calendar!O:O,Calendar!N:N,,-1),""))</f>
        <v/>
      </c>
      <c r="AI3657" s="61" t="str">
        <f>IF(AND(AH3657&lt;&gt;"",E3657="Live"),_xlfn.XLOOKUP(_xlfn.TEXTJOIN(" vs ",,C3657:D3657),Calendar!G:G,Calendar!K:K),"")</f>
        <v/>
      </c>
      <c r="AJ3657" s="61" t="str">
        <f>IF(AND(K3657&lt;&gt;"Match of the Day",K3657&lt;&gt;"Match of the Day 2",K3657&lt;&gt;"Match of the Day Repeat"),"",1+MAX($AJ$10:AJ3656))</f>
        <v/>
      </c>
    </row>
    <row r="3658" spans="34:36" x14ac:dyDescent="0.35">
      <c r="AH3658" s="16" t="str">
        <f>IF(AND(B3658="Premier League",E3658="Live"),_xlfn.XLOOKUP(_xlfn.TEXTJOIN(" vs ",,C3658:D3658),Calendar!G:G,Calendar!B:B),IF(AND(B3658="Premier League",E3658="Highlights"),_xlfn.XLOOKUP(H3658,Calendar!O:O,Calendar!N:N,,-1),""))</f>
        <v/>
      </c>
      <c r="AI3658" s="61" t="str">
        <f>IF(AND(AH3658&lt;&gt;"",E3658="Live"),_xlfn.XLOOKUP(_xlfn.TEXTJOIN(" vs ",,C3658:D3658),Calendar!G:G,Calendar!K:K),"")</f>
        <v/>
      </c>
      <c r="AJ3658" s="61" t="str">
        <f>IF(AND(K3658&lt;&gt;"Match of the Day",K3658&lt;&gt;"Match of the Day 2",K3658&lt;&gt;"Match of the Day Repeat"),"",1+MAX($AJ$10:AJ3657))</f>
        <v/>
      </c>
    </row>
    <row r="3659" spans="34:36" x14ac:dyDescent="0.35">
      <c r="AH3659" s="16" t="str">
        <f>IF(AND(B3659="Premier League",E3659="Live"),_xlfn.XLOOKUP(_xlfn.TEXTJOIN(" vs ",,C3659:D3659),Calendar!G:G,Calendar!B:B),IF(AND(B3659="Premier League",E3659="Highlights"),_xlfn.XLOOKUP(H3659,Calendar!O:O,Calendar!N:N,,-1),""))</f>
        <v/>
      </c>
      <c r="AI3659" s="61" t="str">
        <f>IF(AND(AH3659&lt;&gt;"",E3659="Live"),_xlfn.XLOOKUP(_xlfn.TEXTJOIN(" vs ",,C3659:D3659),Calendar!G:G,Calendar!K:K),"")</f>
        <v/>
      </c>
      <c r="AJ3659" s="61" t="str">
        <f>IF(AND(K3659&lt;&gt;"Match of the Day",K3659&lt;&gt;"Match of the Day 2",K3659&lt;&gt;"Match of the Day Repeat"),"",1+MAX($AJ$10:AJ3658))</f>
        <v/>
      </c>
    </row>
    <row r="3660" spans="34:36" x14ac:dyDescent="0.35">
      <c r="AH3660" s="16" t="str">
        <f>IF(AND(B3660="Premier League",E3660="Live"),_xlfn.XLOOKUP(_xlfn.TEXTJOIN(" vs ",,C3660:D3660),Calendar!G:G,Calendar!B:B),IF(AND(B3660="Premier League",E3660="Highlights"),_xlfn.XLOOKUP(H3660,Calendar!O:O,Calendar!N:N,,-1),""))</f>
        <v/>
      </c>
      <c r="AI3660" s="61" t="str">
        <f>IF(AND(AH3660&lt;&gt;"",E3660="Live"),_xlfn.XLOOKUP(_xlfn.TEXTJOIN(" vs ",,C3660:D3660),Calendar!G:G,Calendar!K:K),"")</f>
        <v/>
      </c>
      <c r="AJ3660" s="61" t="str">
        <f>IF(AND(K3660&lt;&gt;"Match of the Day",K3660&lt;&gt;"Match of the Day 2",K3660&lt;&gt;"Match of the Day Repeat"),"",1+MAX($AJ$10:AJ3659))</f>
        <v/>
      </c>
    </row>
    <row r="3661" spans="34:36" x14ac:dyDescent="0.35">
      <c r="AH3661" s="16" t="str">
        <f>IF(AND(B3661="Premier League",E3661="Live"),_xlfn.XLOOKUP(_xlfn.TEXTJOIN(" vs ",,C3661:D3661),Calendar!G:G,Calendar!B:B),IF(AND(B3661="Premier League",E3661="Highlights"),_xlfn.XLOOKUP(H3661,Calendar!O:O,Calendar!N:N,,-1),""))</f>
        <v/>
      </c>
      <c r="AI3661" s="61" t="str">
        <f>IF(AND(AH3661&lt;&gt;"",E3661="Live"),_xlfn.XLOOKUP(_xlfn.TEXTJOIN(" vs ",,C3661:D3661),Calendar!G:G,Calendar!K:K),"")</f>
        <v/>
      </c>
      <c r="AJ3661" s="61" t="str">
        <f>IF(AND(K3661&lt;&gt;"Match of the Day",K3661&lt;&gt;"Match of the Day 2",K3661&lt;&gt;"Match of the Day Repeat"),"",1+MAX($AJ$10:AJ3660))</f>
        <v/>
      </c>
    </row>
    <row r="3662" spans="34:36" x14ac:dyDescent="0.35">
      <c r="AH3662" s="16" t="str">
        <f>IF(AND(B3662="Premier League",E3662="Live"),_xlfn.XLOOKUP(_xlfn.TEXTJOIN(" vs ",,C3662:D3662),Calendar!G:G,Calendar!B:B),IF(AND(B3662="Premier League",E3662="Highlights"),_xlfn.XLOOKUP(H3662,Calendar!O:O,Calendar!N:N,,-1),""))</f>
        <v/>
      </c>
      <c r="AI3662" s="61" t="str">
        <f>IF(AND(AH3662&lt;&gt;"",E3662="Live"),_xlfn.XLOOKUP(_xlfn.TEXTJOIN(" vs ",,C3662:D3662),Calendar!G:G,Calendar!K:K),"")</f>
        <v/>
      </c>
      <c r="AJ3662" s="61" t="str">
        <f>IF(AND(K3662&lt;&gt;"Match of the Day",K3662&lt;&gt;"Match of the Day 2",K3662&lt;&gt;"Match of the Day Repeat"),"",1+MAX($AJ$10:AJ3661))</f>
        <v/>
      </c>
    </row>
    <row r="3663" spans="34:36" x14ac:dyDescent="0.35">
      <c r="AH3663" s="16" t="str">
        <f>IF(AND(B3663="Premier League",E3663="Live"),_xlfn.XLOOKUP(_xlfn.TEXTJOIN(" vs ",,C3663:D3663),Calendar!G:G,Calendar!B:B),IF(AND(B3663="Premier League",E3663="Highlights"),_xlfn.XLOOKUP(H3663,Calendar!O:O,Calendar!N:N,,-1),""))</f>
        <v/>
      </c>
      <c r="AI3663" s="61" t="str">
        <f>IF(AND(AH3663&lt;&gt;"",E3663="Live"),_xlfn.XLOOKUP(_xlfn.TEXTJOIN(" vs ",,C3663:D3663),Calendar!G:G,Calendar!K:K),"")</f>
        <v/>
      </c>
      <c r="AJ3663" s="61" t="str">
        <f>IF(AND(K3663&lt;&gt;"Match of the Day",K3663&lt;&gt;"Match of the Day 2",K3663&lt;&gt;"Match of the Day Repeat"),"",1+MAX($AJ$10:AJ3662))</f>
        <v/>
      </c>
    </row>
    <row r="3664" spans="34:36" x14ac:dyDescent="0.35">
      <c r="AH3664" s="16" t="str">
        <f>IF(AND(B3664="Premier League",E3664="Live"),_xlfn.XLOOKUP(_xlfn.TEXTJOIN(" vs ",,C3664:D3664),Calendar!G:G,Calendar!B:B),IF(AND(B3664="Premier League",E3664="Highlights"),_xlfn.XLOOKUP(H3664,Calendar!O:O,Calendar!N:N,,-1),""))</f>
        <v/>
      </c>
      <c r="AI3664" s="61" t="str">
        <f>IF(AND(AH3664&lt;&gt;"",E3664="Live"),_xlfn.XLOOKUP(_xlfn.TEXTJOIN(" vs ",,C3664:D3664),Calendar!G:G,Calendar!K:K),"")</f>
        <v/>
      </c>
      <c r="AJ3664" s="61" t="str">
        <f>IF(AND(K3664&lt;&gt;"Match of the Day",K3664&lt;&gt;"Match of the Day 2",K3664&lt;&gt;"Match of the Day Repeat"),"",1+MAX($AJ$10:AJ3663))</f>
        <v/>
      </c>
    </row>
    <row r="3665" spans="34:36" x14ac:dyDescent="0.35">
      <c r="AH3665" s="16" t="str">
        <f>IF(AND(B3665="Premier League",E3665="Live"),_xlfn.XLOOKUP(_xlfn.TEXTJOIN(" vs ",,C3665:D3665),Calendar!G:G,Calendar!B:B),IF(AND(B3665="Premier League",E3665="Highlights"),_xlfn.XLOOKUP(H3665,Calendar!O:O,Calendar!N:N,,-1),""))</f>
        <v/>
      </c>
      <c r="AI3665" s="61" t="str">
        <f>IF(AND(AH3665&lt;&gt;"",E3665="Live"),_xlfn.XLOOKUP(_xlfn.TEXTJOIN(" vs ",,C3665:D3665),Calendar!G:G,Calendar!K:K),"")</f>
        <v/>
      </c>
      <c r="AJ3665" s="61" t="str">
        <f>IF(AND(K3665&lt;&gt;"Match of the Day",K3665&lt;&gt;"Match of the Day 2",K3665&lt;&gt;"Match of the Day Repeat"),"",1+MAX($AJ$10:AJ3664))</f>
        <v/>
      </c>
    </row>
    <row r="3666" spans="34:36" x14ac:dyDescent="0.35">
      <c r="AH3666" s="16" t="str">
        <f>IF(AND(B3666="Premier League",E3666="Live"),_xlfn.XLOOKUP(_xlfn.TEXTJOIN(" vs ",,C3666:D3666),Calendar!G:G,Calendar!B:B),IF(AND(B3666="Premier League",E3666="Highlights"),_xlfn.XLOOKUP(H3666,Calendar!O:O,Calendar!N:N,,-1),""))</f>
        <v/>
      </c>
      <c r="AI3666" s="61" t="str">
        <f>IF(AND(AH3666&lt;&gt;"",E3666="Live"),_xlfn.XLOOKUP(_xlfn.TEXTJOIN(" vs ",,C3666:D3666),Calendar!G:G,Calendar!K:K),"")</f>
        <v/>
      </c>
      <c r="AJ3666" s="61" t="str">
        <f>IF(AND(K3666&lt;&gt;"Match of the Day",K3666&lt;&gt;"Match of the Day 2",K3666&lt;&gt;"Match of the Day Repeat"),"",1+MAX($AJ$10:AJ3665))</f>
        <v/>
      </c>
    </row>
    <row r="3667" spans="34:36" x14ac:dyDescent="0.35">
      <c r="AH3667" s="16" t="str">
        <f>IF(AND(B3667="Premier League",E3667="Live"),_xlfn.XLOOKUP(_xlfn.TEXTJOIN(" vs ",,C3667:D3667),Calendar!G:G,Calendar!B:B),IF(AND(B3667="Premier League",E3667="Highlights"),_xlfn.XLOOKUP(H3667,Calendar!O:O,Calendar!N:N,,-1),""))</f>
        <v/>
      </c>
      <c r="AI3667" s="61" t="str">
        <f>IF(AND(AH3667&lt;&gt;"",E3667="Live"),_xlfn.XLOOKUP(_xlfn.TEXTJOIN(" vs ",,C3667:D3667),Calendar!G:G,Calendar!K:K),"")</f>
        <v/>
      </c>
      <c r="AJ3667" s="61" t="str">
        <f>IF(AND(K3667&lt;&gt;"Match of the Day",K3667&lt;&gt;"Match of the Day 2",K3667&lt;&gt;"Match of the Day Repeat"),"",1+MAX($AJ$10:AJ3666))</f>
        <v/>
      </c>
    </row>
    <row r="3668" spans="34:36" x14ac:dyDescent="0.35">
      <c r="AH3668" s="16" t="str">
        <f>IF(AND(B3668="Premier League",E3668="Live"),_xlfn.XLOOKUP(_xlfn.TEXTJOIN(" vs ",,C3668:D3668),Calendar!G:G,Calendar!B:B),IF(AND(B3668="Premier League",E3668="Highlights"),_xlfn.XLOOKUP(H3668,Calendar!O:O,Calendar!N:N,,-1),""))</f>
        <v/>
      </c>
      <c r="AI3668" s="61" t="str">
        <f>IF(AND(AH3668&lt;&gt;"",E3668="Live"),_xlfn.XLOOKUP(_xlfn.TEXTJOIN(" vs ",,C3668:D3668),Calendar!G:G,Calendar!K:K),"")</f>
        <v/>
      </c>
      <c r="AJ3668" s="61" t="str">
        <f>IF(AND(K3668&lt;&gt;"Match of the Day",K3668&lt;&gt;"Match of the Day 2",K3668&lt;&gt;"Match of the Day Repeat"),"",1+MAX($AJ$10:AJ3667))</f>
        <v/>
      </c>
    </row>
    <row r="3669" spans="34:36" x14ac:dyDescent="0.35">
      <c r="AH3669" s="16" t="str">
        <f>IF(AND(B3669="Premier League",E3669="Live"),_xlfn.XLOOKUP(_xlfn.TEXTJOIN(" vs ",,C3669:D3669),Calendar!G:G,Calendar!B:B),IF(AND(B3669="Premier League",E3669="Highlights"),_xlfn.XLOOKUP(H3669,Calendar!O:O,Calendar!N:N,,-1),""))</f>
        <v/>
      </c>
      <c r="AI3669" s="61" t="str">
        <f>IF(AND(AH3669&lt;&gt;"",E3669="Live"),_xlfn.XLOOKUP(_xlfn.TEXTJOIN(" vs ",,C3669:D3669),Calendar!G:G,Calendar!K:K),"")</f>
        <v/>
      </c>
      <c r="AJ3669" s="61" t="str">
        <f>IF(AND(K3669&lt;&gt;"Match of the Day",K3669&lt;&gt;"Match of the Day 2",K3669&lt;&gt;"Match of the Day Repeat"),"",1+MAX($AJ$10:AJ3668))</f>
        <v/>
      </c>
    </row>
    <row r="3670" spans="34:36" x14ac:dyDescent="0.35">
      <c r="AH3670" s="16" t="str">
        <f>IF(AND(B3670="Premier League",E3670="Live"),_xlfn.XLOOKUP(_xlfn.TEXTJOIN(" vs ",,C3670:D3670),Calendar!G:G,Calendar!B:B),IF(AND(B3670="Premier League",E3670="Highlights"),_xlfn.XLOOKUP(H3670,Calendar!O:O,Calendar!N:N,,-1),""))</f>
        <v/>
      </c>
      <c r="AI3670" s="61" t="str">
        <f>IF(AND(AH3670&lt;&gt;"",E3670="Live"),_xlfn.XLOOKUP(_xlfn.TEXTJOIN(" vs ",,C3670:D3670),Calendar!G:G,Calendar!K:K),"")</f>
        <v/>
      </c>
      <c r="AJ3670" s="61" t="str">
        <f>IF(AND(K3670&lt;&gt;"Match of the Day",K3670&lt;&gt;"Match of the Day 2",K3670&lt;&gt;"Match of the Day Repeat"),"",1+MAX($AJ$10:AJ3669))</f>
        <v/>
      </c>
    </row>
    <row r="3671" spans="34:36" x14ac:dyDescent="0.35">
      <c r="AH3671" s="16" t="str">
        <f>IF(AND(B3671="Premier League",E3671="Live"),_xlfn.XLOOKUP(_xlfn.TEXTJOIN(" vs ",,C3671:D3671),Calendar!G:G,Calendar!B:B),IF(AND(B3671="Premier League",E3671="Highlights"),_xlfn.XLOOKUP(H3671,Calendar!O:O,Calendar!N:N,,-1),""))</f>
        <v/>
      </c>
      <c r="AI3671" s="61" t="str">
        <f>IF(AND(AH3671&lt;&gt;"",E3671="Live"),_xlfn.XLOOKUP(_xlfn.TEXTJOIN(" vs ",,C3671:D3671),Calendar!G:G,Calendar!K:K),"")</f>
        <v/>
      </c>
      <c r="AJ3671" s="61" t="str">
        <f>IF(AND(K3671&lt;&gt;"Match of the Day",K3671&lt;&gt;"Match of the Day 2",K3671&lt;&gt;"Match of the Day Repeat"),"",1+MAX($AJ$10:AJ3670))</f>
        <v/>
      </c>
    </row>
    <row r="3672" spans="34:36" x14ac:dyDescent="0.35">
      <c r="AH3672" s="16" t="str">
        <f>IF(AND(B3672="Premier League",E3672="Live"),_xlfn.XLOOKUP(_xlfn.TEXTJOIN(" vs ",,C3672:D3672),Calendar!G:G,Calendar!B:B),IF(AND(B3672="Premier League",E3672="Highlights"),_xlfn.XLOOKUP(H3672,Calendar!O:O,Calendar!N:N,,-1),""))</f>
        <v/>
      </c>
      <c r="AI3672" s="61" t="str">
        <f>IF(AND(AH3672&lt;&gt;"",E3672="Live"),_xlfn.XLOOKUP(_xlfn.TEXTJOIN(" vs ",,C3672:D3672),Calendar!G:G,Calendar!K:K),"")</f>
        <v/>
      </c>
      <c r="AJ3672" s="61" t="str">
        <f>IF(AND(K3672&lt;&gt;"Match of the Day",K3672&lt;&gt;"Match of the Day 2",K3672&lt;&gt;"Match of the Day Repeat"),"",1+MAX($AJ$10:AJ3671))</f>
        <v/>
      </c>
    </row>
    <row r="3673" spans="34:36" x14ac:dyDescent="0.35">
      <c r="AH3673" s="16" t="str">
        <f>IF(AND(B3673="Premier League",E3673="Live"),_xlfn.XLOOKUP(_xlfn.TEXTJOIN(" vs ",,C3673:D3673),Calendar!G:G,Calendar!B:B),IF(AND(B3673="Premier League",E3673="Highlights"),_xlfn.XLOOKUP(H3673,Calendar!O:O,Calendar!N:N,,-1),""))</f>
        <v/>
      </c>
      <c r="AI3673" s="61" t="str">
        <f>IF(AND(AH3673&lt;&gt;"",E3673="Live"),_xlfn.XLOOKUP(_xlfn.TEXTJOIN(" vs ",,C3673:D3673),Calendar!G:G,Calendar!K:K),"")</f>
        <v/>
      </c>
      <c r="AJ3673" s="61" t="str">
        <f>IF(AND(K3673&lt;&gt;"Match of the Day",K3673&lt;&gt;"Match of the Day 2",K3673&lt;&gt;"Match of the Day Repeat"),"",1+MAX($AJ$10:AJ3672))</f>
        <v/>
      </c>
    </row>
    <row r="3674" spans="34:36" x14ac:dyDescent="0.35">
      <c r="AH3674" s="16" t="str">
        <f>IF(AND(B3674="Premier League",E3674="Live"),_xlfn.XLOOKUP(_xlfn.TEXTJOIN(" vs ",,C3674:D3674),Calendar!G:G,Calendar!B:B),IF(AND(B3674="Premier League",E3674="Highlights"),_xlfn.XLOOKUP(H3674,Calendar!O:O,Calendar!N:N,,-1),""))</f>
        <v/>
      </c>
      <c r="AI3674" s="61" t="str">
        <f>IF(AND(AH3674&lt;&gt;"",E3674="Live"),_xlfn.XLOOKUP(_xlfn.TEXTJOIN(" vs ",,C3674:D3674),Calendar!G:G,Calendar!K:K),"")</f>
        <v/>
      </c>
      <c r="AJ3674" s="61" t="str">
        <f>IF(AND(K3674&lt;&gt;"Match of the Day",K3674&lt;&gt;"Match of the Day 2",K3674&lt;&gt;"Match of the Day Repeat"),"",1+MAX($AJ$10:AJ3673))</f>
        <v/>
      </c>
    </row>
    <row r="3675" spans="34:36" x14ac:dyDescent="0.35">
      <c r="AH3675" s="16" t="str">
        <f>IF(AND(B3675="Premier League",E3675="Live"),_xlfn.XLOOKUP(_xlfn.TEXTJOIN(" vs ",,C3675:D3675),Calendar!G:G,Calendar!B:B),IF(AND(B3675="Premier League",E3675="Highlights"),_xlfn.XLOOKUP(H3675,Calendar!O:O,Calendar!N:N,,-1),""))</f>
        <v/>
      </c>
      <c r="AI3675" s="61" t="str">
        <f>IF(AND(AH3675&lt;&gt;"",E3675="Live"),_xlfn.XLOOKUP(_xlfn.TEXTJOIN(" vs ",,C3675:D3675),Calendar!G:G,Calendar!K:K),"")</f>
        <v/>
      </c>
      <c r="AJ3675" s="61" t="str">
        <f>IF(AND(K3675&lt;&gt;"Match of the Day",K3675&lt;&gt;"Match of the Day 2",K3675&lt;&gt;"Match of the Day Repeat"),"",1+MAX($AJ$10:AJ3674))</f>
        <v/>
      </c>
    </row>
    <row r="3676" spans="34:36" x14ac:dyDescent="0.35">
      <c r="AH3676" s="16" t="str">
        <f>IF(AND(B3676="Premier League",E3676="Live"),_xlfn.XLOOKUP(_xlfn.TEXTJOIN(" vs ",,C3676:D3676),Calendar!G:G,Calendar!B:B),IF(AND(B3676="Premier League",E3676="Highlights"),_xlfn.XLOOKUP(H3676,Calendar!O:O,Calendar!N:N,,-1),""))</f>
        <v/>
      </c>
      <c r="AI3676" s="61" t="str">
        <f>IF(AND(AH3676&lt;&gt;"",E3676="Live"),_xlfn.XLOOKUP(_xlfn.TEXTJOIN(" vs ",,C3676:D3676),Calendar!G:G,Calendar!K:K),"")</f>
        <v/>
      </c>
      <c r="AJ3676" s="61" t="str">
        <f>IF(AND(K3676&lt;&gt;"Match of the Day",K3676&lt;&gt;"Match of the Day 2",K3676&lt;&gt;"Match of the Day Repeat"),"",1+MAX($AJ$10:AJ3675))</f>
        <v/>
      </c>
    </row>
    <row r="3677" spans="34:36" x14ac:dyDescent="0.35">
      <c r="AH3677" s="16" t="str">
        <f>IF(AND(B3677="Premier League",E3677="Live"),_xlfn.XLOOKUP(_xlfn.TEXTJOIN(" vs ",,C3677:D3677),Calendar!G:G,Calendar!B:B),IF(AND(B3677="Premier League",E3677="Highlights"),_xlfn.XLOOKUP(H3677,Calendar!O:O,Calendar!N:N,,-1),""))</f>
        <v/>
      </c>
      <c r="AI3677" s="61" t="str">
        <f>IF(AND(AH3677&lt;&gt;"",E3677="Live"),_xlfn.XLOOKUP(_xlfn.TEXTJOIN(" vs ",,C3677:D3677),Calendar!G:G,Calendar!K:K),"")</f>
        <v/>
      </c>
      <c r="AJ3677" s="61" t="str">
        <f>IF(AND(K3677&lt;&gt;"Match of the Day",K3677&lt;&gt;"Match of the Day 2",K3677&lt;&gt;"Match of the Day Repeat"),"",1+MAX($AJ$10:AJ3676))</f>
        <v/>
      </c>
    </row>
    <row r="3678" spans="34:36" x14ac:dyDescent="0.35">
      <c r="AH3678" s="16" t="str">
        <f>IF(AND(B3678="Premier League",E3678="Live"),_xlfn.XLOOKUP(_xlfn.TEXTJOIN(" vs ",,C3678:D3678),Calendar!G:G,Calendar!B:B),IF(AND(B3678="Premier League",E3678="Highlights"),_xlfn.XLOOKUP(H3678,Calendar!O:O,Calendar!N:N,,-1),""))</f>
        <v/>
      </c>
      <c r="AI3678" s="61" t="str">
        <f>IF(AND(AH3678&lt;&gt;"",E3678="Live"),_xlfn.XLOOKUP(_xlfn.TEXTJOIN(" vs ",,C3678:D3678),Calendar!G:G,Calendar!K:K),"")</f>
        <v/>
      </c>
      <c r="AJ3678" s="61" t="str">
        <f>IF(AND(K3678&lt;&gt;"Match of the Day",K3678&lt;&gt;"Match of the Day 2",K3678&lt;&gt;"Match of the Day Repeat"),"",1+MAX($AJ$10:AJ3677))</f>
        <v/>
      </c>
    </row>
    <row r="3679" spans="34:36" x14ac:dyDescent="0.35">
      <c r="AH3679" s="16" t="str">
        <f>IF(AND(B3679="Premier League",E3679="Live"),_xlfn.XLOOKUP(_xlfn.TEXTJOIN(" vs ",,C3679:D3679),Calendar!G:G,Calendar!B:B),IF(AND(B3679="Premier League",E3679="Highlights"),_xlfn.XLOOKUP(H3679,Calendar!O:O,Calendar!N:N,,-1),""))</f>
        <v/>
      </c>
      <c r="AI3679" s="61" t="str">
        <f>IF(AND(AH3679&lt;&gt;"",E3679="Live"),_xlfn.XLOOKUP(_xlfn.TEXTJOIN(" vs ",,C3679:D3679),Calendar!G:G,Calendar!K:K),"")</f>
        <v/>
      </c>
      <c r="AJ3679" s="61" t="str">
        <f>IF(AND(K3679&lt;&gt;"Match of the Day",K3679&lt;&gt;"Match of the Day 2",K3679&lt;&gt;"Match of the Day Repeat"),"",1+MAX($AJ$10:AJ3678))</f>
        <v/>
      </c>
    </row>
    <row r="3680" spans="34:36" x14ac:dyDescent="0.35">
      <c r="AH3680" s="16" t="str">
        <f>IF(AND(B3680="Premier League",E3680="Live"),_xlfn.XLOOKUP(_xlfn.TEXTJOIN(" vs ",,C3680:D3680),Calendar!G:G,Calendar!B:B),IF(AND(B3680="Premier League",E3680="Highlights"),_xlfn.XLOOKUP(H3680,Calendar!O:O,Calendar!N:N,,-1),""))</f>
        <v/>
      </c>
      <c r="AI3680" s="61" t="str">
        <f>IF(AND(AH3680&lt;&gt;"",E3680="Live"),_xlfn.XLOOKUP(_xlfn.TEXTJOIN(" vs ",,C3680:D3680),Calendar!G:G,Calendar!K:K),"")</f>
        <v/>
      </c>
      <c r="AJ3680" s="61" t="str">
        <f>IF(AND(K3680&lt;&gt;"Match of the Day",K3680&lt;&gt;"Match of the Day 2",K3680&lt;&gt;"Match of the Day Repeat"),"",1+MAX($AJ$10:AJ3679))</f>
        <v/>
      </c>
    </row>
    <row r="3681" spans="34:36" x14ac:dyDescent="0.35">
      <c r="AH3681" s="16" t="str">
        <f>IF(AND(B3681="Premier League",E3681="Live"),_xlfn.XLOOKUP(_xlfn.TEXTJOIN(" vs ",,C3681:D3681),Calendar!G:G,Calendar!B:B),IF(AND(B3681="Premier League",E3681="Highlights"),_xlfn.XLOOKUP(H3681,Calendar!O:O,Calendar!N:N,,-1),""))</f>
        <v/>
      </c>
      <c r="AI3681" s="61" t="str">
        <f>IF(AND(AH3681&lt;&gt;"",E3681="Live"),_xlfn.XLOOKUP(_xlfn.TEXTJOIN(" vs ",,C3681:D3681),Calendar!G:G,Calendar!K:K),"")</f>
        <v/>
      </c>
      <c r="AJ3681" s="61" t="str">
        <f>IF(AND(K3681&lt;&gt;"Match of the Day",K3681&lt;&gt;"Match of the Day 2",K3681&lt;&gt;"Match of the Day Repeat"),"",1+MAX($AJ$10:AJ3680))</f>
        <v/>
      </c>
    </row>
    <row r="3682" spans="34:36" x14ac:dyDescent="0.35">
      <c r="AH3682" s="16" t="str">
        <f>IF(AND(B3682="Premier League",E3682="Live"),_xlfn.XLOOKUP(_xlfn.TEXTJOIN(" vs ",,C3682:D3682),Calendar!G:G,Calendar!B:B),IF(AND(B3682="Premier League",E3682="Highlights"),_xlfn.XLOOKUP(H3682,Calendar!O:O,Calendar!N:N,,-1),""))</f>
        <v/>
      </c>
      <c r="AI3682" s="61" t="str">
        <f>IF(AND(AH3682&lt;&gt;"",E3682="Live"),_xlfn.XLOOKUP(_xlfn.TEXTJOIN(" vs ",,C3682:D3682),Calendar!G:G,Calendar!K:K),"")</f>
        <v/>
      </c>
      <c r="AJ3682" s="61" t="str">
        <f>IF(AND(K3682&lt;&gt;"Match of the Day",K3682&lt;&gt;"Match of the Day 2",K3682&lt;&gt;"Match of the Day Repeat"),"",1+MAX($AJ$10:AJ3681))</f>
        <v/>
      </c>
    </row>
    <row r="3683" spans="34:36" x14ac:dyDescent="0.35">
      <c r="AH3683" s="16" t="str">
        <f>IF(AND(B3683="Premier League",E3683="Live"),_xlfn.XLOOKUP(_xlfn.TEXTJOIN(" vs ",,C3683:D3683),Calendar!G:G,Calendar!B:B),IF(AND(B3683="Premier League",E3683="Highlights"),_xlfn.XLOOKUP(H3683,Calendar!O:O,Calendar!N:N,,-1),""))</f>
        <v/>
      </c>
      <c r="AI3683" s="61" t="str">
        <f>IF(AND(AH3683&lt;&gt;"",E3683="Live"),_xlfn.XLOOKUP(_xlfn.TEXTJOIN(" vs ",,C3683:D3683),Calendar!G:G,Calendar!K:K),"")</f>
        <v/>
      </c>
      <c r="AJ3683" s="61" t="str">
        <f>IF(AND(K3683&lt;&gt;"Match of the Day",K3683&lt;&gt;"Match of the Day 2",K3683&lt;&gt;"Match of the Day Repeat"),"",1+MAX($AJ$10:AJ3682))</f>
        <v/>
      </c>
    </row>
    <row r="3684" spans="34:36" x14ac:dyDescent="0.35">
      <c r="AH3684" s="16" t="str">
        <f>IF(AND(B3684="Premier League",E3684="Live"),_xlfn.XLOOKUP(_xlfn.TEXTJOIN(" vs ",,C3684:D3684),Calendar!G:G,Calendar!B:B),IF(AND(B3684="Premier League",E3684="Highlights"),_xlfn.XLOOKUP(H3684,Calendar!O:O,Calendar!N:N,,-1),""))</f>
        <v/>
      </c>
      <c r="AI3684" s="61" t="str">
        <f>IF(AND(AH3684&lt;&gt;"",E3684="Live"),_xlfn.XLOOKUP(_xlfn.TEXTJOIN(" vs ",,C3684:D3684),Calendar!G:G,Calendar!K:K),"")</f>
        <v/>
      </c>
      <c r="AJ3684" s="61" t="str">
        <f>IF(AND(K3684&lt;&gt;"Match of the Day",K3684&lt;&gt;"Match of the Day 2",K3684&lt;&gt;"Match of the Day Repeat"),"",1+MAX($AJ$10:AJ3683))</f>
        <v/>
      </c>
    </row>
    <row r="3685" spans="34:36" x14ac:dyDescent="0.35">
      <c r="AH3685" s="16" t="str">
        <f>IF(AND(B3685="Premier League",E3685="Live"),_xlfn.XLOOKUP(_xlfn.TEXTJOIN(" vs ",,C3685:D3685),Calendar!G:G,Calendar!B:B),IF(AND(B3685="Premier League",E3685="Highlights"),_xlfn.XLOOKUP(H3685,Calendar!O:O,Calendar!N:N,,-1),""))</f>
        <v/>
      </c>
      <c r="AI3685" s="61" t="str">
        <f>IF(AND(AH3685&lt;&gt;"",E3685="Live"),_xlfn.XLOOKUP(_xlfn.TEXTJOIN(" vs ",,C3685:D3685),Calendar!G:G,Calendar!K:K),"")</f>
        <v/>
      </c>
      <c r="AJ3685" s="61" t="str">
        <f>IF(AND(K3685&lt;&gt;"Match of the Day",K3685&lt;&gt;"Match of the Day 2",K3685&lt;&gt;"Match of the Day Repeat"),"",1+MAX($AJ$10:AJ3684))</f>
        <v/>
      </c>
    </row>
    <row r="3686" spans="34:36" x14ac:dyDescent="0.35">
      <c r="AH3686" s="16" t="str">
        <f>IF(AND(B3686="Premier League",E3686="Live"),_xlfn.XLOOKUP(_xlfn.TEXTJOIN(" vs ",,C3686:D3686),Calendar!G:G,Calendar!B:B),IF(AND(B3686="Premier League",E3686="Highlights"),_xlfn.XLOOKUP(H3686,Calendar!O:O,Calendar!N:N,,-1),""))</f>
        <v/>
      </c>
      <c r="AI3686" s="61" t="str">
        <f>IF(AND(AH3686&lt;&gt;"",E3686="Live"),_xlfn.XLOOKUP(_xlfn.TEXTJOIN(" vs ",,C3686:D3686),Calendar!G:G,Calendar!K:K),"")</f>
        <v/>
      </c>
      <c r="AJ3686" s="61" t="str">
        <f>IF(AND(K3686&lt;&gt;"Match of the Day",K3686&lt;&gt;"Match of the Day 2",K3686&lt;&gt;"Match of the Day Repeat"),"",1+MAX($AJ$10:AJ3685))</f>
        <v/>
      </c>
    </row>
    <row r="3687" spans="34:36" x14ac:dyDescent="0.35">
      <c r="AH3687" s="16" t="str">
        <f>IF(AND(B3687="Premier League",E3687="Live"),_xlfn.XLOOKUP(_xlfn.TEXTJOIN(" vs ",,C3687:D3687),Calendar!G:G,Calendar!B:B),IF(AND(B3687="Premier League",E3687="Highlights"),_xlfn.XLOOKUP(H3687,Calendar!O:O,Calendar!N:N,,-1),""))</f>
        <v/>
      </c>
      <c r="AI3687" s="61" t="str">
        <f>IF(AND(AH3687&lt;&gt;"",E3687="Live"),_xlfn.XLOOKUP(_xlfn.TEXTJOIN(" vs ",,C3687:D3687),Calendar!G:G,Calendar!K:K),"")</f>
        <v/>
      </c>
      <c r="AJ3687" s="61" t="str">
        <f>IF(AND(K3687&lt;&gt;"Match of the Day",K3687&lt;&gt;"Match of the Day 2",K3687&lt;&gt;"Match of the Day Repeat"),"",1+MAX($AJ$10:AJ3686))</f>
        <v/>
      </c>
    </row>
    <row r="3688" spans="34:36" x14ac:dyDescent="0.35">
      <c r="AH3688" s="16" t="str">
        <f>IF(AND(B3688="Premier League",E3688="Live"),_xlfn.XLOOKUP(_xlfn.TEXTJOIN(" vs ",,C3688:D3688),Calendar!G:G,Calendar!B:B),IF(AND(B3688="Premier League",E3688="Highlights"),_xlfn.XLOOKUP(H3688,Calendar!O:O,Calendar!N:N,,-1),""))</f>
        <v/>
      </c>
      <c r="AI3688" s="61" t="str">
        <f>IF(AND(AH3688&lt;&gt;"",E3688="Live"),_xlfn.XLOOKUP(_xlfn.TEXTJOIN(" vs ",,C3688:D3688),Calendar!G:G,Calendar!K:K),"")</f>
        <v/>
      </c>
      <c r="AJ3688" s="61" t="str">
        <f>IF(AND(K3688&lt;&gt;"Match of the Day",K3688&lt;&gt;"Match of the Day 2",K3688&lt;&gt;"Match of the Day Repeat"),"",1+MAX($AJ$10:AJ3687))</f>
        <v/>
      </c>
    </row>
    <row r="3689" spans="34:36" x14ac:dyDescent="0.35">
      <c r="AH3689" s="16" t="str">
        <f>IF(AND(B3689="Premier League",E3689="Live"),_xlfn.XLOOKUP(_xlfn.TEXTJOIN(" vs ",,C3689:D3689),Calendar!G:G,Calendar!B:B),IF(AND(B3689="Premier League",E3689="Highlights"),_xlfn.XLOOKUP(H3689,Calendar!O:O,Calendar!N:N,,-1),""))</f>
        <v/>
      </c>
      <c r="AI3689" s="61" t="str">
        <f>IF(AND(AH3689&lt;&gt;"",E3689="Live"),_xlfn.XLOOKUP(_xlfn.TEXTJOIN(" vs ",,C3689:D3689),Calendar!G:G,Calendar!K:K),"")</f>
        <v/>
      </c>
      <c r="AJ3689" s="61" t="str">
        <f>IF(AND(K3689&lt;&gt;"Match of the Day",K3689&lt;&gt;"Match of the Day 2",K3689&lt;&gt;"Match of the Day Repeat"),"",1+MAX($AJ$10:AJ3688))</f>
        <v/>
      </c>
    </row>
    <row r="3690" spans="34:36" x14ac:dyDescent="0.35">
      <c r="AH3690" s="16" t="str">
        <f>IF(AND(B3690="Premier League",E3690="Live"),_xlfn.XLOOKUP(_xlfn.TEXTJOIN(" vs ",,C3690:D3690),Calendar!G:G,Calendar!B:B),IF(AND(B3690="Premier League",E3690="Highlights"),_xlfn.XLOOKUP(H3690,Calendar!O:O,Calendar!N:N,,-1),""))</f>
        <v/>
      </c>
      <c r="AI3690" s="61" t="str">
        <f>IF(AND(AH3690&lt;&gt;"",E3690="Live"),_xlfn.XLOOKUP(_xlfn.TEXTJOIN(" vs ",,C3690:D3690),Calendar!G:G,Calendar!K:K),"")</f>
        <v/>
      </c>
      <c r="AJ3690" s="61" t="str">
        <f>IF(AND(K3690&lt;&gt;"Match of the Day",K3690&lt;&gt;"Match of the Day 2",K3690&lt;&gt;"Match of the Day Repeat"),"",1+MAX($AJ$10:AJ3689))</f>
        <v/>
      </c>
    </row>
    <row r="3691" spans="34:36" x14ac:dyDescent="0.35">
      <c r="AH3691" s="16" t="str">
        <f>IF(AND(B3691="Premier League",E3691="Live"),_xlfn.XLOOKUP(_xlfn.TEXTJOIN(" vs ",,C3691:D3691),Calendar!G:G,Calendar!B:B),IF(AND(B3691="Premier League",E3691="Highlights"),_xlfn.XLOOKUP(H3691,Calendar!O:O,Calendar!N:N,,-1),""))</f>
        <v/>
      </c>
      <c r="AI3691" s="61" t="str">
        <f>IF(AND(AH3691&lt;&gt;"",E3691="Live"),_xlfn.XLOOKUP(_xlfn.TEXTJOIN(" vs ",,C3691:D3691),Calendar!G:G,Calendar!K:K),"")</f>
        <v/>
      </c>
      <c r="AJ3691" s="61" t="str">
        <f>IF(AND(K3691&lt;&gt;"Match of the Day",K3691&lt;&gt;"Match of the Day 2",K3691&lt;&gt;"Match of the Day Repeat"),"",1+MAX($AJ$10:AJ3690))</f>
        <v/>
      </c>
    </row>
    <row r="3692" spans="34:36" x14ac:dyDescent="0.35">
      <c r="AH3692" s="16" t="str">
        <f>IF(AND(B3692="Premier League",E3692="Live"),_xlfn.XLOOKUP(_xlfn.TEXTJOIN(" vs ",,C3692:D3692),Calendar!G:G,Calendar!B:B),IF(AND(B3692="Premier League",E3692="Highlights"),_xlfn.XLOOKUP(H3692,Calendar!O:O,Calendar!N:N,,-1),""))</f>
        <v/>
      </c>
      <c r="AI3692" s="61" t="str">
        <f>IF(AND(AH3692&lt;&gt;"",E3692="Live"),_xlfn.XLOOKUP(_xlfn.TEXTJOIN(" vs ",,C3692:D3692),Calendar!G:G,Calendar!K:K),"")</f>
        <v/>
      </c>
      <c r="AJ3692" s="61" t="str">
        <f>IF(AND(K3692&lt;&gt;"Match of the Day",K3692&lt;&gt;"Match of the Day 2",K3692&lt;&gt;"Match of the Day Repeat"),"",1+MAX($AJ$10:AJ3691))</f>
        <v/>
      </c>
    </row>
    <row r="3693" spans="34:36" x14ac:dyDescent="0.35">
      <c r="AH3693" s="16" t="str">
        <f>IF(AND(B3693="Premier League",E3693="Live"),_xlfn.XLOOKUP(_xlfn.TEXTJOIN(" vs ",,C3693:D3693),Calendar!G:G,Calendar!B:B),IF(AND(B3693="Premier League",E3693="Highlights"),_xlfn.XLOOKUP(H3693,Calendar!O:O,Calendar!N:N,,-1),""))</f>
        <v/>
      </c>
      <c r="AI3693" s="61" t="str">
        <f>IF(AND(AH3693&lt;&gt;"",E3693="Live"),_xlfn.XLOOKUP(_xlfn.TEXTJOIN(" vs ",,C3693:D3693),Calendar!G:G,Calendar!K:K),"")</f>
        <v/>
      </c>
      <c r="AJ3693" s="61" t="str">
        <f>IF(AND(K3693&lt;&gt;"Match of the Day",K3693&lt;&gt;"Match of the Day 2",K3693&lt;&gt;"Match of the Day Repeat"),"",1+MAX($AJ$10:AJ3692))</f>
        <v/>
      </c>
    </row>
    <row r="3694" spans="34:36" x14ac:dyDescent="0.35">
      <c r="AH3694" s="16" t="str">
        <f>IF(AND(B3694="Premier League",E3694="Live"),_xlfn.XLOOKUP(_xlfn.TEXTJOIN(" vs ",,C3694:D3694),Calendar!G:G,Calendar!B:B),IF(AND(B3694="Premier League",E3694="Highlights"),_xlfn.XLOOKUP(H3694,Calendar!O:O,Calendar!N:N,,-1),""))</f>
        <v/>
      </c>
      <c r="AI3694" s="61" t="str">
        <f>IF(AND(AH3694&lt;&gt;"",E3694="Live"),_xlfn.XLOOKUP(_xlfn.TEXTJOIN(" vs ",,C3694:D3694),Calendar!G:G,Calendar!K:K),"")</f>
        <v/>
      </c>
      <c r="AJ3694" s="61" t="str">
        <f>IF(AND(K3694&lt;&gt;"Match of the Day",K3694&lt;&gt;"Match of the Day 2",K3694&lt;&gt;"Match of the Day Repeat"),"",1+MAX($AJ$10:AJ3693))</f>
        <v/>
      </c>
    </row>
    <row r="3695" spans="34:36" x14ac:dyDescent="0.35">
      <c r="AH3695" s="16" t="str">
        <f>IF(AND(B3695="Premier League",E3695="Live"),_xlfn.XLOOKUP(_xlfn.TEXTJOIN(" vs ",,C3695:D3695),Calendar!G:G,Calendar!B:B),IF(AND(B3695="Premier League",E3695="Highlights"),_xlfn.XLOOKUP(H3695,Calendar!O:O,Calendar!N:N,,-1),""))</f>
        <v/>
      </c>
      <c r="AI3695" s="61" t="str">
        <f>IF(AND(AH3695&lt;&gt;"",E3695="Live"),_xlfn.XLOOKUP(_xlfn.TEXTJOIN(" vs ",,C3695:D3695),Calendar!G:G,Calendar!K:K),"")</f>
        <v/>
      </c>
      <c r="AJ3695" s="61" t="str">
        <f>IF(AND(K3695&lt;&gt;"Match of the Day",K3695&lt;&gt;"Match of the Day 2",K3695&lt;&gt;"Match of the Day Repeat"),"",1+MAX($AJ$10:AJ3694))</f>
        <v/>
      </c>
    </row>
    <row r="3696" spans="34:36" x14ac:dyDescent="0.35">
      <c r="AH3696" s="16" t="str">
        <f>IF(AND(B3696="Premier League",E3696="Live"),_xlfn.XLOOKUP(_xlfn.TEXTJOIN(" vs ",,C3696:D3696),Calendar!G:G,Calendar!B:B),IF(AND(B3696="Premier League",E3696="Highlights"),_xlfn.XLOOKUP(H3696,Calendar!O:O,Calendar!N:N,,-1),""))</f>
        <v/>
      </c>
      <c r="AI3696" s="61" t="str">
        <f>IF(AND(AH3696&lt;&gt;"",E3696="Live"),_xlfn.XLOOKUP(_xlfn.TEXTJOIN(" vs ",,C3696:D3696),Calendar!G:G,Calendar!K:K),"")</f>
        <v/>
      </c>
      <c r="AJ3696" s="61" t="str">
        <f>IF(AND(K3696&lt;&gt;"Match of the Day",K3696&lt;&gt;"Match of the Day 2",K3696&lt;&gt;"Match of the Day Repeat"),"",1+MAX($AJ$10:AJ3695))</f>
        <v/>
      </c>
    </row>
    <row r="3697" spans="34:36" x14ac:dyDescent="0.35">
      <c r="AH3697" s="16" t="str">
        <f>IF(AND(B3697="Premier League",E3697="Live"),_xlfn.XLOOKUP(_xlfn.TEXTJOIN(" vs ",,C3697:D3697),Calendar!G:G,Calendar!B:B),IF(AND(B3697="Premier League",E3697="Highlights"),_xlfn.XLOOKUP(H3697,Calendar!O:O,Calendar!N:N,,-1),""))</f>
        <v/>
      </c>
      <c r="AI3697" s="61" t="str">
        <f>IF(AND(AH3697&lt;&gt;"",E3697="Live"),_xlfn.XLOOKUP(_xlfn.TEXTJOIN(" vs ",,C3697:D3697),Calendar!G:G,Calendar!K:K),"")</f>
        <v/>
      </c>
      <c r="AJ3697" s="61" t="str">
        <f>IF(AND(K3697&lt;&gt;"Match of the Day",K3697&lt;&gt;"Match of the Day 2",K3697&lt;&gt;"Match of the Day Repeat"),"",1+MAX($AJ$10:AJ3696))</f>
        <v/>
      </c>
    </row>
    <row r="3698" spans="34:36" x14ac:dyDescent="0.35">
      <c r="AH3698" s="16" t="str">
        <f>IF(AND(B3698="Premier League",E3698="Live"),_xlfn.XLOOKUP(_xlfn.TEXTJOIN(" vs ",,C3698:D3698),Calendar!G:G,Calendar!B:B),IF(AND(B3698="Premier League",E3698="Highlights"),_xlfn.XLOOKUP(H3698,Calendar!O:O,Calendar!N:N,,-1),""))</f>
        <v/>
      </c>
      <c r="AI3698" s="61" t="str">
        <f>IF(AND(AH3698&lt;&gt;"",E3698="Live"),_xlfn.XLOOKUP(_xlfn.TEXTJOIN(" vs ",,C3698:D3698),Calendar!G:G,Calendar!K:K),"")</f>
        <v/>
      </c>
      <c r="AJ3698" s="61" t="str">
        <f>IF(AND(K3698&lt;&gt;"Match of the Day",K3698&lt;&gt;"Match of the Day 2",K3698&lt;&gt;"Match of the Day Repeat"),"",1+MAX($AJ$10:AJ3697))</f>
        <v/>
      </c>
    </row>
    <row r="3699" spans="34:36" x14ac:dyDescent="0.35">
      <c r="AH3699" s="16" t="str">
        <f>IF(AND(B3699="Premier League",E3699="Live"),_xlfn.XLOOKUP(_xlfn.TEXTJOIN(" vs ",,C3699:D3699),Calendar!G:G,Calendar!B:B),IF(AND(B3699="Premier League",E3699="Highlights"),_xlfn.XLOOKUP(H3699,Calendar!O:O,Calendar!N:N,,-1),""))</f>
        <v/>
      </c>
      <c r="AI3699" s="61" t="str">
        <f>IF(AND(AH3699&lt;&gt;"",E3699="Live"),_xlfn.XLOOKUP(_xlfn.TEXTJOIN(" vs ",,C3699:D3699),Calendar!G:G,Calendar!K:K),"")</f>
        <v/>
      </c>
      <c r="AJ3699" s="61" t="str">
        <f>IF(AND(K3699&lt;&gt;"Match of the Day",K3699&lt;&gt;"Match of the Day 2",K3699&lt;&gt;"Match of the Day Repeat"),"",1+MAX($AJ$10:AJ3698))</f>
        <v/>
      </c>
    </row>
    <row r="3700" spans="34:36" x14ac:dyDescent="0.35">
      <c r="AH3700" s="16" t="str">
        <f>IF(AND(B3700="Premier League",E3700="Live"),_xlfn.XLOOKUP(_xlfn.TEXTJOIN(" vs ",,C3700:D3700),Calendar!G:G,Calendar!B:B),IF(AND(B3700="Premier League",E3700="Highlights"),_xlfn.XLOOKUP(H3700,Calendar!O:O,Calendar!N:N,,-1),""))</f>
        <v/>
      </c>
      <c r="AI3700" s="61" t="str">
        <f>IF(AND(AH3700&lt;&gt;"",E3700="Live"),_xlfn.XLOOKUP(_xlfn.TEXTJOIN(" vs ",,C3700:D3700),Calendar!G:G,Calendar!K:K),"")</f>
        <v/>
      </c>
      <c r="AJ3700" s="61" t="str">
        <f>IF(AND(K3700&lt;&gt;"Match of the Day",K3700&lt;&gt;"Match of the Day 2",K3700&lt;&gt;"Match of the Day Repeat"),"",1+MAX($AJ$10:AJ3699))</f>
        <v/>
      </c>
    </row>
    <row r="3701" spans="34:36" x14ac:dyDescent="0.35">
      <c r="AH3701" s="16" t="str">
        <f>IF(AND(B3701="Premier League",E3701="Live"),_xlfn.XLOOKUP(_xlfn.TEXTJOIN(" vs ",,C3701:D3701),Calendar!G:G,Calendar!B:B),IF(AND(B3701="Premier League",E3701="Highlights"),_xlfn.XLOOKUP(H3701,Calendar!O:O,Calendar!N:N,,-1),""))</f>
        <v/>
      </c>
      <c r="AI3701" s="61" t="str">
        <f>IF(AND(AH3701&lt;&gt;"",E3701="Live"),_xlfn.XLOOKUP(_xlfn.TEXTJOIN(" vs ",,C3701:D3701),Calendar!G:G,Calendar!K:K),"")</f>
        <v/>
      </c>
      <c r="AJ3701" s="61" t="str">
        <f>IF(AND(K3701&lt;&gt;"Match of the Day",K3701&lt;&gt;"Match of the Day 2",K3701&lt;&gt;"Match of the Day Repeat"),"",1+MAX($AJ$10:AJ3700))</f>
        <v/>
      </c>
    </row>
    <row r="3702" spans="34:36" x14ac:dyDescent="0.35">
      <c r="AH3702" s="16" t="str">
        <f>IF(AND(B3702="Premier League",E3702="Live"),_xlfn.XLOOKUP(_xlfn.TEXTJOIN(" vs ",,C3702:D3702),Calendar!G:G,Calendar!B:B),IF(AND(B3702="Premier League",E3702="Highlights"),_xlfn.XLOOKUP(H3702,Calendar!O:O,Calendar!N:N,,-1),""))</f>
        <v/>
      </c>
      <c r="AI3702" s="61" t="str">
        <f>IF(AND(AH3702&lt;&gt;"",E3702="Live"),_xlfn.XLOOKUP(_xlfn.TEXTJOIN(" vs ",,C3702:D3702),Calendar!G:G,Calendar!K:K),"")</f>
        <v/>
      </c>
      <c r="AJ3702" s="61" t="str">
        <f>IF(AND(K3702&lt;&gt;"Match of the Day",K3702&lt;&gt;"Match of the Day 2",K3702&lt;&gt;"Match of the Day Repeat"),"",1+MAX($AJ$10:AJ3701))</f>
        <v/>
      </c>
    </row>
    <row r="3703" spans="34:36" x14ac:dyDescent="0.35">
      <c r="AH3703" s="16" t="str">
        <f>IF(AND(B3703="Premier League",E3703="Live"),_xlfn.XLOOKUP(_xlfn.TEXTJOIN(" vs ",,C3703:D3703),Calendar!G:G,Calendar!B:B),IF(AND(B3703="Premier League",E3703="Highlights"),_xlfn.XLOOKUP(H3703,Calendar!O:O,Calendar!N:N,,-1),""))</f>
        <v/>
      </c>
      <c r="AI3703" s="61" t="str">
        <f>IF(AND(AH3703&lt;&gt;"",E3703="Live"),_xlfn.XLOOKUP(_xlfn.TEXTJOIN(" vs ",,C3703:D3703),Calendar!G:G,Calendar!K:K),"")</f>
        <v/>
      </c>
      <c r="AJ3703" s="61" t="str">
        <f>IF(AND(K3703&lt;&gt;"Match of the Day",K3703&lt;&gt;"Match of the Day 2",K3703&lt;&gt;"Match of the Day Repeat"),"",1+MAX($AJ$10:AJ3702))</f>
        <v/>
      </c>
    </row>
    <row r="3704" spans="34:36" x14ac:dyDescent="0.35">
      <c r="AH3704" s="16" t="str">
        <f>IF(AND(B3704="Premier League",E3704="Live"),_xlfn.XLOOKUP(_xlfn.TEXTJOIN(" vs ",,C3704:D3704),Calendar!G:G,Calendar!B:B),IF(AND(B3704="Premier League",E3704="Highlights"),_xlfn.XLOOKUP(H3704,Calendar!O:O,Calendar!N:N,,-1),""))</f>
        <v/>
      </c>
      <c r="AI3704" s="61" t="str">
        <f>IF(AND(AH3704&lt;&gt;"",E3704="Live"),_xlfn.XLOOKUP(_xlfn.TEXTJOIN(" vs ",,C3704:D3704),Calendar!G:G,Calendar!K:K),"")</f>
        <v/>
      </c>
      <c r="AJ3704" s="61" t="str">
        <f>IF(AND(K3704&lt;&gt;"Match of the Day",K3704&lt;&gt;"Match of the Day 2",K3704&lt;&gt;"Match of the Day Repeat"),"",1+MAX($AJ$10:AJ3703))</f>
        <v/>
      </c>
    </row>
    <row r="3705" spans="34:36" x14ac:dyDescent="0.35">
      <c r="AH3705" s="16" t="str">
        <f>IF(AND(B3705="Premier League",E3705="Live"),_xlfn.XLOOKUP(_xlfn.TEXTJOIN(" vs ",,C3705:D3705),Calendar!G:G,Calendar!B:B),IF(AND(B3705="Premier League",E3705="Highlights"),_xlfn.XLOOKUP(H3705,Calendar!O:O,Calendar!N:N,,-1),""))</f>
        <v/>
      </c>
      <c r="AI3705" s="61" t="str">
        <f>IF(AND(AH3705&lt;&gt;"",E3705="Live"),_xlfn.XLOOKUP(_xlfn.TEXTJOIN(" vs ",,C3705:D3705),Calendar!G:G,Calendar!K:K),"")</f>
        <v/>
      </c>
      <c r="AJ3705" s="61" t="str">
        <f>IF(AND(K3705&lt;&gt;"Match of the Day",K3705&lt;&gt;"Match of the Day 2",K3705&lt;&gt;"Match of the Day Repeat"),"",1+MAX($AJ$10:AJ3704))</f>
        <v/>
      </c>
    </row>
    <row r="3706" spans="34:36" x14ac:dyDescent="0.35">
      <c r="AH3706" s="16" t="str">
        <f>IF(AND(B3706="Premier League",E3706="Live"),_xlfn.XLOOKUP(_xlfn.TEXTJOIN(" vs ",,C3706:D3706),Calendar!G:G,Calendar!B:B),IF(AND(B3706="Premier League",E3706="Highlights"),_xlfn.XLOOKUP(H3706,Calendar!O:O,Calendar!N:N,,-1),""))</f>
        <v/>
      </c>
      <c r="AI3706" s="61" t="str">
        <f>IF(AND(AH3706&lt;&gt;"",E3706="Live"),_xlfn.XLOOKUP(_xlfn.TEXTJOIN(" vs ",,C3706:D3706),Calendar!G:G,Calendar!K:K),"")</f>
        <v/>
      </c>
      <c r="AJ3706" s="61" t="str">
        <f>IF(AND(K3706&lt;&gt;"Match of the Day",K3706&lt;&gt;"Match of the Day 2",K3706&lt;&gt;"Match of the Day Repeat"),"",1+MAX($AJ$10:AJ3705))</f>
        <v/>
      </c>
    </row>
    <row r="3707" spans="34:36" x14ac:dyDescent="0.35">
      <c r="AH3707" s="16" t="str">
        <f>IF(AND(B3707="Premier League",E3707="Live"),_xlfn.XLOOKUP(_xlfn.TEXTJOIN(" vs ",,C3707:D3707),Calendar!G:G,Calendar!B:B),IF(AND(B3707="Premier League",E3707="Highlights"),_xlfn.XLOOKUP(H3707,Calendar!O:O,Calendar!N:N,,-1),""))</f>
        <v/>
      </c>
      <c r="AI3707" s="61" t="str">
        <f>IF(AND(AH3707&lt;&gt;"",E3707="Live"),_xlfn.XLOOKUP(_xlfn.TEXTJOIN(" vs ",,C3707:D3707),Calendar!G:G,Calendar!K:K),"")</f>
        <v/>
      </c>
      <c r="AJ3707" s="61" t="str">
        <f>IF(AND(K3707&lt;&gt;"Match of the Day",K3707&lt;&gt;"Match of the Day 2",K3707&lt;&gt;"Match of the Day Repeat"),"",1+MAX($AJ$10:AJ3706))</f>
        <v/>
      </c>
    </row>
    <row r="3708" spans="34:36" x14ac:dyDescent="0.35">
      <c r="AH3708" s="16" t="str">
        <f>IF(AND(B3708="Premier League",E3708="Live"),_xlfn.XLOOKUP(_xlfn.TEXTJOIN(" vs ",,C3708:D3708),Calendar!G:G,Calendar!B:B),IF(AND(B3708="Premier League",E3708="Highlights"),_xlfn.XLOOKUP(H3708,Calendar!O:O,Calendar!N:N,,-1),""))</f>
        <v/>
      </c>
      <c r="AI3708" s="61" t="str">
        <f>IF(AND(AH3708&lt;&gt;"",E3708="Live"),_xlfn.XLOOKUP(_xlfn.TEXTJOIN(" vs ",,C3708:D3708),Calendar!G:G,Calendar!K:K),"")</f>
        <v/>
      </c>
      <c r="AJ3708" s="61" t="str">
        <f>IF(AND(K3708&lt;&gt;"Match of the Day",K3708&lt;&gt;"Match of the Day 2",K3708&lt;&gt;"Match of the Day Repeat"),"",1+MAX($AJ$10:AJ3707))</f>
        <v/>
      </c>
    </row>
    <row r="3709" spans="34:36" x14ac:dyDescent="0.35">
      <c r="AH3709" s="16" t="str">
        <f>IF(AND(B3709="Premier League",E3709="Live"),_xlfn.XLOOKUP(_xlfn.TEXTJOIN(" vs ",,C3709:D3709),Calendar!G:G,Calendar!B:B),IF(AND(B3709="Premier League",E3709="Highlights"),_xlfn.XLOOKUP(H3709,Calendar!O:O,Calendar!N:N,,-1),""))</f>
        <v/>
      </c>
      <c r="AI3709" s="61" t="str">
        <f>IF(AND(AH3709&lt;&gt;"",E3709="Live"),_xlfn.XLOOKUP(_xlfn.TEXTJOIN(" vs ",,C3709:D3709),Calendar!G:G,Calendar!K:K),"")</f>
        <v/>
      </c>
      <c r="AJ3709" s="61" t="str">
        <f>IF(AND(K3709&lt;&gt;"Match of the Day",K3709&lt;&gt;"Match of the Day 2",K3709&lt;&gt;"Match of the Day Repeat"),"",1+MAX($AJ$10:AJ3708))</f>
        <v/>
      </c>
    </row>
    <row r="3710" spans="34:36" x14ac:dyDescent="0.35">
      <c r="AH3710" s="16" t="str">
        <f>IF(AND(B3710="Premier League",E3710="Live"),_xlfn.XLOOKUP(_xlfn.TEXTJOIN(" vs ",,C3710:D3710),Calendar!G:G,Calendar!B:B),IF(AND(B3710="Premier League",E3710="Highlights"),_xlfn.XLOOKUP(H3710,Calendar!O:O,Calendar!N:N,,-1),""))</f>
        <v/>
      </c>
      <c r="AI3710" s="61" t="str">
        <f>IF(AND(AH3710&lt;&gt;"",E3710="Live"),_xlfn.XLOOKUP(_xlfn.TEXTJOIN(" vs ",,C3710:D3710),Calendar!G:G,Calendar!K:K),"")</f>
        <v/>
      </c>
      <c r="AJ3710" s="61" t="str">
        <f>IF(AND(K3710&lt;&gt;"Match of the Day",K3710&lt;&gt;"Match of the Day 2",K3710&lt;&gt;"Match of the Day Repeat"),"",1+MAX($AJ$10:AJ3709))</f>
        <v/>
      </c>
    </row>
    <row r="3711" spans="34:36" x14ac:dyDescent="0.35">
      <c r="AH3711" s="16" t="str">
        <f>IF(AND(B3711="Premier League",E3711="Live"),_xlfn.XLOOKUP(_xlfn.TEXTJOIN(" vs ",,C3711:D3711),Calendar!G:G,Calendar!B:B),IF(AND(B3711="Premier League",E3711="Highlights"),_xlfn.XLOOKUP(H3711,Calendar!O:O,Calendar!N:N,,-1),""))</f>
        <v/>
      </c>
      <c r="AI3711" s="61" t="str">
        <f>IF(AND(AH3711&lt;&gt;"",E3711="Live"),_xlfn.XLOOKUP(_xlfn.TEXTJOIN(" vs ",,C3711:D3711),Calendar!G:G,Calendar!K:K),"")</f>
        <v/>
      </c>
      <c r="AJ3711" s="61" t="str">
        <f>IF(AND(K3711&lt;&gt;"Match of the Day",K3711&lt;&gt;"Match of the Day 2",K3711&lt;&gt;"Match of the Day Repeat"),"",1+MAX($AJ$10:AJ3710))</f>
        <v/>
      </c>
    </row>
    <row r="3712" spans="34:36" x14ac:dyDescent="0.35">
      <c r="AH3712" s="16" t="str">
        <f>IF(AND(B3712="Premier League",E3712="Live"),_xlfn.XLOOKUP(_xlfn.TEXTJOIN(" vs ",,C3712:D3712),Calendar!G:G,Calendar!B:B),IF(AND(B3712="Premier League",E3712="Highlights"),_xlfn.XLOOKUP(H3712,Calendar!O:O,Calendar!N:N,,-1),""))</f>
        <v/>
      </c>
      <c r="AI3712" s="61" t="str">
        <f>IF(AND(AH3712&lt;&gt;"",E3712="Live"),_xlfn.XLOOKUP(_xlfn.TEXTJOIN(" vs ",,C3712:D3712),Calendar!G:G,Calendar!K:K),"")</f>
        <v/>
      </c>
      <c r="AJ3712" s="61" t="str">
        <f>IF(AND(K3712&lt;&gt;"Match of the Day",K3712&lt;&gt;"Match of the Day 2",K3712&lt;&gt;"Match of the Day Repeat"),"",1+MAX($AJ$10:AJ3711))</f>
        <v/>
      </c>
    </row>
    <row r="3713" spans="34:36" x14ac:dyDescent="0.35">
      <c r="AH3713" s="16" t="str">
        <f>IF(AND(B3713="Premier League",E3713="Live"),_xlfn.XLOOKUP(_xlfn.TEXTJOIN(" vs ",,C3713:D3713),Calendar!G:G,Calendar!B:B),IF(AND(B3713="Premier League",E3713="Highlights"),_xlfn.XLOOKUP(H3713,Calendar!O:O,Calendar!N:N,,-1),""))</f>
        <v/>
      </c>
      <c r="AI3713" s="61" t="str">
        <f>IF(AND(AH3713&lt;&gt;"",E3713="Live"),_xlfn.XLOOKUP(_xlfn.TEXTJOIN(" vs ",,C3713:D3713),Calendar!G:G,Calendar!K:K),"")</f>
        <v/>
      </c>
      <c r="AJ3713" s="61" t="str">
        <f>IF(AND(K3713&lt;&gt;"Match of the Day",K3713&lt;&gt;"Match of the Day 2",K3713&lt;&gt;"Match of the Day Repeat"),"",1+MAX($AJ$10:AJ3712))</f>
        <v/>
      </c>
    </row>
    <row r="3714" spans="34:36" x14ac:dyDescent="0.35">
      <c r="AH3714" s="16" t="str">
        <f>IF(AND(B3714="Premier League",E3714="Live"),_xlfn.XLOOKUP(_xlfn.TEXTJOIN(" vs ",,C3714:D3714),Calendar!G:G,Calendar!B:B),IF(AND(B3714="Premier League",E3714="Highlights"),_xlfn.XLOOKUP(H3714,Calendar!O:O,Calendar!N:N,,-1),""))</f>
        <v/>
      </c>
      <c r="AI3714" s="61" t="str">
        <f>IF(AND(AH3714&lt;&gt;"",E3714="Live"),_xlfn.XLOOKUP(_xlfn.TEXTJOIN(" vs ",,C3714:D3714),Calendar!G:G,Calendar!K:K),"")</f>
        <v/>
      </c>
      <c r="AJ3714" s="61" t="str">
        <f>IF(AND(K3714&lt;&gt;"Match of the Day",K3714&lt;&gt;"Match of the Day 2",K3714&lt;&gt;"Match of the Day Repeat"),"",1+MAX($AJ$10:AJ3713))</f>
        <v/>
      </c>
    </row>
    <row r="3715" spans="34:36" x14ac:dyDescent="0.35">
      <c r="AH3715" s="16" t="str">
        <f>IF(AND(B3715="Premier League",E3715="Live"),_xlfn.XLOOKUP(_xlfn.TEXTJOIN(" vs ",,C3715:D3715),Calendar!G:G,Calendar!B:B),IF(AND(B3715="Premier League",E3715="Highlights"),_xlfn.XLOOKUP(H3715,Calendar!O:O,Calendar!N:N,,-1),""))</f>
        <v/>
      </c>
      <c r="AI3715" s="61" t="str">
        <f>IF(AND(AH3715&lt;&gt;"",E3715="Live"),_xlfn.XLOOKUP(_xlfn.TEXTJOIN(" vs ",,C3715:D3715),Calendar!G:G,Calendar!K:K),"")</f>
        <v/>
      </c>
      <c r="AJ3715" s="61" t="str">
        <f>IF(AND(K3715&lt;&gt;"Match of the Day",K3715&lt;&gt;"Match of the Day 2",K3715&lt;&gt;"Match of the Day Repeat"),"",1+MAX($AJ$10:AJ3714))</f>
        <v/>
      </c>
    </row>
    <row r="3716" spans="34:36" x14ac:dyDescent="0.35">
      <c r="AH3716" s="16" t="str">
        <f>IF(AND(B3716="Premier League",E3716="Live"),_xlfn.XLOOKUP(_xlfn.TEXTJOIN(" vs ",,C3716:D3716),Calendar!G:G,Calendar!B:B),IF(AND(B3716="Premier League",E3716="Highlights"),_xlfn.XLOOKUP(H3716,Calendar!O:O,Calendar!N:N,,-1),""))</f>
        <v/>
      </c>
      <c r="AI3716" s="61" t="str">
        <f>IF(AND(AH3716&lt;&gt;"",E3716="Live"),_xlfn.XLOOKUP(_xlfn.TEXTJOIN(" vs ",,C3716:D3716),Calendar!G:G,Calendar!K:K),"")</f>
        <v/>
      </c>
      <c r="AJ3716" s="61" t="str">
        <f>IF(AND(K3716&lt;&gt;"Match of the Day",K3716&lt;&gt;"Match of the Day 2",K3716&lt;&gt;"Match of the Day Repeat"),"",1+MAX($AJ$10:AJ3715))</f>
        <v/>
      </c>
    </row>
    <row r="3717" spans="34:36" x14ac:dyDescent="0.35">
      <c r="AH3717" s="16" t="str">
        <f>IF(AND(B3717="Premier League",E3717="Live"),_xlfn.XLOOKUP(_xlfn.TEXTJOIN(" vs ",,C3717:D3717),Calendar!G:G,Calendar!B:B),IF(AND(B3717="Premier League",E3717="Highlights"),_xlfn.XLOOKUP(H3717,Calendar!O:O,Calendar!N:N,,-1),""))</f>
        <v/>
      </c>
      <c r="AI3717" s="61" t="str">
        <f>IF(AND(AH3717&lt;&gt;"",E3717="Live"),_xlfn.XLOOKUP(_xlfn.TEXTJOIN(" vs ",,C3717:D3717),Calendar!G:G,Calendar!K:K),"")</f>
        <v/>
      </c>
      <c r="AJ3717" s="61" t="str">
        <f>IF(AND(K3717&lt;&gt;"Match of the Day",K3717&lt;&gt;"Match of the Day 2",K3717&lt;&gt;"Match of the Day Repeat"),"",1+MAX($AJ$10:AJ3716))</f>
        <v/>
      </c>
    </row>
    <row r="3718" spans="34:36" x14ac:dyDescent="0.35">
      <c r="AH3718" s="16" t="str">
        <f>IF(AND(B3718="Premier League",E3718="Live"),_xlfn.XLOOKUP(_xlfn.TEXTJOIN(" vs ",,C3718:D3718),Calendar!G:G,Calendar!B:B),IF(AND(B3718="Premier League",E3718="Highlights"),_xlfn.XLOOKUP(H3718,Calendar!O:O,Calendar!N:N,,-1),""))</f>
        <v/>
      </c>
      <c r="AI3718" s="61" t="str">
        <f>IF(AND(AH3718&lt;&gt;"",E3718="Live"),_xlfn.XLOOKUP(_xlfn.TEXTJOIN(" vs ",,C3718:D3718),Calendar!G:G,Calendar!K:K),"")</f>
        <v/>
      </c>
      <c r="AJ3718" s="61" t="str">
        <f>IF(AND(K3718&lt;&gt;"Match of the Day",K3718&lt;&gt;"Match of the Day 2",K3718&lt;&gt;"Match of the Day Repeat"),"",1+MAX($AJ$10:AJ3717))</f>
        <v/>
      </c>
    </row>
    <row r="3719" spans="34:36" x14ac:dyDescent="0.35">
      <c r="AH3719" s="16" t="str">
        <f>IF(AND(B3719="Premier League",E3719="Live"),_xlfn.XLOOKUP(_xlfn.TEXTJOIN(" vs ",,C3719:D3719),Calendar!G:G,Calendar!B:B),IF(AND(B3719="Premier League",E3719="Highlights"),_xlfn.XLOOKUP(H3719,Calendar!O:O,Calendar!N:N,,-1),""))</f>
        <v/>
      </c>
      <c r="AI3719" s="61" t="str">
        <f>IF(AND(AH3719&lt;&gt;"",E3719="Live"),_xlfn.XLOOKUP(_xlfn.TEXTJOIN(" vs ",,C3719:D3719),Calendar!G:G,Calendar!K:K),"")</f>
        <v/>
      </c>
      <c r="AJ3719" s="61" t="str">
        <f>IF(AND(K3719&lt;&gt;"Match of the Day",K3719&lt;&gt;"Match of the Day 2",K3719&lt;&gt;"Match of the Day Repeat"),"",1+MAX($AJ$10:AJ3718))</f>
        <v/>
      </c>
    </row>
    <row r="3720" spans="34:36" x14ac:dyDescent="0.35">
      <c r="AH3720" s="16" t="str">
        <f>IF(AND(B3720="Premier League",E3720="Live"),_xlfn.XLOOKUP(_xlfn.TEXTJOIN(" vs ",,C3720:D3720),Calendar!G:G,Calendar!B:B),IF(AND(B3720="Premier League",E3720="Highlights"),_xlfn.XLOOKUP(H3720,Calendar!O:O,Calendar!N:N,,-1),""))</f>
        <v/>
      </c>
      <c r="AI3720" s="61" t="str">
        <f>IF(AND(AH3720&lt;&gt;"",E3720="Live"),_xlfn.XLOOKUP(_xlfn.TEXTJOIN(" vs ",,C3720:D3720),Calendar!G:G,Calendar!K:K),"")</f>
        <v/>
      </c>
      <c r="AJ3720" s="61" t="str">
        <f>IF(AND(K3720&lt;&gt;"Match of the Day",K3720&lt;&gt;"Match of the Day 2",K3720&lt;&gt;"Match of the Day Repeat"),"",1+MAX($AJ$10:AJ3719))</f>
        <v/>
      </c>
    </row>
    <row r="3721" spans="34:36" x14ac:dyDescent="0.35">
      <c r="AH3721" s="16" t="str">
        <f>IF(AND(B3721="Premier League",E3721="Live"),_xlfn.XLOOKUP(_xlfn.TEXTJOIN(" vs ",,C3721:D3721),Calendar!G:G,Calendar!B:B),IF(AND(B3721="Premier League",E3721="Highlights"),_xlfn.XLOOKUP(H3721,Calendar!O:O,Calendar!N:N,,-1),""))</f>
        <v/>
      </c>
      <c r="AI3721" s="61" t="str">
        <f>IF(AND(AH3721&lt;&gt;"",E3721="Live"),_xlfn.XLOOKUP(_xlfn.TEXTJOIN(" vs ",,C3721:D3721),Calendar!G:G,Calendar!K:K),"")</f>
        <v/>
      </c>
      <c r="AJ3721" s="61" t="str">
        <f>IF(AND(K3721&lt;&gt;"Match of the Day",K3721&lt;&gt;"Match of the Day 2",K3721&lt;&gt;"Match of the Day Repeat"),"",1+MAX($AJ$10:AJ3720))</f>
        <v/>
      </c>
    </row>
    <row r="3722" spans="34:36" x14ac:dyDescent="0.35">
      <c r="AH3722" s="16" t="str">
        <f>IF(AND(B3722="Premier League",E3722="Live"),_xlfn.XLOOKUP(_xlfn.TEXTJOIN(" vs ",,C3722:D3722),Calendar!G:G,Calendar!B:B),IF(AND(B3722="Premier League",E3722="Highlights"),_xlfn.XLOOKUP(H3722,Calendar!O:O,Calendar!N:N,,-1),""))</f>
        <v/>
      </c>
      <c r="AI3722" s="61" t="str">
        <f>IF(AND(AH3722&lt;&gt;"",E3722="Live"),_xlfn.XLOOKUP(_xlfn.TEXTJOIN(" vs ",,C3722:D3722),Calendar!G:G,Calendar!K:K),"")</f>
        <v/>
      </c>
      <c r="AJ3722" s="61" t="str">
        <f>IF(AND(K3722&lt;&gt;"Match of the Day",K3722&lt;&gt;"Match of the Day 2",K3722&lt;&gt;"Match of the Day Repeat"),"",1+MAX($AJ$10:AJ3721))</f>
        <v/>
      </c>
    </row>
    <row r="3723" spans="34:36" x14ac:dyDescent="0.35">
      <c r="AH3723" s="16" t="str">
        <f>IF(AND(B3723="Premier League",E3723="Live"),_xlfn.XLOOKUP(_xlfn.TEXTJOIN(" vs ",,C3723:D3723),Calendar!G:G,Calendar!B:B),IF(AND(B3723="Premier League",E3723="Highlights"),_xlfn.XLOOKUP(H3723,Calendar!O:O,Calendar!N:N,,-1),""))</f>
        <v/>
      </c>
      <c r="AI3723" s="61" t="str">
        <f>IF(AND(AH3723&lt;&gt;"",E3723="Live"),_xlfn.XLOOKUP(_xlfn.TEXTJOIN(" vs ",,C3723:D3723),Calendar!G:G,Calendar!K:K),"")</f>
        <v/>
      </c>
      <c r="AJ3723" s="61" t="str">
        <f>IF(AND(K3723&lt;&gt;"Match of the Day",K3723&lt;&gt;"Match of the Day 2",K3723&lt;&gt;"Match of the Day Repeat"),"",1+MAX($AJ$10:AJ3722))</f>
        <v/>
      </c>
    </row>
    <row r="3724" spans="34:36" x14ac:dyDescent="0.35">
      <c r="AH3724" s="16" t="str">
        <f>IF(AND(B3724="Premier League",E3724="Live"),_xlfn.XLOOKUP(_xlfn.TEXTJOIN(" vs ",,C3724:D3724),Calendar!G:G,Calendar!B:B),IF(AND(B3724="Premier League",E3724="Highlights"),_xlfn.XLOOKUP(H3724,Calendar!O:O,Calendar!N:N,,-1),""))</f>
        <v/>
      </c>
      <c r="AI3724" s="61" t="str">
        <f>IF(AND(AH3724&lt;&gt;"",E3724="Live"),_xlfn.XLOOKUP(_xlfn.TEXTJOIN(" vs ",,C3724:D3724),Calendar!G:G,Calendar!K:K),"")</f>
        <v/>
      </c>
      <c r="AJ3724" s="61" t="str">
        <f>IF(AND(K3724&lt;&gt;"Match of the Day",K3724&lt;&gt;"Match of the Day 2",K3724&lt;&gt;"Match of the Day Repeat"),"",1+MAX($AJ$10:AJ3723))</f>
        <v/>
      </c>
    </row>
    <row r="3725" spans="34:36" x14ac:dyDescent="0.35">
      <c r="AH3725" s="16" t="str">
        <f>IF(AND(B3725="Premier League",E3725="Live"),_xlfn.XLOOKUP(_xlfn.TEXTJOIN(" vs ",,C3725:D3725),Calendar!G:G,Calendar!B:B),IF(AND(B3725="Premier League",E3725="Highlights"),_xlfn.XLOOKUP(H3725,Calendar!O:O,Calendar!N:N,,-1),""))</f>
        <v/>
      </c>
      <c r="AI3725" s="61" t="str">
        <f>IF(AND(AH3725&lt;&gt;"",E3725="Live"),_xlfn.XLOOKUP(_xlfn.TEXTJOIN(" vs ",,C3725:D3725),Calendar!G:G,Calendar!K:K),"")</f>
        <v/>
      </c>
      <c r="AJ3725" s="61" t="str">
        <f>IF(AND(K3725&lt;&gt;"Match of the Day",K3725&lt;&gt;"Match of the Day 2",K3725&lt;&gt;"Match of the Day Repeat"),"",1+MAX($AJ$10:AJ3724))</f>
        <v/>
      </c>
    </row>
    <row r="3726" spans="34:36" x14ac:dyDescent="0.35">
      <c r="AH3726" s="16" t="str">
        <f>IF(AND(B3726="Premier League",E3726="Live"),_xlfn.XLOOKUP(_xlfn.TEXTJOIN(" vs ",,C3726:D3726),Calendar!G:G,Calendar!B:B),IF(AND(B3726="Premier League",E3726="Highlights"),_xlfn.XLOOKUP(H3726,Calendar!O:O,Calendar!N:N,,-1),""))</f>
        <v/>
      </c>
      <c r="AI3726" s="61" t="str">
        <f>IF(AND(AH3726&lt;&gt;"",E3726="Live"),_xlfn.XLOOKUP(_xlfn.TEXTJOIN(" vs ",,C3726:D3726),Calendar!G:G,Calendar!K:K),"")</f>
        <v/>
      </c>
      <c r="AJ3726" s="61" t="str">
        <f>IF(AND(K3726&lt;&gt;"Match of the Day",K3726&lt;&gt;"Match of the Day 2",K3726&lt;&gt;"Match of the Day Repeat"),"",1+MAX($AJ$10:AJ3725))</f>
        <v/>
      </c>
    </row>
    <row r="3727" spans="34:36" x14ac:dyDescent="0.35">
      <c r="AH3727" s="16" t="str">
        <f>IF(AND(B3727="Premier League",E3727="Live"),_xlfn.XLOOKUP(_xlfn.TEXTJOIN(" vs ",,C3727:D3727),Calendar!G:G,Calendar!B:B),IF(AND(B3727="Premier League",E3727="Highlights"),_xlfn.XLOOKUP(H3727,Calendar!O:O,Calendar!N:N,,-1),""))</f>
        <v/>
      </c>
      <c r="AI3727" s="61" t="str">
        <f>IF(AND(AH3727&lt;&gt;"",E3727="Live"),_xlfn.XLOOKUP(_xlfn.TEXTJOIN(" vs ",,C3727:D3727),Calendar!G:G,Calendar!K:K),"")</f>
        <v/>
      </c>
      <c r="AJ3727" s="61" t="str">
        <f>IF(AND(K3727&lt;&gt;"Match of the Day",K3727&lt;&gt;"Match of the Day 2",K3727&lt;&gt;"Match of the Day Repeat"),"",1+MAX($AJ$10:AJ3726))</f>
        <v/>
      </c>
    </row>
    <row r="3728" spans="34:36" x14ac:dyDescent="0.35">
      <c r="AH3728" s="16" t="str">
        <f>IF(AND(B3728="Premier League",E3728="Live"),_xlfn.XLOOKUP(_xlfn.TEXTJOIN(" vs ",,C3728:D3728),Calendar!G:G,Calendar!B:B),IF(AND(B3728="Premier League",E3728="Highlights"),_xlfn.XLOOKUP(H3728,Calendar!O:O,Calendar!N:N,,-1),""))</f>
        <v/>
      </c>
      <c r="AI3728" s="61" t="str">
        <f>IF(AND(AH3728&lt;&gt;"",E3728="Live"),_xlfn.XLOOKUP(_xlfn.TEXTJOIN(" vs ",,C3728:D3728),Calendar!G:G,Calendar!K:K),"")</f>
        <v/>
      </c>
      <c r="AJ3728" s="61" t="str">
        <f>IF(AND(K3728&lt;&gt;"Match of the Day",K3728&lt;&gt;"Match of the Day 2",K3728&lt;&gt;"Match of the Day Repeat"),"",1+MAX($AJ$10:AJ3727))</f>
        <v/>
      </c>
    </row>
    <row r="3729" spans="34:36" x14ac:dyDescent="0.35">
      <c r="AH3729" s="16" t="str">
        <f>IF(AND(B3729="Premier League",E3729="Live"),_xlfn.XLOOKUP(_xlfn.TEXTJOIN(" vs ",,C3729:D3729),Calendar!G:G,Calendar!B:B),IF(AND(B3729="Premier League",E3729="Highlights"),_xlfn.XLOOKUP(H3729,Calendar!O:O,Calendar!N:N,,-1),""))</f>
        <v/>
      </c>
      <c r="AI3729" s="61" t="str">
        <f>IF(AND(AH3729&lt;&gt;"",E3729="Live"),_xlfn.XLOOKUP(_xlfn.TEXTJOIN(" vs ",,C3729:D3729),Calendar!G:G,Calendar!K:K),"")</f>
        <v/>
      </c>
      <c r="AJ3729" s="61" t="str">
        <f>IF(AND(K3729&lt;&gt;"Match of the Day",K3729&lt;&gt;"Match of the Day 2",K3729&lt;&gt;"Match of the Day Repeat"),"",1+MAX($AJ$10:AJ3728))</f>
        <v/>
      </c>
    </row>
    <row r="3730" spans="34:36" x14ac:dyDescent="0.35">
      <c r="AH3730" s="16" t="str">
        <f>IF(AND(B3730="Premier League",E3730="Live"),_xlfn.XLOOKUP(_xlfn.TEXTJOIN(" vs ",,C3730:D3730),Calendar!G:G,Calendar!B:B),IF(AND(B3730="Premier League",E3730="Highlights"),_xlfn.XLOOKUP(H3730,Calendar!O:O,Calendar!N:N,,-1),""))</f>
        <v/>
      </c>
      <c r="AI3730" s="61" t="str">
        <f>IF(AND(AH3730&lt;&gt;"",E3730="Live"),_xlfn.XLOOKUP(_xlfn.TEXTJOIN(" vs ",,C3730:D3730),Calendar!G:G,Calendar!K:K),"")</f>
        <v/>
      </c>
      <c r="AJ3730" s="61" t="str">
        <f>IF(AND(K3730&lt;&gt;"Match of the Day",K3730&lt;&gt;"Match of the Day 2",K3730&lt;&gt;"Match of the Day Repeat"),"",1+MAX($AJ$10:AJ3729))</f>
        <v/>
      </c>
    </row>
    <row r="3731" spans="34:36" x14ac:dyDescent="0.35">
      <c r="AH3731" s="16" t="str">
        <f>IF(AND(B3731="Premier League",E3731="Live"),_xlfn.XLOOKUP(_xlfn.TEXTJOIN(" vs ",,C3731:D3731),Calendar!G:G,Calendar!B:B),IF(AND(B3731="Premier League",E3731="Highlights"),_xlfn.XLOOKUP(H3731,Calendar!O:O,Calendar!N:N,,-1),""))</f>
        <v/>
      </c>
      <c r="AI3731" s="61" t="str">
        <f>IF(AND(AH3731&lt;&gt;"",E3731="Live"),_xlfn.XLOOKUP(_xlfn.TEXTJOIN(" vs ",,C3731:D3731),Calendar!G:G,Calendar!K:K),"")</f>
        <v/>
      </c>
      <c r="AJ3731" s="61" t="str">
        <f>IF(AND(K3731&lt;&gt;"Match of the Day",K3731&lt;&gt;"Match of the Day 2",K3731&lt;&gt;"Match of the Day Repeat"),"",1+MAX($AJ$10:AJ3730))</f>
        <v/>
      </c>
    </row>
    <row r="3732" spans="34:36" x14ac:dyDescent="0.35">
      <c r="AH3732" s="16" t="str">
        <f>IF(AND(B3732="Premier League",E3732="Live"),_xlfn.XLOOKUP(_xlfn.TEXTJOIN(" vs ",,C3732:D3732),Calendar!G:G,Calendar!B:B),IF(AND(B3732="Premier League",E3732="Highlights"),_xlfn.XLOOKUP(H3732,Calendar!O:O,Calendar!N:N,,-1),""))</f>
        <v/>
      </c>
      <c r="AI3732" s="61" t="str">
        <f>IF(AND(AH3732&lt;&gt;"",E3732="Live"),_xlfn.XLOOKUP(_xlfn.TEXTJOIN(" vs ",,C3732:D3732),Calendar!G:G,Calendar!K:K),"")</f>
        <v/>
      </c>
      <c r="AJ3732" s="61" t="str">
        <f>IF(AND(K3732&lt;&gt;"Match of the Day",K3732&lt;&gt;"Match of the Day 2",K3732&lt;&gt;"Match of the Day Repeat"),"",1+MAX($AJ$10:AJ3731))</f>
        <v/>
      </c>
    </row>
    <row r="3733" spans="34:36" x14ac:dyDescent="0.35">
      <c r="AH3733" s="16" t="str">
        <f>IF(AND(B3733="Premier League",E3733="Live"),_xlfn.XLOOKUP(_xlfn.TEXTJOIN(" vs ",,C3733:D3733),Calendar!G:G,Calendar!B:B),IF(AND(B3733="Premier League",E3733="Highlights"),_xlfn.XLOOKUP(H3733,Calendar!O:O,Calendar!N:N,,-1),""))</f>
        <v/>
      </c>
      <c r="AI3733" s="61" t="str">
        <f>IF(AND(AH3733&lt;&gt;"",E3733="Live"),_xlfn.XLOOKUP(_xlfn.TEXTJOIN(" vs ",,C3733:D3733),Calendar!G:G,Calendar!K:K),"")</f>
        <v/>
      </c>
      <c r="AJ3733" s="61" t="str">
        <f>IF(AND(K3733&lt;&gt;"Match of the Day",K3733&lt;&gt;"Match of the Day 2",K3733&lt;&gt;"Match of the Day Repeat"),"",1+MAX($AJ$10:AJ3732))</f>
        <v/>
      </c>
    </row>
    <row r="3734" spans="34:36" x14ac:dyDescent="0.35">
      <c r="AH3734" s="16" t="str">
        <f>IF(AND(B3734="Premier League",E3734="Live"),_xlfn.XLOOKUP(_xlfn.TEXTJOIN(" vs ",,C3734:D3734),Calendar!G:G,Calendar!B:B),IF(AND(B3734="Premier League",E3734="Highlights"),_xlfn.XLOOKUP(H3734,Calendar!O:O,Calendar!N:N,,-1),""))</f>
        <v/>
      </c>
      <c r="AI3734" s="61" t="str">
        <f>IF(AND(AH3734&lt;&gt;"",E3734="Live"),_xlfn.XLOOKUP(_xlfn.TEXTJOIN(" vs ",,C3734:D3734),Calendar!G:G,Calendar!K:K),"")</f>
        <v/>
      </c>
      <c r="AJ3734" s="61" t="str">
        <f>IF(AND(K3734&lt;&gt;"Match of the Day",K3734&lt;&gt;"Match of the Day 2",K3734&lt;&gt;"Match of the Day Repeat"),"",1+MAX($AJ$10:AJ3733))</f>
        <v/>
      </c>
    </row>
    <row r="3735" spans="34:36" x14ac:dyDescent="0.35">
      <c r="AH3735" s="16" t="str">
        <f>IF(AND(B3735="Premier League",E3735="Live"),_xlfn.XLOOKUP(_xlfn.TEXTJOIN(" vs ",,C3735:D3735),Calendar!G:G,Calendar!B:B),IF(AND(B3735="Premier League",E3735="Highlights"),_xlfn.XLOOKUP(H3735,Calendar!O:O,Calendar!N:N,,-1),""))</f>
        <v/>
      </c>
      <c r="AI3735" s="61" t="str">
        <f>IF(AND(AH3735&lt;&gt;"",E3735="Live"),_xlfn.XLOOKUP(_xlfn.TEXTJOIN(" vs ",,C3735:D3735),Calendar!G:G,Calendar!K:K),"")</f>
        <v/>
      </c>
      <c r="AJ3735" s="61" t="str">
        <f>IF(AND(K3735&lt;&gt;"Match of the Day",K3735&lt;&gt;"Match of the Day 2",K3735&lt;&gt;"Match of the Day Repeat"),"",1+MAX($AJ$10:AJ3734))</f>
        <v/>
      </c>
    </row>
    <row r="3736" spans="34:36" x14ac:dyDescent="0.35">
      <c r="AH3736" s="16" t="str">
        <f>IF(AND(B3736="Premier League",E3736="Live"),_xlfn.XLOOKUP(_xlfn.TEXTJOIN(" vs ",,C3736:D3736),Calendar!G:G,Calendar!B:B),IF(AND(B3736="Premier League",E3736="Highlights"),_xlfn.XLOOKUP(H3736,Calendar!O:O,Calendar!N:N,,-1),""))</f>
        <v/>
      </c>
      <c r="AI3736" s="61" t="str">
        <f>IF(AND(AH3736&lt;&gt;"",E3736="Live"),_xlfn.XLOOKUP(_xlfn.TEXTJOIN(" vs ",,C3736:D3736),Calendar!G:G,Calendar!K:K),"")</f>
        <v/>
      </c>
      <c r="AJ3736" s="61" t="str">
        <f>IF(AND(K3736&lt;&gt;"Match of the Day",K3736&lt;&gt;"Match of the Day 2",K3736&lt;&gt;"Match of the Day Repeat"),"",1+MAX($AJ$10:AJ3735))</f>
        <v/>
      </c>
    </row>
    <row r="3737" spans="34:36" x14ac:dyDescent="0.35">
      <c r="AH3737" s="16" t="str">
        <f>IF(AND(B3737="Premier League",E3737="Live"),_xlfn.XLOOKUP(_xlfn.TEXTJOIN(" vs ",,C3737:D3737),Calendar!G:G,Calendar!B:B),IF(AND(B3737="Premier League",E3737="Highlights"),_xlfn.XLOOKUP(H3737,Calendar!O:O,Calendar!N:N,,-1),""))</f>
        <v/>
      </c>
      <c r="AI3737" s="61" t="str">
        <f>IF(AND(AH3737&lt;&gt;"",E3737="Live"),_xlfn.XLOOKUP(_xlfn.TEXTJOIN(" vs ",,C3737:D3737),Calendar!G:G,Calendar!K:K),"")</f>
        <v/>
      </c>
      <c r="AJ3737" s="61" t="str">
        <f>IF(AND(K3737&lt;&gt;"Match of the Day",K3737&lt;&gt;"Match of the Day 2",K3737&lt;&gt;"Match of the Day Repeat"),"",1+MAX($AJ$10:AJ3736))</f>
        <v/>
      </c>
    </row>
    <row r="3738" spans="34:36" x14ac:dyDescent="0.35">
      <c r="AH3738" s="16" t="str">
        <f>IF(AND(B3738="Premier League",E3738="Live"),_xlfn.XLOOKUP(_xlfn.TEXTJOIN(" vs ",,C3738:D3738),Calendar!G:G,Calendar!B:B),IF(AND(B3738="Premier League",E3738="Highlights"),_xlfn.XLOOKUP(H3738,Calendar!O:O,Calendar!N:N,,-1),""))</f>
        <v/>
      </c>
      <c r="AI3738" s="61" t="str">
        <f>IF(AND(AH3738&lt;&gt;"",E3738="Live"),_xlfn.XLOOKUP(_xlfn.TEXTJOIN(" vs ",,C3738:D3738),Calendar!G:G,Calendar!K:K),"")</f>
        <v/>
      </c>
      <c r="AJ3738" s="61" t="str">
        <f>IF(AND(K3738&lt;&gt;"Match of the Day",K3738&lt;&gt;"Match of the Day 2",K3738&lt;&gt;"Match of the Day Repeat"),"",1+MAX($AJ$10:AJ3737))</f>
        <v/>
      </c>
    </row>
    <row r="3739" spans="34:36" x14ac:dyDescent="0.35">
      <c r="AH3739" s="16" t="str">
        <f>IF(AND(B3739="Premier League",E3739="Live"),_xlfn.XLOOKUP(_xlfn.TEXTJOIN(" vs ",,C3739:D3739),Calendar!G:G,Calendar!B:B),IF(AND(B3739="Premier League",E3739="Highlights"),_xlfn.XLOOKUP(H3739,Calendar!O:O,Calendar!N:N,,-1),""))</f>
        <v/>
      </c>
      <c r="AI3739" s="61" t="str">
        <f>IF(AND(AH3739&lt;&gt;"",E3739="Live"),_xlfn.XLOOKUP(_xlfn.TEXTJOIN(" vs ",,C3739:D3739),Calendar!G:G,Calendar!K:K),"")</f>
        <v/>
      </c>
      <c r="AJ3739" s="61" t="str">
        <f>IF(AND(K3739&lt;&gt;"Match of the Day",K3739&lt;&gt;"Match of the Day 2",K3739&lt;&gt;"Match of the Day Repeat"),"",1+MAX($AJ$10:AJ3738))</f>
        <v/>
      </c>
    </row>
    <row r="3740" spans="34:36" x14ac:dyDescent="0.35">
      <c r="AH3740" s="16" t="str">
        <f>IF(AND(B3740="Premier League",E3740="Live"),_xlfn.XLOOKUP(_xlfn.TEXTJOIN(" vs ",,C3740:D3740),Calendar!G:G,Calendar!B:B),IF(AND(B3740="Premier League",E3740="Highlights"),_xlfn.XLOOKUP(H3740,Calendar!O:O,Calendar!N:N,,-1),""))</f>
        <v/>
      </c>
      <c r="AI3740" s="61" t="str">
        <f>IF(AND(AH3740&lt;&gt;"",E3740="Live"),_xlfn.XLOOKUP(_xlfn.TEXTJOIN(" vs ",,C3740:D3740),Calendar!G:G,Calendar!K:K),"")</f>
        <v/>
      </c>
      <c r="AJ3740" s="61" t="str">
        <f>IF(AND(K3740&lt;&gt;"Match of the Day",K3740&lt;&gt;"Match of the Day 2",K3740&lt;&gt;"Match of the Day Repeat"),"",1+MAX($AJ$10:AJ3739))</f>
        <v/>
      </c>
    </row>
    <row r="3741" spans="34:36" x14ac:dyDescent="0.35">
      <c r="AH3741" s="16" t="str">
        <f>IF(AND(B3741="Premier League",E3741="Live"),_xlfn.XLOOKUP(_xlfn.TEXTJOIN(" vs ",,C3741:D3741),Calendar!G:G,Calendar!B:B),IF(AND(B3741="Premier League",E3741="Highlights"),_xlfn.XLOOKUP(H3741,Calendar!O:O,Calendar!N:N,,-1),""))</f>
        <v/>
      </c>
      <c r="AI3741" s="61" t="str">
        <f>IF(AND(AH3741&lt;&gt;"",E3741="Live"),_xlfn.XLOOKUP(_xlfn.TEXTJOIN(" vs ",,C3741:D3741),Calendar!G:G,Calendar!K:K),"")</f>
        <v/>
      </c>
      <c r="AJ3741" s="61" t="str">
        <f>IF(AND(K3741&lt;&gt;"Match of the Day",K3741&lt;&gt;"Match of the Day 2",K3741&lt;&gt;"Match of the Day Repeat"),"",1+MAX($AJ$10:AJ3740))</f>
        <v/>
      </c>
    </row>
    <row r="3742" spans="34:36" x14ac:dyDescent="0.35">
      <c r="AH3742" s="16" t="str">
        <f>IF(AND(B3742="Premier League",E3742="Live"),_xlfn.XLOOKUP(_xlfn.TEXTJOIN(" vs ",,C3742:D3742),Calendar!G:G,Calendar!B:B),IF(AND(B3742="Premier League",E3742="Highlights"),_xlfn.XLOOKUP(H3742,Calendar!O:O,Calendar!N:N,,-1),""))</f>
        <v/>
      </c>
      <c r="AI3742" s="61" t="str">
        <f>IF(AND(AH3742&lt;&gt;"",E3742="Live"),_xlfn.XLOOKUP(_xlfn.TEXTJOIN(" vs ",,C3742:D3742),Calendar!G:G,Calendar!K:K),"")</f>
        <v/>
      </c>
      <c r="AJ3742" s="61" t="str">
        <f>IF(AND(K3742&lt;&gt;"Match of the Day",K3742&lt;&gt;"Match of the Day 2",K3742&lt;&gt;"Match of the Day Repeat"),"",1+MAX($AJ$10:AJ3741))</f>
        <v/>
      </c>
    </row>
    <row r="3743" spans="34:36" x14ac:dyDescent="0.35">
      <c r="AH3743" s="16" t="str">
        <f>IF(AND(B3743="Premier League",E3743="Live"),_xlfn.XLOOKUP(_xlfn.TEXTJOIN(" vs ",,C3743:D3743),Calendar!G:G,Calendar!B:B),IF(AND(B3743="Premier League",E3743="Highlights"),_xlfn.XLOOKUP(H3743,Calendar!O:O,Calendar!N:N,,-1),""))</f>
        <v/>
      </c>
      <c r="AI3743" s="61" t="str">
        <f>IF(AND(AH3743&lt;&gt;"",E3743="Live"),_xlfn.XLOOKUP(_xlfn.TEXTJOIN(" vs ",,C3743:D3743),Calendar!G:G,Calendar!K:K),"")</f>
        <v/>
      </c>
      <c r="AJ3743" s="61" t="str">
        <f>IF(AND(K3743&lt;&gt;"Match of the Day",K3743&lt;&gt;"Match of the Day 2",K3743&lt;&gt;"Match of the Day Repeat"),"",1+MAX($AJ$10:AJ3742))</f>
        <v/>
      </c>
    </row>
    <row r="3744" spans="34:36" x14ac:dyDescent="0.35">
      <c r="AH3744" s="16" t="str">
        <f>IF(AND(B3744="Premier League",E3744="Live"),_xlfn.XLOOKUP(_xlfn.TEXTJOIN(" vs ",,C3744:D3744),Calendar!G:G,Calendar!B:B),IF(AND(B3744="Premier League",E3744="Highlights"),_xlfn.XLOOKUP(H3744,Calendar!O:O,Calendar!N:N,,-1),""))</f>
        <v/>
      </c>
      <c r="AI3744" s="61" t="str">
        <f>IF(AND(AH3744&lt;&gt;"",E3744="Live"),_xlfn.XLOOKUP(_xlfn.TEXTJOIN(" vs ",,C3744:D3744),Calendar!G:G,Calendar!K:K),"")</f>
        <v/>
      </c>
      <c r="AJ3744" s="61" t="str">
        <f>IF(AND(K3744&lt;&gt;"Match of the Day",K3744&lt;&gt;"Match of the Day 2",K3744&lt;&gt;"Match of the Day Repeat"),"",1+MAX($AJ$10:AJ3743))</f>
        <v/>
      </c>
    </row>
    <row r="3745" spans="34:36" x14ac:dyDescent="0.35">
      <c r="AH3745" s="16" t="str">
        <f>IF(AND(B3745="Premier League",E3745="Live"),_xlfn.XLOOKUP(_xlfn.TEXTJOIN(" vs ",,C3745:D3745),Calendar!G:G,Calendar!B:B),IF(AND(B3745="Premier League",E3745="Highlights"),_xlfn.XLOOKUP(H3745,Calendar!O:O,Calendar!N:N,,-1),""))</f>
        <v/>
      </c>
      <c r="AI3745" s="61" t="str">
        <f>IF(AND(AH3745&lt;&gt;"",E3745="Live"),_xlfn.XLOOKUP(_xlfn.TEXTJOIN(" vs ",,C3745:D3745),Calendar!G:G,Calendar!K:K),"")</f>
        <v/>
      </c>
      <c r="AJ3745" s="61" t="str">
        <f>IF(AND(K3745&lt;&gt;"Match of the Day",K3745&lt;&gt;"Match of the Day 2",K3745&lt;&gt;"Match of the Day Repeat"),"",1+MAX($AJ$10:AJ3744))</f>
        <v/>
      </c>
    </row>
    <row r="3746" spans="34:36" x14ac:dyDescent="0.35">
      <c r="AH3746" s="16" t="str">
        <f>IF(AND(B3746="Premier League",E3746="Live"),_xlfn.XLOOKUP(_xlfn.TEXTJOIN(" vs ",,C3746:D3746),Calendar!G:G,Calendar!B:B),IF(AND(B3746="Premier League",E3746="Highlights"),_xlfn.XLOOKUP(H3746,Calendar!O:O,Calendar!N:N,,-1),""))</f>
        <v/>
      </c>
      <c r="AI3746" s="61" t="str">
        <f>IF(AND(AH3746&lt;&gt;"",E3746="Live"),_xlfn.XLOOKUP(_xlfn.TEXTJOIN(" vs ",,C3746:D3746),Calendar!G:G,Calendar!K:K),"")</f>
        <v/>
      </c>
      <c r="AJ3746" s="61" t="str">
        <f>IF(AND(K3746&lt;&gt;"Match of the Day",K3746&lt;&gt;"Match of the Day 2",K3746&lt;&gt;"Match of the Day Repeat"),"",1+MAX($AJ$10:AJ3745))</f>
        <v/>
      </c>
    </row>
    <row r="3747" spans="34:36" x14ac:dyDescent="0.35">
      <c r="AH3747" s="16" t="str">
        <f>IF(AND(B3747="Premier League",E3747="Live"),_xlfn.XLOOKUP(_xlfn.TEXTJOIN(" vs ",,C3747:D3747),Calendar!G:G,Calendar!B:B),IF(AND(B3747="Premier League",E3747="Highlights"),_xlfn.XLOOKUP(H3747,Calendar!O:O,Calendar!N:N,,-1),""))</f>
        <v/>
      </c>
      <c r="AI3747" s="61" t="str">
        <f>IF(AND(AH3747&lt;&gt;"",E3747="Live"),_xlfn.XLOOKUP(_xlfn.TEXTJOIN(" vs ",,C3747:D3747),Calendar!G:G,Calendar!K:K),"")</f>
        <v/>
      </c>
      <c r="AJ3747" s="61" t="str">
        <f>IF(AND(K3747&lt;&gt;"Match of the Day",K3747&lt;&gt;"Match of the Day 2",K3747&lt;&gt;"Match of the Day Repeat"),"",1+MAX($AJ$10:AJ3746))</f>
        <v/>
      </c>
    </row>
    <row r="3748" spans="34:36" x14ac:dyDescent="0.35">
      <c r="AH3748" s="16" t="str">
        <f>IF(AND(B3748="Premier League",E3748="Live"),_xlfn.XLOOKUP(_xlfn.TEXTJOIN(" vs ",,C3748:D3748),Calendar!G:G,Calendar!B:B),IF(AND(B3748="Premier League",E3748="Highlights"),_xlfn.XLOOKUP(H3748,Calendar!O:O,Calendar!N:N,,-1),""))</f>
        <v/>
      </c>
      <c r="AI3748" s="61" t="str">
        <f>IF(AND(AH3748&lt;&gt;"",E3748="Live"),_xlfn.XLOOKUP(_xlfn.TEXTJOIN(" vs ",,C3748:D3748),Calendar!G:G,Calendar!K:K),"")</f>
        <v/>
      </c>
      <c r="AJ3748" s="61" t="str">
        <f>IF(AND(K3748&lt;&gt;"Match of the Day",K3748&lt;&gt;"Match of the Day 2",K3748&lt;&gt;"Match of the Day Repeat"),"",1+MAX($AJ$10:AJ3747))</f>
        <v/>
      </c>
    </row>
    <row r="3749" spans="34:36" x14ac:dyDescent="0.35">
      <c r="AH3749" s="16" t="str">
        <f>IF(AND(B3749="Premier League",E3749="Live"),_xlfn.XLOOKUP(_xlfn.TEXTJOIN(" vs ",,C3749:D3749),Calendar!G:G,Calendar!B:B),IF(AND(B3749="Premier League",E3749="Highlights"),_xlfn.XLOOKUP(H3749,Calendar!O:O,Calendar!N:N,,-1),""))</f>
        <v/>
      </c>
      <c r="AI3749" s="61" t="str">
        <f>IF(AND(AH3749&lt;&gt;"",E3749="Live"),_xlfn.XLOOKUP(_xlfn.TEXTJOIN(" vs ",,C3749:D3749),Calendar!G:G,Calendar!K:K),"")</f>
        <v/>
      </c>
      <c r="AJ3749" s="61" t="str">
        <f>IF(AND(K3749&lt;&gt;"Match of the Day",K3749&lt;&gt;"Match of the Day 2",K3749&lt;&gt;"Match of the Day Repeat"),"",1+MAX($AJ$10:AJ3748))</f>
        <v/>
      </c>
    </row>
    <row r="3750" spans="34:36" x14ac:dyDescent="0.35">
      <c r="AH3750" s="16" t="str">
        <f>IF(AND(B3750="Premier League",E3750="Live"),_xlfn.XLOOKUP(_xlfn.TEXTJOIN(" vs ",,C3750:D3750),Calendar!G:G,Calendar!B:B),IF(AND(B3750="Premier League",E3750="Highlights"),_xlfn.XLOOKUP(H3750,Calendar!O:O,Calendar!N:N,,-1),""))</f>
        <v/>
      </c>
      <c r="AI3750" s="61" t="str">
        <f>IF(AND(AH3750&lt;&gt;"",E3750="Live"),_xlfn.XLOOKUP(_xlfn.TEXTJOIN(" vs ",,C3750:D3750),Calendar!G:G,Calendar!K:K),"")</f>
        <v/>
      </c>
      <c r="AJ3750" s="61" t="str">
        <f>IF(AND(K3750&lt;&gt;"Match of the Day",K3750&lt;&gt;"Match of the Day 2",K3750&lt;&gt;"Match of the Day Repeat"),"",1+MAX($AJ$10:AJ3749))</f>
        <v/>
      </c>
    </row>
    <row r="3751" spans="34:36" x14ac:dyDescent="0.35">
      <c r="AH3751" s="16" t="str">
        <f>IF(AND(B3751="Premier League",E3751="Live"),_xlfn.XLOOKUP(_xlfn.TEXTJOIN(" vs ",,C3751:D3751),Calendar!G:G,Calendar!B:B),IF(AND(B3751="Premier League",E3751="Highlights"),_xlfn.XLOOKUP(H3751,Calendar!O:O,Calendar!N:N,,-1),""))</f>
        <v/>
      </c>
      <c r="AI3751" s="61" t="str">
        <f>IF(AND(AH3751&lt;&gt;"",E3751="Live"),_xlfn.XLOOKUP(_xlfn.TEXTJOIN(" vs ",,C3751:D3751),Calendar!G:G,Calendar!K:K),"")</f>
        <v/>
      </c>
      <c r="AJ3751" s="61" t="str">
        <f>IF(AND(K3751&lt;&gt;"Match of the Day",K3751&lt;&gt;"Match of the Day 2",K3751&lt;&gt;"Match of the Day Repeat"),"",1+MAX($AJ$10:AJ3750))</f>
        <v/>
      </c>
    </row>
    <row r="3752" spans="34:36" x14ac:dyDescent="0.35">
      <c r="AH3752" s="16" t="str">
        <f>IF(AND(B3752="Premier League",E3752="Live"),_xlfn.XLOOKUP(_xlfn.TEXTJOIN(" vs ",,C3752:D3752),Calendar!G:G,Calendar!B:B),IF(AND(B3752="Premier League",E3752="Highlights"),_xlfn.XLOOKUP(H3752,Calendar!O:O,Calendar!N:N,,-1),""))</f>
        <v/>
      </c>
      <c r="AI3752" s="61" t="str">
        <f>IF(AND(AH3752&lt;&gt;"",E3752="Live"),_xlfn.XLOOKUP(_xlfn.TEXTJOIN(" vs ",,C3752:D3752),Calendar!G:G,Calendar!K:K),"")</f>
        <v/>
      </c>
      <c r="AJ3752" s="61" t="str">
        <f>IF(AND(K3752&lt;&gt;"Match of the Day",K3752&lt;&gt;"Match of the Day 2",K3752&lt;&gt;"Match of the Day Repeat"),"",1+MAX($AJ$10:AJ3751))</f>
        <v/>
      </c>
    </row>
    <row r="3753" spans="34:36" x14ac:dyDescent="0.35">
      <c r="AH3753" s="16" t="str">
        <f>IF(AND(B3753="Premier League",E3753="Live"),_xlfn.XLOOKUP(_xlfn.TEXTJOIN(" vs ",,C3753:D3753),Calendar!G:G,Calendar!B:B),IF(AND(B3753="Premier League",E3753="Highlights"),_xlfn.XLOOKUP(H3753,Calendar!O:O,Calendar!N:N,,-1),""))</f>
        <v/>
      </c>
      <c r="AI3753" s="61" t="str">
        <f>IF(AND(AH3753&lt;&gt;"",E3753="Live"),_xlfn.XLOOKUP(_xlfn.TEXTJOIN(" vs ",,C3753:D3753),Calendar!G:G,Calendar!K:K),"")</f>
        <v/>
      </c>
      <c r="AJ3753" s="61" t="str">
        <f>IF(AND(K3753&lt;&gt;"Match of the Day",K3753&lt;&gt;"Match of the Day 2",K3753&lt;&gt;"Match of the Day Repeat"),"",1+MAX($AJ$10:AJ3752))</f>
        <v/>
      </c>
    </row>
    <row r="3754" spans="34:36" x14ac:dyDescent="0.35">
      <c r="AH3754" s="16" t="str">
        <f>IF(AND(B3754="Premier League",E3754="Live"),_xlfn.XLOOKUP(_xlfn.TEXTJOIN(" vs ",,C3754:D3754),Calendar!G:G,Calendar!B:B),IF(AND(B3754="Premier League",E3754="Highlights"),_xlfn.XLOOKUP(H3754,Calendar!O:O,Calendar!N:N,,-1),""))</f>
        <v/>
      </c>
      <c r="AI3754" s="61" t="str">
        <f>IF(AND(AH3754&lt;&gt;"",E3754="Live"),_xlfn.XLOOKUP(_xlfn.TEXTJOIN(" vs ",,C3754:D3754),Calendar!G:G,Calendar!K:K),"")</f>
        <v/>
      </c>
      <c r="AJ3754" s="61" t="str">
        <f>IF(AND(K3754&lt;&gt;"Match of the Day",K3754&lt;&gt;"Match of the Day 2",K3754&lt;&gt;"Match of the Day Repeat"),"",1+MAX($AJ$10:AJ3753))</f>
        <v/>
      </c>
    </row>
    <row r="3755" spans="34:36" x14ac:dyDescent="0.35">
      <c r="AH3755" s="16" t="str">
        <f>IF(AND(B3755="Premier League",E3755="Live"),_xlfn.XLOOKUP(_xlfn.TEXTJOIN(" vs ",,C3755:D3755),Calendar!G:G,Calendar!B:B),IF(AND(B3755="Premier League",E3755="Highlights"),_xlfn.XLOOKUP(H3755,Calendar!O:O,Calendar!N:N,,-1),""))</f>
        <v/>
      </c>
      <c r="AI3755" s="61" t="str">
        <f>IF(AND(AH3755&lt;&gt;"",E3755="Live"),_xlfn.XLOOKUP(_xlfn.TEXTJOIN(" vs ",,C3755:D3755),Calendar!G:G,Calendar!K:K),"")</f>
        <v/>
      </c>
      <c r="AJ3755" s="61" t="str">
        <f>IF(AND(K3755&lt;&gt;"Match of the Day",K3755&lt;&gt;"Match of the Day 2",K3755&lt;&gt;"Match of the Day Repeat"),"",1+MAX($AJ$10:AJ3754))</f>
        <v/>
      </c>
    </row>
    <row r="3756" spans="34:36" x14ac:dyDescent="0.35">
      <c r="AH3756" s="16" t="str">
        <f>IF(AND(B3756="Premier League",E3756="Live"),_xlfn.XLOOKUP(_xlfn.TEXTJOIN(" vs ",,C3756:D3756),Calendar!G:G,Calendar!B:B),IF(AND(B3756="Premier League",E3756="Highlights"),_xlfn.XLOOKUP(H3756,Calendar!O:O,Calendar!N:N,,-1),""))</f>
        <v/>
      </c>
      <c r="AI3756" s="61" t="str">
        <f>IF(AND(AH3756&lt;&gt;"",E3756="Live"),_xlfn.XLOOKUP(_xlfn.TEXTJOIN(" vs ",,C3756:D3756),Calendar!G:G,Calendar!K:K),"")</f>
        <v/>
      </c>
      <c r="AJ3756" s="61" t="str">
        <f>IF(AND(K3756&lt;&gt;"Match of the Day",K3756&lt;&gt;"Match of the Day 2",K3756&lt;&gt;"Match of the Day Repeat"),"",1+MAX($AJ$10:AJ3755))</f>
        <v/>
      </c>
    </row>
    <row r="3757" spans="34:36" x14ac:dyDescent="0.35">
      <c r="AH3757" s="16" t="str">
        <f>IF(AND(B3757="Premier League",E3757="Live"),_xlfn.XLOOKUP(_xlfn.TEXTJOIN(" vs ",,C3757:D3757),Calendar!G:G,Calendar!B:B),IF(AND(B3757="Premier League",E3757="Highlights"),_xlfn.XLOOKUP(H3757,Calendar!O:O,Calendar!N:N,,-1),""))</f>
        <v/>
      </c>
      <c r="AI3757" s="61" t="str">
        <f>IF(AND(AH3757&lt;&gt;"",E3757="Live"),_xlfn.XLOOKUP(_xlfn.TEXTJOIN(" vs ",,C3757:D3757),Calendar!G:G,Calendar!K:K),"")</f>
        <v/>
      </c>
      <c r="AJ3757" s="61" t="str">
        <f>IF(AND(K3757&lt;&gt;"Match of the Day",K3757&lt;&gt;"Match of the Day 2",K3757&lt;&gt;"Match of the Day Repeat"),"",1+MAX($AJ$10:AJ3756))</f>
        <v/>
      </c>
    </row>
    <row r="3758" spans="34:36" x14ac:dyDescent="0.35">
      <c r="AH3758" s="16" t="str">
        <f>IF(AND(B3758="Premier League",E3758="Live"),_xlfn.XLOOKUP(_xlfn.TEXTJOIN(" vs ",,C3758:D3758),Calendar!G:G,Calendar!B:B),IF(AND(B3758="Premier League",E3758="Highlights"),_xlfn.XLOOKUP(H3758,Calendar!O:O,Calendar!N:N,,-1),""))</f>
        <v/>
      </c>
      <c r="AI3758" s="61" t="str">
        <f>IF(AND(AH3758&lt;&gt;"",E3758="Live"),_xlfn.XLOOKUP(_xlfn.TEXTJOIN(" vs ",,C3758:D3758),Calendar!G:G,Calendar!K:K),"")</f>
        <v/>
      </c>
      <c r="AJ3758" s="61" t="str">
        <f>IF(AND(K3758&lt;&gt;"Match of the Day",K3758&lt;&gt;"Match of the Day 2",K3758&lt;&gt;"Match of the Day Repeat"),"",1+MAX($AJ$10:AJ3757))</f>
        <v/>
      </c>
    </row>
    <row r="3759" spans="34:36" x14ac:dyDescent="0.35">
      <c r="AH3759" s="16" t="str">
        <f>IF(AND(B3759="Premier League",E3759="Live"),_xlfn.XLOOKUP(_xlfn.TEXTJOIN(" vs ",,C3759:D3759),Calendar!G:G,Calendar!B:B),IF(AND(B3759="Premier League",E3759="Highlights"),_xlfn.XLOOKUP(H3759,Calendar!O:O,Calendar!N:N,,-1),""))</f>
        <v/>
      </c>
      <c r="AI3759" s="61" t="str">
        <f>IF(AND(AH3759&lt;&gt;"",E3759="Live"),_xlfn.XLOOKUP(_xlfn.TEXTJOIN(" vs ",,C3759:D3759),Calendar!G:G,Calendar!K:K),"")</f>
        <v/>
      </c>
      <c r="AJ3759" s="61" t="str">
        <f>IF(AND(K3759&lt;&gt;"Match of the Day",K3759&lt;&gt;"Match of the Day 2",K3759&lt;&gt;"Match of the Day Repeat"),"",1+MAX($AJ$10:AJ3758))</f>
        <v/>
      </c>
    </row>
    <row r="3760" spans="34:36" x14ac:dyDescent="0.35">
      <c r="AH3760" s="16" t="str">
        <f>IF(AND(B3760="Premier League",E3760="Live"),_xlfn.XLOOKUP(_xlfn.TEXTJOIN(" vs ",,C3760:D3760),Calendar!G:G,Calendar!B:B),IF(AND(B3760="Premier League",E3760="Highlights"),_xlfn.XLOOKUP(H3760,Calendar!O:O,Calendar!N:N,,-1),""))</f>
        <v/>
      </c>
      <c r="AI3760" s="61" t="str">
        <f>IF(AND(AH3760&lt;&gt;"",E3760="Live"),_xlfn.XLOOKUP(_xlfn.TEXTJOIN(" vs ",,C3760:D3760),Calendar!G:G,Calendar!K:K),"")</f>
        <v/>
      </c>
      <c r="AJ3760" s="61" t="str">
        <f>IF(AND(K3760&lt;&gt;"Match of the Day",K3760&lt;&gt;"Match of the Day 2",K3760&lt;&gt;"Match of the Day Repeat"),"",1+MAX($AJ$10:AJ3759))</f>
        <v/>
      </c>
    </row>
    <row r="3761" spans="34:36" x14ac:dyDescent="0.35">
      <c r="AH3761" s="16" t="str">
        <f>IF(AND(B3761="Premier League",E3761="Live"),_xlfn.XLOOKUP(_xlfn.TEXTJOIN(" vs ",,C3761:D3761),Calendar!G:G,Calendar!B:B),IF(AND(B3761="Premier League",E3761="Highlights"),_xlfn.XLOOKUP(H3761,Calendar!O:O,Calendar!N:N,,-1),""))</f>
        <v/>
      </c>
      <c r="AI3761" s="61" t="str">
        <f>IF(AND(AH3761&lt;&gt;"",E3761="Live"),_xlfn.XLOOKUP(_xlfn.TEXTJOIN(" vs ",,C3761:D3761),Calendar!G:G,Calendar!K:K),"")</f>
        <v/>
      </c>
      <c r="AJ3761" s="61" t="str">
        <f>IF(AND(K3761&lt;&gt;"Match of the Day",K3761&lt;&gt;"Match of the Day 2",K3761&lt;&gt;"Match of the Day Repeat"),"",1+MAX($AJ$10:AJ3760))</f>
        <v/>
      </c>
    </row>
    <row r="3762" spans="34:36" x14ac:dyDescent="0.35">
      <c r="AH3762" s="16" t="str">
        <f>IF(AND(B3762="Premier League",E3762="Live"),_xlfn.XLOOKUP(_xlfn.TEXTJOIN(" vs ",,C3762:D3762),Calendar!G:G,Calendar!B:B),IF(AND(B3762="Premier League",E3762="Highlights"),_xlfn.XLOOKUP(H3762,Calendar!O:O,Calendar!N:N,,-1),""))</f>
        <v/>
      </c>
      <c r="AI3762" s="61" t="str">
        <f>IF(AND(AH3762&lt;&gt;"",E3762="Live"),_xlfn.XLOOKUP(_xlfn.TEXTJOIN(" vs ",,C3762:D3762),Calendar!G:G,Calendar!K:K),"")</f>
        <v/>
      </c>
      <c r="AJ3762" s="61" t="str">
        <f>IF(AND(K3762&lt;&gt;"Match of the Day",K3762&lt;&gt;"Match of the Day 2",K3762&lt;&gt;"Match of the Day Repeat"),"",1+MAX($AJ$10:AJ3761))</f>
        <v/>
      </c>
    </row>
    <row r="3763" spans="34:36" x14ac:dyDescent="0.35">
      <c r="AH3763" s="16" t="str">
        <f>IF(AND(B3763="Premier League",E3763="Live"),_xlfn.XLOOKUP(_xlfn.TEXTJOIN(" vs ",,C3763:D3763),Calendar!G:G,Calendar!B:B),IF(AND(B3763="Premier League",E3763="Highlights"),_xlfn.XLOOKUP(H3763,Calendar!O:O,Calendar!N:N,,-1),""))</f>
        <v/>
      </c>
      <c r="AI3763" s="61" t="str">
        <f>IF(AND(AH3763&lt;&gt;"",E3763="Live"),_xlfn.XLOOKUP(_xlfn.TEXTJOIN(" vs ",,C3763:D3763),Calendar!G:G,Calendar!K:K),"")</f>
        <v/>
      </c>
      <c r="AJ3763" s="61" t="str">
        <f>IF(AND(K3763&lt;&gt;"Match of the Day",K3763&lt;&gt;"Match of the Day 2",K3763&lt;&gt;"Match of the Day Repeat"),"",1+MAX($AJ$10:AJ3762))</f>
        <v/>
      </c>
    </row>
    <row r="3764" spans="34:36" x14ac:dyDescent="0.35">
      <c r="AH3764" s="16" t="str">
        <f>IF(AND(B3764="Premier League",E3764="Live"),_xlfn.XLOOKUP(_xlfn.TEXTJOIN(" vs ",,C3764:D3764),Calendar!G:G,Calendar!B:B),IF(AND(B3764="Premier League",E3764="Highlights"),_xlfn.XLOOKUP(H3764,Calendar!O:O,Calendar!N:N,,-1),""))</f>
        <v/>
      </c>
      <c r="AI3764" s="61" t="str">
        <f>IF(AND(AH3764&lt;&gt;"",E3764="Live"),_xlfn.XLOOKUP(_xlfn.TEXTJOIN(" vs ",,C3764:D3764),Calendar!G:G,Calendar!K:K),"")</f>
        <v/>
      </c>
      <c r="AJ3764" s="61" t="str">
        <f>IF(AND(K3764&lt;&gt;"Match of the Day",K3764&lt;&gt;"Match of the Day 2",K3764&lt;&gt;"Match of the Day Repeat"),"",1+MAX($AJ$10:AJ3763))</f>
        <v/>
      </c>
    </row>
    <row r="3765" spans="34:36" x14ac:dyDescent="0.35">
      <c r="AH3765" s="16" t="str">
        <f>IF(AND(B3765="Premier League",E3765="Live"),_xlfn.XLOOKUP(_xlfn.TEXTJOIN(" vs ",,C3765:D3765),Calendar!G:G,Calendar!B:B),IF(AND(B3765="Premier League",E3765="Highlights"),_xlfn.XLOOKUP(H3765,Calendar!O:O,Calendar!N:N,,-1),""))</f>
        <v/>
      </c>
      <c r="AI3765" s="61" t="str">
        <f>IF(AND(AH3765&lt;&gt;"",E3765="Live"),_xlfn.XLOOKUP(_xlfn.TEXTJOIN(" vs ",,C3765:D3765),Calendar!G:G,Calendar!K:K),"")</f>
        <v/>
      </c>
      <c r="AJ3765" s="61" t="str">
        <f>IF(AND(K3765&lt;&gt;"Match of the Day",K3765&lt;&gt;"Match of the Day 2",K3765&lt;&gt;"Match of the Day Repeat"),"",1+MAX($AJ$10:AJ3764))</f>
        <v/>
      </c>
    </row>
    <row r="3766" spans="34:36" x14ac:dyDescent="0.35">
      <c r="AH3766" s="16" t="str">
        <f>IF(AND(B3766="Premier League",E3766="Live"),_xlfn.XLOOKUP(_xlfn.TEXTJOIN(" vs ",,C3766:D3766),Calendar!G:G,Calendar!B:B),IF(AND(B3766="Premier League",E3766="Highlights"),_xlfn.XLOOKUP(H3766,Calendar!O:O,Calendar!N:N,,-1),""))</f>
        <v/>
      </c>
      <c r="AI3766" s="61" t="str">
        <f>IF(AND(AH3766&lt;&gt;"",E3766="Live"),_xlfn.XLOOKUP(_xlfn.TEXTJOIN(" vs ",,C3766:D3766),Calendar!G:G,Calendar!K:K),"")</f>
        <v/>
      </c>
      <c r="AJ3766" s="61" t="str">
        <f>IF(AND(K3766&lt;&gt;"Match of the Day",K3766&lt;&gt;"Match of the Day 2",K3766&lt;&gt;"Match of the Day Repeat"),"",1+MAX($AJ$10:AJ3765))</f>
        <v/>
      </c>
    </row>
    <row r="3767" spans="34:36" x14ac:dyDescent="0.35">
      <c r="AH3767" s="16" t="str">
        <f>IF(AND(B3767="Premier League",E3767="Live"),_xlfn.XLOOKUP(_xlfn.TEXTJOIN(" vs ",,C3767:D3767),Calendar!G:G,Calendar!B:B),IF(AND(B3767="Premier League",E3767="Highlights"),_xlfn.XLOOKUP(H3767,Calendar!O:O,Calendar!N:N,,-1),""))</f>
        <v/>
      </c>
      <c r="AI3767" s="61" t="str">
        <f>IF(AND(AH3767&lt;&gt;"",E3767="Live"),_xlfn.XLOOKUP(_xlfn.TEXTJOIN(" vs ",,C3767:D3767),Calendar!G:G,Calendar!K:K),"")</f>
        <v/>
      </c>
      <c r="AJ3767" s="61" t="str">
        <f>IF(AND(K3767&lt;&gt;"Match of the Day",K3767&lt;&gt;"Match of the Day 2",K3767&lt;&gt;"Match of the Day Repeat"),"",1+MAX($AJ$10:AJ3766))</f>
        <v/>
      </c>
    </row>
    <row r="3768" spans="34:36" x14ac:dyDescent="0.35">
      <c r="AH3768" s="16" t="str">
        <f>IF(AND(B3768="Premier League",E3768="Live"),_xlfn.XLOOKUP(_xlfn.TEXTJOIN(" vs ",,C3768:D3768),Calendar!G:G,Calendar!B:B),IF(AND(B3768="Premier League",E3768="Highlights"),_xlfn.XLOOKUP(H3768,Calendar!O:O,Calendar!N:N,,-1),""))</f>
        <v/>
      </c>
      <c r="AI3768" s="61" t="str">
        <f>IF(AND(AH3768&lt;&gt;"",E3768="Live"),_xlfn.XLOOKUP(_xlfn.TEXTJOIN(" vs ",,C3768:D3768),Calendar!G:G,Calendar!K:K),"")</f>
        <v/>
      </c>
      <c r="AJ3768" s="61" t="str">
        <f>IF(AND(K3768&lt;&gt;"Match of the Day",K3768&lt;&gt;"Match of the Day 2",K3768&lt;&gt;"Match of the Day Repeat"),"",1+MAX($AJ$10:AJ3767))</f>
        <v/>
      </c>
    </row>
    <row r="3769" spans="34:36" x14ac:dyDescent="0.35">
      <c r="AH3769" s="16" t="str">
        <f>IF(AND(B3769="Premier League",E3769="Live"),_xlfn.XLOOKUP(_xlfn.TEXTJOIN(" vs ",,C3769:D3769),Calendar!G:G,Calendar!B:B),IF(AND(B3769="Premier League",E3769="Highlights"),_xlfn.XLOOKUP(H3769,Calendar!O:O,Calendar!N:N,,-1),""))</f>
        <v/>
      </c>
      <c r="AI3769" s="61" t="str">
        <f>IF(AND(AH3769&lt;&gt;"",E3769="Live"),_xlfn.XLOOKUP(_xlfn.TEXTJOIN(" vs ",,C3769:D3769),Calendar!G:G,Calendar!K:K),"")</f>
        <v/>
      </c>
      <c r="AJ3769" s="61" t="str">
        <f>IF(AND(K3769&lt;&gt;"Match of the Day",K3769&lt;&gt;"Match of the Day 2",K3769&lt;&gt;"Match of the Day Repeat"),"",1+MAX($AJ$10:AJ3768))</f>
        <v/>
      </c>
    </row>
    <row r="3770" spans="34:36" x14ac:dyDescent="0.35">
      <c r="AH3770" s="16" t="str">
        <f>IF(AND(B3770="Premier League",E3770="Live"),_xlfn.XLOOKUP(_xlfn.TEXTJOIN(" vs ",,C3770:D3770),Calendar!G:G,Calendar!B:B),IF(AND(B3770="Premier League",E3770="Highlights"),_xlfn.XLOOKUP(H3770,Calendar!O:O,Calendar!N:N,,-1),""))</f>
        <v/>
      </c>
      <c r="AI3770" s="61" t="str">
        <f>IF(AND(AH3770&lt;&gt;"",E3770="Live"),_xlfn.XLOOKUP(_xlfn.TEXTJOIN(" vs ",,C3770:D3770),Calendar!G:G,Calendar!K:K),"")</f>
        <v/>
      </c>
      <c r="AJ3770" s="61" t="str">
        <f>IF(AND(K3770&lt;&gt;"Match of the Day",K3770&lt;&gt;"Match of the Day 2",K3770&lt;&gt;"Match of the Day Repeat"),"",1+MAX($AJ$10:AJ3769))</f>
        <v/>
      </c>
    </row>
    <row r="3771" spans="34:36" x14ac:dyDescent="0.35">
      <c r="AH3771" s="16" t="str">
        <f>IF(AND(B3771="Premier League",E3771="Live"),_xlfn.XLOOKUP(_xlfn.TEXTJOIN(" vs ",,C3771:D3771),Calendar!G:G,Calendar!B:B),IF(AND(B3771="Premier League",E3771="Highlights"),_xlfn.XLOOKUP(H3771,Calendar!O:O,Calendar!N:N,,-1),""))</f>
        <v/>
      </c>
      <c r="AI3771" s="61" t="str">
        <f>IF(AND(AH3771&lt;&gt;"",E3771="Live"),_xlfn.XLOOKUP(_xlfn.TEXTJOIN(" vs ",,C3771:D3771),Calendar!G:G,Calendar!K:K),"")</f>
        <v/>
      </c>
      <c r="AJ3771" s="61" t="str">
        <f>IF(AND(K3771&lt;&gt;"Match of the Day",K3771&lt;&gt;"Match of the Day 2",K3771&lt;&gt;"Match of the Day Repeat"),"",1+MAX($AJ$10:AJ3770))</f>
        <v/>
      </c>
    </row>
    <row r="3772" spans="34:36" x14ac:dyDescent="0.35">
      <c r="AH3772" s="16" t="str">
        <f>IF(AND(B3772="Premier League",E3772="Live"),_xlfn.XLOOKUP(_xlfn.TEXTJOIN(" vs ",,C3772:D3772),Calendar!G:G,Calendar!B:B),IF(AND(B3772="Premier League",E3772="Highlights"),_xlfn.XLOOKUP(H3772,Calendar!O:O,Calendar!N:N,,-1),""))</f>
        <v/>
      </c>
      <c r="AI3772" s="61" t="str">
        <f>IF(AND(AH3772&lt;&gt;"",E3772="Live"),_xlfn.XLOOKUP(_xlfn.TEXTJOIN(" vs ",,C3772:D3772),Calendar!G:G,Calendar!K:K),"")</f>
        <v/>
      </c>
      <c r="AJ3772" s="61" t="str">
        <f>IF(AND(K3772&lt;&gt;"Match of the Day",K3772&lt;&gt;"Match of the Day 2",K3772&lt;&gt;"Match of the Day Repeat"),"",1+MAX($AJ$10:AJ3771))</f>
        <v/>
      </c>
    </row>
    <row r="3773" spans="34:36" x14ac:dyDescent="0.35">
      <c r="AH3773" s="16" t="str">
        <f>IF(AND(B3773="Premier League",E3773="Live"),_xlfn.XLOOKUP(_xlfn.TEXTJOIN(" vs ",,C3773:D3773),Calendar!G:G,Calendar!B:B),IF(AND(B3773="Premier League",E3773="Highlights"),_xlfn.XLOOKUP(H3773,Calendar!O:O,Calendar!N:N,,-1),""))</f>
        <v/>
      </c>
      <c r="AI3773" s="61" t="str">
        <f>IF(AND(AH3773&lt;&gt;"",E3773="Live"),_xlfn.XLOOKUP(_xlfn.TEXTJOIN(" vs ",,C3773:D3773),Calendar!G:G,Calendar!K:K),"")</f>
        <v/>
      </c>
      <c r="AJ3773" s="61" t="str">
        <f>IF(AND(K3773&lt;&gt;"Match of the Day",K3773&lt;&gt;"Match of the Day 2",K3773&lt;&gt;"Match of the Day Repeat"),"",1+MAX($AJ$10:AJ3772))</f>
        <v/>
      </c>
    </row>
    <row r="3774" spans="34:36" x14ac:dyDescent="0.35">
      <c r="AH3774" s="16" t="str">
        <f>IF(AND(B3774="Premier League",E3774="Live"),_xlfn.XLOOKUP(_xlfn.TEXTJOIN(" vs ",,C3774:D3774),Calendar!G:G,Calendar!B:B),IF(AND(B3774="Premier League",E3774="Highlights"),_xlfn.XLOOKUP(H3774,Calendar!O:O,Calendar!N:N,,-1),""))</f>
        <v/>
      </c>
      <c r="AI3774" s="61" t="str">
        <f>IF(AND(AH3774&lt;&gt;"",E3774="Live"),_xlfn.XLOOKUP(_xlfn.TEXTJOIN(" vs ",,C3774:D3774),Calendar!G:G,Calendar!K:K),"")</f>
        <v/>
      </c>
      <c r="AJ3774" s="61" t="str">
        <f>IF(AND(K3774&lt;&gt;"Match of the Day",K3774&lt;&gt;"Match of the Day 2",K3774&lt;&gt;"Match of the Day Repeat"),"",1+MAX($AJ$10:AJ3773))</f>
        <v/>
      </c>
    </row>
    <row r="3775" spans="34:36" x14ac:dyDescent="0.35">
      <c r="AH3775" s="16" t="str">
        <f>IF(AND(B3775="Premier League",E3775="Live"),_xlfn.XLOOKUP(_xlfn.TEXTJOIN(" vs ",,C3775:D3775),Calendar!G:G,Calendar!B:B),IF(AND(B3775="Premier League",E3775="Highlights"),_xlfn.XLOOKUP(H3775,Calendar!O:O,Calendar!N:N,,-1),""))</f>
        <v/>
      </c>
      <c r="AI3775" s="61" t="str">
        <f>IF(AND(AH3775&lt;&gt;"",E3775="Live"),_xlfn.XLOOKUP(_xlfn.TEXTJOIN(" vs ",,C3775:D3775),Calendar!G:G,Calendar!K:K),"")</f>
        <v/>
      </c>
      <c r="AJ3775" s="61" t="str">
        <f>IF(AND(K3775&lt;&gt;"Match of the Day",K3775&lt;&gt;"Match of the Day 2",K3775&lt;&gt;"Match of the Day Repeat"),"",1+MAX($AJ$10:AJ3774))</f>
        <v/>
      </c>
    </row>
    <row r="3776" spans="34:36" x14ac:dyDescent="0.35">
      <c r="AH3776" s="16" t="str">
        <f>IF(AND(B3776="Premier League",E3776="Live"),_xlfn.XLOOKUP(_xlfn.TEXTJOIN(" vs ",,C3776:D3776),Calendar!G:G,Calendar!B:B),IF(AND(B3776="Premier League",E3776="Highlights"),_xlfn.XLOOKUP(H3776,Calendar!O:O,Calendar!N:N,,-1),""))</f>
        <v/>
      </c>
      <c r="AI3776" s="61" t="str">
        <f>IF(AND(AH3776&lt;&gt;"",E3776="Live"),_xlfn.XLOOKUP(_xlfn.TEXTJOIN(" vs ",,C3776:D3776),Calendar!G:G,Calendar!K:K),"")</f>
        <v/>
      </c>
      <c r="AJ3776" s="61" t="str">
        <f>IF(AND(K3776&lt;&gt;"Match of the Day",K3776&lt;&gt;"Match of the Day 2",K3776&lt;&gt;"Match of the Day Repeat"),"",1+MAX($AJ$10:AJ3775))</f>
        <v/>
      </c>
    </row>
    <row r="3777" spans="34:36" x14ac:dyDescent="0.35">
      <c r="AH3777" s="16" t="str">
        <f>IF(AND(B3777="Premier League",E3777="Live"),_xlfn.XLOOKUP(_xlfn.TEXTJOIN(" vs ",,C3777:D3777),Calendar!G:G,Calendar!B:B),IF(AND(B3777="Premier League",E3777="Highlights"),_xlfn.XLOOKUP(H3777,Calendar!O:O,Calendar!N:N,,-1),""))</f>
        <v/>
      </c>
      <c r="AI3777" s="61" t="str">
        <f>IF(AND(AH3777&lt;&gt;"",E3777="Live"),_xlfn.XLOOKUP(_xlfn.TEXTJOIN(" vs ",,C3777:D3777),Calendar!G:G,Calendar!K:K),"")</f>
        <v/>
      </c>
      <c r="AJ3777" s="61" t="str">
        <f>IF(AND(K3777&lt;&gt;"Match of the Day",K3777&lt;&gt;"Match of the Day 2",K3777&lt;&gt;"Match of the Day Repeat"),"",1+MAX($AJ$10:AJ3776))</f>
        <v/>
      </c>
    </row>
    <row r="3778" spans="34:36" x14ac:dyDescent="0.35">
      <c r="AH3778" s="16" t="str">
        <f>IF(AND(B3778="Premier League",E3778="Live"),_xlfn.XLOOKUP(_xlfn.TEXTJOIN(" vs ",,C3778:D3778),Calendar!G:G,Calendar!B:B),IF(AND(B3778="Premier League",E3778="Highlights"),_xlfn.XLOOKUP(H3778,Calendar!O:O,Calendar!N:N,,-1),""))</f>
        <v/>
      </c>
      <c r="AI3778" s="61" t="str">
        <f>IF(AND(AH3778&lt;&gt;"",E3778="Live"),_xlfn.XLOOKUP(_xlfn.TEXTJOIN(" vs ",,C3778:D3778),Calendar!G:G,Calendar!K:K),"")</f>
        <v/>
      </c>
      <c r="AJ3778" s="61" t="str">
        <f>IF(AND(K3778&lt;&gt;"Match of the Day",K3778&lt;&gt;"Match of the Day 2",K3778&lt;&gt;"Match of the Day Repeat"),"",1+MAX($AJ$10:AJ3777))</f>
        <v/>
      </c>
    </row>
    <row r="3779" spans="34:36" x14ac:dyDescent="0.35">
      <c r="AH3779" s="16" t="str">
        <f>IF(AND(B3779="Premier League",E3779="Live"),_xlfn.XLOOKUP(_xlfn.TEXTJOIN(" vs ",,C3779:D3779),Calendar!G:G,Calendar!B:B),IF(AND(B3779="Premier League",E3779="Highlights"),_xlfn.XLOOKUP(H3779,Calendar!O:O,Calendar!N:N,,-1),""))</f>
        <v/>
      </c>
      <c r="AI3779" s="61" t="str">
        <f>IF(AND(AH3779&lt;&gt;"",E3779="Live"),_xlfn.XLOOKUP(_xlfn.TEXTJOIN(" vs ",,C3779:D3779),Calendar!G:G,Calendar!K:K),"")</f>
        <v/>
      </c>
      <c r="AJ3779" s="61" t="str">
        <f>IF(AND(K3779&lt;&gt;"Match of the Day",K3779&lt;&gt;"Match of the Day 2",K3779&lt;&gt;"Match of the Day Repeat"),"",1+MAX($AJ$10:AJ3778))</f>
        <v/>
      </c>
    </row>
    <row r="3780" spans="34:36" x14ac:dyDescent="0.35">
      <c r="AH3780" s="16" t="str">
        <f>IF(AND(B3780="Premier League",E3780="Live"),_xlfn.XLOOKUP(_xlfn.TEXTJOIN(" vs ",,C3780:D3780),Calendar!G:G,Calendar!B:B),IF(AND(B3780="Premier League",E3780="Highlights"),_xlfn.XLOOKUP(H3780,Calendar!O:O,Calendar!N:N,,-1),""))</f>
        <v/>
      </c>
      <c r="AI3780" s="61" t="str">
        <f>IF(AND(AH3780&lt;&gt;"",E3780="Live"),_xlfn.XLOOKUP(_xlfn.TEXTJOIN(" vs ",,C3780:D3780),Calendar!G:G,Calendar!K:K),"")</f>
        <v/>
      </c>
      <c r="AJ3780" s="61" t="str">
        <f>IF(AND(K3780&lt;&gt;"Match of the Day",K3780&lt;&gt;"Match of the Day 2",K3780&lt;&gt;"Match of the Day Repeat"),"",1+MAX($AJ$10:AJ3779))</f>
        <v/>
      </c>
    </row>
    <row r="3781" spans="34:36" x14ac:dyDescent="0.35">
      <c r="AH3781" s="16" t="str">
        <f>IF(AND(B3781="Premier League",E3781="Live"),_xlfn.XLOOKUP(_xlfn.TEXTJOIN(" vs ",,C3781:D3781),Calendar!G:G,Calendar!B:B),IF(AND(B3781="Premier League",E3781="Highlights"),_xlfn.XLOOKUP(H3781,Calendar!O:O,Calendar!N:N,,-1),""))</f>
        <v/>
      </c>
      <c r="AI3781" s="61" t="str">
        <f>IF(AND(AH3781&lt;&gt;"",E3781="Live"),_xlfn.XLOOKUP(_xlfn.TEXTJOIN(" vs ",,C3781:D3781),Calendar!G:G,Calendar!K:K),"")</f>
        <v/>
      </c>
      <c r="AJ3781" s="61" t="str">
        <f>IF(AND(K3781&lt;&gt;"Match of the Day",K3781&lt;&gt;"Match of the Day 2",K3781&lt;&gt;"Match of the Day Repeat"),"",1+MAX($AJ$10:AJ3780))</f>
        <v/>
      </c>
    </row>
    <row r="3782" spans="34:36" x14ac:dyDescent="0.35">
      <c r="AH3782" s="16" t="str">
        <f>IF(AND(B3782="Premier League",E3782="Live"),_xlfn.XLOOKUP(_xlfn.TEXTJOIN(" vs ",,C3782:D3782),Calendar!G:G,Calendar!B:B),IF(AND(B3782="Premier League",E3782="Highlights"),_xlfn.XLOOKUP(H3782,Calendar!O:O,Calendar!N:N,,-1),""))</f>
        <v/>
      </c>
      <c r="AI3782" s="61" t="str">
        <f>IF(AND(AH3782&lt;&gt;"",E3782="Live"),_xlfn.XLOOKUP(_xlfn.TEXTJOIN(" vs ",,C3782:D3782),Calendar!G:G,Calendar!K:K),"")</f>
        <v/>
      </c>
      <c r="AJ3782" s="61" t="str">
        <f>IF(AND(K3782&lt;&gt;"Match of the Day",K3782&lt;&gt;"Match of the Day 2",K3782&lt;&gt;"Match of the Day Repeat"),"",1+MAX($AJ$10:AJ3781))</f>
        <v/>
      </c>
    </row>
    <row r="3783" spans="34:36" x14ac:dyDescent="0.35">
      <c r="AH3783" s="16" t="str">
        <f>IF(AND(B3783="Premier League",E3783="Live"),_xlfn.XLOOKUP(_xlfn.TEXTJOIN(" vs ",,C3783:D3783),Calendar!G:G,Calendar!B:B),IF(AND(B3783="Premier League",E3783="Highlights"),_xlfn.XLOOKUP(H3783,Calendar!O:O,Calendar!N:N,,-1),""))</f>
        <v/>
      </c>
      <c r="AI3783" s="61" t="str">
        <f>IF(AND(AH3783&lt;&gt;"",E3783="Live"),_xlfn.XLOOKUP(_xlfn.TEXTJOIN(" vs ",,C3783:D3783),Calendar!G:G,Calendar!K:K),"")</f>
        <v/>
      </c>
      <c r="AJ3783" s="61" t="str">
        <f>IF(AND(K3783&lt;&gt;"Match of the Day",K3783&lt;&gt;"Match of the Day 2",K3783&lt;&gt;"Match of the Day Repeat"),"",1+MAX($AJ$10:AJ3782))</f>
        <v/>
      </c>
    </row>
    <row r="3784" spans="34:36" x14ac:dyDescent="0.35">
      <c r="AH3784" s="16" t="str">
        <f>IF(AND(B3784="Premier League",E3784="Live"),_xlfn.XLOOKUP(_xlfn.TEXTJOIN(" vs ",,C3784:D3784),Calendar!G:G,Calendar!B:B),IF(AND(B3784="Premier League",E3784="Highlights"),_xlfn.XLOOKUP(H3784,Calendar!O:O,Calendar!N:N,,-1),""))</f>
        <v/>
      </c>
      <c r="AI3784" s="61" t="str">
        <f>IF(AND(AH3784&lt;&gt;"",E3784="Live"),_xlfn.XLOOKUP(_xlfn.TEXTJOIN(" vs ",,C3784:D3784),Calendar!G:G,Calendar!K:K),"")</f>
        <v/>
      </c>
      <c r="AJ3784" s="61" t="str">
        <f>IF(AND(K3784&lt;&gt;"Match of the Day",K3784&lt;&gt;"Match of the Day 2",K3784&lt;&gt;"Match of the Day Repeat"),"",1+MAX($AJ$10:AJ3783))</f>
        <v/>
      </c>
    </row>
    <row r="3785" spans="34:36" x14ac:dyDescent="0.35">
      <c r="AH3785" s="16" t="str">
        <f>IF(AND(B3785="Premier League",E3785="Live"),_xlfn.XLOOKUP(_xlfn.TEXTJOIN(" vs ",,C3785:D3785),Calendar!G:G,Calendar!B:B),IF(AND(B3785="Premier League",E3785="Highlights"),_xlfn.XLOOKUP(H3785,Calendar!O:O,Calendar!N:N,,-1),""))</f>
        <v/>
      </c>
      <c r="AI3785" s="61" t="str">
        <f>IF(AND(AH3785&lt;&gt;"",E3785="Live"),_xlfn.XLOOKUP(_xlfn.TEXTJOIN(" vs ",,C3785:D3785),Calendar!G:G,Calendar!K:K),"")</f>
        <v/>
      </c>
      <c r="AJ3785" s="61" t="str">
        <f>IF(AND(K3785&lt;&gt;"Match of the Day",K3785&lt;&gt;"Match of the Day 2",K3785&lt;&gt;"Match of the Day Repeat"),"",1+MAX($AJ$10:AJ3784))</f>
        <v/>
      </c>
    </row>
    <row r="3786" spans="34:36" x14ac:dyDescent="0.35">
      <c r="AH3786" s="16" t="str">
        <f>IF(AND(B3786="Premier League",E3786="Live"),_xlfn.XLOOKUP(_xlfn.TEXTJOIN(" vs ",,C3786:D3786),Calendar!G:G,Calendar!B:B),IF(AND(B3786="Premier League",E3786="Highlights"),_xlfn.XLOOKUP(H3786,Calendar!O:O,Calendar!N:N,,-1),""))</f>
        <v/>
      </c>
      <c r="AI3786" s="61" t="str">
        <f>IF(AND(AH3786&lt;&gt;"",E3786="Live"),_xlfn.XLOOKUP(_xlfn.TEXTJOIN(" vs ",,C3786:D3786),Calendar!G:G,Calendar!K:K),"")</f>
        <v/>
      </c>
      <c r="AJ3786" s="61" t="str">
        <f>IF(AND(K3786&lt;&gt;"Match of the Day",K3786&lt;&gt;"Match of the Day 2",K3786&lt;&gt;"Match of the Day Repeat"),"",1+MAX($AJ$10:AJ3785))</f>
        <v/>
      </c>
    </row>
    <row r="3787" spans="34:36" x14ac:dyDescent="0.35">
      <c r="AH3787" s="16" t="str">
        <f>IF(AND(B3787="Premier League",E3787="Live"),_xlfn.XLOOKUP(_xlfn.TEXTJOIN(" vs ",,C3787:D3787),Calendar!G:G,Calendar!B:B),IF(AND(B3787="Premier League",E3787="Highlights"),_xlfn.XLOOKUP(H3787,Calendar!O:O,Calendar!N:N,,-1),""))</f>
        <v/>
      </c>
      <c r="AI3787" s="61" t="str">
        <f>IF(AND(AH3787&lt;&gt;"",E3787="Live"),_xlfn.XLOOKUP(_xlfn.TEXTJOIN(" vs ",,C3787:D3787),Calendar!G:G,Calendar!K:K),"")</f>
        <v/>
      </c>
      <c r="AJ3787" s="61" t="str">
        <f>IF(AND(K3787&lt;&gt;"Match of the Day",K3787&lt;&gt;"Match of the Day 2",K3787&lt;&gt;"Match of the Day Repeat"),"",1+MAX($AJ$10:AJ3786))</f>
        <v/>
      </c>
    </row>
    <row r="3788" spans="34:36" x14ac:dyDescent="0.35">
      <c r="AH3788" s="16" t="str">
        <f>IF(AND(B3788="Premier League",E3788="Live"),_xlfn.XLOOKUP(_xlfn.TEXTJOIN(" vs ",,C3788:D3788),Calendar!G:G,Calendar!B:B),IF(AND(B3788="Premier League",E3788="Highlights"),_xlfn.XLOOKUP(H3788,Calendar!O:O,Calendar!N:N,,-1),""))</f>
        <v/>
      </c>
      <c r="AI3788" s="61" t="str">
        <f>IF(AND(AH3788&lt;&gt;"",E3788="Live"),_xlfn.XLOOKUP(_xlfn.TEXTJOIN(" vs ",,C3788:D3788),Calendar!G:G,Calendar!K:K),"")</f>
        <v/>
      </c>
      <c r="AJ3788" s="61" t="str">
        <f>IF(AND(K3788&lt;&gt;"Match of the Day",K3788&lt;&gt;"Match of the Day 2",K3788&lt;&gt;"Match of the Day Repeat"),"",1+MAX($AJ$10:AJ3787))</f>
        <v/>
      </c>
    </row>
    <row r="3789" spans="34:36" x14ac:dyDescent="0.35">
      <c r="AH3789" s="16" t="str">
        <f>IF(AND(B3789="Premier League",E3789="Live"),_xlfn.XLOOKUP(_xlfn.TEXTJOIN(" vs ",,C3789:D3789),Calendar!G:G,Calendar!B:B),IF(AND(B3789="Premier League",E3789="Highlights"),_xlfn.XLOOKUP(H3789,Calendar!O:O,Calendar!N:N,,-1),""))</f>
        <v/>
      </c>
      <c r="AI3789" s="61" t="str">
        <f>IF(AND(AH3789&lt;&gt;"",E3789="Live"),_xlfn.XLOOKUP(_xlfn.TEXTJOIN(" vs ",,C3789:D3789),Calendar!G:G,Calendar!K:K),"")</f>
        <v/>
      </c>
      <c r="AJ3789" s="61" t="str">
        <f>IF(AND(K3789&lt;&gt;"Match of the Day",K3789&lt;&gt;"Match of the Day 2",K3789&lt;&gt;"Match of the Day Repeat"),"",1+MAX($AJ$10:AJ3788))</f>
        <v/>
      </c>
    </row>
    <row r="3790" spans="34:36" x14ac:dyDescent="0.35">
      <c r="AH3790" s="16" t="str">
        <f>IF(AND(B3790="Premier League",E3790="Live"),_xlfn.XLOOKUP(_xlfn.TEXTJOIN(" vs ",,C3790:D3790),Calendar!G:G,Calendar!B:B),IF(AND(B3790="Premier League",E3790="Highlights"),_xlfn.XLOOKUP(H3790,Calendar!O:O,Calendar!N:N,,-1),""))</f>
        <v/>
      </c>
      <c r="AI3790" s="61" t="str">
        <f>IF(AND(AH3790&lt;&gt;"",E3790="Live"),_xlfn.XLOOKUP(_xlfn.TEXTJOIN(" vs ",,C3790:D3790),Calendar!G:G,Calendar!K:K),"")</f>
        <v/>
      </c>
      <c r="AJ3790" s="61" t="str">
        <f>IF(AND(K3790&lt;&gt;"Match of the Day",K3790&lt;&gt;"Match of the Day 2",K3790&lt;&gt;"Match of the Day Repeat"),"",1+MAX($AJ$10:AJ3789))</f>
        <v/>
      </c>
    </row>
    <row r="3791" spans="34:36" x14ac:dyDescent="0.35">
      <c r="AH3791" s="16" t="str">
        <f>IF(AND(B3791="Premier League",E3791="Live"),_xlfn.XLOOKUP(_xlfn.TEXTJOIN(" vs ",,C3791:D3791),Calendar!G:G,Calendar!B:B),IF(AND(B3791="Premier League",E3791="Highlights"),_xlfn.XLOOKUP(H3791,Calendar!O:O,Calendar!N:N,,-1),""))</f>
        <v/>
      </c>
      <c r="AI3791" s="61" t="str">
        <f>IF(AND(AH3791&lt;&gt;"",E3791="Live"),_xlfn.XLOOKUP(_xlfn.TEXTJOIN(" vs ",,C3791:D3791),Calendar!G:G,Calendar!K:K),"")</f>
        <v/>
      </c>
      <c r="AJ3791" s="61" t="str">
        <f>IF(AND(K3791&lt;&gt;"Match of the Day",K3791&lt;&gt;"Match of the Day 2",K3791&lt;&gt;"Match of the Day Repeat"),"",1+MAX($AJ$10:AJ3790))</f>
        <v/>
      </c>
    </row>
    <row r="3792" spans="34:36" x14ac:dyDescent="0.35">
      <c r="AH3792" s="16" t="str">
        <f>IF(AND(B3792="Premier League",E3792="Live"),_xlfn.XLOOKUP(_xlfn.TEXTJOIN(" vs ",,C3792:D3792),Calendar!G:G,Calendar!B:B),IF(AND(B3792="Premier League",E3792="Highlights"),_xlfn.XLOOKUP(H3792,Calendar!O:O,Calendar!N:N,,-1),""))</f>
        <v/>
      </c>
      <c r="AI3792" s="61" t="str">
        <f>IF(AND(AH3792&lt;&gt;"",E3792="Live"),_xlfn.XLOOKUP(_xlfn.TEXTJOIN(" vs ",,C3792:D3792),Calendar!G:G,Calendar!K:K),"")</f>
        <v/>
      </c>
      <c r="AJ3792" s="61" t="str">
        <f>IF(AND(K3792&lt;&gt;"Match of the Day",K3792&lt;&gt;"Match of the Day 2",K3792&lt;&gt;"Match of the Day Repeat"),"",1+MAX($AJ$10:AJ3791))</f>
        <v/>
      </c>
    </row>
    <row r="3793" spans="34:36" x14ac:dyDescent="0.35">
      <c r="AH3793" s="16" t="str">
        <f>IF(AND(B3793="Premier League",E3793="Live"),_xlfn.XLOOKUP(_xlfn.TEXTJOIN(" vs ",,C3793:D3793),Calendar!G:G,Calendar!B:B),IF(AND(B3793="Premier League",E3793="Highlights"),_xlfn.XLOOKUP(H3793,Calendar!O:O,Calendar!N:N,,-1),""))</f>
        <v/>
      </c>
      <c r="AI3793" s="61" t="str">
        <f>IF(AND(AH3793&lt;&gt;"",E3793="Live"),_xlfn.XLOOKUP(_xlfn.TEXTJOIN(" vs ",,C3793:D3793),Calendar!G:G,Calendar!K:K),"")</f>
        <v/>
      </c>
      <c r="AJ3793" s="61" t="str">
        <f>IF(AND(K3793&lt;&gt;"Match of the Day",K3793&lt;&gt;"Match of the Day 2",K3793&lt;&gt;"Match of the Day Repeat"),"",1+MAX($AJ$10:AJ3792))</f>
        <v/>
      </c>
    </row>
    <row r="3794" spans="34:36" x14ac:dyDescent="0.35">
      <c r="AH3794" s="16" t="str">
        <f>IF(AND(B3794="Premier League",E3794="Live"),_xlfn.XLOOKUP(_xlfn.TEXTJOIN(" vs ",,C3794:D3794),Calendar!G:G,Calendar!B:B),IF(AND(B3794="Premier League",E3794="Highlights"),_xlfn.XLOOKUP(H3794,Calendar!O:O,Calendar!N:N,,-1),""))</f>
        <v/>
      </c>
      <c r="AI3794" s="61" t="str">
        <f>IF(AND(AH3794&lt;&gt;"",E3794="Live"),_xlfn.XLOOKUP(_xlfn.TEXTJOIN(" vs ",,C3794:D3794),Calendar!G:G,Calendar!K:K),"")</f>
        <v/>
      </c>
      <c r="AJ3794" s="61" t="str">
        <f>IF(AND(K3794&lt;&gt;"Match of the Day",K3794&lt;&gt;"Match of the Day 2",K3794&lt;&gt;"Match of the Day Repeat"),"",1+MAX($AJ$10:AJ3793))</f>
        <v/>
      </c>
    </row>
    <row r="3795" spans="34:36" x14ac:dyDescent="0.35">
      <c r="AH3795" s="16" t="str">
        <f>IF(AND(B3795="Premier League",E3795="Live"),_xlfn.XLOOKUP(_xlfn.TEXTJOIN(" vs ",,C3795:D3795),Calendar!G:G,Calendar!B:B),IF(AND(B3795="Premier League",E3795="Highlights"),_xlfn.XLOOKUP(H3795,Calendar!O:O,Calendar!N:N,,-1),""))</f>
        <v/>
      </c>
      <c r="AI3795" s="61" t="str">
        <f>IF(AND(AH3795&lt;&gt;"",E3795="Live"),_xlfn.XLOOKUP(_xlfn.TEXTJOIN(" vs ",,C3795:D3795),Calendar!G:G,Calendar!K:K),"")</f>
        <v/>
      </c>
      <c r="AJ3795" s="61" t="str">
        <f>IF(AND(K3795&lt;&gt;"Match of the Day",K3795&lt;&gt;"Match of the Day 2",K3795&lt;&gt;"Match of the Day Repeat"),"",1+MAX($AJ$10:AJ3794))</f>
        <v/>
      </c>
    </row>
    <row r="3796" spans="34:36" x14ac:dyDescent="0.35">
      <c r="AH3796" s="16" t="str">
        <f>IF(AND(B3796="Premier League",E3796="Live"),_xlfn.XLOOKUP(_xlfn.TEXTJOIN(" vs ",,C3796:D3796),Calendar!G:G,Calendar!B:B),IF(AND(B3796="Premier League",E3796="Highlights"),_xlfn.XLOOKUP(H3796,Calendar!O:O,Calendar!N:N,,-1),""))</f>
        <v/>
      </c>
      <c r="AI3796" s="61" t="str">
        <f>IF(AND(AH3796&lt;&gt;"",E3796="Live"),_xlfn.XLOOKUP(_xlfn.TEXTJOIN(" vs ",,C3796:D3796),Calendar!G:G,Calendar!K:K),"")</f>
        <v/>
      </c>
      <c r="AJ3796" s="61" t="str">
        <f>IF(AND(K3796&lt;&gt;"Match of the Day",K3796&lt;&gt;"Match of the Day 2",K3796&lt;&gt;"Match of the Day Repeat"),"",1+MAX($AJ$10:AJ3795))</f>
        <v/>
      </c>
    </row>
    <row r="3797" spans="34:36" x14ac:dyDescent="0.35">
      <c r="AH3797" s="16" t="str">
        <f>IF(AND(B3797="Premier League",E3797="Live"),_xlfn.XLOOKUP(_xlfn.TEXTJOIN(" vs ",,C3797:D3797),Calendar!G:G,Calendar!B:B),IF(AND(B3797="Premier League",E3797="Highlights"),_xlfn.XLOOKUP(H3797,Calendar!O:O,Calendar!N:N,,-1),""))</f>
        <v/>
      </c>
      <c r="AI3797" s="61" t="str">
        <f>IF(AND(AH3797&lt;&gt;"",E3797="Live"),_xlfn.XLOOKUP(_xlfn.TEXTJOIN(" vs ",,C3797:D3797),Calendar!G:G,Calendar!K:K),"")</f>
        <v/>
      </c>
      <c r="AJ3797" s="61" t="str">
        <f>IF(AND(K3797&lt;&gt;"Match of the Day",K3797&lt;&gt;"Match of the Day 2",K3797&lt;&gt;"Match of the Day Repeat"),"",1+MAX($AJ$10:AJ3796))</f>
        <v/>
      </c>
    </row>
    <row r="3798" spans="34:36" x14ac:dyDescent="0.35">
      <c r="AH3798" s="16" t="str">
        <f>IF(AND(B3798="Premier League",E3798="Live"),_xlfn.XLOOKUP(_xlfn.TEXTJOIN(" vs ",,C3798:D3798),Calendar!G:G,Calendar!B:B),IF(AND(B3798="Premier League",E3798="Highlights"),_xlfn.XLOOKUP(H3798,Calendar!O:O,Calendar!N:N,,-1),""))</f>
        <v/>
      </c>
      <c r="AI3798" s="61" t="str">
        <f>IF(AND(AH3798&lt;&gt;"",E3798="Live"),_xlfn.XLOOKUP(_xlfn.TEXTJOIN(" vs ",,C3798:D3798),Calendar!G:G,Calendar!K:K),"")</f>
        <v/>
      </c>
      <c r="AJ3798" s="61" t="str">
        <f>IF(AND(K3798&lt;&gt;"Match of the Day",K3798&lt;&gt;"Match of the Day 2",K3798&lt;&gt;"Match of the Day Repeat"),"",1+MAX($AJ$10:AJ3797))</f>
        <v/>
      </c>
    </row>
    <row r="3799" spans="34:36" x14ac:dyDescent="0.35">
      <c r="AH3799" s="16" t="str">
        <f>IF(AND(B3799="Premier League",E3799="Live"),_xlfn.XLOOKUP(_xlfn.TEXTJOIN(" vs ",,C3799:D3799),Calendar!G:G,Calendar!B:B),IF(AND(B3799="Premier League",E3799="Highlights"),_xlfn.XLOOKUP(H3799,Calendar!O:O,Calendar!N:N,,-1),""))</f>
        <v/>
      </c>
      <c r="AI3799" s="61" t="str">
        <f>IF(AND(AH3799&lt;&gt;"",E3799="Live"),_xlfn.XLOOKUP(_xlfn.TEXTJOIN(" vs ",,C3799:D3799),Calendar!G:G,Calendar!K:K),"")</f>
        <v/>
      </c>
      <c r="AJ3799" s="61" t="str">
        <f>IF(AND(K3799&lt;&gt;"Match of the Day",K3799&lt;&gt;"Match of the Day 2",K3799&lt;&gt;"Match of the Day Repeat"),"",1+MAX($AJ$10:AJ3798))</f>
        <v/>
      </c>
    </row>
    <row r="3800" spans="34:36" x14ac:dyDescent="0.35">
      <c r="AH3800" s="16" t="str">
        <f>IF(AND(B3800="Premier League",E3800="Live"),_xlfn.XLOOKUP(_xlfn.TEXTJOIN(" vs ",,C3800:D3800),Calendar!G:G,Calendar!B:B),IF(AND(B3800="Premier League",E3800="Highlights"),_xlfn.XLOOKUP(H3800,Calendar!O:O,Calendar!N:N,,-1),""))</f>
        <v/>
      </c>
      <c r="AI3800" s="61" t="str">
        <f>IF(AND(AH3800&lt;&gt;"",E3800="Live"),_xlfn.XLOOKUP(_xlfn.TEXTJOIN(" vs ",,C3800:D3800),Calendar!G:G,Calendar!K:K),"")</f>
        <v/>
      </c>
      <c r="AJ3800" s="61" t="str">
        <f>IF(AND(K3800&lt;&gt;"Match of the Day",K3800&lt;&gt;"Match of the Day 2",K3800&lt;&gt;"Match of the Day Repeat"),"",1+MAX($AJ$10:AJ3799))</f>
        <v/>
      </c>
    </row>
    <row r="3801" spans="34:36" x14ac:dyDescent="0.35">
      <c r="AH3801" s="16" t="str">
        <f>IF(AND(B3801="Premier League",E3801="Live"),_xlfn.XLOOKUP(_xlfn.TEXTJOIN(" vs ",,C3801:D3801),Calendar!G:G,Calendar!B:B),IF(AND(B3801="Premier League",E3801="Highlights"),_xlfn.XLOOKUP(H3801,Calendar!O:O,Calendar!N:N,,-1),""))</f>
        <v/>
      </c>
      <c r="AI3801" s="61" t="str">
        <f>IF(AND(AH3801&lt;&gt;"",E3801="Live"),_xlfn.XLOOKUP(_xlfn.TEXTJOIN(" vs ",,C3801:D3801),Calendar!G:G,Calendar!K:K),"")</f>
        <v/>
      </c>
      <c r="AJ3801" s="61" t="str">
        <f>IF(AND(K3801&lt;&gt;"Match of the Day",K3801&lt;&gt;"Match of the Day 2",K3801&lt;&gt;"Match of the Day Repeat"),"",1+MAX($AJ$10:AJ3800))</f>
        <v/>
      </c>
    </row>
    <row r="3802" spans="34:36" x14ac:dyDescent="0.35">
      <c r="AH3802" s="16" t="str">
        <f>IF(AND(B3802="Premier League",E3802="Live"),_xlfn.XLOOKUP(_xlfn.TEXTJOIN(" vs ",,C3802:D3802),Calendar!G:G,Calendar!B:B),IF(AND(B3802="Premier League",E3802="Highlights"),_xlfn.XLOOKUP(H3802,Calendar!O:O,Calendar!N:N,,-1),""))</f>
        <v/>
      </c>
      <c r="AI3802" s="61" t="str">
        <f>IF(AND(AH3802&lt;&gt;"",E3802="Live"),_xlfn.XLOOKUP(_xlfn.TEXTJOIN(" vs ",,C3802:D3802),Calendar!G:G,Calendar!K:K),"")</f>
        <v/>
      </c>
      <c r="AJ3802" s="61" t="str">
        <f>IF(AND(K3802&lt;&gt;"Match of the Day",K3802&lt;&gt;"Match of the Day 2",K3802&lt;&gt;"Match of the Day Repeat"),"",1+MAX($AJ$10:AJ3801))</f>
        <v/>
      </c>
    </row>
    <row r="3803" spans="34:36" x14ac:dyDescent="0.35">
      <c r="AH3803" s="16" t="str">
        <f>IF(AND(B3803="Premier League",E3803="Live"),_xlfn.XLOOKUP(_xlfn.TEXTJOIN(" vs ",,C3803:D3803),Calendar!G:G,Calendar!B:B),IF(AND(B3803="Premier League",E3803="Highlights"),_xlfn.XLOOKUP(H3803,Calendar!O:O,Calendar!N:N,,-1),""))</f>
        <v/>
      </c>
      <c r="AI3803" s="61" t="str">
        <f>IF(AND(AH3803&lt;&gt;"",E3803="Live"),_xlfn.XLOOKUP(_xlfn.TEXTJOIN(" vs ",,C3803:D3803),Calendar!G:G,Calendar!K:K),"")</f>
        <v/>
      </c>
      <c r="AJ3803" s="61" t="str">
        <f>IF(AND(K3803&lt;&gt;"Match of the Day",K3803&lt;&gt;"Match of the Day 2",K3803&lt;&gt;"Match of the Day Repeat"),"",1+MAX($AJ$10:AJ3802))</f>
        <v/>
      </c>
    </row>
    <row r="3804" spans="34:36" x14ac:dyDescent="0.35">
      <c r="AH3804" s="16" t="str">
        <f>IF(AND(B3804="Premier League",E3804="Live"),_xlfn.XLOOKUP(_xlfn.TEXTJOIN(" vs ",,C3804:D3804),Calendar!G:G,Calendar!B:B),IF(AND(B3804="Premier League",E3804="Highlights"),_xlfn.XLOOKUP(H3804,Calendar!O:O,Calendar!N:N,,-1),""))</f>
        <v/>
      </c>
      <c r="AI3804" s="61" t="str">
        <f>IF(AND(AH3804&lt;&gt;"",E3804="Live"),_xlfn.XLOOKUP(_xlfn.TEXTJOIN(" vs ",,C3804:D3804),Calendar!G:G,Calendar!K:K),"")</f>
        <v/>
      </c>
      <c r="AJ3804" s="61" t="str">
        <f>IF(AND(K3804&lt;&gt;"Match of the Day",K3804&lt;&gt;"Match of the Day 2",K3804&lt;&gt;"Match of the Day Repeat"),"",1+MAX($AJ$10:AJ3803))</f>
        <v/>
      </c>
    </row>
    <row r="3805" spans="34:36" x14ac:dyDescent="0.35">
      <c r="AH3805" s="16" t="str">
        <f>IF(AND(B3805="Premier League",E3805="Live"),_xlfn.XLOOKUP(_xlfn.TEXTJOIN(" vs ",,C3805:D3805),Calendar!G:G,Calendar!B:B),IF(AND(B3805="Premier League",E3805="Highlights"),_xlfn.XLOOKUP(H3805,Calendar!O:O,Calendar!N:N,,-1),""))</f>
        <v/>
      </c>
      <c r="AI3805" s="61" t="str">
        <f>IF(AND(AH3805&lt;&gt;"",E3805="Live"),_xlfn.XLOOKUP(_xlfn.TEXTJOIN(" vs ",,C3805:D3805),Calendar!G:G,Calendar!K:K),"")</f>
        <v/>
      </c>
      <c r="AJ3805" s="61" t="str">
        <f>IF(AND(K3805&lt;&gt;"Match of the Day",K3805&lt;&gt;"Match of the Day 2",K3805&lt;&gt;"Match of the Day Repeat"),"",1+MAX($AJ$10:AJ3804))</f>
        <v/>
      </c>
    </row>
    <row r="3806" spans="34:36" x14ac:dyDescent="0.35">
      <c r="AH3806" s="16" t="str">
        <f>IF(AND(B3806="Premier League",E3806="Live"),_xlfn.XLOOKUP(_xlfn.TEXTJOIN(" vs ",,C3806:D3806),Calendar!G:G,Calendar!B:B),IF(AND(B3806="Premier League",E3806="Highlights"),_xlfn.XLOOKUP(H3806,Calendar!O:O,Calendar!N:N,,-1),""))</f>
        <v/>
      </c>
      <c r="AI3806" s="61" t="str">
        <f>IF(AND(AH3806&lt;&gt;"",E3806="Live"),_xlfn.XLOOKUP(_xlfn.TEXTJOIN(" vs ",,C3806:D3806),Calendar!G:G,Calendar!K:K),"")</f>
        <v/>
      </c>
      <c r="AJ3806" s="61" t="str">
        <f>IF(AND(K3806&lt;&gt;"Match of the Day",K3806&lt;&gt;"Match of the Day 2",K3806&lt;&gt;"Match of the Day Repeat"),"",1+MAX($AJ$10:AJ3805))</f>
        <v/>
      </c>
    </row>
    <row r="3807" spans="34:36" x14ac:dyDescent="0.35">
      <c r="AH3807" s="16" t="str">
        <f>IF(AND(B3807="Premier League",E3807="Live"),_xlfn.XLOOKUP(_xlfn.TEXTJOIN(" vs ",,C3807:D3807),Calendar!G:G,Calendar!B:B),IF(AND(B3807="Premier League",E3807="Highlights"),_xlfn.XLOOKUP(H3807,Calendar!O:O,Calendar!N:N,,-1),""))</f>
        <v/>
      </c>
      <c r="AI3807" s="61" t="str">
        <f>IF(AND(AH3807&lt;&gt;"",E3807="Live"),_xlfn.XLOOKUP(_xlfn.TEXTJOIN(" vs ",,C3807:D3807),Calendar!G:G,Calendar!K:K),"")</f>
        <v/>
      </c>
      <c r="AJ3807" s="61" t="str">
        <f>IF(AND(K3807&lt;&gt;"Match of the Day",K3807&lt;&gt;"Match of the Day 2",K3807&lt;&gt;"Match of the Day Repeat"),"",1+MAX($AJ$10:AJ3806))</f>
        <v/>
      </c>
    </row>
    <row r="3808" spans="34:36" x14ac:dyDescent="0.35">
      <c r="AH3808" s="16" t="str">
        <f>IF(AND(B3808="Premier League",E3808="Live"),_xlfn.XLOOKUP(_xlfn.TEXTJOIN(" vs ",,C3808:D3808),Calendar!G:G,Calendar!B:B),IF(AND(B3808="Premier League",E3808="Highlights"),_xlfn.XLOOKUP(H3808,Calendar!O:O,Calendar!N:N,,-1),""))</f>
        <v/>
      </c>
      <c r="AI3808" s="61" t="str">
        <f>IF(AND(AH3808&lt;&gt;"",E3808="Live"),_xlfn.XLOOKUP(_xlfn.TEXTJOIN(" vs ",,C3808:D3808),Calendar!G:G,Calendar!K:K),"")</f>
        <v/>
      </c>
      <c r="AJ3808" s="61" t="str">
        <f>IF(AND(K3808&lt;&gt;"Match of the Day",K3808&lt;&gt;"Match of the Day 2",K3808&lt;&gt;"Match of the Day Repeat"),"",1+MAX($AJ$10:AJ3807))</f>
        <v/>
      </c>
    </row>
    <row r="3809" spans="34:36" x14ac:dyDescent="0.35">
      <c r="AH3809" s="16" t="str">
        <f>IF(AND(B3809="Premier League",E3809="Live"),_xlfn.XLOOKUP(_xlfn.TEXTJOIN(" vs ",,C3809:D3809),Calendar!G:G,Calendar!B:B),IF(AND(B3809="Premier League",E3809="Highlights"),_xlfn.XLOOKUP(H3809,Calendar!O:O,Calendar!N:N,,-1),""))</f>
        <v/>
      </c>
      <c r="AI3809" s="61" t="str">
        <f>IF(AND(AH3809&lt;&gt;"",E3809="Live"),_xlfn.XLOOKUP(_xlfn.TEXTJOIN(" vs ",,C3809:D3809),Calendar!G:G,Calendar!K:K),"")</f>
        <v/>
      </c>
      <c r="AJ3809" s="61" t="str">
        <f>IF(AND(K3809&lt;&gt;"Match of the Day",K3809&lt;&gt;"Match of the Day 2",K3809&lt;&gt;"Match of the Day Repeat"),"",1+MAX($AJ$10:AJ3808))</f>
        <v/>
      </c>
    </row>
    <row r="3810" spans="34:36" x14ac:dyDescent="0.35">
      <c r="AH3810" s="16" t="str">
        <f>IF(AND(B3810="Premier League",E3810="Live"),_xlfn.XLOOKUP(_xlfn.TEXTJOIN(" vs ",,C3810:D3810),Calendar!G:G,Calendar!B:B),IF(AND(B3810="Premier League",E3810="Highlights"),_xlfn.XLOOKUP(H3810,Calendar!O:O,Calendar!N:N,,-1),""))</f>
        <v/>
      </c>
      <c r="AI3810" s="61" t="str">
        <f>IF(AND(AH3810&lt;&gt;"",E3810="Live"),_xlfn.XLOOKUP(_xlfn.TEXTJOIN(" vs ",,C3810:D3810),Calendar!G:G,Calendar!K:K),"")</f>
        <v/>
      </c>
      <c r="AJ3810" s="61" t="str">
        <f>IF(AND(K3810&lt;&gt;"Match of the Day",K3810&lt;&gt;"Match of the Day 2",K3810&lt;&gt;"Match of the Day Repeat"),"",1+MAX($AJ$10:AJ3809))</f>
        <v/>
      </c>
    </row>
    <row r="3811" spans="34:36" x14ac:dyDescent="0.35">
      <c r="AH3811" s="16" t="str">
        <f>IF(AND(B3811="Premier League",E3811="Live"),_xlfn.XLOOKUP(_xlfn.TEXTJOIN(" vs ",,C3811:D3811),Calendar!G:G,Calendar!B:B),IF(AND(B3811="Premier League",E3811="Highlights"),_xlfn.XLOOKUP(H3811,Calendar!O:O,Calendar!N:N,,-1),""))</f>
        <v/>
      </c>
      <c r="AI3811" s="61" t="str">
        <f>IF(AND(AH3811&lt;&gt;"",E3811="Live"),_xlfn.XLOOKUP(_xlfn.TEXTJOIN(" vs ",,C3811:D3811),Calendar!G:G,Calendar!K:K),"")</f>
        <v/>
      </c>
      <c r="AJ3811" s="61" t="str">
        <f>IF(AND(K3811&lt;&gt;"Match of the Day",K3811&lt;&gt;"Match of the Day 2",K3811&lt;&gt;"Match of the Day Repeat"),"",1+MAX($AJ$10:AJ3810))</f>
        <v/>
      </c>
    </row>
    <row r="3812" spans="34:36" x14ac:dyDescent="0.35">
      <c r="AH3812" s="16" t="str">
        <f>IF(AND(B3812="Premier League",E3812="Live"),_xlfn.XLOOKUP(_xlfn.TEXTJOIN(" vs ",,C3812:D3812),Calendar!G:G,Calendar!B:B),IF(AND(B3812="Premier League",E3812="Highlights"),_xlfn.XLOOKUP(H3812,Calendar!O:O,Calendar!N:N,,-1),""))</f>
        <v/>
      </c>
      <c r="AI3812" s="61" t="str">
        <f>IF(AND(AH3812&lt;&gt;"",E3812="Live"),_xlfn.XLOOKUP(_xlfn.TEXTJOIN(" vs ",,C3812:D3812),Calendar!G:G,Calendar!K:K),"")</f>
        <v/>
      </c>
      <c r="AJ3812" s="61" t="str">
        <f>IF(AND(K3812&lt;&gt;"Match of the Day",K3812&lt;&gt;"Match of the Day 2",K3812&lt;&gt;"Match of the Day Repeat"),"",1+MAX($AJ$10:AJ3811))</f>
        <v/>
      </c>
    </row>
    <row r="3813" spans="34:36" x14ac:dyDescent="0.35">
      <c r="AH3813" s="16" t="str">
        <f>IF(AND(B3813="Premier League",E3813="Live"),_xlfn.XLOOKUP(_xlfn.TEXTJOIN(" vs ",,C3813:D3813),Calendar!G:G,Calendar!B:B),IF(AND(B3813="Premier League",E3813="Highlights"),_xlfn.XLOOKUP(H3813,Calendar!O:O,Calendar!N:N,,-1),""))</f>
        <v/>
      </c>
      <c r="AI3813" s="61" t="str">
        <f>IF(AND(AH3813&lt;&gt;"",E3813="Live"),_xlfn.XLOOKUP(_xlfn.TEXTJOIN(" vs ",,C3813:D3813),Calendar!G:G,Calendar!K:K),"")</f>
        <v/>
      </c>
      <c r="AJ3813" s="61" t="str">
        <f>IF(AND(K3813&lt;&gt;"Match of the Day",K3813&lt;&gt;"Match of the Day 2",K3813&lt;&gt;"Match of the Day Repeat"),"",1+MAX($AJ$10:AJ3812))</f>
        <v/>
      </c>
    </row>
    <row r="3814" spans="34:36" x14ac:dyDescent="0.35">
      <c r="AH3814" s="16" t="str">
        <f>IF(AND(B3814="Premier League",E3814="Live"),_xlfn.XLOOKUP(_xlfn.TEXTJOIN(" vs ",,C3814:D3814),Calendar!G:G,Calendar!B:B),IF(AND(B3814="Premier League",E3814="Highlights"),_xlfn.XLOOKUP(H3814,Calendar!O:O,Calendar!N:N,,-1),""))</f>
        <v/>
      </c>
      <c r="AI3814" s="61" t="str">
        <f>IF(AND(AH3814&lt;&gt;"",E3814="Live"),_xlfn.XLOOKUP(_xlfn.TEXTJOIN(" vs ",,C3814:D3814),Calendar!G:G,Calendar!K:K),"")</f>
        <v/>
      </c>
      <c r="AJ3814" s="61" t="str">
        <f>IF(AND(K3814&lt;&gt;"Match of the Day",K3814&lt;&gt;"Match of the Day 2",K3814&lt;&gt;"Match of the Day Repeat"),"",1+MAX($AJ$10:AJ3813))</f>
        <v/>
      </c>
    </row>
    <row r="3815" spans="34:36" x14ac:dyDescent="0.35">
      <c r="AH3815" s="16" t="str">
        <f>IF(AND(B3815="Premier League",E3815="Live"),_xlfn.XLOOKUP(_xlfn.TEXTJOIN(" vs ",,C3815:D3815),Calendar!G:G,Calendar!B:B),IF(AND(B3815="Premier League",E3815="Highlights"),_xlfn.XLOOKUP(H3815,Calendar!O:O,Calendar!N:N,,-1),""))</f>
        <v/>
      </c>
      <c r="AI3815" s="61" t="str">
        <f>IF(AND(AH3815&lt;&gt;"",E3815="Live"),_xlfn.XLOOKUP(_xlfn.TEXTJOIN(" vs ",,C3815:D3815),Calendar!G:G,Calendar!K:K),"")</f>
        <v/>
      </c>
      <c r="AJ3815" s="61" t="str">
        <f>IF(AND(K3815&lt;&gt;"Match of the Day",K3815&lt;&gt;"Match of the Day 2",K3815&lt;&gt;"Match of the Day Repeat"),"",1+MAX($AJ$10:AJ3814))</f>
        <v/>
      </c>
    </row>
    <row r="3816" spans="34:36" x14ac:dyDescent="0.35">
      <c r="AH3816" s="16" t="str">
        <f>IF(AND(B3816="Premier League",E3816="Live"),_xlfn.XLOOKUP(_xlfn.TEXTJOIN(" vs ",,C3816:D3816),Calendar!G:G,Calendar!B:B),IF(AND(B3816="Premier League",E3816="Highlights"),_xlfn.XLOOKUP(H3816,Calendar!O:O,Calendar!N:N,,-1),""))</f>
        <v/>
      </c>
      <c r="AI3816" s="61" t="str">
        <f>IF(AND(AH3816&lt;&gt;"",E3816="Live"),_xlfn.XLOOKUP(_xlfn.TEXTJOIN(" vs ",,C3816:D3816),Calendar!G:G,Calendar!K:K),"")</f>
        <v/>
      </c>
      <c r="AJ3816" s="61" t="str">
        <f>IF(AND(K3816&lt;&gt;"Match of the Day",K3816&lt;&gt;"Match of the Day 2",K3816&lt;&gt;"Match of the Day Repeat"),"",1+MAX($AJ$10:AJ3815))</f>
        <v/>
      </c>
    </row>
    <row r="3817" spans="34:36" x14ac:dyDescent="0.35">
      <c r="AH3817" s="16" t="str">
        <f>IF(AND(B3817="Premier League",E3817="Live"),_xlfn.XLOOKUP(_xlfn.TEXTJOIN(" vs ",,C3817:D3817),Calendar!G:G,Calendar!B:B),IF(AND(B3817="Premier League",E3817="Highlights"),_xlfn.XLOOKUP(H3817,Calendar!O:O,Calendar!N:N,,-1),""))</f>
        <v/>
      </c>
      <c r="AI3817" s="61" t="str">
        <f>IF(AND(AH3817&lt;&gt;"",E3817="Live"),_xlfn.XLOOKUP(_xlfn.TEXTJOIN(" vs ",,C3817:D3817),Calendar!G:G,Calendar!K:K),"")</f>
        <v/>
      </c>
      <c r="AJ3817" s="61" t="str">
        <f>IF(AND(K3817&lt;&gt;"Match of the Day",K3817&lt;&gt;"Match of the Day 2",K3817&lt;&gt;"Match of the Day Repeat"),"",1+MAX($AJ$10:AJ3816))</f>
        <v/>
      </c>
    </row>
    <row r="3818" spans="34:36" x14ac:dyDescent="0.35">
      <c r="AH3818" s="16" t="str">
        <f>IF(AND(B3818="Premier League",E3818="Live"),_xlfn.XLOOKUP(_xlfn.TEXTJOIN(" vs ",,C3818:D3818),Calendar!G:G,Calendar!B:B),IF(AND(B3818="Premier League",E3818="Highlights"),_xlfn.XLOOKUP(H3818,Calendar!O:O,Calendar!N:N,,-1),""))</f>
        <v/>
      </c>
      <c r="AI3818" s="61" t="str">
        <f>IF(AND(AH3818&lt;&gt;"",E3818="Live"),_xlfn.XLOOKUP(_xlfn.TEXTJOIN(" vs ",,C3818:D3818),Calendar!G:G,Calendar!K:K),"")</f>
        <v/>
      </c>
      <c r="AJ3818" s="61" t="str">
        <f>IF(AND(K3818&lt;&gt;"Match of the Day",K3818&lt;&gt;"Match of the Day 2",K3818&lt;&gt;"Match of the Day Repeat"),"",1+MAX($AJ$10:AJ3817))</f>
        <v/>
      </c>
    </row>
    <row r="3819" spans="34:36" x14ac:dyDescent="0.35">
      <c r="AH3819" s="16" t="str">
        <f>IF(AND(B3819="Premier League",E3819="Live"),_xlfn.XLOOKUP(_xlfn.TEXTJOIN(" vs ",,C3819:D3819),Calendar!G:G,Calendar!B:B),IF(AND(B3819="Premier League",E3819="Highlights"),_xlfn.XLOOKUP(H3819,Calendar!O:O,Calendar!N:N,,-1),""))</f>
        <v/>
      </c>
      <c r="AI3819" s="61" t="str">
        <f>IF(AND(AH3819&lt;&gt;"",E3819="Live"),_xlfn.XLOOKUP(_xlfn.TEXTJOIN(" vs ",,C3819:D3819),Calendar!G:G,Calendar!K:K),"")</f>
        <v/>
      </c>
      <c r="AJ3819" s="61" t="str">
        <f>IF(AND(K3819&lt;&gt;"Match of the Day",K3819&lt;&gt;"Match of the Day 2",K3819&lt;&gt;"Match of the Day Repeat"),"",1+MAX($AJ$10:AJ3818))</f>
        <v/>
      </c>
    </row>
    <row r="3820" spans="34:36" x14ac:dyDescent="0.35">
      <c r="AH3820" s="16" t="str">
        <f>IF(AND(B3820="Premier League",E3820="Live"),_xlfn.XLOOKUP(_xlfn.TEXTJOIN(" vs ",,C3820:D3820),Calendar!G:G,Calendar!B:B),IF(AND(B3820="Premier League",E3820="Highlights"),_xlfn.XLOOKUP(H3820,Calendar!O:O,Calendar!N:N,,-1),""))</f>
        <v/>
      </c>
      <c r="AI3820" s="61" t="str">
        <f>IF(AND(AH3820&lt;&gt;"",E3820="Live"),_xlfn.XLOOKUP(_xlfn.TEXTJOIN(" vs ",,C3820:D3820),Calendar!G:G,Calendar!K:K),"")</f>
        <v/>
      </c>
      <c r="AJ3820" s="61" t="str">
        <f>IF(AND(K3820&lt;&gt;"Match of the Day",K3820&lt;&gt;"Match of the Day 2",K3820&lt;&gt;"Match of the Day Repeat"),"",1+MAX($AJ$10:AJ3819))</f>
        <v/>
      </c>
    </row>
    <row r="3821" spans="34:36" x14ac:dyDescent="0.35">
      <c r="AH3821" s="16" t="str">
        <f>IF(AND(B3821="Premier League",E3821="Live"),_xlfn.XLOOKUP(_xlfn.TEXTJOIN(" vs ",,C3821:D3821),Calendar!G:G,Calendar!B:B),IF(AND(B3821="Premier League",E3821="Highlights"),_xlfn.XLOOKUP(H3821,Calendar!O:O,Calendar!N:N,,-1),""))</f>
        <v/>
      </c>
      <c r="AI3821" s="61" t="str">
        <f>IF(AND(AH3821&lt;&gt;"",E3821="Live"),_xlfn.XLOOKUP(_xlfn.TEXTJOIN(" vs ",,C3821:D3821),Calendar!G:G,Calendar!K:K),"")</f>
        <v/>
      </c>
      <c r="AJ3821" s="61" t="str">
        <f>IF(AND(K3821&lt;&gt;"Match of the Day",K3821&lt;&gt;"Match of the Day 2",K3821&lt;&gt;"Match of the Day Repeat"),"",1+MAX($AJ$10:AJ3820))</f>
        <v/>
      </c>
    </row>
    <row r="3822" spans="34:36" x14ac:dyDescent="0.35">
      <c r="AH3822" s="16" t="str">
        <f>IF(AND(B3822="Premier League",E3822="Live"),_xlfn.XLOOKUP(_xlfn.TEXTJOIN(" vs ",,C3822:D3822),Calendar!G:G,Calendar!B:B),IF(AND(B3822="Premier League",E3822="Highlights"),_xlfn.XLOOKUP(H3822,Calendar!O:O,Calendar!N:N,,-1),""))</f>
        <v/>
      </c>
      <c r="AI3822" s="61" t="str">
        <f>IF(AND(AH3822&lt;&gt;"",E3822="Live"),_xlfn.XLOOKUP(_xlfn.TEXTJOIN(" vs ",,C3822:D3822),Calendar!G:G,Calendar!K:K),"")</f>
        <v/>
      </c>
      <c r="AJ3822" s="61" t="str">
        <f>IF(AND(K3822&lt;&gt;"Match of the Day",K3822&lt;&gt;"Match of the Day 2",K3822&lt;&gt;"Match of the Day Repeat"),"",1+MAX($AJ$10:AJ3821))</f>
        <v/>
      </c>
    </row>
    <row r="3823" spans="34:36" x14ac:dyDescent="0.35">
      <c r="AH3823" s="16" t="str">
        <f>IF(AND(B3823="Premier League",E3823="Live"),_xlfn.XLOOKUP(_xlfn.TEXTJOIN(" vs ",,C3823:D3823),Calendar!G:G,Calendar!B:B),IF(AND(B3823="Premier League",E3823="Highlights"),_xlfn.XLOOKUP(H3823,Calendar!O:O,Calendar!N:N,,-1),""))</f>
        <v/>
      </c>
      <c r="AI3823" s="61" t="str">
        <f>IF(AND(AH3823&lt;&gt;"",E3823="Live"),_xlfn.XLOOKUP(_xlfn.TEXTJOIN(" vs ",,C3823:D3823),Calendar!G:G,Calendar!K:K),"")</f>
        <v/>
      </c>
      <c r="AJ3823" s="61" t="str">
        <f>IF(AND(K3823&lt;&gt;"Match of the Day",K3823&lt;&gt;"Match of the Day 2",K3823&lt;&gt;"Match of the Day Repeat"),"",1+MAX($AJ$10:AJ3822))</f>
        <v/>
      </c>
    </row>
    <row r="3824" spans="34:36" x14ac:dyDescent="0.35">
      <c r="AH3824" s="16" t="str">
        <f>IF(AND(B3824="Premier League",E3824="Live"),_xlfn.XLOOKUP(_xlfn.TEXTJOIN(" vs ",,C3824:D3824),Calendar!G:G,Calendar!B:B),IF(AND(B3824="Premier League",E3824="Highlights"),_xlfn.XLOOKUP(H3824,Calendar!O:O,Calendar!N:N,,-1),""))</f>
        <v/>
      </c>
      <c r="AI3824" s="61" t="str">
        <f>IF(AND(AH3824&lt;&gt;"",E3824="Live"),_xlfn.XLOOKUP(_xlfn.TEXTJOIN(" vs ",,C3824:D3824),Calendar!G:G,Calendar!K:K),"")</f>
        <v/>
      </c>
      <c r="AJ3824" s="61" t="str">
        <f>IF(AND(K3824&lt;&gt;"Match of the Day",K3824&lt;&gt;"Match of the Day 2",K3824&lt;&gt;"Match of the Day Repeat"),"",1+MAX($AJ$10:AJ3823))</f>
        <v/>
      </c>
    </row>
    <row r="3825" spans="34:36" x14ac:dyDescent="0.35">
      <c r="AH3825" s="16" t="str">
        <f>IF(AND(B3825="Premier League",E3825="Live"),_xlfn.XLOOKUP(_xlfn.TEXTJOIN(" vs ",,C3825:D3825),Calendar!G:G,Calendar!B:B),IF(AND(B3825="Premier League",E3825="Highlights"),_xlfn.XLOOKUP(H3825,Calendar!O:O,Calendar!N:N,,-1),""))</f>
        <v/>
      </c>
      <c r="AI3825" s="61" t="str">
        <f>IF(AND(AH3825&lt;&gt;"",E3825="Live"),_xlfn.XLOOKUP(_xlfn.TEXTJOIN(" vs ",,C3825:D3825),Calendar!G:G,Calendar!K:K),"")</f>
        <v/>
      </c>
      <c r="AJ3825" s="61" t="str">
        <f>IF(AND(K3825&lt;&gt;"Match of the Day",K3825&lt;&gt;"Match of the Day 2",K3825&lt;&gt;"Match of the Day Repeat"),"",1+MAX($AJ$10:AJ3824))</f>
        <v/>
      </c>
    </row>
    <row r="3826" spans="34:36" x14ac:dyDescent="0.35">
      <c r="AH3826" s="16" t="str">
        <f>IF(AND(B3826="Premier League",E3826="Live"),_xlfn.XLOOKUP(_xlfn.TEXTJOIN(" vs ",,C3826:D3826),Calendar!G:G,Calendar!B:B),IF(AND(B3826="Premier League",E3826="Highlights"),_xlfn.XLOOKUP(H3826,Calendar!O:O,Calendar!N:N,,-1),""))</f>
        <v/>
      </c>
      <c r="AI3826" s="61" t="str">
        <f>IF(AND(AH3826&lt;&gt;"",E3826="Live"),_xlfn.XLOOKUP(_xlfn.TEXTJOIN(" vs ",,C3826:D3826),Calendar!G:G,Calendar!K:K),"")</f>
        <v/>
      </c>
      <c r="AJ3826" s="61" t="str">
        <f>IF(AND(K3826&lt;&gt;"Match of the Day",K3826&lt;&gt;"Match of the Day 2",K3826&lt;&gt;"Match of the Day Repeat"),"",1+MAX($AJ$10:AJ3825))</f>
        <v/>
      </c>
    </row>
    <row r="3827" spans="34:36" x14ac:dyDescent="0.35">
      <c r="AH3827" s="16" t="str">
        <f>IF(AND(B3827="Premier League",E3827="Live"),_xlfn.XLOOKUP(_xlfn.TEXTJOIN(" vs ",,C3827:D3827),Calendar!G:G,Calendar!B:B),IF(AND(B3827="Premier League",E3827="Highlights"),_xlfn.XLOOKUP(H3827,Calendar!O:O,Calendar!N:N,,-1),""))</f>
        <v/>
      </c>
      <c r="AI3827" s="61" t="str">
        <f>IF(AND(AH3827&lt;&gt;"",E3827="Live"),_xlfn.XLOOKUP(_xlfn.TEXTJOIN(" vs ",,C3827:D3827),Calendar!G:G,Calendar!K:K),"")</f>
        <v/>
      </c>
      <c r="AJ3827" s="61" t="str">
        <f>IF(AND(K3827&lt;&gt;"Match of the Day",K3827&lt;&gt;"Match of the Day 2",K3827&lt;&gt;"Match of the Day Repeat"),"",1+MAX($AJ$10:AJ3826))</f>
        <v/>
      </c>
    </row>
    <row r="3828" spans="34:36" x14ac:dyDescent="0.35">
      <c r="AH3828" s="16" t="str">
        <f>IF(AND(B3828="Premier League",E3828="Live"),_xlfn.XLOOKUP(_xlfn.TEXTJOIN(" vs ",,C3828:D3828),Calendar!G:G,Calendar!B:B),IF(AND(B3828="Premier League",E3828="Highlights"),_xlfn.XLOOKUP(H3828,Calendar!O:O,Calendar!N:N,,-1),""))</f>
        <v/>
      </c>
      <c r="AI3828" s="61" t="str">
        <f>IF(AND(AH3828&lt;&gt;"",E3828="Live"),_xlfn.XLOOKUP(_xlfn.TEXTJOIN(" vs ",,C3828:D3828),Calendar!G:G,Calendar!K:K),"")</f>
        <v/>
      </c>
      <c r="AJ3828" s="61" t="str">
        <f>IF(AND(K3828&lt;&gt;"Match of the Day",K3828&lt;&gt;"Match of the Day 2",K3828&lt;&gt;"Match of the Day Repeat"),"",1+MAX($AJ$10:AJ3827))</f>
        <v/>
      </c>
    </row>
    <row r="3829" spans="34:36" x14ac:dyDescent="0.35">
      <c r="AH3829" s="16" t="str">
        <f>IF(AND(B3829="Premier League",E3829="Live"),_xlfn.XLOOKUP(_xlfn.TEXTJOIN(" vs ",,C3829:D3829),Calendar!G:G,Calendar!B:B),IF(AND(B3829="Premier League",E3829="Highlights"),_xlfn.XLOOKUP(H3829,Calendar!O:O,Calendar!N:N,,-1),""))</f>
        <v/>
      </c>
      <c r="AI3829" s="61" t="str">
        <f>IF(AND(AH3829&lt;&gt;"",E3829="Live"),_xlfn.XLOOKUP(_xlfn.TEXTJOIN(" vs ",,C3829:D3829),Calendar!G:G,Calendar!K:K),"")</f>
        <v/>
      </c>
      <c r="AJ3829" s="61" t="str">
        <f>IF(AND(K3829&lt;&gt;"Match of the Day",K3829&lt;&gt;"Match of the Day 2",K3829&lt;&gt;"Match of the Day Repeat"),"",1+MAX($AJ$10:AJ3828))</f>
        <v/>
      </c>
    </row>
    <row r="3830" spans="34:36" x14ac:dyDescent="0.35">
      <c r="AH3830" s="16" t="str">
        <f>IF(AND(B3830="Premier League",E3830="Live"),_xlfn.XLOOKUP(_xlfn.TEXTJOIN(" vs ",,C3830:D3830),Calendar!G:G,Calendar!B:B),IF(AND(B3830="Premier League",E3830="Highlights"),_xlfn.XLOOKUP(H3830,Calendar!O:O,Calendar!N:N,,-1),""))</f>
        <v/>
      </c>
      <c r="AI3830" s="61" t="str">
        <f>IF(AND(AH3830&lt;&gt;"",E3830="Live"),_xlfn.XLOOKUP(_xlfn.TEXTJOIN(" vs ",,C3830:D3830),Calendar!G:G,Calendar!K:K),"")</f>
        <v/>
      </c>
      <c r="AJ3830" s="61" t="str">
        <f>IF(AND(K3830&lt;&gt;"Match of the Day",K3830&lt;&gt;"Match of the Day 2",K3830&lt;&gt;"Match of the Day Repeat"),"",1+MAX($AJ$10:AJ3829))</f>
        <v/>
      </c>
    </row>
    <row r="3831" spans="34:36" x14ac:dyDescent="0.35">
      <c r="AH3831" s="16" t="str">
        <f>IF(AND(B3831="Premier League",E3831="Live"),_xlfn.XLOOKUP(_xlfn.TEXTJOIN(" vs ",,C3831:D3831),Calendar!G:G,Calendar!B:B),IF(AND(B3831="Premier League",E3831="Highlights"),_xlfn.XLOOKUP(H3831,Calendar!O:O,Calendar!N:N,,-1),""))</f>
        <v/>
      </c>
      <c r="AI3831" s="61" t="str">
        <f>IF(AND(AH3831&lt;&gt;"",E3831="Live"),_xlfn.XLOOKUP(_xlfn.TEXTJOIN(" vs ",,C3831:D3831),Calendar!G:G,Calendar!K:K),"")</f>
        <v/>
      </c>
      <c r="AJ3831" s="61" t="str">
        <f>IF(AND(K3831&lt;&gt;"Match of the Day",K3831&lt;&gt;"Match of the Day 2",K3831&lt;&gt;"Match of the Day Repeat"),"",1+MAX($AJ$10:AJ3830))</f>
        <v/>
      </c>
    </row>
    <row r="3832" spans="34:36" x14ac:dyDescent="0.35">
      <c r="AH3832" s="16" t="str">
        <f>IF(AND(B3832="Premier League",E3832="Live"),_xlfn.XLOOKUP(_xlfn.TEXTJOIN(" vs ",,C3832:D3832),Calendar!G:G,Calendar!B:B),IF(AND(B3832="Premier League",E3832="Highlights"),_xlfn.XLOOKUP(H3832,Calendar!O:O,Calendar!N:N,,-1),""))</f>
        <v/>
      </c>
      <c r="AI3832" s="61" t="str">
        <f>IF(AND(AH3832&lt;&gt;"",E3832="Live"),_xlfn.XLOOKUP(_xlfn.TEXTJOIN(" vs ",,C3832:D3832),Calendar!G:G,Calendar!K:K),"")</f>
        <v/>
      </c>
      <c r="AJ3832" s="61" t="str">
        <f>IF(AND(K3832&lt;&gt;"Match of the Day",K3832&lt;&gt;"Match of the Day 2",K3832&lt;&gt;"Match of the Day Repeat"),"",1+MAX($AJ$10:AJ3831))</f>
        <v/>
      </c>
    </row>
    <row r="3833" spans="34:36" x14ac:dyDescent="0.35">
      <c r="AH3833" s="16" t="str">
        <f>IF(AND(B3833="Premier League",E3833="Live"),_xlfn.XLOOKUP(_xlfn.TEXTJOIN(" vs ",,C3833:D3833),Calendar!G:G,Calendar!B:B),IF(AND(B3833="Premier League",E3833="Highlights"),_xlfn.XLOOKUP(H3833,Calendar!O:O,Calendar!N:N,,-1),""))</f>
        <v/>
      </c>
      <c r="AI3833" s="61" t="str">
        <f>IF(AND(AH3833&lt;&gt;"",E3833="Live"),_xlfn.XLOOKUP(_xlfn.TEXTJOIN(" vs ",,C3833:D3833),Calendar!G:G,Calendar!K:K),"")</f>
        <v/>
      </c>
      <c r="AJ3833" s="61" t="str">
        <f>IF(AND(K3833&lt;&gt;"Match of the Day",K3833&lt;&gt;"Match of the Day 2",K3833&lt;&gt;"Match of the Day Repeat"),"",1+MAX($AJ$10:AJ3832))</f>
        <v/>
      </c>
    </row>
    <row r="3834" spans="34:36" x14ac:dyDescent="0.35">
      <c r="AH3834" s="16" t="str">
        <f>IF(AND(B3834="Premier League",E3834="Live"),_xlfn.XLOOKUP(_xlfn.TEXTJOIN(" vs ",,C3834:D3834),Calendar!G:G,Calendar!B:B),IF(AND(B3834="Premier League",E3834="Highlights"),_xlfn.XLOOKUP(H3834,Calendar!O:O,Calendar!N:N,,-1),""))</f>
        <v/>
      </c>
      <c r="AI3834" s="61" t="str">
        <f>IF(AND(AH3834&lt;&gt;"",E3834="Live"),_xlfn.XLOOKUP(_xlfn.TEXTJOIN(" vs ",,C3834:D3834),Calendar!G:G,Calendar!K:K),"")</f>
        <v/>
      </c>
      <c r="AJ3834" s="61" t="str">
        <f>IF(AND(K3834&lt;&gt;"Match of the Day",K3834&lt;&gt;"Match of the Day 2",K3834&lt;&gt;"Match of the Day Repeat"),"",1+MAX($AJ$10:AJ3833))</f>
        <v/>
      </c>
    </row>
    <row r="3835" spans="34:36" x14ac:dyDescent="0.35">
      <c r="AH3835" s="16" t="str">
        <f>IF(AND(B3835="Premier League",E3835="Live"),_xlfn.XLOOKUP(_xlfn.TEXTJOIN(" vs ",,C3835:D3835),Calendar!G:G,Calendar!B:B),IF(AND(B3835="Premier League",E3835="Highlights"),_xlfn.XLOOKUP(H3835,Calendar!O:O,Calendar!N:N,,-1),""))</f>
        <v/>
      </c>
      <c r="AI3835" s="61" t="str">
        <f>IF(AND(AH3835&lt;&gt;"",E3835="Live"),_xlfn.XLOOKUP(_xlfn.TEXTJOIN(" vs ",,C3835:D3835),Calendar!G:G,Calendar!K:K),"")</f>
        <v/>
      </c>
      <c r="AJ3835" s="61" t="str">
        <f>IF(AND(K3835&lt;&gt;"Match of the Day",K3835&lt;&gt;"Match of the Day 2",K3835&lt;&gt;"Match of the Day Repeat"),"",1+MAX($AJ$10:AJ3834))</f>
        <v/>
      </c>
    </row>
    <row r="3836" spans="34:36" x14ac:dyDescent="0.35">
      <c r="AH3836" s="16" t="str">
        <f>IF(AND(B3836="Premier League",E3836="Live"),_xlfn.XLOOKUP(_xlfn.TEXTJOIN(" vs ",,C3836:D3836),Calendar!G:G,Calendar!B:B),IF(AND(B3836="Premier League",E3836="Highlights"),_xlfn.XLOOKUP(H3836,Calendar!O:O,Calendar!N:N,,-1),""))</f>
        <v/>
      </c>
      <c r="AI3836" s="61" t="str">
        <f>IF(AND(AH3836&lt;&gt;"",E3836="Live"),_xlfn.XLOOKUP(_xlfn.TEXTJOIN(" vs ",,C3836:D3836),Calendar!G:G,Calendar!K:K),"")</f>
        <v/>
      </c>
      <c r="AJ3836" s="61" t="str">
        <f>IF(AND(K3836&lt;&gt;"Match of the Day",K3836&lt;&gt;"Match of the Day 2",K3836&lt;&gt;"Match of the Day Repeat"),"",1+MAX($AJ$10:AJ3835))</f>
        <v/>
      </c>
    </row>
    <row r="3837" spans="34:36" x14ac:dyDescent="0.35">
      <c r="AH3837" s="16" t="str">
        <f>IF(AND(B3837="Premier League",E3837="Live"),_xlfn.XLOOKUP(_xlfn.TEXTJOIN(" vs ",,C3837:D3837),Calendar!G:G,Calendar!B:B),IF(AND(B3837="Premier League",E3837="Highlights"),_xlfn.XLOOKUP(H3837,Calendar!O:O,Calendar!N:N,,-1),""))</f>
        <v/>
      </c>
      <c r="AI3837" s="61" t="str">
        <f>IF(AND(AH3837&lt;&gt;"",E3837="Live"),_xlfn.XLOOKUP(_xlfn.TEXTJOIN(" vs ",,C3837:D3837),Calendar!G:G,Calendar!K:K),"")</f>
        <v/>
      </c>
      <c r="AJ3837" s="61" t="str">
        <f>IF(AND(K3837&lt;&gt;"Match of the Day",K3837&lt;&gt;"Match of the Day 2",K3837&lt;&gt;"Match of the Day Repeat"),"",1+MAX($AJ$10:AJ3836))</f>
        <v/>
      </c>
    </row>
    <row r="3838" spans="34:36" x14ac:dyDescent="0.35">
      <c r="AH3838" s="16" t="str">
        <f>IF(AND(B3838="Premier League",E3838="Live"),_xlfn.XLOOKUP(_xlfn.TEXTJOIN(" vs ",,C3838:D3838),Calendar!G:G,Calendar!B:B),IF(AND(B3838="Premier League",E3838="Highlights"),_xlfn.XLOOKUP(H3838,Calendar!O:O,Calendar!N:N,,-1),""))</f>
        <v/>
      </c>
      <c r="AI3838" s="61" t="str">
        <f>IF(AND(AH3838&lt;&gt;"",E3838="Live"),_xlfn.XLOOKUP(_xlfn.TEXTJOIN(" vs ",,C3838:D3838),Calendar!G:G,Calendar!K:K),"")</f>
        <v/>
      </c>
      <c r="AJ3838" s="61" t="str">
        <f>IF(AND(K3838&lt;&gt;"Match of the Day",K3838&lt;&gt;"Match of the Day 2",K3838&lt;&gt;"Match of the Day Repeat"),"",1+MAX($AJ$10:AJ3837))</f>
        <v/>
      </c>
    </row>
    <row r="3839" spans="34:36" x14ac:dyDescent="0.35">
      <c r="AH3839" s="16" t="str">
        <f>IF(AND(B3839="Premier League",E3839="Live"),_xlfn.XLOOKUP(_xlfn.TEXTJOIN(" vs ",,C3839:D3839),Calendar!G:G,Calendar!B:B),IF(AND(B3839="Premier League",E3839="Highlights"),_xlfn.XLOOKUP(H3839,Calendar!O:O,Calendar!N:N,,-1),""))</f>
        <v/>
      </c>
      <c r="AI3839" s="61" t="str">
        <f>IF(AND(AH3839&lt;&gt;"",E3839="Live"),_xlfn.XLOOKUP(_xlfn.TEXTJOIN(" vs ",,C3839:D3839),Calendar!G:G,Calendar!K:K),"")</f>
        <v/>
      </c>
      <c r="AJ3839" s="61" t="str">
        <f>IF(AND(K3839&lt;&gt;"Match of the Day",K3839&lt;&gt;"Match of the Day 2",K3839&lt;&gt;"Match of the Day Repeat"),"",1+MAX($AJ$10:AJ3838))</f>
        <v/>
      </c>
    </row>
    <row r="3840" spans="34:36" x14ac:dyDescent="0.35">
      <c r="AH3840" s="16" t="str">
        <f>IF(AND(B3840="Premier League",E3840="Live"),_xlfn.XLOOKUP(_xlfn.TEXTJOIN(" vs ",,C3840:D3840),Calendar!G:G,Calendar!B:B),IF(AND(B3840="Premier League",E3840="Highlights"),_xlfn.XLOOKUP(H3840,Calendar!O:O,Calendar!N:N,,-1),""))</f>
        <v/>
      </c>
      <c r="AI3840" s="61" t="str">
        <f>IF(AND(AH3840&lt;&gt;"",E3840="Live"),_xlfn.XLOOKUP(_xlfn.TEXTJOIN(" vs ",,C3840:D3840),Calendar!G:G,Calendar!K:K),"")</f>
        <v/>
      </c>
      <c r="AJ3840" s="61" t="str">
        <f>IF(AND(K3840&lt;&gt;"Match of the Day",K3840&lt;&gt;"Match of the Day 2",K3840&lt;&gt;"Match of the Day Repeat"),"",1+MAX($AJ$10:AJ3839))</f>
        <v/>
      </c>
    </row>
    <row r="3841" spans="34:36" x14ac:dyDescent="0.35">
      <c r="AH3841" s="16" t="str">
        <f>IF(AND(B3841="Premier League",E3841="Live"),_xlfn.XLOOKUP(_xlfn.TEXTJOIN(" vs ",,C3841:D3841),Calendar!G:G,Calendar!B:B),IF(AND(B3841="Premier League",E3841="Highlights"),_xlfn.XLOOKUP(H3841,Calendar!O:O,Calendar!N:N,,-1),""))</f>
        <v/>
      </c>
      <c r="AI3841" s="61" t="str">
        <f>IF(AND(AH3841&lt;&gt;"",E3841="Live"),_xlfn.XLOOKUP(_xlfn.TEXTJOIN(" vs ",,C3841:D3841),Calendar!G:G,Calendar!K:K),"")</f>
        <v/>
      </c>
      <c r="AJ3841" s="61" t="str">
        <f>IF(AND(K3841&lt;&gt;"Match of the Day",K3841&lt;&gt;"Match of the Day 2",K3841&lt;&gt;"Match of the Day Repeat"),"",1+MAX($AJ$10:AJ3840))</f>
        <v/>
      </c>
    </row>
    <row r="3842" spans="34:36" x14ac:dyDescent="0.35">
      <c r="AH3842" s="16" t="str">
        <f>IF(AND(B3842="Premier League",E3842="Live"),_xlfn.XLOOKUP(_xlfn.TEXTJOIN(" vs ",,C3842:D3842),Calendar!G:G,Calendar!B:B),IF(AND(B3842="Premier League",E3842="Highlights"),_xlfn.XLOOKUP(H3842,Calendar!O:O,Calendar!N:N,,-1),""))</f>
        <v/>
      </c>
      <c r="AI3842" s="61" t="str">
        <f>IF(AND(AH3842&lt;&gt;"",E3842="Live"),_xlfn.XLOOKUP(_xlfn.TEXTJOIN(" vs ",,C3842:D3842),Calendar!G:G,Calendar!K:K),"")</f>
        <v/>
      </c>
      <c r="AJ3842" s="61" t="str">
        <f>IF(AND(K3842&lt;&gt;"Match of the Day",K3842&lt;&gt;"Match of the Day 2",K3842&lt;&gt;"Match of the Day Repeat"),"",1+MAX($AJ$10:AJ3841))</f>
        <v/>
      </c>
    </row>
    <row r="3843" spans="34:36" x14ac:dyDescent="0.35">
      <c r="AH3843" s="16" t="str">
        <f>IF(AND(B3843="Premier League",E3843="Live"),_xlfn.XLOOKUP(_xlfn.TEXTJOIN(" vs ",,C3843:D3843),Calendar!G:G,Calendar!B:B),IF(AND(B3843="Premier League",E3843="Highlights"),_xlfn.XLOOKUP(H3843,Calendar!O:O,Calendar!N:N,,-1),""))</f>
        <v/>
      </c>
      <c r="AI3843" s="61" t="str">
        <f>IF(AND(AH3843&lt;&gt;"",E3843="Live"),_xlfn.XLOOKUP(_xlfn.TEXTJOIN(" vs ",,C3843:D3843),Calendar!G:G,Calendar!K:K),"")</f>
        <v/>
      </c>
      <c r="AJ3843" s="61" t="str">
        <f>IF(AND(K3843&lt;&gt;"Match of the Day",K3843&lt;&gt;"Match of the Day 2",K3843&lt;&gt;"Match of the Day Repeat"),"",1+MAX($AJ$10:AJ3842))</f>
        <v/>
      </c>
    </row>
    <row r="3844" spans="34:36" x14ac:dyDescent="0.35">
      <c r="AH3844" s="16" t="str">
        <f>IF(AND(B3844="Premier League",E3844="Live"),_xlfn.XLOOKUP(_xlfn.TEXTJOIN(" vs ",,C3844:D3844),Calendar!G:G,Calendar!B:B),IF(AND(B3844="Premier League",E3844="Highlights"),_xlfn.XLOOKUP(H3844,Calendar!O:O,Calendar!N:N,,-1),""))</f>
        <v/>
      </c>
      <c r="AI3844" s="61" t="str">
        <f>IF(AND(AH3844&lt;&gt;"",E3844="Live"),_xlfn.XLOOKUP(_xlfn.TEXTJOIN(" vs ",,C3844:D3844),Calendar!G:G,Calendar!K:K),"")</f>
        <v/>
      </c>
      <c r="AJ3844" s="61" t="str">
        <f>IF(AND(K3844&lt;&gt;"Match of the Day",K3844&lt;&gt;"Match of the Day 2",K3844&lt;&gt;"Match of the Day Repeat"),"",1+MAX($AJ$10:AJ3843))</f>
        <v/>
      </c>
    </row>
    <row r="3845" spans="34:36" x14ac:dyDescent="0.35">
      <c r="AH3845" s="16" t="str">
        <f>IF(AND(B3845="Premier League",E3845="Live"),_xlfn.XLOOKUP(_xlfn.TEXTJOIN(" vs ",,C3845:D3845),Calendar!G:G,Calendar!B:B),IF(AND(B3845="Premier League",E3845="Highlights"),_xlfn.XLOOKUP(H3845,Calendar!O:O,Calendar!N:N,,-1),""))</f>
        <v/>
      </c>
      <c r="AI3845" s="61" t="str">
        <f>IF(AND(AH3845&lt;&gt;"",E3845="Live"),_xlfn.XLOOKUP(_xlfn.TEXTJOIN(" vs ",,C3845:D3845),Calendar!G:G,Calendar!K:K),"")</f>
        <v/>
      </c>
      <c r="AJ3845" s="61" t="str">
        <f>IF(AND(K3845&lt;&gt;"Match of the Day",K3845&lt;&gt;"Match of the Day 2",K3845&lt;&gt;"Match of the Day Repeat"),"",1+MAX($AJ$10:AJ3844))</f>
        <v/>
      </c>
    </row>
    <row r="3846" spans="34:36" x14ac:dyDescent="0.35">
      <c r="AH3846" s="16" t="str">
        <f>IF(AND(B3846="Premier League",E3846="Live"),_xlfn.XLOOKUP(_xlfn.TEXTJOIN(" vs ",,C3846:D3846),Calendar!G:G,Calendar!B:B),IF(AND(B3846="Premier League",E3846="Highlights"),_xlfn.XLOOKUP(H3846,Calendar!O:O,Calendar!N:N,,-1),""))</f>
        <v/>
      </c>
      <c r="AI3846" s="61" t="str">
        <f>IF(AND(AH3846&lt;&gt;"",E3846="Live"),_xlfn.XLOOKUP(_xlfn.TEXTJOIN(" vs ",,C3846:D3846),Calendar!G:G,Calendar!K:K),"")</f>
        <v/>
      </c>
      <c r="AJ3846" s="61" t="str">
        <f>IF(AND(K3846&lt;&gt;"Match of the Day",K3846&lt;&gt;"Match of the Day 2",K3846&lt;&gt;"Match of the Day Repeat"),"",1+MAX($AJ$10:AJ3845))</f>
        <v/>
      </c>
    </row>
    <row r="3847" spans="34:36" x14ac:dyDescent="0.35">
      <c r="AH3847" s="16" t="str">
        <f>IF(AND(B3847="Premier League",E3847="Live"),_xlfn.XLOOKUP(_xlfn.TEXTJOIN(" vs ",,C3847:D3847),Calendar!G:G,Calendar!B:B),IF(AND(B3847="Premier League",E3847="Highlights"),_xlfn.XLOOKUP(H3847,Calendar!O:O,Calendar!N:N,,-1),""))</f>
        <v/>
      </c>
      <c r="AI3847" s="61" t="str">
        <f>IF(AND(AH3847&lt;&gt;"",E3847="Live"),_xlfn.XLOOKUP(_xlfn.TEXTJOIN(" vs ",,C3847:D3847),Calendar!G:G,Calendar!K:K),"")</f>
        <v/>
      </c>
      <c r="AJ3847" s="61" t="str">
        <f>IF(AND(K3847&lt;&gt;"Match of the Day",K3847&lt;&gt;"Match of the Day 2",K3847&lt;&gt;"Match of the Day Repeat"),"",1+MAX($AJ$10:AJ3846))</f>
        <v/>
      </c>
    </row>
    <row r="3848" spans="34:36" x14ac:dyDescent="0.35">
      <c r="AH3848" s="16" t="str">
        <f>IF(AND(B3848="Premier League",E3848="Live"),_xlfn.XLOOKUP(_xlfn.TEXTJOIN(" vs ",,C3848:D3848),Calendar!G:G,Calendar!B:B),IF(AND(B3848="Premier League",E3848="Highlights"),_xlfn.XLOOKUP(H3848,Calendar!O:O,Calendar!N:N,,-1),""))</f>
        <v/>
      </c>
      <c r="AI3848" s="61" t="str">
        <f>IF(AND(AH3848&lt;&gt;"",E3848="Live"),_xlfn.XLOOKUP(_xlfn.TEXTJOIN(" vs ",,C3848:D3848),Calendar!G:G,Calendar!K:K),"")</f>
        <v/>
      </c>
      <c r="AJ3848" s="61" t="str">
        <f>IF(AND(K3848&lt;&gt;"Match of the Day",K3848&lt;&gt;"Match of the Day 2",K3848&lt;&gt;"Match of the Day Repeat"),"",1+MAX($AJ$10:AJ3847))</f>
        <v/>
      </c>
    </row>
    <row r="3849" spans="34:36" x14ac:dyDescent="0.35">
      <c r="AH3849" s="16" t="str">
        <f>IF(AND(B3849="Premier League",E3849="Live"),_xlfn.XLOOKUP(_xlfn.TEXTJOIN(" vs ",,C3849:D3849),Calendar!G:G,Calendar!B:B),IF(AND(B3849="Premier League",E3849="Highlights"),_xlfn.XLOOKUP(H3849,Calendar!O:O,Calendar!N:N,,-1),""))</f>
        <v/>
      </c>
      <c r="AI3849" s="61" t="str">
        <f>IF(AND(AH3849&lt;&gt;"",E3849="Live"),_xlfn.XLOOKUP(_xlfn.TEXTJOIN(" vs ",,C3849:D3849),Calendar!G:G,Calendar!K:K),"")</f>
        <v/>
      </c>
      <c r="AJ3849" s="61" t="str">
        <f>IF(AND(K3849&lt;&gt;"Match of the Day",K3849&lt;&gt;"Match of the Day 2",K3849&lt;&gt;"Match of the Day Repeat"),"",1+MAX($AJ$10:AJ3848))</f>
        <v/>
      </c>
    </row>
    <row r="3850" spans="34:36" x14ac:dyDescent="0.35">
      <c r="AH3850" s="16" t="str">
        <f>IF(AND(B3850="Premier League",E3850="Live"),_xlfn.XLOOKUP(_xlfn.TEXTJOIN(" vs ",,C3850:D3850),Calendar!G:G,Calendar!B:B),IF(AND(B3850="Premier League",E3850="Highlights"),_xlfn.XLOOKUP(H3850,Calendar!O:O,Calendar!N:N,,-1),""))</f>
        <v/>
      </c>
      <c r="AI3850" s="61" t="str">
        <f>IF(AND(AH3850&lt;&gt;"",E3850="Live"),_xlfn.XLOOKUP(_xlfn.TEXTJOIN(" vs ",,C3850:D3850),Calendar!G:G,Calendar!K:K),"")</f>
        <v/>
      </c>
      <c r="AJ3850" s="61" t="str">
        <f>IF(AND(K3850&lt;&gt;"Match of the Day",K3850&lt;&gt;"Match of the Day 2",K3850&lt;&gt;"Match of the Day Repeat"),"",1+MAX($AJ$10:AJ3849))</f>
        <v/>
      </c>
    </row>
    <row r="3851" spans="34:36" x14ac:dyDescent="0.35">
      <c r="AH3851" s="16" t="str">
        <f>IF(AND(B3851="Premier League",E3851="Live"),_xlfn.XLOOKUP(_xlfn.TEXTJOIN(" vs ",,C3851:D3851),Calendar!G:G,Calendar!B:B),IF(AND(B3851="Premier League",E3851="Highlights"),_xlfn.XLOOKUP(H3851,Calendar!O:O,Calendar!N:N,,-1),""))</f>
        <v/>
      </c>
      <c r="AI3851" s="61" t="str">
        <f>IF(AND(AH3851&lt;&gt;"",E3851="Live"),_xlfn.XLOOKUP(_xlfn.TEXTJOIN(" vs ",,C3851:D3851),Calendar!G:G,Calendar!K:K),"")</f>
        <v/>
      </c>
      <c r="AJ3851" s="61" t="str">
        <f>IF(AND(K3851&lt;&gt;"Match of the Day",K3851&lt;&gt;"Match of the Day 2",K3851&lt;&gt;"Match of the Day Repeat"),"",1+MAX($AJ$10:AJ3850))</f>
        <v/>
      </c>
    </row>
    <row r="3852" spans="34:36" x14ac:dyDescent="0.35">
      <c r="AH3852" s="16" t="str">
        <f>IF(AND(B3852="Premier League",E3852="Live"),_xlfn.XLOOKUP(_xlfn.TEXTJOIN(" vs ",,C3852:D3852),Calendar!G:G,Calendar!B:B),IF(AND(B3852="Premier League",E3852="Highlights"),_xlfn.XLOOKUP(H3852,Calendar!O:O,Calendar!N:N,,-1),""))</f>
        <v/>
      </c>
      <c r="AI3852" s="61" t="str">
        <f>IF(AND(AH3852&lt;&gt;"",E3852="Live"),_xlfn.XLOOKUP(_xlfn.TEXTJOIN(" vs ",,C3852:D3852),Calendar!G:G,Calendar!K:K),"")</f>
        <v/>
      </c>
      <c r="AJ3852" s="61" t="str">
        <f>IF(AND(K3852&lt;&gt;"Match of the Day",K3852&lt;&gt;"Match of the Day 2",K3852&lt;&gt;"Match of the Day Repeat"),"",1+MAX($AJ$10:AJ3851))</f>
        <v/>
      </c>
    </row>
    <row r="3853" spans="34:36" x14ac:dyDescent="0.35">
      <c r="AH3853" s="16" t="str">
        <f>IF(AND(B3853="Premier League",E3853="Live"),_xlfn.XLOOKUP(_xlfn.TEXTJOIN(" vs ",,C3853:D3853),Calendar!G:G,Calendar!B:B),IF(AND(B3853="Premier League",E3853="Highlights"),_xlfn.XLOOKUP(H3853,Calendar!O:O,Calendar!N:N,,-1),""))</f>
        <v/>
      </c>
      <c r="AI3853" s="61" t="str">
        <f>IF(AND(AH3853&lt;&gt;"",E3853="Live"),_xlfn.XLOOKUP(_xlfn.TEXTJOIN(" vs ",,C3853:D3853),Calendar!G:G,Calendar!K:K),"")</f>
        <v/>
      </c>
      <c r="AJ3853" s="61" t="str">
        <f>IF(AND(K3853&lt;&gt;"Match of the Day",K3853&lt;&gt;"Match of the Day 2",K3853&lt;&gt;"Match of the Day Repeat"),"",1+MAX($AJ$10:AJ3852))</f>
        <v/>
      </c>
    </row>
    <row r="3854" spans="34:36" x14ac:dyDescent="0.35">
      <c r="AH3854" s="16" t="str">
        <f>IF(AND(B3854="Premier League",E3854="Live"),_xlfn.XLOOKUP(_xlfn.TEXTJOIN(" vs ",,C3854:D3854),Calendar!G:G,Calendar!B:B),IF(AND(B3854="Premier League",E3854="Highlights"),_xlfn.XLOOKUP(H3854,Calendar!O:O,Calendar!N:N,,-1),""))</f>
        <v/>
      </c>
      <c r="AI3854" s="61" t="str">
        <f>IF(AND(AH3854&lt;&gt;"",E3854="Live"),_xlfn.XLOOKUP(_xlfn.TEXTJOIN(" vs ",,C3854:D3854),Calendar!G:G,Calendar!K:K),"")</f>
        <v/>
      </c>
      <c r="AJ3854" s="61" t="str">
        <f>IF(AND(K3854&lt;&gt;"Match of the Day",K3854&lt;&gt;"Match of the Day 2",K3854&lt;&gt;"Match of the Day Repeat"),"",1+MAX($AJ$10:AJ3853))</f>
        <v/>
      </c>
    </row>
    <row r="3855" spans="34:36" x14ac:dyDescent="0.35">
      <c r="AH3855" s="16" t="str">
        <f>IF(AND(B3855="Premier League",E3855="Live"),_xlfn.XLOOKUP(_xlfn.TEXTJOIN(" vs ",,C3855:D3855),Calendar!G:G,Calendar!B:B),IF(AND(B3855="Premier League",E3855="Highlights"),_xlfn.XLOOKUP(H3855,Calendar!O:O,Calendar!N:N,,-1),""))</f>
        <v/>
      </c>
      <c r="AI3855" s="61" t="str">
        <f>IF(AND(AH3855&lt;&gt;"",E3855="Live"),_xlfn.XLOOKUP(_xlfn.TEXTJOIN(" vs ",,C3855:D3855),Calendar!G:G,Calendar!K:K),"")</f>
        <v/>
      </c>
      <c r="AJ3855" s="61" t="str">
        <f>IF(AND(K3855&lt;&gt;"Match of the Day",K3855&lt;&gt;"Match of the Day 2",K3855&lt;&gt;"Match of the Day Repeat"),"",1+MAX($AJ$10:AJ3854))</f>
        <v/>
      </c>
    </row>
    <row r="3856" spans="34:36" x14ac:dyDescent="0.35">
      <c r="AH3856" s="16" t="str">
        <f>IF(AND(B3856="Premier League",E3856="Live"),_xlfn.XLOOKUP(_xlfn.TEXTJOIN(" vs ",,C3856:D3856),Calendar!G:G,Calendar!B:B),IF(AND(B3856="Premier League",E3856="Highlights"),_xlfn.XLOOKUP(H3856,Calendar!O:O,Calendar!N:N,,-1),""))</f>
        <v/>
      </c>
      <c r="AI3856" s="61" t="str">
        <f>IF(AND(AH3856&lt;&gt;"",E3856="Live"),_xlfn.XLOOKUP(_xlfn.TEXTJOIN(" vs ",,C3856:D3856),Calendar!G:G,Calendar!K:K),"")</f>
        <v/>
      </c>
      <c r="AJ3856" s="61" t="str">
        <f>IF(AND(K3856&lt;&gt;"Match of the Day",K3856&lt;&gt;"Match of the Day 2",K3856&lt;&gt;"Match of the Day Repeat"),"",1+MAX($AJ$10:AJ3855))</f>
        <v/>
      </c>
    </row>
    <row r="3857" spans="34:36" x14ac:dyDescent="0.35">
      <c r="AH3857" s="16" t="str">
        <f>IF(AND(B3857="Premier League",E3857="Live"),_xlfn.XLOOKUP(_xlfn.TEXTJOIN(" vs ",,C3857:D3857),Calendar!G:G,Calendar!B:B),IF(AND(B3857="Premier League",E3857="Highlights"),_xlfn.XLOOKUP(H3857,Calendar!O:O,Calendar!N:N,,-1),""))</f>
        <v/>
      </c>
      <c r="AI3857" s="61" t="str">
        <f>IF(AND(AH3857&lt;&gt;"",E3857="Live"),_xlfn.XLOOKUP(_xlfn.TEXTJOIN(" vs ",,C3857:D3857),Calendar!G:G,Calendar!K:K),"")</f>
        <v/>
      </c>
      <c r="AJ3857" s="61" t="str">
        <f>IF(AND(K3857&lt;&gt;"Match of the Day",K3857&lt;&gt;"Match of the Day 2",K3857&lt;&gt;"Match of the Day Repeat"),"",1+MAX($AJ$10:AJ3856))</f>
        <v/>
      </c>
    </row>
    <row r="3858" spans="34:36" x14ac:dyDescent="0.35">
      <c r="AH3858" s="16" t="str">
        <f>IF(AND(B3858="Premier League",E3858="Live"),_xlfn.XLOOKUP(_xlfn.TEXTJOIN(" vs ",,C3858:D3858),Calendar!G:G,Calendar!B:B),IF(AND(B3858="Premier League",E3858="Highlights"),_xlfn.XLOOKUP(H3858,Calendar!O:O,Calendar!N:N,,-1),""))</f>
        <v/>
      </c>
      <c r="AI3858" s="61" t="str">
        <f>IF(AND(AH3858&lt;&gt;"",E3858="Live"),_xlfn.XLOOKUP(_xlfn.TEXTJOIN(" vs ",,C3858:D3858),Calendar!G:G,Calendar!K:K),"")</f>
        <v/>
      </c>
      <c r="AJ3858" s="61" t="str">
        <f>IF(AND(K3858&lt;&gt;"Match of the Day",K3858&lt;&gt;"Match of the Day 2",K3858&lt;&gt;"Match of the Day Repeat"),"",1+MAX($AJ$10:AJ3857))</f>
        <v/>
      </c>
    </row>
    <row r="3859" spans="34:36" x14ac:dyDescent="0.35">
      <c r="AH3859" s="16" t="str">
        <f>IF(AND(B3859="Premier League",E3859="Live"),_xlfn.XLOOKUP(_xlfn.TEXTJOIN(" vs ",,C3859:D3859),Calendar!G:G,Calendar!B:B),IF(AND(B3859="Premier League",E3859="Highlights"),_xlfn.XLOOKUP(H3859,Calendar!O:O,Calendar!N:N,,-1),""))</f>
        <v/>
      </c>
      <c r="AI3859" s="61" t="str">
        <f>IF(AND(AH3859&lt;&gt;"",E3859="Live"),_xlfn.XLOOKUP(_xlfn.TEXTJOIN(" vs ",,C3859:D3859),Calendar!G:G,Calendar!K:K),"")</f>
        <v/>
      </c>
      <c r="AJ3859" s="61" t="str">
        <f>IF(AND(K3859&lt;&gt;"Match of the Day",K3859&lt;&gt;"Match of the Day 2",K3859&lt;&gt;"Match of the Day Repeat"),"",1+MAX($AJ$10:AJ3858))</f>
        <v/>
      </c>
    </row>
    <row r="3860" spans="34:36" x14ac:dyDescent="0.35">
      <c r="AH3860" s="16" t="str">
        <f>IF(AND(B3860="Premier League",E3860="Live"),_xlfn.XLOOKUP(_xlfn.TEXTJOIN(" vs ",,C3860:D3860),Calendar!G:G,Calendar!B:B),IF(AND(B3860="Premier League",E3860="Highlights"),_xlfn.XLOOKUP(H3860,Calendar!O:O,Calendar!N:N,,-1),""))</f>
        <v/>
      </c>
      <c r="AI3860" s="61" t="str">
        <f>IF(AND(AH3860&lt;&gt;"",E3860="Live"),_xlfn.XLOOKUP(_xlfn.TEXTJOIN(" vs ",,C3860:D3860),Calendar!G:G,Calendar!K:K),"")</f>
        <v/>
      </c>
      <c r="AJ3860" s="61" t="str">
        <f>IF(AND(K3860&lt;&gt;"Match of the Day",K3860&lt;&gt;"Match of the Day 2",K3860&lt;&gt;"Match of the Day Repeat"),"",1+MAX($AJ$10:AJ3859))</f>
        <v/>
      </c>
    </row>
    <row r="3861" spans="34:36" x14ac:dyDescent="0.35">
      <c r="AH3861" s="16" t="str">
        <f>IF(AND(B3861="Premier League",E3861="Live"),_xlfn.XLOOKUP(_xlfn.TEXTJOIN(" vs ",,C3861:D3861),Calendar!G:G,Calendar!B:B),IF(AND(B3861="Premier League",E3861="Highlights"),_xlfn.XLOOKUP(H3861,Calendar!O:O,Calendar!N:N,,-1),""))</f>
        <v/>
      </c>
      <c r="AI3861" s="61" t="str">
        <f>IF(AND(AH3861&lt;&gt;"",E3861="Live"),_xlfn.XLOOKUP(_xlfn.TEXTJOIN(" vs ",,C3861:D3861),Calendar!G:G,Calendar!K:K),"")</f>
        <v/>
      </c>
      <c r="AJ3861" s="61" t="str">
        <f>IF(AND(K3861&lt;&gt;"Match of the Day",K3861&lt;&gt;"Match of the Day 2",K3861&lt;&gt;"Match of the Day Repeat"),"",1+MAX($AJ$10:AJ3860))</f>
        <v/>
      </c>
    </row>
    <row r="3862" spans="34:36" x14ac:dyDescent="0.35">
      <c r="AH3862" s="16" t="str">
        <f>IF(AND(B3862="Premier League",E3862="Live"),_xlfn.XLOOKUP(_xlfn.TEXTJOIN(" vs ",,C3862:D3862),Calendar!G:G,Calendar!B:B),IF(AND(B3862="Premier League",E3862="Highlights"),_xlfn.XLOOKUP(H3862,Calendar!O:O,Calendar!N:N,,-1),""))</f>
        <v/>
      </c>
      <c r="AI3862" s="61" t="str">
        <f>IF(AND(AH3862&lt;&gt;"",E3862="Live"),_xlfn.XLOOKUP(_xlfn.TEXTJOIN(" vs ",,C3862:D3862),Calendar!G:G,Calendar!K:K),"")</f>
        <v/>
      </c>
      <c r="AJ3862" s="61" t="str">
        <f>IF(AND(K3862&lt;&gt;"Match of the Day",K3862&lt;&gt;"Match of the Day 2",K3862&lt;&gt;"Match of the Day Repeat"),"",1+MAX($AJ$10:AJ3861))</f>
        <v/>
      </c>
    </row>
    <row r="3863" spans="34:36" x14ac:dyDescent="0.35">
      <c r="AH3863" s="16" t="str">
        <f>IF(AND(B3863="Premier League",E3863="Live"),_xlfn.XLOOKUP(_xlfn.TEXTJOIN(" vs ",,C3863:D3863),Calendar!G:G,Calendar!B:B),IF(AND(B3863="Premier League",E3863="Highlights"),_xlfn.XLOOKUP(H3863,Calendar!O:O,Calendar!N:N,,-1),""))</f>
        <v/>
      </c>
      <c r="AI3863" s="61" t="str">
        <f>IF(AND(AH3863&lt;&gt;"",E3863="Live"),_xlfn.XLOOKUP(_xlfn.TEXTJOIN(" vs ",,C3863:D3863),Calendar!G:G,Calendar!K:K),"")</f>
        <v/>
      </c>
      <c r="AJ3863" s="61" t="str">
        <f>IF(AND(K3863&lt;&gt;"Match of the Day",K3863&lt;&gt;"Match of the Day 2",K3863&lt;&gt;"Match of the Day Repeat"),"",1+MAX($AJ$10:AJ3862))</f>
        <v/>
      </c>
    </row>
    <row r="3864" spans="34:36" x14ac:dyDescent="0.35">
      <c r="AH3864" s="16" t="str">
        <f>IF(AND(B3864="Premier League",E3864="Live"),_xlfn.XLOOKUP(_xlfn.TEXTJOIN(" vs ",,C3864:D3864),Calendar!G:G,Calendar!B:B),IF(AND(B3864="Premier League",E3864="Highlights"),_xlfn.XLOOKUP(H3864,Calendar!O:O,Calendar!N:N,,-1),""))</f>
        <v/>
      </c>
      <c r="AI3864" s="61" t="str">
        <f>IF(AND(AH3864&lt;&gt;"",E3864="Live"),_xlfn.XLOOKUP(_xlfn.TEXTJOIN(" vs ",,C3864:D3864),Calendar!G:G,Calendar!K:K),"")</f>
        <v/>
      </c>
      <c r="AJ3864" s="61" t="str">
        <f>IF(AND(K3864&lt;&gt;"Match of the Day",K3864&lt;&gt;"Match of the Day 2",K3864&lt;&gt;"Match of the Day Repeat"),"",1+MAX($AJ$10:AJ3863))</f>
        <v/>
      </c>
    </row>
    <row r="3865" spans="34:36" x14ac:dyDescent="0.35">
      <c r="AH3865" s="16" t="str">
        <f>IF(AND(B3865="Premier League",E3865="Live"),_xlfn.XLOOKUP(_xlfn.TEXTJOIN(" vs ",,C3865:D3865),Calendar!G:G,Calendar!B:B),IF(AND(B3865="Premier League",E3865="Highlights"),_xlfn.XLOOKUP(H3865,Calendar!O:O,Calendar!N:N,,-1),""))</f>
        <v/>
      </c>
      <c r="AI3865" s="61" t="str">
        <f>IF(AND(AH3865&lt;&gt;"",E3865="Live"),_xlfn.XLOOKUP(_xlfn.TEXTJOIN(" vs ",,C3865:D3865),Calendar!G:G,Calendar!K:K),"")</f>
        <v/>
      </c>
      <c r="AJ3865" s="61" t="str">
        <f>IF(AND(K3865&lt;&gt;"Match of the Day",K3865&lt;&gt;"Match of the Day 2",K3865&lt;&gt;"Match of the Day Repeat"),"",1+MAX($AJ$10:AJ3864))</f>
        <v/>
      </c>
    </row>
    <row r="3866" spans="34:36" x14ac:dyDescent="0.35">
      <c r="AH3866" s="16" t="str">
        <f>IF(AND(B3866="Premier League",E3866="Live"),_xlfn.XLOOKUP(_xlfn.TEXTJOIN(" vs ",,C3866:D3866),Calendar!G:G,Calendar!B:B),IF(AND(B3866="Premier League",E3866="Highlights"),_xlfn.XLOOKUP(H3866,Calendar!O:O,Calendar!N:N,,-1),""))</f>
        <v/>
      </c>
      <c r="AI3866" s="61" t="str">
        <f>IF(AND(AH3866&lt;&gt;"",E3866="Live"),_xlfn.XLOOKUP(_xlfn.TEXTJOIN(" vs ",,C3866:D3866),Calendar!G:G,Calendar!K:K),"")</f>
        <v/>
      </c>
      <c r="AJ3866" s="61" t="str">
        <f>IF(AND(K3866&lt;&gt;"Match of the Day",K3866&lt;&gt;"Match of the Day 2",K3866&lt;&gt;"Match of the Day Repeat"),"",1+MAX($AJ$10:AJ3865))</f>
        <v/>
      </c>
    </row>
    <row r="3867" spans="34:36" x14ac:dyDescent="0.35">
      <c r="AH3867" s="16" t="str">
        <f>IF(AND(B3867="Premier League",E3867="Live"),_xlfn.XLOOKUP(_xlfn.TEXTJOIN(" vs ",,C3867:D3867),Calendar!G:G,Calendar!B:B),IF(AND(B3867="Premier League",E3867="Highlights"),_xlfn.XLOOKUP(H3867,Calendar!O:O,Calendar!N:N,,-1),""))</f>
        <v/>
      </c>
      <c r="AI3867" s="61" t="str">
        <f>IF(AND(AH3867&lt;&gt;"",E3867="Live"),_xlfn.XLOOKUP(_xlfn.TEXTJOIN(" vs ",,C3867:D3867),Calendar!G:G,Calendar!K:K),"")</f>
        <v/>
      </c>
      <c r="AJ3867" s="61" t="str">
        <f>IF(AND(K3867&lt;&gt;"Match of the Day",K3867&lt;&gt;"Match of the Day 2",K3867&lt;&gt;"Match of the Day Repeat"),"",1+MAX($AJ$10:AJ3866))</f>
        <v/>
      </c>
    </row>
    <row r="3868" spans="34:36" x14ac:dyDescent="0.35">
      <c r="AH3868" s="16" t="str">
        <f>IF(AND(B3868="Premier League",E3868="Live"),_xlfn.XLOOKUP(_xlfn.TEXTJOIN(" vs ",,C3868:D3868),Calendar!G:G,Calendar!B:B),IF(AND(B3868="Premier League",E3868="Highlights"),_xlfn.XLOOKUP(H3868,Calendar!O:O,Calendar!N:N,,-1),""))</f>
        <v/>
      </c>
      <c r="AI3868" s="61" t="str">
        <f>IF(AND(AH3868&lt;&gt;"",E3868="Live"),_xlfn.XLOOKUP(_xlfn.TEXTJOIN(" vs ",,C3868:D3868),Calendar!G:G,Calendar!K:K),"")</f>
        <v/>
      </c>
      <c r="AJ3868" s="61" t="str">
        <f>IF(AND(K3868&lt;&gt;"Match of the Day",K3868&lt;&gt;"Match of the Day 2",K3868&lt;&gt;"Match of the Day Repeat"),"",1+MAX($AJ$10:AJ3867))</f>
        <v/>
      </c>
    </row>
    <row r="3869" spans="34:36" x14ac:dyDescent="0.35">
      <c r="AH3869" s="16" t="str">
        <f>IF(AND(B3869="Premier League",E3869="Live"),_xlfn.XLOOKUP(_xlfn.TEXTJOIN(" vs ",,C3869:D3869),Calendar!G:G,Calendar!B:B),IF(AND(B3869="Premier League",E3869="Highlights"),_xlfn.XLOOKUP(H3869,Calendar!O:O,Calendar!N:N,,-1),""))</f>
        <v/>
      </c>
      <c r="AI3869" s="61" t="str">
        <f>IF(AND(AH3869&lt;&gt;"",E3869="Live"),_xlfn.XLOOKUP(_xlfn.TEXTJOIN(" vs ",,C3869:D3869),Calendar!G:G,Calendar!K:K),"")</f>
        <v/>
      </c>
      <c r="AJ3869" s="61" t="str">
        <f>IF(AND(K3869&lt;&gt;"Match of the Day",K3869&lt;&gt;"Match of the Day 2",K3869&lt;&gt;"Match of the Day Repeat"),"",1+MAX($AJ$10:AJ3868))</f>
        <v/>
      </c>
    </row>
    <row r="3870" spans="34:36" x14ac:dyDescent="0.35">
      <c r="AH3870" s="16" t="str">
        <f>IF(AND(B3870="Premier League",E3870="Live"),_xlfn.XLOOKUP(_xlfn.TEXTJOIN(" vs ",,C3870:D3870),Calendar!G:G,Calendar!B:B),IF(AND(B3870="Premier League",E3870="Highlights"),_xlfn.XLOOKUP(H3870,Calendar!O:O,Calendar!N:N,,-1),""))</f>
        <v/>
      </c>
      <c r="AI3870" s="61" t="str">
        <f>IF(AND(AH3870&lt;&gt;"",E3870="Live"),_xlfn.XLOOKUP(_xlfn.TEXTJOIN(" vs ",,C3870:D3870),Calendar!G:G,Calendar!K:K),"")</f>
        <v/>
      </c>
      <c r="AJ3870" s="61" t="str">
        <f>IF(AND(K3870&lt;&gt;"Match of the Day",K3870&lt;&gt;"Match of the Day 2",K3870&lt;&gt;"Match of the Day Repeat"),"",1+MAX($AJ$10:AJ3869))</f>
        <v/>
      </c>
    </row>
    <row r="3871" spans="34:36" x14ac:dyDescent="0.35">
      <c r="AH3871" s="16" t="str">
        <f>IF(AND(B3871="Premier League",E3871="Live"),_xlfn.XLOOKUP(_xlfn.TEXTJOIN(" vs ",,C3871:D3871),Calendar!G:G,Calendar!B:B),IF(AND(B3871="Premier League",E3871="Highlights"),_xlfn.XLOOKUP(H3871,Calendar!O:O,Calendar!N:N,,-1),""))</f>
        <v/>
      </c>
      <c r="AI3871" s="61" t="str">
        <f>IF(AND(AH3871&lt;&gt;"",E3871="Live"),_xlfn.XLOOKUP(_xlfn.TEXTJOIN(" vs ",,C3871:D3871),Calendar!G:G,Calendar!K:K),"")</f>
        <v/>
      </c>
      <c r="AJ3871" s="61" t="str">
        <f>IF(AND(K3871&lt;&gt;"Match of the Day",K3871&lt;&gt;"Match of the Day 2",K3871&lt;&gt;"Match of the Day Repeat"),"",1+MAX($AJ$10:AJ3870))</f>
        <v/>
      </c>
    </row>
    <row r="3872" spans="34:36" x14ac:dyDescent="0.35">
      <c r="AH3872" s="16" t="str">
        <f>IF(AND(B3872="Premier League",E3872="Live"),_xlfn.XLOOKUP(_xlfn.TEXTJOIN(" vs ",,C3872:D3872),Calendar!G:G,Calendar!B:B),IF(AND(B3872="Premier League",E3872="Highlights"),_xlfn.XLOOKUP(H3872,Calendar!O:O,Calendar!N:N,,-1),""))</f>
        <v/>
      </c>
      <c r="AI3872" s="61" t="str">
        <f>IF(AND(AH3872&lt;&gt;"",E3872="Live"),_xlfn.XLOOKUP(_xlfn.TEXTJOIN(" vs ",,C3872:D3872),Calendar!G:G,Calendar!K:K),"")</f>
        <v/>
      </c>
      <c r="AJ3872" s="61" t="str">
        <f>IF(AND(K3872&lt;&gt;"Match of the Day",K3872&lt;&gt;"Match of the Day 2",K3872&lt;&gt;"Match of the Day Repeat"),"",1+MAX($AJ$10:AJ3871))</f>
        <v/>
      </c>
    </row>
    <row r="3873" spans="34:36" x14ac:dyDescent="0.35">
      <c r="AH3873" s="16" t="str">
        <f>IF(AND(B3873="Premier League",E3873="Live"),_xlfn.XLOOKUP(_xlfn.TEXTJOIN(" vs ",,C3873:D3873),Calendar!G:G,Calendar!B:B),IF(AND(B3873="Premier League",E3873="Highlights"),_xlfn.XLOOKUP(H3873,Calendar!O:O,Calendar!N:N,,-1),""))</f>
        <v/>
      </c>
      <c r="AI3873" s="61" t="str">
        <f>IF(AND(AH3873&lt;&gt;"",E3873="Live"),_xlfn.XLOOKUP(_xlfn.TEXTJOIN(" vs ",,C3873:D3873),Calendar!G:G,Calendar!K:K),"")</f>
        <v/>
      </c>
      <c r="AJ3873" s="61" t="str">
        <f>IF(AND(K3873&lt;&gt;"Match of the Day",K3873&lt;&gt;"Match of the Day 2",K3873&lt;&gt;"Match of the Day Repeat"),"",1+MAX($AJ$10:AJ3872))</f>
        <v/>
      </c>
    </row>
    <row r="3874" spans="34:36" x14ac:dyDescent="0.35">
      <c r="AH3874" s="16" t="str">
        <f>IF(AND(B3874="Premier League",E3874="Live"),_xlfn.XLOOKUP(_xlfn.TEXTJOIN(" vs ",,C3874:D3874),Calendar!G:G,Calendar!B:B),IF(AND(B3874="Premier League",E3874="Highlights"),_xlfn.XLOOKUP(H3874,Calendar!O:O,Calendar!N:N,,-1),""))</f>
        <v/>
      </c>
      <c r="AI3874" s="61" t="str">
        <f>IF(AND(AH3874&lt;&gt;"",E3874="Live"),_xlfn.XLOOKUP(_xlfn.TEXTJOIN(" vs ",,C3874:D3874),Calendar!G:G,Calendar!K:K),"")</f>
        <v/>
      </c>
      <c r="AJ3874" s="61" t="str">
        <f>IF(AND(K3874&lt;&gt;"Match of the Day",K3874&lt;&gt;"Match of the Day 2",K3874&lt;&gt;"Match of the Day Repeat"),"",1+MAX($AJ$10:AJ3873))</f>
        <v/>
      </c>
    </row>
    <row r="3875" spans="34:36" x14ac:dyDescent="0.35">
      <c r="AH3875" s="16" t="str">
        <f>IF(AND(B3875="Premier League",E3875="Live"),_xlfn.XLOOKUP(_xlfn.TEXTJOIN(" vs ",,C3875:D3875),Calendar!G:G,Calendar!B:B),IF(AND(B3875="Premier League",E3875="Highlights"),_xlfn.XLOOKUP(H3875,Calendar!O:O,Calendar!N:N,,-1),""))</f>
        <v/>
      </c>
      <c r="AI3875" s="61" t="str">
        <f>IF(AND(AH3875&lt;&gt;"",E3875="Live"),_xlfn.XLOOKUP(_xlfn.TEXTJOIN(" vs ",,C3875:D3875),Calendar!G:G,Calendar!K:K),"")</f>
        <v/>
      </c>
      <c r="AJ3875" s="61" t="str">
        <f>IF(AND(K3875&lt;&gt;"Match of the Day",K3875&lt;&gt;"Match of the Day 2",K3875&lt;&gt;"Match of the Day Repeat"),"",1+MAX($AJ$10:AJ3874))</f>
        <v/>
      </c>
    </row>
    <row r="3876" spans="34:36" x14ac:dyDescent="0.35">
      <c r="AH3876" s="16" t="str">
        <f>IF(AND(B3876="Premier League",E3876="Live"),_xlfn.XLOOKUP(_xlfn.TEXTJOIN(" vs ",,C3876:D3876),Calendar!G:G,Calendar!B:B),IF(AND(B3876="Premier League",E3876="Highlights"),_xlfn.XLOOKUP(H3876,Calendar!O:O,Calendar!N:N,,-1),""))</f>
        <v/>
      </c>
      <c r="AI3876" s="61" t="str">
        <f>IF(AND(AH3876&lt;&gt;"",E3876="Live"),_xlfn.XLOOKUP(_xlfn.TEXTJOIN(" vs ",,C3876:D3876),Calendar!G:G,Calendar!K:K),"")</f>
        <v/>
      </c>
      <c r="AJ3876" s="61" t="str">
        <f>IF(AND(K3876&lt;&gt;"Match of the Day",K3876&lt;&gt;"Match of the Day 2",K3876&lt;&gt;"Match of the Day Repeat"),"",1+MAX($AJ$10:AJ3875))</f>
        <v/>
      </c>
    </row>
    <row r="3877" spans="34:36" x14ac:dyDescent="0.35">
      <c r="AH3877" s="16" t="str">
        <f>IF(AND(B3877="Premier League",E3877="Live"),_xlfn.XLOOKUP(_xlfn.TEXTJOIN(" vs ",,C3877:D3877),Calendar!G:G,Calendar!B:B),IF(AND(B3877="Premier League",E3877="Highlights"),_xlfn.XLOOKUP(H3877,Calendar!O:O,Calendar!N:N,,-1),""))</f>
        <v/>
      </c>
      <c r="AI3877" s="61" t="str">
        <f>IF(AND(AH3877&lt;&gt;"",E3877="Live"),_xlfn.XLOOKUP(_xlfn.TEXTJOIN(" vs ",,C3877:D3877),Calendar!G:G,Calendar!K:K),"")</f>
        <v/>
      </c>
      <c r="AJ3877" s="61" t="str">
        <f>IF(AND(K3877&lt;&gt;"Match of the Day",K3877&lt;&gt;"Match of the Day 2",K3877&lt;&gt;"Match of the Day Repeat"),"",1+MAX($AJ$10:AJ3876))</f>
        <v/>
      </c>
    </row>
    <row r="3878" spans="34:36" x14ac:dyDescent="0.35">
      <c r="AH3878" s="16" t="str">
        <f>IF(AND(B3878="Premier League",E3878="Live"),_xlfn.XLOOKUP(_xlfn.TEXTJOIN(" vs ",,C3878:D3878),Calendar!G:G,Calendar!B:B),IF(AND(B3878="Premier League",E3878="Highlights"),_xlfn.XLOOKUP(H3878,Calendar!O:O,Calendar!N:N,,-1),""))</f>
        <v/>
      </c>
      <c r="AI3878" s="61" t="str">
        <f>IF(AND(AH3878&lt;&gt;"",E3878="Live"),_xlfn.XLOOKUP(_xlfn.TEXTJOIN(" vs ",,C3878:D3878),Calendar!G:G,Calendar!K:K),"")</f>
        <v/>
      </c>
      <c r="AJ3878" s="61" t="str">
        <f>IF(AND(K3878&lt;&gt;"Match of the Day",K3878&lt;&gt;"Match of the Day 2",K3878&lt;&gt;"Match of the Day Repeat"),"",1+MAX($AJ$10:AJ3877))</f>
        <v/>
      </c>
    </row>
    <row r="3879" spans="34:36" x14ac:dyDescent="0.35">
      <c r="AH3879" s="16" t="str">
        <f>IF(AND(B3879="Premier League",E3879="Live"),_xlfn.XLOOKUP(_xlfn.TEXTJOIN(" vs ",,C3879:D3879),Calendar!G:G,Calendar!B:B),IF(AND(B3879="Premier League",E3879="Highlights"),_xlfn.XLOOKUP(H3879,Calendar!O:O,Calendar!N:N,,-1),""))</f>
        <v/>
      </c>
      <c r="AI3879" s="61" t="str">
        <f>IF(AND(AH3879&lt;&gt;"",E3879="Live"),_xlfn.XLOOKUP(_xlfn.TEXTJOIN(" vs ",,C3879:D3879),Calendar!G:G,Calendar!K:K),"")</f>
        <v/>
      </c>
      <c r="AJ3879" s="61" t="str">
        <f>IF(AND(K3879&lt;&gt;"Match of the Day",K3879&lt;&gt;"Match of the Day 2",K3879&lt;&gt;"Match of the Day Repeat"),"",1+MAX($AJ$10:AJ3878))</f>
        <v/>
      </c>
    </row>
    <row r="3880" spans="34:36" x14ac:dyDescent="0.35">
      <c r="AH3880" s="16" t="str">
        <f>IF(AND(B3880="Premier League",E3880="Live"),_xlfn.XLOOKUP(_xlfn.TEXTJOIN(" vs ",,C3880:D3880),Calendar!G:G,Calendar!B:B),IF(AND(B3880="Premier League",E3880="Highlights"),_xlfn.XLOOKUP(H3880,Calendar!O:O,Calendar!N:N,,-1),""))</f>
        <v/>
      </c>
      <c r="AI3880" s="61" t="str">
        <f>IF(AND(AH3880&lt;&gt;"",E3880="Live"),_xlfn.XLOOKUP(_xlfn.TEXTJOIN(" vs ",,C3880:D3880),Calendar!G:G,Calendar!K:K),"")</f>
        <v/>
      </c>
      <c r="AJ3880" s="61" t="str">
        <f>IF(AND(K3880&lt;&gt;"Match of the Day",K3880&lt;&gt;"Match of the Day 2",K3880&lt;&gt;"Match of the Day Repeat"),"",1+MAX($AJ$10:AJ3879))</f>
        <v/>
      </c>
    </row>
    <row r="3881" spans="34:36" x14ac:dyDescent="0.35">
      <c r="AH3881" s="16" t="str">
        <f>IF(AND(B3881="Premier League",E3881="Live"),_xlfn.XLOOKUP(_xlfn.TEXTJOIN(" vs ",,C3881:D3881),Calendar!G:G,Calendar!B:B),IF(AND(B3881="Premier League",E3881="Highlights"),_xlfn.XLOOKUP(H3881,Calendar!O:O,Calendar!N:N,,-1),""))</f>
        <v/>
      </c>
      <c r="AI3881" s="61" t="str">
        <f>IF(AND(AH3881&lt;&gt;"",E3881="Live"),_xlfn.XLOOKUP(_xlfn.TEXTJOIN(" vs ",,C3881:D3881),Calendar!G:G,Calendar!K:K),"")</f>
        <v/>
      </c>
      <c r="AJ3881" s="61" t="str">
        <f>IF(AND(K3881&lt;&gt;"Match of the Day",K3881&lt;&gt;"Match of the Day 2",K3881&lt;&gt;"Match of the Day Repeat"),"",1+MAX($AJ$10:AJ3880))</f>
        <v/>
      </c>
    </row>
    <row r="3882" spans="34:36" x14ac:dyDescent="0.35">
      <c r="AH3882" s="16" t="str">
        <f>IF(AND(B3882="Premier League",E3882="Live"),_xlfn.XLOOKUP(_xlfn.TEXTJOIN(" vs ",,C3882:D3882),Calendar!G:G,Calendar!B:B),IF(AND(B3882="Premier League",E3882="Highlights"),_xlfn.XLOOKUP(H3882,Calendar!O:O,Calendar!N:N,,-1),""))</f>
        <v/>
      </c>
      <c r="AI3882" s="61" t="str">
        <f>IF(AND(AH3882&lt;&gt;"",E3882="Live"),_xlfn.XLOOKUP(_xlfn.TEXTJOIN(" vs ",,C3882:D3882),Calendar!G:G,Calendar!K:K),"")</f>
        <v/>
      </c>
      <c r="AJ3882" s="61" t="str">
        <f>IF(AND(K3882&lt;&gt;"Match of the Day",K3882&lt;&gt;"Match of the Day 2",K3882&lt;&gt;"Match of the Day Repeat"),"",1+MAX($AJ$10:AJ3881))</f>
        <v/>
      </c>
    </row>
    <row r="3883" spans="34:36" x14ac:dyDescent="0.35">
      <c r="AH3883" s="16" t="str">
        <f>IF(AND(B3883="Premier League",E3883="Live"),_xlfn.XLOOKUP(_xlfn.TEXTJOIN(" vs ",,C3883:D3883),Calendar!G:G,Calendar!B:B),IF(AND(B3883="Premier League",E3883="Highlights"),_xlfn.XLOOKUP(H3883,Calendar!O:O,Calendar!N:N,,-1),""))</f>
        <v/>
      </c>
      <c r="AI3883" s="61" t="str">
        <f>IF(AND(AH3883&lt;&gt;"",E3883="Live"),_xlfn.XLOOKUP(_xlfn.TEXTJOIN(" vs ",,C3883:D3883),Calendar!G:G,Calendar!K:K),"")</f>
        <v/>
      </c>
      <c r="AJ3883" s="61" t="str">
        <f>IF(AND(K3883&lt;&gt;"Match of the Day",K3883&lt;&gt;"Match of the Day 2",K3883&lt;&gt;"Match of the Day Repeat"),"",1+MAX($AJ$10:AJ3882))</f>
        <v/>
      </c>
    </row>
    <row r="3884" spans="34:36" x14ac:dyDescent="0.35">
      <c r="AH3884" s="16" t="str">
        <f>IF(AND(B3884="Premier League",E3884="Live"),_xlfn.XLOOKUP(_xlfn.TEXTJOIN(" vs ",,C3884:D3884),Calendar!G:G,Calendar!B:B),IF(AND(B3884="Premier League",E3884="Highlights"),_xlfn.XLOOKUP(H3884,Calendar!O:O,Calendar!N:N,,-1),""))</f>
        <v/>
      </c>
      <c r="AI3884" s="61" t="str">
        <f>IF(AND(AH3884&lt;&gt;"",E3884="Live"),_xlfn.XLOOKUP(_xlfn.TEXTJOIN(" vs ",,C3884:D3884),Calendar!G:G,Calendar!K:K),"")</f>
        <v/>
      </c>
      <c r="AJ3884" s="61" t="str">
        <f>IF(AND(K3884&lt;&gt;"Match of the Day",K3884&lt;&gt;"Match of the Day 2",K3884&lt;&gt;"Match of the Day Repeat"),"",1+MAX($AJ$10:AJ3883))</f>
        <v/>
      </c>
    </row>
    <row r="3885" spans="34:36" x14ac:dyDescent="0.35">
      <c r="AH3885" s="16" t="str">
        <f>IF(AND(B3885="Premier League",E3885="Live"),_xlfn.XLOOKUP(_xlfn.TEXTJOIN(" vs ",,C3885:D3885),Calendar!G:G,Calendar!B:B),IF(AND(B3885="Premier League",E3885="Highlights"),_xlfn.XLOOKUP(H3885,Calendar!O:O,Calendar!N:N,,-1),""))</f>
        <v/>
      </c>
      <c r="AI3885" s="61" t="str">
        <f>IF(AND(AH3885&lt;&gt;"",E3885="Live"),_xlfn.XLOOKUP(_xlfn.TEXTJOIN(" vs ",,C3885:D3885),Calendar!G:G,Calendar!K:K),"")</f>
        <v/>
      </c>
      <c r="AJ3885" s="61" t="str">
        <f>IF(AND(K3885&lt;&gt;"Match of the Day",K3885&lt;&gt;"Match of the Day 2",K3885&lt;&gt;"Match of the Day Repeat"),"",1+MAX($AJ$10:AJ3884))</f>
        <v/>
      </c>
    </row>
    <row r="3886" spans="34:36" x14ac:dyDescent="0.35">
      <c r="AH3886" s="16" t="str">
        <f>IF(AND(B3886="Premier League",E3886="Live"),_xlfn.XLOOKUP(_xlfn.TEXTJOIN(" vs ",,C3886:D3886),Calendar!G:G,Calendar!B:B),IF(AND(B3886="Premier League",E3886="Highlights"),_xlfn.XLOOKUP(H3886,Calendar!O:O,Calendar!N:N,,-1),""))</f>
        <v/>
      </c>
      <c r="AI3886" s="61" t="str">
        <f>IF(AND(AH3886&lt;&gt;"",E3886="Live"),_xlfn.XLOOKUP(_xlfn.TEXTJOIN(" vs ",,C3886:D3886),Calendar!G:G,Calendar!K:K),"")</f>
        <v/>
      </c>
      <c r="AJ3886" s="61" t="str">
        <f>IF(AND(K3886&lt;&gt;"Match of the Day",K3886&lt;&gt;"Match of the Day 2",K3886&lt;&gt;"Match of the Day Repeat"),"",1+MAX($AJ$10:AJ3885))</f>
        <v/>
      </c>
    </row>
    <row r="3887" spans="34:36" x14ac:dyDescent="0.35">
      <c r="AH3887" s="16" t="str">
        <f>IF(AND(B3887="Premier League",E3887="Live"),_xlfn.XLOOKUP(_xlfn.TEXTJOIN(" vs ",,C3887:D3887),Calendar!G:G,Calendar!B:B),IF(AND(B3887="Premier League",E3887="Highlights"),_xlfn.XLOOKUP(H3887,Calendar!O:O,Calendar!N:N,,-1),""))</f>
        <v/>
      </c>
      <c r="AI3887" s="61" t="str">
        <f>IF(AND(AH3887&lt;&gt;"",E3887="Live"),_xlfn.XLOOKUP(_xlfn.TEXTJOIN(" vs ",,C3887:D3887),Calendar!G:G,Calendar!K:K),"")</f>
        <v/>
      </c>
      <c r="AJ3887" s="61" t="str">
        <f>IF(AND(K3887&lt;&gt;"Match of the Day",K3887&lt;&gt;"Match of the Day 2",K3887&lt;&gt;"Match of the Day Repeat"),"",1+MAX($AJ$10:AJ3886))</f>
        <v/>
      </c>
    </row>
    <row r="3888" spans="34:36" x14ac:dyDescent="0.35">
      <c r="AH3888" s="16" t="str">
        <f>IF(AND(B3888="Premier League",E3888="Live"),_xlfn.XLOOKUP(_xlfn.TEXTJOIN(" vs ",,C3888:D3888),Calendar!G:G,Calendar!B:B),IF(AND(B3888="Premier League",E3888="Highlights"),_xlfn.XLOOKUP(H3888,Calendar!O:O,Calendar!N:N,,-1),""))</f>
        <v/>
      </c>
      <c r="AI3888" s="61" t="str">
        <f>IF(AND(AH3888&lt;&gt;"",E3888="Live"),_xlfn.XLOOKUP(_xlfn.TEXTJOIN(" vs ",,C3888:D3888),Calendar!G:G,Calendar!K:K),"")</f>
        <v/>
      </c>
      <c r="AJ3888" s="61" t="str">
        <f>IF(AND(K3888&lt;&gt;"Match of the Day",K3888&lt;&gt;"Match of the Day 2",K3888&lt;&gt;"Match of the Day Repeat"),"",1+MAX($AJ$10:AJ3887))</f>
        <v/>
      </c>
    </row>
    <row r="3889" spans="34:36" x14ac:dyDescent="0.35">
      <c r="AH3889" s="16" t="str">
        <f>IF(AND(B3889="Premier League",E3889="Live"),_xlfn.XLOOKUP(_xlfn.TEXTJOIN(" vs ",,C3889:D3889),Calendar!G:G,Calendar!B:B),IF(AND(B3889="Premier League",E3889="Highlights"),_xlfn.XLOOKUP(H3889,Calendar!O:O,Calendar!N:N,,-1),""))</f>
        <v/>
      </c>
      <c r="AI3889" s="61" t="str">
        <f>IF(AND(AH3889&lt;&gt;"",E3889="Live"),_xlfn.XLOOKUP(_xlfn.TEXTJOIN(" vs ",,C3889:D3889),Calendar!G:G,Calendar!K:K),"")</f>
        <v/>
      </c>
      <c r="AJ3889" s="61" t="str">
        <f>IF(AND(K3889&lt;&gt;"Match of the Day",K3889&lt;&gt;"Match of the Day 2",K3889&lt;&gt;"Match of the Day Repeat"),"",1+MAX($AJ$10:AJ3888))</f>
        <v/>
      </c>
    </row>
    <row r="3890" spans="34:36" x14ac:dyDescent="0.35">
      <c r="AH3890" s="16" t="str">
        <f>IF(AND(B3890="Premier League",E3890="Live"),_xlfn.XLOOKUP(_xlfn.TEXTJOIN(" vs ",,C3890:D3890),Calendar!G:G,Calendar!B:B),IF(AND(B3890="Premier League",E3890="Highlights"),_xlfn.XLOOKUP(H3890,Calendar!O:O,Calendar!N:N,,-1),""))</f>
        <v/>
      </c>
      <c r="AI3890" s="61" t="str">
        <f>IF(AND(AH3890&lt;&gt;"",E3890="Live"),_xlfn.XLOOKUP(_xlfn.TEXTJOIN(" vs ",,C3890:D3890),Calendar!G:G,Calendar!K:K),"")</f>
        <v/>
      </c>
      <c r="AJ3890" s="61" t="str">
        <f>IF(AND(K3890&lt;&gt;"Match of the Day",K3890&lt;&gt;"Match of the Day 2",K3890&lt;&gt;"Match of the Day Repeat"),"",1+MAX($AJ$10:AJ3889))</f>
        <v/>
      </c>
    </row>
    <row r="3891" spans="34:36" x14ac:dyDescent="0.35">
      <c r="AH3891" s="16" t="str">
        <f>IF(AND(B3891="Premier League",E3891="Live"),_xlfn.XLOOKUP(_xlfn.TEXTJOIN(" vs ",,C3891:D3891),Calendar!G:G,Calendar!B:B),IF(AND(B3891="Premier League",E3891="Highlights"),_xlfn.XLOOKUP(H3891,Calendar!O:O,Calendar!N:N,,-1),""))</f>
        <v/>
      </c>
      <c r="AI3891" s="61" t="str">
        <f>IF(AND(AH3891&lt;&gt;"",E3891="Live"),_xlfn.XLOOKUP(_xlfn.TEXTJOIN(" vs ",,C3891:D3891),Calendar!G:G,Calendar!K:K),"")</f>
        <v/>
      </c>
      <c r="AJ3891" s="61" t="str">
        <f>IF(AND(K3891&lt;&gt;"Match of the Day",K3891&lt;&gt;"Match of the Day 2",K3891&lt;&gt;"Match of the Day Repeat"),"",1+MAX($AJ$10:AJ3890))</f>
        <v/>
      </c>
    </row>
    <row r="3892" spans="34:36" x14ac:dyDescent="0.35">
      <c r="AH3892" s="16" t="str">
        <f>IF(AND(B3892="Premier League",E3892="Live"),_xlfn.XLOOKUP(_xlfn.TEXTJOIN(" vs ",,C3892:D3892),Calendar!G:G,Calendar!B:B),IF(AND(B3892="Premier League",E3892="Highlights"),_xlfn.XLOOKUP(H3892,Calendar!O:O,Calendar!N:N,,-1),""))</f>
        <v/>
      </c>
      <c r="AI3892" s="61" t="str">
        <f>IF(AND(AH3892&lt;&gt;"",E3892="Live"),_xlfn.XLOOKUP(_xlfn.TEXTJOIN(" vs ",,C3892:D3892),Calendar!G:G,Calendar!K:K),"")</f>
        <v/>
      </c>
      <c r="AJ3892" s="61" t="str">
        <f>IF(AND(K3892&lt;&gt;"Match of the Day",K3892&lt;&gt;"Match of the Day 2",K3892&lt;&gt;"Match of the Day Repeat"),"",1+MAX($AJ$10:AJ3891))</f>
        <v/>
      </c>
    </row>
    <row r="3893" spans="34:36" x14ac:dyDescent="0.35">
      <c r="AH3893" s="16" t="str">
        <f>IF(AND(B3893="Premier League",E3893="Live"),_xlfn.XLOOKUP(_xlfn.TEXTJOIN(" vs ",,C3893:D3893),Calendar!G:G,Calendar!B:B),IF(AND(B3893="Premier League",E3893="Highlights"),_xlfn.XLOOKUP(H3893,Calendar!O:O,Calendar!N:N,,-1),""))</f>
        <v/>
      </c>
      <c r="AI3893" s="61" t="str">
        <f>IF(AND(AH3893&lt;&gt;"",E3893="Live"),_xlfn.XLOOKUP(_xlfn.TEXTJOIN(" vs ",,C3893:D3893),Calendar!G:G,Calendar!K:K),"")</f>
        <v/>
      </c>
      <c r="AJ3893" s="61" t="str">
        <f>IF(AND(K3893&lt;&gt;"Match of the Day",K3893&lt;&gt;"Match of the Day 2",K3893&lt;&gt;"Match of the Day Repeat"),"",1+MAX($AJ$10:AJ3892))</f>
        <v/>
      </c>
    </row>
    <row r="3894" spans="34:36" x14ac:dyDescent="0.35">
      <c r="AH3894" s="16" t="str">
        <f>IF(AND(B3894="Premier League",E3894="Live"),_xlfn.XLOOKUP(_xlfn.TEXTJOIN(" vs ",,C3894:D3894),Calendar!G:G,Calendar!B:B),IF(AND(B3894="Premier League",E3894="Highlights"),_xlfn.XLOOKUP(H3894,Calendar!O:O,Calendar!N:N,,-1),""))</f>
        <v/>
      </c>
      <c r="AI3894" s="61" t="str">
        <f>IF(AND(AH3894&lt;&gt;"",E3894="Live"),_xlfn.XLOOKUP(_xlfn.TEXTJOIN(" vs ",,C3894:D3894),Calendar!G:G,Calendar!K:K),"")</f>
        <v/>
      </c>
      <c r="AJ3894" s="61" t="str">
        <f>IF(AND(K3894&lt;&gt;"Match of the Day",K3894&lt;&gt;"Match of the Day 2",K3894&lt;&gt;"Match of the Day Repeat"),"",1+MAX($AJ$10:AJ3893))</f>
        <v/>
      </c>
    </row>
    <row r="3895" spans="34:36" x14ac:dyDescent="0.35">
      <c r="AH3895" s="16" t="str">
        <f>IF(AND(B3895="Premier League",E3895="Live"),_xlfn.XLOOKUP(_xlfn.TEXTJOIN(" vs ",,C3895:D3895),Calendar!G:G,Calendar!B:B),IF(AND(B3895="Premier League",E3895="Highlights"),_xlfn.XLOOKUP(H3895,Calendar!O:O,Calendar!N:N,,-1),""))</f>
        <v/>
      </c>
      <c r="AI3895" s="61" t="str">
        <f>IF(AND(AH3895&lt;&gt;"",E3895="Live"),_xlfn.XLOOKUP(_xlfn.TEXTJOIN(" vs ",,C3895:D3895),Calendar!G:G,Calendar!K:K),"")</f>
        <v/>
      </c>
      <c r="AJ3895" s="61" t="str">
        <f>IF(AND(K3895&lt;&gt;"Match of the Day",K3895&lt;&gt;"Match of the Day 2",K3895&lt;&gt;"Match of the Day Repeat"),"",1+MAX($AJ$10:AJ3894))</f>
        <v/>
      </c>
    </row>
    <row r="3896" spans="34:36" x14ac:dyDescent="0.35">
      <c r="AH3896" s="16" t="str">
        <f>IF(AND(B3896="Premier League",E3896="Live"),_xlfn.XLOOKUP(_xlfn.TEXTJOIN(" vs ",,C3896:D3896),Calendar!G:G,Calendar!B:B),IF(AND(B3896="Premier League",E3896="Highlights"),_xlfn.XLOOKUP(H3896,Calendar!O:O,Calendar!N:N,,-1),""))</f>
        <v/>
      </c>
      <c r="AI3896" s="61" t="str">
        <f>IF(AND(AH3896&lt;&gt;"",E3896="Live"),_xlfn.XLOOKUP(_xlfn.TEXTJOIN(" vs ",,C3896:D3896),Calendar!G:G,Calendar!K:K),"")</f>
        <v/>
      </c>
      <c r="AJ3896" s="61" t="str">
        <f>IF(AND(K3896&lt;&gt;"Match of the Day",K3896&lt;&gt;"Match of the Day 2",K3896&lt;&gt;"Match of the Day Repeat"),"",1+MAX($AJ$10:AJ3895))</f>
        <v/>
      </c>
    </row>
    <row r="3897" spans="34:36" x14ac:dyDescent="0.35">
      <c r="AH3897" s="16" t="str">
        <f>IF(AND(B3897="Premier League",E3897="Live"),_xlfn.XLOOKUP(_xlfn.TEXTJOIN(" vs ",,C3897:D3897),Calendar!G:G,Calendar!B:B),IF(AND(B3897="Premier League",E3897="Highlights"),_xlfn.XLOOKUP(H3897,Calendar!O:O,Calendar!N:N,,-1),""))</f>
        <v/>
      </c>
      <c r="AI3897" s="61" t="str">
        <f>IF(AND(AH3897&lt;&gt;"",E3897="Live"),_xlfn.XLOOKUP(_xlfn.TEXTJOIN(" vs ",,C3897:D3897),Calendar!G:G,Calendar!K:K),"")</f>
        <v/>
      </c>
      <c r="AJ3897" s="61" t="str">
        <f>IF(AND(K3897&lt;&gt;"Match of the Day",K3897&lt;&gt;"Match of the Day 2",K3897&lt;&gt;"Match of the Day Repeat"),"",1+MAX($AJ$10:AJ3896))</f>
        <v/>
      </c>
    </row>
    <row r="3898" spans="34:36" x14ac:dyDescent="0.35">
      <c r="AH3898" s="16" t="str">
        <f>IF(AND(B3898="Premier League",E3898="Live"),_xlfn.XLOOKUP(_xlfn.TEXTJOIN(" vs ",,C3898:D3898),Calendar!G:G,Calendar!B:B),IF(AND(B3898="Premier League",E3898="Highlights"),_xlfn.XLOOKUP(H3898,Calendar!O:O,Calendar!N:N,,-1),""))</f>
        <v/>
      </c>
      <c r="AI3898" s="61" t="str">
        <f>IF(AND(AH3898&lt;&gt;"",E3898="Live"),_xlfn.XLOOKUP(_xlfn.TEXTJOIN(" vs ",,C3898:D3898),Calendar!G:G,Calendar!K:K),"")</f>
        <v/>
      </c>
      <c r="AJ3898" s="61" t="str">
        <f>IF(AND(K3898&lt;&gt;"Match of the Day",K3898&lt;&gt;"Match of the Day 2",K3898&lt;&gt;"Match of the Day Repeat"),"",1+MAX($AJ$10:AJ3897))</f>
        <v/>
      </c>
    </row>
    <row r="3899" spans="34:36" x14ac:dyDescent="0.35">
      <c r="AH3899" s="16" t="str">
        <f>IF(AND(B3899="Premier League",E3899="Live"),_xlfn.XLOOKUP(_xlfn.TEXTJOIN(" vs ",,C3899:D3899),Calendar!G:G,Calendar!B:B),IF(AND(B3899="Premier League",E3899="Highlights"),_xlfn.XLOOKUP(H3899,Calendar!O:O,Calendar!N:N,,-1),""))</f>
        <v/>
      </c>
      <c r="AI3899" s="61" t="str">
        <f>IF(AND(AH3899&lt;&gt;"",E3899="Live"),_xlfn.XLOOKUP(_xlfn.TEXTJOIN(" vs ",,C3899:D3899),Calendar!G:G,Calendar!K:K),"")</f>
        <v/>
      </c>
      <c r="AJ3899" s="61" t="str">
        <f>IF(AND(K3899&lt;&gt;"Match of the Day",K3899&lt;&gt;"Match of the Day 2",K3899&lt;&gt;"Match of the Day Repeat"),"",1+MAX($AJ$10:AJ3898))</f>
        <v/>
      </c>
    </row>
    <row r="3900" spans="34:36" x14ac:dyDescent="0.35">
      <c r="AH3900" s="16" t="str">
        <f>IF(AND(B3900="Premier League",E3900="Live"),_xlfn.XLOOKUP(_xlfn.TEXTJOIN(" vs ",,C3900:D3900),Calendar!G:G,Calendar!B:B),IF(AND(B3900="Premier League",E3900="Highlights"),_xlfn.XLOOKUP(H3900,Calendar!O:O,Calendar!N:N,,-1),""))</f>
        <v/>
      </c>
      <c r="AI3900" s="61" t="str">
        <f>IF(AND(AH3900&lt;&gt;"",E3900="Live"),_xlfn.XLOOKUP(_xlfn.TEXTJOIN(" vs ",,C3900:D3900),Calendar!G:G,Calendar!K:K),"")</f>
        <v/>
      </c>
      <c r="AJ3900" s="61" t="str">
        <f>IF(AND(K3900&lt;&gt;"Match of the Day",K3900&lt;&gt;"Match of the Day 2",K3900&lt;&gt;"Match of the Day Repeat"),"",1+MAX($AJ$10:AJ3899))</f>
        <v/>
      </c>
    </row>
    <row r="3901" spans="34:36" x14ac:dyDescent="0.35">
      <c r="AH3901" s="16" t="str">
        <f>IF(AND(B3901="Premier League",E3901="Live"),_xlfn.XLOOKUP(_xlfn.TEXTJOIN(" vs ",,C3901:D3901),Calendar!G:G,Calendar!B:B),IF(AND(B3901="Premier League",E3901="Highlights"),_xlfn.XLOOKUP(H3901,Calendar!O:O,Calendar!N:N,,-1),""))</f>
        <v/>
      </c>
      <c r="AI3901" s="61" t="str">
        <f>IF(AND(AH3901&lt;&gt;"",E3901="Live"),_xlfn.XLOOKUP(_xlfn.TEXTJOIN(" vs ",,C3901:D3901),Calendar!G:G,Calendar!K:K),"")</f>
        <v/>
      </c>
      <c r="AJ3901" s="61" t="str">
        <f>IF(AND(K3901&lt;&gt;"Match of the Day",K3901&lt;&gt;"Match of the Day 2",K3901&lt;&gt;"Match of the Day Repeat"),"",1+MAX($AJ$10:AJ3900))</f>
        <v/>
      </c>
    </row>
    <row r="3902" spans="34:36" x14ac:dyDescent="0.35">
      <c r="AH3902" s="16" t="str">
        <f>IF(AND(B3902="Premier League",E3902="Live"),_xlfn.XLOOKUP(_xlfn.TEXTJOIN(" vs ",,C3902:D3902),Calendar!G:G,Calendar!B:B),IF(AND(B3902="Premier League",E3902="Highlights"),_xlfn.XLOOKUP(H3902,Calendar!O:O,Calendar!N:N,,-1),""))</f>
        <v/>
      </c>
      <c r="AI3902" s="61" t="str">
        <f>IF(AND(AH3902&lt;&gt;"",E3902="Live"),_xlfn.XLOOKUP(_xlfn.TEXTJOIN(" vs ",,C3902:D3902),Calendar!G:G,Calendar!K:K),"")</f>
        <v/>
      </c>
      <c r="AJ3902" s="61" t="str">
        <f>IF(AND(K3902&lt;&gt;"Match of the Day",K3902&lt;&gt;"Match of the Day 2",K3902&lt;&gt;"Match of the Day Repeat"),"",1+MAX($AJ$10:AJ3901))</f>
        <v/>
      </c>
    </row>
    <row r="3903" spans="34:36" x14ac:dyDescent="0.35">
      <c r="AH3903" s="16" t="str">
        <f>IF(AND(B3903="Premier League",E3903="Live"),_xlfn.XLOOKUP(_xlfn.TEXTJOIN(" vs ",,C3903:D3903),Calendar!G:G,Calendar!B:B),IF(AND(B3903="Premier League",E3903="Highlights"),_xlfn.XLOOKUP(H3903,Calendar!O:O,Calendar!N:N,,-1),""))</f>
        <v/>
      </c>
      <c r="AI3903" s="61" t="str">
        <f>IF(AND(AH3903&lt;&gt;"",E3903="Live"),_xlfn.XLOOKUP(_xlfn.TEXTJOIN(" vs ",,C3903:D3903),Calendar!G:G,Calendar!K:K),"")</f>
        <v/>
      </c>
      <c r="AJ3903" s="61" t="str">
        <f>IF(AND(K3903&lt;&gt;"Match of the Day",K3903&lt;&gt;"Match of the Day 2",K3903&lt;&gt;"Match of the Day Repeat"),"",1+MAX($AJ$10:AJ3902))</f>
        <v/>
      </c>
    </row>
    <row r="3904" spans="34:36" x14ac:dyDescent="0.35">
      <c r="AH3904" s="16" t="str">
        <f>IF(AND(B3904="Premier League",E3904="Live"),_xlfn.XLOOKUP(_xlfn.TEXTJOIN(" vs ",,C3904:D3904),Calendar!G:G,Calendar!B:B),IF(AND(B3904="Premier League",E3904="Highlights"),_xlfn.XLOOKUP(H3904,Calendar!O:O,Calendar!N:N,,-1),""))</f>
        <v/>
      </c>
      <c r="AI3904" s="61" t="str">
        <f>IF(AND(AH3904&lt;&gt;"",E3904="Live"),_xlfn.XLOOKUP(_xlfn.TEXTJOIN(" vs ",,C3904:D3904),Calendar!G:G,Calendar!K:K),"")</f>
        <v/>
      </c>
      <c r="AJ3904" s="61" t="str">
        <f>IF(AND(K3904&lt;&gt;"Match of the Day",K3904&lt;&gt;"Match of the Day 2",K3904&lt;&gt;"Match of the Day Repeat"),"",1+MAX($AJ$10:AJ3903))</f>
        <v/>
      </c>
    </row>
    <row r="3905" spans="34:36" x14ac:dyDescent="0.35">
      <c r="AH3905" s="16" t="str">
        <f>IF(AND(B3905="Premier League",E3905="Live"),_xlfn.XLOOKUP(_xlfn.TEXTJOIN(" vs ",,C3905:D3905),Calendar!G:G,Calendar!B:B),IF(AND(B3905="Premier League",E3905="Highlights"),_xlfn.XLOOKUP(H3905,Calendar!O:O,Calendar!N:N,,-1),""))</f>
        <v/>
      </c>
      <c r="AI3905" s="61" t="str">
        <f>IF(AND(AH3905&lt;&gt;"",E3905="Live"),_xlfn.XLOOKUP(_xlfn.TEXTJOIN(" vs ",,C3905:D3905),Calendar!G:G,Calendar!K:K),"")</f>
        <v/>
      </c>
      <c r="AJ3905" s="61" t="str">
        <f>IF(AND(K3905&lt;&gt;"Match of the Day",K3905&lt;&gt;"Match of the Day 2",K3905&lt;&gt;"Match of the Day Repeat"),"",1+MAX($AJ$10:AJ3904))</f>
        <v/>
      </c>
    </row>
    <row r="3906" spans="34:36" x14ac:dyDescent="0.35">
      <c r="AH3906" s="16" t="str">
        <f>IF(AND(B3906="Premier League",E3906="Live"),_xlfn.XLOOKUP(_xlfn.TEXTJOIN(" vs ",,C3906:D3906),Calendar!G:G,Calendar!B:B),IF(AND(B3906="Premier League",E3906="Highlights"),_xlfn.XLOOKUP(H3906,Calendar!O:O,Calendar!N:N,,-1),""))</f>
        <v/>
      </c>
      <c r="AI3906" s="61" t="str">
        <f>IF(AND(AH3906&lt;&gt;"",E3906="Live"),_xlfn.XLOOKUP(_xlfn.TEXTJOIN(" vs ",,C3906:D3906),Calendar!G:G,Calendar!K:K),"")</f>
        <v/>
      </c>
      <c r="AJ3906" s="61" t="str">
        <f>IF(AND(K3906&lt;&gt;"Match of the Day",K3906&lt;&gt;"Match of the Day 2",K3906&lt;&gt;"Match of the Day Repeat"),"",1+MAX($AJ$10:AJ3905))</f>
        <v/>
      </c>
    </row>
    <row r="3907" spans="34:36" x14ac:dyDescent="0.35">
      <c r="AH3907" s="16" t="str">
        <f>IF(AND(B3907="Premier League",E3907="Live"),_xlfn.XLOOKUP(_xlfn.TEXTJOIN(" vs ",,C3907:D3907),Calendar!G:G,Calendar!B:B),IF(AND(B3907="Premier League",E3907="Highlights"),_xlfn.XLOOKUP(H3907,Calendar!O:O,Calendar!N:N,,-1),""))</f>
        <v/>
      </c>
      <c r="AI3907" s="61" t="str">
        <f>IF(AND(AH3907&lt;&gt;"",E3907="Live"),_xlfn.XLOOKUP(_xlfn.TEXTJOIN(" vs ",,C3907:D3907),Calendar!G:G,Calendar!K:K),"")</f>
        <v/>
      </c>
      <c r="AJ3907" s="61" t="str">
        <f>IF(AND(K3907&lt;&gt;"Match of the Day",K3907&lt;&gt;"Match of the Day 2",K3907&lt;&gt;"Match of the Day Repeat"),"",1+MAX($AJ$10:AJ3906))</f>
        <v/>
      </c>
    </row>
    <row r="3908" spans="34:36" x14ac:dyDescent="0.35">
      <c r="AH3908" s="16" t="str">
        <f>IF(AND(B3908="Premier League",E3908="Live"),_xlfn.XLOOKUP(_xlfn.TEXTJOIN(" vs ",,C3908:D3908),Calendar!G:G,Calendar!B:B),IF(AND(B3908="Premier League",E3908="Highlights"),_xlfn.XLOOKUP(H3908,Calendar!O:O,Calendar!N:N,,-1),""))</f>
        <v/>
      </c>
      <c r="AI3908" s="61" t="str">
        <f>IF(AND(AH3908&lt;&gt;"",E3908="Live"),_xlfn.XLOOKUP(_xlfn.TEXTJOIN(" vs ",,C3908:D3908),Calendar!G:G,Calendar!K:K),"")</f>
        <v/>
      </c>
      <c r="AJ3908" s="61" t="str">
        <f>IF(AND(K3908&lt;&gt;"Match of the Day",K3908&lt;&gt;"Match of the Day 2",K3908&lt;&gt;"Match of the Day Repeat"),"",1+MAX($AJ$10:AJ3907))</f>
        <v/>
      </c>
    </row>
    <row r="3909" spans="34:36" x14ac:dyDescent="0.35">
      <c r="AH3909" s="16" t="str">
        <f>IF(AND(B3909="Premier League",E3909="Live"),_xlfn.XLOOKUP(_xlfn.TEXTJOIN(" vs ",,C3909:D3909),Calendar!G:G,Calendar!B:B),IF(AND(B3909="Premier League",E3909="Highlights"),_xlfn.XLOOKUP(H3909,Calendar!O:O,Calendar!N:N,,-1),""))</f>
        <v/>
      </c>
      <c r="AI3909" s="61" t="str">
        <f>IF(AND(AH3909&lt;&gt;"",E3909="Live"),_xlfn.XLOOKUP(_xlfn.TEXTJOIN(" vs ",,C3909:D3909),Calendar!G:G,Calendar!K:K),"")</f>
        <v/>
      </c>
      <c r="AJ3909" s="61" t="str">
        <f>IF(AND(K3909&lt;&gt;"Match of the Day",K3909&lt;&gt;"Match of the Day 2",K3909&lt;&gt;"Match of the Day Repeat"),"",1+MAX($AJ$10:AJ3908))</f>
        <v/>
      </c>
    </row>
    <row r="3910" spans="34:36" x14ac:dyDescent="0.35">
      <c r="AH3910" s="16" t="str">
        <f>IF(AND(B3910="Premier League",E3910="Live"),_xlfn.XLOOKUP(_xlfn.TEXTJOIN(" vs ",,C3910:D3910),Calendar!G:G,Calendar!B:B),IF(AND(B3910="Premier League",E3910="Highlights"),_xlfn.XLOOKUP(H3910,Calendar!O:O,Calendar!N:N,,-1),""))</f>
        <v/>
      </c>
      <c r="AI3910" s="61" t="str">
        <f>IF(AND(AH3910&lt;&gt;"",E3910="Live"),_xlfn.XLOOKUP(_xlfn.TEXTJOIN(" vs ",,C3910:D3910),Calendar!G:G,Calendar!K:K),"")</f>
        <v/>
      </c>
      <c r="AJ3910" s="61" t="str">
        <f>IF(AND(K3910&lt;&gt;"Match of the Day",K3910&lt;&gt;"Match of the Day 2",K3910&lt;&gt;"Match of the Day Repeat"),"",1+MAX($AJ$10:AJ3909))</f>
        <v/>
      </c>
    </row>
    <row r="3911" spans="34:36" x14ac:dyDescent="0.35">
      <c r="AH3911" s="16" t="str">
        <f>IF(AND(B3911="Premier League",E3911="Live"),_xlfn.XLOOKUP(_xlfn.TEXTJOIN(" vs ",,C3911:D3911),Calendar!G:G,Calendar!B:B),IF(AND(B3911="Premier League",E3911="Highlights"),_xlfn.XLOOKUP(H3911,Calendar!O:O,Calendar!N:N,,-1),""))</f>
        <v/>
      </c>
      <c r="AI3911" s="61" t="str">
        <f>IF(AND(AH3911&lt;&gt;"",E3911="Live"),_xlfn.XLOOKUP(_xlfn.TEXTJOIN(" vs ",,C3911:D3911),Calendar!G:G,Calendar!K:K),"")</f>
        <v/>
      </c>
      <c r="AJ3911" s="61" t="str">
        <f>IF(AND(K3911&lt;&gt;"Match of the Day",K3911&lt;&gt;"Match of the Day 2",K3911&lt;&gt;"Match of the Day Repeat"),"",1+MAX($AJ$10:AJ3910))</f>
        <v/>
      </c>
    </row>
    <row r="3912" spans="34:36" x14ac:dyDescent="0.35">
      <c r="AH3912" s="16" t="str">
        <f>IF(AND(B3912="Premier League",E3912="Live"),_xlfn.XLOOKUP(_xlfn.TEXTJOIN(" vs ",,C3912:D3912),Calendar!G:G,Calendar!B:B),IF(AND(B3912="Premier League",E3912="Highlights"),_xlfn.XLOOKUP(H3912,Calendar!O:O,Calendar!N:N,,-1),""))</f>
        <v/>
      </c>
      <c r="AI3912" s="61" t="str">
        <f>IF(AND(AH3912&lt;&gt;"",E3912="Live"),_xlfn.XLOOKUP(_xlfn.TEXTJOIN(" vs ",,C3912:D3912),Calendar!G:G,Calendar!K:K),"")</f>
        <v/>
      </c>
      <c r="AJ3912" s="61" t="str">
        <f>IF(AND(K3912&lt;&gt;"Match of the Day",K3912&lt;&gt;"Match of the Day 2",K3912&lt;&gt;"Match of the Day Repeat"),"",1+MAX($AJ$10:AJ3911))</f>
        <v/>
      </c>
    </row>
    <row r="3913" spans="34:36" x14ac:dyDescent="0.35">
      <c r="AH3913" s="16" t="str">
        <f>IF(AND(B3913="Premier League",E3913="Live"),_xlfn.XLOOKUP(_xlfn.TEXTJOIN(" vs ",,C3913:D3913),Calendar!G:G,Calendar!B:B),IF(AND(B3913="Premier League",E3913="Highlights"),_xlfn.XLOOKUP(H3913,Calendar!O:O,Calendar!N:N,,-1),""))</f>
        <v/>
      </c>
      <c r="AI3913" s="61" t="str">
        <f>IF(AND(AH3913&lt;&gt;"",E3913="Live"),_xlfn.XLOOKUP(_xlfn.TEXTJOIN(" vs ",,C3913:D3913),Calendar!G:G,Calendar!K:K),"")</f>
        <v/>
      </c>
      <c r="AJ3913" s="61" t="str">
        <f>IF(AND(K3913&lt;&gt;"Match of the Day",K3913&lt;&gt;"Match of the Day 2",K3913&lt;&gt;"Match of the Day Repeat"),"",1+MAX($AJ$10:AJ3912))</f>
        <v/>
      </c>
    </row>
    <row r="3914" spans="34:36" x14ac:dyDescent="0.35">
      <c r="AH3914" s="16" t="str">
        <f>IF(AND(B3914="Premier League",E3914="Live"),_xlfn.XLOOKUP(_xlfn.TEXTJOIN(" vs ",,C3914:D3914),Calendar!G:G,Calendar!B:B),IF(AND(B3914="Premier League",E3914="Highlights"),_xlfn.XLOOKUP(H3914,Calendar!O:O,Calendar!N:N,,-1),""))</f>
        <v/>
      </c>
      <c r="AI3914" s="61" t="str">
        <f>IF(AND(AH3914&lt;&gt;"",E3914="Live"),_xlfn.XLOOKUP(_xlfn.TEXTJOIN(" vs ",,C3914:D3914),Calendar!G:G,Calendar!K:K),"")</f>
        <v/>
      </c>
      <c r="AJ3914" s="61" t="str">
        <f>IF(AND(K3914&lt;&gt;"Match of the Day",K3914&lt;&gt;"Match of the Day 2",K3914&lt;&gt;"Match of the Day Repeat"),"",1+MAX($AJ$10:AJ3913))</f>
        <v/>
      </c>
    </row>
    <row r="3915" spans="34:36" x14ac:dyDescent="0.35">
      <c r="AH3915" s="16" t="str">
        <f>IF(AND(B3915="Premier League",E3915="Live"),_xlfn.XLOOKUP(_xlfn.TEXTJOIN(" vs ",,C3915:D3915),Calendar!G:G,Calendar!B:B),IF(AND(B3915="Premier League",E3915="Highlights"),_xlfn.XLOOKUP(H3915,Calendar!O:O,Calendar!N:N,,-1),""))</f>
        <v/>
      </c>
      <c r="AI3915" s="61" t="str">
        <f>IF(AND(AH3915&lt;&gt;"",E3915="Live"),_xlfn.XLOOKUP(_xlfn.TEXTJOIN(" vs ",,C3915:D3915),Calendar!G:G,Calendar!K:K),"")</f>
        <v/>
      </c>
      <c r="AJ3915" s="61" t="str">
        <f>IF(AND(K3915&lt;&gt;"Match of the Day",K3915&lt;&gt;"Match of the Day 2",K3915&lt;&gt;"Match of the Day Repeat"),"",1+MAX($AJ$10:AJ3914))</f>
        <v/>
      </c>
    </row>
    <row r="3916" spans="34:36" x14ac:dyDescent="0.35">
      <c r="AH3916" s="16" t="str">
        <f>IF(AND(B3916="Premier League",E3916="Live"),_xlfn.XLOOKUP(_xlfn.TEXTJOIN(" vs ",,C3916:D3916),Calendar!G:G,Calendar!B:B),IF(AND(B3916="Premier League",E3916="Highlights"),_xlfn.XLOOKUP(H3916,Calendar!O:O,Calendar!N:N,,-1),""))</f>
        <v/>
      </c>
      <c r="AI3916" s="61" t="str">
        <f>IF(AND(AH3916&lt;&gt;"",E3916="Live"),_xlfn.XLOOKUP(_xlfn.TEXTJOIN(" vs ",,C3916:D3916),Calendar!G:G,Calendar!K:K),"")</f>
        <v/>
      </c>
      <c r="AJ3916" s="61" t="str">
        <f>IF(AND(K3916&lt;&gt;"Match of the Day",K3916&lt;&gt;"Match of the Day 2",K3916&lt;&gt;"Match of the Day Repeat"),"",1+MAX($AJ$10:AJ3915))</f>
        <v/>
      </c>
    </row>
    <row r="3917" spans="34:36" x14ac:dyDescent="0.35">
      <c r="AH3917" s="16" t="str">
        <f>IF(AND(B3917="Premier League",E3917="Live"),_xlfn.XLOOKUP(_xlfn.TEXTJOIN(" vs ",,C3917:D3917),Calendar!G:G,Calendar!B:B),IF(AND(B3917="Premier League",E3917="Highlights"),_xlfn.XLOOKUP(H3917,Calendar!O:O,Calendar!N:N,,-1),""))</f>
        <v/>
      </c>
      <c r="AI3917" s="61" t="str">
        <f>IF(AND(AH3917&lt;&gt;"",E3917="Live"),_xlfn.XLOOKUP(_xlfn.TEXTJOIN(" vs ",,C3917:D3917),Calendar!G:G,Calendar!K:K),"")</f>
        <v/>
      </c>
      <c r="AJ3917" s="61" t="str">
        <f>IF(AND(K3917&lt;&gt;"Match of the Day",K3917&lt;&gt;"Match of the Day 2",K3917&lt;&gt;"Match of the Day Repeat"),"",1+MAX($AJ$10:AJ3916))</f>
        <v/>
      </c>
    </row>
    <row r="3918" spans="34:36" x14ac:dyDescent="0.35">
      <c r="AH3918" s="16" t="str">
        <f>IF(AND(B3918="Premier League",E3918="Live"),_xlfn.XLOOKUP(_xlfn.TEXTJOIN(" vs ",,C3918:D3918),Calendar!G:G,Calendar!B:B),IF(AND(B3918="Premier League",E3918="Highlights"),_xlfn.XLOOKUP(H3918,Calendar!O:O,Calendar!N:N,,-1),""))</f>
        <v/>
      </c>
      <c r="AI3918" s="61" t="str">
        <f>IF(AND(AH3918&lt;&gt;"",E3918="Live"),_xlfn.XLOOKUP(_xlfn.TEXTJOIN(" vs ",,C3918:D3918),Calendar!G:G,Calendar!K:K),"")</f>
        <v/>
      </c>
      <c r="AJ3918" s="61" t="str">
        <f>IF(AND(K3918&lt;&gt;"Match of the Day",K3918&lt;&gt;"Match of the Day 2",K3918&lt;&gt;"Match of the Day Repeat"),"",1+MAX($AJ$10:AJ3917))</f>
        <v/>
      </c>
    </row>
    <row r="3919" spans="34:36" x14ac:dyDescent="0.35">
      <c r="AH3919" s="16" t="str">
        <f>IF(AND(B3919="Premier League",E3919="Live"),_xlfn.XLOOKUP(_xlfn.TEXTJOIN(" vs ",,C3919:D3919),Calendar!G:G,Calendar!B:B),IF(AND(B3919="Premier League",E3919="Highlights"),_xlfn.XLOOKUP(H3919,Calendar!O:O,Calendar!N:N,,-1),""))</f>
        <v/>
      </c>
      <c r="AI3919" s="61" t="str">
        <f>IF(AND(AH3919&lt;&gt;"",E3919="Live"),_xlfn.XLOOKUP(_xlfn.TEXTJOIN(" vs ",,C3919:D3919),Calendar!G:G,Calendar!K:K),"")</f>
        <v/>
      </c>
      <c r="AJ3919" s="61" t="str">
        <f>IF(AND(K3919&lt;&gt;"Match of the Day",K3919&lt;&gt;"Match of the Day 2",K3919&lt;&gt;"Match of the Day Repeat"),"",1+MAX($AJ$10:AJ3918))</f>
        <v/>
      </c>
    </row>
    <row r="3920" spans="34:36" x14ac:dyDescent="0.35">
      <c r="AH3920" s="16" t="str">
        <f>IF(AND(B3920="Premier League",E3920="Live"),_xlfn.XLOOKUP(_xlfn.TEXTJOIN(" vs ",,C3920:D3920),Calendar!G:G,Calendar!B:B),IF(AND(B3920="Premier League",E3920="Highlights"),_xlfn.XLOOKUP(H3920,Calendar!O:O,Calendar!N:N,,-1),""))</f>
        <v/>
      </c>
      <c r="AI3920" s="61" t="str">
        <f>IF(AND(AH3920&lt;&gt;"",E3920="Live"),_xlfn.XLOOKUP(_xlfn.TEXTJOIN(" vs ",,C3920:D3920),Calendar!G:G,Calendar!K:K),"")</f>
        <v/>
      </c>
      <c r="AJ3920" s="61" t="str">
        <f>IF(AND(K3920&lt;&gt;"Match of the Day",K3920&lt;&gt;"Match of the Day 2",K3920&lt;&gt;"Match of the Day Repeat"),"",1+MAX($AJ$10:AJ3919))</f>
        <v/>
      </c>
    </row>
    <row r="3921" spans="34:36" x14ac:dyDescent="0.35">
      <c r="AH3921" s="16" t="str">
        <f>IF(AND(B3921="Premier League",E3921="Live"),_xlfn.XLOOKUP(_xlfn.TEXTJOIN(" vs ",,C3921:D3921),Calendar!G:G,Calendar!B:B),IF(AND(B3921="Premier League",E3921="Highlights"),_xlfn.XLOOKUP(H3921,Calendar!O:O,Calendar!N:N,,-1),""))</f>
        <v/>
      </c>
      <c r="AI3921" s="61" t="str">
        <f>IF(AND(AH3921&lt;&gt;"",E3921="Live"),_xlfn.XLOOKUP(_xlfn.TEXTJOIN(" vs ",,C3921:D3921),Calendar!G:G,Calendar!K:K),"")</f>
        <v/>
      </c>
      <c r="AJ3921" s="61" t="str">
        <f>IF(AND(K3921&lt;&gt;"Match of the Day",K3921&lt;&gt;"Match of the Day 2",K3921&lt;&gt;"Match of the Day Repeat"),"",1+MAX($AJ$10:AJ3920))</f>
        <v/>
      </c>
    </row>
    <row r="3922" spans="34:36" x14ac:dyDescent="0.35">
      <c r="AH3922" s="16" t="str">
        <f>IF(AND(B3922="Premier League",E3922="Live"),_xlfn.XLOOKUP(_xlfn.TEXTJOIN(" vs ",,C3922:D3922),Calendar!G:G,Calendar!B:B),IF(AND(B3922="Premier League",E3922="Highlights"),_xlfn.XLOOKUP(H3922,Calendar!O:O,Calendar!N:N,,-1),""))</f>
        <v/>
      </c>
      <c r="AI3922" s="61" t="str">
        <f>IF(AND(AH3922&lt;&gt;"",E3922="Live"),_xlfn.XLOOKUP(_xlfn.TEXTJOIN(" vs ",,C3922:D3922),Calendar!G:G,Calendar!K:K),"")</f>
        <v/>
      </c>
      <c r="AJ3922" s="61" t="str">
        <f>IF(AND(K3922&lt;&gt;"Match of the Day",K3922&lt;&gt;"Match of the Day 2",K3922&lt;&gt;"Match of the Day Repeat"),"",1+MAX($AJ$10:AJ3921))</f>
        <v/>
      </c>
    </row>
    <row r="3923" spans="34:36" x14ac:dyDescent="0.35">
      <c r="AH3923" s="16" t="str">
        <f>IF(AND(B3923="Premier League",E3923="Live"),_xlfn.XLOOKUP(_xlfn.TEXTJOIN(" vs ",,C3923:D3923),Calendar!G:G,Calendar!B:B),IF(AND(B3923="Premier League",E3923="Highlights"),_xlfn.XLOOKUP(H3923,Calendar!O:O,Calendar!N:N,,-1),""))</f>
        <v/>
      </c>
      <c r="AI3923" s="61" t="str">
        <f>IF(AND(AH3923&lt;&gt;"",E3923="Live"),_xlfn.XLOOKUP(_xlfn.TEXTJOIN(" vs ",,C3923:D3923),Calendar!G:G,Calendar!K:K),"")</f>
        <v/>
      </c>
      <c r="AJ3923" s="61" t="str">
        <f>IF(AND(K3923&lt;&gt;"Match of the Day",K3923&lt;&gt;"Match of the Day 2",K3923&lt;&gt;"Match of the Day Repeat"),"",1+MAX($AJ$10:AJ3922))</f>
        <v/>
      </c>
    </row>
    <row r="3924" spans="34:36" x14ac:dyDescent="0.35">
      <c r="AH3924" s="16" t="str">
        <f>IF(AND(B3924="Premier League",E3924="Live"),_xlfn.XLOOKUP(_xlfn.TEXTJOIN(" vs ",,C3924:D3924),Calendar!G:G,Calendar!B:B),IF(AND(B3924="Premier League",E3924="Highlights"),_xlfn.XLOOKUP(H3924,Calendar!O:O,Calendar!N:N,,-1),""))</f>
        <v/>
      </c>
      <c r="AI3924" s="61" t="str">
        <f>IF(AND(AH3924&lt;&gt;"",E3924="Live"),_xlfn.XLOOKUP(_xlfn.TEXTJOIN(" vs ",,C3924:D3924),Calendar!G:G,Calendar!K:K),"")</f>
        <v/>
      </c>
      <c r="AJ3924" s="61" t="str">
        <f>IF(AND(K3924&lt;&gt;"Match of the Day",K3924&lt;&gt;"Match of the Day 2",K3924&lt;&gt;"Match of the Day Repeat"),"",1+MAX($AJ$10:AJ3923))</f>
        <v/>
      </c>
    </row>
    <row r="3925" spans="34:36" x14ac:dyDescent="0.35">
      <c r="AH3925" s="16" t="str">
        <f>IF(AND(B3925="Premier League",E3925="Live"),_xlfn.XLOOKUP(_xlfn.TEXTJOIN(" vs ",,C3925:D3925),Calendar!G:G,Calendar!B:B),IF(AND(B3925="Premier League",E3925="Highlights"),_xlfn.XLOOKUP(H3925,Calendar!O:O,Calendar!N:N,,-1),""))</f>
        <v/>
      </c>
      <c r="AI3925" s="61" t="str">
        <f>IF(AND(AH3925&lt;&gt;"",E3925="Live"),_xlfn.XLOOKUP(_xlfn.TEXTJOIN(" vs ",,C3925:D3925),Calendar!G:G,Calendar!K:K),"")</f>
        <v/>
      </c>
      <c r="AJ3925" s="61" t="str">
        <f>IF(AND(K3925&lt;&gt;"Match of the Day",K3925&lt;&gt;"Match of the Day 2",K3925&lt;&gt;"Match of the Day Repeat"),"",1+MAX($AJ$10:AJ3924))</f>
        <v/>
      </c>
    </row>
    <row r="3926" spans="34:36" x14ac:dyDescent="0.35">
      <c r="AH3926" s="16" t="str">
        <f>IF(AND(B3926="Premier League",E3926="Live"),_xlfn.XLOOKUP(_xlfn.TEXTJOIN(" vs ",,C3926:D3926),Calendar!G:G,Calendar!B:B),IF(AND(B3926="Premier League",E3926="Highlights"),_xlfn.XLOOKUP(H3926,Calendar!O:O,Calendar!N:N,,-1),""))</f>
        <v/>
      </c>
      <c r="AI3926" s="61" t="str">
        <f>IF(AND(AH3926&lt;&gt;"",E3926="Live"),_xlfn.XLOOKUP(_xlfn.TEXTJOIN(" vs ",,C3926:D3926),Calendar!G:G,Calendar!K:K),"")</f>
        <v/>
      </c>
      <c r="AJ3926" s="61" t="str">
        <f>IF(AND(K3926&lt;&gt;"Match of the Day",K3926&lt;&gt;"Match of the Day 2",K3926&lt;&gt;"Match of the Day Repeat"),"",1+MAX($AJ$10:AJ3925))</f>
        <v/>
      </c>
    </row>
    <row r="3927" spans="34:36" x14ac:dyDescent="0.35">
      <c r="AH3927" s="16" t="str">
        <f>IF(AND(B3927="Premier League",E3927="Live"),_xlfn.XLOOKUP(_xlfn.TEXTJOIN(" vs ",,C3927:D3927),Calendar!G:G,Calendar!B:B),IF(AND(B3927="Premier League",E3927="Highlights"),_xlfn.XLOOKUP(H3927,Calendar!O:O,Calendar!N:N,,-1),""))</f>
        <v/>
      </c>
      <c r="AI3927" s="61" t="str">
        <f>IF(AND(AH3927&lt;&gt;"",E3927="Live"),_xlfn.XLOOKUP(_xlfn.TEXTJOIN(" vs ",,C3927:D3927),Calendar!G:G,Calendar!K:K),"")</f>
        <v/>
      </c>
      <c r="AJ3927" s="61" t="str">
        <f>IF(AND(K3927&lt;&gt;"Match of the Day",K3927&lt;&gt;"Match of the Day 2",K3927&lt;&gt;"Match of the Day Repeat"),"",1+MAX($AJ$10:AJ3926))</f>
        <v/>
      </c>
    </row>
    <row r="3928" spans="34:36" x14ac:dyDescent="0.35">
      <c r="AH3928" s="16" t="str">
        <f>IF(AND(B3928="Premier League",E3928="Live"),_xlfn.XLOOKUP(_xlfn.TEXTJOIN(" vs ",,C3928:D3928),Calendar!G:G,Calendar!B:B),IF(AND(B3928="Premier League",E3928="Highlights"),_xlfn.XLOOKUP(H3928,Calendar!O:O,Calendar!N:N,,-1),""))</f>
        <v/>
      </c>
      <c r="AI3928" s="61" t="str">
        <f>IF(AND(AH3928&lt;&gt;"",E3928="Live"),_xlfn.XLOOKUP(_xlfn.TEXTJOIN(" vs ",,C3928:D3928),Calendar!G:G,Calendar!K:K),"")</f>
        <v/>
      </c>
      <c r="AJ3928" s="61" t="str">
        <f>IF(AND(K3928&lt;&gt;"Match of the Day",K3928&lt;&gt;"Match of the Day 2",K3928&lt;&gt;"Match of the Day Repeat"),"",1+MAX($AJ$10:AJ3927))</f>
        <v/>
      </c>
    </row>
    <row r="3929" spans="34:36" x14ac:dyDescent="0.35">
      <c r="AH3929" s="16" t="str">
        <f>IF(AND(B3929="Premier League",E3929="Live"),_xlfn.XLOOKUP(_xlfn.TEXTJOIN(" vs ",,C3929:D3929),Calendar!G:G,Calendar!B:B),IF(AND(B3929="Premier League",E3929="Highlights"),_xlfn.XLOOKUP(H3929,Calendar!O:O,Calendar!N:N,,-1),""))</f>
        <v/>
      </c>
      <c r="AI3929" s="61" t="str">
        <f>IF(AND(AH3929&lt;&gt;"",E3929="Live"),_xlfn.XLOOKUP(_xlfn.TEXTJOIN(" vs ",,C3929:D3929),Calendar!G:G,Calendar!K:K),"")</f>
        <v/>
      </c>
      <c r="AJ3929" s="61" t="str">
        <f>IF(AND(K3929&lt;&gt;"Match of the Day",K3929&lt;&gt;"Match of the Day 2",K3929&lt;&gt;"Match of the Day Repeat"),"",1+MAX($AJ$10:AJ3928))</f>
        <v/>
      </c>
    </row>
    <row r="3930" spans="34:36" x14ac:dyDescent="0.35">
      <c r="AH3930" s="16" t="str">
        <f>IF(AND(B3930="Premier League",E3930="Live"),_xlfn.XLOOKUP(_xlfn.TEXTJOIN(" vs ",,C3930:D3930),Calendar!G:G,Calendar!B:B),IF(AND(B3930="Premier League",E3930="Highlights"),_xlfn.XLOOKUP(H3930,Calendar!O:O,Calendar!N:N,,-1),""))</f>
        <v/>
      </c>
      <c r="AI3930" s="61" t="str">
        <f>IF(AND(AH3930&lt;&gt;"",E3930="Live"),_xlfn.XLOOKUP(_xlfn.TEXTJOIN(" vs ",,C3930:D3930),Calendar!G:G,Calendar!K:K),"")</f>
        <v/>
      </c>
      <c r="AJ3930" s="61" t="str">
        <f>IF(AND(K3930&lt;&gt;"Match of the Day",K3930&lt;&gt;"Match of the Day 2",K3930&lt;&gt;"Match of the Day Repeat"),"",1+MAX($AJ$10:AJ3929))</f>
        <v/>
      </c>
    </row>
    <row r="3931" spans="34:36" x14ac:dyDescent="0.35">
      <c r="AH3931" s="16" t="str">
        <f>IF(AND(B3931="Premier League",E3931="Live"),_xlfn.XLOOKUP(_xlfn.TEXTJOIN(" vs ",,C3931:D3931),Calendar!G:G,Calendar!B:B),IF(AND(B3931="Premier League",E3931="Highlights"),_xlfn.XLOOKUP(H3931,Calendar!O:O,Calendar!N:N,,-1),""))</f>
        <v/>
      </c>
      <c r="AI3931" s="61" t="str">
        <f>IF(AND(AH3931&lt;&gt;"",E3931="Live"),_xlfn.XLOOKUP(_xlfn.TEXTJOIN(" vs ",,C3931:D3931),Calendar!G:G,Calendar!K:K),"")</f>
        <v/>
      </c>
      <c r="AJ3931" s="61" t="str">
        <f>IF(AND(K3931&lt;&gt;"Match of the Day",K3931&lt;&gt;"Match of the Day 2",K3931&lt;&gt;"Match of the Day Repeat"),"",1+MAX($AJ$10:AJ3930))</f>
        <v/>
      </c>
    </row>
    <row r="3932" spans="34:36" x14ac:dyDescent="0.35">
      <c r="AH3932" s="16" t="str">
        <f>IF(AND(B3932="Premier League",E3932="Live"),_xlfn.XLOOKUP(_xlfn.TEXTJOIN(" vs ",,C3932:D3932),Calendar!G:G,Calendar!B:B),IF(AND(B3932="Premier League",E3932="Highlights"),_xlfn.XLOOKUP(H3932,Calendar!O:O,Calendar!N:N,,-1),""))</f>
        <v/>
      </c>
      <c r="AI3932" s="61" t="str">
        <f>IF(AND(AH3932&lt;&gt;"",E3932="Live"),_xlfn.XLOOKUP(_xlfn.TEXTJOIN(" vs ",,C3932:D3932),Calendar!G:G,Calendar!K:K),"")</f>
        <v/>
      </c>
      <c r="AJ3932" s="61" t="str">
        <f>IF(AND(K3932&lt;&gt;"Match of the Day",K3932&lt;&gt;"Match of the Day 2",K3932&lt;&gt;"Match of the Day Repeat"),"",1+MAX($AJ$10:AJ3931))</f>
        <v/>
      </c>
    </row>
    <row r="3933" spans="34:36" x14ac:dyDescent="0.35">
      <c r="AH3933" s="16" t="str">
        <f>IF(AND(B3933="Premier League",E3933="Live"),_xlfn.XLOOKUP(_xlfn.TEXTJOIN(" vs ",,C3933:D3933),Calendar!G:G,Calendar!B:B),IF(AND(B3933="Premier League",E3933="Highlights"),_xlfn.XLOOKUP(H3933,Calendar!O:O,Calendar!N:N,,-1),""))</f>
        <v/>
      </c>
      <c r="AI3933" s="61" t="str">
        <f>IF(AND(AH3933&lt;&gt;"",E3933="Live"),_xlfn.XLOOKUP(_xlfn.TEXTJOIN(" vs ",,C3933:D3933),Calendar!G:G,Calendar!K:K),"")</f>
        <v/>
      </c>
      <c r="AJ3933" s="61" t="str">
        <f>IF(AND(K3933&lt;&gt;"Match of the Day",K3933&lt;&gt;"Match of the Day 2",K3933&lt;&gt;"Match of the Day Repeat"),"",1+MAX($AJ$10:AJ3932))</f>
        <v/>
      </c>
    </row>
    <row r="3934" spans="34:36" x14ac:dyDescent="0.35">
      <c r="AH3934" s="16" t="str">
        <f>IF(AND(B3934="Premier League",E3934="Live"),_xlfn.XLOOKUP(_xlfn.TEXTJOIN(" vs ",,C3934:D3934),Calendar!G:G,Calendar!B:B),IF(AND(B3934="Premier League",E3934="Highlights"),_xlfn.XLOOKUP(H3934,Calendar!O:O,Calendar!N:N,,-1),""))</f>
        <v/>
      </c>
      <c r="AI3934" s="61" t="str">
        <f>IF(AND(AH3934&lt;&gt;"",E3934="Live"),_xlfn.XLOOKUP(_xlfn.TEXTJOIN(" vs ",,C3934:D3934),Calendar!G:G,Calendar!K:K),"")</f>
        <v/>
      </c>
      <c r="AJ3934" s="61" t="str">
        <f>IF(AND(K3934&lt;&gt;"Match of the Day",K3934&lt;&gt;"Match of the Day 2",K3934&lt;&gt;"Match of the Day Repeat"),"",1+MAX($AJ$10:AJ3933))</f>
        <v/>
      </c>
    </row>
    <row r="3935" spans="34:36" x14ac:dyDescent="0.35">
      <c r="AH3935" s="16" t="str">
        <f>IF(AND(B3935="Premier League",E3935="Live"),_xlfn.XLOOKUP(_xlfn.TEXTJOIN(" vs ",,C3935:D3935),Calendar!G:G,Calendar!B:B),IF(AND(B3935="Premier League",E3935="Highlights"),_xlfn.XLOOKUP(H3935,Calendar!O:O,Calendar!N:N,,-1),""))</f>
        <v/>
      </c>
      <c r="AI3935" s="61" t="str">
        <f>IF(AND(AH3935&lt;&gt;"",E3935="Live"),_xlfn.XLOOKUP(_xlfn.TEXTJOIN(" vs ",,C3935:D3935),Calendar!G:G,Calendar!K:K),"")</f>
        <v/>
      </c>
      <c r="AJ3935" s="61" t="str">
        <f>IF(AND(K3935&lt;&gt;"Match of the Day",K3935&lt;&gt;"Match of the Day 2",K3935&lt;&gt;"Match of the Day Repeat"),"",1+MAX($AJ$10:AJ3934))</f>
        <v/>
      </c>
    </row>
    <row r="3936" spans="34:36" x14ac:dyDescent="0.35">
      <c r="AH3936" s="16" t="str">
        <f>IF(AND(B3936="Premier League",E3936="Live"),_xlfn.XLOOKUP(_xlfn.TEXTJOIN(" vs ",,C3936:D3936),Calendar!G:G,Calendar!B:B),IF(AND(B3936="Premier League",E3936="Highlights"),_xlfn.XLOOKUP(H3936,Calendar!O:O,Calendar!N:N,,-1),""))</f>
        <v/>
      </c>
      <c r="AI3936" s="61" t="str">
        <f>IF(AND(AH3936&lt;&gt;"",E3936="Live"),_xlfn.XLOOKUP(_xlfn.TEXTJOIN(" vs ",,C3936:D3936),Calendar!G:G,Calendar!K:K),"")</f>
        <v/>
      </c>
      <c r="AJ3936" s="61" t="str">
        <f>IF(AND(K3936&lt;&gt;"Match of the Day",K3936&lt;&gt;"Match of the Day 2",K3936&lt;&gt;"Match of the Day Repeat"),"",1+MAX($AJ$10:AJ3935))</f>
        <v/>
      </c>
    </row>
    <row r="3937" spans="34:36" x14ac:dyDescent="0.35">
      <c r="AH3937" s="16" t="str">
        <f>IF(AND(B3937="Premier League",E3937="Live"),_xlfn.XLOOKUP(_xlfn.TEXTJOIN(" vs ",,C3937:D3937),Calendar!G:G,Calendar!B:B),IF(AND(B3937="Premier League",E3937="Highlights"),_xlfn.XLOOKUP(H3937,Calendar!O:O,Calendar!N:N,,-1),""))</f>
        <v/>
      </c>
      <c r="AI3937" s="61" t="str">
        <f>IF(AND(AH3937&lt;&gt;"",E3937="Live"),_xlfn.XLOOKUP(_xlfn.TEXTJOIN(" vs ",,C3937:D3937),Calendar!G:G,Calendar!K:K),"")</f>
        <v/>
      </c>
      <c r="AJ3937" s="61" t="str">
        <f>IF(AND(K3937&lt;&gt;"Match of the Day",K3937&lt;&gt;"Match of the Day 2",K3937&lt;&gt;"Match of the Day Repeat"),"",1+MAX($AJ$10:AJ3936))</f>
        <v/>
      </c>
    </row>
    <row r="3938" spans="34:36" x14ac:dyDescent="0.35">
      <c r="AH3938" s="16" t="str">
        <f>IF(AND(B3938="Premier League",E3938="Live"),_xlfn.XLOOKUP(_xlfn.TEXTJOIN(" vs ",,C3938:D3938),Calendar!G:G,Calendar!B:B),IF(AND(B3938="Premier League",E3938="Highlights"),_xlfn.XLOOKUP(H3938,Calendar!O:O,Calendar!N:N,,-1),""))</f>
        <v/>
      </c>
      <c r="AI3938" s="61" t="str">
        <f>IF(AND(AH3938&lt;&gt;"",E3938="Live"),_xlfn.XLOOKUP(_xlfn.TEXTJOIN(" vs ",,C3938:D3938),Calendar!G:G,Calendar!K:K),"")</f>
        <v/>
      </c>
      <c r="AJ3938" s="61" t="str">
        <f>IF(AND(K3938&lt;&gt;"Match of the Day",K3938&lt;&gt;"Match of the Day 2",K3938&lt;&gt;"Match of the Day Repeat"),"",1+MAX($AJ$10:AJ3937))</f>
        <v/>
      </c>
    </row>
    <row r="3939" spans="34:36" x14ac:dyDescent="0.35">
      <c r="AH3939" s="16" t="str">
        <f>IF(AND(B3939="Premier League",E3939="Live"),_xlfn.XLOOKUP(_xlfn.TEXTJOIN(" vs ",,C3939:D3939),Calendar!G:G,Calendar!B:B),IF(AND(B3939="Premier League",E3939="Highlights"),_xlfn.XLOOKUP(H3939,Calendar!O:O,Calendar!N:N,,-1),""))</f>
        <v/>
      </c>
      <c r="AI3939" s="61" t="str">
        <f>IF(AND(AH3939&lt;&gt;"",E3939="Live"),_xlfn.XLOOKUP(_xlfn.TEXTJOIN(" vs ",,C3939:D3939),Calendar!G:G,Calendar!K:K),"")</f>
        <v/>
      </c>
      <c r="AJ3939" s="61" t="str">
        <f>IF(AND(K3939&lt;&gt;"Match of the Day",K3939&lt;&gt;"Match of the Day 2",K3939&lt;&gt;"Match of the Day Repeat"),"",1+MAX($AJ$10:AJ3938))</f>
        <v/>
      </c>
    </row>
    <row r="3940" spans="34:36" x14ac:dyDescent="0.35">
      <c r="AH3940" s="16" t="str">
        <f>IF(AND(B3940="Premier League",E3940="Live"),_xlfn.XLOOKUP(_xlfn.TEXTJOIN(" vs ",,C3940:D3940),Calendar!G:G,Calendar!B:B),IF(AND(B3940="Premier League",E3940="Highlights"),_xlfn.XLOOKUP(H3940,Calendar!O:O,Calendar!N:N,,-1),""))</f>
        <v/>
      </c>
      <c r="AI3940" s="61" t="str">
        <f>IF(AND(AH3940&lt;&gt;"",E3940="Live"),_xlfn.XLOOKUP(_xlfn.TEXTJOIN(" vs ",,C3940:D3940),Calendar!G:G,Calendar!K:K),"")</f>
        <v/>
      </c>
      <c r="AJ3940" s="61" t="str">
        <f>IF(AND(K3940&lt;&gt;"Match of the Day",K3940&lt;&gt;"Match of the Day 2",K3940&lt;&gt;"Match of the Day Repeat"),"",1+MAX($AJ$10:AJ3939))</f>
        <v/>
      </c>
    </row>
    <row r="3941" spans="34:36" x14ac:dyDescent="0.35">
      <c r="AH3941" s="16" t="str">
        <f>IF(AND(B3941="Premier League",E3941="Live"),_xlfn.XLOOKUP(_xlfn.TEXTJOIN(" vs ",,C3941:D3941),Calendar!G:G,Calendar!B:B),IF(AND(B3941="Premier League",E3941="Highlights"),_xlfn.XLOOKUP(H3941,Calendar!O:O,Calendar!N:N,,-1),""))</f>
        <v/>
      </c>
      <c r="AI3941" s="61" t="str">
        <f>IF(AND(AH3941&lt;&gt;"",E3941="Live"),_xlfn.XLOOKUP(_xlfn.TEXTJOIN(" vs ",,C3941:D3941),Calendar!G:G,Calendar!K:K),"")</f>
        <v/>
      </c>
      <c r="AJ3941" s="61" t="str">
        <f>IF(AND(K3941&lt;&gt;"Match of the Day",K3941&lt;&gt;"Match of the Day 2",K3941&lt;&gt;"Match of the Day Repeat"),"",1+MAX($AJ$10:AJ3940))</f>
        <v/>
      </c>
    </row>
    <row r="3942" spans="34:36" x14ac:dyDescent="0.35">
      <c r="AH3942" s="16" t="str">
        <f>IF(AND(B3942="Premier League",E3942="Live"),_xlfn.XLOOKUP(_xlfn.TEXTJOIN(" vs ",,C3942:D3942),Calendar!G:G,Calendar!B:B),IF(AND(B3942="Premier League",E3942="Highlights"),_xlfn.XLOOKUP(H3942,Calendar!O:O,Calendar!N:N,,-1),""))</f>
        <v/>
      </c>
      <c r="AI3942" s="61" t="str">
        <f>IF(AND(AH3942&lt;&gt;"",E3942="Live"),_xlfn.XLOOKUP(_xlfn.TEXTJOIN(" vs ",,C3942:D3942),Calendar!G:G,Calendar!K:K),"")</f>
        <v/>
      </c>
      <c r="AJ3942" s="61" t="str">
        <f>IF(AND(K3942&lt;&gt;"Match of the Day",K3942&lt;&gt;"Match of the Day 2",K3942&lt;&gt;"Match of the Day Repeat"),"",1+MAX($AJ$10:AJ3941))</f>
        <v/>
      </c>
    </row>
    <row r="3943" spans="34:36" x14ac:dyDescent="0.35">
      <c r="AH3943" s="16" t="str">
        <f>IF(AND(B3943="Premier League",E3943="Live"),_xlfn.XLOOKUP(_xlfn.TEXTJOIN(" vs ",,C3943:D3943),Calendar!G:G,Calendar!B:B),IF(AND(B3943="Premier League",E3943="Highlights"),_xlfn.XLOOKUP(H3943,Calendar!O:O,Calendar!N:N,,-1),""))</f>
        <v/>
      </c>
      <c r="AI3943" s="61" t="str">
        <f>IF(AND(AH3943&lt;&gt;"",E3943="Live"),_xlfn.XLOOKUP(_xlfn.TEXTJOIN(" vs ",,C3943:D3943),Calendar!G:G,Calendar!K:K),"")</f>
        <v/>
      </c>
      <c r="AJ3943" s="61" t="str">
        <f>IF(AND(K3943&lt;&gt;"Match of the Day",K3943&lt;&gt;"Match of the Day 2",K3943&lt;&gt;"Match of the Day Repeat"),"",1+MAX($AJ$10:AJ3942))</f>
        <v/>
      </c>
    </row>
    <row r="3944" spans="34:36" x14ac:dyDescent="0.35">
      <c r="AH3944" s="16" t="str">
        <f>IF(AND(B3944="Premier League",E3944="Live"),_xlfn.XLOOKUP(_xlfn.TEXTJOIN(" vs ",,C3944:D3944),Calendar!G:G,Calendar!B:B),IF(AND(B3944="Premier League",E3944="Highlights"),_xlfn.XLOOKUP(H3944,Calendar!O:O,Calendar!N:N,,-1),""))</f>
        <v/>
      </c>
      <c r="AI3944" s="61" t="str">
        <f>IF(AND(AH3944&lt;&gt;"",E3944="Live"),_xlfn.XLOOKUP(_xlfn.TEXTJOIN(" vs ",,C3944:D3944),Calendar!G:G,Calendar!K:K),"")</f>
        <v/>
      </c>
      <c r="AJ3944" s="61" t="str">
        <f>IF(AND(K3944&lt;&gt;"Match of the Day",K3944&lt;&gt;"Match of the Day 2",K3944&lt;&gt;"Match of the Day Repeat"),"",1+MAX($AJ$10:AJ3943))</f>
        <v/>
      </c>
    </row>
    <row r="3945" spans="34:36" x14ac:dyDescent="0.35">
      <c r="AH3945" s="16" t="str">
        <f>IF(AND(B3945="Premier League",E3945="Live"),_xlfn.XLOOKUP(_xlfn.TEXTJOIN(" vs ",,C3945:D3945),Calendar!G:G,Calendar!B:B),IF(AND(B3945="Premier League",E3945="Highlights"),_xlfn.XLOOKUP(H3945,Calendar!O:O,Calendar!N:N,,-1),""))</f>
        <v/>
      </c>
      <c r="AI3945" s="61" t="str">
        <f>IF(AND(AH3945&lt;&gt;"",E3945="Live"),_xlfn.XLOOKUP(_xlfn.TEXTJOIN(" vs ",,C3945:D3945),Calendar!G:G,Calendar!K:K),"")</f>
        <v/>
      </c>
      <c r="AJ3945" s="61" t="str">
        <f>IF(AND(K3945&lt;&gt;"Match of the Day",K3945&lt;&gt;"Match of the Day 2",K3945&lt;&gt;"Match of the Day Repeat"),"",1+MAX($AJ$10:AJ3944))</f>
        <v/>
      </c>
    </row>
    <row r="3946" spans="34:36" x14ac:dyDescent="0.35">
      <c r="AH3946" s="16" t="str">
        <f>IF(AND(B3946="Premier League",E3946="Live"),_xlfn.XLOOKUP(_xlfn.TEXTJOIN(" vs ",,C3946:D3946),Calendar!G:G,Calendar!B:B),IF(AND(B3946="Premier League",E3946="Highlights"),_xlfn.XLOOKUP(H3946,Calendar!O:O,Calendar!N:N,,-1),""))</f>
        <v/>
      </c>
      <c r="AI3946" s="61" t="str">
        <f>IF(AND(AH3946&lt;&gt;"",E3946="Live"),_xlfn.XLOOKUP(_xlfn.TEXTJOIN(" vs ",,C3946:D3946),Calendar!G:G,Calendar!K:K),"")</f>
        <v/>
      </c>
      <c r="AJ3946" s="61" t="str">
        <f>IF(AND(K3946&lt;&gt;"Match of the Day",K3946&lt;&gt;"Match of the Day 2",K3946&lt;&gt;"Match of the Day Repeat"),"",1+MAX($AJ$10:AJ3945))</f>
        <v/>
      </c>
    </row>
    <row r="3947" spans="34:36" x14ac:dyDescent="0.35">
      <c r="AH3947" s="16" t="str">
        <f>IF(AND(B3947="Premier League",E3947="Live"),_xlfn.XLOOKUP(_xlfn.TEXTJOIN(" vs ",,C3947:D3947),Calendar!G:G,Calendar!B:B),IF(AND(B3947="Premier League",E3947="Highlights"),_xlfn.XLOOKUP(H3947,Calendar!O:O,Calendar!N:N,,-1),""))</f>
        <v/>
      </c>
      <c r="AI3947" s="61" t="str">
        <f>IF(AND(AH3947&lt;&gt;"",E3947="Live"),_xlfn.XLOOKUP(_xlfn.TEXTJOIN(" vs ",,C3947:D3947),Calendar!G:G,Calendar!K:K),"")</f>
        <v/>
      </c>
      <c r="AJ3947" s="61" t="str">
        <f>IF(AND(K3947&lt;&gt;"Match of the Day",K3947&lt;&gt;"Match of the Day 2",K3947&lt;&gt;"Match of the Day Repeat"),"",1+MAX($AJ$10:AJ3946))</f>
        <v/>
      </c>
    </row>
    <row r="3948" spans="34:36" x14ac:dyDescent="0.35">
      <c r="AH3948" s="16" t="str">
        <f>IF(AND(B3948="Premier League",E3948="Live"),_xlfn.XLOOKUP(_xlfn.TEXTJOIN(" vs ",,C3948:D3948),Calendar!G:G,Calendar!B:B),IF(AND(B3948="Premier League",E3948="Highlights"),_xlfn.XLOOKUP(H3948,Calendar!O:O,Calendar!N:N,,-1),""))</f>
        <v/>
      </c>
      <c r="AI3948" s="61" t="str">
        <f>IF(AND(AH3948&lt;&gt;"",E3948="Live"),_xlfn.XLOOKUP(_xlfn.TEXTJOIN(" vs ",,C3948:D3948),Calendar!G:G,Calendar!K:K),"")</f>
        <v/>
      </c>
      <c r="AJ3948" s="61" t="str">
        <f>IF(AND(K3948&lt;&gt;"Match of the Day",K3948&lt;&gt;"Match of the Day 2",K3948&lt;&gt;"Match of the Day Repeat"),"",1+MAX($AJ$10:AJ3947))</f>
        <v/>
      </c>
    </row>
    <row r="3949" spans="34:36" x14ac:dyDescent="0.35">
      <c r="AH3949" s="16" t="str">
        <f>IF(AND(B3949="Premier League",E3949="Live"),_xlfn.XLOOKUP(_xlfn.TEXTJOIN(" vs ",,C3949:D3949),Calendar!G:G,Calendar!B:B),IF(AND(B3949="Premier League",E3949="Highlights"),_xlfn.XLOOKUP(H3949,Calendar!O:O,Calendar!N:N,,-1),""))</f>
        <v/>
      </c>
      <c r="AI3949" s="61" t="str">
        <f>IF(AND(AH3949&lt;&gt;"",E3949="Live"),_xlfn.XLOOKUP(_xlfn.TEXTJOIN(" vs ",,C3949:D3949),Calendar!G:G,Calendar!K:K),"")</f>
        <v/>
      </c>
      <c r="AJ3949" s="61" t="str">
        <f>IF(AND(K3949&lt;&gt;"Match of the Day",K3949&lt;&gt;"Match of the Day 2",K3949&lt;&gt;"Match of the Day Repeat"),"",1+MAX($AJ$10:AJ3948))</f>
        <v/>
      </c>
    </row>
    <row r="3950" spans="34:36" x14ac:dyDescent="0.35">
      <c r="AH3950" s="16" t="str">
        <f>IF(AND(B3950="Premier League",E3950="Live"),_xlfn.XLOOKUP(_xlfn.TEXTJOIN(" vs ",,C3950:D3950),Calendar!G:G,Calendar!B:B),IF(AND(B3950="Premier League",E3950="Highlights"),_xlfn.XLOOKUP(H3950,Calendar!O:O,Calendar!N:N,,-1),""))</f>
        <v/>
      </c>
      <c r="AI3950" s="61" t="str">
        <f>IF(AND(AH3950&lt;&gt;"",E3950="Live"),_xlfn.XLOOKUP(_xlfn.TEXTJOIN(" vs ",,C3950:D3950),Calendar!G:G,Calendar!K:K),"")</f>
        <v/>
      </c>
      <c r="AJ3950" s="61" t="str">
        <f>IF(AND(K3950&lt;&gt;"Match of the Day",K3950&lt;&gt;"Match of the Day 2",K3950&lt;&gt;"Match of the Day Repeat"),"",1+MAX($AJ$10:AJ3949))</f>
        <v/>
      </c>
    </row>
    <row r="3951" spans="34:36" x14ac:dyDescent="0.35">
      <c r="AH3951" s="16" t="str">
        <f>IF(AND(B3951="Premier League",E3951="Live"),_xlfn.XLOOKUP(_xlfn.TEXTJOIN(" vs ",,C3951:D3951),Calendar!G:G,Calendar!B:B),IF(AND(B3951="Premier League",E3951="Highlights"),_xlfn.XLOOKUP(H3951,Calendar!O:O,Calendar!N:N,,-1),""))</f>
        <v/>
      </c>
      <c r="AI3951" s="61" t="str">
        <f>IF(AND(AH3951&lt;&gt;"",E3951="Live"),_xlfn.XLOOKUP(_xlfn.TEXTJOIN(" vs ",,C3951:D3951),Calendar!G:G,Calendar!K:K),"")</f>
        <v/>
      </c>
      <c r="AJ3951" s="61" t="str">
        <f>IF(AND(K3951&lt;&gt;"Match of the Day",K3951&lt;&gt;"Match of the Day 2",K3951&lt;&gt;"Match of the Day Repeat"),"",1+MAX($AJ$10:AJ3950))</f>
        <v/>
      </c>
    </row>
    <row r="3952" spans="34:36" x14ac:dyDescent="0.35">
      <c r="AH3952" s="16" t="str">
        <f>IF(AND(B3952="Premier League",E3952="Live"),_xlfn.XLOOKUP(_xlfn.TEXTJOIN(" vs ",,C3952:D3952),Calendar!G:G,Calendar!B:B),IF(AND(B3952="Premier League",E3952="Highlights"),_xlfn.XLOOKUP(H3952,Calendar!O:O,Calendar!N:N,,-1),""))</f>
        <v/>
      </c>
      <c r="AI3952" s="61" t="str">
        <f>IF(AND(AH3952&lt;&gt;"",E3952="Live"),_xlfn.XLOOKUP(_xlfn.TEXTJOIN(" vs ",,C3952:D3952),Calendar!G:G,Calendar!K:K),"")</f>
        <v/>
      </c>
      <c r="AJ3952" s="61" t="str">
        <f>IF(AND(K3952&lt;&gt;"Match of the Day",K3952&lt;&gt;"Match of the Day 2",K3952&lt;&gt;"Match of the Day Repeat"),"",1+MAX($AJ$10:AJ3951))</f>
        <v/>
      </c>
    </row>
    <row r="3953" spans="34:36" x14ac:dyDescent="0.35">
      <c r="AH3953" s="16" t="str">
        <f>IF(AND(B3953="Premier League",E3953="Live"),_xlfn.XLOOKUP(_xlfn.TEXTJOIN(" vs ",,C3953:D3953),Calendar!G:G,Calendar!B:B),IF(AND(B3953="Premier League",E3953="Highlights"),_xlfn.XLOOKUP(H3953,Calendar!O:O,Calendar!N:N,,-1),""))</f>
        <v/>
      </c>
      <c r="AI3953" s="61" t="str">
        <f>IF(AND(AH3953&lt;&gt;"",E3953="Live"),_xlfn.XLOOKUP(_xlfn.TEXTJOIN(" vs ",,C3953:D3953),Calendar!G:G,Calendar!K:K),"")</f>
        <v/>
      </c>
      <c r="AJ3953" s="61" t="str">
        <f>IF(AND(K3953&lt;&gt;"Match of the Day",K3953&lt;&gt;"Match of the Day 2",K3953&lt;&gt;"Match of the Day Repeat"),"",1+MAX($AJ$10:AJ3952))</f>
        <v/>
      </c>
    </row>
    <row r="3954" spans="34:36" x14ac:dyDescent="0.35">
      <c r="AH3954" s="16" t="str">
        <f>IF(AND(B3954="Premier League",E3954="Live"),_xlfn.XLOOKUP(_xlfn.TEXTJOIN(" vs ",,C3954:D3954),Calendar!G:G,Calendar!B:B),IF(AND(B3954="Premier League",E3954="Highlights"),_xlfn.XLOOKUP(H3954,Calendar!O:O,Calendar!N:N,,-1),""))</f>
        <v/>
      </c>
      <c r="AI3954" s="61" t="str">
        <f>IF(AND(AH3954&lt;&gt;"",E3954="Live"),_xlfn.XLOOKUP(_xlfn.TEXTJOIN(" vs ",,C3954:D3954),Calendar!G:G,Calendar!K:K),"")</f>
        <v/>
      </c>
      <c r="AJ3954" s="61" t="str">
        <f>IF(AND(K3954&lt;&gt;"Match of the Day",K3954&lt;&gt;"Match of the Day 2",K3954&lt;&gt;"Match of the Day Repeat"),"",1+MAX($AJ$10:AJ3953))</f>
        <v/>
      </c>
    </row>
    <row r="3955" spans="34:36" x14ac:dyDescent="0.35">
      <c r="AH3955" s="16" t="str">
        <f>IF(AND(B3955="Premier League",E3955="Live"),_xlfn.XLOOKUP(_xlfn.TEXTJOIN(" vs ",,C3955:D3955),Calendar!G:G,Calendar!B:B),IF(AND(B3955="Premier League",E3955="Highlights"),_xlfn.XLOOKUP(H3955,Calendar!O:O,Calendar!N:N,,-1),""))</f>
        <v/>
      </c>
      <c r="AI3955" s="61" t="str">
        <f>IF(AND(AH3955&lt;&gt;"",E3955="Live"),_xlfn.XLOOKUP(_xlfn.TEXTJOIN(" vs ",,C3955:D3955),Calendar!G:G,Calendar!K:K),"")</f>
        <v/>
      </c>
      <c r="AJ3955" s="61" t="str">
        <f>IF(AND(K3955&lt;&gt;"Match of the Day",K3955&lt;&gt;"Match of the Day 2",K3955&lt;&gt;"Match of the Day Repeat"),"",1+MAX($AJ$10:AJ3954))</f>
        <v/>
      </c>
    </row>
    <row r="3956" spans="34:36" x14ac:dyDescent="0.35">
      <c r="AH3956" s="16" t="str">
        <f>IF(AND(B3956="Premier League",E3956="Live"),_xlfn.XLOOKUP(_xlfn.TEXTJOIN(" vs ",,C3956:D3956),Calendar!G:G,Calendar!B:B),IF(AND(B3956="Premier League",E3956="Highlights"),_xlfn.XLOOKUP(H3956,Calendar!O:O,Calendar!N:N,,-1),""))</f>
        <v/>
      </c>
      <c r="AI3956" s="61" t="str">
        <f>IF(AND(AH3956&lt;&gt;"",E3956="Live"),_xlfn.XLOOKUP(_xlfn.TEXTJOIN(" vs ",,C3956:D3956),Calendar!G:G,Calendar!K:K),"")</f>
        <v/>
      </c>
      <c r="AJ3956" s="61" t="str">
        <f>IF(AND(K3956&lt;&gt;"Match of the Day",K3956&lt;&gt;"Match of the Day 2",K3956&lt;&gt;"Match of the Day Repeat"),"",1+MAX($AJ$10:AJ3955))</f>
        <v/>
      </c>
    </row>
    <row r="3957" spans="34:36" x14ac:dyDescent="0.35">
      <c r="AH3957" s="16" t="str">
        <f>IF(AND(B3957="Premier League",E3957="Live"),_xlfn.XLOOKUP(_xlfn.TEXTJOIN(" vs ",,C3957:D3957),Calendar!G:G,Calendar!B:B),IF(AND(B3957="Premier League",E3957="Highlights"),_xlfn.XLOOKUP(H3957,Calendar!O:O,Calendar!N:N,,-1),""))</f>
        <v/>
      </c>
      <c r="AI3957" s="61" t="str">
        <f>IF(AND(AH3957&lt;&gt;"",E3957="Live"),_xlfn.XLOOKUP(_xlfn.TEXTJOIN(" vs ",,C3957:D3957),Calendar!G:G,Calendar!K:K),"")</f>
        <v/>
      </c>
      <c r="AJ3957" s="61" t="str">
        <f>IF(AND(K3957&lt;&gt;"Match of the Day",K3957&lt;&gt;"Match of the Day 2",K3957&lt;&gt;"Match of the Day Repeat"),"",1+MAX($AJ$10:AJ3956))</f>
        <v/>
      </c>
    </row>
    <row r="3958" spans="34:36" x14ac:dyDescent="0.35">
      <c r="AH3958" s="16" t="str">
        <f>IF(AND(B3958="Premier League",E3958="Live"),_xlfn.XLOOKUP(_xlfn.TEXTJOIN(" vs ",,C3958:D3958),Calendar!G:G,Calendar!B:B),IF(AND(B3958="Premier League",E3958="Highlights"),_xlfn.XLOOKUP(H3958,Calendar!O:O,Calendar!N:N,,-1),""))</f>
        <v/>
      </c>
      <c r="AI3958" s="61" t="str">
        <f>IF(AND(AH3958&lt;&gt;"",E3958="Live"),_xlfn.XLOOKUP(_xlfn.TEXTJOIN(" vs ",,C3958:D3958),Calendar!G:G,Calendar!K:K),"")</f>
        <v/>
      </c>
      <c r="AJ3958" s="61" t="str">
        <f>IF(AND(K3958&lt;&gt;"Match of the Day",K3958&lt;&gt;"Match of the Day 2",K3958&lt;&gt;"Match of the Day Repeat"),"",1+MAX($AJ$10:AJ3957))</f>
        <v/>
      </c>
    </row>
    <row r="3959" spans="34:36" x14ac:dyDescent="0.35">
      <c r="AH3959" s="16" t="str">
        <f>IF(AND(B3959="Premier League",E3959="Live"),_xlfn.XLOOKUP(_xlfn.TEXTJOIN(" vs ",,C3959:D3959),Calendar!G:G,Calendar!B:B),IF(AND(B3959="Premier League",E3959="Highlights"),_xlfn.XLOOKUP(H3959,Calendar!O:O,Calendar!N:N,,-1),""))</f>
        <v/>
      </c>
      <c r="AI3959" s="61" t="str">
        <f>IF(AND(AH3959&lt;&gt;"",E3959="Live"),_xlfn.XLOOKUP(_xlfn.TEXTJOIN(" vs ",,C3959:D3959),Calendar!G:G,Calendar!K:K),"")</f>
        <v/>
      </c>
      <c r="AJ3959" s="61" t="str">
        <f>IF(AND(K3959&lt;&gt;"Match of the Day",K3959&lt;&gt;"Match of the Day 2",K3959&lt;&gt;"Match of the Day Repeat"),"",1+MAX($AJ$10:AJ3958))</f>
        <v/>
      </c>
    </row>
    <row r="3960" spans="34:36" x14ac:dyDescent="0.35">
      <c r="AH3960" s="16" t="str">
        <f>IF(AND(B3960="Premier League",E3960="Live"),_xlfn.XLOOKUP(_xlfn.TEXTJOIN(" vs ",,C3960:D3960),Calendar!G:G,Calendar!B:B),IF(AND(B3960="Premier League",E3960="Highlights"),_xlfn.XLOOKUP(H3960,Calendar!O:O,Calendar!N:N,,-1),""))</f>
        <v/>
      </c>
      <c r="AI3960" s="61" t="str">
        <f>IF(AND(AH3960&lt;&gt;"",E3960="Live"),_xlfn.XLOOKUP(_xlfn.TEXTJOIN(" vs ",,C3960:D3960),Calendar!G:G,Calendar!K:K),"")</f>
        <v/>
      </c>
      <c r="AJ3960" s="61" t="str">
        <f>IF(AND(K3960&lt;&gt;"Match of the Day",K3960&lt;&gt;"Match of the Day 2",K3960&lt;&gt;"Match of the Day Repeat"),"",1+MAX($AJ$10:AJ3959))</f>
        <v/>
      </c>
    </row>
    <row r="3961" spans="34:36" x14ac:dyDescent="0.35">
      <c r="AH3961" s="16" t="str">
        <f>IF(AND(B3961="Premier League",E3961="Live"),_xlfn.XLOOKUP(_xlfn.TEXTJOIN(" vs ",,C3961:D3961),Calendar!G:G,Calendar!B:B),IF(AND(B3961="Premier League",E3961="Highlights"),_xlfn.XLOOKUP(H3961,Calendar!O:O,Calendar!N:N,,-1),""))</f>
        <v/>
      </c>
      <c r="AI3961" s="61" t="str">
        <f>IF(AND(AH3961&lt;&gt;"",E3961="Live"),_xlfn.XLOOKUP(_xlfn.TEXTJOIN(" vs ",,C3961:D3961),Calendar!G:G,Calendar!K:K),"")</f>
        <v/>
      </c>
      <c r="AJ3961" s="61" t="str">
        <f>IF(AND(K3961&lt;&gt;"Match of the Day",K3961&lt;&gt;"Match of the Day 2",K3961&lt;&gt;"Match of the Day Repeat"),"",1+MAX($AJ$10:AJ3960))</f>
        <v/>
      </c>
    </row>
    <row r="3962" spans="34:36" x14ac:dyDescent="0.35">
      <c r="AH3962" s="16" t="str">
        <f>IF(AND(B3962="Premier League",E3962="Live"),_xlfn.XLOOKUP(_xlfn.TEXTJOIN(" vs ",,C3962:D3962),Calendar!G:G,Calendar!B:B),IF(AND(B3962="Premier League",E3962="Highlights"),_xlfn.XLOOKUP(H3962,Calendar!O:O,Calendar!N:N,,-1),""))</f>
        <v/>
      </c>
      <c r="AI3962" s="61" t="str">
        <f>IF(AND(AH3962&lt;&gt;"",E3962="Live"),_xlfn.XLOOKUP(_xlfn.TEXTJOIN(" vs ",,C3962:D3962),Calendar!G:G,Calendar!K:K),"")</f>
        <v/>
      </c>
      <c r="AJ3962" s="61" t="str">
        <f>IF(AND(K3962&lt;&gt;"Match of the Day",K3962&lt;&gt;"Match of the Day 2",K3962&lt;&gt;"Match of the Day Repeat"),"",1+MAX($AJ$10:AJ3961))</f>
        <v/>
      </c>
    </row>
    <row r="3963" spans="34:36" x14ac:dyDescent="0.35">
      <c r="AH3963" s="16" t="str">
        <f>IF(AND(B3963="Premier League",E3963="Live"),_xlfn.XLOOKUP(_xlfn.TEXTJOIN(" vs ",,C3963:D3963),Calendar!G:G,Calendar!B:B),IF(AND(B3963="Premier League",E3963="Highlights"),_xlfn.XLOOKUP(H3963,Calendar!O:O,Calendar!N:N,,-1),""))</f>
        <v/>
      </c>
      <c r="AI3963" s="61" t="str">
        <f>IF(AND(AH3963&lt;&gt;"",E3963="Live"),_xlfn.XLOOKUP(_xlfn.TEXTJOIN(" vs ",,C3963:D3963),Calendar!G:G,Calendar!K:K),"")</f>
        <v/>
      </c>
      <c r="AJ3963" s="61" t="str">
        <f>IF(AND(K3963&lt;&gt;"Match of the Day",K3963&lt;&gt;"Match of the Day 2",K3963&lt;&gt;"Match of the Day Repeat"),"",1+MAX($AJ$10:AJ3962))</f>
        <v/>
      </c>
    </row>
    <row r="3964" spans="34:36" x14ac:dyDescent="0.35">
      <c r="AH3964" s="16" t="str">
        <f>IF(AND(B3964="Premier League",E3964="Live"),_xlfn.XLOOKUP(_xlfn.TEXTJOIN(" vs ",,C3964:D3964),Calendar!G:G,Calendar!B:B),IF(AND(B3964="Premier League",E3964="Highlights"),_xlfn.XLOOKUP(H3964,Calendar!O:O,Calendar!N:N,,-1),""))</f>
        <v/>
      </c>
      <c r="AI3964" s="61" t="str">
        <f>IF(AND(AH3964&lt;&gt;"",E3964="Live"),_xlfn.XLOOKUP(_xlfn.TEXTJOIN(" vs ",,C3964:D3964),Calendar!G:G,Calendar!K:K),"")</f>
        <v/>
      </c>
      <c r="AJ3964" s="61" t="str">
        <f>IF(AND(K3964&lt;&gt;"Match of the Day",K3964&lt;&gt;"Match of the Day 2",K3964&lt;&gt;"Match of the Day Repeat"),"",1+MAX($AJ$10:AJ3963))</f>
        <v/>
      </c>
    </row>
    <row r="3965" spans="34:36" x14ac:dyDescent="0.35">
      <c r="AH3965" s="16" t="str">
        <f>IF(AND(B3965="Premier League",E3965="Live"),_xlfn.XLOOKUP(_xlfn.TEXTJOIN(" vs ",,C3965:D3965),Calendar!G:G,Calendar!B:B),IF(AND(B3965="Premier League",E3965="Highlights"),_xlfn.XLOOKUP(H3965,Calendar!O:O,Calendar!N:N,,-1),""))</f>
        <v/>
      </c>
      <c r="AI3965" s="61" t="str">
        <f>IF(AND(AH3965&lt;&gt;"",E3965="Live"),_xlfn.XLOOKUP(_xlfn.TEXTJOIN(" vs ",,C3965:D3965),Calendar!G:G,Calendar!K:K),"")</f>
        <v/>
      </c>
      <c r="AJ3965" s="61" t="str">
        <f>IF(AND(K3965&lt;&gt;"Match of the Day",K3965&lt;&gt;"Match of the Day 2",K3965&lt;&gt;"Match of the Day Repeat"),"",1+MAX($AJ$10:AJ3964))</f>
        <v/>
      </c>
    </row>
    <row r="3966" spans="34:36" x14ac:dyDescent="0.35">
      <c r="AH3966" s="16" t="str">
        <f>IF(AND(B3966="Premier League",E3966="Live"),_xlfn.XLOOKUP(_xlfn.TEXTJOIN(" vs ",,C3966:D3966),Calendar!G:G,Calendar!B:B),IF(AND(B3966="Premier League",E3966="Highlights"),_xlfn.XLOOKUP(H3966,Calendar!O:O,Calendar!N:N,,-1),""))</f>
        <v/>
      </c>
      <c r="AI3966" s="61" t="str">
        <f>IF(AND(AH3966&lt;&gt;"",E3966="Live"),_xlfn.XLOOKUP(_xlfn.TEXTJOIN(" vs ",,C3966:D3966),Calendar!G:G,Calendar!K:K),"")</f>
        <v/>
      </c>
      <c r="AJ3966" s="61" t="str">
        <f>IF(AND(K3966&lt;&gt;"Match of the Day",K3966&lt;&gt;"Match of the Day 2",K3966&lt;&gt;"Match of the Day Repeat"),"",1+MAX($AJ$10:AJ3965))</f>
        <v/>
      </c>
    </row>
    <row r="3967" spans="34:36" x14ac:dyDescent="0.35">
      <c r="AH3967" s="16" t="str">
        <f>IF(AND(B3967="Premier League",E3967="Live"),_xlfn.XLOOKUP(_xlfn.TEXTJOIN(" vs ",,C3967:D3967),Calendar!G:G,Calendar!B:B),IF(AND(B3967="Premier League",E3967="Highlights"),_xlfn.XLOOKUP(H3967,Calendar!O:O,Calendar!N:N,,-1),""))</f>
        <v/>
      </c>
      <c r="AI3967" s="61" t="str">
        <f>IF(AND(AH3967&lt;&gt;"",E3967="Live"),_xlfn.XLOOKUP(_xlfn.TEXTJOIN(" vs ",,C3967:D3967),Calendar!G:G,Calendar!K:K),"")</f>
        <v/>
      </c>
      <c r="AJ3967" s="61" t="str">
        <f>IF(AND(K3967&lt;&gt;"Match of the Day",K3967&lt;&gt;"Match of the Day 2",K3967&lt;&gt;"Match of the Day Repeat"),"",1+MAX($AJ$10:AJ3966))</f>
        <v/>
      </c>
    </row>
    <row r="3968" spans="34:36" x14ac:dyDescent="0.35">
      <c r="AH3968" s="16" t="str">
        <f>IF(AND(B3968="Premier League",E3968="Live"),_xlfn.XLOOKUP(_xlfn.TEXTJOIN(" vs ",,C3968:D3968),Calendar!G:G,Calendar!B:B),IF(AND(B3968="Premier League",E3968="Highlights"),_xlfn.XLOOKUP(H3968,Calendar!O:O,Calendar!N:N,,-1),""))</f>
        <v/>
      </c>
      <c r="AI3968" s="61" t="str">
        <f>IF(AND(AH3968&lt;&gt;"",E3968="Live"),_xlfn.XLOOKUP(_xlfn.TEXTJOIN(" vs ",,C3968:D3968),Calendar!G:G,Calendar!K:K),"")</f>
        <v/>
      </c>
      <c r="AJ3968" s="61" t="str">
        <f>IF(AND(K3968&lt;&gt;"Match of the Day",K3968&lt;&gt;"Match of the Day 2",K3968&lt;&gt;"Match of the Day Repeat"),"",1+MAX($AJ$10:AJ3967))</f>
        <v/>
      </c>
    </row>
    <row r="3969" spans="34:36" x14ac:dyDescent="0.35">
      <c r="AH3969" s="16" t="str">
        <f>IF(AND(B3969="Premier League",E3969="Live"),_xlfn.XLOOKUP(_xlfn.TEXTJOIN(" vs ",,C3969:D3969),Calendar!G:G,Calendar!B:B),IF(AND(B3969="Premier League",E3969="Highlights"),_xlfn.XLOOKUP(H3969,Calendar!O:O,Calendar!N:N,,-1),""))</f>
        <v/>
      </c>
      <c r="AI3969" s="61" t="str">
        <f>IF(AND(AH3969&lt;&gt;"",E3969="Live"),_xlfn.XLOOKUP(_xlfn.TEXTJOIN(" vs ",,C3969:D3969),Calendar!G:G,Calendar!K:K),"")</f>
        <v/>
      </c>
      <c r="AJ3969" s="61" t="str">
        <f>IF(AND(K3969&lt;&gt;"Match of the Day",K3969&lt;&gt;"Match of the Day 2",K3969&lt;&gt;"Match of the Day Repeat"),"",1+MAX($AJ$10:AJ3968))</f>
        <v/>
      </c>
    </row>
    <row r="3970" spans="34:36" x14ac:dyDescent="0.35">
      <c r="AH3970" s="16" t="str">
        <f>IF(AND(B3970="Premier League",E3970="Live"),_xlfn.XLOOKUP(_xlfn.TEXTJOIN(" vs ",,C3970:D3970),Calendar!G:G,Calendar!B:B),IF(AND(B3970="Premier League",E3970="Highlights"),_xlfn.XLOOKUP(H3970,Calendar!O:O,Calendar!N:N,,-1),""))</f>
        <v/>
      </c>
      <c r="AI3970" s="61" t="str">
        <f>IF(AND(AH3970&lt;&gt;"",E3970="Live"),_xlfn.XLOOKUP(_xlfn.TEXTJOIN(" vs ",,C3970:D3970),Calendar!G:G,Calendar!K:K),"")</f>
        <v/>
      </c>
      <c r="AJ3970" s="61" t="str">
        <f>IF(AND(K3970&lt;&gt;"Match of the Day",K3970&lt;&gt;"Match of the Day 2",K3970&lt;&gt;"Match of the Day Repeat"),"",1+MAX($AJ$10:AJ3969))</f>
        <v/>
      </c>
    </row>
    <row r="3971" spans="34:36" x14ac:dyDescent="0.35">
      <c r="AH3971" s="16" t="str">
        <f>IF(AND(B3971="Premier League",E3971="Live"),_xlfn.XLOOKUP(_xlfn.TEXTJOIN(" vs ",,C3971:D3971),Calendar!G:G,Calendar!B:B),IF(AND(B3971="Premier League",E3971="Highlights"),_xlfn.XLOOKUP(H3971,Calendar!O:O,Calendar!N:N,,-1),""))</f>
        <v/>
      </c>
      <c r="AI3971" s="61" t="str">
        <f>IF(AND(AH3971&lt;&gt;"",E3971="Live"),_xlfn.XLOOKUP(_xlfn.TEXTJOIN(" vs ",,C3971:D3971),Calendar!G:G,Calendar!K:K),"")</f>
        <v/>
      </c>
      <c r="AJ3971" s="61" t="str">
        <f>IF(AND(K3971&lt;&gt;"Match of the Day",K3971&lt;&gt;"Match of the Day 2",K3971&lt;&gt;"Match of the Day Repeat"),"",1+MAX($AJ$10:AJ3970))</f>
        <v/>
      </c>
    </row>
    <row r="3972" spans="34:36" x14ac:dyDescent="0.35">
      <c r="AH3972" s="16" t="str">
        <f>IF(AND(B3972="Premier League",E3972="Live"),_xlfn.XLOOKUP(_xlfn.TEXTJOIN(" vs ",,C3972:D3972),Calendar!G:G,Calendar!B:B),IF(AND(B3972="Premier League",E3972="Highlights"),_xlfn.XLOOKUP(H3972,Calendar!O:O,Calendar!N:N,,-1),""))</f>
        <v/>
      </c>
      <c r="AI3972" s="61" t="str">
        <f>IF(AND(AH3972&lt;&gt;"",E3972="Live"),_xlfn.XLOOKUP(_xlfn.TEXTJOIN(" vs ",,C3972:D3972),Calendar!G:G,Calendar!K:K),"")</f>
        <v/>
      </c>
      <c r="AJ3972" s="61" t="str">
        <f>IF(AND(K3972&lt;&gt;"Match of the Day",K3972&lt;&gt;"Match of the Day 2",K3972&lt;&gt;"Match of the Day Repeat"),"",1+MAX($AJ$10:AJ3971))</f>
        <v/>
      </c>
    </row>
    <row r="3973" spans="34:36" x14ac:dyDescent="0.35">
      <c r="AH3973" s="16" t="str">
        <f>IF(AND(B3973="Premier League",E3973="Live"),_xlfn.XLOOKUP(_xlfn.TEXTJOIN(" vs ",,C3973:D3973),Calendar!G:G,Calendar!B:B),IF(AND(B3973="Premier League",E3973="Highlights"),_xlfn.XLOOKUP(H3973,Calendar!O:O,Calendar!N:N,,-1),""))</f>
        <v/>
      </c>
      <c r="AI3973" s="61" t="str">
        <f>IF(AND(AH3973&lt;&gt;"",E3973="Live"),_xlfn.XLOOKUP(_xlfn.TEXTJOIN(" vs ",,C3973:D3973),Calendar!G:G,Calendar!K:K),"")</f>
        <v/>
      </c>
      <c r="AJ3973" s="61" t="str">
        <f>IF(AND(K3973&lt;&gt;"Match of the Day",K3973&lt;&gt;"Match of the Day 2",K3973&lt;&gt;"Match of the Day Repeat"),"",1+MAX($AJ$10:AJ3972))</f>
        <v/>
      </c>
    </row>
    <row r="3974" spans="34:36" x14ac:dyDescent="0.35">
      <c r="AH3974" s="16" t="str">
        <f>IF(AND(B3974="Premier League",E3974="Live"),_xlfn.XLOOKUP(_xlfn.TEXTJOIN(" vs ",,C3974:D3974),Calendar!G:G,Calendar!B:B),IF(AND(B3974="Premier League",E3974="Highlights"),_xlfn.XLOOKUP(H3974,Calendar!O:O,Calendar!N:N,,-1),""))</f>
        <v/>
      </c>
      <c r="AI3974" s="61" t="str">
        <f>IF(AND(AH3974&lt;&gt;"",E3974="Live"),_xlfn.XLOOKUP(_xlfn.TEXTJOIN(" vs ",,C3974:D3974),Calendar!G:G,Calendar!K:K),"")</f>
        <v/>
      </c>
      <c r="AJ3974" s="61" t="str">
        <f>IF(AND(K3974&lt;&gt;"Match of the Day",K3974&lt;&gt;"Match of the Day 2",K3974&lt;&gt;"Match of the Day Repeat"),"",1+MAX($AJ$10:AJ3973))</f>
        <v/>
      </c>
    </row>
    <row r="3975" spans="34:36" x14ac:dyDescent="0.35">
      <c r="AH3975" s="16" t="str">
        <f>IF(AND(B3975="Premier League",E3975="Live"),_xlfn.XLOOKUP(_xlfn.TEXTJOIN(" vs ",,C3975:D3975),Calendar!G:G,Calendar!B:B),IF(AND(B3975="Premier League",E3975="Highlights"),_xlfn.XLOOKUP(H3975,Calendar!O:O,Calendar!N:N,,-1),""))</f>
        <v/>
      </c>
      <c r="AI3975" s="61" t="str">
        <f>IF(AND(AH3975&lt;&gt;"",E3975="Live"),_xlfn.XLOOKUP(_xlfn.TEXTJOIN(" vs ",,C3975:D3975),Calendar!G:G,Calendar!K:K),"")</f>
        <v/>
      </c>
      <c r="AJ3975" s="61" t="str">
        <f>IF(AND(K3975&lt;&gt;"Match of the Day",K3975&lt;&gt;"Match of the Day 2",K3975&lt;&gt;"Match of the Day Repeat"),"",1+MAX($AJ$10:AJ3974))</f>
        <v/>
      </c>
    </row>
    <row r="3976" spans="34:36" x14ac:dyDescent="0.35">
      <c r="AH3976" s="16" t="str">
        <f>IF(AND(B3976="Premier League",E3976="Live"),_xlfn.XLOOKUP(_xlfn.TEXTJOIN(" vs ",,C3976:D3976),Calendar!G:G,Calendar!B:B),IF(AND(B3976="Premier League",E3976="Highlights"),_xlfn.XLOOKUP(H3976,Calendar!O:O,Calendar!N:N,,-1),""))</f>
        <v/>
      </c>
      <c r="AI3976" s="61" t="str">
        <f>IF(AND(AH3976&lt;&gt;"",E3976="Live"),_xlfn.XLOOKUP(_xlfn.TEXTJOIN(" vs ",,C3976:D3976),Calendar!G:G,Calendar!K:K),"")</f>
        <v/>
      </c>
      <c r="AJ3976" s="61" t="str">
        <f>IF(AND(K3976&lt;&gt;"Match of the Day",K3976&lt;&gt;"Match of the Day 2",K3976&lt;&gt;"Match of the Day Repeat"),"",1+MAX($AJ$10:AJ3975))</f>
        <v/>
      </c>
    </row>
    <row r="3977" spans="34:36" x14ac:dyDescent="0.35">
      <c r="AH3977" s="16" t="str">
        <f>IF(AND(B3977="Premier League",E3977="Live"),_xlfn.XLOOKUP(_xlfn.TEXTJOIN(" vs ",,C3977:D3977),Calendar!G:G,Calendar!B:B),IF(AND(B3977="Premier League",E3977="Highlights"),_xlfn.XLOOKUP(H3977,Calendar!O:O,Calendar!N:N,,-1),""))</f>
        <v/>
      </c>
      <c r="AI3977" s="61" t="str">
        <f>IF(AND(AH3977&lt;&gt;"",E3977="Live"),_xlfn.XLOOKUP(_xlfn.TEXTJOIN(" vs ",,C3977:D3977),Calendar!G:G,Calendar!K:K),"")</f>
        <v/>
      </c>
      <c r="AJ3977" s="61" t="str">
        <f>IF(AND(K3977&lt;&gt;"Match of the Day",K3977&lt;&gt;"Match of the Day 2",K3977&lt;&gt;"Match of the Day Repeat"),"",1+MAX($AJ$10:AJ3976))</f>
        <v/>
      </c>
    </row>
    <row r="3978" spans="34:36" x14ac:dyDescent="0.35">
      <c r="AH3978" s="16" t="str">
        <f>IF(AND(B3978="Premier League",E3978="Live"),_xlfn.XLOOKUP(_xlfn.TEXTJOIN(" vs ",,C3978:D3978),Calendar!G:G,Calendar!B:B),IF(AND(B3978="Premier League",E3978="Highlights"),_xlfn.XLOOKUP(H3978,Calendar!O:O,Calendar!N:N,,-1),""))</f>
        <v/>
      </c>
      <c r="AI3978" s="61" t="str">
        <f>IF(AND(AH3978&lt;&gt;"",E3978="Live"),_xlfn.XLOOKUP(_xlfn.TEXTJOIN(" vs ",,C3978:D3978),Calendar!G:G,Calendar!K:K),"")</f>
        <v/>
      </c>
      <c r="AJ3978" s="61" t="str">
        <f>IF(AND(K3978&lt;&gt;"Match of the Day",K3978&lt;&gt;"Match of the Day 2",K3978&lt;&gt;"Match of the Day Repeat"),"",1+MAX($AJ$10:AJ3977))</f>
        <v/>
      </c>
    </row>
    <row r="3979" spans="34:36" x14ac:dyDescent="0.35">
      <c r="AH3979" s="16" t="str">
        <f>IF(AND(B3979="Premier League",E3979="Live"),_xlfn.XLOOKUP(_xlfn.TEXTJOIN(" vs ",,C3979:D3979),Calendar!G:G,Calendar!B:B),IF(AND(B3979="Premier League",E3979="Highlights"),_xlfn.XLOOKUP(H3979,Calendar!O:O,Calendar!N:N,,-1),""))</f>
        <v/>
      </c>
      <c r="AI3979" s="61" t="str">
        <f>IF(AND(AH3979&lt;&gt;"",E3979="Live"),_xlfn.XLOOKUP(_xlfn.TEXTJOIN(" vs ",,C3979:D3979),Calendar!G:G,Calendar!K:K),"")</f>
        <v/>
      </c>
      <c r="AJ3979" s="61" t="str">
        <f>IF(AND(K3979&lt;&gt;"Match of the Day",K3979&lt;&gt;"Match of the Day 2",K3979&lt;&gt;"Match of the Day Repeat"),"",1+MAX($AJ$10:AJ3978))</f>
        <v/>
      </c>
    </row>
    <row r="3980" spans="34:36" x14ac:dyDescent="0.35">
      <c r="AH3980" s="16" t="str">
        <f>IF(AND(B3980="Premier League",E3980="Live"),_xlfn.XLOOKUP(_xlfn.TEXTJOIN(" vs ",,C3980:D3980),Calendar!G:G,Calendar!B:B),IF(AND(B3980="Premier League",E3980="Highlights"),_xlfn.XLOOKUP(H3980,Calendar!O:O,Calendar!N:N,,-1),""))</f>
        <v/>
      </c>
      <c r="AI3980" s="61" t="str">
        <f>IF(AND(AH3980&lt;&gt;"",E3980="Live"),_xlfn.XLOOKUP(_xlfn.TEXTJOIN(" vs ",,C3980:D3980),Calendar!G:G,Calendar!K:K),"")</f>
        <v/>
      </c>
      <c r="AJ3980" s="61" t="str">
        <f>IF(AND(K3980&lt;&gt;"Match of the Day",K3980&lt;&gt;"Match of the Day 2",K3980&lt;&gt;"Match of the Day Repeat"),"",1+MAX($AJ$10:AJ3979))</f>
        <v/>
      </c>
    </row>
    <row r="3981" spans="34:36" x14ac:dyDescent="0.35">
      <c r="AH3981" s="16" t="str">
        <f>IF(AND(B3981="Premier League",E3981="Live"),_xlfn.XLOOKUP(_xlfn.TEXTJOIN(" vs ",,C3981:D3981),Calendar!G:G,Calendar!B:B),IF(AND(B3981="Premier League",E3981="Highlights"),_xlfn.XLOOKUP(H3981,Calendar!O:O,Calendar!N:N,,-1),""))</f>
        <v/>
      </c>
      <c r="AI3981" s="61" t="str">
        <f>IF(AND(AH3981&lt;&gt;"",E3981="Live"),_xlfn.XLOOKUP(_xlfn.TEXTJOIN(" vs ",,C3981:D3981),Calendar!G:G,Calendar!K:K),"")</f>
        <v/>
      </c>
      <c r="AJ3981" s="61" t="str">
        <f>IF(AND(K3981&lt;&gt;"Match of the Day",K3981&lt;&gt;"Match of the Day 2",K3981&lt;&gt;"Match of the Day Repeat"),"",1+MAX($AJ$10:AJ3980))</f>
        <v/>
      </c>
    </row>
    <row r="3982" spans="34:36" x14ac:dyDescent="0.35">
      <c r="AH3982" s="16" t="str">
        <f>IF(AND(B3982="Premier League",E3982="Live"),_xlfn.XLOOKUP(_xlfn.TEXTJOIN(" vs ",,C3982:D3982),Calendar!G:G,Calendar!B:B),IF(AND(B3982="Premier League",E3982="Highlights"),_xlfn.XLOOKUP(H3982,Calendar!O:O,Calendar!N:N,,-1),""))</f>
        <v/>
      </c>
      <c r="AI3982" s="61" t="str">
        <f>IF(AND(AH3982&lt;&gt;"",E3982="Live"),_xlfn.XLOOKUP(_xlfn.TEXTJOIN(" vs ",,C3982:D3982),Calendar!G:G,Calendar!K:K),"")</f>
        <v/>
      </c>
      <c r="AJ3982" s="61" t="str">
        <f>IF(AND(K3982&lt;&gt;"Match of the Day",K3982&lt;&gt;"Match of the Day 2",K3982&lt;&gt;"Match of the Day Repeat"),"",1+MAX($AJ$10:AJ3981))</f>
        <v/>
      </c>
    </row>
    <row r="3983" spans="34:36" x14ac:dyDescent="0.35">
      <c r="AH3983" s="16" t="str">
        <f>IF(AND(B3983="Premier League",E3983="Live"),_xlfn.XLOOKUP(_xlfn.TEXTJOIN(" vs ",,C3983:D3983),Calendar!G:G,Calendar!B:B),IF(AND(B3983="Premier League",E3983="Highlights"),_xlfn.XLOOKUP(H3983,Calendar!O:O,Calendar!N:N,,-1),""))</f>
        <v/>
      </c>
      <c r="AI3983" s="61" t="str">
        <f>IF(AND(AH3983&lt;&gt;"",E3983="Live"),_xlfn.XLOOKUP(_xlfn.TEXTJOIN(" vs ",,C3983:D3983),Calendar!G:G,Calendar!K:K),"")</f>
        <v/>
      </c>
      <c r="AJ3983" s="61" t="str">
        <f>IF(AND(K3983&lt;&gt;"Match of the Day",K3983&lt;&gt;"Match of the Day 2",K3983&lt;&gt;"Match of the Day Repeat"),"",1+MAX($AJ$10:AJ3982))</f>
        <v/>
      </c>
    </row>
    <row r="3984" spans="34:36" x14ac:dyDescent="0.35">
      <c r="AH3984" s="16" t="str">
        <f>IF(AND(B3984="Premier League",E3984="Live"),_xlfn.XLOOKUP(_xlfn.TEXTJOIN(" vs ",,C3984:D3984),Calendar!G:G,Calendar!B:B),IF(AND(B3984="Premier League",E3984="Highlights"),_xlfn.XLOOKUP(H3984,Calendar!O:O,Calendar!N:N,,-1),""))</f>
        <v/>
      </c>
      <c r="AI3984" s="61" t="str">
        <f>IF(AND(AH3984&lt;&gt;"",E3984="Live"),_xlfn.XLOOKUP(_xlfn.TEXTJOIN(" vs ",,C3984:D3984),Calendar!G:G,Calendar!K:K),"")</f>
        <v/>
      </c>
      <c r="AJ3984" s="61" t="str">
        <f>IF(AND(K3984&lt;&gt;"Match of the Day",K3984&lt;&gt;"Match of the Day 2",K3984&lt;&gt;"Match of the Day Repeat"),"",1+MAX($AJ$10:AJ3983))</f>
        <v/>
      </c>
    </row>
    <row r="3985" spans="34:36" x14ac:dyDescent="0.35">
      <c r="AH3985" s="16" t="str">
        <f>IF(AND(B3985="Premier League",E3985="Live"),_xlfn.XLOOKUP(_xlfn.TEXTJOIN(" vs ",,C3985:D3985),Calendar!G:G,Calendar!B:B),IF(AND(B3985="Premier League",E3985="Highlights"),_xlfn.XLOOKUP(H3985,Calendar!O:O,Calendar!N:N,,-1),""))</f>
        <v/>
      </c>
      <c r="AI3985" s="61" t="str">
        <f>IF(AND(AH3985&lt;&gt;"",E3985="Live"),_xlfn.XLOOKUP(_xlfn.TEXTJOIN(" vs ",,C3985:D3985),Calendar!G:G,Calendar!K:K),"")</f>
        <v/>
      </c>
      <c r="AJ3985" s="61" t="str">
        <f>IF(AND(K3985&lt;&gt;"Match of the Day",K3985&lt;&gt;"Match of the Day 2",K3985&lt;&gt;"Match of the Day Repeat"),"",1+MAX($AJ$10:AJ3984))</f>
        <v/>
      </c>
    </row>
    <row r="3986" spans="34:36" x14ac:dyDescent="0.35">
      <c r="AH3986" s="16" t="str">
        <f>IF(AND(B3986="Premier League",E3986="Live"),_xlfn.XLOOKUP(_xlfn.TEXTJOIN(" vs ",,C3986:D3986),Calendar!G:G,Calendar!B:B),IF(AND(B3986="Premier League",E3986="Highlights"),_xlfn.XLOOKUP(H3986,Calendar!O:O,Calendar!N:N,,-1),""))</f>
        <v/>
      </c>
      <c r="AI3986" s="61" t="str">
        <f>IF(AND(AH3986&lt;&gt;"",E3986="Live"),_xlfn.XLOOKUP(_xlfn.TEXTJOIN(" vs ",,C3986:D3986),Calendar!G:G,Calendar!K:K),"")</f>
        <v/>
      </c>
      <c r="AJ3986" s="61" t="str">
        <f>IF(AND(K3986&lt;&gt;"Match of the Day",K3986&lt;&gt;"Match of the Day 2",K3986&lt;&gt;"Match of the Day Repeat"),"",1+MAX($AJ$10:AJ3985))</f>
        <v/>
      </c>
    </row>
    <row r="3987" spans="34:36" x14ac:dyDescent="0.35">
      <c r="AH3987" s="16" t="str">
        <f>IF(AND(B3987="Premier League",E3987="Live"),_xlfn.XLOOKUP(_xlfn.TEXTJOIN(" vs ",,C3987:D3987),Calendar!G:G,Calendar!B:B),IF(AND(B3987="Premier League",E3987="Highlights"),_xlfn.XLOOKUP(H3987,Calendar!O:O,Calendar!N:N,,-1),""))</f>
        <v/>
      </c>
      <c r="AI3987" s="61" t="str">
        <f>IF(AND(AH3987&lt;&gt;"",E3987="Live"),_xlfn.XLOOKUP(_xlfn.TEXTJOIN(" vs ",,C3987:D3987),Calendar!G:G,Calendar!K:K),"")</f>
        <v/>
      </c>
      <c r="AJ3987" s="61" t="str">
        <f>IF(AND(K3987&lt;&gt;"Match of the Day",K3987&lt;&gt;"Match of the Day 2",K3987&lt;&gt;"Match of the Day Repeat"),"",1+MAX($AJ$10:AJ3986))</f>
        <v/>
      </c>
    </row>
    <row r="3988" spans="34:36" x14ac:dyDescent="0.35">
      <c r="AH3988" s="16" t="str">
        <f>IF(AND(B3988="Premier League",E3988="Live"),_xlfn.XLOOKUP(_xlfn.TEXTJOIN(" vs ",,C3988:D3988),Calendar!G:G,Calendar!B:B),IF(AND(B3988="Premier League",E3988="Highlights"),_xlfn.XLOOKUP(H3988,Calendar!O:O,Calendar!N:N,,-1),""))</f>
        <v/>
      </c>
      <c r="AI3988" s="61" t="str">
        <f>IF(AND(AH3988&lt;&gt;"",E3988="Live"),_xlfn.XLOOKUP(_xlfn.TEXTJOIN(" vs ",,C3988:D3988),Calendar!G:G,Calendar!K:K),"")</f>
        <v/>
      </c>
      <c r="AJ3988" s="61" t="str">
        <f>IF(AND(K3988&lt;&gt;"Match of the Day",K3988&lt;&gt;"Match of the Day 2",K3988&lt;&gt;"Match of the Day Repeat"),"",1+MAX($AJ$10:AJ3987))</f>
        <v/>
      </c>
    </row>
    <row r="3989" spans="34:36" x14ac:dyDescent="0.35">
      <c r="AH3989" s="16" t="str">
        <f>IF(AND(B3989="Premier League",E3989="Live"),_xlfn.XLOOKUP(_xlfn.TEXTJOIN(" vs ",,C3989:D3989),Calendar!G:G,Calendar!B:B),IF(AND(B3989="Premier League",E3989="Highlights"),_xlfn.XLOOKUP(H3989,Calendar!O:O,Calendar!N:N,,-1),""))</f>
        <v/>
      </c>
      <c r="AI3989" s="61" t="str">
        <f>IF(AND(AH3989&lt;&gt;"",E3989="Live"),_xlfn.XLOOKUP(_xlfn.TEXTJOIN(" vs ",,C3989:D3989),Calendar!G:G,Calendar!K:K),"")</f>
        <v/>
      </c>
      <c r="AJ3989" s="61" t="str">
        <f>IF(AND(K3989&lt;&gt;"Match of the Day",K3989&lt;&gt;"Match of the Day 2",K3989&lt;&gt;"Match of the Day Repeat"),"",1+MAX($AJ$10:AJ3988))</f>
        <v/>
      </c>
    </row>
    <row r="3990" spans="34:36" x14ac:dyDescent="0.35">
      <c r="AH3990" s="16" t="str">
        <f>IF(AND(B3990="Premier League",E3990="Live"),_xlfn.XLOOKUP(_xlfn.TEXTJOIN(" vs ",,C3990:D3990),Calendar!G:G,Calendar!B:B),IF(AND(B3990="Premier League",E3990="Highlights"),_xlfn.XLOOKUP(H3990,Calendar!O:O,Calendar!N:N,,-1),""))</f>
        <v/>
      </c>
      <c r="AI3990" s="61" t="str">
        <f>IF(AND(AH3990&lt;&gt;"",E3990="Live"),_xlfn.XLOOKUP(_xlfn.TEXTJOIN(" vs ",,C3990:D3990),Calendar!G:G,Calendar!K:K),"")</f>
        <v/>
      </c>
      <c r="AJ3990" s="61" t="str">
        <f>IF(AND(K3990&lt;&gt;"Match of the Day",K3990&lt;&gt;"Match of the Day 2",K3990&lt;&gt;"Match of the Day Repeat"),"",1+MAX($AJ$10:AJ3989))</f>
        <v/>
      </c>
    </row>
    <row r="3991" spans="34:36" x14ac:dyDescent="0.35">
      <c r="AH3991" s="16" t="str">
        <f>IF(AND(B3991="Premier League",E3991="Live"),_xlfn.XLOOKUP(_xlfn.TEXTJOIN(" vs ",,C3991:D3991),Calendar!G:G,Calendar!B:B),IF(AND(B3991="Premier League",E3991="Highlights"),_xlfn.XLOOKUP(H3991,Calendar!O:O,Calendar!N:N,,-1),""))</f>
        <v/>
      </c>
      <c r="AI3991" s="61" t="str">
        <f>IF(AND(AH3991&lt;&gt;"",E3991="Live"),_xlfn.XLOOKUP(_xlfn.TEXTJOIN(" vs ",,C3991:D3991),Calendar!G:G,Calendar!K:K),"")</f>
        <v/>
      </c>
      <c r="AJ3991" s="61" t="str">
        <f>IF(AND(K3991&lt;&gt;"Match of the Day",K3991&lt;&gt;"Match of the Day 2",K3991&lt;&gt;"Match of the Day Repeat"),"",1+MAX($AJ$10:AJ3990))</f>
        <v/>
      </c>
    </row>
    <row r="3992" spans="34:36" x14ac:dyDescent="0.35">
      <c r="AH3992" s="16" t="str">
        <f>IF(AND(B3992="Premier League",E3992="Live"),_xlfn.XLOOKUP(_xlfn.TEXTJOIN(" vs ",,C3992:D3992),Calendar!G:G,Calendar!B:B),IF(AND(B3992="Premier League",E3992="Highlights"),_xlfn.XLOOKUP(H3992,Calendar!O:O,Calendar!N:N,,-1),""))</f>
        <v/>
      </c>
      <c r="AI3992" s="61" t="str">
        <f>IF(AND(AH3992&lt;&gt;"",E3992="Live"),_xlfn.XLOOKUP(_xlfn.TEXTJOIN(" vs ",,C3992:D3992),Calendar!G:G,Calendar!K:K),"")</f>
        <v/>
      </c>
      <c r="AJ3992" s="61" t="str">
        <f>IF(AND(K3992&lt;&gt;"Match of the Day",K3992&lt;&gt;"Match of the Day 2",K3992&lt;&gt;"Match of the Day Repeat"),"",1+MAX($AJ$10:AJ3991))</f>
        <v/>
      </c>
    </row>
    <row r="3993" spans="34:36" x14ac:dyDescent="0.35">
      <c r="AH3993" s="16" t="str">
        <f>IF(AND(B3993="Premier League",E3993="Live"),_xlfn.XLOOKUP(_xlfn.TEXTJOIN(" vs ",,C3993:D3993),Calendar!G:G,Calendar!B:B),IF(AND(B3993="Premier League",E3993="Highlights"),_xlfn.XLOOKUP(H3993,Calendar!O:O,Calendar!N:N,,-1),""))</f>
        <v/>
      </c>
      <c r="AI3993" s="61" t="str">
        <f>IF(AND(AH3993&lt;&gt;"",E3993="Live"),_xlfn.XLOOKUP(_xlfn.TEXTJOIN(" vs ",,C3993:D3993),Calendar!G:G,Calendar!K:K),"")</f>
        <v/>
      </c>
      <c r="AJ3993" s="61" t="str">
        <f>IF(AND(K3993&lt;&gt;"Match of the Day",K3993&lt;&gt;"Match of the Day 2",K3993&lt;&gt;"Match of the Day Repeat"),"",1+MAX($AJ$10:AJ3992))</f>
        <v/>
      </c>
    </row>
    <row r="3994" spans="34:36" x14ac:dyDescent="0.35">
      <c r="AH3994" s="16" t="str">
        <f>IF(AND(B3994="Premier League",E3994="Live"),_xlfn.XLOOKUP(_xlfn.TEXTJOIN(" vs ",,C3994:D3994),Calendar!G:G,Calendar!B:B),IF(AND(B3994="Premier League",E3994="Highlights"),_xlfn.XLOOKUP(H3994,Calendar!O:O,Calendar!N:N,,-1),""))</f>
        <v/>
      </c>
      <c r="AI3994" s="61" t="str">
        <f>IF(AND(AH3994&lt;&gt;"",E3994="Live"),_xlfn.XLOOKUP(_xlfn.TEXTJOIN(" vs ",,C3994:D3994),Calendar!G:G,Calendar!K:K),"")</f>
        <v/>
      </c>
      <c r="AJ3994" s="61" t="str">
        <f>IF(AND(K3994&lt;&gt;"Match of the Day",K3994&lt;&gt;"Match of the Day 2",K3994&lt;&gt;"Match of the Day Repeat"),"",1+MAX($AJ$10:AJ3993))</f>
        <v/>
      </c>
    </row>
    <row r="3995" spans="34:36" x14ac:dyDescent="0.35">
      <c r="AH3995" s="16" t="str">
        <f>IF(AND(B3995="Premier League",E3995="Live"),_xlfn.XLOOKUP(_xlfn.TEXTJOIN(" vs ",,C3995:D3995),Calendar!G:G,Calendar!B:B),IF(AND(B3995="Premier League",E3995="Highlights"),_xlfn.XLOOKUP(H3995,Calendar!O:O,Calendar!N:N,,-1),""))</f>
        <v/>
      </c>
      <c r="AI3995" s="61" t="str">
        <f>IF(AND(AH3995&lt;&gt;"",E3995="Live"),_xlfn.XLOOKUP(_xlfn.TEXTJOIN(" vs ",,C3995:D3995),Calendar!G:G,Calendar!K:K),"")</f>
        <v/>
      </c>
      <c r="AJ3995" s="61" t="str">
        <f>IF(AND(K3995&lt;&gt;"Match of the Day",K3995&lt;&gt;"Match of the Day 2",K3995&lt;&gt;"Match of the Day Repeat"),"",1+MAX($AJ$10:AJ3994))</f>
        <v/>
      </c>
    </row>
    <row r="3996" spans="34:36" x14ac:dyDescent="0.35">
      <c r="AH3996" s="16" t="str">
        <f>IF(AND(B3996="Premier League",E3996="Live"),_xlfn.XLOOKUP(_xlfn.TEXTJOIN(" vs ",,C3996:D3996),Calendar!G:G,Calendar!B:B),IF(AND(B3996="Premier League",E3996="Highlights"),_xlfn.XLOOKUP(H3996,Calendar!O:O,Calendar!N:N,,-1),""))</f>
        <v/>
      </c>
      <c r="AI3996" s="61" t="str">
        <f>IF(AND(AH3996&lt;&gt;"",E3996="Live"),_xlfn.XLOOKUP(_xlfn.TEXTJOIN(" vs ",,C3996:D3996),Calendar!G:G,Calendar!K:K),"")</f>
        <v/>
      </c>
      <c r="AJ3996" s="61" t="str">
        <f>IF(AND(K3996&lt;&gt;"Match of the Day",K3996&lt;&gt;"Match of the Day 2",K3996&lt;&gt;"Match of the Day Repeat"),"",1+MAX($AJ$10:AJ3995))</f>
        <v/>
      </c>
    </row>
    <row r="3997" spans="34:36" x14ac:dyDescent="0.35">
      <c r="AH3997" s="16" t="str">
        <f>IF(AND(B3997="Premier League",E3997="Live"),_xlfn.XLOOKUP(_xlfn.TEXTJOIN(" vs ",,C3997:D3997),Calendar!G:G,Calendar!B:B),IF(AND(B3997="Premier League",E3997="Highlights"),_xlfn.XLOOKUP(H3997,Calendar!O:O,Calendar!N:N,,-1),""))</f>
        <v/>
      </c>
      <c r="AI3997" s="61" t="str">
        <f>IF(AND(AH3997&lt;&gt;"",E3997="Live"),_xlfn.XLOOKUP(_xlfn.TEXTJOIN(" vs ",,C3997:D3997),Calendar!G:G,Calendar!K:K),"")</f>
        <v/>
      </c>
      <c r="AJ3997" s="61" t="str">
        <f>IF(AND(K3997&lt;&gt;"Match of the Day",K3997&lt;&gt;"Match of the Day 2",K3997&lt;&gt;"Match of the Day Repeat"),"",1+MAX($AJ$10:AJ3996))</f>
        <v/>
      </c>
    </row>
    <row r="3998" spans="34:36" x14ac:dyDescent="0.35">
      <c r="AH3998" s="16" t="str">
        <f>IF(AND(B3998="Premier League",E3998="Live"),_xlfn.XLOOKUP(_xlfn.TEXTJOIN(" vs ",,C3998:D3998),Calendar!G:G,Calendar!B:B),IF(AND(B3998="Premier League",E3998="Highlights"),_xlfn.XLOOKUP(H3998,Calendar!O:O,Calendar!N:N,,-1),""))</f>
        <v/>
      </c>
      <c r="AI3998" s="61" t="str">
        <f>IF(AND(AH3998&lt;&gt;"",E3998="Live"),_xlfn.XLOOKUP(_xlfn.TEXTJOIN(" vs ",,C3998:D3998),Calendar!G:G,Calendar!K:K),"")</f>
        <v/>
      </c>
      <c r="AJ3998" s="61" t="str">
        <f>IF(AND(K3998&lt;&gt;"Match of the Day",K3998&lt;&gt;"Match of the Day 2",K3998&lt;&gt;"Match of the Day Repeat"),"",1+MAX($AJ$10:AJ3997))</f>
        <v/>
      </c>
    </row>
    <row r="3999" spans="34:36" x14ac:dyDescent="0.35">
      <c r="AH3999" s="16" t="str">
        <f>IF(AND(B3999="Premier League",E3999="Live"),_xlfn.XLOOKUP(_xlfn.TEXTJOIN(" vs ",,C3999:D3999),Calendar!G:G,Calendar!B:B),IF(AND(B3999="Premier League",E3999="Highlights"),_xlfn.XLOOKUP(H3999,Calendar!O:O,Calendar!N:N,,-1),""))</f>
        <v/>
      </c>
      <c r="AI3999" s="61" t="str">
        <f>IF(AND(AH3999&lt;&gt;"",E3999="Live"),_xlfn.XLOOKUP(_xlfn.TEXTJOIN(" vs ",,C3999:D3999),Calendar!G:G,Calendar!K:K),"")</f>
        <v/>
      </c>
      <c r="AJ3999" s="61" t="str">
        <f>IF(AND(K3999&lt;&gt;"Match of the Day",K3999&lt;&gt;"Match of the Day 2",K3999&lt;&gt;"Match of the Day Repeat"),"",1+MAX($AJ$10:AJ3998))</f>
        <v/>
      </c>
    </row>
    <row r="4000" spans="34:36" x14ac:dyDescent="0.35">
      <c r="AH4000" s="16" t="str">
        <f>IF(AND(B4000="Premier League",E4000="Live"),_xlfn.XLOOKUP(_xlfn.TEXTJOIN(" vs ",,C4000:D4000),Calendar!G:G,Calendar!B:B),IF(AND(B4000="Premier League",E4000="Highlights"),_xlfn.XLOOKUP(H4000,Calendar!O:O,Calendar!N:N,,-1),""))</f>
        <v/>
      </c>
      <c r="AI4000" s="61" t="str">
        <f>IF(AND(AH4000&lt;&gt;"",E4000="Live"),_xlfn.XLOOKUP(_xlfn.TEXTJOIN(" vs ",,C4000:D4000),Calendar!G:G,Calendar!K:K),"")</f>
        <v/>
      </c>
      <c r="AJ4000" s="61" t="str">
        <f>IF(AND(K4000&lt;&gt;"Match of the Day",K4000&lt;&gt;"Match of the Day 2",K4000&lt;&gt;"Match of the Day Repeat"),"",1+MAX($AJ$10:AJ3999))</f>
        <v/>
      </c>
    </row>
    <row r="4001" spans="34:36" x14ac:dyDescent="0.35">
      <c r="AH4001" s="16" t="str">
        <f>IF(AND(B4001="Premier League",E4001="Live"),_xlfn.XLOOKUP(_xlfn.TEXTJOIN(" vs ",,C4001:D4001),Calendar!G:G,Calendar!B:B),IF(AND(B4001="Premier League",E4001="Highlights"),_xlfn.XLOOKUP(H4001,Calendar!O:O,Calendar!N:N,,-1),""))</f>
        <v/>
      </c>
      <c r="AI4001" s="61" t="str">
        <f>IF(AND(AH4001&lt;&gt;"",E4001="Live"),_xlfn.XLOOKUP(_xlfn.TEXTJOIN(" vs ",,C4001:D4001),Calendar!G:G,Calendar!K:K),"")</f>
        <v/>
      </c>
      <c r="AJ4001" s="61" t="str">
        <f>IF(AND(K4001&lt;&gt;"Match of the Day",K4001&lt;&gt;"Match of the Day 2",K4001&lt;&gt;"Match of the Day Repeat"),"",1+MAX($AJ$10:AJ4000))</f>
        <v/>
      </c>
    </row>
    <row r="4002" spans="34:36" x14ac:dyDescent="0.35">
      <c r="AH4002" s="16" t="str">
        <f>IF(AND(B4002="Premier League",E4002="Live"),_xlfn.XLOOKUP(_xlfn.TEXTJOIN(" vs ",,C4002:D4002),Calendar!G:G,Calendar!B:B),IF(AND(B4002="Premier League",E4002="Highlights"),_xlfn.XLOOKUP(H4002,Calendar!O:O,Calendar!N:N,,-1),""))</f>
        <v/>
      </c>
      <c r="AI4002" s="61" t="str">
        <f>IF(AND(AH4002&lt;&gt;"",E4002="Live"),_xlfn.XLOOKUP(_xlfn.TEXTJOIN(" vs ",,C4002:D4002),Calendar!G:G,Calendar!K:K),"")</f>
        <v/>
      </c>
      <c r="AJ4002" s="61" t="str">
        <f>IF(AND(K4002&lt;&gt;"Match of the Day",K4002&lt;&gt;"Match of the Day 2",K4002&lt;&gt;"Match of the Day Repeat"),"",1+MAX($AJ$10:AJ4001))</f>
        <v/>
      </c>
    </row>
    <row r="4003" spans="34:36" x14ac:dyDescent="0.35">
      <c r="AH4003" s="16" t="str">
        <f>IF(AND(B4003="Premier League",E4003="Live"),_xlfn.XLOOKUP(_xlfn.TEXTJOIN(" vs ",,C4003:D4003),Calendar!G:G,Calendar!B:B),IF(AND(B4003="Premier League",E4003="Highlights"),_xlfn.XLOOKUP(H4003,Calendar!O:O,Calendar!N:N,,-1),""))</f>
        <v/>
      </c>
      <c r="AI4003" s="61" t="str">
        <f>IF(AND(AH4003&lt;&gt;"",E4003="Live"),_xlfn.XLOOKUP(_xlfn.TEXTJOIN(" vs ",,C4003:D4003),Calendar!G:G,Calendar!K:K),"")</f>
        <v/>
      </c>
      <c r="AJ4003" s="61" t="str">
        <f>IF(AND(K4003&lt;&gt;"Match of the Day",K4003&lt;&gt;"Match of the Day 2",K4003&lt;&gt;"Match of the Day Repeat"),"",1+MAX($AJ$10:AJ4002))</f>
        <v/>
      </c>
    </row>
    <row r="4004" spans="34:36" x14ac:dyDescent="0.35">
      <c r="AH4004" s="16" t="str">
        <f>IF(AND(B4004="Premier League",E4004="Live"),_xlfn.XLOOKUP(_xlfn.TEXTJOIN(" vs ",,C4004:D4004),Calendar!G:G,Calendar!B:B),IF(AND(B4004="Premier League",E4004="Highlights"),_xlfn.XLOOKUP(H4004,Calendar!O:O,Calendar!N:N,,-1),""))</f>
        <v/>
      </c>
      <c r="AI4004" s="61" t="str">
        <f>IF(AND(AH4004&lt;&gt;"",E4004="Live"),_xlfn.XLOOKUP(_xlfn.TEXTJOIN(" vs ",,C4004:D4004),Calendar!G:G,Calendar!K:K),"")</f>
        <v/>
      </c>
      <c r="AJ4004" s="61" t="str">
        <f>IF(AND(K4004&lt;&gt;"Match of the Day",K4004&lt;&gt;"Match of the Day 2",K4004&lt;&gt;"Match of the Day Repeat"),"",1+MAX($AJ$10:AJ4003))</f>
        <v/>
      </c>
    </row>
    <row r="4005" spans="34:36" x14ac:dyDescent="0.35">
      <c r="AH4005" s="16" t="str">
        <f>IF(AND(B4005="Premier League",E4005="Live"),_xlfn.XLOOKUP(_xlfn.TEXTJOIN(" vs ",,C4005:D4005),Calendar!G:G,Calendar!B:B),IF(AND(B4005="Premier League",E4005="Highlights"),_xlfn.XLOOKUP(H4005,Calendar!O:O,Calendar!N:N,,-1),""))</f>
        <v/>
      </c>
      <c r="AI4005" s="61" t="str">
        <f>IF(AND(AH4005&lt;&gt;"",E4005="Live"),_xlfn.XLOOKUP(_xlfn.TEXTJOIN(" vs ",,C4005:D4005),Calendar!G:G,Calendar!K:K),"")</f>
        <v/>
      </c>
      <c r="AJ4005" s="61" t="str">
        <f>IF(AND(K4005&lt;&gt;"Match of the Day",K4005&lt;&gt;"Match of the Day 2",K4005&lt;&gt;"Match of the Day Repeat"),"",1+MAX($AJ$10:AJ4004))</f>
        <v/>
      </c>
    </row>
    <row r="4006" spans="34:36" x14ac:dyDescent="0.35">
      <c r="AH4006" s="16" t="str">
        <f>IF(AND(B4006="Premier League",E4006="Live"),_xlfn.XLOOKUP(_xlfn.TEXTJOIN(" vs ",,C4006:D4006),Calendar!G:G,Calendar!B:B),IF(AND(B4006="Premier League",E4006="Highlights"),_xlfn.XLOOKUP(H4006,Calendar!O:O,Calendar!N:N,,-1),""))</f>
        <v/>
      </c>
      <c r="AI4006" s="61" t="str">
        <f>IF(AND(AH4006&lt;&gt;"",E4006="Live"),_xlfn.XLOOKUP(_xlfn.TEXTJOIN(" vs ",,C4006:D4006),Calendar!G:G,Calendar!K:K),"")</f>
        <v/>
      </c>
      <c r="AJ4006" s="61" t="str">
        <f>IF(AND(K4006&lt;&gt;"Match of the Day",K4006&lt;&gt;"Match of the Day 2",K4006&lt;&gt;"Match of the Day Repeat"),"",1+MAX($AJ$10:AJ4005))</f>
        <v/>
      </c>
    </row>
    <row r="4007" spans="34:36" x14ac:dyDescent="0.35">
      <c r="AH4007" s="16" t="str">
        <f>IF(AND(B4007="Premier League",E4007="Live"),_xlfn.XLOOKUP(_xlfn.TEXTJOIN(" vs ",,C4007:D4007),Calendar!G:G,Calendar!B:B),IF(AND(B4007="Premier League",E4007="Highlights"),_xlfn.XLOOKUP(H4007,Calendar!O:O,Calendar!N:N,,-1),""))</f>
        <v/>
      </c>
      <c r="AI4007" s="61" t="str">
        <f>IF(AND(AH4007&lt;&gt;"",E4007="Live"),_xlfn.XLOOKUP(_xlfn.TEXTJOIN(" vs ",,C4007:D4007),Calendar!G:G,Calendar!K:K),"")</f>
        <v/>
      </c>
      <c r="AJ4007" s="61" t="str">
        <f>IF(AND(K4007&lt;&gt;"Match of the Day",K4007&lt;&gt;"Match of the Day 2",K4007&lt;&gt;"Match of the Day Repeat"),"",1+MAX($AJ$10:AJ4006))</f>
        <v/>
      </c>
    </row>
    <row r="4008" spans="34:36" x14ac:dyDescent="0.35">
      <c r="AH4008" s="16" t="str">
        <f>IF(AND(B4008="Premier League",E4008="Live"),_xlfn.XLOOKUP(_xlfn.TEXTJOIN(" vs ",,C4008:D4008),Calendar!G:G,Calendar!B:B),IF(AND(B4008="Premier League",E4008="Highlights"),_xlfn.XLOOKUP(H4008,Calendar!O:O,Calendar!N:N,,-1),""))</f>
        <v/>
      </c>
      <c r="AI4008" s="61" t="str">
        <f>IF(AND(AH4008&lt;&gt;"",E4008="Live"),_xlfn.XLOOKUP(_xlfn.TEXTJOIN(" vs ",,C4008:D4008),Calendar!G:G,Calendar!K:K),"")</f>
        <v/>
      </c>
      <c r="AJ4008" s="61" t="str">
        <f>IF(AND(K4008&lt;&gt;"Match of the Day",K4008&lt;&gt;"Match of the Day 2",K4008&lt;&gt;"Match of the Day Repeat"),"",1+MAX($AJ$10:AJ4007))</f>
        <v/>
      </c>
    </row>
    <row r="4009" spans="34:36" x14ac:dyDescent="0.35">
      <c r="AH4009" s="16" t="str">
        <f>IF(AND(B4009="Premier League",E4009="Live"),_xlfn.XLOOKUP(_xlfn.TEXTJOIN(" vs ",,C4009:D4009),Calendar!G:G,Calendar!B:B),IF(AND(B4009="Premier League",E4009="Highlights"),_xlfn.XLOOKUP(H4009,Calendar!O:O,Calendar!N:N,,-1),""))</f>
        <v/>
      </c>
      <c r="AI4009" s="61" t="str">
        <f>IF(AND(AH4009&lt;&gt;"",E4009="Live"),_xlfn.XLOOKUP(_xlfn.TEXTJOIN(" vs ",,C4009:D4009),Calendar!G:G,Calendar!K:K),"")</f>
        <v/>
      </c>
      <c r="AJ4009" s="61" t="str">
        <f>IF(AND(K4009&lt;&gt;"Match of the Day",K4009&lt;&gt;"Match of the Day 2",K4009&lt;&gt;"Match of the Day Repeat"),"",1+MAX($AJ$10:AJ4008))</f>
        <v/>
      </c>
    </row>
    <row r="4010" spans="34:36" x14ac:dyDescent="0.35">
      <c r="AH4010" s="16" t="str">
        <f>IF(AND(B4010="Premier League",E4010="Live"),_xlfn.XLOOKUP(_xlfn.TEXTJOIN(" vs ",,C4010:D4010),Calendar!G:G,Calendar!B:B),IF(AND(B4010="Premier League",E4010="Highlights"),_xlfn.XLOOKUP(H4010,Calendar!O:O,Calendar!N:N,,-1),""))</f>
        <v/>
      </c>
      <c r="AI4010" s="61" t="str">
        <f>IF(AND(AH4010&lt;&gt;"",E4010="Live"),_xlfn.XLOOKUP(_xlfn.TEXTJOIN(" vs ",,C4010:D4010),Calendar!G:G,Calendar!K:K),"")</f>
        <v/>
      </c>
      <c r="AJ4010" s="61" t="str">
        <f>IF(AND(K4010&lt;&gt;"Match of the Day",K4010&lt;&gt;"Match of the Day 2",K4010&lt;&gt;"Match of the Day Repeat"),"",1+MAX($AJ$10:AJ4009))</f>
        <v/>
      </c>
    </row>
    <row r="4011" spans="34:36" x14ac:dyDescent="0.35">
      <c r="AH4011" s="16" t="str">
        <f>IF(AND(B4011="Premier League",E4011="Live"),_xlfn.XLOOKUP(_xlfn.TEXTJOIN(" vs ",,C4011:D4011),Calendar!G:G,Calendar!B:B),IF(AND(B4011="Premier League",E4011="Highlights"),_xlfn.XLOOKUP(H4011,Calendar!O:O,Calendar!N:N,,-1),""))</f>
        <v/>
      </c>
      <c r="AI4011" s="61" t="str">
        <f>IF(AND(AH4011&lt;&gt;"",E4011="Live"),_xlfn.XLOOKUP(_xlfn.TEXTJOIN(" vs ",,C4011:D4011),Calendar!G:G,Calendar!K:K),"")</f>
        <v/>
      </c>
      <c r="AJ4011" s="61" t="str">
        <f>IF(AND(K4011&lt;&gt;"Match of the Day",K4011&lt;&gt;"Match of the Day 2",K4011&lt;&gt;"Match of the Day Repeat"),"",1+MAX($AJ$10:AJ4010))</f>
        <v/>
      </c>
    </row>
    <row r="4012" spans="34:36" x14ac:dyDescent="0.35">
      <c r="AH4012" s="16" t="str">
        <f>IF(AND(B4012="Premier League",E4012="Live"),_xlfn.XLOOKUP(_xlfn.TEXTJOIN(" vs ",,C4012:D4012),Calendar!G:G,Calendar!B:B),IF(AND(B4012="Premier League",E4012="Highlights"),_xlfn.XLOOKUP(H4012,Calendar!O:O,Calendar!N:N,,-1),""))</f>
        <v/>
      </c>
      <c r="AI4012" s="61" t="str">
        <f>IF(AND(AH4012&lt;&gt;"",E4012="Live"),_xlfn.XLOOKUP(_xlfn.TEXTJOIN(" vs ",,C4012:D4012),Calendar!G:G,Calendar!K:K),"")</f>
        <v/>
      </c>
      <c r="AJ4012" s="61" t="str">
        <f>IF(AND(K4012&lt;&gt;"Match of the Day",K4012&lt;&gt;"Match of the Day 2",K4012&lt;&gt;"Match of the Day Repeat"),"",1+MAX($AJ$10:AJ4011))</f>
        <v/>
      </c>
    </row>
    <row r="4013" spans="34:36" x14ac:dyDescent="0.35">
      <c r="AH4013" s="16" t="str">
        <f>IF(AND(B4013="Premier League",E4013="Live"),_xlfn.XLOOKUP(_xlfn.TEXTJOIN(" vs ",,C4013:D4013),Calendar!G:G,Calendar!B:B),IF(AND(B4013="Premier League",E4013="Highlights"),_xlfn.XLOOKUP(H4013,Calendar!O:O,Calendar!N:N,,-1),""))</f>
        <v/>
      </c>
      <c r="AI4013" s="61" t="str">
        <f>IF(AND(AH4013&lt;&gt;"",E4013="Live"),_xlfn.XLOOKUP(_xlfn.TEXTJOIN(" vs ",,C4013:D4013),Calendar!G:G,Calendar!K:K),"")</f>
        <v/>
      </c>
      <c r="AJ4013" s="61" t="str">
        <f>IF(AND(K4013&lt;&gt;"Match of the Day",K4013&lt;&gt;"Match of the Day 2",K4013&lt;&gt;"Match of the Day Repeat"),"",1+MAX($AJ$10:AJ4012))</f>
        <v/>
      </c>
    </row>
    <row r="4014" spans="34:36" x14ac:dyDescent="0.35">
      <c r="AH4014" s="16" t="str">
        <f>IF(AND(B4014="Premier League",E4014="Live"),_xlfn.XLOOKUP(_xlfn.TEXTJOIN(" vs ",,C4014:D4014),Calendar!G:G,Calendar!B:B),IF(AND(B4014="Premier League",E4014="Highlights"),_xlfn.XLOOKUP(H4014,Calendar!O:O,Calendar!N:N,,-1),""))</f>
        <v/>
      </c>
      <c r="AI4014" s="61" t="str">
        <f>IF(AND(AH4014&lt;&gt;"",E4014="Live"),_xlfn.XLOOKUP(_xlfn.TEXTJOIN(" vs ",,C4014:D4014),Calendar!G:G,Calendar!K:K),"")</f>
        <v/>
      </c>
      <c r="AJ4014" s="61" t="str">
        <f>IF(AND(K4014&lt;&gt;"Match of the Day",K4014&lt;&gt;"Match of the Day 2",K4014&lt;&gt;"Match of the Day Repeat"),"",1+MAX($AJ$10:AJ4013))</f>
        <v/>
      </c>
    </row>
    <row r="4015" spans="34:36" x14ac:dyDescent="0.35">
      <c r="AH4015" s="16" t="str">
        <f>IF(AND(B4015="Premier League",E4015="Live"),_xlfn.XLOOKUP(_xlfn.TEXTJOIN(" vs ",,C4015:D4015),Calendar!G:G,Calendar!B:B),IF(AND(B4015="Premier League",E4015="Highlights"),_xlfn.XLOOKUP(H4015,Calendar!O:O,Calendar!N:N,,-1),""))</f>
        <v/>
      </c>
      <c r="AI4015" s="61" t="str">
        <f>IF(AND(AH4015&lt;&gt;"",E4015="Live"),_xlfn.XLOOKUP(_xlfn.TEXTJOIN(" vs ",,C4015:D4015),Calendar!G:G,Calendar!K:K),"")</f>
        <v/>
      </c>
      <c r="AJ4015" s="61" t="str">
        <f>IF(AND(K4015&lt;&gt;"Match of the Day",K4015&lt;&gt;"Match of the Day 2",K4015&lt;&gt;"Match of the Day Repeat"),"",1+MAX($AJ$10:AJ4014))</f>
        <v/>
      </c>
    </row>
    <row r="4016" spans="34:36" x14ac:dyDescent="0.35">
      <c r="AH4016" s="16" t="str">
        <f>IF(AND(B4016="Premier League",E4016="Live"),_xlfn.XLOOKUP(_xlfn.TEXTJOIN(" vs ",,C4016:D4016),Calendar!G:G,Calendar!B:B),IF(AND(B4016="Premier League",E4016="Highlights"),_xlfn.XLOOKUP(H4016,Calendar!O:O,Calendar!N:N,,-1),""))</f>
        <v/>
      </c>
      <c r="AI4016" s="61" t="str">
        <f>IF(AND(AH4016&lt;&gt;"",E4016="Live"),_xlfn.XLOOKUP(_xlfn.TEXTJOIN(" vs ",,C4016:D4016),Calendar!G:G,Calendar!K:K),"")</f>
        <v/>
      </c>
      <c r="AJ4016" s="61" t="str">
        <f>IF(AND(K4016&lt;&gt;"Match of the Day",K4016&lt;&gt;"Match of the Day 2",K4016&lt;&gt;"Match of the Day Repeat"),"",1+MAX($AJ$10:AJ4015))</f>
        <v/>
      </c>
    </row>
    <row r="4017" spans="34:36" x14ac:dyDescent="0.35">
      <c r="AH4017" s="16" t="str">
        <f>IF(AND(B4017="Premier League",E4017="Live"),_xlfn.XLOOKUP(_xlfn.TEXTJOIN(" vs ",,C4017:D4017),Calendar!G:G,Calendar!B:B),IF(AND(B4017="Premier League",E4017="Highlights"),_xlfn.XLOOKUP(H4017,Calendar!O:O,Calendar!N:N,,-1),""))</f>
        <v/>
      </c>
      <c r="AI4017" s="61" t="str">
        <f>IF(AND(AH4017&lt;&gt;"",E4017="Live"),_xlfn.XLOOKUP(_xlfn.TEXTJOIN(" vs ",,C4017:D4017),Calendar!G:G,Calendar!K:K),"")</f>
        <v/>
      </c>
      <c r="AJ4017" s="61" t="str">
        <f>IF(AND(K4017&lt;&gt;"Match of the Day",K4017&lt;&gt;"Match of the Day 2",K4017&lt;&gt;"Match of the Day Repeat"),"",1+MAX($AJ$10:AJ4016))</f>
        <v/>
      </c>
    </row>
    <row r="4018" spans="34:36" x14ac:dyDescent="0.35">
      <c r="AH4018" s="16" t="str">
        <f>IF(AND(B4018="Premier League",E4018="Live"),_xlfn.XLOOKUP(_xlfn.TEXTJOIN(" vs ",,C4018:D4018),Calendar!G:G,Calendar!B:B),IF(AND(B4018="Premier League",E4018="Highlights"),_xlfn.XLOOKUP(H4018,Calendar!O:O,Calendar!N:N,,-1),""))</f>
        <v/>
      </c>
      <c r="AI4018" s="61" t="str">
        <f>IF(AND(AH4018&lt;&gt;"",E4018="Live"),_xlfn.XLOOKUP(_xlfn.TEXTJOIN(" vs ",,C4018:D4018),Calendar!G:G,Calendar!K:K),"")</f>
        <v/>
      </c>
      <c r="AJ4018" s="61" t="str">
        <f>IF(AND(K4018&lt;&gt;"Match of the Day",K4018&lt;&gt;"Match of the Day 2",K4018&lt;&gt;"Match of the Day Repeat"),"",1+MAX($AJ$10:AJ4017))</f>
        <v/>
      </c>
    </row>
    <row r="4019" spans="34:36" x14ac:dyDescent="0.35">
      <c r="AH4019" s="16" t="str">
        <f>IF(AND(B4019="Premier League",E4019="Live"),_xlfn.XLOOKUP(_xlfn.TEXTJOIN(" vs ",,C4019:D4019),Calendar!G:G,Calendar!B:B),IF(AND(B4019="Premier League",E4019="Highlights"),_xlfn.XLOOKUP(H4019,Calendar!O:O,Calendar!N:N,,-1),""))</f>
        <v/>
      </c>
      <c r="AI4019" s="61" t="str">
        <f>IF(AND(AH4019&lt;&gt;"",E4019="Live"),_xlfn.XLOOKUP(_xlfn.TEXTJOIN(" vs ",,C4019:D4019),Calendar!G:G,Calendar!K:K),"")</f>
        <v/>
      </c>
      <c r="AJ4019" s="61" t="str">
        <f>IF(AND(K4019&lt;&gt;"Match of the Day",K4019&lt;&gt;"Match of the Day 2",K4019&lt;&gt;"Match of the Day Repeat"),"",1+MAX($AJ$10:AJ4018))</f>
        <v/>
      </c>
    </row>
    <row r="4020" spans="34:36" x14ac:dyDescent="0.35">
      <c r="AH4020" s="16" t="str">
        <f>IF(AND(B4020="Premier League",E4020="Live"),_xlfn.XLOOKUP(_xlfn.TEXTJOIN(" vs ",,C4020:D4020),Calendar!G:G,Calendar!B:B),IF(AND(B4020="Premier League",E4020="Highlights"),_xlfn.XLOOKUP(H4020,Calendar!O:O,Calendar!N:N,,-1),""))</f>
        <v/>
      </c>
      <c r="AI4020" s="61" t="str">
        <f>IF(AND(AH4020&lt;&gt;"",E4020="Live"),_xlfn.XLOOKUP(_xlfn.TEXTJOIN(" vs ",,C4020:D4020),Calendar!G:G,Calendar!K:K),"")</f>
        <v/>
      </c>
      <c r="AJ4020" s="61" t="str">
        <f>IF(AND(K4020&lt;&gt;"Match of the Day",K4020&lt;&gt;"Match of the Day 2",K4020&lt;&gt;"Match of the Day Repeat"),"",1+MAX($AJ$10:AJ4019))</f>
        <v/>
      </c>
    </row>
    <row r="4021" spans="34:36" x14ac:dyDescent="0.35">
      <c r="AH4021" s="16" t="str">
        <f>IF(AND(B4021="Premier League",E4021="Live"),_xlfn.XLOOKUP(_xlfn.TEXTJOIN(" vs ",,C4021:D4021),Calendar!G:G,Calendar!B:B),IF(AND(B4021="Premier League",E4021="Highlights"),_xlfn.XLOOKUP(H4021,Calendar!O:O,Calendar!N:N,,-1),""))</f>
        <v/>
      </c>
      <c r="AI4021" s="61" t="str">
        <f>IF(AND(AH4021&lt;&gt;"",E4021="Live"),_xlfn.XLOOKUP(_xlfn.TEXTJOIN(" vs ",,C4021:D4021),Calendar!G:G,Calendar!K:K),"")</f>
        <v/>
      </c>
      <c r="AJ4021" s="61" t="str">
        <f>IF(AND(K4021&lt;&gt;"Match of the Day",K4021&lt;&gt;"Match of the Day 2",K4021&lt;&gt;"Match of the Day Repeat"),"",1+MAX($AJ$10:AJ4020))</f>
        <v/>
      </c>
    </row>
    <row r="4022" spans="34:36" x14ac:dyDescent="0.35">
      <c r="AH4022" s="16" t="str">
        <f>IF(AND(B4022="Premier League",E4022="Live"),_xlfn.XLOOKUP(_xlfn.TEXTJOIN(" vs ",,C4022:D4022),Calendar!G:G,Calendar!B:B),IF(AND(B4022="Premier League",E4022="Highlights"),_xlfn.XLOOKUP(H4022,Calendar!O:O,Calendar!N:N,,-1),""))</f>
        <v/>
      </c>
      <c r="AI4022" s="61" t="str">
        <f>IF(AND(AH4022&lt;&gt;"",E4022="Live"),_xlfn.XLOOKUP(_xlfn.TEXTJOIN(" vs ",,C4022:D4022),Calendar!G:G,Calendar!K:K),"")</f>
        <v/>
      </c>
      <c r="AJ4022" s="61" t="str">
        <f>IF(AND(K4022&lt;&gt;"Match of the Day",K4022&lt;&gt;"Match of the Day 2",K4022&lt;&gt;"Match of the Day Repeat"),"",1+MAX($AJ$10:AJ4021))</f>
        <v/>
      </c>
    </row>
    <row r="4023" spans="34:36" x14ac:dyDescent="0.35">
      <c r="AH4023" s="16" t="str">
        <f>IF(AND(B4023="Premier League",E4023="Live"),_xlfn.XLOOKUP(_xlfn.TEXTJOIN(" vs ",,C4023:D4023),Calendar!G:G,Calendar!B:B),IF(AND(B4023="Premier League",E4023="Highlights"),_xlfn.XLOOKUP(H4023,Calendar!O:O,Calendar!N:N,,-1),""))</f>
        <v/>
      </c>
      <c r="AI4023" s="61" t="str">
        <f>IF(AND(AH4023&lt;&gt;"",E4023="Live"),_xlfn.XLOOKUP(_xlfn.TEXTJOIN(" vs ",,C4023:D4023),Calendar!G:G,Calendar!K:K),"")</f>
        <v/>
      </c>
      <c r="AJ4023" s="61" t="str">
        <f>IF(AND(K4023&lt;&gt;"Match of the Day",K4023&lt;&gt;"Match of the Day 2",K4023&lt;&gt;"Match of the Day Repeat"),"",1+MAX($AJ$10:AJ4022))</f>
        <v/>
      </c>
    </row>
    <row r="4024" spans="34:36" x14ac:dyDescent="0.35">
      <c r="AH4024" s="16" t="str">
        <f>IF(AND(B4024="Premier League",E4024="Live"),_xlfn.XLOOKUP(_xlfn.TEXTJOIN(" vs ",,C4024:D4024),Calendar!G:G,Calendar!B:B),IF(AND(B4024="Premier League",E4024="Highlights"),_xlfn.XLOOKUP(H4024,Calendar!O:O,Calendar!N:N,,-1),""))</f>
        <v/>
      </c>
      <c r="AI4024" s="61" t="str">
        <f>IF(AND(AH4024&lt;&gt;"",E4024="Live"),_xlfn.XLOOKUP(_xlfn.TEXTJOIN(" vs ",,C4024:D4024),Calendar!G:G,Calendar!K:K),"")</f>
        <v/>
      </c>
      <c r="AJ4024" s="61" t="str">
        <f>IF(AND(K4024&lt;&gt;"Match of the Day",K4024&lt;&gt;"Match of the Day 2",K4024&lt;&gt;"Match of the Day Repeat"),"",1+MAX($AJ$10:AJ4023))</f>
        <v/>
      </c>
    </row>
    <row r="4025" spans="34:36" x14ac:dyDescent="0.35">
      <c r="AH4025" s="16" t="str">
        <f>IF(AND(B4025="Premier League",E4025="Live"),_xlfn.XLOOKUP(_xlfn.TEXTJOIN(" vs ",,C4025:D4025),Calendar!G:G,Calendar!B:B),IF(AND(B4025="Premier League",E4025="Highlights"),_xlfn.XLOOKUP(H4025,Calendar!O:O,Calendar!N:N,,-1),""))</f>
        <v/>
      </c>
      <c r="AI4025" s="61" t="str">
        <f>IF(AND(AH4025&lt;&gt;"",E4025="Live"),_xlfn.XLOOKUP(_xlfn.TEXTJOIN(" vs ",,C4025:D4025),Calendar!G:G,Calendar!K:K),"")</f>
        <v/>
      </c>
      <c r="AJ4025" s="61" t="str">
        <f>IF(AND(K4025&lt;&gt;"Match of the Day",K4025&lt;&gt;"Match of the Day 2",K4025&lt;&gt;"Match of the Day Repeat"),"",1+MAX($AJ$10:AJ4024))</f>
        <v/>
      </c>
    </row>
    <row r="4026" spans="34:36" x14ac:dyDescent="0.35">
      <c r="AH4026" s="16" t="str">
        <f>IF(AND(B4026="Premier League",E4026="Live"),_xlfn.XLOOKUP(_xlfn.TEXTJOIN(" vs ",,C4026:D4026),Calendar!G:G,Calendar!B:B),IF(AND(B4026="Premier League",E4026="Highlights"),_xlfn.XLOOKUP(H4026,Calendar!O:O,Calendar!N:N,,-1),""))</f>
        <v/>
      </c>
      <c r="AI4026" s="61" t="str">
        <f>IF(AND(AH4026&lt;&gt;"",E4026="Live"),_xlfn.XLOOKUP(_xlfn.TEXTJOIN(" vs ",,C4026:D4026),Calendar!G:G,Calendar!K:K),"")</f>
        <v/>
      </c>
      <c r="AJ4026" s="61" t="str">
        <f>IF(AND(K4026&lt;&gt;"Match of the Day",K4026&lt;&gt;"Match of the Day 2",K4026&lt;&gt;"Match of the Day Repeat"),"",1+MAX($AJ$10:AJ4025))</f>
        <v/>
      </c>
    </row>
    <row r="4027" spans="34:36" x14ac:dyDescent="0.35">
      <c r="AH4027" s="16" t="str">
        <f>IF(AND(B4027="Premier League",E4027="Live"),_xlfn.XLOOKUP(_xlfn.TEXTJOIN(" vs ",,C4027:D4027),Calendar!G:G,Calendar!B:B),IF(AND(B4027="Premier League",E4027="Highlights"),_xlfn.XLOOKUP(H4027,Calendar!O:O,Calendar!N:N,,-1),""))</f>
        <v/>
      </c>
      <c r="AI4027" s="61" t="str">
        <f>IF(AND(AH4027&lt;&gt;"",E4027="Live"),_xlfn.XLOOKUP(_xlfn.TEXTJOIN(" vs ",,C4027:D4027),Calendar!G:G,Calendar!K:K),"")</f>
        <v/>
      </c>
      <c r="AJ4027" s="61" t="str">
        <f>IF(AND(K4027&lt;&gt;"Match of the Day",K4027&lt;&gt;"Match of the Day 2",K4027&lt;&gt;"Match of the Day Repeat"),"",1+MAX($AJ$10:AJ4026))</f>
        <v/>
      </c>
    </row>
    <row r="4028" spans="34:36" x14ac:dyDescent="0.35">
      <c r="AH4028" s="16" t="str">
        <f>IF(AND(B4028="Premier League",E4028="Live"),_xlfn.XLOOKUP(_xlfn.TEXTJOIN(" vs ",,C4028:D4028),Calendar!G:G,Calendar!B:B),IF(AND(B4028="Premier League",E4028="Highlights"),_xlfn.XLOOKUP(H4028,Calendar!O:O,Calendar!N:N,,-1),""))</f>
        <v/>
      </c>
      <c r="AI4028" s="61" t="str">
        <f>IF(AND(AH4028&lt;&gt;"",E4028="Live"),_xlfn.XLOOKUP(_xlfn.TEXTJOIN(" vs ",,C4028:D4028),Calendar!G:G,Calendar!K:K),"")</f>
        <v/>
      </c>
      <c r="AJ4028" s="61" t="str">
        <f>IF(AND(K4028&lt;&gt;"Match of the Day",K4028&lt;&gt;"Match of the Day 2",K4028&lt;&gt;"Match of the Day Repeat"),"",1+MAX($AJ$10:AJ4027))</f>
        <v/>
      </c>
    </row>
    <row r="4029" spans="34:36" x14ac:dyDescent="0.35">
      <c r="AH4029" s="16" t="str">
        <f>IF(AND(B4029="Premier League",E4029="Live"),_xlfn.XLOOKUP(_xlfn.TEXTJOIN(" vs ",,C4029:D4029),Calendar!G:G,Calendar!B:B),IF(AND(B4029="Premier League",E4029="Highlights"),_xlfn.XLOOKUP(H4029,Calendar!O:O,Calendar!N:N,,-1),""))</f>
        <v/>
      </c>
      <c r="AI4029" s="61" t="str">
        <f>IF(AND(AH4029&lt;&gt;"",E4029="Live"),_xlfn.XLOOKUP(_xlfn.TEXTJOIN(" vs ",,C4029:D4029),Calendar!G:G,Calendar!K:K),"")</f>
        <v/>
      </c>
      <c r="AJ4029" s="61" t="str">
        <f>IF(AND(K4029&lt;&gt;"Match of the Day",K4029&lt;&gt;"Match of the Day 2",K4029&lt;&gt;"Match of the Day Repeat"),"",1+MAX($AJ$10:AJ4028))</f>
        <v/>
      </c>
    </row>
    <row r="4030" spans="34:36" x14ac:dyDescent="0.35">
      <c r="AH4030" s="16" t="str">
        <f>IF(AND(B4030="Premier League",E4030="Live"),_xlfn.XLOOKUP(_xlfn.TEXTJOIN(" vs ",,C4030:D4030),Calendar!G:G,Calendar!B:B),IF(AND(B4030="Premier League",E4030="Highlights"),_xlfn.XLOOKUP(H4030,Calendar!O:O,Calendar!N:N,,-1),""))</f>
        <v/>
      </c>
      <c r="AI4030" s="61" t="str">
        <f>IF(AND(AH4030&lt;&gt;"",E4030="Live"),_xlfn.XLOOKUP(_xlfn.TEXTJOIN(" vs ",,C4030:D4030),Calendar!G:G,Calendar!K:K),"")</f>
        <v/>
      </c>
      <c r="AJ4030" s="61" t="str">
        <f>IF(AND(K4030&lt;&gt;"Match of the Day",K4030&lt;&gt;"Match of the Day 2",K4030&lt;&gt;"Match of the Day Repeat"),"",1+MAX($AJ$10:AJ4029))</f>
        <v/>
      </c>
    </row>
    <row r="4031" spans="34:36" x14ac:dyDescent="0.35">
      <c r="AH4031" s="16" t="str">
        <f>IF(AND(B4031="Premier League",E4031="Live"),_xlfn.XLOOKUP(_xlfn.TEXTJOIN(" vs ",,C4031:D4031),Calendar!G:G,Calendar!B:B),IF(AND(B4031="Premier League",E4031="Highlights"),_xlfn.XLOOKUP(H4031,Calendar!O:O,Calendar!N:N,,-1),""))</f>
        <v/>
      </c>
      <c r="AI4031" s="61" t="str">
        <f>IF(AND(AH4031&lt;&gt;"",E4031="Live"),_xlfn.XLOOKUP(_xlfn.TEXTJOIN(" vs ",,C4031:D4031),Calendar!G:G,Calendar!K:K),"")</f>
        <v/>
      </c>
      <c r="AJ4031" s="61" t="str">
        <f>IF(AND(K4031&lt;&gt;"Match of the Day",K4031&lt;&gt;"Match of the Day 2",K4031&lt;&gt;"Match of the Day Repeat"),"",1+MAX($AJ$10:AJ4030))</f>
        <v/>
      </c>
    </row>
    <row r="4032" spans="34:36" x14ac:dyDescent="0.35">
      <c r="AH4032" s="16" t="str">
        <f>IF(AND(B4032="Premier League",E4032="Live"),_xlfn.XLOOKUP(_xlfn.TEXTJOIN(" vs ",,C4032:D4032),Calendar!G:G,Calendar!B:B),IF(AND(B4032="Premier League",E4032="Highlights"),_xlfn.XLOOKUP(H4032,Calendar!O:O,Calendar!N:N,,-1),""))</f>
        <v/>
      </c>
      <c r="AI4032" s="61" t="str">
        <f>IF(AND(AH4032&lt;&gt;"",E4032="Live"),_xlfn.XLOOKUP(_xlfn.TEXTJOIN(" vs ",,C4032:D4032),Calendar!G:G,Calendar!K:K),"")</f>
        <v/>
      </c>
      <c r="AJ4032" s="61" t="str">
        <f>IF(AND(K4032&lt;&gt;"Match of the Day",K4032&lt;&gt;"Match of the Day 2",K4032&lt;&gt;"Match of the Day Repeat"),"",1+MAX($AJ$10:AJ4031))</f>
        <v/>
      </c>
    </row>
    <row r="4033" spans="34:36" x14ac:dyDescent="0.35">
      <c r="AH4033" s="16" t="str">
        <f>IF(AND(B4033="Premier League",E4033="Live"),_xlfn.XLOOKUP(_xlfn.TEXTJOIN(" vs ",,C4033:D4033),Calendar!G:G,Calendar!B:B),IF(AND(B4033="Premier League",E4033="Highlights"),_xlfn.XLOOKUP(H4033,Calendar!O:O,Calendar!N:N,,-1),""))</f>
        <v/>
      </c>
      <c r="AI4033" s="61" t="str">
        <f>IF(AND(AH4033&lt;&gt;"",E4033="Live"),_xlfn.XLOOKUP(_xlfn.TEXTJOIN(" vs ",,C4033:D4033),Calendar!G:G,Calendar!K:K),"")</f>
        <v/>
      </c>
      <c r="AJ4033" s="61" t="str">
        <f>IF(AND(K4033&lt;&gt;"Match of the Day",K4033&lt;&gt;"Match of the Day 2",K4033&lt;&gt;"Match of the Day Repeat"),"",1+MAX($AJ$10:AJ4032))</f>
        <v/>
      </c>
    </row>
    <row r="4034" spans="34:36" x14ac:dyDescent="0.35">
      <c r="AH4034" s="16" t="str">
        <f>IF(AND(B4034="Premier League",E4034="Live"),_xlfn.XLOOKUP(_xlfn.TEXTJOIN(" vs ",,C4034:D4034),Calendar!G:G,Calendar!B:B),IF(AND(B4034="Premier League",E4034="Highlights"),_xlfn.XLOOKUP(H4034,Calendar!O:O,Calendar!N:N,,-1),""))</f>
        <v/>
      </c>
      <c r="AI4034" s="61" t="str">
        <f>IF(AND(AH4034&lt;&gt;"",E4034="Live"),_xlfn.XLOOKUP(_xlfn.TEXTJOIN(" vs ",,C4034:D4034),Calendar!G:G,Calendar!K:K),"")</f>
        <v/>
      </c>
      <c r="AJ4034" s="61" t="str">
        <f>IF(AND(K4034&lt;&gt;"Match of the Day",K4034&lt;&gt;"Match of the Day 2",K4034&lt;&gt;"Match of the Day Repeat"),"",1+MAX($AJ$10:AJ4033))</f>
        <v/>
      </c>
    </row>
    <row r="4035" spans="34:36" x14ac:dyDescent="0.35">
      <c r="AH4035" s="16" t="str">
        <f>IF(AND(B4035="Premier League",E4035="Live"),_xlfn.XLOOKUP(_xlfn.TEXTJOIN(" vs ",,C4035:D4035),Calendar!G:G,Calendar!B:B),IF(AND(B4035="Premier League",E4035="Highlights"),_xlfn.XLOOKUP(H4035,Calendar!O:O,Calendar!N:N,,-1),""))</f>
        <v/>
      </c>
      <c r="AI4035" s="61" t="str">
        <f>IF(AND(AH4035&lt;&gt;"",E4035="Live"),_xlfn.XLOOKUP(_xlfn.TEXTJOIN(" vs ",,C4035:D4035),Calendar!G:G,Calendar!K:K),"")</f>
        <v/>
      </c>
      <c r="AJ4035" s="61" t="str">
        <f>IF(AND(K4035&lt;&gt;"Match of the Day",K4035&lt;&gt;"Match of the Day 2",K4035&lt;&gt;"Match of the Day Repeat"),"",1+MAX($AJ$10:AJ4034))</f>
        <v/>
      </c>
    </row>
    <row r="4036" spans="34:36" x14ac:dyDescent="0.35">
      <c r="AH4036" s="16" t="str">
        <f>IF(AND(B4036="Premier League",E4036="Live"),_xlfn.XLOOKUP(_xlfn.TEXTJOIN(" vs ",,C4036:D4036),Calendar!G:G,Calendar!B:B),IF(AND(B4036="Premier League",E4036="Highlights"),_xlfn.XLOOKUP(H4036,Calendar!O:O,Calendar!N:N,,-1),""))</f>
        <v/>
      </c>
      <c r="AI4036" s="61" t="str">
        <f>IF(AND(AH4036&lt;&gt;"",E4036="Live"),_xlfn.XLOOKUP(_xlfn.TEXTJOIN(" vs ",,C4036:D4036),Calendar!G:G,Calendar!K:K),"")</f>
        <v/>
      </c>
      <c r="AJ4036" s="61" t="str">
        <f>IF(AND(K4036&lt;&gt;"Match of the Day",K4036&lt;&gt;"Match of the Day 2",K4036&lt;&gt;"Match of the Day Repeat"),"",1+MAX($AJ$10:AJ4035))</f>
        <v/>
      </c>
    </row>
    <row r="4037" spans="34:36" x14ac:dyDescent="0.35">
      <c r="AH4037" s="16" t="str">
        <f>IF(AND(B4037="Premier League",E4037="Live"),_xlfn.XLOOKUP(_xlfn.TEXTJOIN(" vs ",,C4037:D4037),Calendar!G:G,Calendar!B:B),IF(AND(B4037="Premier League",E4037="Highlights"),_xlfn.XLOOKUP(H4037,Calendar!O:O,Calendar!N:N,,-1),""))</f>
        <v/>
      </c>
      <c r="AI4037" s="61" t="str">
        <f>IF(AND(AH4037&lt;&gt;"",E4037="Live"),_xlfn.XLOOKUP(_xlfn.TEXTJOIN(" vs ",,C4037:D4037),Calendar!G:G,Calendar!K:K),"")</f>
        <v/>
      </c>
      <c r="AJ4037" s="61" t="str">
        <f>IF(AND(K4037&lt;&gt;"Match of the Day",K4037&lt;&gt;"Match of the Day 2",K4037&lt;&gt;"Match of the Day Repeat"),"",1+MAX($AJ$10:AJ4036))</f>
        <v/>
      </c>
    </row>
    <row r="4038" spans="34:36" x14ac:dyDescent="0.35">
      <c r="AH4038" s="16" t="str">
        <f>IF(AND(B4038="Premier League",E4038="Live"),_xlfn.XLOOKUP(_xlfn.TEXTJOIN(" vs ",,C4038:D4038),Calendar!G:G,Calendar!B:B),IF(AND(B4038="Premier League",E4038="Highlights"),_xlfn.XLOOKUP(H4038,Calendar!O:O,Calendar!N:N,,-1),""))</f>
        <v/>
      </c>
      <c r="AI4038" s="61" t="str">
        <f>IF(AND(AH4038&lt;&gt;"",E4038="Live"),_xlfn.XLOOKUP(_xlfn.TEXTJOIN(" vs ",,C4038:D4038),Calendar!G:G,Calendar!K:K),"")</f>
        <v/>
      </c>
      <c r="AJ4038" s="61" t="str">
        <f>IF(AND(K4038&lt;&gt;"Match of the Day",K4038&lt;&gt;"Match of the Day 2",K4038&lt;&gt;"Match of the Day Repeat"),"",1+MAX($AJ$10:AJ4037))</f>
        <v/>
      </c>
    </row>
    <row r="4039" spans="34:36" x14ac:dyDescent="0.35">
      <c r="AH4039" s="16" t="str">
        <f>IF(AND(B4039="Premier League",E4039="Live"),_xlfn.XLOOKUP(_xlfn.TEXTJOIN(" vs ",,C4039:D4039),Calendar!G:G,Calendar!B:B),IF(AND(B4039="Premier League",E4039="Highlights"),_xlfn.XLOOKUP(H4039,Calendar!O:O,Calendar!N:N,,-1),""))</f>
        <v/>
      </c>
      <c r="AI4039" s="61" t="str">
        <f>IF(AND(AH4039&lt;&gt;"",E4039="Live"),_xlfn.XLOOKUP(_xlfn.TEXTJOIN(" vs ",,C4039:D4039),Calendar!G:G,Calendar!K:K),"")</f>
        <v/>
      </c>
      <c r="AJ4039" s="61" t="str">
        <f>IF(AND(K4039&lt;&gt;"Match of the Day",K4039&lt;&gt;"Match of the Day 2",K4039&lt;&gt;"Match of the Day Repeat"),"",1+MAX($AJ$10:AJ4038))</f>
        <v/>
      </c>
    </row>
    <row r="4040" spans="34:36" x14ac:dyDescent="0.35">
      <c r="AH4040" s="16" t="str">
        <f>IF(AND(B4040="Premier League",E4040="Live"),_xlfn.XLOOKUP(_xlfn.TEXTJOIN(" vs ",,C4040:D4040),Calendar!G:G,Calendar!B:B),IF(AND(B4040="Premier League",E4040="Highlights"),_xlfn.XLOOKUP(H4040,Calendar!O:O,Calendar!N:N,,-1),""))</f>
        <v/>
      </c>
      <c r="AI4040" s="61" t="str">
        <f>IF(AND(AH4040&lt;&gt;"",E4040="Live"),_xlfn.XLOOKUP(_xlfn.TEXTJOIN(" vs ",,C4040:D4040),Calendar!G:G,Calendar!K:K),"")</f>
        <v/>
      </c>
      <c r="AJ4040" s="61" t="str">
        <f>IF(AND(K4040&lt;&gt;"Match of the Day",K4040&lt;&gt;"Match of the Day 2",K4040&lt;&gt;"Match of the Day Repeat"),"",1+MAX($AJ$10:AJ4039))</f>
        <v/>
      </c>
    </row>
    <row r="4041" spans="34:36" x14ac:dyDescent="0.35">
      <c r="AH4041" s="16" t="str">
        <f>IF(AND(B4041="Premier League",E4041="Live"),_xlfn.XLOOKUP(_xlfn.TEXTJOIN(" vs ",,C4041:D4041),Calendar!G:G,Calendar!B:B),IF(AND(B4041="Premier League",E4041="Highlights"),_xlfn.XLOOKUP(H4041,Calendar!O:O,Calendar!N:N,,-1),""))</f>
        <v/>
      </c>
      <c r="AI4041" s="61" t="str">
        <f>IF(AND(AH4041&lt;&gt;"",E4041="Live"),_xlfn.XLOOKUP(_xlfn.TEXTJOIN(" vs ",,C4041:D4041),Calendar!G:G,Calendar!K:K),"")</f>
        <v/>
      </c>
      <c r="AJ4041" s="61" t="str">
        <f>IF(AND(K4041&lt;&gt;"Match of the Day",K4041&lt;&gt;"Match of the Day 2",K4041&lt;&gt;"Match of the Day Repeat"),"",1+MAX($AJ$10:AJ4040))</f>
        <v/>
      </c>
    </row>
    <row r="4042" spans="34:36" x14ac:dyDescent="0.35">
      <c r="AH4042" s="16" t="str">
        <f>IF(AND(B4042="Premier League",E4042="Live"),_xlfn.XLOOKUP(_xlfn.TEXTJOIN(" vs ",,C4042:D4042),Calendar!G:G,Calendar!B:B),IF(AND(B4042="Premier League",E4042="Highlights"),_xlfn.XLOOKUP(H4042,Calendar!O:O,Calendar!N:N,,-1),""))</f>
        <v/>
      </c>
      <c r="AI4042" s="61" t="str">
        <f>IF(AND(AH4042&lt;&gt;"",E4042="Live"),_xlfn.XLOOKUP(_xlfn.TEXTJOIN(" vs ",,C4042:D4042),Calendar!G:G,Calendar!K:K),"")</f>
        <v/>
      </c>
      <c r="AJ4042" s="61" t="str">
        <f>IF(AND(K4042&lt;&gt;"Match of the Day",K4042&lt;&gt;"Match of the Day 2",K4042&lt;&gt;"Match of the Day Repeat"),"",1+MAX($AJ$10:AJ4041))</f>
        <v/>
      </c>
    </row>
    <row r="4043" spans="34:36" x14ac:dyDescent="0.35">
      <c r="AH4043" s="16" t="str">
        <f>IF(AND(B4043="Premier League",E4043="Live"),_xlfn.XLOOKUP(_xlfn.TEXTJOIN(" vs ",,C4043:D4043),Calendar!G:G,Calendar!B:B),IF(AND(B4043="Premier League",E4043="Highlights"),_xlfn.XLOOKUP(H4043,Calendar!O:O,Calendar!N:N,,-1),""))</f>
        <v/>
      </c>
      <c r="AI4043" s="61" t="str">
        <f>IF(AND(AH4043&lt;&gt;"",E4043="Live"),_xlfn.XLOOKUP(_xlfn.TEXTJOIN(" vs ",,C4043:D4043),Calendar!G:G,Calendar!K:K),"")</f>
        <v/>
      </c>
      <c r="AJ4043" s="61" t="str">
        <f>IF(AND(K4043&lt;&gt;"Match of the Day",K4043&lt;&gt;"Match of the Day 2",K4043&lt;&gt;"Match of the Day Repeat"),"",1+MAX($AJ$10:AJ4042))</f>
        <v/>
      </c>
    </row>
    <row r="4044" spans="34:36" x14ac:dyDescent="0.35">
      <c r="AH4044" s="16" t="str">
        <f>IF(AND(B4044="Premier League",E4044="Live"),_xlfn.XLOOKUP(_xlfn.TEXTJOIN(" vs ",,C4044:D4044),Calendar!G:G,Calendar!B:B),IF(AND(B4044="Premier League",E4044="Highlights"),_xlfn.XLOOKUP(H4044,Calendar!O:O,Calendar!N:N,,-1),""))</f>
        <v/>
      </c>
      <c r="AI4044" s="61" t="str">
        <f>IF(AND(AH4044&lt;&gt;"",E4044="Live"),_xlfn.XLOOKUP(_xlfn.TEXTJOIN(" vs ",,C4044:D4044),Calendar!G:G,Calendar!K:K),"")</f>
        <v/>
      </c>
      <c r="AJ4044" s="61" t="str">
        <f>IF(AND(K4044&lt;&gt;"Match of the Day",K4044&lt;&gt;"Match of the Day 2",K4044&lt;&gt;"Match of the Day Repeat"),"",1+MAX($AJ$10:AJ4043))</f>
        <v/>
      </c>
    </row>
    <row r="4045" spans="34:36" x14ac:dyDescent="0.35">
      <c r="AH4045" s="16" t="str">
        <f>IF(AND(B4045="Premier League",E4045="Live"),_xlfn.XLOOKUP(_xlfn.TEXTJOIN(" vs ",,C4045:D4045),Calendar!G:G,Calendar!B:B),IF(AND(B4045="Premier League",E4045="Highlights"),_xlfn.XLOOKUP(H4045,Calendar!O:O,Calendar!N:N,,-1),""))</f>
        <v/>
      </c>
      <c r="AI4045" s="61" t="str">
        <f>IF(AND(AH4045&lt;&gt;"",E4045="Live"),_xlfn.XLOOKUP(_xlfn.TEXTJOIN(" vs ",,C4045:D4045),Calendar!G:G,Calendar!K:K),"")</f>
        <v/>
      </c>
      <c r="AJ4045" s="61" t="str">
        <f>IF(AND(K4045&lt;&gt;"Match of the Day",K4045&lt;&gt;"Match of the Day 2",K4045&lt;&gt;"Match of the Day Repeat"),"",1+MAX($AJ$10:AJ4044))</f>
        <v/>
      </c>
    </row>
    <row r="4046" spans="34:36" x14ac:dyDescent="0.35">
      <c r="AH4046" s="16" t="str">
        <f>IF(AND(B4046="Premier League",E4046="Live"),_xlfn.XLOOKUP(_xlfn.TEXTJOIN(" vs ",,C4046:D4046),Calendar!G:G,Calendar!B:B),IF(AND(B4046="Premier League",E4046="Highlights"),_xlfn.XLOOKUP(H4046,Calendar!O:O,Calendar!N:N,,-1),""))</f>
        <v/>
      </c>
      <c r="AI4046" s="61" t="str">
        <f>IF(AND(AH4046&lt;&gt;"",E4046="Live"),_xlfn.XLOOKUP(_xlfn.TEXTJOIN(" vs ",,C4046:D4046),Calendar!G:G,Calendar!K:K),"")</f>
        <v/>
      </c>
      <c r="AJ4046" s="61" t="str">
        <f>IF(AND(K4046&lt;&gt;"Match of the Day",K4046&lt;&gt;"Match of the Day 2",K4046&lt;&gt;"Match of the Day Repeat"),"",1+MAX($AJ$10:AJ4045))</f>
        <v/>
      </c>
    </row>
    <row r="4047" spans="34:36" x14ac:dyDescent="0.35">
      <c r="AH4047" s="16" t="str">
        <f>IF(AND(B4047="Premier League",E4047="Live"),_xlfn.XLOOKUP(_xlfn.TEXTJOIN(" vs ",,C4047:D4047),Calendar!G:G,Calendar!B:B),IF(AND(B4047="Premier League",E4047="Highlights"),_xlfn.XLOOKUP(H4047,Calendar!O:O,Calendar!N:N,,-1),""))</f>
        <v/>
      </c>
      <c r="AI4047" s="61" t="str">
        <f>IF(AND(AH4047&lt;&gt;"",E4047="Live"),_xlfn.XLOOKUP(_xlfn.TEXTJOIN(" vs ",,C4047:D4047),Calendar!G:G,Calendar!K:K),"")</f>
        <v/>
      </c>
      <c r="AJ4047" s="61" t="str">
        <f>IF(AND(K4047&lt;&gt;"Match of the Day",K4047&lt;&gt;"Match of the Day 2",K4047&lt;&gt;"Match of the Day Repeat"),"",1+MAX($AJ$10:AJ4046))</f>
        <v/>
      </c>
    </row>
    <row r="4048" spans="34:36" x14ac:dyDescent="0.35">
      <c r="AH4048" s="16" t="str">
        <f>IF(AND(B4048="Premier League",E4048="Live"),_xlfn.XLOOKUP(_xlfn.TEXTJOIN(" vs ",,C4048:D4048),Calendar!G:G,Calendar!B:B),IF(AND(B4048="Premier League",E4048="Highlights"),_xlfn.XLOOKUP(H4048,Calendar!O:O,Calendar!N:N,,-1),""))</f>
        <v/>
      </c>
      <c r="AI4048" s="61" t="str">
        <f>IF(AND(AH4048&lt;&gt;"",E4048="Live"),_xlfn.XLOOKUP(_xlfn.TEXTJOIN(" vs ",,C4048:D4048),Calendar!G:G,Calendar!K:K),"")</f>
        <v/>
      </c>
      <c r="AJ4048" s="61" t="str">
        <f>IF(AND(K4048&lt;&gt;"Match of the Day",K4048&lt;&gt;"Match of the Day 2",K4048&lt;&gt;"Match of the Day Repeat"),"",1+MAX($AJ$10:AJ4047))</f>
        <v/>
      </c>
    </row>
    <row r="4049" spans="34:36" x14ac:dyDescent="0.35">
      <c r="AH4049" s="16" t="str">
        <f>IF(AND(B4049="Premier League",E4049="Live"),_xlfn.XLOOKUP(_xlfn.TEXTJOIN(" vs ",,C4049:D4049),Calendar!G:G,Calendar!B:B),IF(AND(B4049="Premier League",E4049="Highlights"),_xlfn.XLOOKUP(H4049,Calendar!O:O,Calendar!N:N,,-1),""))</f>
        <v/>
      </c>
      <c r="AI4049" s="61" t="str">
        <f>IF(AND(AH4049&lt;&gt;"",E4049="Live"),_xlfn.XLOOKUP(_xlfn.TEXTJOIN(" vs ",,C4049:D4049),Calendar!G:G,Calendar!K:K),"")</f>
        <v/>
      </c>
      <c r="AJ4049" s="61" t="str">
        <f>IF(AND(K4049&lt;&gt;"Match of the Day",K4049&lt;&gt;"Match of the Day 2",K4049&lt;&gt;"Match of the Day Repeat"),"",1+MAX($AJ$10:AJ4048))</f>
        <v/>
      </c>
    </row>
    <row r="4050" spans="34:36" x14ac:dyDescent="0.35">
      <c r="AH4050" s="16" t="str">
        <f>IF(AND(B4050="Premier League",E4050="Live"),_xlfn.XLOOKUP(_xlfn.TEXTJOIN(" vs ",,C4050:D4050),Calendar!G:G,Calendar!B:B),IF(AND(B4050="Premier League",E4050="Highlights"),_xlfn.XLOOKUP(H4050,Calendar!O:O,Calendar!N:N,,-1),""))</f>
        <v/>
      </c>
      <c r="AI4050" s="61" t="str">
        <f>IF(AND(AH4050&lt;&gt;"",E4050="Live"),_xlfn.XLOOKUP(_xlfn.TEXTJOIN(" vs ",,C4050:D4050),Calendar!G:G,Calendar!K:K),"")</f>
        <v/>
      </c>
      <c r="AJ4050" s="61" t="str">
        <f>IF(AND(K4050&lt;&gt;"Match of the Day",K4050&lt;&gt;"Match of the Day 2",K4050&lt;&gt;"Match of the Day Repeat"),"",1+MAX($AJ$10:AJ4049))</f>
        <v/>
      </c>
    </row>
    <row r="4051" spans="34:36" x14ac:dyDescent="0.35">
      <c r="AH4051" s="16" t="str">
        <f>IF(AND(B4051="Premier League",E4051="Live"),_xlfn.XLOOKUP(_xlfn.TEXTJOIN(" vs ",,C4051:D4051),Calendar!G:G,Calendar!B:B),IF(AND(B4051="Premier League",E4051="Highlights"),_xlfn.XLOOKUP(H4051,Calendar!O:O,Calendar!N:N,,-1),""))</f>
        <v/>
      </c>
      <c r="AI4051" s="61" t="str">
        <f>IF(AND(AH4051&lt;&gt;"",E4051="Live"),_xlfn.XLOOKUP(_xlfn.TEXTJOIN(" vs ",,C4051:D4051),Calendar!G:G,Calendar!K:K),"")</f>
        <v/>
      </c>
      <c r="AJ4051" s="61" t="str">
        <f>IF(AND(K4051&lt;&gt;"Match of the Day",K4051&lt;&gt;"Match of the Day 2",K4051&lt;&gt;"Match of the Day Repeat"),"",1+MAX($AJ$10:AJ4050))</f>
        <v/>
      </c>
    </row>
    <row r="4052" spans="34:36" x14ac:dyDescent="0.35">
      <c r="AH4052" s="16" t="str">
        <f>IF(AND(B4052="Premier League",E4052="Live"),_xlfn.XLOOKUP(_xlfn.TEXTJOIN(" vs ",,C4052:D4052),Calendar!G:G,Calendar!B:B),IF(AND(B4052="Premier League",E4052="Highlights"),_xlfn.XLOOKUP(H4052,Calendar!O:O,Calendar!N:N,,-1),""))</f>
        <v/>
      </c>
      <c r="AI4052" s="61" t="str">
        <f>IF(AND(AH4052&lt;&gt;"",E4052="Live"),_xlfn.XLOOKUP(_xlfn.TEXTJOIN(" vs ",,C4052:D4052),Calendar!G:G,Calendar!K:K),"")</f>
        <v/>
      </c>
      <c r="AJ4052" s="61" t="str">
        <f>IF(AND(K4052&lt;&gt;"Match of the Day",K4052&lt;&gt;"Match of the Day 2",K4052&lt;&gt;"Match of the Day Repeat"),"",1+MAX($AJ$10:AJ4051))</f>
        <v/>
      </c>
    </row>
    <row r="4053" spans="34:36" x14ac:dyDescent="0.35">
      <c r="AH4053" s="16" t="str">
        <f>IF(AND(B4053="Premier League",E4053="Live"),_xlfn.XLOOKUP(_xlfn.TEXTJOIN(" vs ",,C4053:D4053),Calendar!G:G,Calendar!B:B),IF(AND(B4053="Premier League",E4053="Highlights"),_xlfn.XLOOKUP(H4053,Calendar!O:O,Calendar!N:N,,-1),""))</f>
        <v/>
      </c>
      <c r="AI4053" s="61" t="str">
        <f>IF(AND(AH4053&lt;&gt;"",E4053="Live"),_xlfn.XLOOKUP(_xlfn.TEXTJOIN(" vs ",,C4053:D4053),Calendar!G:G,Calendar!K:K),"")</f>
        <v/>
      </c>
      <c r="AJ4053" s="61" t="str">
        <f>IF(AND(K4053&lt;&gt;"Match of the Day",K4053&lt;&gt;"Match of the Day 2",K4053&lt;&gt;"Match of the Day Repeat"),"",1+MAX($AJ$10:AJ4052))</f>
        <v/>
      </c>
    </row>
    <row r="4054" spans="34:36" x14ac:dyDescent="0.35">
      <c r="AH4054" s="16" t="str">
        <f>IF(AND(B4054="Premier League",E4054="Live"),_xlfn.XLOOKUP(_xlfn.TEXTJOIN(" vs ",,C4054:D4054),Calendar!G:G,Calendar!B:B),IF(AND(B4054="Premier League",E4054="Highlights"),_xlfn.XLOOKUP(H4054,Calendar!O:O,Calendar!N:N,,-1),""))</f>
        <v/>
      </c>
      <c r="AI4054" s="61" t="str">
        <f>IF(AND(AH4054&lt;&gt;"",E4054="Live"),_xlfn.XLOOKUP(_xlfn.TEXTJOIN(" vs ",,C4054:D4054),Calendar!G:G,Calendar!K:K),"")</f>
        <v/>
      </c>
      <c r="AJ4054" s="61" t="str">
        <f>IF(AND(K4054&lt;&gt;"Match of the Day",K4054&lt;&gt;"Match of the Day 2",K4054&lt;&gt;"Match of the Day Repeat"),"",1+MAX($AJ$10:AJ4053))</f>
        <v/>
      </c>
    </row>
    <row r="4055" spans="34:36" x14ac:dyDescent="0.35">
      <c r="AH4055" s="16" t="str">
        <f>IF(AND(B4055="Premier League",E4055="Live"),_xlfn.XLOOKUP(_xlfn.TEXTJOIN(" vs ",,C4055:D4055),Calendar!G:G,Calendar!B:B),IF(AND(B4055="Premier League",E4055="Highlights"),_xlfn.XLOOKUP(H4055,Calendar!O:O,Calendar!N:N,,-1),""))</f>
        <v/>
      </c>
      <c r="AI4055" s="61" t="str">
        <f>IF(AND(AH4055&lt;&gt;"",E4055="Live"),_xlfn.XLOOKUP(_xlfn.TEXTJOIN(" vs ",,C4055:D4055),Calendar!G:G,Calendar!K:K),"")</f>
        <v/>
      </c>
      <c r="AJ4055" s="61" t="str">
        <f>IF(AND(K4055&lt;&gt;"Match of the Day",K4055&lt;&gt;"Match of the Day 2",K4055&lt;&gt;"Match of the Day Repeat"),"",1+MAX($AJ$10:AJ4054))</f>
        <v/>
      </c>
    </row>
    <row r="4056" spans="34:36" x14ac:dyDescent="0.35">
      <c r="AH4056" s="16" t="str">
        <f>IF(AND(B4056="Premier League",E4056="Live"),_xlfn.XLOOKUP(_xlfn.TEXTJOIN(" vs ",,C4056:D4056),Calendar!G:G,Calendar!B:B),IF(AND(B4056="Premier League",E4056="Highlights"),_xlfn.XLOOKUP(H4056,Calendar!O:O,Calendar!N:N,,-1),""))</f>
        <v/>
      </c>
      <c r="AI4056" s="61" t="str">
        <f>IF(AND(AH4056&lt;&gt;"",E4056="Live"),_xlfn.XLOOKUP(_xlfn.TEXTJOIN(" vs ",,C4056:D4056),Calendar!G:G,Calendar!K:K),"")</f>
        <v/>
      </c>
      <c r="AJ4056" s="61" t="str">
        <f>IF(AND(K4056&lt;&gt;"Match of the Day",K4056&lt;&gt;"Match of the Day 2",K4056&lt;&gt;"Match of the Day Repeat"),"",1+MAX($AJ$10:AJ4055))</f>
        <v/>
      </c>
    </row>
    <row r="4057" spans="34:36" x14ac:dyDescent="0.35">
      <c r="AH4057" s="16" t="str">
        <f>IF(AND(B4057="Premier League",E4057="Live"),_xlfn.XLOOKUP(_xlfn.TEXTJOIN(" vs ",,C4057:D4057),Calendar!G:G,Calendar!B:B),IF(AND(B4057="Premier League",E4057="Highlights"),_xlfn.XLOOKUP(H4057,Calendar!O:O,Calendar!N:N,,-1),""))</f>
        <v/>
      </c>
      <c r="AI4057" s="61" t="str">
        <f>IF(AND(AH4057&lt;&gt;"",E4057="Live"),_xlfn.XLOOKUP(_xlfn.TEXTJOIN(" vs ",,C4057:D4057),Calendar!G:G,Calendar!K:K),"")</f>
        <v/>
      </c>
      <c r="AJ4057" s="61" t="str">
        <f>IF(AND(K4057&lt;&gt;"Match of the Day",K4057&lt;&gt;"Match of the Day 2",K4057&lt;&gt;"Match of the Day Repeat"),"",1+MAX($AJ$10:AJ4056))</f>
        <v/>
      </c>
    </row>
    <row r="4058" spans="34:36" x14ac:dyDescent="0.35">
      <c r="AH4058" s="16" t="str">
        <f>IF(AND(B4058="Premier League",E4058="Live"),_xlfn.XLOOKUP(_xlfn.TEXTJOIN(" vs ",,C4058:D4058),Calendar!G:G,Calendar!B:B),IF(AND(B4058="Premier League",E4058="Highlights"),_xlfn.XLOOKUP(H4058,Calendar!O:O,Calendar!N:N,,-1),""))</f>
        <v/>
      </c>
      <c r="AI4058" s="61" t="str">
        <f>IF(AND(AH4058&lt;&gt;"",E4058="Live"),_xlfn.XLOOKUP(_xlfn.TEXTJOIN(" vs ",,C4058:D4058),Calendar!G:G,Calendar!K:K),"")</f>
        <v/>
      </c>
      <c r="AJ4058" s="61" t="str">
        <f>IF(AND(K4058&lt;&gt;"Match of the Day",K4058&lt;&gt;"Match of the Day 2",K4058&lt;&gt;"Match of the Day Repeat"),"",1+MAX($AJ$10:AJ4057))</f>
        <v/>
      </c>
    </row>
    <row r="4059" spans="34:36" x14ac:dyDescent="0.35">
      <c r="AH4059" s="16" t="str">
        <f>IF(AND(B4059="Premier League",E4059="Live"),_xlfn.XLOOKUP(_xlfn.TEXTJOIN(" vs ",,C4059:D4059),Calendar!G:G,Calendar!B:B),IF(AND(B4059="Premier League",E4059="Highlights"),_xlfn.XLOOKUP(H4059,Calendar!O:O,Calendar!N:N,,-1),""))</f>
        <v/>
      </c>
      <c r="AI4059" s="61" t="str">
        <f>IF(AND(AH4059&lt;&gt;"",E4059="Live"),_xlfn.XLOOKUP(_xlfn.TEXTJOIN(" vs ",,C4059:D4059),Calendar!G:G,Calendar!K:K),"")</f>
        <v/>
      </c>
      <c r="AJ4059" s="61" t="str">
        <f>IF(AND(K4059&lt;&gt;"Match of the Day",K4059&lt;&gt;"Match of the Day 2",K4059&lt;&gt;"Match of the Day Repeat"),"",1+MAX($AJ$10:AJ4058))</f>
        <v/>
      </c>
    </row>
    <row r="4060" spans="34:36" x14ac:dyDescent="0.35">
      <c r="AH4060" s="16" t="str">
        <f>IF(AND(B4060="Premier League",E4060="Live"),_xlfn.XLOOKUP(_xlfn.TEXTJOIN(" vs ",,C4060:D4060),Calendar!G:G,Calendar!B:B),IF(AND(B4060="Premier League",E4060="Highlights"),_xlfn.XLOOKUP(H4060,Calendar!O:O,Calendar!N:N,,-1),""))</f>
        <v/>
      </c>
      <c r="AI4060" s="61" t="str">
        <f>IF(AND(AH4060&lt;&gt;"",E4060="Live"),_xlfn.XLOOKUP(_xlfn.TEXTJOIN(" vs ",,C4060:D4060),Calendar!G:G,Calendar!K:K),"")</f>
        <v/>
      </c>
      <c r="AJ4060" s="61" t="str">
        <f>IF(AND(K4060&lt;&gt;"Match of the Day",K4060&lt;&gt;"Match of the Day 2",K4060&lt;&gt;"Match of the Day Repeat"),"",1+MAX($AJ$10:AJ4059))</f>
        <v/>
      </c>
    </row>
    <row r="4061" spans="34:36" x14ac:dyDescent="0.35">
      <c r="AH4061" s="16" t="str">
        <f>IF(AND(B4061="Premier League",E4061="Live"),_xlfn.XLOOKUP(_xlfn.TEXTJOIN(" vs ",,C4061:D4061),Calendar!G:G,Calendar!B:B),IF(AND(B4061="Premier League",E4061="Highlights"),_xlfn.XLOOKUP(H4061,Calendar!O:O,Calendar!N:N,,-1),""))</f>
        <v/>
      </c>
      <c r="AI4061" s="61" t="str">
        <f>IF(AND(AH4061&lt;&gt;"",E4061="Live"),_xlfn.XLOOKUP(_xlfn.TEXTJOIN(" vs ",,C4061:D4061),Calendar!G:G,Calendar!K:K),"")</f>
        <v/>
      </c>
      <c r="AJ4061" s="61" t="str">
        <f>IF(AND(K4061&lt;&gt;"Match of the Day",K4061&lt;&gt;"Match of the Day 2",K4061&lt;&gt;"Match of the Day Repeat"),"",1+MAX($AJ$10:AJ4060))</f>
        <v/>
      </c>
    </row>
    <row r="4062" spans="34:36" x14ac:dyDescent="0.35">
      <c r="AH4062" s="16" t="str">
        <f>IF(AND(B4062="Premier League",E4062="Live"),_xlfn.XLOOKUP(_xlfn.TEXTJOIN(" vs ",,C4062:D4062),Calendar!G:G,Calendar!B:B),IF(AND(B4062="Premier League",E4062="Highlights"),_xlfn.XLOOKUP(H4062,Calendar!O:O,Calendar!N:N,,-1),""))</f>
        <v/>
      </c>
      <c r="AI4062" s="61" t="str">
        <f>IF(AND(AH4062&lt;&gt;"",E4062="Live"),_xlfn.XLOOKUP(_xlfn.TEXTJOIN(" vs ",,C4062:D4062),Calendar!G:G,Calendar!K:K),"")</f>
        <v/>
      </c>
      <c r="AJ4062" s="61" t="str">
        <f>IF(AND(K4062&lt;&gt;"Match of the Day",K4062&lt;&gt;"Match of the Day 2",K4062&lt;&gt;"Match of the Day Repeat"),"",1+MAX($AJ$10:AJ4061))</f>
        <v/>
      </c>
    </row>
    <row r="4063" spans="34:36" x14ac:dyDescent="0.35">
      <c r="AH4063" s="16" t="str">
        <f>IF(AND(B4063="Premier League",E4063="Live"),_xlfn.XLOOKUP(_xlfn.TEXTJOIN(" vs ",,C4063:D4063),Calendar!G:G,Calendar!B:B),IF(AND(B4063="Premier League",E4063="Highlights"),_xlfn.XLOOKUP(H4063,Calendar!O:O,Calendar!N:N,,-1),""))</f>
        <v/>
      </c>
      <c r="AI4063" s="61" t="str">
        <f>IF(AND(AH4063&lt;&gt;"",E4063="Live"),_xlfn.XLOOKUP(_xlfn.TEXTJOIN(" vs ",,C4063:D4063),Calendar!G:G,Calendar!K:K),"")</f>
        <v/>
      </c>
      <c r="AJ4063" s="61" t="str">
        <f>IF(AND(K4063&lt;&gt;"Match of the Day",K4063&lt;&gt;"Match of the Day 2",K4063&lt;&gt;"Match of the Day Repeat"),"",1+MAX($AJ$10:AJ4062))</f>
        <v/>
      </c>
    </row>
    <row r="4064" spans="34:36" x14ac:dyDescent="0.35">
      <c r="AH4064" s="16" t="str">
        <f>IF(AND(B4064="Premier League",E4064="Live"),_xlfn.XLOOKUP(_xlfn.TEXTJOIN(" vs ",,C4064:D4064),Calendar!G:G,Calendar!B:B),IF(AND(B4064="Premier League",E4064="Highlights"),_xlfn.XLOOKUP(H4064,Calendar!O:O,Calendar!N:N,,-1),""))</f>
        <v/>
      </c>
      <c r="AI4064" s="61" t="str">
        <f>IF(AND(AH4064&lt;&gt;"",E4064="Live"),_xlfn.XLOOKUP(_xlfn.TEXTJOIN(" vs ",,C4064:D4064),Calendar!G:G,Calendar!K:K),"")</f>
        <v/>
      </c>
      <c r="AJ4064" s="61" t="str">
        <f>IF(AND(K4064&lt;&gt;"Match of the Day",K4064&lt;&gt;"Match of the Day 2",K4064&lt;&gt;"Match of the Day Repeat"),"",1+MAX($AJ$10:AJ4063))</f>
        <v/>
      </c>
    </row>
    <row r="4065" spans="34:36" x14ac:dyDescent="0.35">
      <c r="AH4065" s="16" t="str">
        <f>IF(AND(B4065="Premier League",E4065="Live"),_xlfn.XLOOKUP(_xlfn.TEXTJOIN(" vs ",,C4065:D4065),Calendar!G:G,Calendar!B:B),IF(AND(B4065="Premier League",E4065="Highlights"),_xlfn.XLOOKUP(H4065,Calendar!O:O,Calendar!N:N,,-1),""))</f>
        <v/>
      </c>
      <c r="AI4065" s="61" t="str">
        <f>IF(AND(AH4065&lt;&gt;"",E4065="Live"),_xlfn.XLOOKUP(_xlfn.TEXTJOIN(" vs ",,C4065:D4065),Calendar!G:G,Calendar!K:K),"")</f>
        <v/>
      </c>
      <c r="AJ4065" s="61" t="str">
        <f>IF(AND(K4065&lt;&gt;"Match of the Day",K4065&lt;&gt;"Match of the Day 2",K4065&lt;&gt;"Match of the Day Repeat"),"",1+MAX($AJ$10:AJ4064))</f>
        <v/>
      </c>
    </row>
    <row r="4066" spans="34:36" x14ac:dyDescent="0.35">
      <c r="AH4066" s="16" t="str">
        <f>IF(AND(B4066="Premier League",E4066="Live"),_xlfn.XLOOKUP(_xlfn.TEXTJOIN(" vs ",,C4066:D4066),Calendar!G:G,Calendar!B:B),IF(AND(B4066="Premier League",E4066="Highlights"),_xlfn.XLOOKUP(H4066,Calendar!O:O,Calendar!N:N,,-1),""))</f>
        <v/>
      </c>
      <c r="AI4066" s="61" t="str">
        <f>IF(AND(AH4066&lt;&gt;"",E4066="Live"),_xlfn.XLOOKUP(_xlfn.TEXTJOIN(" vs ",,C4066:D4066),Calendar!G:G,Calendar!K:K),"")</f>
        <v/>
      </c>
      <c r="AJ4066" s="61" t="str">
        <f>IF(AND(K4066&lt;&gt;"Match of the Day",K4066&lt;&gt;"Match of the Day 2",K4066&lt;&gt;"Match of the Day Repeat"),"",1+MAX($AJ$10:AJ4065))</f>
        <v/>
      </c>
    </row>
    <row r="4067" spans="34:36" x14ac:dyDescent="0.35">
      <c r="AH4067" s="16" t="str">
        <f>IF(AND(B4067="Premier League",E4067="Live"),_xlfn.XLOOKUP(_xlfn.TEXTJOIN(" vs ",,C4067:D4067),Calendar!G:G,Calendar!B:B),IF(AND(B4067="Premier League",E4067="Highlights"),_xlfn.XLOOKUP(H4067,Calendar!O:O,Calendar!N:N,,-1),""))</f>
        <v/>
      </c>
      <c r="AI4067" s="61" t="str">
        <f>IF(AND(AH4067&lt;&gt;"",E4067="Live"),_xlfn.XLOOKUP(_xlfn.TEXTJOIN(" vs ",,C4067:D4067),Calendar!G:G,Calendar!K:K),"")</f>
        <v/>
      </c>
      <c r="AJ4067" s="61" t="str">
        <f>IF(AND(K4067&lt;&gt;"Match of the Day",K4067&lt;&gt;"Match of the Day 2",K4067&lt;&gt;"Match of the Day Repeat"),"",1+MAX($AJ$10:AJ4066))</f>
        <v/>
      </c>
    </row>
    <row r="4068" spans="34:36" x14ac:dyDescent="0.35">
      <c r="AH4068" s="16" t="str">
        <f>IF(AND(B4068="Premier League",E4068="Live"),_xlfn.XLOOKUP(_xlfn.TEXTJOIN(" vs ",,C4068:D4068),Calendar!G:G,Calendar!B:B),IF(AND(B4068="Premier League",E4068="Highlights"),_xlfn.XLOOKUP(H4068,Calendar!O:O,Calendar!N:N,,-1),""))</f>
        <v/>
      </c>
      <c r="AI4068" s="61" t="str">
        <f>IF(AND(AH4068&lt;&gt;"",E4068="Live"),_xlfn.XLOOKUP(_xlfn.TEXTJOIN(" vs ",,C4068:D4068),Calendar!G:G,Calendar!K:K),"")</f>
        <v/>
      </c>
      <c r="AJ4068" s="61" t="str">
        <f>IF(AND(K4068&lt;&gt;"Match of the Day",K4068&lt;&gt;"Match of the Day 2",K4068&lt;&gt;"Match of the Day Repeat"),"",1+MAX($AJ$10:AJ4067))</f>
        <v/>
      </c>
    </row>
    <row r="4069" spans="34:36" x14ac:dyDescent="0.35">
      <c r="AH4069" s="16" t="str">
        <f>IF(AND(B4069="Premier League",E4069="Live"),_xlfn.XLOOKUP(_xlfn.TEXTJOIN(" vs ",,C4069:D4069),Calendar!G:G,Calendar!B:B),IF(AND(B4069="Premier League",E4069="Highlights"),_xlfn.XLOOKUP(H4069,Calendar!O:O,Calendar!N:N,,-1),""))</f>
        <v/>
      </c>
      <c r="AI4069" s="61" t="str">
        <f>IF(AND(AH4069&lt;&gt;"",E4069="Live"),_xlfn.XLOOKUP(_xlfn.TEXTJOIN(" vs ",,C4069:D4069),Calendar!G:G,Calendar!K:K),"")</f>
        <v/>
      </c>
      <c r="AJ4069" s="61" t="str">
        <f>IF(AND(K4069&lt;&gt;"Match of the Day",K4069&lt;&gt;"Match of the Day 2",K4069&lt;&gt;"Match of the Day Repeat"),"",1+MAX($AJ$10:AJ4068))</f>
        <v/>
      </c>
    </row>
    <row r="4070" spans="34:36" x14ac:dyDescent="0.35">
      <c r="AH4070" s="16" t="str">
        <f>IF(AND(B4070="Premier League",E4070="Live"),_xlfn.XLOOKUP(_xlfn.TEXTJOIN(" vs ",,C4070:D4070),Calendar!G:G,Calendar!B:B),IF(AND(B4070="Premier League",E4070="Highlights"),_xlfn.XLOOKUP(H4070,Calendar!O:O,Calendar!N:N,,-1),""))</f>
        <v/>
      </c>
      <c r="AI4070" s="61" t="str">
        <f>IF(AND(AH4070&lt;&gt;"",E4070="Live"),_xlfn.XLOOKUP(_xlfn.TEXTJOIN(" vs ",,C4070:D4070),Calendar!G:G,Calendar!K:K),"")</f>
        <v/>
      </c>
      <c r="AJ4070" s="61" t="str">
        <f>IF(AND(K4070&lt;&gt;"Match of the Day",K4070&lt;&gt;"Match of the Day 2",K4070&lt;&gt;"Match of the Day Repeat"),"",1+MAX($AJ$10:AJ4069))</f>
        <v/>
      </c>
    </row>
    <row r="4071" spans="34:36" x14ac:dyDescent="0.35">
      <c r="AH4071" s="16" t="str">
        <f>IF(AND(B4071="Premier League",E4071="Live"),_xlfn.XLOOKUP(_xlfn.TEXTJOIN(" vs ",,C4071:D4071),Calendar!G:G,Calendar!B:B),IF(AND(B4071="Premier League",E4071="Highlights"),_xlfn.XLOOKUP(H4071,Calendar!O:O,Calendar!N:N,,-1),""))</f>
        <v/>
      </c>
      <c r="AI4071" s="61" t="str">
        <f>IF(AND(AH4071&lt;&gt;"",E4071="Live"),_xlfn.XLOOKUP(_xlfn.TEXTJOIN(" vs ",,C4071:D4071),Calendar!G:G,Calendar!K:K),"")</f>
        <v/>
      </c>
      <c r="AJ4071" s="61" t="str">
        <f>IF(AND(K4071&lt;&gt;"Match of the Day",K4071&lt;&gt;"Match of the Day 2",K4071&lt;&gt;"Match of the Day Repeat"),"",1+MAX($AJ$10:AJ4070))</f>
        <v/>
      </c>
    </row>
    <row r="4072" spans="34:36" x14ac:dyDescent="0.35">
      <c r="AH4072" s="16" t="str">
        <f>IF(AND(B4072="Premier League",E4072="Live"),_xlfn.XLOOKUP(_xlfn.TEXTJOIN(" vs ",,C4072:D4072),Calendar!G:G,Calendar!B:B),IF(AND(B4072="Premier League",E4072="Highlights"),_xlfn.XLOOKUP(H4072,Calendar!O:O,Calendar!N:N,,-1),""))</f>
        <v/>
      </c>
      <c r="AI4072" s="61" t="str">
        <f>IF(AND(AH4072&lt;&gt;"",E4072="Live"),_xlfn.XLOOKUP(_xlfn.TEXTJOIN(" vs ",,C4072:D4072),Calendar!G:G,Calendar!K:K),"")</f>
        <v/>
      </c>
      <c r="AJ4072" s="61" t="str">
        <f>IF(AND(K4072&lt;&gt;"Match of the Day",K4072&lt;&gt;"Match of the Day 2",K4072&lt;&gt;"Match of the Day Repeat"),"",1+MAX($AJ$10:AJ4071))</f>
        <v/>
      </c>
    </row>
    <row r="4073" spans="34:36" x14ac:dyDescent="0.35">
      <c r="AH4073" s="16" t="str">
        <f>IF(AND(B4073="Premier League",E4073="Live"),_xlfn.XLOOKUP(_xlfn.TEXTJOIN(" vs ",,C4073:D4073),Calendar!G:G,Calendar!B:B),IF(AND(B4073="Premier League",E4073="Highlights"),_xlfn.XLOOKUP(H4073,Calendar!O:O,Calendar!N:N,,-1),""))</f>
        <v/>
      </c>
      <c r="AI4073" s="61" t="str">
        <f>IF(AND(AH4073&lt;&gt;"",E4073="Live"),_xlfn.XLOOKUP(_xlfn.TEXTJOIN(" vs ",,C4073:D4073),Calendar!G:G,Calendar!K:K),"")</f>
        <v/>
      </c>
      <c r="AJ4073" s="61" t="str">
        <f>IF(AND(K4073&lt;&gt;"Match of the Day",K4073&lt;&gt;"Match of the Day 2",K4073&lt;&gt;"Match of the Day Repeat"),"",1+MAX($AJ$10:AJ4072))</f>
        <v/>
      </c>
    </row>
    <row r="4074" spans="34:36" x14ac:dyDescent="0.35">
      <c r="AH4074" s="16" t="str">
        <f>IF(AND(B4074="Premier League",E4074="Live"),_xlfn.XLOOKUP(_xlfn.TEXTJOIN(" vs ",,C4074:D4074),Calendar!G:G,Calendar!B:B),IF(AND(B4074="Premier League",E4074="Highlights"),_xlfn.XLOOKUP(H4074,Calendar!O:O,Calendar!N:N,,-1),""))</f>
        <v/>
      </c>
      <c r="AI4074" s="61" t="str">
        <f>IF(AND(AH4074&lt;&gt;"",E4074="Live"),_xlfn.XLOOKUP(_xlfn.TEXTJOIN(" vs ",,C4074:D4074),Calendar!G:G,Calendar!K:K),"")</f>
        <v/>
      </c>
      <c r="AJ4074" s="61" t="str">
        <f>IF(AND(K4074&lt;&gt;"Match of the Day",K4074&lt;&gt;"Match of the Day 2",K4074&lt;&gt;"Match of the Day Repeat"),"",1+MAX($AJ$10:AJ4073))</f>
        <v/>
      </c>
    </row>
    <row r="4075" spans="34:36" x14ac:dyDescent="0.35">
      <c r="AH4075" s="16" t="str">
        <f>IF(AND(B4075="Premier League",E4075="Live"),_xlfn.XLOOKUP(_xlfn.TEXTJOIN(" vs ",,C4075:D4075),Calendar!G:G,Calendar!B:B),IF(AND(B4075="Premier League",E4075="Highlights"),_xlfn.XLOOKUP(H4075,Calendar!O:O,Calendar!N:N,,-1),""))</f>
        <v/>
      </c>
      <c r="AI4075" s="61" t="str">
        <f>IF(AND(AH4075&lt;&gt;"",E4075="Live"),_xlfn.XLOOKUP(_xlfn.TEXTJOIN(" vs ",,C4075:D4075),Calendar!G:G,Calendar!K:K),"")</f>
        <v/>
      </c>
      <c r="AJ4075" s="61" t="str">
        <f>IF(AND(K4075&lt;&gt;"Match of the Day",K4075&lt;&gt;"Match of the Day 2",K4075&lt;&gt;"Match of the Day Repeat"),"",1+MAX($AJ$10:AJ4074))</f>
        <v/>
      </c>
    </row>
    <row r="4076" spans="34:36" x14ac:dyDescent="0.35">
      <c r="AH4076" s="16" t="str">
        <f>IF(AND(B4076="Premier League",E4076="Live"),_xlfn.XLOOKUP(_xlfn.TEXTJOIN(" vs ",,C4076:D4076),Calendar!G:G,Calendar!B:B),IF(AND(B4076="Premier League",E4076="Highlights"),_xlfn.XLOOKUP(H4076,Calendar!O:O,Calendar!N:N,,-1),""))</f>
        <v/>
      </c>
      <c r="AI4076" s="61" t="str">
        <f>IF(AND(AH4076&lt;&gt;"",E4076="Live"),_xlfn.XLOOKUP(_xlfn.TEXTJOIN(" vs ",,C4076:D4076),Calendar!G:G,Calendar!K:K),"")</f>
        <v/>
      </c>
      <c r="AJ4076" s="61" t="str">
        <f>IF(AND(K4076&lt;&gt;"Match of the Day",K4076&lt;&gt;"Match of the Day 2",K4076&lt;&gt;"Match of the Day Repeat"),"",1+MAX($AJ$10:AJ4075))</f>
        <v/>
      </c>
    </row>
    <row r="4077" spans="34:36" x14ac:dyDescent="0.35">
      <c r="AH4077" s="16" t="str">
        <f>IF(AND(B4077="Premier League",E4077="Live"),_xlfn.XLOOKUP(_xlfn.TEXTJOIN(" vs ",,C4077:D4077),Calendar!G:G,Calendar!B:B),IF(AND(B4077="Premier League",E4077="Highlights"),_xlfn.XLOOKUP(H4077,Calendar!O:O,Calendar!N:N,,-1),""))</f>
        <v/>
      </c>
      <c r="AI4077" s="61" t="str">
        <f>IF(AND(AH4077&lt;&gt;"",E4077="Live"),_xlfn.XLOOKUP(_xlfn.TEXTJOIN(" vs ",,C4077:D4077),Calendar!G:G,Calendar!K:K),"")</f>
        <v/>
      </c>
      <c r="AJ4077" s="61" t="str">
        <f>IF(AND(K4077&lt;&gt;"Match of the Day",K4077&lt;&gt;"Match of the Day 2",K4077&lt;&gt;"Match of the Day Repeat"),"",1+MAX($AJ$10:AJ4076))</f>
        <v/>
      </c>
    </row>
    <row r="4078" spans="34:36" x14ac:dyDescent="0.35">
      <c r="AH4078" s="16" t="str">
        <f>IF(AND(B4078="Premier League",E4078="Live"),_xlfn.XLOOKUP(_xlfn.TEXTJOIN(" vs ",,C4078:D4078),Calendar!G:G,Calendar!B:B),IF(AND(B4078="Premier League",E4078="Highlights"),_xlfn.XLOOKUP(H4078,Calendar!O:O,Calendar!N:N,,-1),""))</f>
        <v/>
      </c>
      <c r="AI4078" s="61" t="str">
        <f>IF(AND(AH4078&lt;&gt;"",E4078="Live"),_xlfn.XLOOKUP(_xlfn.TEXTJOIN(" vs ",,C4078:D4078),Calendar!G:G,Calendar!K:K),"")</f>
        <v/>
      </c>
      <c r="AJ4078" s="61" t="str">
        <f>IF(AND(K4078&lt;&gt;"Match of the Day",K4078&lt;&gt;"Match of the Day 2",K4078&lt;&gt;"Match of the Day Repeat"),"",1+MAX($AJ$10:AJ4077))</f>
        <v/>
      </c>
    </row>
    <row r="4079" spans="34:36" x14ac:dyDescent="0.35">
      <c r="AH4079" s="16" t="str">
        <f>IF(AND(B4079="Premier League",E4079="Live"),_xlfn.XLOOKUP(_xlfn.TEXTJOIN(" vs ",,C4079:D4079),Calendar!G:G,Calendar!B:B),IF(AND(B4079="Premier League",E4079="Highlights"),_xlfn.XLOOKUP(H4079,Calendar!O:O,Calendar!N:N,,-1),""))</f>
        <v/>
      </c>
      <c r="AI4079" s="61" t="str">
        <f>IF(AND(AH4079&lt;&gt;"",E4079="Live"),_xlfn.XLOOKUP(_xlfn.TEXTJOIN(" vs ",,C4079:D4079),Calendar!G:G,Calendar!K:K),"")</f>
        <v/>
      </c>
      <c r="AJ4079" s="61" t="str">
        <f>IF(AND(K4079&lt;&gt;"Match of the Day",K4079&lt;&gt;"Match of the Day 2",K4079&lt;&gt;"Match of the Day Repeat"),"",1+MAX($AJ$10:AJ4078))</f>
        <v/>
      </c>
    </row>
    <row r="4080" spans="34:36" x14ac:dyDescent="0.35">
      <c r="AH4080" s="16" t="str">
        <f>IF(AND(B4080="Premier League",E4080="Live"),_xlfn.XLOOKUP(_xlfn.TEXTJOIN(" vs ",,C4080:D4080),Calendar!G:G,Calendar!B:B),IF(AND(B4080="Premier League",E4080="Highlights"),_xlfn.XLOOKUP(H4080,Calendar!O:O,Calendar!N:N,,-1),""))</f>
        <v/>
      </c>
      <c r="AI4080" s="61" t="str">
        <f>IF(AND(AH4080&lt;&gt;"",E4080="Live"),_xlfn.XLOOKUP(_xlfn.TEXTJOIN(" vs ",,C4080:D4080),Calendar!G:G,Calendar!K:K),"")</f>
        <v/>
      </c>
      <c r="AJ4080" s="61" t="str">
        <f>IF(AND(K4080&lt;&gt;"Match of the Day",K4080&lt;&gt;"Match of the Day 2",K4080&lt;&gt;"Match of the Day Repeat"),"",1+MAX($AJ$10:AJ4079))</f>
        <v/>
      </c>
    </row>
    <row r="4081" spans="34:36" x14ac:dyDescent="0.35">
      <c r="AH4081" s="16" t="str">
        <f>IF(AND(B4081="Premier League",E4081="Live"),_xlfn.XLOOKUP(_xlfn.TEXTJOIN(" vs ",,C4081:D4081),Calendar!G:G,Calendar!B:B),IF(AND(B4081="Premier League",E4081="Highlights"),_xlfn.XLOOKUP(H4081,Calendar!O:O,Calendar!N:N,,-1),""))</f>
        <v/>
      </c>
      <c r="AI4081" s="61" t="str">
        <f>IF(AND(AH4081&lt;&gt;"",E4081="Live"),_xlfn.XLOOKUP(_xlfn.TEXTJOIN(" vs ",,C4081:D4081),Calendar!G:G,Calendar!K:K),"")</f>
        <v/>
      </c>
      <c r="AJ4081" s="61" t="str">
        <f>IF(AND(K4081&lt;&gt;"Match of the Day",K4081&lt;&gt;"Match of the Day 2",K4081&lt;&gt;"Match of the Day Repeat"),"",1+MAX($AJ$10:AJ4080))</f>
        <v/>
      </c>
    </row>
    <row r="4082" spans="34:36" x14ac:dyDescent="0.35">
      <c r="AH4082" s="16" t="str">
        <f>IF(AND(B4082="Premier League",E4082="Live"),_xlfn.XLOOKUP(_xlfn.TEXTJOIN(" vs ",,C4082:D4082),Calendar!G:G,Calendar!B:B),IF(AND(B4082="Premier League",E4082="Highlights"),_xlfn.XLOOKUP(H4082,Calendar!O:O,Calendar!N:N,,-1),""))</f>
        <v/>
      </c>
      <c r="AI4082" s="61" t="str">
        <f>IF(AND(AH4082&lt;&gt;"",E4082="Live"),_xlfn.XLOOKUP(_xlfn.TEXTJOIN(" vs ",,C4082:D4082),Calendar!G:G,Calendar!K:K),"")</f>
        <v/>
      </c>
      <c r="AJ4082" s="61" t="str">
        <f>IF(AND(K4082&lt;&gt;"Match of the Day",K4082&lt;&gt;"Match of the Day 2",K4082&lt;&gt;"Match of the Day Repeat"),"",1+MAX($AJ$10:AJ4081))</f>
        <v/>
      </c>
    </row>
    <row r="4083" spans="34:36" x14ac:dyDescent="0.35">
      <c r="AH4083" s="16" t="str">
        <f>IF(AND(B4083="Premier League",E4083="Live"),_xlfn.XLOOKUP(_xlfn.TEXTJOIN(" vs ",,C4083:D4083),Calendar!G:G,Calendar!B:B),IF(AND(B4083="Premier League",E4083="Highlights"),_xlfn.XLOOKUP(H4083,Calendar!O:O,Calendar!N:N,,-1),""))</f>
        <v/>
      </c>
      <c r="AI4083" s="61" t="str">
        <f>IF(AND(AH4083&lt;&gt;"",E4083="Live"),_xlfn.XLOOKUP(_xlfn.TEXTJOIN(" vs ",,C4083:D4083),Calendar!G:G,Calendar!K:K),"")</f>
        <v/>
      </c>
      <c r="AJ4083" s="61" t="str">
        <f>IF(AND(K4083&lt;&gt;"Match of the Day",K4083&lt;&gt;"Match of the Day 2",K4083&lt;&gt;"Match of the Day Repeat"),"",1+MAX($AJ$10:AJ4082))</f>
        <v/>
      </c>
    </row>
    <row r="4084" spans="34:36" x14ac:dyDescent="0.35">
      <c r="AH4084" s="16" t="str">
        <f>IF(AND(B4084="Premier League",E4084="Live"),_xlfn.XLOOKUP(_xlfn.TEXTJOIN(" vs ",,C4084:D4084),Calendar!G:G,Calendar!B:B),IF(AND(B4084="Premier League",E4084="Highlights"),_xlfn.XLOOKUP(H4084,Calendar!O:O,Calendar!N:N,,-1),""))</f>
        <v/>
      </c>
      <c r="AI4084" s="61" t="str">
        <f>IF(AND(AH4084&lt;&gt;"",E4084="Live"),_xlfn.XLOOKUP(_xlfn.TEXTJOIN(" vs ",,C4084:D4084),Calendar!G:G,Calendar!K:K),"")</f>
        <v/>
      </c>
      <c r="AJ4084" s="61" t="str">
        <f>IF(AND(K4084&lt;&gt;"Match of the Day",K4084&lt;&gt;"Match of the Day 2",K4084&lt;&gt;"Match of the Day Repeat"),"",1+MAX($AJ$10:AJ4083))</f>
        <v/>
      </c>
    </row>
    <row r="4085" spans="34:36" x14ac:dyDescent="0.35">
      <c r="AH4085" s="16" t="str">
        <f>IF(AND(B4085="Premier League",E4085="Live"),_xlfn.XLOOKUP(_xlfn.TEXTJOIN(" vs ",,C4085:D4085),Calendar!G:G,Calendar!B:B),IF(AND(B4085="Premier League",E4085="Highlights"),_xlfn.XLOOKUP(H4085,Calendar!O:O,Calendar!N:N,,-1),""))</f>
        <v/>
      </c>
      <c r="AI4085" s="61" t="str">
        <f>IF(AND(AH4085&lt;&gt;"",E4085="Live"),_xlfn.XLOOKUP(_xlfn.TEXTJOIN(" vs ",,C4085:D4085),Calendar!G:G,Calendar!K:K),"")</f>
        <v/>
      </c>
      <c r="AJ4085" s="61" t="str">
        <f>IF(AND(K4085&lt;&gt;"Match of the Day",K4085&lt;&gt;"Match of the Day 2",K4085&lt;&gt;"Match of the Day Repeat"),"",1+MAX($AJ$10:AJ4084))</f>
        <v/>
      </c>
    </row>
    <row r="4086" spans="34:36" x14ac:dyDescent="0.35">
      <c r="AH4086" s="16" t="str">
        <f>IF(AND(B4086="Premier League",E4086="Live"),_xlfn.XLOOKUP(_xlfn.TEXTJOIN(" vs ",,C4086:D4086),Calendar!G:G,Calendar!B:B),IF(AND(B4086="Premier League",E4086="Highlights"),_xlfn.XLOOKUP(H4086,Calendar!O:O,Calendar!N:N,,-1),""))</f>
        <v/>
      </c>
      <c r="AI4086" s="61" t="str">
        <f>IF(AND(AH4086&lt;&gt;"",E4086="Live"),_xlfn.XLOOKUP(_xlfn.TEXTJOIN(" vs ",,C4086:D4086),Calendar!G:G,Calendar!K:K),"")</f>
        <v/>
      </c>
      <c r="AJ4086" s="61" t="str">
        <f>IF(AND(K4086&lt;&gt;"Match of the Day",K4086&lt;&gt;"Match of the Day 2",K4086&lt;&gt;"Match of the Day Repeat"),"",1+MAX($AJ$10:AJ4085))</f>
        <v/>
      </c>
    </row>
    <row r="4087" spans="34:36" x14ac:dyDescent="0.35">
      <c r="AH4087" s="16" t="str">
        <f>IF(AND(B4087="Premier League",E4087="Live"),_xlfn.XLOOKUP(_xlfn.TEXTJOIN(" vs ",,C4087:D4087),Calendar!G:G,Calendar!B:B),IF(AND(B4087="Premier League",E4087="Highlights"),_xlfn.XLOOKUP(H4087,Calendar!O:O,Calendar!N:N,,-1),""))</f>
        <v/>
      </c>
      <c r="AI4087" s="61" t="str">
        <f>IF(AND(AH4087&lt;&gt;"",E4087="Live"),_xlfn.XLOOKUP(_xlfn.TEXTJOIN(" vs ",,C4087:D4087),Calendar!G:G,Calendar!K:K),"")</f>
        <v/>
      </c>
      <c r="AJ4087" s="61" t="str">
        <f>IF(AND(K4087&lt;&gt;"Match of the Day",K4087&lt;&gt;"Match of the Day 2",K4087&lt;&gt;"Match of the Day Repeat"),"",1+MAX($AJ$10:AJ4086))</f>
        <v/>
      </c>
    </row>
    <row r="4088" spans="34:36" x14ac:dyDescent="0.35">
      <c r="AH4088" s="16" t="str">
        <f>IF(AND(B4088="Premier League",E4088="Live"),_xlfn.XLOOKUP(_xlfn.TEXTJOIN(" vs ",,C4088:D4088),Calendar!G:G,Calendar!B:B),IF(AND(B4088="Premier League",E4088="Highlights"),_xlfn.XLOOKUP(H4088,Calendar!O:O,Calendar!N:N,,-1),""))</f>
        <v/>
      </c>
      <c r="AI4088" s="61" t="str">
        <f>IF(AND(AH4088&lt;&gt;"",E4088="Live"),_xlfn.XLOOKUP(_xlfn.TEXTJOIN(" vs ",,C4088:D4088),Calendar!G:G,Calendar!K:K),"")</f>
        <v/>
      </c>
      <c r="AJ4088" s="61" t="str">
        <f>IF(AND(K4088&lt;&gt;"Match of the Day",K4088&lt;&gt;"Match of the Day 2",K4088&lt;&gt;"Match of the Day Repeat"),"",1+MAX($AJ$10:AJ4087))</f>
        <v/>
      </c>
    </row>
    <row r="4089" spans="34:36" x14ac:dyDescent="0.35">
      <c r="AH4089" s="16" t="str">
        <f>IF(AND(B4089="Premier League",E4089="Live"),_xlfn.XLOOKUP(_xlfn.TEXTJOIN(" vs ",,C4089:D4089),Calendar!G:G,Calendar!B:B),IF(AND(B4089="Premier League",E4089="Highlights"),_xlfn.XLOOKUP(H4089,Calendar!O:O,Calendar!N:N,,-1),""))</f>
        <v/>
      </c>
      <c r="AI4089" s="61" t="str">
        <f>IF(AND(AH4089&lt;&gt;"",E4089="Live"),_xlfn.XLOOKUP(_xlfn.TEXTJOIN(" vs ",,C4089:D4089),Calendar!G:G,Calendar!K:K),"")</f>
        <v/>
      </c>
      <c r="AJ4089" s="61" t="str">
        <f>IF(AND(K4089&lt;&gt;"Match of the Day",K4089&lt;&gt;"Match of the Day 2",K4089&lt;&gt;"Match of the Day Repeat"),"",1+MAX($AJ$10:AJ4088))</f>
        <v/>
      </c>
    </row>
    <row r="4090" spans="34:36" x14ac:dyDescent="0.35">
      <c r="AH4090" s="16" t="str">
        <f>IF(AND(B4090="Premier League",E4090="Live"),_xlfn.XLOOKUP(_xlfn.TEXTJOIN(" vs ",,C4090:D4090),Calendar!G:G,Calendar!B:B),IF(AND(B4090="Premier League",E4090="Highlights"),_xlfn.XLOOKUP(H4090,Calendar!O:O,Calendar!N:N,,-1),""))</f>
        <v/>
      </c>
      <c r="AI4090" s="61" t="str">
        <f>IF(AND(AH4090&lt;&gt;"",E4090="Live"),_xlfn.XLOOKUP(_xlfn.TEXTJOIN(" vs ",,C4090:D4090),Calendar!G:G,Calendar!K:K),"")</f>
        <v/>
      </c>
      <c r="AJ4090" s="61" t="str">
        <f>IF(AND(K4090&lt;&gt;"Match of the Day",K4090&lt;&gt;"Match of the Day 2",K4090&lt;&gt;"Match of the Day Repeat"),"",1+MAX($AJ$10:AJ4089))</f>
        <v/>
      </c>
    </row>
    <row r="4091" spans="34:36" x14ac:dyDescent="0.35">
      <c r="AH4091" s="16" t="str">
        <f>IF(AND(B4091="Premier League",E4091="Live"),_xlfn.XLOOKUP(_xlfn.TEXTJOIN(" vs ",,C4091:D4091),Calendar!G:G,Calendar!B:B),IF(AND(B4091="Premier League",E4091="Highlights"),_xlfn.XLOOKUP(H4091,Calendar!O:O,Calendar!N:N,,-1),""))</f>
        <v/>
      </c>
      <c r="AI4091" s="61" t="str">
        <f>IF(AND(AH4091&lt;&gt;"",E4091="Live"),_xlfn.XLOOKUP(_xlfn.TEXTJOIN(" vs ",,C4091:D4091),Calendar!G:G,Calendar!K:K),"")</f>
        <v/>
      </c>
      <c r="AJ4091" s="61" t="str">
        <f>IF(AND(K4091&lt;&gt;"Match of the Day",K4091&lt;&gt;"Match of the Day 2",K4091&lt;&gt;"Match of the Day Repeat"),"",1+MAX($AJ$10:AJ4090))</f>
        <v/>
      </c>
    </row>
    <row r="4092" spans="34:36" x14ac:dyDescent="0.35">
      <c r="AH4092" s="16" t="str">
        <f>IF(AND(B4092="Premier League",E4092="Live"),_xlfn.XLOOKUP(_xlfn.TEXTJOIN(" vs ",,C4092:D4092),Calendar!G:G,Calendar!B:B),IF(AND(B4092="Premier League",E4092="Highlights"),_xlfn.XLOOKUP(H4092,Calendar!O:O,Calendar!N:N,,-1),""))</f>
        <v/>
      </c>
      <c r="AI4092" s="61" t="str">
        <f>IF(AND(AH4092&lt;&gt;"",E4092="Live"),_xlfn.XLOOKUP(_xlfn.TEXTJOIN(" vs ",,C4092:D4092),Calendar!G:G,Calendar!K:K),"")</f>
        <v/>
      </c>
      <c r="AJ4092" s="61" t="str">
        <f>IF(AND(K4092&lt;&gt;"Match of the Day",K4092&lt;&gt;"Match of the Day 2",K4092&lt;&gt;"Match of the Day Repeat"),"",1+MAX($AJ$10:AJ4091))</f>
        <v/>
      </c>
    </row>
    <row r="4093" spans="34:36" x14ac:dyDescent="0.35">
      <c r="AH4093" s="16" t="str">
        <f>IF(AND(B4093="Premier League",E4093="Live"),_xlfn.XLOOKUP(_xlfn.TEXTJOIN(" vs ",,C4093:D4093),Calendar!G:G,Calendar!B:B),IF(AND(B4093="Premier League",E4093="Highlights"),_xlfn.XLOOKUP(H4093,Calendar!O:O,Calendar!N:N,,-1),""))</f>
        <v/>
      </c>
      <c r="AI4093" s="61" t="str">
        <f>IF(AND(AH4093&lt;&gt;"",E4093="Live"),_xlfn.XLOOKUP(_xlfn.TEXTJOIN(" vs ",,C4093:D4093),Calendar!G:G,Calendar!K:K),"")</f>
        <v/>
      </c>
      <c r="AJ4093" s="61" t="str">
        <f>IF(AND(K4093&lt;&gt;"Match of the Day",K4093&lt;&gt;"Match of the Day 2",K4093&lt;&gt;"Match of the Day Repeat"),"",1+MAX($AJ$10:AJ4092))</f>
        <v/>
      </c>
    </row>
    <row r="4094" spans="34:36" x14ac:dyDescent="0.35">
      <c r="AH4094" s="16" t="str">
        <f>IF(AND(B4094="Premier League",E4094="Live"),_xlfn.XLOOKUP(_xlfn.TEXTJOIN(" vs ",,C4094:D4094),Calendar!G:G,Calendar!B:B),IF(AND(B4094="Premier League",E4094="Highlights"),_xlfn.XLOOKUP(H4094,Calendar!O:O,Calendar!N:N,,-1),""))</f>
        <v/>
      </c>
      <c r="AI4094" s="61" t="str">
        <f>IF(AND(AH4094&lt;&gt;"",E4094="Live"),_xlfn.XLOOKUP(_xlfn.TEXTJOIN(" vs ",,C4094:D4094),Calendar!G:G,Calendar!K:K),"")</f>
        <v/>
      </c>
      <c r="AJ4094" s="61" t="str">
        <f>IF(AND(K4094&lt;&gt;"Match of the Day",K4094&lt;&gt;"Match of the Day 2",K4094&lt;&gt;"Match of the Day Repeat"),"",1+MAX($AJ$10:AJ4093))</f>
        <v/>
      </c>
    </row>
    <row r="4095" spans="34:36" x14ac:dyDescent="0.35">
      <c r="AH4095" s="16" t="str">
        <f>IF(AND(B4095="Premier League",E4095="Live"),_xlfn.XLOOKUP(_xlfn.TEXTJOIN(" vs ",,C4095:D4095),Calendar!G:G,Calendar!B:B),IF(AND(B4095="Premier League",E4095="Highlights"),_xlfn.XLOOKUP(H4095,Calendar!O:O,Calendar!N:N,,-1),""))</f>
        <v/>
      </c>
      <c r="AI4095" s="61" t="str">
        <f>IF(AND(AH4095&lt;&gt;"",E4095="Live"),_xlfn.XLOOKUP(_xlfn.TEXTJOIN(" vs ",,C4095:D4095),Calendar!G:G,Calendar!K:K),"")</f>
        <v/>
      </c>
      <c r="AJ4095" s="61" t="str">
        <f>IF(AND(K4095&lt;&gt;"Match of the Day",K4095&lt;&gt;"Match of the Day 2",K4095&lt;&gt;"Match of the Day Repeat"),"",1+MAX($AJ$10:AJ4094))</f>
        <v/>
      </c>
    </row>
    <row r="4096" spans="34:36" x14ac:dyDescent="0.35">
      <c r="AH4096" s="16" t="str">
        <f>IF(AND(B4096="Premier League",E4096="Live"),_xlfn.XLOOKUP(_xlfn.TEXTJOIN(" vs ",,C4096:D4096),Calendar!G:G,Calendar!B:B),IF(AND(B4096="Premier League",E4096="Highlights"),_xlfn.XLOOKUP(H4096,Calendar!O:O,Calendar!N:N,,-1),""))</f>
        <v/>
      </c>
      <c r="AI4096" s="61" t="str">
        <f>IF(AND(AH4096&lt;&gt;"",E4096="Live"),_xlfn.XLOOKUP(_xlfn.TEXTJOIN(" vs ",,C4096:D4096),Calendar!G:G,Calendar!K:K),"")</f>
        <v/>
      </c>
      <c r="AJ4096" s="61" t="str">
        <f>IF(AND(K4096&lt;&gt;"Match of the Day",K4096&lt;&gt;"Match of the Day 2",K4096&lt;&gt;"Match of the Day Repeat"),"",1+MAX($AJ$10:AJ4095))</f>
        <v/>
      </c>
    </row>
    <row r="4097" spans="34:36" x14ac:dyDescent="0.35">
      <c r="AH4097" s="16" t="str">
        <f>IF(AND(B4097="Premier League",E4097="Live"),_xlfn.XLOOKUP(_xlfn.TEXTJOIN(" vs ",,C4097:D4097),Calendar!G:G,Calendar!B:B),IF(AND(B4097="Premier League",E4097="Highlights"),_xlfn.XLOOKUP(H4097,Calendar!O:O,Calendar!N:N,,-1),""))</f>
        <v/>
      </c>
      <c r="AI4097" s="61" t="str">
        <f>IF(AND(AH4097&lt;&gt;"",E4097="Live"),_xlfn.XLOOKUP(_xlfn.TEXTJOIN(" vs ",,C4097:D4097),Calendar!G:G,Calendar!K:K),"")</f>
        <v/>
      </c>
      <c r="AJ4097" s="61" t="str">
        <f>IF(AND(K4097&lt;&gt;"Match of the Day",K4097&lt;&gt;"Match of the Day 2",K4097&lt;&gt;"Match of the Day Repeat"),"",1+MAX($AJ$10:AJ4096))</f>
        <v/>
      </c>
    </row>
    <row r="4098" spans="34:36" x14ac:dyDescent="0.35">
      <c r="AH4098" s="16" t="str">
        <f>IF(AND(B4098="Premier League",E4098="Live"),_xlfn.XLOOKUP(_xlfn.TEXTJOIN(" vs ",,C4098:D4098),Calendar!G:G,Calendar!B:B),IF(AND(B4098="Premier League",E4098="Highlights"),_xlfn.XLOOKUP(H4098,Calendar!O:O,Calendar!N:N,,-1),""))</f>
        <v/>
      </c>
      <c r="AI4098" s="61" t="str">
        <f>IF(AND(AH4098&lt;&gt;"",E4098="Live"),_xlfn.XLOOKUP(_xlfn.TEXTJOIN(" vs ",,C4098:D4098),Calendar!G:G,Calendar!K:K),"")</f>
        <v/>
      </c>
      <c r="AJ4098" s="61" t="str">
        <f>IF(AND(K4098&lt;&gt;"Match of the Day",K4098&lt;&gt;"Match of the Day 2",K4098&lt;&gt;"Match of the Day Repeat"),"",1+MAX($AJ$10:AJ4097))</f>
        <v/>
      </c>
    </row>
    <row r="4099" spans="34:36" x14ac:dyDescent="0.35">
      <c r="AH4099" s="16" t="str">
        <f>IF(AND(B4099="Premier League",E4099="Live"),_xlfn.XLOOKUP(_xlfn.TEXTJOIN(" vs ",,C4099:D4099),Calendar!G:G,Calendar!B:B),IF(AND(B4099="Premier League",E4099="Highlights"),_xlfn.XLOOKUP(H4099,Calendar!O:O,Calendar!N:N,,-1),""))</f>
        <v/>
      </c>
      <c r="AI4099" s="61" t="str">
        <f>IF(AND(AH4099&lt;&gt;"",E4099="Live"),_xlfn.XLOOKUP(_xlfn.TEXTJOIN(" vs ",,C4099:D4099),Calendar!G:G,Calendar!K:K),"")</f>
        <v/>
      </c>
      <c r="AJ4099" s="61" t="str">
        <f>IF(AND(K4099&lt;&gt;"Match of the Day",K4099&lt;&gt;"Match of the Day 2",K4099&lt;&gt;"Match of the Day Repeat"),"",1+MAX($AJ$10:AJ4098))</f>
        <v/>
      </c>
    </row>
    <row r="4100" spans="34:36" x14ac:dyDescent="0.35">
      <c r="AH4100" s="16" t="str">
        <f>IF(AND(B4100="Premier League",E4100="Live"),_xlfn.XLOOKUP(_xlfn.TEXTJOIN(" vs ",,C4100:D4100),Calendar!G:G,Calendar!B:B),IF(AND(B4100="Premier League",E4100="Highlights"),_xlfn.XLOOKUP(H4100,Calendar!O:O,Calendar!N:N,,-1),""))</f>
        <v/>
      </c>
      <c r="AI4100" s="61" t="str">
        <f>IF(AND(AH4100&lt;&gt;"",E4100="Live"),_xlfn.XLOOKUP(_xlfn.TEXTJOIN(" vs ",,C4100:D4100),Calendar!G:G,Calendar!K:K),"")</f>
        <v/>
      </c>
      <c r="AJ4100" s="61" t="str">
        <f>IF(AND(K4100&lt;&gt;"Match of the Day",K4100&lt;&gt;"Match of the Day 2",K4100&lt;&gt;"Match of the Day Repeat"),"",1+MAX($AJ$10:AJ4099))</f>
        <v/>
      </c>
    </row>
    <row r="4101" spans="34:36" x14ac:dyDescent="0.35">
      <c r="AH4101" s="16" t="str">
        <f>IF(AND(B4101="Premier League",E4101="Live"),_xlfn.XLOOKUP(_xlfn.TEXTJOIN(" vs ",,C4101:D4101),Calendar!G:G,Calendar!B:B),IF(AND(B4101="Premier League",E4101="Highlights"),_xlfn.XLOOKUP(H4101,Calendar!O:O,Calendar!N:N,,-1),""))</f>
        <v/>
      </c>
      <c r="AI4101" s="61" t="str">
        <f>IF(AND(AH4101&lt;&gt;"",E4101="Live"),_xlfn.XLOOKUP(_xlfn.TEXTJOIN(" vs ",,C4101:D4101),Calendar!G:G,Calendar!K:K),"")</f>
        <v/>
      </c>
      <c r="AJ4101" s="61" t="str">
        <f>IF(AND(K4101&lt;&gt;"Match of the Day",K4101&lt;&gt;"Match of the Day 2",K4101&lt;&gt;"Match of the Day Repeat"),"",1+MAX($AJ$10:AJ4100))</f>
        <v/>
      </c>
    </row>
    <row r="4102" spans="34:36" x14ac:dyDescent="0.35">
      <c r="AH4102" s="16" t="str">
        <f>IF(AND(B4102="Premier League",E4102="Live"),_xlfn.XLOOKUP(_xlfn.TEXTJOIN(" vs ",,C4102:D4102),Calendar!G:G,Calendar!B:B),IF(AND(B4102="Premier League",E4102="Highlights"),_xlfn.XLOOKUP(H4102,Calendar!O:O,Calendar!N:N,,-1),""))</f>
        <v/>
      </c>
      <c r="AI4102" s="61" t="str">
        <f>IF(AND(AH4102&lt;&gt;"",E4102="Live"),_xlfn.XLOOKUP(_xlfn.TEXTJOIN(" vs ",,C4102:D4102),Calendar!G:G,Calendar!K:K),"")</f>
        <v/>
      </c>
      <c r="AJ4102" s="61" t="str">
        <f>IF(AND(K4102&lt;&gt;"Match of the Day",K4102&lt;&gt;"Match of the Day 2",K4102&lt;&gt;"Match of the Day Repeat"),"",1+MAX($AJ$10:AJ4101))</f>
        <v/>
      </c>
    </row>
    <row r="4103" spans="34:36" x14ac:dyDescent="0.35">
      <c r="AH4103" s="16" t="str">
        <f>IF(AND(B4103="Premier League",E4103="Live"),_xlfn.XLOOKUP(_xlfn.TEXTJOIN(" vs ",,C4103:D4103),Calendar!G:G,Calendar!B:B),IF(AND(B4103="Premier League",E4103="Highlights"),_xlfn.XLOOKUP(H4103,Calendar!O:O,Calendar!N:N,,-1),""))</f>
        <v/>
      </c>
      <c r="AI4103" s="61" t="str">
        <f>IF(AND(AH4103&lt;&gt;"",E4103="Live"),_xlfn.XLOOKUP(_xlfn.TEXTJOIN(" vs ",,C4103:D4103),Calendar!G:G,Calendar!K:K),"")</f>
        <v/>
      </c>
      <c r="AJ4103" s="61" t="str">
        <f>IF(AND(K4103&lt;&gt;"Match of the Day",K4103&lt;&gt;"Match of the Day 2",K4103&lt;&gt;"Match of the Day Repeat"),"",1+MAX($AJ$10:AJ4102))</f>
        <v/>
      </c>
    </row>
    <row r="4104" spans="34:36" x14ac:dyDescent="0.35">
      <c r="AH4104" s="16" t="str">
        <f>IF(AND(B4104="Premier League",E4104="Live"),_xlfn.XLOOKUP(_xlfn.TEXTJOIN(" vs ",,C4104:D4104),Calendar!G:G,Calendar!B:B),IF(AND(B4104="Premier League",E4104="Highlights"),_xlfn.XLOOKUP(H4104,Calendar!O:O,Calendar!N:N,,-1),""))</f>
        <v/>
      </c>
      <c r="AI4104" s="61" t="str">
        <f>IF(AND(AH4104&lt;&gt;"",E4104="Live"),_xlfn.XLOOKUP(_xlfn.TEXTJOIN(" vs ",,C4104:D4104),Calendar!G:G,Calendar!K:K),"")</f>
        <v/>
      </c>
      <c r="AJ4104" s="61" t="str">
        <f>IF(AND(K4104&lt;&gt;"Match of the Day",K4104&lt;&gt;"Match of the Day 2",K4104&lt;&gt;"Match of the Day Repeat"),"",1+MAX($AJ$10:AJ4103))</f>
        <v/>
      </c>
    </row>
    <row r="4105" spans="34:36" x14ac:dyDescent="0.35">
      <c r="AH4105" s="16" t="str">
        <f>IF(AND(B4105="Premier League",E4105="Live"),_xlfn.XLOOKUP(_xlfn.TEXTJOIN(" vs ",,C4105:D4105),Calendar!G:G,Calendar!B:B),IF(AND(B4105="Premier League",E4105="Highlights"),_xlfn.XLOOKUP(H4105,Calendar!O:O,Calendar!N:N,,-1),""))</f>
        <v/>
      </c>
      <c r="AI4105" s="61" t="str">
        <f>IF(AND(AH4105&lt;&gt;"",E4105="Live"),_xlfn.XLOOKUP(_xlfn.TEXTJOIN(" vs ",,C4105:D4105),Calendar!G:G,Calendar!K:K),"")</f>
        <v/>
      </c>
      <c r="AJ4105" s="61" t="str">
        <f>IF(AND(K4105&lt;&gt;"Match of the Day",K4105&lt;&gt;"Match of the Day 2",K4105&lt;&gt;"Match of the Day Repeat"),"",1+MAX($AJ$10:AJ4104))</f>
        <v/>
      </c>
    </row>
    <row r="4106" spans="34:36" x14ac:dyDescent="0.35">
      <c r="AH4106" s="16" t="str">
        <f>IF(AND(B4106="Premier League",E4106="Live"),_xlfn.XLOOKUP(_xlfn.TEXTJOIN(" vs ",,C4106:D4106),Calendar!G:G,Calendar!B:B),IF(AND(B4106="Premier League",E4106="Highlights"),_xlfn.XLOOKUP(H4106,Calendar!O:O,Calendar!N:N,,-1),""))</f>
        <v/>
      </c>
      <c r="AI4106" s="61" t="str">
        <f>IF(AND(AH4106&lt;&gt;"",E4106="Live"),_xlfn.XLOOKUP(_xlfn.TEXTJOIN(" vs ",,C4106:D4106),Calendar!G:G,Calendar!K:K),"")</f>
        <v/>
      </c>
      <c r="AJ4106" s="61" t="str">
        <f>IF(AND(K4106&lt;&gt;"Match of the Day",K4106&lt;&gt;"Match of the Day 2",K4106&lt;&gt;"Match of the Day Repeat"),"",1+MAX($AJ$10:AJ4105))</f>
        <v/>
      </c>
    </row>
    <row r="4107" spans="34:36" x14ac:dyDescent="0.35">
      <c r="AH4107" s="16" t="str">
        <f>IF(AND(B4107="Premier League",E4107="Live"),_xlfn.XLOOKUP(_xlfn.TEXTJOIN(" vs ",,C4107:D4107),Calendar!G:G,Calendar!B:B),IF(AND(B4107="Premier League",E4107="Highlights"),_xlfn.XLOOKUP(H4107,Calendar!O:O,Calendar!N:N,,-1),""))</f>
        <v/>
      </c>
      <c r="AI4107" s="61" t="str">
        <f>IF(AND(AH4107&lt;&gt;"",E4107="Live"),_xlfn.XLOOKUP(_xlfn.TEXTJOIN(" vs ",,C4107:D4107),Calendar!G:G,Calendar!K:K),"")</f>
        <v/>
      </c>
      <c r="AJ4107" s="61" t="str">
        <f>IF(AND(K4107&lt;&gt;"Match of the Day",K4107&lt;&gt;"Match of the Day 2",K4107&lt;&gt;"Match of the Day Repeat"),"",1+MAX($AJ$10:AJ4106))</f>
        <v/>
      </c>
    </row>
    <row r="4108" spans="34:36" x14ac:dyDescent="0.35">
      <c r="AH4108" s="16" t="str">
        <f>IF(AND(B4108="Premier League",E4108="Live"),_xlfn.XLOOKUP(_xlfn.TEXTJOIN(" vs ",,C4108:D4108),Calendar!G:G,Calendar!B:B),IF(AND(B4108="Premier League",E4108="Highlights"),_xlfn.XLOOKUP(H4108,Calendar!O:O,Calendar!N:N,,-1),""))</f>
        <v/>
      </c>
      <c r="AI4108" s="61" t="str">
        <f>IF(AND(AH4108&lt;&gt;"",E4108="Live"),_xlfn.XLOOKUP(_xlfn.TEXTJOIN(" vs ",,C4108:D4108),Calendar!G:G,Calendar!K:K),"")</f>
        <v/>
      </c>
      <c r="AJ4108" s="61" t="str">
        <f>IF(AND(K4108&lt;&gt;"Match of the Day",K4108&lt;&gt;"Match of the Day 2",K4108&lt;&gt;"Match of the Day Repeat"),"",1+MAX($AJ$10:AJ4107))</f>
        <v/>
      </c>
    </row>
    <row r="4109" spans="34:36" x14ac:dyDescent="0.35">
      <c r="AH4109" s="16" t="str">
        <f>IF(AND(B4109="Premier League",E4109="Live"),_xlfn.XLOOKUP(_xlfn.TEXTJOIN(" vs ",,C4109:D4109),Calendar!G:G,Calendar!B:B),IF(AND(B4109="Premier League",E4109="Highlights"),_xlfn.XLOOKUP(H4109,Calendar!O:O,Calendar!N:N,,-1),""))</f>
        <v/>
      </c>
      <c r="AI4109" s="61" t="str">
        <f>IF(AND(AH4109&lt;&gt;"",E4109="Live"),_xlfn.XLOOKUP(_xlfn.TEXTJOIN(" vs ",,C4109:D4109),Calendar!G:G,Calendar!K:K),"")</f>
        <v/>
      </c>
      <c r="AJ4109" s="61" t="str">
        <f>IF(AND(K4109&lt;&gt;"Match of the Day",K4109&lt;&gt;"Match of the Day 2",K4109&lt;&gt;"Match of the Day Repeat"),"",1+MAX($AJ$10:AJ4108))</f>
        <v/>
      </c>
    </row>
    <row r="4110" spans="34:36" x14ac:dyDescent="0.35">
      <c r="AH4110" s="16" t="str">
        <f>IF(AND(B4110="Premier League",E4110="Live"),_xlfn.XLOOKUP(_xlfn.TEXTJOIN(" vs ",,C4110:D4110),Calendar!G:G,Calendar!B:B),IF(AND(B4110="Premier League",E4110="Highlights"),_xlfn.XLOOKUP(H4110,Calendar!O:O,Calendar!N:N,,-1),""))</f>
        <v/>
      </c>
      <c r="AI4110" s="61" t="str">
        <f>IF(AND(AH4110&lt;&gt;"",E4110="Live"),_xlfn.XLOOKUP(_xlfn.TEXTJOIN(" vs ",,C4110:D4110),Calendar!G:G,Calendar!K:K),"")</f>
        <v/>
      </c>
      <c r="AJ4110" s="61" t="str">
        <f>IF(AND(K4110&lt;&gt;"Match of the Day",K4110&lt;&gt;"Match of the Day 2",K4110&lt;&gt;"Match of the Day Repeat"),"",1+MAX($AJ$10:AJ4109))</f>
        <v/>
      </c>
    </row>
    <row r="4111" spans="34:36" x14ac:dyDescent="0.35">
      <c r="AH4111" s="16" t="str">
        <f>IF(AND(B4111="Premier League",E4111="Live"),_xlfn.XLOOKUP(_xlfn.TEXTJOIN(" vs ",,C4111:D4111),Calendar!G:G,Calendar!B:B),IF(AND(B4111="Premier League",E4111="Highlights"),_xlfn.XLOOKUP(H4111,Calendar!O:O,Calendar!N:N,,-1),""))</f>
        <v/>
      </c>
      <c r="AI4111" s="61" t="str">
        <f>IF(AND(AH4111&lt;&gt;"",E4111="Live"),_xlfn.XLOOKUP(_xlfn.TEXTJOIN(" vs ",,C4111:D4111),Calendar!G:G,Calendar!K:K),"")</f>
        <v/>
      </c>
      <c r="AJ4111" s="61" t="str">
        <f>IF(AND(K4111&lt;&gt;"Match of the Day",K4111&lt;&gt;"Match of the Day 2",K4111&lt;&gt;"Match of the Day Repeat"),"",1+MAX($AJ$10:AJ4110))</f>
        <v/>
      </c>
    </row>
    <row r="4112" spans="34:36" x14ac:dyDescent="0.35">
      <c r="AH4112" s="16" t="str">
        <f>IF(AND(B4112="Premier League",E4112="Live"),_xlfn.XLOOKUP(_xlfn.TEXTJOIN(" vs ",,C4112:D4112),Calendar!G:G,Calendar!B:B),IF(AND(B4112="Premier League",E4112="Highlights"),_xlfn.XLOOKUP(H4112,Calendar!O:O,Calendar!N:N,,-1),""))</f>
        <v/>
      </c>
      <c r="AI4112" s="61" t="str">
        <f>IF(AND(AH4112&lt;&gt;"",E4112="Live"),_xlfn.XLOOKUP(_xlfn.TEXTJOIN(" vs ",,C4112:D4112),Calendar!G:G,Calendar!K:K),"")</f>
        <v/>
      </c>
      <c r="AJ4112" s="61" t="str">
        <f>IF(AND(K4112&lt;&gt;"Match of the Day",K4112&lt;&gt;"Match of the Day 2",K4112&lt;&gt;"Match of the Day Repeat"),"",1+MAX($AJ$10:AJ4111))</f>
        <v/>
      </c>
    </row>
    <row r="4113" spans="34:36" x14ac:dyDescent="0.35">
      <c r="AH4113" s="16" t="str">
        <f>IF(AND(B4113="Premier League",E4113="Live"),_xlfn.XLOOKUP(_xlfn.TEXTJOIN(" vs ",,C4113:D4113),Calendar!G:G,Calendar!B:B),IF(AND(B4113="Premier League",E4113="Highlights"),_xlfn.XLOOKUP(H4113,Calendar!O:O,Calendar!N:N,,-1),""))</f>
        <v/>
      </c>
      <c r="AI4113" s="61" t="str">
        <f>IF(AND(AH4113&lt;&gt;"",E4113="Live"),_xlfn.XLOOKUP(_xlfn.TEXTJOIN(" vs ",,C4113:D4113),Calendar!G:G,Calendar!K:K),"")</f>
        <v/>
      </c>
      <c r="AJ4113" s="61" t="str">
        <f>IF(AND(K4113&lt;&gt;"Match of the Day",K4113&lt;&gt;"Match of the Day 2",K4113&lt;&gt;"Match of the Day Repeat"),"",1+MAX($AJ$10:AJ4112))</f>
        <v/>
      </c>
    </row>
    <row r="4114" spans="34:36" x14ac:dyDescent="0.35">
      <c r="AH4114" s="16" t="str">
        <f>IF(AND(B4114="Premier League",E4114="Live"),_xlfn.XLOOKUP(_xlfn.TEXTJOIN(" vs ",,C4114:D4114),Calendar!G:G,Calendar!B:B),IF(AND(B4114="Premier League",E4114="Highlights"),_xlfn.XLOOKUP(H4114,Calendar!O:O,Calendar!N:N,,-1),""))</f>
        <v/>
      </c>
      <c r="AI4114" s="61" t="str">
        <f>IF(AND(AH4114&lt;&gt;"",E4114="Live"),_xlfn.XLOOKUP(_xlfn.TEXTJOIN(" vs ",,C4114:D4114),Calendar!G:G,Calendar!K:K),"")</f>
        <v/>
      </c>
      <c r="AJ4114" s="61" t="str">
        <f>IF(AND(K4114&lt;&gt;"Match of the Day",K4114&lt;&gt;"Match of the Day 2",K4114&lt;&gt;"Match of the Day Repeat"),"",1+MAX($AJ$10:AJ4113))</f>
        <v/>
      </c>
    </row>
    <row r="4115" spans="34:36" x14ac:dyDescent="0.35">
      <c r="AH4115" s="16" t="str">
        <f>IF(AND(B4115="Premier League",E4115="Live"),_xlfn.XLOOKUP(_xlfn.TEXTJOIN(" vs ",,C4115:D4115),Calendar!G:G,Calendar!B:B),IF(AND(B4115="Premier League",E4115="Highlights"),_xlfn.XLOOKUP(H4115,Calendar!O:O,Calendar!N:N,,-1),""))</f>
        <v/>
      </c>
      <c r="AI4115" s="61" t="str">
        <f>IF(AND(AH4115&lt;&gt;"",E4115="Live"),_xlfn.XLOOKUP(_xlfn.TEXTJOIN(" vs ",,C4115:D4115),Calendar!G:G,Calendar!K:K),"")</f>
        <v/>
      </c>
      <c r="AJ4115" s="61" t="str">
        <f>IF(AND(K4115&lt;&gt;"Match of the Day",K4115&lt;&gt;"Match of the Day 2",K4115&lt;&gt;"Match of the Day Repeat"),"",1+MAX($AJ$10:AJ4114))</f>
        <v/>
      </c>
    </row>
    <row r="4116" spans="34:36" x14ac:dyDescent="0.35">
      <c r="AH4116" s="16" t="str">
        <f>IF(AND(B4116="Premier League",E4116="Live"),_xlfn.XLOOKUP(_xlfn.TEXTJOIN(" vs ",,C4116:D4116),Calendar!G:G,Calendar!B:B),IF(AND(B4116="Premier League",E4116="Highlights"),_xlfn.XLOOKUP(H4116,Calendar!O:O,Calendar!N:N,,-1),""))</f>
        <v/>
      </c>
      <c r="AI4116" s="61" t="str">
        <f>IF(AND(AH4116&lt;&gt;"",E4116="Live"),_xlfn.XLOOKUP(_xlfn.TEXTJOIN(" vs ",,C4116:D4116),Calendar!G:G,Calendar!K:K),"")</f>
        <v/>
      </c>
      <c r="AJ4116" s="61" t="str">
        <f>IF(AND(K4116&lt;&gt;"Match of the Day",K4116&lt;&gt;"Match of the Day 2",K4116&lt;&gt;"Match of the Day Repeat"),"",1+MAX($AJ$10:AJ4115))</f>
        <v/>
      </c>
    </row>
    <row r="4117" spans="34:36" x14ac:dyDescent="0.35">
      <c r="AH4117" s="16" t="str">
        <f>IF(AND(B4117="Premier League",E4117="Live"),_xlfn.XLOOKUP(_xlfn.TEXTJOIN(" vs ",,C4117:D4117),Calendar!G:G,Calendar!B:B),IF(AND(B4117="Premier League",E4117="Highlights"),_xlfn.XLOOKUP(H4117,Calendar!O:O,Calendar!N:N,,-1),""))</f>
        <v/>
      </c>
      <c r="AI4117" s="61" t="str">
        <f>IF(AND(AH4117&lt;&gt;"",E4117="Live"),_xlfn.XLOOKUP(_xlfn.TEXTJOIN(" vs ",,C4117:D4117),Calendar!G:G,Calendar!K:K),"")</f>
        <v/>
      </c>
      <c r="AJ4117" s="61" t="str">
        <f>IF(AND(K4117&lt;&gt;"Match of the Day",K4117&lt;&gt;"Match of the Day 2",K4117&lt;&gt;"Match of the Day Repeat"),"",1+MAX($AJ$10:AJ4116))</f>
        <v/>
      </c>
    </row>
    <row r="4118" spans="34:36" x14ac:dyDescent="0.35">
      <c r="AH4118" s="16" t="str">
        <f>IF(AND(B4118="Premier League",E4118="Live"),_xlfn.XLOOKUP(_xlfn.TEXTJOIN(" vs ",,C4118:D4118),Calendar!G:G,Calendar!B:B),IF(AND(B4118="Premier League",E4118="Highlights"),_xlfn.XLOOKUP(H4118,Calendar!O:O,Calendar!N:N,,-1),""))</f>
        <v/>
      </c>
      <c r="AI4118" s="61" t="str">
        <f>IF(AND(AH4118&lt;&gt;"",E4118="Live"),_xlfn.XLOOKUP(_xlfn.TEXTJOIN(" vs ",,C4118:D4118),Calendar!G:G,Calendar!K:K),"")</f>
        <v/>
      </c>
      <c r="AJ4118" s="61" t="str">
        <f>IF(AND(K4118&lt;&gt;"Match of the Day",K4118&lt;&gt;"Match of the Day 2",K4118&lt;&gt;"Match of the Day Repeat"),"",1+MAX($AJ$10:AJ4117))</f>
        <v/>
      </c>
    </row>
    <row r="4119" spans="34:36" x14ac:dyDescent="0.35">
      <c r="AH4119" s="16" t="str">
        <f>IF(AND(B4119="Premier League",E4119="Live"),_xlfn.XLOOKUP(_xlfn.TEXTJOIN(" vs ",,C4119:D4119),Calendar!G:G,Calendar!B:B),IF(AND(B4119="Premier League",E4119="Highlights"),_xlfn.XLOOKUP(H4119,Calendar!O:O,Calendar!N:N,,-1),""))</f>
        <v/>
      </c>
      <c r="AI4119" s="61" t="str">
        <f>IF(AND(AH4119&lt;&gt;"",E4119="Live"),_xlfn.XLOOKUP(_xlfn.TEXTJOIN(" vs ",,C4119:D4119),Calendar!G:G,Calendar!K:K),"")</f>
        <v/>
      </c>
      <c r="AJ4119" s="61" t="str">
        <f>IF(AND(K4119&lt;&gt;"Match of the Day",K4119&lt;&gt;"Match of the Day 2",K4119&lt;&gt;"Match of the Day Repeat"),"",1+MAX($AJ$10:AJ4118))</f>
        <v/>
      </c>
    </row>
    <row r="4120" spans="34:36" x14ac:dyDescent="0.35">
      <c r="AH4120" s="16" t="str">
        <f>IF(AND(B4120="Premier League",E4120="Live"),_xlfn.XLOOKUP(_xlfn.TEXTJOIN(" vs ",,C4120:D4120),Calendar!G:G,Calendar!B:B),IF(AND(B4120="Premier League",E4120="Highlights"),_xlfn.XLOOKUP(H4120,Calendar!O:O,Calendar!N:N,,-1),""))</f>
        <v/>
      </c>
      <c r="AI4120" s="61" t="str">
        <f>IF(AND(AH4120&lt;&gt;"",E4120="Live"),_xlfn.XLOOKUP(_xlfn.TEXTJOIN(" vs ",,C4120:D4120),Calendar!G:G,Calendar!K:K),"")</f>
        <v/>
      </c>
      <c r="AJ4120" s="61" t="str">
        <f>IF(AND(K4120&lt;&gt;"Match of the Day",K4120&lt;&gt;"Match of the Day 2",K4120&lt;&gt;"Match of the Day Repeat"),"",1+MAX($AJ$10:AJ4119))</f>
        <v/>
      </c>
    </row>
    <row r="4121" spans="34:36" x14ac:dyDescent="0.35">
      <c r="AH4121" s="16" t="str">
        <f>IF(AND(B4121="Premier League",E4121="Live"),_xlfn.XLOOKUP(_xlfn.TEXTJOIN(" vs ",,C4121:D4121),Calendar!G:G,Calendar!B:B),IF(AND(B4121="Premier League",E4121="Highlights"),_xlfn.XLOOKUP(H4121,Calendar!O:O,Calendar!N:N,,-1),""))</f>
        <v/>
      </c>
      <c r="AI4121" s="61" t="str">
        <f>IF(AND(AH4121&lt;&gt;"",E4121="Live"),_xlfn.XLOOKUP(_xlfn.TEXTJOIN(" vs ",,C4121:D4121),Calendar!G:G,Calendar!K:K),"")</f>
        <v/>
      </c>
      <c r="AJ4121" s="61" t="str">
        <f>IF(AND(K4121&lt;&gt;"Match of the Day",K4121&lt;&gt;"Match of the Day 2",K4121&lt;&gt;"Match of the Day Repeat"),"",1+MAX($AJ$10:AJ4120))</f>
        <v/>
      </c>
    </row>
    <row r="4122" spans="34:36" x14ac:dyDescent="0.35">
      <c r="AH4122" s="16" t="str">
        <f>IF(AND(B4122="Premier League",E4122="Live"),_xlfn.XLOOKUP(_xlfn.TEXTJOIN(" vs ",,C4122:D4122),Calendar!G:G,Calendar!B:B),IF(AND(B4122="Premier League",E4122="Highlights"),_xlfn.XLOOKUP(H4122,Calendar!O:O,Calendar!N:N,,-1),""))</f>
        <v/>
      </c>
      <c r="AI4122" s="61" t="str">
        <f>IF(AND(AH4122&lt;&gt;"",E4122="Live"),_xlfn.XLOOKUP(_xlfn.TEXTJOIN(" vs ",,C4122:D4122),Calendar!G:G,Calendar!K:K),"")</f>
        <v/>
      </c>
      <c r="AJ4122" s="61" t="str">
        <f>IF(AND(K4122&lt;&gt;"Match of the Day",K4122&lt;&gt;"Match of the Day 2",K4122&lt;&gt;"Match of the Day Repeat"),"",1+MAX($AJ$10:AJ4121))</f>
        <v/>
      </c>
    </row>
    <row r="4123" spans="34:36" x14ac:dyDescent="0.35">
      <c r="AH4123" s="16" t="str">
        <f>IF(AND(B4123="Premier League",E4123="Live"),_xlfn.XLOOKUP(_xlfn.TEXTJOIN(" vs ",,C4123:D4123),Calendar!G:G,Calendar!B:B),IF(AND(B4123="Premier League",E4123="Highlights"),_xlfn.XLOOKUP(H4123,Calendar!O:O,Calendar!N:N,,-1),""))</f>
        <v/>
      </c>
      <c r="AI4123" s="61" t="str">
        <f>IF(AND(AH4123&lt;&gt;"",E4123="Live"),_xlfn.XLOOKUP(_xlfn.TEXTJOIN(" vs ",,C4123:D4123),Calendar!G:G,Calendar!K:K),"")</f>
        <v/>
      </c>
      <c r="AJ4123" s="61" t="str">
        <f>IF(AND(K4123&lt;&gt;"Match of the Day",K4123&lt;&gt;"Match of the Day 2",K4123&lt;&gt;"Match of the Day Repeat"),"",1+MAX($AJ$10:AJ4122))</f>
        <v/>
      </c>
    </row>
    <row r="4124" spans="34:36" x14ac:dyDescent="0.35">
      <c r="AH4124" s="16" t="str">
        <f>IF(AND(B4124="Premier League",E4124="Live"),_xlfn.XLOOKUP(_xlfn.TEXTJOIN(" vs ",,C4124:D4124),Calendar!G:G,Calendar!B:B),IF(AND(B4124="Premier League",E4124="Highlights"),_xlfn.XLOOKUP(H4124,Calendar!O:O,Calendar!N:N,,-1),""))</f>
        <v/>
      </c>
      <c r="AI4124" s="61" t="str">
        <f>IF(AND(AH4124&lt;&gt;"",E4124="Live"),_xlfn.XLOOKUP(_xlfn.TEXTJOIN(" vs ",,C4124:D4124),Calendar!G:G,Calendar!K:K),"")</f>
        <v/>
      </c>
      <c r="AJ4124" s="61" t="str">
        <f>IF(AND(K4124&lt;&gt;"Match of the Day",K4124&lt;&gt;"Match of the Day 2",K4124&lt;&gt;"Match of the Day Repeat"),"",1+MAX($AJ$10:AJ4123))</f>
        <v/>
      </c>
    </row>
    <row r="4125" spans="34:36" x14ac:dyDescent="0.35">
      <c r="AH4125" s="16" t="str">
        <f>IF(AND(B4125="Premier League",E4125="Live"),_xlfn.XLOOKUP(_xlfn.TEXTJOIN(" vs ",,C4125:D4125),Calendar!G:G,Calendar!B:B),IF(AND(B4125="Premier League",E4125="Highlights"),_xlfn.XLOOKUP(H4125,Calendar!O:O,Calendar!N:N,,-1),""))</f>
        <v/>
      </c>
      <c r="AI4125" s="61" t="str">
        <f>IF(AND(AH4125&lt;&gt;"",E4125="Live"),_xlfn.XLOOKUP(_xlfn.TEXTJOIN(" vs ",,C4125:D4125),Calendar!G:G,Calendar!K:K),"")</f>
        <v/>
      </c>
      <c r="AJ4125" s="61" t="str">
        <f>IF(AND(K4125&lt;&gt;"Match of the Day",K4125&lt;&gt;"Match of the Day 2",K4125&lt;&gt;"Match of the Day Repeat"),"",1+MAX($AJ$10:AJ4124))</f>
        <v/>
      </c>
    </row>
    <row r="4126" spans="34:36" x14ac:dyDescent="0.35">
      <c r="AH4126" s="16" t="str">
        <f>IF(AND(B4126="Premier League",E4126="Live"),_xlfn.XLOOKUP(_xlfn.TEXTJOIN(" vs ",,C4126:D4126),Calendar!G:G,Calendar!B:B),IF(AND(B4126="Premier League",E4126="Highlights"),_xlfn.XLOOKUP(H4126,Calendar!O:O,Calendar!N:N,,-1),""))</f>
        <v/>
      </c>
      <c r="AI4126" s="61" t="str">
        <f>IF(AND(AH4126&lt;&gt;"",E4126="Live"),_xlfn.XLOOKUP(_xlfn.TEXTJOIN(" vs ",,C4126:D4126),Calendar!G:G,Calendar!K:K),"")</f>
        <v/>
      </c>
      <c r="AJ4126" s="61" t="str">
        <f>IF(AND(K4126&lt;&gt;"Match of the Day",K4126&lt;&gt;"Match of the Day 2",K4126&lt;&gt;"Match of the Day Repeat"),"",1+MAX($AJ$10:AJ4125))</f>
        <v/>
      </c>
    </row>
    <row r="4127" spans="34:36" x14ac:dyDescent="0.35">
      <c r="AH4127" s="16" t="str">
        <f>IF(AND(B4127="Premier League",E4127="Live"),_xlfn.XLOOKUP(_xlfn.TEXTJOIN(" vs ",,C4127:D4127),Calendar!G:G,Calendar!B:B),IF(AND(B4127="Premier League",E4127="Highlights"),_xlfn.XLOOKUP(H4127,Calendar!O:O,Calendar!N:N,,-1),""))</f>
        <v/>
      </c>
      <c r="AI4127" s="61" t="str">
        <f>IF(AND(AH4127&lt;&gt;"",E4127="Live"),_xlfn.XLOOKUP(_xlfn.TEXTJOIN(" vs ",,C4127:D4127),Calendar!G:G,Calendar!K:K),"")</f>
        <v/>
      </c>
      <c r="AJ4127" s="61" t="str">
        <f>IF(AND(K4127&lt;&gt;"Match of the Day",K4127&lt;&gt;"Match of the Day 2",K4127&lt;&gt;"Match of the Day Repeat"),"",1+MAX($AJ$10:AJ4126))</f>
        <v/>
      </c>
    </row>
    <row r="4128" spans="34:36" x14ac:dyDescent="0.35">
      <c r="AH4128" s="16" t="str">
        <f>IF(AND(B4128="Premier League",E4128="Live"),_xlfn.XLOOKUP(_xlfn.TEXTJOIN(" vs ",,C4128:D4128),Calendar!G:G,Calendar!B:B),IF(AND(B4128="Premier League",E4128="Highlights"),_xlfn.XLOOKUP(H4128,Calendar!O:O,Calendar!N:N,,-1),""))</f>
        <v/>
      </c>
      <c r="AI4128" s="61" t="str">
        <f>IF(AND(AH4128&lt;&gt;"",E4128="Live"),_xlfn.XLOOKUP(_xlfn.TEXTJOIN(" vs ",,C4128:D4128),Calendar!G:G,Calendar!K:K),"")</f>
        <v/>
      </c>
      <c r="AJ4128" s="61" t="str">
        <f>IF(AND(K4128&lt;&gt;"Match of the Day",K4128&lt;&gt;"Match of the Day 2",K4128&lt;&gt;"Match of the Day Repeat"),"",1+MAX($AJ$10:AJ4127))</f>
        <v/>
      </c>
    </row>
    <row r="4129" spans="34:36" x14ac:dyDescent="0.35">
      <c r="AH4129" s="16" t="str">
        <f>IF(AND(B4129="Premier League",E4129="Live"),_xlfn.XLOOKUP(_xlfn.TEXTJOIN(" vs ",,C4129:D4129),Calendar!G:G,Calendar!B:B),IF(AND(B4129="Premier League",E4129="Highlights"),_xlfn.XLOOKUP(H4129,Calendar!O:O,Calendar!N:N,,-1),""))</f>
        <v/>
      </c>
      <c r="AI4129" s="61" t="str">
        <f>IF(AND(AH4129&lt;&gt;"",E4129="Live"),_xlfn.XLOOKUP(_xlfn.TEXTJOIN(" vs ",,C4129:D4129),Calendar!G:G,Calendar!K:K),"")</f>
        <v/>
      </c>
      <c r="AJ4129" s="61" t="str">
        <f>IF(AND(K4129&lt;&gt;"Match of the Day",K4129&lt;&gt;"Match of the Day 2",K4129&lt;&gt;"Match of the Day Repeat"),"",1+MAX($AJ$10:AJ4128))</f>
        <v/>
      </c>
    </row>
    <row r="4130" spans="34:36" x14ac:dyDescent="0.35">
      <c r="AH4130" s="16" t="str">
        <f>IF(AND(B4130="Premier League",E4130="Live"),_xlfn.XLOOKUP(_xlfn.TEXTJOIN(" vs ",,C4130:D4130),Calendar!G:G,Calendar!B:B),IF(AND(B4130="Premier League",E4130="Highlights"),_xlfn.XLOOKUP(H4130,Calendar!O:O,Calendar!N:N,,-1),""))</f>
        <v/>
      </c>
      <c r="AI4130" s="61" t="str">
        <f>IF(AND(AH4130&lt;&gt;"",E4130="Live"),_xlfn.XLOOKUP(_xlfn.TEXTJOIN(" vs ",,C4130:D4130),Calendar!G:G,Calendar!K:K),"")</f>
        <v/>
      </c>
      <c r="AJ4130" s="61" t="str">
        <f>IF(AND(K4130&lt;&gt;"Match of the Day",K4130&lt;&gt;"Match of the Day 2",K4130&lt;&gt;"Match of the Day Repeat"),"",1+MAX($AJ$10:AJ4129))</f>
        <v/>
      </c>
    </row>
    <row r="4131" spans="34:36" x14ac:dyDescent="0.35">
      <c r="AH4131" s="16" t="str">
        <f>IF(AND(B4131="Premier League",E4131="Live"),_xlfn.XLOOKUP(_xlfn.TEXTJOIN(" vs ",,C4131:D4131),Calendar!G:G,Calendar!B:B),IF(AND(B4131="Premier League",E4131="Highlights"),_xlfn.XLOOKUP(H4131,Calendar!O:O,Calendar!N:N,,-1),""))</f>
        <v/>
      </c>
      <c r="AI4131" s="61" t="str">
        <f>IF(AND(AH4131&lt;&gt;"",E4131="Live"),_xlfn.XLOOKUP(_xlfn.TEXTJOIN(" vs ",,C4131:D4131),Calendar!G:G,Calendar!K:K),"")</f>
        <v/>
      </c>
      <c r="AJ4131" s="61" t="str">
        <f>IF(AND(K4131&lt;&gt;"Match of the Day",K4131&lt;&gt;"Match of the Day 2",K4131&lt;&gt;"Match of the Day Repeat"),"",1+MAX($AJ$10:AJ4130))</f>
        <v/>
      </c>
    </row>
    <row r="4132" spans="34:36" x14ac:dyDescent="0.35">
      <c r="AH4132" s="16" t="str">
        <f>IF(AND(B4132="Premier League",E4132="Live"),_xlfn.XLOOKUP(_xlfn.TEXTJOIN(" vs ",,C4132:D4132),Calendar!G:G,Calendar!B:B),IF(AND(B4132="Premier League",E4132="Highlights"),_xlfn.XLOOKUP(H4132,Calendar!O:O,Calendar!N:N,,-1),""))</f>
        <v/>
      </c>
      <c r="AI4132" s="61" t="str">
        <f>IF(AND(AH4132&lt;&gt;"",E4132="Live"),_xlfn.XLOOKUP(_xlfn.TEXTJOIN(" vs ",,C4132:D4132),Calendar!G:G,Calendar!K:K),"")</f>
        <v/>
      </c>
      <c r="AJ4132" s="61" t="str">
        <f>IF(AND(K4132&lt;&gt;"Match of the Day",K4132&lt;&gt;"Match of the Day 2",K4132&lt;&gt;"Match of the Day Repeat"),"",1+MAX($AJ$10:AJ4131))</f>
        <v/>
      </c>
    </row>
    <row r="4133" spans="34:36" x14ac:dyDescent="0.35">
      <c r="AH4133" s="16" t="str">
        <f>IF(AND(B4133="Premier League",E4133="Live"),_xlfn.XLOOKUP(_xlfn.TEXTJOIN(" vs ",,C4133:D4133),Calendar!G:G,Calendar!B:B),IF(AND(B4133="Premier League",E4133="Highlights"),_xlfn.XLOOKUP(H4133,Calendar!O:O,Calendar!N:N,,-1),""))</f>
        <v/>
      </c>
      <c r="AI4133" s="61" t="str">
        <f>IF(AND(AH4133&lt;&gt;"",E4133="Live"),_xlfn.XLOOKUP(_xlfn.TEXTJOIN(" vs ",,C4133:D4133),Calendar!G:G,Calendar!K:K),"")</f>
        <v/>
      </c>
      <c r="AJ4133" s="61" t="str">
        <f>IF(AND(K4133&lt;&gt;"Match of the Day",K4133&lt;&gt;"Match of the Day 2",K4133&lt;&gt;"Match of the Day Repeat"),"",1+MAX($AJ$10:AJ4132))</f>
        <v/>
      </c>
    </row>
    <row r="4134" spans="34:36" x14ac:dyDescent="0.35">
      <c r="AH4134" s="16" t="str">
        <f>IF(AND(B4134="Premier League",E4134="Live"),_xlfn.XLOOKUP(_xlfn.TEXTJOIN(" vs ",,C4134:D4134),Calendar!G:G,Calendar!B:B),IF(AND(B4134="Premier League",E4134="Highlights"),_xlfn.XLOOKUP(H4134,Calendar!O:O,Calendar!N:N,,-1),""))</f>
        <v/>
      </c>
      <c r="AI4134" s="61" t="str">
        <f>IF(AND(AH4134&lt;&gt;"",E4134="Live"),_xlfn.XLOOKUP(_xlfn.TEXTJOIN(" vs ",,C4134:D4134),Calendar!G:G,Calendar!K:K),"")</f>
        <v/>
      </c>
      <c r="AJ4134" s="61" t="str">
        <f>IF(AND(K4134&lt;&gt;"Match of the Day",K4134&lt;&gt;"Match of the Day 2",K4134&lt;&gt;"Match of the Day Repeat"),"",1+MAX($AJ$10:AJ4133))</f>
        <v/>
      </c>
    </row>
    <row r="4135" spans="34:36" x14ac:dyDescent="0.35">
      <c r="AH4135" s="16" t="str">
        <f>IF(AND(B4135="Premier League",E4135="Live"),_xlfn.XLOOKUP(_xlfn.TEXTJOIN(" vs ",,C4135:D4135),Calendar!G:G,Calendar!B:B),IF(AND(B4135="Premier League",E4135="Highlights"),_xlfn.XLOOKUP(H4135,Calendar!O:O,Calendar!N:N,,-1),""))</f>
        <v/>
      </c>
      <c r="AI4135" s="61" t="str">
        <f>IF(AND(AH4135&lt;&gt;"",E4135="Live"),_xlfn.XLOOKUP(_xlfn.TEXTJOIN(" vs ",,C4135:D4135),Calendar!G:G,Calendar!K:K),"")</f>
        <v/>
      </c>
      <c r="AJ4135" s="61" t="str">
        <f>IF(AND(K4135&lt;&gt;"Match of the Day",K4135&lt;&gt;"Match of the Day 2",K4135&lt;&gt;"Match of the Day Repeat"),"",1+MAX($AJ$10:AJ4134))</f>
        <v/>
      </c>
    </row>
    <row r="4136" spans="34:36" x14ac:dyDescent="0.35">
      <c r="AH4136" s="16" t="str">
        <f>IF(AND(B4136="Premier League",E4136="Live"),_xlfn.XLOOKUP(_xlfn.TEXTJOIN(" vs ",,C4136:D4136),Calendar!G:G,Calendar!B:B),IF(AND(B4136="Premier League",E4136="Highlights"),_xlfn.XLOOKUP(H4136,Calendar!O:O,Calendar!N:N,,-1),""))</f>
        <v/>
      </c>
      <c r="AI4136" s="61" t="str">
        <f>IF(AND(AH4136&lt;&gt;"",E4136="Live"),_xlfn.XLOOKUP(_xlfn.TEXTJOIN(" vs ",,C4136:D4136),Calendar!G:G,Calendar!K:K),"")</f>
        <v/>
      </c>
      <c r="AJ4136" s="61" t="str">
        <f>IF(AND(K4136&lt;&gt;"Match of the Day",K4136&lt;&gt;"Match of the Day 2",K4136&lt;&gt;"Match of the Day Repeat"),"",1+MAX($AJ$10:AJ4135))</f>
        <v/>
      </c>
    </row>
    <row r="4137" spans="34:36" x14ac:dyDescent="0.35">
      <c r="AH4137" s="16" t="str">
        <f>IF(AND(B4137="Premier League",E4137="Live"),_xlfn.XLOOKUP(_xlfn.TEXTJOIN(" vs ",,C4137:D4137),Calendar!G:G,Calendar!B:B),IF(AND(B4137="Premier League",E4137="Highlights"),_xlfn.XLOOKUP(H4137,Calendar!O:O,Calendar!N:N,,-1),""))</f>
        <v/>
      </c>
      <c r="AI4137" s="61" t="str">
        <f>IF(AND(AH4137&lt;&gt;"",E4137="Live"),_xlfn.XLOOKUP(_xlfn.TEXTJOIN(" vs ",,C4137:D4137),Calendar!G:G,Calendar!K:K),"")</f>
        <v/>
      </c>
      <c r="AJ4137" s="61" t="str">
        <f>IF(AND(K4137&lt;&gt;"Match of the Day",K4137&lt;&gt;"Match of the Day 2",K4137&lt;&gt;"Match of the Day Repeat"),"",1+MAX($AJ$10:AJ4136))</f>
        <v/>
      </c>
    </row>
    <row r="4138" spans="34:36" x14ac:dyDescent="0.35">
      <c r="AH4138" s="16" t="str">
        <f>IF(AND(B4138="Premier League",E4138="Live"),_xlfn.XLOOKUP(_xlfn.TEXTJOIN(" vs ",,C4138:D4138),Calendar!G:G,Calendar!B:B),IF(AND(B4138="Premier League",E4138="Highlights"),_xlfn.XLOOKUP(H4138,Calendar!O:O,Calendar!N:N,,-1),""))</f>
        <v/>
      </c>
      <c r="AI4138" s="61" t="str">
        <f>IF(AND(AH4138&lt;&gt;"",E4138="Live"),_xlfn.XLOOKUP(_xlfn.TEXTJOIN(" vs ",,C4138:D4138),Calendar!G:G,Calendar!K:K),"")</f>
        <v/>
      </c>
      <c r="AJ4138" s="61" t="str">
        <f>IF(AND(K4138&lt;&gt;"Match of the Day",K4138&lt;&gt;"Match of the Day 2",K4138&lt;&gt;"Match of the Day Repeat"),"",1+MAX($AJ$10:AJ4137))</f>
        <v/>
      </c>
    </row>
    <row r="4139" spans="34:36" x14ac:dyDescent="0.35">
      <c r="AH4139" s="16" t="str">
        <f>IF(AND(B4139="Premier League",E4139="Live"),_xlfn.XLOOKUP(_xlfn.TEXTJOIN(" vs ",,C4139:D4139),Calendar!G:G,Calendar!B:B),IF(AND(B4139="Premier League",E4139="Highlights"),_xlfn.XLOOKUP(H4139,Calendar!O:O,Calendar!N:N,,-1),""))</f>
        <v/>
      </c>
      <c r="AI4139" s="61" t="str">
        <f>IF(AND(AH4139&lt;&gt;"",E4139="Live"),_xlfn.XLOOKUP(_xlfn.TEXTJOIN(" vs ",,C4139:D4139),Calendar!G:G,Calendar!K:K),"")</f>
        <v/>
      </c>
      <c r="AJ4139" s="61" t="str">
        <f>IF(AND(K4139&lt;&gt;"Match of the Day",K4139&lt;&gt;"Match of the Day 2",K4139&lt;&gt;"Match of the Day Repeat"),"",1+MAX($AJ$10:AJ4138))</f>
        <v/>
      </c>
    </row>
    <row r="4140" spans="34:36" x14ac:dyDescent="0.35">
      <c r="AH4140" s="16" t="str">
        <f>IF(AND(B4140="Premier League",E4140="Live"),_xlfn.XLOOKUP(_xlfn.TEXTJOIN(" vs ",,C4140:D4140),Calendar!G:G,Calendar!B:B),IF(AND(B4140="Premier League",E4140="Highlights"),_xlfn.XLOOKUP(H4140,Calendar!O:O,Calendar!N:N,,-1),""))</f>
        <v/>
      </c>
      <c r="AI4140" s="61" t="str">
        <f>IF(AND(AH4140&lt;&gt;"",E4140="Live"),_xlfn.XLOOKUP(_xlfn.TEXTJOIN(" vs ",,C4140:D4140),Calendar!G:G,Calendar!K:K),"")</f>
        <v/>
      </c>
      <c r="AJ4140" s="61" t="str">
        <f>IF(AND(K4140&lt;&gt;"Match of the Day",K4140&lt;&gt;"Match of the Day 2",K4140&lt;&gt;"Match of the Day Repeat"),"",1+MAX($AJ$10:AJ4139))</f>
        <v/>
      </c>
    </row>
    <row r="4141" spans="34:36" x14ac:dyDescent="0.35">
      <c r="AH4141" s="16" t="str">
        <f>IF(AND(B4141="Premier League",E4141="Live"),_xlfn.XLOOKUP(_xlfn.TEXTJOIN(" vs ",,C4141:D4141),Calendar!G:G,Calendar!B:B),IF(AND(B4141="Premier League",E4141="Highlights"),_xlfn.XLOOKUP(H4141,Calendar!O:O,Calendar!N:N,,-1),""))</f>
        <v/>
      </c>
      <c r="AI4141" s="61" t="str">
        <f>IF(AND(AH4141&lt;&gt;"",E4141="Live"),_xlfn.XLOOKUP(_xlfn.TEXTJOIN(" vs ",,C4141:D4141),Calendar!G:G,Calendar!K:K),"")</f>
        <v/>
      </c>
      <c r="AJ4141" s="61" t="str">
        <f>IF(AND(K4141&lt;&gt;"Match of the Day",K4141&lt;&gt;"Match of the Day 2",K4141&lt;&gt;"Match of the Day Repeat"),"",1+MAX($AJ$10:AJ4140))</f>
        <v/>
      </c>
    </row>
    <row r="4142" spans="34:36" x14ac:dyDescent="0.35">
      <c r="AH4142" s="16" t="str">
        <f>IF(AND(B4142="Premier League",E4142="Live"),_xlfn.XLOOKUP(_xlfn.TEXTJOIN(" vs ",,C4142:D4142),Calendar!G:G,Calendar!B:B),IF(AND(B4142="Premier League",E4142="Highlights"),_xlfn.XLOOKUP(H4142,Calendar!O:O,Calendar!N:N,,-1),""))</f>
        <v/>
      </c>
      <c r="AI4142" s="61" t="str">
        <f>IF(AND(AH4142&lt;&gt;"",E4142="Live"),_xlfn.XLOOKUP(_xlfn.TEXTJOIN(" vs ",,C4142:D4142),Calendar!G:G,Calendar!K:K),"")</f>
        <v/>
      </c>
      <c r="AJ4142" s="61" t="str">
        <f>IF(AND(K4142&lt;&gt;"Match of the Day",K4142&lt;&gt;"Match of the Day 2",K4142&lt;&gt;"Match of the Day Repeat"),"",1+MAX($AJ$10:AJ4141))</f>
        <v/>
      </c>
    </row>
    <row r="4143" spans="34:36" x14ac:dyDescent="0.35">
      <c r="AH4143" s="16" t="str">
        <f>IF(AND(B4143="Premier League",E4143="Live"),_xlfn.XLOOKUP(_xlfn.TEXTJOIN(" vs ",,C4143:D4143),Calendar!G:G,Calendar!B:B),IF(AND(B4143="Premier League",E4143="Highlights"),_xlfn.XLOOKUP(H4143,Calendar!O:O,Calendar!N:N,,-1),""))</f>
        <v/>
      </c>
      <c r="AI4143" s="61" t="str">
        <f>IF(AND(AH4143&lt;&gt;"",E4143="Live"),_xlfn.XLOOKUP(_xlfn.TEXTJOIN(" vs ",,C4143:D4143),Calendar!G:G,Calendar!K:K),"")</f>
        <v/>
      </c>
      <c r="AJ4143" s="61" t="str">
        <f>IF(AND(K4143&lt;&gt;"Match of the Day",K4143&lt;&gt;"Match of the Day 2",K4143&lt;&gt;"Match of the Day Repeat"),"",1+MAX($AJ$10:AJ4142))</f>
        <v/>
      </c>
    </row>
    <row r="4144" spans="34:36" x14ac:dyDescent="0.35">
      <c r="AH4144" s="16" t="str">
        <f>IF(AND(B4144="Premier League",E4144="Live"),_xlfn.XLOOKUP(_xlfn.TEXTJOIN(" vs ",,C4144:D4144),Calendar!G:G,Calendar!B:B),IF(AND(B4144="Premier League",E4144="Highlights"),_xlfn.XLOOKUP(H4144,Calendar!O:O,Calendar!N:N,,-1),""))</f>
        <v/>
      </c>
      <c r="AI4144" s="61" t="str">
        <f>IF(AND(AH4144&lt;&gt;"",E4144="Live"),_xlfn.XLOOKUP(_xlfn.TEXTJOIN(" vs ",,C4144:D4144),Calendar!G:G,Calendar!K:K),"")</f>
        <v/>
      </c>
      <c r="AJ4144" s="61" t="str">
        <f>IF(AND(K4144&lt;&gt;"Match of the Day",K4144&lt;&gt;"Match of the Day 2",K4144&lt;&gt;"Match of the Day Repeat"),"",1+MAX($AJ$10:AJ4143))</f>
        <v/>
      </c>
    </row>
    <row r="4145" spans="34:36" x14ac:dyDescent="0.35">
      <c r="AH4145" s="16" t="str">
        <f>IF(AND(B4145="Premier League",E4145="Live"),_xlfn.XLOOKUP(_xlfn.TEXTJOIN(" vs ",,C4145:D4145),Calendar!G:G,Calendar!B:B),IF(AND(B4145="Premier League",E4145="Highlights"),_xlfn.XLOOKUP(H4145,Calendar!O:O,Calendar!N:N,,-1),""))</f>
        <v/>
      </c>
      <c r="AI4145" s="61" t="str">
        <f>IF(AND(AH4145&lt;&gt;"",E4145="Live"),_xlfn.XLOOKUP(_xlfn.TEXTJOIN(" vs ",,C4145:D4145),Calendar!G:G,Calendar!K:K),"")</f>
        <v/>
      </c>
      <c r="AJ4145" s="61" t="str">
        <f>IF(AND(K4145&lt;&gt;"Match of the Day",K4145&lt;&gt;"Match of the Day 2",K4145&lt;&gt;"Match of the Day Repeat"),"",1+MAX($AJ$10:AJ4144))</f>
        <v/>
      </c>
    </row>
    <row r="4146" spans="34:36" x14ac:dyDescent="0.35">
      <c r="AH4146" s="16" t="str">
        <f>IF(AND(B4146="Premier League",E4146="Live"),_xlfn.XLOOKUP(_xlfn.TEXTJOIN(" vs ",,C4146:D4146),Calendar!G:G,Calendar!B:B),IF(AND(B4146="Premier League",E4146="Highlights"),_xlfn.XLOOKUP(H4146,Calendar!O:O,Calendar!N:N,,-1),""))</f>
        <v/>
      </c>
      <c r="AI4146" s="61" t="str">
        <f>IF(AND(AH4146&lt;&gt;"",E4146="Live"),_xlfn.XLOOKUP(_xlfn.TEXTJOIN(" vs ",,C4146:D4146),Calendar!G:G,Calendar!K:K),"")</f>
        <v/>
      </c>
      <c r="AJ4146" s="61" t="str">
        <f>IF(AND(K4146&lt;&gt;"Match of the Day",K4146&lt;&gt;"Match of the Day 2",K4146&lt;&gt;"Match of the Day Repeat"),"",1+MAX($AJ$10:AJ4145))</f>
        <v/>
      </c>
    </row>
    <row r="4147" spans="34:36" x14ac:dyDescent="0.35">
      <c r="AH4147" s="16" t="str">
        <f>IF(AND(B4147="Premier League",E4147="Live"),_xlfn.XLOOKUP(_xlfn.TEXTJOIN(" vs ",,C4147:D4147),Calendar!G:G,Calendar!B:B),IF(AND(B4147="Premier League",E4147="Highlights"),_xlfn.XLOOKUP(H4147,Calendar!O:O,Calendar!N:N,,-1),""))</f>
        <v/>
      </c>
      <c r="AI4147" s="61" t="str">
        <f>IF(AND(AH4147&lt;&gt;"",E4147="Live"),_xlfn.XLOOKUP(_xlfn.TEXTJOIN(" vs ",,C4147:D4147),Calendar!G:G,Calendar!K:K),"")</f>
        <v/>
      </c>
      <c r="AJ4147" s="61" t="str">
        <f>IF(AND(K4147&lt;&gt;"Match of the Day",K4147&lt;&gt;"Match of the Day 2",K4147&lt;&gt;"Match of the Day Repeat"),"",1+MAX($AJ$10:AJ4146))</f>
        <v/>
      </c>
    </row>
    <row r="4148" spans="34:36" x14ac:dyDescent="0.35">
      <c r="AH4148" s="16" t="str">
        <f>IF(AND(B4148="Premier League",E4148="Live"),_xlfn.XLOOKUP(_xlfn.TEXTJOIN(" vs ",,C4148:D4148),Calendar!G:G,Calendar!B:B),IF(AND(B4148="Premier League",E4148="Highlights"),_xlfn.XLOOKUP(H4148,Calendar!O:O,Calendar!N:N,,-1),""))</f>
        <v/>
      </c>
      <c r="AI4148" s="61" t="str">
        <f>IF(AND(AH4148&lt;&gt;"",E4148="Live"),_xlfn.XLOOKUP(_xlfn.TEXTJOIN(" vs ",,C4148:D4148),Calendar!G:G,Calendar!K:K),"")</f>
        <v/>
      </c>
      <c r="AJ4148" s="61" t="str">
        <f>IF(AND(K4148&lt;&gt;"Match of the Day",K4148&lt;&gt;"Match of the Day 2",K4148&lt;&gt;"Match of the Day Repeat"),"",1+MAX($AJ$10:AJ4147))</f>
        <v/>
      </c>
    </row>
    <row r="4149" spans="34:36" x14ac:dyDescent="0.35">
      <c r="AH4149" s="16" t="str">
        <f>IF(AND(B4149="Premier League",E4149="Live"),_xlfn.XLOOKUP(_xlfn.TEXTJOIN(" vs ",,C4149:D4149),Calendar!G:G,Calendar!B:B),IF(AND(B4149="Premier League",E4149="Highlights"),_xlfn.XLOOKUP(H4149,Calendar!O:O,Calendar!N:N,,-1),""))</f>
        <v/>
      </c>
      <c r="AI4149" s="61" t="str">
        <f>IF(AND(AH4149&lt;&gt;"",E4149="Live"),_xlfn.XLOOKUP(_xlfn.TEXTJOIN(" vs ",,C4149:D4149),Calendar!G:G,Calendar!K:K),"")</f>
        <v/>
      </c>
      <c r="AJ4149" s="61" t="str">
        <f>IF(AND(K4149&lt;&gt;"Match of the Day",K4149&lt;&gt;"Match of the Day 2",K4149&lt;&gt;"Match of the Day Repeat"),"",1+MAX($AJ$10:AJ4148))</f>
        <v/>
      </c>
    </row>
    <row r="4150" spans="34:36" x14ac:dyDescent="0.35">
      <c r="AH4150" s="16" t="str">
        <f>IF(AND(B4150="Premier League",E4150="Live"),_xlfn.XLOOKUP(_xlfn.TEXTJOIN(" vs ",,C4150:D4150),Calendar!G:G,Calendar!B:B),IF(AND(B4150="Premier League",E4150="Highlights"),_xlfn.XLOOKUP(H4150,Calendar!O:O,Calendar!N:N,,-1),""))</f>
        <v/>
      </c>
      <c r="AI4150" s="61" t="str">
        <f>IF(AND(AH4150&lt;&gt;"",E4150="Live"),_xlfn.XLOOKUP(_xlfn.TEXTJOIN(" vs ",,C4150:D4150),Calendar!G:G,Calendar!K:K),"")</f>
        <v/>
      </c>
      <c r="AJ4150" s="61" t="str">
        <f>IF(AND(K4150&lt;&gt;"Match of the Day",K4150&lt;&gt;"Match of the Day 2",K4150&lt;&gt;"Match of the Day Repeat"),"",1+MAX($AJ$10:AJ4149))</f>
        <v/>
      </c>
    </row>
    <row r="4151" spans="34:36" x14ac:dyDescent="0.35">
      <c r="AH4151" s="16" t="str">
        <f>IF(AND(B4151="Premier League",E4151="Live"),_xlfn.XLOOKUP(_xlfn.TEXTJOIN(" vs ",,C4151:D4151),Calendar!G:G,Calendar!B:B),IF(AND(B4151="Premier League",E4151="Highlights"),_xlfn.XLOOKUP(H4151,Calendar!O:O,Calendar!N:N,,-1),""))</f>
        <v/>
      </c>
      <c r="AI4151" s="61" t="str">
        <f>IF(AND(AH4151&lt;&gt;"",E4151="Live"),_xlfn.XLOOKUP(_xlfn.TEXTJOIN(" vs ",,C4151:D4151),Calendar!G:G,Calendar!K:K),"")</f>
        <v/>
      </c>
      <c r="AJ4151" s="61" t="str">
        <f>IF(AND(K4151&lt;&gt;"Match of the Day",K4151&lt;&gt;"Match of the Day 2",K4151&lt;&gt;"Match of the Day Repeat"),"",1+MAX($AJ$10:AJ4150))</f>
        <v/>
      </c>
    </row>
    <row r="4152" spans="34:36" x14ac:dyDescent="0.35">
      <c r="AH4152" s="16" t="str">
        <f>IF(AND(B4152="Premier League",E4152="Live"),_xlfn.XLOOKUP(_xlfn.TEXTJOIN(" vs ",,C4152:D4152),Calendar!G:G,Calendar!B:B),IF(AND(B4152="Premier League",E4152="Highlights"),_xlfn.XLOOKUP(H4152,Calendar!O:O,Calendar!N:N,,-1),""))</f>
        <v/>
      </c>
      <c r="AI4152" s="61" t="str">
        <f>IF(AND(AH4152&lt;&gt;"",E4152="Live"),_xlfn.XLOOKUP(_xlfn.TEXTJOIN(" vs ",,C4152:D4152),Calendar!G:G,Calendar!K:K),"")</f>
        <v/>
      </c>
      <c r="AJ4152" s="61" t="str">
        <f>IF(AND(K4152&lt;&gt;"Match of the Day",K4152&lt;&gt;"Match of the Day 2",K4152&lt;&gt;"Match of the Day Repeat"),"",1+MAX($AJ$10:AJ4151))</f>
        <v/>
      </c>
    </row>
    <row r="4153" spans="34:36" x14ac:dyDescent="0.35">
      <c r="AH4153" s="16" t="str">
        <f>IF(AND(B4153="Premier League",E4153="Live"),_xlfn.XLOOKUP(_xlfn.TEXTJOIN(" vs ",,C4153:D4153),Calendar!G:G,Calendar!B:B),IF(AND(B4153="Premier League",E4153="Highlights"),_xlfn.XLOOKUP(H4153,Calendar!O:O,Calendar!N:N,,-1),""))</f>
        <v/>
      </c>
      <c r="AI4153" s="61" t="str">
        <f>IF(AND(AH4153&lt;&gt;"",E4153="Live"),_xlfn.XLOOKUP(_xlfn.TEXTJOIN(" vs ",,C4153:D4153),Calendar!G:G,Calendar!K:K),"")</f>
        <v/>
      </c>
      <c r="AJ4153" s="61" t="str">
        <f>IF(AND(K4153&lt;&gt;"Match of the Day",K4153&lt;&gt;"Match of the Day 2",K4153&lt;&gt;"Match of the Day Repeat"),"",1+MAX($AJ$10:AJ4152))</f>
        <v/>
      </c>
    </row>
    <row r="4154" spans="34:36" x14ac:dyDescent="0.35">
      <c r="AH4154" s="16" t="str">
        <f>IF(AND(B4154="Premier League",E4154="Live"),_xlfn.XLOOKUP(_xlfn.TEXTJOIN(" vs ",,C4154:D4154),Calendar!G:G,Calendar!B:B),IF(AND(B4154="Premier League",E4154="Highlights"),_xlfn.XLOOKUP(H4154,Calendar!O:O,Calendar!N:N,,-1),""))</f>
        <v/>
      </c>
      <c r="AI4154" s="61" t="str">
        <f>IF(AND(AH4154&lt;&gt;"",E4154="Live"),_xlfn.XLOOKUP(_xlfn.TEXTJOIN(" vs ",,C4154:D4154),Calendar!G:G,Calendar!K:K),"")</f>
        <v/>
      </c>
      <c r="AJ4154" s="61" t="str">
        <f>IF(AND(K4154&lt;&gt;"Match of the Day",K4154&lt;&gt;"Match of the Day 2",K4154&lt;&gt;"Match of the Day Repeat"),"",1+MAX($AJ$10:AJ4153))</f>
        <v/>
      </c>
    </row>
    <row r="4155" spans="34:36" x14ac:dyDescent="0.35">
      <c r="AH4155" s="16" t="str">
        <f>IF(AND(B4155="Premier League",E4155="Live"),_xlfn.XLOOKUP(_xlfn.TEXTJOIN(" vs ",,C4155:D4155),Calendar!G:G,Calendar!B:B),IF(AND(B4155="Premier League",E4155="Highlights"),_xlfn.XLOOKUP(H4155,Calendar!O:O,Calendar!N:N,,-1),""))</f>
        <v/>
      </c>
      <c r="AI4155" s="61" t="str">
        <f>IF(AND(AH4155&lt;&gt;"",E4155="Live"),_xlfn.XLOOKUP(_xlfn.TEXTJOIN(" vs ",,C4155:D4155),Calendar!G:G,Calendar!K:K),"")</f>
        <v/>
      </c>
      <c r="AJ4155" s="61" t="str">
        <f>IF(AND(K4155&lt;&gt;"Match of the Day",K4155&lt;&gt;"Match of the Day 2",K4155&lt;&gt;"Match of the Day Repeat"),"",1+MAX($AJ$10:AJ4154))</f>
        <v/>
      </c>
    </row>
    <row r="4156" spans="34:36" x14ac:dyDescent="0.35">
      <c r="AH4156" s="16" t="str">
        <f>IF(AND(B4156="Premier League",E4156="Live"),_xlfn.XLOOKUP(_xlfn.TEXTJOIN(" vs ",,C4156:D4156),Calendar!G:G,Calendar!B:B),IF(AND(B4156="Premier League",E4156="Highlights"),_xlfn.XLOOKUP(H4156,Calendar!O:O,Calendar!N:N,,-1),""))</f>
        <v/>
      </c>
      <c r="AI4156" s="61" t="str">
        <f>IF(AND(AH4156&lt;&gt;"",E4156="Live"),_xlfn.XLOOKUP(_xlfn.TEXTJOIN(" vs ",,C4156:D4156),Calendar!G:G,Calendar!K:K),"")</f>
        <v/>
      </c>
      <c r="AJ4156" s="61" t="str">
        <f>IF(AND(K4156&lt;&gt;"Match of the Day",K4156&lt;&gt;"Match of the Day 2",K4156&lt;&gt;"Match of the Day Repeat"),"",1+MAX($AJ$10:AJ4155))</f>
        <v/>
      </c>
    </row>
    <row r="4157" spans="34:36" x14ac:dyDescent="0.35">
      <c r="AH4157" s="16" t="str">
        <f>IF(AND(B4157="Premier League",E4157="Live"),_xlfn.XLOOKUP(_xlfn.TEXTJOIN(" vs ",,C4157:D4157),Calendar!G:G,Calendar!B:B),IF(AND(B4157="Premier League",E4157="Highlights"),_xlfn.XLOOKUP(H4157,Calendar!O:O,Calendar!N:N,,-1),""))</f>
        <v/>
      </c>
      <c r="AI4157" s="61" t="str">
        <f>IF(AND(AH4157&lt;&gt;"",E4157="Live"),_xlfn.XLOOKUP(_xlfn.TEXTJOIN(" vs ",,C4157:D4157),Calendar!G:G,Calendar!K:K),"")</f>
        <v/>
      </c>
      <c r="AJ4157" s="61" t="str">
        <f>IF(AND(K4157&lt;&gt;"Match of the Day",K4157&lt;&gt;"Match of the Day 2",K4157&lt;&gt;"Match of the Day Repeat"),"",1+MAX($AJ$10:AJ4156))</f>
        <v/>
      </c>
    </row>
    <row r="4158" spans="34:36" x14ac:dyDescent="0.35">
      <c r="AH4158" s="16" t="str">
        <f>IF(AND(B4158="Premier League",E4158="Live"),_xlfn.XLOOKUP(_xlfn.TEXTJOIN(" vs ",,C4158:D4158),Calendar!G:G,Calendar!B:B),IF(AND(B4158="Premier League",E4158="Highlights"),_xlfn.XLOOKUP(H4158,Calendar!O:O,Calendar!N:N,,-1),""))</f>
        <v/>
      </c>
      <c r="AI4158" s="61" t="str">
        <f>IF(AND(AH4158&lt;&gt;"",E4158="Live"),_xlfn.XLOOKUP(_xlfn.TEXTJOIN(" vs ",,C4158:D4158),Calendar!G:G,Calendar!K:K),"")</f>
        <v/>
      </c>
      <c r="AJ4158" s="61" t="str">
        <f>IF(AND(K4158&lt;&gt;"Match of the Day",K4158&lt;&gt;"Match of the Day 2",K4158&lt;&gt;"Match of the Day Repeat"),"",1+MAX($AJ$10:AJ4157))</f>
        <v/>
      </c>
    </row>
    <row r="4159" spans="34:36" x14ac:dyDescent="0.35">
      <c r="AH4159" s="16" t="str">
        <f>IF(AND(B4159="Premier League",E4159="Live"),_xlfn.XLOOKUP(_xlfn.TEXTJOIN(" vs ",,C4159:D4159),Calendar!G:G,Calendar!B:B),IF(AND(B4159="Premier League",E4159="Highlights"),_xlfn.XLOOKUP(H4159,Calendar!O:O,Calendar!N:N,,-1),""))</f>
        <v/>
      </c>
      <c r="AI4159" s="61" t="str">
        <f>IF(AND(AH4159&lt;&gt;"",E4159="Live"),_xlfn.XLOOKUP(_xlfn.TEXTJOIN(" vs ",,C4159:D4159),Calendar!G:G,Calendar!K:K),"")</f>
        <v/>
      </c>
      <c r="AJ4159" s="61" t="str">
        <f>IF(AND(K4159&lt;&gt;"Match of the Day",K4159&lt;&gt;"Match of the Day 2",K4159&lt;&gt;"Match of the Day Repeat"),"",1+MAX($AJ$10:AJ4158))</f>
        <v/>
      </c>
    </row>
    <row r="4160" spans="34:36" x14ac:dyDescent="0.35">
      <c r="AH4160" s="16" t="str">
        <f>IF(AND(B4160="Premier League",E4160="Live"),_xlfn.XLOOKUP(_xlfn.TEXTJOIN(" vs ",,C4160:D4160),Calendar!G:G,Calendar!B:B),IF(AND(B4160="Premier League",E4160="Highlights"),_xlfn.XLOOKUP(H4160,Calendar!O:O,Calendar!N:N,,-1),""))</f>
        <v/>
      </c>
      <c r="AI4160" s="61" t="str">
        <f>IF(AND(AH4160&lt;&gt;"",E4160="Live"),_xlfn.XLOOKUP(_xlfn.TEXTJOIN(" vs ",,C4160:D4160),Calendar!G:G,Calendar!K:K),"")</f>
        <v/>
      </c>
      <c r="AJ4160" s="61" t="str">
        <f>IF(AND(K4160&lt;&gt;"Match of the Day",K4160&lt;&gt;"Match of the Day 2",K4160&lt;&gt;"Match of the Day Repeat"),"",1+MAX($AJ$10:AJ4159))</f>
        <v/>
      </c>
    </row>
    <row r="4161" spans="34:36" x14ac:dyDescent="0.35">
      <c r="AH4161" s="16" t="str">
        <f>IF(AND(B4161="Premier League",E4161="Live"),_xlfn.XLOOKUP(_xlfn.TEXTJOIN(" vs ",,C4161:D4161),Calendar!G:G,Calendar!B:B),IF(AND(B4161="Premier League",E4161="Highlights"),_xlfn.XLOOKUP(H4161,Calendar!O:O,Calendar!N:N,,-1),""))</f>
        <v/>
      </c>
      <c r="AI4161" s="61" t="str">
        <f>IF(AND(AH4161&lt;&gt;"",E4161="Live"),_xlfn.XLOOKUP(_xlfn.TEXTJOIN(" vs ",,C4161:D4161),Calendar!G:G,Calendar!K:K),"")</f>
        <v/>
      </c>
      <c r="AJ4161" s="61" t="str">
        <f>IF(AND(K4161&lt;&gt;"Match of the Day",K4161&lt;&gt;"Match of the Day 2",K4161&lt;&gt;"Match of the Day Repeat"),"",1+MAX($AJ$10:AJ4160))</f>
        <v/>
      </c>
    </row>
    <row r="4162" spans="34:36" x14ac:dyDescent="0.35">
      <c r="AH4162" s="16" t="str">
        <f>IF(AND(B4162="Premier League",E4162="Live"),_xlfn.XLOOKUP(_xlfn.TEXTJOIN(" vs ",,C4162:D4162),Calendar!G:G,Calendar!B:B),IF(AND(B4162="Premier League",E4162="Highlights"),_xlfn.XLOOKUP(H4162,Calendar!O:O,Calendar!N:N,,-1),""))</f>
        <v/>
      </c>
      <c r="AI4162" s="61" t="str">
        <f>IF(AND(AH4162&lt;&gt;"",E4162="Live"),_xlfn.XLOOKUP(_xlfn.TEXTJOIN(" vs ",,C4162:D4162),Calendar!G:G,Calendar!K:K),"")</f>
        <v/>
      </c>
      <c r="AJ4162" s="61" t="str">
        <f>IF(AND(K4162&lt;&gt;"Match of the Day",K4162&lt;&gt;"Match of the Day 2",K4162&lt;&gt;"Match of the Day Repeat"),"",1+MAX($AJ$10:AJ4161))</f>
        <v/>
      </c>
    </row>
    <row r="4163" spans="34:36" x14ac:dyDescent="0.35">
      <c r="AH4163" s="16" t="str">
        <f>IF(AND(B4163="Premier League",E4163="Live"),_xlfn.XLOOKUP(_xlfn.TEXTJOIN(" vs ",,C4163:D4163),Calendar!G:G,Calendar!B:B),IF(AND(B4163="Premier League",E4163="Highlights"),_xlfn.XLOOKUP(H4163,Calendar!O:O,Calendar!N:N,,-1),""))</f>
        <v/>
      </c>
      <c r="AI4163" s="61" t="str">
        <f>IF(AND(AH4163&lt;&gt;"",E4163="Live"),_xlfn.XLOOKUP(_xlfn.TEXTJOIN(" vs ",,C4163:D4163),Calendar!G:G,Calendar!K:K),"")</f>
        <v/>
      </c>
      <c r="AJ4163" s="61" t="str">
        <f>IF(AND(K4163&lt;&gt;"Match of the Day",K4163&lt;&gt;"Match of the Day 2",K4163&lt;&gt;"Match of the Day Repeat"),"",1+MAX($AJ$10:AJ4162))</f>
        <v/>
      </c>
    </row>
    <row r="4164" spans="34:36" x14ac:dyDescent="0.35">
      <c r="AH4164" s="16" t="str">
        <f>IF(AND(B4164="Premier League",E4164="Live"),_xlfn.XLOOKUP(_xlfn.TEXTJOIN(" vs ",,C4164:D4164),Calendar!G:G,Calendar!B:B),IF(AND(B4164="Premier League",E4164="Highlights"),_xlfn.XLOOKUP(H4164,Calendar!O:O,Calendar!N:N,,-1),""))</f>
        <v/>
      </c>
      <c r="AI4164" s="61" t="str">
        <f>IF(AND(AH4164&lt;&gt;"",E4164="Live"),_xlfn.XLOOKUP(_xlfn.TEXTJOIN(" vs ",,C4164:D4164),Calendar!G:G,Calendar!K:K),"")</f>
        <v/>
      </c>
      <c r="AJ4164" s="61" t="str">
        <f>IF(AND(K4164&lt;&gt;"Match of the Day",K4164&lt;&gt;"Match of the Day 2",K4164&lt;&gt;"Match of the Day Repeat"),"",1+MAX($AJ$10:AJ4163))</f>
        <v/>
      </c>
    </row>
    <row r="4165" spans="34:36" x14ac:dyDescent="0.35">
      <c r="AH4165" s="16" t="str">
        <f>IF(AND(B4165="Premier League",E4165="Live"),_xlfn.XLOOKUP(_xlfn.TEXTJOIN(" vs ",,C4165:D4165),Calendar!G:G,Calendar!B:B),IF(AND(B4165="Premier League",E4165="Highlights"),_xlfn.XLOOKUP(H4165,Calendar!O:O,Calendar!N:N,,-1),""))</f>
        <v/>
      </c>
      <c r="AI4165" s="61" t="str">
        <f>IF(AND(AH4165&lt;&gt;"",E4165="Live"),_xlfn.XLOOKUP(_xlfn.TEXTJOIN(" vs ",,C4165:D4165),Calendar!G:G,Calendar!K:K),"")</f>
        <v/>
      </c>
      <c r="AJ4165" s="61" t="str">
        <f>IF(AND(K4165&lt;&gt;"Match of the Day",K4165&lt;&gt;"Match of the Day 2",K4165&lt;&gt;"Match of the Day Repeat"),"",1+MAX($AJ$10:AJ4164))</f>
        <v/>
      </c>
    </row>
    <row r="4166" spans="34:36" x14ac:dyDescent="0.35">
      <c r="AH4166" s="16" t="str">
        <f>IF(AND(B4166="Premier League",E4166="Live"),_xlfn.XLOOKUP(_xlfn.TEXTJOIN(" vs ",,C4166:D4166),Calendar!G:G,Calendar!B:B),IF(AND(B4166="Premier League",E4166="Highlights"),_xlfn.XLOOKUP(H4166,Calendar!O:O,Calendar!N:N,,-1),""))</f>
        <v/>
      </c>
      <c r="AI4166" s="61" t="str">
        <f>IF(AND(AH4166&lt;&gt;"",E4166="Live"),_xlfn.XLOOKUP(_xlfn.TEXTJOIN(" vs ",,C4166:D4166),Calendar!G:G,Calendar!K:K),"")</f>
        <v/>
      </c>
      <c r="AJ4166" s="61" t="str">
        <f>IF(AND(K4166&lt;&gt;"Match of the Day",K4166&lt;&gt;"Match of the Day 2",K4166&lt;&gt;"Match of the Day Repeat"),"",1+MAX($AJ$10:AJ4165))</f>
        <v/>
      </c>
    </row>
    <row r="4167" spans="34:36" x14ac:dyDescent="0.35">
      <c r="AH4167" s="16" t="str">
        <f>IF(AND(B4167="Premier League",E4167="Live"),_xlfn.XLOOKUP(_xlfn.TEXTJOIN(" vs ",,C4167:D4167),Calendar!G:G,Calendar!B:B),IF(AND(B4167="Premier League",E4167="Highlights"),_xlfn.XLOOKUP(H4167,Calendar!O:O,Calendar!N:N,,-1),""))</f>
        <v/>
      </c>
      <c r="AI4167" s="61" t="str">
        <f>IF(AND(AH4167&lt;&gt;"",E4167="Live"),_xlfn.XLOOKUP(_xlfn.TEXTJOIN(" vs ",,C4167:D4167),Calendar!G:G,Calendar!K:K),"")</f>
        <v/>
      </c>
      <c r="AJ4167" s="61" t="str">
        <f>IF(AND(K4167&lt;&gt;"Match of the Day",K4167&lt;&gt;"Match of the Day 2",K4167&lt;&gt;"Match of the Day Repeat"),"",1+MAX($AJ$10:AJ4166))</f>
        <v/>
      </c>
    </row>
    <row r="4168" spans="34:36" x14ac:dyDescent="0.35">
      <c r="AH4168" s="16" t="str">
        <f>IF(AND(B4168="Premier League",E4168="Live"),_xlfn.XLOOKUP(_xlfn.TEXTJOIN(" vs ",,C4168:D4168),Calendar!G:G,Calendar!B:B),IF(AND(B4168="Premier League",E4168="Highlights"),_xlfn.XLOOKUP(H4168,Calendar!O:O,Calendar!N:N,,-1),""))</f>
        <v/>
      </c>
      <c r="AI4168" s="61" t="str">
        <f>IF(AND(AH4168&lt;&gt;"",E4168="Live"),_xlfn.XLOOKUP(_xlfn.TEXTJOIN(" vs ",,C4168:D4168),Calendar!G:G,Calendar!K:K),"")</f>
        <v/>
      </c>
      <c r="AJ4168" s="61" t="str">
        <f>IF(AND(K4168&lt;&gt;"Match of the Day",K4168&lt;&gt;"Match of the Day 2",K4168&lt;&gt;"Match of the Day Repeat"),"",1+MAX($AJ$10:AJ4167))</f>
        <v/>
      </c>
    </row>
    <row r="4169" spans="34:36" x14ac:dyDescent="0.35">
      <c r="AH4169" s="16" t="str">
        <f>IF(AND(B4169="Premier League",E4169="Live"),_xlfn.XLOOKUP(_xlfn.TEXTJOIN(" vs ",,C4169:D4169),Calendar!G:G,Calendar!B:B),IF(AND(B4169="Premier League",E4169="Highlights"),_xlfn.XLOOKUP(H4169,Calendar!O:O,Calendar!N:N,,-1),""))</f>
        <v/>
      </c>
      <c r="AI4169" s="61" t="str">
        <f>IF(AND(AH4169&lt;&gt;"",E4169="Live"),_xlfn.XLOOKUP(_xlfn.TEXTJOIN(" vs ",,C4169:D4169),Calendar!G:G,Calendar!K:K),"")</f>
        <v/>
      </c>
      <c r="AJ4169" s="61" t="str">
        <f>IF(AND(K4169&lt;&gt;"Match of the Day",K4169&lt;&gt;"Match of the Day 2",K4169&lt;&gt;"Match of the Day Repeat"),"",1+MAX($AJ$10:AJ4168))</f>
        <v/>
      </c>
    </row>
    <row r="4170" spans="34:36" x14ac:dyDescent="0.35">
      <c r="AH4170" s="16" t="str">
        <f>IF(AND(B4170="Premier League",E4170="Live"),_xlfn.XLOOKUP(_xlfn.TEXTJOIN(" vs ",,C4170:D4170),Calendar!G:G,Calendar!B:B),IF(AND(B4170="Premier League",E4170="Highlights"),_xlfn.XLOOKUP(H4170,Calendar!O:O,Calendar!N:N,,-1),""))</f>
        <v/>
      </c>
      <c r="AI4170" s="61" t="str">
        <f>IF(AND(AH4170&lt;&gt;"",E4170="Live"),_xlfn.XLOOKUP(_xlfn.TEXTJOIN(" vs ",,C4170:D4170),Calendar!G:G,Calendar!K:K),"")</f>
        <v/>
      </c>
      <c r="AJ4170" s="61" t="str">
        <f>IF(AND(K4170&lt;&gt;"Match of the Day",K4170&lt;&gt;"Match of the Day 2",K4170&lt;&gt;"Match of the Day Repeat"),"",1+MAX($AJ$10:AJ4169))</f>
        <v/>
      </c>
    </row>
    <row r="4171" spans="34:36" x14ac:dyDescent="0.35">
      <c r="AH4171" s="16" t="str">
        <f>IF(AND(B4171="Premier League",E4171="Live"),_xlfn.XLOOKUP(_xlfn.TEXTJOIN(" vs ",,C4171:D4171),Calendar!G:G,Calendar!B:B),IF(AND(B4171="Premier League",E4171="Highlights"),_xlfn.XLOOKUP(H4171,Calendar!O:O,Calendar!N:N,,-1),""))</f>
        <v/>
      </c>
      <c r="AI4171" s="61" t="str">
        <f>IF(AND(AH4171&lt;&gt;"",E4171="Live"),_xlfn.XLOOKUP(_xlfn.TEXTJOIN(" vs ",,C4171:D4171),Calendar!G:G,Calendar!K:K),"")</f>
        <v/>
      </c>
      <c r="AJ4171" s="61" t="str">
        <f>IF(AND(K4171&lt;&gt;"Match of the Day",K4171&lt;&gt;"Match of the Day 2",K4171&lt;&gt;"Match of the Day Repeat"),"",1+MAX($AJ$10:AJ4170))</f>
        <v/>
      </c>
    </row>
    <row r="4172" spans="34:36" x14ac:dyDescent="0.35">
      <c r="AH4172" s="16" t="str">
        <f>IF(AND(B4172="Premier League",E4172="Live"),_xlfn.XLOOKUP(_xlfn.TEXTJOIN(" vs ",,C4172:D4172),Calendar!G:G,Calendar!B:B),IF(AND(B4172="Premier League",E4172="Highlights"),_xlfn.XLOOKUP(H4172,Calendar!O:O,Calendar!N:N,,-1),""))</f>
        <v/>
      </c>
      <c r="AI4172" s="61" t="str">
        <f>IF(AND(AH4172&lt;&gt;"",E4172="Live"),_xlfn.XLOOKUP(_xlfn.TEXTJOIN(" vs ",,C4172:D4172),Calendar!G:G,Calendar!K:K),"")</f>
        <v/>
      </c>
      <c r="AJ4172" s="61" t="str">
        <f>IF(AND(K4172&lt;&gt;"Match of the Day",K4172&lt;&gt;"Match of the Day 2",K4172&lt;&gt;"Match of the Day Repeat"),"",1+MAX($AJ$10:AJ4171))</f>
        <v/>
      </c>
    </row>
    <row r="4173" spans="34:36" x14ac:dyDescent="0.35">
      <c r="AH4173" s="16" t="str">
        <f>IF(AND(B4173="Premier League",E4173="Live"),_xlfn.XLOOKUP(_xlfn.TEXTJOIN(" vs ",,C4173:D4173),Calendar!G:G,Calendar!B:B),IF(AND(B4173="Premier League",E4173="Highlights"),_xlfn.XLOOKUP(H4173,Calendar!O:O,Calendar!N:N,,-1),""))</f>
        <v/>
      </c>
      <c r="AI4173" s="61" t="str">
        <f>IF(AND(AH4173&lt;&gt;"",E4173="Live"),_xlfn.XLOOKUP(_xlfn.TEXTJOIN(" vs ",,C4173:D4173),Calendar!G:G,Calendar!K:K),"")</f>
        <v/>
      </c>
      <c r="AJ4173" s="61" t="str">
        <f>IF(AND(K4173&lt;&gt;"Match of the Day",K4173&lt;&gt;"Match of the Day 2",K4173&lt;&gt;"Match of the Day Repeat"),"",1+MAX($AJ$10:AJ4172))</f>
        <v/>
      </c>
    </row>
    <row r="4174" spans="34:36" x14ac:dyDescent="0.35">
      <c r="AH4174" s="16" t="str">
        <f>IF(AND(B4174="Premier League",E4174="Live"),_xlfn.XLOOKUP(_xlfn.TEXTJOIN(" vs ",,C4174:D4174),Calendar!G:G,Calendar!B:B),IF(AND(B4174="Premier League",E4174="Highlights"),_xlfn.XLOOKUP(H4174,Calendar!O:O,Calendar!N:N,,-1),""))</f>
        <v/>
      </c>
      <c r="AI4174" s="61" t="str">
        <f>IF(AND(AH4174&lt;&gt;"",E4174="Live"),_xlfn.XLOOKUP(_xlfn.TEXTJOIN(" vs ",,C4174:D4174),Calendar!G:G,Calendar!K:K),"")</f>
        <v/>
      </c>
      <c r="AJ4174" s="61" t="str">
        <f>IF(AND(K4174&lt;&gt;"Match of the Day",K4174&lt;&gt;"Match of the Day 2",K4174&lt;&gt;"Match of the Day Repeat"),"",1+MAX($AJ$10:AJ4173))</f>
        <v/>
      </c>
    </row>
    <row r="4175" spans="34:36" x14ac:dyDescent="0.35">
      <c r="AH4175" s="16" t="str">
        <f>IF(AND(B4175="Premier League",E4175="Live"),_xlfn.XLOOKUP(_xlfn.TEXTJOIN(" vs ",,C4175:D4175),Calendar!G:G,Calendar!B:B),IF(AND(B4175="Premier League",E4175="Highlights"),_xlfn.XLOOKUP(H4175,Calendar!O:O,Calendar!N:N,,-1),""))</f>
        <v/>
      </c>
      <c r="AI4175" s="61" t="str">
        <f>IF(AND(AH4175&lt;&gt;"",E4175="Live"),_xlfn.XLOOKUP(_xlfn.TEXTJOIN(" vs ",,C4175:D4175),Calendar!G:G,Calendar!K:K),"")</f>
        <v/>
      </c>
      <c r="AJ4175" s="61" t="str">
        <f>IF(AND(K4175&lt;&gt;"Match of the Day",K4175&lt;&gt;"Match of the Day 2",K4175&lt;&gt;"Match of the Day Repeat"),"",1+MAX($AJ$10:AJ4174))</f>
        <v/>
      </c>
    </row>
    <row r="4176" spans="34:36" x14ac:dyDescent="0.35">
      <c r="AH4176" s="16" t="str">
        <f>IF(AND(B4176="Premier League",E4176="Live"),_xlfn.XLOOKUP(_xlfn.TEXTJOIN(" vs ",,C4176:D4176),Calendar!G:G,Calendar!B:B),IF(AND(B4176="Premier League",E4176="Highlights"),_xlfn.XLOOKUP(H4176,Calendar!O:O,Calendar!N:N,,-1),""))</f>
        <v/>
      </c>
      <c r="AI4176" s="61" t="str">
        <f>IF(AND(AH4176&lt;&gt;"",E4176="Live"),_xlfn.XLOOKUP(_xlfn.TEXTJOIN(" vs ",,C4176:D4176),Calendar!G:G,Calendar!K:K),"")</f>
        <v/>
      </c>
      <c r="AJ4176" s="61" t="str">
        <f>IF(AND(K4176&lt;&gt;"Match of the Day",K4176&lt;&gt;"Match of the Day 2",K4176&lt;&gt;"Match of the Day Repeat"),"",1+MAX($AJ$10:AJ4175))</f>
        <v/>
      </c>
    </row>
    <row r="4177" spans="34:36" x14ac:dyDescent="0.35">
      <c r="AH4177" s="16" t="str">
        <f>IF(AND(B4177="Premier League",E4177="Live"),_xlfn.XLOOKUP(_xlfn.TEXTJOIN(" vs ",,C4177:D4177),Calendar!G:G,Calendar!B:B),IF(AND(B4177="Premier League",E4177="Highlights"),_xlfn.XLOOKUP(H4177,Calendar!O:O,Calendar!N:N,,-1),""))</f>
        <v/>
      </c>
      <c r="AI4177" s="61" t="str">
        <f>IF(AND(AH4177&lt;&gt;"",E4177="Live"),_xlfn.XLOOKUP(_xlfn.TEXTJOIN(" vs ",,C4177:D4177),Calendar!G:G,Calendar!K:K),"")</f>
        <v/>
      </c>
      <c r="AJ4177" s="61" t="str">
        <f>IF(AND(K4177&lt;&gt;"Match of the Day",K4177&lt;&gt;"Match of the Day 2",K4177&lt;&gt;"Match of the Day Repeat"),"",1+MAX($AJ$10:AJ4176))</f>
        <v/>
      </c>
    </row>
    <row r="4178" spans="34:36" x14ac:dyDescent="0.35">
      <c r="AH4178" s="16" t="str">
        <f>IF(AND(B4178="Premier League",E4178="Live"),_xlfn.XLOOKUP(_xlfn.TEXTJOIN(" vs ",,C4178:D4178),Calendar!G:G,Calendar!B:B),IF(AND(B4178="Premier League",E4178="Highlights"),_xlfn.XLOOKUP(H4178,Calendar!O:O,Calendar!N:N,,-1),""))</f>
        <v/>
      </c>
      <c r="AI4178" s="61" t="str">
        <f>IF(AND(AH4178&lt;&gt;"",E4178="Live"),_xlfn.XLOOKUP(_xlfn.TEXTJOIN(" vs ",,C4178:D4178),Calendar!G:G,Calendar!K:K),"")</f>
        <v/>
      </c>
      <c r="AJ4178" s="61" t="str">
        <f>IF(AND(K4178&lt;&gt;"Match of the Day",K4178&lt;&gt;"Match of the Day 2",K4178&lt;&gt;"Match of the Day Repeat"),"",1+MAX($AJ$10:AJ4177))</f>
        <v/>
      </c>
    </row>
    <row r="4179" spans="34:36" x14ac:dyDescent="0.35">
      <c r="AH4179" s="16" t="str">
        <f>IF(AND(B4179="Premier League",E4179="Live"),_xlfn.XLOOKUP(_xlfn.TEXTJOIN(" vs ",,C4179:D4179),Calendar!G:G,Calendar!B:B),IF(AND(B4179="Premier League",E4179="Highlights"),_xlfn.XLOOKUP(H4179,Calendar!O:O,Calendar!N:N,,-1),""))</f>
        <v/>
      </c>
      <c r="AI4179" s="61" t="str">
        <f>IF(AND(AH4179&lt;&gt;"",E4179="Live"),_xlfn.XLOOKUP(_xlfn.TEXTJOIN(" vs ",,C4179:D4179),Calendar!G:G,Calendar!K:K),"")</f>
        <v/>
      </c>
      <c r="AJ4179" s="61" t="str">
        <f>IF(AND(K4179&lt;&gt;"Match of the Day",K4179&lt;&gt;"Match of the Day 2",K4179&lt;&gt;"Match of the Day Repeat"),"",1+MAX($AJ$10:AJ4178))</f>
        <v/>
      </c>
    </row>
    <row r="4180" spans="34:36" x14ac:dyDescent="0.35">
      <c r="AH4180" s="16" t="str">
        <f>IF(AND(B4180="Premier League",E4180="Live"),_xlfn.XLOOKUP(_xlfn.TEXTJOIN(" vs ",,C4180:D4180),Calendar!G:G,Calendar!B:B),IF(AND(B4180="Premier League",E4180="Highlights"),_xlfn.XLOOKUP(H4180,Calendar!O:O,Calendar!N:N,,-1),""))</f>
        <v/>
      </c>
      <c r="AI4180" s="61" t="str">
        <f>IF(AND(AH4180&lt;&gt;"",E4180="Live"),_xlfn.XLOOKUP(_xlfn.TEXTJOIN(" vs ",,C4180:D4180),Calendar!G:G,Calendar!K:K),"")</f>
        <v/>
      </c>
      <c r="AJ4180" s="61" t="str">
        <f>IF(AND(K4180&lt;&gt;"Match of the Day",K4180&lt;&gt;"Match of the Day 2",K4180&lt;&gt;"Match of the Day Repeat"),"",1+MAX($AJ$10:AJ4179))</f>
        <v/>
      </c>
    </row>
    <row r="4181" spans="34:36" x14ac:dyDescent="0.35">
      <c r="AH4181" s="16" t="str">
        <f>IF(AND(B4181="Premier League",E4181="Live"),_xlfn.XLOOKUP(_xlfn.TEXTJOIN(" vs ",,C4181:D4181),Calendar!G:G,Calendar!B:B),IF(AND(B4181="Premier League",E4181="Highlights"),_xlfn.XLOOKUP(H4181,Calendar!O:O,Calendar!N:N,,-1),""))</f>
        <v/>
      </c>
      <c r="AI4181" s="61" t="str">
        <f>IF(AND(AH4181&lt;&gt;"",E4181="Live"),_xlfn.XLOOKUP(_xlfn.TEXTJOIN(" vs ",,C4181:D4181),Calendar!G:G,Calendar!K:K),"")</f>
        <v/>
      </c>
      <c r="AJ4181" s="61" t="str">
        <f>IF(AND(K4181&lt;&gt;"Match of the Day",K4181&lt;&gt;"Match of the Day 2",K4181&lt;&gt;"Match of the Day Repeat"),"",1+MAX($AJ$10:AJ4180))</f>
        <v/>
      </c>
    </row>
    <row r="4182" spans="34:36" x14ac:dyDescent="0.35">
      <c r="AH4182" s="16" t="str">
        <f>IF(AND(B4182="Premier League",E4182="Live"),_xlfn.XLOOKUP(_xlfn.TEXTJOIN(" vs ",,C4182:D4182),Calendar!G:G,Calendar!B:B),IF(AND(B4182="Premier League",E4182="Highlights"),_xlfn.XLOOKUP(H4182,Calendar!O:O,Calendar!N:N,,-1),""))</f>
        <v/>
      </c>
      <c r="AI4182" s="61" t="str">
        <f>IF(AND(AH4182&lt;&gt;"",E4182="Live"),_xlfn.XLOOKUP(_xlfn.TEXTJOIN(" vs ",,C4182:D4182),Calendar!G:G,Calendar!K:K),"")</f>
        <v/>
      </c>
      <c r="AJ4182" s="61" t="str">
        <f>IF(AND(K4182&lt;&gt;"Match of the Day",K4182&lt;&gt;"Match of the Day 2",K4182&lt;&gt;"Match of the Day Repeat"),"",1+MAX($AJ$10:AJ4181))</f>
        <v/>
      </c>
    </row>
    <row r="4183" spans="34:36" x14ac:dyDescent="0.35">
      <c r="AH4183" s="16" t="str">
        <f>IF(AND(B4183="Premier League",E4183="Live"),_xlfn.XLOOKUP(_xlfn.TEXTJOIN(" vs ",,C4183:D4183),Calendar!G:G,Calendar!B:B),IF(AND(B4183="Premier League",E4183="Highlights"),_xlfn.XLOOKUP(H4183,Calendar!O:O,Calendar!N:N,,-1),""))</f>
        <v/>
      </c>
      <c r="AI4183" s="61" t="str">
        <f>IF(AND(AH4183&lt;&gt;"",E4183="Live"),_xlfn.XLOOKUP(_xlfn.TEXTJOIN(" vs ",,C4183:D4183),Calendar!G:G,Calendar!K:K),"")</f>
        <v/>
      </c>
      <c r="AJ4183" s="61" t="str">
        <f>IF(AND(K4183&lt;&gt;"Match of the Day",K4183&lt;&gt;"Match of the Day 2",K4183&lt;&gt;"Match of the Day Repeat"),"",1+MAX($AJ$10:AJ4182))</f>
        <v/>
      </c>
    </row>
    <row r="4184" spans="34:36" x14ac:dyDescent="0.35">
      <c r="AH4184" s="16" t="str">
        <f>IF(AND(B4184="Premier League",E4184="Live"),_xlfn.XLOOKUP(_xlfn.TEXTJOIN(" vs ",,C4184:D4184),Calendar!G:G,Calendar!B:B),IF(AND(B4184="Premier League",E4184="Highlights"),_xlfn.XLOOKUP(H4184,Calendar!O:O,Calendar!N:N,,-1),""))</f>
        <v/>
      </c>
      <c r="AI4184" s="61" t="str">
        <f>IF(AND(AH4184&lt;&gt;"",E4184="Live"),_xlfn.XLOOKUP(_xlfn.TEXTJOIN(" vs ",,C4184:D4184),Calendar!G:G,Calendar!K:K),"")</f>
        <v/>
      </c>
      <c r="AJ4184" s="61" t="str">
        <f>IF(AND(K4184&lt;&gt;"Match of the Day",K4184&lt;&gt;"Match of the Day 2",K4184&lt;&gt;"Match of the Day Repeat"),"",1+MAX($AJ$10:AJ4183))</f>
        <v/>
      </c>
    </row>
    <row r="4185" spans="34:36" x14ac:dyDescent="0.35">
      <c r="AH4185" s="16" t="str">
        <f>IF(AND(B4185="Premier League",E4185="Live"),_xlfn.XLOOKUP(_xlfn.TEXTJOIN(" vs ",,C4185:D4185),Calendar!G:G,Calendar!B:B),IF(AND(B4185="Premier League",E4185="Highlights"),_xlfn.XLOOKUP(H4185,Calendar!O:O,Calendar!N:N,,-1),""))</f>
        <v/>
      </c>
      <c r="AI4185" s="61" t="str">
        <f>IF(AND(AH4185&lt;&gt;"",E4185="Live"),_xlfn.XLOOKUP(_xlfn.TEXTJOIN(" vs ",,C4185:D4185),Calendar!G:G,Calendar!K:K),"")</f>
        <v/>
      </c>
      <c r="AJ4185" s="61" t="str">
        <f>IF(AND(K4185&lt;&gt;"Match of the Day",K4185&lt;&gt;"Match of the Day 2",K4185&lt;&gt;"Match of the Day Repeat"),"",1+MAX($AJ$10:AJ4184))</f>
        <v/>
      </c>
    </row>
    <row r="4186" spans="34:36" x14ac:dyDescent="0.35">
      <c r="AH4186" s="16" t="str">
        <f>IF(AND(B4186="Premier League",E4186="Live"),_xlfn.XLOOKUP(_xlfn.TEXTJOIN(" vs ",,C4186:D4186),Calendar!G:G,Calendar!B:B),IF(AND(B4186="Premier League",E4186="Highlights"),_xlfn.XLOOKUP(H4186,Calendar!O:O,Calendar!N:N,,-1),""))</f>
        <v/>
      </c>
      <c r="AI4186" s="61" t="str">
        <f>IF(AND(AH4186&lt;&gt;"",E4186="Live"),_xlfn.XLOOKUP(_xlfn.TEXTJOIN(" vs ",,C4186:D4186),Calendar!G:G,Calendar!K:K),"")</f>
        <v/>
      </c>
      <c r="AJ4186" s="61" t="str">
        <f>IF(AND(K4186&lt;&gt;"Match of the Day",K4186&lt;&gt;"Match of the Day 2",K4186&lt;&gt;"Match of the Day Repeat"),"",1+MAX($AJ$10:AJ4185))</f>
        <v/>
      </c>
    </row>
    <row r="4187" spans="34:36" x14ac:dyDescent="0.35">
      <c r="AH4187" s="16" t="str">
        <f>IF(AND(B4187="Premier League",E4187="Live"),_xlfn.XLOOKUP(_xlfn.TEXTJOIN(" vs ",,C4187:D4187),Calendar!G:G,Calendar!B:B),IF(AND(B4187="Premier League",E4187="Highlights"),_xlfn.XLOOKUP(H4187,Calendar!O:O,Calendar!N:N,,-1),""))</f>
        <v/>
      </c>
      <c r="AI4187" s="61" t="str">
        <f>IF(AND(AH4187&lt;&gt;"",E4187="Live"),_xlfn.XLOOKUP(_xlfn.TEXTJOIN(" vs ",,C4187:D4187),Calendar!G:G,Calendar!K:K),"")</f>
        <v/>
      </c>
      <c r="AJ4187" s="61" t="str">
        <f>IF(AND(K4187&lt;&gt;"Match of the Day",K4187&lt;&gt;"Match of the Day 2",K4187&lt;&gt;"Match of the Day Repeat"),"",1+MAX($AJ$10:AJ4186))</f>
        <v/>
      </c>
    </row>
    <row r="4188" spans="34:36" x14ac:dyDescent="0.35">
      <c r="AH4188" s="16" t="str">
        <f>IF(AND(B4188="Premier League",E4188="Live"),_xlfn.XLOOKUP(_xlfn.TEXTJOIN(" vs ",,C4188:D4188),Calendar!G:G,Calendar!B:B),IF(AND(B4188="Premier League",E4188="Highlights"),_xlfn.XLOOKUP(H4188,Calendar!O:O,Calendar!N:N,,-1),""))</f>
        <v/>
      </c>
      <c r="AI4188" s="61" t="str">
        <f>IF(AND(AH4188&lt;&gt;"",E4188="Live"),_xlfn.XLOOKUP(_xlfn.TEXTJOIN(" vs ",,C4188:D4188),Calendar!G:G,Calendar!K:K),"")</f>
        <v/>
      </c>
      <c r="AJ4188" s="61" t="str">
        <f>IF(AND(K4188&lt;&gt;"Match of the Day",K4188&lt;&gt;"Match of the Day 2",K4188&lt;&gt;"Match of the Day Repeat"),"",1+MAX($AJ$10:AJ4187))</f>
        <v/>
      </c>
    </row>
    <row r="4189" spans="34:36" x14ac:dyDescent="0.35">
      <c r="AH4189" s="16" t="str">
        <f>IF(AND(B4189="Premier League",E4189="Live"),_xlfn.XLOOKUP(_xlfn.TEXTJOIN(" vs ",,C4189:D4189),Calendar!G:G,Calendar!B:B),IF(AND(B4189="Premier League",E4189="Highlights"),_xlfn.XLOOKUP(H4189,Calendar!O:O,Calendar!N:N,,-1),""))</f>
        <v/>
      </c>
      <c r="AI4189" s="61" t="str">
        <f>IF(AND(AH4189&lt;&gt;"",E4189="Live"),_xlfn.XLOOKUP(_xlfn.TEXTJOIN(" vs ",,C4189:D4189),Calendar!G:G,Calendar!K:K),"")</f>
        <v/>
      </c>
      <c r="AJ4189" s="61" t="str">
        <f>IF(AND(K4189&lt;&gt;"Match of the Day",K4189&lt;&gt;"Match of the Day 2",K4189&lt;&gt;"Match of the Day Repeat"),"",1+MAX($AJ$10:AJ4188))</f>
        <v/>
      </c>
    </row>
    <row r="4190" spans="34:36" x14ac:dyDescent="0.35">
      <c r="AH4190" s="16" t="str">
        <f>IF(AND(B4190="Premier League",E4190="Live"),_xlfn.XLOOKUP(_xlfn.TEXTJOIN(" vs ",,C4190:D4190),Calendar!G:G,Calendar!B:B),IF(AND(B4190="Premier League",E4190="Highlights"),_xlfn.XLOOKUP(H4190,Calendar!O:O,Calendar!N:N,,-1),""))</f>
        <v/>
      </c>
      <c r="AI4190" s="61" t="str">
        <f>IF(AND(AH4190&lt;&gt;"",E4190="Live"),_xlfn.XLOOKUP(_xlfn.TEXTJOIN(" vs ",,C4190:D4190),Calendar!G:G,Calendar!K:K),"")</f>
        <v/>
      </c>
      <c r="AJ4190" s="61" t="str">
        <f>IF(AND(K4190&lt;&gt;"Match of the Day",K4190&lt;&gt;"Match of the Day 2",K4190&lt;&gt;"Match of the Day Repeat"),"",1+MAX($AJ$10:AJ4189))</f>
        <v/>
      </c>
    </row>
    <row r="4191" spans="34:36" x14ac:dyDescent="0.35">
      <c r="AH4191" s="16" t="str">
        <f>IF(AND(B4191="Premier League",E4191="Live"),_xlfn.XLOOKUP(_xlfn.TEXTJOIN(" vs ",,C4191:D4191),Calendar!G:G,Calendar!B:B),IF(AND(B4191="Premier League",E4191="Highlights"),_xlfn.XLOOKUP(H4191,Calendar!O:O,Calendar!N:N,,-1),""))</f>
        <v/>
      </c>
      <c r="AI4191" s="61" t="str">
        <f>IF(AND(AH4191&lt;&gt;"",E4191="Live"),_xlfn.XLOOKUP(_xlfn.TEXTJOIN(" vs ",,C4191:D4191),Calendar!G:G,Calendar!K:K),"")</f>
        <v/>
      </c>
      <c r="AJ4191" s="61" t="str">
        <f>IF(AND(K4191&lt;&gt;"Match of the Day",K4191&lt;&gt;"Match of the Day 2",K4191&lt;&gt;"Match of the Day Repeat"),"",1+MAX($AJ$10:AJ4190))</f>
        <v/>
      </c>
    </row>
    <row r="4192" spans="34:36" x14ac:dyDescent="0.35">
      <c r="AH4192" s="16" t="str">
        <f>IF(AND(B4192="Premier League",E4192="Live"),_xlfn.XLOOKUP(_xlfn.TEXTJOIN(" vs ",,C4192:D4192),Calendar!G:G,Calendar!B:B),IF(AND(B4192="Premier League",E4192="Highlights"),_xlfn.XLOOKUP(H4192,Calendar!O:O,Calendar!N:N,,-1),""))</f>
        <v/>
      </c>
      <c r="AI4192" s="61" t="str">
        <f>IF(AND(AH4192&lt;&gt;"",E4192="Live"),_xlfn.XLOOKUP(_xlfn.TEXTJOIN(" vs ",,C4192:D4192),Calendar!G:G,Calendar!K:K),"")</f>
        <v/>
      </c>
      <c r="AJ4192" s="61" t="str">
        <f>IF(AND(K4192&lt;&gt;"Match of the Day",K4192&lt;&gt;"Match of the Day 2",K4192&lt;&gt;"Match of the Day Repeat"),"",1+MAX($AJ$10:AJ4191))</f>
        <v/>
      </c>
    </row>
    <row r="4193" spans="34:36" x14ac:dyDescent="0.35">
      <c r="AH4193" s="16" t="str">
        <f>IF(AND(B4193="Premier League",E4193="Live"),_xlfn.XLOOKUP(_xlfn.TEXTJOIN(" vs ",,C4193:D4193),Calendar!G:G,Calendar!B:B),IF(AND(B4193="Premier League",E4193="Highlights"),_xlfn.XLOOKUP(H4193,Calendar!O:O,Calendar!N:N,,-1),""))</f>
        <v/>
      </c>
      <c r="AI4193" s="61" t="str">
        <f>IF(AND(AH4193&lt;&gt;"",E4193="Live"),_xlfn.XLOOKUP(_xlfn.TEXTJOIN(" vs ",,C4193:D4193),Calendar!G:G,Calendar!K:K),"")</f>
        <v/>
      </c>
      <c r="AJ4193" s="61" t="str">
        <f>IF(AND(K4193&lt;&gt;"Match of the Day",K4193&lt;&gt;"Match of the Day 2",K4193&lt;&gt;"Match of the Day Repeat"),"",1+MAX($AJ$10:AJ4192))</f>
        <v/>
      </c>
    </row>
    <row r="4194" spans="34:36" x14ac:dyDescent="0.35">
      <c r="AH4194" s="16" t="str">
        <f>IF(AND(B4194="Premier League",E4194="Live"),_xlfn.XLOOKUP(_xlfn.TEXTJOIN(" vs ",,C4194:D4194),Calendar!G:G,Calendar!B:B),IF(AND(B4194="Premier League",E4194="Highlights"),_xlfn.XLOOKUP(H4194,Calendar!O:O,Calendar!N:N,,-1),""))</f>
        <v/>
      </c>
      <c r="AI4194" s="61" t="str">
        <f>IF(AND(AH4194&lt;&gt;"",E4194="Live"),_xlfn.XLOOKUP(_xlfn.TEXTJOIN(" vs ",,C4194:D4194),Calendar!G:G,Calendar!K:K),"")</f>
        <v/>
      </c>
      <c r="AJ4194" s="61" t="str">
        <f>IF(AND(K4194&lt;&gt;"Match of the Day",K4194&lt;&gt;"Match of the Day 2",K4194&lt;&gt;"Match of the Day Repeat"),"",1+MAX($AJ$10:AJ4193))</f>
        <v/>
      </c>
    </row>
    <row r="4195" spans="34:36" x14ac:dyDescent="0.35">
      <c r="AH4195" s="16" t="str">
        <f>IF(AND(B4195="Premier League",E4195="Live"),_xlfn.XLOOKUP(_xlfn.TEXTJOIN(" vs ",,C4195:D4195),Calendar!G:G,Calendar!B:B),IF(AND(B4195="Premier League",E4195="Highlights"),_xlfn.XLOOKUP(H4195,Calendar!O:O,Calendar!N:N,,-1),""))</f>
        <v/>
      </c>
      <c r="AI4195" s="61" t="str">
        <f>IF(AND(AH4195&lt;&gt;"",E4195="Live"),_xlfn.XLOOKUP(_xlfn.TEXTJOIN(" vs ",,C4195:D4195),Calendar!G:G,Calendar!K:K),"")</f>
        <v/>
      </c>
      <c r="AJ4195" s="61" t="str">
        <f>IF(AND(K4195&lt;&gt;"Match of the Day",K4195&lt;&gt;"Match of the Day 2",K4195&lt;&gt;"Match of the Day Repeat"),"",1+MAX($AJ$10:AJ4194))</f>
        <v/>
      </c>
    </row>
    <row r="4196" spans="34:36" x14ac:dyDescent="0.35">
      <c r="AH4196" s="16" t="str">
        <f>IF(AND(B4196="Premier League",E4196="Live"),_xlfn.XLOOKUP(_xlfn.TEXTJOIN(" vs ",,C4196:D4196),Calendar!G:G,Calendar!B:B),IF(AND(B4196="Premier League",E4196="Highlights"),_xlfn.XLOOKUP(H4196,Calendar!O:O,Calendar!N:N,,-1),""))</f>
        <v/>
      </c>
      <c r="AI4196" s="61" t="str">
        <f>IF(AND(AH4196&lt;&gt;"",E4196="Live"),_xlfn.XLOOKUP(_xlfn.TEXTJOIN(" vs ",,C4196:D4196),Calendar!G:G,Calendar!K:K),"")</f>
        <v/>
      </c>
      <c r="AJ4196" s="61" t="str">
        <f>IF(AND(K4196&lt;&gt;"Match of the Day",K4196&lt;&gt;"Match of the Day 2",K4196&lt;&gt;"Match of the Day Repeat"),"",1+MAX($AJ$10:AJ4195))</f>
        <v/>
      </c>
    </row>
    <row r="4197" spans="34:36" x14ac:dyDescent="0.35">
      <c r="AH4197" s="16" t="str">
        <f>IF(AND(B4197="Premier League",E4197="Live"),_xlfn.XLOOKUP(_xlfn.TEXTJOIN(" vs ",,C4197:D4197),Calendar!G:G,Calendar!B:B),IF(AND(B4197="Premier League",E4197="Highlights"),_xlfn.XLOOKUP(H4197,Calendar!O:O,Calendar!N:N,,-1),""))</f>
        <v/>
      </c>
      <c r="AI4197" s="61" t="str">
        <f>IF(AND(AH4197&lt;&gt;"",E4197="Live"),_xlfn.XLOOKUP(_xlfn.TEXTJOIN(" vs ",,C4197:D4197),Calendar!G:G,Calendar!K:K),"")</f>
        <v/>
      </c>
      <c r="AJ4197" s="61" t="str">
        <f>IF(AND(K4197&lt;&gt;"Match of the Day",K4197&lt;&gt;"Match of the Day 2",K4197&lt;&gt;"Match of the Day Repeat"),"",1+MAX($AJ$10:AJ4196))</f>
        <v/>
      </c>
    </row>
    <row r="4198" spans="34:36" x14ac:dyDescent="0.35">
      <c r="AH4198" s="16" t="str">
        <f>IF(AND(B4198="Premier League",E4198="Live"),_xlfn.XLOOKUP(_xlfn.TEXTJOIN(" vs ",,C4198:D4198),Calendar!G:G,Calendar!B:B),IF(AND(B4198="Premier League",E4198="Highlights"),_xlfn.XLOOKUP(H4198,Calendar!O:O,Calendar!N:N,,-1),""))</f>
        <v/>
      </c>
      <c r="AI4198" s="61" t="str">
        <f>IF(AND(AH4198&lt;&gt;"",E4198="Live"),_xlfn.XLOOKUP(_xlfn.TEXTJOIN(" vs ",,C4198:D4198),Calendar!G:G,Calendar!K:K),"")</f>
        <v/>
      </c>
      <c r="AJ4198" s="61" t="str">
        <f>IF(AND(K4198&lt;&gt;"Match of the Day",K4198&lt;&gt;"Match of the Day 2",K4198&lt;&gt;"Match of the Day Repeat"),"",1+MAX($AJ$10:AJ4197))</f>
        <v/>
      </c>
    </row>
    <row r="4199" spans="34:36" x14ac:dyDescent="0.35">
      <c r="AH4199" s="16" t="str">
        <f>IF(AND(B4199="Premier League",E4199="Live"),_xlfn.XLOOKUP(_xlfn.TEXTJOIN(" vs ",,C4199:D4199),Calendar!G:G,Calendar!B:B),IF(AND(B4199="Premier League",E4199="Highlights"),_xlfn.XLOOKUP(H4199,Calendar!O:O,Calendar!N:N,,-1),""))</f>
        <v/>
      </c>
      <c r="AI4199" s="61" t="str">
        <f>IF(AND(AH4199&lt;&gt;"",E4199="Live"),_xlfn.XLOOKUP(_xlfn.TEXTJOIN(" vs ",,C4199:D4199),Calendar!G:G,Calendar!K:K),"")</f>
        <v/>
      </c>
      <c r="AJ4199" s="61" t="str">
        <f>IF(AND(K4199&lt;&gt;"Match of the Day",K4199&lt;&gt;"Match of the Day 2",K4199&lt;&gt;"Match of the Day Repeat"),"",1+MAX($AJ$10:AJ4198))</f>
        <v/>
      </c>
    </row>
    <row r="4200" spans="34:36" x14ac:dyDescent="0.35">
      <c r="AH4200" s="16" t="str">
        <f>IF(AND(B4200="Premier League",E4200="Live"),_xlfn.XLOOKUP(_xlfn.TEXTJOIN(" vs ",,C4200:D4200),Calendar!G:G,Calendar!B:B),IF(AND(B4200="Premier League",E4200="Highlights"),_xlfn.XLOOKUP(H4200,Calendar!O:O,Calendar!N:N,,-1),""))</f>
        <v/>
      </c>
      <c r="AI4200" s="61" t="str">
        <f>IF(AND(AH4200&lt;&gt;"",E4200="Live"),_xlfn.XLOOKUP(_xlfn.TEXTJOIN(" vs ",,C4200:D4200),Calendar!G:G,Calendar!K:K),"")</f>
        <v/>
      </c>
      <c r="AJ4200" s="61" t="str">
        <f>IF(AND(K4200&lt;&gt;"Match of the Day",K4200&lt;&gt;"Match of the Day 2",K4200&lt;&gt;"Match of the Day Repeat"),"",1+MAX($AJ$10:AJ4199))</f>
        <v/>
      </c>
    </row>
    <row r="4201" spans="34:36" x14ac:dyDescent="0.35">
      <c r="AH4201" s="16" t="str">
        <f>IF(AND(B4201="Premier League",E4201="Live"),_xlfn.XLOOKUP(_xlfn.TEXTJOIN(" vs ",,C4201:D4201),Calendar!G:G,Calendar!B:B),IF(AND(B4201="Premier League",E4201="Highlights"),_xlfn.XLOOKUP(H4201,Calendar!O:O,Calendar!N:N,,-1),""))</f>
        <v/>
      </c>
      <c r="AI4201" s="61" t="str">
        <f>IF(AND(AH4201&lt;&gt;"",E4201="Live"),_xlfn.XLOOKUP(_xlfn.TEXTJOIN(" vs ",,C4201:D4201),Calendar!G:G,Calendar!K:K),"")</f>
        <v/>
      </c>
      <c r="AJ4201" s="61" t="str">
        <f>IF(AND(K4201&lt;&gt;"Match of the Day",K4201&lt;&gt;"Match of the Day 2",K4201&lt;&gt;"Match of the Day Repeat"),"",1+MAX($AJ$10:AJ4200))</f>
        <v/>
      </c>
    </row>
    <row r="4202" spans="34:36" x14ac:dyDescent="0.35">
      <c r="AH4202" s="16" t="str">
        <f>IF(AND(B4202="Premier League",E4202="Live"),_xlfn.XLOOKUP(_xlfn.TEXTJOIN(" vs ",,C4202:D4202),Calendar!G:G,Calendar!B:B),IF(AND(B4202="Premier League",E4202="Highlights"),_xlfn.XLOOKUP(H4202,Calendar!O:O,Calendar!N:N,,-1),""))</f>
        <v/>
      </c>
      <c r="AI4202" s="61" t="str">
        <f>IF(AND(AH4202&lt;&gt;"",E4202="Live"),_xlfn.XLOOKUP(_xlfn.TEXTJOIN(" vs ",,C4202:D4202),Calendar!G:G,Calendar!K:K),"")</f>
        <v/>
      </c>
      <c r="AJ4202" s="61" t="str">
        <f>IF(AND(K4202&lt;&gt;"Match of the Day",K4202&lt;&gt;"Match of the Day 2",K4202&lt;&gt;"Match of the Day Repeat"),"",1+MAX($AJ$10:AJ4201))</f>
        <v/>
      </c>
    </row>
    <row r="4203" spans="34:36" x14ac:dyDescent="0.35">
      <c r="AH4203" s="16" t="str">
        <f>IF(AND(B4203="Premier League",E4203="Live"),_xlfn.XLOOKUP(_xlfn.TEXTJOIN(" vs ",,C4203:D4203),Calendar!G:G,Calendar!B:B),IF(AND(B4203="Premier League",E4203="Highlights"),_xlfn.XLOOKUP(H4203,Calendar!O:O,Calendar!N:N,,-1),""))</f>
        <v/>
      </c>
      <c r="AI4203" s="61" t="str">
        <f>IF(AND(AH4203&lt;&gt;"",E4203="Live"),_xlfn.XLOOKUP(_xlfn.TEXTJOIN(" vs ",,C4203:D4203),Calendar!G:G,Calendar!K:K),"")</f>
        <v/>
      </c>
      <c r="AJ4203" s="61" t="str">
        <f>IF(AND(K4203&lt;&gt;"Match of the Day",K4203&lt;&gt;"Match of the Day 2",K4203&lt;&gt;"Match of the Day Repeat"),"",1+MAX($AJ$10:AJ4202))</f>
        <v/>
      </c>
    </row>
    <row r="4204" spans="34:36" x14ac:dyDescent="0.35">
      <c r="AH4204" s="16" t="str">
        <f>IF(AND(B4204="Premier League",E4204="Live"),_xlfn.XLOOKUP(_xlfn.TEXTJOIN(" vs ",,C4204:D4204),Calendar!G:G,Calendar!B:B),IF(AND(B4204="Premier League",E4204="Highlights"),_xlfn.XLOOKUP(H4204,Calendar!O:O,Calendar!N:N,,-1),""))</f>
        <v/>
      </c>
      <c r="AI4204" s="61" t="str">
        <f>IF(AND(AH4204&lt;&gt;"",E4204="Live"),_xlfn.XLOOKUP(_xlfn.TEXTJOIN(" vs ",,C4204:D4204),Calendar!G:G,Calendar!K:K),"")</f>
        <v/>
      </c>
      <c r="AJ4204" s="61" t="str">
        <f>IF(AND(K4204&lt;&gt;"Match of the Day",K4204&lt;&gt;"Match of the Day 2",K4204&lt;&gt;"Match of the Day Repeat"),"",1+MAX($AJ$10:AJ4203))</f>
        <v/>
      </c>
    </row>
    <row r="4205" spans="34:36" x14ac:dyDescent="0.35">
      <c r="AH4205" s="16" t="str">
        <f>IF(AND(B4205="Premier League",E4205="Live"),_xlfn.XLOOKUP(_xlfn.TEXTJOIN(" vs ",,C4205:D4205),Calendar!G:G,Calendar!B:B),IF(AND(B4205="Premier League",E4205="Highlights"),_xlfn.XLOOKUP(H4205,Calendar!O:O,Calendar!N:N,,-1),""))</f>
        <v/>
      </c>
      <c r="AI4205" s="61" t="str">
        <f>IF(AND(AH4205&lt;&gt;"",E4205="Live"),_xlfn.XLOOKUP(_xlfn.TEXTJOIN(" vs ",,C4205:D4205),Calendar!G:G,Calendar!K:K),"")</f>
        <v/>
      </c>
      <c r="AJ4205" s="61" t="str">
        <f>IF(AND(K4205&lt;&gt;"Match of the Day",K4205&lt;&gt;"Match of the Day 2",K4205&lt;&gt;"Match of the Day Repeat"),"",1+MAX($AJ$10:AJ4204))</f>
        <v/>
      </c>
    </row>
    <row r="4206" spans="34:36" x14ac:dyDescent="0.35">
      <c r="AH4206" s="16" t="str">
        <f>IF(AND(B4206="Premier League",E4206="Live"),_xlfn.XLOOKUP(_xlfn.TEXTJOIN(" vs ",,C4206:D4206),Calendar!G:G,Calendar!B:B),IF(AND(B4206="Premier League",E4206="Highlights"),_xlfn.XLOOKUP(H4206,Calendar!O:O,Calendar!N:N,,-1),""))</f>
        <v/>
      </c>
      <c r="AI4206" s="61" t="str">
        <f>IF(AND(AH4206&lt;&gt;"",E4206="Live"),_xlfn.XLOOKUP(_xlfn.TEXTJOIN(" vs ",,C4206:D4206),Calendar!G:G,Calendar!K:K),"")</f>
        <v/>
      </c>
      <c r="AJ4206" s="61" t="str">
        <f>IF(AND(K4206&lt;&gt;"Match of the Day",K4206&lt;&gt;"Match of the Day 2",K4206&lt;&gt;"Match of the Day Repeat"),"",1+MAX($AJ$10:AJ4205))</f>
        <v/>
      </c>
    </row>
    <row r="4207" spans="34:36" x14ac:dyDescent="0.35">
      <c r="AH4207" s="16" t="str">
        <f>IF(AND(B4207="Premier League",E4207="Live"),_xlfn.XLOOKUP(_xlfn.TEXTJOIN(" vs ",,C4207:D4207),Calendar!G:G,Calendar!B:B),IF(AND(B4207="Premier League",E4207="Highlights"),_xlfn.XLOOKUP(H4207,Calendar!O:O,Calendar!N:N,,-1),""))</f>
        <v/>
      </c>
      <c r="AI4207" s="61" t="str">
        <f>IF(AND(AH4207&lt;&gt;"",E4207="Live"),_xlfn.XLOOKUP(_xlfn.TEXTJOIN(" vs ",,C4207:D4207),Calendar!G:G,Calendar!K:K),"")</f>
        <v/>
      </c>
      <c r="AJ4207" s="61" t="str">
        <f>IF(AND(K4207&lt;&gt;"Match of the Day",K4207&lt;&gt;"Match of the Day 2",K4207&lt;&gt;"Match of the Day Repeat"),"",1+MAX($AJ$10:AJ4206))</f>
        <v/>
      </c>
    </row>
    <row r="4208" spans="34:36" x14ac:dyDescent="0.35">
      <c r="AH4208" s="16" t="str">
        <f>IF(AND(B4208="Premier League",E4208="Live"),_xlfn.XLOOKUP(_xlfn.TEXTJOIN(" vs ",,C4208:D4208),Calendar!G:G,Calendar!B:B),IF(AND(B4208="Premier League",E4208="Highlights"),_xlfn.XLOOKUP(H4208,Calendar!O:O,Calendar!N:N,,-1),""))</f>
        <v/>
      </c>
      <c r="AI4208" s="61" t="str">
        <f>IF(AND(AH4208&lt;&gt;"",E4208="Live"),_xlfn.XLOOKUP(_xlfn.TEXTJOIN(" vs ",,C4208:D4208),Calendar!G:G,Calendar!K:K),"")</f>
        <v/>
      </c>
      <c r="AJ4208" s="61" t="str">
        <f>IF(AND(K4208&lt;&gt;"Match of the Day",K4208&lt;&gt;"Match of the Day 2",K4208&lt;&gt;"Match of the Day Repeat"),"",1+MAX($AJ$10:AJ4207))</f>
        <v/>
      </c>
    </row>
    <row r="4209" spans="34:36" x14ac:dyDescent="0.35">
      <c r="AH4209" s="16" t="str">
        <f>IF(AND(B4209="Premier League",E4209="Live"),_xlfn.XLOOKUP(_xlfn.TEXTJOIN(" vs ",,C4209:D4209),Calendar!G:G,Calendar!B:B),IF(AND(B4209="Premier League",E4209="Highlights"),_xlfn.XLOOKUP(H4209,Calendar!O:O,Calendar!N:N,,-1),""))</f>
        <v/>
      </c>
      <c r="AI4209" s="61" t="str">
        <f>IF(AND(AH4209&lt;&gt;"",E4209="Live"),_xlfn.XLOOKUP(_xlfn.TEXTJOIN(" vs ",,C4209:D4209),Calendar!G:G,Calendar!K:K),"")</f>
        <v/>
      </c>
      <c r="AJ4209" s="61" t="str">
        <f>IF(AND(K4209&lt;&gt;"Match of the Day",K4209&lt;&gt;"Match of the Day 2",K4209&lt;&gt;"Match of the Day Repeat"),"",1+MAX($AJ$10:AJ4208))</f>
        <v/>
      </c>
    </row>
    <row r="4210" spans="34:36" x14ac:dyDescent="0.35">
      <c r="AH4210" s="16" t="str">
        <f>IF(AND(B4210="Premier League",E4210="Live"),_xlfn.XLOOKUP(_xlfn.TEXTJOIN(" vs ",,C4210:D4210),Calendar!G:G,Calendar!B:B),IF(AND(B4210="Premier League",E4210="Highlights"),_xlfn.XLOOKUP(H4210,Calendar!O:O,Calendar!N:N,,-1),""))</f>
        <v/>
      </c>
      <c r="AI4210" s="61" t="str">
        <f>IF(AND(AH4210&lt;&gt;"",E4210="Live"),_xlfn.XLOOKUP(_xlfn.TEXTJOIN(" vs ",,C4210:D4210),Calendar!G:G,Calendar!K:K),"")</f>
        <v/>
      </c>
      <c r="AJ4210" s="61" t="str">
        <f>IF(AND(K4210&lt;&gt;"Match of the Day",K4210&lt;&gt;"Match of the Day 2",K4210&lt;&gt;"Match of the Day Repeat"),"",1+MAX($AJ$10:AJ4209))</f>
        <v/>
      </c>
    </row>
    <row r="4211" spans="34:36" x14ac:dyDescent="0.35">
      <c r="AH4211" s="16" t="str">
        <f>IF(AND(B4211="Premier League",E4211="Live"),_xlfn.XLOOKUP(_xlfn.TEXTJOIN(" vs ",,C4211:D4211),Calendar!G:G,Calendar!B:B),IF(AND(B4211="Premier League",E4211="Highlights"),_xlfn.XLOOKUP(H4211,Calendar!O:O,Calendar!N:N,,-1),""))</f>
        <v/>
      </c>
      <c r="AI4211" s="61" t="str">
        <f>IF(AND(AH4211&lt;&gt;"",E4211="Live"),_xlfn.XLOOKUP(_xlfn.TEXTJOIN(" vs ",,C4211:D4211),Calendar!G:G,Calendar!K:K),"")</f>
        <v/>
      </c>
      <c r="AJ4211" s="61" t="str">
        <f>IF(AND(K4211&lt;&gt;"Match of the Day",K4211&lt;&gt;"Match of the Day 2",K4211&lt;&gt;"Match of the Day Repeat"),"",1+MAX($AJ$10:AJ4210))</f>
        <v/>
      </c>
    </row>
    <row r="4212" spans="34:36" x14ac:dyDescent="0.35">
      <c r="AH4212" s="16" t="str">
        <f>IF(AND(B4212="Premier League",E4212="Live"),_xlfn.XLOOKUP(_xlfn.TEXTJOIN(" vs ",,C4212:D4212),Calendar!G:G,Calendar!B:B),IF(AND(B4212="Premier League",E4212="Highlights"),_xlfn.XLOOKUP(H4212,Calendar!O:O,Calendar!N:N,,-1),""))</f>
        <v/>
      </c>
      <c r="AI4212" s="61" t="str">
        <f>IF(AND(AH4212&lt;&gt;"",E4212="Live"),_xlfn.XLOOKUP(_xlfn.TEXTJOIN(" vs ",,C4212:D4212),Calendar!G:G,Calendar!K:K),"")</f>
        <v/>
      </c>
      <c r="AJ4212" s="61" t="str">
        <f>IF(AND(K4212&lt;&gt;"Match of the Day",K4212&lt;&gt;"Match of the Day 2",K4212&lt;&gt;"Match of the Day Repeat"),"",1+MAX($AJ$10:AJ4211))</f>
        <v/>
      </c>
    </row>
    <row r="4213" spans="34:36" x14ac:dyDescent="0.35">
      <c r="AH4213" s="16" t="str">
        <f>IF(AND(B4213="Premier League",E4213="Live"),_xlfn.XLOOKUP(_xlfn.TEXTJOIN(" vs ",,C4213:D4213),Calendar!G:G,Calendar!B:B),IF(AND(B4213="Premier League",E4213="Highlights"),_xlfn.XLOOKUP(H4213,Calendar!O:O,Calendar!N:N,,-1),""))</f>
        <v/>
      </c>
      <c r="AI4213" s="61" t="str">
        <f>IF(AND(AH4213&lt;&gt;"",E4213="Live"),_xlfn.XLOOKUP(_xlfn.TEXTJOIN(" vs ",,C4213:D4213),Calendar!G:G,Calendar!K:K),"")</f>
        <v/>
      </c>
      <c r="AJ4213" s="61" t="str">
        <f>IF(AND(K4213&lt;&gt;"Match of the Day",K4213&lt;&gt;"Match of the Day 2",K4213&lt;&gt;"Match of the Day Repeat"),"",1+MAX($AJ$10:AJ4212))</f>
        <v/>
      </c>
    </row>
    <row r="4214" spans="34:36" x14ac:dyDescent="0.35">
      <c r="AH4214" s="16" t="str">
        <f>IF(AND(B4214="Premier League",E4214="Live"),_xlfn.XLOOKUP(_xlfn.TEXTJOIN(" vs ",,C4214:D4214),Calendar!G:G,Calendar!B:B),IF(AND(B4214="Premier League",E4214="Highlights"),_xlfn.XLOOKUP(H4214,Calendar!O:O,Calendar!N:N,,-1),""))</f>
        <v/>
      </c>
      <c r="AI4214" s="61" t="str">
        <f>IF(AND(AH4214&lt;&gt;"",E4214="Live"),_xlfn.XLOOKUP(_xlfn.TEXTJOIN(" vs ",,C4214:D4214),Calendar!G:G,Calendar!K:K),"")</f>
        <v/>
      </c>
      <c r="AJ4214" s="61" t="str">
        <f>IF(AND(K4214&lt;&gt;"Match of the Day",K4214&lt;&gt;"Match of the Day 2",K4214&lt;&gt;"Match of the Day Repeat"),"",1+MAX($AJ$10:AJ4213))</f>
        <v/>
      </c>
    </row>
    <row r="4215" spans="34:36" x14ac:dyDescent="0.35">
      <c r="AH4215" s="16" t="str">
        <f>IF(AND(B4215="Premier League",E4215="Live"),_xlfn.XLOOKUP(_xlfn.TEXTJOIN(" vs ",,C4215:D4215),Calendar!G:G,Calendar!B:B),IF(AND(B4215="Premier League",E4215="Highlights"),_xlfn.XLOOKUP(H4215,Calendar!O:O,Calendar!N:N,,-1),""))</f>
        <v/>
      </c>
      <c r="AI4215" s="61" t="str">
        <f>IF(AND(AH4215&lt;&gt;"",E4215="Live"),_xlfn.XLOOKUP(_xlfn.TEXTJOIN(" vs ",,C4215:D4215),Calendar!G:G,Calendar!K:K),"")</f>
        <v/>
      </c>
      <c r="AJ4215" s="61" t="str">
        <f>IF(AND(K4215&lt;&gt;"Match of the Day",K4215&lt;&gt;"Match of the Day 2",K4215&lt;&gt;"Match of the Day Repeat"),"",1+MAX($AJ$10:AJ4214))</f>
        <v/>
      </c>
    </row>
    <row r="4216" spans="34:36" x14ac:dyDescent="0.35">
      <c r="AH4216" s="16" t="str">
        <f>IF(AND(B4216="Premier League",E4216="Live"),_xlfn.XLOOKUP(_xlfn.TEXTJOIN(" vs ",,C4216:D4216),Calendar!G:G,Calendar!B:B),IF(AND(B4216="Premier League",E4216="Highlights"),_xlfn.XLOOKUP(H4216,Calendar!O:O,Calendar!N:N,,-1),""))</f>
        <v/>
      </c>
      <c r="AI4216" s="61" t="str">
        <f>IF(AND(AH4216&lt;&gt;"",E4216="Live"),_xlfn.XLOOKUP(_xlfn.TEXTJOIN(" vs ",,C4216:D4216),Calendar!G:G,Calendar!K:K),"")</f>
        <v/>
      </c>
      <c r="AJ4216" s="61" t="str">
        <f>IF(AND(K4216&lt;&gt;"Match of the Day",K4216&lt;&gt;"Match of the Day 2",K4216&lt;&gt;"Match of the Day Repeat"),"",1+MAX($AJ$10:AJ4215))</f>
        <v/>
      </c>
    </row>
    <row r="4217" spans="34:36" x14ac:dyDescent="0.35">
      <c r="AH4217" s="16" t="str">
        <f>IF(AND(B4217="Premier League",E4217="Live"),_xlfn.XLOOKUP(_xlfn.TEXTJOIN(" vs ",,C4217:D4217),Calendar!G:G,Calendar!B:B),IF(AND(B4217="Premier League",E4217="Highlights"),_xlfn.XLOOKUP(H4217,Calendar!O:O,Calendar!N:N,,-1),""))</f>
        <v/>
      </c>
      <c r="AI4217" s="61" t="str">
        <f>IF(AND(AH4217&lt;&gt;"",E4217="Live"),_xlfn.XLOOKUP(_xlfn.TEXTJOIN(" vs ",,C4217:D4217),Calendar!G:G,Calendar!K:K),"")</f>
        <v/>
      </c>
      <c r="AJ4217" s="61" t="str">
        <f>IF(AND(K4217&lt;&gt;"Match of the Day",K4217&lt;&gt;"Match of the Day 2",K4217&lt;&gt;"Match of the Day Repeat"),"",1+MAX($AJ$10:AJ4216))</f>
        <v/>
      </c>
    </row>
    <row r="4218" spans="34:36" x14ac:dyDescent="0.35">
      <c r="AH4218" s="16" t="str">
        <f>IF(AND(B4218="Premier League",E4218="Live"),_xlfn.XLOOKUP(_xlfn.TEXTJOIN(" vs ",,C4218:D4218),Calendar!G:G,Calendar!B:B),IF(AND(B4218="Premier League",E4218="Highlights"),_xlfn.XLOOKUP(H4218,Calendar!O:O,Calendar!N:N,,-1),""))</f>
        <v/>
      </c>
      <c r="AI4218" s="61" t="str">
        <f>IF(AND(AH4218&lt;&gt;"",E4218="Live"),_xlfn.XLOOKUP(_xlfn.TEXTJOIN(" vs ",,C4218:D4218),Calendar!G:G,Calendar!K:K),"")</f>
        <v/>
      </c>
      <c r="AJ4218" s="61" t="str">
        <f>IF(AND(K4218&lt;&gt;"Match of the Day",K4218&lt;&gt;"Match of the Day 2",K4218&lt;&gt;"Match of the Day Repeat"),"",1+MAX($AJ$10:AJ4217))</f>
        <v/>
      </c>
    </row>
    <row r="4219" spans="34:36" x14ac:dyDescent="0.35">
      <c r="AH4219" s="16" t="str">
        <f>IF(AND(B4219="Premier League",E4219="Live"),_xlfn.XLOOKUP(_xlfn.TEXTJOIN(" vs ",,C4219:D4219),Calendar!G:G,Calendar!B:B),IF(AND(B4219="Premier League",E4219="Highlights"),_xlfn.XLOOKUP(H4219,Calendar!O:O,Calendar!N:N,,-1),""))</f>
        <v/>
      </c>
      <c r="AI4219" s="61" t="str">
        <f>IF(AND(AH4219&lt;&gt;"",E4219="Live"),_xlfn.XLOOKUP(_xlfn.TEXTJOIN(" vs ",,C4219:D4219),Calendar!G:G,Calendar!K:K),"")</f>
        <v/>
      </c>
      <c r="AJ4219" s="61" t="str">
        <f>IF(AND(K4219&lt;&gt;"Match of the Day",K4219&lt;&gt;"Match of the Day 2",K4219&lt;&gt;"Match of the Day Repeat"),"",1+MAX($AJ$10:AJ4218))</f>
        <v/>
      </c>
    </row>
    <row r="4220" spans="34:36" x14ac:dyDescent="0.35">
      <c r="AH4220" s="16" t="str">
        <f>IF(AND(B4220="Premier League",E4220="Live"),_xlfn.XLOOKUP(_xlfn.TEXTJOIN(" vs ",,C4220:D4220),Calendar!G:G,Calendar!B:B),IF(AND(B4220="Premier League",E4220="Highlights"),_xlfn.XLOOKUP(H4220,Calendar!O:O,Calendar!N:N,,-1),""))</f>
        <v/>
      </c>
      <c r="AI4220" s="61" t="str">
        <f>IF(AND(AH4220&lt;&gt;"",E4220="Live"),_xlfn.XLOOKUP(_xlfn.TEXTJOIN(" vs ",,C4220:D4220),Calendar!G:G,Calendar!K:K),"")</f>
        <v/>
      </c>
      <c r="AJ4220" s="61" t="str">
        <f>IF(AND(K4220&lt;&gt;"Match of the Day",K4220&lt;&gt;"Match of the Day 2",K4220&lt;&gt;"Match of the Day Repeat"),"",1+MAX($AJ$10:AJ4219))</f>
        <v/>
      </c>
    </row>
    <row r="4221" spans="34:36" x14ac:dyDescent="0.35">
      <c r="AH4221" s="16" t="str">
        <f>IF(AND(B4221="Premier League",E4221="Live"),_xlfn.XLOOKUP(_xlfn.TEXTJOIN(" vs ",,C4221:D4221),Calendar!G:G,Calendar!B:B),IF(AND(B4221="Premier League",E4221="Highlights"),_xlfn.XLOOKUP(H4221,Calendar!O:O,Calendar!N:N,,-1),""))</f>
        <v/>
      </c>
      <c r="AI4221" s="61" t="str">
        <f>IF(AND(AH4221&lt;&gt;"",E4221="Live"),_xlfn.XLOOKUP(_xlfn.TEXTJOIN(" vs ",,C4221:D4221),Calendar!G:G,Calendar!K:K),"")</f>
        <v/>
      </c>
      <c r="AJ4221" s="61" t="str">
        <f>IF(AND(K4221&lt;&gt;"Match of the Day",K4221&lt;&gt;"Match of the Day 2",K4221&lt;&gt;"Match of the Day Repeat"),"",1+MAX($AJ$10:AJ4220))</f>
        <v/>
      </c>
    </row>
    <row r="4222" spans="34:36" x14ac:dyDescent="0.35">
      <c r="AH4222" s="16" t="str">
        <f>IF(AND(B4222="Premier League",E4222="Live"),_xlfn.XLOOKUP(_xlfn.TEXTJOIN(" vs ",,C4222:D4222),Calendar!G:G,Calendar!B:B),IF(AND(B4222="Premier League",E4222="Highlights"),_xlfn.XLOOKUP(H4222,Calendar!O:O,Calendar!N:N,,-1),""))</f>
        <v/>
      </c>
      <c r="AI4222" s="61" t="str">
        <f>IF(AND(AH4222&lt;&gt;"",E4222="Live"),_xlfn.XLOOKUP(_xlfn.TEXTJOIN(" vs ",,C4222:D4222),Calendar!G:G,Calendar!K:K),"")</f>
        <v/>
      </c>
      <c r="AJ4222" s="61" t="str">
        <f>IF(AND(K4222&lt;&gt;"Match of the Day",K4222&lt;&gt;"Match of the Day 2",K4222&lt;&gt;"Match of the Day Repeat"),"",1+MAX($AJ$10:AJ4221))</f>
        <v/>
      </c>
    </row>
    <row r="4223" spans="34:36" x14ac:dyDescent="0.35">
      <c r="AH4223" s="16" t="str">
        <f>IF(AND(B4223="Premier League",E4223="Live"),_xlfn.XLOOKUP(_xlfn.TEXTJOIN(" vs ",,C4223:D4223),Calendar!G:G,Calendar!B:B),IF(AND(B4223="Premier League",E4223="Highlights"),_xlfn.XLOOKUP(H4223,Calendar!O:O,Calendar!N:N,,-1),""))</f>
        <v/>
      </c>
      <c r="AI4223" s="61" t="str">
        <f>IF(AND(AH4223&lt;&gt;"",E4223="Live"),_xlfn.XLOOKUP(_xlfn.TEXTJOIN(" vs ",,C4223:D4223),Calendar!G:G,Calendar!K:K),"")</f>
        <v/>
      </c>
      <c r="AJ4223" s="61" t="str">
        <f>IF(AND(K4223&lt;&gt;"Match of the Day",K4223&lt;&gt;"Match of the Day 2",K4223&lt;&gt;"Match of the Day Repeat"),"",1+MAX($AJ$10:AJ4222))</f>
        <v/>
      </c>
    </row>
    <row r="4224" spans="34:36" x14ac:dyDescent="0.35">
      <c r="AH4224" s="16" t="str">
        <f>IF(AND(B4224="Premier League",E4224="Live"),_xlfn.XLOOKUP(_xlfn.TEXTJOIN(" vs ",,C4224:D4224),Calendar!G:G,Calendar!B:B),IF(AND(B4224="Premier League",E4224="Highlights"),_xlfn.XLOOKUP(H4224,Calendar!O:O,Calendar!N:N,,-1),""))</f>
        <v/>
      </c>
      <c r="AI4224" s="61" t="str">
        <f>IF(AND(AH4224&lt;&gt;"",E4224="Live"),_xlfn.XLOOKUP(_xlfn.TEXTJOIN(" vs ",,C4224:D4224),Calendar!G:G,Calendar!K:K),"")</f>
        <v/>
      </c>
      <c r="AJ4224" s="61" t="str">
        <f>IF(AND(K4224&lt;&gt;"Match of the Day",K4224&lt;&gt;"Match of the Day 2",K4224&lt;&gt;"Match of the Day Repeat"),"",1+MAX($AJ$10:AJ4223))</f>
        <v/>
      </c>
    </row>
    <row r="4225" spans="34:36" x14ac:dyDescent="0.35">
      <c r="AH4225" s="16" t="str">
        <f>IF(AND(B4225="Premier League",E4225="Live"),_xlfn.XLOOKUP(_xlfn.TEXTJOIN(" vs ",,C4225:D4225),Calendar!G:G,Calendar!B:B),IF(AND(B4225="Premier League",E4225="Highlights"),_xlfn.XLOOKUP(H4225,Calendar!O:O,Calendar!N:N,,-1),""))</f>
        <v/>
      </c>
      <c r="AI4225" s="61" t="str">
        <f>IF(AND(AH4225&lt;&gt;"",E4225="Live"),_xlfn.XLOOKUP(_xlfn.TEXTJOIN(" vs ",,C4225:D4225),Calendar!G:G,Calendar!K:K),"")</f>
        <v/>
      </c>
      <c r="AJ4225" s="61" t="str">
        <f>IF(AND(K4225&lt;&gt;"Match of the Day",K4225&lt;&gt;"Match of the Day 2",K4225&lt;&gt;"Match of the Day Repeat"),"",1+MAX($AJ$10:AJ4224))</f>
        <v/>
      </c>
    </row>
    <row r="4226" spans="34:36" x14ac:dyDescent="0.35">
      <c r="AH4226" s="16" t="str">
        <f>IF(AND(B4226="Premier League",E4226="Live"),_xlfn.XLOOKUP(_xlfn.TEXTJOIN(" vs ",,C4226:D4226),Calendar!G:G,Calendar!B:B),IF(AND(B4226="Premier League",E4226="Highlights"),_xlfn.XLOOKUP(H4226,Calendar!O:O,Calendar!N:N,,-1),""))</f>
        <v/>
      </c>
      <c r="AI4226" s="61" t="str">
        <f>IF(AND(AH4226&lt;&gt;"",E4226="Live"),_xlfn.XLOOKUP(_xlfn.TEXTJOIN(" vs ",,C4226:D4226),Calendar!G:G,Calendar!K:K),"")</f>
        <v/>
      </c>
      <c r="AJ4226" s="61" t="str">
        <f>IF(AND(K4226&lt;&gt;"Match of the Day",K4226&lt;&gt;"Match of the Day 2",K4226&lt;&gt;"Match of the Day Repeat"),"",1+MAX($AJ$10:AJ4225))</f>
        <v/>
      </c>
    </row>
    <row r="4227" spans="34:36" x14ac:dyDescent="0.35">
      <c r="AH4227" s="16" t="str">
        <f>IF(AND(B4227="Premier League",E4227="Live"),_xlfn.XLOOKUP(_xlfn.TEXTJOIN(" vs ",,C4227:D4227),Calendar!G:G,Calendar!B:B),IF(AND(B4227="Premier League",E4227="Highlights"),_xlfn.XLOOKUP(H4227,Calendar!O:O,Calendar!N:N,,-1),""))</f>
        <v/>
      </c>
      <c r="AI4227" s="61" t="str">
        <f>IF(AND(AH4227&lt;&gt;"",E4227="Live"),_xlfn.XLOOKUP(_xlfn.TEXTJOIN(" vs ",,C4227:D4227),Calendar!G:G,Calendar!K:K),"")</f>
        <v/>
      </c>
      <c r="AJ4227" s="61" t="str">
        <f>IF(AND(K4227&lt;&gt;"Match of the Day",K4227&lt;&gt;"Match of the Day 2",K4227&lt;&gt;"Match of the Day Repeat"),"",1+MAX($AJ$10:AJ4226))</f>
        <v/>
      </c>
    </row>
    <row r="4228" spans="34:36" x14ac:dyDescent="0.35">
      <c r="AH4228" s="16" t="str">
        <f>IF(AND(B4228="Premier League",E4228="Live"),_xlfn.XLOOKUP(_xlfn.TEXTJOIN(" vs ",,C4228:D4228),Calendar!G:G,Calendar!B:B),IF(AND(B4228="Premier League",E4228="Highlights"),_xlfn.XLOOKUP(H4228,Calendar!O:O,Calendar!N:N,,-1),""))</f>
        <v/>
      </c>
      <c r="AI4228" s="61" t="str">
        <f>IF(AND(AH4228&lt;&gt;"",E4228="Live"),_xlfn.XLOOKUP(_xlfn.TEXTJOIN(" vs ",,C4228:D4228),Calendar!G:G,Calendar!K:K),"")</f>
        <v/>
      </c>
      <c r="AJ4228" s="61" t="str">
        <f>IF(AND(K4228&lt;&gt;"Match of the Day",K4228&lt;&gt;"Match of the Day 2",K4228&lt;&gt;"Match of the Day Repeat"),"",1+MAX($AJ$10:AJ4227))</f>
        <v/>
      </c>
    </row>
    <row r="4229" spans="34:36" x14ac:dyDescent="0.35">
      <c r="AH4229" s="16" t="str">
        <f>IF(AND(B4229="Premier League",E4229="Live"),_xlfn.XLOOKUP(_xlfn.TEXTJOIN(" vs ",,C4229:D4229),Calendar!G:G,Calendar!B:B),IF(AND(B4229="Premier League",E4229="Highlights"),_xlfn.XLOOKUP(H4229,Calendar!O:O,Calendar!N:N,,-1),""))</f>
        <v/>
      </c>
      <c r="AI4229" s="61" t="str">
        <f>IF(AND(AH4229&lt;&gt;"",E4229="Live"),_xlfn.XLOOKUP(_xlfn.TEXTJOIN(" vs ",,C4229:D4229),Calendar!G:G,Calendar!K:K),"")</f>
        <v/>
      </c>
      <c r="AJ4229" s="61" t="str">
        <f>IF(AND(K4229&lt;&gt;"Match of the Day",K4229&lt;&gt;"Match of the Day 2",K4229&lt;&gt;"Match of the Day Repeat"),"",1+MAX($AJ$10:AJ4228))</f>
        <v/>
      </c>
    </row>
    <row r="4230" spans="34:36" x14ac:dyDescent="0.35">
      <c r="AH4230" s="16" t="str">
        <f>IF(AND(B4230="Premier League",E4230="Live"),_xlfn.XLOOKUP(_xlfn.TEXTJOIN(" vs ",,C4230:D4230),Calendar!G:G,Calendar!B:B),IF(AND(B4230="Premier League",E4230="Highlights"),_xlfn.XLOOKUP(H4230,Calendar!O:O,Calendar!N:N,,-1),""))</f>
        <v/>
      </c>
      <c r="AI4230" s="61" t="str">
        <f>IF(AND(AH4230&lt;&gt;"",E4230="Live"),_xlfn.XLOOKUP(_xlfn.TEXTJOIN(" vs ",,C4230:D4230),Calendar!G:G,Calendar!K:K),"")</f>
        <v/>
      </c>
      <c r="AJ4230" s="61" t="str">
        <f>IF(AND(K4230&lt;&gt;"Match of the Day",K4230&lt;&gt;"Match of the Day 2",K4230&lt;&gt;"Match of the Day Repeat"),"",1+MAX($AJ$10:AJ4229))</f>
        <v/>
      </c>
    </row>
    <row r="4231" spans="34:36" x14ac:dyDescent="0.35">
      <c r="AH4231" s="16" t="str">
        <f>IF(AND(B4231="Premier League",E4231="Live"),_xlfn.XLOOKUP(_xlfn.TEXTJOIN(" vs ",,C4231:D4231),Calendar!G:G,Calendar!B:B),IF(AND(B4231="Premier League",E4231="Highlights"),_xlfn.XLOOKUP(H4231,Calendar!O:O,Calendar!N:N,,-1),""))</f>
        <v/>
      </c>
      <c r="AI4231" s="61" t="str">
        <f>IF(AND(AH4231&lt;&gt;"",E4231="Live"),_xlfn.XLOOKUP(_xlfn.TEXTJOIN(" vs ",,C4231:D4231),Calendar!G:G,Calendar!K:K),"")</f>
        <v/>
      </c>
      <c r="AJ4231" s="61" t="str">
        <f>IF(AND(K4231&lt;&gt;"Match of the Day",K4231&lt;&gt;"Match of the Day 2",K4231&lt;&gt;"Match of the Day Repeat"),"",1+MAX($AJ$10:AJ4230))</f>
        <v/>
      </c>
    </row>
    <row r="4232" spans="34:36" x14ac:dyDescent="0.35">
      <c r="AH4232" s="16" t="str">
        <f>IF(AND(B4232="Premier League",E4232="Live"),_xlfn.XLOOKUP(_xlfn.TEXTJOIN(" vs ",,C4232:D4232),Calendar!G:G,Calendar!B:B),IF(AND(B4232="Premier League",E4232="Highlights"),_xlfn.XLOOKUP(H4232,Calendar!O:O,Calendar!N:N,,-1),""))</f>
        <v/>
      </c>
      <c r="AI4232" s="61" t="str">
        <f>IF(AND(AH4232&lt;&gt;"",E4232="Live"),_xlfn.XLOOKUP(_xlfn.TEXTJOIN(" vs ",,C4232:D4232),Calendar!G:G,Calendar!K:K),"")</f>
        <v/>
      </c>
      <c r="AJ4232" s="61" t="str">
        <f>IF(AND(K4232&lt;&gt;"Match of the Day",K4232&lt;&gt;"Match of the Day 2",K4232&lt;&gt;"Match of the Day Repeat"),"",1+MAX($AJ$10:AJ4231))</f>
        <v/>
      </c>
    </row>
    <row r="4233" spans="34:36" x14ac:dyDescent="0.35">
      <c r="AH4233" s="16" t="str">
        <f>IF(AND(B4233="Premier League",E4233="Live"),_xlfn.XLOOKUP(_xlfn.TEXTJOIN(" vs ",,C4233:D4233),Calendar!G:G,Calendar!B:B),IF(AND(B4233="Premier League",E4233="Highlights"),_xlfn.XLOOKUP(H4233,Calendar!O:O,Calendar!N:N,,-1),""))</f>
        <v/>
      </c>
      <c r="AI4233" s="61" t="str">
        <f>IF(AND(AH4233&lt;&gt;"",E4233="Live"),_xlfn.XLOOKUP(_xlfn.TEXTJOIN(" vs ",,C4233:D4233),Calendar!G:G,Calendar!K:K),"")</f>
        <v/>
      </c>
      <c r="AJ4233" s="61" t="str">
        <f>IF(AND(K4233&lt;&gt;"Match of the Day",K4233&lt;&gt;"Match of the Day 2",K4233&lt;&gt;"Match of the Day Repeat"),"",1+MAX($AJ$10:AJ4232))</f>
        <v/>
      </c>
    </row>
    <row r="4234" spans="34:36" x14ac:dyDescent="0.35">
      <c r="AH4234" s="16" t="str">
        <f>IF(AND(B4234="Premier League",E4234="Live"),_xlfn.XLOOKUP(_xlfn.TEXTJOIN(" vs ",,C4234:D4234),Calendar!G:G,Calendar!B:B),IF(AND(B4234="Premier League",E4234="Highlights"),_xlfn.XLOOKUP(H4234,Calendar!O:O,Calendar!N:N,,-1),""))</f>
        <v/>
      </c>
      <c r="AI4234" s="61" t="str">
        <f>IF(AND(AH4234&lt;&gt;"",E4234="Live"),_xlfn.XLOOKUP(_xlfn.TEXTJOIN(" vs ",,C4234:D4234),Calendar!G:G,Calendar!K:K),"")</f>
        <v/>
      </c>
      <c r="AJ4234" s="61" t="str">
        <f>IF(AND(K4234&lt;&gt;"Match of the Day",K4234&lt;&gt;"Match of the Day 2",K4234&lt;&gt;"Match of the Day Repeat"),"",1+MAX($AJ$10:AJ4233))</f>
        <v/>
      </c>
    </row>
    <row r="4235" spans="34:36" x14ac:dyDescent="0.35">
      <c r="AH4235" s="16" t="str">
        <f>IF(AND(B4235="Premier League",E4235="Live"),_xlfn.XLOOKUP(_xlfn.TEXTJOIN(" vs ",,C4235:D4235),Calendar!G:G,Calendar!B:B),IF(AND(B4235="Premier League",E4235="Highlights"),_xlfn.XLOOKUP(H4235,Calendar!O:O,Calendar!N:N,,-1),""))</f>
        <v/>
      </c>
      <c r="AI4235" s="61" t="str">
        <f>IF(AND(AH4235&lt;&gt;"",E4235="Live"),_xlfn.XLOOKUP(_xlfn.TEXTJOIN(" vs ",,C4235:D4235),Calendar!G:G,Calendar!K:K),"")</f>
        <v/>
      </c>
      <c r="AJ4235" s="61" t="str">
        <f>IF(AND(K4235&lt;&gt;"Match of the Day",K4235&lt;&gt;"Match of the Day 2",K4235&lt;&gt;"Match of the Day Repeat"),"",1+MAX($AJ$10:AJ4234))</f>
        <v/>
      </c>
    </row>
    <row r="4236" spans="34:36" x14ac:dyDescent="0.35">
      <c r="AH4236" s="16" t="str">
        <f>IF(AND(B4236="Premier League",E4236="Live"),_xlfn.XLOOKUP(_xlfn.TEXTJOIN(" vs ",,C4236:D4236),Calendar!G:G,Calendar!B:B),IF(AND(B4236="Premier League",E4236="Highlights"),_xlfn.XLOOKUP(H4236,Calendar!O:O,Calendar!N:N,,-1),""))</f>
        <v/>
      </c>
      <c r="AI4236" s="61" t="str">
        <f>IF(AND(AH4236&lt;&gt;"",E4236="Live"),_xlfn.XLOOKUP(_xlfn.TEXTJOIN(" vs ",,C4236:D4236),Calendar!G:G,Calendar!K:K),"")</f>
        <v/>
      </c>
      <c r="AJ4236" s="61" t="str">
        <f>IF(AND(K4236&lt;&gt;"Match of the Day",K4236&lt;&gt;"Match of the Day 2",K4236&lt;&gt;"Match of the Day Repeat"),"",1+MAX($AJ$10:AJ4235))</f>
        <v/>
      </c>
    </row>
    <row r="4237" spans="34:36" x14ac:dyDescent="0.35">
      <c r="AH4237" s="16" t="str">
        <f>IF(AND(B4237="Premier League",E4237="Live"),_xlfn.XLOOKUP(_xlfn.TEXTJOIN(" vs ",,C4237:D4237),Calendar!G:G,Calendar!B:B),IF(AND(B4237="Premier League",E4237="Highlights"),_xlfn.XLOOKUP(H4237,Calendar!O:O,Calendar!N:N,,-1),""))</f>
        <v/>
      </c>
      <c r="AI4237" s="61" t="str">
        <f>IF(AND(AH4237&lt;&gt;"",E4237="Live"),_xlfn.XLOOKUP(_xlfn.TEXTJOIN(" vs ",,C4237:D4237),Calendar!G:G,Calendar!K:K),"")</f>
        <v/>
      </c>
      <c r="AJ4237" s="61" t="str">
        <f>IF(AND(K4237&lt;&gt;"Match of the Day",K4237&lt;&gt;"Match of the Day 2",K4237&lt;&gt;"Match of the Day Repeat"),"",1+MAX($AJ$10:AJ4236))</f>
        <v/>
      </c>
    </row>
    <row r="4238" spans="34:36" x14ac:dyDescent="0.35">
      <c r="AH4238" s="16" t="str">
        <f>IF(AND(B4238="Premier League",E4238="Live"),_xlfn.XLOOKUP(_xlfn.TEXTJOIN(" vs ",,C4238:D4238),Calendar!G:G,Calendar!B:B),IF(AND(B4238="Premier League",E4238="Highlights"),_xlfn.XLOOKUP(H4238,Calendar!O:O,Calendar!N:N,,-1),""))</f>
        <v/>
      </c>
      <c r="AI4238" s="61" t="str">
        <f>IF(AND(AH4238&lt;&gt;"",E4238="Live"),_xlfn.XLOOKUP(_xlfn.TEXTJOIN(" vs ",,C4238:D4238),Calendar!G:G,Calendar!K:K),"")</f>
        <v/>
      </c>
      <c r="AJ4238" s="61" t="str">
        <f>IF(AND(K4238&lt;&gt;"Match of the Day",K4238&lt;&gt;"Match of the Day 2",K4238&lt;&gt;"Match of the Day Repeat"),"",1+MAX($AJ$10:AJ4237))</f>
        <v/>
      </c>
    </row>
    <row r="4239" spans="34:36" x14ac:dyDescent="0.35">
      <c r="AH4239" s="16" t="str">
        <f>IF(AND(B4239="Premier League",E4239="Live"),_xlfn.XLOOKUP(_xlfn.TEXTJOIN(" vs ",,C4239:D4239),Calendar!G:G,Calendar!B:B),IF(AND(B4239="Premier League",E4239="Highlights"),_xlfn.XLOOKUP(H4239,Calendar!O:O,Calendar!N:N,,-1),""))</f>
        <v/>
      </c>
      <c r="AI4239" s="61" t="str">
        <f>IF(AND(AH4239&lt;&gt;"",E4239="Live"),_xlfn.XLOOKUP(_xlfn.TEXTJOIN(" vs ",,C4239:D4239),Calendar!G:G,Calendar!K:K),"")</f>
        <v/>
      </c>
      <c r="AJ4239" s="61" t="str">
        <f>IF(AND(K4239&lt;&gt;"Match of the Day",K4239&lt;&gt;"Match of the Day 2",K4239&lt;&gt;"Match of the Day Repeat"),"",1+MAX($AJ$10:AJ4238))</f>
        <v/>
      </c>
    </row>
    <row r="4240" spans="34:36" x14ac:dyDescent="0.35">
      <c r="AH4240" s="16" t="str">
        <f>IF(AND(B4240="Premier League",E4240="Live"),_xlfn.XLOOKUP(_xlfn.TEXTJOIN(" vs ",,C4240:D4240),Calendar!G:G,Calendar!B:B),IF(AND(B4240="Premier League",E4240="Highlights"),_xlfn.XLOOKUP(H4240,Calendar!O:O,Calendar!N:N,,-1),""))</f>
        <v/>
      </c>
      <c r="AI4240" s="61" t="str">
        <f>IF(AND(AH4240&lt;&gt;"",E4240="Live"),_xlfn.XLOOKUP(_xlfn.TEXTJOIN(" vs ",,C4240:D4240),Calendar!G:G,Calendar!K:K),"")</f>
        <v/>
      </c>
      <c r="AJ4240" s="61" t="str">
        <f>IF(AND(K4240&lt;&gt;"Match of the Day",K4240&lt;&gt;"Match of the Day 2",K4240&lt;&gt;"Match of the Day Repeat"),"",1+MAX($AJ$10:AJ4239))</f>
        <v/>
      </c>
    </row>
    <row r="4241" spans="34:36" x14ac:dyDescent="0.35">
      <c r="AH4241" s="16" t="str">
        <f>IF(AND(B4241="Premier League",E4241="Live"),_xlfn.XLOOKUP(_xlfn.TEXTJOIN(" vs ",,C4241:D4241),Calendar!G:G,Calendar!B:B),IF(AND(B4241="Premier League",E4241="Highlights"),_xlfn.XLOOKUP(H4241,Calendar!O:O,Calendar!N:N,,-1),""))</f>
        <v/>
      </c>
      <c r="AI4241" s="61" t="str">
        <f>IF(AND(AH4241&lt;&gt;"",E4241="Live"),_xlfn.XLOOKUP(_xlfn.TEXTJOIN(" vs ",,C4241:D4241),Calendar!G:G,Calendar!K:K),"")</f>
        <v/>
      </c>
      <c r="AJ4241" s="61" t="str">
        <f>IF(AND(K4241&lt;&gt;"Match of the Day",K4241&lt;&gt;"Match of the Day 2",K4241&lt;&gt;"Match of the Day Repeat"),"",1+MAX($AJ$10:AJ4240))</f>
        <v/>
      </c>
    </row>
    <row r="4242" spans="34:36" x14ac:dyDescent="0.35">
      <c r="AH4242" s="16" t="str">
        <f>IF(AND(B4242="Premier League",E4242="Live"),_xlfn.XLOOKUP(_xlfn.TEXTJOIN(" vs ",,C4242:D4242),Calendar!G:G,Calendar!B:B),IF(AND(B4242="Premier League",E4242="Highlights"),_xlfn.XLOOKUP(H4242,Calendar!O:O,Calendar!N:N,,-1),""))</f>
        <v/>
      </c>
      <c r="AI4242" s="61" t="str">
        <f>IF(AND(AH4242&lt;&gt;"",E4242="Live"),_xlfn.XLOOKUP(_xlfn.TEXTJOIN(" vs ",,C4242:D4242),Calendar!G:G,Calendar!K:K),"")</f>
        <v/>
      </c>
      <c r="AJ4242" s="61" t="str">
        <f>IF(AND(K4242&lt;&gt;"Match of the Day",K4242&lt;&gt;"Match of the Day 2",K4242&lt;&gt;"Match of the Day Repeat"),"",1+MAX($AJ$10:AJ4241))</f>
        <v/>
      </c>
    </row>
    <row r="4243" spans="34:36" x14ac:dyDescent="0.35">
      <c r="AH4243" s="16" t="str">
        <f>IF(AND(B4243="Premier League",E4243="Live"),_xlfn.XLOOKUP(_xlfn.TEXTJOIN(" vs ",,C4243:D4243),Calendar!G:G,Calendar!B:B),IF(AND(B4243="Premier League",E4243="Highlights"),_xlfn.XLOOKUP(H4243,Calendar!O:O,Calendar!N:N,,-1),""))</f>
        <v/>
      </c>
      <c r="AI4243" s="61" t="str">
        <f>IF(AND(AH4243&lt;&gt;"",E4243="Live"),_xlfn.XLOOKUP(_xlfn.TEXTJOIN(" vs ",,C4243:D4243),Calendar!G:G,Calendar!K:K),"")</f>
        <v/>
      </c>
      <c r="AJ4243" s="61" t="str">
        <f>IF(AND(K4243&lt;&gt;"Match of the Day",K4243&lt;&gt;"Match of the Day 2",K4243&lt;&gt;"Match of the Day Repeat"),"",1+MAX($AJ$10:AJ4242))</f>
        <v/>
      </c>
    </row>
    <row r="4244" spans="34:36" x14ac:dyDescent="0.35">
      <c r="AH4244" s="16" t="str">
        <f>IF(AND(B4244="Premier League",E4244="Live"),_xlfn.XLOOKUP(_xlfn.TEXTJOIN(" vs ",,C4244:D4244),Calendar!G:G,Calendar!B:B),IF(AND(B4244="Premier League",E4244="Highlights"),_xlfn.XLOOKUP(H4244,Calendar!O:O,Calendar!N:N,,-1),""))</f>
        <v/>
      </c>
      <c r="AI4244" s="61" t="str">
        <f>IF(AND(AH4244&lt;&gt;"",E4244="Live"),_xlfn.XLOOKUP(_xlfn.TEXTJOIN(" vs ",,C4244:D4244),Calendar!G:G,Calendar!K:K),"")</f>
        <v/>
      </c>
      <c r="AJ4244" s="61" t="str">
        <f>IF(AND(K4244&lt;&gt;"Match of the Day",K4244&lt;&gt;"Match of the Day 2",K4244&lt;&gt;"Match of the Day Repeat"),"",1+MAX($AJ$10:AJ4243))</f>
        <v/>
      </c>
    </row>
    <row r="4245" spans="34:36" x14ac:dyDescent="0.35">
      <c r="AH4245" s="16" t="str">
        <f>IF(AND(B4245="Premier League",E4245="Live"),_xlfn.XLOOKUP(_xlfn.TEXTJOIN(" vs ",,C4245:D4245),Calendar!G:G,Calendar!B:B),IF(AND(B4245="Premier League",E4245="Highlights"),_xlfn.XLOOKUP(H4245,Calendar!O:O,Calendar!N:N,,-1),""))</f>
        <v/>
      </c>
      <c r="AI4245" s="61" t="str">
        <f>IF(AND(AH4245&lt;&gt;"",E4245="Live"),_xlfn.XLOOKUP(_xlfn.TEXTJOIN(" vs ",,C4245:D4245),Calendar!G:G,Calendar!K:K),"")</f>
        <v/>
      </c>
      <c r="AJ4245" s="61" t="str">
        <f>IF(AND(K4245&lt;&gt;"Match of the Day",K4245&lt;&gt;"Match of the Day 2",K4245&lt;&gt;"Match of the Day Repeat"),"",1+MAX($AJ$10:AJ4244))</f>
        <v/>
      </c>
    </row>
    <row r="4246" spans="34:36" x14ac:dyDescent="0.35">
      <c r="AH4246" s="16" t="str">
        <f>IF(AND(B4246="Premier League",E4246="Live"),_xlfn.XLOOKUP(_xlfn.TEXTJOIN(" vs ",,C4246:D4246),Calendar!G:G,Calendar!B:B),IF(AND(B4246="Premier League",E4246="Highlights"),_xlfn.XLOOKUP(H4246,Calendar!O:O,Calendar!N:N,,-1),""))</f>
        <v/>
      </c>
      <c r="AI4246" s="61" t="str">
        <f>IF(AND(AH4246&lt;&gt;"",E4246="Live"),_xlfn.XLOOKUP(_xlfn.TEXTJOIN(" vs ",,C4246:D4246),Calendar!G:G,Calendar!K:K),"")</f>
        <v/>
      </c>
      <c r="AJ4246" s="61" t="str">
        <f>IF(AND(K4246&lt;&gt;"Match of the Day",K4246&lt;&gt;"Match of the Day 2",K4246&lt;&gt;"Match of the Day Repeat"),"",1+MAX($AJ$10:AJ4245))</f>
        <v/>
      </c>
    </row>
    <row r="4247" spans="34:36" x14ac:dyDescent="0.35">
      <c r="AH4247" s="16" t="str">
        <f>IF(AND(B4247="Premier League",E4247="Live"),_xlfn.XLOOKUP(_xlfn.TEXTJOIN(" vs ",,C4247:D4247),Calendar!G:G,Calendar!B:B),IF(AND(B4247="Premier League",E4247="Highlights"),_xlfn.XLOOKUP(H4247,Calendar!O:O,Calendar!N:N,,-1),""))</f>
        <v/>
      </c>
      <c r="AI4247" s="61" t="str">
        <f>IF(AND(AH4247&lt;&gt;"",E4247="Live"),_xlfn.XLOOKUP(_xlfn.TEXTJOIN(" vs ",,C4247:D4247),Calendar!G:G,Calendar!K:K),"")</f>
        <v/>
      </c>
      <c r="AJ4247" s="61" t="str">
        <f>IF(AND(K4247&lt;&gt;"Match of the Day",K4247&lt;&gt;"Match of the Day 2",K4247&lt;&gt;"Match of the Day Repeat"),"",1+MAX($AJ$10:AJ4246))</f>
        <v/>
      </c>
    </row>
    <row r="4248" spans="34:36" x14ac:dyDescent="0.35">
      <c r="AH4248" s="16" t="str">
        <f>IF(AND(B4248="Premier League",E4248="Live"),_xlfn.XLOOKUP(_xlfn.TEXTJOIN(" vs ",,C4248:D4248),Calendar!G:G,Calendar!B:B),IF(AND(B4248="Premier League",E4248="Highlights"),_xlfn.XLOOKUP(H4248,Calendar!O:O,Calendar!N:N,,-1),""))</f>
        <v/>
      </c>
      <c r="AI4248" s="61" t="str">
        <f>IF(AND(AH4248&lt;&gt;"",E4248="Live"),_xlfn.XLOOKUP(_xlfn.TEXTJOIN(" vs ",,C4248:D4248),Calendar!G:G,Calendar!K:K),"")</f>
        <v/>
      </c>
      <c r="AJ4248" s="61" t="str">
        <f>IF(AND(K4248&lt;&gt;"Match of the Day",K4248&lt;&gt;"Match of the Day 2",K4248&lt;&gt;"Match of the Day Repeat"),"",1+MAX($AJ$10:AJ4247))</f>
        <v/>
      </c>
    </row>
    <row r="4249" spans="34:36" x14ac:dyDescent="0.35">
      <c r="AH4249" s="16" t="str">
        <f>IF(AND(B4249="Premier League",E4249="Live"),_xlfn.XLOOKUP(_xlfn.TEXTJOIN(" vs ",,C4249:D4249),Calendar!G:G,Calendar!B:B),IF(AND(B4249="Premier League",E4249="Highlights"),_xlfn.XLOOKUP(H4249,Calendar!O:O,Calendar!N:N,,-1),""))</f>
        <v/>
      </c>
      <c r="AI4249" s="61" t="str">
        <f>IF(AND(AH4249&lt;&gt;"",E4249="Live"),_xlfn.XLOOKUP(_xlfn.TEXTJOIN(" vs ",,C4249:D4249),Calendar!G:G,Calendar!K:K),"")</f>
        <v/>
      </c>
      <c r="AJ4249" s="61" t="str">
        <f>IF(AND(K4249&lt;&gt;"Match of the Day",K4249&lt;&gt;"Match of the Day 2",K4249&lt;&gt;"Match of the Day Repeat"),"",1+MAX($AJ$10:AJ4248))</f>
        <v/>
      </c>
    </row>
    <row r="4250" spans="34:36" x14ac:dyDescent="0.35">
      <c r="AH4250" s="16" t="str">
        <f>IF(AND(B4250="Premier League",E4250="Live"),_xlfn.XLOOKUP(_xlfn.TEXTJOIN(" vs ",,C4250:D4250),Calendar!G:G,Calendar!B:B),IF(AND(B4250="Premier League",E4250="Highlights"),_xlfn.XLOOKUP(H4250,Calendar!O:O,Calendar!N:N,,-1),""))</f>
        <v/>
      </c>
      <c r="AI4250" s="61" t="str">
        <f>IF(AND(AH4250&lt;&gt;"",E4250="Live"),_xlfn.XLOOKUP(_xlfn.TEXTJOIN(" vs ",,C4250:D4250),Calendar!G:G,Calendar!K:K),"")</f>
        <v/>
      </c>
      <c r="AJ4250" s="61" t="str">
        <f>IF(AND(K4250&lt;&gt;"Match of the Day",K4250&lt;&gt;"Match of the Day 2",K4250&lt;&gt;"Match of the Day Repeat"),"",1+MAX($AJ$10:AJ4249))</f>
        <v/>
      </c>
    </row>
    <row r="4251" spans="34:36" x14ac:dyDescent="0.35">
      <c r="AH4251" s="16" t="str">
        <f>IF(AND(B4251="Premier League",E4251="Live"),_xlfn.XLOOKUP(_xlfn.TEXTJOIN(" vs ",,C4251:D4251),Calendar!G:G,Calendar!B:B),IF(AND(B4251="Premier League",E4251="Highlights"),_xlfn.XLOOKUP(H4251,Calendar!O:O,Calendar!N:N,,-1),""))</f>
        <v/>
      </c>
      <c r="AI4251" s="61" t="str">
        <f>IF(AND(AH4251&lt;&gt;"",E4251="Live"),_xlfn.XLOOKUP(_xlfn.TEXTJOIN(" vs ",,C4251:D4251),Calendar!G:G,Calendar!K:K),"")</f>
        <v/>
      </c>
      <c r="AJ4251" s="61" t="str">
        <f>IF(AND(K4251&lt;&gt;"Match of the Day",K4251&lt;&gt;"Match of the Day 2",K4251&lt;&gt;"Match of the Day Repeat"),"",1+MAX($AJ$10:AJ4250))</f>
        <v/>
      </c>
    </row>
    <row r="4252" spans="34:36" x14ac:dyDescent="0.35">
      <c r="AH4252" s="16" t="str">
        <f>IF(AND(B4252="Premier League",E4252="Live"),_xlfn.XLOOKUP(_xlfn.TEXTJOIN(" vs ",,C4252:D4252),Calendar!G:G,Calendar!B:B),IF(AND(B4252="Premier League",E4252="Highlights"),_xlfn.XLOOKUP(H4252,Calendar!O:O,Calendar!N:N,,-1),""))</f>
        <v/>
      </c>
      <c r="AI4252" s="61" t="str">
        <f>IF(AND(AH4252&lt;&gt;"",E4252="Live"),_xlfn.XLOOKUP(_xlfn.TEXTJOIN(" vs ",,C4252:D4252),Calendar!G:G,Calendar!K:K),"")</f>
        <v/>
      </c>
      <c r="AJ4252" s="61" t="str">
        <f>IF(AND(K4252&lt;&gt;"Match of the Day",K4252&lt;&gt;"Match of the Day 2",K4252&lt;&gt;"Match of the Day Repeat"),"",1+MAX($AJ$10:AJ4251))</f>
        <v/>
      </c>
    </row>
    <row r="4253" spans="34:36" x14ac:dyDescent="0.35">
      <c r="AH4253" s="16" t="str">
        <f>IF(AND(B4253="Premier League",E4253="Live"),_xlfn.XLOOKUP(_xlfn.TEXTJOIN(" vs ",,C4253:D4253),Calendar!G:G,Calendar!B:B),IF(AND(B4253="Premier League",E4253="Highlights"),_xlfn.XLOOKUP(H4253,Calendar!O:O,Calendar!N:N,,-1),""))</f>
        <v/>
      </c>
      <c r="AI4253" s="61" t="str">
        <f>IF(AND(AH4253&lt;&gt;"",E4253="Live"),_xlfn.XLOOKUP(_xlfn.TEXTJOIN(" vs ",,C4253:D4253),Calendar!G:G,Calendar!K:K),"")</f>
        <v/>
      </c>
      <c r="AJ4253" s="61" t="str">
        <f>IF(AND(K4253&lt;&gt;"Match of the Day",K4253&lt;&gt;"Match of the Day 2",K4253&lt;&gt;"Match of the Day Repeat"),"",1+MAX($AJ$10:AJ4252))</f>
        <v/>
      </c>
    </row>
    <row r="4254" spans="34:36" x14ac:dyDescent="0.35">
      <c r="AH4254" s="16" t="str">
        <f>IF(AND(B4254="Premier League",E4254="Live"),_xlfn.XLOOKUP(_xlfn.TEXTJOIN(" vs ",,C4254:D4254),Calendar!G:G,Calendar!B:B),IF(AND(B4254="Premier League",E4254="Highlights"),_xlfn.XLOOKUP(H4254,Calendar!O:O,Calendar!N:N,,-1),""))</f>
        <v/>
      </c>
      <c r="AI4254" s="61" t="str">
        <f>IF(AND(AH4254&lt;&gt;"",E4254="Live"),_xlfn.XLOOKUP(_xlfn.TEXTJOIN(" vs ",,C4254:D4254),Calendar!G:G,Calendar!K:K),"")</f>
        <v/>
      </c>
      <c r="AJ4254" s="61" t="str">
        <f>IF(AND(K4254&lt;&gt;"Match of the Day",K4254&lt;&gt;"Match of the Day 2",K4254&lt;&gt;"Match of the Day Repeat"),"",1+MAX($AJ$10:AJ4253))</f>
        <v/>
      </c>
    </row>
    <row r="4255" spans="34:36" x14ac:dyDescent="0.35">
      <c r="AH4255" s="16" t="str">
        <f>IF(AND(B4255="Premier League",E4255="Live"),_xlfn.XLOOKUP(_xlfn.TEXTJOIN(" vs ",,C4255:D4255),Calendar!G:G,Calendar!B:B),IF(AND(B4255="Premier League",E4255="Highlights"),_xlfn.XLOOKUP(H4255,Calendar!O:O,Calendar!N:N,,-1),""))</f>
        <v/>
      </c>
      <c r="AI4255" s="61" t="str">
        <f>IF(AND(AH4255&lt;&gt;"",E4255="Live"),_xlfn.XLOOKUP(_xlfn.TEXTJOIN(" vs ",,C4255:D4255),Calendar!G:G,Calendar!K:K),"")</f>
        <v/>
      </c>
      <c r="AJ4255" s="61" t="str">
        <f>IF(AND(K4255&lt;&gt;"Match of the Day",K4255&lt;&gt;"Match of the Day 2",K4255&lt;&gt;"Match of the Day Repeat"),"",1+MAX($AJ$10:AJ4254))</f>
        <v/>
      </c>
    </row>
    <row r="4256" spans="34:36" x14ac:dyDescent="0.35">
      <c r="AH4256" s="16" t="str">
        <f>IF(AND(B4256="Premier League",E4256="Live"),_xlfn.XLOOKUP(_xlfn.TEXTJOIN(" vs ",,C4256:D4256),Calendar!G:G,Calendar!B:B),IF(AND(B4256="Premier League",E4256="Highlights"),_xlfn.XLOOKUP(H4256,Calendar!O:O,Calendar!N:N,,-1),""))</f>
        <v/>
      </c>
      <c r="AI4256" s="61" t="str">
        <f>IF(AND(AH4256&lt;&gt;"",E4256="Live"),_xlfn.XLOOKUP(_xlfn.TEXTJOIN(" vs ",,C4256:D4256),Calendar!G:G,Calendar!K:K),"")</f>
        <v/>
      </c>
      <c r="AJ4256" s="61" t="str">
        <f>IF(AND(K4256&lt;&gt;"Match of the Day",K4256&lt;&gt;"Match of the Day 2",K4256&lt;&gt;"Match of the Day Repeat"),"",1+MAX($AJ$10:AJ4255))</f>
        <v/>
      </c>
    </row>
    <row r="4257" spans="34:36" x14ac:dyDescent="0.35">
      <c r="AH4257" s="16" t="str">
        <f>IF(AND(B4257="Premier League",E4257="Live"),_xlfn.XLOOKUP(_xlfn.TEXTJOIN(" vs ",,C4257:D4257),Calendar!G:G,Calendar!B:B),IF(AND(B4257="Premier League",E4257="Highlights"),_xlfn.XLOOKUP(H4257,Calendar!O:O,Calendar!N:N,,-1),""))</f>
        <v/>
      </c>
      <c r="AI4257" s="61" t="str">
        <f>IF(AND(AH4257&lt;&gt;"",E4257="Live"),_xlfn.XLOOKUP(_xlfn.TEXTJOIN(" vs ",,C4257:D4257),Calendar!G:G,Calendar!K:K),"")</f>
        <v/>
      </c>
      <c r="AJ4257" s="61" t="str">
        <f>IF(AND(K4257&lt;&gt;"Match of the Day",K4257&lt;&gt;"Match of the Day 2",K4257&lt;&gt;"Match of the Day Repeat"),"",1+MAX($AJ$10:AJ4256))</f>
        <v/>
      </c>
    </row>
    <row r="4258" spans="34:36" x14ac:dyDescent="0.35">
      <c r="AH4258" s="16" t="str">
        <f>IF(AND(B4258="Premier League",E4258="Live"),_xlfn.XLOOKUP(_xlfn.TEXTJOIN(" vs ",,C4258:D4258),Calendar!G:G,Calendar!B:B),IF(AND(B4258="Premier League",E4258="Highlights"),_xlfn.XLOOKUP(H4258,Calendar!O:O,Calendar!N:N,,-1),""))</f>
        <v/>
      </c>
      <c r="AI4258" s="61" t="str">
        <f>IF(AND(AH4258&lt;&gt;"",E4258="Live"),_xlfn.XLOOKUP(_xlfn.TEXTJOIN(" vs ",,C4258:D4258),Calendar!G:G,Calendar!K:K),"")</f>
        <v/>
      </c>
      <c r="AJ4258" s="61" t="str">
        <f>IF(AND(K4258&lt;&gt;"Match of the Day",K4258&lt;&gt;"Match of the Day 2",K4258&lt;&gt;"Match of the Day Repeat"),"",1+MAX($AJ$10:AJ4257))</f>
        <v/>
      </c>
    </row>
    <row r="4259" spans="34:36" x14ac:dyDescent="0.35">
      <c r="AH4259" s="16" t="str">
        <f>IF(AND(B4259="Premier League",E4259="Live"),_xlfn.XLOOKUP(_xlfn.TEXTJOIN(" vs ",,C4259:D4259),Calendar!G:G,Calendar!B:B),IF(AND(B4259="Premier League",E4259="Highlights"),_xlfn.XLOOKUP(H4259,Calendar!O:O,Calendar!N:N,,-1),""))</f>
        <v/>
      </c>
      <c r="AI4259" s="61" t="str">
        <f>IF(AND(AH4259&lt;&gt;"",E4259="Live"),_xlfn.XLOOKUP(_xlfn.TEXTJOIN(" vs ",,C4259:D4259),Calendar!G:G,Calendar!K:K),"")</f>
        <v/>
      </c>
      <c r="AJ4259" s="61" t="str">
        <f>IF(AND(K4259&lt;&gt;"Match of the Day",K4259&lt;&gt;"Match of the Day 2",K4259&lt;&gt;"Match of the Day Repeat"),"",1+MAX($AJ$10:AJ4258))</f>
        <v/>
      </c>
    </row>
    <row r="4260" spans="34:36" x14ac:dyDescent="0.35">
      <c r="AH4260" s="16" t="str">
        <f>IF(AND(B4260="Premier League",E4260="Live"),_xlfn.XLOOKUP(_xlfn.TEXTJOIN(" vs ",,C4260:D4260),Calendar!G:G,Calendar!B:B),IF(AND(B4260="Premier League",E4260="Highlights"),_xlfn.XLOOKUP(H4260,Calendar!O:O,Calendar!N:N,,-1),""))</f>
        <v/>
      </c>
      <c r="AI4260" s="61" t="str">
        <f>IF(AND(AH4260&lt;&gt;"",E4260="Live"),_xlfn.XLOOKUP(_xlfn.TEXTJOIN(" vs ",,C4260:D4260),Calendar!G:G,Calendar!K:K),"")</f>
        <v/>
      </c>
      <c r="AJ4260" s="61" t="str">
        <f>IF(AND(K4260&lt;&gt;"Match of the Day",K4260&lt;&gt;"Match of the Day 2",K4260&lt;&gt;"Match of the Day Repeat"),"",1+MAX($AJ$10:AJ4259))</f>
        <v/>
      </c>
    </row>
    <row r="4261" spans="34:36" x14ac:dyDescent="0.35">
      <c r="AH4261" s="16" t="str">
        <f>IF(AND(B4261="Premier League",E4261="Live"),_xlfn.XLOOKUP(_xlfn.TEXTJOIN(" vs ",,C4261:D4261),Calendar!G:G,Calendar!B:B),IF(AND(B4261="Premier League",E4261="Highlights"),_xlfn.XLOOKUP(H4261,Calendar!O:O,Calendar!N:N,,-1),""))</f>
        <v/>
      </c>
      <c r="AI4261" s="61" t="str">
        <f>IF(AND(AH4261&lt;&gt;"",E4261="Live"),_xlfn.XLOOKUP(_xlfn.TEXTJOIN(" vs ",,C4261:D4261),Calendar!G:G,Calendar!K:K),"")</f>
        <v/>
      </c>
      <c r="AJ4261" s="61" t="str">
        <f>IF(AND(K4261&lt;&gt;"Match of the Day",K4261&lt;&gt;"Match of the Day 2",K4261&lt;&gt;"Match of the Day Repeat"),"",1+MAX($AJ$10:AJ4260))</f>
        <v/>
      </c>
    </row>
    <row r="4262" spans="34:36" x14ac:dyDescent="0.35">
      <c r="AH4262" s="16" t="str">
        <f>IF(AND(B4262="Premier League",E4262="Live"),_xlfn.XLOOKUP(_xlfn.TEXTJOIN(" vs ",,C4262:D4262),Calendar!G:G,Calendar!B:B),IF(AND(B4262="Premier League",E4262="Highlights"),_xlfn.XLOOKUP(H4262,Calendar!O:O,Calendar!N:N,,-1),""))</f>
        <v/>
      </c>
      <c r="AI4262" s="61" t="str">
        <f>IF(AND(AH4262&lt;&gt;"",E4262="Live"),_xlfn.XLOOKUP(_xlfn.TEXTJOIN(" vs ",,C4262:D4262),Calendar!G:G,Calendar!K:K),"")</f>
        <v/>
      </c>
      <c r="AJ4262" s="61" t="str">
        <f>IF(AND(K4262&lt;&gt;"Match of the Day",K4262&lt;&gt;"Match of the Day 2",K4262&lt;&gt;"Match of the Day Repeat"),"",1+MAX($AJ$10:AJ4261))</f>
        <v/>
      </c>
    </row>
    <row r="4263" spans="34:36" x14ac:dyDescent="0.35">
      <c r="AH4263" s="16" t="str">
        <f>IF(AND(B4263="Premier League",E4263="Live"),_xlfn.XLOOKUP(_xlfn.TEXTJOIN(" vs ",,C4263:D4263),Calendar!G:G,Calendar!B:B),IF(AND(B4263="Premier League",E4263="Highlights"),_xlfn.XLOOKUP(H4263,Calendar!O:O,Calendar!N:N,,-1),""))</f>
        <v/>
      </c>
      <c r="AI4263" s="61" t="str">
        <f>IF(AND(AH4263&lt;&gt;"",E4263="Live"),_xlfn.XLOOKUP(_xlfn.TEXTJOIN(" vs ",,C4263:D4263),Calendar!G:G,Calendar!K:K),"")</f>
        <v/>
      </c>
      <c r="AJ4263" s="61" t="str">
        <f>IF(AND(K4263&lt;&gt;"Match of the Day",K4263&lt;&gt;"Match of the Day 2",K4263&lt;&gt;"Match of the Day Repeat"),"",1+MAX($AJ$10:AJ4262))</f>
        <v/>
      </c>
    </row>
    <row r="4264" spans="34:36" x14ac:dyDescent="0.35">
      <c r="AH4264" s="16" t="str">
        <f>IF(AND(B4264="Premier League",E4264="Live"),_xlfn.XLOOKUP(_xlfn.TEXTJOIN(" vs ",,C4264:D4264),Calendar!G:G,Calendar!B:B),IF(AND(B4264="Premier League",E4264="Highlights"),_xlfn.XLOOKUP(H4264,Calendar!O:O,Calendar!N:N,,-1),""))</f>
        <v/>
      </c>
      <c r="AI4264" s="61" t="str">
        <f>IF(AND(AH4264&lt;&gt;"",E4264="Live"),_xlfn.XLOOKUP(_xlfn.TEXTJOIN(" vs ",,C4264:D4264),Calendar!G:G,Calendar!K:K),"")</f>
        <v/>
      </c>
      <c r="AJ4264" s="61" t="str">
        <f>IF(AND(K4264&lt;&gt;"Match of the Day",K4264&lt;&gt;"Match of the Day 2",K4264&lt;&gt;"Match of the Day Repeat"),"",1+MAX($AJ$10:AJ4263))</f>
        <v/>
      </c>
    </row>
    <row r="4265" spans="34:36" x14ac:dyDescent="0.35">
      <c r="AH4265" s="16" t="str">
        <f>IF(AND(B4265="Premier League",E4265="Live"),_xlfn.XLOOKUP(_xlfn.TEXTJOIN(" vs ",,C4265:D4265),Calendar!G:G,Calendar!B:B),IF(AND(B4265="Premier League",E4265="Highlights"),_xlfn.XLOOKUP(H4265,Calendar!O:O,Calendar!N:N,,-1),""))</f>
        <v/>
      </c>
      <c r="AI4265" s="61" t="str">
        <f>IF(AND(AH4265&lt;&gt;"",E4265="Live"),_xlfn.XLOOKUP(_xlfn.TEXTJOIN(" vs ",,C4265:D4265),Calendar!G:G,Calendar!K:K),"")</f>
        <v/>
      </c>
      <c r="AJ4265" s="61" t="str">
        <f>IF(AND(K4265&lt;&gt;"Match of the Day",K4265&lt;&gt;"Match of the Day 2",K4265&lt;&gt;"Match of the Day Repeat"),"",1+MAX($AJ$10:AJ4264))</f>
        <v/>
      </c>
    </row>
    <row r="4266" spans="34:36" x14ac:dyDescent="0.35">
      <c r="AH4266" s="16" t="str">
        <f>IF(AND(B4266="Premier League",E4266="Live"),_xlfn.XLOOKUP(_xlfn.TEXTJOIN(" vs ",,C4266:D4266),Calendar!G:G,Calendar!B:B),IF(AND(B4266="Premier League",E4266="Highlights"),_xlfn.XLOOKUP(H4266,Calendar!O:O,Calendar!N:N,,-1),""))</f>
        <v/>
      </c>
      <c r="AI4266" s="61" t="str">
        <f>IF(AND(AH4266&lt;&gt;"",E4266="Live"),_xlfn.XLOOKUP(_xlfn.TEXTJOIN(" vs ",,C4266:D4266),Calendar!G:G,Calendar!K:K),"")</f>
        <v/>
      </c>
      <c r="AJ4266" s="61" t="str">
        <f>IF(AND(K4266&lt;&gt;"Match of the Day",K4266&lt;&gt;"Match of the Day 2",K4266&lt;&gt;"Match of the Day Repeat"),"",1+MAX($AJ$10:AJ4265))</f>
        <v/>
      </c>
    </row>
    <row r="4267" spans="34:36" x14ac:dyDescent="0.35">
      <c r="AH4267" s="16" t="str">
        <f>IF(AND(B4267="Premier League",E4267="Live"),_xlfn.XLOOKUP(_xlfn.TEXTJOIN(" vs ",,C4267:D4267),Calendar!G:G,Calendar!B:B),IF(AND(B4267="Premier League",E4267="Highlights"),_xlfn.XLOOKUP(H4267,Calendar!O:O,Calendar!N:N,,-1),""))</f>
        <v/>
      </c>
      <c r="AI4267" s="61" t="str">
        <f>IF(AND(AH4267&lt;&gt;"",E4267="Live"),_xlfn.XLOOKUP(_xlfn.TEXTJOIN(" vs ",,C4267:D4267),Calendar!G:G,Calendar!K:K),"")</f>
        <v/>
      </c>
      <c r="AJ4267" s="61" t="str">
        <f>IF(AND(K4267&lt;&gt;"Match of the Day",K4267&lt;&gt;"Match of the Day 2",K4267&lt;&gt;"Match of the Day Repeat"),"",1+MAX($AJ$10:AJ4266))</f>
        <v/>
      </c>
    </row>
    <row r="4268" spans="34:36" x14ac:dyDescent="0.35">
      <c r="AH4268" s="16" t="str">
        <f>IF(AND(B4268="Premier League",E4268="Live"),_xlfn.XLOOKUP(_xlfn.TEXTJOIN(" vs ",,C4268:D4268),Calendar!G:G,Calendar!B:B),IF(AND(B4268="Premier League",E4268="Highlights"),_xlfn.XLOOKUP(H4268,Calendar!O:O,Calendar!N:N,,-1),""))</f>
        <v/>
      </c>
      <c r="AI4268" s="61" t="str">
        <f>IF(AND(AH4268&lt;&gt;"",E4268="Live"),_xlfn.XLOOKUP(_xlfn.TEXTJOIN(" vs ",,C4268:D4268),Calendar!G:G,Calendar!K:K),"")</f>
        <v/>
      </c>
      <c r="AJ4268" s="61" t="str">
        <f>IF(AND(K4268&lt;&gt;"Match of the Day",K4268&lt;&gt;"Match of the Day 2",K4268&lt;&gt;"Match of the Day Repeat"),"",1+MAX($AJ$10:AJ4267))</f>
        <v/>
      </c>
    </row>
    <row r="4269" spans="34:36" x14ac:dyDescent="0.35">
      <c r="AH4269" s="16" t="str">
        <f>IF(AND(B4269="Premier League",E4269="Live"),_xlfn.XLOOKUP(_xlfn.TEXTJOIN(" vs ",,C4269:D4269),Calendar!G:G,Calendar!B:B),IF(AND(B4269="Premier League",E4269="Highlights"),_xlfn.XLOOKUP(H4269,Calendar!O:O,Calendar!N:N,,-1),""))</f>
        <v/>
      </c>
      <c r="AI4269" s="61" t="str">
        <f>IF(AND(AH4269&lt;&gt;"",E4269="Live"),_xlfn.XLOOKUP(_xlfn.TEXTJOIN(" vs ",,C4269:D4269),Calendar!G:G,Calendar!K:K),"")</f>
        <v/>
      </c>
      <c r="AJ4269" s="61" t="str">
        <f>IF(AND(K4269&lt;&gt;"Match of the Day",K4269&lt;&gt;"Match of the Day 2",K4269&lt;&gt;"Match of the Day Repeat"),"",1+MAX($AJ$10:AJ4268))</f>
        <v/>
      </c>
    </row>
    <row r="4270" spans="34:36" x14ac:dyDescent="0.35">
      <c r="AH4270" s="16" t="str">
        <f>IF(AND(B4270="Premier League",E4270="Live"),_xlfn.XLOOKUP(_xlfn.TEXTJOIN(" vs ",,C4270:D4270),Calendar!G:G,Calendar!B:B),IF(AND(B4270="Premier League",E4270="Highlights"),_xlfn.XLOOKUP(H4270,Calendar!O:O,Calendar!N:N,,-1),""))</f>
        <v/>
      </c>
      <c r="AI4270" s="61" t="str">
        <f>IF(AND(AH4270&lt;&gt;"",E4270="Live"),_xlfn.XLOOKUP(_xlfn.TEXTJOIN(" vs ",,C4270:D4270),Calendar!G:G,Calendar!K:K),"")</f>
        <v/>
      </c>
      <c r="AJ4270" s="61" t="str">
        <f>IF(AND(K4270&lt;&gt;"Match of the Day",K4270&lt;&gt;"Match of the Day 2",K4270&lt;&gt;"Match of the Day Repeat"),"",1+MAX($AJ$10:AJ4269))</f>
        <v/>
      </c>
    </row>
    <row r="4271" spans="34:36" x14ac:dyDescent="0.35">
      <c r="AH4271" s="16" t="str">
        <f>IF(AND(B4271="Premier League",E4271="Live"),_xlfn.XLOOKUP(_xlfn.TEXTJOIN(" vs ",,C4271:D4271),Calendar!G:G,Calendar!B:B),IF(AND(B4271="Premier League",E4271="Highlights"),_xlfn.XLOOKUP(H4271,Calendar!O:O,Calendar!N:N,,-1),""))</f>
        <v/>
      </c>
      <c r="AI4271" s="61" t="str">
        <f>IF(AND(AH4271&lt;&gt;"",E4271="Live"),_xlfn.XLOOKUP(_xlfn.TEXTJOIN(" vs ",,C4271:D4271),Calendar!G:G,Calendar!K:K),"")</f>
        <v/>
      </c>
      <c r="AJ4271" s="61" t="str">
        <f>IF(AND(K4271&lt;&gt;"Match of the Day",K4271&lt;&gt;"Match of the Day 2",K4271&lt;&gt;"Match of the Day Repeat"),"",1+MAX($AJ$10:AJ4270))</f>
        <v/>
      </c>
    </row>
    <row r="4272" spans="34:36" x14ac:dyDescent="0.35">
      <c r="AH4272" s="16" t="str">
        <f>IF(AND(B4272="Premier League",E4272="Live"),_xlfn.XLOOKUP(_xlfn.TEXTJOIN(" vs ",,C4272:D4272),Calendar!G:G,Calendar!B:B),IF(AND(B4272="Premier League",E4272="Highlights"),_xlfn.XLOOKUP(H4272,Calendar!O:O,Calendar!N:N,,-1),""))</f>
        <v/>
      </c>
      <c r="AI4272" s="61" t="str">
        <f>IF(AND(AH4272&lt;&gt;"",E4272="Live"),_xlfn.XLOOKUP(_xlfn.TEXTJOIN(" vs ",,C4272:D4272),Calendar!G:G,Calendar!K:K),"")</f>
        <v/>
      </c>
      <c r="AJ4272" s="61" t="str">
        <f>IF(AND(K4272&lt;&gt;"Match of the Day",K4272&lt;&gt;"Match of the Day 2",K4272&lt;&gt;"Match of the Day Repeat"),"",1+MAX($AJ$10:AJ4271))</f>
        <v/>
      </c>
    </row>
    <row r="4273" spans="34:36" x14ac:dyDescent="0.35">
      <c r="AH4273" s="16" t="str">
        <f>IF(AND(B4273="Premier League",E4273="Live"),_xlfn.XLOOKUP(_xlfn.TEXTJOIN(" vs ",,C4273:D4273),Calendar!G:G,Calendar!B:B),IF(AND(B4273="Premier League",E4273="Highlights"),_xlfn.XLOOKUP(H4273,Calendar!O:O,Calendar!N:N,,-1),""))</f>
        <v/>
      </c>
      <c r="AI4273" s="61" t="str">
        <f>IF(AND(AH4273&lt;&gt;"",E4273="Live"),_xlfn.XLOOKUP(_xlfn.TEXTJOIN(" vs ",,C4273:D4273),Calendar!G:G,Calendar!K:K),"")</f>
        <v/>
      </c>
      <c r="AJ4273" s="61" t="str">
        <f>IF(AND(K4273&lt;&gt;"Match of the Day",K4273&lt;&gt;"Match of the Day 2",K4273&lt;&gt;"Match of the Day Repeat"),"",1+MAX($AJ$10:AJ4272))</f>
        <v/>
      </c>
    </row>
    <row r="4274" spans="34:36" x14ac:dyDescent="0.35">
      <c r="AH4274" s="16" t="str">
        <f>IF(AND(B4274="Premier League",E4274="Live"),_xlfn.XLOOKUP(_xlfn.TEXTJOIN(" vs ",,C4274:D4274),Calendar!G:G,Calendar!B:B),IF(AND(B4274="Premier League",E4274="Highlights"),_xlfn.XLOOKUP(H4274,Calendar!O:O,Calendar!N:N,,-1),""))</f>
        <v/>
      </c>
      <c r="AI4274" s="61" t="str">
        <f>IF(AND(AH4274&lt;&gt;"",E4274="Live"),_xlfn.XLOOKUP(_xlfn.TEXTJOIN(" vs ",,C4274:D4274),Calendar!G:G,Calendar!K:K),"")</f>
        <v/>
      </c>
      <c r="AJ4274" s="61" t="str">
        <f>IF(AND(K4274&lt;&gt;"Match of the Day",K4274&lt;&gt;"Match of the Day 2",K4274&lt;&gt;"Match of the Day Repeat"),"",1+MAX($AJ$10:AJ4273))</f>
        <v/>
      </c>
    </row>
    <row r="4275" spans="34:36" x14ac:dyDescent="0.35">
      <c r="AH4275" s="16" t="str">
        <f>IF(AND(B4275="Premier League",E4275="Live"),_xlfn.XLOOKUP(_xlfn.TEXTJOIN(" vs ",,C4275:D4275),Calendar!G:G,Calendar!B:B),IF(AND(B4275="Premier League",E4275="Highlights"),_xlfn.XLOOKUP(H4275,Calendar!O:O,Calendar!N:N,,-1),""))</f>
        <v/>
      </c>
      <c r="AI4275" s="61" t="str">
        <f>IF(AND(AH4275&lt;&gt;"",E4275="Live"),_xlfn.XLOOKUP(_xlfn.TEXTJOIN(" vs ",,C4275:D4275),Calendar!G:G,Calendar!K:K),"")</f>
        <v/>
      </c>
      <c r="AJ4275" s="61" t="str">
        <f>IF(AND(K4275&lt;&gt;"Match of the Day",K4275&lt;&gt;"Match of the Day 2",K4275&lt;&gt;"Match of the Day Repeat"),"",1+MAX($AJ$10:AJ4274))</f>
        <v/>
      </c>
    </row>
    <row r="4276" spans="34:36" x14ac:dyDescent="0.35">
      <c r="AH4276" s="16" t="str">
        <f>IF(AND(B4276="Premier League",E4276="Live"),_xlfn.XLOOKUP(_xlfn.TEXTJOIN(" vs ",,C4276:D4276),Calendar!G:G,Calendar!B:B),IF(AND(B4276="Premier League",E4276="Highlights"),_xlfn.XLOOKUP(H4276,Calendar!O:O,Calendar!N:N,,-1),""))</f>
        <v/>
      </c>
      <c r="AI4276" s="61" t="str">
        <f>IF(AND(AH4276&lt;&gt;"",E4276="Live"),_xlfn.XLOOKUP(_xlfn.TEXTJOIN(" vs ",,C4276:D4276),Calendar!G:G,Calendar!K:K),"")</f>
        <v/>
      </c>
      <c r="AJ4276" s="61" t="str">
        <f>IF(AND(K4276&lt;&gt;"Match of the Day",K4276&lt;&gt;"Match of the Day 2",K4276&lt;&gt;"Match of the Day Repeat"),"",1+MAX($AJ$10:AJ4275))</f>
        <v/>
      </c>
    </row>
    <row r="4277" spans="34:36" x14ac:dyDescent="0.35">
      <c r="AH4277" s="16" t="str">
        <f>IF(AND(B4277="Premier League",E4277="Live"),_xlfn.XLOOKUP(_xlfn.TEXTJOIN(" vs ",,C4277:D4277),Calendar!G:G,Calendar!B:B),IF(AND(B4277="Premier League",E4277="Highlights"),_xlfn.XLOOKUP(H4277,Calendar!O:O,Calendar!N:N,,-1),""))</f>
        <v/>
      </c>
      <c r="AI4277" s="61" t="str">
        <f>IF(AND(AH4277&lt;&gt;"",E4277="Live"),_xlfn.XLOOKUP(_xlfn.TEXTJOIN(" vs ",,C4277:D4277),Calendar!G:G,Calendar!K:K),"")</f>
        <v/>
      </c>
      <c r="AJ4277" s="61" t="str">
        <f>IF(AND(K4277&lt;&gt;"Match of the Day",K4277&lt;&gt;"Match of the Day 2",K4277&lt;&gt;"Match of the Day Repeat"),"",1+MAX($AJ$10:AJ4276))</f>
        <v/>
      </c>
    </row>
    <row r="4278" spans="34:36" x14ac:dyDescent="0.35">
      <c r="AH4278" s="16" t="str">
        <f>IF(AND(B4278="Premier League",E4278="Live"),_xlfn.XLOOKUP(_xlfn.TEXTJOIN(" vs ",,C4278:D4278),Calendar!G:G,Calendar!B:B),IF(AND(B4278="Premier League",E4278="Highlights"),_xlfn.XLOOKUP(H4278,Calendar!O:O,Calendar!N:N,,-1),""))</f>
        <v/>
      </c>
      <c r="AI4278" s="61" t="str">
        <f>IF(AND(AH4278&lt;&gt;"",E4278="Live"),_xlfn.XLOOKUP(_xlfn.TEXTJOIN(" vs ",,C4278:D4278),Calendar!G:G,Calendar!K:K),"")</f>
        <v/>
      </c>
      <c r="AJ4278" s="61" t="str">
        <f>IF(AND(K4278&lt;&gt;"Match of the Day",K4278&lt;&gt;"Match of the Day 2",K4278&lt;&gt;"Match of the Day Repeat"),"",1+MAX($AJ$10:AJ4277))</f>
        <v/>
      </c>
    </row>
    <row r="4279" spans="34:36" x14ac:dyDescent="0.35">
      <c r="AH4279" s="16" t="str">
        <f>IF(AND(B4279="Premier League",E4279="Live"),_xlfn.XLOOKUP(_xlfn.TEXTJOIN(" vs ",,C4279:D4279),Calendar!G:G,Calendar!B:B),IF(AND(B4279="Premier League",E4279="Highlights"),_xlfn.XLOOKUP(H4279,Calendar!O:O,Calendar!N:N,,-1),""))</f>
        <v/>
      </c>
      <c r="AI4279" s="61" t="str">
        <f>IF(AND(AH4279&lt;&gt;"",E4279="Live"),_xlfn.XLOOKUP(_xlfn.TEXTJOIN(" vs ",,C4279:D4279),Calendar!G:G,Calendar!K:K),"")</f>
        <v/>
      </c>
      <c r="AJ4279" s="61" t="str">
        <f>IF(AND(K4279&lt;&gt;"Match of the Day",K4279&lt;&gt;"Match of the Day 2",K4279&lt;&gt;"Match of the Day Repeat"),"",1+MAX($AJ$10:AJ4278))</f>
        <v/>
      </c>
    </row>
    <row r="4280" spans="34:36" x14ac:dyDescent="0.35">
      <c r="AH4280" s="16" t="str">
        <f>IF(AND(B4280="Premier League",E4280="Live"),_xlfn.XLOOKUP(_xlfn.TEXTJOIN(" vs ",,C4280:D4280),Calendar!G:G,Calendar!B:B),IF(AND(B4280="Premier League",E4280="Highlights"),_xlfn.XLOOKUP(H4280,Calendar!O:O,Calendar!N:N,,-1),""))</f>
        <v/>
      </c>
      <c r="AI4280" s="61" t="str">
        <f>IF(AND(AH4280&lt;&gt;"",E4280="Live"),_xlfn.XLOOKUP(_xlfn.TEXTJOIN(" vs ",,C4280:D4280),Calendar!G:G,Calendar!K:K),"")</f>
        <v/>
      </c>
      <c r="AJ4280" s="61" t="str">
        <f>IF(AND(K4280&lt;&gt;"Match of the Day",K4280&lt;&gt;"Match of the Day 2",K4280&lt;&gt;"Match of the Day Repeat"),"",1+MAX($AJ$10:AJ4279))</f>
        <v/>
      </c>
    </row>
    <row r="4281" spans="34:36" x14ac:dyDescent="0.35">
      <c r="AH4281" s="16" t="str">
        <f>IF(AND(B4281="Premier League",E4281="Live"),_xlfn.XLOOKUP(_xlfn.TEXTJOIN(" vs ",,C4281:D4281),Calendar!G:G,Calendar!B:B),IF(AND(B4281="Premier League",E4281="Highlights"),_xlfn.XLOOKUP(H4281,Calendar!O:O,Calendar!N:N,,-1),""))</f>
        <v/>
      </c>
      <c r="AI4281" s="61" t="str">
        <f>IF(AND(AH4281&lt;&gt;"",E4281="Live"),_xlfn.XLOOKUP(_xlfn.TEXTJOIN(" vs ",,C4281:D4281),Calendar!G:G,Calendar!K:K),"")</f>
        <v/>
      </c>
      <c r="AJ4281" s="61" t="str">
        <f>IF(AND(K4281&lt;&gt;"Match of the Day",K4281&lt;&gt;"Match of the Day 2",K4281&lt;&gt;"Match of the Day Repeat"),"",1+MAX($AJ$10:AJ4280))</f>
        <v/>
      </c>
    </row>
    <row r="4282" spans="34:36" x14ac:dyDescent="0.35">
      <c r="AH4282" s="16" t="str">
        <f>IF(AND(B4282="Premier League",E4282="Live"),_xlfn.XLOOKUP(_xlfn.TEXTJOIN(" vs ",,C4282:D4282),Calendar!G:G,Calendar!B:B),IF(AND(B4282="Premier League",E4282="Highlights"),_xlfn.XLOOKUP(H4282,Calendar!O:O,Calendar!N:N,,-1),""))</f>
        <v/>
      </c>
      <c r="AI4282" s="61" t="str">
        <f>IF(AND(AH4282&lt;&gt;"",E4282="Live"),_xlfn.XLOOKUP(_xlfn.TEXTJOIN(" vs ",,C4282:D4282),Calendar!G:G,Calendar!K:K),"")</f>
        <v/>
      </c>
      <c r="AJ4282" s="61" t="str">
        <f>IF(AND(K4282&lt;&gt;"Match of the Day",K4282&lt;&gt;"Match of the Day 2",K4282&lt;&gt;"Match of the Day Repeat"),"",1+MAX($AJ$10:AJ4281))</f>
        <v/>
      </c>
    </row>
    <row r="4283" spans="34:36" x14ac:dyDescent="0.35">
      <c r="AH4283" s="16" t="str">
        <f>IF(AND(B4283="Premier League",E4283="Live"),_xlfn.XLOOKUP(_xlfn.TEXTJOIN(" vs ",,C4283:D4283),Calendar!G:G,Calendar!B:B),IF(AND(B4283="Premier League",E4283="Highlights"),_xlfn.XLOOKUP(H4283,Calendar!O:O,Calendar!N:N,,-1),""))</f>
        <v/>
      </c>
      <c r="AI4283" s="61" t="str">
        <f>IF(AND(AH4283&lt;&gt;"",E4283="Live"),_xlfn.XLOOKUP(_xlfn.TEXTJOIN(" vs ",,C4283:D4283),Calendar!G:G,Calendar!K:K),"")</f>
        <v/>
      </c>
      <c r="AJ4283" s="61" t="str">
        <f>IF(AND(K4283&lt;&gt;"Match of the Day",K4283&lt;&gt;"Match of the Day 2",K4283&lt;&gt;"Match of the Day Repeat"),"",1+MAX($AJ$10:AJ4282))</f>
        <v/>
      </c>
    </row>
    <row r="4284" spans="34:36" x14ac:dyDescent="0.35">
      <c r="AH4284" s="16" t="str">
        <f>IF(AND(B4284="Premier League",E4284="Live"),_xlfn.XLOOKUP(_xlfn.TEXTJOIN(" vs ",,C4284:D4284),Calendar!G:G,Calendar!B:B),IF(AND(B4284="Premier League",E4284="Highlights"),_xlfn.XLOOKUP(H4284,Calendar!O:O,Calendar!N:N,,-1),""))</f>
        <v/>
      </c>
      <c r="AI4284" s="61" t="str">
        <f>IF(AND(AH4284&lt;&gt;"",E4284="Live"),_xlfn.XLOOKUP(_xlfn.TEXTJOIN(" vs ",,C4284:D4284),Calendar!G:G,Calendar!K:K),"")</f>
        <v/>
      </c>
      <c r="AJ4284" s="61" t="str">
        <f>IF(AND(K4284&lt;&gt;"Match of the Day",K4284&lt;&gt;"Match of the Day 2",K4284&lt;&gt;"Match of the Day Repeat"),"",1+MAX($AJ$10:AJ4283))</f>
        <v/>
      </c>
    </row>
    <row r="4285" spans="34:36" x14ac:dyDescent="0.35">
      <c r="AH4285" s="16" t="str">
        <f>IF(AND(B4285="Premier League",E4285="Live"),_xlfn.XLOOKUP(_xlfn.TEXTJOIN(" vs ",,C4285:D4285),Calendar!G:G,Calendar!B:B),IF(AND(B4285="Premier League",E4285="Highlights"),_xlfn.XLOOKUP(H4285,Calendar!O:O,Calendar!N:N,,-1),""))</f>
        <v/>
      </c>
      <c r="AI4285" s="61" t="str">
        <f>IF(AND(AH4285&lt;&gt;"",E4285="Live"),_xlfn.XLOOKUP(_xlfn.TEXTJOIN(" vs ",,C4285:D4285),Calendar!G:G,Calendar!K:K),"")</f>
        <v/>
      </c>
      <c r="AJ4285" s="61" t="str">
        <f>IF(AND(K4285&lt;&gt;"Match of the Day",K4285&lt;&gt;"Match of the Day 2",K4285&lt;&gt;"Match of the Day Repeat"),"",1+MAX($AJ$10:AJ4284))</f>
        <v/>
      </c>
    </row>
    <row r="4286" spans="34:36" x14ac:dyDescent="0.35">
      <c r="AH4286" s="16" t="str">
        <f>IF(AND(B4286="Premier League",E4286="Live"),_xlfn.XLOOKUP(_xlfn.TEXTJOIN(" vs ",,C4286:D4286),Calendar!G:G,Calendar!B:B),IF(AND(B4286="Premier League",E4286="Highlights"),_xlfn.XLOOKUP(H4286,Calendar!O:O,Calendar!N:N,,-1),""))</f>
        <v/>
      </c>
      <c r="AI4286" s="61" t="str">
        <f>IF(AND(AH4286&lt;&gt;"",E4286="Live"),_xlfn.XLOOKUP(_xlfn.TEXTJOIN(" vs ",,C4286:D4286),Calendar!G:G,Calendar!K:K),"")</f>
        <v/>
      </c>
      <c r="AJ4286" s="61" t="str">
        <f>IF(AND(K4286&lt;&gt;"Match of the Day",K4286&lt;&gt;"Match of the Day 2",K4286&lt;&gt;"Match of the Day Repeat"),"",1+MAX($AJ$10:AJ4285))</f>
        <v/>
      </c>
    </row>
    <row r="4287" spans="34:36" x14ac:dyDescent="0.35">
      <c r="AH4287" s="16" t="str">
        <f>IF(AND(B4287="Premier League",E4287="Live"),_xlfn.XLOOKUP(_xlfn.TEXTJOIN(" vs ",,C4287:D4287),Calendar!G:G,Calendar!B:B),IF(AND(B4287="Premier League",E4287="Highlights"),_xlfn.XLOOKUP(H4287,Calendar!O:O,Calendar!N:N,,-1),""))</f>
        <v/>
      </c>
      <c r="AI4287" s="61" t="str">
        <f>IF(AND(AH4287&lt;&gt;"",E4287="Live"),_xlfn.XLOOKUP(_xlfn.TEXTJOIN(" vs ",,C4287:D4287),Calendar!G:G,Calendar!K:K),"")</f>
        <v/>
      </c>
      <c r="AJ4287" s="61" t="str">
        <f>IF(AND(K4287&lt;&gt;"Match of the Day",K4287&lt;&gt;"Match of the Day 2",K4287&lt;&gt;"Match of the Day Repeat"),"",1+MAX($AJ$10:AJ4286))</f>
        <v/>
      </c>
    </row>
    <row r="4288" spans="34:36" x14ac:dyDescent="0.35">
      <c r="AH4288" s="16" t="str">
        <f>IF(AND(B4288="Premier League",E4288="Live"),_xlfn.XLOOKUP(_xlfn.TEXTJOIN(" vs ",,C4288:D4288),Calendar!G:G,Calendar!B:B),IF(AND(B4288="Premier League",E4288="Highlights"),_xlfn.XLOOKUP(H4288,Calendar!O:O,Calendar!N:N,,-1),""))</f>
        <v/>
      </c>
      <c r="AI4288" s="61" t="str">
        <f>IF(AND(AH4288&lt;&gt;"",E4288="Live"),_xlfn.XLOOKUP(_xlfn.TEXTJOIN(" vs ",,C4288:D4288),Calendar!G:G,Calendar!K:K),"")</f>
        <v/>
      </c>
      <c r="AJ4288" s="61" t="str">
        <f>IF(AND(K4288&lt;&gt;"Match of the Day",K4288&lt;&gt;"Match of the Day 2",K4288&lt;&gt;"Match of the Day Repeat"),"",1+MAX($AJ$10:AJ4287))</f>
        <v/>
      </c>
    </row>
    <row r="4289" spans="34:36" x14ac:dyDescent="0.35">
      <c r="AH4289" s="16" t="str">
        <f>IF(AND(B4289="Premier League",E4289="Live"),_xlfn.XLOOKUP(_xlfn.TEXTJOIN(" vs ",,C4289:D4289),Calendar!G:G,Calendar!B:B),IF(AND(B4289="Premier League",E4289="Highlights"),_xlfn.XLOOKUP(H4289,Calendar!O:O,Calendar!N:N,,-1),""))</f>
        <v/>
      </c>
      <c r="AI4289" s="61" t="str">
        <f>IF(AND(AH4289&lt;&gt;"",E4289="Live"),_xlfn.XLOOKUP(_xlfn.TEXTJOIN(" vs ",,C4289:D4289),Calendar!G:G,Calendar!K:K),"")</f>
        <v/>
      </c>
      <c r="AJ4289" s="61" t="str">
        <f>IF(AND(K4289&lt;&gt;"Match of the Day",K4289&lt;&gt;"Match of the Day 2",K4289&lt;&gt;"Match of the Day Repeat"),"",1+MAX($AJ$10:AJ4288))</f>
        <v/>
      </c>
    </row>
    <row r="4290" spans="34:36" x14ac:dyDescent="0.35">
      <c r="AH4290" s="16" t="str">
        <f>IF(AND(B4290="Premier League",E4290="Live"),_xlfn.XLOOKUP(_xlfn.TEXTJOIN(" vs ",,C4290:D4290),Calendar!G:G,Calendar!B:B),IF(AND(B4290="Premier League",E4290="Highlights"),_xlfn.XLOOKUP(H4290,Calendar!O:O,Calendar!N:N,,-1),""))</f>
        <v/>
      </c>
      <c r="AI4290" s="61" t="str">
        <f>IF(AND(AH4290&lt;&gt;"",E4290="Live"),_xlfn.XLOOKUP(_xlfn.TEXTJOIN(" vs ",,C4290:D4290),Calendar!G:G,Calendar!K:K),"")</f>
        <v/>
      </c>
      <c r="AJ4290" s="61" t="str">
        <f>IF(AND(K4290&lt;&gt;"Match of the Day",K4290&lt;&gt;"Match of the Day 2",K4290&lt;&gt;"Match of the Day Repeat"),"",1+MAX($AJ$10:AJ4289))</f>
        <v/>
      </c>
    </row>
    <row r="4291" spans="34:36" x14ac:dyDescent="0.35">
      <c r="AH4291" s="16" t="str">
        <f>IF(AND(B4291="Premier League",E4291="Live"),_xlfn.XLOOKUP(_xlfn.TEXTJOIN(" vs ",,C4291:D4291),Calendar!G:G,Calendar!B:B),IF(AND(B4291="Premier League",E4291="Highlights"),_xlfn.XLOOKUP(H4291,Calendar!O:O,Calendar!N:N,,-1),""))</f>
        <v/>
      </c>
      <c r="AI4291" s="61" t="str">
        <f>IF(AND(AH4291&lt;&gt;"",E4291="Live"),_xlfn.XLOOKUP(_xlfn.TEXTJOIN(" vs ",,C4291:D4291),Calendar!G:G,Calendar!K:K),"")</f>
        <v/>
      </c>
      <c r="AJ4291" s="61" t="str">
        <f>IF(AND(K4291&lt;&gt;"Match of the Day",K4291&lt;&gt;"Match of the Day 2",K4291&lt;&gt;"Match of the Day Repeat"),"",1+MAX($AJ$10:AJ4290))</f>
        <v/>
      </c>
    </row>
    <row r="4292" spans="34:36" x14ac:dyDescent="0.35">
      <c r="AH4292" s="16" t="str">
        <f>IF(AND(B4292="Premier League",E4292="Live"),_xlfn.XLOOKUP(_xlfn.TEXTJOIN(" vs ",,C4292:D4292),Calendar!G:G,Calendar!B:B),IF(AND(B4292="Premier League",E4292="Highlights"),_xlfn.XLOOKUP(H4292,Calendar!O:O,Calendar!N:N,,-1),""))</f>
        <v/>
      </c>
      <c r="AI4292" s="61" t="str">
        <f>IF(AND(AH4292&lt;&gt;"",E4292="Live"),_xlfn.XLOOKUP(_xlfn.TEXTJOIN(" vs ",,C4292:D4292),Calendar!G:G,Calendar!K:K),"")</f>
        <v/>
      </c>
      <c r="AJ4292" s="61" t="str">
        <f>IF(AND(K4292&lt;&gt;"Match of the Day",K4292&lt;&gt;"Match of the Day 2",K4292&lt;&gt;"Match of the Day Repeat"),"",1+MAX($AJ$10:AJ4291))</f>
        <v/>
      </c>
    </row>
    <row r="4293" spans="34:36" x14ac:dyDescent="0.35">
      <c r="AH4293" s="16" t="str">
        <f>IF(AND(B4293="Premier League",E4293="Live"),_xlfn.XLOOKUP(_xlfn.TEXTJOIN(" vs ",,C4293:D4293),Calendar!G:G,Calendar!B:B),IF(AND(B4293="Premier League",E4293="Highlights"),_xlfn.XLOOKUP(H4293,Calendar!O:O,Calendar!N:N,,-1),""))</f>
        <v/>
      </c>
      <c r="AI4293" s="61" t="str">
        <f>IF(AND(AH4293&lt;&gt;"",E4293="Live"),_xlfn.XLOOKUP(_xlfn.TEXTJOIN(" vs ",,C4293:D4293),Calendar!G:G,Calendar!K:K),"")</f>
        <v/>
      </c>
      <c r="AJ4293" s="61" t="str">
        <f>IF(AND(K4293&lt;&gt;"Match of the Day",K4293&lt;&gt;"Match of the Day 2",K4293&lt;&gt;"Match of the Day Repeat"),"",1+MAX($AJ$10:AJ4292))</f>
        <v/>
      </c>
    </row>
    <row r="4294" spans="34:36" x14ac:dyDescent="0.35">
      <c r="AH4294" s="16" t="str">
        <f>IF(AND(B4294="Premier League",E4294="Live"),_xlfn.XLOOKUP(_xlfn.TEXTJOIN(" vs ",,C4294:D4294),Calendar!G:G,Calendar!B:B),IF(AND(B4294="Premier League",E4294="Highlights"),_xlfn.XLOOKUP(H4294,Calendar!O:O,Calendar!N:N,,-1),""))</f>
        <v/>
      </c>
      <c r="AI4294" s="61" t="str">
        <f>IF(AND(AH4294&lt;&gt;"",E4294="Live"),_xlfn.XLOOKUP(_xlfn.TEXTJOIN(" vs ",,C4294:D4294),Calendar!G:G,Calendar!K:K),"")</f>
        <v/>
      </c>
      <c r="AJ4294" s="61" t="str">
        <f>IF(AND(K4294&lt;&gt;"Match of the Day",K4294&lt;&gt;"Match of the Day 2",K4294&lt;&gt;"Match of the Day Repeat"),"",1+MAX($AJ$10:AJ4293))</f>
        <v/>
      </c>
    </row>
    <row r="4295" spans="34:36" x14ac:dyDescent="0.35">
      <c r="AH4295" s="16" t="str">
        <f>IF(AND(B4295="Premier League",E4295="Live"),_xlfn.XLOOKUP(_xlfn.TEXTJOIN(" vs ",,C4295:D4295),Calendar!G:G,Calendar!B:B),IF(AND(B4295="Premier League",E4295="Highlights"),_xlfn.XLOOKUP(H4295,Calendar!O:O,Calendar!N:N,,-1),""))</f>
        <v/>
      </c>
      <c r="AI4295" s="61" t="str">
        <f>IF(AND(AH4295&lt;&gt;"",E4295="Live"),_xlfn.XLOOKUP(_xlfn.TEXTJOIN(" vs ",,C4295:D4295),Calendar!G:G,Calendar!K:K),"")</f>
        <v/>
      </c>
      <c r="AJ4295" s="61" t="str">
        <f>IF(AND(K4295&lt;&gt;"Match of the Day",K4295&lt;&gt;"Match of the Day 2",K4295&lt;&gt;"Match of the Day Repeat"),"",1+MAX($AJ$10:AJ4294))</f>
        <v/>
      </c>
    </row>
    <row r="4296" spans="34:36" x14ac:dyDescent="0.35">
      <c r="AH4296" s="16" t="str">
        <f>IF(AND(B4296="Premier League",E4296="Live"),_xlfn.XLOOKUP(_xlfn.TEXTJOIN(" vs ",,C4296:D4296),Calendar!G:G,Calendar!B:B),IF(AND(B4296="Premier League",E4296="Highlights"),_xlfn.XLOOKUP(H4296,Calendar!O:O,Calendar!N:N,,-1),""))</f>
        <v/>
      </c>
      <c r="AI4296" s="61" t="str">
        <f>IF(AND(AH4296&lt;&gt;"",E4296="Live"),_xlfn.XLOOKUP(_xlfn.TEXTJOIN(" vs ",,C4296:D4296),Calendar!G:G,Calendar!K:K),"")</f>
        <v/>
      </c>
      <c r="AJ4296" s="61" t="str">
        <f>IF(AND(K4296&lt;&gt;"Match of the Day",K4296&lt;&gt;"Match of the Day 2",K4296&lt;&gt;"Match of the Day Repeat"),"",1+MAX($AJ$10:AJ4295))</f>
        <v/>
      </c>
    </row>
    <row r="4297" spans="34:36" x14ac:dyDescent="0.35">
      <c r="AH4297" s="16" t="str">
        <f>IF(AND(B4297="Premier League",E4297="Live"),_xlfn.XLOOKUP(_xlfn.TEXTJOIN(" vs ",,C4297:D4297),Calendar!G:G,Calendar!B:B),IF(AND(B4297="Premier League",E4297="Highlights"),_xlfn.XLOOKUP(H4297,Calendar!O:O,Calendar!N:N,,-1),""))</f>
        <v/>
      </c>
      <c r="AI4297" s="61" t="str">
        <f>IF(AND(AH4297&lt;&gt;"",E4297="Live"),_xlfn.XLOOKUP(_xlfn.TEXTJOIN(" vs ",,C4297:D4297),Calendar!G:G,Calendar!K:K),"")</f>
        <v/>
      </c>
      <c r="AJ4297" s="61" t="str">
        <f>IF(AND(K4297&lt;&gt;"Match of the Day",K4297&lt;&gt;"Match of the Day 2",K4297&lt;&gt;"Match of the Day Repeat"),"",1+MAX($AJ$10:AJ4296))</f>
        <v/>
      </c>
    </row>
    <row r="4298" spans="34:36" x14ac:dyDescent="0.35">
      <c r="AH4298" s="16" t="str">
        <f>IF(AND(B4298="Premier League",E4298="Live"),_xlfn.XLOOKUP(_xlfn.TEXTJOIN(" vs ",,C4298:D4298),Calendar!G:G,Calendar!B:B),IF(AND(B4298="Premier League",E4298="Highlights"),_xlfn.XLOOKUP(H4298,Calendar!O:O,Calendar!N:N,,-1),""))</f>
        <v/>
      </c>
      <c r="AI4298" s="61" t="str">
        <f>IF(AND(AH4298&lt;&gt;"",E4298="Live"),_xlfn.XLOOKUP(_xlfn.TEXTJOIN(" vs ",,C4298:D4298),Calendar!G:G,Calendar!K:K),"")</f>
        <v/>
      </c>
      <c r="AJ4298" s="61" t="str">
        <f>IF(AND(K4298&lt;&gt;"Match of the Day",K4298&lt;&gt;"Match of the Day 2",K4298&lt;&gt;"Match of the Day Repeat"),"",1+MAX($AJ$10:AJ4297))</f>
        <v/>
      </c>
    </row>
    <row r="4299" spans="34:36" x14ac:dyDescent="0.35">
      <c r="AH4299" s="16" t="str">
        <f>IF(AND(B4299="Premier League",E4299="Live"),_xlfn.XLOOKUP(_xlfn.TEXTJOIN(" vs ",,C4299:D4299),Calendar!G:G,Calendar!B:B),IF(AND(B4299="Premier League",E4299="Highlights"),_xlfn.XLOOKUP(H4299,Calendar!O:O,Calendar!N:N,,-1),""))</f>
        <v/>
      </c>
      <c r="AI4299" s="61" t="str">
        <f>IF(AND(AH4299&lt;&gt;"",E4299="Live"),_xlfn.XLOOKUP(_xlfn.TEXTJOIN(" vs ",,C4299:D4299),Calendar!G:G,Calendar!K:K),"")</f>
        <v/>
      </c>
      <c r="AJ4299" s="61" t="str">
        <f>IF(AND(K4299&lt;&gt;"Match of the Day",K4299&lt;&gt;"Match of the Day 2",K4299&lt;&gt;"Match of the Day Repeat"),"",1+MAX($AJ$10:AJ4298))</f>
        <v/>
      </c>
    </row>
    <row r="4300" spans="34:36" x14ac:dyDescent="0.35">
      <c r="AH4300" s="16" t="str">
        <f>IF(AND(B4300="Premier League",E4300="Live"),_xlfn.XLOOKUP(_xlfn.TEXTJOIN(" vs ",,C4300:D4300),Calendar!G:G,Calendar!B:B),IF(AND(B4300="Premier League",E4300="Highlights"),_xlfn.XLOOKUP(H4300,Calendar!O:O,Calendar!N:N,,-1),""))</f>
        <v/>
      </c>
      <c r="AI4300" s="61" t="str">
        <f>IF(AND(AH4300&lt;&gt;"",E4300="Live"),_xlfn.XLOOKUP(_xlfn.TEXTJOIN(" vs ",,C4300:D4300),Calendar!G:G,Calendar!K:K),"")</f>
        <v/>
      </c>
      <c r="AJ4300" s="61" t="str">
        <f>IF(AND(K4300&lt;&gt;"Match of the Day",K4300&lt;&gt;"Match of the Day 2",K4300&lt;&gt;"Match of the Day Repeat"),"",1+MAX($AJ$10:AJ4299))</f>
        <v/>
      </c>
    </row>
    <row r="4301" spans="34:36" x14ac:dyDescent="0.35">
      <c r="AH4301" s="16" t="str">
        <f>IF(AND(B4301="Premier League",E4301="Live"),_xlfn.XLOOKUP(_xlfn.TEXTJOIN(" vs ",,C4301:D4301),Calendar!G:G,Calendar!B:B),IF(AND(B4301="Premier League",E4301="Highlights"),_xlfn.XLOOKUP(H4301,Calendar!O:O,Calendar!N:N,,-1),""))</f>
        <v/>
      </c>
      <c r="AI4301" s="61" t="str">
        <f>IF(AND(AH4301&lt;&gt;"",E4301="Live"),_xlfn.XLOOKUP(_xlfn.TEXTJOIN(" vs ",,C4301:D4301),Calendar!G:G,Calendar!K:K),"")</f>
        <v/>
      </c>
      <c r="AJ4301" s="61" t="str">
        <f>IF(AND(K4301&lt;&gt;"Match of the Day",K4301&lt;&gt;"Match of the Day 2",K4301&lt;&gt;"Match of the Day Repeat"),"",1+MAX($AJ$10:AJ4300))</f>
        <v/>
      </c>
    </row>
    <row r="4302" spans="34:36" x14ac:dyDescent="0.35">
      <c r="AH4302" s="16" t="str">
        <f>IF(AND(B4302="Premier League",E4302="Live"),_xlfn.XLOOKUP(_xlfn.TEXTJOIN(" vs ",,C4302:D4302),Calendar!G:G,Calendar!B:B),IF(AND(B4302="Premier League",E4302="Highlights"),_xlfn.XLOOKUP(H4302,Calendar!O:O,Calendar!N:N,,-1),""))</f>
        <v/>
      </c>
      <c r="AI4302" s="61" t="str">
        <f>IF(AND(AH4302&lt;&gt;"",E4302="Live"),_xlfn.XLOOKUP(_xlfn.TEXTJOIN(" vs ",,C4302:D4302),Calendar!G:G,Calendar!K:K),"")</f>
        <v/>
      </c>
      <c r="AJ4302" s="61" t="str">
        <f>IF(AND(K4302&lt;&gt;"Match of the Day",K4302&lt;&gt;"Match of the Day 2",K4302&lt;&gt;"Match of the Day Repeat"),"",1+MAX($AJ$10:AJ4301))</f>
        <v/>
      </c>
    </row>
    <row r="4303" spans="34:36" x14ac:dyDescent="0.35">
      <c r="AH4303" s="16" t="str">
        <f>IF(AND(B4303="Premier League",E4303="Live"),_xlfn.XLOOKUP(_xlfn.TEXTJOIN(" vs ",,C4303:D4303),Calendar!G:G,Calendar!B:B),IF(AND(B4303="Premier League",E4303="Highlights"),_xlfn.XLOOKUP(H4303,Calendar!O:O,Calendar!N:N,,-1),""))</f>
        <v/>
      </c>
      <c r="AI4303" s="61" t="str">
        <f>IF(AND(AH4303&lt;&gt;"",E4303="Live"),_xlfn.XLOOKUP(_xlfn.TEXTJOIN(" vs ",,C4303:D4303),Calendar!G:G,Calendar!K:K),"")</f>
        <v/>
      </c>
      <c r="AJ4303" s="61" t="str">
        <f>IF(AND(K4303&lt;&gt;"Match of the Day",K4303&lt;&gt;"Match of the Day 2",K4303&lt;&gt;"Match of the Day Repeat"),"",1+MAX($AJ$10:AJ4302))</f>
        <v/>
      </c>
    </row>
    <row r="4304" spans="34:36" x14ac:dyDescent="0.35">
      <c r="AH4304" s="16" t="str">
        <f>IF(AND(B4304="Premier League",E4304="Live"),_xlfn.XLOOKUP(_xlfn.TEXTJOIN(" vs ",,C4304:D4304),Calendar!G:G,Calendar!B:B),IF(AND(B4304="Premier League",E4304="Highlights"),_xlfn.XLOOKUP(H4304,Calendar!O:O,Calendar!N:N,,-1),""))</f>
        <v/>
      </c>
      <c r="AI4304" s="61" t="str">
        <f>IF(AND(AH4304&lt;&gt;"",E4304="Live"),_xlfn.XLOOKUP(_xlfn.TEXTJOIN(" vs ",,C4304:D4304),Calendar!G:G,Calendar!K:K),"")</f>
        <v/>
      </c>
      <c r="AJ4304" s="61" t="str">
        <f>IF(AND(K4304&lt;&gt;"Match of the Day",K4304&lt;&gt;"Match of the Day 2",K4304&lt;&gt;"Match of the Day Repeat"),"",1+MAX($AJ$10:AJ4303))</f>
        <v/>
      </c>
    </row>
    <row r="4305" spans="34:36" x14ac:dyDescent="0.35">
      <c r="AH4305" s="16" t="str">
        <f>IF(AND(B4305="Premier League",E4305="Live"),_xlfn.XLOOKUP(_xlfn.TEXTJOIN(" vs ",,C4305:D4305),Calendar!G:G,Calendar!B:B),IF(AND(B4305="Premier League",E4305="Highlights"),_xlfn.XLOOKUP(H4305,Calendar!O:O,Calendar!N:N,,-1),""))</f>
        <v/>
      </c>
      <c r="AI4305" s="61" t="str">
        <f>IF(AND(AH4305&lt;&gt;"",E4305="Live"),_xlfn.XLOOKUP(_xlfn.TEXTJOIN(" vs ",,C4305:D4305),Calendar!G:G,Calendar!K:K),"")</f>
        <v/>
      </c>
      <c r="AJ4305" s="61" t="str">
        <f>IF(AND(K4305&lt;&gt;"Match of the Day",K4305&lt;&gt;"Match of the Day 2",K4305&lt;&gt;"Match of the Day Repeat"),"",1+MAX($AJ$10:AJ4304))</f>
        <v/>
      </c>
    </row>
    <row r="4306" spans="34:36" x14ac:dyDescent="0.35">
      <c r="AH4306" s="16" t="str">
        <f>IF(AND(B4306="Premier League",E4306="Live"),_xlfn.XLOOKUP(_xlfn.TEXTJOIN(" vs ",,C4306:D4306),Calendar!G:G,Calendar!B:B),IF(AND(B4306="Premier League",E4306="Highlights"),_xlfn.XLOOKUP(H4306,Calendar!O:O,Calendar!N:N,,-1),""))</f>
        <v/>
      </c>
      <c r="AI4306" s="61" t="str">
        <f>IF(AND(AH4306&lt;&gt;"",E4306="Live"),_xlfn.XLOOKUP(_xlfn.TEXTJOIN(" vs ",,C4306:D4306),Calendar!G:G,Calendar!K:K),"")</f>
        <v/>
      </c>
      <c r="AJ4306" s="61" t="str">
        <f>IF(AND(K4306&lt;&gt;"Match of the Day",K4306&lt;&gt;"Match of the Day 2",K4306&lt;&gt;"Match of the Day Repeat"),"",1+MAX($AJ$10:AJ4305))</f>
        <v/>
      </c>
    </row>
    <row r="4307" spans="34:36" x14ac:dyDescent="0.35">
      <c r="AH4307" s="16" t="str">
        <f>IF(AND(B4307="Premier League",E4307="Live"),_xlfn.XLOOKUP(_xlfn.TEXTJOIN(" vs ",,C4307:D4307),Calendar!G:G,Calendar!B:B),IF(AND(B4307="Premier League",E4307="Highlights"),_xlfn.XLOOKUP(H4307,Calendar!O:O,Calendar!N:N,,-1),""))</f>
        <v/>
      </c>
      <c r="AI4307" s="61" t="str">
        <f>IF(AND(AH4307&lt;&gt;"",E4307="Live"),_xlfn.XLOOKUP(_xlfn.TEXTJOIN(" vs ",,C4307:D4307),Calendar!G:G,Calendar!K:K),"")</f>
        <v/>
      </c>
      <c r="AJ4307" s="61" t="str">
        <f>IF(AND(K4307&lt;&gt;"Match of the Day",K4307&lt;&gt;"Match of the Day 2",K4307&lt;&gt;"Match of the Day Repeat"),"",1+MAX($AJ$10:AJ4306))</f>
        <v/>
      </c>
    </row>
    <row r="4308" spans="34:36" x14ac:dyDescent="0.35">
      <c r="AH4308" s="16" t="str">
        <f>IF(AND(B4308="Premier League",E4308="Live"),_xlfn.XLOOKUP(_xlfn.TEXTJOIN(" vs ",,C4308:D4308),Calendar!G:G,Calendar!B:B),IF(AND(B4308="Premier League",E4308="Highlights"),_xlfn.XLOOKUP(H4308,Calendar!O:O,Calendar!N:N,,-1),""))</f>
        <v/>
      </c>
      <c r="AI4308" s="61" t="str">
        <f>IF(AND(AH4308&lt;&gt;"",E4308="Live"),_xlfn.XLOOKUP(_xlfn.TEXTJOIN(" vs ",,C4308:D4308),Calendar!G:G,Calendar!K:K),"")</f>
        <v/>
      </c>
      <c r="AJ4308" s="61" t="str">
        <f>IF(AND(K4308&lt;&gt;"Match of the Day",K4308&lt;&gt;"Match of the Day 2",K4308&lt;&gt;"Match of the Day Repeat"),"",1+MAX($AJ$10:AJ4307))</f>
        <v/>
      </c>
    </row>
    <row r="4309" spans="34:36" x14ac:dyDescent="0.35">
      <c r="AH4309" s="16" t="str">
        <f>IF(AND(B4309="Premier League",E4309="Live"),_xlfn.XLOOKUP(_xlfn.TEXTJOIN(" vs ",,C4309:D4309),Calendar!G:G,Calendar!B:B),IF(AND(B4309="Premier League",E4309="Highlights"),_xlfn.XLOOKUP(H4309,Calendar!O:O,Calendar!N:N,,-1),""))</f>
        <v/>
      </c>
      <c r="AI4309" s="61" t="str">
        <f>IF(AND(AH4309&lt;&gt;"",E4309="Live"),_xlfn.XLOOKUP(_xlfn.TEXTJOIN(" vs ",,C4309:D4309),Calendar!G:G,Calendar!K:K),"")</f>
        <v/>
      </c>
      <c r="AJ4309" s="61" t="str">
        <f>IF(AND(K4309&lt;&gt;"Match of the Day",K4309&lt;&gt;"Match of the Day 2",K4309&lt;&gt;"Match of the Day Repeat"),"",1+MAX($AJ$10:AJ4308))</f>
        <v/>
      </c>
    </row>
    <row r="4310" spans="34:36" x14ac:dyDescent="0.35">
      <c r="AH4310" s="16" t="str">
        <f>IF(AND(B4310="Premier League",E4310="Live"),_xlfn.XLOOKUP(_xlfn.TEXTJOIN(" vs ",,C4310:D4310),Calendar!G:G,Calendar!B:B),IF(AND(B4310="Premier League",E4310="Highlights"),_xlfn.XLOOKUP(H4310,Calendar!O:O,Calendar!N:N,,-1),""))</f>
        <v/>
      </c>
      <c r="AI4310" s="61" t="str">
        <f>IF(AND(AH4310&lt;&gt;"",E4310="Live"),_xlfn.XLOOKUP(_xlfn.TEXTJOIN(" vs ",,C4310:D4310),Calendar!G:G,Calendar!K:K),"")</f>
        <v/>
      </c>
      <c r="AJ4310" s="61" t="str">
        <f>IF(AND(K4310&lt;&gt;"Match of the Day",K4310&lt;&gt;"Match of the Day 2",K4310&lt;&gt;"Match of the Day Repeat"),"",1+MAX($AJ$10:AJ4309))</f>
        <v/>
      </c>
    </row>
    <row r="4311" spans="34:36" x14ac:dyDescent="0.35">
      <c r="AH4311" s="16" t="str">
        <f>IF(AND(B4311="Premier League",E4311="Live"),_xlfn.XLOOKUP(_xlfn.TEXTJOIN(" vs ",,C4311:D4311),Calendar!G:G,Calendar!B:B),IF(AND(B4311="Premier League",E4311="Highlights"),_xlfn.XLOOKUP(H4311,Calendar!O:O,Calendar!N:N,,-1),""))</f>
        <v/>
      </c>
      <c r="AI4311" s="61" t="str">
        <f>IF(AND(AH4311&lt;&gt;"",E4311="Live"),_xlfn.XLOOKUP(_xlfn.TEXTJOIN(" vs ",,C4311:D4311),Calendar!G:G,Calendar!K:K),"")</f>
        <v/>
      </c>
      <c r="AJ4311" s="61" t="str">
        <f>IF(AND(K4311&lt;&gt;"Match of the Day",K4311&lt;&gt;"Match of the Day 2",K4311&lt;&gt;"Match of the Day Repeat"),"",1+MAX($AJ$10:AJ4310))</f>
        <v/>
      </c>
    </row>
    <row r="4312" spans="34:36" x14ac:dyDescent="0.35">
      <c r="AH4312" s="16" t="str">
        <f>IF(AND(B4312="Premier League",E4312="Live"),_xlfn.XLOOKUP(_xlfn.TEXTJOIN(" vs ",,C4312:D4312),Calendar!G:G,Calendar!B:B),IF(AND(B4312="Premier League",E4312="Highlights"),_xlfn.XLOOKUP(H4312,Calendar!O:O,Calendar!N:N,,-1),""))</f>
        <v/>
      </c>
      <c r="AI4312" s="61" t="str">
        <f>IF(AND(AH4312&lt;&gt;"",E4312="Live"),_xlfn.XLOOKUP(_xlfn.TEXTJOIN(" vs ",,C4312:D4312),Calendar!G:G,Calendar!K:K),"")</f>
        <v/>
      </c>
      <c r="AJ4312" s="61" t="str">
        <f>IF(AND(K4312&lt;&gt;"Match of the Day",K4312&lt;&gt;"Match of the Day 2",K4312&lt;&gt;"Match of the Day Repeat"),"",1+MAX($AJ$10:AJ4311))</f>
        <v/>
      </c>
    </row>
    <row r="4313" spans="34:36" x14ac:dyDescent="0.35">
      <c r="AH4313" s="16" t="str">
        <f>IF(AND(B4313="Premier League",E4313="Live"),_xlfn.XLOOKUP(_xlfn.TEXTJOIN(" vs ",,C4313:D4313),Calendar!G:G,Calendar!B:B),IF(AND(B4313="Premier League",E4313="Highlights"),_xlfn.XLOOKUP(H4313,Calendar!O:O,Calendar!N:N,,-1),""))</f>
        <v/>
      </c>
      <c r="AI4313" s="61" t="str">
        <f>IF(AND(AH4313&lt;&gt;"",E4313="Live"),_xlfn.XLOOKUP(_xlfn.TEXTJOIN(" vs ",,C4313:D4313),Calendar!G:G,Calendar!K:K),"")</f>
        <v/>
      </c>
      <c r="AJ4313" s="61" t="str">
        <f>IF(AND(K4313&lt;&gt;"Match of the Day",K4313&lt;&gt;"Match of the Day 2",K4313&lt;&gt;"Match of the Day Repeat"),"",1+MAX($AJ$10:AJ4312))</f>
        <v/>
      </c>
    </row>
    <row r="4314" spans="34:36" x14ac:dyDescent="0.35">
      <c r="AH4314" s="16" t="str">
        <f>IF(AND(B4314="Premier League",E4314="Live"),_xlfn.XLOOKUP(_xlfn.TEXTJOIN(" vs ",,C4314:D4314),Calendar!G:G,Calendar!B:B),IF(AND(B4314="Premier League",E4314="Highlights"),_xlfn.XLOOKUP(H4314,Calendar!O:O,Calendar!N:N,,-1),""))</f>
        <v/>
      </c>
      <c r="AI4314" s="61" t="str">
        <f>IF(AND(AH4314&lt;&gt;"",E4314="Live"),_xlfn.XLOOKUP(_xlfn.TEXTJOIN(" vs ",,C4314:D4314),Calendar!G:G,Calendar!K:K),"")</f>
        <v/>
      </c>
      <c r="AJ4314" s="61" t="str">
        <f>IF(AND(K4314&lt;&gt;"Match of the Day",K4314&lt;&gt;"Match of the Day 2",K4314&lt;&gt;"Match of the Day Repeat"),"",1+MAX($AJ$10:AJ4313))</f>
        <v/>
      </c>
    </row>
    <row r="4315" spans="34:36" x14ac:dyDescent="0.35">
      <c r="AH4315" s="16" t="str">
        <f>IF(AND(B4315="Premier League",E4315="Live"),_xlfn.XLOOKUP(_xlfn.TEXTJOIN(" vs ",,C4315:D4315),Calendar!G:G,Calendar!B:B),IF(AND(B4315="Premier League",E4315="Highlights"),_xlfn.XLOOKUP(H4315,Calendar!O:O,Calendar!N:N,,-1),""))</f>
        <v/>
      </c>
      <c r="AI4315" s="61" t="str">
        <f>IF(AND(AH4315&lt;&gt;"",E4315="Live"),_xlfn.XLOOKUP(_xlfn.TEXTJOIN(" vs ",,C4315:D4315),Calendar!G:G,Calendar!K:K),"")</f>
        <v/>
      </c>
      <c r="AJ4315" s="61" t="str">
        <f>IF(AND(K4315&lt;&gt;"Match of the Day",K4315&lt;&gt;"Match of the Day 2",K4315&lt;&gt;"Match of the Day Repeat"),"",1+MAX($AJ$10:AJ4314))</f>
        <v/>
      </c>
    </row>
    <row r="4316" spans="34:36" x14ac:dyDescent="0.35">
      <c r="AH4316" s="16" t="str">
        <f>IF(AND(B4316="Premier League",E4316="Live"),_xlfn.XLOOKUP(_xlfn.TEXTJOIN(" vs ",,C4316:D4316),Calendar!G:G,Calendar!B:B),IF(AND(B4316="Premier League",E4316="Highlights"),_xlfn.XLOOKUP(H4316,Calendar!O:O,Calendar!N:N,,-1),""))</f>
        <v/>
      </c>
      <c r="AI4316" s="61" t="str">
        <f>IF(AND(AH4316&lt;&gt;"",E4316="Live"),_xlfn.XLOOKUP(_xlfn.TEXTJOIN(" vs ",,C4316:D4316),Calendar!G:G,Calendar!K:K),"")</f>
        <v/>
      </c>
      <c r="AJ4316" s="61" t="str">
        <f>IF(AND(K4316&lt;&gt;"Match of the Day",K4316&lt;&gt;"Match of the Day 2",K4316&lt;&gt;"Match of the Day Repeat"),"",1+MAX($AJ$10:AJ4315))</f>
        <v/>
      </c>
    </row>
    <row r="4317" spans="34:36" x14ac:dyDescent="0.35">
      <c r="AH4317" s="16" t="str">
        <f>IF(AND(B4317="Premier League",E4317="Live"),_xlfn.XLOOKUP(_xlfn.TEXTJOIN(" vs ",,C4317:D4317),Calendar!G:G,Calendar!B:B),IF(AND(B4317="Premier League",E4317="Highlights"),_xlfn.XLOOKUP(H4317,Calendar!O:O,Calendar!N:N,,-1),""))</f>
        <v/>
      </c>
      <c r="AI4317" s="61" t="str">
        <f>IF(AND(AH4317&lt;&gt;"",E4317="Live"),_xlfn.XLOOKUP(_xlfn.TEXTJOIN(" vs ",,C4317:D4317),Calendar!G:G,Calendar!K:K),"")</f>
        <v/>
      </c>
      <c r="AJ4317" s="61" t="str">
        <f>IF(AND(K4317&lt;&gt;"Match of the Day",K4317&lt;&gt;"Match of the Day 2",K4317&lt;&gt;"Match of the Day Repeat"),"",1+MAX($AJ$10:AJ4316))</f>
        <v/>
      </c>
    </row>
    <row r="4318" spans="34:36" x14ac:dyDescent="0.35">
      <c r="AH4318" s="16" t="str">
        <f>IF(AND(B4318="Premier League",E4318="Live"),_xlfn.XLOOKUP(_xlfn.TEXTJOIN(" vs ",,C4318:D4318),Calendar!G:G,Calendar!B:B),IF(AND(B4318="Premier League",E4318="Highlights"),_xlfn.XLOOKUP(H4318,Calendar!O:O,Calendar!N:N,,-1),""))</f>
        <v/>
      </c>
      <c r="AI4318" s="61" t="str">
        <f>IF(AND(AH4318&lt;&gt;"",E4318="Live"),_xlfn.XLOOKUP(_xlfn.TEXTJOIN(" vs ",,C4318:D4318),Calendar!G:G,Calendar!K:K),"")</f>
        <v/>
      </c>
      <c r="AJ4318" s="61" t="str">
        <f>IF(AND(K4318&lt;&gt;"Match of the Day",K4318&lt;&gt;"Match of the Day 2",K4318&lt;&gt;"Match of the Day Repeat"),"",1+MAX($AJ$10:AJ4317))</f>
        <v/>
      </c>
    </row>
    <row r="4319" spans="34:36" x14ac:dyDescent="0.35">
      <c r="AH4319" s="16" t="str">
        <f>IF(AND(B4319="Premier League",E4319="Live"),_xlfn.XLOOKUP(_xlfn.TEXTJOIN(" vs ",,C4319:D4319),Calendar!G:G,Calendar!B:B),IF(AND(B4319="Premier League",E4319="Highlights"),_xlfn.XLOOKUP(H4319,Calendar!O:O,Calendar!N:N,,-1),""))</f>
        <v/>
      </c>
      <c r="AI4319" s="61" t="str">
        <f>IF(AND(AH4319&lt;&gt;"",E4319="Live"),_xlfn.XLOOKUP(_xlfn.TEXTJOIN(" vs ",,C4319:D4319),Calendar!G:G,Calendar!K:K),"")</f>
        <v/>
      </c>
      <c r="AJ4319" s="61" t="str">
        <f>IF(AND(K4319&lt;&gt;"Match of the Day",K4319&lt;&gt;"Match of the Day 2",K4319&lt;&gt;"Match of the Day Repeat"),"",1+MAX($AJ$10:AJ4318))</f>
        <v/>
      </c>
    </row>
    <row r="4320" spans="34:36" x14ac:dyDescent="0.35">
      <c r="AH4320" s="16" t="str">
        <f>IF(AND(B4320="Premier League",E4320="Live"),_xlfn.XLOOKUP(_xlfn.TEXTJOIN(" vs ",,C4320:D4320),Calendar!G:G,Calendar!B:B),IF(AND(B4320="Premier League",E4320="Highlights"),_xlfn.XLOOKUP(H4320,Calendar!O:O,Calendar!N:N,,-1),""))</f>
        <v/>
      </c>
      <c r="AI4320" s="61" t="str">
        <f>IF(AND(AH4320&lt;&gt;"",E4320="Live"),_xlfn.XLOOKUP(_xlfn.TEXTJOIN(" vs ",,C4320:D4320),Calendar!G:G,Calendar!K:K),"")</f>
        <v/>
      </c>
      <c r="AJ4320" s="61" t="str">
        <f>IF(AND(K4320&lt;&gt;"Match of the Day",K4320&lt;&gt;"Match of the Day 2",K4320&lt;&gt;"Match of the Day Repeat"),"",1+MAX($AJ$10:AJ4319))</f>
        <v/>
      </c>
    </row>
    <row r="4321" spans="34:36" x14ac:dyDescent="0.35">
      <c r="AH4321" s="16" t="str">
        <f>IF(AND(B4321="Premier League",E4321="Live"),_xlfn.XLOOKUP(_xlfn.TEXTJOIN(" vs ",,C4321:D4321),Calendar!G:G,Calendar!B:B),IF(AND(B4321="Premier League",E4321="Highlights"),_xlfn.XLOOKUP(H4321,Calendar!O:O,Calendar!N:N,,-1),""))</f>
        <v/>
      </c>
      <c r="AI4321" s="61" t="str">
        <f>IF(AND(AH4321&lt;&gt;"",E4321="Live"),_xlfn.XLOOKUP(_xlfn.TEXTJOIN(" vs ",,C4321:D4321),Calendar!G:G,Calendar!K:K),"")</f>
        <v/>
      </c>
      <c r="AJ4321" s="61" t="str">
        <f>IF(AND(K4321&lt;&gt;"Match of the Day",K4321&lt;&gt;"Match of the Day 2",K4321&lt;&gt;"Match of the Day Repeat"),"",1+MAX($AJ$10:AJ4320))</f>
        <v/>
      </c>
    </row>
    <row r="4322" spans="34:36" x14ac:dyDescent="0.35">
      <c r="AH4322" s="16" t="str">
        <f>IF(AND(B4322="Premier League",E4322="Live"),_xlfn.XLOOKUP(_xlfn.TEXTJOIN(" vs ",,C4322:D4322),Calendar!G:G,Calendar!B:B),IF(AND(B4322="Premier League",E4322="Highlights"),_xlfn.XLOOKUP(H4322,Calendar!O:O,Calendar!N:N,,-1),""))</f>
        <v/>
      </c>
      <c r="AI4322" s="61" t="str">
        <f>IF(AND(AH4322&lt;&gt;"",E4322="Live"),_xlfn.XLOOKUP(_xlfn.TEXTJOIN(" vs ",,C4322:D4322),Calendar!G:G,Calendar!K:K),"")</f>
        <v/>
      </c>
      <c r="AJ4322" s="61" t="str">
        <f>IF(AND(K4322&lt;&gt;"Match of the Day",K4322&lt;&gt;"Match of the Day 2",K4322&lt;&gt;"Match of the Day Repeat"),"",1+MAX($AJ$10:AJ4321))</f>
        <v/>
      </c>
    </row>
    <row r="4323" spans="34:36" x14ac:dyDescent="0.35">
      <c r="AH4323" s="16" t="str">
        <f>IF(AND(B4323="Premier League",E4323="Live"),_xlfn.XLOOKUP(_xlfn.TEXTJOIN(" vs ",,C4323:D4323),Calendar!G:G,Calendar!B:B),IF(AND(B4323="Premier League",E4323="Highlights"),_xlfn.XLOOKUP(H4323,Calendar!O:O,Calendar!N:N,,-1),""))</f>
        <v/>
      </c>
      <c r="AI4323" s="61" t="str">
        <f>IF(AND(AH4323&lt;&gt;"",E4323="Live"),_xlfn.XLOOKUP(_xlfn.TEXTJOIN(" vs ",,C4323:D4323),Calendar!G:G,Calendar!K:K),"")</f>
        <v/>
      </c>
      <c r="AJ4323" s="61" t="str">
        <f>IF(AND(K4323&lt;&gt;"Match of the Day",K4323&lt;&gt;"Match of the Day 2",K4323&lt;&gt;"Match of the Day Repeat"),"",1+MAX($AJ$10:AJ4322))</f>
        <v/>
      </c>
    </row>
    <row r="4324" spans="34:36" x14ac:dyDescent="0.35">
      <c r="AH4324" s="16" t="str">
        <f>IF(AND(B4324="Premier League",E4324="Live"),_xlfn.XLOOKUP(_xlfn.TEXTJOIN(" vs ",,C4324:D4324),Calendar!G:G,Calendar!B:B),IF(AND(B4324="Premier League",E4324="Highlights"),_xlfn.XLOOKUP(H4324,Calendar!O:O,Calendar!N:N,,-1),""))</f>
        <v/>
      </c>
      <c r="AI4324" s="61" t="str">
        <f>IF(AND(AH4324&lt;&gt;"",E4324="Live"),_xlfn.XLOOKUP(_xlfn.TEXTJOIN(" vs ",,C4324:D4324),Calendar!G:G,Calendar!K:K),"")</f>
        <v/>
      </c>
      <c r="AJ4324" s="61" t="str">
        <f>IF(AND(K4324&lt;&gt;"Match of the Day",K4324&lt;&gt;"Match of the Day 2",K4324&lt;&gt;"Match of the Day Repeat"),"",1+MAX($AJ$10:AJ4323))</f>
        <v/>
      </c>
    </row>
    <row r="4325" spans="34:36" x14ac:dyDescent="0.35">
      <c r="AH4325" s="16" t="str">
        <f>IF(AND(B4325="Premier League",E4325="Live"),_xlfn.XLOOKUP(_xlfn.TEXTJOIN(" vs ",,C4325:D4325),Calendar!G:G,Calendar!B:B),IF(AND(B4325="Premier League",E4325="Highlights"),_xlfn.XLOOKUP(H4325,Calendar!O:O,Calendar!N:N,,-1),""))</f>
        <v/>
      </c>
      <c r="AI4325" s="61" t="str">
        <f>IF(AND(AH4325&lt;&gt;"",E4325="Live"),_xlfn.XLOOKUP(_xlfn.TEXTJOIN(" vs ",,C4325:D4325),Calendar!G:G,Calendar!K:K),"")</f>
        <v/>
      </c>
      <c r="AJ4325" s="61" t="str">
        <f>IF(AND(K4325&lt;&gt;"Match of the Day",K4325&lt;&gt;"Match of the Day 2",K4325&lt;&gt;"Match of the Day Repeat"),"",1+MAX($AJ$10:AJ4324))</f>
        <v/>
      </c>
    </row>
    <row r="4326" spans="34:36" x14ac:dyDescent="0.35">
      <c r="AH4326" s="16" t="str">
        <f>IF(AND(B4326="Premier League",E4326="Live"),_xlfn.XLOOKUP(_xlfn.TEXTJOIN(" vs ",,C4326:D4326),Calendar!G:G,Calendar!B:B),IF(AND(B4326="Premier League",E4326="Highlights"),_xlfn.XLOOKUP(H4326,Calendar!O:O,Calendar!N:N,,-1),""))</f>
        <v/>
      </c>
      <c r="AI4326" s="61" t="str">
        <f>IF(AND(AH4326&lt;&gt;"",E4326="Live"),_xlfn.XLOOKUP(_xlfn.TEXTJOIN(" vs ",,C4326:D4326),Calendar!G:G,Calendar!K:K),"")</f>
        <v/>
      </c>
      <c r="AJ4326" s="61" t="str">
        <f>IF(AND(K4326&lt;&gt;"Match of the Day",K4326&lt;&gt;"Match of the Day 2",K4326&lt;&gt;"Match of the Day Repeat"),"",1+MAX($AJ$10:AJ4325))</f>
        <v/>
      </c>
    </row>
    <row r="4327" spans="34:36" x14ac:dyDescent="0.35">
      <c r="AH4327" s="16" t="str">
        <f>IF(AND(B4327="Premier League",E4327="Live"),_xlfn.XLOOKUP(_xlfn.TEXTJOIN(" vs ",,C4327:D4327),Calendar!G:G,Calendar!B:B),IF(AND(B4327="Premier League",E4327="Highlights"),_xlfn.XLOOKUP(H4327,Calendar!O:O,Calendar!N:N,,-1),""))</f>
        <v/>
      </c>
      <c r="AI4327" s="61" t="str">
        <f>IF(AND(AH4327&lt;&gt;"",E4327="Live"),_xlfn.XLOOKUP(_xlfn.TEXTJOIN(" vs ",,C4327:D4327),Calendar!G:G,Calendar!K:K),"")</f>
        <v/>
      </c>
      <c r="AJ4327" s="61" t="str">
        <f>IF(AND(K4327&lt;&gt;"Match of the Day",K4327&lt;&gt;"Match of the Day 2",K4327&lt;&gt;"Match of the Day Repeat"),"",1+MAX($AJ$10:AJ4326))</f>
        <v/>
      </c>
    </row>
    <row r="4328" spans="34:36" x14ac:dyDescent="0.35">
      <c r="AH4328" s="16" t="str">
        <f>IF(AND(B4328="Premier League",E4328="Live"),_xlfn.XLOOKUP(_xlfn.TEXTJOIN(" vs ",,C4328:D4328),Calendar!G:G,Calendar!B:B),IF(AND(B4328="Premier League",E4328="Highlights"),_xlfn.XLOOKUP(H4328,Calendar!O:O,Calendar!N:N,,-1),""))</f>
        <v/>
      </c>
      <c r="AI4328" s="61" t="str">
        <f>IF(AND(AH4328&lt;&gt;"",E4328="Live"),_xlfn.XLOOKUP(_xlfn.TEXTJOIN(" vs ",,C4328:D4328),Calendar!G:G,Calendar!K:K),"")</f>
        <v/>
      </c>
      <c r="AJ4328" s="61" t="str">
        <f>IF(AND(K4328&lt;&gt;"Match of the Day",K4328&lt;&gt;"Match of the Day 2",K4328&lt;&gt;"Match of the Day Repeat"),"",1+MAX($AJ$10:AJ4327))</f>
        <v/>
      </c>
    </row>
    <row r="4329" spans="34:36" x14ac:dyDescent="0.35">
      <c r="AH4329" s="16" t="str">
        <f>IF(AND(B4329="Premier League",E4329="Live"),_xlfn.XLOOKUP(_xlfn.TEXTJOIN(" vs ",,C4329:D4329),Calendar!G:G,Calendar!B:B),IF(AND(B4329="Premier League",E4329="Highlights"),_xlfn.XLOOKUP(H4329,Calendar!O:O,Calendar!N:N,,-1),""))</f>
        <v/>
      </c>
      <c r="AI4329" s="61" t="str">
        <f>IF(AND(AH4329&lt;&gt;"",E4329="Live"),_xlfn.XLOOKUP(_xlfn.TEXTJOIN(" vs ",,C4329:D4329),Calendar!G:G,Calendar!K:K),"")</f>
        <v/>
      </c>
      <c r="AJ4329" s="61" t="str">
        <f>IF(AND(K4329&lt;&gt;"Match of the Day",K4329&lt;&gt;"Match of the Day 2",K4329&lt;&gt;"Match of the Day Repeat"),"",1+MAX($AJ$10:AJ4328))</f>
        <v/>
      </c>
    </row>
    <row r="4330" spans="34:36" x14ac:dyDescent="0.35">
      <c r="AH4330" s="16" t="str">
        <f>IF(AND(B4330="Premier League",E4330="Live"),_xlfn.XLOOKUP(_xlfn.TEXTJOIN(" vs ",,C4330:D4330),Calendar!G:G,Calendar!B:B),IF(AND(B4330="Premier League",E4330="Highlights"),_xlfn.XLOOKUP(H4330,Calendar!O:O,Calendar!N:N,,-1),""))</f>
        <v/>
      </c>
      <c r="AI4330" s="61" t="str">
        <f>IF(AND(AH4330&lt;&gt;"",E4330="Live"),_xlfn.XLOOKUP(_xlfn.TEXTJOIN(" vs ",,C4330:D4330),Calendar!G:G,Calendar!K:K),"")</f>
        <v/>
      </c>
      <c r="AJ4330" s="61" t="str">
        <f>IF(AND(K4330&lt;&gt;"Match of the Day",K4330&lt;&gt;"Match of the Day 2",K4330&lt;&gt;"Match of the Day Repeat"),"",1+MAX($AJ$10:AJ4329))</f>
        <v/>
      </c>
    </row>
    <row r="4331" spans="34:36" x14ac:dyDescent="0.35">
      <c r="AH4331" s="16" t="str">
        <f>IF(AND(B4331="Premier League",E4331="Live"),_xlfn.XLOOKUP(_xlfn.TEXTJOIN(" vs ",,C4331:D4331),Calendar!G:G,Calendar!B:B),IF(AND(B4331="Premier League",E4331="Highlights"),_xlfn.XLOOKUP(H4331,Calendar!O:O,Calendar!N:N,,-1),""))</f>
        <v/>
      </c>
      <c r="AI4331" s="61" t="str">
        <f>IF(AND(AH4331&lt;&gt;"",E4331="Live"),_xlfn.XLOOKUP(_xlfn.TEXTJOIN(" vs ",,C4331:D4331),Calendar!G:G,Calendar!K:K),"")</f>
        <v/>
      </c>
      <c r="AJ4331" s="61" t="str">
        <f>IF(AND(K4331&lt;&gt;"Match of the Day",K4331&lt;&gt;"Match of the Day 2",K4331&lt;&gt;"Match of the Day Repeat"),"",1+MAX($AJ$10:AJ4330))</f>
        <v/>
      </c>
    </row>
    <row r="4332" spans="34:36" x14ac:dyDescent="0.35">
      <c r="AH4332" s="16" t="str">
        <f>IF(AND(B4332="Premier League",E4332="Live"),_xlfn.XLOOKUP(_xlfn.TEXTJOIN(" vs ",,C4332:D4332),Calendar!G:G,Calendar!B:B),IF(AND(B4332="Premier League",E4332="Highlights"),_xlfn.XLOOKUP(H4332,Calendar!O:O,Calendar!N:N,,-1),""))</f>
        <v/>
      </c>
      <c r="AI4332" s="61" t="str">
        <f>IF(AND(AH4332&lt;&gt;"",E4332="Live"),_xlfn.XLOOKUP(_xlfn.TEXTJOIN(" vs ",,C4332:D4332),Calendar!G:G,Calendar!K:K),"")</f>
        <v/>
      </c>
      <c r="AJ4332" s="61" t="str">
        <f>IF(AND(K4332&lt;&gt;"Match of the Day",K4332&lt;&gt;"Match of the Day 2",K4332&lt;&gt;"Match of the Day Repeat"),"",1+MAX($AJ$10:AJ4331))</f>
        <v/>
      </c>
    </row>
    <row r="4333" spans="34:36" x14ac:dyDescent="0.35">
      <c r="AH4333" s="16" t="str">
        <f>IF(AND(B4333="Premier League",E4333="Live"),_xlfn.XLOOKUP(_xlfn.TEXTJOIN(" vs ",,C4333:D4333),Calendar!G:G,Calendar!B:B),IF(AND(B4333="Premier League",E4333="Highlights"),_xlfn.XLOOKUP(H4333,Calendar!O:O,Calendar!N:N,,-1),""))</f>
        <v/>
      </c>
      <c r="AI4333" s="61" t="str">
        <f>IF(AND(AH4333&lt;&gt;"",E4333="Live"),_xlfn.XLOOKUP(_xlfn.TEXTJOIN(" vs ",,C4333:D4333),Calendar!G:G,Calendar!K:K),"")</f>
        <v/>
      </c>
      <c r="AJ4333" s="61" t="str">
        <f>IF(AND(K4333&lt;&gt;"Match of the Day",K4333&lt;&gt;"Match of the Day 2",K4333&lt;&gt;"Match of the Day Repeat"),"",1+MAX($AJ$10:AJ4332))</f>
        <v/>
      </c>
    </row>
    <row r="4334" spans="34:36" x14ac:dyDescent="0.35">
      <c r="AH4334" s="16" t="str">
        <f>IF(AND(B4334="Premier League",E4334="Live"),_xlfn.XLOOKUP(_xlfn.TEXTJOIN(" vs ",,C4334:D4334),Calendar!G:G,Calendar!B:B),IF(AND(B4334="Premier League",E4334="Highlights"),_xlfn.XLOOKUP(H4334,Calendar!O:O,Calendar!N:N,,-1),""))</f>
        <v/>
      </c>
      <c r="AI4334" s="61" t="str">
        <f>IF(AND(AH4334&lt;&gt;"",E4334="Live"),_xlfn.XLOOKUP(_xlfn.TEXTJOIN(" vs ",,C4334:D4334),Calendar!G:G,Calendar!K:K),"")</f>
        <v/>
      </c>
      <c r="AJ4334" s="61" t="str">
        <f>IF(AND(K4334&lt;&gt;"Match of the Day",K4334&lt;&gt;"Match of the Day 2",K4334&lt;&gt;"Match of the Day Repeat"),"",1+MAX($AJ$10:AJ4333))</f>
        <v/>
      </c>
    </row>
    <row r="4335" spans="34:36" x14ac:dyDescent="0.35">
      <c r="AH4335" s="16" t="str">
        <f>IF(AND(B4335="Premier League",E4335="Live"),_xlfn.XLOOKUP(_xlfn.TEXTJOIN(" vs ",,C4335:D4335),Calendar!G:G,Calendar!B:B),IF(AND(B4335="Premier League",E4335="Highlights"),_xlfn.XLOOKUP(H4335,Calendar!O:O,Calendar!N:N,,-1),""))</f>
        <v/>
      </c>
      <c r="AI4335" s="61" t="str">
        <f>IF(AND(AH4335&lt;&gt;"",E4335="Live"),_xlfn.XLOOKUP(_xlfn.TEXTJOIN(" vs ",,C4335:D4335),Calendar!G:G,Calendar!K:K),"")</f>
        <v/>
      </c>
      <c r="AJ4335" s="61" t="str">
        <f>IF(AND(K4335&lt;&gt;"Match of the Day",K4335&lt;&gt;"Match of the Day 2",K4335&lt;&gt;"Match of the Day Repeat"),"",1+MAX($AJ$10:AJ4334))</f>
        <v/>
      </c>
    </row>
    <row r="4336" spans="34:36" x14ac:dyDescent="0.35">
      <c r="AH4336" s="16" t="str">
        <f>IF(AND(B4336="Premier League",E4336="Live"),_xlfn.XLOOKUP(_xlfn.TEXTJOIN(" vs ",,C4336:D4336),Calendar!G:G,Calendar!B:B),IF(AND(B4336="Premier League",E4336="Highlights"),_xlfn.XLOOKUP(H4336,Calendar!O:O,Calendar!N:N,,-1),""))</f>
        <v/>
      </c>
      <c r="AI4336" s="61" t="str">
        <f>IF(AND(AH4336&lt;&gt;"",E4336="Live"),_xlfn.XLOOKUP(_xlfn.TEXTJOIN(" vs ",,C4336:D4336),Calendar!G:G,Calendar!K:K),"")</f>
        <v/>
      </c>
      <c r="AJ4336" s="61" t="str">
        <f>IF(AND(K4336&lt;&gt;"Match of the Day",K4336&lt;&gt;"Match of the Day 2",K4336&lt;&gt;"Match of the Day Repeat"),"",1+MAX($AJ$10:AJ4335))</f>
        <v/>
      </c>
    </row>
    <row r="4337" spans="34:36" x14ac:dyDescent="0.35">
      <c r="AH4337" s="16" t="str">
        <f>IF(AND(B4337="Premier League",E4337="Live"),_xlfn.XLOOKUP(_xlfn.TEXTJOIN(" vs ",,C4337:D4337),Calendar!G:G,Calendar!B:B),IF(AND(B4337="Premier League",E4337="Highlights"),_xlfn.XLOOKUP(H4337,Calendar!O:O,Calendar!N:N,,-1),""))</f>
        <v/>
      </c>
      <c r="AI4337" s="61" t="str">
        <f>IF(AND(AH4337&lt;&gt;"",E4337="Live"),_xlfn.XLOOKUP(_xlfn.TEXTJOIN(" vs ",,C4337:D4337),Calendar!G:G,Calendar!K:K),"")</f>
        <v/>
      </c>
      <c r="AJ4337" s="61" t="str">
        <f>IF(AND(K4337&lt;&gt;"Match of the Day",K4337&lt;&gt;"Match of the Day 2",K4337&lt;&gt;"Match of the Day Repeat"),"",1+MAX($AJ$10:AJ4336))</f>
        <v/>
      </c>
    </row>
    <row r="4338" spans="34:36" x14ac:dyDescent="0.35">
      <c r="AH4338" s="16" t="str">
        <f>IF(AND(B4338="Premier League",E4338="Live"),_xlfn.XLOOKUP(_xlfn.TEXTJOIN(" vs ",,C4338:D4338),Calendar!G:G,Calendar!B:B),IF(AND(B4338="Premier League",E4338="Highlights"),_xlfn.XLOOKUP(H4338,Calendar!O:O,Calendar!N:N,,-1),""))</f>
        <v/>
      </c>
      <c r="AI4338" s="61" t="str">
        <f>IF(AND(AH4338&lt;&gt;"",E4338="Live"),_xlfn.XLOOKUP(_xlfn.TEXTJOIN(" vs ",,C4338:D4338),Calendar!G:G,Calendar!K:K),"")</f>
        <v/>
      </c>
      <c r="AJ4338" s="61" t="str">
        <f>IF(AND(K4338&lt;&gt;"Match of the Day",K4338&lt;&gt;"Match of the Day 2",K4338&lt;&gt;"Match of the Day Repeat"),"",1+MAX($AJ$10:AJ4337))</f>
        <v/>
      </c>
    </row>
    <row r="4339" spans="34:36" x14ac:dyDescent="0.35">
      <c r="AH4339" s="16" t="str">
        <f>IF(AND(B4339="Premier League",E4339="Live"),_xlfn.XLOOKUP(_xlfn.TEXTJOIN(" vs ",,C4339:D4339),Calendar!G:G,Calendar!B:B),IF(AND(B4339="Premier League",E4339="Highlights"),_xlfn.XLOOKUP(H4339,Calendar!O:O,Calendar!N:N,,-1),""))</f>
        <v/>
      </c>
      <c r="AI4339" s="61" t="str">
        <f>IF(AND(AH4339&lt;&gt;"",E4339="Live"),_xlfn.XLOOKUP(_xlfn.TEXTJOIN(" vs ",,C4339:D4339),Calendar!G:G,Calendar!K:K),"")</f>
        <v/>
      </c>
      <c r="AJ4339" s="61" t="str">
        <f>IF(AND(K4339&lt;&gt;"Match of the Day",K4339&lt;&gt;"Match of the Day 2",K4339&lt;&gt;"Match of the Day Repeat"),"",1+MAX($AJ$10:AJ4338))</f>
        <v/>
      </c>
    </row>
    <row r="4340" spans="34:36" x14ac:dyDescent="0.35">
      <c r="AH4340" s="16" t="str">
        <f>IF(AND(B4340="Premier League",E4340="Live"),_xlfn.XLOOKUP(_xlfn.TEXTJOIN(" vs ",,C4340:D4340),Calendar!G:G,Calendar!B:B),IF(AND(B4340="Premier League",E4340="Highlights"),_xlfn.XLOOKUP(H4340,Calendar!O:O,Calendar!N:N,,-1),""))</f>
        <v/>
      </c>
      <c r="AI4340" s="61" t="str">
        <f>IF(AND(AH4340&lt;&gt;"",E4340="Live"),_xlfn.XLOOKUP(_xlfn.TEXTJOIN(" vs ",,C4340:D4340),Calendar!G:G,Calendar!K:K),"")</f>
        <v/>
      </c>
      <c r="AJ4340" s="61" t="str">
        <f>IF(AND(K4340&lt;&gt;"Match of the Day",K4340&lt;&gt;"Match of the Day 2",K4340&lt;&gt;"Match of the Day Repeat"),"",1+MAX($AJ$10:AJ4339))</f>
        <v/>
      </c>
    </row>
    <row r="4341" spans="34:36" x14ac:dyDescent="0.35">
      <c r="AH4341" s="16" t="str">
        <f>IF(AND(B4341="Premier League",E4341="Live"),_xlfn.XLOOKUP(_xlfn.TEXTJOIN(" vs ",,C4341:D4341),Calendar!G:G,Calendar!B:B),IF(AND(B4341="Premier League",E4341="Highlights"),_xlfn.XLOOKUP(H4341,Calendar!O:O,Calendar!N:N,,-1),""))</f>
        <v/>
      </c>
      <c r="AI4341" s="61" t="str">
        <f>IF(AND(AH4341&lt;&gt;"",E4341="Live"),_xlfn.XLOOKUP(_xlfn.TEXTJOIN(" vs ",,C4341:D4341),Calendar!G:G,Calendar!K:K),"")</f>
        <v/>
      </c>
      <c r="AJ4341" s="61" t="str">
        <f>IF(AND(K4341&lt;&gt;"Match of the Day",K4341&lt;&gt;"Match of the Day 2",K4341&lt;&gt;"Match of the Day Repeat"),"",1+MAX($AJ$10:AJ4340))</f>
        <v/>
      </c>
    </row>
    <row r="4342" spans="34:36" x14ac:dyDescent="0.35">
      <c r="AH4342" s="16" t="str">
        <f>IF(AND(B4342="Premier League",E4342="Live"),_xlfn.XLOOKUP(_xlfn.TEXTJOIN(" vs ",,C4342:D4342),Calendar!G:G,Calendar!B:B),IF(AND(B4342="Premier League",E4342="Highlights"),_xlfn.XLOOKUP(H4342,Calendar!O:O,Calendar!N:N,,-1),""))</f>
        <v/>
      </c>
      <c r="AI4342" s="61" t="str">
        <f>IF(AND(AH4342&lt;&gt;"",E4342="Live"),_xlfn.XLOOKUP(_xlfn.TEXTJOIN(" vs ",,C4342:D4342),Calendar!G:G,Calendar!K:K),"")</f>
        <v/>
      </c>
      <c r="AJ4342" s="61" t="str">
        <f>IF(AND(K4342&lt;&gt;"Match of the Day",K4342&lt;&gt;"Match of the Day 2",K4342&lt;&gt;"Match of the Day Repeat"),"",1+MAX($AJ$10:AJ4341))</f>
        <v/>
      </c>
    </row>
    <row r="4343" spans="34:36" x14ac:dyDescent="0.35">
      <c r="AH4343" s="16" t="str">
        <f>IF(AND(B4343="Premier League",E4343="Live"),_xlfn.XLOOKUP(_xlfn.TEXTJOIN(" vs ",,C4343:D4343),Calendar!G:G,Calendar!B:B),IF(AND(B4343="Premier League",E4343="Highlights"),_xlfn.XLOOKUP(H4343,Calendar!O:O,Calendar!N:N,,-1),""))</f>
        <v/>
      </c>
      <c r="AI4343" s="61" t="str">
        <f>IF(AND(AH4343&lt;&gt;"",E4343="Live"),_xlfn.XLOOKUP(_xlfn.TEXTJOIN(" vs ",,C4343:D4343),Calendar!G:G,Calendar!K:K),"")</f>
        <v/>
      </c>
      <c r="AJ4343" s="61" t="str">
        <f>IF(AND(K4343&lt;&gt;"Match of the Day",K4343&lt;&gt;"Match of the Day 2",K4343&lt;&gt;"Match of the Day Repeat"),"",1+MAX($AJ$10:AJ4342))</f>
        <v/>
      </c>
    </row>
    <row r="4344" spans="34:36" x14ac:dyDescent="0.35">
      <c r="AH4344" s="16" t="str">
        <f>IF(AND(B4344="Premier League",E4344="Live"),_xlfn.XLOOKUP(_xlfn.TEXTJOIN(" vs ",,C4344:D4344),Calendar!G:G,Calendar!B:B),IF(AND(B4344="Premier League",E4344="Highlights"),_xlfn.XLOOKUP(H4344,Calendar!O:O,Calendar!N:N,,-1),""))</f>
        <v/>
      </c>
      <c r="AI4344" s="61" t="str">
        <f>IF(AND(AH4344&lt;&gt;"",E4344="Live"),_xlfn.XLOOKUP(_xlfn.TEXTJOIN(" vs ",,C4344:D4344),Calendar!G:G,Calendar!K:K),"")</f>
        <v/>
      </c>
      <c r="AJ4344" s="61" t="str">
        <f>IF(AND(K4344&lt;&gt;"Match of the Day",K4344&lt;&gt;"Match of the Day 2",K4344&lt;&gt;"Match of the Day Repeat"),"",1+MAX($AJ$10:AJ4343))</f>
        <v/>
      </c>
    </row>
    <row r="4345" spans="34:36" x14ac:dyDescent="0.35">
      <c r="AH4345" s="16" t="str">
        <f>IF(AND(B4345="Premier League",E4345="Live"),_xlfn.XLOOKUP(_xlfn.TEXTJOIN(" vs ",,C4345:D4345),Calendar!G:G,Calendar!B:B),IF(AND(B4345="Premier League",E4345="Highlights"),_xlfn.XLOOKUP(H4345,Calendar!O:O,Calendar!N:N,,-1),""))</f>
        <v/>
      </c>
      <c r="AI4345" s="61" t="str">
        <f>IF(AND(AH4345&lt;&gt;"",E4345="Live"),_xlfn.XLOOKUP(_xlfn.TEXTJOIN(" vs ",,C4345:D4345),Calendar!G:G,Calendar!K:K),"")</f>
        <v/>
      </c>
      <c r="AJ4345" s="61" t="str">
        <f>IF(AND(K4345&lt;&gt;"Match of the Day",K4345&lt;&gt;"Match of the Day 2",K4345&lt;&gt;"Match of the Day Repeat"),"",1+MAX($AJ$10:AJ4344))</f>
        <v/>
      </c>
    </row>
    <row r="4346" spans="34:36" x14ac:dyDescent="0.35">
      <c r="AH4346" s="16" t="str">
        <f>IF(AND(B4346="Premier League",E4346="Live"),_xlfn.XLOOKUP(_xlfn.TEXTJOIN(" vs ",,C4346:D4346),Calendar!G:G,Calendar!B:B),IF(AND(B4346="Premier League",E4346="Highlights"),_xlfn.XLOOKUP(H4346,Calendar!O:O,Calendar!N:N,,-1),""))</f>
        <v/>
      </c>
      <c r="AI4346" s="61" t="str">
        <f>IF(AND(AH4346&lt;&gt;"",E4346="Live"),_xlfn.XLOOKUP(_xlfn.TEXTJOIN(" vs ",,C4346:D4346),Calendar!G:G,Calendar!K:K),"")</f>
        <v/>
      </c>
      <c r="AJ4346" s="61" t="str">
        <f>IF(AND(K4346&lt;&gt;"Match of the Day",K4346&lt;&gt;"Match of the Day 2",K4346&lt;&gt;"Match of the Day Repeat"),"",1+MAX($AJ$10:AJ4345))</f>
        <v/>
      </c>
    </row>
    <row r="4347" spans="34:36" x14ac:dyDescent="0.35">
      <c r="AH4347" s="16" t="str">
        <f>IF(AND(B4347="Premier League",E4347="Live"),_xlfn.XLOOKUP(_xlfn.TEXTJOIN(" vs ",,C4347:D4347),Calendar!G:G,Calendar!B:B),IF(AND(B4347="Premier League",E4347="Highlights"),_xlfn.XLOOKUP(H4347,Calendar!O:O,Calendar!N:N,,-1),""))</f>
        <v/>
      </c>
      <c r="AI4347" s="61" t="str">
        <f>IF(AND(AH4347&lt;&gt;"",E4347="Live"),_xlfn.XLOOKUP(_xlfn.TEXTJOIN(" vs ",,C4347:D4347),Calendar!G:G,Calendar!K:K),"")</f>
        <v/>
      </c>
      <c r="AJ4347" s="61" t="str">
        <f>IF(AND(K4347&lt;&gt;"Match of the Day",K4347&lt;&gt;"Match of the Day 2",K4347&lt;&gt;"Match of the Day Repeat"),"",1+MAX($AJ$10:AJ4346))</f>
        <v/>
      </c>
    </row>
    <row r="4348" spans="34:36" x14ac:dyDescent="0.35">
      <c r="AH4348" s="16" t="str">
        <f>IF(AND(B4348="Premier League",E4348="Live"),_xlfn.XLOOKUP(_xlfn.TEXTJOIN(" vs ",,C4348:D4348),Calendar!G:G,Calendar!B:B),IF(AND(B4348="Premier League",E4348="Highlights"),_xlfn.XLOOKUP(H4348,Calendar!O:O,Calendar!N:N,,-1),""))</f>
        <v/>
      </c>
      <c r="AI4348" s="61" t="str">
        <f>IF(AND(AH4348&lt;&gt;"",E4348="Live"),_xlfn.XLOOKUP(_xlfn.TEXTJOIN(" vs ",,C4348:D4348),Calendar!G:G,Calendar!K:K),"")</f>
        <v/>
      </c>
      <c r="AJ4348" s="61" t="str">
        <f>IF(AND(K4348&lt;&gt;"Match of the Day",K4348&lt;&gt;"Match of the Day 2",K4348&lt;&gt;"Match of the Day Repeat"),"",1+MAX($AJ$10:AJ4347))</f>
        <v/>
      </c>
    </row>
    <row r="4349" spans="34:36" x14ac:dyDescent="0.35">
      <c r="AH4349" s="16" t="str">
        <f>IF(AND(B4349="Premier League",E4349="Live"),_xlfn.XLOOKUP(_xlfn.TEXTJOIN(" vs ",,C4349:D4349),Calendar!G:G,Calendar!B:B),IF(AND(B4349="Premier League",E4349="Highlights"),_xlfn.XLOOKUP(H4349,Calendar!O:O,Calendar!N:N,,-1),""))</f>
        <v/>
      </c>
      <c r="AI4349" s="61" t="str">
        <f>IF(AND(AH4349&lt;&gt;"",E4349="Live"),_xlfn.XLOOKUP(_xlfn.TEXTJOIN(" vs ",,C4349:D4349),Calendar!G:G,Calendar!K:K),"")</f>
        <v/>
      </c>
      <c r="AJ4349" s="61" t="str">
        <f>IF(AND(K4349&lt;&gt;"Match of the Day",K4349&lt;&gt;"Match of the Day 2",K4349&lt;&gt;"Match of the Day Repeat"),"",1+MAX($AJ$10:AJ4348))</f>
        <v/>
      </c>
    </row>
    <row r="4350" spans="34:36" x14ac:dyDescent="0.35">
      <c r="AH4350" s="16" t="str">
        <f>IF(AND(B4350="Premier League",E4350="Live"),_xlfn.XLOOKUP(_xlfn.TEXTJOIN(" vs ",,C4350:D4350),Calendar!G:G,Calendar!B:B),IF(AND(B4350="Premier League",E4350="Highlights"),_xlfn.XLOOKUP(H4350,Calendar!O:O,Calendar!N:N,,-1),""))</f>
        <v/>
      </c>
      <c r="AI4350" s="61" t="str">
        <f>IF(AND(AH4350&lt;&gt;"",E4350="Live"),_xlfn.XLOOKUP(_xlfn.TEXTJOIN(" vs ",,C4350:D4350),Calendar!G:G,Calendar!K:K),"")</f>
        <v/>
      </c>
      <c r="AJ4350" s="61" t="str">
        <f>IF(AND(K4350&lt;&gt;"Match of the Day",K4350&lt;&gt;"Match of the Day 2",K4350&lt;&gt;"Match of the Day Repeat"),"",1+MAX($AJ$10:AJ4349))</f>
        <v/>
      </c>
    </row>
    <row r="4351" spans="34:36" x14ac:dyDescent="0.35">
      <c r="AH4351" s="16" t="str">
        <f>IF(AND(B4351="Premier League",E4351="Live"),_xlfn.XLOOKUP(_xlfn.TEXTJOIN(" vs ",,C4351:D4351),Calendar!G:G,Calendar!B:B),IF(AND(B4351="Premier League",E4351="Highlights"),_xlfn.XLOOKUP(H4351,Calendar!O:O,Calendar!N:N,,-1),""))</f>
        <v/>
      </c>
      <c r="AI4351" s="61" t="str">
        <f>IF(AND(AH4351&lt;&gt;"",E4351="Live"),_xlfn.XLOOKUP(_xlfn.TEXTJOIN(" vs ",,C4351:D4351),Calendar!G:G,Calendar!K:K),"")</f>
        <v/>
      </c>
      <c r="AJ4351" s="61" t="str">
        <f>IF(AND(K4351&lt;&gt;"Match of the Day",K4351&lt;&gt;"Match of the Day 2",K4351&lt;&gt;"Match of the Day Repeat"),"",1+MAX($AJ$10:AJ4350))</f>
        <v/>
      </c>
    </row>
    <row r="4352" spans="34:36" x14ac:dyDescent="0.35">
      <c r="AH4352" s="16" t="str">
        <f>IF(AND(B4352="Premier League",E4352="Live"),_xlfn.XLOOKUP(_xlfn.TEXTJOIN(" vs ",,C4352:D4352),Calendar!G:G,Calendar!B:B),IF(AND(B4352="Premier League",E4352="Highlights"),_xlfn.XLOOKUP(H4352,Calendar!O:O,Calendar!N:N,,-1),""))</f>
        <v/>
      </c>
      <c r="AI4352" s="61" t="str">
        <f>IF(AND(AH4352&lt;&gt;"",E4352="Live"),_xlfn.XLOOKUP(_xlfn.TEXTJOIN(" vs ",,C4352:D4352),Calendar!G:G,Calendar!K:K),"")</f>
        <v/>
      </c>
      <c r="AJ4352" s="61" t="str">
        <f>IF(AND(K4352&lt;&gt;"Match of the Day",K4352&lt;&gt;"Match of the Day 2",K4352&lt;&gt;"Match of the Day Repeat"),"",1+MAX($AJ$10:AJ4351))</f>
        <v/>
      </c>
    </row>
    <row r="4353" spans="34:36" x14ac:dyDescent="0.35">
      <c r="AH4353" s="16" t="str">
        <f>IF(AND(B4353="Premier League",E4353="Live"),_xlfn.XLOOKUP(_xlfn.TEXTJOIN(" vs ",,C4353:D4353),Calendar!G:G,Calendar!B:B),IF(AND(B4353="Premier League",E4353="Highlights"),_xlfn.XLOOKUP(H4353,Calendar!O:O,Calendar!N:N,,-1),""))</f>
        <v/>
      </c>
      <c r="AI4353" s="61" t="str">
        <f>IF(AND(AH4353&lt;&gt;"",E4353="Live"),_xlfn.XLOOKUP(_xlfn.TEXTJOIN(" vs ",,C4353:D4353),Calendar!G:G,Calendar!K:K),"")</f>
        <v/>
      </c>
      <c r="AJ4353" s="61" t="str">
        <f>IF(AND(K4353&lt;&gt;"Match of the Day",K4353&lt;&gt;"Match of the Day 2",K4353&lt;&gt;"Match of the Day Repeat"),"",1+MAX($AJ$10:AJ4352))</f>
        <v/>
      </c>
    </row>
    <row r="4354" spans="34:36" x14ac:dyDescent="0.35">
      <c r="AH4354" s="16" t="str">
        <f>IF(AND(B4354="Premier League",E4354="Live"),_xlfn.XLOOKUP(_xlfn.TEXTJOIN(" vs ",,C4354:D4354),Calendar!G:G,Calendar!B:B),IF(AND(B4354="Premier League",E4354="Highlights"),_xlfn.XLOOKUP(H4354,Calendar!O:O,Calendar!N:N,,-1),""))</f>
        <v/>
      </c>
      <c r="AI4354" s="61" t="str">
        <f>IF(AND(AH4354&lt;&gt;"",E4354="Live"),_xlfn.XLOOKUP(_xlfn.TEXTJOIN(" vs ",,C4354:D4354),Calendar!G:G,Calendar!K:K),"")</f>
        <v/>
      </c>
      <c r="AJ4354" s="61" t="str">
        <f>IF(AND(K4354&lt;&gt;"Match of the Day",K4354&lt;&gt;"Match of the Day 2",K4354&lt;&gt;"Match of the Day Repeat"),"",1+MAX($AJ$10:AJ4353))</f>
        <v/>
      </c>
    </row>
    <row r="4355" spans="34:36" x14ac:dyDescent="0.35">
      <c r="AH4355" s="16" t="str">
        <f>IF(AND(B4355="Premier League",E4355="Live"),_xlfn.XLOOKUP(_xlfn.TEXTJOIN(" vs ",,C4355:D4355),Calendar!G:G,Calendar!B:B),IF(AND(B4355="Premier League",E4355="Highlights"),_xlfn.XLOOKUP(H4355,Calendar!O:O,Calendar!N:N,,-1),""))</f>
        <v/>
      </c>
      <c r="AI4355" s="61" t="str">
        <f>IF(AND(AH4355&lt;&gt;"",E4355="Live"),_xlfn.XLOOKUP(_xlfn.TEXTJOIN(" vs ",,C4355:D4355),Calendar!G:G,Calendar!K:K),"")</f>
        <v/>
      </c>
      <c r="AJ4355" s="61" t="str">
        <f>IF(AND(K4355&lt;&gt;"Match of the Day",K4355&lt;&gt;"Match of the Day 2",K4355&lt;&gt;"Match of the Day Repeat"),"",1+MAX($AJ$10:AJ4354))</f>
        <v/>
      </c>
    </row>
    <row r="4356" spans="34:36" x14ac:dyDescent="0.35">
      <c r="AH4356" s="16" t="str">
        <f>IF(AND(B4356="Premier League",E4356="Live"),_xlfn.XLOOKUP(_xlfn.TEXTJOIN(" vs ",,C4356:D4356),Calendar!G:G,Calendar!B:B),IF(AND(B4356="Premier League",E4356="Highlights"),_xlfn.XLOOKUP(H4356,Calendar!O:O,Calendar!N:N,,-1),""))</f>
        <v/>
      </c>
      <c r="AI4356" s="61" t="str">
        <f>IF(AND(AH4356&lt;&gt;"",E4356="Live"),_xlfn.XLOOKUP(_xlfn.TEXTJOIN(" vs ",,C4356:D4356),Calendar!G:G,Calendar!K:K),"")</f>
        <v/>
      </c>
      <c r="AJ4356" s="61" t="str">
        <f>IF(AND(K4356&lt;&gt;"Match of the Day",K4356&lt;&gt;"Match of the Day 2",K4356&lt;&gt;"Match of the Day Repeat"),"",1+MAX($AJ$10:AJ4355))</f>
        <v/>
      </c>
    </row>
    <row r="4357" spans="34:36" x14ac:dyDescent="0.35">
      <c r="AH4357" s="16" t="str">
        <f>IF(AND(B4357="Premier League",E4357="Live"),_xlfn.XLOOKUP(_xlfn.TEXTJOIN(" vs ",,C4357:D4357),Calendar!G:G,Calendar!B:B),IF(AND(B4357="Premier League",E4357="Highlights"),_xlfn.XLOOKUP(H4357,Calendar!O:O,Calendar!N:N,,-1),""))</f>
        <v/>
      </c>
      <c r="AI4357" s="61" t="str">
        <f>IF(AND(AH4357&lt;&gt;"",E4357="Live"),_xlfn.XLOOKUP(_xlfn.TEXTJOIN(" vs ",,C4357:D4357),Calendar!G:G,Calendar!K:K),"")</f>
        <v/>
      </c>
      <c r="AJ4357" s="61" t="str">
        <f>IF(AND(K4357&lt;&gt;"Match of the Day",K4357&lt;&gt;"Match of the Day 2",K4357&lt;&gt;"Match of the Day Repeat"),"",1+MAX($AJ$10:AJ4356))</f>
        <v/>
      </c>
    </row>
    <row r="4358" spans="34:36" x14ac:dyDescent="0.35">
      <c r="AH4358" s="16" t="str">
        <f>IF(AND(B4358="Premier League",E4358="Live"),_xlfn.XLOOKUP(_xlfn.TEXTJOIN(" vs ",,C4358:D4358),Calendar!G:G,Calendar!B:B),IF(AND(B4358="Premier League",E4358="Highlights"),_xlfn.XLOOKUP(H4358,Calendar!O:O,Calendar!N:N,,-1),""))</f>
        <v/>
      </c>
      <c r="AI4358" s="61" t="str">
        <f>IF(AND(AH4358&lt;&gt;"",E4358="Live"),_xlfn.XLOOKUP(_xlfn.TEXTJOIN(" vs ",,C4358:D4358),Calendar!G:G,Calendar!K:K),"")</f>
        <v/>
      </c>
      <c r="AJ4358" s="61" t="str">
        <f>IF(AND(K4358&lt;&gt;"Match of the Day",K4358&lt;&gt;"Match of the Day 2",K4358&lt;&gt;"Match of the Day Repeat"),"",1+MAX($AJ$10:AJ4357))</f>
        <v/>
      </c>
    </row>
    <row r="4359" spans="34:36" x14ac:dyDescent="0.35">
      <c r="AH4359" s="16" t="str">
        <f>IF(AND(B4359="Premier League",E4359="Live"),_xlfn.XLOOKUP(_xlfn.TEXTJOIN(" vs ",,C4359:D4359),Calendar!G:G,Calendar!B:B),IF(AND(B4359="Premier League",E4359="Highlights"),_xlfn.XLOOKUP(H4359,Calendar!O:O,Calendar!N:N,,-1),""))</f>
        <v/>
      </c>
      <c r="AI4359" s="61" t="str">
        <f>IF(AND(AH4359&lt;&gt;"",E4359="Live"),_xlfn.XLOOKUP(_xlfn.TEXTJOIN(" vs ",,C4359:D4359),Calendar!G:G,Calendar!K:K),"")</f>
        <v/>
      </c>
      <c r="AJ4359" s="61" t="str">
        <f>IF(AND(K4359&lt;&gt;"Match of the Day",K4359&lt;&gt;"Match of the Day 2",K4359&lt;&gt;"Match of the Day Repeat"),"",1+MAX($AJ$10:AJ4358))</f>
        <v/>
      </c>
    </row>
    <row r="4360" spans="34:36" x14ac:dyDescent="0.35">
      <c r="AH4360" s="16" t="str">
        <f>IF(AND(B4360="Premier League",E4360="Live"),_xlfn.XLOOKUP(_xlfn.TEXTJOIN(" vs ",,C4360:D4360),Calendar!G:G,Calendar!B:B),IF(AND(B4360="Premier League",E4360="Highlights"),_xlfn.XLOOKUP(H4360,Calendar!O:O,Calendar!N:N,,-1),""))</f>
        <v/>
      </c>
      <c r="AI4360" s="61" t="str">
        <f>IF(AND(AH4360&lt;&gt;"",E4360="Live"),_xlfn.XLOOKUP(_xlfn.TEXTJOIN(" vs ",,C4360:D4360),Calendar!G:G,Calendar!K:K),"")</f>
        <v/>
      </c>
      <c r="AJ4360" s="61" t="str">
        <f>IF(AND(K4360&lt;&gt;"Match of the Day",K4360&lt;&gt;"Match of the Day 2",K4360&lt;&gt;"Match of the Day Repeat"),"",1+MAX($AJ$10:AJ4359))</f>
        <v/>
      </c>
    </row>
    <row r="4361" spans="34:36" x14ac:dyDescent="0.35">
      <c r="AH4361" s="16" t="str">
        <f>IF(AND(B4361="Premier League",E4361="Live"),_xlfn.XLOOKUP(_xlfn.TEXTJOIN(" vs ",,C4361:D4361),Calendar!G:G,Calendar!B:B),IF(AND(B4361="Premier League",E4361="Highlights"),_xlfn.XLOOKUP(H4361,Calendar!O:O,Calendar!N:N,,-1),""))</f>
        <v/>
      </c>
      <c r="AI4361" s="61" t="str">
        <f>IF(AND(AH4361&lt;&gt;"",E4361="Live"),_xlfn.XLOOKUP(_xlfn.TEXTJOIN(" vs ",,C4361:D4361),Calendar!G:G,Calendar!K:K),"")</f>
        <v/>
      </c>
      <c r="AJ4361" s="61" t="str">
        <f>IF(AND(K4361&lt;&gt;"Match of the Day",K4361&lt;&gt;"Match of the Day 2",K4361&lt;&gt;"Match of the Day Repeat"),"",1+MAX($AJ$10:AJ4360))</f>
        <v/>
      </c>
    </row>
    <row r="4362" spans="34:36" x14ac:dyDescent="0.35">
      <c r="AH4362" s="16" t="str">
        <f>IF(AND(B4362="Premier League",E4362="Live"),_xlfn.XLOOKUP(_xlfn.TEXTJOIN(" vs ",,C4362:D4362),Calendar!G:G,Calendar!B:B),IF(AND(B4362="Premier League",E4362="Highlights"),_xlfn.XLOOKUP(H4362,Calendar!O:O,Calendar!N:N,,-1),""))</f>
        <v/>
      </c>
      <c r="AI4362" s="61" t="str">
        <f>IF(AND(AH4362&lt;&gt;"",E4362="Live"),_xlfn.XLOOKUP(_xlfn.TEXTJOIN(" vs ",,C4362:D4362),Calendar!G:G,Calendar!K:K),"")</f>
        <v/>
      </c>
      <c r="AJ4362" s="61" t="str">
        <f>IF(AND(K4362&lt;&gt;"Match of the Day",K4362&lt;&gt;"Match of the Day 2",K4362&lt;&gt;"Match of the Day Repeat"),"",1+MAX($AJ$10:AJ4361))</f>
        <v/>
      </c>
    </row>
    <row r="4363" spans="34:36" x14ac:dyDescent="0.35">
      <c r="AH4363" s="16" t="str">
        <f>IF(AND(B4363="Premier League",E4363="Live"),_xlfn.XLOOKUP(_xlfn.TEXTJOIN(" vs ",,C4363:D4363),Calendar!G:G,Calendar!B:B),IF(AND(B4363="Premier League",E4363="Highlights"),_xlfn.XLOOKUP(H4363,Calendar!O:O,Calendar!N:N,,-1),""))</f>
        <v/>
      </c>
      <c r="AI4363" s="61" t="str">
        <f>IF(AND(AH4363&lt;&gt;"",E4363="Live"),_xlfn.XLOOKUP(_xlfn.TEXTJOIN(" vs ",,C4363:D4363),Calendar!G:G,Calendar!K:K),"")</f>
        <v/>
      </c>
      <c r="AJ4363" s="61" t="str">
        <f>IF(AND(K4363&lt;&gt;"Match of the Day",K4363&lt;&gt;"Match of the Day 2",K4363&lt;&gt;"Match of the Day Repeat"),"",1+MAX($AJ$10:AJ4362))</f>
        <v/>
      </c>
    </row>
    <row r="4364" spans="34:36" x14ac:dyDescent="0.35">
      <c r="AH4364" s="16" t="str">
        <f>IF(AND(B4364="Premier League",E4364="Live"),_xlfn.XLOOKUP(_xlfn.TEXTJOIN(" vs ",,C4364:D4364),Calendar!G:G,Calendar!B:B),IF(AND(B4364="Premier League",E4364="Highlights"),_xlfn.XLOOKUP(H4364,Calendar!O:O,Calendar!N:N,,-1),""))</f>
        <v/>
      </c>
      <c r="AI4364" s="61" t="str">
        <f>IF(AND(AH4364&lt;&gt;"",E4364="Live"),_xlfn.XLOOKUP(_xlfn.TEXTJOIN(" vs ",,C4364:D4364),Calendar!G:G,Calendar!K:K),"")</f>
        <v/>
      </c>
      <c r="AJ4364" s="61" t="str">
        <f>IF(AND(K4364&lt;&gt;"Match of the Day",K4364&lt;&gt;"Match of the Day 2",K4364&lt;&gt;"Match of the Day Repeat"),"",1+MAX($AJ$10:AJ4363))</f>
        <v/>
      </c>
    </row>
    <row r="4365" spans="34:36" x14ac:dyDescent="0.35">
      <c r="AH4365" s="16" t="str">
        <f>IF(AND(B4365="Premier League",E4365="Live"),_xlfn.XLOOKUP(_xlfn.TEXTJOIN(" vs ",,C4365:D4365),Calendar!G:G,Calendar!B:B),IF(AND(B4365="Premier League",E4365="Highlights"),_xlfn.XLOOKUP(H4365,Calendar!O:O,Calendar!N:N,,-1),""))</f>
        <v/>
      </c>
      <c r="AI4365" s="61" t="str">
        <f>IF(AND(AH4365&lt;&gt;"",E4365="Live"),_xlfn.XLOOKUP(_xlfn.TEXTJOIN(" vs ",,C4365:D4365),Calendar!G:G,Calendar!K:K),"")</f>
        <v/>
      </c>
      <c r="AJ4365" s="61" t="str">
        <f>IF(AND(K4365&lt;&gt;"Match of the Day",K4365&lt;&gt;"Match of the Day 2",K4365&lt;&gt;"Match of the Day Repeat"),"",1+MAX($AJ$10:AJ4364))</f>
        <v/>
      </c>
    </row>
    <row r="4366" spans="34:36" x14ac:dyDescent="0.35">
      <c r="AH4366" s="16" t="str">
        <f>IF(AND(B4366="Premier League",E4366="Live"),_xlfn.XLOOKUP(_xlfn.TEXTJOIN(" vs ",,C4366:D4366),Calendar!G:G,Calendar!B:B),IF(AND(B4366="Premier League",E4366="Highlights"),_xlfn.XLOOKUP(H4366,Calendar!O:O,Calendar!N:N,,-1),""))</f>
        <v/>
      </c>
      <c r="AI4366" s="61" t="str">
        <f>IF(AND(AH4366&lt;&gt;"",E4366="Live"),_xlfn.XLOOKUP(_xlfn.TEXTJOIN(" vs ",,C4366:D4366),Calendar!G:G,Calendar!K:K),"")</f>
        <v/>
      </c>
      <c r="AJ4366" s="61" t="str">
        <f>IF(AND(K4366&lt;&gt;"Match of the Day",K4366&lt;&gt;"Match of the Day 2",K4366&lt;&gt;"Match of the Day Repeat"),"",1+MAX($AJ$10:AJ4365))</f>
        <v/>
      </c>
    </row>
    <row r="4367" spans="34:36" x14ac:dyDescent="0.35">
      <c r="AH4367" s="16" t="str">
        <f>IF(AND(B4367="Premier League",E4367="Live"),_xlfn.XLOOKUP(_xlfn.TEXTJOIN(" vs ",,C4367:D4367),Calendar!G:G,Calendar!B:B),IF(AND(B4367="Premier League",E4367="Highlights"),_xlfn.XLOOKUP(H4367,Calendar!O:O,Calendar!N:N,,-1),""))</f>
        <v/>
      </c>
      <c r="AI4367" s="61" t="str">
        <f>IF(AND(AH4367&lt;&gt;"",E4367="Live"),_xlfn.XLOOKUP(_xlfn.TEXTJOIN(" vs ",,C4367:D4367),Calendar!G:G,Calendar!K:K),"")</f>
        <v/>
      </c>
      <c r="AJ4367" s="61" t="str">
        <f>IF(AND(K4367&lt;&gt;"Match of the Day",K4367&lt;&gt;"Match of the Day 2",K4367&lt;&gt;"Match of the Day Repeat"),"",1+MAX($AJ$10:AJ4366))</f>
        <v/>
      </c>
    </row>
    <row r="4368" spans="34:36" x14ac:dyDescent="0.35">
      <c r="AH4368" s="16" t="str">
        <f>IF(AND(B4368="Premier League",E4368="Live"),_xlfn.XLOOKUP(_xlfn.TEXTJOIN(" vs ",,C4368:D4368),Calendar!G:G,Calendar!B:B),IF(AND(B4368="Premier League",E4368="Highlights"),_xlfn.XLOOKUP(H4368,Calendar!O:O,Calendar!N:N,,-1),""))</f>
        <v/>
      </c>
      <c r="AI4368" s="61" t="str">
        <f>IF(AND(AH4368&lt;&gt;"",E4368="Live"),_xlfn.XLOOKUP(_xlfn.TEXTJOIN(" vs ",,C4368:D4368),Calendar!G:G,Calendar!K:K),"")</f>
        <v/>
      </c>
      <c r="AJ4368" s="61" t="str">
        <f>IF(AND(K4368&lt;&gt;"Match of the Day",K4368&lt;&gt;"Match of the Day 2",K4368&lt;&gt;"Match of the Day Repeat"),"",1+MAX($AJ$10:AJ4367))</f>
        <v/>
      </c>
    </row>
    <row r="4369" spans="34:36" x14ac:dyDescent="0.35">
      <c r="AH4369" s="16" t="str">
        <f>IF(AND(B4369="Premier League",E4369="Live"),_xlfn.XLOOKUP(_xlfn.TEXTJOIN(" vs ",,C4369:D4369),Calendar!G:G,Calendar!B:B),IF(AND(B4369="Premier League",E4369="Highlights"),_xlfn.XLOOKUP(H4369,Calendar!O:O,Calendar!N:N,,-1),""))</f>
        <v/>
      </c>
      <c r="AI4369" s="61" t="str">
        <f>IF(AND(AH4369&lt;&gt;"",E4369="Live"),_xlfn.XLOOKUP(_xlfn.TEXTJOIN(" vs ",,C4369:D4369),Calendar!G:G,Calendar!K:K),"")</f>
        <v/>
      </c>
      <c r="AJ4369" s="61" t="str">
        <f>IF(AND(K4369&lt;&gt;"Match of the Day",K4369&lt;&gt;"Match of the Day 2",K4369&lt;&gt;"Match of the Day Repeat"),"",1+MAX($AJ$10:AJ4368))</f>
        <v/>
      </c>
    </row>
    <row r="4370" spans="34:36" x14ac:dyDescent="0.35">
      <c r="AH4370" s="16" t="str">
        <f>IF(AND(B4370="Premier League",E4370="Live"),_xlfn.XLOOKUP(_xlfn.TEXTJOIN(" vs ",,C4370:D4370),Calendar!G:G,Calendar!B:B),IF(AND(B4370="Premier League",E4370="Highlights"),_xlfn.XLOOKUP(H4370,Calendar!O:O,Calendar!N:N,,-1),""))</f>
        <v/>
      </c>
      <c r="AI4370" s="61" t="str">
        <f>IF(AND(AH4370&lt;&gt;"",E4370="Live"),_xlfn.XLOOKUP(_xlfn.TEXTJOIN(" vs ",,C4370:D4370),Calendar!G:G,Calendar!K:K),"")</f>
        <v/>
      </c>
      <c r="AJ4370" s="61" t="str">
        <f>IF(AND(K4370&lt;&gt;"Match of the Day",K4370&lt;&gt;"Match of the Day 2",K4370&lt;&gt;"Match of the Day Repeat"),"",1+MAX($AJ$10:AJ4369))</f>
        <v/>
      </c>
    </row>
    <row r="4371" spans="34:36" x14ac:dyDescent="0.35">
      <c r="AH4371" s="16" t="str">
        <f>IF(AND(B4371="Premier League",E4371="Live"),_xlfn.XLOOKUP(_xlfn.TEXTJOIN(" vs ",,C4371:D4371),Calendar!G:G,Calendar!B:B),IF(AND(B4371="Premier League",E4371="Highlights"),_xlfn.XLOOKUP(H4371,Calendar!O:O,Calendar!N:N,,-1),""))</f>
        <v/>
      </c>
      <c r="AI4371" s="61" t="str">
        <f>IF(AND(AH4371&lt;&gt;"",E4371="Live"),_xlfn.XLOOKUP(_xlfn.TEXTJOIN(" vs ",,C4371:D4371),Calendar!G:G,Calendar!K:K),"")</f>
        <v/>
      </c>
      <c r="AJ4371" s="61" t="str">
        <f>IF(AND(K4371&lt;&gt;"Match of the Day",K4371&lt;&gt;"Match of the Day 2",K4371&lt;&gt;"Match of the Day Repeat"),"",1+MAX($AJ$10:AJ4370))</f>
        <v/>
      </c>
    </row>
    <row r="4372" spans="34:36" x14ac:dyDescent="0.35">
      <c r="AH4372" s="16" t="str">
        <f>IF(AND(B4372="Premier League",E4372="Live"),_xlfn.XLOOKUP(_xlfn.TEXTJOIN(" vs ",,C4372:D4372),Calendar!G:G,Calendar!B:B),IF(AND(B4372="Premier League",E4372="Highlights"),_xlfn.XLOOKUP(H4372,Calendar!O:O,Calendar!N:N,,-1),""))</f>
        <v/>
      </c>
      <c r="AI4372" s="61" t="str">
        <f>IF(AND(AH4372&lt;&gt;"",E4372="Live"),_xlfn.XLOOKUP(_xlfn.TEXTJOIN(" vs ",,C4372:D4372),Calendar!G:G,Calendar!K:K),"")</f>
        <v/>
      </c>
      <c r="AJ4372" s="61" t="str">
        <f>IF(AND(K4372&lt;&gt;"Match of the Day",K4372&lt;&gt;"Match of the Day 2",K4372&lt;&gt;"Match of the Day Repeat"),"",1+MAX($AJ$10:AJ4371))</f>
        <v/>
      </c>
    </row>
    <row r="4373" spans="34:36" x14ac:dyDescent="0.35">
      <c r="AH4373" s="16" t="str">
        <f>IF(AND(B4373="Premier League",E4373="Live"),_xlfn.XLOOKUP(_xlfn.TEXTJOIN(" vs ",,C4373:D4373),Calendar!G:G,Calendar!B:B),IF(AND(B4373="Premier League",E4373="Highlights"),_xlfn.XLOOKUP(H4373,Calendar!O:O,Calendar!N:N,,-1),""))</f>
        <v/>
      </c>
      <c r="AI4373" s="61" t="str">
        <f>IF(AND(AH4373&lt;&gt;"",E4373="Live"),_xlfn.XLOOKUP(_xlfn.TEXTJOIN(" vs ",,C4373:D4373),Calendar!G:G,Calendar!K:K),"")</f>
        <v/>
      </c>
      <c r="AJ4373" s="61" t="str">
        <f>IF(AND(K4373&lt;&gt;"Match of the Day",K4373&lt;&gt;"Match of the Day 2",K4373&lt;&gt;"Match of the Day Repeat"),"",1+MAX($AJ$10:AJ4372))</f>
        <v/>
      </c>
    </row>
    <row r="4374" spans="34:36" x14ac:dyDescent="0.35">
      <c r="AH4374" s="16" t="str">
        <f>IF(AND(B4374="Premier League",E4374="Live"),_xlfn.XLOOKUP(_xlfn.TEXTJOIN(" vs ",,C4374:D4374),Calendar!G:G,Calendar!B:B),IF(AND(B4374="Premier League",E4374="Highlights"),_xlfn.XLOOKUP(H4374,Calendar!O:O,Calendar!N:N,,-1),""))</f>
        <v/>
      </c>
      <c r="AI4374" s="61" t="str">
        <f>IF(AND(AH4374&lt;&gt;"",E4374="Live"),_xlfn.XLOOKUP(_xlfn.TEXTJOIN(" vs ",,C4374:D4374),Calendar!G:G,Calendar!K:K),"")</f>
        <v/>
      </c>
      <c r="AJ4374" s="61" t="str">
        <f>IF(AND(K4374&lt;&gt;"Match of the Day",K4374&lt;&gt;"Match of the Day 2",K4374&lt;&gt;"Match of the Day Repeat"),"",1+MAX($AJ$10:AJ4373))</f>
        <v/>
      </c>
    </row>
    <row r="4375" spans="34:36" x14ac:dyDescent="0.35">
      <c r="AH4375" s="16" t="str">
        <f>IF(AND(B4375="Premier League",E4375="Live"),_xlfn.XLOOKUP(_xlfn.TEXTJOIN(" vs ",,C4375:D4375),Calendar!G:G,Calendar!B:B),IF(AND(B4375="Premier League",E4375="Highlights"),_xlfn.XLOOKUP(H4375,Calendar!O:O,Calendar!N:N,,-1),""))</f>
        <v/>
      </c>
      <c r="AI4375" s="61" t="str">
        <f>IF(AND(AH4375&lt;&gt;"",E4375="Live"),_xlfn.XLOOKUP(_xlfn.TEXTJOIN(" vs ",,C4375:D4375),Calendar!G:G,Calendar!K:K),"")</f>
        <v/>
      </c>
      <c r="AJ4375" s="61" t="str">
        <f>IF(AND(K4375&lt;&gt;"Match of the Day",K4375&lt;&gt;"Match of the Day 2",K4375&lt;&gt;"Match of the Day Repeat"),"",1+MAX($AJ$10:AJ4374))</f>
        <v/>
      </c>
    </row>
    <row r="4376" spans="34:36" x14ac:dyDescent="0.35">
      <c r="AH4376" s="16" t="str">
        <f>IF(AND(B4376="Premier League",E4376="Live"),_xlfn.XLOOKUP(_xlfn.TEXTJOIN(" vs ",,C4376:D4376),Calendar!G:G,Calendar!B:B),IF(AND(B4376="Premier League",E4376="Highlights"),_xlfn.XLOOKUP(H4376,Calendar!O:O,Calendar!N:N,,-1),""))</f>
        <v/>
      </c>
      <c r="AI4376" s="61" t="str">
        <f>IF(AND(AH4376&lt;&gt;"",E4376="Live"),_xlfn.XLOOKUP(_xlfn.TEXTJOIN(" vs ",,C4376:D4376),Calendar!G:G,Calendar!K:K),"")</f>
        <v/>
      </c>
      <c r="AJ4376" s="61" t="str">
        <f>IF(AND(K4376&lt;&gt;"Match of the Day",K4376&lt;&gt;"Match of the Day 2",K4376&lt;&gt;"Match of the Day Repeat"),"",1+MAX($AJ$10:AJ4375))</f>
        <v/>
      </c>
    </row>
    <row r="4377" spans="34:36" x14ac:dyDescent="0.35">
      <c r="AH4377" s="16" t="str">
        <f>IF(AND(B4377="Premier League",E4377="Live"),_xlfn.XLOOKUP(_xlfn.TEXTJOIN(" vs ",,C4377:D4377),Calendar!G:G,Calendar!B:B),IF(AND(B4377="Premier League",E4377="Highlights"),_xlfn.XLOOKUP(H4377,Calendar!O:O,Calendar!N:N,,-1),""))</f>
        <v/>
      </c>
      <c r="AI4377" s="61" t="str">
        <f>IF(AND(AH4377&lt;&gt;"",E4377="Live"),_xlfn.XLOOKUP(_xlfn.TEXTJOIN(" vs ",,C4377:D4377),Calendar!G:G,Calendar!K:K),"")</f>
        <v/>
      </c>
      <c r="AJ4377" s="61" t="str">
        <f>IF(AND(K4377&lt;&gt;"Match of the Day",K4377&lt;&gt;"Match of the Day 2",K4377&lt;&gt;"Match of the Day Repeat"),"",1+MAX($AJ$10:AJ4376))</f>
        <v/>
      </c>
    </row>
    <row r="4378" spans="34:36" x14ac:dyDescent="0.35">
      <c r="AH4378" s="16" t="str">
        <f>IF(AND(B4378="Premier League",E4378="Live"),_xlfn.XLOOKUP(_xlfn.TEXTJOIN(" vs ",,C4378:D4378),Calendar!G:G,Calendar!B:B),IF(AND(B4378="Premier League",E4378="Highlights"),_xlfn.XLOOKUP(H4378,Calendar!O:O,Calendar!N:N,,-1),""))</f>
        <v/>
      </c>
      <c r="AI4378" s="61" t="str">
        <f>IF(AND(AH4378&lt;&gt;"",E4378="Live"),_xlfn.XLOOKUP(_xlfn.TEXTJOIN(" vs ",,C4378:D4378),Calendar!G:G,Calendar!K:K),"")</f>
        <v/>
      </c>
      <c r="AJ4378" s="61" t="str">
        <f>IF(AND(K4378&lt;&gt;"Match of the Day",K4378&lt;&gt;"Match of the Day 2",K4378&lt;&gt;"Match of the Day Repeat"),"",1+MAX($AJ$10:AJ4377))</f>
        <v/>
      </c>
    </row>
    <row r="4379" spans="34:36" x14ac:dyDescent="0.35">
      <c r="AH4379" s="16" t="str">
        <f>IF(AND(B4379="Premier League",E4379="Live"),_xlfn.XLOOKUP(_xlfn.TEXTJOIN(" vs ",,C4379:D4379),Calendar!G:G,Calendar!B:B),IF(AND(B4379="Premier League",E4379="Highlights"),_xlfn.XLOOKUP(H4379,Calendar!O:O,Calendar!N:N,,-1),""))</f>
        <v/>
      </c>
      <c r="AI4379" s="61" t="str">
        <f>IF(AND(AH4379&lt;&gt;"",E4379="Live"),_xlfn.XLOOKUP(_xlfn.TEXTJOIN(" vs ",,C4379:D4379),Calendar!G:G,Calendar!K:K),"")</f>
        <v/>
      </c>
      <c r="AJ4379" s="61" t="str">
        <f>IF(AND(K4379&lt;&gt;"Match of the Day",K4379&lt;&gt;"Match of the Day 2",K4379&lt;&gt;"Match of the Day Repeat"),"",1+MAX($AJ$10:AJ4378))</f>
        <v/>
      </c>
    </row>
    <row r="4380" spans="34:36" x14ac:dyDescent="0.35">
      <c r="AH4380" s="16" t="str">
        <f>IF(AND(B4380="Premier League",E4380="Live"),_xlfn.XLOOKUP(_xlfn.TEXTJOIN(" vs ",,C4380:D4380),Calendar!G:G,Calendar!B:B),IF(AND(B4380="Premier League",E4380="Highlights"),_xlfn.XLOOKUP(H4380,Calendar!O:O,Calendar!N:N,,-1),""))</f>
        <v/>
      </c>
      <c r="AI4380" s="61" t="str">
        <f>IF(AND(AH4380&lt;&gt;"",E4380="Live"),_xlfn.XLOOKUP(_xlfn.TEXTJOIN(" vs ",,C4380:D4380),Calendar!G:G,Calendar!K:K),"")</f>
        <v/>
      </c>
      <c r="AJ4380" s="61" t="str">
        <f>IF(AND(K4380&lt;&gt;"Match of the Day",K4380&lt;&gt;"Match of the Day 2",K4380&lt;&gt;"Match of the Day Repeat"),"",1+MAX($AJ$10:AJ4379))</f>
        <v/>
      </c>
    </row>
    <row r="4381" spans="34:36" x14ac:dyDescent="0.35">
      <c r="AH4381" s="16" t="str">
        <f>IF(AND(B4381="Premier League",E4381="Live"),_xlfn.XLOOKUP(_xlfn.TEXTJOIN(" vs ",,C4381:D4381),Calendar!G:G,Calendar!B:B),IF(AND(B4381="Premier League",E4381="Highlights"),_xlfn.XLOOKUP(H4381,Calendar!O:O,Calendar!N:N,,-1),""))</f>
        <v/>
      </c>
      <c r="AI4381" s="61" t="str">
        <f>IF(AND(AH4381&lt;&gt;"",E4381="Live"),_xlfn.XLOOKUP(_xlfn.TEXTJOIN(" vs ",,C4381:D4381),Calendar!G:G,Calendar!K:K),"")</f>
        <v/>
      </c>
      <c r="AJ4381" s="61" t="str">
        <f>IF(AND(K4381&lt;&gt;"Match of the Day",K4381&lt;&gt;"Match of the Day 2",K4381&lt;&gt;"Match of the Day Repeat"),"",1+MAX($AJ$10:AJ4380))</f>
        <v/>
      </c>
    </row>
    <row r="4382" spans="34:36" x14ac:dyDescent="0.35">
      <c r="AH4382" s="16" t="str">
        <f>IF(AND(B4382="Premier League",E4382="Live"),_xlfn.XLOOKUP(_xlfn.TEXTJOIN(" vs ",,C4382:D4382),Calendar!G:G,Calendar!B:B),IF(AND(B4382="Premier League",E4382="Highlights"),_xlfn.XLOOKUP(H4382,Calendar!O:O,Calendar!N:N,,-1),""))</f>
        <v/>
      </c>
      <c r="AI4382" s="61" t="str">
        <f>IF(AND(AH4382&lt;&gt;"",E4382="Live"),_xlfn.XLOOKUP(_xlfn.TEXTJOIN(" vs ",,C4382:D4382),Calendar!G:G,Calendar!K:K),"")</f>
        <v/>
      </c>
      <c r="AJ4382" s="61" t="str">
        <f>IF(AND(K4382&lt;&gt;"Match of the Day",K4382&lt;&gt;"Match of the Day 2",K4382&lt;&gt;"Match of the Day Repeat"),"",1+MAX($AJ$10:AJ4381))</f>
        <v/>
      </c>
    </row>
    <row r="4383" spans="34:36" x14ac:dyDescent="0.35">
      <c r="AH4383" s="16" t="str">
        <f>IF(AND(B4383="Premier League",E4383="Live"),_xlfn.XLOOKUP(_xlfn.TEXTJOIN(" vs ",,C4383:D4383),Calendar!G:G,Calendar!B:B),IF(AND(B4383="Premier League",E4383="Highlights"),_xlfn.XLOOKUP(H4383,Calendar!O:O,Calendar!N:N,,-1),""))</f>
        <v/>
      </c>
      <c r="AI4383" s="61" t="str">
        <f>IF(AND(AH4383&lt;&gt;"",E4383="Live"),_xlfn.XLOOKUP(_xlfn.TEXTJOIN(" vs ",,C4383:D4383),Calendar!G:G,Calendar!K:K),"")</f>
        <v/>
      </c>
      <c r="AJ4383" s="61" t="str">
        <f>IF(AND(K4383&lt;&gt;"Match of the Day",K4383&lt;&gt;"Match of the Day 2",K4383&lt;&gt;"Match of the Day Repeat"),"",1+MAX($AJ$10:AJ4382))</f>
        <v/>
      </c>
    </row>
    <row r="4384" spans="34:36" x14ac:dyDescent="0.35">
      <c r="AH4384" s="16" t="str">
        <f>IF(AND(B4384="Premier League",E4384="Live"),_xlfn.XLOOKUP(_xlfn.TEXTJOIN(" vs ",,C4384:D4384),Calendar!G:G,Calendar!B:B),IF(AND(B4384="Premier League",E4384="Highlights"),_xlfn.XLOOKUP(H4384,Calendar!O:O,Calendar!N:N,,-1),""))</f>
        <v/>
      </c>
      <c r="AI4384" s="61" t="str">
        <f>IF(AND(AH4384&lt;&gt;"",E4384="Live"),_xlfn.XLOOKUP(_xlfn.TEXTJOIN(" vs ",,C4384:D4384),Calendar!G:G,Calendar!K:K),"")</f>
        <v/>
      </c>
      <c r="AJ4384" s="61" t="str">
        <f>IF(AND(K4384&lt;&gt;"Match of the Day",K4384&lt;&gt;"Match of the Day 2",K4384&lt;&gt;"Match of the Day Repeat"),"",1+MAX($AJ$10:AJ4383))</f>
        <v/>
      </c>
    </row>
    <row r="4385" spans="34:36" x14ac:dyDescent="0.35">
      <c r="AH4385" s="16" t="str">
        <f>IF(AND(B4385="Premier League",E4385="Live"),_xlfn.XLOOKUP(_xlfn.TEXTJOIN(" vs ",,C4385:D4385),Calendar!G:G,Calendar!B:B),IF(AND(B4385="Premier League",E4385="Highlights"),_xlfn.XLOOKUP(H4385,Calendar!O:O,Calendar!N:N,,-1),""))</f>
        <v/>
      </c>
      <c r="AI4385" s="61" t="str">
        <f>IF(AND(AH4385&lt;&gt;"",E4385="Live"),_xlfn.XLOOKUP(_xlfn.TEXTJOIN(" vs ",,C4385:D4385),Calendar!G:G,Calendar!K:K),"")</f>
        <v/>
      </c>
      <c r="AJ4385" s="61" t="str">
        <f>IF(AND(K4385&lt;&gt;"Match of the Day",K4385&lt;&gt;"Match of the Day 2",K4385&lt;&gt;"Match of the Day Repeat"),"",1+MAX($AJ$10:AJ4384))</f>
        <v/>
      </c>
    </row>
    <row r="4386" spans="34:36" x14ac:dyDescent="0.35">
      <c r="AH4386" s="16" t="str">
        <f>IF(AND(B4386="Premier League",E4386="Live"),_xlfn.XLOOKUP(_xlfn.TEXTJOIN(" vs ",,C4386:D4386),Calendar!G:G,Calendar!B:B),IF(AND(B4386="Premier League",E4386="Highlights"),_xlfn.XLOOKUP(H4386,Calendar!O:O,Calendar!N:N,,-1),""))</f>
        <v/>
      </c>
      <c r="AI4386" s="61" t="str">
        <f>IF(AND(AH4386&lt;&gt;"",E4386="Live"),_xlfn.XLOOKUP(_xlfn.TEXTJOIN(" vs ",,C4386:D4386),Calendar!G:G,Calendar!K:K),"")</f>
        <v/>
      </c>
      <c r="AJ4386" s="61" t="str">
        <f>IF(AND(K4386&lt;&gt;"Match of the Day",K4386&lt;&gt;"Match of the Day 2",K4386&lt;&gt;"Match of the Day Repeat"),"",1+MAX($AJ$10:AJ4385))</f>
        <v/>
      </c>
    </row>
    <row r="4387" spans="34:36" x14ac:dyDescent="0.35">
      <c r="AH4387" s="16" t="str">
        <f>IF(AND(B4387="Premier League",E4387="Live"),_xlfn.XLOOKUP(_xlfn.TEXTJOIN(" vs ",,C4387:D4387),Calendar!G:G,Calendar!B:B),IF(AND(B4387="Premier League",E4387="Highlights"),_xlfn.XLOOKUP(H4387,Calendar!O:O,Calendar!N:N,,-1),""))</f>
        <v/>
      </c>
      <c r="AI4387" s="61" t="str">
        <f>IF(AND(AH4387&lt;&gt;"",E4387="Live"),_xlfn.XLOOKUP(_xlfn.TEXTJOIN(" vs ",,C4387:D4387),Calendar!G:G,Calendar!K:K),"")</f>
        <v/>
      </c>
      <c r="AJ4387" s="61" t="str">
        <f>IF(AND(K4387&lt;&gt;"Match of the Day",K4387&lt;&gt;"Match of the Day 2",K4387&lt;&gt;"Match of the Day Repeat"),"",1+MAX($AJ$10:AJ4386))</f>
        <v/>
      </c>
    </row>
    <row r="4388" spans="34:36" x14ac:dyDescent="0.35">
      <c r="AH4388" s="16" t="str">
        <f>IF(AND(B4388="Premier League",E4388="Live"),_xlfn.XLOOKUP(_xlfn.TEXTJOIN(" vs ",,C4388:D4388),Calendar!G:G,Calendar!B:B),IF(AND(B4388="Premier League",E4388="Highlights"),_xlfn.XLOOKUP(H4388,Calendar!O:O,Calendar!N:N,,-1),""))</f>
        <v/>
      </c>
      <c r="AI4388" s="61" t="str">
        <f>IF(AND(AH4388&lt;&gt;"",E4388="Live"),_xlfn.XLOOKUP(_xlfn.TEXTJOIN(" vs ",,C4388:D4388),Calendar!G:G,Calendar!K:K),"")</f>
        <v/>
      </c>
      <c r="AJ4388" s="61" t="str">
        <f>IF(AND(K4388&lt;&gt;"Match of the Day",K4388&lt;&gt;"Match of the Day 2",K4388&lt;&gt;"Match of the Day Repeat"),"",1+MAX($AJ$10:AJ4387))</f>
        <v/>
      </c>
    </row>
    <row r="4389" spans="34:36" x14ac:dyDescent="0.35">
      <c r="AH4389" s="16" t="str">
        <f>IF(AND(B4389="Premier League",E4389="Live"),_xlfn.XLOOKUP(_xlfn.TEXTJOIN(" vs ",,C4389:D4389),Calendar!G:G,Calendar!B:B),IF(AND(B4389="Premier League",E4389="Highlights"),_xlfn.XLOOKUP(H4389,Calendar!O:O,Calendar!N:N,,-1),""))</f>
        <v/>
      </c>
      <c r="AI4389" s="61" t="str">
        <f>IF(AND(AH4389&lt;&gt;"",E4389="Live"),_xlfn.XLOOKUP(_xlfn.TEXTJOIN(" vs ",,C4389:D4389),Calendar!G:G,Calendar!K:K),"")</f>
        <v/>
      </c>
      <c r="AJ4389" s="61" t="str">
        <f>IF(AND(K4389&lt;&gt;"Match of the Day",K4389&lt;&gt;"Match of the Day 2",K4389&lt;&gt;"Match of the Day Repeat"),"",1+MAX($AJ$10:AJ4388))</f>
        <v/>
      </c>
    </row>
    <row r="4390" spans="34:36" x14ac:dyDescent="0.35">
      <c r="AH4390" s="16" t="str">
        <f>IF(AND(B4390="Premier League",E4390="Live"),_xlfn.XLOOKUP(_xlfn.TEXTJOIN(" vs ",,C4390:D4390),Calendar!G:G,Calendar!B:B),IF(AND(B4390="Premier League",E4390="Highlights"),_xlfn.XLOOKUP(H4390,Calendar!O:O,Calendar!N:N,,-1),""))</f>
        <v/>
      </c>
      <c r="AI4390" s="61" t="str">
        <f>IF(AND(AH4390&lt;&gt;"",E4390="Live"),_xlfn.XLOOKUP(_xlfn.TEXTJOIN(" vs ",,C4390:D4390),Calendar!G:G,Calendar!K:K),"")</f>
        <v/>
      </c>
      <c r="AJ4390" s="61" t="str">
        <f>IF(AND(K4390&lt;&gt;"Match of the Day",K4390&lt;&gt;"Match of the Day 2",K4390&lt;&gt;"Match of the Day Repeat"),"",1+MAX($AJ$10:AJ4389))</f>
        <v/>
      </c>
    </row>
    <row r="4391" spans="34:36" x14ac:dyDescent="0.35">
      <c r="AH4391" s="16" t="str">
        <f>IF(AND(B4391="Premier League",E4391="Live"),_xlfn.XLOOKUP(_xlfn.TEXTJOIN(" vs ",,C4391:D4391),Calendar!G:G,Calendar!B:B),IF(AND(B4391="Premier League",E4391="Highlights"),_xlfn.XLOOKUP(H4391,Calendar!O:O,Calendar!N:N,,-1),""))</f>
        <v/>
      </c>
      <c r="AI4391" s="61" t="str">
        <f>IF(AND(AH4391&lt;&gt;"",E4391="Live"),_xlfn.XLOOKUP(_xlfn.TEXTJOIN(" vs ",,C4391:D4391),Calendar!G:G,Calendar!K:K),"")</f>
        <v/>
      </c>
      <c r="AJ4391" s="61" t="str">
        <f>IF(AND(K4391&lt;&gt;"Match of the Day",K4391&lt;&gt;"Match of the Day 2",K4391&lt;&gt;"Match of the Day Repeat"),"",1+MAX($AJ$10:AJ4390))</f>
        <v/>
      </c>
    </row>
    <row r="4392" spans="34:36" x14ac:dyDescent="0.35">
      <c r="AH4392" s="16" t="str">
        <f>IF(AND(B4392="Premier League",E4392="Live"),_xlfn.XLOOKUP(_xlfn.TEXTJOIN(" vs ",,C4392:D4392),Calendar!G:G,Calendar!B:B),IF(AND(B4392="Premier League",E4392="Highlights"),_xlfn.XLOOKUP(H4392,Calendar!O:O,Calendar!N:N,,-1),""))</f>
        <v/>
      </c>
      <c r="AI4392" s="61" t="str">
        <f>IF(AND(AH4392&lt;&gt;"",E4392="Live"),_xlfn.XLOOKUP(_xlfn.TEXTJOIN(" vs ",,C4392:D4392),Calendar!G:G,Calendar!K:K),"")</f>
        <v/>
      </c>
      <c r="AJ4392" s="61" t="str">
        <f>IF(AND(K4392&lt;&gt;"Match of the Day",K4392&lt;&gt;"Match of the Day 2",K4392&lt;&gt;"Match of the Day Repeat"),"",1+MAX($AJ$10:AJ4391))</f>
        <v/>
      </c>
    </row>
    <row r="4393" spans="34:36" x14ac:dyDescent="0.35">
      <c r="AH4393" s="16" t="str">
        <f>IF(AND(B4393="Premier League",E4393="Live"),_xlfn.XLOOKUP(_xlfn.TEXTJOIN(" vs ",,C4393:D4393),Calendar!G:G,Calendar!B:B),IF(AND(B4393="Premier League",E4393="Highlights"),_xlfn.XLOOKUP(H4393,Calendar!O:O,Calendar!N:N,,-1),""))</f>
        <v/>
      </c>
      <c r="AI4393" s="61" t="str">
        <f>IF(AND(AH4393&lt;&gt;"",E4393="Live"),_xlfn.XLOOKUP(_xlfn.TEXTJOIN(" vs ",,C4393:D4393),Calendar!G:G,Calendar!K:K),"")</f>
        <v/>
      </c>
      <c r="AJ4393" s="61" t="str">
        <f>IF(AND(K4393&lt;&gt;"Match of the Day",K4393&lt;&gt;"Match of the Day 2",K4393&lt;&gt;"Match of the Day Repeat"),"",1+MAX($AJ$10:AJ4392))</f>
        <v/>
      </c>
    </row>
    <row r="4394" spans="34:36" x14ac:dyDescent="0.35">
      <c r="AH4394" s="16" t="str">
        <f>IF(AND(B4394="Premier League",E4394="Live"),_xlfn.XLOOKUP(_xlfn.TEXTJOIN(" vs ",,C4394:D4394),Calendar!G:G,Calendar!B:B),IF(AND(B4394="Premier League",E4394="Highlights"),_xlfn.XLOOKUP(H4394,Calendar!O:O,Calendar!N:N,,-1),""))</f>
        <v/>
      </c>
      <c r="AI4394" s="61" t="str">
        <f>IF(AND(AH4394&lt;&gt;"",E4394="Live"),_xlfn.XLOOKUP(_xlfn.TEXTJOIN(" vs ",,C4394:D4394),Calendar!G:G,Calendar!K:K),"")</f>
        <v/>
      </c>
      <c r="AJ4394" s="61" t="str">
        <f>IF(AND(K4394&lt;&gt;"Match of the Day",K4394&lt;&gt;"Match of the Day 2",K4394&lt;&gt;"Match of the Day Repeat"),"",1+MAX($AJ$10:AJ4393))</f>
        <v/>
      </c>
    </row>
    <row r="4395" spans="34:36" x14ac:dyDescent="0.35">
      <c r="AH4395" s="16" t="str">
        <f>IF(AND(B4395="Premier League",E4395="Live"),_xlfn.XLOOKUP(_xlfn.TEXTJOIN(" vs ",,C4395:D4395),Calendar!G:G,Calendar!B:B),IF(AND(B4395="Premier League",E4395="Highlights"),_xlfn.XLOOKUP(H4395,Calendar!O:O,Calendar!N:N,,-1),""))</f>
        <v/>
      </c>
      <c r="AI4395" s="61" t="str">
        <f>IF(AND(AH4395&lt;&gt;"",E4395="Live"),_xlfn.XLOOKUP(_xlfn.TEXTJOIN(" vs ",,C4395:D4395),Calendar!G:G,Calendar!K:K),"")</f>
        <v/>
      </c>
      <c r="AJ4395" s="61" t="str">
        <f>IF(AND(K4395&lt;&gt;"Match of the Day",K4395&lt;&gt;"Match of the Day 2",K4395&lt;&gt;"Match of the Day Repeat"),"",1+MAX($AJ$10:AJ4394))</f>
        <v/>
      </c>
    </row>
    <row r="4396" spans="34:36" x14ac:dyDescent="0.35">
      <c r="AH4396" s="16" t="str">
        <f>IF(AND(B4396="Premier League",E4396="Live"),_xlfn.XLOOKUP(_xlfn.TEXTJOIN(" vs ",,C4396:D4396),Calendar!G:G,Calendar!B:B),IF(AND(B4396="Premier League",E4396="Highlights"),_xlfn.XLOOKUP(H4396,Calendar!O:O,Calendar!N:N,,-1),""))</f>
        <v/>
      </c>
      <c r="AI4396" s="61" t="str">
        <f>IF(AND(AH4396&lt;&gt;"",E4396="Live"),_xlfn.XLOOKUP(_xlfn.TEXTJOIN(" vs ",,C4396:D4396),Calendar!G:G,Calendar!K:K),"")</f>
        <v/>
      </c>
      <c r="AJ4396" s="61" t="str">
        <f>IF(AND(K4396&lt;&gt;"Match of the Day",K4396&lt;&gt;"Match of the Day 2",K4396&lt;&gt;"Match of the Day Repeat"),"",1+MAX($AJ$10:AJ4395))</f>
        <v/>
      </c>
    </row>
    <row r="4397" spans="34:36" x14ac:dyDescent="0.35">
      <c r="AH4397" s="16" t="str">
        <f>IF(AND(B4397="Premier League",E4397="Live"),_xlfn.XLOOKUP(_xlfn.TEXTJOIN(" vs ",,C4397:D4397),Calendar!G:G,Calendar!B:B),IF(AND(B4397="Premier League",E4397="Highlights"),_xlfn.XLOOKUP(H4397,Calendar!O:O,Calendar!N:N,,-1),""))</f>
        <v/>
      </c>
      <c r="AI4397" s="61" t="str">
        <f>IF(AND(AH4397&lt;&gt;"",E4397="Live"),_xlfn.XLOOKUP(_xlfn.TEXTJOIN(" vs ",,C4397:D4397),Calendar!G:G,Calendar!K:K),"")</f>
        <v/>
      </c>
      <c r="AJ4397" s="61" t="str">
        <f>IF(AND(K4397&lt;&gt;"Match of the Day",K4397&lt;&gt;"Match of the Day 2",K4397&lt;&gt;"Match of the Day Repeat"),"",1+MAX($AJ$10:AJ4396))</f>
        <v/>
      </c>
    </row>
    <row r="4398" spans="34:36" x14ac:dyDescent="0.35">
      <c r="AH4398" s="16" t="str">
        <f>IF(AND(B4398="Premier League",E4398="Live"),_xlfn.XLOOKUP(_xlfn.TEXTJOIN(" vs ",,C4398:D4398),Calendar!G:G,Calendar!B:B),IF(AND(B4398="Premier League",E4398="Highlights"),_xlfn.XLOOKUP(H4398,Calendar!O:O,Calendar!N:N,,-1),""))</f>
        <v/>
      </c>
      <c r="AI4398" s="61" t="str">
        <f>IF(AND(AH4398&lt;&gt;"",E4398="Live"),_xlfn.XLOOKUP(_xlfn.TEXTJOIN(" vs ",,C4398:D4398),Calendar!G:G,Calendar!K:K),"")</f>
        <v/>
      </c>
      <c r="AJ4398" s="61" t="str">
        <f>IF(AND(K4398&lt;&gt;"Match of the Day",K4398&lt;&gt;"Match of the Day 2",K4398&lt;&gt;"Match of the Day Repeat"),"",1+MAX($AJ$10:AJ4397))</f>
        <v/>
      </c>
    </row>
    <row r="4399" spans="34:36" x14ac:dyDescent="0.35">
      <c r="AH4399" s="16" t="str">
        <f>IF(AND(B4399="Premier League",E4399="Live"),_xlfn.XLOOKUP(_xlfn.TEXTJOIN(" vs ",,C4399:D4399),Calendar!G:G,Calendar!B:B),IF(AND(B4399="Premier League",E4399="Highlights"),_xlfn.XLOOKUP(H4399,Calendar!O:O,Calendar!N:N,,-1),""))</f>
        <v/>
      </c>
      <c r="AI4399" s="61" t="str">
        <f>IF(AND(AH4399&lt;&gt;"",E4399="Live"),_xlfn.XLOOKUP(_xlfn.TEXTJOIN(" vs ",,C4399:D4399),Calendar!G:G,Calendar!K:K),"")</f>
        <v/>
      </c>
      <c r="AJ4399" s="61" t="str">
        <f>IF(AND(K4399&lt;&gt;"Match of the Day",K4399&lt;&gt;"Match of the Day 2",K4399&lt;&gt;"Match of the Day Repeat"),"",1+MAX($AJ$10:AJ4398))</f>
        <v/>
      </c>
    </row>
    <row r="4400" spans="34:36" x14ac:dyDescent="0.35">
      <c r="AH4400" s="16" t="str">
        <f>IF(AND(B4400="Premier League",E4400="Live"),_xlfn.XLOOKUP(_xlfn.TEXTJOIN(" vs ",,C4400:D4400),Calendar!G:G,Calendar!B:B),IF(AND(B4400="Premier League",E4400="Highlights"),_xlfn.XLOOKUP(H4400,Calendar!O:O,Calendar!N:N,,-1),""))</f>
        <v/>
      </c>
      <c r="AI4400" s="61" t="str">
        <f>IF(AND(AH4400&lt;&gt;"",E4400="Live"),_xlfn.XLOOKUP(_xlfn.TEXTJOIN(" vs ",,C4400:D4400),Calendar!G:G,Calendar!K:K),"")</f>
        <v/>
      </c>
      <c r="AJ4400" s="61" t="str">
        <f>IF(AND(K4400&lt;&gt;"Match of the Day",K4400&lt;&gt;"Match of the Day 2",K4400&lt;&gt;"Match of the Day Repeat"),"",1+MAX($AJ$10:AJ4399))</f>
        <v/>
      </c>
    </row>
    <row r="4401" spans="34:36" x14ac:dyDescent="0.35">
      <c r="AH4401" s="16" t="str">
        <f>IF(AND(B4401="Premier League",E4401="Live"),_xlfn.XLOOKUP(_xlfn.TEXTJOIN(" vs ",,C4401:D4401),Calendar!G:G,Calendar!B:B),IF(AND(B4401="Premier League",E4401="Highlights"),_xlfn.XLOOKUP(H4401,Calendar!O:O,Calendar!N:N,,-1),""))</f>
        <v/>
      </c>
      <c r="AI4401" s="61" t="str">
        <f>IF(AND(AH4401&lt;&gt;"",E4401="Live"),_xlfn.XLOOKUP(_xlfn.TEXTJOIN(" vs ",,C4401:D4401),Calendar!G:G,Calendar!K:K),"")</f>
        <v/>
      </c>
      <c r="AJ4401" s="61" t="str">
        <f>IF(AND(K4401&lt;&gt;"Match of the Day",K4401&lt;&gt;"Match of the Day 2",K4401&lt;&gt;"Match of the Day Repeat"),"",1+MAX($AJ$10:AJ4400))</f>
        <v/>
      </c>
    </row>
    <row r="4402" spans="34:36" x14ac:dyDescent="0.35">
      <c r="AH4402" s="16" t="str">
        <f>IF(AND(B4402="Premier League",E4402="Live"),_xlfn.XLOOKUP(_xlfn.TEXTJOIN(" vs ",,C4402:D4402),Calendar!G:G,Calendar!B:B),IF(AND(B4402="Premier League",E4402="Highlights"),_xlfn.XLOOKUP(H4402,Calendar!O:O,Calendar!N:N,,-1),""))</f>
        <v/>
      </c>
      <c r="AI4402" s="61" t="str">
        <f>IF(AND(AH4402&lt;&gt;"",E4402="Live"),_xlfn.XLOOKUP(_xlfn.TEXTJOIN(" vs ",,C4402:D4402),Calendar!G:G,Calendar!K:K),"")</f>
        <v/>
      </c>
      <c r="AJ4402" s="61" t="str">
        <f>IF(AND(K4402&lt;&gt;"Match of the Day",K4402&lt;&gt;"Match of the Day 2",K4402&lt;&gt;"Match of the Day Repeat"),"",1+MAX($AJ$10:AJ4401))</f>
        <v/>
      </c>
    </row>
    <row r="4403" spans="34:36" x14ac:dyDescent="0.35">
      <c r="AH4403" s="16" t="str">
        <f>IF(AND(B4403="Premier League",E4403="Live"),_xlfn.XLOOKUP(_xlfn.TEXTJOIN(" vs ",,C4403:D4403),Calendar!G:G,Calendar!B:B),IF(AND(B4403="Premier League",E4403="Highlights"),_xlfn.XLOOKUP(H4403,Calendar!O:O,Calendar!N:N,,-1),""))</f>
        <v/>
      </c>
      <c r="AI4403" s="61" t="str">
        <f>IF(AND(AH4403&lt;&gt;"",E4403="Live"),_xlfn.XLOOKUP(_xlfn.TEXTJOIN(" vs ",,C4403:D4403),Calendar!G:G,Calendar!K:K),"")</f>
        <v/>
      </c>
      <c r="AJ4403" s="61" t="str">
        <f>IF(AND(K4403&lt;&gt;"Match of the Day",K4403&lt;&gt;"Match of the Day 2",K4403&lt;&gt;"Match of the Day Repeat"),"",1+MAX($AJ$10:AJ4402))</f>
        <v/>
      </c>
    </row>
    <row r="4404" spans="34:36" x14ac:dyDescent="0.35">
      <c r="AH4404" s="16" t="str">
        <f>IF(AND(B4404="Premier League",E4404="Live"),_xlfn.XLOOKUP(_xlfn.TEXTJOIN(" vs ",,C4404:D4404),Calendar!G:G,Calendar!B:B),IF(AND(B4404="Premier League",E4404="Highlights"),_xlfn.XLOOKUP(H4404,Calendar!O:O,Calendar!N:N,,-1),""))</f>
        <v/>
      </c>
      <c r="AI4404" s="61" t="str">
        <f>IF(AND(AH4404&lt;&gt;"",E4404="Live"),_xlfn.XLOOKUP(_xlfn.TEXTJOIN(" vs ",,C4404:D4404),Calendar!G:G,Calendar!K:K),"")</f>
        <v/>
      </c>
      <c r="AJ4404" s="61" t="str">
        <f>IF(AND(K4404&lt;&gt;"Match of the Day",K4404&lt;&gt;"Match of the Day 2",K4404&lt;&gt;"Match of the Day Repeat"),"",1+MAX($AJ$10:AJ4403))</f>
        <v/>
      </c>
    </row>
    <row r="4405" spans="34:36" x14ac:dyDescent="0.35">
      <c r="AH4405" s="16" t="str">
        <f>IF(AND(B4405="Premier League",E4405="Live"),_xlfn.XLOOKUP(_xlfn.TEXTJOIN(" vs ",,C4405:D4405),Calendar!G:G,Calendar!B:B),IF(AND(B4405="Premier League",E4405="Highlights"),_xlfn.XLOOKUP(H4405,Calendar!O:O,Calendar!N:N,,-1),""))</f>
        <v/>
      </c>
      <c r="AI4405" s="61" t="str">
        <f>IF(AND(AH4405&lt;&gt;"",E4405="Live"),_xlfn.XLOOKUP(_xlfn.TEXTJOIN(" vs ",,C4405:D4405),Calendar!G:G,Calendar!K:K),"")</f>
        <v/>
      </c>
      <c r="AJ4405" s="61" t="str">
        <f>IF(AND(K4405&lt;&gt;"Match of the Day",K4405&lt;&gt;"Match of the Day 2",K4405&lt;&gt;"Match of the Day Repeat"),"",1+MAX($AJ$10:AJ4404))</f>
        <v/>
      </c>
    </row>
    <row r="4406" spans="34:36" x14ac:dyDescent="0.35">
      <c r="AH4406" s="16" t="str">
        <f>IF(AND(B4406="Premier League",E4406="Live"),_xlfn.XLOOKUP(_xlfn.TEXTJOIN(" vs ",,C4406:D4406),Calendar!G:G,Calendar!B:B),IF(AND(B4406="Premier League",E4406="Highlights"),_xlfn.XLOOKUP(H4406,Calendar!O:O,Calendar!N:N,,-1),""))</f>
        <v/>
      </c>
      <c r="AI4406" s="61" t="str">
        <f>IF(AND(AH4406&lt;&gt;"",E4406="Live"),_xlfn.XLOOKUP(_xlfn.TEXTJOIN(" vs ",,C4406:D4406),Calendar!G:G,Calendar!K:K),"")</f>
        <v/>
      </c>
      <c r="AJ4406" s="61" t="str">
        <f>IF(AND(K4406&lt;&gt;"Match of the Day",K4406&lt;&gt;"Match of the Day 2",K4406&lt;&gt;"Match of the Day Repeat"),"",1+MAX($AJ$10:AJ4405))</f>
        <v/>
      </c>
    </row>
    <row r="4407" spans="34:36" x14ac:dyDescent="0.35">
      <c r="AH4407" s="16" t="str">
        <f>IF(AND(B4407="Premier League",E4407="Live"),_xlfn.XLOOKUP(_xlfn.TEXTJOIN(" vs ",,C4407:D4407),Calendar!G:G,Calendar!B:B),IF(AND(B4407="Premier League",E4407="Highlights"),_xlfn.XLOOKUP(H4407,Calendar!O:O,Calendar!N:N,,-1),""))</f>
        <v/>
      </c>
      <c r="AI4407" s="61" t="str">
        <f>IF(AND(AH4407&lt;&gt;"",E4407="Live"),_xlfn.XLOOKUP(_xlfn.TEXTJOIN(" vs ",,C4407:D4407),Calendar!G:G,Calendar!K:K),"")</f>
        <v/>
      </c>
      <c r="AJ4407" s="61" t="str">
        <f>IF(AND(K4407&lt;&gt;"Match of the Day",K4407&lt;&gt;"Match of the Day 2",K4407&lt;&gt;"Match of the Day Repeat"),"",1+MAX($AJ$10:AJ4406))</f>
        <v/>
      </c>
    </row>
    <row r="4408" spans="34:36" x14ac:dyDescent="0.35">
      <c r="AH4408" s="16" t="str">
        <f>IF(AND(B4408="Premier League",E4408="Live"),_xlfn.XLOOKUP(_xlfn.TEXTJOIN(" vs ",,C4408:D4408),Calendar!G:G,Calendar!B:B),IF(AND(B4408="Premier League",E4408="Highlights"),_xlfn.XLOOKUP(H4408,Calendar!O:O,Calendar!N:N,,-1),""))</f>
        <v/>
      </c>
      <c r="AI4408" s="61" t="str">
        <f>IF(AND(AH4408&lt;&gt;"",E4408="Live"),_xlfn.XLOOKUP(_xlfn.TEXTJOIN(" vs ",,C4408:D4408),Calendar!G:G,Calendar!K:K),"")</f>
        <v/>
      </c>
      <c r="AJ4408" s="61" t="str">
        <f>IF(AND(K4408&lt;&gt;"Match of the Day",K4408&lt;&gt;"Match of the Day 2",K4408&lt;&gt;"Match of the Day Repeat"),"",1+MAX($AJ$10:AJ4407))</f>
        <v/>
      </c>
    </row>
    <row r="4409" spans="34:36" x14ac:dyDescent="0.35">
      <c r="AH4409" s="16" t="str">
        <f>IF(AND(B4409="Premier League",E4409="Live"),_xlfn.XLOOKUP(_xlfn.TEXTJOIN(" vs ",,C4409:D4409),Calendar!G:G,Calendar!B:B),IF(AND(B4409="Premier League",E4409="Highlights"),_xlfn.XLOOKUP(H4409,Calendar!O:O,Calendar!N:N,,-1),""))</f>
        <v/>
      </c>
      <c r="AI4409" s="61" t="str">
        <f>IF(AND(AH4409&lt;&gt;"",E4409="Live"),_xlfn.XLOOKUP(_xlfn.TEXTJOIN(" vs ",,C4409:D4409),Calendar!G:G,Calendar!K:K),"")</f>
        <v/>
      </c>
      <c r="AJ4409" s="61" t="str">
        <f>IF(AND(K4409&lt;&gt;"Match of the Day",K4409&lt;&gt;"Match of the Day 2",K4409&lt;&gt;"Match of the Day Repeat"),"",1+MAX($AJ$10:AJ4408))</f>
        <v/>
      </c>
    </row>
    <row r="4410" spans="34:36" x14ac:dyDescent="0.35">
      <c r="AH4410" s="16" t="str">
        <f>IF(AND(B4410="Premier League",E4410="Live"),_xlfn.XLOOKUP(_xlfn.TEXTJOIN(" vs ",,C4410:D4410),Calendar!G:G,Calendar!B:B),IF(AND(B4410="Premier League",E4410="Highlights"),_xlfn.XLOOKUP(H4410,Calendar!O:O,Calendar!N:N,,-1),""))</f>
        <v/>
      </c>
      <c r="AI4410" s="61" t="str">
        <f>IF(AND(AH4410&lt;&gt;"",E4410="Live"),_xlfn.XLOOKUP(_xlfn.TEXTJOIN(" vs ",,C4410:D4410),Calendar!G:G,Calendar!K:K),"")</f>
        <v/>
      </c>
      <c r="AJ4410" s="61" t="str">
        <f>IF(AND(K4410&lt;&gt;"Match of the Day",K4410&lt;&gt;"Match of the Day 2",K4410&lt;&gt;"Match of the Day Repeat"),"",1+MAX($AJ$10:AJ4409))</f>
        <v/>
      </c>
    </row>
    <row r="4411" spans="34:36" x14ac:dyDescent="0.35">
      <c r="AH4411" s="16" t="str">
        <f>IF(AND(B4411="Premier League",E4411="Live"),_xlfn.XLOOKUP(_xlfn.TEXTJOIN(" vs ",,C4411:D4411),Calendar!G:G,Calendar!B:B),IF(AND(B4411="Premier League",E4411="Highlights"),_xlfn.XLOOKUP(H4411,Calendar!O:O,Calendar!N:N,,-1),""))</f>
        <v/>
      </c>
      <c r="AI4411" s="61" t="str">
        <f>IF(AND(AH4411&lt;&gt;"",E4411="Live"),_xlfn.XLOOKUP(_xlfn.TEXTJOIN(" vs ",,C4411:D4411),Calendar!G:G,Calendar!K:K),"")</f>
        <v/>
      </c>
      <c r="AJ4411" s="61" t="str">
        <f>IF(AND(K4411&lt;&gt;"Match of the Day",K4411&lt;&gt;"Match of the Day 2",K4411&lt;&gt;"Match of the Day Repeat"),"",1+MAX($AJ$10:AJ4410))</f>
        <v/>
      </c>
    </row>
    <row r="4412" spans="34:36" x14ac:dyDescent="0.35">
      <c r="AH4412" s="16" t="str">
        <f>IF(AND(B4412="Premier League",E4412="Live"),_xlfn.XLOOKUP(_xlfn.TEXTJOIN(" vs ",,C4412:D4412),Calendar!G:G,Calendar!B:B),IF(AND(B4412="Premier League",E4412="Highlights"),_xlfn.XLOOKUP(H4412,Calendar!O:O,Calendar!N:N,,-1),""))</f>
        <v/>
      </c>
      <c r="AI4412" s="61" t="str">
        <f>IF(AND(AH4412&lt;&gt;"",E4412="Live"),_xlfn.XLOOKUP(_xlfn.TEXTJOIN(" vs ",,C4412:D4412),Calendar!G:G,Calendar!K:K),"")</f>
        <v/>
      </c>
      <c r="AJ4412" s="61" t="str">
        <f>IF(AND(K4412&lt;&gt;"Match of the Day",K4412&lt;&gt;"Match of the Day 2",K4412&lt;&gt;"Match of the Day Repeat"),"",1+MAX($AJ$10:AJ4411))</f>
        <v/>
      </c>
    </row>
    <row r="4413" spans="34:36" x14ac:dyDescent="0.35">
      <c r="AH4413" s="16" t="str">
        <f>IF(AND(B4413="Premier League",E4413="Live"),_xlfn.XLOOKUP(_xlfn.TEXTJOIN(" vs ",,C4413:D4413),Calendar!G:G,Calendar!B:B),IF(AND(B4413="Premier League",E4413="Highlights"),_xlfn.XLOOKUP(H4413,Calendar!O:O,Calendar!N:N,,-1),""))</f>
        <v/>
      </c>
      <c r="AI4413" s="61" t="str">
        <f>IF(AND(AH4413&lt;&gt;"",E4413="Live"),_xlfn.XLOOKUP(_xlfn.TEXTJOIN(" vs ",,C4413:D4413),Calendar!G:G,Calendar!K:K),"")</f>
        <v/>
      </c>
      <c r="AJ4413" s="61" t="str">
        <f>IF(AND(K4413&lt;&gt;"Match of the Day",K4413&lt;&gt;"Match of the Day 2",K4413&lt;&gt;"Match of the Day Repeat"),"",1+MAX($AJ$10:AJ4412))</f>
        <v/>
      </c>
    </row>
    <row r="4414" spans="34:36" x14ac:dyDescent="0.35">
      <c r="AH4414" s="16" t="str">
        <f>IF(AND(B4414="Premier League",E4414="Live"),_xlfn.XLOOKUP(_xlfn.TEXTJOIN(" vs ",,C4414:D4414),Calendar!G:G,Calendar!B:B),IF(AND(B4414="Premier League",E4414="Highlights"),_xlfn.XLOOKUP(H4414,Calendar!O:O,Calendar!N:N,,-1),""))</f>
        <v/>
      </c>
      <c r="AI4414" s="61" t="str">
        <f>IF(AND(AH4414&lt;&gt;"",E4414="Live"),_xlfn.XLOOKUP(_xlfn.TEXTJOIN(" vs ",,C4414:D4414),Calendar!G:G,Calendar!K:K),"")</f>
        <v/>
      </c>
      <c r="AJ4414" s="61" t="str">
        <f>IF(AND(K4414&lt;&gt;"Match of the Day",K4414&lt;&gt;"Match of the Day 2",K4414&lt;&gt;"Match of the Day Repeat"),"",1+MAX($AJ$10:AJ4413))</f>
        <v/>
      </c>
    </row>
    <row r="4415" spans="34:36" x14ac:dyDescent="0.35">
      <c r="AH4415" s="16" t="str">
        <f>IF(AND(B4415="Premier League",E4415="Live"),_xlfn.XLOOKUP(_xlfn.TEXTJOIN(" vs ",,C4415:D4415),Calendar!G:G,Calendar!B:B),IF(AND(B4415="Premier League",E4415="Highlights"),_xlfn.XLOOKUP(H4415,Calendar!O:O,Calendar!N:N,,-1),""))</f>
        <v/>
      </c>
      <c r="AI4415" s="61" t="str">
        <f>IF(AND(AH4415&lt;&gt;"",E4415="Live"),_xlfn.XLOOKUP(_xlfn.TEXTJOIN(" vs ",,C4415:D4415),Calendar!G:G,Calendar!K:K),"")</f>
        <v/>
      </c>
      <c r="AJ4415" s="61" t="str">
        <f>IF(AND(K4415&lt;&gt;"Match of the Day",K4415&lt;&gt;"Match of the Day 2",K4415&lt;&gt;"Match of the Day Repeat"),"",1+MAX($AJ$10:AJ4414))</f>
        <v/>
      </c>
    </row>
    <row r="4416" spans="34:36" x14ac:dyDescent="0.35">
      <c r="AH4416" s="16" t="str">
        <f>IF(AND(B4416="Premier League",E4416="Live"),_xlfn.XLOOKUP(_xlfn.TEXTJOIN(" vs ",,C4416:D4416),Calendar!G:G,Calendar!B:B),IF(AND(B4416="Premier League",E4416="Highlights"),_xlfn.XLOOKUP(H4416,Calendar!O:O,Calendar!N:N,,-1),""))</f>
        <v/>
      </c>
      <c r="AI4416" s="61" t="str">
        <f>IF(AND(AH4416&lt;&gt;"",E4416="Live"),_xlfn.XLOOKUP(_xlfn.TEXTJOIN(" vs ",,C4416:D4416),Calendar!G:G,Calendar!K:K),"")</f>
        <v/>
      </c>
      <c r="AJ4416" s="61" t="str">
        <f>IF(AND(K4416&lt;&gt;"Match of the Day",K4416&lt;&gt;"Match of the Day 2",K4416&lt;&gt;"Match of the Day Repeat"),"",1+MAX($AJ$10:AJ4415))</f>
        <v/>
      </c>
    </row>
    <row r="4417" spans="34:36" x14ac:dyDescent="0.35">
      <c r="AH4417" s="16" t="str">
        <f>IF(AND(B4417="Premier League",E4417="Live"),_xlfn.XLOOKUP(_xlfn.TEXTJOIN(" vs ",,C4417:D4417),Calendar!G:G,Calendar!B:B),IF(AND(B4417="Premier League",E4417="Highlights"),_xlfn.XLOOKUP(H4417,Calendar!O:O,Calendar!N:N,,-1),""))</f>
        <v/>
      </c>
      <c r="AI4417" s="61" t="str">
        <f>IF(AND(AH4417&lt;&gt;"",E4417="Live"),_xlfn.XLOOKUP(_xlfn.TEXTJOIN(" vs ",,C4417:D4417),Calendar!G:G,Calendar!K:K),"")</f>
        <v/>
      </c>
      <c r="AJ4417" s="61" t="str">
        <f>IF(AND(K4417&lt;&gt;"Match of the Day",K4417&lt;&gt;"Match of the Day 2",K4417&lt;&gt;"Match of the Day Repeat"),"",1+MAX($AJ$10:AJ4416))</f>
        <v/>
      </c>
    </row>
    <row r="4418" spans="34:36" x14ac:dyDescent="0.35">
      <c r="AH4418" s="16" t="str">
        <f>IF(AND(B4418="Premier League",E4418="Live"),_xlfn.XLOOKUP(_xlfn.TEXTJOIN(" vs ",,C4418:D4418),Calendar!G:G,Calendar!B:B),IF(AND(B4418="Premier League",E4418="Highlights"),_xlfn.XLOOKUP(H4418,Calendar!O:O,Calendar!N:N,,-1),""))</f>
        <v/>
      </c>
      <c r="AI4418" s="61" t="str">
        <f>IF(AND(AH4418&lt;&gt;"",E4418="Live"),_xlfn.XLOOKUP(_xlfn.TEXTJOIN(" vs ",,C4418:D4418),Calendar!G:G,Calendar!K:K),"")</f>
        <v/>
      </c>
      <c r="AJ4418" s="61" t="str">
        <f>IF(AND(K4418&lt;&gt;"Match of the Day",K4418&lt;&gt;"Match of the Day 2",K4418&lt;&gt;"Match of the Day Repeat"),"",1+MAX($AJ$10:AJ4417))</f>
        <v/>
      </c>
    </row>
    <row r="4419" spans="34:36" x14ac:dyDescent="0.35">
      <c r="AH4419" s="16" t="str">
        <f>IF(AND(B4419="Premier League",E4419="Live"),_xlfn.XLOOKUP(_xlfn.TEXTJOIN(" vs ",,C4419:D4419),Calendar!G:G,Calendar!B:B),IF(AND(B4419="Premier League",E4419="Highlights"),_xlfn.XLOOKUP(H4419,Calendar!O:O,Calendar!N:N,,-1),""))</f>
        <v/>
      </c>
      <c r="AI4419" s="61" t="str">
        <f>IF(AND(AH4419&lt;&gt;"",E4419="Live"),_xlfn.XLOOKUP(_xlfn.TEXTJOIN(" vs ",,C4419:D4419),Calendar!G:G,Calendar!K:K),"")</f>
        <v/>
      </c>
      <c r="AJ4419" s="61" t="str">
        <f>IF(AND(K4419&lt;&gt;"Match of the Day",K4419&lt;&gt;"Match of the Day 2",K4419&lt;&gt;"Match of the Day Repeat"),"",1+MAX($AJ$10:AJ4418))</f>
        <v/>
      </c>
    </row>
    <row r="4420" spans="34:36" x14ac:dyDescent="0.35">
      <c r="AH4420" s="16" t="str">
        <f>IF(AND(B4420="Premier League",E4420="Live"),_xlfn.XLOOKUP(_xlfn.TEXTJOIN(" vs ",,C4420:D4420),Calendar!G:G,Calendar!B:B),IF(AND(B4420="Premier League",E4420="Highlights"),_xlfn.XLOOKUP(H4420,Calendar!O:O,Calendar!N:N,,-1),""))</f>
        <v/>
      </c>
      <c r="AI4420" s="61" t="str">
        <f>IF(AND(AH4420&lt;&gt;"",E4420="Live"),_xlfn.XLOOKUP(_xlfn.TEXTJOIN(" vs ",,C4420:D4420),Calendar!G:G,Calendar!K:K),"")</f>
        <v/>
      </c>
      <c r="AJ4420" s="61" t="str">
        <f>IF(AND(K4420&lt;&gt;"Match of the Day",K4420&lt;&gt;"Match of the Day 2",K4420&lt;&gt;"Match of the Day Repeat"),"",1+MAX($AJ$10:AJ4419))</f>
        <v/>
      </c>
    </row>
    <row r="4421" spans="34:36" x14ac:dyDescent="0.35">
      <c r="AH4421" s="16" t="str">
        <f>IF(AND(B4421="Premier League",E4421="Live"),_xlfn.XLOOKUP(_xlfn.TEXTJOIN(" vs ",,C4421:D4421),Calendar!G:G,Calendar!B:B),IF(AND(B4421="Premier League",E4421="Highlights"),_xlfn.XLOOKUP(H4421,Calendar!O:O,Calendar!N:N,,-1),""))</f>
        <v/>
      </c>
      <c r="AI4421" s="61" t="str">
        <f>IF(AND(AH4421&lt;&gt;"",E4421="Live"),_xlfn.XLOOKUP(_xlfn.TEXTJOIN(" vs ",,C4421:D4421),Calendar!G:G,Calendar!K:K),"")</f>
        <v/>
      </c>
      <c r="AJ4421" s="61" t="str">
        <f>IF(AND(K4421&lt;&gt;"Match of the Day",K4421&lt;&gt;"Match of the Day 2",K4421&lt;&gt;"Match of the Day Repeat"),"",1+MAX($AJ$10:AJ4420))</f>
        <v/>
      </c>
    </row>
    <row r="4422" spans="34:36" x14ac:dyDescent="0.35">
      <c r="AH4422" s="16" t="str">
        <f>IF(AND(B4422="Premier League",E4422="Live"),_xlfn.XLOOKUP(_xlfn.TEXTJOIN(" vs ",,C4422:D4422),Calendar!G:G,Calendar!B:B),IF(AND(B4422="Premier League",E4422="Highlights"),_xlfn.XLOOKUP(H4422,Calendar!O:O,Calendar!N:N,,-1),""))</f>
        <v/>
      </c>
      <c r="AI4422" s="61" t="str">
        <f>IF(AND(AH4422&lt;&gt;"",E4422="Live"),_xlfn.XLOOKUP(_xlfn.TEXTJOIN(" vs ",,C4422:D4422),Calendar!G:G,Calendar!K:K),"")</f>
        <v/>
      </c>
      <c r="AJ4422" s="61" t="str">
        <f>IF(AND(K4422&lt;&gt;"Match of the Day",K4422&lt;&gt;"Match of the Day 2",K4422&lt;&gt;"Match of the Day Repeat"),"",1+MAX($AJ$10:AJ4421))</f>
        <v/>
      </c>
    </row>
    <row r="4423" spans="34:36" x14ac:dyDescent="0.35">
      <c r="AH4423" s="16" t="str">
        <f>IF(AND(B4423="Premier League",E4423="Live"),_xlfn.XLOOKUP(_xlfn.TEXTJOIN(" vs ",,C4423:D4423),Calendar!G:G,Calendar!B:B),IF(AND(B4423="Premier League",E4423="Highlights"),_xlfn.XLOOKUP(H4423,Calendar!O:O,Calendar!N:N,,-1),""))</f>
        <v/>
      </c>
      <c r="AI4423" s="61" t="str">
        <f>IF(AND(AH4423&lt;&gt;"",E4423="Live"),_xlfn.XLOOKUP(_xlfn.TEXTJOIN(" vs ",,C4423:D4423),Calendar!G:G,Calendar!K:K),"")</f>
        <v/>
      </c>
      <c r="AJ4423" s="61" t="str">
        <f>IF(AND(K4423&lt;&gt;"Match of the Day",K4423&lt;&gt;"Match of the Day 2",K4423&lt;&gt;"Match of the Day Repeat"),"",1+MAX($AJ$10:AJ4422))</f>
        <v/>
      </c>
    </row>
    <row r="4424" spans="34:36" x14ac:dyDescent="0.35">
      <c r="AH4424" s="16" t="str">
        <f>IF(AND(B4424="Premier League",E4424="Live"),_xlfn.XLOOKUP(_xlfn.TEXTJOIN(" vs ",,C4424:D4424),Calendar!G:G,Calendar!B:B),IF(AND(B4424="Premier League",E4424="Highlights"),_xlfn.XLOOKUP(H4424,Calendar!O:O,Calendar!N:N,,-1),""))</f>
        <v/>
      </c>
      <c r="AI4424" s="61" t="str">
        <f>IF(AND(AH4424&lt;&gt;"",E4424="Live"),_xlfn.XLOOKUP(_xlfn.TEXTJOIN(" vs ",,C4424:D4424),Calendar!G:G,Calendar!K:K),"")</f>
        <v/>
      </c>
      <c r="AJ4424" s="61" t="str">
        <f>IF(AND(K4424&lt;&gt;"Match of the Day",K4424&lt;&gt;"Match of the Day 2",K4424&lt;&gt;"Match of the Day Repeat"),"",1+MAX($AJ$10:AJ4423))</f>
        <v/>
      </c>
    </row>
    <row r="4425" spans="34:36" x14ac:dyDescent="0.35">
      <c r="AH4425" s="16" t="str">
        <f>IF(AND(B4425="Premier League",E4425="Live"),_xlfn.XLOOKUP(_xlfn.TEXTJOIN(" vs ",,C4425:D4425),Calendar!G:G,Calendar!B:B),IF(AND(B4425="Premier League",E4425="Highlights"),_xlfn.XLOOKUP(H4425,Calendar!O:O,Calendar!N:N,,-1),""))</f>
        <v/>
      </c>
      <c r="AI4425" s="61" t="str">
        <f>IF(AND(AH4425&lt;&gt;"",E4425="Live"),_xlfn.XLOOKUP(_xlfn.TEXTJOIN(" vs ",,C4425:D4425),Calendar!G:G,Calendar!K:K),"")</f>
        <v/>
      </c>
      <c r="AJ4425" s="61" t="str">
        <f>IF(AND(K4425&lt;&gt;"Match of the Day",K4425&lt;&gt;"Match of the Day 2",K4425&lt;&gt;"Match of the Day Repeat"),"",1+MAX($AJ$10:AJ4424))</f>
        <v/>
      </c>
    </row>
    <row r="4426" spans="34:36" x14ac:dyDescent="0.35">
      <c r="AH4426" s="16" t="str">
        <f>IF(AND(B4426="Premier League",E4426="Live"),_xlfn.XLOOKUP(_xlfn.TEXTJOIN(" vs ",,C4426:D4426),Calendar!G:G,Calendar!B:B),IF(AND(B4426="Premier League",E4426="Highlights"),_xlfn.XLOOKUP(H4426,Calendar!O:O,Calendar!N:N,,-1),""))</f>
        <v/>
      </c>
      <c r="AI4426" s="61" t="str">
        <f>IF(AND(AH4426&lt;&gt;"",E4426="Live"),_xlfn.XLOOKUP(_xlfn.TEXTJOIN(" vs ",,C4426:D4426),Calendar!G:G,Calendar!K:K),"")</f>
        <v/>
      </c>
      <c r="AJ4426" s="61" t="str">
        <f>IF(AND(K4426&lt;&gt;"Match of the Day",K4426&lt;&gt;"Match of the Day 2",K4426&lt;&gt;"Match of the Day Repeat"),"",1+MAX($AJ$10:AJ4425))</f>
        <v/>
      </c>
    </row>
    <row r="4427" spans="34:36" x14ac:dyDescent="0.35">
      <c r="AH4427" s="16" t="str">
        <f>IF(AND(B4427="Premier League",E4427="Live"),_xlfn.XLOOKUP(_xlfn.TEXTJOIN(" vs ",,C4427:D4427),Calendar!G:G,Calendar!B:B),IF(AND(B4427="Premier League",E4427="Highlights"),_xlfn.XLOOKUP(H4427,Calendar!O:O,Calendar!N:N,,-1),""))</f>
        <v/>
      </c>
      <c r="AI4427" s="61" t="str">
        <f>IF(AND(AH4427&lt;&gt;"",E4427="Live"),_xlfn.XLOOKUP(_xlfn.TEXTJOIN(" vs ",,C4427:D4427),Calendar!G:G,Calendar!K:K),"")</f>
        <v/>
      </c>
      <c r="AJ4427" s="61" t="str">
        <f>IF(AND(K4427&lt;&gt;"Match of the Day",K4427&lt;&gt;"Match of the Day 2",K4427&lt;&gt;"Match of the Day Repeat"),"",1+MAX($AJ$10:AJ4426))</f>
        <v/>
      </c>
    </row>
    <row r="4428" spans="34:36" x14ac:dyDescent="0.35">
      <c r="AH4428" s="16" t="str">
        <f>IF(AND(B4428="Premier League",E4428="Live"),_xlfn.XLOOKUP(_xlfn.TEXTJOIN(" vs ",,C4428:D4428),Calendar!G:G,Calendar!B:B),IF(AND(B4428="Premier League",E4428="Highlights"),_xlfn.XLOOKUP(H4428,Calendar!O:O,Calendar!N:N,,-1),""))</f>
        <v/>
      </c>
      <c r="AI4428" s="61" t="str">
        <f>IF(AND(AH4428&lt;&gt;"",E4428="Live"),_xlfn.XLOOKUP(_xlfn.TEXTJOIN(" vs ",,C4428:D4428),Calendar!G:G,Calendar!K:K),"")</f>
        <v/>
      </c>
      <c r="AJ4428" s="61" t="str">
        <f>IF(AND(K4428&lt;&gt;"Match of the Day",K4428&lt;&gt;"Match of the Day 2",K4428&lt;&gt;"Match of the Day Repeat"),"",1+MAX($AJ$10:AJ4427))</f>
        <v/>
      </c>
    </row>
    <row r="4429" spans="34:36" x14ac:dyDescent="0.35">
      <c r="AH4429" s="16" t="str">
        <f>IF(AND(B4429="Premier League",E4429="Live"),_xlfn.XLOOKUP(_xlfn.TEXTJOIN(" vs ",,C4429:D4429),Calendar!G:G,Calendar!B:B),IF(AND(B4429="Premier League",E4429="Highlights"),_xlfn.XLOOKUP(H4429,Calendar!O:O,Calendar!N:N,,-1),""))</f>
        <v/>
      </c>
      <c r="AI4429" s="61" t="str">
        <f>IF(AND(AH4429&lt;&gt;"",E4429="Live"),_xlfn.XLOOKUP(_xlfn.TEXTJOIN(" vs ",,C4429:D4429),Calendar!G:G,Calendar!K:K),"")</f>
        <v/>
      </c>
      <c r="AJ4429" s="61" t="str">
        <f>IF(AND(K4429&lt;&gt;"Match of the Day",K4429&lt;&gt;"Match of the Day 2",K4429&lt;&gt;"Match of the Day Repeat"),"",1+MAX($AJ$10:AJ4428))</f>
        <v/>
      </c>
    </row>
    <row r="4430" spans="34:36" x14ac:dyDescent="0.35">
      <c r="AH4430" s="16" t="str">
        <f>IF(AND(B4430="Premier League",E4430="Live"),_xlfn.XLOOKUP(_xlfn.TEXTJOIN(" vs ",,C4430:D4430),Calendar!G:G,Calendar!B:B),IF(AND(B4430="Premier League",E4430="Highlights"),_xlfn.XLOOKUP(H4430,Calendar!O:O,Calendar!N:N,,-1),""))</f>
        <v/>
      </c>
      <c r="AI4430" s="61" t="str">
        <f>IF(AND(AH4430&lt;&gt;"",E4430="Live"),_xlfn.XLOOKUP(_xlfn.TEXTJOIN(" vs ",,C4430:D4430),Calendar!G:G,Calendar!K:K),"")</f>
        <v/>
      </c>
      <c r="AJ4430" s="61" t="str">
        <f>IF(AND(K4430&lt;&gt;"Match of the Day",K4430&lt;&gt;"Match of the Day 2",K4430&lt;&gt;"Match of the Day Repeat"),"",1+MAX($AJ$10:AJ4429))</f>
        <v/>
      </c>
    </row>
    <row r="4431" spans="34:36" x14ac:dyDescent="0.35">
      <c r="AH4431" s="16" t="str">
        <f>IF(AND(B4431="Premier League",E4431="Live"),_xlfn.XLOOKUP(_xlfn.TEXTJOIN(" vs ",,C4431:D4431),Calendar!G:G,Calendar!B:B),IF(AND(B4431="Premier League",E4431="Highlights"),_xlfn.XLOOKUP(H4431,Calendar!O:O,Calendar!N:N,,-1),""))</f>
        <v/>
      </c>
      <c r="AI4431" s="61" t="str">
        <f>IF(AND(AH4431&lt;&gt;"",E4431="Live"),_xlfn.XLOOKUP(_xlfn.TEXTJOIN(" vs ",,C4431:D4431),Calendar!G:G,Calendar!K:K),"")</f>
        <v/>
      </c>
      <c r="AJ4431" s="61" t="str">
        <f>IF(AND(K4431&lt;&gt;"Match of the Day",K4431&lt;&gt;"Match of the Day 2",K4431&lt;&gt;"Match of the Day Repeat"),"",1+MAX($AJ$10:AJ4430))</f>
        <v/>
      </c>
    </row>
    <row r="4432" spans="34:36" x14ac:dyDescent="0.35">
      <c r="AH4432" s="16" t="str">
        <f>IF(AND(B4432="Premier League",E4432="Live"),_xlfn.XLOOKUP(_xlfn.TEXTJOIN(" vs ",,C4432:D4432),Calendar!G:G,Calendar!B:B),IF(AND(B4432="Premier League",E4432="Highlights"),_xlfn.XLOOKUP(H4432,Calendar!O:O,Calendar!N:N,,-1),""))</f>
        <v/>
      </c>
      <c r="AI4432" s="61" t="str">
        <f>IF(AND(AH4432&lt;&gt;"",E4432="Live"),_xlfn.XLOOKUP(_xlfn.TEXTJOIN(" vs ",,C4432:D4432),Calendar!G:G,Calendar!K:K),"")</f>
        <v/>
      </c>
      <c r="AJ4432" s="61" t="str">
        <f>IF(AND(K4432&lt;&gt;"Match of the Day",K4432&lt;&gt;"Match of the Day 2",K4432&lt;&gt;"Match of the Day Repeat"),"",1+MAX($AJ$10:AJ4431))</f>
        <v/>
      </c>
    </row>
    <row r="4433" spans="34:36" x14ac:dyDescent="0.35">
      <c r="AH4433" s="16" t="str">
        <f>IF(AND(B4433="Premier League",E4433="Live"),_xlfn.XLOOKUP(_xlfn.TEXTJOIN(" vs ",,C4433:D4433),Calendar!G:G,Calendar!B:B),IF(AND(B4433="Premier League",E4433="Highlights"),_xlfn.XLOOKUP(H4433,Calendar!O:O,Calendar!N:N,,-1),""))</f>
        <v/>
      </c>
      <c r="AI4433" s="61" t="str">
        <f>IF(AND(AH4433&lt;&gt;"",E4433="Live"),_xlfn.XLOOKUP(_xlfn.TEXTJOIN(" vs ",,C4433:D4433),Calendar!G:G,Calendar!K:K),"")</f>
        <v/>
      </c>
      <c r="AJ4433" s="61" t="str">
        <f>IF(AND(K4433&lt;&gt;"Match of the Day",K4433&lt;&gt;"Match of the Day 2",K4433&lt;&gt;"Match of the Day Repeat"),"",1+MAX($AJ$10:AJ4432))</f>
        <v/>
      </c>
    </row>
    <row r="4434" spans="34:36" x14ac:dyDescent="0.35">
      <c r="AH4434" s="16" t="str">
        <f>IF(AND(B4434="Premier League",E4434="Live"),_xlfn.XLOOKUP(_xlfn.TEXTJOIN(" vs ",,C4434:D4434),Calendar!G:G,Calendar!B:B),IF(AND(B4434="Premier League",E4434="Highlights"),_xlfn.XLOOKUP(H4434,Calendar!O:O,Calendar!N:N,,-1),""))</f>
        <v/>
      </c>
      <c r="AI4434" s="61" t="str">
        <f>IF(AND(AH4434&lt;&gt;"",E4434="Live"),_xlfn.XLOOKUP(_xlfn.TEXTJOIN(" vs ",,C4434:D4434),Calendar!G:G,Calendar!K:K),"")</f>
        <v/>
      </c>
      <c r="AJ4434" s="61" t="str">
        <f>IF(AND(K4434&lt;&gt;"Match of the Day",K4434&lt;&gt;"Match of the Day 2",K4434&lt;&gt;"Match of the Day Repeat"),"",1+MAX($AJ$10:AJ4433))</f>
        <v/>
      </c>
    </row>
    <row r="4435" spans="34:36" x14ac:dyDescent="0.35">
      <c r="AH4435" s="16" t="str">
        <f>IF(AND(B4435="Premier League",E4435="Live"),_xlfn.XLOOKUP(_xlfn.TEXTJOIN(" vs ",,C4435:D4435),Calendar!G:G,Calendar!B:B),IF(AND(B4435="Premier League",E4435="Highlights"),_xlfn.XLOOKUP(H4435,Calendar!O:O,Calendar!N:N,,-1),""))</f>
        <v/>
      </c>
      <c r="AI4435" s="61" t="str">
        <f>IF(AND(AH4435&lt;&gt;"",E4435="Live"),_xlfn.XLOOKUP(_xlfn.TEXTJOIN(" vs ",,C4435:D4435),Calendar!G:G,Calendar!K:K),"")</f>
        <v/>
      </c>
      <c r="AJ4435" s="61" t="str">
        <f>IF(AND(K4435&lt;&gt;"Match of the Day",K4435&lt;&gt;"Match of the Day 2",K4435&lt;&gt;"Match of the Day Repeat"),"",1+MAX($AJ$10:AJ4434))</f>
        <v/>
      </c>
    </row>
    <row r="4436" spans="34:36" x14ac:dyDescent="0.35">
      <c r="AH4436" s="16" t="str">
        <f>IF(AND(B4436="Premier League",E4436="Live"),_xlfn.XLOOKUP(_xlfn.TEXTJOIN(" vs ",,C4436:D4436),Calendar!G:G,Calendar!B:B),IF(AND(B4436="Premier League",E4436="Highlights"),_xlfn.XLOOKUP(H4436,Calendar!O:O,Calendar!N:N,,-1),""))</f>
        <v/>
      </c>
      <c r="AI4436" s="61" t="str">
        <f>IF(AND(AH4436&lt;&gt;"",E4436="Live"),_xlfn.XLOOKUP(_xlfn.TEXTJOIN(" vs ",,C4436:D4436),Calendar!G:G,Calendar!K:K),"")</f>
        <v/>
      </c>
      <c r="AJ4436" s="61" t="str">
        <f>IF(AND(K4436&lt;&gt;"Match of the Day",K4436&lt;&gt;"Match of the Day 2",K4436&lt;&gt;"Match of the Day Repeat"),"",1+MAX($AJ$10:AJ4435))</f>
        <v/>
      </c>
    </row>
    <row r="4437" spans="34:36" x14ac:dyDescent="0.35">
      <c r="AH4437" s="16" t="str">
        <f>IF(AND(B4437="Premier League",E4437="Live"),_xlfn.XLOOKUP(_xlfn.TEXTJOIN(" vs ",,C4437:D4437),Calendar!G:G,Calendar!B:B),IF(AND(B4437="Premier League",E4437="Highlights"),_xlfn.XLOOKUP(H4437,Calendar!O:O,Calendar!N:N,,-1),""))</f>
        <v/>
      </c>
      <c r="AI4437" s="61" t="str">
        <f>IF(AND(AH4437&lt;&gt;"",E4437="Live"),_xlfn.XLOOKUP(_xlfn.TEXTJOIN(" vs ",,C4437:D4437),Calendar!G:G,Calendar!K:K),"")</f>
        <v/>
      </c>
      <c r="AJ4437" s="61" t="str">
        <f>IF(AND(K4437&lt;&gt;"Match of the Day",K4437&lt;&gt;"Match of the Day 2",K4437&lt;&gt;"Match of the Day Repeat"),"",1+MAX($AJ$10:AJ4436))</f>
        <v/>
      </c>
    </row>
    <row r="4438" spans="34:36" x14ac:dyDescent="0.35">
      <c r="AH4438" s="16" t="str">
        <f>IF(AND(B4438="Premier League",E4438="Live"),_xlfn.XLOOKUP(_xlfn.TEXTJOIN(" vs ",,C4438:D4438),Calendar!G:G,Calendar!B:B),IF(AND(B4438="Premier League",E4438="Highlights"),_xlfn.XLOOKUP(H4438,Calendar!O:O,Calendar!N:N,,-1),""))</f>
        <v/>
      </c>
      <c r="AI4438" s="61" t="str">
        <f>IF(AND(AH4438&lt;&gt;"",E4438="Live"),_xlfn.XLOOKUP(_xlfn.TEXTJOIN(" vs ",,C4438:D4438),Calendar!G:G,Calendar!K:K),"")</f>
        <v/>
      </c>
      <c r="AJ4438" s="61" t="str">
        <f>IF(AND(K4438&lt;&gt;"Match of the Day",K4438&lt;&gt;"Match of the Day 2",K4438&lt;&gt;"Match of the Day Repeat"),"",1+MAX($AJ$10:AJ4437))</f>
        <v/>
      </c>
    </row>
    <row r="4439" spans="34:36" x14ac:dyDescent="0.35">
      <c r="AH4439" s="16" t="str">
        <f>IF(AND(B4439="Premier League",E4439="Live"),_xlfn.XLOOKUP(_xlfn.TEXTJOIN(" vs ",,C4439:D4439),Calendar!G:G,Calendar!B:B),IF(AND(B4439="Premier League",E4439="Highlights"),_xlfn.XLOOKUP(H4439,Calendar!O:O,Calendar!N:N,,-1),""))</f>
        <v/>
      </c>
      <c r="AI4439" s="61" t="str">
        <f>IF(AND(AH4439&lt;&gt;"",E4439="Live"),_xlfn.XLOOKUP(_xlfn.TEXTJOIN(" vs ",,C4439:D4439),Calendar!G:G,Calendar!K:K),"")</f>
        <v/>
      </c>
      <c r="AJ4439" s="61" t="str">
        <f>IF(AND(K4439&lt;&gt;"Match of the Day",K4439&lt;&gt;"Match of the Day 2",K4439&lt;&gt;"Match of the Day Repeat"),"",1+MAX($AJ$10:AJ4438))</f>
        <v/>
      </c>
    </row>
    <row r="4440" spans="34:36" x14ac:dyDescent="0.35">
      <c r="AH4440" s="16" t="str">
        <f>IF(AND(B4440="Premier League",E4440="Live"),_xlfn.XLOOKUP(_xlfn.TEXTJOIN(" vs ",,C4440:D4440),Calendar!G:G,Calendar!B:B),IF(AND(B4440="Premier League",E4440="Highlights"),_xlfn.XLOOKUP(H4440,Calendar!O:O,Calendar!N:N,,-1),""))</f>
        <v/>
      </c>
      <c r="AI4440" s="61" t="str">
        <f>IF(AND(AH4440&lt;&gt;"",E4440="Live"),_xlfn.XLOOKUP(_xlfn.TEXTJOIN(" vs ",,C4440:D4440),Calendar!G:G,Calendar!K:K),"")</f>
        <v/>
      </c>
      <c r="AJ4440" s="61" t="str">
        <f>IF(AND(K4440&lt;&gt;"Match of the Day",K4440&lt;&gt;"Match of the Day 2",K4440&lt;&gt;"Match of the Day Repeat"),"",1+MAX($AJ$10:AJ4439))</f>
        <v/>
      </c>
    </row>
    <row r="4441" spans="34:36" x14ac:dyDescent="0.35">
      <c r="AH4441" s="16" t="str">
        <f>IF(AND(B4441="Premier League",E4441="Live"),_xlfn.XLOOKUP(_xlfn.TEXTJOIN(" vs ",,C4441:D4441),Calendar!G:G,Calendar!B:B),IF(AND(B4441="Premier League",E4441="Highlights"),_xlfn.XLOOKUP(H4441,Calendar!O:O,Calendar!N:N,,-1),""))</f>
        <v/>
      </c>
      <c r="AI4441" s="61" t="str">
        <f>IF(AND(AH4441&lt;&gt;"",E4441="Live"),_xlfn.XLOOKUP(_xlfn.TEXTJOIN(" vs ",,C4441:D4441),Calendar!G:G,Calendar!K:K),"")</f>
        <v/>
      </c>
      <c r="AJ4441" s="61" t="str">
        <f>IF(AND(K4441&lt;&gt;"Match of the Day",K4441&lt;&gt;"Match of the Day 2",K4441&lt;&gt;"Match of the Day Repeat"),"",1+MAX($AJ$10:AJ4440))</f>
        <v/>
      </c>
    </row>
    <row r="4442" spans="34:36" x14ac:dyDescent="0.35">
      <c r="AH4442" s="16" t="str">
        <f>IF(AND(B4442="Premier League",E4442="Live"),_xlfn.XLOOKUP(_xlfn.TEXTJOIN(" vs ",,C4442:D4442),Calendar!G:G,Calendar!B:B),IF(AND(B4442="Premier League",E4442="Highlights"),_xlfn.XLOOKUP(H4442,Calendar!O:O,Calendar!N:N,,-1),""))</f>
        <v/>
      </c>
      <c r="AI4442" s="61" t="str">
        <f>IF(AND(AH4442&lt;&gt;"",E4442="Live"),_xlfn.XLOOKUP(_xlfn.TEXTJOIN(" vs ",,C4442:D4442),Calendar!G:G,Calendar!K:K),"")</f>
        <v/>
      </c>
      <c r="AJ4442" s="61" t="str">
        <f>IF(AND(K4442&lt;&gt;"Match of the Day",K4442&lt;&gt;"Match of the Day 2",K4442&lt;&gt;"Match of the Day Repeat"),"",1+MAX($AJ$10:AJ4441))</f>
        <v/>
      </c>
    </row>
    <row r="4443" spans="34:36" x14ac:dyDescent="0.35">
      <c r="AH4443" s="16" t="str">
        <f>IF(AND(B4443="Premier League",E4443="Live"),_xlfn.XLOOKUP(_xlfn.TEXTJOIN(" vs ",,C4443:D4443),Calendar!G:G,Calendar!B:B),IF(AND(B4443="Premier League",E4443="Highlights"),_xlfn.XLOOKUP(H4443,Calendar!O:O,Calendar!N:N,,-1),""))</f>
        <v/>
      </c>
      <c r="AI4443" s="61" t="str">
        <f>IF(AND(AH4443&lt;&gt;"",E4443="Live"),_xlfn.XLOOKUP(_xlfn.TEXTJOIN(" vs ",,C4443:D4443),Calendar!G:G,Calendar!K:K),"")</f>
        <v/>
      </c>
      <c r="AJ4443" s="61" t="str">
        <f>IF(AND(K4443&lt;&gt;"Match of the Day",K4443&lt;&gt;"Match of the Day 2",K4443&lt;&gt;"Match of the Day Repeat"),"",1+MAX($AJ$10:AJ4442))</f>
        <v/>
      </c>
    </row>
    <row r="4444" spans="34:36" x14ac:dyDescent="0.35">
      <c r="AH4444" s="16" t="str">
        <f>IF(AND(B4444="Premier League",E4444="Live"),_xlfn.XLOOKUP(_xlfn.TEXTJOIN(" vs ",,C4444:D4444),Calendar!G:G,Calendar!B:B),IF(AND(B4444="Premier League",E4444="Highlights"),_xlfn.XLOOKUP(H4444,Calendar!O:O,Calendar!N:N,,-1),""))</f>
        <v/>
      </c>
      <c r="AI4444" s="61" t="str">
        <f>IF(AND(AH4444&lt;&gt;"",E4444="Live"),_xlfn.XLOOKUP(_xlfn.TEXTJOIN(" vs ",,C4444:D4444),Calendar!G:G,Calendar!K:K),"")</f>
        <v/>
      </c>
      <c r="AJ4444" s="61" t="str">
        <f>IF(AND(K4444&lt;&gt;"Match of the Day",K4444&lt;&gt;"Match of the Day 2",K4444&lt;&gt;"Match of the Day Repeat"),"",1+MAX($AJ$10:AJ4443))</f>
        <v/>
      </c>
    </row>
    <row r="4445" spans="34:36" x14ac:dyDescent="0.35">
      <c r="AH4445" s="16" t="str">
        <f>IF(AND(B4445="Premier League",E4445="Live"),_xlfn.XLOOKUP(_xlfn.TEXTJOIN(" vs ",,C4445:D4445),Calendar!G:G,Calendar!B:B),IF(AND(B4445="Premier League",E4445="Highlights"),_xlfn.XLOOKUP(H4445,Calendar!O:O,Calendar!N:N,,-1),""))</f>
        <v/>
      </c>
      <c r="AI4445" s="61" t="str">
        <f>IF(AND(AH4445&lt;&gt;"",E4445="Live"),_xlfn.XLOOKUP(_xlfn.TEXTJOIN(" vs ",,C4445:D4445),Calendar!G:G,Calendar!K:K),"")</f>
        <v/>
      </c>
      <c r="AJ4445" s="61" t="str">
        <f>IF(AND(K4445&lt;&gt;"Match of the Day",K4445&lt;&gt;"Match of the Day 2",K4445&lt;&gt;"Match of the Day Repeat"),"",1+MAX($AJ$10:AJ4444))</f>
        <v/>
      </c>
    </row>
    <row r="4446" spans="34:36" x14ac:dyDescent="0.35">
      <c r="AH4446" s="16" t="str">
        <f>IF(AND(B4446="Premier League",E4446="Live"),_xlfn.XLOOKUP(_xlfn.TEXTJOIN(" vs ",,C4446:D4446),Calendar!G:G,Calendar!B:B),IF(AND(B4446="Premier League",E4446="Highlights"),_xlfn.XLOOKUP(H4446,Calendar!O:O,Calendar!N:N,,-1),""))</f>
        <v/>
      </c>
      <c r="AI4446" s="61" t="str">
        <f>IF(AND(AH4446&lt;&gt;"",E4446="Live"),_xlfn.XLOOKUP(_xlfn.TEXTJOIN(" vs ",,C4446:D4446),Calendar!G:G,Calendar!K:K),"")</f>
        <v/>
      </c>
      <c r="AJ4446" s="61" t="str">
        <f>IF(AND(K4446&lt;&gt;"Match of the Day",K4446&lt;&gt;"Match of the Day 2",K4446&lt;&gt;"Match of the Day Repeat"),"",1+MAX($AJ$10:AJ4445))</f>
        <v/>
      </c>
    </row>
    <row r="4447" spans="34:36" x14ac:dyDescent="0.35">
      <c r="AH4447" s="16" t="str">
        <f>IF(AND(B4447="Premier League",E4447="Live"),_xlfn.XLOOKUP(_xlfn.TEXTJOIN(" vs ",,C4447:D4447),Calendar!G:G,Calendar!B:B),IF(AND(B4447="Premier League",E4447="Highlights"),_xlfn.XLOOKUP(H4447,Calendar!O:O,Calendar!N:N,,-1),""))</f>
        <v/>
      </c>
      <c r="AI4447" s="61" t="str">
        <f>IF(AND(AH4447&lt;&gt;"",E4447="Live"),_xlfn.XLOOKUP(_xlfn.TEXTJOIN(" vs ",,C4447:D4447),Calendar!G:G,Calendar!K:K),"")</f>
        <v/>
      </c>
      <c r="AJ4447" s="61" t="str">
        <f>IF(AND(K4447&lt;&gt;"Match of the Day",K4447&lt;&gt;"Match of the Day 2",K4447&lt;&gt;"Match of the Day Repeat"),"",1+MAX($AJ$10:AJ4446))</f>
        <v/>
      </c>
    </row>
    <row r="4448" spans="34:36" x14ac:dyDescent="0.35">
      <c r="AH4448" s="16" t="str">
        <f>IF(AND(B4448="Premier League",E4448="Live"),_xlfn.XLOOKUP(_xlfn.TEXTJOIN(" vs ",,C4448:D4448),Calendar!G:G,Calendar!B:B),IF(AND(B4448="Premier League",E4448="Highlights"),_xlfn.XLOOKUP(H4448,Calendar!O:O,Calendar!N:N,,-1),""))</f>
        <v/>
      </c>
      <c r="AI4448" s="61" t="str">
        <f>IF(AND(AH4448&lt;&gt;"",E4448="Live"),_xlfn.XLOOKUP(_xlfn.TEXTJOIN(" vs ",,C4448:D4448),Calendar!G:G,Calendar!K:K),"")</f>
        <v/>
      </c>
      <c r="AJ4448" s="61" t="str">
        <f>IF(AND(K4448&lt;&gt;"Match of the Day",K4448&lt;&gt;"Match of the Day 2",K4448&lt;&gt;"Match of the Day Repeat"),"",1+MAX($AJ$10:AJ4447))</f>
        <v/>
      </c>
    </row>
    <row r="4449" spans="34:36" x14ac:dyDescent="0.35">
      <c r="AH4449" s="16" t="str">
        <f>IF(AND(B4449="Premier League",E4449="Live"),_xlfn.XLOOKUP(_xlfn.TEXTJOIN(" vs ",,C4449:D4449),Calendar!G:G,Calendar!B:B),IF(AND(B4449="Premier League",E4449="Highlights"),_xlfn.XLOOKUP(H4449,Calendar!O:O,Calendar!N:N,,-1),""))</f>
        <v/>
      </c>
      <c r="AI4449" s="61" t="str">
        <f>IF(AND(AH4449&lt;&gt;"",E4449="Live"),_xlfn.XLOOKUP(_xlfn.TEXTJOIN(" vs ",,C4449:D4449),Calendar!G:G,Calendar!K:K),"")</f>
        <v/>
      </c>
      <c r="AJ4449" s="61" t="str">
        <f>IF(AND(K4449&lt;&gt;"Match of the Day",K4449&lt;&gt;"Match of the Day 2",K4449&lt;&gt;"Match of the Day Repeat"),"",1+MAX($AJ$10:AJ4448))</f>
        <v/>
      </c>
    </row>
    <row r="4450" spans="34:36" x14ac:dyDescent="0.35">
      <c r="AH4450" s="16" t="str">
        <f>IF(AND(B4450="Premier League",E4450="Live"),_xlfn.XLOOKUP(_xlfn.TEXTJOIN(" vs ",,C4450:D4450),Calendar!G:G,Calendar!B:B),IF(AND(B4450="Premier League",E4450="Highlights"),_xlfn.XLOOKUP(H4450,Calendar!O:O,Calendar!N:N,,-1),""))</f>
        <v/>
      </c>
      <c r="AI4450" s="61" t="str">
        <f>IF(AND(AH4450&lt;&gt;"",E4450="Live"),_xlfn.XLOOKUP(_xlfn.TEXTJOIN(" vs ",,C4450:D4450),Calendar!G:G,Calendar!K:K),"")</f>
        <v/>
      </c>
      <c r="AJ4450" s="61" t="str">
        <f>IF(AND(K4450&lt;&gt;"Match of the Day",K4450&lt;&gt;"Match of the Day 2",K4450&lt;&gt;"Match of the Day Repeat"),"",1+MAX($AJ$10:AJ4449))</f>
        <v/>
      </c>
    </row>
    <row r="4451" spans="34:36" x14ac:dyDescent="0.35">
      <c r="AH4451" s="16" t="str">
        <f>IF(AND(B4451="Premier League",E4451="Live"),_xlfn.XLOOKUP(_xlfn.TEXTJOIN(" vs ",,C4451:D4451),Calendar!G:G,Calendar!B:B),IF(AND(B4451="Premier League",E4451="Highlights"),_xlfn.XLOOKUP(H4451,Calendar!O:O,Calendar!N:N,,-1),""))</f>
        <v/>
      </c>
      <c r="AI4451" s="61" t="str">
        <f>IF(AND(AH4451&lt;&gt;"",E4451="Live"),_xlfn.XLOOKUP(_xlfn.TEXTJOIN(" vs ",,C4451:D4451),Calendar!G:G,Calendar!K:K),"")</f>
        <v/>
      </c>
      <c r="AJ4451" s="61" t="str">
        <f>IF(AND(K4451&lt;&gt;"Match of the Day",K4451&lt;&gt;"Match of the Day 2",K4451&lt;&gt;"Match of the Day Repeat"),"",1+MAX($AJ$10:AJ4450))</f>
        <v/>
      </c>
    </row>
    <row r="4452" spans="34:36" x14ac:dyDescent="0.35">
      <c r="AH4452" s="16" t="str">
        <f>IF(AND(B4452="Premier League",E4452="Live"),_xlfn.XLOOKUP(_xlfn.TEXTJOIN(" vs ",,C4452:D4452),Calendar!G:G,Calendar!B:B),IF(AND(B4452="Premier League",E4452="Highlights"),_xlfn.XLOOKUP(H4452,Calendar!O:O,Calendar!N:N,,-1),""))</f>
        <v/>
      </c>
      <c r="AI4452" s="61" t="str">
        <f>IF(AND(AH4452&lt;&gt;"",E4452="Live"),_xlfn.XLOOKUP(_xlfn.TEXTJOIN(" vs ",,C4452:D4452),Calendar!G:G,Calendar!K:K),"")</f>
        <v/>
      </c>
      <c r="AJ4452" s="61" t="str">
        <f>IF(AND(K4452&lt;&gt;"Match of the Day",K4452&lt;&gt;"Match of the Day 2",K4452&lt;&gt;"Match of the Day Repeat"),"",1+MAX($AJ$10:AJ4451))</f>
        <v/>
      </c>
    </row>
    <row r="4453" spans="34:36" x14ac:dyDescent="0.35">
      <c r="AH4453" s="16" t="str">
        <f>IF(AND(B4453="Premier League",E4453="Live"),_xlfn.XLOOKUP(_xlfn.TEXTJOIN(" vs ",,C4453:D4453),Calendar!G:G,Calendar!B:B),IF(AND(B4453="Premier League",E4453="Highlights"),_xlfn.XLOOKUP(H4453,Calendar!O:O,Calendar!N:N,,-1),""))</f>
        <v/>
      </c>
      <c r="AI4453" s="61" t="str">
        <f>IF(AND(AH4453&lt;&gt;"",E4453="Live"),_xlfn.XLOOKUP(_xlfn.TEXTJOIN(" vs ",,C4453:D4453),Calendar!G:G,Calendar!K:K),"")</f>
        <v/>
      </c>
      <c r="AJ4453" s="61" t="str">
        <f>IF(AND(K4453&lt;&gt;"Match of the Day",K4453&lt;&gt;"Match of the Day 2",K4453&lt;&gt;"Match of the Day Repeat"),"",1+MAX($AJ$10:AJ4452))</f>
        <v/>
      </c>
    </row>
    <row r="4454" spans="34:36" x14ac:dyDescent="0.35">
      <c r="AH4454" s="16" t="str">
        <f>IF(AND(B4454="Premier League",E4454="Live"),_xlfn.XLOOKUP(_xlfn.TEXTJOIN(" vs ",,C4454:D4454),Calendar!G:G,Calendar!B:B),IF(AND(B4454="Premier League",E4454="Highlights"),_xlfn.XLOOKUP(H4454,Calendar!O:O,Calendar!N:N,,-1),""))</f>
        <v/>
      </c>
      <c r="AI4454" s="61" t="str">
        <f>IF(AND(AH4454&lt;&gt;"",E4454="Live"),_xlfn.XLOOKUP(_xlfn.TEXTJOIN(" vs ",,C4454:D4454),Calendar!G:G,Calendar!K:K),"")</f>
        <v/>
      </c>
      <c r="AJ4454" s="61" t="str">
        <f>IF(AND(K4454&lt;&gt;"Match of the Day",K4454&lt;&gt;"Match of the Day 2",K4454&lt;&gt;"Match of the Day Repeat"),"",1+MAX($AJ$10:AJ4453))</f>
        <v/>
      </c>
    </row>
    <row r="4455" spans="34:36" x14ac:dyDescent="0.35">
      <c r="AH4455" s="16" t="str">
        <f>IF(AND(B4455="Premier League",E4455="Live"),_xlfn.XLOOKUP(_xlfn.TEXTJOIN(" vs ",,C4455:D4455),Calendar!G:G,Calendar!B:B),IF(AND(B4455="Premier League",E4455="Highlights"),_xlfn.XLOOKUP(H4455,Calendar!O:O,Calendar!N:N,,-1),""))</f>
        <v/>
      </c>
      <c r="AI4455" s="61" t="str">
        <f>IF(AND(AH4455&lt;&gt;"",E4455="Live"),_xlfn.XLOOKUP(_xlfn.TEXTJOIN(" vs ",,C4455:D4455),Calendar!G:G,Calendar!K:K),"")</f>
        <v/>
      </c>
      <c r="AJ4455" s="61" t="str">
        <f>IF(AND(K4455&lt;&gt;"Match of the Day",K4455&lt;&gt;"Match of the Day 2",K4455&lt;&gt;"Match of the Day Repeat"),"",1+MAX($AJ$10:AJ4454))</f>
        <v/>
      </c>
    </row>
    <row r="4456" spans="34:36" x14ac:dyDescent="0.35">
      <c r="AH4456" s="16" t="str">
        <f>IF(AND(B4456="Premier League",E4456="Live"),_xlfn.XLOOKUP(_xlfn.TEXTJOIN(" vs ",,C4456:D4456),Calendar!G:G,Calendar!B:B),IF(AND(B4456="Premier League",E4456="Highlights"),_xlfn.XLOOKUP(H4456,Calendar!O:O,Calendar!N:N,,-1),""))</f>
        <v/>
      </c>
      <c r="AI4456" s="61" t="str">
        <f>IF(AND(AH4456&lt;&gt;"",E4456="Live"),_xlfn.XLOOKUP(_xlfn.TEXTJOIN(" vs ",,C4456:D4456),Calendar!G:G,Calendar!K:K),"")</f>
        <v/>
      </c>
      <c r="AJ4456" s="61" t="str">
        <f>IF(AND(K4456&lt;&gt;"Match of the Day",K4456&lt;&gt;"Match of the Day 2",K4456&lt;&gt;"Match of the Day Repeat"),"",1+MAX($AJ$10:AJ4455))</f>
        <v/>
      </c>
    </row>
    <row r="4457" spans="34:36" x14ac:dyDescent="0.35">
      <c r="AH4457" s="16" t="str">
        <f>IF(AND(B4457="Premier League",E4457="Live"),_xlfn.XLOOKUP(_xlfn.TEXTJOIN(" vs ",,C4457:D4457),Calendar!G:G,Calendar!B:B),IF(AND(B4457="Premier League",E4457="Highlights"),_xlfn.XLOOKUP(H4457,Calendar!O:O,Calendar!N:N,,-1),""))</f>
        <v/>
      </c>
      <c r="AI4457" s="61" t="str">
        <f>IF(AND(AH4457&lt;&gt;"",E4457="Live"),_xlfn.XLOOKUP(_xlfn.TEXTJOIN(" vs ",,C4457:D4457),Calendar!G:G,Calendar!K:K),"")</f>
        <v/>
      </c>
      <c r="AJ4457" s="61" t="str">
        <f>IF(AND(K4457&lt;&gt;"Match of the Day",K4457&lt;&gt;"Match of the Day 2",K4457&lt;&gt;"Match of the Day Repeat"),"",1+MAX($AJ$10:AJ4456))</f>
        <v/>
      </c>
    </row>
    <row r="4458" spans="34:36" x14ac:dyDescent="0.35">
      <c r="AH4458" s="16" t="str">
        <f>IF(AND(B4458="Premier League",E4458="Live"),_xlfn.XLOOKUP(_xlfn.TEXTJOIN(" vs ",,C4458:D4458),Calendar!G:G,Calendar!B:B),IF(AND(B4458="Premier League",E4458="Highlights"),_xlfn.XLOOKUP(H4458,Calendar!O:O,Calendar!N:N,,-1),""))</f>
        <v/>
      </c>
      <c r="AI4458" s="61" t="str">
        <f>IF(AND(AH4458&lt;&gt;"",E4458="Live"),_xlfn.XLOOKUP(_xlfn.TEXTJOIN(" vs ",,C4458:D4458),Calendar!G:G,Calendar!K:K),"")</f>
        <v/>
      </c>
      <c r="AJ4458" s="61" t="str">
        <f>IF(AND(K4458&lt;&gt;"Match of the Day",K4458&lt;&gt;"Match of the Day 2",K4458&lt;&gt;"Match of the Day Repeat"),"",1+MAX($AJ$10:AJ4457))</f>
        <v/>
      </c>
    </row>
    <row r="4459" spans="34:36" x14ac:dyDescent="0.35">
      <c r="AH4459" s="16" t="str">
        <f>IF(AND(B4459="Premier League",E4459="Live"),_xlfn.XLOOKUP(_xlfn.TEXTJOIN(" vs ",,C4459:D4459),Calendar!G:G,Calendar!B:B),IF(AND(B4459="Premier League",E4459="Highlights"),_xlfn.XLOOKUP(H4459,Calendar!O:O,Calendar!N:N,,-1),""))</f>
        <v/>
      </c>
      <c r="AI4459" s="61" t="str">
        <f>IF(AND(AH4459&lt;&gt;"",E4459="Live"),_xlfn.XLOOKUP(_xlfn.TEXTJOIN(" vs ",,C4459:D4459),Calendar!G:G,Calendar!K:K),"")</f>
        <v/>
      </c>
      <c r="AJ4459" s="61" t="str">
        <f>IF(AND(K4459&lt;&gt;"Match of the Day",K4459&lt;&gt;"Match of the Day 2",K4459&lt;&gt;"Match of the Day Repeat"),"",1+MAX($AJ$10:AJ4458))</f>
        <v/>
      </c>
    </row>
    <row r="4460" spans="34:36" x14ac:dyDescent="0.35">
      <c r="AH4460" s="16" t="str">
        <f>IF(AND(B4460="Premier League",E4460="Live"),_xlfn.XLOOKUP(_xlfn.TEXTJOIN(" vs ",,C4460:D4460),Calendar!G:G,Calendar!B:B),IF(AND(B4460="Premier League",E4460="Highlights"),_xlfn.XLOOKUP(H4460,Calendar!O:O,Calendar!N:N,,-1),""))</f>
        <v/>
      </c>
      <c r="AI4460" s="61" t="str">
        <f>IF(AND(AH4460&lt;&gt;"",E4460="Live"),_xlfn.XLOOKUP(_xlfn.TEXTJOIN(" vs ",,C4460:D4460),Calendar!G:G,Calendar!K:K),"")</f>
        <v/>
      </c>
      <c r="AJ4460" s="61" t="str">
        <f>IF(AND(K4460&lt;&gt;"Match of the Day",K4460&lt;&gt;"Match of the Day 2",K4460&lt;&gt;"Match of the Day Repeat"),"",1+MAX($AJ$10:AJ4459))</f>
        <v/>
      </c>
    </row>
    <row r="4461" spans="34:36" x14ac:dyDescent="0.35">
      <c r="AH4461" s="16" t="str">
        <f>IF(AND(B4461="Premier League",E4461="Live"),_xlfn.XLOOKUP(_xlfn.TEXTJOIN(" vs ",,C4461:D4461),Calendar!G:G,Calendar!B:B),IF(AND(B4461="Premier League",E4461="Highlights"),_xlfn.XLOOKUP(H4461,Calendar!O:O,Calendar!N:N,,-1),""))</f>
        <v/>
      </c>
      <c r="AI4461" s="61" t="str">
        <f>IF(AND(AH4461&lt;&gt;"",E4461="Live"),_xlfn.XLOOKUP(_xlfn.TEXTJOIN(" vs ",,C4461:D4461),Calendar!G:G,Calendar!K:K),"")</f>
        <v/>
      </c>
      <c r="AJ4461" s="61" t="str">
        <f>IF(AND(K4461&lt;&gt;"Match of the Day",K4461&lt;&gt;"Match of the Day 2",K4461&lt;&gt;"Match of the Day Repeat"),"",1+MAX($AJ$10:AJ4460))</f>
        <v/>
      </c>
    </row>
    <row r="4462" spans="34:36" x14ac:dyDescent="0.35">
      <c r="AH4462" s="16" t="str">
        <f>IF(AND(B4462="Premier League",E4462="Live"),_xlfn.XLOOKUP(_xlfn.TEXTJOIN(" vs ",,C4462:D4462),Calendar!G:G,Calendar!B:B),IF(AND(B4462="Premier League",E4462="Highlights"),_xlfn.XLOOKUP(H4462,Calendar!O:O,Calendar!N:N,,-1),""))</f>
        <v/>
      </c>
      <c r="AI4462" s="61" t="str">
        <f>IF(AND(AH4462&lt;&gt;"",E4462="Live"),_xlfn.XLOOKUP(_xlfn.TEXTJOIN(" vs ",,C4462:D4462),Calendar!G:G,Calendar!K:K),"")</f>
        <v/>
      </c>
      <c r="AJ4462" s="61" t="str">
        <f>IF(AND(K4462&lt;&gt;"Match of the Day",K4462&lt;&gt;"Match of the Day 2",K4462&lt;&gt;"Match of the Day Repeat"),"",1+MAX($AJ$10:AJ4461))</f>
        <v/>
      </c>
    </row>
    <row r="4463" spans="34:36" x14ac:dyDescent="0.35">
      <c r="AH4463" s="16" t="str">
        <f>IF(AND(B4463="Premier League",E4463="Live"),_xlfn.XLOOKUP(_xlfn.TEXTJOIN(" vs ",,C4463:D4463),Calendar!G:G,Calendar!B:B),IF(AND(B4463="Premier League",E4463="Highlights"),_xlfn.XLOOKUP(H4463,Calendar!O:O,Calendar!N:N,,-1),""))</f>
        <v/>
      </c>
      <c r="AI4463" s="61" t="str">
        <f>IF(AND(AH4463&lt;&gt;"",E4463="Live"),_xlfn.XLOOKUP(_xlfn.TEXTJOIN(" vs ",,C4463:D4463),Calendar!G:G,Calendar!K:K),"")</f>
        <v/>
      </c>
      <c r="AJ4463" s="61" t="str">
        <f>IF(AND(K4463&lt;&gt;"Match of the Day",K4463&lt;&gt;"Match of the Day 2",K4463&lt;&gt;"Match of the Day Repeat"),"",1+MAX($AJ$10:AJ4462))</f>
        <v/>
      </c>
    </row>
    <row r="4464" spans="34:36" x14ac:dyDescent="0.35">
      <c r="AH4464" s="16" t="str">
        <f>IF(AND(B4464="Premier League",E4464="Live"),_xlfn.XLOOKUP(_xlfn.TEXTJOIN(" vs ",,C4464:D4464),Calendar!G:G,Calendar!B:B),IF(AND(B4464="Premier League",E4464="Highlights"),_xlfn.XLOOKUP(H4464,Calendar!O:O,Calendar!N:N,,-1),""))</f>
        <v/>
      </c>
      <c r="AI4464" s="61" t="str">
        <f>IF(AND(AH4464&lt;&gt;"",E4464="Live"),_xlfn.XLOOKUP(_xlfn.TEXTJOIN(" vs ",,C4464:D4464),Calendar!G:G,Calendar!K:K),"")</f>
        <v/>
      </c>
      <c r="AJ4464" s="61" t="str">
        <f>IF(AND(K4464&lt;&gt;"Match of the Day",K4464&lt;&gt;"Match of the Day 2",K4464&lt;&gt;"Match of the Day Repeat"),"",1+MAX($AJ$10:AJ4463))</f>
        <v/>
      </c>
    </row>
    <row r="4465" spans="34:36" x14ac:dyDescent="0.35">
      <c r="AH4465" s="16" t="str">
        <f>IF(AND(B4465="Premier League",E4465="Live"),_xlfn.XLOOKUP(_xlfn.TEXTJOIN(" vs ",,C4465:D4465),Calendar!G:G,Calendar!B:B),IF(AND(B4465="Premier League",E4465="Highlights"),_xlfn.XLOOKUP(H4465,Calendar!O:O,Calendar!N:N,,-1),""))</f>
        <v/>
      </c>
      <c r="AI4465" s="61" t="str">
        <f>IF(AND(AH4465&lt;&gt;"",E4465="Live"),_xlfn.XLOOKUP(_xlfn.TEXTJOIN(" vs ",,C4465:D4465),Calendar!G:G,Calendar!K:K),"")</f>
        <v/>
      </c>
      <c r="AJ4465" s="61" t="str">
        <f>IF(AND(K4465&lt;&gt;"Match of the Day",K4465&lt;&gt;"Match of the Day 2",K4465&lt;&gt;"Match of the Day Repeat"),"",1+MAX($AJ$10:AJ4464))</f>
        <v/>
      </c>
    </row>
    <row r="4466" spans="34:36" x14ac:dyDescent="0.35">
      <c r="AH4466" s="16" t="str">
        <f>IF(AND(B4466="Premier League",E4466="Live"),_xlfn.XLOOKUP(_xlfn.TEXTJOIN(" vs ",,C4466:D4466),Calendar!G:G,Calendar!B:B),IF(AND(B4466="Premier League",E4466="Highlights"),_xlfn.XLOOKUP(H4466,Calendar!O:O,Calendar!N:N,,-1),""))</f>
        <v/>
      </c>
      <c r="AI4466" s="61" t="str">
        <f>IF(AND(AH4466&lt;&gt;"",E4466="Live"),_xlfn.XLOOKUP(_xlfn.TEXTJOIN(" vs ",,C4466:D4466),Calendar!G:G,Calendar!K:K),"")</f>
        <v/>
      </c>
      <c r="AJ4466" s="61" t="str">
        <f>IF(AND(K4466&lt;&gt;"Match of the Day",K4466&lt;&gt;"Match of the Day 2",K4466&lt;&gt;"Match of the Day Repeat"),"",1+MAX($AJ$10:AJ4465))</f>
        <v/>
      </c>
    </row>
    <row r="4467" spans="34:36" x14ac:dyDescent="0.35">
      <c r="AH4467" s="16" t="str">
        <f>IF(AND(B4467="Premier League",E4467="Live"),_xlfn.XLOOKUP(_xlfn.TEXTJOIN(" vs ",,C4467:D4467),Calendar!G:G,Calendar!B:B),IF(AND(B4467="Premier League",E4467="Highlights"),_xlfn.XLOOKUP(H4467,Calendar!O:O,Calendar!N:N,,-1),""))</f>
        <v/>
      </c>
      <c r="AI4467" s="61" t="str">
        <f>IF(AND(AH4467&lt;&gt;"",E4467="Live"),_xlfn.XLOOKUP(_xlfn.TEXTJOIN(" vs ",,C4467:D4467),Calendar!G:G,Calendar!K:K),"")</f>
        <v/>
      </c>
      <c r="AJ4467" s="61" t="str">
        <f>IF(AND(K4467&lt;&gt;"Match of the Day",K4467&lt;&gt;"Match of the Day 2",K4467&lt;&gt;"Match of the Day Repeat"),"",1+MAX($AJ$10:AJ4466))</f>
        <v/>
      </c>
    </row>
    <row r="4468" spans="34:36" x14ac:dyDescent="0.35">
      <c r="AH4468" s="16" t="str">
        <f>IF(AND(B4468="Premier League",E4468="Live"),_xlfn.XLOOKUP(_xlfn.TEXTJOIN(" vs ",,C4468:D4468),Calendar!G:G,Calendar!B:B),IF(AND(B4468="Premier League",E4468="Highlights"),_xlfn.XLOOKUP(H4468,Calendar!O:O,Calendar!N:N,,-1),""))</f>
        <v/>
      </c>
      <c r="AI4468" s="61" t="str">
        <f>IF(AND(AH4468&lt;&gt;"",E4468="Live"),_xlfn.XLOOKUP(_xlfn.TEXTJOIN(" vs ",,C4468:D4468),Calendar!G:G,Calendar!K:K),"")</f>
        <v/>
      </c>
      <c r="AJ4468" s="61" t="str">
        <f>IF(AND(K4468&lt;&gt;"Match of the Day",K4468&lt;&gt;"Match of the Day 2",K4468&lt;&gt;"Match of the Day Repeat"),"",1+MAX($AJ$10:AJ4467))</f>
        <v/>
      </c>
    </row>
    <row r="4469" spans="34:36" x14ac:dyDescent="0.35">
      <c r="AH4469" s="16" t="str">
        <f>IF(AND(B4469="Premier League",E4469="Live"),_xlfn.XLOOKUP(_xlfn.TEXTJOIN(" vs ",,C4469:D4469),Calendar!G:G,Calendar!B:B),IF(AND(B4469="Premier League",E4469="Highlights"),_xlfn.XLOOKUP(H4469,Calendar!O:O,Calendar!N:N,,-1),""))</f>
        <v/>
      </c>
      <c r="AI4469" s="61" t="str">
        <f>IF(AND(AH4469&lt;&gt;"",E4469="Live"),_xlfn.XLOOKUP(_xlfn.TEXTJOIN(" vs ",,C4469:D4469),Calendar!G:G,Calendar!K:K),"")</f>
        <v/>
      </c>
      <c r="AJ4469" s="61" t="str">
        <f>IF(AND(K4469&lt;&gt;"Match of the Day",K4469&lt;&gt;"Match of the Day 2",K4469&lt;&gt;"Match of the Day Repeat"),"",1+MAX($AJ$10:AJ4468))</f>
        <v/>
      </c>
    </row>
    <row r="4470" spans="34:36" x14ac:dyDescent="0.35">
      <c r="AH4470" s="16" t="str">
        <f>IF(AND(B4470="Premier League",E4470="Live"),_xlfn.XLOOKUP(_xlfn.TEXTJOIN(" vs ",,C4470:D4470),Calendar!G:G,Calendar!B:B),IF(AND(B4470="Premier League",E4470="Highlights"),_xlfn.XLOOKUP(H4470,Calendar!O:O,Calendar!N:N,,-1),""))</f>
        <v/>
      </c>
      <c r="AI4470" s="61" t="str">
        <f>IF(AND(AH4470&lt;&gt;"",E4470="Live"),_xlfn.XLOOKUP(_xlfn.TEXTJOIN(" vs ",,C4470:D4470),Calendar!G:G,Calendar!K:K),"")</f>
        <v/>
      </c>
      <c r="AJ4470" s="61" t="str">
        <f>IF(AND(K4470&lt;&gt;"Match of the Day",K4470&lt;&gt;"Match of the Day 2",K4470&lt;&gt;"Match of the Day Repeat"),"",1+MAX($AJ$10:AJ4469))</f>
        <v/>
      </c>
    </row>
    <row r="4471" spans="34:36" x14ac:dyDescent="0.35">
      <c r="AH4471" s="16" t="str">
        <f>IF(AND(B4471="Premier League",E4471="Live"),_xlfn.XLOOKUP(_xlfn.TEXTJOIN(" vs ",,C4471:D4471),Calendar!G:G,Calendar!B:B),IF(AND(B4471="Premier League",E4471="Highlights"),_xlfn.XLOOKUP(H4471,Calendar!O:O,Calendar!N:N,,-1),""))</f>
        <v/>
      </c>
      <c r="AI4471" s="61" t="str">
        <f>IF(AND(AH4471&lt;&gt;"",E4471="Live"),_xlfn.XLOOKUP(_xlfn.TEXTJOIN(" vs ",,C4471:D4471),Calendar!G:G,Calendar!K:K),"")</f>
        <v/>
      </c>
      <c r="AJ4471" s="61" t="str">
        <f>IF(AND(K4471&lt;&gt;"Match of the Day",K4471&lt;&gt;"Match of the Day 2",K4471&lt;&gt;"Match of the Day Repeat"),"",1+MAX($AJ$10:AJ4470))</f>
        <v/>
      </c>
    </row>
    <row r="4472" spans="34:36" x14ac:dyDescent="0.35">
      <c r="AH4472" s="16" t="str">
        <f>IF(AND(B4472="Premier League",E4472="Live"),_xlfn.XLOOKUP(_xlfn.TEXTJOIN(" vs ",,C4472:D4472),Calendar!G:G,Calendar!B:B),IF(AND(B4472="Premier League",E4472="Highlights"),_xlfn.XLOOKUP(H4472,Calendar!O:O,Calendar!N:N,,-1),""))</f>
        <v/>
      </c>
      <c r="AI4472" s="61" t="str">
        <f>IF(AND(AH4472&lt;&gt;"",E4472="Live"),_xlfn.XLOOKUP(_xlfn.TEXTJOIN(" vs ",,C4472:D4472),Calendar!G:G,Calendar!K:K),"")</f>
        <v/>
      </c>
      <c r="AJ4472" s="61" t="str">
        <f>IF(AND(K4472&lt;&gt;"Match of the Day",K4472&lt;&gt;"Match of the Day 2",K4472&lt;&gt;"Match of the Day Repeat"),"",1+MAX($AJ$10:AJ4471))</f>
        <v/>
      </c>
    </row>
    <row r="4473" spans="34:36" x14ac:dyDescent="0.35">
      <c r="AH4473" s="16" t="str">
        <f>IF(AND(B4473="Premier League",E4473="Live"),_xlfn.XLOOKUP(_xlfn.TEXTJOIN(" vs ",,C4473:D4473),Calendar!G:G,Calendar!B:B),IF(AND(B4473="Premier League",E4473="Highlights"),_xlfn.XLOOKUP(H4473,Calendar!O:O,Calendar!N:N,,-1),""))</f>
        <v/>
      </c>
      <c r="AI4473" s="61" t="str">
        <f>IF(AND(AH4473&lt;&gt;"",E4473="Live"),_xlfn.XLOOKUP(_xlfn.TEXTJOIN(" vs ",,C4473:D4473),Calendar!G:G,Calendar!K:K),"")</f>
        <v/>
      </c>
      <c r="AJ4473" s="61" t="str">
        <f>IF(AND(K4473&lt;&gt;"Match of the Day",K4473&lt;&gt;"Match of the Day 2",K4473&lt;&gt;"Match of the Day Repeat"),"",1+MAX($AJ$10:AJ4472))</f>
        <v/>
      </c>
    </row>
    <row r="4474" spans="34:36" x14ac:dyDescent="0.35">
      <c r="AH4474" s="16" t="str">
        <f>IF(AND(B4474="Premier League",E4474="Live"),_xlfn.XLOOKUP(_xlfn.TEXTJOIN(" vs ",,C4474:D4474),Calendar!G:G,Calendar!B:B),IF(AND(B4474="Premier League",E4474="Highlights"),_xlfn.XLOOKUP(H4474,Calendar!O:O,Calendar!N:N,,-1),""))</f>
        <v/>
      </c>
      <c r="AI4474" s="61" t="str">
        <f>IF(AND(AH4474&lt;&gt;"",E4474="Live"),_xlfn.XLOOKUP(_xlfn.TEXTJOIN(" vs ",,C4474:D4474),Calendar!G:G,Calendar!K:K),"")</f>
        <v/>
      </c>
      <c r="AJ4474" s="61" t="str">
        <f>IF(AND(K4474&lt;&gt;"Match of the Day",K4474&lt;&gt;"Match of the Day 2",K4474&lt;&gt;"Match of the Day Repeat"),"",1+MAX($AJ$10:AJ4473))</f>
        <v/>
      </c>
    </row>
    <row r="4475" spans="34:36" x14ac:dyDescent="0.35">
      <c r="AH4475" s="16" t="str">
        <f>IF(AND(B4475="Premier League",E4475="Live"),_xlfn.XLOOKUP(_xlfn.TEXTJOIN(" vs ",,C4475:D4475),Calendar!G:G,Calendar!B:B),IF(AND(B4475="Premier League",E4475="Highlights"),_xlfn.XLOOKUP(H4475,Calendar!O:O,Calendar!N:N,,-1),""))</f>
        <v/>
      </c>
      <c r="AI4475" s="61" t="str">
        <f>IF(AND(AH4475&lt;&gt;"",E4475="Live"),_xlfn.XLOOKUP(_xlfn.TEXTJOIN(" vs ",,C4475:D4475),Calendar!G:G,Calendar!K:K),"")</f>
        <v/>
      </c>
      <c r="AJ4475" s="61" t="str">
        <f>IF(AND(K4475&lt;&gt;"Match of the Day",K4475&lt;&gt;"Match of the Day 2",K4475&lt;&gt;"Match of the Day Repeat"),"",1+MAX($AJ$10:AJ4474))</f>
        <v/>
      </c>
    </row>
    <row r="4476" spans="34:36" x14ac:dyDescent="0.35">
      <c r="AH4476" s="16" t="str">
        <f>IF(AND(B4476="Premier League",E4476="Live"),_xlfn.XLOOKUP(_xlfn.TEXTJOIN(" vs ",,C4476:D4476),Calendar!G:G,Calendar!B:B),IF(AND(B4476="Premier League",E4476="Highlights"),_xlfn.XLOOKUP(H4476,Calendar!O:O,Calendar!N:N,,-1),""))</f>
        <v/>
      </c>
      <c r="AI4476" s="61" t="str">
        <f>IF(AND(AH4476&lt;&gt;"",E4476="Live"),_xlfn.XLOOKUP(_xlfn.TEXTJOIN(" vs ",,C4476:D4476),Calendar!G:G,Calendar!K:K),"")</f>
        <v/>
      </c>
      <c r="AJ4476" s="61" t="str">
        <f>IF(AND(K4476&lt;&gt;"Match of the Day",K4476&lt;&gt;"Match of the Day 2",K4476&lt;&gt;"Match of the Day Repeat"),"",1+MAX($AJ$10:AJ4475))</f>
        <v/>
      </c>
    </row>
    <row r="4477" spans="34:36" x14ac:dyDescent="0.35">
      <c r="AH4477" s="16" t="str">
        <f>IF(AND(B4477="Premier League",E4477="Live"),_xlfn.XLOOKUP(_xlfn.TEXTJOIN(" vs ",,C4477:D4477),Calendar!G:G,Calendar!B:B),IF(AND(B4477="Premier League",E4477="Highlights"),_xlfn.XLOOKUP(H4477,Calendar!O:O,Calendar!N:N,,-1),""))</f>
        <v/>
      </c>
      <c r="AI4477" s="61" t="str">
        <f>IF(AND(AH4477&lt;&gt;"",E4477="Live"),_xlfn.XLOOKUP(_xlfn.TEXTJOIN(" vs ",,C4477:D4477),Calendar!G:G,Calendar!K:K),"")</f>
        <v/>
      </c>
      <c r="AJ4477" s="61" t="str">
        <f>IF(AND(K4477&lt;&gt;"Match of the Day",K4477&lt;&gt;"Match of the Day 2",K4477&lt;&gt;"Match of the Day Repeat"),"",1+MAX($AJ$10:AJ4476))</f>
        <v/>
      </c>
    </row>
    <row r="4478" spans="34:36" x14ac:dyDescent="0.35">
      <c r="AH4478" s="16" t="str">
        <f>IF(AND(B4478="Premier League",E4478="Live"),_xlfn.XLOOKUP(_xlfn.TEXTJOIN(" vs ",,C4478:D4478),Calendar!G:G,Calendar!B:B),IF(AND(B4478="Premier League",E4478="Highlights"),_xlfn.XLOOKUP(H4478,Calendar!O:O,Calendar!N:N,,-1),""))</f>
        <v/>
      </c>
      <c r="AI4478" s="61" t="str">
        <f>IF(AND(AH4478&lt;&gt;"",E4478="Live"),_xlfn.XLOOKUP(_xlfn.TEXTJOIN(" vs ",,C4478:D4478),Calendar!G:G,Calendar!K:K),"")</f>
        <v/>
      </c>
      <c r="AJ4478" s="61" t="str">
        <f>IF(AND(K4478&lt;&gt;"Match of the Day",K4478&lt;&gt;"Match of the Day 2",K4478&lt;&gt;"Match of the Day Repeat"),"",1+MAX($AJ$10:AJ4477))</f>
        <v/>
      </c>
    </row>
    <row r="4479" spans="34:36" x14ac:dyDescent="0.35">
      <c r="AH4479" s="16" t="str">
        <f>IF(AND(B4479="Premier League",E4479="Live"),_xlfn.XLOOKUP(_xlfn.TEXTJOIN(" vs ",,C4479:D4479),Calendar!G:G,Calendar!B:B),IF(AND(B4479="Premier League",E4479="Highlights"),_xlfn.XLOOKUP(H4479,Calendar!O:O,Calendar!N:N,,-1),""))</f>
        <v/>
      </c>
      <c r="AI4479" s="61" t="str">
        <f>IF(AND(AH4479&lt;&gt;"",E4479="Live"),_xlfn.XLOOKUP(_xlfn.TEXTJOIN(" vs ",,C4479:D4479),Calendar!G:G,Calendar!K:K),"")</f>
        <v/>
      </c>
      <c r="AJ4479" s="61" t="str">
        <f>IF(AND(K4479&lt;&gt;"Match of the Day",K4479&lt;&gt;"Match of the Day 2",K4479&lt;&gt;"Match of the Day Repeat"),"",1+MAX($AJ$10:AJ4478))</f>
        <v/>
      </c>
    </row>
    <row r="4480" spans="34:36" x14ac:dyDescent="0.35">
      <c r="AH4480" s="16" t="str">
        <f>IF(AND(B4480="Premier League",E4480="Live"),_xlfn.XLOOKUP(_xlfn.TEXTJOIN(" vs ",,C4480:D4480),Calendar!G:G,Calendar!B:B),IF(AND(B4480="Premier League",E4480="Highlights"),_xlfn.XLOOKUP(H4480,Calendar!O:O,Calendar!N:N,,-1),""))</f>
        <v/>
      </c>
      <c r="AI4480" s="61" t="str">
        <f>IF(AND(AH4480&lt;&gt;"",E4480="Live"),_xlfn.XLOOKUP(_xlfn.TEXTJOIN(" vs ",,C4480:D4480),Calendar!G:G,Calendar!K:K),"")</f>
        <v/>
      </c>
      <c r="AJ4480" s="61" t="str">
        <f>IF(AND(K4480&lt;&gt;"Match of the Day",K4480&lt;&gt;"Match of the Day 2",K4480&lt;&gt;"Match of the Day Repeat"),"",1+MAX($AJ$10:AJ4479))</f>
        <v/>
      </c>
    </row>
    <row r="4481" spans="34:36" x14ac:dyDescent="0.35">
      <c r="AH4481" s="16" t="str">
        <f>IF(AND(B4481="Premier League",E4481="Live"),_xlfn.XLOOKUP(_xlfn.TEXTJOIN(" vs ",,C4481:D4481),Calendar!G:G,Calendar!B:B),IF(AND(B4481="Premier League",E4481="Highlights"),_xlfn.XLOOKUP(H4481,Calendar!O:O,Calendar!N:N,,-1),""))</f>
        <v/>
      </c>
      <c r="AI4481" s="61" t="str">
        <f>IF(AND(AH4481&lt;&gt;"",E4481="Live"),_xlfn.XLOOKUP(_xlfn.TEXTJOIN(" vs ",,C4481:D4481),Calendar!G:G,Calendar!K:K),"")</f>
        <v/>
      </c>
      <c r="AJ4481" s="61" t="str">
        <f>IF(AND(K4481&lt;&gt;"Match of the Day",K4481&lt;&gt;"Match of the Day 2",K4481&lt;&gt;"Match of the Day Repeat"),"",1+MAX($AJ$10:AJ4480))</f>
        <v/>
      </c>
    </row>
    <row r="4482" spans="34:36" x14ac:dyDescent="0.35">
      <c r="AH4482" s="16" t="str">
        <f>IF(AND(B4482="Premier League",E4482="Live"),_xlfn.XLOOKUP(_xlfn.TEXTJOIN(" vs ",,C4482:D4482),Calendar!G:G,Calendar!B:B),IF(AND(B4482="Premier League",E4482="Highlights"),_xlfn.XLOOKUP(H4482,Calendar!O:O,Calendar!N:N,,-1),""))</f>
        <v/>
      </c>
      <c r="AI4482" s="61" t="str">
        <f>IF(AND(AH4482&lt;&gt;"",E4482="Live"),_xlfn.XLOOKUP(_xlfn.TEXTJOIN(" vs ",,C4482:D4482),Calendar!G:G,Calendar!K:K),"")</f>
        <v/>
      </c>
      <c r="AJ4482" s="61" t="str">
        <f>IF(AND(K4482&lt;&gt;"Match of the Day",K4482&lt;&gt;"Match of the Day 2",K4482&lt;&gt;"Match of the Day Repeat"),"",1+MAX($AJ$10:AJ4481))</f>
        <v/>
      </c>
    </row>
    <row r="4483" spans="34:36" x14ac:dyDescent="0.35">
      <c r="AH4483" s="16" t="str">
        <f>IF(AND(B4483="Premier League",E4483="Live"),_xlfn.XLOOKUP(_xlfn.TEXTJOIN(" vs ",,C4483:D4483),Calendar!G:G,Calendar!B:B),IF(AND(B4483="Premier League",E4483="Highlights"),_xlfn.XLOOKUP(H4483,Calendar!O:O,Calendar!N:N,,-1),""))</f>
        <v/>
      </c>
      <c r="AI4483" s="61" t="str">
        <f>IF(AND(AH4483&lt;&gt;"",E4483="Live"),_xlfn.XLOOKUP(_xlfn.TEXTJOIN(" vs ",,C4483:D4483),Calendar!G:G,Calendar!K:K),"")</f>
        <v/>
      </c>
      <c r="AJ4483" s="61" t="str">
        <f>IF(AND(K4483&lt;&gt;"Match of the Day",K4483&lt;&gt;"Match of the Day 2",K4483&lt;&gt;"Match of the Day Repeat"),"",1+MAX($AJ$10:AJ4482))</f>
        <v/>
      </c>
    </row>
    <row r="4484" spans="34:36" x14ac:dyDescent="0.35">
      <c r="AH4484" s="16" t="str">
        <f>IF(AND(B4484="Premier League",E4484="Live"),_xlfn.XLOOKUP(_xlfn.TEXTJOIN(" vs ",,C4484:D4484),Calendar!G:G,Calendar!B:B),IF(AND(B4484="Premier League",E4484="Highlights"),_xlfn.XLOOKUP(H4484,Calendar!O:O,Calendar!N:N,,-1),""))</f>
        <v/>
      </c>
      <c r="AI4484" s="61" t="str">
        <f>IF(AND(AH4484&lt;&gt;"",E4484="Live"),_xlfn.XLOOKUP(_xlfn.TEXTJOIN(" vs ",,C4484:D4484),Calendar!G:G,Calendar!K:K),"")</f>
        <v/>
      </c>
      <c r="AJ4484" s="61" t="str">
        <f>IF(AND(K4484&lt;&gt;"Match of the Day",K4484&lt;&gt;"Match of the Day 2",K4484&lt;&gt;"Match of the Day Repeat"),"",1+MAX($AJ$10:AJ4483))</f>
        <v/>
      </c>
    </row>
    <row r="4485" spans="34:36" x14ac:dyDescent="0.35">
      <c r="AH4485" s="16" t="str">
        <f>IF(AND(B4485="Premier League",E4485="Live"),_xlfn.XLOOKUP(_xlfn.TEXTJOIN(" vs ",,C4485:D4485),Calendar!G:G,Calendar!B:B),IF(AND(B4485="Premier League",E4485="Highlights"),_xlfn.XLOOKUP(H4485,Calendar!O:O,Calendar!N:N,,-1),""))</f>
        <v/>
      </c>
      <c r="AI4485" s="61" t="str">
        <f>IF(AND(AH4485&lt;&gt;"",E4485="Live"),_xlfn.XLOOKUP(_xlfn.TEXTJOIN(" vs ",,C4485:D4485),Calendar!G:G,Calendar!K:K),"")</f>
        <v/>
      </c>
      <c r="AJ4485" s="61" t="str">
        <f>IF(AND(K4485&lt;&gt;"Match of the Day",K4485&lt;&gt;"Match of the Day 2",K4485&lt;&gt;"Match of the Day Repeat"),"",1+MAX($AJ$10:AJ4484))</f>
        <v/>
      </c>
    </row>
    <row r="4486" spans="34:36" x14ac:dyDescent="0.35">
      <c r="AH4486" s="16" t="str">
        <f>IF(AND(B4486="Premier League",E4486="Live"),_xlfn.XLOOKUP(_xlfn.TEXTJOIN(" vs ",,C4486:D4486),Calendar!G:G,Calendar!B:B),IF(AND(B4486="Premier League",E4486="Highlights"),_xlfn.XLOOKUP(H4486,Calendar!O:O,Calendar!N:N,,-1),""))</f>
        <v/>
      </c>
      <c r="AI4486" s="61" t="str">
        <f>IF(AND(AH4486&lt;&gt;"",E4486="Live"),_xlfn.XLOOKUP(_xlfn.TEXTJOIN(" vs ",,C4486:D4486),Calendar!G:G,Calendar!K:K),"")</f>
        <v/>
      </c>
      <c r="AJ4486" s="61" t="str">
        <f>IF(AND(K4486&lt;&gt;"Match of the Day",K4486&lt;&gt;"Match of the Day 2",K4486&lt;&gt;"Match of the Day Repeat"),"",1+MAX($AJ$10:AJ4485))</f>
        <v/>
      </c>
    </row>
    <row r="4487" spans="34:36" x14ac:dyDescent="0.35">
      <c r="AH4487" s="16" t="str">
        <f>IF(AND(B4487="Premier League",E4487="Live"),_xlfn.XLOOKUP(_xlfn.TEXTJOIN(" vs ",,C4487:D4487),Calendar!G:G,Calendar!B:B),IF(AND(B4487="Premier League",E4487="Highlights"),_xlfn.XLOOKUP(H4487,Calendar!O:O,Calendar!N:N,,-1),""))</f>
        <v/>
      </c>
      <c r="AI4487" s="61" t="str">
        <f>IF(AND(AH4487&lt;&gt;"",E4487="Live"),_xlfn.XLOOKUP(_xlfn.TEXTJOIN(" vs ",,C4487:D4487),Calendar!G:G,Calendar!K:K),"")</f>
        <v/>
      </c>
      <c r="AJ4487" s="61" t="str">
        <f>IF(AND(K4487&lt;&gt;"Match of the Day",K4487&lt;&gt;"Match of the Day 2",K4487&lt;&gt;"Match of the Day Repeat"),"",1+MAX($AJ$10:AJ4486))</f>
        <v/>
      </c>
    </row>
    <row r="4488" spans="34:36" x14ac:dyDescent="0.35">
      <c r="AH4488" s="16" t="str">
        <f>IF(AND(B4488="Premier League",E4488="Live"),_xlfn.XLOOKUP(_xlfn.TEXTJOIN(" vs ",,C4488:D4488),Calendar!G:G,Calendar!B:B),IF(AND(B4488="Premier League",E4488="Highlights"),_xlfn.XLOOKUP(H4488,Calendar!O:O,Calendar!N:N,,-1),""))</f>
        <v/>
      </c>
      <c r="AI4488" s="61" t="str">
        <f>IF(AND(AH4488&lt;&gt;"",E4488="Live"),_xlfn.XLOOKUP(_xlfn.TEXTJOIN(" vs ",,C4488:D4488),Calendar!G:G,Calendar!K:K),"")</f>
        <v/>
      </c>
      <c r="AJ4488" s="61" t="str">
        <f>IF(AND(K4488&lt;&gt;"Match of the Day",K4488&lt;&gt;"Match of the Day 2",K4488&lt;&gt;"Match of the Day Repeat"),"",1+MAX($AJ$10:AJ4487))</f>
        <v/>
      </c>
    </row>
    <row r="4489" spans="34:36" x14ac:dyDescent="0.35">
      <c r="AH4489" s="16" t="str">
        <f>IF(AND(B4489="Premier League",E4489="Live"),_xlfn.XLOOKUP(_xlfn.TEXTJOIN(" vs ",,C4489:D4489),Calendar!G:G,Calendar!B:B),IF(AND(B4489="Premier League",E4489="Highlights"),_xlfn.XLOOKUP(H4489,Calendar!O:O,Calendar!N:N,,-1),""))</f>
        <v/>
      </c>
      <c r="AI4489" s="61" t="str">
        <f>IF(AND(AH4489&lt;&gt;"",E4489="Live"),_xlfn.XLOOKUP(_xlfn.TEXTJOIN(" vs ",,C4489:D4489),Calendar!G:G,Calendar!K:K),"")</f>
        <v/>
      </c>
      <c r="AJ4489" s="61" t="str">
        <f>IF(AND(K4489&lt;&gt;"Match of the Day",K4489&lt;&gt;"Match of the Day 2",K4489&lt;&gt;"Match of the Day Repeat"),"",1+MAX($AJ$10:AJ4488))</f>
        <v/>
      </c>
    </row>
    <row r="4490" spans="34:36" x14ac:dyDescent="0.35">
      <c r="AH4490" s="16" t="str">
        <f>IF(AND(B4490="Premier League",E4490="Live"),_xlfn.XLOOKUP(_xlfn.TEXTJOIN(" vs ",,C4490:D4490),Calendar!G:G,Calendar!B:B),IF(AND(B4490="Premier League",E4490="Highlights"),_xlfn.XLOOKUP(H4490,Calendar!O:O,Calendar!N:N,,-1),""))</f>
        <v/>
      </c>
      <c r="AI4490" s="61" t="str">
        <f>IF(AND(AH4490&lt;&gt;"",E4490="Live"),_xlfn.XLOOKUP(_xlfn.TEXTJOIN(" vs ",,C4490:D4490),Calendar!G:G,Calendar!K:K),"")</f>
        <v/>
      </c>
      <c r="AJ4490" s="61" t="str">
        <f>IF(AND(K4490&lt;&gt;"Match of the Day",K4490&lt;&gt;"Match of the Day 2",K4490&lt;&gt;"Match of the Day Repeat"),"",1+MAX($AJ$10:AJ4489))</f>
        <v/>
      </c>
    </row>
    <row r="4491" spans="34:36" x14ac:dyDescent="0.35">
      <c r="AH4491" s="16" t="str">
        <f>IF(AND(B4491="Premier League",E4491="Live"),_xlfn.XLOOKUP(_xlfn.TEXTJOIN(" vs ",,C4491:D4491),Calendar!G:G,Calendar!B:B),IF(AND(B4491="Premier League",E4491="Highlights"),_xlfn.XLOOKUP(H4491,Calendar!O:O,Calendar!N:N,,-1),""))</f>
        <v/>
      </c>
      <c r="AI4491" s="61" t="str">
        <f>IF(AND(AH4491&lt;&gt;"",E4491="Live"),_xlfn.XLOOKUP(_xlfn.TEXTJOIN(" vs ",,C4491:D4491),Calendar!G:G,Calendar!K:K),"")</f>
        <v/>
      </c>
      <c r="AJ4491" s="61" t="str">
        <f>IF(AND(K4491&lt;&gt;"Match of the Day",K4491&lt;&gt;"Match of the Day 2",K4491&lt;&gt;"Match of the Day Repeat"),"",1+MAX($AJ$10:AJ4490))</f>
        <v/>
      </c>
    </row>
    <row r="4492" spans="34:36" x14ac:dyDescent="0.35">
      <c r="AH4492" s="16" t="str">
        <f>IF(AND(B4492="Premier League",E4492="Live"),_xlfn.XLOOKUP(_xlfn.TEXTJOIN(" vs ",,C4492:D4492),Calendar!G:G,Calendar!B:B),IF(AND(B4492="Premier League",E4492="Highlights"),_xlfn.XLOOKUP(H4492,Calendar!O:O,Calendar!N:N,,-1),""))</f>
        <v/>
      </c>
      <c r="AI4492" s="61" t="str">
        <f>IF(AND(AH4492&lt;&gt;"",E4492="Live"),_xlfn.XLOOKUP(_xlfn.TEXTJOIN(" vs ",,C4492:D4492),Calendar!G:G,Calendar!K:K),"")</f>
        <v/>
      </c>
      <c r="AJ4492" s="61" t="str">
        <f>IF(AND(K4492&lt;&gt;"Match of the Day",K4492&lt;&gt;"Match of the Day 2",K4492&lt;&gt;"Match of the Day Repeat"),"",1+MAX($AJ$10:AJ4491))</f>
        <v/>
      </c>
    </row>
    <row r="4493" spans="34:36" x14ac:dyDescent="0.35">
      <c r="AH4493" s="16" t="str">
        <f>IF(AND(B4493="Premier League",E4493="Live"),_xlfn.XLOOKUP(_xlfn.TEXTJOIN(" vs ",,C4493:D4493),Calendar!G:G,Calendar!B:B),IF(AND(B4493="Premier League",E4493="Highlights"),_xlfn.XLOOKUP(H4493,Calendar!O:O,Calendar!N:N,,-1),""))</f>
        <v/>
      </c>
      <c r="AI4493" s="61" t="str">
        <f>IF(AND(AH4493&lt;&gt;"",E4493="Live"),_xlfn.XLOOKUP(_xlfn.TEXTJOIN(" vs ",,C4493:D4493),Calendar!G:G,Calendar!K:K),"")</f>
        <v/>
      </c>
      <c r="AJ4493" s="61" t="str">
        <f>IF(AND(K4493&lt;&gt;"Match of the Day",K4493&lt;&gt;"Match of the Day 2",K4493&lt;&gt;"Match of the Day Repeat"),"",1+MAX($AJ$10:AJ4492))</f>
        <v/>
      </c>
    </row>
    <row r="4494" spans="34:36" x14ac:dyDescent="0.35">
      <c r="AH4494" s="16" t="str">
        <f>IF(AND(B4494="Premier League",E4494="Live"),_xlfn.XLOOKUP(_xlfn.TEXTJOIN(" vs ",,C4494:D4494),Calendar!G:G,Calendar!B:B),IF(AND(B4494="Premier League",E4494="Highlights"),_xlfn.XLOOKUP(H4494,Calendar!O:O,Calendar!N:N,,-1),""))</f>
        <v/>
      </c>
      <c r="AI4494" s="61" t="str">
        <f>IF(AND(AH4494&lt;&gt;"",E4494="Live"),_xlfn.XLOOKUP(_xlfn.TEXTJOIN(" vs ",,C4494:D4494),Calendar!G:G,Calendar!K:K),"")</f>
        <v/>
      </c>
      <c r="AJ4494" s="61" t="str">
        <f>IF(AND(K4494&lt;&gt;"Match of the Day",K4494&lt;&gt;"Match of the Day 2",K4494&lt;&gt;"Match of the Day Repeat"),"",1+MAX($AJ$10:AJ4493))</f>
        <v/>
      </c>
    </row>
    <row r="4495" spans="34:36" x14ac:dyDescent="0.35">
      <c r="AH4495" s="16" t="str">
        <f>IF(AND(B4495="Premier League",E4495="Live"),_xlfn.XLOOKUP(_xlfn.TEXTJOIN(" vs ",,C4495:D4495),Calendar!G:G,Calendar!B:B),IF(AND(B4495="Premier League",E4495="Highlights"),_xlfn.XLOOKUP(H4495,Calendar!O:O,Calendar!N:N,,-1),""))</f>
        <v/>
      </c>
      <c r="AI4495" s="61" t="str">
        <f>IF(AND(AH4495&lt;&gt;"",E4495="Live"),_xlfn.XLOOKUP(_xlfn.TEXTJOIN(" vs ",,C4495:D4495),Calendar!G:G,Calendar!K:K),"")</f>
        <v/>
      </c>
      <c r="AJ4495" s="61" t="str">
        <f>IF(AND(K4495&lt;&gt;"Match of the Day",K4495&lt;&gt;"Match of the Day 2",K4495&lt;&gt;"Match of the Day Repeat"),"",1+MAX($AJ$10:AJ4494))</f>
        <v/>
      </c>
    </row>
    <row r="4496" spans="34:36" x14ac:dyDescent="0.35">
      <c r="AH4496" s="16" t="str">
        <f>IF(AND(B4496="Premier League",E4496="Live"),_xlfn.XLOOKUP(_xlfn.TEXTJOIN(" vs ",,C4496:D4496),Calendar!G:G,Calendar!B:B),IF(AND(B4496="Premier League",E4496="Highlights"),_xlfn.XLOOKUP(H4496,Calendar!O:O,Calendar!N:N,,-1),""))</f>
        <v/>
      </c>
      <c r="AI4496" s="61" t="str">
        <f>IF(AND(AH4496&lt;&gt;"",E4496="Live"),_xlfn.XLOOKUP(_xlfn.TEXTJOIN(" vs ",,C4496:D4496),Calendar!G:G,Calendar!K:K),"")</f>
        <v/>
      </c>
      <c r="AJ4496" s="61" t="str">
        <f>IF(AND(K4496&lt;&gt;"Match of the Day",K4496&lt;&gt;"Match of the Day 2",K4496&lt;&gt;"Match of the Day Repeat"),"",1+MAX($AJ$10:AJ4495))</f>
        <v/>
      </c>
    </row>
    <row r="4497" spans="34:36" x14ac:dyDescent="0.35">
      <c r="AH4497" s="16" t="str">
        <f>IF(AND(B4497="Premier League",E4497="Live"),_xlfn.XLOOKUP(_xlfn.TEXTJOIN(" vs ",,C4497:D4497),Calendar!G:G,Calendar!B:B),IF(AND(B4497="Premier League",E4497="Highlights"),_xlfn.XLOOKUP(H4497,Calendar!O:O,Calendar!N:N,,-1),""))</f>
        <v/>
      </c>
      <c r="AI4497" s="61" t="str">
        <f>IF(AND(AH4497&lt;&gt;"",E4497="Live"),_xlfn.XLOOKUP(_xlfn.TEXTJOIN(" vs ",,C4497:D4497),Calendar!G:G,Calendar!K:K),"")</f>
        <v/>
      </c>
      <c r="AJ4497" s="61" t="str">
        <f>IF(AND(K4497&lt;&gt;"Match of the Day",K4497&lt;&gt;"Match of the Day 2",K4497&lt;&gt;"Match of the Day Repeat"),"",1+MAX($AJ$10:AJ4496))</f>
        <v/>
      </c>
    </row>
    <row r="4498" spans="34:36" x14ac:dyDescent="0.35">
      <c r="AH4498" s="16" t="str">
        <f>IF(AND(B4498="Premier League",E4498="Live"),_xlfn.XLOOKUP(_xlfn.TEXTJOIN(" vs ",,C4498:D4498),Calendar!G:G,Calendar!B:B),IF(AND(B4498="Premier League",E4498="Highlights"),_xlfn.XLOOKUP(H4498,Calendar!O:O,Calendar!N:N,,-1),""))</f>
        <v/>
      </c>
      <c r="AI4498" s="61" t="str">
        <f>IF(AND(AH4498&lt;&gt;"",E4498="Live"),_xlfn.XLOOKUP(_xlfn.TEXTJOIN(" vs ",,C4498:D4498),Calendar!G:G,Calendar!K:K),"")</f>
        <v/>
      </c>
      <c r="AJ4498" s="61" t="str">
        <f>IF(AND(K4498&lt;&gt;"Match of the Day",K4498&lt;&gt;"Match of the Day 2",K4498&lt;&gt;"Match of the Day Repeat"),"",1+MAX($AJ$10:AJ4497))</f>
        <v/>
      </c>
    </row>
    <row r="4499" spans="34:36" x14ac:dyDescent="0.35">
      <c r="AH4499" s="16" t="str">
        <f>IF(AND(B4499="Premier League",E4499="Live"),_xlfn.XLOOKUP(_xlfn.TEXTJOIN(" vs ",,C4499:D4499),Calendar!G:G,Calendar!B:B),IF(AND(B4499="Premier League",E4499="Highlights"),_xlfn.XLOOKUP(H4499,Calendar!O:O,Calendar!N:N,,-1),""))</f>
        <v/>
      </c>
      <c r="AI4499" s="61" t="str">
        <f>IF(AND(AH4499&lt;&gt;"",E4499="Live"),_xlfn.XLOOKUP(_xlfn.TEXTJOIN(" vs ",,C4499:D4499),Calendar!G:G,Calendar!K:K),"")</f>
        <v/>
      </c>
      <c r="AJ4499" s="61" t="str">
        <f>IF(AND(K4499&lt;&gt;"Match of the Day",K4499&lt;&gt;"Match of the Day 2",K4499&lt;&gt;"Match of the Day Repeat"),"",1+MAX($AJ$10:AJ4498))</f>
        <v/>
      </c>
    </row>
    <row r="4500" spans="34:36" x14ac:dyDescent="0.35">
      <c r="AH4500" s="16" t="str">
        <f>IF(AND(B4500="Premier League",E4500="Live"),_xlfn.XLOOKUP(_xlfn.TEXTJOIN(" vs ",,C4500:D4500),Calendar!G:G,Calendar!B:B),IF(AND(B4500="Premier League",E4500="Highlights"),_xlfn.XLOOKUP(H4500,Calendar!O:O,Calendar!N:N,,-1),""))</f>
        <v/>
      </c>
      <c r="AI4500" s="61" t="str">
        <f>IF(AND(AH4500&lt;&gt;"",E4500="Live"),_xlfn.XLOOKUP(_xlfn.TEXTJOIN(" vs ",,C4500:D4500),Calendar!G:G,Calendar!K:K),"")</f>
        <v/>
      </c>
      <c r="AJ4500" s="61" t="str">
        <f>IF(AND(K4500&lt;&gt;"Match of the Day",K4500&lt;&gt;"Match of the Day 2",K4500&lt;&gt;"Match of the Day Repeat"),"",1+MAX($AJ$10:AJ4499))</f>
        <v/>
      </c>
    </row>
    <row r="4501" spans="34:36" x14ac:dyDescent="0.35">
      <c r="AH4501" s="16" t="str">
        <f>IF(AND(B4501="Premier League",E4501="Live"),_xlfn.XLOOKUP(_xlfn.TEXTJOIN(" vs ",,C4501:D4501),Calendar!G:G,Calendar!B:B),IF(AND(B4501="Premier League",E4501="Highlights"),_xlfn.XLOOKUP(H4501,Calendar!O:O,Calendar!N:N,,-1),""))</f>
        <v/>
      </c>
      <c r="AI4501" s="61" t="str">
        <f>IF(AND(AH4501&lt;&gt;"",E4501="Live"),_xlfn.XLOOKUP(_xlfn.TEXTJOIN(" vs ",,C4501:D4501),Calendar!G:G,Calendar!K:K),"")</f>
        <v/>
      </c>
      <c r="AJ4501" s="61" t="str">
        <f>IF(AND(K4501&lt;&gt;"Match of the Day",K4501&lt;&gt;"Match of the Day 2",K4501&lt;&gt;"Match of the Day Repeat"),"",1+MAX($AJ$10:AJ4500))</f>
        <v/>
      </c>
    </row>
    <row r="4502" spans="34:36" x14ac:dyDescent="0.35">
      <c r="AH4502" s="16" t="str">
        <f>IF(AND(B4502="Premier League",E4502="Live"),_xlfn.XLOOKUP(_xlfn.TEXTJOIN(" vs ",,C4502:D4502),Calendar!G:G,Calendar!B:B),IF(AND(B4502="Premier League",E4502="Highlights"),_xlfn.XLOOKUP(H4502,Calendar!O:O,Calendar!N:N,,-1),""))</f>
        <v/>
      </c>
      <c r="AI4502" s="61" t="str">
        <f>IF(AND(AH4502&lt;&gt;"",E4502="Live"),_xlfn.XLOOKUP(_xlfn.TEXTJOIN(" vs ",,C4502:D4502),Calendar!G:G,Calendar!K:K),"")</f>
        <v/>
      </c>
      <c r="AJ4502" s="61" t="str">
        <f>IF(AND(K4502&lt;&gt;"Match of the Day",K4502&lt;&gt;"Match of the Day 2",K4502&lt;&gt;"Match of the Day Repeat"),"",1+MAX($AJ$10:AJ4501))</f>
        <v/>
      </c>
    </row>
    <row r="4503" spans="34:36" x14ac:dyDescent="0.35">
      <c r="AH4503" s="16" t="str">
        <f>IF(AND(B4503="Premier League",E4503="Live"),_xlfn.XLOOKUP(_xlfn.TEXTJOIN(" vs ",,C4503:D4503),Calendar!G:G,Calendar!B:B),IF(AND(B4503="Premier League",E4503="Highlights"),_xlfn.XLOOKUP(H4503,Calendar!O:O,Calendar!N:N,,-1),""))</f>
        <v/>
      </c>
      <c r="AI4503" s="61" t="str">
        <f>IF(AND(AH4503&lt;&gt;"",E4503="Live"),_xlfn.XLOOKUP(_xlfn.TEXTJOIN(" vs ",,C4503:D4503),Calendar!G:G,Calendar!K:K),"")</f>
        <v/>
      </c>
      <c r="AJ4503" s="61" t="str">
        <f>IF(AND(K4503&lt;&gt;"Match of the Day",K4503&lt;&gt;"Match of the Day 2",K4503&lt;&gt;"Match of the Day Repeat"),"",1+MAX($AJ$10:AJ4502))</f>
        <v/>
      </c>
    </row>
    <row r="4504" spans="34:36" x14ac:dyDescent="0.35">
      <c r="AH4504" s="16" t="str">
        <f>IF(AND(B4504="Premier League",E4504="Live"),_xlfn.XLOOKUP(_xlfn.TEXTJOIN(" vs ",,C4504:D4504),Calendar!G:G,Calendar!B:B),IF(AND(B4504="Premier League",E4504="Highlights"),_xlfn.XLOOKUP(H4504,Calendar!O:O,Calendar!N:N,,-1),""))</f>
        <v/>
      </c>
      <c r="AI4504" s="61" t="str">
        <f>IF(AND(AH4504&lt;&gt;"",E4504="Live"),_xlfn.XLOOKUP(_xlfn.TEXTJOIN(" vs ",,C4504:D4504),Calendar!G:G,Calendar!K:K),"")</f>
        <v/>
      </c>
      <c r="AJ4504" s="61" t="str">
        <f>IF(AND(K4504&lt;&gt;"Match of the Day",K4504&lt;&gt;"Match of the Day 2",K4504&lt;&gt;"Match of the Day Repeat"),"",1+MAX($AJ$10:AJ4503))</f>
        <v/>
      </c>
    </row>
    <row r="4505" spans="34:36" x14ac:dyDescent="0.35">
      <c r="AH4505" s="16" t="str">
        <f>IF(AND(B4505="Premier League",E4505="Live"),_xlfn.XLOOKUP(_xlfn.TEXTJOIN(" vs ",,C4505:D4505),Calendar!G:G,Calendar!B:B),IF(AND(B4505="Premier League",E4505="Highlights"),_xlfn.XLOOKUP(H4505,Calendar!O:O,Calendar!N:N,,-1),""))</f>
        <v/>
      </c>
      <c r="AI4505" s="61" t="str">
        <f>IF(AND(AH4505&lt;&gt;"",E4505="Live"),_xlfn.XLOOKUP(_xlfn.TEXTJOIN(" vs ",,C4505:D4505),Calendar!G:G,Calendar!K:K),"")</f>
        <v/>
      </c>
      <c r="AJ4505" s="61" t="str">
        <f>IF(AND(K4505&lt;&gt;"Match of the Day",K4505&lt;&gt;"Match of the Day 2",K4505&lt;&gt;"Match of the Day Repeat"),"",1+MAX($AJ$10:AJ4504))</f>
        <v/>
      </c>
    </row>
    <row r="4506" spans="34:36" x14ac:dyDescent="0.35">
      <c r="AH4506" s="16" t="str">
        <f>IF(AND(B4506="Premier League",E4506="Live"),_xlfn.XLOOKUP(_xlfn.TEXTJOIN(" vs ",,C4506:D4506),Calendar!G:G,Calendar!B:B),IF(AND(B4506="Premier League",E4506="Highlights"),_xlfn.XLOOKUP(H4506,Calendar!O:O,Calendar!N:N,,-1),""))</f>
        <v/>
      </c>
      <c r="AI4506" s="61" t="str">
        <f>IF(AND(AH4506&lt;&gt;"",E4506="Live"),_xlfn.XLOOKUP(_xlfn.TEXTJOIN(" vs ",,C4506:D4506),Calendar!G:G,Calendar!K:K),"")</f>
        <v/>
      </c>
      <c r="AJ4506" s="61" t="str">
        <f>IF(AND(K4506&lt;&gt;"Match of the Day",K4506&lt;&gt;"Match of the Day 2",K4506&lt;&gt;"Match of the Day Repeat"),"",1+MAX($AJ$10:AJ4505))</f>
        <v/>
      </c>
    </row>
    <row r="4507" spans="34:36" x14ac:dyDescent="0.35">
      <c r="AH4507" s="16" t="str">
        <f>IF(AND(B4507="Premier League",E4507="Live"),_xlfn.XLOOKUP(_xlfn.TEXTJOIN(" vs ",,C4507:D4507),Calendar!G:G,Calendar!B:B),IF(AND(B4507="Premier League",E4507="Highlights"),_xlfn.XLOOKUP(H4507,Calendar!O:O,Calendar!N:N,,-1),""))</f>
        <v/>
      </c>
      <c r="AI4507" s="61" t="str">
        <f>IF(AND(AH4507&lt;&gt;"",E4507="Live"),_xlfn.XLOOKUP(_xlfn.TEXTJOIN(" vs ",,C4507:D4507),Calendar!G:G,Calendar!K:K),"")</f>
        <v/>
      </c>
      <c r="AJ4507" s="61" t="str">
        <f>IF(AND(K4507&lt;&gt;"Match of the Day",K4507&lt;&gt;"Match of the Day 2",K4507&lt;&gt;"Match of the Day Repeat"),"",1+MAX($AJ$10:AJ4506))</f>
        <v/>
      </c>
    </row>
    <row r="4508" spans="34:36" x14ac:dyDescent="0.35">
      <c r="AH4508" s="16" t="str">
        <f>IF(AND(B4508="Premier League",E4508="Live"),_xlfn.XLOOKUP(_xlfn.TEXTJOIN(" vs ",,C4508:D4508),Calendar!G:G,Calendar!B:B),IF(AND(B4508="Premier League",E4508="Highlights"),_xlfn.XLOOKUP(H4508,Calendar!O:O,Calendar!N:N,,-1),""))</f>
        <v/>
      </c>
      <c r="AI4508" s="61" t="str">
        <f>IF(AND(AH4508&lt;&gt;"",E4508="Live"),_xlfn.XLOOKUP(_xlfn.TEXTJOIN(" vs ",,C4508:D4508),Calendar!G:G,Calendar!K:K),"")</f>
        <v/>
      </c>
      <c r="AJ4508" s="61" t="str">
        <f>IF(AND(K4508&lt;&gt;"Match of the Day",K4508&lt;&gt;"Match of the Day 2",K4508&lt;&gt;"Match of the Day Repeat"),"",1+MAX($AJ$10:AJ4507))</f>
        <v/>
      </c>
    </row>
    <row r="4509" spans="34:36" x14ac:dyDescent="0.35">
      <c r="AH4509" s="16" t="str">
        <f>IF(AND(B4509="Premier League",E4509="Live"),_xlfn.XLOOKUP(_xlfn.TEXTJOIN(" vs ",,C4509:D4509),Calendar!G:G,Calendar!B:B),IF(AND(B4509="Premier League",E4509="Highlights"),_xlfn.XLOOKUP(H4509,Calendar!O:O,Calendar!N:N,,-1),""))</f>
        <v/>
      </c>
      <c r="AI4509" s="61" t="str">
        <f>IF(AND(AH4509&lt;&gt;"",E4509="Live"),_xlfn.XLOOKUP(_xlfn.TEXTJOIN(" vs ",,C4509:D4509),Calendar!G:G,Calendar!K:K),"")</f>
        <v/>
      </c>
      <c r="AJ4509" s="61" t="str">
        <f>IF(AND(K4509&lt;&gt;"Match of the Day",K4509&lt;&gt;"Match of the Day 2",K4509&lt;&gt;"Match of the Day Repeat"),"",1+MAX($AJ$10:AJ4508))</f>
        <v/>
      </c>
    </row>
    <row r="4510" spans="34:36" x14ac:dyDescent="0.35">
      <c r="AH4510" s="16" t="str">
        <f>IF(AND(B4510="Premier League",E4510="Live"),_xlfn.XLOOKUP(_xlfn.TEXTJOIN(" vs ",,C4510:D4510),Calendar!G:G,Calendar!B:B),IF(AND(B4510="Premier League",E4510="Highlights"),_xlfn.XLOOKUP(H4510,Calendar!O:O,Calendar!N:N,,-1),""))</f>
        <v/>
      </c>
      <c r="AI4510" s="61" t="str">
        <f>IF(AND(AH4510&lt;&gt;"",E4510="Live"),_xlfn.XLOOKUP(_xlfn.TEXTJOIN(" vs ",,C4510:D4510),Calendar!G:G,Calendar!K:K),"")</f>
        <v/>
      </c>
      <c r="AJ4510" s="61" t="str">
        <f>IF(AND(K4510&lt;&gt;"Match of the Day",K4510&lt;&gt;"Match of the Day 2",K4510&lt;&gt;"Match of the Day Repeat"),"",1+MAX($AJ$10:AJ4509))</f>
        <v/>
      </c>
    </row>
    <row r="4511" spans="34:36" x14ac:dyDescent="0.35">
      <c r="AH4511" s="16" t="str">
        <f>IF(AND(B4511="Premier League",E4511="Live"),_xlfn.XLOOKUP(_xlfn.TEXTJOIN(" vs ",,C4511:D4511),Calendar!G:G,Calendar!B:B),IF(AND(B4511="Premier League",E4511="Highlights"),_xlfn.XLOOKUP(H4511,Calendar!O:O,Calendar!N:N,,-1),""))</f>
        <v/>
      </c>
      <c r="AI4511" s="61" t="str">
        <f>IF(AND(AH4511&lt;&gt;"",E4511="Live"),_xlfn.XLOOKUP(_xlfn.TEXTJOIN(" vs ",,C4511:D4511),Calendar!G:G,Calendar!K:K),"")</f>
        <v/>
      </c>
      <c r="AJ4511" s="61" t="str">
        <f>IF(AND(K4511&lt;&gt;"Match of the Day",K4511&lt;&gt;"Match of the Day 2",K4511&lt;&gt;"Match of the Day Repeat"),"",1+MAX($AJ$10:AJ4510))</f>
        <v/>
      </c>
    </row>
    <row r="4512" spans="34:36" x14ac:dyDescent="0.35">
      <c r="AH4512" s="16" t="str">
        <f>IF(AND(B4512="Premier League",E4512="Live"),_xlfn.XLOOKUP(_xlfn.TEXTJOIN(" vs ",,C4512:D4512),Calendar!G:G,Calendar!B:B),IF(AND(B4512="Premier League",E4512="Highlights"),_xlfn.XLOOKUP(H4512,Calendar!O:O,Calendar!N:N,,-1),""))</f>
        <v/>
      </c>
      <c r="AI4512" s="61" t="str">
        <f>IF(AND(AH4512&lt;&gt;"",E4512="Live"),_xlfn.XLOOKUP(_xlfn.TEXTJOIN(" vs ",,C4512:D4512),Calendar!G:G,Calendar!K:K),"")</f>
        <v/>
      </c>
      <c r="AJ4512" s="61" t="str">
        <f>IF(AND(K4512&lt;&gt;"Match of the Day",K4512&lt;&gt;"Match of the Day 2",K4512&lt;&gt;"Match of the Day Repeat"),"",1+MAX($AJ$10:AJ4511))</f>
        <v/>
      </c>
    </row>
    <row r="4513" spans="34:36" x14ac:dyDescent="0.35">
      <c r="AH4513" s="16" t="str">
        <f>IF(AND(B4513="Premier League",E4513="Live"),_xlfn.XLOOKUP(_xlfn.TEXTJOIN(" vs ",,C4513:D4513),Calendar!G:G,Calendar!B:B),IF(AND(B4513="Premier League",E4513="Highlights"),_xlfn.XLOOKUP(H4513,Calendar!O:O,Calendar!N:N,,-1),""))</f>
        <v/>
      </c>
      <c r="AI4513" s="61" t="str">
        <f>IF(AND(AH4513&lt;&gt;"",E4513="Live"),_xlfn.XLOOKUP(_xlfn.TEXTJOIN(" vs ",,C4513:D4513),Calendar!G:G,Calendar!K:K),"")</f>
        <v/>
      </c>
      <c r="AJ4513" s="61" t="str">
        <f>IF(AND(K4513&lt;&gt;"Match of the Day",K4513&lt;&gt;"Match of the Day 2",K4513&lt;&gt;"Match of the Day Repeat"),"",1+MAX($AJ$10:AJ4512))</f>
        <v/>
      </c>
    </row>
    <row r="4514" spans="34:36" x14ac:dyDescent="0.35">
      <c r="AH4514" s="16" t="str">
        <f>IF(AND(B4514="Premier League",E4514="Live"),_xlfn.XLOOKUP(_xlfn.TEXTJOIN(" vs ",,C4514:D4514),Calendar!G:G,Calendar!B:B),IF(AND(B4514="Premier League",E4514="Highlights"),_xlfn.XLOOKUP(H4514,Calendar!O:O,Calendar!N:N,,-1),""))</f>
        <v/>
      </c>
      <c r="AI4514" s="61" t="str">
        <f>IF(AND(AH4514&lt;&gt;"",E4514="Live"),_xlfn.XLOOKUP(_xlfn.TEXTJOIN(" vs ",,C4514:D4514),Calendar!G:G,Calendar!K:K),"")</f>
        <v/>
      </c>
      <c r="AJ4514" s="61" t="str">
        <f>IF(AND(K4514&lt;&gt;"Match of the Day",K4514&lt;&gt;"Match of the Day 2",K4514&lt;&gt;"Match of the Day Repeat"),"",1+MAX($AJ$10:AJ4513))</f>
        <v/>
      </c>
    </row>
    <row r="4515" spans="34:36" x14ac:dyDescent="0.35">
      <c r="AH4515" s="16" t="str">
        <f>IF(AND(B4515="Premier League",E4515="Live"),_xlfn.XLOOKUP(_xlfn.TEXTJOIN(" vs ",,C4515:D4515),Calendar!G:G,Calendar!B:B),IF(AND(B4515="Premier League",E4515="Highlights"),_xlfn.XLOOKUP(H4515,Calendar!O:O,Calendar!N:N,,-1),""))</f>
        <v/>
      </c>
      <c r="AI4515" s="61" t="str">
        <f>IF(AND(AH4515&lt;&gt;"",E4515="Live"),_xlfn.XLOOKUP(_xlfn.TEXTJOIN(" vs ",,C4515:D4515),Calendar!G:G,Calendar!K:K),"")</f>
        <v/>
      </c>
      <c r="AJ4515" s="61" t="str">
        <f>IF(AND(K4515&lt;&gt;"Match of the Day",K4515&lt;&gt;"Match of the Day 2",K4515&lt;&gt;"Match of the Day Repeat"),"",1+MAX($AJ$10:AJ4514))</f>
        <v/>
      </c>
    </row>
    <row r="4516" spans="34:36" x14ac:dyDescent="0.35">
      <c r="AH4516" s="16" t="str">
        <f>IF(AND(B4516="Premier League",E4516="Live"),_xlfn.XLOOKUP(_xlfn.TEXTJOIN(" vs ",,C4516:D4516),Calendar!G:G,Calendar!B:B),IF(AND(B4516="Premier League",E4516="Highlights"),_xlfn.XLOOKUP(H4516,Calendar!O:O,Calendar!N:N,,-1),""))</f>
        <v/>
      </c>
      <c r="AI4516" s="61" t="str">
        <f>IF(AND(AH4516&lt;&gt;"",E4516="Live"),_xlfn.XLOOKUP(_xlfn.TEXTJOIN(" vs ",,C4516:D4516),Calendar!G:G,Calendar!K:K),"")</f>
        <v/>
      </c>
      <c r="AJ4516" s="61" t="str">
        <f>IF(AND(K4516&lt;&gt;"Match of the Day",K4516&lt;&gt;"Match of the Day 2",K4516&lt;&gt;"Match of the Day Repeat"),"",1+MAX($AJ$10:AJ4515))</f>
        <v/>
      </c>
    </row>
    <row r="4517" spans="34:36" x14ac:dyDescent="0.35">
      <c r="AH4517" s="16" t="str">
        <f>IF(AND(B4517="Premier League",E4517="Live"),_xlfn.XLOOKUP(_xlfn.TEXTJOIN(" vs ",,C4517:D4517),Calendar!G:G,Calendar!B:B),IF(AND(B4517="Premier League",E4517="Highlights"),_xlfn.XLOOKUP(H4517,Calendar!O:O,Calendar!N:N,,-1),""))</f>
        <v/>
      </c>
      <c r="AI4517" s="61" t="str">
        <f>IF(AND(AH4517&lt;&gt;"",E4517="Live"),_xlfn.XLOOKUP(_xlfn.TEXTJOIN(" vs ",,C4517:D4517),Calendar!G:G,Calendar!K:K),"")</f>
        <v/>
      </c>
      <c r="AJ4517" s="61" t="str">
        <f>IF(AND(K4517&lt;&gt;"Match of the Day",K4517&lt;&gt;"Match of the Day 2",K4517&lt;&gt;"Match of the Day Repeat"),"",1+MAX($AJ$10:AJ4516))</f>
        <v/>
      </c>
    </row>
    <row r="4518" spans="34:36" x14ac:dyDescent="0.35">
      <c r="AH4518" s="16" t="str">
        <f>IF(AND(B4518="Premier League",E4518="Live"),_xlfn.XLOOKUP(_xlfn.TEXTJOIN(" vs ",,C4518:D4518),Calendar!G:G,Calendar!B:B),IF(AND(B4518="Premier League",E4518="Highlights"),_xlfn.XLOOKUP(H4518,Calendar!O:O,Calendar!N:N,,-1),""))</f>
        <v/>
      </c>
      <c r="AI4518" s="61" t="str">
        <f>IF(AND(AH4518&lt;&gt;"",E4518="Live"),_xlfn.XLOOKUP(_xlfn.TEXTJOIN(" vs ",,C4518:D4518),Calendar!G:G,Calendar!K:K),"")</f>
        <v/>
      </c>
      <c r="AJ4518" s="61" t="str">
        <f>IF(AND(K4518&lt;&gt;"Match of the Day",K4518&lt;&gt;"Match of the Day 2",K4518&lt;&gt;"Match of the Day Repeat"),"",1+MAX($AJ$10:AJ4517))</f>
        <v/>
      </c>
    </row>
    <row r="4519" spans="34:36" x14ac:dyDescent="0.35">
      <c r="AH4519" s="16" t="str">
        <f>IF(AND(B4519="Premier League",E4519="Live"),_xlfn.XLOOKUP(_xlfn.TEXTJOIN(" vs ",,C4519:D4519),Calendar!G:G,Calendar!B:B),IF(AND(B4519="Premier League",E4519="Highlights"),_xlfn.XLOOKUP(H4519,Calendar!O:O,Calendar!N:N,,-1),""))</f>
        <v/>
      </c>
      <c r="AI4519" s="61" t="str">
        <f>IF(AND(AH4519&lt;&gt;"",E4519="Live"),_xlfn.XLOOKUP(_xlfn.TEXTJOIN(" vs ",,C4519:D4519),Calendar!G:G,Calendar!K:K),"")</f>
        <v/>
      </c>
      <c r="AJ4519" s="61" t="str">
        <f>IF(AND(K4519&lt;&gt;"Match of the Day",K4519&lt;&gt;"Match of the Day 2",K4519&lt;&gt;"Match of the Day Repeat"),"",1+MAX($AJ$10:AJ4518))</f>
        <v/>
      </c>
    </row>
    <row r="4520" spans="34:36" x14ac:dyDescent="0.35">
      <c r="AH4520" s="16" t="str">
        <f>IF(AND(B4520="Premier League",E4520="Live"),_xlfn.XLOOKUP(_xlfn.TEXTJOIN(" vs ",,C4520:D4520),Calendar!G:G,Calendar!B:B),IF(AND(B4520="Premier League",E4520="Highlights"),_xlfn.XLOOKUP(H4520,Calendar!O:O,Calendar!N:N,,-1),""))</f>
        <v/>
      </c>
      <c r="AI4520" s="61" t="str">
        <f>IF(AND(AH4520&lt;&gt;"",E4520="Live"),_xlfn.XLOOKUP(_xlfn.TEXTJOIN(" vs ",,C4520:D4520),Calendar!G:G,Calendar!K:K),"")</f>
        <v/>
      </c>
      <c r="AJ4520" s="61" t="str">
        <f>IF(AND(K4520&lt;&gt;"Match of the Day",K4520&lt;&gt;"Match of the Day 2",K4520&lt;&gt;"Match of the Day Repeat"),"",1+MAX($AJ$10:AJ4519))</f>
        <v/>
      </c>
    </row>
    <row r="4521" spans="34:36" x14ac:dyDescent="0.35">
      <c r="AH4521" s="16" t="str">
        <f>IF(AND(B4521="Premier League",E4521="Live"),_xlfn.XLOOKUP(_xlfn.TEXTJOIN(" vs ",,C4521:D4521),Calendar!G:G,Calendar!B:B),IF(AND(B4521="Premier League",E4521="Highlights"),_xlfn.XLOOKUP(H4521,Calendar!O:O,Calendar!N:N,,-1),""))</f>
        <v/>
      </c>
      <c r="AI4521" s="61" t="str">
        <f>IF(AND(AH4521&lt;&gt;"",E4521="Live"),_xlfn.XLOOKUP(_xlfn.TEXTJOIN(" vs ",,C4521:D4521),Calendar!G:G,Calendar!K:K),"")</f>
        <v/>
      </c>
      <c r="AJ4521" s="61" t="str">
        <f>IF(AND(K4521&lt;&gt;"Match of the Day",K4521&lt;&gt;"Match of the Day 2",K4521&lt;&gt;"Match of the Day Repeat"),"",1+MAX($AJ$10:AJ4520))</f>
        <v/>
      </c>
    </row>
    <row r="4522" spans="34:36" x14ac:dyDescent="0.35">
      <c r="AH4522" s="16" t="str">
        <f>IF(AND(B4522="Premier League",E4522="Live"),_xlfn.XLOOKUP(_xlfn.TEXTJOIN(" vs ",,C4522:D4522),Calendar!G:G,Calendar!B:B),IF(AND(B4522="Premier League",E4522="Highlights"),_xlfn.XLOOKUP(H4522,Calendar!O:O,Calendar!N:N,,-1),""))</f>
        <v/>
      </c>
      <c r="AI4522" s="61" t="str">
        <f>IF(AND(AH4522&lt;&gt;"",E4522="Live"),_xlfn.XLOOKUP(_xlfn.TEXTJOIN(" vs ",,C4522:D4522),Calendar!G:G,Calendar!K:K),"")</f>
        <v/>
      </c>
      <c r="AJ4522" s="61" t="str">
        <f>IF(AND(K4522&lt;&gt;"Match of the Day",K4522&lt;&gt;"Match of the Day 2",K4522&lt;&gt;"Match of the Day Repeat"),"",1+MAX($AJ$10:AJ4521))</f>
        <v/>
      </c>
    </row>
    <row r="4523" spans="34:36" x14ac:dyDescent="0.35">
      <c r="AH4523" s="16" t="str">
        <f>IF(AND(B4523="Premier League",E4523="Live"),_xlfn.XLOOKUP(_xlfn.TEXTJOIN(" vs ",,C4523:D4523),Calendar!G:G,Calendar!B:B),IF(AND(B4523="Premier League",E4523="Highlights"),_xlfn.XLOOKUP(H4523,Calendar!O:O,Calendar!N:N,,-1),""))</f>
        <v/>
      </c>
      <c r="AI4523" s="61" t="str">
        <f>IF(AND(AH4523&lt;&gt;"",E4523="Live"),_xlfn.XLOOKUP(_xlfn.TEXTJOIN(" vs ",,C4523:D4523),Calendar!G:G,Calendar!K:K),"")</f>
        <v/>
      </c>
      <c r="AJ4523" s="61" t="str">
        <f>IF(AND(K4523&lt;&gt;"Match of the Day",K4523&lt;&gt;"Match of the Day 2",K4523&lt;&gt;"Match of the Day Repeat"),"",1+MAX($AJ$10:AJ4522))</f>
        <v/>
      </c>
    </row>
    <row r="4524" spans="34:36" x14ac:dyDescent="0.35">
      <c r="AH4524" s="16" t="str">
        <f>IF(AND(B4524="Premier League",E4524="Live"),_xlfn.XLOOKUP(_xlfn.TEXTJOIN(" vs ",,C4524:D4524),Calendar!G:G,Calendar!B:B),IF(AND(B4524="Premier League",E4524="Highlights"),_xlfn.XLOOKUP(H4524,Calendar!O:O,Calendar!N:N,,-1),""))</f>
        <v/>
      </c>
      <c r="AI4524" s="61" t="str">
        <f>IF(AND(AH4524&lt;&gt;"",E4524="Live"),_xlfn.XLOOKUP(_xlfn.TEXTJOIN(" vs ",,C4524:D4524),Calendar!G:G,Calendar!K:K),"")</f>
        <v/>
      </c>
      <c r="AJ4524" s="61" t="str">
        <f>IF(AND(K4524&lt;&gt;"Match of the Day",K4524&lt;&gt;"Match of the Day 2",K4524&lt;&gt;"Match of the Day Repeat"),"",1+MAX($AJ$10:AJ4523))</f>
        <v/>
      </c>
    </row>
    <row r="4525" spans="34:36" x14ac:dyDescent="0.35">
      <c r="AH4525" s="16" t="str">
        <f>IF(AND(B4525="Premier League",E4525="Live"),_xlfn.XLOOKUP(_xlfn.TEXTJOIN(" vs ",,C4525:D4525),Calendar!G:G,Calendar!B:B),IF(AND(B4525="Premier League",E4525="Highlights"),_xlfn.XLOOKUP(H4525,Calendar!O:O,Calendar!N:N,,-1),""))</f>
        <v/>
      </c>
      <c r="AI4525" s="61" t="str">
        <f>IF(AND(AH4525&lt;&gt;"",E4525="Live"),_xlfn.XLOOKUP(_xlfn.TEXTJOIN(" vs ",,C4525:D4525),Calendar!G:G,Calendar!K:K),"")</f>
        <v/>
      </c>
      <c r="AJ4525" s="61" t="str">
        <f>IF(AND(K4525&lt;&gt;"Match of the Day",K4525&lt;&gt;"Match of the Day 2",K4525&lt;&gt;"Match of the Day Repeat"),"",1+MAX($AJ$10:AJ4524))</f>
        <v/>
      </c>
    </row>
    <row r="4526" spans="34:36" x14ac:dyDescent="0.35">
      <c r="AH4526" s="16" t="str">
        <f>IF(AND(B4526="Premier League",E4526="Live"),_xlfn.XLOOKUP(_xlfn.TEXTJOIN(" vs ",,C4526:D4526),Calendar!G:G,Calendar!B:B),IF(AND(B4526="Premier League",E4526="Highlights"),_xlfn.XLOOKUP(H4526,Calendar!O:O,Calendar!N:N,,-1),""))</f>
        <v/>
      </c>
      <c r="AI4526" s="61" t="str">
        <f>IF(AND(AH4526&lt;&gt;"",E4526="Live"),_xlfn.XLOOKUP(_xlfn.TEXTJOIN(" vs ",,C4526:D4526),Calendar!G:G,Calendar!K:K),"")</f>
        <v/>
      </c>
      <c r="AJ4526" s="61" t="str">
        <f>IF(AND(K4526&lt;&gt;"Match of the Day",K4526&lt;&gt;"Match of the Day 2",K4526&lt;&gt;"Match of the Day Repeat"),"",1+MAX($AJ$10:AJ4525))</f>
        <v/>
      </c>
    </row>
    <row r="4527" spans="34:36" x14ac:dyDescent="0.35">
      <c r="AH4527" s="16" t="str">
        <f>IF(AND(B4527="Premier League",E4527="Live"),_xlfn.XLOOKUP(_xlfn.TEXTJOIN(" vs ",,C4527:D4527),Calendar!G:G,Calendar!B:B),IF(AND(B4527="Premier League",E4527="Highlights"),_xlfn.XLOOKUP(H4527,Calendar!O:O,Calendar!N:N,,-1),""))</f>
        <v/>
      </c>
      <c r="AI4527" s="61" t="str">
        <f>IF(AND(AH4527&lt;&gt;"",E4527="Live"),_xlfn.XLOOKUP(_xlfn.TEXTJOIN(" vs ",,C4527:D4527),Calendar!G:G,Calendar!K:K),"")</f>
        <v/>
      </c>
      <c r="AJ4527" s="61" t="str">
        <f>IF(AND(K4527&lt;&gt;"Match of the Day",K4527&lt;&gt;"Match of the Day 2",K4527&lt;&gt;"Match of the Day Repeat"),"",1+MAX($AJ$10:AJ4526))</f>
        <v/>
      </c>
    </row>
    <row r="4528" spans="34:36" x14ac:dyDescent="0.35">
      <c r="AH4528" s="16" t="str">
        <f>IF(AND(B4528="Premier League",E4528="Live"),_xlfn.XLOOKUP(_xlfn.TEXTJOIN(" vs ",,C4528:D4528),Calendar!G:G,Calendar!B:B),IF(AND(B4528="Premier League",E4528="Highlights"),_xlfn.XLOOKUP(H4528,Calendar!O:O,Calendar!N:N,,-1),""))</f>
        <v/>
      </c>
      <c r="AI4528" s="61" t="str">
        <f>IF(AND(AH4528&lt;&gt;"",E4528="Live"),_xlfn.XLOOKUP(_xlfn.TEXTJOIN(" vs ",,C4528:D4528),Calendar!G:G,Calendar!K:K),"")</f>
        <v/>
      </c>
      <c r="AJ4528" s="61" t="str">
        <f>IF(AND(K4528&lt;&gt;"Match of the Day",K4528&lt;&gt;"Match of the Day 2",K4528&lt;&gt;"Match of the Day Repeat"),"",1+MAX($AJ$10:AJ4527))</f>
        <v/>
      </c>
    </row>
    <row r="4529" spans="34:36" x14ac:dyDescent="0.35">
      <c r="AH4529" s="16" t="str">
        <f>IF(AND(B4529="Premier League",E4529="Live"),_xlfn.XLOOKUP(_xlfn.TEXTJOIN(" vs ",,C4529:D4529),Calendar!G:G,Calendar!B:B),IF(AND(B4529="Premier League",E4529="Highlights"),_xlfn.XLOOKUP(H4529,Calendar!O:O,Calendar!N:N,,-1),""))</f>
        <v/>
      </c>
      <c r="AI4529" s="61" t="str">
        <f>IF(AND(AH4529&lt;&gt;"",E4529="Live"),_xlfn.XLOOKUP(_xlfn.TEXTJOIN(" vs ",,C4529:D4529),Calendar!G:G,Calendar!K:K),"")</f>
        <v/>
      </c>
      <c r="AJ4529" s="61" t="str">
        <f>IF(AND(K4529&lt;&gt;"Match of the Day",K4529&lt;&gt;"Match of the Day 2",K4529&lt;&gt;"Match of the Day Repeat"),"",1+MAX($AJ$10:AJ4528))</f>
        <v/>
      </c>
    </row>
    <row r="4530" spans="34:36" x14ac:dyDescent="0.35">
      <c r="AH4530" s="16" t="str">
        <f>IF(AND(B4530="Premier League",E4530="Live"),_xlfn.XLOOKUP(_xlfn.TEXTJOIN(" vs ",,C4530:D4530),Calendar!G:G,Calendar!B:B),IF(AND(B4530="Premier League",E4530="Highlights"),_xlfn.XLOOKUP(H4530,Calendar!O:O,Calendar!N:N,,-1),""))</f>
        <v/>
      </c>
      <c r="AI4530" s="61" t="str">
        <f>IF(AND(AH4530&lt;&gt;"",E4530="Live"),_xlfn.XLOOKUP(_xlfn.TEXTJOIN(" vs ",,C4530:D4530),Calendar!G:G,Calendar!K:K),"")</f>
        <v/>
      </c>
      <c r="AJ4530" s="61" t="str">
        <f>IF(AND(K4530&lt;&gt;"Match of the Day",K4530&lt;&gt;"Match of the Day 2",K4530&lt;&gt;"Match of the Day Repeat"),"",1+MAX($AJ$10:AJ4529))</f>
        <v/>
      </c>
    </row>
    <row r="4531" spans="34:36" x14ac:dyDescent="0.35">
      <c r="AH4531" s="16" t="str">
        <f>IF(AND(B4531="Premier League",E4531="Live"),_xlfn.XLOOKUP(_xlfn.TEXTJOIN(" vs ",,C4531:D4531),Calendar!G:G,Calendar!B:B),IF(AND(B4531="Premier League",E4531="Highlights"),_xlfn.XLOOKUP(H4531,Calendar!O:O,Calendar!N:N,,-1),""))</f>
        <v/>
      </c>
      <c r="AI4531" s="61" t="str">
        <f>IF(AND(AH4531&lt;&gt;"",E4531="Live"),_xlfn.XLOOKUP(_xlfn.TEXTJOIN(" vs ",,C4531:D4531),Calendar!G:G,Calendar!K:K),"")</f>
        <v/>
      </c>
      <c r="AJ4531" s="61" t="str">
        <f>IF(AND(K4531&lt;&gt;"Match of the Day",K4531&lt;&gt;"Match of the Day 2",K4531&lt;&gt;"Match of the Day Repeat"),"",1+MAX($AJ$10:AJ4530))</f>
        <v/>
      </c>
    </row>
    <row r="4532" spans="34:36" x14ac:dyDescent="0.35">
      <c r="AH4532" s="16" t="str">
        <f>IF(AND(B4532="Premier League",E4532="Live"),_xlfn.XLOOKUP(_xlfn.TEXTJOIN(" vs ",,C4532:D4532),Calendar!G:G,Calendar!B:B),IF(AND(B4532="Premier League",E4532="Highlights"),_xlfn.XLOOKUP(H4532,Calendar!O:O,Calendar!N:N,,-1),""))</f>
        <v/>
      </c>
      <c r="AI4532" s="61" t="str">
        <f>IF(AND(AH4532&lt;&gt;"",E4532="Live"),_xlfn.XLOOKUP(_xlfn.TEXTJOIN(" vs ",,C4532:D4532),Calendar!G:G,Calendar!K:K),"")</f>
        <v/>
      </c>
      <c r="AJ4532" s="61" t="str">
        <f>IF(AND(K4532&lt;&gt;"Match of the Day",K4532&lt;&gt;"Match of the Day 2",K4532&lt;&gt;"Match of the Day Repeat"),"",1+MAX($AJ$10:AJ4531))</f>
        <v/>
      </c>
    </row>
    <row r="4533" spans="34:36" x14ac:dyDescent="0.35">
      <c r="AH4533" s="16" t="str">
        <f>IF(AND(B4533="Premier League",E4533="Live"),_xlfn.XLOOKUP(_xlfn.TEXTJOIN(" vs ",,C4533:D4533),Calendar!G:G,Calendar!B:B),IF(AND(B4533="Premier League",E4533="Highlights"),_xlfn.XLOOKUP(H4533,Calendar!O:O,Calendar!N:N,,-1),""))</f>
        <v/>
      </c>
      <c r="AI4533" s="61" t="str">
        <f>IF(AND(AH4533&lt;&gt;"",E4533="Live"),_xlfn.XLOOKUP(_xlfn.TEXTJOIN(" vs ",,C4533:D4533),Calendar!G:G,Calendar!K:K),"")</f>
        <v/>
      </c>
      <c r="AJ4533" s="61" t="str">
        <f>IF(AND(K4533&lt;&gt;"Match of the Day",K4533&lt;&gt;"Match of the Day 2",K4533&lt;&gt;"Match of the Day Repeat"),"",1+MAX($AJ$10:AJ4532))</f>
        <v/>
      </c>
    </row>
    <row r="4534" spans="34:36" x14ac:dyDescent="0.35">
      <c r="AH4534" s="16" t="str">
        <f>IF(AND(B4534="Premier League",E4534="Live"),_xlfn.XLOOKUP(_xlfn.TEXTJOIN(" vs ",,C4534:D4534),Calendar!G:G,Calendar!B:B),IF(AND(B4534="Premier League",E4534="Highlights"),_xlfn.XLOOKUP(H4534,Calendar!O:O,Calendar!N:N,,-1),""))</f>
        <v/>
      </c>
      <c r="AI4534" s="61" t="str">
        <f>IF(AND(AH4534&lt;&gt;"",E4534="Live"),_xlfn.XLOOKUP(_xlfn.TEXTJOIN(" vs ",,C4534:D4534),Calendar!G:G,Calendar!K:K),"")</f>
        <v/>
      </c>
      <c r="AJ4534" s="61" t="str">
        <f>IF(AND(K4534&lt;&gt;"Match of the Day",K4534&lt;&gt;"Match of the Day 2",K4534&lt;&gt;"Match of the Day Repeat"),"",1+MAX($AJ$10:AJ4533))</f>
        <v/>
      </c>
    </row>
    <row r="4535" spans="34:36" x14ac:dyDescent="0.35">
      <c r="AH4535" s="16" t="str">
        <f>IF(AND(B4535="Premier League",E4535="Live"),_xlfn.XLOOKUP(_xlfn.TEXTJOIN(" vs ",,C4535:D4535),Calendar!G:G,Calendar!B:B),IF(AND(B4535="Premier League",E4535="Highlights"),_xlfn.XLOOKUP(H4535,Calendar!O:O,Calendar!N:N,,-1),""))</f>
        <v/>
      </c>
      <c r="AI4535" s="61" t="str">
        <f>IF(AND(AH4535&lt;&gt;"",E4535="Live"),_xlfn.XLOOKUP(_xlfn.TEXTJOIN(" vs ",,C4535:D4535),Calendar!G:G,Calendar!K:K),"")</f>
        <v/>
      </c>
      <c r="AJ4535" s="61" t="str">
        <f>IF(AND(K4535&lt;&gt;"Match of the Day",K4535&lt;&gt;"Match of the Day 2",K4535&lt;&gt;"Match of the Day Repeat"),"",1+MAX($AJ$10:AJ4534))</f>
        <v/>
      </c>
    </row>
    <row r="4536" spans="34:36" x14ac:dyDescent="0.35">
      <c r="AH4536" s="16" t="str">
        <f>IF(AND(B4536="Premier League",E4536="Live"),_xlfn.XLOOKUP(_xlfn.TEXTJOIN(" vs ",,C4536:D4536),Calendar!G:G,Calendar!B:B),IF(AND(B4536="Premier League",E4536="Highlights"),_xlfn.XLOOKUP(H4536,Calendar!O:O,Calendar!N:N,,-1),""))</f>
        <v/>
      </c>
      <c r="AI4536" s="61" t="str">
        <f>IF(AND(AH4536&lt;&gt;"",E4536="Live"),_xlfn.XLOOKUP(_xlfn.TEXTJOIN(" vs ",,C4536:D4536),Calendar!G:G,Calendar!K:K),"")</f>
        <v/>
      </c>
      <c r="AJ4536" s="61" t="str">
        <f>IF(AND(K4536&lt;&gt;"Match of the Day",K4536&lt;&gt;"Match of the Day 2",K4536&lt;&gt;"Match of the Day Repeat"),"",1+MAX($AJ$10:AJ4535))</f>
        <v/>
      </c>
    </row>
    <row r="4537" spans="34:36" x14ac:dyDescent="0.35">
      <c r="AH4537" s="16" t="str">
        <f>IF(AND(B4537="Premier League",E4537="Live"),_xlfn.XLOOKUP(_xlfn.TEXTJOIN(" vs ",,C4537:D4537),Calendar!G:G,Calendar!B:B),IF(AND(B4537="Premier League",E4537="Highlights"),_xlfn.XLOOKUP(H4537,Calendar!O:O,Calendar!N:N,,-1),""))</f>
        <v/>
      </c>
      <c r="AI4537" s="61" t="str">
        <f>IF(AND(AH4537&lt;&gt;"",E4537="Live"),_xlfn.XLOOKUP(_xlfn.TEXTJOIN(" vs ",,C4537:D4537),Calendar!G:G,Calendar!K:K),"")</f>
        <v/>
      </c>
      <c r="AJ4537" s="61" t="str">
        <f>IF(AND(K4537&lt;&gt;"Match of the Day",K4537&lt;&gt;"Match of the Day 2",K4537&lt;&gt;"Match of the Day Repeat"),"",1+MAX($AJ$10:AJ4536))</f>
        <v/>
      </c>
    </row>
    <row r="4538" spans="34:36" x14ac:dyDescent="0.35">
      <c r="AH4538" s="16" t="str">
        <f>IF(AND(B4538="Premier League",E4538="Live"),_xlfn.XLOOKUP(_xlfn.TEXTJOIN(" vs ",,C4538:D4538),Calendar!G:G,Calendar!B:B),IF(AND(B4538="Premier League",E4538="Highlights"),_xlfn.XLOOKUP(H4538,Calendar!O:O,Calendar!N:N,,-1),""))</f>
        <v/>
      </c>
      <c r="AI4538" s="61" t="str">
        <f>IF(AND(AH4538&lt;&gt;"",E4538="Live"),_xlfn.XLOOKUP(_xlfn.TEXTJOIN(" vs ",,C4538:D4538),Calendar!G:G,Calendar!K:K),"")</f>
        <v/>
      </c>
      <c r="AJ4538" s="61" t="str">
        <f>IF(AND(K4538&lt;&gt;"Match of the Day",K4538&lt;&gt;"Match of the Day 2",K4538&lt;&gt;"Match of the Day Repeat"),"",1+MAX($AJ$10:AJ4537))</f>
        <v/>
      </c>
    </row>
    <row r="4539" spans="34:36" x14ac:dyDescent="0.35">
      <c r="AH4539" s="16" t="str">
        <f>IF(AND(B4539="Premier League",E4539="Live"),_xlfn.XLOOKUP(_xlfn.TEXTJOIN(" vs ",,C4539:D4539),Calendar!G:G,Calendar!B:B),IF(AND(B4539="Premier League",E4539="Highlights"),_xlfn.XLOOKUP(H4539,Calendar!O:O,Calendar!N:N,,-1),""))</f>
        <v/>
      </c>
      <c r="AI4539" s="61" t="str">
        <f>IF(AND(AH4539&lt;&gt;"",E4539="Live"),_xlfn.XLOOKUP(_xlfn.TEXTJOIN(" vs ",,C4539:D4539),Calendar!G:G,Calendar!K:K),"")</f>
        <v/>
      </c>
      <c r="AJ4539" s="61" t="str">
        <f>IF(AND(K4539&lt;&gt;"Match of the Day",K4539&lt;&gt;"Match of the Day 2",K4539&lt;&gt;"Match of the Day Repeat"),"",1+MAX($AJ$10:AJ4538))</f>
        <v/>
      </c>
    </row>
    <row r="4540" spans="34:36" x14ac:dyDescent="0.35">
      <c r="AH4540" s="16" t="str">
        <f>IF(AND(B4540="Premier League",E4540="Live"),_xlfn.XLOOKUP(_xlfn.TEXTJOIN(" vs ",,C4540:D4540),Calendar!G:G,Calendar!B:B),IF(AND(B4540="Premier League",E4540="Highlights"),_xlfn.XLOOKUP(H4540,Calendar!O:O,Calendar!N:N,,-1),""))</f>
        <v/>
      </c>
      <c r="AI4540" s="61" t="str">
        <f>IF(AND(AH4540&lt;&gt;"",E4540="Live"),_xlfn.XLOOKUP(_xlfn.TEXTJOIN(" vs ",,C4540:D4540),Calendar!G:G,Calendar!K:K),"")</f>
        <v/>
      </c>
      <c r="AJ4540" s="61" t="str">
        <f>IF(AND(K4540&lt;&gt;"Match of the Day",K4540&lt;&gt;"Match of the Day 2",K4540&lt;&gt;"Match of the Day Repeat"),"",1+MAX($AJ$10:AJ4539))</f>
        <v/>
      </c>
    </row>
    <row r="4541" spans="34:36" x14ac:dyDescent="0.35">
      <c r="AH4541" s="16" t="str">
        <f>IF(AND(B4541="Premier League",E4541="Live"),_xlfn.XLOOKUP(_xlfn.TEXTJOIN(" vs ",,C4541:D4541),Calendar!G:G,Calendar!B:B),IF(AND(B4541="Premier League",E4541="Highlights"),_xlfn.XLOOKUP(H4541,Calendar!O:O,Calendar!N:N,,-1),""))</f>
        <v/>
      </c>
      <c r="AI4541" s="61" t="str">
        <f>IF(AND(AH4541&lt;&gt;"",E4541="Live"),_xlfn.XLOOKUP(_xlfn.TEXTJOIN(" vs ",,C4541:D4541),Calendar!G:G,Calendar!K:K),"")</f>
        <v/>
      </c>
      <c r="AJ4541" s="61" t="str">
        <f>IF(AND(K4541&lt;&gt;"Match of the Day",K4541&lt;&gt;"Match of the Day 2",K4541&lt;&gt;"Match of the Day Repeat"),"",1+MAX($AJ$10:AJ4540))</f>
        <v/>
      </c>
    </row>
    <row r="4542" spans="34:36" x14ac:dyDescent="0.35">
      <c r="AH4542" s="16" t="str">
        <f>IF(AND(B4542="Premier League",E4542="Live"),_xlfn.XLOOKUP(_xlfn.TEXTJOIN(" vs ",,C4542:D4542),Calendar!G:G,Calendar!B:B),IF(AND(B4542="Premier League",E4542="Highlights"),_xlfn.XLOOKUP(H4542,Calendar!O:O,Calendar!N:N,,-1),""))</f>
        <v/>
      </c>
      <c r="AI4542" s="61" t="str">
        <f>IF(AND(AH4542&lt;&gt;"",E4542="Live"),_xlfn.XLOOKUP(_xlfn.TEXTJOIN(" vs ",,C4542:D4542),Calendar!G:G,Calendar!K:K),"")</f>
        <v/>
      </c>
      <c r="AJ4542" s="61" t="str">
        <f>IF(AND(K4542&lt;&gt;"Match of the Day",K4542&lt;&gt;"Match of the Day 2",K4542&lt;&gt;"Match of the Day Repeat"),"",1+MAX($AJ$10:AJ4541))</f>
        <v/>
      </c>
    </row>
    <row r="4543" spans="34:36" x14ac:dyDescent="0.35">
      <c r="AH4543" s="16" t="str">
        <f>IF(AND(B4543="Premier League",E4543="Live"),_xlfn.XLOOKUP(_xlfn.TEXTJOIN(" vs ",,C4543:D4543),Calendar!G:G,Calendar!B:B),IF(AND(B4543="Premier League",E4543="Highlights"),_xlfn.XLOOKUP(H4543,Calendar!O:O,Calendar!N:N,,-1),""))</f>
        <v/>
      </c>
      <c r="AI4543" s="61" t="str">
        <f>IF(AND(AH4543&lt;&gt;"",E4543="Live"),_xlfn.XLOOKUP(_xlfn.TEXTJOIN(" vs ",,C4543:D4543),Calendar!G:G,Calendar!K:K),"")</f>
        <v/>
      </c>
      <c r="AJ4543" s="61" t="str">
        <f>IF(AND(K4543&lt;&gt;"Match of the Day",K4543&lt;&gt;"Match of the Day 2",K4543&lt;&gt;"Match of the Day Repeat"),"",1+MAX($AJ$10:AJ4542))</f>
        <v/>
      </c>
    </row>
    <row r="4544" spans="34:36" x14ac:dyDescent="0.35">
      <c r="AH4544" s="16" t="str">
        <f>IF(AND(B4544="Premier League",E4544="Live"),_xlfn.XLOOKUP(_xlfn.TEXTJOIN(" vs ",,C4544:D4544),Calendar!G:G,Calendar!B:B),IF(AND(B4544="Premier League",E4544="Highlights"),_xlfn.XLOOKUP(H4544,Calendar!O:O,Calendar!N:N,,-1),""))</f>
        <v/>
      </c>
      <c r="AI4544" s="61" t="str">
        <f>IF(AND(AH4544&lt;&gt;"",E4544="Live"),_xlfn.XLOOKUP(_xlfn.TEXTJOIN(" vs ",,C4544:D4544),Calendar!G:G,Calendar!K:K),"")</f>
        <v/>
      </c>
      <c r="AJ4544" s="61" t="str">
        <f>IF(AND(K4544&lt;&gt;"Match of the Day",K4544&lt;&gt;"Match of the Day 2",K4544&lt;&gt;"Match of the Day Repeat"),"",1+MAX($AJ$10:AJ4543))</f>
        <v/>
      </c>
    </row>
    <row r="4545" spans="34:36" x14ac:dyDescent="0.35">
      <c r="AH4545" s="16" t="str">
        <f>IF(AND(B4545="Premier League",E4545="Live"),_xlfn.XLOOKUP(_xlfn.TEXTJOIN(" vs ",,C4545:D4545),Calendar!G:G,Calendar!B:B),IF(AND(B4545="Premier League",E4545="Highlights"),_xlfn.XLOOKUP(H4545,Calendar!O:O,Calendar!N:N,,-1),""))</f>
        <v/>
      </c>
      <c r="AI4545" s="61" t="str">
        <f>IF(AND(AH4545&lt;&gt;"",E4545="Live"),_xlfn.XLOOKUP(_xlfn.TEXTJOIN(" vs ",,C4545:D4545),Calendar!G:G,Calendar!K:K),"")</f>
        <v/>
      </c>
      <c r="AJ4545" s="61" t="str">
        <f>IF(AND(K4545&lt;&gt;"Match of the Day",K4545&lt;&gt;"Match of the Day 2",K4545&lt;&gt;"Match of the Day Repeat"),"",1+MAX($AJ$10:AJ4544))</f>
        <v/>
      </c>
    </row>
    <row r="4546" spans="34:36" x14ac:dyDescent="0.35">
      <c r="AH4546" s="16" t="str">
        <f>IF(AND(B4546="Premier League",E4546="Live"),_xlfn.XLOOKUP(_xlfn.TEXTJOIN(" vs ",,C4546:D4546),Calendar!G:G,Calendar!B:B),IF(AND(B4546="Premier League",E4546="Highlights"),_xlfn.XLOOKUP(H4546,Calendar!O:O,Calendar!N:N,,-1),""))</f>
        <v/>
      </c>
      <c r="AI4546" s="61" t="str">
        <f>IF(AND(AH4546&lt;&gt;"",E4546="Live"),_xlfn.XLOOKUP(_xlfn.TEXTJOIN(" vs ",,C4546:D4546),Calendar!G:G,Calendar!K:K),"")</f>
        <v/>
      </c>
      <c r="AJ4546" s="61" t="str">
        <f>IF(AND(K4546&lt;&gt;"Match of the Day",K4546&lt;&gt;"Match of the Day 2",K4546&lt;&gt;"Match of the Day Repeat"),"",1+MAX($AJ$10:AJ4545))</f>
        <v/>
      </c>
    </row>
    <row r="4547" spans="34:36" x14ac:dyDescent="0.35">
      <c r="AH4547" s="16" t="str">
        <f>IF(AND(B4547="Premier League",E4547="Live"),_xlfn.XLOOKUP(_xlfn.TEXTJOIN(" vs ",,C4547:D4547),Calendar!G:G,Calendar!B:B),IF(AND(B4547="Premier League",E4547="Highlights"),_xlfn.XLOOKUP(H4547,Calendar!O:O,Calendar!N:N,,-1),""))</f>
        <v/>
      </c>
      <c r="AI4547" s="61" t="str">
        <f>IF(AND(AH4547&lt;&gt;"",E4547="Live"),_xlfn.XLOOKUP(_xlfn.TEXTJOIN(" vs ",,C4547:D4547),Calendar!G:G,Calendar!K:K),"")</f>
        <v/>
      </c>
      <c r="AJ4547" s="61" t="str">
        <f>IF(AND(K4547&lt;&gt;"Match of the Day",K4547&lt;&gt;"Match of the Day 2",K4547&lt;&gt;"Match of the Day Repeat"),"",1+MAX($AJ$10:AJ4546))</f>
        <v/>
      </c>
    </row>
    <row r="4548" spans="34:36" x14ac:dyDescent="0.35">
      <c r="AH4548" s="16" t="str">
        <f>IF(AND(B4548="Premier League",E4548="Live"),_xlfn.XLOOKUP(_xlfn.TEXTJOIN(" vs ",,C4548:D4548),Calendar!G:G,Calendar!B:B),IF(AND(B4548="Premier League",E4548="Highlights"),_xlfn.XLOOKUP(H4548,Calendar!O:O,Calendar!N:N,,-1),""))</f>
        <v/>
      </c>
      <c r="AI4548" s="61" t="str">
        <f>IF(AND(AH4548&lt;&gt;"",E4548="Live"),_xlfn.XLOOKUP(_xlfn.TEXTJOIN(" vs ",,C4548:D4548),Calendar!G:G,Calendar!K:K),"")</f>
        <v/>
      </c>
      <c r="AJ4548" s="61" t="str">
        <f>IF(AND(K4548&lt;&gt;"Match of the Day",K4548&lt;&gt;"Match of the Day 2",K4548&lt;&gt;"Match of the Day Repeat"),"",1+MAX($AJ$10:AJ4547))</f>
        <v/>
      </c>
    </row>
    <row r="4549" spans="34:36" x14ac:dyDescent="0.35">
      <c r="AH4549" s="16" t="str">
        <f>IF(AND(B4549="Premier League",E4549="Live"),_xlfn.XLOOKUP(_xlfn.TEXTJOIN(" vs ",,C4549:D4549),Calendar!G:G,Calendar!B:B),IF(AND(B4549="Premier League",E4549="Highlights"),_xlfn.XLOOKUP(H4549,Calendar!O:O,Calendar!N:N,,-1),""))</f>
        <v/>
      </c>
      <c r="AI4549" s="61" t="str">
        <f>IF(AND(AH4549&lt;&gt;"",E4549="Live"),_xlfn.XLOOKUP(_xlfn.TEXTJOIN(" vs ",,C4549:D4549),Calendar!G:G,Calendar!K:K),"")</f>
        <v/>
      </c>
      <c r="AJ4549" s="61" t="str">
        <f>IF(AND(K4549&lt;&gt;"Match of the Day",K4549&lt;&gt;"Match of the Day 2",K4549&lt;&gt;"Match of the Day Repeat"),"",1+MAX($AJ$10:AJ4548))</f>
        <v/>
      </c>
    </row>
    <row r="4550" spans="34:36" x14ac:dyDescent="0.35">
      <c r="AH4550" s="16" t="str">
        <f>IF(AND(B4550="Premier League",E4550="Live"),_xlfn.XLOOKUP(_xlfn.TEXTJOIN(" vs ",,C4550:D4550),Calendar!G:G,Calendar!B:B),IF(AND(B4550="Premier League",E4550="Highlights"),_xlfn.XLOOKUP(H4550,Calendar!O:O,Calendar!N:N,,-1),""))</f>
        <v/>
      </c>
      <c r="AI4550" s="61" t="str">
        <f>IF(AND(AH4550&lt;&gt;"",E4550="Live"),_xlfn.XLOOKUP(_xlfn.TEXTJOIN(" vs ",,C4550:D4550),Calendar!G:G,Calendar!K:K),"")</f>
        <v/>
      </c>
      <c r="AJ4550" s="61" t="str">
        <f>IF(AND(K4550&lt;&gt;"Match of the Day",K4550&lt;&gt;"Match of the Day 2",K4550&lt;&gt;"Match of the Day Repeat"),"",1+MAX($AJ$10:AJ4549))</f>
        <v/>
      </c>
    </row>
    <row r="4551" spans="34:36" x14ac:dyDescent="0.35">
      <c r="AH4551" s="16" t="str">
        <f>IF(AND(B4551="Premier League",E4551="Live"),_xlfn.XLOOKUP(_xlfn.TEXTJOIN(" vs ",,C4551:D4551),Calendar!G:G,Calendar!B:B),IF(AND(B4551="Premier League",E4551="Highlights"),_xlfn.XLOOKUP(H4551,Calendar!O:O,Calendar!N:N,,-1),""))</f>
        <v/>
      </c>
      <c r="AI4551" s="61" t="str">
        <f>IF(AND(AH4551&lt;&gt;"",E4551="Live"),_xlfn.XLOOKUP(_xlfn.TEXTJOIN(" vs ",,C4551:D4551),Calendar!G:G,Calendar!K:K),"")</f>
        <v/>
      </c>
      <c r="AJ4551" s="61" t="str">
        <f>IF(AND(K4551&lt;&gt;"Match of the Day",K4551&lt;&gt;"Match of the Day 2",K4551&lt;&gt;"Match of the Day Repeat"),"",1+MAX($AJ$10:AJ4550))</f>
        <v/>
      </c>
    </row>
    <row r="4552" spans="34:36" x14ac:dyDescent="0.35">
      <c r="AH4552" s="16" t="str">
        <f>IF(AND(B4552="Premier League",E4552="Live"),_xlfn.XLOOKUP(_xlfn.TEXTJOIN(" vs ",,C4552:D4552),Calendar!G:G,Calendar!B:B),IF(AND(B4552="Premier League",E4552="Highlights"),_xlfn.XLOOKUP(H4552,Calendar!O:O,Calendar!N:N,,-1),""))</f>
        <v/>
      </c>
      <c r="AI4552" s="61" t="str">
        <f>IF(AND(AH4552&lt;&gt;"",E4552="Live"),_xlfn.XLOOKUP(_xlfn.TEXTJOIN(" vs ",,C4552:D4552),Calendar!G:G,Calendar!K:K),"")</f>
        <v/>
      </c>
      <c r="AJ4552" s="61" t="str">
        <f>IF(AND(K4552&lt;&gt;"Match of the Day",K4552&lt;&gt;"Match of the Day 2",K4552&lt;&gt;"Match of the Day Repeat"),"",1+MAX($AJ$10:AJ4551))</f>
        <v/>
      </c>
    </row>
    <row r="4553" spans="34:36" x14ac:dyDescent="0.35">
      <c r="AH4553" s="16" t="str">
        <f>IF(AND(B4553="Premier League",E4553="Live"),_xlfn.XLOOKUP(_xlfn.TEXTJOIN(" vs ",,C4553:D4553),Calendar!G:G,Calendar!B:B),IF(AND(B4553="Premier League",E4553="Highlights"),_xlfn.XLOOKUP(H4553,Calendar!O:O,Calendar!N:N,,-1),""))</f>
        <v/>
      </c>
      <c r="AI4553" s="61" t="str">
        <f>IF(AND(AH4553&lt;&gt;"",E4553="Live"),_xlfn.XLOOKUP(_xlfn.TEXTJOIN(" vs ",,C4553:D4553),Calendar!G:G,Calendar!K:K),"")</f>
        <v/>
      </c>
      <c r="AJ4553" s="61" t="str">
        <f>IF(AND(K4553&lt;&gt;"Match of the Day",K4553&lt;&gt;"Match of the Day 2",K4553&lt;&gt;"Match of the Day Repeat"),"",1+MAX($AJ$10:AJ4552))</f>
        <v/>
      </c>
    </row>
    <row r="4554" spans="34:36" x14ac:dyDescent="0.35">
      <c r="AH4554" s="16" t="str">
        <f>IF(AND(B4554="Premier League",E4554="Live"),_xlfn.XLOOKUP(_xlfn.TEXTJOIN(" vs ",,C4554:D4554),Calendar!G:G,Calendar!B:B),IF(AND(B4554="Premier League",E4554="Highlights"),_xlfn.XLOOKUP(H4554,Calendar!O:O,Calendar!N:N,,-1),""))</f>
        <v/>
      </c>
      <c r="AI4554" s="61" t="str">
        <f>IF(AND(AH4554&lt;&gt;"",E4554="Live"),_xlfn.XLOOKUP(_xlfn.TEXTJOIN(" vs ",,C4554:D4554),Calendar!G:G,Calendar!K:K),"")</f>
        <v/>
      </c>
      <c r="AJ4554" s="61" t="str">
        <f>IF(AND(K4554&lt;&gt;"Match of the Day",K4554&lt;&gt;"Match of the Day 2",K4554&lt;&gt;"Match of the Day Repeat"),"",1+MAX($AJ$10:AJ4553))</f>
        <v/>
      </c>
    </row>
    <row r="4555" spans="34:36" x14ac:dyDescent="0.35">
      <c r="AH4555" s="16" t="str">
        <f>IF(AND(B4555="Premier League",E4555="Live"),_xlfn.XLOOKUP(_xlfn.TEXTJOIN(" vs ",,C4555:D4555),Calendar!G:G,Calendar!B:B),IF(AND(B4555="Premier League",E4555="Highlights"),_xlfn.XLOOKUP(H4555,Calendar!O:O,Calendar!N:N,,-1),""))</f>
        <v/>
      </c>
      <c r="AI4555" s="61" t="str">
        <f>IF(AND(AH4555&lt;&gt;"",E4555="Live"),_xlfn.XLOOKUP(_xlfn.TEXTJOIN(" vs ",,C4555:D4555),Calendar!G:G,Calendar!K:K),"")</f>
        <v/>
      </c>
      <c r="AJ4555" s="61" t="str">
        <f>IF(AND(K4555&lt;&gt;"Match of the Day",K4555&lt;&gt;"Match of the Day 2",K4555&lt;&gt;"Match of the Day Repeat"),"",1+MAX($AJ$10:AJ4554))</f>
        <v/>
      </c>
    </row>
    <row r="4556" spans="34:36" x14ac:dyDescent="0.35">
      <c r="AH4556" s="16" t="str">
        <f>IF(AND(B4556="Premier League",E4556="Live"),_xlfn.XLOOKUP(_xlfn.TEXTJOIN(" vs ",,C4556:D4556),Calendar!G:G,Calendar!B:B),IF(AND(B4556="Premier League",E4556="Highlights"),_xlfn.XLOOKUP(H4556,Calendar!O:O,Calendar!N:N,,-1),""))</f>
        <v/>
      </c>
      <c r="AI4556" s="61" t="str">
        <f>IF(AND(AH4556&lt;&gt;"",E4556="Live"),_xlfn.XLOOKUP(_xlfn.TEXTJOIN(" vs ",,C4556:D4556),Calendar!G:G,Calendar!K:K),"")</f>
        <v/>
      </c>
      <c r="AJ4556" s="61" t="str">
        <f>IF(AND(K4556&lt;&gt;"Match of the Day",K4556&lt;&gt;"Match of the Day 2",K4556&lt;&gt;"Match of the Day Repeat"),"",1+MAX($AJ$10:AJ4555))</f>
        <v/>
      </c>
    </row>
    <row r="4557" spans="34:36" x14ac:dyDescent="0.35">
      <c r="AH4557" s="16" t="str">
        <f>IF(AND(B4557="Premier League",E4557="Live"),_xlfn.XLOOKUP(_xlfn.TEXTJOIN(" vs ",,C4557:D4557),Calendar!G:G,Calendar!B:B),IF(AND(B4557="Premier League",E4557="Highlights"),_xlfn.XLOOKUP(H4557,Calendar!O:O,Calendar!N:N,,-1),""))</f>
        <v/>
      </c>
      <c r="AI4557" s="61" t="str">
        <f>IF(AND(AH4557&lt;&gt;"",E4557="Live"),_xlfn.XLOOKUP(_xlfn.TEXTJOIN(" vs ",,C4557:D4557),Calendar!G:G,Calendar!K:K),"")</f>
        <v/>
      </c>
      <c r="AJ4557" s="61" t="str">
        <f>IF(AND(K4557&lt;&gt;"Match of the Day",K4557&lt;&gt;"Match of the Day 2",K4557&lt;&gt;"Match of the Day Repeat"),"",1+MAX($AJ$10:AJ4556))</f>
        <v/>
      </c>
    </row>
    <row r="4558" spans="34:36" x14ac:dyDescent="0.35">
      <c r="AH4558" s="16" t="str">
        <f>IF(AND(B4558="Premier League",E4558="Live"),_xlfn.XLOOKUP(_xlfn.TEXTJOIN(" vs ",,C4558:D4558),Calendar!G:G,Calendar!B:B),IF(AND(B4558="Premier League",E4558="Highlights"),_xlfn.XLOOKUP(H4558,Calendar!O:O,Calendar!N:N,,-1),""))</f>
        <v/>
      </c>
      <c r="AI4558" s="61" t="str">
        <f>IF(AND(AH4558&lt;&gt;"",E4558="Live"),_xlfn.XLOOKUP(_xlfn.TEXTJOIN(" vs ",,C4558:D4558),Calendar!G:G,Calendar!K:K),"")</f>
        <v/>
      </c>
      <c r="AJ4558" s="61" t="str">
        <f>IF(AND(K4558&lt;&gt;"Match of the Day",K4558&lt;&gt;"Match of the Day 2",K4558&lt;&gt;"Match of the Day Repeat"),"",1+MAX($AJ$10:AJ4557))</f>
        <v/>
      </c>
    </row>
    <row r="4559" spans="34:36" x14ac:dyDescent="0.35">
      <c r="AH4559" s="16" t="str">
        <f>IF(AND(B4559="Premier League",E4559="Live"),_xlfn.XLOOKUP(_xlfn.TEXTJOIN(" vs ",,C4559:D4559),Calendar!G:G,Calendar!B:B),IF(AND(B4559="Premier League",E4559="Highlights"),_xlfn.XLOOKUP(H4559,Calendar!O:O,Calendar!N:N,,-1),""))</f>
        <v/>
      </c>
      <c r="AI4559" s="61" t="str">
        <f>IF(AND(AH4559&lt;&gt;"",E4559="Live"),_xlfn.XLOOKUP(_xlfn.TEXTJOIN(" vs ",,C4559:D4559),Calendar!G:G,Calendar!K:K),"")</f>
        <v/>
      </c>
      <c r="AJ4559" s="61" t="str">
        <f>IF(AND(K4559&lt;&gt;"Match of the Day",K4559&lt;&gt;"Match of the Day 2",K4559&lt;&gt;"Match of the Day Repeat"),"",1+MAX($AJ$10:AJ4558))</f>
        <v/>
      </c>
    </row>
    <row r="4560" spans="34:36" x14ac:dyDescent="0.35">
      <c r="AH4560" s="16" t="str">
        <f>IF(AND(B4560="Premier League",E4560="Live"),_xlfn.XLOOKUP(_xlfn.TEXTJOIN(" vs ",,C4560:D4560),Calendar!G:G,Calendar!B:B),IF(AND(B4560="Premier League",E4560="Highlights"),_xlfn.XLOOKUP(H4560,Calendar!O:O,Calendar!N:N,,-1),""))</f>
        <v/>
      </c>
      <c r="AI4560" s="61" t="str">
        <f>IF(AND(AH4560&lt;&gt;"",E4560="Live"),_xlfn.XLOOKUP(_xlfn.TEXTJOIN(" vs ",,C4560:D4560),Calendar!G:G,Calendar!K:K),"")</f>
        <v/>
      </c>
      <c r="AJ4560" s="61" t="str">
        <f>IF(AND(K4560&lt;&gt;"Match of the Day",K4560&lt;&gt;"Match of the Day 2",K4560&lt;&gt;"Match of the Day Repeat"),"",1+MAX($AJ$10:AJ4559))</f>
        <v/>
      </c>
    </row>
    <row r="4561" spans="34:36" x14ac:dyDescent="0.35">
      <c r="AH4561" s="16" t="str">
        <f>IF(AND(B4561="Premier League",E4561="Live"),_xlfn.XLOOKUP(_xlfn.TEXTJOIN(" vs ",,C4561:D4561),Calendar!G:G,Calendar!B:B),IF(AND(B4561="Premier League",E4561="Highlights"),_xlfn.XLOOKUP(H4561,Calendar!O:O,Calendar!N:N,,-1),""))</f>
        <v/>
      </c>
      <c r="AI4561" s="61" t="str">
        <f>IF(AND(AH4561&lt;&gt;"",E4561="Live"),_xlfn.XLOOKUP(_xlfn.TEXTJOIN(" vs ",,C4561:D4561),Calendar!G:G,Calendar!K:K),"")</f>
        <v/>
      </c>
      <c r="AJ4561" s="61" t="str">
        <f>IF(AND(K4561&lt;&gt;"Match of the Day",K4561&lt;&gt;"Match of the Day 2",K4561&lt;&gt;"Match of the Day Repeat"),"",1+MAX($AJ$10:AJ4560))</f>
        <v/>
      </c>
    </row>
    <row r="4562" spans="34:36" x14ac:dyDescent="0.35">
      <c r="AH4562" s="16" t="str">
        <f>IF(AND(B4562="Premier League",E4562="Live"),_xlfn.XLOOKUP(_xlfn.TEXTJOIN(" vs ",,C4562:D4562),Calendar!G:G,Calendar!B:B),IF(AND(B4562="Premier League",E4562="Highlights"),_xlfn.XLOOKUP(H4562,Calendar!O:O,Calendar!N:N,,-1),""))</f>
        <v/>
      </c>
      <c r="AI4562" s="61" t="str">
        <f>IF(AND(AH4562&lt;&gt;"",E4562="Live"),_xlfn.XLOOKUP(_xlfn.TEXTJOIN(" vs ",,C4562:D4562),Calendar!G:G,Calendar!K:K),"")</f>
        <v/>
      </c>
      <c r="AJ4562" s="61" t="str">
        <f>IF(AND(K4562&lt;&gt;"Match of the Day",K4562&lt;&gt;"Match of the Day 2",K4562&lt;&gt;"Match of the Day Repeat"),"",1+MAX($AJ$10:AJ4561))</f>
        <v/>
      </c>
    </row>
    <row r="4563" spans="34:36" x14ac:dyDescent="0.35">
      <c r="AH4563" s="16" t="str">
        <f>IF(AND(B4563="Premier League",E4563="Live"),_xlfn.XLOOKUP(_xlfn.TEXTJOIN(" vs ",,C4563:D4563),Calendar!G:G,Calendar!B:B),IF(AND(B4563="Premier League",E4563="Highlights"),_xlfn.XLOOKUP(H4563,Calendar!O:O,Calendar!N:N,,-1),""))</f>
        <v/>
      </c>
      <c r="AI4563" s="61" t="str">
        <f>IF(AND(AH4563&lt;&gt;"",E4563="Live"),_xlfn.XLOOKUP(_xlfn.TEXTJOIN(" vs ",,C4563:D4563),Calendar!G:G,Calendar!K:K),"")</f>
        <v/>
      </c>
      <c r="AJ4563" s="61" t="str">
        <f>IF(AND(K4563&lt;&gt;"Match of the Day",K4563&lt;&gt;"Match of the Day 2",K4563&lt;&gt;"Match of the Day Repeat"),"",1+MAX($AJ$10:AJ4562))</f>
        <v/>
      </c>
    </row>
    <row r="4564" spans="34:36" x14ac:dyDescent="0.35">
      <c r="AH4564" s="16" t="str">
        <f>IF(AND(B4564="Premier League",E4564="Live"),_xlfn.XLOOKUP(_xlfn.TEXTJOIN(" vs ",,C4564:D4564),Calendar!G:G,Calendar!B:B),IF(AND(B4564="Premier League",E4564="Highlights"),_xlfn.XLOOKUP(H4564,Calendar!O:O,Calendar!N:N,,-1),""))</f>
        <v/>
      </c>
      <c r="AI4564" s="61" t="str">
        <f>IF(AND(AH4564&lt;&gt;"",E4564="Live"),_xlfn.XLOOKUP(_xlfn.TEXTJOIN(" vs ",,C4564:D4564),Calendar!G:G,Calendar!K:K),"")</f>
        <v/>
      </c>
      <c r="AJ4564" s="61" t="str">
        <f>IF(AND(K4564&lt;&gt;"Match of the Day",K4564&lt;&gt;"Match of the Day 2",K4564&lt;&gt;"Match of the Day Repeat"),"",1+MAX($AJ$10:AJ4563))</f>
        <v/>
      </c>
    </row>
    <row r="4565" spans="34:36" x14ac:dyDescent="0.35">
      <c r="AH4565" s="16" t="str">
        <f>IF(AND(B4565="Premier League",E4565="Live"),_xlfn.XLOOKUP(_xlfn.TEXTJOIN(" vs ",,C4565:D4565),Calendar!G:G,Calendar!B:B),IF(AND(B4565="Premier League",E4565="Highlights"),_xlfn.XLOOKUP(H4565,Calendar!O:O,Calendar!N:N,,-1),""))</f>
        <v/>
      </c>
      <c r="AI4565" s="61" t="str">
        <f>IF(AND(AH4565&lt;&gt;"",E4565="Live"),_xlfn.XLOOKUP(_xlfn.TEXTJOIN(" vs ",,C4565:D4565),Calendar!G:G,Calendar!K:K),"")</f>
        <v/>
      </c>
      <c r="AJ4565" s="61" t="str">
        <f>IF(AND(K4565&lt;&gt;"Match of the Day",K4565&lt;&gt;"Match of the Day 2",K4565&lt;&gt;"Match of the Day Repeat"),"",1+MAX($AJ$10:AJ4564))</f>
        <v/>
      </c>
    </row>
    <row r="4566" spans="34:36" x14ac:dyDescent="0.35">
      <c r="AH4566" s="16" t="str">
        <f>IF(AND(B4566="Premier League",E4566="Live"),_xlfn.XLOOKUP(_xlfn.TEXTJOIN(" vs ",,C4566:D4566),Calendar!G:G,Calendar!B:B),IF(AND(B4566="Premier League",E4566="Highlights"),_xlfn.XLOOKUP(H4566,Calendar!O:O,Calendar!N:N,,-1),""))</f>
        <v/>
      </c>
      <c r="AI4566" s="61" t="str">
        <f>IF(AND(AH4566&lt;&gt;"",E4566="Live"),_xlfn.XLOOKUP(_xlfn.TEXTJOIN(" vs ",,C4566:D4566),Calendar!G:G,Calendar!K:K),"")</f>
        <v/>
      </c>
      <c r="AJ4566" s="61" t="str">
        <f>IF(AND(K4566&lt;&gt;"Match of the Day",K4566&lt;&gt;"Match of the Day 2",K4566&lt;&gt;"Match of the Day Repeat"),"",1+MAX($AJ$10:AJ4565))</f>
        <v/>
      </c>
    </row>
    <row r="4567" spans="34:36" x14ac:dyDescent="0.35">
      <c r="AH4567" s="16" t="str">
        <f>IF(AND(B4567="Premier League",E4567="Live"),_xlfn.XLOOKUP(_xlfn.TEXTJOIN(" vs ",,C4567:D4567),Calendar!G:G,Calendar!B:B),IF(AND(B4567="Premier League",E4567="Highlights"),_xlfn.XLOOKUP(H4567,Calendar!O:O,Calendar!N:N,,-1),""))</f>
        <v/>
      </c>
      <c r="AI4567" s="61" t="str">
        <f>IF(AND(AH4567&lt;&gt;"",E4567="Live"),_xlfn.XLOOKUP(_xlfn.TEXTJOIN(" vs ",,C4567:D4567),Calendar!G:G,Calendar!K:K),"")</f>
        <v/>
      </c>
      <c r="AJ4567" s="61" t="str">
        <f>IF(AND(K4567&lt;&gt;"Match of the Day",K4567&lt;&gt;"Match of the Day 2",K4567&lt;&gt;"Match of the Day Repeat"),"",1+MAX($AJ$10:AJ4566))</f>
        <v/>
      </c>
    </row>
    <row r="4568" spans="34:36" x14ac:dyDescent="0.35">
      <c r="AH4568" s="16" t="str">
        <f>IF(AND(B4568="Premier League",E4568="Live"),_xlfn.XLOOKUP(_xlfn.TEXTJOIN(" vs ",,C4568:D4568),Calendar!G:G,Calendar!B:B),IF(AND(B4568="Premier League",E4568="Highlights"),_xlfn.XLOOKUP(H4568,Calendar!O:O,Calendar!N:N,,-1),""))</f>
        <v/>
      </c>
      <c r="AI4568" s="61" t="str">
        <f>IF(AND(AH4568&lt;&gt;"",E4568="Live"),_xlfn.XLOOKUP(_xlfn.TEXTJOIN(" vs ",,C4568:D4568),Calendar!G:G,Calendar!K:K),"")</f>
        <v/>
      </c>
      <c r="AJ4568" s="61" t="str">
        <f>IF(AND(K4568&lt;&gt;"Match of the Day",K4568&lt;&gt;"Match of the Day 2",K4568&lt;&gt;"Match of the Day Repeat"),"",1+MAX($AJ$10:AJ4567))</f>
        <v/>
      </c>
    </row>
    <row r="4569" spans="34:36" x14ac:dyDescent="0.35">
      <c r="AH4569" s="16" t="str">
        <f>IF(AND(B4569="Premier League",E4569="Live"),_xlfn.XLOOKUP(_xlfn.TEXTJOIN(" vs ",,C4569:D4569),Calendar!G:G,Calendar!B:B),IF(AND(B4569="Premier League",E4569="Highlights"),_xlfn.XLOOKUP(H4569,Calendar!O:O,Calendar!N:N,,-1),""))</f>
        <v/>
      </c>
      <c r="AI4569" s="61" t="str">
        <f>IF(AND(AH4569&lt;&gt;"",E4569="Live"),_xlfn.XLOOKUP(_xlfn.TEXTJOIN(" vs ",,C4569:D4569),Calendar!G:G,Calendar!K:K),"")</f>
        <v/>
      </c>
      <c r="AJ4569" s="61" t="str">
        <f>IF(AND(K4569&lt;&gt;"Match of the Day",K4569&lt;&gt;"Match of the Day 2",K4569&lt;&gt;"Match of the Day Repeat"),"",1+MAX($AJ$10:AJ4568))</f>
        <v/>
      </c>
    </row>
    <row r="4570" spans="34:36" x14ac:dyDescent="0.35">
      <c r="AH4570" s="16" t="str">
        <f>IF(AND(B4570="Premier League",E4570="Live"),_xlfn.XLOOKUP(_xlfn.TEXTJOIN(" vs ",,C4570:D4570),Calendar!G:G,Calendar!B:B),IF(AND(B4570="Premier League",E4570="Highlights"),_xlfn.XLOOKUP(H4570,Calendar!O:O,Calendar!N:N,,-1),""))</f>
        <v/>
      </c>
      <c r="AI4570" s="61" t="str">
        <f>IF(AND(AH4570&lt;&gt;"",E4570="Live"),_xlfn.XLOOKUP(_xlfn.TEXTJOIN(" vs ",,C4570:D4570),Calendar!G:G,Calendar!K:K),"")</f>
        <v/>
      </c>
      <c r="AJ4570" s="61" t="str">
        <f>IF(AND(K4570&lt;&gt;"Match of the Day",K4570&lt;&gt;"Match of the Day 2",K4570&lt;&gt;"Match of the Day Repeat"),"",1+MAX($AJ$10:AJ4569))</f>
        <v/>
      </c>
    </row>
    <row r="4571" spans="34:36" x14ac:dyDescent="0.35">
      <c r="AH4571" s="16" t="str">
        <f>IF(AND(B4571="Premier League",E4571="Live"),_xlfn.XLOOKUP(_xlfn.TEXTJOIN(" vs ",,C4571:D4571),Calendar!G:G,Calendar!B:B),IF(AND(B4571="Premier League",E4571="Highlights"),_xlfn.XLOOKUP(H4571,Calendar!O:O,Calendar!N:N,,-1),""))</f>
        <v/>
      </c>
      <c r="AI4571" s="61" t="str">
        <f>IF(AND(AH4571&lt;&gt;"",E4571="Live"),_xlfn.XLOOKUP(_xlfn.TEXTJOIN(" vs ",,C4571:D4571),Calendar!G:G,Calendar!K:K),"")</f>
        <v/>
      </c>
      <c r="AJ4571" s="61" t="str">
        <f>IF(AND(K4571&lt;&gt;"Match of the Day",K4571&lt;&gt;"Match of the Day 2",K4571&lt;&gt;"Match of the Day Repeat"),"",1+MAX($AJ$10:AJ4570))</f>
        <v/>
      </c>
    </row>
    <row r="4572" spans="34:36" x14ac:dyDescent="0.35">
      <c r="AH4572" s="16" t="str">
        <f>IF(AND(B4572="Premier League",E4572="Live"),_xlfn.XLOOKUP(_xlfn.TEXTJOIN(" vs ",,C4572:D4572),Calendar!G:G,Calendar!B:B),IF(AND(B4572="Premier League",E4572="Highlights"),_xlfn.XLOOKUP(H4572,Calendar!O:O,Calendar!N:N,,-1),""))</f>
        <v/>
      </c>
      <c r="AI4572" s="61" t="str">
        <f>IF(AND(AH4572&lt;&gt;"",E4572="Live"),_xlfn.XLOOKUP(_xlfn.TEXTJOIN(" vs ",,C4572:D4572),Calendar!G:G,Calendar!K:K),"")</f>
        <v/>
      </c>
      <c r="AJ4572" s="61" t="str">
        <f>IF(AND(K4572&lt;&gt;"Match of the Day",K4572&lt;&gt;"Match of the Day 2",K4572&lt;&gt;"Match of the Day Repeat"),"",1+MAX($AJ$10:AJ4571))</f>
        <v/>
      </c>
    </row>
    <row r="4573" spans="34:36" x14ac:dyDescent="0.35">
      <c r="AH4573" s="16" t="str">
        <f>IF(AND(B4573="Premier League",E4573="Live"),_xlfn.XLOOKUP(_xlfn.TEXTJOIN(" vs ",,C4573:D4573),Calendar!G:G,Calendar!B:B),IF(AND(B4573="Premier League",E4573="Highlights"),_xlfn.XLOOKUP(H4573,Calendar!O:O,Calendar!N:N,,-1),""))</f>
        <v/>
      </c>
      <c r="AI4573" s="61" t="str">
        <f>IF(AND(AH4573&lt;&gt;"",E4573="Live"),_xlfn.XLOOKUP(_xlfn.TEXTJOIN(" vs ",,C4573:D4573),Calendar!G:G,Calendar!K:K),"")</f>
        <v/>
      </c>
      <c r="AJ4573" s="61" t="str">
        <f>IF(AND(K4573&lt;&gt;"Match of the Day",K4573&lt;&gt;"Match of the Day 2",K4573&lt;&gt;"Match of the Day Repeat"),"",1+MAX($AJ$10:AJ4572))</f>
        <v/>
      </c>
    </row>
    <row r="4574" spans="34:36" x14ac:dyDescent="0.35">
      <c r="AH4574" s="16" t="str">
        <f>IF(AND(B4574="Premier League",E4574="Live"),_xlfn.XLOOKUP(_xlfn.TEXTJOIN(" vs ",,C4574:D4574),Calendar!G:G,Calendar!B:B),IF(AND(B4574="Premier League",E4574="Highlights"),_xlfn.XLOOKUP(H4574,Calendar!O:O,Calendar!N:N,,-1),""))</f>
        <v/>
      </c>
      <c r="AI4574" s="61" t="str">
        <f>IF(AND(AH4574&lt;&gt;"",E4574="Live"),_xlfn.XLOOKUP(_xlfn.TEXTJOIN(" vs ",,C4574:D4574),Calendar!G:G,Calendar!K:K),"")</f>
        <v/>
      </c>
      <c r="AJ4574" s="61" t="str">
        <f>IF(AND(K4574&lt;&gt;"Match of the Day",K4574&lt;&gt;"Match of the Day 2",K4574&lt;&gt;"Match of the Day Repeat"),"",1+MAX($AJ$10:AJ4573))</f>
        <v/>
      </c>
    </row>
    <row r="4575" spans="34:36" x14ac:dyDescent="0.35">
      <c r="AH4575" s="16" t="str">
        <f>IF(AND(B4575="Premier League",E4575="Live"),_xlfn.XLOOKUP(_xlfn.TEXTJOIN(" vs ",,C4575:D4575),Calendar!G:G,Calendar!B:B),IF(AND(B4575="Premier League",E4575="Highlights"),_xlfn.XLOOKUP(H4575,Calendar!O:O,Calendar!N:N,,-1),""))</f>
        <v/>
      </c>
      <c r="AI4575" s="61" t="str">
        <f>IF(AND(AH4575&lt;&gt;"",E4575="Live"),_xlfn.XLOOKUP(_xlfn.TEXTJOIN(" vs ",,C4575:D4575),Calendar!G:G,Calendar!K:K),"")</f>
        <v/>
      </c>
      <c r="AJ4575" s="61" t="str">
        <f>IF(AND(K4575&lt;&gt;"Match of the Day",K4575&lt;&gt;"Match of the Day 2",K4575&lt;&gt;"Match of the Day Repeat"),"",1+MAX($AJ$10:AJ4574))</f>
        <v/>
      </c>
    </row>
    <row r="4576" spans="34:36" x14ac:dyDescent="0.35">
      <c r="AH4576" s="16" t="str">
        <f>IF(AND(B4576="Premier League",E4576="Live"),_xlfn.XLOOKUP(_xlfn.TEXTJOIN(" vs ",,C4576:D4576),Calendar!G:G,Calendar!B:B),IF(AND(B4576="Premier League",E4576="Highlights"),_xlfn.XLOOKUP(H4576,Calendar!O:O,Calendar!N:N,,-1),""))</f>
        <v/>
      </c>
      <c r="AI4576" s="61" t="str">
        <f>IF(AND(AH4576&lt;&gt;"",E4576="Live"),_xlfn.XLOOKUP(_xlfn.TEXTJOIN(" vs ",,C4576:D4576),Calendar!G:G,Calendar!K:K),"")</f>
        <v/>
      </c>
      <c r="AJ4576" s="61" t="str">
        <f>IF(AND(K4576&lt;&gt;"Match of the Day",K4576&lt;&gt;"Match of the Day 2",K4576&lt;&gt;"Match of the Day Repeat"),"",1+MAX($AJ$10:AJ4575))</f>
        <v/>
      </c>
    </row>
    <row r="4577" spans="34:36" x14ac:dyDescent="0.35">
      <c r="AH4577" s="16" t="str">
        <f>IF(AND(B4577="Premier League",E4577="Live"),_xlfn.XLOOKUP(_xlfn.TEXTJOIN(" vs ",,C4577:D4577),Calendar!G:G,Calendar!B:B),IF(AND(B4577="Premier League",E4577="Highlights"),_xlfn.XLOOKUP(H4577,Calendar!O:O,Calendar!N:N,,-1),""))</f>
        <v/>
      </c>
      <c r="AI4577" s="61" t="str">
        <f>IF(AND(AH4577&lt;&gt;"",E4577="Live"),_xlfn.XLOOKUP(_xlfn.TEXTJOIN(" vs ",,C4577:D4577),Calendar!G:G,Calendar!K:K),"")</f>
        <v/>
      </c>
      <c r="AJ4577" s="61" t="str">
        <f>IF(AND(K4577&lt;&gt;"Match of the Day",K4577&lt;&gt;"Match of the Day 2",K4577&lt;&gt;"Match of the Day Repeat"),"",1+MAX($AJ$10:AJ4576))</f>
        <v/>
      </c>
    </row>
    <row r="4578" spans="34:36" x14ac:dyDescent="0.35">
      <c r="AH4578" s="16" t="str">
        <f>IF(AND(B4578="Premier League",E4578="Live"),_xlfn.XLOOKUP(_xlfn.TEXTJOIN(" vs ",,C4578:D4578),Calendar!G:G,Calendar!B:B),IF(AND(B4578="Premier League",E4578="Highlights"),_xlfn.XLOOKUP(H4578,Calendar!O:O,Calendar!N:N,,-1),""))</f>
        <v/>
      </c>
      <c r="AI4578" s="61" t="str">
        <f>IF(AND(AH4578&lt;&gt;"",E4578="Live"),_xlfn.XLOOKUP(_xlfn.TEXTJOIN(" vs ",,C4578:D4578),Calendar!G:G,Calendar!K:K),"")</f>
        <v/>
      </c>
      <c r="AJ4578" s="61" t="str">
        <f>IF(AND(K4578&lt;&gt;"Match of the Day",K4578&lt;&gt;"Match of the Day 2",K4578&lt;&gt;"Match of the Day Repeat"),"",1+MAX($AJ$10:AJ4577))</f>
        <v/>
      </c>
    </row>
    <row r="4579" spans="34:36" x14ac:dyDescent="0.35">
      <c r="AH4579" s="16" t="str">
        <f>IF(AND(B4579="Premier League",E4579="Live"),_xlfn.XLOOKUP(_xlfn.TEXTJOIN(" vs ",,C4579:D4579),Calendar!G:G,Calendar!B:B),IF(AND(B4579="Premier League",E4579="Highlights"),_xlfn.XLOOKUP(H4579,Calendar!O:O,Calendar!N:N,,-1),""))</f>
        <v/>
      </c>
      <c r="AI4579" s="61" t="str">
        <f>IF(AND(AH4579&lt;&gt;"",E4579="Live"),_xlfn.XLOOKUP(_xlfn.TEXTJOIN(" vs ",,C4579:D4579),Calendar!G:G,Calendar!K:K),"")</f>
        <v/>
      </c>
      <c r="AJ4579" s="61" t="str">
        <f>IF(AND(K4579&lt;&gt;"Match of the Day",K4579&lt;&gt;"Match of the Day 2",K4579&lt;&gt;"Match of the Day Repeat"),"",1+MAX($AJ$10:AJ4578))</f>
        <v/>
      </c>
    </row>
    <row r="4580" spans="34:36" x14ac:dyDescent="0.35">
      <c r="AH4580" s="16" t="str">
        <f>IF(AND(B4580="Premier League",E4580="Live"),_xlfn.XLOOKUP(_xlfn.TEXTJOIN(" vs ",,C4580:D4580),Calendar!G:G,Calendar!B:B),IF(AND(B4580="Premier League",E4580="Highlights"),_xlfn.XLOOKUP(H4580,Calendar!O:O,Calendar!N:N,,-1),""))</f>
        <v/>
      </c>
      <c r="AI4580" s="61" t="str">
        <f>IF(AND(AH4580&lt;&gt;"",E4580="Live"),_xlfn.XLOOKUP(_xlfn.TEXTJOIN(" vs ",,C4580:D4580),Calendar!G:G,Calendar!K:K),"")</f>
        <v/>
      </c>
      <c r="AJ4580" s="61" t="str">
        <f>IF(AND(K4580&lt;&gt;"Match of the Day",K4580&lt;&gt;"Match of the Day 2",K4580&lt;&gt;"Match of the Day Repeat"),"",1+MAX($AJ$10:AJ4579))</f>
        <v/>
      </c>
    </row>
    <row r="4581" spans="34:36" x14ac:dyDescent="0.35">
      <c r="AH4581" s="16" t="str">
        <f>IF(AND(B4581="Premier League",E4581="Live"),_xlfn.XLOOKUP(_xlfn.TEXTJOIN(" vs ",,C4581:D4581),Calendar!G:G,Calendar!B:B),IF(AND(B4581="Premier League",E4581="Highlights"),_xlfn.XLOOKUP(H4581,Calendar!O:O,Calendar!N:N,,-1),""))</f>
        <v/>
      </c>
      <c r="AI4581" s="61" t="str">
        <f>IF(AND(AH4581&lt;&gt;"",E4581="Live"),_xlfn.XLOOKUP(_xlfn.TEXTJOIN(" vs ",,C4581:D4581),Calendar!G:G,Calendar!K:K),"")</f>
        <v/>
      </c>
      <c r="AJ4581" s="61" t="str">
        <f>IF(AND(K4581&lt;&gt;"Match of the Day",K4581&lt;&gt;"Match of the Day 2",K4581&lt;&gt;"Match of the Day Repeat"),"",1+MAX($AJ$10:AJ4580))</f>
        <v/>
      </c>
    </row>
    <row r="4582" spans="34:36" x14ac:dyDescent="0.35">
      <c r="AH4582" s="16" t="str">
        <f>IF(AND(B4582="Premier League",E4582="Live"),_xlfn.XLOOKUP(_xlfn.TEXTJOIN(" vs ",,C4582:D4582),Calendar!G:G,Calendar!B:B),IF(AND(B4582="Premier League",E4582="Highlights"),_xlfn.XLOOKUP(H4582,Calendar!O:O,Calendar!N:N,,-1),""))</f>
        <v/>
      </c>
      <c r="AI4582" s="61" t="str">
        <f>IF(AND(AH4582&lt;&gt;"",E4582="Live"),_xlfn.XLOOKUP(_xlfn.TEXTJOIN(" vs ",,C4582:D4582),Calendar!G:G,Calendar!K:K),"")</f>
        <v/>
      </c>
      <c r="AJ4582" s="61" t="str">
        <f>IF(AND(K4582&lt;&gt;"Match of the Day",K4582&lt;&gt;"Match of the Day 2",K4582&lt;&gt;"Match of the Day Repeat"),"",1+MAX($AJ$10:AJ4581))</f>
        <v/>
      </c>
    </row>
    <row r="4583" spans="34:36" x14ac:dyDescent="0.35">
      <c r="AH4583" s="16" t="str">
        <f>IF(AND(B4583="Premier League",E4583="Live"),_xlfn.XLOOKUP(_xlfn.TEXTJOIN(" vs ",,C4583:D4583),Calendar!G:G,Calendar!B:B),IF(AND(B4583="Premier League",E4583="Highlights"),_xlfn.XLOOKUP(H4583,Calendar!O:O,Calendar!N:N,,-1),""))</f>
        <v/>
      </c>
      <c r="AI4583" s="61" t="str">
        <f>IF(AND(AH4583&lt;&gt;"",E4583="Live"),_xlfn.XLOOKUP(_xlfn.TEXTJOIN(" vs ",,C4583:D4583),Calendar!G:G,Calendar!K:K),"")</f>
        <v/>
      </c>
      <c r="AJ4583" s="61" t="str">
        <f>IF(AND(K4583&lt;&gt;"Match of the Day",K4583&lt;&gt;"Match of the Day 2",K4583&lt;&gt;"Match of the Day Repeat"),"",1+MAX($AJ$10:AJ4582))</f>
        <v/>
      </c>
    </row>
    <row r="4584" spans="34:36" x14ac:dyDescent="0.35">
      <c r="AH4584" s="16" t="str">
        <f>IF(AND(B4584="Premier League",E4584="Live"),_xlfn.XLOOKUP(_xlfn.TEXTJOIN(" vs ",,C4584:D4584),Calendar!G:G,Calendar!B:B),IF(AND(B4584="Premier League",E4584="Highlights"),_xlfn.XLOOKUP(H4584,Calendar!O:O,Calendar!N:N,,-1),""))</f>
        <v/>
      </c>
      <c r="AI4584" s="61" t="str">
        <f>IF(AND(AH4584&lt;&gt;"",E4584="Live"),_xlfn.XLOOKUP(_xlfn.TEXTJOIN(" vs ",,C4584:D4584),Calendar!G:G,Calendar!K:K),"")</f>
        <v/>
      </c>
      <c r="AJ4584" s="61" t="str">
        <f>IF(AND(K4584&lt;&gt;"Match of the Day",K4584&lt;&gt;"Match of the Day 2",K4584&lt;&gt;"Match of the Day Repeat"),"",1+MAX($AJ$10:AJ4583))</f>
        <v/>
      </c>
    </row>
    <row r="4585" spans="34:36" x14ac:dyDescent="0.35">
      <c r="AH4585" s="16" t="str">
        <f>IF(AND(B4585="Premier League",E4585="Live"),_xlfn.XLOOKUP(_xlfn.TEXTJOIN(" vs ",,C4585:D4585),Calendar!G:G,Calendar!B:B),IF(AND(B4585="Premier League",E4585="Highlights"),_xlfn.XLOOKUP(H4585,Calendar!O:O,Calendar!N:N,,-1),""))</f>
        <v/>
      </c>
      <c r="AI4585" s="61" t="str">
        <f>IF(AND(AH4585&lt;&gt;"",E4585="Live"),_xlfn.XLOOKUP(_xlfn.TEXTJOIN(" vs ",,C4585:D4585),Calendar!G:G,Calendar!K:K),"")</f>
        <v/>
      </c>
      <c r="AJ4585" s="61" t="str">
        <f>IF(AND(K4585&lt;&gt;"Match of the Day",K4585&lt;&gt;"Match of the Day 2",K4585&lt;&gt;"Match of the Day Repeat"),"",1+MAX($AJ$10:AJ4584))</f>
        <v/>
      </c>
    </row>
    <row r="4586" spans="34:36" x14ac:dyDescent="0.35">
      <c r="AH4586" s="16" t="str">
        <f>IF(AND(B4586="Premier League",E4586="Live"),_xlfn.XLOOKUP(_xlfn.TEXTJOIN(" vs ",,C4586:D4586),Calendar!G:G,Calendar!B:B),IF(AND(B4586="Premier League",E4586="Highlights"),_xlfn.XLOOKUP(H4586,Calendar!O:O,Calendar!N:N,,-1),""))</f>
        <v/>
      </c>
      <c r="AI4586" s="61" t="str">
        <f>IF(AND(AH4586&lt;&gt;"",E4586="Live"),_xlfn.XLOOKUP(_xlfn.TEXTJOIN(" vs ",,C4586:D4586),Calendar!G:G,Calendar!K:K),"")</f>
        <v/>
      </c>
      <c r="AJ4586" s="61" t="str">
        <f>IF(AND(K4586&lt;&gt;"Match of the Day",K4586&lt;&gt;"Match of the Day 2",K4586&lt;&gt;"Match of the Day Repeat"),"",1+MAX($AJ$10:AJ4585))</f>
        <v/>
      </c>
    </row>
    <row r="4587" spans="34:36" x14ac:dyDescent="0.35">
      <c r="AH4587" s="16" t="str">
        <f>IF(AND(B4587="Premier League",E4587="Live"),_xlfn.XLOOKUP(_xlfn.TEXTJOIN(" vs ",,C4587:D4587),Calendar!G:G,Calendar!B:B),IF(AND(B4587="Premier League",E4587="Highlights"),_xlfn.XLOOKUP(H4587,Calendar!O:O,Calendar!N:N,,-1),""))</f>
        <v/>
      </c>
      <c r="AI4587" s="61" t="str">
        <f>IF(AND(AH4587&lt;&gt;"",E4587="Live"),_xlfn.XLOOKUP(_xlfn.TEXTJOIN(" vs ",,C4587:D4587),Calendar!G:G,Calendar!K:K),"")</f>
        <v/>
      </c>
      <c r="AJ4587" s="61" t="str">
        <f>IF(AND(K4587&lt;&gt;"Match of the Day",K4587&lt;&gt;"Match of the Day 2",K4587&lt;&gt;"Match of the Day Repeat"),"",1+MAX($AJ$10:AJ4586))</f>
        <v/>
      </c>
    </row>
    <row r="4588" spans="34:36" x14ac:dyDescent="0.35">
      <c r="AH4588" s="16" t="str">
        <f>IF(AND(B4588="Premier League",E4588="Live"),_xlfn.XLOOKUP(_xlfn.TEXTJOIN(" vs ",,C4588:D4588),Calendar!G:G,Calendar!B:B),IF(AND(B4588="Premier League",E4588="Highlights"),_xlfn.XLOOKUP(H4588,Calendar!O:O,Calendar!N:N,,-1),""))</f>
        <v/>
      </c>
      <c r="AI4588" s="61" t="str">
        <f>IF(AND(AH4588&lt;&gt;"",E4588="Live"),_xlfn.XLOOKUP(_xlfn.TEXTJOIN(" vs ",,C4588:D4588),Calendar!G:G,Calendar!K:K),"")</f>
        <v/>
      </c>
      <c r="AJ4588" s="61" t="str">
        <f>IF(AND(K4588&lt;&gt;"Match of the Day",K4588&lt;&gt;"Match of the Day 2",K4588&lt;&gt;"Match of the Day Repeat"),"",1+MAX($AJ$10:AJ4587))</f>
        <v/>
      </c>
    </row>
    <row r="4589" spans="34:36" x14ac:dyDescent="0.35">
      <c r="AH4589" s="16" t="str">
        <f>IF(AND(B4589="Premier League",E4589="Live"),_xlfn.XLOOKUP(_xlfn.TEXTJOIN(" vs ",,C4589:D4589),Calendar!G:G,Calendar!B:B),IF(AND(B4589="Premier League",E4589="Highlights"),_xlfn.XLOOKUP(H4589,Calendar!O:O,Calendar!N:N,,-1),""))</f>
        <v/>
      </c>
      <c r="AI4589" s="61" t="str">
        <f>IF(AND(AH4589&lt;&gt;"",E4589="Live"),_xlfn.XLOOKUP(_xlfn.TEXTJOIN(" vs ",,C4589:D4589),Calendar!G:G,Calendar!K:K),"")</f>
        <v/>
      </c>
      <c r="AJ4589" s="61" t="str">
        <f>IF(AND(K4589&lt;&gt;"Match of the Day",K4589&lt;&gt;"Match of the Day 2",K4589&lt;&gt;"Match of the Day Repeat"),"",1+MAX($AJ$10:AJ4588))</f>
        <v/>
      </c>
    </row>
    <row r="4590" spans="34:36" x14ac:dyDescent="0.35">
      <c r="AH4590" s="16" t="str">
        <f>IF(AND(B4590="Premier League",E4590="Live"),_xlfn.XLOOKUP(_xlfn.TEXTJOIN(" vs ",,C4590:D4590),Calendar!G:G,Calendar!B:B),IF(AND(B4590="Premier League",E4590="Highlights"),_xlfn.XLOOKUP(H4590,Calendar!O:O,Calendar!N:N,,-1),""))</f>
        <v/>
      </c>
      <c r="AI4590" s="61" t="str">
        <f>IF(AND(AH4590&lt;&gt;"",E4590="Live"),_xlfn.XLOOKUP(_xlfn.TEXTJOIN(" vs ",,C4590:D4590),Calendar!G:G,Calendar!K:K),"")</f>
        <v/>
      </c>
      <c r="AJ4590" s="61" t="str">
        <f>IF(AND(K4590&lt;&gt;"Match of the Day",K4590&lt;&gt;"Match of the Day 2",K4590&lt;&gt;"Match of the Day Repeat"),"",1+MAX($AJ$10:AJ4589))</f>
        <v/>
      </c>
    </row>
    <row r="4591" spans="34:36" x14ac:dyDescent="0.35">
      <c r="AH4591" s="16" t="str">
        <f>IF(AND(B4591="Premier League",E4591="Live"),_xlfn.XLOOKUP(_xlfn.TEXTJOIN(" vs ",,C4591:D4591),Calendar!G:G,Calendar!B:B),IF(AND(B4591="Premier League",E4591="Highlights"),_xlfn.XLOOKUP(H4591,Calendar!O:O,Calendar!N:N,,-1),""))</f>
        <v/>
      </c>
      <c r="AI4591" s="61" t="str">
        <f>IF(AND(AH4591&lt;&gt;"",E4591="Live"),_xlfn.XLOOKUP(_xlfn.TEXTJOIN(" vs ",,C4591:D4591),Calendar!G:G,Calendar!K:K),"")</f>
        <v/>
      </c>
      <c r="AJ4591" s="61" t="str">
        <f>IF(AND(K4591&lt;&gt;"Match of the Day",K4591&lt;&gt;"Match of the Day 2",K4591&lt;&gt;"Match of the Day Repeat"),"",1+MAX($AJ$10:AJ4590))</f>
        <v/>
      </c>
    </row>
    <row r="4592" spans="34:36" x14ac:dyDescent="0.35">
      <c r="AH4592" s="16" t="str">
        <f>IF(AND(B4592="Premier League",E4592="Live"),_xlfn.XLOOKUP(_xlfn.TEXTJOIN(" vs ",,C4592:D4592),Calendar!G:G,Calendar!B:B),IF(AND(B4592="Premier League",E4592="Highlights"),_xlfn.XLOOKUP(H4592,Calendar!O:O,Calendar!N:N,,-1),""))</f>
        <v/>
      </c>
      <c r="AI4592" s="61" t="str">
        <f>IF(AND(AH4592&lt;&gt;"",E4592="Live"),_xlfn.XLOOKUP(_xlfn.TEXTJOIN(" vs ",,C4592:D4592),Calendar!G:G,Calendar!K:K),"")</f>
        <v/>
      </c>
      <c r="AJ4592" s="61" t="str">
        <f>IF(AND(K4592&lt;&gt;"Match of the Day",K4592&lt;&gt;"Match of the Day 2",K4592&lt;&gt;"Match of the Day Repeat"),"",1+MAX($AJ$10:AJ4591))</f>
        <v/>
      </c>
    </row>
    <row r="4593" spans="34:36" x14ac:dyDescent="0.35">
      <c r="AH4593" s="16" t="str">
        <f>IF(AND(B4593="Premier League",E4593="Live"),_xlfn.XLOOKUP(_xlfn.TEXTJOIN(" vs ",,C4593:D4593),Calendar!G:G,Calendar!B:B),IF(AND(B4593="Premier League",E4593="Highlights"),_xlfn.XLOOKUP(H4593,Calendar!O:O,Calendar!N:N,,-1),""))</f>
        <v/>
      </c>
      <c r="AI4593" s="61" t="str">
        <f>IF(AND(AH4593&lt;&gt;"",E4593="Live"),_xlfn.XLOOKUP(_xlfn.TEXTJOIN(" vs ",,C4593:D4593),Calendar!G:G,Calendar!K:K),"")</f>
        <v/>
      </c>
      <c r="AJ4593" s="61" t="str">
        <f>IF(AND(K4593&lt;&gt;"Match of the Day",K4593&lt;&gt;"Match of the Day 2",K4593&lt;&gt;"Match of the Day Repeat"),"",1+MAX($AJ$10:AJ4592))</f>
        <v/>
      </c>
    </row>
    <row r="4594" spans="34:36" x14ac:dyDescent="0.35">
      <c r="AH4594" s="16" t="str">
        <f>IF(AND(B4594="Premier League",E4594="Live"),_xlfn.XLOOKUP(_xlfn.TEXTJOIN(" vs ",,C4594:D4594),Calendar!G:G,Calendar!B:B),IF(AND(B4594="Premier League",E4594="Highlights"),_xlfn.XLOOKUP(H4594,Calendar!O:O,Calendar!N:N,,-1),""))</f>
        <v/>
      </c>
      <c r="AI4594" s="61" t="str">
        <f>IF(AND(AH4594&lt;&gt;"",E4594="Live"),_xlfn.XLOOKUP(_xlfn.TEXTJOIN(" vs ",,C4594:D4594),Calendar!G:G,Calendar!K:K),"")</f>
        <v/>
      </c>
      <c r="AJ4594" s="61" t="str">
        <f>IF(AND(K4594&lt;&gt;"Match of the Day",K4594&lt;&gt;"Match of the Day 2",K4594&lt;&gt;"Match of the Day Repeat"),"",1+MAX($AJ$10:AJ4593))</f>
        <v/>
      </c>
    </row>
    <row r="4595" spans="34:36" x14ac:dyDescent="0.35">
      <c r="AH4595" s="16" t="str">
        <f>IF(AND(B4595="Premier League",E4595="Live"),_xlfn.XLOOKUP(_xlfn.TEXTJOIN(" vs ",,C4595:D4595),Calendar!G:G,Calendar!B:B),IF(AND(B4595="Premier League",E4595="Highlights"),_xlfn.XLOOKUP(H4595,Calendar!O:O,Calendar!N:N,,-1),""))</f>
        <v/>
      </c>
      <c r="AI4595" s="61" t="str">
        <f>IF(AND(AH4595&lt;&gt;"",E4595="Live"),_xlfn.XLOOKUP(_xlfn.TEXTJOIN(" vs ",,C4595:D4595),Calendar!G:G,Calendar!K:K),"")</f>
        <v/>
      </c>
      <c r="AJ4595" s="61" t="str">
        <f>IF(AND(K4595&lt;&gt;"Match of the Day",K4595&lt;&gt;"Match of the Day 2",K4595&lt;&gt;"Match of the Day Repeat"),"",1+MAX($AJ$10:AJ4594))</f>
        <v/>
      </c>
    </row>
    <row r="4596" spans="34:36" x14ac:dyDescent="0.35">
      <c r="AH4596" s="16" t="str">
        <f>IF(AND(B4596="Premier League",E4596="Live"),_xlfn.XLOOKUP(_xlfn.TEXTJOIN(" vs ",,C4596:D4596),Calendar!G:G,Calendar!B:B),IF(AND(B4596="Premier League",E4596="Highlights"),_xlfn.XLOOKUP(H4596,Calendar!O:O,Calendar!N:N,,-1),""))</f>
        <v/>
      </c>
      <c r="AI4596" s="61" t="str">
        <f>IF(AND(AH4596&lt;&gt;"",E4596="Live"),_xlfn.XLOOKUP(_xlfn.TEXTJOIN(" vs ",,C4596:D4596),Calendar!G:G,Calendar!K:K),"")</f>
        <v/>
      </c>
      <c r="AJ4596" s="61" t="str">
        <f>IF(AND(K4596&lt;&gt;"Match of the Day",K4596&lt;&gt;"Match of the Day 2",K4596&lt;&gt;"Match of the Day Repeat"),"",1+MAX($AJ$10:AJ4595))</f>
        <v/>
      </c>
    </row>
    <row r="4597" spans="34:36" x14ac:dyDescent="0.35">
      <c r="AH4597" s="16" t="str">
        <f>IF(AND(B4597="Premier League",E4597="Live"),_xlfn.XLOOKUP(_xlfn.TEXTJOIN(" vs ",,C4597:D4597),Calendar!G:G,Calendar!B:B),IF(AND(B4597="Premier League",E4597="Highlights"),_xlfn.XLOOKUP(H4597,Calendar!O:O,Calendar!N:N,,-1),""))</f>
        <v/>
      </c>
      <c r="AI4597" s="61" t="str">
        <f>IF(AND(AH4597&lt;&gt;"",E4597="Live"),_xlfn.XLOOKUP(_xlfn.TEXTJOIN(" vs ",,C4597:D4597),Calendar!G:G,Calendar!K:K),"")</f>
        <v/>
      </c>
      <c r="AJ4597" s="61" t="str">
        <f>IF(AND(K4597&lt;&gt;"Match of the Day",K4597&lt;&gt;"Match of the Day 2",K4597&lt;&gt;"Match of the Day Repeat"),"",1+MAX($AJ$10:AJ4596))</f>
        <v/>
      </c>
    </row>
    <row r="4598" spans="34:36" x14ac:dyDescent="0.35">
      <c r="AH4598" s="16" t="str">
        <f>IF(AND(B4598="Premier League",E4598="Live"),_xlfn.XLOOKUP(_xlfn.TEXTJOIN(" vs ",,C4598:D4598),Calendar!G:G,Calendar!B:B),IF(AND(B4598="Premier League",E4598="Highlights"),_xlfn.XLOOKUP(H4598,Calendar!O:O,Calendar!N:N,,-1),""))</f>
        <v/>
      </c>
      <c r="AI4598" s="61" t="str">
        <f>IF(AND(AH4598&lt;&gt;"",E4598="Live"),_xlfn.XLOOKUP(_xlfn.TEXTJOIN(" vs ",,C4598:D4598),Calendar!G:G,Calendar!K:K),"")</f>
        <v/>
      </c>
      <c r="AJ4598" s="61" t="str">
        <f>IF(AND(K4598&lt;&gt;"Match of the Day",K4598&lt;&gt;"Match of the Day 2",K4598&lt;&gt;"Match of the Day Repeat"),"",1+MAX($AJ$10:AJ4597))</f>
        <v/>
      </c>
    </row>
    <row r="4599" spans="34:36" x14ac:dyDescent="0.35">
      <c r="AH4599" s="16" t="str">
        <f>IF(AND(B4599="Premier League",E4599="Live"),_xlfn.XLOOKUP(_xlfn.TEXTJOIN(" vs ",,C4599:D4599),Calendar!G:G,Calendar!B:B),IF(AND(B4599="Premier League",E4599="Highlights"),_xlfn.XLOOKUP(H4599,Calendar!O:O,Calendar!N:N,,-1),""))</f>
        <v/>
      </c>
      <c r="AI4599" s="61" t="str">
        <f>IF(AND(AH4599&lt;&gt;"",E4599="Live"),_xlfn.XLOOKUP(_xlfn.TEXTJOIN(" vs ",,C4599:D4599),Calendar!G:G,Calendar!K:K),"")</f>
        <v/>
      </c>
      <c r="AJ4599" s="61" t="str">
        <f>IF(AND(K4599&lt;&gt;"Match of the Day",K4599&lt;&gt;"Match of the Day 2",K4599&lt;&gt;"Match of the Day Repeat"),"",1+MAX($AJ$10:AJ4598))</f>
        <v/>
      </c>
    </row>
    <row r="4600" spans="34:36" x14ac:dyDescent="0.35">
      <c r="AH4600" s="16" t="str">
        <f>IF(AND(B4600="Premier League",E4600="Live"),_xlfn.XLOOKUP(_xlfn.TEXTJOIN(" vs ",,C4600:D4600),Calendar!G:G,Calendar!B:B),IF(AND(B4600="Premier League",E4600="Highlights"),_xlfn.XLOOKUP(H4600,Calendar!O:O,Calendar!N:N,,-1),""))</f>
        <v/>
      </c>
      <c r="AI4600" s="61" t="str">
        <f>IF(AND(AH4600&lt;&gt;"",E4600="Live"),_xlfn.XLOOKUP(_xlfn.TEXTJOIN(" vs ",,C4600:D4600),Calendar!G:G,Calendar!K:K),"")</f>
        <v/>
      </c>
      <c r="AJ4600" s="61" t="str">
        <f>IF(AND(K4600&lt;&gt;"Match of the Day",K4600&lt;&gt;"Match of the Day 2",K4600&lt;&gt;"Match of the Day Repeat"),"",1+MAX($AJ$10:AJ4599))</f>
        <v/>
      </c>
    </row>
    <row r="4601" spans="34:36" x14ac:dyDescent="0.35">
      <c r="AH4601" s="16" t="str">
        <f>IF(AND(B4601="Premier League",E4601="Live"),_xlfn.XLOOKUP(_xlfn.TEXTJOIN(" vs ",,C4601:D4601),Calendar!G:G,Calendar!B:B),IF(AND(B4601="Premier League",E4601="Highlights"),_xlfn.XLOOKUP(H4601,Calendar!O:O,Calendar!N:N,,-1),""))</f>
        <v/>
      </c>
      <c r="AI4601" s="61" t="str">
        <f>IF(AND(AH4601&lt;&gt;"",E4601="Live"),_xlfn.XLOOKUP(_xlfn.TEXTJOIN(" vs ",,C4601:D4601),Calendar!G:G,Calendar!K:K),"")</f>
        <v/>
      </c>
      <c r="AJ4601" s="61" t="str">
        <f>IF(AND(K4601&lt;&gt;"Match of the Day",K4601&lt;&gt;"Match of the Day 2",K4601&lt;&gt;"Match of the Day Repeat"),"",1+MAX($AJ$10:AJ4600))</f>
        <v/>
      </c>
    </row>
    <row r="4602" spans="34:36" x14ac:dyDescent="0.35">
      <c r="AH4602" s="16" t="str">
        <f>IF(AND(B4602="Premier League",E4602="Live"),_xlfn.XLOOKUP(_xlfn.TEXTJOIN(" vs ",,C4602:D4602),Calendar!G:G,Calendar!B:B),IF(AND(B4602="Premier League",E4602="Highlights"),_xlfn.XLOOKUP(H4602,Calendar!O:O,Calendar!N:N,,-1),""))</f>
        <v/>
      </c>
      <c r="AI4602" s="61" t="str">
        <f>IF(AND(AH4602&lt;&gt;"",E4602="Live"),_xlfn.XLOOKUP(_xlfn.TEXTJOIN(" vs ",,C4602:D4602),Calendar!G:G,Calendar!K:K),"")</f>
        <v/>
      </c>
      <c r="AJ4602" s="61" t="str">
        <f>IF(AND(K4602&lt;&gt;"Match of the Day",K4602&lt;&gt;"Match of the Day 2",K4602&lt;&gt;"Match of the Day Repeat"),"",1+MAX($AJ$10:AJ4601))</f>
        <v/>
      </c>
    </row>
    <row r="4603" spans="34:36" x14ac:dyDescent="0.35">
      <c r="AH4603" s="16" t="str">
        <f>IF(AND(B4603="Premier League",E4603="Live"),_xlfn.XLOOKUP(_xlfn.TEXTJOIN(" vs ",,C4603:D4603),Calendar!G:G,Calendar!B:B),IF(AND(B4603="Premier League",E4603="Highlights"),_xlfn.XLOOKUP(H4603,Calendar!O:O,Calendar!N:N,,-1),""))</f>
        <v/>
      </c>
      <c r="AI4603" s="61" t="str">
        <f>IF(AND(AH4603&lt;&gt;"",E4603="Live"),_xlfn.XLOOKUP(_xlfn.TEXTJOIN(" vs ",,C4603:D4603),Calendar!G:G,Calendar!K:K),"")</f>
        <v/>
      </c>
      <c r="AJ4603" s="61" t="str">
        <f>IF(AND(K4603&lt;&gt;"Match of the Day",K4603&lt;&gt;"Match of the Day 2",K4603&lt;&gt;"Match of the Day Repeat"),"",1+MAX($AJ$10:AJ4602))</f>
        <v/>
      </c>
    </row>
    <row r="4604" spans="34:36" x14ac:dyDescent="0.35">
      <c r="AH4604" s="16" t="str">
        <f>IF(AND(B4604="Premier League",E4604="Live"),_xlfn.XLOOKUP(_xlfn.TEXTJOIN(" vs ",,C4604:D4604),Calendar!G:G,Calendar!B:B),IF(AND(B4604="Premier League",E4604="Highlights"),_xlfn.XLOOKUP(H4604,Calendar!O:O,Calendar!N:N,,-1),""))</f>
        <v/>
      </c>
      <c r="AI4604" s="61" t="str">
        <f>IF(AND(AH4604&lt;&gt;"",E4604="Live"),_xlfn.XLOOKUP(_xlfn.TEXTJOIN(" vs ",,C4604:D4604),Calendar!G:G,Calendar!K:K),"")</f>
        <v/>
      </c>
      <c r="AJ4604" s="61" t="str">
        <f>IF(AND(K4604&lt;&gt;"Match of the Day",K4604&lt;&gt;"Match of the Day 2",K4604&lt;&gt;"Match of the Day Repeat"),"",1+MAX($AJ$10:AJ4603))</f>
        <v/>
      </c>
    </row>
    <row r="4605" spans="34:36" x14ac:dyDescent="0.35">
      <c r="AH4605" s="16" t="str">
        <f>IF(AND(B4605="Premier League",E4605="Live"),_xlfn.XLOOKUP(_xlfn.TEXTJOIN(" vs ",,C4605:D4605),Calendar!G:G,Calendar!B:B),IF(AND(B4605="Premier League",E4605="Highlights"),_xlfn.XLOOKUP(H4605,Calendar!O:O,Calendar!N:N,,-1),""))</f>
        <v/>
      </c>
      <c r="AI4605" s="61" t="str">
        <f>IF(AND(AH4605&lt;&gt;"",E4605="Live"),_xlfn.XLOOKUP(_xlfn.TEXTJOIN(" vs ",,C4605:D4605),Calendar!G:G,Calendar!K:K),"")</f>
        <v/>
      </c>
      <c r="AJ4605" s="61" t="str">
        <f>IF(AND(K4605&lt;&gt;"Match of the Day",K4605&lt;&gt;"Match of the Day 2",K4605&lt;&gt;"Match of the Day Repeat"),"",1+MAX($AJ$10:AJ4604))</f>
        <v/>
      </c>
    </row>
    <row r="4606" spans="34:36" x14ac:dyDescent="0.35">
      <c r="AH4606" s="16" t="str">
        <f>IF(AND(B4606="Premier League",E4606="Live"),_xlfn.XLOOKUP(_xlfn.TEXTJOIN(" vs ",,C4606:D4606),Calendar!G:G,Calendar!B:B),IF(AND(B4606="Premier League",E4606="Highlights"),_xlfn.XLOOKUP(H4606,Calendar!O:O,Calendar!N:N,,-1),""))</f>
        <v/>
      </c>
      <c r="AI4606" s="61" t="str">
        <f>IF(AND(AH4606&lt;&gt;"",E4606="Live"),_xlfn.XLOOKUP(_xlfn.TEXTJOIN(" vs ",,C4606:D4606),Calendar!G:G,Calendar!K:K),"")</f>
        <v/>
      </c>
      <c r="AJ4606" s="61" t="str">
        <f>IF(AND(K4606&lt;&gt;"Match of the Day",K4606&lt;&gt;"Match of the Day 2",K4606&lt;&gt;"Match of the Day Repeat"),"",1+MAX($AJ$10:AJ4605))</f>
        <v/>
      </c>
    </row>
    <row r="4607" spans="34:36" x14ac:dyDescent="0.35">
      <c r="AH4607" s="16" t="str">
        <f>IF(AND(B4607="Premier League",E4607="Live"),_xlfn.XLOOKUP(_xlfn.TEXTJOIN(" vs ",,C4607:D4607),Calendar!G:G,Calendar!B:B),IF(AND(B4607="Premier League",E4607="Highlights"),_xlfn.XLOOKUP(H4607,Calendar!O:O,Calendar!N:N,,-1),""))</f>
        <v/>
      </c>
      <c r="AI4607" s="61" t="str">
        <f>IF(AND(AH4607&lt;&gt;"",E4607="Live"),_xlfn.XLOOKUP(_xlfn.TEXTJOIN(" vs ",,C4607:D4607),Calendar!G:G,Calendar!K:K),"")</f>
        <v/>
      </c>
      <c r="AJ4607" s="61" t="str">
        <f>IF(AND(K4607&lt;&gt;"Match of the Day",K4607&lt;&gt;"Match of the Day 2",K4607&lt;&gt;"Match of the Day Repeat"),"",1+MAX($AJ$10:AJ4606))</f>
        <v/>
      </c>
    </row>
    <row r="4608" spans="34:36" x14ac:dyDescent="0.35">
      <c r="AH4608" s="16" t="str">
        <f>IF(AND(B4608="Premier League",E4608="Live"),_xlfn.XLOOKUP(_xlfn.TEXTJOIN(" vs ",,C4608:D4608),Calendar!G:G,Calendar!B:B),IF(AND(B4608="Premier League",E4608="Highlights"),_xlfn.XLOOKUP(H4608,Calendar!O:O,Calendar!N:N,,-1),""))</f>
        <v/>
      </c>
      <c r="AI4608" s="61" t="str">
        <f>IF(AND(AH4608&lt;&gt;"",E4608="Live"),_xlfn.XLOOKUP(_xlfn.TEXTJOIN(" vs ",,C4608:D4608),Calendar!G:G,Calendar!K:K),"")</f>
        <v/>
      </c>
      <c r="AJ4608" s="61" t="str">
        <f>IF(AND(K4608&lt;&gt;"Match of the Day",K4608&lt;&gt;"Match of the Day 2",K4608&lt;&gt;"Match of the Day Repeat"),"",1+MAX($AJ$10:AJ4607))</f>
        <v/>
      </c>
    </row>
    <row r="4609" spans="34:36" x14ac:dyDescent="0.35">
      <c r="AH4609" s="16" t="str">
        <f>IF(AND(B4609="Premier League",E4609="Live"),_xlfn.XLOOKUP(_xlfn.TEXTJOIN(" vs ",,C4609:D4609),Calendar!G:G,Calendar!B:B),IF(AND(B4609="Premier League",E4609="Highlights"),_xlfn.XLOOKUP(H4609,Calendar!O:O,Calendar!N:N,,-1),""))</f>
        <v/>
      </c>
      <c r="AI4609" s="61" t="str">
        <f>IF(AND(AH4609&lt;&gt;"",E4609="Live"),_xlfn.XLOOKUP(_xlfn.TEXTJOIN(" vs ",,C4609:D4609),Calendar!G:G,Calendar!K:K),"")</f>
        <v/>
      </c>
      <c r="AJ4609" s="61" t="str">
        <f>IF(AND(K4609&lt;&gt;"Match of the Day",K4609&lt;&gt;"Match of the Day 2",K4609&lt;&gt;"Match of the Day Repeat"),"",1+MAX($AJ$10:AJ4608))</f>
        <v/>
      </c>
    </row>
    <row r="4610" spans="34:36" x14ac:dyDescent="0.35">
      <c r="AH4610" s="16" t="str">
        <f>IF(AND(B4610="Premier League",E4610="Live"),_xlfn.XLOOKUP(_xlfn.TEXTJOIN(" vs ",,C4610:D4610),Calendar!G:G,Calendar!B:B),IF(AND(B4610="Premier League",E4610="Highlights"),_xlfn.XLOOKUP(H4610,Calendar!O:O,Calendar!N:N,,-1),""))</f>
        <v/>
      </c>
      <c r="AI4610" s="61" t="str">
        <f>IF(AND(AH4610&lt;&gt;"",E4610="Live"),_xlfn.XLOOKUP(_xlfn.TEXTJOIN(" vs ",,C4610:D4610),Calendar!G:G,Calendar!K:K),"")</f>
        <v/>
      </c>
      <c r="AJ4610" s="61" t="str">
        <f>IF(AND(K4610&lt;&gt;"Match of the Day",K4610&lt;&gt;"Match of the Day 2",K4610&lt;&gt;"Match of the Day Repeat"),"",1+MAX($AJ$10:AJ4609))</f>
        <v/>
      </c>
    </row>
    <row r="4611" spans="34:36" x14ac:dyDescent="0.35">
      <c r="AH4611" s="16" t="str">
        <f>IF(AND(B4611="Premier League",E4611="Live"),_xlfn.XLOOKUP(_xlfn.TEXTJOIN(" vs ",,C4611:D4611),Calendar!G:G,Calendar!B:B),IF(AND(B4611="Premier League",E4611="Highlights"),_xlfn.XLOOKUP(H4611,Calendar!O:O,Calendar!N:N,,-1),""))</f>
        <v/>
      </c>
      <c r="AI4611" s="61" t="str">
        <f>IF(AND(AH4611&lt;&gt;"",E4611="Live"),_xlfn.XLOOKUP(_xlfn.TEXTJOIN(" vs ",,C4611:D4611),Calendar!G:G,Calendar!K:K),"")</f>
        <v/>
      </c>
      <c r="AJ4611" s="61" t="str">
        <f>IF(AND(K4611&lt;&gt;"Match of the Day",K4611&lt;&gt;"Match of the Day 2",K4611&lt;&gt;"Match of the Day Repeat"),"",1+MAX($AJ$10:AJ4610))</f>
        <v/>
      </c>
    </row>
    <row r="4612" spans="34:36" x14ac:dyDescent="0.35">
      <c r="AH4612" s="16" t="str">
        <f>IF(AND(B4612="Premier League",E4612="Live"),_xlfn.XLOOKUP(_xlfn.TEXTJOIN(" vs ",,C4612:D4612),Calendar!G:G,Calendar!B:B),IF(AND(B4612="Premier League",E4612="Highlights"),_xlfn.XLOOKUP(H4612,Calendar!O:O,Calendar!N:N,,-1),""))</f>
        <v/>
      </c>
      <c r="AI4612" s="61" t="str">
        <f>IF(AND(AH4612&lt;&gt;"",E4612="Live"),_xlfn.XLOOKUP(_xlfn.TEXTJOIN(" vs ",,C4612:D4612),Calendar!G:G,Calendar!K:K),"")</f>
        <v/>
      </c>
      <c r="AJ4612" s="61" t="str">
        <f>IF(AND(K4612&lt;&gt;"Match of the Day",K4612&lt;&gt;"Match of the Day 2",K4612&lt;&gt;"Match of the Day Repeat"),"",1+MAX($AJ$10:AJ4611))</f>
        <v/>
      </c>
    </row>
    <row r="4613" spans="34:36" x14ac:dyDescent="0.35">
      <c r="AH4613" s="16" t="str">
        <f>IF(AND(B4613="Premier League",E4613="Live"),_xlfn.XLOOKUP(_xlfn.TEXTJOIN(" vs ",,C4613:D4613),Calendar!G:G,Calendar!B:B),IF(AND(B4613="Premier League",E4613="Highlights"),_xlfn.XLOOKUP(H4613,Calendar!O:O,Calendar!N:N,,-1),""))</f>
        <v/>
      </c>
      <c r="AI4613" s="61" t="str">
        <f>IF(AND(AH4613&lt;&gt;"",E4613="Live"),_xlfn.XLOOKUP(_xlfn.TEXTJOIN(" vs ",,C4613:D4613),Calendar!G:G,Calendar!K:K),"")</f>
        <v/>
      </c>
      <c r="AJ4613" s="61" t="str">
        <f>IF(AND(K4613&lt;&gt;"Match of the Day",K4613&lt;&gt;"Match of the Day 2",K4613&lt;&gt;"Match of the Day Repeat"),"",1+MAX($AJ$10:AJ4612))</f>
        <v/>
      </c>
    </row>
    <row r="4614" spans="34:36" x14ac:dyDescent="0.35">
      <c r="AH4614" s="16" t="str">
        <f>IF(AND(B4614="Premier League",E4614="Live"),_xlfn.XLOOKUP(_xlfn.TEXTJOIN(" vs ",,C4614:D4614),Calendar!G:G,Calendar!B:B),IF(AND(B4614="Premier League",E4614="Highlights"),_xlfn.XLOOKUP(H4614,Calendar!O:O,Calendar!N:N,,-1),""))</f>
        <v/>
      </c>
      <c r="AI4614" s="61" t="str">
        <f>IF(AND(AH4614&lt;&gt;"",E4614="Live"),_xlfn.XLOOKUP(_xlfn.TEXTJOIN(" vs ",,C4614:D4614),Calendar!G:G,Calendar!K:K),"")</f>
        <v/>
      </c>
      <c r="AJ4614" s="61" t="str">
        <f>IF(AND(K4614&lt;&gt;"Match of the Day",K4614&lt;&gt;"Match of the Day 2",K4614&lt;&gt;"Match of the Day Repeat"),"",1+MAX($AJ$10:AJ4613))</f>
        <v/>
      </c>
    </row>
    <row r="4615" spans="34:36" x14ac:dyDescent="0.35">
      <c r="AH4615" s="16" t="str">
        <f>IF(AND(B4615="Premier League",E4615="Live"),_xlfn.XLOOKUP(_xlfn.TEXTJOIN(" vs ",,C4615:D4615),Calendar!G:G,Calendar!B:B),IF(AND(B4615="Premier League",E4615="Highlights"),_xlfn.XLOOKUP(H4615,Calendar!O:O,Calendar!N:N,,-1),""))</f>
        <v/>
      </c>
      <c r="AI4615" s="61" t="str">
        <f>IF(AND(AH4615&lt;&gt;"",E4615="Live"),_xlfn.XLOOKUP(_xlfn.TEXTJOIN(" vs ",,C4615:D4615),Calendar!G:G,Calendar!K:K),"")</f>
        <v/>
      </c>
      <c r="AJ4615" s="61" t="str">
        <f>IF(AND(K4615&lt;&gt;"Match of the Day",K4615&lt;&gt;"Match of the Day 2",K4615&lt;&gt;"Match of the Day Repeat"),"",1+MAX($AJ$10:AJ4614))</f>
        <v/>
      </c>
    </row>
    <row r="4616" spans="34:36" x14ac:dyDescent="0.35">
      <c r="AH4616" s="16" t="str">
        <f>IF(AND(B4616="Premier League",E4616="Live"),_xlfn.XLOOKUP(_xlfn.TEXTJOIN(" vs ",,C4616:D4616),Calendar!G:G,Calendar!B:B),IF(AND(B4616="Premier League",E4616="Highlights"),_xlfn.XLOOKUP(H4616,Calendar!O:O,Calendar!N:N,,-1),""))</f>
        <v/>
      </c>
      <c r="AI4616" s="61" t="str">
        <f>IF(AND(AH4616&lt;&gt;"",E4616="Live"),_xlfn.XLOOKUP(_xlfn.TEXTJOIN(" vs ",,C4616:D4616),Calendar!G:G,Calendar!K:K),"")</f>
        <v/>
      </c>
      <c r="AJ4616" s="61" t="str">
        <f>IF(AND(K4616&lt;&gt;"Match of the Day",K4616&lt;&gt;"Match of the Day 2",K4616&lt;&gt;"Match of the Day Repeat"),"",1+MAX($AJ$10:AJ4615))</f>
        <v/>
      </c>
    </row>
    <row r="4617" spans="34:36" x14ac:dyDescent="0.35">
      <c r="AH4617" s="16" t="str">
        <f>IF(AND(B4617="Premier League",E4617="Live"),_xlfn.XLOOKUP(_xlfn.TEXTJOIN(" vs ",,C4617:D4617),Calendar!G:G,Calendar!B:B),IF(AND(B4617="Premier League",E4617="Highlights"),_xlfn.XLOOKUP(H4617,Calendar!O:O,Calendar!N:N,,-1),""))</f>
        <v/>
      </c>
      <c r="AI4617" s="61" t="str">
        <f>IF(AND(AH4617&lt;&gt;"",E4617="Live"),_xlfn.XLOOKUP(_xlfn.TEXTJOIN(" vs ",,C4617:D4617),Calendar!G:G,Calendar!K:K),"")</f>
        <v/>
      </c>
      <c r="AJ4617" s="61" t="str">
        <f>IF(AND(K4617&lt;&gt;"Match of the Day",K4617&lt;&gt;"Match of the Day 2",K4617&lt;&gt;"Match of the Day Repeat"),"",1+MAX($AJ$10:AJ4616))</f>
        <v/>
      </c>
    </row>
    <row r="4618" spans="34:36" x14ac:dyDescent="0.35">
      <c r="AH4618" s="16" t="str">
        <f>IF(AND(B4618="Premier League",E4618="Live"),_xlfn.XLOOKUP(_xlfn.TEXTJOIN(" vs ",,C4618:D4618),Calendar!G:G,Calendar!B:B),IF(AND(B4618="Premier League",E4618="Highlights"),_xlfn.XLOOKUP(H4618,Calendar!O:O,Calendar!N:N,,-1),""))</f>
        <v/>
      </c>
      <c r="AI4618" s="61" t="str">
        <f>IF(AND(AH4618&lt;&gt;"",E4618="Live"),_xlfn.XLOOKUP(_xlfn.TEXTJOIN(" vs ",,C4618:D4618),Calendar!G:G,Calendar!K:K),"")</f>
        <v/>
      </c>
      <c r="AJ4618" s="61" t="str">
        <f>IF(AND(K4618&lt;&gt;"Match of the Day",K4618&lt;&gt;"Match of the Day 2",K4618&lt;&gt;"Match of the Day Repeat"),"",1+MAX($AJ$10:AJ4617))</f>
        <v/>
      </c>
    </row>
    <row r="4619" spans="34:36" x14ac:dyDescent="0.35">
      <c r="AH4619" s="16" t="str">
        <f>IF(AND(B4619="Premier League",E4619="Live"),_xlfn.XLOOKUP(_xlfn.TEXTJOIN(" vs ",,C4619:D4619),Calendar!G:G,Calendar!B:B),IF(AND(B4619="Premier League",E4619="Highlights"),_xlfn.XLOOKUP(H4619,Calendar!O:O,Calendar!N:N,,-1),""))</f>
        <v/>
      </c>
      <c r="AI4619" s="61" t="str">
        <f>IF(AND(AH4619&lt;&gt;"",E4619="Live"),_xlfn.XLOOKUP(_xlfn.TEXTJOIN(" vs ",,C4619:D4619),Calendar!G:G,Calendar!K:K),"")</f>
        <v/>
      </c>
      <c r="AJ4619" s="61" t="str">
        <f>IF(AND(K4619&lt;&gt;"Match of the Day",K4619&lt;&gt;"Match of the Day 2",K4619&lt;&gt;"Match of the Day Repeat"),"",1+MAX($AJ$10:AJ4618))</f>
        <v/>
      </c>
    </row>
    <row r="4620" spans="34:36" x14ac:dyDescent="0.35">
      <c r="AH4620" s="16" t="str">
        <f>IF(AND(B4620="Premier League",E4620="Live"),_xlfn.XLOOKUP(_xlfn.TEXTJOIN(" vs ",,C4620:D4620),Calendar!G:G,Calendar!B:B),IF(AND(B4620="Premier League",E4620="Highlights"),_xlfn.XLOOKUP(H4620,Calendar!O:O,Calendar!N:N,,-1),""))</f>
        <v/>
      </c>
      <c r="AI4620" s="61" t="str">
        <f>IF(AND(AH4620&lt;&gt;"",E4620="Live"),_xlfn.XLOOKUP(_xlfn.TEXTJOIN(" vs ",,C4620:D4620),Calendar!G:G,Calendar!K:K),"")</f>
        <v/>
      </c>
      <c r="AJ4620" s="61" t="str">
        <f>IF(AND(K4620&lt;&gt;"Match of the Day",K4620&lt;&gt;"Match of the Day 2",K4620&lt;&gt;"Match of the Day Repeat"),"",1+MAX($AJ$10:AJ4619))</f>
        <v/>
      </c>
    </row>
    <row r="4621" spans="34:36" x14ac:dyDescent="0.35">
      <c r="AH4621" s="16" t="str">
        <f>IF(AND(B4621="Premier League",E4621="Live"),_xlfn.XLOOKUP(_xlfn.TEXTJOIN(" vs ",,C4621:D4621),Calendar!G:G,Calendar!B:B),IF(AND(B4621="Premier League",E4621="Highlights"),_xlfn.XLOOKUP(H4621,Calendar!O:O,Calendar!N:N,,-1),""))</f>
        <v/>
      </c>
      <c r="AI4621" s="61" t="str">
        <f>IF(AND(AH4621&lt;&gt;"",E4621="Live"),_xlfn.XLOOKUP(_xlfn.TEXTJOIN(" vs ",,C4621:D4621),Calendar!G:G,Calendar!K:K),"")</f>
        <v/>
      </c>
      <c r="AJ4621" s="61" t="str">
        <f>IF(AND(K4621&lt;&gt;"Match of the Day",K4621&lt;&gt;"Match of the Day 2",K4621&lt;&gt;"Match of the Day Repeat"),"",1+MAX($AJ$10:AJ4620))</f>
        <v/>
      </c>
    </row>
    <row r="4622" spans="34:36" x14ac:dyDescent="0.35">
      <c r="AH4622" s="16" t="str">
        <f>IF(AND(B4622="Premier League",E4622="Live"),_xlfn.XLOOKUP(_xlfn.TEXTJOIN(" vs ",,C4622:D4622),Calendar!G:G,Calendar!B:B),IF(AND(B4622="Premier League",E4622="Highlights"),_xlfn.XLOOKUP(H4622,Calendar!O:O,Calendar!N:N,,-1),""))</f>
        <v/>
      </c>
      <c r="AI4622" s="61" t="str">
        <f>IF(AND(AH4622&lt;&gt;"",E4622="Live"),_xlfn.XLOOKUP(_xlfn.TEXTJOIN(" vs ",,C4622:D4622),Calendar!G:G,Calendar!K:K),"")</f>
        <v/>
      </c>
      <c r="AJ4622" s="61" t="str">
        <f>IF(AND(K4622&lt;&gt;"Match of the Day",K4622&lt;&gt;"Match of the Day 2",K4622&lt;&gt;"Match of the Day Repeat"),"",1+MAX($AJ$10:AJ4621))</f>
        <v/>
      </c>
    </row>
    <row r="4623" spans="34:36" x14ac:dyDescent="0.35">
      <c r="AH4623" s="16" t="str">
        <f>IF(AND(B4623="Premier League",E4623="Live"),_xlfn.XLOOKUP(_xlfn.TEXTJOIN(" vs ",,C4623:D4623),Calendar!G:G,Calendar!B:B),IF(AND(B4623="Premier League",E4623="Highlights"),_xlfn.XLOOKUP(H4623,Calendar!O:O,Calendar!N:N,,-1),""))</f>
        <v/>
      </c>
      <c r="AI4623" s="61" t="str">
        <f>IF(AND(AH4623&lt;&gt;"",E4623="Live"),_xlfn.XLOOKUP(_xlfn.TEXTJOIN(" vs ",,C4623:D4623),Calendar!G:G,Calendar!K:K),"")</f>
        <v/>
      </c>
      <c r="AJ4623" s="61" t="str">
        <f>IF(AND(K4623&lt;&gt;"Match of the Day",K4623&lt;&gt;"Match of the Day 2",K4623&lt;&gt;"Match of the Day Repeat"),"",1+MAX($AJ$10:AJ4622))</f>
        <v/>
      </c>
    </row>
    <row r="4624" spans="34:36" x14ac:dyDescent="0.35">
      <c r="AH4624" s="16" t="str">
        <f>IF(AND(B4624="Premier League",E4624="Live"),_xlfn.XLOOKUP(_xlfn.TEXTJOIN(" vs ",,C4624:D4624),Calendar!G:G,Calendar!B:B),IF(AND(B4624="Premier League",E4624="Highlights"),_xlfn.XLOOKUP(H4624,Calendar!O:O,Calendar!N:N,,-1),""))</f>
        <v/>
      </c>
      <c r="AI4624" s="61" t="str">
        <f>IF(AND(AH4624&lt;&gt;"",E4624="Live"),_xlfn.XLOOKUP(_xlfn.TEXTJOIN(" vs ",,C4624:D4624),Calendar!G:G,Calendar!K:K),"")</f>
        <v/>
      </c>
      <c r="AJ4624" s="61" t="str">
        <f>IF(AND(K4624&lt;&gt;"Match of the Day",K4624&lt;&gt;"Match of the Day 2",K4624&lt;&gt;"Match of the Day Repeat"),"",1+MAX($AJ$10:AJ4623))</f>
        <v/>
      </c>
    </row>
    <row r="4625" spans="34:36" x14ac:dyDescent="0.35">
      <c r="AH4625" s="16" t="str">
        <f>IF(AND(B4625="Premier League",E4625="Live"),_xlfn.XLOOKUP(_xlfn.TEXTJOIN(" vs ",,C4625:D4625),Calendar!G:G,Calendar!B:B),IF(AND(B4625="Premier League",E4625="Highlights"),_xlfn.XLOOKUP(H4625,Calendar!O:O,Calendar!N:N,,-1),""))</f>
        <v/>
      </c>
      <c r="AI4625" s="61" t="str">
        <f>IF(AND(AH4625&lt;&gt;"",E4625="Live"),_xlfn.XLOOKUP(_xlfn.TEXTJOIN(" vs ",,C4625:D4625),Calendar!G:G,Calendar!K:K),"")</f>
        <v/>
      </c>
      <c r="AJ4625" s="61" t="str">
        <f>IF(AND(K4625&lt;&gt;"Match of the Day",K4625&lt;&gt;"Match of the Day 2",K4625&lt;&gt;"Match of the Day Repeat"),"",1+MAX($AJ$10:AJ4624))</f>
        <v/>
      </c>
    </row>
    <row r="4626" spans="34:36" x14ac:dyDescent="0.35">
      <c r="AH4626" s="16" t="str">
        <f>IF(AND(B4626="Premier League",E4626="Live"),_xlfn.XLOOKUP(_xlfn.TEXTJOIN(" vs ",,C4626:D4626),Calendar!G:G,Calendar!B:B),IF(AND(B4626="Premier League",E4626="Highlights"),_xlfn.XLOOKUP(H4626,Calendar!O:O,Calendar!N:N,,-1),""))</f>
        <v/>
      </c>
      <c r="AI4626" s="61" t="str">
        <f>IF(AND(AH4626&lt;&gt;"",E4626="Live"),_xlfn.XLOOKUP(_xlfn.TEXTJOIN(" vs ",,C4626:D4626),Calendar!G:G,Calendar!K:K),"")</f>
        <v/>
      </c>
      <c r="AJ4626" s="61" t="str">
        <f>IF(AND(K4626&lt;&gt;"Match of the Day",K4626&lt;&gt;"Match of the Day 2",K4626&lt;&gt;"Match of the Day Repeat"),"",1+MAX($AJ$10:AJ4625))</f>
        <v/>
      </c>
    </row>
    <row r="4627" spans="34:36" x14ac:dyDescent="0.35">
      <c r="AH4627" s="16" t="str">
        <f>IF(AND(B4627="Premier League",E4627="Live"),_xlfn.XLOOKUP(_xlfn.TEXTJOIN(" vs ",,C4627:D4627),Calendar!G:G,Calendar!B:B),IF(AND(B4627="Premier League",E4627="Highlights"),_xlfn.XLOOKUP(H4627,Calendar!O:O,Calendar!N:N,,-1),""))</f>
        <v/>
      </c>
      <c r="AI4627" s="61" t="str">
        <f>IF(AND(AH4627&lt;&gt;"",E4627="Live"),_xlfn.XLOOKUP(_xlfn.TEXTJOIN(" vs ",,C4627:D4627),Calendar!G:G,Calendar!K:K),"")</f>
        <v/>
      </c>
      <c r="AJ4627" s="61" t="str">
        <f>IF(AND(K4627&lt;&gt;"Match of the Day",K4627&lt;&gt;"Match of the Day 2",K4627&lt;&gt;"Match of the Day Repeat"),"",1+MAX($AJ$10:AJ4626))</f>
        <v/>
      </c>
    </row>
    <row r="4628" spans="34:36" x14ac:dyDescent="0.35">
      <c r="AH4628" s="16" t="str">
        <f>IF(AND(B4628="Premier League",E4628="Live"),_xlfn.XLOOKUP(_xlfn.TEXTJOIN(" vs ",,C4628:D4628),Calendar!G:G,Calendar!B:B),IF(AND(B4628="Premier League",E4628="Highlights"),_xlfn.XLOOKUP(H4628,Calendar!O:O,Calendar!N:N,,-1),""))</f>
        <v/>
      </c>
      <c r="AI4628" s="61" t="str">
        <f>IF(AND(AH4628&lt;&gt;"",E4628="Live"),_xlfn.XLOOKUP(_xlfn.TEXTJOIN(" vs ",,C4628:D4628),Calendar!G:G,Calendar!K:K),"")</f>
        <v/>
      </c>
      <c r="AJ4628" s="61" t="str">
        <f>IF(AND(K4628&lt;&gt;"Match of the Day",K4628&lt;&gt;"Match of the Day 2",K4628&lt;&gt;"Match of the Day Repeat"),"",1+MAX($AJ$10:AJ4627))</f>
        <v/>
      </c>
    </row>
    <row r="4629" spans="34:36" x14ac:dyDescent="0.35">
      <c r="AH4629" s="16" t="str">
        <f>IF(AND(B4629="Premier League",E4629="Live"),_xlfn.XLOOKUP(_xlfn.TEXTJOIN(" vs ",,C4629:D4629),Calendar!G:G,Calendar!B:B),IF(AND(B4629="Premier League",E4629="Highlights"),_xlfn.XLOOKUP(H4629,Calendar!O:O,Calendar!N:N,,-1),""))</f>
        <v/>
      </c>
      <c r="AI4629" s="61" t="str">
        <f>IF(AND(AH4629&lt;&gt;"",E4629="Live"),_xlfn.XLOOKUP(_xlfn.TEXTJOIN(" vs ",,C4629:D4629),Calendar!G:G,Calendar!K:K),"")</f>
        <v/>
      </c>
      <c r="AJ4629" s="61" t="str">
        <f>IF(AND(K4629&lt;&gt;"Match of the Day",K4629&lt;&gt;"Match of the Day 2",K4629&lt;&gt;"Match of the Day Repeat"),"",1+MAX($AJ$10:AJ4628))</f>
        <v/>
      </c>
    </row>
    <row r="4630" spans="34:36" x14ac:dyDescent="0.35">
      <c r="AH4630" s="16" t="str">
        <f>IF(AND(B4630="Premier League",E4630="Live"),_xlfn.XLOOKUP(_xlfn.TEXTJOIN(" vs ",,C4630:D4630),Calendar!G:G,Calendar!B:B),IF(AND(B4630="Premier League",E4630="Highlights"),_xlfn.XLOOKUP(H4630,Calendar!O:O,Calendar!N:N,,-1),""))</f>
        <v/>
      </c>
      <c r="AI4630" s="61" t="str">
        <f>IF(AND(AH4630&lt;&gt;"",E4630="Live"),_xlfn.XLOOKUP(_xlfn.TEXTJOIN(" vs ",,C4630:D4630),Calendar!G:G,Calendar!K:K),"")</f>
        <v/>
      </c>
      <c r="AJ4630" s="61" t="str">
        <f>IF(AND(K4630&lt;&gt;"Match of the Day",K4630&lt;&gt;"Match of the Day 2",K4630&lt;&gt;"Match of the Day Repeat"),"",1+MAX($AJ$10:AJ4629))</f>
        <v/>
      </c>
    </row>
    <row r="4631" spans="34:36" x14ac:dyDescent="0.35">
      <c r="AH4631" s="16" t="str">
        <f>IF(AND(B4631="Premier League",E4631="Live"),_xlfn.XLOOKUP(_xlfn.TEXTJOIN(" vs ",,C4631:D4631),Calendar!G:G,Calendar!B:B),IF(AND(B4631="Premier League",E4631="Highlights"),_xlfn.XLOOKUP(H4631,Calendar!O:O,Calendar!N:N,,-1),""))</f>
        <v/>
      </c>
      <c r="AI4631" s="61" t="str">
        <f>IF(AND(AH4631&lt;&gt;"",E4631="Live"),_xlfn.XLOOKUP(_xlfn.TEXTJOIN(" vs ",,C4631:D4631),Calendar!G:G,Calendar!K:K),"")</f>
        <v/>
      </c>
      <c r="AJ4631" s="61" t="str">
        <f>IF(AND(K4631&lt;&gt;"Match of the Day",K4631&lt;&gt;"Match of the Day 2",K4631&lt;&gt;"Match of the Day Repeat"),"",1+MAX($AJ$10:AJ4630))</f>
        <v/>
      </c>
    </row>
    <row r="4632" spans="34:36" x14ac:dyDescent="0.35">
      <c r="AH4632" s="16" t="str">
        <f>IF(AND(B4632="Premier League",E4632="Live"),_xlfn.XLOOKUP(_xlfn.TEXTJOIN(" vs ",,C4632:D4632),Calendar!G:G,Calendar!B:B),IF(AND(B4632="Premier League",E4632="Highlights"),_xlfn.XLOOKUP(H4632,Calendar!O:O,Calendar!N:N,,-1),""))</f>
        <v/>
      </c>
      <c r="AI4632" s="61" t="str">
        <f>IF(AND(AH4632&lt;&gt;"",E4632="Live"),_xlfn.XLOOKUP(_xlfn.TEXTJOIN(" vs ",,C4632:D4632),Calendar!G:G,Calendar!K:K),"")</f>
        <v/>
      </c>
      <c r="AJ4632" s="61" t="str">
        <f>IF(AND(K4632&lt;&gt;"Match of the Day",K4632&lt;&gt;"Match of the Day 2",K4632&lt;&gt;"Match of the Day Repeat"),"",1+MAX($AJ$10:AJ4631))</f>
        <v/>
      </c>
    </row>
    <row r="4633" spans="34:36" x14ac:dyDescent="0.35">
      <c r="AH4633" s="16" t="str">
        <f>IF(AND(B4633="Premier League",E4633="Live"),_xlfn.XLOOKUP(_xlfn.TEXTJOIN(" vs ",,C4633:D4633),Calendar!G:G,Calendar!B:B),IF(AND(B4633="Premier League",E4633="Highlights"),_xlfn.XLOOKUP(H4633,Calendar!O:O,Calendar!N:N,,-1),""))</f>
        <v/>
      </c>
      <c r="AI4633" s="61" t="str">
        <f>IF(AND(AH4633&lt;&gt;"",E4633="Live"),_xlfn.XLOOKUP(_xlfn.TEXTJOIN(" vs ",,C4633:D4633),Calendar!G:G,Calendar!K:K),"")</f>
        <v/>
      </c>
      <c r="AJ4633" s="61" t="str">
        <f>IF(AND(K4633&lt;&gt;"Match of the Day",K4633&lt;&gt;"Match of the Day 2",K4633&lt;&gt;"Match of the Day Repeat"),"",1+MAX($AJ$10:AJ4632))</f>
        <v/>
      </c>
    </row>
    <row r="4634" spans="34:36" x14ac:dyDescent="0.35">
      <c r="AH4634" s="16" t="str">
        <f>IF(AND(B4634="Premier League",E4634="Live"),_xlfn.XLOOKUP(_xlfn.TEXTJOIN(" vs ",,C4634:D4634),Calendar!G:G,Calendar!B:B),IF(AND(B4634="Premier League",E4634="Highlights"),_xlfn.XLOOKUP(H4634,Calendar!O:O,Calendar!N:N,,-1),""))</f>
        <v/>
      </c>
      <c r="AI4634" s="61" t="str">
        <f>IF(AND(AH4634&lt;&gt;"",E4634="Live"),_xlfn.XLOOKUP(_xlfn.TEXTJOIN(" vs ",,C4634:D4634),Calendar!G:G,Calendar!K:K),"")</f>
        <v/>
      </c>
      <c r="AJ4634" s="61" t="str">
        <f>IF(AND(K4634&lt;&gt;"Match of the Day",K4634&lt;&gt;"Match of the Day 2",K4634&lt;&gt;"Match of the Day Repeat"),"",1+MAX($AJ$10:AJ4633))</f>
        <v/>
      </c>
    </row>
    <row r="4635" spans="34:36" x14ac:dyDescent="0.35">
      <c r="AH4635" s="16" t="str">
        <f>IF(AND(B4635="Premier League",E4635="Live"),_xlfn.XLOOKUP(_xlfn.TEXTJOIN(" vs ",,C4635:D4635),Calendar!G:G,Calendar!B:B),IF(AND(B4635="Premier League",E4635="Highlights"),_xlfn.XLOOKUP(H4635,Calendar!O:O,Calendar!N:N,,-1),""))</f>
        <v/>
      </c>
      <c r="AI4635" s="61" t="str">
        <f>IF(AND(AH4635&lt;&gt;"",E4635="Live"),_xlfn.XLOOKUP(_xlfn.TEXTJOIN(" vs ",,C4635:D4635),Calendar!G:G,Calendar!K:K),"")</f>
        <v/>
      </c>
      <c r="AJ4635" s="61" t="str">
        <f>IF(AND(K4635&lt;&gt;"Match of the Day",K4635&lt;&gt;"Match of the Day 2",K4635&lt;&gt;"Match of the Day Repeat"),"",1+MAX($AJ$10:AJ4634))</f>
        <v/>
      </c>
    </row>
    <row r="4636" spans="34:36" x14ac:dyDescent="0.35">
      <c r="AH4636" s="16" t="str">
        <f>IF(AND(B4636="Premier League",E4636="Live"),_xlfn.XLOOKUP(_xlfn.TEXTJOIN(" vs ",,C4636:D4636),Calendar!G:G,Calendar!B:B),IF(AND(B4636="Premier League",E4636="Highlights"),_xlfn.XLOOKUP(H4636,Calendar!O:O,Calendar!N:N,,-1),""))</f>
        <v/>
      </c>
      <c r="AI4636" s="61" t="str">
        <f>IF(AND(AH4636&lt;&gt;"",E4636="Live"),_xlfn.XLOOKUP(_xlfn.TEXTJOIN(" vs ",,C4636:D4636),Calendar!G:G,Calendar!K:K),"")</f>
        <v/>
      </c>
      <c r="AJ4636" s="61" t="str">
        <f>IF(AND(K4636&lt;&gt;"Match of the Day",K4636&lt;&gt;"Match of the Day 2",K4636&lt;&gt;"Match of the Day Repeat"),"",1+MAX($AJ$10:AJ4635))</f>
        <v/>
      </c>
    </row>
    <row r="4637" spans="34:36" x14ac:dyDescent="0.35">
      <c r="AH4637" s="16" t="str">
        <f>IF(AND(B4637="Premier League",E4637="Live"),_xlfn.XLOOKUP(_xlfn.TEXTJOIN(" vs ",,C4637:D4637),Calendar!G:G,Calendar!B:B),IF(AND(B4637="Premier League",E4637="Highlights"),_xlfn.XLOOKUP(H4637,Calendar!O:O,Calendar!N:N,,-1),""))</f>
        <v/>
      </c>
      <c r="AI4637" s="61" t="str">
        <f>IF(AND(AH4637&lt;&gt;"",E4637="Live"),_xlfn.XLOOKUP(_xlfn.TEXTJOIN(" vs ",,C4637:D4637),Calendar!G:G,Calendar!K:K),"")</f>
        <v/>
      </c>
      <c r="AJ4637" s="61" t="str">
        <f>IF(AND(K4637&lt;&gt;"Match of the Day",K4637&lt;&gt;"Match of the Day 2",K4637&lt;&gt;"Match of the Day Repeat"),"",1+MAX($AJ$10:AJ4636))</f>
        <v/>
      </c>
    </row>
    <row r="4638" spans="34:36" x14ac:dyDescent="0.35">
      <c r="AH4638" s="16" t="str">
        <f>IF(AND(B4638="Premier League",E4638="Live"),_xlfn.XLOOKUP(_xlfn.TEXTJOIN(" vs ",,C4638:D4638),Calendar!G:G,Calendar!B:B),IF(AND(B4638="Premier League",E4638="Highlights"),_xlfn.XLOOKUP(H4638,Calendar!O:O,Calendar!N:N,,-1),""))</f>
        <v/>
      </c>
      <c r="AI4638" s="61" t="str">
        <f>IF(AND(AH4638&lt;&gt;"",E4638="Live"),_xlfn.XLOOKUP(_xlfn.TEXTJOIN(" vs ",,C4638:D4638),Calendar!G:G,Calendar!K:K),"")</f>
        <v/>
      </c>
      <c r="AJ4638" s="61" t="str">
        <f>IF(AND(K4638&lt;&gt;"Match of the Day",K4638&lt;&gt;"Match of the Day 2",K4638&lt;&gt;"Match of the Day Repeat"),"",1+MAX($AJ$10:AJ4637))</f>
        <v/>
      </c>
    </row>
    <row r="4639" spans="34:36" x14ac:dyDescent="0.35">
      <c r="AH4639" s="16" t="str">
        <f>IF(AND(B4639="Premier League",E4639="Live"),_xlfn.XLOOKUP(_xlfn.TEXTJOIN(" vs ",,C4639:D4639),Calendar!G:G,Calendar!B:B),IF(AND(B4639="Premier League",E4639="Highlights"),_xlfn.XLOOKUP(H4639,Calendar!O:O,Calendar!N:N,,-1),""))</f>
        <v/>
      </c>
      <c r="AI4639" s="61" t="str">
        <f>IF(AND(AH4639&lt;&gt;"",E4639="Live"),_xlfn.XLOOKUP(_xlfn.TEXTJOIN(" vs ",,C4639:D4639),Calendar!G:G,Calendar!K:K),"")</f>
        <v/>
      </c>
      <c r="AJ4639" s="61" t="str">
        <f>IF(AND(K4639&lt;&gt;"Match of the Day",K4639&lt;&gt;"Match of the Day 2",K4639&lt;&gt;"Match of the Day Repeat"),"",1+MAX($AJ$10:AJ4638))</f>
        <v/>
      </c>
    </row>
    <row r="4640" spans="34:36" x14ac:dyDescent="0.35">
      <c r="AH4640" s="16" t="str">
        <f>IF(AND(B4640="Premier League",E4640="Live"),_xlfn.XLOOKUP(_xlfn.TEXTJOIN(" vs ",,C4640:D4640),Calendar!G:G,Calendar!B:B),IF(AND(B4640="Premier League",E4640="Highlights"),_xlfn.XLOOKUP(H4640,Calendar!O:O,Calendar!N:N,,-1),""))</f>
        <v/>
      </c>
      <c r="AI4640" s="61" t="str">
        <f>IF(AND(AH4640&lt;&gt;"",E4640="Live"),_xlfn.XLOOKUP(_xlfn.TEXTJOIN(" vs ",,C4640:D4640),Calendar!G:G,Calendar!K:K),"")</f>
        <v/>
      </c>
      <c r="AJ4640" s="61" t="str">
        <f>IF(AND(K4640&lt;&gt;"Match of the Day",K4640&lt;&gt;"Match of the Day 2",K4640&lt;&gt;"Match of the Day Repeat"),"",1+MAX($AJ$10:AJ4639))</f>
        <v/>
      </c>
    </row>
    <row r="4641" spans="34:36" x14ac:dyDescent="0.35">
      <c r="AH4641" s="16" t="str">
        <f>IF(AND(B4641="Premier League",E4641="Live"),_xlfn.XLOOKUP(_xlfn.TEXTJOIN(" vs ",,C4641:D4641),Calendar!G:G,Calendar!B:B),IF(AND(B4641="Premier League",E4641="Highlights"),_xlfn.XLOOKUP(H4641,Calendar!O:O,Calendar!N:N,,-1),""))</f>
        <v/>
      </c>
      <c r="AI4641" s="61" t="str">
        <f>IF(AND(AH4641&lt;&gt;"",E4641="Live"),_xlfn.XLOOKUP(_xlfn.TEXTJOIN(" vs ",,C4641:D4641),Calendar!G:G,Calendar!K:K),"")</f>
        <v/>
      </c>
      <c r="AJ4641" s="61" t="str">
        <f>IF(AND(K4641&lt;&gt;"Match of the Day",K4641&lt;&gt;"Match of the Day 2",K4641&lt;&gt;"Match of the Day Repeat"),"",1+MAX($AJ$10:AJ4640))</f>
        <v/>
      </c>
    </row>
    <row r="4642" spans="34:36" x14ac:dyDescent="0.35">
      <c r="AH4642" s="16" t="str">
        <f>IF(AND(B4642="Premier League",E4642="Live"),_xlfn.XLOOKUP(_xlfn.TEXTJOIN(" vs ",,C4642:D4642),Calendar!G:G,Calendar!B:B),IF(AND(B4642="Premier League",E4642="Highlights"),_xlfn.XLOOKUP(H4642,Calendar!O:O,Calendar!N:N,,-1),""))</f>
        <v/>
      </c>
      <c r="AI4642" s="61" t="str">
        <f>IF(AND(AH4642&lt;&gt;"",E4642="Live"),_xlfn.XLOOKUP(_xlfn.TEXTJOIN(" vs ",,C4642:D4642),Calendar!G:G,Calendar!K:K),"")</f>
        <v/>
      </c>
      <c r="AJ4642" s="61" t="str">
        <f>IF(AND(K4642&lt;&gt;"Match of the Day",K4642&lt;&gt;"Match of the Day 2",K4642&lt;&gt;"Match of the Day Repeat"),"",1+MAX($AJ$10:AJ4641))</f>
        <v/>
      </c>
    </row>
    <row r="4643" spans="34:36" x14ac:dyDescent="0.35">
      <c r="AH4643" s="16" t="str">
        <f>IF(AND(B4643="Premier League",E4643="Live"),_xlfn.XLOOKUP(_xlfn.TEXTJOIN(" vs ",,C4643:D4643),Calendar!G:G,Calendar!B:B),IF(AND(B4643="Premier League",E4643="Highlights"),_xlfn.XLOOKUP(H4643,Calendar!O:O,Calendar!N:N,,-1),""))</f>
        <v/>
      </c>
      <c r="AI4643" s="61" t="str">
        <f>IF(AND(AH4643&lt;&gt;"",E4643="Live"),_xlfn.XLOOKUP(_xlfn.TEXTJOIN(" vs ",,C4643:D4643),Calendar!G:G,Calendar!K:K),"")</f>
        <v/>
      </c>
      <c r="AJ4643" s="61" t="str">
        <f>IF(AND(K4643&lt;&gt;"Match of the Day",K4643&lt;&gt;"Match of the Day 2",K4643&lt;&gt;"Match of the Day Repeat"),"",1+MAX($AJ$10:AJ4642))</f>
        <v/>
      </c>
    </row>
    <row r="4644" spans="34:36" x14ac:dyDescent="0.35">
      <c r="AH4644" s="16" t="str">
        <f>IF(AND(B4644="Premier League",E4644="Live"),_xlfn.XLOOKUP(_xlfn.TEXTJOIN(" vs ",,C4644:D4644),Calendar!G:G,Calendar!B:B),IF(AND(B4644="Premier League",E4644="Highlights"),_xlfn.XLOOKUP(H4644,Calendar!O:O,Calendar!N:N,,-1),""))</f>
        <v/>
      </c>
      <c r="AI4644" s="61" t="str">
        <f>IF(AND(AH4644&lt;&gt;"",E4644="Live"),_xlfn.XLOOKUP(_xlfn.TEXTJOIN(" vs ",,C4644:D4644),Calendar!G:G,Calendar!K:K),"")</f>
        <v/>
      </c>
      <c r="AJ4644" s="61" t="str">
        <f>IF(AND(K4644&lt;&gt;"Match of the Day",K4644&lt;&gt;"Match of the Day 2",K4644&lt;&gt;"Match of the Day Repeat"),"",1+MAX($AJ$10:AJ4643))</f>
        <v/>
      </c>
    </row>
    <row r="4645" spans="34:36" x14ac:dyDescent="0.35">
      <c r="AH4645" s="16" t="str">
        <f>IF(AND(B4645="Premier League",E4645="Live"),_xlfn.XLOOKUP(_xlfn.TEXTJOIN(" vs ",,C4645:D4645),Calendar!G:G,Calendar!B:B),IF(AND(B4645="Premier League",E4645="Highlights"),_xlfn.XLOOKUP(H4645,Calendar!O:O,Calendar!N:N,,-1),""))</f>
        <v/>
      </c>
      <c r="AI4645" s="61" t="str">
        <f>IF(AND(AH4645&lt;&gt;"",E4645="Live"),_xlfn.XLOOKUP(_xlfn.TEXTJOIN(" vs ",,C4645:D4645),Calendar!G:G,Calendar!K:K),"")</f>
        <v/>
      </c>
      <c r="AJ4645" s="61" t="str">
        <f>IF(AND(K4645&lt;&gt;"Match of the Day",K4645&lt;&gt;"Match of the Day 2",K4645&lt;&gt;"Match of the Day Repeat"),"",1+MAX($AJ$10:AJ4644))</f>
        <v/>
      </c>
    </row>
    <row r="4646" spans="34:36" x14ac:dyDescent="0.35">
      <c r="AH4646" s="16" t="str">
        <f>IF(AND(B4646="Premier League",E4646="Live"),_xlfn.XLOOKUP(_xlfn.TEXTJOIN(" vs ",,C4646:D4646),Calendar!G:G,Calendar!B:B),IF(AND(B4646="Premier League",E4646="Highlights"),_xlfn.XLOOKUP(H4646,Calendar!O:O,Calendar!N:N,,-1),""))</f>
        <v/>
      </c>
      <c r="AI4646" s="61" t="str">
        <f>IF(AND(AH4646&lt;&gt;"",E4646="Live"),_xlfn.XLOOKUP(_xlfn.TEXTJOIN(" vs ",,C4646:D4646),Calendar!G:G,Calendar!K:K),"")</f>
        <v/>
      </c>
      <c r="AJ4646" s="61" t="str">
        <f>IF(AND(K4646&lt;&gt;"Match of the Day",K4646&lt;&gt;"Match of the Day 2",K4646&lt;&gt;"Match of the Day Repeat"),"",1+MAX($AJ$10:AJ4645))</f>
        <v/>
      </c>
    </row>
    <row r="4647" spans="34:36" x14ac:dyDescent="0.35">
      <c r="AH4647" s="16" t="str">
        <f>IF(AND(B4647="Premier League",E4647="Live"),_xlfn.XLOOKUP(_xlfn.TEXTJOIN(" vs ",,C4647:D4647),Calendar!G:G,Calendar!B:B),IF(AND(B4647="Premier League",E4647="Highlights"),_xlfn.XLOOKUP(H4647,Calendar!O:O,Calendar!N:N,,-1),""))</f>
        <v/>
      </c>
      <c r="AI4647" s="61" t="str">
        <f>IF(AND(AH4647&lt;&gt;"",E4647="Live"),_xlfn.XLOOKUP(_xlfn.TEXTJOIN(" vs ",,C4647:D4647),Calendar!G:G,Calendar!K:K),"")</f>
        <v/>
      </c>
      <c r="AJ4647" s="61" t="str">
        <f>IF(AND(K4647&lt;&gt;"Match of the Day",K4647&lt;&gt;"Match of the Day 2",K4647&lt;&gt;"Match of the Day Repeat"),"",1+MAX($AJ$10:AJ4646))</f>
        <v/>
      </c>
    </row>
    <row r="4648" spans="34:36" x14ac:dyDescent="0.35">
      <c r="AH4648" s="16" t="str">
        <f>IF(AND(B4648="Premier League",E4648="Live"),_xlfn.XLOOKUP(_xlfn.TEXTJOIN(" vs ",,C4648:D4648),Calendar!G:G,Calendar!B:B),IF(AND(B4648="Premier League",E4648="Highlights"),_xlfn.XLOOKUP(H4648,Calendar!O:O,Calendar!N:N,,-1),""))</f>
        <v/>
      </c>
      <c r="AI4648" s="61" t="str">
        <f>IF(AND(AH4648&lt;&gt;"",E4648="Live"),_xlfn.XLOOKUP(_xlfn.TEXTJOIN(" vs ",,C4648:D4648),Calendar!G:G,Calendar!K:K),"")</f>
        <v/>
      </c>
      <c r="AJ4648" s="61" t="str">
        <f>IF(AND(K4648&lt;&gt;"Match of the Day",K4648&lt;&gt;"Match of the Day 2",K4648&lt;&gt;"Match of the Day Repeat"),"",1+MAX($AJ$10:AJ4647))</f>
        <v/>
      </c>
    </row>
    <row r="4649" spans="34:36" x14ac:dyDescent="0.35">
      <c r="AH4649" s="16" t="str">
        <f>IF(AND(B4649="Premier League",E4649="Live"),_xlfn.XLOOKUP(_xlfn.TEXTJOIN(" vs ",,C4649:D4649),Calendar!G:G,Calendar!B:B),IF(AND(B4649="Premier League",E4649="Highlights"),_xlfn.XLOOKUP(H4649,Calendar!O:O,Calendar!N:N,,-1),""))</f>
        <v/>
      </c>
      <c r="AI4649" s="61" t="str">
        <f>IF(AND(AH4649&lt;&gt;"",E4649="Live"),_xlfn.XLOOKUP(_xlfn.TEXTJOIN(" vs ",,C4649:D4649),Calendar!G:G,Calendar!K:K),"")</f>
        <v/>
      </c>
      <c r="AJ4649" s="61" t="str">
        <f>IF(AND(K4649&lt;&gt;"Match of the Day",K4649&lt;&gt;"Match of the Day 2",K4649&lt;&gt;"Match of the Day Repeat"),"",1+MAX($AJ$10:AJ4648))</f>
        <v/>
      </c>
    </row>
    <row r="4650" spans="34:36" x14ac:dyDescent="0.35">
      <c r="AH4650" s="16" t="str">
        <f>IF(AND(B4650="Premier League",E4650="Live"),_xlfn.XLOOKUP(_xlfn.TEXTJOIN(" vs ",,C4650:D4650),Calendar!G:G,Calendar!B:B),IF(AND(B4650="Premier League",E4650="Highlights"),_xlfn.XLOOKUP(H4650,Calendar!O:O,Calendar!N:N,,-1),""))</f>
        <v/>
      </c>
      <c r="AI4650" s="61" t="str">
        <f>IF(AND(AH4650&lt;&gt;"",E4650="Live"),_xlfn.XLOOKUP(_xlfn.TEXTJOIN(" vs ",,C4650:D4650),Calendar!G:G,Calendar!K:K),"")</f>
        <v/>
      </c>
      <c r="AJ4650" s="61" t="str">
        <f>IF(AND(K4650&lt;&gt;"Match of the Day",K4650&lt;&gt;"Match of the Day 2",K4650&lt;&gt;"Match of the Day Repeat"),"",1+MAX($AJ$10:AJ4649))</f>
        <v/>
      </c>
    </row>
    <row r="4651" spans="34:36" x14ac:dyDescent="0.35">
      <c r="AH4651" s="16" t="str">
        <f>IF(AND(B4651="Premier League",E4651="Live"),_xlfn.XLOOKUP(_xlfn.TEXTJOIN(" vs ",,C4651:D4651),Calendar!G:G,Calendar!B:B),IF(AND(B4651="Premier League",E4651="Highlights"),_xlfn.XLOOKUP(H4651,Calendar!O:O,Calendar!N:N,,-1),""))</f>
        <v/>
      </c>
      <c r="AI4651" s="61" t="str">
        <f>IF(AND(AH4651&lt;&gt;"",E4651="Live"),_xlfn.XLOOKUP(_xlfn.TEXTJOIN(" vs ",,C4651:D4651),Calendar!G:G,Calendar!K:K),"")</f>
        <v/>
      </c>
      <c r="AJ4651" s="61" t="str">
        <f>IF(AND(K4651&lt;&gt;"Match of the Day",K4651&lt;&gt;"Match of the Day 2",K4651&lt;&gt;"Match of the Day Repeat"),"",1+MAX($AJ$10:AJ4650))</f>
        <v/>
      </c>
    </row>
    <row r="4652" spans="34:36" x14ac:dyDescent="0.35">
      <c r="AH4652" s="16" t="str">
        <f>IF(AND(B4652="Premier League",E4652="Live"),_xlfn.XLOOKUP(_xlfn.TEXTJOIN(" vs ",,C4652:D4652),Calendar!G:G,Calendar!B:B),IF(AND(B4652="Premier League",E4652="Highlights"),_xlfn.XLOOKUP(H4652,Calendar!O:O,Calendar!N:N,,-1),""))</f>
        <v/>
      </c>
      <c r="AI4652" s="61" t="str">
        <f>IF(AND(AH4652&lt;&gt;"",E4652="Live"),_xlfn.XLOOKUP(_xlfn.TEXTJOIN(" vs ",,C4652:D4652),Calendar!G:G,Calendar!K:K),"")</f>
        <v/>
      </c>
      <c r="AJ4652" s="61" t="str">
        <f>IF(AND(K4652&lt;&gt;"Match of the Day",K4652&lt;&gt;"Match of the Day 2",K4652&lt;&gt;"Match of the Day Repeat"),"",1+MAX($AJ$10:AJ4651))</f>
        <v/>
      </c>
    </row>
    <row r="4653" spans="34:36" x14ac:dyDescent="0.35">
      <c r="AH4653" s="16" t="str">
        <f>IF(AND(B4653="Premier League",E4653="Live"),_xlfn.XLOOKUP(_xlfn.TEXTJOIN(" vs ",,C4653:D4653),Calendar!G:G,Calendar!B:B),IF(AND(B4653="Premier League",E4653="Highlights"),_xlfn.XLOOKUP(H4653,Calendar!O:O,Calendar!N:N,,-1),""))</f>
        <v/>
      </c>
      <c r="AI4653" s="61" t="str">
        <f>IF(AND(AH4653&lt;&gt;"",E4653="Live"),_xlfn.XLOOKUP(_xlfn.TEXTJOIN(" vs ",,C4653:D4653),Calendar!G:G,Calendar!K:K),"")</f>
        <v/>
      </c>
      <c r="AJ4653" s="61" t="str">
        <f>IF(AND(K4653&lt;&gt;"Match of the Day",K4653&lt;&gt;"Match of the Day 2",K4653&lt;&gt;"Match of the Day Repeat"),"",1+MAX($AJ$10:AJ4652))</f>
        <v/>
      </c>
    </row>
    <row r="4654" spans="34:36" x14ac:dyDescent="0.35">
      <c r="AH4654" s="16" t="str">
        <f>IF(AND(B4654="Premier League",E4654="Live"),_xlfn.XLOOKUP(_xlfn.TEXTJOIN(" vs ",,C4654:D4654),Calendar!G:G,Calendar!B:B),IF(AND(B4654="Premier League",E4654="Highlights"),_xlfn.XLOOKUP(H4654,Calendar!O:O,Calendar!N:N,,-1),""))</f>
        <v/>
      </c>
      <c r="AI4654" s="61" t="str">
        <f>IF(AND(AH4654&lt;&gt;"",E4654="Live"),_xlfn.XLOOKUP(_xlfn.TEXTJOIN(" vs ",,C4654:D4654),Calendar!G:G,Calendar!K:K),"")</f>
        <v/>
      </c>
      <c r="AJ4654" s="61" t="str">
        <f>IF(AND(K4654&lt;&gt;"Match of the Day",K4654&lt;&gt;"Match of the Day 2",K4654&lt;&gt;"Match of the Day Repeat"),"",1+MAX($AJ$10:AJ4653))</f>
        <v/>
      </c>
    </row>
    <row r="4655" spans="34:36" x14ac:dyDescent="0.35">
      <c r="AH4655" s="16" t="str">
        <f>IF(AND(B4655="Premier League",E4655="Live"),_xlfn.XLOOKUP(_xlfn.TEXTJOIN(" vs ",,C4655:D4655),Calendar!G:G,Calendar!B:B),IF(AND(B4655="Premier League",E4655="Highlights"),_xlfn.XLOOKUP(H4655,Calendar!O:O,Calendar!N:N,,-1),""))</f>
        <v/>
      </c>
      <c r="AI4655" s="61" t="str">
        <f>IF(AND(AH4655&lt;&gt;"",E4655="Live"),_xlfn.XLOOKUP(_xlfn.TEXTJOIN(" vs ",,C4655:D4655),Calendar!G:G,Calendar!K:K),"")</f>
        <v/>
      </c>
      <c r="AJ4655" s="61" t="str">
        <f>IF(AND(K4655&lt;&gt;"Match of the Day",K4655&lt;&gt;"Match of the Day 2",K4655&lt;&gt;"Match of the Day Repeat"),"",1+MAX($AJ$10:AJ4654))</f>
        <v/>
      </c>
    </row>
    <row r="4656" spans="34:36" x14ac:dyDescent="0.35">
      <c r="AH4656" s="16" t="str">
        <f>IF(AND(B4656="Premier League",E4656="Live"),_xlfn.XLOOKUP(_xlfn.TEXTJOIN(" vs ",,C4656:D4656),Calendar!G:G,Calendar!B:B),IF(AND(B4656="Premier League",E4656="Highlights"),_xlfn.XLOOKUP(H4656,Calendar!O:O,Calendar!N:N,,-1),""))</f>
        <v/>
      </c>
      <c r="AI4656" s="61" t="str">
        <f>IF(AND(AH4656&lt;&gt;"",E4656="Live"),_xlfn.XLOOKUP(_xlfn.TEXTJOIN(" vs ",,C4656:D4656),Calendar!G:G,Calendar!K:K),"")</f>
        <v/>
      </c>
      <c r="AJ4656" s="61" t="str">
        <f>IF(AND(K4656&lt;&gt;"Match of the Day",K4656&lt;&gt;"Match of the Day 2",K4656&lt;&gt;"Match of the Day Repeat"),"",1+MAX($AJ$10:AJ4655))</f>
        <v/>
      </c>
    </row>
    <row r="4657" spans="34:36" x14ac:dyDescent="0.35">
      <c r="AH4657" s="16" t="str">
        <f>IF(AND(B4657="Premier League",E4657="Live"),_xlfn.XLOOKUP(_xlfn.TEXTJOIN(" vs ",,C4657:D4657),Calendar!G:G,Calendar!B:B),IF(AND(B4657="Premier League",E4657="Highlights"),_xlfn.XLOOKUP(H4657,Calendar!O:O,Calendar!N:N,,-1),""))</f>
        <v/>
      </c>
      <c r="AI4657" s="61" t="str">
        <f>IF(AND(AH4657&lt;&gt;"",E4657="Live"),_xlfn.XLOOKUP(_xlfn.TEXTJOIN(" vs ",,C4657:D4657),Calendar!G:G,Calendar!K:K),"")</f>
        <v/>
      </c>
      <c r="AJ4657" s="61" t="str">
        <f>IF(AND(K4657&lt;&gt;"Match of the Day",K4657&lt;&gt;"Match of the Day 2",K4657&lt;&gt;"Match of the Day Repeat"),"",1+MAX($AJ$10:AJ4656))</f>
        <v/>
      </c>
    </row>
    <row r="4658" spans="34:36" x14ac:dyDescent="0.35">
      <c r="AH4658" s="16" t="str">
        <f>IF(AND(B4658="Premier League",E4658="Live"),_xlfn.XLOOKUP(_xlfn.TEXTJOIN(" vs ",,C4658:D4658),Calendar!G:G,Calendar!B:B),IF(AND(B4658="Premier League",E4658="Highlights"),_xlfn.XLOOKUP(H4658,Calendar!O:O,Calendar!N:N,,-1),""))</f>
        <v/>
      </c>
      <c r="AI4658" s="61" t="str">
        <f>IF(AND(AH4658&lt;&gt;"",E4658="Live"),_xlfn.XLOOKUP(_xlfn.TEXTJOIN(" vs ",,C4658:D4658),Calendar!G:G,Calendar!K:K),"")</f>
        <v/>
      </c>
      <c r="AJ4658" s="61" t="str">
        <f>IF(AND(K4658&lt;&gt;"Match of the Day",K4658&lt;&gt;"Match of the Day 2",K4658&lt;&gt;"Match of the Day Repeat"),"",1+MAX($AJ$10:AJ4657))</f>
        <v/>
      </c>
    </row>
    <row r="4659" spans="34:36" x14ac:dyDescent="0.35">
      <c r="AH4659" s="16" t="str">
        <f>IF(AND(B4659="Premier League",E4659="Live"),_xlfn.XLOOKUP(_xlfn.TEXTJOIN(" vs ",,C4659:D4659),Calendar!G:G,Calendar!B:B),IF(AND(B4659="Premier League",E4659="Highlights"),_xlfn.XLOOKUP(H4659,Calendar!O:O,Calendar!N:N,,-1),""))</f>
        <v/>
      </c>
      <c r="AI4659" s="61" t="str">
        <f>IF(AND(AH4659&lt;&gt;"",E4659="Live"),_xlfn.XLOOKUP(_xlfn.TEXTJOIN(" vs ",,C4659:D4659),Calendar!G:G,Calendar!K:K),"")</f>
        <v/>
      </c>
      <c r="AJ4659" s="61" t="str">
        <f>IF(AND(K4659&lt;&gt;"Match of the Day",K4659&lt;&gt;"Match of the Day 2",K4659&lt;&gt;"Match of the Day Repeat"),"",1+MAX($AJ$10:AJ4658))</f>
        <v/>
      </c>
    </row>
    <row r="4660" spans="34:36" x14ac:dyDescent="0.35">
      <c r="AH4660" s="16" t="str">
        <f>IF(AND(B4660="Premier League",E4660="Live"),_xlfn.XLOOKUP(_xlfn.TEXTJOIN(" vs ",,C4660:D4660),Calendar!G:G,Calendar!B:B),IF(AND(B4660="Premier League",E4660="Highlights"),_xlfn.XLOOKUP(H4660,Calendar!O:O,Calendar!N:N,,-1),""))</f>
        <v/>
      </c>
      <c r="AI4660" s="61" t="str">
        <f>IF(AND(AH4660&lt;&gt;"",E4660="Live"),_xlfn.XLOOKUP(_xlfn.TEXTJOIN(" vs ",,C4660:D4660),Calendar!G:G,Calendar!K:K),"")</f>
        <v/>
      </c>
      <c r="AJ4660" s="61" t="str">
        <f>IF(AND(K4660&lt;&gt;"Match of the Day",K4660&lt;&gt;"Match of the Day 2",K4660&lt;&gt;"Match of the Day Repeat"),"",1+MAX($AJ$10:AJ4659))</f>
        <v/>
      </c>
    </row>
    <row r="4661" spans="34:36" x14ac:dyDescent="0.35">
      <c r="AH4661" s="16" t="str">
        <f>IF(AND(B4661="Premier League",E4661="Live"),_xlfn.XLOOKUP(_xlfn.TEXTJOIN(" vs ",,C4661:D4661),Calendar!G:G,Calendar!B:B),IF(AND(B4661="Premier League",E4661="Highlights"),_xlfn.XLOOKUP(H4661,Calendar!O:O,Calendar!N:N,,-1),""))</f>
        <v/>
      </c>
      <c r="AI4661" s="61" t="str">
        <f>IF(AND(AH4661&lt;&gt;"",E4661="Live"),_xlfn.XLOOKUP(_xlfn.TEXTJOIN(" vs ",,C4661:D4661),Calendar!G:G,Calendar!K:K),"")</f>
        <v/>
      </c>
      <c r="AJ4661" s="61" t="str">
        <f>IF(AND(K4661&lt;&gt;"Match of the Day",K4661&lt;&gt;"Match of the Day 2",K4661&lt;&gt;"Match of the Day Repeat"),"",1+MAX($AJ$10:AJ4660))</f>
        <v/>
      </c>
    </row>
    <row r="4662" spans="34:36" x14ac:dyDescent="0.35">
      <c r="AH4662" s="16" t="str">
        <f>IF(AND(B4662="Premier League",E4662="Live"),_xlfn.XLOOKUP(_xlfn.TEXTJOIN(" vs ",,C4662:D4662),Calendar!G:G,Calendar!B:B),IF(AND(B4662="Premier League",E4662="Highlights"),_xlfn.XLOOKUP(H4662,Calendar!O:O,Calendar!N:N,,-1),""))</f>
        <v/>
      </c>
      <c r="AI4662" s="61" t="str">
        <f>IF(AND(AH4662&lt;&gt;"",E4662="Live"),_xlfn.XLOOKUP(_xlfn.TEXTJOIN(" vs ",,C4662:D4662),Calendar!G:G,Calendar!K:K),"")</f>
        <v/>
      </c>
      <c r="AJ4662" s="61" t="str">
        <f>IF(AND(K4662&lt;&gt;"Match of the Day",K4662&lt;&gt;"Match of the Day 2",K4662&lt;&gt;"Match of the Day Repeat"),"",1+MAX($AJ$10:AJ4661))</f>
        <v/>
      </c>
    </row>
    <row r="4663" spans="34:36" x14ac:dyDescent="0.35">
      <c r="AH4663" s="16" t="str">
        <f>IF(AND(B4663="Premier League",E4663="Live"),_xlfn.XLOOKUP(_xlfn.TEXTJOIN(" vs ",,C4663:D4663),Calendar!G:G,Calendar!B:B),IF(AND(B4663="Premier League",E4663="Highlights"),_xlfn.XLOOKUP(H4663,Calendar!O:O,Calendar!N:N,,-1),""))</f>
        <v/>
      </c>
      <c r="AI4663" s="61" t="str">
        <f>IF(AND(AH4663&lt;&gt;"",E4663="Live"),_xlfn.XLOOKUP(_xlfn.TEXTJOIN(" vs ",,C4663:D4663),Calendar!G:G,Calendar!K:K),"")</f>
        <v/>
      </c>
      <c r="AJ4663" s="61" t="str">
        <f>IF(AND(K4663&lt;&gt;"Match of the Day",K4663&lt;&gt;"Match of the Day 2",K4663&lt;&gt;"Match of the Day Repeat"),"",1+MAX($AJ$10:AJ4662))</f>
        <v/>
      </c>
    </row>
    <row r="4664" spans="34:36" x14ac:dyDescent="0.35">
      <c r="AH4664" s="16" t="str">
        <f>IF(AND(B4664="Premier League",E4664="Live"),_xlfn.XLOOKUP(_xlfn.TEXTJOIN(" vs ",,C4664:D4664),Calendar!G:G,Calendar!B:B),IF(AND(B4664="Premier League",E4664="Highlights"),_xlfn.XLOOKUP(H4664,Calendar!O:O,Calendar!N:N,,-1),""))</f>
        <v/>
      </c>
      <c r="AI4664" s="61" t="str">
        <f>IF(AND(AH4664&lt;&gt;"",E4664="Live"),_xlfn.XLOOKUP(_xlfn.TEXTJOIN(" vs ",,C4664:D4664),Calendar!G:G,Calendar!K:K),"")</f>
        <v/>
      </c>
      <c r="AJ4664" s="61" t="str">
        <f>IF(AND(K4664&lt;&gt;"Match of the Day",K4664&lt;&gt;"Match of the Day 2",K4664&lt;&gt;"Match of the Day Repeat"),"",1+MAX($AJ$10:AJ4663))</f>
        <v/>
      </c>
    </row>
    <row r="4665" spans="34:36" x14ac:dyDescent="0.35">
      <c r="AH4665" s="16" t="str">
        <f>IF(AND(B4665="Premier League",E4665="Live"),_xlfn.XLOOKUP(_xlfn.TEXTJOIN(" vs ",,C4665:D4665),Calendar!G:G,Calendar!B:B),IF(AND(B4665="Premier League",E4665="Highlights"),_xlfn.XLOOKUP(H4665,Calendar!O:O,Calendar!N:N,,-1),""))</f>
        <v/>
      </c>
      <c r="AI4665" s="61" t="str">
        <f>IF(AND(AH4665&lt;&gt;"",E4665="Live"),_xlfn.XLOOKUP(_xlfn.TEXTJOIN(" vs ",,C4665:D4665),Calendar!G:G,Calendar!K:K),"")</f>
        <v/>
      </c>
      <c r="AJ4665" s="61" t="str">
        <f>IF(AND(K4665&lt;&gt;"Match of the Day",K4665&lt;&gt;"Match of the Day 2",K4665&lt;&gt;"Match of the Day Repeat"),"",1+MAX($AJ$10:AJ4664))</f>
        <v/>
      </c>
    </row>
    <row r="4666" spans="34:36" x14ac:dyDescent="0.35">
      <c r="AH4666" s="16" t="str">
        <f>IF(AND(B4666="Premier League",E4666="Live"),_xlfn.XLOOKUP(_xlfn.TEXTJOIN(" vs ",,C4666:D4666),Calendar!G:G,Calendar!B:B),IF(AND(B4666="Premier League",E4666="Highlights"),_xlfn.XLOOKUP(H4666,Calendar!O:O,Calendar!N:N,,-1),""))</f>
        <v/>
      </c>
      <c r="AI4666" s="61" t="str">
        <f>IF(AND(AH4666&lt;&gt;"",E4666="Live"),_xlfn.XLOOKUP(_xlfn.TEXTJOIN(" vs ",,C4666:D4666),Calendar!G:G,Calendar!K:K),"")</f>
        <v/>
      </c>
      <c r="AJ4666" s="61" t="str">
        <f>IF(AND(K4666&lt;&gt;"Match of the Day",K4666&lt;&gt;"Match of the Day 2",K4666&lt;&gt;"Match of the Day Repeat"),"",1+MAX($AJ$10:AJ4665))</f>
        <v/>
      </c>
    </row>
    <row r="4667" spans="34:36" x14ac:dyDescent="0.35">
      <c r="AH4667" s="16" t="str">
        <f>IF(AND(B4667="Premier League",E4667="Live"),_xlfn.XLOOKUP(_xlfn.TEXTJOIN(" vs ",,C4667:D4667),Calendar!G:G,Calendar!B:B),IF(AND(B4667="Premier League",E4667="Highlights"),_xlfn.XLOOKUP(H4667,Calendar!O:O,Calendar!N:N,,-1),""))</f>
        <v/>
      </c>
      <c r="AI4667" s="61" t="str">
        <f>IF(AND(AH4667&lt;&gt;"",E4667="Live"),_xlfn.XLOOKUP(_xlfn.TEXTJOIN(" vs ",,C4667:D4667),Calendar!G:G,Calendar!K:K),"")</f>
        <v/>
      </c>
      <c r="AJ4667" s="61" t="str">
        <f>IF(AND(K4667&lt;&gt;"Match of the Day",K4667&lt;&gt;"Match of the Day 2",K4667&lt;&gt;"Match of the Day Repeat"),"",1+MAX($AJ$10:AJ4666))</f>
        <v/>
      </c>
    </row>
    <row r="4668" spans="34:36" x14ac:dyDescent="0.35">
      <c r="AH4668" s="16" t="str">
        <f>IF(AND(B4668="Premier League",E4668="Live"),_xlfn.XLOOKUP(_xlfn.TEXTJOIN(" vs ",,C4668:D4668),Calendar!G:G,Calendar!B:B),IF(AND(B4668="Premier League",E4668="Highlights"),_xlfn.XLOOKUP(H4668,Calendar!O:O,Calendar!N:N,,-1),""))</f>
        <v/>
      </c>
      <c r="AI4668" s="61" t="str">
        <f>IF(AND(AH4668&lt;&gt;"",E4668="Live"),_xlfn.XLOOKUP(_xlfn.TEXTJOIN(" vs ",,C4668:D4668),Calendar!G:G,Calendar!K:K),"")</f>
        <v/>
      </c>
      <c r="AJ4668" s="61" t="str">
        <f>IF(AND(K4668&lt;&gt;"Match of the Day",K4668&lt;&gt;"Match of the Day 2",K4668&lt;&gt;"Match of the Day Repeat"),"",1+MAX($AJ$10:AJ4667))</f>
        <v/>
      </c>
    </row>
    <row r="4669" spans="34:36" x14ac:dyDescent="0.35">
      <c r="AH4669" s="16" t="str">
        <f>IF(AND(B4669="Premier League",E4669="Live"),_xlfn.XLOOKUP(_xlfn.TEXTJOIN(" vs ",,C4669:D4669),Calendar!G:G,Calendar!B:B),IF(AND(B4669="Premier League",E4669="Highlights"),_xlfn.XLOOKUP(H4669,Calendar!O:O,Calendar!N:N,,-1),""))</f>
        <v/>
      </c>
      <c r="AI4669" s="61" t="str">
        <f>IF(AND(AH4669&lt;&gt;"",E4669="Live"),_xlfn.XLOOKUP(_xlfn.TEXTJOIN(" vs ",,C4669:D4669),Calendar!G:G,Calendar!K:K),"")</f>
        <v/>
      </c>
      <c r="AJ4669" s="61" t="str">
        <f>IF(AND(K4669&lt;&gt;"Match of the Day",K4669&lt;&gt;"Match of the Day 2",K4669&lt;&gt;"Match of the Day Repeat"),"",1+MAX($AJ$10:AJ4668))</f>
        <v/>
      </c>
    </row>
    <row r="4670" spans="34:36" x14ac:dyDescent="0.35">
      <c r="AH4670" s="16" t="str">
        <f>IF(AND(B4670="Premier League",E4670="Live"),_xlfn.XLOOKUP(_xlfn.TEXTJOIN(" vs ",,C4670:D4670),Calendar!G:G,Calendar!B:B),IF(AND(B4670="Premier League",E4670="Highlights"),_xlfn.XLOOKUP(H4670,Calendar!O:O,Calendar!N:N,,-1),""))</f>
        <v/>
      </c>
      <c r="AI4670" s="61" t="str">
        <f>IF(AND(AH4670&lt;&gt;"",E4670="Live"),_xlfn.XLOOKUP(_xlfn.TEXTJOIN(" vs ",,C4670:D4670),Calendar!G:G,Calendar!K:K),"")</f>
        <v/>
      </c>
      <c r="AJ4670" s="61" t="str">
        <f>IF(AND(K4670&lt;&gt;"Match of the Day",K4670&lt;&gt;"Match of the Day 2",K4670&lt;&gt;"Match of the Day Repeat"),"",1+MAX($AJ$10:AJ4669))</f>
        <v/>
      </c>
    </row>
    <row r="4671" spans="34:36" x14ac:dyDescent="0.35">
      <c r="AH4671" s="16" t="str">
        <f>IF(AND(B4671="Premier League",E4671="Live"),_xlfn.XLOOKUP(_xlfn.TEXTJOIN(" vs ",,C4671:D4671),Calendar!G:G,Calendar!B:B),IF(AND(B4671="Premier League",E4671="Highlights"),_xlfn.XLOOKUP(H4671,Calendar!O:O,Calendar!N:N,,-1),""))</f>
        <v/>
      </c>
      <c r="AI4671" s="61" t="str">
        <f>IF(AND(AH4671&lt;&gt;"",E4671="Live"),_xlfn.XLOOKUP(_xlfn.TEXTJOIN(" vs ",,C4671:D4671),Calendar!G:G,Calendar!K:K),"")</f>
        <v/>
      </c>
      <c r="AJ4671" s="61" t="str">
        <f>IF(AND(K4671&lt;&gt;"Match of the Day",K4671&lt;&gt;"Match of the Day 2",K4671&lt;&gt;"Match of the Day Repeat"),"",1+MAX($AJ$10:AJ4670))</f>
        <v/>
      </c>
    </row>
    <row r="4672" spans="34:36" x14ac:dyDescent="0.35">
      <c r="AH4672" s="16" t="str">
        <f>IF(AND(B4672="Premier League",E4672="Live"),_xlfn.XLOOKUP(_xlfn.TEXTJOIN(" vs ",,C4672:D4672),Calendar!G:G,Calendar!B:B),IF(AND(B4672="Premier League",E4672="Highlights"),_xlfn.XLOOKUP(H4672,Calendar!O:O,Calendar!N:N,,-1),""))</f>
        <v/>
      </c>
      <c r="AI4672" s="61" t="str">
        <f>IF(AND(AH4672&lt;&gt;"",E4672="Live"),_xlfn.XLOOKUP(_xlfn.TEXTJOIN(" vs ",,C4672:D4672),Calendar!G:G,Calendar!K:K),"")</f>
        <v/>
      </c>
      <c r="AJ4672" s="61" t="str">
        <f>IF(AND(K4672&lt;&gt;"Match of the Day",K4672&lt;&gt;"Match of the Day 2",K4672&lt;&gt;"Match of the Day Repeat"),"",1+MAX($AJ$10:AJ4671))</f>
        <v/>
      </c>
    </row>
    <row r="4673" spans="34:36" x14ac:dyDescent="0.35">
      <c r="AH4673" s="16" t="str">
        <f>IF(AND(B4673="Premier League",E4673="Live"),_xlfn.XLOOKUP(_xlfn.TEXTJOIN(" vs ",,C4673:D4673),Calendar!G:G,Calendar!B:B),IF(AND(B4673="Premier League",E4673="Highlights"),_xlfn.XLOOKUP(H4673,Calendar!O:O,Calendar!N:N,,-1),""))</f>
        <v/>
      </c>
      <c r="AI4673" s="61" t="str">
        <f>IF(AND(AH4673&lt;&gt;"",E4673="Live"),_xlfn.XLOOKUP(_xlfn.TEXTJOIN(" vs ",,C4673:D4673),Calendar!G:G,Calendar!K:K),"")</f>
        <v/>
      </c>
      <c r="AJ4673" s="61" t="str">
        <f>IF(AND(K4673&lt;&gt;"Match of the Day",K4673&lt;&gt;"Match of the Day 2",K4673&lt;&gt;"Match of the Day Repeat"),"",1+MAX($AJ$10:AJ4672))</f>
        <v/>
      </c>
    </row>
    <row r="4674" spans="34:36" x14ac:dyDescent="0.35">
      <c r="AH4674" s="16" t="str">
        <f>IF(AND(B4674="Premier League",E4674="Live"),_xlfn.XLOOKUP(_xlfn.TEXTJOIN(" vs ",,C4674:D4674),Calendar!G:G,Calendar!B:B),IF(AND(B4674="Premier League",E4674="Highlights"),_xlfn.XLOOKUP(H4674,Calendar!O:O,Calendar!N:N,,-1),""))</f>
        <v/>
      </c>
      <c r="AI4674" s="61" t="str">
        <f>IF(AND(AH4674&lt;&gt;"",E4674="Live"),_xlfn.XLOOKUP(_xlfn.TEXTJOIN(" vs ",,C4674:D4674),Calendar!G:G,Calendar!K:K),"")</f>
        <v/>
      </c>
      <c r="AJ4674" s="61" t="str">
        <f>IF(AND(K4674&lt;&gt;"Match of the Day",K4674&lt;&gt;"Match of the Day 2",K4674&lt;&gt;"Match of the Day Repeat"),"",1+MAX($AJ$10:AJ4673))</f>
        <v/>
      </c>
    </row>
    <row r="4675" spans="34:36" x14ac:dyDescent="0.35">
      <c r="AH4675" s="16" t="str">
        <f>IF(AND(B4675="Premier League",E4675="Live"),_xlfn.XLOOKUP(_xlfn.TEXTJOIN(" vs ",,C4675:D4675),Calendar!G:G,Calendar!B:B),IF(AND(B4675="Premier League",E4675="Highlights"),_xlfn.XLOOKUP(H4675,Calendar!O:O,Calendar!N:N,,-1),""))</f>
        <v/>
      </c>
      <c r="AI4675" s="61" t="str">
        <f>IF(AND(AH4675&lt;&gt;"",E4675="Live"),_xlfn.XLOOKUP(_xlfn.TEXTJOIN(" vs ",,C4675:D4675),Calendar!G:G,Calendar!K:K),"")</f>
        <v/>
      </c>
      <c r="AJ4675" s="61" t="str">
        <f>IF(AND(K4675&lt;&gt;"Match of the Day",K4675&lt;&gt;"Match of the Day 2",K4675&lt;&gt;"Match of the Day Repeat"),"",1+MAX($AJ$10:AJ4674))</f>
        <v/>
      </c>
    </row>
    <row r="4676" spans="34:36" x14ac:dyDescent="0.35">
      <c r="AH4676" s="16" t="str">
        <f>IF(AND(B4676="Premier League",E4676="Live"),_xlfn.XLOOKUP(_xlfn.TEXTJOIN(" vs ",,C4676:D4676),Calendar!G:G,Calendar!B:B),IF(AND(B4676="Premier League",E4676="Highlights"),_xlfn.XLOOKUP(H4676,Calendar!O:O,Calendar!N:N,,-1),""))</f>
        <v/>
      </c>
      <c r="AI4676" s="61" t="str">
        <f>IF(AND(AH4676&lt;&gt;"",E4676="Live"),_xlfn.XLOOKUP(_xlfn.TEXTJOIN(" vs ",,C4676:D4676),Calendar!G:G,Calendar!K:K),"")</f>
        <v/>
      </c>
      <c r="AJ4676" s="61" t="str">
        <f>IF(AND(K4676&lt;&gt;"Match of the Day",K4676&lt;&gt;"Match of the Day 2",K4676&lt;&gt;"Match of the Day Repeat"),"",1+MAX($AJ$10:AJ4675))</f>
        <v/>
      </c>
    </row>
    <row r="4677" spans="34:36" x14ac:dyDescent="0.35">
      <c r="AH4677" s="16" t="str">
        <f>IF(AND(B4677="Premier League",E4677="Live"),_xlfn.XLOOKUP(_xlfn.TEXTJOIN(" vs ",,C4677:D4677),Calendar!G:G,Calendar!B:B),IF(AND(B4677="Premier League",E4677="Highlights"),_xlfn.XLOOKUP(H4677,Calendar!O:O,Calendar!N:N,,-1),""))</f>
        <v/>
      </c>
      <c r="AI4677" s="61" t="str">
        <f>IF(AND(AH4677&lt;&gt;"",E4677="Live"),_xlfn.XLOOKUP(_xlfn.TEXTJOIN(" vs ",,C4677:D4677),Calendar!G:G,Calendar!K:K),"")</f>
        <v/>
      </c>
      <c r="AJ4677" s="61" t="str">
        <f>IF(AND(K4677&lt;&gt;"Match of the Day",K4677&lt;&gt;"Match of the Day 2",K4677&lt;&gt;"Match of the Day Repeat"),"",1+MAX($AJ$10:AJ4676))</f>
        <v/>
      </c>
    </row>
    <row r="4678" spans="34:36" x14ac:dyDescent="0.35">
      <c r="AH4678" s="16" t="str">
        <f>IF(AND(B4678="Premier League",E4678="Live"),_xlfn.XLOOKUP(_xlfn.TEXTJOIN(" vs ",,C4678:D4678),Calendar!G:G,Calendar!B:B),IF(AND(B4678="Premier League",E4678="Highlights"),_xlfn.XLOOKUP(H4678,Calendar!O:O,Calendar!N:N,,-1),""))</f>
        <v/>
      </c>
      <c r="AI4678" s="61" t="str">
        <f>IF(AND(AH4678&lt;&gt;"",E4678="Live"),_xlfn.XLOOKUP(_xlfn.TEXTJOIN(" vs ",,C4678:D4678),Calendar!G:G,Calendar!K:K),"")</f>
        <v/>
      </c>
      <c r="AJ4678" s="61" t="str">
        <f>IF(AND(K4678&lt;&gt;"Match of the Day",K4678&lt;&gt;"Match of the Day 2",K4678&lt;&gt;"Match of the Day Repeat"),"",1+MAX($AJ$10:AJ4677))</f>
        <v/>
      </c>
    </row>
    <row r="4679" spans="34:36" x14ac:dyDescent="0.35">
      <c r="AH4679" s="16" t="str">
        <f>IF(AND(B4679="Premier League",E4679="Live"),_xlfn.XLOOKUP(_xlfn.TEXTJOIN(" vs ",,C4679:D4679),Calendar!G:G,Calendar!B:B),IF(AND(B4679="Premier League",E4679="Highlights"),_xlfn.XLOOKUP(H4679,Calendar!O:O,Calendar!N:N,,-1),""))</f>
        <v/>
      </c>
      <c r="AI4679" s="61" t="str">
        <f>IF(AND(AH4679&lt;&gt;"",E4679="Live"),_xlfn.XLOOKUP(_xlfn.TEXTJOIN(" vs ",,C4679:D4679),Calendar!G:G,Calendar!K:K),"")</f>
        <v/>
      </c>
      <c r="AJ4679" s="61" t="str">
        <f>IF(AND(K4679&lt;&gt;"Match of the Day",K4679&lt;&gt;"Match of the Day 2",K4679&lt;&gt;"Match of the Day Repeat"),"",1+MAX($AJ$10:AJ4678))</f>
        <v/>
      </c>
    </row>
    <row r="4680" spans="34:36" x14ac:dyDescent="0.35">
      <c r="AH4680" s="16" t="str">
        <f>IF(AND(B4680="Premier League",E4680="Live"),_xlfn.XLOOKUP(_xlfn.TEXTJOIN(" vs ",,C4680:D4680),Calendar!G:G,Calendar!B:B),IF(AND(B4680="Premier League",E4680="Highlights"),_xlfn.XLOOKUP(H4680,Calendar!O:O,Calendar!N:N,,-1),""))</f>
        <v/>
      </c>
      <c r="AI4680" s="61" t="str">
        <f>IF(AND(AH4680&lt;&gt;"",E4680="Live"),_xlfn.XLOOKUP(_xlfn.TEXTJOIN(" vs ",,C4680:D4680),Calendar!G:G,Calendar!K:K),"")</f>
        <v/>
      </c>
      <c r="AJ4680" s="61" t="str">
        <f>IF(AND(K4680&lt;&gt;"Match of the Day",K4680&lt;&gt;"Match of the Day 2",K4680&lt;&gt;"Match of the Day Repeat"),"",1+MAX($AJ$10:AJ4679))</f>
        <v/>
      </c>
    </row>
    <row r="4681" spans="34:36" x14ac:dyDescent="0.35">
      <c r="AH4681" s="16" t="str">
        <f>IF(AND(B4681="Premier League",E4681="Live"),_xlfn.XLOOKUP(_xlfn.TEXTJOIN(" vs ",,C4681:D4681),Calendar!G:G,Calendar!B:B),IF(AND(B4681="Premier League",E4681="Highlights"),_xlfn.XLOOKUP(H4681,Calendar!O:O,Calendar!N:N,,-1),""))</f>
        <v/>
      </c>
      <c r="AI4681" s="61" t="str">
        <f>IF(AND(AH4681&lt;&gt;"",E4681="Live"),_xlfn.XLOOKUP(_xlfn.TEXTJOIN(" vs ",,C4681:D4681),Calendar!G:G,Calendar!K:K),"")</f>
        <v/>
      </c>
      <c r="AJ4681" s="61" t="str">
        <f>IF(AND(K4681&lt;&gt;"Match of the Day",K4681&lt;&gt;"Match of the Day 2",K4681&lt;&gt;"Match of the Day Repeat"),"",1+MAX($AJ$10:AJ4680))</f>
        <v/>
      </c>
    </row>
    <row r="4682" spans="34:36" x14ac:dyDescent="0.35">
      <c r="AH4682" s="16" t="str">
        <f>IF(AND(B4682="Premier League",E4682="Live"),_xlfn.XLOOKUP(_xlfn.TEXTJOIN(" vs ",,C4682:D4682),Calendar!G:G,Calendar!B:B),IF(AND(B4682="Premier League",E4682="Highlights"),_xlfn.XLOOKUP(H4682,Calendar!O:O,Calendar!N:N,,-1),""))</f>
        <v/>
      </c>
      <c r="AI4682" s="61" t="str">
        <f>IF(AND(AH4682&lt;&gt;"",E4682="Live"),_xlfn.XLOOKUP(_xlfn.TEXTJOIN(" vs ",,C4682:D4682),Calendar!G:G,Calendar!K:K),"")</f>
        <v/>
      </c>
      <c r="AJ4682" s="61" t="str">
        <f>IF(AND(K4682&lt;&gt;"Match of the Day",K4682&lt;&gt;"Match of the Day 2",K4682&lt;&gt;"Match of the Day Repeat"),"",1+MAX($AJ$10:AJ4681))</f>
        <v/>
      </c>
    </row>
    <row r="4683" spans="34:36" x14ac:dyDescent="0.35">
      <c r="AH4683" s="16" t="str">
        <f>IF(AND(B4683="Premier League",E4683="Live"),_xlfn.XLOOKUP(_xlfn.TEXTJOIN(" vs ",,C4683:D4683),Calendar!G:G,Calendar!B:B),IF(AND(B4683="Premier League",E4683="Highlights"),_xlfn.XLOOKUP(H4683,Calendar!O:O,Calendar!N:N,,-1),""))</f>
        <v/>
      </c>
      <c r="AI4683" s="61" t="str">
        <f>IF(AND(AH4683&lt;&gt;"",E4683="Live"),_xlfn.XLOOKUP(_xlfn.TEXTJOIN(" vs ",,C4683:D4683),Calendar!G:G,Calendar!K:K),"")</f>
        <v/>
      </c>
      <c r="AJ4683" s="61" t="str">
        <f>IF(AND(K4683&lt;&gt;"Match of the Day",K4683&lt;&gt;"Match of the Day 2",K4683&lt;&gt;"Match of the Day Repeat"),"",1+MAX($AJ$10:AJ4682))</f>
        <v/>
      </c>
    </row>
    <row r="4684" spans="34:36" x14ac:dyDescent="0.35">
      <c r="AH4684" s="16" t="str">
        <f>IF(AND(B4684="Premier League",E4684="Live"),_xlfn.XLOOKUP(_xlfn.TEXTJOIN(" vs ",,C4684:D4684),Calendar!G:G,Calendar!B:B),IF(AND(B4684="Premier League",E4684="Highlights"),_xlfn.XLOOKUP(H4684,Calendar!O:O,Calendar!N:N,,-1),""))</f>
        <v/>
      </c>
      <c r="AI4684" s="61" t="str">
        <f>IF(AND(AH4684&lt;&gt;"",E4684="Live"),_xlfn.XLOOKUP(_xlfn.TEXTJOIN(" vs ",,C4684:D4684),Calendar!G:G,Calendar!K:K),"")</f>
        <v/>
      </c>
      <c r="AJ4684" s="61" t="str">
        <f>IF(AND(K4684&lt;&gt;"Match of the Day",K4684&lt;&gt;"Match of the Day 2",K4684&lt;&gt;"Match of the Day Repeat"),"",1+MAX($AJ$10:AJ4683))</f>
        <v/>
      </c>
    </row>
    <row r="4685" spans="34:36" x14ac:dyDescent="0.35">
      <c r="AH4685" s="16" t="str">
        <f>IF(AND(B4685="Premier League",E4685="Live"),_xlfn.XLOOKUP(_xlfn.TEXTJOIN(" vs ",,C4685:D4685),Calendar!G:G,Calendar!B:B),IF(AND(B4685="Premier League",E4685="Highlights"),_xlfn.XLOOKUP(H4685,Calendar!O:O,Calendar!N:N,,-1),""))</f>
        <v/>
      </c>
      <c r="AI4685" s="61" t="str">
        <f>IF(AND(AH4685&lt;&gt;"",E4685="Live"),_xlfn.XLOOKUP(_xlfn.TEXTJOIN(" vs ",,C4685:D4685),Calendar!G:G,Calendar!K:K),"")</f>
        <v/>
      </c>
      <c r="AJ4685" s="61" t="str">
        <f>IF(AND(K4685&lt;&gt;"Match of the Day",K4685&lt;&gt;"Match of the Day 2",K4685&lt;&gt;"Match of the Day Repeat"),"",1+MAX($AJ$10:AJ4684))</f>
        <v/>
      </c>
    </row>
    <row r="4686" spans="34:36" x14ac:dyDescent="0.35">
      <c r="AH4686" s="16" t="str">
        <f>IF(AND(B4686="Premier League",E4686="Live"),_xlfn.XLOOKUP(_xlfn.TEXTJOIN(" vs ",,C4686:D4686),Calendar!G:G,Calendar!B:B),IF(AND(B4686="Premier League",E4686="Highlights"),_xlfn.XLOOKUP(H4686,Calendar!O:O,Calendar!N:N,,-1),""))</f>
        <v/>
      </c>
      <c r="AI4686" s="61" t="str">
        <f>IF(AND(AH4686&lt;&gt;"",E4686="Live"),_xlfn.XLOOKUP(_xlfn.TEXTJOIN(" vs ",,C4686:D4686),Calendar!G:G,Calendar!K:K),"")</f>
        <v/>
      </c>
      <c r="AJ4686" s="61" t="str">
        <f>IF(AND(K4686&lt;&gt;"Match of the Day",K4686&lt;&gt;"Match of the Day 2",K4686&lt;&gt;"Match of the Day Repeat"),"",1+MAX($AJ$10:AJ4685))</f>
        <v/>
      </c>
    </row>
    <row r="4687" spans="34:36" x14ac:dyDescent="0.35">
      <c r="AH4687" s="16" t="str">
        <f>IF(AND(B4687="Premier League",E4687="Live"),_xlfn.XLOOKUP(_xlfn.TEXTJOIN(" vs ",,C4687:D4687),Calendar!G:G,Calendar!B:B),IF(AND(B4687="Premier League",E4687="Highlights"),_xlfn.XLOOKUP(H4687,Calendar!O:O,Calendar!N:N,,-1),""))</f>
        <v/>
      </c>
      <c r="AI4687" s="61" t="str">
        <f>IF(AND(AH4687&lt;&gt;"",E4687="Live"),_xlfn.XLOOKUP(_xlfn.TEXTJOIN(" vs ",,C4687:D4687),Calendar!G:G,Calendar!K:K),"")</f>
        <v/>
      </c>
      <c r="AJ4687" s="61" t="str">
        <f>IF(AND(K4687&lt;&gt;"Match of the Day",K4687&lt;&gt;"Match of the Day 2",K4687&lt;&gt;"Match of the Day Repeat"),"",1+MAX($AJ$10:AJ4686))</f>
        <v/>
      </c>
    </row>
    <row r="4688" spans="34:36" x14ac:dyDescent="0.35">
      <c r="AH4688" s="16" t="str">
        <f>IF(AND(B4688="Premier League",E4688="Live"),_xlfn.XLOOKUP(_xlfn.TEXTJOIN(" vs ",,C4688:D4688),Calendar!G:G,Calendar!B:B),IF(AND(B4688="Premier League",E4688="Highlights"),_xlfn.XLOOKUP(H4688,Calendar!O:O,Calendar!N:N,,-1),""))</f>
        <v/>
      </c>
      <c r="AI4688" s="61" t="str">
        <f>IF(AND(AH4688&lt;&gt;"",E4688="Live"),_xlfn.XLOOKUP(_xlfn.TEXTJOIN(" vs ",,C4688:D4688),Calendar!G:G,Calendar!K:K),"")</f>
        <v/>
      </c>
      <c r="AJ4688" s="61" t="str">
        <f>IF(AND(K4688&lt;&gt;"Match of the Day",K4688&lt;&gt;"Match of the Day 2",K4688&lt;&gt;"Match of the Day Repeat"),"",1+MAX($AJ$10:AJ4687))</f>
        <v/>
      </c>
    </row>
    <row r="4689" spans="34:36" x14ac:dyDescent="0.35">
      <c r="AH4689" s="16" t="str">
        <f>IF(AND(B4689="Premier League",E4689="Live"),_xlfn.XLOOKUP(_xlfn.TEXTJOIN(" vs ",,C4689:D4689),Calendar!G:G,Calendar!B:B),IF(AND(B4689="Premier League",E4689="Highlights"),_xlfn.XLOOKUP(H4689,Calendar!O:O,Calendar!N:N,,-1),""))</f>
        <v/>
      </c>
      <c r="AI4689" s="61" t="str">
        <f>IF(AND(AH4689&lt;&gt;"",E4689="Live"),_xlfn.XLOOKUP(_xlfn.TEXTJOIN(" vs ",,C4689:D4689),Calendar!G:G,Calendar!K:K),"")</f>
        <v/>
      </c>
      <c r="AJ4689" s="61" t="str">
        <f>IF(AND(K4689&lt;&gt;"Match of the Day",K4689&lt;&gt;"Match of the Day 2",K4689&lt;&gt;"Match of the Day Repeat"),"",1+MAX($AJ$10:AJ4688))</f>
        <v/>
      </c>
    </row>
    <row r="4690" spans="34:36" x14ac:dyDescent="0.35">
      <c r="AH4690" s="16" t="str">
        <f>IF(AND(B4690="Premier League",E4690="Live"),_xlfn.XLOOKUP(_xlfn.TEXTJOIN(" vs ",,C4690:D4690),Calendar!G:G,Calendar!B:B),IF(AND(B4690="Premier League",E4690="Highlights"),_xlfn.XLOOKUP(H4690,Calendar!O:O,Calendar!N:N,,-1),""))</f>
        <v/>
      </c>
      <c r="AI4690" s="61" t="str">
        <f>IF(AND(AH4690&lt;&gt;"",E4690="Live"),_xlfn.XLOOKUP(_xlfn.TEXTJOIN(" vs ",,C4690:D4690),Calendar!G:G,Calendar!K:K),"")</f>
        <v/>
      </c>
      <c r="AJ4690" s="61" t="str">
        <f>IF(AND(K4690&lt;&gt;"Match of the Day",K4690&lt;&gt;"Match of the Day 2",K4690&lt;&gt;"Match of the Day Repeat"),"",1+MAX($AJ$10:AJ4689))</f>
        <v/>
      </c>
    </row>
    <row r="4691" spans="34:36" x14ac:dyDescent="0.35">
      <c r="AH4691" s="16" t="str">
        <f>IF(AND(B4691="Premier League",E4691="Live"),_xlfn.XLOOKUP(_xlfn.TEXTJOIN(" vs ",,C4691:D4691),Calendar!G:G,Calendar!B:B),IF(AND(B4691="Premier League",E4691="Highlights"),_xlfn.XLOOKUP(H4691,Calendar!O:O,Calendar!N:N,,-1),""))</f>
        <v/>
      </c>
      <c r="AI4691" s="61" t="str">
        <f>IF(AND(AH4691&lt;&gt;"",E4691="Live"),_xlfn.XLOOKUP(_xlfn.TEXTJOIN(" vs ",,C4691:D4691),Calendar!G:G,Calendar!K:K),"")</f>
        <v/>
      </c>
      <c r="AJ4691" s="61" t="str">
        <f>IF(AND(K4691&lt;&gt;"Match of the Day",K4691&lt;&gt;"Match of the Day 2",K4691&lt;&gt;"Match of the Day Repeat"),"",1+MAX($AJ$10:AJ4690))</f>
        <v/>
      </c>
    </row>
    <row r="4692" spans="34:36" x14ac:dyDescent="0.35">
      <c r="AH4692" s="16" t="str">
        <f>IF(AND(B4692="Premier League",E4692="Live"),_xlfn.XLOOKUP(_xlfn.TEXTJOIN(" vs ",,C4692:D4692),Calendar!G:G,Calendar!B:B),IF(AND(B4692="Premier League",E4692="Highlights"),_xlfn.XLOOKUP(H4692,Calendar!O:O,Calendar!N:N,,-1),""))</f>
        <v/>
      </c>
      <c r="AI4692" s="61" t="str">
        <f>IF(AND(AH4692&lt;&gt;"",E4692="Live"),_xlfn.XLOOKUP(_xlfn.TEXTJOIN(" vs ",,C4692:D4692),Calendar!G:G,Calendar!K:K),"")</f>
        <v/>
      </c>
      <c r="AJ4692" s="61" t="str">
        <f>IF(AND(K4692&lt;&gt;"Match of the Day",K4692&lt;&gt;"Match of the Day 2",K4692&lt;&gt;"Match of the Day Repeat"),"",1+MAX($AJ$10:AJ4691))</f>
        <v/>
      </c>
    </row>
    <row r="4693" spans="34:36" x14ac:dyDescent="0.35">
      <c r="AH4693" s="16" t="str">
        <f>IF(AND(B4693="Premier League",E4693="Live"),_xlfn.XLOOKUP(_xlfn.TEXTJOIN(" vs ",,C4693:D4693),Calendar!G:G,Calendar!B:B),IF(AND(B4693="Premier League",E4693="Highlights"),_xlfn.XLOOKUP(H4693,Calendar!O:O,Calendar!N:N,,-1),""))</f>
        <v/>
      </c>
      <c r="AI4693" s="61" t="str">
        <f>IF(AND(AH4693&lt;&gt;"",E4693="Live"),_xlfn.XLOOKUP(_xlfn.TEXTJOIN(" vs ",,C4693:D4693),Calendar!G:G,Calendar!K:K),"")</f>
        <v/>
      </c>
      <c r="AJ4693" s="61" t="str">
        <f>IF(AND(K4693&lt;&gt;"Match of the Day",K4693&lt;&gt;"Match of the Day 2",K4693&lt;&gt;"Match of the Day Repeat"),"",1+MAX($AJ$10:AJ4692))</f>
        <v/>
      </c>
    </row>
    <row r="4694" spans="34:36" x14ac:dyDescent="0.35">
      <c r="AH4694" s="16" t="str">
        <f>IF(AND(B4694="Premier League",E4694="Live"),_xlfn.XLOOKUP(_xlfn.TEXTJOIN(" vs ",,C4694:D4694),Calendar!G:G,Calendar!B:B),IF(AND(B4694="Premier League",E4694="Highlights"),_xlfn.XLOOKUP(H4694,Calendar!O:O,Calendar!N:N,,-1),""))</f>
        <v/>
      </c>
      <c r="AI4694" s="61" t="str">
        <f>IF(AND(AH4694&lt;&gt;"",E4694="Live"),_xlfn.XLOOKUP(_xlfn.TEXTJOIN(" vs ",,C4694:D4694),Calendar!G:G,Calendar!K:K),"")</f>
        <v/>
      </c>
      <c r="AJ4694" s="61" t="str">
        <f>IF(AND(K4694&lt;&gt;"Match of the Day",K4694&lt;&gt;"Match of the Day 2",K4694&lt;&gt;"Match of the Day Repeat"),"",1+MAX($AJ$10:AJ4693))</f>
        <v/>
      </c>
    </row>
    <row r="4695" spans="34:36" x14ac:dyDescent="0.35">
      <c r="AH4695" s="16" t="str">
        <f>IF(AND(B4695="Premier League",E4695="Live"),_xlfn.XLOOKUP(_xlfn.TEXTJOIN(" vs ",,C4695:D4695),Calendar!G:G,Calendar!B:B),IF(AND(B4695="Premier League",E4695="Highlights"),_xlfn.XLOOKUP(H4695,Calendar!O:O,Calendar!N:N,,-1),""))</f>
        <v/>
      </c>
      <c r="AI4695" s="61" t="str">
        <f>IF(AND(AH4695&lt;&gt;"",E4695="Live"),_xlfn.XLOOKUP(_xlfn.TEXTJOIN(" vs ",,C4695:D4695),Calendar!G:G,Calendar!K:K),"")</f>
        <v/>
      </c>
      <c r="AJ4695" s="61" t="str">
        <f>IF(AND(K4695&lt;&gt;"Match of the Day",K4695&lt;&gt;"Match of the Day 2",K4695&lt;&gt;"Match of the Day Repeat"),"",1+MAX($AJ$10:AJ4694))</f>
        <v/>
      </c>
    </row>
    <row r="4696" spans="34:36" x14ac:dyDescent="0.35">
      <c r="AH4696" s="16" t="str">
        <f>IF(AND(B4696="Premier League",E4696="Live"),_xlfn.XLOOKUP(_xlfn.TEXTJOIN(" vs ",,C4696:D4696),Calendar!G:G,Calendar!B:B),IF(AND(B4696="Premier League",E4696="Highlights"),_xlfn.XLOOKUP(H4696,Calendar!O:O,Calendar!N:N,,-1),""))</f>
        <v/>
      </c>
      <c r="AI4696" s="61" t="str">
        <f>IF(AND(AH4696&lt;&gt;"",E4696="Live"),_xlfn.XLOOKUP(_xlfn.TEXTJOIN(" vs ",,C4696:D4696),Calendar!G:G,Calendar!K:K),"")</f>
        <v/>
      </c>
      <c r="AJ4696" s="61" t="str">
        <f>IF(AND(K4696&lt;&gt;"Match of the Day",K4696&lt;&gt;"Match of the Day 2",K4696&lt;&gt;"Match of the Day Repeat"),"",1+MAX($AJ$10:AJ4695))</f>
        <v/>
      </c>
    </row>
    <row r="4697" spans="34:36" x14ac:dyDescent="0.35">
      <c r="AH4697" s="16" t="str">
        <f>IF(AND(B4697="Premier League",E4697="Live"),_xlfn.XLOOKUP(_xlfn.TEXTJOIN(" vs ",,C4697:D4697),Calendar!G:G,Calendar!B:B),IF(AND(B4697="Premier League",E4697="Highlights"),_xlfn.XLOOKUP(H4697,Calendar!O:O,Calendar!N:N,,-1),""))</f>
        <v/>
      </c>
      <c r="AI4697" s="61" t="str">
        <f>IF(AND(AH4697&lt;&gt;"",E4697="Live"),_xlfn.XLOOKUP(_xlfn.TEXTJOIN(" vs ",,C4697:D4697),Calendar!G:G,Calendar!K:K),"")</f>
        <v/>
      </c>
      <c r="AJ4697" s="61" t="str">
        <f>IF(AND(K4697&lt;&gt;"Match of the Day",K4697&lt;&gt;"Match of the Day 2",K4697&lt;&gt;"Match of the Day Repeat"),"",1+MAX($AJ$10:AJ4696))</f>
        <v/>
      </c>
    </row>
    <row r="4698" spans="34:36" x14ac:dyDescent="0.35">
      <c r="AH4698" s="16" t="str">
        <f>IF(AND(B4698="Premier League",E4698="Live"),_xlfn.XLOOKUP(_xlfn.TEXTJOIN(" vs ",,C4698:D4698),Calendar!G:G,Calendar!B:B),IF(AND(B4698="Premier League",E4698="Highlights"),_xlfn.XLOOKUP(H4698,Calendar!O:O,Calendar!N:N,,-1),""))</f>
        <v/>
      </c>
      <c r="AI4698" s="61" t="str">
        <f>IF(AND(AH4698&lt;&gt;"",E4698="Live"),_xlfn.XLOOKUP(_xlfn.TEXTJOIN(" vs ",,C4698:D4698),Calendar!G:G,Calendar!K:K),"")</f>
        <v/>
      </c>
      <c r="AJ4698" s="61" t="str">
        <f>IF(AND(K4698&lt;&gt;"Match of the Day",K4698&lt;&gt;"Match of the Day 2",K4698&lt;&gt;"Match of the Day Repeat"),"",1+MAX($AJ$10:AJ4697))</f>
        <v/>
      </c>
    </row>
    <row r="4699" spans="34:36" x14ac:dyDescent="0.35">
      <c r="AH4699" s="16" t="str">
        <f>IF(AND(B4699="Premier League",E4699="Live"),_xlfn.XLOOKUP(_xlfn.TEXTJOIN(" vs ",,C4699:D4699),Calendar!G:G,Calendar!B:B),IF(AND(B4699="Premier League",E4699="Highlights"),_xlfn.XLOOKUP(H4699,Calendar!O:O,Calendar!N:N,,-1),""))</f>
        <v/>
      </c>
      <c r="AI4699" s="61" t="str">
        <f>IF(AND(AH4699&lt;&gt;"",E4699="Live"),_xlfn.XLOOKUP(_xlfn.TEXTJOIN(" vs ",,C4699:D4699),Calendar!G:G,Calendar!K:K),"")</f>
        <v/>
      </c>
      <c r="AJ4699" s="61" t="str">
        <f>IF(AND(K4699&lt;&gt;"Match of the Day",K4699&lt;&gt;"Match of the Day 2",K4699&lt;&gt;"Match of the Day Repeat"),"",1+MAX($AJ$10:AJ4698))</f>
        <v/>
      </c>
    </row>
    <row r="4700" spans="34:36" x14ac:dyDescent="0.35">
      <c r="AH4700" s="16" t="str">
        <f>IF(AND(B4700="Premier League",E4700="Live"),_xlfn.XLOOKUP(_xlfn.TEXTJOIN(" vs ",,C4700:D4700),Calendar!G:G,Calendar!B:B),IF(AND(B4700="Premier League",E4700="Highlights"),_xlfn.XLOOKUP(H4700,Calendar!O:O,Calendar!N:N,,-1),""))</f>
        <v/>
      </c>
      <c r="AI4700" s="61" t="str">
        <f>IF(AND(AH4700&lt;&gt;"",E4700="Live"),_xlfn.XLOOKUP(_xlfn.TEXTJOIN(" vs ",,C4700:D4700),Calendar!G:G,Calendar!K:K),"")</f>
        <v/>
      </c>
      <c r="AJ4700" s="61" t="str">
        <f>IF(AND(K4700&lt;&gt;"Match of the Day",K4700&lt;&gt;"Match of the Day 2",K4700&lt;&gt;"Match of the Day Repeat"),"",1+MAX($AJ$10:AJ4699))</f>
        <v/>
      </c>
    </row>
    <row r="4701" spans="34:36" x14ac:dyDescent="0.35">
      <c r="AH4701" s="16" t="str">
        <f>IF(AND(B4701="Premier League",E4701="Live"),_xlfn.XLOOKUP(_xlfn.TEXTJOIN(" vs ",,C4701:D4701),Calendar!G:G,Calendar!B:B),IF(AND(B4701="Premier League",E4701="Highlights"),_xlfn.XLOOKUP(H4701,Calendar!O:O,Calendar!N:N,,-1),""))</f>
        <v/>
      </c>
      <c r="AI4701" s="61" t="str">
        <f>IF(AND(AH4701&lt;&gt;"",E4701="Live"),_xlfn.XLOOKUP(_xlfn.TEXTJOIN(" vs ",,C4701:D4701),Calendar!G:G,Calendar!K:K),"")</f>
        <v/>
      </c>
      <c r="AJ4701" s="61" t="str">
        <f>IF(AND(K4701&lt;&gt;"Match of the Day",K4701&lt;&gt;"Match of the Day 2",K4701&lt;&gt;"Match of the Day Repeat"),"",1+MAX($AJ$10:AJ4700))</f>
        <v/>
      </c>
    </row>
    <row r="4702" spans="34:36" x14ac:dyDescent="0.35">
      <c r="AH4702" s="16" t="str">
        <f>IF(AND(B4702="Premier League",E4702="Live"),_xlfn.XLOOKUP(_xlfn.TEXTJOIN(" vs ",,C4702:D4702),Calendar!G:G,Calendar!B:B),IF(AND(B4702="Premier League",E4702="Highlights"),_xlfn.XLOOKUP(H4702,Calendar!O:O,Calendar!N:N,,-1),""))</f>
        <v/>
      </c>
      <c r="AI4702" s="61" t="str">
        <f>IF(AND(AH4702&lt;&gt;"",E4702="Live"),_xlfn.XLOOKUP(_xlfn.TEXTJOIN(" vs ",,C4702:D4702),Calendar!G:G,Calendar!K:K),"")</f>
        <v/>
      </c>
      <c r="AJ4702" s="61" t="str">
        <f>IF(AND(K4702&lt;&gt;"Match of the Day",K4702&lt;&gt;"Match of the Day 2",K4702&lt;&gt;"Match of the Day Repeat"),"",1+MAX($AJ$10:AJ4701))</f>
        <v/>
      </c>
    </row>
    <row r="4703" spans="34:36" x14ac:dyDescent="0.35">
      <c r="AH4703" s="16" t="str">
        <f>IF(AND(B4703="Premier League",E4703="Live"),_xlfn.XLOOKUP(_xlfn.TEXTJOIN(" vs ",,C4703:D4703),Calendar!G:G,Calendar!B:B),IF(AND(B4703="Premier League",E4703="Highlights"),_xlfn.XLOOKUP(H4703,Calendar!O:O,Calendar!N:N,,-1),""))</f>
        <v/>
      </c>
      <c r="AI4703" s="61" t="str">
        <f>IF(AND(AH4703&lt;&gt;"",E4703="Live"),_xlfn.XLOOKUP(_xlfn.TEXTJOIN(" vs ",,C4703:D4703),Calendar!G:G,Calendar!K:K),"")</f>
        <v/>
      </c>
      <c r="AJ4703" s="61" t="str">
        <f>IF(AND(K4703&lt;&gt;"Match of the Day",K4703&lt;&gt;"Match of the Day 2",K4703&lt;&gt;"Match of the Day Repeat"),"",1+MAX($AJ$10:AJ4702))</f>
        <v/>
      </c>
    </row>
    <row r="4704" spans="34:36" x14ac:dyDescent="0.35">
      <c r="AH4704" s="16" t="str">
        <f>IF(AND(B4704="Premier League",E4704="Live"),_xlfn.XLOOKUP(_xlfn.TEXTJOIN(" vs ",,C4704:D4704),Calendar!G:G,Calendar!B:B),IF(AND(B4704="Premier League",E4704="Highlights"),_xlfn.XLOOKUP(H4704,Calendar!O:O,Calendar!N:N,,-1),""))</f>
        <v/>
      </c>
      <c r="AI4704" s="61" t="str">
        <f>IF(AND(AH4704&lt;&gt;"",E4704="Live"),_xlfn.XLOOKUP(_xlfn.TEXTJOIN(" vs ",,C4704:D4704),Calendar!G:G,Calendar!K:K),"")</f>
        <v/>
      </c>
      <c r="AJ4704" s="61" t="str">
        <f>IF(AND(K4704&lt;&gt;"Match of the Day",K4704&lt;&gt;"Match of the Day 2",K4704&lt;&gt;"Match of the Day Repeat"),"",1+MAX($AJ$10:AJ4703))</f>
        <v/>
      </c>
    </row>
    <row r="4705" spans="34:36" x14ac:dyDescent="0.35">
      <c r="AH4705" s="16" t="str">
        <f>IF(AND(B4705="Premier League",E4705="Live"),_xlfn.XLOOKUP(_xlfn.TEXTJOIN(" vs ",,C4705:D4705),Calendar!G:G,Calendar!B:B),IF(AND(B4705="Premier League",E4705="Highlights"),_xlfn.XLOOKUP(H4705,Calendar!O:O,Calendar!N:N,,-1),""))</f>
        <v/>
      </c>
      <c r="AI4705" s="61" t="str">
        <f>IF(AND(AH4705&lt;&gt;"",E4705="Live"),_xlfn.XLOOKUP(_xlfn.TEXTJOIN(" vs ",,C4705:D4705),Calendar!G:G,Calendar!K:K),"")</f>
        <v/>
      </c>
      <c r="AJ4705" s="61" t="str">
        <f>IF(AND(K4705&lt;&gt;"Match of the Day",K4705&lt;&gt;"Match of the Day 2",K4705&lt;&gt;"Match of the Day Repeat"),"",1+MAX($AJ$10:AJ4704))</f>
        <v/>
      </c>
    </row>
    <row r="4706" spans="34:36" x14ac:dyDescent="0.35">
      <c r="AH4706" s="16" t="str">
        <f>IF(AND(B4706="Premier League",E4706="Live"),_xlfn.XLOOKUP(_xlfn.TEXTJOIN(" vs ",,C4706:D4706),Calendar!G:G,Calendar!B:B),IF(AND(B4706="Premier League",E4706="Highlights"),_xlfn.XLOOKUP(H4706,Calendar!O:O,Calendar!N:N,,-1),""))</f>
        <v/>
      </c>
      <c r="AI4706" s="61" t="str">
        <f>IF(AND(AH4706&lt;&gt;"",E4706="Live"),_xlfn.XLOOKUP(_xlfn.TEXTJOIN(" vs ",,C4706:D4706),Calendar!G:G,Calendar!K:K),"")</f>
        <v/>
      </c>
      <c r="AJ4706" s="61" t="str">
        <f>IF(AND(K4706&lt;&gt;"Match of the Day",K4706&lt;&gt;"Match of the Day 2",K4706&lt;&gt;"Match of the Day Repeat"),"",1+MAX($AJ$10:AJ4705))</f>
        <v/>
      </c>
    </row>
    <row r="4707" spans="34:36" x14ac:dyDescent="0.35">
      <c r="AH4707" s="16" t="str">
        <f>IF(AND(B4707="Premier League",E4707="Live"),_xlfn.XLOOKUP(_xlfn.TEXTJOIN(" vs ",,C4707:D4707),Calendar!G:G,Calendar!B:B),IF(AND(B4707="Premier League",E4707="Highlights"),_xlfn.XLOOKUP(H4707,Calendar!O:O,Calendar!N:N,,-1),""))</f>
        <v/>
      </c>
      <c r="AI4707" s="61" t="str">
        <f>IF(AND(AH4707&lt;&gt;"",E4707="Live"),_xlfn.XLOOKUP(_xlfn.TEXTJOIN(" vs ",,C4707:D4707),Calendar!G:G,Calendar!K:K),"")</f>
        <v/>
      </c>
      <c r="AJ4707" s="61" t="str">
        <f>IF(AND(K4707&lt;&gt;"Match of the Day",K4707&lt;&gt;"Match of the Day 2",K4707&lt;&gt;"Match of the Day Repeat"),"",1+MAX($AJ$10:AJ4706))</f>
        <v/>
      </c>
    </row>
    <row r="4708" spans="34:36" x14ac:dyDescent="0.35">
      <c r="AH4708" s="16" t="str">
        <f>IF(AND(B4708="Premier League",E4708="Live"),_xlfn.XLOOKUP(_xlfn.TEXTJOIN(" vs ",,C4708:D4708),Calendar!G:G,Calendar!B:B),IF(AND(B4708="Premier League",E4708="Highlights"),_xlfn.XLOOKUP(H4708,Calendar!O:O,Calendar!N:N,,-1),""))</f>
        <v/>
      </c>
      <c r="AI4708" s="61" t="str">
        <f>IF(AND(AH4708&lt;&gt;"",E4708="Live"),_xlfn.XLOOKUP(_xlfn.TEXTJOIN(" vs ",,C4708:D4708),Calendar!G:G,Calendar!K:K),"")</f>
        <v/>
      </c>
      <c r="AJ4708" s="61" t="str">
        <f>IF(AND(K4708&lt;&gt;"Match of the Day",K4708&lt;&gt;"Match of the Day 2",K4708&lt;&gt;"Match of the Day Repeat"),"",1+MAX($AJ$10:AJ4707))</f>
        <v/>
      </c>
    </row>
    <row r="4709" spans="34:36" x14ac:dyDescent="0.35">
      <c r="AH4709" s="16" t="str">
        <f>IF(AND(B4709="Premier League",E4709="Live"),_xlfn.XLOOKUP(_xlfn.TEXTJOIN(" vs ",,C4709:D4709),Calendar!G:G,Calendar!B:B),IF(AND(B4709="Premier League",E4709="Highlights"),_xlfn.XLOOKUP(H4709,Calendar!O:O,Calendar!N:N,,-1),""))</f>
        <v/>
      </c>
      <c r="AI4709" s="61" t="str">
        <f>IF(AND(AH4709&lt;&gt;"",E4709="Live"),_xlfn.XLOOKUP(_xlfn.TEXTJOIN(" vs ",,C4709:D4709),Calendar!G:G,Calendar!K:K),"")</f>
        <v/>
      </c>
      <c r="AJ4709" s="61" t="str">
        <f>IF(AND(K4709&lt;&gt;"Match of the Day",K4709&lt;&gt;"Match of the Day 2",K4709&lt;&gt;"Match of the Day Repeat"),"",1+MAX($AJ$10:AJ4708))</f>
        <v/>
      </c>
    </row>
    <row r="4710" spans="34:36" x14ac:dyDescent="0.35">
      <c r="AH4710" s="16" t="str">
        <f>IF(AND(B4710="Premier League",E4710="Live"),_xlfn.XLOOKUP(_xlfn.TEXTJOIN(" vs ",,C4710:D4710),Calendar!G:G,Calendar!B:B),IF(AND(B4710="Premier League",E4710="Highlights"),_xlfn.XLOOKUP(H4710,Calendar!O:O,Calendar!N:N,,-1),""))</f>
        <v/>
      </c>
      <c r="AI4710" s="61" t="str">
        <f>IF(AND(AH4710&lt;&gt;"",E4710="Live"),_xlfn.XLOOKUP(_xlfn.TEXTJOIN(" vs ",,C4710:D4710),Calendar!G:G,Calendar!K:K),"")</f>
        <v/>
      </c>
      <c r="AJ4710" s="61" t="str">
        <f>IF(AND(K4710&lt;&gt;"Match of the Day",K4710&lt;&gt;"Match of the Day 2",K4710&lt;&gt;"Match of the Day Repeat"),"",1+MAX($AJ$10:AJ4709))</f>
        <v/>
      </c>
    </row>
    <row r="4711" spans="34:36" x14ac:dyDescent="0.35">
      <c r="AH4711" s="16" t="str">
        <f>IF(AND(B4711="Premier League",E4711="Live"),_xlfn.XLOOKUP(_xlfn.TEXTJOIN(" vs ",,C4711:D4711),Calendar!G:G,Calendar!B:B),IF(AND(B4711="Premier League",E4711="Highlights"),_xlfn.XLOOKUP(H4711,Calendar!O:O,Calendar!N:N,,-1),""))</f>
        <v/>
      </c>
      <c r="AI4711" s="61" t="str">
        <f>IF(AND(AH4711&lt;&gt;"",E4711="Live"),_xlfn.XLOOKUP(_xlfn.TEXTJOIN(" vs ",,C4711:D4711),Calendar!G:G,Calendar!K:K),"")</f>
        <v/>
      </c>
      <c r="AJ4711" s="61" t="str">
        <f>IF(AND(K4711&lt;&gt;"Match of the Day",K4711&lt;&gt;"Match of the Day 2",K4711&lt;&gt;"Match of the Day Repeat"),"",1+MAX($AJ$10:AJ4710))</f>
        <v/>
      </c>
    </row>
    <row r="4712" spans="34:36" x14ac:dyDescent="0.35">
      <c r="AH4712" s="16" t="str">
        <f>IF(AND(B4712="Premier League",E4712="Live"),_xlfn.XLOOKUP(_xlfn.TEXTJOIN(" vs ",,C4712:D4712),Calendar!G:G,Calendar!B:B),IF(AND(B4712="Premier League",E4712="Highlights"),_xlfn.XLOOKUP(H4712,Calendar!O:O,Calendar!N:N,,-1),""))</f>
        <v/>
      </c>
      <c r="AI4712" s="61" t="str">
        <f>IF(AND(AH4712&lt;&gt;"",E4712="Live"),_xlfn.XLOOKUP(_xlfn.TEXTJOIN(" vs ",,C4712:D4712),Calendar!G:G,Calendar!K:K),"")</f>
        <v/>
      </c>
      <c r="AJ4712" s="61" t="str">
        <f>IF(AND(K4712&lt;&gt;"Match of the Day",K4712&lt;&gt;"Match of the Day 2",K4712&lt;&gt;"Match of the Day Repeat"),"",1+MAX($AJ$10:AJ4711))</f>
        <v/>
      </c>
    </row>
    <row r="4713" spans="34:36" x14ac:dyDescent="0.35">
      <c r="AH4713" s="16" t="str">
        <f>IF(AND(B4713="Premier League",E4713="Live"),_xlfn.XLOOKUP(_xlfn.TEXTJOIN(" vs ",,C4713:D4713),Calendar!G:G,Calendar!B:B),IF(AND(B4713="Premier League",E4713="Highlights"),_xlfn.XLOOKUP(H4713,Calendar!O:O,Calendar!N:N,,-1),""))</f>
        <v/>
      </c>
      <c r="AI4713" s="61" t="str">
        <f>IF(AND(AH4713&lt;&gt;"",E4713="Live"),_xlfn.XLOOKUP(_xlfn.TEXTJOIN(" vs ",,C4713:D4713),Calendar!G:G,Calendar!K:K),"")</f>
        <v/>
      </c>
      <c r="AJ4713" s="61" t="str">
        <f>IF(AND(K4713&lt;&gt;"Match of the Day",K4713&lt;&gt;"Match of the Day 2",K4713&lt;&gt;"Match of the Day Repeat"),"",1+MAX($AJ$10:AJ4712))</f>
        <v/>
      </c>
    </row>
    <row r="4714" spans="34:36" x14ac:dyDescent="0.35">
      <c r="AH4714" s="16" t="str">
        <f>IF(AND(B4714="Premier League",E4714="Live"),_xlfn.XLOOKUP(_xlfn.TEXTJOIN(" vs ",,C4714:D4714),Calendar!G:G,Calendar!B:B),IF(AND(B4714="Premier League",E4714="Highlights"),_xlfn.XLOOKUP(H4714,Calendar!O:O,Calendar!N:N,,-1),""))</f>
        <v/>
      </c>
      <c r="AI4714" s="61" t="str">
        <f>IF(AND(AH4714&lt;&gt;"",E4714="Live"),_xlfn.XLOOKUP(_xlfn.TEXTJOIN(" vs ",,C4714:D4714),Calendar!G:G,Calendar!K:K),"")</f>
        <v/>
      </c>
      <c r="AJ4714" s="61" t="str">
        <f>IF(AND(K4714&lt;&gt;"Match of the Day",K4714&lt;&gt;"Match of the Day 2",K4714&lt;&gt;"Match of the Day Repeat"),"",1+MAX($AJ$10:AJ4713))</f>
        <v/>
      </c>
    </row>
    <row r="4715" spans="34:36" x14ac:dyDescent="0.35">
      <c r="AH4715" s="16" t="str">
        <f>IF(AND(B4715="Premier League",E4715="Live"),_xlfn.XLOOKUP(_xlfn.TEXTJOIN(" vs ",,C4715:D4715),Calendar!G:G,Calendar!B:B),IF(AND(B4715="Premier League",E4715="Highlights"),_xlfn.XLOOKUP(H4715,Calendar!O:O,Calendar!N:N,,-1),""))</f>
        <v/>
      </c>
      <c r="AI4715" s="61" t="str">
        <f>IF(AND(AH4715&lt;&gt;"",E4715="Live"),_xlfn.XLOOKUP(_xlfn.TEXTJOIN(" vs ",,C4715:D4715),Calendar!G:G,Calendar!K:K),"")</f>
        <v/>
      </c>
      <c r="AJ4715" s="61" t="str">
        <f>IF(AND(K4715&lt;&gt;"Match of the Day",K4715&lt;&gt;"Match of the Day 2",K4715&lt;&gt;"Match of the Day Repeat"),"",1+MAX($AJ$10:AJ4714))</f>
        <v/>
      </c>
    </row>
    <row r="4716" spans="34:36" x14ac:dyDescent="0.35">
      <c r="AH4716" s="16" t="str">
        <f>IF(AND(B4716="Premier League",E4716="Live"),_xlfn.XLOOKUP(_xlfn.TEXTJOIN(" vs ",,C4716:D4716),Calendar!G:G,Calendar!B:B),IF(AND(B4716="Premier League",E4716="Highlights"),_xlfn.XLOOKUP(H4716,Calendar!O:O,Calendar!N:N,,-1),""))</f>
        <v/>
      </c>
      <c r="AI4716" s="61" t="str">
        <f>IF(AND(AH4716&lt;&gt;"",E4716="Live"),_xlfn.XLOOKUP(_xlfn.TEXTJOIN(" vs ",,C4716:D4716),Calendar!G:G,Calendar!K:K),"")</f>
        <v/>
      </c>
      <c r="AJ4716" s="61" t="str">
        <f>IF(AND(K4716&lt;&gt;"Match of the Day",K4716&lt;&gt;"Match of the Day 2",K4716&lt;&gt;"Match of the Day Repeat"),"",1+MAX($AJ$10:AJ4715))</f>
        <v/>
      </c>
    </row>
    <row r="4717" spans="34:36" x14ac:dyDescent="0.35">
      <c r="AH4717" s="16" t="str">
        <f>IF(AND(B4717="Premier League",E4717="Live"),_xlfn.XLOOKUP(_xlfn.TEXTJOIN(" vs ",,C4717:D4717),Calendar!G:G,Calendar!B:B),IF(AND(B4717="Premier League",E4717="Highlights"),_xlfn.XLOOKUP(H4717,Calendar!O:O,Calendar!N:N,,-1),""))</f>
        <v/>
      </c>
      <c r="AI4717" s="61" t="str">
        <f>IF(AND(AH4717&lt;&gt;"",E4717="Live"),_xlfn.XLOOKUP(_xlfn.TEXTJOIN(" vs ",,C4717:D4717),Calendar!G:G,Calendar!K:K),"")</f>
        <v/>
      </c>
      <c r="AJ4717" s="61" t="str">
        <f>IF(AND(K4717&lt;&gt;"Match of the Day",K4717&lt;&gt;"Match of the Day 2",K4717&lt;&gt;"Match of the Day Repeat"),"",1+MAX($AJ$10:AJ4716))</f>
        <v/>
      </c>
    </row>
    <row r="4718" spans="34:36" x14ac:dyDescent="0.35">
      <c r="AH4718" s="16" t="str">
        <f>IF(AND(B4718="Premier League",E4718="Live"),_xlfn.XLOOKUP(_xlfn.TEXTJOIN(" vs ",,C4718:D4718),Calendar!G:G,Calendar!B:B),IF(AND(B4718="Premier League",E4718="Highlights"),_xlfn.XLOOKUP(H4718,Calendar!O:O,Calendar!N:N,,-1),""))</f>
        <v/>
      </c>
      <c r="AI4718" s="61" t="str">
        <f>IF(AND(AH4718&lt;&gt;"",E4718="Live"),_xlfn.XLOOKUP(_xlfn.TEXTJOIN(" vs ",,C4718:D4718),Calendar!G:G,Calendar!K:K),"")</f>
        <v/>
      </c>
      <c r="AJ4718" s="61" t="str">
        <f>IF(AND(K4718&lt;&gt;"Match of the Day",K4718&lt;&gt;"Match of the Day 2",K4718&lt;&gt;"Match of the Day Repeat"),"",1+MAX($AJ$10:AJ4717))</f>
        <v/>
      </c>
    </row>
    <row r="4719" spans="34:36" x14ac:dyDescent="0.35">
      <c r="AH4719" s="16" t="str">
        <f>IF(AND(B4719="Premier League",E4719="Live"),_xlfn.XLOOKUP(_xlfn.TEXTJOIN(" vs ",,C4719:D4719),Calendar!G:G,Calendar!B:B),IF(AND(B4719="Premier League",E4719="Highlights"),_xlfn.XLOOKUP(H4719,Calendar!O:O,Calendar!N:N,,-1),""))</f>
        <v/>
      </c>
      <c r="AI4719" s="61" t="str">
        <f>IF(AND(AH4719&lt;&gt;"",E4719="Live"),_xlfn.XLOOKUP(_xlfn.TEXTJOIN(" vs ",,C4719:D4719),Calendar!G:G,Calendar!K:K),"")</f>
        <v/>
      </c>
      <c r="AJ4719" s="61" t="str">
        <f>IF(AND(K4719&lt;&gt;"Match of the Day",K4719&lt;&gt;"Match of the Day 2",K4719&lt;&gt;"Match of the Day Repeat"),"",1+MAX($AJ$10:AJ4718))</f>
        <v/>
      </c>
    </row>
    <row r="4720" spans="34:36" x14ac:dyDescent="0.35">
      <c r="AH4720" s="16" t="str">
        <f>IF(AND(B4720="Premier League",E4720="Live"),_xlfn.XLOOKUP(_xlfn.TEXTJOIN(" vs ",,C4720:D4720),Calendar!G:G,Calendar!B:B),IF(AND(B4720="Premier League",E4720="Highlights"),_xlfn.XLOOKUP(H4720,Calendar!O:O,Calendar!N:N,,-1),""))</f>
        <v/>
      </c>
      <c r="AI4720" s="61" t="str">
        <f>IF(AND(AH4720&lt;&gt;"",E4720="Live"),_xlfn.XLOOKUP(_xlfn.TEXTJOIN(" vs ",,C4720:D4720),Calendar!G:G,Calendar!K:K),"")</f>
        <v/>
      </c>
      <c r="AJ4720" s="61" t="str">
        <f>IF(AND(K4720&lt;&gt;"Match of the Day",K4720&lt;&gt;"Match of the Day 2",K4720&lt;&gt;"Match of the Day Repeat"),"",1+MAX($AJ$10:AJ4719))</f>
        <v/>
      </c>
    </row>
    <row r="4721" spans="34:36" x14ac:dyDescent="0.35">
      <c r="AH4721" s="16" t="str">
        <f>IF(AND(B4721="Premier League",E4721="Live"),_xlfn.XLOOKUP(_xlfn.TEXTJOIN(" vs ",,C4721:D4721),Calendar!G:G,Calendar!B:B),IF(AND(B4721="Premier League",E4721="Highlights"),_xlfn.XLOOKUP(H4721,Calendar!O:O,Calendar!N:N,,-1),""))</f>
        <v/>
      </c>
      <c r="AI4721" s="61" t="str">
        <f>IF(AND(AH4721&lt;&gt;"",E4721="Live"),_xlfn.XLOOKUP(_xlfn.TEXTJOIN(" vs ",,C4721:D4721),Calendar!G:G,Calendar!K:K),"")</f>
        <v/>
      </c>
      <c r="AJ4721" s="61" t="str">
        <f>IF(AND(K4721&lt;&gt;"Match of the Day",K4721&lt;&gt;"Match of the Day 2",K4721&lt;&gt;"Match of the Day Repeat"),"",1+MAX($AJ$10:AJ4720))</f>
        <v/>
      </c>
    </row>
    <row r="4722" spans="34:36" x14ac:dyDescent="0.35">
      <c r="AH4722" s="16" t="str">
        <f>IF(AND(B4722="Premier League",E4722="Live"),_xlfn.XLOOKUP(_xlfn.TEXTJOIN(" vs ",,C4722:D4722),Calendar!G:G,Calendar!B:B),IF(AND(B4722="Premier League",E4722="Highlights"),_xlfn.XLOOKUP(H4722,Calendar!O:O,Calendar!N:N,,-1),""))</f>
        <v/>
      </c>
      <c r="AI4722" s="61" t="str">
        <f>IF(AND(AH4722&lt;&gt;"",E4722="Live"),_xlfn.XLOOKUP(_xlfn.TEXTJOIN(" vs ",,C4722:D4722),Calendar!G:G,Calendar!K:K),"")</f>
        <v/>
      </c>
      <c r="AJ4722" s="61" t="str">
        <f>IF(AND(K4722&lt;&gt;"Match of the Day",K4722&lt;&gt;"Match of the Day 2",K4722&lt;&gt;"Match of the Day Repeat"),"",1+MAX($AJ$10:AJ4721))</f>
        <v/>
      </c>
    </row>
    <row r="4723" spans="34:36" x14ac:dyDescent="0.35">
      <c r="AH4723" s="16" t="str">
        <f>IF(AND(B4723="Premier League",E4723="Live"),_xlfn.XLOOKUP(_xlfn.TEXTJOIN(" vs ",,C4723:D4723),Calendar!G:G,Calendar!B:B),IF(AND(B4723="Premier League",E4723="Highlights"),_xlfn.XLOOKUP(H4723,Calendar!O:O,Calendar!N:N,,-1),""))</f>
        <v/>
      </c>
      <c r="AI4723" s="61" t="str">
        <f>IF(AND(AH4723&lt;&gt;"",E4723="Live"),_xlfn.XLOOKUP(_xlfn.TEXTJOIN(" vs ",,C4723:D4723),Calendar!G:G,Calendar!K:K),"")</f>
        <v/>
      </c>
      <c r="AJ4723" s="61" t="str">
        <f>IF(AND(K4723&lt;&gt;"Match of the Day",K4723&lt;&gt;"Match of the Day 2",K4723&lt;&gt;"Match of the Day Repeat"),"",1+MAX($AJ$10:AJ4722))</f>
        <v/>
      </c>
    </row>
    <row r="4724" spans="34:36" x14ac:dyDescent="0.35">
      <c r="AH4724" s="16" t="str">
        <f>IF(AND(B4724="Premier League",E4724="Live"),_xlfn.XLOOKUP(_xlfn.TEXTJOIN(" vs ",,C4724:D4724),Calendar!G:G,Calendar!B:B),IF(AND(B4724="Premier League",E4724="Highlights"),_xlfn.XLOOKUP(H4724,Calendar!O:O,Calendar!N:N,,-1),""))</f>
        <v/>
      </c>
      <c r="AI4724" s="61" t="str">
        <f>IF(AND(AH4724&lt;&gt;"",E4724="Live"),_xlfn.XLOOKUP(_xlfn.TEXTJOIN(" vs ",,C4724:D4724),Calendar!G:G,Calendar!K:K),"")</f>
        <v/>
      </c>
      <c r="AJ4724" s="61" t="str">
        <f>IF(AND(K4724&lt;&gt;"Match of the Day",K4724&lt;&gt;"Match of the Day 2",K4724&lt;&gt;"Match of the Day Repeat"),"",1+MAX($AJ$10:AJ4723))</f>
        <v/>
      </c>
    </row>
    <row r="4725" spans="34:36" x14ac:dyDescent="0.35">
      <c r="AH4725" s="16" t="str">
        <f>IF(AND(B4725="Premier League",E4725="Live"),_xlfn.XLOOKUP(_xlfn.TEXTJOIN(" vs ",,C4725:D4725),Calendar!G:G,Calendar!B:B),IF(AND(B4725="Premier League",E4725="Highlights"),_xlfn.XLOOKUP(H4725,Calendar!O:O,Calendar!N:N,,-1),""))</f>
        <v/>
      </c>
      <c r="AI4725" s="61" t="str">
        <f>IF(AND(AH4725&lt;&gt;"",E4725="Live"),_xlfn.XLOOKUP(_xlfn.TEXTJOIN(" vs ",,C4725:D4725),Calendar!G:G,Calendar!K:K),"")</f>
        <v/>
      </c>
      <c r="AJ4725" s="61" t="str">
        <f>IF(AND(K4725&lt;&gt;"Match of the Day",K4725&lt;&gt;"Match of the Day 2",K4725&lt;&gt;"Match of the Day Repeat"),"",1+MAX($AJ$10:AJ4724))</f>
        <v/>
      </c>
    </row>
    <row r="4726" spans="34:36" x14ac:dyDescent="0.35">
      <c r="AH4726" s="16" t="str">
        <f>IF(AND(B4726="Premier League",E4726="Live"),_xlfn.XLOOKUP(_xlfn.TEXTJOIN(" vs ",,C4726:D4726),Calendar!G:G,Calendar!B:B),IF(AND(B4726="Premier League",E4726="Highlights"),_xlfn.XLOOKUP(H4726,Calendar!O:O,Calendar!N:N,,-1),""))</f>
        <v/>
      </c>
      <c r="AI4726" s="61" t="str">
        <f>IF(AND(AH4726&lt;&gt;"",E4726="Live"),_xlfn.XLOOKUP(_xlfn.TEXTJOIN(" vs ",,C4726:D4726),Calendar!G:G,Calendar!K:K),"")</f>
        <v/>
      </c>
      <c r="AJ4726" s="61" t="str">
        <f>IF(AND(K4726&lt;&gt;"Match of the Day",K4726&lt;&gt;"Match of the Day 2",K4726&lt;&gt;"Match of the Day Repeat"),"",1+MAX($AJ$10:AJ4725))</f>
        <v/>
      </c>
    </row>
    <row r="4727" spans="34:36" x14ac:dyDescent="0.35">
      <c r="AH4727" s="16" t="str">
        <f>IF(AND(B4727="Premier League",E4727="Live"),_xlfn.XLOOKUP(_xlfn.TEXTJOIN(" vs ",,C4727:D4727),Calendar!G:G,Calendar!B:B),IF(AND(B4727="Premier League",E4727="Highlights"),_xlfn.XLOOKUP(H4727,Calendar!O:O,Calendar!N:N,,-1),""))</f>
        <v/>
      </c>
      <c r="AI4727" s="61" t="str">
        <f>IF(AND(AH4727&lt;&gt;"",E4727="Live"),_xlfn.XLOOKUP(_xlfn.TEXTJOIN(" vs ",,C4727:D4727),Calendar!G:G,Calendar!K:K),"")</f>
        <v/>
      </c>
      <c r="AJ4727" s="61" t="str">
        <f>IF(AND(K4727&lt;&gt;"Match of the Day",K4727&lt;&gt;"Match of the Day 2",K4727&lt;&gt;"Match of the Day Repeat"),"",1+MAX($AJ$10:AJ4726))</f>
        <v/>
      </c>
    </row>
    <row r="4728" spans="34:36" x14ac:dyDescent="0.35">
      <c r="AH4728" s="16" t="str">
        <f>IF(AND(B4728="Premier League",E4728="Live"),_xlfn.XLOOKUP(_xlfn.TEXTJOIN(" vs ",,C4728:D4728),Calendar!G:G,Calendar!B:B),IF(AND(B4728="Premier League",E4728="Highlights"),_xlfn.XLOOKUP(H4728,Calendar!O:O,Calendar!N:N,,-1),""))</f>
        <v/>
      </c>
      <c r="AI4728" s="61" t="str">
        <f>IF(AND(AH4728&lt;&gt;"",E4728="Live"),_xlfn.XLOOKUP(_xlfn.TEXTJOIN(" vs ",,C4728:D4728),Calendar!G:G,Calendar!K:K),"")</f>
        <v/>
      </c>
      <c r="AJ4728" s="61" t="str">
        <f>IF(AND(K4728&lt;&gt;"Match of the Day",K4728&lt;&gt;"Match of the Day 2",K4728&lt;&gt;"Match of the Day Repeat"),"",1+MAX($AJ$10:AJ4727))</f>
        <v/>
      </c>
    </row>
    <row r="4729" spans="34:36" x14ac:dyDescent="0.35">
      <c r="AH4729" s="16" t="str">
        <f>IF(AND(B4729="Premier League",E4729="Live"),_xlfn.XLOOKUP(_xlfn.TEXTJOIN(" vs ",,C4729:D4729),Calendar!G:G,Calendar!B:B),IF(AND(B4729="Premier League",E4729="Highlights"),_xlfn.XLOOKUP(H4729,Calendar!O:O,Calendar!N:N,,-1),""))</f>
        <v/>
      </c>
      <c r="AI4729" s="61" t="str">
        <f>IF(AND(AH4729&lt;&gt;"",E4729="Live"),_xlfn.XLOOKUP(_xlfn.TEXTJOIN(" vs ",,C4729:D4729),Calendar!G:G,Calendar!K:K),"")</f>
        <v/>
      </c>
      <c r="AJ4729" s="61" t="str">
        <f>IF(AND(K4729&lt;&gt;"Match of the Day",K4729&lt;&gt;"Match of the Day 2",K4729&lt;&gt;"Match of the Day Repeat"),"",1+MAX($AJ$10:AJ4728))</f>
        <v/>
      </c>
    </row>
    <row r="4730" spans="34:36" x14ac:dyDescent="0.35">
      <c r="AH4730" s="16" t="str">
        <f>IF(AND(B4730="Premier League",E4730="Live"),_xlfn.XLOOKUP(_xlfn.TEXTJOIN(" vs ",,C4730:D4730),Calendar!G:G,Calendar!B:B),IF(AND(B4730="Premier League",E4730="Highlights"),_xlfn.XLOOKUP(H4730,Calendar!O:O,Calendar!N:N,,-1),""))</f>
        <v/>
      </c>
      <c r="AI4730" s="61" t="str">
        <f>IF(AND(AH4730&lt;&gt;"",E4730="Live"),_xlfn.XLOOKUP(_xlfn.TEXTJOIN(" vs ",,C4730:D4730),Calendar!G:G,Calendar!K:K),"")</f>
        <v/>
      </c>
      <c r="AJ4730" s="61" t="str">
        <f>IF(AND(K4730&lt;&gt;"Match of the Day",K4730&lt;&gt;"Match of the Day 2",K4730&lt;&gt;"Match of the Day Repeat"),"",1+MAX($AJ$10:AJ4729))</f>
        <v/>
      </c>
    </row>
    <row r="4731" spans="34:36" x14ac:dyDescent="0.35">
      <c r="AH4731" s="16" t="str">
        <f>IF(AND(B4731="Premier League",E4731="Live"),_xlfn.XLOOKUP(_xlfn.TEXTJOIN(" vs ",,C4731:D4731),Calendar!G:G,Calendar!B:B),IF(AND(B4731="Premier League",E4731="Highlights"),_xlfn.XLOOKUP(H4731,Calendar!O:O,Calendar!N:N,,-1),""))</f>
        <v/>
      </c>
      <c r="AI4731" s="61" t="str">
        <f>IF(AND(AH4731&lt;&gt;"",E4731="Live"),_xlfn.XLOOKUP(_xlfn.TEXTJOIN(" vs ",,C4731:D4731),Calendar!G:G,Calendar!K:K),"")</f>
        <v/>
      </c>
      <c r="AJ4731" s="61" t="str">
        <f>IF(AND(K4731&lt;&gt;"Match of the Day",K4731&lt;&gt;"Match of the Day 2",K4731&lt;&gt;"Match of the Day Repeat"),"",1+MAX($AJ$10:AJ4730))</f>
        <v/>
      </c>
    </row>
    <row r="4732" spans="34:36" x14ac:dyDescent="0.35">
      <c r="AH4732" s="16" t="str">
        <f>IF(AND(B4732="Premier League",E4732="Live"),_xlfn.XLOOKUP(_xlfn.TEXTJOIN(" vs ",,C4732:D4732),Calendar!G:G,Calendar!B:B),IF(AND(B4732="Premier League",E4732="Highlights"),_xlfn.XLOOKUP(H4732,Calendar!O:O,Calendar!N:N,,-1),""))</f>
        <v/>
      </c>
      <c r="AI4732" s="61" t="str">
        <f>IF(AND(AH4732&lt;&gt;"",E4732="Live"),_xlfn.XLOOKUP(_xlfn.TEXTJOIN(" vs ",,C4732:D4732),Calendar!G:G,Calendar!K:K),"")</f>
        <v/>
      </c>
      <c r="AJ4732" s="61" t="str">
        <f>IF(AND(K4732&lt;&gt;"Match of the Day",K4732&lt;&gt;"Match of the Day 2",K4732&lt;&gt;"Match of the Day Repeat"),"",1+MAX($AJ$10:AJ4731))</f>
        <v/>
      </c>
    </row>
    <row r="4733" spans="34:36" x14ac:dyDescent="0.35">
      <c r="AH4733" s="16" t="str">
        <f>IF(AND(B4733="Premier League",E4733="Live"),_xlfn.XLOOKUP(_xlfn.TEXTJOIN(" vs ",,C4733:D4733),Calendar!G:G,Calendar!B:B),IF(AND(B4733="Premier League",E4733="Highlights"),_xlfn.XLOOKUP(H4733,Calendar!O:O,Calendar!N:N,,-1),""))</f>
        <v/>
      </c>
      <c r="AI4733" s="61" t="str">
        <f>IF(AND(AH4733&lt;&gt;"",E4733="Live"),_xlfn.XLOOKUP(_xlfn.TEXTJOIN(" vs ",,C4733:D4733),Calendar!G:G,Calendar!K:K),"")</f>
        <v/>
      </c>
      <c r="AJ4733" s="61" t="str">
        <f>IF(AND(K4733&lt;&gt;"Match of the Day",K4733&lt;&gt;"Match of the Day 2",K4733&lt;&gt;"Match of the Day Repeat"),"",1+MAX($AJ$10:AJ4732))</f>
        <v/>
      </c>
    </row>
    <row r="4734" spans="34:36" x14ac:dyDescent="0.35">
      <c r="AH4734" s="16" t="str">
        <f>IF(AND(B4734="Premier League",E4734="Live"),_xlfn.XLOOKUP(_xlfn.TEXTJOIN(" vs ",,C4734:D4734),Calendar!G:G,Calendar!B:B),IF(AND(B4734="Premier League",E4734="Highlights"),_xlfn.XLOOKUP(H4734,Calendar!O:O,Calendar!N:N,,-1),""))</f>
        <v/>
      </c>
      <c r="AI4734" s="61" t="str">
        <f>IF(AND(AH4734&lt;&gt;"",E4734="Live"),_xlfn.XLOOKUP(_xlfn.TEXTJOIN(" vs ",,C4734:D4734),Calendar!G:G,Calendar!K:K),"")</f>
        <v/>
      </c>
      <c r="AJ4734" s="61" t="str">
        <f>IF(AND(K4734&lt;&gt;"Match of the Day",K4734&lt;&gt;"Match of the Day 2",K4734&lt;&gt;"Match of the Day Repeat"),"",1+MAX($AJ$10:AJ4733))</f>
        <v/>
      </c>
    </row>
    <row r="4735" spans="34:36" x14ac:dyDescent="0.35">
      <c r="AH4735" s="16" t="str">
        <f>IF(AND(B4735="Premier League",E4735="Live"),_xlfn.XLOOKUP(_xlfn.TEXTJOIN(" vs ",,C4735:D4735),Calendar!G:G,Calendar!B:B),IF(AND(B4735="Premier League",E4735="Highlights"),_xlfn.XLOOKUP(H4735,Calendar!O:O,Calendar!N:N,,-1),""))</f>
        <v/>
      </c>
      <c r="AI4735" s="61" t="str">
        <f>IF(AND(AH4735&lt;&gt;"",E4735="Live"),_xlfn.XLOOKUP(_xlfn.TEXTJOIN(" vs ",,C4735:D4735),Calendar!G:G,Calendar!K:K),"")</f>
        <v/>
      </c>
      <c r="AJ4735" s="61" t="str">
        <f>IF(AND(K4735&lt;&gt;"Match of the Day",K4735&lt;&gt;"Match of the Day 2",K4735&lt;&gt;"Match of the Day Repeat"),"",1+MAX($AJ$10:AJ4734))</f>
        <v/>
      </c>
    </row>
    <row r="4736" spans="34:36" x14ac:dyDescent="0.35">
      <c r="AH4736" s="16" t="str">
        <f>IF(AND(B4736="Premier League",E4736="Live"),_xlfn.XLOOKUP(_xlfn.TEXTJOIN(" vs ",,C4736:D4736),Calendar!G:G,Calendar!B:B),IF(AND(B4736="Premier League",E4736="Highlights"),_xlfn.XLOOKUP(H4736,Calendar!O:O,Calendar!N:N,,-1),""))</f>
        <v/>
      </c>
      <c r="AI4736" s="61" t="str">
        <f>IF(AND(AH4736&lt;&gt;"",E4736="Live"),_xlfn.XLOOKUP(_xlfn.TEXTJOIN(" vs ",,C4736:D4736),Calendar!G:G,Calendar!K:K),"")</f>
        <v/>
      </c>
      <c r="AJ4736" s="61" t="str">
        <f>IF(AND(K4736&lt;&gt;"Match of the Day",K4736&lt;&gt;"Match of the Day 2",K4736&lt;&gt;"Match of the Day Repeat"),"",1+MAX($AJ$10:AJ4735))</f>
        <v/>
      </c>
    </row>
    <row r="4737" spans="34:36" x14ac:dyDescent="0.35">
      <c r="AH4737" s="16" t="str">
        <f>IF(AND(B4737="Premier League",E4737="Live"),_xlfn.XLOOKUP(_xlfn.TEXTJOIN(" vs ",,C4737:D4737),Calendar!G:G,Calendar!B:B),IF(AND(B4737="Premier League",E4737="Highlights"),_xlfn.XLOOKUP(H4737,Calendar!O:O,Calendar!N:N,,-1),""))</f>
        <v/>
      </c>
      <c r="AI4737" s="61" t="str">
        <f>IF(AND(AH4737&lt;&gt;"",E4737="Live"),_xlfn.XLOOKUP(_xlfn.TEXTJOIN(" vs ",,C4737:D4737),Calendar!G:G,Calendar!K:K),"")</f>
        <v/>
      </c>
      <c r="AJ4737" s="61" t="str">
        <f>IF(AND(K4737&lt;&gt;"Match of the Day",K4737&lt;&gt;"Match of the Day 2",K4737&lt;&gt;"Match of the Day Repeat"),"",1+MAX($AJ$10:AJ4736))</f>
        <v/>
      </c>
    </row>
    <row r="4738" spans="34:36" x14ac:dyDescent="0.35">
      <c r="AH4738" s="16" t="str">
        <f>IF(AND(B4738="Premier League",E4738="Live"),_xlfn.XLOOKUP(_xlfn.TEXTJOIN(" vs ",,C4738:D4738),Calendar!G:G,Calendar!B:B),IF(AND(B4738="Premier League",E4738="Highlights"),_xlfn.XLOOKUP(H4738,Calendar!O:O,Calendar!N:N,,-1),""))</f>
        <v/>
      </c>
      <c r="AI4738" s="61" t="str">
        <f>IF(AND(AH4738&lt;&gt;"",E4738="Live"),_xlfn.XLOOKUP(_xlfn.TEXTJOIN(" vs ",,C4738:D4738),Calendar!G:G,Calendar!K:K),"")</f>
        <v/>
      </c>
      <c r="AJ4738" s="61" t="str">
        <f>IF(AND(K4738&lt;&gt;"Match of the Day",K4738&lt;&gt;"Match of the Day 2",K4738&lt;&gt;"Match of the Day Repeat"),"",1+MAX($AJ$10:AJ4737))</f>
        <v/>
      </c>
    </row>
    <row r="4739" spans="34:36" x14ac:dyDescent="0.35">
      <c r="AH4739" s="16" t="str">
        <f>IF(AND(B4739="Premier League",E4739="Live"),_xlfn.XLOOKUP(_xlfn.TEXTJOIN(" vs ",,C4739:D4739),Calendar!G:G,Calendar!B:B),IF(AND(B4739="Premier League",E4739="Highlights"),_xlfn.XLOOKUP(H4739,Calendar!O:O,Calendar!N:N,,-1),""))</f>
        <v/>
      </c>
      <c r="AI4739" s="61" t="str">
        <f>IF(AND(AH4739&lt;&gt;"",E4739="Live"),_xlfn.XLOOKUP(_xlfn.TEXTJOIN(" vs ",,C4739:D4739),Calendar!G:G,Calendar!K:K),"")</f>
        <v/>
      </c>
      <c r="AJ4739" s="61" t="str">
        <f>IF(AND(K4739&lt;&gt;"Match of the Day",K4739&lt;&gt;"Match of the Day 2",K4739&lt;&gt;"Match of the Day Repeat"),"",1+MAX($AJ$10:AJ4738))</f>
        <v/>
      </c>
    </row>
    <row r="4740" spans="34:36" x14ac:dyDescent="0.35">
      <c r="AH4740" s="16" t="str">
        <f>IF(AND(B4740="Premier League",E4740="Live"),_xlfn.XLOOKUP(_xlfn.TEXTJOIN(" vs ",,C4740:D4740),Calendar!G:G,Calendar!B:B),IF(AND(B4740="Premier League",E4740="Highlights"),_xlfn.XLOOKUP(H4740,Calendar!O:O,Calendar!N:N,,-1),""))</f>
        <v/>
      </c>
      <c r="AI4740" s="61" t="str">
        <f>IF(AND(AH4740&lt;&gt;"",E4740="Live"),_xlfn.XLOOKUP(_xlfn.TEXTJOIN(" vs ",,C4740:D4740),Calendar!G:G,Calendar!K:K),"")</f>
        <v/>
      </c>
      <c r="AJ4740" s="61" t="str">
        <f>IF(AND(K4740&lt;&gt;"Match of the Day",K4740&lt;&gt;"Match of the Day 2",K4740&lt;&gt;"Match of the Day Repeat"),"",1+MAX($AJ$10:AJ4739))</f>
        <v/>
      </c>
    </row>
    <row r="4741" spans="34:36" x14ac:dyDescent="0.35">
      <c r="AH4741" s="16" t="str">
        <f>IF(AND(B4741="Premier League",E4741="Live"),_xlfn.XLOOKUP(_xlfn.TEXTJOIN(" vs ",,C4741:D4741),Calendar!G:G,Calendar!B:B),IF(AND(B4741="Premier League",E4741="Highlights"),_xlfn.XLOOKUP(H4741,Calendar!O:O,Calendar!N:N,,-1),""))</f>
        <v/>
      </c>
      <c r="AI4741" s="61" t="str">
        <f>IF(AND(AH4741&lt;&gt;"",E4741="Live"),_xlfn.XLOOKUP(_xlfn.TEXTJOIN(" vs ",,C4741:D4741),Calendar!G:G,Calendar!K:K),"")</f>
        <v/>
      </c>
      <c r="AJ4741" s="61" t="str">
        <f>IF(AND(K4741&lt;&gt;"Match of the Day",K4741&lt;&gt;"Match of the Day 2",K4741&lt;&gt;"Match of the Day Repeat"),"",1+MAX($AJ$10:AJ4740))</f>
        <v/>
      </c>
    </row>
    <row r="4742" spans="34:36" x14ac:dyDescent="0.35">
      <c r="AH4742" s="16" t="str">
        <f>IF(AND(B4742="Premier League",E4742="Live"),_xlfn.XLOOKUP(_xlfn.TEXTJOIN(" vs ",,C4742:D4742),Calendar!G:G,Calendar!B:B),IF(AND(B4742="Premier League",E4742="Highlights"),_xlfn.XLOOKUP(H4742,Calendar!O:O,Calendar!N:N,,-1),""))</f>
        <v/>
      </c>
      <c r="AI4742" s="61" t="str">
        <f>IF(AND(AH4742&lt;&gt;"",E4742="Live"),_xlfn.XLOOKUP(_xlfn.TEXTJOIN(" vs ",,C4742:D4742),Calendar!G:G,Calendar!K:K),"")</f>
        <v/>
      </c>
      <c r="AJ4742" s="61" t="str">
        <f>IF(AND(K4742&lt;&gt;"Match of the Day",K4742&lt;&gt;"Match of the Day 2",K4742&lt;&gt;"Match of the Day Repeat"),"",1+MAX($AJ$10:AJ4741))</f>
        <v/>
      </c>
    </row>
    <row r="4743" spans="34:36" x14ac:dyDescent="0.35">
      <c r="AH4743" s="16" t="str">
        <f>IF(AND(B4743="Premier League",E4743="Live"),_xlfn.XLOOKUP(_xlfn.TEXTJOIN(" vs ",,C4743:D4743),Calendar!G:G,Calendar!B:B),IF(AND(B4743="Premier League",E4743="Highlights"),_xlfn.XLOOKUP(H4743,Calendar!O:O,Calendar!N:N,,-1),""))</f>
        <v/>
      </c>
      <c r="AI4743" s="61" t="str">
        <f>IF(AND(AH4743&lt;&gt;"",E4743="Live"),_xlfn.XLOOKUP(_xlfn.TEXTJOIN(" vs ",,C4743:D4743),Calendar!G:G,Calendar!K:K),"")</f>
        <v/>
      </c>
      <c r="AJ4743" s="61" t="str">
        <f>IF(AND(K4743&lt;&gt;"Match of the Day",K4743&lt;&gt;"Match of the Day 2",K4743&lt;&gt;"Match of the Day Repeat"),"",1+MAX($AJ$10:AJ4742))</f>
        <v/>
      </c>
    </row>
    <row r="4744" spans="34:36" x14ac:dyDescent="0.35">
      <c r="AH4744" s="16" t="str">
        <f>IF(AND(B4744="Premier League",E4744="Live"),_xlfn.XLOOKUP(_xlfn.TEXTJOIN(" vs ",,C4744:D4744),Calendar!G:G,Calendar!B:B),IF(AND(B4744="Premier League",E4744="Highlights"),_xlfn.XLOOKUP(H4744,Calendar!O:O,Calendar!N:N,,-1),""))</f>
        <v/>
      </c>
      <c r="AI4744" s="61" t="str">
        <f>IF(AND(AH4744&lt;&gt;"",E4744="Live"),_xlfn.XLOOKUP(_xlfn.TEXTJOIN(" vs ",,C4744:D4744),Calendar!G:G,Calendar!K:K),"")</f>
        <v/>
      </c>
      <c r="AJ4744" s="61" t="str">
        <f>IF(AND(K4744&lt;&gt;"Match of the Day",K4744&lt;&gt;"Match of the Day 2",K4744&lt;&gt;"Match of the Day Repeat"),"",1+MAX($AJ$10:AJ4743))</f>
        <v/>
      </c>
    </row>
    <row r="4745" spans="34:36" x14ac:dyDescent="0.35">
      <c r="AH4745" s="16" t="str">
        <f>IF(AND(B4745="Premier League",E4745="Live"),_xlfn.XLOOKUP(_xlfn.TEXTJOIN(" vs ",,C4745:D4745),Calendar!G:G,Calendar!B:B),IF(AND(B4745="Premier League",E4745="Highlights"),_xlfn.XLOOKUP(H4745,Calendar!O:O,Calendar!N:N,,-1),""))</f>
        <v/>
      </c>
      <c r="AI4745" s="61" t="str">
        <f>IF(AND(AH4745&lt;&gt;"",E4745="Live"),_xlfn.XLOOKUP(_xlfn.TEXTJOIN(" vs ",,C4745:D4745),Calendar!G:G,Calendar!K:K),"")</f>
        <v/>
      </c>
      <c r="AJ4745" s="61" t="str">
        <f>IF(AND(K4745&lt;&gt;"Match of the Day",K4745&lt;&gt;"Match of the Day 2",K4745&lt;&gt;"Match of the Day Repeat"),"",1+MAX($AJ$10:AJ4744))</f>
        <v/>
      </c>
    </row>
    <row r="4746" spans="34:36" x14ac:dyDescent="0.35">
      <c r="AH4746" s="16" t="str">
        <f>IF(AND(B4746="Premier League",E4746="Live"),_xlfn.XLOOKUP(_xlfn.TEXTJOIN(" vs ",,C4746:D4746),Calendar!G:G,Calendar!B:B),IF(AND(B4746="Premier League",E4746="Highlights"),_xlfn.XLOOKUP(H4746,Calendar!O:O,Calendar!N:N,,-1),""))</f>
        <v/>
      </c>
      <c r="AI4746" s="61" t="str">
        <f>IF(AND(AH4746&lt;&gt;"",E4746="Live"),_xlfn.XLOOKUP(_xlfn.TEXTJOIN(" vs ",,C4746:D4746),Calendar!G:G,Calendar!K:K),"")</f>
        <v/>
      </c>
      <c r="AJ4746" s="61" t="str">
        <f>IF(AND(K4746&lt;&gt;"Match of the Day",K4746&lt;&gt;"Match of the Day 2",K4746&lt;&gt;"Match of the Day Repeat"),"",1+MAX($AJ$10:AJ4745))</f>
        <v/>
      </c>
    </row>
    <row r="4747" spans="34:36" x14ac:dyDescent="0.35">
      <c r="AH4747" s="16" t="str">
        <f>IF(AND(B4747="Premier League",E4747="Live"),_xlfn.XLOOKUP(_xlfn.TEXTJOIN(" vs ",,C4747:D4747),Calendar!G:G,Calendar!B:B),IF(AND(B4747="Premier League",E4747="Highlights"),_xlfn.XLOOKUP(H4747,Calendar!O:O,Calendar!N:N,,-1),""))</f>
        <v/>
      </c>
      <c r="AI4747" s="61" t="str">
        <f>IF(AND(AH4747&lt;&gt;"",E4747="Live"),_xlfn.XLOOKUP(_xlfn.TEXTJOIN(" vs ",,C4747:D4747),Calendar!G:G,Calendar!K:K),"")</f>
        <v/>
      </c>
      <c r="AJ4747" s="61" t="str">
        <f>IF(AND(K4747&lt;&gt;"Match of the Day",K4747&lt;&gt;"Match of the Day 2",K4747&lt;&gt;"Match of the Day Repeat"),"",1+MAX($AJ$10:AJ4746))</f>
        <v/>
      </c>
    </row>
    <row r="4748" spans="34:36" x14ac:dyDescent="0.35">
      <c r="AH4748" s="16" t="str">
        <f>IF(AND(B4748="Premier League",E4748="Live"),_xlfn.XLOOKUP(_xlfn.TEXTJOIN(" vs ",,C4748:D4748),Calendar!G:G,Calendar!B:B),IF(AND(B4748="Premier League",E4748="Highlights"),_xlfn.XLOOKUP(H4748,Calendar!O:O,Calendar!N:N,,-1),""))</f>
        <v/>
      </c>
      <c r="AI4748" s="61" t="str">
        <f>IF(AND(AH4748&lt;&gt;"",E4748="Live"),_xlfn.XLOOKUP(_xlfn.TEXTJOIN(" vs ",,C4748:D4748),Calendar!G:G,Calendar!K:K),"")</f>
        <v/>
      </c>
      <c r="AJ4748" s="61" t="str">
        <f>IF(AND(K4748&lt;&gt;"Match of the Day",K4748&lt;&gt;"Match of the Day 2",K4748&lt;&gt;"Match of the Day Repeat"),"",1+MAX($AJ$10:AJ4747))</f>
        <v/>
      </c>
    </row>
    <row r="4749" spans="34:36" x14ac:dyDescent="0.35">
      <c r="AH4749" s="16" t="str">
        <f>IF(AND(B4749="Premier League",E4749="Live"),_xlfn.XLOOKUP(_xlfn.TEXTJOIN(" vs ",,C4749:D4749),Calendar!G:G,Calendar!B:B),IF(AND(B4749="Premier League",E4749="Highlights"),_xlfn.XLOOKUP(H4749,Calendar!O:O,Calendar!N:N,,-1),""))</f>
        <v/>
      </c>
      <c r="AI4749" s="61" t="str">
        <f>IF(AND(AH4749&lt;&gt;"",E4749="Live"),_xlfn.XLOOKUP(_xlfn.TEXTJOIN(" vs ",,C4749:D4749),Calendar!G:G,Calendar!K:K),"")</f>
        <v/>
      </c>
      <c r="AJ4749" s="61" t="str">
        <f>IF(AND(K4749&lt;&gt;"Match of the Day",K4749&lt;&gt;"Match of the Day 2",K4749&lt;&gt;"Match of the Day Repeat"),"",1+MAX($AJ$10:AJ4748))</f>
        <v/>
      </c>
    </row>
    <row r="4750" spans="34:36" x14ac:dyDescent="0.35">
      <c r="AH4750" s="16" t="str">
        <f>IF(AND(B4750="Premier League",E4750="Live"),_xlfn.XLOOKUP(_xlfn.TEXTJOIN(" vs ",,C4750:D4750),Calendar!G:G,Calendar!B:B),IF(AND(B4750="Premier League",E4750="Highlights"),_xlfn.XLOOKUP(H4750,Calendar!O:O,Calendar!N:N,,-1),""))</f>
        <v/>
      </c>
      <c r="AI4750" s="61" t="str">
        <f>IF(AND(AH4750&lt;&gt;"",E4750="Live"),_xlfn.XLOOKUP(_xlfn.TEXTJOIN(" vs ",,C4750:D4750),Calendar!G:G,Calendar!K:K),"")</f>
        <v/>
      </c>
      <c r="AJ4750" s="61" t="str">
        <f>IF(AND(K4750&lt;&gt;"Match of the Day",K4750&lt;&gt;"Match of the Day 2",K4750&lt;&gt;"Match of the Day Repeat"),"",1+MAX($AJ$10:AJ4749))</f>
        <v/>
      </c>
    </row>
    <row r="4751" spans="34:36" x14ac:dyDescent="0.35">
      <c r="AH4751" s="16" t="str">
        <f>IF(AND(B4751="Premier League",E4751="Live"),_xlfn.XLOOKUP(_xlfn.TEXTJOIN(" vs ",,C4751:D4751),Calendar!G:G,Calendar!B:B),IF(AND(B4751="Premier League",E4751="Highlights"),_xlfn.XLOOKUP(H4751,Calendar!O:O,Calendar!N:N,,-1),""))</f>
        <v/>
      </c>
      <c r="AI4751" s="61" t="str">
        <f>IF(AND(AH4751&lt;&gt;"",E4751="Live"),_xlfn.XLOOKUP(_xlfn.TEXTJOIN(" vs ",,C4751:D4751),Calendar!G:G,Calendar!K:K),"")</f>
        <v/>
      </c>
      <c r="AJ4751" s="61" t="str">
        <f>IF(AND(K4751&lt;&gt;"Match of the Day",K4751&lt;&gt;"Match of the Day 2",K4751&lt;&gt;"Match of the Day Repeat"),"",1+MAX($AJ$10:AJ4750))</f>
        <v/>
      </c>
    </row>
    <row r="4752" spans="34:36" x14ac:dyDescent="0.35">
      <c r="AH4752" s="16" t="str">
        <f>IF(AND(B4752="Premier League",E4752="Live"),_xlfn.XLOOKUP(_xlfn.TEXTJOIN(" vs ",,C4752:D4752),Calendar!G:G,Calendar!B:B),IF(AND(B4752="Premier League",E4752="Highlights"),_xlfn.XLOOKUP(H4752,Calendar!O:O,Calendar!N:N,,-1),""))</f>
        <v/>
      </c>
      <c r="AI4752" s="61" t="str">
        <f>IF(AND(AH4752&lt;&gt;"",E4752="Live"),_xlfn.XLOOKUP(_xlfn.TEXTJOIN(" vs ",,C4752:D4752),Calendar!G:G,Calendar!K:K),"")</f>
        <v/>
      </c>
      <c r="AJ4752" s="61" t="str">
        <f>IF(AND(K4752&lt;&gt;"Match of the Day",K4752&lt;&gt;"Match of the Day 2",K4752&lt;&gt;"Match of the Day Repeat"),"",1+MAX($AJ$10:AJ4751))</f>
        <v/>
      </c>
    </row>
    <row r="4753" spans="34:36" x14ac:dyDescent="0.35">
      <c r="AH4753" s="16" t="str">
        <f>IF(AND(B4753="Premier League",E4753="Live"),_xlfn.XLOOKUP(_xlfn.TEXTJOIN(" vs ",,C4753:D4753),Calendar!G:G,Calendar!B:B),IF(AND(B4753="Premier League",E4753="Highlights"),_xlfn.XLOOKUP(H4753,Calendar!O:O,Calendar!N:N,,-1),""))</f>
        <v/>
      </c>
      <c r="AI4753" s="61" t="str">
        <f>IF(AND(AH4753&lt;&gt;"",E4753="Live"),_xlfn.XLOOKUP(_xlfn.TEXTJOIN(" vs ",,C4753:D4753),Calendar!G:G,Calendar!K:K),"")</f>
        <v/>
      </c>
      <c r="AJ4753" s="61" t="str">
        <f>IF(AND(K4753&lt;&gt;"Match of the Day",K4753&lt;&gt;"Match of the Day 2",K4753&lt;&gt;"Match of the Day Repeat"),"",1+MAX($AJ$10:AJ4752))</f>
        <v/>
      </c>
    </row>
    <row r="4754" spans="34:36" x14ac:dyDescent="0.35">
      <c r="AH4754" s="16" t="str">
        <f>IF(AND(B4754="Premier League",E4754="Live"),_xlfn.XLOOKUP(_xlfn.TEXTJOIN(" vs ",,C4754:D4754),Calendar!G:G,Calendar!B:B),IF(AND(B4754="Premier League",E4754="Highlights"),_xlfn.XLOOKUP(H4754,Calendar!O:O,Calendar!N:N,,-1),""))</f>
        <v/>
      </c>
      <c r="AI4754" s="61" t="str">
        <f>IF(AND(AH4754&lt;&gt;"",E4754="Live"),_xlfn.XLOOKUP(_xlfn.TEXTJOIN(" vs ",,C4754:D4754),Calendar!G:G,Calendar!K:K),"")</f>
        <v/>
      </c>
      <c r="AJ4754" s="61" t="str">
        <f>IF(AND(K4754&lt;&gt;"Match of the Day",K4754&lt;&gt;"Match of the Day 2",K4754&lt;&gt;"Match of the Day Repeat"),"",1+MAX($AJ$10:AJ4753))</f>
        <v/>
      </c>
    </row>
    <row r="4755" spans="34:36" x14ac:dyDescent="0.35">
      <c r="AH4755" s="16" t="str">
        <f>IF(AND(B4755="Premier League",E4755="Live"),_xlfn.XLOOKUP(_xlfn.TEXTJOIN(" vs ",,C4755:D4755),Calendar!G:G,Calendar!B:B),IF(AND(B4755="Premier League",E4755="Highlights"),_xlfn.XLOOKUP(H4755,Calendar!O:O,Calendar!N:N,,-1),""))</f>
        <v/>
      </c>
      <c r="AI4755" s="61" t="str">
        <f>IF(AND(AH4755&lt;&gt;"",E4755="Live"),_xlfn.XLOOKUP(_xlfn.TEXTJOIN(" vs ",,C4755:D4755),Calendar!G:G,Calendar!K:K),"")</f>
        <v/>
      </c>
      <c r="AJ4755" s="61" t="str">
        <f>IF(AND(K4755&lt;&gt;"Match of the Day",K4755&lt;&gt;"Match of the Day 2",K4755&lt;&gt;"Match of the Day Repeat"),"",1+MAX($AJ$10:AJ4754))</f>
        <v/>
      </c>
    </row>
    <row r="4756" spans="34:36" x14ac:dyDescent="0.35">
      <c r="AH4756" s="16" t="str">
        <f>IF(AND(B4756="Premier League",E4756="Live"),_xlfn.XLOOKUP(_xlfn.TEXTJOIN(" vs ",,C4756:D4756),Calendar!G:G,Calendar!B:B),IF(AND(B4756="Premier League",E4756="Highlights"),_xlfn.XLOOKUP(H4756,Calendar!O:O,Calendar!N:N,,-1),""))</f>
        <v/>
      </c>
      <c r="AI4756" s="61" t="str">
        <f>IF(AND(AH4756&lt;&gt;"",E4756="Live"),_xlfn.XLOOKUP(_xlfn.TEXTJOIN(" vs ",,C4756:D4756),Calendar!G:G,Calendar!K:K),"")</f>
        <v/>
      </c>
      <c r="AJ4756" s="61" t="str">
        <f>IF(AND(K4756&lt;&gt;"Match of the Day",K4756&lt;&gt;"Match of the Day 2",K4756&lt;&gt;"Match of the Day Repeat"),"",1+MAX($AJ$10:AJ4755))</f>
        <v/>
      </c>
    </row>
    <row r="4757" spans="34:36" x14ac:dyDescent="0.35">
      <c r="AH4757" s="16" t="str">
        <f>IF(AND(B4757="Premier League",E4757="Live"),_xlfn.XLOOKUP(_xlfn.TEXTJOIN(" vs ",,C4757:D4757),Calendar!G:G,Calendar!B:B),IF(AND(B4757="Premier League",E4757="Highlights"),_xlfn.XLOOKUP(H4757,Calendar!O:O,Calendar!N:N,,-1),""))</f>
        <v/>
      </c>
      <c r="AI4757" s="61" t="str">
        <f>IF(AND(AH4757&lt;&gt;"",E4757="Live"),_xlfn.XLOOKUP(_xlfn.TEXTJOIN(" vs ",,C4757:D4757),Calendar!G:G,Calendar!K:K),"")</f>
        <v/>
      </c>
      <c r="AJ4757" s="61" t="str">
        <f>IF(AND(K4757&lt;&gt;"Match of the Day",K4757&lt;&gt;"Match of the Day 2",K4757&lt;&gt;"Match of the Day Repeat"),"",1+MAX($AJ$10:AJ4756))</f>
        <v/>
      </c>
    </row>
    <row r="4758" spans="34:36" x14ac:dyDescent="0.35">
      <c r="AH4758" s="16" t="str">
        <f>IF(AND(B4758="Premier League",E4758="Live"),_xlfn.XLOOKUP(_xlfn.TEXTJOIN(" vs ",,C4758:D4758),Calendar!G:G,Calendar!B:B),IF(AND(B4758="Premier League",E4758="Highlights"),_xlfn.XLOOKUP(H4758,Calendar!O:O,Calendar!N:N,,-1),""))</f>
        <v/>
      </c>
      <c r="AI4758" s="61" t="str">
        <f>IF(AND(AH4758&lt;&gt;"",E4758="Live"),_xlfn.XLOOKUP(_xlfn.TEXTJOIN(" vs ",,C4758:D4758),Calendar!G:G,Calendar!K:K),"")</f>
        <v/>
      </c>
      <c r="AJ4758" s="61" t="str">
        <f>IF(AND(K4758&lt;&gt;"Match of the Day",K4758&lt;&gt;"Match of the Day 2",K4758&lt;&gt;"Match of the Day Repeat"),"",1+MAX($AJ$10:AJ4757))</f>
        <v/>
      </c>
    </row>
    <row r="4759" spans="34:36" x14ac:dyDescent="0.35">
      <c r="AH4759" s="16" t="str">
        <f>IF(AND(B4759="Premier League",E4759="Live"),_xlfn.XLOOKUP(_xlfn.TEXTJOIN(" vs ",,C4759:D4759),Calendar!G:G,Calendar!B:B),IF(AND(B4759="Premier League",E4759="Highlights"),_xlfn.XLOOKUP(H4759,Calendar!O:O,Calendar!N:N,,-1),""))</f>
        <v/>
      </c>
      <c r="AI4759" s="61" t="str">
        <f>IF(AND(AH4759&lt;&gt;"",E4759="Live"),_xlfn.XLOOKUP(_xlfn.TEXTJOIN(" vs ",,C4759:D4759),Calendar!G:G,Calendar!K:K),"")</f>
        <v/>
      </c>
      <c r="AJ4759" s="61" t="str">
        <f>IF(AND(K4759&lt;&gt;"Match of the Day",K4759&lt;&gt;"Match of the Day 2",K4759&lt;&gt;"Match of the Day Repeat"),"",1+MAX($AJ$10:AJ4758))</f>
        <v/>
      </c>
    </row>
    <row r="4760" spans="34:36" x14ac:dyDescent="0.35">
      <c r="AH4760" s="16" t="str">
        <f>IF(AND(B4760="Premier League",E4760="Live"),_xlfn.XLOOKUP(_xlfn.TEXTJOIN(" vs ",,C4760:D4760),Calendar!G:G,Calendar!B:B),IF(AND(B4760="Premier League",E4760="Highlights"),_xlfn.XLOOKUP(H4760,Calendar!O:O,Calendar!N:N,,-1),""))</f>
        <v/>
      </c>
      <c r="AI4760" s="61" t="str">
        <f>IF(AND(AH4760&lt;&gt;"",E4760="Live"),_xlfn.XLOOKUP(_xlfn.TEXTJOIN(" vs ",,C4760:D4760),Calendar!G:G,Calendar!K:K),"")</f>
        <v/>
      </c>
      <c r="AJ4760" s="61" t="str">
        <f>IF(AND(K4760&lt;&gt;"Match of the Day",K4760&lt;&gt;"Match of the Day 2",K4760&lt;&gt;"Match of the Day Repeat"),"",1+MAX($AJ$10:AJ4759))</f>
        <v/>
      </c>
    </row>
    <row r="4761" spans="34:36" x14ac:dyDescent="0.35">
      <c r="AH4761" s="16" t="str">
        <f>IF(AND(B4761="Premier League",E4761="Live"),_xlfn.XLOOKUP(_xlfn.TEXTJOIN(" vs ",,C4761:D4761),Calendar!G:G,Calendar!B:B),IF(AND(B4761="Premier League",E4761="Highlights"),_xlfn.XLOOKUP(H4761,Calendar!O:O,Calendar!N:N,,-1),""))</f>
        <v/>
      </c>
      <c r="AI4761" s="61" t="str">
        <f>IF(AND(AH4761&lt;&gt;"",E4761="Live"),_xlfn.XLOOKUP(_xlfn.TEXTJOIN(" vs ",,C4761:D4761),Calendar!G:G,Calendar!K:K),"")</f>
        <v/>
      </c>
      <c r="AJ4761" s="61" t="str">
        <f>IF(AND(K4761&lt;&gt;"Match of the Day",K4761&lt;&gt;"Match of the Day 2",K4761&lt;&gt;"Match of the Day Repeat"),"",1+MAX($AJ$10:AJ4760))</f>
        <v/>
      </c>
    </row>
    <row r="4762" spans="34:36" x14ac:dyDescent="0.35">
      <c r="AH4762" s="16" t="str">
        <f>IF(AND(B4762="Premier League",E4762="Live"),_xlfn.XLOOKUP(_xlfn.TEXTJOIN(" vs ",,C4762:D4762),Calendar!G:G,Calendar!B:B),IF(AND(B4762="Premier League",E4762="Highlights"),_xlfn.XLOOKUP(H4762,Calendar!O:O,Calendar!N:N,,-1),""))</f>
        <v/>
      </c>
      <c r="AI4762" s="61" t="str">
        <f>IF(AND(AH4762&lt;&gt;"",E4762="Live"),_xlfn.XLOOKUP(_xlfn.TEXTJOIN(" vs ",,C4762:D4762),Calendar!G:G,Calendar!K:K),"")</f>
        <v/>
      </c>
      <c r="AJ4762" s="61" t="str">
        <f>IF(AND(K4762&lt;&gt;"Match of the Day",K4762&lt;&gt;"Match of the Day 2",K4762&lt;&gt;"Match of the Day Repeat"),"",1+MAX($AJ$10:AJ4761))</f>
        <v/>
      </c>
    </row>
    <row r="4763" spans="34:36" x14ac:dyDescent="0.35">
      <c r="AH4763" s="16" t="str">
        <f>IF(AND(B4763="Premier League",E4763="Live"),_xlfn.XLOOKUP(_xlfn.TEXTJOIN(" vs ",,C4763:D4763),Calendar!G:G,Calendar!B:B),IF(AND(B4763="Premier League",E4763="Highlights"),_xlfn.XLOOKUP(H4763,Calendar!O:O,Calendar!N:N,,-1),""))</f>
        <v/>
      </c>
      <c r="AI4763" s="61" t="str">
        <f>IF(AND(AH4763&lt;&gt;"",E4763="Live"),_xlfn.XLOOKUP(_xlfn.TEXTJOIN(" vs ",,C4763:D4763),Calendar!G:G,Calendar!K:K),"")</f>
        <v/>
      </c>
      <c r="AJ4763" s="61" t="str">
        <f>IF(AND(K4763&lt;&gt;"Match of the Day",K4763&lt;&gt;"Match of the Day 2",K4763&lt;&gt;"Match of the Day Repeat"),"",1+MAX($AJ$10:AJ4762))</f>
        <v/>
      </c>
    </row>
    <row r="4764" spans="34:36" x14ac:dyDescent="0.35">
      <c r="AH4764" s="16" t="str">
        <f>IF(AND(B4764="Premier League",E4764="Live"),_xlfn.XLOOKUP(_xlfn.TEXTJOIN(" vs ",,C4764:D4764),Calendar!G:G,Calendar!B:B),IF(AND(B4764="Premier League",E4764="Highlights"),_xlfn.XLOOKUP(H4764,Calendar!O:O,Calendar!N:N,,-1),""))</f>
        <v/>
      </c>
      <c r="AI4764" s="61" t="str">
        <f>IF(AND(AH4764&lt;&gt;"",E4764="Live"),_xlfn.XLOOKUP(_xlfn.TEXTJOIN(" vs ",,C4764:D4764),Calendar!G:G,Calendar!K:K),"")</f>
        <v/>
      </c>
      <c r="AJ4764" s="61" t="str">
        <f>IF(AND(K4764&lt;&gt;"Match of the Day",K4764&lt;&gt;"Match of the Day 2",K4764&lt;&gt;"Match of the Day Repeat"),"",1+MAX($AJ$10:AJ4763))</f>
        <v/>
      </c>
    </row>
    <row r="4765" spans="34:36" x14ac:dyDescent="0.35">
      <c r="AH4765" s="16" t="str">
        <f>IF(AND(B4765="Premier League",E4765="Live"),_xlfn.XLOOKUP(_xlfn.TEXTJOIN(" vs ",,C4765:D4765),Calendar!G:G,Calendar!B:B),IF(AND(B4765="Premier League",E4765="Highlights"),_xlfn.XLOOKUP(H4765,Calendar!O:O,Calendar!N:N,,-1),""))</f>
        <v/>
      </c>
      <c r="AI4765" s="61" t="str">
        <f>IF(AND(AH4765&lt;&gt;"",E4765="Live"),_xlfn.XLOOKUP(_xlfn.TEXTJOIN(" vs ",,C4765:D4765),Calendar!G:G,Calendar!K:K),"")</f>
        <v/>
      </c>
      <c r="AJ4765" s="61" t="str">
        <f>IF(AND(K4765&lt;&gt;"Match of the Day",K4765&lt;&gt;"Match of the Day 2",K4765&lt;&gt;"Match of the Day Repeat"),"",1+MAX($AJ$10:AJ4764))</f>
        <v/>
      </c>
    </row>
    <row r="4766" spans="34:36" x14ac:dyDescent="0.35">
      <c r="AH4766" s="16" t="str">
        <f>IF(AND(B4766="Premier League",E4766="Live"),_xlfn.XLOOKUP(_xlfn.TEXTJOIN(" vs ",,C4766:D4766),Calendar!G:G,Calendar!B:B),IF(AND(B4766="Premier League",E4766="Highlights"),_xlfn.XLOOKUP(H4766,Calendar!O:O,Calendar!N:N,,-1),""))</f>
        <v/>
      </c>
      <c r="AI4766" s="61" t="str">
        <f>IF(AND(AH4766&lt;&gt;"",E4766="Live"),_xlfn.XLOOKUP(_xlfn.TEXTJOIN(" vs ",,C4766:D4766),Calendar!G:G,Calendar!K:K),"")</f>
        <v/>
      </c>
      <c r="AJ4766" s="61" t="str">
        <f>IF(AND(K4766&lt;&gt;"Match of the Day",K4766&lt;&gt;"Match of the Day 2",K4766&lt;&gt;"Match of the Day Repeat"),"",1+MAX($AJ$10:AJ4765))</f>
        <v/>
      </c>
    </row>
    <row r="4767" spans="34:36" x14ac:dyDescent="0.35">
      <c r="AH4767" s="16" t="str">
        <f>IF(AND(B4767="Premier League",E4767="Live"),_xlfn.XLOOKUP(_xlfn.TEXTJOIN(" vs ",,C4767:D4767),Calendar!G:G,Calendar!B:B),IF(AND(B4767="Premier League",E4767="Highlights"),_xlfn.XLOOKUP(H4767,Calendar!O:O,Calendar!N:N,,-1),""))</f>
        <v/>
      </c>
      <c r="AI4767" s="61" t="str">
        <f>IF(AND(AH4767&lt;&gt;"",E4767="Live"),_xlfn.XLOOKUP(_xlfn.TEXTJOIN(" vs ",,C4767:D4767),Calendar!G:G,Calendar!K:K),"")</f>
        <v/>
      </c>
      <c r="AJ4767" s="61" t="str">
        <f>IF(AND(K4767&lt;&gt;"Match of the Day",K4767&lt;&gt;"Match of the Day 2",K4767&lt;&gt;"Match of the Day Repeat"),"",1+MAX($AJ$10:AJ4766))</f>
        <v/>
      </c>
    </row>
    <row r="4768" spans="34:36" x14ac:dyDescent="0.35">
      <c r="AH4768" s="16" t="str">
        <f>IF(AND(B4768="Premier League",E4768="Live"),_xlfn.XLOOKUP(_xlfn.TEXTJOIN(" vs ",,C4768:D4768),Calendar!G:G,Calendar!B:B),IF(AND(B4768="Premier League",E4768="Highlights"),_xlfn.XLOOKUP(H4768,Calendar!O:O,Calendar!N:N,,-1),""))</f>
        <v/>
      </c>
      <c r="AI4768" s="61" t="str">
        <f>IF(AND(AH4768&lt;&gt;"",E4768="Live"),_xlfn.XLOOKUP(_xlfn.TEXTJOIN(" vs ",,C4768:D4768),Calendar!G:G,Calendar!K:K),"")</f>
        <v/>
      </c>
      <c r="AJ4768" s="61" t="str">
        <f>IF(AND(K4768&lt;&gt;"Match of the Day",K4768&lt;&gt;"Match of the Day 2",K4768&lt;&gt;"Match of the Day Repeat"),"",1+MAX($AJ$10:AJ4767))</f>
        <v/>
      </c>
    </row>
    <row r="4769" spans="34:36" x14ac:dyDescent="0.35">
      <c r="AH4769" s="16" t="str">
        <f>IF(AND(B4769="Premier League",E4769="Live"),_xlfn.XLOOKUP(_xlfn.TEXTJOIN(" vs ",,C4769:D4769),Calendar!G:G,Calendar!B:B),IF(AND(B4769="Premier League",E4769="Highlights"),_xlfn.XLOOKUP(H4769,Calendar!O:O,Calendar!N:N,,-1),""))</f>
        <v/>
      </c>
      <c r="AI4769" s="61" t="str">
        <f>IF(AND(AH4769&lt;&gt;"",E4769="Live"),_xlfn.XLOOKUP(_xlfn.TEXTJOIN(" vs ",,C4769:D4769),Calendar!G:G,Calendar!K:K),"")</f>
        <v/>
      </c>
      <c r="AJ4769" s="61" t="str">
        <f>IF(AND(K4769&lt;&gt;"Match of the Day",K4769&lt;&gt;"Match of the Day 2",K4769&lt;&gt;"Match of the Day Repeat"),"",1+MAX($AJ$10:AJ4768))</f>
        <v/>
      </c>
    </row>
    <row r="4770" spans="34:36" x14ac:dyDescent="0.35">
      <c r="AH4770" s="16" t="str">
        <f>IF(AND(B4770="Premier League",E4770="Live"),_xlfn.XLOOKUP(_xlfn.TEXTJOIN(" vs ",,C4770:D4770),Calendar!G:G,Calendar!B:B),IF(AND(B4770="Premier League",E4770="Highlights"),_xlfn.XLOOKUP(H4770,Calendar!O:O,Calendar!N:N,,-1),""))</f>
        <v/>
      </c>
      <c r="AI4770" s="61" t="str">
        <f>IF(AND(AH4770&lt;&gt;"",E4770="Live"),_xlfn.XLOOKUP(_xlfn.TEXTJOIN(" vs ",,C4770:D4770),Calendar!G:G,Calendar!K:K),"")</f>
        <v/>
      </c>
      <c r="AJ4770" s="61" t="str">
        <f>IF(AND(K4770&lt;&gt;"Match of the Day",K4770&lt;&gt;"Match of the Day 2",K4770&lt;&gt;"Match of the Day Repeat"),"",1+MAX($AJ$10:AJ4769))</f>
        <v/>
      </c>
    </row>
    <row r="4771" spans="34:36" x14ac:dyDescent="0.35">
      <c r="AH4771" s="16" t="str">
        <f>IF(AND(B4771="Premier League",E4771="Live"),_xlfn.XLOOKUP(_xlfn.TEXTJOIN(" vs ",,C4771:D4771),Calendar!G:G,Calendar!B:B),IF(AND(B4771="Premier League",E4771="Highlights"),_xlfn.XLOOKUP(H4771,Calendar!O:O,Calendar!N:N,,-1),""))</f>
        <v/>
      </c>
      <c r="AI4771" s="61" t="str">
        <f>IF(AND(AH4771&lt;&gt;"",E4771="Live"),_xlfn.XLOOKUP(_xlfn.TEXTJOIN(" vs ",,C4771:D4771),Calendar!G:G,Calendar!K:K),"")</f>
        <v/>
      </c>
      <c r="AJ4771" s="61" t="str">
        <f>IF(AND(K4771&lt;&gt;"Match of the Day",K4771&lt;&gt;"Match of the Day 2",K4771&lt;&gt;"Match of the Day Repeat"),"",1+MAX($AJ$10:AJ4770))</f>
        <v/>
      </c>
    </row>
    <row r="4772" spans="34:36" x14ac:dyDescent="0.35">
      <c r="AH4772" s="16" t="str">
        <f>IF(AND(B4772="Premier League",E4772="Live"),_xlfn.XLOOKUP(_xlfn.TEXTJOIN(" vs ",,C4772:D4772),Calendar!G:G,Calendar!B:B),IF(AND(B4772="Premier League",E4772="Highlights"),_xlfn.XLOOKUP(H4772,Calendar!O:O,Calendar!N:N,,-1),""))</f>
        <v/>
      </c>
      <c r="AI4772" s="61" t="str">
        <f>IF(AND(AH4772&lt;&gt;"",E4772="Live"),_xlfn.XLOOKUP(_xlfn.TEXTJOIN(" vs ",,C4772:D4772),Calendar!G:G,Calendar!K:K),"")</f>
        <v/>
      </c>
      <c r="AJ4772" s="61" t="str">
        <f>IF(AND(K4772&lt;&gt;"Match of the Day",K4772&lt;&gt;"Match of the Day 2",K4772&lt;&gt;"Match of the Day Repeat"),"",1+MAX($AJ$10:AJ4771))</f>
        <v/>
      </c>
    </row>
    <row r="4773" spans="34:36" x14ac:dyDescent="0.35">
      <c r="AH4773" s="16" t="str">
        <f>IF(AND(B4773="Premier League",E4773="Live"),_xlfn.XLOOKUP(_xlfn.TEXTJOIN(" vs ",,C4773:D4773),Calendar!G:G,Calendar!B:B),IF(AND(B4773="Premier League",E4773="Highlights"),_xlfn.XLOOKUP(H4773,Calendar!O:O,Calendar!N:N,,-1),""))</f>
        <v/>
      </c>
      <c r="AI4773" s="61" t="str">
        <f>IF(AND(AH4773&lt;&gt;"",E4773="Live"),_xlfn.XLOOKUP(_xlfn.TEXTJOIN(" vs ",,C4773:D4773),Calendar!G:G,Calendar!K:K),"")</f>
        <v/>
      </c>
      <c r="AJ4773" s="61" t="str">
        <f>IF(AND(K4773&lt;&gt;"Match of the Day",K4773&lt;&gt;"Match of the Day 2",K4773&lt;&gt;"Match of the Day Repeat"),"",1+MAX($AJ$10:AJ4772))</f>
        <v/>
      </c>
    </row>
    <row r="4774" spans="34:36" x14ac:dyDescent="0.35">
      <c r="AH4774" s="16" t="str">
        <f>IF(AND(B4774="Premier League",E4774="Live"),_xlfn.XLOOKUP(_xlfn.TEXTJOIN(" vs ",,C4774:D4774),Calendar!G:G,Calendar!B:B),IF(AND(B4774="Premier League",E4774="Highlights"),_xlfn.XLOOKUP(H4774,Calendar!O:O,Calendar!N:N,,-1),""))</f>
        <v/>
      </c>
      <c r="AI4774" s="61" t="str">
        <f>IF(AND(AH4774&lt;&gt;"",E4774="Live"),_xlfn.XLOOKUP(_xlfn.TEXTJOIN(" vs ",,C4774:D4774),Calendar!G:G,Calendar!K:K),"")</f>
        <v/>
      </c>
      <c r="AJ4774" s="61" t="str">
        <f>IF(AND(K4774&lt;&gt;"Match of the Day",K4774&lt;&gt;"Match of the Day 2",K4774&lt;&gt;"Match of the Day Repeat"),"",1+MAX($AJ$10:AJ4773))</f>
        <v/>
      </c>
    </row>
    <row r="4775" spans="34:36" x14ac:dyDescent="0.35">
      <c r="AH4775" s="16" t="str">
        <f>IF(AND(B4775="Premier League",E4775="Live"),_xlfn.XLOOKUP(_xlfn.TEXTJOIN(" vs ",,C4775:D4775),Calendar!G:G,Calendar!B:B),IF(AND(B4775="Premier League",E4775="Highlights"),_xlfn.XLOOKUP(H4775,Calendar!O:O,Calendar!N:N,,-1),""))</f>
        <v/>
      </c>
      <c r="AI4775" s="61" t="str">
        <f>IF(AND(AH4775&lt;&gt;"",E4775="Live"),_xlfn.XLOOKUP(_xlfn.TEXTJOIN(" vs ",,C4775:D4775),Calendar!G:G,Calendar!K:K),"")</f>
        <v/>
      </c>
      <c r="AJ4775" s="61" t="str">
        <f>IF(AND(K4775&lt;&gt;"Match of the Day",K4775&lt;&gt;"Match of the Day 2",K4775&lt;&gt;"Match of the Day Repeat"),"",1+MAX($AJ$10:AJ4774))</f>
        <v/>
      </c>
    </row>
    <row r="4776" spans="34:36" x14ac:dyDescent="0.35">
      <c r="AH4776" s="16" t="str">
        <f>IF(AND(B4776="Premier League",E4776="Live"),_xlfn.XLOOKUP(_xlfn.TEXTJOIN(" vs ",,C4776:D4776),Calendar!G:G,Calendar!B:B),IF(AND(B4776="Premier League",E4776="Highlights"),_xlfn.XLOOKUP(H4776,Calendar!O:O,Calendar!N:N,,-1),""))</f>
        <v/>
      </c>
      <c r="AI4776" s="61" t="str">
        <f>IF(AND(AH4776&lt;&gt;"",E4776="Live"),_xlfn.XLOOKUP(_xlfn.TEXTJOIN(" vs ",,C4776:D4776),Calendar!G:G,Calendar!K:K),"")</f>
        <v/>
      </c>
      <c r="AJ4776" s="61" t="str">
        <f>IF(AND(K4776&lt;&gt;"Match of the Day",K4776&lt;&gt;"Match of the Day 2",K4776&lt;&gt;"Match of the Day Repeat"),"",1+MAX($AJ$10:AJ4775))</f>
        <v/>
      </c>
    </row>
    <row r="4777" spans="34:36" x14ac:dyDescent="0.35">
      <c r="AH4777" s="16" t="str">
        <f>IF(AND(B4777="Premier League",E4777="Live"),_xlfn.XLOOKUP(_xlfn.TEXTJOIN(" vs ",,C4777:D4777),Calendar!G:G,Calendar!B:B),IF(AND(B4777="Premier League",E4777="Highlights"),_xlfn.XLOOKUP(H4777,Calendar!O:O,Calendar!N:N,,-1),""))</f>
        <v/>
      </c>
      <c r="AI4777" s="61" t="str">
        <f>IF(AND(AH4777&lt;&gt;"",E4777="Live"),_xlfn.XLOOKUP(_xlfn.TEXTJOIN(" vs ",,C4777:D4777),Calendar!G:G,Calendar!K:K),"")</f>
        <v/>
      </c>
      <c r="AJ4777" s="61" t="str">
        <f>IF(AND(K4777&lt;&gt;"Match of the Day",K4777&lt;&gt;"Match of the Day 2",K4777&lt;&gt;"Match of the Day Repeat"),"",1+MAX($AJ$10:AJ4776))</f>
        <v/>
      </c>
    </row>
    <row r="4778" spans="34:36" x14ac:dyDescent="0.35">
      <c r="AH4778" s="16" t="str">
        <f>IF(AND(B4778="Premier League",E4778="Live"),_xlfn.XLOOKUP(_xlfn.TEXTJOIN(" vs ",,C4778:D4778),Calendar!G:G,Calendar!B:B),IF(AND(B4778="Premier League",E4778="Highlights"),_xlfn.XLOOKUP(H4778,Calendar!O:O,Calendar!N:N,,-1),""))</f>
        <v/>
      </c>
      <c r="AI4778" s="61" t="str">
        <f>IF(AND(AH4778&lt;&gt;"",E4778="Live"),_xlfn.XLOOKUP(_xlfn.TEXTJOIN(" vs ",,C4778:D4778),Calendar!G:G,Calendar!K:K),"")</f>
        <v/>
      </c>
      <c r="AJ4778" s="61" t="str">
        <f>IF(AND(K4778&lt;&gt;"Match of the Day",K4778&lt;&gt;"Match of the Day 2",K4778&lt;&gt;"Match of the Day Repeat"),"",1+MAX($AJ$10:AJ4777))</f>
        <v/>
      </c>
    </row>
    <row r="4779" spans="34:36" x14ac:dyDescent="0.35">
      <c r="AH4779" s="16" t="str">
        <f>IF(AND(B4779="Premier League",E4779="Live"),_xlfn.XLOOKUP(_xlfn.TEXTJOIN(" vs ",,C4779:D4779),Calendar!G:G,Calendar!B:B),IF(AND(B4779="Premier League",E4779="Highlights"),_xlfn.XLOOKUP(H4779,Calendar!O:O,Calendar!N:N,,-1),""))</f>
        <v/>
      </c>
      <c r="AI4779" s="61" t="str">
        <f>IF(AND(AH4779&lt;&gt;"",E4779="Live"),_xlfn.XLOOKUP(_xlfn.TEXTJOIN(" vs ",,C4779:D4779),Calendar!G:G,Calendar!K:K),"")</f>
        <v/>
      </c>
      <c r="AJ4779" s="61" t="str">
        <f>IF(AND(K4779&lt;&gt;"Match of the Day",K4779&lt;&gt;"Match of the Day 2",K4779&lt;&gt;"Match of the Day Repeat"),"",1+MAX($AJ$10:AJ4778))</f>
        <v/>
      </c>
    </row>
    <row r="4780" spans="34:36" x14ac:dyDescent="0.35">
      <c r="AH4780" s="16" t="str">
        <f>IF(AND(B4780="Premier League",E4780="Live"),_xlfn.XLOOKUP(_xlfn.TEXTJOIN(" vs ",,C4780:D4780),Calendar!G:G,Calendar!B:B),IF(AND(B4780="Premier League",E4780="Highlights"),_xlfn.XLOOKUP(H4780,Calendar!O:O,Calendar!N:N,,-1),""))</f>
        <v/>
      </c>
      <c r="AI4780" s="61" t="str">
        <f>IF(AND(AH4780&lt;&gt;"",E4780="Live"),_xlfn.XLOOKUP(_xlfn.TEXTJOIN(" vs ",,C4780:D4780),Calendar!G:G,Calendar!K:K),"")</f>
        <v/>
      </c>
      <c r="AJ4780" s="61" t="str">
        <f>IF(AND(K4780&lt;&gt;"Match of the Day",K4780&lt;&gt;"Match of the Day 2",K4780&lt;&gt;"Match of the Day Repeat"),"",1+MAX($AJ$10:AJ4779))</f>
        <v/>
      </c>
    </row>
    <row r="4781" spans="34:36" x14ac:dyDescent="0.35">
      <c r="AH4781" s="16" t="str">
        <f>IF(AND(B4781="Premier League",E4781="Live"),_xlfn.XLOOKUP(_xlfn.TEXTJOIN(" vs ",,C4781:D4781),Calendar!G:G,Calendar!B:B),IF(AND(B4781="Premier League",E4781="Highlights"),_xlfn.XLOOKUP(H4781,Calendar!O:O,Calendar!N:N,,-1),""))</f>
        <v/>
      </c>
      <c r="AI4781" s="61" t="str">
        <f>IF(AND(AH4781&lt;&gt;"",E4781="Live"),_xlfn.XLOOKUP(_xlfn.TEXTJOIN(" vs ",,C4781:D4781),Calendar!G:G,Calendar!K:K),"")</f>
        <v/>
      </c>
      <c r="AJ4781" s="61" t="str">
        <f>IF(AND(K4781&lt;&gt;"Match of the Day",K4781&lt;&gt;"Match of the Day 2",K4781&lt;&gt;"Match of the Day Repeat"),"",1+MAX($AJ$10:AJ4780))</f>
        <v/>
      </c>
    </row>
    <row r="4782" spans="34:36" x14ac:dyDescent="0.35">
      <c r="AH4782" s="16" t="str">
        <f>IF(AND(B4782="Premier League",E4782="Live"),_xlfn.XLOOKUP(_xlfn.TEXTJOIN(" vs ",,C4782:D4782),Calendar!G:G,Calendar!B:B),IF(AND(B4782="Premier League",E4782="Highlights"),_xlfn.XLOOKUP(H4782,Calendar!O:O,Calendar!N:N,,-1),""))</f>
        <v/>
      </c>
      <c r="AI4782" s="61" t="str">
        <f>IF(AND(AH4782&lt;&gt;"",E4782="Live"),_xlfn.XLOOKUP(_xlfn.TEXTJOIN(" vs ",,C4782:D4782),Calendar!G:G,Calendar!K:K),"")</f>
        <v/>
      </c>
      <c r="AJ4782" s="61" t="str">
        <f>IF(AND(K4782&lt;&gt;"Match of the Day",K4782&lt;&gt;"Match of the Day 2",K4782&lt;&gt;"Match of the Day Repeat"),"",1+MAX($AJ$10:AJ4781))</f>
        <v/>
      </c>
    </row>
    <row r="4783" spans="34:36" x14ac:dyDescent="0.35">
      <c r="AH4783" s="16" t="str">
        <f>IF(AND(B4783="Premier League",E4783="Live"),_xlfn.XLOOKUP(_xlfn.TEXTJOIN(" vs ",,C4783:D4783),Calendar!G:G,Calendar!B:B),IF(AND(B4783="Premier League",E4783="Highlights"),_xlfn.XLOOKUP(H4783,Calendar!O:O,Calendar!N:N,,-1),""))</f>
        <v/>
      </c>
      <c r="AI4783" s="61" t="str">
        <f>IF(AND(AH4783&lt;&gt;"",E4783="Live"),_xlfn.XLOOKUP(_xlfn.TEXTJOIN(" vs ",,C4783:D4783),Calendar!G:G,Calendar!K:K),"")</f>
        <v/>
      </c>
      <c r="AJ4783" s="61" t="str">
        <f>IF(AND(K4783&lt;&gt;"Match of the Day",K4783&lt;&gt;"Match of the Day 2",K4783&lt;&gt;"Match of the Day Repeat"),"",1+MAX($AJ$10:AJ4782))</f>
        <v/>
      </c>
    </row>
    <row r="4784" spans="34:36" x14ac:dyDescent="0.35">
      <c r="AH4784" s="16" t="str">
        <f>IF(AND(B4784="Premier League",E4784="Live"),_xlfn.XLOOKUP(_xlfn.TEXTJOIN(" vs ",,C4784:D4784),Calendar!G:G,Calendar!B:B),IF(AND(B4784="Premier League",E4784="Highlights"),_xlfn.XLOOKUP(H4784,Calendar!O:O,Calendar!N:N,,-1),""))</f>
        <v/>
      </c>
      <c r="AI4784" s="61" t="str">
        <f>IF(AND(AH4784&lt;&gt;"",E4784="Live"),_xlfn.XLOOKUP(_xlfn.TEXTJOIN(" vs ",,C4784:D4784),Calendar!G:G,Calendar!K:K),"")</f>
        <v/>
      </c>
      <c r="AJ4784" s="61" t="str">
        <f>IF(AND(K4784&lt;&gt;"Match of the Day",K4784&lt;&gt;"Match of the Day 2",K4784&lt;&gt;"Match of the Day Repeat"),"",1+MAX($AJ$10:AJ4783))</f>
        <v/>
      </c>
    </row>
    <row r="4785" spans="34:36" x14ac:dyDescent="0.35">
      <c r="AH4785" s="16" t="str">
        <f>IF(AND(B4785="Premier League",E4785="Live"),_xlfn.XLOOKUP(_xlfn.TEXTJOIN(" vs ",,C4785:D4785),Calendar!G:G,Calendar!B:B),IF(AND(B4785="Premier League",E4785="Highlights"),_xlfn.XLOOKUP(H4785,Calendar!O:O,Calendar!N:N,,-1),""))</f>
        <v/>
      </c>
      <c r="AI4785" s="61" t="str">
        <f>IF(AND(AH4785&lt;&gt;"",E4785="Live"),_xlfn.XLOOKUP(_xlfn.TEXTJOIN(" vs ",,C4785:D4785),Calendar!G:G,Calendar!K:K),"")</f>
        <v/>
      </c>
      <c r="AJ4785" s="61" t="str">
        <f>IF(AND(K4785&lt;&gt;"Match of the Day",K4785&lt;&gt;"Match of the Day 2",K4785&lt;&gt;"Match of the Day Repeat"),"",1+MAX($AJ$10:AJ4784))</f>
        <v/>
      </c>
    </row>
    <row r="4786" spans="34:36" x14ac:dyDescent="0.35">
      <c r="AH4786" s="16" t="str">
        <f>IF(AND(B4786="Premier League",E4786="Live"),_xlfn.XLOOKUP(_xlfn.TEXTJOIN(" vs ",,C4786:D4786),Calendar!G:G,Calendar!B:B),IF(AND(B4786="Premier League",E4786="Highlights"),_xlfn.XLOOKUP(H4786,Calendar!O:O,Calendar!N:N,,-1),""))</f>
        <v/>
      </c>
      <c r="AI4786" s="61" t="str">
        <f>IF(AND(AH4786&lt;&gt;"",E4786="Live"),_xlfn.XLOOKUP(_xlfn.TEXTJOIN(" vs ",,C4786:D4786),Calendar!G:G,Calendar!K:K),"")</f>
        <v/>
      </c>
      <c r="AJ4786" s="61" t="str">
        <f>IF(AND(K4786&lt;&gt;"Match of the Day",K4786&lt;&gt;"Match of the Day 2",K4786&lt;&gt;"Match of the Day Repeat"),"",1+MAX($AJ$10:AJ4785))</f>
        <v/>
      </c>
    </row>
    <row r="4787" spans="34:36" x14ac:dyDescent="0.35">
      <c r="AH4787" s="16" t="str">
        <f>IF(AND(B4787="Premier League",E4787="Live"),_xlfn.XLOOKUP(_xlfn.TEXTJOIN(" vs ",,C4787:D4787),Calendar!G:G,Calendar!B:B),IF(AND(B4787="Premier League",E4787="Highlights"),_xlfn.XLOOKUP(H4787,Calendar!O:O,Calendar!N:N,,-1),""))</f>
        <v/>
      </c>
      <c r="AI4787" s="61" t="str">
        <f>IF(AND(AH4787&lt;&gt;"",E4787="Live"),_xlfn.XLOOKUP(_xlfn.TEXTJOIN(" vs ",,C4787:D4787),Calendar!G:G,Calendar!K:K),"")</f>
        <v/>
      </c>
      <c r="AJ4787" s="61" t="str">
        <f>IF(AND(K4787&lt;&gt;"Match of the Day",K4787&lt;&gt;"Match of the Day 2",K4787&lt;&gt;"Match of the Day Repeat"),"",1+MAX($AJ$10:AJ4786))</f>
        <v/>
      </c>
    </row>
    <row r="4788" spans="34:36" x14ac:dyDescent="0.35">
      <c r="AH4788" s="16" t="str">
        <f>IF(AND(B4788="Premier League",E4788="Live"),_xlfn.XLOOKUP(_xlfn.TEXTJOIN(" vs ",,C4788:D4788),Calendar!G:G,Calendar!B:B),IF(AND(B4788="Premier League",E4788="Highlights"),_xlfn.XLOOKUP(H4788,Calendar!O:O,Calendar!N:N,,-1),""))</f>
        <v/>
      </c>
      <c r="AI4788" s="61" t="str">
        <f>IF(AND(AH4788&lt;&gt;"",E4788="Live"),_xlfn.XLOOKUP(_xlfn.TEXTJOIN(" vs ",,C4788:D4788),Calendar!G:G,Calendar!K:K),"")</f>
        <v/>
      </c>
      <c r="AJ4788" s="61" t="str">
        <f>IF(AND(K4788&lt;&gt;"Match of the Day",K4788&lt;&gt;"Match of the Day 2",K4788&lt;&gt;"Match of the Day Repeat"),"",1+MAX($AJ$10:AJ4787))</f>
        <v/>
      </c>
    </row>
    <row r="4789" spans="34:36" x14ac:dyDescent="0.35">
      <c r="AH4789" s="16" t="str">
        <f>IF(AND(B4789="Premier League",E4789="Live"),_xlfn.XLOOKUP(_xlfn.TEXTJOIN(" vs ",,C4789:D4789),Calendar!G:G,Calendar!B:B),IF(AND(B4789="Premier League",E4789="Highlights"),_xlfn.XLOOKUP(H4789,Calendar!O:O,Calendar!N:N,,-1),""))</f>
        <v/>
      </c>
      <c r="AI4789" s="61" t="str">
        <f>IF(AND(AH4789&lt;&gt;"",E4789="Live"),_xlfn.XLOOKUP(_xlfn.TEXTJOIN(" vs ",,C4789:D4789),Calendar!G:G,Calendar!K:K),"")</f>
        <v/>
      </c>
      <c r="AJ4789" s="61" t="str">
        <f>IF(AND(K4789&lt;&gt;"Match of the Day",K4789&lt;&gt;"Match of the Day 2",K4789&lt;&gt;"Match of the Day Repeat"),"",1+MAX($AJ$10:AJ4788))</f>
        <v/>
      </c>
    </row>
    <row r="4790" spans="34:36" x14ac:dyDescent="0.35">
      <c r="AH4790" s="16" t="str">
        <f>IF(AND(B4790="Premier League",E4790="Live"),_xlfn.XLOOKUP(_xlfn.TEXTJOIN(" vs ",,C4790:D4790),Calendar!G:G,Calendar!B:B),IF(AND(B4790="Premier League",E4790="Highlights"),_xlfn.XLOOKUP(H4790,Calendar!O:O,Calendar!N:N,,-1),""))</f>
        <v/>
      </c>
      <c r="AI4790" s="61" t="str">
        <f>IF(AND(AH4790&lt;&gt;"",E4790="Live"),_xlfn.XLOOKUP(_xlfn.TEXTJOIN(" vs ",,C4790:D4790),Calendar!G:G,Calendar!K:K),"")</f>
        <v/>
      </c>
      <c r="AJ4790" s="61" t="str">
        <f>IF(AND(K4790&lt;&gt;"Match of the Day",K4790&lt;&gt;"Match of the Day 2",K4790&lt;&gt;"Match of the Day Repeat"),"",1+MAX($AJ$10:AJ4789))</f>
        <v/>
      </c>
    </row>
    <row r="4791" spans="34:36" x14ac:dyDescent="0.35">
      <c r="AH4791" s="16" t="str">
        <f>IF(AND(B4791="Premier League",E4791="Live"),_xlfn.XLOOKUP(_xlfn.TEXTJOIN(" vs ",,C4791:D4791),Calendar!G:G,Calendar!B:B),IF(AND(B4791="Premier League",E4791="Highlights"),_xlfn.XLOOKUP(H4791,Calendar!O:O,Calendar!N:N,,-1),""))</f>
        <v/>
      </c>
      <c r="AI4791" s="61" t="str">
        <f>IF(AND(AH4791&lt;&gt;"",E4791="Live"),_xlfn.XLOOKUP(_xlfn.TEXTJOIN(" vs ",,C4791:D4791),Calendar!G:G,Calendar!K:K),"")</f>
        <v/>
      </c>
      <c r="AJ4791" s="61" t="str">
        <f>IF(AND(K4791&lt;&gt;"Match of the Day",K4791&lt;&gt;"Match of the Day 2",K4791&lt;&gt;"Match of the Day Repeat"),"",1+MAX($AJ$10:AJ4790))</f>
        <v/>
      </c>
    </row>
    <row r="4792" spans="34:36" x14ac:dyDescent="0.35">
      <c r="AH4792" s="16" t="str">
        <f>IF(AND(B4792="Premier League",E4792="Live"),_xlfn.XLOOKUP(_xlfn.TEXTJOIN(" vs ",,C4792:D4792),Calendar!G:G,Calendar!B:B),IF(AND(B4792="Premier League",E4792="Highlights"),_xlfn.XLOOKUP(H4792,Calendar!O:O,Calendar!N:N,,-1),""))</f>
        <v/>
      </c>
      <c r="AI4792" s="61" t="str">
        <f>IF(AND(AH4792&lt;&gt;"",E4792="Live"),_xlfn.XLOOKUP(_xlfn.TEXTJOIN(" vs ",,C4792:D4792),Calendar!G:G,Calendar!K:K),"")</f>
        <v/>
      </c>
      <c r="AJ4792" s="61" t="str">
        <f>IF(AND(K4792&lt;&gt;"Match of the Day",K4792&lt;&gt;"Match of the Day 2",K4792&lt;&gt;"Match of the Day Repeat"),"",1+MAX($AJ$10:AJ4791))</f>
        <v/>
      </c>
    </row>
    <row r="4793" spans="34:36" x14ac:dyDescent="0.35">
      <c r="AH4793" s="16" t="str">
        <f>IF(AND(B4793="Premier League",E4793="Live"),_xlfn.XLOOKUP(_xlfn.TEXTJOIN(" vs ",,C4793:D4793),Calendar!G:G,Calendar!B:B),IF(AND(B4793="Premier League",E4793="Highlights"),_xlfn.XLOOKUP(H4793,Calendar!O:O,Calendar!N:N,,-1),""))</f>
        <v/>
      </c>
      <c r="AI4793" s="61" t="str">
        <f>IF(AND(AH4793&lt;&gt;"",E4793="Live"),_xlfn.XLOOKUP(_xlfn.TEXTJOIN(" vs ",,C4793:D4793),Calendar!G:G,Calendar!K:K),"")</f>
        <v/>
      </c>
      <c r="AJ4793" s="61" t="str">
        <f>IF(AND(K4793&lt;&gt;"Match of the Day",K4793&lt;&gt;"Match of the Day 2",K4793&lt;&gt;"Match of the Day Repeat"),"",1+MAX($AJ$10:AJ4792))</f>
        <v/>
      </c>
    </row>
    <row r="4794" spans="34:36" x14ac:dyDescent="0.35">
      <c r="AH4794" s="16" t="str">
        <f>IF(AND(B4794="Premier League",E4794="Live"),_xlfn.XLOOKUP(_xlfn.TEXTJOIN(" vs ",,C4794:D4794),Calendar!G:G,Calendar!B:B),IF(AND(B4794="Premier League",E4794="Highlights"),_xlfn.XLOOKUP(H4794,Calendar!O:O,Calendar!N:N,,-1),""))</f>
        <v/>
      </c>
      <c r="AI4794" s="61" t="str">
        <f>IF(AND(AH4794&lt;&gt;"",E4794="Live"),_xlfn.XLOOKUP(_xlfn.TEXTJOIN(" vs ",,C4794:D4794),Calendar!G:G,Calendar!K:K),"")</f>
        <v/>
      </c>
      <c r="AJ4794" s="61" t="str">
        <f>IF(AND(K4794&lt;&gt;"Match of the Day",K4794&lt;&gt;"Match of the Day 2",K4794&lt;&gt;"Match of the Day Repeat"),"",1+MAX($AJ$10:AJ4793))</f>
        <v/>
      </c>
    </row>
    <row r="4795" spans="34:36" x14ac:dyDescent="0.35">
      <c r="AH4795" s="16" t="str">
        <f>IF(AND(B4795="Premier League",E4795="Live"),_xlfn.XLOOKUP(_xlfn.TEXTJOIN(" vs ",,C4795:D4795),Calendar!G:G,Calendar!B:B),IF(AND(B4795="Premier League",E4795="Highlights"),_xlfn.XLOOKUP(H4795,Calendar!O:O,Calendar!N:N,,-1),""))</f>
        <v/>
      </c>
      <c r="AI4795" s="61" t="str">
        <f>IF(AND(AH4795&lt;&gt;"",E4795="Live"),_xlfn.XLOOKUP(_xlfn.TEXTJOIN(" vs ",,C4795:D4795),Calendar!G:G,Calendar!K:K),"")</f>
        <v/>
      </c>
      <c r="AJ4795" s="61" t="str">
        <f>IF(AND(K4795&lt;&gt;"Match of the Day",K4795&lt;&gt;"Match of the Day 2",K4795&lt;&gt;"Match of the Day Repeat"),"",1+MAX($AJ$10:AJ4794))</f>
        <v/>
      </c>
    </row>
    <row r="4796" spans="34:36" x14ac:dyDescent="0.35">
      <c r="AH4796" s="16" t="str">
        <f>IF(AND(B4796="Premier League",E4796="Live"),_xlfn.XLOOKUP(_xlfn.TEXTJOIN(" vs ",,C4796:D4796),Calendar!G:G,Calendar!B:B),IF(AND(B4796="Premier League",E4796="Highlights"),_xlfn.XLOOKUP(H4796,Calendar!O:O,Calendar!N:N,,-1),""))</f>
        <v/>
      </c>
      <c r="AI4796" s="61" t="str">
        <f>IF(AND(AH4796&lt;&gt;"",E4796="Live"),_xlfn.XLOOKUP(_xlfn.TEXTJOIN(" vs ",,C4796:D4796),Calendar!G:G,Calendar!K:K),"")</f>
        <v/>
      </c>
      <c r="AJ4796" s="61" t="str">
        <f>IF(AND(K4796&lt;&gt;"Match of the Day",K4796&lt;&gt;"Match of the Day 2",K4796&lt;&gt;"Match of the Day Repeat"),"",1+MAX($AJ$10:AJ4795))</f>
        <v/>
      </c>
    </row>
    <row r="4797" spans="34:36" x14ac:dyDescent="0.35">
      <c r="AH4797" s="16" t="str">
        <f>IF(AND(B4797="Premier League",E4797="Live"),_xlfn.XLOOKUP(_xlfn.TEXTJOIN(" vs ",,C4797:D4797),Calendar!G:G,Calendar!B:B),IF(AND(B4797="Premier League",E4797="Highlights"),_xlfn.XLOOKUP(H4797,Calendar!O:O,Calendar!N:N,,-1),""))</f>
        <v/>
      </c>
      <c r="AI4797" s="61" t="str">
        <f>IF(AND(AH4797&lt;&gt;"",E4797="Live"),_xlfn.XLOOKUP(_xlfn.TEXTJOIN(" vs ",,C4797:D4797),Calendar!G:G,Calendar!K:K),"")</f>
        <v/>
      </c>
      <c r="AJ4797" s="61" t="str">
        <f>IF(AND(K4797&lt;&gt;"Match of the Day",K4797&lt;&gt;"Match of the Day 2",K4797&lt;&gt;"Match of the Day Repeat"),"",1+MAX($AJ$10:AJ4796))</f>
        <v/>
      </c>
    </row>
    <row r="4798" spans="34:36" x14ac:dyDescent="0.35">
      <c r="AH4798" s="16" t="str">
        <f>IF(AND(B4798="Premier League",E4798="Live"),_xlfn.XLOOKUP(_xlfn.TEXTJOIN(" vs ",,C4798:D4798),Calendar!G:G,Calendar!B:B),IF(AND(B4798="Premier League",E4798="Highlights"),_xlfn.XLOOKUP(H4798,Calendar!O:O,Calendar!N:N,,-1),""))</f>
        <v/>
      </c>
      <c r="AI4798" s="61" t="str">
        <f>IF(AND(AH4798&lt;&gt;"",E4798="Live"),_xlfn.XLOOKUP(_xlfn.TEXTJOIN(" vs ",,C4798:D4798),Calendar!G:G,Calendar!K:K),"")</f>
        <v/>
      </c>
      <c r="AJ4798" s="61" t="str">
        <f>IF(AND(K4798&lt;&gt;"Match of the Day",K4798&lt;&gt;"Match of the Day 2",K4798&lt;&gt;"Match of the Day Repeat"),"",1+MAX($AJ$10:AJ4797))</f>
        <v/>
      </c>
    </row>
    <row r="4799" spans="34:36" x14ac:dyDescent="0.35">
      <c r="AH4799" s="16" t="str">
        <f>IF(AND(B4799="Premier League",E4799="Live"),_xlfn.XLOOKUP(_xlfn.TEXTJOIN(" vs ",,C4799:D4799),Calendar!G:G,Calendar!B:B),IF(AND(B4799="Premier League",E4799="Highlights"),_xlfn.XLOOKUP(H4799,Calendar!O:O,Calendar!N:N,,-1),""))</f>
        <v/>
      </c>
      <c r="AI4799" s="61" t="str">
        <f>IF(AND(AH4799&lt;&gt;"",E4799="Live"),_xlfn.XLOOKUP(_xlfn.TEXTJOIN(" vs ",,C4799:D4799),Calendar!G:G,Calendar!K:K),"")</f>
        <v/>
      </c>
      <c r="AJ4799" s="61" t="str">
        <f>IF(AND(K4799&lt;&gt;"Match of the Day",K4799&lt;&gt;"Match of the Day 2",K4799&lt;&gt;"Match of the Day Repeat"),"",1+MAX($AJ$10:AJ4798))</f>
        <v/>
      </c>
    </row>
    <row r="4800" spans="34:36" x14ac:dyDescent="0.35">
      <c r="AH4800" s="16" t="str">
        <f>IF(AND(B4800="Premier League",E4800="Live"),_xlfn.XLOOKUP(_xlfn.TEXTJOIN(" vs ",,C4800:D4800),Calendar!G:G,Calendar!B:B),IF(AND(B4800="Premier League",E4800="Highlights"),_xlfn.XLOOKUP(H4800,Calendar!O:O,Calendar!N:N,,-1),""))</f>
        <v/>
      </c>
      <c r="AI4800" s="61" t="str">
        <f>IF(AND(AH4800&lt;&gt;"",E4800="Live"),_xlfn.XLOOKUP(_xlfn.TEXTJOIN(" vs ",,C4800:D4800),Calendar!G:G,Calendar!K:K),"")</f>
        <v/>
      </c>
      <c r="AJ4800" s="61" t="str">
        <f>IF(AND(K4800&lt;&gt;"Match of the Day",K4800&lt;&gt;"Match of the Day 2",K4800&lt;&gt;"Match of the Day Repeat"),"",1+MAX($AJ$10:AJ4799))</f>
        <v/>
      </c>
    </row>
    <row r="4801" spans="34:36" x14ac:dyDescent="0.35">
      <c r="AH4801" s="16" t="str">
        <f>IF(AND(B4801="Premier League",E4801="Live"),_xlfn.XLOOKUP(_xlfn.TEXTJOIN(" vs ",,C4801:D4801),Calendar!G:G,Calendar!B:B),IF(AND(B4801="Premier League",E4801="Highlights"),_xlfn.XLOOKUP(H4801,Calendar!O:O,Calendar!N:N,,-1),""))</f>
        <v/>
      </c>
      <c r="AI4801" s="61" t="str">
        <f>IF(AND(AH4801&lt;&gt;"",E4801="Live"),_xlfn.XLOOKUP(_xlfn.TEXTJOIN(" vs ",,C4801:D4801),Calendar!G:G,Calendar!K:K),"")</f>
        <v/>
      </c>
      <c r="AJ4801" s="61" t="str">
        <f>IF(AND(K4801&lt;&gt;"Match of the Day",K4801&lt;&gt;"Match of the Day 2",K4801&lt;&gt;"Match of the Day Repeat"),"",1+MAX($AJ$10:AJ4800))</f>
        <v/>
      </c>
    </row>
    <row r="4802" spans="34:36" x14ac:dyDescent="0.35">
      <c r="AH4802" s="16" t="str">
        <f>IF(AND(B4802="Premier League",E4802="Live"),_xlfn.XLOOKUP(_xlfn.TEXTJOIN(" vs ",,C4802:D4802),Calendar!G:G,Calendar!B:B),IF(AND(B4802="Premier League",E4802="Highlights"),_xlfn.XLOOKUP(H4802,Calendar!O:O,Calendar!N:N,,-1),""))</f>
        <v/>
      </c>
      <c r="AI4802" s="61" t="str">
        <f>IF(AND(AH4802&lt;&gt;"",E4802="Live"),_xlfn.XLOOKUP(_xlfn.TEXTJOIN(" vs ",,C4802:D4802),Calendar!G:G,Calendar!K:K),"")</f>
        <v/>
      </c>
      <c r="AJ4802" s="61" t="str">
        <f>IF(AND(K4802&lt;&gt;"Match of the Day",K4802&lt;&gt;"Match of the Day 2",K4802&lt;&gt;"Match of the Day Repeat"),"",1+MAX($AJ$10:AJ4801))</f>
        <v/>
      </c>
    </row>
    <row r="4803" spans="34:36" x14ac:dyDescent="0.35">
      <c r="AH4803" s="16" t="str">
        <f>IF(AND(B4803="Premier League",E4803="Live"),_xlfn.XLOOKUP(_xlfn.TEXTJOIN(" vs ",,C4803:D4803),Calendar!G:G,Calendar!B:B),IF(AND(B4803="Premier League",E4803="Highlights"),_xlfn.XLOOKUP(H4803,Calendar!O:O,Calendar!N:N,,-1),""))</f>
        <v/>
      </c>
      <c r="AI4803" s="61" t="str">
        <f>IF(AND(AH4803&lt;&gt;"",E4803="Live"),_xlfn.XLOOKUP(_xlfn.TEXTJOIN(" vs ",,C4803:D4803),Calendar!G:G,Calendar!K:K),"")</f>
        <v/>
      </c>
      <c r="AJ4803" s="61" t="str">
        <f>IF(AND(K4803&lt;&gt;"Match of the Day",K4803&lt;&gt;"Match of the Day 2",K4803&lt;&gt;"Match of the Day Repeat"),"",1+MAX($AJ$10:AJ4802))</f>
        <v/>
      </c>
    </row>
    <row r="4804" spans="34:36" x14ac:dyDescent="0.35">
      <c r="AH4804" s="16" t="str">
        <f>IF(AND(B4804="Premier League",E4804="Live"),_xlfn.XLOOKUP(_xlfn.TEXTJOIN(" vs ",,C4804:D4804),Calendar!G:G,Calendar!B:B),IF(AND(B4804="Premier League",E4804="Highlights"),_xlfn.XLOOKUP(H4804,Calendar!O:O,Calendar!N:N,,-1),""))</f>
        <v/>
      </c>
      <c r="AI4804" s="61" t="str">
        <f>IF(AND(AH4804&lt;&gt;"",E4804="Live"),_xlfn.XLOOKUP(_xlfn.TEXTJOIN(" vs ",,C4804:D4804),Calendar!G:G,Calendar!K:K),"")</f>
        <v/>
      </c>
      <c r="AJ4804" s="61" t="str">
        <f>IF(AND(K4804&lt;&gt;"Match of the Day",K4804&lt;&gt;"Match of the Day 2",K4804&lt;&gt;"Match of the Day Repeat"),"",1+MAX($AJ$10:AJ4803))</f>
        <v/>
      </c>
    </row>
    <row r="4805" spans="34:36" x14ac:dyDescent="0.35">
      <c r="AH4805" s="16" t="str">
        <f>IF(AND(B4805="Premier League",E4805="Live"),_xlfn.XLOOKUP(_xlfn.TEXTJOIN(" vs ",,C4805:D4805),Calendar!G:G,Calendar!B:B),IF(AND(B4805="Premier League",E4805="Highlights"),_xlfn.XLOOKUP(H4805,Calendar!O:O,Calendar!N:N,,-1),""))</f>
        <v/>
      </c>
      <c r="AI4805" s="61" t="str">
        <f>IF(AND(AH4805&lt;&gt;"",E4805="Live"),_xlfn.XLOOKUP(_xlfn.TEXTJOIN(" vs ",,C4805:D4805),Calendar!G:G,Calendar!K:K),"")</f>
        <v/>
      </c>
      <c r="AJ4805" s="61" t="str">
        <f>IF(AND(K4805&lt;&gt;"Match of the Day",K4805&lt;&gt;"Match of the Day 2",K4805&lt;&gt;"Match of the Day Repeat"),"",1+MAX($AJ$10:AJ4804))</f>
        <v/>
      </c>
    </row>
    <row r="4806" spans="34:36" x14ac:dyDescent="0.35">
      <c r="AH4806" s="16" t="str">
        <f>IF(AND(B4806="Premier League",E4806="Live"),_xlfn.XLOOKUP(_xlfn.TEXTJOIN(" vs ",,C4806:D4806),Calendar!G:G,Calendar!B:B),IF(AND(B4806="Premier League",E4806="Highlights"),_xlfn.XLOOKUP(H4806,Calendar!O:O,Calendar!N:N,,-1),""))</f>
        <v/>
      </c>
      <c r="AI4806" s="61" t="str">
        <f>IF(AND(AH4806&lt;&gt;"",E4806="Live"),_xlfn.XLOOKUP(_xlfn.TEXTJOIN(" vs ",,C4806:D4806),Calendar!G:G,Calendar!K:K),"")</f>
        <v/>
      </c>
      <c r="AJ4806" s="61" t="str">
        <f>IF(AND(K4806&lt;&gt;"Match of the Day",K4806&lt;&gt;"Match of the Day 2",K4806&lt;&gt;"Match of the Day Repeat"),"",1+MAX($AJ$10:AJ4805))</f>
        <v/>
      </c>
    </row>
    <row r="4807" spans="34:36" x14ac:dyDescent="0.35">
      <c r="AH4807" s="16" t="str">
        <f>IF(AND(B4807="Premier League",E4807="Live"),_xlfn.XLOOKUP(_xlfn.TEXTJOIN(" vs ",,C4807:D4807),Calendar!G:G,Calendar!B:B),IF(AND(B4807="Premier League",E4807="Highlights"),_xlfn.XLOOKUP(H4807,Calendar!O:O,Calendar!N:N,,-1),""))</f>
        <v/>
      </c>
      <c r="AI4807" s="61" t="str">
        <f>IF(AND(AH4807&lt;&gt;"",E4807="Live"),_xlfn.XLOOKUP(_xlfn.TEXTJOIN(" vs ",,C4807:D4807),Calendar!G:G,Calendar!K:K),"")</f>
        <v/>
      </c>
      <c r="AJ4807" s="61" t="str">
        <f>IF(AND(K4807&lt;&gt;"Match of the Day",K4807&lt;&gt;"Match of the Day 2",K4807&lt;&gt;"Match of the Day Repeat"),"",1+MAX($AJ$10:AJ4806))</f>
        <v/>
      </c>
    </row>
    <row r="4808" spans="34:36" x14ac:dyDescent="0.35">
      <c r="AH4808" s="16" t="str">
        <f>IF(AND(B4808="Premier League",E4808="Live"),_xlfn.XLOOKUP(_xlfn.TEXTJOIN(" vs ",,C4808:D4808),Calendar!G:G,Calendar!B:B),IF(AND(B4808="Premier League",E4808="Highlights"),_xlfn.XLOOKUP(H4808,Calendar!O:O,Calendar!N:N,,-1),""))</f>
        <v/>
      </c>
      <c r="AI4808" s="61" t="str">
        <f>IF(AND(AH4808&lt;&gt;"",E4808="Live"),_xlfn.XLOOKUP(_xlfn.TEXTJOIN(" vs ",,C4808:D4808),Calendar!G:G,Calendar!K:K),"")</f>
        <v/>
      </c>
      <c r="AJ4808" s="61" t="str">
        <f>IF(AND(K4808&lt;&gt;"Match of the Day",K4808&lt;&gt;"Match of the Day 2",K4808&lt;&gt;"Match of the Day Repeat"),"",1+MAX($AJ$10:AJ4807))</f>
        <v/>
      </c>
    </row>
    <row r="4809" spans="34:36" x14ac:dyDescent="0.35">
      <c r="AH4809" s="16" t="str">
        <f>IF(AND(B4809="Premier League",E4809="Live"),_xlfn.XLOOKUP(_xlfn.TEXTJOIN(" vs ",,C4809:D4809),Calendar!G:G,Calendar!B:B),IF(AND(B4809="Premier League",E4809="Highlights"),_xlfn.XLOOKUP(H4809,Calendar!O:O,Calendar!N:N,,-1),""))</f>
        <v/>
      </c>
      <c r="AI4809" s="61" t="str">
        <f>IF(AND(AH4809&lt;&gt;"",E4809="Live"),_xlfn.XLOOKUP(_xlfn.TEXTJOIN(" vs ",,C4809:D4809),Calendar!G:G,Calendar!K:K),"")</f>
        <v/>
      </c>
      <c r="AJ4809" s="61" t="str">
        <f>IF(AND(K4809&lt;&gt;"Match of the Day",K4809&lt;&gt;"Match of the Day 2",K4809&lt;&gt;"Match of the Day Repeat"),"",1+MAX($AJ$10:AJ4808))</f>
        <v/>
      </c>
    </row>
    <row r="4810" spans="34:36" x14ac:dyDescent="0.35">
      <c r="AH4810" s="16" t="str">
        <f>IF(AND(B4810="Premier League",E4810="Live"),_xlfn.XLOOKUP(_xlfn.TEXTJOIN(" vs ",,C4810:D4810),Calendar!G:G,Calendar!B:B),IF(AND(B4810="Premier League",E4810="Highlights"),_xlfn.XLOOKUP(H4810,Calendar!O:O,Calendar!N:N,,-1),""))</f>
        <v/>
      </c>
      <c r="AI4810" s="61" t="str">
        <f>IF(AND(AH4810&lt;&gt;"",E4810="Live"),_xlfn.XLOOKUP(_xlfn.TEXTJOIN(" vs ",,C4810:D4810),Calendar!G:G,Calendar!K:K),"")</f>
        <v/>
      </c>
      <c r="AJ4810" s="61" t="str">
        <f>IF(AND(K4810&lt;&gt;"Match of the Day",K4810&lt;&gt;"Match of the Day 2",K4810&lt;&gt;"Match of the Day Repeat"),"",1+MAX($AJ$10:AJ4809))</f>
        <v/>
      </c>
    </row>
    <row r="4811" spans="34:36" x14ac:dyDescent="0.35">
      <c r="AH4811" s="16" t="str">
        <f>IF(AND(B4811="Premier League",E4811="Live"),_xlfn.XLOOKUP(_xlfn.TEXTJOIN(" vs ",,C4811:D4811),Calendar!G:G,Calendar!B:B),IF(AND(B4811="Premier League",E4811="Highlights"),_xlfn.XLOOKUP(H4811,Calendar!O:O,Calendar!N:N,,-1),""))</f>
        <v/>
      </c>
      <c r="AI4811" s="61" t="str">
        <f>IF(AND(AH4811&lt;&gt;"",E4811="Live"),_xlfn.XLOOKUP(_xlfn.TEXTJOIN(" vs ",,C4811:D4811),Calendar!G:G,Calendar!K:K),"")</f>
        <v/>
      </c>
      <c r="AJ4811" s="61" t="str">
        <f>IF(AND(K4811&lt;&gt;"Match of the Day",K4811&lt;&gt;"Match of the Day 2",K4811&lt;&gt;"Match of the Day Repeat"),"",1+MAX($AJ$10:AJ4810))</f>
        <v/>
      </c>
    </row>
    <row r="4812" spans="34:36" x14ac:dyDescent="0.35">
      <c r="AH4812" s="16" t="str">
        <f>IF(AND(B4812="Premier League",E4812="Live"),_xlfn.XLOOKUP(_xlfn.TEXTJOIN(" vs ",,C4812:D4812),Calendar!G:G,Calendar!B:B),IF(AND(B4812="Premier League",E4812="Highlights"),_xlfn.XLOOKUP(H4812,Calendar!O:O,Calendar!N:N,,-1),""))</f>
        <v/>
      </c>
      <c r="AI4812" s="61" t="str">
        <f>IF(AND(AH4812&lt;&gt;"",E4812="Live"),_xlfn.XLOOKUP(_xlfn.TEXTJOIN(" vs ",,C4812:D4812),Calendar!G:G,Calendar!K:K),"")</f>
        <v/>
      </c>
      <c r="AJ4812" s="61" t="str">
        <f>IF(AND(K4812&lt;&gt;"Match of the Day",K4812&lt;&gt;"Match of the Day 2",K4812&lt;&gt;"Match of the Day Repeat"),"",1+MAX($AJ$10:AJ4811))</f>
        <v/>
      </c>
    </row>
    <row r="4813" spans="34:36" x14ac:dyDescent="0.35">
      <c r="AH4813" s="16" t="str">
        <f>IF(AND(B4813="Premier League",E4813="Live"),_xlfn.XLOOKUP(_xlfn.TEXTJOIN(" vs ",,C4813:D4813),Calendar!G:G,Calendar!B:B),IF(AND(B4813="Premier League",E4813="Highlights"),_xlfn.XLOOKUP(H4813,Calendar!O:O,Calendar!N:N,,-1),""))</f>
        <v/>
      </c>
      <c r="AI4813" s="61" t="str">
        <f>IF(AND(AH4813&lt;&gt;"",E4813="Live"),_xlfn.XLOOKUP(_xlfn.TEXTJOIN(" vs ",,C4813:D4813),Calendar!G:G,Calendar!K:K),"")</f>
        <v/>
      </c>
      <c r="AJ4813" s="61" t="str">
        <f>IF(AND(K4813&lt;&gt;"Match of the Day",K4813&lt;&gt;"Match of the Day 2",K4813&lt;&gt;"Match of the Day Repeat"),"",1+MAX($AJ$10:AJ4812))</f>
        <v/>
      </c>
    </row>
    <row r="4814" spans="34:36" x14ac:dyDescent="0.35">
      <c r="AH4814" s="16" t="str">
        <f>IF(AND(B4814="Premier League",E4814="Live"),_xlfn.XLOOKUP(_xlfn.TEXTJOIN(" vs ",,C4814:D4814),Calendar!G:G,Calendar!B:B),IF(AND(B4814="Premier League",E4814="Highlights"),_xlfn.XLOOKUP(H4814,Calendar!O:O,Calendar!N:N,,-1),""))</f>
        <v/>
      </c>
      <c r="AI4814" s="61" t="str">
        <f>IF(AND(AH4814&lt;&gt;"",E4814="Live"),_xlfn.XLOOKUP(_xlfn.TEXTJOIN(" vs ",,C4814:D4814),Calendar!G:G,Calendar!K:K),"")</f>
        <v/>
      </c>
      <c r="AJ4814" s="61" t="str">
        <f>IF(AND(K4814&lt;&gt;"Match of the Day",K4814&lt;&gt;"Match of the Day 2",K4814&lt;&gt;"Match of the Day Repeat"),"",1+MAX($AJ$10:AJ4813))</f>
        <v/>
      </c>
    </row>
    <row r="4815" spans="34:36" x14ac:dyDescent="0.35">
      <c r="AH4815" s="16" t="str">
        <f>IF(AND(B4815="Premier League",E4815="Live"),_xlfn.XLOOKUP(_xlfn.TEXTJOIN(" vs ",,C4815:D4815),Calendar!G:G,Calendar!B:B),IF(AND(B4815="Premier League",E4815="Highlights"),_xlfn.XLOOKUP(H4815,Calendar!O:O,Calendar!N:N,,-1),""))</f>
        <v/>
      </c>
      <c r="AI4815" s="61" t="str">
        <f>IF(AND(AH4815&lt;&gt;"",E4815="Live"),_xlfn.XLOOKUP(_xlfn.TEXTJOIN(" vs ",,C4815:D4815),Calendar!G:G,Calendar!K:K),"")</f>
        <v/>
      </c>
      <c r="AJ4815" s="61" t="str">
        <f>IF(AND(K4815&lt;&gt;"Match of the Day",K4815&lt;&gt;"Match of the Day 2",K4815&lt;&gt;"Match of the Day Repeat"),"",1+MAX($AJ$10:AJ4814))</f>
        <v/>
      </c>
    </row>
    <row r="4816" spans="34:36" x14ac:dyDescent="0.35">
      <c r="AH4816" s="16" t="str">
        <f>IF(AND(B4816="Premier League",E4816="Live"),_xlfn.XLOOKUP(_xlfn.TEXTJOIN(" vs ",,C4816:D4816),Calendar!G:G,Calendar!B:B),IF(AND(B4816="Premier League",E4816="Highlights"),_xlfn.XLOOKUP(H4816,Calendar!O:O,Calendar!N:N,,-1),""))</f>
        <v/>
      </c>
      <c r="AI4816" s="61" t="str">
        <f>IF(AND(AH4816&lt;&gt;"",E4816="Live"),_xlfn.XLOOKUP(_xlfn.TEXTJOIN(" vs ",,C4816:D4816),Calendar!G:G,Calendar!K:K),"")</f>
        <v/>
      </c>
      <c r="AJ4816" s="61" t="str">
        <f>IF(AND(K4816&lt;&gt;"Match of the Day",K4816&lt;&gt;"Match of the Day 2",K4816&lt;&gt;"Match of the Day Repeat"),"",1+MAX($AJ$10:AJ4815))</f>
        <v/>
      </c>
    </row>
    <row r="4817" spans="34:36" x14ac:dyDescent="0.35">
      <c r="AH4817" s="16" t="str">
        <f>IF(AND(B4817="Premier League",E4817="Live"),_xlfn.XLOOKUP(_xlfn.TEXTJOIN(" vs ",,C4817:D4817),Calendar!G:G,Calendar!B:B),IF(AND(B4817="Premier League",E4817="Highlights"),_xlfn.XLOOKUP(H4817,Calendar!O:O,Calendar!N:N,,-1),""))</f>
        <v/>
      </c>
      <c r="AI4817" s="61" t="str">
        <f>IF(AND(AH4817&lt;&gt;"",E4817="Live"),_xlfn.XLOOKUP(_xlfn.TEXTJOIN(" vs ",,C4817:D4817),Calendar!G:G,Calendar!K:K),"")</f>
        <v/>
      </c>
      <c r="AJ4817" s="61" t="str">
        <f>IF(AND(K4817&lt;&gt;"Match of the Day",K4817&lt;&gt;"Match of the Day 2",K4817&lt;&gt;"Match of the Day Repeat"),"",1+MAX($AJ$10:AJ4816))</f>
        <v/>
      </c>
    </row>
    <row r="4818" spans="34:36" x14ac:dyDescent="0.35">
      <c r="AH4818" s="16" t="str">
        <f>IF(AND(B4818="Premier League",E4818="Live"),_xlfn.XLOOKUP(_xlfn.TEXTJOIN(" vs ",,C4818:D4818),Calendar!G:G,Calendar!B:B),IF(AND(B4818="Premier League",E4818="Highlights"),_xlfn.XLOOKUP(H4818,Calendar!O:O,Calendar!N:N,,-1),""))</f>
        <v/>
      </c>
      <c r="AI4818" s="61" t="str">
        <f>IF(AND(AH4818&lt;&gt;"",E4818="Live"),_xlfn.XLOOKUP(_xlfn.TEXTJOIN(" vs ",,C4818:D4818),Calendar!G:G,Calendar!K:K),"")</f>
        <v/>
      </c>
      <c r="AJ4818" s="61" t="str">
        <f>IF(AND(K4818&lt;&gt;"Match of the Day",K4818&lt;&gt;"Match of the Day 2",K4818&lt;&gt;"Match of the Day Repeat"),"",1+MAX($AJ$10:AJ4817))</f>
        <v/>
      </c>
    </row>
    <row r="4819" spans="34:36" x14ac:dyDescent="0.35">
      <c r="AH4819" s="16" t="str">
        <f>IF(AND(B4819="Premier League",E4819="Live"),_xlfn.XLOOKUP(_xlfn.TEXTJOIN(" vs ",,C4819:D4819),Calendar!G:G,Calendar!B:B),IF(AND(B4819="Premier League",E4819="Highlights"),_xlfn.XLOOKUP(H4819,Calendar!O:O,Calendar!N:N,,-1),""))</f>
        <v/>
      </c>
      <c r="AI4819" s="61" t="str">
        <f>IF(AND(AH4819&lt;&gt;"",E4819="Live"),_xlfn.XLOOKUP(_xlfn.TEXTJOIN(" vs ",,C4819:D4819),Calendar!G:G,Calendar!K:K),"")</f>
        <v/>
      </c>
      <c r="AJ4819" s="61" t="str">
        <f>IF(AND(K4819&lt;&gt;"Match of the Day",K4819&lt;&gt;"Match of the Day 2",K4819&lt;&gt;"Match of the Day Repeat"),"",1+MAX($AJ$10:AJ4818))</f>
        <v/>
      </c>
    </row>
    <row r="4820" spans="34:36" x14ac:dyDescent="0.35">
      <c r="AH4820" s="16" t="str">
        <f>IF(AND(B4820="Premier League",E4820="Live"),_xlfn.XLOOKUP(_xlfn.TEXTJOIN(" vs ",,C4820:D4820),Calendar!G:G,Calendar!B:B),IF(AND(B4820="Premier League",E4820="Highlights"),_xlfn.XLOOKUP(H4820,Calendar!O:O,Calendar!N:N,,-1),""))</f>
        <v/>
      </c>
      <c r="AI4820" s="61" t="str">
        <f>IF(AND(AH4820&lt;&gt;"",E4820="Live"),_xlfn.XLOOKUP(_xlfn.TEXTJOIN(" vs ",,C4820:D4820),Calendar!G:G,Calendar!K:K),"")</f>
        <v/>
      </c>
      <c r="AJ4820" s="61" t="str">
        <f>IF(AND(K4820&lt;&gt;"Match of the Day",K4820&lt;&gt;"Match of the Day 2",K4820&lt;&gt;"Match of the Day Repeat"),"",1+MAX($AJ$10:AJ4819))</f>
        <v/>
      </c>
    </row>
    <row r="4821" spans="34:36" x14ac:dyDescent="0.35">
      <c r="AH4821" s="16" t="str">
        <f>IF(AND(B4821="Premier League",E4821="Live"),_xlfn.XLOOKUP(_xlfn.TEXTJOIN(" vs ",,C4821:D4821),Calendar!G:G,Calendar!B:B),IF(AND(B4821="Premier League",E4821="Highlights"),_xlfn.XLOOKUP(H4821,Calendar!O:O,Calendar!N:N,,-1),""))</f>
        <v/>
      </c>
      <c r="AI4821" s="61" t="str">
        <f>IF(AND(AH4821&lt;&gt;"",E4821="Live"),_xlfn.XLOOKUP(_xlfn.TEXTJOIN(" vs ",,C4821:D4821),Calendar!G:G,Calendar!K:K),"")</f>
        <v/>
      </c>
      <c r="AJ4821" s="61" t="str">
        <f>IF(AND(K4821&lt;&gt;"Match of the Day",K4821&lt;&gt;"Match of the Day 2",K4821&lt;&gt;"Match of the Day Repeat"),"",1+MAX($AJ$10:AJ4820))</f>
        <v/>
      </c>
    </row>
    <row r="4822" spans="34:36" x14ac:dyDescent="0.35">
      <c r="AH4822" s="16" t="str">
        <f>IF(AND(B4822="Premier League",E4822="Live"),_xlfn.XLOOKUP(_xlfn.TEXTJOIN(" vs ",,C4822:D4822),Calendar!G:G,Calendar!B:B),IF(AND(B4822="Premier League",E4822="Highlights"),_xlfn.XLOOKUP(H4822,Calendar!O:O,Calendar!N:N,,-1),""))</f>
        <v/>
      </c>
      <c r="AI4822" s="61" t="str">
        <f>IF(AND(AH4822&lt;&gt;"",E4822="Live"),_xlfn.XLOOKUP(_xlfn.TEXTJOIN(" vs ",,C4822:D4822),Calendar!G:G,Calendar!K:K),"")</f>
        <v/>
      </c>
      <c r="AJ4822" s="61" t="str">
        <f>IF(AND(K4822&lt;&gt;"Match of the Day",K4822&lt;&gt;"Match of the Day 2",K4822&lt;&gt;"Match of the Day Repeat"),"",1+MAX($AJ$10:AJ4821))</f>
        <v/>
      </c>
    </row>
    <row r="4823" spans="34:36" x14ac:dyDescent="0.35">
      <c r="AH4823" s="16" t="str">
        <f>IF(AND(B4823="Premier League",E4823="Live"),_xlfn.XLOOKUP(_xlfn.TEXTJOIN(" vs ",,C4823:D4823),Calendar!G:G,Calendar!B:B),IF(AND(B4823="Premier League",E4823="Highlights"),_xlfn.XLOOKUP(H4823,Calendar!O:O,Calendar!N:N,,-1),""))</f>
        <v/>
      </c>
      <c r="AI4823" s="61" t="str">
        <f>IF(AND(AH4823&lt;&gt;"",E4823="Live"),_xlfn.XLOOKUP(_xlfn.TEXTJOIN(" vs ",,C4823:D4823),Calendar!G:G,Calendar!K:K),"")</f>
        <v/>
      </c>
      <c r="AJ4823" s="61" t="str">
        <f>IF(AND(K4823&lt;&gt;"Match of the Day",K4823&lt;&gt;"Match of the Day 2",K4823&lt;&gt;"Match of the Day Repeat"),"",1+MAX($AJ$10:AJ4822))</f>
        <v/>
      </c>
    </row>
    <row r="4824" spans="34:36" x14ac:dyDescent="0.35">
      <c r="AH4824" s="16" t="str">
        <f>IF(AND(B4824="Premier League",E4824="Live"),_xlfn.XLOOKUP(_xlfn.TEXTJOIN(" vs ",,C4824:D4824),Calendar!G:G,Calendar!B:B),IF(AND(B4824="Premier League",E4824="Highlights"),_xlfn.XLOOKUP(H4824,Calendar!O:O,Calendar!N:N,,-1),""))</f>
        <v/>
      </c>
      <c r="AI4824" s="61" t="str">
        <f>IF(AND(AH4824&lt;&gt;"",E4824="Live"),_xlfn.XLOOKUP(_xlfn.TEXTJOIN(" vs ",,C4824:D4824),Calendar!G:G,Calendar!K:K),"")</f>
        <v/>
      </c>
      <c r="AJ4824" s="61" t="str">
        <f>IF(AND(K4824&lt;&gt;"Match of the Day",K4824&lt;&gt;"Match of the Day 2",K4824&lt;&gt;"Match of the Day Repeat"),"",1+MAX($AJ$10:AJ4823))</f>
        <v/>
      </c>
    </row>
    <row r="4825" spans="34:36" x14ac:dyDescent="0.35">
      <c r="AH4825" s="16" t="str">
        <f>IF(AND(B4825="Premier League",E4825="Live"),_xlfn.XLOOKUP(_xlfn.TEXTJOIN(" vs ",,C4825:D4825),Calendar!G:G,Calendar!B:B),IF(AND(B4825="Premier League",E4825="Highlights"),_xlfn.XLOOKUP(H4825,Calendar!O:O,Calendar!N:N,,-1),""))</f>
        <v/>
      </c>
      <c r="AI4825" s="61" t="str">
        <f>IF(AND(AH4825&lt;&gt;"",E4825="Live"),_xlfn.XLOOKUP(_xlfn.TEXTJOIN(" vs ",,C4825:D4825),Calendar!G:G,Calendar!K:K),"")</f>
        <v/>
      </c>
      <c r="AJ4825" s="61" t="str">
        <f>IF(AND(K4825&lt;&gt;"Match of the Day",K4825&lt;&gt;"Match of the Day 2",K4825&lt;&gt;"Match of the Day Repeat"),"",1+MAX($AJ$10:AJ4824))</f>
        <v/>
      </c>
    </row>
    <row r="4826" spans="34:36" x14ac:dyDescent="0.35">
      <c r="AH4826" s="16" t="str">
        <f>IF(AND(B4826="Premier League",E4826="Live"),_xlfn.XLOOKUP(_xlfn.TEXTJOIN(" vs ",,C4826:D4826),Calendar!G:G,Calendar!B:B),IF(AND(B4826="Premier League",E4826="Highlights"),_xlfn.XLOOKUP(H4826,Calendar!O:O,Calendar!N:N,,-1),""))</f>
        <v/>
      </c>
      <c r="AI4826" s="61" t="str">
        <f>IF(AND(AH4826&lt;&gt;"",E4826="Live"),_xlfn.XLOOKUP(_xlfn.TEXTJOIN(" vs ",,C4826:D4826),Calendar!G:G,Calendar!K:K),"")</f>
        <v/>
      </c>
      <c r="AJ4826" s="61" t="str">
        <f>IF(AND(K4826&lt;&gt;"Match of the Day",K4826&lt;&gt;"Match of the Day 2",K4826&lt;&gt;"Match of the Day Repeat"),"",1+MAX($AJ$10:AJ4825))</f>
        <v/>
      </c>
    </row>
    <row r="4827" spans="34:36" x14ac:dyDescent="0.35">
      <c r="AH4827" s="16" t="str">
        <f>IF(AND(B4827="Premier League",E4827="Live"),_xlfn.XLOOKUP(_xlfn.TEXTJOIN(" vs ",,C4827:D4827),Calendar!G:G,Calendar!B:B),IF(AND(B4827="Premier League",E4827="Highlights"),_xlfn.XLOOKUP(H4827,Calendar!O:O,Calendar!N:N,,-1),""))</f>
        <v/>
      </c>
      <c r="AI4827" s="61" t="str">
        <f>IF(AND(AH4827&lt;&gt;"",E4827="Live"),_xlfn.XLOOKUP(_xlfn.TEXTJOIN(" vs ",,C4827:D4827),Calendar!G:G,Calendar!K:K),"")</f>
        <v/>
      </c>
      <c r="AJ4827" s="61" t="str">
        <f>IF(AND(K4827&lt;&gt;"Match of the Day",K4827&lt;&gt;"Match of the Day 2",K4827&lt;&gt;"Match of the Day Repeat"),"",1+MAX($AJ$10:AJ4826))</f>
        <v/>
      </c>
    </row>
    <row r="4828" spans="34:36" x14ac:dyDescent="0.35">
      <c r="AH4828" s="16" t="str">
        <f>IF(AND(B4828="Premier League",E4828="Live"),_xlfn.XLOOKUP(_xlfn.TEXTJOIN(" vs ",,C4828:D4828),Calendar!G:G,Calendar!B:B),IF(AND(B4828="Premier League",E4828="Highlights"),_xlfn.XLOOKUP(H4828,Calendar!O:O,Calendar!N:N,,-1),""))</f>
        <v/>
      </c>
      <c r="AI4828" s="61" t="str">
        <f>IF(AND(AH4828&lt;&gt;"",E4828="Live"),_xlfn.XLOOKUP(_xlfn.TEXTJOIN(" vs ",,C4828:D4828),Calendar!G:G,Calendar!K:K),"")</f>
        <v/>
      </c>
      <c r="AJ4828" s="61" t="str">
        <f>IF(AND(K4828&lt;&gt;"Match of the Day",K4828&lt;&gt;"Match of the Day 2",K4828&lt;&gt;"Match of the Day Repeat"),"",1+MAX($AJ$10:AJ4827))</f>
        <v/>
      </c>
    </row>
    <row r="4829" spans="34:36" x14ac:dyDescent="0.35">
      <c r="AH4829" s="16" t="str">
        <f>IF(AND(B4829="Premier League",E4829="Live"),_xlfn.XLOOKUP(_xlfn.TEXTJOIN(" vs ",,C4829:D4829),Calendar!G:G,Calendar!B:B),IF(AND(B4829="Premier League",E4829="Highlights"),_xlfn.XLOOKUP(H4829,Calendar!O:O,Calendar!N:N,,-1),""))</f>
        <v/>
      </c>
      <c r="AI4829" s="61" t="str">
        <f>IF(AND(AH4829&lt;&gt;"",E4829="Live"),_xlfn.XLOOKUP(_xlfn.TEXTJOIN(" vs ",,C4829:D4829),Calendar!G:G,Calendar!K:K),"")</f>
        <v/>
      </c>
      <c r="AJ4829" s="61" t="str">
        <f>IF(AND(K4829&lt;&gt;"Match of the Day",K4829&lt;&gt;"Match of the Day 2",K4829&lt;&gt;"Match of the Day Repeat"),"",1+MAX($AJ$10:AJ4828))</f>
        <v/>
      </c>
    </row>
    <row r="4830" spans="34:36" x14ac:dyDescent="0.35">
      <c r="AH4830" s="16" t="str">
        <f>IF(AND(B4830="Premier League",E4830="Live"),_xlfn.XLOOKUP(_xlfn.TEXTJOIN(" vs ",,C4830:D4830),Calendar!G:G,Calendar!B:B),IF(AND(B4830="Premier League",E4830="Highlights"),_xlfn.XLOOKUP(H4830,Calendar!O:O,Calendar!N:N,,-1),""))</f>
        <v/>
      </c>
      <c r="AI4830" s="61" t="str">
        <f>IF(AND(AH4830&lt;&gt;"",E4830="Live"),_xlfn.XLOOKUP(_xlfn.TEXTJOIN(" vs ",,C4830:D4830),Calendar!G:G,Calendar!K:K),"")</f>
        <v/>
      </c>
      <c r="AJ4830" s="61" t="str">
        <f>IF(AND(K4830&lt;&gt;"Match of the Day",K4830&lt;&gt;"Match of the Day 2",K4830&lt;&gt;"Match of the Day Repeat"),"",1+MAX($AJ$10:AJ4829))</f>
        <v/>
      </c>
    </row>
    <row r="4831" spans="34:36" x14ac:dyDescent="0.35">
      <c r="AH4831" s="16" t="str">
        <f>IF(AND(B4831="Premier League",E4831="Live"),_xlfn.XLOOKUP(_xlfn.TEXTJOIN(" vs ",,C4831:D4831),Calendar!G:G,Calendar!B:B),IF(AND(B4831="Premier League",E4831="Highlights"),_xlfn.XLOOKUP(H4831,Calendar!O:O,Calendar!N:N,,-1),""))</f>
        <v/>
      </c>
      <c r="AI4831" s="61" t="str">
        <f>IF(AND(AH4831&lt;&gt;"",E4831="Live"),_xlfn.XLOOKUP(_xlfn.TEXTJOIN(" vs ",,C4831:D4831),Calendar!G:G,Calendar!K:K),"")</f>
        <v/>
      </c>
      <c r="AJ4831" s="61" t="str">
        <f>IF(AND(K4831&lt;&gt;"Match of the Day",K4831&lt;&gt;"Match of the Day 2",K4831&lt;&gt;"Match of the Day Repeat"),"",1+MAX($AJ$10:AJ4830))</f>
        <v/>
      </c>
    </row>
    <row r="4832" spans="34:36" x14ac:dyDescent="0.35">
      <c r="AH4832" s="16" t="str">
        <f>IF(AND(B4832="Premier League",E4832="Live"),_xlfn.XLOOKUP(_xlfn.TEXTJOIN(" vs ",,C4832:D4832),Calendar!G:G,Calendar!B:B),IF(AND(B4832="Premier League",E4832="Highlights"),_xlfn.XLOOKUP(H4832,Calendar!O:O,Calendar!N:N,,-1),""))</f>
        <v/>
      </c>
      <c r="AI4832" s="61" t="str">
        <f>IF(AND(AH4832&lt;&gt;"",E4832="Live"),_xlfn.XLOOKUP(_xlfn.TEXTJOIN(" vs ",,C4832:D4832),Calendar!G:G,Calendar!K:K),"")</f>
        <v/>
      </c>
      <c r="AJ4832" s="61" t="str">
        <f>IF(AND(K4832&lt;&gt;"Match of the Day",K4832&lt;&gt;"Match of the Day 2",K4832&lt;&gt;"Match of the Day Repeat"),"",1+MAX($AJ$10:AJ4831))</f>
        <v/>
      </c>
    </row>
    <row r="4833" spans="34:36" x14ac:dyDescent="0.35">
      <c r="AH4833" s="16" t="str">
        <f>IF(AND(B4833="Premier League",E4833="Live"),_xlfn.XLOOKUP(_xlfn.TEXTJOIN(" vs ",,C4833:D4833),Calendar!G:G,Calendar!B:B),IF(AND(B4833="Premier League",E4833="Highlights"),_xlfn.XLOOKUP(H4833,Calendar!O:O,Calendar!N:N,,-1),""))</f>
        <v/>
      </c>
      <c r="AI4833" s="61" t="str">
        <f>IF(AND(AH4833&lt;&gt;"",E4833="Live"),_xlfn.XLOOKUP(_xlfn.TEXTJOIN(" vs ",,C4833:D4833),Calendar!G:G,Calendar!K:K),"")</f>
        <v/>
      </c>
      <c r="AJ4833" s="61" t="str">
        <f>IF(AND(K4833&lt;&gt;"Match of the Day",K4833&lt;&gt;"Match of the Day 2",K4833&lt;&gt;"Match of the Day Repeat"),"",1+MAX($AJ$10:AJ4832))</f>
        <v/>
      </c>
    </row>
    <row r="4834" spans="34:36" x14ac:dyDescent="0.35">
      <c r="AH4834" s="16" t="str">
        <f>IF(AND(B4834="Premier League",E4834="Live"),_xlfn.XLOOKUP(_xlfn.TEXTJOIN(" vs ",,C4834:D4834),Calendar!G:G,Calendar!B:B),IF(AND(B4834="Premier League",E4834="Highlights"),_xlfn.XLOOKUP(H4834,Calendar!O:O,Calendar!N:N,,-1),""))</f>
        <v/>
      </c>
      <c r="AI4834" s="61" t="str">
        <f>IF(AND(AH4834&lt;&gt;"",E4834="Live"),_xlfn.XLOOKUP(_xlfn.TEXTJOIN(" vs ",,C4834:D4834),Calendar!G:G,Calendar!K:K),"")</f>
        <v/>
      </c>
      <c r="AJ4834" s="61" t="str">
        <f>IF(AND(K4834&lt;&gt;"Match of the Day",K4834&lt;&gt;"Match of the Day 2",K4834&lt;&gt;"Match of the Day Repeat"),"",1+MAX($AJ$10:AJ4833))</f>
        <v/>
      </c>
    </row>
    <row r="4835" spans="34:36" x14ac:dyDescent="0.35">
      <c r="AH4835" s="16" t="str">
        <f>IF(AND(B4835="Premier League",E4835="Live"),_xlfn.XLOOKUP(_xlfn.TEXTJOIN(" vs ",,C4835:D4835),Calendar!G:G,Calendar!B:B),IF(AND(B4835="Premier League",E4835="Highlights"),_xlfn.XLOOKUP(H4835,Calendar!O:O,Calendar!N:N,,-1),""))</f>
        <v/>
      </c>
      <c r="AI4835" s="61" t="str">
        <f>IF(AND(AH4835&lt;&gt;"",E4835="Live"),_xlfn.XLOOKUP(_xlfn.TEXTJOIN(" vs ",,C4835:D4835),Calendar!G:G,Calendar!K:K),"")</f>
        <v/>
      </c>
      <c r="AJ4835" s="61" t="str">
        <f>IF(AND(K4835&lt;&gt;"Match of the Day",K4835&lt;&gt;"Match of the Day 2",K4835&lt;&gt;"Match of the Day Repeat"),"",1+MAX($AJ$10:AJ4834))</f>
        <v/>
      </c>
    </row>
    <row r="4836" spans="34:36" x14ac:dyDescent="0.35">
      <c r="AH4836" s="16" t="str">
        <f>IF(AND(B4836="Premier League",E4836="Live"),_xlfn.XLOOKUP(_xlfn.TEXTJOIN(" vs ",,C4836:D4836),Calendar!G:G,Calendar!B:B),IF(AND(B4836="Premier League",E4836="Highlights"),_xlfn.XLOOKUP(H4836,Calendar!O:O,Calendar!N:N,,-1),""))</f>
        <v/>
      </c>
      <c r="AI4836" s="61" t="str">
        <f>IF(AND(AH4836&lt;&gt;"",E4836="Live"),_xlfn.XLOOKUP(_xlfn.TEXTJOIN(" vs ",,C4836:D4836),Calendar!G:G,Calendar!K:K),"")</f>
        <v/>
      </c>
      <c r="AJ4836" s="61" t="str">
        <f>IF(AND(K4836&lt;&gt;"Match of the Day",K4836&lt;&gt;"Match of the Day 2",K4836&lt;&gt;"Match of the Day Repeat"),"",1+MAX($AJ$10:AJ4835))</f>
        <v/>
      </c>
    </row>
    <row r="4837" spans="34:36" x14ac:dyDescent="0.35">
      <c r="AH4837" s="16" t="str">
        <f>IF(AND(B4837="Premier League",E4837="Live"),_xlfn.XLOOKUP(_xlfn.TEXTJOIN(" vs ",,C4837:D4837),Calendar!G:G,Calendar!B:B),IF(AND(B4837="Premier League",E4837="Highlights"),_xlfn.XLOOKUP(H4837,Calendar!O:O,Calendar!N:N,,-1),""))</f>
        <v/>
      </c>
      <c r="AI4837" s="61" t="str">
        <f>IF(AND(AH4837&lt;&gt;"",E4837="Live"),_xlfn.XLOOKUP(_xlfn.TEXTJOIN(" vs ",,C4837:D4837),Calendar!G:G,Calendar!K:K),"")</f>
        <v/>
      </c>
      <c r="AJ4837" s="61" t="str">
        <f>IF(AND(K4837&lt;&gt;"Match of the Day",K4837&lt;&gt;"Match of the Day 2",K4837&lt;&gt;"Match of the Day Repeat"),"",1+MAX($AJ$10:AJ4836))</f>
        <v/>
      </c>
    </row>
    <row r="4838" spans="34:36" x14ac:dyDescent="0.35">
      <c r="AH4838" s="16" t="str">
        <f>IF(AND(B4838="Premier League",E4838="Live"),_xlfn.XLOOKUP(_xlfn.TEXTJOIN(" vs ",,C4838:D4838),Calendar!G:G,Calendar!B:B),IF(AND(B4838="Premier League",E4838="Highlights"),_xlfn.XLOOKUP(H4838,Calendar!O:O,Calendar!N:N,,-1),""))</f>
        <v/>
      </c>
      <c r="AI4838" s="61" t="str">
        <f>IF(AND(AH4838&lt;&gt;"",E4838="Live"),_xlfn.XLOOKUP(_xlfn.TEXTJOIN(" vs ",,C4838:D4838),Calendar!G:G,Calendar!K:K),"")</f>
        <v/>
      </c>
      <c r="AJ4838" s="61" t="str">
        <f>IF(AND(K4838&lt;&gt;"Match of the Day",K4838&lt;&gt;"Match of the Day 2",K4838&lt;&gt;"Match of the Day Repeat"),"",1+MAX($AJ$10:AJ4837))</f>
        <v/>
      </c>
    </row>
    <row r="4839" spans="34:36" x14ac:dyDescent="0.35">
      <c r="AH4839" s="16" t="str">
        <f>IF(AND(B4839="Premier League",E4839="Live"),_xlfn.XLOOKUP(_xlfn.TEXTJOIN(" vs ",,C4839:D4839),Calendar!G:G,Calendar!B:B),IF(AND(B4839="Premier League",E4839="Highlights"),_xlfn.XLOOKUP(H4839,Calendar!O:O,Calendar!N:N,,-1),""))</f>
        <v/>
      </c>
      <c r="AI4839" s="61" t="str">
        <f>IF(AND(AH4839&lt;&gt;"",E4839="Live"),_xlfn.XLOOKUP(_xlfn.TEXTJOIN(" vs ",,C4839:D4839),Calendar!G:G,Calendar!K:K),"")</f>
        <v/>
      </c>
      <c r="AJ4839" s="61" t="str">
        <f>IF(AND(K4839&lt;&gt;"Match of the Day",K4839&lt;&gt;"Match of the Day 2",K4839&lt;&gt;"Match of the Day Repeat"),"",1+MAX($AJ$10:AJ4838))</f>
        <v/>
      </c>
    </row>
    <row r="4840" spans="34:36" x14ac:dyDescent="0.35">
      <c r="AH4840" s="16" t="str">
        <f>IF(AND(B4840="Premier League",E4840="Live"),_xlfn.XLOOKUP(_xlfn.TEXTJOIN(" vs ",,C4840:D4840),Calendar!G:G,Calendar!B:B),IF(AND(B4840="Premier League",E4840="Highlights"),_xlfn.XLOOKUP(H4840,Calendar!O:O,Calendar!N:N,,-1),""))</f>
        <v/>
      </c>
      <c r="AI4840" s="61" t="str">
        <f>IF(AND(AH4840&lt;&gt;"",E4840="Live"),_xlfn.XLOOKUP(_xlfn.TEXTJOIN(" vs ",,C4840:D4840),Calendar!G:G,Calendar!K:K),"")</f>
        <v/>
      </c>
      <c r="AJ4840" s="61" t="str">
        <f>IF(AND(K4840&lt;&gt;"Match of the Day",K4840&lt;&gt;"Match of the Day 2",K4840&lt;&gt;"Match of the Day Repeat"),"",1+MAX($AJ$10:AJ4839))</f>
        <v/>
      </c>
    </row>
    <row r="4841" spans="34:36" x14ac:dyDescent="0.35">
      <c r="AH4841" s="16" t="str">
        <f>IF(AND(B4841="Premier League",E4841="Live"),_xlfn.XLOOKUP(_xlfn.TEXTJOIN(" vs ",,C4841:D4841),Calendar!G:G,Calendar!B:B),IF(AND(B4841="Premier League",E4841="Highlights"),_xlfn.XLOOKUP(H4841,Calendar!O:O,Calendar!N:N,,-1),""))</f>
        <v/>
      </c>
      <c r="AI4841" s="61" t="str">
        <f>IF(AND(AH4841&lt;&gt;"",E4841="Live"),_xlfn.XLOOKUP(_xlfn.TEXTJOIN(" vs ",,C4841:D4841),Calendar!G:G,Calendar!K:K),"")</f>
        <v/>
      </c>
      <c r="AJ4841" s="61" t="str">
        <f>IF(AND(K4841&lt;&gt;"Match of the Day",K4841&lt;&gt;"Match of the Day 2",K4841&lt;&gt;"Match of the Day Repeat"),"",1+MAX($AJ$10:AJ4840))</f>
        <v/>
      </c>
    </row>
    <row r="4842" spans="34:36" x14ac:dyDescent="0.35">
      <c r="AH4842" s="16" t="str">
        <f>IF(AND(B4842="Premier League",E4842="Live"),_xlfn.XLOOKUP(_xlfn.TEXTJOIN(" vs ",,C4842:D4842),Calendar!G:G,Calendar!B:B),IF(AND(B4842="Premier League",E4842="Highlights"),_xlfn.XLOOKUP(H4842,Calendar!O:O,Calendar!N:N,,-1),""))</f>
        <v/>
      </c>
      <c r="AI4842" s="61" t="str">
        <f>IF(AND(AH4842&lt;&gt;"",E4842="Live"),_xlfn.XLOOKUP(_xlfn.TEXTJOIN(" vs ",,C4842:D4842),Calendar!G:G,Calendar!K:K),"")</f>
        <v/>
      </c>
      <c r="AJ4842" s="61" t="str">
        <f>IF(AND(K4842&lt;&gt;"Match of the Day",K4842&lt;&gt;"Match of the Day 2",K4842&lt;&gt;"Match of the Day Repeat"),"",1+MAX($AJ$10:AJ4841))</f>
        <v/>
      </c>
    </row>
    <row r="4843" spans="34:36" x14ac:dyDescent="0.35">
      <c r="AH4843" s="16" t="str">
        <f>IF(AND(B4843="Premier League",E4843="Live"),_xlfn.XLOOKUP(_xlfn.TEXTJOIN(" vs ",,C4843:D4843),Calendar!G:G,Calendar!B:B),IF(AND(B4843="Premier League",E4843="Highlights"),_xlfn.XLOOKUP(H4843,Calendar!O:O,Calendar!N:N,,-1),""))</f>
        <v/>
      </c>
      <c r="AI4843" s="61" t="str">
        <f>IF(AND(AH4843&lt;&gt;"",E4843="Live"),_xlfn.XLOOKUP(_xlfn.TEXTJOIN(" vs ",,C4843:D4843),Calendar!G:G,Calendar!K:K),"")</f>
        <v/>
      </c>
      <c r="AJ4843" s="61" t="str">
        <f>IF(AND(K4843&lt;&gt;"Match of the Day",K4843&lt;&gt;"Match of the Day 2",K4843&lt;&gt;"Match of the Day Repeat"),"",1+MAX($AJ$10:AJ4842))</f>
        <v/>
      </c>
    </row>
    <row r="4844" spans="34:36" x14ac:dyDescent="0.35">
      <c r="AH4844" s="16" t="str">
        <f>IF(AND(B4844="Premier League",E4844="Live"),_xlfn.XLOOKUP(_xlfn.TEXTJOIN(" vs ",,C4844:D4844),Calendar!G:G,Calendar!B:B),IF(AND(B4844="Premier League",E4844="Highlights"),_xlfn.XLOOKUP(H4844,Calendar!O:O,Calendar!N:N,,-1),""))</f>
        <v/>
      </c>
      <c r="AI4844" s="61" t="str">
        <f>IF(AND(AH4844&lt;&gt;"",E4844="Live"),_xlfn.XLOOKUP(_xlfn.TEXTJOIN(" vs ",,C4844:D4844),Calendar!G:G,Calendar!K:K),"")</f>
        <v/>
      </c>
      <c r="AJ4844" s="61" t="str">
        <f>IF(AND(K4844&lt;&gt;"Match of the Day",K4844&lt;&gt;"Match of the Day 2",K4844&lt;&gt;"Match of the Day Repeat"),"",1+MAX($AJ$10:AJ4843))</f>
        <v/>
      </c>
    </row>
    <row r="4845" spans="34:36" x14ac:dyDescent="0.35">
      <c r="AH4845" s="16" t="str">
        <f>IF(AND(B4845="Premier League",E4845="Live"),_xlfn.XLOOKUP(_xlfn.TEXTJOIN(" vs ",,C4845:D4845),Calendar!G:G,Calendar!B:B),IF(AND(B4845="Premier League",E4845="Highlights"),_xlfn.XLOOKUP(H4845,Calendar!O:O,Calendar!N:N,,-1),""))</f>
        <v/>
      </c>
      <c r="AI4845" s="61" t="str">
        <f>IF(AND(AH4845&lt;&gt;"",E4845="Live"),_xlfn.XLOOKUP(_xlfn.TEXTJOIN(" vs ",,C4845:D4845),Calendar!G:G,Calendar!K:K),"")</f>
        <v/>
      </c>
      <c r="AJ4845" s="61" t="str">
        <f>IF(AND(K4845&lt;&gt;"Match of the Day",K4845&lt;&gt;"Match of the Day 2",K4845&lt;&gt;"Match of the Day Repeat"),"",1+MAX($AJ$10:AJ4844))</f>
        <v/>
      </c>
    </row>
    <row r="4846" spans="34:36" x14ac:dyDescent="0.35">
      <c r="AH4846" s="16" t="str">
        <f>IF(AND(B4846="Premier League",E4846="Live"),_xlfn.XLOOKUP(_xlfn.TEXTJOIN(" vs ",,C4846:D4846),Calendar!G:G,Calendar!B:B),IF(AND(B4846="Premier League",E4846="Highlights"),_xlfn.XLOOKUP(H4846,Calendar!O:O,Calendar!N:N,,-1),""))</f>
        <v/>
      </c>
      <c r="AI4846" s="61" t="str">
        <f>IF(AND(AH4846&lt;&gt;"",E4846="Live"),_xlfn.XLOOKUP(_xlfn.TEXTJOIN(" vs ",,C4846:D4846),Calendar!G:G,Calendar!K:K),"")</f>
        <v/>
      </c>
      <c r="AJ4846" s="61" t="str">
        <f>IF(AND(K4846&lt;&gt;"Match of the Day",K4846&lt;&gt;"Match of the Day 2",K4846&lt;&gt;"Match of the Day Repeat"),"",1+MAX($AJ$10:AJ4845))</f>
        <v/>
      </c>
    </row>
    <row r="4847" spans="34:36" x14ac:dyDescent="0.35">
      <c r="AH4847" s="16" t="str">
        <f>IF(AND(B4847="Premier League",E4847="Live"),_xlfn.XLOOKUP(_xlfn.TEXTJOIN(" vs ",,C4847:D4847),Calendar!G:G,Calendar!B:B),IF(AND(B4847="Premier League",E4847="Highlights"),_xlfn.XLOOKUP(H4847,Calendar!O:O,Calendar!N:N,,-1),""))</f>
        <v/>
      </c>
      <c r="AI4847" s="61" t="str">
        <f>IF(AND(AH4847&lt;&gt;"",E4847="Live"),_xlfn.XLOOKUP(_xlfn.TEXTJOIN(" vs ",,C4847:D4847),Calendar!G:G,Calendar!K:K),"")</f>
        <v/>
      </c>
      <c r="AJ4847" s="61" t="str">
        <f>IF(AND(K4847&lt;&gt;"Match of the Day",K4847&lt;&gt;"Match of the Day 2",K4847&lt;&gt;"Match of the Day Repeat"),"",1+MAX($AJ$10:AJ4846))</f>
        <v/>
      </c>
    </row>
    <row r="4848" spans="34:36" x14ac:dyDescent="0.35">
      <c r="AH4848" s="16" t="str">
        <f>IF(AND(B4848="Premier League",E4848="Live"),_xlfn.XLOOKUP(_xlfn.TEXTJOIN(" vs ",,C4848:D4848),Calendar!G:G,Calendar!B:B),IF(AND(B4848="Premier League",E4848="Highlights"),_xlfn.XLOOKUP(H4848,Calendar!O:O,Calendar!N:N,,-1),""))</f>
        <v/>
      </c>
      <c r="AI4848" s="61" t="str">
        <f>IF(AND(AH4848&lt;&gt;"",E4848="Live"),_xlfn.XLOOKUP(_xlfn.TEXTJOIN(" vs ",,C4848:D4848),Calendar!G:G,Calendar!K:K),"")</f>
        <v/>
      </c>
      <c r="AJ4848" s="61" t="str">
        <f>IF(AND(K4848&lt;&gt;"Match of the Day",K4848&lt;&gt;"Match of the Day 2",K4848&lt;&gt;"Match of the Day Repeat"),"",1+MAX($AJ$10:AJ4847))</f>
        <v/>
      </c>
    </row>
    <row r="4849" spans="34:36" x14ac:dyDescent="0.35">
      <c r="AH4849" s="16" t="str">
        <f>IF(AND(B4849="Premier League",E4849="Live"),_xlfn.XLOOKUP(_xlfn.TEXTJOIN(" vs ",,C4849:D4849),Calendar!G:G,Calendar!B:B),IF(AND(B4849="Premier League",E4849="Highlights"),_xlfn.XLOOKUP(H4849,Calendar!O:O,Calendar!N:N,,-1),""))</f>
        <v/>
      </c>
      <c r="AI4849" s="61" t="str">
        <f>IF(AND(AH4849&lt;&gt;"",E4849="Live"),_xlfn.XLOOKUP(_xlfn.TEXTJOIN(" vs ",,C4849:D4849),Calendar!G:G,Calendar!K:K),"")</f>
        <v/>
      </c>
      <c r="AJ4849" s="61" t="str">
        <f>IF(AND(K4849&lt;&gt;"Match of the Day",K4849&lt;&gt;"Match of the Day 2",K4849&lt;&gt;"Match of the Day Repeat"),"",1+MAX($AJ$10:AJ4848))</f>
        <v/>
      </c>
    </row>
    <row r="4850" spans="34:36" x14ac:dyDescent="0.35">
      <c r="AH4850" s="16" t="str">
        <f>IF(AND(B4850="Premier League",E4850="Live"),_xlfn.XLOOKUP(_xlfn.TEXTJOIN(" vs ",,C4850:D4850),Calendar!G:G,Calendar!B:B),IF(AND(B4850="Premier League",E4850="Highlights"),_xlfn.XLOOKUP(H4850,Calendar!O:O,Calendar!N:N,,-1),""))</f>
        <v/>
      </c>
      <c r="AI4850" s="61" t="str">
        <f>IF(AND(AH4850&lt;&gt;"",E4850="Live"),_xlfn.XLOOKUP(_xlfn.TEXTJOIN(" vs ",,C4850:D4850),Calendar!G:G,Calendar!K:K),"")</f>
        <v/>
      </c>
      <c r="AJ4850" s="61" t="str">
        <f>IF(AND(K4850&lt;&gt;"Match of the Day",K4850&lt;&gt;"Match of the Day 2",K4850&lt;&gt;"Match of the Day Repeat"),"",1+MAX($AJ$10:AJ4849))</f>
        <v/>
      </c>
    </row>
    <row r="4851" spans="34:36" x14ac:dyDescent="0.35">
      <c r="AH4851" s="16" t="str">
        <f>IF(AND(B4851="Premier League",E4851="Live"),_xlfn.XLOOKUP(_xlfn.TEXTJOIN(" vs ",,C4851:D4851),Calendar!G:G,Calendar!B:B),IF(AND(B4851="Premier League",E4851="Highlights"),_xlfn.XLOOKUP(H4851,Calendar!O:O,Calendar!N:N,,-1),""))</f>
        <v/>
      </c>
      <c r="AI4851" s="61" t="str">
        <f>IF(AND(AH4851&lt;&gt;"",E4851="Live"),_xlfn.XLOOKUP(_xlfn.TEXTJOIN(" vs ",,C4851:D4851),Calendar!G:G,Calendar!K:K),"")</f>
        <v/>
      </c>
      <c r="AJ4851" s="61" t="str">
        <f>IF(AND(K4851&lt;&gt;"Match of the Day",K4851&lt;&gt;"Match of the Day 2",K4851&lt;&gt;"Match of the Day Repeat"),"",1+MAX($AJ$10:AJ4850))</f>
        <v/>
      </c>
    </row>
    <row r="4852" spans="34:36" x14ac:dyDescent="0.35">
      <c r="AH4852" s="16" t="str">
        <f>IF(AND(B4852="Premier League",E4852="Live"),_xlfn.XLOOKUP(_xlfn.TEXTJOIN(" vs ",,C4852:D4852),Calendar!G:G,Calendar!B:B),IF(AND(B4852="Premier League",E4852="Highlights"),_xlfn.XLOOKUP(H4852,Calendar!O:O,Calendar!N:N,,-1),""))</f>
        <v/>
      </c>
      <c r="AI4852" s="61" t="str">
        <f>IF(AND(AH4852&lt;&gt;"",E4852="Live"),_xlfn.XLOOKUP(_xlfn.TEXTJOIN(" vs ",,C4852:D4852),Calendar!G:G,Calendar!K:K),"")</f>
        <v/>
      </c>
      <c r="AJ4852" s="61" t="str">
        <f>IF(AND(K4852&lt;&gt;"Match of the Day",K4852&lt;&gt;"Match of the Day 2",K4852&lt;&gt;"Match of the Day Repeat"),"",1+MAX($AJ$10:AJ4851))</f>
        <v/>
      </c>
    </row>
    <row r="4853" spans="34:36" x14ac:dyDescent="0.35">
      <c r="AH4853" s="16" t="str">
        <f>IF(AND(B4853="Premier League",E4853="Live"),_xlfn.XLOOKUP(_xlfn.TEXTJOIN(" vs ",,C4853:D4853),Calendar!G:G,Calendar!B:B),IF(AND(B4853="Premier League",E4853="Highlights"),_xlfn.XLOOKUP(H4853,Calendar!O:O,Calendar!N:N,,-1),""))</f>
        <v/>
      </c>
      <c r="AI4853" s="61" t="str">
        <f>IF(AND(AH4853&lt;&gt;"",E4853="Live"),_xlfn.XLOOKUP(_xlfn.TEXTJOIN(" vs ",,C4853:D4853),Calendar!G:G,Calendar!K:K),"")</f>
        <v/>
      </c>
      <c r="AJ4853" s="61" t="str">
        <f>IF(AND(K4853&lt;&gt;"Match of the Day",K4853&lt;&gt;"Match of the Day 2",K4853&lt;&gt;"Match of the Day Repeat"),"",1+MAX($AJ$10:AJ4852))</f>
        <v/>
      </c>
    </row>
    <row r="4854" spans="34:36" x14ac:dyDescent="0.35">
      <c r="AH4854" s="16" t="str">
        <f>IF(AND(B4854="Premier League",E4854="Live"),_xlfn.XLOOKUP(_xlfn.TEXTJOIN(" vs ",,C4854:D4854),Calendar!G:G,Calendar!B:B),IF(AND(B4854="Premier League",E4854="Highlights"),_xlfn.XLOOKUP(H4854,Calendar!O:O,Calendar!N:N,,-1),""))</f>
        <v/>
      </c>
      <c r="AI4854" s="61" t="str">
        <f>IF(AND(AH4854&lt;&gt;"",E4854="Live"),_xlfn.XLOOKUP(_xlfn.TEXTJOIN(" vs ",,C4854:D4854),Calendar!G:G,Calendar!K:K),"")</f>
        <v/>
      </c>
      <c r="AJ4854" s="61" t="str">
        <f>IF(AND(K4854&lt;&gt;"Match of the Day",K4854&lt;&gt;"Match of the Day 2",K4854&lt;&gt;"Match of the Day Repeat"),"",1+MAX($AJ$10:AJ4853))</f>
        <v/>
      </c>
    </row>
    <row r="4855" spans="34:36" x14ac:dyDescent="0.35">
      <c r="AH4855" s="16" t="str">
        <f>IF(AND(B4855="Premier League",E4855="Live"),_xlfn.XLOOKUP(_xlfn.TEXTJOIN(" vs ",,C4855:D4855),Calendar!G:G,Calendar!B:B),IF(AND(B4855="Premier League",E4855="Highlights"),_xlfn.XLOOKUP(H4855,Calendar!O:O,Calendar!N:N,,-1),""))</f>
        <v/>
      </c>
      <c r="AI4855" s="61" t="str">
        <f>IF(AND(AH4855&lt;&gt;"",E4855="Live"),_xlfn.XLOOKUP(_xlfn.TEXTJOIN(" vs ",,C4855:D4855),Calendar!G:G,Calendar!K:K),"")</f>
        <v/>
      </c>
      <c r="AJ4855" s="61" t="str">
        <f>IF(AND(K4855&lt;&gt;"Match of the Day",K4855&lt;&gt;"Match of the Day 2",K4855&lt;&gt;"Match of the Day Repeat"),"",1+MAX($AJ$10:AJ4854))</f>
        <v/>
      </c>
    </row>
    <row r="4856" spans="34:36" x14ac:dyDescent="0.35">
      <c r="AH4856" s="16" t="str">
        <f>IF(AND(B4856="Premier League",E4856="Live"),_xlfn.XLOOKUP(_xlfn.TEXTJOIN(" vs ",,C4856:D4856),Calendar!G:G,Calendar!B:B),IF(AND(B4856="Premier League",E4856="Highlights"),_xlfn.XLOOKUP(H4856,Calendar!O:O,Calendar!N:N,,-1),""))</f>
        <v/>
      </c>
      <c r="AI4856" s="61" t="str">
        <f>IF(AND(AH4856&lt;&gt;"",E4856="Live"),_xlfn.XLOOKUP(_xlfn.TEXTJOIN(" vs ",,C4856:D4856),Calendar!G:G,Calendar!K:K),"")</f>
        <v/>
      </c>
      <c r="AJ4856" s="61" t="str">
        <f>IF(AND(K4856&lt;&gt;"Match of the Day",K4856&lt;&gt;"Match of the Day 2",K4856&lt;&gt;"Match of the Day Repeat"),"",1+MAX($AJ$10:AJ4855))</f>
        <v/>
      </c>
    </row>
    <row r="4857" spans="34:36" x14ac:dyDescent="0.35">
      <c r="AH4857" s="16" t="str">
        <f>IF(AND(B4857="Premier League",E4857="Live"),_xlfn.XLOOKUP(_xlfn.TEXTJOIN(" vs ",,C4857:D4857),Calendar!G:G,Calendar!B:B),IF(AND(B4857="Premier League",E4857="Highlights"),_xlfn.XLOOKUP(H4857,Calendar!O:O,Calendar!N:N,,-1),""))</f>
        <v/>
      </c>
      <c r="AI4857" s="61" t="str">
        <f>IF(AND(AH4857&lt;&gt;"",E4857="Live"),_xlfn.XLOOKUP(_xlfn.TEXTJOIN(" vs ",,C4857:D4857),Calendar!G:G,Calendar!K:K),"")</f>
        <v/>
      </c>
      <c r="AJ4857" s="61" t="str">
        <f>IF(AND(K4857&lt;&gt;"Match of the Day",K4857&lt;&gt;"Match of the Day 2",K4857&lt;&gt;"Match of the Day Repeat"),"",1+MAX($AJ$10:AJ4856))</f>
        <v/>
      </c>
    </row>
    <row r="4858" spans="34:36" x14ac:dyDescent="0.35">
      <c r="AH4858" s="16" t="str">
        <f>IF(AND(B4858="Premier League",E4858="Live"),_xlfn.XLOOKUP(_xlfn.TEXTJOIN(" vs ",,C4858:D4858),Calendar!G:G,Calendar!B:B),IF(AND(B4858="Premier League",E4858="Highlights"),_xlfn.XLOOKUP(H4858,Calendar!O:O,Calendar!N:N,,-1),""))</f>
        <v/>
      </c>
      <c r="AI4858" s="61" t="str">
        <f>IF(AND(AH4858&lt;&gt;"",E4858="Live"),_xlfn.XLOOKUP(_xlfn.TEXTJOIN(" vs ",,C4858:D4858),Calendar!G:G,Calendar!K:K),"")</f>
        <v/>
      </c>
      <c r="AJ4858" s="61" t="str">
        <f>IF(AND(K4858&lt;&gt;"Match of the Day",K4858&lt;&gt;"Match of the Day 2",K4858&lt;&gt;"Match of the Day Repeat"),"",1+MAX($AJ$10:AJ4857))</f>
        <v/>
      </c>
    </row>
    <row r="4859" spans="34:36" x14ac:dyDescent="0.35">
      <c r="AH4859" s="16" t="str">
        <f>IF(AND(B4859="Premier League",E4859="Live"),_xlfn.XLOOKUP(_xlfn.TEXTJOIN(" vs ",,C4859:D4859),Calendar!G:G,Calendar!B:B),IF(AND(B4859="Premier League",E4859="Highlights"),_xlfn.XLOOKUP(H4859,Calendar!O:O,Calendar!N:N,,-1),""))</f>
        <v/>
      </c>
      <c r="AI4859" s="61" t="str">
        <f>IF(AND(AH4859&lt;&gt;"",E4859="Live"),_xlfn.XLOOKUP(_xlfn.TEXTJOIN(" vs ",,C4859:D4859),Calendar!G:G,Calendar!K:K),"")</f>
        <v/>
      </c>
      <c r="AJ4859" s="61" t="str">
        <f>IF(AND(K4859&lt;&gt;"Match of the Day",K4859&lt;&gt;"Match of the Day 2",K4859&lt;&gt;"Match of the Day Repeat"),"",1+MAX($AJ$10:AJ4858))</f>
        <v/>
      </c>
    </row>
    <row r="4860" spans="34:36" x14ac:dyDescent="0.35">
      <c r="AH4860" s="16" t="str">
        <f>IF(AND(B4860="Premier League",E4860="Live"),_xlfn.XLOOKUP(_xlfn.TEXTJOIN(" vs ",,C4860:D4860),Calendar!G:G,Calendar!B:B),IF(AND(B4860="Premier League",E4860="Highlights"),_xlfn.XLOOKUP(H4860,Calendar!O:O,Calendar!N:N,,-1),""))</f>
        <v/>
      </c>
      <c r="AI4860" s="61" t="str">
        <f>IF(AND(AH4860&lt;&gt;"",E4860="Live"),_xlfn.XLOOKUP(_xlfn.TEXTJOIN(" vs ",,C4860:D4860),Calendar!G:G,Calendar!K:K),"")</f>
        <v/>
      </c>
      <c r="AJ4860" s="61" t="str">
        <f>IF(AND(K4860&lt;&gt;"Match of the Day",K4860&lt;&gt;"Match of the Day 2",K4860&lt;&gt;"Match of the Day Repeat"),"",1+MAX($AJ$10:AJ4859))</f>
        <v/>
      </c>
    </row>
    <row r="4861" spans="34:36" x14ac:dyDescent="0.35">
      <c r="AH4861" s="16" t="str">
        <f>IF(AND(B4861="Premier League",E4861="Live"),_xlfn.XLOOKUP(_xlfn.TEXTJOIN(" vs ",,C4861:D4861),Calendar!G:G,Calendar!B:B),IF(AND(B4861="Premier League",E4861="Highlights"),_xlfn.XLOOKUP(H4861,Calendar!O:O,Calendar!N:N,,-1),""))</f>
        <v/>
      </c>
      <c r="AI4861" s="61" t="str">
        <f>IF(AND(AH4861&lt;&gt;"",E4861="Live"),_xlfn.XLOOKUP(_xlfn.TEXTJOIN(" vs ",,C4861:D4861),Calendar!G:G,Calendar!K:K),"")</f>
        <v/>
      </c>
      <c r="AJ4861" s="61" t="str">
        <f>IF(AND(K4861&lt;&gt;"Match of the Day",K4861&lt;&gt;"Match of the Day 2",K4861&lt;&gt;"Match of the Day Repeat"),"",1+MAX($AJ$10:AJ4860))</f>
        <v/>
      </c>
    </row>
    <row r="4862" spans="34:36" x14ac:dyDescent="0.35">
      <c r="AH4862" s="16" t="str">
        <f>IF(AND(B4862="Premier League",E4862="Live"),_xlfn.XLOOKUP(_xlfn.TEXTJOIN(" vs ",,C4862:D4862),Calendar!G:G,Calendar!B:B),IF(AND(B4862="Premier League",E4862="Highlights"),_xlfn.XLOOKUP(H4862,Calendar!O:O,Calendar!N:N,,-1),""))</f>
        <v/>
      </c>
      <c r="AI4862" s="61" t="str">
        <f>IF(AND(AH4862&lt;&gt;"",E4862="Live"),_xlfn.XLOOKUP(_xlfn.TEXTJOIN(" vs ",,C4862:D4862),Calendar!G:G,Calendar!K:K),"")</f>
        <v/>
      </c>
      <c r="AJ4862" s="61" t="str">
        <f>IF(AND(K4862&lt;&gt;"Match of the Day",K4862&lt;&gt;"Match of the Day 2",K4862&lt;&gt;"Match of the Day Repeat"),"",1+MAX($AJ$10:AJ4861))</f>
        <v/>
      </c>
    </row>
    <row r="4863" spans="34:36" x14ac:dyDescent="0.35">
      <c r="AH4863" s="16" t="str">
        <f>IF(AND(B4863="Premier League",E4863="Live"),_xlfn.XLOOKUP(_xlfn.TEXTJOIN(" vs ",,C4863:D4863),Calendar!G:G,Calendar!B:B),IF(AND(B4863="Premier League",E4863="Highlights"),_xlfn.XLOOKUP(H4863,Calendar!O:O,Calendar!N:N,,-1),""))</f>
        <v/>
      </c>
      <c r="AI4863" s="61" t="str">
        <f>IF(AND(AH4863&lt;&gt;"",E4863="Live"),_xlfn.XLOOKUP(_xlfn.TEXTJOIN(" vs ",,C4863:D4863),Calendar!G:G,Calendar!K:K),"")</f>
        <v/>
      </c>
      <c r="AJ4863" s="61" t="str">
        <f>IF(AND(K4863&lt;&gt;"Match of the Day",K4863&lt;&gt;"Match of the Day 2",K4863&lt;&gt;"Match of the Day Repeat"),"",1+MAX($AJ$10:AJ4862))</f>
        <v/>
      </c>
    </row>
    <row r="4864" spans="34:36" x14ac:dyDescent="0.35">
      <c r="AH4864" s="16" t="str">
        <f>IF(AND(B4864="Premier League",E4864="Live"),_xlfn.XLOOKUP(_xlfn.TEXTJOIN(" vs ",,C4864:D4864),Calendar!G:G,Calendar!B:B),IF(AND(B4864="Premier League",E4864="Highlights"),_xlfn.XLOOKUP(H4864,Calendar!O:O,Calendar!N:N,,-1),""))</f>
        <v/>
      </c>
      <c r="AI4864" s="61" t="str">
        <f>IF(AND(AH4864&lt;&gt;"",E4864="Live"),_xlfn.XLOOKUP(_xlfn.TEXTJOIN(" vs ",,C4864:D4864),Calendar!G:G,Calendar!K:K),"")</f>
        <v/>
      </c>
      <c r="AJ4864" s="61" t="str">
        <f>IF(AND(K4864&lt;&gt;"Match of the Day",K4864&lt;&gt;"Match of the Day 2",K4864&lt;&gt;"Match of the Day Repeat"),"",1+MAX($AJ$10:AJ4863))</f>
        <v/>
      </c>
    </row>
    <row r="4865" spans="34:36" x14ac:dyDescent="0.35">
      <c r="AH4865" s="16" t="str">
        <f>IF(AND(B4865="Premier League",E4865="Live"),_xlfn.XLOOKUP(_xlfn.TEXTJOIN(" vs ",,C4865:D4865),Calendar!G:G,Calendar!B:B),IF(AND(B4865="Premier League",E4865="Highlights"),_xlfn.XLOOKUP(H4865,Calendar!O:O,Calendar!N:N,,-1),""))</f>
        <v/>
      </c>
      <c r="AI4865" s="61" t="str">
        <f>IF(AND(AH4865&lt;&gt;"",E4865="Live"),_xlfn.XLOOKUP(_xlfn.TEXTJOIN(" vs ",,C4865:D4865),Calendar!G:G,Calendar!K:K),"")</f>
        <v/>
      </c>
      <c r="AJ4865" s="61" t="str">
        <f>IF(AND(K4865&lt;&gt;"Match of the Day",K4865&lt;&gt;"Match of the Day 2",K4865&lt;&gt;"Match of the Day Repeat"),"",1+MAX($AJ$10:AJ4864))</f>
        <v/>
      </c>
    </row>
    <row r="4866" spans="34:36" x14ac:dyDescent="0.35">
      <c r="AH4866" s="16" t="str">
        <f>IF(AND(B4866="Premier League",E4866="Live"),_xlfn.XLOOKUP(_xlfn.TEXTJOIN(" vs ",,C4866:D4866),Calendar!G:G,Calendar!B:B),IF(AND(B4866="Premier League",E4866="Highlights"),_xlfn.XLOOKUP(H4866,Calendar!O:O,Calendar!N:N,,-1),""))</f>
        <v/>
      </c>
      <c r="AI4866" s="61" t="str">
        <f>IF(AND(AH4866&lt;&gt;"",E4866="Live"),_xlfn.XLOOKUP(_xlfn.TEXTJOIN(" vs ",,C4866:D4866),Calendar!G:G,Calendar!K:K),"")</f>
        <v/>
      </c>
      <c r="AJ4866" s="61" t="str">
        <f>IF(AND(K4866&lt;&gt;"Match of the Day",K4866&lt;&gt;"Match of the Day 2",K4866&lt;&gt;"Match of the Day Repeat"),"",1+MAX($AJ$10:AJ4865))</f>
        <v/>
      </c>
    </row>
    <row r="4867" spans="34:36" x14ac:dyDescent="0.35">
      <c r="AH4867" s="16" t="str">
        <f>IF(AND(B4867="Premier League",E4867="Live"),_xlfn.XLOOKUP(_xlfn.TEXTJOIN(" vs ",,C4867:D4867),Calendar!G:G,Calendar!B:B),IF(AND(B4867="Premier League",E4867="Highlights"),_xlfn.XLOOKUP(H4867,Calendar!O:O,Calendar!N:N,,-1),""))</f>
        <v/>
      </c>
      <c r="AI4867" s="61" t="str">
        <f>IF(AND(AH4867&lt;&gt;"",E4867="Live"),_xlfn.XLOOKUP(_xlfn.TEXTJOIN(" vs ",,C4867:D4867),Calendar!G:G,Calendar!K:K),"")</f>
        <v/>
      </c>
      <c r="AJ4867" s="61" t="str">
        <f>IF(AND(K4867&lt;&gt;"Match of the Day",K4867&lt;&gt;"Match of the Day 2",K4867&lt;&gt;"Match of the Day Repeat"),"",1+MAX($AJ$10:AJ4866))</f>
        <v/>
      </c>
    </row>
    <row r="4868" spans="34:36" x14ac:dyDescent="0.35">
      <c r="AH4868" s="16" t="str">
        <f>IF(AND(B4868="Premier League",E4868="Live"),_xlfn.XLOOKUP(_xlfn.TEXTJOIN(" vs ",,C4868:D4868),Calendar!G:G,Calendar!B:B),IF(AND(B4868="Premier League",E4868="Highlights"),_xlfn.XLOOKUP(H4868,Calendar!O:O,Calendar!N:N,,-1),""))</f>
        <v/>
      </c>
      <c r="AI4868" s="61" t="str">
        <f>IF(AND(AH4868&lt;&gt;"",E4868="Live"),_xlfn.XLOOKUP(_xlfn.TEXTJOIN(" vs ",,C4868:D4868),Calendar!G:G,Calendar!K:K),"")</f>
        <v/>
      </c>
      <c r="AJ4868" s="61" t="str">
        <f>IF(AND(K4868&lt;&gt;"Match of the Day",K4868&lt;&gt;"Match of the Day 2",K4868&lt;&gt;"Match of the Day Repeat"),"",1+MAX($AJ$10:AJ4867))</f>
        <v/>
      </c>
    </row>
    <row r="4869" spans="34:36" x14ac:dyDescent="0.35">
      <c r="AH4869" s="16" t="str">
        <f>IF(AND(B4869="Premier League",E4869="Live"),_xlfn.XLOOKUP(_xlfn.TEXTJOIN(" vs ",,C4869:D4869),Calendar!G:G,Calendar!B:B),IF(AND(B4869="Premier League",E4869="Highlights"),_xlfn.XLOOKUP(H4869,Calendar!O:O,Calendar!N:N,,-1),""))</f>
        <v/>
      </c>
      <c r="AI4869" s="61" t="str">
        <f>IF(AND(AH4869&lt;&gt;"",E4869="Live"),_xlfn.XLOOKUP(_xlfn.TEXTJOIN(" vs ",,C4869:D4869),Calendar!G:G,Calendar!K:K),"")</f>
        <v/>
      </c>
      <c r="AJ4869" s="61" t="str">
        <f>IF(AND(K4869&lt;&gt;"Match of the Day",K4869&lt;&gt;"Match of the Day 2",K4869&lt;&gt;"Match of the Day Repeat"),"",1+MAX($AJ$10:AJ4868))</f>
        <v/>
      </c>
    </row>
    <row r="4870" spans="34:36" x14ac:dyDescent="0.35">
      <c r="AH4870" s="16" t="str">
        <f>IF(AND(B4870="Premier League",E4870="Live"),_xlfn.XLOOKUP(_xlfn.TEXTJOIN(" vs ",,C4870:D4870),Calendar!G:G,Calendar!B:B),IF(AND(B4870="Premier League",E4870="Highlights"),_xlfn.XLOOKUP(H4870,Calendar!O:O,Calendar!N:N,,-1),""))</f>
        <v/>
      </c>
      <c r="AI4870" s="61" t="str">
        <f>IF(AND(AH4870&lt;&gt;"",E4870="Live"),_xlfn.XLOOKUP(_xlfn.TEXTJOIN(" vs ",,C4870:D4870),Calendar!G:G,Calendar!K:K),"")</f>
        <v/>
      </c>
      <c r="AJ4870" s="61" t="str">
        <f>IF(AND(K4870&lt;&gt;"Match of the Day",K4870&lt;&gt;"Match of the Day 2",K4870&lt;&gt;"Match of the Day Repeat"),"",1+MAX($AJ$10:AJ4869))</f>
        <v/>
      </c>
    </row>
    <row r="4871" spans="34:36" x14ac:dyDescent="0.35">
      <c r="AH4871" s="16" t="str">
        <f>IF(AND(B4871="Premier League",E4871="Live"),_xlfn.XLOOKUP(_xlfn.TEXTJOIN(" vs ",,C4871:D4871),Calendar!G:G,Calendar!B:B),IF(AND(B4871="Premier League",E4871="Highlights"),_xlfn.XLOOKUP(H4871,Calendar!O:O,Calendar!N:N,,-1),""))</f>
        <v/>
      </c>
      <c r="AI4871" s="61" t="str">
        <f>IF(AND(AH4871&lt;&gt;"",E4871="Live"),_xlfn.XLOOKUP(_xlfn.TEXTJOIN(" vs ",,C4871:D4871),Calendar!G:G,Calendar!K:K),"")</f>
        <v/>
      </c>
      <c r="AJ4871" s="61" t="str">
        <f>IF(AND(K4871&lt;&gt;"Match of the Day",K4871&lt;&gt;"Match of the Day 2",K4871&lt;&gt;"Match of the Day Repeat"),"",1+MAX($AJ$10:AJ4870))</f>
        <v/>
      </c>
    </row>
    <row r="4872" spans="34:36" x14ac:dyDescent="0.35">
      <c r="AH4872" s="16" t="str">
        <f>IF(AND(B4872="Premier League",E4872="Live"),_xlfn.XLOOKUP(_xlfn.TEXTJOIN(" vs ",,C4872:D4872),Calendar!G:G,Calendar!B:B),IF(AND(B4872="Premier League",E4872="Highlights"),_xlfn.XLOOKUP(H4872,Calendar!O:O,Calendar!N:N,,-1),""))</f>
        <v/>
      </c>
      <c r="AI4872" s="61" t="str">
        <f>IF(AND(AH4872&lt;&gt;"",E4872="Live"),_xlfn.XLOOKUP(_xlfn.TEXTJOIN(" vs ",,C4872:D4872),Calendar!G:G,Calendar!K:K),"")</f>
        <v/>
      </c>
      <c r="AJ4872" s="61" t="str">
        <f>IF(AND(K4872&lt;&gt;"Match of the Day",K4872&lt;&gt;"Match of the Day 2",K4872&lt;&gt;"Match of the Day Repeat"),"",1+MAX($AJ$10:AJ4871))</f>
        <v/>
      </c>
    </row>
    <row r="4873" spans="34:36" x14ac:dyDescent="0.35">
      <c r="AH4873" s="16" t="str">
        <f>IF(AND(B4873="Premier League",E4873="Live"),_xlfn.XLOOKUP(_xlfn.TEXTJOIN(" vs ",,C4873:D4873),Calendar!G:G,Calendar!B:B),IF(AND(B4873="Premier League",E4873="Highlights"),_xlfn.XLOOKUP(H4873,Calendar!O:O,Calendar!N:N,,-1),""))</f>
        <v/>
      </c>
      <c r="AI4873" s="61" t="str">
        <f>IF(AND(AH4873&lt;&gt;"",E4873="Live"),_xlfn.XLOOKUP(_xlfn.TEXTJOIN(" vs ",,C4873:D4873),Calendar!G:G,Calendar!K:K),"")</f>
        <v/>
      </c>
      <c r="AJ4873" s="61" t="str">
        <f>IF(AND(K4873&lt;&gt;"Match of the Day",K4873&lt;&gt;"Match of the Day 2",K4873&lt;&gt;"Match of the Day Repeat"),"",1+MAX($AJ$10:AJ4872))</f>
        <v/>
      </c>
    </row>
    <row r="4874" spans="34:36" x14ac:dyDescent="0.35">
      <c r="AH4874" s="16" t="str">
        <f>IF(AND(B4874="Premier League",E4874="Live"),_xlfn.XLOOKUP(_xlfn.TEXTJOIN(" vs ",,C4874:D4874),Calendar!G:G,Calendar!B:B),IF(AND(B4874="Premier League",E4874="Highlights"),_xlfn.XLOOKUP(H4874,Calendar!O:O,Calendar!N:N,,-1),""))</f>
        <v/>
      </c>
      <c r="AI4874" s="61" t="str">
        <f>IF(AND(AH4874&lt;&gt;"",E4874="Live"),_xlfn.XLOOKUP(_xlfn.TEXTJOIN(" vs ",,C4874:D4874),Calendar!G:G,Calendar!K:K),"")</f>
        <v/>
      </c>
      <c r="AJ4874" s="61" t="str">
        <f>IF(AND(K4874&lt;&gt;"Match of the Day",K4874&lt;&gt;"Match of the Day 2",K4874&lt;&gt;"Match of the Day Repeat"),"",1+MAX($AJ$10:AJ4873))</f>
        <v/>
      </c>
    </row>
    <row r="4875" spans="34:36" x14ac:dyDescent="0.35">
      <c r="AH4875" s="16" t="str">
        <f>IF(AND(B4875="Premier League",E4875="Live"),_xlfn.XLOOKUP(_xlfn.TEXTJOIN(" vs ",,C4875:D4875),Calendar!G:G,Calendar!B:B),IF(AND(B4875="Premier League",E4875="Highlights"),_xlfn.XLOOKUP(H4875,Calendar!O:O,Calendar!N:N,,-1),""))</f>
        <v/>
      </c>
      <c r="AI4875" s="61" t="str">
        <f>IF(AND(AH4875&lt;&gt;"",E4875="Live"),_xlfn.XLOOKUP(_xlfn.TEXTJOIN(" vs ",,C4875:D4875),Calendar!G:G,Calendar!K:K),"")</f>
        <v/>
      </c>
      <c r="AJ4875" s="61" t="str">
        <f>IF(AND(K4875&lt;&gt;"Match of the Day",K4875&lt;&gt;"Match of the Day 2",K4875&lt;&gt;"Match of the Day Repeat"),"",1+MAX($AJ$10:AJ4874))</f>
        <v/>
      </c>
    </row>
    <row r="4876" spans="34:36" x14ac:dyDescent="0.35">
      <c r="AH4876" s="16" t="str">
        <f>IF(AND(B4876="Premier League",E4876="Live"),_xlfn.XLOOKUP(_xlfn.TEXTJOIN(" vs ",,C4876:D4876),Calendar!G:G,Calendar!B:B),IF(AND(B4876="Premier League",E4876="Highlights"),_xlfn.XLOOKUP(H4876,Calendar!O:O,Calendar!N:N,,-1),""))</f>
        <v/>
      </c>
      <c r="AI4876" s="61" t="str">
        <f>IF(AND(AH4876&lt;&gt;"",E4876="Live"),_xlfn.XLOOKUP(_xlfn.TEXTJOIN(" vs ",,C4876:D4876),Calendar!G:G,Calendar!K:K),"")</f>
        <v/>
      </c>
      <c r="AJ4876" s="61" t="str">
        <f>IF(AND(K4876&lt;&gt;"Match of the Day",K4876&lt;&gt;"Match of the Day 2",K4876&lt;&gt;"Match of the Day Repeat"),"",1+MAX($AJ$10:AJ4875))</f>
        <v/>
      </c>
    </row>
    <row r="4877" spans="34:36" x14ac:dyDescent="0.35">
      <c r="AH4877" s="16" t="str">
        <f>IF(AND(B4877="Premier League",E4877="Live"),_xlfn.XLOOKUP(_xlfn.TEXTJOIN(" vs ",,C4877:D4877),Calendar!G:G,Calendar!B:B),IF(AND(B4877="Premier League",E4877="Highlights"),_xlfn.XLOOKUP(H4877,Calendar!O:O,Calendar!N:N,,-1),""))</f>
        <v/>
      </c>
      <c r="AI4877" s="61" t="str">
        <f>IF(AND(AH4877&lt;&gt;"",E4877="Live"),_xlfn.XLOOKUP(_xlfn.TEXTJOIN(" vs ",,C4877:D4877),Calendar!G:G,Calendar!K:K),"")</f>
        <v/>
      </c>
      <c r="AJ4877" s="61" t="str">
        <f>IF(AND(K4877&lt;&gt;"Match of the Day",K4877&lt;&gt;"Match of the Day 2",K4877&lt;&gt;"Match of the Day Repeat"),"",1+MAX($AJ$10:AJ4876))</f>
        <v/>
      </c>
    </row>
    <row r="4878" spans="34:36" x14ac:dyDescent="0.35">
      <c r="AH4878" s="16" t="str">
        <f>IF(AND(B4878="Premier League",E4878="Live"),_xlfn.XLOOKUP(_xlfn.TEXTJOIN(" vs ",,C4878:D4878),Calendar!G:G,Calendar!B:B),IF(AND(B4878="Premier League",E4878="Highlights"),_xlfn.XLOOKUP(H4878,Calendar!O:O,Calendar!N:N,,-1),""))</f>
        <v/>
      </c>
      <c r="AI4878" s="61" t="str">
        <f>IF(AND(AH4878&lt;&gt;"",E4878="Live"),_xlfn.XLOOKUP(_xlfn.TEXTJOIN(" vs ",,C4878:D4878),Calendar!G:G,Calendar!K:K),"")</f>
        <v/>
      </c>
      <c r="AJ4878" s="61" t="str">
        <f>IF(AND(K4878&lt;&gt;"Match of the Day",K4878&lt;&gt;"Match of the Day 2",K4878&lt;&gt;"Match of the Day Repeat"),"",1+MAX($AJ$10:AJ4877))</f>
        <v/>
      </c>
    </row>
    <row r="4879" spans="34:36" x14ac:dyDescent="0.35">
      <c r="AH4879" s="16" t="str">
        <f>IF(AND(B4879="Premier League",E4879="Live"),_xlfn.XLOOKUP(_xlfn.TEXTJOIN(" vs ",,C4879:D4879),Calendar!G:G,Calendar!B:B),IF(AND(B4879="Premier League",E4879="Highlights"),_xlfn.XLOOKUP(H4879,Calendar!O:O,Calendar!N:N,,-1),""))</f>
        <v/>
      </c>
      <c r="AI4879" s="61" t="str">
        <f>IF(AND(AH4879&lt;&gt;"",E4879="Live"),_xlfn.XLOOKUP(_xlfn.TEXTJOIN(" vs ",,C4879:D4879),Calendar!G:G,Calendar!K:K),"")</f>
        <v/>
      </c>
      <c r="AJ4879" s="61" t="str">
        <f>IF(AND(K4879&lt;&gt;"Match of the Day",K4879&lt;&gt;"Match of the Day 2",K4879&lt;&gt;"Match of the Day Repeat"),"",1+MAX($AJ$10:AJ4878))</f>
        <v/>
      </c>
    </row>
    <row r="4880" spans="34:36" x14ac:dyDescent="0.35">
      <c r="AH4880" s="16" t="str">
        <f>IF(AND(B4880="Premier League",E4880="Live"),_xlfn.XLOOKUP(_xlfn.TEXTJOIN(" vs ",,C4880:D4880),Calendar!G:G,Calendar!B:B),IF(AND(B4880="Premier League",E4880="Highlights"),_xlfn.XLOOKUP(H4880,Calendar!O:O,Calendar!N:N,,-1),""))</f>
        <v/>
      </c>
      <c r="AI4880" s="61" t="str">
        <f>IF(AND(AH4880&lt;&gt;"",E4880="Live"),_xlfn.XLOOKUP(_xlfn.TEXTJOIN(" vs ",,C4880:D4880),Calendar!G:G,Calendar!K:K),"")</f>
        <v/>
      </c>
      <c r="AJ4880" s="61" t="str">
        <f>IF(AND(K4880&lt;&gt;"Match of the Day",K4880&lt;&gt;"Match of the Day 2",K4880&lt;&gt;"Match of the Day Repeat"),"",1+MAX($AJ$10:AJ4879))</f>
        <v/>
      </c>
    </row>
    <row r="4881" spans="34:36" x14ac:dyDescent="0.35">
      <c r="AH4881" s="16" t="str">
        <f>IF(AND(B4881="Premier League",E4881="Live"),_xlfn.XLOOKUP(_xlfn.TEXTJOIN(" vs ",,C4881:D4881),Calendar!G:G,Calendar!B:B),IF(AND(B4881="Premier League",E4881="Highlights"),_xlfn.XLOOKUP(H4881,Calendar!O:O,Calendar!N:N,,-1),""))</f>
        <v/>
      </c>
      <c r="AI4881" s="61" t="str">
        <f>IF(AND(AH4881&lt;&gt;"",E4881="Live"),_xlfn.XLOOKUP(_xlfn.TEXTJOIN(" vs ",,C4881:D4881),Calendar!G:G,Calendar!K:K),"")</f>
        <v/>
      </c>
      <c r="AJ4881" s="61" t="str">
        <f>IF(AND(K4881&lt;&gt;"Match of the Day",K4881&lt;&gt;"Match of the Day 2",K4881&lt;&gt;"Match of the Day Repeat"),"",1+MAX($AJ$10:AJ4880))</f>
        <v/>
      </c>
    </row>
    <row r="4882" spans="34:36" x14ac:dyDescent="0.35">
      <c r="AH4882" s="16" t="str">
        <f>IF(AND(B4882="Premier League",E4882="Live"),_xlfn.XLOOKUP(_xlfn.TEXTJOIN(" vs ",,C4882:D4882),Calendar!G:G,Calendar!B:B),IF(AND(B4882="Premier League",E4882="Highlights"),_xlfn.XLOOKUP(H4882,Calendar!O:O,Calendar!N:N,,-1),""))</f>
        <v/>
      </c>
      <c r="AI4882" s="61" t="str">
        <f>IF(AND(AH4882&lt;&gt;"",E4882="Live"),_xlfn.XLOOKUP(_xlfn.TEXTJOIN(" vs ",,C4882:D4882),Calendar!G:G,Calendar!K:K),"")</f>
        <v/>
      </c>
      <c r="AJ4882" s="61" t="str">
        <f>IF(AND(K4882&lt;&gt;"Match of the Day",K4882&lt;&gt;"Match of the Day 2",K4882&lt;&gt;"Match of the Day Repeat"),"",1+MAX($AJ$10:AJ4881))</f>
        <v/>
      </c>
    </row>
    <row r="4883" spans="34:36" x14ac:dyDescent="0.35">
      <c r="AH4883" s="16" t="str">
        <f>IF(AND(B4883="Premier League",E4883="Live"),_xlfn.XLOOKUP(_xlfn.TEXTJOIN(" vs ",,C4883:D4883),Calendar!G:G,Calendar!B:B),IF(AND(B4883="Premier League",E4883="Highlights"),_xlfn.XLOOKUP(H4883,Calendar!O:O,Calendar!N:N,,-1),""))</f>
        <v/>
      </c>
      <c r="AI4883" s="61" t="str">
        <f>IF(AND(AH4883&lt;&gt;"",E4883="Live"),_xlfn.XLOOKUP(_xlfn.TEXTJOIN(" vs ",,C4883:D4883),Calendar!G:G,Calendar!K:K),"")</f>
        <v/>
      </c>
      <c r="AJ4883" s="61" t="str">
        <f>IF(AND(K4883&lt;&gt;"Match of the Day",K4883&lt;&gt;"Match of the Day 2",K4883&lt;&gt;"Match of the Day Repeat"),"",1+MAX($AJ$10:AJ4882))</f>
        <v/>
      </c>
    </row>
    <row r="4884" spans="34:36" x14ac:dyDescent="0.35">
      <c r="AH4884" s="16" t="str">
        <f>IF(AND(B4884="Premier League",E4884="Live"),_xlfn.XLOOKUP(_xlfn.TEXTJOIN(" vs ",,C4884:D4884),Calendar!G:G,Calendar!B:B),IF(AND(B4884="Premier League",E4884="Highlights"),_xlfn.XLOOKUP(H4884,Calendar!O:O,Calendar!N:N,,-1),""))</f>
        <v/>
      </c>
      <c r="AI4884" s="61" t="str">
        <f>IF(AND(AH4884&lt;&gt;"",E4884="Live"),_xlfn.XLOOKUP(_xlfn.TEXTJOIN(" vs ",,C4884:D4884),Calendar!G:G,Calendar!K:K),"")</f>
        <v/>
      </c>
      <c r="AJ4884" s="61" t="str">
        <f>IF(AND(K4884&lt;&gt;"Match of the Day",K4884&lt;&gt;"Match of the Day 2",K4884&lt;&gt;"Match of the Day Repeat"),"",1+MAX($AJ$10:AJ4883))</f>
        <v/>
      </c>
    </row>
    <row r="4885" spans="34:36" x14ac:dyDescent="0.35">
      <c r="AH4885" s="16" t="str">
        <f>IF(AND(B4885="Premier League",E4885="Live"),_xlfn.XLOOKUP(_xlfn.TEXTJOIN(" vs ",,C4885:D4885),Calendar!G:G,Calendar!B:B),IF(AND(B4885="Premier League",E4885="Highlights"),_xlfn.XLOOKUP(H4885,Calendar!O:O,Calendar!N:N,,-1),""))</f>
        <v/>
      </c>
      <c r="AI4885" s="61" t="str">
        <f>IF(AND(AH4885&lt;&gt;"",E4885="Live"),_xlfn.XLOOKUP(_xlfn.TEXTJOIN(" vs ",,C4885:D4885),Calendar!G:G,Calendar!K:K),"")</f>
        <v/>
      </c>
      <c r="AJ4885" s="61" t="str">
        <f>IF(AND(K4885&lt;&gt;"Match of the Day",K4885&lt;&gt;"Match of the Day 2",K4885&lt;&gt;"Match of the Day Repeat"),"",1+MAX($AJ$10:AJ4884))</f>
        <v/>
      </c>
    </row>
    <row r="4886" spans="34:36" x14ac:dyDescent="0.35">
      <c r="AH4886" s="16" t="str">
        <f>IF(AND(B4886="Premier League",E4886="Live"),_xlfn.XLOOKUP(_xlfn.TEXTJOIN(" vs ",,C4886:D4886),Calendar!G:G,Calendar!B:B),IF(AND(B4886="Premier League",E4886="Highlights"),_xlfn.XLOOKUP(H4886,Calendar!O:O,Calendar!N:N,,-1),""))</f>
        <v/>
      </c>
      <c r="AI4886" s="61" t="str">
        <f>IF(AND(AH4886&lt;&gt;"",E4886="Live"),_xlfn.XLOOKUP(_xlfn.TEXTJOIN(" vs ",,C4886:D4886),Calendar!G:G,Calendar!K:K),"")</f>
        <v/>
      </c>
      <c r="AJ4886" s="61" t="str">
        <f>IF(AND(K4886&lt;&gt;"Match of the Day",K4886&lt;&gt;"Match of the Day 2",K4886&lt;&gt;"Match of the Day Repeat"),"",1+MAX($AJ$10:AJ4885))</f>
        <v/>
      </c>
    </row>
    <row r="4887" spans="34:36" x14ac:dyDescent="0.35">
      <c r="AH4887" s="16" t="str">
        <f>IF(AND(B4887="Premier League",E4887="Live"),_xlfn.XLOOKUP(_xlfn.TEXTJOIN(" vs ",,C4887:D4887),Calendar!G:G,Calendar!B:B),IF(AND(B4887="Premier League",E4887="Highlights"),_xlfn.XLOOKUP(H4887,Calendar!O:O,Calendar!N:N,,-1),""))</f>
        <v/>
      </c>
      <c r="AI4887" s="61" t="str">
        <f>IF(AND(AH4887&lt;&gt;"",E4887="Live"),_xlfn.XLOOKUP(_xlfn.TEXTJOIN(" vs ",,C4887:D4887),Calendar!G:G,Calendar!K:K),"")</f>
        <v/>
      </c>
      <c r="AJ4887" s="61" t="str">
        <f>IF(AND(K4887&lt;&gt;"Match of the Day",K4887&lt;&gt;"Match of the Day 2",K4887&lt;&gt;"Match of the Day Repeat"),"",1+MAX($AJ$10:AJ4886))</f>
        <v/>
      </c>
    </row>
    <row r="4888" spans="34:36" x14ac:dyDescent="0.35">
      <c r="AH4888" s="16" t="str">
        <f>IF(AND(B4888="Premier League",E4888="Live"),_xlfn.XLOOKUP(_xlfn.TEXTJOIN(" vs ",,C4888:D4888),Calendar!G:G,Calendar!B:B),IF(AND(B4888="Premier League",E4888="Highlights"),_xlfn.XLOOKUP(H4888,Calendar!O:O,Calendar!N:N,,-1),""))</f>
        <v/>
      </c>
      <c r="AI4888" s="61" t="str">
        <f>IF(AND(AH4888&lt;&gt;"",E4888="Live"),_xlfn.XLOOKUP(_xlfn.TEXTJOIN(" vs ",,C4888:D4888),Calendar!G:G,Calendar!K:K),"")</f>
        <v/>
      </c>
      <c r="AJ4888" s="61" t="str">
        <f>IF(AND(K4888&lt;&gt;"Match of the Day",K4888&lt;&gt;"Match of the Day 2",K4888&lt;&gt;"Match of the Day Repeat"),"",1+MAX($AJ$10:AJ4887))</f>
        <v/>
      </c>
    </row>
    <row r="4889" spans="34:36" x14ac:dyDescent="0.35">
      <c r="AH4889" s="16" t="str">
        <f>IF(AND(B4889="Premier League",E4889="Live"),_xlfn.XLOOKUP(_xlfn.TEXTJOIN(" vs ",,C4889:D4889),Calendar!G:G,Calendar!B:B),IF(AND(B4889="Premier League",E4889="Highlights"),_xlfn.XLOOKUP(H4889,Calendar!O:O,Calendar!N:N,,-1),""))</f>
        <v/>
      </c>
      <c r="AI4889" s="61" t="str">
        <f>IF(AND(AH4889&lt;&gt;"",E4889="Live"),_xlfn.XLOOKUP(_xlfn.TEXTJOIN(" vs ",,C4889:D4889),Calendar!G:G,Calendar!K:K),"")</f>
        <v/>
      </c>
      <c r="AJ4889" s="61" t="str">
        <f>IF(AND(K4889&lt;&gt;"Match of the Day",K4889&lt;&gt;"Match of the Day 2",K4889&lt;&gt;"Match of the Day Repeat"),"",1+MAX($AJ$10:AJ4888))</f>
        <v/>
      </c>
    </row>
    <row r="4890" spans="34:36" x14ac:dyDescent="0.35">
      <c r="AH4890" s="16" t="str">
        <f>IF(AND(B4890="Premier League",E4890="Live"),_xlfn.XLOOKUP(_xlfn.TEXTJOIN(" vs ",,C4890:D4890),Calendar!G:G,Calendar!B:B),IF(AND(B4890="Premier League",E4890="Highlights"),_xlfn.XLOOKUP(H4890,Calendar!O:O,Calendar!N:N,,-1),""))</f>
        <v/>
      </c>
      <c r="AI4890" s="61" t="str">
        <f>IF(AND(AH4890&lt;&gt;"",E4890="Live"),_xlfn.XLOOKUP(_xlfn.TEXTJOIN(" vs ",,C4890:D4890),Calendar!G:G,Calendar!K:K),"")</f>
        <v/>
      </c>
      <c r="AJ4890" s="61" t="str">
        <f>IF(AND(K4890&lt;&gt;"Match of the Day",K4890&lt;&gt;"Match of the Day 2",K4890&lt;&gt;"Match of the Day Repeat"),"",1+MAX($AJ$10:AJ4889))</f>
        <v/>
      </c>
    </row>
    <row r="4891" spans="34:36" x14ac:dyDescent="0.35">
      <c r="AH4891" s="16" t="str">
        <f>IF(AND(B4891="Premier League",E4891="Live"),_xlfn.XLOOKUP(_xlfn.TEXTJOIN(" vs ",,C4891:D4891),Calendar!G:G,Calendar!B:B),IF(AND(B4891="Premier League",E4891="Highlights"),_xlfn.XLOOKUP(H4891,Calendar!O:O,Calendar!N:N,,-1),""))</f>
        <v/>
      </c>
      <c r="AI4891" s="61" t="str">
        <f>IF(AND(AH4891&lt;&gt;"",E4891="Live"),_xlfn.XLOOKUP(_xlfn.TEXTJOIN(" vs ",,C4891:D4891),Calendar!G:G,Calendar!K:K),"")</f>
        <v/>
      </c>
      <c r="AJ4891" s="61" t="str">
        <f>IF(AND(K4891&lt;&gt;"Match of the Day",K4891&lt;&gt;"Match of the Day 2",K4891&lt;&gt;"Match of the Day Repeat"),"",1+MAX($AJ$10:AJ4890))</f>
        <v/>
      </c>
    </row>
    <row r="4892" spans="34:36" x14ac:dyDescent="0.35">
      <c r="AH4892" s="16" t="str">
        <f>IF(AND(B4892="Premier League",E4892="Live"),_xlfn.XLOOKUP(_xlfn.TEXTJOIN(" vs ",,C4892:D4892),Calendar!G:G,Calendar!B:B),IF(AND(B4892="Premier League",E4892="Highlights"),_xlfn.XLOOKUP(H4892,Calendar!O:O,Calendar!N:N,,-1),""))</f>
        <v/>
      </c>
      <c r="AI4892" s="61" t="str">
        <f>IF(AND(AH4892&lt;&gt;"",E4892="Live"),_xlfn.XLOOKUP(_xlfn.TEXTJOIN(" vs ",,C4892:D4892),Calendar!G:G,Calendar!K:K),"")</f>
        <v/>
      </c>
      <c r="AJ4892" s="61" t="str">
        <f>IF(AND(K4892&lt;&gt;"Match of the Day",K4892&lt;&gt;"Match of the Day 2",K4892&lt;&gt;"Match of the Day Repeat"),"",1+MAX($AJ$10:AJ4891))</f>
        <v/>
      </c>
    </row>
    <row r="4893" spans="34:36" x14ac:dyDescent="0.35">
      <c r="AH4893" s="16" t="str">
        <f>IF(AND(B4893="Premier League",E4893="Live"),_xlfn.XLOOKUP(_xlfn.TEXTJOIN(" vs ",,C4893:D4893),Calendar!G:G,Calendar!B:B),IF(AND(B4893="Premier League",E4893="Highlights"),_xlfn.XLOOKUP(H4893,Calendar!O:O,Calendar!N:N,,-1),""))</f>
        <v/>
      </c>
      <c r="AI4893" s="61" t="str">
        <f>IF(AND(AH4893&lt;&gt;"",E4893="Live"),_xlfn.XLOOKUP(_xlfn.TEXTJOIN(" vs ",,C4893:D4893),Calendar!G:G,Calendar!K:K),"")</f>
        <v/>
      </c>
      <c r="AJ4893" s="61" t="str">
        <f>IF(AND(K4893&lt;&gt;"Match of the Day",K4893&lt;&gt;"Match of the Day 2",K4893&lt;&gt;"Match of the Day Repeat"),"",1+MAX($AJ$10:AJ4892))</f>
        <v/>
      </c>
    </row>
    <row r="4894" spans="34:36" x14ac:dyDescent="0.35">
      <c r="AH4894" s="16" t="str">
        <f>IF(AND(B4894="Premier League",E4894="Live"),_xlfn.XLOOKUP(_xlfn.TEXTJOIN(" vs ",,C4894:D4894),Calendar!G:G,Calendar!B:B),IF(AND(B4894="Premier League",E4894="Highlights"),_xlfn.XLOOKUP(H4894,Calendar!O:O,Calendar!N:N,,-1),""))</f>
        <v/>
      </c>
      <c r="AI4894" s="61" t="str">
        <f>IF(AND(AH4894&lt;&gt;"",E4894="Live"),_xlfn.XLOOKUP(_xlfn.TEXTJOIN(" vs ",,C4894:D4894),Calendar!G:G,Calendar!K:K),"")</f>
        <v/>
      </c>
      <c r="AJ4894" s="61" t="str">
        <f>IF(AND(K4894&lt;&gt;"Match of the Day",K4894&lt;&gt;"Match of the Day 2",K4894&lt;&gt;"Match of the Day Repeat"),"",1+MAX($AJ$10:AJ4893))</f>
        <v/>
      </c>
    </row>
    <row r="4895" spans="34:36" x14ac:dyDescent="0.35">
      <c r="AH4895" s="16" t="str">
        <f>IF(AND(B4895="Premier League",E4895="Live"),_xlfn.XLOOKUP(_xlfn.TEXTJOIN(" vs ",,C4895:D4895),Calendar!G:G,Calendar!B:B),IF(AND(B4895="Premier League",E4895="Highlights"),_xlfn.XLOOKUP(H4895,Calendar!O:O,Calendar!N:N,,-1),""))</f>
        <v/>
      </c>
      <c r="AI4895" s="61" t="str">
        <f>IF(AND(AH4895&lt;&gt;"",E4895="Live"),_xlfn.XLOOKUP(_xlfn.TEXTJOIN(" vs ",,C4895:D4895),Calendar!G:G,Calendar!K:K),"")</f>
        <v/>
      </c>
      <c r="AJ4895" s="61" t="str">
        <f>IF(AND(K4895&lt;&gt;"Match of the Day",K4895&lt;&gt;"Match of the Day 2",K4895&lt;&gt;"Match of the Day Repeat"),"",1+MAX($AJ$10:AJ4894))</f>
        <v/>
      </c>
    </row>
    <row r="4896" spans="34:36" x14ac:dyDescent="0.35">
      <c r="AH4896" s="16" t="str">
        <f>IF(AND(B4896="Premier League",E4896="Live"),_xlfn.XLOOKUP(_xlfn.TEXTJOIN(" vs ",,C4896:D4896),Calendar!G:G,Calendar!B:B),IF(AND(B4896="Premier League",E4896="Highlights"),_xlfn.XLOOKUP(H4896,Calendar!O:O,Calendar!N:N,,-1),""))</f>
        <v/>
      </c>
      <c r="AI4896" s="61" t="str">
        <f>IF(AND(AH4896&lt;&gt;"",E4896="Live"),_xlfn.XLOOKUP(_xlfn.TEXTJOIN(" vs ",,C4896:D4896),Calendar!G:G,Calendar!K:K),"")</f>
        <v/>
      </c>
      <c r="AJ4896" s="61" t="str">
        <f>IF(AND(K4896&lt;&gt;"Match of the Day",K4896&lt;&gt;"Match of the Day 2",K4896&lt;&gt;"Match of the Day Repeat"),"",1+MAX($AJ$10:AJ4895))</f>
        <v/>
      </c>
    </row>
    <row r="4897" spans="34:36" x14ac:dyDescent="0.35">
      <c r="AH4897" s="16" t="str">
        <f>IF(AND(B4897="Premier League",E4897="Live"),_xlfn.XLOOKUP(_xlfn.TEXTJOIN(" vs ",,C4897:D4897),Calendar!G:G,Calendar!B:B),IF(AND(B4897="Premier League",E4897="Highlights"),_xlfn.XLOOKUP(H4897,Calendar!O:O,Calendar!N:N,,-1),""))</f>
        <v/>
      </c>
      <c r="AI4897" s="61" t="str">
        <f>IF(AND(AH4897&lt;&gt;"",E4897="Live"),_xlfn.XLOOKUP(_xlfn.TEXTJOIN(" vs ",,C4897:D4897),Calendar!G:G,Calendar!K:K),"")</f>
        <v/>
      </c>
      <c r="AJ4897" s="61" t="str">
        <f>IF(AND(K4897&lt;&gt;"Match of the Day",K4897&lt;&gt;"Match of the Day 2",K4897&lt;&gt;"Match of the Day Repeat"),"",1+MAX($AJ$10:AJ4896))</f>
        <v/>
      </c>
    </row>
    <row r="4898" spans="34:36" x14ac:dyDescent="0.35">
      <c r="AH4898" s="16" t="str">
        <f>IF(AND(B4898="Premier League",E4898="Live"),_xlfn.XLOOKUP(_xlfn.TEXTJOIN(" vs ",,C4898:D4898),Calendar!G:G,Calendar!B:B),IF(AND(B4898="Premier League",E4898="Highlights"),_xlfn.XLOOKUP(H4898,Calendar!O:O,Calendar!N:N,,-1),""))</f>
        <v/>
      </c>
      <c r="AI4898" s="61" t="str">
        <f>IF(AND(AH4898&lt;&gt;"",E4898="Live"),_xlfn.XLOOKUP(_xlfn.TEXTJOIN(" vs ",,C4898:D4898),Calendar!G:G,Calendar!K:K),"")</f>
        <v/>
      </c>
      <c r="AJ4898" s="61" t="str">
        <f>IF(AND(K4898&lt;&gt;"Match of the Day",K4898&lt;&gt;"Match of the Day 2",K4898&lt;&gt;"Match of the Day Repeat"),"",1+MAX($AJ$10:AJ4897))</f>
        <v/>
      </c>
    </row>
    <row r="4899" spans="34:36" x14ac:dyDescent="0.35">
      <c r="AH4899" s="16" t="str">
        <f>IF(AND(B4899="Premier League",E4899="Live"),_xlfn.XLOOKUP(_xlfn.TEXTJOIN(" vs ",,C4899:D4899),Calendar!G:G,Calendar!B:B),IF(AND(B4899="Premier League",E4899="Highlights"),_xlfn.XLOOKUP(H4899,Calendar!O:O,Calendar!N:N,,-1),""))</f>
        <v/>
      </c>
      <c r="AI4899" s="61" t="str">
        <f>IF(AND(AH4899&lt;&gt;"",E4899="Live"),_xlfn.XLOOKUP(_xlfn.TEXTJOIN(" vs ",,C4899:D4899),Calendar!G:G,Calendar!K:K),"")</f>
        <v/>
      </c>
      <c r="AJ4899" s="61" t="str">
        <f>IF(AND(K4899&lt;&gt;"Match of the Day",K4899&lt;&gt;"Match of the Day 2",K4899&lt;&gt;"Match of the Day Repeat"),"",1+MAX($AJ$10:AJ4898))</f>
        <v/>
      </c>
    </row>
    <row r="4900" spans="34:36" x14ac:dyDescent="0.35">
      <c r="AH4900" s="16" t="str">
        <f>IF(AND(B4900="Premier League",E4900="Live"),_xlfn.XLOOKUP(_xlfn.TEXTJOIN(" vs ",,C4900:D4900),Calendar!G:G,Calendar!B:B),IF(AND(B4900="Premier League",E4900="Highlights"),_xlfn.XLOOKUP(H4900,Calendar!O:O,Calendar!N:N,,-1),""))</f>
        <v/>
      </c>
      <c r="AI4900" s="61" t="str">
        <f>IF(AND(AH4900&lt;&gt;"",E4900="Live"),_xlfn.XLOOKUP(_xlfn.TEXTJOIN(" vs ",,C4900:D4900),Calendar!G:G,Calendar!K:K),"")</f>
        <v/>
      </c>
      <c r="AJ4900" s="61" t="str">
        <f>IF(AND(K4900&lt;&gt;"Match of the Day",K4900&lt;&gt;"Match of the Day 2",K4900&lt;&gt;"Match of the Day Repeat"),"",1+MAX($AJ$10:AJ4899))</f>
        <v/>
      </c>
    </row>
    <row r="4901" spans="34:36" x14ac:dyDescent="0.35">
      <c r="AH4901" s="16" t="str">
        <f>IF(AND(B4901="Premier League",E4901="Live"),_xlfn.XLOOKUP(_xlfn.TEXTJOIN(" vs ",,C4901:D4901),Calendar!G:G,Calendar!B:B),IF(AND(B4901="Premier League",E4901="Highlights"),_xlfn.XLOOKUP(H4901,Calendar!O:O,Calendar!N:N,,-1),""))</f>
        <v/>
      </c>
      <c r="AI4901" s="61" t="str">
        <f>IF(AND(AH4901&lt;&gt;"",E4901="Live"),_xlfn.XLOOKUP(_xlfn.TEXTJOIN(" vs ",,C4901:D4901),Calendar!G:G,Calendar!K:K),"")</f>
        <v/>
      </c>
      <c r="AJ4901" s="61" t="str">
        <f>IF(AND(K4901&lt;&gt;"Match of the Day",K4901&lt;&gt;"Match of the Day 2",K4901&lt;&gt;"Match of the Day Repeat"),"",1+MAX($AJ$10:AJ4900))</f>
        <v/>
      </c>
    </row>
    <row r="4902" spans="34:36" x14ac:dyDescent="0.35">
      <c r="AH4902" s="16" t="str">
        <f>IF(AND(B4902="Premier League",E4902="Live"),_xlfn.XLOOKUP(_xlfn.TEXTJOIN(" vs ",,C4902:D4902),Calendar!G:G,Calendar!B:B),IF(AND(B4902="Premier League",E4902="Highlights"),_xlfn.XLOOKUP(H4902,Calendar!O:O,Calendar!N:N,,-1),""))</f>
        <v/>
      </c>
      <c r="AI4902" s="61" t="str">
        <f>IF(AND(AH4902&lt;&gt;"",E4902="Live"),_xlfn.XLOOKUP(_xlfn.TEXTJOIN(" vs ",,C4902:D4902),Calendar!G:G,Calendar!K:K),"")</f>
        <v/>
      </c>
      <c r="AJ4902" s="61" t="str">
        <f>IF(AND(K4902&lt;&gt;"Match of the Day",K4902&lt;&gt;"Match of the Day 2",K4902&lt;&gt;"Match of the Day Repeat"),"",1+MAX($AJ$10:AJ4901))</f>
        <v/>
      </c>
    </row>
    <row r="4903" spans="34:36" x14ac:dyDescent="0.35">
      <c r="AH4903" s="16" t="str">
        <f>IF(AND(B4903="Premier League",E4903="Live"),_xlfn.XLOOKUP(_xlfn.TEXTJOIN(" vs ",,C4903:D4903),Calendar!G:G,Calendar!B:B),IF(AND(B4903="Premier League",E4903="Highlights"),_xlfn.XLOOKUP(H4903,Calendar!O:O,Calendar!N:N,,-1),""))</f>
        <v/>
      </c>
      <c r="AI4903" s="61" t="str">
        <f>IF(AND(AH4903&lt;&gt;"",E4903="Live"),_xlfn.XLOOKUP(_xlfn.TEXTJOIN(" vs ",,C4903:D4903),Calendar!G:G,Calendar!K:K),"")</f>
        <v/>
      </c>
      <c r="AJ4903" s="61" t="str">
        <f>IF(AND(K4903&lt;&gt;"Match of the Day",K4903&lt;&gt;"Match of the Day 2",K4903&lt;&gt;"Match of the Day Repeat"),"",1+MAX($AJ$10:AJ4902))</f>
        <v/>
      </c>
    </row>
    <row r="4904" spans="34:36" x14ac:dyDescent="0.35">
      <c r="AH4904" s="16" t="str">
        <f>IF(AND(B4904="Premier League",E4904="Live"),_xlfn.XLOOKUP(_xlfn.TEXTJOIN(" vs ",,C4904:D4904),Calendar!G:G,Calendar!B:B),IF(AND(B4904="Premier League",E4904="Highlights"),_xlfn.XLOOKUP(H4904,Calendar!O:O,Calendar!N:N,,-1),""))</f>
        <v/>
      </c>
      <c r="AI4904" s="61" t="str">
        <f>IF(AND(AH4904&lt;&gt;"",E4904="Live"),_xlfn.XLOOKUP(_xlfn.TEXTJOIN(" vs ",,C4904:D4904),Calendar!G:G,Calendar!K:K),"")</f>
        <v/>
      </c>
      <c r="AJ4904" s="61" t="str">
        <f>IF(AND(K4904&lt;&gt;"Match of the Day",K4904&lt;&gt;"Match of the Day 2",K4904&lt;&gt;"Match of the Day Repeat"),"",1+MAX($AJ$10:AJ4903))</f>
        <v/>
      </c>
    </row>
    <row r="4905" spans="34:36" x14ac:dyDescent="0.35">
      <c r="AH4905" s="16" t="str">
        <f>IF(AND(B4905="Premier League",E4905="Live"),_xlfn.XLOOKUP(_xlfn.TEXTJOIN(" vs ",,C4905:D4905),Calendar!G:G,Calendar!B:B),IF(AND(B4905="Premier League",E4905="Highlights"),_xlfn.XLOOKUP(H4905,Calendar!O:O,Calendar!N:N,,-1),""))</f>
        <v/>
      </c>
      <c r="AI4905" s="61" t="str">
        <f>IF(AND(AH4905&lt;&gt;"",E4905="Live"),_xlfn.XLOOKUP(_xlfn.TEXTJOIN(" vs ",,C4905:D4905),Calendar!G:G,Calendar!K:K),"")</f>
        <v/>
      </c>
      <c r="AJ4905" s="61" t="str">
        <f>IF(AND(K4905&lt;&gt;"Match of the Day",K4905&lt;&gt;"Match of the Day 2",K4905&lt;&gt;"Match of the Day Repeat"),"",1+MAX($AJ$10:AJ4904))</f>
        <v/>
      </c>
    </row>
    <row r="4906" spans="34:36" x14ac:dyDescent="0.35">
      <c r="AH4906" s="16" t="str">
        <f>IF(AND(B4906="Premier League",E4906="Live"),_xlfn.XLOOKUP(_xlfn.TEXTJOIN(" vs ",,C4906:D4906),Calendar!G:G,Calendar!B:B),IF(AND(B4906="Premier League",E4906="Highlights"),_xlfn.XLOOKUP(H4906,Calendar!O:O,Calendar!N:N,,-1),""))</f>
        <v/>
      </c>
      <c r="AI4906" s="61" t="str">
        <f>IF(AND(AH4906&lt;&gt;"",E4906="Live"),_xlfn.XLOOKUP(_xlfn.TEXTJOIN(" vs ",,C4906:D4906),Calendar!G:G,Calendar!K:K),"")</f>
        <v/>
      </c>
      <c r="AJ4906" s="61" t="str">
        <f>IF(AND(K4906&lt;&gt;"Match of the Day",K4906&lt;&gt;"Match of the Day 2",K4906&lt;&gt;"Match of the Day Repeat"),"",1+MAX($AJ$10:AJ4905))</f>
        <v/>
      </c>
    </row>
    <row r="4907" spans="34:36" x14ac:dyDescent="0.35">
      <c r="AH4907" s="16" t="str">
        <f>IF(AND(B4907="Premier League",E4907="Live"),_xlfn.XLOOKUP(_xlfn.TEXTJOIN(" vs ",,C4907:D4907),Calendar!G:G,Calendar!B:B),IF(AND(B4907="Premier League",E4907="Highlights"),_xlfn.XLOOKUP(H4907,Calendar!O:O,Calendar!N:N,,-1),""))</f>
        <v/>
      </c>
      <c r="AI4907" s="61" t="str">
        <f>IF(AND(AH4907&lt;&gt;"",E4907="Live"),_xlfn.XLOOKUP(_xlfn.TEXTJOIN(" vs ",,C4907:D4907),Calendar!G:G,Calendar!K:K),"")</f>
        <v/>
      </c>
      <c r="AJ4907" s="61" t="str">
        <f>IF(AND(K4907&lt;&gt;"Match of the Day",K4907&lt;&gt;"Match of the Day 2",K4907&lt;&gt;"Match of the Day Repeat"),"",1+MAX($AJ$10:AJ4906))</f>
        <v/>
      </c>
    </row>
    <row r="4908" spans="34:36" x14ac:dyDescent="0.35">
      <c r="AH4908" s="16" t="str">
        <f>IF(AND(B4908="Premier League",E4908="Live"),_xlfn.XLOOKUP(_xlfn.TEXTJOIN(" vs ",,C4908:D4908),Calendar!G:G,Calendar!B:B),IF(AND(B4908="Premier League",E4908="Highlights"),_xlfn.XLOOKUP(H4908,Calendar!O:O,Calendar!N:N,,-1),""))</f>
        <v/>
      </c>
      <c r="AI4908" s="61" t="str">
        <f>IF(AND(AH4908&lt;&gt;"",E4908="Live"),_xlfn.XLOOKUP(_xlfn.TEXTJOIN(" vs ",,C4908:D4908),Calendar!G:G,Calendar!K:K),"")</f>
        <v/>
      </c>
      <c r="AJ4908" s="61" t="str">
        <f>IF(AND(K4908&lt;&gt;"Match of the Day",K4908&lt;&gt;"Match of the Day 2",K4908&lt;&gt;"Match of the Day Repeat"),"",1+MAX($AJ$10:AJ4907))</f>
        <v/>
      </c>
    </row>
    <row r="4909" spans="34:36" x14ac:dyDescent="0.35">
      <c r="AH4909" s="16" t="str">
        <f>IF(AND(B4909="Premier League",E4909="Live"),_xlfn.XLOOKUP(_xlfn.TEXTJOIN(" vs ",,C4909:D4909),Calendar!G:G,Calendar!B:B),IF(AND(B4909="Premier League",E4909="Highlights"),_xlfn.XLOOKUP(H4909,Calendar!O:O,Calendar!N:N,,-1),""))</f>
        <v/>
      </c>
      <c r="AI4909" s="61" t="str">
        <f>IF(AND(AH4909&lt;&gt;"",E4909="Live"),_xlfn.XLOOKUP(_xlfn.TEXTJOIN(" vs ",,C4909:D4909),Calendar!G:G,Calendar!K:K),"")</f>
        <v/>
      </c>
      <c r="AJ4909" s="61" t="str">
        <f>IF(AND(K4909&lt;&gt;"Match of the Day",K4909&lt;&gt;"Match of the Day 2",K4909&lt;&gt;"Match of the Day Repeat"),"",1+MAX($AJ$10:AJ4908))</f>
        <v/>
      </c>
    </row>
    <row r="4910" spans="34:36" x14ac:dyDescent="0.35">
      <c r="AH4910" s="16" t="str">
        <f>IF(AND(B4910="Premier League",E4910="Live"),_xlfn.XLOOKUP(_xlfn.TEXTJOIN(" vs ",,C4910:D4910),Calendar!G:G,Calendar!B:B),IF(AND(B4910="Premier League",E4910="Highlights"),_xlfn.XLOOKUP(H4910,Calendar!O:O,Calendar!N:N,,-1),""))</f>
        <v/>
      </c>
      <c r="AI4910" s="61" t="str">
        <f>IF(AND(AH4910&lt;&gt;"",E4910="Live"),_xlfn.XLOOKUP(_xlfn.TEXTJOIN(" vs ",,C4910:D4910),Calendar!G:G,Calendar!K:K),"")</f>
        <v/>
      </c>
      <c r="AJ4910" s="61" t="str">
        <f>IF(AND(K4910&lt;&gt;"Match of the Day",K4910&lt;&gt;"Match of the Day 2",K4910&lt;&gt;"Match of the Day Repeat"),"",1+MAX($AJ$10:AJ4909))</f>
        <v/>
      </c>
    </row>
    <row r="4911" spans="34:36" x14ac:dyDescent="0.35">
      <c r="AH4911" s="16" t="str">
        <f>IF(AND(B4911="Premier League",E4911="Live"),_xlfn.XLOOKUP(_xlfn.TEXTJOIN(" vs ",,C4911:D4911),Calendar!G:G,Calendar!B:B),IF(AND(B4911="Premier League",E4911="Highlights"),_xlfn.XLOOKUP(H4911,Calendar!O:O,Calendar!N:N,,-1),""))</f>
        <v/>
      </c>
      <c r="AI4911" s="61" t="str">
        <f>IF(AND(AH4911&lt;&gt;"",E4911="Live"),_xlfn.XLOOKUP(_xlfn.TEXTJOIN(" vs ",,C4911:D4911),Calendar!G:G,Calendar!K:K),"")</f>
        <v/>
      </c>
      <c r="AJ4911" s="61" t="str">
        <f>IF(AND(K4911&lt;&gt;"Match of the Day",K4911&lt;&gt;"Match of the Day 2",K4911&lt;&gt;"Match of the Day Repeat"),"",1+MAX($AJ$10:AJ4910))</f>
        <v/>
      </c>
    </row>
    <row r="4912" spans="34:36" x14ac:dyDescent="0.35">
      <c r="AH4912" s="16" t="str">
        <f>IF(AND(B4912="Premier League",E4912="Live"),_xlfn.XLOOKUP(_xlfn.TEXTJOIN(" vs ",,C4912:D4912),Calendar!G:G,Calendar!B:B),IF(AND(B4912="Premier League",E4912="Highlights"),_xlfn.XLOOKUP(H4912,Calendar!O:O,Calendar!N:N,,-1),""))</f>
        <v/>
      </c>
      <c r="AI4912" s="61" t="str">
        <f>IF(AND(AH4912&lt;&gt;"",E4912="Live"),_xlfn.XLOOKUP(_xlfn.TEXTJOIN(" vs ",,C4912:D4912),Calendar!G:G,Calendar!K:K),"")</f>
        <v/>
      </c>
      <c r="AJ4912" s="61" t="str">
        <f>IF(AND(K4912&lt;&gt;"Match of the Day",K4912&lt;&gt;"Match of the Day 2",K4912&lt;&gt;"Match of the Day Repeat"),"",1+MAX($AJ$10:AJ4911))</f>
        <v/>
      </c>
    </row>
    <row r="4913" spans="34:36" x14ac:dyDescent="0.35">
      <c r="AH4913" s="16" t="str">
        <f>IF(AND(B4913="Premier League",E4913="Live"),_xlfn.XLOOKUP(_xlfn.TEXTJOIN(" vs ",,C4913:D4913),Calendar!G:G,Calendar!B:B),IF(AND(B4913="Premier League",E4913="Highlights"),_xlfn.XLOOKUP(H4913,Calendar!O:O,Calendar!N:N,,-1),""))</f>
        <v/>
      </c>
      <c r="AI4913" s="61" t="str">
        <f>IF(AND(AH4913&lt;&gt;"",E4913="Live"),_xlfn.XLOOKUP(_xlfn.TEXTJOIN(" vs ",,C4913:D4913),Calendar!G:G,Calendar!K:K),"")</f>
        <v/>
      </c>
      <c r="AJ4913" s="61" t="str">
        <f>IF(AND(K4913&lt;&gt;"Match of the Day",K4913&lt;&gt;"Match of the Day 2",K4913&lt;&gt;"Match of the Day Repeat"),"",1+MAX($AJ$10:AJ4912))</f>
        <v/>
      </c>
    </row>
    <row r="4914" spans="34:36" x14ac:dyDescent="0.35">
      <c r="AH4914" s="16" t="str">
        <f>IF(AND(B4914="Premier League",E4914="Live"),_xlfn.XLOOKUP(_xlfn.TEXTJOIN(" vs ",,C4914:D4914),Calendar!G:G,Calendar!B:B),IF(AND(B4914="Premier League",E4914="Highlights"),_xlfn.XLOOKUP(H4914,Calendar!O:O,Calendar!N:N,,-1),""))</f>
        <v/>
      </c>
      <c r="AI4914" s="61" t="str">
        <f>IF(AND(AH4914&lt;&gt;"",E4914="Live"),_xlfn.XLOOKUP(_xlfn.TEXTJOIN(" vs ",,C4914:D4914),Calendar!G:G,Calendar!K:K),"")</f>
        <v/>
      </c>
      <c r="AJ4914" s="61" t="str">
        <f>IF(AND(K4914&lt;&gt;"Match of the Day",K4914&lt;&gt;"Match of the Day 2",K4914&lt;&gt;"Match of the Day Repeat"),"",1+MAX($AJ$10:AJ4913))</f>
        <v/>
      </c>
    </row>
    <row r="4915" spans="34:36" x14ac:dyDescent="0.35">
      <c r="AH4915" s="16" t="str">
        <f>IF(AND(B4915="Premier League",E4915="Live"),_xlfn.XLOOKUP(_xlfn.TEXTJOIN(" vs ",,C4915:D4915),Calendar!G:G,Calendar!B:B),IF(AND(B4915="Premier League",E4915="Highlights"),_xlfn.XLOOKUP(H4915,Calendar!O:O,Calendar!N:N,,-1),""))</f>
        <v/>
      </c>
      <c r="AI4915" s="61" t="str">
        <f>IF(AND(AH4915&lt;&gt;"",E4915="Live"),_xlfn.XLOOKUP(_xlfn.TEXTJOIN(" vs ",,C4915:D4915),Calendar!G:G,Calendar!K:K),"")</f>
        <v/>
      </c>
      <c r="AJ4915" s="61" t="str">
        <f>IF(AND(K4915&lt;&gt;"Match of the Day",K4915&lt;&gt;"Match of the Day 2",K4915&lt;&gt;"Match of the Day Repeat"),"",1+MAX($AJ$10:AJ4914))</f>
        <v/>
      </c>
    </row>
    <row r="4916" spans="34:36" x14ac:dyDescent="0.35">
      <c r="AH4916" s="16" t="str">
        <f>IF(AND(B4916="Premier League",E4916="Live"),_xlfn.XLOOKUP(_xlfn.TEXTJOIN(" vs ",,C4916:D4916),Calendar!G:G,Calendar!B:B),IF(AND(B4916="Premier League",E4916="Highlights"),_xlfn.XLOOKUP(H4916,Calendar!O:O,Calendar!N:N,,-1),""))</f>
        <v/>
      </c>
      <c r="AI4916" s="61" t="str">
        <f>IF(AND(AH4916&lt;&gt;"",E4916="Live"),_xlfn.XLOOKUP(_xlfn.TEXTJOIN(" vs ",,C4916:D4916),Calendar!G:G,Calendar!K:K),"")</f>
        <v/>
      </c>
      <c r="AJ4916" s="61" t="str">
        <f>IF(AND(K4916&lt;&gt;"Match of the Day",K4916&lt;&gt;"Match of the Day 2",K4916&lt;&gt;"Match of the Day Repeat"),"",1+MAX($AJ$10:AJ4915))</f>
        <v/>
      </c>
    </row>
    <row r="4917" spans="34:36" x14ac:dyDescent="0.35">
      <c r="AH4917" s="16" t="str">
        <f>IF(AND(B4917="Premier League",E4917="Live"),_xlfn.XLOOKUP(_xlfn.TEXTJOIN(" vs ",,C4917:D4917),Calendar!G:G,Calendar!B:B),IF(AND(B4917="Premier League",E4917="Highlights"),_xlfn.XLOOKUP(H4917,Calendar!O:O,Calendar!N:N,,-1),""))</f>
        <v/>
      </c>
      <c r="AI4917" s="61" t="str">
        <f>IF(AND(AH4917&lt;&gt;"",E4917="Live"),_xlfn.XLOOKUP(_xlfn.TEXTJOIN(" vs ",,C4917:D4917),Calendar!G:G,Calendar!K:K),"")</f>
        <v/>
      </c>
      <c r="AJ4917" s="61" t="str">
        <f>IF(AND(K4917&lt;&gt;"Match of the Day",K4917&lt;&gt;"Match of the Day 2",K4917&lt;&gt;"Match of the Day Repeat"),"",1+MAX($AJ$10:AJ4916))</f>
        <v/>
      </c>
    </row>
    <row r="4918" spans="34:36" x14ac:dyDescent="0.35">
      <c r="AH4918" s="16" t="str">
        <f>IF(AND(B4918="Premier League",E4918="Live"),_xlfn.XLOOKUP(_xlfn.TEXTJOIN(" vs ",,C4918:D4918),Calendar!G:G,Calendar!B:B),IF(AND(B4918="Premier League",E4918="Highlights"),_xlfn.XLOOKUP(H4918,Calendar!O:O,Calendar!N:N,,-1),""))</f>
        <v/>
      </c>
      <c r="AI4918" s="61" t="str">
        <f>IF(AND(AH4918&lt;&gt;"",E4918="Live"),_xlfn.XLOOKUP(_xlfn.TEXTJOIN(" vs ",,C4918:D4918),Calendar!G:G,Calendar!K:K),"")</f>
        <v/>
      </c>
      <c r="AJ4918" s="61" t="str">
        <f>IF(AND(K4918&lt;&gt;"Match of the Day",K4918&lt;&gt;"Match of the Day 2",K4918&lt;&gt;"Match of the Day Repeat"),"",1+MAX($AJ$10:AJ4917))</f>
        <v/>
      </c>
    </row>
    <row r="4919" spans="34:36" x14ac:dyDescent="0.35">
      <c r="AH4919" s="16" t="str">
        <f>IF(AND(B4919="Premier League",E4919="Live"),_xlfn.XLOOKUP(_xlfn.TEXTJOIN(" vs ",,C4919:D4919),Calendar!G:G,Calendar!B:B),IF(AND(B4919="Premier League",E4919="Highlights"),_xlfn.XLOOKUP(H4919,Calendar!O:O,Calendar!N:N,,-1),""))</f>
        <v/>
      </c>
      <c r="AI4919" s="61" t="str">
        <f>IF(AND(AH4919&lt;&gt;"",E4919="Live"),_xlfn.XLOOKUP(_xlfn.TEXTJOIN(" vs ",,C4919:D4919),Calendar!G:G,Calendar!K:K),"")</f>
        <v/>
      </c>
      <c r="AJ4919" s="61" t="str">
        <f>IF(AND(K4919&lt;&gt;"Match of the Day",K4919&lt;&gt;"Match of the Day 2",K4919&lt;&gt;"Match of the Day Repeat"),"",1+MAX($AJ$10:AJ4918))</f>
        <v/>
      </c>
    </row>
    <row r="4920" spans="34:36" x14ac:dyDescent="0.35">
      <c r="AH4920" s="16" t="str">
        <f>IF(AND(B4920="Premier League",E4920="Live"),_xlfn.XLOOKUP(_xlfn.TEXTJOIN(" vs ",,C4920:D4920),Calendar!G:G,Calendar!B:B),IF(AND(B4920="Premier League",E4920="Highlights"),_xlfn.XLOOKUP(H4920,Calendar!O:O,Calendar!N:N,,-1),""))</f>
        <v/>
      </c>
      <c r="AI4920" s="61" t="str">
        <f>IF(AND(AH4920&lt;&gt;"",E4920="Live"),_xlfn.XLOOKUP(_xlfn.TEXTJOIN(" vs ",,C4920:D4920),Calendar!G:G,Calendar!K:K),"")</f>
        <v/>
      </c>
      <c r="AJ4920" s="61" t="str">
        <f>IF(AND(K4920&lt;&gt;"Match of the Day",K4920&lt;&gt;"Match of the Day 2",K4920&lt;&gt;"Match of the Day Repeat"),"",1+MAX($AJ$10:AJ4919))</f>
        <v/>
      </c>
    </row>
    <row r="4921" spans="34:36" x14ac:dyDescent="0.35">
      <c r="AH4921" s="16" t="str">
        <f>IF(AND(B4921="Premier League",E4921="Live"),_xlfn.XLOOKUP(_xlfn.TEXTJOIN(" vs ",,C4921:D4921),Calendar!G:G,Calendar!B:B),IF(AND(B4921="Premier League",E4921="Highlights"),_xlfn.XLOOKUP(H4921,Calendar!O:O,Calendar!N:N,,-1),""))</f>
        <v/>
      </c>
      <c r="AI4921" s="61" t="str">
        <f>IF(AND(AH4921&lt;&gt;"",E4921="Live"),_xlfn.XLOOKUP(_xlfn.TEXTJOIN(" vs ",,C4921:D4921),Calendar!G:G,Calendar!K:K),"")</f>
        <v/>
      </c>
      <c r="AJ4921" s="61" t="str">
        <f>IF(AND(K4921&lt;&gt;"Match of the Day",K4921&lt;&gt;"Match of the Day 2",K4921&lt;&gt;"Match of the Day Repeat"),"",1+MAX($AJ$10:AJ4920))</f>
        <v/>
      </c>
    </row>
    <row r="4922" spans="34:36" x14ac:dyDescent="0.35">
      <c r="AH4922" s="16" t="str">
        <f>IF(AND(B4922="Premier League",E4922="Live"),_xlfn.XLOOKUP(_xlfn.TEXTJOIN(" vs ",,C4922:D4922),Calendar!G:G,Calendar!B:B),IF(AND(B4922="Premier League",E4922="Highlights"),_xlfn.XLOOKUP(H4922,Calendar!O:O,Calendar!N:N,,-1),""))</f>
        <v/>
      </c>
      <c r="AI4922" s="61" t="str">
        <f>IF(AND(AH4922&lt;&gt;"",E4922="Live"),_xlfn.XLOOKUP(_xlfn.TEXTJOIN(" vs ",,C4922:D4922),Calendar!G:G,Calendar!K:K),"")</f>
        <v/>
      </c>
      <c r="AJ4922" s="61" t="str">
        <f>IF(AND(K4922&lt;&gt;"Match of the Day",K4922&lt;&gt;"Match of the Day 2",K4922&lt;&gt;"Match of the Day Repeat"),"",1+MAX($AJ$10:AJ4921))</f>
        <v/>
      </c>
    </row>
    <row r="4923" spans="34:36" x14ac:dyDescent="0.35">
      <c r="AH4923" s="16" t="str">
        <f>IF(AND(B4923="Premier League",E4923="Live"),_xlfn.XLOOKUP(_xlfn.TEXTJOIN(" vs ",,C4923:D4923),Calendar!G:G,Calendar!B:B),IF(AND(B4923="Premier League",E4923="Highlights"),_xlfn.XLOOKUP(H4923,Calendar!O:O,Calendar!N:N,,-1),""))</f>
        <v/>
      </c>
      <c r="AI4923" s="61" t="str">
        <f>IF(AND(AH4923&lt;&gt;"",E4923="Live"),_xlfn.XLOOKUP(_xlfn.TEXTJOIN(" vs ",,C4923:D4923),Calendar!G:G,Calendar!K:K),"")</f>
        <v/>
      </c>
      <c r="AJ4923" s="61" t="str">
        <f>IF(AND(K4923&lt;&gt;"Match of the Day",K4923&lt;&gt;"Match of the Day 2",K4923&lt;&gt;"Match of the Day Repeat"),"",1+MAX($AJ$10:AJ4922))</f>
        <v/>
      </c>
    </row>
    <row r="4924" spans="34:36" x14ac:dyDescent="0.35">
      <c r="AH4924" s="16" t="str">
        <f>IF(AND(B4924="Premier League",E4924="Live"),_xlfn.XLOOKUP(_xlfn.TEXTJOIN(" vs ",,C4924:D4924),Calendar!G:G,Calendar!B:B),IF(AND(B4924="Premier League",E4924="Highlights"),_xlfn.XLOOKUP(H4924,Calendar!O:O,Calendar!N:N,,-1),""))</f>
        <v/>
      </c>
      <c r="AI4924" s="61" t="str">
        <f>IF(AND(AH4924&lt;&gt;"",E4924="Live"),_xlfn.XLOOKUP(_xlfn.TEXTJOIN(" vs ",,C4924:D4924),Calendar!G:G,Calendar!K:K),"")</f>
        <v/>
      </c>
      <c r="AJ4924" s="61" t="str">
        <f>IF(AND(K4924&lt;&gt;"Match of the Day",K4924&lt;&gt;"Match of the Day 2",K4924&lt;&gt;"Match of the Day Repeat"),"",1+MAX($AJ$10:AJ4923))</f>
        <v/>
      </c>
    </row>
    <row r="4925" spans="34:36" x14ac:dyDescent="0.35">
      <c r="AH4925" s="16" t="str">
        <f>IF(AND(B4925="Premier League",E4925="Live"),_xlfn.XLOOKUP(_xlfn.TEXTJOIN(" vs ",,C4925:D4925),Calendar!G:G,Calendar!B:B),IF(AND(B4925="Premier League",E4925="Highlights"),_xlfn.XLOOKUP(H4925,Calendar!O:O,Calendar!N:N,,-1),""))</f>
        <v/>
      </c>
      <c r="AI4925" s="61" t="str">
        <f>IF(AND(AH4925&lt;&gt;"",E4925="Live"),_xlfn.XLOOKUP(_xlfn.TEXTJOIN(" vs ",,C4925:D4925),Calendar!G:G,Calendar!K:K),"")</f>
        <v/>
      </c>
      <c r="AJ4925" s="61" t="str">
        <f>IF(AND(K4925&lt;&gt;"Match of the Day",K4925&lt;&gt;"Match of the Day 2",K4925&lt;&gt;"Match of the Day Repeat"),"",1+MAX($AJ$10:AJ4924))</f>
        <v/>
      </c>
    </row>
    <row r="4926" spans="34:36" x14ac:dyDescent="0.35">
      <c r="AH4926" s="16" t="str">
        <f>IF(AND(B4926="Premier League",E4926="Live"),_xlfn.XLOOKUP(_xlfn.TEXTJOIN(" vs ",,C4926:D4926),Calendar!G:G,Calendar!B:B),IF(AND(B4926="Premier League",E4926="Highlights"),_xlfn.XLOOKUP(H4926,Calendar!O:O,Calendar!N:N,,-1),""))</f>
        <v/>
      </c>
      <c r="AI4926" s="61" t="str">
        <f>IF(AND(AH4926&lt;&gt;"",E4926="Live"),_xlfn.XLOOKUP(_xlfn.TEXTJOIN(" vs ",,C4926:D4926),Calendar!G:G,Calendar!K:K),"")</f>
        <v/>
      </c>
      <c r="AJ4926" s="61" t="str">
        <f>IF(AND(K4926&lt;&gt;"Match of the Day",K4926&lt;&gt;"Match of the Day 2",K4926&lt;&gt;"Match of the Day Repeat"),"",1+MAX($AJ$10:AJ4925))</f>
        <v/>
      </c>
    </row>
    <row r="4927" spans="34:36" x14ac:dyDescent="0.35">
      <c r="AH4927" s="16" t="str">
        <f>IF(AND(B4927="Premier League",E4927="Live"),_xlfn.XLOOKUP(_xlfn.TEXTJOIN(" vs ",,C4927:D4927),Calendar!G:G,Calendar!B:B),IF(AND(B4927="Premier League",E4927="Highlights"),_xlfn.XLOOKUP(H4927,Calendar!O:O,Calendar!N:N,,-1),""))</f>
        <v/>
      </c>
      <c r="AI4927" s="61" t="str">
        <f>IF(AND(AH4927&lt;&gt;"",E4927="Live"),_xlfn.XLOOKUP(_xlfn.TEXTJOIN(" vs ",,C4927:D4927),Calendar!G:G,Calendar!K:K),"")</f>
        <v/>
      </c>
      <c r="AJ4927" s="61" t="str">
        <f>IF(AND(K4927&lt;&gt;"Match of the Day",K4927&lt;&gt;"Match of the Day 2",K4927&lt;&gt;"Match of the Day Repeat"),"",1+MAX($AJ$10:AJ4926))</f>
        <v/>
      </c>
    </row>
    <row r="4928" spans="34:36" x14ac:dyDescent="0.35">
      <c r="AH4928" s="16" t="str">
        <f>IF(AND(B4928="Premier League",E4928="Live"),_xlfn.XLOOKUP(_xlfn.TEXTJOIN(" vs ",,C4928:D4928),Calendar!G:G,Calendar!B:B),IF(AND(B4928="Premier League",E4928="Highlights"),_xlfn.XLOOKUP(H4928,Calendar!O:O,Calendar!N:N,,-1),""))</f>
        <v/>
      </c>
      <c r="AI4928" s="61" t="str">
        <f>IF(AND(AH4928&lt;&gt;"",E4928="Live"),_xlfn.XLOOKUP(_xlfn.TEXTJOIN(" vs ",,C4928:D4928),Calendar!G:G,Calendar!K:K),"")</f>
        <v/>
      </c>
      <c r="AJ4928" s="61" t="str">
        <f>IF(AND(K4928&lt;&gt;"Match of the Day",K4928&lt;&gt;"Match of the Day 2",K4928&lt;&gt;"Match of the Day Repeat"),"",1+MAX($AJ$10:AJ4927))</f>
        <v/>
      </c>
    </row>
    <row r="4929" spans="34:36" x14ac:dyDescent="0.35">
      <c r="AH4929" s="16" t="str">
        <f>IF(AND(B4929="Premier League",E4929="Live"),_xlfn.XLOOKUP(_xlfn.TEXTJOIN(" vs ",,C4929:D4929),Calendar!G:G,Calendar!B:B),IF(AND(B4929="Premier League",E4929="Highlights"),_xlfn.XLOOKUP(H4929,Calendar!O:O,Calendar!N:N,,-1),""))</f>
        <v/>
      </c>
      <c r="AI4929" s="61" t="str">
        <f>IF(AND(AH4929&lt;&gt;"",E4929="Live"),_xlfn.XLOOKUP(_xlfn.TEXTJOIN(" vs ",,C4929:D4929),Calendar!G:G,Calendar!K:K),"")</f>
        <v/>
      </c>
      <c r="AJ4929" s="61" t="str">
        <f>IF(AND(K4929&lt;&gt;"Match of the Day",K4929&lt;&gt;"Match of the Day 2",K4929&lt;&gt;"Match of the Day Repeat"),"",1+MAX($AJ$10:AJ4928))</f>
        <v/>
      </c>
    </row>
    <row r="4930" spans="34:36" x14ac:dyDescent="0.35">
      <c r="AH4930" s="16" t="str">
        <f>IF(AND(B4930="Premier League",E4930="Live"),_xlfn.XLOOKUP(_xlfn.TEXTJOIN(" vs ",,C4930:D4930),Calendar!G:G,Calendar!B:B),IF(AND(B4930="Premier League",E4930="Highlights"),_xlfn.XLOOKUP(H4930,Calendar!O:O,Calendar!N:N,,-1),""))</f>
        <v/>
      </c>
      <c r="AI4930" s="61" t="str">
        <f>IF(AND(AH4930&lt;&gt;"",E4930="Live"),_xlfn.XLOOKUP(_xlfn.TEXTJOIN(" vs ",,C4930:D4930),Calendar!G:G,Calendar!K:K),"")</f>
        <v/>
      </c>
      <c r="AJ4930" s="61" t="str">
        <f>IF(AND(K4930&lt;&gt;"Match of the Day",K4930&lt;&gt;"Match of the Day 2",K4930&lt;&gt;"Match of the Day Repeat"),"",1+MAX($AJ$10:AJ4929))</f>
        <v/>
      </c>
    </row>
    <row r="4931" spans="34:36" x14ac:dyDescent="0.35">
      <c r="AH4931" s="16" t="str">
        <f>IF(AND(B4931="Premier League",E4931="Live"),_xlfn.XLOOKUP(_xlfn.TEXTJOIN(" vs ",,C4931:D4931),Calendar!G:G,Calendar!B:B),IF(AND(B4931="Premier League",E4931="Highlights"),_xlfn.XLOOKUP(H4931,Calendar!O:O,Calendar!N:N,,-1),""))</f>
        <v/>
      </c>
      <c r="AI4931" s="61" t="str">
        <f>IF(AND(AH4931&lt;&gt;"",E4931="Live"),_xlfn.XLOOKUP(_xlfn.TEXTJOIN(" vs ",,C4931:D4931),Calendar!G:G,Calendar!K:K),"")</f>
        <v/>
      </c>
      <c r="AJ4931" s="61" t="str">
        <f>IF(AND(K4931&lt;&gt;"Match of the Day",K4931&lt;&gt;"Match of the Day 2",K4931&lt;&gt;"Match of the Day Repeat"),"",1+MAX($AJ$10:AJ4930))</f>
        <v/>
      </c>
    </row>
    <row r="4932" spans="34:36" x14ac:dyDescent="0.35">
      <c r="AH4932" s="16" t="str">
        <f>IF(AND(B4932="Premier League",E4932="Live"),_xlfn.XLOOKUP(_xlfn.TEXTJOIN(" vs ",,C4932:D4932),Calendar!G:G,Calendar!B:B),IF(AND(B4932="Premier League",E4932="Highlights"),_xlfn.XLOOKUP(H4932,Calendar!O:O,Calendar!N:N,,-1),""))</f>
        <v/>
      </c>
      <c r="AI4932" s="61" t="str">
        <f>IF(AND(AH4932&lt;&gt;"",E4932="Live"),_xlfn.XLOOKUP(_xlfn.TEXTJOIN(" vs ",,C4932:D4932),Calendar!G:G,Calendar!K:K),"")</f>
        <v/>
      </c>
      <c r="AJ4932" s="61" t="str">
        <f>IF(AND(K4932&lt;&gt;"Match of the Day",K4932&lt;&gt;"Match of the Day 2",K4932&lt;&gt;"Match of the Day Repeat"),"",1+MAX($AJ$10:AJ4931))</f>
        <v/>
      </c>
    </row>
    <row r="4933" spans="34:36" x14ac:dyDescent="0.35">
      <c r="AH4933" s="16" t="str">
        <f>IF(AND(B4933="Premier League",E4933="Live"),_xlfn.XLOOKUP(_xlfn.TEXTJOIN(" vs ",,C4933:D4933),Calendar!G:G,Calendar!B:B),IF(AND(B4933="Premier League",E4933="Highlights"),_xlfn.XLOOKUP(H4933,Calendar!O:O,Calendar!N:N,,-1),""))</f>
        <v/>
      </c>
      <c r="AI4933" s="61" t="str">
        <f>IF(AND(AH4933&lt;&gt;"",E4933="Live"),_xlfn.XLOOKUP(_xlfn.TEXTJOIN(" vs ",,C4933:D4933),Calendar!G:G,Calendar!K:K),"")</f>
        <v/>
      </c>
      <c r="AJ4933" s="61" t="str">
        <f>IF(AND(K4933&lt;&gt;"Match of the Day",K4933&lt;&gt;"Match of the Day 2",K4933&lt;&gt;"Match of the Day Repeat"),"",1+MAX($AJ$10:AJ4932))</f>
        <v/>
      </c>
    </row>
    <row r="4934" spans="34:36" x14ac:dyDescent="0.35">
      <c r="AH4934" s="16" t="str">
        <f>IF(AND(B4934="Premier League",E4934="Live"),_xlfn.XLOOKUP(_xlfn.TEXTJOIN(" vs ",,C4934:D4934),Calendar!G:G,Calendar!B:B),IF(AND(B4934="Premier League",E4934="Highlights"),_xlfn.XLOOKUP(H4934,Calendar!O:O,Calendar!N:N,,-1),""))</f>
        <v/>
      </c>
      <c r="AI4934" s="61" t="str">
        <f>IF(AND(AH4934&lt;&gt;"",E4934="Live"),_xlfn.XLOOKUP(_xlfn.TEXTJOIN(" vs ",,C4934:D4934),Calendar!G:G,Calendar!K:K),"")</f>
        <v/>
      </c>
      <c r="AJ4934" s="61" t="str">
        <f>IF(AND(K4934&lt;&gt;"Match of the Day",K4934&lt;&gt;"Match of the Day 2",K4934&lt;&gt;"Match of the Day Repeat"),"",1+MAX($AJ$10:AJ4933))</f>
        <v/>
      </c>
    </row>
    <row r="4935" spans="34:36" x14ac:dyDescent="0.35">
      <c r="AH4935" s="16" t="str">
        <f>IF(AND(B4935="Premier League",E4935="Live"),_xlfn.XLOOKUP(_xlfn.TEXTJOIN(" vs ",,C4935:D4935),Calendar!G:G,Calendar!B:B),IF(AND(B4935="Premier League",E4935="Highlights"),_xlfn.XLOOKUP(H4935,Calendar!O:O,Calendar!N:N,,-1),""))</f>
        <v/>
      </c>
      <c r="AI4935" s="61" t="str">
        <f>IF(AND(AH4935&lt;&gt;"",E4935="Live"),_xlfn.XLOOKUP(_xlfn.TEXTJOIN(" vs ",,C4935:D4935),Calendar!G:G,Calendar!K:K),"")</f>
        <v/>
      </c>
      <c r="AJ4935" s="61" t="str">
        <f>IF(AND(K4935&lt;&gt;"Match of the Day",K4935&lt;&gt;"Match of the Day 2",K4935&lt;&gt;"Match of the Day Repeat"),"",1+MAX($AJ$10:AJ4934))</f>
        <v/>
      </c>
    </row>
    <row r="4936" spans="34:36" x14ac:dyDescent="0.35">
      <c r="AH4936" s="16" t="str">
        <f>IF(AND(B4936="Premier League",E4936="Live"),_xlfn.XLOOKUP(_xlfn.TEXTJOIN(" vs ",,C4936:D4936),Calendar!G:G,Calendar!B:B),IF(AND(B4936="Premier League",E4936="Highlights"),_xlfn.XLOOKUP(H4936,Calendar!O:O,Calendar!N:N,,-1),""))</f>
        <v/>
      </c>
      <c r="AI4936" s="61" t="str">
        <f>IF(AND(AH4936&lt;&gt;"",E4936="Live"),_xlfn.XLOOKUP(_xlfn.TEXTJOIN(" vs ",,C4936:D4936),Calendar!G:G,Calendar!K:K),"")</f>
        <v/>
      </c>
      <c r="AJ4936" s="61" t="str">
        <f>IF(AND(K4936&lt;&gt;"Match of the Day",K4936&lt;&gt;"Match of the Day 2",K4936&lt;&gt;"Match of the Day Repeat"),"",1+MAX($AJ$10:AJ4935))</f>
        <v/>
      </c>
    </row>
    <row r="4937" spans="34:36" x14ac:dyDescent="0.35">
      <c r="AH4937" s="16" t="str">
        <f>IF(AND(B4937="Premier League",E4937="Live"),_xlfn.XLOOKUP(_xlfn.TEXTJOIN(" vs ",,C4937:D4937),Calendar!G:G,Calendar!B:B),IF(AND(B4937="Premier League",E4937="Highlights"),_xlfn.XLOOKUP(H4937,Calendar!O:O,Calendar!N:N,,-1),""))</f>
        <v/>
      </c>
      <c r="AI4937" s="61" t="str">
        <f>IF(AND(AH4937&lt;&gt;"",E4937="Live"),_xlfn.XLOOKUP(_xlfn.TEXTJOIN(" vs ",,C4937:D4937),Calendar!G:G,Calendar!K:K),"")</f>
        <v/>
      </c>
      <c r="AJ4937" s="61" t="str">
        <f>IF(AND(K4937&lt;&gt;"Match of the Day",K4937&lt;&gt;"Match of the Day 2",K4937&lt;&gt;"Match of the Day Repeat"),"",1+MAX($AJ$10:AJ4936))</f>
        <v/>
      </c>
    </row>
    <row r="4938" spans="34:36" x14ac:dyDescent="0.35">
      <c r="AH4938" s="16" t="str">
        <f>IF(AND(B4938="Premier League",E4938="Live"),_xlfn.XLOOKUP(_xlfn.TEXTJOIN(" vs ",,C4938:D4938),Calendar!G:G,Calendar!B:B),IF(AND(B4938="Premier League",E4938="Highlights"),_xlfn.XLOOKUP(H4938,Calendar!O:O,Calendar!N:N,,-1),""))</f>
        <v/>
      </c>
      <c r="AI4938" s="61" t="str">
        <f>IF(AND(AH4938&lt;&gt;"",E4938="Live"),_xlfn.XLOOKUP(_xlfn.TEXTJOIN(" vs ",,C4938:D4938),Calendar!G:G,Calendar!K:K),"")</f>
        <v/>
      </c>
      <c r="AJ4938" s="61" t="str">
        <f>IF(AND(K4938&lt;&gt;"Match of the Day",K4938&lt;&gt;"Match of the Day 2",K4938&lt;&gt;"Match of the Day Repeat"),"",1+MAX($AJ$10:AJ4937))</f>
        <v/>
      </c>
    </row>
    <row r="4939" spans="34:36" x14ac:dyDescent="0.35">
      <c r="AH4939" s="16" t="str">
        <f>IF(AND(B4939="Premier League",E4939="Live"),_xlfn.XLOOKUP(_xlfn.TEXTJOIN(" vs ",,C4939:D4939),Calendar!G:G,Calendar!B:B),IF(AND(B4939="Premier League",E4939="Highlights"),_xlfn.XLOOKUP(H4939,Calendar!O:O,Calendar!N:N,,-1),""))</f>
        <v/>
      </c>
      <c r="AI4939" s="61" t="str">
        <f>IF(AND(AH4939&lt;&gt;"",E4939="Live"),_xlfn.XLOOKUP(_xlfn.TEXTJOIN(" vs ",,C4939:D4939),Calendar!G:G,Calendar!K:K),"")</f>
        <v/>
      </c>
      <c r="AJ4939" s="61" t="str">
        <f>IF(AND(K4939&lt;&gt;"Match of the Day",K4939&lt;&gt;"Match of the Day 2",K4939&lt;&gt;"Match of the Day Repeat"),"",1+MAX($AJ$10:AJ4938))</f>
        <v/>
      </c>
    </row>
    <row r="4940" spans="34:36" x14ac:dyDescent="0.35">
      <c r="AH4940" s="16" t="str">
        <f>IF(AND(B4940="Premier League",E4940="Live"),_xlfn.XLOOKUP(_xlfn.TEXTJOIN(" vs ",,C4940:D4940),Calendar!G:G,Calendar!B:B),IF(AND(B4940="Premier League",E4940="Highlights"),_xlfn.XLOOKUP(H4940,Calendar!O:O,Calendar!N:N,,-1),""))</f>
        <v/>
      </c>
      <c r="AI4940" s="61" t="str">
        <f>IF(AND(AH4940&lt;&gt;"",E4940="Live"),_xlfn.XLOOKUP(_xlfn.TEXTJOIN(" vs ",,C4940:D4940),Calendar!G:G,Calendar!K:K),"")</f>
        <v/>
      </c>
      <c r="AJ4940" s="61" t="str">
        <f>IF(AND(K4940&lt;&gt;"Match of the Day",K4940&lt;&gt;"Match of the Day 2",K4940&lt;&gt;"Match of the Day Repeat"),"",1+MAX($AJ$10:AJ4939))</f>
        <v/>
      </c>
    </row>
    <row r="4941" spans="34:36" x14ac:dyDescent="0.35">
      <c r="AH4941" s="16" t="str">
        <f>IF(AND(B4941="Premier League",E4941="Live"),_xlfn.XLOOKUP(_xlfn.TEXTJOIN(" vs ",,C4941:D4941),Calendar!G:G,Calendar!B:B),IF(AND(B4941="Premier League",E4941="Highlights"),_xlfn.XLOOKUP(H4941,Calendar!O:O,Calendar!N:N,,-1),""))</f>
        <v/>
      </c>
      <c r="AI4941" s="61" t="str">
        <f>IF(AND(AH4941&lt;&gt;"",E4941="Live"),_xlfn.XLOOKUP(_xlfn.TEXTJOIN(" vs ",,C4941:D4941),Calendar!G:G,Calendar!K:K),"")</f>
        <v/>
      </c>
      <c r="AJ4941" s="61" t="str">
        <f>IF(AND(K4941&lt;&gt;"Match of the Day",K4941&lt;&gt;"Match of the Day 2",K4941&lt;&gt;"Match of the Day Repeat"),"",1+MAX($AJ$10:AJ4940))</f>
        <v/>
      </c>
    </row>
    <row r="4942" spans="34:36" x14ac:dyDescent="0.35">
      <c r="AH4942" s="16" t="str">
        <f>IF(AND(B4942="Premier League",E4942="Live"),_xlfn.XLOOKUP(_xlfn.TEXTJOIN(" vs ",,C4942:D4942),Calendar!G:G,Calendar!B:B),IF(AND(B4942="Premier League",E4942="Highlights"),_xlfn.XLOOKUP(H4942,Calendar!O:O,Calendar!N:N,,-1),""))</f>
        <v/>
      </c>
      <c r="AI4942" s="61" t="str">
        <f>IF(AND(AH4942&lt;&gt;"",E4942="Live"),_xlfn.XLOOKUP(_xlfn.TEXTJOIN(" vs ",,C4942:D4942),Calendar!G:G,Calendar!K:K),"")</f>
        <v/>
      </c>
      <c r="AJ4942" s="61" t="str">
        <f>IF(AND(K4942&lt;&gt;"Match of the Day",K4942&lt;&gt;"Match of the Day 2",K4942&lt;&gt;"Match of the Day Repeat"),"",1+MAX($AJ$10:AJ4941))</f>
        <v/>
      </c>
    </row>
    <row r="4943" spans="34:36" x14ac:dyDescent="0.35">
      <c r="AH4943" s="16" t="str">
        <f>IF(AND(B4943="Premier League",E4943="Live"),_xlfn.XLOOKUP(_xlfn.TEXTJOIN(" vs ",,C4943:D4943),Calendar!G:G,Calendar!B:B),IF(AND(B4943="Premier League",E4943="Highlights"),_xlfn.XLOOKUP(H4943,Calendar!O:O,Calendar!N:N,,-1),""))</f>
        <v/>
      </c>
      <c r="AI4943" s="61" t="str">
        <f>IF(AND(AH4943&lt;&gt;"",E4943="Live"),_xlfn.XLOOKUP(_xlfn.TEXTJOIN(" vs ",,C4943:D4943),Calendar!G:G,Calendar!K:K),"")</f>
        <v/>
      </c>
      <c r="AJ4943" s="61" t="str">
        <f>IF(AND(K4943&lt;&gt;"Match of the Day",K4943&lt;&gt;"Match of the Day 2",K4943&lt;&gt;"Match of the Day Repeat"),"",1+MAX($AJ$10:AJ4942))</f>
        <v/>
      </c>
    </row>
    <row r="4944" spans="34:36" x14ac:dyDescent="0.35">
      <c r="AH4944" s="16" t="str">
        <f>IF(AND(B4944="Premier League",E4944="Live"),_xlfn.XLOOKUP(_xlfn.TEXTJOIN(" vs ",,C4944:D4944),Calendar!G:G,Calendar!B:B),IF(AND(B4944="Premier League",E4944="Highlights"),_xlfn.XLOOKUP(H4944,Calendar!O:O,Calendar!N:N,,-1),""))</f>
        <v/>
      </c>
      <c r="AI4944" s="61" t="str">
        <f>IF(AND(AH4944&lt;&gt;"",E4944="Live"),_xlfn.XLOOKUP(_xlfn.TEXTJOIN(" vs ",,C4944:D4944),Calendar!G:G,Calendar!K:K),"")</f>
        <v/>
      </c>
      <c r="AJ4944" s="61" t="str">
        <f>IF(AND(K4944&lt;&gt;"Match of the Day",K4944&lt;&gt;"Match of the Day 2",K4944&lt;&gt;"Match of the Day Repeat"),"",1+MAX($AJ$10:AJ4943))</f>
        <v/>
      </c>
    </row>
    <row r="4945" spans="34:36" x14ac:dyDescent="0.35">
      <c r="AH4945" s="16" t="str">
        <f>IF(AND(B4945="Premier League",E4945="Live"),_xlfn.XLOOKUP(_xlfn.TEXTJOIN(" vs ",,C4945:D4945),Calendar!G:G,Calendar!B:B),IF(AND(B4945="Premier League",E4945="Highlights"),_xlfn.XLOOKUP(H4945,Calendar!O:O,Calendar!N:N,,-1),""))</f>
        <v/>
      </c>
      <c r="AI4945" s="61" t="str">
        <f>IF(AND(AH4945&lt;&gt;"",E4945="Live"),_xlfn.XLOOKUP(_xlfn.TEXTJOIN(" vs ",,C4945:D4945),Calendar!G:G,Calendar!K:K),"")</f>
        <v/>
      </c>
      <c r="AJ4945" s="61" t="str">
        <f>IF(AND(K4945&lt;&gt;"Match of the Day",K4945&lt;&gt;"Match of the Day 2",K4945&lt;&gt;"Match of the Day Repeat"),"",1+MAX($AJ$10:AJ4944))</f>
        <v/>
      </c>
    </row>
    <row r="4946" spans="34:36" x14ac:dyDescent="0.35">
      <c r="AH4946" s="16" t="str">
        <f>IF(AND(B4946="Premier League",E4946="Live"),_xlfn.XLOOKUP(_xlfn.TEXTJOIN(" vs ",,C4946:D4946),Calendar!G:G,Calendar!B:B),IF(AND(B4946="Premier League",E4946="Highlights"),_xlfn.XLOOKUP(H4946,Calendar!O:O,Calendar!N:N,,-1),""))</f>
        <v/>
      </c>
      <c r="AI4946" s="61" t="str">
        <f>IF(AND(AH4946&lt;&gt;"",E4946="Live"),_xlfn.XLOOKUP(_xlfn.TEXTJOIN(" vs ",,C4946:D4946),Calendar!G:G,Calendar!K:K),"")</f>
        <v/>
      </c>
      <c r="AJ4946" s="61" t="str">
        <f>IF(AND(K4946&lt;&gt;"Match of the Day",K4946&lt;&gt;"Match of the Day 2",K4946&lt;&gt;"Match of the Day Repeat"),"",1+MAX($AJ$10:AJ4945))</f>
        <v/>
      </c>
    </row>
    <row r="4947" spans="34:36" x14ac:dyDescent="0.35">
      <c r="AH4947" s="16" t="str">
        <f>IF(AND(B4947="Premier League",E4947="Live"),_xlfn.XLOOKUP(_xlfn.TEXTJOIN(" vs ",,C4947:D4947),Calendar!G:G,Calendar!B:B),IF(AND(B4947="Premier League",E4947="Highlights"),_xlfn.XLOOKUP(H4947,Calendar!O:O,Calendar!N:N,,-1),""))</f>
        <v/>
      </c>
      <c r="AI4947" s="61" t="str">
        <f>IF(AND(AH4947&lt;&gt;"",E4947="Live"),_xlfn.XLOOKUP(_xlfn.TEXTJOIN(" vs ",,C4947:D4947),Calendar!G:G,Calendar!K:K),"")</f>
        <v/>
      </c>
      <c r="AJ4947" s="61" t="str">
        <f>IF(AND(K4947&lt;&gt;"Match of the Day",K4947&lt;&gt;"Match of the Day 2",K4947&lt;&gt;"Match of the Day Repeat"),"",1+MAX($AJ$10:AJ4946))</f>
        <v/>
      </c>
    </row>
    <row r="4948" spans="34:36" x14ac:dyDescent="0.35">
      <c r="AH4948" s="16" t="str">
        <f>IF(AND(B4948="Premier League",E4948="Live"),_xlfn.XLOOKUP(_xlfn.TEXTJOIN(" vs ",,C4948:D4948),Calendar!G:G,Calendar!B:B),IF(AND(B4948="Premier League",E4948="Highlights"),_xlfn.XLOOKUP(H4948,Calendar!O:O,Calendar!N:N,,-1),""))</f>
        <v/>
      </c>
      <c r="AI4948" s="61" t="str">
        <f>IF(AND(AH4948&lt;&gt;"",E4948="Live"),_xlfn.XLOOKUP(_xlfn.TEXTJOIN(" vs ",,C4948:D4948),Calendar!G:G,Calendar!K:K),"")</f>
        <v/>
      </c>
      <c r="AJ4948" s="61" t="str">
        <f>IF(AND(K4948&lt;&gt;"Match of the Day",K4948&lt;&gt;"Match of the Day 2",K4948&lt;&gt;"Match of the Day Repeat"),"",1+MAX($AJ$10:AJ4947))</f>
        <v/>
      </c>
    </row>
    <row r="4949" spans="34:36" x14ac:dyDescent="0.35">
      <c r="AH4949" s="16" t="str">
        <f>IF(AND(B4949="Premier League",E4949="Live"),_xlfn.XLOOKUP(_xlfn.TEXTJOIN(" vs ",,C4949:D4949),Calendar!G:G,Calendar!B:B),IF(AND(B4949="Premier League",E4949="Highlights"),_xlfn.XLOOKUP(H4949,Calendar!O:O,Calendar!N:N,,-1),""))</f>
        <v/>
      </c>
      <c r="AI4949" s="61" t="str">
        <f>IF(AND(AH4949&lt;&gt;"",E4949="Live"),_xlfn.XLOOKUP(_xlfn.TEXTJOIN(" vs ",,C4949:D4949),Calendar!G:G,Calendar!K:K),"")</f>
        <v/>
      </c>
      <c r="AJ4949" s="61" t="str">
        <f>IF(AND(K4949&lt;&gt;"Match of the Day",K4949&lt;&gt;"Match of the Day 2",K4949&lt;&gt;"Match of the Day Repeat"),"",1+MAX($AJ$10:AJ4948))</f>
        <v/>
      </c>
    </row>
    <row r="4950" spans="34:36" x14ac:dyDescent="0.35">
      <c r="AH4950" s="16" t="str">
        <f>IF(AND(B4950="Premier League",E4950="Live"),_xlfn.XLOOKUP(_xlfn.TEXTJOIN(" vs ",,C4950:D4950),Calendar!G:G,Calendar!B:B),IF(AND(B4950="Premier League",E4950="Highlights"),_xlfn.XLOOKUP(H4950,Calendar!O:O,Calendar!N:N,,-1),""))</f>
        <v/>
      </c>
      <c r="AI4950" s="61" t="str">
        <f>IF(AND(AH4950&lt;&gt;"",E4950="Live"),_xlfn.XLOOKUP(_xlfn.TEXTJOIN(" vs ",,C4950:D4950),Calendar!G:G,Calendar!K:K),"")</f>
        <v/>
      </c>
      <c r="AJ4950" s="61" t="str">
        <f>IF(AND(K4950&lt;&gt;"Match of the Day",K4950&lt;&gt;"Match of the Day 2",K4950&lt;&gt;"Match of the Day Repeat"),"",1+MAX($AJ$10:AJ4949))</f>
        <v/>
      </c>
    </row>
    <row r="4951" spans="34:36" x14ac:dyDescent="0.35">
      <c r="AH4951" s="16" t="str">
        <f>IF(AND(B4951="Premier League",E4951="Live"),_xlfn.XLOOKUP(_xlfn.TEXTJOIN(" vs ",,C4951:D4951),Calendar!G:G,Calendar!B:B),IF(AND(B4951="Premier League",E4951="Highlights"),_xlfn.XLOOKUP(H4951,Calendar!O:O,Calendar!N:N,,-1),""))</f>
        <v/>
      </c>
      <c r="AI4951" s="61" t="str">
        <f>IF(AND(AH4951&lt;&gt;"",E4951="Live"),_xlfn.XLOOKUP(_xlfn.TEXTJOIN(" vs ",,C4951:D4951),Calendar!G:G,Calendar!K:K),"")</f>
        <v/>
      </c>
      <c r="AJ4951" s="61" t="str">
        <f>IF(AND(K4951&lt;&gt;"Match of the Day",K4951&lt;&gt;"Match of the Day 2",K4951&lt;&gt;"Match of the Day Repeat"),"",1+MAX($AJ$10:AJ4950))</f>
        <v/>
      </c>
    </row>
    <row r="4952" spans="34:36" x14ac:dyDescent="0.35">
      <c r="AH4952" s="16" t="str">
        <f>IF(AND(B4952="Premier League",E4952="Live"),_xlfn.XLOOKUP(_xlfn.TEXTJOIN(" vs ",,C4952:D4952),Calendar!G:G,Calendar!B:B),IF(AND(B4952="Premier League",E4952="Highlights"),_xlfn.XLOOKUP(H4952,Calendar!O:O,Calendar!N:N,,-1),""))</f>
        <v/>
      </c>
      <c r="AI4952" s="61" t="str">
        <f>IF(AND(AH4952&lt;&gt;"",E4952="Live"),_xlfn.XLOOKUP(_xlfn.TEXTJOIN(" vs ",,C4952:D4952),Calendar!G:G,Calendar!K:K),"")</f>
        <v/>
      </c>
      <c r="AJ4952" s="61" t="str">
        <f>IF(AND(K4952&lt;&gt;"Match of the Day",K4952&lt;&gt;"Match of the Day 2",K4952&lt;&gt;"Match of the Day Repeat"),"",1+MAX($AJ$10:AJ4951))</f>
        <v/>
      </c>
    </row>
    <row r="4953" spans="34:36" x14ac:dyDescent="0.35">
      <c r="AH4953" s="16" t="str">
        <f>IF(AND(B4953="Premier League",E4953="Live"),_xlfn.XLOOKUP(_xlfn.TEXTJOIN(" vs ",,C4953:D4953),Calendar!G:G,Calendar!B:B),IF(AND(B4953="Premier League",E4953="Highlights"),_xlfn.XLOOKUP(H4953,Calendar!O:O,Calendar!N:N,,-1),""))</f>
        <v/>
      </c>
      <c r="AI4953" s="61" t="str">
        <f>IF(AND(AH4953&lt;&gt;"",E4953="Live"),_xlfn.XLOOKUP(_xlfn.TEXTJOIN(" vs ",,C4953:D4953),Calendar!G:G,Calendar!K:K),"")</f>
        <v/>
      </c>
      <c r="AJ4953" s="61" t="str">
        <f>IF(AND(K4953&lt;&gt;"Match of the Day",K4953&lt;&gt;"Match of the Day 2",K4953&lt;&gt;"Match of the Day Repeat"),"",1+MAX($AJ$10:AJ4952))</f>
        <v/>
      </c>
    </row>
    <row r="4954" spans="34:36" x14ac:dyDescent="0.35">
      <c r="AH4954" s="16" t="str">
        <f>IF(AND(B4954="Premier League",E4954="Live"),_xlfn.XLOOKUP(_xlfn.TEXTJOIN(" vs ",,C4954:D4954),Calendar!G:G,Calendar!B:B),IF(AND(B4954="Premier League",E4954="Highlights"),_xlfn.XLOOKUP(H4954,Calendar!O:O,Calendar!N:N,,-1),""))</f>
        <v/>
      </c>
      <c r="AI4954" s="61" t="str">
        <f>IF(AND(AH4954&lt;&gt;"",E4954="Live"),_xlfn.XLOOKUP(_xlfn.TEXTJOIN(" vs ",,C4954:D4954),Calendar!G:G,Calendar!K:K),"")</f>
        <v/>
      </c>
      <c r="AJ4954" s="61" t="str">
        <f>IF(AND(K4954&lt;&gt;"Match of the Day",K4954&lt;&gt;"Match of the Day 2",K4954&lt;&gt;"Match of the Day Repeat"),"",1+MAX($AJ$10:AJ4953))</f>
        <v/>
      </c>
    </row>
    <row r="4955" spans="34:36" x14ac:dyDescent="0.35">
      <c r="AH4955" s="16" t="str">
        <f>IF(AND(B4955="Premier League",E4955="Live"),_xlfn.XLOOKUP(_xlfn.TEXTJOIN(" vs ",,C4955:D4955),Calendar!G:G,Calendar!B:B),IF(AND(B4955="Premier League",E4955="Highlights"),_xlfn.XLOOKUP(H4955,Calendar!O:O,Calendar!N:N,,-1),""))</f>
        <v/>
      </c>
      <c r="AI4955" s="61" t="str">
        <f>IF(AND(AH4955&lt;&gt;"",E4955="Live"),_xlfn.XLOOKUP(_xlfn.TEXTJOIN(" vs ",,C4955:D4955),Calendar!G:G,Calendar!K:K),"")</f>
        <v/>
      </c>
      <c r="AJ4955" s="61" t="str">
        <f>IF(AND(K4955&lt;&gt;"Match of the Day",K4955&lt;&gt;"Match of the Day 2",K4955&lt;&gt;"Match of the Day Repeat"),"",1+MAX($AJ$10:AJ4954))</f>
        <v/>
      </c>
    </row>
    <row r="4956" spans="34:36" x14ac:dyDescent="0.35">
      <c r="AH4956" s="16" t="str">
        <f>IF(AND(B4956="Premier League",E4956="Live"),_xlfn.XLOOKUP(_xlfn.TEXTJOIN(" vs ",,C4956:D4956),Calendar!G:G,Calendar!B:B),IF(AND(B4956="Premier League",E4956="Highlights"),_xlfn.XLOOKUP(H4956,Calendar!O:O,Calendar!N:N,,-1),""))</f>
        <v/>
      </c>
      <c r="AI4956" s="61" t="str">
        <f>IF(AND(AH4956&lt;&gt;"",E4956="Live"),_xlfn.XLOOKUP(_xlfn.TEXTJOIN(" vs ",,C4956:D4956),Calendar!G:G,Calendar!K:K),"")</f>
        <v/>
      </c>
      <c r="AJ4956" s="61" t="str">
        <f>IF(AND(K4956&lt;&gt;"Match of the Day",K4956&lt;&gt;"Match of the Day 2",K4956&lt;&gt;"Match of the Day Repeat"),"",1+MAX($AJ$10:AJ4955))</f>
        <v/>
      </c>
    </row>
    <row r="4957" spans="34:36" x14ac:dyDescent="0.35">
      <c r="AH4957" s="16" t="str">
        <f>IF(AND(B4957="Premier League",E4957="Live"),_xlfn.XLOOKUP(_xlfn.TEXTJOIN(" vs ",,C4957:D4957),Calendar!G:G,Calendar!B:B),IF(AND(B4957="Premier League",E4957="Highlights"),_xlfn.XLOOKUP(H4957,Calendar!O:O,Calendar!N:N,,-1),""))</f>
        <v/>
      </c>
      <c r="AI4957" s="61" t="str">
        <f>IF(AND(AH4957&lt;&gt;"",E4957="Live"),_xlfn.XLOOKUP(_xlfn.TEXTJOIN(" vs ",,C4957:D4957),Calendar!G:G,Calendar!K:K),"")</f>
        <v/>
      </c>
      <c r="AJ4957" s="61" t="str">
        <f>IF(AND(K4957&lt;&gt;"Match of the Day",K4957&lt;&gt;"Match of the Day 2",K4957&lt;&gt;"Match of the Day Repeat"),"",1+MAX($AJ$10:AJ4956))</f>
        <v/>
      </c>
    </row>
    <row r="4958" spans="34:36" x14ac:dyDescent="0.35">
      <c r="AH4958" s="16" t="str">
        <f>IF(AND(B4958="Premier League",E4958="Live"),_xlfn.XLOOKUP(_xlfn.TEXTJOIN(" vs ",,C4958:D4958),Calendar!G:G,Calendar!B:B),IF(AND(B4958="Premier League",E4958="Highlights"),_xlfn.XLOOKUP(H4958,Calendar!O:O,Calendar!N:N,,-1),""))</f>
        <v/>
      </c>
      <c r="AI4958" s="61" t="str">
        <f>IF(AND(AH4958&lt;&gt;"",E4958="Live"),_xlfn.XLOOKUP(_xlfn.TEXTJOIN(" vs ",,C4958:D4958),Calendar!G:G,Calendar!K:K),"")</f>
        <v/>
      </c>
      <c r="AJ4958" s="61" t="str">
        <f>IF(AND(K4958&lt;&gt;"Match of the Day",K4958&lt;&gt;"Match of the Day 2",K4958&lt;&gt;"Match of the Day Repeat"),"",1+MAX($AJ$10:AJ4957))</f>
        <v/>
      </c>
    </row>
    <row r="4959" spans="34:36" x14ac:dyDescent="0.35">
      <c r="AH4959" s="16" t="str">
        <f>IF(AND(B4959="Premier League",E4959="Live"),_xlfn.XLOOKUP(_xlfn.TEXTJOIN(" vs ",,C4959:D4959),Calendar!G:G,Calendar!B:B),IF(AND(B4959="Premier League",E4959="Highlights"),_xlfn.XLOOKUP(H4959,Calendar!O:O,Calendar!N:N,,-1),""))</f>
        <v/>
      </c>
      <c r="AI4959" s="61" t="str">
        <f>IF(AND(AH4959&lt;&gt;"",E4959="Live"),_xlfn.XLOOKUP(_xlfn.TEXTJOIN(" vs ",,C4959:D4959),Calendar!G:G,Calendar!K:K),"")</f>
        <v/>
      </c>
      <c r="AJ4959" s="61" t="str">
        <f>IF(AND(K4959&lt;&gt;"Match of the Day",K4959&lt;&gt;"Match of the Day 2",K4959&lt;&gt;"Match of the Day Repeat"),"",1+MAX($AJ$10:AJ4958))</f>
        <v/>
      </c>
    </row>
    <row r="4960" spans="34:36" x14ac:dyDescent="0.35">
      <c r="AH4960" s="16" t="str">
        <f>IF(AND(B4960="Premier League",E4960="Live"),_xlfn.XLOOKUP(_xlfn.TEXTJOIN(" vs ",,C4960:D4960),Calendar!G:G,Calendar!B:B),IF(AND(B4960="Premier League",E4960="Highlights"),_xlfn.XLOOKUP(H4960,Calendar!O:O,Calendar!N:N,,-1),""))</f>
        <v/>
      </c>
      <c r="AI4960" s="61" t="str">
        <f>IF(AND(AH4960&lt;&gt;"",E4960="Live"),_xlfn.XLOOKUP(_xlfn.TEXTJOIN(" vs ",,C4960:D4960),Calendar!G:G,Calendar!K:K),"")</f>
        <v/>
      </c>
      <c r="AJ4960" s="61" t="str">
        <f>IF(AND(K4960&lt;&gt;"Match of the Day",K4960&lt;&gt;"Match of the Day 2",K4960&lt;&gt;"Match of the Day Repeat"),"",1+MAX($AJ$10:AJ4959))</f>
        <v/>
      </c>
    </row>
    <row r="4961" spans="34:36" x14ac:dyDescent="0.35">
      <c r="AH4961" s="16" t="str">
        <f>IF(AND(B4961="Premier League",E4961="Live"),_xlfn.XLOOKUP(_xlfn.TEXTJOIN(" vs ",,C4961:D4961),Calendar!G:G,Calendar!B:B),IF(AND(B4961="Premier League",E4961="Highlights"),_xlfn.XLOOKUP(H4961,Calendar!O:O,Calendar!N:N,,-1),""))</f>
        <v/>
      </c>
      <c r="AI4961" s="61" t="str">
        <f>IF(AND(AH4961&lt;&gt;"",E4961="Live"),_xlfn.XLOOKUP(_xlfn.TEXTJOIN(" vs ",,C4961:D4961),Calendar!G:G,Calendar!K:K),"")</f>
        <v/>
      </c>
      <c r="AJ4961" s="61" t="str">
        <f>IF(AND(K4961&lt;&gt;"Match of the Day",K4961&lt;&gt;"Match of the Day 2",K4961&lt;&gt;"Match of the Day Repeat"),"",1+MAX($AJ$10:AJ4960))</f>
        <v/>
      </c>
    </row>
    <row r="4962" spans="34:36" x14ac:dyDescent="0.35">
      <c r="AH4962" s="16" t="str">
        <f>IF(AND(B4962="Premier League",E4962="Live"),_xlfn.XLOOKUP(_xlfn.TEXTJOIN(" vs ",,C4962:D4962),Calendar!G:G,Calendar!B:B),IF(AND(B4962="Premier League",E4962="Highlights"),_xlfn.XLOOKUP(H4962,Calendar!O:O,Calendar!N:N,,-1),""))</f>
        <v/>
      </c>
      <c r="AI4962" s="61" t="str">
        <f>IF(AND(AH4962&lt;&gt;"",E4962="Live"),_xlfn.XLOOKUP(_xlfn.TEXTJOIN(" vs ",,C4962:D4962),Calendar!G:G,Calendar!K:K),"")</f>
        <v/>
      </c>
      <c r="AJ4962" s="61" t="str">
        <f>IF(AND(K4962&lt;&gt;"Match of the Day",K4962&lt;&gt;"Match of the Day 2",K4962&lt;&gt;"Match of the Day Repeat"),"",1+MAX($AJ$10:AJ4961))</f>
        <v/>
      </c>
    </row>
    <row r="4963" spans="34:36" x14ac:dyDescent="0.35">
      <c r="AH4963" s="16" t="str">
        <f>IF(AND(B4963="Premier League",E4963="Live"),_xlfn.XLOOKUP(_xlfn.TEXTJOIN(" vs ",,C4963:D4963),Calendar!G:G,Calendar!B:B),IF(AND(B4963="Premier League",E4963="Highlights"),_xlfn.XLOOKUP(H4963,Calendar!O:O,Calendar!N:N,,-1),""))</f>
        <v/>
      </c>
      <c r="AI4963" s="61" t="str">
        <f>IF(AND(AH4963&lt;&gt;"",E4963="Live"),_xlfn.XLOOKUP(_xlfn.TEXTJOIN(" vs ",,C4963:D4963),Calendar!G:G,Calendar!K:K),"")</f>
        <v/>
      </c>
      <c r="AJ4963" s="61" t="str">
        <f>IF(AND(K4963&lt;&gt;"Match of the Day",K4963&lt;&gt;"Match of the Day 2",K4963&lt;&gt;"Match of the Day Repeat"),"",1+MAX($AJ$10:AJ4962))</f>
        <v/>
      </c>
    </row>
    <row r="4964" spans="34:36" x14ac:dyDescent="0.35">
      <c r="AH4964" s="16" t="str">
        <f>IF(AND(B4964="Premier League",E4964="Live"),_xlfn.XLOOKUP(_xlfn.TEXTJOIN(" vs ",,C4964:D4964),Calendar!G:G,Calendar!B:B),IF(AND(B4964="Premier League",E4964="Highlights"),_xlfn.XLOOKUP(H4964,Calendar!O:O,Calendar!N:N,,-1),""))</f>
        <v/>
      </c>
      <c r="AI4964" s="61" t="str">
        <f>IF(AND(AH4964&lt;&gt;"",E4964="Live"),_xlfn.XLOOKUP(_xlfn.TEXTJOIN(" vs ",,C4964:D4964),Calendar!G:G,Calendar!K:K),"")</f>
        <v/>
      </c>
      <c r="AJ4964" s="61" t="str">
        <f>IF(AND(K4964&lt;&gt;"Match of the Day",K4964&lt;&gt;"Match of the Day 2",K4964&lt;&gt;"Match of the Day Repeat"),"",1+MAX($AJ$10:AJ4963))</f>
        <v/>
      </c>
    </row>
    <row r="4965" spans="34:36" x14ac:dyDescent="0.35">
      <c r="AH4965" s="16" t="str">
        <f>IF(AND(B4965="Premier League",E4965="Live"),_xlfn.XLOOKUP(_xlfn.TEXTJOIN(" vs ",,C4965:D4965),Calendar!G:G,Calendar!B:B),IF(AND(B4965="Premier League",E4965="Highlights"),_xlfn.XLOOKUP(H4965,Calendar!O:O,Calendar!N:N,,-1),""))</f>
        <v/>
      </c>
      <c r="AI4965" s="61" t="str">
        <f>IF(AND(AH4965&lt;&gt;"",E4965="Live"),_xlfn.XLOOKUP(_xlfn.TEXTJOIN(" vs ",,C4965:D4965),Calendar!G:G,Calendar!K:K),"")</f>
        <v/>
      </c>
      <c r="AJ4965" s="61" t="str">
        <f>IF(AND(K4965&lt;&gt;"Match of the Day",K4965&lt;&gt;"Match of the Day 2",K4965&lt;&gt;"Match of the Day Repeat"),"",1+MAX($AJ$10:AJ4964))</f>
        <v/>
      </c>
    </row>
    <row r="4966" spans="34:36" x14ac:dyDescent="0.35">
      <c r="AH4966" s="16" t="str">
        <f>IF(AND(B4966="Premier League",E4966="Live"),_xlfn.XLOOKUP(_xlfn.TEXTJOIN(" vs ",,C4966:D4966),Calendar!G:G,Calendar!B:B),IF(AND(B4966="Premier League",E4966="Highlights"),_xlfn.XLOOKUP(H4966,Calendar!O:O,Calendar!N:N,,-1),""))</f>
        <v/>
      </c>
      <c r="AI4966" s="61" t="str">
        <f>IF(AND(AH4966&lt;&gt;"",E4966="Live"),_xlfn.XLOOKUP(_xlfn.TEXTJOIN(" vs ",,C4966:D4966),Calendar!G:G,Calendar!K:K),"")</f>
        <v/>
      </c>
      <c r="AJ4966" s="61" t="str">
        <f>IF(AND(K4966&lt;&gt;"Match of the Day",K4966&lt;&gt;"Match of the Day 2",K4966&lt;&gt;"Match of the Day Repeat"),"",1+MAX($AJ$10:AJ4965))</f>
        <v/>
      </c>
    </row>
    <row r="4967" spans="34:36" x14ac:dyDescent="0.35">
      <c r="AH4967" s="16" t="str">
        <f>IF(AND(B4967="Premier League",E4967="Live"),_xlfn.XLOOKUP(_xlfn.TEXTJOIN(" vs ",,C4967:D4967),Calendar!G:G,Calendar!B:B),IF(AND(B4967="Premier League",E4967="Highlights"),_xlfn.XLOOKUP(H4967,Calendar!O:O,Calendar!N:N,,-1),""))</f>
        <v/>
      </c>
      <c r="AI4967" s="61" t="str">
        <f>IF(AND(AH4967&lt;&gt;"",E4967="Live"),_xlfn.XLOOKUP(_xlfn.TEXTJOIN(" vs ",,C4967:D4967),Calendar!G:G,Calendar!K:K),"")</f>
        <v/>
      </c>
      <c r="AJ4967" s="61" t="str">
        <f>IF(AND(K4967&lt;&gt;"Match of the Day",K4967&lt;&gt;"Match of the Day 2",K4967&lt;&gt;"Match of the Day Repeat"),"",1+MAX($AJ$10:AJ4966))</f>
        <v/>
      </c>
    </row>
    <row r="4968" spans="34:36" x14ac:dyDescent="0.35">
      <c r="AH4968" s="16" t="str">
        <f>IF(AND(B4968="Premier League",E4968="Live"),_xlfn.XLOOKUP(_xlfn.TEXTJOIN(" vs ",,C4968:D4968),Calendar!G:G,Calendar!B:B),IF(AND(B4968="Premier League",E4968="Highlights"),_xlfn.XLOOKUP(H4968,Calendar!O:O,Calendar!N:N,,-1),""))</f>
        <v/>
      </c>
      <c r="AI4968" s="61" t="str">
        <f>IF(AND(AH4968&lt;&gt;"",E4968="Live"),_xlfn.XLOOKUP(_xlfn.TEXTJOIN(" vs ",,C4968:D4968),Calendar!G:G,Calendar!K:K),"")</f>
        <v/>
      </c>
      <c r="AJ4968" s="61" t="str">
        <f>IF(AND(K4968&lt;&gt;"Match of the Day",K4968&lt;&gt;"Match of the Day 2",K4968&lt;&gt;"Match of the Day Repeat"),"",1+MAX($AJ$10:AJ4967))</f>
        <v/>
      </c>
    </row>
    <row r="4969" spans="34:36" x14ac:dyDescent="0.35">
      <c r="AH4969" s="16" t="str">
        <f>IF(AND(B4969="Premier League",E4969="Live"),_xlfn.XLOOKUP(_xlfn.TEXTJOIN(" vs ",,C4969:D4969),Calendar!G:G,Calendar!B:B),IF(AND(B4969="Premier League",E4969="Highlights"),_xlfn.XLOOKUP(H4969,Calendar!O:O,Calendar!N:N,,-1),""))</f>
        <v/>
      </c>
      <c r="AI4969" s="61" t="str">
        <f>IF(AND(AH4969&lt;&gt;"",E4969="Live"),_xlfn.XLOOKUP(_xlfn.TEXTJOIN(" vs ",,C4969:D4969),Calendar!G:G,Calendar!K:K),"")</f>
        <v/>
      </c>
      <c r="AJ4969" s="61" t="str">
        <f>IF(AND(K4969&lt;&gt;"Match of the Day",K4969&lt;&gt;"Match of the Day 2",K4969&lt;&gt;"Match of the Day Repeat"),"",1+MAX($AJ$10:AJ4968))</f>
        <v/>
      </c>
    </row>
    <row r="4970" spans="34:36" x14ac:dyDescent="0.35">
      <c r="AH4970" s="16" t="str">
        <f>IF(AND(B4970="Premier League",E4970="Live"),_xlfn.XLOOKUP(_xlfn.TEXTJOIN(" vs ",,C4970:D4970),Calendar!G:G,Calendar!B:B),IF(AND(B4970="Premier League",E4970="Highlights"),_xlfn.XLOOKUP(H4970,Calendar!O:O,Calendar!N:N,,-1),""))</f>
        <v/>
      </c>
      <c r="AI4970" s="61" t="str">
        <f>IF(AND(AH4970&lt;&gt;"",E4970="Live"),_xlfn.XLOOKUP(_xlfn.TEXTJOIN(" vs ",,C4970:D4970),Calendar!G:G,Calendar!K:K),"")</f>
        <v/>
      </c>
      <c r="AJ4970" s="61" t="str">
        <f>IF(AND(K4970&lt;&gt;"Match of the Day",K4970&lt;&gt;"Match of the Day 2",K4970&lt;&gt;"Match of the Day Repeat"),"",1+MAX($AJ$10:AJ4969))</f>
        <v/>
      </c>
    </row>
    <row r="4971" spans="34:36" x14ac:dyDescent="0.35">
      <c r="AH4971" s="16" t="str">
        <f>IF(AND(B4971="Premier League",E4971="Live"),_xlfn.XLOOKUP(_xlfn.TEXTJOIN(" vs ",,C4971:D4971),Calendar!G:G,Calendar!B:B),IF(AND(B4971="Premier League",E4971="Highlights"),_xlfn.XLOOKUP(H4971,Calendar!O:O,Calendar!N:N,,-1),""))</f>
        <v/>
      </c>
      <c r="AI4971" s="61" t="str">
        <f>IF(AND(AH4971&lt;&gt;"",E4971="Live"),_xlfn.XLOOKUP(_xlfn.TEXTJOIN(" vs ",,C4971:D4971),Calendar!G:G,Calendar!K:K),"")</f>
        <v/>
      </c>
      <c r="AJ4971" s="61" t="str">
        <f>IF(AND(K4971&lt;&gt;"Match of the Day",K4971&lt;&gt;"Match of the Day 2",K4971&lt;&gt;"Match of the Day Repeat"),"",1+MAX($AJ$10:AJ4970))</f>
        <v/>
      </c>
    </row>
    <row r="4972" spans="34:36" x14ac:dyDescent="0.35">
      <c r="AH4972" s="16" t="str">
        <f>IF(AND(B4972="Premier League",E4972="Live"),_xlfn.XLOOKUP(_xlfn.TEXTJOIN(" vs ",,C4972:D4972),Calendar!G:G,Calendar!B:B),IF(AND(B4972="Premier League",E4972="Highlights"),_xlfn.XLOOKUP(H4972,Calendar!O:O,Calendar!N:N,,-1),""))</f>
        <v/>
      </c>
      <c r="AI4972" s="61" t="str">
        <f>IF(AND(AH4972&lt;&gt;"",E4972="Live"),_xlfn.XLOOKUP(_xlfn.TEXTJOIN(" vs ",,C4972:D4972),Calendar!G:G,Calendar!K:K),"")</f>
        <v/>
      </c>
      <c r="AJ4972" s="61" t="str">
        <f>IF(AND(K4972&lt;&gt;"Match of the Day",K4972&lt;&gt;"Match of the Day 2",K4972&lt;&gt;"Match of the Day Repeat"),"",1+MAX($AJ$10:AJ4971))</f>
        <v/>
      </c>
    </row>
    <row r="4973" spans="34:36" x14ac:dyDescent="0.35">
      <c r="AH4973" s="16" t="str">
        <f>IF(AND(B4973="Premier League",E4973="Live"),_xlfn.XLOOKUP(_xlfn.TEXTJOIN(" vs ",,C4973:D4973),Calendar!G:G,Calendar!B:B),IF(AND(B4973="Premier League",E4973="Highlights"),_xlfn.XLOOKUP(H4973,Calendar!O:O,Calendar!N:N,,-1),""))</f>
        <v/>
      </c>
      <c r="AI4973" s="61" t="str">
        <f>IF(AND(AH4973&lt;&gt;"",E4973="Live"),_xlfn.XLOOKUP(_xlfn.TEXTJOIN(" vs ",,C4973:D4973),Calendar!G:G,Calendar!K:K),"")</f>
        <v/>
      </c>
      <c r="AJ4973" s="61" t="str">
        <f>IF(AND(K4973&lt;&gt;"Match of the Day",K4973&lt;&gt;"Match of the Day 2",K4973&lt;&gt;"Match of the Day Repeat"),"",1+MAX($AJ$10:AJ4972))</f>
        <v/>
      </c>
    </row>
    <row r="4974" spans="34:36" x14ac:dyDescent="0.35">
      <c r="AH4974" s="16" t="str">
        <f>IF(AND(B4974="Premier League",E4974="Live"),_xlfn.XLOOKUP(_xlfn.TEXTJOIN(" vs ",,C4974:D4974),Calendar!G:G,Calendar!B:B),IF(AND(B4974="Premier League",E4974="Highlights"),_xlfn.XLOOKUP(H4974,Calendar!O:O,Calendar!N:N,,-1),""))</f>
        <v/>
      </c>
      <c r="AI4974" s="61" t="str">
        <f>IF(AND(AH4974&lt;&gt;"",E4974="Live"),_xlfn.XLOOKUP(_xlfn.TEXTJOIN(" vs ",,C4974:D4974),Calendar!G:G,Calendar!K:K),"")</f>
        <v/>
      </c>
      <c r="AJ4974" s="61" t="str">
        <f>IF(AND(K4974&lt;&gt;"Match of the Day",K4974&lt;&gt;"Match of the Day 2",K4974&lt;&gt;"Match of the Day Repeat"),"",1+MAX($AJ$10:AJ4973))</f>
        <v/>
      </c>
    </row>
    <row r="4975" spans="34:36" x14ac:dyDescent="0.35">
      <c r="AH4975" s="16" t="str">
        <f>IF(AND(B4975="Premier League",E4975="Live"),_xlfn.XLOOKUP(_xlfn.TEXTJOIN(" vs ",,C4975:D4975),Calendar!G:G,Calendar!B:B),IF(AND(B4975="Premier League",E4975="Highlights"),_xlfn.XLOOKUP(H4975,Calendar!O:O,Calendar!N:N,,-1),""))</f>
        <v/>
      </c>
      <c r="AI4975" s="61" t="str">
        <f>IF(AND(AH4975&lt;&gt;"",E4975="Live"),_xlfn.XLOOKUP(_xlfn.TEXTJOIN(" vs ",,C4975:D4975),Calendar!G:G,Calendar!K:K),"")</f>
        <v/>
      </c>
      <c r="AJ4975" s="61" t="str">
        <f>IF(AND(K4975&lt;&gt;"Match of the Day",K4975&lt;&gt;"Match of the Day 2",K4975&lt;&gt;"Match of the Day Repeat"),"",1+MAX($AJ$10:AJ4974))</f>
        <v/>
      </c>
    </row>
    <row r="4976" spans="34:36" x14ac:dyDescent="0.35">
      <c r="AH4976" s="16" t="str">
        <f>IF(AND(B4976="Premier League",E4976="Live"),_xlfn.XLOOKUP(_xlfn.TEXTJOIN(" vs ",,C4976:D4976),Calendar!G:G,Calendar!B:B),IF(AND(B4976="Premier League",E4976="Highlights"),_xlfn.XLOOKUP(H4976,Calendar!O:O,Calendar!N:N,,-1),""))</f>
        <v/>
      </c>
      <c r="AI4976" s="61" t="str">
        <f>IF(AND(AH4976&lt;&gt;"",E4976="Live"),_xlfn.XLOOKUP(_xlfn.TEXTJOIN(" vs ",,C4976:D4976),Calendar!G:G,Calendar!K:K),"")</f>
        <v/>
      </c>
      <c r="AJ4976" s="61" t="str">
        <f>IF(AND(K4976&lt;&gt;"Match of the Day",K4976&lt;&gt;"Match of the Day 2",K4976&lt;&gt;"Match of the Day Repeat"),"",1+MAX($AJ$10:AJ4975))</f>
        <v/>
      </c>
    </row>
    <row r="4977" spans="34:36" x14ac:dyDescent="0.35">
      <c r="AH4977" s="16" t="str">
        <f>IF(AND(B4977="Premier League",E4977="Live"),_xlfn.XLOOKUP(_xlfn.TEXTJOIN(" vs ",,C4977:D4977),Calendar!G:G,Calendar!B:B),IF(AND(B4977="Premier League",E4977="Highlights"),_xlfn.XLOOKUP(H4977,Calendar!O:O,Calendar!N:N,,-1),""))</f>
        <v/>
      </c>
      <c r="AI4977" s="61" t="str">
        <f>IF(AND(AH4977&lt;&gt;"",E4977="Live"),_xlfn.XLOOKUP(_xlfn.TEXTJOIN(" vs ",,C4977:D4977),Calendar!G:G,Calendar!K:K),"")</f>
        <v/>
      </c>
      <c r="AJ4977" s="61" t="str">
        <f>IF(AND(K4977&lt;&gt;"Match of the Day",K4977&lt;&gt;"Match of the Day 2",K4977&lt;&gt;"Match of the Day Repeat"),"",1+MAX($AJ$10:AJ4976))</f>
        <v/>
      </c>
    </row>
    <row r="4978" spans="34:36" x14ac:dyDescent="0.35">
      <c r="AH4978" s="16" t="str">
        <f>IF(AND(B4978="Premier League",E4978="Live"),_xlfn.XLOOKUP(_xlfn.TEXTJOIN(" vs ",,C4978:D4978),Calendar!G:G,Calendar!B:B),IF(AND(B4978="Premier League",E4978="Highlights"),_xlfn.XLOOKUP(H4978,Calendar!O:O,Calendar!N:N,,-1),""))</f>
        <v/>
      </c>
      <c r="AI4978" s="61" t="str">
        <f>IF(AND(AH4978&lt;&gt;"",E4978="Live"),_xlfn.XLOOKUP(_xlfn.TEXTJOIN(" vs ",,C4978:D4978),Calendar!G:G,Calendar!K:K),"")</f>
        <v/>
      </c>
      <c r="AJ4978" s="61" t="str">
        <f>IF(AND(K4978&lt;&gt;"Match of the Day",K4978&lt;&gt;"Match of the Day 2",K4978&lt;&gt;"Match of the Day Repeat"),"",1+MAX($AJ$10:AJ4977))</f>
        <v/>
      </c>
    </row>
    <row r="4979" spans="34:36" x14ac:dyDescent="0.35">
      <c r="AH4979" s="16" t="str">
        <f>IF(AND(B4979="Premier League",E4979="Live"),_xlfn.XLOOKUP(_xlfn.TEXTJOIN(" vs ",,C4979:D4979),Calendar!G:G,Calendar!B:B),IF(AND(B4979="Premier League",E4979="Highlights"),_xlfn.XLOOKUP(H4979,Calendar!O:O,Calendar!N:N,,-1),""))</f>
        <v/>
      </c>
      <c r="AI4979" s="61" t="str">
        <f>IF(AND(AH4979&lt;&gt;"",E4979="Live"),_xlfn.XLOOKUP(_xlfn.TEXTJOIN(" vs ",,C4979:D4979),Calendar!G:G,Calendar!K:K),"")</f>
        <v/>
      </c>
      <c r="AJ4979" s="61" t="str">
        <f>IF(AND(K4979&lt;&gt;"Match of the Day",K4979&lt;&gt;"Match of the Day 2",K4979&lt;&gt;"Match of the Day Repeat"),"",1+MAX($AJ$10:AJ4978))</f>
        <v/>
      </c>
    </row>
    <row r="4980" spans="34:36" x14ac:dyDescent="0.35">
      <c r="AH4980" s="16" t="str">
        <f>IF(AND(B4980="Premier League",E4980="Live"),_xlfn.XLOOKUP(_xlfn.TEXTJOIN(" vs ",,C4980:D4980),Calendar!G:G,Calendar!B:B),IF(AND(B4980="Premier League",E4980="Highlights"),_xlfn.XLOOKUP(H4980,Calendar!O:O,Calendar!N:N,,-1),""))</f>
        <v/>
      </c>
      <c r="AI4980" s="61" t="str">
        <f>IF(AND(AH4980&lt;&gt;"",E4980="Live"),_xlfn.XLOOKUP(_xlfn.TEXTJOIN(" vs ",,C4980:D4980),Calendar!G:G,Calendar!K:K),"")</f>
        <v/>
      </c>
      <c r="AJ4980" s="61" t="str">
        <f>IF(AND(K4980&lt;&gt;"Match of the Day",K4980&lt;&gt;"Match of the Day 2",K4980&lt;&gt;"Match of the Day Repeat"),"",1+MAX($AJ$10:AJ4979))</f>
        <v/>
      </c>
    </row>
    <row r="4981" spans="34:36" x14ac:dyDescent="0.35">
      <c r="AH4981" s="16" t="str">
        <f>IF(AND(B4981="Premier League",E4981="Live"),_xlfn.XLOOKUP(_xlfn.TEXTJOIN(" vs ",,C4981:D4981),Calendar!G:G,Calendar!B:B),IF(AND(B4981="Premier League",E4981="Highlights"),_xlfn.XLOOKUP(H4981,Calendar!O:O,Calendar!N:N,,-1),""))</f>
        <v/>
      </c>
      <c r="AI4981" s="61" t="str">
        <f>IF(AND(AH4981&lt;&gt;"",E4981="Live"),_xlfn.XLOOKUP(_xlfn.TEXTJOIN(" vs ",,C4981:D4981),Calendar!G:G,Calendar!K:K),"")</f>
        <v/>
      </c>
      <c r="AJ4981" s="61" t="str">
        <f>IF(AND(K4981&lt;&gt;"Match of the Day",K4981&lt;&gt;"Match of the Day 2",K4981&lt;&gt;"Match of the Day Repeat"),"",1+MAX($AJ$10:AJ4980))</f>
        <v/>
      </c>
    </row>
    <row r="4982" spans="34:36" x14ac:dyDescent="0.35">
      <c r="AH4982" s="16" t="str">
        <f>IF(AND(B4982="Premier League",E4982="Live"),_xlfn.XLOOKUP(_xlfn.TEXTJOIN(" vs ",,C4982:D4982),Calendar!G:G,Calendar!B:B),IF(AND(B4982="Premier League",E4982="Highlights"),_xlfn.XLOOKUP(H4982,Calendar!O:O,Calendar!N:N,,-1),""))</f>
        <v/>
      </c>
      <c r="AI4982" s="61" t="str">
        <f>IF(AND(AH4982&lt;&gt;"",E4982="Live"),_xlfn.XLOOKUP(_xlfn.TEXTJOIN(" vs ",,C4982:D4982),Calendar!G:G,Calendar!K:K),"")</f>
        <v/>
      </c>
      <c r="AJ4982" s="61" t="str">
        <f>IF(AND(K4982&lt;&gt;"Match of the Day",K4982&lt;&gt;"Match of the Day 2",K4982&lt;&gt;"Match of the Day Repeat"),"",1+MAX($AJ$10:AJ4981))</f>
        <v/>
      </c>
    </row>
    <row r="4983" spans="34:36" x14ac:dyDescent="0.35">
      <c r="AH4983" s="16" t="str">
        <f>IF(AND(B4983="Premier League",E4983="Live"),_xlfn.XLOOKUP(_xlfn.TEXTJOIN(" vs ",,C4983:D4983),Calendar!G:G,Calendar!B:B),IF(AND(B4983="Premier League",E4983="Highlights"),_xlfn.XLOOKUP(H4983,Calendar!O:O,Calendar!N:N,,-1),""))</f>
        <v/>
      </c>
      <c r="AI4983" s="61" t="str">
        <f>IF(AND(AH4983&lt;&gt;"",E4983="Live"),_xlfn.XLOOKUP(_xlfn.TEXTJOIN(" vs ",,C4983:D4983),Calendar!G:G,Calendar!K:K),"")</f>
        <v/>
      </c>
      <c r="AJ4983" s="61" t="str">
        <f>IF(AND(K4983&lt;&gt;"Match of the Day",K4983&lt;&gt;"Match of the Day 2",K4983&lt;&gt;"Match of the Day Repeat"),"",1+MAX($AJ$10:AJ4982))</f>
        <v/>
      </c>
    </row>
    <row r="4984" spans="34:36" x14ac:dyDescent="0.35">
      <c r="AH4984" s="16" t="str">
        <f>IF(AND(B4984="Premier League",E4984="Live"),_xlfn.XLOOKUP(_xlfn.TEXTJOIN(" vs ",,C4984:D4984),Calendar!G:G,Calendar!B:B),IF(AND(B4984="Premier League",E4984="Highlights"),_xlfn.XLOOKUP(H4984,Calendar!O:O,Calendar!N:N,,-1),""))</f>
        <v/>
      </c>
      <c r="AI4984" s="61" t="str">
        <f>IF(AND(AH4984&lt;&gt;"",E4984="Live"),_xlfn.XLOOKUP(_xlfn.TEXTJOIN(" vs ",,C4984:D4984),Calendar!G:G,Calendar!K:K),"")</f>
        <v/>
      </c>
      <c r="AJ4984" s="61" t="str">
        <f>IF(AND(K4984&lt;&gt;"Match of the Day",K4984&lt;&gt;"Match of the Day 2",K4984&lt;&gt;"Match of the Day Repeat"),"",1+MAX($AJ$10:AJ4983))</f>
        <v/>
      </c>
    </row>
    <row r="4985" spans="34:36" x14ac:dyDescent="0.35">
      <c r="AH4985" s="16" t="str">
        <f>IF(AND(B4985="Premier League",E4985="Live"),_xlfn.XLOOKUP(_xlfn.TEXTJOIN(" vs ",,C4985:D4985),Calendar!G:G,Calendar!B:B),IF(AND(B4985="Premier League",E4985="Highlights"),_xlfn.XLOOKUP(H4985,Calendar!O:O,Calendar!N:N,,-1),""))</f>
        <v/>
      </c>
      <c r="AI4985" s="61" t="str">
        <f>IF(AND(AH4985&lt;&gt;"",E4985="Live"),_xlfn.XLOOKUP(_xlfn.TEXTJOIN(" vs ",,C4985:D4985),Calendar!G:G,Calendar!K:K),"")</f>
        <v/>
      </c>
      <c r="AJ4985" s="61" t="str">
        <f>IF(AND(K4985&lt;&gt;"Match of the Day",K4985&lt;&gt;"Match of the Day 2",K4985&lt;&gt;"Match of the Day Repeat"),"",1+MAX($AJ$10:AJ4984))</f>
        <v/>
      </c>
    </row>
    <row r="4986" spans="34:36" x14ac:dyDescent="0.35">
      <c r="AH4986" s="16" t="str">
        <f>IF(AND(B4986="Premier League",E4986="Live"),_xlfn.XLOOKUP(_xlfn.TEXTJOIN(" vs ",,C4986:D4986),Calendar!G:G,Calendar!B:B),IF(AND(B4986="Premier League",E4986="Highlights"),_xlfn.XLOOKUP(H4986,Calendar!O:O,Calendar!N:N,,-1),""))</f>
        <v/>
      </c>
      <c r="AI4986" s="61" t="str">
        <f>IF(AND(AH4986&lt;&gt;"",E4986="Live"),_xlfn.XLOOKUP(_xlfn.TEXTJOIN(" vs ",,C4986:D4986),Calendar!G:G,Calendar!K:K),"")</f>
        <v/>
      </c>
      <c r="AJ4986" s="61" t="str">
        <f>IF(AND(K4986&lt;&gt;"Match of the Day",K4986&lt;&gt;"Match of the Day 2",K4986&lt;&gt;"Match of the Day Repeat"),"",1+MAX($AJ$10:AJ4985))</f>
        <v/>
      </c>
    </row>
    <row r="4987" spans="34:36" x14ac:dyDescent="0.35">
      <c r="AH4987" s="16" t="str">
        <f>IF(AND(B4987="Premier League",E4987="Live"),_xlfn.XLOOKUP(_xlfn.TEXTJOIN(" vs ",,C4987:D4987),Calendar!G:G,Calendar!B:B),IF(AND(B4987="Premier League",E4987="Highlights"),_xlfn.XLOOKUP(H4987,Calendar!O:O,Calendar!N:N,,-1),""))</f>
        <v/>
      </c>
      <c r="AI4987" s="61" t="str">
        <f>IF(AND(AH4987&lt;&gt;"",E4987="Live"),_xlfn.XLOOKUP(_xlfn.TEXTJOIN(" vs ",,C4987:D4987),Calendar!G:G,Calendar!K:K),"")</f>
        <v/>
      </c>
      <c r="AJ4987" s="61" t="str">
        <f>IF(AND(K4987&lt;&gt;"Match of the Day",K4987&lt;&gt;"Match of the Day 2",K4987&lt;&gt;"Match of the Day Repeat"),"",1+MAX($AJ$10:AJ4986))</f>
        <v/>
      </c>
    </row>
    <row r="4988" spans="34:36" x14ac:dyDescent="0.35">
      <c r="AH4988" s="16" t="str">
        <f>IF(AND(B4988="Premier League",E4988="Live"),_xlfn.XLOOKUP(_xlfn.TEXTJOIN(" vs ",,C4988:D4988),Calendar!G:G,Calendar!B:B),IF(AND(B4988="Premier League",E4988="Highlights"),_xlfn.XLOOKUP(H4988,Calendar!O:O,Calendar!N:N,,-1),""))</f>
        <v/>
      </c>
      <c r="AI4988" s="61" t="str">
        <f>IF(AND(AH4988&lt;&gt;"",E4988="Live"),_xlfn.XLOOKUP(_xlfn.TEXTJOIN(" vs ",,C4988:D4988),Calendar!G:G,Calendar!K:K),"")</f>
        <v/>
      </c>
      <c r="AJ4988" s="61" t="str">
        <f>IF(AND(K4988&lt;&gt;"Match of the Day",K4988&lt;&gt;"Match of the Day 2",K4988&lt;&gt;"Match of the Day Repeat"),"",1+MAX($AJ$10:AJ4987))</f>
        <v/>
      </c>
    </row>
    <row r="4989" spans="34:36" x14ac:dyDescent="0.35">
      <c r="AH4989" s="16" t="str">
        <f>IF(AND(B4989="Premier League",E4989="Live"),_xlfn.XLOOKUP(_xlfn.TEXTJOIN(" vs ",,C4989:D4989),Calendar!G:G,Calendar!B:B),IF(AND(B4989="Premier League",E4989="Highlights"),_xlfn.XLOOKUP(H4989,Calendar!O:O,Calendar!N:N,,-1),""))</f>
        <v/>
      </c>
      <c r="AI4989" s="61" t="str">
        <f>IF(AND(AH4989&lt;&gt;"",E4989="Live"),_xlfn.XLOOKUP(_xlfn.TEXTJOIN(" vs ",,C4989:D4989),Calendar!G:G,Calendar!K:K),"")</f>
        <v/>
      </c>
      <c r="AJ4989" s="61" t="str">
        <f>IF(AND(K4989&lt;&gt;"Match of the Day",K4989&lt;&gt;"Match of the Day 2",K4989&lt;&gt;"Match of the Day Repeat"),"",1+MAX($AJ$10:AJ4988))</f>
        <v/>
      </c>
    </row>
    <row r="4990" spans="34:36" x14ac:dyDescent="0.35">
      <c r="AH4990" s="16" t="str">
        <f>IF(AND(B4990="Premier League",E4990="Live"),_xlfn.XLOOKUP(_xlfn.TEXTJOIN(" vs ",,C4990:D4990),Calendar!G:G,Calendar!B:B),IF(AND(B4990="Premier League",E4990="Highlights"),_xlfn.XLOOKUP(H4990,Calendar!O:O,Calendar!N:N,,-1),""))</f>
        <v/>
      </c>
      <c r="AI4990" s="61" t="str">
        <f>IF(AND(AH4990&lt;&gt;"",E4990="Live"),_xlfn.XLOOKUP(_xlfn.TEXTJOIN(" vs ",,C4990:D4990),Calendar!G:G,Calendar!K:K),"")</f>
        <v/>
      </c>
      <c r="AJ4990" s="61" t="str">
        <f>IF(AND(K4990&lt;&gt;"Match of the Day",K4990&lt;&gt;"Match of the Day 2",K4990&lt;&gt;"Match of the Day Repeat"),"",1+MAX($AJ$10:AJ4989))</f>
        <v/>
      </c>
    </row>
    <row r="4991" spans="34:36" x14ac:dyDescent="0.35">
      <c r="AH4991" s="16" t="str">
        <f>IF(AND(B4991="Premier League",E4991="Live"),_xlfn.XLOOKUP(_xlfn.TEXTJOIN(" vs ",,C4991:D4991),Calendar!G:G,Calendar!B:B),IF(AND(B4991="Premier League",E4991="Highlights"),_xlfn.XLOOKUP(H4991,Calendar!O:O,Calendar!N:N,,-1),""))</f>
        <v/>
      </c>
      <c r="AI4991" s="61" t="str">
        <f>IF(AND(AH4991&lt;&gt;"",E4991="Live"),_xlfn.XLOOKUP(_xlfn.TEXTJOIN(" vs ",,C4991:D4991),Calendar!G:G,Calendar!K:K),"")</f>
        <v/>
      </c>
      <c r="AJ4991" s="61" t="str">
        <f>IF(AND(K4991&lt;&gt;"Match of the Day",K4991&lt;&gt;"Match of the Day 2",K4991&lt;&gt;"Match of the Day Repeat"),"",1+MAX($AJ$10:AJ4990))</f>
        <v/>
      </c>
    </row>
    <row r="4992" spans="34:36" x14ac:dyDescent="0.35">
      <c r="AH4992" s="16" t="str">
        <f>IF(AND(B4992="Premier League",E4992="Live"),_xlfn.XLOOKUP(_xlfn.TEXTJOIN(" vs ",,C4992:D4992),Calendar!G:G,Calendar!B:B),IF(AND(B4992="Premier League",E4992="Highlights"),_xlfn.XLOOKUP(H4992,Calendar!O:O,Calendar!N:N,,-1),""))</f>
        <v/>
      </c>
      <c r="AI4992" s="61" t="str">
        <f>IF(AND(AH4992&lt;&gt;"",E4992="Live"),_xlfn.XLOOKUP(_xlfn.TEXTJOIN(" vs ",,C4992:D4992),Calendar!G:G,Calendar!K:K),"")</f>
        <v/>
      </c>
      <c r="AJ4992" s="61" t="str">
        <f>IF(AND(K4992&lt;&gt;"Match of the Day",K4992&lt;&gt;"Match of the Day 2",K4992&lt;&gt;"Match of the Day Repeat"),"",1+MAX($AJ$10:AJ4991))</f>
        <v/>
      </c>
    </row>
    <row r="4993" spans="34:36" x14ac:dyDescent="0.35">
      <c r="AH4993" s="16" t="str">
        <f>IF(AND(B4993="Premier League",E4993="Live"),_xlfn.XLOOKUP(_xlfn.TEXTJOIN(" vs ",,C4993:D4993),Calendar!G:G,Calendar!B:B),IF(AND(B4993="Premier League",E4993="Highlights"),_xlfn.XLOOKUP(H4993,Calendar!O:O,Calendar!N:N,,-1),""))</f>
        <v/>
      </c>
      <c r="AI4993" s="61" t="str">
        <f>IF(AND(AH4993&lt;&gt;"",E4993="Live"),_xlfn.XLOOKUP(_xlfn.TEXTJOIN(" vs ",,C4993:D4993),Calendar!G:G,Calendar!K:K),"")</f>
        <v/>
      </c>
      <c r="AJ4993" s="61" t="str">
        <f>IF(AND(K4993&lt;&gt;"Match of the Day",K4993&lt;&gt;"Match of the Day 2",K4993&lt;&gt;"Match of the Day Repeat"),"",1+MAX($AJ$10:AJ4992))</f>
        <v/>
      </c>
    </row>
    <row r="4994" spans="34:36" x14ac:dyDescent="0.35">
      <c r="AH4994" s="16" t="str">
        <f>IF(AND(B4994="Premier League",E4994="Live"),_xlfn.XLOOKUP(_xlfn.TEXTJOIN(" vs ",,C4994:D4994),Calendar!G:G,Calendar!B:B),IF(AND(B4994="Premier League",E4994="Highlights"),_xlfn.XLOOKUP(H4994,Calendar!O:O,Calendar!N:N,,-1),""))</f>
        <v/>
      </c>
      <c r="AI4994" s="61" t="str">
        <f>IF(AND(AH4994&lt;&gt;"",E4994="Live"),_xlfn.XLOOKUP(_xlfn.TEXTJOIN(" vs ",,C4994:D4994),Calendar!G:G,Calendar!K:K),"")</f>
        <v/>
      </c>
      <c r="AJ4994" s="61" t="str">
        <f>IF(AND(K4994&lt;&gt;"Match of the Day",K4994&lt;&gt;"Match of the Day 2",K4994&lt;&gt;"Match of the Day Repeat"),"",1+MAX($AJ$10:AJ4993))</f>
        <v/>
      </c>
    </row>
    <row r="4995" spans="34:36" x14ac:dyDescent="0.35">
      <c r="AH4995" s="16" t="str">
        <f>IF(AND(B4995="Premier League",E4995="Live"),_xlfn.XLOOKUP(_xlfn.TEXTJOIN(" vs ",,C4995:D4995),Calendar!G:G,Calendar!B:B),IF(AND(B4995="Premier League",E4995="Highlights"),_xlfn.XLOOKUP(H4995,Calendar!O:O,Calendar!N:N,,-1),""))</f>
        <v/>
      </c>
      <c r="AI4995" s="61" t="str">
        <f>IF(AND(AH4995&lt;&gt;"",E4995="Live"),_xlfn.XLOOKUP(_xlfn.TEXTJOIN(" vs ",,C4995:D4995),Calendar!G:G,Calendar!K:K),"")</f>
        <v/>
      </c>
      <c r="AJ4995" s="61" t="str">
        <f>IF(AND(K4995&lt;&gt;"Match of the Day",K4995&lt;&gt;"Match of the Day 2",K4995&lt;&gt;"Match of the Day Repeat"),"",1+MAX($AJ$10:AJ4994))</f>
        <v/>
      </c>
    </row>
    <row r="4996" spans="34:36" x14ac:dyDescent="0.35">
      <c r="AH4996" s="16" t="str">
        <f>IF(AND(B4996="Premier League",E4996="Live"),_xlfn.XLOOKUP(_xlfn.TEXTJOIN(" vs ",,C4996:D4996),Calendar!G:G,Calendar!B:B),IF(AND(B4996="Premier League",E4996="Highlights"),_xlfn.XLOOKUP(H4996,Calendar!O:O,Calendar!N:N,,-1),""))</f>
        <v/>
      </c>
      <c r="AI4996" s="61" t="str">
        <f>IF(AND(AH4996&lt;&gt;"",E4996="Live"),_xlfn.XLOOKUP(_xlfn.TEXTJOIN(" vs ",,C4996:D4996),Calendar!G:G,Calendar!K:K),"")</f>
        <v/>
      </c>
      <c r="AJ4996" s="61" t="str">
        <f>IF(AND(K4996&lt;&gt;"Match of the Day",K4996&lt;&gt;"Match of the Day 2",K4996&lt;&gt;"Match of the Day Repeat"),"",1+MAX($AJ$10:AJ4995))</f>
        <v/>
      </c>
    </row>
    <row r="4997" spans="34:36" x14ac:dyDescent="0.35">
      <c r="AH4997" s="16" t="str">
        <f>IF(AND(B4997="Premier League",E4997="Live"),_xlfn.XLOOKUP(_xlfn.TEXTJOIN(" vs ",,C4997:D4997),Calendar!G:G,Calendar!B:B),IF(AND(B4997="Premier League",E4997="Highlights"),_xlfn.XLOOKUP(H4997,Calendar!O:O,Calendar!N:N,,-1),""))</f>
        <v/>
      </c>
      <c r="AI4997" s="61" t="str">
        <f>IF(AND(AH4997&lt;&gt;"",E4997="Live"),_xlfn.XLOOKUP(_xlfn.TEXTJOIN(" vs ",,C4997:D4997),Calendar!G:G,Calendar!K:K),"")</f>
        <v/>
      </c>
      <c r="AJ4997" s="61" t="str">
        <f>IF(AND(K4997&lt;&gt;"Match of the Day",K4997&lt;&gt;"Match of the Day 2",K4997&lt;&gt;"Match of the Day Repeat"),"",1+MAX($AJ$10:AJ4996))</f>
        <v/>
      </c>
    </row>
    <row r="4998" spans="34:36" x14ac:dyDescent="0.35">
      <c r="AH4998" s="16" t="str">
        <f>IF(AND(B4998="Premier League",E4998="Live"),_xlfn.XLOOKUP(_xlfn.TEXTJOIN(" vs ",,C4998:D4998),Calendar!G:G,Calendar!B:B),IF(AND(B4998="Premier League",E4998="Highlights"),_xlfn.XLOOKUP(H4998,Calendar!O:O,Calendar!N:N,,-1),""))</f>
        <v/>
      </c>
      <c r="AI4998" s="61" t="str">
        <f>IF(AND(AH4998&lt;&gt;"",E4998="Live"),_xlfn.XLOOKUP(_xlfn.TEXTJOIN(" vs ",,C4998:D4998),Calendar!G:G,Calendar!K:K),"")</f>
        <v/>
      </c>
      <c r="AJ4998" s="61" t="str">
        <f>IF(AND(K4998&lt;&gt;"Match of the Day",K4998&lt;&gt;"Match of the Day 2",K4998&lt;&gt;"Match of the Day Repeat"),"",1+MAX($AJ$10:AJ4997))</f>
        <v/>
      </c>
    </row>
    <row r="4999" spans="34:36" x14ac:dyDescent="0.35">
      <c r="AH4999" s="16" t="str">
        <f>IF(AND(B4999="Premier League",E4999="Live"),_xlfn.XLOOKUP(_xlfn.TEXTJOIN(" vs ",,C4999:D4999),Calendar!G:G,Calendar!B:B),IF(AND(B4999="Premier League",E4999="Highlights"),_xlfn.XLOOKUP(H4999,Calendar!O:O,Calendar!N:N,,-1),""))</f>
        <v/>
      </c>
      <c r="AI4999" s="61" t="str">
        <f>IF(AND(AH4999&lt;&gt;"",E4999="Live"),_xlfn.XLOOKUP(_xlfn.TEXTJOIN(" vs ",,C4999:D4999),Calendar!G:G,Calendar!K:K),"")</f>
        <v/>
      </c>
      <c r="AJ4999" s="61" t="str">
        <f>IF(AND(K4999&lt;&gt;"Match of the Day",K4999&lt;&gt;"Match of the Day 2",K4999&lt;&gt;"Match of the Day Repeat"),"",1+MAX($AJ$10:AJ4998))</f>
        <v/>
      </c>
    </row>
    <row r="5000" spans="34:36" x14ac:dyDescent="0.35">
      <c r="AH5000" s="16" t="str">
        <f>IF(AND(B5000="Premier League",E5000="Live"),_xlfn.XLOOKUP(_xlfn.TEXTJOIN(" vs ",,C5000:D5000),Calendar!G:G,Calendar!B:B),IF(AND(B5000="Premier League",E5000="Highlights"),_xlfn.XLOOKUP(H5000,Calendar!O:O,Calendar!N:N,,-1),""))</f>
        <v/>
      </c>
      <c r="AI5000" s="61" t="str">
        <f>IF(AND(AH5000&lt;&gt;"",E5000="Live"),_xlfn.XLOOKUP(_xlfn.TEXTJOIN(" vs ",,C5000:D5000),Calendar!G:G,Calendar!K:K),"")</f>
        <v/>
      </c>
      <c r="AJ5000" s="61" t="str">
        <f>IF(AND(K5000&lt;&gt;"Match of the Day",K5000&lt;&gt;"Match of the Day 2",K5000&lt;&gt;"Match of the Day Repeat"),"",1+MAX($AJ$10:AJ4999))</f>
        <v/>
      </c>
    </row>
    <row r="5001" spans="34:36" x14ac:dyDescent="0.35">
      <c r="AH5001" s="16" t="str">
        <f>IF(AND(B5001="Premier League",E5001="Live"),_xlfn.XLOOKUP(_xlfn.TEXTJOIN(" vs ",,C5001:D5001),Calendar!G:G,Calendar!B:B),IF(AND(B5001="Premier League",E5001="Highlights"),_xlfn.XLOOKUP(H5001,Calendar!O:O,Calendar!N:N,,-1),""))</f>
        <v/>
      </c>
      <c r="AI5001" s="61" t="str">
        <f>IF(AND(AH5001&lt;&gt;"",E5001="Live"),_xlfn.XLOOKUP(_xlfn.TEXTJOIN(" vs ",,C5001:D5001),Calendar!G:G,Calendar!K:K),"")</f>
        <v/>
      </c>
      <c r="AJ5001" s="61" t="str">
        <f>IF(AND(K5001&lt;&gt;"Match of the Day",K5001&lt;&gt;"Match of the Day 2",K5001&lt;&gt;"Match of the Day Repeat"),"",1+MAX($AJ$10:AJ5000))</f>
        <v/>
      </c>
    </row>
    <row r="5002" spans="34:36" x14ac:dyDescent="0.35">
      <c r="AH5002" s="16" t="str">
        <f>IF(AND(B5002="Premier League",E5002="Live"),_xlfn.XLOOKUP(_xlfn.TEXTJOIN(" vs ",,C5002:D5002),Calendar!G:G,Calendar!B:B),IF(AND(B5002="Premier League",E5002="Highlights"),_xlfn.XLOOKUP(H5002,Calendar!O:O,Calendar!N:N,,-1),""))</f>
        <v/>
      </c>
      <c r="AI5002" s="61" t="str">
        <f>IF(AND(AH5002&lt;&gt;"",E5002="Live"),_xlfn.XLOOKUP(_xlfn.TEXTJOIN(" vs ",,C5002:D5002),Calendar!G:G,Calendar!K:K),"")</f>
        <v/>
      </c>
      <c r="AJ5002" s="61" t="str">
        <f>IF(AND(K5002&lt;&gt;"Match of the Day",K5002&lt;&gt;"Match of the Day 2",K5002&lt;&gt;"Match of the Day Repeat"),"",1+MAX($AJ$10:AJ5001))</f>
        <v/>
      </c>
    </row>
    <row r="5003" spans="34:36" x14ac:dyDescent="0.35">
      <c r="AH5003" s="16" t="str">
        <f>IF(AND(B5003="Premier League",E5003="Live"),_xlfn.XLOOKUP(_xlfn.TEXTJOIN(" vs ",,C5003:D5003),Calendar!G:G,Calendar!B:B),IF(AND(B5003="Premier League",E5003="Highlights"),_xlfn.XLOOKUP(H5003,Calendar!O:O,Calendar!N:N,,-1),""))</f>
        <v/>
      </c>
      <c r="AI5003" s="61" t="str">
        <f>IF(AND(AH5003&lt;&gt;"",E5003="Live"),_xlfn.XLOOKUP(_xlfn.TEXTJOIN(" vs ",,C5003:D5003),Calendar!G:G,Calendar!K:K),"")</f>
        <v/>
      </c>
      <c r="AJ5003" s="61" t="str">
        <f>IF(AND(K5003&lt;&gt;"Match of the Day",K5003&lt;&gt;"Match of the Day 2",K5003&lt;&gt;"Match of the Day Repeat"),"",1+MAX($AJ$10:AJ5002))</f>
        <v/>
      </c>
    </row>
    <row r="5004" spans="34:36" x14ac:dyDescent="0.35">
      <c r="AH5004" s="16" t="str">
        <f>IF(AND(B5004="Premier League",E5004="Live"),_xlfn.XLOOKUP(_xlfn.TEXTJOIN(" vs ",,C5004:D5004),Calendar!G:G,Calendar!B:B),IF(AND(B5004="Premier League",E5004="Highlights"),_xlfn.XLOOKUP(H5004,Calendar!O:O,Calendar!N:N,,-1),""))</f>
        <v/>
      </c>
      <c r="AI5004" s="61" t="str">
        <f>IF(AND(AH5004&lt;&gt;"",E5004="Live"),_xlfn.XLOOKUP(_xlfn.TEXTJOIN(" vs ",,C5004:D5004),Calendar!G:G,Calendar!K:K),"")</f>
        <v/>
      </c>
      <c r="AJ5004" s="61" t="str">
        <f>IF(AND(K5004&lt;&gt;"Match of the Day",K5004&lt;&gt;"Match of the Day 2",K5004&lt;&gt;"Match of the Day Repeat"),"",1+MAX($AJ$10:AJ5003))</f>
        <v/>
      </c>
    </row>
    <row r="5005" spans="34:36" x14ac:dyDescent="0.35">
      <c r="AH5005" s="16" t="str">
        <f>IF(AND(B5005="Premier League",E5005="Live"),_xlfn.XLOOKUP(_xlfn.TEXTJOIN(" vs ",,C5005:D5005),Calendar!G:G,Calendar!B:B),IF(AND(B5005="Premier League",E5005="Highlights"),_xlfn.XLOOKUP(H5005,Calendar!O:O,Calendar!N:N,,-1),""))</f>
        <v/>
      </c>
      <c r="AI5005" s="61" t="str">
        <f>IF(AND(AH5005&lt;&gt;"",E5005="Live"),_xlfn.XLOOKUP(_xlfn.TEXTJOIN(" vs ",,C5005:D5005),Calendar!G:G,Calendar!K:K),"")</f>
        <v/>
      </c>
      <c r="AJ5005" s="61" t="str">
        <f>IF(AND(K5005&lt;&gt;"Match of the Day",K5005&lt;&gt;"Match of the Day 2",K5005&lt;&gt;"Match of the Day Repeat"),"",1+MAX($AJ$10:AJ5004))</f>
        <v/>
      </c>
    </row>
    <row r="5006" spans="34:36" x14ac:dyDescent="0.35">
      <c r="AH5006" s="16" t="str">
        <f>IF(AND(B5006="Premier League",E5006="Live"),_xlfn.XLOOKUP(_xlfn.TEXTJOIN(" vs ",,C5006:D5006),Calendar!G:G,Calendar!B:B),IF(AND(B5006="Premier League",E5006="Highlights"),_xlfn.XLOOKUP(H5006,Calendar!O:O,Calendar!N:N,,-1),""))</f>
        <v/>
      </c>
      <c r="AI5006" s="61" t="str">
        <f>IF(AND(AH5006&lt;&gt;"",E5006="Live"),_xlfn.XLOOKUP(_xlfn.TEXTJOIN(" vs ",,C5006:D5006),Calendar!G:G,Calendar!K:K),"")</f>
        <v/>
      </c>
      <c r="AJ5006" s="61" t="str">
        <f>IF(AND(K5006&lt;&gt;"Match of the Day",K5006&lt;&gt;"Match of the Day 2",K5006&lt;&gt;"Match of the Day Repeat"),"",1+MAX($AJ$10:AJ5005))</f>
        <v/>
      </c>
    </row>
    <row r="5007" spans="34:36" x14ac:dyDescent="0.35">
      <c r="AH5007" s="16" t="str">
        <f>IF(AND(B5007="Premier League",E5007="Live"),_xlfn.XLOOKUP(_xlfn.TEXTJOIN(" vs ",,C5007:D5007),Calendar!G:G,Calendar!B:B),IF(AND(B5007="Premier League",E5007="Highlights"),_xlfn.XLOOKUP(H5007,Calendar!O:O,Calendar!N:N,,-1),""))</f>
        <v/>
      </c>
      <c r="AI5007" s="61" t="str">
        <f>IF(AND(AH5007&lt;&gt;"",E5007="Live"),_xlfn.XLOOKUP(_xlfn.TEXTJOIN(" vs ",,C5007:D5007),Calendar!G:G,Calendar!K:K),"")</f>
        <v/>
      </c>
      <c r="AJ5007" s="61" t="str">
        <f>IF(AND(K5007&lt;&gt;"Match of the Day",K5007&lt;&gt;"Match of the Day 2",K5007&lt;&gt;"Match of the Day Repeat"),"",1+MAX($AJ$10:AJ5006))</f>
        <v/>
      </c>
    </row>
    <row r="5008" spans="34:36" x14ac:dyDescent="0.35">
      <c r="AH5008" s="16" t="str">
        <f>IF(AND(B5008="Premier League",E5008="Live"),_xlfn.XLOOKUP(_xlfn.TEXTJOIN(" vs ",,C5008:D5008),Calendar!G:G,Calendar!B:B),IF(AND(B5008="Premier League",E5008="Highlights"),_xlfn.XLOOKUP(H5008,Calendar!O:O,Calendar!N:N,,-1),""))</f>
        <v/>
      </c>
      <c r="AI5008" s="61" t="str">
        <f>IF(AND(AH5008&lt;&gt;"",E5008="Live"),_xlfn.XLOOKUP(_xlfn.TEXTJOIN(" vs ",,C5008:D5008),Calendar!G:G,Calendar!K:K),"")</f>
        <v/>
      </c>
      <c r="AJ5008" s="61" t="str">
        <f>IF(AND(K5008&lt;&gt;"Match of the Day",K5008&lt;&gt;"Match of the Day 2",K5008&lt;&gt;"Match of the Day Repeat"),"",1+MAX($AJ$10:AJ5007))</f>
        <v/>
      </c>
    </row>
    <row r="5009" spans="34:36" x14ac:dyDescent="0.35">
      <c r="AH5009" s="16" t="str">
        <f>IF(AND(B5009="Premier League",E5009="Live"),_xlfn.XLOOKUP(_xlfn.TEXTJOIN(" vs ",,C5009:D5009),Calendar!G:G,Calendar!B:B),IF(AND(B5009="Premier League",E5009="Highlights"),_xlfn.XLOOKUP(H5009,Calendar!O:O,Calendar!N:N,,-1),""))</f>
        <v/>
      </c>
      <c r="AI5009" s="61" t="str">
        <f>IF(AND(AH5009&lt;&gt;"",E5009="Live"),_xlfn.XLOOKUP(_xlfn.TEXTJOIN(" vs ",,C5009:D5009),Calendar!G:G,Calendar!K:K),"")</f>
        <v/>
      </c>
      <c r="AJ5009" s="61" t="str">
        <f>IF(AND(K5009&lt;&gt;"Match of the Day",K5009&lt;&gt;"Match of the Day 2",K5009&lt;&gt;"Match of the Day Repeat"),"",1+MAX($AJ$10:AJ5008))</f>
        <v/>
      </c>
    </row>
    <row r="5010" spans="34:36" x14ac:dyDescent="0.35">
      <c r="AH5010" s="16" t="str">
        <f>IF(AND(B5010="Premier League",E5010="Live"),_xlfn.XLOOKUP(_xlfn.TEXTJOIN(" vs ",,C5010:D5010),Calendar!G:G,Calendar!B:B),IF(AND(B5010="Premier League",E5010="Highlights"),_xlfn.XLOOKUP(H5010,Calendar!O:O,Calendar!N:N,,-1),""))</f>
        <v/>
      </c>
      <c r="AI5010" s="61" t="str">
        <f>IF(AND(AH5010&lt;&gt;"",E5010="Live"),_xlfn.XLOOKUP(_xlfn.TEXTJOIN(" vs ",,C5010:D5010),Calendar!G:G,Calendar!K:K),"")</f>
        <v/>
      </c>
      <c r="AJ5010" s="61" t="str">
        <f>IF(AND(K5010&lt;&gt;"Match of the Day",K5010&lt;&gt;"Match of the Day 2",K5010&lt;&gt;"Match of the Day Repeat"),"",1+MAX($AJ$10:AJ5009))</f>
        <v/>
      </c>
    </row>
    <row r="5011" spans="34:36" x14ac:dyDescent="0.35">
      <c r="AH5011" s="16" t="str">
        <f>IF(AND(B5011="Premier League",E5011="Live"),_xlfn.XLOOKUP(_xlfn.TEXTJOIN(" vs ",,C5011:D5011),Calendar!G:G,Calendar!B:B),IF(AND(B5011="Premier League",E5011="Highlights"),_xlfn.XLOOKUP(H5011,Calendar!O:O,Calendar!N:N,,-1),""))</f>
        <v/>
      </c>
      <c r="AI5011" s="61" t="str">
        <f>IF(AND(AH5011&lt;&gt;"",E5011="Live"),_xlfn.XLOOKUP(_xlfn.TEXTJOIN(" vs ",,C5011:D5011),Calendar!G:G,Calendar!K:K),"")</f>
        <v/>
      </c>
      <c r="AJ5011" s="61" t="str">
        <f>IF(AND(K5011&lt;&gt;"Match of the Day",K5011&lt;&gt;"Match of the Day 2",K5011&lt;&gt;"Match of the Day Repeat"),"",1+MAX($AJ$10:AJ5010))</f>
        <v/>
      </c>
    </row>
    <row r="5012" spans="34:36" x14ac:dyDescent="0.35">
      <c r="AH5012" s="16" t="str">
        <f>IF(AND(B5012="Premier League",E5012="Live"),_xlfn.XLOOKUP(_xlfn.TEXTJOIN(" vs ",,C5012:D5012),Calendar!G:G,Calendar!B:B),IF(AND(B5012="Premier League",E5012="Highlights"),_xlfn.XLOOKUP(H5012,Calendar!O:O,Calendar!N:N,,-1),""))</f>
        <v/>
      </c>
      <c r="AI5012" s="61" t="str">
        <f>IF(AND(AH5012&lt;&gt;"",E5012="Live"),_xlfn.XLOOKUP(_xlfn.TEXTJOIN(" vs ",,C5012:D5012),Calendar!G:G,Calendar!K:K),"")</f>
        <v/>
      </c>
      <c r="AJ5012" s="61" t="str">
        <f>IF(AND(K5012&lt;&gt;"Match of the Day",K5012&lt;&gt;"Match of the Day 2",K5012&lt;&gt;"Match of the Day Repeat"),"",1+MAX($AJ$10:AJ5011))</f>
        <v/>
      </c>
    </row>
    <row r="5013" spans="34:36" x14ac:dyDescent="0.35">
      <c r="AH5013" s="16" t="str">
        <f>IF(AND(B5013="Premier League",E5013="Live"),_xlfn.XLOOKUP(_xlfn.TEXTJOIN(" vs ",,C5013:D5013),Calendar!G:G,Calendar!B:B),IF(AND(B5013="Premier League",E5013="Highlights"),_xlfn.XLOOKUP(H5013,Calendar!O:O,Calendar!N:N,,-1),""))</f>
        <v/>
      </c>
      <c r="AI5013" s="61" t="str">
        <f>IF(AND(AH5013&lt;&gt;"",E5013="Live"),_xlfn.XLOOKUP(_xlfn.TEXTJOIN(" vs ",,C5013:D5013),Calendar!G:G,Calendar!K:K),"")</f>
        <v/>
      </c>
      <c r="AJ5013" s="61" t="str">
        <f>IF(AND(K5013&lt;&gt;"Match of the Day",K5013&lt;&gt;"Match of the Day 2",K5013&lt;&gt;"Match of the Day Repeat"),"",1+MAX($AJ$10:AJ5012))</f>
        <v/>
      </c>
    </row>
    <row r="5014" spans="34:36" x14ac:dyDescent="0.35">
      <c r="AH5014" s="16" t="str">
        <f>IF(AND(B5014="Premier League",E5014="Live"),_xlfn.XLOOKUP(_xlfn.TEXTJOIN(" vs ",,C5014:D5014),Calendar!G:G,Calendar!B:B),IF(AND(B5014="Premier League",E5014="Highlights"),_xlfn.XLOOKUP(H5014,Calendar!O:O,Calendar!N:N,,-1),""))</f>
        <v/>
      </c>
      <c r="AI5014" s="61" t="str">
        <f>IF(AND(AH5014&lt;&gt;"",E5014="Live"),_xlfn.XLOOKUP(_xlfn.TEXTJOIN(" vs ",,C5014:D5014),Calendar!G:G,Calendar!K:K),"")</f>
        <v/>
      </c>
      <c r="AJ5014" s="61" t="str">
        <f>IF(AND(K5014&lt;&gt;"Match of the Day",K5014&lt;&gt;"Match of the Day 2",K5014&lt;&gt;"Match of the Day Repeat"),"",1+MAX($AJ$10:AJ5013))</f>
        <v/>
      </c>
    </row>
    <row r="5015" spans="34:36" x14ac:dyDescent="0.35">
      <c r="AH5015" s="16" t="str">
        <f>IF(AND(B5015="Premier League",E5015="Live"),_xlfn.XLOOKUP(_xlfn.TEXTJOIN(" vs ",,C5015:D5015),Calendar!G:G,Calendar!B:B),IF(AND(B5015="Premier League",E5015="Highlights"),_xlfn.XLOOKUP(H5015,Calendar!O:O,Calendar!N:N,,-1),""))</f>
        <v/>
      </c>
      <c r="AI5015" s="61" t="str">
        <f>IF(AND(AH5015&lt;&gt;"",E5015="Live"),_xlfn.XLOOKUP(_xlfn.TEXTJOIN(" vs ",,C5015:D5015),Calendar!G:G,Calendar!K:K),"")</f>
        <v/>
      </c>
      <c r="AJ5015" s="61" t="str">
        <f>IF(AND(K5015&lt;&gt;"Match of the Day",K5015&lt;&gt;"Match of the Day 2",K5015&lt;&gt;"Match of the Day Repeat"),"",1+MAX($AJ$10:AJ5014))</f>
        <v/>
      </c>
    </row>
    <row r="5016" spans="34:36" x14ac:dyDescent="0.35">
      <c r="AH5016" s="16" t="str">
        <f>IF(AND(B5016="Premier League",E5016="Live"),_xlfn.XLOOKUP(_xlfn.TEXTJOIN(" vs ",,C5016:D5016),Calendar!G:G,Calendar!B:B),IF(AND(B5016="Premier League",E5016="Highlights"),_xlfn.XLOOKUP(H5016,Calendar!O:O,Calendar!N:N,,-1),""))</f>
        <v/>
      </c>
      <c r="AI5016" s="61" t="str">
        <f>IF(AND(AH5016&lt;&gt;"",E5016="Live"),_xlfn.XLOOKUP(_xlfn.TEXTJOIN(" vs ",,C5016:D5016),Calendar!G:G,Calendar!K:K),"")</f>
        <v/>
      </c>
      <c r="AJ5016" s="61" t="str">
        <f>IF(AND(K5016&lt;&gt;"Match of the Day",K5016&lt;&gt;"Match of the Day 2",K5016&lt;&gt;"Match of the Day Repeat"),"",1+MAX($AJ$10:AJ5015))</f>
        <v/>
      </c>
    </row>
    <row r="5017" spans="34:36" x14ac:dyDescent="0.35">
      <c r="AH5017" s="16" t="str">
        <f>IF(AND(B5017="Premier League",E5017="Live"),_xlfn.XLOOKUP(_xlfn.TEXTJOIN(" vs ",,C5017:D5017),Calendar!G:G,Calendar!B:B),IF(AND(B5017="Premier League",E5017="Highlights"),_xlfn.XLOOKUP(H5017,Calendar!O:O,Calendar!N:N,,-1),""))</f>
        <v/>
      </c>
      <c r="AI5017" s="61" t="str">
        <f>IF(AND(AH5017&lt;&gt;"",E5017="Live"),_xlfn.XLOOKUP(_xlfn.TEXTJOIN(" vs ",,C5017:D5017),Calendar!G:G,Calendar!K:K),"")</f>
        <v/>
      </c>
      <c r="AJ5017" s="61" t="str">
        <f>IF(AND(K5017&lt;&gt;"Match of the Day",K5017&lt;&gt;"Match of the Day 2",K5017&lt;&gt;"Match of the Day Repeat"),"",1+MAX($AJ$10:AJ5016))</f>
        <v/>
      </c>
    </row>
    <row r="5018" spans="34:36" x14ac:dyDescent="0.35">
      <c r="AH5018" s="16" t="str">
        <f>IF(AND(B5018="Premier League",E5018="Live"),_xlfn.XLOOKUP(_xlfn.TEXTJOIN(" vs ",,C5018:D5018),Calendar!G:G,Calendar!B:B),IF(AND(B5018="Premier League",E5018="Highlights"),_xlfn.XLOOKUP(H5018,Calendar!O:O,Calendar!N:N,,-1),""))</f>
        <v/>
      </c>
      <c r="AI5018" s="61" t="str">
        <f>IF(AND(AH5018&lt;&gt;"",E5018="Live"),_xlfn.XLOOKUP(_xlfn.TEXTJOIN(" vs ",,C5018:D5018),Calendar!G:G,Calendar!K:K),"")</f>
        <v/>
      </c>
      <c r="AJ5018" s="61" t="str">
        <f>IF(AND(K5018&lt;&gt;"Match of the Day",K5018&lt;&gt;"Match of the Day 2",K5018&lt;&gt;"Match of the Day Repeat"),"",1+MAX($AJ$10:AJ5017))</f>
        <v/>
      </c>
    </row>
    <row r="5019" spans="34:36" x14ac:dyDescent="0.35">
      <c r="AH5019" s="16" t="str">
        <f>IF(AND(B5019="Premier League",E5019="Live"),_xlfn.XLOOKUP(_xlfn.TEXTJOIN(" vs ",,C5019:D5019),Calendar!G:G,Calendar!B:B),IF(AND(B5019="Premier League",E5019="Highlights"),_xlfn.XLOOKUP(H5019,Calendar!O:O,Calendar!N:N,,-1),""))</f>
        <v/>
      </c>
      <c r="AI5019" s="61" t="str">
        <f>IF(AND(AH5019&lt;&gt;"",E5019="Live"),_xlfn.XLOOKUP(_xlfn.TEXTJOIN(" vs ",,C5019:D5019),Calendar!G:G,Calendar!K:K),"")</f>
        <v/>
      </c>
      <c r="AJ5019" s="61" t="str">
        <f>IF(AND(K5019&lt;&gt;"Match of the Day",K5019&lt;&gt;"Match of the Day 2",K5019&lt;&gt;"Match of the Day Repeat"),"",1+MAX($AJ$10:AJ5018))</f>
        <v/>
      </c>
    </row>
    <row r="5020" spans="34:36" x14ac:dyDescent="0.35">
      <c r="AH5020" s="16" t="str">
        <f>IF(AND(B5020="Premier League",E5020="Live"),_xlfn.XLOOKUP(_xlfn.TEXTJOIN(" vs ",,C5020:D5020),Calendar!G:G,Calendar!B:B),IF(AND(B5020="Premier League",E5020="Highlights"),_xlfn.XLOOKUP(H5020,Calendar!O:O,Calendar!N:N,,-1),""))</f>
        <v/>
      </c>
      <c r="AI5020" s="61" t="str">
        <f>IF(AND(AH5020&lt;&gt;"",E5020="Live"),_xlfn.XLOOKUP(_xlfn.TEXTJOIN(" vs ",,C5020:D5020),Calendar!G:G,Calendar!K:K),"")</f>
        <v/>
      </c>
      <c r="AJ5020" s="61" t="str">
        <f>IF(AND(K5020&lt;&gt;"Match of the Day",K5020&lt;&gt;"Match of the Day 2",K5020&lt;&gt;"Match of the Day Repeat"),"",1+MAX($AJ$10:AJ5019))</f>
        <v/>
      </c>
    </row>
    <row r="5021" spans="34:36" x14ac:dyDescent="0.35">
      <c r="AH5021" s="16" t="str">
        <f>IF(AND(B5021="Premier League",E5021="Live"),_xlfn.XLOOKUP(_xlfn.TEXTJOIN(" vs ",,C5021:D5021),Calendar!G:G,Calendar!B:B),IF(AND(B5021="Premier League",E5021="Highlights"),_xlfn.XLOOKUP(H5021,Calendar!O:O,Calendar!N:N,,-1),""))</f>
        <v/>
      </c>
      <c r="AI5021" s="61" t="str">
        <f>IF(AND(AH5021&lt;&gt;"",E5021="Live"),_xlfn.XLOOKUP(_xlfn.TEXTJOIN(" vs ",,C5021:D5021),Calendar!G:G,Calendar!K:K),"")</f>
        <v/>
      </c>
      <c r="AJ5021" s="61" t="str">
        <f>IF(AND(K5021&lt;&gt;"Match of the Day",K5021&lt;&gt;"Match of the Day 2",K5021&lt;&gt;"Match of the Day Repeat"),"",1+MAX($AJ$10:AJ5020))</f>
        <v/>
      </c>
    </row>
    <row r="5022" spans="34:36" x14ac:dyDescent="0.35">
      <c r="AH5022" s="16" t="str">
        <f>IF(AND(B5022="Premier League",E5022="Live"),_xlfn.XLOOKUP(_xlfn.TEXTJOIN(" vs ",,C5022:D5022),Calendar!G:G,Calendar!B:B),IF(AND(B5022="Premier League",E5022="Highlights"),_xlfn.XLOOKUP(H5022,Calendar!O:O,Calendar!N:N,,-1),""))</f>
        <v/>
      </c>
      <c r="AI5022" s="61" t="str">
        <f>IF(AND(AH5022&lt;&gt;"",E5022="Live"),_xlfn.XLOOKUP(_xlfn.TEXTJOIN(" vs ",,C5022:D5022),Calendar!G:G,Calendar!K:K),"")</f>
        <v/>
      </c>
      <c r="AJ5022" s="61" t="str">
        <f>IF(AND(K5022&lt;&gt;"Match of the Day",K5022&lt;&gt;"Match of the Day 2",K5022&lt;&gt;"Match of the Day Repeat"),"",1+MAX($AJ$10:AJ5021))</f>
        <v/>
      </c>
    </row>
    <row r="5023" spans="34:36" x14ac:dyDescent="0.35">
      <c r="AH5023" s="16" t="str">
        <f>IF(AND(B5023="Premier League",E5023="Live"),_xlfn.XLOOKUP(_xlfn.TEXTJOIN(" vs ",,C5023:D5023),Calendar!G:G,Calendar!B:B),IF(AND(B5023="Premier League",E5023="Highlights"),_xlfn.XLOOKUP(H5023,Calendar!O:O,Calendar!N:N,,-1),""))</f>
        <v/>
      </c>
      <c r="AI5023" s="61" t="str">
        <f>IF(AND(AH5023&lt;&gt;"",E5023="Live"),_xlfn.XLOOKUP(_xlfn.TEXTJOIN(" vs ",,C5023:D5023),Calendar!G:G,Calendar!K:K),"")</f>
        <v/>
      </c>
      <c r="AJ5023" s="61" t="str">
        <f>IF(AND(K5023&lt;&gt;"Match of the Day",K5023&lt;&gt;"Match of the Day 2",K5023&lt;&gt;"Match of the Day Repeat"),"",1+MAX($AJ$10:AJ5022))</f>
        <v/>
      </c>
    </row>
    <row r="5024" spans="34:36" x14ac:dyDescent="0.35">
      <c r="AH5024" s="16" t="str">
        <f>IF(AND(B5024="Premier League",E5024="Live"),_xlfn.XLOOKUP(_xlfn.TEXTJOIN(" vs ",,C5024:D5024),Calendar!G:G,Calendar!B:B),IF(AND(B5024="Premier League",E5024="Highlights"),_xlfn.XLOOKUP(H5024,Calendar!O:O,Calendar!N:N,,-1),""))</f>
        <v/>
      </c>
      <c r="AI5024" s="61" t="str">
        <f>IF(AND(AH5024&lt;&gt;"",E5024="Live"),_xlfn.XLOOKUP(_xlfn.TEXTJOIN(" vs ",,C5024:D5024),Calendar!G:G,Calendar!K:K),"")</f>
        <v/>
      </c>
      <c r="AJ5024" s="61" t="str">
        <f>IF(AND(K5024&lt;&gt;"Match of the Day",K5024&lt;&gt;"Match of the Day 2",K5024&lt;&gt;"Match of the Day Repeat"),"",1+MAX($AJ$10:AJ5023))</f>
        <v/>
      </c>
    </row>
    <row r="5025" spans="34:36" x14ac:dyDescent="0.35">
      <c r="AH5025" s="16" t="str">
        <f>IF(AND(B5025="Premier League",E5025="Live"),_xlfn.XLOOKUP(_xlfn.TEXTJOIN(" vs ",,C5025:D5025),Calendar!G:G,Calendar!B:B),IF(AND(B5025="Premier League",E5025="Highlights"),_xlfn.XLOOKUP(H5025,Calendar!O:O,Calendar!N:N,,-1),""))</f>
        <v/>
      </c>
      <c r="AI5025" s="61" t="str">
        <f>IF(AND(AH5025&lt;&gt;"",E5025="Live"),_xlfn.XLOOKUP(_xlfn.TEXTJOIN(" vs ",,C5025:D5025),Calendar!G:G,Calendar!K:K),"")</f>
        <v/>
      </c>
      <c r="AJ5025" s="61" t="str">
        <f>IF(AND(K5025&lt;&gt;"Match of the Day",K5025&lt;&gt;"Match of the Day 2",K5025&lt;&gt;"Match of the Day Repeat"),"",1+MAX($AJ$10:AJ5024))</f>
        <v/>
      </c>
    </row>
    <row r="5026" spans="34:36" x14ac:dyDescent="0.35">
      <c r="AH5026" s="16" t="str">
        <f>IF(AND(B5026="Premier League",E5026="Live"),_xlfn.XLOOKUP(_xlfn.TEXTJOIN(" vs ",,C5026:D5026),Calendar!G:G,Calendar!B:B),IF(AND(B5026="Premier League",E5026="Highlights"),_xlfn.XLOOKUP(H5026,Calendar!O:O,Calendar!N:N,,-1),""))</f>
        <v/>
      </c>
      <c r="AI5026" s="61" t="str">
        <f>IF(AND(AH5026&lt;&gt;"",E5026="Live"),_xlfn.XLOOKUP(_xlfn.TEXTJOIN(" vs ",,C5026:D5026),Calendar!G:G,Calendar!K:K),"")</f>
        <v/>
      </c>
      <c r="AJ5026" s="61" t="str">
        <f>IF(AND(K5026&lt;&gt;"Match of the Day",K5026&lt;&gt;"Match of the Day 2",K5026&lt;&gt;"Match of the Day Repeat"),"",1+MAX($AJ$10:AJ5025))</f>
        <v/>
      </c>
    </row>
    <row r="5027" spans="34:36" x14ac:dyDescent="0.35">
      <c r="AH5027" s="16" t="str">
        <f>IF(AND(B5027="Premier League",E5027="Live"),_xlfn.XLOOKUP(_xlfn.TEXTJOIN(" vs ",,C5027:D5027),Calendar!G:G,Calendar!B:B),IF(AND(B5027="Premier League",E5027="Highlights"),_xlfn.XLOOKUP(H5027,Calendar!O:O,Calendar!N:N,,-1),""))</f>
        <v/>
      </c>
      <c r="AI5027" s="61" t="str">
        <f>IF(AND(AH5027&lt;&gt;"",E5027="Live"),_xlfn.XLOOKUP(_xlfn.TEXTJOIN(" vs ",,C5027:D5027),Calendar!G:G,Calendar!K:K),"")</f>
        <v/>
      </c>
      <c r="AJ5027" s="61" t="str">
        <f>IF(AND(K5027&lt;&gt;"Match of the Day",K5027&lt;&gt;"Match of the Day 2",K5027&lt;&gt;"Match of the Day Repeat"),"",1+MAX($AJ$10:AJ5026))</f>
        <v/>
      </c>
    </row>
    <row r="5028" spans="34:36" x14ac:dyDescent="0.35">
      <c r="AH5028" s="16" t="str">
        <f>IF(AND(B5028="Premier League",E5028="Live"),_xlfn.XLOOKUP(_xlfn.TEXTJOIN(" vs ",,C5028:D5028),Calendar!G:G,Calendar!B:B),IF(AND(B5028="Premier League",E5028="Highlights"),_xlfn.XLOOKUP(H5028,Calendar!O:O,Calendar!N:N,,-1),""))</f>
        <v/>
      </c>
      <c r="AI5028" s="61" t="str">
        <f>IF(AND(AH5028&lt;&gt;"",E5028="Live"),_xlfn.XLOOKUP(_xlfn.TEXTJOIN(" vs ",,C5028:D5028),Calendar!G:G,Calendar!K:K),"")</f>
        <v/>
      </c>
      <c r="AJ5028" s="61" t="str">
        <f>IF(AND(K5028&lt;&gt;"Match of the Day",K5028&lt;&gt;"Match of the Day 2",K5028&lt;&gt;"Match of the Day Repeat"),"",1+MAX($AJ$10:AJ5027))</f>
        <v/>
      </c>
    </row>
    <row r="5029" spans="34:36" x14ac:dyDescent="0.35">
      <c r="AH5029" s="16" t="str">
        <f>IF(AND(B5029="Premier League",E5029="Live"),_xlfn.XLOOKUP(_xlfn.TEXTJOIN(" vs ",,C5029:D5029),Calendar!G:G,Calendar!B:B),IF(AND(B5029="Premier League",E5029="Highlights"),_xlfn.XLOOKUP(H5029,Calendar!O:O,Calendar!N:N,,-1),""))</f>
        <v/>
      </c>
      <c r="AI5029" s="61" t="str">
        <f>IF(AND(AH5029&lt;&gt;"",E5029="Live"),_xlfn.XLOOKUP(_xlfn.TEXTJOIN(" vs ",,C5029:D5029),Calendar!G:G,Calendar!K:K),"")</f>
        <v/>
      </c>
      <c r="AJ5029" s="61" t="str">
        <f>IF(AND(K5029&lt;&gt;"Match of the Day",K5029&lt;&gt;"Match of the Day 2",K5029&lt;&gt;"Match of the Day Repeat"),"",1+MAX($AJ$10:AJ5028))</f>
        <v/>
      </c>
    </row>
    <row r="5030" spans="34:36" x14ac:dyDescent="0.35">
      <c r="AH5030" s="16" t="str">
        <f>IF(AND(B5030="Premier League",E5030="Live"),_xlfn.XLOOKUP(_xlfn.TEXTJOIN(" vs ",,C5030:D5030),Calendar!G:G,Calendar!B:B),IF(AND(B5030="Premier League",E5030="Highlights"),_xlfn.XLOOKUP(H5030,Calendar!O:O,Calendar!N:N,,-1),""))</f>
        <v/>
      </c>
      <c r="AI5030" s="61" t="str">
        <f>IF(AND(AH5030&lt;&gt;"",E5030="Live"),_xlfn.XLOOKUP(_xlfn.TEXTJOIN(" vs ",,C5030:D5030),Calendar!G:G,Calendar!K:K),"")</f>
        <v/>
      </c>
      <c r="AJ5030" s="61" t="str">
        <f>IF(AND(K5030&lt;&gt;"Match of the Day",K5030&lt;&gt;"Match of the Day 2",K5030&lt;&gt;"Match of the Day Repeat"),"",1+MAX($AJ$10:AJ5029))</f>
        <v/>
      </c>
    </row>
    <row r="5031" spans="34:36" x14ac:dyDescent="0.35">
      <c r="AH5031" s="16" t="str">
        <f>IF(AND(B5031="Premier League",E5031="Live"),_xlfn.XLOOKUP(_xlfn.TEXTJOIN(" vs ",,C5031:D5031),Calendar!G:G,Calendar!B:B),IF(AND(B5031="Premier League",E5031="Highlights"),_xlfn.XLOOKUP(H5031,Calendar!O:O,Calendar!N:N,,-1),""))</f>
        <v/>
      </c>
      <c r="AI5031" s="61" t="str">
        <f>IF(AND(AH5031&lt;&gt;"",E5031="Live"),_xlfn.XLOOKUP(_xlfn.TEXTJOIN(" vs ",,C5031:D5031),Calendar!G:G,Calendar!K:K),"")</f>
        <v/>
      </c>
      <c r="AJ5031" s="61" t="str">
        <f>IF(AND(K5031&lt;&gt;"Match of the Day",K5031&lt;&gt;"Match of the Day 2",K5031&lt;&gt;"Match of the Day Repeat"),"",1+MAX($AJ$10:AJ5030))</f>
        <v/>
      </c>
    </row>
    <row r="5032" spans="34:36" x14ac:dyDescent="0.35">
      <c r="AH5032" s="16" t="str">
        <f>IF(AND(B5032="Premier League",E5032="Live"),_xlfn.XLOOKUP(_xlfn.TEXTJOIN(" vs ",,C5032:D5032),Calendar!G:G,Calendar!B:B),IF(AND(B5032="Premier League",E5032="Highlights"),_xlfn.XLOOKUP(H5032,Calendar!O:O,Calendar!N:N,,-1),""))</f>
        <v/>
      </c>
      <c r="AI5032" s="61" t="str">
        <f>IF(AND(AH5032&lt;&gt;"",E5032="Live"),_xlfn.XLOOKUP(_xlfn.TEXTJOIN(" vs ",,C5032:D5032),Calendar!G:G,Calendar!K:K),"")</f>
        <v/>
      </c>
      <c r="AJ5032" s="61" t="str">
        <f>IF(AND(K5032&lt;&gt;"Match of the Day",K5032&lt;&gt;"Match of the Day 2",K5032&lt;&gt;"Match of the Day Repeat"),"",1+MAX($AJ$10:AJ5031))</f>
        <v/>
      </c>
    </row>
    <row r="5033" spans="34:36" x14ac:dyDescent="0.35">
      <c r="AH5033" s="16" t="str">
        <f>IF(AND(B5033="Premier League",E5033="Live"),_xlfn.XLOOKUP(_xlfn.TEXTJOIN(" vs ",,C5033:D5033),Calendar!G:G,Calendar!B:B),IF(AND(B5033="Premier League",E5033="Highlights"),_xlfn.XLOOKUP(H5033,Calendar!O:O,Calendar!N:N,,-1),""))</f>
        <v/>
      </c>
      <c r="AI5033" s="61" t="str">
        <f>IF(AND(AH5033&lt;&gt;"",E5033="Live"),_xlfn.XLOOKUP(_xlfn.TEXTJOIN(" vs ",,C5033:D5033),Calendar!G:G,Calendar!K:K),"")</f>
        <v/>
      </c>
      <c r="AJ5033" s="61" t="str">
        <f>IF(AND(K5033&lt;&gt;"Match of the Day",K5033&lt;&gt;"Match of the Day 2",K5033&lt;&gt;"Match of the Day Repeat"),"",1+MAX($AJ$10:AJ5032))</f>
        <v/>
      </c>
    </row>
    <row r="5034" spans="34:36" x14ac:dyDescent="0.35">
      <c r="AH5034" s="16" t="str">
        <f>IF(AND(B5034="Premier League",E5034="Live"),_xlfn.XLOOKUP(_xlfn.TEXTJOIN(" vs ",,C5034:D5034),Calendar!G:G,Calendar!B:B),IF(AND(B5034="Premier League",E5034="Highlights"),_xlfn.XLOOKUP(H5034,Calendar!O:O,Calendar!N:N,,-1),""))</f>
        <v/>
      </c>
      <c r="AI5034" s="61" t="str">
        <f>IF(AND(AH5034&lt;&gt;"",E5034="Live"),_xlfn.XLOOKUP(_xlfn.TEXTJOIN(" vs ",,C5034:D5034),Calendar!G:G,Calendar!K:K),"")</f>
        <v/>
      </c>
      <c r="AJ5034" s="61" t="str">
        <f>IF(AND(K5034&lt;&gt;"Match of the Day",K5034&lt;&gt;"Match of the Day 2",K5034&lt;&gt;"Match of the Day Repeat"),"",1+MAX($AJ$10:AJ5033))</f>
        <v/>
      </c>
    </row>
    <row r="5035" spans="34:36" x14ac:dyDescent="0.35">
      <c r="AH5035" s="16" t="str">
        <f>IF(AND(B5035="Premier League",E5035="Live"),_xlfn.XLOOKUP(_xlfn.TEXTJOIN(" vs ",,C5035:D5035),Calendar!G:G,Calendar!B:B),IF(AND(B5035="Premier League",E5035="Highlights"),_xlfn.XLOOKUP(H5035,Calendar!O:O,Calendar!N:N,,-1),""))</f>
        <v/>
      </c>
      <c r="AI5035" s="61" t="str">
        <f>IF(AND(AH5035&lt;&gt;"",E5035="Live"),_xlfn.XLOOKUP(_xlfn.TEXTJOIN(" vs ",,C5035:D5035),Calendar!G:G,Calendar!K:K),"")</f>
        <v/>
      </c>
      <c r="AJ5035" s="61" t="str">
        <f>IF(AND(K5035&lt;&gt;"Match of the Day",K5035&lt;&gt;"Match of the Day 2",K5035&lt;&gt;"Match of the Day Repeat"),"",1+MAX($AJ$10:AJ5034))</f>
        <v/>
      </c>
    </row>
    <row r="5036" spans="34:36" x14ac:dyDescent="0.35">
      <c r="AH5036" s="16" t="str">
        <f>IF(AND(B5036="Premier League",E5036="Live"),_xlfn.XLOOKUP(_xlfn.TEXTJOIN(" vs ",,C5036:D5036),Calendar!G:G,Calendar!B:B),IF(AND(B5036="Premier League",E5036="Highlights"),_xlfn.XLOOKUP(H5036,Calendar!O:O,Calendar!N:N,,-1),""))</f>
        <v/>
      </c>
      <c r="AI5036" s="61" t="str">
        <f>IF(AND(AH5036&lt;&gt;"",E5036="Live"),_xlfn.XLOOKUP(_xlfn.TEXTJOIN(" vs ",,C5036:D5036),Calendar!G:G,Calendar!K:K),"")</f>
        <v/>
      </c>
      <c r="AJ5036" s="61" t="str">
        <f>IF(AND(K5036&lt;&gt;"Match of the Day",K5036&lt;&gt;"Match of the Day 2",K5036&lt;&gt;"Match of the Day Repeat"),"",1+MAX($AJ$10:AJ5035))</f>
        <v/>
      </c>
    </row>
    <row r="5037" spans="34:36" x14ac:dyDescent="0.35">
      <c r="AH5037" s="16" t="str">
        <f>IF(AND(B5037="Premier League",E5037="Live"),_xlfn.XLOOKUP(_xlfn.TEXTJOIN(" vs ",,C5037:D5037),Calendar!G:G,Calendar!B:B),IF(AND(B5037="Premier League",E5037="Highlights"),_xlfn.XLOOKUP(H5037,Calendar!O:O,Calendar!N:N,,-1),""))</f>
        <v/>
      </c>
      <c r="AI5037" s="61" t="str">
        <f>IF(AND(AH5037&lt;&gt;"",E5037="Live"),_xlfn.XLOOKUP(_xlfn.TEXTJOIN(" vs ",,C5037:D5037),Calendar!G:G,Calendar!K:K),"")</f>
        <v/>
      </c>
      <c r="AJ5037" s="61" t="str">
        <f>IF(AND(K5037&lt;&gt;"Match of the Day",K5037&lt;&gt;"Match of the Day 2",K5037&lt;&gt;"Match of the Day Repeat"),"",1+MAX($AJ$10:AJ5036))</f>
        <v/>
      </c>
    </row>
    <row r="5038" spans="34:36" x14ac:dyDescent="0.35">
      <c r="AH5038" s="16" t="str">
        <f>IF(AND(B5038="Premier League",E5038="Live"),_xlfn.XLOOKUP(_xlfn.TEXTJOIN(" vs ",,C5038:D5038),Calendar!G:G,Calendar!B:B),IF(AND(B5038="Premier League",E5038="Highlights"),_xlfn.XLOOKUP(H5038,Calendar!O:O,Calendar!N:N,,-1),""))</f>
        <v/>
      </c>
      <c r="AI5038" s="61" t="str">
        <f>IF(AND(AH5038&lt;&gt;"",E5038="Live"),_xlfn.XLOOKUP(_xlfn.TEXTJOIN(" vs ",,C5038:D5038),Calendar!G:G,Calendar!K:K),"")</f>
        <v/>
      </c>
      <c r="AJ5038" s="61" t="str">
        <f>IF(AND(K5038&lt;&gt;"Match of the Day",K5038&lt;&gt;"Match of the Day 2",K5038&lt;&gt;"Match of the Day Repeat"),"",1+MAX($AJ$10:AJ5037))</f>
        <v/>
      </c>
    </row>
    <row r="5039" spans="34:36" x14ac:dyDescent="0.35">
      <c r="AH5039" s="16" t="str">
        <f>IF(AND(B5039="Premier League",E5039="Live"),_xlfn.XLOOKUP(_xlfn.TEXTJOIN(" vs ",,C5039:D5039),Calendar!G:G,Calendar!B:B),IF(AND(B5039="Premier League",E5039="Highlights"),_xlfn.XLOOKUP(H5039,Calendar!O:O,Calendar!N:N,,-1),""))</f>
        <v/>
      </c>
      <c r="AI5039" s="61" t="str">
        <f>IF(AND(AH5039&lt;&gt;"",E5039="Live"),_xlfn.XLOOKUP(_xlfn.TEXTJOIN(" vs ",,C5039:D5039),Calendar!G:G,Calendar!K:K),"")</f>
        <v/>
      </c>
      <c r="AJ5039" s="61" t="str">
        <f>IF(AND(K5039&lt;&gt;"Match of the Day",K5039&lt;&gt;"Match of the Day 2",K5039&lt;&gt;"Match of the Day Repeat"),"",1+MAX($AJ$10:AJ5038))</f>
        <v/>
      </c>
    </row>
    <row r="5040" spans="34:36" x14ac:dyDescent="0.35">
      <c r="AH5040" s="16" t="str">
        <f>IF(AND(B5040="Premier League",E5040="Live"),_xlfn.XLOOKUP(_xlfn.TEXTJOIN(" vs ",,C5040:D5040),Calendar!G:G,Calendar!B:B),IF(AND(B5040="Premier League",E5040="Highlights"),_xlfn.XLOOKUP(H5040,Calendar!O:O,Calendar!N:N,,-1),""))</f>
        <v/>
      </c>
      <c r="AI5040" s="61" t="str">
        <f>IF(AND(AH5040&lt;&gt;"",E5040="Live"),_xlfn.XLOOKUP(_xlfn.TEXTJOIN(" vs ",,C5040:D5040),Calendar!G:G,Calendar!K:K),"")</f>
        <v/>
      </c>
      <c r="AJ5040" s="61" t="str">
        <f>IF(AND(K5040&lt;&gt;"Match of the Day",K5040&lt;&gt;"Match of the Day 2",K5040&lt;&gt;"Match of the Day Repeat"),"",1+MAX($AJ$10:AJ5039))</f>
        <v/>
      </c>
    </row>
    <row r="5041" spans="34:36" x14ac:dyDescent="0.35">
      <c r="AH5041" s="16" t="str">
        <f>IF(AND(B5041="Premier League",E5041="Live"),_xlfn.XLOOKUP(_xlfn.TEXTJOIN(" vs ",,C5041:D5041),Calendar!G:G,Calendar!B:B),IF(AND(B5041="Premier League",E5041="Highlights"),_xlfn.XLOOKUP(H5041,Calendar!O:O,Calendar!N:N,,-1),""))</f>
        <v/>
      </c>
      <c r="AI5041" s="61" t="str">
        <f>IF(AND(AH5041&lt;&gt;"",E5041="Live"),_xlfn.XLOOKUP(_xlfn.TEXTJOIN(" vs ",,C5041:D5041),Calendar!G:G,Calendar!K:K),"")</f>
        <v/>
      </c>
      <c r="AJ5041" s="61" t="str">
        <f>IF(AND(K5041&lt;&gt;"Match of the Day",K5041&lt;&gt;"Match of the Day 2",K5041&lt;&gt;"Match of the Day Repeat"),"",1+MAX($AJ$10:AJ5040))</f>
        <v/>
      </c>
    </row>
    <row r="5042" spans="34:36" x14ac:dyDescent="0.35">
      <c r="AH5042" s="16" t="str">
        <f>IF(AND(B5042="Premier League",E5042="Live"),_xlfn.XLOOKUP(_xlfn.TEXTJOIN(" vs ",,C5042:D5042),Calendar!G:G,Calendar!B:B),IF(AND(B5042="Premier League",E5042="Highlights"),_xlfn.XLOOKUP(H5042,Calendar!O:O,Calendar!N:N,,-1),""))</f>
        <v/>
      </c>
      <c r="AI5042" s="61" t="str">
        <f>IF(AND(AH5042&lt;&gt;"",E5042="Live"),_xlfn.XLOOKUP(_xlfn.TEXTJOIN(" vs ",,C5042:D5042),Calendar!G:G,Calendar!K:K),"")</f>
        <v/>
      </c>
      <c r="AJ5042" s="61" t="str">
        <f>IF(AND(K5042&lt;&gt;"Match of the Day",K5042&lt;&gt;"Match of the Day 2",K5042&lt;&gt;"Match of the Day Repeat"),"",1+MAX($AJ$10:AJ5041))</f>
        <v/>
      </c>
    </row>
    <row r="5043" spans="34:36" x14ac:dyDescent="0.35">
      <c r="AH5043" s="16" t="str">
        <f>IF(AND(B5043="Premier League",E5043="Live"),_xlfn.XLOOKUP(_xlfn.TEXTJOIN(" vs ",,C5043:D5043),Calendar!G:G,Calendar!B:B),IF(AND(B5043="Premier League",E5043="Highlights"),_xlfn.XLOOKUP(H5043,Calendar!O:O,Calendar!N:N,,-1),""))</f>
        <v/>
      </c>
      <c r="AI5043" s="61" t="str">
        <f>IF(AND(AH5043&lt;&gt;"",E5043="Live"),_xlfn.XLOOKUP(_xlfn.TEXTJOIN(" vs ",,C5043:D5043),Calendar!G:G,Calendar!K:K),"")</f>
        <v/>
      </c>
      <c r="AJ5043" s="61" t="str">
        <f>IF(AND(K5043&lt;&gt;"Match of the Day",K5043&lt;&gt;"Match of the Day 2",K5043&lt;&gt;"Match of the Day Repeat"),"",1+MAX($AJ$10:AJ5042))</f>
        <v/>
      </c>
    </row>
    <row r="5044" spans="34:36" x14ac:dyDescent="0.35">
      <c r="AH5044" s="16" t="str">
        <f>IF(AND(B5044="Premier League",E5044="Live"),_xlfn.XLOOKUP(_xlfn.TEXTJOIN(" vs ",,C5044:D5044),Calendar!G:G,Calendar!B:B),IF(AND(B5044="Premier League",E5044="Highlights"),_xlfn.XLOOKUP(H5044,Calendar!O:O,Calendar!N:N,,-1),""))</f>
        <v/>
      </c>
      <c r="AI5044" s="61" t="str">
        <f>IF(AND(AH5044&lt;&gt;"",E5044="Live"),_xlfn.XLOOKUP(_xlfn.TEXTJOIN(" vs ",,C5044:D5044),Calendar!G:G,Calendar!K:K),"")</f>
        <v/>
      </c>
      <c r="AJ5044" s="61" t="str">
        <f>IF(AND(K5044&lt;&gt;"Match of the Day",K5044&lt;&gt;"Match of the Day 2",K5044&lt;&gt;"Match of the Day Repeat"),"",1+MAX($AJ$10:AJ5043))</f>
        <v/>
      </c>
    </row>
    <row r="5045" spans="34:36" x14ac:dyDescent="0.35">
      <c r="AH5045" s="16" t="str">
        <f>IF(AND(B5045="Premier League",E5045="Live"),_xlfn.XLOOKUP(_xlfn.TEXTJOIN(" vs ",,C5045:D5045),Calendar!G:G,Calendar!B:B),IF(AND(B5045="Premier League",E5045="Highlights"),_xlfn.XLOOKUP(H5045,Calendar!O:O,Calendar!N:N,,-1),""))</f>
        <v/>
      </c>
      <c r="AI5045" s="61" t="str">
        <f>IF(AND(AH5045&lt;&gt;"",E5045="Live"),_xlfn.XLOOKUP(_xlfn.TEXTJOIN(" vs ",,C5045:D5045),Calendar!G:G,Calendar!K:K),"")</f>
        <v/>
      </c>
      <c r="AJ5045" s="61" t="str">
        <f>IF(AND(K5045&lt;&gt;"Match of the Day",K5045&lt;&gt;"Match of the Day 2",K5045&lt;&gt;"Match of the Day Repeat"),"",1+MAX($AJ$10:AJ5044))</f>
        <v/>
      </c>
    </row>
    <row r="5046" spans="34:36" x14ac:dyDescent="0.35">
      <c r="AH5046" s="16" t="str">
        <f>IF(AND(B5046="Premier League",E5046="Live"),_xlfn.XLOOKUP(_xlfn.TEXTJOIN(" vs ",,C5046:D5046),Calendar!G:G,Calendar!B:B),IF(AND(B5046="Premier League",E5046="Highlights"),_xlfn.XLOOKUP(H5046,Calendar!O:O,Calendar!N:N,,-1),""))</f>
        <v/>
      </c>
      <c r="AI5046" s="61" t="str">
        <f>IF(AND(AH5046&lt;&gt;"",E5046="Live"),_xlfn.XLOOKUP(_xlfn.TEXTJOIN(" vs ",,C5046:D5046),Calendar!G:G,Calendar!K:K),"")</f>
        <v/>
      </c>
      <c r="AJ5046" s="61" t="str">
        <f>IF(AND(K5046&lt;&gt;"Match of the Day",K5046&lt;&gt;"Match of the Day 2",K5046&lt;&gt;"Match of the Day Repeat"),"",1+MAX($AJ$10:AJ5045))</f>
        <v/>
      </c>
    </row>
    <row r="5047" spans="34:36" x14ac:dyDescent="0.35">
      <c r="AH5047" s="16" t="str">
        <f>IF(AND(B5047="Premier League",E5047="Live"),_xlfn.XLOOKUP(_xlfn.TEXTJOIN(" vs ",,C5047:D5047),Calendar!G:G,Calendar!B:B),IF(AND(B5047="Premier League",E5047="Highlights"),_xlfn.XLOOKUP(H5047,Calendar!O:O,Calendar!N:N,,-1),""))</f>
        <v/>
      </c>
      <c r="AI5047" s="61" t="str">
        <f>IF(AND(AH5047&lt;&gt;"",E5047="Live"),_xlfn.XLOOKUP(_xlfn.TEXTJOIN(" vs ",,C5047:D5047),Calendar!G:G,Calendar!K:K),"")</f>
        <v/>
      </c>
      <c r="AJ5047" s="61" t="str">
        <f>IF(AND(K5047&lt;&gt;"Match of the Day",K5047&lt;&gt;"Match of the Day 2",K5047&lt;&gt;"Match of the Day Repeat"),"",1+MAX($AJ$10:AJ5046))</f>
        <v/>
      </c>
    </row>
    <row r="5048" spans="34:36" x14ac:dyDescent="0.35">
      <c r="AH5048" s="16" t="str">
        <f>IF(AND(B5048="Premier League",E5048="Live"),_xlfn.XLOOKUP(_xlfn.TEXTJOIN(" vs ",,C5048:D5048),Calendar!G:G,Calendar!B:B),IF(AND(B5048="Premier League",E5048="Highlights"),_xlfn.XLOOKUP(H5048,Calendar!O:O,Calendar!N:N,,-1),""))</f>
        <v/>
      </c>
      <c r="AI5048" s="61" t="str">
        <f>IF(AND(AH5048&lt;&gt;"",E5048="Live"),_xlfn.XLOOKUP(_xlfn.TEXTJOIN(" vs ",,C5048:D5048),Calendar!G:G,Calendar!K:K),"")</f>
        <v/>
      </c>
      <c r="AJ5048" s="61" t="str">
        <f>IF(AND(K5048&lt;&gt;"Match of the Day",K5048&lt;&gt;"Match of the Day 2",K5048&lt;&gt;"Match of the Day Repeat"),"",1+MAX($AJ$10:AJ5047))</f>
        <v/>
      </c>
    </row>
    <row r="5049" spans="34:36" x14ac:dyDescent="0.35">
      <c r="AH5049" s="16" t="str">
        <f>IF(AND(B5049="Premier League",E5049="Live"),_xlfn.XLOOKUP(_xlfn.TEXTJOIN(" vs ",,C5049:D5049),Calendar!G:G,Calendar!B:B),IF(AND(B5049="Premier League",E5049="Highlights"),_xlfn.XLOOKUP(H5049,Calendar!O:O,Calendar!N:N,,-1),""))</f>
        <v/>
      </c>
      <c r="AI5049" s="61" t="str">
        <f>IF(AND(AH5049&lt;&gt;"",E5049="Live"),_xlfn.XLOOKUP(_xlfn.TEXTJOIN(" vs ",,C5049:D5049),Calendar!G:G,Calendar!K:K),"")</f>
        <v/>
      </c>
      <c r="AJ5049" s="61" t="str">
        <f>IF(AND(K5049&lt;&gt;"Match of the Day",K5049&lt;&gt;"Match of the Day 2",K5049&lt;&gt;"Match of the Day Repeat"),"",1+MAX($AJ$10:AJ5048))</f>
        <v/>
      </c>
    </row>
    <row r="5050" spans="34:36" x14ac:dyDescent="0.35">
      <c r="AH5050" s="16" t="str">
        <f>IF(AND(B5050="Premier League",E5050="Live"),_xlfn.XLOOKUP(_xlfn.TEXTJOIN(" vs ",,C5050:D5050),Calendar!G:G,Calendar!B:B),IF(AND(B5050="Premier League",E5050="Highlights"),_xlfn.XLOOKUP(H5050,Calendar!O:O,Calendar!N:N,,-1),""))</f>
        <v/>
      </c>
      <c r="AI5050" s="61" t="str">
        <f>IF(AND(AH5050&lt;&gt;"",E5050="Live"),_xlfn.XLOOKUP(_xlfn.TEXTJOIN(" vs ",,C5050:D5050),Calendar!G:G,Calendar!K:K),"")</f>
        <v/>
      </c>
      <c r="AJ5050" s="61" t="str">
        <f>IF(AND(K5050&lt;&gt;"Match of the Day",K5050&lt;&gt;"Match of the Day 2",K5050&lt;&gt;"Match of the Day Repeat"),"",1+MAX($AJ$10:AJ5049))</f>
        <v/>
      </c>
    </row>
    <row r="5051" spans="34:36" x14ac:dyDescent="0.35">
      <c r="AH5051" s="16" t="str">
        <f>IF(AND(B5051="Premier League",E5051="Live"),_xlfn.XLOOKUP(_xlfn.TEXTJOIN(" vs ",,C5051:D5051),Calendar!G:G,Calendar!B:B),IF(AND(B5051="Premier League",E5051="Highlights"),_xlfn.XLOOKUP(H5051,Calendar!O:O,Calendar!N:N,,-1),""))</f>
        <v/>
      </c>
      <c r="AI5051" s="61" t="str">
        <f>IF(AND(AH5051&lt;&gt;"",E5051="Live"),_xlfn.XLOOKUP(_xlfn.TEXTJOIN(" vs ",,C5051:D5051),Calendar!G:G,Calendar!K:K),"")</f>
        <v/>
      </c>
      <c r="AJ5051" s="61" t="str">
        <f>IF(AND(K5051&lt;&gt;"Match of the Day",K5051&lt;&gt;"Match of the Day 2",K5051&lt;&gt;"Match of the Day Repeat"),"",1+MAX($AJ$10:AJ5050))</f>
        <v/>
      </c>
    </row>
    <row r="5052" spans="34:36" x14ac:dyDescent="0.35">
      <c r="AH5052" s="16" t="str">
        <f>IF(AND(B5052="Premier League",E5052="Live"),_xlfn.XLOOKUP(_xlfn.TEXTJOIN(" vs ",,C5052:D5052),Calendar!G:G,Calendar!B:B),IF(AND(B5052="Premier League",E5052="Highlights"),_xlfn.XLOOKUP(H5052,Calendar!O:O,Calendar!N:N,,-1),""))</f>
        <v/>
      </c>
      <c r="AI5052" s="61" t="str">
        <f>IF(AND(AH5052&lt;&gt;"",E5052="Live"),_xlfn.XLOOKUP(_xlfn.TEXTJOIN(" vs ",,C5052:D5052),Calendar!G:G,Calendar!K:K),"")</f>
        <v/>
      </c>
      <c r="AJ5052" s="61" t="str">
        <f>IF(AND(K5052&lt;&gt;"Match of the Day",K5052&lt;&gt;"Match of the Day 2",K5052&lt;&gt;"Match of the Day Repeat"),"",1+MAX($AJ$10:AJ5051))</f>
        <v/>
      </c>
    </row>
    <row r="5053" spans="34:36" x14ac:dyDescent="0.35">
      <c r="AH5053" s="16" t="str">
        <f>IF(AND(B5053="Premier League",E5053="Live"),_xlfn.XLOOKUP(_xlfn.TEXTJOIN(" vs ",,C5053:D5053),Calendar!G:G,Calendar!B:B),IF(AND(B5053="Premier League",E5053="Highlights"),_xlfn.XLOOKUP(H5053,Calendar!O:O,Calendar!N:N,,-1),""))</f>
        <v/>
      </c>
      <c r="AI5053" s="61" t="str">
        <f>IF(AND(AH5053&lt;&gt;"",E5053="Live"),_xlfn.XLOOKUP(_xlfn.TEXTJOIN(" vs ",,C5053:D5053),Calendar!G:G,Calendar!K:K),"")</f>
        <v/>
      </c>
      <c r="AJ5053" s="61" t="str">
        <f>IF(AND(K5053&lt;&gt;"Match of the Day",K5053&lt;&gt;"Match of the Day 2",K5053&lt;&gt;"Match of the Day Repeat"),"",1+MAX($AJ$10:AJ5052))</f>
        <v/>
      </c>
    </row>
    <row r="5054" spans="34:36" x14ac:dyDescent="0.35">
      <c r="AH5054" s="16" t="str">
        <f>IF(AND(B5054="Premier League",E5054="Live"),_xlfn.XLOOKUP(_xlfn.TEXTJOIN(" vs ",,C5054:D5054),Calendar!G:G,Calendar!B:B),IF(AND(B5054="Premier League",E5054="Highlights"),_xlfn.XLOOKUP(H5054,Calendar!O:O,Calendar!N:N,,-1),""))</f>
        <v/>
      </c>
      <c r="AI5054" s="61" t="str">
        <f>IF(AND(AH5054&lt;&gt;"",E5054="Live"),_xlfn.XLOOKUP(_xlfn.TEXTJOIN(" vs ",,C5054:D5054),Calendar!G:G,Calendar!K:K),"")</f>
        <v/>
      </c>
      <c r="AJ5054" s="61" t="str">
        <f>IF(AND(K5054&lt;&gt;"Match of the Day",K5054&lt;&gt;"Match of the Day 2",K5054&lt;&gt;"Match of the Day Repeat"),"",1+MAX($AJ$10:AJ5053))</f>
        <v/>
      </c>
    </row>
    <row r="5055" spans="34:36" x14ac:dyDescent="0.35">
      <c r="AH5055" s="16" t="str">
        <f>IF(AND(B5055="Premier League",E5055="Live"),_xlfn.XLOOKUP(_xlfn.TEXTJOIN(" vs ",,C5055:D5055),Calendar!G:G,Calendar!B:B),IF(AND(B5055="Premier League",E5055="Highlights"),_xlfn.XLOOKUP(H5055,Calendar!O:O,Calendar!N:N,,-1),""))</f>
        <v/>
      </c>
      <c r="AI5055" s="61" t="str">
        <f>IF(AND(AH5055&lt;&gt;"",E5055="Live"),_xlfn.XLOOKUP(_xlfn.TEXTJOIN(" vs ",,C5055:D5055),Calendar!G:G,Calendar!K:K),"")</f>
        <v/>
      </c>
      <c r="AJ5055" s="61" t="str">
        <f>IF(AND(K5055&lt;&gt;"Match of the Day",K5055&lt;&gt;"Match of the Day 2",K5055&lt;&gt;"Match of the Day Repeat"),"",1+MAX($AJ$10:AJ5054))</f>
        <v/>
      </c>
    </row>
    <row r="5056" spans="34:36" x14ac:dyDescent="0.35">
      <c r="AH5056" s="16" t="str">
        <f>IF(AND(B5056="Premier League",E5056="Live"),_xlfn.XLOOKUP(_xlfn.TEXTJOIN(" vs ",,C5056:D5056),Calendar!G:G,Calendar!B:B),IF(AND(B5056="Premier League",E5056="Highlights"),_xlfn.XLOOKUP(H5056,Calendar!O:O,Calendar!N:N,,-1),""))</f>
        <v/>
      </c>
      <c r="AI5056" s="61" t="str">
        <f>IF(AND(AH5056&lt;&gt;"",E5056="Live"),_xlfn.XLOOKUP(_xlfn.TEXTJOIN(" vs ",,C5056:D5056),Calendar!G:G,Calendar!K:K),"")</f>
        <v/>
      </c>
      <c r="AJ5056" s="61" t="str">
        <f>IF(AND(K5056&lt;&gt;"Match of the Day",K5056&lt;&gt;"Match of the Day 2",K5056&lt;&gt;"Match of the Day Repeat"),"",1+MAX($AJ$10:AJ5055))</f>
        <v/>
      </c>
    </row>
    <row r="5057" spans="34:36" x14ac:dyDescent="0.35">
      <c r="AH5057" s="16" t="str">
        <f>IF(AND(B5057="Premier League",E5057="Live"),_xlfn.XLOOKUP(_xlfn.TEXTJOIN(" vs ",,C5057:D5057),Calendar!G:G,Calendar!B:B),IF(AND(B5057="Premier League",E5057="Highlights"),_xlfn.XLOOKUP(H5057,Calendar!O:O,Calendar!N:N,,-1),""))</f>
        <v/>
      </c>
      <c r="AI5057" s="61" t="str">
        <f>IF(AND(AH5057&lt;&gt;"",E5057="Live"),_xlfn.XLOOKUP(_xlfn.TEXTJOIN(" vs ",,C5057:D5057),Calendar!G:G,Calendar!K:K),"")</f>
        <v/>
      </c>
      <c r="AJ5057" s="61" t="str">
        <f>IF(AND(K5057&lt;&gt;"Match of the Day",K5057&lt;&gt;"Match of the Day 2",K5057&lt;&gt;"Match of the Day Repeat"),"",1+MAX($AJ$10:AJ5056))</f>
        <v/>
      </c>
    </row>
    <row r="5058" spans="34:36" x14ac:dyDescent="0.35">
      <c r="AH5058" s="16" t="str">
        <f>IF(AND(B5058="Premier League",E5058="Live"),_xlfn.XLOOKUP(_xlfn.TEXTJOIN(" vs ",,C5058:D5058),Calendar!G:G,Calendar!B:B),IF(AND(B5058="Premier League",E5058="Highlights"),_xlfn.XLOOKUP(H5058,Calendar!O:O,Calendar!N:N,,-1),""))</f>
        <v/>
      </c>
      <c r="AI5058" s="61" t="str">
        <f>IF(AND(AH5058&lt;&gt;"",E5058="Live"),_xlfn.XLOOKUP(_xlfn.TEXTJOIN(" vs ",,C5058:D5058),Calendar!G:G,Calendar!K:K),"")</f>
        <v/>
      </c>
      <c r="AJ5058" s="61" t="str">
        <f>IF(AND(K5058&lt;&gt;"Match of the Day",K5058&lt;&gt;"Match of the Day 2",K5058&lt;&gt;"Match of the Day Repeat"),"",1+MAX($AJ$10:AJ5057))</f>
        <v/>
      </c>
    </row>
    <row r="5059" spans="34:36" x14ac:dyDescent="0.35">
      <c r="AH5059" s="16" t="str">
        <f>IF(AND(B5059="Premier League",E5059="Live"),_xlfn.XLOOKUP(_xlfn.TEXTJOIN(" vs ",,C5059:D5059),Calendar!G:G,Calendar!B:B),IF(AND(B5059="Premier League",E5059="Highlights"),_xlfn.XLOOKUP(H5059,Calendar!O:O,Calendar!N:N,,-1),""))</f>
        <v/>
      </c>
      <c r="AI5059" s="61" t="str">
        <f>IF(AND(AH5059&lt;&gt;"",E5059="Live"),_xlfn.XLOOKUP(_xlfn.TEXTJOIN(" vs ",,C5059:D5059),Calendar!G:G,Calendar!K:K),"")</f>
        <v/>
      </c>
      <c r="AJ5059" s="61" t="str">
        <f>IF(AND(K5059&lt;&gt;"Match of the Day",K5059&lt;&gt;"Match of the Day 2",K5059&lt;&gt;"Match of the Day Repeat"),"",1+MAX($AJ$10:AJ5058))</f>
        <v/>
      </c>
    </row>
    <row r="5060" spans="34:36" x14ac:dyDescent="0.35">
      <c r="AH5060" s="16" t="str">
        <f>IF(AND(B5060="Premier League",E5060="Live"),_xlfn.XLOOKUP(_xlfn.TEXTJOIN(" vs ",,C5060:D5060),Calendar!G:G,Calendar!B:B),IF(AND(B5060="Premier League",E5060="Highlights"),_xlfn.XLOOKUP(H5060,Calendar!O:O,Calendar!N:N,,-1),""))</f>
        <v/>
      </c>
      <c r="AI5060" s="61" t="str">
        <f>IF(AND(AH5060&lt;&gt;"",E5060="Live"),_xlfn.XLOOKUP(_xlfn.TEXTJOIN(" vs ",,C5060:D5060),Calendar!G:G,Calendar!K:K),"")</f>
        <v/>
      </c>
      <c r="AJ5060" s="61" t="str">
        <f>IF(AND(K5060&lt;&gt;"Match of the Day",K5060&lt;&gt;"Match of the Day 2",K5060&lt;&gt;"Match of the Day Repeat"),"",1+MAX($AJ$10:AJ5059))</f>
        <v/>
      </c>
    </row>
    <row r="5061" spans="34:36" x14ac:dyDescent="0.35">
      <c r="AH5061" s="16" t="str">
        <f>IF(AND(B5061="Premier League",E5061="Live"),_xlfn.XLOOKUP(_xlfn.TEXTJOIN(" vs ",,C5061:D5061),Calendar!G:G,Calendar!B:B),IF(AND(B5061="Premier League",E5061="Highlights"),_xlfn.XLOOKUP(H5061,Calendar!O:O,Calendar!N:N,,-1),""))</f>
        <v/>
      </c>
      <c r="AI5061" s="61" t="str">
        <f>IF(AND(AH5061&lt;&gt;"",E5061="Live"),_xlfn.XLOOKUP(_xlfn.TEXTJOIN(" vs ",,C5061:D5061),Calendar!G:G,Calendar!K:K),"")</f>
        <v/>
      </c>
      <c r="AJ5061" s="61" t="str">
        <f>IF(AND(K5061&lt;&gt;"Match of the Day",K5061&lt;&gt;"Match of the Day 2",K5061&lt;&gt;"Match of the Day Repeat"),"",1+MAX($AJ$10:AJ5060))</f>
        <v/>
      </c>
    </row>
    <row r="5062" spans="34:36" x14ac:dyDescent="0.35">
      <c r="AH5062" s="16" t="str">
        <f>IF(AND(B5062="Premier League",E5062="Live"),_xlfn.XLOOKUP(_xlfn.TEXTJOIN(" vs ",,C5062:D5062),Calendar!G:G,Calendar!B:B),IF(AND(B5062="Premier League",E5062="Highlights"),_xlfn.XLOOKUP(H5062,Calendar!O:O,Calendar!N:N,,-1),""))</f>
        <v/>
      </c>
      <c r="AI5062" s="61" t="str">
        <f>IF(AND(AH5062&lt;&gt;"",E5062="Live"),_xlfn.XLOOKUP(_xlfn.TEXTJOIN(" vs ",,C5062:D5062),Calendar!G:G,Calendar!K:K),"")</f>
        <v/>
      </c>
      <c r="AJ5062" s="61" t="str">
        <f>IF(AND(K5062&lt;&gt;"Match of the Day",K5062&lt;&gt;"Match of the Day 2",K5062&lt;&gt;"Match of the Day Repeat"),"",1+MAX($AJ$10:AJ5061))</f>
        <v/>
      </c>
    </row>
    <row r="5063" spans="34:36" x14ac:dyDescent="0.35">
      <c r="AH5063" s="16" t="str">
        <f>IF(AND(B5063="Premier League",E5063="Live"),_xlfn.XLOOKUP(_xlfn.TEXTJOIN(" vs ",,C5063:D5063),Calendar!G:G,Calendar!B:B),IF(AND(B5063="Premier League",E5063="Highlights"),_xlfn.XLOOKUP(H5063,Calendar!O:O,Calendar!N:N,,-1),""))</f>
        <v/>
      </c>
      <c r="AI5063" s="61" t="str">
        <f>IF(AND(AH5063&lt;&gt;"",E5063="Live"),_xlfn.XLOOKUP(_xlfn.TEXTJOIN(" vs ",,C5063:D5063),Calendar!G:G,Calendar!K:K),"")</f>
        <v/>
      </c>
      <c r="AJ5063" s="61" t="str">
        <f>IF(AND(K5063&lt;&gt;"Match of the Day",K5063&lt;&gt;"Match of the Day 2",K5063&lt;&gt;"Match of the Day Repeat"),"",1+MAX($AJ$10:AJ5062))</f>
        <v/>
      </c>
    </row>
    <row r="5064" spans="34:36" x14ac:dyDescent="0.35">
      <c r="AH5064" s="16" t="str">
        <f>IF(AND(B5064="Premier League",E5064="Live"),_xlfn.XLOOKUP(_xlfn.TEXTJOIN(" vs ",,C5064:D5064),Calendar!G:G,Calendar!B:B),IF(AND(B5064="Premier League",E5064="Highlights"),_xlfn.XLOOKUP(H5064,Calendar!O:O,Calendar!N:N,,-1),""))</f>
        <v/>
      </c>
      <c r="AI5064" s="61" t="str">
        <f>IF(AND(AH5064&lt;&gt;"",E5064="Live"),_xlfn.XLOOKUP(_xlfn.TEXTJOIN(" vs ",,C5064:D5064),Calendar!G:G,Calendar!K:K),"")</f>
        <v/>
      </c>
      <c r="AJ5064" s="61" t="str">
        <f>IF(AND(K5064&lt;&gt;"Match of the Day",K5064&lt;&gt;"Match of the Day 2",K5064&lt;&gt;"Match of the Day Repeat"),"",1+MAX($AJ$10:AJ5063))</f>
        <v/>
      </c>
    </row>
    <row r="5065" spans="34:36" x14ac:dyDescent="0.35">
      <c r="AH5065" s="16" t="str">
        <f>IF(AND(B5065="Premier League",E5065="Live"),_xlfn.XLOOKUP(_xlfn.TEXTJOIN(" vs ",,C5065:D5065),Calendar!G:G,Calendar!B:B),IF(AND(B5065="Premier League",E5065="Highlights"),_xlfn.XLOOKUP(H5065,Calendar!O:O,Calendar!N:N,,-1),""))</f>
        <v/>
      </c>
      <c r="AI5065" s="61" t="str">
        <f>IF(AND(AH5065&lt;&gt;"",E5065="Live"),_xlfn.XLOOKUP(_xlfn.TEXTJOIN(" vs ",,C5065:D5065),Calendar!G:G,Calendar!K:K),"")</f>
        <v/>
      </c>
      <c r="AJ5065" s="61" t="str">
        <f>IF(AND(K5065&lt;&gt;"Match of the Day",K5065&lt;&gt;"Match of the Day 2",K5065&lt;&gt;"Match of the Day Repeat"),"",1+MAX($AJ$10:AJ5064))</f>
        <v/>
      </c>
    </row>
    <row r="5066" spans="34:36" x14ac:dyDescent="0.35">
      <c r="AH5066" s="16" t="str">
        <f>IF(AND(B5066="Premier League",E5066="Live"),_xlfn.XLOOKUP(_xlfn.TEXTJOIN(" vs ",,C5066:D5066),Calendar!G:G,Calendar!B:B),IF(AND(B5066="Premier League",E5066="Highlights"),_xlfn.XLOOKUP(H5066,Calendar!O:O,Calendar!N:N,,-1),""))</f>
        <v/>
      </c>
      <c r="AI5066" s="61" t="str">
        <f>IF(AND(AH5066&lt;&gt;"",E5066="Live"),_xlfn.XLOOKUP(_xlfn.TEXTJOIN(" vs ",,C5066:D5066),Calendar!G:G,Calendar!K:K),"")</f>
        <v/>
      </c>
      <c r="AJ5066" s="61" t="str">
        <f>IF(AND(K5066&lt;&gt;"Match of the Day",K5066&lt;&gt;"Match of the Day 2",K5066&lt;&gt;"Match of the Day Repeat"),"",1+MAX($AJ$10:AJ5065))</f>
        <v/>
      </c>
    </row>
    <row r="5067" spans="34:36" x14ac:dyDescent="0.35">
      <c r="AH5067" s="16" t="str">
        <f>IF(AND(B5067="Premier League",E5067="Live"),_xlfn.XLOOKUP(_xlfn.TEXTJOIN(" vs ",,C5067:D5067),Calendar!G:G,Calendar!B:B),IF(AND(B5067="Premier League",E5067="Highlights"),_xlfn.XLOOKUP(H5067,Calendar!O:O,Calendar!N:N,,-1),""))</f>
        <v/>
      </c>
      <c r="AI5067" s="61" t="str">
        <f>IF(AND(AH5067&lt;&gt;"",E5067="Live"),_xlfn.XLOOKUP(_xlfn.TEXTJOIN(" vs ",,C5067:D5067),Calendar!G:G,Calendar!K:K),"")</f>
        <v/>
      </c>
      <c r="AJ5067" s="61" t="str">
        <f>IF(AND(K5067&lt;&gt;"Match of the Day",K5067&lt;&gt;"Match of the Day 2",K5067&lt;&gt;"Match of the Day Repeat"),"",1+MAX($AJ$10:AJ5066))</f>
        <v/>
      </c>
    </row>
    <row r="5068" spans="34:36" x14ac:dyDescent="0.35">
      <c r="AH5068" s="16" t="str">
        <f>IF(AND(B5068="Premier League",E5068="Live"),_xlfn.XLOOKUP(_xlfn.TEXTJOIN(" vs ",,C5068:D5068),Calendar!G:G,Calendar!B:B),IF(AND(B5068="Premier League",E5068="Highlights"),_xlfn.XLOOKUP(H5068,Calendar!O:O,Calendar!N:N,,-1),""))</f>
        <v/>
      </c>
      <c r="AI5068" s="61" t="str">
        <f>IF(AND(AH5068&lt;&gt;"",E5068="Live"),_xlfn.XLOOKUP(_xlfn.TEXTJOIN(" vs ",,C5068:D5068),Calendar!G:G,Calendar!K:K),"")</f>
        <v/>
      </c>
      <c r="AJ5068" s="61" t="str">
        <f>IF(AND(K5068&lt;&gt;"Match of the Day",K5068&lt;&gt;"Match of the Day 2",K5068&lt;&gt;"Match of the Day Repeat"),"",1+MAX($AJ$10:AJ5067))</f>
        <v/>
      </c>
    </row>
    <row r="5069" spans="34:36" x14ac:dyDescent="0.35">
      <c r="AH5069" s="16" t="str">
        <f>IF(AND(B5069="Premier League",E5069="Live"),_xlfn.XLOOKUP(_xlfn.TEXTJOIN(" vs ",,C5069:D5069),Calendar!G:G,Calendar!B:B),IF(AND(B5069="Premier League",E5069="Highlights"),_xlfn.XLOOKUP(H5069,Calendar!O:O,Calendar!N:N,,-1),""))</f>
        <v/>
      </c>
      <c r="AI5069" s="61" t="str">
        <f>IF(AND(AH5069&lt;&gt;"",E5069="Live"),_xlfn.XLOOKUP(_xlfn.TEXTJOIN(" vs ",,C5069:D5069),Calendar!G:G,Calendar!K:K),"")</f>
        <v/>
      </c>
      <c r="AJ5069" s="61" t="str">
        <f>IF(AND(K5069&lt;&gt;"Match of the Day",K5069&lt;&gt;"Match of the Day 2",K5069&lt;&gt;"Match of the Day Repeat"),"",1+MAX($AJ$10:AJ5068))</f>
        <v/>
      </c>
    </row>
    <row r="5070" spans="34:36" x14ac:dyDescent="0.35">
      <c r="AH5070" s="16" t="str">
        <f>IF(AND(B5070="Premier League",E5070="Live"),_xlfn.XLOOKUP(_xlfn.TEXTJOIN(" vs ",,C5070:D5070),Calendar!G:G,Calendar!B:B),IF(AND(B5070="Premier League",E5070="Highlights"),_xlfn.XLOOKUP(H5070,Calendar!O:O,Calendar!N:N,,-1),""))</f>
        <v/>
      </c>
      <c r="AI5070" s="61" t="str">
        <f>IF(AND(AH5070&lt;&gt;"",E5070="Live"),_xlfn.XLOOKUP(_xlfn.TEXTJOIN(" vs ",,C5070:D5070),Calendar!G:G,Calendar!K:K),"")</f>
        <v/>
      </c>
      <c r="AJ5070" s="61" t="str">
        <f>IF(AND(K5070&lt;&gt;"Match of the Day",K5070&lt;&gt;"Match of the Day 2",K5070&lt;&gt;"Match of the Day Repeat"),"",1+MAX($AJ$10:AJ5069))</f>
        <v/>
      </c>
    </row>
    <row r="5071" spans="34:36" x14ac:dyDescent="0.35">
      <c r="AH5071" s="16" t="str">
        <f>IF(AND(B5071="Premier League",E5071="Live"),_xlfn.XLOOKUP(_xlfn.TEXTJOIN(" vs ",,C5071:D5071),Calendar!G:G,Calendar!B:B),IF(AND(B5071="Premier League",E5071="Highlights"),_xlfn.XLOOKUP(H5071,Calendar!O:O,Calendar!N:N,,-1),""))</f>
        <v/>
      </c>
      <c r="AI5071" s="61" t="str">
        <f>IF(AND(AH5071&lt;&gt;"",E5071="Live"),_xlfn.XLOOKUP(_xlfn.TEXTJOIN(" vs ",,C5071:D5071),Calendar!G:G,Calendar!K:K),"")</f>
        <v/>
      </c>
      <c r="AJ5071" s="61" t="str">
        <f>IF(AND(K5071&lt;&gt;"Match of the Day",K5071&lt;&gt;"Match of the Day 2",K5071&lt;&gt;"Match of the Day Repeat"),"",1+MAX($AJ$10:AJ5070))</f>
        <v/>
      </c>
    </row>
    <row r="5072" spans="34:36" x14ac:dyDescent="0.35">
      <c r="AH5072" s="16" t="str">
        <f>IF(AND(B5072="Premier League",E5072="Live"),_xlfn.XLOOKUP(_xlfn.TEXTJOIN(" vs ",,C5072:D5072),Calendar!G:G,Calendar!B:B),IF(AND(B5072="Premier League",E5072="Highlights"),_xlfn.XLOOKUP(H5072,Calendar!O:O,Calendar!N:N,,-1),""))</f>
        <v/>
      </c>
      <c r="AI5072" s="61" t="str">
        <f>IF(AND(AH5072&lt;&gt;"",E5072="Live"),_xlfn.XLOOKUP(_xlfn.TEXTJOIN(" vs ",,C5072:D5072),Calendar!G:G,Calendar!K:K),"")</f>
        <v/>
      </c>
      <c r="AJ5072" s="61" t="str">
        <f>IF(AND(K5072&lt;&gt;"Match of the Day",K5072&lt;&gt;"Match of the Day 2",K5072&lt;&gt;"Match of the Day Repeat"),"",1+MAX($AJ$10:AJ5071))</f>
        <v/>
      </c>
    </row>
    <row r="5073" spans="34:36" x14ac:dyDescent="0.35">
      <c r="AH5073" s="16" t="str">
        <f>IF(AND(B5073="Premier League",E5073="Live"),_xlfn.XLOOKUP(_xlfn.TEXTJOIN(" vs ",,C5073:D5073),Calendar!G:G,Calendar!B:B),IF(AND(B5073="Premier League",E5073="Highlights"),_xlfn.XLOOKUP(H5073,Calendar!O:O,Calendar!N:N,,-1),""))</f>
        <v/>
      </c>
      <c r="AI5073" s="61" t="str">
        <f>IF(AND(AH5073&lt;&gt;"",E5073="Live"),_xlfn.XLOOKUP(_xlfn.TEXTJOIN(" vs ",,C5073:D5073),Calendar!G:G,Calendar!K:K),"")</f>
        <v/>
      </c>
      <c r="AJ5073" s="61" t="str">
        <f>IF(AND(K5073&lt;&gt;"Match of the Day",K5073&lt;&gt;"Match of the Day 2",K5073&lt;&gt;"Match of the Day Repeat"),"",1+MAX($AJ$10:AJ5072))</f>
        <v/>
      </c>
    </row>
    <row r="5074" spans="34:36" x14ac:dyDescent="0.35">
      <c r="AH5074" s="16" t="str">
        <f>IF(AND(B5074="Premier League",E5074="Live"),_xlfn.XLOOKUP(_xlfn.TEXTJOIN(" vs ",,C5074:D5074),Calendar!G:G,Calendar!B:B),IF(AND(B5074="Premier League",E5074="Highlights"),_xlfn.XLOOKUP(H5074,Calendar!O:O,Calendar!N:N,,-1),""))</f>
        <v/>
      </c>
      <c r="AI5074" s="61" t="str">
        <f>IF(AND(AH5074&lt;&gt;"",E5074="Live"),_xlfn.XLOOKUP(_xlfn.TEXTJOIN(" vs ",,C5074:D5074),Calendar!G:G,Calendar!K:K),"")</f>
        <v/>
      </c>
      <c r="AJ5074" s="61" t="str">
        <f>IF(AND(K5074&lt;&gt;"Match of the Day",K5074&lt;&gt;"Match of the Day 2",K5074&lt;&gt;"Match of the Day Repeat"),"",1+MAX($AJ$10:AJ5073))</f>
        <v/>
      </c>
    </row>
    <row r="5075" spans="34:36" x14ac:dyDescent="0.35">
      <c r="AH5075" s="16" t="str">
        <f>IF(AND(B5075="Premier League",E5075="Live"),_xlfn.XLOOKUP(_xlfn.TEXTJOIN(" vs ",,C5075:D5075),Calendar!G:G,Calendar!B:B),IF(AND(B5075="Premier League",E5075="Highlights"),_xlfn.XLOOKUP(H5075,Calendar!O:O,Calendar!N:N,,-1),""))</f>
        <v/>
      </c>
      <c r="AI5075" s="61" t="str">
        <f>IF(AND(AH5075&lt;&gt;"",E5075="Live"),_xlfn.XLOOKUP(_xlfn.TEXTJOIN(" vs ",,C5075:D5075),Calendar!G:G,Calendar!K:K),"")</f>
        <v/>
      </c>
      <c r="AJ5075" s="61" t="str">
        <f>IF(AND(K5075&lt;&gt;"Match of the Day",K5075&lt;&gt;"Match of the Day 2",K5075&lt;&gt;"Match of the Day Repeat"),"",1+MAX($AJ$10:AJ5074))</f>
        <v/>
      </c>
    </row>
    <row r="5076" spans="34:36" x14ac:dyDescent="0.35">
      <c r="AH5076" s="16" t="str">
        <f>IF(AND(B5076="Premier League",E5076="Live"),_xlfn.XLOOKUP(_xlfn.TEXTJOIN(" vs ",,C5076:D5076),Calendar!G:G,Calendar!B:B),IF(AND(B5076="Premier League",E5076="Highlights"),_xlfn.XLOOKUP(H5076,Calendar!O:O,Calendar!N:N,,-1),""))</f>
        <v/>
      </c>
      <c r="AI5076" s="61" t="str">
        <f>IF(AND(AH5076&lt;&gt;"",E5076="Live"),_xlfn.XLOOKUP(_xlfn.TEXTJOIN(" vs ",,C5076:D5076),Calendar!G:G,Calendar!K:K),"")</f>
        <v/>
      </c>
      <c r="AJ5076" s="61" t="str">
        <f>IF(AND(K5076&lt;&gt;"Match of the Day",K5076&lt;&gt;"Match of the Day 2",K5076&lt;&gt;"Match of the Day Repeat"),"",1+MAX($AJ$10:AJ5075))</f>
        <v/>
      </c>
    </row>
    <row r="5077" spans="34:36" x14ac:dyDescent="0.35">
      <c r="AH5077" s="16" t="str">
        <f>IF(AND(B5077="Premier League",E5077="Live"),_xlfn.XLOOKUP(_xlfn.TEXTJOIN(" vs ",,C5077:D5077),Calendar!G:G,Calendar!B:B),IF(AND(B5077="Premier League",E5077="Highlights"),_xlfn.XLOOKUP(H5077,Calendar!O:O,Calendar!N:N,,-1),""))</f>
        <v/>
      </c>
      <c r="AI5077" s="61" t="str">
        <f>IF(AND(AH5077&lt;&gt;"",E5077="Live"),_xlfn.XLOOKUP(_xlfn.TEXTJOIN(" vs ",,C5077:D5077),Calendar!G:G,Calendar!K:K),"")</f>
        <v/>
      </c>
      <c r="AJ5077" s="61" t="str">
        <f>IF(AND(K5077&lt;&gt;"Match of the Day",K5077&lt;&gt;"Match of the Day 2",K5077&lt;&gt;"Match of the Day Repeat"),"",1+MAX($AJ$10:AJ5076))</f>
        <v/>
      </c>
    </row>
    <row r="5078" spans="34:36" x14ac:dyDescent="0.35">
      <c r="AH5078" s="16" t="str">
        <f>IF(AND(B5078="Premier League",E5078="Live"),_xlfn.XLOOKUP(_xlfn.TEXTJOIN(" vs ",,C5078:D5078),Calendar!G:G,Calendar!B:B),IF(AND(B5078="Premier League",E5078="Highlights"),_xlfn.XLOOKUP(H5078,Calendar!O:O,Calendar!N:N,,-1),""))</f>
        <v/>
      </c>
      <c r="AI5078" s="61" t="str">
        <f>IF(AND(AH5078&lt;&gt;"",E5078="Live"),_xlfn.XLOOKUP(_xlfn.TEXTJOIN(" vs ",,C5078:D5078),Calendar!G:G,Calendar!K:K),"")</f>
        <v/>
      </c>
      <c r="AJ5078" s="61" t="str">
        <f>IF(AND(K5078&lt;&gt;"Match of the Day",K5078&lt;&gt;"Match of the Day 2",K5078&lt;&gt;"Match of the Day Repeat"),"",1+MAX($AJ$10:AJ5077))</f>
        <v/>
      </c>
    </row>
    <row r="5079" spans="34:36" x14ac:dyDescent="0.35">
      <c r="AH5079" s="16" t="str">
        <f>IF(AND(B5079="Premier League",E5079="Live"),_xlfn.XLOOKUP(_xlfn.TEXTJOIN(" vs ",,C5079:D5079),Calendar!G:G,Calendar!B:B),IF(AND(B5079="Premier League",E5079="Highlights"),_xlfn.XLOOKUP(H5079,Calendar!O:O,Calendar!N:N,,-1),""))</f>
        <v/>
      </c>
      <c r="AI5079" s="61" t="str">
        <f>IF(AND(AH5079&lt;&gt;"",E5079="Live"),_xlfn.XLOOKUP(_xlfn.TEXTJOIN(" vs ",,C5079:D5079),Calendar!G:G,Calendar!K:K),"")</f>
        <v/>
      </c>
      <c r="AJ5079" s="61" t="str">
        <f>IF(AND(K5079&lt;&gt;"Match of the Day",K5079&lt;&gt;"Match of the Day 2",K5079&lt;&gt;"Match of the Day Repeat"),"",1+MAX($AJ$10:AJ5078))</f>
        <v/>
      </c>
    </row>
    <row r="5080" spans="34:36" x14ac:dyDescent="0.35">
      <c r="AH5080" s="16" t="str">
        <f>IF(AND(B5080="Premier League",E5080="Live"),_xlfn.XLOOKUP(_xlfn.TEXTJOIN(" vs ",,C5080:D5080),Calendar!G:G,Calendar!B:B),IF(AND(B5080="Premier League",E5080="Highlights"),_xlfn.XLOOKUP(H5080,Calendar!O:O,Calendar!N:N,,-1),""))</f>
        <v/>
      </c>
      <c r="AI5080" s="61" t="str">
        <f>IF(AND(AH5080&lt;&gt;"",E5080="Live"),_xlfn.XLOOKUP(_xlfn.TEXTJOIN(" vs ",,C5080:D5080),Calendar!G:G,Calendar!K:K),"")</f>
        <v/>
      </c>
      <c r="AJ5080" s="61" t="str">
        <f>IF(AND(K5080&lt;&gt;"Match of the Day",K5080&lt;&gt;"Match of the Day 2",K5080&lt;&gt;"Match of the Day Repeat"),"",1+MAX($AJ$10:AJ5079))</f>
        <v/>
      </c>
    </row>
    <row r="5081" spans="34:36" x14ac:dyDescent="0.35">
      <c r="AH5081" s="16" t="str">
        <f>IF(AND(B5081="Premier League",E5081="Live"),_xlfn.XLOOKUP(_xlfn.TEXTJOIN(" vs ",,C5081:D5081),Calendar!G:G,Calendar!B:B),IF(AND(B5081="Premier League",E5081="Highlights"),_xlfn.XLOOKUP(H5081,Calendar!O:O,Calendar!N:N,,-1),""))</f>
        <v/>
      </c>
      <c r="AI5081" s="61" t="str">
        <f>IF(AND(AH5081&lt;&gt;"",E5081="Live"),_xlfn.XLOOKUP(_xlfn.TEXTJOIN(" vs ",,C5081:D5081),Calendar!G:G,Calendar!K:K),"")</f>
        <v/>
      </c>
      <c r="AJ5081" s="61" t="str">
        <f>IF(AND(K5081&lt;&gt;"Match of the Day",K5081&lt;&gt;"Match of the Day 2",K5081&lt;&gt;"Match of the Day Repeat"),"",1+MAX($AJ$10:AJ5080))</f>
        <v/>
      </c>
    </row>
    <row r="5082" spans="34:36" x14ac:dyDescent="0.35">
      <c r="AH5082" s="16" t="str">
        <f>IF(AND(B5082="Premier League",E5082="Live"),_xlfn.XLOOKUP(_xlfn.TEXTJOIN(" vs ",,C5082:D5082),Calendar!G:G,Calendar!B:B),IF(AND(B5082="Premier League",E5082="Highlights"),_xlfn.XLOOKUP(H5082,Calendar!O:O,Calendar!N:N,,-1),""))</f>
        <v/>
      </c>
      <c r="AI5082" s="61" t="str">
        <f>IF(AND(AH5082&lt;&gt;"",E5082="Live"),_xlfn.XLOOKUP(_xlfn.TEXTJOIN(" vs ",,C5082:D5082),Calendar!G:G,Calendar!K:K),"")</f>
        <v/>
      </c>
      <c r="AJ5082" s="61" t="str">
        <f>IF(AND(K5082&lt;&gt;"Match of the Day",K5082&lt;&gt;"Match of the Day 2",K5082&lt;&gt;"Match of the Day Repeat"),"",1+MAX($AJ$10:AJ5081))</f>
        <v/>
      </c>
    </row>
    <row r="5083" spans="34:36" x14ac:dyDescent="0.35">
      <c r="AH5083" s="16" t="str">
        <f>IF(AND(B5083="Premier League",E5083="Live"),_xlfn.XLOOKUP(_xlfn.TEXTJOIN(" vs ",,C5083:D5083),Calendar!G:G,Calendar!B:B),IF(AND(B5083="Premier League",E5083="Highlights"),_xlfn.XLOOKUP(H5083,Calendar!O:O,Calendar!N:N,,-1),""))</f>
        <v/>
      </c>
      <c r="AI5083" s="61" t="str">
        <f>IF(AND(AH5083&lt;&gt;"",E5083="Live"),_xlfn.XLOOKUP(_xlfn.TEXTJOIN(" vs ",,C5083:D5083),Calendar!G:G,Calendar!K:K),"")</f>
        <v/>
      </c>
      <c r="AJ5083" s="61" t="str">
        <f>IF(AND(K5083&lt;&gt;"Match of the Day",K5083&lt;&gt;"Match of the Day 2",K5083&lt;&gt;"Match of the Day Repeat"),"",1+MAX($AJ$10:AJ5082))</f>
        <v/>
      </c>
    </row>
    <row r="5084" spans="34:36" x14ac:dyDescent="0.35">
      <c r="AH5084" s="16" t="str">
        <f>IF(AND(B5084="Premier League",E5084="Live"),_xlfn.XLOOKUP(_xlfn.TEXTJOIN(" vs ",,C5084:D5084),Calendar!G:G,Calendar!B:B),IF(AND(B5084="Premier League",E5084="Highlights"),_xlfn.XLOOKUP(H5084,Calendar!O:O,Calendar!N:N,,-1),""))</f>
        <v/>
      </c>
      <c r="AI5084" s="61" t="str">
        <f>IF(AND(AH5084&lt;&gt;"",E5084="Live"),_xlfn.XLOOKUP(_xlfn.TEXTJOIN(" vs ",,C5084:D5084),Calendar!G:G,Calendar!K:K),"")</f>
        <v/>
      </c>
      <c r="AJ5084" s="61" t="str">
        <f>IF(AND(K5084&lt;&gt;"Match of the Day",K5084&lt;&gt;"Match of the Day 2",K5084&lt;&gt;"Match of the Day Repeat"),"",1+MAX($AJ$10:AJ5083))</f>
        <v/>
      </c>
    </row>
    <row r="5085" spans="34:36" x14ac:dyDescent="0.35">
      <c r="AH5085" s="16" t="str">
        <f>IF(AND(B5085="Premier League",E5085="Live"),_xlfn.XLOOKUP(_xlfn.TEXTJOIN(" vs ",,C5085:D5085),Calendar!G:G,Calendar!B:B),IF(AND(B5085="Premier League",E5085="Highlights"),_xlfn.XLOOKUP(H5085,Calendar!O:O,Calendar!N:N,,-1),""))</f>
        <v/>
      </c>
      <c r="AI5085" s="61" t="str">
        <f>IF(AND(AH5085&lt;&gt;"",E5085="Live"),_xlfn.XLOOKUP(_xlfn.TEXTJOIN(" vs ",,C5085:D5085),Calendar!G:G,Calendar!K:K),"")</f>
        <v/>
      </c>
      <c r="AJ5085" s="61" t="str">
        <f>IF(AND(K5085&lt;&gt;"Match of the Day",K5085&lt;&gt;"Match of the Day 2",K5085&lt;&gt;"Match of the Day Repeat"),"",1+MAX($AJ$10:AJ5084))</f>
        <v/>
      </c>
    </row>
    <row r="5086" spans="34:36" x14ac:dyDescent="0.35">
      <c r="AH5086" s="16" t="str">
        <f>IF(AND(B5086="Premier League",E5086="Live"),_xlfn.XLOOKUP(_xlfn.TEXTJOIN(" vs ",,C5086:D5086),Calendar!G:G,Calendar!B:B),IF(AND(B5086="Premier League",E5086="Highlights"),_xlfn.XLOOKUP(H5086,Calendar!O:O,Calendar!N:N,,-1),""))</f>
        <v/>
      </c>
      <c r="AI5086" s="61" t="str">
        <f>IF(AND(AH5086&lt;&gt;"",E5086="Live"),_xlfn.XLOOKUP(_xlfn.TEXTJOIN(" vs ",,C5086:D5086),Calendar!G:G,Calendar!K:K),"")</f>
        <v/>
      </c>
      <c r="AJ5086" s="61" t="str">
        <f>IF(AND(K5086&lt;&gt;"Match of the Day",K5086&lt;&gt;"Match of the Day 2",K5086&lt;&gt;"Match of the Day Repeat"),"",1+MAX($AJ$10:AJ5085))</f>
        <v/>
      </c>
    </row>
    <row r="5087" spans="34:36" x14ac:dyDescent="0.35">
      <c r="AH5087" s="16" t="str">
        <f>IF(AND(B5087="Premier League",E5087="Live"),_xlfn.XLOOKUP(_xlfn.TEXTJOIN(" vs ",,C5087:D5087),Calendar!G:G,Calendar!B:B),IF(AND(B5087="Premier League",E5087="Highlights"),_xlfn.XLOOKUP(H5087,Calendar!O:O,Calendar!N:N,,-1),""))</f>
        <v/>
      </c>
      <c r="AI5087" s="61" t="str">
        <f>IF(AND(AH5087&lt;&gt;"",E5087="Live"),_xlfn.XLOOKUP(_xlfn.TEXTJOIN(" vs ",,C5087:D5087),Calendar!G:G,Calendar!K:K),"")</f>
        <v/>
      </c>
      <c r="AJ5087" s="61" t="str">
        <f>IF(AND(K5087&lt;&gt;"Match of the Day",K5087&lt;&gt;"Match of the Day 2",K5087&lt;&gt;"Match of the Day Repeat"),"",1+MAX($AJ$10:AJ5086))</f>
        <v/>
      </c>
    </row>
    <row r="5088" spans="34:36" x14ac:dyDescent="0.35">
      <c r="AH5088" s="16" t="str">
        <f>IF(AND(B5088="Premier League",E5088="Live"),_xlfn.XLOOKUP(_xlfn.TEXTJOIN(" vs ",,C5088:D5088),Calendar!G:G,Calendar!B:B),IF(AND(B5088="Premier League",E5088="Highlights"),_xlfn.XLOOKUP(H5088,Calendar!O:O,Calendar!N:N,,-1),""))</f>
        <v/>
      </c>
      <c r="AI5088" s="61" t="str">
        <f>IF(AND(AH5088&lt;&gt;"",E5088="Live"),_xlfn.XLOOKUP(_xlfn.TEXTJOIN(" vs ",,C5088:D5088),Calendar!G:G,Calendar!K:K),"")</f>
        <v/>
      </c>
      <c r="AJ5088" s="61" t="str">
        <f>IF(AND(K5088&lt;&gt;"Match of the Day",K5088&lt;&gt;"Match of the Day 2",K5088&lt;&gt;"Match of the Day Repeat"),"",1+MAX($AJ$10:AJ5087))</f>
        <v/>
      </c>
    </row>
    <row r="5089" spans="34:36" x14ac:dyDescent="0.35">
      <c r="AH5089" s="16" t="str">
        <f>IF(AND(B5089="Premier League",E5089="Live"),_xlfn.XLOOKUP(_xlfn.TEXTJOIN(" vs ",,C5089:D5089),Calendar!G:G,Calendar!B:B),IF(AND(B5089="Premier League",E5089="Highlights"),_xlfn.XLOOKUP(H5089,Calendar!O:O,Calendar!N:N,,-1),""))</f>
        <v/>
      </c>
      <c r="AI5089" s="61" t="str">
        <f>IF(AND(AH5089&lt;&gt;"",E5089="Live"),_xlfn.XLOOKUP(_xlfn.TEXTJOIN(" vs ",,C5089:D5089),Calendar!G:G,Calendar!K:K),"")</f>
        <v/>
      </c>
      <c r="AJ5089" s="61" t="str">
        <f>IF(AND(K5089&lt;&gt;"Match of the Day",K5089&lt;&gt;"Match of the Day 2",K5089&lt;&gt;"Match of the Day Repeat"),"",1+MAX($AJ$10:AJ5088))</f>
        <v/>
      </c>
    </row>
    <row r="5090" spans="34:36" x14ac:dyDescent="0.35">
      <c r="AH5090" s="16" t="str">
        <f>IF(AND(B5090="Premier League",E5090="Live"),_xlfn.XLOOKUP(_xlfn.TEXTJOIN(" vs ",,C5090:D5090),Calendar!G:G,Calendar!B:B),IF(AND(B5090="Premier League",E5090="Highlights"),_xlfn.XLOOKUP(H5090,Calendar!O:O,Calendar!N:N,,-1),""))</f>
        <v/>
      </c>
      <c r="AI5090" s="61" t="str">
        <f>IF(AND(AH5090&lt;&gt;"",E5090="Live"),_xlfn.XLOOKUP(_xlfn.TEXTJOIN(" vs ",,C5090:D5090),Calendar!G:G,Calendar!K:K),"")</f>
        <v/>
      </c>
      <c r="AJ5090" s="61" t="str">
        <f>IF(AND(K5090&lt;&gt;"Match of the Day",K5090&lt;&gt;"Match of the Day 2",K5090&lt;&gt;"Match of the Day Repeat"),"",1+MAX($AJ$10:AJ5089))</f>
        <v/>
      </c>
    </row>
    <row r="5091" spans="34:36" x14ac:dyDescent="0.35">
      <c r="AH5091" s="16" t="str">
        <f>IF(AND(B5091="Premier League",E5091="Live"),_xlfn.XLOOKUP(_xlfn.TEXTJOIN(" vs ",,C5091:D5091),Calendar!G:G,Calendar!B:B),IF(AND(B5091="Premier League",E5091="Highlights"),_xlfn.XLOOKUP(H5091,Calendar!O:O,Calendar!N:N,,-1),""))</f>
        <v/>
      </c>
      <c r="AI5091" s="61" t="str">
        <f>IF(AND(AH5091&lt;&gt;"",E5091="Live"),_xlfn.XLOOKUP(_xlfn.TEXTJOIN(" vs ",,C5091:D5091),Calendar!G:G,Calendar!K:K),"")</f>
        <v/>
      </c>
      <c r="AJ5091" s="61" t="str">
        <f>IF(AND(K5091&lt;&gt;"Match of the Day",K5091&lt;&gt;"Match of the Day 2",K5091&lt;&gt;"Match of the Day Repeat"),"",1+MAX($AJ$10:AJ5090))</f>
        <v/>
      </c>
    </row>
    <row r="5092" spans="34:36" x14ac:dyDescent="0.35">
      <c r="AH5092" s="16" t="str">
        <f>IF(AND(B5092="Premier League",E5092="Live"),_xlfn.XLOOKUP(_xlfn.TEXTJOIN(" vs ",,C5092:D5092),Calendar!G:G,Calendar!B:B),IF(AND(B5092="Premier League",E5092="Highlights"),_xlfn.XLOOKUP(H5092,Calendar!O:O,Calendar!N:N,,-1),""))</f>
        <v/>
      </c>
      <c r="AI5092" s="61" t="str">
        <f>IF(AND(AH5092&lt;&gt;"",E5092="Live"),_xlfn.XLOOKUP(_xlfn.TEXTJOIN(" vs ",,C5092:D5092),Calendar!G:G,Calendar!K:K),"")</f>
        <v/>
      </c>
      <c r="AJ5092" s="61" t="str">
        <f>IF(AND(K5092&lt;&gt;"Match of the Day",K5092&lt;&gt;"Match of the Day 2",K5092&lt;&gt;"Match of the Day Repeat"),"",1+MAX($AJ$10:AJ5091))</f>
        <v/>
      </c>
    </row>
    <row r="5093" spans="34:36" x14ac:dyDescent="0.35">
      <c r="AH5093" s="16" t="str">
        <f>IF(AND(B5093="Premier League",E5093="Live"),_xlfn.XLOOKUP(_xlfn.TEXTJOIN(" vs ",,C5093:D5093),Calendar!G:G,Calendar!B:B),IF(AND(B5093="Premier League",E5093="Highlights"),_xlfn.XLOOKUP(H5093,Calendar!O:O,Calendar!N:N,,-1),""))</f>
        <v/>
      </c>
      <c r="AI5093" s="61" t="str">
        <f>IF(AND(AH5093&lt;&gt;"",E5093="Live"),_xlfn.XLOOKUP(_xlfn.TEXTJOIN(" vs ",,C5093:D5093),Calendar!G:G,Calendar!K:K),"")</f>
        <v/>
      </c>
      <c r="AJ5093" s="61" t="str">
        <f>IF(AND(K5093&lt;&gt;"Match of the Day",K5093&lt;&gt;"Match of the Day 2",K5093&lt;&gt;"Match of the Day Repeat"),"",1+MAX($AJ$10:AJ5092))</f>
        <v/>
      </c>
    </row>
    <row r="5094" spans="34:36" x14ac:dyDescent="0.35">
      <c r="AH5094" s="16" t="str">
        <f>IF(AND(B5094="Premier League",E5094="Live"),_xlfn.XLOOKUP(_xlfn.TEXTJOIN(" vs ",,C5094:D5094),Calendar!G:G,Calendar!B:B),IF(AND(B5094="Premier League",E5094="Highlights"),_xlfn.XLOOKUP(H5094,Calendar!O:O,Calendar!N:N,,-1),""))</f>
        <v/>
      </c>
      <c r="AI5094" s="61" t="str">
        <f>IF(AND(AH5094&lt;&gt;"",E5094="Live"),_xlfn.XLOOKUP(_xlfn.TEXTJOIN(" vs ",,C5094:D5094),Calendar!G:G,Calendar!K:K),"")</f>
        <v/>
      </c>
      <c r="AJ5094" s="61" t="str">
        <f>IF(AND(K5094&lt;&gt;"Match of the Day",K5094&lt;&gt;"Match of the Day 2",K5094&lt;&gt;"Match of the Day Repeat"),"",1+MAX($AJ$10:AJ5093))</f>
        <v/>
      </c>
    </row>
    <row r="5095" spans="34:36" x14ac:dyDescent="0.35">
      <c r="AH5095" s="16" t="str">
        <f>IF(AND(B5095="Premier League",E5095="Live"),_xlfn.XLOOKUP(_xlfn.TEXTJOIN(" vs ",,C5095:D5095),Calendar!G:G,Calendar!B:B),IF(AND(B5095="Premier League",E5095="Highlights"),_xlfn.XLOOKUP(H5095,Calendar!O:O,Calendar!N:N,,-1),""))</f>
        <v/>
      </c>
      <c r="AI5095" s="61" t="str">
        <f>IF(AND(AH5095&lt;&gt;"",E5095="Live"),_xlfn.XLOOKUP(_xlfn.TEXTJOIN(" vs ",,C5095:D5095),Calendar!G:G,Calendar!K:K),"")</f>
        <v/>
      </c>
      <c r="AJ5095" s="61" t="str">
        <f>IF(AND(K5095&lt;&gt;"Match of the Day",K5095&lt;&gt;"Match of the Day 2",K5095&lt;&gt;"Match of the Day Repeat"),"",1+MAX($AJ$10:AJ5094))</f>
        <v/>
      </c>
    </row>
    <row r="5096" spans="34:36" x14ac:dyDescent="0.35">
      <c r="AH5096" s="16" t="str">
        <f>IF(AND(B5096="Premier League",E5096="Live"),_xlfn.XLOOKUP(_xlfn.TEXTJOIN(" vs ",,C5096:D5096),Calendar!G:G,Calendar!B:B),IF(AND(B5096="Premier League",E5096="Highlights"),_xlfn.XLOOKUP(H5096,Calendar!O:O,Calendar!N:N,,-1),""))</f>
        <v/>
      </c>
      <c r="AI5096" s="61" t="str">
        <f>IF(AND(AH5096&lt;&gt;"",E5096="Live"),_xlfn.XLOOKUP(_xlfn.TEXTJOIN(" vs ",,C5096:D5096),Calendar!G:G,Calendar!K:K),"")</f>
        <v/>
      </c>
      <c r="AJ5096" s="61" t="str">
        <f>IF(AND(K5096&lt;&gt;"Match of the Day",K5096&lt;&gt;"Match of the Day 2",K5096&lt;&gt;"Match of the Day Repeat"),"",1+MAX($AJ$10:AJ5095))</f>
        <v/>
      </c>
    </row>
    <row r="5097" spans="34:36" x14ac:dyDescent="0.35">
      <c r="AH5097" s="16" t="str">
        <f>IF(AND(B5097="Premier League",E5097="Live"),_xlfn.XLOOKUP(_xlfn.TEXTJOIN(" vs ",,C5097:D5097),Calendar!G:G,Calendar!B:B),IF(AND(B5097="Premier League",E5097="Highlights"),_xlfn.XLOOKUP(H5097,Calendar!O:O,Calendar!N:N,,-1),""))</f>
        <v/>
      </c>
      <c r="AI5097" s="61" t="str">
        <f>IF(AND(AH5097&lt;&gt;"",E5097="Live"),_xlfn.XLOOKUP(_xlfn.TEXTJOIN(" vs ",,C5097:D5097),Calendar!G:G,Calendar!K:K),"")</f>
        <v/>
      </c>
      <c r="AJ5097" s="61" t="str">
        <f>IF(AND(K5097&lt;&gt;"Match of the Day",K5097&lt;&gt;"Match of the Day 2",K5097&lt;&gt;"Match of the Day Repeat"),"",1+MAX($AJ$10:AJ5096))</f>
        <v/>
      </c>
    </row>
    <row r="5098" spans="34:36" x14ac:dyDescent="0.35">
      <c r="AH5098" s="16" t="str">
        <f>IF(AND(B5098="Premier League",E5098="Live"),_xlfn.XLOOKUP(_xlfn.TEXTJOIN(" vs ",,C5098:D5098),Calendar!G:G,Calendar!B:B),IF(AND(B5098="Premier League",E5098="Highlights"),_xlfn.XLOOKUP(H5098,Calendar!O:O,Calendar!N:N,,-1),""))</f>
        <v/>
      </c>
      <c r="AI5098" s="61" t="str">
        <f>IF(AND(AH5098&lt;&gt;"",E5098="Live"),_xlfn.XLOOKUP(_xlfn.TEXTJOIN(" vs ",,C5098:D5098),Calendar!G:G,Calendar!K:K),"")</f>
        <v/>
      </c>
      <c r="AJ5098" s="61" t="str">
        <f>IF(AND(K5098&lt;&gt;"Match of the Day",K5098&lt;&gt;"Match of the Day 2",K5098&lt;&gt;"Match of the Day Repeat"),"",1+MAX($AJ$10:AJ5097))</f>
        <v/>
      </c>
    </row>
    <row r="5099" spans="34:36" x14ac:dyDescent="0.35">
      <c r="AH5099" s="16" t="str">
        <f>IF(AND(B5099="Premier League",E5099="Live"),_xlfn.XLOOKUP(_xlfn.TEXTJOIN(" vs ",,C5099:D5099),Calendar!G:G,Calendar!B:B),IF(AND(B5099="Premier League",E5099="Highlights"),_xlfn.XLOOKUP(H5099,Calendar!O:O,Calendar!N:N,,-1),""))</f>
        <v/>
      </c>
      <c r="AI5099" s="61" t="str">
        <f>IF(AND(AH5099&lt;&gt;"",E5099="Live"),_xlfn.XLOOKUP(_xlfn.TEXTJOIN(" vs ",,C5099:D5099),Calendar!G:G,Calendar!K:K),"")</f>
        <v/>
      </c>
      <c r="AJ5099" s="61" t="str">
        <f>IF(AND(K5099&lt;&gt;"Match of the Day",K5099&lt;&gt;"Match of the Day 2",K5099&lt;&gt;"Match of the Day Repeat"),"",1+MAX($AJ$10:AJ5098))</f>
        <v/>
      </c>
    </row>
    <row r="5100" spans="34:36" x14ac:dyDescent="0.35">
      <c r="AH5100" s="16" t="str">
        <f>IF(AND(B5100="Premier League",E5100="Live"),_xlfn.XLOOKUP(_xlfn.TEXTJOIN(" vs ",,C5100:D5100),Calendar!G:G,Calendar!B:B),IF(AND(B5100="Premier League",E5100="Highlights"),_xlfn.XLOOKUP(H5100,Calendar!O:O,Calendar!N:N,,-1),""))</f>
        <v/>
      </c>
      <c r="AI5100" s="61" t="str">
        <f>IF(AND(AH5100&lt;&gt;"",E5100="Live"),_xlfn.XLOOKUP(_xlfn.TEXTJOIN(" vs ",,C5100:D5100),Calendar!G:G,Calendar!K:K),"")</f>
        <v/>
      </c>
      <c r="AJ5100" s="61" t="str">
        <f>IF(AND(K5100&lt;&gt;"Match of the Day",K5100&lt;&gt;"Match of the Day 2",K5100&lt;&gt;"Match of the Day Repeat"),"",1+MAX($AJ$10:AJ5099))</f>
        <v/>
      </c>
    </row>
    <row r="5101" spans="34:36" x14ac:dyDescent="0.35">
      <c r="AH5101" s="16" t="str">
        <f>IF(AND(B5101="Premier League",E5101="Live"),_xlfn.XLOOKUP(_xlfn.TEXTJOIN(" vs ",,C5101:D5101),Calendar!G:G,Calendar!B:B),IF(AND(B5101="Premier League",E5101="Highlights"),_xlfn.XLOOKUP(H5101,Calendar!O:O,Calendar!N:N,,-1),""))</f>
        <v/>
      </c>
      <c r="AI5101" s="61" t="str">
        <f>IF(AND(AH5101&lt;&gt;"",E5101="Live"),_xlfn.XLOOKUP(_xlfn.TEXTJOIN(" vs ",,C5101:D5101),Calendar!G:G,Calendar!K:K),"")</f>
        <v/>
      </c>
      <c r="AJ5101" s="61" t="str">
        <f>IF(AND(K5101&lt;&gt;"Match of the Day",K5101&lt;&gt;"Match of the Day 2",K5101&lt;&gt;"Match of the Day Repeat"),"",1+MAX($AJ$10:AJ5100))</f>
        <v/>
      </c>
    </row>
    <row r="5102" spans="34:36" x14ac:dyDescent="0.35">
      <c r="AH5102" s="16" t="str">
        <f>IF(AND(B5102="Premier League",E5102="Live"),_xlfn.XLOOKUP(_xlfn.TEXTJOIN(" vs ",,C5102:D5102),Calendar!G:G,Calendar!B:B),IF(AND(B5102="Premier League",E5102="Highlights"),_xlfn.XLOOKUP(H5102,Calendar!O:O,Calendar!N:N,,-1),""))</f>
        <v/>
      </c>
      <c r="AI5102" s="61" t="str">
        <f>IF(AND(AH5102&lt;&gt;"",E5102="Live"),_xlfn.XLOOKUP(_xlfn.TEXTJOIN(" vs ",,C5102:D5102),Calendar!G:G,Calendar!K:K),"")</f>
        <v/>
      </c>
      <c r="AJ5102" s="61" t="str">
        <f>IF(AND(K5102&lt;&gt;"Match of the Day",K5102&lt;&gt;"Match of the Day 2",K5102&lt;&gt;"Match of the Day Repeat"),"",1+MAX($AJ$10:AJ5101))</f>
        <v/>
      </c>
    </row>
    <row r="5103" spans="34:36" x14ac:dyDescent="0.35">
      <c r="AH5103" s="16" t="str">
        <f>IF(AND(B5103="Premier League",E5103="Live"),_xlfn.XLOOKUP(_xlfn.TEXTJOIN(" vs ",,C5103:D5103),Calendar!G:G,Calendar!B:B),IF(AND(B5103="Premier League",E5103="Highlights"),_xlfn.XLOOKUP(H5103,Calendar!O:O,Calendar!N:N,,-1),""))</f>
        <v/>
      </c>
      <c r="AI5103" s="61" t="str">
        <f>IF(AND(AH5103&lt;&gt;"",E5103="Live"),_xlfn.XLOOKUP(_xlfn.TEXTJOIN(" vs ",,C5103:D5103),Calendar!G:G,Calendar!K:K),"")</f>
        <v/>
      </c>
      <c r="AJ5103" s="61" t="str">
        <f>IF(AND(K5103&lt;&gt;"Match of the Day",K5103&lt;&gt;"Match of the Day 2",K5103&lt;&gt;"Match of the Day Repeat"),"",1+MAX($AJ$10:AJ5102))</f>
        <v/>
      </c>
    </row>
    <row r="5104" spans="34:36" x14ac:dyDescent="0.35">
      <c r="AH5104" s="16" t="str">
        <f>IF(AND(B5104="Premier League",E5104="Live"),_xlfn.XLOOKUP(_xlfn.TEXTJOIN(" vs ",,C5104:D5104),Calendar!G:G,Calendar!B:B),IF(AND(B5104="Premier League",E5104="Highlights"),_xlfn.XLOOKUP(H5104,Calendar!O:O,Calendar!N:N,,-1),""))</f>
        <v/>
      </c>
      <c r="AI5104" s="61" t="str">
        <f>IF(AND(AH5104&lt;&gt;"",E5104="Live"),_xlfn.XLOOKUP(_xlfn.TEXTJOIN(" vs ",,C5104:D5104),Calendar!G:G,Calendar!K:K),"")</f>
        <v/>
      </c>
      <c r="AJ5104" s="61" t="str">
        <f>IF(AND(K5104&lt;&gt;"Match of the Day",K5104&lt;&gt;"Match of the Day 2",K5104&lt;&gt;"Match of the Day Repeat"),"",1+MAX($AJ$10:AJ5103))</f>
        <v/>
      </c>
    </row>
    <row r="5105" spans="34:36" x14ac:dyDescent="0.35">
      <c r="AH5105" s="16" t="str">
        <f>IF(AND(B5105="Premier League",E5105="Live"),_xlfn.XLOOKUP(_xlfn.TEXTJOIN(" vs ",,C5105:D5105),Calendar!G:G,Calendar!B:B),IF(AND(B5105="Premier League",E5105="Highlights"),_xlfn.XLOOKUP(H5105,Calendar!O:O,Calendar!N:N,,-1),""))</f>
        <v/>
      </c>
      <c r="AI5105" s="61" t="str">
        <f>IF(AND(AH5105&lt;&gt;"",E5105="Live"),_xlfn.XLOOKUP(_xlfn.TEXTJOIN(" vs ",,C5105:D5105),Calendar!G:G,Calendar!K:K),"")</f>
        <v/>
      </c>
      <c r="AJ5105" s="61" t="str">
        <f>IF(AND(K5105&lt;&gt;"Match of the Day",K5105&lt;&gt;"Match of the Day 2",K5105&lt;&gt;"Match of the Day Repeat"),"",1+MAX($AJ$10:AJ5104))</f>
        <v/>
      </c>
    </row>
    <row r="5106" spans="34:36" x14ac:dyDescent="0.35">
      <c r="AH5106" s="16" t="str">
        <f>IF(AND(B5106="Premier League",E5106="Live"),_xlfn.XLOOKUP(_xlfn.TEXTJOIN(" vs ",,C5106:D5106),Calendar!G:G,Calendar!B:B),IF(AND(B5106="Premier League",E5106="Highlights"),_xlfn.XLOOKUP(H5106,Calendar!O:O,Calendar!N:N,,-1),""))</f>
        <v/>
      </c>
      <c r="AI5106" s="61" t="str">
        <f>IF(AND(AH5106&lt;&gt;"",E5106="Live"),_xlfn.XLOOKUP(_xlfn.TEXTJOIN(" vs ",,C5106:D5106),Calendar!G:G,Calendar!K:K),"")</f>
        <v/>
      </c>
      <c r="AJ5106" s="61" t="str">
        <f>IF(AND(K5106&lt;&gt;"Match of the Day",K5106&lt;&gt;"Match of the Day 2",K5106&lt;&gt;"Match of the Day Repeat"),"",1+MAX($AJ$10:AJ5105))</f>
        <v/>
      </c>
    </row>
    <row r="5107" spans="34:36" x14ac:dyDescent="0.35">
      <c r="AH5107" s="16" t="str">
        <f>IF(AND(B5107="Premier League",E5107="Live"),_xlfn.XLOOKUP(_xlfn.TEXTJOIN(" vs ",,C5107:D5107),Calendar!G:G,Calendar!B:B),IF(AND(B5107="Premier League",E5107="Highlights"),_xlfn.XLOOKUP(H5107,Calendar!O:O,Calendar!N:N,,-1),""))</f>
        <v/>
      </c>
      <c r="AI5107" s="61" t="str">
        <f>IF(AND(AH5107&lt;&gt;"",E5107="Live"),_xlfn.XLOOKUP(_xlfn.TEXTJOIN(" vs ",,C5107:D5107),Calendar!G:G,Calendar!K:K),"")</f>
        <v/>
      </c>
      <c r="AJ5107" s="61" t="str">
        <f>IF(AND(K5107&lt;&gt;"Match of the Day",K5107&lt;&gt;"Match of the Day 2",K5107&lt;&gt;"Match of the Day Repeat"),"",1+MAX($AJ$10:AJ5106))</f>
        <v/>
      </c>
    </row>
    <row r="5108" spans="34:36" x14ac:dyDescent="0.35">
      <c r="AH5108" s="16" t="str">
        <f>IF(AND(B5108="Premier League",E5108="Live"),_xlfn.XLOOKUP(_xlfn.TEXTJOIN(" vs ",,C5108:D5108),Calendar!G:G,Calendar!B:B),IF(AND(B5108="Premier League",E5108="Highlights"),_xlfn.XLOOKUP(H5108,Calendar!O:O,Calendar!N:N,,-1),""))</f>
        <v/>
      </c>
      <c r="AI5108" s="61" t="str">
        <f>IF(AND(AH5108&lt;&gt;"",E5108="Live"),_xlfn.XLOOKUP(_xlfn.TEXTJOIN(" vs ",,C5108:D5108),Calendar!G:G,Calendar!K:K),"")</f>
        <v/>
      </c>
      <c r="AJ5108" s="61" t="str">
        <f>IF(AND(K5108&lt;&gt;"Match of the Day",K5108&lt;&gt;"Match of the Day 2",K5108&lt;&gt;"Match of the Day Repeat"),"",1+MAX($AJ$10:AJ5107))</f>
        <v/>
      </c>
    </row>
    <row r="5109" spans="34:36" x14ac:dyDescent="0.35">
      <c r="AH5109" s="16" t="str">
        <f>IF(AND(B5109="Premier League",E5109="Live"),_xlfn.XLOOKUP(_xlfn.TEXTJOIN(" vs ",,C5109:D5109),Calendar!G:G,Calendar!B:B),IF(AND(B5109="Premier League",E5109="Highlights"),_xlfn.XLOOKUP(H5109,Calendar!O:O,Calendar!N:N,,-1),""))</f>
        <v/>
      </c>
      <c r="AI5109" s="61" t="str">
        <f>IF(AND(AH5109&lt;&gt;"",E5109="Live"),_xlfn.XLOOKUP(_xlfn.TEXTJOIN(" vs ",,C5109:D5109),Calendar!G:G,Calendar!K:K),"")</f>
        <v/>
      </c>
      <c r="AJ5109" s="61" t="str">
        <f>IF(AND(K5109&lt;&gt;"Match of the Day",K5109&lt;&gt;"Match of the Day 2",K5109&lt;&gt;"Match of the Day Repeat"),"",1+MAX($AJ$10:AJ5108))</f>
        <v/>
      </c>
    </row>
    <row r="5110" spans="34:36" x14ac:dyDescent="0.35">
      <c r="AH5110" s="16" t="str">
        <f>IF(AND(B5110="Premier League",E5110="Live"),_xlfn.XLOOKUP(_xlfn.TEXTJOIN(" vs ",,C5110:D5110),Calendar!G:G,Calendar!B:B),IF(AND(B5110="Premier League",E5110="Highlights"),_xlfn.XLOOKUP(H5110,Calendar!O:O,Calendar!N:N,,-1),""))</f>
        <v/>
      </c>
      <c r="AI5110" s="61" t="str">
        <f>IF(AND(AH5110&lt;&gt;"",E5110="Live"),_xlfn.XLOOKUP(_xlfn.TEXTJOIN(" vs ",,C5110:D5110),Calendar!G:G,Calendar!K:K),"")</f>
        <v/>
      </c>
      <c r="AJ5110" s="61" t="str">
        <f>IF(AND(K5110&lt;&gt;"Match of the Day",K5110&lt;&gt;"Match of the Day 2",K5110&lt;&gt;"Match of the Day Repeat"),"",1+MAX($AJ$10:AJ5109))</f>
        <v/>
      </c>
    </row>
    <row r="5111" spans="34:36" x14ac:dyDescent="0.35">
      <c r="AH5111" s="16" t="str">
        <f>IF(AND(B5111="Premier League",E5111="Live"),_xlfn.XLOOKUP(_xlfn.TEXTJOIN(" vs ",,C5111:D5111),Calendar!G:G,Calendar!B:B),IF(AND(B5111="Premier League",E5111="Highlights"),_xlfn.XLOOKUP(H5111,Calendar!O:O,Calendar!N:N,,-1),""))</f>
        <v/>
      </c>
      <c r="AI5111" s="61" t="str">
        <f>IF(AND(AH5111&lt;&gt;"",E5111="Live"),_xlfn.XLOOKUP(_xlfn.TEXTJOIN(" vs ",,C5111:D5111),Calendar!G:G,Calendar!K:K),"")</f>
        <v/>
      </c>
      <c r="AJ5111" s="61" t="str">
        <f>IF(AND(K5111&lt;&gt;"Match of the Day",K5111&lt;&gt;"Match of the Day 2",K5111&lt;&gt;"Match of the Day Repeat"),"",1+MAX($AJ$10:AJ5110))</f>
        <v/>
      </c>
    </row>
    <row r="5112" spans="34:36" x14ac:dyDescent="0.35">
      <c r="AH5112" s="16" t="str">
        <f>IF(AND(B5112="Premier League",E5112="Live"),_xlfn.XLOOKUP(_xlfn.TEXTJOIN(" vs ",,C5112:D5112),Calendar!G:G,Calendar!B:B),IF(AND(B5112="Premier League",E5112="Highlights"),_xlfn.XLOOKUP(H5112,Calendar!O:O,Calendar!N:N,,-1),""))</f>
        <v/>
      </c>
      <c r="AI5112" s="61" t="str">
        <f>IF(AND(AH5112&lt;&gt;"",E5112="Live"),_xlfn.XLOOKUP(_xlfn.TEXTJOIN(" vs ",,C5112:D5112),Calendar!G:G,Calendar!K:K),"")</f>
        <v/>
      </c>
      <c r="AJ5112" s="61" t="str">
        <f>IF(AND(K5112&lt;&gt;"Match of the Day",K5112&lt;&gt;"Match of the Day 2",K5112&lt;&gt;"Match of the Day Repeat"),"",1+MAX($AJ$10:AJ5111))</f>
        <v/>
      </c>
    </row>
    <row r="5113" spans="34:36" x14ac:dyDescent="0.35">
      <c r="AH5113" s="16" t="str">
        <f>IF(AND(B5113="Premier League",E5113="Live"),_xlfn.XLOOKUP(_xlfn.TEXTJOIN(" vs ",,C5113:D5113),Calendar!G:G,Calendar!B:B),IF(AND(B5113="Premier League",E5113="Highlights"),_xlfn.XLOOKUP(H5113,Calendar!O:O,Calendar!N:N,,-1),""))</f>
        <v/>
      </c>
      <c r="AI5113" s="61" t="str">
        <f>IF(AND(AH5113&lt;&gt;"",E5113="Live"),_xlfn.XLOOKUP(_xlfn.TEXTJOIN(" vs ",,C5113:D5113),Calendar!G:G,Calendar!K:K),"")</f>
        <v/>
      </c>
      <c r="AJ5113" s="61" t="str">
        <f>IF(AND(K5113&lt;&gt;"Match of the Day",K5113&lt;&gt;"Match of the Day 2",K5113&lt;&gt;"Match of the Day Repeat"),"",1+MAX($AJ$10:AJ5112))</f>
        <v/>
      </c>
    </row>
    <row r="5114" spans="34:36" x14ac:dyDescent="0.35">
      <c r="AH5114" s="16" t="str">
        <f>IF(AND(B5114="Premier League",E5114="Live"),_xlfn.XLOOKUP(_xlfn.TEXTJOIN(" vs ",,C5114:D5114),Calendar!G:G,Calendar!B:B),IF(AND(B5114="Premier League",E5114="Highlights"),_xlfn.XLOOKUP(H5114,Calendar!O:O,Calendar!N:N,,-1),""))</f>
        <v/>
      </c>
      <c r="AI5114" s="61" t="str">
        <f>IF(AND(AH5114&lt;&gt;"",E5114="Live"),_xlfn.XLOOKUP(_xlfn.TEXTJOIN(" vs ",,C5114:D5114),Calendar!G:G,Calendar!K:K),"")</f>
        <v/>
      </c>
      <c r="AJ5114" s="61" t="str">
        <f>IF(AND(K5114&lt;&gt;"Match of the Day",K5114&lt;&gt;"Match of the Day 2",K5114&lt;&gt;"Match of the Day Repeat"),"",1+MAX($AJ$10:AJ5113))</f>
        <v/>
      </c>
    </row>
    <row r="5115" spans="34:36" x14ac:dyDescent="0.35">
      <c r="AH5115" s="16" t="str">
        <f>IF(AND(B5115="Premier League",E5115="Live"),_xlfn.XLOOKUP(_xlfn.TEXTJOIN(" vs ",,C5115:D5115),Calendar!G:G,Calendar!B:B),IF(AND(B5115="Premier League",E5115="Highlights"),_xlfn.XLOOKUP(H5115,Calendar!O:O,Calendar!N:N,,-1),""))</f>
        <v/>
      </c>
      <c r="AI5115" s="61" t="str">
        <f>IF(AND(AH5115&lt;&gt;"",E5115="Live"),_xlfn.XLOOKUP(_xlfn.TEXTJOIN(" vs ",,C5115:D5115),Calendar!G:G,Calendar!K:K),"")</f>
        <v/>
      </c>
      <c r="AJ5115" s="61" t="str">
        <f>IF(AND(K5115&lt;&gt;"Match of the Day",K5115&lt;&gt;"Match of the Day 2",K5115&lt;&gt;"Match of the Day Repeat"),"",1+MAX($AJ$10:AJ5114))</f>
        <v/>
      </c>
    </row>
    <row r="5116" spans="34:36" x14ac:dyDescent="0.35">
      <c r="AH5116" s="16" t="str">
        <f>IF(AND(B5116="Premier League",E5116="Live"),_xlfn.XLOOKUP(_xlfn.TEXTJOIN(" vs ",,C5116:D5116),Calendar!G:G,Calendar!B:B),IF(AND(B5116="Premier League",E5116="Highlights"),_xlfn.XLOOKUP(H5116,Calendar!O:O,Calendar!N:N,,-1),""))</f>
        <v/>
      </c>
      <c r="AI5116" s="61" t="str">
        <f>IF(AND(AH5116&lt;&gt;"",E5116="Live"),_xlfn.XLOOKUP(_xlfn.TEXTJOIN(" vs ",,C5116:D5116),Calendar!G:G,Calendar!K:K),"")</f>
        <v/>
      </c>
      <c r="AJ5116" s="61" t="str">
        <f>IF(AND(K5116&lt;&gt;"Match of the Day",K5116&lt;&gt;"Match of the Day 2",K5116&lt;&gt;"Match of the Day Repeat"),"",1+MAX($AJ$10:AJ5115))</f>
        <v/>
      </c>
    </row>
    <row r="5117" spans="34:36" x14ac:dyDescent="0.35">
      <c r="AH5117" s="16" t="str">
        <f>IF(AND(B5117="Premier League",E5117="Live"),_xlfn.XLOOKUP(_xlfn.TEXTJOIN(" vs ",,C5117:D5117),Calendar!G:G,Calendar!B:B),IF(AND(B5117="Premier League",E5117="Highlights"),_xlfn.XLOOKUP(H5117,Calendar!O:O,Calendar!N:N,,-1),""))</f>
        <v/>
      </c>
      <c r="AI5117" s="61" t="str">
        <f>IF(AND(AH5117&lt;&gt;"",E5117="Live"),_xlfn.XLOOKUP(_xlfn.TEXTJOIN(" vs ",,C5117:D5117),Calendar!G:G,Calendar!K:K),"")</f>
        <v/>
      </c>
      <c r="AJ5117" s="61" t="str">
        <f>IF(AND(K5117&lt;&gt;"Match of the Day",K5117&lt;&gt;"Match of the Day 2",K5117&lt;&gt;"Match of the Day Repeat"),"",1+MAX($AJ$10:AJ5116))</f>
        <v/>
      </c>
    </row>
    <row r="5118" spans="34:36" x14ac:dyDescent="0.35">
      <c r="AH5118" s="16" t="str">
        <f>IF(AND(B5118="Premier League",E5118="Live"),_xlfn.XLOOKUP(_xlfn.TEXTJOIN(" vs ",,C5118:D5118),Calendar!G:G,Calendar!B:B),IF(AND(B5118="Premier League",E5118="Highlights"),_xlfn.XLOOKUP(H5118,Calendar!O:O,Calendar!N:N,,-1),""))</f>
        <v/>
      </c>
      <c r="AI5118" s="61" t="str">
        <f>IF(AND(AH5118&lt;&gt;"",E5118="Live"),_xlfn.XLOOKUP(_xlfn.TEXTJOIN(" vs ",,C5118:D5118),Calendar!G:G,Calendar!K:K),"")</f>
        <v/>
      </c>
      <c r="AJ5118" s="61" t="str">
        <f>IF(AND(K5118&lt;&gt;"Match of the Day",K5118&lt;&gt;"Match of the Day 2",K5118&lt;&gt;"Match of the Day Repeat"),"",1+MAX($AJ$10:AJ5117))</f>
        <v/>
      </c>
    </row>
    <row r="5119" spans="34:36" x14ac:dyDescent="0.35">
      <c r="AH5119" s="16" t="str">
        <f>IF(AND(B5119="Premier League",E5119="Live"),_xlfn.XLOOKUP(_xlfn.TEXTJOIN(" vs ",,C5119:D5119),Calendar!G:G,Calendar!B:B),IF(AND(B5119="Premier League",E5119="Highlights"),_xlfn.XLOOKUP(H5119,Calendar!O:O,Calendar!N:N,,-1),""))</f>
        <v/>
      </c>
      <c r="AI5119" s="61" t="str">
        <f>IF(AND(AH5119&lt;&gt;"",E5119="Live"),_xlfn.XLOOKUP(_xlfn.TEXTJOIN(" vs ",,C5119:D5119),Calendar!G:G,Calendar!K:K),"")</f>
        <v/>
      </c>
      <c r="AJ5119" s="61" t="str">
        <f>IF(AND(K5119&lt;&gt;"Match of the Day",K5119&lt;&gt;"Match of the Day 2",K5119&lt;&gt;"Match of the Day Repeat"),"",1+MAX($AJ$10:AJ5118))</f>
        <v/>
      </c>
    </row>
    <row r="5120" spans="34:36" x14ac:dyDescent="0.35">
      <c r="AH5120" s="16" t="str">
        <f>IF(AND(B5120="Premier League",E5120="Live"),_xlfn.XLOOKUP(_xlfn.TEXTJOIN(" vs ",,C5120:D5120),Calendar!G:G,Calendar!B:B),IF(AND(B5120="Premier League",E5120="Highlights"),_xlfn.XLOOKUP(H5120,Calendar!O:O,Calendar!N:N,,-1),""))</f>
        <v/>
      </c>
      <c r="AI5120" s="61" t="str">
        <f>IF(AND(AH5120&lt;&gt;"",E5120="Live"),_xlfn.XLOOKUP(_xlfn.TEXTJOIN(" vs ",,C5120:D5120),Calendar!G:G,Calendar!K:K),"")</f>
        <v/>
      </c>
      <c r="AJ5120" s="61" t="str">
        <f>IF(AND(K5120&lt;&gt;"Match of the Day",K5120&lt;&gt;"Match of the Day 2",K5120&lt;&gt;"Match of the Day Repeat"),"",1+MAX($AJ$10:AJ5119))</f>
        <v/>
      </c>
    </row>
    <row r="5121" spans="34:36" x14ac:dyDescent="0.35">
      <c r="AH5121" s="16" t="str">
        <f>IF(AND(B5121="Premier League",E5121="Live"),_xlfn.XLOOKUP(_xlfn.TEXTJOIN(" vs ",,C5121:D5121),Calendar!G:G,Calendar!B:B),IF(AND(B5121="Premier League",E5121="Highlights"),_xlfn.XLOOKUP(H5121,Calendar!O:O,Calendar!N:N,,-1),""))</f>
        <v/>
      </c>
      <c r="AI5121" s="61" t="str">
        <f>IF(AND(AH5121&lt;&gt;"",E5121="Live"),_xlfn.XLOOKUP(_xlfn.TEXTJOIN(" vs ",,C5121:D5121),Calendar!G:G,Calendar!K:K),"")</f>
        <v/>
      </c>
      <c r="AJ5121" s="61" t="str">
        <f>IF(AND(K5121&lt;&gt;"Match of the Day",K5121&lt;&gt;"Match of the Day 2",K5121&lt;&gt;"Match of the Day Repeat"),"",1+MAX($AJ$10:AJ5120))</f>
        <v/>
      </c>
    </row>
    <row r="5122" spans="34:36" x14ac:dyDescent="0.35">
      <c r="AH5122" s="16" t="str">
        <f>IF(AND(B5122="Premier League",E5122="Live"),_xlfn.XLOOKUP(_xlfn.TEXTJOIN(" vs ",,C5122:D5122),Calendar!G:G,Calendar!B:B),IF(AND(B5122="Premier League",E5122="Highlights"),_xlfn.XLOOKUP(H5122,Calendar!O:O,Calendar!N:N,,-1),""))</f>
        <v/>
      </c>
      <c r="AI5122" s="61" t="str">
        <f>IF(AND(AH5122&lt;&gt;"",E5122="Live"),_xlfn.XLOOKUP(_xlfn.TEXTJOIN(" vs ",,C5122:D5122),Calendar!G:G,Calendar!K:K),"")</f>
        <v/>
      </c>
      <c r="AJ5122" s="61" t="str">
        <f>IF(AND(K5122&lt;&gt;"Match of the Day",K5122&lt;&gt;"Match of the Day 2",K5122&lt;&gt;"Match of the Day Repeat"),"",1+MAX($AJ$10:AJ5121))</f>
        <v/>
      </c>
    </row>
    <row r="5123" spans="34:36" x14ac:dyDescent="0.35">
      <c r="AH5123" s="16" t="str">
        <f>IF(AND(B5123="Premier League",E5123="Live"),_xlfn.XLOOKUP(_xlfn.TEXTJOIN(" vs ",,C5123:D5123),Calendar!G:G,Calendar!B:B),IF(AND(B5123="Premier League",E5123="Highlights"),_xlfn.XLOOKUP(H5123,Calendar!O:O,Calendar!N:N,,-1),""))</f>
        <v/>
      </c>
      <c r="AI5123" s="61" t="str">
        <f>IF(AND(AH5123&lt;&gt;"",E5123="Live"),_xlfn.XLOOKUP(_xlfn.TEXTJOIN(" vs ",,C5123:D5123),Calendar!G:G,Calendar!K:K),"")</f>
        <v/>
      </c>
      <c r="AJ5123" s="61" t="str">
        <f>IF(AND(K5123&lt;&gt;"Match of the Day",K5123&lt;&gt;"Match of the Day 2",K5123&lt;&gt;"Match of the Day Repeat"),"",1+MAX($AJ$10:AJ5122))</f>
        <v/>
      </c>
    </row>
    <row r="5124" spans="34:36" x14ac:dyDescent="0.35">
      <c r="AH5124" s="16" t="str">
        <f>IF(AND(B5124="Premier League",E5124="Live"),_xlfn.XLOOKUP(_xlfn.TEXTJOIN(" vs ",,C5124:D5124),Calendar!G:G,Calendar!B:B),IF(AND(B5124="Premier League",E5124="Highlights"),_xlfn.XLOOKUP(H5124,Calendar!O:O,Calendar!N:N,,-1),""))</f>
        <v/>
      </c>
      <c r="AI5124" s="61" t="str">
        <f>IF(AND(AH5124&lt;&gt;"",E5124="Live"),_xlfn.XLOOKUP(_xlfn.TEXTJOIN(" vs ",,C5124:D5124),Calendar!G:G,Calendar!K:K),"")</f>
        <v/>
      </c>
      <c r="AJ5124" s="61" t="str">
        <f>IF(AND(K5124&lt;&gt;"Match of the Day",K5124&lt;&gt;"Match of the Day 2",K5124&lt;&gt;"Match of the Day Repeat"),"",1+MAX($AJ$10:AJ5123))</f>
        <v/>
      </c>
    </row>
    <row r="5125" spans="34:36" x14ac:dyDescent="0.35">
      <c r="AH5125" s="16" t="str">
        <f>IF(AND(B5125="Premier League",E5125="Live"),_xlfn.XLOOKUP(_xlfn.TEXTJOIN(" vs ",,C5125:D5125),Calendar!G:G,Calendar!B:B),IF(AND(B5125="Premier League",E5125="Highlights"),_xlfn.XLOOKUP(H5125,Calendar!O:O,Calendar!N:N,,-1),""))</f>
        <v/>
      </c>
      <c r="AI5125" s="61" t="str">
        <f>IF(AND(AH5125&lt;&gt;"",E5125="Live"),_xlfn.XLOOKUP(_xlfn.TEXTJOIN(" vs ",,C5125:D5125),Calendar!G:G,Calendar!K:K),"")</f>
        <v/>
      </c>
      <c r="AJ5125" s="61" t="str">
        <f>IF(AND(K5125&lt;&gt;"Match of the Day",K5125&lt;&gt;"Match of the Day 2",K5125&lt;&gt;"Match of the Day Repeat"),"",1+MAX($AJ$10:AJ5124))</f>
        <v/>
      </c>
    </row>
    <row r="5126" spans="34:36" x14ac:dyDescent="0.35">
      <c r="AH5126" s="16" t="str">
        <f>IF(AND(B5126="Premier League",E5126="Live"),_xlfn.XLOOKUP(_xlfn.TEXTJOIN(" vs ",,C5126:D5126),Calendar!G:G,Calendar!B:B),IF(AND(B5126="Premier League",E5126="Highlights"),_xlfn.XLOOKUP(H5126,Calendar!O:O,Calendar!N:N,,-1),""))</f>
        <v/>
      </c>
      <c r="AI5126" s="61" t="str">
        <f>IF(AND(AH5126&lt;&gt;"",E5126="Live"),_xlfn.XLOOKUP(_xlfn.TEXTJOIN(" vs ",,C5126:D5126),Calendar!G:G,Calendar!K:K),"")</f>
        <v/>
      </c>
      <c r="AJ5126" s="61" t="str">
        <f>IF(AND(K5126&lt;&gt;"Match of the Day",K5126&lt;&gt;"Match of the Day 2",K5126&lt;&gt;"Match of the Day Repeat"),"",1+MAX($AJ$10:AJ5125))</f>
        <v/>
      </c>
    </row>
    <row r="5127" spans="34:36" x14ac:dyDescent="0.35">
      <c r="AH5127" s="16" t="str">
        <f>IF(AND(B5127="Premier League",E5127="Live"),_xlfn.XLOOKUP(_xlfn.TEXTJOIN(" vs ",,C5127:D5127),Calendar!G:G,Calendar!B:B),IF(AND(B5127="Premier League",E5127="Highlights"),_xlfn.XLOOKUP(H5127,Calendar!O:O,Calendar!N:N,,-1),""))</f>
        <v/>
      </c>
      <c r="AI5127" s="61" t="str">
        <f>IF(AND(AH5127&lt;&gt;"",E5127="Live"),_xlfn.XLOOKUP(_xlfn.TEXTJOIN(" vs ",,C5127:D5127),Calendar!G:G,Calendar!K:K),"")</f>
        <v/>
      </c>
      <c r="AJ5127" s="61" t="str">
        <f>IF(AND(K5127&lt;&gt;"Match of the Day",K5127&lt;&gt;"Match of the Day 2",K5127&lt;&gt;"Match of the Day Repeat"),"",1+MAX($AJ$10:AJ5126))</f>
        <v/>
      </c>
    </row>
    <row r="5128" spans="34:36" x14ac:dyDescent="0.35">
      <c r="AH5128" s="16" t="str">
        <f>IF(AND(B5128="Premier League",E5128="Live"),_xlfn.XLOOKUP(_xlfn.TEXTJOIN(" vs ",,C5128:D5128),Calendar!G:G,Calendar!B:B),IF(AND(B5128="Premier League",E5128="Highlights"),_xlfn.XLOOKUP(H5128,Calendar!O:O,Calendar!N:N,,-1),""))</f>
        <v/>
      </c>
      <c r="AI5128" s="61" t="str">
        <f>IF(AND(AH5128&lt;&gt;"",E5128="Live"),_xlfn.XLOOKUP(_xlfn.TEXTJOIN(" vs ",,C5128:D5128),Calendar!G:G,Calendar!K:K),"")</f>
        <v/>
      </c>
      <c r="AJ5128" s="61" t="str">
        <f>IF(AND(K5128&lt;&gt;"Match of the Day",K5128&lt;&gt;"Match of the Day 2",K5128&lt;&gt;"Match of the Day Repeat"),"",1+MAX($AJ$10:AJ5127))</f>
        <v/>
      </c>
    </row>
    <row r="5129" spans="34:36" x14ac:dyDescent="0.35">
      <c r="AH5129" s="16" t="str">
        <f>IF(AND(B5129="Premier League",E5129="Live"),_xlfn.XLOOKUP(_xlfn.TEXTJOIN(" vs ",,C5129:D5129),Calendar!G:G,Calendar!B:B),IF(AND(B5129="Premier League",E5129="Highlights"),_xlfn.XLOOKUP(H5129,Calendar!O:O,Calendar!N:N,,-1),""))</f>
        <v/>
      </c>
      <c r="AI5129" s="61" t="str">
        <f>IF(AND(AH5129&lt;&gt;"",E5129="Live"),_xlfn.XLOOKUP(_xlfn.TEXTJOIN(" vs ",,C5129:D5129),Calendar!G:G,Calendar!K:K),"")</f>
        <v/>
      </c>
      <c r="AJ5129" s="61" t="str">
        <f>IF(AND(K5129&lt;&gt;"Match of the Day",K5129&lt;&gt;"Match of the Day 2",K5129&lt;&gt;"Match of the Day Repeat"),"",1+MAX($AJ$10:AJ5128))</f>
        <v/>
      </c>
    </row>
    <row r="5130" spans="34:36" x14ac:dyDescent="0.35">
      <c r="AH5130" s="16" t="str">
        <f>IF(AND(B5130="Premier League",E5130="Live"),_xlfn.XLOOKUP(_xlfn.TEXTJOIN(" vs ",,C5130:D5130),Calendar!G:G,Calendar!B:B),IF(AND(B5130="Premier League",E5130="Highlights"),_xlfn.XLOOKUP(H5130,Calendar!O:O,Calendar!N:N,,-1),""))</f>
        <v/>
      </c>
      <c r="AI5130" s="61" t="str">
        <f>IF(AND(AH5130&lt;&gt;"",E5130="Live"),_xlfn.XLOOKUP(_xlfn.TEXTJOIN(" vs ",,C5130:D5130),Calendar!G:G,Calendar!K:K),"")</f>
        <v/>
      </c>
      <c r="AJ5130" s="61" t="str">
        <f>IF(AND(K5130&lt;&gt;"Match of the Day",K5130&lt;&gt;"Match of the Day 2",K5130&lt;&gt;"Match of the Day Repeat"),"",1+MAX($AJ$10:AJ5129))</f>
        <v/>
      </c>
    </row>
    <row r="5131" spans="34:36" x14ac:dyDescent="0.35">
      <c r="AH5131" s="16" t="str">
        <f>IF(AND(B5131="Premier League",E5131="Live"),_xlfn.XLOOKUP(_xlfn.TEXTJOIN(" vs ",,C5131:D5131),Calendar!G:G,Calendar!B:B),IF(AND(B5131="Premier League",E5131="Highlights"),_xlfn.XLOOKUP(H5131,Calendar!O:O,Calendar!N:N,,-1),""))</f>
        <v/>
      </c>
      <c r="AI5131" s="61" t="str">
        <f>IF(AND(AH5131&lt;&gt;"",E5131="Live"),_xlfn.XLOOKUP(_xlfn.TEXTJOIN(" vs ",,C5131:D5131),Calendar!G:G,Calendar!K:K),"")</f>
        <v/>
      </c>
      <c r="AJ5131" s="61" t="str">
        <f>IF(AND(K5131&lt;&gt;"Match of the Day",K5131&lt;&gt;"Match of the Day 2",K5131&lt;&gt;"Match of the Day Repeat"),"",1+MAX($AJ$10:AJ5130))</f>
        <v/>
      </c>
    </row>
    <row r="5132" spans="34:36" x14ac:dyDescent="0.35">
      <c r="AH5132" s="16" t="str">
        <f>IF(AND(B5132="Premier League",E5132="Live"),_xlfn.XLOOKUP(_xlfn.TEXTJOIN(" vs ",,C5132:D5132),Calendar!G:G,Calendar!B:B),IF(AND(B5132="Premier League",E5132="Highlights"),_xlfn.XLOOKUP(H5132,Calendar!O:O,Calendar!N:N,,-1),""))</f>
        <v/>
      </c>
      <c r="AI5132" s="61" t="str">
        <f>IF(AND(AH5132&lt;&gt;"",E5132="Live"),_xlfn.XLOOKUP(_xlfn.TEXTJOIN(" vs ",,C5132:D5132),Calendar!G:G,Calendar!K:K),"")</f>
        <v/>
      </c>
      <c r="AJ5132" s="61" t="str">
        <f>IF(AND(K5132&lt;&gt;"Match of the Day",K5132&lt;&gt;"Match of the Day 2",K5132&lt;&gt;"Match of the Day Repeat"),"",1+MAX($AJ$10:AJ5131))</f>
        <v/>
      </c>
    </row>
    <row r="5133" spans="34:36" x14ac:dyDescent="0.35">
      <c r="AH5133" s="16" t="str">
        <f>IF(AND(B5133="Premier League",E5133="Live"),_xlfn.XLOOKUP(_xlfn.TEXTJOIN(" vs ",,C5133:D5133),Calendar!G:G,Calendar!B:B),IF(AND(B5133="Premier League",E5133="Highlights"),_xlfn.XLOOKUP(H5133,Calendar!O:O,Calendar!N:N,,-1),""))</f>
        <v/>
      </c>
      <c r="AI5133" s="61" t="str">
        <f>IF(AND(AH5133&lt;&gt;"",E5133="Live"),_xlfn.XLOOKUP(_xlfn.TEXTJOIN(" vs ",,C5133:D5133),Calendar!G:G,Calendar!K:K),"")</f>
        <v/>
      </c>
      <c r="AJ5133" s="61" t="str">
        <f>IF(AND(K5133&lt;&gt;"Match of the Day",K5133&lt;&gt;"Match of the Day 2",K5133&lt;&gt;"Match of the Day Repeat"),"",1+MAX($AJ$10:AJ5132))</f>
        <v/>
      </c>
    </row>
    <row r="5134" spans="34:36" x14ac:dyDescent="0.35">
      <c r="AH5134" s="16" t="str">
        <f>IF(AND(B5134="Premier League",E5134="Live"),_xlfn.XLOOKUP(_xlfn.TEXTJOIN(" vs ",,C5134:D5134),Calendar!G:G,Calendar!B:B),IF(AND(B5134="Premier League",E5134="Highlights"),_xlfn.XLOOKUP(H5134,Calendar!O:O,Calendar!N:N,,-1),""))</f>
        <v/>
      </c>
      <c r="AI5134" s="61" t="str">
        <f>IF(AND(AH5134&lt;&gt;"",E5134="Live"),_xlfn.XLOOKUP(_xlfn.TEXTJOIN(" vs ",,C5134:D5134),Calendar!G:G,Calendar!K:K),"")</f>
        <v/>
      </c>
      <c r="AJ5134" s="61" t="str">
        <f>IF(AND(K5134&lt;&gt;"Match of the Day",K5134&lt;&gt;"Match of the Day 2",K5134&lt;&gt;"Match of the Day Repeat"),"",1+MAX($AJ$10:AJ5133))</f>
        <v/>
      </c>
    </row>
    <row r="5135" spans="34:36" x14ac:dyDescent="0.35">
      <c r="AH5135" s="16" t="str">
        <f>IF(AND(B5135="Premier League",E5135="Live"),_xlfn.XLOOKUP(_xlfn.TEXTJOIN(" vs ",,C5135:D5135),Calendar!G:G,Calendar!B:B),IF(AND(B5135="Premier League",E5135="Highlights"),_xlfn.XLOOKUP(H5135,Calendar!O:O,Calendar!N:N,,-1),""))</f>
        <v/>
      </c>
      <c r="AI5135" s="61" t="str">
        <f>IF(AND(AH5135&lt;&gt;"",E5135="Live"),_xlfn.XLOOKUP(_xlfn.TEXTJOIN(" vs ",,C5135:D5135),Calendar!G:G,Calendar!K:K),"")</f>
        <v/>
      </c>
      <c r="AJ5135" s="61" t="str">
        <f>IF(AND(K5135&lt;&gt;"Match of the Day",K5135&lt;&gt;"Match of the Day 2",K5135&lt;&gt;"Match of the Day Repeat"),"",1+MAX($AJ$10:AJ5134))</f>
        <v/>
      </c>
    </row>
    <row r="5136" spans="34:36" x14ac:dyDescent="0.35">
      <c r="AH5136" s="16" t="str">
        <f>IF(AND(B5136="Premier League",E5136="Live"),_xlfn.XLOOKUP(_xlfn.TEXTJOIN(" vs ",,C5136:D5136),Calendar!G:G,Calendar!B:B),IF(AND(B5136="Premier League",E5136="Highlights"),_xlfn.XLOOKUP(H5136,Calendar!O:O,Calendar!N:N,,-1),""))</f>
        <v/>
      </c>
      <c r="AI5136" s="61" t="str">
        <f>IF(AND(AH5136&lt;&gt;"",E5136="Live"),_xlfn.XLOOKUP(_xlfn.TEXTJOIN(" vs ",,C5136:D5136),Calendar!G:G,Calendar!K:K),"")</f>
        <v/>
      </c>
      <c r="AJ5136" s="61" t="str">
        <f>IF(AND(K5136&lt;&gt;"Match of the Day",K5136&lt;&gt;"Match of the Day 2",K5136&lt;&gt;"Match of the Day Repeat"),"",1+MAX($AJ$10:AJ5135))</f>
        <v/>
      </c>
    </row>
    <row r="5137" spans="34:36" x14ac:dyDescent="0.35">
      <c r="AH5137" s="16" t="str">
        <f>IF(AND(B5137="Premier League",E5137="Live"),_xlfn.XLOOKUP(_xlfn.TEXTJOIN(" vs ",,C5137:D5137),Calendar!G:G,Calendar!B:B),IF(AND(B5137="Premier League",E5137="Highlights"),_xlfn.XLOOKUP(H5137,Calendar!O:O,Calendar!N:N,,-1),""))</f>
        <v/>
      </c>
      <c r="AI5137" s="61" t="str">
        <f>IF(AND(AH5137&lt;&gt;"",E5137="Live"),_xlfn.XLOOKUP(_xlfn.TEXTJOIN(" vs ",,C5137:D5137),Calendar!G:G,Calendar!K:K),"")</f>
        <v/>
      </c>
      <c r="AJ5137" s="61" t="str">
        <f>IF(AND(K5137&lt;&gt;"Match of the Day",K5137&lt;&gt;"Match of the Day 2",K5137&lt;&gt;"Match of the Day Repeat"),"",1+MAX($AJ$10:AJ5136))</f>
        <v/>
      </c>
    </row>
    <row r="5138" spans="34:36" x14ac:dyDescent="0.35">
      <c r="AH5138" s="16" t="str">
        <f>IF(AND(B5138="Premier League",E5138="Live"),_xlfn.XLOOKUP(_xlfn.TEXTJOIN(" vs ",,C5138:D5138),Calendar!G:G,Calendar!B:B),IF(AND(B5138="Premier League",E5138="Highlights"),_xlfn.XLOOKUP(H5138,Calendar!O:O,Calendar!N:N,,-1),""))</f>
        <v/>
      </c>
      <c r="AI5138" s="61" t="str">
        <f>IF(AND(AH5138&lt;&gt;"",E5138="Live"),_xlfn.XLOOKUP(_xlfn.TEXTJOIN(" vs ",,C5138:D5138),Calendar!G:G,Calendar!K:K),"")</f>
        <v/>
      </c>
      <c r="AJ5138" s="61" t="str">
        <f>IF(AND(K5138&lt;&gt;"Match of the Day",K5138&lt;&gt;"Match of the Day 2",K5138&lt;&gt;"Match of the Day Repeat"),"",1+MAX($AJ$10:AJ5137))</f>
        <v/>
      </c>
    </row>
    <row r="5139" spans="34:36" x14ac:dyDescent="0.35">
      <c r="AH5139" s="16" t="str">
        <f>IF(AND(B5139="Premier League",E5139="Live"),_xlfn.XLOOKUP(_xlfn.TEXTJOIN(" vs ",,C5139:D5139),Calendar!G:G,Calendar!B:B),IF(AND(B5139="Premier League",E5139="Highlights"),_xlfn.XLOOKUP(H5139,Calendar!O:O,Calendar!N:N,,-1),""))</f>
        <v/>
      </c>
      <c r="AI5139" s="61" t="str">
        <f>IF(AND(AH5139&lt;&gt;"",E5139="Live"),_xlfn.XLOOKUP(_xlfn.TEXTJOIN(" vs ",,C5139:D5139),Calendar!G:G,Calendar!K:K),"")</f>
        <v/>
      </c>
      <c r="AJ5139" s="61" t="str">
        <f>IF(AND(K5139&lt;&gt;"Match of the Day",K5139&lt;&gt;"Match of the Day 2",K5139&lt;&gt;"Match of the Day Repeat"),"",1+MAX($AJ$10:AJ5138))</f>
        <v/>
      </c>
    </row>
    <row r="5140" spans="34:36" x14ac:dyDescent="0.35">
      <c r="AH5140" s="16" t="str">
        <f>IF(AND(B5140="Premier League",E5140="Live"),_xlfn.XLOOKUP(_xlfn.TEXTJOIN(" vs ",,C5140:D5140),Calendar!G:G,Calendar!B:B),IF(AND(B5140="Premier League",E5140="Highlights"),_xlfn.XLOOKUP(H5140,Calendar!O:O,Calendar!N:N,,-1),""))</f>
        <v/>
      </c>
      <c r="AI5140" s="61" t="str">
        <f>IF(AND(AH5140&lt;&gt;"",E5140="Live"),_xlfn.XLOOKUP(_xlfn.TEXTJOIN(" vs ",,C5140:D5140),Calendar!G:G,Calendar!K:K),"")</f>
        <v/>
      </c>
      <c r="AJ5140" s="61" t="str">
        <f>IF(AND(K5140&lt;&gt;"Match of the Day",K5140&lt;&gt;"Match of the Day 2",K5140&lt;&gt;"Match of the Day Repeat"),"",1+MAX($AJ$10:AJ5139))</f>
        <v/>
      </c>
    </row>
    <row r="5141" spans="34:36" x14ac:dyDescent="0.35">
      <c r="AH5141" s="16" t="str">
        <f>IF(AND(B5141="Premier League",E5141="Live"),_xlfn.XLOOKUP(_xlfn.TEXTJOIN(" vs ",,C5141:D5141),Calendar!G:G,Calendar!B:B),IF(AND(B5141="Premier League",E5141="Highlights"),_xlfn.XLOOKUP(H5141,Calendar!O:O,Calendar!N:N,,-1),""))</f>
        <v/>
      </c>
      <c r="AI5141" s="61" t="str">
        <f>IF(AND(AH5141&lt;&gt;"",E5141="Live"),_xlfn.XLOOKUP(_xlfn.TEXTJOIN(" vs ",,C5141:D5141),Calendar!G:G,Calendar!K:K),"")</f>
        <v/>
      </c>
      <c r="AJ5141" s="61" t="str">
        <f>IF(AND(K5141&lt;&gt;"Match of the Day",K5141&lt;&gt;"Match of the Day 2",K5141&lt;&gt;"Match of the Day Repeat"),"",1+MAX($AJ$10:AJ5140))</f>
        <v/>
      </c>
    </row>
    <row r="5142" spans="34:36" x14ac:dyDescent="0.35">
      <c r="AH5142" s="16" t="str">
        <f>IF(AND(B5142="Premier League",E5142="Live"),_xlfn.XLOOKUP(_xlfn.TEXTJOIN(" vs ",,C5142:D5142),Calendar!G:G,Calendar!B:B),IF(AND(B5142="Premier League",E5142="Highlights"),_xlfn.XLOOKUP(H5142,Calendar!O:O,Calendar!N:N,,-1),""))</f>
        <v/>
      </c>
      <c r="AI5142" s="61" t="str">
        <f>IF(AND(AH5142&lt;&gt;"",E5142="Live"),_xlfn.XLOOKUP(_xlfn.TEXTJOIN(" vs ",,C5142:D5142),Calendar!G:G,Calendar!K:K),"")</f>
        <v/>
      </c>
      <c r="AJ5142" s="61" t="str">
        <f>IF(AND(K5142&lt;&gt;"Match of the Day",K5142&lt;&gt;"Match of the Day 2",K5142&lt;&gt;"Match of the Day Repeat"),"",1+MAX($AJ$10:AJ5141))</f>
        <v/>
      </c>
    </row>
    <row r="5143" spans="34:36" x14ac:dyDescent="0.35">
      <c r="AH5143" s="16" t="str">
        <f>IF(AND(B5143="Premier League",E5143="Live"),_xlfn.XLOOKUP(_xlfn.TEXTJOIN(" vs ",,C5143:D5143),Calendar!G:G,Calendar!B:B),IF(AND(B5143="Premier League",E5143="Highlights"),_xlfn.XLOOKUP(H5143,Calendar!O:O,Calendar!N:N,,-1),""))</f>
        <v/>
      </c>
      <c r="AI5143" s="61" t="str">
        <f>IF(AND(AH5143&lt;&gt;"",E5143="Live"),_xlfn.XLOOKUP(_xlfn.TEXTJOIN(" vs ",,C5143:D5143),Calendar!G:G,Calendar!K:K),"")</f>
        <v/>
      </c>
      <c r="AJ5143" s="61" t="str">
        <f>IF(AND(K5143&lt;&gt;"Match of the Day",K5143&lt;&gt;"Match of the Day 2",K5143&lt;&gt;"Match of the Day Repeat"),"",1+MAX($AJ$10:AJ5142))</f>
        <v/>
      </c>
    </row>
    <row r="5144" spans="34:36" x14ac:dyDescent="0.35">
      <c r="AH5144" s="16" t="str">
        <f>IF(AND(B5144="Premier League",E5144="Live"),_xlfn.XLOOKUP(_xlfn.TEXTJOIN(" vs ",,C5144:D5144),Calendar!G:G,Calendar!B:B),IF(AND(B5144="Premier League",E5144="Highlights"),_xlfn.XLOOKUP(H5144,Calendar!O:O,Calendar!N:N,,-1),""))</f>
        <v/>
      </c>
      <c r="AI5144" s="61" t="str">
        <f>IF(AND(AH5144&lt;&gt;"",E5144="Live"),_xlfn.XLOOKUP(_xlfn.TEXTJOIN(" vs ",,C5144:D5144),Calendar!G:G,Calendar!K:K),"")</f>
        <v/>
      </c>
      <c r="AJ5144" s="61" t="str">
        <f>IF(AND(K5144&lt;&gt;"Match of the Day",K5144&lt;&gt;"Match of the Day 2",K5144&lt;&gt;"Match of the Day Repeat"),"",1+MAX($AJ$10:AJ5143))</f>
        <v/>
      </c>
    </row>
    <row r="5145" spans="34:36" x14ac:dyDescent="0.35">
      <c r="AH5145" s="16" t="str">
        <f>IF(AND(B5145="Premier League",E5145="Live"),_xlfn.XLOOKUP(_xlfn.TEXTJOIN(" vs ",,C5145:D5145),Calendar!G:G,Calendar!B:B),IF(AND(B5145="Premier League",E5145="Highlights"),_xlfn.XLOOKUP(H5145,Calendar!O:O,Calendar!N:N,,-1),""))</f>
        <v/>
      </c>
      <c r="AI5145" s="61" t="str">
        <f>IF(AND(AH5145&lt;&gt;"",E5145="Live"),_xlfn.XLOOKUP(_xlfn.TEXTJOIN(" vs ",,C5145:D5145),Calendar!G:G,Calendar!K:K),"")</f>
        <v/>
      </c>
      <c r="AJ5145" s="61" t="str">
        <f>IF(AND(K5145&lt;&gt;"Match of the Day",K5145&lt;&gt;"Match of the Day 2",K5145&lt;&gt;"Match of the Day Repeat"),"",1+MAX($AJ$10:AJ5144))</f>
        <v/>
      </c>
    </row>
    <row r="5146" spans="34:36" x14ac:dyDescent="0.35">
      <c r="AH5146" s="16" t="str">
        <f>IF(AND(B5146="Premier League",E5146="Live"),_xlfn.XLOOKUP(_xlfn.TEXTJOIN(" vs ",,C5146:D5146),Calendar!G:G,Calendar!B:B),IF(AND(B5146="Premier League",E5146="Highlights"),_xlfn.XLOOKUP(H5146,Calendar!O:O,Calendar!N:N,,-1),""))</f>
        <v/>
      </c>
      <c r="AI5146" s="61" t="str">
        <f>IF(AND(AH5146&lt;&gt;"",E5146="Live"),_xlfn.XLOOKUP(_xlfn.TEXTJOIN(" vs ",,C5146:D5146),Calendar!G:G,Calendar!K:K),"")</f>
        <v/>
      </c>
      <c r="AJ5146" s="61" t="str">
        <f>IF(AND(K5146&lt;&gt;"Match of the Day",K5146&lt;&gt;"Match of the Day 2",K5146&lt;&gt;"Match of the Day Repeat"),"",1+MAX($AJ$10:AJ5145))</f>
        <v/>
      </c>
    </row>
    <row r="5147" spans="34:36" x14ac:dyDescent="0.35">
      <c r="AH5147" s="16" t="str">
        <f>IF(AND(B5147="Premier League",E5147="Live"),_xlfn.XLOOKUP(_xlfn.TEXTJOIN(" vs ",,C5147:D5147),Calendar!G:G,Calendar!B:B),IF(AND(B5147="Premier League",E5147="Highlights"),_xlfn.XLOOKUP(H5147,Calendar!O:O,Calendar!N:N,,-1),""))</f>
        <v/>
      </c>
      <c r="AI5147" s="61" t="str">
        <f>IF(AND(AH5147&lt;&gt;"",E5147="Live"),_xlfn.XLOOKUP(_xlfn.TEXTJOIN(" vs ",,C5147:D5147),Calendar!G:G,Calendar!K:K),"")</f>
        <v/>
      </c>
      <c r="AJ5147" s="61" t="str">
        <f>IF(AND(K5147&lt;&gt;"Match of the Day",K5147&lt;&gt;"Match of the Day 2",K5147&lt;&gt;"Match of the Day Repeat"),"",1+MAX($AJ$10:AJ5146))</f>
        <v/>
      </c>
    </row>
    <row r="5148" spans="34:36" x14ac:dyDescent="0.35">
      <c r="AH5148" s="16" t="str">
        <f>IF(AND(B5148="Premier League",E5148="Live"),_xlfn.XLOOKUP(_xlfn.TEXTJOIN(" vs ",,C5148:D5148),Calendar!G:G,Calendar!B:B),IF(AND(B5148="Premier League",E5148="Highlights"),_xlfn.XLOOKUP(H5148,Calendar!O:O,Calendar!N:N,,-1),""))</f>
        <v/>
      </c>
      <c r="AI5148" s="61" t="str">
        <f>IF(AND(AH5148&lt;&gt;"",E5148="Live"),_xlfn.XLOOKUP(_xlfn.TEXTJOIN(" vs ",,C5148:D5148),Calendar!G:G,Calendar!K:K),"")</f>
        <v/>
      </c>
      <c r="AJ5148" s="61" t="str">
        <f>IF(AND(K5148&lt;&gt;"Match of the Day",K5148&lt;&gt;"Match of the Day 2",K5148&lt;&gt;"Match of the Day Repeat"),"",1+MAX($AJ$10:AJ5147))</f>
        <v/>
      </c>
    </row>
    <row r="5149" spans="34:36" x14ac:dyDescent="0.35">
      <c r="AH5149" s="16" t="str">
        <f>IF(AND(B5149="Premier League",E5149="Live"),_xlfn.XLOOKUP(_xlfn.TEXTJOIN(" vs ",,C5149:D5149),Calendar!G:G,Calendar!B:B),IF(AND(B5149="Premier League",E5149="Highlights"),_xlfn.XLOOKUP(H5149,Calendar!O:O,Calendar!N:N,,-1),""))</f>
        <v/>
      </c>
      <c r="AI5149" s="61" t="str">
        <f>IF(AND(AH5149&lt;&gt;"",E5149="Live"),_xlfn.XLOOKUP(_xlfn.TEXTJOIN(" vs ",,C5149:D5149),Calendar!G:G,Calendar!K:K),"")</f>
        <v/>
      </c>
      <c r="AJ5149" s="61" t="str">
        <f>IF(AND(K5149&lt;&gt;"Match of the Day",K5149&lt;&gt;"Match of the Day 2",K5149&lt;&gt;"Match of the Day Repeat"),"",1+MAX($AJ$10:AJ5148))</f>
        <v/>
      </c>
    </row>
    <row r="5150" spans="34:36" x14ac:dyDescent="0.35">
      <c r="AH5150" s="16" t="str">
        <f>IF(AND(B5150="Premier League",E5150="Live"),_xlfn.XLOOKUP(_xlfn.TEXTJOIN(" vs ",,C5150:D5150),Calendar!G:G,Calendar!B:B),IF(AND(B5150="Premier League",E5150="Highlights"),_xlfn.XLOOKUP(H5150,Calendar!O:O,Calendar!N:N,,-1),""))</f>
        <v/>
      </c>
      <c r="AI5150" s="61" t="str">
        <f>IF(AND(AH5150&lt;&gt;"",E5150="Live"),_xlfn.XLOOKUP(_xlfn.TEXTJOIN(" vs ",,C5150:D5150),Calendar!G:G,Calendar!K:K),"")</f>
        <v/>
      </c>
      <c r="AJ5150" s="61" t="str">
        <f>IF(AND(K5150&lt;&gt;"Match of the Day",K5150&lt;&gt;"Match of the Day 2",K5150&lt;&gt;"Match of the Day Repeat"),"",1+MAX($AJ$10:AJ5149))</f>
        <v/>
      </c>
    </row>
    <row r="5151" spans="34:36" x14ac:dyDescent="0.35">
      <c r="AH5151" s="16" t="str">
        <f>IF(AND(B5151="Premier League",E5151="Live"),_xlfn.XLOOKUP(_xlfn.TEXTJOIN(" vs ",,C5151:D5151),Calendar!G:G,Calendar!B:B),IF(AND(B5151="Premier League",E5151="Highlights"),_xlfn.XLOOKUP(H5151,Calendar!O:O,Calendar!N:N,,-1),""))</f>
        <v/>
      </c>
      <c r="AI5151" s="61" t="str">
        <f>IF(AND(AH5151&lt;&gt;"",E5151="Live"),_xlfn.XLOOKUP(_xlfn.TEXTJOIN(" vs ",,C5151:D5151),Calendar!G:G,Calendar!K:K),"")</f>
        <v/>
      </c>
      <c r="AJ5151" s="61" t="str">
        <f>IF(AND(K5151&lt;&gt;"Match of the Day",K5151&lt;&gt;"Match of the Day 2",K5151&lt;&gt;"Match of the Day Repeat"),"",1+MAX($AJ$10:AJ5150))</f>
        <v/>
      </c>
    </row>
    <row r="5152" spans="34:36" x14ac:dyDescent="0.35">
      <c r="AH5152" s="16" t="str">
        <f>IF(AND(B5152="Premier League",E5152="Live"),_xlfn.XLOOKUP(_xlfn.TEXTJOIN(" vs ",,C5152:D5152),Calendar!G:G,Calendar!B:B),IF(AND(B5152="Premier League",E5152="Highlights"),_xlfn.XLOOKUP(H5152,Calendar!O:O,Calendar!N:N,,-1),""))</f>
        <v/>
      </c>
      <c r="AI5152" s="61" t="str">
        <f>IF(AND(AH5152&lt;&gt;"",E5152="Live"),_xlfn.XLOOKUP(_xlfn.TEXTJOIN(" vs ",,C5152:D5152),Calendar!G:G,Calendar!K:K),"")</f>
        <v/>
      </c>
      <c r="AJ5152" s="61" t="str">
        <f>IF(AND(K5152&lt;&gt;"Match of the Day",K5152&lt;&gt;"Match of the Day 2",K5152&lt;&gt;"Match of the Day Repeat"),"",1+MAX($AJ$10:AJ5151))</f>
        <v/>
      </c>
    </row>
    <row r="5153" spans="34:36" x14ac:dyDescent="0.35">
      <c r="AH5153" s="16" t="str">
        <f>IF(AND(B5153="Premier League",E5153="Live"),_xlfn.XLOOKUP(_xlfn.TEXTJOIN(" vs ",,C5153:D5153),Calendar!G:G,Calendar!B:B),IF(AND(B5153="Premier League",E5153="Highlights"),_xlfn.XLOOKUP(H5153,Calendar!O:O,Calendar!N:N,,-1),""))</f>
        <v/>
      </c>
      <c r="AI5153" s="61" t="str">
        <f>IF(AND(AH5153&lt;&gt;"",E5153="Live"),_xlfn.XLOOKUP(_xlfn.TEXTJOIN(" vs ",,C5153:D5153),Calendar!G:G,Calendar!K:K),"")</f>
        <v/>
      </c>
      <c r="AJ5153" s="61" t="str">
        <f>IF(AND(K5153&lt;&gt;"Match of the Day",K5153&lt;&gt;"Match of the Day 2",K5153&lt;&gt;"Match of the Day Repeat"),"",1+MAX($AJ$10:AJ5152))</f>
        <v/>
      </c>
    </row>
    <row r="5154" spans="34:36" x14ac:dyDescent="0.35">
      <c r="AH5154" s="16" t="str">
        <f>IF(AND(B5154="Premier League",E5154="Live"),_xlfn.XLOOKUP(_xlfn.TEXTJOIN(" vs ",,C5154:D5154),Calendar!G:G,Calendar!B:B),IF(AND(B5154="Premier League",E5154="Highlights"),_xlfn.XLOOKUP(H5154,Calendar!O:O,Calendar!N:N,,-1),""))</f>
        <v/>
      </c>
      <c r="AI5154" s="61" t="str">
        <f>IF(AND(AH5154&lt;&gt;"",E5154="Live"),_xlfn.XLOOKUP(_xlfn.TEXTJOIN(" vs ",,C5154:D5154),Calendar!G:G,Calendar!K:K),"")</f>
        <v/>
      </c>
      <c r="AJ5154" s="61" t="str">
        <f>IF(AND(K5154&lt;&gt;"Match of the Day",K5154&lt;&gt;"Match of the Day 2",K5154&lt;&gt;"Match of the Day Repeat"),"",1+MAX($AJ$10:AJ5153))</f>
        <v/>
      </c>
    </row>
    <row r="5155" spans="34:36" x14ac:dyDescent="0.35">
      <c r="AH5155" s="16" t="str">
        <f>IF(AND(B5155="Premier League",E5155="Live"),_xlfn.XLOOKUP(_xlfn.TEXTJOIN(" vs ",,C5155:D5155),Calendar!G:G,Calendar!B:B),IF(AND(B5155="Premier League",E5155="Highlights"),_xlfn.XLOOKUP(H5155,Calendar!O:O,Calendar!N:N,,-1),""))</f>
        <v/>
      </c>
      <c r="AI5155" s="61" t="str">
        <f>IF(AND(AH5155&lt;&gt;"",E5155="Live"),_xlfn.XLOOKUP(_xlfn.TEXTJOIN(" vs ",,C5155:D5155),Calendar!G:G,Calendar!K:K),"")</f>
        <v/>
      </c>
      <c r="AJ5155" s="61" t="str">
        <f>IF(AND(K5155&lt;&gt;"Match of the Day",K5155&lt;&gt;"Match of the Day 2",K5155&lt;&gt;"Match of the Day Repeat"),"",1+MAX($AJ$10:AJ5154))</f>
        <v/>
      </c>
    </row>
    <row r="5156" spans="34:36" x14ac:dyDescent="0.35">
      <c r="AH5156" s="16" t="str">
        <f>IF(AND(B5156="Premier League",E5156="Live"),_xlfn.XLOOKUP(_xlfn.TEXTJOIN(" vs ",,C5156:D5156),Calendar!G:G,Calendar!B:B),IF(AND(B5156="Premier League",E5156="Highlights"),_xlfn.XLOOKUP(H5156,Calendar!O:O,Calendar!N:N,,-1),""))</f>
        <v/>
      </c>
      <c r="AI5156" s="61" t="str">
        <f>IF(AND(AH5156&lt;&gt;"",E5156="Live"),_xlfn.XLOOKUP(_xlfn.TEXTJOIN(" vs ",,C5156:D5156),Calendar!G:G,Calendar!K:K),"")</f>
        <v/>
      </c>
      <c r="AJ5156" s="61" t="str">
        <f>IF(AND(K5156&lt;&gt;"Match of the Day",K5156&lt;&gt;"Match of the Day 2",K5156&lt;&gt;"Match of the Day Repeat"),"",1+MAX($AJ$10:AJ5155))</f>
        <v/>
      </c>
    </row>
    <row r="5157" spans="34:36" x14ac:dyDescent="0.35">
      <c r="AH5157" s="16" t="str">
        <f>IF(AND(B5157="Premier League",E5157="Live"),_xlfn.XLOOKUP(_xlfn.TEXTJOIN(" vs ",,C5157:D5157),Calendar!G:G,Calendar!B:B),IF(AND(B5157="Premier League",E5157="Highlights"),_xlfn.XLOOKUP(H5157,Calendar!O:O,Calendar!N:N,,-1),""))</f>
        <v/>
      </c>
      <c r="AI5157" s="61" t="str">
        <f>IF(AND(AH5157&lt;&gt;"",E5157="Live"),_xlfn.XLOOKUP(_xlfn.TEXTJOIN(" vs ",,C5157:D5157),Calendar!G:G,Calendar!K:K),"")</f>
        <v/>
      </c>
      <c r="AJ5157" s="61" t="str">
        <f>IF(AND(K5157&lt;&gt;"Match of the Day",K5157&lt;&gt;"Match of the Day 2",K5157&lt;&gt;"Match of the Day Repeat"),"",1+MAX($AJ$10:AJ5156))</f>
        <v/>
      </c>
    </row>
    <row r="5158" spans="34:36" x14ac:dyDescent="0.35">
      <c r="AH5158" s="16" t="str">
        <f>IF(AND(B5158="Premier League",E5158="Live"),_xlfn.XLOOKUP(_xlfn.TEXTJOIN(" vs ",,C5158:D5158),Calendar!G:G,Calendar!B:B),IF(AND(B5158="Premier League",E5158="Highlights"),_xlfn.XLOOKUP(H5158,Calendar!O:O,Calendar!N:N,,-1),""))</f>
        <v/>
      </c>
      <c r="AI5158" s="61" t="str">
        <f>IF(AND(AH5158&lt;&gt;"",E5158="Live"),_xlfn.XLOOKUP(_xlfn.TEXTJOIN(" vs ",,C5158:D5158),Calendar!G:G,Calendar!K:K),"")</f>
        <v/>
      </c>
      <c r="AJ5158" s="61" t="str">
        <f>IF(AND(K5158&lt;&gt;"Match of the Day",K5158&lt;&gt;"Match of the Day 2",K5158&lt;&gt;"Match of the Day Repeat"),"",1+MAX($AJ$10:AJ5157))</f>
        <v/>
      </c>
    </row>
    <row r="5159" spans="34:36" x14ac:dyDescent="0.35">
      <c r="AH5159" s="16" t="str">
        <f>IF(AND(B5159="Premier League",E5159="Live"),_xlfn.XLOOKUP(_xlfn.TEXTJOIN(" vs ",,C5159:D5159),Calendar!G:G,Calendar!B:B),IF(AND(B5159="Premier League",E5159="Highlights"),_xlfn.XLOOKUP(H5159,Calendar!O:O,Calendar!N:N,,-1),""))</f>
        <v/>
      </c>
      <c r="AI5159" s="61" t="str">
        <f>IF(AND(AH5159&lt;&gt;"",E5159="Live"),_xlfn.XLOOKUP(_xlfn.TEXTJOIN(" vs ",,C5159:D5159),Calendar!G:G,Calendar!K:K),"")</f>
        <v/>
      </c>
      <c r="AJ5159" s="61" t="str">
        <f>IF(AND(K5159&lt;&gt;"Match of the Day",K5159&lt;&gt;"Match of the Day 2",K5159&lt;&gt;"Match of the Day Repeat"),"",1+MAX($AJ$10:AJ5158))</f>
        <v/>
      </c>
    </row>
    <row r="5160" spans="34:36" x14ac:dyDescent="0.35">
      <c r="AH5160" s="16" t="str">
        <f>IF(AND(B5160="Premier League",E5160="Live"),_xlfn.XLOOKUP(_xlfn.TEXTJOIN(" vs ",,C5160:D5160),Calendar!G:G,Calendar!B:B),IF(AND(B5160="Premier League",E5160="Highlights"),_xlfn.XLOOKUP(H5160,Calendar!O:O,Calendar!N:N,,-1),""))</f>
        <v/>
      </c>
      <c r="AI5160" s="61" t="str">
        <f>IF(AND(AH5160&lt;&gt;"",E5160="Live"),_xlfn.XLOOKUP(_xlfn.TEXTJOIN(" vs ",,C5160:D5160),Calendar!G:G,Calendar!K:K),"")</f>
        <v/>
      </c>
      <c r="AJ5160" s="61" t="str">
        <f>IF(AND(K5160&lt;&gt;"Match of the Day",K5160&lt;&gt;"Match of the Day 2",K5160&lt;&gt;"Match of the Day Repeat"),"",1+MAX($AJ$10:AJ5159))</f>
        <v/>
      </c>
    </row>
    <row r="5161" spans="34:36" x14ac:dyDescent="0.35">
      <c r="AH5161" s="16" t="str">
        <f>IF(AND(B5161="Premier League",E5161="Live"),_xlfn.XLOOKUP(_xlfn.TEXTJOIN(" vs ",,C5161:D5161),Calendar!G:G,Calendar!B:B),IF(AND(B5161="Premier League",E5161="Highlights"),_xlfn.XLOOKUP(H5161,Calendar!O:O,Calendar!N:N,,-1),""))</f>
        <v/>
      </c>
      <c r="AI5161" s="61" t="str">
        <f>IF(AND(AH5161&lt;&gt;"",E5161="Live"),_xlfn.XLOOKUP(_xlfn.TEXTJOIN(" vs ",,C5161:D5161),Calendar!G:G,Calendar!K:K),"")</f>
        <v/>
      </c>
      <c r="AJ5161" s="61" t="str">
        <f>IF(AND(K5161&lt;&gt;"Match of the Day",K5161&lt;&gt;"Match of the Day 2",K5161&lt;&gt;"Match of the Day Repeat"),"",1+MAX($AJ$10:AJ5160))</f>
        <v/>
      </c>
    </row>
    <row r="5162" spans="34:36" x14ac:dyDescent="0.35">
      <c r="AH5162" s="16" t="str">
        <f>IF(AND(B5162="Premier League",E5162="Live"),_xlfn.XLOOKUP(_xlfn.TEXTJOIN(" vs ",,C5162:D5162),Calendar!G:G,Calendar!B:B),IF(AND(B5162="Premier League",E5162="Highlights"),_xlfn.XLOOKUP(H5162,Calendar!O:O,Calendar!N:N,,-1),""))</f>
        <v/>
      </c>
      <c r="AI5162" s="61" t="str">
        <f>IF(AND(AH5162&lt;&gt;"",E5162="Live"),_xlfn.XLOOKUP(_xlfn.TEXTJOIN(" vs ",,C5162:D5162),Calendar!G:G,Calendar!K:K),"")</f>
        <v/>
      </c>
      <c r="AJ5162" s="61" t="str">
        <f>IF(AND(K5162&lt;&gt;"Match of the Day",K5162&lt;&gt;"Match of the Day 2",K5162&lt;&gt;"Match of the Day Repeat"),"",1+MAX($AJ$10:AJ5161))</f>
        <v/>
      </c>
    </row>
    <row r="5163" spans="34:36" x14ac:dyDescent="0.35">
      <c r="AH5163" s="16" t="str">
        <f>IF(AND(B5163="Premier League",E5163="Live"),_xlfn.XLOOKUP(_xlfn.TEXTJOIN(" vs ",,C5163:D5163),Calendar!G:G,Calendar!B:B),IF(AND(B5163="Premier League",E5163="Highlights"),_xlfn.XLOOKUP(H5163,Calendar!O:O,Calendar!N:N,,-1),""))</f>
        <v/>
      </c>
      <c r="AI5163" s="61" t="str">
        <f>IF(AND(AH5163&lt;&gt;"",E5163="Live"),_xlfn.XLOOKUP(_xlfn.TEXTJOIN(" vs ",,C5163:D5163),Calendar!G:G,Calendar!K:K),"")</f>
        <v/>
      </c>
      <c r="AJ5163" s="61" t="str">
        <f>IF(AND(K5163&lt;&gt;"Match of the Day",K5163&lt;&gt;"Match of the Day 2",K5163&lt;&gt;"Match of the Day Repeat"),"",1+MAX($AJ$10:AJ5162))</f>
        <v/>
      </c>
    </row>
    <row r="5164" spans="34:36" x14ac:dyDescent="0.35">
      <c r="AH5164" s="16" t="str">
        <f>IF(AND(B5164="Premier League",E5164="Live"),_xlfn.XLOOKUP(_xlfn.TEXTJOIN(" vs ",,C5164:D5164),Calendar!G:G,Calendar!B:B),IF(AND(B5164="Premier League",E5164="Highlights"),_xlfn.XLOOKUP(H5164,Calendar!O:O,Calendar!N:N,,-1),""))</f>
        <v/>
      </c>
      <c r="AI5164" s="61" t="str">
        <f>IF(AND(AH5164&lt;&gt;"",E5164="Live"),_xlfn.XLOOKUP(_xlfn.TEXTJOIN(" vs ",,C5164:D5164),Calendar!G:G,Calendar!K:K),"")</f>
        <v/>
      </c>
      <c r="AJ5164" s="61" t="str">
        <f>IF(AND(K5164&lt;&gt;"Match of the Day",K5164&lt;&gt;"Match of the Day 2",K5164&lt;&gt;"Match of the Day Repeat"),"",1+MAX($AJ$10:AJ5163))</f>
        <v/>
      </c>
    </row>
    <row r="5165" spans="34:36" x14ac:dyDescent="0.35">
      <c r="AH5165" s="16" t="str">
        <f>IF(AND(B5165="Premier League",E5165="Live"),_xlfn.XLOOKUP(_xlfn.TEXTJOIN(" vs ",,C5165:D5165),Calendar!G:G,Calendar!B:B),IF(AND(B5165="Premier League",E5165="Highlights"),_xlfn.XLOOKUP(H5165,Calendar!O:O,Calendar!N:N,,-1),""))</f>
        <v/>
      </c>
      <c r="AI5165" s="61" t="str">
        <f>IF(AND(AH5165&lt;&gt;"",E5165="Live"),_xlfn.XLOOKUP(_xlfn.TEXTJOIN(" vs ",,C5165:D5165),Calendar!G:G,Calendar!K:K),"")</f>
        <v/>
      </c>
      <c r="AJ5165" s="61" t="str">
        <f>IF(AND(K5165&lt;&gt;"Match of the Day",K5165&lt;&gt;"Match of the Day 2",K5165&lt;&gt;"Match of the Day Repeat"),"",1+MAX($AJ$10:AJ5164))</f>
        <v/>
      </c>
    </row>
    <row r="5166" spans="34:36" x14ac:dyDescent="0.35">
      <c r="AH5166" s="16" t="str">
        <f>IF(AND(B5166="Premier League",E5166="Live"),_xlfn.XLOOKUP(_xlfn.TEXTJOIN(" vs ",,C5166:D5166),Calendar!G:G,Calendar!B:B),IF(AND(B5166="Premier League",E5166="Highlights"),_xlfn.XLOOKUP(H5166,Calendar!O:O,Calendar!N:N,,-1),""))</f>
        <v/>
      </c>
      <c r="AI5166" s="61" t="str">
        <f>IF(AND(AH5166&lt;&gt;"",E5166="Live"),_xlfn.XLOOKUP(_xlfn.TEXTJOIN(" vs ",,C5166:D5166),Calendar!G:G,Calendar!K:K),"")</f>
        <v/>
      </c>
      <c r="AJ5166" s="61" t="str">
        <f>IF(AND(K5166&lt;&gt;"Match of the Day",K5166&lt;&gt;"Match of the Day 2",K5166&lt;&gt;"Match of the Day Repeat"),"",1+MAX($AJ$10:AJ5165))</f>
        <v/>
      </c>
    </row>
    <row r="5167" spans="34:36" x14ac:dyDescent="0.35">
      <c r="AH5167" s="16" t="str">
        <f>IF(AND(B5167="Premier League",E5167="Live"),_xlfn.XLOOKUP(_xlfn.TEXTJOIN(" vs ",,C5167:D5167),Calendar!G:G,Calendar!B:B),IF(AND(B5167="Premier League",E5167="Highlights"),_xlfn.XLOOKUP(H5167,Calendar!O:O,Calendar!N:N,,-1),""))</f>
        <v/>
      </c>
      <c r="AI5167" s="61" t="str">
        <f>IF(AND(AH5167&lt;&gt;"",E5167="Live"),_xlfn.XLOOKUP(_xlfn.TEXTJOIN(" vs ",,C5167:D5167),Calendar!G:G,Calendar!K:K),"")</f>
        <v/>
      </c>
      <c r="AJ5167" s="61" t="str">
        <f>IF(AND(K5167&lt;&gt;"Match of the Day",K5167&lt;&gt;"Match of the Day 2",K5167&lt;&gt;"Match of the Day Repeat"),"",1+MAX($AJ$10:AJ5166))</f>
        <v/>
      </c>
    </row>
    <row r="5168" spans="34:36" x14ac:dyDescent="0.35">
      <c r="AH5168" s="16" t="str">
        <f>IF(AND(B5168="Premier League",E5168="Live"),_xlfn.XLOOKUP(_xlfn.TEXTJOIN(" vs ",,C5168:D5168),Calendar!G:G,Calendar!B:B),IF(AND(B5168="Premier League",E5168="Highlights"),_xlfn.XLOOKUP(H5168,Calendar!O:O,Calendar!N:N,,-1),""))</f>
        <v/>
      </c>
      <c r="AI5168" s="61" t="str">
        <f>IF(AND(AH5168&lt;&gt;"",E5168="Live"),_xlfn.XLOOKUP(_xlfn.TEXTJOIN(" vs ",,C5168:D5168),Calendar!G:G,Calendar!K:K),"")</f>
        <v/>
      </c>
      <c r="AJ5168" s="61" t="str">
        <f>IF(AND(K5168&lt;&gt;"Match of the Day",K5168&lt;&gt;"Match of the Day 2",K5168&lt;&gt;"Match of the Day Repeat"),"",1+MAX($AJ$10:AJ5167))</f>
        <v/>
      </c>
    </row>
    <row r="5169" spans="34:36" x14ac:dyDescent="0.35">
      <c r="AH5169" s="16" t="str">
        <f>IF(AND(B5169="Premier League",E5169="Live"),_xlfn.XLOOKUP(_xlfn.TEXTJOIN(" vs ",,C5169:D5169),Calendar!G:G,Calendar!B:B),IF(AND(B5169="Premier League",E5169="Highlights"),_xlfn.XLOOKUP(H5169,Calendar!O:O,Calendar!N:N,,-1),""))</f>
        <v/>
      </c>
      <c r="AI5169" s="61" t="str">
        <f>IF(AND(AH5169&lt;&gt;"",E5169="Live"),_xlfn.XLOOKUP(_xlfn.TEXTJOIN(" vs ",,C5169:D5169),Calendar!G:G,Calendar!K:K),"")</f>
        <v/>
      </c>
      <c r="AJ5169" s="61" t="str">
        <f>IF(AND(K5169&lt;&gt;"Match of the Day",K5169&lt;&gt;"Match of the Day 2",K5169&lt;&gt;"Match of the Day Repeat"),"",1+MAX($AJ$10:AJ5168))</f>
        <v/>
      </c>
    </row>
    <row r="5170" spans="34:36" x14ac:dyDescent="0.35">
      <c r="AH5170" s="16" t="str">
        <f>IF(AND(B5170="Premier League",E5170="Live"),_xlfn.XLOOKUP(_xlfn.TEXTJOIN(" vs ",,C5170:D5170),Calendar!G:G,Calendar!B:B),IF(AND(B5170="Premier League",E5170="Highlights"),_xlfn.XLOOKUP(H5170,Calendar!O:O,Calendar!N:N,,-1),""))</f>
        <v/>
      </c>
      <c r="AI5170" s="61" t="str">
        <f>IF(AND(AH5170&lt;&gt;"",E5170="Live"),_xlfn.XLOOKUP(_xlfn.TEXTJOIN(" vs ",,C5170:D5170),Calendar!G:G,Calendar!K:K),"")</f>
        <v/>
      </c>
      <c r="AJ5170" s="61" t="str">
        <f>IF(AND(K5170&lt;&gt;"Match of the Day",K5170&lt;&gt;"Match of the Day 2",K5170&lt;&gt;"Match of the Day Repeat"),"",1+MAX($AJ$10:AJ5169))</f>
        <v/>
      </c>
    </row>
    <row r="5171" spans="34:36" x14ac:dyDescent="0.35">
      <c r="AH5171" s="16" t="str">
        <f>IF(AND(B5171="Premier League",E5171="Live"),_xlfn.XLOOKUP(_xlfn.TEXTJOIN(" vs ",,C5171:D5171),Calendar!G:G,Calendar!B:B),IF(AND(B5171="Premier League",E5171="Highlights"),_xlfn.XLOOKUP(H5171,Calendar!O:O,Calendar!N:N,,-1),""))</f>
        <v/>
      </c>
      <c r="AI5171" s="61" t="str">
        <f>IF(AND(AH5171&lt;&gt;"",E5171="Live"),_xlfn.XLOOKUP(_xlfn.TEXTJOIN(" vs ",,C5171:D5171),Calendar!G:G,Calendar!K:K),"")</f>
        <v/>
      </c>
      <c r="AJ5171" s="61" t="str">
        <f>IF(AND(K5171&lt;&gt;"Match of the Day",K5171&lt;&gt;"Match of the Day 2",K5171&lt;&gt;"Match of the Day Repeat"),"",1+MAX($AJ$10:AJ5170))</f>
        <v/>
      </c>
    </row>
    <row r="5172" spans="34:36" x14ac:dyDescent="0.35">
      <c r="AH5172" s="16" t="str">
        <f>IF(AND(B5172="Premier League",E5172="Live"),_xlfn.XLOOKUP(_xlfn.TEXTJOIN(" vs ",,C5172:D5172),Calendar!G:G,Calendar!B:B),IF(AND(B5172="Premier League",E5172="Highlights"),_xlfn.XLOOKUP(H5172,Calendar!O:O,Calendar!N:N,,-1),""))</f>
        <v/>
      </c>
      <c r="AI5172" s="61" t="str">
        <f>IF(AND(AH5172&lt;&gt;"",E5172="Live"),_xlfn.XLOOKUP(_xlfn.TEXTJOIN(" vs ",,C5172:D5172),Calendar!G:G,Calendar!K:K),"")</f>
        <v/>
      </c>
      <c r="AJ5172" s="61" t="str">
        <f>IF(AND(K5172&lt;&gt;"Match of the Day",K5172&lt;&gt;"Match of the Day 2",K5172&lt;&gt;"Match of the Day Repeat"),"",1+MAX($AJ$10:AJ5171))</f>
        <v/>
      </c>
    </row>
    <row r="5173" spans="34:36" x14ac:dyDescent="0.35">
      <c r="AH5173" s="16" t="str">
        <f>IF(AND(B5173="Premier League",E5173="Live"),_xlfn.XLOOKUP(_xlfn.TEXTJOIN(" vs ",,C5173:D5173),Calendar!G:G,Calendar!B:B),IF(AND(B5173="Premier League",E5173="Highlights"),_xlfn.XLOOKUP(H5173,Calendar!O:O,Calendar!N:N,,-1),""))</f>
        <v/>
      </c>
      <c r="AI5173" s="61" t="str">
        <f>IF(AND(AH5173&lt;&gt;"",E5173="Live"),_xlfn.XLOOKUP(_xlfn.TEXTJOIN(" vs ",,C5173:D5173),Calendar!G:G,Calendar!K:K),"")</f>
        <v/>
      </c>
      <c r="AJ5173" s="61" t="str">
        <f>IF(AND(K5173&lt;&gt;"Match of the Day",K5173&lt;&gt;"Match of the Day 2",K5173&lt;&gt;"Match of the Day Repeat"),"",1+MAX($AJ$10:AJ5172))</f>
        <v/>
      </c>
    </row>
    <row r="5174" spans="34:36" x14ac:dyDescent="0.35">
      <c r="AH5174" s="16" t="str">
        <f>IF(AND(B5174="Premier League",E5174="Live"),_xlfn.XLOOKUP(_xlfn.TEXTJOIN(" vs ",,C5174:D5174),Calendar!G:G,Calendar!B:B),IF(AND(B5174="Premier League",E5174="Highlights"),_xlfn.XLOOKUP(H5174,Calendar!O:O,Calendar!N:N,,-1),""))</f>
        <v/>
      </c>
      <c r="AI5174" s="61" t="str">
        <f>IF(AND(AH5174&lt;&gt;"",E5174="Live"),_xlfn.XLOOKUP(_xlfn.TEXTJOIN(" vs ",,C5174:D5174),Calendar!G:G,Calendar!K:K),"")</f>
        <v/>
      </c>
      <c r="AJ5174" s="61" t="str">
        <f>IF(AND(K5174&lt;&gt;"Match of the Day",K5174&lt;&gt;"Match of the Day 2",K5174&lt;&gt;"Match of the Day Repeat"),"",1+MAX($AJ$10:AJ5173))</f>
        <v/>
      </c>
    </row>
    <row r="5175" spans="34:36" x14ac:dyDescent="0.35">
      <c r="AH5175" s="16" t="str">
        <f>IF(AND(B5175="Premier League",E5175="Live"),_xlfn.XLOOKUP(_xlfn.TEXTJOIN(" vs ",,C5175:D5175),Calendar!G:G,Calendar!B:B),IF(AND(B5175="Premier League",E5175="Highlights"),_xlfn.XLOOKUP(H5175,Calendar!O:O,Calendar!N:N,,-1),""))</f>
        <v/>
      </c>
      <c r="AI5175" s="61" t="str">
        <f>IF(AND(AH5175&lt;&gt;"",E5175="Live"),_xlfn.XLOOKUP(_xlfn.TEXTJOIN(" vs ",,C5175:D5175),Calendar!G:G,Calendar!K:K),"")</f>
        <v/>
      </c>
      <c r="AJ5175" s="61" t="str">
        <f>IF(AND(K5175&lt;&gt;"Match of the Day",K5175&lt;&gt;"Match of the Day 2",K5175&lt;&gt;"Match of the Day Repeat"),"",1+MAX($AJ$10:AJ5174))</f>
        <v/>
      </c>
    </row>
    <row r="5176" spans="34:36" x14ac:dyDescent="0.35">
      <c r="AH5176" s="16" t="str">
        <f>IF(AND(B5176="Premier League",E5176="Live"),_xlfn.XLOOKUP(_xlfn.TEXTJOIN(" vs ",,C5176:D5176),Calendar!G:G,Calendar!B:B),IF(AND(B5176="Premier League",E5176="Highlights"),_xlfn.XLOOKUP(H5176,Calendar!O:O,Calendar!N:N,,-1),""))</f>
        <v/>
      </c>
      <c r="AI5176" s="61" t="str">
        <f>IF(AND(AH5176&lt;&gt;"",E5176="Live"),_xlfn.XLOOKUP(_xlfn.TEXTJOIN(" vs ",,C5176:D5176),Calendar!G:G,Calendar!K:K),"")</f>
        <v/>
      </c>
      <c r="AJ5176" s="61" t="str">
        <f>IF(AND(K5176&lt;&gt;"Match of the Day",K5176&lt;&gt;"Match of the Day 2",K5176&lt;&gt;"Match of the Day Repeat"),"",1+MAX($AJ$10:AJ5175))</f>
        <v/>
      </c>
    </row>
    <row r="5177" spans="34:36" x14ac:dyDescent="0.35">
      <c r="AH5177" s="16" t="str">
        <f>IF(AND(B5177="Premier League",E5177="Live"),_xlfn.XLOOKUP(_xlfn.TEXTJOIN(" vs ",,C5177:D5177),Calendar!G:G,Calendar!B:B),IF(AND(B5177="Premier League",E5177="Highlights"),_xlfn.XLOOKUP(H5177,Calendar!O:O,Calendar!N:N,,-1),""))</f>
        <v/>
      </c>
      <c r="AI5177" s="61" t="str">
        <f>IF(AND(AH5177&lt;&gt;"",E5177="Live"),_xlfn.XLOOKUP(_xlfn.TEXTJOIN(" vs ",,C5177:D5177),Calendar!G:G,Calendar!K:K),"")</f>
        <v/>
      </c>
      <c r="AJ5177" s="61" t="str">
        <f>IF(AND(K5177&lt;&gt;"Match of the Day",K5177&lt;&gt;"Match of the Day 2",K5177&lt;&gt;"Match of the Day Repeat"),"",1+MAX($AJ$10:AJ5176))</f>
        <v/>
      </c>
    </row>
    <row r="5178" spans="34:36" x14ac:dyDescent="0.35">
      <c r="AH5178" s="16" t="str">
        <f>IF(AND(B5178="Premier League",E5178="Live"),_xlfn.XLOOKUP(_xlfn.TEXTJOIN(" vs ",,C5178:D5178),Calendar!G:G,Calendar!B:B),IF(AND(B5178="Premier League",E5178="Highlights"),_xlfn.XLOOKUP(H5178,Calendar!O:O,Calendar!N:N,,-1),""))</f>
        <v/>
      </c>
      <c r="AI5178" s="61" t="str">
        <f>IF(AND(AH5178&lt;&gt;"",E5178="Live"),_xlfn.XLOOKUP(_xlfn.TEXTJOIN(" vs ",,C5178:D5178),Calendar!G:G,Calendar!K:K),"")</f>
        <v/>
      </c>
      <c r="AJ5178" s="61" t="str">
        <f>IF(AND(K5178&lt;&gt;"Match of the Day",K5178&lt;&gt;"Match of the Day 2",K5178&lt;&gt;"Match of the Day Repeat"),"",1+MAX($AJ$10:AJ5177))</f>
        <v/>
      </c>
    </row>
    <row r="5179" spans="34:36" x14ac:dyDescent="0.35">
      <c r="AH5179" s="16" t="str">
        <f>IF(AND(B5179="Premier League",E5179="Live"),_xlfn.XLOOKUP(_xlfn.TEXTJOIN(" vs ",,C5179:D5179),Calendar!G:G,Calendar!B:B),IF(AND(B5179="Premier League",E5179="Highlights"),_xlfn.XLOOKUP(H5179,Calendar!O:O,Calendar!N:N,,-1),""))</f>
        <v/>
      </c>
      <c r="AI5179" s="61" t="str">
        <f>IF(AND(AH5179&lt;&gt;"",E5179="Live"),_xlfn.XLOOKUP(_xlfn.TEXTJOIN(" vs ",,C5179:D5179),Calendar!G:G,Calendar!K:K),"")</f>
        <v/>
      </c>
      <c r="AJ5179" s="61" t="str">
        <f>IF(AND(K5179&lt;&gt;"Match of the Day",K5179&lt;&gt;"Match of the Day 2",K5179&lt;&gt;"Match of the Day Repeat"),"",1+MAX($AJ$10:AJ5178))</f>
        <v/>
      </c>
    </row>
    <row r="5180" spans="34:36" x14ac:dyDescent="0.35">
      <c r="AH5180" s="16" t="str">
        <f>IF(AND(B5180="Premier League",E5180="Live"),_xlfn.XLOOKUP(_xlfn.TEXTJOIN(" vs ",,C5180:D5180),Calendar!G:G,Calendar!B:B),IF(AND(B5180="Premier League",E5180="Highlights"),_xlfn.XLOOKUP(H5180,Calendar!O:O,Calendar!N:N,,-1),""))</f>
        <v/>
      </c>
      <c r="AI5180" s="61" t="str">
        <f>IF(AND(AH5180&lt;&gt;"",E5180="Live"),_xlfn.XLOOKUP(_xlfn.TEXTJOIN(" vs ",,C5180:D5180),Calendar!G:G,Calendar!K:K),"")</f>
        <v/>
      </c>
      <c r="AJ5180" s="61" t="str">
        <f>IF(AND(K5180&lt;&gt;"Match of the Day",K5180&lt;&gt;"Match of the Day 2",K5180&lt;&gt;"Match of the Day Repeat"),"",1+MAX($AJ$10:AJ5179))</f>
        <v/>
      </c>
    </row>
    <row r="5181" spans="34:36" x14ac:dyDescent="0.35">
      <c r="AH5181" s="16" t="str">
        <f>IF(AND(B5181="Premier League",E5181="Live"),_xlfn.XLOOKUP(_xlfn.TEXTJOIN(" vs ",,C5181:D5181),Calendar!G:G,Calendar!B:B),IF(AND(B5181="Premier League",E5181="Highlights"),_xlfn.XLOOKUP(H5181,Calendar!O:O,Calendar!N:N,,-1),""))</f>
        <v/>
      </c>
      <c r="AI5181" s="61" t="str">
        <f>IF(AND(AH5181&lt;&gt;"",E5181="Live"),_xlfn.XLOOKUP(_xlfn.TEXTJOIN(" vs ",,C5181:D5181),Calendar!G:G,Calendar!K:K),"")</f>
        <v/>
      </c>
      <c r="AJ5181" s="61" t="str">
        <f>IF(AND(K5181&lt;&gt;"Match of the Day",K5181&lt;&gt;"Match of the Day 2",K5181&lt;&gt;"Match of the Day Repeat"),"",1+MAX($AJ$10:AJ5180))</f>
        <v/>
      </c>
    </row>
    <row r="5182" spans="34:36" x14ac:dyDescent="0.35">
      <c r="AH5182" s="16" t="str">
        <f>IF(AND(B5182="Premier League",E5182="Live"),_xlfn.XLOOKUP(_xlfn.TEXTJOIN(" vs ",,C5182:D5182),Calendar!G:G,Calendar!B:B),IF(AND(B5182="Premier League",E5182="Highlights"),_xlfn.XLOOKUP(H5182,Calendar!O:O,Calendar!N:N,,-1),""))</f>
        <v/>
      </c>
      <c r="AI5182" s="61" t="str">
        <f>IF(AND(AH5182&lt;&gt;"",E5182="Live"),_xlfn.XLOOKUP(_xlfn.TEXTJOIN(" vs ",,C5182:D5182),Calendar!G:G,Calendar!K:K),"")</f>
        <v/>
      </c>
      <c r="AJ5182" s="61" t="str">
        <f>IF(AND(K5182&lt;&gt;"Match of the Day",K5182&lt;&gt;"Match of the Day 2",K5182&lt;&gt;"Match of the Day Repeat"),"",1+MAX($AJ$10:AJ5181))</f>
        <v/>
      </c>
    </row>
    <row r="5183" spans="34:36" x14ac:dyDescent="0.35">
      <c r="AH5183" s="16" t="str">
        <f>IF(AND(B5183="Premier League",E5183="Live"),_xlfn.XLOOKUP(_xlfn.TEXTJOIN(" vs ",,C5183:D5183),Calendar!G:G,Calendar!B:B),IF(AND(B5183="Premier League",E5183="Highlights"),_xlfn.XLOOKUP(H5183,Calendar!O:O,Calendar!N:N,,-1),""))</f>
        <v/>
      </c>
      <c r="AI5183" s="61" t="str">
        <f>IF(AND(AH5183&lt;&gt;"",E5183="Live"),_xlfn.XLOOKUP(_xlfn.TEXTJOIN(" vs ",,C5183:D5183),Calendar!G:G,Calendar!K:K),"")</f>
        <v/>
      </c>
      <c r="AJ5183" s="61" t="str">
        <f>IF(AND(K5183&lt;&gt;"Match of the Day",K5183&lt;&gt;"Match of the Day 2",K5183&lt;&gt;"Match of the Day Repeat"),"",1+MAX($AJ$10:AJ5182))</f>
        <v/>
      </c>
    </row>
    <row r="5184" spans="34:36" x14ac:dyDescent="0.35">
      <c r="AH5184" s="16" t="str">
        <f>IF(AND(B5184="Premier League",E5184="Live"),_xlfn.XLOOKUP(_xlfn.TEXTJOIN(" vs ",,C5184:D5184),Calendar!G:G,Calendar!B:B),IF(AND(B5184="Premier League",E5184="Highlights"),_xlfn.XLOOKUP(H5184,Calendar!O:O,Calendar!N:N,,-1),""))</f>
        <v/>
      </c>
      <c r="AI5184" s="61" t="str">
        <f>IF(AND(AH5184&lt;&gt;"",E5184="Live"),_xlfn.XLOOKUP(_xlfn.TEXTJOIN(" vs ",,C5184:D5184),Calendar!G:G,Calendar!K:K),"")</f>
        <v/>
      </c>
      <c r="AJ5184" s="61" t="str">
        <f>IF(AND(K5184&lt;&gt;"Match of the Day",K5184&lt;&gt;"Match of the Day 2",K5184&lt;&gt;"Match of the Day Repeat"),"",1+MAX($AJ$10:AJ5183))</f>
        <v/>
      </c>
    </row>
    <row r="5185" spans="34:36" x14ac:dyDescent="0.35">
      <c r="AH5185" s="16" t="str">
        <f>IF(AND(B5185="Premier League",E5185="Live"),_xlfn.XLOOKUP(_xlfn.TEXTJOIN(" vs ",,C5185:D5185),Calendar!G:G,Calendar!B:B),IF(AND(B5185="Premier League",E5185="Highlights"),_xlfn.XLOOKUP(H5185,Calendar!O:O,Calendar!N:N,,-1),""))</f>
        <v/>
      </c>
      <c r="AI5185" s="61" t="str">
        <f>IF(AND(AH5185&lt;&gt;"",E5185="Live"),_xlfn.XLOOKUP(_xlfn.TEXTJOIN(" vs ",,C5185:D5185),Calendar!G:G,Calendar!K:K),"")</f>
        <v/>
      </c>
      <c r="AJ5185" s="61" t="str">
        <f>IF(AND(K5185&lt;&gt;"Match of the Day",K5185&lt;&gt;"Match of the Day 2",K5185&lt;&gt;"Match of the Day Repeat"),"",1+MAX($AJ$10:AJ5184))</f>
        <v/>
      </c>
    </row>
    <row r="5186" spans="34:36" x14ac:dyDescent="0.35">
      <c r="AH5186" s="16" t="str">
        <f>IF(AND(B5186="Premier League",E5186="Live"),_xlfn.XLOOKUP(_xlfn.TEXTJOIN(" vs ",,C5186:D5186),Calendar!G:G,Calendar!B:B),IF(AND(B5186="Premier League",E5186="Highlights"),_xlfn.XLOOKUP(H5186,Calendar!O:O,Calendar!N:N,,-1),""))</f>
        <v/>
      </c>
      <c r="AI5186" s="61" t="str">
        <f>IF(AND(AH5186&lt;&gt;"",E5186="Live"),_xlfn.XLOOKUP(_xlfn.TEXTJOIN(" vs ",,C5186:D5186),Calendar!G:G,Calendar!K:K),"")</f>
        <v/>
      </c>
      <c r="AJ5186" s="61" t="str">
        <f>IF(AND(K5186&lt;&gt;"Match of the Day",K5186&lt;&gt;"Match of the Day 2",K5186&lt;&gt;"Match of the Day Repeat"),"",1+MAX($AJ$10:AJ5185))</f>
        <v/>
      </c>
    </row>
    <row r="5187" spans="34:36" x14ac:dyDescent="0.35">
      <c r="AH5187" s="16" t="str">
        <f>IF(AND(B5187="Premier League",E5187="Live"),_xlfn.XLOOKUP(_xlfn.TEXTJOIN(" vs ",,C5187:D5187),Calendar!G:G,Calendar!B:B),IF(AND(B5187="Premier League",E5187="Highlights"),_xlfn.XLOOKUP(H5187,Calendar!O:O,Calendar!N:N,,-1),""))</f>
        <v/>
      </c>
      <c r="AI5187" s="61" t="str">
        <f>IF(AND(AH5187&lt;&gt;"",E5187="Live"),_xlfn.XLOOKUP(_xlfn.TEXTJOIN(" vs ",,C5187:D5187),Calendar!G:G,Calendar!K:K),"")</f>
        <v/>
      </c>
      <c r="AJ5187" s="61" t="str">
        <f>IF(AND(K5187&lt;&gt;"Match of the Day",K5187&lt;&gt;"Match of the Day 2",K5187&lt;&gt;"Match of the Day Repeat"),"",1+MAX($AJ$10:AJ5186))</f>
        <v/>
      </c>
    </row>
    <row r="5188" spans="34:36" x14ac:dyDescent="0.35">
      <c r="AH5188" s="16" t="str">
        <f>IF(AND(B5188="Premier League",E5188="Live"),_xlfn.XLOOKUP(_xlfn.TEXTJOIN(" vs ",,C5188:D5188),Calendar!G:G,Calendar!B:B),IF(AND(B5188="Premier League",E5188="Highlights"),_xlfn.XLOOKUP(H5188,Calendar!O:O,Calendar!N:N,,-1),""))</f>
        <v/>
      </c>
      <c r="AI5188" s="61" t="str">
        <f>IF(AND(AH5188&lt;&gt;"",E5188="Live"),_xlfn.XLOOKUP(_xlfn.TEXTJOIN(" vs ",,C5188:D5188),Calendar!G:G,Calendar!K:K),"")</f>
        <v/>
      </c>
      <c r="AJ5188" s="61" t="str">
        <f>IF(AND(K5188&lt;&gt;"Match of the Day",K5188&lt;&gt;"Match of the Day 2",K5188&lt;&gt;"Match of the Day Repeat"),"",1+MAX($AJ$10:AJ5187))</f>
        <v/>
      </c>
    </row>
    <row r="5189" spans="34:36" x14ac:dyDescent="0.35">
      <c r="AH5189" s="16" t="str">
        <f>IF(AND(B5189="Premier League",E5189="Live"),_xlfn.XLOOKUP(_xlfn.TEXTJOIN(" vs ",,C5189:D5189),Calendar!G:G,Calendar!B:B),IF(AND(B5189="Premier League",E5189="Highlights"),_xlfn.XLOOKUP(H5189,Calendar!O:O,Calendar!N:N,,-1),""))</f>
        <v/>
      </c>
      <c r="AI5189" s="61" t="str">
        <f>IF(AND(AH5189&lt;&gt;"",E5189="Live"),_xlfn.XLOOKUP(_xlfn.TEXTJOIN(" vs ",,C5189:D5189),Calendar!G:G,Calendar!K:K),"")</f>
        <v/>
      </c>
      <c r="AJ5189" s="61" t="str">
        <f>IF(AND(K5189&lt;&gt;"Match of the Day",K5189&lt;&gt;"Match of the Day 2",K5189&lt;&gt;"Match of the Day Repeat"),"",1+MAX($AJ$10:AJ5188))</f>
        <v/>
      </c>
    </row>
    <row r="5190" spans="34:36" x14ac:dyDescent="0.35">
      <c r="AH5190" s="16" t="str">
        <f>IF(AND(B5190="Premier League",E5190="Live"),_xlfn.XLOOKUP(_xlfn.TEXTJOIN(" vs ",,C5190:D5190),Calendar!G:G,Calendar!B:B),IF(AND(B5190="Premier League",E5190="Highlights"),_xlfn.XLOOKUP(H5190,Calendar!O:O,Calendar!N:N,,-1),""))</f>
        <v/>
      </c>
      <c r="AI5190" s="61" t="str">
        <f>IF(AND(AH5190&lt;&gt;"",E5190="Live"),_xlfn.XLOOKUP(_xlfn.TEXTJOIN(" vs ",,C5190:D5190),Calendar!G:G,Calendar!K:K),"")</f>
        <v/>
      </c>
      <c r="AJ5190" s="61" t="str">
        <f>IF(AND(K5190&lt;&gt;"Match of the Day",K5190&lt;&gt;"Match of the Day 2",K5190&lt;&gt;"Match of the Day Repeat"),"",1+MAX($AJ$10:AJ5189))</f>
        <v/>
      </c>
    </row>
    <row r="5191" spans="34:36" x14ac:dyDescent="0.35">
      <c r="AH5191" s="16" t="str">
        <f>IF(AND(B5191="Premier League",E5191="Live"),_xlfn.XLOOKUP(_xlfn.TEXTJOIN(" vs ",,C5191:D5191),Calendar!G:G,Calendar!B:B),IF(AND(B5191="Premier League",E5191="Highlights"),_xlfn.XLOOKUP(H5191,Calendar!O:O,Calendar!N:N,,-1),""))</f>
        <v/>
      </c>
      <c r="AI5191" s="61" t="str">
        <f>IF(AND(AH5191&lt;&gt;"",E5191="Live"),_xlfn.XLOOKUP(_xlfn.TEXTJOIN(" vs ",,C5191:D5191),Calendar!G:G,Calendar!K:K),"")</f>
        <v/>
      </c>
      <c r="AJ5191" s="61" t="str">
        <f>IF(AND(K5191&lt;&gt;"Match of the Day",K5191&lt;&gt;"Match of the Day 2",K5191&lt;&gt;"Match of the Day Repeat"),"",1+MAX($AJ$10:AJ5190))</f>
        <v/>
      </c>
    </row>
    <row r="5192" spans="34:36" x14ac:dyDescent="0.35">
      <c r="AH5192" s="16" t="str">
        <f>IF(AND(B5192="Premier League",E5192="Live"),_xlfn.XLOOKUP(_xlfn.TEXTJOIN(" vs ",,C5192:D5192),Calendar!G:G,Calendar!B:B),IF(AND(B5192="Premier League",E5192="Highlights"),_xlfn.XLOOKUP(H5192,Calendar!O:O,Calendar!N:N,,-1),""))</f>
        <v/>
      </c>
      <c r="AI5192" s="61" t="str">
        <f>IF(AND(AH5192&lt;&gt;"",E5192="Live"),_xlfn.XLOOKUP(_xlfn.TEXTJOIN(" vs ",,C5192:D5192),Calendar!G:G,Calendar!K:K),"")</f>
        <v/>
      </c>
      <c r="AJ5192" s="61" t="str">
        <f>IF(AND(K5192&lt;&gt;"Match of the Day",K5192&lt;&gt;"Match of the Day 2",K5192&lt;&gt;"Match of the Day Repeat"),"",1+MAX($AJ$10:AJ5191))</f>
        <v/>
      </c>
    </row>
    <row r="5193" spans="34:36" x14ac:dyDescent="0.35">
      <c r="AH5193" s="16" t="str">
        <f>IF(AND(B5193="Premier League",E5193="Live"),_xlfn.XLOOKUP(_xlfn.TEXTJOIN(" vs ",,C5193:D5193),Calendar!G:G,Calendar!B:B),IF(AND(B5193="Premier League",E5193="Highlights"),_xlfn.XLOOKUP(H5193,Calendar!O:O,Calendar!N:N,,-1),""))</f>
        <v/>
      </c>
      <c r="AI5193" s="61" t="str">
        <f>IF(AND(AH5193&lt;&gt;"",E5193="Live"),_xlfn.XLOOKUP(_xlfn.TEXTJOIN(" vs ",,C5193:D5193),Calendar!G:G,Calendar!K:K),"")</f>
        <v/>
      </c>
      <c r="AJ5193" s="61" t="str">
        <f>IF(AND(K5193&lt;&gt;"Match of the Day",K5193&lt;&gt;"Match of the Day 2",K5193&lt;&gt;"Match of the Day Repeat"),"",1+MAX($AJ$10:AJ5192))</f>
        <v/>
      </c>
    </row>
    <row r="5194" spans="34:36" x14ac:dyDescent="0.35">
      <c r="AH5194" s="16" t="str">
        <f>IF(AND(B5194="Premier League",E5194="Live"),_xlfn.XLOOKUP(_xlfn.TEXTJOIN(" vs ",,C5194:D5194),Calendar!G:G,Calendar!B:B),IF(AND(B5194="Premier League",E5194="Highlights"),_xlfn.XLOOKUP(H5194,Calendar!O:O,Calendar!N:N,,-1),""))</f>
        <v/>
      </c>
      <c r="AI5194" s="61" t="str">
        <f>IF(AND(AH5194&lt;&gt;"",E5194="Live"),_xlfn.XLOOKUP(_xlfn.TEXTJOIN(" vs ",,C5194:D5194),Calendar!G:G,Calendar!K:K),"")</f>
        <v/>
      </c>
      <c r="AJ5194" s="61" t="str">
        <f>IF(AND(K5194&lt;&gt;"Match of the Day",K5194&lt;&gt;"Match of the Day 2",K5194&lt;&gt;"Match of the Day Repeat"),"",1+MAX($AJ$10:AJ5193))</f>
        <v/>
      </c>
    </row>
    <row r="5195" spans="34:36" x14ac:dyDescent="0.35">
      <c r="AH5195" s="16" t="str">
        <f>IF(AND(B5195="Premier League",E5195="Live"),_xlfn.XLOOKUP(_xlfn.TEXTJOIN(" vs ",,C5195:D5195),Calendar!G:G,Calendar!B:B),IF(AND(B5195="Premier League",E5195="Highlights"),_xlfn.XLOOKUP(H5195,Calendar!O:O,Calendar!N:N,,-1),""))</f>
        <v/>
      </c>
      <c r="AI5195" s="61" t="str">
        <f>IF(AND(AH5195&lt;&gt;"",E5195="Live"),_xlfn.XLOOKUP(_xlfn.TEXTJOIN(" vs ",,C5195:D5195),Calendar!G:G,Calendar!K:K),"")</f>
        <v/>
      </c>
      <c r="AJ5195" s="61" t="str">
        <f>IF(AND(K5195&lt;&gt;"Match of the Day",K5195&lt;&gt;"Match of the Day 2",K5195&lt;&gt;"Match of the Day Repeat"),"",1+MAX($AJ$10:AJ5194))</f>
        <v/>
      </c>
    </row>
    <row r="5196" spans="34:36" x14ac:dyDescent="0.35">
      <c r="AH5196" s="16" t="str">
        <f>IF(AND(B5196="Premier League",E5196="Live"),_xlfn.XLOOKUP(_xlfn.TEXTJOIN(" vs ",,C5196:D5196),Calendar!G:G,Calendar!B:B),IF(AND(B5196="Premier League",E5196="Highlights"),_xlfn.XLOOKUP(H5196,Calendar!O:O,Calendar!N:N,,-1),""))</f>
        <v/>
      </c>
      <c r="AI5196" s="61" t="str">
        <f>IF(AND(AH5196&lt;&gt;"",E5196="Live"),_xlfn.XLOOKUP(_xlfn.TEXTJOIN(" vs ",,C5196:D5196),Calendar!G:G,Calendar!K:K),"")</f>
        <v/>
      </c>
      <c r="AJ5196" s="61" t="str">
        <f>IF(AND(K5196&lt;&gt;"Match of the Day",K5196&lt;&gt;"Match of the Day 2",K5196&lt;&gt;"Match of the Day Repeat"),"",1+MAX($AJ$10:AJ5195))</f>
        <v/>
      </c>
    </row>
    <row r="5197" spans="34:36" x14ac:dyDescent="0.35">
      <c r="AH5197" s="16" t="str">
        <f>IF(AND(B5197="Premier League",E5197="Live"),_xlfn.XLOOKUP(_xlfn.TEXTJOIN(" vs ",,C5197:D5197),Calendar!G:G,Calendar!B:B),IF(AND(B5197="Premier League",E5197="Highlights"),_xlfn.XLOOKUP(H5197,Calendar!O:O,Calendar!N:N,,-1),""))</f>
        <v/>
      </c>
      <c r="AI5197" s="61" t="str">
        <f>IF(AND(AH5197&lt;&gt;"",E5197="Live"),_xlfn.XLOOKUP(_xlfn.TEXTJOIN(" vs ",,C5197:D5197),Calendar!G:G,Calendar!K:K),"")</f>
        <v/>
      </c>
      <c r="AJ5197" s="61" t="str">
        <f>IF(AND(K5197&lt;&gt;"Match of the Day",K5197&lt;&gt;"Match of the Day 2",K5197&lt;&gt;"Match of the Day Repeat"),"",1+MAX($AJ$10:AJ5196))</f>
        <v/>
      </c>
    </row>
    <row r="5198" spans="34:36" x14ac:dyDescent="0.35">
      <c r="AH5198" s="16" t="str">
        <f>IF(AND(B5198="Premier League",E5198="Live"),_xlfn.XLOOKUP(_xlfn.TEXTJOIN(" vs ",,C5198:D5198),Calendar!G:G,Calendar!B:B),IF(AND(B5198="Premier League",E5198="Highlights"),_xlfn.XLOOKUP(H5198,Calendar!O:O,Calendar!N:N,,-1),""))</f>
        <v/>
      </c>
      <c r="AI5198" s="61" t="str">
        <f>IF(AND(AH5198&lt;&gt;"",E5198="Live"),_xlfn.XLOOKUP(_xlfn.TEXTJOIN(" vs ",,C5198:D5198),Calendar!G:G,Calendar!K:K),"")</f>
        <v/>
      </c>
      <c r="AJ5198" s="61" t="str">
        <f>IF(AND(K5198&lt;&gt;"Match of the Day",K5198&lt;&gt;"Match of the Day 2",K5198&lt;&gt;"Match of the Day Repeat"),"",1+MAX($AJ$10:AJ5197))</f>
        <v/>
      </c>
    </row>
    <row r="5199" spans="34:36" x14ac:dyDescent="0.35">
      <c r="AH5199" s="16" t="str">
        <f>IF(AND(B5199="Premier League",E5199="Live"),_xlfn.XLOOKUP(_xlfn.TEXTJOIN(" vs ",,C5199:D5199),Calendar!G:G,Calendar!B:B),IF(AND(B5199="Premier League",E5199="Highlights"),_xlfn.XLOOKUP(H5199,Calendar!O:O,Calendar!N:N,,-1),""))</f>
        <v/>
      </c>
      <c r="AI5199" s="61" t="str">
        <f>IF(AND(AH5199&lt;&gt;"",E5199="Live"),_xlfn.XLOOKUP(_xlfn.TEXTJOIN(" vs ",,C5199:D5199),Calendar!G:G,Calendar!K:K),"")</f>
        <v/>
      </c>
      <c r="AJ5199" s="61" t="str">
        <f>IF(AND(K5199&lt;&gt;"Match of the Day",K5199&lt;&gt;"Match of the Day 2",K5199&lt;&gt;"Match of the Day Repeat"),"",1+MAX($AJ$10:AJ5198))</f>
        <v/>
      </c>
    </row>
    <row r="5200" spans="34:36" x14ac:dyDescent="0.35">
      <c r="AH5200" s="16" t="str">
        <f>IF(AND(B5200="Premier League",E5200="Live"),_xlfn.XLOOKUP(_xlfn.TEXTJOIN(" vs ",,C5200:D5200),Calendar!G:G,Calendar!B:B),IF(AND(B5200="Premier League",E5200="Highlights"),_xlfn.XLOOKUP(H5200,Calendar!O:O,Calendar!N:N,,-1),""))</f>
        <v/>
      </c>
      <c r="AI5200" s="61" t="str">
        <f>IF(AND(AH5200&lt;&gt;"",E5200="Live"),_xlfn.XLOOKUP(_xlfn.TEXTJOIN(" vs ",,C5200:D5200),Calendar!G:G,Calendar!K:K),"")</f>
        <v/>
      </c>
      <c r="AJ5200" s="61" t="str">
        <f>IF(AND(K5200&lt;&gt;"Match of the Day",K5200&lt;&gt;"Match of the Day 2",K5200&lt;&gt;"Match of the Day Repeat"),"",1+MAX($AJ$10:AJ5199))</f>
        <v/>
      </c>
    </row>
    <row r="5201" spans="34:36" x14ac:dyDescent="0.35">
      <c r="AH5201" s="16" t="str">
        <f>IF(AND(B5201="Premier League",E5201="Live"),_xlfn.XLOOKUP(_xlfn.TEXTJOIN(" vs ",,C5201:D5201),Calendar!G:G,Calendar!B:B),IF(AND(B5201="Premier League",E5201="Highlights"),_xlfn.XLOOKUP(H5201,Calendar!O:O,Calendar!N:N,,-1),""))</f>
        <v/>
      </c>
      <c r="AI5201" s="61" t="str">
        <f>IF(AND(AH5201&lt;&gt;"",E5201="Live"),_xlfn.XLOOKUP(_xlfn.TEXTJOIN(" vs ",,C5201:D5201),Calendar!G:G,Calendar!K:K),"")</f>
        <v/>
      </c>
      <c r="AJ5201" s="61" t="str">
        <f>IF(AND(K5201&lt;&gt;"Match of the Day",K5201&lt;&gt;"Match of the Day 2",K5201&lt;&gt;"Match of the Day Repeat"),"",1+MAX($AJ$10:AJ5200))</f>
        <v/>
      </c>
    </row>
    <row r="5202" spans="34:36" x14ac:dyDescent="0.35">
      <c r="AH5202" s="16" t="str">
        <f>IF(AND(B5202="Premier League",E5202="Live"),_xlfn.XLOOKUP(_xlfn.TEXTJOIN(" vs ",,C5202:D5202),Calendar!G:G,Calendar!B:B),IF(AND(B5202="Premier League",E5202="Highlights"),_xlfn.XLOOKUP(H5202,Calendar!O:O,Calendar!N:N,,-1),""))</f>
        <v/>
      </c>
      <c r="AI5202" s="61" t="str">
        <f>IF(AND(AH5202&lt;&gt;"",E5202="Live"),_xlfn.XLOOKUP(_xlfn.TEXTJOIN(" vs ",,C5202:D5202),Calendar!G:G,Calendar!K:K),"")</f>
        <v/>
      </c>
      <c r="AJ5202" s="61" t="str">
        <f>IF(AND(K5202&lt;&gt;"Match of the Day",K5202&lt;&gt;"Match of the Day 2",K5202&lt;&gt;"Match of the Day Repeat"),"",1+MAX($AJ$10:AJ5201))</f>
        <v/>
      </c>
    </row>
    <row r="5203" spans="34:36" x14ac:dyDescent="0.35">
      <c r="AH5203" s="16" t="str">
        <f>IF(AND(B5203="Premier League",E5203="Live"),_xlfn.XLOOKUP(_xlfn.TEXTJOIN(" vs ",,C5203:D5203),Calendar!G:G,Calendar!B:B),IF(AND(B5203="Premier League",E5203="Highlights"),_xlfn.XLOOKUP(H5203,Calendar!O:O,Calendar!N:N,,-1),""))</f>
        <v/>
      </c>
      <c r="AI5203" s="61" t="str">
        <f>IF(AND(AH5203&lt;&gt;"",E5203="Live"),_xlfn.XLOOKUP(_xlfn.TEXTJOIN(" vs ",,C5203:D5203),Calendar!G:G,Calendar!K:K),"")</f>
        <v/>
      </c>
      <c r="AJ5203" s="61" t="str">
        <f>IF(AND(K5203&lt;&gt;"Match of the Day",K5203&lt;&gt;"Match of the Day 2",K5203&lt;&gt;"Match of the Day Repeat"),"",1+MAX($AJ$10:AJ5202))</f>
        <v/>
      </c>
    </row>
    <row r="5204" spans="34:36" x14ac:dyDescent="0.35">
      <c r="AH5204" s="16" t="str">
        <f>IF(AND(B5204="Premier League",E5204="Live"),_xlfn.XLOOKUP(_xlfn.TEXTJOIN(" vs ",,C5204:D5204),Calendar!G:G,Calendar!B:B),IF(AND(B5204="Premier League",E5204="Highlights"),_xlfn.XLOOKUP(H5204,Calendar!O:O,Calendar!N:N,,-1),""))</f>
        <v/>
      </c>
      <c r="AI5204" s="61" t="str">
        <f>IF(AND(AH5204&lt;&gt;"",E5204="Live"),_xlfn.XLOOKUP(_xlfn.TEXTJOIN(" vs ",,C5204:D5204),Calendar!G:G,Calendar!K:K),"")</f>
        <v/>
      </c>
      <c r="AJ5204" s="61" t="str">
        <f>IF(AND(K5204&lt;&gt;"Match of the Day",K5204&lt;&gt;"Match of the Day 2",K5204&lt;&gt;"Match of the Day Repeat"),"",1+MAX($AJ$10:AJ5203))</f>
        <v/>
      </c>
    </row>
    <row r="5205" spans="34:36" x14ac:dyDescent="0.35">
      <c r="AH5205" s="16" t="str">
        <f>IF(AND(B5205="Premier League",E5205="Live"),_xlfn.XLOOKUP(_xlfn.TEXTJOIN(" vs ",,C5205:D5205),Calendar!G:G,Calendar!B:B),IF(AND(B5205="Premier League",E5205="Highlights"),_xlfn.XLOOKUP(H5205,Calendar!O:O,Calendar!N:N,,-1),""))</f>
        <v/>
      </c>
      <c r="AI5205" s="61" t="str">
        <f>IF(AND(AH5205&lt;&gt;"",E5205="Live"),_xlfn.XLOOKUP(_xlfn.TEXTJOIN(" vs ",,C5205:D5205),Calendar!G:G,Calendar!K:K),"")</f>
        <v/>
      </c>
      <c r="AJ5205" s="61" t="str">
        <f>IF(AND(K5205&lt;&gt;"Match of the Day",K5205&lt;&gt;"Match of the Day 2",K5205&lt;&gt;"Match of the Day Repeat"),"",1+MAX($AJ$10:AJ5204))</f>
        <v/>
      </c>
    </row>
    <row r="5206" spans="34:36" x14ac:dyDescent="0.35">
      <c r="AH5206" s="16" t="str">
        <f>IF(AND(B5206="Premier League",E5206="Live"),_xlfn.XLOOKUP(_xlfn.TEXTJOIN(" vs ",,C5206:D5206),Calendar!G:G,Calendar!B:B),IF(AND(B5206="Premier League",E5206="Highlights"),_xlfn.XLOOKUP(H5206,Calendar!O:O,Calendar!N:N,,-1),""))</f>
        <v/>
      </c>
      <c r="AI5206" s="61" t="str">
        <f>IF(AND(AH5206&lt;&gt;"",E5206="Live"),_xlfn.XLOOKUP(_xlfn.TEXTJOIN(" vs ",,C5206:D5206),Calendar!G:G,Calendar!K:K),"")</f>
        <v/>
      </c>
      <c r="AJ5206" s="61" t="str">
        <f>IF(AND(K5206&lt;&gt;"Match of the Day",K5206&lt;&gt;"Match of the Day 2",K5206&lt;&gt;"Match of the Day Repeat"),"",1+MAX($AJ$10:AJ5205))</f>
        <v/>
      </c>
    </row>
    <row r="5207" spans="34:36" x14ac:dyDescent="0.35">
      <c r="AH5207" s="16" t="str">
        <f>IF(AND(B5207="Premier League",E5207="Live"),_xlfn.XLOOKUP(_xlfn.TEXTJOIN(" vs ",,C5207:D5207),Calendar!G:G,Calendar!B:B),IF(AND(B5207="Premier League",E5207="Highlights"),_xlfn.XLOOKUP(H5207,Calendar!O:O,Calendar!N:N,,-1),""))</f>
        <v/>
      </c>
      <c r="AI5207" s="61" t="str">
        <f>IF(AND(AH5207&lt;&gt;"",E5207="Live"),_xlfn.XLOOKUP(_xlfn.TEXTJOIN(" vs ",,C5207:D5207),Calendar!G:G,Calendar!K:K),"")</f>
        <v/>
      </c>
      <c r="AJ5207" s="61" t="str">
        <f>IF(AND(K5207&lt;&gt;"Match of the Day",K5207&lt;&gt;"Match of the Day 2",K5207&lt;&gt;"Match of the Day Repeat"),"",1+MAX($AJ$10:AJ5206))</f>
        <v/>
      </c>
    </row>
    <row r="5208" spans="34:36" x14ac:dyDescent="0.35">
      <c r="AH5208" s="16" t="str">
        <f>IF(AND(B5208="Premier League",E5208="Live"),_xlfn.XLOOKUP(_xlfn.TEXTJOIN(" vs ",,C5208:D5208),Calendar!G:G,Calendar!B:B),IF(AND(B5208="Premier League",E5208="Highlights"),_xlfn.XLOOKUP(H5208,Calendar!O:O,Calendar!N:N,,-1),""))</f>
        <v/>
      </c>
      <c r="AI5208" s="61" t="str">
        <f>IF(AND(AH5208&lt;&gt;"",E5208="Live"),_xlfn.XLOOKUP(_xlfn.TEXTJOIN(" vs ",,C5208:D5208),Calendar!G:G,Calendar!K:K),"")</f>
        <v/>
      </c>
      <c r="AJ5208" s="61" t="str">
        <f>IF(AND(K5208&lt;&gt;"Match of the Day",K5208&lt;&gt;"Match of the Day 2",K5208&lt;&gt;"Match of the Day Repeat"),"",1+MAX($AJ$10:AJ5207))</f>
        <v/>
      </c>
    </row>
    <row r="5209" spans="34:36" x14ac:dyDescent="0.35">
      <c r="AH5209" s="16" t="str">
        <f>IF(AND(B5209="Premier League",E5209="Live"),_xlfn.XLOOKUP(_xlfn.TEXTJOIN(" vs ",,C5209:D5209),Calendar!G:G,Calendar!B:B),IF(AND(B5209="Premier League",E5209="Highlights"),_xlfn.XLOOKUP(H5209,Calendar!O:O,Calendar!N:N,,-1),""))</f>
        <v/>
      </c>
      <c r="AI5209" s="61" t="str">
        <f>IF(AND(AH5209&lt;&gt;"",E5209="Live"),_xlfn.XLOOKUP(_xlfn.TEXTJOIN(" vs ",,C5209:D5209),Calendar!G:G,Calendar!K:K),"")</f>
        <v/>
      </c>
      <c r="AJ5209" s="61" t="str">
        <f>IF(AND(K5209&lt;&gt;"Match of the Day",K5209&lt;&gt;"Match of the Day 2",K5209&lt;&gt;"Match of the Day Repeat"),"",1+MAX($AJ$10:AJ5208))</f>
        <v/>
      </c>
    </row>
    <row r="5210" spans="34:36" x14ac:dyDescent="0.35">
      <c r="AH5210" s="16" t="str">
        <f>IF(AND(B5210="Premier League",E5210="Live"),_xlfn.XLOOKUP(_xlfn.TEXTJOIN(" vs ",,C5210:D5210),Calendar!G:G,Calendar!B:B),IF(AND(B5210="Premier League",E5210="Highlights"),_xlfn.XLOOKUP(H5210,Calendar!O:O,Calendar!N:N,,-1),""))</f>
        <v/>
      </c>
      <c r="AI5210" s="61" t="str">
        <f>IF(AND(AH5210&lt;&gt;"",E5210="Live"),_xlfn.XLOOKUP(_xlfn.TEXTJOIN(" vs ",,C5210:D5210),Calendar!G:G,Calendar!K:K),"")</f>
        <v/>
      </c>
      <c r="AJ5210" s="61" t="str">
        <f>IF(AND(K5210&lt;&gt;"Match of the Day",K5210&lt;&gt;"Match of the Day 2",K5210&lt;&gt;"Match of the Day Repeat"),"",1+MAX($AJ$10:AJ5209))</f>
        <v/>
      </c>
    </row>
    <row r="5211" spans="34:36" x14ac:dyDescent="0.35">
      <c r="AH5211" s="16" t="str">
        <f>IF(AND(B5211="Premier League",E5211="Live"),_xlfn.XLOOKUP(_xlfn.TEXTJOIN(" vs ",,C5211:D5211),Calendar!G:G,Calendar!B:B),IF(AND(B5211="Premier League",E5211="Highlights"),_xlfn.XLOOKUP(H5211,Calendar!O:O,Calendar!N:N,,-1),""))</f>
        <v/>
      </c>
      <c r="AI5211" s="61" t="str">
        <f>IF(AND(AH5211&lt;&gt;"",E5211="Live"),_xlfn.XLOOKUP(_xlfn.TEXTJOIN(" vs ",,C5211:D5211),Calendar!G:G,Calendar!K:K),"")</f>
        <v/>
      </c>
      <c r="AJ5211" s="61" t="str">
        <f>IF(AND(K5211&lt;&gt;"Match of the Day",K5211&lt;&gt;"Match of the Day 2",K5211&lt;&gt;"Match of the Day Repeat"),"",1+MAX($AJ$10:AJ5210))</f>
        <v/>
      </c>
    </row>
    <row r="5212" spans="34:36" x14ac:dyDescent="0.35">
      <c r="AH5212" s="16" t="str">
        <f>IF(AND(B5212="Premier League",E5212="Live"),_xlfn.XLOOKUP(_xlfn.TEXTJOIN(" vs ",,C5212:D5212),Calendar!G:G,Calendar!B:B),IF(AND(B5212="Premier League",E5212="Highlights"),_xlfn.XLOOKUP(H5212,Calendar!O:O,Calendar!N:N,,-1),""))</f>
        <v/>
      </c>
      <c r="AI5212" s="61" t="str">
        <f>IF(AND(AH5212&lt;&gt;"",E5212="Live"),_xlfn.XLOOKUP(_xlfn.TEXTJOIN(" vs ",,C5212:D5212),Calendar!G:G,Calendar!K:K),"")</f>
        <v/>
      </c>
      <c r="AJ5212" s="61" t="str">
        <f>IF(AND(K5212&lt;&gt;"Match of the Day",K5212&lt;&gt;"Match of the Day 2",K5212&lt;&gt;"Match of the Day Repeat"),"",1+MAX($AJ$10:AJ5211))</f>
        <v/>
      </c>
    </row>
    <row r="5213" spans="34:36" x14ac:dyDescent="0.35">
      <c r="AH5213" s="16" t="str">
        <f>IF(AND(B5213="Premier League",E5213="Live"),_xlfn.XLOOKUP(_xlfn.TEXTJOIN(" vs ",,C5213:D5213),Calendar!G:G,Calendar!B:B),IF(AND(B5213="Premier League",E5213="Highlights"),_xlfn.XLOOKUP(H5213,Calendar!O:O,Calendar!N:N,,-1),""))</f>
        <v/>
      </c>
      <c r="AI5213" s="61" t="str">
        <f>IF(AND(AH5213&lt;&gt;"",E5213="Live"),_xlfn.XLOOKUP(_xlfn.TEXTJOIN(" vs ",,C5213:D5213),Calendar!G:G,Calendar!K:K),"")</f>
        <v/>
      </c>
      <c r="AJ5213" s="61" t="str">
        <f>IF(AND(K5213&lt;&gt;"Match of the Day",K5213&lt;&gt;"Match of the Day 2",K5213&lt;&gt;"Match of the Day Repeat"),"",1+MAX($AJ$10:AJ5212))</f>
        <v/>
      </c>
    </row>
    <row r="5214" spans="34:36" x14ac:dyDescent="0.35">
      <c r="AH5214" s="16" t="str">
        <f>IF(AND(B5214="Premier League",E5214="Live"),_xlfn.XLOOKUP(_xlfn.TEXTJOIN(" vs ",,C5214:D5214),Calendar!G:G,Calendar!B:B),IF(AND(B5214="Premier League",E5214="Highlights"),_xlfn.XLOOKUP(H5214,Calendar!O:O,Calendar!N:N,,-1),""))</f>
        <v/>
      </c>
      <c r="AI5214" s="61" t="str">
        <f>IF(AND(AH5214&lt;&gt;"",E5214="Live"),_xlfn.XLOOKUP(_xlfn.TEXTJOIN(" vs ",,C5214:D5214),Calendar!G:G,Calendar!K:K),"")</f>
        <v/>
      </c>
      <c r="AJ5214" s="61" t="str">
        <f>IF(AND(K5214&lt;&gt;"Match of the Day",K5214&lt;&gt;"Match of the Day 2",K5214&lt;&gt;"Match of the Day Repeat"),"",1+MAX($AJ$10:AJ5213))</f>
        <v/>
      </c>
    </row>
    <row r="5215" spans="34:36" x14ac:dyDescent="0.35">
      <c r="AH5215" s="16" t="str">
        <f>IF(AND(B5215="Premier League",E5215="Live"),_xlfn.XLOOKUP(_xlfn.TEXTJOIN(" vs ",,C5215:D5215),Calendar!G:G,Calendar!B:B),IF(AND(B5215="Premier League",E5215="Highlights"),_xlfn.XLOOKUP(H5215,Calendar!O:O,Calendar!N:N,,-1),""))</f>
        <v/>
      </c>
      <c r="AI5215" s="61" t="str">
        <f>IF(AND(AH5215&lt;&gt;"",E5215="Live"),_xlfn.XLOOKUP(_xlfn.TEXTJOIN(" vs ",,C5215:D5215),Calendar!G:G,Calendar!K:K),"")</f>
        <v/>
      </c>
      <c r="AJ5215" s="61" t="str">
        <f>IF(AND(K5215&lt;&gt;"Match of the Day",K5215&lt;&gt;"Match of the Day 2",K5215&lt;&gt;"Match of the Day Repeat"),"",1+MAX($AJ$10:AJ5214))</f>
        <v/>
      </c>
    </row>
    <row r="5216" spans="34:36" x14ac:dyDescent="0.35">
      <c r="AH5216" s="16" t="str">
        <f>IF(AND(B5216="Premier League",E5216="Live"),_xlfn.XLOOKUP(_xlfn.TEXTJOIN(" vs ",,C5216:D5216),Calendar!G:G,Calendar!B:B),IF(AND(B5216="Premier League",E5216="Highlights"),_xlfn.XLOOKUP(H5216,Calendar!O:O,Calendar!N:N,,-1),""))</f>
        <v/>
      </c>
      <c r="AI5216" s="61" t="str">
        <f>IF(AND(AH5216&lt;&gt;"",E5216="Live"),_xlfn.XLOOKUP(_xlfn.TEXTJOIN(" vs ",,C5216:D5216),Calendar!G:G,Calendar!K:K),"")</f>
        <v/>
      </c>
      <c r="AJ5216" s="61" t="str">
        <f>IF(AND(K5216&lt;&gt;"Match of the Day",K5216&lt;&gt;"Match of the Day 2",K5216&lt;&gt;"Match of the Day Repeat"),"",1+MAX($AJ$10:AJ5215))</f>
        <v/>
      </c>
    </row>
    <row r="5217" spans="34:36" x14ac:dyDescent="0.35">
      <c r="AH5217" s="16" t="str">
        <f>IF(AND(B5217="Premier League",E5217="Live"),_xlfn.XLOOKUP(_xlfn.TEXTJOIN(" vs ",,C5217:D5217),Calendar!G:G,Calendar!B:B),IF(AND(B5217="Premier League",E5217="Highlights"),_xlfn.XLOOKUP(H5217,Calendar!O:O,Calendar!N:N,,-1),""))</f>
        <v/>
      </c>
      <c r="AI5217" s="61" t="str">
        <f>IF(AND(AH5217&lt;&gt;"",E5217="Live"),_xlfn.XLOOKUP(_xlfn.TEXTJOIN(" vs ",,C5217:D5217),Calendar!G:G,Calendar!K:K),"")</f>
        <v/>
      </c>
      <c r="AJ5217" s="61" t="str">
        <f>IF(AND(K5217&lt;&gt;"Match of the Day",K5217&lt;&gt;"Match of the Day 2",K5217&lt;&gt;"Match of the Day Repeat"),"",1+MAX($AJ$10:AJ5216))</f>
        <v/>
      </c>
    </row>
    <row r="5218" spans="34:36" x14ac:dyDescent="0.35">
      <c r="AH5218" s="16" t="str">
        <f>IF(AND(B5218="Premier League",E5218="Live"),_xlfn.XLOOKUP(_xlfn.TEXTJOIN(" vs ",,C5218:D5218),Calendar!G:G,Calendar!B:B),IF(AND(B5218="Premier League",E5218="Highlights"),_xlfn.XLOOKUP(H5218,Calendar!O:O,Calendar!N:N,,-1),""))</f>
        <v/>
      </c>
      <c r="AI5218" s="61" t="str">
        <f>IF(AND(AH5218&lt;&gt;"",E5218="Live"),_xlfn.XLOOKUP(_xlfn.TEXTJOIN(" vs ",,C5218:D5218),Calendar!G:G,Calendar!K:K),"")</f>
        <v/>
      </c>
      <c r="AJ5218" s="61" t="str">
        <f>IF(AND(K5218&lt;&gt;"Match of the Day",K5218&lt;&gt;"Match of the Day 2",K5218&lt;&gt;"Match of the Day Repeat"),"",1+MAX($AJ$10:AJ5217))</f>
        <v/>
      </c>
    </row>
    <row r="5219" spans="34:36" x14ac:dyDescent="0.35">
      <c r="AH5219" s="16" t="str">
        <f>IF(AND(B5219="Premier League",E5219="Live"),_xlfn.XLOOKUP(_xlfn.TEXTJOIN(" vs ",,C5219:D5219),Calendar!G:G,Calendar!B:B),IF(AND(B5219="Premier League",E5219="Highlights"),_xlfn.XLOOKUP(H5219,Calendar!O:O,Calendar!N:N,,-1),""))</f>
        <v/>
      </c>
      <c r="AI5219" s="61" t="str">
        <f>IF(AND(AH5219&lt;&gt;"",E5219="Live"),_xlfn.XLOOKUP(_xlfn.TEXTJOIN(" vs ",,C5219:D5219),Calendar!G:G,Calendar!K:K),"")</f>
        <v/>
      </c>
      <c r="AJ5219" s="61" t="str">
        <f>IF(AND(K5219&lt;&gt;"Match of the Day",K5219&lt;&gt;"Match of the Day 2",K5219&lt;&gt;"Match of the Day Repeat"),"",1+MAX($AJ$10:AJ5218))</f>
        <v/>
      </c>
    </row>
    <row r="5220" spans="34:36" x14ac:dyDescent="0.35">
      <c r="AH5220" s="16" t="str">
        <f>IF(AND(B5220="Premier League",E5220="Live"),_xlfn.XLOOKUP(_xlfn.TEXTJOIN(" vs ",,C5220:D5220),Calendar!G:G,Calendar!B:B),IF(AND(B5220="Premier League",E5220="Highlights"),_xlfn.XLOOKUP(H5220,Calendar!O:O,Calendar!N:N,,-1),""))</f>
        <v/>
      </c>
      <c r="AI5220" s="61" t="str">
        <f>IF(AND(AH5220&lt;&gt;"",E5220="Live"),_xlfn.XLOOKUP(_xlfn.TEXTJOIN(" vs ",,C5220:D5220),Calendar!G:G,Calendar!K:K),"")</f>
        <v/>
      </c>
      <c r="AJ5220" s="61" t="str">
        <f>IF(AND(K5220&lt;&gt;"Match of the Day",K5220&lt;&gt;"Match of the Day 2",K5220&lt;&gt;"Match of the Day Repeat"),"",1+MAX($AJ$10:AJ5219))</f>
        <v/>
      </c>
    </row>
    <row r="5221" spans="34:36" x14ac:dyDescent="0.35">
      <c r="AH5221" s="16" t="str">
        <f>IF(AND(B5221="Premier League",E5221="Live"),_xlfn.XLOOKUP(_xlfn.TEXTJOIN(" vs ",,C5221:D5221),Calendar!G:G,Calendar!B:B),IF(AND(B5221="Premier League",E5221="Highlights"),_xlfn.XLOOKUP(H5221,Calendar!O:O,Calendar!N:N,,-1),""))</f>
        <v/>
      </c>
      <c r="AI5221" s="61" t="str">
        <f>IF(AND(AH5221&lt;&gt;"",E5221="Live"),_xlfn.XLOOKUP(_xlfn.TEXTJOIN(" vs ",,C5221:D5221),Calendar!G:G,Calendar!K:K),"")</f>
        <v/>
      </c>
      <c r="AJ5221" s="61" t="str">
        <f>IF(AND(K5221&lt;&gt;"Match of the Day",K5221&lt;&gt;"Match of the Day 2",K5221&lt;&gt;"Match of the Day Repeat"),"",1+MAX($AJ$10:AJ5220))</f>
        <v/>
      </c>
    </row>
    <row r="5222" spans="34:36" x14ac:dyDescent="0.35">
      <c r="AH5222" s="16" t="str">
        <f>IF(AND(B5222="Premier League",E5222="Live"),_xlfn.XLOOKUP(_xlfn.TEXTJOIN(" vs ",,C5222:D5222),Calendar!G:G,Calendar!B:B),IF(AND(B5222="Premier League",E5222="Highlights"),_xlfn.XLOOKUP(H5222,Calendar!O:O,Calendar!N:N,,-1),""))</f>
        <v/>
      </c>
      <c r="AI5222" s="61" t="str">
        <f>IF(AND(AH5222&lt;&gt;"",E5222="Live"),_xlfn.XLOOKUP(_xlfn.TEXTJOIN(" vs ",,C5222:D5222),Calendar!G:G,Calendar!K:K),"")</f>
        <v/>
      </c>
      <c r="AJ5222" s="61" t="str">
        <f>IF(AND(K5222&lt;&gt;"Match of the Day",K5222&lt;&gt;"Match of the Day 2",K5222&lt;&gt;"Match of the Day Repeat"),"",1+MAX($AJ$10:AJ5221))</f>
        <v/>
      </c>
    </row>
    <row r="5223" spans="34:36" x14ac:dyDescent="0.35">
      <c r="AH5223" s="16" t="str">
        <f>IF(AND(B5223="Premier League",E5223="Live"),_xlfn.XLOOKUP(_xlfn.TEXTJOIN(" vs ",,C5223:D5223),Calendar!G:G,Calendar!B:B),IF(AND(B5223="Premier League",E5223="Highlights"),_xlfn.XLOOKUP(H5223,Calendar!O:O,Calendar!N:N,,-1),""))</f>
        <v/>
      </c>
      <c r="AI5223" s="61" t="str">
        <f>IF(AND(AH5223&lt;&gt;"",E5223="Live"),_xlfn.XLOOKUP(_xlfn.TEXTJOIN(" vs ",,C5223:D5223),Calendar!G:G,Calendar!K:K),"")</f>
        <v/>
      </c>
      <c r="AJ5223" s="61" t="str">
        <f>IF(AND(K5223&lt;&gt;"Match of the Day",K5223&lt;&gt;"Match of the Day 2",K5223&lt;&gt;"Match of the Day Repeat"),"",1+MAX($AJ$10:AJ5222))</f>
        <v/>
      </c>
    </row>
    <row r="5224" spans="34:36" x14ac:dyDescent="0.35">
      <c r="AH5224" s="16" t="str">
        <f>IF(AND(B5224="Premier League",E5224="Live"),_xlfn.XLOOKUP(_xlfn.TEXTJOIN(" vs ",,C5224:D5224),Calendar!G:G,Calendar!B:B),IF(AND(B5224="Premier League",E5224="Highlights"),_xlfn.XLOOKUP(H5224,Calendar!O:O,Calendar!N:N,,-1),""))</f>
        <v/>
      </c>
      <c r="AI5224" s="61" t="str">
        <f>IF(AND(AH5224&lt;&gt;"",E5224="Live"),_xlfn.XLOOKUP(_xlfn.TEXTJOIN(" vs ",,C5224:D5224),Calendar!G:G,Calendar!K:K),"")</f>
        <v/>
      </c>
      <c r="AJ5224" s="61" t="str">
        <f>IF(AND(K5224&lt;&gt;"Match of the Day",K5224&lt;&gt;"Match of the Day 2",K5224&lt;&gt;"Match of the Day Repeat"),"",1+MAX($AJ$10:AJ5223))</f>
        <v/>
      </c>
    </row>
    <row r="5225" spans="34:36" x14ac:dyDescent="0.35">
      <c r="AH5225" s="16" t="str">
        <f>IF(AND(B5225="Premier League",E5225="Live"),_xlfn.XLOOKUP(_xlfn.TEXTJOIN(" vs ",,C5225:D5225),Calendar!G:G,Calendar!B:B),IF(AND(B5225="Premier League",E5225="Highlights"),_xlfn.XLOOKUP(H5225,Calendar!O:O,Calendar!N:N,,-1),""))</f>
        <v/>
      </c>
      <c r="AI5225" s="61" t="str">
        <f>IF(AND(AH5225&lt;&gt;"",E5225="Live"),_xlfn.XLOOKUP(_xlfn.TEXTJOIN(" vs ",,C5225:D5225),Calendar!G:G,Calendar!K:K),"")</f>
        <v/>
      </c>
      <c r="AJ5225" s="61" t="str">
        <f>IF(AND(K5225&lt;&gt;"Match of the Day",K5225&lt;&gt;"Match of the Day 2",K5225&lt;&gt;"Match of the Day Repeat"),"",1+MAX($AJ$10:AJ5224))</f>
        <v/>
      </c>
    </row>
    <row r="5226" spans="34:36" x14ac:dyDescent="0.35">
      <c r="AH5226" s="16" t="str">
        <f>IF(AND(B5226="Premier League",E5226="Live"),_xlfn.XLOOKUP(_xlfn.TEXTJOIN(" vs ",,C5226:D5226),Calendar!G:G,Calendar!B:B),IF(AND(B5226="Premier League",E5226="Highlights"),_xlfn.XLOOKUP(H5226,Calendar!O:O,Calendar!N:N,,-1),""))</f>
        <v/>
      </c>
      <c r="AI5226" s="61" t="str">
        <f>IF(AND(AH5226&lt;&gt;"",E5226="Live"),_xlfn.XLOOKUP(_xlfn.TEXTJOIN(" vs ",,C5226:D5226),Calendar!G:G,Calendar!K:K),"")</f>
        <v/>
      </c>
      <c r="AJ5226" s="61" t="str">
        <f>IF(AND(K5226&lt;&gt;"Match of the Day",K5226&lt;&gt;"Match of the Day 2",K5226&lt;&gt;"Match of the Day Repeat"),"",1+MAX($AJ$10:AJ5225))</f>
        <v/>
      </c>
    </row>
    <row r="5227" spans="34:36" x14ac:dyDescent="0.35">
      <c r="AH5227" s="16" t="str">
        <f>IF(AND(B5227="Premier League",E5227="Live"),_xlfn.XLOOKUP(_xlfn.TEXTJOIN(" vs ",,C5227:D5227),Calendar!G:G,Calendar!B:B),IF(AND(B5227="Premier League",E5227="Highlights"),_xlfn.XLOOKUP(H5227,Calendar!O:O,Calendar!N:N,,-1),""))</f>
        <v/>
      </c>
      <c r="AI5227" s="61" t="str">
        <f>IF(AND(AH5227&lt;&gt;"",E5227="Live"),_xlfn.XLOOKUP(_xlfn.TEXTJOIN(" vs ",,C5227:D5227),Calendar!G:G,Calendar!K:K),"")</f>
        <v/>
      </c>
      <c r="AJ5227" s="61" t="str">
        <f>IF(AND(K5227&lt;&gt;"Match of the Day",K5227&lt;&gt;"Match of the Day 2",K5227&lt;&gt;"Match of the Day Repeat"),"",1+MAX($AJ$10:AJ5226))</f>
        <v/>
      </c>
    </row>
    <row r="5228" spans="34:36" x14ac:dyDescent="0.35">
      <c r="AH5228" s="16" t="str">
        <f>IF(AND(B5228="Premier League",E5228="Live"),_xlfn.XLOOKUP(_xlfn.TEXTJOIN(" vs ",,C5228:D5228),Calendar!G:G,Calendar!B:B),IF(AND(B5228="Premier League",E5228="Highlights"),_xlfn.XLOOKUP(H5228,Calendar!O:O,Calendar!N:N,,-1),""))</f>
        <v/>
      </c>
      <c r="AI5228" s="61" t="str">
        <f>IF(AND(AH5228&lt;&gt;"",E5228="Live"),_xlfn.XLOOKUP(_xlfn.TEXTJOIN(" vs ",,C5228:D5228),Calendar!G:G,Calendar!K:K),"")</f>
        <v/>
      </c>
      <c r="AJ5228" s="61" t="str">
        <f>IF(AND(K5228&lt;&gt;"Match of the Day",K5228&lt;&gt;"Match of the Day 2",K5228&lt;&gt;"Match of the Day Repeat"),"",1+MAX($AJ$10:AJ5227))</f>
        <v/>
      </c>
    </row>
    <row r="5229" spans="34:36" x14ac:dyDescent="0.35">
      <c r="AH5229" s="16" t="str">
        <f>IF(AND(B5229="Premier League",E5229="Live"),_xlfn.XLOOKUP(_xlfn.TEXTJOIN(" vs ",,C5229:D5229),Calendar!G:G,Calendar!B:B),IF(AND(B5229="Premier League",E5229="Highlights"),_xlfn.XLOOKUP(H5229,Calendar!O:O,Calendar!N:N,,-1),""))</f>
        <v/>
      </c>
      <c r="AI5229" s="61" t="str">
        <f>IF(AND(AH5229&lt;&gt;"",E5229="Live"),_xlfn.XLOOKUP(_xlfn.TEXTJOIN(" vs ",,C5229:D5229),Calendar!G:G,Calendar!K:K),"")</f>
        <v/>
      </c>
      <c r="AJ5229" s="61" t="str">
        <f>IF(AND(K5229&lt;&gt;"Match of the Day",K5229&lt;&gt;"Match of the Day 2",K5229&lt;&gt;"Match of the Day Repeat"),"",1+MAX($AJ$10:AJ5228))</f>
        <v/>
      </c>
    </row>
    <row r="5230" spans="34:36" x14ac:dyDescent="0.35">
      <c r="AH5230" s="16" t="str">
        <f>IF(AND(B5230="Premier League",E5230="Live"),_xlfn.XLOOKUP(_xlfn.TEXTJOIN(" vs ",,C5230:D5230),Calendar!G:G,Calendar!B:B),IF(AND(B5230="Premier League",E5230="Highlights"),_xlfn.XLOOKUP(H5230,Calendar!O:O,Calendar!N:N,,-1),""))</f>
        <v/>
      </c>
      <c r="AI5230" s="61" t="str">
        <f>IF(AND(AH5230&lt;&gt;"",E5230="Live"),_xlfn.XLOOKUP(_xlfn.TEXTJOIN(" vs ",,C5230:D5230),Calendar!G:G,Calendar!K:K),"")</f>
        <v/>
      </c>
      <c r="AJ5230" s="61" t="str">
        <f>IF(AND(K5230&lt;&gt;"Match of the Day",K5230&lt;&gt;"Match of the Day 2",K5230&lt;&gt;"Match of the Day Repeat"),"",1+MAX($AJ$10:AJ5229))</f>
        <v/>
      </c>
    </row>
    <row r="5231" spans="34:36" x14ac:dyDescent="0.35">
      <c r="AH5231" s="16" t="str">
        <f>IF(AND(B5231="Premier League",E5231="Live"),_xlfn.XLOOKUP(_xlfn.TEXTJOIN(" vs ",,C5231:D5231),Calendar!G:G,Calendar!B:B),IF(AND(B5231="Premier League",E5231="Highlights"),_xlfn.XLOOKUP(H5231,Calendar!O:O,Calendar!N:N,,-1),""))</f>
        <v/>
      </c>
      <c r="AI5231" s="61" t="str">
        <f>IF(AND(AH5231&lt;&gt;"",E5231="Live"),_xlfn.XLOOKUP(_xlfn.TEXTJOIN(" vs ",,C5231:D5231),Calendar!G:G,Calendar!K:K),"")</f>
        <v/>
      </c>
      <c r="AJ5231" s="61" t="str">
        <f>IF(AND(K5231&lt;&gt;"Match of the Day",K5231&lt;&gt;"Match of the Day 2",K5231&lt;&gt;"Match of the Day Repeat"),"",1+MAX($AJ$10:AJ5230))</f>
        <v/>
      </c>
    </row>
    <row r="5232" spans="34:36" x14ac:dyDescent="0.35">
      <c r="AH5232" s="16" t="str">
        <f>IF(AND(B5232="Premier League",E5232="Live"),_xlfn.XLOOKUP(_xlfn.TEXTJOIN(" vs ",,C5232:D5232),Calendar!G:G,Calendar!B:B),IF(AND(B5232="Premier League",E5232="Highlights"),_xlfn.XLOOKUP(H5232,Calendar!O:O,Calendar!N:N,,-1),""))</f>
        <v/>
      </c>
      <c r="AI5232" s="61" t="str">
        <f>IF(AND(AH5232&lt;&gt;"",E5232="Live"),_xlfn.XLOOKUP(_xlfn.TEXTJOIN(" vs ",,C5232:D5232),Calendar!G:G,Calendar!K:K),"")</f>
        <v/>
      </c>
      <c r="AJ5232" s="61" t="str">
        <f>IF(AND(K5232&lt;&gt;"Match of the Day",K5232&lt;&gt;"Match of the Day 2",K5232&lt;&gt;"Match of the Day Repeat"),"",1+MAX($AJ$10:AJ5231))</f>
        <v/>
      </c>
    </row>
    <row r="5233" spans="34:36" x14ac:dyDescent="0.35">
      <c r="AH5233" s="16" t="str">
        <f>IF(AND(B5233="Premier League",E5233="Live"),_xlfn.XLOOKUP(_xlfn.TEXTJOIN(" vs ",,C5233:D5233),Calendar!G:G,Calendar!B:B),IF(AND(B5233="Premier League",E5233="Highlights"),_xlfn.XLOOKUP(H5233,Calendar!O:O,Calendar!N:N,,-1),""))</f>
        <v/>
      </c>
      <c r="AI5233" s="61" t="str">
        <f>IF(AND(AH5233&lt;&gt;"",E5233="Live"),_xlfn.XLOOKUP(_xlfn.TEXTJOIN(" vs ",,C5233:D5233),Calendar!G:G,Calendar!K:K),"")</f>
        <v/>
      </c>
      <c r="AJ5233" s="61" t="str">
        <f>IF(AND(K5233&lt;&gt;"Match of the Day",K5233&lt;&gt;"Match of the Day 2",K5233&lt;&gt;"Match of the Day Repeat"),"",1+MAX($AJ$10:AJ5232))</f>
        <v/>
      </c>
    </row>
    <row r="5234" spans="34:36" x14ac:dyDescent="0.35">
      <c r="AH5234" s="16" t="str">
        <f>IF(AND(B5234="Premier League",E5234="Live"),_xlfn.XLOOKUP(_xlfn.TEXTJOIN(" vs ",,C5234:D5234),Calendar!G:G,Calendar!B:B),IF(AND(B5234="Premier League",E5234="Highlights"),_xlfn.XLOOKUP(H5234,Calendar!O:O,Calendar!N:N,,-1),""))</f>
        <v/>
      </c>
      <c r="AI5234" s="61" t="str">
        <f>IF(AND(AH5234&lt;&gt;"",E5234="Live"),_xlfn.XLOOKUP(_xlfn.TEXTJOIN(" vs ",,C5234:D5234),Calendar!G:G,Calendar!K:K),"")</f>
        <v/>
      </c>
      <c r="AJ5234" s="61" t="str">
        <f>IF(AND(K5234&lt;&gt;"Match of the Day",K5234&lt;&gt;"Match of the Day 2",K5234&lt;&gt;"Match of the Day Repeat"),"",1+MAX($AJ$10:AJ5233))</f>
        <v/>
      </c>
    </row>
    <row r="5235" spans="34:36" x14ac:dyDescent="0.35">
      <c r="AH5235" s="16" t="str">
        <f>IF(AND(B5235="Premier League",E5235="Live"),_xlfn.XLOOKUP(_xlfn.TEXTJOIN(" vs ",,C5235:D5235),Calendar!G:G,Calendar!B:B),IF(AND(B5235="Premier League",E5235="Highlights"),_xlfn.XLOOKUP(H5235,Calendar!O:O,Calendar!N:N,,-1),""))</f>
        <v/>
      </c>
      <c r="AI5235" s="61" t="str">
        <f>IF(AND(AH5235&lt;&gt;"",E5235="Live"),_xlfn.XLOOKUP(_xlfn.TEXTJOIN(" vs ",,C5235:D5235),Calendar!G:G,Calendar!K:K),"")</f>
        <v/>
      </c>
      <c r="AJ5235" s="61" t="str">
        <f>IF(AND(K5235&lt;&gt;"Match of the Day",K5235&lt;&gt;"Match of the Day 2",K5235&lt;&gt;"Match of the Day Repeat"),"",1+MAX($AJ$10:AJ5234))</f>
        <v/>
      </c>
    </row>
    <row r="5236" spans="34:36" x14ac:dyDescent="0.35">
      <c r="AH5236" s="16" t="str">
        <f>IF(AND(B5236="Premier League",E5236="Live"),_xlfn.XLOOKUP(_xlfn.TEXTJOIN(" vs ",,C5236:D5236),Calendar!G:G,Calendar!B:B),IF(AND(B5236="Premier League",E5236="Highlights"),_xlfn.XLOOKUP(H5236,Calendar!O:O,Calendar!N:N,,-1),""))</f>
        <v/>
      </c>
      <c r="AI5236" s="61" t="str">
        <f>IF(AND(AH5236&lt;&gt;"",E5236="Live"),_xlfn.XLOOKUP(_xlfn.TEXTJOIN(" vs ",,C5236:D5236),Calendar!G:G,Calendar!K:K),"")</f>
        <v/>
      </c>
      <c r="AJ5236" s="61" t="str">
        <f>IF(AND(K5236&lt;&gt;"Match of the Day",K5236&lt;&gt;"Match of the Day 2",K5236&lt;&gt;"Match of the Day Repeat"),"",1+MAX($AJ$10:AJ5235))</f>
        <v/>
      </c>
    </row>
    <row r="5237" spans="34:36" x14ac:dyDescent="0.35">
      <c r="AH5237" s="16" t="str">
        <f>IF(AND(B5237="Premier League",E5237="Live"),_xlfn.XLOOKUP(_xlfn.TEXTJOIN(" vs ",,C5237:D5237),Calendar!G:G,Calendar!B:B),IF(AND(B5237="Premier League",E5237="Highlights"),_xlfn.XLOOKUP(H5237,Calendar!O:O,Calendar!N:N,,-1),""))</f>
        <v/>
      </c>
      <c r="AI5237" s="61" t="str">
        <f>IF(AND(AH5237&lt;&gt;"",E5237="Live"),_xlfn.XLOOKUP(_xlfn.TEXTJOIN(" vs ",,C5237:D5237),Calendar!G:G,Calendar!K:K),"")</f>
        <v/>
      </c>
      <c r="AJ5237" s="61" t="str">
        <f>IF(AND(K5237&lt;&gt;"Match of the Day",K5237&lt;&gt;"Match of the Day 2",K5237&lt;&gt;"Match of the Day Repeat"),"",1+MAX($AJ$10:AJ5236))</f>
        <v/>
      </c>
    </row>
    <row r="5238" spans="34:36" x14ac:dyDescent="0.35">
      <c r="AH5238" s="16" t="str">
        <f>IF(AND(B5238="Premier League",E5238="Live"),_xlfn.XLOOKUP(_xlfn.TEXTJOIN(" vs ",,C5238:D5238),Calendar!G:G,Calendar!B:B),IF(AND(B5238="Premier League",E5238="Highlights"),_xlfn.XLOOKUP(H5238,Calendar!O:O,Calendar!N:N,,-1),""))</f>
        <v/>
      </c>
      <c r="AI5238" s="61" t="str">
        <f>IF(AND(AH5238&lt;&gt;"",E5238="Live"),_xlfn.XLOOKUP(_xlfn.TEXTJOIN(" vs ",,C5238:D5238),Calendar!G:G,Calendar!K:K),"")</f>
        <v/>
      </c>
      <c r="AJ5238" s="61" t="str">
        <f>IF(AND(K5238&lt;&gt;"Match of the Day",K5238&lt;&gt;"Match of the Day 2",K5238&lt;&gt;"Match of the Day Repeat"),"",1+MAX($AJ$10:AJ5237))</f>
        <v/>
      </c>
    </row>
    <row r="5239" spans="34:36" x14ac:dyDescent="0.35">
      <c r="AH5239" s="16" t="str">
        <f>IF(AND(B5239="Premier League",E5239="Live"),_xlfn.XLOOKUP(_xlfn.TEXTJOIN(" vs ",,C5239:D5239),Calendar!G:G,Calendar!B:B),IF(AND(B5239="Premier League",E5239="Highlights"),_xlfn.XLOOKUP(H5239,Calendar!O:O,Calendar!N:N,,-1),""))</f>
        <v/>
      </c>
      <c r="AI5239" s="61" t="str">
        <f>IF(AND(AH5239&lt;&gt;"",E5239="Live"),_xlfn.XLOOKUP(_xlfn.TEXTJOIN(" vs ",,C5239:D5239),Calendar!G:G,Calendar!K:K),"")</f>
        <v/>
      </c>
      <c r="AJ5239" s="61" t="str">
        <f>IF(AND(K5239&lt;&gt;"Match of the Day",K5239&lt;&gt;"Match of the Day 2",K5239&lt;&gt;"Match of the Day Repeat"),"",1+MAX($AJ$10:AJ5238))</f>
        <v/>
      </c>
    </row>
    <row r="5240" spans="34:36" x14ac:dyDescent="0.35">
      <c r="AH5240" s="16" t="str">
        <f>IF(AND(B5240="Premier League",E5240="Live"),_xlfn.XLOOKUP(_xlfn.TEXTJOIN(" vs ",,C5240:D5240),Calendar!G:G,Calendar!B:B),IF(AND(B5240="Premier League",E5240="Highlights"),_xlfn.XLOOKUP(H5240,Calendar!O:O,Calendar!N:N,,-1),""))</f>
        <v/>
      </c>
      <c r="AI5240" s="61" t="str">
        <f>IF(AND(AH5240&lt;&gt;"",E5240="Live"),_xlfn.XLOOKUP(_xlfn.TEXTJOIN(" vs ",,C5240:D5240),Calendar!G:G,Calendar!K:K),"")</f>
        <v/>
      </c>
      <c r="AJ5240" s="61" t="str">
        <f>IF(AND(K5240&lt;&gt;"Match of the Day",K5240&lt;&gt;"Match of the Day 2",K5240&lt;&gt;"Match of the Day Repeat"),"",1+MAX($AJ$10:AJ5239))</f>
        <v/>
      </c>
    </row>
    <row r="5241" spans="34:36" x14ac:dyDescent="0.35">
      <c r="AH5241" s="16" t="str">
        <f>IF(AND(B5241="Premier League",E5241="Live"),_xlfn.XLOOKUP(_xlfn.TEXTJOIN(" vs ",,C5241:D5241),Calendar!G:G,Calendar!B:B),IF(AND(B5241="Premier League",E5241="Highlights"),_xlfn.XLOOKUP(H5241,Calendar!O:O,Calendar!N:N,,-1),""))</f>
        <v/>
      </c>
      <c r="AI5241" s="61" t="str">
        <f>IF(AND(AH5241&lt;&gt;"",E5241="Live"),_xlfn.XLOOKUP(_xlfn.TEXTJOIN(" vs ",,C5241:D5241),Calendar!G:G,Calendar!K:K),"")</f>
        <v/>
      </c>
      <c r="AJ5241" s="61" t="str">
        <f>IF(AND(K5241&lt;&gt;"Match of the Day",K5241&lt;&gt;"Match of the Day 2",K5241&lt;&gt;"Match of the Day Repeat"),"",1+MAX($AJ$10:AJ5240))</f>
        <v/>
      </c>
    </row>
    <row r="5242" spans="34:36" x14ac:dyDescent="0.35">
      <c r="AH5242" s="16" t="str">
        <f>IF(AND(B5242="Premier League",E5242="Live"),_xlfn.XLOOKUP(_xlfn.TEXTJOIN(" vs ",,C5242:D5242),Calendar!G:G,Calendar!B:B),IF(AND(B5242="Premier League",E5242="Highlights"),_xlfn.XLOOKUP(H5242,Calendar!O:O,Calendar!N:N,,-1),""))</f>
        <v/>
      </c>
      <c r="AI5242" s="61" t="str">
        <f>IF(AND(AH5242&lt;&gt;"",E5242="Live"),_xlfn.XLOOKUP(_xlfn.TEXTJOIN(" vs ",,C5242:D5242),Calendar!G:G,Calendar!K:K),"")</f>
        <v/>
      </c>
      <c r="AJ5242" s="61" t="str">
        <f>IF(AND(K5242&lt;&gt;"Match of the Day",K5242&lt;&gt;"Match of the Day 2",K5242&lt;&gt;"Match of the Day Repeat"),"",1+MAX($AJ$10:AJ5241))</f>
        <v/>
      </c>
    </row>
    <row r="5243" spans="34:36" x14ac:dyDescent="0.35">
      <c r="AH5243" s="16" t="str">
        <f>IF(AND(B5243="Premier League",E5243="Live"),_xlfn.XLOOKUP(_xlfn.TEXTJOIN(" vs ",,C5243:D5243),Calendar!G:G,Calendar!B:B),IF(AND(B5243="Premier League",E5243="Highlights"),_xlfn.XLOOKUP(H5243,Calendar!O:O,Calendar!N:N,,-1),""))</f>
        <v/>
      </c>
      <c r="AI5243" s="61" t="str">
        <f>IF(AND(AH5243&lt;&gt;"",E5243="Live"),_xlfn.XLOOKUP(_xlfn.TEXTJOIN(" vs ",,C5243:D5243),Calendar!G:G,Calendar!K:K),"")</f>
        <v/>
      </c>
      <c r="AJ5243" s="61" t="str">
        <f>IF(AND(K5243&lt;&gt;"Match of the Day",K5243&lt;&gt;"Match of the Day 2",K5243&lt;&gt;"Match of the Day Repeat"),"",1+MAX($AJ$10:AJ5242))</f>
        <v/>
      </c>
    </row>
    <row r="5244" spans="34:36" x14ac:dyDescent="0.35">
      <c r="AH5244" s="16" t="str">
        <f>IF(AND(B5244="Premier League",E5244="Live"),_xlfn.XLOOKUP(_xlfn.TEXTJOIN(" vs ",,C5244:D5244),Calendar!G:G,Calendar!B:B),IF(AND(B5244="Premier League",E5244="Highlights"),_xlfn.XLOOKUP(H5244,Calendar!O:O,Calendar!N:N,,-1),""))</f>
        <v/>
      </c>
      <c r="AI5244" s="61" t="str">
        <f>IF(AND(AH5244&lt;&gt;"",E5244="Live"),_xlfn.XLOOKUP(_xlfn.TEXTJOIN(" vs ",,C5244:D5244),Calendar!G:G,Calendar!K:K),"")</f>
        <v/>
      </c>
      <c r="AJ5244" s="61" t="str">
        <f>IF(AND(K5244&lt;&gt;"Match of the Day",K5244&lt;&gt;"Match of the Day 2",K5244&lt;&gt;"Match of the Day Repeat"),"",1+MAX($AJ$10:AJ5243))</f>
        <v/>
      </c>
    </row>
    <row r="5245" spans="34:36" x14ac:dyDescent="0.35">
      <c r="AH5245" s="16" t="str">
        <f>IF(AND(B5245="Premier League",E5245="Live"),_xlfn.XLOOKUP(_xlfn.TEXTJOIN(" vs ",,C5245:D5245),Calendar!G:G,Calendar!B:B),IF(AND(B5245="Premier League",E5245="Highlights"),_xlfn.XLOOKUP(H5245,Calendar!O:O,Calendar!N:N,,-1),""))</f>
        <v/>
      </c>
      <c r="AI5245" s="61" t="str">
        <f>IF(AND(AH5245&lt;&gt;"",E5245="Live"),_xlfn.XLOOKUP(_xlfn.TEXTJOIN(" vs ",,C5245:D5245),Calendar!G:G,Calendar!K:K),"")</f>
        <v/>
      </c>
      <c r="AJ5245" s="61" t="str">
        <f>IF(AND(K5245&lt;&gt;"Match of the Day",K5245&lt;&gt;"Match of the Day 2",K5245&lt;&gt;"Match of the Day Repeat"),"",1+MAX($AJ$10:AJ5244))</f>
        <v/>
      </c>
    </row>
    <row r="5246" spans="34:36" x14ac:dyDescent="0.35">
      <c r="AH5246" s="16" t="str">
        <f>IF(AND(B5246="Premier League",E5246="Live"),_xlfn.XLOOKUP(_xlfn.TEXTJOIN(" vs ",,C5246:D5246),Calendar!G:G,Calendar!B:B),IF(AND(B5246="Premier League",E5246="Highlights"),_xlfn.XLOOKUP(H5246,Calendar!O:O,Calendar!N:N,,-1),""))</f>
        <v/>
      </c>
      <c r="AI5246" s="61" t="str">
        <f>IF(AND(AH5246&lt;&gt;"",E5246="Live"),_xlfn.XLOOKUP(_xlfn.TEXTJOIN(" vs ",,C5246:D5246),Calendar!G:G,Calendar!K:K),"")</f>
        <v/>
      </c>
      <c r="AJ5246" s="61" t="str">
        <f>IF(AND(K5246&lt;&gt;"Match of the Day",K5246&lt;&gt;"Match of the Day 2",K5246&lt;&gt;"Match of the Day Repeat"),"",1+MAX($AJ$10:AJ5245))</f>
        <v/>
      </c>
    </row>
    <row r="5247" spans="34:36" x14ac:dyDescent="0.35">
      <c r="AH5247" s="16" t="str">
        <f>IF(AND(B5247="Premier League",E5247="Live"),_xlfn.XLOOKUP(_xlfn.TEXTJOIN(" vs ",,C5247:D5247),Calendar!G:G,Calendar!B:B),IF(AND(B5247="Premier League",E5247="Highlights"),_xlfn.XLOOKUP(H5247,Calendar!O:O,Calendar!N:N,,-1),""))</f>
        <v/>
      </c>
      <c r="AI5247" s="61" t="str">
        <f>IF(AND(AH5247&lt;&gt;"",E5247="Live"),_xlfn.XLOOKUP(_xlfn.TEXTJOIN(" vs ",,C5247:D5247),Calendar!G:G,Calendar!K:K),"")</f>
        <v/>
      </c>
      <c r="AJ5247" s="61" t="str">
        <f>IF(AND(K5247&lt;&gt;"Match of the Day",K5247&lt;&gt;"Match of the Day 2",K5247&lt;&gt;"Match of the Day Repeat"),"",1+MAX($AJ$10:AJ5246))</f>
        <v/>
      </c>
    </row>
    <row r="5248" spans="34:36" x14ac:dyDescent="0.35">
      <c r="AH5248" s="16" t="str">
        <f>IF(AND(B5248="Premier League",E5248="Live"),_xlfn.XLOOKUP(_xlfn.TEXTJOIN(" vs ",,C5248:D5248),Calendar!G:G,Calendar!B:B),IF(AND(B5248="Premier League",E5248="Highlights"),_xlfn.XLOOKUP(H5248,Calendar!O:O,Calendar!N:N,,-1),""))</f>
        <v/>
      </c>
      <c r="AI5248" s="61" t="str">
        <f>IF(AND(AH5248&lt;&gt;"",E5248="Live"),_xlfn.XLOOKUP(_xlfn.TEXTJOIN(" vs ",,C5248:D5248),Calendar!G:G,Calendar!K:K),"")</f>
        <v/>
      </c>
      <c r="AJ5248" s="61" t="str">
        <f>IF(AND(K5248&lt;&gt;"Match of the Day",K5248&lt;&gt;"Match of the Day 2",K5248&lt;&gt;"Match of the Day Repeat"),"",1+MAX($AJ$10:AJ5247))</f>
        <v/>
      </c>
    </row>
    <row r="5249" spans="34:36" x14ac:dyDescent="0.35">
      <c r="AH5249" s="16" t="str">
        <f>IF(AND(B5249="Premier League",E5249="Live"),_xlfn.XLOOKUP(_xlfn.TEXTJOIN(" vs ",,C5249:D5249),Calendar!G:G,Calendar!B:B),IF(AND(B5249="Premier League",E5249="Highlights"),_xlfn.XLOOKUP(H5249,Calendar!O:O,Calendar!N:N,,-1),""))</f>
        <v/>
      </c>
      <c r="AI5249" s="61" t="str">
        <f>IF(AND(AH5249&lt;&gt;"",E5249="Live"),_xlfn.XLOOKUP(_xlfn.TEXTJOIN(" vs ",,C5249:D5249),Calendar!G:G,Calendar!K:K),"")</f>
        <v/>
      </c>
      <c r="AJ5249" s="61" t="str">
        <f>IF(AND(K5249&lt;&gt;"Match of the Day",K5249&lt;&gt;"Match of the Day 2",K5249&lt;&gt;"Match of the Day Repeat"),"",1+MAX($AJ$10:AJ5248))</f>
        <v/>
      </c>
    </row>
    <row r="5250" spans="34:36" x14ac:dyDescent="0.35">
      <c r="AH5250" s="16" t="str">
        <f>IF(AND(B5250="Premier League",E5250="Live"),_xlfn.XLOOKUP(_xlfn.TEXTJOIN(" vs ",,C5250:D5250),Calendar!G:G,Calendar!B:B),IF(AND(B5250="Premier League",E5250="Highlights"),_xlfn.XLOOKUP(H5250,Calendar!O:O,Calendar!N:N,,-1),""))</f>
        <v/>
      </c>
      <c r="AI5250" s="61" t="str">
        <f>IF(AND(AH5250&lt;&gt;"",E5250="Live"),_xlfn.XLOOKUP(_xlfn.TEXTJOIN(" vs ",,C5250:D5250),Calendar!G:G,Calendar!K:K),"")</f>
        <v/>
      </c>
      <c r="AJ5250" s="61" t="str">
        <f>IF(AND(K5250&lt;&gt;"Match of the Day",K5250&lt;&gt;"Match of the Day 2",K5250&lt;&gt;"Match of the Day Repeat"),"",1+MAX($AJ$10:AJ5249))</f>
        <v/>
      </c>
    </row>
    <row r="5251" spans="34:36" x14ac:dyDescent="0.35">
      <c r="AH5251" s="16" t="str">
        <f>IF(AND(B5251="Premier League",E5251="Live"),_xlfn.XLOOKUP(_xlfn.TEXTJOIN(" vs ",,C5251:D5251),Calendar!G:G,Calendar!B:B),IF(AND(B5251="Premier League",E5251="Highlights"),_xlfn.XLOOKUP(H5251,Calendar!O:O,Calendar!N:N,,-1),""))</f>
        <v/>
      </c>
      <c r="AI5251" s="61" t="str">
        <f>IF(AND(AH5251&lt;&gt;"",E5251="Live"),_xlfn.XLOOKUP(_xlfn.TEXTJOIN(" vs ",,C5251:D5251),Calendar!G:G,Calendar!K:K),"")</f>
        <v/>
      </c>
      <c r="AJ5251" s="61" t="str">
        <f>IF(AND(K5251&lt;&gt;"Match of the Day",K5251&lt;&gt;"Match of the Day 2",K5251&lt;&gt;"Match of the Day Repeat"),"",1+MAX($AJ$10:AJ5250))</f>
        <v/>
      </c>
    </row>
    <row r="5252" spans="34:36" x14ac:dyDescent="0.35">
      <c r="AH5252" s="16" t="str">
        <f>IF(AND(B5252="Premier League",E5252="Live"),_xlfn.XLOOKUP(_xlfn.TEXTJOIN(" vs ",,C5252:D5252),Calendar!G:G,Calendar!B:B),IF(AND(B5252="Premier League",E5252="Highlights"),_xlfn.XLOOKUP(H5252,Calendar!O:O,Calendar!N:N,,-1),""))</f>
        <v/>
      </c>
      <c r="AI5252" s="61" t="str">
        <f>IF(AND(AH5252&lt;&gt;"",E5252="Live"),_xlfn.XLOOKUP(_xlfn.TEXTJOIN(" vs ",,C5252:D5252),Calendar!G:G,Calendar!K:K),"")</f>
        <v/>
      </c>
      <c r="AJ5252" s="61" t="str">
        <f>IF(AND(K5252&lt;&gt;"Match of the Day",K5252&lt;&gt;"Match of the Day 2",K5252&lt;&gt;"Match of the Day Repeat"),"",1+MAX($AJ$10:AJ5251))</f>
        <v/>
      </c>
    </row>
    <row r="5253" spans="34:36" x14ac:dyDescent="0.35">
      <c r="AH5253" s="16" t="str">
        <f>IF(AND(B5253="Premier League",E5253="Live"),_xlfn.XLOOKUP(_xlfn.TEXTJOIN(" vs ",,C5253:D5253),Calendar!G:G,Calendar!B:B),IF(AND(B5253="Premier League",E5253="Highlights"),_xlfn.XLOOKUP(H5253,Calendar!O:O,Calendar!N:N,,-1),""))</f>
        <v/>
      </c>
      <c r="AI5253" s="61" t="str">
        <f>IF(AND(AH5253&lt;&gt;"",E5253="Live"),_xlfn.XLOOKUP(_xlfn.TEXTJOIN(" vs ",,C5253:D5253),Calendar!G:G,Calendar!K:K),"")</f>
        <v/>
      </c>
      <c r="AJ5253" s="61" t="str">
        <f>IF(AND(K5253&lt;&gt;"Match of the Day",K5253&lt;&gt;"Match of the Day 2",K5253&lt;&gt;"Match of the Day Repeat"),"",1+MAX($AJ$10:AJ5252))</f>
        <v/>
      </c>
    </row>
    <row r="5254" spans="34:36" x14ac:dyDescent="0.35">
      <c r="AH5254" s="16" t="str">
        <f>IF(AND(B5254="Premier League",E5254="Live"),_xlfn.XLOOKUP(_xlfn.TEXTJOIN(" vs ",,C5254:D5254),Calendar!G:G,Calendar!B:B),IF(AND(B5254="Premier League",E5254="Highlights"),_xlfn.XLOOKUP(H5254,Calendar!O:O,Calendar!N:N,,-1),""))</f>
        <v/>
      </c>
      <c r="AI5254" s="61" t="str">
        <f>IF(AND(AH5254&lt;&gt;"",E5254="Live"),_xlfn.XLOOKUP(_xlfn.TEXTJOIN(" vs ",,C5254:D5254),Calendar!G:G,Calendar!K:K),"")</f>
        <v/>
      </c>
      <c r="AJ5254" s="61" t="str">
        <f>IF(AND(K5254&lt;&gt;"Match of the Day",K5254&lt;&gt;"Match of the Day 2",K5254&lt;&gt;"Match of the Day Repeat"),"",1+MAX($AJ$10:AJ5253))</f>
        <v/>
      </c>
    </row>
    <row r="5255" spans="34:36" x14ac:dyDescent="0.35">
      <c r="AH5255" s="16" t="str">
        <f>IF(AND(B5255="Premier League",E5255="Live"),_xlfn.XLOOKUP(_xlfn.TEXTJOIN(" vs ",,C5255:D5255),Calendar!G:G,Calendar!B:B),IF(AND(B5255="Premier League",E5255="Highlights"),_xlfn.XLOOKUP(H5255,Calendar!O:O,Calendar!N:N,,-1),""))</f>
        <v/>
      </c>
      <c r="AI5255" s="61" t="str">
        <f>IF(AND(AH5255&lt;&gt;"",E5255="Live"),_xlfn.XLOOKUP(_xlfn.TEXTJOIN(" vs ",,C5255:D5255),Calendar!G:G,Calendar!K:K),"")</f>
        <v/>
      </c>
      <c r="AJ5255" s="61" t="str">
        <f>IF(AND(K5255&lt;&gt;"Match of the Day",K5255&lt;&gt;"Match of the Day 2",K5255&lt;&gt;"Match of the Day Repeat"),"",1+MAX($AJ$10:AJ5254))</f>
        <v/>
      </c>
    </row>
    <row r="5256" spans="34:36" x14ac:dyDescent="0.35">
      <c r="AH5256" s="16" t="str">
        <f>IF(AND(B5256="Premier League",E5256="Live"),_xlfn.XLOOKUP(_xlfn.TEXTJOIN(" vs ",,C5256:D5256),Calendar!G:G,Calendar!B:B),IF(AND(B5256="Premier League",E5256="Highlights"),_xlfn.XLOOKUP(H5256,Calendar!O:O,Calendar!N:N,,-1),""))</f>
        <v/>
      </c>
      <c r="AI5256" s="61" t="str">
        <f>IF(AND(AH5256&lt;&gt;"",E5256="Live"),_xlfn.XLOOKUP(_xlfn.TEXTJOIN(" vs ",,C5256:D5256),Calendar!G:G,Calendar!K:K),"")</f>
        <v/>
      </c>
      <c r="AJ5256" s="61" t="str">
        <f>IF(AND(K5256&lt;&gt;"Match of the Day",K5256&lt;&gt;"Match of the Day 2",K5256&lt;&gt;"Match of the Day Repeat"),"",1+MAX($AJ$10:AJ5255))</f>
        <v/>
      </c>
    </row>
    <row r="5257" spans="34:36" x14ac:dyDescent="0.35">
      <c r="AH5257" s="16" t="str">
        <f>IF(AND(B5257="Premier League",E5257="Live"),_xlfn.XLOOKUP(_xlfn.TEXTJOIN(" vs ",,C5257:D5257),Calendar!G:G,Calendar!B:B),IF(AND(B5257="Premier League",E5257="Highlights"),_xlfn.XLOOKUP(H5257,Calendar!O:O,Calendar!N:N,,-1),""))</f>
        <v/>
      </c>
      <c r="AI5257" s="61" t="str">
        <f>IF(AND(AH5257&lt;&gt;"",E5257="Live"),_xlfn.XLOOKUP(_xlfn.TEXTJOIN(" vs ",,C5257:D5257),Calendar!G:G,Calendar!K:K),"")</f>
        <v/>
      </c>
      <c r="AJ5257" s="61" t="str">
        <f>IF(AND(K5257&lt;&gt;"Match of the Day",K5257&lt;&gt;"Match of the Day 2",K5257&lt;&gt;"Match of the Day Repeat"),"",1+MAX($AJ$10:AJ5256))</f>
        <v/>
      </c>
    </row>
    <row r="5258" spans="34:36" x14ac:dyDescent="0.35">
      <c r="AH5258" s="16" t="str">
        <f>IF(AND(B5258="Premier League",E5258="Live"),_xlfn.XLOOKUP(_xlfn.TEXTJOIN(" vs ",,C5258:D5258),Calendar!G:G,Calendar!B:B),IF(AND(B5258="Premier League",E5258="Highlights"),_xlfn.XLOOKUP(H5258,Calendar!O:O,Calendar!N:N,,-1),""))</f>
        <v/>
      </c>
      <c r="AI5258" s="61" t="str">
        <f>IF(AND(AH5258&lt;&gt;"",E5258="Live"),_xlfn.XLOOKUP(_xlfn.TEXTJOIN(" vs ",,C5258:D5258),Calendar!G:G,Calendar!K:K),"")</f>
        <v/>
      </c>
      <c r="AJ5258" s="61" t="str">
        <f>IF(AND(K5258&lt;&gt;"Match of the Day",K5258&lt;&gt;"Match of the Day 2",K5258&lt;&gt;"Match of the Day Repeat"),"",1+MAX($AJ$10:AJ5257))</f>
        <v/>
      </c>
    </row>
    <row r="5259" spans="34:36" x14ac:dyDescent="0.35">
      <c r="AH5259" s="16" t="str">
        <f>IF(AND(B5259="Premier League",E5259="Live"),_xlfn.XLOOKUP(_xlfn.TEXTJOIN(" vs ",,C5259:D5259),Calendar!G:G,Calendar!B:B),IF(AND(B5259="Premier League",E5259="Highlights"),_xlfn.XLOOKUP(H5259,Calendar!O:O,Calendar!N:N,,-1),""))</f>
        <v/>
      </c>
      <c r="AI5259" s="61" t="str">
        <f>IF(AND(AH5259&lt;&gt;"",E5259="Live"),_xlfn.XLOOKUP(_xlfn.TEXTJOIN(" vs ",,C5259:D5259),Calendar!G:G,Calendar!K:K),"")</f>
        <v/>
      </c>
      <c r="AJ5259" s="61" t="str">
        <f>IF(AND(K5259&lt;&gt;"Match of the Day",K5259&lt;&gt;"Match of the Day 2",K5259&lt;&gt;"Match of the Day Repeat"),"",1+MAX($AJ$10:AJ5258))</f>
        <v/>
      </c>
    </row>
    <row r="5260" spans="34:36" x14ac:dyDescent="0.35">
      <c r="AH5260" s="16" t="str">
        <f>IF(AND(B5260="Premier League",E5260="Live"),_xlfn.XLOOKUP(_xlfn.TEXTJOIN(" vs ",,C5260:D5260),Calendar!G:G,Calendar!B:B),IF(AND(B5260="Premier League",E5260="Highlights"),_xlfn.XLOOKUP(H5260,Calendar!O:O,Calendar!N:N,,-1),""))</f>
        <v/>
      </c>
      <c r="AI5260" s="61" t="str">
        <f>IF(AND(AH5260&lt;&gt;"",E5260="Live"),_xlfn.XLOOKUP(_xlfn.TEXTJOIN(" vs ",,C5260:D5260),Calendar!G:G,Calendar!K:K),"")</f>
        <v/>
      </c>
      <c r="AJ5260" s="61" t="str">
        <f>IF(AND(K5260&lt;&gt;"Match of the Day",K5260&lt;&gt;"Match of the Day 2",K5260&lt;&gt;"Match of the Day Repeat"),"",1+MAX($AJ$10:AJ5259))</f>
        <v/>
      </c>
    </row>
    <row r="5261" spans="34:36" x14ac:dyDescent="0.35">
      <c r="AH5261" s="16" t="str">
        <f>IF(AND(B5261="Premier League",E5261="Live"),_xlfn.XLOOKUP(_xlfn.TEXTJOIN(" vs ",,C5261:D5261),Calendar!G:G,Calendar!B:B),IF(AND(B5261="Premier League",E5261="Highlights"),_xlfn.XLOOKUP(H5261,Calendar!O:O,Calendar!N:N,,-1),""))</f>
        <v/>
      </c>
      <c r="AI5261" s="61" t="str">
        <f>IF(AND(AH5261&lt;&gt;"",E5261="Live"),_xlfn.XLOOKUP(_xlfn.TEXTJOIN(" vs ",,C5261:D5261),Calendar!G:G,Calendar!K:K),"")</f>
        <v/>
      </c>
      <c r="AJ5261" s="61" t="str">
        <f>IF(AND(K5261&lt;&gt;"Match of the Day",K5261&lt;&gt;"Match of the Day 2",K5261&lt;&gt;"Match of the Day Repeat"),"",1+MAX($AJ$10:AJ5260))</f>
        <v/>
      </c>
    </row>
    <row r="5262" spans="34:36" x14ac:dyDescent="0.35">
      <c r="AH5262" s="16" t="str">
        <f>IF(AND(B5262="Premier League",E5262="Live"),_xlfn.XLOOKUP(_xlfn.TEXTJOIN(" vs ",,C5262:D5262),Calendar!G:G,Calendar!B:B),IF(AND(B5262="Premier League",E5262="Highlights"),_xlfn.XLOOKUP(H5262,Calendar!O:O,Calendar!N:N,,-1),""))</f>
        <v/>
      </c>
      <c r="AI5262" s="61" t="str">
        <f>IF(AND(AH5262&lt;&gt;"",E5262="Live"),_xlfn.XLOOKUP(_xlfn.TEXTJOIN(" vs ",,C5262:D5262),Calendar!G:G,Calendar!K:K),"")</f>
        <v/>
      </c>
      <c r="AJ5262" s="61" t="str">
        <f>IF(AND(K5262&lt;&gt;"Match of the Day",K5262&lt;&gt;"Match of the Day 2",K5262&lt;&gt;"Match of the Day Repeat"),"",1+MAX($AJ$10:AJ5261))</f>
        <v/>
      </c>
    </row>
    <row r="5263" spans="34:36" x14ac:dyDescent="0.35">
      <c r="AH5263" s="16" t="str">
        <f>IF(AND(B5263="Premier League",E5263="Live"),_xlfn.XLOOKUP(_xlfn.TEXTJOIN(" vs ",,C5263:D5263),Calendar!G:G,Calendar!B:B),IF(AND(B5263="Premier League",E5263="Highlights"),_xlfn.XLOOKUP(H5263,Calendar!O:O,Calendar!N:N,,-1),""))</f>
        <v/>
      </c>
      <c r="AI5263" s="61" t="str">
        <f>IF(AND(AH5263&lt;&gt;"",E5263="Live"),_xlfn.XLOOKUP(_xlfn.TEXTJOIN(" vs ",,C5263:D5263),Calendar!G:G,Calendar!K:K),"")</f>
        <v/>
      </c>
      <c r="AJ5263" s="61" t="str">
        <f>IF(AND(K5263&lt;&gt;"Match of the Day",K5263&lt;&gt;"Match of the Day 2",K5263&lt;&gt;"Match of the Day Repeat"),"",1+MAX($AJ$10:AJ5262))</f>
        <v/>
      </c>
    </row>
    <row r="5264" spans="34:36" x14ac:dyDescent="0.35">
      <c r="AH5264" s="16" t="str">
        <f>IF(AND(B5264="Premier League",E5264="Live"),_xlfn.XLOOKUP(_xlfn.TEXTJOIN(" vs ",,C5264:D5264),Calendar!G:G,Calendar!B:B),IF(AND(B5264="Premier League",E5264="Highlights"),_xlfn.XLOOKUP(H5264,Calendar!O:O,Calendar!N:N,,-1),""))</f>
        <v/>
      </c>
      <c r="AI5264" s="61" t="str">
        <f>IF(AND(AH5264&lt;&gt;"",E5264="Live"),_xlfn.XLOOKUP(_xlfn.TEXTJOIN(" vs ",,C5264:D5264),Calendar!G:G,Calendar!K:K),"")</f>
        <v/>
      </c>
      <c r="AJ5264" s="61" t="str">
        <f>IF(AND(K5264&lt;&gt;"Match of the Day",K5264&lt;&gt;"Match of the Day 2",K5264&lt;&gt;"Match of the Day Repeat"),"",1+MAX($AJ$10:AJ5263))</f>
        <v/>
      </c>
    </row>
    <row r="5265" spans="34:36" x14ac:dyDescent="0.35">
      <c r="AH5265" s="16" t="str">
        <f>IF(AND(B5265="Premier League",E5265="Live"),_xlfn.XLOOKUP(_xlfn.TEXTJOIN(" vs ",,C5265:D5265),Calendar!G:G,Calendar!B:B),IF(AND(B5265="Premier League",E5265="Highlights"),_xlfn.XLOOKUP(H5265,Calendar!O:O,Calendar!N:N,,-1),""))</f>
        <v/>
      </c>
      <c r="AI5265" s="61" t="str">
        <f>IF(AND(AH5265&lt;&gt;"",E5265="Live"),_xlfn.XLOOKUP(_xlfn.TEXTJOIN(" vs ",,C5265:D5265),Calendar!G:G,Calendar!K:K),"")</f>
        <v/>
      </c>
      <c r="AJ5265" s="61" t="str">
        <f>IF(AND(K5265&lt;&gt;"Match of the Day",K5265&lt;&gt;"Match of the Day 2",K5265&lt;&gt;"Match of the Day Repeat"),"",1+MAX($AJ$10:AJ5264))</f>
        <v/>
      </c>
    </row>
    <row r="5266" spans="34:36" x14ac:dyDescent="0.35">
      <c r="AH5266" s="16" t="str">
        <f>IF(AND(B5266="Premier League",E5266="Live"),_xlfn.XLOOKUP(_xlfn.TEXTJOIN(" vs ",,C5266:D5266),Calendar!G:G,Calendar!B:B),IF(AND(B5266="Premier League",E5266="Highlights"),_xlfn.XLOOKUP(H5266,Calendar!O:O,Calendar!N:N,,-1),""))</f>
        <v/>
      </c>
      <c r="AI5266" s="61" t="str">
        <f>IF(AND(AH5266&lt;&gt;"",E5266="Live"),_xlfn.XLOOKUP(_xlfn.TEXTJOIN(" vs ",,C5266:D5266),Calendar!G:G,Calendar!K:K),"")</f>
        <v/>
      </c>
      <c r="AJ5266" s="61" t="str">
        <f>IF(AND(K5266&lt;&gt;"Match of the Day",K5266&lt;&gt;"Match of the Day 2",K5266&lt;&gt;"Match of the Day Repeat"),"",1+MAX($AJ$10:AJ5265))</f>
        <v/>
      </c>
    </row>
    <row r="5267" spans="34:36" x14ac:dyDescent="0.35">
      <c r="AH5267" s="16" t="str">
        <f>IF(AND(B5267="Premier League",E5267="Live"),_xlfn.XLOOKUP(_xlfn.TEXTJOIN(" vs ",,C5267:D5267),Calendar!G:G,Calendar!B:B),IF(AND(B5267="Premier League",E5267="Highlights"),_xlfn.XLOOKUP(H5267,Calendar!O:O,Calendar!N:N,,-1),""))</f>
        <v/>
      </c>
      <c r="AI5267" s="61" t="str">
        <f>IF(AND(AH5267&lt;&gt;"",E5267="Live"),_xlfn.XLOOKUP(_xlfn.TEXTJOIN(" vs ",,C5267:D5267),Calendar!G:G,Calendar!K:K),"")</f>
        <v/>
      </c>
      <c r="AJ5267" s="61" t="str">
        <f>IF(AND(K5267&lt;&gt;"Match of the Day",K5267&lt;&gt;"Match of the Day 2",K5267&lt;&gt;"Match of the Day Repeat"),"",1+MAX($AJ$10:AJ5266))</f>
        <v/>
      </c>
    </row>
    <row r="5268" spans="34:36" x14ac:dyDescent="0.35">
      <c r="AH5268" s="16" t="str">
        <f>IF(AND(B5268="Premier League",E5268="Live"),_xlfn.XLOOKUP(_xlfn.TEXTJOIN(" vs ",,C5268:D5268),Calendar!G:G,Calendar!B:B),IF(AND(B5268="Premier League",E5268="Highlights"),_xlfn.XLOOKUP(H5268,Calendar!O:O,Calendar!N:N,,-1),""))</f>
        <v/>
      </c>
      <c r="AI5268" s="61" t="str">
        <f>IF(AND(AH5268&lt;&gt;"",E5268="Live"),_xlfn.XLOOKUP(_xlfn.TEXTJOIN(" vs ",,C5268:D5268),Calendar!G:G,Calendar!K:K),"")</f>
        <v/>
      </c>
      <c r="AJ5268" s="61" t="str">
        <f>IF(AND(K5268&lt;&gt;"Match of the Day",K5268&lt;&gt;"Match of the Day 2",K5268&lt;&gt;"Match of the Day Repeat"),"",1+MAX($AJ$10:AJ5267))</f>
        <v/>
      </c>
    </row>
    <row r="5269" spans="34:36" x14ac:dyDescent="0.35">
      <c r="AH5269" s="16" t="str">
        <f>IF(AND(B5269="Premier League",E5269="Live"),_xlfn.XLOOKUP(_xlfn.TEXTJOIN(" vs ",,C5269:D5269),Calendar!G:G,Calendar!B:B),IF(AND(B5269="Premier League",E5269="Highlights"),_xlfn.XLOOKUP(H5269,Calendar!O:O,Calendar!N:N,,-1),""))</f>
        <v/>
      </c>
      <c r="AI5269" s="61" t="str">
        <f>IF(AND(AH5269&lt;&gt;"",E5269="Live"),_xlfn.XLOOKUP(_xlfn.TEXTJOIN(" vs ",,C5269:D5269),Calendar!G:G,Calendar!K:K),"")</f>
        <v/>
      </c>
      <c r="AJ5269" s="61" t="str">
        <f>IF(AND(K5269&lt;&gt;"Match of the Day",K5269&lt;&gt;"Match of the Day 2",K5269&lt;&gt;"Match of the Day Repeat"),"",1+MAX($AJ$10:AJ5268))</f>
        <v/>
      </c>
    </row>
    <row r="5270" spans="34:36" x14ac:dyDescent="0.35">
      <c r="AH5270" s="16" t="str">
        <f>IF(AND(B5270="Premier League",E5270="Live"),_xlfn.XLOOKUP(_xlfn.TEXTJOIN(" vs ",,C5270:D5270),Calendar!G:G,Calendar!B:B),IF(AND(B5270="Premier League",E5270="Highlights"),_xlfn.XLOOKUP(H5270,Calendar!O:O,Calendar!N:N,,-1),""))</f>
        <v/>
      </c>
      <c r="AI5270" s="61" t="str">
        <f>IF(AND(AH5270&lt;&gt;"",E5270="Live"),_xlfn.XLOOKUP(_xlfn.TEXTJOIN(" vs ",,C5270:D5270),Calendar!G:G,Calendar!K:K),"")</f>
        <v/>
      </c>
      <c r="AJ5270" s="61" t="str">
        <f>IF(AND(K5270&lt;&gt;"Match of the Day",K5270&lt;&gt;"Match of the Day 2",K5270&lt;&gt;"Match of the Day Repeat"),"",1+MAX($AJ$10:AJ5269))</f>
        <v/>
      </c>
    </row>
    <row r="5271" spans="34:36" x14ac:dyDescent="0.35">
      <c r="AH5271" s="16" t="str">
        <f>IF(AND(B5271="Premier League",E5271="Live"),_xlfn.XLOOKUP(_xlfn.TEXTJOIN(" vs ",,C5271:D5271),Calendar!G:G,Calendar!B:B),IF(AND(B5271="Premier League",E5271="Highlights"),_xlfn.XLOOKUP(H5271,Calendar!O:O,Calendar!N:N,,-1),""))</f>
        <v/>
      </c>
      <c r="AI5271" s="61" t="str">
        <f>IF(AND(AH5271&lt;&gt;"",E5271="Live"),_xlfn.XLOOKUP(_xlfn.TEXTJOIN(" vs ",,C5271:D5271),Calendar!G:G,Calendar!K:K),"")</f>
        <v/>
      </c>
      <c r="AJ5271" s="61" t="str">
        <f>IF(AND(K5271&lt;&gt;"Match of the Day",K5271&lt;&gt;"Match of the Day 2",K5271&lt;&gt;"Match of the Day Repeat"),"",1+MAX($AJ$10:AJ5270))</f>
        <v/>
      </c>
    </row>
    <row r="5272" spans="34:36" x14ac:dyDescent="0.35">
      <c r="AH5272" s="16" t="str">
        <f>IF(AND(B5272="Premier League",E5272="Live"),_xlfn.XLOOKUP(_xlfn.TEXTJOIN(" vs ",,C5272:D5272),Calendar!G:G,Calendar!B:B),IF(AND(B5272="Premier League",E5272="Highlights"),_xlfn.XLOOKUP(H5272,Calendar!O:O,Calendar!N:N,,-1),""))</f>
        <v/>
      </c>
      <c r="AI5272" s="61" t="str">
        <f>IF(AND(AH5272&lt;&gt;"",E5272="Live"),_xlfn.XLOOKUP(_xlfn.TEXTJOIN(" vs ",,C5272:D5272),Calendar!G:G,Calendar!K:K),"")</f>
        <v/>
      </c>
      <c r="AJ5272" s="61" t="str">
        <f>IF(AND(K5272&lt;&gt;"Match of the Day",K5272&lt;&gt;"Match of the Day 2",K5272&lt;&gt;"Match of the Day Repeat"),"",1+MAX($AJ$10:AJ5271))</f>
        <v/>
      </c>
    </row>
    <row r="5273" spans="34:36" x14ac:dyDescent="0.35">
      <c r="AH5273" s="16" t="str">
        <f>IF(AND(B5273="Premier League",E5273="Live"),_xlfn.XLOOKUP(_xlfn.TEXTJOIN(" vs ",,C5273:D5273),Calendar!G:G,Calendar!B:B),IF(AND(B5273="Premier League",E5273="Highlights"),_xlfn.XLOOKUP(H5273,Calendar!O:O,Calendar!N:N,,-1),""))</f>
        <v/>
      </c>
      <c r="AI5273" s="61" t="str">
        <f>IF(AND(AH5273&lt;&gt;"",E5273="Live"),_xlfn.XLOOKUP(_xlfn.TEXTJOIN(" vs ",,C5273:D5273),Calendar!G:G,Calendar!K:K),"")</f>
        <v/>
      </c>
      <c r="AJ5273" s="61" t="str">
        <f>IF(AND(K5273&lt;&gt;"Match of the Day",K5273&lt;&gt;"Match of the Day 2",K5273&lt;&gt;"Match of the Day Repeat"),"",1+MAX($AJ$10:AJ5272))</f>
        <v/>
      </c>
    </row>
    <row r="5274" spans="34:36" x14ac:dyDescent="0.35">
      <c r="AH5274" s="16" t="str">
        <f>IF(AND(B5274="Premier League",E5274="Live"),_xlfn.XLOOKUP(_xlfn.TEXTJOIN(" vs ",,C5274:D5274),Calendar!G:G,Calendar!B:B),IF(AND(B5274="Premier League",E5274="Highlights"),_xlfn.XLOOKUP(H5274,Calendar!O:O,Calendar!N:N,,-1),""))</f>
        <v/>
      </c>
      <c r="AI5274" s="61" t="str">
        <f>IF(AND(AH5274&lt;&gt;"",E5274="Live"),_xlfn.XLOOKUP(_xlfn.TEXTJOIN(" vs ",,C5274:D5274),Calendar!G:G,Calendar!K:K),"")</f>
        <v/>
      </c>
      <c r="AJ5274" s="61" t="str">
        <f>IF(AND(K5274&lt;&gt;"Match of the Day",K5274&lt;&gt;"Match of the Day 2",K5274&lt;&gt;"Match of the Day Repeat"),"",1+MAX($AJ$10:AJ5273))</f>
        <v/>
      </c>
    </row>
    <row r="5275" spans="34:36" x14ac:dyDescent="0.35">
      <c r="AH5275" s="16" t="str">
        <f>IF(AND(B5275="Premier League",E5275="Live"),_xlfn.XLOOKUP(_xlfn.TEXTJOIN(" vs ",,C5275:D5275),Calendar!G:G,Calendar!B:B),IF(AND(B5275="Premier League",E5275="Highlights"),_xlfn.XLOOKUP(H5275,Calendar!O:O,Calendar!N:N,,-1),""))</f>
        <v/>
      </c>
      <c r="AI5275" s="61" t="str">
        <f>IF(AND(AH5275&lt;&gt;"",E5275="Live"),_xlfn.XLOOKUP(_xlfn.TEXTJOIN(" vs ",,C5275:D5275),Calendar!G:G,Calendar!K:K),"")</f>
        <v/>
      </c>
      <c r="AJ5275" s="61" t="str">
        <f>IF(AND(K5275&lt;&gt;"Match of the Day",K5275&lt;&gt;"Match of the Day 2",K5275&lt;&gt;"Match of the Day Repeat"),"",1+MAX($AJ$10:AJ5274))</f>
        <v/>
      </c>
    </row>
    <row r="5276" spans="34:36" x14ac:dyDescent="0.35">
      <c r="AH5276" s="16" t="str">
        <f>IF(AND(B5276="Premier League",E5276="Live"),_xlfn.XLOOKUP(_xlfn.TEXTJOIN(" vs ",,C5276:D5276),Calendar!G:G,Calendar!B:B),IF(AND(B5276="Premier League",E5276="Highlights"),_xlfn.XLOOKUP(H5276,Calendar!O:O,Calendar!N:N,,-1),""))</f>
        <v/>
      </c>
      <c r="AI5276" s="61" t="str">
        <f>IF(AND(AH5276&lt;&gt;"",E5276="Live"),_xlfn.XLOOKUP(_xlfn.TEXTJOIN(" vs ",,C5276:D5276),Calendar!G:G,Calendar!K:K),"")</f>
        <v/>
      </c>
      <c r="AJ5276" s="61" t="str">
        <f>IF(AND(K5276&lt;&gt;"Match of the Day",K5276&lt;&gt;"Match of the Day 2",K5276&lt;&gt;"Match of the Day Repeat"),"",1+MAX($AJ$10:AJ5275))</f>
        <v/>
      </c>
    </row>
    <row r="5277" spans="34:36" x14ac:dyDescent="0.35">
      <c r="AH5277" s="16" t="str">
        <f>IF(AND(B5277="Premier League",E5277="Live"),_xlfn.XLOOKUP(_xlfn.TEXTJOIN(" vs ",,C5277:D5277),Calendar!G:G,Calendar!B:B),IF(AND(B5277="Premier League",E5277="Highlights"),_xlfn.XLOOKUP(H5277,Calendar!O:O,Calendar!N:N,,-1),""))</f>
        <v/>
      </c>
      <c r="AI5277" s="61" t="str">
        <f>IF(AND(AH5277&lt;&gt;"",E5277="Live"),_xlfn.XLOOKUP(_xlfn.TEXTJOIN(" vs ",,C5277:D5277),Calendar!G:G,Calendar!K:K),"")</f>
        <v/>
      </c>
      <c r="AJ5277" s="61" t="str">
        <f>IF(AND(K5277&lt;&gt;"Match of the Day",K5277&lt;&gt;"Match of the Day 2",K5277&lt;&gt;"Match of the Day Repeat"),"",1+MAX($AJ$10:AJ5276))</f>
        <v/>
      </c>
    </row>
    <row r="5278" spans="34:36" x14ac:dyDescent="0.35">
      <c r="AH5278" s="16" t="str">
        <f>IF(AND(B5278="Premier League",E5278="Live"),_xlfn.XLOOKUP(_xlfn.TEXTJOIN(" vs ",,C5278:D5278),Calendar!G:G,Calendar!B:B),IF(AND(B5278="Premier League",E5278="Highlights"),_xlfn.XLOOKUP(H5278,Calendar!O:O,Calendar!N:N,,-1),""))</f>
        <v/>
      </c>
      <c r="AI5278" s="61" t="str">
        <f>IF(AND(AH5278&lt;&gt;"",E5278="Live"),_xlfn.XLOOKUP(_xlfn.TEXTJOIN(" vs ",,C5278:D5278),Calendar!G:G,Calendar!K:K),"")</f>
        <v/>
      </c>
      <c r="AJ5278" s="61" t="str">
        <f>IF(AND(K5278&lt;&gt;"Match of the Day",K5278&lt;&gt;"Match of the Day 2",K5278&lt;&gt;"Match of the Day Repeat"),"",1+MAX($AJ$10:AJ5277))</f>
        <v/>
      </c>
    </row>
    <row r="5279" spans="34:36" x14ac:dyDescent="0.35">
      <c r="AH5279" s="16" t="str">
        <f>IF(AND(B5279="Premier League",E5279="Live"),_xlfn.XLOOKUP(_xlfn.TEXTJOIN(" vs ",,C5279:D5279),Calendar!G:G,Calendar!B:B),IF(AND(B5279="Premier League",E5279="Highlights"),_xlfn.XLOOKUP(H5279,Calendar!O:O,Calendar!N:N,,-1),""))</f>
        <v/>
      </c>
      <c r="AI5279" s="61" t="str">
        <f>IF(AND(AH5279&lt;&gt;"",E5279="Live"),_xlfn.XLOOKUP(_xlfn.TEXTJOIN(" vs ",,C5279:D5279),Calendar!G:G,Calendar!K:K),"")</f>
        <v/>
      </c>
      <c r="AJ5279" s="61" t="str">
        <f>IF(AND(K5279&lt;&gt;"Match of the Day",K5279&lt;&gt;"Match of the Day 2",K5279&lt;&gt;"Match of the Day Repeat"),"",1+MAX($AJ$10:AJ5278))</f>
        <v/>
      </c>
    </row>
    <row r="5280" spans="34:36" x14ac:dyDescent="0.35">
      <c r="AH5280" s="16" t="str">
        <f>IF(AND(B5280="Premier League",E5280="Live"),_xlfn.XLOOKUP(_xlfn.TEXTJOIN(" vs ",,C5280:D5280),Calendar!G:G,Calendar!B:B),IF(AND(B5280="Premier League",E5280="Highlights"),_xlfn.XLOOKUP(H5280,Calendar!O:O,Calendar!N:N,,-1),""))</f>
        <v/>
      </c>
      <c r="AI5280" s="61" t="str">
        <f>IF(AND(AH5280&lt;&gt;"",E5280="Live"),_xlfn.XLOOKUP(_xlfn.TEXTJOIN(" vs ",,C5280:D5280),Calendar!G:G,Calendar!K:K),"")</f>
        <v/>
      </c>
      <c r="AJ5280" s="61" t="str">
        <f>IF(AND(K5280&lt;&gt;"Match of the Day",K5280&lt;&gt;"Match of the Day 2",K5280&lt;&gt;"Match of the Day Repeat"),"",1+MAX($AJ$10:AJ5279))</f>
        <v/>
      </c>
    </row>
    <row r="5281" spans="34:36" x14ac:dyDescent="0.35">
      <c r="AH5281" s="16" t="str">
        <f>IF(AND(B5281="Premier League",E5281="Live"),_xlfn.XLOOKUP(_xlfn.TEXTJOIN(" vs ",,C5281:D5281),Calendar!G:G,Calendar!B:B),IF(AND(B5281="Premier League",E5281="Highlights"),_xlfn.XLOOKUP(H5281,Calendar!O:O,Calendar!N:N,,-1),""))</f>
        <v/>
      </c>
      <c r="AI5281" s="61" t="str">
        <f>IF(AND(AH5281&lt;&gt;"",E5281="Live"),_xlfn.XLOOKUP(_xlfn.TEXTJOIN(" vs ",,C5281:D5281),Calendar!G:G,Calendar!K:K),"")</f>
        <v/>
      </c>
      <c r="AJ5281" s="61" t="str">
        <f>IF(AND(K5281&lt;&gt;"Match of the Day",K5281&lt;&gt;"Match of the Day 2",K5281&lt;&gt;"Match of the Day Repeat"),"",1+MAX($AJ$10:AJ5280))</f>
        <v/>
      </c>
    </row>
    <row r="5282" spans="34:36" x14ac:dyDescent="0.35">
      <c r="AH5282" s="16" t="str">
        <f>IF(AND(B5282="Premier League",E5282="Live"),_xlfn.XLOOKUP(_xlfn.TEXTJOIN(" vs ",,C5282:D5282),Calendar!G:G,Calendar!B:B),IF(AND(B5282="Premier League",E5282="Highlights"),_xlfn.XLOOKUP(H5282,Calendar!O:O,Calendar!N:N,,-1),""))</f>
        <v/>
      </c>
      <c r="AI5282" s="61" t="str">
        <f>IF(AND(AH5282&lt;&gt;"",E5282="Live"),_xlfn.XLOOKUP(_xlfn.TEXTJOIN(" vs ",,C5282:D5282),Calendar!G:G,Calendar!K:K),"")</f>
        <v/>
      </c>
      <c r="AJ5282" s="61" t="str">
        <f>IF(AND(K5282&lt;&gt;"Match of the Day",K5282&lt;&gt;"Match of the Day 2",K5282&lt;&gt;"Match of the Day Repeat"),"",1+MAX($AJ$10:AJ5281))</f>
        <v/>
      </c>
    </row>
    <row r="5283" spans="34:36" x14ac:dyDescent="0.35">
      <c r="AH5283" s="16" t="str">
        <f>IF(AND(B5283="Premier League",E5283="Live"),_xlfn.XLOOKUP(_xlfn.TEXTJOIN(" vs ",,C5283:D5283),Calendar!G:G,Calendar!B:B),IF(AND(B5283="Premier League",E5283="Highlights"),_xlfn.XLOOKUP(H5283,Calendar!O:O,Calendar!N:N,,-1),""))</f>
        <v/>
      </c>
      <c r="AI5283" s="61" t="str">
        <f>IF(AND(AH5283&lt;&gt;"",E5283="Live"),_xlfn.XLOOKUP(_xlfn.TEXTJOIN(" vs ",,C5283:D5283),Calendar!G:G,Calendar!K:K),"")</f>
        <v/>
      </c>
      <c r="AJ5283" s="61" t="str">
        <f>IF(AND(K5283&lt;&gt;"Match of the Day",K5283&lt;&gt;"Match of the Day 2",K5283&lt;&gt;"Match of the Day Repeat"),"",1+MAX($AJ$10:AJ5282))</f>
        <v/>
      </c>
    </row>
    <row r="5284" spans="34:36" x14ac:dyDescent="0.35">
      <c r="AH5284" s="16" t="str">
        <f>IF(AND(B5284="Premier League",E5284="Live"),_xlfn.XLOOKUP(_xlfn.TEXTJOIN(" vs ",,C5284:D5284),Calendar!G:G,Calendar!B:B),IF(AND(B5284="Premier League",E5284="Highlights"),_xlfn.XLOOKUP(H5284,Calendar!O:O,Calendar!N:N,,-1),""))</f>
        <v/>
      </c>
      <c r="AI5284" s="61" t="str">
        <f>IF(AND(AH5284&lt;&gt;"",E5284="Live"),_xlfn.XLOOKUP(_xlfn.TEXTJOIN(" vs ",,C5284:D5284),Calendar!G:G,Calendar!K:K),"")</f>
        <v/>
      </c>
      <c r="AJ5284" s="61" t="str">
        <f>IF(AND(K5284&lt;&gt;"Match of the Day",K5284&lt;&gt;"Match of the Day 2",K5284&lt;&gt;"Match of the Day Repeat"),"",1+MAX($AJ$10:AJ5283))</f>
        <v/>
      </c>
    </row>
    <row r="5285" spans="34:36" x14ac:dyDescent="0.35">
      <c r="AH5285" s="16" t="str">
        <f>IF(AND(B5285="Premier League",E5285="Live"),_xlfn.XLOOKUP(_xlfn.TEXTJOIN(" vs ",,C5285:D5285),Calendar!G:G,Calendar!B:B),IF(AND(B5285="Premier League",E5285="Highlights"),_xlfn.XLOOKUP(H5285,Calendar!O:O,Calendar!N:N,,-1),""))</f>
        <v/>
      </c>
      <c r="AI5285" s="61" t="str">
        <f>IF(AND(AH5285&lt;&gt;"",E5285="Live"),_xlfn.XLOOKUP(_xlfn.TEXTJOIN(" vs ",,C5285:D5285),Calendar!G:G,Calendar!K:K),"")</f>
        <v/>
      </c>
      <c r="AJ5285" s="61" t="str">
        <f>IF(AND(K5285&lt;&gt;"Match of the Day",K5285&lt;&gt;"Match of the Day 2",K5285&lt;&gt;"Match of the Day Repeat"),"",1+MAX($AJ$10:AJ5284))</f>
        <v/>
      </c>
    </row>
    <row r="5286" spans="34:36" x14ac:dyDescent="0.35">
      <c r="AH5286" s="16" t="str">
        <f>IF(AND(B5286="Premier League",E5286="Live"),_xlfn.XLOOKUP(_xlfn.TEXTJOIN(" vs ",,C5286:D5286),Calendar!G:G,Calendar!B:B),IF(AND(B5286="Premier League",E5286="Highlights"),_xlfn.XLOOKUP(H5286,Calendar!O:O,Calendar!N:N,,-1),""))</f>
        <v/>
      </c>
      <c r="AI5286" s="61" t="str">
        <f>IF(AND(AH5286&lt;&gt;"",E5286="Live"),_xlfn.XLOOKUP(_xlfn.TEXTJOIN(" vs ",,C5286:D5286),Calendar!G:G,Calendar!K:K),"")</f>
        <v/>
      </c>
      <c r="AJ5286" s="61" t="str">
        <f>IF(AND(K5286&lt;&gt;"Match of the Day",K5286&lt;&gt;"Match of the Day 2",K5286&lt;&gt;"Match of the Day Repeat"),"",1+MAX($AJ$10:AJ5285))</f>
        <v/>
      </c>
    </row>
    <row r="5287" spans="34:36" x14ac:dyDescent="0.35">
      <c r="AH5287" s="16" t="str">
        <f>IF(AND(B5287="Premier League",E5287="Live"),_xlfn.XLOOKUP(_xlfn.TEXTJOIN(" vs ",,C5287:D5287),Calendar!G:G,Calendar!B:B),IF(AND(B5287="Premier League",E5287="Highlights"),_xlfn.XLOOKUP(H5287,Calendar!O:O,Calendar!N:N,,-1),""))</f>
        <v/>
      </c>
      <c r="AI5287" s="61" t="str">
        <f>IF(AND(AH5287&lt;&gt;"",E5287="Live"),_xlfn.XLOOKUP(_xlfn.TEXTJOIN(" vs ",,C5287:D5287),Calendar!G:G,Calendar!K:K),"")</f>
        <v/>
      </c>
      <c r="AJ5287" s="61" t="str">
        <f>IF(AND(K5287&lt;&gt;"Match of the Day",K5287&lt;&gt;"Match of the Day 2",K5287&lt;&gt;"Match of the Day Repeat"),"",1+MAX($AJ$10:AJ5286))</f>
        <v/>
      </c>
    </row>
    <row r="5288" spans="34:36" x14ac:dyDescent="0.35">
      <c r="AH5288" s="16" t="str">
        <f>IF(AND(B5288="Premier League",E5288="Live"),_xlfn.XLOOKUP(_xlfn.TEXTJOIN(" vs ",,C5288:D5288),Calendar!G:G,Calendar!B:B),IF(AND(B5288="Premier League",E5288="Highlights"),_xlfn.XLOOKUP(H5288,Calendar!O:O,Calendar!N:N,,-1),""))</f>
        <v/>
      </c>
      <c r="AI5288" s="61" t="str">
        <f>IF(AND(AH5288&lt;&gt;"",E5288="Live"),_xlfn.XLOOKUP(_xlfn.TEXTJOIN(" vs ",,C5288:D5288),Calendar!G:G,Calendar!K:K),"")</f>
        <v/>
      </c>
      <c r="AJ5288" s="61" t="str">
        <f>IF(AND(K5288&lt;&gt;"Match of the Day",K5288&lt;&gt;"Match of the Day 2",K5288&lt;&gt;"Match of the Day Repeat"),"",1+MAX($AJ$10:AJ5287))</f>
        <v/>
      </c>
    </row>
    <row r="5289" spans="34:36" x14ac:dyDescent="0.35">
      <c r="AH5289" s="16" t="str">
        <f>IF(AND(B5289="Premier League",E5289="Live"),_xlfn.XLOOKUP(_xlfn.TEXTJOIN(" vs ",,C5289:D5289),Calendar!G:G,Calendar!B:B),IF(AND(B5289="Premier League",E5289="Highlights"),_xlfn.XLOOKUP(H5289,Calendar!O:O,Calendar!N:N,,-1),""))</f>
        <v/>
      </c>
      <c r="AI5289" s="61" t="str">
        <f>IF(AND(AH5289&lt;&gt;"",E5289="Live"),_xlfn.XLOOKUP(_xlfn.TEXTJOIN(" vs ",,C5289:D5289),Calendar!G:G,Calendar!K:K),"")</f>
        <v/>
      </c>
      <c r="AJ5289" s="61" t="str">
        <f>IF(AND(K5289&lt;&gt;"Match of the Day",K5289&lt;&gt;"Match of the Day 2",K5289&lt;&gt;"Match of the Day Repeat"),"",1+MAX($AJ$10:AJ5288))</f>
        <v/>
      </c>
    </row>
    <row r="5290" spans="34:36" x14ac:dyDescent="0.35">
      <c r="AH5290" s="16" t="str">
        <f>IF(AND(B5290="Premier League",E5290="Live"),_xlfn.XLOOKUP(_xlfn.TEXTJOIN(" vs ",,C5290:D5290),Calendar!G:G,Calendar!B:B),IF(AND(B5290="Premier League",E5290="Highlights"),_xlfn.XLOOKUP(H5290,Calendar!O:O,Calendar!N:N,,-1),""))</f>
        <v/>
      </c>
      <c r="AI5290" s="61" t="str">
        <f>IF(AND(AH5290&lt;&gt;"",E5290="Live"),_xlfn.XLOOKUP(_xlfn.TEXTJOIN(" vs ",,C5290:D5290),Calendar!G:G,Calendar!K:K),"")</f>
        <v/>
      </c>
      <c r="AJ5290" s="61" t="str">
        <f>IF(AND(K5290&lt;&gt;"Match of the Day",K5290&lt;&gt;"Match of the Day 2",K5290&lt;&gt;"Match of the Day Repeat"),"",1+MAX($AJ$10:AJ5289))</f>
        <v/>
      </c>
    </row>
    <row r="5291" spans="34:36" x14ac:dyDescent="0.35">
      <c r="AH5291" s="16" t="str">
        <f>IF(AND(B5291="Premier League",E5291="Live"),_xlfn.XLOOKUP(_xlfn.TEXTJOIN(" vs ",,C5291:D5291),Calendar!G:G,Calendar!B:B),IF(AND(B5291="Premier League",E5291="Highlights"),_xlfn.XLOOKUP(H5291,Calendar!O:O,Calendar!N:N,,-1),""))</f>
        <v/>
      </c>
      <c r="AI5291" s="61" t="str">
        <f>IF(AND(AH5291&lt;&gt;"",E5291="Live"),_xlfn.XLOOKUP(_xlfn.TEXTJOIN(" vs ",,C5291:D5291),Calendar!G:G,Calendar!K:K),"")</f>
        <v/>
      </c>
      <c r="AJ5291" s="61" t="str">
        <f>IF(AND(K5291&lt;&gt;"Match of the Day",K5291&lt;&gt;"Match of the Day 2",K5291&lt;&gt;"Match of the Day Repeat"),"",1+MAX($AJ$10:AJ5290))</f>
        <v/>
      </c>
    </row>
    <row r="5292" spans="34:36" x14ac:dyDescent="0.35">
      <c r="AH5292" s="16" t="str">
        <f>IF(AND(B5292="Premier League",E5292="Live"),_xlfn.XLOOKUP(_xlfn.TEXTJOIN(" vs ",,C5292:D5292),Calendar!G:G,Calendar!B:B),IF(AND(B5292="Premier League",E5292="Highlights"),_xlfn.XLOOKUP(H5292,Calendar!O:O,Calendar!N:N,,-1),""))</f>
        <v/>
      </c>
      <c r="AI5292" s="61" t="str">
        <f>IF(AND(AH5292&lt;&gt;"",E5292="Live"),_xlfn.XLOOKUP(_xlfn.TEXTJOIN(" vs ",,C5292:D5292),Calendar!G:G,Calendar!K:K),"")</f>
        <v/>
      </c>
      <c r="AJ5292" s="61" t="str">
        <f>IF(AND(K5292&lt;&gt;"Match of the Day",K5292&lt;&gt;"Match of the Day 2",K5292&lt;&gt;"Match of the Day Repeat"),"",1+MAX($AJ$10:AJ5291))</f>
        <v/>
      </c>
    </row>
    <row r="5293" spans="34:36" x14ac:dyDescent="0.35">
      <c r="AH5293" s="16" t="str">
        <f>IF(AND(B5293="Premier League",E5293="Live"),_xlfn.XLOOKUP(_xlfn.TEXTJOIN(" vs ",,C5293:D5293),Calendar!G:G,Calendar!B:B),IF(AND(B5293="Premier League",E5293="Highlights"),_xlfn.XLOOKUP(H5293,Calendar!O:O,Calendar!N:N,,-1),""))</f>
        <v/>
      </c>
      <c r="AI5293" s="61" t="str">
        <f>IF(AND(AH5293&lt;&gt;"",E5293="Live"),_xlfn.XLOOKUP(_xlfn.TEXTJOIN(" vs ",,C5293:D5293),Calendar!G:G,Calendar!K:K),"")</f>
        <v/>
      </c>
      <c r="AJ5293" s="61" t="str">
        <f>IF(AND(K5293&lt;&gt;"Match of the Day",K5293&lt;&gt;"Match of the Day 2",K5293&lt;&gt;"Match of the Day Repeat"),"",1+MAX($AJ$10:AJ5292))</f>
        <v/>
      </c>
    </row>
    <row r="5294" spans="34:36" x14ac:dyDescent="0.35">
      <c r="AH5294" s="16" t="str">
        <f>IF(AND(B5294="Premier League",E5294="Live"),_xlfn.XLOOKUP(_xlfn.TEXTJOIN(" vs ",,C5294:D5294),Calendar!G:G,Calendar!B:B),IF(AND(B5294="Premier League",E5294="Highlights"),_xlfn.XLOOKUP(H5294,Calendar!O:O,Calendar!N:N,,-1),""))</f>
        <v/>
      </c>
      <c r="AI5294" s="61" t="str">
        <f>IF(AND(AH5294&lt;&gt;"",E5294="Live"),_xlfn.XLOOKUP(_xlfn.TEXTJOIN(" vs ",,C5294:D5294),Calendar!G:G,Calendar!K:K),"")</f>
        <v/>
      </c>
      <c r="AJ5294" s="61" t="str">
        <f>IF(AND(K5294&lt;&gt;"Match of the Day",K5294&lt;&gt;"Match of the Day 2",K5294&lt;&gt;"Match of the Day Repeat"),"",1+MAX($AJ$10:AJ5293))</f>
        <v/>
      </c>
    </row>
    <row r="5295" spans="34:36" x14ac:dyDescent="0.35">
      <c r="AH5295" s="16" t="str">
        <f>IF(AND(B5295="Premier League",E5295="Live"),_xlfn.XLOOKUP(_xlfn.TEXTJOIN(" vs ",,C5295:D5295),Calendar!G:G,Calendar!B:B),IF(AND(B5295="Premier League",E5295="Highlights"),_xlfn.XLOOKUP(H5295,Calendar!O:O,Calendar!N:N,,-1),""))</f>
        <v/>
      </c>
      <c r="AI5295" s="61" t="str">
        <f>IF(AND(AH5295&lt;&gt;"",E5295="Live"),_xlfn.XLOOKUP(_xlfn.TEXTJOIN(" vs ",,C5295:D5295),Calendar!G:G,Calendar!K:K),"")</f>
        <v/>
      </c>
      <c r="AJ5295" s="61" t="str">
        <f>IF(AND(K5295&lt;&gt;"Match of the Day",K5295&lt;&gt;"Match of the Day 2",K5295&lt;&gt;"Match of the Day Repeat"),"",1+MAX($AJ$10:AJ5294))</f>
        <v/>
      </c>
    </row>
    <row r="5296" spans="34:36" x14ac:dyDescent="0.35">
      <c r="AH5296" s="16" t="str">
        <f>IF(AND(B5296="Premier League",E5296="Live"),_xlfn.XLOOKUP(_xlfn.TEXTJOIN(" vs ",,C5296:D5296),Calendar!G:G,Calendar!B:B),IF(AND(B5296="Premier League",E5296="Highlights"),_xlfn.XLOOKUP(H5296,Calendar!O:O,Calendar!N:N,,-1),""))</f>
        <v/>
      </c>
      <c r="AI5296" s="61" t="str">
        <f>IF(AND(AH5296&lt;&gt;"",E5296="Live"),_xlfn.XLOOKUP(_xlfn.TEXTJOIN(" vs ",,C5296:D5296),Calendar!G:G,Calendar!K:K),"")</f>
        <v/>
      </c>
      <c r="AJ5296" s="61" t="str">
        <f>IF(AND(K5296&lt;&gt;"Match of the Day",K5296&lt;&gt;"Match of the Day 2",K5296&lt;&gt;"Match of the Day Repeat"),"",1+MAX($AJ$10:AJ5295))</f>
        <v/>
      </c>
    </row>
    <row r="5297" spans="34:36" x14ac:dyDescent="0.35">
      <c r="AH5297" s="16" t="str">
        <f>IF(AND(B5297="Premier League",E5297="Live"),_xlfn.XLOOKUP(_xlfn.TEXTJOIN(" vs ",,C5297:D5297),Calendar!G:G,Calendar!B:B),IF(AND(B5297="Premier League",E5297="Highlights"),_xlfn.XLOOKUP(H5297,Calendar!O:O,Calendar!N:N,,-1),""))</f>
        <v/>
      </c>
      <c r="AI5297" s="61" t="str">
        <f>IF(AND(AH5297&lt;&gt;"",E5297="Live"),_xlfn.XLOOKUP(_xlfn.TEXTJOIN(" vs ",,C5297:D5297),Calendar!G:G,Calendar!K:K),"")</f>
        <v/>
      </c>
      <c r="AJ5297" s="61" t="str">
        <f>IF(AND(K5297&lt;&gt;"Match of the Day",K5297&lt;&gt;"Match of the Day 2",K5297&lt;&gt;"Match of the Day Repeat"),"",1+MAX($AJ$10:AJ5296))</f>
        <v/>
      </c>
    </row>
    <row r="5298" spans="34:36" x14ac:dyDescent="0.35">
      <c r="AH5298" s="16" t="str">
        <f>IF(AND(B5298="Premier League",E5298="Live"),_xlfn.XLOOKUP(_xlfn.TEXTJOIN(" vs ",,C5298:D5298),Calendar!G:G,Calendar!B:B),IF(AND(B5298="Premier League",E5298="Highlights"),_xlfn.XLOOKUP(H5298,Calendar!O:O,Calendar!N:N,,-1),""))</f>
        <v/>
      </c>
      <c r="AI5298" s="61" t="str">
        <f>IF(AND(AH5298&lt;&gt;"",E5298="Live"),_xlfn.XLOOKUP(_xlfn.TEXTJOIN(" vs ",,C5298:D5298),Calendar!G:G,Calendar!K:K),"")</f>
        <v/>
      </c>
      <c r="AJ5298" s="61" t="str">
        <f>IF(AND(K5298&lt;&gt;"Match of the Day",K5298&lt;&gt;"Match of the Day 2",K5298&lt;&gt;"Match of the Day Repeat"),"",1+MAX($AJ$10:AJ5297))</f>
        <v/>
      </c>
    </row>
    <row r="5299" spans="34:36" x14ac:dyDescent="0.35">
      <c r="AH5299" s="16" t="str">
        <f>IF(AND(B5299="Premier League",E5299="Live"),_xlfn.XLOOKUP(_xlfn.TEXTJOIN(" vs ",,C5299:D5299),Calendar!G:G,Calendar!B:B),IF(AND(B5299="Premier League",E5299="Highlights"),_xlfn.XLOOKUP(H5299,Calendar!O:O,Calendar!N:N,,-1),""))</f>
        <v/>
      </c>
      <c r="AI5299" s="61" t="str">
        <f>IF(AND(AH5299&lt;&gt;"",E5299="Live"),_xlfn.XLOOKUP(_xlfn.TEXTJOIN(" vs ",,C5299:D5299),Calendar!G:G,Calendar!K:K),"")</f>
        <v/>
      </c>
      <c r="AJ5299" s="61" t="str">
        <f>IF(AND(K5299&lt;&gt;"Match of the Day",K5299&lt;&gt;"Match of the Day 2",K5299&lt;&gt;"Match of the Day Repeat"),"",1+MAX($AJ$10:AJ5298))</f>
        <v/>
      </c>
    </row>
    <row r="5300" spans="34:36" x14ac:dyDescent="0.35">
      <c r="AH5300" s="16" t="str">
        <f>IF(AND(B5300="Premier League",E5300="Live"),_xlfn.XLOOKUP(_xlfn.TEXTJOIN(" vs ",,C5300:D5300),Calendar!G:G,Calendar!B:B),IF(AND(B5300="Premier League",E5300="Highlights"),_xlfn.XLOOKUP(H5300,Calendar!O:O,Calendar!N:N,,-1),""))</f>
        <v/>
      </c>
      <c r="AI5300" s="61" t="str">
        <f>IF(AND(AH5300&lt;&gt;"",E5300="Live"),_xlfn.XLOOKUP(_xlfn.TEXTJOIN(" vs ",,C5300:D5300),Calendar!G:G,Calendar!K:K),"")</f>
        <v/>
      </c>
      <c r="AJ5300" s="61" t="str">
        <f>IF(AND(K5300&lt;&gt;"Match of the Day",K5300&lt;&gt;"Match of the Day 2",K5300&lt;&gt;"Match of the Day Repeat"),"",1+MAX($AJ$10:AJ5299))</f>
        <v/>
      </c>
    </row>
    <row r="5301" spans="34:36" x14ac:dyDescent="0.35">
      <c r="AH5301" s="16" t="str">
        <f>IF(AND(B5301="Premier League",E5301="Live"),_xlfn.XLOOKUP(_xlfn.TEXTJOIN(" vs ",,C5301:D5301),Calendar!G:G,Calendar!B:B),IF(AND(B5301="Premier League",E5301="Highlights"),_xlfn.XLOOKUP(H5301,Calendar!O:O,Calendar!N:N,,-1),""))</f>
        <v/>
      </c>
      <c r="AI5301" s="61" t="str">
        <f>IF(AND(AH5301&lt;&gt;"",E5301="Live"),_xlfn.XLOOKUP(_xlfn.TEXTJOIN(" vs ",,C5301:D5301),Calendar!G:G,Calendar!K:K),"")</f>
        <v/>
      </c>
      <c r="AJ5301" s="61" t="str">
        <f>IF(AND(K5301&lt;&gt;"Match of the Day",K5301&lt;&gt;"Match of the Day 2",K5301&lt;&gt;"Match of the Day Repeat"),"",1+MAX($AJ$10:AJ5300))</f>
        <v/>
      </c>
    </row>
    <row r="5302" spans="34:36" x14ac:dyDescent="0.35">
      <c r="AH5302" s="16" t="str">
        <f>IF(AND(B5302="Premier League",E5302="Live"),_xlfn.XLOOKUP(_xlfn.TEXTJOIN(" vs ",,C5302:D5302),Calendar!G:G,Calendar!B:B),IF(AND(B5302="Premier League",E5302="Highlights"),_xlfn.XLOOKUP(H5302,Calendar!O:O,Calendar!N:N,,-1),""))</f>
        <v/>
      </c>
      <c r="AI5302" s="61" t="str">
        <f>IF(AND(AH5302&lt;&gt;"",E5302="Live"),_xlfn.XLOOKUP(_xlfn.TEXTJOIN(" vs ",,C5302:D5302),Calendar!G:G,Calendar!K:K),"")</f>
        <v/>
      </c>
      <c r="AJ5302" s="61" t="str">
        <f>IF(AND(K5302&lt;&gt;"Match of the Day",K5302&lt;&gt;"Match of the Day 2",K5302&lt;&gt;"Match of the Day Repeat"),"",1+MAX($AJ$10:AJ5301))</f>
        <v/>
      </c>
    </row>
    <row r="5303" spans="34:36" x14ac:dyDescent="0.35">
      <c r="AH5303" s="16" t="str">
        <f>IF(AND(B5303="Premier League",E5303="Live"),_xlfn.XLOOKUP(_xlfn.TEXTJOIN(" vs ",,C5303:D5303),Calendar!G:G,Calendar!B:B),IF(AND(B5303="Premier League",E5303="Highlights"),_xlfn.XLOOKUP(H5303,Calendar!O:O,Calendar!N:N,,-1),""))</f>
        <v/>
      </c>
      <c r="AI5303" s="61" t="str">
        <f>IF(AND(AH5303&lt;&gt;"",E5303="Live"),_xlfn.XLOOKUP(_xlfn.TEXTJOIN(" vs ",,C5303:D5303),Calendar!G:G,Calendar!K:K),"")</f>
        <v/>
      </c>
      <c r="AJ5303" s="61" t="str">
        <f>IF(AND(K5303&lt;&gt;"Match of the Day",K5303&lt;&gt;"Match of the Day 2",K5303&lt;&gt;"Match of the Day Repeat"),"",1+MAX($AJ$10:AJ5302))</f>
        <v/>
      </c>
    </row>
    <row r="5304" spans="34:36" x14ac:dyDescent="0.35">
      <c r="AH5304" s="16" t="str">
        <f>IF(AND(B5304="Premier League",E5304="Live"),_xlfn.XLOOKUP(_xlfn.TEXTJOIN(" vs ",,C5304:D5304),Calendar!G:G,Calendar!B:B),IF(AND(B5304="Premier League",E5304="Highlights"),_xlfn.XLOOKUP(H5304,Calendar!O:O,Calendar!N:N,,-1),""))</f>
        <v/>
      </c>
      <c r="AI5304" s="61" t="str">
        <f>IF(AND(AH5304&lt;&gt;"",E5304="Live"),_xlfn.XLOOKUP(_xlfn.TEXTJOIN(" vs ",,C5304:D5304),Calendar!G:G,Calendar!K:K),"")</f>
        <v/>
      </c>
      <c r="AJ5304" s="61" t="str">
        <f>IF(AND(K5304&lt;&gt;"Match of the Day",K5304&lt;&gt;"Match of the Day 2",K5304&lt;&gt;"Match of the Day Repeat"),"",1+MAX($AJ$10:AJ5303))</f>
        <v/>
      </c>
    </row>
    <row r="5305" spans="34:36" x14ac:dyDescent="0.35">
      <c r="AH5305" s="16" t="str">
        <f>IF(AND(B5305="Premier League",E5305="Live"),_xlfn.XLOOKUP(_xlfn.TEXTJOIN(" vs ",,C5305:D5305),Calendar!G:G,Calendar!B:B),IF(AND(B5305="Premier League",E5305="Highlights"),_xlfn.XLOOKUP(H5305,Calendar!O:O,Calendar!N:N,,-1),""))</f>
        <v/>
      </c>
      <c r="AI5305" s="61" t="str">
        <f>IF(AND(AH5305&lt;&gt;"",E5305="Live"),_xlfn.XLOOKUP(_xlfn.TEXTJOIN(" vs ",,C5305:D5305),Calendar!G:G,Calendar!K:K),"")</f>
        <v/>
      </c>
      <c r="AJ5305" s="61" t="str">
        <f>IF(AND(K5305&lt;&gt;"Match of the Day",K5305&lt;&gt;"Match of the Day 2",K5305&lt;&gt;"Match of the Day Repeat"),"",1+MAX($AJ$10:AJ5304))</f>
        <v/>
      </c>
    </row>
    <row r="5306" spans="34:36" x14ac:dyDescent="0.35">
      <c r="AH5306" s="16" t="str">
        <f>IF(AND(B5306="Premier League",E5306="Live"),_xlfn.XLOOKUP(_xlfn.TEXTJOIN(" vs ",,C5306:D5306),Calendar!G:G,Calendar!B:B),IF(AND(B5306="Premier League",E5306="Highlights"),_xlfn.XLOOKUP(H5306,Calendar!O:O,Calendar!N:N,,-1),""))</f>
        <v/>
      </c>
      <c r="AI5306" s="61" t="str">
        <f>IF(AND(AH5306&lt;&gt;"",E5306="Live"),_xlfn.XLOOKUP(_xlfn.TEXTJOIN(" vs ",,C5306:D5306),Calendar!G:G,Calendar!K:K),"")</f>
        <v/>
      </c>
      <c r="AJ5306" s="61" t="str">
        <f>IF(AND(K5306&lt;&gt;"Match of the Day",K5306&lt;&gt;"Match of the Day 2",K5306&lt;&gt;"Match of the Day Repeat"),"",1+MAX($AJ$10:AJ5305))</f>
        <v/>
      </c>
    </row>
    <row r="5307" spans="34:36" x14ac:dyDescent="0.35">
      <c r="AH5307" s="16" t="str">
        <f>IF(AND(B5307="Premier League",E5307="Live"),_xlfn.XLOOKUP(_xlfn.TEXTJOIN(" vs ",,C5307:D5307),Calendar!G:G,Calendar!B:B),IF(AND(B5307="Premier League",E5307="Highlights"),_xlfn.XLOOKUP(H5307,Calendar!O:O,Calendar!N:N,,-1),""))</f>
        <v/>
      </c>
      <c r="AI5307" s="61" t="str">
        <f>IF(AND(AH5307&lt;&gt;"",E5307="Live"),_xlfn.XLOOKUP(_xlfn.TEXTJOIN(" vs ",,C5307:D5307),Calendar!G:G,Calendar!K:K),"")</f>
        <v/>
      </c>
      <c r="AJ5307" s="61" t="str">
        <f>IF(AND(K5307&lt;&gt;"Match of the Day",K5307&lt;&gt;"Match of the Day 2",K5307&lt;&gt;"Match of the Day Repeat"),"",1+MAX($AJ$10:AJ5306))</f>
        <v/>
      </c>
    </row>
    <row r="5308" spans="34:36" x14ac:dyDescent="0.35">
      <c r="AH5308" s="16" t="str">
        <f>IF(AND(B5308="Premier League",E5308="Live"),_xlfn.XLOOKUP(_xlfn.TEXTJOIN(" vs ",,C5308:D5308),Calendar!G:G,Calendar!B:B),IF(AND(B5308="Premier League",E5308="Highlights"),_xlfn.XLOOKUP(H5308,Calendar!O:O,Calendar!N:N,,-1),""))</f>
        <v/>
      </c>
      <c r="AI5308" s="61" t="str">
        <f>IF(AND(AH5308&lt;&gt;"",E5308="Live"),_xlfn.XLOOKUP(_xlfn.TEXTJOIN(" vs ",,C5308:D5308),Calendar!G:G,Calendar!K:K),"")</f>
        <v/>
      </c>
      <c r="AJ5308" s="61" t="str">
        <f>IF(AND(K5308&lt;&gt;"Match of the Day",K5308&lt;&gt;"Match of the Day 2",K5308&lt;&gt;"Match of the Day Repeat"),"",1+MAX($AJ$10:AJ5307))</f>
        <v/>
      </c>
    </row>
    <row r="5309" spans="34:36" x14ac:dyDescent="0.35">
      <c r="AH5309" s="16" t="str">
        <f>IF(AND(B5309="Premier League",E5309="Live"),_xlfn.XLOOKUP(_xlfn.TEXTJOIN(" vs ",,C5309:D5309),Calendar!G:G,Calendar!B:B),IF(AND(B5309="Premier League",E5309="Highlights"),_xlfn.XLOOKUP(H5309,Calendar!O:O,Calendar!N:N,,-1),""))</f>
        <v/>
      </c>
      <c r="AI5309" s="61" t="str">
        <f>IF(AND(AH5309&lt;&gt;"",E5309="Live"),_xlfn.XLOOKUP(_xlfn.TEXTJOIN(" vs ",,C5309:D5309),Calendar!G:G,Calendar!K:K),"")</f>
        <v/>
      </c>
      <c r="AJ5309" s="61" t="str">
        <f>IF(AND(K5309&lt;&gt;"Match of the Day",K5309&lt;&gt;"Match of the Day 2",K5309&lt;&gt;"Match of the Day Repeat"),"",1+MAX($AJ$10:AJ5308))</f>
        <v/>
      </c>
    </row>
    <row r="5310" spans="34:36" x14ac:dyDescent="0.35">
      <c r="AH5310" s="16" t="str">
        <f>IF(AND(B5310="Premier League",E5310="Live"),_xlfn.XLOOKUP(_xlfn.TEXTJOIN(" vs ",,C5310:D5310),Calendar!G:G,Calendar!B:B),IF(AND(B5310="Premier League",E5310="Highlights"),_xlfn.XLOOKUP(H5310,Calendar!O:O,Calendar!N:N,,-1),""))</f>
        <v/>
      </c>
      <c r="AI5310" s="61" t="str">
        <f>IF(AND(AH5310&lt;&gt;"",E5310="Live"),_xlfn.XLOOKUP(_xlfn.TEXTJOIN(" vs ",,C5310:D5310),Calendar!G:G,Calendar!K:K),"")</f>
        <v/>
      </c>
      <c r="AJ5310" s="61" t="str">
        <f>IF(AND(K5310&lt;&gt;"Match of the Day",K5310&lt;&gt;"Match of the Day 2",K5310&lt;&gt;"Match of the Day Repeat"),"",1+MAX($AJ$10:AJ5309))</f>
        <v/>
      </c>
    </row>
    <row r="5311" spans="34:36" x14ac:dyDescent="0.35">
      <c r="AH5311" s="16" t="str">
        <f>IF(AND(B5311="Premier League",E5311="Live"),_xlfn.XLOOKUP(_xlfn.TEXTJOIN(" vs ",,C5311:D5311),Calendar!G:G,Calendar!B:B),IF(AND(B5311="Premier League",E5311="Highlights"),_xlfn.XLOOKUP(H5311,Calendar!O:O,Calendar!N:N,,-1),""))</f>
        <v/>
      </c>
      <c r="AI5311" s="61" t="str">
        <f>IF(AND(AH5311&lt;&gt;"",E5311="Live"),_xlfn.XLOOKUP(_xlfn.TEXTJOIN(" vs ",,C5311:D5311),Calendar!G:G,Calendar!K:K),"")</f>
        <v/>
      </c>
      <c r="AJ5311" s="61" t="str">
        <f>IF(AND(K5311&lt;&gt;"Match of the Day",K5311&lt;&gt;"Match of the Day 2",K5311&lt;&gt;"Match of the Day Repeat"),"",1+MAX($AJ$10:AJ5310))</f>
        <v/>
      </c>
    </row>
    <row r="5312" spans="34:36" x14ac:dyDescent="0.35">
      <c r="AH5312" s="16" t="str">
        <f>IF(AND(B5312="Premier League",E5312="Live"),_xlfn.XLOOKUP(_xlfn.TEXTJOIN(" vs ",,C5312:D5312),Calendar!G:G,Calendar!B:B),IF(AND(B5312="Premier League",E5312="Highlights"),_xlfn.XLOOKUP(H5312,Calendar!O:O,Calendar!N:N,,-1),""))</f>
        <v/>
      </c>
      <c r="AI5312" s="61" t="str">
        <f>IF(AND(AH5312&lt;&gt;"",E5312="Live"),_xlfn.XLOOKUP(_xlfn.TEXTJOIN(" vs ",,C5312:D5312),Calendar!G:G,Calendar!K:K),"")</f>
        <v/>
      </c>
      <c r="AJ5312" s="61" t="str">
        <f>IF(AND(K5312&lt;&gt;"Match of the Day",K5312&lt;&gt;"Match of the Day 2",K5312&lt;&gt;"Match of the Day Repeat"),"",1+MAX($AJ$10:AJ5311))</f>
        <v/>
      </c>
    </row>
    <row r="5313" spans="34:36" x14ac:dyDescent="0.35">
      <c r="AH5313" s="16" t="str">
        <f>IF(AND(B5313="Premier League",E5313="Live"),_xlfn.XLOOKUP(_xlfn.TEXTJOIN(" vs ",,C5313:D5313),Calendar!G:G,Calendar!B:B),IF(AND(B5313="Premier League",E5313="Highlights"),_xlfn.XLOOKUP(H5313,Calendar!O:O,Calendar!N:N,,-1),""))</f>
        <v/>
      </c>
      <c r="AI5313" s="61" t="str">
        <f>IF(AND(AH5313&lt;&gt;"",E5313="Live"),_xlfn.XLOOKUP(_xlfn.TEXTJOIN(" vs ",,C5313:D5313),Calendar!G:G,Calendar!K:K),"")</f>
        <v/>
      </c>
      <c r="AJ5313" s="61" t="str">
        <f>IF(AND(K5313&lt;&gt;"Match of the Day",K5313&lt;&gt;"Match of the Day 2",K5313&lt;&gt;"Match of the Day Repeat"),"",1+MAX($AJ$10:AJ5312))</f>
        <v/>
      </c>
    </row>
    <row r="5314" spans="34:36" x14ac:dyDescent="0.35">
      <c r="AH5314" s="16" t="str">
        <f>IF(AND(B5314="Premier League",E5314="Live"),_xlfn.XLOOKUP(_xlfn.TEXTJOIN(" vs ",,C5314:D5314),Calendar!G:G,Calendar!B:B),IF(AND(B5314="Premier League",E5314="Highlights"),_xlfn.XLOOKUP(H5314,Calendar!O:O,Calendar!N:N,,-1),""))</f>
        <v/>
      </c>
      <c r="AI5314" s="61" t="str">
        <f>IF(AND(AH5314&lt;&gt;"",E5314="Live"),_xlfn.XLOOKUP(_xlfn.TEXTJOIN(" vs ",,C5314:D5314),Calendar!G:G,Calendar!K:K),"")</f>
        <v/>
      </c>
      <c r="AJ5314" s="61" t="str">
        <f>IF(AND(K5314&lt;&gt;"Match of the Day",K5314&lt;&gt;"Match of the Day 2",K5314&lt;&gt;"Match of the Day Repeat"),"",1+MAX($AJ$10:AJ5313))</f>
        <v/>
      </c>
    </row>
    <row r="5315" spans="34:36" x14ac:dyDescent="0.35">
      <c r="AH5315" s="16" t="str">
        <f>IF(AND(B5315="Premier League",E5315="Live"),_xlfn.XLOOKUP(_xlfn.TEXTJOIN(" vs ",,C5315:D5315),Calendar!G:G,Calendar!B:B),IF(AND(B5315="Premier League",E5315="Highlights"),_xlfn.XLOOKUP(H5315,Calendar!O:O,Calendar!N:N,,-1),""))</f>
        <v/>
      </c>
      <c r="AI5315" s="61" t="str">
        <f>IF(AND(AH5315&lt;&gt;"",E5315="Live"),_xlfn.XLOOKUP(_xlfn.TEXTJOIN(" vs ",,C5315:D5315),Calendar!G:G,Calendar!K:K),"")</f>
        <v/>
      </c>
      <c r="AJ5315" s="61" t="str">
        <f>IF(AND(K5315&lt;&gt;"Match of the Day",K5315&lt;&gt;"Match of the Day 2",K5315&lt;&gt;"Match of the Day Repeat"),"",1+MAX($AJ$10:AJ5314))</f>
        <v/>
      </c>
    </row>
    <row r="5316" spans="34:36" x14ac:dyDescent="0.35">
      <c r="AH5316" s="16" t="str">
        <f>IF(AND(B5316="Premier League",E5316="Live"),_xlfn.XLOOKUP(_xlfn.TEXTJOIN(" vs ",,C5316:D5316),Calendar!G:G,Calendar!B:B),IF(AND(B5316="Premier League",E5316="Highlights"),_xlfn.XLOOKUP(H5316,Calendar!O:O,Calendar!N:N,,-1),""))</f>
        <v/>
      </c>
      <c r="AI5316" s="61" t="str">
        <f>IF(AND(AH5316&lt;&gt;"",E5316="Live"),_xlfn.XLOOKUP(_xlfn.TEXTJOIN(" vs ",,C5316:D5316),Calendar!G:G,Calendar!K:K),"")</f>
        <v/>
      </c>
      <c r="AJ5316" s="61" t="str">
        <f>IF(AND(K5316&lt;&gt;"Match of the Day",K5316&lt;&gt;"Match of the Day 2",K5316&lt;&gt;"Match of the Day Repeat"),"",1+MAX($AJ$10:AJ5315))</f>
        <v/>
      </c>
    </row>
    <row r="5317" spans="34:36" x14ac:dyDescent="0.35">
      <c r="AH5317" s="16" t="str">
        <f>IF(AND(B5317="Premier League",E5317="Live"),_xlfn.XLOOKUP(_xlfn.TEXTJOIN(" vs ",,C5317:D5317),Calendar!G:G,Calendar!B:B),IF(AND(B5317="Premier League",E5317="Highlights"),_xlfn.XLOOKUP(H5317,Calendar!O:O,Calendar!N:N,,-1),""))</f>
        <v/>
      </c>
      <c r="AI5317" s="61" t="str">
        <f>IF(AND(AH5317&lt;&gt;"",E5317="Live"),_xlfn.XLOOKUP(_xlfn.TEXTJOIN(" vs ",,C5317:D5317),Calendar!G:G,Calendar!K:K),"")</f>
        <v/>
      </c>
      <c r="AJ5317" s="61" t="str">
        <f>IF(AND(K5317&lt;&gt;"Match of the Day",K5317&lt;&gt;"Match of the Day 2",K5317&lt;&gt;"Match of the Day Repeat"),"",1+MAX($AJ$10:AJ5316))</f>
        <v/>
      </c>
    </row>
    <row r="5318" spans="34:36" x14ac:dyDescent="0.35">
      <c r="AH5318" s="16" t="str">
        <f>IF(AND(B5318="Premier League",E5318="Live"),_xlfn.XLOOKUP(_xlfn.TEXTJOIN(" vs ",,C5318:D5318),Calendar!G:G,Calendar!B:B),IF(AND(B5318="Premier League",E5318="Highlights"),_xlfn.XLOOKUP(H5318,Calendar!O:O,Calendar!N:N,,-1),""))</f>
        <v/>
      </c>
      <c r="AI5318" s="61" t="str">
        <f>IF(AND(AH5318&lt;&gt;"",E5318="Live"),_xlfn.XLOOKUP(_xlfn.TEXTJOIN(" vs ",,C5318:D5318),Calendar!G:G,Calendar!K:K),"")</f>
        <v/>
      </c>
      <c r="AJ5318" s="61" t="str">
        <f>IF(AND(K5318&lt;&gt;"Match of the Day",K5318&lt;&gt;"Match of the Day 2",K5318&lt;&gt;"Match of the Day Repeat"),"",1+MAX($AJ$10:AJ5317))</f>
        <v/>
      </c>
    </row>
    <row r="5319" spans="34:36" x14ac:dyDescent="0.35">
      <c r="AH5319" s="16" t="str">
        <f>IF(AND(B5319="Premier League",E5319="Live"),_xlfn.XLOOKUP(_xlfn.TEXTJOIN(" vs ",,C5319:D5319),Calendar!G:G,Calendar!B:B),IF(AND(B5319="Premier League",E5319="Highlights"),_xlfn.XLOOKUP(H5319,Calendar!O:O,Calendar!N:N,,-1),""))</f>
        <v/>
      </c>
      <c r="AI5319" s="61" t="str">
        <f>IF(AND(AH5319&lt;&gt;"",E5319="Live"),_xlfn.XLOOKUP(_xlfn.TEXTJOIN(" vs ",,C5319:D5319),Calendar!G:G,Calendar!K:K),"")</f>
        <v/>
      </c>
      <c r="AJ5319" s="61" t="str">
        <f>IF(AND(K5319&lt;&gt;"Match of the Day",K5319&lt;&gt;"Match of the Day 2",K5319&lt;&gt;"Match of the Day Repeat"),"",1+MAX($AJ$10:AJ5318))</f>
        <v/>
      </c>
    </row>
    <row r="5320" spans="34:36" x14ac:dyDescent="0.35">
      <c r="AH5320" s="16" t="str">
        <f>IF(AND(B5320="Premier League",E5320="Live"),_xlfn.XLOOKUP(_xlfn.TEXTJOIN(" vs ",,C5320:D5320),Calendar!G:G,Calendar!B:B),IF(AND(B5320="Premier League",E5320="Highlights"),_xlfn.XLOOKUP(H5320,Calendar!O:O,Calendar!N:N,,-1),""))</f>
        <v/>
      </c>
      <c r="AI5320" s="61" t="str">
        <f>IF(AND(AH5320&lt;&gt;"",E5320="Live"),_xlfn.XLOOKUP(_xlfn.TEXTJOIN(" vs ",,C5320:D5320),Calendar!G:G,Calendar!K:K),"")</f>
        <v/>
      </c>
      <c r="AJ5320" s="61" t="str">
        <f>IF(AND(K5320&lt;&gt;"Match of the Day",K5320&lt;&gt;"Match of the Day 2",K5320&lt;&gt;"Match of the Day Repeat"),"",1+MAX($AJ$10:AJ5319))</f>
        <v/>
      </c>
    </row>
    <row r="5321" spans="34:36" x14ac:dyDescent="0.35">
      <c r="AH5321" s="16" t="str">
        <f>IF(AND(B5321="Premier League",E5321="Live"),_xlfn.XLOOKUP(_xlfn.TEXTJOIN(" vs ",,C5321:D5321),Calendar!G:G,Calendar!B:B),IF(AND(B5321="Premier League",E5321="Highlights"),_xlfn.XLOOKUP(H5321,Calendar!O:O,Calendar!N:N,,-1),""))</f>
        <v/>
      </c>
      <c r="AI5321" s="61" t="str">
        <f>IF(AND(AH5321&lt;&gt;"",E5321="Live"),_xlfn.XLOOKUP(_xlfn.TEXTJOIN(" vs ",,C5321:D5321),Calendar!G:G,Calendar!K:K),"")</f>
        <v/>
      </c>
      <c r="AJ5321" s="61" t="str">
        <f>IF(AND(K5321&lt;&gt;"Match of the Day",K5321&lt;&gt;"Match of the Day 2",K5321&lt;&gt;"Match of the Day Repeat"),"",1+MAX($AJ$10:AJ5320))</f>
        <v/>
      </c>
    </row>
    <row r="5322" spans="34:36" x14ac:dyDescent="0.35">
      <c r="AH5322" s="16" t="str">
        <f>IF(AND(B5322="Premier League",E5322="Live"),_xlfn.XLOOKUP(_xlfn.TEXTJOIN(" vs ",,C5322:D5322),Calendar!G:G,Calendar!B:B),IF(AND(B5322="Premier League",E5322="Highlights"),_xlfn.XLOOKUP(H5322,Calendar!O:O,Calendar!N:N,,-1),""))</f>
        <v/>
      </c>
      <c r="AI5322" s="61" t="str">
        <f>IF(AND(AH5322&lt;&gt;"",E5322="Live"),_xlfn.XLOOKUP(_xlfn.TEXTJOIN(" vs ",,C5322:D5322),Calendar!G:G,Calendar!K:K),"")</f>
        <v/>
      </c>
      <c r="AJ5322" s="61" t="str">
        <f>IF(AND(K5322&lt;&gt;"Match of the Day",K5322&lt;&gt;"Match of the Day 2",K5322&lt;&gt;"Match of the Day Repeat"),"",1+MAX($AJ$10:AJ5321))</f>
        <v/>
      </c>
    </row>
    <row r="5323" spans="34:36" x14ac:dyDescent="0.35">
      <c r="AH5323" s="16" t="str">
        <f>IF(AND(B5323="Premier League",E5323="Live"),_xlfn.XLOOKUP(_xlfn.TEXTJOIN(" vs ",,C5323:D5323),Calendar!G:G,Calendar!B:B),IF(AND(B5323="Premier League",E5323="Highlights"),_xlfn.XLOOKUP(H5323,Calendar!O:O,Calendar!N:N,,-1),""))</f>
        <v/>
      </c>
      <c r="AI5323" s="61" t="str">
        <f>IF(AND(AH5323&lt;&gt;"",E5323="Live"),_xlfn.XLOOKUP(_xlfn.TEXTJOIN(" vs ",,C5323:D5323),Calendar!G:G,Calendar!K:K),"")</f>
        <v/>
      </c>
      <c r="AJ5323" s="61" t="str">
        <f>IF(AND(K5323&lt;&gt;"Match of the Day",K5323&lt;&gt;"Match of the Day 2",K5323&lt;&gt;"Match of the Day Repeat"),"",1+MAX($AJ$10:AJ5322))</f>
        <v/>
      </c>
    </row>
    <row r="5324" spans="34:36" x14ac:dyDescent="0.35">
      <c r="AH5324" s="16" t="str">
        <f>IF(AND(B5324="Premier League",E5324="Live"),_xlfn.XLOOKUP(_xlfn.TEXTJOIN(" vs ",,C5324:D5324),Calendar!G:G,Calendar!B:B),IF(AND(B5324="Premier League",E5324="Highlights"),_xlfn.XLOOKUP(H5324,Calendar!O:O,Calendar!N:N,,-1),""))</f>
        <v/>
      </c>
      <c r="AI5324" s="61" t="str">
        <f>IF(AND(AH5324&lt;&gt;"",E5324="Live"),_xlfn.XLOOKUP(_xlfn.TEXTJOIN(" vs ",,C5324:D5324),Calendar!G:G,Calendar!K:K),"")</f>
        <v/>
      </c>
      <c r="AJ5324" s="61" t="str">
        <f>IF(AND(K5324&lt;&gt;"Match of the Day",K5324&lt;&gt;"Match of the Day 2",K5324&lt;&gt;"Match of the Day Repeat"),"",1+MAX($AJ$10:AJ5323))</f>
        <v/>
      </c>
    </row>
    <row r="5325" spans="34:36" x14ac:dyDescent="0.35">
      <c r="AH5325" s="16" t="str">
        <f>IF(AND(B5325="Premier League",E5325="Live"),_xlfn.XLOOKUP(_xlfn.TEXTJOIN(" vs ",,C5325:D5325),Calendar!G:G,Calendar!B:B),IF(AND(B5325="Premier League",E5325="Highlights"),_xlfn.XLOOKUP(H5325,Calendar!O:O,Calendar!N:N,,-1),""))</f>
        <v/>
      </c>
      <c r="AI5325" s="61" t="str">
        <f>IF(AND(AH5325&lt;&gt;"",E5325="Live"),_xlfn.XLOOKUP(_xlfn.TEXTJOIN(" vs ",,C5325:D5325),Calendar!G:G,Calendar!K:K),"")</f>
        <v/>
      </c>
      <c r="AJ5325" s="61" t="str">
        <f>IF(AND(K5325&lt;&gt;"Match of the Day",K5325&lt;&gt;"Match of the Day 2",K5325&lt;&gt;"Match of the Day Repeat"),"",1+MAX($AJ$10:AJ5324))</f>
        <v/>
      </c>
    </row>
    <row r="5326" spans="34:36" x14ac:dyDescent="0.35">
      <c r="AH5326" s="16" t="str">
        <f>IF(AND(B5326="Premier League",E5326="Live"),_xlfn.XLOOKUP(_xlfn.TEXTJOIN(" vs ",,C5326:D5326),Calendar!G:G,Calendar!B:B),IF(AND(B5326="Premier League",E5326="Highlights"),_xlfn.XLOOKUP(H5326,Calendar!O:O,Calendar!N:N,,-1),""))</f>
        <v/>
      </c>
      <c r="AI5326" s="61" t="str">
        <f>IF(AND(AH5326&lt;&gt;"",E5326="Live"),_xlfn.XLOOKUP(_xlfn.TEXTJOIN(" vs ",,C5326:D5326),Calendar!G:G,Calendar!K:K),"")</f>
        <v/>
      </c>
      <c r="AJ5326" s="61" t="str">
        <f>IF(AND(K5326&lt;&gt;"Match of the Day",K5326&lt;&gt;"Match of the Day 2",K5326&lt;&gt;"Match of the Day Repeat"),"",1+MAX($AJ$10:AJ5325))</f>
        <v/>
      </c>
    </row>
    <row r="5327" spans="34:36" x14ac:dyDescent="0.35">
      <c r="AH5327" s="16" t="str">
        <f>IF(AND(B5327="Premier League",E5327="Live"),_xlfn.XLOOKUP(_xlfn.TEXTJOIN(" vs ",,C5327:D5327),Calendar!G:G,Calendar!B:B),IF(AND(B5327="Premier League",E5327="Highlights"),_xlfn.XLOOKUP(H5327,Calendar!O:O,Calendar!N:N,,-1),""))</f>
        <v/>
      </c>
      <c r="AI5327" s="61" t="str">
        <f>IF(AND(AH5327&lt;&gt;"",E5327="Live"),_xlfn.XLOOKUP(_xlfn.TEXTJOIN(" vs ",,C5327:D5327),Calendar!G:G,Calendar!K:K),"")</f>
        <v/>
      </c>
      <c r="AJ5327" s="61" t="str">
        <f>IF(AND(K5327&lt;&gt;"Match of the Day",K5327&lt;&gt;"Match of the Day 2",K5327&lt;&gt;"Match of the Day Repeat"),"",1+MAX($AJ$10:AJ5326))</f>
        <v/>
      </c>
    </row>
    <row r="5328" spans="34:36" x14ac:dyDescent="0.35">
      <c r="AH5328" s="16" t="str">
        <f>IF(AND(B5328="Premier League",E5328="Live"),_xlfn.XLOOKUP(_xlfn.TEXTJOIN(" vs ",,C5328:D5328),Calendar!G:G,Calendar!B:B),IF(AND(B5328="Premier League",E5328="Highlights"),_xlfn.XLOOKUP(H5328,Calendar!O:O,Calendar!N:N,,-1),""))</f>
        <v/>
      </c>
      <c r="AI5328" s="61" t="str">
        <f>IF(AND(AH5328&lt;&gt;"",E5328="Live"),_xlfn.XLOOKUP(_xlfn.TEXTJOIN(" vs ",,C5328:D5328),Calendar!G:G,Calendar!K:K),"")</f>
        <v/>
      </c>
      <c r="AJ5328" s="61" t="str">
        <f>IF(AND(K5328&lt;&gt;"Match of the Day",K5328&lt;&gt;"Match of the Day 2",K5328&lt;&gt;"Match of the Day Repeat"),"",1+MAX($AJ$10:AJ5327))</f>
        <v/>
      </c>
    </row>
    <row r="5329" spans="34:36" x14ac:dyDescent="0.35">
      <c r="AH5329" s="16" t="str">
        <f>IF(AND(B5329="Premier League",E5329="Live"),_xlfn.XLOOKUP(_xlfn.TEXTJOIN(" vs ",,C5329:D5329),Calendar!G:G,Calendar!B:B),IF(AND(B5329="Premier League",E5329="Highlights"),_xlfn.XLOOKUP(H5329,Calendar!O:O,Calendar!N:N,,-1),""))</f>
        <v/>
      </c>
      <c r="AI5329" s="61" t="str">
        <f>IF(AND(AH5329&lt;&gt;"",E5329="Live"),_xlfn.XLOOKUP(_xlfn.TEXTJOIN(" vs ",,C5329:D5329),Calendar!G:G,Calendar!K:K),"")</f>
        <v/>
      </c>
      <c r="AJ5329" s="61" t="str">
        <f>IF(AND(K5329&lt;&gt;"Match of the Day",K5329&lt;&gt;"Match of the Day 2",K5329&lt;&gt;"Match of the Day Repeat"),"",1+MAX($AJ$10:AJ5328))</f>
        <v/>
      </c>
    </row>
    <row r="5330" spans="34:36" x14ac:dyDescent="0.35">
      <c r="AH5330" s="16" t="str">
        <f>IF(AND(B5330="Premier League",E5330="Live"),_xlfn.XLOOKUP(_xlfn.TEXTJOIN(" vs ",,C5330:D5330),Calendar!G:G,Calendar!B:B),IF(AND(B5330="Premier League",E5330="Highlights"),_xlfn.XLOOKUP(H5330,Calendar!O:O,Calendar!N:N,,-1),""))</f>
        <v/>
      </c>
      <c r="AI5330" s="61" t="str">
        <f>IF(AND(AH5330&lt;&gt;"",E5330="Live"),_xlfn.XLOOKUP(_xlfn.TEXTJOIN(" vs ",,C5330:D5330),Calendar!G:G,Calendar!K:K),"")</f>
        <v/>
      </c>
      <c r="AJ5330" s="61" t="str">
        <f>IF(AND(K5330&lt;&gt;"Match of the Day",K5330&lt;&gt;"Match of the Day 2",K5330&lt;&gt;"Match of the Day Repeat"),"",1+MAX($AJ$10:AJ5329))</f>
        <v/>
      </c>
    </row>
    <row r="5331" spans="34:36" x14ac:dyDescent="0.35">
      <c r="AH5331" s="16" t="str">
        <f>IF(AND(B5331="Premier League",E5331="Live"),_xlfn.XLOOKUP(_xlfn.TEXTJOIN(" vs ",,C5331:D5331),Calendar!G:G,Calendar!B:B),IF(AND(B5331="Premier League",E5331="Highlights"),_xlfn.XLOOKUP(H5331,Calendar!O:O,Calendar!N:N,,-1),""))</f>
        <v/>
      </c>
      <c r="AI5331" s="61" t="str">
        <f>IF(AND(AH5331&lt;&gt;"",E5331="Live"),_xlfn.XLOOKUP(_xlfn.TEXTJOIN(" vs ",,C5331:D5331),Calendar!G:G,Calendar!K:K),"")</f>
        <v/>
      </c>
      <c r="AJ5331" s="61" t="str">
        <f>IF(AND(K5331&lt;&gt;"Match of the Day",K5331&lt;&gt;"Match of the Day 2",K5331&lt;&gt;"Match of the Day Repeat"),"",1+MAX($AJ$10:AJ5330))</f>
        <v/>
      </c>
    </row>
    <row r="5332" spans="34:36" x14ac:dyDescent="0.35">
      <c r="AH5332" s="16" t="str">
        <f>IF(AND(B5332="Premier League",E5332="Live"),_xlfn.XLOOKUP(_xlfn.TEXTJOIN(" vs ",,C5332:D5332),Calendar!G:G,Calendar!B:B),IF(AND(B5332="Premier League",E5332="Highlights"),_xlfn.XLOOKUP(H5332,Calendar!O:O,Calendar!N:N,,-1),""))</f>
        <v/>
      </c>
      <c r="AI5332" s="61" t="str">
        <f>IF(AND(AH5332&lt;&gt;"",E5332="Live"),_xlfn.XLOOKUP(_xlfn.TEXTJOIN(" vs ",,C5332:D5332),Calendar!G:G,Calendar!K:K),"")</f>
        <v/>
      </c>
      <c r="AJ5332" s="61" t="str">
        <f>IF(AND(K5332&lt;&gt;"Match of the Day",K5332&lt;&gt;"Match of the Day 2",K5332&lt;&gt;"Match of the Day Repeat"),"",1+MAX($AJ$10:AJ5331))</f>
        <v/>
      </c>
    </row>
    <row r="5333" spans="34:36" x14ac:dyDescent="0.35">
      <c r="AH5333" s="16" t="str">
        <f>IF(AND(B5333="Premier League",E5333="Live"),_xlfn.XLOOKUP(_xlfn.TEXTJOIN(" vs ",,C5333:D5333),Calendar!G:G,Calendar!B:B),IF(AND(B5333="Premier League",E5333="Highlights"),_xlfn.XLOOKUP(H5333,Calendar!O:O,Calendar!N:N,,-1),""))</f>
        <v/>
      </c>
      <c r="AI5333" s="61" t="str">
        <f>IF(AND(AH5333&lt;&gt;"",E5333="Live"),_xlfn.XLOOKUP(_xlfn.TEXTJOIN(" vs ",,C5333:D5333),Calendar!G:G,Calendar!K:K),"")</f>
        <v/>
      </c>
      <c r="AJ5333" s="61" t="str">
        <f>IF(AND(K5333&lt;&gt;"Match of the Day",K5333&lt;&gt;"Match of the Day 2",K5333&lt;&gt;"Match of the Day Repeat"),"",1+MAX($AJ$10:AJ5332))</f>
        <v/>
      </c>
    </row>
    <row r="5334" spans="34:36" x14ac:dyDescent="0.35">
      <c r="AH5334" s="16" t="str">
        <f>IF(AND(B5334="Premier League",E5334="Live"),_xlfn.XLOOKUP(_xlfn.TEXTJOIN(" vs ",,C5334:D5334),Calendar!G:G,Calendar!B:B),IF(AND(B5334="Premier League",E5334="Highlights"),_xlfn.XLOOKUP(H5334,Calendar!O:O,Calendar!N:N,,-1),""))</f>
        <v/>
      </c>
      <c r="AI5334" s="61" t="str">
        <f>IF(AND(AH5334&lt;&gt;"",E5334="Live"),_xlfn.XLOOKUP(_xlfn.TEXTJOIN(" vs ",,C5334:D5334),Calendar!G:G,Calendar!K:K),"")</f>
        <v/>
      </c>
      <c r="AJ5334" s="61" t="str">
        <f>IF(AND(K5334&lt;&gt;"Match of the Day",K5334&lt;&gt;"Match of the Day 2",K5334&lt;&gt;"Match of the Day Repeat"),"",1+MAX($AJ$10:AJ5333))</f>
        <v/>
      </c>
    </row>
    <row r="5335" spans="34:36" x14ac:dyDescent="0.35">
      <c r="AH5335" s="16" t="str">
        <f>IF(AND(B5335="Premier League",E5335="Live"),_xlfn.XLOOKUP(_xlfn.TEXTJOIN(" vs ",,C5335:D5335),Calendar!G:G,Calendar!B:B),IF(AND(B5335="Premier League",E5335="Highlights"),_xlfn.XLOOKUP(H5335,Calendar!O:O,Calendar!N:N,,-1),""))</f>
        <v/>
      </c>
      <c r="AI5335" s="61" t="str">
        <f>IF(AND(AH5335&lt;&gt;"",E5335="Live"),_xlfn.XLOOKUP(_xlfn.TEXTJOIN(" vs ",,C5335:D5335),Calendar!G:G,Calendar!K:K),"")</f>
        <v/>
      </c>
      <c r="AJ5335" s="61" t="str">
        <f>IF(AND(K5335&lt;&gt;"Match of the Day",K5335&lt;&gt;"Match of the Day 2",K5335&lt;&gt;"Match of the Day Repeat"),"",1+MAX($AJ$10:AJ5334))</f>
        <v/>
      </c>
    </row>
    <row r="5336" spans="34:36" x14ac:dyDescent="0.35">
      <c r="AH5336" s="16" t="str">
        <f>IF(AND(B5336="Premier League",E5336="Live"),_xlfn.XLOOKUP(_xlfn.TEXTJOIN(" vs ",,C5336:D5336),Calendar!G:G,Calendar!B:B),IF(AND(B5336="Premier League",E5336="Highlights"),_xlfn.XLOOKUP(H5336,Calendar!O:O,Calendar!N:N,,-1),""))</f>
        <v/>
      </c>
      <c r="AI5336" s="61" t="str">
        <f>IF(AND(AH5336&lt;&gt;"",E5336="Live"),_xlfn.XLOOKUP(_xlfn.TEXTJOIN(" vs ",,C5336:D5336),Calendar!G:G,Calendar!K:K),"")</f>
        <v/>
      </c>
      <c r="AJ5336" s="61" t="str">
        <f>IF(AND(K5336&lt;&gt;"Match of the Day",K5336&lt;&gt;"Match of the Day 2",K5336&lt;&gt;"Match of the Day Repeat"),"",1+MAX($AJ$10:AJ5335))</f>
        <v/>
      </c>
    </row>
    <row r="5337" spans="34:36" x14ac:dyDescent="0.35">
      <c r="AH5337" s="16" t="str">
        <f>IF(AND(B5337="Premier League",E5337="Live"),_xlfn.XLOOKUP(_xlfn.TEXTJOIN(" vs ",,C5337:D5337),Calendar!G:G,Calendar!B:B),IF(AND(B5337="Premier League",E5337="Highlights"),_xlfn.XLOOKUP(H5337,Calendar!O:O,Calendar!N:N,,-1),""))</f>
        <v/>
      </c>
      <c r="AI5337" s="61" t="str">
        <f>IF(AND(AH5337&lt;&gt;"",E5337="Live"),_xlfn.XLOOKUP(_xlfn.TEXTJOIN(" vs ",,C5337:D5337),Calendar!G:G,Calendar!K:K),"")</f>
        <v/>
      </c>
      <c r="AJ5337" s="61" t="str">
        <f>IF(AND(K5337&lt;&gt;"Match of the Day",K5337&lt;&gt;"Match of the Day 2",K5337&lt;&gt;"Match of the Day Repeat"),"",1+MAX($AJ$10:AJ5336))</f>
        <v/>
      </c>
    </row>
    <row r="5338" spans="34:36" x14ac:dyDescent="0.35">
      <c r="AH5338" s="16" t="str">
        <f>IF(AND(B5338="Premier League",E5338="Live"),_xlfn.XLOOKUP(_xlfn.TEXTJOIN(" vs ",,C5338:D5338),Calendar!G:G,Calendar!B:B),IF(AND(B5338="Premier League",E5338="Highlights"),_xlfn.XLOOKUP(H5338,Calendar!O:O,Calendar!N:N,,-1),""))</f>
        <v/>
      </c>
      <c r="AI5338" s="61" t="str">
        <f>IF(AND(AH5338&lt;&gt;"",E5338="Live"),_xlfn.XLOOKUP(_xlfn.TEXTJOIN(" vs ",,C5338:D5338),Calendar!G:G,Calendar!K:K),"")</f>
        <v/>
      </c>
      <c r="AJ5338" s="61" t="str">
        <f>IF(AND(K5338&lt;&gt;"Match of the Day",K5338&lt;&gt;"Match of the Day 2",K5338&lt;&gt;"Match of the Day Repeat"),"",1+MAX($AJ$10:AJ5337))</f>
        <v/>
      </c>
    </row>
    <row r="5339" spans="34:36" x14ac:dyDescent="0.35">
      <c r="AH5339" s="16" t="str">
        <f>IF(AND(B5339="Premier League",E5339="Live"),_xlfn.XLOOKUP(_xlfn.TEXTJOIN(" vs ",,C5339:D5339),Calendar!G:G,Calendar!B:B),IF(AND(B5339="Premier League",E5339="Highlights"),_xlfn.XLOOKUP(H5339,Calendar!O:O,Calendar!N:N,,-1),""))</f>
        <v/>
      </c>
      <c r="AI5339" s="61" t="str">
        <f>IF(AND(AH5339&lt;&gt;"",E5339="Live"),_xlfn.XLOOKUP(_xlfn.TEXTJOIN(" vs ",,C5339:D5339),Calendar!G:G,Calendar!K:K),"")</f>
        <v/>
      </c>
      <c r="AJ5339" s="61" t="str">
        <f>IF(AND(K5339&lt;&gt;"Match of the Day",K5339&lt;&gt;"Match of the Day 2",K5339&lt;&gt;"Match of the Day Repeat"),"",1+MAX($AJ$10:AJ5338))</f>
        <v/>
      </c>
    </row>
    <row r="5340" spans="34:36" x14ac:dyDescent="0.35">
      <c r="AH5340" s="16" t="str">
        <f>IF(AND(B5340="Premier League",E5340="Live"),_xlfn.XLOOKUP(_xlfn.TEXTJOIN(" vs ",,C5340:D5340),Calendar!G:G,Calendar!B:B),IF(AND(B5340="Premier League",E5340="Highlights"),_xlfn.XLOOKUP(H5340,Calendar!O:O,Calendar!N:N,,-1),""))</f>
        <v/>
      </c>
      <c r="AI5340" s="61" t="str">
        <f>IF(AND(AH5340&lt;&gt;"",E5340="Live"),_xlfn.XLOOKUP(_xlfn.TEXTJOIN(" vs ",,C5340:D5340),Calendar!G:G,Calendar!K:K),"")</f>
        <v/>
      </c>
      <c r="AJ5340" s="61" t="str">
        <f>IF(AND(K5340&lt;&gt;"Match of the Day",K5340&lt;&gt;"Match of the Day 2",K5340&lt;&gt;"Match of the Day Repeat"),"",1+MAX($AJ$10:AJ5339))</f>
        <v/>
      </c>
    </row>
    <row r="5341" spans="34:36" x14ac:dyDescent="0.35">
      <c r="AH5341" s="16" t="str">
        <f>IF(AND(B5341="Premier League",E5341="Live"),_xlfn.XLOOKUP(_xlfn.TEXTJOIN(" vs ",,C5341:D5341),Calendar!G:G,Calendar!B:B),IF(AND(B5341="Premier League",E5341="Highlights"),_xlfn.XLOOKUP(H5341,Calendar!O:O,Calendar!N:N,,-1),""))</f>
        <v/>
      </c>
      <c r="AI5341" s="61" t="str">
        <f>IF(AND(AH5341&lt;&gt;"",E5341="Live"),_xlfn.XLOOKUP(_xlfn.TEXTJOIN(" vs ",,C5341:D5341),Calendar!G:G,Calendar!K:K),"")</f>
        <v/>
      </c>
      <c r="AJ5341" s="61" t="str">
        <f>IF(AND(K5341&lt;&gt;"Match of the Day",K5341&lt;&gt;"Match of the Day 2",K5341&lt;&gt;"Match of the Day Repeat"),"",1+MAX($AJ$10:AJ5340))</f>
        <v/>
      </c>
    </row>
    <row r="5342" spans="34:36" x14ac:dyDescent="0.35">
      <c r="AH5342" s="16" t="str">
        <f>IF(AND(B5342="Premier League",E5342="Live"),_xlfn.XLOOKUP(_xlfn.TEXTJOIN(" vs ",,C5342:D5342),Calendar!G:G,Calendar!B:B),IF(AND(B5342="Premier League",E5342="Highlights"),_xlfn.XLOOKUP(H5342,Calendar!O:O,Calendar!N:N,,-1),""))</f>
        <v/>
      </c>
      <c r="AI5342" s="61" t="str">
        <f>IF(AND(AH5342&lt;&gt;"",E5342="Live"),_xlfn.XLOOKUP(_xlfn.TEXTJOIN(" vs ",,C5342:D5342),Calendar!G:G,Calendar!K:K),"")</f>
        <v/>
      </c>
      <c r="AJ5342" s="61" t="str">
        <f>IF(AND(K5342&lt;&gt;"Match of the Day",K5342&lt;&gt;"Match of the Day 2",K5342&lt;&gt;"Match of the Day Repeat"),"",1+MAX($AJ$10:AJ5341))</f>
        <v/>
      </c>
    </row>
    <row r="5343" spans="34:36" x14ac:dyDescent="0.35">
      <c r="AH5343" s="16" t="str">
        <f>IF(AND(B5343="Premier League",E5343="Live"),_xlfn.XLOOKUP(_xlfn.TEXTJOIN(" vs ",,C5343:D5343),Calendar!G:G,Calendar!B:B),IF(AND(B5343="Premier League",E5343="Highlights"),_xlfn.XLOOKUP(H5343,Calendar!O:O,Calendar!N:N,,-1),""))</f>
        <v/>
      </c>
      <c r="AI5343" s="61" t="str">
        <f>IF(AND(AH5343&lt;&gt;"",E5343="Live"),_xlfn.XLOOKUP(_xlfn.TEXTJOIN(" vs ",,C5343:D5343),Calendar!G:G,Calendar!K:K),"")</f>
        <v/>
      </c>
      <c r="AJ5343" s="61" t="str">
        <f>IF(AND(K5343&lt;&gt;"Match of the Day",K5343&lt;&gt;"Match of the Day 2",K5343&lt;&gt;"Match of the Day Repeat"),"",1+MAX($AJ$10:AJ5342))</f>
        <v/>
      </c>
    </row>
    <row r="5344" spans="34:36" x14ac:dyDescent="0.35">
      <c r="AH5344" s="16" t="str">
        <f>IF(AND(B5344="Premier League",E5344="Live"),_xlfn.XLOOKUP(_xlfn.TEXTJOIN(" vs ",,C5344:D5344),Calendar!G:G,Calendar!B:B),IF(AND(B5344="Premier League",E5344="Highlights"),_xlfn.XLOOKUP(H5344,Calendar!O:O,Calendar!N:N,,-1),""))</f>
        <v/>
      </c>
      <c r="AI5344" s="61" t="str">
        <f>IF(AND(AH5344&lt;&gt;"",E5344="Live"),_xlfn.XLOOKUP(_xlfn.TEXTJOIN(" vs ",,C5344:D5344),Calendar!G:G,Calendar!K:K),"")</f>
        <v/>
      </c>
      <c r="AJ5344" s="61" t="str">
        <f>IF(AND(K5344&lt;&gt;"Match of the Day",K5344&lt;&gt;"Match of the Day 2",K5344&lt;&gt;"Match of the Day Repeat"),"",1+MAX($AJ$10:AJ5343))</f>
        <v/>
      </c>
    </row>
    <row r="5345" spans="34:36" x14ac:dyDescent="0.35">
      <c r="AH5345" s="16" t="str">
        <f>IF(AND(B5345="Premier League",E5345="Live"),_xlfn.XLOOKUP(_xlfn.TEXTJOIN(" vs ",,C5345:D5345),Calendar!G:G,Calendar!B:B),IF(AND(B5345="Premier League",E5345="Highlights"),_xlfn.XLOOKUP(H5345,Calendar!O:O,Calendar!N:N,,-1),""))</f>
        <v/>
      </c>
      <c r="AI5345" s="61" t="str">
        <f>IF(AND(AH5345&lt;&gt;"",E5345="Live"),_xlfn.XLOOKUP(_xlfn.TEXTJOIN(" vs ",,C5345:D5345),Calendar!G:G,Calendar!K:K),"")</f>
        <v/>
      </c>
      <c r="AJ5345" s="61" t="str">
        <f>IF(AND(K5345&lt;&gt;"Match of the Day",K5345&lt;&gt;"Match of the Day 2",K5345&lt;&gt;"Match of the Day Repeat"),"",1+MAX($AJ$10:AJ5344))</f>
        <v/>
      </c>
    </row>
    <row r="5346" spans="34:36" x14ac:dyDescent="0.35">
      <c r="AH5346" s="16" t="str">
        <f>IF(AND(B5346="Premier League",E5346="Live"),_xlfn.XLOOKUP(_xlfn.TEXTJOIN(" vs ",,C5346:D5346),Calendar!G:G,Calendar!B:B),IF(AND(B5346="Premier League",E5346="Highlights"),_xlfn.XLOOKUP(H5346,Calendar!O:O,Calendar!N:N,,-1),""))</f>
        <v/>
      </c>
      <c r="AI5346" s="61" t="str">
        <f>IF(AND(AH5346&lt;&gt;"",E5346="Live"),_xlfn.XLOOKUP(_xlfn.TEXTJOIN(" vs ",,C5346:D5346),Calendar!G:G,Calendar!K:K),"")</f>
        <v/>
      </c>
      <c r="AJ5346" s="61" t="str">
        <f>IF(AND(K5346&lt;&gt;"Match of the Day",K5346&lt;&gt;"Match of the Day 2",K5346&lt;&gt;"Match of the Day Repeat"),"",1+MAX($AJ$10:AJ5345))</f>
        <v/>
      </c>
    </row>
    <row r="5347" spans="34:36" x14ac:dyDescent="0.35">
      <c r="AH5347" s="16" t="str">
        <f>IF(AND(B5347="Premier League",E5347="Live"),_xlfn.XLOOKUP(_xlfn.TEXTJOIN(" vs ",,C5347:D5347),Calendar!G:G,Calendar!B:B),IF(AND(B5347="Premier League",E5347="Highlights"),_xlfn.XLOOKUP(H5347,Calendar!O:O,Calendar!N:N,,-1),""))</f>
        <v/>
      </c>
      <c r="AI5347" s="61" t="str">
        <f>IF(AND(AH5347&lt;&gt;"",E5347="Live"),_xlfn.XLOOKUP(_xlfn.TEXTJOIN(" vs ",,C5347:D5347),Calendar!G:G,Calendar!K:K),"")</f>
        <v/>
      </c>
      <c r="AJ5347" s="61" t="str">
        <f>IF(AND(K5347&lt;&gt;"Match of the Day",K5347&lt;&gt;"Match of the Day 2",K5347&lt;&gt;"Match of the Day Repeat"),"",1+MAX($AJ$10:AJ5346))</f>
        <v/>
      </c>
    </row>
    <row r="5348" spans="34:36" x14ac:dyDescent="0.35">
      <c r="AH5348" s="16" t="str">
        <f>IF(AND(B5348="Premier League",E5348="Live"),_xlfn.XLOOKUP(_xlfn.TEXTJOIN(" vs ",,C5348:D5348),Calendar!G:G,Calendar!B:B),IF(AND(B5348="Premier League",E5348="Highlights"),_xlfn.XLOOKUP(H5348,Calendar!O:O,Calendar!N:N,,-1),""))</f>
        <v/>
      </c>
      <c r="AI5348" s="61" t="str">
        <f>IF(AND(AH5348&lt;&gt;"",E5348="Live"),_xlfn.XLOOKUP(_xlfn.TEXTJOIN(" vs ",,C5348:D5348),Calendar!G:G,Calendar!K:K),"")</f>
        <v/>
      </c>
      <c r="AJ5348" s="61" t="str">
        <f>IF(AND(K5348&lt;&gt;"Match of the Day",K5348&lt;&gt;"Match of the Day 2",K5348&lt;&gt;"Match of the Day Repeat"),"",1+MAX($AJ$10:AJ5347))</f>
        <v/>
      </c>
    </row>
    <row r="5349" spans="34:36" x14ac:dyDescent="0.35">
      <c r="AH5349" s="16" t="str">
        <f>IF(AND(B5349="Premier League",E5349="Live"),_xlfn.XLOOKUP(_xlfn.TEXTJOIN(" vs ",,C5349:D5349),Calendar!G:G,Calendar!B:B),IF(AND(B5349="Premier League",E5349="Highlights"),_xlfn.XLOOKUP(H5349,Calendar!O:O,Calendar!N:N,,-1),""))</f>
        <v/>
      </c>
      <c r="AI5349" s="61" t="str">
        <f>IF(AND(AH5349&lt;&gt;"",E5349="Live"),_xlfn.XLOOKUP(_xlfn.TEXTJOIN(" vs ",,C5349:D5349),Calendar!G:G,Calendar!K:K),"")</f>
        <v/>
      </c>
      <c r="AJ5349" s="61" t="str">
        <f>IF(AND(K5349&lt;&gt;"Match of the Day",K5349&lt;&gt;"Match of the Day 2",K5349&lt;&gt;"Match of the Day Repeat"),"",1+MAX($AJ$10:AJ5348))</f>
        <v/>
      </c>
    </row>
    <row r="5350" spans="34:36" x14ac:dyDescent="0.35">
      <c r="AH5350" s="16" t="str">
        <f>IF(AND(B5350="Premier League",E5350="Live"),_xlfn.XLOOKUP(_xlfn.TEXTJOIN(" vs ",,C5350:D5350),Calendar!G:G,Calendar!B:B),IF(AND(B5350="Premier League",E5350="Highlights"),_xlfn.XLOOKUP(H5350,Calendar!O:O,Calendar!N:N,,-1),""))</f>
        <v/>
      </c>
      <c r="AI5350" s="61" t="str">
        <f>IF(AND(AH5350&lt;&gt;"",E5350="Live"),_xlfn.XLOOKUP(_xlfn.TEXTJOIN(" vs ",,C5350:D5350),Calendar!G:G,Calendar!K:K),"")</f>
        <v/>
      </c>
      <c r="AJ5350" s="61" t="str">
        <f>IF(AND(K5350&lt;&gt;"Match of the Day",K5350&lt;&gt;"Match of the Day 2",K5350&lt;&gt;"Match of the Day Repeat"),"",1+MAX($AJ$10:AJ5349))</f>
        <v/>
      </c>
    </row>
    <row r="5351" spans="34:36" x14ac:dyDescent="0.35">
      <c r="AH5351" s="16" t="str">
        <f>IF(AND(B5351="Premier League",E5351="Live"),_xlfn.XLOOKUP(_xlfn.TEXTJOIN(" vs ",,C5351:D5351),Calendar!G:G,Calendar!B:B),IF(AND(B5351="Premier League",E5351="Highlights"),_xlfn.XLOOKUP(H5351,Calendar!O:O,Calendar!N:N,,-1),""))</f>
        <v/>
      </c>
      <c r="AI5351" s="61" t="str">
        <f>IF(AND(AH5351&lt;&gt;"",E5351="Live"),_xlfn.XLOOKUP(_xlfn.TEXTJOIN(" vs ",,C5351:D5351),Calendar!G:G,Calendar!K:K),"")</f>
        <v/>
      </c>
      <c r="AJ5351" s="61" t="str">
        <f>IF(AND(K5351&lt;&gt;"Match of the Day",K5351&lt;&gt;"Match of the Day 2",K5351&lt;&gt;"Match of the Day Repeat"),"",1+MAX($AJ$10:AJ5350))</f>
        <v/>
      </c>
    </row>
    <row r="5352" spans="34:36" x14ac:dyDescent="0.35">
      <c r="AH5352" s="16" t="str">
        <f>IF(AND(B5352="Premier League",E5352="Live"),_xlfn.XLOOKUP(_xlfn.TEXTJOIN(" vs ",,C5352:D5352),Calendar!G:G,Calendar!B:B),IF(AND(B5352="Premier League",E5352="Highlights"),_xlfn.XLOOKUP(H5352,Calendar!O:O,Calendar!N:N,,-1),""))</f>
        <v/>
      </c>
      <c r="AI5352" s="61" t="str">
        <f>IF(AND(AH5352&lt;&gt;"",E5352="Live"),_xlfn.XLOOKUP(_xlfn.TEXTJOIN(" vs ",,C5352:D5352),Calendar!G:G,Calendar!K:K),"")</f>
        <v/>
      </c>
      <c r="AJ5352" s="61" t="str">
        <f>IF(AND(K5352&lt;&gt;"Match of the Day",K5352&lt;&gt;"Match of the Day 2",K5352&lt;&gt;"Match of the Day Repeat"),"",1+MAX($AJ$10:AJ5351))</f>
        <v/>
      </c>
    </row>
    <row r="5353" spans="34:36" x14ac:dyDescent="0.35">
      <c r="AH5353" s="16" t="str">
        <f>IF(AND(B5353="Premier League",E5353="Live"),_xlfn.XLOOKUP(_xlfn.TEXTJOIN(" vs ",,C5353:D5353),Calendar!G:G,Calendar!B:B),IF(AND(B5353="Premier League",E5353="Highlights"),_xlfn.XLOOKUP(H5353,Calendar!O:O,Calendar!N:N,,-1),""))</f>
        <v/>
      </c>
      <c r="AI5353" s="61" t="str">
        <f>IF(AND(AH5353&lt;&gt;"",E5353="Live"),_xlfn.XLOOKUP(_xlfn.TEXTJOIN(" vs ",,C5353:D5353),Calendar!G:G,Calendar!K:K),"")</f>
        <v/>
      </c>
      <c r="AJ5353" s="61" t="str">
        <f>IF(AND(K5353&lt;&gt;"Match of the Day",K5353&lt;&gt;"Match of the Day 2",K5353&lt;&gt;"Match of the Day Repeat"),"",1+MAX($AJ$10:AJ5352))</f>
        <v/>
      </c>
    </row>
    <row r="5354" spans="34:36" x14ac:dyDescent="0.35">
      <c r="AH5354" s="16" t="str">
        <f>IF(AND(B5354="Premier League",E5354="Live"),_xlfn.XLOOKUP(_xlfn.TEXTJOIN(" vs ",,C5354:D5354),Calendar!G:G,Calendar!B:B),IF(AND(B5354="Premier League",E5354="Highlights"),_xlfn.XLOOKUP(H5354,Calendar!O:O,Calendar!N:N,,-1),""))</f>
        <v/>
      </c>
      <c r="AI5354" s="61" t="str">
        <f>IF(AND(AH5354&lt;&gt;"",E5354="Live"),_xlfn.XLOOKUP(_xlfn.TEXTJOIN(" vs ",,C5354:D5354),Calendar!G:G,Calendar!K:K),"")</f>
        <v/>
      </c>
      <c r="AJ5354" s="61" t="str">
        <f>IF(AND(K5354&lt;&gt;"Match of the Day",K5354&lt;&gt;"Match of the Day 2",K5354&lt;&gt;"Match of the Day Repeat"),"",1+MAX($AJ$10:AJ5353))</f>
        <v/>
      </c>
    </row>
    <row r="5355" spans="34:36" x14ac:dyDescent="0.35">
      <c r="AH5355" s="16" t="str">
        <f>IF(AND(B5355="Premier League",E5355="Live"),_xlfn.XLOOKUP(_xlfn.TEXTJOIN(" vs ",,C5355:D5355),Calendar!G:G,Calendar!B:B),IF(AND(B5355="Premier League",E5355="Highlights"),_xlfn.XLOOKUP(H5355,Calendar!O:O,Calendar!N:N,,-1),""))</f>
        <v/>
      </c>
      <c r="AI5355" s="61" t="str">
        <f>IF(AND(AH5355&lt;&gt;"",E5355="Live"),_xlfn.XLOOKUP(_xlfn.TEXTJOIN(" vs ",,C5355:D5355),Calendar!G:G,Calendar!K:K),"")</f>
        <v/>
      </c>
      <c r="AJ5355" s="61" t="str">
        <f>IF(AND(K5355&lt;&gt;"Match of the Day",K5355&lt;&gt;"Match of the Day 2",K5355&lt;&gt;"Match of the Day Repeat"),"",1+MAX($AJ$10:AJ5354))</f>
        <v/>
      </c>
    </row>
    <row r="5356" spans="34:36" x14ac:dyDescent="0.35">
      <c r="AH5356" s="16" t="str">
        <f>IF(AND(B5356="Premier League",E5356="Live"),_xlfn.XLOOKUP(_xlfn.TEXTJOIN(" vs ",,C5356:D5356),Calendar!G:G,Calendar!B:B),IF(AND(B5356="Premier League",E5356="Highlights"),_xlfn.XLOOKUP(H5356,Calendar!O:O,Calendar!N:N,,-1),""))</f>
        <v/>
      </c>
      <c r="AI5356" s="61" t="str">
        <f>IF(AND(AH5356&lt;&gt;"",E5356="Live"),_xlfn.XLOOKUP(_xlfn.TEXTJOIN(" vs ",,C5356:D5356),Calendar!G:G,Calendar!K:K),"")</f>
        <v/>
      </c>
      <c r="AJ5356" s="61" t="str">
        <f>IF(AND(K5356&lt;&gt;"Match of the Day",K5356&lt;&gt;"Match of the Day 2",K5356&lt;&gt;"Match of the Day Repeat"),"",1+MAX($AJ$10:AJ5355))</f>
        <v/>
      </c>
    </row>
    <row r="5357" spans="34:36" x14ac:dyDescent="0.35">
      <c r="AH5357" s="16" t="str">
        <f>IF(AND(B5357="Premier League",E5357="Live"),_xlfn.XLOOKUP(_xlfn.TEXTJOIN(" vs ",,C5357:D5357),Calendar!G:G,Calendar!B:B),IF(AND(B5357="Premier League",E5357="Highlights"),_xlfn.XLOOKUP(H5357,Calendar!O:O,Calendar!N:N,,-1),""))</f>
        <v/>
      </c>
      <c r="AI5357" s="61" t="str">
        <f>IF(AND(AH5357&lt;&gt;"",E5357="Live"),_xlfn.XLOOKUP(_xlfn.TEXTJOIN(" vs ",,C5357:D5357),Calendar!G:G,Calendar!K:K),"")</f>
        <v/>
      </c>
      <c r="AJ5357" s="61" t="str">
        <f>IF(AND(K5357&lt;&gt;"Match of the Day",K5357&lt;&gt;"Match of the Day 2",K5357&lt;&gt;"Match of the Day Repeat"),"",1+MAX($AJ$10:AJ5356))</f>
        <v/>
      </c>
    </row>
    <row r="5358" spans="34:36" x14ac:dyDescent="0.35">
      <c r="AH5358" s="16" t="str">
        <f>IF(AND(B5358="Premier League",E5358="Live"),_xlfn.XLOOKUP(_xlfn.TEXTJOIN(" vs ",,C5358:D5358),Calendar!G:G,Calendar!B:B),IF(AND(B5358="Premier League",E5358="Highlights"),_xlfn.XLOOKUP(H5358,Calendar!O:O,Calendar!N:N,,-1),""))</f>
        <v/>
      </c>
      <c r="AI5358" s="61" t="str">
        <f>IF(AND(AH5358&lt;&gt;"",E5358="Live"),_xlfn.XLOOKUP(_xlfn.TEXTJOIN(" vs ",,C5358:D5358),Calendar!G:G,Calendar!K:K),"")</f>
        <v/>
      </c>
      <c r="AJ5358" s="61" t="str">
        <f>IF(AND(K5358&lt;&gt;"Match of the Day",K5358&lt;&gt;"Match of the Day 2",K5358&lt;&gt;"Match of the Day Repeat"),"",1+MAX($AJ$10:AJ5357))</f>
        <v/>
      </c>
    </row>
    <row r="5359" spans="34:36" x14ac:dyDescent="0.35">
      <c r="AH5359" s="16" t="str">
        <f>IF(AND(B5359="Premier League",E5359="Live"),_xlfn.XLOOKUP(_xlfn.TEXTJOIN(" vs ",,C5359:D5359),Calendar!G:G,Calendar!B:B),IF(AND(B5359="Premier League",E5359="Highlights"),_xlfn.XLOOKUP(H5359,Calendar!O:O,Calendar!N:N,,-1),""))</f>
        <v/>
      </c>
      <c r="AI5359" s="61" t="str">
        <f>IF(AND(AH5359&lt;&gt;"",E5359="Live"),_xlfn.XLOOKUP(_xlfn.TEXTJOIN(" vs ",,C5359:D5359),Calendar!G:G,Calendar!K:K),"")</f>
        <v/>
      </c>
      <c r="AJ5359" s="61" t="str">
        <f>IF(AND(K5359&lt;&gt;"Match of the Day",K5359&lt;&gt;"Match of the Day 2",K5359&lt;&gt;"Match of the Day Repeat"),"",1+MAX($AJ$10:AJ5358))</f>
        <v/>
      </c>
    </row>
    <row r="5360" spans="34:36" x14ac:dyDescent="0.35">
      <c r="AH5360" s="16" t="str">
        <f>IF(AND(B5360="Premier League",E5360="Live"),_xlfn.XLOOKUP(_xlfn.TEXTJOIN(" vs ",,C5360:D5360),Calendar!G:G,Calendar!B:B),IF(AND(B5360="Premier League",E5360="Highlights"),_xlfn.XLOOKUP(H5360,Calendar!O:O,Calendar!N:N,,-1),""))</f>
        <v/>
      </c>
      <c r="AI5360" s="61" t="str">
        <f>IF(AND(AH5360&lt;&gt;"",E5360="Live"),_xlfn.XLOOKUP(_xlfn.TEXTJOIN(" vs ",,C5360:D5360),Calendar!G:G,Calendar!K:K),"")</f>
        <v/>
      </c>
      <c r="AJ5360" s="61" t="str">
        <f>IF(AND(K5360&lt;&gt;"Match of the Day",K5360&lt;&gt;"Match of the Day 2",K5360&lt;&gt;"Match of the Day Repeat"),"",1+MAX($AJ$10:AJ5359))</f>
        <v/>
      </c>
    </row>
    <row r="5361" spans="34:36" x14ac:dyDescent="0.35">
      <c r="AH5361" s="16" t="str">
        <f>IF(AND(B5361="Premier League",E5361="Live"),_xlfn.XLOOKUP(_xlfn.TEXTJOIN(" vs ",,C5361:D5361),Calendar!G:G,Calendar!B:B),IF(AND(B5361="Premier League",E5361="Highlights"),_xlfn.XLOOKUP(H5361,Calendar!O:O,Calendar!N:N,,-1),""))</f>
        <v/>
      </c>
      <c r="AI5361" s="61" t="str">
        <f>IF(AND(AH5361&lt;&gt;"",E5361="Live"),_xlfn.XLOOKUP(_xlfn.TEXTJOIN(" vs ",,C5361:D5361),Calendar!G:G,Calendar!K:K),"")</f>
        <v/>
      </c>
      <c r="AJ5361" s="61" t="str">
        <f>IF(AND(K5361&lt;&gt;"Match of the Day",K5361&lt;&gt;"Match of the Day 2",K5361&lt;&gt;"Match of the Day Repeat"),"",1+MAX($AJ$10:AJ5360))</f>
        <v/>
      </c>
    </row>
    <row r="5362" spans="34:36" x14ac:dyDescent="0.35">
      <c r="AH5362" s="16" t="str">
        <f>IF(AND(B5362="Premier League",E5362="Live"),_xlfn.XLOOKUP(_xlfn.TEXTJOIN(" vs ",,C5362:D5362),Calendar!G:G,Calendar!B:B),IF(AND(B5362="Premier League",E5362="Highlights"),_xlfn.XLOOKUP(H5362,Calendar!O:O,Calendar!N:N,,-1),""))</f>
        <v/>
      </c>
      <c r="AI5362" s="61" t="str">
        <f>IF(AND(AH5362&lt;&gt;"",E5362="Live"),_xlfn.XLOOKUP(_xlfn.TEXTJOIN(" vs ",,C5362:D5362),Calendar!G:G,Calendar!K:K),"")</f>
        <v/>
      </c>
      <c r="AJ5362" s="61" t="str">
        <f>IF(AND(K5362&lt;&gt;"Match of the Day",K5362&lt;&gt;"Match of the Day 2",K5362&lt;&gt;"Match of the Day Repeat"),"",1+MAX($AJ$10:AJ5361))</f>
        <v/>
      </c>
    </row>
    <row r="5363" spans="34:36" x14ac:dyDescent="0.35">
      <c r="AH5363" s="16" t="str">
        <f>IF(AND(B5363="Premier League",E5363="Live"),_xlfn.XLOOKUP(_xlfn.TEXTJOIN(" vs ",,C5363:D5363),Calendar!G:G,Calendar!B:B),IF(AND(B5363="Premier League",E5363="Highlights"),_xlfn.XLOOKUP(H5363,Calendar!O:O,Calendar!N:N,,-1),""))</f>
        <v/>
      </c>
      <c r="AI5363" s="61" t="str">
        <f>IF(AND(AH5363&lt;&gt;"",E5363="Live"),_xlfn.XLOOKUP(_xlfn.TEXTJOIN(" vs ",,C5363:D5363),Calendar!G:G,Calendar!K:K),"")</f>
        <v/>
      </c>
      <c r="AJ5363" s="61" t="str">
        <f>IF(AND(K5363&lt;&gt;"Match of the Day",K5363&lt;&gt;"Match of the Day 2",K5363&lt;&gt;"Match of the Day Repeat"),"",1+MAX($AJ$10:AJ5362))</f>
        <v/>
      </c>
    </row>
    <row r="5364" spans="34:36" x14ac:dyDescent="0.35">
      <c r="AH5364" s="16" t="str">
        <f>IF(AND(B5364="Premier League",E5364="Live"),_xlfn.XLOOKUP(_xlfn.TEXTJOIN(" vs ",,C5364:D5364),Calendar!G:G,Calendar!B:B),IF(AND(B5364="Premier League",E5364="Highlights"),_xlfn.XLOOKUP(H5364,Calendar!O:O,Calendar!N:N,,-1),""))</f>
        <v/>
      </c>
      <c r="AI5364" s="61" t="str">
        <f>IF(AND(AH5364&lt;&gt;"",E5364="Live"),_xlfn.XLOOKUP(_xlfn.TEXTJOIN(" vs ",,C5364:D5364),Calendar!G:G,Calendar!K:K),"")</f>
        <v/>
      </c>
      <c r="AJ5364" s="61" t="str">
        <f>IF(AND(K5364&lt;&gt;"Match of the Day",K5364&lt;&gt;"Match of the Day 2",K5364&lt;&gt;"Match of the Day Repeat"),"",1+MAX($AJ$10:AJ5363))</f>
        <v/>
      </c>
    </row>
    <row r="5365" spans="34:36" x14ac:dyDescent="0.35">
      <c r="AH5365" s="16" t="str">
        <f>IF(AND(B5365="Premier League",E5365="Live"),_xlfn.XLOOKUP(_xlfn.TEXTJOIN(" vs ",,C5365:D5365),Calendar!G:G,Calendar!B:B),IF(AND(B5365="Premier League",E5365="Highlights"),_xlfn.XLOOKUP(H5365,Calendar!O:O,Calendar!N:N,,-1),""))</f>
        <v/>
      </c>
      <c r="AI5365" s="61" t="str">
        <f>IF(AND(AH5365&lt;&gt;"",E5365="Live"),_xlfn.XLOOKUP(_xlfn.TEXTJOIN(" vs ",,C5365:D5365),Calendar!G:G,Calendar!K:K),"")</f>
        <v/>
      </c>
      <c r="AJ5365" s="61" t="str">
        <f>IF(AND(K5365&lt;&gt;"Match of the Day",K5365&lt;&gt;"Match of the Day 2",K5365&lt;&gt;"Match of the Day Repeat"),"",1+MAX($AJ$10:AJ5364))</f>
        <v/>
      </c>
    </row>
    <row r="5366" spans="34:36" x14ac:dyDescent="0.35">
      <c r="AH5366" s="16" t="str">
        <f>IF(AND(B5366="Premier League",E5366="Live"),_xlfn.XLOOKUP(_xlfn.TEXTJOIN(" vs ",,C5366:D5366),Calendar!G:G,Calendar!B:B),IF(AND(B5366="Premier League",E5366="Highlights"),_xlfn.XLOOKUP(H5366,Calendar!O:O,Calendar!N:N,,-1),""))</f>
        <v/>
      </c>
      <c r="AI5366" s="61" t="str">
        <f>IF(AND(AH5366&lt;&gt;"",E5366="Live"),_xlfn.XLOOKUP(_xlfn.TEXTJOIN(" vs ",,C5366:D5366),Calendar!G:G,Calendar!K:K),"")</f>
        <v/>
      </c>
      <c r="AJ5366" s="61" t="str">
        <f>IF(AND(K5366&lt;&gt;"Match of the Day",K5366&lt;&gt;"Match of the Day 2",K5366&lt;&gt;"Match of the Day Repeat"),"",1+MAX($AJ$10:AJ5365))</f>
        <v/>
      </c>
    </row>
    <row r="5367" spans="34:36" x14ac:dyDescent="0.35">
      <c r="AH5367" s="16" t="str">
        <f>IF(AND(B5367="Premier League",E5367="Live"),_xlfn.XLOOKUP(_xlfn.TEXTJOIN(" vs ",,C5367:D5367),Calendar!G:G,Calendar!B:B),IF(AND(B5367="Premier League",E5367="Highlights"),_xlfn.XLOOKUP(H5367,Calendar!O:O,Calendar!N:N,,-1),""))</f>
        <v/>
      </c>
      <c r="AI5367" s="61" t="str">
        <f>IF(AND(AH5367&lt;&gt;"",E5367="Live"),_xlfn.XLOOKUP(_xlfn.TEXTJOIN(" vs ",,C5367:D5367),Calendar!G:G,Calendar!K:K),"")</f>
        <v/>
      </c>
      <c r="AJ5367" s="61" t="str">
        <f>IF(AND(K5367&lt;&gt;"Match of the Day",K5367&lt;&gt;"Match of the Day 2",K5367&lt;&gt;"Match of the Day Repeat"),"",1+MAX($AJ$10:AJ5366))</f>
        <v/>
      </c>
    </row>
    <row r="5368" spans="34:36" x14ac:dyDescent="0.35">
      <c r="AH5368" s="16" t="str">
        <f>IF(AND(B5368="Premier League",E5368="Live"),_xlfn.XLOOKUP(_xlfn.TEXTJOIN(" vs ",,C5368:D5368),Calendar!G:G,Calendar!B:B),IF(AND(B5368="Premier League",E5368="Highlights"),_xlfn.XLOOKUP(H5368,Calendar!O:O,Calendar!N:N,,-1),""))</f>
        <v/>
      </c>
      <c r="AI5368" s="61" t="str">
        <f>IF(AND(AH5368&lt;&gt;"",E5368="Live"),_xlfn.XLOOKUP(_xlfn.TEXTJOIN(" vs ",,C5368:D5368),Calendar!G:G,Calendar!K:K),"")</f>
        <v/>
      </c>
      <c r="AJ5368" s="61" t="str">
        <f>IF(AND(K5368&lt;&gt;"Match of the Day",K5368&lt;&gt;"Match of the Day 2",K5368&lt;&gt;"Match of the Day Repeat"),"",1+MAX($AJ$10:AJ5367))</f>
        <v/>
      </c>
    </row>
    <row r="5369" spans="34:36" x14ac:dyDescent="0.35">
      <c r="AH5369" s="16" t="str">
        <f>IF(AND(B5369="Premier League",E5369="Live"),_xlfn.XLOOKUP(_xlfn.TEXTJOIN(" vs ",,C5369:D5369),Calendar!G:G,Calendar!B:B),IF(AND(B5369="Premier League",E5369="Highlights"),_xlfn.XLOOKUP(H5369,Calendar!O:O,Calendar!N:N,,-1),""))</f>
        <v/>
      </c>
      <c r="AI5369" s="61" t="str">
        <f>IF(AND(AH5369&lt;&gt;"",E5369="Live"),_xlfn.XLOOKUP(_xlfn.TEXTJOIN(" vs ",,C5369:D5369),Calendar!G:G,Calendar!K:K),"")</f>
        <v/>
      </c>
      <c r="AJ5369" s="61" t="str">
        <f>IF(AND(K5369&lt;&gt;"Match of the Day",K5369&lt;&gt;"Match of the Day 2",K5369&lt;&gt;"Match of the Day Repeat"),"",1+MAX($AJ$10:AJ5368))</f>
        <v/>
      </c>
    </row>
    <row r="5370" spans="34:36" x14ac:dyDescent="0.35">
      <c r="AH5370" s="16" t="str">
        <f>IF(AND(B5370="Premier League",E5370="Live"),_xlfn.XLOOKUP(_xlfn.TEXTJOIN(" vs ",,C5370:D5370),Calendar!G:G,Calendar!B:B),IF(AND(B5370="Premier League",E5370="Highlights"),_xlfn.XLOOKUP(H5370,Calendar!O:O,Calendar!N:N,,-1),""))</f>
        <v/>
      </c>
      <c r="AI5370" s="61" t="str">
        <f>IF(AND(AH5370&lt;&gt;"",E5370="Live"),_xlfn.XLOOKUP(_xlfn.TEXTJOIN(" vs ",,C5370:D5370),Calendar!G:G,Calendar!K:K),"")</f>
        <v/>
      </c>
      <c r="AJ5370" s="61" t="str">
        <f>IF(AND(K5370&lt;&gt;"Match of the Day",K5370&lt;&gt;"Match of the Day 2",K5370&lt;&gt;"Match of the Day Repeat"),"",1+MAX($AJ$10:AJ5369))</f>
        <v/>
      </c>
    </row>
    <row r="5371" spans="34:36" x14ac:dyDescent="0.35">
      <c r="AH5371" s="16" t="str">
        <f>IF(AND(B5371="Premier League",E5371="Live"),_xlfn.XLOOKUP(_xlfn.TEXTJOIN(" vs ",,C5371:D5371),Calendar!G:G,Calendar!B:B),IF(AND(B5371="Premier League",E5371="Highlights"),_xlfn.XLOOKUP(H5371,Calendar!O:O,Calendar!N:N,,-1),""))</f>
        <v/>
      </c>
      <c r="AI5371" s="61" t="str">
        <f>IF(AND(AH5371&lt;&gt;"",E5371="Live"),_xlfn.XLOOKUP(_xlfn.TEXTJOIN(" vs ",,C5371:D5371),Calendar!G:G,Calendar!K:K),"")</f>
        <v/>
      </c>
      <c r="AJ5371" s="61" t="str">
        <f>IF(AND(K5371&lt;&gt;"Match of the Day",K5371&lt;&gt;"Match of the Day 2",K5371&lt;&gt;"Match of the Day Repeat"),"",1+MAX($AJ$10:AJ5370))</f>
        <v/>
      </c>
    </row>
    <row r="5372" spans="34:36" x14ac:dyDescent="0.35">
      <c r="AH5372" s="16" t="str">
        <f>IF(AND(B5372="Premier League",E5372="Live"),_xlfn.XLOOKUP(_xlfn.TEXTJOIN(" vs ",,C5372:D5372),Calendar!G:G,Calendar!B:B),IF(AND(B5372="Premier League",E5372="Highlights"),_xlfn.XLOOKUP(H5372,Calendar!O:O,Calendar!N:N,,-1),""))</f>
        <v/>
      </c>
      <c r="AI5372" s="61" t="str">
        <f>IF(AND(AH5372&lt;&gt;"",E5372="Live"),_xlfn.XLOOKUP(_xlfn.TEXTJOIN(" vs ",,C5372:D5372),Calendar!G:G,Calendar!K:K),"")</f>
        <v/>
      </c>
      <c r="AJ5372" s="61" t="str">
        <f>IF(AND(K5372&lt;&gt;"Match of the Day",K5372&lt;&gt;"Match of the Day 2",K5372&lt;&gt;"Match of the Day Repeat"),"",1+MAX($AJ$10:AJ5371))</f>
        <v/>
      </c>
    </row>
    <row r="5373" spans="34:36" x14ac:dyDescent="0.35">
      <c r="AH5373" s="16" t="str">
        <f>IF(AND(B5373="Premier League",E5373="Live"),_xlfn.XLOOKUP(_xlfn.TEXTJOIN(" vs ",,C5373:D5373),Calendar!G:G,Calendar!B:B),IF(AND(B5373="Premier League",E5373="Highlights"),_xlfn.XLOOKUP(H5373,Calendar!O:O,Calendar!N:N,,-1),""))</f>
        <v/>
      </c>
      <c r="AI5373" s="61" t="str">
        <f>IF(AND(AH5373&lt;&gt;"",E5373="Live"),_xlfn.XLOOKUP(_xlfn.TEXTJOIN(" vs ",,C5373:D5373),Calendar!G:G,Calendar!K:K),"")</f>
        <v/>
      </c>
      <c r="AJ5373" s="61" t="str">
        <f>IF(AND(K5373&lt;&gt;"Match of the Day",K5373&lt;&gt;"Match of the Day 2",K5373&lt;&gt;"Match of the Day Repeat"),"",1+MAX($AJ$10:AJ5372))</f>
        <v/>
      </c>
    </row>
    <row r="5374" spans="34:36" x14ac:dyDescent="0.35">
      <c r="AH5374" s="16" t="str">
        <f>IF(AND(B5374="Premier League",E5374="Live"),_xlfn.XLOOKUP(_xlfn.TEXTJOIN(" vs ",,C5374:D5374),Calendar!G:G,Calendar!B:B),IF(AND(B5374="Premier League",E5374="Highlights"),_xlfn.XLOOKUP(H5374,Calendar!O:O,Calendar!N:N,,-1),""))</f>
        <v/>
      </c>
      <c r="AI5374" s="61" t="str">
        <f>IF(AND(AH5374&lt;&gt;"",E5374="Live"),_xlfn.XLOOKUP(_xlfn.TEXTJOIN(" vs ",,C5374:D5374),Calendar!G:G,Calendar!K:K),"")</f>
        <v/>
      </c>
      <c r="AJ5374" s="61" t="str">
        <f>IF(AND(K5374&lt;&gt;"Match of the Day",K5374&lt;&gt;"Match of the Day 2",K5374&lt;&gt;"Match of the Day Repeat"),"",1+MAX($AJ$10:AJ5373))</f>
        <v/>
      </c>
    </row>
    <row r="5375" spans="34:36" x14ac:dyDescent="0.35">
      <c r="AH5375" s="16" t="str">
        <f>IF(AND(B5375="Premier League",E5375="Live"),_xlfn.XLOOKUP(_xlfn.TEXTJOIN(" vs ",,C5375:D5375),Calendar!G:G,Calendar!B:B),IF(AND(B5375="Premier League",E5375="Highlights"),_xlfn.XLOOKUP(H5375,Calendar!O:O,Calendar!N:N,,-1),""))</f>
        <v/>
      </c>
      <c r="AI5375" s="61" t="str">
        <f>IF(AND(AH5375&lt;&gt;"",E5375="Live"),_xlfn.XLOOKUP(_xlfn.TEXTJOIN(" vs ",,C5375:D5375),Calendar!G:G,Calendar!K:K),"")</f>
        <v/>
      </c>
      <c r="AJ5375" s="61" t="str">
        <f>IF(AND(K5375&lt;&gt;"Match of the Day",K5375&lt;&gt;"Match of the Day 2",K5375&lt;&gt;"Match of the Day Repeat"),"",1+MAX($AJ$10:AJ5374))</f>
        <v/>
      </c>
    </row>
    <row r="5376" spans="34:36" x14ac:dyDescent="0.35">
      <c r="AH5376" s="16" t="str">
        <f>IF(AND(B5376="Premier League",E5376="Live"),_xlfn.XLOOKUP(_xlfn.TEXTJOIN(" vs ",,C5376:D5376),Calendar!G:G,Calendar!B:B),IF(AND(B5376="Premier League",E5376="Highlights"),_xlfn.XLOOKUP(H5376,Calendar!O:O,Calendar!N:N,,-1),""))</f>
        <v/>
      </c>
      <c r="AI5376" s="61" t="str">
        <f>IF(AND(AH5376&lt;&gt;"",E5376="Live"),_xlfn.XLOOKUP(_xlfn.TEXTJOIN(" vs ",,C5376:D5376),Calendar!G:G,Calendar!K:K),"")</f>
        <v/>
      </c>
      <c r="AJ5376" s="61" t="str">
        <f>IF(AND(K5376&lt;&gt;"Match of the Day",K5376&lt;&gt;"Match of the Day 2",K5376&lt;&gt;"Match of the Day Repeat"),"",1+MAX($AJ$10:AJ5375))</f>
        <v/>
      </c>
    </row>
    <row r="5377" spans="34:36" x14ac:dyDescent="0.35">
      <c r="AH5377" s="16" t="str">
        <f>IF(AND(B5377="Premier League",E5377="Live"),_xlfn.XLOOKUP(_xlfn.TEXTJOIN(" vs ",,C5377:D5377),Calendar!G:G,Calendar!B:B),IF(AND(B5377="Premier League",E5377="Highlights"),_xlfn.XLOOKUP(H5377,Calendar!O:O,Calendar!N:N,,-1),""))</f>
        <v/>
      </c>
      <c r="AI5377" s="61" t="str">
        <f>IF(AND(AH5377&lt;&gt;"",E5377="Live"),_xlfn.XLOOKUP(_xlfn.TEXTJOIN(" vs ",,C5377:D5377),Calendar!G:G,Calendar!K:K),"")</f>
        <v/>
      </c>
      <c r="AJ5377" s="61" t="str">
        <f>IF(AND(K5377&lt;&gt;"Match of the Day",K5377&lt;&gt;"Match of the Day 2",K5377&lt;&gt;"Match of the Day Repeat"),"",1+MAX($AJ$10:AJ5376))</f>
        <v/>
      </c>
    </row>
    <row r="5378" spans="34:36" x14ac:dyDescent="0.35">
      <c r="AH5378" s="16" t="str">
        <f>IF(AND(B5378="Premier League",E5378="Live"),_xlfn.XLOOKUP(_xlfn.TEXTJOIN(" vs ",,C5378:D5378),Calendar!G:G,Calendar!B:B),IF(AND(B5378="Premier League",E5378="Highlights"),_xlfn.XLOOKUP(H5378,Calendar!O:O,Calendar!N:N,,-1),""))</f>
        <v/>
      </c>
      <c r="AI5378" s="61" t="str">
        <f>IF(AND(AH5378&lt;&gt;"",E5378="Live"),_xlfn.XLOOKUP(_xlfn.TEXTJOIN(" vs ",,C5378:D5378),Calendar!G:G,Calendar!K:K),"")</f>
        <v/>
      </c>
      <c r="AJ5378" s="61" t="str">
        <f>IF(AND(K5378&lt;&gt;"Match of the Day",K5378&lt;&gt;"Match of the Day 2",K5378&lt;&gt;"Match of the Day Repeat"),"",1+MAX($AJ$10:AJ5377))</f>
        <v/>
      </c>
    </row>
    <row r="5379" spans="34:36" x14ac:dyDescent="0.35">
      <c r="AH5379" s="16" t="str">
        <f>IF(AND(B5379="Premier League",E5379="Live"),_xlfn.XLOOKUP(_xlfn.TEXTJOIN(" vs ",,C5379:D5379),Calendar!G:G,Calendar!B:B),IF(AND(B5379="Premier League",E5379="Highlights"),_xlfn.XLOOKUP(H5379,Calendar!O:O,Calendar!N:N,,-1),""))</f>
        <v/>
      </c>
      <c r="AI5379" s="61" t="str">
        <f>IF(AND(AH5379&lt;&gt;"",E5379="Live"),_xlfn.XLOOKUP(_xlfn.TEXTJOIN(" vs ",,C5379:D5379),Calendar!G:G,Calendar!K:K),"")</f>
        <v/>
      </c>
      <c r="AJ5379" s="61" t="str">
        <f>IF(AND(K5379&lt;&gt;"Match of the Day",K5379&lt;&gt;"Match of the Day 2",K5379&lt;&gt;"Match of the Day Repeat"),"",1+MAX($AJ$10:AJ5378))</f>
        <v/>
      </c>
    </row>
    <row r="5380" spans="34:36" x14ac:dyDescent="0.35">
      <c r="AH5380" s="16" t="str">
        <f>IF(AND(B5380="Premier League",E5380="Live"),_xlfn.XLOOKUP(_xlfn.TEXTJOIN(" vs ",,C5380:D5380),Calendar!G:G,Calendar!B:B),IF(AND(B5380="Premier League",E5380="Highlights"),_xlfn.XLOOKUP(H5380,Calendar!O:O,Calendar!N:N,,-1),""))</f>
        <v/>
      </c>
      <c r="AI5380" s="61" t="str">
        <f>IF(AND(AH5380&lt;&gt;"",E5380="Live"),_xlfn.XLOOKUP(_xlfn.TEXTJOIN(" vs ",,C5380:D5380),Calendar!G:G,Calendar!K:K),"")</f>
        <v/>
      </c>
      <c r="AJ5380" s="61" t="str">
        <f>IF(AND(K5380&lt;&gt;"Match of the Day",K5380&lt;&gt;"Match of the Day 2",K5380&lt;&gt;"Match of the Day Repeat"),"",1+MAX($AJ$10:AJ5379))</f>
        <v/>
      </c>
    </row>
    <row r="5381" spans="34:36" x14ac:dyDescent="0.35">
      <c r="AH5381" s="16" t="str">
        <f>IF(AND(B5381="Premier League",E5381="Live"),_xlfn.XLOOKUP(_xlfn.TEXTJOIN(" vs ",,C5381:D5381),Calendar!G:G,Calendar!B:B),IF(AND(B5381="Premier League",E5381="Highlights"),_xlfn.XLOOKUP(H5381,Calendar!O:O,Calendar!N:N,,-1),""))</f>
        <v/>
      </c>
      <c r="AI5381" s="61" t="str">
        <f>IF(AND(AH5381&lt;&gt;"",E5381="Live"),_xlfn.XLOOKUP(_xlfn.TEXTJOIN(" vs ",,C5381:D5381),Calendar!G:G,Calendar!K:K),"")</f>
        <v/>
      </c>
      <c r="AJ5381" s="61" t="str">
        <f>IF(AND(K5381&lt;&gt;"Match of the Day",K5381&lt;&gt;"Match of the Day 2",K5381&lt;&gt;"Match of the Day Repeat"),"",1+MAX($AJ$10:AJ5380))</f>
        <v/>
      </c>
    </row>
    <row r="5382" spans="34:36" x14ac:dyDescent="0.35">
      <c r="AH5382" s="16" t="str">
        <f>IF(AND(B5382="Premier League",E5382="Live"),_xlfn.XLOOKUP(_xlfn.TEXTJOIN(" vs ",,C5382:D5382),Calendar!G:G,Calendar!B:B),IF(AND(B5382="Premier League",E5382="Highlights"),_xlfn.XLOOKUP(H5382,Calendar!O:O,Calendar!N:N,,-1),""))</f>
        <v/>
      </c>
      <c r="AI5382" s="61" t="str">
        <f>IF(AND(AH5382&lt;&gt;"",E5382="Live"),_xlfn.XLOOKUP(_xlfn.TEXTJOIN(" vs ",,C5382:D5382),Calendar!G:G,Calendar!K:K),"")</f>
        <v/>
      </c>
      <c r="AJ5382" s="61" t="str">
        <f>IF(AND(K5382&lt;&gt;"Match of the Day",K5382&lt;&gt;"Match of the Day 2",K5382&lt;&gt;"Match of the Day Repeat"),"",1+MAX($AJ$10:AJ5381))</f>
        <v/>
      </c>
    </row>
    <row r="5383" spans="34:36" x14ac:dyDescent="0.35">
      <c r="AH5383" s="16" t="str">
        <f>IF(AND(B5383="Premier League",E5383="Live"),_xlfn.XLOOKUP(_xlfn.TEXTJOIN(" vs ",,C5383:D5383),Calendar!G:G,Calendar!B:B),IF(AND(B5383="Premier League",E5383="Highlights"),_xlfn.XLOOKUP(H5383,Calendar!O:O,Calendar!N:N,,-1),""))</f>
        <v/>
      </c>
      <c r="AI5383" s="61" t="str">
        <f>IF(AND(AH5383&lt;&gt;"",E5383="Live"),_xlfn.XLOOKUP(_xlfn.TEXTJOIN(" vs ",,C5383:D5383),Calendar!G:G,Calendar!K:K),"")</f>
        <v/>
      </c>
      <c r="AJ5383" s="61" t="str">
        <f>IF(AND(K5383&lt;&gt;"Match of the Day",K5383&lt;&gt;"Match of the Day 2",K5383&lt;&gt;"Match of the Day Repeat"),"",1+MAX($AJ$10:AJ5382))</f>
        <v/>
      </c>
    </row>
    <row r="5384" spans="34:36" x14ac:dyDescent="0.35">
      <c r="AH5384" s="16" t="str">
        <f>IF(AND(B5384="Premier League",E5384="Live"),_xlfn.XLOOKUP(_xlfn.TEXTJOIN(" vs ",,C5384:D5384),Calendar!G:G,Calendar!B:B),IF(AND(B5384="Premier League",E5384="Highlights"),_xlfn.XLOOKUP(H5384,Calendar!O:O,Calendar!N:N,,-1),""))</f>
        <v/>
      </c>
      <c r="AI5384" s="61" t="str">
        <f>IF(AND(AH5384&lt;&gt;"",E5384="Live"),_xlfn.XLOOKUP(_xlfn.TEXTJOIN(" vs ",,C5384:D5384),Calendar!G:G,Calendar!K:K),"")</f>
        <v/>
      </c>
      <c r="AJ5384" s="61" t="str">
        <f>IF(AND(K5384&lt;&gt;"Match of the Day",K5384&lt;&gt;"Match of the Day 2",K5384&lt;&gt;"Match of the Day Repeat"),"",1+MAX($AJ$10:AJ5383))</f>
        <v/>
      </c>
    </row>
    <row r="5385" spans="34:36" x14ac:dyDescent="0.35">
      <c r="AH5385" s="16" t="str">
        <f>IF(AND(B5385="Premier League",E5385="Live"),_xlfn.XLOOKUP(_xlfn.TEXTJOIN(" vs ",,C5385:D5385),Calendar!G:G,Calendar!B:B),IF(AND(B5385="Premier League",E5385="Highlights"),_xlfn.XLOOKUP(H5385,Calendar!O:O,Calendar!N:N,,-1),""))</f>
        <v/>
      </c>
      <c r="AI5385" s="61" t="str">
        <f>IF(AND(AH5385&lt;&gt;"",E5385="Live"),_xlfn.XLOOKUP(_xlfn.TEXTJOIN(" vs ",,C5385:D5385),Calendar!G:G,Calendar!K:K),"")</f>
        <v/>
      </c>
      <c r="AJ5385" s="61" t="str">
        <f>IF(AND(K5385&lt;&gt;"Match of the Day",K5385&lt;&gt;"Match of the Day 2",K5385&lt;&gt;"Match of the Day Repeat"),"",1+MAX($AJ$10:AJ5384))</f>
        <v/>
      </c>
    </row>
    <row r="5386" spans="34:36" x14ac:dyDescent="0.35">
      <c r="AH5386" s="16" t="str">
        <f>IF(AND(B5386="Premier League",E5386="Live"),_xlfn.XLOOKUP(_xlfn.TEXTJOIN(" vs ",,C5386:D5386),Calendar!G:G,Calendar!B:B),IF(AND(B5386="Premier League",E5386="Highlights"),_xlfn.XLOOKUP(H5386,Calendar!O:O,Calendar!N:N,,-1),""))</f>
        <v/>
      </c>
      <c r="AI5386" s="61" t="str">
        <f>IF(AND(AH5386&lt;&gt;"",E5386="Live"),_xlfn.XLOOKUP(_xlfn.TEXTJOIN(" vs ",,C5386:D5386),Calendar!G:G,Calendar!K:K),"")</f>
        <v/>
      </c>
      <c r="AJ5386" s="61" t="str">
        <f>IF(AND(K5386&lt;&gt;"Match of the Day",K5386&lt;&gt;"Match of the Day 2",K5386&lt;&gt;"Match of the Day Repeat"),"",1+MAX($AJ$10:AJ5385))</f>
        <v/>
      </c>
    </row>
    <row r="5387" spans="34:36" x14ac:dyDescent="0.35">
      <c r="AH5387" s="16" t="str">
        <f>IF(AND(B5387="Premier League",E5387="Live"),_xlfn.XLOOKUP(_xlfn.TEXTJOIN(" vs ",,C5387:D5387),Calendar!G:G,Calendar!B:B),IF(AND(B5387="Premier League",E5387="Highlights"),_xlfn.XLOOKUP(H5387,Calendar!O:O,Calendar!N:N,,-1),""))</f>
        <v/>
      </c>
      <c r="AI5387" s="61" t="str">
        <f>IF(AND(AH5387&lt;&gt;"",E5387="Live"),_xlfn.XLOOKUP(_xlfn.TEXTJOIN(" vs ",,C5387:D5387),Calendar!G:G,Calendar!K:K),"")</f>
        <v/>
      </c>
      <c r="AJ5387" s="61" t="str">
        <f>IF(AND(K5387&lt;&gt;"Match of the Day",K5387&lt;&gt;"Match of the Day 2",K5387&lt;&gt;"Match of the Day Repeat"),"",1+MAX($AJ$10:AJ5386))</f>
        <v/>
      </c>
    </row>
    <row r="5388" spans="34:36" x14ac:dyDescent="0.35">
      <c r="AH5388" s="16" t="str">
        <f>IF(AND(B5388="Premier League",E5388="Live"),_xlfn.XLOOKUP(_xlfn.TEXTJOIN(" vs ",,C5388:D5388),Calendar!G:G,Calendar!B:B),IF(AND(B5388="Premier League",E5388="Highlights"),_xlfn.XLOOKUP(H5388,Calendar!O:O,Calendar!N:N,,-1),""))</f>
        <v/>
      </c>
      <c r="AI5388" s="61" t="str">
        <f>IF(AND(AH5388&lt;&gt;"",E5388="Live"),_xlfn.XLOOKUP(_xlfn.TEXTJOIN(" vs ",,C5388:D5388),Calendar!G:G,Calendar!K:K),"")</f>
        <v/>
      </c>
      <c r="AJ5388" s="61" t="str">
        <f>IF(AND(K5388&lt;&gt;"Match of the Day",K5388&lt;&gt;"Match of the Day 2",K5388&lt;&gt;"Match of the Day Repeat"),"",1+MAX($AJ$10:AJ5387))</f>
        <v/>
      </c>
    </row>
    <row r="5389" spans="34:36" x14ac:dyDescent="0.35">
      <c r="AH5389" s="16" t="str">
        <f>IF(AND(B5389="Premier League",E5389="Live"),_xlfn.XLOOKUP(_xlfn.TEXTJOIN(" vs ",,C5389:D5389),Calendar!G:G,Calendar!B:B),IF(AND(B5389="Premier League",E5389="Highlights"),_xlfn.XLOOKUP(H5389,Calendar!O:O,Calendar!N:N,,-1),""))</f>
        <v/>
      </c>
      <c r="AI5389" s="61" t="str">
        <f>IF(AND(AH5389&lt;&gt;"",E5389="Live"),_xlfn.XLOOKUP(_xlfn.TEXTJOIN(" vs ",,C5389:D5389),Calendar!G:G,Calendar!K:K),"")</f>
        <v/>
      </c>
      <c r="AJ5389" s="61" t="str">
        <f>IF(AND(K5389&lt;&gt;"Match of the Day",K5389&lt;&gt;"Match of the Day 2",K5389&lt;&gt;"Match of the Day Repeat"),"",1+MAX($AJ$10:AJ5388))</f>
        <v/>
      </c>
    </row>
    <row r="5390" spans="34:36" x14ac:dyDescent="0.35">
      <c r="AH5390" s="16" t="str">
        <f>IF(AND(B5390="Premier League",E5390="Live"),_xlfn.XLOOKUP(_xlfn.TEXTJOIN(" vs ",,C5390:D5390),Calendar!G:G,Calendar!B:B),IF(AND(B5390="Premier League",E5390="Highlights"),_xlfn.XLOOKUP(H5390,Calendar!O:O,Calendar!N:N,,-1),""))</f>
        <v/>
      </c>
      <c r="AI5390" s="61" t="str">
        <f>IF(AND(AH5390&lt;&gt;"",E5390="Live"),_xlfn.XLOOKUP(_xlfn.TEXTJOIN(" vs ",,C5390:D5390),Calendar!G:G,Calendar!K:K),"")</f>
        <v/>
      </c>
      <c r="AJ5390" s="61" t="str">
        <f>IF(AND(K5390&lt;&gt;"Match of the Day",K5390&lt;&gt;"Match of the Day 2",K5390&lt;&gt;"Match of the Day Repeat"),"",1+MAX($AJ$10:AJ5389))</f>
        <v/>
      </c>
    </row>
    <row r="5391" spans="34:36" x14ac:dyDescent="0.35">
      <c r="AH5391" s="16" t="str">
        <f>IF(AND(B5391="Premier League",E5391="Live"),_xlfn.XLOOKUP(_xlfn.TEXTJOIN(" vs ",,C5391:D5391),Calendar!G:G,Calendar!B:B),IF(AND(B5391="Premier League",E5391="Highlights"),_xlfn.XLOOKUP(H5391,Calendar!O:O,Calendar!N:N,,-1),""))</f>
        <v/>
      </c>
      <c r="AI5391" s="61" t="str">
        <f>IF(AND(AH5391&lt;&gt;"",E5391="Live"),_xlfn.XLOOKUP(_xlfn.TEXTJOIN(" vs ",,C5391:D5391),Calendar!G:G,Calendar!K:K),"")</f>
        <v/>
      </c>
      <c r="AJ5391" s="61" t="str">
        <f>IF(AND(K5391&lt;&gt;"Match of the Day",K5391&lt;&gt;"Match of the Day 2",K5391&lt;&gt;"Match of the Day Repeat"),"",1+MAX($AJ$10:AJ5390))</f>
        <v/>
      </c>
    </row>
    <row r="5392" spans="34:36" x14ac:dyDescent="0.35">
      <c r="AH5392" s="16" t="str">
        <f>IF(AND(B5392="Premier League",E5392="Live"),_xlfn.XLOOKUP(_xlfn.TEXTJOIN(" vs ",,C5392:D5392),Calendar!G:G,Calendar!B:B),IF(AND(B5392="Premier League",E5392="Highlights"),_xlfn.XLOOKUP(H5392,Calendar!O:O,Calendar!N:N,,-1),""))</f>
        <v/>
      </c>
      <c r="AI5392" s="61" t="str">
        <f>IF(AND(AH5392&lt;&gt;"",E5392="Live"),_xlfn.XLOOKUP(_xlfn.TEXTJOIN(" vs ",,C5392:D5392),Calendar!G:G,Calendar!K:K),"")</f>
        <v/>
      </c>
      <c r="AJ5392" s="61" t="str">
        <f>IF(AND(K5392&lt;&gt;"Match of the Day",K5392&lt;&gt;"Match of the Day 2",K5392&lt;&gt;"Match of the Day Repeat"),"",1+MAX($AJ$10:AJ5391))</f>
        <v/>
      </c>
    </row>
    <row r="5393" spans="34:36" x14ac:dyDescent="0.35">
      <c r="AH5393" s="16" t="str">
        <f>IF(AND(B5393="Premier League",E5393="Live"),_xlfn.XLOOKUP(_xlfn.TEXTJOIN(" vs ",,C5393:D5393),Calendar!G:G,Calendar!B:B),IF(AND(B5393="Premier League",E5393="Highlights"),_xlfn.XLOOKUP(H5393,Calendar!O:O,Calendar!N:N,,-1),""))</f>
        <v/>
      </c>
      <c r="AI5393" s="61" t="str">
        <f>IF(AND(AH5393&lt;&gt;"",E5393="Live"),_xlfn.XLOOKUP(_xlfn.TEXTJOIN(" vs ",,C5393:D5393),Calendar!G:G,Calendar!K:K),"")</f>
        <v/>
      </c>
      <c r="AJ5393" s="61" t="str">
        <f>IF(AND(K5393&lt;&gt;"Match of the Day",K5393&lt;&gt;"Match of the Day 2",K5393&lt;&gt;"Match of the Day Repeat"),"",1+MAX($AJ$10:AJ5392))</f>
        <v/>
      </c>
    </row>
    <row r="5394" spans="34:36" x14ac:dyDescent="0.35">
      <c r="AH5394" s="16" t="str">
        <f>IF(AND(B5394="Premier League",E5394="Live"),_xlfn.XLOOKUP(_xlfn.TEXTJOIN(" vs ",,C5394:D5394),Calendar!G:G,Calendar!B:B),IF(AND(B5394="Premier League",E5394="Highlights"),_xlfn.XLOOKUP(H5394,Calendar!O:O,Calendar!N:N,,-1),""))</f>
        <v/>
      </c>
      <c r="AI5394" s="61" t="str">
        <f>IF(AND(AH5394&lt;&gt;"",E5394="Live"),_xlfn.XLOOKUP(_xlfn.TEXTJOIN(" vs ",,C5394:D5394),Calendar!G:G,Calendar!K:K),"")</f>
        <v/>
      </c>
      <c r="AJ5394" s="61" t="str">
        <f>IF(AND(K5394&lt;&gt;"Match of the Day",K5394&lt;&gt;"Match of the Day 2",K5394&lt;&gt;"Match of the Day Repeat"),"",1+MAX($AJ$10:AJ5393))</f>
        <v/>
      </c>
    </row>
    <row r="5395" spans="34:36" x14ac:dyDescent="0.35">
      <c r="AH5395" s="16" t="str">
        <f>IF(AND(B5395="Premier League",E5395="Live"),_xlfn.XLOOKUP(_xlfn.TEXTJOIN(" vs ",,C5395:D5395),Calendar!G:G,Calendar!B:B),IF(AND(B5395="Premier League",E5395="Highlights"),_xlfn.XLOOKUP(H5395,Calendar!O:O,Calendar!N:N,,-1),""))</f>
        <v/>
      </c>
      <c r="AI5395" s="61" t="str">
        <f>IF(AND(AH5395&lt;&gt;"",E5395="Live"),_xlfn.XLOOKUP(_xlfn.TEXTJOIN(" vs ",,C5395:D5395),Calendar!G:G,Calendar!K:K),"")</f>
        <v/>
      </c>
      <c r="AJ5395" s="61" t="str">
        <f>IF(AND(K5395&lt;&gt;"Match of the Day",K5395&lt;&gt;"Match of the Day 2",K5395&lt;&gt;"Match of the Day Repeat"),"",1+MAX($AJ$10:AJ5394))</f>
        <v/>
      </c>
    </row>
    <row r="5396" spans="34:36" x14ac:dyDescent="0.35">
      <c r="AH5396" s="16" t="str">
        <f>IF(AND(B5396="Premier League",E5396="Live"),_xlfn.XLOOKUP(_xlfn.TEXTJOIN(" vs ",,C5396:D5396),Calendar!G:G,Calendar!B:B),IF(AND(B5396="Premier League",E5396="Highlights"),_xlfn.XLOOKUP(H5396,Calendar!O:O,Calendar!N:N,,-1),""))</f>
        <v/>
      </c>
      <c r="AI5396" s="61" t="str">
        <f>IF(AND(AH5396&lt;&gt;"",E5396="Live"),_xlfn.XLOOKUP(_xlfn.TEXTJOIN(" vs ",,C5396:D5396),Calendar!G:G,Calendar!K:K),"")</f>
        <v/>
      </c>
      <c r="AJ5396" s="61" t="str">
        <f>IF(AND(K5396&lt;&gt;"Match of the Day",K5396&lt;&gt;"Match of the Day 2",K5396&lt;&gt;"Match of the Day Repeat"),"",1+MAX($AJ$10:AJ5395))</f>
        <v/>
      </c>
    </row>
    <row r="5397" spans="34:36" x14ac:dyDescent="0.35">
      <c r="AH5397" s="16" t="str">
        <f>IF(AND(B5397="Premier League",E5397="Live"),_xlfn.XLOOKUP(_xlfn.TEXTJOIN(" vs ",,C5397:D5397),Calendar!G:G,Calendar!B:B),IF(AND(B5397="Premier League",E5397="Highlights"),_xlfn.XLOOKUP(H5397,Calendar!O:O,Calendar!N:N,,-1),""))</f>
        <v/>
      </c>
      <c r="AI5397" s="61" t="str">
        <f>IF(AND(AH5397&lt;&gt;"",E5397="Live"),_xlfn.XLOOKUP(_xlfn.TEXTJOIN(" vs ",,C5397:D5397),Calendar!G:G,Calendar!K:K),"")</f>
        <v/>
      </c>
      <c r="AJ5397" s="61" t="str">
        <f>IF(AND(K5397&lt;&gt;"Match of the Day",K5397&lt;&gt;"Match of the Day 2",K5397&lt;&gt;"Match of the Day Repeat"),"",1+MAX($AJ$10:AJ5396))</f>
        <v/>
      </c>
    </row>
    <row r="5398" spans="34:36" x14ac:dyDescent="0.35">
      <c r="AH5398" s="16" t="str">
        <f>IF(AND(B5398="Premier League",E5398="Live"),_xlfn.XLOOKUP(_xlfn.TEXTJOIN(" vs ",,C5398:D5398),Calendar!G:G,Calendar!B:B),IF(AND(B5398="Premier League",E5398="Highlights"),_xlfn.XLOOKUP(H5398,Calendar!O:O,Calendar!N:N,,-1),""))</f>
        <v/>
      </c>
      <c r="AI5398" s="61" t="str">
        <f>IF(AND(AH5398&lt;&gt;"",E5398="Live"),_xlfn.XLOOKUP(_xlfn.TEXTJOIN(" vs ",,C5398:D5398),Calendar!G:G,Calendar!K:K),"")</f>
        <v/>
      </c>
      <c r="AJ5398" s="61" t="str">
        <f>IF(AND(K5398&lt;&gt;"Match of the Day",K5398&lt;&gt;"Match of the Day 2",K5398&lt;&gt;"Match of the Day Repeat"),"",1+MAX($AJ$10:AJ5397))</f>
        <v/>
      </c>
    </row>
    <row r="5399" spans="34:36" x14ac:dyDescent="0.35">
      <c r="AH5399" s="16" t="str">
        <f>IF(AND(B5399="Premier League",E5399="Live"),_xlfn.XLOOKUP(_xlfn.TEXTJOIN(" vs ",,C5399:D5399),Calendar!G:G,Calendar!B:B),IF(AND(B5399="Premier League",E5399="Highlights"),_xlfn.XLOOKUP(H5399,Calendar!O:O,Calendar!N:N,,-1),""))</f>
        <v/>
      </c>
      <c r="AI5399" s="61" t="str">
        <f>IF(AND(AH5399&lt;&gt;"",E5399="Live"),_xlfn.XLOOKUP(_xlfn.TEXTJOIN(" vs ",,C5399:D5399),Calendar!G:G,Calendar!K:K),"")</f>
        <v/>
      </c>
      <c r="AJ5399" s="61" t="str">
        <f>IF(AND(K5399&lt;&gt;"Match of the Day",K5399&lt;&gt;"Match of the Day 2",K5399&lt;&gt;"Match of the Day Repeat"),"",1+MAX($AJ$10:AJ5398))</f>
        <v/>
      </c>
    </row>
    <row r="5400" spans="34:36" x14ac:dyDescent="0.35">
      <c r="AH5400" s="16" t="str">
        <f>IF(AND(B5400="Premier League",E5400="Live"),_xlfn.XLOOKUP(_xlfn.TEXTJOIN(" vs ",,C5400:D5400),Calendar!G:G,Calendar!B:B),IF(AND(B5400="Premier League",E5400="Highlights"),_xlfn.XLOOKUP(H5400,Calendar!O:O,Calendar!N:N,,-1),""))</f>
        <v/>
      </c>
      <c r="AI5400" s="61" t="str">
        <f>IF(AND(AH5400&lt;&gt;"",E5400="Live"),_xlfn.XLOOKUP(_xlfn.TEXTJOIN(" vs ",,C5400:D5400),Calendar!G:G,Calendar!K:K),"")</f>
        <v/>
      </c>
      <c r="AJ5400" s="61" t="str">
        <f>IF(AND(K5400&lt;&gt;"Match of the Day",K5400&lt;&gt;"Match of the Day 2",K5400&lt;&gt;"Match of the Day Repeat"),"",1+MAX($AJ$10:AJ5399))</f>
        <v/>
      </c>
    </row>
    <row r="5401" spans="34:36" x14ac:dyDescent="0.35">
      <c r="AH5401" s="16" t="str">
        <f>IF(AND(B5401="Premier League",E5401="Live"),_xlfn.XLOOKUP(_xlfn.TEXTJOIN(" vs ",,C5401:D5401),Calendar!G:G,Calendar!B:B),IF(AND(B5401="Premier League",E5401="Highlights"),_xlfn.XLOOKUP(H5401,Calendar!O:O,Calendar!N:N,,-1),""))</f>
        <v/>
      </c>
      <c r="AI5401" s="61" t="str">
        <f>IF(AND(AH5401&lt;&gt;"",E5401="Live"),_xlfn.XLOOKUP(_xlfn.TEXTJOIN(" vs ",,C5401:D5401),Calendar!G:G,Calendar!K:K),"")</f>
        <v/>
      </c>
      <c r="AJ5401" s="61" t="str">
        <f>IF(AND(K5401&lt;&gt;"Match of the Day",K5401&lt;&gt;"Match of the Day 2",K5401&lt;&gt;"Match of the Day Repeat"),"",1+MAX($AJ$10:AJ5400))</f>
        <v/>
      </c>
    </row>
    <row r="5402" spans="34:36" x14ac:dyDescent="0.35">
      <c r="AH5402" s="16" t="str">
        <f>IF(AND(B5402="Premier League",E5402="Live"),_xlfn.XLOOKUP(_xlfn.TEXTJOIN(" vs ",,C5402:D5402),Calendar!G:G,Calendar!B:B),IF(AND(B5402="Premier League",E5402="Highlights"),_xlfn.XLOOKUP(H5402,Calendar!O:O,Calendar!N:N,,-1),""))</f>
        <v/>
      </c>
      <c r="AI5402" s="61" t="str">
        <f>IF(AND(AH5402&lt;&gt;"",E5402="Live"),_xlfn.XLOOKUP(_xlfn.TEXTJOIN(" vs ",,C5402:D5402),Calendar!G:G,Calendar!K:K),"")</f>
        <v/>
      </c>
      <c r="AJ5402" s="61" t="str">
        <f>IF(AND(K5402&lt;&gt;"Match of the Day",K5402&lt;&gt;"Match of the Day 2",K5402&lt;&gt;"Match of the Day Repeat"),"",1+MAX($AJ$10:AJ5401))</f>
        <v/>
      </c>
    </row>
    <row r="5403" spans="34:36" x14ac:dyDescent="0.35">
      <c r="AH5403" s="16" t="str">
        <f>IF(AND(B5403="Premier League",E5403="Live"),_xlfn.XLOOKUP(_xlfn.TEXTJOIN(" vs ",,C5403:D5403),Calendar!G:G,Calendar!B:B),IF(AND(B5403="Premier League",E5403="Highlights"),_xlfn.XLOOKUP(H5403,Calendar!O:O,Calendar!N:N,,-1),""))</f>
        <v/>
      </c>
      <c r="AI5403" s="61" t="str">
        <f>IF(AND(AH5403&lt;&gt;"",E5403="Live"),_xlfn.XLOOKUP(_xlfn.TEXTJOIN(" vs ",,C5403:D5403),Calendar!G:G,Calendar!K:K),"")</f>
        <v/>
      </c>
      <c r="AJ5403" s="61" t="str">
        <f>IF(AND(K5403&lt;&gt;"Match of the Day",K5403&lt;&gt;"Match of the Day 2",K5403&lt;&gt;"Match of the Day Repeat"),"",1+MAX($AJ$10:AJ5402))</f>
        <v/>
      </c>
    </row>
    <row r="5404" spans="34:36" x14ac:dyDescent="0.35">
      <c r="AH5404" s="16" t="str">
        <f>IF(AND(B5404="Premier League",E5404="Live"),_xlfn.XLOOKUP(_xlfn.TEXTJOIN(" vs ",,C5404:D5404),Calendar!G:G,Calendar!B:B),IF(AND(B5404="Premier League",E5404="Highlights"),_xlfn.XLOOKUP(H5404,Calendar!O:O,Calendar!N:N,,-1),""))</f>
        <v/>
      </c>
      <c r="AI5404" s="61" t="str">
        <f>IF(AND(AH5404&lt;&gt;"",E5404="Live"),_xlfn.XLOOKUP(_xlfn.TEXTJOIN(" vs ",,C5404:D5404),Calendar!G:G,Calendar!K:K),"")</f>
        <v/>
      </c>
      <c r="AJ5404" s="61" t="str">
        <f>IF(AND(K5404&lt;&gt;"Match of the Day",K5404&lt;&gt;"Match of the Day 2",K5404&lt;&gt;"Match of the Day Repeat"),"",1+MAX($AJ$10:AJ5403))</f>
        <v/>
      </c>
    </row>
    <row r="5405" spans="34:36" x14ac:dyDescent="0.35">
      <c r="AH5405" s="16" t="str">
        <f>IF(AND(B5405="Premier League",E5405="Live"),_xlfn.XLOOKUP(_xlfn.TEXTJOIN(" vs ",,C5405:D5405),Calendar!G:G,Calendar!B:B),IF(AND(B5405="Premier League",E5405="Highlights"),_xlfn.XLOOKUP(H5405,Calendar!O:O,Calendar!N:N,,-1),""))</f>
        <v/>
      </c>
      <c r="AI5405" s="61" t="str">
        <f>IF(AND(AH5405&lt;&gt;"",E5405="Live"),_xlfn.XLOOKUP(_xlfn.TEXTJOIN(" vs ",,C5405:D5405),Calendar!G:G,Calendar!K:K),"")</f>
        <v/>
      </c>
      <c r="AJ5405" s="61" t="str">
        <f>IF(AND(K5405&lt;&gt;"Match of the Day",K5405&lt;&gt;"Match of the Day 2",K5405&lt;&gt;"Match of the Day Repeat"),"",1+MAX($AJ$10:AJ5404))</f>
        <v/>
      </c>
    </row>
    <row r="5406" spans="34:36" x14ac:dyDescent="0.35">
      <c r="AH5406" s="16" t="str">
        <f>IF(AND(B5406="Premier League",E5406="Live"),_xlfn.XLOOKUP(_xlfn.TEXTJOIN(" vs ",,C5406:D5406),Calendar!G:G,Calendar!B:B),IF(AND(B5406="Premier League",E5406="Highlights"),_xlfn.XLOOKUP(H5406,Calendar!O:O,Calendar!N:N,,-1),""))</f>
        <v/>
      </c>
      <c r="AI5406" s="61" t="str">
        <f>IF(AND(AH5406&lt;&gt;"",E5406="Live"),_xlfn.XLOOKUP(_xlfn.TEXTJOIN(" vs ",,C5406:D5406),Calendar!G:G,Calendar!K:K),"")</f>
        <v/>
      </c>
      <c r="AJ5406" s="61" t="str">
        <f>IF(AND(K5406&lt;&gt;"Match of the Day",K5406&lt;&gt;"Match of the Day 2",K5406&lt;&gt;"Match of the Day Repeat"),"",1+MAX($AJ$10:AJ5405))</f>
        <v/>
      </c>
    </row>
    <row r="5407" spans="34:36" x14ac:dyDescent="0.35">
      <c r="AH5407" s="16" t="str">
        <f>IF(AND(B5407="Premier League",E5407="Live"),_xlfn.XLOOKUP(_xlfn.TEXTJOIN(" vs ",,C5407:D5407),Calendar!G:G,Calendar!B:B),IF(AND(B5407="Premier League",E5407="Highlights"),_xlfn.XLOOKUP(H5407,Calendar!O:O,Calendar!N:N,,-1),""))</f>
        <v/>
      </c>
      <c r="AI5407" s="61" t="str">
        <f>IF(AND(AH5407&lt;&gt;"",E5407="Live"),_xlfn.XLOOKUP(_xlfn.TEXTJOIN(" vs ",,C5407:D5407),Calendar!G:G,Calendar!K:K),"")</f>
        <v/>
      </c>
      <c r="AJ5407" s="61" t="str">
        <f>IF(AND(K5407&lt;&gt;"Match of the Day",K5407&lt;&gt;"Match of the Day 2",K5407&lt;&gt;"Match of the Day Repeat"),"",1+MAX($AJ$10:AJ5406))</f>
        <v/>
      </c>
    </row>
    <row r="5408" spans="34:36" x14ac:dyDescent="0.35">
      <c r="AH5408" s="16" t="str">
        <f>IF(AND(B5408="Premier League",E5408="Live"),_xlfn.XLOOKUP(_xlfn.TEXTJOIN(" vs ",,C5408:D5408),Calendar!G:G,Calendar!B:B),IF(AND(B5408="Premier League",E5408="Highlights"),_xlfn.XLOOKUP(H5408,Calendar!O:O,Calendar!N:N,,-1),""))</f>
        <v/>
      </c>
      <c r="AI5408" s="61" t="str">
        <f>IF(AND(AH5408&lt;&gt;"",E5408="Live"),_xlfn.XLOOKUP(_xlfn.TEXTJOIN(" vs ",,C5408:D5408),Calendar!G:G,Calendar!K:K),"")</f>
        <v/>
      </c>
      <c r="AJ5408" s="61" t="str">
        <f>IF(AND(K5408&lt;&gt;"Match of the Day",K5408&lt;&gt;"Match of the Day 2",K5408&lt;&gt;"Match of the Day Repeat"),"",1+MAX($AJ$10:AJ5407))</f>
        <v/>
      </c>
    </row>
    <row r="5409" spans="34:36" x14ac:dyDescent="0.35">
      <c r="AH5409" s="16" t="str">
        <f>IF(AND(B5409="Premier League",E5409="Live"),_xlfn.XLOOKUP(_xlfn.TEXTJOIN(" vs ",,C5409:D5409),Calendar!G:G,Calendar!B:B),IF(AND(B5409="Premier League",E5409="Highlights"),_xlfn.XLOOKUP(H5409,Calendar!O:O,Calendar!N:N,,-1),""))</f>
        <v/>
      </c>
      <c r="AI5409" s="61" t="str">
        <f>IF(AND(AH5409&lt;&gt;"",E5409="Live"),_xlfn.XLOOKUP(_xlfn.TEXTJOIN(" vs ",,C5409:D5409),Calendar!G:G,Calendar!K:K),"")</f>
        <v/>
      </c>
      <c r="AJ5409" s="61" t="str">
        <f>IF(AND(K5409&lt;&gt;"Match of the Day",K5409&lt;&gt;"Match of the Day 2",K5409&lt;&gt;"Match of the Day Repeat"),"",1+MAX($AJ$10:AJ5408))</f>
        <v/>
      </c>
    </row>
    <row r="5410" spans="34:36" x14ac:dyDescent="0.35">
      <c r="AH5410" s="16" t="str">
        <f>IF(AND(B5410="Premier League",E5410="Live"),_xlfn.XLOOKUP(_xlfn.TEXTJOIN(" vs ",,C5410:D5410),Calendar!G:G,Calendar!B:B),IF(AND(B5410="Premier League",E5410="Highlights"),_xlfn.XLOOKUP(H5410,Calendar!O:O,Calendar!N:N,,-1),""))</f>
        <v/>
      </c>
      <c r="AI5410" s="61" t="str">
        <f>IF(AND(AH5410&lt;&gt;"",E5410="Live"),_xlfn.XLOOKUP(_xlfn.TEXTJOIN(" vs ",,C5410:D5410),Calendar!G:G,Calendar!K:K),"")</f>
        <v/>
      </c>
      <c r="AJ5410" s="61" t="str">
        <f>IF(AND(K5410&lt;&gt;"Match of the Day",K5410&lt;&gt;"Match of the Day 2",K5410&lt;&gt;"Match of the Day Repeat"),"",1+MAX($AJ$10:AJ5409))</f>
        <v/>
      </c>
    </row>
    <row r="5411" spans="34:36" x14ac:dyDescent="0.35">
      <c r="AH5411" s="16" t="str">
        <f>IF(AND(B5411="Premier League",E5411="Live"),_xlfn.XLOOKUP(_xlfn.TEXTJOIN(" vs ",,C5411:D5411),Calendar!G:G,Calendar!B:B),IF(AND(B5411="Premier League",E5411="Highlights"),_xlfn.XLOOKUP(H5411,Calendar!O:O,Calendar!N:N,,-1),""))</f>
        <v/>
      </c>
      <c r="AI5411" s="61" t="str">
        <f>IF(AND(AH5411&lt;&gt;"",E5411="Live"),_xlfn.XLOOKUP(_xlfn.TEXTJOIN(" vs ",,C5411:D5411),Calendar!G:G,Calendar!K:K),"")</f>
        <v/>
      </c>
      <c r="AJ5411" s="61" t="str">
        <f>IF(AND(K5411&lt;&gt;"Match of the Day",K5411&lt;&gt;"Match of the Day 2",K5411&lt;&gt;"Match of the Day Repeat"),"",1+MAX($AJ$10:AJ5410))</f>
        <v/>
      </c>
    </row>
    <row r="5412" spans="34:36" x14ac:dyDescent="0.35">
      <c r="AH5412" s="16" t="str">
        <f>IF(AND(B5412="Premier League",E5412="Live"),_xlfn.XLOOKUP(_xlfn.TEXTJOIN(" vs ",,C5412:D5412),Calendar!G:G,Calendar!B:B),IF(AND(B5412="Premier League",E5412="Highlights"),_xlfn.XLOOKUP(H5412,Calendar!O:O,Calendar!N:N,,-1),""))</f>
        <v/>
      </c>
      <c r="AI5412" s="61" t="str">
        <f>IF(AND(AH5412&lt;&gt;"",E5412="Live"),_xlfn.XLOOKUP(_xlfn.TEXTJOIN(" vs ",,C5412:D5412),Calendar!G:G,Calendar!K:K),"")</f>
        <v/>
      </c>
      <c r="AJ5412" s="61" t="str">
        <f>IF(AND(K5412&lt;&gt;"Match of the Day",K5412&lt;&gt;"Match of the Day 2",K5412&lt;&gt;"Match of the Day Repeat"),"",1+MAX($AJ$10:AJ5411))</f>
        <v/>
      </c>
    </row>
    <row r="5413" spans="34:36" x14ac:dyDescent="0.35">
      <c r="AH5413" s="16" t="str">
        <f>IF(AND(B5413="Premier League",E5413="Live"),_xlfn.XLOOKUP(_xlfn.TEXTJOIN(" vs ",,C5413:D5413),Calendar!G:G,Calendar!B:B),IF(AND(B5413="Premier League",E5413="Highlights"),_xlfn.XLOOKUP(H5413,Calendar!O:O,Calendar!N:N,,-1),""))</f>
        <v/>
      </c>
      <c r="AI5413" s="61" t="str">
        <f>IF(AND(AH5413&lt;&gt;"",E5413="Live"),_xlfn.XLOOKUP(_xlfn.TEXTJOIN(" vs ",,C5413:D5413),Calendar!G:G,Calendar!K:K),"")</f>
        <v/>
      </c>
      <c r="AJ5413" s="61" t="str">
        <f>IF(AND(K5413&lt;&gt;"Match of the Day",K5413&lt;&gt;"Match of the Day 2",K5413&lt;&gt;"Match of the Day Repeat"),"",1+MAX($AJ$10:AJ5412))</f>
        <v/>
      </c>
    </row>
    <row r="5414" spans="34:36" x14ac:dyDescent="0.35">
      <c r="AH5414" s="16" t="str">
        <f>IF(AND(B5414="Premier League",E5414="Live"),_xlfn.XLOOKUP(_xlfn.TEXTJOIN(" vs ",,C5414:D5414),Calendar!G:G,Calendar!B:B),IF(AND(B5414="Premier League",E5414="Highlights"),_xlfn.XLOOKUP(H5414,Calendar!O:O,Calendar!N:N,,-1),""))</f>
        <v/>
      </c>
      <c r="AI5414" s="61" t="str">
        <f>IF(AND(AH5414&lt;&gt;"",E5414="Live"),_xlfn.XLOOKUP(_xlfn.TEXTJOIN(" vs ",,C5414:D5414),Calendar!G:G,Calendar!K:K),"")</f>
        <v/>
      </c>
      <c r="AJ5414" s="61" t="str">
        <f>IF(AND(K5414&lt;&gt;"Match of the Day",K5414&lt;&gt;"Match of the Day 2",K5414&lt;&gt;"Match of the Day Repeat"),"",1+MAX($AJ$10:AJ5413))</f>
        <v/>
      </c>
    </row>
    <row r="5415" spans="34:36" x14ac:dyDescent="0.35">
      <c r="AH5415" s="16" t="str">
        <f>IF(AND(B5415="Premier League",E5415="Live"),_xlfn.XLOOKUP(_xlfn.TEXTJOIN(" vs ",,C5415:D5415),Calendar!G:G,Calendar!B:B),IF(AND(B5415="Premier League",E5415="Highlights"),_xlfn.XLOOKUP(H5415,Calendar!O:O,Calendar!N:N,,-1),""))</f>
        <v/>
      </c>
      <c r="AI5415" s="61" t="str">
        <f>IF(AND(AH5415&lt;&gt;"",E5415="Live"),_xlfn.XLOOKUP(_xlfn.TEXTJOIN(" vs ",,C5415:D5415),Calendar!G:G,Calendar!K:K),"")</f>
        <v/>
      </c>
      <c r="AJ5415" s="61" t="str">
        <f>IF(AND(K5415&lt;&gt;"Match of the Day",K5415&lt;&gt;"Match of the Day 2",K5415&lt;&gt;"Match of the Day Repeat"),"",1+MAX($AJ$10:AJ5414))</f>
        <v/>
      </c>
    </row>
    <row r="5416" spans="34:36" x14ac:dyDescent="0.35">
      <c r="AH5416" s="16" t="str">
        <f>IF(AND(B5416="Premier League",E5416="Live"),_xlfn.XLOOKUP(_xlfn.TEXTJOIN(" vs ",,C5416:D5416),Calendar!G:G,Calendar!B:B),IF(AND(B5416="Premier League",E5416="Highlights"),_xlfn.XLOOKUP(H5416,Calendar!O:O,Calendar!N:N,,-1),""))</f>
        <v/>
      </c>
      <c r="AI5416" s="61" t="str">
        <f>IF(AND(AH5416&lt;&gt;"",E5416="Live"),_xlfn.XLOOKUP(_xlfn.TEXTJOIN(" vs ",,C5416:D5416),Calendar!G:G,Calendar!K:K),"")</f>
        <v/>
      </c>
      <c r="AJ5416" s="61" t="str">
        <f>IF(AND(K5416&lt;&gt;"Match of the Day",K5416&lt;&gt;"Match of the Day 2",K5416&lt;&gt;"Match of the Day Repeat"),"",1+MAX($AJ$10:AJ5415))</f>
        <v/>
      </c>
    </row>
    <row r="5417" spans="34:36" x14ac:dyDescent="0.35">
      <c r="AH5417" s="16" t="str">
        <f>IF(AND(B5417="Premier League",E5417="Live"),_xlfn.XLOOKUP(_xlfn.TEXTJOIN(" vs ",,C5417:D5417),Calendar!G:G,Calendar!B:B),IF(AND(B5417="Premier League",E5417="Highlights"),_xlfn.XLOOKUP(H5417,Calendar!O:O,Calendar!N:N,,-1),""))</f>
        <v/>
      </c>
      <c r="AI5417" s="61" t="str">
        <f>IF(AND(AH5417&lt;&gt;"",E5417="Live"),_xlfn.XLOOKUP(_xlfn.TEXTJOIN(" vs ",,C5417:D5417),Calendar!G:G,Calendar!K:K),"")</f>
        <v/>
      </c>
      <c r="AJ5417" s="61" t="str">
        <f>IF(AND(K5417&lt;&gt;"Match of the Day",K5417&lt;&gt;"Match of the Day 2",K5417&lt;&gt;"Match of the Day Repeat"),"",1+MAX($AJ$10:AJ5416))</f>
        <v/>
      </c>
    </row>
    <row r="5418" spans="34:36" x14ac:dyDescent="0.35">
      <c r="AH5418" s="16" t="str">
        <f>IF(AND(B5418="Premier League",E5418="Live"),_xlfn.XLOOKUP(_xlfn.TEXTJOIN(" vs ",,C5418:D5418),Calendar!G:G,Calendar!B:B),IF(AND(B5418="Premier League",E5418="Highlights"),_xlfn.XLOOKUP(H5418,Calendar!O:O,Calendar!N:N,,-1),""))</f>
        <v/>
      </c>
      <c r="AI5418" s="61" t="str">
        <f>IF(AND(AH5418&lt;&gt;"",E5418="Live"),_xlfn.XLOOKUP(_xlfn.TEXTJOIN(" vs ",,C5418:D5418),Calendar!G:G,Calendar!K:K),"")</f>
        <v/>
      </c>
      <c r="AJ5418" s="61" t="str">
        <f>IF(AND(K5418&lt;&gt;"Match of the Day",K5418&lt;&gt;"Match of the Day 2",K5418&lt;&gt;"Match of the Day Repeat"),"",1+MAX($AJ$10:AJ5417))</f>
        <v/>
      </c>
    </row>
    <row r="5419" spans="34:36" x14ac:dyDescent="0.35">
      <c r="AH5419" s="16" t="str">
        <f>IF(AND(B5419="Premier League",E5419="Live"),_xlfn.XLOOKUP(_xlfn.TEXTJOIN(" vs ",,C5419:D5419),Calendar!G:G,Calendar!B:B),IF(AND(B5419="Premier League",E5419="Highlights"),_xlfn.XLOOKUP(H5419,Calendar!O:O,Calendar!N:N,,-1),""))</f>
        <v/>
      </c>
      <c r="AI5419" s="61" t="str">
        <f>IF(AND(AH5419&lt;&gt;"",E5419="Live"),_xlfn.XLOOKUP(_xlfn.TEXTJOIN(" vs ",,C5419:D5419),Calendar!G:G,Calendar!K:K),"")</f>
        <v/>
      </c>
      <c r="AJ5419" s="61" t="str">
        <f>IF(AND(K5419&lt;&gt;"Match of the Day",K5419&lt;&gt;"Match of the Day 2",K5419&lt;&gt;"Match of the Day Repeat"),"",1+MAX($AJ$10:AJ5418))</f>
        <v/>
      </c>
    </row>
    <row r="5420" spans="34:36" x14ac:dyDescent="0.35">
      <c r="AH5420" s="16" t="str">
        <f>IF(AND(B5420="Premier League",E5420="Live"),_xlfn.XLOOKUP(_xlfn.TEXTJOIN(" vs ",,C5420:D5420),Calendar!G:G,Calendar!B:B),IF(AND(B5420="Premier League",E5420="Highlights"),_xlfn.XLOOKUP(H5420,Calendar!O:O,Calendar!N:N,,-1),""))</f>
        <v/>
      </c>
      <c r="AI5420" s="61" t="str">
        <f>IF(AND(AH5420&lt;&gt;"",E5420="Live"),_xlfn.XLOOKUP(_xlfn.TEXTJOIN(" vs ",,C5420:D5420),Calendar!G:G,Calendar!K:K),"")</f>
        <v/>
      </c>
      <c r="AJ5420" s="61" t="str">
        <f>IF(AND(K5420&lt;&gt;"Match of the Day",K5420&lt;&gt;"Match of the Day 2",K5420&lt;&gt;"Match of the Day Repeat"),"",1+MAX($AJ$10:AJ5419))</f>
        <v/>
      </c>
    </row>
    <row r="5421" spans="34:36" x14ac:dyDescent="0.35">
      <c r="AH5421" s="16" t="str">
        <f>IF(AND(B5421="Premier League",E5421="Live"),_xlfn.XLOOKUP(_xlfn.TEXTJOIN(" vs ",,C5421:D5421),Calendar!G:G,Calendar!B:B),IF(AND(B5421="Premier League",E5421="Highlights"),_xlfn.XLOOKUP(H5421,Calendar!O:O,Calendar!N:N,,-1),""))</f>
        <v/>
      </c>
      <c r="AI5421" s="61" t="str">
        <f>IF(AND(AH5421&lt;&gt;"",E5421="Live"),_xlfn.XLOOKUP(_xlfn.TEXTJOIN(" vs ",,C5421:D5421),Calendar!G:G,Calendar!K:K),"")</f>
        <v/>
      </c>
      <c r="AJ5421" s="61" t="str">
        <f>IF(AND(K5421&lt;&gt;"Match of the Day",K5421&lt;&gt;"Match of the Day 2",K5421&lt;&gt;"Match of the Day Repeat"),"",1+MAX($AJ$10:AJ5420))</f>
        <v/>
      </c>
    </row>
    <row r="5422" spans="34:36" x14ac:dyDescent="0.35">
      <c r="AH5422" s="16" t="str">
        <f>IF(AND(B5422="Premier League",E5422="Live"),_xlfn.XLOOKUP(_xlfn.TEXTJOIN(" vs ",,C5422:D5422),Calendar!G:G,Calendar!B:B),IF(AND(B5422="Premier League",E5422="Highlights"),_xlfn.XLOOKUP(H5422,Calendar!O:O,Calendar!N:N,,-1),""))</f>
        <v/>
      </c>
      <c r="AI5422" s="61" t="str">
        <f>IF(AND(AH5422&lt;&gt;"",E5422="Live"),_xlfn.XLOOKUP(_xlfn.TEXTJOIN(" vs ",,C5422:D5422),Calendar!G:G,Calendar!K:K),"")</f>
        <v/>
      </c>
      <c r="AJ5422" s="61" t="str">
        <f>IF(AND(K5422&lt;&gt;"Match of the Day",K5422&lt;&gt;"Match of the Day 2",K5422&lt;&gt;"Match of the Day Repeat"),"",1+MAX($AJ$10:AJ5421))</f>
        <v/>
      </c>
    </row>
    <row r="5423" spans="34:36" x14ac:dyDescent="0.35">
      <c r="AH5423" s="16" t="str">
        <f>IF(AND(B5423="Premier League",E5423="Live"),_xlfn.XLOOKUP(_xlfn.TEXTJOIN(" vs ",,C5423:D5423),Calendar!G:G,Calendar!B:B),IF(AND(B5423="Premier League",E5423="Highlights"),_xlfn.XLOOKUP(H5423,Calendar!O:O,Calendar!N:N,,-1),""))</f>
        <v/>
      </c>
      <c r="AI5423" s="61" t="str">
        <f>IF(AND(AH5423&lt;&gt;"",E5423="Live"),_xlfn.XLOOKUP(_xlfn.TEXTJOIN(" vs ",,C5423:D5423),Calendar!G:G,Calendar!K:K),"")</f>
        <v/>
      </c>
      <c r="AJ5423" s="61" t="str">
        <f>IF(AND(K5423&lt;&gt;"Match of the Day",K5423&lt;&gt;"Match of the Day 2",K5423&lt;&gt;"Match of the Day Repeat"),"",1+MAX($AJ$10:AJ5422))</f>
        <v/>
      </c>
    </row>
    <row r="5424" spans="34:36" x14ac:dyDescent="0.35">
      <c r="AH5424" s="16" t="str">
        <f>IF(AND(B5424="Premier League",E5424="Live"),_xlfn.XLOOKUP(_xlfn.TEXTJOIN(" vs ",,C5424:D5424),Calendar!G:G,Calendar!B:B),IF(AND(B5424="Premier League",E5424="Highlights"),_xlfn.XLOOKUP(H5424,Calendar!O:O,Calendar!N:N,,-1),""))</f>
        <v/>
      </c>
      <c r="AI5424" s="61" t="str">
        <f>IF(AND(AH5424&lt;&gt;"",E5424="Live"),_xlfn.XLOOKUP(_xlfn.TEXTJOIN(" vs ",,C5424:D5424),Calendar!G:G,Calendar!K:K),"")</f>
        <v/>
      </c>
      <c r="AJ5424" s="61" t="str">
        <f>IF(AND(K5424&lt;&gt;"Match of the Day",K5424&lt;&gt;"Match of the Day 2",K5424&lt;&gt;"Match of the Day Repeat"),"",1+MAX($AJ$10:AJ5423))</f>
        <v/>
      </c>
    </row>
    <row r="5425" spans="34:36" x14ac:dyDescent="0.35">
      <c r="AH5425" s="16" t="str">
        <f>IF(AND(B5425="Premier League",E5425="Live"),_xlfn.XLOOKUP(_xlfn.TEXTJOIN(" vs ",,C5425:D5425),Calendar!G:G,Calendar!B:B),IF(AND(B5425="Premier League",E5425="Highlights"),_xlfn.XLOOKUP(H5425,Calendar!O:O,Calendar!N:N,,-1),""))</f>
        <v/>
      </c>
      <c r="AI5425" s="61" t="str">
        <f>IF(AND(AH5425&lt;&gt;"",E5425="Live"),_xlfn.XLOOKUP(_xlfn.TEXTJOIN(" vs ",,C5425:D5425),Calendar!G:G,Calendar!K:K),"")</f>
        <v/>
      </c>
      <c r="AJ5425" s="61" t="str">
        <f>IF(AND(K5425&lt;&gt;"Match of the Day",K5425&lt;&gt;"Match of the Day 2",K5425&lt;&gt;"Match of the Day Repeat"),"",1+MAX($AJ$10:AJ5424))</f>
        <v/>
      </c>
    </row>
    <row r="5426" spans="34:36" x14ac:dyDescent="0.35">
      <c r="AH5426" s="16" t="str">
        <f>IF(AND(B5426="Premier League",E5426="Live"),_xlfn.XLOOKUP(_xlfn.TEXTJOIN(" vs ",,C5426:D5426),Calendar!G:G,Calendar!B:B),IF(AND(B5426="Premier League",E5426="Highlights"),_xlfn.XLOOKUP(H5426,Calendar!O:O,Calendar!N:N,,-1),""))</f>
        <v/>
      </c>
      <c r="AI5426" s="61" t="str">
        <f>IF(AND(AH5426&lt;&gt;"",E5426="Live"),_xlfn.XLOOKUP(_xlfn.TEXTJOIN(" vs ",,C5426:D5426),Calendar!G:G,Calendar!K:K),"")</f>
        <v/>
      </c>
      <c r="AJ5426" s="61" t="str">
        <f>IF(AND(K5426&lt;&gt;"Match of the Day",K5426&lt;&gt;"Match of the Day 2",K5426&lt;&gt;"Match of the Day Repeat"),"",1+MAX($AJ$10:AJ5425))</f>
        <v/>
      </c>
    </row>
    <row r="5427" spans="34:36" x14ac:dyDescent="0.35">
      <c r="AH5427" s="16" t="str">
        <f>IF(AND(B5427="Premier League",E5427="Live"),_xlfn.XLOOKUP(_xlfn.TEXTJOIN(" vs ",,C5427:D5427),Calendar!G:G,Calendar!B:B),IF(AND(B5427="Premier League",E5427="Highlights"),_xlfn.XLOOKUP(H5427,Calendar!O:O,Calendar!N:N,,-1),""))</f>
        <v/>
      </c>
      <c r="AI5427" s="61" t="str">
        <f>IF(AND(AH5427&lt;&gt;"",E5427="Live"),_xlfn.XLOOKUP(_xlfn.TEXTJOIN(" vs ",,C5427:D5427),Calendar!G:G,Calendar!K:K),"")</f>
        <v/>
      </c>
      <c r="AJ5427" s="61" t="str">
        <f>IF(AND(K5427&lt;&gt;"Match of the Day",K5427&lt;&gt;"Match of the Day 2",K5427&lt;&gt;"Match of the Day Repeat"),"",1+MAX($AJ$10:AJ5426))</f>
        <v/>
      </c>
    </row>
    <row r="5428" spans="34:36" x14ac:dyDescent="0.35">
      <c r="AH5428" s="16" t="str">
        <f>IF(AND(B5428="Premier League",E5428="Live"),_xlfn.XLOOKUP(_xlfn.TEXTJOIN(" vs ",,C5428:D5428),Calendar!G:G,Calendar!B:B),IF(AND(B5428="Premier League",E5428="Highlights"),_xlfn.XLOOKUP(H5428,Calendar!O:O,Calendar!N:N,,-1),""))</f>
        <v/>
      </c>
      <c r="AI5428" s="61" t="str">
        <f>IF(AND(AH5428&lt;&gt;"",E5428="Live"),_xlfn.XLOOKUP(_xlfn.TEXTJOIN(" vs ",,C5428:D5428),Calendar!G:G,Calendar!K:K),"")</f>
        <v/>
      </c>
      <c r="AJ5428" s="61" t="str">
        <f>IF(AND(K5428&lt;&gt;"Match of the Day",K5428&lt;&gt;"Match of the Day 2",K5428&lt;&gt;"Match of the Day Repeat"),"",1+MAX($AJ$10:AJ5427))</f>
        <v/>
      </c>
    </row>
    <row r="5429" spans="34:36" x14ac:dyDescent="0.35">
      <c r="AH5429" s="16" t="str">
        <f>IF(AND(B5429="Premier League",E5429="Live"),_xlfn.XLOOKUP(_xlfn.TEXTJOIN(" vs ",,C5429:D5429),Calendar!G:G,Calendar!B:B),IF(AND(B5429="Premier League",E5429="Highlights"),_xlfn.XLOOKUP(H5429,Calendar!O:O,Calendar!N:N,,-1),""))</f>
        <v/>
      </c>
      <c r="AI5429" s="61" t="str">
        <f>IF(AND(AH5429&lt;&gt;"",E5429="Live"),_xlfn.XLOOKUP(_xlfn.TEXTJOIN(" vs ",,C5429:D5429),Calendar!G:G,Calendar!K:K),"")</f>
        <v/>
      </c>
      <c r="AJ5429" s="61" t="str">
        <f>IF(AND(K5429&lt;&gt;"Match of the Day",K5429&lt;&gt;"Match of the Day 2",K5429&lt;&gt;"Match of the Day Repeat"),"",1+MAX($AJ$10:AJ5428))</f>
        <v/>
      </c>
    </row>
    <row r="5430" spans="34:36" x14ac:dyDescent="0.35">
      <c r="AH5430" s="16" t="str">
        <f>IF(AND(B5430="Premier League",E5430="Live"),_xlfn.XLOOKUP(_xlfn.TEXTJOIN(" vs ",,C5430:D5430),Calendar!G:G,Calendar!B:B),IF(AND(B5430="Premier League",E5430="Highlights"),_xlfn.XLOOKUP(H5430,Calendar!O:O,Calendar!N:N,,-1),""))</f>
        <v/>
      </c>
      <c r="AI5430" s="61" t="str">
        <f>IF(AND(AH5430&lt;&gt;"",E5430="Live"),_xlfn.XLOOKUP(_xlfn.TEXTJOIN(" vs ",,C5430:D5430),Calendar!G:G,Calendar!K:K),"")</f>
        <v/>
      </c>
      <c r="AJ5430" s="61" t="str">
        <f>IF(AND(K5430&lt;&gt;"Match of the Day",K5430&lt;&gt;"Match of the Day 2",K5430&lt;&gt;"Match of the Day Repeat"),"",1+MAX($AJ$10:AJ5429))</f>
        <v/>
      </c>
    </row>
    <row r="5431" spans="34:36" x14ac:dyDescent="0.35">
      <c r="AH5431" s="16" t="str">
        <f>IF(AND(B5431="Premier League",E5431="Live"),_xlfn.XLOOKUP(_xlfn.TEXTJOIN(" vs ",,C5431:D5431),Calendar!G:G,Calendar!B:B),IF(AND(B5431="Premier League",E5431="Highlights"),_xlfn.XLOOKUP(H5431,Calendar!O:O,Calendar!N:N,,-1),""))</f>
        <v/>
      </c>
      <c r="AI5431" s="61" t="str">
        <f>IF(AND(AH5431&lt;&gt;"",E5431="Live"),_xlfn.XLOOKUP(_xlfn.TEXTJOIN(" vs ",,C5431:D5431),Calendar!G:G,Calendar!K:K),"")</f>
        <v/>
      </c>
      <c r="AJ5431" s="61" t="str">
        <f>IF(AND(K5431&lt;&gt;"Match of the Day",K5431&lt;&gt;"Match of the Day 2",K5431&lt;&gt;"Match of the Day Repeat"),"",1+MAX($AJ$10:AJ5430))</f>
        <v/>
      </c>
    </row>
    <row r="5432" spans="34:36" x14ac:dyDescent="0.35">
      <c r="AH5432" s="16" t="str">
        <f>IF(AND(B5432="Premier League",E5432="Live"),_xlfn.XLOOKUP(_xlfn.TEXTJOIN(" vs ",,C5432:D5432),Calendar!G:G,Calendar!B:B),IF(AND(B5432="Premier League",E5432="Highlights"),_xlfn.XLOOKUP(H5432,Calendar!O:O,Calendar!N:N,,-1),""))</f>
        <v/>
      </c>
      <c r="AI5432" s="61" t="str">
        <f>IF(AND(AH5432&lt;&gt;"",E5432="Live"),_xlfn.XLOOKUP(_xlfn.TEXTJOIN(" vs ",,C5432:D5432),Calendar!G:G,Calendar!K:K),"")</f>
        <v/>
      </c>
      <c r="AJ5432" s="61" t="str">
        <f>IF(AND(K5432&lt;&gt;"Match of the Day",K5432&lt;&gt;"Match of the Day 2",K5432&lt;&gt;"Match of the Day Repeat"),"",1+MAX($AJ$10:AJ5431))</f>
        <v/>
      </c>
    </row>
    <row r="5433" spans="34:36" x14ac:dyDescent="0.35">
      <c r="AH5433" s="16" t="str">
        <f>IF(AND(B5433="Premier League",E5433="Live"),_xlfn.XLOOKUP(_xlfn.TEXTJOIN(" vs ",,C5433:D5433),Calendar!G:G,Calendar!B:B),IF(AND(B5433="Premier League",E5433="Highlights"),_xlfn.XLOOKUP(H5433,Calendar!O:O,Calendar!N:N,,-1),""))</f>
        <v/>
      </c>
      <c r="AI5433" s="61" t="str">
        <f>IF(AND(AH5433&lt;&gt;"",E5433="Live"),_xlfn.XLOOKUP(_xlfn.TEXTJOIN(" vs ",,C5433:D5433),Calendar!G:G,Calendar!K:K),"")</f>
        <v/>
      </c>
      <c r="AJ5433" s="61" t="str">
        <f>IF(AND(K5433&lt;&gt;"Match of the Day",K5433&lt;&gt;"Match of the Day 2",K5433&lt;&gt;"Match of the Day Repeat"),"",1+MAX($AJ$10:AJ5432))</f>
        <v/>
      </c>
    </row>
    <row r="5434" spans="34:36" x14ac:dyDescent="0.35">
      <c r="AH5434" s="16" t="str">
        <f>IF(AND(B5434="Premier League",E5434="Live"),_xlfn.XLOOKUP(_xlfn.TEXTJOIN(" vs ",,C5434:D5434),Calendar!G:G,Calendar!B:B),IF(AND(B5434="Premier League",E5434="Highlights"),_xlfn.XLOOKUP(H5434,Calendar!O:O,Calendar!N:N,,-1),""))</f>
        <v/>
      </c>
      <c r="AI5434" s="61" t="str">
        <f>IF(AND(AH5434&lt;&gt;"",E5434="Live"),_xlfn.XLOOKUP(_xlfn.TEXTJOIN(" vs ",,C5434:D5434),Calendar!G:G,Calendar!K:K),"")</f>
        <v/>
      </c>
      <c r="AJ5434" s="61" t="str">
        <f>IF(AND(K5434&lt;&gt;"Match of the Day",K5434&lt;&gt;"Match of the Day 2",K5434&lt;&gt;"Match of the Day Repeat"),"",1+MAX($AJ$10:AJ5433))</f>
        <v/>
      </c>
    </row>
    <row r="5435" spans="34:36" x14ac:dyDescent="0.35">
      <c r="AH5435" s="16" t="str">
        <f>IF(AND(B5435="Premier League",E5435="Live"),_xlfn.XLOOKUP(_xlfn.TEXTJOIN(" vs ",,C5435:D5435),Calendar!G:G,Calendar!B:B),IF(AND(B5435="Premier League",E5435="Highlights"),_xlfn.XLOOKUP(H5435,Calendar!O:O,Calendar!N:N,,-1),""))</f>
        <v/>
      </c>
      <c r="AI5435" s="61" t="str">
        <f>IF(AND(AH5435&lt;&gt;"",E5435="Live"),_xlfn.XLOOKUP(_xlfn.TEXTJOIN(" vs ",,C5435:D5435),Calendar!G:G,Calendar!K:K),"")</f>
        <v/>
      </c>
      <c r="AJ5435" s="61" t="str">
        <f>IF(AND(K5435&lt;&gt;"Match of the Day",K5435&lt;&gt;"Match of the Day 2",K5435&lt;&gt;"Match of the Day Repeat"),"",1+MAX($AJ$10:AJ5434))</f>
        <v/>
      </c>
    </row>
    <row r="5436" spans="34:36" x14ac:dyDescent="0.35">
      <c r="AH5436" s="16" t="str">
        <f>IF(AND(B5436="Premier League",E5436="Live"),_xlfn.XLOOKUP(_xlfn.TEXTJOIN(" vs ",,C5436:D5436),Calendar!G:G,Calendar!B:B),IF(AND(B5436="Premier League",E5436="Highlights"),_xlfn.XLOOKUP(H5436,Calendar!O:O,Calendar!N:N,,-1),""))</f>
        <v/>
      </c>
      <c r="AI5436" s="61" t="str">
        <f>IF(AND(AH5436&lt;&gt;"",E5436="Live"),_xlfn.XLOOKUP(_xlfn.TEXTJOIN(" vs ",,C5436:D5436),Calendar!G:G,Calendar!K:K),"")</f>
        <v/>
      </c>
      <c r="AJ5436" s="61" t="str">
        <f>IF(AND(K5436&lt;&gt;"Match of the Day",K5436&lt;&gt;"Match of the Day 2",K5436&lt;&gt;"Match of the Day Repeat"),"",1+MAX($AJ$10:AJ5435))</f>
        <v/>
      </c>
    </row>
    <row r="5437" spans="34:36" x14ac:dyDescent="0.35">
      <c r="AH5437" s="16" t="str">
        <f>IF(AND(B5437="Premier League",E5437="Live"),_xlfn.XLOOKUP(_xlfn.TEXTJOIN(" vs ",,C5437:D5437),Calendar!G:G,Calendar!B:B),IF(AND(B5437="Premier League",E5437="Highlights"),_xlfn.XLOOKUP(H5437,Calendar!O:O,Calendar!N:N,,-1),""))</f>
        <v/>
      </c>
      <c r="AI5437" s="61" t="str">
        <f>IF(AND(AH5437&lt;&gt;"",E5437="Live"),_xlfn.XLOOKUP(_xlfn.TEXTJOIN(" vs ",,C5437:D5437),Calendar!G:G,Calendar!K:K),"")</f>
        <v/>
      </c>
      <c r="AJ5437" s="61" t="str">
        <f>IF(AND(K5437&lt;&gt;"Match of the Day",K5437&lt;&gt;"Match of the Day 2",K5437&lt;&gt;"Match of the Day Repeat"),"",1+MAX($AJ$10:AJ5436))</f>
        <v/>
      </c>
    </row>
    <row r="5438" spans="34:36" x14ac:dyDescent="0.35">
      <c r="AH5438" s="16" t="str">
        <f>IF(AND(B5438="Premier League",E5438="Live"),_xlfn.XLOOKUP(_xlfn.TEXTJOIN(" vs ",,C5438:D5438),Calendar!G:G,Calendar!B:B),IF(AND(B5438="Premier League",E5438="Highlights"),_xlfn.XLOOKUP(H5438,Calendar!O:O,Calendar!N:N,,-1),""))</f>
        <v/>
      </c>
      <c r="AI5438" s="61" t="str">
        <f>IF(AND(AH5438&lt;&gt;"",E5438="Live"),_xlfn.XLOOKUP(_xlfn.TEXTJOIN(" vs ",,C5438:D5438),Calendar!G:G,Calendar!K:K),"")</f>
        <v/>
      </c>
      <c r="AJ5438" s="61" t="str">
        <f>IF(AND(K5438&lt;&gt;"Match of the Day",K5438&lt;&gt;"Match of the Day 2",K5438&lt;&gt;"Match of the Day Repeat"),"",1+MAX($AJ$10:AJ5437))</f>
        <v/>
      </c>
    </row>
    <row r="5439" spans="34:36" x14ac:dyDescent="0.35">
      <c r="AH5439" s="16" t="str">
        <f>IF(AND(B5439="Premier League",E5439="Live"),_xlfn.XLOOKUP(_xlfn.TEXTJOIN(" vs ",,C5439:D5439),Calendar!G:G,Calendar!B:B),IF(AND(B5439="Premier League",E5439="Highlights"),_xlfn.XLOOKUP(H5439,Calendar!O:O,Calendar!N:N,,-1),""))</f>
        <v/>
      </c>
      <c r="AI5439" s="61" t="str">
        <f>IF(AND(AH5439&lt;&gt;"",E5439="Live"),_xlfn.XLOOKUP(_xlfn.TEXTJOIN(" vs ",,C5439:D5439),Calendar!G:G,Calendar!K:K),"")</f>
        <v/>
      </c>
      <c r="AJ5439" s="61" t="str">
        <f>IF(AND(K5439&lt;&gt;"Match of the Day",K5439&lt;&gt;"Match of the Day 2",K5439&lt;&gt;"Match of the Day Repeat"),"",1+MAX($AJ$10:AJ5438))</f>
        <v/>
      </c>
    </row>
    <row r="5440" spans="34:36" x14ac:dyDescent="0.35">
      <c r="AH5440" s="16" t="str">
        <f>IF(AND(B5440="Premier League",E5440="Live"),_xlfn.XLOOKUP(_xlfn.TEXTJOIN(" vs ",,C5440:D5440),Calendar!G:G,Calendar!B:B),IF(AND(B5440="Premier League",E5440="Highlights"),_xlfn.XLOOKUP(H5440,Calendar!O:O,Calendar!N:N,,-1),""))</f>
        <v/>
      </c>
      <c r="AI5440" s="61" t="str">
        <f>IF(AND(AH5440&lt;&gt;"",E5440="Live"),_xlfn.XLOOKUP(_xlfn.TEXTJOIN(" vs ",,C5440:D5440),Calendar!G:G,Calendar!K:K),"")</f>
        <v/>
      </c>
      <c r="AJ5440" s="61" t="str">
        <f>IF(AND(K5440&lt;&gt;"Match of the Day",K5440&lt;&gt;"Match of the Day 2",K5440&lt;&gt;"Match of the Day Repeat"),"",1+MAX($AJ$10:AJ5439))</f>
        <v/>
      </c>
    </row>
    <row r="5441" spans="34:36" x14ac:dyDescent="0.35">
      <c r="AH5441" s="16" t="str">
        <f>IF(AND(B5441="Premier League",E5441="Live"),_xlfn.XLOOKUP(_xlfn.TEXTJOIN(" vs ",,C5441:D5441),Calendar!G:G,Calendar!B:B),IF(AND(B5441="Premier League",E5441="Highlights"),_xlfn.XLOOKUP(H5441,Calendar!O:O,Calendar!N:N,,-1),""))</f>
        <v/>
      </c>
      <c r="AI5441" s="61" t="str">
        <f>IF(AND(AH5441&lt;&gt;"",E5441="Live"),_xlfn.XLOOKUP(_xlfn.TEXTJOIN(" vs ",,C5441:D5441),Calendar!G:G,Calendar!K:K),"")</f>
        <v/>
      </c>
      <c r="AJ5441" s="61" t="str">
        <f>IF(AND(K5441&lt;&gt;"Match of the Day",K5441&lt;&gt;"Match of the Day 2",K5441&lt;&gt;"Match of the Day Repeat"),"",1+MAX($AJ$10:AJ5440))</f>
        <v/>
      </c>
    </row>
    <row r="5442" spans="34:36" x14ac:dyDescent="0.35">
      <c r="AH5442" s="16" t="str">
        <f>IF(AND(B5442="Premier League",E5442="Live"),_xlfn.XLOOKUP(_xlfn.TEXTJOIN(" vs ",,C5442:D5442),Calendar!G:G,Calendar!B:B),IF(AND(B5442="Premier League",E5442="Highlights"),_xlfn.XLOOKUP(H5442,Calendar!O:O,Calendar!N:N,,-1),""))</f>
        <v/>
      </c>
      <c r="AI5442" s="61" t="str">
        <f>IF(AND(AH5442&lt;&gt;"",E5442="Live"),_xlfn.XLOOKUP(_xlfn.TEXTJOIN(" vs ",,C5442:D5442),Calendar!G:G,Calendar!K:K),"")</f>
        <v/>
      </c>
      <c r="AJ5442" s="61" t="str">
        <f>IF(AND(K5442&lt;&gt;"Match of the Day",K5442&lt;&gt;"Match of the Day 2",K5442&lt;&gt;"Match of the Day Repeat"),"",1+MAX($AJ$10:AJ5441))</f>
        <v/>
      </c>
    </row>
    <row r="5443" spans="34:36" x14ac:dyDescent="0.35">
      <c r="AH5443" s="16" t="str">
        <f>IF(AND(B5443="Premier League",E5443="Live"),_xlfn.XLOOKUP(_xlfn.TEXTJOIN(" vs ",,C5443:D5443),Calendar!G:G,Calendar!B:B),IF(AND(B5443="Premier League",E5443="Highlights"),_xlfn.XLOOKUP(H5443,Calendar!O:O,Calendar!N:N,,-1),""))</f>
        <v/>
      </c>
      <c r="AI5443" s="61" t="str">
        <f>IF(AND(AH5443&lt;&gt;"",E5443="Live"),_xlfn.XLOOKUP(_xlfn.TEXTJOIN(" vs ",,C5443:D5443),Calendar!G:G,Calendar!K:K),"")</f>
        <v/>
      </c>
      <c r="AJ5443" s="61" t="str">
        <f>IF(AND(K5443&lt;&gt;"Match of the Day",K5443&lt;&gt;"Match of the Day 2",K5443&lt;&gt;"Match of the Day Repeat"),"",1+MAX($AJ$10:AJ5442))</f>
        <v/>
      </c>
    </row>
    <row r="5444" spans="34:36" x14ac:dyDescent="0.35">
      <c r="AH5444" s="16" t="str">
        <f>IF(AND(B5444="Premier League",E5444="Live"),_xlfn.XLOOKUP(_xlfn.TEXTJOIN(" vs ",,C5444:D5444),Calendar!G:G,Calendar!B:B),IF(AND(B5444="Premier League",E5444="Highlights"),_xlfn.XLOOKUP(H5444,Calendar!O:O,Calendar!N:N,,-1),""))</f>
        <v/>
      </c>
      <c r="AI5444" s="61" t="str">
        <f>IF(AND(AH5444&lt;&gt;"",E5444="Live"),_xlfn.XLOOKUP(_xlfn.TEXTJOIN(" vs ",,C5444:D5444),Calendar!G:G,Calendar!K:K),"")</f>
        <v/>
      </c>
      <c r="AJ5444" s="61" t="str">
        <f>IF(AND(K5444&lt;&gt;"Match of the Day",K5444&lt;&gt;"Match of the Day 2",K5444&lt;&gt;"Match of the Day Repeat"),"",1+MAX($AJ$10:AJ5443))</f>
        <v/>
      </c>
    </row>
    <row r="5445" spans="34:36" x14ac:dyDescent="0.35">
      <c r="AH5445" s="16" t="str">
        <f>IF(AND(B5445="Premier League",E5445="Live"),_xlfn.XLOOKUP(_xlfn.TEXTJOIN(" vs ",,C5445:D5445),Calendar!G:G,Calendar!B:B),IF(AND(B5445="Premier League",E5445="Highlights"),_xlfn.XLOOKUP(H5445,Calendar!O:O,Calendar!N:N,,-1),""))</f>
        <v/>
      </c>
      <c r="AI5445" s="61" t="str">
        <f>IF(AND(AH5445&lt;&gt;"",E5445="Live"),_xlfn.XLOOKUP(_xlfn.TEXTJOIN(" vs ",,C5445:D5445),Calendar!G:G,Calendar!K:K),"")</f>
        <v/>
      </c>
      <c r="AJ5445" s="61" t="str">
        <f>IF(AND(K5445&lt;&gt;"Match of the Day",K5445&lt;&gt;"Match of the Day 2",K5445&lt;&gt;"Match of the Day Repeat"),"",1+MAX($AJ$10:AJ5444))</f>
        <v/>
      </c>
    </row>
    <row r="5446" spans="34:36" x14ac:dyDescent="0.35">
      <c r="AH5446" s="16" t="str">
        <f>IF(AND(B5446="Premier League",E5446="Live"),_xlfn.XLOOKUP(_xlfn.TEXTJOIN(" vs ",,C5446:D5446),Calendar!G:G,Calendar!B:B),IF(AND(B5446="Premier League",E5446="Highlights"),_xlfn.XLOOKUP(H5446,Calendar!O:O,Calendar!N:N,,-1),""))</f>
        <v/>
      </c>
      <c r="AI5446" s="61" t="str">
        <f>IF(AND(AH5446&lt;&gt;"",E5446="Live"),_xlfn.XLOOKUP(_xlfn.TEXTJOIN(" vs ",,C5446:D5446),Calendar!G:G,Calendar!K:K),"")</f>
        <v/>
      </c>
      <c r="AJ5446" s="61" t="str">
        <f>IF(AND(K5446&lt;&gt;"Match of the Day",K5446&lt;&gt;"Match of the Day 2",K5446&lt;&gt;"Match of the Day Repeat"),"",1+MAX($AJ$10:AJ5445))</f>
        <v/>
      </c>
    </row>
    <row r="5447" spans="34:36" x14ac:dyDescent="0.35">
      <c r="AH5447" s="16" t="str">
        <f>IF(AND(B5447="Premier League",E5447="Live"),_xlfn.XLOOKUP(_xlfn.TEXTJOIN(" vs ",,C5447:D5447),Calendar!G:G,Calendar!B:B),IF(AND(B5447="Premier League",E5447="Highlights"),_xlfn.XLOOKUP(H5447,Calendar!O:O,Calendar!N:N,,-1),""))</f>
        <v/>
      </c>
      <c r="AI5447" s="61" t="str">
        <f>IF(AND(AH5447&lt;&gt;"",E5447="Live"),_xlfn.XLOOKUP(_xlfn.TEXTJOIN(" vs ",,C5447:D5447),Calendar!G:G,Calendar!K:K),"")</f>
        <v/>
      </c>
      <c r="AJ5447" s="61" t="str">
        <f>IF(AND(K5447&lt;&gt;"Match of the Day",K5447&lt;&gt;"Match of the Day 2",K5447&lt;&gt;"Match of the Day Repeat"),"",1+MAX($AJ$10:AJ5446))</f>
        <v/>
      </c>
    </row>
    <row r="5448" spans="34:36" x14ac:dyDescent="0.35">
      <c r="AH5448" s="16" t="str">
        <f>IF(AND(B5448="Premier League",E5448="Live"),_xlfn.XLOOKUP(_xlfn.TEXTJOIN(" vs ",,C5448:D5448),Calendar!G:G,Calendar!B:B),IF(AND(B5448="Premier League",E5448="Highlights"),_xlfn.XLOOKUP(H5448,Calendar!O:O,Calendar!N:N,,-1),""))</f>
        <v/>
      </c>
      <c r="AI5448" s="61" t="str">
        <f>IF(AND(AH5448&lt;&gt;"",E5448="Live"),_xlfn.XLOOKUP(_xlfn.TEXTJOIN(" vs ",,C5448:D5448),Calendar!G:G,Calendar!K:K),"")</f>
        <v/>
      </c>
      <c r="AJ5448" s="61" t="str">
        <f>IF(AND(K5448&lt;&gt;"Match of the Day",K5448&lt;&gt;"Match of the Day 2",K5448&lt;&gt;"Match of the Day Repeat"),"",1+MAX($AJ$10:AJ5447))</f>
        <v/>
      </c>
    </row>
    <row r="5449" spans="34:36" x14ac:dyDescent="0.35">
      <c r="AH5449" s="16" t="str">
        <f>IF(AND(B5449="Premier League",E5449="Live"),_xlfn.XLOOKUP(_xlfn.TEXTJOIN(" vs ",,C5449:D5449),Calendar!G:G,Calendar!B:B),IF(AND(B5449="Premier League",E5449="Highlights"),_xlfn.XLOOKUP(H5449,Calendar!O:O,Calendar!N:N,,-1),""))</f>
        <v/>
      </c>
      <c r="AI5449" s="61" t="str">
        <f>IF(AND(AH5449&lt;&gt;"",E5449="Live"),_xlfn.XLOOKUP(_xlfn.TEXTJOIN(" vs ",,C5449:D5449),Calendar!G:G,Calendar!K:K),"")</f>
        <v/>
      </c>
      <c r="AJ5449" s="61" t="str">
        <f>IF(AND(K5449&lt;&gt;"Match of the Day",K5449&lt;&gt;"Match of the Day 2",K5449&lt;&gt;"Match of the Day Repeat"),"",1+MAX($AJ$10:AJ5448))</f>
        <v/>
      </c>
    </row>
    <row r="5450" spans="34:36" x14ac:dyDescent="0.35">
      <c r="AH5450" s="16" t="str">
        <f>IF(AND(B5450="Premier League",E5450="Live"),_xlfn.XLOOKUP(_xlfn.TEXTJOIN(" vs ",,C5450:D5450),Calendar!G:G,Calendar!B:B),IF(AND(B5450="Premier League",E5450="Highlights"),_xlfn.XLOOKUP(H5450,Calendar!O:O,Calendar!N:N,,-1),""))</f>
        <v/>
      </c>
      <c r="AI5450" s="61" t="str">
        <f>IF(AND(AH5450&lt;&gt;"",E5450="Live"),_xlfn.XLOOKUP(_xlfn.TEXTJOIN(" vs ",,C5450:D5450),Calendar!G:G,Calendar!K:K),"")</f>
        <v/>
      </c>
      <c r="AJ5450" s="61" t="str">
        <f>IF(AND(K5450&lt;&gt;"Match of the Day",K5450&lt;&gt;"Match of the Day 2",K5450&lt;&gt;"Match of the Day Repeat"),"",1+MAX($AJ$10:AJ5449))</f>
        <v/>
      </c>
    </row>
    <row r="5451" spans="34:36" x14ac:dyDescent="0.35">
      <c r="AH5451" s="16" t="str">
        <f>IF(AND(B5451="Premier League",E5451="Live"),_xlfn.XLOOKUP(_xlfn.TEXTJOIN(" vs ",,C5451:D5451),Calendar!G:G,Calendar!B:B),IF(AND(B5451="Premier League",E5451="Highlights"),_xlfn.XLOOKUP(H5451,Calendar!O:O,Calendar!N:N,,-1),""))</f>
        <v/>
      </c>
      <c r="AI5451" s="61" t="str">
        <f>IF(AND(AH5451&lt;&gt;"",E5451="Live"),_xlfn.XLOOKUP(_xlfn.TEXTJOIN(" vs ",,C5451:D5451),Calendar!G:G,Calendar!K:K),"")</f>
        <v/>
      </c>
      <c r="AJ5451" s="61" t="str">
        <f>IF(AND(K5451&lt;&gt;"Match of the Day",K5451&lt;&gt;"Match of the Day 2",K5451&lt;&gt;"Match of the Day Repeat"),"",1+MAX($AJ$10:AJ5450))</f>
        <v/>
      </c>
    </row>
    <row r="5452" spans="34:36" x14ac:dyDescent="0.35">
      <c r="AH5452" s="16" t="str">
        <f>IF(AND(B5452="Premier League",E5452="Live"),_xlfn.XLOOKUP(_xlfn.TEXTJOIN(" vs ",,C5452:D5452),Calendar!G:G,Calendar!B:B),IF(AND(B5452="Premier League",E5452="Highlights"),_xlfn.XLOOKUP(H5452,Calendar!O:O,Calendar!N:N,,-1),""))</f>
        <v/>
      </c>
      <c r="AI5452" s="61" t="str">
        <f>IF(AND(AH5452&lt;&gt;"",E5452="Live"),_xlfn.XLOOKUP(_xlfn.TEXTJOIN(" vs ",,C5452:D5452),Calendar!G:G,Calendar!K:K),"")</f>
        <v/>
      </c>
      <c r="AJ5452" s="61" t="str">
        <f>IF(AND(K5452&lt;&gt;"Match of the Day",K5452&lt;&gt;"Match of the Day 2",K5452&lt;&gt;"Match of the Day Repeat"),"",1+MAX($AJ$10:AJ5451))</f>
        <v/>
      </c>
    </row>
    <row r="5453" spans="34:36" x14ac:dyDescent="0.35">
      <c r="AH5453" s="16" t="str">
        <f>IF(AND(B5453="Premier League",E5453="Live"),_xlfn.XLOOKUP(_xlfn.TEXTJOIN(" vs ",,C5453:D5453),Calendar!G:G,Calendar!B:B),IF(AND(B5453="Premier League",E5453="Highlights"),_xlfn.XLOOKUP(H5453,Calendar!O:O,Calendar!N:N,,-1),""))</f>
        <v/>
      </c>
      <c r="AI5453" s="61" t="str">
        <f>IF(AND(AH5453&lt;&gt;"",E5453="Live"),_xlfn.XLOOKUP(_xlfn.TEXTJOIN(" vs ",,C5453:D5453),Calendar!G:G,Calendar!K:K),"")</f>
        <v/>
      </c>
      <c r="AJ5453" s="61" t="str">
        <f>IF(AND(K5453&lt;&gt;"Match of the Day",K5453&lt;&gt;"Match of the Day 2",K5453&lt;&gt;"Match of the Day Repeat"),"",1+MAX($AJ$10:AJ5452))</f>
        <v/>
      </c>
    </row>
    <row r="5454" spans="34:36" x14ac:dyDescent="0.35">
      <c r="AH5454" s="16" t="str">
        <f>IF(AND(B5454="Premier League",E5454="Live"),_xlfn.XLOOKUP(_xlfn.TEXTJOIN(" vs ",,C5454:D5454),Calendar!G:G,Calendar!B:B),IF(AND(B5454="Premier League",E5454="Highlights"),_xlfn.XLOOKUP(H5454,Calendar!O:O,Calendar!N:N,,-1),""))</f>
        <v/>
      </c>
      <c r="AI5454" s="61" t="str">
        <f>IF(AND(AH5454&lt;&gt;"",E5454="Live"),_xlfn.XLOOKUP(_xlfn.TEXTJOIN(" vs ",,C5454:D5454),Calendar!G:G,Calendar!K:K),"")</f>
        <v/>
      </c>
      <c r="AJ5454" s="61" t="str">
        <f>IF(AND(K5454&lt;&gt;"Match of the Day",K5454&lt;&gt;"Match of the Day 2",K5454&lt;&gt;"Match of the Day Repeat"),"",1+MAX($AJ$10:AJ5453))</f>
        <v/>
      </c>
    </row>
    <row r="5455" spans="34:36" x14ac:dyDescent="0.35">
      <c r="AH5455" s="16" t="str">
        <f>IF(AND(B5455="Premier League",E5455="Live"),_xlfn.XLOOKUP(_xlfn.TEXTJOIN(" vs ",,C5455:D5455),Calendar!G:G,Calendar!B:B),IF(AND(B5455="Premier League",E5455="Highlights"),_xlfn.XLOOKUP(H5455,Calendar!O:O,Calendar!N:N,,-1),""))</f>
        <v/>
      </c>
      <c r="AI5455" s="61" t="str">
        <f>IF(AND(AH5455&lt;&gt;"",E5455="Live"),_xlfn.XLOOKUP(_xlfn.TEXTJOIN(" vs ",,C5455:D5455),Calendar!G:G,Calendar!K:K),"")</f>
        <v/>
      </c>
      <c r="AJ5455" s="61" t="str">
        <f>IF(AND(K5455&lt;&gt;"Match of the Day",K5455&lt;&gt;"Match of the Day 2",K5455&lt;&gt;"Match of the Day Repeat"),"",1+MAX($AJ$10:AJ5454))</f>
        <v/>
      </c>
    </row>
    <row r="5456" spans="34:36" x14ac:dyDescent="0.35">
      <c r="AH5456" s="16" t="str">
        <f>IF(AND(B5456="Premier League",E5456="Live"),_xlfn.XLOOKUP(_xlfn.TEXTJOIN(" vs ",,C5456:D5456),Calendar!G:G,Calendar!B:B),IF(AND(B5456="Premier League",E5456="Highlights"),_xlfn.XLOOKUP(H5456,Calendar!O:O,Calendar!N:N,,-1),""))</f>
        <v/>
      </c>
      <c r="AI5456" s="61" t="str">
        <f>IF(AND(AH5456&lt;&gt;"",E5456="Live"),_xlfn.XLOOKUP(_xlfn.TEXTJOIN(" vs ",,C5456:D5456),Calendar!G:G,Calendar!K:K),"")</f>
        <v/>
      </c>
      <c r="AJ5456" s="61" t="str">
        <f>IF(AND(K5456&lt;&gt;"Match of the Day",K5456&lt;&gt;"Match of the Day 2",K5456&lt;&gt;"Match of the Day Repeat"),"",1+MAX($AJ$10:AJ5455))</f>
        <v/>
      </c>
    </row>
    <row r="5457" spans="34:36" x14ac:dyDescent="0.35">
      <c r="AH5457" s="16" t="str">
        <f>IF(AND(B5457="Premier League",E5457="Live"),_xlfn.XLOOKUP(_xlfn.TEXTJOIN(" vs ",,C5457:D5457),Calendar!G:G,Calendar!B:B),IF(AND(B5457="Premier League",E5457="Highlights"),_xlfn.XLOOKUP(H5457,Calendar!O:O,Calendar!N:N,,-1),""))</f>
        <v/>
      </c>
      <c r="AI5457" s="61" t="str">
        <f>IF(AND(AH5457&lt;&gt;"",E5457="Live"),_xlfn.XLOOKUP(_xlfn.TEXTJOIN(" vs ",,C5457:D5457),Calendar!G:G,Calendar!K:K),"")</f>
        <v/>
      </c>
      <c r="AJ5457" s="61" t="str">
        <f>IF(AND(K5457&lt;&gt;"Match of the Day",K5457&lt;&gt;"Match of the Day 2",K5457&lt;&gt;"Match of the Day Repeat"),"",1+MAX($AJ$10:AJ5456))</f>
        <v/>
      </c>
    </row>
    <row r="5458" spans="34:36" x14ac:dyDescent="0.35">
      <c r="AH5458" s="16" t="str">
        <f>IF(AND(B5458="Premier League",E5458="Live"),_xlfn.XLOOKUP(_xlfn.TEXTJOIN(" vs ",,C5458:D5458),Calendar!G:G,Calendar!B:B),IF(AND(B5458="Premier League",E5458="Highlights"),_xlfn.XLOOKUP(H5458,Calendar!O:O,Calendar!N:N,,-1),""))</f>
        <v/>
      </c>
      <c r="AI5458" s="61" t="str">
        <f>IF(AND(AH5458&lt;&gt;"",E5458="Live"),_xlfn.XLOOKUP(_xlfn.TEXTJOIN(" vs ",,C5458:D5458),Calendar!G:G,Calendar!K:K),"")</f>
        <v/>
      </c>
      <c r="AJ5458" s="61" t="str">
        <f>IF(AND(K5458&lt;&gt;"Match of the Day",K5458&lt;&gt;"Match of the Day 2",K5458&lt;&gt;"Match of the Day Repeat"),"",1+MAX($AJ$10:AJ5457))</f>
        <v/>
      </c>
    </row>
    <row r="5459" spans="34:36" x14ac:dyDescent="0.35">
      <c r="AH5459" s="16" t="str">
        <f>IF(AND(B5459="Premier League",E5459="Live"),_xlfn.XLOOKUP(_xlfn.TEXTJOIN(" vs ",,C5459:D5459),Calendar!G:G,Calendar!B:B),IF(AND(B5459="Premier League",E5459="Highlights"),_xlfn.XLOOKUP(H5459,Calendar!O:O,Calendar!N:N,,-1),""))</f>
        <v/>
      </c>
      <c r="AI5459" s="61" t="str">
        <f>IF(AND(AH5459&lt;&gt;"",E5459="Live"),_xlfn.XLOOKUP(_xlfn.TEXTJOIN(" vs ",,C5459:D5459),Calendar!G:G,Calendar!K:K),"")</f>
        <v/>
      </c>
      <c r="AJ5459" s="61" t="str">
        <f>IF(AND(K5459&lt;&gt;"Match of the Day",K5459&lt;&gt;"Match of the Day 2",K5459&lt;&gt;"Match of the Day Repeat"),"",1+MAX($AJ$10:AJ5458))</f>
        <v/>
      </c>
    </row>
    <row r="5460" spans="34:36" x14ac:dyDescent="0.35">
      <c r="AH5460" s="16" t="str">
        <f>IF(AND(B5460="Premier League",E5460="Live"),_xlfn.XLOOKUP(_xlfn.TEXTJOIN(" vs ",,C5460:D5460),Calendar!G:G,Calendar!B:B),IF(AND(B5460="Premier League",E5460="Highlights"),_xlfn.XLOOKUP(H5460,Calendar!O:O,Calendar!N:N,,-1),""))</f>
        <v/>
      </c>
      <c r="AI5460" s="61" t="str">
        <f>IF(AND(AH5460&lt;&gt;"",E5460="Live"),_xlfn.XLOOKUP(_xlfn.TEXTJOIN(" vs ",,C5460:D5460),Calendar!G:G,Calendar!K:K),"")</f>
        <v/>
      </c>
      <c r="AJ5460" s="61" t="str">
        <f>IF(AND(K5460&lt;&gt;"Match of the Day",K5460&lt;&gt;"Match of the Day 2",K5460&lt;&gt;"Match of the Day Repeat"),"",1+MAX($AJ$10:AJ5459))</f>
        <v/>
      </c>
    </row>
    <row r="5461" spans="34:36" x14ac:dyDescent="0.35">
      <c r="AH5461" s="16" t="str">
        <f>IF(AND(B5461="Premier League",E5461="Live"),_xlfn.XLOOKUP(_xlfn.TEXTJOIN(" vs ",,C5461:D5461),Calendar!G:G,Calendar!B:B),IF(AND(B5461="Premier League",E5461="Highlights"),_xlfn.XLOOKUP(H5461,Calendar!O:O,Calendar!N:N,,-1),""))</f>
        <v/>
      </c>
      <c r="AI5461" s="61" t="str">
        <f>IF(AND(AH5461&lt;&gt;"",E5461="Live"),_xlfn.XLOOKUP(_xlfn.TEXTJOIN(" vs ",,C5461:D5461),Calendar!G:G,Calendar!K:K),"")</f>
        <v/>
      </c>
      <c r="AJ5461" s="61" t="str">
        <f>IF(AND(K5461&lt;&gt;"Match of the Day",K5461&lt;&gt;"Match of the Day 2",K5461&lt;&gt;"Match of the Day Repeat"),"",1+MAX($AJ$10:AJ5460))</f>
        <v/>
      </c>
    </row>
    <row r="5462" spans="34:36" x14ac:dyDescent="0.35">
      <c r="AH5462" s="16" t="str">
        <f>IF(AND(B5462="Premier League",E5462="Live"),_xlfn.XLOOKUP(_xlfn.TEXTJOIN(" vs ",,C5462:D5462),Calendar!G:G,Calendar!B:B),IF(AND(B5462="Premier League",E5462="Highlights"),_xlfn.XLOOKUP(H5462,Calendar!O:O,Calendar!N:N,,-1),""))</f>
        <v/>
      </c>
      <c r="AI5462" s="61" t="str">
        <f>IF(AND(AH5462&lt;&gt;"",E5462="Live"),_xlfn.XLOOKUP(_xlfn.TEXTJOIN(" vs ",,C5462:D5462),Calendar!G:G,Calendar!K:K),"")</f>
        <v/>
      </c>
      <c r="AJ5462" s="61" t="str">
        <f>IF(AND(K5462&lt;&gt;"Match of the Day",K5462&lt;&gt;"Match of the Day 2",K5462&lt;&gt;"Match of the Day Repeat"),"",1+MAX($AJ$10:AJ5461))</f>
        <v/>
      </c>
    </row>
    <row r="5463" spans="34:36" x14ac:dyDescent="0.35">
      <c r="AH5463" s="16" t="str">
        <f>IF(AND(B5463="Premier League",E5463="Live"),_xlfn.XLOOKUP(_xlfn.TEXTJOIN(" vs ",,C5463:D5463),Calendar!G:G,Calendar!B:B),IF(AND(B5463="Premier League",E5463="Highlights"),_xlfn.XLOOKUP(H5463,Calendar!O:O,Calendar!N:N,,-1),""))</f>
        <v/>
      </c>
      <c r="AI5463" s="61" t="str">
        <f>IF(AND(AH5463&lt;&gt;"",E5463="Live"),_xlfn.XLOOKUP(_xlfn.TEXTJOIN(" vs ",,C5463:D5463),Calendar!G:G,Calendar!K:K),"")</f>
        <v/>
      </c>
      <c r="AJ5463" s="61" t="str">
        <f>IF(AND(K5463&lt;&gt;"Match of the Day",K5463&lt;&gt;"Match of the Day 2",K5463&lt;&gt;"Match of the Day Repeat"),"",1+MAX($AJ$10:AJ5462))</f>
        <v/>
      </c>
    </row>
    <row r="5464" spans="34:36" x14ac:dyDescent="0.35">
      <c r="AH5464" s="16" t="str">
        <f>IF(AND(B5464="Premier League",E5464="Live"),_xlfn.XLOOKUP(_xlfn.TEXTJOIN(" vs ",,C5464:D5464),Calendar!G:G,Calendar!B:B),IF(AND(B5464="Premier League",E5464="Highlights"),_xlfn.XLOOKUP(H5464,Calendar!O:O,Calendar!N:N,,-1),""))</f>
        <v/>
      </c>
      <c r="AI5464" s="61" t="str">
        <f>IF(AND(AH5464&lt;&gt;"",E5464="Live"),_xlfn.XLOOKUP(_xlfn.TEXTJOIN(" vs ",,C5464:D5464),Calendar!G:G,Calendar!K:K),"")</f>
        <v/>
      </c>
      <c r="AJ5464" s="61" t="str">
        <f>IF(AND(K5464&lt;&gt;"Match of the Day",K5464&lt;&gt;"Match of the Day 2",K5464&lt;&gt;"Match of the Day Repeat"),"",1+MAX($AJ$10:AJ5463))</f>
        <v/>
      </c>
    </row>
    <row r="5465" spans="34:36" x14ac:dyDescent="0.35">
      <c r="AH5465" s="16" t="str">
        <f>IF(AND(B5465="Premier League",E5465="Live"),_xlfn.XLOOKUP(_xlfn.TEXTJOIN(" vs ",,C5465:D5465),Calendar!G:G,Calendar!B:B),IF(AND(B5465="Premier League",E5465="Highlights"),_xlfn.XLOOKUP(H5465,Calendar!O:O,Calendar!N:N,,-1),""))</f>
        <v/>
      </c>
      <c r="AI5465" s="61" t="str">
        <f>IF(AND(AH5465&lt;&gt;"",E5465="Live"),_xlfn.XLOOKUP(_xlfn.TEXTJOIN(" vs ",,C5465:D5465),Calendar!G:G,Calendar!K:K),"")</f>
        <v/>
      </c>
      <c r="AJ5465" s="61" t="str">
        <f>IF(AND(K5465&lt;&gt;"Match of the Day",K5465&lt;&gt;"Match of the Day 2",K5465&lt;&gt;"Match of the Day Repeat"),"",1+MAX($AJ$10:AJ5464))</f>
        <v/>
      </c>
    </row>
    <row r="5466" spans="34:36" x14ac:dyDescent="0.35">
      <c r="AH5466" s="16" t="str">
        <f>IF(AND(B5466="Premier League",E5466="Live"),_xlfn.XLOOKUP(_xlfn.TEXTJOIN(" vs ",,C5466:D5466),Calendar!G:G,Calendar!B:B),IF(AND(B5466="Premier League",E5466="Highlights"),_xlfn.XLOOKUP(H5466,Calendar!O:O,Calendar!N:N,,-1),""))</f>
        <v/>
      </c>
      <c r="AI5466" s="61" t="str">
        <f>IF(AND(AH5466&lt;&gt;"",E5466="Live"),_xlfn.XLOOKUP(_xlfn.TEXTJOIN(" vs ",,C5466:D5466),Calendar!G:G,Calendar!K:K),"")</f>
        <v/>
      </c>
      <c r="AJ5466" s="61" t="str">
        <f>IF(AND(K5466&lt;&gt;"Match of the Day",K5466&lt;&gt;"Match of the Day 2",K5466&lt;&gt;"Match of the Day Repeat"),"",1+MAX($AJ$10:AJ5465))</f>
        <v/>
      </c>
    </row>
    <row r="5467" spans="34:36" x14ac:dyDescent="0.35">
      <c r="AH5467" s="16" t="str">
        <f>IF(AND(B5467="Premier League",E5467="Live"),_xlfn.XLOOKUP(_xlfn.TEXTJOIN(" vs ",,C5467:D5467),Calendar!G:G,Calendar!B:B),IF(AND(B5467="Premier League",E5467="Highlights"),_xlfn.XLOOKUP(H5467,Calendar!O:O,Calendar!N:N,,-1),""))</f>
        <v/>
      </c>
      <c r="AI5467" s="61" t="str">
        <f>IF(AND(AH5467&lt;&gt;"",E5467="Live"),_xlfn.XLOOKUP(_xlfn.TEXTJOIN(" vs ",,C5467:D5467),Calendar!G:G,Calendar!K:K),"")</f>
        <v/>
      </c>
      <c r="AJ5467" s="61" t="str">
        <f>IF(AND(K5467&lt;&gt;"Match of the Day",K5467&lt;&gt;"Match of the Day 2",K5467&lt;&gt;"Match of the Day Repeat"),"",1+MAX($AJ$10:AJ5466))</f>
        <v/>
      </c>
    </row>
    <row r="5468" spans="34:36" x14ac:dyDescent="0.35">
      <c r="AH5468" s="16" t="str">
        <f>IF(AND(B5468="Premier League",E5468="Live"),_xlfn.XLOOKUP(_xlfn.TEXTJOIN(" vs ",,C5468:D5468),Calendar!G:G,Calendar!B:B),IF(AND(B5468="Premier League",E5468="Highlights"),_xlfn.XLOOKUP(H5468,Calendar!O:O,Calendar!N:N,,-1),""))</f>
        <v/>
      </c>
      <c r="AI5468" s="61" t="str">
        <f>IF(AND(AH5468&lt;&gt;"",E5468="Live"),_xlfn.XLOOKUP(_xlfn.TEXTJOIN(" vs ",,C5468:D5468),Calendar!G:G,Calendar!K:K),"")</f>
        <v/>
      </c>
      <c r="AJ5468" s="61" t="str">
        <f>IF(AND(K5468&lt;&gt;"Match of the Day",K5468&lt;&gt;"Match of the Day 2",K5468&lt;&gt;"Match of the Day Repeat"),"",1+MAX($AJ$10:AJ5467))</f>
        <v/>
      </c>
    </row>
    <row r="5469" spans="34:36" x14ac:dyDescent="0.35">
      <c r="AH5469" s="16" t="str">
        <f>IF(AND(B5469="Premier League",E5469="Live"),_xlfn.XLOOKUP(_xlfn.TEXTJOIN(" vs ",,C5469:D5469),Calendar!G:G,Calendar!B:B),IF(AND(B5469="Premier League",E5469="Highlights"),_xlfn.XLOOKUP(H5469,Calendar!O:O,Calendar!N:N,,-1),""))</f>
        <v/>
      </c>
      <c r="AI5469" s="61" t="str">
        <f>IF(AND(AH5469&lt;&gt;"",E5469="Live"),_xlfn.XLOOKUP(_xlfn.TEXTJOIN(" vs ",,C5469:D5469),Calendar!G:G,Calendar!K:K),"")</f>
        <v/>
      </c>
      <c r="AJ5469" s="61" t="str">
        <f>IF(AND(K5469&lt;&gt;"Match of the Day",K5469&lt;&gt;"Match of the Day 2",K5469&lt;&gt;"Match of the Day Repeat"),"",1+MAX($AJ$10:AJ5468))</f>
        <v/>
      </c>
    </row>
    <row r="5470" spans="34:36" x14ac:dyDescent="0.35">
      <c r="AH5470" s="16" t="str">
        <f>IF(AND(B5470="Premier League",E5470="Live"),_xlfn.XLOOKUP(_xlfn.TEXTJOIN(" vs ",,C5470:D5470),Calendar!G:G,Calendar!B:B),IF(AND(B5470="Premier League",E5470="Highlights"),_xlfn.XLOOKUP(H5470,Calendar!O:O,Calendar!N:N,,-1),""))</f>
        <v/>
      </c>
      <c r="AI5470" s="61" t="str">
        <f>IF(AND(AH5470&lt;&gt;"",E5470="Live"),_xlfn.XLOOKUP(_xlfn.TEXTJOIN(" vs ",,C5470:D5470),Calendar!G:G,Calendar!K:K),"")</f>
        <v/>
      </c>
      <c r="AJ5470" s="61" t="str">
        <f>IF(AND(K5470&lt;&gt;"Match of the Day",K5470&lt;&gt;"Match of the Day 2",K5470&lt;&gt;"Match of the Day Repeat"),"",1+MAX($AJ$10:AJ5469))</f>
        <v/>
      </c>
    </row>
    <row r="5471" spans="34:36" x14ac:dyDescent="0.35">
      <c r="AH5471" s="16" t="str">
        <f>IF(AND(B5471="Premier League",E5471="Live"),_xlfn.XLOOKUP(_xlfn.TEXTJOIN(" vs ",,C5471:D5471),Calendar!G:G,Calendar!B:B),IF(AND(B5471="Premier League",E5471="Highlights"),_xlfn.XLOOKUP(H5471,Calendar!O:O,Calendar!N:N,,-1),""))</f>
        <v/>
      </c>
      <c r="AI5471" s="61" t="str">
        <f>IF(AND(AH5471&lt;&gt;"",E5471="Live"),_xlfn.XLOOKUP(_xlfn.TEXTJOIN(" vs ",,C5471:D5471),Calendar!G:G,Calendar!K:K),"")</f>
        <v/>
      </c>
      <c r="AJ5471" s="61" t="str">
        <f>IF(AND(K5471&lt;&gt;"Match of the Day",K5471&lt;&gt;"Match of the Day 2",K5471&lt;&gt;"Match of the Day Repeat"),"",1+MAX($AJ$10:AJ5470))</f>
        <v/>
      </c>
    </row>
    <row r="5472" spans="34:36" x14ac:dyDescent="0.35">
      <c r="AH5472" s="16" t="str">
        <f>IF(AND(B5472="Premier League",E5472="Live"),_xlfn.XLOOKUP(_xlfn.TEXTJOIN(" vs ",,C5472:D5472),Calendar!G:G,Calendar!B:B),IF(AND(B5472="Premier League",E5472="Highlights"),_xlfn.XLOOKUP(H5472,Calendar!O:O,Calendar!N:N,,-1),""))</f>
        <v/>
      </c>
      <c r="AI5472" s="61" t="str">
        <f>IF(AND(AH5472&lt;&gt;"",E5472="Live"),_xlfn.XLOOKUP(_xlfn.TEXTJOIN(" vs ",,C5472:D5472),Calendar!G:G,Calendar!K:K),"")</f>
        <v/>
      </c>
      <c r="AJ5472" s="61" t="str">
        <f>IF(AND(K5472&lt;&gt;"Match of the Day",K5472&lt;&gt;"Match of the Day 2",K5472&lt;&gt;"Match of the Day Repeat"),"",1+MAX($AJ$10:AJ5471))</f>
        <v/>
      </c>
    </row>
    <row r="5473" spans="34:36" x14ac:dyDescent="0.35">
      <c r="AH5473" s="16" t="str">
        <f>IF(AND(B5473="Premier League",E5473="Live"),_xlfn.XLOOKUP(_xlfn.TEXTJOIN(" vs ",,C5473:D5473),Calendar!G:G,Calendar!B:B),IF(AND(B5473="Premier League",E5473="Highlights"),_xlfn.XLOOKUP(H5473,Calendar!O:O,Calendar!N:N,,-1),""))</f>
        <v/>
      </c>
      <c r="AI5473" s="61" t="str">
        <f>IF(AND(AH5473&lt;&gt;"",E5473="Live"),_xlfn.XLOOKUP(_xlfn.TEXTJOIN(" vs ",,C5473:D5473),Calendar!G:G,Calendar!K:K),"")</f>
        <v/>
      </c>
      <c r="AJ5473" s="61" t="str">
        <f>IF(AND(K5473&lt;&gt;"Match of the Day",K5473&lt;&gt;"Match of the Day 2",K5473&lt;&gt;"Match of the Day Repeat"),"",1+MAX($AJ$10:AJ5472))</f>
        <v/>
      </c>
    </row>
    <row r="5474" spans="34:36" x14ac:dyDescent="0.35">
      <c r="AH5474" s="16" t="str">
        <f>IF(AND(B5474="Premier League",E5474="Live"),_xlfn.XLOOKUP(_xlfn.TEXTJOIN(" vs ",,C5474:D5474),Calendar!G:G,Calendar!B:B),IF(AND(B5474="Premier League",E5474="Highlights"),_xlfn.XLOOKUP(H5474,Calendar!O:O,Calendar!N:N,,-1),""))</f>
        <v/>
      </c>
      <c r="AI5474" s="61" t="str">
        <f>IF(AND(AH5474&lt;&gt;"",E5474="Live"),_xlfn.XLOOKUP(_xlfn.TEXTJOIN(" vs ",,C5474:D5474),Calendar!G:G,Calendar!K:K),"")</f>
        <v/>
      </c>
      <c r="AJ5474" s="61" t="str">
        <f>IF(AND(K5474&lt;&gt;"Match of the Day",K5474&lt;&gt;"Match of the Day 2",K5474&lt;&gt;"Match of the Day Repeat"),"",1+MAX($AJ$10:AJ5473))</f>
        <v/>
      </c>
    </row>
    <row r="5475" spans="34:36" x14ac:dyDescent="0.35">
      <c r="AH5475" s="16" t="str">
        <f>IF(AND(B5475="Premier League",E5475="Live"),_xlfn.XLOOKUP(_xlfn.TEXTJOIN(" vs ",,C5475:D5475),Calendar!G:G,Calendar!B:B),IF(AND(B5475="Premier League",E5475="Highlights"),_xlfn.XLOOKUP(H5475,Calendar!O:O,Calendar!N:N,,-1),""))</f>
        <v/>
      </c>
      <c r="AI5475" s="61" t="str">
        <f>IF(AND(AH5475&lt;&gt;"",E5475="Live"),_xlfn.XLOOKUP(_xlfn.TEXTJOIN(" vs ",,C5475:D5475),Calendar!G:G,Calendar!K:K),"")</f>
        <v/>
      </c>
      <c r="AJ5475" s="61" t="str">
        <f>IF(AND(K5475&lt;&gt;"Match of the Day",K5475&lt;&gt;"Match of the Day 2",K5475&lt;&gt;"Match of the Day Repeat"),"",1+MAX($AJ$10:AJ5474))</f>
        <v/>
      </c>
    </row>
    <row r="5476" spans="34:36" x14ac:dyDescent="0.35">
      <c r="AH5476" s="16" t="str">
        <f>IF(AND(B5476="Premier League",E5476="Live"),_xlfn.XLOOKUP(_xlfn.TEXTJOIN(" vs ",,C5476:D5476),Calendar!G:G,Calendar!B:B),IF(AND(B5476="Premier League",E5476="Highlights"),_xlfn.XLOOKUP(H5476,Calendar!O:O,Calendar!N:N,,-1),""))</f>
        <v/>
      </c>
      <c r="AI5476" s="61" t="str">
        <f>IF(AND(AH5476&lt;&gt;"",E5476="Live"),_xlfn.XLOOKUP(_xlfn.TEXTJOIN(" vs ",,C5476:D5476),Calendar!G:G,Calendar!K:K),"")</f>
        <v/>
      </c>
      <c r="AJ5476" s="61" t="str">
        <f>IF(AND(K5476&lt;&gt;"Match of the Day",K5476&lt;&gt;"Match of the Day 2",K5476&lt;&gt;"Match of the Day Repeat"),"",1+MAX($AJ$10:AJ5475))</f>
        <v/>
      </c>
    </row>
    <row r="5477" spans="34:36" x14ac:dyDescent="0.35">
      <c r="AH5477" s="16" t="str">
        <f>IF(AND(B5477="Premier League",E5477="Live"),_xlfn.XLOOKUP(_xlfn.TEXTJOIN(" vs ",,C5477:D5477),Calendar!G:G,Calendar!B:B),IF(AND(B5477="Premier League",E5477="Highlights"),_xlfn.XLOOKUP(H5477,Calendar!O:O,Calendar!N:N,,-1),""))</f>
        <v/>
      </c>
      <c r="AI5477" s="61" t="str">
        <f>IF(AND(AH5477&lt;&gt;"",E5477="Live"),_xlfn.XLOOKUP(_xlfn.TEXTJOIN(" vs ",,C5477:D5477),Calendar!G:G,Calendar!K:K),"")</f>
        <v/>
      </c>
      <c r="AJ5477" s="61" t="str">
        <f>IF(AND(K5477&lt;&gt;"Match of the Day",K5477&lt;&gt;"Match of the Day 2",K5477&lt;&gt;"Match of the Day Repeat"),"",1+MAX($AJ$10:AJ5476))</f>
        <v/>
      </c>
    </row>
    <row r="5478" spans="34:36" x14ac:dyDescent="0.35">
      <c r="AH5478" s="16" t="str">
        <f>IF(AND(B5478="Premier League",E5478="Live"),_xlfn.XLOOKUP(_xlfn.TEXTJOIN(" vs ",,C5478:D5478),Calendar!G:G,Calendar!B:B),IF(AND(B5478="Premier League",E5478="Highlights"),_xlfn.XLOOKUP(H5478,Calendar!O:O,Calendar!N:N,,-1),""))</f>
        <v/>
      </c>
      <c r="AI5478" s="61" t="str">
        <f>IF(AND(AH5478&lt;&gt;"",E5478="Live"),_xlfn.XLOOKUP(_xlfn.TEXTJOIN(" vs ",,C5478:D5478),Calendar!G:G,Calendar!K:K),"")</f>
        <v/>
      </c>
      <c r="AJ5478" s="61" t="str">
        <f>IF(AND(K5478&lt;&gt;"Match of the Day",K5478&lt;&gt;"Match of the Day 2",K5478&lt;&gt;"Match of the Day Repeat"),"",1+MAX($AJ$10:AJ5477))</f>
        <v/>
      </c>
    </row>
    <row r="5479" spans="34:36" x14ac:dyDescent="0.35">
      <c r="AH5479" s="16" t="str">
        <f>IF(AND(B5479="Premier League",E5479="Live"),_xlfn.XLOOKUP(_xlfn.TEXTJOIN(" vs ",,C5479:D5479),Calendar!G:G,Calendar!B:B),IF(AND(B5479="Premier League",E5479="Highlights"),_xlfn.XLOOKUP(H5479,Calendar!O:O,Calendar!N:N,,-1),""))</f>
        <v/>
      </c>
      <c r="AI5479" s="61" t="str">
        <f>IF(AND(AH5479&lt;&gt;"",E5479="Live"),_xlfn.XLOOKUP(_xlfn.TEXTJOIN(" vs ",,C5479:D5479),Calendar!G:G,Calendar!K:K),"")</f>
        <v/>
      </c>
      <c r="AJ5479" s="61" t="str">
        <f>IF(AND(K5479&lt;&gt;"Match of the Day",K5479&lt;&gt;"Match of the Day 2",K5479&lt;&gt;"Match of the Day Repeat"),"",1+MAX($AJ$10:AJ5478))</f>
        <v/>
      </c>
    </row>
    <row r="5480" spans="34:36" x14ac:dyDescent="0.35">
      <c r="AH5480" s="16" t="str">
        <f>IF(AND(B5480="Premier League",E5480="Live"),_xlfn.XLOOKUP(_xlfn.TEXTJOIN(" vs ",,C5480:D5480),Calendar!G:G,Calendar!B:B),IF(AND(B5480="Premier League",E5480="Highlights"),_xlfn.XLOOKUP(H5480,Calendar!O:O,Calendar!N:N,,-1),""))</f>
        <v/>
      </c>
      <c r="AI5480" s="61" t="str">
        <f>IF(AND(AH5480&lt;&gt;"",E5480="Live"),_xlfn.XLOOKUP(_xlfn.TEXTJOIN(" vs ",,C5480:D5480),Calendar!G:G,Calendar!K:K),"")</f>
        <v/>
      </c>
      <c r="AJ5480" s="61" t="str">
        <f>IF(AND(K5480&lt;&gt;"Match of the Day",K5480&lt;&gt;"Match of the Day 2",K5480&lt;&gt;"Match of the Day Repeat"),"",1+MAX($AJ$10:AJ5479))</f>
        <v/>
      </c>
    </row>
    <row r="5481" spans="34:36" x14ac:dyDescent="0.35">
      <c r="AH5481" s="16" t="str">
        <f>IF(AND(B5481="Premier League",E5481="Live"),_xlfn.XLOOKUP(_xlfn.TEXTJOIN(" vs ",,C5481:D5481),Calendar!G:G,Calendar!B:B),IF(AND(B5481="Premier League",E5481="Highlights"),_xlfn.XLOOKUP(H5481,Calendar!O:O,Calendar!N:N,,-1),""))</f>
        <v/>
      </c>
      <c r="AI5481" s="61" t="str">
        <f>IF(AND(AH5481&lt;&gt;"",E5481="Live"),_xlfn.XLOOKUP(_xlfn.TEXTJOIN(" vs ",,C5481:D5481),Calendar!G:G,Calendar!K:K),"")</f>
        <v/>
      </c>
      <c r="AJ5481" s="61" t="str">
        <f>IF(AND(K5481&lt;&gt;"Match of the Day",K5481&lt;&gt;"Match of the Day 2",K5481&lt;&gt;"Match of the Day Repeat"),"",1+MAX($AJ$10:AJ5480))</f>
        <v/>
      </c>
    </row>
    <row r="5482" spans="34:36" x14ac:dyDescent="0.35">
      <c r="AH5482" s="16" t="str">
        <f>IF(AND(B5482="Premier League",E5482="Live"),_xlfn.XLOOKUP(_xlfn.TEXTJOIN(" vs ",,C5482:D5482),Calendar!G:G,Calendar!B:B),IF(AND(B5482="Premier League",E5482="Highlights"),_xlfn.XLOOKUP(H5482,Calendar!O:O,Calendar!N:N,,-1),""))</f>
        <v/>
      </c>
      <c r="AI5482" s="61" t="str">
        <f>IF(AND(AH5482&lt;&gt;"",E5482="Live"),_xlfn.XLOOKUP(_xlfn.TEXTJOIN(" vs ",,C5482:D5482),Calendar!G:G,Calendar!K:K),"")</f>
        <v/>
      </c>
      <c r="AJ5482" s="61" t="str">
        <f>IF(AND(K5482&lt;&gt;"Match of the Day",K5482&lt;&gt;"Match of the Day 2",K5482&lt;&gt;"Match of the Day Repeat"),"",1+MAX($AJ$10:AJ5481))</f>
        <v/>
      </c>
    </row>
    <row r="5483" spans="34:36" x14ac:dyDescent="0.35">
      <c r="AH5483" s="16" t="str">
        <f>IF(AND(B5483="Premier League",E5483="Live"),_xlfn.XLOOKUP(_xlfn.TEXTJOIN(" vs ",,C5483:D5483),Calendar!G:G,Calendar!B:B),IF(AND(B5483="Premier League",E5483="Highlights"),_xlfn.XLOOKUP(H5483,Calendar!O:O,Calendar!N:N,,-1),""))</f>
        <v/>
      </c>
      <c r="AI5483" s="61" t="str">
        <f>IF(AND(AH5483&lt;&gt;"",E5483="Live"),_xlfn.XLOOKUP(_xlfn.TEXTJOIN(" vs ",,C5483:D5483),Calendar!G:G,Calendar!K:K),"")</f>
        <v/>
      </c>
      <c r="AJ5483" s="61" t="str">
        <f>IF(AND(K5483&lt;&gt;"Match of the Day",K5483&lt;&gt;"Match of the Day 2",K5483&lt;&gt;"Match of the Day Repeat"),"",1+MAX($AJ$10:AJ5482))</f>
        <v/>
      </c>
    </row>
    <row r="5484" spans="34:36" x14ac:dyDescent="0.35">
      <c r="AH5484" s="16" t="str">
        <f>IF(AND(B5484="Premier League",E5484="Live"),_xlfn.XLOOKUP(_xlfn.TEXTJOIN(" vs ",,C5484:D5484),Calendar!G:G,Calendar!B:B),IF(AND(B5484="Premier League",E5484="Highlights"),_xlfn.XLOOKUP(H5484,Calendar!O:O,Calendar!N:N,,-1),""))</f>
        <v/>
      </c>
      <c r="AI5484" s="61" t="str">
        <f>IF(AND(AH5484&lt;&gt;"",E5484="Live"),_xlfn.XLOOKUP(_xlfn.TEXTJOIN(" vs ",,C5484:D5484),Calendar!G:G,Calendar!K:K),"")</f>
        <v/>
      </c>
      <c r="AJ5484" s="61" t="str">
        <f>IF(AND(K5484&lt;&gt;"Match of the Day",K5484&lt;&gt;"Match of the Day 2",K5484&lt;&gt;"Match of the Day Repeat"),"",1+MAX($AJ$10:AJ5483))</f>
        <v/>
      </c>
    </row>
    <row r="5485" spans="34:36" x14ac:dyDescent="0.35">
      <c r="AH5485" s="16" t="str">
        <f>IF(AND(B5485="Premier League",E5485="Live"),_xlfn.XLOOKUP(_xlfn.TEXTJOIN(" vs ",,C5485:D5485),Calendar!G:G,Calendar!B:B),IF(AND(B5485="Premier League",E5485="Highlights"),_xlfn.XLOOKUP(H5485,Calendar!O:O,Calendar!N:N,,-1),""))</f>
        <v/>
      </c>
      <c r="AI5485" s="61" t="str">
        <f>IF(AND(AH5485&lt;&gt;"",E5485="Live"),_xlfn.XLOOKUP(_xlfn.TEXTJOIN(" vs ",,C5485:D5485),Calendar!G:G,Calendar!K:K),"")</f>
        <v/>
      </c>
      <c r="AJ5485" s="61" t="str">
        <f>IF(AND(K5485&lt;&gt;"Match of the Day",K5485&lt;&gt;"Match of the Day 2",K5485&lt;&gt;"Match of the Day Repeat"),"",1+MAX($AJ$10:AJ5484))</f>
        <v/>
      </c>
    </row>
    <row r="5486" spans="34:36" x14ac:dyDescent="0.35">
      <c r="AH5486" s="16" t="str">
        <f>IF(AND(B5486="Premier League",E5486="Live"),_xlfn.XLOOKUP(_xlfn.TEXTJOIN(" vs ",,C5486:D5486),Calendar!G:G,Calendar!B:B),IF(AND(B5486="Premier League",E5486="Highlights"),_xlfn.XLOOKUP(H5486,Calendar!O:O,Calendar!N:N,,-1),""))</f>
        <v/>
      </c>
      <c r="AI5486" s="61" t="str">
        <f>IF(AND(AH5486&lt;&gt;"",E5486="Live"),_xlfn.XLOOKUP(_xlfn.TEXTJOIN(" vs ",,C5486:D5486),Calendar!G:G,Calendar!K:K),"")</f>
        <v/>
      </c>
      <c r="AJ5486" s="61" t="str">
        <f>IF(AND(K5486&lt;&gt;"Match of the Day",K5486&lt;&gt;"Match of the Day 2",K5486&lt;&gt;"Match of the Day Repeat"),"",1+MAX($AJ$10:AJ5485))</f>
        <v/>
      </c>
    </row>
    <row r="5487" spans="34:36" x14ac:dyDescent="0.35">
      <c r="AH5487" s="16" t="str">
        <f>IF(AND(B5487="Premier League",E5487="Live"),_xlfn.XLOOKUP(_xlfn.TEXTJOIN(" vs ",,C5487:D5487),Calendar!G:G,Calendar!B:B),IF(AND(B5487="Premier League",E5487="Highlights"),_xlfn.XLOOKUP(H5487,Calendar!O:O,Calendar!N:N,,-1),""))</f>
        <v/>
      </c>
      <c r="AI5487" s="61" t="str">
        <f>IF(AND(AH5487&lt;&gt;"",E5487="Live"),_xlfn.XLOOKUP(_xlfn.TEXTJOIN(" vs ",,C5487:D5487),Calendar!G:G,Calendar!K:K),"")</f>
        <v/>
      </c>
      <c r="AJ5487" s="61" t="str">
        <f>IF(AND(K5487&lt;&gt;"Match of the Day",K5487&lt;&gt;"Match of the Day 2",K5487&lt;&gt;"Match of the Day Repeat"),"",1+MAX($AJ$10:AJ5486))</f>
        <v/>
      </c>
    </row>
    <row r="5488" spans="34:36" x14ac:dyDescent="0.35">
      <c r="AH5488" s="16" t="str">
        <f>IF(AND(B5488="Premier League",E5488="Live"),_xlfn.XLOOKUP(_xlfn.TEXTJOIN(" vs ",,C5488:D5488),Calendar!G:G,Calendar!B:B),IF(AND(B5488="Premier League",E5488="Highlights"),_xlfn.XLOOKUP(H5488,Calendar!O:O,Calendar!N:N,,-1),""))</f>
        <v/>
      </c>
      <c r="AI5488" s="61" t="str">
        <f>IF(AND(AH5488&lt;&gt;"",E5488="Live"),_xlfn.XLOOKUP(_xlfn.TEXTJOIN(" vs ",,C5488:D5488),Calendar!G:G,Calendar!K:K),"")</f>
        <v/>
      </c>
      <c r="AJ5488" s="61" t="str">
        <f>IF(AND(K5488&lt;&gt;"Match of the Day",K5488&lt;&gt;"Match of the Day 2",K5488&lt;&gt;"Match of the Day Repeat"),"",1+MAX($AJ$10:AJ5487))</f>
        <v/>
      </c>
    </row>
    <row r="5489" spans="34:36" x14ac:dyDescent="0.35">
      <c r="AH5489" s="16" t="str">
        <f>IF(AND(B5489="Premier League",E5489="Live"),_xlfn.XLOOKUP(_xlfn.TEXTJOIN(" vs ",,C5489:D5489),Calendar!G:G,Calendar!B:B),IF(AND(B5489="Premier League",E5489="Highlights"),_xlfn.XLOOKUP(H5489,Calendar!O:O,Calendar!N:N,,-1),""))</f>
        <v/>
      </c>
      <c r="AI5489" s="61" t="str">
        <f>IF(AND(AH5489&lt;&gt;"",E5489="Live"),_xlfn.XLOOKUP(_xlfn.TEXTJOIN(" vs ",,C5489:D5489),Calendar!G:G,Calendar!K:K),"")</f>
        <v/>
      </c>
      <c r="AJ5489" s="61" t="str">
        <f>IF(AND(K5489&lt;&gt;"Match of the Day",K5489&lt;&gt;"Match of the Day 2",K5489&lt;&gt;"Match of the Day Repeat"),"",1+MAX($AJ$10:AJ5488))</f>
        <v/>
      </c>
    </row>
    <row r="5490" spans="34:36" x14ac:dyDescent="0.35">
      <c r="AH5490" s="16" t="str">
        <f>IF(AND(B5490="Premier League",E5490="Live"),_xlfn.XLOOKUP(_xlfn.TEXTJOIN(" vs ",,C5490:D5490),Calendar!G:G,Calendar!B:B),IF(AND(B5490="Premier League",E5490="Highlights"),_xlfn.XLOOKUP(H5490,Calendar!O:O,Calendar!N:N,,-1),""))</f>
        <v/>
      </c>
      <c r="AI5490" s="61" t="str">
        <f>IF(AND(AH5490&lt;&gt;"",E5490="Live"),_xlfn.XLOOKUP(_xlfn.TEXTJOIN(" vs ",,C5490:D5490),Calendar!G:G,Calendar!K:K),"")</f>
        <v/>
      </c>
      <c r="AJ5490" s="61" t="str">
        <f>IF(AND(K5490&lt;&gt;"Match of the Day",K5490&lt;&gt;"Match of the Day 2",K5490&lt;&gt;"Match of the Day Repeat"),"",1+MAX($AJ$10:AJ5489))</f>
        <v/>
      </c>
    </row>
    <row r="5491" spans="34:36" x14ac:dyDescent="0.35">
      <c r="AH5491" s="16" t="str">
        <f>IF(AND(B5491="Premier League",E5491="Live"),_xlfn.XLOOKUP(_xlfn.TEXTJOIN(" vs ",,C5491:D5491),Calendar!G:G,Calendar!B:B),IF(AND(B5491="Premier League",E5491="Highlights"),_xlfn.XLOOKUP(H5491,Calendar!O:O,Calendar!N:N,,-1),""))</f>
        <v/>
      </c>
      <c r="AI5491" s="61" t="str">
        <f>IF(AND(AH5491&lt;&gt;"",E5491="Live"),_xlfn.XLOOKUP(_xlfn.TEXTJOIN(" vs ",,C5491:D5491),Calendar!G:G,Calendar!K:K),"")</f>
        <v/>
      </c>
      <c r="AJ5491" s="61" t="str">
        <f>IF(AND(K5491&lt;&gt;"Match of the Day",K5491&lt;&gt;"Match of the Day 2",K5491&lt;&gt;"Match of the Day Repeat"),"",1+MAX($AJ$10:AJ5490))</f>
        <v/>
      </c>
    </row>
    <row r="5492" spans="34:36" x14ac:dyDescent="0.35">
      <c r="AH5492" s="16" t="str">
        <f>IF(AND(B5492="Premier League",E5492="Live"),_xlfn.XLOOKUP(_xlfn.TEXTJOIN(" vs ",,C5492:D5492),Calendar!G:G,Calendar!B:B),IF(AND(B5492="Premier League",E5492="Highlights"),_xlfn.XLOOKUP(H5492,Calendar!O:O,Calendar!N:N,,-1),""))</f>
        <v/>
      </c>
      <c r="AI5492" s="61" t="str">
        <f>IF(AND(AH5492&lt;&gt;"",E5492="Live"),_xlfn.XLOOKUP(_xlfn.TEXTJOIN(" vs ",,C5492:D5492),Calendar!G:G,Calendar!K:K),"")</f>
        <v/>
      </c>
      <c r="AJ5492" s="61" t="str">
        <f>IF(AND(K5492&lt;&gt;"Match of the Day",K5492&lt;&gt;"Match of the Day 2",K5492&lt;&gt;"Match of the Day Repeat"),"",1+MAX($AJ$10:AJ5491))</f>
        <v/>
      </c>
    </row>
    <row r="5493" spans="34:36" x14ac:dyDescent="0.35">
      <c r="AH5493" s="16" t="str">
        <f>IF(AND(B5493="Premier League",E5493="Live"),_xlfn.XLOOKUP(_xlfn.TEXTJOIN(" vs ",,C5493:D5493),Calendar!G:G,Calendar!B:B),IF(AND(B5493="Premier League",E5493="Highlights"),_xlfn.XLOOKUP(H5493,Calendar!O:O,Calendar!N:N,,-1),""))</f>
        <v/>
      </c>
      <c r="AI5493" s="61" t="str">
        <f>IF(AND(AH5493&lt;&gt;"",E5493="Live"),_xlfn.XLOOKUP(_xlfn.TEXTJOIN(" vs ",,C5493:D5493),Calendar!G:G,Calendar!K:K),"")</f>
        <v/>
      </c>
      <c r="AJ5493" s="61" t="str">
        <f>IF(AND(K5493&lt;&gt;"Match of the Day",K5493&lt;&gt;"Match of the Day 2",K5493&lt;&gt;"Match of the Day Repeat"),"",1+MAX($AJ$10:AJ5492))</f>
        <v/>
      </c>
    </row>
    <row r="5494" spans="34:36" x14ac:dyDescent="0.35">
      <c r="AH5494" s="16" t="str">
        <f>IF(AND(B5494="Premier League",E5494="Live"),_xlfn.XLOOKUP(_xlfn.TEXTJOIN(" vs ",,C5494:D5494),Calendar!G:G,Calendar!B:B),IF(AND(B5494="Premier League",E5494="Highlights"),_xlfn.XLOOKUP(H5494,Calendar!O:O,Calendar!N:N,,-1),""))</f>
        <v/>
      </c>
      <c r="AI5494" s="61" t="str">
        <f>IF(AND(AH5494&lt;&gt;"",E5494="Live"),_xlfn.XLOOKUP(_xlfn.TEXTJOIN(" vs ",,C5494:D5494),Calendar!G:G,Calendar!K:K),"")</f>
        <v/>
      </c>
      <c r="AJ5494" s="61" t="str">
        <f>IF(AND(K5494&lt;&gt;"Match of the Day",K5494&lt;&gt;"Match of the Day 2",K5494&lt;&gt;"Match of the Day Repeat"),"",1+MAX($AJ$10:AJ5493))</f>
        <v/>
      </c>
    </row>
    <row r="5495" spans="34:36" x14ac:dyDescent="0.35">
      <c r="AH5495" s="16" t="str">
        <f>IF(AND(B5495="Premier League",E5495="Live"),_xlfn.XLOOKUP(_xlfn.TEXTJOIN(" vs ",,C5495:D5495),Calendar!G:G,Calendar!B:B),IF(AND(B5495="Premier League",E5495="Highlights"),_xlfn.XLOOKUP(H5495,Calendar!O:O,Calendar!N:N,,-1),""))</f>
        <v/>
      </c>
      <c r="AI5495" s="61" t="str">
        <f>IF(AND(AH5495&lt;&gt;"",E5495="Live"),_xlfn.XLOOKUP(_xlfn.TEXTJOIN(" vs ",,C5495:D5495),Calendar!G:G,Calendar!K:K),"")</f>
        <v/>
      </c>
      <c r="AJ5495" s="61" t="str">
        <f>IF(AND(K5495&lt;&gt;"Match of the Day",K5495&lt;&gt;"Match of the Day 2",K5495&lt;&gt;"Match of the Day Repeat"),"",1+MAX($AJ$10:AJ5494))</f>
        <v/>
      </c>
    </row>
    <row r="5496" spans="34:36" x14ac:dyDescent="0.35">
      <c r="AH5496" s="16" t="str">
        <f>IF(AND(B5496="Premier League",E5496="Live"),_xlfn.XLOOKUP(_xlfn.TEXTJOIN(" vs ",,C5496:D5496),Calendar!G:G,Calendar!B:B),IF(AND(B5496="Premier League",E5496="Highlights"),_xlfn.XLOOKUP(H5496,Calendar!O:O,Calendar!N:N,,-1),""))</f>
        <v/>
      </c>
      <c r="AI5496" s="61" t="str">
        <f>IF(AND(AH5496&lt;&gt;"",E5496="Live"),_xlfn.XLOOKUP(_xlfn.TEXTJOIN(" vs ",,C5496:D5496),Calendar!G:G,Calendar!K:K),"")</f>
        <v/>
      </c>
      <c r="AJ5496" s="61" t="str">
        <f>IF(AND(K5496&lt;&gt;"Match of the Day",K5496&lt;&gt;"Match of the Day 2",K5496&lt;&gt;"Match of the Day Repeat"),"",1+MAX($AJ$10:AJ5495))</f>
        <v/>
      </c>
    </row>
    <row r="5497" spans="34:36" x14ac:dyDescent="0.35">
      <c r="AH5497" s="16" t="str">
        <f>IF(AND(B5497="Premier League",E5497="Live"),_xlfn.XLOOKUP(_xlfn.TEXTJOIN(" vs ",,C5497:D5497),Calendar!G:G,Calendar!B:B),IF(AND(B5497="Premier League",E5497="Highlights"),_xlfn.XLOOKUP(H5497,Calendar!O:O,Calendar!N:N,,-1),""))</f>
        <v/>
      </c>
      <c r="AI5497" s="61" t="str">
        <f>IF(AND(AH5497&lt;&gt;"",E5497="Live"),_xlfn.XLOOKUP(_xlfn.TEXTJOIN(" vs ",,C5497:D5497),Calendar!G:G,Calendar!K:K),"")</f>
        <v/>
      </c>
      <c r="AJ5497" s="61" t="str">
        <f>IF(AND(K5497&lt;&gt;"Match of the Day",K5497&lt;&gt;"Match of the Day 2",K5497&lt;&gt;"Match of the Day Repeat"),"",1+MAX($AJ$10:AJ5496))</f>
        <v/>
      </c>
    </row>
    <row r="5498" spans="34:36" x14ac:dyDescent="0.35">
      <c r="AH5498" s="16" t="str">
        <f>IF(AND(B5498="Premier League",E5498="Live"),_xlfn.XLOOKUP(_xlfn.TEXTJOIN(" vs ",,C5498:D5498),Calendar!G:G,Calendar!B:B),IF(AND(B5498="Premier League",E5498="Highlights"),_xlfn.XLOOKUP(H5498,Calendar!O:O,Calendar!N:N,,-1),""))</f>
        <v/>
      </c>
      <c r="AI5498" s="61" t="str">
        <f>IF(AND(AH5498&lt;&gt;"",E5498="Live"),_xlfn.XLOOKUP(_xlfn.TEXTJOIN(" vs ",,C5498:D5498),Calendar!G:G,Calendar!K:K),"")</f>
        <v/>
      </c>
      <c r="AJ5498" s="61" t="str">
        <f>IF(AND(K5498&lt;&gt;"Match of the Day",K5498&lt;&gt;"Match of the Day 2",K5498&lt;&gt;"Match of the Day Repeat"),"",1+MAX($AJ$10:AJ5497))</f>
        <v/>
      </c>
    </row>
    <row r="5499" spans="34:36" x14ac:dyDescent="0.35">
      <c r="AH5499" s="16" t="str">
        <f>IF(AND(B5499="Premier League",E5499="Live"),_xlfn.XLOOKUP(_xlfn.TEXTJOIN(" vs ",,C5499:D5499),Calendar!G:G,Calendar!B:B),IF(AND(B5499="Premier League",E5499="Highlights"),_xlfn.XLOOKUP(H5499,Calendar!O:O,Calendar!N:N,,-1),""))</f>
        <v/>
      </c>
      <c r="AI5499" s="61" t="str">
        <f>IF(AND(AH5499&lt;&gt;"",E5499="Live"),_xlfn.XLOOKUP(_xlfn.TEXTJOIN(" vs ",,C5499:D5499),Calendar!G:G,Calendar!K:K),"")</f>
        <v/>
      </c>
      <c r="AJ5499" s="61" t="str">
        <f>IF(AND(K5499&lt;&gt;"Match of the Day",K5499&lt;&gt;"Match of the Day 2",K5499&lt;&gt;"Match of the Day Repeat"),"",1+MAX($AJ$10:AJ5498))</f>
        <v/>
      </c>
    </row>
    <row r="5500" spans="34:36" x14ac:dyDescent="0.35">
      <c r="AH5500" s="16" t="str">
        <f>IF(AND(B5500="Premier League",E5500="Live"),_xlfn.XLOOKUP(_xlfn.TEXTJOIN(" vs ",,C5500:D5500),Calendar!G:G,Calendar!B:B),IF(AND(B5500="Premier League",E5500="Highlights"),_xlfn.XLOOKUP(H5500,Calendar!O:O,Calendar!N:N,,-1),""))</f>
        <v/>
      </c>
      <c r="AI5500" s="61" t="str">
        <f>IF(AND(AH5500&lt;&gt;"",E5500="Live"),_xlfn.XLOOKUP(_xlfn.TEXTJOIN(" vs ",,C5500:D5500),Calendar!G:G,Calendar!K:K),"")</f>
        <v/>
      </c>
      <c r="AJ5500" s="61" t="str">
        <f>IF(AND(K5500&lt;&gt;"Match of the Day",K5500&lt;&gt;"Match of the Day 2",K5500&lt;&gt;"Match of the Day Repeat"),"",1+MAX($AJ$10:AJ5499))</f>
        <v/>
      </c>
    </row>
    <row r="5501" spans="34:36" x14ac:dyDescent="0.35">
      <c r="AH5501" s="16" t="str">
        <f>IF(AND(B5501="Premier League",E5501="Live"),_xlfn.XLOOKUP(_xlfn.TEXTJOIN(" vs ",,C5501:D5501),Calendar!G:G,Calendar!B:B),IF(AND(B5501="Premier League",E5501="Highlights"),_xlfn.XLOOKUP(H5501,Calendar!O:O,Calendar!N:N,,-1),""))</f>
        <v/>
      </c>
      <c r="AI5501" s="61" t="str">
        <f>IF(AND(AH5501&lt;&gt;"",E5501="Live"),_xlfn.XLOOKUP(_xlfn.TEXTJOIN(" vs ",,C5501:D5501),Calendar!G:G,Calendar!K:K),"")</f>
        <v/>
      </c>
      <c r="AJ5501" s="61" t="str">
        <f>IF(AND(K5501&lt;&gt;"Match of the Day",K5501&lt;&gt;"Match of the Day 2",K5501&lt;&gt;"Match of the Day Repeat"),"",1+MAX($AJ$10:AJ5500))</f>
        <v/>
      </c>
    </row>
    <row r="5502" spans="34:36" x14ac:dyDescent="0.35">
      <c r="AH5502" s="16" t="str">
        <f>IF(AND(B5502="Premier League",E5502="Live"),_xlfn.XLOOKUP(_xlfn.TEXTJOIN(" vs ",,C5502:D5502),Calendar!G:G,Calendar!B:B),IF(AND(B5502="Premier League",E5502="Highlights"),_xlfn.XLOOKUP(H5502,Calendar!O:O,Calendar!N:N,,-1),""))</f>
        <v/>
      </c>
      <c r="AI5502" s="61" t="str">
        <f>IF(AND(AH5502&lt;&gt;"",E5502="Live"),_xlfn.XLOOKUP(_xlfn.TEXTJOIN(" vs ",,C5502:D5502),Calendar!G:G,Calendar!K:K),"")</f>
        <v/>
      </c>
      <c r="AJ5502" s="61" t="str">
        <f>IF(AND(K5502&lt;&gt;"Match of the Day",K5502&lt;&gt;"Match of the Day 2",K5502&lt;&gt;"Match of the Day Repeat"),"",1+MAX($AJ$10:AJ5501))</f>
        <v/>
      </c>
    </row>
    <row r="5503" spans="34:36" x14ac:dyDescent="0.35">
      <c r="AH5503" s="16" t="str">
        <f>IF(AND(B5503="Premier League",E5503="Live"),_xlfn.XLOOKUP(_xlfn.TEXTJOIN(" vs ",,C5503:D5503),Calendar!G:G,Calendar!B:B),IF(AND(B5503="Premier League",E5503="Highlights"),_xlfn.XLOOKUP(H5503,Calendar!O:O,Calendar!N:N,,-1),""))</f>
        <v/>
      </c>
      <c r="AI5503" s="61" t="str">
        <f>IF(AND(AH5503&lt;&gt;"",E5503="Live"),_xlfn.XLOOKUP(_xlfn.TEXTJOIN(" vs ",,C5503:D5503),Calendar!G:G,Calendar!K:K),"")</f>
        <v/>
      </c>
      <c r="AJ5503" s="61" t="str">
        <f>IF(AND(K5503&lt;&gt;"Match of the Day",K5503&lt;&gt;"Match of the Day 2",K5503&lt;&gt;"Match of the Day Repeat"),"",1+MAX($AJ$10:AJ5502))</f>
        <v/>
      </c>
    </row>
    <row r="5504" spans="34:36" x14ac:dyDescent="0.35">
      <c r="AH5504" s="16" t="str">
        <f>IF(AND(B5504="Premier League",E5504="Live"),_xlfn.XLOOKUP(_xlfn.TEXTJOIN(" vs ",,C5504:D5504),Calendar!G:G,Calendar!B:B),IF(AND(B5504="Premier League",E5504="Highlights"),_xlfn.XLOOKUP(H5504,Calendar!O:O,Calendar!N:N,,-1),""))</f>
        <v/>
      </c>
      <c r="AI5504" s="61" t="str">
        <f>IF(AND(AH5504&lt;&gt;"",E5504="Live"),_xlfn.XLOOKUP(_xlfn.TEXTJOIN(" vs ",,C5504:D5504),Calendar!G:G,Calendar!K:K),"")</f>
        <v/>
      </c>
      <c r="AJ5504" s="61" t="str">
        <f>IF(AND(K5504&lt;&gt;"Match of the Day",K5504&lt;&gt;"Match of the Day 2",K5504&lt;&gt;"Match of the Day Repeat"),"",1+MAX($AJ$10:AJ5503))</f>
        <v/>
      </c>
    </row>
    <row r="5505" spans="34:36" x14ac:dyDescent="0.35">
      <c r="AH5505" s="16" t="str">
        <f>IF(AND(B5505="Premier League",E5505="Live"),_xlfn.XLOOKUP(_xlfn.TEXTJOIN(" vs ",,C5505:D5505),Calendar!G:G,Calendar!B:B),IF(AND(B5505="Premier League",E5505="Highlights"),_xlfn.XLOOKUP(H5505,Calendar!O:O,Calendar!N:N,,-1),""))</f>
        <v/>
      </c>
      <c r="AI5505" s="61" t="str">
        <f>IF(AND(AH5505&lt;&gt;"",E5505="Live"),_xlfn.XLOOKUP(_xlfn.TEXTJOIN(" vs ",,C5505:D5505),Calendar!G:G,Calendar!K:K),"")</f>
        <v/>
      </c>
      <c r="AJ5505" s="61" t="str">
        <f>IF(AND(K5505&lt;&gt;"Match of the Day",K5505&lt;&gt;"Match of the Day 2",K5505&lt;&gt;"Match of the Day Repeat"),"",1+MAX($AJ$10:AJ5504))</f>
        <v/>
      </c>
    </row>
    <row r="5506" spans="34:36" x14ac:dyDescent="0.35">
      <c r="AH5506" s="16" t="str">
        <f>IF(AND(B5506="Premier League",E5506="Live"),_xlfn.XLOOKUP(_xlfn.TEXTJOIN(" vs ",,C5506:D5506),Calendar!G:G,Calendar!B:B),IF(AND(B5506="Premier League",E5506="Highlights"),_xlfn.XLOOKUP(H5506,Calendar!O:O,Calendar!N:N,,-1),""))</f>
        <v/>
      </c>
      <c r="AI5506" s="61" t="str">
        <f>IF(AND(AH5506&lt;&gt;"",E5506="Live"),_xlfn.XLOOKUP(_xlfn.TEXTJOIN(" vs ",,C5506:D5506),Calendar!G:G,Calendar!K:K),"")</f>
        <v/>
      </c>
      <c r="AJ5506" s="61" t="str">
        <f>IF(AND(K5506&lt;&gt;"Match of the Day",K5506&lt;&gt;"Match of the Day 2",K5506&lt;&gt;"Match of the Day Repeat"),"",1+MAX($AJ$10:AJ5505))</f>
        <v/>
      </c>
    </row>
    <row r="5507" spans="34:36" x14ac:dyDescent="0.35">
      <c r="AH5507" s="16" t="str">
        <f>IF(AND(B5507="Premier League",E5507="Live"),_xlfn.XLOOKUP(_xlfn.TEXTJOIN(" vs ",,C5507:D5507),Calendar!G:G,Calendar!B:B),IF(AND(B5507="Premier League",E5507="Highlights"),_xlfn.XLOOKUP(H5507,Calendar!O:O,Calendar!N:N,,-1),""))</f>
        <v/>
      </c>
      <c r="AI5507" s="61" t="str">
        <f>IF(AND(AH5507&lt;&gt;"",E5507="Live"),_xlfn.XLOOKUP(_xlfn.TEXTJOIN(" vs ",,C5507:D5507),Calendar!G:G,Calendar!K:K),"")</f>
        <v/>
      </c>
      <c r="AJ5507" s="61" t="str">
        <f>IF(AND(K5507&lt;&gt;"Match of the Day",K5507&lt;&gt;"Match of the Day 2",K5507&lt;&gt;"Match of the Day Repeat"),"",1+MAX($AJ$10:AJ5506))</f>
        <v/>
      </c>
    </row>
    <row r="5508" spans="34:36" x14ac:dyDescent="0.35">
      <c r="AH5508" s="16" t="str">
        <f>IF(AND(B5508="Premier League",E5508="Live"),_xlfn.XLOOKUP(_xlfn.TEXTJOIN(" vs ",,C5508:D5508),Calendar!G:G,Calendar!B:B),IF(AND(B5508="Premier League",E5508="Highlights"),_xlfn.XLOOKUP(H5508,Calendar!O:O,Calendar!N:N,,-1),""))</f>
        <v/>
      </c>
      <c r="AI5508" s="61" t="str">
        <f>IF(AND(AH5508&lt;&gt;"",E5508="Live"),_xlfn.XLOOKUP(_xlfn.TEXTJOIN(" vs ",,C5508:D5508),Calendar!G:G,Calendar!K:K),"")</f>
        <v/>
      </c>
      <c r="AJ5508" s="61" t="str">
        <f>IF(AND(K5508&lt;&gt;"Match of the Day",K5508&lt;&gt;"Match of the Day 2",K5508&lt;&gt;"Match of the Day Repeat"),"",1+MAX($AJ$10:AJ5507))</f>
        <v/>
      </c>
    </row>
    <row r="5509" spans="34:36" x14ac:dyDescent="0.35">
      <c r="AH5509" s="16" t="str">
        <f>IF(AND(B5509="Premier League",E5509="Live"),_xlfn.XLOOKUP(_xlfn.TEXTJOIN(" vs ",,C5509:D5509),Calendar!G:G,Calendar!B:B),IF(AND(B5509="Premier League",E5509="Highlights"),_xlfn.XLOOKUP(H5509,Calendar!O:O,Calendar!N:N,,-1),""))</f>
        <v/>
      </c>
      <c r="AI5509" s="61" t="str">
        <f>IF(AND(AH5509&lt;&gt;"",E5509="Live"),_xlfn.XLOOKUP(_xlfn.TEXTJOIN(" vs ",,C5509:D5509),Calendar!G:G,Calendar!K:K),"")</f>
        <v/>
      </c>
      <c r="AJ5509" s="61" t="str">
        <f>IF(AND(K5509&lt;&gt;"Match of the Day",K5509&lt;&gt;"Match of the Day 2",K5509&lt;&gt;"Match of the Day Repeat"),"",1+MAX($AJ$10:AJ5508))</f>
        <v/>
      </c>
    </row>
    <row r="5510" spans="34:36" x14ac:dyDescent="0.35">
      <c r="AH5510" s="16" t="str">
        <f>IF(AND(B5510="Premier League",E5510="Live"),_xlfn.XLOOKUP(_xlfn.TEXTJOIN(" vs ",,C5510:D5510),Calendar!G:G,Calendar!B:B),IF(AND(B5510="Premier League",E5510="Highlights"),_xlfn.XLOOKUP(H5510,Calendar!O:O,Calendar!N:N,,-1),""))</f>
        <v/>
      </c>
      <c r="AI5510" s="61" t="str">
        <f>IF(AND(AH5510&lt;&gt;"",E5510="Live"),_xlfn.XLOOKUP(_xlfn.TEXTJOIN(" vs ",,C5510:D5510),Calendar!G:G,Calendar!K:K),"")</f>
        <v/>
      </c>
      <c r="AJ5510" s="61" t="str">
        <f>IF(AND(K5510&lt;&gt;"Match of the Day",K5510&lt;&gt;"Match of the Day 2",K5510&lt;&gt;"Match of the Day Repeat"),"",1+MAX($AJ$10:AJ5509))</f>
        <v/>
      </c>
    </row>
    <row r="5511" spans="34:36" x14ac:dyDescent="0.35">
      <c r="AH5511" s="16" t="str">
        <f>IF(AND(B5511="Premier League",E5511="Live"),_xlfn.XLOOKUP(_xlfn.TEXTJOIN(" vs ",,C5511:D5511),Calendar!G:G,Calendar!B:B),IF(AND(B5511="Premier League",E5511="Highlights"),_xlfn.XLOOKUP(H5511,Calendar!O:O,Calendar!N:N,,-1),""))</f>
        <v/>
      </c>
      <c r="AI5511" s="61" t="str">
        <f>IF(AND(AH5511&lt;&gt;"",E5511="Live"),_xlfn.XLOOKUP(_xlfn.TEXTJOIN(" vs ",,C5511:D5511),Calendar!G:G,Calendar!K:K),"")</f>
        <v/>
      </c>
      <c r="AJ5511" s="61" t="str">
        <f>IF(AND(K5511&lt;&gt;"Match of the Day",K5511&lt;&gt;"Match of the Day 2",K5511&lt;&gt;"Match of the Day Repeat"),"",1+MAX($AJ$10:AJ5510))</f>
        <v/>
      </c>
    </row>
    <row r="5512" spans="34:36" x14ac:dyDescent="0.35">
      <c r="AH5512" s="16" t="str">
        <f>IF(AND(B5512="Premier League",E5512="Live"),_xlfn.XLOOKUP(_xlfn.TEXTJOIN(" vs ",,C5512:D5512),Calendar!G:G,Calendar!B:B),IF(AND(B5512="Premier League",E5512="Highlights"),_xlfn.XLOOKUP(H5512,Calendar!O:O,Calendar!N:N,,-1),""))</f>
        <v/>
      </c>
      <c r="AI5512" s="61" t="str">
        <f>IF(AND(AH5512&lt;&gt;"",E5512="Live"),_xlfn.XLOOKUP(_xlfn.TEXTJOIN(" vs ",,C5512:D5512),Calendar!G:G,Calendar!K:K),"")</f>
        <v/>
      </c>
      <c r="AJ5512" s="61" t="str">
        <f>IF(AND(K5512&lt;&gt;"Match of the Day",K5512&lt;&gt;"Match of the Day 2",K5512&lt;&gt;"Match of the Day Repeat"),"",1+MAX($AJ$10:AJ5511))</f>
        <v/>
      </c>
    </row>
    <row r="5513" spans="34:36" x14ac:dyDescent="0.35">
      <c r="AH5513" s="16" t="str">
        <f>IF(AND(B5513="Premier League",E5513="Live"),_xlfn.XLOOKUP(_xlfn.TEXTJOIN(" vs ",,C5513:D5513),Calendar!G:G,Calendar!B:B),IF(AND(B5513="Premier League",E5513="Highlights"),_xlfn.XLOOKUP(H5513,Calendar!O:O,Calendar!N:N,,-1),""))</f>
        <v/>
      </c>
      <c r="AI5513" s="61" t="str">
        <f>IF(AND(AH5513&lt;&gt;"",E5513="Live"),_xlfn.XLOOKUP(_xlfn.TEXTJOIN(" vs ",,C5513:D5513),Calendar!G:G,Calendar!K:K),"")</f>
        <v/>
      </c>
      <c r="AJ5513" s="61" t="str">
        <f>IF(AND(K5513&lt;&gt;"Match of the Day",K5513&lt;&gt;"Match of the Day 2",K5513&lt;&gt;"Match of the Day Repeat"),"",1+MAX($AJ$10:AJ5512))</f>
        <v/>
      </c>
    </row>
    <row r="5514" spans="34:36" x14ac:dyDescent="0.35">
      <c r="AH5514" s="16" t="str">
        <f>IF(AND(B5514="Premier League",E5514="Live"),_xlfn.XLOOKUP(_xlfn.TEXTJOIN(" vs ",,C5514:D5514),Calendar!G:G,Calendar!B:B),IF(AND(B5514="Premier League",E5514="Highlights"),_xlfn.XLOOKUP(H5514,Calendar!O:O,Calendar!N:N,,-1),""))</f>
        <v/>
      </c>
      <c r="AI5514" s="61" t="str">
        <f>IF(AND(AH5514&lt;&gt;"",E5514="Live"),_xlfn.XLOOKUP(_xlfn.TEXTJOIN(" vs ",,C5514:D5514),Calendar!G:G,Calendar!K:K),"")</f>
        <v/>
      </c>
      <c r="AJ5514" s="61" t="str">
        <f>IF(AND(K5514&lt;&gt;"Match of the Day",K5514&lt;&gt;"Match of the Day 2",K5514&lt;&gt;"Match of the Day Repeat"),"",1+MAX($AJ$10:AJ5513))</f>
        <v/>
      </c>
    </row>
    <row r="5515" spans="34:36" x14ac:dyDescent="0.35">
      <c r="AH5515" s="16" t="str">
        <f>IF(AND(B5515="Premier League",E5515="Live"),_xlfn.XLOOKUP(_xlfn.TEXTJOIN(" vs ",,C5515:D5515),Calendar!G:G,Calendar!B:B),IF(AND(B5515="Premier League",E5515="Highlights"),_xlfn.XLOOKUP(H5515,Calendar!O:O,Calendar!N:N,,-1),""))</f>
        <v/>
      </c>
      <c r="AI5515" s="61" t="str">
        <f>IF(AND(AH5515&lt;&gt;"",E5515="Live"),_xlfn.XLOOKUP(_xlfn.TEXTJOIN(" vs ",,C5515:D5515),Calendar!G:G,Calendar!K:K),"")</f>
        <v/>
      </c>
      <c r="AJ5515" s="61" t="str">
        <f>IF(AND(K5515&lt;&gt;"Match of the Day",K5515&lt;&gt;"Match of the Day 2",K5515&lt;&gt;"Match of the Day Repeat"),"",1+MAX($AJ$10:AJ5514))</f>
        <v/>
      </c>
    </row>
    <row r="5516" spans="34:36" x14ac:dyDescent="0.35">
      <c r="AH5516" s="16" t="str">
        <f>IF(AND(B5516="Premier League",E5516="Live"),_xlfn.XLOOKUP(_xlfn.TEXTJOIN(" vs ",,C5516:D5516),Calendar!G:G,Calendar!B:B),IF(AND(B5516="Premier League",E5516="Highlights"),_xlfn.XLOOKUP(H5516,Calendar!O:O,Calendar!N:N,,-1),""))</f>
        <v/>
      </c>
      <c r="AI5516" s="61" t="str">
        <f>IF(AND(AH5516&lt;&gt;"",E5516="Live"),_xlfn.XLOOKUP(_xlfn.TEXTJOIN(" vs ",,C5516:D5516),Calendar!G:G,Calendar!K:K),"")</f>
        <v/>
      </c>
      <c r="AJ5516" s="61" t="str">
        <f>IF(AND(K5516&lt;&gt;"Match of the Day",K5516&lt;&gt;"Match of the Day 2",K5516&lt;&gt;"Match of the Day Repeat"),"",1+MAX($AJ$10:AJ5515))</f>
        <v/>
      </c>
    </row>
    <row r="5517" spans="34:36" x14ac:dyDescent="0.35">
      <c r="AH5517" s="16" t="str">
        <f>IF(AND(B5517="Premier League",E5517="Live"),_xlfn.XLOOKUP(_xlfn.TEXTJOIN(" vs ",,C5517:D5517),Calendar!G:G,Calendar!B:B),IF(AND(B5517="Premier League",E5517="Highlights"),_xlfn.XLOOKUP(H5517,Calendar!O:O,Calendar!N:N,,-1),""))</f>
        <v/>
      </c>
      <c r="AI5517" s="61" t="str">
        <f>IF(AND(AH5517&lt;&gt;"",E5517="Live"),_xlfn.XLOOKUP(_xlfn.TEXTJOIN(" vs ",,C5517:D5517),Calendar!G:G,Calendar!K:K),"")</f>
        <v/>
      </c>
      <c r="AJ5517" s="61" t="str">
        <f>IF(AND(K5517&lt;&gt;"Match of the Day",K5517&lt;&gt;"Match of the Day 2",K5517&lt;&gt;"Match of the Day Repeat"),"",1+MAX($AJ$10:AJ5516))</f>
        <v/>
      </c>
    </row>
    <row r="5518" spans="34:36" x14ac:dyDescent="0.35">
      <c r="AH5518" s="16" t="str">
        <f>IF(AND(B5518="Premier League",E5518="Live"),_xlfn.XLOOKUP(_xlfn.TEXTJOIN(" vs ",,C5518:D5518),Calendar!G:G,Calendar!B:B),IF(AND(B5518="Premier League",E5518="Highlights"),_xlfn.XLOOKUP(H5518,Calendar!O:O,Calendar!N:N,,-1),""))</f>
        <v/>
      </c>
      <c r="AI5518" s="61" t="str">
        <f>IF(AND(AH5518&lt;&gt;"",E5518="Live"),_xlfn.XLOOKUP(_xlfn.TEXTJOIN(" vs ",,C5518:D5518),Calendar!G:G,Calendar!K:K),"")</f>
        <v/>
      </c>
      <c r="AJ5518" s="61" t="str">
        <f>IF(AND(K5518&lt;&gt;"Match of the Day",K5518&lt;&gt;"Match of the Day 2",K5518&lt;&gt;"Match of the Day Repeat"),"",1+MAX($AJ$10:AJ5517))</f>
        <v/>
      </c>
    </row>
    <row r="5519" spans="34:36" x14ac:dyDescent="0.35">
      <c r="AH5519" s="16" t="str">
        <f>IF(AND(B5519="Premier League",E5519="Live"),_xlfn.XLOOKUP(_xlfn.TEXTJOIN(" vs ",,C5519:D5519),Calendar!G:G,Calendar!B:B),IF(AND(B5519="Premier League",E5519="Highlights"),_xlfn.XLOOKUP(H5519,Calendar!O:O,Calendar!N:N,,-1),""))</f>
        <v/>
      </c>
      <c r="AI5519" s="61" t="str">
        <f>IF(AND(AH5519&lt;&gt;"",E5519="Live"),_xlfn.XLOOKUP(_xlfn.TEXTJOIN(" vs ",,C5519:D5519),Calendar!G:G,Calendar!K:K),"")</f>
        <v/>
      </c>
      <c r="AJ5519" s="61" t="str">
        <f>IF(AND(K5519&lt;&gt;"Match of the Day",K5519&lt;&gt;"Match of the Day 2",K5519&lt;&gt;"Match of the Day Repeat"),"",1+MAX($AJ$10:AJ5518))</f>
        <v/>
      </c>
    </row>
    <row r="5520" spans="34:36" x14ac:dyDescent="0.35">
      <c r="AH5520" s="16" t="str">
        <f>IF(AND(B5520="Premier League",E5520="Live"),_xlfn.XLOOKUP(_xlfn.TEXTJOIN(" vs ",,C5520:D5520),Calendar!G:G,Calendar!B:B),IF(AND(B5520="Premier League",E5520="Highlights"),_xlfn.XLOOKUP(H5520,Calendar!O:O,Calendar!N:N,,-1),""))</f>
        <v/>
      </c>
      <c r="AI5520" s="61" t="str">
        <f>IF(AND(AH5520&lt;&gt;"",E5520="Live"),_xlfn.XLOOKUP(_xlfn.TEXTJOIN(" vs ",,C5520:D5520),Calendar!G:G,Calendar!K:K),"")</f>
        <v/>
      </c>
      <c r="AJ5520" s="61" t="str">
        <f>IF(AND(K5520&lt;&gt;"Match of the Day",K5520&lt;&gt;"Match of the Day 2",K5520&lt;&gt;"Match of the Day Repeat"),"",1+MAX($AJ$10:AJ5519))</f>
        <v/>
      </c>
    </row>
    <row r="5521" spans="34:36" x14ac:dyDescent="0.35">
      <c r="AH5521" s="16" t="str">
        <f>IF(AND(B5521="Premier League",E5521="Live"),_xlfn.XLOOKUP(_xlfn.TEXTJOIN(" vs ",,C5521:D5521),Calendar!G:G,Calendar!B:B),IF(AND(B5521="Premier League",E5521="Highlights"),_xlfn.XLOOKUP(H5521,Calendar!O:O,Calendar!N:N,,-1),""))</f>
        <v/>
      </c>
      <c r="AI5521" s="61" t="str">
        <f>IF(AND(AH5521&lt;&gt;"",E5521="Live"),_xlfn.XLOOKUP(_xlfn.TEXTJOIN(" vs ",,C5521:D5521),Calendar!G:G,Calendar!K:K),"")</f>
        <v/>
      </c>
      <c r="AJ5521" s="61" t="str">
        <f>IF(AND(K5521&lt;&gt;"Match of the Day",K5521&lt;&gt;"Match of the Day 2",K5521&lt;&gt;"Match of the Day Repeat"),"",1+MAX($AJ$10:AJ5520))</f>
        <v/>
      </c>
    </row>
    <row r="5522" spans="34:36" x14ac:dyDescent="0.35">
      <c r="AH5522" s="16" t="str">
        <f>IF(AND(B5522="Premier League",E5522="Live"),_xlfn.XLOOKUP(_xlfn.TEXTJOIN(" vs ",,C5522:D5522),Calendar!G:G,Calendar!B:B),IF(AND(B5522="Premier League",E5522="Highlights"),_xlfn.XLOOKUP(H5522,Calendar!O:O,Calendar!N:N,,-1),""))</f>
        <v/>
      </c>
      <c r="AI5522" s="61" t="str">
        <f>IF(AND(AH5522&lt;&gt;"",E5522="Live"),_xlfn.XLOOKUP(_xlfn.TEXTJOIN(" vs ",,C5522:D5522),Calendar!G:G,Calendar!K:K),"")</f>
        <v/>
      </c>
      <c r="AJ5522" s="61" t="str">
        <f>IF(AND(K5522&lt;&gt;"Match of the Day",K5522&lt;&gt;"Match of the Day 2",K5522&lt;&gt;"Match of the Day Repeat"),"",1+MAX($AJ$10:AJ5521))</f>
        <v/>
      </c>
    </row>
    <row r="5523" spans="34:36" x14ac:dyDescent="0.35">
      <c r="AH5523" s="16" t="str">
        <f>IF(AND(B5523="Premier League",E5523="Live"),_xlfn.XLOOKUP(_xlfn.TEXTJOIN(" vs ",,C5523:D5523),Calendar!G:G,Calendar!B:B),IF(AND(B5523="Premier League",E5523="Highlights"),_xlfn.XLOOKUP(H5523,Calendar!O:O,Calendar!N:N,,-1),""))</f>
        <v/>
      </c>
      <c r="AI5523" s="61" t="str">
        <f>IF(AND(AH5523&lt;&gt;"",E5523="Live"),_xlfn.XLOOKUP(_xlfn.TEXTJOIN(" vs ",,C5523:D5523),Calendar!G:G,Calendar!K:K),"")</f>
        <v/>
      </c>
      <c r="AJ5523" s="61" t="str">
        <f>IF(AND(K5523&lt;&gt;"Match of the Day",K5523&lt;&gt;"Match of the Day 2",K5523&lt;&gt;"Match of the Day Repeat"),"",1+MAX($AJ$10:AJ5522))</f>
        <v/>
      </c>
    </row>
    <row r="5524" spans="34:36" x14ac:dyDescent="0.35">
      <c r="AH5524" s="16" t="str">
        <f>IF(AND(B5524="Premier League",E5524="Live"),_xlfn.XLOOKUP(_xlfn.TEXTJOIN(" vs ",,C5524:D5524),Calendar!G:G,Calendar!B:B),IF(AND(B5524="Premier League",E5524="Highlights"),_xlfn.XLOOKUP(H5524,Calendar!O:O,Calendar!N:N,,-1),""))</f>
        <v/>
      </c>
      <c r="AI5524" s="61" t="str">
        <f>IF(AND(AH5524&lt;&gt;"",E5524="Live"),_xlfn.XLOOKUP(_xlfn.TEXTJOIN(" vs ",,C5524:D5524),Calendar!G:G,Calendar!K:K),"")</f>
        <v/>
      </c>
      <c r="AJ5524" s="61" t="str">
        <f>IF(AND(K5524&lt;&gt;"Match of the Day",K5524&lt;&gt;"Match of the Day 2",K5524&lt;&gt;"Match of the Day Repeat"),"",1+MAX($AJ$10:AJ5523))</f>
        <v/>
      </c>
    </row>
    <row r="5525" spans="34:36" x14ac:dyDescent="0.35">
      <c r="AH5525" s="16" t="str">
        <f>IF(AND(B5525="Premier League",E5525="Live"),_xlfn.XLOOKUP(_xlfn.TEXTJOIN(" vs ",,C5525:D5525),Calendar!G:G,Calendar!B:B),IF(AND(B5525="Premier League",E5525="Highlights"),_xlfn.XLOOKUP(H5525,Calendar!O:O,Calendar!N:N,,-1),""))</f>
        <v/>
      </c>
      <c r="AI5525" s="61" t="str">
        <f>IF(AND(AH5525&lt;&gt;"",E5525="Live"),_xlfn.XLOOKUP(_xlfn.TEXTJOIN(" vs ",,C5525:D5525),Calendar!G:G,Calendar!K:K),"")</f>
        <v/>
      </c>
      <c r="AJ5525" s="61" t="str">
        <f>IF(AND(K5525&lt;&gt;"Match of the Day",K5525&lt;&gt;"Match of the Day 2",K5525&lt;&gt;"Match of the Day Repeat"),"",1+MAX($AJ$10:AJ5524))</f>
        <v/>
      </c>
    </row>
    <row r="5526" spans="34:36" x14ac:dyDescent="0.35">
      <c r="AH5526" s="16" t="str">
        <f>IF(AND(B5526="Premier League",E5526="Live"),_xlfn.XLOOKUP(_xlfn.TEXTJOIN(" vs ",,C5526:D5526),Calendar!G:G,Calendar!B:B),IF(AND(B5526="Premier League",E5526="Highlights"),_xlfn.XLOOKUP(H5526,Calendar!O:O,Calendar!N:N,,-1),""))</f>
        <v/>
      </c>
      <c r="AI5526" s="61" t="str">
        <f>IF(AND(AH5526&lt;&gt;"",E5526="Live"),_xlfn.XLOOKUP(_xlfn.TEXTJOIN(" vs ",,C5526:D5526),Calendar!G:G,Calendar!K:K),"")</f>
        <v/>
      </c>
      <c r="AJ5526" s="61" t="str">
        <f>IF(AND(K5526&lt;&gt;"Match of the Day",K5526&lt;&gt;"Match of the Day 2",K5526&lt;&gt;"Match of the Day Repeat"),"",1+MAX($AJ$10:AJ5525))</f>
        <v/>
      </c>
    </row>
    <row r="5527" spans="34:36" x14ac:dyDescent="0.35">
      <c r="AH5527" s="16" t="str">
        <f>IF(AND(B5527="Premier League",E5527="Live"),_xlfn.XLOOKUP(_xlfn.TEXTJOIN(" vs ",,C5527:D5527),Calendar!G:G,Calendar!B:B),IF(AND(B5527="Premier League",E5527="Highlights"),_xlfn.XLOOKUP(H5527,Calendar!O:O,Calendar!N:N,,-1),""))</f>
        <v/>
      </c>
      <c r="AI5527" s="61" t="str">
        <f>IF(AND(AH5527&lt;&gt;"",E5527="Live"),_xlfn.XLOOKUP(_xlfn.TEXTJOIN(" vs ",,C5527:D5527),Calendar!G:G,Calendar!K:K),"")</f>
        <v/>
      </c>
      <c r="AJ5527" s="61" t="str">
        <f>IF(AND(K5527&lt;&gt;"Match of the Day",K5527&lt;&gt;"Match of the Day 2",K5527&lt;&gt;"Match of the Day Repeat"),"",1+MAX($AJ$10:AJ5526))</f>
        <v/>
      </c>
    </row>
    <row r="5528" spans="34:36" x14ac:dyDescent="0.35">
      <c r="AH5528" s="16" t="str">
        <f>IF(AND(B5528="Premier League",E5528="Live"),_xlfn.XLOOKUP(_xlfn.TEXTJOIN(" vs ",,C5528:D5528),Calendar!G:G,Calendar!B:B),IF(AND(B5528="Premier League",E5528="Highlights"),_xlfn.XLOOKUP(H5528,Calendar!O:O,Calendar!N:N,,-1),""))</f>
        <v/>
      </c>
      <c r="AI5528" s="61" t="str">
        <f>IF(AND(AH5528&lt;&gt;"",E5528="Live"),_xlfn.XLOOKUP(_xlfn.TEXTJOIN(" vs ",,C5528:D5528),Calendar!G:G,Calendar!K:K),"")</f>
        <v/>
      </c>
      <c r="AJ5528" s="61" t="str">
        <f>IF(AND(K5528&lt;&gt;"Match of the Day",K5528&lt;&gt;"Match of the Day 2",K5528&lt;&gt;"Match of the Day Repeat"),"",1+MAX($AJ$10:AJ5527))</f>
        <v/>
      </c>
    </row>
    <row r="5529" spans="34:36" x14ac:dyDescent="0.35">
      <c r="AH5529" s="16" t="str">
        <f>IF(AND(B5529="Premier League",E5529="Live"),_xlfn.XLOOKUP(_xlfn.TEXTJOIN(" vs ",,C5529:D5529),Calendar!G:G,Calendar!B:B),IF(AND(B5529="Premier League",E5529="Highlights"),_xlfn.XLOOKUP(H5529,Calendar!O:O,Calendar!N:N,,-1),""))</f>
        <v/>
      </c>
      <c r="AI5529" s="61" t="str">
        <f>IF(AND(AH5529&lt;&gt;"",E5529="Live"),_xlfn.XLOOKUP(_xlfn.TEXTJOIN(" vs ",,C5529:D5529),Calendar!G:G,Calendar!K:K),"")</f>
        <v/>
      </c>
      <c r="AJ5529" s="61" t="str">
        <f>IF(AND(K5529&lt;&gt;"Match of the Day",K5529&lt;&gt;"Match of the Day 2",K5529&lt;&gt;"Match of the Day Repeat"),"",1+MAX($AJ$10:AJ5528))</f>
        <v/>
      </c>
    </row>
    <row r="5530" spans="34:36" x14ac:dyDescent="0.35">
      <c r="AH5530" s="16" t="str">
        <f>IF(AND(B5530="Premier League",E5530="Live"),_xlfn.XLOOKUP(_xlfn.TEXTJOIN(" vs ",,C5530:D5530),Calendar!G:G,Calendar!B:B),IF(AND(B5530="Premier League",E5530="Highlights"),_xlfn.XLOOKUP(H5530,Calendar!O:O,Calendar!N:N,,-1),""))</f>
        <v/>
      </c>
      <c r="AI5530" s="61" t="str">
        <f>IF(AND(AH5530&lt;&gt;"",E5530="Live"),_xlfn.XLOOKUP(_xlfn.TEXTJOIN(" vs ",,C5530:D5530),Calendar!G:G,Calendar!K:K),"")</f>
        <v/>
      </c>
      <c r="AJ5530" s="61" t="str">
        <f>IF(AND(K5530&lt;&gt;"Match of the Day",K5530&lt;&gt;"Match of the Day 2",K5530&lt;&gt;"Match of the Day Repeat"),"",1+MAX($AJ$10:AJ5529))</f>
        <v/>
      </c>
    </row>
    <row r="5531" spans="34:36" x14ac:dyDescent="0.35">
      <c r="AH5531" s="16" t="str">
        <f>IF(AND(B5531="Premier League",E5531="Live"),_xlfn.XLOOKUP(_xlfn.TEXTJOIN(" vs ",,C5531:D5531),Calendar!G:G,Calendar!B:B),IF(AND(B5531="Premier League",E5531="Highlights"),_xlfn.XLOOKUP(H5531,Calendar!O:O,Calendar!N:N,,-1),""))</f>
        <v/>
      </c>
      <c r="AI5531" s="61" t="str">
        <f>IF(AND(AH5531&lt;&gt;"",E5531="Live"),_xlfn.XLOOKUP(_xlfn.TEXTJOIN(" vs ",,C5531:D5531),Calendar!G:G,Calendar!K:K),"")</f>
        <v/>
      </c>
      <c r="AJ5531" s="61" t="str">
        <f>IF(AND(K5531&lt;&gt;"Match of the Day",K5531&lt;&gt;"Match of the Day 2",K5531&lt;&gt;"Match of the Day Repeat"),"",1+MAX($AJ$10:AJ5530))</f>
        <v/>
      </c>
    </row>
    <row r="5532" spans="34:36" x14ac:dyDescent="0.35">
      <c r="AH5532" s="16" t="str">
        <f>IF(AND(B5532="Premier League",E5532="Live"),_xlfn.XLOOKUP(_xlfn.TEXTJOIN(" vs ",,C5532:D5532),Calendar!G:G,Calendar!B:B),IF(AND(B5532="Premier League",E5532="Highlights"),_xlfn.XLOOKUP(H5532,Calendar!O:O,Calendar!N:N,,-1),""))</f>
        <v/>
      </c>
      <c r="AI5532" s="61" t="str">
        <f>IF(AND(AH5532&lt;&gt;"",E5532="Live"),_xlfn.XLOOKUP(_xlfn.TEXTJOIN(" vs ",,C5532:D5532),Calendar!G:G,Calendar!K:K),"")</f>
        <v/>
      </c>
      <c r="AJ5532" s="61" t="str">
        <f>IF(AND(K5532&lt;&gt;"Match of the Day",K5532&lt;&gt;"Match of the Day 2",K5532&lt;&gt;"Match of the Day Repeat"),"",1+MAX($AJ$10:AJ5531))</f>
        <v/>
      </c>
    </row>
    <row r="5533" spans="34:36" x14ac:dyDescent="0.35">
      <c r="AH5533" s="16" t="str">
        <f>IF(AND(B5533="Premier League",E5533="Live"),_xlfn.XLOOKUP(_xlfn.TEXTJOIN(" vs ",,C5533:D5533),Calendar!G:G,Calendar!B:B),IF(AND(B5533="Premier League",E5533="Highlights"),_xlfn.XLOOKUP(H5533,Calendar!O:O,Calendar!N:N,,-1),""))</f>
        <v/>
      </c>
      <c r="AI5533" s="61" t="str">
        <f>IF(AND(AH5533&lt;&gt;"",E5533="Live"),_xlfn.XLOOKUP(_xlfn.TEXTJOIN(" vs ",,C5533:D5533),Calendar!G:G,Calendar!K:K),"")</f>
        <v/>
      </c>
      <c r="AJ5533" s="61" t="str">
        <f>IF(AND(K5533&lt;&gt;"Match of the Day",K5533&lt;&gt;"Match of the Day 2",K5533&lt;&gt;"Match of the Day Repeat"),"",1+MAX($AJ$10:AJ5532))</f>
        <v/>
      </c>
    </row>
    <row r="5534" spans="34:36" x14ac:dyDescent="0.35">
      <c r="AH5534" s="16" t="str">
        <f>IF(AND(B5534="Premier League",E5534="Live"),_xlfn.XLOOKUP(_xlfn.TEXTJOIN(" vs ",,C5534:D5534),Calendar!G:G,Calendar!B:B),IF(AND(B5534="Premier League",E5534="Highlights"),_xlfn.XLOOKUP(H5534,Calendar!O:O,Calendar!N:N,,-1),""))</f>
        <v/>
      </c>
      <c r="AI5534" s="61" t="str">
        <f>IF(AND(AH5534&lt;&gt;"",E5534="Live"),_xlfn.XLOOKUP(_xlfn.TEXTJOIN(" vs ",,C5534:D5534),Calendar!G:G,Calendar!K:K),"")</f>
        <v/>
      </c>
      <c r="AJ5534" s="61" t="str">
        <f>IF(AND(K5534&lt;&gt;"Match of the Day",K5534&lt;&gt;"Match of the Day 2",K5534&lt;&gt;"Match of the Day Repeat"),"",1+MAX($AJ$10:AJ5533))</f>
        <v/>
      </c>
    </row>
    <row r="5535" spans="34:36" x14ac:dyDescent="0.35">
      <c r="AH5535" s="16" t="str">
        <f>IF(AND(B5535="Premier League",E5535="Live"),_xlfn.XLOOKUP(_xlfn.TEXTJOIN(" vs ",,C5535:D5535),Calendar!G:G,Calendar!B:B),IF(AND(B5535="Premier League",E5535="Highlights"),_xlfn.XLOOKUP(H5535,Calendar!O:O,Calendar!N:N,,-1),""))</f>
        <v/>
      </c>
      <c r="AI5535" s="61" t="str">
        <f>IF(AND(AH5535&lt;&gt;"",E5535="Live"),_xlfn.XLOOKUP(_xlfn.TEXTJOIN(" vs ",,C5535:D5535),Calendar!G:G,Calendar!K:K),"")</f>
        <v/>
      </c>
      <c r="AJ5535" s="61" t="str">
        <f>IF(AND(K5535&lt;&gt;"Match of the Day",K5535&lt;&gt;"Match of the Day 2",K5535&lt;&gt;"Match of the Day Repeat"),"",1+MAX($AJ$10:AJ5534))</f>
        <v/>
      </c>
    </row>
    <row r="5536" spans="34:36" x14ac:dyDescent="0.35">
      <c r="AH5536" s="16" t="str">
        <f>IF(AND(B5536="Premier League",E5536="Live"),_xlfn.XLOOKUP(_xlfn.TEXTJOIN(" vs ",,C5536:D5536),Calendar!G:G,Calendar!B:B),IF(AND(B5536="Premier League",E5536="Highlights"),_xlfn.XLOOKUP(H5536,Calendar!O:O,Calendar!N:N,,-1),""))</f>
        <v/>
      </c>
      <c r="AI5536" s="61" t="str">
        <f>IF(AND(AH5536&lt;&gt;"",E5536="Live"),_xlfn.XLOOKUP(_xlfn.TEXTJOIN(" vs ",,C5536:D5536),Calendar!G:G,Calendar!K:K),"")</f>
        <v/>
      </c>
      <c r="AJ5536" s="61" t="str">
        <f>IF(AND(K5536&lt;&gt;"Match of the Day",K5536&lt;&gt;"Match of the Day 2",K5536&lt;&gt;"Match of the Day Repeat"),"",1+MAX($AJ$10:AJ5535))</f>
        <v/>
      </c>
    </row>
    <row r="5537" spans="34:36" x14ac:dyDescent="0.35">
      <c r="AH5537" s="16" t="str">
        <f>IF(AND(B5537="Premier League",E5537="Live"),_xlfn.XLOOKUP(_xlfn.TEXTJOIN(" vs ",,C5537:D5537),Calendar!G:G,Calendar!B:B),IF(AND(B5537="Premier League",E5537="Highlights"),_xlfn.XLOOKUP(H5537,Calendar!O:O,Calendar!N:N,,-1),""))</f>
        <v/>
      </c>
      <c r="AI5537" s="61" t="str">
        <f>IF(AND(AH5537&lt;&gt;"",E5537="Live"),_xlfn.XLOOKUP(_xlfn.TEXTJOIN(" vs ",,C5537:D5537),Calendar!G:G,Calendar!K:K),"")</f>
        <v/>
      </c>
      <c r="AJ5537" s="61" t="str">
        <f>IF(AND(K5537&lt;&gt;"Match of the Day",K5537&lt;&gt;"Match of the Day 2",K5537&lt;&gt;"Match of the Day Repeat"),"",1+MAX($AJ$10:AJ5536))</f>
        <v/>
      </c>
    </row>
    <row r="5538" spans="34:36" x14ac:dyDescent="0.35">
      <c r="AH5538" s="16" t="str">
        <f>IF(AND(B5538="Premier League",E5538="Live"),_xlfn.XLOOKUP(_xlfn.TEXTJOIN(" vs ",,C5538:D5538),Calendar!G:G,Calendar!B:B),IF(AND(B5538="Premier League",E5538="Highlights"),_xlfn.XLOOKUP(H5538,Calendar!O:O,Calendar!N:N,,-1),""))</f>
        <v/>
      </c>
      <c r="AI5538" s="61" t="str">
        <f>IF(AND(AH5538&lt;&gt;"",E5538="Live"),_xlfn.XLOOKUP(_xlfn.TEXTJOIN(" vs ",,C5538:D5538),Calendar!G:G,Calendar!K:K),"")</f>
        <v/>
      </c>
      <c r="AJ5538" s="61" t="str">
        <f>IF(AND(K5538&lt;&gt;"Match of the Day",K5538&lt;&gt;"Match of the Day 2",K5538&lt;&gt;"Match of the Day Repeat"),"",1+MAX($AJ$10:AJ5537))</f>
        <v/>
      </c>
    </row>
    <row r="5539" spans="34:36" x14ac:dyDescent="0.35">
      <c r="AH5539" s="16" t="str">
        <f>IF(AND(B5539="Premier League",E5539="Live"),_xlfn.XLOOKUP(_xlfn.TEXTJOIN(" vs ",,C5539:D5539),Calendar!G:G,Calendar!B:B),IF(AND(B5539="Premier League",E5539="Highlights"),_xlfn.XLOOKUP(H5539,Calendar!O:O,Calendar!N:N,,-1),""))</f>
        <v/>
      </c>
      <c r="AI5539" s="61" t="str">
        <f>IF(AND(AH5539&lt;&gt;"",E5539="Live"),_xlfn.XLOOKUP(_xlfn.TEXTJOIN(" vs ",,C5539:D5539),Calendar!G:G,Calendar!K:K),"")</f>
        <v/>
      </c>
      <c r="AJ5539" s="61" t="str">
        <f>IF(AND(K5539&lt;&gt;"Match of the Day",K5539&lt;&gt;"Match of the Day 2",K5539&lt;&gt;"Match of the Day Repeat"),"",1+MAX($AJ$10:AJ5538))</f>
        <v/>
      </c>
    </row>
    <row r="5540" spans="34:36" x14ac:dyDescent="0.35">
      <c r="AH5540" s="16" t="str">
        <f>IF(AND(B5540="Premier League",E5540="Live"),_xlfn.XLOOKUP(_xlfn.TEXTJOIN(" vs ",,C5540:D5540),Calendar!G:G,Calendar!B:B),IF(AND(B5540="Premier League",E5540="Highlights"),_xlfn.XLOOKUP(H5540,Calendar!O:O,Calendar!N:N,,-1),""))</f>
        <v/>
      </c>
      <c r="AI5540" s="61" t="str">
        <f>IF(AND(AH5540&lt;&gt;"",E5540="Live"),_xlfn.XLOOKUP(_xlfn.TEXTJOIN(" vs ",,C5540:D5540),Calendar!G:G,Calendar!K:K),"")</f>
        <v/>
      </c>
      <c r="AJ5540" s="61" t="str">
        <f>IF(AND(K5540&lt;&gt;"Match of the Day",K5540&lt;&gt;"Match of the Day 2",K5540&lt;&gt;"Match of the Day Repeat"),"",1+MAX($AJ$10:AJ5539))</f>
        <v/>
      </c>
    </row>
    <row r="5541" spans="34:36" x14ac:dyDescent="0.35">
      <c r="AH5541" s="16" t="str">
        <f>IF(AND(B5541="Premier League",E5541="Live"),_xlfn.XLOOKUP(_xlfn.TEXTJOIN(" vs ",,C5541:D5541),Calendar!G:G,Calendar!B:B),IF(AND(B5541="Premier League",E5541="Highlights"),_xlfn.XLOOKUP(H5541,Calendar!O:O,Calendar!N:N,,-1),""))</f>
        <v/>
      </c>
      <c r="AI5541" s="61" t="str">
        <f>IF(AND(AH5541&lt;&gt;"",E5541="Live"),_xlfn.XLOOKUP(_xlfn.TEXTJOIN(" vs ",,C5541:D5541),Calendar!G:G,Calendar!K:K),"")</f>
        <v/>
      </c>
      <c r="AJ5541" s="61" t="str">
        <f>IF(AND(K5541&lt;&gt;"Match of the Day",K5541&lt;&gt;"Match of the Day 2",K5541&lt;&gt;"Match of the Day Repeat"),"",1+MAX($AJ$10:AJ5540))</f>
        <v/>
      </c>
    </row>
    <row r="5542" spans="34:36" x14ac:dyDescent="0.35">
      <c r="AH5542" s="16" t="str">
        <f>IF(AND(B5542="Premier League",E5542="Live"),_xlfn.XLOOKUP(_xlfn.TEXTJOIN(" vs ",,C5542:D5542),Calendar!G:G,Calendar!B:B),IF(AND(B5542="Premier League",E5542="Highlights"),_xlfn.XLOOKUP(H5542,Calendar!O:O,Calendar!N:N,,-1),""))</f>
        <v/>
      </c>
      <c r="AI5542" s="61" t="str">
        <f>IF(AND(AH5542&lt;&gt;"",E5542="Live"),_xlfn.XLOOKUP(_xlfn.TEXTJOIN(" vs ",,C5542:D5542),Calendar!G:G,Calendar!K:K),"")</f>
        <v/>
      </c>
      <c r="AJ5542" s="61" t="str">
        <f>IF(AND(K5542&lt;&gt;"Match of the Day",K5542&lt;&gt;"Match of the Day 2",K5542&lt;&gt;"Match of the Day Repeat"),"",1+MAX($AJ$10:AJ5541))</f>
        <v/>
      </c>
    </row>
    <row r="5543" spans="34:36" x14ac:dyDescent="0.35">
      <c r="AH5543" s="16" t="str">
        <f>IF(AND(B5543="Premier League",E5543="Live"),_xlfn.XLOOKUP(_xlfn.TEXTJOIN(" vs ",,C5543:D5543),Calendar!G:G,Calendar!B:B),IF(AND(B5543="Premier League",E5543="Highlights"),_xlfn.XLOOKUP(H5543,Calendar!O:O,Calendar!N:N,,-1),""))</f>
        <v/>
      </c>
      <c r="AI5543" s="61" t="str">
        <f>IF(AND(AH5543&lt;&gt;"",E5543="Live"),_xlfn.XLOOKUP(_xlfn.TEXTJOIN(" vs ",,C5543:D5543),Calendar!G:G,Calendar!K:K),"")</f>
        <v/>
      </c>
      <c r="AJ5543" s="61" t="str">
        <f>IF(AND(K5543&lt;&gt;"Match of the Day",K5543&lt;&gt;"Match of the Day 2",K5543&lt;&gt;"Match of the Day Repeat"),"",1+MAX($AJ$10:AJ5542))</f>
        <v/>
      </c>
    </row>
    <row r="5544" spans="34:36" x14ac:dyDescent="0.35">
      <c r="AH5544" s="16" t="str">
        <f>IF(AND(B5544="Premier League",E5544="Live"),_xlfn.XLOOKUP(_xlfn.TEXTJOIN(" vs ",,C5544:D5544),Calendar!G:G,Calendar!B:B),IF(AND(B5544="Premier League",E5544="Highlights"),_xlfn.XLOOKUP(H5544,Calendar!O:O,Calendar!N:N,,-1),""))</f>
        <v/>
      </c>
      <c r="AI5544" s="61" t="str">
        <f>IF(AND(AH5544&lt;&gt;"",E5544="Live"),_xlfn.XLOOKUP(_xlfn.TEXTJOIN(" vs ",,C5544:D5544),Calendar!G:G,Calendar!K:K),"")</f>
        <v/>
      </c>
      <c r="AJ5544" s="61" t="str">
        <f>IF(AND(K5544&lt;&gt;"Match of the Day",K5544&lt;&gt;"Match of the Day 2",K5544&lt;&gt;"Match of the Day Repeat"),"",1+MAX($AJ$10:AJ5543))</f>
        <v/>
      </c>
    </row>
    <row r="5545" spans="34:36" x14ac:dyDescent="0.35">
      <c r="AH5545" s="16" t="str">
        <f>IF(AND(B5545="Premier League",E5545="Live"),_xlfn.XLOOKUP(_xlfn.TEXTJOIN(" vs ",,C5545:D5545),Calendar!G:G,Calendar!B:B),IF(AND(B5545="Premier League",E5545="Highlights"),_xlfn.XLOOKUP(H5545,Calendar!O:O,Calendar!N:N,,-1),""))</f>
        <v/>
      </c>
      <c r="AI5545" s="61" t="str">
        <f>IF(AND(AH5545&lt;&gt;"",E5545="Live"),_xlfn.XLOOKUP(_xlfn.TEXTJOIN(" vs ",,C5545:D5545),Calendar!G:G,Calendar!K:K),"")</f>
        <v/>
      </c>
      <c r="AJ5545" s="61" t="str">
        <f>IF(AND(K5545&lt;&gt;"Match of the Day",K5545&lt;&gt;"Match of the Day 2",K5545&lt;&gt;"Match of the Day Repeat"),"",1+MAX($AJ$10:AJ5544))</f>
        <v/>
      </c>
    </row>
    <row r="5546" spans="34:36" x14ac:dyDescent="0.35">
      <c r="AH5546" s="16" t="str">
        <f>IF(AND(B5546="Premier League",E5546="Live"),_xlfn.XLOOKUP(_xlfn.TEXTJOIN(" vs ",,C5546:D5546),Calendar!G:G,Calendar!B:B),IF(AND(B5546="Premier League",E5546="Highlights"),_xlfn.XLOOKUP(H5546,Calendar!O:O,Calendar!N:N,,-1),""))</f>
        <v/>
      </c>
      <c r="AI5546" s="61" t="str">
        <f>IF(AND(AH5546&lt;&gt;"",E5546="Live"),_xlfn.XLOOKUP(_xlfn.TEXTJOIN(" vs ",,C5546:D5546),Calendar!G:G,Calendar!K:K),"")</f>
        <v/>
      </c>
      <c r="AJ5546" s="61" t="str">
        <f>IF(AND(K5546&lt;&gt;"Match of the Day",K5546&lt;&gt;"Match of the Day 2",K5546&lt;&gt;"Match of the Day Repeat"),"",1+MAX($AJ$10:AJ5545))</f>
        <v/>
      </c>
    </row>
    <row r="5547" spans="34:36" x14ac:dyDescent="0.35">
      <c r="AH5547" s="16" t="str">
        <f>IF(AND(B5547="Premier League",E5547="Live"),_xlfn.XLOOKUP(_xlfn.TEXTJOIN(" vs ",,C5547:D5547),Calendar!G:G,Calendar!B:B),IF(AND(B5547="Premier League",E5547="Highlights"),_xlfn.XLOOKUP(H5547,Calendar!O:O,Calendar!N:N,,-1),""))</f>
        <v/>
      </c>
      <c r="AI5547" s="61" t="str">
        <f>IF(AND(AH5547&lt;&gt;"",E5547="Live"),_xlfn.XLOOKUP(_xlfn.TEXTJOIN(" vs ",,C5547:D5547),Calendar!G:G,Calendar!K:K),"")</f>
        <v/>
      </c>
      <c r="AJ5547" s="61" t="str">
        <f>IF(AND(K5547&lt;&gt;"Match of the Day",K5547&lt;&gt;"Match of the Day 2",K5547&lt;&gt;"Match of the Day Repeat"),"",1+MAX($AJ$10:AJ5546))</f>
        <v/>
      </c>
    </row>
    <row r="5548" spans="34:36" x14ac:dyDescent="0.35">
      <c r="AH5548" s="16" t="str">
        <f>IF(AND(B5548="Premier League",E5548="Live"),_xlfn.XLOOKUP(_xlfn.TEXTJOIN(" vs ",,C5548:D5548),Calendar!G:G,Calendar!B:B),IF(AND(B5548="Premier League",E5548="Highlights"),_xlfn.XLOOKUP(H5548,Calendar!O:O,Calendar!N:N,,-1),""))</f>
        <v/>
      </c>
      <c r="AI5548" s="61" t="str">
        <f>IF(AND(AH5548&lt;&gt;"",E5548="Live"),_xlfn.XLOOKUP(_xlfn.TEXTJOIN(" vs ",,C5548:D5548),Calendar!G:G,Calendar!K:K),"")</f>
        <v/>
      </c>
      <c r="AJ5548" s="61" t="str">
        <f>IF(AND(K5548&lt;&gt;"Match of the Day",K5548&lt;&gt;"Match of the Day 2",K5548&lt;&gt;"Match of the Day Repeat"),"",1+MAX($AJ$10:AJ5547))</f>
        <v/>
      </c>
    </row>
    <row r="5549" spans="34:36" x14ac:dyDescent="0.35">
      <c r="AH5549" s="16" t="str">
        <f>IF(AND(B5549="Premier League",E5549="Live"),_xlfn.XLOOKUP(_xlfn.TEXTJOIN(" vs ",,C5549:D5549),Calendar!G:G,Calendar!B:B),IF(AND(B5549="Premier League",E5549="Highlights"),_xlfn.XLOOKUP(H5549,Calendar!O:O,Calendar!N:N,,-1),""))</f>
        <v/>
      </c>
      <c r="AI5549" s="61" t="str">
        <f>IF(AND(AH5549&lt;&gt;"",E5549="Live"),_xlfn.XLOOKUP(_xlfn.TEXTJOIN(" vs ",,C5549:D5549),Calendar!G:G,Calendar!K:K),"")</f>
        <v/>
      </c>
      <c r="AJ5549" s="61" t="str">
        <f>IF(AND(K5549&lt;&gt;"Match of the Day",K5549&lt;&gt;"Match of the Day 2",K5549&lt;&gt;"Match of the Day Repeat"),"",1+MAX($AJ$10:AJ5548))</f>
        <v/>
      </c>
    </row>
    <row r="5550" spans="34:36" x14ac:dyDescent="0.35">
      <c r="AH5550" s="16" t="str">
        <f>IF(AND(B5550="Premier League",E5550="Live"),_xlfn.XLOOKUP(_xlfn.TEXTJOIN(" vs ",,C5550:D5550),Calendar!G:G,Calendar!B:B),IF(AND(B5550="Premier League",E5550="Highlights"),_xlfn.XLOOKUP(H5550,Calendar!O:O,Calendar!N:N,,-1),""))</f>
        <v/>
      </c>
      <c r="AI5550" s="61" t="str">
        <f>IF(AND(AH5550&lt;&gt;"",E5550="Live"),_xlfn.XLOOKUP(_xlfn.TEXTJOIN(" vs ",,C5550:D5550),Calendar!G:G,Calendar!K:K),"")</f>
        <v/>
      </c>
      <c r="AJ5550" s="61" t="str">
        <f>IF(AND(K5550&lt;&gt;"Match of the Day",K5550&lt;&gt;"Match of the Day 2",K5550&lt;&gt;"Match of the Day Repeat"),"",1+MAX($AJ$10:AJ5549))</f>
        <v/>
      </c>
    </row>
    <row r="5551" spans="34:36" x14ac:dyDescent="0.35">
      <c r="AH5551" s="16" t="str">
        <f>IF(AND(B5551="Premier League",E5551="Live"),_xlfn.XLOOKUP(_xlfn.TEXTJOIN(" vs ",,C5551:D5551),Calendar!G:G,Calendar!B:B),IF(AND(B5551="Premier League",E5551="Highlights"),_xlfn.XLOOKUP(H5551,Calendar!O:O,Calendar!N:N,,-1),""))</f>
        <v/>
      </c>
      <c r="AI5551" s="61" t="str">
        <f>IF(AND(AH5551&lt;&gt;"",E5551="Live"),_xlfn.XLOOKUP(_xlfn.TEXTJOIN(" vs ",,C5551:D5551),Calendar!G:G,Calendar!K:K),"")</f>
        <v/>
      </c>
      <c r="AJ5551" s="61" t="str">
        <f>IF(AND(K5551&lt;&gt;"Match of the Day",K5551&lt;&gt;"Match of the Day 2",K5551&lt;&gt;"Match of the Day Repeat"),"",1+MAX($AJ$10:AJ5550))</f>
        <v/>
      </c>
    </row>
    <row r="5552" spans="34:36" x14ac:dyDescent="0.35">
      <c r="AH5552" s="16" t="str">
        <f>IF(AND(B5552="Premier League",E5552="Live"),_xlfn.XLOOKUP(_xlfn.TEXTJOIN(" vs ",,C5552:D5552),Calendar!G:G,Calendar!B:B),IF(AND(B5552="Premier League",E5552="Highlights"),_xlfn.XLOOKUP(H5552,Calendar!O:O,Calendar!N:N,,-1),""))</f>
        <v/>
      </c>
      <c r="AI5552" s="61" t="str">
        <f>IF(AND(AH5552&lt;&gt;"",E5552="Live"),_xlfn.XLOOKUP(_xlfn.TEXTJOIN(" vs ",,C5552:D5552),Calendar!G:G,Calendar!K:K),"")</f>
        <v/>
      </c>
      <c r="AJ5552" s="61" t="str">
        <f>IF(AND(K5552&lt;&gt;"Match of the Day",K5552&lt;&gt;"Match of the Day 2",K5552&lt;&gt;"Match of the Day Repeat"),"",1+MAX($AJ$10:AJ5551))</f>
        <v/>
      </c>
    </row>
    <row r="5553" spans="34:36" x14ac:dyDescent="0.35">
      <c r="AH5553" s="16" t="str">
        <f>IF(AND(B5553="Premier League",E5553="Live"),_xlfn.XLOOKUP(_xlfn.TEXTJOIN(" vs ",,C5553:D5553),Calendar!G:G,Calendar!B:B),IF(AND(B5553="Premier League",E5553="Highlights"),_xlfn.XLOOKUP(H5553,Calendar!O:O,Calendar!N:N,,-1),""))</f>
        <v/>
      </c>
      <c r="AI5553" s="61" t="str">
        <f>IF(AND(AH5553&lt;&gt;"",E5553="Live"),_xlfn.XLOOKUP(_xlfn.TEXTJOIN(" vs ",,C5553:D5553),Calendar!G:G,Calendar!K:K),"")</f>
        <v/>
      </c>
      <c r="AJ5553" s="61" t="str">
        <f>IF(AND(K5553&lt;&gt;"Match of the Day",K5553&lt;&gt;"Match of the Day 2",K5553&lt;&gt;"Match of the Day Repeat"),"",1+MAX($AJ$10:AJ5552))</f>
        <v/>
      </c>
    </row>
    <row r="5554" spans="34:36" x14ac:dyDescent="0.35">
      <c r="AH5554" s="16" t="str">
        <f>IF(AND(B5554="Premier League",E5554="Live"),_xlfn.XLOOKUP(_xlfn.TEXTJOIN(" vs ",,C5554:D5554),Calendar!G:G,Calendar!B:B),IF(AND(B5554="Premier League",E5554="Highlights"),_xlfn.XLOOKUP(H5554,Calendar!O:O,Calendar!N:N,,-1),""))</f>
        <v/>
      </c>
      <c r="AI5554" s="61" t="str">
        <f>IF(AND(AH5554&lt;&gt;"",E5554="Live"),_xlfn.XLOOKUP(_xlfn.TEXTJOIN(" vs ",,C5554:D5554),Calendar!G:G,Calendar!K:K),"")</f>
        <v/>
      </c>
      <c r="AJ5554" s="61" t="str">
        <f>IF(AND(K5554&lt;&gt;"Match of the Day",K5554&lt;&gt;"Match of the Day 2",K5554&lt;&gt;"Match of the Day Repeat"),"",1+MAX($AJ$10:AJ5553))</f>
        <v/>
      </c>
    </row>
    <row r="5555" spans="34:36" x14ac:dyDescent="0.35">
      <c r="AH5555" s="16" t="str">
        <f>IF(AND(B5555="Premier League",E5555="Live"),_xlfn.XLOOKUP(_xlfn.TEXTJOIN(" vs ",,C5555:D5555),Calendar!G:G,Calendar!B:B),IF(AND(B5555="Premier League",E5555="Highlights"),_xlfn.XLOOKUP(H5555,Calendar!O:O,Calendar!N:N,,-1),""))</f>
        <v/>
      </c>
      <c r="AI5555" s="61" t="str">
        <f>IF(AND(AH5555&lt;&gt;"",E5555="Live"),_xlfn.XLOOKUP(_xlfn.TEXTJOIN(" vs ",,C5555:D5555),Calendar!G:G,Calendar!K:K),"")</f>
        <v/>
      </c>
      <c r="AJ5555" s="61" t="str">
        <f>IF(AND(K5555&lt;&gt;"Match of the Day",K5555&lt;&gt;"Match of the Day 2",K5555&lt;&gt;"Match of the Day Repeat"),"",1+MAX($AJ$10:AJ5554))</f>
        <v/>
      </c>
    </row>
    <row r="5556" spans="34:36" x14ac:dyDescent="0.35">
      <c r="AH5556" s="16" t="str">
        <f>IF(AND(B5556="Premier League",E5556="Live"),_xlfn.XLOOKUP(_xlfn.TEXTJOIN(" vs ",,C5556:D5556),Calendar!G:G,Calendar!B:B),IF(AND(B5556="Premier League",E5556="Highlights"),_xlfn.XLOOKUP(H5556,Calendar!O:O,Calendar!N:N,,-1),""))</f>
        <v/>
      </c>
      <c r="AI5556" s="61" t="str">
        <f>IF(AND(AH5556&lt;&gt;"",E5556="Live"),_xlfn.XLOOKUP(_xlfn.TEXTJOIN(" vs ",,C5556:D5556),Calendar!G:G,Calendar!K:K),"")</f>
        <v/>
      </c>
      <c r="AJ5556" s="61" t="str">
        <f>IF(AND(K5556&lt;&gt;"Match of the Day",K5556&lt;&gt;"Match of the Day 2",K5556&lt;&gt;"Match of the Day Repeat"),"",1+MAX($AJ$10:AJ5555))</f>
        <v/>
      </c>
    </row>
    <row r="5557" spans="34:36" x14ac:dyDescent="0.35">
      <c r="AH5557" s="16" t="str">
        <f>IF(AND(B5557="Premier League",E5557="Live"),_xlfn.XLOOKUP(_xlfn.TEXTJOIN(" vs ",,C5557:D5557),Calendar!G:G,Calendar!B:B),IF(AND(B5557="Premier League",E5557="Highlights"),_xlfn.XLOOKUP(H5557,Calendar!O:O,Calendar!N:N,,-1),""))</f>
        <v/>
      </c>
      <c r="AI5557" s="61" t="str">
        <f>IF(AND(AH5557&lt;&gt;"",E5557="Live"),_xlfn.XLOOKUP(_xlfn.TEXTJOIN(" vs ",,C5557:D5557),Calendar!G:G,Calendar!K:K),"")</f>
        <v/>
      </c>
      <c r="AJ5557" s="61" t="str">
        <f>IF(AND(K5557&lt;&gt;"Match of the Day",K5557&lt;&gt;"Match of the Day 2",K5557&lt;&gt;"Match of the Day Repeat"),"",1+MAX($AJ$10:AJ5556))</f>
        <v/>
      </c>
    </row>
    <row r="5558" spans="34:36" x14ac:dyDescent="0.35">
      <c r="AH5558" s="16" t="str">
        <f>IF(AND(B5558="Premier League",E5558="Live"),_xlfn.XLOOKUP(_xlfn.TEXTJOIN(" vs ",,C5558:D5558),Calendar!G:G,Calendar!B:B),IF(AND(B5558="Premier League",E5558="Highlights"),_xlfn.XLOOKUP(H5558,Calendar!O:O,Calendar!N:N,,-1),""))</f>
        <v/>
      </c>
      <c r="AI5558" s="61" t="str">
        <f>IF(AND(AH5558&lt;&gt;"",E5558="Live"),_xlfn.XLOOKUP(_xlfn.TEXTJOIN(" vs ",,C5558:D5558),Calendar!G:G,Calendar!K:K),"")</f>
        <v/>
      </c>
      <c r="AJ5558" s="61" t="str">
        <f>IF(AND(K5558&lt;&gt;"Match of the Day",K5558&lt;&gt;"Match of the Day 2",K5558&lt;&gt;"Match of the Day Repeat"),"",1+MAX($AJ$10:AJ5557))</f>
        <v/>
      </c>
    </row>
    <row r="5559" spans="34:36" x14ac:dyDescent="0.35">
      <c r="AH5559" s="16" t="str">
        <f>IF(AND(B5559="Premier League",E5559="Live"),_xlfn.XLOOKUP(_xlfn.TEXTJOIN(" vs ",,C5559:D5559),Calendar!G:G,Calendar!B:B),IF(AND(B5559="Premier League",E5559="Highlights"),_xlfn.XLOOKUP(H5559,Calendar!O:O,Calendar!N:N,,-1),""))</f>
        <v/>
      </c>
      <c r="AI5559" s="61" t="str">
        <f>IF(AND(AH5559&lt;&gt;"",E5559="Live"),_xlfn.XLOOKUP(_xlfn.TEXTJOIN(" vs ",,C5559:D5559),Calendar!G:G,Calendar!K:K),"")</f>
        <v/>
      </c>
      <c r="AJ5559" s="61" t="str">
        <f>IF(AND(K5559&lt;&gt;"Match of the Day",K5559&lt;&gt;"Match of the Day 2",K5559&lt;&gt;"Match of the Day Repeat"),"",1+MAX($AJ$10:AJ5558))</f>
        <v/>
      </c>
    </row>
    <row r="5560" spans="34:36" x14ac:dyDescent="0.35">
      <c r="AH5560" s="16" t="str">
        <f>IF(AND(B5560="Premier League",E5560="Live"),_xlfn.XLOOKUP(_xlfn.TEXTJOIN(" vs ",,C5560:D5560),Calendar!G:G,Calendar!B:B),IF(AND(B5560="Premier League",E5560="Highlights"),_xlfn.XLOOKUP(H5560,Calendar!O:O,Calendar!N:N,,-1),""))</f>
        <v/>
      </c>
      <c r="AI5560" s="61" t="str">
        <f>IF(AND(AH5560&lt;&gt;"",E5560="Live"),_xlfn.XLOOKUP(_xlfn.TEXTJOIN(" vs ",,C5560:D5560),Calendar!G:G,Calendar!K:K),"")</f>
        <v/>
      </c>
      <c r="AJ5560" s="61" t="str">
        <f>IF(AND(K5560&lt;&gt;"Match of the Day",K5560&lt;&gt;"Match of the Day 2",K5560&lt;&gt;"Match of the Day Repeat"),"",1+MAX($AJ$10:AJ5559))</f>
        <v/>
      </c>
    </row>
    <row r="5561" spans="34:36" x14ac:dyDescent="0.35">
      <c r="AH5561" s="16" t="str">
        <f>IF(AND(B5561="Premier League",E5561="Live"),_xlfn.XLOOKUP(_xlfn.TEXTJOIN(" vs ",,C5561:D5561),Calendar!G:G,Calendar!B:B),IF(AND(B5561="Premier League",E5561="Highlights"),_xlfn.XLOOKUP(H5561,Calendar!O:O,Calendar!N:N,,-1),""))</f>
        <v/>
      </c>
      <c r="AI5561" s="61" t="str">
        <f>IF(AND(AH5561&lt;&gt;"",E5561="Live"),_xlfn.XLOOKUP(_xlfn.TEXTJOIN(" vs ",,C5561:D5561),Calendar!G:G,Calendar!K:K),"")</f>
        <v/>
      </c>
      <c r="AJ5561" s="61" t="str">
        <f>IF(AND(K5561&lt;&gt;"Match of the Day",K5561&lt;&gt;"Match of the Day 2",K5561&lt;&gt;"Match of the Day Repeat"),"",1+MAX($AJ$10:AJ5560))</f>
        <v/>
      </c>
    </row>
    <row r="5562" spans="34:36" x14ac:dyDescent="0.35">
      <c r="AH5562" s="16" t="str">
        <f>IF(AND(B5562="Premier League",E5562="Live"),_xlfn.XLOOKUP(_xlfn.TEXTJOIN(" vs ",,C5562:D5562),Calendar!G:G,Calendar!B:B),IF(AND(B5562="Premier League",E5562="Highlights"),_xlfn.XLOOKUP(H5562,Calendar!O:O,Calendar!N:N,,-1),""))</f>
        <v/>
      </c>
      <c r="AI5562" s="61" t="str">
        <f>IF(AND(AH5562&lt;&gt;"",E5562="Live"),_xlfn.XLOOKUP(_xlfn.TEXTJOIN(" vs ",,C5562:D5562),Calendar!G:G,Calendar!K:K),"")</f>
        <v/>
      </c>
      <c r="AJ5562" s="61" t="str">
        <f>IF(AND(K5562&lt;&gt;"Match of the Day",K5562&lt;&gt;"Match of the Day 2",K5562&lt;&gt;"Match of the Day Repeat"),"",1+MAX($AJ$10:AJ5561))</f>
        <v/>
      </c>
    </row>
    <row r="5563" spans="34:36" x14ac:dyDescent="0.35">
      <c r="AH5563" s="16" t="str">
        <f>IF(AND(B5563="Premier League",E5563="Live"),_xlfn.XLOOKUP(_xlfn.TEXTJOIN(" vs ",,C5563:D5563),Calendar!G:G,Calendar!B:B),IF(AND(B5563="Premier League",E5563="Highlights"),_xlfn.XLOOKUP(H5563,Calendar!O:O,Calendar!N:N,,-1),""))</f>
        <v/>
      </c>
      <c r="AI5563" s="61" t="str">
        <f>IF(AND(AH5563&lt;&gt;"",E5563="Live"),_xlfn.XLOOKUP(_xlfn.TEXTJOIN(" vs ",,C5563:D5563),Calendar!G:G,Calendar!K:K),"")</f>
        <v/>
      </c>
      <c r="AJ5563" s="61" t="str">
        <f>IF(AND(K5563&lt;&gt;"Match of the Day",K5563&lt;&gt;"Match of the Day 2",K5563&lt;&gt;"Match of the Day Repeat"),"",1+MAX($AJ$10:AJ5562))</f>
        <v/>
      </c>
    </row>
    <row r="5564" spans="34:36" x14ac:dyDescent="0.35">
      <c r="AH5564" s="16" t="str">
        <f>IF(AND(B5564="Premier League",E5564="Live"),_xlfn.XLOOKUP(_xlfn.TEXTJOIN(" vs ",,C5564:D5564),Calendar!G:G,Calendar!B:B),IF(AND(B5564="Premier League",E5564="Highlights"),_xlfn.XLOOKUP(H5564,Calendar!O:O,Calendar!N:N,,-1),""))</f>
        <v/>
      </c>
      <c r="AI5564" s="61" t="str">
        <f>IF(AND(AH5564&lt;&gt;"",E5564="Live"),_xlfn.XLOOKUP(_xlfn.TEXTJOIN(" vs ",,C5564:D5564),Calendar!G:G,Calendar!K:K),"")</f>
        <v/>
      </c>
      <c r="AJ5564" s="61" t="str">
        <f>IF(AND(K5564&lt;&gt;"Match of the Day",K5564&lt;&gt;"Match of the Day 2",K5564&lt;&gt;"Match of the Day Repeat"),"",1+MAX($AJ$10:AJ5563))</f>
        <v/>
      </c>
    </row>
    <row r="5565" spans="34:36" x14ac:dyDescent="0.35">
      <c r="AH5565" s="16" t="str">
        <f>IF(AND(B5565="Premier League",E5565="Live"),_xlfn.XLOOKUP(_xlfn.TEXTJOIN(" vs ",,C5565:D5565),Calendar!G:G,Calendar!B:B),IF(AND(B5565="Premier League",E5565="Highlights"),_xlfn.XLOOKUP(H5565,Calendar!O:O,Calendar!N:N,,-1),""))</f>
        <v/>
      </c>
      <c r="AI5565" s="61" t="str">
        <f>IF(AND(AH5565&lt;&gt;"",E5565="Live"),_xlfn.XLOOKUP(_xlfn.TEXTJOIN(" vs ",,C5565:D5565),Calendar!G:G,Calendar!K:K),"")</f>
        <v/>
      </c>
      <c r="AJ5565" s="61" t="str">
        <f>IF(AND(K5565&lt;&gt;"Match of the Day",K5565&lt;&gt;"Match of the Day 2",K5565&lt;&gt;"Match of the Day Repeat"),"",1+MAX($AJ$10:AJ5564))</f>
        <v/>
      </c>
    </row>
    <row r="5566" spans="34:36" x14ac:dyDescent="0.35">
      <c r="AH5566" s="16" t="str">
        <f>IF(AND(B5566="Premier League",E5566="Live"),_xlfn.XLOOKUP(_xlfn.TEXTJOIN(" vs ",,C5566:D5566),Calendar!G:G,Calendar!B:B),IF(AND(B5566="Premier League",E5566="Highlights"),_xlfn.XLOOKUP(H5566,Calendar!O:O,Calendar!N:N,,-1),""))</f>
        <v/>
      </c>
      <c r="AI5566" s="61" t="str">
        <f>IF(AND(AH5566&lt;&gt;"",E5566="Live"),_xlfn.XLOOKUP(_xlfn.TEXTJOIN(" vs ",,C5566:D5566),Calendar!G:G,Calendar!K:K),"")</f>
        <v/>
      </c>
      <c r="AJ5566" s="61" t="str">
        <f>IF(AND(K5566&lt;&gt;"Match of the Day",K5566&lt;&gt;"Match of the Day 2",K5566&lt;&gt;"Match of the Day Repeat"),"",1+MAX($AJ$10:AJ5565))</f>
        <v/>
      </c>
    </row>
    <row r="5567" spans="34:36" x14ac:dyDescent="0.35">
      <c r="AH5567" s="16" t="str">
        <f>IF(AND(B5567="Premier League",E5567="Live"),_xlfn.XLOOKUP(_xlfn.TEXTJOIN(" vs ",,C5567:D5567),Calendar!G:G,Calendar!B:B),IF(AND(B5567="Premier League",E5567="Highlights"),_xlfn.XLOOKUP(H5567,Calendar!O:O,Calendar!N:N,,-1),""))</f>
        <v/>
      </c>
      <c r="AI5567" s="61" t="str">
        <f>IF(AND(AH5567&lt;&gt;"",E5567="Live"),_xlfn.XLOOKUP(_xlfn.TEXTJOIN(" vs ",,C5567:D5567),Calendar!G:G,Calendar!K:K),"")</f>
        <v/>
      </c>
      <c r="AJ5567" s="61" t="str">
        <f>IF(AND(K5567&lt;&gt;"Match of the Day",K5567&lt;&gt;"Match of the Day 2",K5567&lt;&gt;"Match of the Day Repeat"),"",1+MAX($AJ$10:AJ5566))</f>
        <v/>
      </c>
    </row>
    <row r="5568" spans="34:36" x14ac:dyDescent="0.35">
      <c r="AH5568" s="16" t="str">
        <f>IF(AND(B5568="Premier League",E5568="Live"),_xlfn.XLOOKUP(_xlfn.TEXTJOIN(" vs ",,C5568:D5568),Calendar!G:G,Calendar!B:B),IF(AND(B5568="Premier League",E5568="Highlights"),_xlfn.XLOOKUP(H5568,Calendar!O:O,Calendar!N:N,,-1),""))</f>
        <v/>
      </c>
      <c r="AI5568" s="61" t="str">
        <f>IF(AND(AH5568&lt;&gt;"",E5568="Live"),_xlfn.XLOOKUP(_xlfn.TEXTJOIN(" vs ",,C5568:D5568),Calendar!G:G,Calendar!K:K),"")</f>
        <v/>
      </c>
      <c r="AJ5568" s="61" t="str">
        <f>IF(AND(K5568&lt;&gt;"Match of the Day",K5568&lt;&gt;"Match of the Day 2",K5568&lt;&gt;"Match of the Day Repeat"),"",1+MAX($AJ$10:AJ5567))</f>
        <v/>
      </c>
    </row>
    <row r="5569" spans="34:36" x14ac:dyDescent="0.35">
      <c r="AH5569" s="16" t="str">
        <f>IF(AND(B5569="Premier League",E5569="Live"),_xlfn.XLOOKUP(_xlfn.TEXTJOIN(" vs ",,C5569:D5569),Calendar!G:G,Calendar!B:B),IF(AND(B5569="Premier League",E5569="Highlights"),_xlfn.XLOOKUP(H5569,Calendar!O:O,Calendar!N:N,,-1),""))</f>
        <v/>
      </c>
      <c r="AI5569" s="61" t="str">
        <f>IF(AND(AH5569&lt;&gt;"",E5569="Live"),_xlfn.XLOOKUP(_xlfn.TEXTJOIN(" vs ",,C5569:D5569),Calendar!G:G,Calendar!K:K),"")</f>
        <v/>
      </c>
      <c r="AJ5569" s="61" t="str">
        <f>IF(AND(K5569&lt;&gt;"Match of the Day",K5569&lt;&gt;"Match of the Day 2",K5569&lt;&gt;"Match of the Day Repeat"),"",1+MAX($AJ$10:AJ5568))</f>
        <v/>
      </c>
    </row>
    <row r="5570" spans="34:36" x14ac:dyDescent="0.35">
      <c r="AH5570" s="16" t="str">
        <f>IF(AND(B5570="Premier League",E5570="Live"),_xlfn.XLOOKUP(_xlfn.TEXTJOIN(" vs ",,C5570:D5570),Calendar!G:G,Calendar!B:B),IF(AND(B5570="Premier League",E5570="Highlights"),_xlfn.XLOOKUP(H5570,Calendar!O:O,Calendar!N:N,,-1),""))</f>
        <v/>
      </c>
      <c r="AI5570" s="61" t="str">
        <f>IF(AND(AH5570&lt;&gt;"",E5570="Live"),_xlfn.XLOOKUP(_xlfn.TEXTJOIN(" vs ",,C5570:D5570),Calendar!G:G,Calendar!K:K),"")</f>
        <v/>
      </c>
      <c r="AJ5570" s="61" t="str">
        <f>IF(AND(K5570&lt;&gt;"Match of the Day",K5570&lt;&gt;"Match of the Day 2",K5570&lt;&gt;"Match of the Day Repeat"),"",1+MAX($AJ$10:AJ5569))</f>
        <v/>
      </c>
    </row>
    <row r="5571" spans="34:36" x14ac:dyDescent="0.35">
      <c r="AH5571" s="16" t="str">
        <f>IF(AND(B5571="Premier League",E5571="Live"),_xlfn.XLOOKUP(_xlfn.TEXTJOIN(" vs ",,C5571:D5571),Calendar!G:G,Calendar!B:B),IF(AND(B5571="Premier League",E5571="Highlights"),_xlfn.XLOOKUP(H5571,Calendar!O:O,Calendar!N:N,,-1),""))</f>
        <v/>
      </c>
      <c r="AI5571" s="61" t="str">
        <f>IF(AND(AH5571&lt;&gt;"",E5571="Live"),_xlfn.XLOOKUP(_xlfn.TEXTJOIN(" vs ",,C5571:D5571),Calendar!G:G,Calendar!K:K),"")</f>
        <v/>
      </c>
      <c r="AJ5571" s="61" t="str">
        <f>IF(AND(K5571&lt;&gt;"Match of the Day",K5571&lt;&gt;"Match of the Day 2",K5571&lt;&gt;"Match of the Day Repeat"),"",1+MAX($AJ$10:AJ5570))</f>
        <v/>
      </c>
    </row>
    <row r="5572" spans="34:36" x14ac:dyDescent="0.35">
      <c r="AH5572" s="16" t="str">
        <f>IF(AND(B5572="Premier League",E5572="Live"),_xlfn.XLOOKUP(_xlfn.TEXTJOIN(" vs ",,C5572:D5572),Calendar!G:G,Calendar!B:B),IF(AND(B5572="Premier League",E5572="Highlights"),_xlfn.XLOOKUP(H5572,Calendar!O:O,Calendar!N:N,,-1),""))</f>
        <v/>
      </c>
      <c r="AI5572" s="61" t="str">
        <f>IF(AND(AH5572&lt;&gt;"",E5572="Live"),_xlfn.XLOOKUP(_xlfn.TEXTJOIN(" vs ",,C5572:D5572),Calendar!G:G,Calendar!K:K),"")</f>
        <v/>
      </c>
      <c r="AJ5572" s="61" t="str">
        <f>IF(AND(K5572&lt;&gt;"Match of the Day",K5572&lt;&gt;"Match of the Day 2",K5572&lt;&gt;"Match of the Day Repeat"),"",1+MAX($AJ$10:AJ5571))</f>
        <v/>
      </c>
    </row>
    <row r="5573" spans="34:36" x14ac:dyDescent="0.35">
      <c r="AH5573" s="16" t="str">
        <f>IF(AND(B5573="Premier League",E5573="Live"),_xlfn.XLOOKUP(_xlfn.TEXTJOIN(" vs ",,C5573:D5573),Calendar!G:G,Calendar!B:B),IF(AND(B5573="Premier League",E5573="Highlights"),_xlfn.XLOOKUP(H5573,Calendar!O:O,Calendar!N:N,,-1),""))</f>
        <v/>
      </c>
      <c r="AI5573" s="61" t="str">
        <f>IF(AND(AH5573&lt;&gt;"",E5573="Live"),_xlfn.XLOOKUP(_xlfn.TEXTJOIN(" vs ",,C5573:D5573),Calendar!G:G,Calendar!K:K),"")</f>
        <v/>
      </c>
      <c r="AJ5573" s="61" t="str">
        <f>IF(AND(K5573&lt;&gt;"Match of the Day",K5573&lt;&gt;"Match of the Day 2",K5573&lt;&gt;"Match of the Day Repeat"),"",1+MAX($AJ$10:AJ5572))</f>
        <v/>
      </c>
    </row>
    <row r="5574" spans="34:36" x14ac:dyDescent="0.35">
      <c r="AH5574" s="16" t="str">
        <f>IF(AND(B5574="Premier League",E5574="Live"),_xlfn.XLOOKUP(_xlfn.TEXTJOIN(" vs ",,C5574:D5574),Calendar!G:G,Calendar!B:B),IF(AND(B5574="Premier League",E5574="Highlights"),_xlfn.XLOOKUP(H5574,Calendar!O:O,Calendar!N:N,,-1),""))</f>
        <v/>
      </c>
      <c r="AI5574" s="61" t="str">
        <f>IF(AND(AH5574&lt;&gt;"",E5574="Live"),_xlfn.XLOOKUP(_xlfn.TEXTJOIN(" vs ",,C5574:D5574),Calendar!G:G,Calendar!K:K),"")</f>
        <v/>
      </c>
      <c r="AJ5574" s="61" t="str">
        <f>IF(AND(K5574&lt;&gt;"Match of the Day",K5574&lt;&gt;"Match of the Day 2",K5574&lt;&gt;"Match of the Day Repeat"),"",1+MAX($AJ$10:AJ5573))</f>
        <v/>
      </c>
    </row>
    <row r="5575" spans="34:36" x14ac:dyDescent="0.35">
      <c r="AH5575" s="16" t="str">
        <f>IF(AND(B5575="Premier League",E5575="Live"),_xlfn.XLOOKUP(_xlfn.TEXTJOIN(" vs ",,C5575:D5575),Calendar!G:G,Calendar!B:B),IF(AND(B5575="Premier League",E5575="Highlights"),_xlfn.XLOOKUP(H5575,Calendar!O:O,Calendar!N:N,,-1),""))</f>
        <v/>
      </c>
      <c r="AI5575" s="61" t="str">
        <f>IF(AND(AH5575&lt;&gt;"",E5575="Live"),_xlfn.XLOOKUP(_xlfn.TEXTJOIN(" vs ",,C5575:D5575),Calendar!G:G,Calendar!K:K),"")</f>
        <v/>
      </c>
      <c r="AJ5575" s="61" t="str">
        <f>IF(AND(K5575&lt;&gt;"Match of the Day",K5575&lt;&gt;"Match of the Day 2",K5575&lt;&gt;"Match of the Day Repeat"),"",1+MAX($AJ$10:AJ5574))</f>
        <v/>
      </c>
    </row>
    <row r="5576" spans="34:36" x14ac:dyDescent="0.35">
      <c r="AH5576" s="16" t="str">
        <f>IF(AND(B5576="Premier League",E5576="Live"),_xlfn.XLOOKUP(_xlfn.TEXTJOIN(" vs ",,C5576:D5576),Calendar!G:G,Calendar!B:B),IF(AND(B5576="Premier League",E5576="Highlights"),_xlfn.XLOOKUP(H5576,Calendar!O:O,Calendar!N:N,,-1),""))</f>
        <v/>
      </c>
      <c r="AI5576" s="61" t="str">
        <f>IF(AND(AH5576&lt;&gt;"",E5576="Live"),_xlfn.XLOOKUP(_xlfn.TEXTJOIN(" vs ",,C5576:D5576),Calendar!G:G,Calendar!K:K),"")</f>
        <v/>
      </c>
      <c r="AJ5576" s="61" t="str">
        <f>IF(AND(K5576&lt;&gt;"Match of the Day",K5576&lt;&gt;"Match of the Day 2",K5576&lt;&gt;"Match of the Day Repeat"),"",1+MAX($AJ$10:AJ5575))</f>
        <v/>
      </c>
    </row>
    <row r="5577" spans="34:36" x14ac:dyDescent="0.35">
      <c r="AH5577" s="16" t="str">
        <f>IF(AND(B5577="Premier League",E5577="Live"),_xlfn.XLOOKUP(_xlfn.TEXTJOIN(" vs ",,C5577:D5577),Calendar!G:G,Calendar!B:B),IF(AND(B5577="Premier League",E5577="Highlights"),_xlfn.XLOOKUP(H5577,Calendar!O:O,Calendar!N:N,,-1),""))</f>
        <v/>
      </c>
      <c r="AI5577" s="61" t="str">
        <f>IF(AND(AH5577&lt;&gt;"",E5577="Live"),_xlfn.XLOOKUP(_xlfn.TEXTJOIN(" vs ",,C5577:D5577),Calendar!G:G,Calendar!K:K),"")</f>
        <v/>
      </c>
      <c r="AJ5577" s="61" t="str">
        <f>IF(AND(K5577&lt;&gt;"Match of the Day",K5577&lt;&gt;"Match of the Day 2",K5577&lt;&gt;"Match of the Day Repeat"),"",1+MAX($AJ$10:AJ5576))</f>
        <v/>
      </c>
    </row>
    <row r="5578" spans="34:36" x14ac:dyDescent="0.35">
      <c r="AH5578" s="16" t="str">
        <f>IF(AND(B5578="Premier League",E5578="Live"),_xlfn.XLOOKUP(_xlfn.TEXTJOIN(" vs ",,C5578:D5578),Calendar!G:G,Calendar!B:B),IF(AND(B5578="Premier League",E5578="Highlights"),_xlfn.XLOOKUP(H5578,Calendar!O:O,Calendar!N:N,,-1),""))</f>
        <v/>
      </c>
      <c r="AI5578" s="61" t="str">
        <f>IF(AND(AH5578&lt;&gt;"",E5578="Live"),_xlfn.XLOOKUP(_xlfn.TEXTJOIN(" vs ",,C5578:D5578),Calendar!G:G,Calendar!K:K),"")</f>
        <v/>
      </c>
      <c r="AJ5578" s="61" t="str">
        <f>IF(AND(K5578&lt;&gt;"Match of the Day",K5578&lt;&gt;"Match of the Day 2",K5578&lt;&gt;"Match of the Day Repeat"),"",1+MAX($AJ$10:AJ5577))</f>
        <v/>
      </c>
    </row>
    <row r="5579" spans="34:36" x14ac:dyDescent="0.35">
      <c r="AH5579" s="16" t="str">
        <f>IF(AND(B5579="Premier League",E5579="Live"),_xlfn.XLOOKUP(_xlfn.TEXTJOIN(" vs ",,C5579:D5579),Calendar!G:G,Calendar!B:B),IF(AND(B5579="Premier League",E5579="Highlights"),_xlfn.XLOOKUP(H5579,Calendar!O:O,Calendar!N:N,,-1),""))</f>
        <v/>
      </c>
      <c r="AI5579" s="61" t="str">
        <f>IF(AND(AH5579&lt;&gt;"",E5579="Live"),_xlfn.XLOOKUP(_xlfn.TEXTJOIN(" vs ",,C5579:D5579),Calendar!G:G,Calendar!K:K),"")</f>
        <v/>
      </c>
      <c r="AJ5579" s="61" t="str">
        <f>IF(AND(K5579&lt;&gt;"Match of the Day",K5579&lt;&gt;"Match of the Day 2",K5579&lt;&gt;"Match of the Day Repeat"),"",1+MAX($AJ$10:AJ5578))</f>
        <v/>
      </c>
    </row>
    <row r="5580" spans="34:36" x14ac:dyDescent="0.35">
      <c r="AH5580" s="16" t="str">
        <f>IF(AND(B5580="Premier League",E5580="Live"),_xlfn.XLOOKUP(_xlfn.TEXTJOIN(" vs ",,C5580:D5580),Calendar!G:G,Calendar!B:B),IF(AND(B5580="Premier League",E5580="Highlights"),_xlfn.XLOOKUP(H5580,Calendar!O:O,Calendar!N:N,,-1),""))</f>
        <v/>
      </c>
      <c r="AI5580" s="61" t="str">
        <f>IF(AND(AH5580&lt;&gt;"",E5580="Live"),_xlfn.XLOOKUP(_xlfn.TEXTJOIN(" vs ",,C5580:D5580),Calendar!G:G,Calendar!K:K),"")</f>
        <v/>
      </c>
      <c r="AJ5580" s="61" t="str">
        <f>IF(AND(K5580&lt;&gt;"Match of the Day",K5580&lt;&gt;"Match of the Day 2",K5580&lt;&gt;"Match of the Day Repeat"),"",1+MAX($AJ$10:AJ5579))</f>
        <v/>
      </c>
    </row>
    <row r="5581" spans="34:36" x14ac:dyDescent="0.35">
      <c r="AH5581" s="16" t="str">
        <f>IF(AND(B5581="Premier League",E5581="Live"),_xlfn.XLOOKUP(_xlfn.TEXTJOIN(" vs ",,C5581:D5581),Calendar!G:G,Calendar!B:B),IF(AND(B5581="Premier League",E5581="Highlights"),_xlfn.XLOOKUP(H5581,Calendar!O:O,Calendar!N:N,,-1),""))</f>
        <v/>
      </c>
      <c r="AI5581" s="61" t="str">
        <f>IF(AND(AH5581&lt;&gt;"",E5581="Live"),_xlfn.XLOOKUP(_xlfn.TEXTJOIN(" vs ",,C5581:D5581),Calendar!G:G,Calendar!K:K),"")</f>
        <v/>
      </c>
      <c r="AJ5581" s="61" t="str">
        <f>IF(AND(K5581&lt;&gt;"Match of the Day",K5581&lt;&gt;"Match of the Day 2",K5581&lt;&gt;"Match of the Day Repeat"),"",1+MAX($AJ$10:AJ5580))</f>
        <v/>
      </c>
    </row>
    <row r="5582" spans="34:36" x14ac:dyDescent="0.35">
      <c r="AH5582" s="16" t="str">
        <f>IF(AND(B5582="Premier League",E5582="Live"),_xlfn.XLOOKUP(_xlfn.TEXTJOIN(" vs ",,C5582:D5582),Calendar!G:G,Calendar!B:B),IF(AND(B5582="Premier League",E5582="Highlights"),_xlfn.XLOOKUP(H5582,Calendar!O:O,Calendar!N:N,,-1),""))</f>
        <v/>
      </c>
      <c r="AI5582" s="61" t="str">
        <f>IF(AND(AH5582&lt;&gt;"",E5582="Live"),_xlfn.XLOOKUP(_xlfn.TEXTJOIN(" vs ",,C5582:D5582),Calendar!G:G,Calendar!K:K),"")</f>
        <v/>
      </c>
      <c r="AJ5582" s="61" t="str">
        <f>IF(AND(K5582&lt;&gt;"Match of the Day",K5582&lt;&gt;"Match of the Day 2",K5582&lt;&gt;"Match of the Day Repeat"),"",1+MAX($AJ$10:AJ5581))</f>
        <v/>
      </c>
    </row>
    <row r="5583" spans="34:36" x14ac:dyDescent="0.35">
      <c r="AH5583" s="16" t="str">
        <f>IF(AND(B5583="Premier League",E5583="Live"),_xlfn.XLOOKUP(_xlfn.TEXTJOIN(" vs ",,C5583:D5583),Calendar!G:G,Calendar!B:B),IF(AND(B5583="Premier League",E5583="Highlights"),_xlfn.XLOOKUP(H5583,Calendar!O:O,Calendar!N:N,,-1),""))</f>
        <v/>
      </c>
      <c r="AI5583" s="61" t="str">
        <f>IF(AND(AH5583&lt;&gt;"",E5583="Live"),_xlfn.XLOOKUP(_xlfn.TEXTJOIN(" vs ",,C5583:D5583),Calendar!G:G,Calendar!K:K),"")</f>
        <v/>
      </c>
      <c r="AJ5583" s="61" t="str">
        <f>IF(AND(K5583&lt;&gt;"Match of the Day",K5583&lt;&gt;"Match of the Day 2",K5583&lt;&gt;"Match of the Day Repeat"),"",1+MAX($AJ$10:AJ5582))</f>
        <v/>
      </c>
    </row>
    <row r="5584" spans="34:36" x14ac:dyDescent="0.35">
      <c r="AH5584" s="16" t="str">
        <f>IF(AND(B5584="Premier League",E5584="Live"),_xlfn.XLOOKUP(_xlfn.TEXTJOIN(" vs ",,C5584:D5584),Calendar!G:G,Calendar!B:B),IF(AND(B5584="Premier League",E5584="Highlights"),_xlfn.XLOOKUP(H5584,Calendar!O:O,Calendar!N:N,,-1),""))</f>
        <v/>
      </c>
      <c r="AI5584" s="61" t="str">
        <f>IF(AND(AH5584&lt;&gt;"",E5584="Live"),_xlfn.XLOOKUP(_xlfn.TEXTJOIN(" vs ",,C5584:D5584),Calendar!G:G,Calendar!K:K),"")</f>
        <v/>
      </c>
      <c r="AJ5584" s="61" t="str">
        <f>IF(AND(K5584&lt;&gt;"Match of the Day",K5584&lt;&gt;"Match of the Day 2",K5584&lt;&gt;"Match of the Day Repeat"),"",1+MAX($AJ$10:AJ5583))</f>
        <v/>
      </c>
    </row>
    <row r="5585" spans="34:36" x14ac:dyDescent="0.35">
      <c r="AH5585" s="16" t="str">
        <f>IF(AND(B5585="Premier League",E5585="Live"),_xlfn.XLOOKUP(_xlfn.TEXTJOIN(" vs ",,C5585:D5585),Calendar!G:G,Calendar!B:B),IF(AND(B5585="Premier League",E5585="Highlights"),_xlfn.XLOOKUP(H5585,Calendar!O:O,Calendar!N:N,,-1),""))</f>
        <v/>
      </c>
      <c r="AI5585" s="61" t="str">
        <f>IF(AND(AH5585&lt;&gt;"",E5585="Live"),_xlfn.XLOOKUP(_xlfn.TEXTJOIN(" vs ",,C5585:D5585),Calendar!G:G,Calendar!K:K),"")</f>
        <v/>
      </c>
      <c r="AJ5585" s="61" t="str">
        <f>IF(AND(K5585&lt;&gt;"Match of the Day",K5585&lt;&gt;"Match of the Day 2",K5585&lt;&gt;"Match of the Day Repeat"),"",1+MAX($AJ$10:AJ5584))</f>
        <v/>
      </c>
    </row>
    <row r="5586" spans="34:36" x14ac:dyDescent="0.35">
      <c r="AH5586" s="16" t="str">
        <f>IF(AND(B5586="Premier League",E5586="Live"),_xlfn.XLOOKUP(_xlfn.TEXTJOIN(" vs ",,C5586:D5586),Calendar!G:G,Calendar!B:B),IF(AND(B5586="Premier League",E5586="Highlights"),_xlfn.XLOOKUP(H5586,Calendar!O:O,Calendar!N:N,,-1),""))</f>
        <v/>
      </c>
      <c r="AI5586" s="61" t="str">
        <f>IF(AND(AH5586&lt;&gt;"",E5586="Live"),_xlfn.XLOOKUP(_xlfn.TEXTJOIN(" vs ",,C5586:D5586),Calendar!G:G,Calendar!K:K),"")</f>
        <v/>
      </c>
      <c r="AJ5586" s="61" t="str">
        <f>IF(AND(K5586&lt;&gt;"Match of the Day",K5586&lt;&gt;"Match of the Day 2",K5586&lt;&gt;"Match of the Day Repeat"),"",1+MAX($AJ$10:AJ5585))</f>
        <v/>
      </c>
    </row>
    <row r="5587" spans="34:36" x14ac:dyDescent="0.35">
      <c r="AH5587" s="16" t="str">
        <f>IF(AND(B5587="Premier League",E5587="Live"),_xlfn.XLOOKUP(_xlfn.TEXTJOIN(" vs ",,C5587:D5587),Calendar!G:G,Calendar!B:B),IF(AND(B5587="Premier League",E5587="Highlights"),_xlfn.XLOOKUP(H5587,Calendar!O:O,Calendar!N:N,,-1),""))</f>
        <v/>
      </c>
      <c r="AI5587" s="61" t="str">
        <f>IF(AND(AH5587&lt;&gt;"",E5587="Live"),_xlfn.XLOOKUP(_xlfn.TEXTJOIN(" vs ",,C5587:D5587),Calendar!G:G,Calendar!K:K),"")</f>
        <v/>
      </c>
      <c r="AJ5587" s="61" t="str">
        <f>IF(AND(K5587&lt;&gt;"Match of the Day",K5587&lt;&gt;"Match of the Day 2",K5587&lt;&gt;"Match of the Day Repeat"),"",1+MAX($AJ$10:AJ5586))</f>
        <v/>
      </c>
    </row>
    <row r="5588" spans="34:36" x14ac:dyDescent="0.35">
      <c r="AH5588" s="16" t="str">
        <f>IF(AND(B5588="Premier League",E5588="Live"),_xlfn.XLOOKUP(_xlfn.TEXTJOIN(" vs ",,C5588:D5588),Calendar!G:G,Calendar!B:B),IF(AND(B5588="Premier League",E5588="Highlights"),_xlfn.XLOOKUP(H5588,Calendar!O:O,Calendar!N:N,,-1),""))</f>
        <v/>
      </c>
      <c r="AI5588" s="61" t="str">
        <f>IF(AND(AH5588&lt;&gt;"",E5588="Live"),_xlfn.XLOOKUP(_xlfn.TEXTJOIN(" vs ",,C5588:D5588),Calendar!G:G,Calendar!K:K),"")</f>
        <v/>
      </c>
      <c r="AJ5588" s="61" t="str">
        <f>IF(AND(K5588&lt;&gt;"Match of the Day",K5588&lt;&gt;"Match of the Day 2",K5588&lt;&gt;"Match of the Day Repeat"),"",1+MAX($AJ$10:AJ5587))</f>
        <v/>
      </c>
    </row>
    <row r="5589" spans="34:36" x14ac:dyDescent="0.35">
      <c r="AH5589" s="16" t="str">
        <f>IF(AND(B5589="Premier League",E5589="Live"),_xlfn.XLOOKUP(_xlfn.TEXTJOIN(" vs ",,C5589:D5589),Calendar!G:G,Calendar!B:B),IF(AND(B5589="Premier League",E5589="Highlights"),_xlfn.XLOOKUP(H5589,Calendar!O:O,Calendar!N:N,,-1),""))</f>
        <v/>
      </c>
      <c r="AI5589" s="61" t="str">
        <f>IF(AND(AH5589&lt;&gt;"",E5589="Live"),_xlfn.XLOOKUP(_xlfn.TEXTJOIN(" vs ",,C5589:D5589),Calendar!G:G,Calendar!K:K),"")</f>
        <v/>
      </c>
      <c r="AJ5589" s="61" t="str">
        <f>IF(AND(K5589&lt;&gt;"Match of the Day",K5589&lt;&gt;"Match of the Day 2",K5589&lt;&gt;"Match of the Day Repeat"),"",1+MAX($AJ$10:AJ5588))</f>
        <v/>
      </c>
    </row>
    <row r="5590" spans="34:36" x14ac:dyDescent="0.35">
      <c r="AH5590" s="16" t="str">
        <f>IF(AND(B5590="Premier League",E5590="Live"),_xlfn.XLOOKUP(_xlfn.TEXTJOIN(" vs ",,C5590:D5590),Calendar!G:G,Calendar!B:B),IF(AND(B5590="Premier League",E5590="Highlights"),_xlfn.XLOOKUP(H5590,Calendar!O:O,Calendar!N:N,,-1),""))</f>
        <v/>
      </c>
      <c r="AI5590" s="61" t="str">
        <f>IF(AND(AH5590&lt;&gt;"",E5590="Live"),_xlfn.XLOOKUP(_xlfn.TEXTJOIN(" vs ",,C5590:D5590),Calendar!G:G,Calendar!K:K),"")</f>
        <v/>
      </c>
      <c r="AJ5590" s="61" t="str">
        <f>IF(AND(K5590&lt;&gt;"Match of the Day",K5590&lt;&gt;"Match of the Day 2",K5590&lt;&gt;"Match of the Day Repeat"),"",1+MAX($AJ$10:AJ5589))</f>
        <v/>
      </c>
    </row>
    <row r="5591" spans="34:36" x14ac:dyDescent="0.35">
      <c r="AH5591" s="16" t="str">
        <f>IF(AND(B5591="Premier League",E5591="Live"),_xlfn.XLOOKUP(_xlfn.TEXTJOIN(" vs ",,C5591:D5591),Calendar!G:G,Calendar!B:B),IF(AND(B5591="Premier League",E5591="Highlights"),_xlfn.XLOOKUP(H5591,Calendar!O:O,Calendar!N:N,,-1),""))</f>
        <v/>
      </c>
      <c r="AI5591" s="61" t="str">
        <f>IF(AND(AH5591&lt;&gt;"",E5591="Live"),_xlfn.XLOOKUP(_xlfn.TEXTJOIN(" vs ",,C5591:D5591),Calendar!G:G,Calendar!K:K),"")</f>
        <v/>
      </c>
      <c r="AJ5591" s="61" t="str">
        <f>IF(AND(K5591&lt;&gt;"Match of the Day",K5591&lt;&gt;"Match of the Day 2",K5591&lt;&gt;"Match of the Day Repeat"),"",1+MAX($AJ$10:AJ5590))</f>
        <v/>
      </c>
    </row>
    <row r="5592" spans="34:36" x14ac:dyDescent="0.35">
      <c r="AH5592" s="16" t="str">
        <f>IF(AND(B5592="Premier League",E5592="Live"),_xlfn.XLOOKUP(_xlfn.TEXTJOIN(" vs ",,C5592:D5592),Calendar!G:G,Calendar!B:B),IF(AND(B5592="Premier League",E5592="Highlights"),_xlfn.XLOOKUP(H5592,Calendar!O:O,Calendar!N:N,,-1),""))</f>
        <v/>
      </c>
      <c r="AI5592" s="61" t="str">
        <f>IF(AND(AH5592&lt;&gt;"",E5592="Live"),_xlfn.XLOOKUP(_xlfn.TEXTJOIN(" vs ",,C5592:D5592),Calendar!G:G,Calendar!K:K),"")</f>
        <v/>
      </c>
      <c r="AJ5592" s="61" t="str">
        <f>IF(AND(K5592&lt;&gt;"Match of the Day",K5592&lt;&gt;"Match of the Day 2",K5592&lt;&gt;"Match of the Day Repeat"),"",1+MAX($AJ$10:AJ5591))</f>
        <v/>
      </c>
    </row>
    <row r="5593" spans="34:36" x14ac:dyDescent="0.35">
      <c r="AH5593" s="16" t="str">
        <f>IF(AND(B5593="Premier League",E5593="Live"),_xlfn.XLOOKUP(_xlfn.TEXTJOIN(" vs ",,C5593:D5593),Calendar!G:G,Calendar!B:B),IF(AND(B5593="Premier League",E5593="Highlights"),_xlfn.XLOOKUP(H5593,Calendar!O:O,Calendar!N:N,,-1),""))</f>
        <v/>
      </c>
      <c r="AI5593" s="61" t="str">
        <f>IF(AND(AH5593&lt;&gt;"",E5593="Live"),_xlfn.XLOOKUP(_xlfn.TEXTJOIN(" vs ",,C5593:D5593),Calendar!G:G,Calendar!K:K),"")</f>
        <v/>
      </c>
      <c r="AJ5593" s="61" t="str">
        <f>IF(AND(K5593&lt;&gt;"Match of the Day",K5593&lt;&gt;"Match of the Day 2",K5593&lt;&gt;"Match of the Day Repeat"),"",1+MAX($AJ$10:AJ5592))</f>
        <v/>
      </c>
    </row>
    <row r="5594" spans="34:36" x14ac:dyDescent="0.35">
      <c r="AH5594" s="16" t="str">
        <f>IF(AND(B5594="Premier League",E5594="Live"),_xlfn.XLOOKUP(_xlfn.TEXTJOIN(" vs ",,C5594:D5594),Calendar!G:G,Calendar!B:B),IF(AND(B5594="Premier League",E5594="Highlights"),_xlfn.XLOOKUP(H5594,Calendar!O:O,Calendar!N:N,,-1),""))</f>
        <v/>
      </c>
      <c r="AI5594" s="61" t="str">
        <f>IF(AND(AH5594&lt;&gt;"",E5594="Live"),_xlfn.XLOOKUP(_xlfn.TEXTJOIN(" vs ",,C5594:D5594),Calendar!G:G,Calendar!K:K),"")</f>
        <v/>
      </c>
      <c r="AJ5594" s="61" t="str">
        <f>IF(AND(K5594&lt;&gt;"Match of the Day",K5594&lt;&gt;"Match of the Day 2",K5594&lt;&gt;"Match of the Day Repeat"),"",1+MAX($AJ$10:AJ5593))</f>
        <v/>
      </c>
    </row>
    <row r="5595" spans="34:36" x14ac:dyDescent="0.35">
      <c r="AH5595" s="16" t="str">
        <f>IF(AND(B5595="Premier League",E5595="Live"),_xlfn.XLOOKUP(_xlfn.TEXTJOIN(" vs ",,C5595:D5595),Calendar!G:G,Calendar!B:B),IF(AND(B5595="Premier League",E5595="Highlights"),_xlfn.XLOOKUP(H5595,Calendar!O:O,Calendar!N:N,,-1),""))</f>
        <v/>
      </c>
      <c r="AI5595" s="61" t="str">
        <f>IF(AND(AH5595&lt;&gt;"",E5595="Live"),_xlfn.XLOOKUP(_xlfn.TEXTJOIN(" vs ",,C5595:D5595),Calendar!G:G,Calendar!K:K),"")</f>
        <v/>
      </c>
      <c r="AJ5595" s="61" t="str">
        <f>IF(AND(K5595&lt;&gt;"Match of the Day",K5595&lt;&gt;"Match of the Day 2",K5595&lt;&gt;"Match of the Day Repeat"),"",1+MAX($AJ$10:AJ5594))</f>
        <v/>
      </c>
    </row>
    <row r="5596" spans="34:36" x14ac:dyDescent="0.35">
      <c r="AH5596" s="16" t="str">
        <f>IF(AND(B5596="Premier League",E5596="Live"),_xlfn.XLOOKUP(_xlfn.TEXTJOIN(" vs ",,C5596:D5596),Calendar!G:G,Calendar!B:B),IF(AND(B5596="Premier League",E5596="Highlights"),_xlfn.XLOOKUP(H5596,Calendar!O:O,Calendar!N:N,,-1),""))</f>
        <v/>
      </c>
      <c r="AI5596" s="61" t="str">
        <f>IF(AND(AH5596&lt;&gt;"",E5596="Live"),_xlfn.XLOOKUP(_xlfn.TEXTJOIN(" vs ",,C5596:D5596),Calendar!G:G,Calendar!K:K),"")</f>
        <v/>
      </c>
      <c r="AJ5596" s="61" t="str">
        <f>IF(AND(K5596&lt;&gt;"Match of the Day",K5596&lt;&gt;"Match of the Day 2",K5596&lt;&gt;"Match of the Day Repeat"),"",1+MAX($AJ$10:AJ5595))</f>
        <v/>
      </c>
    </row>
    <row r="5597" spans="34:36" x14ac:dyDescent="0.35">
      <c r="AH5597" s="16" t="str">
        <f>IF(AND(B5597="Premier League",E5597="Live"),_xlfn.XLOOKUP(_xlfn.TEXTJOIN(" vs ",,C5597:D5597),Calendar!G:G,Calendar!B:B),IF(AND(B5597="Premier League",E5597="Highlights"),_xlfn.XLOOKUP(H5597,Calendar!O:O,Calendar!N:N,,-1),""))</f>
        <v/>
      </c>
      <c r="AI5597" s="61" t="str">
        <f>IF(AND(AH5597&lt;&gt;"",E5597="Live"),_xlfn.XLOOKUP(_xlfn.TEXTJOIN(" vs ",,C5597:D5597),Calendar!G:G,Calendar!K:K),"")</f>
        <v/>
      </c>
      <c r="AJ5597" s="61" t="str">
        <f>IF(AND(K5597&lt;&gt;"Match of the Day",K5597&lt;&gt;"Match of the Day 2",K5597&lt;&gt;"Match of the Day Repeat"),"",1+MAX($AJ$10:AJ5596))</f>
        <v/>
      </c>
    </row>
    <row r="5598" spans="34:36" x14ac:dyDescent="0.35">
      <c r="AH5598" s="16" t="str">
        <f>IF(AND(B5598="Premier League",E5598="Live"),_xlfn.XLOOKUP(_xlfn.TEXTJOIN(" vs ",,C5598:D5598),Calendar!G:G,Calendar!B:B),IF(AND(B5598="Premier League",E5598="Highlights"),_xlfn.XLOOKUP(H5598,Calendar!O:O,Calendar!N:N,,-1),""))</f>
        <v/>
      </c>
      <c r="AI5598" s="61" t="str">
        <f>IF(AND(AH5598&lt;&gt;"",E5598="Live"),_xlfn.XLOOKUP(_xlfn.TEXTJOIN(" vs ",,C5598:D5598),Calendar!G:G,Calendar!K:K),"")</f>
        <v/>
      </c>
      <c r="AJ5598" s="61" t="str">
        <f>IF(AND(K5598&lt;&gt;"Match of the Day",K5598&lt;&gt;"Match of the Day 2",K5598&lt;&gt;"Match of the Day Repeat"),"",1+MAX($AJ$10:AJ5597))</f>
        <v/>
      </c>
    </row>
    <row r="5599" spans="34:36" x14ac:dyDescent="0.35">
      <c r="AH5599" s="16" t="str">
        <f>IF(AND(B5599="Premier League",E5599="Live"),_xlfn.XLOOKUP(_xlfn.TEXTJOIN(" vs ",,C5599:D5599),Calendar!G:G,Calendar!B:B),IF(AND(B5599="Premier League",E5599="Highlights"),_xlfn.XLOOKUP(H5599,Calendar!O:O,Calendar!N:N,,-1),""))</f>
        <v/>
      </c>
      <c r="AI5599" s="61" t="str">
        <f>IF(AND(AH5599&lt;&gt;"",E5599="Live"),_xlfn.XLOOKUP(_xlfn.TEXTJOIN(" vs ",,C5599:D5599),Calendar!G:G,Calendar!K:K),"")</f>
        <v/>
      </c>
      <c r="AJ5599" s="61" t="str">
        <f>IF(AND(K5599&lt;&gt;"Match of the Day",K5599&lt;&gt;"Match of the Day 2",K5599&lt;&gt;"Match of the Day Repeat"),"",1+MAX($AJ$10:AJ5598))</f>
        <v/>
      </c>
    </row>
    <row r="5600" spans="34:36" x14ac:dyDescent="0.35">
      <c r="AH5600" s="16" t="str">
        <f>IF(AND(B5600="Premier League",E5600="Live"),_xlfn.XLOOKUP(_xlfn.TEXTJOIN(" vs ",,C5600:D5600),Calendar!G:G,Calendar!B:B),IF(AND(B5600="Premier League",E5600="Highlights"),_xlfn.XLOOKUP(H5600,Calendar!O:O,Calendar!N:N,,-1),""))</f>
        <v/>
      </c>
      <c r="AI5600" s="61" t="str">
        <f>IF(AND(AH5600&lt;&gt;"",E5600="Live"),_xlfn.XLOOKUP(_xlfn.TEXTJOIN(" vs ",,C5600:D5600),Calendar!G:G,Calendar!K:K),"")</f>
        <v/>
      </c>
      <c r="AJ5600" s="61" t="str">
        <f>IF(AND(K5600&lt;&gt;"Match of the Day",K5600&lt;&gt;"Match of the Day 2",K5600&lt;&gt;"Match of the Day Repeat"),"",1+MAX($AJ$10:AJ5599))</f>
        <v/>
      </c>
    </row>
    <row r="5601" spans="34:36" x14ac:dyDescent="0.35">
      <c r="AH5601" s="16" t="str">
        <f>IF(AND(B5601="Premier League",E5601="Live"),_xlfn.XLOOKUP(_xlfn.TEXTJOIN(" vs ",,C5601:D5601),Calendar!G:G,Calendar!B:B),IF(AND(B5601="Premier League",E5601="Highlights"),_xlfn.XLOOKUP(H5601,Calendar!O:O,Calendar!N:N,,-1),""))</f>
        <v/>
      </c>
      <c r="AI5601" s="61" t="str">
        <f>IF(AND(AH5601&lt;&gt;"",E5601="Live"),_xlfn.XLOOKUP(_xlfn.TEXTJOIN(" vs ",,C5601:D5601),Calendar!G:G,Calendar!K:K),"")</f>
        <v/>
      </c>
      <c r="AJ5601" s="61" t="str">
        <f>IF(AND(K5601&lt;&gt;"Match of the Day",K5601&lt;&gt;"Match of the Day 2",K5601&lt;&gt;"Match of the Day Repeat"),"",1+MAX($AJ$10:AJ5600))</f>
        <v/>
      </c>
    </row>
    <row r="5602" spans="34:36" x14ac:dyDescent="0.35">
      <c r="AH5602" s="16" t="str">
        <f>IF(AND(B5602="Premier League",E5602="Live"),_xlfn.XLOOKUP(_xlfn.TEXTJOIN(" vs ",,C5602:D5602),Calendar!G:G,Calendar!B:B),IF(AND(B5602="Premier League",E5602="Highlights"),_xlfn.XLOOKUP(H5602,Calendar!O:O,Calendar!N:N,,-1),""))</f>
        <v/>
      </c>
      <c r="AI5602" s="61" t="str">
        <f>IF(AND(AH5602&lt;&gt;"",E5602="Live"),_xlfn.XLOOKUP(_xlfn.TEXTJOIN(" vs ",,C5602:D5602),Calendar!G:G,Calendar!K:K),"")</f>
        <v/>
      </c>
      <c r="AJ5602" s="61" t="str">
        <f>IF(AND(K5602&lt;&gt;"Match of the Day",K5602&lt;&gt;"Match of the Day 2",K5602&lt;&gt;"Match of the Day Repeat"),"",1+MAX($AJ$10:AJ5601))</f>
        <v/>
      </c>
    </row>
    <row r="5603" spans="34:36" x14ac:dyDescent="0.35">
      <c r="AH5603" s="16" t="str">
        <f>IF(AND(B5603="Premier League",E5603="Live"),_xlfn.XLOOKUP(_xlfn.TEXTJOIN(" vs ",,C5603:D5603),Calendar!G:G,Calendar!B:B),IF(AND(B5603="Premier League",E5603="Highlights"),_xlfn.XLOOKUP(H5603,Calendar!O:O,Calendar!N:N,,-1),""))</f>
        <v/>
      </c>
      <c r="AI5603" s="61" t="str">
        <f>IF(AND(AH5603&lt;&gt;"",E5603="Live"),_xlfn.XLOOKUP(_xlfn.TEXTJOIN(" vs ",,C5603:D5603),Calendar!G:G,Calendar!K:K),"")</f>
        <v/>
      </c>
      <c r="AJ5603" s="61" t="str">
        <f>IF(AND(K5603&lt;&gt;"Match of the Day",K5603&lt;&gt;"Match of the Day 2",K5603&lt;&gt;"Match of the Day Repeat"),"",1+MAX($AJ$10:AJ5602))</f>
        <v/>
      </c>
    </row>
    <row r="5604" spans="34:36" x14ac:dyDescent="0.35">
      <c r="AH5604" s="16" t="str">
        <f>IF(AND(B5604="Premier League",E5604="Live"),_xlfn.XLOOKUP(_xlfn.TEXTJOIN(" vs ",,C5604:D5604),Calendar!G:G,Calendar!B:B),IF(AND(B5604="Premier League",E5604="Highlights"),_xlfn.XLOOKUP(H5604,Calendar!O:O,Calendar!N:N,,-1),""))</f>
        <v/>
      </c>
      <c r="AI5604" s="61" t="str">
        <f>IF(AND(AH5604&lt;&gt;"",E5604="Live"),_xlfn.XLOOKUP(_xlfn.TEXTJOIN(" vs ",,C5604:D5604),Calendar!G:G,Calendar!K:K),"")</f>
        <v/>
      </c>
      <c r="AJ5604" s="61" t="str">
        <f>IF(AND(K5604&lt;&gt;"Match of the Day",K5604&lt;&gt;"Match of the Day 2",K5604&lt;&gt;"Match of the Day Repeat"),"",1+MAX($AJ$10:AJ5603))</f>
        <v/>
      </c>
    </row>
    <row r="5605" spans="34:36" x14ac:dyDescent="0.35">
      <c r="AH5605" s="16" t="str">
        <f>IF(AND(B5605="Premier League",E5605="Live"),_xlfn.XLOOKUP(_xlfn.TEXTJOIN(" vs ",,C5605:D5605),Calendar!G:G,Calendar!B:B),IF(AND(B5605="Premier League",E5605="Highlights"),_xlfn.XLOOKUP(H5605,Calendar!O:O,Calendar!N:N,,-1),""))</f>
        <v/>
      </c>
      <c r="AI5605" s="61" t="str">
        <f>IF(AND(AH5605&lt;&gt;"",E5605="Live"),_xlfn.XLOOKUP(_xlfn.TEXTJOIN(" vs ",,C5605:D5605),Calendar!G:G,Calendar!K:K),"")</f>
        <v/>
      </c>
      <c r="AJ5605" s="61" t="str">
        <f>IF(AND(K5605&lt;&gt;"Match of the Day",K5605&lt;&gt;"Match of the Day 2",K5605&lt;&gt;"Match of the Day Repeat"),"",1+MAX($AJ$10:AJ5604))</f>
        <v/>
      </c>
    </row>
    <row r="5606" spans="34:36" x14ac:dyDescent="0.35">
      <c r="AH5606" s="16" t="str">
        <f>IF(AND(B5606="Premier League",E5606="Live"),_xlfn.XLOOKUP(_xlfn.TEXTJOIN(" vs ",,C5606:D5606),Calendar!G:G,Calendar!B:B),IF(AND(B5606="Premier League",E5606="Highlights"),_xlfn.XLOOKUP(H5606,Calendar!O:O,Calendar!N:N,,-1),""))</f>
        <v/>
      </c>
      <c r="AI5606" s="61" t="str">
        <f>IF(AND(AH5606&lt;&gt;"",E5606="Live"),_xlfn.XLOOKUP(_xlfn.TEXTJOIN(" vs ",,C5606:D5606),Calendar!G:G,Calendar!K:K),"")</f>
        <v/>
      </c>
      <c r="AJ5606" s="61" t="str">
        <f>IF(AND(K5606&lt;&gt;"Match of the Day",K5606&lt;&gt;"Match of the Day 2",K5606&lt;&gt;"Match of the Day Repeat"),"",1+MAX($AJ$10:AJ5605))</f>
        <v/>
      </c>
    </row>
    <row r="5607" spans="34:36" x14ac:dyDescent="0.35">
      <c r="AH5607" s="16" t="str">
        <f>IF(AND(B5607="Premier League",E5607="Live"),_xlfn.XLOOKUP(_xlfn.TEXTJOIN(" vs ",,C5607:D5607),Calendar!G:G,Calendar!B:B),IF(AND(B5607="Premier League",E5607="Highlights"),_xlfn.XLOOKUP(H5607,Calendar!O:O,Calendar!N:N,,-1),""))</f>
        <v/>
      </c>
      <c r="AI5607" s="61" t="str">
        <f>IF(AND(AH5607&lt;&gt;"",E5607="Live"),_xlfn.XLOOKUP(_xlfn.TEXTJOIN(" vs ",,C5607:D5607),Calendar!G:G,Calendar!K:K),"")</f>
        <v/>
      </c>
      <c r="AJ5607" s="61" t="str">
        <f>IF(AND(K5607&lt;&gt;"Match of the Day",K5607&lt;&gt;"Match of the Day 2",K5607&lt;&gt;"Match of the Day Repeat"),"",1+MAX($AJ$10:AJ5606))</f>
        <v/>
      </c>
    </row>
    <row r="5608" spans="34:36" x14ac:dyDescent="0.35">
      <c r="AH5608" s="16" t="str">
        <f>IF(AND(B5608="Premier League",E5608="Live"),_xlfn.XLOOKUP(_xlfn.TEXTJOIN(" vs ",,C5608:D5608),Calendar!G:G,Calendar!B:B),IF(AND(B5608="Premier League",E5608="Highlights"),_xlfn.XLOOKUP(H5608,Calendar!O:O,Calendar!N:N,,-1),""))</f>
        <v/>
      </c>
      <c r="AI5608" s="61" t="str">
        <f>IF(AND(AH5608&lt;&gt;"",E5608="Live"),_xlfn.XLOOKUP(_xlfn.TEXTJOIN(" vs ",,C5608:D5608),Calendar!G:G,Calendar!K:K),"")</f>
        <v/>
      </c>
      <c r="AJ5608" s="61" t="str">
        <f>IF(AND(K5608&lt;&gt;"Match of the Day",K5608&lt;&gt;"Match of the Day 2",K5608&lt;&gt;"Match of the Day Repeat"),"",1+MAX($AJ$10:AJ5607))</f>
        <v/>
      </c>
    </row>
    <row r="5609" spans="34:36" x14ac:dyDescent="0.35">
      <c r="AH5609" s="16" t="str">
        <f>IF(AND(B5609="Premier League",E5609="Live"),_xlfn.XLOOKUP(_xlfn.TEXTJOIN(" vs ",,C5609:D5609),Calendar!G:G,Calendar!B:B),IF(AND(B5609="Premier League",E5609="Highlights"),_xlfn.XLOOKUP(H5609,Calendar!O:O,Calendar!N:N,,-1),""))</f>
        <v/>
      </c>
      <c r="AI5609" s="61" t="str">
        <f>IF(AND(AH5609&lt;&gt;"",E5609="Live"),_xlfn.XLOOKUP(_xlfn.TEXTJOIN(" vs ",,C5609:D5609),Calendar!G:G,Calendar!K:K),"")</f>
        <v/>
      </c>
      <c r="AJ5609" s="61" t="str">
        <f>IF(AND(K5609&lt;&gt;"Match of the Day",K5609&lt;&gt;"Match of the Day 2",K5609&lt;&gt;"Match of the Day Repeat"),"",1+MAX($AJ$10:AJ5608))</f>
        <v/>
      </c>
    </row>
    <row r="5610" spans="34:36" x14ac:dyDescent="0.35">
      <c r="AH5610" s="16" t="str">
        <f>IF(AND(B5610="Premier League",E5610="Live"),_xlfn.XLOOKUP(_xlfn.TEXTJOIN(" vs ",,C5610:D5610),Calendar!G:G,Calendar!B:B),IF(AND(B5610="Premier League",E5610="Highlights"),_xlfn.XLOOKUP(H5610,Calendar!O:O,Calendar!N:N,,-1),""))</f>
        <v/>
      </c>
      <c r="AI5610" s="61" t="str">
        <f>IF(AND(AH5610&lt;&gt;"",E5610="Live"),_xlfn.XLOOKUP(_xlfn.TEXTJOIN(" vs ",,C5610:D5610),Calendar!G:G,Calendar!K:K),"")</f>
        <v/>
      </c>
      <c r="AJ5610" s="61" t="str">
        <f>IF(AND(K5610&lt;&gt;"Match of the Day",K5610&lt;&gt;"Match of the Day 2",K5610&lt;&gt;"Match of the Day Repeat"),"",1+MAX($AJ$10:AJ5609))</f>
        <v/>
      </c>
    </row>
    <row r="5611" spans="34:36" x14ac:dyDescent="0.35">
      <c r="AH5611" s="16" t="str">
        <f>IF(AND(B5611="Premier League",E5611="Live"),_xlfn.XLOOKUP(_xlfn.TEXTJOIN(" vs ",,C5611:D5611),Calendar!G:G,Calendar!B:B),IF(AND(B5611="Premier League",E5611="Highlights"),_xlfn.XLOOKUP(H5611,Calendar!O:O,Calendar!N:N,,-1),""))</f>
        <v/>
      </c>
      <c r="AI5611" s="61" t="str">
        <f>IF(AND(AH5611&lt;&gt;"",E5611="Live"),_xlfn.XLOOKUP(_xlfn.TEXTJOIN(" vs ",,C5611:D5611),Calendar!G:G,Calendar!K:K),"")</f>
        <v/>
      </c>
      <c r="AJ5611" s="61" t="str">
        <f>IF(AND(K5611&lt;&gt;"Match of the Day",K5611&lt;&gt;"Match of the Day 2",K5611&lt;&gt;"Match of the Day Repeat"),"",1+MAX($AJ$10:AJ5610))</f>
        <v/>
      </c>
    </row>
    <row r="5612" spans="34:36" x14ac:dyDescent="0.35">
      <c r="AH5612" s="16" t="str">
        <f>IF(AND(B5612="Premier League",E5612="Live"),_xlfn.XLOOKUP(_xlfn.TEXTJOIN(" vs ",,C5612:D5612),Calendar!G:G,Calendar!B:B),IF(AND(B5612="Premier League",E5612="Highlights"),_xlfn.XLOOKUP(H5612,Calendar!O:O,Calendar!N:N,,-1),""))</f>
        <v/>
      </c>
      <c r="AI5612" s="61" t="str">
        <f>IF(AND(AH5612&lt;&gt;"",E5612="Live"),_xlfn.XLOOKUP(_xlfn.TEXTJOIN(" vs ",,C5612:D5612),Calendar!G:G,Calendar!K:K),"")</f>
        <v/>
      </c>
      <c r="AJ5612" s="61" t="str">
        <f>IF(AND(K5612&lt;&gt;"Match of the Day",K5612&lt;&gt;"Match of the Day 2",K5612&lt;&gt;"Match of the Day Repeat"),"",1+MAX($AJ$10:AJ5611))</f>
        <v/>
      </c>
    </row>
    <row r="5613" spans="34:36" x14ac:dyDescent="0.35">
      <c r="AH5613" s="16" t="str">
        <f>IF(AND(B5613="Premier League",E5613="Live"),_xlfn.XLOOKUP(_xlfn.TEXTJOIN(" vs ",,C5613:D5613),Calendar!G:G,Calendar!B:B),IF(AND(B5613="Premier League",E5613="Highlights"),_xlfn.XLOOKUP(H5613,Calendar!O:O,Calendar!N:N,,-1),""))</f>
        <v/>
      </c>
      <c r="AI5613" s="61" t="str">
        <f>IF(AND(AH5613&lt;&gt;"",E5613="Live"),_xlfn.XLOOKUP(_xlfn.TEXTJOIN(" vs ",,C5613:D5613),Calendar!G:G,Calendar!K:K),"")</f>
        <v/>
      </c>
      <c r="AJ5613" s="61" t="str">
        <f>IF(AND(K5613&lt;&gt;"Match of the Day",K5613&lt;&gt;"Match of the Day 2",K5613&lt;&gt;"Match of the Day Repeat"),"",1+MAX($AJ$10:AJ5612))</f>
        <v/>
      </c>
    </row>
    <row r="5614" spans="34:36" x14ac:dyDescent="0.35">
      <c r="AH5614" s="16" t="str">
        <f>IF(AND(B5614="Premier League",E5614="Live"),_xlfn.XLOOKUP(_xlfn.TEXTJOIN(" vs ",,C5614:D5614),Calendar!G:G,Calendar!B:B),IF(AND(B5614="Premier League",E5614="Highlights"),_xlfn.XLOOKUP(H5614,Calendar!O:O,Calendar!N:N,,-1),""))</f>
        <v/>
      </c>
      <c r="AI5614" s="61" t="str">
        <f>IF(AND(AH5614&lt;&gt;"",E5614="Live"),_xlfn.XLOOKUP(_xlfn.TEXTJOIN(" vs ",,C5614:D5614),Calendar!G:G,Calendar!K:K),"")</f>
        <v/>
      </c>
      <c r="AJ5614" s="61" t="str">
        <f>IF(AND(K5614&lt;&gt;"Match of the Day",K5614&lt;&gt;"Match of the Day 2",K5614&lt;&gt;"Match of the Day Repeat"),"",1+MAX($AJ$10:AJ5613))</f>
        <v/>
      </c>
    </row>
    <row r="5615" spans="34:36" x14ac:dyDescent="0.35">
      <c r="AH5615" s="16" t="str">
        <f>IF(AND(B5615="Premier League",E5615="Live"),_xlfn.XLOOKUP(_xlfn.TEXTJOIN(" vs ",,C5615:D5615),Calendar!G:G,Calendar!B:B),IF(AND(B5615="Premier League",E5615="Highlights"),_xlfn.XLOOKUP(H5615,Calendar!O:O,Calendar!N:N,,-1),""))</f>
        <v/>
      </c>
      <c r="AI5615" s="61" t="str">
        <f>IF(AND(AH5615&lt;&gt;"",E5615="Live"),_xlfn.XLOOKUP(_xlfn.TEXTJOIN(" vs ",,C5615:D5615),Calendar!G:G,Calendar!K:K),"")</f>
        <v/>
      </c>
      <c r="AJ5615" s="61" t="str">
        <f>IF(AND(K5615&lt;&gt;"Match of the Day",K5615&lt;&gt;"Match of the Day 2",K5615&lt;&gt;"Match of the Day Repeat"),"",1+MAX($AJ$10:AJ5614))</f>
        <v/>
      </c>
    </row>
    <row r="5616" spans="34:36" x14ac:dyDescent="0.35">
      <c r="AH5616" s="16" t="str">
        <f>IF(AND(B5616="Premier League",E5616="Live"),_xlfn.XLOOKUP(_xlfn.TEXTJOIN(" vs ",,C5616:D5616),Calendar!G:G,Calendar!B:B),IF(AND(B5616="Premier League",E5616="Highlights"),_xlfn.XLOOKUP(H5616,Calendar!O:O,Calendar!N:N,,-1),""))</f>
        <v/>
      </c>
      <c r="AI5616" s="61" t="str">
        <f>IF(AND(AH5616&lt;&gt;"",E5616="Live"),_xlfn.XLOOKUP(_xlfn.TEXTJOIN(" vs ",,C5616:D5616),Calendar!G:G,Calendar!K:K),"")</f>
        <v/>
      </c>
      <c r="AJ5616" s="61" t="str">
        <f>IF(AND(K5616&lt;&gt;"Match of the Day",K5616&lt;&gt;"Match of the Day 2",K5616&lt;&gt;"Match of the Day Repeat"),"",1+MAX($AJ$10:AJ5615))</f>
        <v/>
      </c>
    </row>
    <row r="5617" spans="34:36" x14ac:dyDescent="0.35">
      <c r="AH5617" s="16" t="str">
        <f>IF(AND(B5617="Premier League",E5617="Live"),_xlfn.XLOOKUP(_xlfn.TEXTJOIN(" vs ",,C5617:D5617),Calendar!G:G,Calendar!B:B),IF(AND(B5617="Premier League",E5617="Highlights"),_xlfn.XLOOKUP(H5617,Calendar!O:O,Calendar!N:N,,-1),""))</f>
        <v/>
      </c>
      <c r="AI5617" s="61" t="str">
        <f>IF(AND(AH5617&lt;&gt;"",E5617="Live"),_xlfn.XLOOKUP(_xlfn.TEXTJOIN(" vs ",,C5617:D5617),Calendar!G:G,Calendar!K:K),"")</f>
        <v/>
      </c>
      <c r="AJ5617" s="61" t="str">
        <f>IF(AND(K5617&lt;&gt;"Match of the Day",K5617&lt;&gt;"Match of the Day 2",K5617&lt;&gt;"Match of the Day Repeat"),"",1+MAX($AJ$10:AJ5616))</f>
        <v/>
      </c>
    </row>
    <row r="5618" spans="34:36" x14ac:dyDescent="0.35">
      <c r="AH5618" s="16" t="str">
        <f>IF(AND(B5618="Premier League",E5618="Live"),_xlfn.XLOOKUP(_xlfn.TEXTJOIN(" vs ",,C5618:D5618),Calendar!G:G,Calendar!B:B),IF(AND(B5618="Premier League",E5618="Highlights"),_xlfn.XLOOKUP(H5618,Calendar!O:O,Calendar!N:N,,-1),""))</f>
        <v/>
      </c>
      <c r="AI5618" s="61" t="str">
        <f>IF(AND(AH5618&lt;&gt;"",E5618="Live"),_xlfn.XLOOKUP(_xlfn.TEXTJOIN(" vs ",,C5618:D5618),Calendar!G:G,Calendar!K:K),"")</f>
        <v/>
      </c>
      <c r="AJ5618" s="61" t="str">
        <f>IF(AND(K5618&lt;&gt;"Match of the Day",K5618&lt;&gt;"Match of the Day 2",K5618&lt;&gt;"Match of the Day Repeat"),"",1+MAX($AJ$10:AJ5617))</f>
        <v/>
      </c>
    </row>
    <row r="5619" spans="34:36" x14ac:dyDescent="0.35">
      <c r="AH5619" s="16" t="str">
        <f>IF(AND(B5619="Premier League",E5619="Live"),_xlfn.XLOOKUP(_xlfn.TEXTJOIN(" vs ",,C5619:D5619),Calendar!G:G,Calendar!B:B),IF(AND(B5619="Premier League",E5619="Highlights"),_xlfn.XLOOKUP(H5619,Calendar!O:O,Calendar!N:N,,-1),""))</f>
        <v/>
      </c>
      <c r="AI5619" s="61" t="str">
        <f>IF(AND(AH5619&lt;&gt;"",E5619="Live"),_xlfn.XLOOKUP(_xlfn.TEXTJOIN(" vs ",,C5619:D5619),Calendar!G:G,Calendar!K:K),"")</f>
        <v/>
      </c>
      <c r="AJ5619" s="61" t="str">
        <f>IF(AND(K5619&lt;&gt;"Match of the Day",K5619&lt;&gt;"Match of the Day 2",K5619&lt;&gt;"Match of the Day Repeat"),"",1+MAX($AJ$10:AJ5618))</f>
        <v/>
      </c>
    </row>
    <row r="5620" spans="34:36" x14ac:dyDescent="0.35">
      <c r="AH5620" s="16" t="str">
        <f>IF(AND(B5620="Premier League",E5620="Live"),_xlfn.XLOOKUP(_xlfn.TEXTJOIN(" vs ",,C5620:D5620),Calendar!G:G,Calendar!B:B),IF(AND(B5620="Premier League",E5620="Highlights"),_xlfn.XLOOKUP(H5620,Calendar!O:O,Calendar!N:N,,-1),""))</f>
        <v/>
      </c>
      <c r="AI5620" s="61" t="str">
        <f>IF(AND(AH5620&lt;&gt;"",E5620="Live"),_xlfn.XLOOKUP(_xlfn.TEXTJOIN(" vs ",,C5620:D5620),Calendar!G:G,Calendar!K:K),"")</f>
        <v/>
      </c>
      <c r="AJ5620" s="61" t="str">
        <f>IF(AND(K5620&lt;&gt;"Match of the Day",K5620&lt;&gt;"Match of the Day 2",K5620&lt;&gt;"Match of the Day Repeat"),"",1+MAX($AJ$10:AJ5619))</f>
        <v/>
      </c>
    </row>
    <row r="5621" spans="34:36" x14ac:dyDescent="0.35">
      <c r="AH5621" s="16" t="str">
        <f>IF(AND(B5621="Premier League",E5621="Live"),_xlfn.XLOOKUP(_xlfn.TEXTJOIN(" vs ",,C5621:D5621),Calendar!G:G,Calendar!B:B),IF(AND(B5621="Premier League",E5621="Highlights"),_xlfn.XLOOKUP(H5621,Calendar!O:O,Calendar!N:N,,-1),""))</f>
        <v/>
      </c>
      <c r="AI5621" s="61" t="str">
        <f>IF(AND(AH5621&lt;&gt;"",E5621="Live"),_xlfn.XLOOKUP(_xlfn.TEXTJOIN(" vs ",,C5621:D5621),Calendar!G:G,Calendar!K:K),"")</f>
        <v/>
      </c>
      <c r="AJ5621" s="61" t="str">
        <f>IF(AND(K5621&lt;&gt;"Match of the Day",K5621&lt;&gt;"Match of the Day 2",K5621&lt;&gt;"Match of the Day Repeat"),"",1+MAX($AJ$10:AJ5620))</f>
        <v/>
      </c>
    </row>
    <row r="5622" spans="34:36" x14ac:dyDescent="0.35">
      <c r="AH5622" s="16" t="str">
        <f>IF(AND(B5622="Premier League",E5622="Live"),_xlfn.XLOOKUP(_xlfn.TEXTJOIN(" vs ",,C5622:D5622),Calendar!G:G,Calendar!B:B),IF(AND(B5622="Premier League",E5622="Highlights"),_xlfn.XLOOKUP(H5622,Calendar!O:O,Calendar!N:N,,-1),""))</f>
        <v/>
      </c>
      <c r="AI5622" s="61" t="str">
        <f>IF(AND(AH5622&lt;&gt;"",E5622="Live"),_xlfn.XLOOKUP(_xlfn.TEXTJOIN(" vs ",,C5622:D5622),Calendar!G:G,Calendar!K:K),"")</f>
        <v/>
      </c>
      <c r="AJ5622" s="61" t="str">
        <f>IF(AND(K5622&lt;&gt;"Match of the Day",K5622&lt;&gt;"Match of the Day 2",K5622&lt;&gt;"Match of the Day Repeat"),"",1+MAX($AJ$10:AJ5621))</f>
        <v/>
      </c>
    </row>
    <row r="5623" spans="34:36" x14ac:dyDescent="0.35">
      <c r="AH5623" s="16" t="str">
        <f>IF(AND(B5623="Premier League",E5623="Live"),_xlfn.XLOOKUP(_xlfn.TEXTJOIN(" vs ",,C5623:D5623),Calendar!G:G,Calendar!B:B),IF(AND(B5623="Premier League",E5623="Highlights"),_xlfn.XLOOKUP(H5623,Calendar!O:O,Calendar!N:N,,-1),""))</f>
        <v/>
      </c>
      <c r="AI5623" s="61" t="str">
        <f>IF(AND(AH5623&lt;&gt;"",E5623="Live"),_xlfn.XLOOKUP(_xlfn.TEXTJOIN(" vs ",,C5623:D5623),Calendar!G:G,Calendar!K:K),"")</f>
        <v/>
      </c>
      <c r="AJ5623" s="61" t="str">
        <f>IF(AND(K5623&lt;&gt;"Match of the Day",K5623&lt;&gt;"Match of the Day 2",K5623&lt;&gt;"Match of the Day Repeat"),"",1+MAX($AJ$10:AJ5622))</f>
        <v/>
      </c>
    </row>
    <row r="5624" spans="34:36" x14ac:dyDescent="0.35">
      <c r="AH5624" s="16" t="str">
        <f>IF(AND(B5624="Premier League",E5624="Live"),_xlfn.XLOOKUP(_xlfn.TEXTJOIN(" vs ",,C5624:D5624),Calendar!G:G,Calendar!B:B),IF(AND(B5624="Premier League",E5624="Highlights"),_xlfn.XLOOKUP(H5624,Calendar!O:O,Calendar!N:N,,-1),""))</f>
        <v/>
      </c>
      <c r="AI5624" s="61" t="str">
        <f>IF(AND(AH5624&lt;&gt;"",E5624="Live"),_xlfn.XLOOKUP(_xlfn.TEXTJOIN(" vs ",,C5624:D5624),Calendar!G:G,Calendar!K:K),"")</f>
        <v/>
      </c>
      <c r="AJ5624" s="61" t="str">
        <f>IF(AND(K5624&lt;&gt;"Match of the Day",K5624&lt;&gt;"Match of the Day 2",K5624&lt;&gt;"Match of the Day Repeat"),"",1+MAX($AJ$10:AJ5623))</f>
        <v/>
      </c>
    </row>
    <row r="5625" spans="34:36" x14ac:dyDescent="0.35">
      <c r="AH5625" s="16" t="str">
        <f>IF(AND(B5625="Premier League",E5625="Live"),_xlfn.XLOOKUP(_xlfn.TEXTJOIN(" vs ",,C5625:D5625),Calendar!G:G,Calendar!B:B),IF(AND(B5625="Premier League",E5625="Highlights"),_xlfn.XLOOKUP(H5625,Calendar!O:O,Calendar!N:N,,-1),""))</f>
        <v/>
      </c>
      <c r="AI5625" s="61" t="str">
        <f>IF(AND(AH5625&lt;&gt;"",E5625="Live"),_xlfn.XLOOKUP(_xlfn.TEXTJOIN(" vs ",,C5625:D5625),Calendar!G:G,Calendar!K:K),"")</f>
        <v/>
      </c>
      <c r="AJ5625" s="61" t="str">
        <f>IF(AND(K5625&lt;&gt;"Match of the Day",K5625&lt;&gt;"Match of the Day 2",K5625&lt;&gt;"Match of the Day Repeat"),"",1+MAX($AJ$10:AJ5624))</f>
        <v/>
      </c>
    </row>
    <row r="5626" spans="34:36" x14ac:dyDescent="0.35">
      <c r="AH5626" s="16" t="str">
        <f>IF(AND(B5626="Premier League",E5626="Live"),_xlfn.XLOOKUP(_xlfn.TEXTJOIN(" vs ",,C5626:D5626),Calendar!G:G,Calendar!B:B),IF(AND(B5626="Premier League",E5626="Highlights"),_xlfn.XLOOKUP(H5626,Calendar!O:O,Calendar!N:N,,-1),""))</f>
        <v/>
      </c>
      <c r="AI5626" s="61" t="str">
        <f>IF(AND(AH5626&lt;&gt;"",E5626="Live"),_xlfn.XLOOKUP(_xlfn.TEXTJOIN(" vs ",,C5626:D5626),Calendar!G:G,Calendar!K:K),"")</f>
        <v/>
      </c>
      <c r="AJ5626" s="61" t="str">
        <f>IF(AND(K5626&lt;&gt;"Match of the Day",K5626&lt;&gt;"Match of the Day 2",K5626&lt;&gt;"Match of the Day Repeat"),"",1+MAX($AJ$10:AJ5625))</f>
        <v/>
      </c>
    </row>
    <row r="5627" spans="34:36" x14ac:dyDescent="0.35">
      <c r="AH5627" s="16" t="str">
        <f>IF(AND(B5627="Premier League",E5627="Live"),_xlfn.XLOOKUP(_xlfn.TEXTJOIN(" vs ",,C5627:D5627),Calendar!G:G,Calendar!B:B),IF(AND(B5627="Premier League",E5627="Highlights"),_xlfn.XLOOKUP(H5627,Calendar!O:O,Calendar!N:N,,-1),""))</f>
        <v/>
      </c>
      <c r="AI5627" s="61" t="str">
        <f>IF(AND(AH5627&lt;&gt;"",E5627="Live"),_xlfn.XLOOKUP(_xlfn.TEXTJOIN(" vs ",,C5627:D5627),Calendar!G:G,Calendar!K:K),"")</f>
        <v/>
      </c>
      <c r="AJ5627" s="61" t="str">
        <f>IF(AND(K5627&lt;&gt;"Match of the Day",K5627&lt;&gt;"Match of the Day 2",K5627&lt;&gt;"Match of the Day Repeat"),"",1+MAX($AJ$10:AJ5626))</f>
        <v/>
      </c>
    </row>
    <row r="5628" spans="34:36" x14ac:dyDescent="0.35">
      <c r="AH5628" s="16" t="str">
        <f>IF(AND(B5628="Premier League",E5628="Live"),_xlfn.XLOOKUP(_xlfn.TEXTJOIN(" vs ",,C5628:D5628),Calendar!G:G,Calendar!B:B),IF(AND(B5628="Premier League",E5628="Highlights"),_xlfn.XLOOKUP(H5628,Calendar!O:O,Calendar!N:N,,-1),""))</f>
        <v/>
      </c>
      <c r="AI5628" s="61" t="str">
        <f>IF(AND(AH5628&lt;&gt;"",E5628="Live"),_xlfn.XLOOKUP(_xlfn.TEXTJOIN(" vs ",,C5628:D5628),Calendar!G:G,Calendar!K:K),"")</f>
        <v/>
      </c>
      <c r="AJ5628" s="61" t="str">
        <f>IF(AND(K5628&lt;&gt;"Match of the Day",K5628&lt;&gt;"Match of the Day 2",K5628&lt;&gt;"Match of the Day Repeat"),"",1+MAX($AJ$10:AJ5627))</f>
        <v/>
      </c>
    </row>
    <row r="5629" spans="34:36" x14ac:dyDescent="0.35">
      <c r="AH5629" s="16" t="str">
        <f>IF(AND(B5629="Premier League",E5629="Live"),_xlfn.XLOOKUP(_xlfn.TEXTJOIN(" vs ",,C5629:D5629),Calendar!G:G,Calendar!B:B),IF(AND(B5629="Premier League",E5629="Highlights"),_xlfn.XLOOKUP(H5629,Calendar!O:O,Calendar!N:N,,-1),""))</f>
        <v/>
      </c>
      <c r="AI5629" s="61" t="str">
        <f>IF(AND(AH5629&lt;&gt;"",E5629="Live"),_xlfn.XLOOKUP(_xlfn.TEXTJOIN(" vs ",,C5629:D5629),Calendar!G:G,Calendar!K:K),"")</f>
        <v/>
      </c>
      <c r="AJ5629" s="61" t="str">
        <f>IF(AND(K5629&lt;&gt;"Match of the Day",K5629&lt;&gt;"Match of the Day 2",K5629&lt;&gt;"Match of the Day Repeat"),"",1+MAX($AJ$10:AJ5628))</f>
        <v/>
      </c>
    </row>
    <row r="5630" spans="34:36" x14ac:dyDescent="0.35">
      <c r="AH5630" s="16" t="str">
        <f>IF(AND(B5630="Premier League",E5630="Live"),_xlfn.XLOOKUP(_xlfn.TEXTJOIN(" vs ",,C5630:D5630),Calendar!G:G,Calendar!B:B),IF(AND(B5630="Premier League",E5630="Highlights"),_xlfn.XLOOKUP(H5630,Calendar!O:O,Calendar!N:N,,-1),""))</f>
        <v/>
      </c>
      <c r="AI5630" s="61" t="str">
        <f>IF(AND(AH5630&lt;&gt;"",E5630="Live"),_xlfn.XLOOKUP(_xlfn.TEXTJOIN(" vs ",,C5630:D5630),Calendar!G:G,Calendar!K:K),"")</f>
        <v/>
      </c>
      <c r="AJ5630" s="61" t="str">
        <f>IF(AND(K5630&lt;&gt;"Match of the Day",K5630&lt;&gt;"Match of the Day 2",K5630&lt;&gt;"Match of the Day Repeat"),"",1+MAX($AJ$10:AJ5629))</f>
        <v/>
      </c>
    </row>
    <row r="5631" spans="34:36" x14ac:dyDescent="0.35">
      <c r="AH5631" s="16" t="str">
        <f>IF(AND(B5631="Premier League",E5631="Live"),_xlfn.XLOOKUP(_xlfn.TEXTJOIN(" vs ",,C5631:D5631),Calendar!G:G,Calendar!B:B),IF(AND(B5631="Premier League",E5631="Highlights"),_xlfn.XLOOKUP(H5631,Calendar!O:O,Calendar!N:N,,-1),""))</f>
        <v/>
      </c>
      <c r="AI5631" s="61" t="str">
        <f>IF(AND(AH5631&lt;&gt;"",E5631="Live"),_xlfn.XLOOKUP(_xlfn.TEXTJOIN(" vs ",,C5631:D5631),Calendar!G:G,Calendar!K:K),"")</f>
        <v/>
      </c>
      <c r="AJ5631" s="61" t="str">
        <f>IF(AND(K5631&lt;&gt;"Match of the Day",K5631&lt;&gt;"Match of the Day 2",K5631&lt;&gt;"Match of the Day Repeat"),"",1+MAX($AJ$10:AJ5630))</f>
        <v/>
      </c>
    </row>
    <row r="5632" spans="34:36" x14ac:dyDescent="0.35">
      <c r="AH5632" s="16" t="str">
        <f>IF(AND(B5632="Premier League",E5632="Live"),_xlfn.XLOOKUP(_xlfn.TEXTJOIN(" vs ",,C5632:D5632),Calendar!G:G,Calendar!B:B),IF(AND(B5632="Premier League",E5632="Highlights"),_xlfn.XLOOKUP(H5632,Calendar!O:O,Calendar!N:N,,-1),""))</f>
        <v/>
      </c>
      <c r="AI5632" s="61" t="str">
        <f>IF(AND(AH5632&lt;&gt;"",E5632="Live"),_xlfn.XLOOKUP(_xlfn.TEXTJOIN(" vs ",,C5632:D5632),Calendar!G:G,Calendar!K:K),"")</f>
        <v/>
      </c>
      <c r="AJ5632" s="61" t="str">
        <f>IF(AND(K5632&lt;&gt;"Match of the Day",K5632&lt;&gt;"Match of the Day 2",K5632&lt;&gt;"Match of the Day Repeat"),"",1+MAX($AJ$10:AJ5631))</f>
        <v/>
      </c>
    </row>
    <row r="5633" spans="34:36" x14ac:dyDescent="0.35">
      <c r="AH5633" s="16" t="str">
        <f>IF(AND(B5633="Premier League",E5633="Live"),_xlfn.XLOOKUP(_xlfn.TEXTJOIN(" vs ",,C5633:D5633),Calendar!G:G,Calendar!B:B),IF(AND(B5633="Premier League",E5633="Highlights"),_xlfn.XLOOKUP(H5633,Calendar!O:O,Calendar!N:N,,-1),""))</f>
        <v/>
      </c>
      <c r="AI5633" s="61" t="str">
        <f>IF(AND(AH5633&lt;&gt;"",E5633="Live"),_xlfn.XLOOKUP(_xlfn.TEXTJOIN(" vs ",,C5633:D5633),Calendar!G:G,Calendar!K:K),"")</f>
        <v/>
      </c>
      <c r="AJ5633" s="61" t="str">
        <f>IF(AND(K5633&lt;&gt;"Match of the Day",K5633&lt;&gt;"Match of the Day 2",K5633&lt;&gt;"Match of the Day Repeat"),"",1+MAX($AJ$10:AJ5632))</f>
        <v/>
      </c>
    </row>
    <row r="5634" spans="34:36" x14ac:dyDescent="0.35">
      <c r="AH5634" s="16" t="str">
        <f>IF(AND(B5634="Premier League",E5634="Live"),_xlfn.XLOOKUP(_xlfn.TEXTJOIN(" vs ",,C5634:D5634),Calendar!G:G,Calendar!B:B),IF(AND(B5634="Premier League",E5634="Highlights"),_xlfn.XLOOKUP(H5634,Calendar!O:O,Calendar!N:N,,-1),""))</f>
        <v/>
      </c>
      <c r="AI5634" s="61" t="str">
        <f>IF(AND(AH5634&lt;&gt;"",E5634="Live"),_xlfn.XLOOKUP(_xlfn.TEXTJOIN(" vs ",,C5634:D5634),Calendar!G:G,Calendar!K:K),"")</f>
        <v/>
      </c>
      <c r="AJ5634" s="61" t="str">
        <f>IF(AND(K5634&lt;&gt;"Match of the Day",K5634&lt;&gt;"Match of the Day 2",K5634&lt;&gt;"Match of the Day Repeat"),"",1+MAX($AJ$10:AJ5633))</f>
        <v/>
      </c>
    </row>
    <row r="5635" spans="34:36" x14ac:dyDescent="0.35">
      <c r="AH5635" s="16" t="str">
        <f>IF(AND(B5635="Premier League",E5635="Live"),_xlfn.XLOOKUP(_xlfn.TEXTJOIN(" vs ",,C5635:D5635),Calendar!G:G,Calendar!B:B),IF(AND(B5635="Premier League",E5635="Highlights"),_xlfn.XLOOKUP(H5635,Calendar!O:O,Calendar!N:N,,-1),""))</f>
        <v/>
      </c>
      <c r="AI5635" s="61" t="str">
        <f>IF(AND(AH5635&lt;&gt;"",E5635="Live"),_xlfn.XLOOKUP(_xlfn.TEXTJOIN(" vs ",,C5635:D5635),Calendar!G:G,Calendar!K:K),"")</f>
        <v/>
      </c>
      <c r="AJ5635" s="61" t="str">
        <f>IF(AND(K5635&lt;&gt;"Match of the Day",K5635&lt;&gt;"Match of the Day 2",K5635&lt;&gt;"Match of the Day Repeat"),"",1+MAX($AJ$10:AJ5634))</f>
        <v/>
      </c>
    </row>
    <row r="5636" spans="34:36" x14ac:dyDescent="0.35">
      <c r="AH5636" s="16" t="str">
        <f>IF(AND(B5636="Premier League",E5636="Live"),_xlfn.XLOOKUP(_xlfn.TEXTJOIN(" vs ",,C5636:D5636),Calendar!G:G,Calendar!B:B),IF(AND(B5636="Premier League",E5636="Highlights"),_xlfn.XLOOKUP(H5636,Calendar!O:O,Calendar!N:N,,-1),""))</f>
        <v/>
      </c>
      <c r="AI5636" s="61" t="str">
        <f>IF(AND(AH5636&lt;&gt;"",E5636="Live"),_xlfn.XLOOKUP(_xlfn.TEXTJOIN(" vs ",,C5636:D5636),Calendar!G:G,Calendar!K:K),"")</f>
        <v/>
      </c>
      <c r="AJ5636" s="61" t="str">
        <f>IF(AND(K5636&lt;&gt;"Match of the Day",K5636&lt;&gt;"Match of the Day 2",K5636&lt;&gt;"Match of the Day Repeat"),"",1+MAX($AJ$10:AJ5635))</f>
        <v/>
      </c>
    </row>
    <row r="5637" spans="34:36" x14ac:dyDescent="0.35">
      <c r="AH5637" s="16" t="str">
        <f>IF(AND(B5637="Premier League",E5637="Live"),_xlfn.XLOOKUP(_xlfn.TEXTJOIN(" vs ",,C5637:D5637),Calendar!G:G,Calendar!B:B),IF(AND(B5637="Premier League",E5637="Highlights"),_xlfn.XLOOKUP(H5637,Calendar!O:O,Calendar!N:N,,-1),""))</f>
        <v/>
      </c>
      <c r="AI5637" s="61" t="str">
        <f>IF(AND(AH5637&lt;&gt;"",E5637="Live"),_xlfn.XLOOKUP(_xlfn.TEXTJOIN(" vs ",,C5637:D5637),Calendar!G:G,Calendar!K:K),"")</f>
        <v/>
      </c>
      <c r="AJ5637" s="61" t="str">
        <f>IF(AND(K5637&lt;&gt;"Match of the Day",K5637&lt;&gt;"Match of the Day 2",K5637&lt;&gt;"Match of the Day Repeat"),"",1+MAX($AJ$10:AJ5636))</f>
        <v/>
      </c>
    </row>
    <row r="5638" spans="34:36" x14ac:dyDescent="0.35">
      <c r="AH5638" s="16" t="str">
        <f>IF(AND(B5638="Premier League",E5638="Live"),_xlfn.XLOOKUP(_xlfn.TEXTJOIN(" vs ",,C5638:D5638),Calendar!G:G,Calendar!B:B),IF(AND(B5638="Premier League",E5638="Highlights"),_xlfn.XLOOKUP(H5638,Calendar!O:O,Calendar!N:N,,-1),""))</f>
        <v/>
      </c>
      <c r="AI5638" s="61" t="str">
        <f>IF(AND(AH5638&lt;&gt;"",E5638="Live"),_xlfn.XLOOKUP(_xlfn.TEXTJOIN(" vs ",,C5638:D5638),Calendar!G:G,Calendar!K:K),"")</f>
        <v/>
      </c>
      <c r="AJ5638" s="61" t="str">
        <f>IF(AND(K5638&lt;&gt;"Match of the Day",K5638&lt;&gt;"Match of the Day 2",K5638&lt;&gt;"Match of the Day Repeat"),"",1+MAX($AJ$10:AJ5637))</f>
        <v/>
      </c>
    </row>
    <row r="5639" spans="34:36" x14ac:dyDescent="0.35">
      <c r="AH5639" s="16" t="str">
        <f>IF(AND(B5639="Premier League",E5639="Live"),_xlfn.XLOOKUP(_xlfn.TEXTJOIN(" vs ",,C5639:D5639),Calendar!G:G,Calendar!B:B),IF(AND(B5639="Premier League",E5639="Highlights"),_xlfn.XLOOKUP(H5639,Calendar!O:O,Calendar!N:N,,-1),""))</f>
        <v/>
      </c>
      <c r="AI5639" s="61" t="str">
        <f>IF(AND(AH5639&lt;&gt;"",E5639="Live"),_xlfn.XLOOKUP(_xlfn.TEXTJOIN(" vs ",,C5639:D5639),Calendar!G:G,Calendar!K:K),"")</f>
        <v/>
      </c>
      <c r="AJ5639" s="61" t="str">
        <f>IF(AND(K5639&lt;&gt;"Match of the Day",K5639&lt;&gt;"Match of the Day 2",K5639&lt;&gt;"Match of the Day Repeat"),"",1+MAX($AJ$10:AJ5638))</f>
        <v/>
      </c>
    </row>
    <row r="5640" spans="34:36" x14ac:dyDescent="0.35">
      <c r="AH5640" s="16" t="str">
        <f>IF(AND(B5640="Premier League",E5640="Live"),_xlfn.XLOOKUP(_xlfn.TEXTJOIN(" vs ",,C5640:D5640),Calendar!G:G,Calendar!B:B),IF(AND(B5640="Premier League",E5640="Highlights"),_xlfn.XLOOKUP(H5640,Calendar!O:O,Calendar!N:N,,-1),""))</f>
        <v/>
      </c>
      <c r="AI5640" s="61" t="str">
        <f>IF(AND(AH5640&lt;&gt;"",E5640="Live"),_xlfn.XLOOKUP(_xlfn.TEXTJOIN(" vs ",,C5640:D5640),Calendar!G:G,Calendar!K:K),"")</f>
        <v/>
      </c>
      <c r="AJ5640" s="61" t="str">
        <f>IF(AND(K5640&lt;&gt;"Match of the Day",K5640&lt;&gt;"Match of the Day 2",K5640&lt;&gt;"Match of the Day Repeat"),"",1+MAX($AJ$10:AJ5639))</f>
        <v/>
      </c>
    </row>
    <row r="5641" spans="34:36" x14ac:dyDescent="0.35">
      <c r="AH5641" s="16" t="str">
        <f>IF(AND(B5641="Premier League",E5641="Live"),_xlfn.XLOOKUP(_xlfn.TEXTJOIN(" vs ",,C5641:D5641),Calendar!G:G,Calendar!B:B),IF(AND(B5641="Premier League",E5641="Highlights"),_xlfn.XLOOKUP(H5641,Calendar!O:O,Calendar!N:N,,-1),""))</f>
        <v/>
      </c>
      <c r="AI5641" s="61" t="str">
        <f>IF(AND(AH5641&lt;&gt;"",E5641="Live"),_xlfn.XLOOKUP(_xlfn.TEXTJOIN(" vs ",,C5641:D5641),Calendar!G:G,Calendar!K:K),"")</f>
        <v/>
      </c>
      <c r="AJ5641" s="61" t="str">
        <f>IF(AND(K5641&lt;&gt;"Match of the Day",K5641&lt;&gt;"Match of the Day 2",K5641&lt;&gt;"Match of the Day Repeat"),"",1+MAX($AJ$10:AJ5640))</f>
        <v/>
      </c>
    </row>
    <row r="5642" spans="34:36" x14ac:dyDescent="0.35">
      <c r="AH5642" s="16" t="str">
        <f>IF(AND(B5642="Premier League",E5642="Live"),_xlfn.XLOOKUP(_xlfn.TEXTJOIN(" vs ",,C5642:D5642),Calendar!G:G,Calendar!B:B),IF(AND(B5642="Premier League",E5642="Highlights"),_xlfn.XLOOKUP(H5642,Calendar!O:O,Calendar!N:N,,-1),""))</f>
        <v/>
      </c>
      <c r="AI5642" s="61" t="str">
        <f>IF(AND(AH5642&lt;&gt;"",E5642="Live"),_xlfn.XLOOKUP(_xlfn.TEXTJOIN(" vs ",,C5642:D5642),Calendar!G:G,Calendar!K:K),"")</f>
        <v/>
      </c>
      <c r="AJ5642" s="61" t="str">
        <f>IF(AND(K5642&lt;&gt;"Match of the Day",K5642&lt;&gt;"Match of the Day 2",K5642&lt;&gt;"Match of the Day Repeat"),"",1+MAX($AJ$10:AJ5641))</f>
        <v/>
      </c>
    </row>
    <row r="5643" spans="34:36" x14ac:dyDescent="0.35">
      <c r="AH5643" s="16" t="str">
        <f>IF(AND(B5643="Premier League",E5643="Live"),_xlfn.XLOOKUP(_xlfn.TEXTJOIN(" vs ",,C5643:D5643),Calendar!G:G,Calendar!B:B),IF(AND(B5643="Premier League",E5643="Highlights"),_xlfn.XLOOKUP(H5643,Calendar!O:O,Calendar!N:N,,-1),""))</f>
        <v/>
      </c>
      <c r="AI5643" s="61" t="str">
        <f>IF(AND(AH5643&lt;&gt;"",E5643="Live"),_xlfn.XLOOKUP(_xlfn.TEXTJOIN(" vs ",,C5643:D5643),Calendar!G:G,Calendar!K:K),"")</f>
        <v/>
      </c>
      <c r="AJ5643" s="61" t="str">
        <f>IF(AND(K5643&lt;&gt;"Match of the Day",K5643&lt;&gt;"Match of the Day 2",K5643&lt;&gt;"Match of the Day Repeat"),"",1+MAX($AJ$10:AJ5642))</f>
        <v/>
      </c>
    </row>
    <row r="5644" spans="34:36" x14ac:dyDescent="0.35">
      <c r="AH5644" s="16" t="str">
        <f>IF(AND(B5644="Premier League",E5644="Live"),_xlfn.XLOOKUP(_xlfn.TEXTJOIN(" vs ",,C5644:D5644),Calendar!G:G,Calendar!B:B),IF(AND(B5644="Premier League",E5644="Highlights"),_xlfn.XLOOKUP(H5644,Calendar!O:O,Calendar!N:N,,-1),""))</f>
        <v/>
      </c>
      <c r="AI5644" s="61" t="str">
        <f>IF(AND(AH5644&lt;&gt;"",E5644="Live"),_xlfn.XLOOKUP(_xlfn.TEXTJOIN(" vs ",,C5644:D5644),Calendar!G:G,Calendar!K:K),"")</f>
        <v/>
      </c>
      <c r="AJ5644" s="61" t="str">
        <f>IF(AND(K5644&lt;&gt;"Match of the Day",K5644&lt;&gt;"Match of the Day 2",K5644&lt;&gt;"Match of the Day Repeat"),"",1+MAX($AJ$10:AJ5643))</f>
        <v/>
      </c>
    </row>
    <row r="5645" spans="34:36" x14ac:dyDescent="0.35">
      <c r="AH5645" s="16" t="str">
        <f>IF(AND(B5645="Premier League",E5645="Live"),_xlfn.XLOOKUP(_xlfn.TEXTJOIN(" vs ",,C5645:D5645),Calendar!G:G,Calendar!B:B),IF(AND(B5645="Premier League",E5645="Highlights"),_xlfn.XLOOKUP(H5645,Calendar!O:O,Calendar!N:N,,-1),""))</f>
        <v/>
      </c>
      <c r="AI5645" s="61" t="str">
        <f>IF(AND(AH5645&lt;&gt;"",E5645="Live"),_xlfn.XLOOKUP(_xlfn.TEXTJOIN(" vs ",,C5645:D5645),Calendar!G:G,Calendar!K:K),"")</f>
        <v/>
      </c>
      <c r="AJ5645" s="61" t="str">
        <f>IF(AND(K5645&lt;&gt;"Match of the Day",K5645&lt;&gt;"Match of the Day 2",K5645&lt;&gt;"Match of the Day Repeat"),"",1+MAX($AJ$10:AJ5644))</f>
        <v/>
      </c>
    </row>
    <row r="5646" spans="34:36" x14ac:dyDescent="0.35">
      <c r="AH5646" s="16" t="str">
        <f>IF(AND(B5646="Premier League",E5646="Live"),_xlfn.XLOOKUP(_xlfn.TEXTJOIN(" vs ",,C5646:D5646),Calendar!G:G,Calendar!B:B),IF(AND(B5646="Premier League",E5646="Highlights"),_xlfn.XLOOKUP(H5646,Calendar!O:O,Calendar!N:N,,-1),""))</f>
        <v/>
      </c>
      <c r="AI5646" s="61" t="str">
        <f>IF(AND(AH5646&lt;&gt;"",E5646="Live"),_xlfn.XLOOKUP(_xlfn.TEXTJOIN(" vs ",,C5646:D5646),Calendar!G:G,Calendar!K:K),"")</f>
        <v/>
      </c>
      <c r="AJ5646" s="61" t="str">
        <f>IF(AND(K5646&lt;&gt;"Match of the Day",K5646&lt;&gt;"Match of the Day 2",K5646&lt;&gt;"Match of the Day Repeat"),"",1+MAX($AJ$10:AJ5645))</f>
        <v/>
      </c>
    </row>
    <row r="5647" spans="34:36" x14ac:dyDescent="0.35">
      <c r="AH5647" s="16" t="str">
        <f>IF(AND(B5647="Premier League",E5647="Live"),_xlfn.XLOOKUP(_xlfn.TEXTJOIN(" vs ",,C5647:D5647),Calendar!G:G,Calendar!B:B),IF(AND(B5647="Premier League",E5647="Highlights"),_xlfn.XLOOKUP(H5647,Calendar!O:O,Calendar!N:N,,-1),""))</f>
        <v/>
      </c>
      <c r="AI5647" s="61" t="str">
        <f>IF(AND(AH5647&lt;&gt;"",E5647="Live"),_xlfn.XLOOKUP(_xlfn.TEXTJOIN(" vs ",,C5647:D5647),Calendar!G:G,Calendar!K:K),"")</f>
        <v/>
      </c>
      <c r="AJ5647" s="61" t="str">
        <f>IF(AND(K5647&lt;&gt;"Match of the Day",K5647&lt;&gt;"Match of the Day 2",K5647&lt;&gt;"Match of the Day Repeat"),"",1+MAX($AJ$10:AJ5646))</f>
        <v/>
      </c>
    </row>
    <row r="5648" spans="34:36" x14ac:dyDescent="0.35">
      <c r="AH5648" s="16" t="str">
        <f>IF(AND(B5648="Premier League",E5648="Live"),_xlfn.XLOOKUP(_xlfn.TEXTJOIN(" vs ",,C5648:D5648),Calendar!G:G,Calendar!B:B),IF(AND(B5648="Premier League",E5648="Highlights"),_xlfn.XLOOKUP(H5648,Calendar!O:O,Calendar!N:N,,-1),""))</f>
        <v/>
      </c>
      <c r="AI5648" s="61" t="str">
        <f>IF(AND(AH5648&lt;&gt;"",E5648="Live"),_xlfn.XLOOKUP(_xlfn.TEXTJOIN(" vs ",,C5648:D5648),Calendar!G:G,Calendar!K:K),"")</f>
        <v/>
      </c>
      <c r="AJ5648" s="61" t="str">
        <f>IF(AND(K5648&lt;&gt;"Match of the Day",K5648&lt;&gt;"Match of the Day 2",K5648&lt;&gt;"Match of the Day Repeat"),"",1+MAX($AJ$10:AJ5647))</f>
        <v/>
      </c>
    </row>
    <row r="5649" spans="34:36" x14ac:dyDescent="0.35">
      <c r="AH5649" s="16" t="str">
        <f>IF(AND(B5649="Premier League",E5649="Live"),_xlfn.XLOOKUP(_xlfn.TEXTJOIN(" vs ",,C5649:D5649),Calendar!G:G,Calendar!B:B),IF(AND(B5649="Premier League",E5649="Highlights"),_xlfn.XLOOKUP(H5649,Calendar!O:O,Calendar!N:N,,-1),""))</f>
        <v/>
      </c>
      <c r="AI5649" s="61" t="str">
        <f>IF(AND(AH5649&lt;&gt;"",E5649="Live"),_xlfn.XLOOKUP(_xlfn.TEXTJOIN(" vs ",,C5649:D5649),Calendar!G:G,Calendar!K:K),"")</f>
        <v/>
      </c>
      <c r="AJ5649" s="61" t="str">
        <f>IF(AND(K5649&lt;&gt;"Match of the Day",K5649&lt;&gt;"Match of the Day 2",K5649&lt;&gt;"Match of the Day Repeat"),"",1+MAX($AJ$10:AJ5648))</f>
        <v/>
      </c>
    </row>
    <row r="5650" spans="34:36" x14ac:dyDescent="0.35">
      <c r="AH5650" s="16" t="str">
        <f>IF(AND(B5650="Premier League",E5650="Live"),_xlfn.XLOOKUP(_xlfn.TEXTJOIN(" vs ",,C5650:D5650),Calendar!G:G,Calendar!B:B),IF(AND(B5650="Premier League",E5650="Highlights"),_xlfn.XLOOKUP(H5650,Calendar!O:O,Calendar!N:N,,-1),""))</f>
        <v/>
      </c>
      <c r="AI5650" s="61" t="str">
        <f>IF(AND(AH5650&lt;&gt;"",E5650="Live"),_xlfn.XLOOKUP(_xlfn.TEXTJOIN(" vs ",,C5650:D5650),Calendar!G:G,Calendar!K:K),"")</f>
        <v/>
      </c>
      <c r="AJ5650" s="61" t="str">
        <f>IF(AND(K5650&lt;&gt;"Match of the Day",K5650&lt;&gt;"Match of the Day 2",K5650&lt;&gt;"Match of the Day Repeat"),"",1+MAX($AJ$10:AJ5649))</f>
        <v/>
      </c>
    </row>
    <row r="5651" spans="34:36" x14ac:dyDescent="0.35">
      <c r="AH5651" s="16" t="str">
        <f>IF(AND(B5651="Premier League",E5651="Live"),_xlfn.XLOOKUP(_xlfn.TEXTJOIN(" vs ",,C5651:D5651),Calendar!G:G,Calendar!B:B),IF(AND(B5651="Premier League",E5651="Highlights"),_xlfn.XLOOKUP(H5651,Calendar!O:O,Calendar!N:N,,-1),""))</f>
        <v/>
      </c>
      <c r="AI5651" s="61" t="str">
        <f>IF(AND(AH5651&lt;&gt;"",E5651="Live"),_xlfn.XLOOKUP(_xlfn.TEXTJOIN(" vs ",,C5651:D5651),Calendar!G:G,Calendar!K:K),"")</f>
        <v/>
      </c>
      <c r="AJ5651" s="61" t="str">
        <f>IF(AND(K5651&lt;&gt;"Match of the Day",K5651&lt;&gt;"Match of the Day 2",K5651&lt;&gt;"Match of the Day Repeat"),"",1+MAX($AJ$10:AJ5650))</f>
        <v/>
      </c>
    </row>
    <row r="5652" spans="34:36" x14ac:dyDescent="0.35">
      <c r="AH5652" s="16" t="str">
        <f>IF(AND(B5652="Premier League",E5652="Live"),_xlfn.XLOOKUP(_xlfn.TEXTJOIN(" vs ",,C5652:D5652),Calendar!G:G,Calendar!B:B),IF(AND(B5652="Premier League",E5652="Highlights"),_xlfn.XLOOKUP(H5652,Calendar!O:O,Calendar!N:N,,-1),""))</f>
        <v/>
      </c>
      <c r="AI5652" s="61" t="str">
        <f>IF(AND(AH5652&lt;&gt;"",E5652="Live"),_xlfn.XLOOKUP(_xlfn.TEXTJOIN(" vs ",,C5652:D5652),Calendar!G:G,Calendar!K:K),"")</f>
        <v/>
      </c>
      <c r="AJ5652" s="61" t="str">
        <f>IF(AND(K5652&lt;&gt;"Match of the Day",K5652&lt;&gt;"Match of the Day 2",K5652&lt;&gt;"Match of the Day Repeat"),"",1+MAX($AJ$10:AJ5651))</f>
        <v/>
      </c>
    </row>
    <row r="5653" spans="34:36" x14ac:dyDescent="0.35">
      <c r="AH5653" s="16" t="str">
        <f>IF(AND(B5653="Premier League",E5653="Live"),_xlfn.XLOOKUP(_xlfn.TEXTJOIN(" vs ",,C5653:D5653),Calendar!G:G,Calendar!B:B),IF(AND(B5653="Premier League",E5653="Highlights"),_xlfn.XLOOKUP(H5653,Calendar!O:O,Calendar!N:N,,-1),""))</f>
        <v/>
      </c>
      <c r="AI5653" s="61" t="str">
        <f>IF(AND(AH5653&lt;&gt;"",E5653="Live"),_xlfn.XLOOKUP(_xlfn.TEXTJOIN(" vs ",,C5653:D5653),Calendar!G:G,Calendar!K:K),"")</f>
        <v/>
      </c>
      <c r="AJ5653" s="61" t="str">
        <f>IF(AND(K5653&lt;&gt;"Match of the Day",K5653&lt;&gt;"Match of the Day 2",K5653&lt;&gt;"Match of the Day Repeat"),"",1+MAX($AJ$10:AJ5652))</f>
        <v/>
      </c>
    </row>
    <row r="5654" spans="34:36" x14ac:dyDescent="0.35">
      <c r="AH5654" s="16" t="str">
        <f>IF(AND(B5654="Premier League",E5654="Live"),_xlfn.XLOOKUP(_xlfn.TEXTJOIN(" vs ",,C5654:D5654),Calendar!G:G,Calendar!B:B),IF(AND(B5654="Premier League",E5654="Highlights"),_xlfn.XLOOKUP(H5654,Calendar!O:O,Calendar!N:N,,-1),""))</f>
        <v/>
      </c>
      <c r="AI5654" s="61" t="str">
        <f>IF(AND(AH5654&lt;&gt;"",E5654="Live"),_xlfn.XLOOKUP(_xlfn.TEXTJOIN(" vs ",,C5654:D5654),Calendar!G:G,Calendar!K:K),"")</f>
        <v/>
      </c>
      <c r="AJ5654" s="61" t="str">
        <f>IF(AND(K5654&lt;&gt;"Match of the Day",K5654&lt;&gt;"Match of the Day 2",K5654&lt;&gt;"Match of the Day Repeat"),"",1+MAX($AJ$10:AJ5653))</f>
        <v/>
      </c>
    </row>
    <row r="5655" spans="34:36" x14ac:dyDescent="0.35">
      <c r="AH5655" s="16" t="str">
        <f>IF(AND(B5655="Premier League",E5655="Live"),_xlfn.XLOOKUP(_xlfn.TEXTJOIN(" vs ",,C5655:D5655),Calendar!G:G,Calendar!B:B),IF(AND(B5655="Premier League",E5655="Highlights"),_xlfn.XLOOKUP(H5655,Calendar!O:O,Calendar!N:N,,-1),""))</f>
        <v/>
      </c>
      <c r="AI5655" s="61" t="str">
        <f>IF(AND(AH5655&lt;&gt;"",E5655="Live"),_xlfn.XLOOKUP(_xlfn.TEXTJOIN(" vs ",,C5655:D5655),Calendar!G:G,Calendar!K:K),"")</f>
        <v/>
      </c>
      <c r="AJ5655" s="61" t="str">
        <f>IF(AND(K5655&lt;&gt;"Match of the Day",K5655&lt;&gt;"Match of the Day 2",K5655&lt;&gt;"Match of the Day Repeat"),"",1+MAX($AJ$10:AJ5654))</f>
        <v/>
      </c>
    </row>
    <row r="5656" spans="34:36" x14ac:dyDescent="0.35">
      <c r="AH5656" s="16" t="str">
        <f>IF(AND(B5656="Premier League",E5656="Live"),_xlfn.XLOOKUP(_xlfn.TEXTJOIN(" vs ",,C5656:D5656),Calendar!G:G,Calendar!B:B),IF(AND(B5656="Premier League",E5656="Highlights"),_xlfn.XLOOKUP(H5656,Calendar!O:O,Calendar!N:N,,-1),""))</f>
        <v/>
      </c>
      <c r="AI5656" s="61" t="str">
        <f>IF(AND(AH5656&lt;&gt;"",E5656="Live"),_xlfn.XLOOKUP(_xlfn.TEXTJOIN(" vs ",,C5656:D5656),Calendar!G:G,Calendar!K:K),"")</f>
        <v/>
      </c>
      <c r="AJ5656" s="61" t="str">
        <f>IF(AND(K5656&lt;&gt;"Match of the Day",K5656&lt;&gt;"Match of the Day 2",K5656&lt;&gt;"Match of the Day Repeat"),"",1+MAX($AJ$10:AJ5655))</f>
        <v/>
      </c>
    </row>
    <row r="5657" spans="34:36" x14ac:dyDescent="0.35">
      <c r="AH5657" s="16" t="str">
        <f>IF(AND(B5657="Premier League",E5657="Live"),_xlfn.XLOOKUP(_xlfn.TEXTJOIN(" vs ",,C5657:D5657),Calendar!G:G,Calendar!B:B),IF(AND(B5657="Premier League",E5657="Highlights"),_xlfn.XLOOKUP(H5657,Calendar!O:O,Calendar!N:N,,-1),""))</f>
        <v/>
      </c>
      <c r="AI5657" s="61" t="str">
        <f>IF(AND(AH5657&lt;&gt;"",E5657="Live"),_xlfn.XLOOKUP(_xlfn.TEXTJOIN(" vs ",,C5657:D5657),Calendar!G:G,Calendar!K:K),"")</f>
        <v/>
      </c>
      <c r="AJ5657" s="61" t="str">
        <f>IF(AND(K5657&lt;&gt;"Match of the Day",K5657&lt;&gt;"Match of the Day 2",K5657&lt;&gt;"Match of the Day Repeat"),"",1+MAX($AJ$10:AJ5656))</f>
        <v/>
      </c>
    </row>
    <row r="5658" spans="34:36" x14ac:dyDescent="0.35">
      <c r="AH5658" s="16" t="str">
        <f>IF(AND(B5658="Premier League",E5658="Live"),_xlfn.XLOOKUP(_xlfn.TEXTJOIN(" vs ",,C5658:D5658),Calendar!G:G,Calendar!B:B),IF(AND(B5658="Premier League",E5658="Highlights"),_xlfn.XLOOKUP(H5658,Calendar!O:O,Calendar!N:N,,-1),""))</f>
        <v/>
      </c>
      <c r="AI5658" s="61" t="str">
        <f>IF(AND(AH5658&lt;&gt;"",E5658="Live"),_xlfn.XLOOKUP(_xlfn.TEXTJOIN(" vs ",,C5658:D5658),Calendar!G:G,Calendar!K:K),"")</f>
        <v/>
      </c>
      <c r="AJ5658" s="61" t="str">
        <f>IF(AND(K5658&lt;&gt;"Match of the Day",K5658&lt;&gt;"Match of the Day 2",K5658&lt;&gt;"Match of the Day Repeat"),"",1+MAX($AJ$10:AJ5657))</f>
        <v/>
      </c>
    </row>
    <row r="5659" spans="34:36" x14ac:dyDescent="0.35">
      <c r="AH5659" s="16" t="str">
        <f>IF(AND(B5659="Premier League",E5659="Live"),_xlfn.XLOOKUP(_xlfn.TEXTJOIN(" vs ",,C5659:D5659),Calendar!G:G,Calendar!B:B),IF(AND(B5659="Premier League",E5659="Highlights"),_xlfn.XLOOKUP(H5659,Calendar!O:O,Calendar!N:N,,-1),""))</f>
        <v/>
      </c>
      <c r="AI5659" s="61" t="str">
        <f>IF(AND(AH5659&lt;&gt;"",E5659="Live"),_xlfn.XLOOKUP(_xlfn.TEXTJOIN(" vs ",,C5659:D5659),Calendar!G:G,Calendar!K:K),"")</f>
        <v/>
      </c>
      <c r="AJ5659" s="61" t="str">
        <f>IF(AND(K5659&lt;&gt;"Match of the Day",K5659&lt;&gt;"Match of the Day 2",K5659&lt;&gt;"Match of the Day Repeat"),"",1+MAX($AJ$10:AJ5658))</f>
        <v/>
      </c>
    </row>
    <row r="5660" spans="34:36" x14ac:dyDescent="0.35">
      <c r="AH5660" s="16" t="str">
        <f>IF(AND(B5660="Premier League",E5660="Live"),_xlfn.XLOOKUP(_xlfn.TEXTJOIN(" vs ",,C5660:D5660),Calendar!G:G,Calendar!B:B),IF(AND(B5660="Premier League",E5660="Highlights"),_xlfn.XLOOKUP(H5660,Calendar!O:O,Calendar!N:N,,-1),""))</f>
        <v/>
      </c>
      <c r="AI5660" s="61" t="str">
        <f>IF(AND(AH5660&lt;&gt;"",E5660="Live"),_xlfn.XLOOKUP(_xlfn.TEXTJOIN(" vs ",,C5660:D5660),Calendar!G:G,Calendar!K:K),"")</f>
        <v/>
      </c>
      <c r="AJ5660" s="61" t="str">
        <f>IF(AND(K5660&lt;&gt;"Match of the Day",K5660&lt;&gt;"Match of the Day 2",K5660&lt;&gt;"Match of the Day Repeat"),"",1+MAX($AJ$10:AJ5659))</f>
        <v/>
      </c>
    </row>
    <row r="5661" spans="34:36" x14ac:dyDescent="0.35">
      <c r="AH5661" s="16" t="str">
        <f>IF(AND(B5661="Premier League",E5661="Live"),_xlfn.XLOOKUP(_xlfn.TEXTJOIN(" vs ",,C5661:D5661),Calendar!G:G,Calendar!B:B),IF(AND(B5661="Premier League",E5661="Highlights"),_xlfn.XLOOKUP(H5661,Calendar!O:O,Calendar!N:N,,-1),""))</f>
        <v/>
      </c>
      <c r="AI5661" s="61" t="str">
        <f>IF(AND(AH5661&lt;&gt;"",E5661="Live"),_xlfn.XLOOKUP(_xlfn.TEXTJOIN(" vs ",,C5661:D5661),Calendar!G:G,Calendar!K:K),"")</f>
        <v/>
      </c>
      <c r="AJ5661" s="61" t="str">
        <f>IF(AND(K5661&lt;&gt;"Match of the Day",K5661&lt;&gt;"Match of the Day 2",K5661&lt;&gt;"Match of the Day Repeat"),"",1+MAX($AJ$10:AJ5660))</f>
        <v/>
      </c>
    </row>
    <row r="5662" spans="34:36" x14ac:dyDescent="0.35">
      <c r="AH5662" s="16" t="str">
        <f>IF(AND(B5662="Premier League",E5662="Live"),_xlfn.XLOOKUP(_xlfn.TEXTJOIN(" vs ",,C5662:D5662),Calendar!G:G,Calendar!B:B),IF(AND(B5662="Premier League",E5662="Highlights"),_xlfn.XLOOKUP(H5662,Calendar!O:O,Calendar!N:N,,-1),""))</f>
        <v/>
      </c>
      <c r="AI5662" s="61" t="str">
        <f>IF(AND(AH5662&lt;&gt;"",E5662="Live"),_xlfn.XLOOKUP(_xlfn.TEXTJOIN(" vs ",,C5662:D5662),Calendar!G:G,Calendar!K:K),"")</f>
        <v/>
      </c>
      <c r="AJ5662" s="61" t="str">
        <f>IF(AND(K5662&lt;&gt;"Match of the Day",K5662&lt;&gt;"Match of the Day 2",K5662&lt;&gt;"Match of the Day Repeat"),"",1+MAX($AJ$10:AJ5661))</f>
        <v/>
      </c>
    </row>
    <row r="5663" spans="34:36" x14ac:dyDescent="0.35">
      <c r="AH5663" s="16" t="str">
        <f>IF(AND(B5663="Premier League",E5663="Live"),_xlfn.XLOOKUP(_xlfn.TEXTJOIN(" vs ",,C5663:D5663),Calendar!G:G,Calendar!B:B),IF(AND(B5663="Premier League",E5663="Highlights"),_xlfn.XLOOKUP(H5663,Calendar!O:O,Calendar!N:N,,-1),""))</f>
        <v/>
      </c>
      <c r="AI5663" s="61" t="str">
        <f>IF(AND(AH5663&lt;&gt;"",E5663="Live"),_xlfn.XLOOKUP(_xlfn.TEXTJOIN(" vs ",,C5663:D5663),Calendar!G:G,Calendar!K:K),"")</f>
        <v/>
      </c>
      <c r="AJ5663" s="61" t="str">
        <f>IF(AND(K5663&lt;&gt;"Match of the Day",K5663&lt;&gt;"Match of the Day 2",K5663&lt;&gt;"Match of the Day Repeat"),"",1+MAX($AJ$10:AJ5662))</f>
        <v/>
      </c>
    </row>
    <row r="5664" spans="34:36" x14ac:dyDescent="0.35">
      <c r="AH5664" s="16" t="str">
        <f>IF(AND(B5664="Premier League",E5664="Live"),_xlfn.XLOOKUP(_xlfn.TEXTJOIN(" vs ",,C5664:D5664),Calendar!G:G,Calendar!B:B),IF(AND(B5664="Premier League",E5664="Highlights"),_xlfn.XLOOKUP(H5664,Calendar!O:O,Calendar!N:N,,-1),""))</f>
        <v/>
      </c>
      <c r="AI5664" s="61" t="str">
        <f>IF(AND(AH5664&lt;&gt;"",E5664="Live"),_xlfn.XLOOKUP(_xlfn.TEXTJOIN(" vs ",,C5664:D5664),Calendar!G:G,Calendar!K:K),"")</f>
        <v/>
      </c>
      <c r="AJ5664" s="61" t="str">
        <f>IF(AND(K5664&lt;&gt;"Match of the Day",K5664&lt;&gt;"Match of the Day 2",K5664&lt;&gt;"Match of the Day Repeat"),"",1+MAX($AJ$10:AJ5663))</f>
        <v/>
      </c>
    </row>
    <row r="5665" spans="34:36" x14ac:dyDescent="0.35">
      <c r="AH5665" s="16" t="str">
        <f>IF(AND(B5665="Premier League",E5665="Live"),_xlfn.XLOOKUP(_xlfn.TEXTJOIN(" vs ",,C5665:D5665),Calendar!G:G,Calendar!B:B),IF(AND(B5665="Premier League",E5665="Highlights"),_xlfn.XLOOKUP(H5665,Calendar!O:O,Calendar!N:N,,-1),""))</f>
        <v/>
      </c>
      <c r="AI5665" s="61" t="str">
        <f>IF(AND(AH5665&lt;&gt;"",E5665="Live"),_xlfn.XLOOKUP(_xlfn.TEXTJOIN(" vs ",,C5665:D5665),Calendar!G:G,Calendar!K:K),"")</f>
        <v/>
      </c>
      <c r="AJ5665" s="61" t="str">
        <f>IF(AND(K5665&lt;&gt;"Match of the Day",K5665&lt;&gt;"Match of the Day 2",K5665&lt;&gt;"Match of the Day Repeat"),"",1+MAX($AJ$10:AJ5664))</f>
        <v/>
      </c>
    </row>
    <row r="5666" spans="34:36" x14ac:dyDescent="0.35">
      <c r="AH5666" s="16" t="str">
        <f>IF(AND(B5666="Premier League",E5666="Live"),_xlfn.XLOOKUP(_xlfn.TEXTJOIN(" vs ",,C5666:D5666),Calendar!G:G,Calendar!B:B),IF(AND(B5666="Premier League",E5666="Highlights"),_xlfn.XLOOKUP(H5666,Calendar!O:O,Calendar!N:N,,-1),""))</f>
        <v/>
      </c>
      <c r="AI5666" s="61" t="str">
        <f>IF(AND(AH5666&lt;&gt;"",E5666="Live"),_xlfn.XLOOKUP(_xlfn.TEXTJOIN(" vs ",,C5666:D5666),Calendar!G:G,Calendar!K:K),"")</f>
        <v/>
      </c>
      <c r="AJ5666" s="61" t="str">
        <f>IF(AND(K5666&lt;&gt;"Match of the Day",K5666&lt;&gt;"Match of the Day 2",K5666&lt;&gt;"Match of the Day Repeat"),"",1+MAX($AJ$10:AJ5665))</f>
        <v/>
      </c>
    </row>
    <row r="5667" spans="34:36" x14ac:dyDescent="0.35">
      <c r="AH5667" s="16" t="str">
        <f>IF(AND(B5667="Premier League",E5667="Live"),_xlfn.XLOOKUP(_xlfn.TEXTJOIN(" vs ",,C5667:D5667),Calendar!G:G,Calendar!B:B),IF(AND(B5667="Premier League",E5667="Highlights"),_xlfn.XLOOKUP(H5667,Calendar!O:O,Calendar!N:N,,-1),""))</f>
        <v/>
      </c>
      <c r="AI5667" s="61" t="str">
        <f>IF(AND(AH5667&lt;&gt;"",E5667="Live"),_xlfn.XLOOKUP(_xlfn.TEXTJOIN(" vs ",,C5667:D5667),Calendar!G:G,Calendar!K:K),"")</f>
        <v/>
      </c>
      <c r="AJ5667" s="61" t="str">
        <f>IF(AND(K5667&lt;&gt;"Match of the Day",K5667&lt;&gt;"Match of the Day 2",K5667&lt;&gt;"Match of the Day Repeat"),"",1+MAX($AJ$10:AJ5666))</f>
        <v/>
      </c>
    </row>
    <row r="5668" spans="34:36" x14ac:dyDescent="0.35">
      <c r="AH5668" s="16" t="str">
        <f>IF(AND(B5668="Premier League",E5668="Live"),_xlfn.XLOOKUP(_xlfn.TEXTJOIN(" vs ",,C5668:D5668),Calendar!G:G,Calendar!B:B),IF(AND(B5668="Premier League",E5668="Highlights"),_xlfn.XLOOKUP(H5668,Calendar!O:O,Calendar!N:N,,-1),""))</f>
        <v/>
      </c>
      <c r="AI5668" s="61" t="str">
        <f>IF(AND(AH5668&lt;&gt;"",E5668="Live"),_xlfn.XLOOKUP(_xlfn.TEXTJOIN(" vs ",,C5668:D5668),Calendar!G:G,Calendar!K:K),"")</f>
        <v/>
      </c>
      <c r="AJ5668" s="61" t="str">
        <f>IF(AND(K5668&lt;&gt;"Match of the Day",K5668&lt;&gt;"Match of the Day 2",K5668&lt;&gt;"Match of the Day Repeat"),"",1+MAX($AJ$10:AJ5667))</f>
        <v/>
      </c>
    </row>
    <row r="5669" spans="34:36" x14ac:dyDescent="0.35">
      <c r="AH5669" s="16" t="str">
        <f>IF(AND(B5669="Premier League",E5669="Live"),_xlfn.XLOOKUP(_xlfn.TEXTJOIN(" vs ",,C5669:D5669),Calendar!G:G,Calendar!B:B),IF(AND(B5669="Premier League",E5669="Highlights"),_xlfn.XLOOKUP(H5669,Calendar!O:O,Calendar!N:N,,-1),""))</f>
        <v/>
      </c>
      <c r="AI5669" s="61" t="str">
        <f>IF(AND(AH5669&lt;&gt;"",E5669="Live"),_xlfn.XLOOKUP(_xlfn.TEXTJOIN(" vs ",,C5669:D5669),Calendar!G:G,Calendar!K:K),"")</f>
        <v/>
      </c>
      <c r="AJ5669" s="61" t="str">
        <f>IF(AND(K5669&lt;&gt;"Match of the Day",K5669&lt;&gt;"Match of the Day 2",K5669&lt;&gt;"Match of the Day Repeat"),"",1+MAX($AJ$10:AJ5668))</f>
        <v/>
      </c>
    </row>
    <row r="5670" spans="34:36" x14ac:dyDescent="0.35">
      <c r="AH5670" s="16" t="str">
        <f>IF(AND(B5670="Premier League",E5670="Live"),_xlfn.XLOOKUP(_xlfn.TEXTJOIN(" vs ",,C5670:D5670),Calendar!G:G,Calendar!B:B),IF(AND(B5670="Premier League",E5670="Highlights"),_xlfn.XLOOKUP(H5670,Calendar!O:O,Calendar!N:N,,-1),""))</f>
        <v/>
      </c>
      <c r="AI5670" s="61" t="str">
        <f>IF(AND(AH5670&lt;&gt;"",E5670="Live"),_xlfn.XLOOKUP(_xlfn.TEXTJOIN(" vs ",,C5670:D5670),Calendar!G:G,Calendar!K:K),"")</f>
        <v/>
      </c>
      <c r="AJ5670" s="61" t="str">
        <f>IF(AND(K5670&lt;&gt;"Match of the Day",K5670&lt;&gt;"Match of the Day 2",K5670&lt;&gt;"Match of the Day Repeat"),"",1+MAX($AJ$10:AJ5669))</f>
        <v/>
      </c>
    </row>
    <row r="5671" spans="34:36" x14ac:dyDescent="0.35">
      <c r="AH5671" s="16" t="str">
        <f>IF(AND(B5671="Premier League",E5671="Live"),_xlfn.XLOOKUP(_xlfn.TEXTJOIN(" vs ",,C5671:D5671),Calendar!G:G,Calendar!B:B),IF(AND(B5671="Premier League",E5671="Highlights"),_xlfn.XLOOKUP(H5671,Calendar!O:O,Calendar!N:N,,-1),""))</f>
        <v/>
      </c>
      <c r="AI5671" s="61" t="str">
        <f>IF(AND(AH5671&lt;&gt;"",E5671="Live"),_xlfn.XLOOKUP(_xlfn.TEXTJOIN(" vs ",,C5671:D5671),Calendar!G:G,Calendar!K:K),"")</f>
        <v/>
      </c>
      <c r="AJ5671" s="61" t="str">
        <f>IF(AND(K5671&lt;&gt;"Match of the Day",K5671&lt;&gt;"Match of the Day 2",K5671&lt;&gt;"Match of the Day Repeat"),"",1+MAX($AJ$10:AJ5670))</f>
        <v/>
      </c>
    </row>
    <row r="5672" spans="34:36" x14ac:dyDescent="0.35">
      <c r="AH5672" s="16" t="str">
        <f>IF(AND(B5672="Premier League",E5672="Live"),_xlfn.XLOOKUP(_xlfn.TEXTJOIN(" vs ",,C5672:D5672),Calendar!G:G,Calendar!B:B),IF(AND(B5672="Premier League",E5672="Highlights"),_xlfn.XLOOKUP(H5672,Calendar!O:O,Calendar!N:N,,-1),""))</f>
        <v/>
      </c>
      <c r="AI5672" s="61" t="str">
        <f>IF(AND(AH5672&lt;&gt;"",E5672="Live"),_xlfn.XLOOKUP(_xlfn.TEXTJOIN(" vs ",,C5672:D5672),Calendar!G:G,Calendar!K:K),"")</f>
        <v/>
      </c>
      <c r="AJ5672" s="61" t="str">
        <f>IF(AND(K5672&lt;&gt;"Match of the Day",K5672&lt;&gt;"Match of the Day 2",K5672&lt;&gt;"Match of the Day Repeat"),"",1+MAX($AJ$10:AJ5671))</f>
        <v/>
      </c>
    </row>
    <row r="5673" spans="34:36" x14ac:dyDescent="0.35">
      <c r="AH5673" s="16" t="str">
        <f>IF(AND(B5673="Premier League",E5673="Live"),_xlfn.XLOOKUP(_xlfn.TEXTJOIN(" vs ",,C5673:D5673),Calendar!G:G,Calendar!B:B),IF(AND(B5673="Premier League",E5673="Highlights"),_xlfn.XLOOKUP(H5673,Calendar!O:O,Calendar!N:N,,-1),""))</f>
        <v/>
      </c>
      <c r="AI5673" s="61" t="str">
        <f>IF(AND(AH5673&lt;&gt;"",E5673="Live"),_xlfn.XLOOKUP(_xlfn.TEXTJOIN(" vs ",,C5673:D5673),Calendar!G:G,Calendar!K:K),"")</f>
        <v/>
      </c>
      <c r="AJ5673" s="61" t="str">
        <f>IF(AND(K5673&lt;&gt;"Match of the Day",K5673&lt;&gt;"Match of the Day 2",K5673&lt;&gt;"Match of the Day Repeat"),"",1+MAX($AJ$10:AJ5672))</f>
        <v/>
      </c>
    </row>
    <row r="5674" spans="34:36" x14ac:dyDescent="0.35">
      <c r="AH5674" s="16" t="str">
        <f>IF(AND(B5674="Premier League",E5674="Live"),_xlfn.XLOOKUP(_xlfn.TEXTJOIN(" vs ",,C5674:D5674),Calendar!G:G,Calendar!B:B),IF(AND(B5674="Premier League",E5674="Highlights"),_xlfn.XLOOKUP(H5674,Calendar!O:O,Calendar!N:N,,-1),""))</f>
        <v/>
      </c>
      <c r="AI5674" s="61" t="str">
        <f>IF(AND(AH5674&lt;&gt;"",E5674="Live"),_xlfn.XLOOKUP(_xlfn.TEXTJOIN(" vs ",,C5674:D5674),Calendar!G:G,Calendar!K:K),"")</f>
        <v/>
      </c>
      <c r="AJ5674" s="61" t="str">
        <f>IF(AND(K5674&lt;&gt;"Match of the Day",K5674&lt;&gt;"Match of the Day 2",K5674&lt;&gt;"Match of the Day Repeat"),"",1+MAX($AJ$10:AJ5673))</f>
        <v/>
      </c>
    </row>
    <row r="5675" spans="34:36" x14ac:dyDescent="0.35">
      <c r="AH5675" s="16" t="str">
        <f>IF(AND(B5675="Premier League",E5675="Live"),_xlfn.XLOOKUP(_xlfn.TEXTJOIN(" vs ",,C5675:D5675),Calendar!G:G,Calendar!B:B),IF(AND(B5675="Premier League",E5675="Highlights"),_xlfn.XLOOKUP(H5675,Calendar!O:O,Calendar!N:N,,-1),""))</f>
        <v/>
      </c>
      <c r="AI5675" s="61" t="str">
        <f>IF(AND(AH5675&lt;&gt;"",E5675="Live"),_xlfn.XLOOKUP(_xlfn.TEXTJOIN(" vs ",,C5675:D5675),Calendar!G:G,Calendar!K:K),"")</f>
        <v/>
      </c>
      <c r="AJ5675" s="61" t="str">
        <f>IF(AND(K5675&lt;&gt;"Match of the Day",K5675&lt;&gt;"Match of the Day 2",K5675&lt;&gt;"Match of the Day Repeat"),"",1+MAX($AJ$10:AJ5674))</f>
        <v/>
      </c>
    </row>
    <row r="5676" spans="34:36" x14ac:dyDescent="0.35">
      <c r="AH5676" s="16" t="str">
        <f>IF(AND(B5676="Premier League",E5676="Live"),_xlfn.XLOOKUP(_xlfn.TEXTJOIN(" vs ",,C5676:D5676),Calendar!G:G,Calendar!B:B),IF(AND(B5676="Premier League",E5676="Highlights"),_xlfn.XLOOKUP(H5676,Calendar!O:O,Calendar!N:N,,-1),""))</f>
        <v/>
      </c>
      <c r="AI5676" s="61" t="str">
        <f>IF(AND(AH5676&lt;&gt;"",E5676="Live"),_xlfn.XLOOKUP(_xlfn.TEXTJOIN(" vs ",,C5676:D5676),Calendar!G:G,Calendar!K:K),"")</f>
        <v/>
      </c>
      <c r="AJ5676" s="61" t="str">
        <f>IF(AND(K5676&lt;&gt;"Match of the Day",K5676&lt;&gt;"Match of the Day 2",K5676&lt;&gt;"Match of the Day Repeat"),"",1+MAX($AJ$10:AJ5675))</f>
        <v/>
      </c>
    </row>
    <row r="5677" spans="34:36" x14ac:dyDescent="0.35">
      <c r="AH5677" s="16" t="str">
        <f>IF(AND(B5677="Premier League",E5677="Live"),_xlfn.XLOOKUP(_xlfn.TEXTJOIN(" vs ",,C5677:D5677),Calendar!G:G,Calendar!B:B),IF(AND(B5677="Premier League",E5677="Highlights"),_xlfn.XLOOKUP(H5677,Calendar!O:O,Calendar!N:N,,-1),""))</f>
        <v/>
      </c>
      <c r="AI5677" s="61" t="str">
        <f>IF(AND(AH5677&lt;&gt;"",E5677="Live"),_xlfn.XLOOKUP(_xlfn.TEXTJOIN(" vs ",,C5677:D5677),Calendar!G:G,Calendar!K:K),"")</f>
        <v/>
      </c>
      <c r="AJ5677" s="61" t="str">
        <f>IF(AND(K5677&lt;&gt;"Match of the Day",K5677&lt;&gt;"Match of the Day 2",K5677&lt;&gt;"Match of the Day Repeat"),"",1+MAX($AJ$10:AJ5676))</f>
        <v/>
      </c>
    </row>
    <row r="5678" spans="34:36" x14ac:dyDescent="0.35">
      <c r="AH5678" s="16" t="str">
        <f>IF(AND(B5678="Premier League",E5678="Live"),_xlfn.XLOOKUP(_xlfn.TEXTJOIN(" vs ",,C5678:D5678),Calendar!G:G,Calendar!B:B),IF(AND(B5678="Premier League",E5678="Highlights"),_xlfn.XLOOKUP(H5678,Calendar!O:O,Calendar!N:N,,-1),""))</f>
        <v/>
      </c>
      <c r="AI5678" s="61" t="str">
        <f>IF(AND(AH5678&lt;&gt;"",E5678="Live"),_xlfn.XLOOKUP(_xlfn.TEXTJOIN(" vs ",,C5678:D5678),Calendar!G:G,Calendar!K:K),"")</f>
        <v/>
      </c>
      <c r="AJ5678" s="61" t="str">
        <f>IF(AND(K5678&lt;&gt;"Match of the Day",K5678&lt;&gt;"Match of the Day 2",K5678&lt;&gt;"Match of the Day Repeat"),"",1+MAX($AJ$10:AJ5677))</f>
        <v/>
      </c>
    </row>
    <row r="5679" spans="34:36" x14ac:dyDescent="0.35">
      <c r="AH5679" s="16" t="str">
        <f>IF(AND(B5679="Premier League",E5679="Live"),_xlfn.XLOOKUP(_xlfn.TEXTJOIN(" vs ",,C5679:D5679),Calendar!G:G,Calendar!B:B),IF(AND(B5679="Premier League",E5679="Highlights"),_xlfn.XLOOKUP(H5679,Calendar!O:O,Calendar!N:N,,-1),""))</f>
        <v/>
      </c>
      <c r="AI5679" s="61" t="str">
        <f>IF(AND(AH5679&lt;&gt;"",E5679="Live"),_xlfn.XLOOKUP(_xlfn.TEXTJOIN(" vs ",,C5679:D5679),Calendar!G:G,Calendar!K:K),"")</f>
        <v/>
      </c>
      <c r="AJ5679" s="61" t="str">
        <f>IF(AND(K5679&lt;&gt;"Match of the Day",K5679&lt;&gt;"Match of the Day 2",K5679&lt;&gt;"Match of the Day Repeat"),"",1+MAX($AJ$10:AJ5678))</f>
        <v/>
      </c>
    </row>
    <row r="5680" spans="34:36" x14ac:dyDescent="0.35">
      <c r="AH5680" s="16" t="str">
        <f>IF(AND(B5680="Premier League",E5680="Live"),_xlfn.XLOOKUP(_xlfn.TEXTJOIN(" vs ",,C5680:D5680),Calendar!G:G,Calendar!B:B),IF(AND(B5680="Premier League",E5680="Highlights"),_xlfn.XLOOKUP(H5680,Calendar!O:O,Calendar!N:N,,-1),""))</f>
        <v/>
      </c>
      <c r="AI5680" s="61" t="str">
        <f>IF(AND(AH5680&lt;&gt;"",E5680="Live"),_xlfn.XLOOKUP(_xlfn.TEXTJOIN(" vs ",,C5680:D5680),Calendar!G:G,Calendar!K:K),"")</f>
        <v/>
      </c>
      <c r="AJ5680" s="61" t="str">
        <f>IF(AND(K5680&lt;&gt;"Match of the Day",K5680&lt;&gt;"Match of the Day 2",K5680&lt;&gt;"Match of the Day Repeat"),"",1+MAX($AJ$10:AJ5679))</f>
        <v/>
      </c>
    </row>
    <row r="5681" spans="34:36" x14ac:dyDescent="0.35">
      <c r="AH5681" s="16" t="str">
        <f>IF(AND(B5681="Premier League",E5681="Live"),_xlfn.XLOOKUP(_xlfn.TEXTJOIN(" vs ",,C5681:D5681),Calendar!G:G,Calendar!B:B),IF(AND(B5681="Premier League",E5681="Highlights"),_xlfn.XLOOKUP(H5681,Calendar!O:O,Calendar!N:N,,-1),""))</f>
        <v/>
      </c>
      <c r="AI5681" s="61" t="str">
        <f>IF(AND(AH5681&lt;&gt;"",E5681="Live"),_xlfn.XLOOKUP(_xlfn.TEXTJOIN(" vs ",,C5681:D5681),Calendar!G:G,Calendar!K:K),"")</f>
        <v/>
      </c>
      <c r="AJ5681" s="61" t="str">
        <f>IF(AND(K5681&lt;&gt;"Match of the Day",K5681&lt;&gt;"Match of the Day 2",K5681&lt;&gt;"Match of the Day Repeat"),"",1+MAX($AJ$10:AJ5680))</f>
        <v/>
      </c>
    </row>
    <row r="5682" spans="34:36" x14ac:dyDescent="0.35">
      <c r="AH5682" s="16" t="str">
        <f>IF(AND(B5682="Premier League",E5682="Live"),_xlfn.XLOOKUP(_xlfn.TEXTJOIN(" vs ",,C5682:D5682),Calendar!G:G,Calendar!B:B),IF(AND(B5682="Premier League",E5682="Highlights"),_xlfn.XLOOKUP(H5682,Calendar!O:O,Calendar!N:N,,-1),""))</f>
        <v/>
      </c>
      <c r="AI5682" s="61" t="str">
        <f>IF(AND(AH5682&lt;&gt;"",E5682="Live"),_xlfn.XLOOKUP(_xlfn.TEXTJOIN(" vs ",,C5682:D5682),Calendar!G:G,Calendar!K:K),"")</f>
        <v/>
      </c>
      <c r="AJ5682" s="61" t="str">
        <f>IF(AND(K5682&lt;&gt;"Match of the Day",K5682&lt;&gt;"Match of the Day 2",K5682&lt;&gt;"Match of the Day Repeat"),"",1+MAX($AJ$10:AJ5681))</f>
        <v/>
      </c>
    </row>
    <row r="5683" spans="34:36" x14ac:dyDescent="0.35">
      <c r="AH5683" s="16" t="str">
        <f>IF(AND(B5683="Premier League",E5683="Live"),_xlfn.XLOOKUP(_xlfn.TEXTJOIN(" vs ",,C5683:D5683),Calendar!G:G,Calendar!B:B),IF(AND(B5683="Premier League",E5683="Highlights"),_xlfn.XLOOKUP(H5683,Calendar!O:O,Calendar!N:N,,-1),""))</f>
        <v/>
      </c>
      <c r="AI5683" s="61" t="str">
        <f>IF(AND(AH5683&lt;&gt;"",E5683="Live"),_xlfn.XLOOKUP(_xlfn.TEXTJOIN(" vs ",,C5683:D5683),Calendar!G:G,Calendar!K:K),"")</f>
        <v/>
      </c>
      <c r="AJ5683" s="61" t="str">
        <f>IF(AND(K5683&lt;&gt;"Match of the Day",K5683&lt;&gt;"Match of the Day 2",K5683&lt;&gt;"Match of the Day Repeat"),"",1+MAX($AJ$10:AJ5682))</f>
        <v/>
      </c>
    </row>
    <row r="5684" spans="34:36" x14ac:dyDescent="0.35">
      <c r="AH5684" s="16" t="str">
        <f>IF(AND(B5684="Premier League",E5684="Live"),_xlfn.XLOOKUP(_xlfn.TEXTJOIN(" vs ",,C5684:D5684),Calendar!G:G,Calendar!B:B),IF(AND(B5684="Premier League",E5684="Highlights"),_xlfn.XLOOKUP(H5684,Calendar!O:O,Calendar!N:N,,-1),""))</f>
        <v/>
      </c>
      <c r="AI5684" s="61" t="str">
        <f>IF(AND(AH5684&lt;&gt;"",E5684="Live"),_xlfn.XLOOKUP(_xlfn.TEXTJOIN(" vs ",,C5684:D5684),Calendar!G:G,Calendar!K:K),"")</f>
        <v/>
      </c>
      <c r="AJ5684" s="61" t="str">
        <f>IF(AND(K5684&lt;&gt;"Match of the Day",K5684&lt;&gt;"Match of the Day 2",K5684&lt;&gt;"Match of the Day Repeat"),"",1+MAX($AJ$10:AJ5683))</f>
        <v/>
      </c>
    </row>
    <row r="5685" spans="34:36" x14ac:dyDescent="0.35">
      <c r="AH5685" s="16" t="str">
        <f>IF(AND(B5685="Premier League",E5685="Live"),_xlfn.XLOOKUP(_xlfn.TEXTJOIN(" vs ",,C5685:D5685),Calendar!G:G,Calendar!B:B),IF(AND(B5685="Premier League",E5685="Highlights"),_xlfn.XLOOKUP(H5685,Calendar!O:O,Calendar!N:N,,-1),""))</f>
        <v/>
      </c>
      <c r="AI5685" s="61" t="str">
        <f>IF(AND(AH5685&lt;&gt;"",E5685="Live"),_xlfn.XLOOKUP(_xlfn.TEXTJOIN(" vs ",,C5685:D5685),Calendar!G:G,Calendar!K:K),"")</f>
        <v/>
      </c>
      <c r="AJ5685" s="61" t="str">
        <f>IF(AND(K5685&lt;&gt;"Match of the Day",K5685&lt;&gt;"Match of the Day 2",K5685&lt;&gt;"Match of the Day Repeat"),"",1+MAX($AJ$10:AJ5684))</f>
        <v/>
      </c>
    </row>
    <row r="5686" spans="34:36" x14ac:dyDescent="0.35">
      <c r="AH5686" s="16" t="str">
        <f>IF(AND(B5686="Premier League",E5686="Live"),_xlfn.XLOOKUP(_xlfn.TEXTJOIN(" vs ",,C5686:D5686),Calendar!G:G,Calendar!B:B),IF(AND(B5686="Premier League",E5686="Highlights"),_xlfn.XLOOKUP(H5686,Calendar!O:O,Calendar!N:N,,-1),""))</f>
        <v/>
      </c>
      <c r="AI5686" s="61" t="str">
        <f>IF(AND(AH5686&lt;&gt;"",E5686="Live"),_xlfn.XLOOKUP(_xlfn.TEXTJOIN(" vs ",,C5686:D5686),Calendar!G:G,Calendar!K:K),"")</f>
        <v/>
      </c>
      <c r="AJ5686" s="61" t="str">
        <f>IF(AND(K5686&lt;&gt;"Match of the Day",K5686&lt;&gt;"Match of the Day 2",K5686&lt;&gt;"Match of the Day Repeat"),"",1+MAX($AJ$10:AJ5685))</f>
        <v/>
      </c>
    </row>
    <row r="5687" spans="34:36" x14ac:dyDescent="0.35">
      <c r="AH5687" s="16" t="str">
        <f>IF(AND(B5687="Premier League",E5687="Live"),_xlfn.XLOOKUP(_xlfn.TEXTJOIN(" vs ",,C5687:D5687),Calendar!G:G,Calendar!B:B),IF(AND(B5687="Premier League",E5687="Highlights"),_xlfn.XLOOKUP(H5687,Calendar!O:O,Calendar!N:N,,-1),""))</f>
        <v/>
      </c>
      <c r="AI5687" s="61" t="str">
        <f>IF(AND(AH5687&lt;&gt;"",E5687="Live"),_xlfn.XLOOKUP(_xlfn.TEXTJOIN(" vs ",,C5687:D5687),Calendar!G:G,Calendar!K:K),"")</f>
        <v/>
      </c>
      <c r="AJ5687" s="61" t="str">
        <f>IF(AND(K5687&lt;&gt;"Match of the Day",K5687&lt;&gt;"Match of the Day 2",K5687&lt;&gt;"Match of the Day Repeat"),"",1+MAX($AJ$10:AJ5686))</f>
        <v/>
      </c>
    </row>
    <row r="5688" spans="34:36" x14ac:dyDescent="0.35">
      <c r="AH5688" s="16" t="str">
        <f>IF(AND(B5688="Premier League",E5688="Live"),_xlfn.XLOOKUP(_xlfn.TEXTJOIN(" vs ",,C5688:D5688),Calendar!G:G,Calendar!B:B),IF(AND(B5688="Premier League",E5688="Highlights"),_xlfn.XLOOKUP(H5688,Calendar!O:O,Calendar!N:N,,-1),""))</f>
        <v/>
      </c>
      <c r="AI5688" s="61" t="str">
        <f>IF(AND(AH5688&lt;&gt;"",E5688="Live"),_xlfn.XLOOKUP(_xlfn.TEXTJOIN(" vs ",,C5688:D5688),Calendar!G:G,Calendar!K:K),"")</f>
        <v/>
      </c>
      <c r="AJ5688" s="61" t="str">
        <f>IF(AND(K5688&lt;&gt;"Match of the Day",K5688&lt;&gt;"Match of the Day 2",K5688&lt;&gt;"Match of the Day Repeat"),"",1+MAX($AJ$10:AJ5687))</f>
        <v/>
      </c>
    </row>
    <row r="5689" spans="34:36" x14ac:dyDescent="0.35">
      <c r="AH5689" s="16" t="str">
        <f>IF(AND(B5689="Premier League",E5689="Live"),_xlfn.XLOOKUP(_xlfn.TEXTJOIN(" vs ",,C5689:D5689),Calendar!G:G,Calendar!B:B),IF(AND(B5689="Premier League",E5689="Highlights"),_xlfn.XLOOKUP(H5689,Calendar!O:O,Calendar!N:N,,-1),""))</f>
        <v/>
      </c>
      <c r="AI5689" s="61" t="str">
        <f>IF(AND(AH5689&lt;&gt;"",E5689="Live"),_xlfn.XLOOKUP(_xlfn.TEXTJOIN(" vs ",,C5689:D5689),Calendar!G:G,Calendar!K:K),"")</f>
        <v/>
      </c>
      <c r="AJ5689" s="61" t="str">
        <f>IF(AND(K5689&lt;&gt;"Match of the Day",K5689&lt;&gt;"Match of the Day 2",K5689&lt;&gt;"Match of the Day Repeat"),"",1+MAX($AJ$10:AJ5688))</f>
        <v/>
      </c>
    </row>
    <row r="5690" spans="34:36" x14ac:dyDescent="0.35">
      <c r="AH5690" s="16" t="str">
        <f>IF(AND(B5690="Premier League",E5690="Live"),_xlfn.XLOOKUP(_xlfn.TEXTJOIN(" vs ",,C5690:D5690),Calendar!G:G,Calendar!B:B),IF(AND(B5690="Premier League",E5690="Highlights"),_xlfn.XLOOKUP(H5690,Calendar!O:O,Calendar!N:N,,-1),""))</f>
        <v/>
      </c>
      <c r="AI5690" s="61" t="str">
        <f>IF(AND(AH5690&lt;&gt;"",E5690="Live"),_xlfn.XLOOKUP(_xlfn.TEXTJOIN(" vs ",,C5690:D5690),Calendar!G:G,Calendar!K:K),"")</f>
        <v/>
      </c>
      <c r="AJ5690" s="61" t="str">
        <f>IF(AND(K5690&lt;&gt;"Match of the Day",K5690&lt;&gt;"Match of the Day 2",K5690&lt;&gt;"Match of the Day Repeat"),"",1+MAX($AJ$10:AJ5689))</f>
        <v/>
      </c>
    </row>
    <row r="5691" spans="34:36" x14ac:dyDescent="0.35">
      <c r="AH5691" s="16" t="str">
        <f>IF(AND(B5691="Premier League",E5691="Live"),_xlfn.XLOOKUP(_xlfn.TEXTJOIN(" vs ",,C5691:D5691),Calendar!G:G,Calendar!B:B),IF(AND(B5691="Premier League",E5691="Highlights"),_xlfn.XLOOKUP(H5691,Calendar!O:O,Calendar!N:N,,-1),""))</f>
        <v/>
      </c>
      <c r="AI5691" s="61" t="str">
        <f>IF(AND(AH5691&lt;&gt;"",E5691="Live"),_xlfn.XLOOKUP(_xlfn.TEXTJOIN(" vs ",,C5691:D5691),Calendar!G:G,Calendar!K:K),"")</f>
        <v/>
      </c>
      <c r="AJ5691" s="61" t="str">
        <f>IF(AND(K5691&lt;&gt;"Match of the Day",K5691&lt;&gt;"Match of the Day 2",K5691&lt;&gt;"Match of the Day Repeat"),"",1+MAX($AJ$10:AJ5690))</f>
        <v/>
      </c>
    </row>
    <row r="5692" spans="34:36" x14ac:dyDescent="0.35">
      <c r="AH5692" s="16" t="str">
        <f>IF(AND(B5692="Premier League",E5692="Live"),_xlfn.XLOOKUP(_xlfn.TEXTJOIN(" vs ",,C5692:D5692),Calendar!G:G,Calendar!B:B),IF(AND(B5692="Premier League",E5692="Highlights"),_xlfn.XLOOKUP(H5692,Calendar!O:O,Calendar!N:N,,-1),""))</f>
        <v/>
      </c>
      <c r="AI5692" s="61" t="str">
        <f>IF(AND(AH5692&lt;&gt;"",E5692="Live"),_xlfn.XLOOKUP(_xlfn.TEXTJOIN(" vs ",,C5692:D5692),Calendar!G:G,Calendar!K:K),"")</f>
        <v/>
      </c>
      <c r="AJ5692" s="61" t="str">
        <f>IF(AND(K5692&lt;&gt;"Match of the Day",K5692&lt;&gt;"Match of the Day 2",K5692&lt;&gt;"Match of the Day Repeat"),"",1+MAX($AJ$10:AJ5691))</f>
        <v/>
      </c>
    </row>
    <row r="5693" spans="34:36" x14ac:dyDescent="0.35">
      <c r="AH5693" s="16" t="str">
        <f>IF(AND(B5693="Premier League",E5693="Live"),_xlfn.XLOOKUP(_xlfn.TEXTJOIN(" vs ",,C5693:D5693),Calendar!G:G,Calendar!B:B),IF(AND(B5693="Premier League",E5693="Highlights"),_xlfn.XLOOKUP(H5693,Calendar!O:O,Calendar!N:N,,-1),""))</f>
        <v/>
      </c>
      <c r="AI5693" s="61" t="str">
        <f>IF(AND(AH5693&lt;&gt;"",E5693="Live"),_xlfn.XLOOKUP(_xlfn.TEXTJOIN(" vs ",,C5693:D5693),Calendar!G:G,Calendar!K:K),"")</f>
        <v/>
      </c>
      <c r="AJ5693" s="61" t="str">
        <f>IF(AND(K5693&lt;&gt;"Match of the Day",K5693&lt;&gt;"Match of the Day 2",K5693&lt;&gt;"Match of the Day Repeat"),"",1+MAX($AJ$10:AJ5692))</f>
        <v/>
      </c>
    </row>
    <row r="5694" spans="34:36" x14ac:dyDescent="0.35">
      <c r="AH5694" s="16" t="str">
        <f>IF(AND(B5694="Premier League",E5694="Live"),_xlfn.XLOOKUP(_xlfn.TEXTJOIN(" vs ",,C5694:D5694),Calendar!G:G,Calendar!B:B),IF(AND(B5694="Premier League",E5694="Highlights"),_xlfn.XLOOKUP(H5694,Calendar!O:O,Calendar!N:N,,-1),""))</f>
        <v/>
      </c>
      <c r="AI5694" s="61" t="str">
        <f>IF(AND(AH5694&lt;&gt;"",E5694="Live"),_xlfn.XLOOKUP(_xlfn.TEXTJOIN(" vs ",,C5694:D5694),Calendar!G:G,Calendar!K:K),"")</f>
        <v/>
      </c>
      <c r="AJ5694" s="61" t="str">
        <f>IF(AND(K5694&lt;&gt;"Match of the Day",K5694&lt;&gt;"Match of the Day 2",K5694&lt;&gt;"Match of the Day Repeat"),"",1+MAX($AJ$10:AJ5693))</f>
        <v/>
      </c>
    </row>
    <row r="5695" spans="34:36" x14ac:dyDescent="0.35">
      <c r="AH5695" s="16" t="str">
        <f>IF(AND(B5695="Premier League",E5695="Live"),_xlfn.XLOOKUP(_xlfn.TEXTJOIN(" vs ",,C5695:D5695),Calendar!G:G,Calendar!B:B),IF(AND(B5695="Premier League",E5695="Highlights"),_xlfn.XLOOKUP(H5695,Calendar!O:O,Calendar!N:N,,-1),""))</f>
        <v/>
      </c>
      <c r="AI5695" s="61" t="str">
        <f>IF(AND(AH5695&lt;&gt;"",E5695="Live"),_xlfn.XLOOKUP(_xlfn.TEXTJOIN(" vs ",,C5695:D5695),Calendar!G:G,Calendar!K:K),"")</f>
        <v/>
      </c>
      <c r="AJ5695" s="61" t="str">
        <f>IF(AND(K5695&lt;&gt;"Match of the Day",K5695&lt;&gt;"Match of the Day 2",K5695&lt;&gt;"Match of the Day Repeat"),"",1+MAX($AJ$10:AJ5694))</f>
        <v/>
      </c>
    </row>
    <row r="5696" spans="34:36" x14ac:dyDescent="0.35">
      <c r="AH5696" s="16" t="str">
        <f>IF(AND(B5696="Premier League",E5696="Live"),_xlfn.XLOOKUP(_xlfn.TEXTJOIN(" vs ",,C5696:D5696),Calendar!G:G,Calendar!B:B),IF(AND(B5696="Premier League",E5696="Highlights"),_xlfn.XLOOKUP(H5696,Calendar!O:O,Calendar!N:N,,-1),""))</f>
        <v/>
      </c>
      <c r="AI5696" s="61" t="str">
        <f>IF(AND(AH5696&lt;&gt;"",E5696="Live"),_xlfn.XLOOKUP(_xlfn.TEXTJOIN(" vs ",,C5696:D5696),Calendar!G:G,Calendar!K:K),"")</f>
        <v/>
      </c>
      <c r="AJ5696" s="61" t="str">
        <f>IF(AND(K5696&lt;&gt;"Match of the Day",K5696&lt;&gt;"Match of the Day 2",K5696&lt;&gt;"Match of the Day Repeat"),"",1+MAX($AJ$10:AJ5695))</f>
        <v/>
      </c>
    </row>
    <row r="5697" spans="34:36" x14ac:dyDescent="0.35">
      <c r="AH5697" s="16" t="str">
        <f>IF(AND(B5697="Premier League",E5697="Live"),_xlfn.XLOOKUP(_xlfn.TEXTJOIN(" vs ",,C5697:D5697),Calendar!G:G,Calendar!B:B),IF(AND(B5697="Premier League",E5697="Highlights"),_xlfn.XLOOKUP(H5697,Calendar!O:O,Calendar!N:N,,-1),""))</f>
        <v/>
      </c>
      <c r="AI5697" s="61" t="str">
        <f>IF(AND(AH5697&lt;&gt;"",E5697="Live"),_xlfn.XLOOKUP(_xlfn.TEXTJOIN(" vs ",,C5697:D5697),Calendar!G:G,Calendar!K:K),"")</f>
        <v/>
      </c>
      <c r="AJ5697" s="61" t="str">
        <f>IF(AND(K5697&lt;&gt;"Match of the Day",K5697&lt;&gt;"Match of the Day 2",K5697&lt;&gt;"Match of the Day Repeat"),"",1+MAX($AJ$10:AJ5696))</f>
        <v/>
      </c>
    </row>
    <row r="5698" spans="34:36" x14ac:dyDescent="0.35">
      <c r="AH5698" s="16" t="str">
        <f>IF(AND(B5698="Premier League",E5698="Live"),_xlfn.XLOOKUP(_xlfn.TEXTJOIN(" vs ",,C5698:D5698),Calendar!G:G,Calendar!B:B),IF(AND(B5698="Premier League",E5698="Highlights"),_xlfn.XLOOKUP(H5698,Calendar!O:O,Calendar!N:N,,-1),""))</f>
        <v/>
      </c>
      <c r="AI5698" s="61" t="str">
        <f>IF(AND(AH5698&lt;&gt;"",E5698="Live"),_xlfn.XLOOKUP(_xlfn.TEXTJOIN(" vs ",,C5698:D5698),Calendar!G:G,Calendar!K:K),"")</f>
        <v/>
      </c>
      <c r="AJ5698" s="61" t="str">
        <f>IF(AND(K5698&lt;&gt;"Match of the Day",K5698&lt;&gt;"Match of the Day 2",K5698&lt;&gt;"Match of the Day Repeat"),"",1+MAX($AJ$10:AJ5697))</f>
        <v/>
      </c>
    </row>
    <row r="5699" spans="34:36" x14ac:dyDescent="0.35">
      <c r="AH5699" s="16" t="str">
        <f>IF(AND(B5699="Premier League",E5699="Live"),_xlfn.XLOOKUP(_xlfn.TEXTJOIN(" vs ",,C5699:D5699),Calendar!G:G,Calendar!B:B),IF(AND(B5699="Premier League",E5699="Highlights"),_xlfn.XLOOKUP(H5699,Calendar!O:O,Calendar!N:N,,-1),""))</f>
        <v/>
      </c>
      <c r="AI5699" s="61" t="str">
        <f>IF(AND(AH5699&lt;&gt;"",E5699="Live"),_xlfn.XLOOKUP(_xlfn.TEXTJOIN(" vs ",,C5699:D5699),Calendar!G:G,Calendar!K:K),"")</f>
        <v/>
      </c>
      <c r="AJ5699" s="61" t="str">
        <f>IF(AND(K5699&lt;&gt;"Match of the Day",K5699&lt;&gt;"Match of the Day 2",K5699&lt;&gt;"Match of the Day Repeat"),"",1+MAX($AJ$10:AJ5698))</f>
        <v/>
      </c>
    </row>
    <row r="5700" spans="34:36" x14ac:dyDescent="0.35">
      <c r="AH5700" s="16" t="str">
        <f>IF(AND(B5700="Premier League",E5700="Live"),_xlfn.XLOOKUP(_xlfn.TEXTJOIN(" vs ",,C5700:D5700),Calendar!G:G,Calendar!B:B),IF(AND(B5700="Premier League",E5700="Highlights"),_xlfn.XLOOKUP(H5700,Calendar!O:O,Calendar!N:N,,-1),""))</f>
        <v/>
      </c>
      <c r="AI5700" s="61" t="str">
        <f>IF(AND(AH5700&lt;&gt;"",E5700="Live"),_xlfn.XLOOKUP(_xlfn.TEXTJOIN(" vs ",,C5700:D5700),Calendar!G:G,Calendar!K:K),"")</f>
        <v/>
      </c>
      <c r="AJ5700" s="61" t="str">
        <f>IF(AND(K5700&lt;&gt;"Match of the Day",K5700&lt;&gt;"Match of the Day 2",K5700&lt;&gt;"Match of the Day Repeat"),"",1+MAX($AJ$10:AJ5699))</f>
        <v/>
      </c>
    </row>
    <row r="5701" spans="34:36" x14ac:dyDescent="0.35">
      <c r="AH5701" s="16" t="str">
        <f>IF(AND(B5701="Premier League",E5701="Live"),_xlfn.XLOOKUP(_xlfn.TEXTJOIN(" vs ",,C5701:D5701),Calendar!G:G,Calendar!B:B),IF(AND(B5701="Premier League",E5701="Highlights"),_xlfn.XLOOKUP(H5701,Calendar!O:O,Calendar!N:N,,-1),""))</f>
        <v/>
      </c>
      <c r="AI5701" s="61" t="str">
        <f>IF(AND(AH5701&lt;&gt;"",E5701="Live"),_xlfn.XLOOKUP(_xlfn.TEXTJOIN(" vs ",,C5701:D5701),Calendar!G:G,Calendar!K:K),"")</f>
        <v/>
      </c>
      <c r="AJ5701" s="61" t="str">
        <f>IF(AND(K5701&lt;&gt;"Match of the Day",K5701&lt;&gt;"Match of the Day 2",K5701&lt;&gt;"Match of the Day Repeat"),"",1+MAX($AJ$10:AJ5700))</f>
        <v/>
      </c>
    </row>
    <row r="5702" spans="34:36" x14ac:dyDescent="0.35">
      <c r="AH5702" s="16" t="str">
        <f>IF(AND(B5702="Premier League",E5702="Live"),_xlfn.XLOOKUP(_xlfn.TEXTJOIN(" vs ",,C5702:D5702),Calendar!G:G,Calendar!B:B),IF(AND(B5702="Premier League",E5702="Highlights"),_xlfn.XLOOKUP(H5702,Calendar!O:O,Calendar!N:N,,-1),""))</f>
        <v/>
      </c>
      <c r="AI5702" s="61" t="str">
        <f>IF(AND(AH5702&lt;&gt;"",E5702="Live"),_xlfn.XLOOKUP(_xlfn.TEXTJOIN(" vs ",,C5702:D5702),Calendar!G:G,Calendar!K:K),"")</f>
        <v/>
      </c>
      <c r="AJ5702" s="61" t="str">
        <f>IF(AND(K5702&lt;&gt;"Match of the Day",K5702&lt;&gt;"Match of the Day 2",K5702&lt;&gt;"Match of the Day Repeat"),"",1+MAX($AJ$10:AJ5701))</f>
        <v/>
      </c>
    </row>
    <row r="5703" spans="34:36" x14ac:dyDescent="0.35">
      <c r="AH5703" s="16" t="str">
        <f>IF(AND(B5703="Premier League",E5703="Live"),_xlfn.XLOOKUP(_xlfn.TEXTJOIN(" vs ",,C5703:D5703),Calendar!G:G,Calendar!B:B),IF(AND(B5703="Premier League",E5703="Highlights"),_xlfn.XLOOKUP(H5703,Calendar!O:O,Calendar!N:N,,-1),""))</f>
        <v/>
      </c>
      <c r="AI5703" s="61" t="str">
        <f>IF(AND(AH5703&lt;&gt;"",E5703="Live"),_xlfn.XLOOKUP(_xlfn.TEXTJOIN(" vs ",,C5703:D5703),Calendar!G:G,Calendar!K:K),"")</f>
        <v/>
      </c>
      <c r="AJ5703" s="61" t="str">
        <f>IF(AND(K5703&lt;&gt;"Match of the Day",K5703&lt;&gt;"Match of the Day 2",K5703&lt;&gt;"Match of the Day Repeat"),"",1+MAX($AJ$10:AJ5702))</f>
        <v/>
      </c>
    </row>
    <row r="5704" spans="34:36" x14ac:dyDescent="0.35">
      <c r="AH5704" s="16" t="str">
        <f>IF(AND(B5704="Premier League",E5704="Live"),_xlfn.XLOOKUP(_xlfn.TEXTJOIN(" vs ",,C5704:D5704),Calendar!G:G,Calendar!B:B),IF(AND(B5704="Premier League",E5704="Highlights"),_xlfn.XLOOKUP(H5704,Calendar!O:O,Calendar!N:N,,-1),""))</f>
        <v/>
      </c>
      <c r="AI5704" s="61" t="str">
        <f>IF(AND(AH5704&lt;&gt;"",E5704="Live"),_xlfn.XLOOKUP(_xlfn.TEXTJOIN(" vs ",,C5704:D5704),Calendar!G:G,Calendar!K:K),"")</f>
        <v/>
      </c>
      <c r="AJ5704" s="61" t="str">
        <f>IF(AND(K5704&lt;&gt;"Match of the Day",K5704&lt;&gt;"Match of the Day 2",K5704&lt;&gt;"Match of the Day Repeat"),"",1+MAX($AJ$10:AJ5703))</f>
        <v/>
      </c>
    </row>
    <row r="5705" spans="34:36" x14ac:dyDescent="0.35">
      <c r="AH5705" s="16" t="str">
        <f>IF(AND(B5705="Premier League",E5705="Live"),_xlfn.XLOOKUP(_xlfn.TEXTJOIN(" vs ",,C5705:D5705),Calendar!G:G,Calendar!B:B),IF(AND(B5705="Premier League",E5705="Highlights"),_xlfn.XLOOKUP(H5705,Calendar!O:O,Calendar!N:N,,-1),""))</f>
        <v/>
      </c>
      <c r="AI5705" s="61" t="str">
        <f>IF(AND(AH5705&lt;&gt;"",E5705="Live"),_xlfn.XLOOKUP(_xlfn.TEXTJOIN(" vs ",,C5705:D5705),Calendar!G:G,Calendar!K:K),"")</f>
        <v/>
      </c>
      <c r="AJ5705" s="61" t="str">
        <f>IF(AND(K5705&lt;&gt;"Match of the Day",K5705&lt;&gt;"Match of the Day 2",K5705&lt;&gt;"Match of the Day Repeat"),"",1+MAX($AJ$10:AJ5704))</f>
        <v/>
      </c>
    </row>
    <row r="5706" spans="34:36" x14ac:dyDescent="0.35">
      <c r="AH5706" s="16" t="str">
        <f>IF(AND(B5706="Premier League",E5706="Live"),_xlfn.XLOOKUP(_xlfn.TEXTJOIN(" vs ",,C5706:D5706),Calendar!G:G,Calendar!B:B),IF(AND(B5706="Premier League",E5706="Highlights"),_xlfn.XLOOKUP(H5706,Calendar!O:O,Calendar!N:N,,-1),""))</f>
        <v/>
      </c>
      <c r="AI5706" s="61" t="str">
        <f>IF(AND(AH5706&lt;&gt;"",E5706="Live"),_xlfn.XLOOKUP(_xlfn.TEXTJOIN(" vs ",,C5706:D5706),Calendar!G:G,Calendar!K:K),"")</f>
        <v/>
      </c>
      <c r="AJ5706" s="61" t="str">
        <f>IF(AND(K5706&lt;&gt;"Match of the Day",K5706&lt;&gt;"Match of the Day 2",K5706&lt;&gt;"Match of the Day Repeat"),"",1+MAX($AJ$10:AJ5705))</f>
        <v/>
      </c>
    </row>
    <row r="5707" spans="34:36" x14ac:dyDescent="0.35">
      <c r="AH5707" s="16" t="str">
        <f>IF(AND(B5707="Premier League",E5707="Live"),_xlfn.XLOOKUP(_xlfn.TEXTJOIN(" vs ",,C5707:D5707),Calendar!G:G,Calendar!B:B),IF(AND(B5707="Premier League",E5707="Highlights"),_xlfn.XLOOKUP(H5707,Calendar!O:O,Calendar!N:N,,-1),""))</f>
        <v/>
      </c>
      <c r="AI5707" s="61" t="str">
        <f>IF(AND(AH5707&lt;&gt;"",E5707="Live"),_xlfn.XLOOKUP(_xlfn.TEXTJOIN(" vs ",,C5707:D5707),Calendar!G:G,Calendar!K:K),"")</f>
        <v/>
      </c>
      <c r="AJ5707" s="61" t="str">
        <f>IF(AND(K5707&lt;&gt;"Match of the Day",K5707&lt;&gt;"Match of the Day 2",K5707&lt;&gt;"Match of the Day Repeat"),"",1+MAX($AJ$10:AJ5706))</f>
        <v/>
      </c>
    </row>
    <row r="5708" spans="34:36" x14ac:dyDescent="0.35">
      <c r="AH5708" s="16" t="str">
        <f>IF(AND(B5708="Premier League",E5708="Live"),_xlfn.XLOOKUP(_xlfn.TEXTJOIN(" vs ",,C5708:D5708),Calendar!G:G,Calendar!B:B),IF(AND(B5708="Premier League",E5708="Highlights"),_xlfn.XLOOKUP(H5708,Calendar!O:O,Calendar!N:N,,-1),""))</f>
        <v/>
      </c>
      <c r="AI5708" s="61" t="str">
        <f>IF(AND(AH5708&lt;&gt;"",E5708="Live"),_xlfn.XLOOKUP(_xlfn.TEXTJOIN(" vs ",,C5708:D5708),Calendar!G:G,Calendar!K:K),"")</f>
        <v/>
      </c>
      <c r="AJ5708" s="61" t="str">
        <f>IF(AND(K5708&lt;&gt;"Match of the Day",K5708&lt;&gt;"Match of the Day 2",K5708&lt;&gt;"Match of the Day Repeat"),"",1+MAX($AJ$10:AJ5707))</f>
        <v/>
      </c>
    </row>
    <row r="5709" spans="34:36" x14ac:dyDescent="0.35">
      <c r="AH5709" s="16" t="str">
        <f>IF(AND(B5709="Premier League",E5709="Live"),_xlfn.XLOOKUP(_xlfn.TEXTJOIN(" vs ",,C5709:D5709),Calendar!G:G,Calendar!B:B),IF(AND(B5709="Premier League",E5709="Highlights"),_xlfn.XLOOKUP(H5709,Calendar!O:O,Calendar!N:N,,-1),""))</f>
        <v/>
      </c>
      <c r="AI5709" s="61" t="str">
        <f>IF(AND(AH5709&lt;&gt;"",E5709="Live"),_xlfn.XLOOKUP(_xlfn.TEXTJOIN(" vs ",,C5709:D5709),Calendar!G:G,Calendar!K:K),"")</f>
        <v/>
      </c>
      <c r="AJ5709" s="61" t="str">
        <f>IF(AND(K5709&lt;&gt;"Match of the Day",K5709&lt;&gt;"Match of the Day 2",K5709&lt;&gt;"Match of the Day Repeat"),"",1+MAX($AJ$10:AJ5708))</f>
        <v/>
      </c>
    </row>
    <row r="5710" spans="34:36" x14ac:dyDescent="0.35">
      <c r="AH5710" s="16" t="str">
        <f>IF(AND(B5710="Premier League",E5710="Live"),_xlfn.XLOOKUP(_xlfn.TEXTJOIN(" vs ",,C5710:D5710),Calendar!G:G,Calendar!B:B),IF(AND(B5710="Premier League",E5710="Highlights"),_xlfn.XLOOKUP(H5710,Calendar!O:O,Calendar!N:N,,-1),""))</f>
        <v/>
      </c>
      <c r="AI5710" s="61" t="str">
        <f>IF(AND(AH5710&lt;&gt;"",E5710="Live"),_xlfn.XLOOKUP(_xlfn.TEXTJOIN(" vs ",,C5710:D5710),Calendar!G:G,Calendar!K:K),"")</f>
        <v/>
      </c>
      <c r="AJ5710" s="61" t="str">
        <f>IF(AND(K5710&lt;&gt;"Match of the Day",K5710&lt;&gt;"Match of the Day 2",K5710&lt;&gt;"Match of the Day Repeat"),"",1+MAX($AJ$10:AJ5709))</f>
        <v/>
      </c>
    </row>
    <row r="5711" spans="34:36" x14ac:dyDescent="0.35">
      <c r="AH5711" s="16" t="str">
        <f>IF(AND(B5711="Premier League",E5711="Live"),_xlfn.XLOOKUP(_xlfn.TEXTJOIN(" vs ",,C5711:D5711),Calendar!G:G,Calendar!B:B),IF(AND(B5711="Premier League",E5711="Highlights"),_xlfn.XLOOKUP(H5711,Calendar!O:O,Calendar!N:N,,-1),""))</f>
        <v/>
      </c>
      <c r="AI5711" s="61" t="str">
        <f>IF(AND(AH5711&lt;&gt;"",E5711="Live"),_xlfn.XLOOKUP(_xlfn.TEXTJOIN(" vs ",,C5711:D5711),Calendar!G:G,Calendar!K:K),"")</f>
        <v/>
      </c>
      <c r="AJ5711" s="61" t="str">
        <f>IF(AND(K5711&lt;&gt;"Match of the Day",K5711&lt;&gt;"Match of the Day 2",K5711&lt;&gt;"Match of the Day Repeat"),"",1+MAX($AJ$10:AJ5710))</f>
        <v/>
      </c>
    </row>
    <row r="5712" spans="34:36" x14ac:dyDescent="0.35">
      <c r="AH5712" s="16" t="str">
        <f>IF(AND(B5712="Premier League",E5712="Live"),_xlfn.XLOOKUP(_xlfn.TEXTJOIN(" vs ",,C5712:D5712),Calendar!G:G,Calendar!B:B),IF(AND(B5712="Premier League",E5712="Highlights"),_xlfn.XLOOKUP(H5712,Calendar!O:O,Calendar!N:N,,-1),""))</f>
        <v/>
      </c>
      <c r="AI5712" s="61" t="str">
        <f>IF(AND(AH5712&lt;&gt;"",E5712="Live"),_xlfn.XLOOKUP(_xlfn.TEXTJOIN(" vs ",,C5712:D5712),Calendar!G:G,Calendar!K:K),"")</f>
        <v/>
      </c>
      <c r="AJ5712" s="61" t="str">
        <f>IF(AND(K5712&lt;&gt;"Match of the Day",K5712&lt;&gt;"Match of the Day 2",K5712&lt;&gt;"Match of the Day Repeat"),"",1+MAX($AJ$10:AJ5711))</f>
        <v/>
      </c>
    </row>
    <row r="5713" spans="34:36" x14ac:dyDescent="0.35">
      <c r="AH5713" s="16" t="str">
        <f>IF(AND(B5713="Premier League",E5713="Live"),_xlfn.XLOOKUP(_xlfn.TEXTJOIN(" vs ",,C5713:D5713),Calendar!G:G,Calendar!B:B),IF(AND(B5713="Premier League",E5713="Highlights"),_xlfn.XLOOKUP(H5713,Calendar!O:O,Calendar!N:N,,-1),""))</f>
        <v/>
      </c>
      <c r="AI5713" s="61" t="str">
        <f>IF(AND(AH5713&lt;&gt;"",E5713="Live"),_xlfn.XLOOKUP(_xlfn.TEXTJOIN(" vs ",,C5713:D5713),Calendar!G:G,Calendar!K:K),"")</f>
        <v/>
      </c>
      <c r="AJ5713" s="61" t="str">
        <f>IF(AND(K5713&lt;&gt;"Match of the Day",K5713&lt;&gt;"Match of the Day 2",K5713&lt;&gt;"Match of the Day Repeat"),"",1+MAX($AJ$10:AJ5712))</f>
        <v/>
      </c>
    </row>
    <row r="5714" spans="34:36" x14ac:dyDescent="0.35">
      <c r="AH5714" s="16" t="str">
        <f>IF(AND(B5714="Premier League",E5714="Live"),_xlfn.XLOOKUP(_xlfn.TEXTJOIN(" vs ",,C5714:D5714),Calendar!G:G,Calendar!B:B),IF(AND(B5714="Premier League",E5714="Highlights"),_xlfn.XLOOKUP(H5714,Calendar!O:O,Calendar!N:N,,-1),""))</f>
        <v/>
      </c>
      <c r="AI5714" s="61" t="str">
        <f>IF(AND(AH5714&lt;&gt;"",E5714="Live"),_xlfn.XLOOKUP(_xlfn.TEXTJOIN(" vs ",,C5714:D5714),Calendar!G:G,Calendar!K:K),"")</f>
        <v/>
      </c>
      <c r="AJ5714" s="61" t="str">
        <f>IF(AND(K5714&lt;&gt;"Match of the Day",K5714&lt;&gt;"Match of the Day 2",K5714&lt;&gt;"Match of the Day Repeat"),"",1+MAX($AJ$10:AJ5713))</f>
        <v/>
      </c>
    </row>
    <row r="5715" spans="34:36" x14ac:dyDescent="0.35">
      <c r="AH5715" s="16" t="str">
        <f>IF(AND(B5715="Premier League",E5715="Live"),_xlfn.XLOOKUP(_xlfn.TEXTJOIN(" vs ",,C5715:D5715),Calendar!G:G,Calendar!B:B),IF(AND(B5715="Premier League",E5715="Highlights"),_xlfn.XLOOKUP(H5715,Calendar!O:O,Calendar!N:N,,-1),""))</f>
        <v/>
      </c>
      <c r="AI5715" s="61" t="str">
        <f>IF(AND(AH5715&lt;&gt;"",E5715="Live"),_xlfn.XLOOKUP(_xlfn.TEXTJOIN(" vs ",,C5715:D5715),Calendar!G:G,Calendar!K:K),"")</f>
        <v/>
      </c>
      <c r="AJ5715" s="61" t="str">
        <f>IF(AND(K5715&lt;&gt;"Match of the Day",K5715&lt;&gt;"Match of the Day 2",K5715&lt;&gt;"Match of the Day Repeat"),"",1+MAX($AJ$10:AJ5714))</f>
        <v/>
      </c>
    </row>
    <row r="5716" spans="34:36" x14ac:dyDescent="0.35">
      <c r="AH5716" s="16" t="str">
        <f>IF(AND(B5716="Premier League",E5716="Live"),_xlfn.XLOOKUP(_xlfn.TEXTJOIN(" vs ",,C5716:D5716),Calendar!G:G,Calendar!B:B),IF(AND(B5716="Premier League",E5716="Highlights"),_xlfn.XLOOKUP(H5716,Calendar!O:O,Calendar!N:N,,-1),""))</f>
        <v/>
      </c>
      <c r="AI5716" s="61" t="str">
        <f>IF(AND(AH5716&lt;&gt;"",E5716="Live"),_xlfn.XLOOKUP(_xlfn.TEXTJOIN(" vs ",,C5716:D5716),Calendar!G:G,Calendar!K:K),"")</f>
        <v/>
      </c>
      <c r="AJ5716" s="61" t="str">
        <f>IF(AND(K5716&lt;&gt;"Match of the Day",K5716&lt;&gt;"Match of the Day 2",K5716&lt;&gt;"Match of the Day Repeat"),"",1+MAX($AJ$10:AJ5715))</f>
        <v/>
      </c>
    </row>
    <row r="5717" spans="34:36" x14ac:dyDescent="0.35">
      <c r="AH5717" s="16" t="str">
        <f>IF(AND(B5717="Premier League",E5717="Live"),_xlfn.XLOOKUP(_xlfn.TEXTJOIN(" vs ",,C5717:D5717),Calendar!G:G,Calendar!B:B),IF(AND(B5717="Premier League",E5717="Highlights"),_xlfn.XLOOKUP(H5717,Calendar!O:O,Calendar!N:N,,-1),""))</f>
        <v/>
      </c>
      <c r="AI5717" s="61" t="str">
        <f>IF(AND(AH5717&lt;&gt;"",E5717="Live"),_xlfn.XLOOKUP(_xlfn.TEXTJOIN(" vs ",,C5717:D5717),Calendar!G:G,Calendar!K:K),"")</f>
        <v/>
      </c>
      <c r="AJ5717" s="61" t="str">
        <f>IF(AND(K5717&lt;&gt;"Match of the Day",K5717&lt;&gt;"Match of the Day 2",K5717&lt;&gt;"Match of the Day Repeat"),"",1+MAX($AJ$10:AJ5716))</f>
        <v/>
      </c>
    </row>
    <row r="5718" spans="34:36" x14ac:dyDescent="0.35">
      <c r="AH5718" s="16" t="str">
        <f>IF(AND(B5718="Premier League",E5718="Live"),_xlfn.XLOOKUP(_xlfn.TEXTJOIN(" vs ",,C5718:D5718),Calendar!G:G,Calendar!B:B),IF(AND(B5718="Premier League",E5718="Highlights"),_xlfn.XLOOKUP(H5718,Calendar!O:O,Calendar!N:N,,-1),""))</f>
        <v/>
      </c>
      <c r="AI5718" s="61" t="str">
        <f>IF(AND(AH5718&lt;&gt;"",E5718="Live"),_xlfn.XLOOKUP(_xlfn.TEXTJOIN(" vs ",,C5718:D5718),Calendar!G:G,Calendar!K:K),"")</f>
        <v/>
      </c>
      <c r="AJ5718" s="61" t="str">
        <f>IF(AND(K5718&lt;&gt;"Match of the Day",K5718&lt;&gt;"Match of the Day 2",K5718&lt;&gt;"Match of the Day Repeat"),"",1+MAX($AJ$10:AJ5717))</f>
        <v/>
      </c>
    </row>
    <row r="5719" spans="34:36" x14ac:dyDescent="0.35">
      <c r="AH5719" s="16" t="str">
        <f>IF(AND(B5719="Premier League",E5719="Live"),_xlfn.XLOOKUP(_xlfn.TEXTJOIN(" vs ",,C5719:D5719),Calendar!G:G,Calendar!B:B),IF(AND(B5719="Premier League",E5719="Highlights"),_xlfn.XLOOKUP(H5719,Calendar!O:O,Calendar!N:N,,-1),""))</f>
        <v/>
      </c>
      <c r="AI5719" s="61" t="str">
        <f>IF(AND(AH5719&lt;&gt;"",E5719="Live"),_xlfn.XLOOKUP(_xlfn.TEXTJOIN(" vs ",,C5719:D5719),Calendar!G:G,Calendar!K:K),"")</f>
        <v/>
      </c>
      <c r="AJ5719" s="61" t="str">
        <f>IF(AND(K5719&lt;&gt;"Match of the Day",K5719&lt;&gt;"Match of the Day 2",K5719&lt;&gt;"Match of the Day Repeat"),"",1+MAX($AJ$10:AJ5718))</f>
        <v/>
      </c>
    </row>
    <row r="5720" spans="34:36" x14ac:dyDescent="0.35">
      <c r="AH5720" s="16" t="str">
        <f>IF(AND(B5720="Premier League",E5720="Live"),_xlfn.XLOOKUP(_xlfn.TEXTJOIN(" vs ",,C5720:D5720),Calendar!G:G,Calendar!B:B),IF(AND(B5720="Premier League",E5720="Highlights"),_xlfn.XLOOKUP(H5720,Calendar!O:O,Calendar!N:N,,-1),""))</f>
        <v/>
      </c>
      <c r="AI5720" s="61" t="str">
        <f>IF(AND(AH5720&lt;&gt;"",E5720="Live"),_xlfn.XLOOKUP(_xlfn.TEXTJOIN(" vs ",,C5720:D5720),Calendar!G:G,Calendar!K:K),"")</f>
        <v/>
      </c>
      <c r="AJ5720" s="61" t="str">
        <f>IF(AND(K5720&lt;&gt;"Match of the Day",K5720&lt;&gt;"Match of the Day 2",K5720&lt;&gt;"Match of the Day Repeat"),"",1+MAX($AJ$10:AJ5719))</f>
        <v/>
      </c>
    </row>
    <row r="5721" spans="34:36" x14ac:dyDescent="0.35">
      <c r="AH5721" s="16" t="str">
        <f>IF(AND(B5721="Premier League",E5721="Live"),_xlfn.XLOOKUP(_xlfn.TEXTJOIN(" vs ",,C5721:D5721),Calendar!G:G,Calendar!B:B),IF(AND(B5721="Premier League",E5721="Highlights"),_xlfn.XLOOKUP(H5721,Calendar!O:O,Calendar!N:N,,-1),""))</f>
        <v/>
      </c>
      <c r="AI5721" s="61" t="str">
        <f>IF(AND(AH5721&lt;&gt;"",E5721="Live"),_xlfn.XLOOKUP(_xlfn.TEXTJOIN(" vs ",,C5721:D5721),Calendar!G:G,Calendar!K:K),"")</f>
        <v/>
      </c>
      <c r="AJ5721" s="61" t="str">
        <f>IF(AND(K5721&lt;&gt;"Match of the Day",K5721&lt;&gt;"Match of the Day 2",K5721&lt;&gt;"Match of the Day Repeat"),"",1+MAX($AJ$10:AJ5720))</f>
        <v/>
      </c>
    </row>
    <row r="5722" spans="34:36" x14ac:dyDescent="0.35">
      <c r="AH5722" s="16" t="str">
        <f>IF(AND(B5722="Premier League",E5722="Live"),_xlfn.XLOOKUP(_xlfn.TEXTJOIN(" vs ",,C5722:D5722),Calendar!G:G,Calendar!B:B),IF(AND(B5722="Premier League",E5722="Highlights"),_xlfn.XLOOKUP(H5722,Calendar!O:O,Calendar!N:N,,-1),""))</f>
        <v/>
      </c>
      <c r="AI5722" s="61" t="str">
        <f>IF(AND(AH5722&lt;&gt;"",E5722="Live"),_xlfn.XLOOKUP(_xlfn.TEXTJOIN(" vs ",,C5722:D5722),Calendar!G:G,Calendar!K:K),"")</f>
        <v/>
      </c>
      <c r="AJ5722" s="61" t="str">
        <f>IF(AND(K5722&lt;&gt;"Match of the Day",K5722&lt;&gt;"Match of the Day 2",K5722&lt;&gt;"Match of the Day Repeat"),"",1+MAX($AJ$10:AJ5721))</f>
        <v/>
      </c>
    </row>
    <row r="5723" spans="34:36" x14ac:dyDescent="0.35">
      <c r="AH5723" s="16" t="str">
        <f>IF(AND(B5723="Premier League",E5723="Live"),_xlfn.XLOOKUP(_xlfn.TEXTJOIN(" vs ",,C5723:D5723),Calendar!G:G,Calendar!B:B),IF(AND(B5723="Premier League",E5723="Highlights"),_xlfn.XLOOKUP(H5723,Calendar!O:O,Calendar!N:N,,-1),""))</f>
        <v/>
      </c>
      <c r="AI5723" s="61" t="str">
        <f>IF(AND(AH5723&lt;&gt;"",E5723="Live"),_xlfn.XLOOKUP(_xlfn.TEXTJOIN(" vs ",,C5723:D5723),Calendar!G:G,Calendar!K:K),"")</f>
        <v/>
      </c>
      <c r="AJ5723" s="61" t="str">
        <f>IF(AND(K5723&lt;&gt;"Match of the Day",K5723&lt;&gt;"Match of the Day 2",K5723&lt;&gt;"Match of the Day Repeat"),"",1+MAX($AJ$10:AJ5722))</f>
        <v/>
      </c>
    </row>
    <row r="5724" spans="34:36" x14ac:dyDescent="0.35">
      <c r="AH5724" s="16" t="str">
        <f>IF(AND(B5724="Premier League",E5724="Live"),_xlfn.XLOOKUP(_xlfn.TEXTJOIN(" vs ",,C5724:D5724),Calendar!G:G,Calendar!B:B),IF(AND(B5724="Premier League",E5724="Highlights"),_xlfn.XLOOKUP(H5724,Calendar!O:O,Calendar!N:N,,-1),""))</f>
        <v/>
      </c>
      <c r="AI5724" s="61" t="str">
        <f>IF(AND(AH5724&lt;&gt;"",E5724="Live"),_xlfn.XLOOKUP(_xlfn.TEXTJOIN(" vs ",,C5724:D5724),Calendar!G:G,Calendar!K:K),"")</f>
        <v/>
      </c>
      <c r="AJ5724" s="61" t="str">
        <f>IF(AND(K5724&lt;&gt;"Match of the Day",K5724&lt;&gt;"Match of the Day 2",K5724&lt;&gt;"Match of the Day Repeat"),"",1+MAX($AJ$10:AJ5723))</f>
        <v/>
      </c>
    </row>
    <row r="5725" spans="34:36" x14ac:dyDescent="0.35">
      <c r="AH5725" s="16" t="str">
        <f>IF(AND(B5725="Premier League",E5725="Live"),_xlfn.XLOOKUP(_xlfn.TEXTJOIN(" vs ",,C5725:D5725),Calendar!G:G,Calendar!B:B),IF(AND(B5725="Premier League",E5725="Highlights"),_xlfn.XLOOKUP(H5725,Calendar!O:O,Calendar!N:N,,-1),""))</f>
        <v/>
      </c>
      <c r="AI5725" s="61" t="str">
        <f>IF(AND(AH5725&lt;&gt;"",E5725="Live"),_xlfn.XLOOKUP(_xlfn.TEXTJOIN(" vs ",,C5725:D5725),Calendar!G:G,Calendar!K:K),"")</f>
        <v/>
      </c>
      <c r="AJ5725" s="61" t="str">
        <f>IF(AND(K5725&lt;&gt;"Match of the Day",K5725&lt;&gt;"Match of the Day 2",K5725&lt;&gt;"Match of the Day Repeat"),"",1+MAX($AJ$10:AJ5724))</f>
        <v/>
      </c>
    </row>
    <row r="5726" spans="34:36" x14ac:dyDescent="0.35">
      <c r="AH5726" s="16" t="str">
        <f>IF(AND(B5726="Premier League",E5726="Live"),_xlfn.XLOOKUP(_xlfn.TEXTJOIN(" vs ",,C5726:D5726),Calendar!G:G,Calendar!B:B),IF(AND(B5726="Premier League",E5726="Highlights"),_xlfn.XLOOKUP(H5726,Calendar!O:O,Calendar!N:N,,-1),""))</f>
        <v/>
      </c>
      <c r="AI5726" s="61" t="str">
        <f>IF(AND(AH5726&lt;&gt;"",E5726="Live"),_xlfn.XLOOKUP(_xlfn.TEXTJOIN(" vs ",,C5726:D5726),Calendar!G:G,Calendar!K:K),"")</f>
        <v/>
      </c>
      <c r="AJ5726" s="61" t="str">
        <f>IF(AND(K5726&lt;&gt;"Match of the Day",K5726&lt;&gt;"Match of the Day 2",K5726&lt;&gt;"Match of the Day Repeat"),"",1+MAX($AJ$10:AJ5725))</f>
        <v/>
      </c>
    </row>
    <row r="5727" spans="34:36" x14ac:dyDescent="0.35">
      <c r="AH5727" s="16" t="str">
        <f>IF(AND(B5727="Premier League",E5727="Live"),_xlfn.XLOOKUP(_xlfn.TEXTJOIN(" vs ",,C5727:D5727),Calendar!G:G,Calendar!B:B),IF(AND(B5727="Premier League",E5727="Highlights"),_xlfn.XLOOKUP(H5727,Calendar!O:O,Calendar!N:N,,-1),""))</f>
        <v/>
      </c>
      <c r="AI5727" s="61" t="str">
        <f>IF(AND(AH5727&lt;&gt;"",E5727="Live"),_xlfn.XLOOKUP(_xlfn.TEXTJOIN(" vs ",,C5727:D5727),Calendar!G:G,Calendar!K:K),"")</f>
        <v/>
      </c>
      <c r="AJ5727" s="61" t="str">
        <f>IF(AND(K5727&lt;&gt;"Match of the Day",K5727&lt;&gt;"Match of the Day 2",K5727&lt;&gt;"Match of the Day Repeat"),"",1+MAX($AJ$10:AJ5726))</f>
        <v/>
      </c>
    </row>
    <row r="5728" spans="34:36" x14ac:dyDescent="0.35">
      <c r="AH5728" s="16" t="str">
        <f>IF(AND(B5728="Premier League",E5728="Live"),_xlfn.XLOOKUP(_xlfn.TEXTJOIN(" vs ",,C5728:D5728),Calendar!G:G,Calendar!B:B),IF(AND(B5728="Premier League",E5728="Highlights"),_xlfn.XLOOKUP(H5728,Calendar!O:O,Calendar!N:N,,-1),""))</f>
        <v/>
      </c>
      <c r="AI5728" s="61" t="str">
        <f>IF(AND(AH5728&lt;&gt;"",E5728="Live"),_xlfn.XLOOKUP(_xlfn.TEXTJOIN(" vs ",,C5728:D5728),Calendar!G:G,Calendar!K:K),"")</f>
        <v/>
      </c>
      <c r="AJ5728" s="61" t="str">
        <f>IF(AND(K5728&lt;&gt;"Match of the Day",K5728&lt;&gt;"Match of the Day 2",K5728&lt;&gt;"Match of the Day Repeat"),"",1+MAX($AJ$10:AJ5727))</f>
        <v/>
      </c>
    </row>
    <row r="5729" spans="34:36" x14ac:dyDescent="0.35">
      <c r="AH5729" s="16" t="str">
        <f>IF(AND(B5729="Premier League",E5729="Live"),_xlfn.XLOOKUP(_xlfn.TEXTJOIN(" vs ",,C5729:D5729),Calendar!G:G,Calendar!B:B),IF(AND(B5729="Premier League",E5729="Highlights"),_xlfn.XLOOKUP(H5729,Calendar!O:O,Calendar!N:N,,-1),""))</f>
        <v/>
      </c>
      <c r="AI5729" s="61" t="str">
        <f>IF(AND(AH5729&lt;&gt;"",E5729="Live"),_xlfn.XLOOKUP(_xlfn.TEXTJOIN(" vs ",,C5729:D5729),Calendar!G:G,Calendar!K:K),"")</f>
        <v/>
      </c>
      <c r="AJ5729" s="61" t="str">
        <f>IF(AND(K5729&lt;&gt;"Match of the Day",K5729&lt;&gt;"Match of the Day 2",K5729&lt;&gt;"Match of the Day Repeat"),"",1+MAX($AJ$10:AJ5728))</f>
        <v/>
      </c>
    </row>
    <row r="5730" spans="34:36" x14ac:dyDescent="0.35">
      <c r="AH5730" s="16" t="str">
        <f>IF(AND(B5730="Premier League",E5730="Live"),_xlfn.XLOOKUP(_xlfn.TEXTJOIN(" vs ",,C5730:D5730),Calendar!G:G,Calendar!B:B),IF(AND(B5730="Premier League",E5730="Highlights"),_xlfn.XLOOKUP(H5730,Calendar!O:O,Calendar!N:N,,-1),""))</f>
        <v/>
      </c>
      <c r="AI5730" s="61" t="str">
        <f>IF(AND(AH5730&lt;&gt;"",E5730="Live"),_xlfn.XLOOKUP(_xlfn.TEXTJOIN(" vs ",,C5730:D5730),Calendar!G:G,Calendar!K:K),"")</f>
        <v/>
      </c>
      <c r="AJ5730" s="61" t="str">
        <f>IF(AND(K5730&lt;&gt;"Match of the Day",K5730&lt;&gt;"Match of the Day 2",K5730&lt;&gt;"Match of the Day Repeat"),"",1+MAX($AJ$10:AJ5729))</f>
        <v/>
      </c>
    </row>
    <row r="5731" spans="34:36" x14ac:dyDescent="0.35">
      <c r="AH5731" s="16" t="str">
        <f>IF(AND(B5731="Premier League",E5731="Live"),_xlfn.XLOOKUP(_xlfn.TEXTJOIN(" vs ",,C5731:D5731),Calendar!G:G,Calendar!B:B),IF(AND(B5731="Premier League",E5731="Highlights"),_xlfn.XLOOKUP(H5731,Calendar!O:O,Calendar!N:N,,-1),""))</f>
        <v/>
      </c>
      <c r="AI5731" s="61" t="str">
        <f>IF(AND(AH5731&lt;&gt;"",E5731="Live"),_xlfn.XLOOKUP(_xlfn.TEXTJOIN(" vs ",,C5731:D5731),Calendar!G:G,Calendar!K:K),"")</f>
        <v/>
      </c>
      <c r="AJ5731" s="61" t="str">
        <f>IF(AND(K5731&lt;&gt;"Match of the Day",K5731&lt;&gt;"Match of the Day 2",K5731&lt;&gt;"Match of the Day Repeat"),"",1+MAX($AJ$10:AJ5730))</f>
        <v/>
      </c>
    </row>
    <row r="5732" spans="34:36" x14ac:dyDescent="0.35">
      <c r="AH5732" s="16" t="str">
        <f>IF(AND(B5732="Premier League",E5732="Live"),_xlfn.XLOOKUP(_xlfn.TEXTJOIN(" vs ",,C5732:D5732),Calendar!G:G,Calendar!B:B),IF(AND(B5732="Premier League",E5732="Highlights"),_xlfn.XLOOKUP(H5732,Calendar!O:O,Calendar!N:N,,-1),""))</f>
        <v/>
      </c>
      <c r="AI5732" s="61" t="str">
        <f>IF(AND(AH5732&lt;&gt;"",E5732="Live"),_xlfn.XLOOKUP(_xlfn.TEXTJOIN(" vs ",,C5732:D5732),Calendar!G:G,Calendar!K:K),"")</f>
        <v/>
      </c>
      <c r="AJ5732" s="61" t="str">
        <f>IF(AND(K5732&lt;&gt;"Match of the Day",K5732&lt;&gt;"Match of the Day 2",K5732&lt;&gt;"Match of the Day Repeat"),"",1+MAX($AJ$10:AJ5731))</f>
        <v/>
      </c>
    </row>
    <row r="5733" spans="34:36" x14ac:dyDescent="0.35">
      <c r="AH5733" s="16" t="str">
        <f>IF(AND(B5733="Premier League",E5733="Live"),_xlfn.XLOOKUP(_xlfn.TEXTJOIN(" vs ",,C5733:D5733),Calendar!G:G,Calendar!B:B),IF(AND(B5733="Premier League",E5733="Highlights"),_xlfn.XLOOKUP(H5733,Calendar!O:O,Calendar!N:N,,-1),""))</f>
        <v/>
      </c>
      <c r="AI5733" s="61" t="str">
        <f>IF(AND(AH5733&lt;&gt;"",E5733="Live"),_xlfn.XLOOKUP(_xlfn.TEXTJOIN(" vs ",,C5733:D5733),Calendar!G:G,Calendar!K:K),"")</f>
        <v/>
      </c>
      <c r="AJ5733" s="61" t="str">
        <f>IF(AND(K5733&lt;&gt;"Match of the Day",K5733&lt;&gt;"Match of the Day 2",K5733&lt;&gt;"Match of the Day Repeat"),"",1+MAX($AJ$10:AJ5732))</f>
        <v/>
      </c>
    </row>
    <row r="5734" spans="34:36" x14ac:dyDescent="0.35">
      <c r="AH5734" s="16" t="str">
        <f>IF(AND(B5734="Premier League",E5734="Live"),_xlfn.XLOOKUP(_xlfn.TEXTJOIN(" vs ",,C5734:D5734),Calendar!G:G,Calendar!B:B),IF(AND(B5734="Premier League",E5734="Highlights"),_xlfn.XLOOKUP(H5734,Calendar!O:O,Calendar!N:N,,-1),""))</f>
        <v/>
      </c>
      <c r="AI5734" s="61" t="str">
        <f>IF(AND(AH5734&lt;&gt;"",E5734="Live"),_xlfn.XLOOKUP(_xlfn.TEXTJOIN(" vs ",,C5734:D5734),Calendar!G:G,Calendar!K:K),"")</f>
        <v/>
      </c>
      <c r="AJ5734" s="61" t="str">
        <f>IF(AND(K5734&lt;&gt;"Match of the Day",K5734&lt;&gt;"Match of the Day 2",K5734&lt;&gt;"Match of the Day Repeat"),"",1+MAX($AJ$10:AJ5733))</f>
        <v/>
      </c>
    </row>
    <row r="5735" spans="34:36" x14ac:dyDescent="0.35">
      <c r="AH5735" s="16" t="str">
        <f>IF(AND(B5735="Premier League",E5735="Live"),_xlfn.XLOOKUP(_xlfn.TEXTJOIN(" vs ",,C5735:D5735),Calendar!G:G,Calendar!B:B),IF(AND(B5735="Premier League",E5735="Highlights"),_xlfn.XLOOKUP(H5735,Calendar!O:O,Calendar!N:N,,-1),""))</f>
        <v/>
      </c>
      <c r="AI5735" s="61" t="str">
        <f>IF(AND(AH5735&lt;&gt;"",E5735="Live"),_xlfn.XLOOKUP(_xlfn.TEXTJOIN(" vs ",,C5735:D5735),Calendar!G:G,Calendar!K:K),"")</f>
        <v/>
      </c>
      <c r="AJ5735" s="61" t="str">
        <f>IF(AND(K5735&lt;&gt;"Match of the Day",K5735&lt;&gt;"Match of the Day 2",K5735&lt;&gt;"Match of the Day Repeat"),"",1+MAX($AJ$10:AJ5734))</f>
        <v/>
      </c>
    </row>
    <row r="5736" spans="34:36" x14ac:dyDescent="0.35">
      <c r="AH5736" s="16" t="str">
        <f>IF(AND(B5736="Premier League",E5736="Live"),_xlfn.XLOOKUP(_xlfn.TEXTJOIN(" vs ",,C5736:D5736),Calendar!G:G,Calendar!B:B),IF(AND(B5736="Premier League",E5736="Highlights"),_xlfn.XLOOKUP(H5736,Calendar!O:O,Calendar!N:N,,-1),""))</f>
        <v/>
      </c>
      <c r="AI5736" s="61" t="str">
        <f>IF(AND(AH5736&lt;&gt;"",E5736="Live"),_xlfn.XLOOKUP(_xlfn.TEXTJOIN(" vs ",,C5736:D5736),Calendar!G:G,Calendar!K:K),"")</f>
        <v/>
      </c>
      <c r="AJ5736" s="61" t="str">
        <f>IF(AND(K5736&lt;&gt;"Match of the Day",K5736&lt;&gt;"Match of the Day 2",K5736&lt;&gt;"Match of the Day Repeat"),"",1+MAX($AJ$10:AJ5735))</f>
        <v/>
      </c>
    </row>
    <row r="5737" spans="34:36" x14ac:dyDescent="0.35">
      <c r="AH5737" s="16" t="str">
        <f>IF(AND(B5737="Premier League",E5737="Live"),_xlfn.XLOOKUP(_xlfn.TEXTJOIN(" vs ",,C5737:D5737),Calendar!G:G,Calendar!B:B),IF(AND(B5737="Premier League",E5737="Highlights"),_xlfn.XLOOKUP(H5737,Calendar!O:O,Calendar!N:N,,-1),""))</f>
        <v/>
      </c>
      <c r="AI5737" s="61" t="str">
        <f>IF(AND(AH5737&lt;&gt;"",E5737="Live"),_xlfn.XLOOKUP(_xlfn.TEXTJOIN(" vs ",,C5737:D5737),Calendar!G:G,Calendar!K:K),"")</f>
        <v/>
      </c>
      <c r="AJ5737" s="61" t="str">
        <f>IF(AND(K5737&lt;&gt;"Match of the Day",K5737&lt;&gt;"Match of the Day 2",K5737&lt;&gt;"Match of the Day Repeat"),"",1+MAX($AJ$10:AJ5736))</f>
        <v/>
      </c>
    </row>
    <row r="5738" spans="34:36" x14ac:dyDescent="0.35">
      <c r="AH5738" s="16" t="str">
        <f>IF(AND(B5738="Premier League",E5738="Live"),_xlfn.XLOOKUP(_xlfn.TEXTJOIN(" vs ",,C5738:D5738),Calendar!G:G,Calendar!B:B),IF(AND(B5738="Premier League",E5738="Highlights"),_xlfn.XLOOKUP(H5738,Calendar!O:O,Calendar!N:N,,-1),""))</f>
        <v/>
      </c>
      <c r="AI5738" s="61" t="str">
        <f>IF(AND(AH5738&lt;&gt;"",E5738="Live"),_xlfn.XLOOKUP(_xlfn.TEXTJOIN(" vs ",,C5738:D5738),Calendar!G:G,Calendar!K:K),"")</f>
        <v/>
      </c>
      <c r="AJ5738" s="61" t="str">
        <f>IF(AND(K5738&lt;&gt;"Match of the Day",K5738&lt;&gt;"Match of the Day 2",K5738&lt;&gt;"Match of the Day Repeat"),"",1+MAX($AJ$10:AJ5737))</f>
        <v/>
      </c>
    </row>
    <row r="5739" spans="34:36" x14ac:dyDescent="0.35">
      <c r="AH5739" s="16" t="str">
        <f>IF(AND(B5739="Premier League",E5739="Live"),_xlfn.XLOOKUP(_xlfn.TEXTJOIN(" vs ",,C5739:D5739),Calendar!G:G,Calendar!B:B),IF(AND(B5739="Premier League",E5739="Highlights"),_xlfn.XLOOKUP(H5739,Calendar!O:O,Calendar!N:N,,-1),""))</f>
        <v/>
      </c>
      <c r="AI5739" s="61" t="str">
        <f>IF(AND(AH5739&lt;&gt;"",E5739="Live"),_xlfn.XLOOKUP(_xlfn.TEXTJOIN(" vs ",,C5739:D5739),Calendar!G:G,Calendar!K:K),"")</f>
        <v/>
      </c>
      <c r="AJ5739" s="61" t="str">
        <f>IF(AND(K5739&lt;&gt;"Match of the Day",K5739&lt;&gt;"Match of the Day 2",K5739&lt;&gt;"Match of the Day Repeat"),"",1+MAX($AJ$10:AJ5738))</f>
        <v/>
      </c>
    </row>
    <row r="5740" spans="34:36" x14ac:dyDescent="0.35">
      <c r="AH5740" s="16" t="str">
        <f>IF(AND(B5740="Premier League",E5740="Live"),_xlfn.XLOOKUP(_xlfn.TEXTJOIN(" vs ",,C5740:D5740),Calendar!G:G,Calendar!B:B),IF(AND(B5740="Premier League",E5740="Highlights"),_xlfn.XLOOKUP(H5740,Calendar!O:O,Calendar!N:N,,-1),""))</f>
        <v/>
      </c>
      <c r="AI5740" s="61" t="str">
        <f>IF(AND(AH5740&lt;&gt;"",E5740="Live"),_xlfn.XLOOKUP(_xlfn.TEXTJOIN(" vs ",,C5740:D5740),Calendar!G:G,Calendar!K:K),"")</f>
        <v/>
      </c>
      <c r="AJ5740" s="61" t="str">
        <f>IF(AND(K5740&lt;&gt;"Match of the Day",K5740&lt;&gt;"Match of the Day 2",K5740&lt;&gt;"Match of the Day Repeat"),"",1+MAX($AJ$10:AJ5739))</f>
        <v/>
      </c>
    </row>
    <row r="5741" spans="34:36" x14ac:dyDescent="0.35">
      <c r="AH5741" s="16" t="str">
        <f>IF(AND(B5741="Premier League",E5741="Live"),_xlfn.XLOOKUP(_xlfn.TEXTJOIN(" vs ",,C5741:D5741),Calendar!G:G,Calendar!B:B),IF(AND(B5741="Premier League",E5741="Highlights"),_xlfn.XLOOKUP(H5741,Calendar!O:O,Calendar!N:N,,-1),""))</f>
        <v/>
      </c>
      <c r="AI5741" s="61" t="str">
        <f>IF(AND(AH5741&lt;&gt;"",E5741="Live"),_xlfn.XLOOKUP(_xlfn.TEXTJOIN(" vs ",,C5741:D5741),Calendar!G:G,Calendar!K:K),"")</f>
        <v/>
      </c>
      <c r="AJ5741" s="61" t="str">
        <f>IF(AND(K5741&lt;&gt;"Match of the Day",K5741&lt;&gt;"Match of the Day 2",K5741&lt;&gt;"Match of the Day Repeat"),"",1+MAX($AJ$10:AJ5740))</f>
        <v/>
      </c>
    </row>
    <row r="5742" spans="34:36" x14ac:dyDescent="0.35">
      <c r="AH5742" s="16" t="str">
        <f>IF(AND(B5742="Premier League",E5742="Live"),_xlfn.XLOOKUP(_xlfn.TEXTJOIN(" vs ",,C5742:D5742),Calendar!G:G,Calendar!B:B),IF(AND(B5742="Premier League",E5742="Highlights"),_xlfn.XLOOKUP(H5742,Calendar!O:O,Calendar!N:N,,-1),""))</f>
        <v/>
      </c>
      <c r="AI5742" s="61" t="str">
        <f>IF(AND(AH5742&lt;&gt;"",E5742="Live"),_xlfn.XLOOKUP(_xlfn.TEXTJOIN(" vs ",,C5742:D5742),Calendar!G:G,Calendar!K:K),"")</f>
        <v/>
      </c>
      <c r="AJ5742" s="61" t="str">
        <f>IF(AND(K5742&lt;&gt;"Match of the Day",K5742&lt;&gt;"Match of the Day 2",K5742&lt;&gt;"Match of the Day Repeat"),"",1+MAX($AJ$10:AJ5741))</f>
        <v/>
      </c>
    </row>
    <row r="5743" spans="34:36" x14ac:dyDescent="0.35">
      <c r="AH5743" s="16" t="str">
        <f>IF(AND(B5743="Premier League",E5743="Live"),_xlfn.XLOOKUP(_xlfn.TEXTJOIN(" vs ",,C5743:D5743),Calendar!G:G,Calendar!B:B),IF(AND(B5743="Premier League",E5743="Highlights"),_xlfn.XLOOKUP(H5743,Calendar!O:O,Calendar!N:N,,-1),""))</f>
        <v/>
      </c>
      <c r="AI5743" s="61" t="str">
        <f>IF(AND(AH5743&lt;&gt;"",E5743="Live"),_xlfn.XLOOKUP(_xlfn.TEXTJOIN(" vs ",,C5743:D5743),Calendar!G:G,Calendar!K:K),"")</f>
        <v/>
      </c>
      <c r="AJ5743" s="61" t="str">
        <f>IF(AND(K5743&lt;&gt;"Match of the Day",K5743&lt;&gt;"Match of the Day 2",K5743&lt;&gt;"Match of the Day Repeat"),"",1+MAX($AJ$10:AJ5742))</f>
        <v/>
      </c>
    </row>
    <row r="5744" spans="34:36" x14ac:dyDescent="0.35">
      <c r="AH5744" s="16" t="str">
        <f>IF(AND(B5744="Premier League",E5744="Live"),_xlfn.XLOOKUP(_xlfn.TEXTJOIN(" vs ",,C5744:D5744),Calendar!G:G,Calendar!B:B),IF(AND(B5744="Premier League",E5744="Highlights"),_xlfn.XLOOKUP(H5744,Calendar!O:O,Calendar!N:N,,-1),""))</f>
        <v/>
      </c>
      <c r="AI5744" s="61" t="str">
        <f>IF(AND(AH5744&lt;&gt;"",E5744="Live"),_xlfn.XLOOKUP(_xlfn.TEXTJOIN(" vs ",,C5744:D5744),Calendar!G:G,Calendar!K:K),"")</f>
        <v/>
      </c>
      <c r="AJ5744" s="61" t="str">
        <f>IF(AND(K5744&lt;&gt;"Match of the Day",K5744&lt;&gt;"Match of the Day 2",K5744&lt;&gt;"Match of the Day Repeat"),"",1+MAX($AJ$10:AJ5743))</f>
        <v/>
      </c>
    </row>
    <row r="5745" spans="34:36" x14ac:dyDescent="0.35">
      <c r="AH5745" s="16" t="str">
        <f>IF(AND(B5745="Premier League",E5745="Live"),_xlfn.XLOOKUP(_xlfn.TEXTJOIN(" vs ",,C5745:D5745),Calendar!G:G,Calendar!B:B),IF(AND(B5745="Premier League",E5745="Highlights"),_xlfn.XLOOKUP(H5745,Calendar!O:O,Calendar!N:N,,-1),""))</f>
        <v/>
      </c>
      <c r="AI5745" s="61" t="str">
        <f>IF(AND(AH5745&lt;&gt;"",E5745="Live"),_xlfn.XLOOKUP(_xlfn.TEXTJOIN(" vs ",,C5745:D5745),Calendar!G:G,Calendar!K:K),"")</f>
        <v/>
      </c>
      <c r="AJ5745" s="61" t="str">
        <f>IF(AND(K5745&lt;&gt;"Match of the Day",K5745&lt;&gt;"Match of the Day 2",K5745&lt;&gt;"Match of the Day Repeat"),"",1+MAX($AJ$10:AJ5744))</f>
        <v/>
      </c>
    </row>
    <row r="5746" spans="34:36" x14ac:dyDescent="0.35">
      <c r="AH5746" s="16" t="str">
        <f>IF(AND(B5746="Premier League",E5746="Live"),_xlfn.XLOOKUP(_xlfn.TEXTJOIN(" vs ",,C5746:D5746),Calendar!G:G,Calendar!B:B),IF(AND(B5746="Premier League",E5746="Highlights"),_xlfn.XLOOKUP(H5746,Calendar!O:O,Calendar!N:N,,-1),""))</f>
        <v/>
      </c>
      <c r="AI5746" s="61" t="str">
        <f>IF(AND(AH5746&lt;&gt;"",E5746="Live"),_xlfn.XLOOKUP(_xlfn.TEXTJOIN(" vs ",,C5746:D5746),Calendar!G:G,Calendar!K:K),"")</f>
        <v/>
      </c>
      <c r="AJ5746" s="61" t="str">
        <f>IF(AND(K5746&lt;&gt;"Match of the Day",K5746&lt;&gt;"Match of the Day 2",K5746&lt;&gt;"Match of the Day Repeat"),"",1+MAX($AJ$10:AJ5745))</f>
        <v/>
      </c>
    </row>
    <row r="5747" spans="34:36" x14ac:dyDescent="0.35">
      <c r="AH5747" s="16" t="str">
        <f>IF(AND(B5747="Premier League",E5747="Live"),_xlfn.XLOOKUP(_xlfn.TEXTJOIN(" vs ",,C5747:D5747),Calendar!G:G,Calendar!B:B),IF(AND(B5747="Premier League",E5747="Highlights"),_xlfn.XLOOKUP(H5747,Calendar!O:O,Calendar!N:N,,-1),""))</f>
        <v/>
      </c>
      <c r="AI5747" s="61" t="str">
        <f>IF(AND(AH5747&lt;&gt;"",E5747="Live"),_xlfn.XLOOKUP(_xlfn.TEXTJOIN(" vs ",,C5747:D5747),Calendar!G:G,Calendar!K:K),"")</f>
        <v/>
      </c>
      <c r="AJ5747" s="61" t="str">
        <f>IF(AND(K5747&lt;&gt;"Match of the Day",K5747&lt;&gt;"Match of the Day 2",K5747&lt;&gt;"Match of the Day Repeat"),"",1+MAX($AJ$10:AJ5746))</f>
        <v/>
      </c>
    </row>
    <row r="5748" spans="34:36" x14ac:dyDescent="0.35">
      <c r="AH5748" s="16" t="str">
        <f>IF(AND(B5748="Premier League",E5748="Live"),_xlfn.XLOOKUP(_xlfn.TEXTJOIN(" vs ",,C5748:D5748),Calendar!G:G,Calendar!B:B),IF(AND(B5748="Premier League",E5748="Highlights"),_xlfn.XLOOKUP(H5748,Calendar!O:O,Calendar!N:N,,-1),""))</f>
        <v/>
      </c>
      <c r="AI5748" s="61" t="str">
        <f>IF(AND(AH5748&lt;&gt;"",E5748="Live"),_xlfn.XLOOKUP(_xlfn.TEXTJOIN(" vs ",,C5748:D5748),Calendar!G:G,Calendar!K:K),"")</f>
        <v/>
      </c>
      <c r="AJ5748" s="61" t="str">
        <f>IF(AND(K5748&lt;&gt;"Match of the Day",K5748&lt;&gt;"Match of the Day 2",K5748&lt;&gt;"Match of the Day Repeat"),"",1+MAX($AJ$10:AJ5747))</f>
        <v/>
      </c>
    </row>
    <row r="5749" spans="34:36" x14ac:dyDescent="0.35">
      <c r="AH5749" s="16" t="str">
        <f>IF(AND(B5749="Premier League",E5749="Live"),_xlfn.XLOOKUP(_xlfn.TEXTJOIN(" vs ",,C5749:D5749),Calendar!G:G,Calendar!B:B),IF(AND(B5749="Premier League",E5749="Highlights"),_xlfn.XLOOKUP(H5749,Calendar!O:O,Calendar!N:N,,-1),""))</f>
        <v/>
      </c>
      <c r="AI5749" s="61" t="str">
        <f>IF(AND(AH5749&lt;&gt;"",E5749="Live"),_xlfn.XLOOKUP(_xlfn.TEXTJOIN(" vs ",,C5749:D5749),Calendar!G:G,Calendar!K:K),"")</f>
        <v/>
      </c>
      <c r="AJ5749" s="61" t="str">
        <f>IF(AND(K5749&lt;&gt;"Match of the Day",K5749&lt;&gt;"Match of the Day 2",K5749&lt;&gt;"Match of the Day Repeat"),"",1+MAX($AJ$10:AJ5748))</f>
        <v/>
      </c>
    </row>
    <row r="5750" spans="34:36" x14ac:dyDescent="0.35">
      <c r="AH5750" s="16" t="str">
        <f>IF(AND(B5750="Premier League",E5750="Live"),_xlfn.XLOOKUP(_xlfn.TEXTJOIN(" vs ",,C5750:D5750),Calendar!G:G,Calendar!B:B),IF(AND(B5750="Premier League",E5750="Highlights"),_xlfn.XLOOKUP(H5750,Calendar!O:O,Calendar!N:N,,-1),""))</f>
        <v/>
      </c>
      <c r="AI5750" s="61" t="str">
        <f>IF(AND(AH5750&lt;&gt;"",E5750="Live"),_xlfn.XLOOKUP(_xlfn.TEXTJOIN(" vs ",,C5750:D5750),Calendar!G:G,Calendar!K:K),"")</f>
        <v/>
      </c>
      <c r="AJ5750" s="61" t="str">
        <f>IF(AND(K5750&lt;&gt;"Match of the Day",K5750&lt;&gt;"Match of the Day 2",K5750&lt;&gt;"Match of the Day Repeat"),"",1+MAX($AJ$10:AJ5749))</f>
        <v/>
      </c>
    </row>
    <row r="5751" spans="34:36" x14ac:dyDescent="0.35">
      <c r="AH5751" s="16" t="str">
        <f>IF(AND(B5751="Premier League",E5751="Live"),_xlfn.XLOOKUP(_xlfn.TEXTJOIN(" vs ",,C5751:D5751),Calendar!G:G,Calendar!B:B),IF(AND(B5751="Premier League",E5751="Highlights"),_xlfn.XLOOKUP(H5751,Calendar!O:O,Calendar!N:N,,-1),""))</f>
        <v/>
      </c>
      <c r="AI5751" s="61" t="str">
        <f>IF(AND(AH5751&lt;&gt;"",E5751="Live"),_xlfn.XLOOKUP(_xlfn.TEXTJOIN(" vs ",,C5751:D5751),Calendar!G:G,Calendar!K:K),"")</f>
        <v/>
      </c>
      <c r="AJ5751" s="61" t="str">
        <f>IF(AND(K5751&lt;&gt;"Match of the Day",K5751&lt;&gt;"Match of the Day 2",K5751&lt;&gt;"Match of the Day Repeat"),"",1+MAX($AJ$10:AJ5750))</f>
        <v/>
      </c>
    </row>
    <row r="5752" spans="34:36" x14ac:dyDescent="0.35">
      <c r="AH5752" s="16" t="str">
        <f>IF(AND(B5752="Premier League",E5752="Live"),_xlfn.XLOOKUP(_xlfn.TEXTJOIN(" vs ",,C5752:D5752),Calendar!G:G,Calendar!B:B),IF(AND(B5752="Premier League",E5752="Highlights"),_xlfn.XLOOKUP(H5752,Calendar!O:O,Calendar!N:N,,-1),""))</f>
        <v/>
      </c>
      <c r="AI5752" s="61" t="str">
        <f>IF(AND(AH5752&lt;&gt;"",E5752="Live"),_xlfn.XLOOKUP(_xlfn.TEXTJOIN(" vs ",,C5752:D5752),Calendar!G:G,Calendar!K:K),"")</f>
        <v/>
      </c>
      <c r="AJ5752" s="61" t="str">
        <f>IF(AND(K5752&lt;&gt;"Match of the Day",K5752&lt;&gt;"Match of the Day 2",K5752&lt;&gt;"Match of the Day Repeat"),"",1+MAX($AJ$10:AJ5751))</f>
        <v/>
      </c>
    </row>
    <row r="5753" spans="34:36" x14ac:dyDescent="0.35">
      <c r="AH5753" s="16" t="str">
        <f>IF(AND(B5753="Premier League",E5753="Live"),_xlfn.XLOOKUP(_xlfn.TEXTJOIN(" vs ",,C5753:D5753),Calendar!G:G,Calendar!B:B),IF(AND(B5753="Premier League",E5753="Highlights"),_xlfn.XLOOKUP(H5753,Calendar!O:O,Calendar!N:N,,-1),""))</f>
        <v/>
      </c>
      <c r="AI5753" s="61" t="str">
        <f>IF(AND(AH5753&lt;&gt;"",E5753="Live"),_xlfn.XLOOKUP(_xlfn.TEXTJOIN(" vs ",,C5753:D5753),Calendar!G:G,Calendar!K:K),"")</f>
        <v/>
      </c>
      <c r="AJ5753" s="61" t="str">
        <f>IF(AND(K5753&lt;&gt;"Match of the Day",K5753&lt;&gt;"Match of the Day 2",K5753&lt;&gt;"Match of the Day Repeat"),"",1+MAX($AJ$10:AJ5752))</f>
        <v/>
      </c>
    </row>
    <row r="5754" spans="34:36" x14ac:dyDescent="0.35">
      <c r="AH5754" s="16" t="str">
        <f>IF(AND(B5754="Premier League",E5754="Live"),_xlfn.XLOOKUP(_xlfn.TEXTJOIN(" vs ",,C5754:D5754),Calendar!G:G,Calendar!B:B),IF(AND(B5754="Premier League",E5754="Highlights"),_xlfn.XLOOKUP(H5754,Calendar!O:O,Calendar!N:N,,-1),""))</f>
        <v/>
      </c>
      <c r="AI5754" s="61" t="str">
        <f>IF(AND(AH5754&lt;&gt;"",E5754="Live"),_xlfn.XLOOKUP(_xlfn.TEXTJOIN(" vs ",,C5754:D5754),Calendar!G:G,Calendar!K:K),"")</f>
        <v/>
      </c>
      <c r="AJ5754" s="61" t="str">
        <f>IF(AND(K5754&lt;&gt;"Match of the Day",K5754&lt;&gt;"Match of the Day 2",K5754&lt;&gt;"Match of the Day Repeat"),"",1+MAX($AJ$10:AJ5753))</f>
        <v/>
      </c>
    </row>
    <row r="5755" spans="34:36" x14ac:dyDescent="0.35">
      <c r="AH5755" s="16" t="str">
        <f>IF(AND(B5755="Premier League",E5755="Live"),_xlfn.XLOOKUP(_xlfn.TEXTJOIN(" vs ",,C5755:D5755),Calendar!G:G,Calendar!B:B),IF(AND(B5755="Premier League",E5755="Highlights"),_xlfn.XLOOKUP(H5755,Calendar!O:O,Calendar!N:N,,-1),""))</f>
        <v/>
      </c>
      <c r="AI5755" s="61" t="str">
        <f>IF(AND(AH5755&lt;&gt;"",E5755="Live"),_xlfn.XLOOKUP(_xlfn.TEXTJOIN(" vs ",,C5755:D5755),Calendar!G:G,Calendar!K:K),"")</f>
        <v/>
      </c>
      <c r="AJ5755" s="61" t="str">
        <f>IF(AND(K5755&lt;&gt;"Match of the Day",K5755&lt;&gt;"Match of the Day 2",K5755&lt;&gt;"Match of the Day Repeat"),"",1+MAX($AJ$10:AJ5754))</f>
        <v/>
      </c>
    </row>
    <row r="5756" spans="34:36" x14ac:dyDescent="0.35">
      <c r="AH5756" s="16" t="str">
        <f>IF(AND(B5756="Premier League",E5756="Live"),_xlfn.XLOOKUP(_xlfn.TEXTJOIN(" vs ",,C5756:D5756),Calendar!G:G,Calendar!B:B),IF(AND(B5756="Premier League",E5756="Highlights"),_xlfn.XLOOKUP(H5756,Calendar!O:O,Calendar!N:N,,-1),""))</f>
        <v/>
      </c>
      <c r="AI5756" s="61" t="str">
        <f>IF(AND(AH5756&lt;&gt;"",E5756="Live"),_xlfn.XLOOKUP(_xlfn.TEXTJOIN(" vs ",,C5756:D5756),Calendar!G:G,Calendar!K:K),"")</f>
        <v/>
      </c>
      <c r="AJ5756" s="61" t="str">
        <f>IF(AND(K5756&lt;&gt;"Match of the Day",K5756&lt;&gt;"Match of the Day 2",K5756&lt;&gt;"Match of the Day Repeat"),"",1+MAX($AJ$10:AJ5755))</f>
        <v/>
      </c>
    </row>
    <row r="5757" spans="34:36" x14ac:dyDescent="0.35">
      <c r="AH5757" s="16" t="str">
        <f>IF(AND(B5757="Premier League",E5757="Live"),_xlfn.XLOOKUP(_xlfn.TEXTJOIN(" vs ",,C5757:D5757),Calendar!G:G,Calendar!B:B),IF(AND(B5757="Premier League",E5757="Highlights"),_xlfn.XLOOKUP(H5757,Calendar!O:O,Calendar!N:N,,-1),""))</f>
        <v/>
      </c>
      <c r="AI5757" s="61" t="str">
        <f>IF(AND(AH5757&lt;&gt;"",E5757="Live"),_xlfn.XLOOKUP(_xlfn.TEXTJOIN(" vs ",,C5757:D5757),Calendar!G:G,Calendar!K:K),"")</f>
        <v/>
      </c>
      <c r="AJ5757" s="61" t="str">
        <f>IF(AND(K5757&lt;&gt;"Match of the Day",K5757&lt;&gt;"Match of the Day 2",K5757&lt;&gt;"Match of the Day Repeat"),"",1+MAX($AJ$10:AJ5756))</f>
        <v/>
      </c>
    </row>
    <row r="5758" spans="34:36" x14ac:dyDescent="0.35">
      <c r="AH5758" s="16" t="str">
        <f>IF(AND(B5758="Premier League",E5758="Live"),_xlfn.XLOOKUP(_xlfn.TEXTJOIN(" vs ",,C5758:D5758),Calendar!G:G,Calendar!B:B),IF(AND(B5758="Premier League",E5758="Highlights"),_xlfn.XLOOKUP(H5758,Calendar!O:O,Calendar!N:N,,-1),""))</f>
        <v/>
      </c>
      <c r="AI5758" s="61" t="str">
        <f>IF(AND(AH5758&lt;&gt;"",E5758="Live"),_xlfn.XLOOKUP(_xlfn.TEXTJOIN(" vs ",,C5758:D5758),Calendar!G:G,Calendar!K:K),"")</f>
        <v/>
      </c>
      <c r="AJ5758" s="61" t="str">
        <f>IF(AND(K5758&lt;&gt;"Match of the Day",K5758&lt;&gt;"Match of the Day 2",K5758&lt;&gt;"Match of the Day Repeat"),"",1+MAX($AJ$10:AJ5757))</f>
        <v/>
      </c>
    </row>
    <row r="5759" spans="34:36" x14ac:dyDescent="0.35">
      <c r="AH5759" s="16" t="str">
        <f>IF(AND(B5759="Premier League",E5759="Live"),_xlfn.XLOOKUP(_xlfn.TEXTJOIN(" vs ",,C5759:D5759),Calendar!G:G,Calendar!B:B),IF(AND(B5759="Premier League",E5759="Highlights"),_xlfn.XLOOKUP(H5759,Calendar!O:O,Calendar!N:N,,-1),""))</f>
        <v/>
      </c>
      <c r="AI5759" s="61" t="str">
        <f>IF(AND(AH5759&lt;&gt;"",E5759="Live"),_xlfn.XLOOKUP(_xlfn.TEXTJOIN(" vs ",,C5759:D5759),Calendar!G:G,Calendar!K:K),"")</f>
        <v/>
      </c>
      <c r="AJ5759" s="61" t="str">
        <f>IF(AND(K5759&lt;&gt;"Match of the Day",K5759&lt;&gt;"Match of the Day 2",K5759&lt;&gt;"Match of the Day Repeat"),"",1+MAX($AJ$10:AJ5758))</f>
        <v/>
      </c>
    </row>
    <row r="5760" spans="34:36" x14ac:dyDescent="0.35">
      <c r="AH5760" s="16" t="str">
        <f>IF(AND(B5760="Premier League",E5760="Live"),_xlfn.XLOOKUP(_xlfn.TEXTJOIN(" vs ",,C5760:D5760),Calendar!G:G,Calendar!B:B),IF(AND(B5760="Premier League",E5760="Highlights"),_xlfn.XLOOKUP(H5760,Calendar!O:O,Calendar!N:N,,-1),""))</f>
        <v/>
      </c>
      <c r="AI5760" s="61" t="str">
        <f>IF(AND(AH5760&lt;&gt;"",E5760="Live"),_xlfn.XLOOKUP(_xlfn.TEXTJOIN(" vs ",,C5760:D5760),Calendar!G:G,Calendar!K:K),"")</f>
        <v/>
      </c>
      <c r="AJ5760" s="61" t="str">
        <f>IF(AND(K5760&lt;&gt;"Match of the Day",K5760&lt;&gt;"Match of the Day 2",K5760&lt;&gt;"Match of the Day Repeat"),"",1+MAX($AJ$10:AJ5759))</f>
        <v/>
      </c>
    </row>
    <row r="5761" spans="34:36" x14ac:dyDescent="0.35">
      <c r="AH5761" s="16" t="str">
        <f>IF(AND(B5761="Premier League",E5761="Live"),_xlfn.XLOOKUP(_xlfn.TEXTJOIN(" vs ",,C5761:D5761),Calendar!G:G,Calendar!B:B),IF(AND(B5761="Premier League",E5761="Highlights"),_xlfn.XLOOKUP(H5761,Calendar!O:O,Calendar!N:N,,-1),""))</f>
        <v/>
      </c>
      <c r="AI5761" s="61" t="str">
        <f>IF(AND(AH5761&lt;&gt;"",E5761="Live"),_xlfn.XLOOKUP(_xlfn.TEXTJOIN(" vs ",,C5761:D5761),Calendar!G:G,Calendar!K:K),"")</f>
        <v/>
      </c>
      <c r="AJ5761" s="61" t="str">
        <f>IF(AND(K5761&lt;&gt;"Match of the Day",K5761&lt;&gt;"Match of the Day 2",K5761&lt;&gt;"Match of the Day Repeat"),"",1+MAX($AJ$10:AJ5760))</f>
        <v/>
      </c>
    </row>
    <row r="5762" spans="34:36" x14ac:dyDescent="0.35">
      <c r="AH5762" s="16" t="str">
        <f>IF(AND(B5762="Premier League",E5762="Live"),_xlfn.XLOOKUP(_xlfn.TEXTJOIN(" vs ",,C5762:D5762),Calendar!G:G,Calendar!B:B),IF(AND(B5762="Premier League",E5762="Highlights"),_xlfn.XLOOKUP(H5762,Calendar!O:O,Calendar!N:N,,-1),""))</f>
        <v/>
      </c>
      <c r="AI5762" s="61" t="str">
        <f>IF(AND(AH5762&lt;&gt;"",E5762="Live"),_xlfn.XLOOKUP(_xlfn.TEXTJOIN(" vs ",,C5762:D5762),Calendar!G:G,Calendar!K:K),"")</f>
        <v/>
      </c>
      <c r="AJ5762" s="61" t="str">
        <f>IF(AND(K5762&lt;&gt;"Match of the Day",K5762&lt;&gt;"Match of the Day 2",K5762&lt;&gt;"Match of the Day Repeat"),"",1+MAX($AJ$10:AJ5761))</f>
        <v/>
      </c>
    </row>
    <row r="5763" spans="34:36" x14ac:dyDescent="0.35">
      <c r="AH5763" s="16" t="str">
        <f>IF(AND(B5763="Premier League",E5763="Live"),_xlfn.XLOOKUP(_xlfn.TEXTJOIN(" vs ",,C5763:D5763),Calendar!G:G,Calendar!B:B),IF(AND(B5763="Premier League",E5763="Highlights"),_xlfn.XLOOKUP(H5763,Calendar!O:O,Calendar!N:N,,-1),""))</f>
        <v/>
      </c>
      <c r="AI5763" s="61" t="str">
        <f>IF(AND(AH5763&lt;&gt;"",E5763="Live"),_xlfn.XLOOKUP(_xlfn.TEXTJOIN(" vs ",,C5763:D5763),Calendar!G:G,Calendar!K:K),"")</f>
        <v/>
      </c>
      <c r="AJ5763" s="61" t="str">
        <f>IF(AND(K5763&lt;&gt;"Match of the Day",K5763&lt;&gt;"Match of the Day 2",K5763&lt;&gt;"Match of the Day Repeat"),"",1+MAX($AJ$10:AJ5762))</f>
        <v/>
      </c>
    </row>
    <row r="5764" spans="34:36" x14ac:dyDescent="0.35">
      <c r="AH5764" s="16" t="str">
        <f>IF(AND(B5764="Premier League",E5764="Live"),_xlfn.XLOOKUP(_xlfn.TEXTJOIN(" vs ",,C5764:D5764),Calendar!G:G,Calendar!B:B),IF(AND(B5764="Premier League",E5764="Highlights"),_xlfn.XLOOKUP(H5764,Calendar!O:O,Calendar!N:N,,-1),""))</f>
        <v/>
      </c>
      <c r="AI5764" s="61" t="str">
        <f>IF(AND(AH5764&lt;&gt;"",E5764="Live"),_xlfn.XLOOKUP(_xlfn.TEXTJOIN(" vs ",,C5764:D5764),Calendar!G:G,Calendar!K:K),"")</f>
        <v/>
      </c>
      <c r="AJ5764" s="61" t="str">
        <f>IF(AND(K5764&lt;&gt;"Match of the Day",K5764&lt;&gt;"Match of the Day 2",K5764&lt;&gt;"Match of the Day Repeat"),"",1+MAX($AJ$10:AJ5763))</f>
        <v/>
      </c>
    </row>
    <row r="5765" spans="34:36" x14ac:dyDescent="0.35">
      <c r="AH5765" s="16" t="str">
        <f>IF(AND(B5765="Premier League",E5765="Live"),_xlfn.XLOOKUP(_xlfn.TEXTJOIN(" vs ",,C5765:D5765),Calendar!G:G,Calendar!B:B),IF(AND(B5765="Premier League",E5765="Highlights"),_xlfn.XLOOKUP(H5765,Calendar!O:O,Calendar!N:N,,-1),""))</f>
        <v/>
      </c>
      <c r="AI5765" s="61" t="str">
        <f>IF(AND(AH5765&lt;&gt;"",E5765="Live"),_xlfn.XLOOKUP(_xlfn.TEXTJOIN(" vs ",,C5765:D5765),Calendar!G:G,Calendar!K:K),"")</f>
        <v/>
      </c>
      <c r="AJ5765" s="61" t="str">
        <f>IF(AND(K5765&lt;&gt;"Match of the Day",K5765&lt;&gt;"Match of the Day 2",K5765&lt;&gt;"Match of the Day Repeat"),"",1+MAX($AJ$10:AJ5764))</f>
        <v/>
      </c>
    </row>
    <row r="5766" spans="34:36" x14ac:dyDescent="0.35">
      <c r="AH5766" s="16" t="str">
        <f>IF(AND(B5766="Premier League",E5766="Live"),_xlfn.XLOOKUP(_xlfn.TEXTJOIN(" vs ",,C5766:D5766),Calendar!G:G,Calendar!B:B),IF(AND(B5766="Premier League",E5766="Highlights"),_xlfn.XLOOKUP(H5766,Calendar!O:O,Calendar!N:N,,-1),""))</f>
        <v/>
      </c>
      <c r="AI5766" s="61" t="str">
        <f>IF(AND(AH5766&lt;&gt;"",E5766="Live"),_xlfn.XLOOKUP(_xlfn.TEXTJOIN(" vs ",,C5766:D5766),Calendar!G:G,Calendar!K:K),"")</f>
        <v/>
      </c>
      <c r="AJ5766" s="61" t="str">
        <f>IF(AND(K5766&lt;&gt;"Match of the Day",K5766&lt;&gt;"Match of the Day 2",K5766&lt;&gt;"Match of the Day Repeat"),"",1+MAX($AJ$10:AJ5765))</f>
        <v/>
      </c>
    </row>
    <row r="5767" spans="34:36" x14ac:dyDescent="0.35">
      <c r="AH5767" s="16" t="str">
        <f>IF(AND(B5767="Premier League",E5767="Live"),_xlfn.XLOOKUP(_xlfn.TEXTJOIN(" vs ",,C5767:D5767),Calendar!G:G,Calendar!B:B),IF(AND(B5767="Premier League",E5767="Highlights"),_xlfn.XLOOKUP(H5767,Calendar!O:O,Calendar!N:N,,-1),""))</f>
        <v/>
      </c>
      <c r="AI5767" s="61" t="str">
        <f>IF(AND(AH5767&lt;&gt;"",E5767="Live"),_xlfn.XLOOKUP(_xlfn.TEXTJOIN(" vs ",,C5767:D5767),Calendar!G:G,Calendar!K:K),"")</f>
        <v/>
      </c>
      <c r="AJ5767" s="61" t="str">
        <f>IF(AND(K5767&lt;&gt;"Match of the Day",K5767&lt;&gt;"Match of the Day 2",K5767&lt;&gt;"Match of the Day Repeat"),"",1+MAX($AJ$10:AJ5766))</f>
        <v/>
      </c>
    </row>
    <row r="5768" spans="34:36" x14ac:dyDescent="0.35">
      <c r="AH5768" s="16" t="str">
        <f>IF(AND(B5768="Premier League",E5768="Live"),_xlfn.XLOOKUP(_xlfn.TEXTJOIN(" vs ",,C5768:D5768),Calendar!G:G,Calendar!B:B),IF(AND(B5768="Premier League",E5768="Highlights"),_xlfn.XLOOKUP(H5768,Calendar!O:O,Calendar!N:N,,-1),""))</f>
        <v/>
      </c>
      <c r="AI5768" s="61" t="str">
        <f>IF(AND(AH5768&lt;&gt;"",E5768="Live"),_xlfn.XLOOKUP(_xlfn.TEXTJOIN(" vs ",,C5768:D5768),Calendar!G:G,Calendar!K:K),"")</f>
        <v/>
      </c>
      <c r="AJ5768" s="61" t="str">
        <f>IF(AND(K5768&lt;&gt;"Match of the Day",K5768&lt;&gt;"Match of the Day 2",K5768&lt;&gt;"Match of the Day Repeat"),"",1+MAX($AJ$10:AJ5767))</f>
        <v/>
      </c>
    </row>
    <row r="5769" spans="34:36" x14ac:dyDescent="0.35">
      <c r="AH5769" s="16" t="str">
        <f>IF(AND(B5769="Premier League",E5769="Live"),_xlfn.XLOOKUP(_xlfn.TEXTJOIN(" vs ",,C5769:D5769),Calendar!G:G,Calendar!B:B),IF(AND(B5769="Premier League",E5769="Highlights"),_xlfn.XLOOKUP(H5769,Calendar!O:O,Calendar!N:N,,-1),""))</f>
        <v/>
      </c>
      <c r="AI5769" s="61" t="str">
        <f>IF(AND(AH5769&lt;&gt;"",E5769="Live"),_xlfn.XLOOKUP(_xlfn.TEXTJOIN(" vs ",,C5769:D5769),Calendar!G:G,Calendar!K:K),"")</f>
        <v/>
      </c>
      <c r="AJ5769" s="61" t="str">
        <f>IF(AND(K5769&lt;&gt;"Match of the Day",K5769&lt;&gt;"Match of the Day 2",K5769&lt;&gt;"Match of the Day Repeat"),"",1+MAX($AJ$10:AJ5768))</f>
        <v/>
      </c>
    </row>
    <row r="5770" spans="34:36" x14ac:dyDescent="0.35">
      <c r="AH5770" s="16" t="str">
        <f>IF(AND(B5770="Premier League",E5770="Live"),_xlfn.XLOOKUP(_xlfn.TEXTJOIN(" vs ",,C5770:D5770),Calendar!G:G,Calendar!B:B),IF(AND(B5770="Premier League",E5770="Highlights"),_xlfn.XLOOKUP(H5770,Calendar!O:O,Calendar!N:N,,-1),""))</f>
        <v/>
      </c>
      <c r="AI5770" s="61" t="str">
        <f>IF(AND(AH5770&lt;&gt;"",E5770="Live"),_xlfn.XLOOKUP(_xlfn.TEXTJOIN(" vs ",,C5770:D5770),Calendar!G:G,Calendar!K:K),"")</f>
        <v/>
      </c>
      <c r="AJ5770" s="61" t="str">
        <f>IF(AND(K5770&lt;&gt;"Match of the Day",K5770&lt;&gt;"Match of the Day 2",K5770&lt;&gt;"Match of the Day Repeat"),"",1+MAX($AJ$10:AJ5769))</f>
        <v/>
      </c>
    </row>
    <row r="5771" spans="34:36" x14ac:dyDescent="0.35">
      <c r="AH5771" s="16" t="str">
        <f>IF(AND(B5771="Premier League",E5771="Live"),_xlfn.XLOOKUP(_xlfn.TEXTJOIN(" vs ",,C5771:D5771),Calendar!G:G,Calendar!B:B),IF(AND(B5771="Premier League",E5771="Highlights"),_xlfn.XLOOKUP(H5771,Calendar!O:O,Calendar!N:N,,-1),""))</f>
        <v/>
      </c>
      <c r="AI5771" s="61" t="str">
        <f>IF(AND(AH5771&lt;&gt;"",E5771="Live"),_xlfn.XLOOKUP(_xlfn.TEXTJOIN(" vs ",,C5771:D5771),Calendar!G:G,Calendar!K:K),"")</f>
        <v/>
      </c>
      <c r="AJ5771" s="61" t="str">
        <f>IF(AND(K5771&lt;&gt;"Match of the Day",K5771&lt;&gt;"Match of the Day 2",K5771&lt;&gt;"Match of the Day Repeat"),"",1+MAX($AJ$10:AJ5770))</f>
        <v/>
      </c>
    </row>
    <row r="5772" spans="34:36" x14ac:dyDescent="0.35">
      <c r="AH5772" s="16" t="str">
        <f>IF(AND(B5772="Premier League",E5772="Live"),_xlfn.XLOOKUP(_xlfn.TEXTJOIN(" vs ",,C5772:D5772),Calendar!G:G,Calendar!B:B),IF(AND(B5772="Premier League",E5772="Highlights"),_xlfn.XLOOKUP(H5772,Calendar!O:O,Calendar!N:N,,-1),""))</f>
        <v/>
      </c>
      <c r="AI5772" s="61" t="str">
        <f>IF(AND(AH5772&lt;&gt;"",E5772="Live"),_xlfn.XLOOKUP(_xlfn.TEXTJOIN(" vs ",,C5772:D5772),Calendar!G:G,Calendar!K:K),"")</f>
        <v/>
      </c>
      <c r="AJ5772" s="61" t="str">
        <f>IF(AND(K5772&lt;&gt;"Match of the Day",K5772&lt;&gt;"Match of the Day 2",K5772&lt;&gt;"Match of the Day Repeat"),"",1+MAX($AJ$10:AJ5771))</f>
        <v/>
      </c>
    </row>
    <row r="5773" spans="34:36" x14ac:dyDescent="0.35">
      <c r="AH5773" s="16" t="str">
        <f>IF(AND(B5773="Premier League",E5773="Live"),_xlfn.XLOOKUP(_xlfn.TEXTJOIN(" vs ",,C5773:D5773),Calendar!G:G,Calendar!B:B),IF(AND(B5773="Premier League",E5773="Highlights"),_xlfn.XLOOKUP(H5773,Calendar!O:O,Calendar!N:N,,-1),""))</f>
        <v/>
      </c>
      <c r="AI5773" s="61" t="str">
        <f>IF(AND(AH5773&lt;&gt;"",E5773="Live"),_xlfn.XLOOKUP(_xlfn.TEXTJOIN(" vs ",,C5773:D5773),Calendar!G:G,Calendar!K:K),"")</f>
        <v/>
      </c>
      <c r="AJ5773" s="61" t="str">
        <f>IF(AND(K5773&lt;&gt;"Match of the Day",K5773&lt;&gt;"Match of the Day 2",K5773&lt;&gt;"Match of the Day Repeat"),"",1+MAX($AJ$10:AJ5772))</f>
        <v/>
      </c>
    </row>
    <row r="5774" spans="34:36" x14ac:dyDescent="0.35">
      <c r="AH5774" s="16" t="str">
        <f>IF(AND(B5774="Premier League",E5774="Live"),_xlfn.XLOOKUP(_xlfn.TEXTJOIN(" vs ",,C5774:D5774),Calendar!G:G,Calendar!B:B),IF(AND(B5774="Premier League",E5774="Highlights"),_xlfn.XLOOKUP(H5774,Calendar!O:O,Calendar!N:N,,-1),""))</f>
        <v/>
      </c>
      <c r="AI5774" s="61" t="str">
        <f>IF(AND(AH5774&lt;&gt;"",E5774="Live"),_xlfn.XLOOKUP(_xlfn.TEXTJOIN(" vs ",,C5774:D5774),Calendar!G:G,Calendar!K:K),"")</f>
        <v/>
      </c>
      <c r="AJ5774" s="61" t="str">
        <f>IF(AND(K5774&lt;&gt;"Match of the Day",K5774&lt;&gt;"Match of the Day 2",K5774&lt;&gt;"Match of the Day Repeat"),"",1+MAX($AJ$10:AJ5773))</f>
        <v/>
      </c>
    </row>
    <row r="5775" spans="34:36" x14ac:dyDescent="0.35">
      <c r="AH5775" s="16" t="str">
        <f>IF(AND(B5775="Premier League",E5775="Live"),_xlfn.XLOOKUP(_xlfn.TEXTJOIN(" vs ",,C5775:D5775),Calendar!G:G,Calendar!B:B),IF(AND(B5775="Premier League",E5775="Highlights"),_xlfn.XLOOKUP(H5775,Calendar!O:O,Calendar!N:N,,-1),""))</f>
        <v/>
      </c>
      <c r="AI5775" s="61" t="str">
        <f>IF(AND(AH5775&lt;&gt;"",E5775="Live"),_xlfn.XLOOKUP(_xlfn.TEXTJOIN(" vs ",,C5775:D5775),Calendar!G:G,Calendar!K:K),"")</f>
        <v/>
      </c>
      <c r="AJ5775" s="61" t="str">
        <f>IF(AND(K5775&lt;&gt;"Match of the Day",K5775&lt;&gt;"Match of the Day 2",K5775&lt;&gt;"Match of the Day Repeat"),"",1+MAX($AJ$10:AJ5774))</f>
        <v/>
      </c>
    </row>
    <row r="5776" spans="34:36" x14ac:dyDescent="0.35">
      <c r="AH5776" s="16" t="str">
        <f>IF(AND(B5776="Premier League",E5776="Live"),_xlfn.XLOOKUP(_xlfn.TEXTJOIN(" vs ",,C5776:D5776),Calendar!G:G,Calendar!B:B),IF(AND(B5776="Premier League",E5776="Highlights"),_xlfn.XLOOKUP(H5776,Calendar!O:O,Calendar!N:N,,-1),""))</f>
        <v/>
      </c>
      <c r="AI5776" s="61" t="str">
        <f>IF(AND(AH5776&lt;&gt;"",E5776="Live"),_xlfn.XLOOKUP(_xlfn.TEXTJOIN(" vs ",,C5776:D5776),Calendar!G:G,Calendar!K:K),"")</f>
        <v/>
      </c>
      <c r="AJ5776" s="61" t="str">
        <f>IF(AND(K5776&lt;&gt;"Match of the Day",K5776&lt;&gt;"Match of the Day 2",K5776&lt;&gt;"Match of the Day Repeat"),"",1+MAX($AJ$10:AJ5775))</f>
        <v/>
      </c>
    </row>
    <row r="5777" spans="34:36" x14ac:dyDescent="0.35">
      <c r="AH5777" s="16" t="str">
        <f>IF(AND(B5777="Premier League",E5777="Live"),_xlfn.XLOOKUP(_xlfn.TEXTJOIN(" vs ",,C5777:D5777),Calendar!G:G,Calendar!B:B),IF(AND(B5777="Premier League",E5777="Highlights"),_xlfn.XLOOKUP(H5777,Calendar!O:O,Calendar!N:N,,-1),""))</f>
        <v/>
      </c>
      <c r="AI5777" s="61" t="str">
        <f>IF(AND(AH5777&lt;&gt;"",E5777="Live"),_xlfn.XLOOKUP(_xlfn.TEXTJOIN(" vs ",,C5777:D5777),Calendar!G:G,Calendar!K:K),"")</f>
        <v/>
      </c>
      <c r="AJ5777" s="61" t="str">
        <f>IF(AND(K5777&lt;&gt;"Match of the Day",K5777&lt;&gt;"Match of the Day 2",K5777&lt;&gt;"Match of the Day Repeat"),"",1+MAX($AJ$10:AJ5776))</f>
        <v/>
      </c>
    </row>
    <row r="5778" spans="34:36" x14ac:dyDescent="0.35">
      <c r="AH5778" s="16" t="str">
        <f>IF(AND(B5778="Premier League",E5778="Live"),_xlfn.XLOOKUP(_xlfn.TEXTJOIN(" vs ",,C5778:D5778),Calendar!G:G,Calendar!B:B),IF(AND(B5778="Premier League",E5778="Highlights"),_xlfn.XLOOKUP(H5778,Calendar!O:O,Calendar!N:N,,-1),""))</f>
        <v/>
      </c>
      <c r="AI5778" s="61" t="str">
        <f>IF(AND(AH5778&lt;&gt;"",E5778="Live"),_xlfn.XLOOKUP(_xlfn.TEXTJOIN(" vs ",,C5778:D5778),Calendar!G:G,Calendar!K:K),"")</f>
        <v/>
      </c>
      <c r="AJ5778" s="61" t="str">
        <f>IF(AND(K5778&lt;&gt;"Match of the Day",K5778&lt;&gt;"Match of the Day 2",K5778&lt;&gt;"Match of the Day Repeat"),"",1+MAX($AJ$10:AJ5777))</f>
        <v/>
      </c>
    </row>
    <row r="5779" spans="34:36" x14ac:dyDescent="0.35">
      <c r="AH5779" s="16" t="str">
        <f>IF(AND(B5779="Premier League",E5779="Live"),_xlfn.XLOOKUP(_xlfn.TEXTJOIN(" vs ",,C5779:D5779),Calendar!G:G,Calendar!B:B),IF(AND(B5779="Premier League",E5779="Highlights"),_xlfn.XLOOKUP(H5779,Calendar!O:O,Calendar!N:N,,-1),""))</f>
        <v/>
      </c>
      <c r="AI5779" s="61" t="str">
        <f>IF(AND(AH5779&lt;&gt;"",E5779="Live"),_xlfn.XLOOKUP(_xlfn.TEXTJOIN(" vs ",,C5779:D5779),Calendar!G:G,Calendar!K:K),"")</f>
        <v/>
      </c>
      <c r="AJ5779" s="61" t="str">
        <f>IF(AND(K5779&lt;&gt;"Match of the Day",K5779&lt;&gt;"Match of the Day 2",K5779&lt;&gt;"Match of the Day Repeat"),"",1+MAX($AJ$10:AJ5778))</f>
        <v/>
      </c>
    </row>
    <row r="5780" spans="34:36" x14ac:dyDescent="0.35">
      <c r="AH5780" s="16" t="str">
        <f>IF(AND(B5780="Premier League",E5780="Live"),_xlfn.XLOOKUP(_xlfn.TEXTJOIN(" vs ",,C5780:D5780),Calendar!G:G,Calendar!B:B),IF(AND(B5780="Premier League",E5780="Highlights"),_xlfn.XLOOKUP(H5780,Calendar!O:O,Calendar!N:N,,-1),""))</f>
        <v/>
      </c>
      <c r="AI5780" s="61" t="str">
        <f>IF(AND(AH5780&lt;&gt;"",E5780="Live"),_xlfn.XLOOKUP(_xlfn.TEXTJOIN(" vs ",,C5780:D5780),Calendar!G:G,Calendar!K:K),"")</f>
        <v/>
      </c>
      <c r="AJ5780" s="61" t="str">
        <f>IF(AND(K5780&lt;&gt;"Match of the Day",K5780&lt;&gt;"Match of the Day 2",K5780&lt;&gt;"Match of the Day Repeat"),"",1+MAX($AJ$10:AJ5779))</f>
        <v/>
      </c>
    </row>
    <row r="5781" spans="34:36" x14ac:dyDescent="0.35">
      <c r="AH5781" s="16" t="str">
        <f>IF(AND(B5781="Premier League",E5781="Live"),_xlfn.XLOOKUP(_xlfn.TEXTJOIN(" vs ",,C5781:D5781),Calendar!G:G,Calendar!B:B),IF(AND(B5781="Premier League",E5781="Highlights"),_xlfn.XLOOKUP(H5781,Calendar!O:O,Calendar!N:N,,-1),""))</f>
        <v/>
      </c>
      <c r="AI5781" s="61" t="str">
        <f>IF(AND(AH5781&lt;&gt;"",E5781="Live"),_xlfn.XLOOKUP(_xlfn.TEXTJOIN(" vs ",,C5781:D5781),Calendar!G:G,Calendar!K:K),"")</f>
        <v/>
      </c>
      <c r="AJ5781" s="61" t="str">
        <f>IF(AND(K5781&lt;&gt;"Match of the Day",K5781&lt;&gt;"Match of the Day 2",K5781&lt;&gt;"Match of the Day Repeat"),"",1+MAX($AJ$10:AJ5780))</f>
        <v/>
      </c>
    </row>
    <row r="5782" spans="34:36" x14ac:dyDescent="0.35">
      <c r="AH5782" s="16" t="str">
        <f>IF(AND(B5782="Premier League",E5782="Live"),_xlfn.XLOOKUP(_xlfn.TEXTJOIN(" vs ",,C5782:D5782),Calendar!G:G,Calendar!B:B),IF(AND(B5782="Premier League",E5782="Highlights"),_xlfn.XLOOKUP(H5782,Calendar!O:O,Calendar!N:N,,-1),""))</f>
        <v/>
      </c>
      <c r="AI5782" s="61" t="str">
        <f>IF(AND(AH5782&lt;&gt;"",E5782="Live"),_xlfn.XLOOKUP(_xlfn.TEXTJOIN(" vs ",,C5782:D5782),Calendar!G:G,Calendar!K:K),"")</f>
        <v/>
      </c>
      <c r="AJ5782" s="61" t="str">
        <f>IF(AND(K5782&lt;&gt;"Match of the Day",K5782&lt;&gt;"Match of the Day 2",K5782&lt;&gt;"Match of the Day Repeat"),"",1+MAX($AJ$10:AJ5781))</f>
        <v/>
      </c>
    </row>
    <row r="5783" spans="34:36" x14ac:dyDescent="0.35">
      <c r="AH5783" s="16" t="str">
        <f>IF(AND(B5783="Premier League",E5783="Live"),_xlfn.XLOOKUP(_xlfn.TEXTJOIN(" vs ",,C5783:D5783),Calendar!G:G,Calendar!B:B),IF(AND(B5783="Premier League",E5783="Highlights"),_xlfn.XLOOKUP(H5783,Calendar!O:O,Calendar!N:N,,-1),""))</f>
        <v/>
      </c>
      <c r="AI5783" s="61" t="str">
        <f>IF(AND(AH5783&lt;&gt;"",E5783="Live"),_xlfn.XLOOKUP(_xlfn.TEXTJOIN(" vs ",,C5783:D5783),Calendar!G:G,Calendar!K:K),"")</f>
        <v/>
      </c>
      <c r="AJ5783" s="61" t="str">
        <f>IF(AND(K5783&lt;&gt;"Match of the Day",K5783&lt;&gt;"Match of the Day 2",K5783&lt;&gt;"Match of the Day Repeat"),"",1+MAX($AJ$10:AJ5782))</f>
        <v/>
      </c>
    </row>
    <row r="5784" spans="34:36" x14ac:dyDescent="0.35">
      <c r="AH5784" s="16" t="str">
        <f>IF(AND(B5784="Premier League",E5784="Live"),_xlfn.XLOOKUP(_xlfn.TEXTJOIN(" vs ",,C5784:D5784),Calendar!G:G,Calendar!B:B),IF(AND(B5784="Premier League",E5784="Highlights"),_xlfn.XLOOKUP(H5784,Calendar!O:O,Calendar!N:N,,-1),""))</f>
        <v/>
      </c>
      <c r="AI5784" s="61" t="str">
        <f>IF(AND(AH5784&lt;&gt;"",E5784="Live"),_xlfn.XLOOKUP(_xlfn.TEXTJOIN(" vs ",,C5784:D5784),Calendar!G:G,Calendar!K:K),"")</f>
        <v/>
      </c>
      <c r="AJ5784" s="61" t="str">
        <f>IF(AND(K5784&lt;&gt;"Match of the Day",K5784&lt;&gt;"Match of the Day 2",K5784&lt;&gt;"Match of the Day Repeat"),"",1+MAX($AJ$10:AJ5783))</f>
        <v/>
      </c>
    </row>
    <row r="5785" spans="34:36" x14ac:dyDescent="0.35">
      <c r="AH5785" s="16" t="str">
        <f>IF(AND(B5785="Premier League",E5785="Live"),_xlfn.XLOOKUP(_xlfn.TEXTJOIN(" vs ",,C5785:D5785),Calendar!G:G,Calendar!B:B),IF(AND(B5785="Premier League",E5785="Highlights"),_xlfn.XLOOKUP(H5785,Calendar!O:O,Calendar!N:N,,-1),""))</f>
        <v/>
      </c>
      <c r="AI5785" s="61" t="str">
        <f>IF(AND(AH5785&lt;&gt;"",E5785="Live"),_xlfn.XLOOKUP(_xlfn.TEXTJOIN(" vs ",,C5785:D5785),Calendar!G:G,Calendar!K:K),"")</f>
        <v/>
      </c>
      <c r="AJ5785" s="61" t="str">
        <f>IF(AND(K5785&lt;&gt;"Match of the Day",K5785&lt;&gt;"Match of the Day 2",K5785&lt;&gt;"Match of the Day Repeat"),"",1+MAX($AJ$10:AJ5784))</f>
        <v/>
      </c>
    </row>
    <row r="5786" spans="34:36" x14ac:dyDescent="0.35">
      <c r="AH5786" s="16" t="str">
        <f>IF(AND(B5786="Premier League",E5786="Live"),_xlfn.XLOOKUP(_xlfn.TEXTJOIN(" vs ",,C5786:D5786),Calendar!G:G,Calendar!B:B),IF(AND(B5786="Premier League",E5786="Highlights"),_xlfn.XLOOKUP(H5786,Calendar!O:O,Calendar!N:N,,-1),""))</f>
        <v/>
      </c>
      <c r="AI5786" s="61" t="str">
        <f>IF(AND(AH5786&lt;&gt;"",E5786="Live"),_xlfn.XLOOKUP(_xlfn.TEXTJOIN(" vs ",,C5786:D5786),Calendar!G:G,Calendar!K:K),"")</f>
        <v/>
      </c>
      <c r="AJ5786" s="61" t="str">
        <f>IF(AND(K5786&lt;&gt;"Match of the Day",K5786&lt;&gt;"Match of the Day 2",K5786&lt;&gt;"Match of the Day Repeat"),"",1+MAX($AJ$10:AJ5785))</f>
        <v/>
      </c>
    </row>
    <row r="5787" spans="34:36" x14ac:dyDescent="0.35">
      <c r="AH5787" s="16" t="str">
        <f>IF(AND(B5787="Premier League",E5787="Live"),_xlfn.XLOOKUP(_xlfn.TEXTJOIN(" vs ",,C5787:D5787),Calendar!G:G,Calendar!B:B),IF(AND(B5787="Premier League",E5787="Highlights"),_xlfn.XLOOKUP(H5787,Calendar!O:O,Calendar!N:N,,-1),""))</f>
        <v/>
      </c>
      <c r="AI5787" s="61" t="str">
        <f>IF(AND(AH5787&lt;&gt;"",E5787="Live"),_xlfn.XLOOKUP(_xlfn.TEXTJOIN(" vs ",,C5787:D5787),Calendar!G:G,Calendar!K:K),"")</f>
        <v/>
      </c>
      <c r="AJ5787" s="61" t="str">
        <f>IF(AND(K5787&lt;&gt;"Match of the Day",K5787&lt;&gt;"Match of the Day 2",K5787&lt;&gt;"Match of the Day Repeat"),"",1+MAX($AJ$10:AJ5786))</f>
        <v/>
      </c>
    </row>
    <row r="5788" spans="34:36" x14ac:dyDescent="0.35">
      <c r="AH5788" s="16" t="str">
        <f>IF(AND(B5788="Premier League",E5788="Live"),_xlfn.XLOOKUP(_xlfn.TEXTJOIN(" vs ",,C5788:D5788),Calendar!G:G,Calendar!B:B),IF(AND(B5788="Premier League",E5788="Highlights"),_xlfn.XLOOKUP(H5788,Calendar!O:O,Calendar!N:N,,-1),""))</f>
        <v/>
      </c>
      <c r="AI5788" s="61" t="str">
        <f>IF(AND(AH5788&lt;&gt;"",E5788="Live"),_xlfn.XLOOKUP(_xlfn.TEXTJOIN(" vs ",,C5788:D5788),Calendar!G:G,Calendar!K:K),"")</f>
        <v/>
      </c>
      <c r="AJ5788" s="61" t="str">
        <f>IF(AND(K5788&lt;&gt;"Match of the Day",K5788&lt;&gt;"Match of the Day 2",K5788&lt;&gt;"Match of the Day Repeat"),"",1+MAX($AJ$10:AJ5787))</f>
        <v/>
      </c>
    </row>
    <row r="5789" spans="34:36" x14ac:dyDescent="0.35">
      <c r="AH5789" s="16" t="str">
        <f>IF(AND(B5789="Premier League",E5789="Live"),_xlfn.XLOOKUP(_xlfn.TEXTJOIN(" vs ",,C5789:D5789),Calendar!G:G,Calendar!B:B),IF(AND(B5789="Premier League",E5789="Highlights"),_xlfn.XLOOKUP(H5789,Calendar!O:O,Calendar!N:N,,-1),""))</f>
        <v/>
      </c>
      <c r="AI5789" s="61" t="str">
        <f>IF(AND(AH5789&lt;&gt;"",E5789="Live"),_xlfn.XLOOKUP(_xlfn.TEXTJOIN(" vs ",,C5789:D5789),Calendar!G:G,Calendar!K:K),"")</f>
        <v/>
      </c>
      <c r="AJ5789" s="61" t="str">
        <f>IF(AND(K5789&lt;&gt;"Match of the Day",K5789&lt;&gt;"Match of the Day 2",K5789&lt;&gt;"Match of the Day Repeat"),"",1+MAX($AJ$10:AJ5788))</f>
        <v/>
      </c>
    </row>
    <row r="5790" spans="34:36" x14ac:dyDescent="0.35">
      <c r="AH5790" s="16" t="str">
        <f>IF(AND(B5790="Premier League",E5790="Live"),_xlfn.XLOOKUP(_xlfn.TEXTJOIN(" vs ",,C5790:D5790),Calendar!G:G,Calendar!B:B),IF(AND(B5790="Premier League",E5790="Highlights"),_xlfn.XLOOKUP(H5790,Calendar!O:O,Calendar!N:N,,-1),""))</f>
        <v/>
      </c>
      <c r="AI5790" s="61" t="str">
        <f>IF(AND(AH5790&lt;&gt;"",E5790="Live"),_xlfn.XLOOKUP(_xlfn.TEXTJOIN(" vs ",,C5790:D5790),Calendar!G:G,Calendar!K:K),"")</f>
        <v/>
      </c>
      <c r="AJ5790" s="61" t="str">
        <f>IF(AND(K5790&lt;&gt;"Match of the Day",K5790&lt;&gt;"Match of the Day 2",K5790&lt;&gt;"Match of the Day Repeat"),"",1+MAX($AJ$10:AJ5789))</f>
        <v/>
      </c>
    </row>
    <row r="5791" spans="34:36" x14ac:dyDescent="0.35">
      <c r="AH5791" s="16" t="str">
        <f>IF(AND(B5791="Premier League",E5791="Live"),_xlfn.XLOOKUP(_xlfn.TEXTJOIN(" vs ",,C5791:D5791),Calendar!G:G,Calendar!B:B),IF(AND(B5791="Premier League",E5791="Highlights"),_xlfn.XLOOKUP(H5791,Calendar!O:O,Calendar!N:N,,-1),""))</f>
        <v/>
      </c>
      <c r="AI5791" s="61" t="str">
        <f>IF(AND(AH5791&lt;&gt;"",E5791="Live"),_xlfn.XLOOKUP(_xlfn.TEXTJOIN(" vs ",,C5791:D5791),Calendar!G:G,Calendar!K:K),"")</f>
        <v/>
      </c>
      <c r="AJ5791" s="61" t="str">
        <f>IF(AND(K5791&lt;&gt;"Match of the Day",K5791&lt;&gt;"Match of the Day 2",K5791&lt;&gt;"Match of the Day Repeat"),"",1+MAX($AJ$10:AJ5790))</f>
        <v/>
      </c>
    </row>
    <row r="5792" spans="34:36" x14ac:dyDescent="0.35">
      <c r="AH5792" s="16" t="str">
        <f>IF(AND(B5792="Premier League",E5792="Live"),_xlfn.XLOOKUP(_xlfn.TEXTJOIN(" vs ",,C5792:D5792),Calendar!G:G,Calendar!B:B),IF(AND(B5792="Premier League",E5792="Highlights"),_xlfn.XLOOKUP(H5792,Calendar!O:O,Calendar!N:N,,-1),""))</f>
        <v/>
      </c>
      <c r="AI5792" s="61" t="str">
        <f>IF(AND(AH5792&lt;&gt;"",E5792="Live"),_xlfn.XLOOKUP(_xlfn.TEXTJOIN(" vs ",,C5792:D5792),Calendar!G:G,Calendar!K:K),"")</f>
        <v/>
      </c>
      <c r="AJ5792" s="61" t="str">
        <f>IF(AND(K5792&lt;&gt;"Match of the Day",K5792&lt;&gt;"Match of the Day 2",K5792&lt;&gt;"Match of the Day Repeat"),"",1+MAX($AJ$10:AJ5791))</f>
        <v/>
      </c>
    </row>
    <row r="5793" spans="34:36" x14ac:dyDescent="0.35">
      <c r="AH5793" s="16" t="str">
        <f>IF(AND(B5793="Premier League",E5793="Live"),_xlfn.XLOOKUP(_xlfn.TEXTJOIN(" vs ",,C5793:D5793),Calendar!G:G,Calendar!B:B),IF(AND(B5793="Premier League",E5793="Highlights"),_xlfn.XLOOKUP(H5793,Calendar!O:O,Calendar!N:N,,-1),""))</f>
        <v/>
      </c>
      <c r="AI5793" s="61" t="str">
        <f>IF(AND(AH5793&lt;&gt;"",E5793="Live"),_xlfn.XLOOKUP(_xlfn.TEXTJOIN(" vs ",,C5793:D5793),Calendar!G:G,Calendar!K:K),"")</f>
        <v/>
      </c>
      <c r="AJ5793" s="61" t="str">
        <f>IF(AND(K5793&lt;&gt;"Match of the Day",K5793&lt;&gt;"Match of the Day 2",K5793&lt;&gt;"Match of the Day Repeat"),"",1+MAX($AJ$10:AJ5792))</f>
        <v/>
      </c>
    </row>
    <row r="5794" spans="34:36" x14ac:dyDescent="0.35">
      <c r="AH5794" s="16" t="str">
        <f>IF(AND(B5794="Premier League",E5794="Live"),_xlfn.XLOOKUP(_xlfn.TEXTJOIN(" vs ",,C5794:D5794),Calendar!G:G,Calendar!B:B),IF(AND(B5794="Premier League",E5794="Highlights"),_xlfn.XLOOKUP(H5794,Calendar!O:O,Calendar!N:N,,-1),""))</f>
        <v/>
      </c>
      <c r="AI5794" s="61" t="str">
        <f>IF(AND(AH5794&lt;&gt;"",E5794="Live"),_xlfn.XLOOKUP(_xlfn.TEXTJOIN(" vs ",,C5794:D5794),Calendar!G:G,Calendar!K:K),"")</f>
        <v/>
      </c>
      <c r="AJ5794" s="61" t="str">
        <f>IF(AND(K5794&lt;&gt;"Match of the Day",K5794&lt;&gt;"Match of the Day 2",K5794&lt;&gt;"Match of the Day Repeat"),"",1+MAX($AJ$10:AJ5793))</f>
        <v/>
      </c>
    </row>
    <row r="5795" spans="34:36" x14ac:dyDescent="0.35">
      <c r="AH5795" s="16" t="str">
        <f>IF(AND(B5795="Premier League",E5795="Live"),_xlfn.XLOOKUP(_xlfn.TEXTJOIN(" vs ",,C5795:D5795),Calendar!G:G,Calendar!B:B),IF(AND(B5795="Premier League",E5795="Highlights"),_xlfn.XLOOKUP(H5795,Calendar!O:O,Calendar!N:N,,-1),""))</f>
        <v/>
      </c>
      <c r="AI5795" s="61" t="str">
        <f>IF(AND(AH5795&lt;&gt;"",E5795="Live"),_xlfn.XLOOKUP(_xlfn.TEXTJOIN(" vs ",,C5795:D5795),Calendar!G:G,Calendar!K:K),"")</f>
        <v/>
      </c>
      <c r="AJ5795" s="61" t="str">
        <f>IF(AND(K5795&lt;&gt;"Match of the Day",K5795&lt;&gt;"Match of the Day 2",K5795&lt;&gt;"Match of the Day Repeat"),"",1+MAX($AJ$10:AJ5794))</f>
        <v/>
      </c>
    </row>
    <row r="5796" spans="34:36" x14ac:dyDescent="0.35">
      <c r="AH5796" s="16" t="str">
        <f>IF(AND(B5796="Premier League",E5796="Live"),_xlfn.XLOOKUP(_xlfn.TEXTJOIN(" vs ",,C5796:D5796),Calendar!G:G,Calendar!B:B),IF(AND(B5796="Premier League",E5796="Highlights"),_xlfn.XLOOKUP(H5796,Calendar!O:O,Calendar!N:N,,-1),""))</f>
        <v/>
      </c>
      <c r="AI5796" s="61" t="str">
        <f>IF(AND(AH5796&lt;&gt;"",E5796="Live"),_xlfn.XLOOKUP(_xlfn.TEXTJOIN(" vs ",,C5796:D5796),Calendar!G:G,Calendar!K:K),"")</f>
        <v/>
      </c>
      <c r="AJ5796" s="61" t="str">
        <f>IF(AND(K5796&lt;&gt;"Match of the Day",K5796&lt;&gt;"Match of the Day 2",K5796&lt;&gt;"Match of the Day Repeat"),"",1+MAX($AJ$10:AJ5795))</f>
        <v/>
      </c>
    </row>
    <row r="5797" spans="34:36" x14ac:dyDescent="0.35">
      <c r="AH5797" s="16" t="str">
        <f>IF(AND(B5797="Premier League",E5797="Live"),_xlfn.XLOOKUP(_xlfn.TEXTJOIN(" vs ",,C5797:D5797),Calendar!G:G,Calendar!B:B),IF(AND(B5797="Premier League",E5797="Highlights"),_xlfn.XLOOKUP(H5797,Calendar!O:O,Calendar!N:N,,-1),""))</f>
        <v/>
      </c>
      <c r="AI5797" s="61" t="str">
        <f>IF(AND(AH5797&lt;&gt;"",E5797="Live"),_xlfn.XLOOKUP(_xlfn.TEXTJOIN(" vs ",,C5797:D5797),Calendar!G:G,Calendar!K:K),"")</f>
        <v/>
      </c>
      <c r="AJ5797" s="61" t="str">
        <f>IF(AND(K5797&lt;&gt;"Match of the Day",K5797&lt;&gt;"Match of the Day 2",K5797&lt;&gt;"Match of the Day Repeat"),"",1+MAX($AJ$10:AJ5796))</f>
        <v/>
      </c>
    </row>
    <row r="5798" spans="34:36" x14ac:dyDescent="0.35">
      <c r="AH5798" s="16" t="str">
        <f>IF(AND(B5798="Premier League",E5798="Live"),_xlfn.XLOOKUP(_xlfn.TEXTJOIN(" vs ",,C5798:D5798),Calendar!G:G,Calendar!B:B),IF(AND(B5798="Premier League",E5798="Highlights"),_xlfn.XLOOKUP(H5798,Calendar!O:O,Calendar!N:N,,-1),""))</f>
        <v/>
      </c>
      <c r="AI5798" s="61" t="str">
        <f>IF(AND(AH5798&lt;&gt;"",E5798="Live"),_xlfn.XLOOKUP(_xlfn.TEXTJOIN(" vs ",,C5798:D5798),Calendar!G:G,Calendar!K:K),"")</f>
        <v/>
      </c>
      <c r="AJ5798" s="61" t="str">
        <f>IF(AND(K5798&lt;&gt;"Match of the Day",K5798&lt;&gt;"Match of the Day 2",K5798&lt;&gt;"Match of the Day Repeat"),"",1+MAX($AJ$10:AJ5797))</f>
        <v/>
      </c>
    </row>
    <row r="5799" spans="34:36" x14ac:dyDescent="0.35">
      <c r="AH5799" s="16" t="str">
        <f>IF(AND(B5799="Premier League",E5799="Live"),_xlfn.XLOOKUP(_xlfn.TEXTJOIN(" vs ",,C5799:D5799),Calendar!G:G,Calendar!B:B),IF(AND(B5799="Premier League",E5799="Highlights"),_xlfn.XLOOKUP(H5799,Calendar!O:O,Calendar!N:N,,-1),""))</f>
        <v/>
      </c>
      <c r="AI5799" s="61" t="str">
        <f>IF(AND(AH5799&lt;&gt;"",E5799="Live"),_xlfn.XLOOKUP(_xlfn.TEXTJOIN(" vs ",,C5799:D5799),Calendar!G:G,Calendar!K:K),"")</f>
        <v/>
      </c>
      <c r="AJ5799" s="61" t="str">
        <f>IF(AND(K5799&lt;&gt;"Match of the Day",K5799&lt;&gt;"Match of the Day 2",K5799&lt;&gt;"Match of the Day Repeat"),"",1+MAX($AJ$10:AJ5798))</f>
        <v/>
      </c>
    </row>
    <row r="5800" spans="34:36" x14ac:dyDescent="0.35">
      <c r="AH5800" s="16" t="str">
        <f>IF(AND(B5800="Premier League",E5800="Live"),_xlfn.XLOOKUP(_xlfn.TEXTJOIN(" vs ",,C5800:D5800),Calendar!G:G,Calendar!B:B),IF(AND(B5800="Premier League",E5800="Highlights"),_xlfn.XLOOKUP(H5800,Calendar!O:O,Calendar!N:N,,-1),""))</f>
        <v/>
      </c>
      <c r="AI5800" s="61" t="str">
        <f>IF(AND(AH5800&lt;&gt;"",E5800="Live"),_xlfn.XLOOKUP(_xlfn.TEXTJOIN(" vs ",,C5800:D5800),Calendar!G:G,Calendar!K:K),"")</f>
        <v/>
      </c>
      <c r="AJ5800" s="61" t="str">
        <f>IF(AND(K5800&lt;&gt;"Match of the Day",K5800&lt;&gt;"Match of the Day 2",K5800&lt;&gt;"Match of the Day Repeat"),"",1+MAX($AJ$10:AJ5799))</f>
        <v/>
      </c>
    </row>
    <row r="5801" spans="34:36" x14ac:dyDescent="0.35">
      <c r="AH5801" s="16" t="str">
        <f>IF(AND(B5801="Premier League",E5801="Live"),_xlfn.XLOOKUP(_xlfn.TEXTJOIN(" vs ",,C5801:D5801),Calendar!G:G,Calendar!B:B),IF(AND(B5801="Premier League",E5801="Highlights"),_xlfn.XLOOKUP(H5801,Calendar!O:O,Calendar!N:N,,-1),""))</f>
        <v/>
      </c>
      <c r="AI5801" s="61" t="str">
        <f>IF(AND(AH5801&lt;&gt;"",E5801="Live"),_xlfn.XLOOKUP(_xlfn.TEXTJOIN(" vs ",,C5801:D5801),Calendar!G:G,Calendar!K:K),"")</f>
        <v/>
      </c>
      <c r="AJ5801" s="61" t="str">
        <f>IF(AND(K5801&lt;&gt;"Match of the Day",K5801&lt;&gt;"Match of the Day 2",K5801&lt;&gt;"Match of the Day Repeat"),"",1+MAX($AJ$10:AJ5800))</f>
        <v/>
      </c>
    </row>
    <row r="5802" spans="34:36" x14ac:dyDescent="0.35">
      <c r="AH5802" s="16" t="str">
        <f>IF(AND(B5802="Premier League",E5802="Live"),_xlfn.XLOOKUP(_xlfn.TEXTJOIN(" vs ",,C5802:D5802),Calendar!G:G,Calendar!B:B),IF(AND(B5802="Premier League",E5802="Highlights"),_xlfn.XLOOKUP(H5802,Calendar!O:O,Calendar!N:N,,-1),""))</f>
        <v/>
      </c>
      <c r="AI5802" s="61" t="str">
        <f>IF(AND(AH5802&lt;&gt;"",E5802="Live"),_xlfn.XLOOKUP(_xlfn.TEXTJOIN(" vs ",,C5802:D5802),Calendar!G:G,Calendar!K:K),"")</f>
        <v/>
      </c>
      <c r="AJ5802" s="61" t="str">
        <f>IF(AND(K5802&lt;&gt;"Match of the Day",K5802&lt;&gt;"Match of the Day 2",K5802&lt;&gt;"Match of the Day Repeat"),"",1+MAX($AJ$10:AJ5801))</f>
        <v/>
      </c>
    </row>
    <row r="5803" spans="34:36" x14ac:dyDescent="0.35">
      <c r="AH5803" s="16" t="str">
        <f>IF(AND(B5803="Premier League",E5803="Live"),_xlfn.XLOOKUP(_xlfn.TEXTJOIN(" vs ",,C5803:D5803),Calendar!G:G,Calendar!B:B),IF(AND(B5803="Premier League",E5803="Highlights"),_xlfn.XLOOKUP(H5803,Calendar!O:O,Calendar!N:N,,-1),""))</f>
        <v/>
      </c>
      <c r="AI5803" s="61" t="str">
        <f>IF(AND(AH5803&lt;&gt;"",E5803="Live"),_xlfn.XLOOKUP(_xlfn.TEXTJOIN(" vs ",,C5803:D5803),Calendar!G:G,Calendar!K:K),"")</f>
        <v/>
      </c>
      <c r="AJ5803" s="61" t="str">
        <f>IF(AND(K5803&lt;&gt;"Match of the Day",K5803&lt;&gt;"Match of the Day 2",K5803&lt;&gt;"Match of the Day Repeat"),"",1+MAX($AJ$10:AJ5802))</f>
        <v/>
      </c>
    </row>
    <row r="5804" spans="34:36" x14ac:dyDescent="0.35">
      <c r="AH5804" s="16" t="str">
        <f>IF(AND(B5804="Premier League",E5804="Live"),_xlfn.XLOOKUP(_xlfn.TEXTJOIN(" vs ",,C5804:D5804),Calendar!G:G,Calendar!B:B),IF(AND(B5804="Premier League",E5804="Highlights"),_xlfn.XLOOKUP(H5804,Calendar!O:O,Calendar!N:N,,-1),""))</f>
        <v/>
      </c>
      <c r="AI5804" s="61" t="str">
        <f>IF(AND(AH5804&lt;&gt;"",E5804="Live"),_xlfn.XLOOKUP(_xlfn.TEXTJOIN(" vs ",,C5804:D5804),Calendar!G:G,Calendar!K:K),"")</f>
        <v/>
      </c>
      <c r="AJ5804" s="61" t="str">
        <f>IF(AND(K5804&lt;&gt;"Match of the Day",K5804&lt;&gt;"Match of the Day 2",K5804&lt;&gt;"Match of the Day Repeat"),"",1+MAX($AJ$10:AJ5803))</f>
        <v/>
      </c>
    </row>
    <row r="5805" spans="34:36" x14ac:dyDescent="0.35">
      <c r="AH5805" s="16" t="str">
        <f>IF(AND(B5805="Premier League",E5805="Live"),_xlfn.XLOOKUP(_xlfn.TEXTJOIN(" vs ",,C5805:D5805),Calendar!G:G,Calendar!B:B),IF(AND(B5805="Premier League",E5805="Highlights"),_xlfn.XLOOKUP(H5805,Calendar!O:O,Calendar!N:N,,-1),""))</f>
        <v/>
      </c>
      <c r="AI5805" s="61" t="str">
        <f>IF(AND(AH5805&lt;&gt;"",E5805="Live"),_xlfn.XLOOKUP(_xlfn.TEXTJOIN(" vs ",,C5805:D5805),Calendar!G:G,Calendar!K:K),"")</f>
        <v/>
      </c>
      <c r="AJ5805" s="61" t="str">
        <f>IF(AND(K5805&lt;&gt;"Match of the Day",K5805&lt;&gt;"Match of the Day 2",K5805&lt;&gt;"Match of the Day Repeat"),"",1+MAX($AJ$10:AJ5804))</f>
        <v/>
      </c>
    </row>
    <row r="5806" spans="34:36" x14ac:dyDescent="0.35">
      <c r="AH5806" s="16" t="str">
        <f>IF(AND(B5806="Premier League",E5806="Live"),_xlfn.XLOOKUP(_xlfn.TEXTJOIN(" vs ",,C5806:D5806),Calendar!G:G,Calendar!B:B),IF(AND(B5806="Premier League",E5806="Highlights"),_xlfn.XLOOKUP(H5806,Calendar!O:O,Calendar!N:N,,-1),""))</f>
        <v/>
      </c>
      <c r="AI5806" s="61" t="str">
        <f>IF(AND(AH5806&lt;&gt;"",E5806="Live"),_xlfn.XLOOKUP(_xlfn.TEXTJOIN(" vs ",,C5806:D5806),Calendar!G:G,Calendar!K:K),"")</f>
        <v/>
      </c>
      <c r="AJ5806" s="61" t="str">
        <f>IF(AND(K5806&lt;&gt;"Match of the Day",K5806&lt;&gt;"Match of the Day 2",K5806&lt;&gt;"Match of the Day Repeat"),"",1+MAX($AJ$10:AJ5805))</f>
        <v/>
      </c>
    </row>
    <row r="5807" spans="34:36" x14ac:dyDescent="0.35">
      <c r="AH5807" s="16" t="str">
        <f>IF(AND(B5807="Premier League",E5807="Live"),_xlfn.XLOOKUP(_xlfn.TEXTJOIN(" vs ",,C5807:D5807),Calendar!G:G,Calendar!B:B),IF(AND(B5807="Premier League",E5807="Highlights"),_xlfn.XLOOKUP(H5807,Calendar!O:O,Calendar!N:N,,-1),""))</f>
        <v/>
      </c>
      <c r="AI5807" s="61" t="str">
        <f>IF(AND(AH5807&lt;&gt;"",E5807="Live"),_xlfn.XLOOKUP(_xlfn.TEXTJOIN(" vs ",,C5807:D5807),Calendar!G:G,Calendar!K:K),"")</f>
        <v/>
      </c>
      <c r="AJ5807" s="61" t="str">
        <f>IF(AND(K5807&lt;&gt;"Match of the Day",K5807&lt;&gt;"Match of the Day 2",K5807&lt;&gt;"Match of the Day Repeat"),"",1+MAX($AJ$10:AJ5806))</f>
        <v/>
      </c>
    </row>
    <row r="5808" spans="34:36" x14ac:dyDescent="0.35">
      <c r="AH5808" s="16" t="str">
        <f>IF(AND(B5808="Premier League",E5808="Live"),_xlfn.XLOOKUP(_xlfn.TEXTJOIN(" vs ",,C5808:D5808),Calendar!G:G,Calendar!B:B),IF(AND(B5808="Premier League",E5808="Highlights"),_xlfn.XLOOKUP(H5808,Calendar!O:O,Calendar!N:N,,-1),""))</f>
        <v/>
      </c>
      <c r="AI5808" s="61" t="str">
        <f>IF(AND(AH5808&lt;&gt;"",E5808="Live"),_xlfn.XLOOKUP(_xlfn.TEXTJOIN(" vs ",,C5808:D5808),Calendar!G:G,Calendar!K:K),"")</f>
        <v/>
      </c>
      <c r="AJ5808" s="61" t="str">
        <f>IF(AND(K5808&lt;&gt;"Match of the Day",K5808&lt;&gt;"Match of the Day 2",K5808&lt;&gt;"Match of the Day Repeat"),"",1+MAX($AJ$10:AJ5807))</f>
        <v/>
      </c>
    </row>
    <row r="5809" spans="34:36" x14ac:dyDescent="0.35">
      <c r="AH5809" s="16" t="str">
        <f>IF(AND(B5809="Premier League",E5809="Live"),_xlfn.XLOOKUP(_xlfn.TEXTJOIN(" vs ",,C5809:D5809),Calendar!G:G,Calendar!B:B),IF(AND(B5809="Premier League",E5809="Highlights"),_xlfn.XLOOKUP(H5809,Calendar!O:O,Calendar!N:N,,-1),""))</f>
        <v/>
      </c>
      <c r="AI5809" s="61" t="str">
        <f>IF(AND(AH5809&lt;&gt;"",E5809="Live"),_xlfn.XLOOKUP(_xlfn.TEXTJOIN(" vs ",,C5809:D5809),Calendar!G:G,Calendar!K:K),"")</f>
        <v/>
      </c>
      <c r="AJ5809" s="61" t="str">
        <f>IF(AND(K5809&lt;&gt;"Match of the Day",K5809&lt;&gt;"Match of the Day 2",K5809&lt;&gt;"Match of the Day Repeat"),"",1+MAX($AJ$10:AJ5808))</f>
        <v/>
      </c>
    </row>
    <row r="5810" spans="34:36" x14ac:dyDescent="0.35">
      <c r="AH5810" s="16" t="str">
        <f>IF(AND(B5810="Premier League",E5810="Live"),_xlfn.XLOOKUP(_xlfn.TEXTJOIN(" vs ",,C5810:D5810),Calendar!G:G,Calendar!B:B),IF(AND(B5810="Premier League",E5810="Highlights"),_xlfn.XLOOKUP(H5810,Calendar!O:O,Calendar!N:N,,-1),""))</f>
        <v/>
      </c>
      <c r="AI5810" s="61" t="str">
        <f>IF(AND(AH5810&lt;&gt;"",E5810="Live"),_xlfn.XLOOKUP(_xlfn.TEXTJOIN(" vs ",,C5810:D5810),Calendar!G:G,Calendar!K:K),"")</f>
        <v/>
      </c>
      <c r="AJ5810" s="61" t="str">
        <f>IF(AND(K5810&lt;&gt;"Match of the Day",K5810&lt;&gt;"Match of the Day 2",K5810&lt;&gt;"Match of the Day Repeat"),"",1+MAX($AJ$10:AJ5809))</f>
        <v/>
      </c>
    </row>
    <row r="5811" spans="34:36" x14ac:dyDescent="0.35">
      <c r="AH5811" s="16" t="str">
        <f>IF(AND(B5811="Premier League",E5811="Live"),_xlfn.XLOOKUP(_xlfn.TEXTJOIN(" vs ",,C5811:D5811),Calendar!G:G,Calendar!B:B),IF(AND(B5811="Premier League",E5811="Highlights"),_xlfn.XLOOKUP(H5811,Calendar!O:O,Calendar!N:N,,-1),""))</f>
        <v/>
      </c>
      <c r="AI5811" s="61" t="str">
        <f>IF(AND(AH5811&lt;&gt;"",E5811="Live"),_xlfn.XLOOKUP(_xlfn.TEXTJOIN(" vs ",,C5811:D5811),Calendar!G:G,Calendar!K:K),"")</f>
        <v/>
      </c>
      <c r="AJ5811" s="61" t="str">
        <f>IF(AND(K5811&lt;&gt;"Match of the Day",K5811&lt;&gt;"Match of the Day 2",K5811&lt;&gt;"Match of the Day Repeat"),"",1+MAX($AJ$10:AJ5810))</f>
        <v/>
      </c>
    </row>
    <row r="5812" spans="34:36" x14ac:dyDescent="0.35">
      <c r="AH5812" s="16" t="str">
        <f>IF(AND(B5812="Premier League",E5812="Live"),_xlfn.XLOOKUP(_xlfn.TEXTJOIN(" vs ",,C5812:D5812),Calendar!G:G,Calendar!B:B),IF(AND(B5812="Premier League",E5812="Highlights"),_xlfn.XLOOKUP(H5812,Calendar!O:O,Calendar!N:N,,-1),""))</f>
        <v/>
      </c>
      <c r="AI5812" s="61" t="str">
        <f>IF(AND(AH5812&lt;&gt;"",E5812="Live"),_xlfn.XLOOKUP(_xlfn.TEXTJOIN(" vs ",,C5812:D5812),Calendar!G:G,Calendar!K:K),"")</f>
        <v/>
      </c>
      <c r="AJ5812" s="61" t="str">
        <f>IF(AND(K5812&lt;&gt;"Match of the Day",K5812&lt;&gt;"Match of the Day 2",K5812&lt;&gt;"Match of the Day Repeat"),"",1+MAX($AJ$10:AJ5811))</f>
        <v/>
      </c>
    </row>
    <row r="5813" spans="34:36" x14ac:dyDescent="0.35">
      <c r="AH5813" s="16" t="str">
        <f>IF(AND(B5813="Premier League",E5813="Live"),_xlfn.XLOOKUP(_xlfn.TEXTJOIN(" vs ",,C5813:D5813),Calendar!G:G,Calendar!B:B),IF(AND(B5813="Premier League",E5813="Highlights"),_xlfn.XLOOKUP(H5813,Calendar!O:O,Calendar!N:N,,-1),""))</f>
        <v/>
      </c>
      <c r="AI5813" s="61" t="str">
        <f>IF(AND(AH5813&lt;&gt;"",E5813="Live"),_xlfn.XLOOKUP(_xlfn.TEXTJOIN(" vs ",,C5813:D5813),Calendar!G:G,Calendar!K:K),"")</f>
        <v/>
      </c>
      <c r="AJ5813" s="61" t="str">
        <f>IF(AND(K5813&lt;&gt;"Match of the Day",K5813&lt;&gt;"Match of the Day 2",K5813&lt;&gt;"Match of the Day Repeat"),"",1+MAX($AJ$10:AJ5812))</f>
        <v/>
      </c>
    </row>
    <row r="5814" spans="34:36" x14ac:dyDescent="0.35">
      <c r="AH5814" s="16" t="str">
        <f>IF(AND(B5814="Premier League",E5814="Live"),_xlfn.XLOOKUP(_xlfn.TEXTJOIN(" vs ",,C5814:D5814),Calendar!G:G,Calendar!B:B),IF(AND(B5814="Premier League",E5814="Highlights"),_xlfn.XLOOKUP(H5814,Calendar!O:O,Calendar!N:N,,-1),""))</f>
        <v/>
      </c>
      <c r="AI5814" s="61" t="str">
        <f>IF(AND(AH5814&lt;&gt;"",E5814="Live"),_xlfn.XLOOKUP(_xlfn.TEXTJOIN(" vs ",,C5814:D5814),Calendar!G:G,Calendar!K:K),"")</f>
        <v/>
      </c>
      <c r="AJ5814" s="61" t="str">
        <f>IF(AND(K5814&lt;&gt;"Match of the Day",K5814&lt;&gt;"Match of the Day 2",K5814&lt;&gt;"Match of the Day Repeat"),"",1+MAX($AJ$10:AJ5813))</f>
        <v/>
      </c>
    </row>
    <row r="5815" spans="34:36" x14ac:dyDescent="0.35">
      <c r="AH5815" s="16" t="str">
        <f>IF(AND(B5815="Premier League",E5815="Live"),_xlfn.XLOOKUP(_xlfn.TEXTJOIN(" vs ",,C5815:D5815),Calendar!G:G,Calendar!B:B),IF(AND(B5815="Premier League",E5815="Highlights"),_xlfn.XLOOKUP(H5815,Calendar!O:O,Calendar!N:N,,-1),""))</f>
        <v/>
      </c>
      <c r="AI5815" s="61" t="str">
        <f>IF(AND(AH5815&lt;&gt;"",E5815="Live"),_xlfn.XLOOKUP(_xlfn.TEXTJOIN(" vs ",,C5815:D5815),Calendar!G:G,Calendar!K:K),"")</f>
        <v/>
      </c>
      <c r="AJ5815" s="61" t="str">
        <f>IF(AND(K5815&lt;&gt;"Match of the Day",K5815&lt;&gt;"Match of the Day 2",K5815&lt;&gt;"Match of the Day Repeat"),"",1+MAX($AJ$10:AJ5814))</f>
        <v/>
      </c>
    </row>
    <row r="5816" spans="34:36" x14ac:dyDescent="0.35">
      <c r="AH5816" s="16" t="str">
        <f>IF(AND(B5816="Premier League",E5816="Live"),_xlfn.XLOOKUP(_xlfn.TEXTJOIN(" vs ",,C5816:D5816),Calendar!G:G,Calendar!B:B),IF(AND(B5816="Premier League",E5816="Highlights"),_xlfn.XLOOKUP(H5816,Calendar!O:O,Calendar!N:N,,-1),""))</f>
        <v/>
      </c>
      <c r="AI5816" s="61" t="str">
        <f>IF(AND(AH5816&lt;&gt;"",E5816="Live"),_xlfn.XLOOKUP(_xlfn.TEXTJOIN(" vs ",,C5816:D5816),Calendar!G:G,Calendar!K:K),"")</f>
        <v/>
      </c>
      <c r="AJ5816" s="61" t="str">
        <f>IF(AND(K5816&lt;&gt;"Match of the Day",K5816&lt;&gt;"Match of the Day 2",K5816&lt;&gt;"Match of the Day Repeat"),"",1+MAX($AJ$10:AJ5815))</f>
        <v/>
      </c>
    </row>
    <row r="5817" spans="34:36" x14ac:dyDescent="0.35">
      <c r="AH5817" s="16" t="str">
        <f>IF(AND(B5817="Premier League",E5817="Live"),_xlfn.XLOOKUP(_xlfn.TEXTJOIN(" vs ",,C5817:D5817),Calendar!G:G,Calendar!B:B),IF(AND(B5817="Premier League",E5817="Highlights"),_xlfn.XLOOKUP(H5817,Calendar!O:O,Calendar!N:N,,-1),""))</f>
        <v/>
      </c>
      <c r="AI5817" s="61" t="str">
        <f>IF(AND(AH5817&lt;&gt;"",E5817="Live"),_xlfn.XLOOKUP(_xlfn.TEXTJOIN(" vs ",,C5817:D5817),Calendar!G:G,Calendar!K:K),"")</f>
        <v/>
      </c>
      <c r="AJ5817" s="61" t="str">
        <f>IF(AND(K5817&lt;&gt;"Match of the Day",K5817&lt;&gt;"Match of the Day 2",K5817&lt;&gt;"Match of the Day Repeat"),"",1+MAX($AJ$10:AJ5816))</f>
        <v/>
      </c>
    </row>
    <row r="5818" spans="34:36" x14ac:dyDescent="0.35">
      <c r="AH5818" s="16" t="str">
        <f>IF(AND(B5818="Premier League",E5818="Live"),_xlfn.XLOOKUP(_xlfn.TEXTJOIN(" vs ",,C5818:D5818),Calendar!G:G,Calendar!B:B),IF(AND(B5818="Premier League",E5818="Highlights"),_xlfn.XLOOKUP(H5818,Calendar!O:O,Calendar!N:N,,-1),""))</f>
        <v/>
      </c>
      <c r="AI5818" s="61" t="str">
        <f>IF(AND(AH5818&lt;&gt;"",E5818="Live"),_xlfn.XLOOKUP(_xlfn.TEXTJOIN(" vs ",,C5818:D5818),Calendar!G:G,Calendar!K:K),"")</f>
        <v/>
      </c>
      <c r="AJ5818" s="61" t="str">
        <f>IF(AND(K5818&lt;&gt;"Match of the Day",K5818&lt;&gt;"Match of the Day 2",K5818&lt;&gt;"Match of the Day Repeat"),"",1+MAX($AJ$10:AJ5817))</f>
        <v/>
      </c>
    </row>
    <row r="5819" spans="34:36" x14ac:dyDescent="0.35">
      <c r="AH5819" s="16" t="str">
        <f>IF(AND(B5819="Premier League",E5819="Live"),_xlfn.XLOOKUP(_xlfn.TEXTJOIN(" vs ",,C5819:D5819),Calendar!G:G,Calendar!B:B),IF(AND(B5819="Premier League",E5819="Highlights"),_xlfn.XLOOKUP(H5819,Calendar!O:O,Calendar!N:N,,-1),""))</f>
        <v/>
      </c>
      <c r="AI5819" s="61" t="str">
        <f>IF(AND(AH5819&lt;&gt;"",E5819="Live"),_xlfn.XLOOKUP(_xlfn.TEXTJOIN(" vs ",,C5819:D5819),Calendar!G:G,Calendar!K:K),"")</f>
        <v/>
      </c>
      <c r="AJ5819" s="61" t="str">
        <f>IF(AND(K5819&lt;&gt;"Match of the Day",K5819&lt;&gt;"Match of the Day 2",K5819&lt;&gt;"Match of the Day Repeat"),"",1+MAX($AJ$10:AJ5818))</f>
        <v/>
      </c>
    </row>
    <row r="5820" spans="34:36" x14ac:dyDescent="0.35">
      <c r="AH5820" s="16" t="str">
        <f>IF(AND(B5820="Premier League",E5820="Live"),_xlfn.XLOOKUP(_xlfn.TEXTJOIN(" vs ",,C5820:D5820),Calendar!G:G,Calendar!B:B),IF(AND(B5820="Premier League",E5820="Highlights"),_xlfn.XLOOKUP(H5820,Calendar!O:O,Calendar!N:N,,-1),""))</f>
        <v/>
      </c>
      <c r="AI5820" s="61" t="str">
        <f>IF(AND(AH5820&lt;&gt;"",E5820="Live"),_xlfn.XLOOKUP(_xlfn.TEXTJOIN(" vs ",,C5820:D5820),Calendar!G:G,Calendar!K:K),"")</f>
        <v/>
      </c>
      <c r="AJ5820" s="61" t="str">
        <f>IF(AND(K5820&lt;&gt;"Match of the Day",K5820&lt;&gt;"Match of the Day 2",K5820&lt;&gt;"Match of the Day Repeat"),"",1+MAX($AJ$10:AJ5819))</f>
        <v/>
      </c>
    </row>
    <row r="5821" spans="34:36" x14ac:dyDescent="0.35">
      <c r="AH5821" s="16" t="str">
        <f>IF(AND(B5821="Premier League",E5821="Live"),_xlfn.XLOOKUP(_xlfn.TEXTJOIN(" vs ",,C5821:D5821),Calendar!G:G,Calendar!B:B),IF(AND(B5821="Premier League",E5821="Highlights"),_xlfn.XLOOKUP(H5821,Calendar!O:O,Calendar!N:N,,-1),""))</f>
        <v/>
      </c>
      <c r="AI5821" s="61" t="str">
        <f>IF(AND(AH5821&lt;&gt;"",E5821="Live"),_xlfn.XLOOKUP(_xlfn.TEXTJOIN(" vs ",,C5821:D5821),Calendar!G:G,Calendar!K:K),"")</f>
        <v/>
      </c>
      <c r="AJ5821" s="61" t="str">
        <f>IF(AND(K5821&lt;&gt;"Match of the Day",K5821&lt;&gt;"Match of the Day 2",K5821&lt;&gt;"Match of the Day Repeat"),"",1+MAX($AJ$10:AJ5820))</f>
        <v/>
      </c>
    </row>
    <row r="5822" spans="34:36" x14ac:dyDescent="0.35">
      <c r="AH5822" s="16" t="str">
        <f>IF(AND(B5822="Premier League",E5822="Live"),_xlfn.XLOOKUP(_xlfn.TEXTJOIN(" vs ",,C5822:D5822),Calendar!G:G,Calendar!B:B),IF(AND(B5822="Premier League",E5822="Highlights"),_xlfn.XLOOKUP(H5822,Calendar!O:O,Calendar!N:N,,-1),""))</f>
        <v/>
      </c>
      <c r="AI5822" s="61" t="str">
        <f>IF(AND(AH5822&lt;&gt;"",E5822="Live"),_xlfn.XLOOKUP(_xlfn.TEXTJOIN(" vs ",,C5822:D5822),Calendar!G:G,Calendar!K:K),"")</f>
        <v/>
      </c>
      <c r="AJ5822" s="61" t="str">
        <f>IF(AND(K5822&lt;&gt;"Match of the Day",K5822&lt;&gt;"Match of the Day 2",K5822&lt;&gt;"Match of the Day Repeat"),"",1+MAX($AJ$10:AJ5821))</f>
        <v/>
      </c>
    </row>
    <row r="5823" spans="34:36" x14ac:dyDescent="0.35">
      <c r="AH5823" s="16" t="str">
        <f>IF(AND(B5823="Premier League",E5823="Live"),_xlfn.XLOOKUP(_xlfn.TEXTJOIN(" vs ",,C5823:D5823),Calendar!G:G,Calendar!B:B),IF(AND(B5823="Premier League",E5823="Highlights"),_xlfn.XLOOKUP(H5823,Calendar!O:O,Calendar!N:N,,-1),""))</f>
        <v/>
      </c>
      <c r="AI5823" s="61" t="str">
        <f>IF(AND(AH5823&lt;&gt;"",E5823="Live"),_xlfn.XLOOKUP(_xlfn.TEXTJOIN(" vs ",,C5823:D5823),Calendar!G:G,Calendar!K:K),"")</f>
        <v/>
      </c>
      <c r="AJ5823" s="61" t="str">
        <f>IF(AND(K5823&lt;&gt;"Match of the Day",K5823&lt;&gt;"Match of the Day 2",K5823&lt;&gt;"Match of the Day Repeat"),"",1+MAX($AJ$10:AJ5822))</f>
        <v/>
      </c>
    </row>
    <row r="5824" spans="34:36" x14ac:dyDescent="0.35">
      <c r="AH5824" s="16" t="str">
        <f>IF(AND(B5824="Premier League",E5824="Live"),_xlfn.XLOOKUP(_xlfn.TEXTJOIN(" vs ",,C5824:D5824),Calendar!G:G,Calendar!B:B),IF(AND(B5824="Premier League",E5824="Highlights"),_xlfn.XLOOKUP(H5824,Calendar!O:O,Calendar!N:N,,-1),""))</f>
        <v/>
      </c>
      <c r="AI5824" s="61" t="str">
        <f>IF(AND(AH5824&lt;&gt;"",E5824="Live"),_xlfn.XLOOKUP(_xlfn.TEXTJOIN(" vs ",,C5824:D5824),Calendar!G:G,Calendar!K:K),"")</f>
        <v/>
      </c>
      <c r="AJ5824" s="61" t="str">
        <f>IF(AND(K5824&lt;&gt;"Match of the Day",K5824&lt;&gt;"Match of the Day 2",K5824&lt;&gt;"Match of the Day Repeat"),"",1+MAX($AJ$10:AJ5823))</f>
        <v/>
      </c>
    </row>
    <row r="5825" spans="34:36" x14ac:dyDescent="0.35">
      <c r="AH5825" s="16" t="str">
        <f>IF(AND(B5825="Premier League",E5825="Live"),_xlfn.XLOOKUP(_xlfn.TEXTJOIN(" vs ",,C5825:D5825),Calendar!G:G,Calendar!B:B),IF(AND(B5825="Premier League",E5825="Highlights"),_xlfn.XLOOKUP(H5825,Calendar!O:O,Calendar!N:N,,-1),""))</f>
        <v/>
      </c>
      <c r="AI5825" s="61" t="str">
        <f>IF(AND(AH5825&lt;&gt;"",E5825="Live"),_xlfn.XLOOKUP(_xlfn.TEXTJOIN(" vs ",,C5825:D5825),Calendar!G:G,Calendar!K:K),"")</f>
        <v/>
      </c>
      <c r="AJ5825" s="61" t="str">
        <f>IF(AND(K5825&lt;&gt;"Match of the Day",K5825&lt;&gt;"Match of the Day 2",K5825&lt;&gt;"Match of the Day Repeat"),"",1+MAX($AJ$10:AJ5824))</f>
        <v/>
      </c>
    </row>
    <row r="5826" spans="34:36" x14ac:dyDescent="0.35">
      <c r="AH5826" s="16" t="str">
        <f>IF(AND(B5826="Premier League",E5826="Live"),_xlfn.XLOOKUP(_xlfn.TEXTJOIN(" vs ",,C5826:D5826),Calendar!G:G,Calendar!B:B),IF(AND(B5826="Premier League",E5826="Highlights"),_xlfn.XLOOKUP(H5826,Calendar!O:O,Calendar!N:N,,-1),""))</f>
        <v/>
      </c>
      <c r="AI5826" s="61" t="str">
        <f>IF(AND(AH5826&lt;&gt;"",E5826="Live"),_xlfn.XLOOKUP(_xlfn.TEXTJOIN(" vs ",,C5826:D5826),Calendar!G:G,Calendar!K:K),"")</f>
        <v/>
      </c>
      <c r="AJ5826" s="61" t="str">
        <f>IF(AND(K5826&lt;&gt;"Match of the Day",K5826&lt;&gt;"Match of the Day 2",K5826&lt;&gt;"Match of the Day Repeat"),"",1+MAX($AJ$10:AJ5825))</f>
        <v/>
      </c>
    </row>
    <row r="5827" spans="34:36" x14ac:dyDescent="0.35">
      <c r="AH5827" s="16" t="str">
        <f>IF(AND(B5827="Premier League",E5827="Live"),_xlfn.XLOOKUP(_xlfn.TEXTJOIN(" vs ",,C5827:D5827),Calendar!G:G,Calendar!B:B),IF(AND(B5827="Premier League",E5827="Highlights"),_xlfn.XLOOKUP(H5827,Calendar!O:O,Calendar!N:N,,-1),""))</f>
        <v/>
      </c>
      <c r="AI5827" s="61" t="str">
        <f>IF(AND(AH5827&lt;&gt;"",E5827="Live"),_xlfn.XLOOKUP(_xlfn.TEXTJOIN(" vs ",,C5827:D5827),Calendar!G:G,Calendar!K:K),"")</f>
        <v/>
      </c>
      <c r="AJ5827" s="61" t="str">
        <f>IF(AND(K5827&lt;&gt;"Match of the Day",K5827&lt;&gt;"Match of the Day 2",K5827&lt;&gt;"Match of the Day Repeat"),"",1+MAX($AJ$10:AJ5826))</f>
        <v/>
      </c>
    </row>
    <row r="5828" spans="34:36" x14ac:dyDescent="0.35">
      <c r="AH5828" s="16" t="str">
        <f>IF(AND(B5828="Premier League",E5828="Live"),_xlfn.XLOOKUP(_xlfn.TEXTJOIN(" vs ",,C5828:D5828),Calendar!G:G,Calendar!B:B),IF(AND(B5828="Premier League",E5828="Highlights"),_xlfn.XLOOKUP(H5828,Calendar!O:O,Calendar!N:N,,-1),""))</f>
        <v/>
      </c>
      <c r="AI5828" s="61" t="str">
        <f>IF(AND(AH5828&lt;&gt;"",E5828="Live"),_xlfn.XLOOKUP(_xlfn.TEXTJOIN(" vs ",,C5828:D5828),Calendar!G:G,Calendar!K:K),"")</f>
        <v/>
      </c>
      <c r="AJ5828" s="61" t="str">
        <f>IF(AND(K5828&lt;&gt;"Match of the Day",K5828&lt;&gt;"Match of the Day 2",K5828&lt;&gt;"Match of the Day Repeat"),"",1+MAX($AJ$10:AJ5827))</f>
        <v/>
      </c>
    </row>
    <row r="5829" spans="34:36" x14ac:dyDescent="0.35">
      <c r="AH5829" s="16" t="str">
        <f>IF(AND(B5829="Premier League",E5829="Live"),_xlfn.XLOOKUP(_xlfn.TEXTJOIN(" vs ",,C5829:D5829),Calendar!G:G,Calendar!B:B),IF(AND(B5829="Premier League",E5829="Highlights"),_xlfn.XLOOKUP(H5829,Calendar!O:O,Calendar!N:N,,-1),""))</f>
        <v/>
      </c>
      <c r="AI5829" s="61" t="str">
        <f>IF(AND(AH5829&lt;&gt;"",E5829="Live"),_xlfn.XLOOKUP(_xlfn.TEXTJOIN(" vs ",,C5829:D5829),Calendar!G:G,Calendar!K:K),"")</f>
        <v/>
      </c>
      <c r="AJ5829" s="61" t="str">
        <f>IF(AND(K5829&lt;&gt;"Match of the Day",K5829&lt;&gt;"Match of the Day 2",K5829&lt;&gt;"Match of the Day Repeat"),"",1+MAX($AJ$10:AJ5828))</f>
        <v/>
      </c>
    </row>
    <row r="5830" spans="34:36" x14ac:dyDescent="0.35">
      <c r="AH5830" s="16" t="str">
        <f>IF(AND(B5830="Premier League",E5830="Live"),_xlfn.XLOOKUP(_xlfn.TEXTJOIN(" vs ",,C5830:D5830),Calendar!G:G,Calendar!B:B),IF(AND(B5830="Premier League",E5830="Highlights"),_xlfn.XLOOKUP(H5830,Calendar!O:O,Calendar!N:N,,-1),""))</f>
        <v/>
      </c>
      <c r="AI5830" s="61" t="str">
        <f>IF(AND(AH5830&lt;&gt;"",E5830="Live"),_xlfn.XLOOKUP(_xlfn.TEXTJOIN(" vs ",,C5830:D5830),Calendar!G:G,Calendar!K:K),"")</f>
        <v/>
      </c>
      <c r="AJ5830" s="61" t="str">
        <f>IF(AND(K5830&lt;&gt;"Match of the Day",K5830&lt;&gt;"Match of the Day 2",K5830&lt;&gt;"Match of the Day Repeat"),"",1+MAX($AJ$10:AJ5829))</f>
        <v/>
      </c>
    </row>
    <row r="5831" spans="34:36" x14ac:dyDescent="0.35">
      <c r="AH5831" s="16" t="str">
        <f>IF(AND(B5831="Premier League",E5831="Live"),_xlfn.XLOOKUP(_xlfn.TEXTJOIN(" vs ",,C5831:D5831),Calendar!G:G,Calendar!B:B),IF(AND(B5831="Premier League",E5831="Highlights"),_xlfn.XLOOKUP(H5831,Calendar!O:O,Calendar!N:N,,-1),""))</f>
        <v/>
      </c>
      <c r="AI5831" s="61" t="str">
        <f>IF(AND(AH5831&lt;&gt;"",E5831="Live"),_xlfn.XLOOKUP(_xlfn.TEXTJOIN(" vs ",,C5831:D5831),Calendar!G:G,Calendar!K:K),"")</f>
        <v/>
      </c>
      <c r="AJ5831" s="61" t="str">
        <f>IF(AND(K5831&lt;&gt;"Match of the Day",K5831&lt;&gt;"Match of the Day 2",K5831&lt;&gt;"Match of the Day Repeat"),"",1+MAX($AJ$10:AJ5830))</f>
        <v/>
      </c>
    </row>
    <row r="5832" spans="34:36" x14ac:dyDescent="0.35">
      <c r="AH5832" s="16" t="str">
        <f>IF(AND(B5832="Premier League",E5832="Live"),_xlfn.XLOOKUP(_xlfn.TEXTJOIN(" vs ",,C5832:D5832),Calendar!G:G,Calendar!B:B),IF(AND(B5832="Premier League",E5832="Highlights"),_xlfn.XLOOKUP(H5832,Calendar!O:O,Calendar!N:N,,-1),""))</f>
        <v/>
      </c>
      <c r="AI5832" s="61" t="str">
        <f>IF(AND(AH5832&lt;&gt;"",E5832="Live"),_xlfn.XLOOKUP(_xlfn.TEXTJOIN(" vs ",,C5832:D5832),Calendar!G:G,Calendar!K:K),"")</f>
        <v/>
      </c>
      <c r="AJ5832" s="61" t="str">
        <f>IF(AND(K5832&lt;&gt;"Match of the Day",K5832&lt;&gt;"Match of the Day 2",K5832&lt;&gt;"Match of the Day Repeat"),"",1+MAX($AJ$10:AJ5831))</f>
        <v/>
      </c>
    </row>
    <row r="5833" spans="34:36" x14ac:dyDescent="0.35">
      <c r="AH5833" s="16" t="str">
        <f>IF(AND(B5833="Premier League",E5833="Live"),_xlfn.XLOOKUP(_xlfn.TEXTJOIN(" vs ",,C5833:D5833),Calendar!G:G,Calendar!B:B),IF(AND(B5833="Premier League",E5833="Highlights"),_xlfn.XLOOKUP(H5833,Calendar!O:O,Calendar!N:N,,-1),""))</f>
        <v/>
      </c>
      <c r="AI5833" s="61" t="str">
        <f>IF(AND(AH5833&lt;&gt;"",E5833="Live"),_xlfn.XLOOKUP(_xlfn.TEXTJOIN(" vs ",,C5833:D5833),Calendar!G:G,Calendar!K:K),"")</f>
        <v/>
      </c>
      <c r="AJ5833" s="61" t="str">
        <f>IF(AND(K5833&lt;&gt;"Match of the Day",K5833&lt;&gt;"Match of the Day 2",K5833&lt;&gt;"Match of the Day Repeat"),"",1+MAX($AJ$10:AJ5832))</f>
        <v/>
      </c>
    </row>
    <row r="5834" spans="34:36" x14ac:dyDescent="0.35">
      <c r="AH5834" s="16" t="str">
        <f>IF(AND(B5834="Premier League",E5834="Live"),_xlfn.XLOOKUP(_xlfn.TEXTJOIN(" vs ",,C5834:D5834),Calendar!G:G,Calendar!B:B),IF(AND(B5834="Premier League",E5834="Highlights"),_xlfn.XLOOKUP(H5834,Calendar!O:O,Calendar!N:N,,-1),""))</f>
        <v/>
      </c>
      <c r="AI5834" s="61" t="str">
        <f>IF(AND(AH5834&lt;&gt;"",E5834="Live"),_xlfn.XLOOKUP(_xlfn.TEXTJOIN(" vs ",,C5834:D5834),Calendar!G:G,Calendar!K:K),"")</f>
        <v/>
      </c>
      <c r="AJ5834" s="61" t="str">
        <f>IF(AND(K5834&lt;&gt;"Match of the Day",K5834&lt;&gt;"Match of the Day 2",K5834&lt;&gt;"Match of the Day Repeat"),"",1+MAX($AJ$10:AJ5833))</f>
        <v/>
      </c>
    </row>
    <row r="5835" spans="34:36" x14ac:dyDescent="0.35">
      <c r="AH5835" s="16" t="str">
        <f>IF(AND(B5835="Premier League",E5835="Live"),_xlfn.XLOOKUP(_xlfn.TEXTJOIN(" vs ",,C5835:D5835),Calendar!G:G,Calendar!B:B),IF(AND(B5835="Premier League",E5835="Highlights"),_xlfn.XLOOKUP(H5835,Calendar!O:O,Calendar!N:N,,-1),""))</f>
        <v/>
      </c>
      <c r="AI5835" s="61" t="str">
        <f>IF(AND(AH5835&lt;&gt;"",E5835="Live"),_xlfn.XLOOKUP(_xlfn.TEXTJOIN(" vs ",,C5835:D5835),Calendar!G:G,Calendar!K:K),"")</f>
        <v/>
      </c>
      <c r="AJ5835" s="61" t="str">
        <f>IF(AND(K5835&lt;&gt;"Match of the Day",K5835&lt;&gt;"Match of the Day 2",K5835&lt;&gt;"Match of the Day Repeat"),"",1+MAX($AJ$10:AJ5834))</f>
        <v/>
      </c>
    </row>
    <row r="5836" spans="34:36" x14ac:dyDescent="0.35">
      <c r="AH5836" s="16" t="str">
        <f>IF(AND(B5836="Premier League",E5836="Live"),_xlfn.XLOOKUP(_xlfn.TEXTJOIN(" vs ",,C5836:D5836),Calendar!G:G,Calendar!B:B),IF(AND(B5836="Premier League",E5836="Highlights"),_xlfn.XLOOKUP(H5836,Calendar!O:O,Calendar!N:N,,-1),""))</f>
        <v/>
      </c>
      <c r="AI5836" s="61" t="str">
        <f>IF(AND(AH5836&lt;&gt;"",E5836="Live"),_xlfn.XLOOKUP(_xlfn.TEXTJOIN(" vs ",,C5836:D5836),Calendar!G:G,Calendar!K:K),"")</f>
        <v/>
      </c>
      <c r="AJ5836" s="61" t="str">
        <f>IF(AND(K5836&lt;&gt;"Match of the Day",K5836&lt;&gt;"Match of the Day 2",K5836&lt;&gt;"Match of the Day Repeat"),"",1+MAX($AJ$10:AJ5835))</f>
        <v/>
      </c>
    </row>
    <row r="5837" spans="34:36" x14ac:dyDescent="0.35">
      <c r="AH5837" s="16" t="str">
        <f>IF(AND(B5837="Premier League",E5837="Live"),_xlfn.XLOOKUP(_xlfn.TEXTJOIN(" vs ",,C5837:D5837),Calendar!G:G,Calendar!B:B),IF(AND(B5837="Premier League",E5837="Highlights"),_xlfn.XLOOKUP(H5837,Calendar!O:O,Calendar!N:N,,-1),""))</f>
        <v/>
      </c>
      <c r="AI5837" s="61" t="str">
        <f>IF(AND(AH5837&lt;&gt;"",E5837="Live"),_xlfn.XLOOKUP(_xlfn.TEXTJOIN(" vs ",,C5837:D5837),Calendar!G:G,Calendar!K:K),"")</f>
        <v/>
      </c>
      <c r="AJ5837" s="61" t="str">
        <f>IF(AND(K5837&lt;&gt;"Match of the Day",K5837&lt;&gt;"Match of the Day 2",K5837&lt;&gt;"Match of the Day Repeat"),"",1+MAX($AJ$10:AJ5836))</f>
        <v/>
      </c>
    </row>
    <row r="5838" spans="34:36" x14ac:dyDescent="0.35">
      <c r="AH5838" s="16" t="str">
        <f>IF(AND(B5838="Premier League",E5838="Live"),_xlfn.XLOOKUP(_xlfn.TEXTJOIN(" vs ",,C5838:D5838),Calendar!G:G,Calendar!B:B),IF(AND(B5838="Premier League",E5838="Highlights"),_xlfn.XLOOKUP(H5838,Calendar!O:O,Calendar!N:N,,-1),""))</f>
        <v/>
      </c>
      <c r="AI5838" s="61" t="str">
        <f>IF(AND(AH5838&lt;&gt;"",E5838="Live"),_xlfn.XLOOKUP(_xlfn.TEXTJOIN(" vs ",,C5838:D5838),Calendar!G:G,Calendar!K:K),"")</f>
        <v/>
      </c>
      <c r="AJ5838" s="61" t="str">
        <f>IF(AND(K5838&lt;&gt;"Match of the Day",K5838&lt;&gt;"Match of the Day 2",K5838&lt;&gt;"Match of the Day Repeat"),"",1+MAX($AJ$10:AJ5837))</f>
        <v/>
      </c>
    </row>
    <row r="5839" spans="34:36" x14ac:dyDescent="0.35">
      <c r="AH5839" s="16" t="str">
        <f>IF(AND(B5839="Premier League",E5839="Live"),_xlfn.XLOOKUP(_xlfn.TEXTJOIN(" vs ",,C5839:D5839),Calendar!G:G,Calendar!B:B),IF(AND(B5839="Premier League",E5839="Highlights"),_xlfn.XLOOKUP(H5839,Calendar!O:O,Calendar!N:N,,-1),""))</f>
        <v/>
      </c>
      <c r="AI5839" s="61" t="str">
        <f>IF(AND(AH5839&lt;&gt;"",E5839="Live"),_xlfn.XLOOKUP(_xlfn.TEXTJOIN(" vs ",,C5839:D5839),Calendar!G:G,Calendar!K:K),"")</f>
        <v/>
      </c>
      <c r="AJ5839" s="61" t="str">
        <f>IF(AND(K5839&lt;&gt;"Match of the Day",K5839&lt;&gt;"Match of the Day 2",K5839&lt;&gt;"Match of the Day Repeat"),"",1+MAX($AJ$10:AJ5838))</f>
        <v/>
      </c>
    </row>
    <row r="5840" spans="34:36" x14ac:dyDescent="0.35">
      <c r="AH5840" s="16" t="str">
        <f>IF(AND(B5840="Premier League",E5840="Live"),_xlfn.XLOOKUP(_xlfn.TEXTJOIN(" vs ",,C5840:D5840),Calendar!G:G,Calendar!B:B),IF(AND(B5840="Premier League",E5840="Highlights"),_xlfn.XLOOKUP(H5840,Calendar!O:O,Calendar!N:N,,-1),""))</f>
        <v/>
      </c>
      <c r="AI5840" s="61" t="str">
        <f>IF(AND(AH5840&lt;&gt;"",E5840="Live"),_xlfn.XLOOKUP(_xlfn.TEXTJOIN(" vs ",,C5840:D5840),Calendar!G:G,Calendar!K:K),"")</f>
        <v/>
      </c>
      <c r="AJ5840" s="61" t="str">
        <f>IF(AND(K5840&lt;&gt;"Match of the Day",K5840&lt;&gt;"Match of the Day 2",K5840&lt;&gt;"Match of the Day Repeat"),"",1+MAX($AJ$10:AJ5839))</f>
        <v/>
      </c>
    </row>
    <row r="5841" spans="34:36" x14ac:dyDescent="0.35">
      <c r="AH5841" s="16" t="str">
        <f>IF(AND(B5841="Premier League",E5841="Live"),_xlfn.XLOOKUP(_xlfn.TEXTJOIN(" vs ",,C5841:D5841),Calendar!G:G,Calendar!B:B),IF(AND(B5841="Premier League",E5841="Highlights"),_xlfn.XLOOKUP(H5841,Calendar!O:O,Calendar!N:N,,-1),""))</f>
        <v/>
      </c>
      <c r="AI5841" s="61" t="str">
        <f>IF(AND(AH5841&lt;&gt;"",E5841="Live"),_xlfn.XLOOKUP(_xlfn.TEXTJOIN(" vs ",,C5841:D5841),Calendar!G:G,Calendar!K:K),"")</f>
        <v/>
      </c>
      <c r="AJ5841" s="61" t="str">
        <f>IF(AND(K5841&lt;&gt;"Match of the Day",K5841&lt;&gt;"Match of the Day 2",K5841&lt;&gt;"Match of the Day Repeat"),"",1+MAX($AJ$10:AJ5840))</f>
        <v/>
      </c>
    </row>
    <row r="5842" spans="34:36" x14ac:dyDescent="0.35">
      <c r="AH5842" s="16" t="str">
        <f>IF(AND(B5842="Premier League",E5842="Live"),_xlfn.XLOOKUP(_xlfn.TEXTJOIN(" vs ",,C5842:D5842),Calendar!G:G,Calendar!B:B),IF(AND(B5842="Premier League",E5842="Highlights"),_xlfn.XLOOKUP(H5842,Calendar!O:O,Calendar!N:N,,-1),""))</f>
        <v/>
      </c>
      <c r="AI5842" s="61" t="str">
        <f>IF(AND(AH5842&lt;&gt;"",E5842="Live"),_xlfn.XLOOKUP(_xlfn.TEXTJOIN(" vs ",,C5842:D5842),Calendar!G:G,Calendar!K:K),"")</f>
        <v/>
      </c>
      <c r="AJ5842" s="61" t="str">
        <f>IF(AND(K5842&lt;&gt;"Match of the Day",K5842&lt;&gt;"Match of the Day 2",K5842&lt;&gt;"Match of the Day Repeat"),"",1+MAX($AJ$10:AJ5841))</f>
        <v/>
      </c>
    </row>
    <row r="5843" spans="34:36" x14ac:dyDescent="0.35">
      <c r="AH5843" s="16" t="str">
        <f>IF(AND(B5843="Premier League",E5843="Live"),_xlfn.XLOOKUP(_xlfn.TEXTJOIN(" vs ",,C5843:D5843),Calendar!G:G,Calendar!B:B),IF(AND(B5843="Premier League",E5843="Highlights"),_xlfn.XLOOKUP(H5843,Calendar!O:O,Calendar!N:N,,-1),""))</f>
        <v/>
      </c>
      <c r="AI5843" s="61" t="str">
        <f>IF(AND(AH5843&lt;&gt;"",E5843="Live"),_xlfn.XLOOKUP(_xlfn.TEXTJOIN(" vs ",,C5843:D5843),Calendar!G:G,Calendar!K:K),"")</f>
        <v/>
      </c>
      <c r="AJ5843" s="61" t="str">
        <f>IF(AND(K5843&lt;&gt;"Match of the Day",K5843&lt;&gt;"Match of the Day 2",K5843&lt;&gt;"Match of the Day Repeat"),"",1+MAX($AJ$10:AJ5842))</f>
        <v/>
      </c>
    </row>
    <row r="5844" spans="34:36" x14ac:dyDescent="0.35">
      <c r="AH5844" s="16" t="str">
        <f>IF(AND(B5844="Premier League",E5844="Live"),_xlfn.XLOOKUP(_xlfn.TEXTJOIN(" vs ",,C5844:D5844),Calendar!G:G,Calendar!B:B),IF(AND(B5844="Premier League",E5844="Highlights"),_xlfn.XLOOKUP(H5844,Calendar!O:O,Calendar!N:N,,-1),""))</f>
        <v/>
      </c>
      <c r="AI5844" s="61" t="str">
        <f>IF(AND(AH5844&lt;&gt;"",E5844="Live"),_xlfn.XLOOKUP(_xlfn.TEXTJOIN(" vs ",,C5844:D5844),Calendar!G:G,Calendar!K:K),"")</f>
        <v/>
      </c>
      <c r="AJ5844" s="61" t="str">
        <f>IF(AND(K5844&lt;&gt;"Match of the Day",K5844&lt;&gt;"Match of the Day 2",K5844&lt;&gt;"Match of the Day Repeat"),"",1+MAX($AJ$10:AJ5843))</f>
        <v/>
      </c>
    </row>
    <row r="5845" spans="34:36" x14ac:dyDescent="0.35">
      <c r="AH5845" s="16" t="str">
        <f>IF(AND(B5845="Premier League",E5845="Live"),_xlfn.XLOOKUP(_xlfn.TEXTJOIN(" vs ",,C5845:D5845),Calendar!G:G,Calendar!B:B),IF(AND(B5845="Premier League",E5845="Highlights"),_xlfn.XLOOKUP(H5845,Calendar!O:O,Calendar!N:N,,-1),""))</f>
        <v/>
      </c>
      <c r="AI5845" s="61" t="str">
        <f>IF(AND(AH5845&lt;&gt;"",E5845="Live"),_xlfn.XLOOKUP(_xlfn.TEXTJOIN(" vs ",,C5845:D5845),Calendar!G:G,Calendar!K:K),"")</f>
        <v/>
      </c>
      <c r="AJ5845" s="61" t="str">
        <f>IF(AND(K5845&lt;&gt;"Match of the Day",K5845&lt;&gt;"Match of the Day 2",K5845&lt;&gt;"Match of the Day Repeat"),"",1+MAX($AJ$10:AJ5844))</f>
        <v/>
      </c>
    </row>
    <row r="5846" spans="34:36" x14ac:dyDescent="0.35">
      <c r="AH5846" s="16" t="str">
        <f>IF(AND(B5846="Premier League",E5846="Live"),_xlfn.XLOOKUP(_xlfn.TEXTJOIN(" vs ",,C5846:D5846),Calendar!G:G,Calendar!B:B),IF(AND(B5846="Premier League",E5846="Highlights"),_xlfn.XLOOKUP(H5846,Calendar!O:O,Calendar!N:N,,-1),""))</f>
        <v/>
      </c>
      <c r="AI5846" s="61" t="str">
        <f>IF(AND(AH5846&lt;&gt;"",E5846="Live"),_xlfn.XLOOKUP(_xlfn.TEXTJOIN(" vs ",,C5846:D5846),Calendar!G:G,Calendar!K:K),"")</f>
        <v/>
      </c>
      <c r="AJ5846" s="61" t="str">
        <f>IF(AND(K5846&lt;&gt;"Match of the Day",K5846&lt;&gt;"Match of the Day 2",K5846&lt;&gt;"Match of the Day Repeat"),"",1+MAX($AJ$10:AJ5845))</f>
        <v/>
      </c>
    </row>
    <row r="5847" spans="34:36" x14ac:dyDescent="0.35">
      <c r="AH5847" s="16" t="str">
        <f>IF(AND(B5847="Premier League",E5847="Live"),_xlfn.XLOOKUP(_xlfn.TEXTJOIN(" vs ",,C5847:D5847),Calendar!G:G,Calendar!B:B),IF(AND(B5847="Premier League",E5847="Highlights"),_xlfn.XLOOKUP(H5847,Calendar!O:O,Calendar!N:N,,-1),""))</f>
        <v/>
      </c>
      <c r="AI5847" s="61" t="str">
        <f>IF(AND(AH5847&lt;&gt;"",E5847="Live"),_xlfn.XLOOKUP(_xlfn.TEXTJOIN(" vs ",,C5847:D5847),Calendar!G:G,Calendar!K:K),"")</f>
        <v/>
      </c>
      <c r="AJ5847" s="61" t="str">
        <f>IF(AND(K5847&lt;&gt;"Match of the Day",K5847&lt;&gt;"Match of the Day 2",K5847&lt;&gt;"Match of the Day Repeat"),"",1+MAX($AJ$10:AJ5846))</f>
        <v/>
      </c>
    </row>
    <row r="5848" spans="34:36" x14ac:dyDescent="0.35">
      <c r="AH5848" s="16" t="str">
        <f>IF(AND(B5848="Premier League",E5848="Live"),_xlfn.XLOOKUP(_xlfn.TEXTJOIN(" vs ",,C5848:D5848),Calendar!G:G,Calendar!B:B),IF(AND(B5848="Premier League",E5848="Highlights"),_xlfn.XLOOKUP(H5848,Calendar!O:O,Calendar!N:N,,-1),""))</f>
        <v/>
      </c>
      <c r="AI5848" s="61" t="str">
        <f>IF(AND(AH5848&lt;&gt;"",E5848="Live"),_xlfn.XLOOKUP(_xlfn.TEXTJOIN(" vs ",,C5848:D5848),Calendar!G:G,Calendar!K:K),"")</f>
        <v/>
      </c>
      <c r="AJ5848" s="61" t="str">
        <f>IF(AND(K5848&lt;&gt;"Match of the Day",K5848&lt;&gt;"Match of the Day 2",K5848&lt;&gt;"Match of the Day Repeat"),"",1+MAX($AJ$10:AJ5847))</f>
        <v/>
      </c>
    </row>
    <row r="5849" spans="34:36" x14ac:dyDescent="0.35">
      <c r="AH5849" s="16" t="str">
        <f>IF(AND(B5849="Premier League",E5849="Live"),_xlfn.XLOOKUP(_xlfn.TEXTJOIN(" vs ",,C5849:D5849),Calendar!G:G,Calendar!B:B),IF(AND(B5849="Premier League",E5849="Highlights"),_xlfn.XLOOKUP(H5849,Calendar!O:O,Calendar!N:N,,-1),""))</f>
        <v/>
      </c>
      <c r="AI5849" s="61" t="str">
        <f>IF(AND(AH5849&lt;&gt;"",E5849="Live"),_xlfn.XLOOKUP(_xlfn.TEXTJOIN(" vs ",,C5849:D5849),Calendar!G:G,Calendar!K:K),"")</f>
        <v/>
      </c>
      <c r="AJ5849" s="61" t="str">
        <f>IF(AND(K5849&lt;&gt;"Match of the Day",K5849&lt;&gt;"Match of the Day 2",K5849&lt;&gt;"Match of the Day Repeat"),"",1+MAX($AJ$10:AJ5848))</f>
        <v/>
      </c>
    </row>
    <row r="5850" spans="34:36" x14ac:dyDescent="0.35">
      <c r="AH5850" s="16" t="str">
        <f>IF(AND(B5850="Premier League",E5850="Live"),_xlfn.XLOOKUP(_xlfn.TEXTJOIN(" vs ",,C5850:D5850),Calendar!G:G,Calendar!B:B),IF(AND(B5850="Premier League",E5850="Highlights"),_xlfn.XLOOKUP(H5850,Calendar!O:O,Calendar!N:N,,-1),""))</f>
        <v/>
      </c>
      <c r="AI5850" s="61" t="str">
        <f>IF(AND(AH5850&lt;&gt;"",E5850="Live"),_xlfn.XLOOKUP(_xlfn.TEXTJOIN(" vs ",,C5850:D5850),Calendar!G:G,Calendar!K:K),"")</f>
        <v/>
      </c>
      <c r="AJ5850" s="61" t="str">
        <f>IF(AND(K5850&lt;&gt;"Match of the Day",K5850&lt;&gt;"Match of the Day 2",K5850&lt;&gt;"Match of the Day Repeat"),"",1+MAX($AJ$10:AJ5849))</f>
        <v/>
      </c>
    </row>
    <row r="5851" spans="34:36" x14ac:dyDescent="0.35">
      <c r="AH5851" s="16" t="str">
        <f>IF(AND(B5851="Premier League",E5851="Live"),_xlfn.XLOOKUP(_xlfn.TEXTJOIN(" vs ",,C5851:D5851),Calendar!G:G,Calendar!B:B),IF(AND(B5851="Premier League",E5851="Highlights"),_xlfn.XLOOKUP(H5851,Calendar!O:O,Calendar!N:N,,-1),""))</f>
        <v/>
      </c>
      <c r="AI5851" s="61" t="str">
        <f>IF(AND(AH5851&lt;&gt;"",E5851="Live"),_xlfn.XLOOKUP(_xlfn.TEXTJOIN(" vs ",,C5851:D5851),Calendar!G:G,Calendar!K:K),"")</f>
        <v/>
      </c>
      <c r="AJ5851" s="61" t="str">
        <f>IF(AND(K5851&lt;&gt;"Match of the Day",K5851&lt;&gt;"Match of the Day 2",K5851&lt;&gt;"Match of the Day Repeat"),"",1+MAX($AJ$10:AJ5850))</f>
        <v/>
      </c>
    </row>
    <row r="5852" spans="34:36" x14ac:dyDescent="0.35">
      <c r="AH5852" s="16" t="str">
        <f>IF(AND(B5852="Premier League",E5852="Live"),_xlfn.XLOOKUP(_xlfn.TEXTJOIN(" vs ",,C5852:D5852),Calendar!G:G,Calendar!B:B),IF(AND(B5852="Premier League",E5852="Highlights"),_xlfn.XLOOKUP(H5852,Calendar!O:O,Calendar!N:N,,-1),""))</f>
        <v/>
      </c>
      <c r="AI5852" s="61" t="str">
        <f>IF(AND(AH5852&lt;&gt;"",E5852="Live"),_xlfn.XLOOKUP(_xlfn.TEXTJOIN(" vs ",,C5852:D5852),Calendar!G:G,Calendar!K:K),"")</f>
        <v/>
      </c>
      <c r="AJ5852" s="61" t="str">
        <f>IF(AND(K5852&lt;&gt;"Match of the Day",K5852&lt;&gt;"Match of the Day 2",K5852&lt;&gt;"Match of the Day Repeat"),"",1+MAX($AJ$10:AJ5851))</f>
        <v/>
      </c>
    </row>
    <row r="5853" spans="34:36" x14ac:dyDescent="0.35">
      <c r="AH5853" s="16" t="str">
        <f>IF(AND(B5853="Premier League",E5853="Live"),_xlfn.XLOOKUP(_xlfn.TEXTJOIN(" vs ",,C5853:D5853),Calendar!G:G,Calendar!B:B),IF(AND(B5853="Premier League",E5853="Highlights"),_xlfn.XLOOKUP(H5853,Calendar!O:O,Calendar!N:N,,-1),""))</f>
        <v/>
      </c>
      <c r="AI5853" s="61" t="str">
        <f>IF(AND(AH5853&lt;&gt;"",E5853="Live"),_xlfn.XLOOKUP(_xlfn.TEXTJOIN(" vs ",,C5853:D5853),Calendar!G:G,Calendar!K:K),"")</f>
        <v/>
      </c>
      <c r="AJ5853" s="61" t="str">
        <f>IF(AND(K5853&lt;&gt;"Match of the Day",K5853&lt;&gt;"Match of the Day 2",K5853&lt;&gt;"Match of the Day Repeat"),"",1+MAX($AJ$10:AJ5852))</f>
        <v/>
      </c>
    </row>
    <row r="5854" spans="34:36" x14ac:dyDescent="0.35">
      <c r="AH5854" s="16" t="str">
        <f>IF(AND(B5854="Premier League",E5854="Live"),_xlfn.XLOOKUP(_xlfn.TEXTJOIN(" vs ",,C5854:D5854),Calendar!G:G,Calendar!B:B),IF(AND(B5854="Premier League",E5854="Highlights"),_xlfn.XLOOKUP(H5854,Calendar!O:O,Calendar!N:N,,-1),""))</f>
        <v/>
      </c>
      <c r="AI5854" s="61" t="str">
        <f>IF(AND(AH5854&lt;&gt;"",E5854="Live"),_xlfn.XLOOKUP(_xlfn.TEXTJOIN(" vs ",,C5854:D5854),Calendar!G:G,Calendar!K:K),"")</f>
        <v/>
      </c>
      <c r="AJ5854" s="61" t="str">
        <f>IF(AND(K5854&lt;&gt;"Match of the Day",K5854&lt;&gt;"Match of the Day 2",K5854&lt;&gt;"Match of the Day Repeat"),"",1+MAX($AJ$10:AJ5853))</f>
        <v/>
      </c>
    </row>
    <row r="5855" spans="34:36" x14ac:dyDescent="0.35">
      <c r="AH5855" s="16" t="str">
        <f>IF(AND(B5855="Premier League",E5855="Live"),_xlfn.XLOOKUP(_xlfn.TEXTJOIN(" vs ",,C5855:D5855),Calendar!G:G,Calendar!B:B),IF(AND(B5855="Premier League",E5855="Highlights"),_xlfn.XLOOKUP(H5855,Calendar!O:O,Calendar!N:N,,-1),""))</f>
        <v/>
      </c>
      <c r="AI5855" s="61" t="str">
        <f>IF(AND(AH5855&lt;&gt;"",E5855="Live"),_xlfn.XLOOKUP(_xlfn.TEXTJOIN(" vs ",,C5855:D5855),Calendar!G:G,Calendar!K:K),"")</f>
        <v/>
      </c>
      <c r="AJ5855" s="61" t="str">
        <f>IF(AND(K5855&lt;&gt;"Match of the Day",K5855&lt;&gt;"Match of the Day 2",K5855&lt;&gt;"Match of the Day Repeat"),"",1+MAX($AJ$10:AJ5854))</f>
        <v/>
      </c>
    </row>
    <row r="5856" spans="34:36" x14ac:dyDescent="0.35">
      <c r="AH5856" s="16" t="str">
        <f>IF(AND(B5856="Premier League",E5856="Live"),_xlfn.XLOOKUP(_xlfn.TEXTJOIN(" vs ",,C5856:D5856),Calendar!G:G,Calendar!B:B),IF(AND(B5856="Premier League",E5856="Highlights"),_xlfn.XLOOKUP(H5856,Calendar!O:O,Calendar!N:N,,-1),""))</f>
        <v/>
      </c>
      <c r="AI5856" s="61" t="str">
        <f>IF(AND(AH5856&lt;&gt;"",E5856="Live"),_xlfn.XLOOKUP(_xlfn.TEXTJOIN(" vs ",,C5856:D5856),Calendar!G:G,Calendar!K:K),"")</f>
        <v/>
      </c>
      <c r="AJ5856" s="61" t="str">
        <f>IF(AND(K5856&lt;&gt;"Match of the Day",K5856&lt;&gt;"Match of the Day 2",K5856&lt;&gt;"Match of the Day Repeat"),"",1+MAX($AJ$10:AJ5855))</f>
        <v/>
      </c>
    </row>
    <row r="5857" spans="34:36" x14ac:dyDescent="0.35">
      <c r="AH5857" s="16" t="str">
        <f>IF(AND(B5857="Premier League",E5857="Live"),_xlfn.XLOOKUP(_xlfn.TEXTJOIN(" vs ",,C5857:D5857),Calendar!G:G,Calendar!B:B),IF(AND(B5857="Premier League",E5857="Highlights"),_xlfn.XLOOKUP(H5857,Calendar!O:O,Calendar!N:N,,-1),""))</f>
        <v/>
      </c>
      <c r="AI5857" s="61" t="str">
        <f>IF(AND(AH5857&lt;&gt;"",E5857="Live"),_xlfn.XLOOKUP(_xlfn.TEXTJOIN(" vs ",,C5857:D5857),Calendar!G:G,Calendar!K:K),"")</f>
        <v/>
      </c>
      <c r="AJ5857" s="61" t="str">
        <f>IF(AND(K5857&lt;&gt;"Match of the Day",K5857&lt;&gt;"Match of the Day 2",K5857&lt;&gt;"Match of the Day Repeat"),"",1+MAX($AJ$10:AJ5856))</f>
        <v/>
      </c>
    </row>
    <row r="5858" spans="34:36" x14ac:dyDescent="0.35">
      <c r="AH5858" s="16" t="str">
        <f>IF(AND(B5858="Premier League",E5858="Live"),_xlfn.XLOOKUP(_xlfn.TEXTJOIN(" vs ",,C5858:D5858),Calendar!G:G,Calendar!B:B),IF(AND(B5858="Premier League",E5858="Highlights"),_xlfn.XLOOKUP(H5858,Calendar!O:O,Calendar!N:N,,-1),""))</f>
        <v/>
      </c>
      <c r="AI5858" s="61" t="str">
        <f>IF(AND(AH5858&lt;&gt;"",E5858="Live"),_xlfn.XLOOKUP(_xlfn.TEXTJOIN(" vs ",,C5858:D5858),Calendar!G:G,Calendar!K:K),"")</f>
        <v/>
      </c>
      <c r="AJ5858" s="61" t="str">
        <f>IF(AND(K5858&lt;&gt;"Match of the Day",K5858&lt;&gt;"Match of the Day 2",K5858&lt;&gt;"Match of the Day Repeat"),"",1+MAX($AJ$10:AJ5857))</f>
        <v/>
      </c>
    </row>
    <row r="5859" spans="34:36" x14ac:dyDescent="0.35">
      <c r="AH5859" s="16" t="str">
        <f>IF(AND(B5859="Premier League",E5859="Live"),_xlfn.XLOOKUP(_xlfn.TEXTJOIN(" vs ",,C5859:D5859),Calendar!G:G,Calendar!B:B),IF(AND(B5859="Premier League",E5859="Highlights"),_xlfn.XLOOKUP(H5859,Calendar!O:O,Calendar!N:N,,-1),""))</f>
        <v/>
      </c>
      <c r="AI5859" s="61" t="str">
        <f>IF(AND(AH5859&lt;&gt;"",E5859="Live"),_xlfn.XLOOKUP(_xlfn.TEXTJOIN(" vs ",,C5859:D5859),Calendar!G:G,Calendar!K:K),"")</f>
        <v/>
      </c>
      <c r="AJ5859" s="61" t="str">
        <f>IF(AND(K5859&lt;&gt;"Match of the Day",K5859&lt;&gt;"Match of the Day 2",K5859&lt;&gt;"Match of the Day Repeat"),"",1+MAX($AJ$10:AJ5858))</f>
        <v/>
      </c>
    </row>
    <row r="5860" spans="34:36" x14ac:dyDescent="0.35">
      <c r="AH5860" s="16" t="str">
        <f>IF(AND(B5860="Premier League",E5860="Live"),_xlfn.XLOOKUP(_xlfn.TEXTJOIN(" vs ",,C5860:D5860),Calendar!G:G,Calendar!B:B),IF(AND(B5860="Premier League",E5860="Highlights"),_xlfn.XLOOKUP(H5860,Calendar!O:O,Calendar!N:N,,-1),""))</f>
        <v/>
      </c>
      <c r="AI5860" s="61" t="str">
        <f>IF(AND(AH5860&lt;&gt;"",E5860="Live"),_xlfn.XLOOKUP(_xlfn.TEXTJOIN(" vs ",,C5860:D5860),Calendar!G:G,Calendar!K:K),"")</f>
        <v/>
      </c>
      <c r="AJ5860" s="61" t="str">
        <f>IF(AND(K5860&lt;&gt;"Match of the Day",K5860&lt;&gt;"Match of the Day 2",K5860&lt;&gt;"Match of the Day Repeat"),"",1+MAX($AJ$10:AJ5859))</f>
        <v/>
      </c>
    </row>
    <row r="5861" spans="34:36" x14ac:dyDescent="0.35">
      <c r="AH5861" s="16" t="str">
        <f>IF(AND(B5861="Premier League",E5861="Live"),_xlfn.XLOOKUP(_xlfn.TEXTJOIN(" vs ",,C5861:D5861),Calendar!G:G,Calendar!B:B),IF(AND(B5861="Premier League",E5861="Highlights"),_xlfn.XLOOKUP(H5861,Calendar!O:O,Calendar!N:N,,-1),""))</f>
        <v/>
      </c>
      <c r="AI5861" s="61" t="str">
        <f>IF(AND(AH5861&lt;&gt;"",E5861="Live"),_xlfn.XLOOKUP(_xlfn.TEXTJOIN(" vs ",,C5861:D5861),Calendar!G:G,Calendar!K:K),"")</f>
        <v/>
      </c>
      <c r="AJ5861" s="61" t="str">
        <f>IF(AND(K5861&lt;&gt;"Match of the Day",K5861&lt;&gt;"Match of the Day 2",K5861&lt;&gt;"Match of the Day Repeat"),"",1+MAX($AJ$10:AJ5860))</f>
        <v/>
      </c>
    </row>
    <row r="5862" spans="34:36" x14ac:dyDescent="0.35">
      <c r="AH5862" s="16" t="str">
        <f>IF(AND(B5862="Premier League",E5862="Live"),_xlfn.XLOOKUP(_xlfn.TEXTJOIN(" vs ",,C5862:D5862),Calendar!G:G,Calendar!B:B),IF(AND(B5862="Premier League",E5862="Highlights"),_xlfn.XLOOKUP(H5862,Calendar!O:O,Calendar!N:N,,-1),""))</f>
        <v/>
      </c>
      <c r="AI5862" s="61" t="str">
        <f>IF(AND(AH5862&lt;&gt;"",E5862="Live"),_xlfn.XLOOKUP(_xlfn.TEXTJOIN(" vs ",,C5862:D5862),Calendar!G:G,Calendar!K:K),"")</f>
        <v/>
      </c>
      <c r="AJ5862" s="61" t="str">
        <f>IF(AND(K5862&lt;&gt;"Match of the Day",K5862&lt;&gt;"Match of the Day 2",K5862&lt;&gt;"Match of the Day Repeat"),"",1+MAX($AJ$10:AJ5861))</f>
        <v/>
      </c>
    </row>
    <row r="5863" spans="34:36" x14ac:dyDescent="0.35">
      <c r="AH5863" s="16" t="str">
        <f>IF(AND(B5863="Premier League",E5863="Live"),_xlfn.XLOOKUP(_xlfn.TEXTJOIN(" vs ",,C5863:D5863),Calendar!G:G,Calendar!B:B),IF(AND(B5863="Premier League",E5863="Highlights"),_xlfn.XLOOKUP(H5863,Calendar!O:O,Calendar!N:N,,-1),""))</f>
        <v/>
      </c>
      <c r="AI5863" s="61" t="str">
        <f>IF(AND(AH5863&lt;&gt;"",E5863="Live"),_xlfn.XLOOKUP(_xlfn.TEXTJOIN(" vs ",,C5863:D5863),Calendar!G:G,Calendar!K:K),"")</f>
        <v/>
      </c>
      <c r="AJ5863" s="61" t="str">
        <f>IF(AND(K5863&lt;&gt;"Match of the Day",K5863&lt;&gt;"Match of the Day 2",K5863&lt;&gt;"Match of the Day Repeat"),"",1+MAX($AJ$10:AJ5862))</f>
        <v/>
      </c>
    </row>
    <row r="5864" spans="34:36" x14ac:dyDescent="0.35">
      <c r="AH5864" s="16" t="str">
        <f>IF(AND(B5864="Premier League",E5864="Live"),_xlfn.XLOOKUP(_xlfn.TEXTJOIN(" vs ",,C5864:D5864),Calendar!G:G,Calendar!B:B),IF(AND(B5864="Premier League",E5864="Highlights"),_xlfn.XLOOKUP(H5864,Calendar!O:O,Calendar!N:N,,-1),""))</f>
        <v/>
      </c>
      <c r="AI5864" s="61" t="str">
        <f>IF(AND(AH5864&lt;&gt;"",E5864="Live"),_xlfn.XLOOKUP(_xlfn.TEXTJOIN(" vs ",,C5864:D5864),Calendar!G:G,Calendar!K:K),"")</f>
        <v/>
      </c>
      <c r="AJ5864" s="61" t="str">
        <f>IF(AND(K5864&lt;&gt;"Match of the Day",K5864&lt;&gt;"Match of the Day 2",K5864&lt;&gt;"Match of the Day Repeat"),"",1+MAX($AJ$10:AJ5863))</f>
        <v/>
      </c>
    </row>
    <row r="5865" spans="34:36" x14ac:dyDescent="0.35">
      <c r="AH5865" s="16" t="str">
        <f>IF(AND(B5865="Premier League",E5865="Live"),_xlfn.XLOOKUP(_xlfn.TEXTJOIN(" vs ",,C5865:D5865),Calendar!G:G,Calendar!B:B),IF(AND(B5865="Premier League",E5865="Highlights"),_xlfn.XLOOKUP(H5865,Calendar!O:O,Calendar!N:N,,-1),""))</f>
        <v/>
      </c>
      <c r="AI5865" s="61" t="str">
        <f>IF(AND(AH5865&lt;&gt;"",E5865="Live"),_xlfn.XLOOKUP(_xlfn.TEXTJOIN(" vs ",,C5865:D5865),Calendar!G:G,Calendar!K:K),"")</f>
        <v/>
      </c>
      <c r="AJ5865" s="61" t="str">
        <f>IF(AND(K5865&lt;&gt;"Match of the Day",K5865&lt;&gt;"Match of the Day 2",K5865&lt;&gt;"Match of the Day Repeat"),"",1+MAX($AJ$10:AJ5864))</f>
        <v/>
      </c>
    </row>
    <row r="5866" spans="34:36" x14ac:dyDescent="0.35">
      <c r="AH5866" s="16" t="str">
        <f>IF(AND(B5866="Premier League",E5866="Live"),_xlfn.XLOOKUP(_xlfn.TEXTJOIN(" vs ",,C5866:D5866),Calendar!G:G,Calendar!B:B),IF(AND(B5866="Premier League",E5866="Highlights"),_xlfn.XLOOKUP(H5866,Calendar!O:O,Calendar!N:N,,-1),""))</f>
        <v/>
      </c>
      <c r="AI5866" s="61" t="str">
        <f>IF(AND(AH5866&lt;&gt;"",E5866="Live"),_xlfn.XLOOKUP(_xlfn.TEXTJOIN(" vs ",,C5866:D5866),Calendar!G:G,Calendar!K:K),"")</f>
        <v/>
      </c>
      <c r="AJ5866" s="61" t="str">
        <f>IF(AND(K5866&lt;&gt;"Match of the Day",K5866&lt;&gt;"Match of the Day 2",K5866&lt;&gt;"Match of the Day Repeat"),"",1+MAX($AJ$10:AJ5865))</f>
        <v/>
      </c>
    </row>
    <row r="5867" spans="34:36" x14ac:dyDescent="0.35">
      <c r="AH5867" s="16" t="str">
        <f>IF(AND(B5867="Premier League",E5867="Live"),_xlfn.XLOOKUP(_xlfn.TEXTJOIN(" vs ",,C5867:D5867),Calendar!G:G,Calendar!B:B),IF(AND(B5867="Premier League",E5867="Highlights"),_xlfn.XLOOKUP(H5867,Calendar!O:O,Calendar!N:N,,-1),""))</f>
        <v/>
      </c>
      <c r="AI5867" s="61" t="str">
        <f>IF(AND(AH5867&lt;&gt;"",E5867="Live"),_xlfn.XLOOKUP(_xlfn.TEXTJOIN(" vs ",,C5867:D5867),Calendar!G:G,Calendar!K:K),"")</f>
        <v/>
      </c>
      <c r="AJ5867" s="61" t="str">
        <f>IF(AND(K5867&lt;&gt;"Match of the Day",K5867&lt;&gt;"Match of the Day 2",K5867&lt;&gt;"Match of the Day Repeat"),"",1+MAX($AJ$10:AJ5866))</f>
        <v/>
      </c>
    </row>
    <row r="5868" spans="34:36" x14ac:dyDescent="0.35">
      <c r="AH5868" s="16" t="str">
        <f>IF(AND(B5868="Premier League",E5868="Live"),_xlfn.XLOOKUP(_xlfn.TEXTJOIN(" vs ",,C5868:D5868),Calendar!G:G,Calendar!B:B),IF(AND(B5868="Premier League",E5868="Highlights"),_xlfn.XLOOKUP(H5868,Calendar!O:O,Calendar!N:N,,-1),""))</f>
        <v/>
      </c>
      <c r="AI5868" s="61" t="str">
        <f>IF(AND(AH5868&lt;&gt;"",E5868="Live"),_xlfn.XLOOKUP(_xlfn.TEXTJOIN(" vs ",,C5868:D5868),Calendar!G:G,Calendar!K:K),"")</f>
        <v/>
      </c>
      <c r="AJ5868" s="61" t="str">
        <f>IF(AND(K5868&lt;&gt;"Match of the Day",K5868&lt;&gt;"Match of the Day 2",K5868&lt;&gt;"Match of the Day Repeat"),"",1+MAX($AJ$10:AJ5867))</f>
        <v/>
      </c>
    </row>
    <row r="5869" spans="34:36" x14ac:dyDescent="0.35">
      <c r="AH5869" s="16" t="str">
        <f>IF(AND(B5869="Premier League",E5869="Live"),_xlfn.XLOOKUP(_xlfn.TEXTJOIN(" vs ",,C5869:D5869),Calendar!G:G,Calendar!B:B),IF(AND(B5869="Premier League",E5869="Highlights"),_xlfn.XLOOKUP(H5869,Calendar!O:O,Calendar!N:N,,-1),""))</f>
        <v/>
      </c>
      <c r="AI5869" s="61" t="str">
        <f>IF(AND(AH5869&lt;&gt;"",E5869="Live"),_xlfn.XLOOKUP(_xlfn.TEXTJOIN(" vs ",,C5869:D5869),Calendar!G:G,Calendar!K:K),"")</f>
        <v/>
      </c>
      <c r="AJ5869" s="61" t="str">
        <f>IF(AND(K5869&lt;&gt;"Match of the Day",K5869&lt;&gt;"Match of the Day 2",K5869&lt;&gt;"Match of the Day Repeat"),"",1+MAX($AJ$10:AJ5868))</f>
        <v/>
      </c>
    </row>
    <row r="5870" spans="34:36" x14ac:dyDescent="0.35">
      <c r="AH5870" s="16" t="str">
        <f>IF(AND(B5870="Premier League",E5870="Live"),_xlfn.XLOOKUP(_xlfn.TEXTJOIN(" vs ",,C5870:D5870),Calendar!G:G,Calendar!B:B),IF(AND(B5870="Premier League",E5870="Highlights"),_xlfn.XLOOKUP(H5870,Calendar!O:O,Calendar!N:N,,-1),""))</f>
        <v/>
      </c>
      <c r="AI5870" s="61" t="str">
        <f>IF(AND(AH5870&lt;&gt;"",E5870="Live"),_xlfn.XLOOKUP(_xlfn.TEXTJOIN(" vs ",,C5870:D5870),Calendar!G:G,Calendar!K:K),"")</f>
        <v/>
      </c>
      <c r="AJ5870" s="61" t="str">
        <f>IF(AND(K5870&lt;&gt;"Match of the Day",K5870&lt;&gt;"Match of the Day 2",K5870&lt;&gt;"Match of the Day Repeat"),"",1+MAX($AJ$10:AJ5869))</f>
        <v/>
      </c>
    </row>
    <row r="5871" spans="34:36" x14ac:dyDescent="0.35">
      <c r="AH5871" s="16" t="str">
        <f>IF(AND(B5871="Premier League",E5871="Live"),_xlfn.XLOOKUP(_xlfn.TEXTJOIN(" vs ",,C5871:D5871),Calendar!G:G,Calendar!B:B),IF(AND(B5871="Premier League",E5871="Highlights"),_xlfn.XLOOKUP(H5871,Calendar!O:O,Calendar!N:N,,-1),""))</f>
        <v/>
      </c>
      <c r="AI5871" s="61" t="str">
        <f>IF(AND(AH5871&lt;&gt;"",E5871="Live"),_xlfn.XLOOKUP(_xlfn.TEXTJOIN(" vs ",,C5871:D5871),Calendar!G:G,Calendar!K:K),"")</f>
        <v/>
      </c>
      <c r="AJ5871" s="61" t="str">
        <f>IF(AND(K5871&lt;&gt;"Match of the Day",K5871&lt;&gt;"Match of the Day 2",K5871&lt;&gt;"Match of the Day Repeat"),"",1+MAX($AJ$10:AJ5870))</f>
        <v/>
      </c>
    </row>
    <row r="5872" spans="34:36" x14ac:dyDescent="0.35">
      <c r="AH5872" s="16" t="str">
        <f>IF(AND(B5872="Premier League",E5872="Live"),_xlfn.XLOOKUP(_xlfn.TEXTJOIN(" vs ",,C5872:D5872),Calendar!G:G,Calendar!B:B),IF(AND(B5872="Premier League",E5872="Highlights"),_xlfn.XLOOKUP(H5872,Calendar!O:O,Calendar!N:N,,-1),""))</f>
        <v/>
      </c>
      <c r="AI5872" s="61" t="str">
        <f>IF(AND(AH5872&lt;&gt;"",E5872="Live"),_xlfn.XLOOKUP(_xlfn.TEXTJOIN(" vs ",,C5872:D5872),Calendar!G:G,Calendar!K:K),"")</f>
        <v/>
      </c>
      <c r="AJ5872" s="61" t="str">
        <f>IF(AND(K5872&lt;&gt;"Match of the Day",K5872&lt;&gt;"Match of the Day 2",K5872&lt;&gt;"Match of the Day Repeat"),"",1+MAX($AJ$10:AJ5871))</f>
        <v/>
      </c>
    </row>
    <row r="5873" spans="34:36" x14ac:dyDescent="0.35">
      <c r="AH5873" s="16" t="str">
        <f>IF(AND(B5873="Premier League",E5873="Live"),_xlfn.XLOOKUP(_xlfn.TEXTJOIN(" vs ",,C5873:D5873),Calendar!G:G,Calendar!B:B),IF(AND(B5873="Premier League",E5873="Highlights"),_xlfn.XLOOKUP(H5873,Calendar!O:O,Calendar!N:N,,-1),""))</f>
        <v/>
      </c>
      <c r="AI5873" s="61" t="str">
        <f>IF(AND(AH5873&lt;&gt;"",E5873="Live"),_xlfn.XLOOKUP(_xlfn.TEXTJOIN(" vs ",,C5873:D5873),Calendar!G:G,Calendar!K:K),"")</f>
        <v/>
      </c>
      <c r="AJ5873" s="61" t="str">
        <f>IF(AND(K5873&lt;&gt;"Match of the Day",K5873&lt;&gt;"Match of the Day 2",K5873&lt;&gt;"Match of the Day Repeat"),"",1+MAX($AJ$10:AJ5872))</f>
        <v/>
      </c>
    </row>
    <row r="5874" spans="34:36" x14ac:dyDescent="0.35">
      <c r="AH5874" s="16" t="str">
        <f>IF(AND(B5874="Premier League",E5874="Live"),_xlfn.XLOOKUP(_xlfn.TEXTJOIN(" vs ",,C5874:D5874),Calendar!G:G,Calendar!B:B),IF(AND(B5874="Premier League",E5874="Highlights"),_xlfn.XLOOKUP(H5874,Calendar!O:O,Calendar!N:N,,-1),""))</f>
        <v/>
      </c>
      <c r="AI5874" s="61" t="str">
        <f>IF(AND(AH5874&lt;&gt;"",E5874="Live"),_xlfn.XLOOKUP(_xlfn.TEXTJOIN(" vs ",,C5874:D5874),Calendar!G:G,Calendar!K:K),"")</f>
        <v/>
      </c>
      <c r="AJ5874" s="61" t="str">
        <f>IF(AND(K5874&lt;&gt;"Match of the Day",K5874&lt;&gt;"Match of the Day 2",K5874&lt;&gt;"Match of the Day Repeat"),"",1+MAX($AJ$10:AJ5873))</f>
        <v/>
      </c>
    </row>
    <row r="5875" spans="34:36" x14ac:dyDescent="0.35">
      <c r="AH5875" s="16" t="str">
        <f>IF(AND(B5875="Premier League",E5875="Live"),_xlfn.XLOOKUP(_xlfn.TEXTJOIN(" vs ",,C5875:D5875),Calendar!G:G,Calendar!B:B),IF(AND(B5875="Premier League",E5875="Highlights"),_xlfn.XLOOKUP(H5875,Calendar!O:O,Calendar!N:N,,-1),""))</f>
        <v/>
      </c>
      <c r="AI5875" s="61" t="str">
        <f>IF(AND(AH5875&lt;&gt;"",E5875="Live"),_xlfn.XLOOKUP(_xlfn.TEXTJOIN(" vs ",,C5875:D5875),Calendar!G:G,Calendar!K:K),"")</f>
        <v/>
      </c>
      <c r="AJ5875" s="61" t="str">
        <f>IF(AND(K5875&lt;&gt;"Match of the Day",K5875&lt;&gt;"Match of the Day 2",K5875&lt;&gt;"Match of the Day Repeat"),"",1+MAX($AJ$10:AJ5874))</f>
        <v/>
      </c>
    </row>
    <row r="5876" spans="34:36" x14ac:dyDescent="0.35">
      <c r="AH5876" s="16" t="str">
        <f>IF(AND(B5876="Premier League",E5876="Live"),_xlfn.XLOOKUP(_xlfn.TEXTJOIN(" vs ",,C5876:D5876),Calendar!G:G,Calendar!B:B),IF(AND(B5876="Premier League",E5876="Highlights"),_xlfn.XLOOKUP(H5876,Calendar!O:O,Calendar!N:N,,-1),""))</f>
        <v/>
      </c>
      <c r="AI5876" s="61" t="str">
        <f>IF(AND(AH5876&lt;&gt;"",E5876="Live"),_xlfn.XLOOKUP(_xlfn.TEXTJOIN(" vs ",,C5876:D5876),Calendar!G:G,Calendar!K:K),"")</f>
        <v/>
      </c>
      <c r="AJ5876" s="61" t="str">
        <f>IF(AND(K5876&lt;&gt;"Match of the Day",K5876&lt;&gt;"Match of the Day 2",K5876&lt;&gt;"Match of the Day Repeat"),"",1+MAX($AJ$10:AJ5875))</f>
        <v/>
      </c>
    </row>
    <row r="5877" spans="34:36" x14ac:dyDescent="0.35">
      <c r="AH5877" s="16" t="str">
        <f>IF(AND(B5877="Premier League",E5877="Live"),_xlfn.XLOOKUP(_xlfn.TEXTJOIN(" vs ",,C5877:D5877),Calendar!G:G,Calendar!B:B),IF(AND(B5877="Premier League",E5877="Highlights"),_xlfn.XLOOKUP(H5877,Calendar!O:O,Calendar!N:N,,-1),""))</f>
        <v/>
      </c>
      <c r="AI5877" s="61" t="str">
        <f>IF(AND(AH5877&lt;&gt;"",E5877="Live"),_xlfn.XLOOKUP(_xlfn.TEXTJOIN(" vs ",,C5877:D5877),Calendar!G:G,Calendar!K:K),"")</f>
        <v/>
      </c>
      <c r="AJ5877" s="61" t="str">
        <f>IF(AND(K5877&lt;&gt;"Match of the Day",K5877&lt;&gt;"Match of the Day 2",K5877&lt;&gt;"Match of the Day Repeat"),"",1+MAX($AJ$10:AJ5876))</f>
        <v/>
      </c>
    </row>
    <row r="5878" spans="34:36" x14ac:dyDescent="0.35">
      <c r="AH5878" s="16" t="str">
        <f>IF(AND(B5878="Premier League",E5878="Live"),_xlfn.XLOOKUP(_xlfn.TEXTJOIN(" vs ",,C5878:D5878),Calendar!G:G,Calendar!B:B),IF(AND(B5878="Premier League",E5878="Highlights"),_xlfn.XLOOKUP(H5878,Calendar!O:O,Calendar!N:N,,-1),""))</f>
        <v/>
      </c>
      <c r="AI5878" s="61" t="str">
        <f>IF(AND(AH5878&lt;&gt;"",E5878="Live"),_xlfn.XLOOKUP(_xlfn.TEXTJOIN(" vs ",,C5878:D5878),Calendar!G:G,Calendar!K:K),"")</f>
        <v/>
      </c>
      <c r="AJ5878" s="61" t="str">
        <f>IF(AND(K5878&lt;&gt;"Match of the Day",K5878&lt;&gt;"Match of the Day 2",K5878&lt;&gt;"Match of the Day Repeat"),"",1+MAX($AJ$10:AJ5877))</f>
        <v/>
      </c>
    </row>
    <row r="5879" spans="34:36" x14ac:dyDescent="0.35">
      <c r="AH5879" s="16" t="str">
        <f>IF(AND(B5879="Premier League",E5879="Live"),_xlfn.XLOOKUP(_xlfn.TEXTJOIN(" vs ",,C5879:D5879),Calendar!G:G,Calendar!B:B),IF(AND(B5879="Premier League",E5879="Highlights"),_xlfn.XLOOKUP(H5879,Calendar!O:O,Calendar!N:N,,-1),""))</f>
        <v/>
      </c>
      <c r="AI5879" s="61" t="str">
        <f>IF(AND(AH5879&lt;&gt;"",E5879="Live"),_xlfn.XLOOKUP(_xlfn.TEXTJOIN(" vs ",,C5879:D5879),Calendar!G:G,Calendar!K:K),"")</f>
        <v/>
      </c>
      <c r="AJ5879" s="61" t="str">
        <f>IF(AND(K5879&lt;&gt;"Match of the Day",K5879&lt;&gt;"Match of the Day 2",K5879&lt;&gt;"Match of the Day Repeat"),"",1+MAX($AJ$10:AJ5878))</f>
        <v/>
      </c>
    </row>
    <row r="5880" spans="34:36" x14ac:dyDescent="0.35">
      <c r="AH5880" s="16" t="str">
        <f>IF(AND(B5880="Premier League",E5880="Live"),_xlfn.XLOOKUP(_xlfn.TEXTJOIN(" vs ",,C5880:D5880),Calendar!G:G,Calendar!B:B),IF(AND(B5880="Premier League",E5880="Highlights"),_xlfn.XLOOKUP(H5880,Calendar!O:O,Calendar!N:N,,-1),""))</f>
        <v/>
      </c>
      <c r="AI5880" s="61" t="str">
        <f>IF(AND(AH5880&lt;&gt;"",E5880="Live"),_xlfn.XLOOKUP(_xlfn.TEXTJOIN(" vs ",,C5880:D5880),Calendar!G:G,Calendar!K:K),"")</f>
        <v/>
      </c>
      <c r="AJ5880" s="61" t="str">
        <f>IF(AND(K5880&lt;&gt;"Match of the Day",K5880&lt;&gt;"Match of the Day 2",K5880&lt;&gt;"Match of the Day Repeat"),"",1+MAX($AJ$10:AJ5879))</f>
        <v/>
      </c>
    </row>
    <row r="5881" spans="34:36" x14ac:dyDescent="0.35">
      <c r="AH5881" s="16" t="str">
        <f>IF(AND(B5881="Premier League",E5881="Live"),_xlfn.XLOOKUP(_xlfn.TEXTJOIN(" vs ",,C5881:D5881),Calendar!G:G,Calendar!B:B),IF(AND(B5881="Premier League",E5881="Highlights"),_xlfn.XLOOKUP(H5881,Calendar!O:O,Calendar!N:N,,-1),""))</f>
        <v/>
      </c>
      <c r="AI5881" s="61" t="str">
        <f>IF(AND(AH5881&lt;&gt;"",E5881="Live"),_xlfn.XLOOKUP(_xlfn.TEXTJOIN(" vs ",,C5881:D5881),Calendar!G:G,Calendar!K:K),"")</f>
        <v/>
      </c>
      <c r="AJ5881" s="61" t="str">
        <f>IF(AND(K5881&lt;&gt;"Match of the Day",K5881&lt;&gt;"Match of the Day 2",K5881&lt;&gt;"Match of the Day Repeat"),"",1+MAX($AJ$10:AJ5880))</f>
        <v/>
      </c>
    </row>
    <row r="5882" spans="34:36" x14ac:dyDescent="0.35">
      <c r="AH5882" s="16" t="str">
        <f>IF(AND(B5882="Premier League",E5882="Live"),_xlfn.XLOOKUP(_xlfn.TEXTJOIN(" vs ",,C5882:D5882),Calendar!G:G,Calendar!B:B),IF(AND(B5882="Premier League",E5882="Highlights"),_xlfn.XLOOKUP(H5882,Calendar!O:O,Calendar!N:N,,-1),""))</f>
        <v/>
      </c>
      <c r="AI5882" s="61" t="str">
        <f>IF(AND(AH5882&lt;&gt;"",E5882="Live"),_xlfn.XLOOKUP(_xlfn.TEXTJOIN(" vs ",,C5882:D5882),Calendar!G:G,Calendar!K:K),"")</f>
        <v/>
      </c>
      <c r="AJ5882" s="61" t="str">
        <f>IF(AND(K5882&lt;&gt;"Match of the Day",K5882&lt;&gt;"Match of the Day 2",K5882&lt;&gt;"Match of the Day Repeat"),"",1+MAX($AJ$10:AJ5881))</f>
        <v/>
      </c>
    </row>
    <row r="5883" spans="34:36" x14ac:dyDescent="0.35">
      <c r="AH5883" s="16" t="str">
        <f>IF(AND(B5883="Premier League",E5883="Live"),_xlfn.XLOOKUP(_xlfn.TEXTJOIN(" vs ",,C5883:D5883),Calendar!G:G,Calendar!B:B),IF(AND(B5883="Premier League",E5883="Highlights"),_xlfn.XLOOKUP(H5883,Calendar!O:O,Calendar!N:N,,-1),""))</f>
        <v/>
      </c>
      <c r="AI5883" s="61" t="str">
        <f>IF(AND(AH5883&lt;&gt;"",E5883="Live"),_xlfn.XLOOKUP(_xlfn.TEXTJOIN(" vs ",,C5883:D5883),Calendar!G:G,Calendar!K:K),"")</f>
        <v/>
      </c>
      <c r="AJ5883" s="61" t="str">
        <f>IF(AND(K5883&lt;&gt;"Match of the Day",K5883&lt;&gt;"Match of the Day 2",K5883&lt;&gt;"Match of the Day Repeat"),"",1+MAX($AJ$10:AJ5882))</f>
        <v/>
      </c>
    </row>
    <row r="5884" spans="34:36" x14ac:dyDescent="0.35">
      <c r="AH5884" s="16" t="str">
        <f>IF(AND(B5884="Premier League",E5884="Live"),_xlfn.XLOOKUP(_xlfn.TEXTJOIN(" vs ",,C5884:D5884),Calendar!G:G,Calendar!B:B),IF(AND(B5884="Premier League",E5884="Highlights"),_xlfn.XLOOKUP(H5884,Calendar!O:O,Calendar!N:N,,-1),""))</f>
        <v/>
      </c>
      <c r="AI5884" s="61" t="str">
        <f>IF(AND(AH5884&lt;&gt;"",E5884="Live"),_xlfn.XLOOKUP(_xlfn.TEXTJOIN(" vs ",,C5884:D5884),Calendar!G:G,Calendar!K:K),"")</f>
        <v/>
      </c>
      <c r="AJ5884" s="61" t="str">
        <f>IF(AND(K5884&lt;&gt;"Match of the Day",K5884&lt;&gt;"Match of the Day 2",K5884&lt;&gt;"Match of the Day Repeat"),"",1+MAX($AJ$10:AJ5883))</f>
        <v/>
      </c>
    </row>
    <row r="5885" spans="34:36" x14ac:dyDescent="0.35">
      <c r="AH5885" s="16" t="str">
        <f>IF(AND(B5885="Premier League",E5885="Live"),_xlfn.XLOOKUP(_xlfn.TEXTJOIN(" vs ",,C5885:D5885),Calendar!G:G,Calendar!B:B),IF(AND(B5885="Premier League",E5885="Highlights"),_xlfn.XLOOKUP(H5885,Calendar!O:O,Calendar!N:N,,-1),""))</f>
        <v/>
      </c>
      <c r="AI5885" s="61" t="str">
        <f>IF(AND(AH5885&lt;&gt;"",E5885="Live"),_xlfn.XLOOKUP(_xlfn.TEXTJOIN(" vs ",,C5885:D5885),Calendar!G:G,Calendar!K:K),"")</f>
        <v/>
      </c>
      <c r="AJ5885" s="61" t="str">
        <f>IF(AND(K5885&lt;&gt;"Match of the Day",K5885&lt;&gt;"Match of the Day 2",K5885&lt;&gt;"Match of the Day Repeat"),"",1+MAX($AJ$10:AJ5884))</f>
        <v/>
      </c>
    </row>
    <row r="5886" spans="34:36" x14ac:dyDescent="0.35">
      <c r="AH5886" s="16" t="str">
        <f>IF(AND(B5886="Premier League",E5886="Live"),_xlfn.XLOOKUP(_xlfn.TEXTJOIN(" vs ",,C5886:D5886),Calendar!G:G,Calendar!B:B),IF(AND(B5886="Premier League",E5886="Highlights"),_xlfn.XLOOKUP(H5886,Calendar!O:O,Calendar!N:N,,-1),""))</f>
        <v/>
      </c>
      <c r="AI5886" s="61" t="str">
        <f>IF(AND(AH5886&lt;&gt;"",E5886="Live"),_xlfn.XLOOKUP(_xlfn.TEXTJOIN(" vs ",,C5886:D5886),Calendar!G:G,Calendar!K:K),"")</f>
        <v/>
      </c>
      <c r="AJ5886" s="61" t="str">
        <f>IF(AND(K5886&lt;&gt;"Match of the Day",K5886&lt;&gt;"Match of the Day 2",K5886&lt;&gt;"Match of the Day Repeat"),"",1+MAX($AJ$10:AJ5885))</f>
        <v/>
      </c>
    </row>
    <row r="5887" spans="34:36" x14ac:dyDescent="0.35">
      <c r="AH5887" s="16" t="str">
        <f>IF(AND(B5887="Premier League",E5887="Live"),_xlfn.XLOOKUP(_xlfn.TEXTJOIN(" vs ",,C5887:D5887),Calendar!G:G,Calendar!B:B),IF(AND(B5887="Premier League",E5887="Highlights"),_xlfn.XLOOKUP(H5887,Calendar!O:O,Calendar!N:N,,-1),""))</f>
        <v/>
      </c>
      <c r="AI5887" s="61" t="str">
        <f>IF(AND(AH5887&lt;&gt;"",E5887="Live"),_xlfn.XLOOKUP(_xlfn.TEXTJOIN(" vs ",,C5887:D5887),Calendar!G:G,Calendar!K:K),"")</f>
        <v/>
      </c>
      <c r="AJ5887" s="61" t="str">
        <f>IF(AND(K5887&lt;&gt;"Match of the Day",K5887&lt;&gt;"Match of the Day 2",K5887&lt;&gt;"Match of the Day Repeat"),"",1+MAX($AJ$10:AJ5886))</f>
        <v/>
      </c>
    </row>
    <row r="5888" spans="34:36" x14ac:dyDescent="0.35">
      <c r="AH5888" s="16" t="str">
        <f>IF(AND(B5888="Premier League",E5888="Live"),_xlfn.XLOOKUP(_xlfn.TEXTJOIN(" vs ",,C5888:D5888),Calendar!G:G,Calendar!B:B),IF(AND(B5888="Premier League",E5888="Highlights"),_xlfn.XLOOKUP(H5888,Calendar!O:O,Calendar!N:N,,-1),""))</f>
        <v/>
      </c>
      <c r="AI5888" s="61" t="str">
        <f>IF(AND(AH5888&lt;&gt;"",E5888="Live"),_xlfn.XLOOKUP(_xlfn.TEXTJOIN(" vs ",,C5888:D5888),Calendar!G:G,Calendar!K:K),"")</f>
        <v/>
      </c>
      <c r="AJ5888" s="61" t="str">
        <f>IF(AND(K5888&lt;&gt;"Match of the Day",K5888&lt;&gt;"Match of the Day 2",K5888&lt;&gt;"Match of the Day Repeat"),"",1+MAX($AJ$10:AJ5887))</f>
        <v/>
      </c>
    </row>
    <row r="5889" spans="34:36" x14ac:dyDescent="0.35">
      <c r="AH5889" s="16" t="str">
        <f>IF(AND(B5889="Premier League",E5889="Live"),_xlfn.XLOOKUP(_xlfn.TEXTJOIN(" vs ",,C5889:D5889),Calendar!G:G,Calendar!B:B),IF(AND(B5889="Premier League",E5889="Highlights"),_xlfn.XLOOKUP(H5889,Calendar!O:O,Calendar!N:N,,-1),""))</f>
        <v/>
      </c>
      <c r="AI5889" s="61" t="str">
        <f>IF(AND(AH5889&lt;&gt;"",E5889="Live"),_xlfn.XLOOKUP(_xlfn.TEXTJOIN(" vs ",,C5889:D5889),Calendar!G:G,Calendar!K:K),"")</f>
        <v/>
      </c>
      <c r="AJ5889" s="61" t="str">
        <f>IF(AND(K5889&lt;&gt;"Match of the Day",K5889&lt;&gt;"Match of the Day 2",K5889&lt;&gt;"Match of the Day Repeat"),"",1+MAX($AJ$10:AJ5888))</f>
        <v/>
      </c>
    </row>
    <row r="5890" spans="34:36" x14ac:dyDescent="0.35">
      <c r="AH5890" s="16" t="str">
        <f>IF(AND(B5890="Premier League",E5890="Live"),_xlfn.XLOOKUP(_xlfn.TEXTJOIN(" vs ",,C5890:D5890),Calendar!G:G,Calendar!B:B),IF(AND(B5890="Premier League",E5890="Highlights"),_xlfn.XLOOKUP(H5890,Calendar!O:O,Calendar!N:N,,-1),""))</f>
        <v/>
      </c>
      <c r="AI5890" s="61" t="str">
        <f>IF(AND(AH5890&lt;&gt;"",E5890="Live"),_xlfn.XLOOKUP(_xlfn.TEXTJOIN(" vs ",,C5890:D5890),Calendar!G:G,Calendar!K:K),"")</f>
        <v/>
      </c>
      <c r="AJ5890" s="61" t="str">
        <f>IF(AND(K5890&lt;&gt;"Match of the Day",K5890&lt;&gt;"Match of the Day 2",K5890&lt;&gt;"Match of the Day Repeat"),"",1+MAX($AJ$10:AJ5889))</f>
        <v/>
      </c>
    </row>
    <row r="5891" spans="34:36" x14ac:dyDescent="0.35">
      <c r="AH5891" s="16" t="str">
        <f>IF(AND(B5891="Premier League",E5891="Live"),_xlfn.XLOOKUP(_xlfn.TEXTJOIN(" vs ",,C5891:D5891),Calendar!G:G,Calendar!B:B),IF(AND(B5891="Premier League",E5891="Highlights"),_xlfn.XLOOKUP(H5891,Calendar!O:O,Calendar!N:N,,-1),""))</f>
        <v/>
      </c>
      <c r="AI5891" s="61" t="str">
        <f>IF(AND(AH5891&lt;&gt;"",E5891="Live"),_xlfn.XLOOKUP(_xlfn.TEXTJOIN(" vs ",,C5891:D5891),Calendar!G:G,Calendar!K:K),"")</f>
        <v/>
      </c>
      <c r="AJ5891" s="61" t="str">
        <f>IF(AND(K5891&lt;&gt;"Match of the Day",K5891&lt;&gt;"Match of the Day 2",K5891&lt;&gt;"Match of the Day Repeat"),"",1+MAX($AJ$10:AJ5890))</f>
        <v/>
      </c>
    </row>
    <row r="5892" spans="34:36" x14ac:dyDescent="0.35">
      <c r="AH5892" s="16" t="str">
        <f>IF(AND(B5892="Premier League",E5892="Live"),_xlfn.XLOOKUP(_xlfn.TEXTJOIN(" vs ",,C5892:D5892),Calendar!G:G,Calendar!B:B),IF(AND(B5892="Premier League",E5892="Highlights"),_xlfn.XLOOKUP(H5892,Calendar!O:O,Calendar!N:N,,-1),""))</f>
        <v/>
      </c>
      <c r="AI5892" s="61" t="str">
        <f>IF(AND(AH5892&lt;&gt;"",E5892="Live"),_xlfn.XLOOKUP(_xlfn.TEXTJOIN(" vs ",,C5892:D5892),Calendar!G:G,Calendar!K:K),"")</f>
        <v/>
      </c>
      <c r="AJ5892" s="61" t="str">
        <f>IF(AND(K5892&lt;&gt;"Match of the Day",K5892&lt;&gt;"Match of the Day 2",K5892&lt;&gt;"Match of the Day Repeat"),"",1+MAX($AJ$10:AJ5891))</f>
        <v/>
      </c>
    </row>
    <row r="5893" spans="34:36" x14ac:dyDescent="0.35">
      <c r="AH5893" s="16" t="str">
        <f>IF(AND(B5893="Premier League",E5893="Live"),_xlfn.XLOOKUP(_xlfn.TEXTJOIN(" vs ",,C5893:D5893),Calendar!G:G,Calendar!B:B),IF(AND(B5893="Premier League",E5893="Highlights"),_xlfn.XLOOKUP(H5893,Calendar!O:O,Calendar!N:N,,-1),""))</f>
        <v/>
      </c>
      <c r="AI5893" s="61" t="str">
        <f>IF(AND(AH5893&lt;&gt;"",E5893="Live"),_xlfn.XLOOKUP(_xlfn.TEXTJOIN(" vs ",,C5893:D5893),Calendar!G:G,Calendar!K:K),"")</f>
        <v/>
      </c>
      <c r="AJ5893" s="61" t="str">
        <f>IF(AND(K5893&lt;&gt;"Match of the Day",K5893&lt;&gt;"Match of the Day 2",K5893&lt;&gt;"Match of the Day Repeat"),"",1+MAX($AJ$10:AJ5892))</f>
        <v/>
      </c>
    </row>
    <row r="5894" spans="34:36" x14ac:dyDescent="0.35">
      <c r="AH5894" s="16" t="str">
        <f>IF(AND(B5894="Premier League",E5894="Live"),_xlfn.XLOOKUP(_xlfn.TEXTJOIN(" vs ",,C5894:D5894),Calendar!G:G,Calendar!B:B),IF(AND(B5894="Premier League",E5894="Highlights"),_xlfn.XLOOKUP(H5894,Calendar!O:O,Calendar!N:N,,-1),""))</f>
        <v/>
      </c>
      <c r="AI5894" s="61" t="str">
        <f>IF(AND(AH5894&lt;&gt;"",E5894="Live"),_xlfn.XLOOKUP(_xlfn.TEXTJOIN(" vs ",,C5894:D5894),Calendar!G:G,Calendar!K:K),"")</f>
        <v/>
      </c>
      <c r="AJ5894" s="61" t="str">
        <f>IF(AND(K5894&lt;&gt;"Match of the Day",K5894&lt;&gt;"Match of the Day 2",K5894&lt;&gt;"Match of the Day Repeat"),"",1+MAX($AJ$10:AJ5893))</f>
        <v/>
      </c>
    </row>
    <row r="5895" spans="34:36" x14ac:dyDescent="0.35">
      <c r="AH5895" s="16" t="str">
        <f>IF(AND(B5895="Premier League",E5895="Live"),_xlfn.XLOOKUP(_xlfn.TEXTJOIN(" vs ",,C5895:D5895),Calendar!G:G,Calendar!B:B),IF(AND(B5895="Premier League",E5895="Highlights"),_xlfn.XLOOKUP(H5895,Calendar!O:O,Calendar!N:N,,-1),""))</f>
        <v/>
      </c>
      <c r="AI5895" s="61" t="str">
        <f>IF(AND(AH5895&lt;&gt;"",E5895="Live"),_xlfn.XLOOKUP(_xlfn.TEXTJOIN(" vs ",,C5895:D5895),Calendar!G:G,Calendar!K:K),"")</f>
        <v/>
      </c>
      <c r="AJ5895" s="61" t="str">
        <f>IF(AND(K5895&lt;&gt;"Match of the Day",K5895&lt;&gt;"Match of the Day 2",K5895&lt;&gt;"Match of the Day Repeat"),"",1+MAX($AJ$10:AJ5894))</f>
        <v/>
      </c>
    </row>
    <row r="5896" spans="34:36" x14ac:dyDescent="0.35">
      <c r="AH5896" s="16" t="str">
        <f>IF(AND(B5896="Premier League",E5896="Live"),_xlfn.XLOOKUP(_xlfn.TEXTJOIN(" vs ",,C5896:D5896),Calendar!G:G,Calendar!B:B),IF(AND(B5896="Premier League",E5896="Highlights"),_xlfn.XLOOKUP(H5896,Calendar!O:O,Calendar!N:N,,-1),""))</f>
        <v/>
      </c>
      <c r="AI5896" s="61" t="str">
        <f>IF(AND(AH5896&lt;&gt;"",E5896="Live"),_xlfn.XLOOKUP(_xlfn.TEXTJOIN(" vs ",,C5896:D5896),Calendar!G:G,Calendar!K:K),"")</f>
        <v/>
      </c>
      <c r="AJ5896" s="61" t="str">
        <f>IF(AND(K5896&lt;&gt;"Match of the Day",K5896&lt;&gt;"Match of the Day 2",K5896&lt;&gt;"Match of the Day Repeat"),"",1+MAX($AJ$10:AJ5895))</f>
        <v/>
      </c>
    </row>
    <row r="5897" spans="34:36" x14ac:dyDescent="0.35">
      <c r="AH5897" s="16" t="str">
        <f>IF(AND(B5897="Premier League",E5897="Live"),_xlfn.XLOOKUP(_xlfn.TEXTJOIN(" vs ",,C5897:D5897),Calendar!G:G,Calendar!B:B),IF(AND(B5897="Premier League",E5897="Highlights"),_xlfn.XLOOKUP(H5897,Calendar!O:O,Calendar!N:N,,-1),""))</f>
        <v/>
      </c>
      <c r="AI5897" s="61" t="str">
        <f>IF(AND(AH5897&lt;&gt;"",E5897="Live"),_xlfn.XLOOKUP(_xlfn.TEXTJOIN(" vs ",,C5897:D5897),Calendar!G:G,Calendar!K:K),"")</f>
        <v/>
      </c>
      <c r="AJ5897" s="61" t="str">
        <f>IF(AND(K5897&lt;&gt;"Match of the Day",K5897&lt;&gt;"Match of the Day 2",K5897&lt;&gt;"Match of the Day Repeat"),"",1+MAX($AJ$10:AJ5896))</f>
        <v/>
      </c>
    </row>
    <row r="5898" spans="34:36" x14ac:dyDescent="0.35">
      <c r="AH5898" s="16" t="str">
        <f>IF(AND(B5898="Premier League",E5898="Live"),_xlfn.XLOOKUP(_xlfn.TEXTJOIN(" vs ",,C5898:D5898),Calendar!G:G,Calendar!B:B),IF(AND(B5898="Premier League",E5898="Highlights"),_xlfn.XLOOKUP(H5898,Calendar!O:O,Calendar!N:N,,-1),""))</f>
        <v/>
      </c>
      <c r="AI5898" s="61" t="str">
        <f>IF(AND(AH5898&lt;&gt;"",E5898="Live"),_xlfn.XLOOKUP(_xlfn.TEXTJOIN(" vs ",,C5898:D5898),Calendar!G:G,Calendar!K:K),"")</f>
        <v/>
      </c>
      <c r="AJ5898" s="61" t="str">
        <f>IF(AND(K5898&lt;&gt;"Match of the Day",K5898&lt;&gt;"Match of the Day 2",K5898&lt;&gt;"Match of the Day Repeat"),"",1+MAX($AJ$10:AJ5897))</f>
        <v/>
      </c>
    </row>
    <row r="5899" spans="34:36" x14ac:dyDescent="0.35">
      <c r="AH5899" s="16" t="str">
        <f>IF(AND(B5899="Premier League",E5899="Live"),_xlfn.XLOOKUP(_xlfn.TEXTJOIN(" vs ",,C5899:D5899),Calendar!G:G,Calendar!B:B),IF(AND(B5899="Premier League",E5899="Highlights"),_xlfn.XLOOKUP(H5899,Calendar!O:O,Calendar!N:N,,-1),""))</f>
        <v/>
      </c>
      <c r="AI5899" s="61" t="str">
        <f>IF(AND(AH5899&lt;&gt;"",E5899="Live"),_xlfn.XLOOKUP(_xlfn.TEXTJOIN(" vs ",,C5899:D5899),Calendar!G:G,Calendar!K:K),"")</f>
        <v/>
      </c>
      <c r="AJ5899" s="61" t="str">
        <f>IF(AND(K5899&lt;&gt;"Match of the Day",K5899&lt;&gt;"Match of the Day 2",K5899&lt;&gt;"Match of the Day Repeat"),"",1+MAX($AJ$10:AJ5898))</f>
        <v/>
      </c>
    </row>
    <row r="5900" spans="34:36" x14ac:dyDescent="0.35">
      <c r="AH5900" s="16" t="str">
        <f>IF(AND(B5900="Premier League",E5900="Live"),_xlfn.XLOOKUP(_xlfn.TEXTJOIN(" vs ",,C5900:D5900),Calendar!G:G,Calendar!B:B),IF(AND(B5900="Premier League",E5900="Highlights"),_xlfn.XLOOKUP(H5900,Calendar!O:O,Calendar!N:N,,-1),""))</f>
        <v/>
      </c>
      <c r="AI5900" s="61" t="str">
        <f>IF(AND(AH5900&lt;&gt;"",E5900="Live"),_xlfn.XLOOKUP(_xlfn.TEXTJOIN(" vs ",,C5900:D5900),Calendar!G:G,Calendar!K:K),"")</f>
        <v/>
      </c>
      <c r="AJ5900" s="61" t="str">
        <f>IF(AND(K5900&lt;&gt;"Match of the Day",K5900&lt;&gt;"Match of the Day 2",K5900&lt;&gt;"Match of the Day Repeat"),"",1+MAX($AJ$10:AJ5899))</f>
        <v/>
      </c>
    </row>
    <row r="5901" spans="34:36" x14ac:dyDescent="0.35">
      <c r="AH5901" s="16" t="str">
        <f>IF(AND(B5901="Premier League",E5901="Live"),_xlfn.XLOOKUP(_xlfn.TEXTJOIN(" vs ",,C5901:D5901),Calendar!G:G,Calendar!B:B),IF(AND(B5901="Premier League",E5901="Highlights"),_xlfn.XLOOKUP(H5901,Calendar!O:O,Calendar!N:N,,-1),""))</f>
        <v/>
      </c>
      <c r="AI5901" s="61" t="str">
        <f>IF(AND(AH5901&lt;&gt;"",E5901="Live"),_xlfn.XLOOKUP(_xlfn.TEXTJOIN(" vs ",,C5901:D5901),Calendar!G:G,Calendar!K:K),"")</f>
        <v/>
      </c>
      <c r="AJ5901" s="61" t="str">
        <f>IF(AND(K5901&lt;&gt;"Match of the Day",K5901&lt;&gt;"Match of the Day 2",K5901&lt;&gt;"Match of the Day Repeat"),"",1+MAX($AJ$10:AJ5900))</f>
        <v/>
      </c>
    </row>
    <row r="5902" spans="34:36" x14ac:dyDescent="0.35">
      <c r="AH5902" s="16" t="str">
        <f>IF(AND(B5902="Premier League",E5902="Live"),_xlfn.XLOOKUP(_xlfn.TEXTJOIN(" vs ",,C5902:D5902),Calendar!G:G,Calendar!B:B),IF(AND(B5902="Premier League",E5902="Highlights"),_xlfn.XLOOKUP(H5902,Calendar!O:O,Calendar!N:N,,-1),""))</f>
        <v/>
      </c>
      <c r="AI5902" s="61" t="str">
        <f>IF(AND(AH5902&lt;&gt;"",E5902="Live"),_xlfn.XLOOKUP(_xlfn.TEXTJOIN(" vs ",,C5902:D5902),Calendar!G:G,Calendar!K:K),"")</f>
        <v/>
      </c>
      <c r="AJ5902" s="61" t="str">
        <f>IF(AND(K5902&lt;&gt;"Match of the Day",K5902&lt;&gt;"Match of the Day 2",K5902&lt;&gt;"Match of the Day Repeat"),"",1+MAX($AJ$10:AJ5901))</f>
        <v/>
      </c>
    </row>
    <row r="5903" spans="34:36" x14ac:dyDescent="0.35">
      <c r="AH5903" s="16" t="str">
        <f>IF(AND(B5903="Premier League",E5903="Live"),_xlfn.XLOOKUP(_xlfn.TEXTJOIN(" vs ",,C5903:D5903),Calendar!G:G,Calendar!B:B),IF(AND(B5903="Premier League",E5903="Highlights"),_xlfn.XLOOKUP(H5903,Calendar!O:O,Calendar!N:N,,-1),""))</f>
        <v/>
      </c>
      <c r="AI5903" s="61" t="str">
        <f>IF(AND(AH5903&lt;&gt;"",E5903="Live"),_xlfn.XLOOKUP(_xlfn.TEXTJOIN(" vs ",,C5903:D5903),Calendar!G:G,Calendar!K:K),"")</f>
        <v/>
      </c>
      <c r="AJ5903" s="61" t="str">
        <f>IF(AND(K5903&lt;&gt;"Match of the Day",K5903&lt;&gt;"Match of the Day 2",K5903&lt;&gt;"Match of the Day Repeat"),"",1+MAX($AJ$10:AJ5902))</f>
        <v/>
      </c>
    </row>
    <row r="5904" spans="34:36" x14ac:dyDescent="0.35">
      <c r="AH5904" s="16" t="str">
        <f>IF(AND(B5904="Premier League",E5904="Live"),_xlfn.XLOOKUP(_xlfn.TEXTJOIN(" vs ",,C5904:D5904),Calendar!G:G,Calendar!B:B),IF(AND(B5904="Premier League",E5904="Highlights"),_xlfn.XLOOKUP(H5904,Calendar!O:O,Calendar!N:N,,-1),""))</f>
        <v/>
      </c>
      <c r="AI5904" s="61" t="str">
        <f>IF(AND(AH5904&lt;&gt;"",E5904="Live"),_xlfn.XLOOKUP(_xlfn.TEXTJOIN(" vs ",,C5904:D5904),Calendar!G:G,Calendar!K:K),"")</f>
        <v/>
      </c>
      <c r="AJ5904" s="61" t="str">
        <f>IF(AND(K5904&lt;&gt;"Match of the Day",K5904&lt;&gt;"Match of the Day 2",K5904&lt;&gt;"Match of the Day Repeat"),"",1+MAX($AJ$10:AJ5903))</f>
        <v/>
      </c>
    </row>
    <row r="5905" spans="34:36" x14ac:dyDescent="0.35">
      <c r="AH5905" s="16" t="str">
        <f>IF(AND(B5905="Premier League",E5905="Live"),_xlfn.XLOOKUP(_xlfn.TEXTJOIN(" vs ",,C5905:D5905),Calendar!G:G,Calendar!B:B),IF(AND(B5905="Premier League",E5905="Highlights"),_xlfn.XLOOKUP(H5905,Calendar!O:O,Calendar!N:N,,-1),""))</f>
        <v/>
      </c>
      <c r="AI5905" s="61" t="str">
        <f>IF(AND(AH5905&lt;&gt;"",E5905="Live"),_xlfn.XLOOKUP(_xlfn.TEXTJOIN(" vs ",,C5905:D5905),Calendar!G:G,Calendar!K:K),"")</f>
        <v/>
      </c>
      <c r="AJ5905" s="61" t="str">
        <f>IF(AND(K5905&lt;&gt;"Match of the Day",K5905&lt;&gt;"Match of the Day 2",K5905&lt;&gt;"Match of the Day Repeat"),"",1+MAX($AJ$10:AJ5904))</f>
        <v/>
      </c>
    </row>
    <row r="5906" spans="34:36" x14ac:dyDescent="0.35">
      <c r="AH5906" s="16" t="str">
        <f>IF(AND(B5906="Premier League",E5906="Live"),_xlfn.XLOOKUP(_xlfn.TEXTJOIN(" vs ",,C5906:D5906),Calendar!G:G,Calendar!B:B),IF(AND(B5906="Premier League",E5906="Highlights"),_xlfn.XLOOKUP(H5906,Calendar!O:O,Calendar!N:N,,-1),""))</f>
        <v/>
      </c>
      <c r="AI5906" s="61" t="str">
        <f>IF(AND(AH5906&lt;&gt;"",E5906="Live"),_xlfn.XLOOKUP(_xlfn.TEXTJOIN(" vs ",,C5906:D5906),Calendar!G:G,Calendar!K:K),"")</f>
        <v/>
      </c>
      <c r="AJ5906" s="61" t="str">
        <f>IF(AND(K5906&lt;&gt;"Match of the Day",K5906&lt;&gt;"Match of the Day 2",K5906&lt;&gt;"Match of the Day Repeat"),"",1+MAX($AJ$10:AJ5905))</f>
        <v/>
      </c>
    </row>
    <row r="5907" spans="34:36" x14ac:dyDescent="0.35">
      <c r="AH5907" s="16" t="str">
        <f>IF(AND(B5907="Premier League",E5907="Live"),_xlfn.XLOOKUP(_xlfn.TEXTJOIN(" vs ",,C5907:D5907),Calendar!G:G,Calendar!B:B),IF(AND(B5907="Premier League",E5907="Highlights"),_xlfn.XLOOKUP(H5907,Calendar!O:O,Calendar!N:N,,-1),""))</f>
        <v/>
      </c>
      <c r="AI5907" s="61" t="str">
        <f>IF(AND(AH5907&lt;&gt;"",E5907="Live"),_xlfn.XLOOKUP(_xlfn.TEXTJOIN(" vs ",,C5907:D5907),Calendar!G:G,Calendar!K:K),"")</f>
        <v/>
      </c>
      <c r="AJ5907" s="61" t="str">
        <f>IF(AND(K5907&lt;&gt;"Match of the Day",K5907&lt;&gt;"Match of the Day 2",K5907&lt;&gt;"Match of the Day Repeat"),"",1+MAX($AJ$10:AJ5906))</f>
        <v/>
      </c>
    </row>
    <row r="5908" spans="34:36" x14ac:dyDescent="0.35">
      <c r="AH5908" s="16" t="str">
        <f>IF(AND(B5908="Premier League",E5908="Live"),_xlfn.XLOOKUP(_xlfn.TEXTJOIN(" vs ",,C5908:D5908),Calendar!G:G,Calendar!B:B),IF(AND(B5908="Premier League",E5908="Highlights"),_xlfn.XLOOKUP(H5908,Calendar!O:O,Calendar!N:N,,-1),""))</f>
        <v/>
      </c>
      <c r="AI5908" s="61" t="str">
        <f>IF(AND(AH5908&lt;&gt;"",E5908="Live"),_xlfn.XLOOKUP(_xlfn.TEXTJOIN(" vs ",,C5908:D5908),Calendar!G:G,Calendar!K:K),"")</f>
        <v/>
      </c>
      <c r="AJ5908" s="61" t="str">
        <f>IF(AND(K5908&lt;&gt;"Match of the Day",K5908&lt;&gt;"Match of the Day 2",K5908&lt;&gt;"Match of the Day Repeat"),"",1+MAX($AJ$10:AJ5907))</f>
        <v/>
      </c>
    </row>
    <row r="5909" spans="34:36" x14ac:dyDescent="0.35">
      <c r="AH5909" s="16" t="str">
        <f>IF(AND(B5909="Premier League",E5909="Live"),_xlfn.XLOOKUP(_xlfn.TEXTJOIN(" vs ",,C5909:D5909),Calendar!G:G,Calendar!B:B),IF(AND(B5909="Premier League",E5909="Highlights"),_xlfn.XLOOKUP(H5909,Calendar!O:O,Calendar!N:N,,-1),""))</f>
        <v/>
      </c>
      <c r="AI5909" s="61" t="str">
        <f>IF(AND(AH5909&lt;&gt;"",E5909="Live"),_xlfn.XLOOKUP(_xlfn.TEXTJOIN(" vs ",,C5909:D5909),Calendar!G:G,Calendar!K:K),"")</f>
        <v/>
      </c>
      <c r="AJ5909" s="61" t="str">
        <f>IF(AND(K5909&lt;&gt;"Match of the Day",K5909&lt;&gt;"Match of the Day 2",K5909&lt;&gt;"Match of the Day Repeat"),"",1+MAX($AJ$10:AJ5908))</f>
        <v/>
      </c>
    </row>
    <row r="5910" spans="34:36" x14ac:dyDescent="0.35">
      <c r="AH5910" s="16" t="str">
        <f>IF(AND(B5910="Premier League",E5910="Live"),_xlfn.XLOOKUP(_xlfn.TEXTJOIN(" vs ",,C5910:D5910),Calendar!G:G,Calendar!B:B),IF(AND(B5910="Premier League",E5910="Highlights"),_xlfn.XLOOKUP(H5910,Calendar!O:O,Calendar!N:N,,-1),""))</f>
        <v/>
      </c>
      <c r="AI5910" s="61" t="str">
        <f>IF(AND(AH5910&lt;&gt;"",E5910="Live"),_xlfn.XLOOKUP(_xlfn.TEXTJOIN(" vs ",,C5910:D5910),Calendar!G:G,Calendar!K:K),"")</f>
        <v/>
      </c>
      <c r="AJ5910" s="61" t="str">
        <f>IF(AND(K5910&lt;&gt;"Match of the Day",K5910&lt;&gt;"Match of the Day 2",K5910&lt;&gt;"Match of the Day Repeat"),"",1+MAX($AJ$10:AJ5909))</f>
        <v/>
      </c>
    </row>
    <row r="5911" spans="34:36" x14ac:dyDescent="0.35">
      <c r="AH5911" s="16" t="str">
        <f>IF(AND(B5911="Premier League",E5911="Live"),_xlfn.XLOOKUP(_xlfn.TEXTJOIN(" vs ",,C5911:D5911),Calendar!G:G,Calendar!B:B),IF(AND(B5911="Premier League",E5911="Highlights"),_xlfn.XLOOKUP(H5911,Calendar!O:O,Calendar!N:N,,-1),""))</f>
        <v/>
      </c>
      <c r="AI5911" s="61" t="str">
        <f>IF(AND(AH5911&lt;&gt;"",E5911="Live"),_xlfn.XLOOKUP(_xlfn.TEXTJOIN(" vs ",,C5911:D5911),Calendar!G:G,Calendar!K:K),"")</f>
        <v/>
      </c>
      <c r="AJ5911" s="61" t="str">
        <f>IF(AND(K5911&lt;&gt;"Match of the Day",K5911&lt;&gt;"Match of the Day 2",K5911&lt;&gt;"Match of the Day Repeat"),"",1+MAX($AJ$10:AJ5910))</f>
        <v/>
      </c>
    </row>
    <row r="5912" spans="34:36" x14ac:dyDescent="0.35">
      <c r="AH5912" s="16" t="str">
        <f>IF(AND(B5912="Premier League",E5912="Live"),_xlfn.XLOOKUP(_xlfn.TEXTJOIN(" vs ",,C5912:D5912),Calendar!G:G,Calendar!B:B),IF(AND(B5912="Premier League",E5912="Highlights"),_xlfn.XLOOKUP(H5912,Calendar!O:O,Calendar!N:N,,-1),""))</f>
        <v/>
      </c>
      <c r="AI5912" s="61" t="str">
        <f>IF(AND(AH5912&lt;&gt;"",E5912="Live"),_xlfn.XLOOKUP(_xlfn.TEXTJOIN(" vs ",,C5912:D5912),Calendar!G:G,Calendar!K:K),"")</f>
        <v/>
      </c>
      <c r="AJ5912" s="61" t="str">
        <f>IF(AND(K5912&lt;&gt;"Match of the Day",K5912&lt;&gt;"Match of the Day 2",K5912&lt;&gt;"Match of the Day Repeat"),"",1+MAX($AJ$10:AJ5911))</f>
        <v/>
      </c>
    </row>
    <row r="5913" spans="34:36" x14ac:dyDescent="0.35">
      <c r="AH5913" s="16" t="str">
        <f>IF(AND(B5913="Premier League",E5913="Live"),_xlfn.XLOOKUP(_xlfn.TEXTJOIN(" vs ",,C5913:D5913),Calendar!G:G,Calendar!B:B),IF(AND(B5913="Premier League",E5913="Highlights"),_xlfn.XLOOKUP(H5913,Calendar!O:O,Calendar!N:N,,-1),""))</f>
        <v/>
      </c>
      <c r="AI5913" s="61" t="str">
        <f>IF(AND(AH5913&lt;&gt;"",E5913="Live"),_xlfn.XLOOKUP(_xlfn.TEXTJOIN(" vs ",,C5913:D5913),Calendar!G:G,Calendar!K:K),"")</f>
        <v/>
      </c>
      <c r="AJ5913" s="61" t="str">
        <f>IF(AND(K5913&lt;&gt;"Match of the Day",K5913&lt;&gt;"Match of the Day 2",K5913&lt;&gt;"Match of the Day Repeat"),"",1+MAX($AJ$10:AJ5912))</f>
        <v/>
      </c>
    </row>
    <row r="5914" spans="34:36" x14ac:dyDescent="0.35">
      <c r="AH5914" s="16" t="str">
        <f>IF(AND(B5914="Premier League",E5914="Live"),_xlfn.XLOOKUP(_xlfn.TEXTJOIN(" vs ",,C5914:D5914),Calendar!G:G,Calendar!B:B),IF(AND(B5914="Premier League",E5914="Highlights"),_xlfn.XLOOKUP(H5914,Calendar!O:O,Calendar!N:N,,-1),""))</f>
        <v/>
      </c>
      <c r="AI5914" s="61" t="str">
        <f>IF(AND(AH5914&lt;&gt;"",E5914="Live"),_xlfn.XLOOKUP(_xlfn.TEXTJOIN(" vs ",,C5914:D5914),Calendar!G:G,Calendar!K:K),"")</f>
        <v/>
      </c>
      <c r="AJ5914" s="61" t="str">
        <f>IF(AND(K5914&lt;&gt;"Match of the Day",K5914&lt;&gt;"Match of the Day 2",K5914&lt;&gt;"Match of the Day Repeat"),"",1+MAX($AJ$10:AJ5913))</f>
        <v/>
      </c>
    </row>
    <row r="5915" spans="34:36" x14ac:dyDescent="0.35">
      <c r="AH5915" s="16" t="str">
        <f>IF(AND(B5915="Premier League",E5915="Live"),_xlfn.XLOOKUP(_xlfn.TEXTJOIN(" vs ",,C5915:D5915),Calendar!G:G,Calendar!B:B),IF(AND(B5915="Premier League",E5915="Highlights"),_xlfn.XLOOKUP(H5915,Calendar!O:O,Calendar!N:N,,-1),""))</f>
        <v/>
      </c>
      <c r="AI5915" s="61" t="str">
        <f>IF(AND(AH5915&lt;&gt;"",E5915="Live"),_xlfn.XLOOKUP(_xlfn.TEXTJOIN(" vs ",,C5915:D5915),Calendar!G:G,Calendar!K:K),"")</f>
        <v/>
      </c>
      <c r="AJ5915" s="61" t="str">
        <f>IF(AND(K5915&lt;&gt;"Match of the Day",K5915&lt;&gt;"Match of the Day 2",K5915&lt;&gt;"Match of the Day Repeat"),"",1+MAX($AJ$10:AJ5914))</f>
        <v/>
      </c>
    </row>
    <row r="5916" spans="34:36" x14ac:dyDescent="0.35">
      <c r="AH5916" s="16" t="str">
        <f>IF(AND(B5916="Premier League",E5916="Live"),_xlfn.XLOOKUP(_xlfn.TEXTJOIN(" vs ",,C5916:D5916),Calendar!G:G,Calendar!B:B),IF(AND(B5916="Premier League",E5916="Highlights"),_xlfn.XLOOKUP(H5916,Calendar!O:O,Calendar!N:N,,-1),""))</f>
        <v/>
      </c>
      <c r="AI5916" s="61" t="str">
        <f>IF(AND(AH5916&lt;&gt;"",E5916="Live"),_xlfn.XLOOKUP(_xlfn.TEXTJOIN(" vs ",,C5916:D5916),Calendar!G:G,Calendar!K:K),"")</f>
        <v/>
      </c>
      <c r="AJ5916" s="61" t="str">
        <f>IF(AND(K5916&lt;&gt;"Match of the Day",K5916&lt;&gt;"Match of the Day 2",K5916&lt;&gt;"Match of the Day Repeat"),"",1+MAX($AJ$10:AJ5915))</f>
        <v/>
      </c>
    </row>
    <row r="5917" spans="34:36" x14ac:dyDescent="0.35">
      <c r="AH5917" s="16" t="str">
        <f>IF(AND(B5917="Premier League",E5917="Live"),_xlfn.XLOOKUP(_xlfn.TEXTJOIN(" vs ",,C5917:D5917),Calendar!G:G,Calendar!B:B),IF(AND(B5917="Premier League",E5917="Highlights"),_xlfn.XLOOKUP(H5917,Calendar!O:O,Calendar!N:N,,-1),""))</f>
        <v/>
      </c>
      <c r="AI5917" s="61" t="str">
        <f>IF(AND(AH5917&lt;&gt;"",E5917="Live"),_xlfn.XLOOKUP(_xlfn.TEXTJOIN(" vs ",,C5917:D5917),Calendar!G:G,Calendar!K:K),"")</f>
        <v/>
      </c>
      <c r="AJ5917" s="61" t="str">
        <f>IF(AND(K5917&lt;&gt;"Match of the Day",K5917&lt;&gt;"Match of the Day 2",K5917&lt;&gt;"Match of the Day Repeat"),"",1+MAX($AJ$10:AJ5916))</f>
        <v/>
      </c>
    </row>
    <row r="5918" spans="34:36" x14ac:dyDescent="0.35">
      <c r="AH5918" s="16" t="str">
        <f>IF(AND(B5918="Premier League",E5918="Live"),_xlfn.XLOOKUP(_xlfn.TEXTJOIN(" vs ",,C5918:D5918),Calendar!G:G,Calendar!B:B),IF(AND(B5918="Premier League",E5918="Highlights"),_xlfn.XLOOKUP(H5918,Calendar!O:O,Calendar!N:N,,-1),""))</f>
        <v/>
      </c>
      <c r="AI5918" s="61" t="str">
        <f>IF(AND(AH5918&lt;&gt;"",E5918="Live"),_xlfn.XLOOKUP(_xlfn.TEXTJOIN(" vs ",,C5918:D5918),Calendar!G:G,Calendar!K:K),"")</f>
        <v/>
      </c>
      <c r="AJ5918" s="61" t="str">
        <f>IF(AND(K5918&lt;&gt;"Match of the Day",K5918&lt;&gt;"Match of the Day 2",K5918&lt;&gt;"Match of the Day Repeat"),"",1+MAX($AJ$10:AJ5917))</f>
        <v/>
      </c>
    </row>
    <row r="5919" spans="34:36" x14ac:dyDescent="0.35">
      <c r="AH5919" s="16" t="str">
        <f>IF(AND(B5919="Premier League",E5919="Live"),_xlfn.XLOOKUP(_xlfn.TEXTJOIN(" vs ",,C5919:D5919),Calendar!G:G,Calendar!B:B),IF(AND(B5919="Premier League",E5919="Highlights"),_xlfn.XLOOKUP(H5919,Calendar!O:O,Calendar!N:N,,-1),""))</f>
        <v/>
      </c>
      <c r="AI5919" s="61" t="str">
        <f>IF(AND(AH5919&lt;&gt;"",E5919="Live"),_xlfn.XLOOKUP(_xlfn.TEXTJOIN(" vs ",,C5919:D5919),Calendar!G:G,Calendar!K:K),"")</f>
        <v/>
      </c>
      <c r="AJ5919" s="61" t="str">
        <f>IF(AND(K5919&lt;&gt;"Match of the Day",K5919&lt;&gt;"Match of the Day 2",K5919&lt;&gt;"Match of the Day Repeat"),"",1+MAX($AJ$10:AJ5918))</f>
        <v/>
      </c>
    </row>
    <row r="5920" spans="34:36" x14ac:dyDescent="0.35">
      <c r="AH5920" s="16" t="str">
        <f>IF(AND(B5920="Premier League",E5920="Live"),_xlfn.XLOOKUP(_xlfn.TEXTJOIN(" vs ",,C5920:D5920),Calendar!G:G,Calendar!B:B),IF(AND(B5920="Premier League",E5920="Highlights"),_xlfn.XLOOKUP(H5920,Calendar!O:O,Calendar!N:N,,-1),""))</f>
        <v/>
      </c>
      <c r="AI5920" s="61" t="str">
        <f>IF(AND(AH5920&lt;&gt;"",E5920="Live"),_xlfn.XLOOKUP(_xlfn.TEXTJOIN(" vs ",,C5920:D5920),Calendar!G:G,Calendar!K:K),"")</f>
        <v/>
      </c>
      <c r="AJ5920" s="61" t="str">
        <f>IF(AND(K5920&lt;&gt;"Match of the Day",K5920&lt;&gt;"Match of the Day 2",K5920&lt;&gt;"Match of the Day Repeat"),"",1+MAX($AJ$10:AJ5919))</f>
        <v/>
      </c>
    </row>
    <row r="5921" spans="34:36" x14ac:dyDescent="0.35">
      <c r="AH5921" s="16" t="str">
        <f>IF(AND(B5921="Premier League",E5921="Live"),_xlfn.XLOOKUP(_xlfn.TEXTJOIN(" vs ",,C5921:D5921),Calendar!G:G,Calendar!B:B),IF(AND(B5921="Premier League",E5921="Highlights"),_xlfn.XLOOKUP(H5921,Calendar!O:O,Calendar!N:N,,-1),""))</f>
        <v/>
      </c>
      <c r="AI5921" s="61" t="str">
        <f>IF(AND(AH5921&lt;&gt;"",E5921="Live"),_xlfn.XLOOKUP(_xlfn.TEXTJOIN(" vs ",,C5921:D5921),Calendar!G:G,Calendar!K:K),"")</f>
        <v/>
      </c>
      <c r="AJ5921" s="61" t="str">
        <f>IF(AND(K5921&lt;&gt;"Match of the Day",K5921&lt;&gt;"Match of the Day 2",K5921&lt;&gt;"Match of the Day Repeat"),"",1+MAX($AJ$10:AJ5920))</f>
        <v/>
      </c>
    </row>
    <row r="5922" spans="34:36" x14ac:dyDescent="0.35">
      <c r="AH5922" s="16" t="str">
        <f>IF(AND(B5922="Premier League",E5922="Live"),_xlfn.XLOOKUP(_xlfn.TEXTJOIN(" vs ",,C5922:D5922),Calendar!G:G,Calendar!B:B),IF(AND(B5922="Premier League",E5922="Highlights"),_xlfn.XLOOKUP(H5922,Calendar!O:O,Calendar!N:N,,-1),""))</f>
        <v/>
      </c>
      <c r="AI5922" s="61" t="str">
        <f>IF(AND(AH5922&lt;&gt;"",E5922="Live"),_xlfn.XLOOKUP(_xlfn.TEXTJOIN(" vs ",,C5922:D5922),Calendar!G:G,Calendar!K:K),"")</f>
        <v/>
      </c>
      <c r="AJ5922" s="61" t="str">
        <f>IF(AND(K5922&lt;&gt;"Match of the Day",K5922&lt;&gt;"Match of the Day 2",K5922&lt;&gt;"Match of the Day Repeat"),"",1+MAX($AJ$10:AJ5921))</f>
        <v/>
      </c>
    </row>
    <row r="5923" spans="34:36" x14ac:dyDescent="0.35">
      <c r="AH5923" s="16" t="str">
        <f>IF(AND(B5923="Premier League",E5923="Live"),_xlfn.XLOOKUP(_xlfn.TEXTJOIN(" vs ",,C5923:D5923),Calendar!G:G,Calendar!B:B),IF(AND(B5923="Premier League",E5923="Highlights"),_xlfn.XLOOKUP(H5923,Calendar!O:O,Calendar!N:N,,-1),""))</f>
        <v/>
      </c>
      <c r="AI5923" s="61" t="str">
        <f>IF(AND(AH5923&lt;&gt;"",E5923="Live"),_xlfn.XLOOKUP(_xlfn.TEXTJOIN(" vs ",,C5923:D5923),Calendar!G:G,Calendar!K:K),"")</f>
        <v/>
      </c>
      <c r="AJ5923" s="61" t="str">
        <f>IF(AND(K5923&lt;&gt;"Match of the Day",K5923&lt;&gt;"Match of the Day 2",K5923&lt;&gt;"Match of the Day Repeat"),"",1+MAX($AJ$10:AJ5922))</f>
        <v/>
      </c>
    </row>
    <row r="5924" spans="34:36" x14ac:dyDescent="0.35">
      <c r="AH5924" s="16" t="str">
        <f>IF(AND(B5924="Premier League",E5924="Live"),_xlfn.XLOOKUP(_xlfn.TEXTJOIN(" vs ",,C5924:D5924),Calendar!G:G,Calendar!B:B),IF(AND(B5924="Premier League",E5924="Highlights"),_xlfn.XLOOKUP(H5924,Calendar!O:O,Calendar!N:N,,-1),""))</f>
        <v/>
      </c>
      <c r="AI5924" s="61" t="str">
        <f>IF(AND(AH5924&lt;&gt;"",E5924="Live"),_xlfn.XLOOKUP(_xlfn.TEXTJOIN(" vs ",,C5924:D5924),Calendar!G:G,Calendar!K:K),"")</f>
        <v/>
      </c>
      <c r="AJ5924" s="61" t="str">
        <f>IF(AND(K5924&lt;&gt;"Match of the Day",K5924&lt;&gt;"Match of the Day 2",K5924&lt;&gt;"Match of the Day Repeat"),"",1+MAX($AJ$10:AJ5923))</f>
        <v/>
      </c>
    </row>
    <row r="5925" spans="34:36" x14ac:dyDescent="0.35">
      <c r="AH5925" s="16" t="str">
        <f>IF(AND(B5925="Premier League",E5925="Live"),_xlfn.XLOOKUP(_xlfn.TEXTJOIN(" vs ",,C5925:D5925),Calendar!G:G,Calendar!B:B),IF(AND(B5925="Premier League",E5925="Highlights"),_xlfn.XLOOKUP(H5925,Calendar!O:O,Calendar!N:N,,-1),""))</f>
        <v/>
      </c>
      <c r="AI5925" s="61" t="str">
        <f>IF(AND(AH5925&lt;&gt;"",E5925="Live"),_xlfn.XLOOKUP(_xlfn.TEXTJOIN(" vs ",,C5925:D5925),Calendar!G:G,Calendar!K:K),"")</f>
        <v/>
      </c>
      <c r="AJ5925" s="61" t="str">
        <f>IF(AND(K5925&lt;&gt;"Match of the Day",K5925&lt;&gt;"Match of the Day 2",K5925&lt;&gt;"Match of the Day Repeat"),"",1+MAX($AJ$10:AJ5924))</f>
        <v/>
      </c>
    </row>
    <row r="5926" spans="34:36" x14ac:dyDescent="0.35">
      <c r="AH5926" s="16" t="str">
        <f>IF(AND(B5926="Premier League",E5926="Live"),_xlfn.XLOOKUP(_xlfn.TEXTJOIN(" vs ",,C5926:D5926),Calendar!G:G,Calendar!B:B),IF(AND(B5926="Premier League",E5926="Highlights"),_xlfn.XLOOKUP(H5926,Calendar!O:O,Calendar!N:N,,-1),""))</f>
        <v/>
      </c>
      <c r="AI5926" s="61" t="str">
        <f>IF(AND(AH5926&lt;&gt;"",E5926="Live"),_xlfn.XLOOKUP(_xlfn.TEXTJOIN(" vs ",,C5926:D5926),Calendar!G:G,Calendar!K:K),"")</f>
        <v/>
      </c>
      <c r="AJ5926" s="61" t="str">
        <f>IF(AND(K5926&lt;&gt;"Match of the Day",K5926&lt;&gt;"Match of the Day 2",K5926&lt;&gt;"Match of the Day Repeat"),"",1+MAX($AJ$10:AJ5925))</f>
        <v/>
      </c>
    </row>
    <row r="5927" spans="34:36" x14ac:dyDescent="0.35">
      <c r="AH5927" s="16" t="str">
        <f>IF(AND(B5927="Premier League",E5927="Live"),_xlfn.XLOOKUP(_xlfn.TEXTJOIN(" vs ",,C5927:D5927),Calendar!G:G,Calendar!B:B),IF(AND(B5927="Premier League",E5927="Highlights"),_xlfn.XLOOKUP(H5927,Calendar!O:O,Calendar!N:N,,-1),""))</f>
        <v/>
      </c>
      <c r="AI5927" s="61" t="str">
        <f>IF(AND(AH5927&lt;&gt;"",E5927="Live"),_xlfn.XLOOKUP(_xlfn.TEXTJOIN(" vs ",,C5927:D5927),Calendar!G:G,Calendar!K:K),"")</f>
        <v/>
      </c>
      <c r="AJ5927" s="61" t="str">
        <f>IF(AND(K5927&lt;&gt;"Match of the Day",K5927&lt;&gt;"Match of the Day 2",K5927&lt;&gt;"Match of the Day Repeat"),"",1+MAX($AJ$10:AJ5926))</f>
        <v/>
      </c>
    </row>
    <row r="5928" spans="34:36" x14ac:dyDescent="0.35">
      <c r="AH5928" s="16" t="str">
        <f>IF(AND(B5928="Premier League",E5928="Live"),_xlfn.XLOOKUP(_xlfn.TEXTJOIN(" vs ",,C5928:D5928),Calendar!G:G,Calendar!B:B),IF(AND(B5928="Premier League",E5928="Highlights"),_xlfn.XLOOKUP(H5928,Calendar!O:O,Calendar!N:N,,-1),""))</f>
        <v/>
      </c>
      <c r="AI5928" s="61" t="str">
        <f>IF(AND(AH5928&lt;&gt;"",E5928="Live"),_xlfn.XLOOKUP(_xlfn.TEXTJOIN(" vs ",,C5928:D5928),Calendar!G:G,Calendar!K:K),"")</f>
        <v/>
      </c>
      <c r="AJ5928" s="61" t="str">
        <f>IF(AND(K5928&lt;&gt;"Match of the Day",K5928&lt;&gt;"Match of the Day 2",K5928&lt;&gt;"Match of the Day Repeat"),"",1+MAX($AJ$10:AJ5927))</f>
        <v/>
      </c>
    </row>
    <row r="5929" spans="34:36" x14ac:dyDescent="0.35">
      <c r="AH5929" s="16" t="str">
        <f>IF(AND(B5929="Premier League",E5929="Live"),_xlfn.XLOOKUP(_xlfn.TEXTJOIN(" vs ",,C5929:D5929),Calendar!G:G,Calendar!B:B),IF(AND(B5929="Premier League",E5929="Highlights"),_xlfn.XLOOKUP(H5929,Calendar!O:O,Calendar!N:N,,-1),""))</f>
        <v/>
      </c>
      <c r="AI5929" s="61" t="str">
        <f>IF(AND(AH5929&lt;&gt;"",E5929="Live"),_xlfn.XLOOKUP(_xlfn.TEXTJOIN(" vs ",,C5929:D5929),Calendar!G:G,Calendar!K:K),"")</f>
        <v/>
      </c>
      <c r="AJ5929" s="61" t="str">
        <f>IF(AND(K5929&lt;&gt;"Match of the Day",K5929&lt;&gt;"Match of the Day 2",K5929&lt;&gt;"Match of the Day Repeat"),"",1+MAX($AJ$10:AJ5928))</f>
        <v/>
      </c>
    </row>
    <row r="5930" spans="34:36" x14ac:dyDescent="0.35">
      <c r="AH5930" s="16" t="str">
        <f>IF(AND(B5930="Premier League",E5930="Live"),_xlfn.XLOOKUP(_xlfn.TEXTJOIN(" vs ",,C5930:D5930),Calendar!G:G,Calendar!B:B),IF(AND(B5930="Premier League",E5930="Highlights"),_xlfn.XLOOKUP(H5930,Calendar!O:O,Calendar!N:N,,-1),""))</f>
        <v/>
      </c>
      <c r="AI5930" s="61" t="str">
        <f>IF(AND(AH5930&lt;&gt;"",E5930="Live"),_xlfn.XLOOKUP(_xlfn.TEXTJOIN(" vs ",,C5930:D5930),Calendar!G:G,Calendar!K:K),"")</f>
        <v/>
      </c>
      <c r="AJ5930" s="61" t="str">
        <f>IF(AND(K5930&lt;&gt;"Match of the Day",K5930&lt;&gt;"Match of the Day 2",K5930&lt;&gt;"Match of the Day Repeat"),"",1+MAX($AJ$10:AJ5929))</f>
        <v/>
      </c>
    </row>
    <row r="5931" spans="34:36" x14ac:dyDescent="0.35">
      <c r="AH5931" s="16" t="str">
        <f>IF(AND(B5931="Premier League",E5931="Live"),_xlfn.XLOOKUP(_xlfn.TEXTJOIN(" vs ",,C5931:D5931),Calendar!G:G,Calendar!B:B),IF(AND(B5931="Premier League",E5931="Highlights"),_xlfn.XLOOKUP(H5931,Calendar!O:O,Calendar!N:N,,-1),""))</f>
        <v/>
      </c>
      <c r="AI5931" s="61" t="str">
        <f>IF(AND(AH5931&lt;&gt;"",E5931="Live"),_xlfn.XLOOKUP(_xlfn.TEXTJOIN(" vs ",,C5931:D5931),Calendar!G:G,Calendar!K:K),"")</f>
        <v/>
      </c>
      <c r="AJ5931" s="61" t="str">
        <f>IF(AND(K5931&lt;&gt;"Match of the Day",K5931&lt;&gt;"Match of the Day 2",K5931&lt;&gt;"Match of the Day Repeat"),"",1+MAX($AJ$10:AJ5930))</f>
        <v/>
      </c>
    </row>
    <row r="5932" spans="34:36" x14ac:dyDescent="0.35">
      <c r="AH5932" s="16" t="str">
        <f>IF(AND(B5932="Premier League",E5932="Live"),_xlfn.XLOOKUP(_xlfn.TEXTJOIN(" vs ",,C5932:D5932),Calendar!G:G,Calendar!B:B),IF(AND(B5932="Premier League",E5932="Highlights"),_xlfn.XLOOKUP(H5932,Calendar!O:O,Calendar!N:N,,-1),""))</f>
        <v/>
      </c>
      <c r="AI5932" s="61" t="str">
        <f>IF(AND(AH5932&lt;&gt;"",E5932="Live"),_xlfn.XLOOKUP(_xlfn.TEXTJOIN(" vs ",,C5932:D5932),Calendar!G:G,Calendar!K:K),"")</f>
        <v/>
      </c>
      <c r="AJ5932" s="61" t="str">
        <f>IF(AND(K5932&lt;&gt;"Match of the Day",K5932&lt;&gt;"Match of the Day 2",K5932&lt;&gt;"Match of the Day Repeat"),"",1+MAX($AJ$10:AJ5931))</f>
        <v/>
      </c>
    </row>
    <row r="5933" spans="34:36" x14ac:dyDescent="0.35">
      <c r="AH5933" s="16" t="str">
        <f>IF(AND(B5933="Premier League",E5933="Live"),_xlfn.XLOOKUP(_xlfn.TEXTJOIN(" vs ",,C5933:D5933),Calendar!G:G,Calendar!B:B),IF(AND(B5933="Premier League",E5933="Highlights"),_xlfn.XLOOKUP(H5933,Calendar!O:O,Calendar!N:N,,-1),""))</f>
        <v/>
      </c>
      <c r="AI5933" s="61" t="str">
        <f>IF(AND(AH5933&lt;&gt;"",E5933="Live"),_xlfn.XLOOKUP(_xlfn.TEXTJOIN(" vs ",,C5933:D5933),Calendar!G:G,Calendar!K:K),"")</f>
        <v/>
      </c>
      <c r="AJ5933" s="61" t="str">
        <f>IF(AND(K5933&lt;&gt;"Match of the Day",K5933&lt;&gt;"Match of the Day 2",K5933&lt;&gt;"Match of the Day Repeat"),"",1+MAX($AJ$10:AJ5932))</f>
        <v/>
      </c>
    </row>
    <row r="5934" spans="34:36" x14ac:dyDescent="0.35">
      <c r="AH5934" s="16" t="str">
        <f>IF(AND(B5934="Premier League",E5934="Live"),_xlfn.XLOOKUP(_xlfn.TEXTJOIN(" vs ",,C5934:D5934),Calendar!G:G,Calendar!B:B),IF(AND(B5934="Premier League",E5934="Highlights"),_xlfn.XLOOKUP(H5934,Calendar!O:O,Calendar!N:N,,-1),""))</f>
        <v/>
      </c>
      <c r="AI5934" s="61" t="str">
        <f>IF(AND(AH5934&lt;&gt;"",E5934="Live"),_xlfn.XLOOKUP(_xlfn.TEXTJOIN(" vs ",,C5934:D5934),Calendar!G:G,Calendar!K:K),"")</f>
        <v/>
      </c>
      <c r="AJ5934" s="61" t="str">
        <f>IF(AND(K5934&lt;&gt;"Match of the Day",K5934&lt;&gt;"Match of the Day 2",K5934&lt;&gt;"Match of the Day Repeat"),"",1+MAX($AJ$10:AJ5933))</f>
        <v/>
      </c>
    </row>
    <row r="5935" spans="34:36" x14ac:dyDescent="0.35">
      <c r="AH5935" s="16" t="str">
        <f>IF(AND(B5935="Premier League",E5935="Live"),_xlfn.XLOOKUP(_xlfn.TEXTJOIN(" vs ",,C5935:D5935),Calendar!G:G,Calendar!B:B),IF(AND(B5935="Premier League",E5935="Highlights"),_xlfn.XLOOKUP(H5935,Calendar!O:O,Calendar!N:N,,-1),""))</f>
        <v/>
      </c>
      <c r="AI5935" s="61" t="str">
        <f>IF(AND(AH5935&lt;&gt;"",E5935="Live"),_xlfn.XLOOKUP(_xlfn.TEXTJOIN(" vs ",,C5935:D5935),Calendar!G:G,Calendar!K:K),"")</f>
        <v/>
      </c>
      <c r="AJ5935" s="61" t="str">
        <f>IF(AND(K5935&lt;&gt;"Match of the Day",K5935&lt;&gt;"Match of the Day 2",K5935&lt;&gt;"Match of the Day Repeat"),"",1+MAX($AJ$10:AJ5934))</f>
        <v/>
      </c>
    </row>
    <row r="5936" spans="34:36" x14ac:dyDescent="0.35">
      <c r="AH5936" s="16" t="str">
        <f>IF(AND(B5936="Premier League",E5936="Live"),_xlfn.XLOOKUP(_xlfn.TEXTJOIN(" vs ",,C5936:D5936),Calendar!G:G,Calendar!B:B),IF(AND(B5936="Premier League",E5936="Highlights"),_xlfn.XLOOKUP(H5936,Calendar!O:O,Calendar!N:N,,-1),""))</f>
        <v/>
      </c>
      <c r="AI5936" s="61" t="str">
        <f>IF(AND(AH5936&lt;&gt;"",E5936="Live"),_xlfn.XLOOKUP(_xlfn.TEXTJOIN(" vs ",,C5936:D5936),Calendar!G:G,Calendar!K:K),"")</f>
        <v/>
      </c>
      <c r="AJ5936" s="61" t="str">
        <f>IF(AND(K5936&lt;&gt;"Match of the Day",K5936&lt;&gt;"Match of the Day 2",K5936&lt;&gt;"Match of the Day Repeat"),"",1+MAX($AJ$10:AJ5935))</f>
        <v/>
      </c>
    </row>
    <row r="5937" spans="34:36" x14ac:dyDescent="0.35">
      <c r="AH5937" s="16" t="str">
        <f>IF(AND(B5937="Premier League",E5937="Live"),_xlfn.XLOOKUP(_xlfn.TEXTJOIN(" vs ",,C5937:D5937),Calendar!G:G,Calendar!B:B),IF(AND(B5937="Premier League",E5937="Highlights"),_xlfn.XLOOKUP(H5937,Calendar!O:O,Calendar!N:N,,-1),""))</f>
        <v/>
      </c>
      <c r="AI5937" s="61" t="str">
        <f>IF(AND(AH5937&lt;&gt;"",E5937="Live"),_xlfn.XLOOKUP(_xlfn.TEXTJOIN(" vs ",,C5937:D5937),Calendar!G:G,Calendar!K:K),"")</f>
        <v/>
      </c>
      <c r="AJ5937" s="61" t="str">
        <f>IF(AND(K5937&lt;&gt;"Match of the Day",K5937&lt;&gt;"Match of the Day 2",K5937&lt;&gt;"Match of the Day Repeat"),"",1+MAX($AJ$10:AJ5936))</f>
        <v/>
      </c>
    </row>
    <row r="5938" spans="34:36" x14ac:dyDescent="0.35">
      <c r="AH5938" s="16" t="str">
        <f>IF(AND(B5938="Premier League",E5938="Live"),_xlfn.XLOOKUP(_xlfn.TEXTJOIN(" vs ",,C5938:D5938),Calendar!G:G,Calendar!B:B),IF(AND(B5938="Premier League",E5938="Highlights"),_xlfn.XLOOKUP(H5938,Calendar!O:O,Calendar!N:N,,-1),""))</f>
        <v/>
      </c>
      <c r="AI5938" s="61" t="str">
        <f>IF(AND(AH5938&lt;&gt;"",E5938="Live"),_xlfn.XLOOKUP(_xlfn.TEXTJOIN(" vs ",,C5938:D5938),Calendar!G:G,Calendar!K:K),"")</f>
        <v/>
      </c>
      <c r="AJ5938" s="61" t="str">
        <f>IF(AND(K5938&lt;&gt;"Match of the Day",K5938&lt;&gt;"Match of the Day 2",K5938&lt;&gt;"Match of the Day Repeat"),"",1+MAX($AJ$10:AJ5937))</f>
        <v/>
      </c>
    </row>
    <row r="5939" spans="34:36" x14ac:dyDescent="0.35">
      <c r="AH5939" s="16" t="str">
        <f>IF(AND(B5939="Premier League",E5939="Live"),_xlfn.XLOOKUP(_xlfn.TEXTJOIN(" vs ",,C5939:D5939),Calendar!G:G,Calendar!B:B),IF(AND(B5939="Premier League",E5939="Highlights"),_xlfn.XLOOKUP(H5939,Calendar!O:O,Calendar!N:N,,-1),""))</f>
        <v/>
      </c>
      <c r="AI5939" s="61" t="str">
        <f>IF(AND(AH5939&lt;&gt;"",E5939="Live"),_xlfn.XLOOKUP(_xlfn.TEXTJOIN(" vs ",,C5939:D5939),Calendar!G:G,Calendar!K:K),"")</f>
        <v/>
      </c>
      <c r="AJ5939" s="61" t="str">
        <f>IF(AND(K5939&lt;&gt;"Match of the Day",K5939&lt;&gt;"Match of the Day 2",K5939&lt;&gt;"Match of the Day Repeat"),"",1+MAX($AJ$10:AJ5938))</f>
        <v/>
      </c>
    </row>
    <row r="5940" spans="34:36" x14ac:dyDescent="0.35">
      <c r="AH5940" s="16" t="str">
        <f>IF(AND(B5940="Premier League",E5940="Live"),_xlfn.XLOOKUP(_xlfn.TEXTJOIN(" vs ",,C5940:D5940),Calendar!G:G,Calendar!B:B),IF(AND(B5940="Premier League",E5940="Highlights"),_xlfn.XLOOKUP(H5940,Calendar!O:O,Calendar!N:N,,-1),""))</f>
        <v/>
      </c>
      <c r="AI5940" s="61" t="str">
        <f>IF(AND(AH5940&lt;&gt;"",E5940="Live"),_xlfn.XLOOKUP(_xlfn.TEXTJOIN(" vs ",,C5940:D5940),Calendar!G:G,Calendar!K:K),"")</f>
        <v/>
      </c>
      <c r="AJ5940" s="61" t="str">
        <f>IF(AND(K5940&lt;&gt;"Match of the Day",K5940&lt;&gt;"Match of the Day 2",K5940&lt;&gt;"Match of the Day Repeat"),"",1+MAX($AJ$10:AJ5939))</f>
        <v/>
      </c>
    </row>
    <row r="5941" spans="34:36" x14ac:dyDescent="0.35">
      <c r="AH5941" s="16" t="str">
        <f>IF(AND(B5941="Premier League",E5941="Live"),_xlfn.XLOOKUP(_xlfn.TEXTJOIN(" vs ",,C5941:D5941),Calendar!G:G,Calendar!B:B),IF(AND(B5941="Premier League",E5941="Highlights"),_xlfn.XLOOKUP(H5941,Calendar!O:O,Calendar!N:N,,-1),""))</f>
        <v/>
      </c>
      <c r="AI5941" s="61" t="str">
        <f>IF(AND(AH5941&lt;&gt;"",E5941="Live"),_xlfn.XLOOKUP(_xlfn.TEXTJOIN(" vs ",,C5941:D5941),Calendar!G:G,Calendar!K:K),"")</f>
        <v/>
      </c>
      <c r="AJ5941" s="61" t="str">
        <f>IF(AND(K5941&lt;&gt;"Match of the Day",K5941&lt;&gt;"Match of the Day 2",K5941&lt;&gt;"Match of the Day Repeat"),"",1+MAX($AJ$10:AJ5940))</f>
        <v/>
      </c>
    </row>
    <row r="5942" spans="34:36" x14ac:dyDescent="0.35">
      <c r="AH5942" s="16" t="str">
        <f>IF(AND(B5942="Premier League",E5942="Live"),_xlfn.XLOOKUP(_xlfn.TEXTJOIN(" vs ",,C5942:D5942),Calendar!G:G,Calendar!B:B),IF(AND(B5942="Premier League",E5942="Highlights"),_xlfn.XLOOKUP(H5942,Calendar!O:O,Calendar!N:N,,-1),""))</f>
        <v/>
      </c>
      <c r="AI5942" s="61" t="str">
        <f>IF(AND(AH5942&lt;&gt;"",E5942="Live"),_xlfn.XLOOKUP(_xlfn.TEXTJOIN(" vs ",,C5942:D5942),Calendar!G:G,Calendar!K:K),"")</f>
        <v/>
      </c>
      <c r="AJ5942" s="61" t="str">
        <f>IF(AND(K5942&lt;&gt;"Match of the Day",K5942&lt;&gt;"Match of the Day 2",K5942&lt;&gt;"Match of the Day Repeat"),"",1+MAX($AJ$10:AJ5941))</f>
        <v/>
      </c>
    </row>
    <row r="5943" spans="34:36" x14ac:dyDescent="0.35">
      <c r="AH5943" s="16" t="str">
        <f>IF(AND(B5943="Premier League",E5943="Live"),_xlfn.XLOOKUP(_xlfn.TEXTJOIN(" vs ",,C5943:D5943),Calendar!G:G,Calendar!B:B),IF(AND(B5943="Premier League",E5943="Highlights"),_xlfn.XLOOKUP(H5943,Calendar!O:O,Calendar!N:N,,-1),""))</f>
        <v/>
      </c>
      <c r="AI5943" s="61" t="str">
        <f>IF(AND(AH5943&lt;&gt;"",E5943="Live"),_xlfn.XLOOKUP(_xlfn.TEXTJOIN(" vs ",,C5943:D5943),Calendar!G:G,Calendar!K:K),"")</f>
        <v/>
      </c>
      <c r="AJ5943" s="61" t="str">
        <f>IF(AND(K5943&lt;&gt;"Match of the Day",K5943&lt;&gt;"Match of the Day 2",K5943&lt;&gt;"Match of the Day Repeat"),"",1+MAX($AJ$10:AJ5942))</f>
        <v/>
      </c>
    </row>
    <row r="5944" spans="34:36" x14ac:dyDescent="0.35">
      <c r="AH5944" s="16" t="str">
        <f>IF(AND(B5944="Premier League",E5944="Live"),_xlfn.XLOOKUP(_xlfn.TEXTJOIN(" vs ",,C5944:D5944),Calendar!G:G,Calendar!B:B),IF(AND(B5944="Premier League",E5944="Highlights"),_xlfn.XLOOKUP(H5944,Calendar!O:O,Calendar!N:N,,-1),""))</f>
        <v/>
      </c>
      <c r="AI5944" s="61" t="str">
        <f>IF(AND(AH5944&lt;&gt;"",E5944="Live"),_xlfn.XLOOKUP(_xlfn.TEXTJOIN(" vs ",,C5944:D5944),Calendar!G:G,Calendar!K:K),"")</f>
        <v/>
      </c>
      <c r="AJ5944" s="61" t="str">
        <f>IF(AND(K5944&lt;&gt;"Match of the Day",K5944&lt;&gt;"Match of the Day 2",K5944&lt;&gt;"Match of the Day Repeat"),"",1+MAX($AJ$10:AJ5943))</f>
        <v/>
      </c>
    </row>
    <row r="5945" spans="34:36" x14ac:dyDescent="0.35">
      <c r="AH5945" s="16" t="str">
        <f>IF(AND(B5945="Premier League",E5945="Live"),_xlfn.XLOOKUP(_xlfn.TEXTJOIN(" vs ",,C5945:D5945),Calendar!G:G,Calendar!B:B),IF(AND(B5945="Premier League",E5945="Highlights"),_xlfn.XLOOKUP(H5945,Calendar!O:O,Calendar!N:N,,-1),""))</f>
        <v/>
      </c>
      <c r="AI5945" s="61" t="str">
        <f>IF(AND(AH5945&lt;&gt;"",E5945="Live"),_xlfn.XLOOKUP(_xlfn.TEXTJOIN(" vs ",,C5945:D5945),Calendar!G:G,Calendar!K:K),"")</f>
        <v/>
      </c>
      <c r="AJ5945" s="61" t="str">
        <f>IF(AND(K5945&lt;&gt;"Match of the Day",K5945&lt;&gt;"Match of the Day 2",K5945&lt;&gt;"Match of the Day Repeat"),"",1+MAX($AJ$10:AJ5944))</f>
        <v/>
      </c>
    </row>
    <row r="5946" spans="34:36" x14ac:dyDescent="0.35">
      <c r="AH5946" s="16" t="str">
        <f>IF(AND(B5946="Premier League",E5946="Live"),_xlfn.XLOOKUP(_xlfn.TEXTJOIN(" vs ",,C5946:D5946),Calendar!G:G,Calendar!B:B),IF(AND(B5946="Premier League",E5946="Highlights"),_xlfn.XLOOKUP(H5946,Calendar!O:O,Calendar!N:N,,-1),""))</f>
        <v/>
      </c>
      <c r="AI5946" s="61" t="str">
        <f>IF(AND(AH5946&lt;&gt;"",E5946="Live"),_xlfn.XLOOKUP(_xlfn.TEXTJOIN(" vs ",,C5946:D5946),Calendar!G:G,Calendar!K:K),"")</f>
        <v/>
      </c>
      <c r="AJ5946" s="61" t="str">
        <f>IF(AND(K5946&lt;&gt;"Match of the Day",K5946&lt;&gt;"Match of the Day 2",K5946&lt;&gt;"Match of the Day Repeat"),"",1+MAX($AJ$10:AJ5945))</f>
        <v/>
      </c>
    </row>
    <row r="5947" spans="34:36" x14ac:dyDescent="0.35">
      <c r="AH5947" s="16" t="str">
        <f>IF(AND(B5947="Premier League",E5947="Live"),_xlfn.XLOOKUP(_xlfn.TEXTJOIN(" vs ",,C5947:D5947),Calendar!G:G,Calendar!B:B),IF(AND(B5947="Premier League",E5947="Highlights"),_xlfn.XLOOKUP(H5947,Calendar!O:O,Calendar!N:N,,-1),""))</f>
        <v/>
      </c>
      <c r="AI5947" s="61" t="str">
        <f>IF(AND(AH5947&lt;&gt;"",E5947="Live"),_xlfn.XLOOKUP(_xlfn.TEXTJOIN(" vs ",,C5947:D5947),Calendar!G:G,Calendar!K:K),"")</f>
        <v/>
      </c>
      <c r="AJ5947" s="61" t="str">
        <f>IF(AND(K5947&lt;&gt;"Match of the Day",K5947&lt;&gt;"Match of the Day 2",K5947&lt;&gt;"Match of the Day Repeat"),"",1+MAX($AJ$10:AJ5946))</f>
        <v/>
      </c>
    </row>
    <row r="5948" spans="34:36" x14ac:dyDescent="0.35">
      <c r="AH5948" s="16" t="str">
        <f>IF(AND(B5948="Premier League",E5948="Live"),_xlfn.XLOOKUP(_xlfn.TEXTJOIN(" vs ",,C5948:D5948),Calendar!G:G,Calendar!B:B),IF(AND(B5948="Premier League",E5948="Highlights"),_xlfn.XLOOKUP(H5948,Calendar!O:O,Calendar!N:N,,-1),""))</f>
        <v/>
      </c>
      <c r="AI5948" s="61" t="str">
        <f>IF(AND(AH5948&lt;&gt;"",E5948="Live"),_xlfn.XLOOKUP(_xlfn.TEXTJOIN(" vs ",,C5948:D5948),Calendar!G:G,Calendar!K:K),"")</f>
        <v/>
      </c>
      <c r="AJ5948" s="61" t="str">
        <f>IF(AND(K5948&lt;&gt;"Match of the Day",K5948&lt;&gt;"Match of the Day 2",K5948&lt;&gt;"Match of the Day Repeat"),"",1+MAX($AJ$10:AJ5947))</f>
        <v/>
      </c>
    </row>
    <row r="5949" spans="34:36" x14ac:dyDescent="0.35">
      <c r="AH5949" s="16" t="str">
        <f>IF(AND(B5949="Premier League",E5949="Live"),_xlfn.XLOOKUP(_xlfn.TEXTJOIN(" vs ",,C5949:D5949),Calendar!G:G,Calendar!B:B),IF(AND(B5949="Premier League",E5949="Highlights"),_xlfn.XLOOKUP(H5949,Calendar!O:O,Calendar!N:N,,-1),""))</f>
        <v/>
      </c>
      <c r="AI5949" s="61" t="str">
        <f>IF(AND(AH5949&lt;&gt;"",E5949="Live"),_xlfn.XLOOKUP(_xlfn.TEXTJOIN(" vs ",,C5949:D5949),Calendar!G:G,Calendar!K:K),"")</f>
        <v/>
      </c>
      <c r="AJ5949" s="61" t="str">
        <f>IF(AND(K5949&lt;&gt;"Match of the Day",K5949&lt;&gt;"Match of the Day 2",K5949&lt;&gt;"Match of the Day Repeat"),"",1+MAX($AJ$10:AJ5948))</f>
        <v/>
      </c>
    </row>
    <row r="5950" spans="34:36" x14ac:dyDescent="0.35">
      <c r="AH5950" s="16" t="str">
        <f>IF(AND(B5950="Premier League",E5950="Live"),_xlfn.XLOOKUP(_xlfn.TEXTJOIN(" vs ",,C5950:D5950),Calendar!G:G,Calendar!B:B),IF(AND(B5950="Premier League",E5950="Highlights"),_xlfn.XLOOKUP(H5950,Calendar!O:O,Calendar!N:N,,-1),""))</f>
        <v/>
      </c>
      <c r="AI5950" s="61" t="str">
        <f>IF(AND(AH5950&lt;&gt;"",E5950="Live"),_xlfn.XLOOKUP(_xlfn.TEXTJOIN(" vs ",,C5950:D5950),Calendar!G:G,Calendar!K:K),"")</f>
        <v/>
      </c>
      <c r="AJ5950" s="61" t="str">
        <f>IF(AND(K5950&lt;&gt;"Match of the Day",K5950&lt;&gt;"Match of the Day 2",K5950&lt;&gt;"Match of the Day Repeat"),"",1+MAX($AJ$10:AJ5949))</f>
        <v/>
      </c>
    </row>
    <row r="5951" spans="34:36" x14ac:dyDescent="0.35">
      <c r="AH5951" s="16" t="str">
        <f>IF(AND(B5951="Premier League",E5951="Live"),_xlfn.XLOOKUP(_xlfn.TEXTJOIN(" vs ",,C5951:D5951),Calendar!G:G,Calendar!B:B),IF(AND(B5951="Premier League",E5951="Highlights"),_xlfn.XLOOKUP(H5951,Calendar!O:O,Calendar!N:N,,-1),""))</f>
        <v/>
      </c>
      <c r="AI5951" s="61" t="str">
        <f>IF(AND(AH5951&lt;&gt;"",E5951="Live"),_xlfn.XLOOKUP(_xlfn.TEXTJOIN(" vs ",,C5951:D5951),Calendar!G:G,Calendar!K:K),"")</f>
        <v/>
      </c>
      <c r="AJ5951" s="61" t="str">
        <f>IF(AND(K5951&lt;&gt;"Match of the Day",K5951&lt;&gt;"Match of the Day 2",K5951&lt;&gt;"Match of the Day Repeat"),"",1+MAX($AJ$10:AJ5950))</f>
        <v/>
      </c>
    </row>
    <row r="5952" spans="34:36" x14ac:dyDescent="0.35">
      <c r="AH5952" s="16" t="str">
        <f>IF(AND(B5952="Premier League",E5952="Live"),_xlfn.XLOOKUP(_xlfn.TEXTJOIN(" vs ",,C5952:D5952),Calendar!G:G,Calendar!B:B),IF(AND(B5952="Premier League",E5952="Highlights"),_xlfn.XLOOKUP(H5952,Calendar!O:O,Calendar!N:N,,-1),""))</f>
        <v/>
      </c>
      <c r="AI5952" s="61" t="str">
        <f>IF(AND(AH5952&lt;&gt;"",E5952="Live"),_xlfn.XLOOKUP(_xlfn.TEXTJOIN(" vs ",,C5952:D5952),Calendar!G:G,Calendar!K:K),"")</f>
        <v/>
      </c>
      <c r="AJ5952" s="61" t="str">
        <f>IF(AND(K5952&lt;&gt;"Match of the Day",K5952&lt;&gt;"Match of the Day 2",K5952&lt;&gt;"Match of the Day Repeat"),"",1+MAX($AJ$10:AJ5951))</f>
        <v/>
      </c>
    </row>
    <row r="5953" spans="34:36" x14ac:dyDescent="0.35">
      <c r="AH5953" s="16" t="str">
        <f>IF(AND(B5953="Premier League",E5953="Live"),_xlfn.XLOOKUP(_xlfn.TEXTJOIN(" vs ",,C5953:D5953),Calendar!G:G,Calendar!B:B),IF(AND(B5953="Premier League",E5953="Highlights"),_xlfn.XLOOKUP(H5953,Calendar!O:O,Calendar!N:N,,-1),""))</f>
        <v/>
      </c>
      <c r="AI5953" s="61" t="str">
        <f>IF(AND(AH5953&lt;&gt;"",E5953="Live"),_xlfn.XLOOKUP(_xlfn.TEXTJOIN(" vs ",,C5953:D5953),Calendar!G:G,Calendar!K:K),"")</f>
        <v/>
      </c>
      <c r="AJ5953" s="61" t="str">
        <f>IF(AND(K5953&lt;&gt;"Match of the Day",K5953&lt;&gt;"Match of the Day 2",K5953&lt;&gt;"Match of the Day Repeat"),"",1+MAX($AJ$10:AJ5952))</f>
        <v/>
      </c>
    </row>
    <row r="5954" spans="34:36" x14ac:dyDescent="0.35">
      <c r="AH5954" s="16" t="str">
        <f>IF(AND(B5954="Premier League",E5954="Live"),_xlfn.XLOOKUP(_xlfn.TEXTJOIN(" vs ",,C5954:D5954),Calendar!G:G,Calendar!B:B),IF(AND(B5954="Premier League",E5954="Highlights"),_xlfn.XLOOKUP(H5954,Calendar!O:O,Calendar!N:N,,-1),""))</f>
        <v/>
      </c>
      <c r="AI5954" s="61" t="str">
        <f>IF(AND(AH5954&lt;&gt;"",E5954="Live"),_xlfn.XLOOKUP(_xlfn.TEXTJOIN(" vs ",,C5954:D5954),Calendar!G:G,Calendar!K:K),"")</f>
        <v/>
      </c>
      <c r="AJ5954" s="61" t="str">
        <f>IF(AND(K5954&lt;&gt;"Match of the Day",K5954&lt;&gt;"Match of the Day 2",K5954&lt;&gt;"Match of the Day Repeat"),"",1+MAX($AJ$10:AJ5953))</f>
        <v/>
      </c>
    </row>
    <row r="5955" spans="34:36" x14ac:dyDescent="0.35">
      <c r="AH5955" s="16" t="str">
        <f>IF(AND(B5955="Premier League",E5955="Live"),_xlfn.XLOOKUP(_xlfn.TEXTJOIN(" vs ",,C5955:D5955),Calendar!G:G,Calendar!B:B),IF(AND(B5955="Premier League",E5955="Highlights"),_xlfn.XLOOKUP(H5955,Calendar!O:O,Calendar!N:N,,-1),""))</f>
        <v/>
      </c>
      <c r="AI5955" s="61" t="str">
        <f>IF(AND(AH5955&lt;&gt;"",E5955="Live"),_xlfn.XLOOKUP(_xlfn.TEXTJOIN(" vs ",,C5955:D5955),Calendar!G:G,Calendar!K:K),"")</f>
        <v/>
      </c>
      <c r="AJ5955" s="61" t="str">
        <f>IF(AND(K5955&lt;&gt;"Match of the Day",K5955&lt;&gt;"Match of the Day 2",K5955&lt;&gt;"Match of the Day Repeat"),"",1+MAX($AJ$10:AJ5954))</f>
        <v/>
      </c>
    </row>
    <row r="5956" spans="34:36" x14ac:dyDescent="0.35">
      <c r="AH5956" s="16" t="str">
        <f>IF(AND(B5956="Premier League",E5956="Live"),_xlfn.XLOOKUP(_xlfn.TEXTJOIN(" vs ",,C5956:D5956),Calendar!G:G,Calendar!B:B),IF(AND(B5956="Premier League",E5956="Highlights"),_xlfn.XLOOKUP(H5956,Calendar!O:O,Calendar!N:N,,-1),""))</f>
        <v/>
      </c>
      <c r="AI5956" s="61" t="str">
        <f>IF(AND(AH5956&lt;&gt;"",E5956="Live"),_xlfn.XLOOKUP(_xlfn.TEXTJOIN(" vs ",,C5956:D5956),Calendar!G:G,Calendar!K:K),"")</f>
        <v/>
      </c>
      <c r="AJ5956" s="61" t="str">
        <f>IF(AND(K5956&lt;&gt;"Match of the Day",K5956&lt;&gt;"Match of the Day 2",K5956&lt;&gt;"Match of the Day Repeat"),"",1+MAX($AJ$10:AJ5955))</f>
        <v/>
      </c>
    </row>
    <row r="5957" spans="34:36" x14ac:dyDescent="0.35">
      <c r="AH5957" s="16" t="str">
        <f>IF(AND(B5957="Premier League",E5957="Live"),_xlfn.XLOOKUP(_xlfn.TEXTJOIN(" vs ",,C5957:D5957),Calendar!G:G,Calendar!B:B),IF(AND(B5957="Premier League",E5957="Highlights"),_xlfn.XLOOKUP(H5957,Calendar!O:O,Calendar!N:N,,-1),""))</f>
        <v/>
      </c>
      <c r="AI5957" s="61" t="str">
        <f>IF(AND(AH5957&lt;&gt;"",E5957="Live"),_xlfn.XLOOKUP(_xlfn.TEXTJOIN(" vs ",,C5957:D5957),Calendar!G:G,Calendar!K:K),"")</f>
        <v/>
      </c>
      <c r="AJ5957" s="61" t="str">
        <f>IF(AND(K5957&lt;&gt;"Match of the Day",K5957&lt;&gt;"Match of the Day 2",K5957&lt;&gt;"Match of the Day Repeat"),"",1+MAX($AJ$10:AJ5956))</f>
        <v/>
      </c>
    </row>
    <row r="5958" spans="34:36" x14ac:dyDescent="0.35">
      <c r="AH5958" s="16" t="str">
        <f>IF(AND(B5958="Premier League",E5958="Live"),_xlfn.XLOOKUP(_xlfn.TEXTJOIN(" vs ",,C5958:D5958),Calendar!G:G,Calendar!B:B),IF(AND(B5958="Premier League",E5958="Highlights"),_xlfn.XLOOKUP(H5958,Calendar!O:O,Calendar!N:N,,-1),""))</f>
        <v/>
      </c>
      <c r="AI5958" s="61" t="str">
        <f>IF(AND(AH5958&lt;&gt;"",E5958="Live"),_xlfn.XLOOKUP(_xlfn.TEXTJOIN(" vs ",,C5958:D5958),Calendar!G:G,Calendar!K:K),"")</f>
        <v/>
      </c>
      <c r="AJ5958" s="61" t="str">
        <f>IF(AND(K5958&lt;&gt;"Match of the Day",K5958&lt;&gt;"Match of the Day 2",K5958&lt;&gt;"Match of the Day Repeat"),"",1+MAX($AJ$10:AJ5957))</f>
        <v/>
      </c>
    </row>
    <row r="5959" spans="34:36" x14ac:dyDescent="0.35">
      <c r="AH5959" s="16" t="str">
        <f>IF(AND(B5959="Premier League",E5959="Live"),_xlfn.XLOOKUP(_xlfn.TEXTJOIN(" vs ",,C5959:D5959),Calendar!G:G,Calendar!B:B),IF(AND(B5959="Premier League",E5959="Highlights"),_xlfn.XLOOKUP(H5959,Calendar!O:O,Calendar!N:N,,-1),""))</f>
        <v/>
      </c>
      <c r="AI5959" s="61" t="str">
        <f>IF(AND(AH5959&lt;&gt;"",E5959="Live"),_xlfn.XLOOKUP(_xlfn.TEXTJOIN(" vs ",,C5959:D5959),Calendar!G:G,Calendar!K:K),"")</f>
        <v/>
      </c>
      <c r="AJ5959" s="61" t="str">
        <f>IF(AND(K5959&lt;&gt;"Match of the Day",K5959&lt;&gt;"Match of the Day 2",K5959&lt;&gt;"Match of the Day Repeat"),"",1+MAX($AJ$10:AJ5958))</f>
        <v/>
      </c>
    </row>
    <row r="5960" spans="34:36" x14ac:dyDescent="0.35">
      <c r="AH5960" s="16" t="str">
        <f>IF(AND(B5960="Premier League",E5960="Live"),_xlfn.XLOOKUP(_xlfn.TEXTJOIN(" vs ",,C5960:D5960),Calendar!G:G,Calendar!B:B),IF(AND(B5960="Premier League",E5960="Highlights"),_xlfn.XLOOKUP(H5960,Calendar!O:O,Calendar!N:N,,-1),""))</f>
        <v/>
      </c>
      <c r="AI5960" s="61" t="str">
        <f>IF(AND(AH5960&lt;&gt;"",E5960="Live"),_xlfn.XLOOKUP(_xlfn.TEXTJOIN(" vs ",,C5960:D5960),Calendar!G:G,Calendar!K:K),"")</f>
        <v/>
      </c>
      <c r="AJ5960" s="61" t="str">
        <f>IF(AND(K5960&lt;&gt;"Match of the Day",K5960&lt;&gt;"Match of the Day 2",K5960&lt;&gt;"Match of the Day Repeat"),"",1+MAX($AJ$10:AJ5959))</f>
        <v/>
      </c>
    </row>
    <row r="5961" spans="34:36" x14ac:dyDescent="0.35">
      <c r="AH5961" s="16" t="str">
        <f>IF(AND(B5961="Premier League",E5961="Live"),_xlfn.XLOOKUP(_xlfn.TEXTJOIN(" vs ",,C5961:D5961),Calendar!G:G,Calendar!B:B),IF(AND(B5961="Premier League",E5961="Highlights"),_xlfn.XLOOKUP(H5961,Calendar!O:O,Calendar!N:N,,-1),""))</f>
        <v/>
      </c>
      <c r="AI5961" s="61" t="str">
        <f>IF(AND(AH5961&lt;&gt;"",E5961="Live"),_xlfn.XLOOKUP(_xlfn.TEXTJOIN(" vs ",,C5961:D5961),Calendar!G:G,Calendar!K:K),"")</f>
        <v/>
      </c>
      <c r="AJ5961" s="61" t="str">
        <f>IF(AND(K5961&lt;&gt;"Match of the Day",K5961&lt;&gt;"Match of the Day 2",K5961&lt;&gt;"Match of the Day Repeat"),"",1+MAX($AJ$10:AJ5960))</f>
        <v/>
      </c>
    </row>
    <row r="5962" spans="34:36" x14ac:dyDescent="0.35">
      <c r="AH5962" s="16" t="str">
        <f>IF(AND(B5962="Premier League",E5962="Live"),_xlfn.XLOOKUP(_xlfn.TEXTJOIN(" vs ",,C5962:D5962),Calendar!G:G,Calendar!B:B),IF(AND(B5962="Premier League",E5962="Highlights"),_xlfn.XLOOKUP(H5962,Calendar!O:O,Calendar!N:N,,-1),""))</f>
        <v/>
      </c>
      <c r="AI5962" s="61" t="str">
        <f>IF(AND(AH5962&lt;&gt;"",E5962="Live"),_xlfn.XLOOKUP(_xlfn.TEXTJOIN(" vs ",,C5962:D5962),Calendar!G:G,Calendar!K:K),"")</f>
        <v/>
      </c>
      <c r="AJ5962" s="61" t="str">
        <f>IF(AND(K5962&lt;&gt;"Match of the Day",K5962&lt;&gt;"Match of the Day 2",K5962&lt;&gt;"Match of the Day Repeat"),"",1+MAX($AJ$10:AJ5961))</f>
        <v/>
      </c>
    </row>
    <row r="5963" spans="34:36" x14ac:dyDescent="0.35">
      <c r="AH5963" s="16" t="str">
        <f>IF(AND(B5963="Premier League",E5963="Live"),_xlfn.XLOOKUP(_xlfn.TEXTJOIN(" vs ",,C5963:D5963),Calendar!G:G,Calendar!B:B),IF(AND(B5963="Premier League",E5963="Highlights"),_xlfn.XLOOKUP(H5963,Calendar!O:O,Calendar!N:N,,-1),""))</f>
        <v/>
      </c>
      <c r="AI5963" s="61" t="str">
        <f>IF(AND(AH5963&lt;&gt;"",E5963="Live"),_xlfn.XLOOKUP(_xlfn.TEXTJOIN(" vs ",,C5963:D5963),Calendar!G:G,Calendar!K:K),"")</f>
        <v/>
      </c>
      <c r="AJ5963" s="61" t="str">
        <f>IF(AND(K5963&lt;&gt;"Match of the Day",K5963&lt;&gt;"Match of the Day 2",K5963&lt;&gt;"Match of the Day Repeat"),"",1+MAX($AJ$10:AJ5962))</f>
        <v/>
      </c>
    </row>
    <row r="5964" spans="34:36" x14ac:dyDescent="0.35">
      <c r="AH5964" s="16" t="str">
        <f>IF(AND(B5964="Premier League",E5964="Live"),_xlfn.XLOOKUP(_xlfn.TEXTJOIN(" vs ",,C5964:D5964),Calendar!G:G,Calendar!B:B),IF(AND(B5964="Premier League",E5964="Highlights"),_xlfn.XLOOKUP(H5964,Calendar!O:O,Calendar!N:N,,-1),""))</f>
        <v/>
      </c>
      <c r="AI5964" s="61" t="str">
        <f>IF(AND(AH5964&lt;&gt;"",E5964="Live"),_xlfn.XLOOKUP(_xlfn.TEXTJOIN(" vs ",,C5964:D5964),Calendar!G:G,Calendar!K:K),"")</f>
        <v/>
      </c>
      <c r="AJ5964" s="61" t="str">
        <f>IF(AND(K5964&lt;&gt;"Match of the Day",K5964&lt;&gt;"Match of the Day 2",K5964&lt;&gt;"Match of the Day Repeat"),"",1+MAX($AJ$10:AJ5963))</f>
        <v/>
      </c>
    </row>
    <row r="5965" spans="34:36" x14ac:dyDescent="0.35">
      <c r="AH5965" s="16" t="str">
        <f>IF(AND(B5965="Premier League",E5965="Live"),_xlfn.XLOOKUP(_xlfn.TEXTJOIN(" vs ",,C5965:D5965),Calendar!G:G,Calendar!B:B),IF(AND(B5965="Premier League",E5965="Highlights"),_xlfn.XLOOKUP(H5965,Calendar!O:O,Calendar!N:N,,-1),""))</f>
        <v/>
      </c>
      <c r="AI5965" s="61" t="str">
        <f>IF(AND(AH5965&lt;&gt;"",E5965="Live"),_xlfn.XLOOKUP(_xlfn.TEXTJOIN(" vs ",,C5965:D5965),Calendar!G:G,Calendar!K:K),"")</f>
        <v/>
      </c>
      <c r="AJ5965" s="61" t="str">
        <f>IF(AND(K5965&lt;&gt;"Match of the Day",K5965&lt;&gt;"Match of the Day 2",K5965&lt;&gt;"Match of the Day Repeat"),"",1+MAX($AJ$10:AJ5964))</f>
        <v/>
      </c>
    </row>
    <row r="5966" spans="34:36" x14ac:dyDescent="0.35">
      <c r="AH5966" s="16" t="str">
        <f>IF(AND(B5966="Premier League",E5966="Live"),_xlfn.XLOOKUP(_xlfn.TEXTJOIN(" vs ",,C5966:D5966),Calendar!G:G,Calendar!B:B),IF(AND(B5966="Premier League",E5966="Highlights"),_xlfn.XLOOKUP(H5966,Calendar!O:O,Calendar!N:N,,-1),""))</f>
        <v/>
      </c>
      <c r="AI5966" s="61" t="str">
        <f>IF(AND(AH5966&lt;&gt;"",E5966="Live"),_xlfn.XLOOKUP(_xlfn.TEXTJOIN(" vs ",,C5966:D5966),Calendar!G:G,Calendar!K:K),"")</f>
        <v/>
      </c>
      <c r="AJ5966" s="61" t="str">
        <f>IF(AND(K5966&lt;&gt;"Match of the Day",K5966&lt;&gt;"Match of the Day 2",K5966&lt;&gt;"Match of the Day Repeat"),"",1+MAX($AJ$10:AJ5965))</f>
        <v/>
      </c>
    </row>
    <row r="5967" spans="34:36" x14ac:dyDescent="0.35">
      <c r="AH5967" s="16" t="str">
        <f>IF(AND(B5967="Premier League",E5967="Live"),_xlfn.XLOOKUP(_xlfn.TEXTJOIN(" vs ",,C5967:D5967),Calendar!G:G,Calendar!B:B),IF(AND(B5967="Premier League",E5967="Highlights"),_xlfn.XLOOKUP(H5967,Calendar!O:O,Calendar!N:N,,-1),""))</f>
        <v/>
      </c>
      <c r="AI5967" s="61" t="str">
        <f>IF(AND(AH5967&lt;&gt;"",E5967="Live"),_xlfn.XLOOKUP(_xlfn.TEXTJOIN(" vs ",,C5967:D5967),Calendar!G:G,Calendar!K:K),"")</f>
        <v/>
      </c>
      <c r="AJ5967" s="61" t="str">
        <f>IF(AND(K5967&lt;&gt;"Match of the Day",K5967&lt;&gt;"Match of the Day 2",K5967&lt;&gt;"Match of the Day Repeat"),"",1+MAX($AJ$10:AJ5966))</f>
        <v/>
      </c>
    </row>
    <row r="5968" spans="34:36" x14ac:dyDescent="0.35">
      <c r="AH5968" s="16" t="str">
        <f>IF(AND(B5968="Premier League",E5968="Live"),_xlfn.XLOOKUP(_xlfn.TEXTJOIN(" vs ",,C5968:D5968),Calendar!G:G,Calendar!B:B),IF(AND(B5968="Premier League",E5968="Highlights"),_xlfn.XLOOKUP(H5968,Calendar!O:O,Calendar!N:N,,-1),""))</f>
        <v/>
      </c>
      <c r="AI5968" s="61" t="str">
        <f>IF(AND(AH5968&lt;&gt;"",E5968="Live"),_xlfn.XLOOKUP(_xlfn.TEXTJOIN(" vs ",,C5968:D5968),Calendar!G:G,Calendar!K:K),"")</f>
        <v/>
      </c>
      <c r="AJ5968" s="61" t="str">
        <f>IF(AND(K5968&lt;&gt;"Match of the Day",K5968&lt;&gt;"Match of the Day 2",K5968&lt;&gt;"Match of the Day Repeat"),"",1+MAX($AJ$10:AJ5967))</f>
        <v/>
      </c>
    </row>
    <row r="5969" spans="34:36" x14ac:dyDescent="0.35">
      <c r="AH5969" s="16" t="str">
        <f>IF(AND(B5969="Premier League",E5969="Live"),_xlfn.XLOOKUP(_xlfn.TEXTJOIN(" vs ",,C5969:D5969),Calendar!G:G,Calendar!B:B),IF(AND(B5969="Premier League",E5969="Highlights"),_xlfn.XLOOKUP(H5969,Calendar!O:O,Calendar!N:N,,-1),""))</f>
        <v/>
      </c>
      <c r="AI5969" s="61" t="str">
        <f>IF(AND(AH5969&lt;&gt;"",E5969="Live"),_xlfn.XLOOKUP(_xlfn.TEXTJOIN(" vs ",,C5969:D5969),Calendar!G:G,Calendar!K:K),"")</f>
        <v/>
      </c>
      <c r="AJ5969" s="61" t="str">
        <f>IF(AND(K5969&lt;&gt;"Match of the Day",K5969&lt;&gt;"Match of the Day 2",K5969&lt;&gt;"Match of the Day Repeat"),"",1+MAX($AJ$10:AJ5968))</f>
        <v/>
      </c>
    </row>
    <row r="5970" spans="34:36" x14ac:dyDescent="0.35">
      <c r="AH5970" s="16" t="str">
        <f>IF(AND(B5970="Premier League",E5970="Live"),_xlfn.XLOOKUP(_xlfn.TEXTJOIN(" vs ",,C5970:D5970),Calendar!G:G,Calendar!B:B),IF(AND(B5970="Premier League",E5970="Highlights"),_xlfn.XLOOKUP(H5970,Calendar!O:O,Calendar!N:N,,-1),""))</f>
        <v/>
      </c>
      <c r="AI5970" s="61" t="str">
        <f>IF(AND(AH5970&lt;&gt;"",E5970="Live"),_xlfn.XLOOKUP(_xlfn.TEXTJOIN(" vs ",,C5970:D5970),Calendar!G:G,Calendar!K:K),"")</f>
        <v/>
      </c>
      <c r="AJ5970" s="61" t="str">
        <f>IF(AND(K5970&lt;&gt;"Match of the Day",K5970&lt;&gt;"Match of the Day 2",K5970&lt;&gt;"Match of the Day Repeat"),"",1+MAX($AJ$10:AJ5969))</f>
        <v/>
      </c>
    </row>
    <row r="5971" spans="34:36" x14ac:dyDescent="0.35">
      <c r="AH5971" s="16" t="str">
        <f>IF(AND(B5971="Premier League",E5971="Live"),_xlfn.XLOOKUP(_xlfn.TEXTJOIN(" vs ",,C5971:D5971),Calendar!G:G,Calendar!B:B),IF(AND(B5971="Premier League",E5971="Highlights"),_xlfn.XLOOKUP(H5971,Calendar!O:O,Calendar!N:N,,-1),""))</f>
        <v/>
      </c>
      <c r="AI5971" s="61" t="str">
        <f>IF(AND(AH5971&lt;&gt;"",E5971="Live"),_xlfn.XLOOKUP(_xlfn.TEXTJOIN(" vs ",,C5971:D5971),Calendar!G:G,Calendar!K:K),"")</f>
        <v/>
      </c>
      <c r="AJ5971" s="61" t="str">
        <f>IF(AND(K5971&lt;&gt;"Match of the Day",K5971&lt;&gt;"Match of the Day 2",K5971&lt;&gt;"Match of the Day Repeat"),"",1+MAX($AJ$10:AJ5970))</f>
        <v/>
      </c>
    </row>
    <row r="5972" spans="34:36" x14ac:dyDescent="0.35">
      <c r="AH5972" s="16" t="str">
        <f>IF(AND(B5972="Premier League",E5972="Live"),_xlfn.XLOOKUP(_xlfn.TEXTJOIN(" vs ",,C5972:D5972),Calendar!G:G,Calendar!B:B),IF(AND(B5972="Premier League",E5972="Highlights"),_xlfn.XLOOKUP(H5972,Calendar!O:O,Calendar!N:N,,-1),""))</f>
        <v/>
      </c>
      <c r="AI5972" s="61" t="str">
        <f>IF(AND(AH5972&lt;&gt;"",E5972="Live"),_xlfn.XLOOKUP(_xlfn.TEXTJOIN(" vs ",,C5972:D5972),Calendar!G:G,Calendar!K:K),"")</f>
        <v/>
      </c>
      <c r="AJ5972" s="61" t="str">
        <f>IF(AND(K5972&lt;&gt;"Match of the Day",K5972&lt;&gt;"Match of the Day 2",K5972&lt;&gt;"Match of the Day Repeat"),"",1+MAX($AJ$10:AJ5971))</f>
        <v/>
      </c>
    </row>
    <row r="5973" spans="34:36" x14ac:dyDescent="0.35">
      <c r="AH5973" s="16" t="str">
        <f>IF(AND(B5973="Premier League",E5973="Live"),_xlfn.XLOOKUP(_xlfn.TEXTJOIN(" vs ",,C5973:D5973),Calendar!G:G,Calendar!B:B),IF(AND(B5973="Premier League",E5973="Highlights"),_xlfn.XLOOKUP(H5973,Calendar!O:O,Calendar!N:N,,-1),""))</f>
        <v/>
      </c>
      <c r="AI5973" s="61" t="str">
        <f>IF(AND(AH5973&lt;&gt;"",E5973="Live"),_xlfn.XLOOKUP(_xlfn.TEXTJOIN(" vs ",,C5973:D5973),Calendar!G:G,Calendar!K:K),"")</f>
        <v/>
      </c>
      <c r="AJ5973" s="61" t="str">
        <f>IF(AND(K5973&lt;&gt;"Match of the Day",K5973&lt;&gt;"Match of the Day 2",K5973&lt;&gt;"Match of the Day Repeat"),"",1+MAX($AJ$10:AJ5972))</f>
        <v/>
      </c>
    </row>
    <row r="5974" spans="34:36" x14ac:dyDescent="0.35">
      <c r="AH5974" s="16" t="str">
        <f>IF(AND(B5974="Premier League",E5974="Live"),_xlfn.XLOOKUP(_xlfn.TEXTJOIN(" vs ",,C5974:D5974),Calendar!G:G,Calendar!B:B),IF(AND(B5974="Premier League",E5974="Highlights"),_xlfn.XLOOKUP(H5974,Calendar!O:O,Calendar!N:N,,-1),""))</f>
        <v/>
      </c>
      <c r="AI5974" s="61" t="str">
        <f>IF(AND(AH5974&lt;&gt;"",E5974="Live"),_xlfn.XLOOKUP(_xlfn.TEXTJOIN(" vs ",,C5974:D5974),Calendar!G:G,Calendar!K:K),"")</f>
        <v/>
      </c>
      <c r="AJ5974" s="61" t="str">
        <f>IF(AND(K5974&lt;&gt;"Match of the Day",K5974&lt;&gt;"Match of the Day 2",K5974&lt;&gt;"Match of the Day Repeat"),"",1+MAX($AJ$10:AJ5973))</f>
        <v/>
      </c>
    </row>
    <row r="5975" spans="34:36" x14ac:dyDescent="0.35">
      <c r="AH5975" s="16" t="str">
        <f>IF(AND(B5975="Premier League",E5975="Live"),_xlfn.XLOOKUP(_xlfn.TEXTJOIN(" vs ",,C5975:D5975),Calendar!G:G,Calendar!B:B),IF(AND(B5975="Premier League",E5975="Highlights"),_xlfn.XLOOKUP(H5975,Calendar!O:O,Calendar!N:N,,-1),""))</f>
        <v/>
      </c>
      <c r="AI5975" s="61" t="str">
        <f>IF(AND(AH5975&lt;&gt;"",E5975="Live"),_xlfn.XLOOKUP(_xlfn.TEXTJOIN(" vs ",,C5975:D5975),Calendar!G:G,Calendar!K:K),"")</f>
        <v/>
      </c>
      <c r="AJ5975" s="61" t="str">
        <f>IF(AND(K5975&lt;&gt;"Match of the Day",K5975&lt;&gt;"Match of the Day 2",K5975&lt;&gt;"Match of the Day Repeat"),"",1+MAX($AJ$10:AJ5974))</f>
        <v/>
      </c>
    </row>
    <row r="5976" spans="34:36" x14ac:dyDescent="0.35">
      <c r="AH5976" s="16" t="str">
        <f>IF(AND(B5976="Premier League",E5976="Live"),_xlfn.XLOOKUP(_xlfn.TEXTJOIN(" vs ",,C5976:D5976),Calendar!G:G,Calendar!B:B),IF(AND(B5976="Premier League",E5976="Highlights"),_xlfn.XLOOKUP(H5976,Calendar!O:O,Calendar!N:N,,-1),""))</f>
        <v/>
      </c>
      <c r="AI5976" s="61" t="str">
        <f>IF(AND(AH5976&lt;&gt;"",E5976="Live"),_xlfn.XLOOKUP(_xlfn.TEXTJOIN(" vs ",,C5976:D5976),Calendar!G:G,Calendar!K:K),"")</f>
        <v/>
      </c>
      <c r="AJ5976" s="61" t="str">
        <f>IF(AND(K5976&lt;&gt;"Match of the Day",K5976&lt;&gt;"Match of the Day 2",K5976&lt;&gt;"Match of the Day Repeat"),"",1+MAX($AJ$10:AJ5975))</f>
        <v/>
      </c>
    </row>
    <row r="5977" spans="34:36" x14ac:dyDescent="0.35">
      <c r="AH5977" s="16" t="str">
        <f>IF(AND(B5977="Premier League",E5977="Live"),_xlfn.XLOOKUP(_xlfn.TEXTJOIN(" vs ",,C5977:D5977),Calendar!G:G,Calendar!B:B),IF(AND(B5977="Premier League",E5977="Highlights"),_xlfn.XLOOKUP(H5977,Calendar!O:O,Calendar!N:N,,-1),""))</f>
        <v/>
      </c>
      <c r="AI5977" s="61" t="str">
        <f>IF(AND(AH5977&lt;&gt;"",E5977="Live"),_xlfn.XLOOKUP(_xlfn.TEXTJOIN(" vs ",,C5977:D5977),Calendar!G:G,Calendar!K:K),"")</f>
        <v/>
      </c>
      <c r="AJ5977" s="61" t="str">
        <f>IF(AND(K5977&lt;&gt;"Match of the Day",K5977&lt;&gt;"Match of the Day 2",K5977&lt;&gt;"Match of the Day Repeat"),"",1+MAX($AJ$10:AJ5976))</f>
        <v/>
      </c>
    </row>
    <row r="5978" spans="34:36" x14ac:dyDescent="0.35">
      <c r="AH5978" s="16" t="str">
        <f>IF(AND(B5978="Premier League",E5978="Live"),_xlfn.XLOOKUP(_xlfn.TEXTJOIN(" vs ",,C5978:D5978),Calendar!G:G,Calendar!B:B),IF(AND(B5978="Premier League",E5978="Highlights"),_xlfn.XLOOKUP(H5978,Calendar!O:O,Calendar!N:N,,-1),""))</f>
        <v/>
      </c>
      <c r="AI5978" s="61" t="str">
        <f>IF(AND(AH5978&lt;&gt;"",E5978="Live"),_xlfn.XLOOKUP(_xlfn.TEXTJOIN(" vs ",,C5978:D5978),Calendar!G:G,Calendar!K:K),"")</f>
        <v/>
      </c>
      <c r="AJ5978" s="61" t="str">
        <f>IF(AND(K5978&lt;&gt;"Match of the Day",K5978&lt;&gt;"Match of the Day 2",K5978&lt;&gt;"Match of the Day Repeat"),"",1+MAX($AJ$10:AJ5977))</f>
        <v/>
      </c>
    </row>
    <row r="5979" spans="34:36" x14ac:dyDescent="0.35">
      <c r="AH5979" s="16" t="str">
        <f>IF(AND(B5979="Premier League",E5979="Live"),_xlfn.XLOOKUP(_xlfn.TEXTJOIN(" vs ",,C5979:D5979),Calendar!G:G,Calendar!B:B),IF(AND(B5979="Premier League",E5979="Highlights"),_xlfn.XLOOKUP(H5979,Calendar!O:O,Calendar!N:N,,-1),""))</f>
        <v/>
      </c>
      <c r="AI5979" s="61" t="str">
        <f>IF(AND(AH5979&lt;&gt;"",E5979="Live"),_xlfn.XLOOKUP(_xlfn.TEXTJOIN(" vs ",,C5979:D5979),Calendar!G:G,Calendar!K:K),"")</f>
        <v/>
      </c>
      <c r="AJ5979" s="61" t="str">
        <f>IF(AND(K5979&lt;&gt;"Match of the Day",K5979&lt;&gt;"Match of the Day 2",K5979&lt;&gt;"Match of the Day Repeat"),"",1+MAX($AJ$10:AJ5978))</f>
        <v/>
      </c>
    </row>
    <row r="5980" spans="34:36" x14ac:dyDescent="0.35">
      <c r="AH5980" s="16" t="str">
        <f>IF(AND(B5980="Premier League",E5980="Live"),_xlfn.XLOOKUP(_xlfn.TEXTJOIN(" vs ",,C5980:D5980),Calendar!G:G,Calendar!B:B),IF(AND(B5980="Premier League",E5980="Highlights"),_xlfn.XLOOKUP(H5980,Calendar!O:O,Calendar!N:N,,-1),""))</f>
        <v/>
      </c>
      <c r="AI5980" s="61" t="str">
        <f>IF(AND(AH5980&lt;&gt;"",E5980="Live"),_xlfn.XLOOKUP(_xlfn.TEXTJOIN(" vs ",,C5980:D5980),Calendar!G:G,Calendar!K:K),"")</f>
        <v/>
      </c>
      <c r="AJ5980" s="61" t="str">
        <f>IF(AND(K5980&lt;&gt;"Match of the Day",K5980&lt;&gt;"Match of the Day 2",K5980&lt;&gt;"Match of the Day Repeat"),"",1+MAX($AJ$10:AJ5979))</f>
        <v/>
      </c>
    </row>
    <row r="5981" spans="34:36" x14ac:dyDescent="0.35">
      <c r="AH5981" s="16" t="str">
        <f>IF(AND(B5981="Premier League",E5981="Live"),_xlfn.XLOOKUP(_xlfn.TEXTJOIN(" vs ",,C5981:D5981),Calendar!G:G,Calendar!B:B),IF(AND(B5981="Premier League",E5981="Highlights"),_xlfn.XLOOKUP(H5981,Calendar!O:O,Calendar!N:N,,-1),""))</f>
        <v/>
      </c>
      <c r="AI5981" s="61" t="str">
        <f>IF(AND(AH5981&lt;&gt;"",E5981="Live"),_xlfn.XLOOKUP(_xlfn.TEXTJOIN(" vs ",,C5981:D5981),Calendar!G:G,Calendar!K:K),"")</f>
        <v/>
      </c>
      <c r="AJ5981" s="61" t="str">
        <f>IF(AND(K5981&lt;&gt;"Match of the Day",K5981&lt;&gt;"Match of the Day 2",K5981&lt;&gt;"Match of the Day Repeat"),"",1+MAX($AJ$10:AJ5980))</f>
        <v/>
      </c>
    </row>
    <row r="5982" spans="34:36" x14ac:dyDescent="0.35">
      <c r="AH5982" s="16" t="str">
        <f>IF(AND(B5982="Premier League",E5982="Live"),_xlfn.XLOOKUP(_xlfn.TEXTJOIN(" vs ",,C5982:D5982),Calendar!G:G,Calendar!B:B),IF(AND(B5982="Premier League",E5982="Highlights"),_xlfn.XLOOKUP(H5982,Calendar!O:O,Calendar!N:N,,-1),""))</f>
        <v/>
      </c>
      <c r="AI5982" s="61" t="str">
        <f>IF(AND(AH5982&lt;&gt;"",E5982="Live"),_xlfn.XLOOKUP(_xlfn.TEXTJOIN(" vs ",,C5982:D5982),Calendar!G:G,Calendar!K:K),"")</f>
        <v/>
      </c>
      <c r="AJ5982" s="61" t="str">
        <f>IF(AND(K5982&lt;&gt;"Match of the Day",K5982&lt;&gt;"Match of the Day 2",K5982&lt;&gt;"Match of the Day Repeat"),"",1+MAX($AJ$10:AJ5981))</f>
        <v/>
      </c>
    </row>
    <row r="5983" spans="34:36" x14ac:dyDescent="0.35">
      <c r="AH5983" s="16" t="str">
        <f>IF(AND(B5983="Premier League",E5983="Live"),_xlfn.XLOOKUP(_xlfn.TEXTJOIN(" vs ",,C5983:D5983),Calendar!G:G,Calendar!B:B),IF(AND(B5983="Premier League",E5983="Highlights"),_xlfn.XLOOKUP(H5983,Calendar!O:O,Calendar!N:N,,-1),""))</f>
        <v/>
      </c>
      <c r="AI5983" s="61" t="str">
        <f>IF(AND(AH5983&lt;&gt;"",E5983="Live"),_xlfn.XLOOKUP(_xlfn.TEXTJOIN(" vs ",,C5983:D5983),Calendar!G:G,Calendar!K:K),"")</f>
        <v/>
      </c>
      <c r="AJ5983" s="61" t="str">
        <f>IF(AND(K5983&lt;&gt;"Match of the Day",K5983&lt;&gt;"Match of the Day 2",K5983&lt;&gt;"Match of the Day Repeat"),"",1+MAX($AJ$10:AJ5982))</f>
        <v/>
      </c>
    </row>
    <row r="5984" spans="34:36" x14ac:dyDescent="0.35">
      <c r="AH5984" s="16" t="str">
        <f>IF(AND(B5984="Premier League",E5984="Live"),_xlfn.XLOOKUP(_xlfn.TEXTJOIN(" vs ",,C5984:D5984),Calendar!G:G,Calendar!B:B),IF(AND(B5984="Premier League",E5984="Highlights"),_xlfn.XLOOKUP(H5984,Calendar!O:O,Calendar!N:N,,-1),""))</f>
        <v/>
      </c>
      <c r="AI5984" s="61" t="str">
        <f>IF(AND(AH5984&lt;&gt;"",E5984="Live"),_xlfn.XLOOKUP(_xlfn.TEXTJOIN(" vs ",,C5984:D5984),Calendar!G:G,Calendar!K:K),"")</f>
        <v/>
      </c>
      <c r="AJ5984" s="61" t="str">
        <f>IF(AND(K5984&lt;&gt;"Match of the Day",K5984&lt;&gt;"Match of the Day 2",K5984&lt;&gt;"Match of the Day Repeat"),"",1+MAX($AJ$10:AJ5983))</f>
        <v/>
      </c>
    </row>
    <row r="5985" spans="34:36" x14ac:dyDescent="0.35">
      <c r="AH5985" s="16" t="str">
        <f>IF(AND(B5985="Premier League",E5985="Live"),_xlfn.XLOOKUP(_xlfn.TEXTJOIN(" vs ",,C5985:D5985),Calendar!G:G,Calendar!B:B),IF(AND(B5985="Premier League",E5985="Highlights"),_xlfn.XLOOKUP(H5985,Calendar!O:O,Calendar!N:N,,-1),""))</f>
        <v/>
      </c>
      <c r="AI5985" s="61" t="str">
        <f>IF(AND(AH5985&lt;&gt;"",E5985="Live"),_xlfn.XLOOKUP(_xlfn.TEXTJOIN(" vs ",,C5985:D5985),Calendar!G:G,Calendar!K:K),"")</f>
        <v/>
      </c>
      <c r="AJ5985" s="61" t="str">
        <f>IF(AND(K5985&lt;&gt;"Match of the Day",K5985&lt;&gt;"Match of the Day 2",K5985&lt;&gt;"Match of the Day Repeat"),"",1+MAX($AJ$10:AJ5984))</f>
        <v/>
      </c>
    </row>
    <row r="5986" spans="34:36" x14ac:dyDescent="0.35">
      <c r="AH5986" s="16" t="str">
        <f>IF(AND(B5986="Premier League",E5986="Live"),_xlfn.XLOOKUP(_xlfn.TEXTJOIN(" vs ",,C5986:D5986),Calendar!G:G,Calendar!B:B),IF(AND(B5986="Premier League",E5986="Highlights"),_xlfn.XLOOKUP(H5986,Calendar!O:O,Calendar!N:N,,-1),""))</f>
        <v/>
      </c>
      <c r="AI5986" s="61" t="str">
        <f>IF(AND(AH5986&lt;&gt;"",E5986="Live"),_xlfn.XLOOKUP(_xlfn.TEXTJOIN(" vs ",,C5986:D5986),Calendar!G:G,Calendar!K:K),"")</f>
        <v/>
      </c>
      <c r="AJ5986" s="61" t="str">
        <f>IF(AND(K5986&lt;&gt;"Match of the Day",K5986&lt;&gt;"Match of the Day 2",K5986&lt;&gt;"Match of the Day Repeat"),"",1+MAX($AJ$10:AJ5985))</f>
        <v/>
      </c>
    </row>
    <row r="5987" spans="34:36" x14ac:dyDescent="0.35">
      <c r="AH5987" s="16" t="str">
        <f>IF(AND(B5987="Premier League",E5987="Live"),_xlfn.XLOOKUP(_xlfn.TEXTJOIN(" vs ",,C5987:D5987),Calendar!G:G,Calendar!B:B),IF(AND(B5987="Premier League",E5987="Highlights"),_xlfn.XLOOKUP(H5987,Calendar!O:O,Calendar!N:N,,-1),""))</f>
        <v/>
      </c>
      <c r="AI5987" s="61" t="str">
        <f>IF(AND(AH5987&lt;&gt;"",E5987="Live"),_xlfn.XLOOKUP(_xlfn.TEXTJOIN(" vs ",,C5987:D5987),Calendar!G:G,Calendar!K:K),"")</f>
        <v/>
      </c>
      <c r="AJ5987" s="61" t="str">
        <f>IF(AND(K5987&lt;&gt;"Match of the Day",K5987&lt;&gt;"Match of the Day 2",K5987&lt;&gt;"Match of the Day Repeat"),"",1+MAX($AJ$10:AJ5986))</f>
        <v/>
      </c>
    </row>
    <row r="5988" spans="34:36" x14ac:dyDescent="0.35">
      <c r="AH5988" s="16" t="str">
        <f>IF(AND(B5988="Premier League",E5988="Live"),_xlfn.XLOOKUP(_xlfn.TEXTJOIN(" vs ",,C5988:D5988),Calendar!G:G,Calendar!B:B),IF(AND(B5988="Premier League",E5988="Highlights"),_xlfn.XLOOKUP(H5988,Calendar!O:O,Calendar!N:N,,-1),""))</f>
        <v/>
      </c>
      <c r="AI5988" s="61" t="str">
        <f>IF(AND(AH5988&lt;&gt;"",E5988="Live"),_xlfn.XLOOKUP(_xlfn.TEXTJOIN(" vs ",,C5988:D5988),Calendar!G:G,Calendar!K:K),"")</f>
        <v/>
      </c>
      <c r="AJ5988" s="61" t="str">
        <f>IF(AND(K5988&lt;&gt;"Match of the Day",K5988&lt;&gt;"Match of the Day 2",K5988&lt;&gt;"Match of the Day Repeat"),"",1+MAX($AJ$10:AJ5987))</f>
        <v/>
      </c>
    </row>
    <row r="5989" spans="34:36" x14ac:dyDescent="0.35">
      <c r="AH5989" s="16" t="str">
        <f>IF(AND(B5989="Premier League",E5989="Live"),_xlfn.XLOOKUP(_xlfn.TEXTJOIN(" vs ",,C5989:D5989),Calendar!G:G,Calendar!B:B),IF(AND(B5989="Premier League",E5989="Highlights"),_xlfn.XLOOKUP(H5989,Calendar!O:O,Calendar!N:N,,-1),""))</f>
        <v/>
      </c>
      <c r="AI5989" s="61" t="str">
        <f>IF(AND(AH5989&lt;&gt;"",E5989="Live"),_xlfn.XLOOKUP(_xlfn.TEXTJOIN(" vs ",,C5989:D5989),Calendar!G:G,Calendar!K:K),"")</f>
        <v/>
      </c>
      <c r="AJ5989" s="61" t="str">
        <f>IF(AND(K5989&lt;&gt;"Match of the Day",K5989&lt;&gt;"Match of the Day 2",K5989&lt;&gt;"Match of the Day Repeat"),"",1+MAX($AJ$10:AJ5988))</f>
        <v/>
      </c>
    </row>
    <row r="5990" spans="34:36" x14ac:dyDescent="0.35">
      <c r="AH5990" s="16" t="str">
        <f>IF(AND(B5990="Premier League",E5990="Live"),_xlfn.XLOOKUP(_xlfn.TEXTJOIN(" vs ",,C5990:D5990),Calendar!G:G,Calendar!B:B),IF(AND(B5990="Premier League",E5990="Highlights"),_xlfn.XLOOKUP(H5990,Calendar!O:O,Calendar!N:N,,-1),""))</f>
        <v/>
      </c>
      <c r="AI5990" s="61" t="str">
        <f>IF(AND(AH5990&lt;&gt;"",E5990="Live"),_xlfn.XLOOKUP(_xlfn.TEXTJOIN(" vs ",,C5990:D5990),Calendar!G:G,Calendar!K:K),"")</f>
        <v/>
      </c>
      <c r="AJ5990" s="61" t="str">
        <f>IF(AND(K5990&lt;&gt;"Match of the Day",K5990&lt;&gt;"Match of the Day 2",K5990&lt;&gt;"Match of the Day Repeat"),"",1+MAX($AJ$10:AJ5989))</f>
        <v/>
      </c>
    </row>
    <row r="5991" spans="34:36" x14ac:dyDescent="0.35">
      <c r="AH5991" s="16" t="str">
        <f>IF(AND(B5991="Premier League",E5991="Live"),_xlfn.XLOOKUP(_xlfn.TEXTJOIN(" vs ",,C5991:D5991),Calendar!G:G,Calendar!B:B),IF(AND(B5991="Premier League",E5991="Highlights"),_xlfn.XLOOKUP(H5991,Calendar!O:O,Calendar!N:N,,-1),""))</f>
        <v/>
      </c>
      <c r="AI5991" s="61" t="str">
        <f>IF(AND(AH5991&lt;&gt;"",E5991="Live"),_xlfn.XLOOKUP(_xlfn.TEXTJOIN(" vs ",,C5991:D5991),Calendar!G:G,Calendar!K:K),"")</f>
        <v/>
      </c>
      <c r="AJ5991" s="61" t="str">
        <f>IF(AND(K5991&lt;&gt;"Match of the Day",K5991&lt;&gt;"Match of the Day 2",K5991&lt;&gt;"Match of the Day Repeat"),"",1+MAX($AJ$10:AJ5990))</f>
        <v/>
      </c>
    </row>
    <row r="5992" spans="34:36" x14ac:dyDescent="0.35">
      <c r="AH5992" s="16" t="str">
        <f>IF(AND(B5992="Premier League",E5992="Live"),_xlfn.XLOOKUP(_xlfn.TEXTJOIN(" vs ",,C5992:D5992),Calendar!G:G,Calendar!B:B),IF(AND(B5992="Premier League",E5992="Highlights"),_xlfn.XLOOKUP(H5992,Calendar!O:O,Calendar!N:N,,-1),""))</f>
        <v/>
      </c>
      <c r="AI5992" s="61" t="str">
        <f>IF(AND(AH5992&lt;&gt;"",E5992="Live"),_xlfn.XLOOKUP(_xlfn.TEXTJOIN(" vs ",,C5992:D5992),Calendar!G:G,Calendar!K:K),"")</f>
        <v/>
      </c>
      <c r="AJ5992" s="61" t="str">
        <f>IF(AND(K5992&lt;&gt;"Match of the Day",K5992&lt;&gt;"Match of the Day 2",K5992&lt;&gt;"Match of the Day Repeat"),"",1+MAX($AJ$10:AJ5991))</f>
        <v/>
      </c>
    </row>
    <row r="5993" spans="34:36" x14ac:dyDescent="0.35">
      <c r="AH5993" s="16" t="str">
        <f>IF(AND(B5993="Premier League",E5993="Live"),_xlfn.XLOOKUP(_xlfn.TEXTJOIN(" vs ",,C5993:D5993),Calendar!G:G,Calendar!B:B),IF(AND(B5993="Premier League",E5993="Highlights"),_xlfn.XLOOKUP(H5993,Calendar!O:O,Calendar!N:N,,-1),""))</f>
        <v/>
      </c>
      <c r="AI5993" s="61" t="str">
        <f>IF(AND(AH5993&lt;&gt;"",E5993="Live"),_xlfn.XLOOKUP(_xlfn.TEXTJOIN(" vs ",,C5993:D5993),Calendar!G:G,Calendar!K:K),"")</f>
        <v/>
      </c>
      <c r="AJ5993" s="61" t="str">
        <f>IF(AND(K5993&lt;&gt;"Match of the Day",K5993&lt;&gt;"Match of the Day 2",K5993&lt;&gt;"Match of the Day Repeat"),"",1+MAX($AJ$10:AJ5992))</f>
        <v/>
      </c>
    </row>
    <row r="5994" spans="34:36" x14ac:dyDescent="0.35">
      <c r="AH5994" s="16" t="str">
        <f>IF(AND(B5994="Premier League",E5994="Live"),_xlfn.XLOOKUP(_xlfn.TEXTJOIN(" vs ",,C5994:D5994),Calendar!G:G,Calendar!B:B),IF(AND(B5994="Premier League",E5994="Highlights"),_xlfn.XLOOKUP(H5994,Calendar!O:O,Calendar!N:N,,-1),""))</f>
        <v/>
      </c>
      <c r="AI5994" s="61" t="str">
        <f>IF(AND(AH5994&lt;&gt;"",E5994="Live"),_xlfn.XLOOKUP(_xlfn.TEXTJOIN(" vs ",,C5994:D5994),Calendar!G:G,Calendar!K:K),"")</f>
        <v/>
      </c>
      <c r="AJ5994" s="61" t="str">
        <f>IF(AND(K5994&lt;&gt;"Match of the Day",K5994&lt;&gt;"Match of the Day 2",K5994&lt;&gt;"Match of the Day Repeat"),"",1+MAX($AJ$10:AJ5993))</f>
        <v/>
      </c>
    </row>
    <row r="5995" spans="34:36" x14ac:dyDescent="0.35">
      <c r="AH5995" s="16" t="str">
        <f>IF(AND(B5995="Premier League",E5995="Live"),_xlfn.XLOOKUP(_xlfn.TEXTJOIN(" vs ",,C5995:D5995),Calendar!G:G,Calendar!B:B),IF(AND(B5995="Premier League",E5995="Highlights"),_xlfn.XLOOKUP(H5995,Calendar!O:O,Calendar!N:N,,-1),""))</f>
        <v/>
      </c>
      <c r="AI5995" s="61" t="str">
        <f>IF(AND(AH5995&lt;&gt;"",E5995="Live"),_xlfn.XLOOKUP(_xlfn.TEXTJOIN(" vs ",,C5995:D5995),Calendar!G:G,Calendar!K:K),"")</f>
        <v/>
      </c>
      <c r="AJ5995" s="61" t="str">
        <f>IF(AND(K5995&lt;&gt;"Match of the Day",K5995&lt;&gt;"Match of the Day 2",K5995&lt;&gt;"Match of the Day Repeat"),"",1+MAX($AJ$10:AJ5994))</f>
        <v/>
      </c>
    </row>
    <row r="5996" spans="34:36" x14ac:dyDescent="0.35">
      <c r="AH5996" s="16" t="str">
        <f>IF(AND(B5996="Premier League",E5996="Live"),_xlfn.XLOOKUP(_xlfn.TEXTJOIN(" vs ",,C5996:D5996),Calendar!G:G,Calendar!B:B),IF(AND(B5996="Premier League",E5996="Highlights"),_xlfn.XLOOKUP(H5996,Calendar!O:O,Calendar!N:N,,-1),""))</f>
        <v/>
      </c>
      <c r="AI5996" s="61" t="str">
        <f>IF(AND(AH5996&lt;&gt;"",E5996="Live"),_xlfn.XLOOKUP(_xlfn.TEXTJOIN(" vs ",,C5996:D5996),Calendar!G:G,Calendar!K:K),"")</f>
        <v/>
      </c>
      <c r="AJ5996" s="61" t="str">
        <f>IF(AND(K5996&lt;&gt;"Match of the Day",K5996&lt;&gt;"Match of the Day 2",K5996&lt;&gt;"Match of the Day Repeat"),"",1+MAX($AJ$10:AJ5995))</f>
        <v/>
      </c>
    </row>
    <row r="5997" spans="34:36" x14ac:dyDescent="0.35">
      <c r="AH5997" s="16" t="str">
        <f>IF(AND(B5997="Premier League",E5997="Live"),_xlfn.XLOOKUP(_xlfn.TEXTJOIN(" vs ",,C5997:D5997),Calendar!G:G,Calendar!B:B),IF(AND(B5997="Premier League",E5997="Highlights"),_xlfn.XLOOKUP(H5997,Calendar!O:O,Calendar!N:N,,-1),""))</f>
        <v/>
      </c>
      <c r="AI5997" s="61" t="str">
        <f>IF(AND(AH5997&lt;&gt;"",E5997="Live"),_xlfn.XLOOKUP(_xlfn.TEXTJOIN(" vs ",,C5997:D5997),Calendar!G:G,Calendar!K:K),"")</f>
        <v/>
      </c>
      <c r="AJ5997" s="61" t="str">
        <f>IF(AND(K5997&lt;&gt;"Match of the Day",K5997&lt;&gt;"Match of the Day 2",K5997&lt;&gt;"Match of the Day Repeat"),"",1+MAX($AJ$10:AJ5996))</f>
        <v/>
      </c>
    </row>
    <row r="5998" spans="34:36" x14ac:dyDescent="0.35">
      <c r="AH5998" s="16" t="str">
        <f>IF(AND(B5998="Premier League",E5998="Live"),_xlfn.XLOOKUP(_xlfn.TEXTJOIN(" vs ",,C5998:D5998),Calendar!G:G,Calendar!B:B),IF(AND(B5998="Premier League",E5998="Highlights"),_xlfn.XLOOKUP(H5998,Calendar!O:O,Calendar!N:N,,-1),""))</f>
        <v/>
      </c>
      <c r="AI5998" s="61" t="str">
        <f>IF(AND(AH5998&lt;&gt;"",E5998="Live"),_xlfn.XLOOKUP(_xlfn.TEXTJOIN(" vs ",,C5998:D5998),Calendar!G:G,Calendar!K:K),"")</f>
        <v/>
      </c>
      <c r="AJ5998" s="61" t="str">
        <f>IF(AND(K5998&lt;&gt;"Match of the Day",K5998&lt;&gt;"Match of the Day 2",K5998&lt;&gt;"Match of the Day Repeat"),"",1+MAX($AJ$10:AJ5997))</f>
        <v/>
      </c>
    </row>
    <row r="5999" spans="34:36" x14ac:dyDescent="0.35">
      <c r="AH5999" s="16" t="str">
        <f>IF(AND(B5999="Premier League",E5999="Live"),_xlfn.XLOOKUP(_xlfn.TEXTJOIN(" vs ",,C5999:D5999),Calendar!G:G,Calendar!B:B),IF(AND(B5999="Premier League",E5999="Highlights"),_xlfn.XLOOKUP(H5999,Calendar!O:O,Calendar!N:N,,-1),""))</f>
        <v/>
      </c>
      <c r="AI5999" s="61" t="str">
        <f>IF(AND(AH5999&lt;&gt;"",E5999="Live"),_xlfn.XLOOKUP(_xlfn.TEXTJOIN(" vs ",,C5999:D5999),Calendar!G:G,Calendar!K:K),"")</f>
        <v/>
      </c>
      <c r="AJ5999" s="61" t="str">
        <f>IF(AND(K5999&lt;&gt;"Match of the Day",K5999&lt;&gt;"Match of the Day 2",K5999&lt;&gt;"Match of the Day Repeat"),"",1+MAX($AJ$10:AJ5998))</f>
        <v/>
      </c>
    </row>
    <row r="6000" spans="34:36" x14ac:dyDescent="0.35">
      <c r="AH6000" s="16" t="str">
        <f>IF(AND(B6000="Premier League",E6000="Live"),_xlfn.XLOOKUP(_xlfn.TEXTJOIN(" vs ",,C6000:D6000),Calendar!G:G,Calendar!B:B),IF(AND(B6000="Premier League",E6000="Highlights"),_xlfn.XLOOKUP(H6000,Calendar!O:O,Calendar!N:N,,-1),""))</f>
        <v/>
      </c>
      <c r="AI6000" s="61" t="str">
        <f>IF(AND(AH6000&lt;&gt;"",E6000="Live"),_xlfn.XLOOKUP(_xlfn.TEXTJOIN(" vs ",,C6000:D6000),Calendar!G:G,Calendar!K:K),"")</f>
        <v/>
      </c>
      <c r="AJ6000" s="61" t="str">
        <f>IF(AND(K6000&lt;&gt;"Match of the Day",K6000&lt;&gt;"Match of the Day 2",K6000&lt;&gt;"Match of the Day Repeat"),"",1+MAX($AJ$10:AJ5999))</f>
        <v/>
      </c>
    </row>
    <row r="6001" spans="34:36" x14ac:dyDescent="0.35">
      <c r="AH6001" s="16" t="str">
        <f>IF(AND(B6001="Premier League",E6001="Live"),_xlfn.XLOOKUP(_xlfn.TEXTJOIN(" vs ",,C6001:D6001),Calendar!G:G,Calendar!B:B),IF(AND(B6001="Premier League",E6001="Highlights"),_xlfn.XLOOKUP(H6001,Calendar!O:O,Calendar!N:N,,-1),""))</f>
        <v/>
      </c>
      <c r="AI6001" s="61" t="str">
        <f>IF(AND(AH6001&lt;&gt;"",E6001="Live"),_xlfn.XLOOKUP(_xlfn.TEXTJOIN(" vs ",,C6001:D6001),Calendar!G:G,Calendar!K:K),"")</f>
        <v/>
      </c>
      <c r="AJ6001" s="61" t="str">
        <f>IF(AND(K6001&lt;&gt;"Match of the Day",K6001&lt;&gt;"Match of the Day 2",K6001&lt;&gt;"Match of the Day Repeat"),"",1+MAX($AJ$10:AJ6000))</f>
        <v/>
      </c>
    </row>
    <row r="6002" spans="34:36" x14ac:dyDescent="0.35">
      <c r="AH6002" s="16" t="str">
        <f>IF(AND(B6002="Premier League",E6002="Live"),_xlfn.XLOOKUP(_xlfn.TEXTJOIN(" vs ",,C6002:D6002),Calendar!G:G,Calendar!B:B),IF(AND(B6002="Premier League",E6002="Highlights"),_xlfn.XLOOKUP(H6002,Calendar!O:O,Calendar!N:N,,-1),""))</f>
        <v/>
      </c>
      <c r="AI6002" s="61" t="str">
        <f>IF(AND(AH6002&lt;&gt;"",E6002="Live"),_xlfn.XLOOKUP(_xlfn.TEXTJOIN(" vs ",,C6002:D6002),Calendar!G:G,Calendar!K:K),"")</f>
        <v/>
      </c>
      <c r="AJ6002" s="61" t="str">
        <f>IF(AND(K6002&lt;&gt;"Match of the Day",K6002&lt;&gt;"Match of the Day 2",K6002&lt;&gt;"Match of the Day Repeat"),"",1+MAX($AJ$10:AJ6001))</f>
        <v/>
      </c>
    </row>
    <row r="6003" spans="34:36" x14ac:dyDescent="0.35">
      <c r="AH6003" s="16" t="str">
        <f>IF(AND(B6003="Premier League",E6003="Live"),_xlfn.XLOOKUP(_xlfn.TEXTJOIN(" vs ",,C6003:D6003),Calendar!G:G,Calendar!B:B),IF(AND(B6003="Premier League",E6003="Highlights"),_xlfn.XLOOKUP(H6003,Calendar!O:O,Calendar!N:N,,-1),""))</f>
        <v/>
      </c>
      <c r="AI6003" s="61" t="str">
        <f>IF(AND(AH6003&lt;&gt;"",E6003="Live"),_xlfn.XLOOKUP(_xlfn.TEXTJOIN(" vs ",,C6003:D6003),Calendar!G:G,Calendar!K:K),"")</f>
        <v/>
      </c>
      <c r="AJ6003" s="61" t="str">
        <f>IF(AND(K6003&lt;&gt;"Match of the Day",K6003&lt;&gt;"Match of the Day 2",K6003&lt;&gt;"Match of the Day Repeat"),"",1+MAX($AJ$10:AJ6002))</f>
        <v/>
      </c>
    </row>
    <row r="6004" spans="34:36" x14ac:dyDescent="0.35">
      <c r="AH6004" s="16" t="str">
        <f>IF(AND(B6004="Premier League",E6004="Live"),_xlfn.XLOOKUP(_xlfn.TEXTJOIN(" vs ",,C6004:D6004),Calendar!G:G,Calendar!B:B),IF(AND(B6004="Premier League",E6004="Highlights"),_xlfn.XLOOKUP(H6004,Calendar!O:O,Calendar!N:N,,-1),""))</f>
        <v/>
      </c>
      <c r="AI6004" s="61" t="str">
        <f>IF(AND(AH6004&lt;&gt;"",E6004="Live"),_xlfn.XLOOKUP(_xlfn.TEXTJOIN(" vs ",,C6004:D6004),Calendar!G:G,Calendar!K:K),"")</f>
        <v/>
      </c>
      <c r="AJ6004" s="61" t="str">
        <f>IF(AND(K6004&lt;&gt;"Match of the Day",K6004&lt;&gt;"Match of the Day 2",K6004&lt;&gt;"Match of the Day Repeat"),"",1+MAX($AJ$10:AJ6003))</f>
        <v/>
      </c>
    </row>
    <row r="6005" spans="34:36" x14ac:dyDescent="0.35">
      <c r="AH6005" s="16" t="str">
        <f>IF(AND(B6005="Premier League",E6005="Live"),_xlfn.XLOOKUP(_xlfn.TEXTJOIN(" vs ",,C6005:D6005),Calendar!G:G,Calendar!B:B),IF(AND(B6005="Premier League",E6005="Highlights"),_xlfn.XLOOKUP(H6005,Calendar!O:O,Calendar!N:N,,-1),""))</f>
        <v/>
      </c>
      <c r="AI6005" s="61" t="str">
        <f>IF(AND(AH6005&lt;&gt;"",E6005="Live"),_xlfn.XLOOKUP(_xlfn.TEXTJOIN(" vs ",,C6005:D6005),Calendar!G:G,Calendar!K:K),"")</f>
        <v/>
      </c>
      <c r="AJ6005" s="61" t="str">
        <f>IF(AND(K6005&lt;&gt;"Match of the Day",K6005&lt;&gt;"Match of the Day 2",K6005&lt;&gt;"Match of the Day Repeat"),"",1+MAX($AJ$10:AJ6004))</f>
        <v/>
      </c>
    </row>
    <row r="6006" spans="34:36" x14ac:dyDescent="0.35">
      <c r="AH6006" s="16" t="str">
        <f>IF(AND(B6006="Premier League",E6006="Live"),_xlfn.XLOOKUP(_xlfn.TEXTJOIN(" vs ",,C6006:D6006),Calendar!G:G,Calendar!B:B),IF(AND(B6006="Premier League",E6006="Highlights"),_xlfn.XLOOKUP(H6006,Calendar!O:O,Calendar!N:N,,-1),""))</f>
        <v/>
      </c>
      <c r="AI6006" s="61" t="str">
        <f>IF(AND(AH6006&lt;&gt;"",E6006="Live"),_xlfn.XLOOKUP(_xlfn.TEXTJOIN(" vs ",,C6006:D6006),Calendar!G:G,Calendar!K:K),"")</f>
        <v/>
      </c>
      <c r="AJ6006" s="61" t="str">
        <f>IF(AND(K6006&lt;&gt;"Match of the Day",K6006&lt;&gt;"Match of the Day 2",K6006&lt;&gt;"Match of the Day Repeat"),"",1+MAX($AJ$10:AJ6005))</f>
        <v/>
      </c>
    </row>
    <row r="6007" spans="34:36" x14ac:dyDescent="0.35">
      <c r="AH6007" s="16" t="str">
        <f>IF(AND(B6007="Premier League",E6007="Live"),_xlfn.XLOOKUP(_xlfn.TEXTJOIN(" vs ",,C6007:D6007),Calendar!G:G,Calendar!B:B),IF(AND(B6007="Premier League",E6007="Highlights"),_xlfn.XLOOKUP(H6007,Calendar!O:O,Calendar!N:N,,-1),""))</f>
        <v/>
      </c>
      <c r="AI6007" s="61" t="str">
        <f>IF(AND(AH6007&lt;&gt;"",E6007="Live"),_xlfn.XLOOKUP(_xlfn.TEXTJOIN(" vs ",,C6007:D6007),Calendar!G:G,Calendar!K:K),"")</f>
        <v/>
      </c>
      <c r="AJ6007" s="61" t="str">
        <f>IF(AND(K6007&lt;&gt;"Match of the Day",K6007&lt;&gt;"Match of the Day 2",K6007&lt;&gt;"Match of the Day Repeat"),"",1+MAX($AJ$10:AJ6006))</f>
        <v/>
      </c>
    </row>
    <row r="6008" spans="34:36" x14ac:dyDescent="0.35">
      <c r="AH6008" s="16" t="str">
        <f>IF(AND(B6008="Premier League",E6008="Live"),_xlfn.XLOOKUP(_xlfn.TEXTJOIN(" vs ",,C6008:D6008),Calendar!G:G,Calendar!B:B),IF(AND(B6008="Premier League",E6008="Highlights"),_xlfn.XLOOKUP(H6008,Calendar!O:O,Calendar!N:N,,-1),""))</f>
        <v/>
      </c>
      <c r="AI6008" s="61" t="str">
        <f>IF(AND(AH6008&lt;&gt;"",E6008="Live"),_xlfn.XLOOKUP(_xlfn.TEXTJOIN(" vs ",,C6008:D6008),Calendar!G:G,Calendar!K:K),"")</f>
        <v/>
      </c>
      <c r="AJ6008" s="61" t="str">
        <f>IF(AND(K6008&lt;&gt;"Match of the Day",K6008&lt;&gt;"Match of the Day 2",K6008&lt;&gt;"Match of the Day Repeat"),"",1+MAX($AJ$10:AJ6007))</f>
        <v/>
      </c>
    </row>
    <row r="6009" spans="34:36" x14ac:dyDescent="0.35">
      <c r="AH6009" s="16" t="str">
        <f>IF(AND(B6009="Premier League",E6009="Live"),_xlfn.XLOOKUP(_xlfn.TEXTJOIN(" vs ",,C6009:D6009),Calendar!G:G,Calendar!B:B),IF(AND(B6009="Premier League",E6009="Highlights"),_xlfn.XLOOKUP(H6009,Calendar!O:O,Calendar!N:N,,-1),""))</f>
        <v/>
      </c>
      <c r="AI6009" s="61" t="str">
        <f>IF(AND(AH6009&lt;&gt;"",E6009="Live"),_xlfn.XLOOKUP(_xlfn.TEXTJOIN(" vs ",,C6009:D6009),Calendar!G:G,Calendar!K:K),"")</f>
        <v/>
      </c>
      <c r="AJ6009" s="61" t="str">
        <f>IF(AND(K6009&lt;&gt;"Match of the Day",K6009&lt;&gt;"Match of the Day 2",K6009&lt;&gt;"Match of the Day Repeat"),"",1+MAX($AJ$10:AJ6008))</f>
        <v/>
      </c>
    </row>
    <row r="6010" spans="34:36" x14ac:dyDescent="0.35">
      <c r="AH6010" s="16" t="str">
        <f>IF(AND(B6010="Premier League",E6010="Live"),_xlfn.XLOOKUP(_xlfn.TEXTJOIN(" vs ",,C6010:D6010),Calendar!G:G,Calendar!B:B),IF(AND(B6010="Premier League",E6010="Highlights"),_xlfn.XLOOKUP(H6010,Calendar!O:O,Calendar!N:N,,-1),""))</f>
        <v/>
      </c>
      <c r="AI6010" s="61" t="str">
        <f>IF(AND(AH6010&lt;&gt;"",E6010="Live"),_xlfn.XLOOKUP(_xlfn.TEXTJOIN(" vs ",,C6010:D6010),Calendar!G:G,Calendar!K:K),"")</f>
        <v/>
      </c>
      <c r="AJ6010" s="61" t="str">
        <f>IF(AND(K6010&lt;&gt;"Match of the Day",K6010&lt;&gt;"Match of the Day 2",K6010&lt;&gt;"Match of the Day Repeat"),"",1+MAX($AJ$10:AJ6009))</f>
        <v/>
      </c>
    </row>
    <row r="6011" spans="34:36" x14ac:dyDescent="0.35">
      <c r="AH6011" s="16" t="str">
        <f>IF(AND(B6011="Premier League",E6011="Live"),_xlfn.XLOOKUP(_xlfn.TEXTJOIN(" vs ",,C6011:D6011),Calendar!G:G,Calendar!B:B),IF(AND(B6011="Premier League",E6011="Highlights"),_xlfn.XLOOKUP(H6011,Calendar!O:O,Calendar!N:N,,-1),""))</f>
        <v/>
      </c>
      <c r="AI6011" s="61" t="str">
        <f>IF(AND(AH6011&lt;&gt;"",E6011="Live"),_xlfn.XLOOKUP(_xlfn.TEXTJOIN(" vs ",,C6011:D6011),Calendar!G:G,Calendar!K:K),"")</f>
        <v/>
      </c>
      <c r="AJ6011" s="61" t="str">
        <f>IF(AND(K6011&lt;&gt;"Match of the Day",K6011&lt;&gt;"Match of the Day 2",K6011&lt;&gt;"Match of the Day Repeat"),"",1+MAX($AJ$10:AJ6010))</f>
        <v/>
      </c>
    </row>
    <row r="6012" spans="34:36" x14ac:dyDescent="0.35">
      <c r="AH6012" s="16" t="str">
        <f>IF(AND(B6012="Premier League",E6012="Live"),_xlfn.XLOOKUP(_xlfn.TEXTJOIN(" vs ",,C6012:D6012),Calendar!G:G,Calendar!B:B),IF(AND(B6012="Premier League",E6012="Highlights"),_xlfn.XLOOKUP(H6012,Calendar!O:O,Calendar!N:N,,-1),""))</f>
        <v/>
      </c>
      <c r="AI6012" s="61" t="str">
        <f>IF(AND(AH6012&lt;&gt;"",E6012="Live"),_xlfn.XLOOKUP(_xlfn.TEXTJOIN(" vs ",,C6012:D6012),Calendar!G:G,Calendar!K:K),"")</f>
        <v/>
      </c>
      <c r="AJ6012" s="61" t="str">
        <f>IF(AND(K6012&lt;&gt;"Match of the Day",K6012&lt;&gt;"Match of the Day 2",K6012&lt;&gt;"Match of the Day Repeat"),"",1+MAX($AJ$10:AJ6011))</f>
        <v/>
      </c>
    </row>
    <row r="6013" spans="34:36" x14ac:dyDescent="0.35">
      <c r="AH6013" s="16" t="str">
        <f>IF(AND(B6013="Premier League",E6013="Live"),_xlfn.XLOOKUP(_xlfn.TEXTJOIN(" vs ",,C6013:D6013),Calendar!G:G,Calendar!B:B),IF(AND(B6013="Premier League",E6013="Highlights"),_xlfn.XLOOKUP(H6013,Calendar!O:O,Calendar!N:N,,-1),""))</f>
        <v/>
      </c>
      <c r="AI6013" s="61" t="str">
        <f>IF(AND(AH6013&lt;&gt;"",E6013="Live"),_xlfn.XLOOKUP(_xlfn.TEXTJOIN(" vs ",,C6013:D6013),Calendar!G:G,Calendar!K:K),"")</f>
        <v/>
      </c>
      <c r="AJ6013" s="61" t="str">
        <f>IF(AND(K6013&lt;&gt;"Match of the Day",K6013&lt;&gt;"Match of the Day 2",K6013&lt;&gt;"Match of the Day Repeat"),"",1+MAX($AJ$10:AJ6012))</f>
        <v/>
      </c>
    </row>
    <row r="6014" spans="34:36" x14ac:dyDescent="0.35">
      <c r="AH6014" s="16" t="str">
        <f>IF(AND(B6014="Premier League",E6014="Live"),_xlfn.XLOOKUP(_xlfn.TEXTJOIN(" vs ",,C6014:D6014),Calendar!G:G,Calendar!B:B),IF(AND(B6014="Premier League",E6014="Highlights"),_xlfn.XLOOKUP(H6014,Calendar!O:O,Calendar!N:N,,-1),""))</f>
        <v/>
      </c>
      <c r="AI6014" s="61" t="str">
        <f>IF(AND(AH6014&lt;&gt;"",E6014="Live"),_xlfn.XLOOKUP(_xlfn.TEXTJOIN(" vs ",,C6014:D6014),Calendar!G:G,Calendar!K:K),"")</f>
        <v/>
      </c>
      <c r="AJ6014" s="61" t="str">
        <f>IF(AND(K6014&lt;&gt;"Match of the Day",K6014&lt;&gt;"Match of the Day 2",K6014&lt;&gt;"Match of the Day Repeat"),"",1+MAX($AJ$10:AJ6013))</f>
        <v/>
      </c>
    </row>
    <row r="6015" spans="34:36" x14ac:dyDescent="0.35">
      <c r="AH6015" s="16" t="str">
        <f>IF(AND(B6015="Premier League",E6015="Live"),_xlfn.XLOOKUP(_xlfn.TEXTJOIN(" vs ",,C6015:D6015),Calendar!G:G,Calendar!B:B),IF(AND(B6015="Premier League",E6015="Highlights"),_xlfn.XLOOKUP(H6015,Calendar!O:O,Calendar!N:N,,-1),""))</f>
        <v/>
      </c>
      <c r="AI6015" s="61" t="str">
        <f>IF(AND(AH6015&lt;&gt;"",E6015="Live"),_xlfn.XLOOKUP(_xlfn.TEXTJOIN(" vs ",,C6015:D6015),Calendar!G:G,Calendar!K:K),"")</f>
        <v/>
      </c>
      <c r="AJ6015" s="61" t="str">
        <f>IF(AND(K6015&lt;&gt;"Match of the Day",K6015&lt;&gt;"Match of the Day 2",K6015&lt;&gt;"Match of the Day Repeat"),"",1+MAX($AJ$10:AJ6014))</f>
        <v/>
      </c>
    </row>
    <row r="6016" spans="34:36" x14ac:dyDescent="0.35">
      <c r="AH6016" s="16" t="str">
        <f>IF(AND(B6016="Premier League",E6016="Live"),_xlfn.XLOOKUP(_xlfn.TEXTJOIN(" vs ",,C6016:D6016),Calendar!G:G,Calendar!B:B),IF(AND(B6016="Premier League",E6016="Highlights"),_xlfn.XLOOKUP(H6016,Calendar!O:O,Calendar!N:N,,-1),""))</f>
        <v/>
      </c>
      <c r="AI6016" s="61" t="str">
        <f>IF(AND(AH6016&lt;&gt;"",E6016="Live"),_xlfn.XLOOKUP(_xlfn.TEXTJOIN(" vs ",,C6016:D6016),Calendar!G:G,Calendar!K:K),"")</f>
        <v/>
      </c>
      <c r="AJ6016" s="61" t="str">
        <f>IF(AND(K6016&lt;&gt;"Match of the Day",K6016&lt;&gt;"Match of the Day 2",K6016&lt;&gt;"Match of the Day Repeat"),"",1+MAX($AJ$10:AJ6015))</f>
        <v/>
      </c>
    </row>
    <row r="6017" spans="34:36" x14ac:dyDescent="0.35">
      <c r="AH6017" s="16" t="str">
        <f>IF(AND(B6017="Premier League",E6017="Live"),_xlfn.XLOOKUP(_xlfn.TEXTJOIN(" vs ",,C6017:D6017),Calendar!G:G,Calendar!B:B),IF(AND(B6017="Premier League",E6017="Highlights"),_xlfn.XLOOKUP(H6017,Calendar!O:O,Calendar!N:N,,-1),""))</f>
        <v/>
      </c>
      <c r="AI6017" s="61" t="str">
        <f>IF(AND(AH6017&lt;&gt;"",E6017="Live"),_xlfn.XLOOKUP(_xlfn.TEXTJOIN(" vs ",,C6017:D6017),Calendar!G:G,Calendar!K:K),"")</f>
        <v/>
      </c>
      <c r="AJ6017" s="61" t="str">
        <f>IF(AND(K6017&lt;&gt;"Match of the Day",K6017&lt;&gt;"Match of the Day 2",K6017&lt;&gt;"Match of the Day Repeat"),"",1+MAX($AJ$10:AJ6016))</f>
        <v/>
      </c>
    </row>
    <row r="6018" spans="34:36" x14ac:dyDescent="0.35">
      <c r="AH6018" s="16" t="str">
        <f>IF(AND(B6018="Premier League",E6018="Live"),_xlfn.XLOOKUP(_xlfn.TEXTJOIN(" vs ",,C6018:D6018),Calendar!G:G,Calendar!B:B),IF(AND(B6018="Premier League",E6018="Highlights"),_xlfn.XLOOKUP(H6018,Calendar!O:O,Calendar!N:N,,-1),""))</f>
        <v/>
      </c>
      <c r="AI6018" s="61" t="str">
        <f>IF(AND(AH6018&lt;&gt;"",E6018="Live"),_xlfn.XLOOKUP(_xlfn.TEXTJOIN(" vs ",,C6018:D6018),Calendar!G:G,Calendar!K:K),"")</f>
        <v/>
      </c>
      <c r="AJ6018" s="61" t="str">
        <f>IF(AND(K6018&lt;&gt;"Match of the Day",K6018&lt;&gt;"Match of the Day 2",K6018&lt;&gt;"Match of the Day Repeat"),"",1+MAX($AJ$10:AJ6017))</f>
        <v/>
      </c>
    </row>
    <row r="6019" spans="34:36" x14ac:dyDescent="0.35">
      <c r="AH6019" s="16" t="str">
        <f>IF(AND(B6019="Premier League",E6019="Live"),_xlfn.XLOOKUP(_xlfn.TEXTJOIN(" vs ",,C6019:D6019),Calendar!G:G,Calendar!B:B),IF(AND(B6019="Premier League",E6019="Highlights"),_xlfn.XLOOKUP(H6019,Calendar!O:O,Calendar!N:N,,-1),""))</f>
        <v/>
      </c>
      <c r="AI6019" s="61" t="str">
        <f>IF(AND(AH6019&lt;&gt;"",E6019="Live"),_xlfn.XLOOKUP(_xlfn.TEXTJOIN(" vs ",,C6019:D6019),Calendar!G:G,Calendar!K:K),"")</f>
        <v/>
      </c>
      <c r="AJ6019" s="61" t="str">
        <f>IF(AND(K6019&lt;&gt;"Match of the Day",K6019&lt;&gt;"Match of the Day 2",K6019&lt;&gt;"Match of the Day Repeat"),"",1+MAX($AJ$10:AJ6018))</f>
        <v/>
      </c>
    </row>
    <row r="6020" spans="34:36" x14ac:dyDescent="0.35">
      <c r="AH6020" s="16" t="str">
        <f>IF(AND(B6020="Premier League",E6020="Live"),_xlfn.XLOOKUP(_xlfn.TEXTJOIN(" vs ",,C6020:D6020),Calendar!G:G,Calendar!B:B),IF(AND(B6020="Premier League",E6020="Highlights"),_xlfn.XLOOKUP(H6020,Calendar!O:O,Calendar!N:N,,-1),""))</f>
        <v/>
      </c>
      <c r="AI6020" s="61" t="str">
        <f>IF(AND(AH6020&lt;&gt;"",E6020="Live"),_xlfn.XLOOKUP(_xlfn.TEXTJOIN(" vs ",,C6020:D6020),Calendar!G:G,Calendar!K:K),"")</f>
        <v/>
      </c>
      <c r="AJ6020" s="61" t="str">
        <f>IF(AND(K6020&lt;&gt;"Match of the Day",K6020&lt;&gt;"Match of the Day 2",K6020&lt;&gt;"Match of the Day Repeat"),"",1+MAX($AJ$10:AJ6019))</f>
        <v/>
      </c>
    </row>
    <row r="6021" spans="34:36" x14ac:dyDescent="0.35">
      <c r="AH6021" s="16" t="str">
        <f>IF(AND(B6021="Premier League",E6021="Live"),_xlfn.XLOOKUP(_xlfn.TEXTJOIN(" vs ",,C6021:D6021),Calendar!G:G,Calendar!B:B),IF(AND(B6021="Premier League",E6021="Highlights"),_xlfn.XLOOKUP(H6021,Calendar!O:O,Calendar!N:N,,-1),""))</f>
        <v/>
      </c>
      <c r="AI6021" s="61" t="str">
        <f>IF(AND(AH6021&lt;&gt;"",E6021="Live"),_xlfn.XLOOKUP(_xlfn.TEXTJOIN(" vs ",,C6021:D6021),Calendar!G:G,Calendar!K:K),"")</f>
        <v/>
      </c>
      <c r="AJ6021" s="61" t="str">
        <f>IF(AND(K6021&lt;&gt;"Match of the Day",K6021&lt;&gt;"Match of the Day 2",K6021&lt;&gt;"Match of the Day Repeat"),"",1+MAX($AJ$10:AJ6020))</f>
        <v/>
      </c>
    </row>
    <row r="6022" spans="34:36" x14ac:dyDescent="0.35">
      <c r="AH6022" s="16" t="str">
        <f>IF(AND(B6022="Premier League",E6022="Live"),_xlfn.XLOOKUP(_xlfn.TEXTJOIN(" vs ",,C6022:D6022),Calendar!G:G,Calendar!B:B),IF(AND(B6022="Premier League",E6022="Highlights"),_xlfn.XLOOKUP(H6022,Calendar!O:O,Calendar!N:N,,-1),""))</f>
        <v/>
      </c>
      <c r="AI6022" s="61" t="str">
        <f>IF(AND(AH6022&lt;&gt;"",E6022="Live"),_xlfn.XLOOKUP(_xlfn.TEXTJOIN(" vs ",,C6022:D6022),Calendar!G:G,Calendar!K:K),"")</f>
        <v/>
      </c>
      <c r="AJ6022" s="61" t="str">
        <f>IF(AND(K6022&lt;&gt;"Match of the Day",K6022&lt;&gt;"Match of the Day 2",K6022&lt;&gt;"Match of the Day Repeat"),"",1+MAX($AJ$10:AJ6021))</f>
        <v/>
      </c>
    </row>
    <row r="6023" spans="34:36" x14ac:dyDescent="0.35">
      <c r="AH6023" s="16" t="str">
        <f>IF(AND(B6023="Premier League",E6023="Live"),_xlfn.XLOOKUP(_xlfn.TEXTJOIN(" vs ",,C6023:D6023),Calendar!G:G,Calendar!B:B),IF(AND(B6023="Premier League",E6023="Highlights"),_xlfn.XLOOKUP(H6023,Calendar!O:O,Calendar!N:N,,-1),""))</f>
        <v/>
      </c>
      <c r="AI6023" s="61" t="str">
        <f>IF(AND(AH6023&lt;&gt;"",E6023="Live"),_xlfn.XLOOKUP(_xlfn.TEXTJOIN(" vs ",,C6023:D6023),Calendar!G:G,Calendar!K:K),"")</f>
        <v/>
      </c>
      <c r="AJ6023" s="61" t="str">
        <f>IF(AND(K6023&lt;&gt;"Match of the Day",K6023&lt;&gt;"Match of the Day 2",K6023&lt;&gt;"Match of the Day Repeat"),"",1+MAX($AJ$10:AJ6022))</f>
        <v/>
      </c>
    </row>
    <row r="6024" spans="34:36" x14ac:dyDescent="0.35">
      <c r="AH6024" s="16" t="str">
        <f>IF(AND(B6024="Premier League",E6024="Live"),_xlfn.XLOOKUP(_xlfn.TEXTJOIN(" vs ",,C6024:D6024),Calendar!G:G,Calendar!B:B),IF(AND(B6024="Premier League",E6024="Highlights"),_xlfn.XLOOKUP(H6024,Calendar!O:O,Calendar!N:N,,-1),""))</f>
        <v/>
      </c>
      <c r="AI6024" s="61" t="str">
        <f>IF(AND(AH6024&lt;&gt;"",E6024="Live"),_xlfn.XLOOKUP(_xlfn.TEXTJOIN(" vs ",,C6024:D6024),Calendar!G:G,Calendar!K:K),"")</f>
        <v/>
      </c>
      <c r="AJ6024" s="61" t="str">
        <f>IF(AND(K6024&lt;&gt;"Match of the Day",K6024&lt;&gt;"Match of the Day 2",K6024&lt;&gt;"Match of the Day Repeat"),"",1+MAX($AJ$10:AJ6023))</f>
        <v/>
      </c>
    </row>
    <row r="6025" spans="34:36" x14ac:dyDescent="0.35">
      <c r="AH6025" s="16" t="str">
        <f>IF(AND(B6025="Premier League",E6025="Live"),_xlfn.XLOOKUP(_xlfn.TEXTJOIN(" vs ",,C6025:D6025),Calendar!G:G,Calendar!B:B),IF(AND(B6025="Premier League",E6025="Highlights"),_xlfn.XLOOKUP(H6025,Calendar!O:O,Calendar!N:N,,-1),""))</f>
        <v/>
      </c>
      <c r="AI6025" s="61" t="str">
        <f>IF(AND(AH6025&lt;&gt;"",E6025="Live"),_xlfn.XLOOKUP(_xlfn.TEXTJOIN(" vs ",,C6025:D6025),Calendar!G:G,Calendar!K:K),"")</f>
        <v/>
      </c>
      <c r="AJ6025" s="61" t="str">
        <f>IF(AND(K6025&lt;&gt;"Match of the Day",K6025&lt;&gt;"Match of the Day 2",K6025&lt;&gt;"Match of the Day Repeat"),"",1+MAX($AJ$10:AJ6024))</f>
        <v/>
      </c>
    </row>
    <row r="6026" spans="34:36" x14ac:dyDescent="0.35">
      <c r="AH6026" s="16" t="str">
        <f>IF(AND(B6026="Premier League",E6026="Live"),_xlfn.XLOOKUP(_xlfn.TEXTJOIN(" vs ",,C6026:D6026),Calendar!G:G,Calendar!B:B),IF(AND(B6026="Premier League",E6026="Highlights"),_xlfn.XLOOKUP(H6026,Calendar!O:O,Calendar!N:N,,-1),""))</f>
        <v/>
      </c>
      <c r="AI6026" s="61" t="str">
        <f>IF(AND(AH6026&lt;&gt;"",E6026="Live"),_xlfn.XLOOKUP(_xlfn.TEXTJOIN(" vs ",,C6026:D6026),Calendar!G:G,Calendar!K:K),"")</f>
        <v/>
      </c>
      <c r="AJ6026" s="61" t="str">
        <f>IF(AND(K6026&lt;&gt;"Match of the Day",K6026&lt;&gt;"Match of the Day 2",K6026&lt;&gt;"Match of the Day Repeat"),"",1+MAX($AJ$10:AJ6025))</f>
        <v/>
      </c>
    </row>
    <row r="6027" spans="34:36" x14ac:dyDescent="0.35">
      <c r="AH6027" s="16" t="str">
        <f>IF(AND(B6027="Premier League",E6027="Live"),_xlfn.XLOOKUP(_xlfn.TEXTJOIN(" vs ",,C6027:D6027),Calendar!G:G,Calendar!B:B),IF(AND(B6027="Premier League",E6027="Highlights"),_xlfn.XLOOKUP(H6027,Calendar!O:O,Calendar!N:N,,-1),""))</f>
        <v/>
      </c>
      <c r="AI6027" s="61" t="str">
        <f>IF(AND(AH6027&lt;&gt;"",E6027="Live"),_xlfn.XLOOKUP(_xlfn.TEXTJOIN(" vs ",,C6027:D6027),Calendar!G:G,Calendar!K:K),"")</f>
        <v/>
      </c>
      <c r="AJ6027" s="61" t="str">
        <f>IF(AND(K6027&lt;&gt;"Match of the Day",K6027&lt;&gt;"Match of the Day 2",K6027&lt;&gt;"Match of the Day Repeat"),"",1+MAX($AJ$10:AJ6026))</f>
        <v/>
      </c>
    </row>
    <row r="6028" spans="34:36" x14ac:dyDescent="0.35">
      <c r="AH6028" s="16" t="str">
        <f>IF(AND(B6028="Premier League",E6028="Live"),_xlfn.XLOOKUP(_xlfn.TEXTJOIN(" vs ",,C6028:D6028),Calendar!G:G,Calendar!B:B),IF(AND(B6028="Premier League",E6028="Highlights"),_xlfn.XLOOKUP(H6028,Calendar!O:O,Calendar!N:N,,-1),""))</f>
        <v/>
      </c>
      <c r="AI6028" s="61" t="str">
        <f>IF(AND(AH6028&lt;&gt;"",E6028="Live"),_xlfn.XLOOKUP(_xlfn.TEXTJOIN(" vs ",,C6028:D6028),Calendar!G:G,Calendar!K:K),"")</f>
        <v/>
      </c>
      <c r="AJ6028" s="61" t="str">
        <f>IF(AND(K6028&lt;&gt;"Match of the Day",K6028&lt;&gt;"Match of the Day 2",K6028&lt;&gt;"Match of the Day Repeat"),"",1+MAX($AJ$10:AJ6027))</f>
        <v/>
      </c>
    </row>
    <row r="6029" spans="34:36" x14ac:dyDescent="0.35">
      <c r="AH6029" s="16" t="str">
        <f>IF(AND(B6029="Premier League",E6029="Live"),_xlfn.XLOOKUP(_xlfn.TEXTJOIN(" vs ",,C6029:D6029),Calendar!G:G,Calendar!B:B),IF(AND(B6029="Premier League",E6029="Highlights"),_xlfn.XLOOKUP(H6029,Calendar!O:O,Calendar!N:N,,-1),""))</f>
        <v/>
      </c>
      <c r="AI6029" s="61" t="str">
        <f>IF(AND(AH6029&lt;&gt;"",E6029="Live"),_xlfn.XLOOKUP(_xlfn.TEXTJOIN(" vs ",,C6029:D6029),Calendar!G:G,Calendar!K:K),"")</f>
        <v/>
      </c>
      <c r="AJ6029" s="61" t="str">
        <f>IF(AND(K6029&lt;&gt;"Match of the Day",K6029&lt;&gt;"Match of the Day 2",K6029&lt;&gt;"Match of the Day Repeat"),"",1+MAX($AJ$10:AJ6028))</f>
        <v/>
      </c>
    </row>
    <row r="6030" spans="34:36" x14ac:dyDescent="0.35">
      <c r="AH6030" s="16" t="str">
        <f>IF(AND(B6030="Premier League",E6030="Live"),_xlfn.XLOOKUP(_xlfn.TEXTJOIN(" vs ",,C6030:D6030),Calendar!G:G,Calendar!B:B),IF(AND(B6030="Premier League",E6030="Highlights"),_xlfn.XLOOKUP(H6030,Calendar!O:O,Calendar!N:N,,-1),""))</f>
        <v/>
      </c>
      <c r="AI6030" s="61" t="str">
        <f>IF(AND(AH6030&lt;&gt;"",E6030="Live"),_xlfn.XLOOKUP(_xlfn.TEXTJOIN(" vs ",,C6030:D6030),Calendar!G:G,Calendar!K:K),"")</f>
        <v/>
      </c>
      <c r="AJ6030" s="61" t="str">
        <f>IF(AND(K6030&lt;&gt;"Match of the Day",K6030&lt;&gt;"Match of the Day 2",K6030&lt;&gt;"Match of the Day Repeat"),"",1+MAX($AJ$10:AJ6029))</f>
        <v/>
      </c>
    </row>
    <row r="6031" spans="34:36" x14ac:dyDescent="0.35">
      <c r="AH6031" s="16" t="str">
        <f>IF(AND(B6031="Premier League",E6031="Live"),_xlfn.XLOOKUP(_xlfn.TEXTJOIN(" vs ",,C6031:D6031),Calendar!G:G,Calendar!B:B),IF(AND(B6031="Premier League",E6031="Highlights"),_xlfn.XLOOKUP(H6031,Calendar!O:O,Calendar!N:N,,-1),""))</f>
        <v/>
      </c>
      <c r="AI6031" s="61" t="str">
        <f>IF(AND(AH6031&lt;&gt;"",E6031="Live"),_xlfn.XLOOKUP(_xlfn.TEXTJOIN(" vs ",,C6031:D6031),Calendar!G:G,Calendar!K:K),"")</f>
        <v/>
      </c>
      <c r="AJ6031" s="61" t="str">
        <f>IF(AND(K6031&lt;&gt;"Match of the Day",K6031&lt;&gt;"Match of the Day 2",K6031&lt;&gt;"Match of the Day Repeat"),"",1+MAX($AJ$10:AJ6030))</f>
        <v/>
      </c>
    </row>
    <row r="6032" spans="34:36" x14ac:dyDescent="0.35">
      <c r="AH6032" s="16" t="str">
        <f>IF(AND(B6032="Premier League",E6032="Live"),_xlfn.XLOOKUP(_xlfn.TEXTJOIN(" vs ",,C6032:D6032),Calendar!G:G,Calendar!B:B),IF(AND(B6032="Premier League",E6032="Highlights"),_xlfn.XLOOKUP(H6032,Calendar!O:O,Calendar!N:N,,-1),""))</f>
        <v/>
      </c>
      <c r="AI6032" s="61" t="str">
        <f>IF(AND(AH6032&lt;&gt;"",E6032="Live"),_xlfn.XLOOKUP(_xlfn.TEXTJOIN(" vs ",,C6032:D6032),Calendar!G:G,Calendar!K:K),"")</f>
        <v/>
      </c>
      <c r="AJ6032" s="61" t="str">
        <f>IF(AND(K6032&lt;&gt;"Match of the Day",K6032&lt;&gt;"Match of the Day 2",K6032&lt;&gt;"Match of the Day Repeat"),"",1+MAX($AJ$10:AJ6031))</f>
        <v/>
      </c>
    </row>
    <row r="6033" spans="34:36" x14ac:dyDescent="0.35">
      <c r="AH6033" s="16" t="str">
        <f>IF(AND(B6033="Premier League",E6033="Live"),_xlfn.XLOOKUP(_xlfn.TEXTJOIN(" vs ",,C6033:D6033),Calendar!G:G,Calendar!B:B),IF(AND(B6033="Premier League",E6033="Highlights"),_xlfn.XLOOKUP(H6033,Calendar!O:O,Calendar!N:N,,-1),""))</f>
        <v/>
      </c>
      <c r="AI6033" s="61" t="str">
        <f>IF(AND(AH6033&lt;&gt;"",E6033="Live"),_xlfn.XLOOKUP(_xlfn.TEXTJOIN(" vs ",,C6033:D6033),Calendar!G:G,Calendar!K:K),"")</f>
        <v/>
      </c>
      <c r="AJ6033" s="61" t="str">
        <f>IF(AND(K6033&lt;&gt;"Match of the Day",K6033&lt;&gt;"Match of the Day 2",K6033&lt;&gt;"Match of the Day Repeat"),"",1+MAX($AJ$10:AJ6032))</f>
        <v/>
      </c>
    </row>
    <row r="6034" spans="34:36" x14ac:dyDescent="0.35">
      <c r="AH6034" s="16" t="str">
        <f>IF(AND(B6034="Premier League",E6034="Live"),_xlfn.XLOOKUP(_xlfn.TEXTJOIN(" vs ",,C6034:D6034),Calendar!G:G,Calendar!B:B),IF(AND(B6034="Premier League",E6034="Highlights"),_xlfn.XLOOKUP(H6034,Calendar!O:O,Calendar!N:N,,-1),""))</f>
        <v/>
      </c>
      <c r="AI6034" s="61" t="str">
        <f>IF(AND(AH6034&lt;&gt;"",E6034="Live"),_xlfn.XLOOKUP(_xlfn.TEXTJOIN(" vs ",,C6034:D6034),Calendar!G:G,Calendar!K:K),"")</f>
        <v/>
      </c>
      <c r="AJ6034" s="61" t="str">
        <f>IF(AND(K6034&lt;&gt;"Match of the Day",K6034&lt;&gt;"Match of the Day 2",K6034&lt;&gt;"Match of the Day Repeat"),"",1+MAX($AJ$10:AJ6033))</f>
        <v/>
      </c>
    </row>
    <row r="6035" spans="34:36" x14ac:dyDescent="0.35">
      <c r="AH6035" s="16" t="str">
        <f>IF(AND(B6035="Premier League",E6035="Live"),_xlfn.XLOOKUP(_xlfn.TEXTJOIN(" vs ",,C6035:D6035),Calendar!G:G,Calendar!B:B),IF(AND(B6035="Premier League",E6035="Highlights"),_xlfn.XLOOKUP(H6035,Calendar!O:O,Calendar!N:N,,-1),""))</f>
        <v/>
      </c>
      <c r="AI6035" s="61" t="str">
        <f>IF(AND(AH6035&lt;&gt;"",E6035="Live"),_xlfn.XLOOKUP(_xlfn.TEXTJOIN(" vs ",,C6035:D6035),Calendar!G:G,Calendar!K:K),"")</f>
        <v/>
      </c>
      <c r="AJ6035" s="61" t="str">
        <f>IF(AND(K6035&lt;&gt;"Match of the Day",K6035&lt;&gt;"Match of the Day 2",K6035&lt;&gt;"Match of the Day Repeat"),"",1+MAX($AJ$10:AJ6034))</f>
        <v/>
      </c>
    </row>
    <row r="6036" spans="34:36" x14ac:dyDescent="0.35">
      <c r="AH6036" s="16" t="str">
        <f>IF(AND(B6036="Premier League",E6036="Live"),_xlfn.XLOOKUP(_xlfn.TEXTJOIN(" vs ",,C6036:D6036),Calendar!G:G,Calendar!B:B),IF(AND(B6036="Premier League",E6036="Highlights"),_xlfn.XLOOKUP(H6036,Calendar!O:O,Calendar!N:N,,-1),""))</f>
        <v/>
      </c>
      <c r="AI6036" s="61" t="str">
        <f>IF(AND(AH6036&lt;&gt;"",E6036="Live"),_xlfn.XLOOKUP(_xlfn.TEXTJOIN(" vs ",,C6036:D6036),Calendar!G:G,Calendar!K:K),"")</f>
        <v/>
      </c>
      <c r="AJ6036" s="61" t="str">
        <f>IF(AND(K6036&lt;&gt;"Match of the Day",K6036&lt;&gt;"Match of the Day 2",K6036&lt;&gt;"Match of the Day Repeat"),"",1+MAX($AJ$10:AJ6035))</f>
        <v/>
      </c>
    </row>
    <row r="6037" spans="34:36" x14ac:dyDescent="0.35">
      <c r="AH6037" s="16" t="str">
        <f>IF(AND(B6037="Premier League",E6037="Live"),_xlfn.XLOOKUP(_xlfn.TEXTJOIN(" vs ",,C6037:D6037),Calendar!G:G,Calendar!B:B),IF(AND(B6037="Premier League",E6037="Highlights"),_xlfn.XLOOKUP(H6037,Calendar!O:O,Calendar!N:N,,-1),""))</f>
        <v/>
      </c>
      <c r="AI6037" s="61" t="str">
        <f>IF(AND(AH6037&lt;&gt;"",E6037="Live"),_xlfn.XLOOKUP(_xlfn.TEXTJOIN(" vs ",,C6037:D6037),Calendar!G:G,Calendar!K:K),"")</f>
        <v/>
      </c>
      <c r="AJ6037" s="61" t="str">
        <f>IF(AND(K6037&lt;&gt;"Match of the Day",K6037&lt;&gt;"Match of the Day 2",K6037&lt;&gt;"Match of the Day Repeat"),"",1+MAX($AJ$10:AJ6036))</f>
        <v/>
      </c>
    </row>
    <row r="6038" spans="34:36" x14ac:dyDescent="0.35">
      <c r="AH6038" s="16" t="str">
        <f>IF(AND(B6038="Premier League",E6038="Live"),_xlfn.XLOOKUP(_xlfn.TEXTJOIN(" vs ",,C6038:D6038),Calendar!G:G,Calendar!B:B),IF(AND(B6038="Premier League",E6038="Highlights"),_xlfn.XLOOKUP(H6038,Calendar!O:O,Calendar!N:N,,-1),""))</f>
        <v/>
      </c>
      <c r="AI6038" s="61" t="str">
        <f>IF(AND(AH6038&lt;&gt;"",E6038="Live"),_xlfn.XLOOKUP(_xlfn.TEXTJOIN(" vs ",,C6038:D6038),Calendar!G:G,Calendar!K:K),"")</f>
        <v/>
      </c>
      <c r="AJ6038" s="61" t="str">
        <f>IF(AND(K6038&lt;&gt;"Match of the Day",K6038&lt;&gt;"Match of the Day 2",K6038&lt;&gt;"Match of the Day Repeat"),"",1+MAX($AJ$10:AJ6037))</f>
        <v/>
      </c>
    </row>
    <row r="6039" spans="34:36" x14ac:dyDescent="0.35">
      <c r="AH6039" s="16" t="str">
        <f>IF(AND(B6039="Premier League",E6039="Live"),_xlfn.XLOOKUP(_xlfn.TEXTJOIN(" vs ",,C6039:D6039),Calendar!G:G,Calendar!B:B),IF(AND(B6039="Premier League",E6039="Highlights"),_xlfn.XLOOKUP(H6039,Calendar!O:O,Calendar!N:N,,-1),""))</f>
        <v/>
      </c>
      <c r="AI6039" s="61" t="str">
        <f>IF(AND(AH6039&lt;&gt;"",E6039="Live"),_xlfn.XLOOKUP(_xlfn.TEXTJOIN(" vs ",,C6039:D6039),Calendar!G:G,Calendar!K:K),"")</f>
        <v/>
      </c>
      <c r="AJ6039" s="61" t="str">
        <f>IF(AND(K6039&lt;&gt;"Match of the Day",K6039&lt;&gt;"Match of the Day 2",K6039&lt;&gt;"Match of the Day Repeat"),"",1+MAX($AJ$10:AJ6038))</f>
        <v/>
      </c>
    </row>
    <row r="6040" spans="34:36" x14ac:dyDescent="0.35">
      <c r="AH6040" s="16" t="str">
        <f>IF(AND(B6040="Premier League",E6040="Live"),_xlfn.XLOOKUP(_xlfn.TEXTJOIN(" vs ",,C6040:D6040),Calendar!G:G,Calendar!B:B),IF(AND(B6040="Premier League",E6040="Highlights"),_xlfn.XLOOKUP(H6040,Calendar!O:O,Calendar!N:N,,-1),""))</f>
        <v/>
      </c>
      <c r="AI6040" s="61" t="str">
        <f>IF(AND(AH6040&lt;&gt;"",E6040="Live"),_xlfn.XLOOKUP(_xlfn.TEXTJOIN(" vs ",,C6040:D6040),Calendar!G:G,Calendar!K:K),"")</f>
        <v/>
      </c>
      <c r="AJ6040" s="61" t="str">
        <f>IF(AND(K6040&lt;&gt;"Match of the Day",K6040&lt;&gt;"Match of the Day 2",K6040&lt;&gt;"Match of the Day Repeat"),"",1+MAX($AJ$10:AJ6039))</f>
        <v/>
      </c>
    </row>
    <row r="6041" spans="34:36" x14ac:dyDescent="0.35">
      <c r="AH6041" s="16" t="str">
        <f>IF(AND(B6041="Premier League",E6041="Live"),_xlfn.XLOOKUP(_xlfn.TEXTJOIN(" vs ",,C6041:D6041),Calendar!G:G,Calendar!B:B),IF(AND(B6041="Premier League",E6041="Highlights"),_xlfn.XLOOKUP(H6041,Calendar!O:O,Calendar!N:N,,-1),""))</f>
        <v/>
      </c>
      <c r="AI6041" s="61" t="str">
        <f>IF(AND(AH6041&lt;&gt;"",E6041="Live"),_xlfn.XLOOKUP(_xlfn.TEXTJOIN(" vs ",,C6041:D6041),Calendar!G:G,Calendar!K:K),"")</f>
        <v/>
      </c>
      <c r="AJ6041" s="61" t="str">
        <f>IF(AND(K6041&lt;&gt;"Match of the Day",K6041&lt;&gt;"Match of the Day 2",K6041&lt;&gt;"Match of the Day Repeat"),"",1+MAX($AJ$10:AJ6040))</f>
        <v/>
      </c>
    </row>
    <row r="6042" spans="34:36" x14ac:dyDescent="0.35">
      <c r="AH6042" s="16" t="str">
        <f>IF(AND(B6042="Premier League",E6042="Live"),_xlfn.XLOOKUP(_xlfn.TEXTJOIN(" vs ",,C6042:D6042),Calendar!G:G,Calendar!B:B),IF(AND(B6042="Premier League",E6042="Highlights"),_xlfn.XLOOKUP(H6042,Calendar!O:O,Calendar!N:N,,-1),""))</f>
        <v/>
      </c>
      <c r="AI6042" s="61" t="str">
        <f>IF(AND(AH6042&lt;&gt;"",E6042="Live"),_xlfn.XLOOKUP(_xlfn.TEXTJOIN(" vs ",,C6042:D6042),Calendar!G:G,Calendar!K:K),"")</f>
        <v/>
      </c>
      <c r="AJ6042" s="61" t="str">
        <f>IF(AND(K6042&lt;&gt;"Match of the Day",K6042&lt;&gt;"Match of the Day 2",K6042&lt;&gt;"Match of the Day Repeat"),"",1+MAX($AJ$10:AJ6041))</f>
        <v/>
      </c>
    </row>
    <row r="6043" spans="34:36" x14ac:dyDescent="0.35">
      <c r="AH6043" s="16" t="str">
        <f>IF(AND(B6043="Premier League",E6043="Live"),_xlfn.XLOOKUP(_xlfn.TEXTJOIN(" vs ",,C6043:D6043),Calendar!G:G,Calendar!B:B),IF(AND(B6043="Premier League",E6043="Highlights"),_xlfn.XLOOKUP(H6043,Calendar!O:O,Calendar!N:N,,-1),""))</f>
        <v/>
      </c>
      <c r="AI6043" s="61" t="str">
        <f>IF(AND(AH6043&lt;&gt;"",E6043="Live"),_xlfn.XLOOKUP(_xlfn.TEXTJOIN(" vs ",,C6043:D6043),Calendar!G:G,Calendar!K:K),"")</f>
        <v/>
      </c>
      <c r="AJ6043" s="61" t="str">
        <f>IF(AND(K6043&lt;&gt;"Match of the Day",K6043&lt;&gt;"Match of the Day 2",K6043&lt;&gt;"Match of the Day Repeat"),"",1+MAX($AJ$10:AJ6042))</f>
        <v/>
      </c>
    </row>
    <row r="6044" spans="34:36" x14ac:dyDescent="0.35">
      <c r="AH6044" s="16" t="str">
        <f>IF(AND(B6044="Premier League",E6044="Live"),_xlfn.XLOOKUP(_xlfn.TEXTJOIN(" vs ",,C6044:D6044),Calendar!G:G,Calendar!B:B),IF(AND(B6044="Premier League",E6044="Highlights"),_xlfn.XLOOKUP(H6044,Calendar!O:O,Calendar!N:N,,-1),""))</f>
        <v/>
      </c>
      <c r="AI6044" s="61" t="str">
        <f>IF(AND(AH6044&lt;&gt;"",E6044="Live"),_xlfn.XLOOKUP(_xlfn.TEXTJOIN(" vs ",,C6044:D6044),Calendar!G:G,Calendar!K:K),"")</f>
        <v/>
      </c>
      <c r="AJ6044" s="61" t="str">
        <f>IF(AND(K6044&lt;&gt;"Match of the Day",K6044&lt;&gt;"Match of the Day 2",K6044&lt;&gt;"Match of the Day Repeat"),"",1+MAX($AJ$10:AJ6043))</f>
        <v/>
      </c>
    </row>
    <row r="6045" spans="34:36" x14ac:dyDescent="0.35">
      <c r="AH6045" s="16" t="str">
        <f>IF(AND(B6045="Premier League",E6045="Live"),_xlfn.XLOOKUP(_xlfn.TEXTJOIN(" vs ",,C6045:D6045),Calendar!G:G,Calendar!B:B),IF(AND(B6045="Premier League",E6045="Highlights"),_xlfn.XLOOKUP(H6045,Calendar!O:O,Calendar!N:N,,-1),""))</f>
        <v/>
      </c>
      <c r="AI6045" s="61" t="str">
        <f>IF(AND(AH6045&lt;&gt;"",E6045="Live"),_xlfn.XLOOKUP(_xlfn.TEXTJOIN(" vs ",,C6045:D6045),Calendar!G:G,Calendar!K:K),"")</f>
        <v/>
      </c>
      <c r="AJ6045" s="61" t="str">
        <f>IF(AND(K6045&lt;&gt;"Match of the Day",K6045&lt;&gt;"Match of the Day 2",K6045&lt;&gt;"Match of the Day Repeat"),"",1+MAX($AJ$10:AJ6044))</f>
        <v/>
      </c>
    </row>
    <row r="6046" spans="34:36" x14ac:dyDescent="0.35">
      <c r="AH6046" s="16" t="str">
        <f>IF(AND(B6046="Premier League",E6046="Live"),_xlfn.XLOOKUP(_xlfn.TEXTJOIN(" vs ",,C6046:D6046),Calendar!G:G,Calendar!B:B),IF(AND(B6046="Premier League",E6046="Highlights"),_xlfn.XLOOKUP(H6046,Calendar!O:O,Calendar!N:N,,-1),""))</f>
        <v/>
      </c>
      <c r="AI6046" s="61" t="str">
        <f>IF(AND(AH6046&lt;&gt;"",E6046="Live"),_xlfn.XLOOKUP(_xlfn.TEXTJOIN(" vs ",,C6046:D6046),Calendar!G:G,Calendar!K:K),"")</f>
        <v/>
      </c>
      <c r="AJ6046" s="61" t="str">
        <f>IF(AND(K6046&lt;&gt;"Match of the Day",K6046&lt;&gt;"Match of the Day 2",K6046&lt;&gt;"Match of the Day Repeat"),"",1+MAX($AJ$10:AJ6045))</f>
        <v/>
      </c>
    </row>
    <row r="6047" spans="34:36" x14ac:dyDescent="0.35">
      <c r="AH6047" s="16" t="str">
        <f>IF(AND(B6047="Premier League",E6047="Live"),_xlfn.XLOOKUP(_xlfn.TEXTJOIN(" vs ",,C6047:D6047),Calendar!G:G,Calendar!B:B),IF(AND(B6047="Premier League",E6047="Highlights"),_xlfn.XLOOKUP(H6047,Calendar!O:O,Calendar!N:N,,-1),""))</f>
        <v/>
      </c>
      <c r="AI6047" s="61" t="str">
        <f>IF(AND(AH6047&lt;&gt;"",E6047="Live"),_xlfn.XLOOKUP(_xlfn.TEXTJOIN(" vs ",,C6047:D6047),Calendar!G:G,Calendar!K:K),"")</f>
        <v/>
      </c>
      <c r="AJ6047" s="61" t="str">
        <f>IF(AND(K6047&lt;&gt;"Match of the Day",K6047&lt;&gt;"Match of the Day 2",K6047&lt;&gt;"Match of the Day Repeat"),"",1+MAX($AJ$10:AJ6046))</f>
        <v/>
      </c>
    </row>
    <row r="6048" spans="34:36" x14ac:dyDescent="0.35">
      <c r="AH6048" s="16" t="str">
        <f>IF(AND(B6048="Premier League",E6048="Live"),_xlfn.XLOOKUP(_xlfn.TEXTJOIN(" vs ",,C6048:D6048),Calendar!G:G,Calendar!B:B),IF(AND(B6048="Premier League",E6048="Highlights"),_xlfn.XLOOKUP(H6048,Calendar!O:O,Calendar!N:N,,-1),""))</f>
        <v/>
      </c>
      <c r="AI6048" s="61" t="str">
        <f>IF(AND(AH6048&lt;&gt;"",E6048="Live"),_xlfn.XLOOKUP(_xlfn.TEXTJOIN(" vs ",,C6048:D6048),Calendar!G:G,Calendar!K:K),"")</f>
        <v/>
      </c>
      <c r="AJ6048" s="61" t="str">
        <f>IF(AND(K6048&lt;&gt;"Match of the Day",K6048&lt;&gt;"Match of the Day 2",K6048&lt;&gt;"Match of the Day Repeat"),"",1+MAX($AJ$10:AJ6047))</f>
        <v/>
      </c>
    </row>
    <row r="6049" spans="34:36" x14ac:dyDescent="0.35">
      <c r="AH6049" s="16" t="str">
        <f>IF(AND(B6049="Premier League",E6049="Live"),_xlfn.XLOOKUP(_xlfn.TEXTJOIN(" vs ",,C6049:D6049),Calendar!G:G,Calendar!B:B),IF(AND(B6049="Premier League",E6049="Highlights"),_xlfn.XLOOKUP(H6049,Calendar!O:O,Calendar!N:N,,-1),""))</f>
        <v/>
      </c>
      <c r="AI6049" s="61" t="str">
        <f>IF(AND(AH6049&lt;&gt;"",E6049="Live"),_xlfn.XLOOKUP(_xlfn.TEXTJOIN(" vs ",,C6049:D6049),Calendar!G:G,Calendar!K:K),"")</f>
        <v/>
      </c>
      <c r="AJ6049" s="61" t="str">
        <f>IF(AND(K6049&lt;&gt;"Match of the Day",K6049&lt;&gt;"Match of the Day 2",K6049&lt;&gt;"Match of the Day Repeat"),"",1+MAX($AJ$10:AJ6048))</f>
        <v/>
      </c>
    </row>
    <row r="6050" spans="34:36" x14ac:dyDescent="0.35">
      <c r="AH6050" s="16" t="str">
        <f>IF(AND(B6050="Premier League",E6050="Live"),_xlfn.XLOOKUP(_xlfn.TEXTJOIN(" vs ",,C6050:D6050),Calendar!G:G,Calendar!B:B),IF(AND(B6050="Premier League",E6050="Highlights"),_xlfn.XLOOKUP(H6050,Calendar!O:O,Calendar!N:N,,-1),""))</f>
        <v/>
      </c>
      <c r="AI6050" s="61" t="str">
        <f>IF(AND(AH6050&lt;&gt;"",E6050="Live"),_xlfn.XLOOKUP(_xlfn.TEXTJOIN(" vs ",,C6050:D6050),Calendar!G:G,Calendar!K:K),"")</f>
        <v/>
      </c>
      <c r="AJ6050" s="61" t="str">
        <f>IF(AND(K6050&lt;&gt;"Match of the Day",K6050&lt;&gt;"Match of the Day 2",K6050&lt;&gt;"Match of the Day Repeat"),"",1+MAX($AJ$10:AJ6049))</f>
        <v/>
      </c>
    </row>
    <row r="6051" spans="34:36" x14ac:dyDescent="0.35">
      <c r="AH6051" s="16" t="str">
        <f>IF(AND(B6051="Premier League",E6051="Live"),_xlfn.XLOOKUP(_xlfn.TEXTJOIN(" vs ",,C6051:D6051),Calendar!G:G,Calendar!B:B),IF(AND(B6051="Premier League",E6051="Highlights"),_xlfn.XLOOKUP(H6051,Calendar!O:O,Calendar!N:N,,-1),""))</f>
        <v/>
      </c>
      <c r="AI6051" s="61" t="str">
        <f>IF(AND(AH6051&lt;&gt;"",E6051="Live"),_xlfn.XLOOKUP(_xlfn.TEXTJOIN(" vs ",,C6051:D6051),Calendar!G:G,Calendar!K:K),"")</f>
        <v/>
      </c>
      <c r="AJ6051" s="61" t="str">
        <f>IF(AND(K6051&lt;&gt;"Match of the Day",K6051&lt;&gt;"Match of the Day 2",K6051&lt;&gt;"Match of the Day Repeat"),"",1+MAX($AJ$10:AJ6050))</f>
        <v/>
      </c>
    </row>
    <row r="6052" spans="34:36" x14ac:dyDescent="0.35">
      <c r="AH6052" s="16" t="str">
        <f>IF(AND(B6052="Premier League",E6052="Live"),_xlfn.XLOOKUP(_xlfn.TEXTJOIN(" vs ",,C6052:D6052),Calendar!G:G,Calendar!B:B),IF(AND(B6052="Premier League",E6052="Highlights"),_xlfn.XLOOKUP(H6052,Calendar!O:O,Calendar!N:N,,-1),""))</f>
        <v/>
      </c>
      <c r="AI6052" s="61" t="str">
        <f>IF(AND(AH6052&lt;&gt;"",E6052="Live"),_xlfn.XLOOKUP(_xlfn.TEXTJOIN(" vs ",,C6052:D6052),Calendar!G:G,Calendar!K:K),"")</f>
        <v/>
      </c>
      <c r="AJ6052" s="61" t="str">
        <f>IF(AND(K6052&lt;&gt;"Match of the Day",K6052&lt;&gt;"Match of the Day 2",K6052&lt;&gt;"Match of the Day Repeat"),"",1+MAX($AJ$10:AJ6051))</f>
        <v/>
      </c>
    </row>
    <row r="6053" spans="34:36" x14ac:dyDescent="0.35">
      <c r="AH6053" s="16" t="str">
        <f>IF(AND(B6053="Premier League",E6053="Live"),_xlfn.XLOOKUP(_xlfn.TEXTJOIN(" vs ",,C6053:D6053),Calendar!G:G,Calendar!B:B),IF(AND(B6053="Premier League",E6053="Highlights"),_xlfn.XLOOKUP(H6053,Calendar!O:O,Calendar!N:N,,-1),""))</f>
        <v/>
      </c>
      <c r="AI6053" s="61" t="str">
        <f>IF(AND(AH6053&lt;&gt;"",E6053="Live"),_xlfn.XLOOKUP(_xlfn.TEXTJOIN(" vs ",,C6053:D6053),Calendar!G:G,Calendar!K:K),"")</f>
        <v/>
      </c>
      <c r="AJ6053" s="61" t="str">
        <f>IF(AND(K6053&lt;&gt;"Match of the Day",K6053&lt;&gt;"Match of the Day 2",K6053&lt;&gt;"Match of the Day Repeat"),"",1+MAX($AJ$10:AJ6052))</f>
        <v/>
      </c>
    </row>
    <row r="6054" spans="34:36" x14ac:dyDescent="0.35">
      <c r="AH6054" s="16" t="str">
        <f>IF(AND(B6054="Premier League",E6054="Live"),_xlfn.XLOOKUP(_xlfn.TEXTJOIN(" vs ",,C6054:D6054),Calendar!G:G,Calendar!B:B),IF(AND(B6054="Premier League",E6054="Highlights"),_xlfn.XLOOKUP(H6054,Calendar!O:O,Calendar!N:N,,-1),""))</f>
        <v/>
      </c>
      <c r="AI6054" s="61" t="str">
        <f>IF(AND(AH6054&lt;&gt;"",E6054="Live"),_xlfn.XLOOKUP(_xlfn.TEXTJOIN(" vs ",,C6054:D6054),Calendar!G:G,Calendar!K:K),"")</f>
        <v/>
      </c>
      <c r="AJ6054" s="61" t="str">
        <f>IF(AND(K6054&lt;&gt;"Match of the Day",K6054&lt;&gt;"Match of the Day 2",K6054&lt;&gt;"Match of the Day Repeat"),"",1+MAX($AJ$10:AJ6053))</f>
        <v/>
      </c>
    </row>
    <row r="6055" spans="34:36" x14ac:dyDescent="0.35">
      <c r="AH6055" s="16" t="str">
        <f>IF(AND(B6055="Premier League",E6055="Live"),_xlfn.XLOOKUP(_xlfn.TEXTJOIN(" vs ",,C6055:D6055),Calendar!G:G,Calendar!B:B),IF(AND(B6055="Premier League",E6055="Highlights"),_xlfn.XLOOKUP(H6055,Calendar!O:O,Calendar!N:N,,-1),""))</f>
        <v/>
      </c>
      <c r="AI6055" s="61" t="str">
        <f>IF(AND(AH6055&lt;&gt;"",E6055="Live"),_xlfn.XLOOKUP(_xlfn.TEXTJOIN(" vs ",,C6055:D6055),Calendar!G:G,Calendar!K:K),"")</f>
        <v/>
      </c>
      <c r="AJ6055" s="61" t="str">
        <f>IF(AND(K6055&lt;&gt;"Match of the Day",K6055&lt;&gt;"Match of the Day 2",K6055&lt;&gt;"Match of the Day Repeat"),"",1+MAX($AJ$10:AJ6054))</f>
        <v/>
      </c>
    </row>
    <row r="6056" spans="34:36" x14ac:dyDescent="0.35">
      <c r="AH6056" s="16" t="str">
        <f>IF(AND(B6056="Premier League",E6056="Live"),_xlfn.XLOOKUP(_xlfn.TEXTJOIN(" vs ",,C6056:D6056),Calendar!G:G,Calendar!B:B),IF(AND(B6056="Premier League",E6056="Highlights"),_xlfn.XLOOKUP(H6056,Calendar!O:O,Calendar!N:N,,-1),""))</f>
        <v/>
      </c>
      <c r="AI6056" s="61" t="str">
        <f>IF(AND(AH6056&lt;&gt;"",E6056="Live"),_xlfn.XLOOKUP(_xlfn.TEXTJOIN(" vs ",,C6056:D6056),Calendar!G:G,Calendar!K:K),"")</f>
        <v/>
      </c>
      <c r="AJ6056" s="61" t="str">
        <f>IF(AND(K6056&lt;&gt;"Match of the Day",K6056&lt;&gt;"Match of the Day 2",K6056&lt;&gt;"Match of the Day Repeat"),"",1+MAX($AJ$10:AJ6055))</f>
        <v/>
      </c>
    </row>
    <row r="6057" spans="34:36" x14ac:dyDescent="0.35">
      <c r="AH6057" s="16" t="str">
        <f>IF(AND(B6057="Premier League",E6057="Live"),_xlfn.XLOOKUP(_xlfn.TEXTJOIN(" vs ",,C6057:D6057),Calendar!G:G,Calendar!B:B),IF(AND(B6057="Premier League",E6057="Highlights"),_xlfn.XLOOKUP(H6057,Calendar!O:O,Calendar!N:N,,-1),""))</f>
        <v/>
      </c>
      <c r="AI6057" s="61" t="str">
        <f>IF(AND(AH6057&lt;&gt;"",E6057="Live"),_xlfn.XLOOKUP(_xlfn.TEXTJOIN(" vs ",,C6057:D6057),Calendar!G:G,Calendar!K:K),"")</f>
        <v/>
      </c>
      <c r="AJ6057" s="61" t="str">
        <f>IF(AND(K6057&lt;&gt;"Match of the Day",K6057&lt;&gt;"Match of the Day 2",K6057&lt;&gt;"Match of the Day Repeat"),"",1+MAX($AJ$10:AJ6056))</f>
        <v/>
      </c>
    </row>
    <row r="6058" spans="34:36" x14ac:dyDescent="0.35">
      <c r="AH6058" s="16" t="str">
        <f>IF(AND(B6058="Premier League",E6058="Live"),_xlfn.XLOOKUP(_xlfn.TEXTJOIN(" vs ",,C6058:D6058),Calendar!G:G,Calendar!B:B),IF(AND(B6058="Premier League",E6058="Highlights"),_xlfn.XLOOKUP(H6058,Calendar!O:O,Calendar!N:N,,-1),""))</f>
        <v/>
      </c>
      <c r="AI6058" s="61" t="str">
        <f>IF(AND(AH6058&lt;&gt;"",E6058="Live"),_xlfn.XLOOKUP(_xlfn.TEXTJOIN(" vs ",,C6058:D6058),Calendar!G:G,Calendar!K:K),"")</f>
        <v/>
      </c>
      <c r="AJ6058" s="61" t="str">
        <f>IF(AND(K6058&lt;&gt;"Match of the Day",K6058&lt;&gt;"Match of the Day 2",K6058&lt;&gt;"Match of the Day Repeat"),"",1+MAX($AJ$10:AJ6057))</f>
        <v/>
      </c>
    </row>
    <row r="6059" spans="34:36" x14ac:dyDescent="0.35">
      <c r="AH6059" s="16" t="str">
        <f>IF(AND(B6059="Premier League",E6059="Live"),_xlfn.XLOOKUP(_xlfn.TEXTJOIN(" vs ",,C6059:D6059),Calendar!G:G,Calendar!B:B),IF(AND(B6059="Premier League",E6059="Highlights"),_xlfn.XLOOKUP(H6059,Calendar!O:O,Calendar!N:N,,-1),""))</f>
        <v/>
      </c>
      <c r="AI6059" s="61" t="str">
        <f>IF(AND(AH6059&lt;&gt;"",E6059="Live"),_xlfn.XLOOKUP(_xlfn.TEXTJOIN(" vs ",,C6059:D6059),Calendar!G:G,Calendar!K:K),"")</f>
        <v/>
      </c>
      <c r="AJ6059" s="61" t="str">
        <f>IF(AND(K6059&lt;&gt;"Match of the Day",K6059&lt;&gt;"Match of the Day 2",K6059&lt;&gt;"Match of the Day Repeat"),"",1+MAX($AJ$10:AJ6058))</f>
        <v/>
      </c>
    </row>
    <row r="6060" spans="34:36" x14ac:dyDescent="0.35">
      <c r="AH6060" s="16" t="str">
        <f>IF(AND(B6060="Premier League",E6060="Live"),_xlfn.XLOOKUP(_xlfn.TEXTJOIN(" vs ",,C6060:D6060),Calendar!G:G,Calendar!B:B),IF(AND(B6060="Premier League",E6060="Highlights"),_xlfn.XLOOKUP(H6060,Calendar!O:O,Calendar!N:N,,-1),""))</f>
        <v/>
      </c>
      <c r="AI6060" s="61" t="str">
        <f>IF(AND(AH6060&lt;&gt;"",E6060="Live"),_xlfn.XLOOKUP(_xlfn.TEXTJOIN(" vs ",,C6060:D6060),Calendar!G:G,Calendar!K:K),"")</f>
        <v/>
      </c>
      <c r="AJ6060" s="61" t="str">
        <f>IF(AND(K6060&lt;&gt;"Match of the Day",K6060&lt;&gt;"Match of the Day 2",K6060&lt;&gt;"Match of the Day Repeat"),"",1+MAX($AJ$10:AJ6059))</f>
        <v/>
      </c>
    </row>
    <row r="6061" spans="34:36" x14ac:dyDescent="0.35">
      <c r="AH6061" s="16" t="str">
        <f>IF(AND(B6061="Premier League",E6061="Live"),_xlfn.XLOOKUP(_xlfn.TEXTJOIN(" vs ",,C6061:D6061),Calendar!G:G,Calendar!B:B),IF(AND(B6061="Premier League",E6061="Highlights"),_xlfn.XLOOKUP(H6061,Calendar!O:O,Calendar!N:N,,-1),""))</f>
        <v/>
      </c>
      <c r="AI6061" s="61" t="str">
        <f>IF(AND(AH6061&lt;&gt;"",E6061="Live"),_xlfn.XLOOKUP(_xlfn.TEXTJOIN(" vs ",,C6061:D6061),Calendar!G:G,Calendar!K:K),"")</f>
        <v/>
      </c>
      <c r="AJ6061" s="61" t="str">
        <f>IF(AND(K6061&lt;&gt;"Match of the Day",K6061&lt;&gt;"Match of the Day 2",K6061&lt;&gt;"Match of the Day Repeat"),"",1+MAX($AJ$10:AJ6060))</f>
        <v/>
      </c>
    </row>
    <row r="6062" spans="34:36" x14ac:dyDescent="0.35">
      <c r="AH6062" s="16" t="str">
        <f>IF(AND(B6062="Premier League",E6062="Live"),_xlfn.XLOOKUP(_xlfn.TEXTJOIN(" vs ",,C6062:D6062),Calendar!G:G,Calendar!B:B),IF(AND(B6062="Premier League",E6062="Highlights"),_xlfn.XLOOKUP(H6062,Calendar!O:O,Calendar!N:N,,-1),""))</f>
        <v/>
      </c>
      <c r="AI6062" s="61" t="str">
        <f>IF(AND(AH6062&lt;&gt;"",E6062="Live"),_xlfn.XLOOKUP(_xlfn.TEXTJOIN(" vs ",,C6062:D6062),Calendar!G:G,Calendar!K:K),"")</f>
        <v/>
      </c>
      <c r="AJ6062" s="61" t="str">
        <f>IF(AND(K6062&lt;&gt;"Match of the Day",K6062&lt;&gt;"Match of the Day 2",K6062&lt;&gt;"Match of the Day Repeat"),"",1+MAX($AJ$10:AJ6061))</f>
        <v/>
      </c>
    </row>
    <row r="6063" spans="34:36" x14ac:dyDescent="0.35">
      <c r="AH6063" s="16" t="str">
        <f>IF(AND(B6063="Premier League",E6063="Live"),_xlfn.XLOOKUP(_xlfn.TEXTJOIN(" vs ",,C6063:D6063),Calendar!G:G,Calendar!B:B),IF(AND(B6063="Premier League",E6063="Highlights"),_xlfn.XLOOKUP(H6063,Calendar!O:O,Calendar!N:N,,-1),""))</f>
        <v/>
      </c>
      <c r="AI6063" s="61" t="str">
        <f>IF(AND(AH6063&lt;&gt;"",E6063="Live"),_xlfn.XLOOKUP(_xlfn.TEXTJOIN(" vs ",,C6063:D6063),Calendar!G:G,Calendar!K:K),"")</f>
        <v/>
      </c>
      <c r="AJ6063" s="61" t="str">
        <f>IF(AND(K6063&lt;&gt;"Match of the Day",K6063&lt;&gt;"Match of the Day 2",K6063&lt;&gt;"Match of the Day Repeat"),"",1+MAX($AJ$10:AJ6062))</f>
        <v/>
      </c>
    </row>
    <row r="6064" spans="34:36" x14ac:dyDescent="0.35">
      <c r="AH6064" s="16" t="str">
        <f>IF(AND(B6064="Premier League",E6064="Live"),_xlfn.XLOOKUP(_xlfn.TEXTJOIN(" vs ",,C6064:D6064),Calendar!G:G,Calendar!B:B),IF(AND(B6064="Premier League",E6064="Highlights"),_xlfn.XLOOKUP(H6064,Calendar!O:O,Calendar!N:N,,-1),""))</f>
        <v/>
      </c>
      <c r="AI6064" s="61" t="str">
        <f>IF(AND(AH6064&lt;&gt;"",E6064="Live"),_xlfn.XLOOKUP(_xlfn.TEXTJOIN(" vs ",,C6064:D6064),Calendar!G:G,Calendar!K:K),"")</f>
        <v/>
      </c>
      <c r="AJ6064" s="61" t="str">
        <f>IF(AND(K6064&lt;&gt;"Match of the Day",K6064&lt;&gt;"Match of the Day 2",K6064&lt;&gt;"Match of the Day Repeat"),"",1+MAX($AJ$10:AJ6063))</f>
        <v/>
      </c>
    </row>
    <row r="6065" spans="34:36" x14ac:dyDescent="0.35">
      <c r="AH6065" s="16" t="str">
        <f>IF(AND(B6065="Premier League",E6065="Live"),_xlfn.XLOOKUP(_xlfn.TEXTJOIN(" vs ",,C6065:D6065),Calendar!G:G,Calendar!B:B),IF(AND(B6065="Premier League",E6065="Highlights"),_xlfn.XLOOKUP(H6065,Calendar!O:O,Calendar!N:N,,-1),""))</f>
        <v/>
      </c>
      <c r="AI6065" s="61" t="str">
        <f>IF(AND(AH6065&lt;&gt;"",E6065="Live"),_xlfn.XLOOKUP(_xlfn.TEXTJOIN(" vs ",,C6065:D6065),Calendar!G:G,Calendar!K:K),"")</f>
        <v/>
      </c>
      <c r="AJ6065" s="61" t="str">
        <f>IF(AND(K6065&lt;&gt;"Match of the Day",K6065&lt;&gt;"Match of the Day 2",K6065&lt;&gt;"Match of the Day Repeat"),"",1+MAX($AJ$10:AJ6064))</f>
        <v/>
      </c>
    </row>
    <row r="6066" spans="34:36" x14ac:dyDescent="0.35">
      <c r="AH6066" s="16" t="str">
        <f>IF(AND(B6066="Premier League",E6066="Live"),_xlfn.XLOOKUP(_xlfn.TEXTJOIN(" vs ",,C6066:D6066),Calendar!G:G,Calendar!B:B),IF(AND(B6066="Premier League",E6066="Highlights"),_xlfn.XLOOKUP(H6066,Calendar!O:O,Calendar!N:N,,-1),""))</f>
        <v/>
      </c>
      <c r="AI6066" s="61" t="str">
        <f>IF(AND(AH6066&lt;&gt;"",E6066="Live"),_xlfn.XLOOKUP(_xlfn.TEXTJOIN(" vs ",,C6066:D6066),Calendar!G:G,Calendar!K:K),"")</f>
        <v/>
      </c>
      <c r="AJ6066" s="61" t="str">
        <f>IF(AND(K6066&lt;&gt;"Match of the Day",K6066&lt;&gt;"Match of the Day 2",K6066&lt;&gt;"Match of the Day Repeat"),"",1+MAX($AJ$10:AJ6065))</f>
        <v/>
      </c>
    </row>
    <row r="6067" spans="34:36" x14ac:dyDescent="0.35">
      <c r="AH6067" s="16" t="str">
        <f>IF(AND(B6067="Premier League",E6067="Live"),_xlfn.XLOOKUP(_xlfn.TEXTJOIN(" vs ",,C6067:D6067),Calendar!G:G,Calendar!B:B),IF(AND(B6067="Premier League",E6067="Highlights"),_xlfn.XLOOKUP(H6067,Calendar!O:O,Calendar!N:N,,-1),""))</f>
        <v/>
      </c>
      <c r="AI6067" s="61" t="str">
        <f>IF(AND(AH6067&lt;&gt;"",E6067="Live"),_xlfn.XLOOKUP(_xlfn.TEXTJOIN(" vs ",,C6067:D6067),Calendar!G:G,Calendar!K:K),"")</f>
        <v/>
      </c>
      <c r="AJ6067" s="61" t="str">
        <f>IF(AND(K6067&lt;&gt;"Match of the Day",K6067&lt;&gt;"Match of the Day 2",K6067&lt;&gt;"Match of the Day Repeat"),"",1+MAX($AJ$10:AJ6066))</f>
        <v/>
      </c>
    </row>
    <row r="6068" spans="34:36" x14ac:dyDescent="0.35">
      <c r="AH6068" s="16" t="str">
        <f>IF(AND(B6068="Premier League",E6068="Live"),_xlfn.XLOOKUP(_xlfn.TEXTJOIN(" vs ",,C6068:D6068),Calendar!G:G,Calendar!B:B),IF(AND(B6068="Premier League",E6068="Highlights"),_xlfn.XLOOKUP(H6068,Calendar!O:O,Calendar!N:N,,-1),""))</f>
        <v/>
      </c>
      <c r="AI6068" s="61" t="str">
        <f>IF(AND(AH6068&lt;&gt;"",E6068="Live"),_xlfn.XLOOKUP(_xlfn.TEXTJOIN(" vs ",,C6068:D6068),Calendar!G:G,Calendar!K:K),"")</f>
        <v/>
      </c>
      <c r="AJ6068" s="61" t="str">
        <f>IF(AND(K6068&lt;&gt;"Match of the Day",K6068&lt;&gt;"Match of the Day 2",K6068&lt;&gt;"Match of the Day Repeat"),"",1+MAX($AJ$10:AJ6067))</f>
        <v/>
      </c>
    </row>
    <row r="6069" spans="34:36" x14ac:dyDescent="0.35">
      <c r="AH6069" s="16" t="str">
        <f>IF(AND(B6069="Premier League",E6069="Live"),_xlfn.XLOOKUP(_xlfn.TEXTJOIN(" vs ",,C6069:D6069),Calendar!G:G,Calendar!B:B),IF(AND(B6069="Premier League",E6069="Highlights"),_xlfn.XLOOKUP(H6069,Calendar!O:O,Calendar!N:N,,-1),""))</f>
        <v/>
      </c>
      <c r="AI6069" s="61" t="str">
        <f>IF(AND(AH6069&lt;&gt;"",E6069="Live"),_xlfn.XLOOKUP(_xlfn.TEXTJOIN(" vs ",,C6069:D6069),Calendar!G:G,Calendar!K:K),"")</f>
        <v/>
      </c>
      <c r="AJ6069" s="61" t="str">
        <f>IF(AND(K6069&lt;&gt;"Match of the Day",K6069&lt;&gt;"Match of the Day 2",K6069&lt;&gt;"Match of the Day Repeat"),"",1+MAX($AJ$10:AJ6068))</f>
        <v/>
      </c>
    </row>
    <row r="6070" spans="34:36" x14ac:dyDescent="0.35">
      <c r="AH6070" s="16" t="str">
        <f>IF(AND(B6070="Premier League",E6070="Live"),_xlfn.XLOOKUP(_xlfn.TEXTJOIN(" vs ",,C6070:D6070),Calendar!G:G,Calendar!B:B),IF(AND(B6070="Premier League",E6070="Highlights"),_xlfn.XLOOKUP(H6070,Calendar!O:O,Calendar!N:N,,-1),""))</f>
        <v/>
      </c>
      <c r="AI6070" s="61" t="str">
        <f>IF(AND(AH6070&lt;&gt;"",E6070="Live"),_xlfn.XLOOKUP(_xlfn.TEXTJOIN(" vs ",,C6070:D6070),Calendar!G:G,Calendar!K:K),"")</f>
        <v/>
      </c>
      <c r="AJ6070" s="61" t="str">
        <f>IF(AND(K6070&lt;&gt;"Match of the Day",K6070&lt;&gt;"Match of the Day 2",K6070&lt;&gt;"Match of the Day Repeat"),"",1+MAX($AJ$10:AJ6069))</f>
        <v/>
      </c>
    </row>
    <row r="6071" spans="34:36" x14ac:dyDescent="0.35">
      <c r="AH6071" s="16" t="str">
        <f>IF(AND(B6071="Premier League",E6071="Live"),_xlfn.XLOOKUP(_xlfn.TEXTJOIN(" vs ",,C6071:D6071),Calendar!G:G,Calendar!B:B),IF(AND(B6071="Premier League",E6071="Highlights"),_xlfn.XLOOKUP(H6071,Calendar!O:O,Calendar!N:N,,-1),""))</f>
        <v/>
      </c>
      <c r="AI6071" s="61" t="str">
        <f>IF(AND(AH6071&lt;&gt;"",E6071="Live"),_xlfn.XLOOKUP(_xlfn.TEXTJOIN(" vs ",,C6071:D6071),Calendar!G:G,Calendar!K:K),"")</f>
        <v/>
      </c>
      <c r="AJ6071" s="61" t="str">
        <f>IF(AND(K6071&lt;&gt;"Match of the Day",K6071&lt;&gt;"Match of the Day 2",K6071&lt;&gt;"Match of the Day Repeat"),"",1+MAX($AJ$10:AJ6070))</f>
        <v/>
      </c>
    </row>
    <row r="6072" spans="34:36" x14ac:dyDescent="0.35">
      <c r="AH6072" s="16" t="str">
        <f>IF(AND(B6072="Premier League",E6072="Live"),_xlfn.XLOOKUP(_xlfn.TEXTJOIN(" vs ",,C6072:D6072),Calendar!G:G,Calendar!B:B),IF(AND(B6072="Premier League",E6072="Highlights"),_xlfn.XLOOKUP(H6072,Calendar!O:O,Calendar!N:N,,-1),""))</f>
        <v/>
      </c>
      <c r="AI6072" s="61" t="str">
        <f>IF(AND(AH6072&lt;&gt;"",E6072="Live"),_xlfn.XLOOKUP(_xlfn.TEXTJOIN(" vs ",,C6072:D6072),Calendar!G:G,Calendar!K:K),"")</f>
        <v/>
      </c>
      <c r="AJ6072" s="61" t="str">
        <f>IF(AND(K6072&lt;&gt;"Match of the Day",K6072&lt;&gt;"Match of the Day 2",K6072&lt;&gt;"Match of the Day Repeat"),"",1+MAX($AJ$10:AJ6071))</f>
        <v/>
      </c>
    </row>
    <row r="6073" spans="34:36" x14ac:dyDescent="0.35">
      <c r="AH6073" s="16" t="str">
        <f>IF(AND(B6073="Premier League",E6073="Live"),_xlfn.XLOOKUP(_xlfn.TEXTJOIN(" vs ",,C6073:D6073),Calendar!G:G,Calendar!B:B),IF(AND(B6073="Premier League",E6073="Highlights"),_xlfn.XLOOKUP(H6073,Calendar!O:O,Calendar!N:N,,-1),""))</f>
        <v/>
      </c>
      <c r="AI6073" s="61" t="str">
        <f>IF(AND(AH6073&lt;&gt;"",E6073="Live"),_xlfn.XLOOKUP(_xlfn.TEXTJOIN(" vs ",,C6073:D6073),Calendar!G:G,Calendar!K:K),"")</f>
        <v/>
      </c>
      <c r="AJ6073" s="61" t="str">
        <f>IF(AND(K6073&lt;&gt;"Match of the Day",K6073&lt;&gt;"Match of the Day 2",K6073&lt;&gt;"Match of the Day Repeat"),"",1+MAX($AJ$10:AJ6072))</f>
        <v/>
      </c>
    </row>
    <row r="6074" spans="34:36" x14ac:dyDescent="0.35">
      <c r="AH6074" s="16" t="str">
        <f>IF(AND(B6074="Premier League",E6074="Live"),_xlfn.XLOOKUP(_xlfn.TEXTJOIN(" vs ",,C6074:D6074),Calendar!G:G,Calendar!B:B),IF(AND(B6074="Premier League",E6074="Highlights"),_xlfn.XLOOKUP(H6074,Calendar!O:O,Calendar!N:N,,-1),""))</f>
        <v/>
      </c>
      <c r="AI6074" s="61" t="str">
        <f>IF(AND(AH6074&lt;&gt;"",E6074="Live"),_xlfn.XLOOKUP(_xlfn.TEXTJOIN(" vs ",,C6074:D6074),Calendar!G:G,Calendar!K:K),"")</f>
        <v/>
      </c>
      <c r="AJ6074" s="61" t="str">
        <f>IF(AND(K6074&lt;&gt;"Match of the Day",K6074&lt;&gt;"Match of the Day 2",K6074&lt;&gt;"Match of the Day Repeat"),"",1+MAX($AJ$10:AJ6073))</f>
        <v/>
      </c>
    </row>
    <row r="6075" spans="34:36" x14ac:dyDescent="0.35">
      <c r="AH6075" s="16" t="str">
        <f>IF(AND(B6075="Premier League",E6075="Live"),_xlfn.XLOOKUP(_xlfn.TEXTJOIN(" vs ",,C6075:D6075),Calendar!G:G,Calendar!B:B),IF(AND(B6075="Premier League",E6075="Highlights"),_xlfn.XLOOKUP(H6075,Calendar!O:O,Calendar!N:N,,-1),""))</f>
        <v/>
      </c>
      <c r="AI6075" s="61" t="str">
        <f>IF(AND(AH6075&lt;&gt;"",E6075="Live"),_xlfn.XLOOKUP(_xlfn.TEXTJOIN(" vs ",,C6075:D6075),Calendar!G:G,Calendar!K:K),"")</f>
        <v/>
      </c>
      <c r="AJ6075" s="61" t="str">
        <f>IF(AND(K6075&lt;&gt;"Match of the Day",K6075&lt;&gt;"Match of the Day 2",K6075&lt;&gt;"Match of the Day Repeat"),"",1+MAX($AJ$10:AJ6074))</f>
        <v/>
      </c>
    </row>
    <row r="6076" spans="34:36" x14ac:dyDescent="0.35">
      <c r="AH6076" s="16" t="str">
        <f>IF(AND(B6076="Premier League",E6076="Live"),_xlfn.XLOOKUP(_xlfn.TEXTJOIN(" vs ",,C6076:D6076),Calendar!G:G,Calendar!B:B),IF(AND(B6076="Premier League",E6076="Highlights"),_xlfn.XLOOKUP(H6076,Calendar!O:O,Calendar!N:N,,-1),""))</f>
        <v/>
      </c>
      <c r="AI6076" s="61" t="str">
        <f>IF(AND(AH6076&lt;&gt;"",E6076="Live"),_xlfn.XLOOKUP(_xlfn.TEXTJOIN(" vs ",,C6076:D6076),Calendar!G:G,Calendar!K:K),"")</f>
        <v/>
      </c>
      <c r="AJ6076" s="61" t="str">
        <f>IF(AND(K6076&lt;&gt;"Match of the Day",K6076&lt;&gt;"Match of the Day 2",K6076&lt;&gt;"Match of the Day Repeat"),"",1+MAX($AJ$10:AJ6075))</f>
        <v/>
      </c>
    </row>
    <row r="6077" spans="34:36" x14ac:dyDescent="0.35">
      <c r="AH6077" s="16" t="str">
        <f>IF(AND(B6077="Premier League",E6077="Live"),_xlfn.XLOOKUP(_xlfn.TEXTJOIN(" vs ",,C6077:D6077),Calendar!G:G,Calendar!B:B),IF(AND(B6077="Premier League",E6077="Highlights"),_xlfn.XLOOKUP(H6077,Calendar!O:O,Calendar!N:N,,-1),""))</f>
        <v/>
      </c>
      <c r="AI6077" s="61" t="str">
        <f>IF(AND(AH6077&lt;&gt;"",E6077="Live"),_xlfn.XLOOKUP(_xlfn.TEXTJOIN(" vs ",,C6077:D6077),Calendar!G:G,Calendar!K:K),"")</f>
        <v/>
      </c>
      <c r="AJ6077" s="61" t="str">
        <f>IF(AND(K6077&lt;&gt;"Match of the Day",K6077&lt;&gt;"Match of the Day 2",K6077&lt;&gt;"Match of the Day Repeat"),"",1+MAX($AJ$10:AJ6076))</f>
        <v/>
      </c>
    </row>
    <row r="6078" spans="34:36" x14ac:dyDescent="0.35">
      <c r="AH6078" s="16" t="str">
        <f>IF(AND(B6078="Premier League",E6078="Live"),_xlfn.XLOOKUP(_xlfn.TEXTJOIN(" vs ",,C6078:D6078),Calendar!G:G,Calendar!B:B),IF(AND(B6078="Premier League",E6078="Highlights"),_xlfn.XLOOKUP(H6078,Calendar!O:O,Calendar!N:N,,-1),""))</f>
        <v/>
      </c>
      <c r="AI6078" s="61" t="str">
        <f>IF(AND(AH6078&lt;&gt;"",E6078="Live"),_xlfn.XLOOKUP(_xlfn.TEXTJOIN(" vs ",,C6078:D6078),Calendar!G:G,Calendar!K:K),"")</f>
        <v/>
      </c>
      <c r="AJ6078" s="61" t="str">
        <f>IF(AND(K6078&lt;&gt;"Match of the Day",K6078&lt;&gt;"Match of the Day 2",K6078&lt;&gt;"Match of the Day Repeat"),"",1+MAX($AJ$10:AJ6077))</f>
        <v/>
      </c>
    </row>
    <row r="6079" spans="34:36" x14ac:dyDescent="0.35">
      <c r="AH6079" s="16" t="str">
        <f>IF(AND(B6079="Premier League",E6079="Live"),_xlfn.XLOOKUP(_xlfn.TEXTJOIN(" vs ",,C6079:D6079),Calendar!G:G,Calendar!B:B),IF(AND(B6079="Premier League",E6079="Highlights"),_xlfn.XLOOKUP(H6079,Calendar!O:O,Calendar!N:N,,-1),""))</f>
        <v/>
      </c>
      <c r="AI6079" s="61" t="str">
        <f>IF(AND(AH6079&lt;&gt;"",E6079="Live"),_xlfn.XLOOKUP(_xlfn.TEXTJOIN(" vs ",,C6079:D6079),Calendar!G:G,Calendar!K:K),"")</f>
        <v/>
      </c>
      <c r="AJ6079" s="61" t="str">
        <f>IF(AND(K6079&lt;&gt;"Match of the Day",K6079&lt;&gt;"Match of the Day 2",K6079&lt;&gt;"Match of the Day Repeat"),"",1+MAX($AJ$10:AJ6078))</f>
        <v/>
      </c>
    </row>
    <row r="6080" spans="34:36" x14ac:dyDescent="0.35">
      <c r="AH6080" s="16" t="str">
        <f>IF(AND(B6080="Premier League",E6080="Live"),_xlfn.XLOOKUP(_xlfn.TEXTJOIN(" vs ",,C6080:D6080),Calendar!G:G,Calendar!B:B),IF(AND(B6080="Premier League",E6080="Highlights"),_xlfn.XLOOKUP(H6080,Calendar!O:O,Calendar!N:N,,-1),""))</f>
        <v/>
      </c>
      <c r="AI6080" s="61" t="str">
        <f>IF(AND(AH6080&lt;&gt;"",E6080="Live"),_xlfn.XLOOKUP(_xlfn.TEXTJOIN(" vs ",,C6080:D6080),Calendar!G:G,Calendar!K:K),"")</f>
        <v/>
      </c>
      <c r="AJ6080" s="61" t="str">
        <f>IF(AND(K6080&lt;&gt;"Match of the Day",K6080&lt;&gt;"Match of the Day 2",K6080&lt;&gt;"Match of the Day Repeat"),"",1+MAX($AJ$10:AJ6079))</f>
        <v/>
      </c>
    </row>
    <row r="6081" spans="34:36" x14ac:dyDescent="0.35">
      <c r="AH6081" s="16" t="str">
        <f>IF(AND(B6081="Premier League",E6081="Live"),_xlfn.XLOOKUP(_xlfn.TEXTJOIN(" vs ",,C6081:D6081),Calendar!G:G,Calendar!B:B),IF(AND(B6081="Premier League",E6081="Highlights"),_xlfn.XLOOKUP(H6081,Calendar!O:O,Calendar!N:N,,-1),""))</f>
        <v/>
      </c>
      <c r="AI6081" s="61" t="str">
        <f>IF(AND(AH6081&lt;&gt;"",E6081="Live"),_xlfn.XLOOKUP(_xlfn.TEXTJOIN(" vs ",,C6081:D6081),Calendar!G:G,Calendar!K:K),"")</f>
        <v/>
      </c>
      <c r="AJ6081" s="61" t="str">
        <f>IF(AND(K6081&lt;&gt;"Match of the Day",K6081&lt;&gt;"Match of the Day 2",K6081&lt;&gt;"Match of the Day Repeat"),"",1+MAX($AJ$10:AJ6080))</f>
        <v/>
      </c>
    </row>
    <row r="6082" spans="34:36" x14ac:dyDescent="0.35">
      <c r="AH6082" s="16" t="str">
        <f>IF(AND(B6082="Premier League",E6082="Live"),_xlfn.XLOOKUP(_xlfn.TEXTJOIN(" vs ",,C6082:D6082),Calendar!G:G,Calendar!B:B),IF(AND(B6082="Premier League",E6082="Highlights"),_xlfn.XLOOKUP(H6082,Calendar!O:O,Calendar!N:N,,-1),""))</f>
        <v/>
      </c>
      <c r="AI6082" s="61" t="str">
        <f>IF(AND(AH6082&lt;&gt;"",E6082="Live"),_xlfn.XLOOKUP(_xlfn.TEXTJOIN(" vs ",,C6082:D6082),Calendar!G:G,Calendar!K:K),"")</f>
        <v/>
      </c>
      <c r="AJ6082" s="61" t="str">
        <f>IF(AND(K6082&lt;&gt;"Match of the Day",K6082&lt;&gt;"Match of the Day 2",K6082&lt;&gt;"Match of the Day Repeat"),"",1+MAX($AJ$10:AJ6081))</f>
        <v/>
      </c>
    </row>
    <row r="6083" spans="34:36" x14ac:dyDescent="0.35">
      <c r="AH6083" s="16" t="str">
        <f>IF(AND(B6083="Premier League",E6083="Live"),_xlfn.XLOOKUP(_xlfn.TEXTJOIN(" vs ",,C6083:D6083),Calendar!G:G,Calendar!B:B),IF(AND(B6083="Premier League",E6083="Highlights"),_xlfn.XLOOKUP(H6083,Calendar!O:O,Calendar!N:N,,-1),""))</f>
        <v/>
      </c>
      <c r="AI6083" s="61" t="str">
        <f>IF(AND(AH6083&lt;&gt;"",E6083="Live"),_xlfn.XLOOKUP(_xlfn.TEXTJOIN(" vs ",,C6083:D6083),Calendar!G:G,Calendar!K:K),"")</f>
        <v/>
      </c>
      <c r="AJ6083" s="61" t="str">
        <f>IF(AND(K6083&lt;&gt;"Match of the Day",K6083&lt;&gt;"Match of the Day 2",K6083&lt;&gt;"Match of the Day Repeat"),"",1+MAX($AJ$10:AJ6082))</f>
        <v/>
      </c>
    </row>
    <row r="6084" spans="34:36" x14ac:dyDescent="0.35">
      <c r="AH6084" s="16" t="str">
        <f>IF(AND(B6084="Premier League",E6084="Live"),_xlfn.XLOOKUP(_xlfn.TEXTJOIN(" vs ",,C6084:D6084),Calendar!G:G,Calendar!B:B),IF(AND(B6084="Premier League",E6084="Highlights"),_xlfn.XLOOKUP(H6084,Calendar!O:O,Calendar!N:N,,-1),""))</f>
        <v/>
      </c>
      <c r="AI6084" s="61" t="str">
        <f>IF(AND(AH6084&lt;&gt;"",E6084="Live"),_xlfn.XLOOKUP(_xlfn.TEXTJOIN(" vs ",,C6084:D6084),Calendar!G:G,Calendar!K:K),"")</f>
        <v/>
      </c>
      <c r="AJ6084" s="61" t="str">
        <f>IF(AND(K6084&lt;&gt;"Match of the Day",K6084&lt;&gt;"Match of the Day 2",K6084&lt;&gt;"Match of the Day Repeat"),"",1+MAX($AJ$10:AJ6083))</f>
        <v/>
      </c>
    </row>
    <row r="6085" spans="34:36" x14ac:dyDescent="0.35">
      <c r="AH6085" s="16" t="str">
        <f>IF(AND(B6085="Premier League",E6085="Live"),_xlfn.XLOOKUP(_xlfn.TEXTJOIN(" vs ",,C6085:D6085),Calendar!G:G,Calendar!B:B),IF(AND(B6085="Premier League",E6085="Highlights"),_xlfn.XLOOKUP(H6085,Calendar!O:O,Calendar!N:N,,-1),""))</f>
        <v/>
      </c>
      <c r="AI6085" s="61" t="str">
        <f>IF(AND(AH6085&lt;&gt;"",E6085="Live"),_xlfn.XLOOKUP(_xlfn.TEXTJOIN(" vs ",,C6085:D6085),Calendar!G:G,Calendar!K:K),"")</f>
        <v/>
      </c>
      <c r="AJ6085" s="61" t="str">
        <f>IF(AND(K6085&lt;&gt;"Match of the Day",K6085&lt;&gt;"Match of the Day 2",K6085&lt;&gt;"Match of the Day Repeat"),"",1+MAX($AJ$10:AJ6084))</f>
        <v/>
      </c>
    </row>
    <row r="6086" spans="34:36" x14ac:dyDescent="0.35">
      <c r="AH6086" s="16" t="str">
        <f>IF(AND(B6086="Premier League",E6086="Live"),_xlfn.XLOOKUP(_xlfn.TEXTJOIN(" vs ",,C6086:D6086),Calendar!G:G,Calendar!B:B),IF(AND(B6086="Premier League",E6086="Highlights"),_xlfn.XLOOKUP(H6086,Calendar!O:O,Calendar!N:N,,-1),""))</f>
        <v/>
      </c>
      <c r="AI6086" s="61" t="str">
        <f>IF(AND(AH6086&lt;&gt;"",E6086="Live"),_xlfn.XLOOKUP(_xlfn.TEXTJOIN(" vs ",,C6086:D6086),Calendar!G:G,Calendar!K:K),"")</f>
        <v/>
      </c>
      <c r="AJ6086" s="61" t="str">
        <f>IF(AND(K6086&lt;&gt;"Match of the Day",K6086&lt;&gt;"Match of the Day 2",K6086&lt;&gt;"Match of the Day Repeat"),"",1+MAX($AJ$10:AJ6085))</f>
        <v/>
      </c>
    </row>
    <row r="6087" spans="34:36" x14ac:dyDescent="0.35">
      <c r="AH6087" s="16" t="str">
        <f>IF(AND(B6087="Premier League",E6087="Live"),_xlfn.XLOOKUP(_xlfn.TEXTJOIN(" vs ",,C6087:D6087),Calendar!G:G,Calendar!B:B),IF(AND(B6087="Premier League",E6087="Highlights"),_xlfn.XLOOKUP(H6087,Calendar!O:O,Calendar!N:N,,-1),""))</f>
        <v/>
      </c>
      <c r="AI6087" s="61" t="str">
        <f>IF(AND(AH6087&lt;&gt;"",E6087="Live"),_xlfn.XLOOKUP(_xlfn.TEXTJOIN(" vs ",,C6087:D6087),Calendar!G:G,Calendar!K:K),"")</f>
        <v/>
      </c>
      <c r="AJ6087" s="61" t="str">
        <f>IF(AND(K6087&lt;&gt;"Match of the Day",K6087&lt;&gt;"Match of the Day 2",K6087&lt;&gt;"Match of the Day Repeat"),"",1+MAX($AJ$10:AJ6086))</f>
        <v/>
      </c>
    </row>
    <row r="6088" spans="34:36" x14ac:dyDescent="0.35">
      <c r="AH6088" s="16" t="str">
        <f>IF(AND(B6088="Premier League",E6088="Live"),_xlfn.XLOOKUP(_xlfn.TEXTJOIN(" vs ",,C6088:D6088),Calendar!G:G,Calendar!B:B),IF(AND(B6088="Premier League",E6088="Highlights"),_xlfn.XLOOKUP(H6088,Calendar!O:O,Calendar!N:N,,-1),""))</f>
        <v/>
      </c>
      <c r="AI6088" s="61" t="str">
        <f>IF(AND(AH6088&lt;&gt;"",E6088="Live"),_xlfn.XLOOKUP(_xlfn.TEXTJOIN(" vs ",,C6088:D6088),Calendar!G:G,Calendar!K:K),"")</f>
        <v/>
      </c>
      <c r="AJ6088" s="61" t="str">
        <f>IF(AND(K6088&lt;&gt;"Match of the Day",K6088&lt;&gt;"Match of the Day 2",K6088&lt;&gt;"Match of the Day Repeat"),"",1+MAX($AJ$10:AJ6087))</f>
        <v/>
      </c>
    </row>
    <row r="6089" spans="34:36" x14ac:dyDescent="0.35">
      <c r="AH6089" s="16" t="str">
        <f>IF(AND(B6089="Premier League",E6089="Live"),_xlfn.XLOOKUP(_xlfn.TEXTJOIN(" vs ",,C6089:D6089),Calendar!G:G,Calendar!B:B),IF(AND(B6089="Premier League",E6089="Highlights"),_xlfn.XLOOKUP(H6089,Calendar!O:O,Calendar!N:N,,-1),""))</f>
        <v/>
      </c>
      <c r="AI6089" s="61" t="str">
        <f>IF(AND(AH6089&lt;&gt;"",E6089="Live"),_xlfn.XLOOKUP(_xlfn.TEXTJOIN(" vs ",,C6089:D6089),Calendar!G:G,Calendar!K:K),"")</f>
        <v/>
      </c>
      <c r="AJ6089" s="61" t="str">
        <f>IF(AND(K6089&lt;&gt;"Match of the Day",K6089&lt;&gt;"Match of the Day 2",K6089&lt;&gt;"Match of the Day Repeat"),"",1+MAX($AJ$10:AJ6088))</f>
        <v/>
      </c>
    </row>
    <row r="6090" spans="34:36" x14ac:dyDescent="0.35">
      <c r="AH6090" s="16" t="str">
        <f>IF(AND(B6090="Premier League",E6090="Live"),_xlfn.XLOOKUP(_xlfn.TEXTJOIN(" vs ",,C6090:D6090),Calendar!G:G,Calendar!B:B),IF(AND(B6090="Premier League",E6090="Highlights"),_xlfn.XLOOKUP(H6090,Calendar!O:O,Calendar!N:N,,-1),""))</f>
        <v/>
      </c>
      <c r="AI6090" s="61" t="str">
        <f>IF(AND(AH6090&lt;&gt;"",E6090="Live"),_xlfn.XLOOKUP(_xlfn.TEXTJOIN(" vs ",,C6090:D6090),Calendar!G:G,Calendar!K:K),"")</f>
        <v/>
      </c>
      <c r="AJ6090" s="61" t="str">
        <f>IF(AND(K6090&lt;&gt;"Match of the Day",K6090&lt;&gt;"Match of the Day 2",K6090&lt;&gt;"Match of the Day Repeat"),"",1+MAX($AJ$10:AJ6089))</f>
        <v/>
      </c>
    </row>
    <row r="6091" spans="34:36" x14ac:dyDescent="0.35">
      <c r="AH6091" s="16" t="str">
        <f>IF(AND(B6091="Premier League",E6091="Live"),_xlfn.XLOOKUP(_xlfn.TEXTJOIN(" vs ",,C6091:D6091),Calendar!G:G,Calendar!B:B),IF(AND(B6091="Premier League",E6091="Highlights"),_xlfn.XLOOKUP(H6091,Calendar!O:O,Calendar!N:N,,-1),""))</f>
        <v/>
      </c>
      <c r="AI6091" s="61" t="str">
        <f>IF(AND(AH6091&lt;&gt;"",E6091="Live"),_xlfn.XLOOKUP(_xlfn.TEXTJOIN(" vs ",,C6091:D6091),Calendar!G:G,Calendar!K:K),"")</f>
        <v/>
      </c>
      <c r="AJ6091" s="61" t="str">
        <f>IF(AND(K6091&lt;&gt;"Match of the Day",K6091&lt;&gt;"Match of the Day 2",K6091&lt;&gt;"Match of the Day Repeat"),"",1+MAX($AJ$10:AJ6090))</f>
        <v/>
      </c>
    </row>
    <row r="6092" spans="34:36" x14ac:dyDescent="0.35">
      <c r="AH6092" s="16" t="str">
        <f>IF(AND(B6092="Premier League",E6092="Live"),_xlfn.XLOOKUP(_xlfn.TEXTJOIN(" vs ",,C6092:D6092),Calendar!G:G,Calendar!B:B),IF(AND(B6092="Premier League",E6092="Highlights"),_xlfn.XLOOKUP(H6092,Calendar!O:O,Calendar!N:N,,-1),""))</f>
        <v/>
      </c>
      <c r="AI6092" s="61" t="str">
        <f>IF(AND(AH6092&lt;&gt;"",E6092="Live"),_xlfn.XLOOKUP(_xlfn.TEXTJOIN(" vs ",,C6092:D6092),Calendar!G:G,Calendar!K:K),"")</f>
        <v/>
      </c>
      <c r="AJ6092" s="61" t="str">
        <f>IF(AND(K6092&lt;&gt;"Match of the Day",K6092&lt;&gt;"Match of the Day 2",K6092&lt;&gt;"Match of the Day Repeat"),"",1+MAX($AJ$10:AJ6091))</f>
        <v/>
      </c>
    </row>
    <row r="6093" spans="34:36" x14ac:dyDescent="0.35">
      <c r="AH6093" s="16" t="str">
        <f>IF(AND(B6093="Premier League",E6093="Live"),_xlfn.XLOOKUP(_xlfn.TEXTJOIN(" vs ",,C6093:D6093),Calendar!G:G,Calendar!B:B),IF(AND(B6093="Premier League",E6093="Highlights"),_xlfn.XLOOKUP(H6093,Calendar!O:O,Calendar!N:N,,-1),""))</f>
        <v/>
      </c>
      <c r="AI6093" s="61" t="str">
        <f>IF(AND(AH6093&lt;&gt;"",E6093="Live"),_xlfn.XLOOKUP(_xlfn.TEXTJOIN(" vs ",,C6093:D6093),Calendar!G:G,Calendar!K:K),"")</f>
        <v/>
      </c>
      <c r="AJ6093" s="61" t="str">
        <f>IF(AND(K6093&lt;&gt;"Match of the Day",K6093&lt;&gt;"Match of the Day 2",K6093&lt;&gt;"Match of the Day Repeat"),"",1+MAX($AJ$10:AJ6092))</f>
        <v/>
      </c>
    </row>
    <row r="6094" spans="34:36" x14ac:dyDescent="0.35">
      <c r="AH6094" s="16" t="str">
        <f>IF(AND(B6094="Premier League",E6094="Live"),_xlfn.XLOOKUP(_xlfn.TEXTJOIN(" vs ",,C6094:D6094),Calendar!G:G,Calendar!B:B),IF(AND(B6094="Premier League",E6094="Highlights"),_xlfn.XLOOKUP(H6094,Calendar!O:O,Calendar!N:N,,-1),""))</f>
        <v/>
      </c>
      <c r="AI6094" s="61" t="str">
        <f>IF(AND(AH6094&lt;&gt;"",E6094="Live"),_xlfn.XLOOKUP(_xlfn.TEXTJOIN(" vs ",,C6094:D6094),Calendar!G:G,Calendar!K:K),"")</f>
        <v/>
      </c>
      <c r="AJ6094" s="61" t="str">
        <f>IF(AND(K6094&lt;&gt;"Match of the Day",K6094&lt;&gt;"Match of the Day 2",K6094&lt;&gt;"Match of the Day Repeat"),"",1+MAX($AJ$10:AJ6093))</f>
        <v/>
      </c>
    </row>
    <row r="6095" spans="34:36" x14ac:dyDescent="0.35">
      <c r="AH6095" s="16" t="str">
        <f>IF(AND(B6095="Premier League",E6095="Live"),_xlfn.XLOOKUP(_xlfn.TEXTJOIN(" vs ",,C6095:D6095),Calendar!G:G,Calendar!B:B),IF(AND(B6095="Premier League",E6095="Highlights"),_xlfn.XLOOKUP(H6095,Calendar!O:O,Calendar!N:N,,-1),""))</f>
        <v/>
      </c>
      <c r="AI6095" s="61" t="str">
        <f>IF(AND(AH6095&lt;&gt;"",E6095="Live"),_xlfn.XLOOKUP(_xlfn.TEXTJOIN(" vs ",,C6095:D6095),Calendar!G:G,Calendar!K:K),"")</f>
        <v/>
      </c>
      <c r="AJ6095" s="61" t="str">
        <f>IF(AND(K6095&lt;&gt;"Match of the Day",K6095&lt;&gt;"Match of the Day 2",K6095&lt;&gt;"Match of the Day Repeat"),"",1+MAX($AJ$10:AJ6094))</f>
        <v/>
      </c>
    </row>
    <row r="6096" spans="34:36" x14ac:dyDescent="0.35">
      <c r="AH6096" s="16" t="str">
        <f>IF(AND(B6096="Premier League",E6096="Live"),_xlfn.XLOOKUP(_xlfn.TEXTJOIN(" vs ",,C6096:D6096),Calendar!G:G,Calendar!B:B),IF(AND(B6096="Premier League",E6096="Highlights"),_xlfn.XLOOKUP(H6096,Calendar!O:O,Calendar!N:N,,-1),""))</f>
        <v/>
      </c>
      <c r="AI6096" s="61" t="str">
        <f>IF(AND(AH6096&lt;&gt;"",E6096="Live"),_xlfn.XLOOKUP(_xlfn.TEXTJOIN(" vs ",,C6096:D6096),Calendar!G:G,Calendar!K:K),"")</f>
        <v/>
      </c>
      <c r="AJ6096" s="61" t="str">
        <f>IF(AND(K6096&lt;&gt;"Match of the Day",K6096&lt;&gt;"Match of the Day 2",K6096&lt;&gt;"Match of the Day Repeat"),"",1+MAX($AJ$10:AJ6095))</f>
        <v/>
      </c>
    </row>
    <row r="6097" spans="34:36" x14ac:dyDescent="0.35">
      <c r="AH6097" s="16" t="str">
        <f>IF(AND(B6097="Premier League",E6097="Live"),_xlfn.XLOOKUP(_xlfn.TEXTJOIN(" vs ",,C6097:D6097),Calendar!G:G,Calendar!B:B),IF(AND(B6097="Premier League",E6097="Highlights"),_xlfn.XLOOKUP(H6097,Calendar!O:O,Calendar!N:N,,-1),""))</f>
        <v/>
      </c>
      <c r="AI6097" s="61" t="str">
        <f>IF(AND(AH6097&lt;&gt;"",E6097="Live"),_xlfn.XLOOKUP(_xlfn.TEXTJOIN(" vs ",,C6097:D6097),Calendar!G:G,Calendar!K:K),"")</f>
        <v/>
      </c>
      <c r="AJ6097" s="61" t="str">
        <f>IF(AND(K6097&lt;&gt;"Match of the Day",K6097&lt;&gt;"Match of the Day 2",K6097&lt;&gt;"Match of the Day Repeat"),"",1+MAX($AJ$10:AJ6096))</f>
        <v/>
      </c>
    </row>
    <row r="6098" spans="34:36" x14ac:dyDescent="0.35">
      <c r="AH6098" s="16" t="str">
        <f>IF(AND(B6098="Premier League",E6098="Live"),_xlfn.XLOOKUP(_xlfn.TEXTJOIN(" vs ",,C6098:D6098),Calendar!G:G,Calendar!B:B),IF(AND(B6098="Premier League",E6098="Highlights"),_xlfn.XLOOKUP(H6098,Calendar!O:O,Calendar!N:N,,-1),""))</f>
        <v/>
      </c>
      <c r="AI6098" s="61" t="str">
        <f>IF(AND(AH6098&lt;&gt;"",E6098="Live"),_xlfn.XLOOKUP(_xlfn.TEXTJOIN(" vs ",,C6098:D6098),Calendar!G:G,Calendar!K:K),"")</f>
        <v/>
      </c>
      <c r="AJ6098" s="61" t="str">
        <f>IF(AND(K6098&lt;&gt;"Match of the Day",K6098&lt;&gt;"Match of the Day 2",K6098&lt;&gt;"Match of the Day Repeat"),"",1+MAX($AJ$10:AJ6097))</f>
        <v/>
      </c>
    </row>
    <row r="6099" spans="34:36" x14ac:dyDescent="0.35">
      <c r="AH6099" s="16" t="str">
        <f>IF(AND(B6099="Premier League",E6099="Live"),_xlfn.XLOOKUP(_xlfn.TEXTJOIN(" vs ",,C6099:D6099),Calendar!G:G,Calendar!B:B),IF(AND(B6099="Premier League",E6099="Highlights"),_xlfn.XLOOKUP(H6099,Calendar!O:O,Calendar!N:N,,-1),""))</f>
        <v/>
      </c>
      <c r="AI6099" s="61" t="str">
        <f>IF(AND(AH6099&lt;&gt;"",E6099="Live"),_xlfn.XLOOKUP(_xlfn.TEXTJOIN(" vs ",,C6099:D6099),Calendar!G:G,Calendar!K:K),"")</f>
        <v/>
      </c>
      <c r="AJ6099" s="61" t="str">
        <f>IF(AND(K6099&lt;&gt;"Match of the Day",K6099&lt;&gt;"Match of the Day 2",K6099&lt;&gt;"Match of the Day Repeat"),"",1+MAX($AJ$10:AJ6098))</f>
        <v/>
      </c>
    </row>
    <row r="6100" spans="34:36" x14ac:dyDescent="0.35">
      <c r="AH6100" s="16" t="str">
        <f>IF(AND(B6100="Premier League",E6100="Live"),_xlfn.XLOOKUP(_xlfn.TEXTJOIN(" vs ",,C6100:D6100),Calendar!G:G,Calendar!B:B),IF(AND(B6100="Premier League",E6100="Highlights"),_xlfn.XLOOKUP(H6100,Calendar!O:O,Calendar!N:N,,-1),""))</f>
        <v/>
      </c>
      <c r="AI6100" s="61" t="str">
        <f>IF(AND(AH6100&lt;&gt;"",E6100="Live"),_xlfn.XLOOKUP(_xlfn.TEXTJOIN(" vs ",,C6100:D6100),Calendar!G:G,Calendar!K:K),"")</f>
        <v/>
      </c>
      <c r="AJ6100" s="61" t="str">
        <f>IF(AND(K6100&lt;&gt;"Match of the Day",K6100&lt;&gt;"Match of the Day 2",K6100&lt;&gt;"Match of the Day Repeat"),"",1+MAX($AJ$10:AJ6099))</f>
        <v/>
      </c>
    </row>
    <row r="6101" spans="34:36" x14ac:dyDescent="0.35">
      <c r="AH6101" s="16" t="str">
        <f>IF(AND(B6101="Premier League",E6101="Live"),_xlfn.XLOOKUP(_xlfn.TEXTJOIN(" vs ",,C6101:D6101),Calendar!G:G,Calendar!B:B),IF(AND(B6101="Premier League",E6101="Highlights"),_xlfn.XLOOKUP(H6101,Calendar!O:O,Calendar!N:N,,-1),""))</f>
        <v/>
      </c>
      <c r="AI6101" s="61" t="str">
        <f>IF(AND(AH6101&lt;&gt;"",E6101="Live"),_xlfn.XLOOKUP(_xlfn.TEXTJOIN(" vs ",,C6101:D6101),Calendar!G:G,Calendar!K:K),"")</f>
        <v/>
      </c>
      <c r="AJ6101" s="61" t="str">
        <f>IF(AND(K6101&lt;&gt;"Match of the Day",K6101&lt;&gt;"Match of the Day 2",K6101&lt;&gt;"Match of the Day Repeat"),"",1+MAX($AJ$10:AJ6100))</f>
        <v/>
      </c>
    </row>
    <row r="6102" spans="34:36" x14ac:dyDescent="0.35">
      <c r="AH6102" s="16" t="str">
        <f>IF(AND(B6102="Premier League",E6102="Live"),_xlfn.XLOOKUP(_xlfn.TEXTJOIN(" vs ",,C6102:D6102),Calendar!G:G,Calendar!B:B),IF(AND(B6102="Premier League",E6102="Highlights"),_xlfn.XLOOKUP(H6102,Calendar!O:O,Calendar!N:N,,-1),""))</f>
        <v/>
      </c>
      <c r="AI6102" s="61" t="str">
        <f>IF(AND(AH6102&lt;&gt;"",E6102="Live"),_xlfn.XLOOKUP(_xlfn.TEXTJOIN(" vs ",,C6102:D6102),Calendar!G:G,Calendar!K:K),"")</f>
        <v/>
      </c>
      <c r="AJ6102" s="61" t="str">
        <f>IF(AND(K6102&lt;&gt;"Match of the Day",K6102&lt;&gt;"Match of the Day 2",K6102&lt;&gt;"Match of the Day Repeat"),"",1+MAX($AJ$10:AJ6101))</f>
        <v/>
      </c>
    </row>
    <row r="6103" spans="34:36" x14ac:dyDescent="0.35">
      <c r="AH6103" s="16" t="str">
        <f>IF(AND(B6103="Premier League",E6103="Live"),_xlfn.XLOOKUP(_xlfn.TEXTJOIN(" vs ",,C6103:D6103),Calendar!G:G,Calendar!B:B),IF(AND(B6103="Premier League",E6103="Highlights"),_xlfn.XLOOKUP(H6103,Calendar!O:O,Calendar!N:N,,-1),""))</f>
        <v/>
      </c>
      <c r="AI6103" s="61" t="str">
        <f>IF(AND(AH6103&lt;&gt;"",E6103="Live"),_xlfn.XLOOKUP(_xlfn.TEXTJOIN(" vs ",,C6103:D6103),Calendar!G:G,Calendar!K:K),"")</f>
        <v/>
      </c>
      <c r="AJ6103" s="61" t="str">
        <f>IF(AND(K6103&lt;&gt;"Match of the Day",K6103&lt;&gt;"Match of the Day 2",K6103&lt;&gt;"Match of the Day Repeat"),"",1+MAX($AJ$10:AJ6102))</f>
        <v/>
      </c>
    </row>
    <row r="6104" spans="34:36" x14ac:dyDescent="0.35">
      <c r="AH6104" s="16" t="str">
        <f>IF(AND(B6104="Premier League",E6104="Live"),_xlfn.XLOOKUP(_xlfn.TEXTJOIN(" vs ",,C6104:D6104),Calendar!G:G,Calendar!B:B),IF(AND(B6104="Premier League",E6104="Highlights"),_xlfn.XLOOKUP(H6104,Calendar!O:O,Calendar!N:N,,-1),""))</f>
        <v/>
      </c>
      <c r="AI6104" s="61" t="str">
        <f>IF(AND(AH6104&lt;&gt;"",E6104="Live"),_xlfn.XLOOKUP(_xlfn.TEXTJOIN(" vs ",,C6104:D6104),Calendar!G:G,Calendar!K:K),"")</f>
        <v/>
      </c>
      <c r="AJ6104" s="61" t="str">
        <f>IF(AND(K6104&lt;&gt;"Match of the Day",K6104&lt;&gt;"Match of the Day 2",K6104&lt;&gt;"Match of the Day Repeat"),"",1+MAX($AJ$10:AJ6103))</f>
        <v/>
      </c>
    </row>
    <row r="6105" spans="34:36" x14ac:dyDescent="0.35">
      <c r="AH6105" s="16" t="str">
        <f>IF(AND(B6105="Premier League",E6105="Live"),_xlfn.XLOOKUP(_xlfn.TEXTJOIN(" vs ",,C6105:D6105),Calendar!G:G,Calendar!B:B),IF(AND(B6105="Premier League",E6105="Highlights"),_xlfn.XLOOKUP(H6105,Calendar!O:O,Calendar!N:N,,-1),""))</f>
        <v/>
      </c>
      <c r="AI6105" s="61" t="str">
        <f>IF(AND(AH6105&lt;&gt;"",E6105="Live"),_xlfn.XLOOKUP(_xlfn.TEXTJOIN(" vs ",,C6105:D6105),Calendar!G:G,Calendar!K:K),"")</f>
        <v/>
      </c>
      <c r="AJ6105" s="61" t="str">
        <f>IF(AND(K6105&lt;&gt;"Match of the Day",K6105&lt;&gt;"Match of the Day 2",K6105&lt;&gt;"Match of the Day Repeat"),"",1+MAX($AJ$10:AJ6104))</f>
        <v/>
      </c>
    </row>
    <row r="6106" spans="34:36" x14ac:dyDescent="0.35">
      <c r="AH6106" s="16" t="str">
        <f>IF(AND(B6106="Premier League",E6106="Live"),_xlfn.XLOOKUP(_xlfn.TEXTJOIN(" vs ",,C6106:D6106),Calendar!G:G,Calendar!B:B),IF(AND(B6106="Premier League",E6106="Highlights"),_xlfn.XLOOKUP(H6106,Calendar!O:O,Calendar!N:N,,-1),""))</f>
        <v/>
      </c>
      <c r="AI6106" s="61" t="str">
        <f>IF(AND(AH6106&lt;&gt;"",E6106="Live"),_xlfn.XLOOKUP(_xlfn.TEXTJOIN(" vs ",,C6106:D6106),Calendar!G:G,Calendar!K:K),"")</f>
        <v/>
      </c>
      <c r="AJ6106" s="61" t="str">
        <f>IF(AND(K6106&lt;&gt;"Match of the Day",K6106&lt;&gt;"Match of the Day 2",K6106&lt;&gt;"Match of the Day Repeat"),"",1+MAX($AJ$10:AJ6105))</f>
        <v/>
      </c>
    </row>
    <row r="6107" spans="34:36" x14ac:dyDescent="0.35">
      <c r="AH6107" s="16" t="str">
        <f>IF(AND(B6107="Premier League",E6107="Live"),_xlfn.XLOOKUP(_xlfn.TEXTJOIN(" vs ",,C6107:D6107),Calendar!G:G,Calendar!B:B),IF(AND(B6107="Premier League",E6107="Highlights"),_xlfn.XLOOKUP(H6107,Calendar!O:O,Calendar!N:N,,-1),""))</f>
        <v/>
      </c>
      <c r="AI6107" s="61" t="str">
        <f>IF(AND(AH6107&lt;&gt;"",E6107="Live"),_xlfn.XLOOKUP(_xlfn.TEXTJOIN(" vs ",,C6107:D6107),Calendar!G:G,Calendar!K:K),"")</f>
        <v/>
      </c>
      <c r="AJ6107" s="61" t="str">
        <f>IF(AND(K6107&lt;&gt;"Match of the Day",K6107&lt;&gt;"Match of the Day 2",K6107&lt;&gt;"Match of the Day Repeat"),"",1+MAX($AJ$10:AJ6106))</f>
        <v/>
      </c>
    </row>
    <row r="6108" spans="34:36" x14ac:dyDescent="0.35">
      <c r="AH6108" s="16" t="str">
        <f>IF(AND(B6108="Premier League",E6108="Live"),_xlfn.XLOOKUP(_xlfn.TEXTJOIN(" vs ",,C6108:D6108),Calendar!G:G,Calendar!B:B),IF(AND(B6108="Premier League",E6108="Highlights"),_xlfn.XLOOKUP(H6108,Calendar!O:O,Calendar!N:N,,-1),""))</f>
        <v/>
      </c>
      <c r="AI6108" s="61" t="str">
        <f>IF(AND(AH6108&lt;&gt;"",E6108="Live"),_xlfn.XLOOKUP(_xlfn.TEXTJOIN(" vs ",,C6108:D6108),Calendar!G:G,Calendar!K:K),"")</f>
        <v/>
      </c>
      <c r="AJ6108" s="61" t="str">
        <f>IF(AND(K6108&lt;&gt;"Match of the Day",K6108&lt;&gt;"Match of the Day 2",K6108&lt;&gt;"Match of the Day Repeat"),"",1+MAX($AJ$10:AJ6107))</f>
        <v/>
      </c>
    </row>
    <row r="6109" spans="34:36" x14ac:dyDescent="0.35">
      <c r="AH6109" s="16" t="str">
        <f>IF(AND(B6109="Premier League",E6109="Live"),_xlfn.XLOOKUP(_xlfn.TEXTJOIN(" vs ",,C6109:D6109),Calendar!G:G,Calendar!B:B),IF(AND(B6109="Premier League",E6109="Highlights"),_xlfn.XLOOKUP(H6109,Calendar!O:O,Calendar!N:N,,-1),""))</f>
        <v/>
      </c>
      <c r="AI6109" s="61" t="str">
        <f>IF(AND(AH6109&lt;&gt;"",E6109="Live"),_xlfn.XLOOKUP(_xlfn.TEXTJOIN(" vs ",,C6109:D6109),Calendar!G:G,Calendar!K:K),"")</f>
        <v/>
      </c>
      <c r="AJ6109" s="61" t="str">
        <f>IF(AND(K6109&lt;&gt;"Match of the Day",K6109&lt;&gt;"Match of the Day 2",K6109&lt;&gt;"Match of the Day Repeat"),"",1+MAX($AJ$10:AJ6108))</f>
        <v/>
      </c>
    </row>
    <row r="6110" spans="34:36" x14ac:dyDescent="0.35">
      <c r="AH6110" s="16" t="str">
        <f>IF(AND(B6110="Premier League",E6110="Live"),_xlfn.XLOOKUP(_xlfn.TEXTJOIN(" vs ",,C6110:D6110),Calendar!G:G,Calendar!B:B),IF(AND(B6110="Premier League",E6110="Highlights"),_xlfn.XLOOKUP(H6110,Calendar!O:O,Calendar!N:N,,-1),""))</f>
        <v/>
      </c>
      <c r="AI6110" s="61" t="str">
        <f>IF(AND(AH6110&lt;&gt;"",E6110="Live"),_xlfn.XLOOKUP(_xlfn.TEXTJOIN(" vs ",,C6110:D6110),Calendar!G:G,Calendar!K:K),"")</f>
        <v/>
      </c>
      <c r="AJ6110" s="61" t="str">
        <f>IF(AND(K6110&lt;&gt;"Match of the Day",K6110&lt;&gt;"Match of the Day 2",K6110&lt;&gt;"Match of the Day Repeat"),"",1+MAX($AJ$10:AJ6109))</f>
        <v/>
      </c>
    </row>
    <row r="6111" spans="34:36" x14ac:dyDescent="0.35">
      <c r="AH6111" s="16" t="str">
        <f>IF(AND(B6111="Premier League",E6111="Live"),_xlfn.XLOOKUP(_xlfn.TEXTJOIN(" vs ",,C6111:D6111),Calendar!G:G,Calendar!B:B),IF(AND(B6111="Premier League",E6111="Highlights"),_xlfn.XLOOKUP(H6111,Calendar!O:O,Calendar!N:N,,-1),""))</f>
        <v/>
      </c>
      <c r="AI6111" s="61" t="str">
        <f>IF(AND(AH6111&lt;&gt;"",E6111="Live"),_xlfn.XLOOKUP(_xlfn.TEXTJOIN(" vs ",,C6111:D6111),Calendar!G:G,Calendar!K:K),"")</f>
        <v/>
      </c>
      <c r="AJ6111" s="61" t="str">
        <f>IF(AND(K6111&lt;&gt;"Match of the Day",K6111&lt;&gt;"Match of the Day 2",K6111&lt;&gt;"Match of the Day Repeat"),"",1+MAX($AJ$10:AJ6110))</f>
        <v/>
      </c>
    </row>
    <row r="6112" spans="34:36" x14ac:dyDescent="0.35">
      <c r="AH6112" s="16" t="str">
        <f>IF(AND(B6112="Premier League",E6112="Live"),_xlfn.XLOOKUP(_xlfn.TEXTJOIN(" vs ",,C6112:D6112),Calendar!G:G,Calendar!B:B),IF(AND(B6112="Premier League",E6112="Highlights"),_xlfn.XLOOKUP(H6112,Calendar!O:O,Calendar!N:N,,-1),""))</f>
        <v/>
      </c>
      <c r="AI6112" s="61" t="str">
        <f>IF(AND(AH6112&lt;&gt;"",E6112="Live"),_xlfn.XLOOKUP(_xlfn.TEXTJOIN(" vs ",,C6112:D6112),Calendar!G:G,Calendar!K:K),"")</f>
        <v/>
      </c>
      <c r="AJ6112" s="61" t="str">
        <f>IF(AND(K6112&lt;&gt;"Match of the Day",K6112&lt;&gt;"Match of the Day 2",K6112&lt;&gt;"Match of the Day Repeat"),"",1+MAX($AJ$10:AJ6111))</f>
        <v/>
      </c>
    </row>
    <row r="6113" spans="34:36" x14ac:dyDescent="0.35">
      <c r="AH6113" s="16" t="str">
        <f>IF(AND(B6113="Premier League",E6113="Live"),_xlfn.XLOOKUP(_xlfn.TEXTJOIN(" vs ",,C6113:D6113),Calendar!G:G,Calendar!B:B),IF(AND(B6113="Premier League",E6113="Highlights"),_xlfn.XLOOKUP(H6113,Calendar!O:O,Calendar!N:N,,-1),""))</f>
        <v/>
      </c>
      <c r="AI6113" s="61" t="str">
        <f>IF(AND(AH6113&lt;&gt;"",E6113="Live"),_xlfn.XLOOKUP(_xlfn.TEXTJOIN(" vs ",,C6113:D6113),Calendar!G:G,Calendar!K:K),"")</f>
        <v/>
      </c>
      <c r="AJ6113" s="61" t="str">
        <f>IF(AND(K6113&lt;&gt;"Match of the Day",K6113&lt;&gt;"Match of the Day 2",K6113&lt;&gt;"Match of the Day Repeat"),"",1+MAX($AJ$10:AJ6112))</f>
        <v/>
      </c>
    </row>
    <row r="6114" spans="34:36" x14ac:dyDescent="0.35">
      <c r="AH6114" s="16" t="str">
        <f>IF(AND(B6114="Premier League",E6114="Live"),_xlfn.XLOOKUP(_xlfn.TEXTJOIN(" vs ",,C6114:D6114),Calendar!G:G,Calendar!B:B),IF(AND(B6114="Premier League",E6114="Highlights"),_xlfn.XLOOKUP(H6114,Calendar!O:O,Calendar!N:N,,-1),""))</f>
        <v/>
      </c>
      <c r="AI6114" s="61" t="str">
        <f>IF(AND(AH6114&lt;&gt;"",E6114="Live"),_xlfn.XLOOKUP(_xlfn.TEXTJOIN(" vs ",,C6114:D6114),Calendar!G:G,Calendar!K:K),"")</f>
        <v/>
      </c>
      <c r="AJ6114" s="61" t="str">
        <f>IF(AND(K6114&lt;&gt;"Match of the Day",K6114&lt;&gt;"Match of the Day 2",K6114&lt;&gt;"Match of the Day Repeat"),"",1+MAX($AJ$10:AJ6113))</f>
        <v/>
      </c>
    </row>
    <row r="6115" spans="34:36" x14ac:dyDescent="0.35">
      <c r="AH6115" s="16" t="str">
        <f>IF(AND(B6115="Premier League",E6115="Live"),_xlfn.XLOOKUP(_xlfn.TEXTJOIN(" vs ",,C6115:D6115),Calendar!G:G,Calendar!B:B),IF(AND(B6115="Premier League",E6115="Highlights"),_xlfn.XLOOKUP(H6115,Calendar!O:O,Calendar!N:N,,-1),""))</f>
        <v/>
      </c>
      <c r="AI6115" s="61" t="str">
        <f>IF(AND(AH6115&lt;&gt;"",E6115="Live"),_xlfn.XLOOKUP(_xlfn.TEXTJOIN(" vs ",,C6115:D6115),Calendar!G:G,Calendar!K:K),"")</f>
        <v/>
      </c>
      <c r="AJ6115" s="61" t="str">
        <f>IF(AND(K6115&lt;&gt;"Match of the Day",K6115&lt;&gt;"Match of the Day 2",K6115&lt;&gt;"Match of the Day Repeat"),"",1+MAX($AJ$10:AJ6114))</f>
        <v/>
      </c>
    </row>
    <row r="6116" spans="34:36" x14ac:dyDescent="0.35">
      <c r="AH6116" s="16" t="str">
        <f>IF(AND(B6116="Premier League",E6116="Live"),_xlfn.XLOOKUP(_xlfn.TEXTJOIN(" vs ",,C6116:D6116),Calendar!G:G,Calendar!B:B),IF(AND(B6116="Premier League",E6116="Highlights"),_xlfn.XLOOKUP(H6116,Calendar!O:O,Calendar!N:N,,-1),""))</f>
        <v/>
      </c>
      <c r="AI6116" s="61" t="str">
        <f>IF(AND(AH6116&lt;&gt;"",E6116="Live"),_xlfn.XLOOKUP(_xlfn.TEXTJOIN(" vs ",,C6116:D6116),Calendar!G:G,Calendar!K:K),"")</f>
        <v/>
      </c>
      <c r="AJ6116" s="61" t="str">
        <f>IF(AND(K6116&lt;&gt;"Match of the Day",K6116&lt;&gt;"Match of the Day 2",K6116&lt;&gt;"Match of the Day Repeat"),"",1+MAX($AJ$10:AJ6115))</f>
        <v/>
      </c>
    </row>
    <row r="6117" spans="34:36" x14ac:dyDescent="0.35">
      <c r="AH6117" s="16" t="str">
        <f>IF(AND(B6117="Premier League",E6117="Live"),_xlfn.XLOOKUP(_xlfn.TEXTJOIN(" vs ",,C6117:D6117),Calendar!G:G,Calendar!B:B),IF(AND(B6117="Premier League",E6117="Highlights"),_xlfn.XLOOKUP(H6117,Calendar!O:O,Calendar!N:N,,-1),""))</f>
        <v/>
      </c>
      <c r="AI6117" s="61" t="str">
        <f>IF(AND(AH6117&lt;&gt;"",E6117="Live"),_xlfn.XLOOKUP(_xlfn.TEXTJOIN(" vs ",,C6117:D6117),Calendar!G:G,Calendar!K:K),"")</f>
        <v/>
      </c>
      <c r="AJ6117" s="61" t="str">
        <f>IF(AND(K6117&lt;&gt;"Match of the Day",K6117&lt;&gt;"Match of the Day 2",K6117&lt;&gt;"Match of the Day Repeat"),"",1+MAX($AJ$10:AJ6116))</f>
        <v/>
      </c>
    </row>
    <row r="6118" spans="34:36" x14ac:dyDescent="0.35">
      <c r="AH6118" s="16" t="str">
        <f>IF(AND(B6118="Premier League",E6118="Live"),_xlfn.XLOOKUP(_xlfn.TEXTJOIN(" vs ",,C6118:D6118),Calendar!G:G,Calendar!B:B),IF(AND(B6118="Premier League",E6118="Highlights"),_xlfn.XLOOKUP(H6118,Calendar!O:O,Calendar!N:N,,-1),""))</f>
        <v/>
      </c>
      <c r="AI6118" s="61" t="str">
        <f>IF(AND(AH6118&lt;&gt;"",E6118="Live"),_xlfn.XLOOKUP(_xlfn.TEXTJOIN(" vs ",,C6118:D6118),Calendar!G:G,Calendar!K:K),"")</f>
        <v/>
      </c>
      <c r="AJ6118" s="61" t="str">
        <f>IF(AND(K6118&lt;&gt;"Match of the Day",K6118&lt;&gt;"Match of the Day 2",K6118&lt;&gt;"Match of the Day Repeat"),"",1+MAX($AJ$10:AJ6117))</f>
        <v/>
      </c>
    </row>
    <row r="6119" spans="34:36" x14ac:dyDescent="0.35">
      <c r="AH6119" s="16" t="str">
        <f>IF(AND(B6119="Premier League",E6119="Live"),_xlfn.XLOOKUP(_xlfn.TEXTJOIN(" vs ",,C6119:D6119),Calendar!G:G,Calendar!B:B),IF(AND(B6119="Premier League",E6119="Highlights"),_xlfn.XLOOKUP(H6119,Calendar!O:O,Calendar!N:N,,-1),""))</f>
        <v/>
      </c>
      <c r="AI6119" s="61" t="str">
        <f>IF(AND(AH6119&lt;&gt;"",E6119="Live"),_xlfn.XLOOKUP(_xlfn.TEXTJOIN(" vs ",,C6119:D6119),Calendar!G:G,Calendar!K:K),"")</f>
        <v/>
      </c>
      <c r="AJ6119" s="61" t="str">
        <f>IF(AND(K6119&lt;&gt;"Match of the Day",K6119&lt;&gt;"Match of the Day 2",K6119&lt;&gt;"Match of the Day Repeat"),"",1+MAX($AJ$10:AJ6118))</f>
        <v/>
      </c>
    </row>
    <row r="6120" spans="34:36" x14ac:dyDescent="0.35">
      <c r="AH6120" s="16" t="str">
        <f>IF(AND(B6120="Premier League",E6120="Live"),_xlfn.XLOOKUP(_xlfn.TEXTJOIN(" vs ",,C6120:D6120),Calendar!G:G,Calendar!B:B),IF(AND(B6120="Premier League",E6120="Highlights"),_xlfn.XLOOKUP(H6120,Calendar!O:O,Calendar!N:N,,-1),""))</f>
        <v/>
      </c>
      <c r="AI6120" s="61" t="str">
        <f>IF(AND(AH6120&lt;&gt;"",E6120="Live"),_xlfn.XLOOKUP(_xlfn.TEXTJOIN(" vs ",,C6120:D6120),Calendar!G:G,Calendar!K:K),"")</f>
        <v/>
      </c>
      <c r="AJ6120" s="61" t="str">
        <f>IF(AND(K6120&lt;&gt;"Match of the Day",K6120&lt;&gt;"Match of the Day 2",K6120&lt;&gt;"Match of the Day Repeat"),"",1+MAX($AJ$10:AJ6119))</f>
        <v/>
      </c>
    </row>
    <row r="6121" spans="34:36" x14ac:dyDescent="0.35">
      <c r="AH6121" s="16" t="str">
        <f>IF(AND(B6121="Premier League",E6121="Live"),_xlfn.XLOOKUP(_xlfn.TEXTJOIN(" vs ",,C6121:D6121),Calendar!G:G,Calendar!B:B),IF(AND(B6121="Premier League",E6121="Highlights"),_xlfn.XLOOKUP(H6121,Calendar!O:O,Calendar!N:N,,-1),""))</f>
        <v/>
      </c>
      <c r="AI6121" s="61" t="str">
        <f>IF(AND(AH6121&lt;&gt;"",E6121="Live"),_xlfn.XLOOKUP(_xlfn.TEXTJOIN(" vs ",,C6121:D6121),Calendar!G:G,Calendar!K:K),"")</f>
        <v/>
      </c>
      <c r="AJ6121" s="61" t="str">
        <f>IF(AND(K6121&lt;&gt;"Match of the Day",K6121&lt;&gt;"Match of the Day 2",K6121&lt;&gt;"Match of the Day Repeat"),"",1+MAX($AJ$10:AJ6120))</f>
        <v/>
      </c>
    </row>
    <row r="6122" spans="34:36" x14ac:dyDescent="0.35">
      <c r="AH6122" s="16" t="str">
        <f>IF(AND(B6122="Premier League",E6122="Live"),_xlfn.XLOOKUP(_xlfn.TEXTJOIN(" vs ",,C6122:D6122),Calendar!G:G,Calendar!B:B),IF(AND(B6122="Premier League",E6122="Highlights"),_xlfn.XLOOKUP(H6122,Calendar!O:O,Calendar!N:N,,-1),""))</f>
        <v/>
      </c>
      <c r="AI6122" s="61" t="str">
        <f>IF(AND(AH6122&lt;&gt;"",E6122="Live"),_xlfn.XLOOKUP(_xlfn.TEXTJOIN(" vs ",,C6122:D6122),Calendar!G:G,Calendar!K:K),"")</f>
        <v/>
      </c>
      <c r="AJ6122" s="61" t="str">
        <f>IF(AND(K6122&lt;&gt;"Match of the Day",K6122&lt;&gt;"Match of the Day 2",K6122&lt;&gt;"Match of the Day Repeat"),"",1+MAX($AJ$10:AJ6121))</f>
        <v/>
      </c>
    </row>
    <row r="6123" spans="34:36" x14ac:dyDescent="0.35">
      <c r="AH6123" s="16" t="str">
        <f>IF(AND(B6123="Premier League",E6123="Live"),_xlfn.XLOOKUP(_xlfn.TEXTJOIN(" vs ",,C6123:D6123),Calendar!G:G,Calendar!B:B),IF(AND(B6123="Premier League",E6123="Highlights"),_xlfn.XLOOKUP(H6123,Calendar!O:O,Calendar!N:N,,-1),""))</f>
        <v/>
      </c>
      <c r="AI6123" s="61" t="str">
        <f>IF(AND(AH6123&lt;&gt;"",E6123="Live"),_xlfn.XLOOKUP(_xlfn.TEXTJOIN(" vs ",,C6123:D6123),Calendar!G:G,Calendar!K:K),"")</f>
        <v/>
      </c>
      <c r="AJ6123" s="61" t="str">
        <f>IF(AND(K6123&lt;&gt;"Match of the Day",K6123&lt;&gt;"Match of the Day 2",K6123&lt;&gt;"Match of the Day Repeat"),"",1+MAX($AJ$10:AJ6122))</f>
        <v/>
      </c>
    </row>
    <row r="6124" spans="34:36" x14ac:dyDescent="0.35">
      <c r="AH6124" s="16" t="str">
        <f>IF(AND(B6124="Premier League",E6124="Live"),_xlfn.XLOOKUP(_xlfn.TEXTJOIN(" vs ",,C6124:D6124),Calendar!G:G,Calendar!B:B),IF(AND(B6124="Premier League",E6124="Highlights"),_xlfn.XLOOKUP(H6124,Calendar!O:O,Calendar!N:N,,-1),""))</f>
        <v/>
      </c>
      <c r="AI6124" s="61" t="str">
        <f>IF(AND(AH6124&lt;&gt;"",E6124="Live"),_xlfn.XLOOKUP(_xlfn.TEXTJOIN(" vs ",,C6124:D6124),Calendar!G:G,Calendar!K:K),"")</f>
        <v/>
      </c>
      <c r="AJ6124" s="61" t="str">
        <f>IF(AND(K6124&lt;&gt;"Match of the Day",K6124&lt;&gt;"Match of the Day 2",K6124&lt;&gt;"Match of the Day Repeat"),"",1+MAX($AJ$10:AJ6123))</f>
        <v/>
      </c>
    </row>
    <row r="6125" spans="34:36" x14ac:dyDescent="0.35">
      <c r="AH6125" s="16" t="str">
        <f>IF(AND(B6125="Premier League",E6125="Live"),_xlfn.XLOOKUP(_xlfn.TEXTJOIN(" vs ",,C6125:D6125),Calendar!G:G,Calendar!B:B),IF(AND(B6125="Premier League",E6125="Highlights"),_xlfn.XLOOKUP(H6125,Calendar!O:O,Calendar!N:N,,-1),""))</f>
        <v/>
      </c>
      <c r="AI6125" s="61" t="str">
        <f>IF(AND(AH6125&lt;&gt;"",E6125="Live"),_xlfn.XLOOKUP(_xlfn.TEXTJOIN(" vs ",,C6125:D6125),Calendar!G:G,Calendar!K:K),"")</f>
        <v/>
      </c>
      <c r="AJ6125" s="61" t="str">
        <f>IF(AND(K6125&lt;&gt;"Match of the Day",K6125&lt;&gt;"Match of the Day 2",K6125&lt;&gt;"Match of the Day Repeat"),"",1+MAX($AJ$10:AJ6124))</f>
        <v/>
      </c>
    </row>
    <row r="6126" spans="34:36" x14ac:dyDescent="0.35">
      <c r="AH6126" s="16" t="str">
        <f>IF(AND(B6126="Premier League",E6126="Live"),_xlfn.XLOOKUP(_xlfn.TEXTJOIN(" vs ",,C6126:D6126),Calendar!G:G,Calendar!B:B),IF(AND(B6126="Premier League",E6126="Highlights"),_xlfn.XLOOKUP(H6126,Calendar!O:O,Calendar!N:N,,-1),""))</f>
        <v/>
      </c>
      <c r="AI6126" s="61" t="str">
        <f>IF(AND(AH6126&lt;&gt;"",E6126="Live"),_xlfn.XLOOKUP(_xlfn.TEXTJOIN(" vs ",,C6126:D6126),Calendar!G:G,Calendar!K:K),"")</f>
        <v/>
      </c>
      <c r="AJ6126" s="61" t="str">
        <f>IF(AND(K6126&lt;&gt;"Match of the Day",K6126&lt;&gt;"Match of the Day 2",K6126&lt;&gt;"Match of the Day Repeat"),"",1+MAX($AJ$10:AJ6125))</f>
        <v/>
      </c>
    </row>
    <row r="6127" spans="34:36" x14ac:dyDescent="0.35">
      <c r="AH6127" s="16" t="str">
        <f>IF(AND(B6127="Premier League",E6127="Live"),_xlfn.XLOOKUP(_xlfn.TEXTJOIN(" vs ",,C6127:D6127),Calendar!G:G,Calendar!B:B),IF(AND(B6127="Premier League",E6127="Highlights"),_xlfn.XLOOKUP(H6127,Calendar!O:O,Calendar!N:N,,-1),""))</f>
        <v/>
      </c>
      <c r="AI6127" s="61" t="str">
        <f>IF(AND(AH6127&lt;&gt;"",E6127="Live"),_xlfn.XLOOKUP(_xlfn.TEXTJOIN(" vs ",,C6127:D6127),Calendar!G:G,Calendar!K:K),"")</f>
        <v/>
      </c>
      <c r="AJ6127" s="61" t="str">
        <f>IF(AND(K6127&lt;&gt;"Match of the Day",K6127&lt;&gt;"Match of the Day 2",K6127&lt;&gt;"Match of the Day Repeat"),"",1+MAX($AJ$10:AJ6126))</f>
        <v/>
      </c>
    </row>
    <row r="6128" spans="34:36" x14ac:dyDescent="0.35">
      <c r="AH6128" s="16" t="str">
        <f>IF(AND(B6128="Premier League",E6128="Live"),_xlfn.XLOOKUP(_xlfn.TEXTJOIN(" vs ",,C6128:D6128),Calendar!G:G,Calendar!B:B),IF(AND(B6128="Premier League",E6128="Highlights"),_xlfn.XLOOKUP(H6128,Calendar!O:O,Calendar!N:N,,-1),""))</f>
        <v/>
      </c>
      <c r="AI6128" s="61" t="str">
        <f>IF(AND(AH6128&lt;&gt;"",E6128="Live"),_xlfn.XLOOKUP(_xlfn.TEXTJOIN(" vs ",,C6128:D6128),Calendar!G:G,Calendar!K:K),"")</f>
        <v/>
      </c>
      <c r="AJ6128" s="61" t="str">
        <f>IF(AND(K6128&lt;&gt;"Match of the Day",K6128&lt;&gt;"Match of the Day 2",K6128&lt;&gt;"Match of the Day Repeat"),"",1+MAX($AJ$10:AJ6127))</f>
        <v/>
      </c>
    </row>
    <row r="6129" spans="34:36" x14ac:dyDescent="0.35">
      <c r="AH6129" s="16" t="str">
        <f>IF(AND(B6129="Premier League",E6129="Live"),_xlfn.XLOOKUP(_xlfn.TEXTJOIN(" vs ",,C6129:D6129),Calendar!G:G,Calendar!B:B),IF(AND(B6129="Premier League",E6129="Highlights"),_xlfn.XLOOKUP(H6129,Calendar!O:O,Calendar!N:N,,-1),""))</f>
        <v/>
      </c>
      <c r="AI6129" s="61" t="str">
        <f>IF(AND(AH6129&lt;&gt;"",E6129="Live"),_xlfn.XLOOKUP(_xlfn.TEXTJOIN(" vs ",,C6129:D6129),Calendar!G:G,Calendar!K:K),"")</f>
        <v/>
      </c>
      <c r="AJ6129" s="61" t="str">
        <f>IF(AND(K6129&lt;&gt;"Match of the Day",K6129&lt;&gt;"Match of the Day 2",K6129&lt;&gt;"Match of the Day Repeat"),"",1+MAX($AJ$10:AJ6128))</f>
        <v/>
      </c>
    </row>
    <row r="6130" spans="34:36" x14ac:dyDescent="0.35">
      <c r="AH6130" s="16" t="str">
        <f>IF(AND(B6130="Premier League",E6130="Live"),_xlfn.XLOOKUP(_xlfn.TEXTJOIN(" vs ",,C6130:D6130),Calendar!G:G,Calendar!B:B),IF(AND(B6130="Premier League",E6130="Highlights"),_xlfn.XLOOKUP(H6130,Calendar!O:O,Calendar!N:N,,-1),""))</f>
        <v/>
      </c>
      <c r="AI6130" s="61" t="str">
        <f>IF(AND(AH6130&lt;&gt;"",E6130="Live"),_xlfn.XLOOKUP(_xlfn.TEXTJOIN(" vs ",,C6130:D6130),Calendar!G:G,Calendar!K:K),"")</f>
        <v/>
      </c>
      <c r="AJ6130" s="61" t="str">
        <f>IF(AND(K6130&lt;&gt;"Match of the Day",K6130&lt;&gt;"Match of the Day 2",K6130&lt;&gt;"Match of the Day Repeat"),"",1+MAX($AJ$10:AJ6129))</f>
        <v/>
      </c>
    </row>
    <row r="6131" spans="34:36" x14ac:dyDescent="0.35">
      <c r="AH6131" s="16" t="str">
        <f>IF(AND(B6131="Premier League",E6131="Live"),_xlfn.XLOOKUP(_xlfn.TEXTJOIN(" vs ",,C6131:D6131),Calendar!G:G,Calendar!B:B),IF(AND(B6131="Premier League",E6131="Highlights"),_xlfn.XLOOKUP(H6131,Calendar!O:O,Calendar!N:N,,-1),""))</f>
        <v/>
      </c>
      <c r="AI6131" s="61" t="str">
        <f>IF(AND(AH6131&lt;&gt;"",E6131="Live"),_xlfn.XLOOKUP(_xlfn.TEXTJOIN(" vs ",,C6131:D6131),Calendar!G:G,Calendar!K:K),"")</f>
        <v/>
      </c>
      <c r="AJ6131" s="61" t="str">
        <f>IF(AND(K6131&lt;&gt;"Match of the Day",K6131&lt;&gt;"Match of the Day 2",K6131&lt;&gt;"Match of the Day Repeat"),"",1+MAX($AJ$10:AJ6130))</f>
        <v/>
      </c>
    </row>
    <row r="6132" spans="34:36" x14ac:dyDescent="0.35">
      <c r="AH6132" s="16" t="str">
        <f>IF(AND(B6132="Premier League",E6132="Live"),_xlfn.XLOOKUP(_xlfn.TEXTJOIN(" vs ",,C6132:D6132),Calendar!G:G,Calendar!B:B),IF(AND(B6132="Premier League",E6132="Highlights"),_xlfn.XLOOKUP(H6132,Calendar!O:O,Calendar!N:N,,-1),""))</f>
        <v/>
      </c>
      <c r="AI6132" s="61" t="str">
        <f>IF(AND(AH6132&lt;&gt;"",E6132="Live"),_xlfn.XLOOKUP(_xlfn.TEXTJOIN(" vs ",,C6132:D6132),Calendar!G:G,Calendar!K:K),"")</f>
        <v/>
      </c>
      <c r="AJ6132" s="61" t="str">
        <f>IF(AND(K6132&lt;&gt;"Match of the Day",K6132&lt;&gt;"Match of the Day 2",K6132&lt;&gt;"Match of the Day Repeat"),"",1+MAX($AJ$10:AJ6131))</f>
        <v/>
      </c>
    </row>
    <row r="6133" spans="34:36" x14ac:dyDescent="0.35">
      <c r="AH6133" s="16" t="str">
        <f>IF(AND(B6133="Premier League",E6133="Live"),_xlfn.XLOOKUP(_xlfn.TEXTJOIN(" vs ",,C6133:D6133),Calendar!G:G,Calendar!B:B),IF(AND(B6133="Premier League",E6133="Highlights"),_xlfn.XLOOKUP(H6133,Calendar!O:O,Calendar!N:N,,-1),""))</f>
        <v/>
      </c>
      <c r="AI6133" s="61" t="str">
        <f>IF(AND(AH6133&lt;&gt;"",E6133="Live"),_xlfn.XLOOKUP(_xlfn.TEXTJOIN(" vs ",,C6133:D6133),Calendar!G:G,Calendar!K:K),"")</f>
        <v/>
      </c>
      <c r="AJ6133" s="61" t="str">
        <f>IF(AND(K6133&lt;&gt;"Match of the Day",K6133&lt;&gt;"Match of the Day 2",K6133&lt;&gt;"Match of the Day Repeat"),"",1+MAX($AJ$10:AJ6132))</f>
        <v/>
      </c>
    </row>
    <row r="6134" spans="34:36" x14ac:dyDescent="0.35">
      <c r="AH6134" s="16" t="str">
        <f>IF(AND(B6134="Premier League",E6134="Live"),_xlfn.XLOOKUP(_xlfn.TEXTJOIN(" vs ",,C6134:D6134),Calendar!G:G,Calendar!B:B),IF(AND(B6134="Premier League",E6134="Highlights"),_xlfn.XLOOKUP(H6134,Calendar!O:O,Calendar!N:N,,-1),""))</f>
        <v/>
      </c>
      <c r="AI6134" s="61" t="str">
        <f>IF(AND(AH6134&lt;&gt;"",E6134="Live"),_xlfn.XLOOKUP(_xlfn.TEXTJOIN(" vs ",,C6134:D6134),Calendar!G:G,Calendar!K:K),"")</f>
        <v/>
      </c>
      <c r="AJ6134" s="61" t="str">
        <f>IF(AND(K6134&lt;&gt;"Match of the Day",K6134&lt;&gt;"Match of the Day 2",K6134&lt;&gt;"Match of the Day Repeat"),"",1+MAX($AJ$10:AJ6133))</f>
        <v/>
      </c>
    </row>
    <row r="6135" spans="34:36" x14ac:dyDescent="0.35">
      <c r="AH6135" s="16" t="str">
        <f>IF(AND(B6135="Premier League",E6135="Live"),_xlfn.XLOOKUP(_xlfn.TEXTJOIN(" vs ",,C6135:D6135),Calendar!G:G,Calendar!B:B),IF(AND(B6135="Premier League",E6135="Highlights"),_xlfn.XLOOKUP(H6135,Calendar!O:O,Calendar!N:N,,-1),""))</f>
        <v/>
      </c>
      <c r="AI6135" s="61" t="str">
        <f>IF(AND(AH6135&lt;&gt;"",E6135="Live"),_xlfn.XLOOKUP(_xlfn.TEXTJOIN(" vs ",,C6135:D6135),Calendar!G:G,Calendar!K:K),"")</f>
        <v/>
      </c>
      <c r="AJ6135" s="61" t="str">
        <f>IF(AND(K6135&lt;&gt;"Match of the Day",K6135&lt;&gt;"Match of the Day 2",K6135&lt;&gt;"Match of the Day Repeat"),"",1+MAX($AJ$10:AJ6134))</f>
        <v/>
      </c>
    </row>
    <row r="6136" spans="34:36" x14ac:dyDescent="0.35">
      <c r="AH6136" s="16" t="str">
        <f>IF(AND(B6136="Premier League",E6136="Live"),_xlfn.XLOOKUP(_xlfn.TEXTJOIN(" vs ",,C6136:D6136),Calendar!G:G,Calendar!B:B),IF(AND(B6136="Premier League",E6136="Highlights"),_xlfn.XLOOKUP(H6136,Calendar!O:O,Calendar!N:N,,-1),""))</f>
        <v/>
      </c>
      <c r="AI6136" s="61" t="str">
        <f>IF(AND(AH6136&lt;&gt;"",E6136="Live"),_xlfn.XLOOKUP(_xlfn.TEXTJOIN(" vs ",,C6136:D6136),Calendar!G:G,Calendar!K:K),"")</f>
        <v/>
      </c>
      <c r="AJ6136" s="61" t="str">
        <f>IF(AND(K6136&lt;&gt;"Match of the Day",K6136&lt;&gt;"Match of the Day 2",K6136&lt;&gt;"Match of the Day Repeat"),"",1+MAX($AJ$10:AJ6135))</f>
        <v/>
      </c>
    </row>
    <row r="6137" spans="34:36" x14ac:dyDescent="0.35">
      <c r="AH6137" s="16" t="str">
        <f>IF(AND(B6137="Premier League",E6137="Live"),_xlfn.XLOOKUP(_xlfn.TEXTJOIN(" vs ",,C6137:D6137),Calendar!G:G,Calendar!B:B),IF(AND(B6137="Premier League",E6137="Highlights"),_xlfn.XLOOKUP(H6137,Calendar!O:O,Calendar!N:N,,-1),""))</f>
        <v/>
      </c>
      <c r="AI6137" s="61" t="str">
        <f>IF(AND(AH6137&lt;&gt;"",E6137="Live"),_xlfn.XLOOKUP(_xlfn.TEXTJOIN(" vs ",,C6137:D6137),Calendar!G:G,Calendar!K:K),"")</f>
        <v/>
      </c>
      <c r="AJ6137" s="61" t="str">
        <f>IF(AND(K6137&lt;&gt;"Match of the Day",K6137&lt;&gt;"Match of the Day 2",K6137&lt;&gt;"Match of the Day Repeat"),"",1+MAX($AJ$10:AJ6136))</f>
        <v/>
      </c>
    </row>
    <row r="6138" spans="34:36" x14ac:dyDescent="0.35">
      <c r="AH6138" s="16" t="str">
        <f>IF(AND(B6138="Premier League",E6138="Live"),_xlfn.XLOOKUP(_xlfn.TEXTJOIN(" vs ",,C6138:D6138),Calendar!G:G,Calendar!B:B),IF(AND(B6138="Premier League",E6138="Highlights"),_xlfn.XLOOKUP(H6138,Calendar!O:O,Calendar!N:N,,-1),""))</f>
        <v/>
      </c>
      <c r="AI6138" s="61" t="str">
        <f>IF(AND(AH6138&lt;&gt;"",E6138="Live"),_xlfn.XLOOKUP(_xlfn.TEXTJOIN(" vs ",,C6138:D6138),Calendar!G:G,Calendar!K:K),"")</f>
        <v/>
      </c>
      <c r="AJ6138" s="61" t="str">
        <f>IF(AND(K6138&lt;&gt;"Match of the Day",K6138&lt;&gt;"Match of the Day 2",K6138&lt;&gt;"Match of the Day Repeat"),"",1+MAX($AJ$10:AJ6137))</f>
        <v/>
      </c>
    </row>
    <row r="6139" spans="34:36" x14ac:dyDescent="0.35">
      <c r="AH6139" s="16" t="str">
        <f>IF(AND(B6139="Premier League",E6139="Live"),_xlfn.XLOOKUP(_xlfn.TEXTJOIN(" vs ",,C6139:D6139),Calendar!G:G,Calendar!B:B),IF(AND(B6139="Premier League",E6139="Highlights"),_xlfn.XLOOKUP(H6139,Calendar!O:O,Calendar!N:N,,-1),""))</f>
        <v/>
      </c>
      <c r="AI6139" s="61" t="str">
        <f>IF(AND(AH6139&lt;&gt;"",E6139="Live"),_xlfn.XLOOKUP(_xlfn.TEXTJOIN(" vs ",,C6139:D6139),Calendar!G:G,Calendar!K:K),"")</f>
        <v/>
      </c>
      <c r="AJ6139" s="61" t="str">
        <f>IF(AND(K6139&lt;&gt;"Match of the Day",K6139&lt;&gt;"Match of the Day 2",K6139&lt;&gt;"Match of the Day Repeat"),"",1+MAX($AJ$10:AJ6138))</f>
        <v/>
      </c>
    </row>
    <row r="6140" spans="34:36" x14ac:dyDescent="0.35">
      <c r="AH6140" s="16" t="str">
        <f>IF(AND(B6140="Premier League",E6140="Live"),_xlfn.XLOOKUP(_xlfn.TEXTJOIN(" vs ",,C6140:D6140),Calendar!G:G,Calendar!B:B),IF(AND(B6140="Premier League",E6140="Highlights"),_xlfn.XLOOKUP(H6140,Calendar!O:O,Calendar!N:N,,-1),""))</f>
        <v/>
      </c>
      <c r="AI6140" s="61" t="str">
        <f>IF(AND(AH6140&lt;&gt;"",E6140="Live"),_xlfn.XLOOKUP(_xlfn.TEXTJOIN(" vs ",,C6140:D6140),Calendar!G:G,Calendar!K:K),"")</f>
        <v/>
      </c>
      <c r="AJ6140" s="61" t="str">
        <f>IF(AND(K6140&lt;&gt;"Match of the Day",K6140&lt;&gt;"Match of the Day 2",K6140&lt;&gt;"Match of the Day Repeat"),"",1+MAX($AJ$10:AJ6139))</f>
        <v/>
      </c>
    </row>
    <row r="6141" spans="34:36" x14ac:dyDescent="0.35">
      <c r="AH6141" s="16" t="str">
        <f>IF(AND(B6141="Premier League",E6141="Live"),_xlfn.XLOOKUP(_xlfn.TEXTJOIN(" vs ",,C6141:D6141),Calendar!G:G,Calendar!B:B),IF(AND(B6141="Premier League",E6141="Highlights"),_xlfn.XLOOKUP(H6141,Calendar!O:O,Calendar!N:N,,-1),""))</f>
        <v/>
      </c>
      <c r="AI6141" s="61" t="str">
        <f>IF(AND(AH6141&lt;&gt;"",E6141="Live"),_xlfn.XLOOKUP(_xlfn.TEXTJOIN(" vs ",,C6141:D6141),Calendar!G:G,Calendar!K:K),"")</f>
        <v/>
      </c>
      <c r="AJ6141" s="61" t="str">
        <f>IF(AND(K6141&lt;&gt;"Match of the Day",K6141&lt;&gt;"Match of the Day 2",K6141&lt;&gt;"Match of the Day Repeat"),"",1+MAX($AJ$10:AJ6140))</f>
        <v/>
      </c>
    </row>
    <row r="6142" spans="34:36" x14ac:dyDescent="0.35">
      <c r="AH6142" s="16" t="str">
        <f>IF(AND(B6142="Premier League",E6142="Live"),_xlfn.XLOOKUP(_xlfn.TEXTJOIN(" vs ",,C6142:D6142),Calendar!G:G,Calendar!B:B),IF(AND(B6142="Premier League",E6142="Highlights"),_xlfn.XLOOKUP(H6142,Calendar!O:O,Calendar!N:N,,-1),""))</f>
        <v/>
      </c>
      <c r="AI6142" s="61" t="str">
        <f>IF(AND(AH6142&lt;&gt;"",E6142="Live"),_xlfn.XLOOKUP(_xlfn.TEXTJOIN(" vs ",,C6142:D6142),Calendar!G:G,Calendar!K:K),"")</f>
        <v/>
      </c>
      <c r="AJ6142" s="61" t="str">
        <f>IF(AND(K6142&lt;&gt;"Match of the Day",K6142&lt;&gt;"Match of the Day 2",K6142&lt;&gt;"Match of the Day Repeat"),"",1+MAX($AJ$10:AJ6141))</f>
        <v/>
      </c>
    </row>
    <row r="6143" spans="34:36" x14ac:dyDescent="0.35">
      <c r="AH6143" s="16" t="str">
        <f>IF(AND(B6143="Premier League",E6143="Live"),_xlfn.XLOOKUP(_xlfn.TEXTJOIN(" vs ",,C6143:D6143),Calendar!G:G,Calendar!B:B),IF(AND(B6143="Premier League",E6143="Highlights"),_xlfn.XLOOKUP(H6143,Calendar!O:O,Calendar!N:N,,-1),""))</f>
        <v/>
      </c>
      <c r="AI6143" s="61" t="str">
        <f>IF(AND(AH6143&lt;&gt;"",E6143="Live"),_xlfn.XLOOKUP(_xlfn.TEXTJOIN(" vs ",,C6143:D6143),Calendar!G:G,Calendar!K:K),"")</f>
        <v/>
      </c>
      <c r="AJ6143" s="61" t="str">
        <f>IF(AND(K6143&lt;&gt;"Match of the Day",K6143&lt;&gt;"Match of the Day 2",K6143&lt;&gt;"Match of the Day Repeat"),"",1+MAX($AJ$10:AJ6142))</f>
        <v/>
      </c>
    </row>
    <row r="6144" spans="34:36" x14ac:dyDescent="0.35">
      <c r="AH6144" s="16" t="str">
        <f>IF(AND(B6144="Premier League",E6144="Live"),_xlfn.XLOOKUP(_xlfn.TEXTJOIN(" vs ",,C6144:D6144),Calendar!G:G,Calendar!B:B),IF(AND(B6144="Premier League",E6144="Highlights"),_xlfn.XLOOKUP(H6144,Calendar!O:O,Calendar!N:N,,-1),""))</f>
        <v/>
      </c>
      <c r="AI6144" s="61" t="str">
        <f>IF(AND(AH6144&lt;&gt;"",E6144="Live"),_xlfn.XLOOKUP(_xlfn.TEXTJOIN(" vs ",,C6144:D6144),Calendar!G:G,Calendar!K:K),"")</f>
        <v/>
      </c>
      <c r="AJ6144" s="61" t="str">
        <f>IF(AND(K6144&lt;&gt;"Match of the Day",K6144&lt;&gt;"Match of the Day 2",K6144&lt;&gt;"Match of the Day Repeat"),"",1+MAX($AJ$10:AJ6143))</f>
        <v/>
      </c>
    </row>
    <row r="6145" spans="34:36" x14ac:dyDescent="0.35">
      <c r="AH6145" s="16" t="str">
        <f>IF(AND(B6145="Premier League",E6145="Live"),_xlfn.XLOOKUP(_xlfn.TEXTJOIN(" vs ",,C6145:D6145),Calendar!G:G,Calendar!B:B),IF(AND(B6145="Premier League",E6145="Highlights"),_xlfn.XLOOKUP(H6145,Calendar!O:O,Calendar!N:N,,-1),""))</f>
        <v/>
      </c>
      <c r="AI6145" s="61" t="str">
        <f>IF(AND(AH6145&lt;&gt;"",E6145="Live"),_xlfn.XLOOKUP(_xlfn.TEXTJOIN(" vs ",,C6145:D6145),Calendar!G:G,Calendar!K:K),"")</f>
        <v/>
      </c>
      <c r="AJ6145" s="61" t="str">
        <f>IF(AND(K6145&lt;&gt;"Match of the Day",K6145&lt;&gt;"Match of the Day 2",K6145&lt;&gt;"Match of the Day Repeat"),"",1+MAX($AJ$10:AJ6144))</f>
        <v/>
      </c>
    </row>
    <row r="6146" spans="34:36" x14ac:dyDescent="0.35">
      <c r="AH6146" s="16" t="str">
        <f>IF(AND(B6146="Premier League",E6146="Live"),_xlfn.XLOOKUP(_xlfn.TEXTJOIN(" vs ",,C6146:D6146),Calendar!G:G,Calendar!B:B),IF(AND(B6146="Premier League",E6146="Highlights"),_xlfn.XLOOKUP(H6146,Calendar!O:O,Calendar!N:N,,-1),""))</f>
        <v/>
      </c>
      <c r="AI6146" s="61" t="str">
        <f>IF(AND(AH6146&lt;&gt;"",E6146="Live"),_xlfn.XLOOKUP(_xlfn.TEXTJOIN(" vs ",,C6146:D6146),Calendar!G:G,Calendar!K:K),"")</f>
        <v/>
      </c>
      <c r="AJ6146" s="61" t="str">
        <f>IF(AND(K6146&lt;&gt;"Match of the Day",K6146&lt;&gt;"Match of the Day 2",K6146&lt;&gt;"Match of the Day Repeat"),"",1+MAX($AJ$10:AJ6145))</f>
        <v/>
      </c>
    </row>
    <row r="6147" spans="34:36" x14ac:dyDescent="0.35">
      <c r="AH6147" s="16" t="str">
        <f>IF(AND(B6147="Premier League",E6147="Live"),_xlfn.XLOOKUP(_xlfn.TEXTJOIN(" vs ",,C6147:D6147),Calendar!G:G,Calendar!B:B),IF(AND(B6147="Premier League",E6147="Highlights"),_xlfn.XLOOKUP(H6147,Calendar!O:O,Calendar!N:N,,-1),""))</f>
        <v/>
      </c>
      <c r="AI6147" s="61" t="str">
        <f>IF(AND(AH6147&lt;&gt;"",E6147="Live"),_xlfn.XLOOKUP(_xlfn.TEXTJOIN(" vs ",,C6147:D6147),Calendar!G:G,Calendar!K:K),"")</f>
        <v/>
      </c>
      <c r="AJ6147" s="61" t="str">
        <f>IF(AND(K6147&lt;&gt;"Match of the Day",K6147&lt;&gt;"Match of the Day 2",K6147&lt;&gt;"Match of the Day Repeat"),"",1+MAX($AJ$10:AJ6146))</f>
        <v/>
      </c>
    </row>
    <row r="6148" spans="34:36" x14ac:dyDescent="0.35">
      <c r="AH6148" s="16" t="str">
        <f>IF(AND(B6148="Premier League",E6148="Live"),_xlfn.XLOOKUP(_xlfn.TEXTJOIN(" vs ",,C6148:D6148),Calendar!G:G,Calendar!B:B),IF(AND(B6148="Premier League",E6148="Highlights"),_xlfn.XLOOKUP(H6148,Calendar!O:O,Calendar!N:N,,-1),""))</f>
        <v/>
      </c>
      <c r="AI6148" s="61" t="str">
        <f>IF(AND(AH6148&lt;&gt;"",E6148="Live"),_xlfn.XLOOKUP(_xlfn.TEXTJOIN(" vs ",,C6148:D6148),Calendar!G:G,Calendar!K:K),"")</f>
        <v/>
      </c>
      <c r="AJ6148" s="61" t="str">
        <f>IF(AND(K6148&lt;&gt;"Match of the Day",K6148&lt;&gt;"Match of the Day 2",K6148&lt;&gt;"Match of the Day Repeat"),"",1+MAX($AJ$10:AJ6147))</f>
        <v/>
      </c>
    </row>
    <row r="6149" spans="34:36" x14ac:dyDescent="0.35">
      <c r="AH6149" s="16" t="str">
        <f>IF(AND(B6149="Premier League",E6149="Live"),_xlfn.XLOOKUP(_xlfn.TEXTJOIN(" vs ",,C6149:D6149),Calendar!G:G,Calendar!B:B),IF(AND(B6149="Premier League",E6149="Highlights"),_xlfn.XLOOKUP(H6149,Calendar!O:O,Calendar!N:N,,-1),""))</f>
        <v/>
      </c>
      <c r="AI6149" s="61" t="str">
        <f>IF(AND(AH6149&lt;&gt;"",E6149="Live"),_xlfn.XLOOKUP(_xlfn.TEXTJOIN(" vs ",,C6149:D6149),Calendar!G:G,Calendar!K:K),"")</f>
        <v/>
      </c>
      <c r="AJ6149" s="61" t="str">
        <f>IF(AND(K6149&lt;&gt;"Match of the Day",K6149&lt;&gt;"Match of the Day 2",K6149&lt;&gt;"Match of the Day Repeat"),"",1+MAX($AJ$10:AJ6148))</f>
        <v/>
      </c>
    </row>
    <row r="6150" spans="34:36" x14ac:dyDescent="0.35">
      <c r="AH6150" s="16" t="str">
        <f>IF(AND(B6150="Premier League",E6150="Live"),_xlfn.XLOOKUP(_xlfn.TEXTJOIN(" vs ",,C6150:D6150),Calendar!G:G,Calendar!B:B),IF(AND(B6150="Premier League",E6150="Highlights"),_xlfn.XLOOKUP(H6150,Calendar!O:O,Calendar!N:N,,-1),""))</f>
        <v/>
      </c>
      <c r="AI6150" s="61" t="str">
        <f>IF(AND(AH6150&lt;&gt;"",E6150="Live"),_xlfn.XLOOKUP(_xlfn.TEXTJOIN(" vs ",,C6150:D6150),Calendar!G:G,Calendar!K:K),"")</f>
        <v/>
      </c>
      <c r="AJ6150" s="61" t="str">
        <f>IF(AND(K6150&lt;&gt;"Match of the Day",K6150&lt;&gt;"Match of the Day 2",K6150&lt;&gt;"Match of the Day Repeat"),"",1+MAX($AJ$10:AJ6149))</f>
        <v/>
      </c>
    </row>
    <row r="6151" spans="34:36" x14ac:dyDescent="0.35">
      <c r="AH6151" s="16" t="str">
        <f>IF(AND(B6151="Premier League",E6151="Live"),_xlfn.XLOOKUP(_xlfn.TEXTJOIN(" vs ",,C6151:D6151),Calendar!G:G,Calendar!B:B),IF(AND(B6151="Premier League",E6151="Highlights"),_xlfn.XLOOKUP(H6151,Calendar!O:O,Calendar!N:N,,-1),""))</f>
        <v/>
      </c>
      <c r="AI6151" s="61" t="str">
        <f>IF(AND(AH6151&lt;&gt;"",E6151="Live"),_xlfn.XLOOKUP(_xlfn.TEXTJOIN(" vs ",,C6151:D6151),Calendar!G:G,Calendar!K:K),"")</f>
        <v/>
      </c>
      <c r="AJ6151" s="61" t="str">
        <f>IF(AND(K6151&lt;&gt;"Match of the Day",K6151&lt;&gt;"Match of the Day 2",K6151&lt;&gt;"Match of the Day Repeat"),"",1+MAX($AJ$10:AJ6150))</f>
        <v/>
      </c>
    </row>
    <row r="6152" spans="34:36" x14ac:dyDescent="0.35">
      <c r="AH6152" s="16" t="str">
        <f>IF(AND(B6152="Premier League",E6152="Live"),_xlfn.XLOOKUP(_xlfn.TEXTJOIN(" vs ",,C6152:D6152),Calendar!G:G,Calendar!B:B),IF(AND(B6152="Premier League",E6152="Highlights"),_xlfn.XLOOKUP(H6152,Calendar!O:O,Calendar!N:N,,-1),""))</f>
        <v/>
      </c>
      <c r="AI6152" s="61" t="str">
        <f>IF(AND(AH6152&lt;&gt;"",E6152="Live"),_xlfn.XLOOKUP(_xlfn.TEXTJOIN(" vs ",,C6152:D6152),Calendar!G:G,Calendar!K:K),"")</f>
        <v/>
      </c>
      <c r="AJ6152" s="61" t="str">
        <f>IF(AND(K6152&lt;&gt;"Match of the Day",K6152&lt;&gt;"Match of the Day 2",K6152&lt;&gt;"Match of the Day Repeat"),"",1+MAX($AJ$10:AJ6151))</f>
        <v/>
      </c>
    </row>
    <row r="6153" spans="34:36" x14ac:dyDescent="0.35">
      <c r="AH6153" s="16" t="str">
        <f>IF(AND(B6153="Premier League",E6153="Live"),_xlfn.XLOOKUP(_xlfn.TEXTJOIN(" vs ",,C6153:D6153),Calendar!G:G,Calendar!B:B),IF(AND(B6153="Premier League",E6153="Highlights"),_xlfn.XLOOKUP(H6153,Calendar!O:O,Calendar!N:N,,-1),""))</f>
        <v/>
      </c>
      <c r="AI6153" s="61" t="str">
        <f>IF(AND(AH6153&lt;&gt;"",E6153="Live"),_xlfn.XLOOKUP(_xlfn.TEXTJOIN(" vs ",,C6153:D6153),Calendar!G:G,Calendar!K:K),"")</f>
        <v/>
      </c>
      <c r="AJ6153" s="61" t="str">
        <f>IF(AND(K6153&lt;&gt;"Match of the Day",K6153&lt;&gt;"Match of the Day 2",K6153&lt;&gt;"Match of the Day Repeat"),"",1+MAX($AJ$10:AJ6152))</f>
        <v/>
      </c>
    </row>
    <row r="6154" spans="34:36" x14ac:dyDescent="0.35">
      <c r="AH6154" s="16" t="str">
        <f>IF(AND(B6154="Premier League",E6154="Live"),_xlfn.XLOOKUP(_xlfn.TEXTJOIN(" vs ",,C6154:D6154),Calendar!G:G,Calendar!B:B),IF(AND(B6154="Premier League",E6154="Highlights"),_xlfn.XLOOKUP(H6154,Calendar!O:O,Calendar!N:N,,-1),""))</f>
        <v/>
      </c>
      <c r="AI6154" s="61" t="str">
        <f>IF(AND(AH6154&lt;&gt;"",E6154="Live"),_xlfn.XLOOKUP(_xlfn.TEXTJOIN(" vs ",,C6154:D6154),Calendar!G:G,Calendar!K:K),"")</f>
        <v/>
      </c>
      <c r="AJ6154" s="61" t="str">
        <f>IF(AND(K6154&lt;&gt;"Match of the Day",K6154&lt;&gt;"Match of the Day 2",K6154&lt;&gt;"Match of the Day Repeat"),"",1+MAX($AJ$10:AJ6153))</f>
        <v/>
      </c>
    </row>
    <row r="6155" spans="34:36" x14ac:dyDescent="0.35">
      <c r="AH6155" s="16" t="str">
        <f>IF(AND(B6155="Premier League",E6155="Live"),_xlfn.XLOOKUP(_xlfn.TEXTJOIN(" vs ",,C6155:D6155),Calendar!G:G,Calendar!B:B),IF(AND(B6155="Premier League",E6155="Highlights"),_xlfn.XLOOKUP(H6155,Calendar!O:O,Calendar!N:N,,-1),""))</f>
        <v/>
      </c>
      <c r="AI6155" s="61" t="str">
        <f>IF(AND(AH6155&lt;&gt;"",E6155="Live"),_xlfn.XLOOKUP(_xlfn.TEXTJOIN(" vs ",,C6155:D6155),Calendar!G:G,Calendar!K:K),"")</f>
        <v/>
      </c>
      <c r="AJ6155" s="61" t="str">
        <f>IF(AND(K6155&lt;&gt;"Match of the Day",K6155&lt;&gt;"Match of the Day 2",K6155&lt;&gt;"Match of the Day Repeat"),"",1+MAX($AJ$10:AJ6154))</f>
        <v/>
      </c>
    </row>
    <row r="6156" spans="34:36" x14ac:dyDescent="0.35">
      <c r="AH6156" s="16" t="str">
        <f>IF(AND(B6156="Premier League",E6156="Live"),_xlfn.XLOOKUP(_xlfn.TEXTJOIN(" vs ",,C6156:D6156),Calendar!G:G,Calendar!B:B),IF(AND(B6156="Premier League",E6156="Highlights"),_xlfn.XLOOKUP(H6156,Calendar!O:O,Calendar!N:N,,-1),""))</f>
        <v/>
      </c>
      <c r="AI6156" s="61" t="str">
        <f>IF(AND(AH6156&lt;&gt;"",E6156="Live"),_xlfn.XLOOKUP(_xlfn.TEXTJOIN(" vs ",,C6156:D6156),Calendar!G:G,Calendar!K:K),"")</f>
        <v/>
      </c>
      <c r="AJ6156" s="61" t="str">
        <f>IF(AND(K6156&lt;&gt;"Match of the Day",K6156&lt;&gt;"Match of the Day 2",K6156&lt;&gt;"Match of the Day Repeat"),"",1+MAX($AJ$10:AJ6155))</f>
        <v/>
      </c>
    </row>
    <row r="6157" spans="34:36" x14ac:dyDescent="0.35">
      <c r="AH6157" s="16" t="str">
        <f>IF(AND(B6157="Premier League",E6157="Live"),_xlfn.XLOOKUP(_xlfn.TEXTJOIN(" vs ",,C6157:D6157),Calendar!G:G,Calendar!B:B),IF(AND(B6157="Premier League",E6157="Highlights"),_xlfn.XLOOKUP(H6157,Calendar!O:O,Calendar!N:N,,-1),""))</f>
        <v/>
      </c>
      <c r="AI6157" s="61" t="str">
        <f>IF(AND(AH6157&lt;&gt;"",E6157="Live"),_xlfn.XLOOKUP(_xlfn.TEXTJOIN(" vs ",,C6157:D6157),Calendar!G:G,Calendar!K:K),"")</f>
        <v/>
      </c>
      <c r="AJ6157" s="61" t="str">
        <f>IF(AND(K6157&lt;&gt;"Match of the Day",K6157&lt;&gt;"Match of the Day 2",K6157&lt;&gt;"Match of the Day Repeat"),"",1+MAX($AJ$10:AJ6156))</f>
        <v/>
      </c>
    </row>
    <row r="6158" spans="34:36" x14ac:dyDescent="0.35">
      <c r="AH6158" s="16" t="str">
        <f>IF(AND(B6158="Premier League",E6158="Live"),_xlfn.XLOOKUP(_xlfn.TEXTJOIN(" vs ",,C6158:D6158),Calendar!G:G,Calendar!B:B),IF(AND(B6158="Premier League",E6158="Highlights"),_xlfn.XLOOKUP(H6158,Calendar!O:O,Calendar!N:N,,-1),""))</f>
        <v/>
      </c>
      <c r="AI6158" s="61" t="str">
        <f>IF(AND(AH6158&lt;&gt;"",E6158="Live"),_xlfn.XLOOKUP(_xlfn.TEXTJOIN(" vs ",,C6158:D6158),Calendar!G:G,Calendar!K:K),"")</f>
        <v/>
      </c>
      <c r="AJ6158" s="61" t="str">
        <f>IF(AND(K6158&lt;&gt;"Match of the Day",K6158&lt;&gt;"Match of the Day 2",K6158&lt;&gt;"Match of the Day Repeat"),"",1+MAX($AJ$10:AJ6157))</f>
        <v/>
      </c>
    </row>
    <row r="6159" spans="34:36" x14ac:dyDescent="0.35">
      <c r="AH6159" s="16" t="str">
        <f>IF(AND(B6159="Premier League",E6159="Live"),_xlfn.XLOOKUP(_xlfn.TEXTJOIN(" vs ",,C6159:D6159),Calendar!G:G,Calendar!B:B),IF(AND(B6159="Premier League",E6159="Highlights"),_xlfn.XLOOKUP(H6159,Calendar!O:O,Calendar!N:N,,-1),""))</f>
        <v/>
      </c>
      <c r="AI6159" s="61" t="str">
        <f>IF(AND(AH6159&lt;&gt;"",E6159="Live"),_xlfn.XLOOKUP(_xlfn.TEXTJOIN(" vs ",,C6159:D6159),Calendar!G:G,Calendar!K:K),"")</f>
        <v/>
      </c>
      <c r="AJ6159" s="61" t="str">
        <f>IF(AND(K6159&lt;&gt;"Match of the Day",K6159&lt;&gt;"Match of the Day 2",K6159&lt;&gt;"Match of the Day Repeat"),"",1+MAX($AJ$10:AJ6158))</f>
        <v/>
      </c>
    </row>
    <row r="6160" spans="34:36" x14ac:dyDescent="0.35">
      <c r="AH6160" s="16" t="str">
        <f>IF(AND(B6160="Premier League",E6160="Live"),_xlfn.XLOOKUP(_xlfn.TEXTJOIN(" vs ",,C6160:D6160),Calendar!G:G,Calendar!B:B),IF(AND(B6160="Premier League",E6160="Highlights"),_xlfn.XLOOKUP(H6160,Calendar!O:O,Calendar!N:N,,-1),""))</f>
        <v/>
      </c>
      <c r="AI6160" s="61" t="str">
        <f>IF(AND(AH6160&lt;&gt;"",E6160="Live"),_xlfn.XLOOKUP(_xlfn.TEXTJOIN(" vs ",,C6160:D6160),Calendar!G:G,Calendar!K:K),"")</f>
        <v/>
      </c>
      <c r="AJ6160" s="61" t="str">
        <f>IF(AND(K6160&lt;&gt;"Match of the Day",K6160&lt;&gt;"Match of the Day 2",K6160&lt;&gt;"Match of the Day Repeat"),"",1+MAX($AJ$10:AJ6159))</f>
        <v/>
      </c>
    </row>
    <row r="6161" spans="34:36" x14ac:dyDescent="0.35">
      <c r="AH6161" s="16" t="str">
        <f>IF(AND(B6161="Premier League",E6161="Live"),_xlfn.XLOOKUP(_xlfn.TEXTJOIN(" vs ",,C6161:D6161),Calendar!G:G,Calendar!B:B),IF(AND(B6161="Premier League",E6161="Highlights"),_xlfn.XLOOKUP(H6161,Calendar!O:O,Calendar!N:N,,-1),""))</f>
        <v/>
      </c>
      <c r="AI6161" s="61" t="str">
        <f>IF(AND(AH6161&lt;&gt;"",E6161="Live"),_xlfn.XLOOKUP(_xlfn.TEXTJOIN(" vs ",,C6161:D6161),Calendar!G:G,Calendar!K:K),"")</f>
        <v/>
      </c>
      <c r="AJ6161" s="61" t="str">
        <f>IF(AND(K6161&lt;&gt;"Match of the Day",K6161&lt;&gt;"Match of the Day 2",K6161&lt;&gt;"Match of the Day Repeat"),"",1+MAX($AJ$10:AJ6160))</f>
        <v/>
      </c>
    </row>
    <row r="6162" spans="34:36" x14ac:dyDescent="0.35">
      <c r="AH6162" s="16" t="str">
        <f>IF(AND(B6162="Premier League",E6162="Live"),_xlfn.XLOOKUP(_xlfn.TEXTJOIN(" vs ",,C6162:D6162),Calendar!G:G,Calendar!B:B),IF(AND(B6162="Premier League",E6162="Highlights"),_xlfn.XLOOKUP(H6162,Calendar!O:O,Calendar!N:N,,-1),""))</f>
        <v/>
      </c>
      <c r="AI6162" s="61" t="str">
        <f>IF(AND(AH6162&lt;&gt;"",E6162="Live"),_xlfn.XLOOKUP(_xlfn.TEXTJOIN(" vs ",,C6162:D6162),Calendar!G:G,Calendar!K:K),"")</f>
        <v/>
      </c>
      <c r="AJ6162" s="61" t="str">
        <f>IF(AND(K6162&lt;&gt;"Match of the Day",K6162&lt;&gt;"Match of the Day 2",K6162&lt;&gt;"Match of the Day Repeat"),"",1+MAX($AJ$10:AJ6161))</f>
        <v/>
      </c>
    </row>
    <row r="6163" spans="34:36" x14ac:dyDescent="0.35">
      <c r="AH6163" s="16" t="str">
        <f>IF(AND(B6163="Premier League",E6163="Live"),_xlfn.XLOOKUP(_xlfn.TEXTJOIN(" vs ",,C6163:D6163),Calendar!G:G,Calendar!B:B),IF(AND(B6163="Premier League",E6163="Highlights"),_xlfn.XLOOKUP(H6163,Calendar!O:O,Calendar!N:N,,-1),""))</f>
        <v/>
      </c>
      <c r="AI6163" s="61" t="str">
        <f>IF(AND(AH6163&lt;&gt;"",E6163="Live"),_xlfn.XLOOKUP(_xlfn.TEXTJOIN(" vs ",,C6163:D6163),Calendar!G:G,Calendar!K:K),"")</f>
        <v/>
      </c>
      <c r="AJ6163" s="61" t="str">
        <f>IF(AND(K6163&lt;&gt;"Match of the Day",K6163&lt;&gt;"Match of the Day 2",K6163&lt;&gt;"Match of the Day Repeat"),"",1+MAX($AJ$10:AJ6162))</f>
        <v/>
      </c>
    </row>
    <row r="6164" spans="34:36" x14ac:dyDescent="0.35">
      <c r="AH6164" s="16" t="str">
        <f>IF(AND(B6164="Premier League",E6164="Live"),_xlfn.XLOOKUP(_xlfn.TEXTJOIN(" vs ",,C6164:D6164),Calendar!G:G,Calendar!B:B),IF(AND(B6164="Premier League",E6164="Highlights"),_xlfn.XLOOKUP(H6164,Calendar!O:O,Calendar!N:N,,-1),""))</f>
        <v/>
      </c>
      <c r="AI6164" s="61" t="str">
        <f>IF(AND(AH6164&lt;&gt;"",E6164="Live"),_xlfn.XLOOKUP(_xlfn.TEXTJOIN(" vs ",,C6164:D6164),Calendar!G:G,Calendar!K:K),"")</f>
        <v/>
      </c>
      <c r="AJ6164" s="61" t="str">
        <f>IF(AND(K6164&lt;&gt;"Match of the Day",K6164&lt;&gt;"Match of the Day 2",K6164&lt;&gt;"Match of the Day Repeat"),"",1+MAX($AJ$10:AJ6163))</f>
        <v/>
      </c>
    </row>
    <row r="6165" spans="34:36" x14ac:dyDescent="0.35">
      <c r="AH6165" s="16" t="str">
        <f>IF(AND(B6165="Premier League",E6165="Live"),_xlfn.XLOOKUP(_xlfn.TEXTJOIN(" vs ",,C6165:D6165),Calendar!G:G,Calendar!B:B),IF(AND(B6165="Premier League",E6165="Highlights"),_xlfn.XLOOKUP(H6165,Calendar!O:O,Calendar!N:N,,-1),""))</f>
        <v/>
      </c>
      <c r="AI6165" s="61" t="str">
        <f>IF(AND(AH6165&lt;&gt;"",E6165="Live"),_xlfn.XLOOKUP(_xlfn.TEXTJOIN(" vs ",,C6165:D6165),Calendar!G:G,Calendar!K:K),"")</f>
        <v/>
      </c>
      <c r="AJ6165" s="61" t="str">
        <f>IF(AND(K6165&lt;&gt;"Match of the Day",K6165&lt;&gt;"Match of the Day 2",K6165&lt;&gt;"Match of the Day Repeat"),"",1+MAX($AJ$10:AJ6164))</f>
        <v/>
      </c>
    </row>
    <row r="6166" spans="34:36" x14ac:dyDescent="0.35">
      <c r="AH6166" s="16" t="str">
        <f>IF(AND(B6166="Premier League",E6166="Live"),_xlfn.XLOOKUP(_xlfn.TEXTJOIN(" vs ",,C6166:D6166),Calendar!G:G,Calendar!B:B),IF(AND(B6166="Premier League",E6166="Highlights"),_xlfn.XLOOKUP(H6166,Calendar!O:O,Calendar!N:N,,-1),""))</f>
        <v/>
      </c>
      <c r="AI6166" s="61" t="str">
        <f>IF(AND(AH6166&lt;&gt;"",E6166="Live"),_xlfn.XLOOKUP(_xlfn.TEXTJOIN(" vs ",,C6166:D6166),Calendar!G:G,Calendar!K:K),"")</f>
        <v/>
      </c>
      <c r="AJ6166" s="61" t="str">
        <f>IF(AND(K6166&lt;&gt;"Match of the Day",K6166&lt;&gt;"Match of the Day 2",K6166&lt;&gt;"Match of the Day Repeat"),"",1+MAX($AJ$10:AJ6165))</f>
        <v/>
      </c>
    </row>
    <row r="6167" spans="34:36" x14ac:dyDescent="0.35">
      <c r="AH6167" s="16" t="str">
        <f>IF(AND(B6167="Premier League",E6167="Live"),_xlfn.XLOOKUP(_xlfn.TEXTJOIN(" vs ",,C6167:D6167),Calendar!G:G,Calendar!B:B),IF(AND(B6167="Premier League",E6167="Highlights"),_xlfn.XLOOKUP(H6167,Calendar!O:O,Calendar!N:N,,-1),""))</f>
        <v/>
      </c>
      <c r="AI6167" s="61" t="str">
        <f>IF(AND(AH6167&lt;&gt;"",E6167="Live"),_xlfn.XLOOKUP(_xlfn.TEXTJOIN(" vs ",,C6167:D6167),Calendar!G:G,Calendar!K:K),"")</f>
        <v/>
      </c>
      <c r="AJ6167" s="61" t="str">
        <f>IF(AND(K6167&lt;&gt;"Match of the Day",K6167&lt;&gt;"Match of the Day 2",K6167&lt;&gt;"Match of the Day Repeat"),"",1+MAX($AJ$10:AJ6166))</f>
        <v/>
      </c>
    </row>
    <row r="6168" spans="34:36" x14ac:dyDescent="0.35">
      <c r="AH6168" s="16" t="str">
        <f>IF(AND(B6168="Premier League",E6168="Live"),_xlfn.XLOOKUP(_xlfn.TEXTJOIN(" vs ",,C6168:D6168),Calendar!G:G,Calendar!B:B),IF(AND(B6168="Premier League",E6168="Highlights"),_xlfn.XLOOKUP(H6168,Calendar!O:O,Calendar!N:N,,-1),""))</f>
        <v/>
      </c>
      <c r="AI6168" s="61" t="str">
        <f>IF(AND(AH6168&lt;&gt;"",E6168="Live"),_xlfn.XLOOKUP(_xlfn.TEXTJOIN(" vs ",,C6168:D6168),Calendar!G:G,Calendar!K:K),"")</f>
        <v/>
      </c>
      <c r="AJ6168" s="61" t="str">
        <f>IF(AND(K6168&lt;&gt;"Match of the Day",K6168&lt;&gt;"Match of the Day 2",K6168&lt;&gt;"Match of the Day Repeat"),"",1+MAX($AJ$10:AJ6167))</f>
        <v/>
      </c>
    </row>
    <row r="6169" spans="34:36" x14ac:dyDescent="0.35">
      <c r="AH6169" s="16" t="str">
        <f>IF(AND(B6169="Premier League",E6169="Live"),_xlfn.XLOOKUP(_xlfn.TEXTJOIN(" vs ",,C6169:D6169),Calendar!G:G,Calendar!B:B),IF(AND(B6169="Premier League",E6169="Highlights"),_xlfn.XLOOKUP(H6169,Calendar!O:O,Calendar!N:N,,-1),""))</f>
        <v/>
      </c>
      <c r="AI6169" s="61" t="str">
        <f>IF(AND(AH6169&lt;&gt;"",E6169="Live"),_xlfn.XLOOKUP(_xlfn.TEXTJOIN(" vs ",,C6169:D6169),Calendar!G:G,Calendar!K:K),"")</f>
        <v/>
      </c>
      <c r="AJ6169" s="61" t="str">
        <f>IF(AND(K6169&lt;&gt;"Match of the Day",K6169&lt;&gt;"Match of the Day 2",K6169&lt;&gt;"Match of the Day Repeat"),"",1+MAX($AJ$10:AJ6168))</f>
        <v/>
      </c>
    </row>
    <row r="6170" spans="34:36" x14ac:dyDescent="0.35">
      <c r="AH6170" s="16" t="str">
        <f>IF(AND(B6170="Premier League",E6170="Live"),_xlfn.XLOOKUP(_xlfn.TEXTJOIN(" vs ",,C6170:D6170),Calendar!G:G,Calendar!B:B),IF(AND(B6170="Premier League",E6170="Highlights"),_xlfn.XLOOKUP(H6170,Calendar!O:O,Calendar!N:N,,-1),""))</f>
        <v/>
      </c>
      <c r="AI6170" s="61" t="str">
        <f>IF(AND(AH6170&lt;&gt;"",E6170="Live"),_xlfn.XLOOKUP(_xlfn.TEXTJOIN(" vs ",,C6170:D6170),Calendar!G:G,Calendar!K:K),"")</f>
        <v/>
      </c>
      <c r="AJ6170" s="61" t="str">
        <f>IF(AND(K6170&lt;&gt;"Match of the Day",K6170&lt;&gt;"Match of the Day 2",K6170&lt;&gt;"Match of the Day Repeat"),"",1+MAX($AJ$10:AJ6169))</f>
        <v/>
      </c>
    </row>
    <row r="6171" spans="34:36" x14ac:dyDescent="0.35">
      <c r="AH6171" s="16" t="str">
        <f>IF(AND(B6171="Premier League",E6171="Live"),_xlfn.XLOOKUP(_xlfn.TEXTJOIN(" vs ",,C6171:D6171),Calendar!G:G,Calendar!B:B),IF(AND(B6171="Premier League",E6171="Highlights"),_xlfn.XLOOKUP(H6171,Calendar!O:O,Calendar!N:N,,-1),""))</f>
        <v/>
      </c>
      <c r="AI6171" s="61" t="str">
        <f>IF(AND(AH6171&lt;&gt;"",E6171="Live"),_xlfn.XLOOKUP(_xlfn.TEXTJOIN(" vs ",,C6171:D6171),Calendar!G:G,Calendar!K:K),"")</f>
        <v/>
      </c>
      <c r="AJ6171" s="61" t="str">
        <f>IF(AND(K6171&lt;&gt;"Match of the Day",K6171&lt;&gt;"Match of the Day 2",K6171&lt;&gt;"Match of the Day Repeat"),"",1+MAX($AJ$10:AJ6170))</f>
        <v/>
      </c>
    </row>
    <row r="6172" spans="34:36" x14ac:dyDescent="0.35">
      <c r="AH6172" s="16" t="str">
        <f>IF(AND(B6172="Premier League",E6172="Live"),_xlfn.XLOOKUP(_xlfn.TEXTJOIN(" vs ",,C6172:D6172),Calendar!G:G,Calendar!B:B),IF(AND(B6172="Premier League",E6172="Highlights"),_xlfn.XLOOKUP(H6172,Calendar!O:O,Calendar!N:N,,-1),""))</f>
        <v/>
      </c>
      <c r="AI6172" s="61" t="str">
        <f>IF(AND(AH6172&lt;&gt;"",E6172="Live"),_xlfn.XLOOKUP(_xlfn.TEXTJOIN(" vs ",,C6172:D6172),Calendar!G:G,Calendar!K:K),"")</f>
        <v/>
      </c>
      <c r="AJ6172" s="61" t="str">
        <f>IF(AND(K6172&lt;&gt;"Match of the Day",K6172&lt;&gt;"Match of the Day 2",K6172&lt;&gt;"Match of the Day Repeat"),"",1+MAX($AJ$10:AJ6171))</f>
        <v/>
      </c>
    </row>
    <row r="6173" spans="34:36" x14ac:dyDescent="0.35">
      <c r="AH6173" s="16" t="str">
        <f>IF(AND(B6173="Premier League",E6173="Live"),_xlfn.XLOOKUP(_xlfn.TEXTJOIN(" vs ",,C6173:D6173),Calendar!G:G,Calendar!B:B),IF(AND(B6173="Premier League",E6173="Highlights"),_xlfn.XLOOKUP(H6173,Calendar!O:O,Calendar!N:N,,-1),""))</f>
        <v/>
      </c>
      <c r="AI6173" s="61" t="str">
        <f>IF(AND(AH6173&lt;&gt;"",E6173="Live"),_xlfn.XLOOKUP(_xlfn.TEXTJOIN(" vs ",,C6173:D6173),Calendar!G:G,Calendar!K:K),"")</f>
        <v/>
      </c>
      <c r="AJ6173" s="61" t="str">
        <f>IF(AND(K6173&lt;&gt;"Match of the Day",K6173&lt;&gt;"Match of the Day 2",K6173&lt;&gt;"Match of the Day Repeat"),"",1+MAX($AJ$10:AJ6172))</f>
        <v/>
      </c>
    </row>
    <row r="6174" spans="34:36" x14ac:dyDescent="0.35">
      <c r="AH6174" s="16" t="str">
        <f>IF(AND(B6174="Premier League",E6174="Live"),_xlfn.XLOOKUP(_xlfn.TEXTJOIN(" vs ",,C6174:D6174),Calendar!G:G,Calendar!B:B),IF(AND(B6174="Premier League",E6174="Highlights"),_xlfn.XLOOKUP(H6174,Calendar!O:O,Calendar!N:N,,-1),""))</f>
        <v/>
      </c>
      <c r="AI6174" s="61" t="str">
        <f>IF(AND(AH6174&lt;&gt;"",E6174="Live"),_xlfn.XLOOKUP(_xlfn.TEXTJOIN(" vs ",,C6174:D6174),Calendar!G:G,Calendar!K:K),"")</f>
        <v/>
      </c>
      <c r="AJ6174" s="61" t="str">
        <f>IF(AND(K6174&lt;&gt;"Match of the Day",K6174&lt;&gt;"Match of the Day 2",K6174&lt;&gt;"Match of the Day Repeat"),"",1+MAX($AJ$10:AJ6173))</f>
        <v/>
      </c>
    </row>
    <row r="6175" spans="34:36" x14ac:dyDescent="0.35">
      <c r="AH6175" s="16" t="str">
        <f>IF(AND(B6175="Premier League",E6175="Live"),_xlfn.XLOOKUP(_xlfn.TEXTJOIN(" vs ",,C6175:D6175),Calendar!G:G,Calendar!B:B),IF(AND(B6175="Premier League",E6175="Highlights"),_xlfn.XLOOKUP(H6175,Calendar!O:O,Calendar!N:N,,-1),""))</f>
        <v/>
      </c>
      <c r="AI6175" s="61" t="str">
        <f>IF(AND(AH6175&lt;&gt;"",E6175="Live"),_xlfn.XLOOKUP(_xlfn.TEXTJOIN(" vs ",,C6175:D6175),Calendar!G:G,Calendar!K:K),"")</f>
        <v/>
      </c>
      <c r="AJ6175" s="61" t="str">
        <f>IF(AND(K6175&lt;&gt;"Match of the Day",K6175&lt;&gt;"Match of the Day 2",K6175&lt;&gt;"Match of the Day Repeat"),"",1+MAX($AJ$10:AJ6174))</f>
        <v/>
      </c>
    </row>
    <row r="6176" spans="34:36" x14ac:dyDescent="0.35">
      <c r="AH6176" s="16" t="str">
        <f>IF(AND(B6176="Premier League",E6176="Live"),_xlfn.XLOOKUP(_xlfn.TEXTJOIN(" vs ",,C6176:D6176),Calendar!G:G,Calendar!B:B),IF(AND(B6176="Premier League",E6176="Highlights"),_xlfn.XLOOKUP(H6176,Calendar!O:O,Calendar!N:N,,-1),""))</f>
        <v/>
      </c>
      <c r="AI6176" s="61" t="str">
        <f>IF(AND(AH6176&lt;&gt;"",E6176="Live"),_xlfn.XLOOKUP(_xlfn.TEXTJOIN(" vs ",,C6176:D6176),Calendar!G:G,Calendar!K:K),"")</f>
        <v/>
      </c>
      <c r="AJ6176" s="61" t="str">
        <f>IF(AND(K6176&lt;&gt;"Match of the Day",K6176&lt;&gt;"Match of the Day 2",K6176&lt;&gt;"Match of the Day Repeat"),"",1+MAX($AJ$10:AJ6175))</f>
        <v/>
      </c>
    </row>
    <row r="6177" spans="34:36" x14ac:dyDescent="0.35">
      <c r="AH6177" s="16" t="str">
        <f>IF(AND(B6177="Premier League",E6177="Live"),_xlfn.XLOOKUP(_xlfn.TEXTJOIN(" vs ",,C6177:D6177),Calendar!G:G,Calendar!B:B),IF(AND(B6177="Premier League",E6177="Highlights"),_xlfn.XLOOKUP(H6177,Calendar!O:O,Calendar!N:N,,-1),""))</f>
        <v/>
      </c>
      <c r="AI6177" s="61" t="str">
        <f>IF(AND(AH6177&lt;&gt;"",E6177="Live"),_xlfn.XLOOKUP(_xlfn.TEXTJOIN(" vs ",,C6177:D6177),Calendar!G:G,Calendar!K:K),"")</f>
        <v/>
      </c>
      <c r="AJ6177" s="61" t="str">
        <f>IF(AND(K6177&lt;&gt;"Match of the Day",K6177&lt;&gt;"Match of the Day 2",K6177&lt;&gt;"Match of the Day Repeat"),"",1+MAX($AJ$10:AJ6176))</f>
        <v/>
      </c>
    </row>
    <row r="6178" spans="34:36" x14ac:dyDescent="0.35">
      <c r="AH6178" s="16" t="str">
        <f>IF(AND(B6178="Premier League",E6178="Live"),_xlfn.XLOOKUP(_xlfn.TEXTJOIN(" vs ",,C6178:D6178),Calendar!G:G,Calendar!B:B),IF(AND(B6178="Premier League",E6178="Highlights"),_xlfn.XLOOKUP(H6178,Calendar!O:O,Calendar!N:N,,-1),""))</f>
        <v/>
      </c>
      <c r="AI6178" s="61" t="str">
        <f>IF(AND(AH6178&lt;&gt;"",E6178="Live"),_xlfn.XLOOKUP(_xlfn.TEXTJOIN(" vs ",,C6178:D6178),Calendar!G:G,Calendar!K:K),"")</f>
        <v/>
      </c>
      <c r="AJ6178" s="61" t="str">
        <f>IF(AND(K6178&lt;&gt;"Match of the Day",K6178&lt;&gt;"Match of the Day 2",K6178&lt;&gt;"Match of the Day Repeat"),"",1+MAX($AJ$10:AJ6177))</f>
        <v/>
      </c>
    </row>
    <row r="6179" spans="34:36" x14ac:dyDescent="0.35">
      <c r="AH6179" s="16" t="str">
        <f>IF(AND(B6179="Premier League",E6179="Live"),_xlfn.XLOOKUP(_xlfn.TEXTJOIN(" vs ",,C6179:D6179),Calendar!G:G,Calendar!B:B),IF(AND(B6179="Premier League",E6179="Highlights"),_xlfn.XLOOKUP(H6179,Calendar!O:O,Calendar!N:N,,-1),""))</f>
        <v/>
      </c>
      <c r="AI6179" s="61" t="str">
        <f>IF(AND(AH6179&lt;&gt;"",E6179="Live"),_xlfn.XLOOKUP(_xlfn.TEXTJOIN(" vs ",,C6179:D6179),Calendar!G:G,Calendar!K:K),"")</f>
        <v/>
      </c>
      <c r="AJ6179" s="61" t="str">
        <f>IF(AND(K6179&lt;&gt;"Match of the Day",K6179&lt;&gt;"Match of the Day 2",K6179&lt;&gt;"Match of the Day Repeat"),"",1+MAX($AJ$10:AJ6178))</f>
        <v/>
      </c>
    </row>
    <row r="6180" spans="34:36" x14ac:dyDescent="0.35">
      <c r="AH6180" s="16" t="str">
        <f>IF(AND(B6180="Premier League",E6180="Live"),_xlfn.XLOOKUP(_xlfn.TEXTJOIN(" vs ",,C6180:D6180),Calendar!G:G,Calendar!B:B),IF(AND(B6180="Premier League",E6180="Highlights"),_xlfn.XLOOKUP(H6180,Calendar!O:O,Calendar!N:N,,-1),""))</f>
        <v/>
      </c>
      <c r="AI6180" s="61" t="str">
        <f>IF(AND(AH6180&lt;&gt;"",E6180="Live"),_xlfn.XLOOKUP(_xlfn.TEXTJOIN(" vs ",,C6180:D6180),Calendar!G:G,Calendar!K:K),"")</f>
        <v/>
      </c>
      <c r="AJ6180" s="61" t="str">
        <f>IF(AND(K6180&lt;&gt;"Match of the Day",K6180&lt;&gt;"Match of the Day 2",K6180&lt;&gt;"Match of the Day Repeat"),"",1+MAX($AJ$10:AJ6179))</f>
        <v/>
      </c>
    </row>
    <row r="6181" spans="34:36" x14ac:dyDescent="0.35">
      <c r="AH6181" s="16" t="str">
        <f>IF(AND(B6181="Premier League",E6181="Live"),_xlfn.XLOOKUP(_xlfn.TEXTJOIN(" vs ",,C6181:D6181),Calendar!G:G,Calendar!B:B),IF(AND(B6181="Premier League",E6181="Highlights"),_xlfn.XLOOKUP(H6181,Calendar!O:O,Calendar!N:N,,-1),""))</f>
        <v/>
      </c>
      <c r="AI6181" s="61" t="str">
        <f>IF(AND(AH6181&lt;&gt;"",E6181="Live"),_xlfn.XLOOKUP(_xlfn.TEXTJOIN(" vs ",,C6181:D6181),Calendar!G:G,Calendar!K:K),"")</f>
        <v/>
      </c>
      <c r="AJ6181" s="61" t="str">
        <f>IF(AND(K6181&lt;&gt;"Match of the Day",K6181&lt;&gt;"Match of the Day 2",K6181&lt;&gt;"Match of the Day Repeat"),"",1+MAX($AJ$10:AJ6180))</f>
        <v/>
      </c>
    </row>
    <row r="6182" spans="34:36" x14ac:dyDescent="0.35">
      <c r="AH6182" s="16" t="str">
        <f>IF(AND(B6182="Premier League",E6182="Live"),_xlfn.XLOOKUP(_xlfn.TEXTJOIN(" vs ",,C6182:D6182),Calendar!G:G,Calendar!B:B),IF(AND(B6182="Premier League",E6182="Highlights"),_xlfn.XLOOKUP(H6182,Calendar!O:O,Calendar!N:N,,-1),""))</f>
        <v/>
      </c>
      <c r="AI6182" s="61" t="str">
        <f>IF(AND(AH6182&lt;&gt;"",E6182="Live"),_xlfn.XLOOKUP(_xlfn.TEXTJOIN(" vs ",,C6182:D6182),Calendar!G:G,Calendar!K:K),"")</f>
        <v/>
      </c>
      <c r="AJ6182" s="61" t="str">
        <f>IF(AND(K6182&lt;&gt;"Match of the Day",K6182&lt;&gt;"Match of the Day 2",K6182&lt;&gt;"Match of the Day Repeat"),"",1+MAX($AJ$10:AJ6181))</f>
        <v/>
      </c>
    </row>
    <row r="6183" spans="34:36" x14ac:dyDescent="0.35">
      <c r="AH6183" s="16" t="str">
        <f>IF(AND(B6183="Premier League",E6183="Live"),_xlfn.XLOOKUP(_xlfn.TEXTJOIN(" vs ",,C6183:D6183),Calendar!G:G,Calendar!B:B),IF(AND(B6183="Premier League",E6183="Highlights"),_xlfn.XLOOKUP(H6183,Calendar!O:O,Calendar!N:N,,-1),""))</f>
        <v/>
      </c>
      <c r="AI6183" s="61" t="str">
        <f>IF(AND(AH6183&lt;&gt;"",E6183="Live"),_xlfn.XLOOKUP(_xlfn.TEXTJOIN(" vs ",,C6183:D6183),Calendar!G:G,Calendar!K:K),"")</f>
        <v/>
      </c>
      <c r="AJ6183" s="61" t="str">
        <f>IF(AND(K6183&lt;&gt;"Match of the Day",K6183&lt;&gt;"Match of the Day 2",K6183&lt;&gt;"Match of the Day Repeat"),"",1+MAX($AJ$10:AJ6182))</f>
        <v/>
      </c>
    </row>
    <row r="6184" spans="34:36" x14ac:dyDescent="0.35">
      <c r="AH6184" s="16" t="str">
        <f>IF(AND(B6184="Premier League",E6184="Live"),_xlfn.XLOOKUP(_xlfn.TEXTJOIN(" vs ",,C6184:D6184),Calendar!G:G,Calendar!B:B),IF(AND(B6184="Premier League",E6184="Highlights"),_xlfn.XLOOKUP(H6184,Calendar!O:O,Calendar!N:N,,-1),""))</f>
        <v/>
      </c>
      <c r="AI6184" s="61" t="str">
        <f>IF(AND(AH6184&lt;&gt;"",E6184="Live"),_xlfn.XLOOKUP(_xlfn.TEXTJOIN(" vs ",,C6184:D6184),Calendar!G:G,Calendar!K:K),"")</f>
        <v/>
      </c>
      <c r="AJ6184" s="61" t="str">
        <f>IF(AND(K6184&lt;&gt;"Match of the Day",K6184&lt;&gt;"Match of the Day 2",K6184&lt;&gt;"Match of the Day Repeat"),"",1+MAX($AJ$10:AJ6183))</f>
        <v/>
      </c>
    </row>
    <row r="6185" spans="34:36" x14ac:dyDescent="0.35">
      <c r="AH6185" s="16" t="str">
        <f>IF(AND(B6185="Premier League",E6185="Live"),_xlfn.XLOOKUP(_xlfn.TEXTJOIN(" vs ",,C6185:D6185),Calendar!G:G,Calendar!B:B),IF(AND(B6185="Premier League",E6185="Highlights"),_xlfn.XLOOKUP(H6185,Calendar!O:O,Calendar!N:N,,-1),""))</f>
        <v/>
      </c>
      <c r="AI6185" s="61" t="str">
        <f>IF(AND(AH6185&lt;&gt;"",E6185="Live"),_xlfn.XLOOKUP(_xlfn.TEXTJOIN(" vs ",,C6185:D6185),Calendar!G:G,Calendar!K:K),"")</f>
        <v/>
      </c>
      <c r="AJ6185" s="61" t="str">
        <f>IF(AND(K6185&lt;&gt;"Match of the Day",K6185&lt;&gt;"Match of the Day 2",K6185&lt;&gt;"Match of the Day Repeat"),"",1+MAX($AJ$10:AJ6184))</f>
        <v/>
      </c>
    </row>
    <row r="6186" spans="34:36" x14ac:dyDescent="0.35">
      <c r="AH6186" s="16" t="str">
        <f>IF(AND(B6186="Premier League",E6186="Live"),_xlfn.XLOOKUP(_xlfn.TEXTJOIN(" vs ",,C6186:D6186),Calendar!G:G,Calendar!B:B),IF(AND(B6186="Premier League",E6186="Highlights"),_xlfn.XLOOKUP(H6186,Calendar!O:O,Calendar!N:N,,-1),""))</f>
        <v/>
      </c>
      <c r="AI6186" s="61" t="str">
        <f>IF(AND(AH6186&lt;&gt;"",E6186="Live"),_xlfn.XLOOKUP(_xlfn.TEXTJOIN(" vs ",,C6186:D6186),Calendar!G:G,Calendar!K:K),"")</f>
        <v/>
      </c>
      <c r="AJ6186" s="61" t="str">
        <f>IF(AND(K6186&lt;&gt;"Match of the Day",K6186&lt;&gt;"Match of the Day 2",K6186&lt;&gt;"Match of the Day Repeat"),"",1+MAX($AJ$10:AJ6185))</f>
        <v/>
      </c>
    </row>
    <row r="6187" spans="34:36" x14ac:dyDescent="0.35">
      <c r="AH6187" s="16" t="str">
        <f>IF(AND(B6187="Premier League",E6187="Live"),_xlfn.XLOOKUP(_xlfn.TEXTJOIN(" vs ",,C6187:D6187),Calendar!G:G,Calendar!B:B),IF(AND(B6187="Premier League",E6187="Highlights"),_xlfn.XLOOKUP(H6187,Calendar!O:O,Calendar!N:N,,-1),""))</f>
        <v/>
      </c>
      <c r="AI6187" s="61" t="str">
        <f>IF(AND(AH6187&lt;&gt;"",E6187="Live"),_xlfn.XLOOKUP(_xlfn.TEXTJOIN(" vs ",,C6187:D6187),Calendar!G:G,Calendar!K:K),"")</f>
        <v/>
      </c>
      <c r="AJ6187" s="61" t="str">
        <f>IF(AND(K6187&lt;&gt;"Match of the Day",K6187&lt;&gt;"Match of the Day 2",K6187&lt;&gt;"Match of the Day Repeat"),"",1+MAX($AJ$10:AJ6186))</f>
        <v/>
      </c>
    </row>
    <row r="6188" spans="34:36" x14ac:dyDescent="0.35">
      <c r="AH6188" s="16" t="str">
        <f>IF(AND(B6188="Premier League",E6188="Live"),_xlfn.XLOOKUP(_xlfn.TEXTJOIN(" vs ",,C6188:D6188),Calendar!G:G,Calendar!B:B),IF(AND(B6188="Premier League",E6188="Highlights"),_xlfn.XLOOKUP(H6188,Calendar!O:O,Calendar!N:N,,-1),""))</f>
        <v/>
      </c>
      <c r="AI6188" s="61" t="str">
        <f>IF(AND(AH6188&lt;&gt;"",E6188="Live"),_xlfn.XLOOKUP(_xlfn.TEXTJOIN(" vs ",,C6188:D6188),Calendar!G:G,Calendar!K:K),"")</f>
        <v/>
      </c>
      <c r="AJ6188" s="61" t="str">
        <f>IF(AND(K6188&lt;&gt;"Match of the Day",K6188&lt;&gt;"Match of the Day 2",K6188&lt;&gt;"Match of the Day Repeat"),"",1+MAX($AJ$10:AJ6187))</f>
        <v/>
      </c>
    </row>
    <row r="6189" spans="34:36" x14ac:dyDescent="0.35">
      <c r="AH6189" s="16" t="str">
        <f>IF(AND(B6189="Premier League",E6189="Live"),_xlfn.XLOOKUP(_xlfn.TEXTJOIN(" vs ",,C6189:D6189),Calendar!G:G,Calendar!B:B),IF(AND(B6189="Premier League",E6189="Highlights"),_xlfn.XLOOKUP(H6189,Calendar!O:O,Calendar!N:N,,-1),""))</f>
        <v/>
      </c>
      <c r="AI6189" s="61" t="str">
        <f>IF(AND(AH6189&lt;&gt;"",E6189="Live"),_xlfn.XLOOKUP(_xlfn.TEXTJOIN(" vs ",,C6189:D6189),Calendar!G:G,Calendar!K:K),"")</f>
        <v/>
      </c>
      <c r="AJ6189" s="61" t="str">
        <f>IF(AND(K6189&lt;&gt;"Match of the Day",K6189&lt;&gt;"Match of the Day 2",K6189&lt;&gt;"Match of the Day Repeat"),"",1+MAX($AJ$10:AJ6188))</f>
        <v/>
      </c>
    </row>
    <row r="6190" spans="34:36" x14ac:dyDescent="0.35">
      <c r="AH6190" s="16" t="str">
        <f>IF(AND(B6190="Premier League",E6190="Live"),_xlfn.XLOOKUP(_xlfn.TEXTJOIN(" vs ",,C6190:D6190),Calendar!G:G,Calendar!B:B),IF(AND(B6190="Premier League",E6190="Highlights"),_xlfn.XLOOKUP(H6190,Calendar!O:O,Calendar!N:N,,-1),""))</f>
        <v/>
      </c>
      <c r="AI6190" s="61" t="str">
        <f>IF(AND(AH6190&lt;&gt;"",E6190="Live"),_xlfn.XLOOKUP(_xlfn.TEXTJOIN(" vs ",,C6190:D6190),Calendar!G:G,Calendar!K:K),"")</f>
        <v/>
      </c>
      <c r="AJ6190" s="61" t="str">
        <f>IF(AND(K6190&lt;&gt;"Match of the Day",K6190&lt;&gt;"Match of the Day 2",K6190&lt;&gt;"Match of the Day Repeat"),"",1+MAX($AJ$10:AJ6189))</f>
        <v/>
      </c>
    </row>
    <row r="6191" spans="34:36" x14ac:dyDescent="0.35">
      <c r="AH6191" s="16" t="str">
        <f>IF(AND(B6191="Premier League",E6191="Live"),_xlfn.XLOOKUP(_xlfn.TEXTJOIN(" vs ",,C6191:D6191),Calendar!G:G,Calendar!B:B),IF(AND(B6191="Premier League",E6191="Highlights"),_xlfn.XLOOKUP(H6191,Calendar!O:O,Calendar!N:N,,-1),""))</f>
        <v/>
      </c>
      <c r="AI6191" s="61" t="str">
        <f>IF(AND(AH6191&lt;&gt;"",E6191="Live"),_xlfn.XLOOKUP(_xlfn.TEXTJOIN(" vs ",,C6191:D6191),Calendar!G:G,Calendar!K:K),"")</f>
        <v/>
      </c>
      <c r="AJ6191" s="61" t="str">
        <f>IF(AND(K6191&lt;&gt;"Match of the Day",K6191&lt;&gt;"Match of the Day 2",K6191&lt;&gt;"Match of the Day Repeat"),"",1+MAX($AJ$10:AJ6190))</f>
        <v/>
      </c>
    </row>
    <row r="6192" spans="34:36" x14ac:dyDescent="0.35">
      <c r="AH6192" s="16" t="str">
        <f>IF(AND(B6192="Premier League",E6192="Live"),_xlfn.XLOOKUP(_xlfn.TEXTJOIN(" vs ",,C6192:D6192),Calendar!G:G,Calendar!B:B),IF(AND(B6192="Premier League",E6192="Highlights"),_xlfn.XLOOKUP(H6192,Calendar!O:O,Calendar!N:N,,-1),""))</f>
        <v/>
      </c>
      <c r="AI6192" s="61" t="str">
        <f>IF(AND(AH6192&lt;&gt;"",E6192="Live"),_xlfn.XLOOKUP(_xlfn.TEXTJOIN(" vs ",,C6192:D6192),Calendar!G:G,Calendar!K:K),"")</f>
        <v/>
      </c>
      <c r="AJ6192" s="61" t="str">
        <f>IF(AND(K6192&lt;&gt;"Match of the Day",K6192&lt;&gt;"Match of the Day 2",K6192&lt;&gt;"Match of the Day Repeat"),"",1+MAX($AJ$10:AJ6191))</f>
        <v/>
      </c>
    </row>
    <row r="6193" spans="34:36" x14ac:dyDescent="0.35">
      <c r="AH6193" s="16" t="str">
        <f>IF(AND(B6193="Premier League",E6193="Live"),_xlfn.XLOOKUP(_xlfn.TEXTJOIN(" vs ",,C6193:D6193),Calendar!G:G,Calendar!B:B),IF(AND(B6193="Premier League",E6193="Highlights"),_xlfn.XLOOKUP(H6193,Calendar!O:O,Calendar!N:N,,-1),""))</f>
        <v/>
      </c>
      <c r="AI6193" s="61" t="str">
        <f>IF(AND(AH6193&lt;&gt;"",E6193="Live"),_xlfn.XLOOKUP(_xlfn.TEXTJOIN(" vs ",,C6193:D6193),Calendar!G:G,Calendar!K:K),"")</f>
        <v/>
      </c>
      <c r="AJ6193" s="61" t="str">
        <f>IF(AND(K6193&lt;&gt;"Match of the Day",K6193&lt;&gt;"Match of the Day 2",K6193&lt;&gt;"Match of the Day Repeat"),"",1+MAX($AJ$10:AJ6192))</f>
        <v/>
      </c>
    </row>
    <row r="6194" spans="34:36" x14ac:dyDescent="0.35">
      <c r="AH6194" s="16" t="str">
        <f>IF(AND(B6194="Premier League",E6194="Live"),_xlfn.XLOOKUP(_xlfn.TEXTJOIN(" vs ",,C6194:D6194),Calendar!G:G,Calendar!B:B),IF(AND(B6194="Premier League",E6194="Highlights"),_xlfn.XLOOKUP(H6194,Calendar!O:O,Calendar!N:N,,-1),""))</f>
        <v/>
      </c>
      <c r="AI6194" s="61" t="str">
        <f>IF(AND(AH6194&lt;&gt;"",E6194="Live"),_xlfn.XLOOKUP(_xlfn.TEXTJOIN(" vs ",,C6194:D6194),Calendar!G:G,Calendar!K:K),"")</f>
        <v/>
      </c>
      <c r="AJ6194" s="61" t="str">
        <f>IF(AND(K6194&lt;&gt;"Match of the Day",K6194&lt;&gt;"Match of the Day 2",K6194&lt;&gt;"Match of the Day Repeat"),"",1+MAX($AJ$10:AJ6193))</f>
        <v/>
      </c>
    </row>
    <row r="6195" spans="34:36" x14ac:dyDescent="0.35">
      <c r="AH6195" s="16" t="str">
        <f>IF(AND(B6195="Premier League",E6195="Live"),_xlfn.XLOOKUP(_xlfn.TEXTJOIN(" vs ",,C6195:D6195),Calendar!G:G,Calendar!B:B),IF(AND(B6195="Premier League",E6195="Highlights"),_xlfn.XLOOKUP(H6195,Calendar!O:O,Calendar!N:N,,-1),""))</f>
        <v/>
      </c>
      <c r="AI6195" s="61" t="str">
        <f>IF(AND(AH6195&lt;&gt;"",E6195="Live"),_xlfn.XLOOKUP(_xlfn.TEXTJOIN(" vs ",,C6195:D6195),Calendar!G:G,Calendar!K:K),"")</f>
        <v/>
      </c>
      <c r="AJ6195" s="61" t="str">
        <f>IF(AND(K6195&lt;&gt;"Match of the Day",K6195&lt;&gt;"Match of the Day 2",K6195&lt;&gt;"Match of the Day Repeat"),"",1+MAX($AJ$10:AJ6194))</f>
        <v/>
      </c>
    </row>
    <row r="6196" spans="34:36" x14ac:dyDescent="0.35">
      <c r="AH6196" s="16" t="str">
        <f>IF(AND(B6196="Premier League",E6196="Live"),_xlfn.XLOOKUP(_xlfn.TEXTJOIN(" vs ",,C6196:D6196),Calendar!G:G,Calendar!B:B),IF(AND(B6196="Premier League",E6196="Highlights"),_xlfn.XLOOKUP(H6196,Calendar!O:O,Calendar!N:N,,-1),""))</f>
        <v/>
      </c>
      <c r="AI6196" s="61" t="str">
        <f>IF(AND(AH6196&lt;&gt;"",E6196="Live"),_xlfn.XLOOKUP(_xlfn.TEXTJOIN(" vs ",,C6196:D6196),Calendar!G:G,Calendar!K:K),"")</f>
        <v/>
      </c>
      <c r="AJ6196" s="61" t="str">
        <f>IF(AND(K6196&lt;&gt;"Match of the Day",K6196&lt;&gt;"Match of the Day 2",K6196&lt;&gt;"Match of the Day Repeat"),"",1+MAX($AJ$10:AJ6195))</f>
        <v/>
      </c>
    </row>
    <row r="6197" spans="34:36" x14ac:dyDescent="0.35">
      <c r="AH6197" s="16" t="str">
        <f>IF(AND(B6197="Premier League",E6197="Live"),_xlfn.XLOOKUP(_xlfn.TEXTJOIN(" vs ",,C6197:D6197),Calendar!G:G,Calendar!B:B),IF(AND(B6197="Premier League",E6197="Highlights"),_xlfn.XLOOKUP(H6197,Calendar!O:O,Calendar!N:N,,-1),""))</f>
        <v/>
      </c>
      <c r="AI6197" s="61" t="str">
        <f>IF(AND(AH6197&lt;&gt;"",E6197="Live"),_xlfn.XLOOKUP(_xlfn.TEXTJOIN(" vs ",,C6197:D6197),Calendar!G:G,Calendar!K:K),"")</f>
        <v/>
      </c>
      <c r="AJ6197" s="61" t="str">
        <f>IF(AND(K6197&lt;&gt;"Match of the Day",K6197&lt;&gt;"Match of the Day 2",K6197&lt;&gt;"Match of the Day Repeat"),"",1+MAX($AJ$10:AJ6196))</f>
        <v/>
      </c>
    </row>
    <row r="6198" spans="34:36" x14ac:dyDescent="0.35">
      <c r="AH6198" s="16" t="str">
        <f>IF(AND(B6198="Premier League",E6198="Live"),_xlfn.XLOOKUP(_xlfn.TEXTJOIN(" vs ",,C6198:D6198),Calendar!G:G,Calendar!B:B),IF(AND(B6198="Premier League",E6198="Highlights"),_xlfn.XLOOKUP(H6198,Calendar!O:O,Calendar!N:N,,-1),""))</f>
        <v/>
      </c>
      <c r="AI6198" s="61" t="str">
        <f>IF(AND(AH6198&lt;&gt;"",E6198="Live"),_xlfn.XLOOKUP(_xlfn.TEXTJOIN(" vs ",,C6198:D6198),Calendar!G:G,Calendar!K:K),"")</f>
        <v/>
      </c>
      <c r="AJ6198" s="61" t="str">
        <f>IF(AND(K6198&lt;&gt;"Match of the Day",K6198&lt;&gt;"Match of the Day 2",K6198&lt;&gt;"Match of the Day Repeat"),"",1+MAX($AJ$10:AJ6197))</f>
        <v/>
      </c>
    </row>
    <row r="6199" spans="34:36" x14ac:dyDescent="0.35">
      <c r="AH6199" s="16" t="str">
        <f>IF(AND(B6199="Premier League",E6199="Live"),_xlfn.XLOOKUP(_xlfn.TEXTJOIN(" vs ",,C6199:D6199),Calendar!G:G,Calendar!B:B),IF(AND(B6199="Premier League",E6199="Highlights"),_xlfn.XLOOKUP(H6199,Calendar!O:O,Calendar!N:N,,-1),""))</f>
        <v/>
      </c>
      <c r="AI6199" s="61" t="str">
        <f>IF(AND(AH6199&lt;&gt;"",E6199="Live"),_xlfn.XLOOKUP(_xlfn.TEXTJOIN(" vs ",,C6199:D6199),Calendar!G:G,Calendar!K:K),"")</f>
        <v/>
      </c>
      <c r="AJ6199" s="61" t="str">
        <f>IF(AND(K6199&lt;&gt;"Match of the Day",K6199&lt;&gt;"Match of the Day 2",K6199&lt;&gt;"Match of the Day Repeat"),"",1+MAX($AJ$10:AJ6198))</f>
        <v/>
      </c>
    </row>
    <row r="6200" spans="34:36" x14ac:dyDescent="0.35">
      <c r="AH6200" s="16" t="str">
        <f>IF(AND(B6200="Premier League",E6200="Live"),_xlfn.XLOOKUP(_xlfn.TEXTJOIN(" vs ",,C6200:D6200),Calendar!G:G,Calendar!B:B),IF(AND(B6200="Premier League",E6200="Highlights"),_xlfn.XLOOKUP(H6200,Calendar!O:O,Calendar!N:N,,-1),""))</f>
        <v/>
      </c>
      <c r="AI6200" s="61" t="str">
        <f>IF(AND(AH6200&lt;&gt;"",E6200="Live"),_xlfn.XLOOKUP(_xlfn.TEXTJOIN(" vs ",,C6200:D6200),Calendar!G:G,Calendar!K:K),"")</f>
        <v/>
      </c>
      <c r="AJ6200" s="61" t="str">
        <f>IF(AND(K6200&lt;&gt;"Match of the Day",K6200&lt;&gt;"Match of the Day 2",K6200&lt;&gt;"Match of the Day Repeat"),"",1+MAX($AJ$10:AJ6199))</f>
        <v/>
      </c>
    </row>
    <row r="6201" spans="34:36" x14ac:dyDescent="0.35">
      <c r="AH6201" s="16" t="str">
        <f>IF(AND(B6201="Premier League",E6201="Live"),_xlfn.XLOOKUP(_xlfn.TEXTJOIN(" vs ",,C6201:D6201),Calendar!G:G,Calendar!B:B),IF(AND(B6201="Premier League",E6201="Highlights"),_xlfn.XLOOKUP(H6201,Calendar!O:O,Calendar!N:N,,-1),""))</f>
        <v/>
      </c>
      <c r="AI6201" s="61" t="str">
        <f>IF(AND(AH6201&lt;&gt;"",E6201="Live"),_xlfn.XLOOKUP(_xlfn.TEXTJOIN(" vs ",,C6201:D6201),Calendar!G:G,Calendar!K:K),"")</f>
        <v/>
      </c>
      <c r="AJ6201" s="61" t="str">
        <f>IF(AND(K6201&lt;&gt;"Match of the Day",K6201&lt;&gt;"Match of the Day 2",K6201&lt;&gt;"Match of the Day Repeat"),"",1+MAX($AJ$10:AJ6200))</f>
        <v/>
      </c>
    </row>
    <row r="6202" spans="34:36" x14ac:dyDescent="0.35">
      <c r="AH6202" s="16" t="str">
        <f>IF(AND(B6202="Premier League",E6202="Live"),_xlfn.XLOOKUP(_xlfn.TEXTJOIN(" vs ",,C6202:D6202),Calendar!G:G,Calendar!B:B),IF(AND(B6202="Premier League",E6202="Highlights"),_xlfn.XLOOKUP(H6202,Calendar!O:O,Calendar!N:N,,-1),""))</f>
        <v/>
      </c>
      <c r="AI6202" s="61" t="str">
        <f>IF(AND(AH6202&lt;&gt;"",E6202="Live"),_xlfn.XLOOKUP(_xlfn.TEXTJOIN(" vs ",,C6202:D6202),Calendar!G:G,Calendar!K:K),"")</f>
        <v/>
      </c>
      <c r="AJ6202" s="61" t="str">
        <f>IF(AND(K6202&lt;&gt;"Match of the Day",K6202&lt;&gt;"Match of the Day 2",K6202&lt;&gt;"Match of the Day Repeat"),"",1+MAX($AJ$10:AJ6201))</f>
        <v/>
      </c>
    </row>
    <row r="6203" spans="34:36" x14ac:dyDescent="0.35">
      <c r="AH6203" s="16" t="str">
        <f>IF(AND(B6203="Premier League",E6203="Live"),_xlfn.XLOOKUP(_xlfn.TEXTJOIN(" vs ",,C6203:D6203),Calendar!G:G,Calendar!B:B),IF(AND(B6203="Premier League",E6203="Highlights"),_xlfn.XLOOKUP(H6203,Calendar!O:O,Calendar!N:N,,-1),""))</f>
        <v/>
      </c>
      <c r="AI6203" s="61" t="str">
        <f>IF(AND(AH6203&lt;&gt;"",E6203="Live"),_xlfn.XLOOKUP(_xlfn.TEXTJOIN(" vs ",,C6203:D6203),Calendar!G:G,Calendar!K:K),"")</f>
        <v/>
      </c>
      <c r="AJ6203" s="61" t="str">
        <f>IF(AND(K6203&lt;&gt;"Match of the Day",K6203&lt;&gt;"Match of the Day 2",K6203&lt;&gt;"Match of the Day Repeat"),"",1+MAX($AJ$10:AJ6202))</f>
        <v/>
      </c>
    </row>
    <row r="6204" spans="34:36" x14ac:dyDescent="0.35">
      <c r="AH6204" s="16" t="str">
        <f>IF(AND(B6204="Premier League",E6204="Live"),_xlfn.XLOOKUP(_xlfn.TEXTJOIN(" vs ",,C6204:D6204),Calendar!G:G,Calendar!B:B),IF(AND(B6204="Premier League",E6204="Highlights"),_xlfn.XLOOKUP(H6204,Calendar!O:O,Calendar!N:N,,-1),""))</f>
        <v/>
      </c>
      <c r="AI6204" s="61" t="str">
        <f>IF(AND(AH6204&lt;&gt;"",E6204="Live"),_xlfn.XLOOKUP(_xlfn.TEXTJOIN(" vs ",,C6204:D6204),Calendar!G:G,Calendar!K:K),"")</f>
        <v/>
      </c>
      <c r="AJ6204" s="61" t="str">
        <f>IF(AND(K6204&lt;&gt;"Match of the Day",K6204&lt;&gt;"Match of the Day 2",K6204&lt;&gt;"Match of the Day Repeat"),"",1+MAX($AJ$10:AJ6203))</f>
        <v/>
      </c>
    </row>
    <row r="6205" spans="34:36" x14ac:dyDescent="0.35">
      <c r="AH6205" s="16" t="str">
        <f>IF(AND(B6205="Premier League",E6205="Live"),_xlfn.XLOOKUP(_xlfn.TEXTJOIN(" vs ",,C6205:D6205),Calendar!G:G,Calendar!B:B),IF(AND(B6205="Premier League",E6205="Highlights"),_xlfn.XLOOKUP(H6205,Calendar!O:O,Calendar!N:N,,-1),""))</f>
        <v/>
      </c>
      <c r="AI6205" s="61" t="str">
        <f>IF(AND(AH6205&lt;&gt;"",E6205="Live"),_xlfn.XLOOKUP(_xlfn.TEXTJOIN(" vs ",,C6205:D6205),Calendar!G:G,Calendar!K:K),"")</f>
        <v/>
      </c>
      <c r="AJ6205" s="61" t="str">
        <f>IF(AND(K6205&lt;&gt;"Match of the Day",K6205&lt;&gt;"Match of the Day 2",K6205&lt;&gt;"Match of the Day Repeat"),"",1+MAX($AJ$10:AJ6204))</f>
        <v/>
      </c>
    </row>
    <row r="6206" spans="34:36" x14ac:dyDescent="0.35">
      <c r="AH6206" s="16" t="str">
        <f>IF(AND(B6206="Premier League",E6206="Live"),_xlfn.XLOOKUP(_xlfn.TEXTJOIN(" vs ",,C6206:D6206),Calendar!G:G,Calendar!B:B),IF(AND(B6206="Premier League",E6206="Highlights"),_xlfn.XLOOKUP(H6206,Calendar!O:O,Calendar!N:N,,-1),""))</f>
        <v/>
      </c>
      <c r="AI6206" s="61" t="str">
        <f>IF(AND(AH6206&lt;&gt;"",E6206="Live"),_xlfn.XLOOKUP(_xlfn.TEXTJOIN(" vs ",,C6206:D6206),Calendar!G:G,Calendar!K:K),"")</f>
        <v/>
      </c>
      <c r="AJ6206" s="61" t="str">
        <f>IF(AND(K6206&lt;&gt;"Match of the Day",K6206&lt;&gt;"Match of the Day 2",K6206&lt;&gt;"Match of the Day Repeat"),"",1+MAX($AJ$10:AJ6205))</f>
        <v/>
      </c>
    </row>
    <row r="6207" spans="34:36" x14ac:dyDescent="0.35">
      <c r="AH6207" s="16" t="str">
        <f>IF(AND(B6207="Premier League",E6207="Live"),_xlfn.XLOOKUP(_xlfn.TEXTJOIN(" vs ",,C6207:D6207),Calendar!G:G,Calendar!B:B),IF(AND(B6207="Premier League",E6207="Highlights"),_xlfn.XLOOKUP(H6207,Calendar!O:O,Calendar!N:N,,-1),""))</f>
        <v/>
      </c>
      <c r="AI6207" s="61" t="str">
        <f>IF(AND(AH6207&lt;&gt;"",E6207="Live"),_xlfn.XLOOKUP(_xlfn.TEXTJOIN(" vs ",,C6207:D6207),Calendar!G:G,Calendar!K:K),"")</f>
        <v/>
      </c>
      <c r="AJ6207" s="61" t="str">
        <f>IF(AND(K6207&lt;&gt;"Match of the Day",K6207&lt;&gt;"Match of the Day 2",K6207&lt;&gt;"Match of the Day Repeat"),"",1+MAX($AJ$10:AJ6206))</f>
        <v/>
      </c>
    </row>
    <row r="6208" spans="34:36" x14ac:dyDescent="0.35">
      <c r="AH6208" s="16" t="str">
        <f>IF(AND(B6208="Premier League",E6208="Live"),_xlfn.XLOOKUP(_xlfn.TEXTJOIN(" vs ",,C6208:D6208),Calendar!G:G,Calendar!B:B),IF(AND(B6208="Premier League",E6208="Highlights"),_xlfn.XLOOKUP(H6208,Calendar!O:O,Calendar!N:N,,-1),""))</f>
        <v/>
      </c>
      <c r="AI6208" s="61" t="str">
        <f>IF(AND(AH6208&lt;&gt;"",E6208="Live"),_xlfn.XLOOKUP(_xlfn.TEXTJOIN(" vs ",,C6208:D6208),Calendar!G:G,Calendar!K:K),"")</f>
        <v/>
      </c>
      <c r="AJ6208" s="61" t="str">
        <f>IF(AND(K6208&lt;&gt;"Match of the Day",K6208&lt;&gt;"Match of the Day 2",K6208&lt;&gt;"Match of the Day Repeat"),"",1+MAX($AJ$10:AJ6207))</f>
        <v/>
      </c>
    </row>
    <row r="6209" spans="34:36" x14ac:dyDescent="0.35">
      <c r="AH6209" s="16" t="str">
        <f>IF(AND(B6209="Premier League",E6209="Live"),_xlfn.XLOOKUP(_xlfn.TEXTJOIN(" vs ",,C6209:D6209),Calendar!G:G,Calendar!B:B),IF(AND(B6209="Premier League",E6209="Highlights"),_xlfn.XLOOKUP(H6209,Calendar!O:O,Calendar!N:N,,-1),""))</f>
        <v/>
      </c>
      <c r="AI6209" s="61" t="str">
        <f>IF(AND(AH6209&lt;&gt;"",E6209="Live"),_xlfn.XLOOKUP(_xlfn.TEXTJOIN(" vs ",,C6209:D6209),Calendar!G:G,Calendar!K:K),"")</f>
        <v/>
      </c>
      <c r="AJ6209" s="61" t="str">
        <f>IF(AND(K6209&lt;&gt;"Match of the Day",K6209&lt;&gt;"Match of the Day 2",K6209&lt;&gt;"Match of the Day Repeat"),"",1+MAX($AJ$10:AJ6208))</f>
        <v/>
      </c>
    </row>
    <row r="6210" spans="34:36" x14ac:dyDescent="0.35">
      <c r="AH6210" s="16" t="str">
        <f>IF(AND(B6210="Premier League",E6210="Live"),_xlfn.XLOOKUP(_xlfn.TEXTJOIN(" vs ",,C6210:D6210),Calendar!G:G,Calendar!B:B),IF(AND(B6210="Premier League",E6210="Highlights"),_xlfn.XLOOKUP(H6210,Calendar!O:O,Calendar!N:N,,-1),""))</f>
        <v/>
      </c>
      <c r="AI6210" s="61" t="str">
        <f>IF(AND(AH6210&lt;&gt;"",E6210="Live"),_xlfn.XLOOKUP(_xlfn.TEXTJOIN(" vs ",,C6210:D6210),Calendar!G:G,Calendar!K:K),"")</f>
        <v/>
      </c>
      <c r="AJ6210" s="61" t="str">
        <f>IF(AND(K6210&lt;&gt;"Match of the Day",K6210&lt;&gt;"Match of the Day 2",K6210&lt;&gt;"Match of the Day Repeat"),"",1+MAX($AJ$10:AJ6209))</f>
        <v/>
      </c>
    </row>
    <row r="6211" spans="34:36" x14ac:dyDescent="0.35">
      <c r="AH6211" s="16" t="str">
        <f>IF(AND(B6211="Premier League",E6211="Live"),_xlfn.XLOOKUP(_xlfn.TEXTJOIN(" vs ",,C6211:D6211),Calendar!G:G,Calendar!B:B),IF(AND(B6211="Premier League",E6211="Highlights"),_xlfn.XLOOKUP(H6211,Calendar!O:O,Calendar!N:N,,-1),""))</f>
        <v/>
      </c>
      <c r="AI6211" s="61" t="str">
        <f>IF(AND(AH6211&lt;&gt;"",E6211="Live"),_xlfn.XLOOKUP(_xlfn.TEXTJOIN(" vs ",,C6211:D6211),Calendar!G:G,Calendar!K:K),"")</f>
        <v/>
      </c>
      <c r="AJ6211" s="61" t="str">
        <f>IF(AND(K6211&lt;&gt;"Match of the Day",K6211&lt;&gt;"Match of the Day 2",K6211&lt;&gt;"Match of the Day Repeat"),"",1+MAX($AJ$10:AJ6210))</f>
        <v/>
      </c>
    </row>
    <row r="6212" spans="34:36" x14ac:dyDescent="0.35">
      <c r="AH6212" s="16" t="str">
        <f>IF(AND(B6212="Premier League",E6212="Live"),_xlfn.XLOOKUP(_xlfn.TEXTJOIN(" vs ",,C6212:D6212),Calendar!G:G,Calendar!B:B),IF(AND(B6212="Premier League",E6212="Highlights"),_xlfn.XLOOKUP(H6212,Calendar!O:O,Calendar!N:N,,-1),""))</f>
        <v/>
      </c>
      <c r="AI6212" s="61" t="str">
        <f>IF(AND(AH6212&lt;&gt;"",E6212="Live"),_xlfn.XLOOKUP(_xlfn.TEXTJOIN(" vs ",,C6212:D6212),Calendar!G:G,Calendar!K:K),"")</f>
        <v/>
      </c>
      <c r="AJ6212" s="61" t="str">
        <f>IF(AND(K6212&lt;&gt;"Match of the Day",K6212&lt;&gt;"Match of the Day 2",K6212&lt;&gt;"Match of the Day Repeat"),"",1+MAX($AJ$10:AJ6211))</f>
        <v/>
      </c>
    </row>
    <row r="6213" spans="34:36" x14ac:dyDescent="0.35">
      <c r="AH6213" s="16" t="str">
        <f>IF(AND(B6213="Premier League",E6213="Live"),_xlfn.XLOOKUP(_xlfn.TEXTJOIN(" vs ",,C6213:D6213),Calendar!G:G,Calendar!B:B),IF(AND(B6213="Premier League",E6213="Highlights"),_xlfn.XLOOKUP(H6213,Calendar!O:O,Calendar!N:N,,-1),""))</f>
        <v/>
      </c>
      <c r="AI6213" s="61" t="str">
        <f>IF(AND(AH6213&lt;&gt;"",E6213="Live"),_xlfn.XLOOKUP(_xlfn.TEXTJOIN(" vs ",,C6213:D6213),Calendar!G:G,Calendar!K:K),"")</f>
        <v/>
      </c>
      <c r="AJ6213" s="61" t="str">
        <f>IF(AND(K6213&lt;&gt;"Match of the Day",K6213&lt;&gt;"Match of the Day 2",K6213&lt;&gt;"Match of the Day Repeat"),"",1+MAX($AJ$10:AJ6212))</f>
        <v/>
      </c>
    </row>
    <row r="6214" spans="34:36" x14ac:dyDescent="0.35">
      <c r="AH6214" s="16" t="str">
        <f>IF(AND(B6214="Premier League",E6214="Live"),_xlfn.XLOOKUP(_xlfn.TEXTJOIN(" vs ",,C6214:D6214),Calendar!G:G,Calendar!B:B),IF(AND(B6214="Premier League",E6214="Highlights"),_xlfn.XLOOKUP(H6214,Calendar!O:O,Calendar!N:N,,-1),""))</f>
        <v/>
      </c>
      <c r="AI6214" s="61" t="str">
        <f>IF(AND(AH6214&lt;&gt;"",E6214="Live"),_xlfn.XLOOKUP(_xlfn.TEXTJOIN(" vs ",,C6214:D6214),Calendar!G:G,Calendar!K:K),"")</f>
        <v/>
      </c>
      <c r="AJ6214" s="61" t="str">
        <f>IF(AND(K6214&lt;&gt;"Match of the Day",K6214&lt;&gt;"Match of the Day 2",K6214&lt;&gt;"Match of the Day Repeat"),"",1+MAX($AJ$10:AJ6213))</f>
        <v/>
      </c>
    </row>
    <row r="6215" spans="34:36" x14ac:dyDescent="0.35">
      <c r="AH6215" s="16" t="str">
        <f>IF(AND(B6215="Premier League",E6215="Live"),_xlfn.XLOOKUP(_xlfn.TEXTJOIN(" vs ",,C6215:D6215),Calendar!G:G,Calendar!B:B),IF(AND(B6215="Premier League",E6215="Highlights"),_xlfn.XLOOKUP(H6215,Calendar!O:O,Calendar!N:N,,-1),""))</f>
        <v/>
      </c>
      <c r="AI6215" s="61" t="str">
        <f>IF(AND(AH6215&lt;&gt;"",E6215="Live"),_xlfn.XLOOKUP(_xlfn.TEXTJOIN(" vs ",,C6215:D6215),Calendar!G:G,Calendar!K:K),"")</f>
        <v/>
      </c>
      <c r="AJ6215" s="61" t="str">
        <f>IF(AND(K6215&lt;&gt;"Match of the Day",K6215&lt;&gt;"Match of the Day 2",K6215&lt;&gt;"Match of the Day Repeat"),"",1+MAX($AJ$10:AJ6214))</f>
        <v/>
      </c>
    </row>
    <row r="6216" spans="34:36" x14ac:dyDescent="0.35">
      <c r="AH6216" s="16" t="str">
        <f>IF(AND(B6216="Premier League",E6216="Live"),_xlfn.XLOOKUP(_xlfn.TEXTJOIN(" vs ",,C6216:D6216),Calendar!G:G,Calendar!B:B),IF(AND(B6216="Premier League",E6216="Highlights"),_xlfn.XLOOKUP(H6216,Calendar!O:O,Calendar!N:N,,-1),""))</f>
        <v/>
      </c>
      <c r="AI6216" s="61" t="str">
        <f>IF(AND(AH6216&lt;&gt;"",E6216="Live"),_xlfn.XLOOKUP(_xlfn.TEXTJOIN(" vs ",,C6216:D6216),Calendar!G:G,Calendar!K:K),"")</f>
        <v/>
      </c>
      <c r="AJ6216" s="61" t="str">
        <f>IF(AND(K6216&lt;&gt;"Match of the Day",K6216&lt;&gt;"Match of the Day 2",K6216&lt;&gt;"Match of the Day Repeat"),"",1+MAX($AJ$10:AJ6215))</f>
        <v/>
      </c>
    </row>
    <row r="6217" spans="34:36" x14ac:dyDescent="0.35">
      <c r="AH6217" s="16" t="str">
        <f>IF(AND(B6217="Premier League",E6217="Live"),_xlfn.XLOOKUP(_xlfn.TEXTJOIN(" vs ",,C6217:D6217),Calendar!G:G,Calendar!B:B),IF(AND(B6217="Premier League",E6217="Highlights"),_xlfn.XLOOKUP(H6217,Calendar!O:O,Calendar!N:N,,-1),""))</f>
        <v/>
      </c>
      <c r="AI6217" s="61" t="str">
        <f>IF(AND(AH6217&lt;&gt;"",E6217="Live"),_xlfn.XLOOKUP(_xlfn.TEXTJOIN(" vs ",,C6217:D6217),Calendar!G:G,Calendar!K:K),"")</f>
        <v/>
      </c>
      <c r="AJ6217" s="61" t="str">
        <f>IF(AND(K6217&lt;&gt;"Match of the Day",K6217&lt;&gt;"Match of the Day 2",K6217&lt;&gt;"Match of the Day Repeat"),"",1+MAX($AJ$10:AJ6216))</f>
        <v/>
      </c>
    </row>
    <row r="6218" spans="34:36" x14ac:dyDescent="0.35">
      <c r="AH6218" s="16" t="str">
        <f>IF(AND(B6218="Premier League",E6218="Live"),_xlfn.XLOOKUP(_xlfn.TEXTJOIN(" vs ",,C6218:D6218),Calendar!G:G,Calendar!B:B),IF(AND(B6218="Premier League",E6218="Highlights"),_xlfn.XLOOKUP(H6218,Calendar!O:O,Calendar!N:N,,-1),""))</f>
        <v/>
      </c>
      <c r="AI6218" s="61" t="str">
        <f>IF(AND(AH6218&lt;&gt;"",E6218="Live"),_xlfn.XLOOKUP(_xlfn.TEXTJOIN(" vs ",,C6218:D6218),Calendar!G:G,Calendar!K:K),"")</f>
        <v/>
      </c>
      <c r="AJ6218" s="61" t="str">
        <f>IF(AND(K6218&lt;&gt;"Match of the Day",K6218&lt;&gt;"Match of the Day 2",K6218&lt;&gt;"Match of the Day Repeat"),"",1+MAX($AJ$10:AJ6217))</f>
        <v/>
      </c>
    </row>
    <row r="6219" spans="34:36" x14ac:dyDescent="0.35">
      <c r="AH6219" s="16" t="str">
        <f>IF(AND(B6219="Premier League",E6219="Live"),_xlfn.XLOOKUP(_xlfn.TEXTJOIN(" vs ",,C6219:D6219),Calendar!G:G,Calendar!B:B),IF(AND(B6219="Premier League",E6219="Highlights"),_xlfn.XLOOKUP(H6219,Calendar!O:O,Calendar!N:N,,-1),""))</f>
        <v/>
      </c>
      <c r="AI6219" s="61" t="str">
        <f>IF(AND(AH6219&lt;&gt;"",E6219="Live"),_xlfn.XLOOKUP(_xlfn.TEXTJOIN(" vs ",,C6219:D6219),Calendar!G:G,Calendar!K:K),"")</f>
        <v/>
      </c>
      <c r="AJ6219" s="61" t="str">
        <f>IF(AND(K6219&lt;&gt;"Match of the Day",K6219&lt;&gt;"Match of the Day 2",K6219&lt;&gt;"Match of the Day Repeat"),"",1+MAX($AJ$10:AJ6218))</f>
        <v/>
      </c>
    </row>
    <row r="6220" spans="34:36" x14ac:dyDescent="0.35">
      <c r="AH6220" s="16" t="str">
        <f>IF(AND(B6220="Premier League",E6220="Live"),_xlfn.XLOOKUP(_xlfn.TEXTJOIN(" vs ",,C6220:D6220),Calendar!G:G,Calendar!B:B),IF(AND(B6220="Premier League",E6220="Highlights"),_xlfn.XLOOKUP(H6220,Calendar!O:O,Calendar!N:N,,-1),""))</f>
        <v/>
      </c>
      <c r="AI6220" s="61" t="str">
        <f>IF(AND(AH6220&lt;&gt;"",E6220="Live"),_xlfn.XLOOKUP(_xlfn.TEXTJOIN(" vs ",,C6220:D6220),Calendar!G:G,Calendar!K:K),"")</f>
        <v/>
      </c>
      <c r="AJ6220" s="61" t="str">
        <f>IF(AND(K6220&lt;&gt;"Match of the Day",K6220&lt;&gt;"Match of the Day 2",K6220&lt;&gt;"Match of the Day Repeat"),"",1+MAX($AJ$10:AJ6219))</f>
        <v/>
      </c>
    </row>
    <row r="6221" spans="34:36" x14ac:dyDescent="0.35">
      <c r="AH6221" s="16" t="str">
        <f>IF(AND(B6221="Premier League",E6221="Live"),_xlfn.XLOOKUP(_xlfn.TEXTJOIN(" vs ",,C6221:D6221),Calendar!G:G,Calendar!B:B),IF(AND(B6221="Premier League",E6221="Highlights"),_xlfn.XLOOKUP(H6221,Calendar!O:O,Calendar!N:N,,-1),""))</f>
        <v/>
      </c>
      <c r="AI6221" s="61" t="str">
        <f>IF(AND(AH6221&lt;&gt;"",E6221="Live"),_xlfn.XLOOKUP(_xlfn.TEXTJOIN(" vs ",,C6221:D6221),Calendar!G:G,Calendar!K:K),"")</f>
        <v/>
      </c>
      <c r="AJ6221" s="61" t="str">
        <f>IF(AND(K6221&lt;&gt;"Match of the Day",K6221&lt;&gt;"Match of the Day 2",K6221&lt;&gt;"Match of the Day Repeat"),"",1+MAX($AJ$10:AJ6220))</f>
        <v/>
      </c>
    </row>
    <row r="6222" spans="34:36" x14ac:dyDescent="0.35">
      <c r="AH6222" s="16" t="str">
        <f>IF(AND(B6222="Premier League",E6222="Live"),_xlfn.XLOOKUP(_xlfn.TEXTJOIN(" vs ",,C6222:D6222),Calendar!G:G,Calendar!B:B),IF(AND(B6222="Premier League",E6222="Highlights"),_xlfn.XLOOKUP(H6222,Calendar!O:O,Calendar!N:N,,-1),""))</f>
        <v/>
      </c>
      <c r="AI6222" s="61" t="str">
        <f>IF(AND(AH6222&lt;&gt;"",E6222="Live"),_xlfn.XLOOKUP(_xlfn.TEXTJOIN(" vs ",,C6222:D6222),Calendar!G:G,Calendar!K:K),"")</f>
        <v/>
      </c>
      <c r="AJ6222" s="61" t="str">
        <f>IF(AND(K6222&lt;&gt;"Match of the Day",K6222&lt;&gt;"Match of the Day 2",K6222&lt;&gt;"Match of the Day Repeat"),"",1+MAX($AJ$10:AJ6221))</f>
        <v/>
      </c>
    </row>
    <row r="6223" spans="34:36" x14ac:dyDescent="0.35">
      <c r="AH6223" s="16" t="str">
        <f>IF(AND(B6223="Premier League",E6223="Live"),_xlfn.XLOOKUP(_xlfn.TEXTJOIN(" vs ",,C6223:D6223),Calendar!G:G,Calendar!B:B),IF(AND(B6223="Premier League",E6223="Highlights"),_xlfn.XLOOKUP(H6223,Calendar!O:O,Calendar!N:N,,-1),""))</f>
        <v/>
      </c>
      <c r="AI6223" s="61" t="str">
        <f>IF(AND(AH6223&lt;&gt;"",E6223="Live"),_xlfn.XLOOKUP(_xlfn.TEXTJOIN(" vs ",,C6223:D6223),Calendar!G:G,Calendar!K:K),"")</f>
        <v/>
      </c>
      <c r="AJ6223" s="61" t="str">
        <f>IF(AND(K6223&lt;&gt;"Match of the Day",K6223&lt;&gt;"Match of the Day 2",K6223&lt;&gt;"Match of the Day Repeat"),"",1+MAX($AJ$10:AJ6222))</f>
        <v/>
      </c>
    </row>
    <row r="6224" spans="34:36" x14ac:dyDescent="0.35">
      <c r="AH6224" s="16" t="str">
        <f>IF(AND(B6224="Premier League",E6224="Live"),_xlfn.XLOOKUP(_xlfn.TEXTJOIN(" vs ",,C6224:D6224),Calendar!G:G,Calendar!B:B),IF(AND(B6224="Premier League",E6224="Highlights"),_xlfn.XLOOKUP(H6224,Calendar!O:O,Calendar!N:N,,-1),""))</f>
        <v/>
      </c>
      <c r="AI6224" s="61" t="str">
        <f>IF(AND(AH6224&lt;&gt;"",E6224="Live"),_xlfn.XLOOKUP(_xlfn.TEXTJOIN(" vs ",,C6224:D6224),Calendar!G:G,Calendar!K:K),"")</f>
        <v/>
      </c>
      <c r="AJ6224" s="61" t="str">
        <f>IF(AND(K6224&lt;&gt;"Match of the Day",K6224&lt;&gt;"Match of the Day 2",K6224&lt;&gt;"Match of the Day Repeat"),"",1+MAX($AJ$10:AJ6223))</f>
        <v/>
      </c>
    </row>
    <row r="6225" spans="34:36" x14ac:dyDescent="0.35">
      <c r="AH6225" s="16" t="str">
        <f>IF(AND(B6225="Premier League",E6225="Live"),_xlfn.XLOOKUP(_xlfn.TEXTJOIN(" vs ",,C6225:D6225),Calendar!G:G,Calendar!B:B),IF(AND(B6225="Premier League",E6225="Highlights"),_xlfn.XLOOKUP(H6225,Calendar!O:O,Calendar!N:N,,-1),""))</f>
        <v/>
      </c>
      <c r="AI6225" s="61" t="str">
        <f>IF(AND(AH6225&lt;&gt;"",E6225="Live"),_xlfn.XLOOKUP(_xlfn.TEXTJOIN(" vs ",,C6225:D6225),Calendar!G:G,Calendar!K:K),"")</f>
        <v/>
      </c>
      <c r="AJ6225" s="61" t="str">
        <f>IF(AND(K6225&lt;&gt;"Match of the Day",K6225&lt;&gt;"Match of the Day 2",K6225&lt;&gt;"Match of the Day Repeat"),"",1+MAX($AJ$10:AJ6224))</f>
        <v/>
      </c>
    </row>
    <row r="6226" spans="34:36" x14ac:dyDescent="0.35">
      <c r="AH6226" s="16" t="str">
        <f>IF(AND(B6226="Premier League",E6226="Live"),_xlfn.XLOOKUP(_xlfn.TEXTJOIN(" vs ",,C6226:D6226),Calendar!G:G,Calendar!B:B),IF(AND(B6226="Premier League",E6226="Highlights"),_xlfn.XLOOKUP(H6226,Calendar!O:O,Calendar!N:N,,-1),""))</f>
        <v/>
      </c>
      <c r="AI6226" s="61" t="str">
        <f>IF(AND(AH6226&lt;&gt;"",E6226="Live"),_xlfn.XLOOKUP(_xlfn.TEXTJOIN(" vs ",,C6226:D6226),Calendar!G:G,Calendar!K:K),"")</f>
        <v/>
      </c>
      <c r="AJ6226" s="61" t="str">
        <f>IF(AND(K6226&lt;&gt;"Match of the Day",K6226&lt;&gt;"Match of the Day 2",K6226&lt;&gt;"Match of the Day Repeat"),"",1+MAX($AJ$10:AJ6225))</f>
        <v/>
      </c>
    </row>
    <row r="6227" spans="34:36" x14ac:dyDescent="0.35">
      <c r="AH6227" s="16" t="str">
        <f>IF(AND(B6227="Premier League",E6227="Live"),_xlfn.XLOOKUP(_xlfn.TEXTJOIN(" vs ",,C6227:D6227),Calendar!G:G,Calendar!B:B),IF(AND(B6227="Premier League",E6227="Highlights"),_xlfn.XLOOKUP(H6227,Calendar!O:O,Calendar!N:N,,-1),""))</f>
        <v/>
      </c>
      <c r="AI6227" s="61" t="str">
        <f>IF(AND(AH6227&lt;&gt;"",E6227="Live"),_xlfn.XLOOKUP(_xlfn.TEXTJOIN(" vs ",,C6227:D6227),Calendar!G:G,Calendar!K:K),"")</f>
        <v/>
      </c>
      <c r="AJ6227" s="61" t="str">
        <f>IF(AND(K6227&lt;&gt;"Match of the Day",K6227&lt;&gt;"Match of the Day 2",K6227&lt;&gt;"Match of the Day Repeat"),"",1+MAX($AJ$10:AJ6226))</f>
        <v/>
      </c>
    </row>
    <row r="6228" spans="34:36" x14ac:dyDescent="0.35">
      <c r="AH6228" s="16" t="str">
        <f>IF(AND(B6228="Premier League",E6228="Live"),_xlfn.XLOOKUP(_xlfn.TEXTJOIN(" vs ",,C6228:D6228),Calendar!G:G,Calendar!B:B),IF(AND(B6228="Premier League",E6228="Highlights"),_xlfn.XLOOKUP(H6228,Calendar!O:O,Calendar!N:N,,-1),""))</f>
        <v/>
      </c>
      <c r="AI6228" s="61" t="str">
        <f>IF(AND(AH6228&lt;&gt;"",E6228="Live"),_xlfn.XLOOKUP(_xlfn.TEXTJOIN(" vs ",,C6228:D6228),Calendar!G:G,Calendar!K:K),"")</f>
        <v/>
      </c>
      <c r="AJ6228" s="61" t="str">
        <f>IF(AND(K6228&lt;&gt;"Match of the Day",K6228&lt;&gt;"Match of the Day 2",K6228&lt;&gt;"Match of the Day Repeat"),"",1+MAX($AJ$10:AJ6227))</f>
        <v/>
      </c>
    </row>
    <row r="6229" spans="34:36" x14ac:dyDescent="0.35">
      <c r="AH6229" s="16" t="str">
        <f>IF(AND(B6229="Premier League",E6229="Live"),_xlfn.XLOOKUP(_xlfn.TEXTJOIN(" vs ",,C6229:D6229),Calendar!G:G,Calendar!B:B),IF(AND(B6229="Premier League",E6229="Highlights"),_xlfn.XLOOKUP(H6229,Calendar!O:O,Calendar!N:N,,-1),""))</f>
        <v/>
      </c>
      <c r="AI6229" s="61" t="str">
        <f>IF(AND(AH6229&lt;&gt;"",E6229="Live"),_xlfn.XLOOKUP(_xlfn.TEXTJOIN(" vs ",,C6229:D6229),Calendar!G:G,Calendar!K:K),"")</f>
        <v/>
      </c>
      <c r="AJ6229" s="61" t="str">
        <f>IF(AND(K6229&lt;&gt;"Match of the Day",K6229&lt;&gt;"Match of the Day 2",K6229&lt;&gt;"Match of the Day Repeat"),"",1+MAX($AJ$10:AJ6228))</f>
        <v/>
      </c>
    </row>
    <row r="6230" spans="34:36" x14ac:dyDescent="0.35">
      <c r="AH6230" s="16" t="str">
        <f>IF(AND(B6230="Premier League",E6230="Live"),_xlfn.XLOOKUP(_xlfn.TEXTJOIN(" vs ",,C6230:D6230),Calendar!G:G,Calendar!B:B),IF(AND(B6230="Premier League",E6230="Highlights"),_xlfn.XLOOKUP(H6230,Calendar!O:O,Calendar!N:N,,-1),""))</f>
        <v/>
      </c>
      <c r="AI6230" s="61" t="str">
        <f>IF(AND(AH6230&lt;&gt;"",E6230="Live"),_xlfn.XLOOKUP(_xlfn.TEXTJOIN(" vs ",,C6230:D6230),Calendar!G:G,Calendar!K:K),"")</f>
        <v/>
      </c>
      <c r="AJ6230" s="61" t="str">
        <f>IF(AND(K6230&lt;&gt;"Match of the Day",K6230&lt;&gt;"Match of the Day 2",K6230&lt;&gt;"Match of the Day Repeat"),"",1+MAX($AJ$10:AJ6229))</f>
        <v/>
      </c>
    </row>
    <row r="6231" spans="34:36" x14ac:dyDescent="0.35">
      <c r="AH6231" s="16" t="str">
        <f>IF(AND(B6231="Premier League",E6231="Live"),_xlfn.XLOOKUP(_xlfn.TEXTJOIN(" vs ",,C6231:D6231),Calendar!G:G,Calendar!B:B),IF(AND(B6231="Premier League",E6231="Highlights"),_xlfn.XLOOKUP(H6231,Calendar!O:O,Calendar!N:N,,-1),""))</f>
        <v/>
      </c>
      <c r="AI6231" s="61" t="str">
        <f>IF(AND(AH6231&lt;&gt;"",E6231="Live"),_xlfn.XLOOKUP(_xlfn.TEXTJOIN(" vs ",,C6231:D6231),Calendar!G:G,Calendar!K:K),"")</f>
        <v/>
      </c>
      <c r="AJ6231" s="61" t="str">
        <f>IF(AND(K6231&lt;&gt;"Match of the Day",K6231&lt;&gt;"Match of the Day 2",K6231&lt;&gt;"Match of the Day Repeat"),"",1+MAX($AJ$10:AJ6230))</f>
        <v/>
      </c>
    </row>
    <row r="6232" spans="34:36" x14ac:dyDescent="0.35">
      <c r="AH6232" s="16" t="str">
        <f>IF(AND(B6232="Premier League",E6232="Live"),_xlfn.XLOOKUP(_xlfn.TEXTJOIN(" vs ",,C6232:D6232),Calendar!G:G,Calendar!B:B),IF(AND(B6232="Premier League",E6232="Highlights"),_xlfn.XLOOKUP(H6232,Calendar!O:O,Calendar!N:N,,-1),""))</f>
        <v/>
      </c>
      <c r="AI6232" s="61" t="str">
        <f>IF(AND(AH6232&lt;&gt;"",E6232="Live"),_xlfn.XLOOKUP(_xlfn.TEXTJOIN(" vs ",,C6232:D6232),Calendar!G:G,Calendar!K:K),"")</f>
        <v/>
      </c>
      <c r="AJ6232" s="61" t="str">
        <f>IF(AND(K6232&lt;&gt;"Match of the Day",K6232&lt;&gt;"Match of the Day 2",K6232&lt;&gt;"Match of the Day Repeat"),"",1+MAX($AJ$10:AJ6231))</f>
        <v/>
      </c>
    </row>
    <row r="6233" spans="34:36" x14ac:dyDescent="0.35">
      <c r="AH6233" s="16" t="str">
        <f>IF(AND(B6233="Premier League",E6233="Live"),_xlfn.XLOOKUP(_xlfn.TEXTJOIN(" vs ",,C6233:D6233),Calendar!G:G,Calendar!B:B),IF(AND(B6233="Premier League",E6233="Highlights"),_xlfn.XLOOKUP(H6233,Calendar!O:O,Calendar!N:N,,-1),""))</f>
        <v/>
      </c>
      <c r="AI6233" s="61" t="str">
        <f>IF(AND(AH6233&lt;&gt;"",E6233="Live"),_xlfn.XLOOKUP(_xlfn.TEXTJOIN(" vs ",,C6233:D6233),Calendar!G:G,Calendar!K:K),"")</f>
        <v/>
      </c>
      <c r="AJ6233" s="61" t="str">
        <f>IF(AND(K6233&lt;&gt;"Match of the Day",K6233&lt;&gt;"Match of the Day 2",K6233&lt;&gt;"Match of the Day Repeat"),"",1+MAX($AJ$10:AJ6232))</f>
        <v/>
      </c>
    </row>
    <row r="6234" spans="34:36" x14ac:dyDescent="0.35">
      <c r="AH6234" s="16" t="str">
        <f>IF(AND(B6234="Premier League",E6234="Live"),_xlfn.XLOOKUP(_xlfn.TEXTJOIN(" vs ",,C6234:D6234),Calendar!G:G,Calendar!B:B),IF(AND(B6234="Premier League",E6234="Highlights"),_xlfn.XLOOKUP(H6234,Calendar!O:O,Calendar!N:N,,-1),""))</f>
        <v/>
      </c>
      <c r="AI6234" s="61" t="str">
        <f>IF(AND(AH6234&lt;&gt;"",E6234="Live"),_xlfn.XLOOKUP(_xlfn.TEXTJOIN(" vs ",,C6234:D6234),Calendar!G:G,Calendar!K:K),"")</f>
        <v/>
      </c>
      <c r="AJ6234" s="61" t="str">
        <f>IF(AND(K6234&lt;&gt;"Match of the Day",K6234&lt;&gt;"Match of the Day 2",K6234&lt;&gt;"Match of the Day Repeat"),"",1+MAX($AJ$10:AJ6233))</f>
        <v/>
      </c>
    </row>
    <row r="6235" spans="34:36" x14ac:dyDescent="0.35">
      <c r="AH6235" s="16" t="str">
        <f>IF(AND(B6235="Premier League",E6235="Live"),_xlfn.XLOOKUP(_xlfn.TEXTJOIN(" vs ",,C6235:D6235),Calendar!G:G,Calendar!B:B),IF(AND(B6235="Premier League",E6235="Highlights"),_xlfn.XLOOKUP(H6235,Calendar!O:O,Calendar!N:N,,-1),""))</f>
        <v/>
      </c>
      <c r="AI6235" s="61" t="str">
        <f>IF(AND(AH6235&lt;&gt;"",E6235="Live"),_xlfn.XLOOKUP(_xlfn.TEXTJOIN(" vs ",,C6235:D6235),Calendar!G:G,Calendar!K:K),"")</f>
        <v/>
      </c>
      <c r="AJ6235" s="61" t="str">
        <f>IF(AND(K6235&lt;&gt;"Match of the Day",K6235&lt;&gt;"Match of the Day 2",K6235&lt;&gt;"Match of the Day Repeat"),"",1+MAX($AJ$10:AJ6234))</f>
        <v/>
      </c>
    </row>
    <row r="6236" spans="34:36" x14ac:dyDescent="0.35">
      <c r="AH6236" s="16" t="str">
        <f>IF(AND(B6236="Premier League",E6236="Live"),_xlfn.XLOOKUP(_xlfn.TEXTJOIN(" vs ",,C6236:D6236),Calendar!G:G,Calendar!B:B),IF(AND(B6236="Premier League",E6236="Highlights"),_xlfn.XLOOKUP(H6236,Calendar!O:O,Calendar!N:N,,-1),""))</f>
        <v/>
      </c>
      <c r="AI6236" s="61" t="str">
        <f>IF(AND(AH6236&lt;&gt;"",E6236="Live"),_xlfn.XLOOKUP(_xlfn.TEXTJOIN(" vs ",,C6236:D6236),Calendar!G:G,Calendar!K:K),"")</f>
        <v/>
      </c>
      <c r="AJ6236" s="61" t="str">
        <f>IF(AND(K6236&lt;&gt;"Match of the Day",K6236&lt;&gt;"Match of the Day 2",K6236&lt;&gt;"Match of the Day Repeat"),"",1+MAX($AJ$10:AJ6235))</f>
        <v/>
      </c>
    </row>
    <row r="6237" spans="34:36" x14ac:dyDescent="0.35">
      <c r="AH6237" s="16" t="str">
        <f>IF(AND(B6237="Premier League",E6237="Live"),_xlfn.XLOOKUP(_xlfn.TEXTJOIN(" vs ",,C6237:D6237),Calendar!G:G,Calendar!B:B),IF(AND(B6237="Premier League",E6237="Highlights"),_xlfn.XLOOKUP(H6237,Calendar!O:O,Calendar!N:N,,-1),""))</f>
        <v/>
      </c>
      <c r="AI6237" s="61" t="str">
        <f>IF(AND(AH6237&lt;&gt;"",E6237="Live"),_xlfn.XLOOKUP(_xlfn.TEXTJOIN(" vs ",,C6237:D6237),Calendar!G:G,Calendar!K:K),"")</f>
        <v/>
      </c>
      <c r="AJ6237" s="61" t="str">
        <f>IF(AND(K6237&lt;&gt;"Match of the Day",K6237&lt;&gt;"Match of the Day 2",K6237&lt;&gt;"Match of the Day Repeat"),"",1+MAX($AJ$10:AJ6236))</f>
        <v/>
      </c>
    </row>
    <row r="6238" spans="34:36" x14ac:dyDescent="0.35">
      <c r="AH6238" s="16" t="str">
        <f>IF(AND(B6238="Premier League",E6238="Live"),_xlfn.XLOOKUP(_xlfn.TEXTJOIN(" vs ",,C6238:D6238),Calendar!G:G,Calendar!B:B),IF(AND(B6238="Premier League",E6238="Highlights"),_xlfn.XLOOKUP(H6238,Calendar!O:O,Calendar!N:N,,-1),""))</f>
        <v/>
      </c>
      <c r="AI6238" s="61" t="str">
        <f>IF(AND(AH6238&lt;&gt;"",E6238="Live"),_xlfn.XLOOKUP(_xlfn.TEXTJOIN(" vs ",,C6238:D6238),Calendar!G:G,Calendar!K:K),"")</f>
        <v/>
      </c>
      <c r="AJ6238" s="61" t="str">
        <f>IF(AND(K6238&lt;&gt;"Match of the Day",K6238&lt;&gt;"Match of the Day 2",K6238&lt;&gt;"Match of the Day Repeat"),"",1+MAX($AJ$10:AJ6237))</f>
        <v/>
      </c>
    </row>
    <row r="6239" spans="34:36" x14ac:dyDescent="0.35">
      <c r="AH6239" s="16" t="str">
        <f>IF(AND(B6239="Premier League",E6239="Live"),_xlfn.XLOOKUP(_xlfn.TEXTJOIN(" vs ",,C6239:D6239),Calendar!G:G,Calendar!B:B),IF(AND(B6239="Premier League",E6239="Highlights"),_xlfn.XLOOKUP(H6239,Calendar!O:O,Calendar!N:N,,-1),""))</f>
        <v/>
      </c>
      <c r="AI6239" s="61" t="str">
        <f>IF(AND(AH6239&lt;&gt;"",E6239="Live"),_xlfn.XLOOKUP(_xlfn.TEXTJOIN(" vs ",,C6239:D6239),Calendar!G:G,Calendar!K:K),"")</f>
        <v/>
      </c>
      <c r="AJ6239" s="61" t="str">
        <f>IF(AND(K6239&lt;&gt;"Match of the Day",K6239&lt;&gt;"Match of the Day 2",K6239&lt;&gt;"Match of the Day Repeat"),"",1+MAX($AJ$10:AJ6238))</f>
        <v/>
      </c>
    </row>
    <row r="6240" spans="34:36" x14ac:dyDescent="0.35">
      <c r="AH6240" s="16" t="str">
        <f>IF(AND(B6240="Premier League",E6240="Live"),_xlfn.XLOOKUP(_xlfn.TEXTJOIN(" vs ",,C6240:D6240),Calendar!G:G,Calendar!B:B),IF(AND(B6240="Premier League",E6240="Highlights"),_xlfn.XLOOKUP(H6240,Calendar!O:O,Calendar!N:N,,-1),""))</f>
        <v/>
      </c>
      <c r="AI6240" s="61" t="str">
        <f>IF(AND(AH6240&lt;&gt;"",E6240="Live"),_xlfn.XLOOKUP(_xlfn.TEXTJOIN(" vs ",,C6240:D6240),Calendar!G:G,Calendar!K:K),"")</f>
        <v/>
      </c>
      <c r="AJ6240" s="61" t="str">
        <f>IF(AND(K6240&lt;&gt;"Match of the Day",K6240&lt;&gt;"Match of the Day 2",K6240&lt;&gt;"Match of the Day Repeat"),"",1+MAX($AJ$10:AJ6239))</f>
        <v/>
      </c>
    </row>
    <row r="6241" spans="34:36" x14ac:dyDescent="0.35">
      <c r="AH6241" s="16" t="str">
        <f>IF(AND(B6241="Premier League",E6241="Live"),_xlfn.XLOOKUP(_xlfn.TEXTJOIN(" vs ",,C6241:D6241),Calendar!G:G,Calendar!B:B),IF(AND(B6241="Premier League",E6241="Highlights"),_xlfn.XLOOKUP(H6241,Calendar!O:O,Calendar!N:N,,-1),""))</f>
        <v/>
      </c>
      <c r="AI6241" s="61" t="str">
        <f>IF(AND(AH6241&lt;&gt;"",E6241="Live"),_xlfn.XLOOKUP(_xlfn.TEXTJOIN(" vs ",,C6241:D6241),Calendar!G:G,Calendar!K:K),"")</f>
        <v/>
      </c>
      <c r="AJ6241" s="61" t="str">
        <f>IF(AND(K6241&lt;&gt;"Match of the Day",K6241&lt;&gt;"Match of the Day 2",K6241&lt;&gt;"Match of the Day Repeat"),"",1+MAX($AJ$10:AJ6240))</f>
        <v/>
      </c>
    </row>
    <row r="6242" spans="34:36" x14ac:dyDescent="0.35">
      <c r="AH6242" s="16" t="str">
        <f>IF(AND(B6242="Premier League",E6242="Live"),_xlfn.XLOOKUP(_xlfn.TEXTJOIN(" vs ",,C6242:D6242),Calendar!G:G,Calendar!B:B),IF(AND(B6242="Premier League",E6242="Highlights"),_xlfn.XLOOKUP(H6242,Calendar!O:O,Calendar!N:N,,-1),""))</f>
        <v/>
      </c>
      <c r="AI6242" s="61" t="str">
        <f>IF(AND(AH6242&lt;&gt;"",E6242="Live"),_xlfn.XLOOKUP(_xlfn.TEXTJOIN(" vs ",,C6242:D6242),Calendar!G:G,Calendar!K:K),"")</f>
        <v/>
      </c>
      <c r="AJ6242" s="61" t="str">
        <f>IF(AND(K6242&lt;&gt;"Match of the Day",K6242&lt;&gt;"Match of the Day 2",K6242&lt;&gt;"Match of the Day Repeat"),"",1+MAX($AJ$10:AJ6241))</f>
        <v/>
      </c>
    </row>
    <row r="6243" spans="34:36" x14ac:dyDescent="0.35">
      <c r="AH6243" s="16" t="str">
        <f>IF(AND(B6243="Premier League",E6243="Live"),_xlfn.XLOOKUP(_xlfn.TEXTJOIN(" vs ",,C6243:D6243),Calendar!G:G,Calendar!B:B),IF(AND(B6243="Premier League",E6243="Highlights"),_xlfn.XLOOKUP(H6243,Calendar!O:O,Calendar!N:N,,-1),""))</f>
        <v/>
      </c>
      <c r="AI6243" s="61" t="str">
        <f>IF(AND(AH6243&lt;&gt;"",E6243="Live"),_xlfn.XLOOKUP(_xlfn.TEXTJOIN(" vs ",,C6243:D6243),Calendar!G:G,Calendar!K:K),"")</f>
        <v/>
      </c>
      <c r="AJ6243" s="61" t="str">
        <f>IF(AND(K6243&lt;&gt;"Match of the Day",K6243&lt;&gt;"Match of the Day 2",K6243&lt;&gt;"Match of the Day Repeat"),"",1+MAX($AJ$10:AJ6242))</f>
        <v/>
      </c>
    </row>
    <row r="6244" spans="34:36" x14ac:dyDescent="0.35">
      <c r="AH6244" s="16" t="str">
        <f>IF(AND(B6244="Premier League",E6244="Live"),_xlfn.XLOOKUP(_xlfn.TEXTJOIN(" vs ",,C6244:D6244),Calendar!G:G,Calendar!B:B),IF(AND(B6244="Premier League",E6244="Highlights"),_xlfn.XLOOKUP(H6244,Calendar!O:O,Calendar!N:N,,-1),""))</f>
        <v/>
      </c>
      <c r="AI6244" s="61" t="str">
        <f>IF(AND(AH6244&lt;&gt;"",E6244="Live"),_xlfn.XLOOKUP(_xlfn.TEXTJOIN(" vs ",,C6244:D6244),Calendar!G:G,Calendar!K:K),"")</f>
        <v/>
      </c>
      <c r="AJ6244" s="61" t="str">
        <f>IF(AND(K6244&lt;&gt;"Match of the Day",K6244&lt;&gt;"Match of the Day 2",K6244&lt;&gt;"Match of the Day Repeat"),"",1+MAX($AJ$10:AJ6243))</f>
        <v/>
      </c>
    </row>
    <row r="6245" spans="34:36" x14ac:dyDescent="0.35">
      <c r="AH6245" s="16" t="str">
        <f>IF(AND(B6245="Premier League",E6245="Live"),_xlfn.XLOOKUP(_xlfn.TEXTJOIN(" vs ",,C6245:D6245),Calendar!G:G,Calendar!B:B),IF(AND(B6245="Premier League",E6245="Highlights"),_xlfn.XLOOKUP(H6245,Calendar!O:O,Calendar!N:N,,-1),""))</f>
        <v/>
      </c>
      <c r="AI6245" s="61" t="str">
        <f>IF(AND(AH6245&lt;&gt;"",E6245="Live"),_xlfn.XLOOKUP(_xlfn.TEXTJOIN(" vs ",,C6245:D6245),Calendar!G:G,Calendar!K:K),"")</f>
        <v/>
      </c>
      <c r="AJ6245" s="61" t="str">
        <f>IF(AND(K6245&lt;&gt;"Match of the Day",K6245&lt;&gt;"Match of the Day 2",K6245&lt;&gt;"Match of the Day Repeat"),"",1+MAX($AJ$10:AJ6244))</f>
        <v/>
      </c>
    </row>
    <row r="6246" spans="34:36" x14ac:dyDescent="0.35">
      <c r="AH6246" s="16" t="str">
        <f>IF(AND(B6246="Premier League",E6246="Live"),_xlfn.XLOOKUP(_xlfn.TEXTJOIN(" vs ",,C6246:D6246),Calendar!G:G,Calendar!B:B),IF(AND(B6246="Premier League",E6246="Highlights"),_xlfn.XLOOKUP(H6246,Calendar!O:O,Calendar!N:N,,-1),""))</f>
        <v/>
      </c>
      <c r="AI6246" s="61" t="str">
        <f>IF(AND(AH6246&lt;&gt;"",E6246="Live"),_xlfn.XLOOKUP(_xlfn.TEXTJOIN(" vs ",,C6246:D6246),Calendar!G:G,Calendar!K:K),"")</f>
        <v/>
      </c>
      <c r="AJ6246" s="61" t="str">
        <f>IF(AND(K6246&lt;&gt;"Match of the Day",K6246&lt;&gt;"Match of the Day 2",K6246&lt;&gt;"Match of the Day Repeat"),"",1+MAX($AJ$10:AJ6245))</f>
        <v/>
      </c>
    </row>
    <row r="6247" spans="34:36" x14ac:dyDescent="0.35">
      <c r="AH6247" s="16" t="str">
        <f>IF(AND(B6247="Premier League",E6247="Live"),_xlfn.XLOOKUP(_xlfn.TEXTJOIN(" vs ",,C6247:D6247),Calendar!G:G,Calendar!B:B),IF(AND(B6247="Premier League",E6247="Highlights"),_xlfn.XLOOKUP(H6247,Calendar!O:O,Calendar!N:N,,-1),""))</f>
        <v/>
      </c>
      <c r="AI6247" s="61" t="str">
        <f>IF(AND(AH6247&lt;&gt;"",E6247="Live"),_xlfn.XLOOKUP(_xlfn.TEXTJOIN(" vs ",,C6247:D6247),Calendar!G:G,Calendar!K:K),"")</f>
        <v/>
      </c>
      <c r="AJ6247" s="61" t="str">
        <f>IF(AND(K6247&lt;&gt;"Match of the Day",K6247&lt;&gt;"Match of the Day 2",K6247&lt;&gt;"Match of the Day Repeat"),"",1+MAX($AJ$10:AJ6246))</f>
        <v/>
      </c>
    </row>
    <row r="6248" spans="34:36" x14ac:dyDescent="0.35">
      <c r="AH6248" s="16" t="str">
        <f>IF(AND(B6248="Premier League",E6248="Live"),_xlfn.XLOOKUP(_xlfn.TEXTJOIN(" vs ",,C6248:D6248),Calendar!G:G,Calendar!B:B),IF(AND(B6248="Premier League",E6248="Highlights"),_xlfn.XLOOKUP(H6248,Calendar!O:O,Calendar!N:N,,-1),""))</f>
        <v/>
      </c>
      <c r="AI6248" s="61" t="str">
        <f>IF(AND(AH6248&lt;&gt;"",E6248="Live"),_xlfn.XLOOKUP(_xlfn.TEXTJOIN(" vs ",,C6248:D6248),Calendar!G:G,Calendar!K:K),"")</f>
        <v/>
      </c>
      <c r="AJ6248" s="61" t="str">
        <f>IF(AND(K6248&lt;&gt;"Match of the Day",K6248&lt;&gt;"Match of the Day 2",K6248&lt;&gt;"Match of the Day Repeat"),"",1+MAX($AJ$10:AJ6247))</f>
        <v/>
      </c>
    </row>
    <row r="6249" spans="34:36" x14ac:dyDescent="0.35">
      <c r="AH6249" s="16" t="str">
        <f>IF(AND(B6249="Premier League",E6249="Live"),_xlfn.XLOOKUP(_xlfn.TEXTJOIN(" vs ",,C6249:D6249),Calendar!G:G,Calendar!B:B),IF(AND(B6249="Premier League",E6249="Highlights"),_xlfn.XLOOKUP(H6249,Calendar!O:O,Calendar!N:N,,-1),""))</f>
        <v/>
      </c>
      <c r="AI6249" s="61" t="str">
        <f>IF(AND(AH6249&lt;&gt;"",E6249="Live"),_xlfn.XLOOKUP(_xlfn.TEXTJOIN(" vs ",,C6249:D6249),Calendar!G:G,Calendar!K:K),"")</f>
        <v/>
      </c>
      <c r="AJ6249" s="61" t="str">
        <f>IF(AND(K6249&lt;&gt;"Match of the Day",K6249&lt;&gt;"Match of the Day 2",K6249&lt;&gt;"Match of the Day Repeat"),"",1+MAX($AJ$10:AJ6248))</f>
        <v/>
      </c>
    </row>
    <row r="6250" spans="34:36" x14ac:dyDescent="0.35">
      <c r="AH6250" s="16" t="str">
        <f>IF(AND(B6250="Premier League",E6250="Live"),_xlfn.XLOOKUP(_xlfn.TEXTJOIN(" vs ",,C6250:D6250),Calendar!G:G,Calendar!B:B),IF(AND(B6250="Premier League",E6250="Highlights"),_xlfn.XLOOKUP(H6250,Calendar!O:O,Calendar!N:N,,-1),""))</f>
        <v/>
      </c>
      <c r="AI6250" s="61" t="str">
        <f>IF(AND(AH6250&lt;&gt;"",E6250="Live"),_xlfn.XLOOKUP(_xlfn.TEXTJOIN(" vs ",,C6250:D6250),Calendar!G:G,Calendar!K:K),"")</f>
        <v/>
      </c>
      <c r="AJ6250" s="61" t="str">
        <f>IF(AND(K6250&lt;&gt;"Match of the Day",K6250&lt;&gt;"Match of the Day 2",K6250&lt;&gt;"Match of the Day Repeat"),"",1+MAX($AJ$10:AJ6249))</f>
        <v/>
      </c>
    </row>
    <row r="6251" spans="34:36" x14ac:dyDescent="0.35">
      <c r="AH6251" s="16" t="str">
        <f>IF(AND(B6251="Premier League",E6251="Live"),_xlfn.XLOOKUP(_xlfn.TEXTJOIN(" vs ",,C6251:D6251),Calendar!G:G,Calendar!B:B),IF(AND(B6251="Premier League",E6251="Highlights"),_xlfn.XLOOKUP(H6251,Calendar!O:O,Calendar!N:N,,-1),""))</f>
        <v/>
      </c>
      <c r="AI6251" s="61" t="str">
        <f>IF(AND(AH6251&lt;&gt;"",E6251="Live"),_xlfn.XLOOKUP(_xlfn.TEXTJOIN(" vs ",,C6251:D6251),Calendar!G:G,Calendar!K:K),"")</f>
        <v/>
      </c>
      <c r="AJ6251" s="61" t="str">
        <f>IF(AND(K6251&lt;&gt;"Match of the Day",K6251&lt;&gt;"Match of the Day 2",K6251&lt;&gt;"Match of the Day Repeat"),"",1+MAX($AJ$10:AJ6250))</f>
        <v/>
      </c>
    </row>
    <row r="6252" spans="34:36" x14ac:dyDescent="0.35">
      <c r="AH6252" s="16" t="str">
        <f>IF(AND(B6252="Premier League",E6252="Live"),_xlfn.XLOOKUP(_xlfn.TEXTJOIN(" vs ",,C6252:D6252),Calendar!G:G,Calendar!B:B),IF(AND(B6252="Premier League",E6252="Highlights"),_xlfn.XLOOKUP(H6252,Calendar!O:O,Calendar!N:N,,-1),""))</f>
        <v/>
      </c>
      <c r="AI6252" s="61" t="str">
        <f>IF(AND(AH6252&lt;&gt;"",E6252="Live"),_xlfn.XLOOKUP(_xlfn.TEXTJOIN(" vs ",,C6252:D6252),Calendar!G:G,Calendar!K:K),"")</f>
        <v/>
      </c>
      <c r="AJ6252" s="61" t="str">
        <f>IF(AND(K6252&lt;&gt;"Match of the Day",K6252&lt;&gt;"Match of the Day 2",K6252&lt;&gt;"Match of the Day Repeat"),"",1+MAX($AJ$10:AJ6251))</f>
        <v/>
      </c>
    </row>
    <row r="6253" spans="34:36" x14ac:dyDescent="0.35">
      <c r="AH6253" s="16" t="str">
        <f>IF(AND(B6253="Premier League",E6253="Live"),_xlfn.XLOOKUP(_xlfn.TEXTJOIN(" vs ",,C6253:D6253),Calendar!G:G,Calendar!B:B),IF(AND(B6253="Premier League",E6253="Highlights"),_xlfn.XLOOKUP(H6253,Calendar!O:O,Calendar!N:N,,-1),""))</f>
        <v/>
      </c>
      <c r="AI6253" s="61" t="str">
        <f>IF(AND(AH6253&lt;&gt;"",E6253="Live"),_xlfn.XLOOKUP(_xlfn.TEXTJOIN(" vs ",,C6253:D6253),Calendar!G:G,Calendar!K:K),"")</f>
        <v/>
      </c>
      <c r="AJ6253" s="61" t="str">
        <f>IF(AND(K6253&lt;&gt;"Match of the Day",K6253&lt;&gt;"Match of the Day 2",K6253&lt;&gt;"Match of the Day Repeat"),"",1+MAX($AJ$10:AJ6252))</f>
        <v/>
      </c>
    </row>
    <row r="6254" spans="34:36" x14ac:dyDescent="0.35">
      <c r="AH6254" s="16" t="str">
        <f>IF(AND(B6254="Premier League",E6254="Live"),_xlfn.XLOOKUP(_xlfn.TEXTJOIN(" vs ",,C6254:D6254),Calendar!G:G,Calendar!B:B),IF(AND(B6254="Premier League",E6254="Highlights"),_xlfn.XLOOKUP(H6254,Calendar!O:O,Calendar!N:N,,-1),""))</f>
        <v/>
      </c>
      <c r="AI6254" s="61" t="str">
        <f>IF(AND(AH6254&lt;&gt;"",E6254="Live"),_xlfn.XLOOKUP(_xlfn.TEXTJOIN(" vs ",,C6254:D6254),Calendar!G:G,Calendar!K:K),"")</f>
        <v/>
      </c>
      <c r="AJ6254" s="61" t="str">
        <f>IF(AND(K6254&lt;&gt;"Match of the Day",K6254&lt;&gt;"Match of the Day 2",K6254&lt;&gt;"Match of the Day Repeat"),"",1+MAX($AJ$10:AJ6253))</f>
        <v/>
      </c>
    </row>
    <row r="6255" spans="34:36" x14ac:dyDescent="0.35">
      <c r="AH6255" s="16" t="str">
        <f>IF(AND(B6255="Premier League",E6255="Live"),_xlfn.XLOOKUP(_xlfn.TEXTJOIN(" vs ",,C6255:D6255),Calendar!G:G,Calendar!B:B),IF(AND(B6255="Premier League",E6255="Highlights"),_xlfn.XLOOKUP(H6255,Calendar!O:O,Calendar!N:N,,-1),""))</f>
        <v/>
      </c>
      <c r="AI6255" s="61" t="str">
        <f>IF(AND(AH6255&lt;&gt;"",E6255="Live"),_xlfn.XLOOKUP(_xlfn.TEXTJOIN(" vs ",,C6255:D6255),Calendar!G:G,Calendar!K:K),"")</f>
        <v/>
      </c>
      <c r="AJ6255" s="61" t="str">
        <f>IF(AND(K6255&lt;&gt;"Match of the Day",K6255&lt;&gt;"Match of the Day 2",K6255&lt;&gt;"Match of the Day Repeat"),"",1+MAX($AJ$10:AJ6254))</f>
        <v/>
      </c>
    </row>
    <row r="6256" spans="34:36" x14ac:dyDescent="0.35">
      <c r="AH6256" s="16" t="str">
        <f>IF(AND(B6256="Premier League",E6256="Live"),_xlfn.XLOOKUP(_xlfn.TEXTJOIN(" vs ",,C6256:D6256),Calendar!G:G,Calendar!B:B),IF(AND(B6256="Premier League",E6256="Highlights"),_xlfn.XLOOKUP(H6256,Calendar!O:O,Calendar!N:N,,-1),""))</f>
        <v/>
      </c>
      <c r="AI6256" s="61" t="str">
        <f>IF(AND(AH6256&lt;&gt;"",E6256="Live"),_xlfn.XLOOKUP(_xlfn.TEXTJOIN(" vs ",,C6256:D6256),Calendar!G:G,Calendar!K:K),"")</f>
        <v/>
      </c>
      <c r="AJ6256" s="61" t="str">
        <f>IF(AND(K6256&lt;&gt;"Match of the Day",K6256&lt;&gt;"Match of the Day 2",K6256&lt;&gt;"Match of the Day Repeat"),"",1+MAX($AJ$10:AJ6255))</f>
        <v/>
      </c>
    </row>
    <row r="6257" spans="34:36" x14ac:dyDescent="0.35">
      <c r="AH6257" s="16" t="str">
        <f>IF(AND(B6257="Premier League",E6257="Live"),_xlfn.XLOOKUP(_xlfn.TEXTJOIN(" vs ",,C6257:D6257),Calendar!G:G,Calendar!B:B),IF(AND(B6257="Premier League",E6257="Highlights"),_xlfn.XLOOKUP(H6257,Calendar!O:O,Calendar!N:N,,-1),""))</f>
        <v/>
      </c>
      <c r="AI6257" s="61" t="str">
        <f>IF(AND(AH6257&lt;&gt;"",E6257="Live"),_xlfn.XLOOKUP(_xlfn.TEXTJOIN(" vs ",,C6257:D6257),Calendar!G:G,Calendar!K:K),"")</f>
        <v/>
      </c>
      <c r="AJ6257" s="61" t="str">
        <f>IF(AND(K6257&lt;&gt;"Match of the Day",K6257&lt;&gt;"Match of the Day 2",K6257&lt;&gt;"Match of the Day Repeat"),"",1+MAX($AJ$10:AJ6256))</f>
        <v/>
      </c>
    </row>
    <row r="6258" spans="34:36" x14ac:dyDescent="0.35">
      <c r="AH6258" s="16" t="str">
        <f>IF(AND(B6258="Premier League",E6258="Live"),_xlfn.XLOOKUP(_xlfn.TEXTJOIN(" vs ",,C6258:D6258),Calendar!G:G,Calendar!B:B),IF(AND(B6258="Premier League",E6258="Highlights"),_xlfn.XLOOKUP(H6258,Calendar!O:O,Calendar!N:N,,-1),""))</f>
        <v/>
      </c>
      <c r="AI6258" s="61" t="str">
        <f>IF(AND(AH6258&lt;&gt;"",E6258="Live"),_xlfn.XLOOKUP(_xlfn.TEXTJOIN(" vs ",,C6258:D6258),Calendar!G:G,Calendar!K:K),"")</f>
        <v/>
      </c>
      <c r="AJ6258" s="61" t="str">
        <f>IF(AND(K6258&lt;&gt;"Match of the Day",K6258&lt;&gt;"Match of the Day 2",K6258&lt;&gt;"Match of the Day Repeat"),"",1+MAX($AJ$10:AJ6257))</f>
        <v/>
      </c>
    </row>
    <row r="6259" spans="34:36" x14ac:dyDescent="0.35">
      <c r="AH6259" s="16" t="str">
        <f>IF(AND(B6259="Premier League",E6259="Live"),_xlfn.XLOOKUP(_xlfn.TEXTJOIN(" vs ",,C6259:D6259),Calendar!G:G,Calendar!B:B),IF(AND(B6259="Premier League",E6259="Highlights"),_xlfn.XLOOKUP(H6259,Calendar!O:O,Calendar!N:N,,-1),""))</f>
        <v/>
      </c>
      <c r="AI6259" s="61" t="str">
        <f>IF(AND(AH6259&lt;&gt;"",E6259="Live"),_xlfn.XLOOKUP(_xlfn.TEXTJOIN(" vs ",,C6259:D6259),Calendar!G:G,Calendar!K:K),"")</f>
        <v/>
      </c>
      <c r="AJ6259" s="61" t="str">
        <f>IF(AND(K6259&lt;&gt;"Match of the Day",K6259&lt;&gt;"Match of the Day 2",K6259&lt;&gt;"Match of the Day Repeat"),"",1+MAX($AJ$10:AJ6258))</f>
        <v/>
      </c>
    </row>
    <row r="6260" spans="34:36" x14ac:dyDescent="0.35">
      <c r="AH6260" s="16" t="str">
        <f>IF(AND(B6260="Premier League",E6260="Live"),_xlfn.XLOOKUP(_xlfn.TEXTJOIN(" vs ",,C6260:D6260),Calendar!G:G,Calendar!B:B),IF(AND(B6260="Premier League",E6260="Highlights"),_xlfn.XLOOKUP(H6260,Calendar!O:O,Calendar!N:N,,-1),""))</f>
        <v/>
      </c>
      <c r="AI6260" s="61" t="str">
        <f>IF(AND(AH6260&lt;&gt;"",E6260="Live"),_xlfn.XLOOKUP(_xlfn.TEXTJOIN(" vs ",,C6260:D6260),Calendar!G:G,Calendar!K:K),"")</f>
        <v/>
      </c>
      <c r="AJ6260" s="61" t="str">
        <f>IF(AND(K6260&lt;&gt;"Match of the Day",K6260&lt;&gt;"Match of the Day 2",K6260&lt;&gt;"Match of the Day Repeat"),"",1+MAX($AJ$10:AJ6259))</f>
        <v/>
      </c>
    </row>
    <row r="6261" spans="34:36" x14ac:dyDescent="0.35">
      <c r="AH6261" s="16" t="str">
        <f>IF(AND(B6261="Premier League",E6261="Live"),_xlfn.XLOOKUP(_xlfn.TEXTJOIN(" vs ",,C6261:D6261),Calendar!G:G,Calendar!B:B),IF(AND(B6261="Premier League",E6261="Highlights"),_xlfn.XLOOKUP(H6261,Calendar!O:O,Calendar!N:N,,-1),""))</f>
        <v/>
      </c>
      <c r="AI6261" s="61" t="str">
        <f>IF(AND(AH6261&lt;&gt;"",E6261="Live"),_xlfn.XLOOKUP(_xlfn.TEXTJOIN(" vs ",,C6261:D6261),Calendar!G:G,Calendar!K:K),"")</f>
        <v/>
      </c>
      <c r="AJ6261" s="61" t="str">
        <f>IF(AND(K6261&lt;&gt;"Match of the Day",K6261&lt;&gt;"Match of the Day 2",K6261&lt;&gt;"Match of the Day Repeat"),"",1+MAX($AJ$10:AJ6260))</f>
        <v/>
      </c>
    </row>
    <row r="6262" spans="34:36" x14ac:dyDescent="0.35">
      <c r="AH6262" s="16" t="str">
        <f>IF(AND(B6262="Premier League",E6262="Live"),_xlfn.XLOOKUP(_xlfn.TEXTJOIN(" vs ",,C6262:D6262),Calendar!G:G,Calendar!B:B),IF(AND(B6262="Premier League",E6262="Highlights"),_xlfn.XLOOKUP(H6262,Calendar!O:O,Calendar!N:N,,-1),""))</f>
        <v/>
      </c>
      <c r="AI6262" s="61" t="str">
        <f>IF(AND(AH6262&lt;&gt;"",E6262="Live"),_xlfn.XLOOKUP(_xlfn.TEXTJOIN(" vs ",,C6262:D6262),Calendar!G:G,Calendar!K:K),"")</f>
        <v/>
      </c>
      <c r="AJ6262" s="61" t="str">
        <f>IF(AND(K6262&lt;&gt;"Match of the Day",K6262&lt;&gt;"Match of the Day 2",K6262&lt;&gt;"Match of the Day Repeat"),"",1+MAX($AJ$10:AJ6261))</f>
        <v/>
      </c>
    </row>
    <row r="6263" spans="34:36" x14ac:dyDescent="0.35">
      <c r="AH6263" s="16" t="str">
        <f>IF(AND(B6263="Premier League",E6263="Live"),_xlfn.XLOOKUP(_xlfn.TEXTJOIN(" vs ",,C6263:D6263),Calendar!G:G,Calendar!B:B),IF(AND(B6263="Premier League",E6263="Highlights"),_xlfn.XLOOKUP(H6263,Calendar!O:O,Calendar!N:N,,-1),""))</f>
        <v/>
      </c>
      <c r="AI6263" s="61" t="str">
        <f>IF(AND(AH6263&lt;&gt;"",E6263="Live"),_xlfn.XLOOKUP(_xlfn.TEXTJOIN(" vs ",,C6263:D6263),Calendar!G:G,Calendar!K:K),"")</f>
        <v/>
      </c>
      <c r="AJ6263" s="61" t="str">
        <f>IF(AND(K6263&lt;&gt;"Match of the Day",K6263&lt;&gt;"Match of the Day 2",K6263&lt;&gt;"Match of the Day Repeat"),"",1+MAX($AJ$10:AJ6262))</f>
        <v/>
      </c>
    </row>
    <row r="6264" spans="34:36" x14ac:dyDescent="0.35">
      <c r="AH6264" s="16" t="str">
        <f>IF(AND(B6264="Premier League",E6264="Live"),_xlfn.XLOOKUP(_xlfn.TEXTJOIN(" vs ",,C6264:D6264),Calendar!G:G,Calendar!B:B),IF(AND(B6264="Premier League",E6264="Highlights"),_xlfn.XLOOKUP(H6264,Calendar!O:O,Calendar!N:N,,-1),""))</f>
        <v/>
      </c>
      <c r="AI6264" s="61" t="str">
        <f>IF(AND(AH6264&lt;&gt;"",E6264="Live"),_xlfn.XLOOKUP(_xlfn.TEXTJOIN(" vs ",,C6264:D6264),Calendar!G:G,Calendar!K:K),"")</f>
        <v/>
      </c>
      <c r="AJ6264" s="61" t="str">
        <f>IF(AND(K6264&lt;&gt;"Match of the Day",K6264&lt;&gt;"Match of the Day 2",K6264&lt;&gt;"Match of the Day Repeat"),"",1+MAX($AJ$10:AJ6263))</f>
        <v/>
      </c>
    </row>
    <row r="6265" spans="34:36" x14ac:dyDescent="0.35">
      <c r="AH6265" s="16" t="str">
        <f>IF(AND(B6265="Premier League",E6265="Live"),_xlfn.XLOOKUP(_xlfn.TEXTJOIN(" vs ",,C6265:D6265),Calendar!G:G,Calendar!B:B),IF(AND(B6265="Premier League",E6265="Highlights"),_xlfn.XLOOKUP(H6265,Calendar!O:O,Calendar!N:N,,-1),""))</f>
        <v/>
      </c>
      <c r="AI6265" s="61" t="str">
        <f>IF(AND(AH6265&lt;&gt;"",E6265="Live"),_xlfn.XLOOKUP(_xlfn.TEXTJOIN(" vs ",,C6265:D6265),Calendar!G:G,Calendar!K:K),"")</f>
        <v/>
      </c>
      <c r="AJ6265" s="61" t="str">
        <f>IF(AND(K6265&lt;&gt;"Match of the Day",K6265&lt;&gt;"Match of the Day 2",K6265&lt;&gt;"Match of the Day Repeat"),"",1+MAX($AJ$10:AJ6264))</f>
        <v/>
      </c>
    </row>
    <row r="6266" spans="34:36" x14ac:dyDescent="0.35">
      <c r="AH6266" s="16" t="str">
        <f>IF(AND(B6266="Premier League",E6266="Live"),_xlfn.XLOOKUP(_xlfn.TEXTJOIN(" vs ",,C6266:D6266),Calendar!G:G,Calendar!B:B),IF(AND(B6266="Premier League",E6266="Highlights"),_xlfn.XLOOKUP(H6266,Calendar!O:O,Calendar!N:N,,-1),""))</f>
        <v/>
      </c>
      <c r="AI6266" s="61" t="str">
        <f>IF(AND(AH6266&lt;&gt;"",E6266="Live"),_xlfn.XLOOKUP(_xlfn.TEXTJOIN(" vs ",,C6266:D6266),Calendar!G:G,Calendar!K:K),"")</f>
        <v/>
      </c>
      <c r="AJ6266" s="61" t="str">
        <f>IF(AND(K6266&lt;&gt;"Match of the Day",K6266&lt;&gt;"Match of the Day 2",K6266&lt;&gt;"Match of the Day Repeat"),"",1+MAX($AJ$10:AJ6265))</f>
        <v/>
      </c>
    </row>
    <row r="6267" spans="34:36" x14ac:dyDescent="0.35">
      <c r="AH6267" s="16" t="str">
        <f>IF(AND(B6267="Premier League",E6267="Live"),_xlfn.XLOOKUP(_xlfn.TEXTJOIN(" vs ",,C6267:D6267),Calendar!G:G,Calendar!B:B),IF(AND(B6267="Premier League",E6267="Highlights"),_xlfn.XLOOKUP(H6267,Calendar!O:O,Calendar!N:N,,-1),""))</f>
        <v/>
      </c>
      <c r="AI6267" s="61" t="str">
        <f>IF(AND(AH6267&lt;&gt;"",E6267="Live"),_xlfn.XLOOKUP(_xlfn.TEXTJOIN(" vs ",,C6267:D6267),Calendar!G:G,Calendar!K:K),"")</f>
        <v/>
      </c>
      <c r="AJ6267" s="61" t="str">
        <f>IF(AND(K6267&lt;&gt;"Match of the Day",K6267&lt;&gt;"Match of the Day 2",K6267&lt;&gt;"Match of the Day Repeat"),"",1+MAX($AJ$10:AJ6266))</f>
        <v/>
      </c>
    </row>
    <row r="6268" spans="34:36" x14ac:dyDescent="0.35">
      <c r="AH6268" s="16" t="str">
        <f>IF(AND(B6268="Premier League",E6268="Live"),_xlfn.XLOOKUP(_xlfn.TEXTJOIN(" vs ",,C6268:D6268),Calendar!G:G,Calendar!B:B),IF(AND(B6268="Premier League",E6268="Highlights"),_xlfn.XLOOKUP(H6268,Calendar!O:O,Calendar!N:N,,-1),""))</f>
        <v/>
      </c>
      <c r="AI6268" s="61" t="str">
        <f>IF(AND(AH6268&lt;&gt;"",E6268="Live"),_xlfn.XLOOKUP(_xlfn.TEXTJOIN(" vs ",,C6268:D6268),Calendar!G:G,Calendar!K:K),"")</f>
        <v/>
      </c>
      <c r="AJ6268" s="61" t="str">
        <f>IF(AND(K6268&lt;&gt;"Match of the Day",K6268&lt;&gt;"Match of the Day 2",K6268&lt;&gt;"Match of the Day Repeat"),"",1+MAX($AJ$10:AJ6267))</f>
        <v/>
      </c>
    </row>
    <row r="6269" spans="34:36" x14ac:dyDescent="0.35">
      <c r="AH6269" s="16" t="str">
        <f>IF(AND(B6269="Premier League",E6269="Live"),_xlfn.XLOOKUP(_xlfn.TEXTJOIN(" vs ",,C6269:D6269),Calendar!G:G,Calendar!B:B),IF(AND(B6269="Premier League",E6269="Highlights"),_xlfn.XLOOKUP(H6269,Calendar!O:O,Calendar!N:N,,-1),""))</f>
        <v/>
      </c>
      <c r="AI6269" s="61" t="str">
        <f>IF(AND(AH6269&lt;&gt;"",E6269="Live"),_xlfn.XLOOKUP(_xlfn.TEXTJOIN(" vs ",,C6269:D6269),Calendar!G:G,Calendar!K:K),"")</f>
        <v/>
      </c>
      <c r="AJ6269" s="61" t="str">
        <f>IF(AND(K6269&lt;&gt;"Match of the Day",K6269&lt;&gt;"Match of the Day 2",K6269&lt;&gt;"Match of the Day Repeat"),"",1+MAX($AJ$10:AJ6268))</f>
        <v/>
      </c>
    </row>
    <row r="6270" spans="34:36" x14ac:dyDescent="0.35">
      <c r="AH6270" s="16" t="str">
        <f>IF(AND(B6270="Premier League",E6270="Live"),_xlfn.XLOOKUP(_xlfn.TEXTJOIN(" vs ",,C6270:D6270),Calendar!G:G,Calendar!B:B),IF(AND(B6270="Premier League",E6270="Highlights"),_xlfn.XLOOKUP(H6270,Calendar!O:O,Calendar!N:N,,-1),""))</f>
        <v/>
      </c>
      <c r="AI6270" s="61" t="str">
        <f>IF(AND(AH6270&lt;&gt;"",E6270="Live"),_xlfn.XLOOKUP(_xlfn.TEXTJOIN(" vs ",,C6270:D6270),Calendar!G:G,Calendar!K:K),"")</f>
        <v/>
      </c>
      <c r="AJ6270" s="61" t="str">
        <f>IF(AND(K6270&lt;&gt;"Match of the Day",K6270&lt;&gt;"Match of the Day 2",K6270&lt;&gt;"Match of the Day Repeat"),"",1+MAX($AJ$10:AJ6269))</f>
        <v/>
      </c>
    </row>
    <row r="6271" spans="34:36" x14ac:dyDescent="0.35">
      <c r="AH6271" s="16" t="str">
        <f>IF(AND(B6271="Premier League",E6271="Live"),_xlfn.XLOOKUP(_xlfn.TEXTJOIN(" vs ",,C6271:D6271),Calendar!G:G,Calendar!B:B),IF(AND(B6271="Premier League",E6271="Highlights"),_xlfn.XLOOKUP(H6271,Calendar!O:O,Calendar!N:N,,-1),""))</f>
        <v/>
      </c>
      <c r="AI6271" s="61" t="str">
        <f>IF(AND(AH6271&lt;&gt;"",E6271="Live"),_xlfn.XLOOKUP(_xlfn.TEXTJOIN(" vs ",,C6271:D6271),Calendar!G:G,Calendar!K:K),"")</f>
        <v/>
      </c>
      <c r="AJ6271" s="61" t="str">
        <f>IF(AND(K6271&lt;&gt;"Match of the Day",K6271&lt;&gt;"Match of the Day 2",K6271&lt;&gt;"Match of the Day Repeat"),"",1+MAX($AJ$10:AJ6270))</f>
        <v/>
      </c>
    </row>
    <row r="6272" spans="34:36" x14ac:dyDescent="0.35">
      <c r="AH6272" s="16" t="str">
        <f>IF(AND(B6272="Premier League",E6272="Live"),_xlfn.XLOOKUP(_xlfn.TEXTJOIN(" vs ",,C6272:D6272),Calendar!G:G,Calendar!B:B),IF(AND(B6272="Premier League",E6272="Highlights"),_xlfn.XLOOKUP(H6272,Calendar!O:O,Calendar!N:N,,-1),""))</f>
        <v/>
      </c>
      <c r="AI6272" s="61" t="str">
        <f>IF(AND(AH6272&lt;&gt;"",E6272="Live"),_xlfn.XLOOKUP(_xlfn.TEXTJOIN(" vs ",,C6272:D6272),Calendar!G:G,Calendar!K:K),"")</f>
        <v/>
      </c>
      <c r="AJ6272" s="61" t="str">
        <f>IF(AND(K6272&lt;&gt;"Match of the Day",K6272&lt;&gt;"Match of the Day 2",K6272&lt;&gt;"Match of the Day Repeat"),"",1+MAX($AJ$10:AJ6271))</f>
        <v/>
      </c>
    </row>
    <row r="6273" spans="34:36" x14ac:dyDescent="0.35">
      <c r="AH6273" s="16" t="str">
        <f>IF(AND(B6273="Premier League",E6273="Live"),_xlfn.XLOOKUP(_xlfn.TEXTJOIN(" vs ",,C6273:D6273),Calendar!G:G,Calendar!B:B),IF(AND(B6273="Premier League",E6273="Highlights"),_xlfn.XLOOKUP(H6273,Calendar!O:O,Calendar!N:N,,-1),""))</f>
        <v/>
      </c>
      <c r="AI6273" s="61" t="str">
        <f>IF(AND(AH6273&lt;&gt;"",E6273="Live"),_xlfn.XLOOKUP(_xlfn.TEXTJOIN(" vs ",,C6273:D6273),Calendar!G:G,Calendar!K:K),"")</f>
        <v/>
      </c>
      <c r="AJ6273" s="61" t="str">
        <f>IF(AND(K6273&lt;&gt;"Match of the Day",K6273&lt;&gt;"Match of the Day 2",K6273&lt;&gt;"Match of the Day Repeat"),"",1+MAX($AJ$10:AJ6272))</f>
        <v/>
      </c>
    </row>
    <row r="6274" spans="34:36" x14ac:dyDescent="0.35">
      <c r="AH6274" s="16" t="str">
        <f>IF(AND(B6274="Premier League",E6274="Live"),_xlfn.XLOOKUP(_xlfn.TEXTJOIN(" vs ",,C6274:D6274),Calendar!G:G,Calendar!B:B),IF(AND(B6274="Premier League",E6274="Highlights"),_xlfn.XLOOKUP(H6274,Calendar!O:O,Calendar!N:N,,-1),""))</f>
        <v/>
      </c>
      <c r="AI6274" s="61" t="str">
        <f>IF(AND(AH6274&lt;&gt;"",E6274="Live"),_xlfn.XLOOKUP(_xlfn.TEXTJOIN(" vs ",,C6274:D6274),Calendar!G:G,Calendar!K:K),"")</f>
        <v/>
      </c>
      <c r="AJ6274" s="61" t="str">
        <f>IF(AND(K6274&lt;&gt;"Match of the Day",K6274&lt;&gt;"Match of the Day 2",K6274&lt;&gt;"Match of the Day Repeat"),"",1+MAX($AJ$10:AJ6273))</f>
        <v/>
      </c>
    </row>
    <row r="6275" spans="34:36" x14ac:dyDescent="0.35">
      <c r="AH6275" s="16" t="str">
        <f>IF(AND(B6275="Premier League",E6275="Live"),_xlfn.XLOOKUP(_xlfn.TEXTJOIN(" vs ",,C6275:D6275),Calendar!G:G,Calendar!B:B),IF(AND(B6275="Premier League",E6275="Highlights"),_xlfn.XLOOKUP(H6275,Calendar!O:O,Calendar!N:N,,-1),""))</f>
        <v/>
      </c>
      <c r="AI6275" s="61" t="str">
        <f>IF(AND(AH6275&lt;&gt;"",E6275="Live"),_xlfn.XLOOKUP(_xlfn.TEXTJOIN(" vs ",,C6275:D6275),Calendar!G:G,Calendar!K:K),"")</f>
        <v/>
      </c>
      <c r="AJ6275" s="61" t="str">
        <f>IF(AND(K6275&lt;&gt;"Match of the Day",K6275&lt;&gt;"Match of the Day 2",K6275&lt;&gt;"Match of the Day Repeat"),"",1+MAX($AJ$10:AJ6274))</f>
        <v/>
      </c>
    </row>
    <row r="6276" spans="34:36" x14ac:dyDescent="0.35">
      <c r="AH6276" s="16" t="str">
        <f>IF(AND(B6276="Premier League",E6276="Live"),_xlfn.XLOOKUP(_xlfn.TEXTJOIN(" vs ",,C6276:D6276),Calendar!G:G,Calendar!B:B),IF(AND(B6276="Premier League",E6276="Highlights"),_xlfn.XLOOKUP(H6276,Calendar!O:O,Calendar!N:N,,-1),""))</f>
        <v/>
      </c>
      <c r="AI6276" s="61" t="str">
        <f>IF(AND(AH6276&lt;&gt;"",E6276="Live"),_xlfn.XLOOKUP(_xlfn.TEXTJOIN(" vs ",,C6276:D6276),Calendar!G:G,Calendar!K:K),"")</f>
        <v/>
      </c>
      <c r="AJ6276" s="61" t="str">
        <f>IF(AND(K6276&lt;&gt;"Match of the Day",K6276&lt;&gt;"Match of the Day 2",K6276&lt;&gt;"Match of the Day Repeat"),"",1+MAX($AJ$10:AJ6275))</f>
        <v/>
      </c>
    </row>
    <row r="6277" spans="34:36" x14ac:dyDescent="0.35">
      <c r="AH6277" s="16" t="str">
        <f>IF(AND(B6277="Premier League",E6277="Live"),_xlfn.XLOOKUP(_xlfn.TEXTJOIN(" vs ",,C6277:D6277),Calendar!G:G,Calendar!B:B),IF(AND(B6277="Premier League",E6277="Highlights"),_xlfn.XLOOKUP(H6277,Calendar!O:O,Calendar!N:N,,-1),""))</f>
        <v/>
      </c>
      <c r="AI6277" s="61" t="str">
        <f>IF(AND(AH6277&lt;&gt;"",E6277="Live"),_xlfn.XLOOKUP(_xlfn.TEXTJOIN(" vs ",,C6277:D6277),Calendar!G:G,Calendar!K:K),"")</f>
        <v/>
      </c>
      <c r="AJ6277" s="61" t="str">
        <f>IF(AND(K6277&lt;&gt;"Match of the Day",K6277&lt;&gt;"Match of the Day 2",K6277&lt;&gt;"Match of the Day Repeat"),"",1+MAX($AJ$10:AJ6276))</f>
        <v/>
      </c>
    </row>
    <row r="6278" spans="34:36" x14ac:dyDescent="0.35">
      <c r="AH6278" s="16" t="str">
        <f>IF(AND(B6278="Premier League",E6278="Live"),_xlfn.XLOOKUP(_xlfn.TEXTJOIN(" vs ",,C6278:D6278),Calendar!G:G,Calendar!B:B),IF(AND(B6278="Premier League",E6278="Highlights"),_xlfn.XLOOKUP(H6278,Calendar!O:O,Calendar!N:N,,-1),""))</f>
        <v/>
      </c>
      <c r="AI6278" s="61" t="str">
        <f>IF(AND(AH6278&lt;&gt;"",E6278="Live"),_xlfn.XLOOKUP(_xlfn.TEXTJOIN(" vs ",,C6278:D6278),Calendar!G:G,Calendar!K:K),"")</f>
        <v/>
      </c>
      <c r="AJ6278" s="61" t="str">
        <f>IF(AND(K6278&lt;&gt;"Match of the Day",K6278&lt;&gt;"Match of the Day 2",K6278&lt;&gt;"Match of the Day Repeat"),"",1+MAX($AJ$10:AJ6277))</f>
        <v/>
      </c>
    </row>
    <row r="6279" spans="34:36" x14ac:dyDescent="0.35">
      <c r="AH6279" s="16" t="str">
        <f>IF(AND(B6279="Premier League",E6279="Live"),_xlfn.XLOOKUP(_xlfn.TEXTJOIN(" vs ",,C6279:D6279),Calendar!G:G,Calendar!B:B),IF(AND(B6279="Premier League",E6279="Highlights"),_xlfn.XLOOKUP(H6279,Calendar!O:O,Calendar!N:N,,-1),""))</f>
        <v/>
      </c>
      <c r="AI6279" s="61" t="str">
        <f>IF(AND(AH6279&lt;&gt;"",E6279="Live"),_xlfn.XLOOKUP(_xlfn.TEXTJOIN(" vs ",,C6279:D6279),Calendar!G:G,Calendar!K:K),"")</f>
        <v/>
      </c>
      <c r="AJ6279" s="61" t="str">
        <f>IF(AND(K6279&lt;&gt;"Match of the Day",K6279&lt;&gt;"Match of the Day 2",K6279&lt;&gt;"Match of the Day Repeat"),"",1+MAX($AJ$10:AJ6278))</f>
        <v/>
      </c>
    </row>
    <row r="6280" spans="34:36" x14ac:dyDescent="0.35">
      <c r="AH6280" s="16" t="str">
        <f>IF(AND(B6280="Premier League",E6280="Live"),_xlfn.XLOOKUP(_xlfn.TEXTJOIN(" vs ",,C6280:D6280),Calendar!G:G,Calendar!B:B),IF(AND(B6280="Premier League",E6280="Highlights"),_xlfn.XLOOKUP(H6280,Calendar!O:O,Calendar!N:N,,-1),""))</f>
        <v/>
      </c>
      <c r="AI6280" s="61" t="str">
        <f>IF(AND(AH6280&lt;&gt;"",E6280="Live"),_xlfn.XLOOKUP(_xlfn.TEXTJOIN(" vs ",,C6280:D6280),Calendar!G:G,Calendar!K:K),"")</f>
        <v/>
      </c>
      <c r="AJ6280" s="61" t="str">
        <f>IF(AND(K6280&lt;&gt;"Match of the Day",K6280&lt;&gt;"Match of the Day 2",K6280&lt;&gt;"Match of the Day Repeat"),"",1+MAX($AJ$10:AJ6279))</f>
        <v/>
      </c>
    </row>
    <row r="6281" spans="34:36" x14ac:dyDescent="0.35">
      <c r="AH6281" s="16" t="str">
        <f>IF(AND(B6281="Premier League",E6281="Live"),_xlfn.XLOOKUP(_xlfn.TEXTJOIN(" vs ",,C6281:D6281),Calendar!G:G,Calendar!B:B),IF(AND(B6281="Premier League",E6281="Highlights"),_xlfn.XLOOKUP(H6281,Calendar!O:O,Calendar!N:N,,-1),""))</f>
        <v/>
      </c>
      <c r="AI6281" s="61" t="str">
        <f>IF(AND(AH6281&lt;&gt;"",E6281="Live"),_xlfn.XLOOKUP(_xlfn.TEXTJOIN(" vs ",,C6281:D6281),Calendar!G:G,Calendar!K:K),"")</f>
        <v/>
      </c>
      <c r="AJ6281" s="61" t="str">
        <f>IF(AND(K6281&lt;&gt;"Match of the Day",K6281&lt;&gt;"Match of the Day 2",K6281&lt;&gt;"Match of the Day Repeat"),"",1+MAX($AJ$10:AJ6280))</f>
        <v/>
      </c>
    </row>
    <row r="6282" spans="34:36" x14ac:dyDescent="0.35">
      <c r="AH6282" s="16" t="str">
        <f>IF(AND(B6282="Premier League",E6282="Live"),_xlfn.XLOOKUP(_xlfn.TEXTJOIN(" vs ",,C6282:D6282),Calendar!G:G,Calendar!B:B),IF(AND(B6282="Premier League",E6282="Highlights"),_xlfn.XLOOKUP(H6282,Calendar!O:O,Calendar!N:N,,-1),""))</f>
        <v/>
      </c>
      <c r="AI6282" s="61" t="str">
        <f>IF(AND(AH6282&lt;&gt;"",E6282="Live"),_xlfn.XLOOKUP(_xlfn.TEXTJOIN(" vs ",,C6282:D6282),Calendar!G:G,Calendar!K:K),"")</f>
        <v/>
      </c>
      <c r="AJ6282" s="61" t="str">
        <f>IF(AND(K6282&lt;&gt;"Match of the Day",K6282&lt;&gt;"Match of the Day 2",K6282&lt;&gt;"Match of the Day Repeat"),"",1+MAX($AJ$10:AJ6281))</f>
        <v/>
      </c>
    </row>
    <row r="6283" spans="34:36" x14ac:dyDescent="0.35">
      <c r="AH6283" s="16" t="str">
        <f>IF(AND(B6283="Premier League",E6283="Live"),_xlfn.XLOOKUP(_xlfn.TEXTJOIN(" vs ",,C6283:D6283),Calendar!G:G,Calendar!B:B),IF(AND(B6283="Premier League",E6283="Highlights"),_xlfn.XLOOKUP(H6283,Calendar!O:O,Calendar!N:N,,-1),""))</f>
        <v/>
      </c>
      <c r="AI6283" s="61" t="str">
        <f>IF(AND(AH6283&lt;&gt;"",E6283="Live"),_xlfn.XLOOKUP(_xlfn.TEXTJOIN(" vs ",,C6283:D6283),Calendar!G:G,Calendar!K:K),"")</f>
        <v/>
      </c>
      <c r="AJ6283" s="61" t="str">
        <f>IF(AND(K6283&lt;&gt;"Match of the Day",K6283&lt;&gt;"Match of the Day 2",K6283&lt;&gt;"Match of the Day Repeat"),"",1+MAX($AJ$10:AJ6282))</f>
        <v/>
      </c>
    </row>
    <row r="6284" spans="34:36" x14ac:dyDescent="0.35">
      <c r="AH6284" s="16" t="str">
        <f>IF(AND(B6284="Premier League",E6284="Live"),_xlfn.XLOOKUP(_xlfn.TEXTJOIN(" vs ",,C6284:D6284),Calendar!G:G,Calendar!B:B),IF(AND(B6284="Premier League",E6284="Highlights"),_xlfn.XLOOKUP(H6284,Calendar!O:O,Calendar!N:N,,-1),""))</f>
        <v/>
      </c>
      <c r="AI6284" s="61" t="str">
        <f>IF(AND(AH6284&lt;&gt;"",E6284="Live"),_xlfn.XLOOKUP(_xlfn.TEXTJOIN(" vs ",,C6284:D6284),Calendar!G:G,Calendar!K:K),"")</f>
        <v/>
      </c>
      <c r="AJ6284" s="61" t="str">
        <f>IF(AND(K6284&lt;&gt;"Match of the Day",K6284&lt;&gt;"Match of the Day 2",K6284&lt;&gt;"Match of the Day Repeat"),"",1+MAX($AJ$10:AJ6283))</f>
        <v/>
      </c>
    </row>
    <row r="6285" spans="34:36" x14ac:dyDescent="0.35">
      <c r="AH6285" s="16" t="str">
        <f>IF(AND(B6285="Premier League",E6285="Live"),_xlfn.XLOOKUP(_xlfn.TEXTJOIN(" vs ",,C6285:D6285),Calendar!G:G,Calendar!B:B),IF(AND(B6285="Premier League",E6285="Highlights"),_xlfn.XLOOKUP(H6285,Calendar!O:O,Calendar!N:N,,-1),""))</f>
        <v/>
      </c>
      <c r="AI6285" s="61" t="str">
        <f>IF(AND(AH6285&lt;&gt;"",E6285="Live"),_xlfn.XLOOKUP(_xlfn.TEXTJOIN(" vs ",,C6285:D6285),Calendar!G:G,Calendar!K:K),"")</f>
        <v/>
      </c>
      <c r="AJ6285" s="61" t="str">
        <f>IF(AND(K6285&lt;&gt;"Match of the Day",K6285&lt;&gt;"Match of the Day 2",K6285&lt;&gt;"Match of the Day Repeat"),"",1+MAX($AJ$10:AJ6284))</f>
        <v/>
      </c>
    </row>
    <row r="6286" spans="34:36" x14ac:dyDescent="0.35">
      <c r="AH6286" s="16" t="str">
        <f>IF(AND(B6286="Premier League",E6286="Live"),_xlfn.XLOOKUP(_xlfn.TEXTJOIN(" vs ",,C6286:D6286),Calendar!G:G,Calendar!B:B),IF(AND(B6286="Premier League",E6286="Highlights"),_xlfn.XLOOKUP(H6286,Calendar!O:O,Calendar!N:N,,-1),""))</f>
        <v/>
      </c>
      <c r="AI6286" s="61" t="str">
        <f>IF(AND(AH6286&lt;&gt;"",E6286="Live"),_xlfn.XLOOKUP(_xlfn.TEXTJOIN(" vs ",,C6286:D6286),Calendar!G:G,Calendar!K:K),"")</f>
        <v/>
      </c>
      <c r="AJ6286" s="61" t="str">
        <f>IF(AND(K6286&lt;&gt;"Match of the Day",K6286&lt;&gt;"Match of the Day 2",K6286&lt;&gt;"Match of the Day Repeat"),"",1+MAX($AJ$10:AJ6285))</f>
        <v/>
      </c>
    </row>
    <row r="6287" spans="34:36" x14ac:dyDescent="0.35">
      <c r="AH6287" s="16" t="str">
        <f>IF(AND(B6287="Premier League",E6287="Live"),_xlfn.XLOOKUP(_xlfn.TEXTJOIN(" vs ",,C6287:D6287),Calendar!G:G,Calendar!B:B),IF(AND(B6287="Premier League",E6287="Highlights"),_xlfn.XLOOKUP(H6287,Calendar!O:O,Calendar!N:N,,-1),""))</f>
        <v/>
      </c>
      <c r="AI6287" s="61" t="str">
        <f>IF(AND(AH6287&lt;&gt;"",E6287="Live"),_xlfn.XLOOKUP(_xlfn.TEXTJOIN(" vs ",,C6287:D6287),Calendar!G:G,Calendar!K:K),"")</f>
        <v/>
      </c>
      <c r="AJ6287" s="61" t="str">
        <f>IF(AND(K6287&lt;&gt;"Match of the Day",K6287&lt;&gt;"Match of the Day 2",K6287&lt;&gt;"Match of the Day Repeat"),"",1+MAX($AJ$10:AJ6286))</f>
        <v/>
      </c>
    </row>
    <row r="6288" spans="34:36" x14ac:dyDescent="0.35">
      <c r="AH6288" s="16" t="str">
        <f>IF(AND(B6288="Premier League",E6288="Live"),_xlfn.XLOOKUP(_xlfn.TEXTJOIN(" vs ",,C6288:D6288),Calendar!G:G,Calendar!B:B),IF(AND(B6288="Premier League",E6288="Highlights"),_xlfn.XLOOKUP(H6288,Calendar!O:O,Calendar!N:N,,-1),""))</f>
        <v/>
      </c>
      <c r="AI6288" s="61" t="str">
        <f>IF(AND(AH6288&lt;&gt;"",E6288="Live"),_xlfn.XLOOKUP(_xlfn.TEXTJOIN(" vs ",,C6288:D6288),Calendar!G:G,Calendar!K:K),"")</f>
        <v/>
      </c>
      <c r="AJ6288" s="61" t="str">
        <f>IF(AND(K6288&lt;&gt;"Match of the Day",K6288&lt;&gt;"Match of the Day 2",K6288&lt;&gt;"Match of the Day Repeat"),"",1+MAX($AJ$10:AJ6287))</f>
        <v/>
      </c>
    </row>
    <row r="6289" spans="34:36" x14ac:dyDescent="0.35">
      <c r="AH6289" s="16" t="str">
        <f>IF(AND(B6289="Premier League",E6289="Live"),_xlfn.XLOOKUP(_xlfn.TEXTJOIN(" vs ",,C6289:D6289),Calendar!G:G,Calendar!B:B),IF(AND(B6289="Premier League",E6289="Highlights"),_xlfn.XLOOKUP(H6289,Calendar!O:O,Calendar!N:N,,-1),""))</f>
        <v/>
      </c>
      <c r="AI6289" s="61" t="str">
        <f>IF(AND(AH6289&lt;&gt;"",E6289="Live"),_xlfn.XLOOKUP(_xlfn.TEXTJOIN(" vs ",,C6289:D6289),Calendar!G:G,Calendar!K:K),"")</f>
        <v/>
      </c>
      <c r="AJ6289" s="61" t="str">
        <f>IF(AND(K6289&lt;&gt;"Match of the Day",K6289&lt;&gt;"Match of the Day 2",K6289&lt;&gt;"Match of the Day Repeat"),"",1+MAX($AJ$10:AJ6288))</f>
        <v/>
      </c>
    </row>
    <row r="6290" spans="34:36" x14ac:dyDescent="0.35">
      <c r="AH6290" s="16" t="str">
        <f>IF(AND(B6290="Premier League",E6290="Live"),_xlfn.XLOOKUP(_xlfn.TEXTJOIN(" vs ",,C6290:D6290),Calendar!G:G,Calendar!B:B),IF(AND(B6290="Premier League",E6290="Highlights"),_xlfn.XLOOKUP(H6290,Calendar!O:O,Calendar!N:N,,-1),""))</f>
        <v/>
      </c>
      <c r="AI6290" s="61" t="str">
        <f>IF(AND(AH6290&lt;&gt;"",E6290="Live"),_xlfn.XLOOKUP(_xlfn.TEXTJOIN(" vs ",,C6290:D6290),Calendar!G:G,Calendar!K:K),"")</f>
        <v/>
      </c>
      <c r="AJ6290" s="61" t="str">
        <f>IF(AND(K6290&lt;&gt;"Match of the Day",K6290&lt;&gt;"Match of the Day 2",K6290&lt;&gt;"Match of the Day Repeat"),"",1+MAX($AJ$10:AJ6289))</f>
        <v/>
      </c>
    </row>
    <row r="6291" spans="34:36" x14ac:dyDescent="0.35">
      <c r="AH6291" s="16" t="str">
        <f>IF(AND(B6291="Premier League",E6291="Live"),_xlfn.XLOOKUP(_xlfn.TEXTJOIN(" vs ",,C6291:D6291),Calendar!G:G,Calendar!B:B),IF(AND(B6291="Premier League",E6291="Highlights"),_xlfn.XLOOKUP(H6291,Calendar!O:O,Calendar!N:N,,-1),""))</f>
        <v/>
      </c>
      <c r="AI6291" s="61" t="str">
        <f>IF(AND(AH6291&lt;&gt;"",E6291="Live"),_xlfn.XLOOKUP(_xlfn.TEXTJOIN(" vs ",,C6291:D6291),Calendar!G:G,Calendar!K:K),"")</f>
        <v/>
      </c>
      <c r="AJ6291" s="61" t="str">
        <f>IF(AND(K6291&lt;&gt;"Match of the Day",K6291&lt;&gt;"Match of the Day 2",K6291&lt;&gt;"Match of the Day Repeat"),"",1+MAX($AJ$10:AJ6290))</f>
        <v/>
      </c>
    </row>
    <row r="6292" spans="34:36" x14ac:dyDescent="0.35">
      <c r="AH6292" s="16" t="str">
        <f>IF(AND(B6292="Premier League",E6292="Live"),_xlfn.XLOOKUP(_xlfn.TEXTJOIN(" vs ",,C6292:D6292),Calendar!G:G,Calendar!B:B),IF(AND(B6292="Premier League",E6292="Highlights"),_xlfn.XLOOKUP(H6292,Calendar!O:O,Calendar!N:N,,-1),""))</f>
        <v/>
      </c>
      <c r="AI6292" s="61" t="str">
        <f>IF(AND(AH6292&lt;&gt;"",E6292="Live"),_xlfn.XLOOKUP(_xlfn.TEXTJOIN(" vs ",,C6292:D6292),Calendar!G:G,Calendar!K:K),"")</f>
        <v/>
      </c>
      <c r="AJ6292" s="61" t="str">
        <f>IF(AND(K6292&lt;&gt;"Match of the Day",K6292&lt;&gt;"Match of the Day 2",K6292&lt;&gt;"Match of the Day Repeat"),"",1+MAX($AJ$10:AJ6291))</f>
        <v/>
      </c>
    </row>
    <row r="6293" spans="34:36" x14ac:dyDescent="0.35">
      <c r="AH6293" s="16" t="str">
        <f>IF(AND(B6293="Premier League",E6293="Live"),_xlfn.XLOOKUP(_xlfn.TEXTJOIN(" vs ",,C6293:D6293),Calendar!G:G,Calendar!B:B),IF(AND(B6293="Premier League",E6293="Highlights"),_xlfn.XLOOKUP(H6293,Calendar!O:O,Calendar!N:N,,-1),""))</f>
        <v/>
      </c>
      <c r="AI6293" s="61" t="str">
        <f>IF(AND(AH6293&lt;&gt;"",E6293="Live"),_xlfn.XLOOKUP(_xlfn.TEXTJOIN(" vs ",,C6293:D6293),Calendar!G:G,Calendar!K:K),"")</f>
        <v/>
      </c>
      <c r="AJ6293" s="61" t="str">
        <f>IF(AND(K6293&lt;&gt;"Match of the Day",K6293&lt;&gt;"Match of the Day 2",K6293&lt;&gt;"Match of the Day Repeat"),"",1+MAX($AJ$10:AJ6292))</f>
        <v/>
      </c>
    </row>
    <row r="6294" spans="34:36" x14ac:dyDescent="0.35">
      <c r="AH6294" s="16" t="str">
        <f>IF(AND(B6294="Premier League",E6294="Live"),_xlfn.XLOOKUP(_xlfn.TEXTJOIN(" vs ",,C6294:D6294),Calendar!G:G,Calendar!B:B),IF(AND(B6294="Premier League",E6294="Highlights"),_xlfn.XLOOKUP(H6294,Calendar!O:O,Calendar!N:N,,-1),""))</f>
        <v/>
      </c>
      <c r="AI6294" s="61" t="str">
        <f>IF(AND(AH6294&lt;&gt;"",E6294="Live"),_xlfn.XLOOKUP(_xlfn.TEXTJOIN(" vs ",,C6294:D6294),Calendar!G:G,Calendar!K:K),"")</f>
        <v/>
      </c>
      <c r="AJ6294" s="61" t="str">
        <f>IF(AND(K6294&lt;&gt;"Match of the Day",K6294&lt;&gt;"Match of the Day 2",K6294&lt;&gt;"Match of the Day Repeat"),"",1+MAX($AJ$10:AJ6293))</f>
        <v/>
      </c>
    </row>
    <row r="6295" spans="34:36" x14ac:dyDescent="0.35">
      <c r="AH6295" s="16" t="str">
        <f>IF(AND(B6295="Premier League",E6295="Live"),_xlfn.XLOOKUP(_xlfn.TEXTJOIN(" vs ",,C6295:D6295),Calendar!G:G,Calendar!B:B),IF(AND(B6295="Premier League",E6295="Highlights"),_xlfn.XLOOKUP(H6295,Calendar!O:O,Calendar!N:N,,-1),""))</f>
        <v/>
      </c>
      <c r="AI6295" s="61" t="str">
        <f>IF(AND(AH6295&lt;&gt;"",E6295="Live"),_xlfn.XLOOKUP(_xlfn.TEXTJOIN(" vs ",,C6295:D6295),Calendar!G:G,Calendar!K:K),"")</f>
        <v/>
      </c>
      <c r="AJ6295" s="61" t="str">
        <f>IF(AND(K6295&lt;&gt;"Match of the Day",K6295&lt;&gt;"Match of the Day 2",K6295&lt;&gt;"Match of the Day Repeat"),"",1+MAX($AJ$10:AJ6294))</f>
        <v/>
      </c>
    </row>
    <row r="6296" spans="34:36" x14ac:dyDescent="0.35">
      <c r="AH6296" s="16" t="str">
        <f>IF(AND(B6296="Premier League",E6296="Live"),_xlfn.XLOOKUP(_xlfn.TEXTJOIN(" vs ",,C6296:D6296),Calendar!G:G,Calendar!B:B),IF(AND(B6296="Premier League",E6296="Highlights"),_xlfn.XLOOKUP(H6296,Calendar!O:O,Calendar!N:N,,-1),""))</f>
        <v/>
      </c>
      <c r="AI6296" s="61" t="str">
        <f>IF(AND(AH6296&lt;&gt;"",E6296="Live"),_xlfn.XLOOKUP(_xlfn.TEXTJOIN(" vs ",,C6296:D6296),Calendar!G:G,Calendar!K:K),"")</f>
        <v/>
      </c>
      <c r="AJ6296" s="61" t="str">
        <f>IF(AND(K6296&lt;&gt;"Match of the Day",K6296&lt;&gt;"Match of the Day 2",K6296&lt;&gt;"Match of the Day Repeat"),"",1+MAX($AJ$10:AJ6295))</f>
        <v/>
      </c>
    </row>
    <row r="6297" spans="34:36" x14ac:dyDescent="0.35">
      <c r="AH6297" s="16" t="str">
        <f>IF(AND(B6297="Premier League",E6297="Live"),_xlfn.XLOOKUP(_xlfn.TEXTJOIN(" vs ",,C6297:D6297),Calendar!G:G,Calendar!B:B),IF(AND(B6297="Premier League",E6297="Highlights"),_xlfn.XLOOKUP(H6297,Calendar!O:O,Calendar!N:N,,-1),""))</f>
        <v/>
      </c>
      <c r="AI6297" s="61" t="str">
        <f>IF(AND(AH6297&lt;&gt;"",E6297="Live"),_xlfn.XLOOKUP(_xlfn.TEXTJOIN(" vs ",,C6297:D6297),Calendar!G:G,Calendar!K:K),"")</f>
        <v/>
      </c>
      <c r="AJ6297" s="61" t="str">
        <f>IF(AND(K6297&lt;&gt;"Match of the Day",K6297&lt;&gt;"Match of the Day 2",K6297&lt;&gt;"Match of the Day Repeat"),"",1+MAX($AJ$10:AJ6296))</f>
        <v/>
      </c>
    </row>
    <row r="6298" spans="34:36" x14ac:dyDescent="0.35">
      <c r="AH6298" s="16" t="str">
        <f>IF(AND(B6298="Premier League",E6298="Live"),_xlfn.XLOOKUP(_xlfn.TEXTJOIN(" vs ",,C6298:D6298),Calendar!G:G,Calendar!B:B),IF(AND(B6298="Premier League",E6298="Highlights"),_xlfn.XLOOKUP(H6298,Calendar!O:O,Calendar!N:N,,-1),""))</f>
        <v/>
      </c>
      <c r="AI6298" s="61" t="str">
        <f>IF(AND(AH6298&lt;&gt;"",E6298="Live"),_xlfn.XLOOKUP(_xlfn.TEXTJOIN(" vs ",,C6298:D6298),Calendar!G:G,Calendar!K:K),"")</f>
        <v/>
      </c>
      <c r="AJ6298" s="61" t="str">
        <f>IF(AND(K6298&lt;&gt;"Match of the Day",K6298&lt;&gt;"Match of the Day 2",K6298&lt;&gt;"Match of the Day Repeat"),"",1+MAX($AJ$10:AJ6297))</f>
        <v/>
      </c>
    </row>
    <row r="6299" spans="34:36" x14ac:dyDescent="0.35">
      <c r="AH6299" s="16" t="str">
        <f>IF(AND(B6299="Premier League",E6299="Live"),_xlfn.XLOOKUP(_xlfn.TEXTJOIN(" vs ",,C6299:D6299),Calendar!G:G,Calendar!B:B),IF(AND(B6299="Premier League",E6299="Highlights"),_xlfn.XLOOKUP(H6299,Calendar!O:O,Calendar!N:N,,-1),""))</f>
        <v/>
      </c>
      <c r="AI6299" s="61" t="str">
        <f>IF(AND(AH6299&lt;&gt;"",E6299="Live"),_xlfn.XLOOKUP(_xlfn.TEXTJOIN(" vs ",,C6299:D6299),Calendar!G:G,Calendar!K:K),"")</f>
        <v/>
      </c>
      <c r="AJ6299" s="61" t="str">
        <f>IF(AND(K6299&lt;&gt;"Match of the Day",K6299&lt;&gt;"Match of the Day 2",K6299&lt;&gt;"Match of the Day Repeat"),"",1+MAX($AJ$10:AJ6298))</f>
        <v/>
      </c>
    </row>
    <row r="6300" spans="34:36" x14ac:dyDescent="0.35">
      <c r="AH6300" s="16" t="str">
        <f>IF(AND(B6300="Premier League",E6300="Live"),_xlfn.XLOOKUP(_xlfn.TEXTJOIN(" vs ",,C6300:D6300),Calendar!G:G,Calendar!B:B),IF(AND(B6300="Premier League",E6300="Highlights"),_xlfn.XLOOKUP(H6300,Calendar!O:O,Calendar!N:N,,-1),""))</f>
        <v/>
      </c>
      <c r="AI6300" s="61" t="str">
        <f>IF(AND(AH6300&lt;&gt;"",E6300="Live"),_xlfn.XLOOKUP(_xlfn.TEXTJOIN(" vs ",,C6300:D6300),Calendar!G:G,Calendar!K:K),"")</f>
        <v/>
      </c>
      <c r="AJ6300" s="61" t="str">
        <f>IF(AND(K6300&lt;&gt;"Match of the Day",K6300&lt;&gt;"Match of the Day 2",K6300&lt;&gt;"Match of the Day Repeat"),"",1+MAX($AJ$10:AJ6299))</f>
        <v/>
      </c>
    </row>
    <row r="6301" spans="34:36" x14ac:dyDescent="0.35">
      <c r="AH6301" s="16" t="str">
        <f>IF(AND(B6301="Premier League",E6301="Live"),_xlfn.XLOOKUP(_xlfn.TEXTJOIN(" vs ",,C6301:D6301),Calendar!G:G,Calendar!B:B),IF(AND(B6301="Premier League",E6301="Highlights"),_xlfn.XLOOKUP(H6301,Calendar!O:O,Calendar!N:N,,-1),""))</f>
        <v/>
      </c>
      <c r="AI6301" s="61" t="str">
        <f>IF(AND(AH6301&lt;&gt;"",E6301="Live"),_xlfn.XLOOKUP(_xlfn.TEXTJOIN(" vs ",,C6301:D6301),Calendar!G:G,Calendar!K:K),"")</f>
        <v/>
      </c>
      <c r="AJ6301" s="61" t="str">
        <f>IF(AND(K6301&lt;&gt;"Match of the Day",K6301&lt;&gt;"Match of the Day 2",K6301&lt;&gt;"Match of the Day Repeat"),"",1+MAX($AJ$10:AJ6300))</f>
        <v/>
      </c>
    </row>
    <row r="6302" spans="34:36" x14ac:dyDescent="0.35">
      <c r="AH6302" s="16" t="str">
        <f>IF(AND(B6302="Premier League",E6302="Live"),_xlfn.XLOOKUP(_xlfn.TEXTJOIN(" vs ",,C6302:D6302),Calendar!G:G,Calendar!B:B),IF(AND(B6302="Premier League",E6302="Highlights"),_xlfn.XLOOKUP(H6302,Calendar!O:O,Calendar!N:N,,-1),""))</f>
        <v/>
      </c>
      <c r="AI6302" s="61" t="str">
        <f>IF(AND(AH6302&lt;&gt;"",E6302="Live"),_xlfn.XLOOKUP(_xlfn.TEXTJOIN(" vs ",,C6302:D6302),Calendar!G:G,Calendar!K:K),"")</f>
        <v/>
      </c>
      <c r="AJ6302" s="61" t="str">
        <f>IF(AND(K6302&lt;&gt;"Match of the Day",K6302&lt;&gt;"Match of the Day 2",K6302&lt;&gt;"Match of the Day Repeat"),"",1+MAX($AJ$10:AJ6301))</f>
        <v/>
      </c>
    </row>
    <row r="6303" spans="34:36" x14ac:dyDescent="0.35">
      <c r="AH6303" s="16" t="str">
        <f>IF(AND(B6303="Premier League",E6303="Live"),_xlfn.XLOOKUP(_xlfn.TEXTJOIN(" vs ",,C6303:D6303),Calendar!G:G,Calendar!B:B),IF(AND(B6303="Premier League",E6303="Highlights"),_xlfn.XLOOKUP(H6303,Calendar!O:O,Calendar!N:N,,-1),""))</f>
        <v/>
      </c>
      <c r="AI6303" s="61" t="str">
        <f>IF(AND(AH6303&lt;&gt;"",E6303="Live"),_xlfn.XLOOKUP(_xlfn.TEXTJOIN(" vs ",,C6303:D6303),Calendar!G:G,Calendar!K:K),"")</f>
        <v/>
      </c>
      <c r="AJ6303" s="61" t="str">
        <f>IF(AND(K6303&lt;&gt;"Match of the Day",K6303&lt;&gt;"Match of the Day 2",K6303&lt;&gt;"Match of the Day Repeat"),"",1+MAX($AJ$10:AJ6302))</f>
        <v/>
      </c>
    </row>
    <row r="6304" spans="34:36" x14ac:dyDescent="0.35">
      <c r="AH6304" s="16" t="str">
        <f>IF(AND(B6304="Premier League",E6304="Live"),_xlfn.XLOOKUP(_xlfn.TEXTJOIN(" vs ",,C6304:D6304),Calendar!G:G,Calendar!B:B),IF(AND(B6304="Premier League",E6304="Highlights"),_xlfn.XLOOKUP(H6304,Calendar!O:O,Calendar!N:N,,-1),""))</f>
        <v/>
      </c>
      <c r="AI6304" s="61" t="str">
        <f>IF(AND(AH6304&lt;&gt;"",E6304="Live"),_xlfn.XLOOKUP(_xlfn.TEXTJOIN(" vs ",,C6304:D6304),Calendar!G:G,Calendar!K:K),"")</f>
        <v/>
      </c>
      <c r="AJ6304" s="61" t="str">
        <f>IF(AND(K6304&lt;&gt;"Match of the Day",K6304&lt;&gt;"Match of the Day 2",K6304&lt;&gt;"Match of the Day Repeat"),"",1+MAX($AJ$10:AJ6303))</f>
        <v/>
      </c>
    </row>
    <row r="6305" spans="34:36" x14ac:dyDescent="0.35">
      <c r="AH6305" s="16" t="str">
        <f>IF(AND(B6305="Premier League",E6305="Live"),_xlfn.XLOOKUP(_xlfn.TEXTJOIN(" vs ",,C6305:D6305),Calendar!G:G,Calendar!B:B),IF(AND(B6305="Premier League",E6305="Highlights"),_xlfn.XLOOKUP(H6305,Calendar!O:O,Calendar!N:N,,-1),""))</f>
        <v/>
      </c>
      <c r="AI6305" s="61" t="str">
        <f>IF(AND(AH6305&lt;&gt;"",E6305="Live"),_xlfn.XLOOKUP(_xlfn.TEXTJOIN(" vs ",,C6305:D6305),Calendar!G:G,Calendar!K:K),"")</f>
        <v/>
      </c>
      <c r="AJ6305" s="61" t="str">
        <f>IF(AND(K6305&lt;&gt;"Match of the Day",K6305&lt;&gt;"Match of the Day 2",K6305&lt;&gt;"Match of the Day Repeat"),"",1+MAX($AJ$10:AJ6304))</f>
        <v/>
      </c>
    </row>
    <row r="6306" spans="34:36" x14ac:dyDescent="0.35">
      <c r="AH6306" s="16" t="str">
        <f>IF(AND(B6306="Premier League",E6306="Live"),_xlfn.XLOOKUP(_xlfn.TEXTJOIN(" vs ",,C6306:D6306),Calendar!G:G,Calendar!B:B),IF(AND(B6306="Premier League",E6306="Highlights"),_xlfn.XLOOKUP(H6306,Calendar!O:O,Calendar!N:N,,-1),""))</f>
        <v/>
      </c>
      <c r="AI6306" s="61" t="str">
        <f>IF(AND(AH6306&lt;&gt;"",E6306="Live"),_xlfn.XLOOKUP(_xlfn.TEXTJOIN(" vs ",,C6306:D6306),Calendar!G:G,Calendar!K:K),"")</f>
        <v/>
      </c>
      <c r="AJ6306" s="61" t="str">
        <f>IF(AND(K6306&lt;&gt;"Match of the Day",K6306&lt;&gt;"Match of the Day 2",K6306&lt;&gt;"Match of the Day Repeat"),"",1+MAX($AJ$10:AJ6305))</f>
        <v/>
      </c>
    </row>
    <row r="6307" spans="34:36" x14ac:dyDescent="0.35">
      <c r="AH6307" s="16" t="str">
        <f>IF(AND(B6307="Premier League",E6307="Live"),_xlfn.XLOOKUP(_xlfn.TEXTJOIN(" vs ",,C6307:D6307),Calendar!G:G,Calendar!B:B),IF(AND(B6307="Premier League",E6307="Highlights"),_xlfn.XLOOKUP(H6307,Calendar!O:O,Calendar!N:N,,-1),""))</f>
        <v/>
      </c>
      <c r="AI6307" s="61" t="str">
        <f>IF(AND(AH6307&lt;&gt;"",E6307="Live"),_xlfn.XLOOKUP(_xlfn.TEXTJOIN(" vs ",,C6307:D6307),Calendar!G:G,Calendar!K:K),"")</f>
        <v/>
      </c>
      <c r="AJ6307" s="61" t="str">
        <f>IF(AND(K6307&lt;&gt;"Match of the Day",K6307&lt;&gt;"Match of the Day 2",K6307&lt;&gt;"Match of the Day Repeat"),"",1+MAX($AJ$10:AJ6306))</f>
        <v/>
      </c>
    </row>
    <row r="6308" spans="34:36" x14ac:dyDescent="0.35">
      <c r="AH6308" s="16" t="str">
        <f>IF(AND(B6308="Premier League",E6308="Live"),_xlfn.XLOOKUP(_xlfn.TEXTJOIN(" vs ",,C6308:D6308),Calendar!G:G,Calendar!B:B),IF(AND(B6308="Premier League",E6308="Highlights"),_xlfn.XLOOKUP(H6308,Calendar!O:O,Calendar!N:N,,-1),""))</f>
        <v/>
      </c>
      <c r="AI6308" s="61" t="str">
        <f>IF(AND(AH6308&lt;&gt;"",E6308="Live"),_xlfn.XLOOKUP(_xlfn.TEXTJOIN(" vs ",,C6308:D6308),Calendar!G:G,Calendar!K:K),"")</f>
        <v/>
      </c>
      <c r="AJ6308" s="61" t="str">
        <f>IF(AND(K6308&lt;&gt;"Match of the Day",K6308&lt;&gt;"Match of the Day 2",K6308&lt;&gt;"Match of the Day Repeat"),"",1+MAX($AJ$10:AJ6307))</f>
        <v/>
      </c>
    </row>
    <row r="6309" spans="34:36" x14ac:dyDescent="0.35">
      <c r="AH6309" s="16" t="str">
        <f>IF(AND(B6309="Premier League",E6309="Live"),_xlfn.XLOOKUP(_xlfn.TEXTJOIN(" vs ",,C6309:D6309),Calendar!G:G,Calendar!B:B),IF(AND(B6309="Premier League",E6309="Highlights"),_xlfn.XLOOKUP(H6309,Calendar!O:O,Calendar!N:N,,-1),""))</f>
        <v/>
      </c>
      <c r="AI6309" s="61" t="str">
        <f>IF(AND(AH6309&lt;&gt;"",E6309="Live"),_xlfn.XLOOKUP(_xlfn.TEXTJOIN(" vs ",,C6309:D6309),Calendar!G:G,Calendar!K:K),"")</f>
        <v/>
      </c>
      <c r="AJ6309" s="61" t="str">
        <f>IF(AND(K6309&lt;&gt;"Match of the Day",K6309&lt;&gt;"Match of the Day 2",K6309&lt;&gt;"Match of the Day Repeat"),"",1+MAX($AJ$10:AJ6308))</f>
        <v/>
      </c>
    </row>
    <row r="6310" spans="34:36" x14ac:dyDescent="0.35">
      <c r="AH6310" s="16" t="str">
        <f>IF(AND(B6310="Premier League",E6310="Live"),_xlfn.XLOOKUP(_xlfn.TEXTJOIN(" vs ",,C6310:D6310),Calendar!G:G,Calendar!B:B),IF(AND(B6310="Premier League",E6310="Highlights"),_xlfn.XLOOKUP(H6310,Calendar!O:O,Calendar!N:N,,-1),""))</f>
        <v/>
      </c>
      <c r="AI6310" s="61" t="str">
        <f>IF(AND(AH6310&lt;&gt;"",E6310="Live"),_xlfn.XLOOKUP(_xlfn.TEXTJOIN(" vs ",,C6310:D6310),Calendar!G:G,Calendar!K:K),"")</f>
        <v/>
      </c>
      <c r="AJ6310" s="61" t="str">
        <f>IF(AND(K6310&lt;&gt;"Match of the Day",K6310&lt;&gt;"Match of the Day 2",K6310&lt;&gt;"Match of the Day Repeat"),"",1+MAX($AJ$10:AJ6309))</f>
        <v/>
      </c>
    </row>
    <row r="6311" spans="34:36" x14ac:dyDescent="0.35">
      <c r="AH6311" s="16" t="str">
        <f>IF(AND(B6311="Premier League",E6311="Live"),_xlfn.XLOOKUP(_xlfn.TEXTJOIN(" vs ",,C6311:D6311),Calendar!G:G,Calendar!B:B),IF(AND(B6311="Premier League",E6311="Highlights"),_xlfn.XLOOKUP(H6311,Calendar!O:O,Calendar!N:N,,-1),""))</f>
        <v/>
      </c>
      <c r="AI6311" s="61" t="str">
        <f>IF(AND(AH6311&lt;&gt;"",E6311="Live"),_xlfn.XLOOKUP(_xlfn.TEXTJOIN(" vs ",,C6311:D6311),Calendar!G:G,Calendar!K:K),"")</f>
        <v/>
      </c>
      <c r="AJ6311" s="61" t="str">
        <f>IF(AND(K6311&lt;&gt;"Match of the Day",K6311&lt;&gt;"Match of the Day 2",K6311&lt;&gt;"Match of the Day Repeat"),"",1+MAX($AJ$10:AJ6310))</f>
        <v/>
      </c>
    </row>
    <row r="6312" spans="34:36" x14ac:dyDescent="0.35">
      <c r="AH6312" s="16" t="str">
        <f>IF(AND(B6312="Premier League",E6312="Live"),_xlfn.XLOOKUP(_xlfn.TEXTJOIN(" vs ",,C6312:D6312),Calendar!G:G,Calendar!B:B),IF(AND(B6312="Premier League",E6312="Highlights"),_xlfn.XLOOKUP(H6312,Calendar!O:O,Calendar!N:N,,-1),""))</f>
        <v/>
      </c>
      <c r="AI6312" s="61" t="str">
        <f>IF(AND(AH6312&lt;&gt;"",E6312="Live"),_xlfn.XLOOKUP(_xlfn.TEXTJOIN(" vs ",,C6312:D6312),Calendar!G:G,Calendar!K:K),"")</f>
        <v/>
      </c>
      <c r="AJ6312" s="61" t="str">
        <f>IF(AND(K6312&lt;&gt;"Match of the Day",K6312&lt;&gt;"Match of the Day 2",K6312&lt;&gt;"Match of the Day Repeat"),"",1+MAX($AJ$10:AJ6311))</f>
        <v/>
      </c>
    </row>
    <row r="6313" spans="34:36" x14ac:dyDescent="0.35">
      <c r="AH6313" s="16" t="str">
        <f>IF(AND(B6313="Premier League",E6313="Live"),_xlfn.XLOOKUP(_xlfn.TEXTJOIN(" vs ",,C6313:D6313),Calendar!G:G,Calendar!B:B),IF(AND(B6313="Premier League",E6313="Highlights"),_xlfn.XLOOKUP(H6313,Calendar!O:O,Calendar!N:N,,-1),""))</f>
        <v/>
      </c>
      <c r="AI6313" s="61" t="str">
        <f>IF(AND(AH6313&lt;&gt;"",E6313="Live"),_xlfn.XLOOKUP(_xlfn.TEXTJOIN(" vs ",,C6313:D6313),Calendar!G:G,Calendar!K:K),"")</f>
        <v/>
      </c>
      <c r="AJ6313" s="61" t="str">
        <f>IF(AND(K6313&lt;&gt;"Match of the Day",K6313&lt;&gt;"Match of the Day 2",K6313&lt;&gt;"Match of the Day Repeat"),"",1+MAX($AJ$10:AJ6312))</f>
        <v/>
      </c>
    </row>
    <row r="6314" spans="34:36" x14ac:dyDescent="0.35">
      <c r="AH6314" s="16" t="str">
        <f>IF(AND(B6314="Premier League",E6314="Live"),_xlfn.XLOOKUP(_xlfn.TEXTJOIN(" vs ",,C6314:D6314),Calendar!G:G,Calendar!B:B),IF(AND(B6314="Premier League",E6314="Highlights"),_xlfn.XLOOKUP(H6314,Calendar!O:O,Calendar!N:N,,-1),""))</f>
        <v/>
      </c>
      <c r="AI6314" s="61" t="str">
        <f>IF(AND(AH6314&lt;&gt;"",E6314="Live"),_xlfn.XLOOKUP(_xlfn.TEXTJOIN(" vs ",,C6314:D6314),Calendar!G:G,Calendar!K:K),"")</f>
        <v/>
      </c>
      <c r="AJ6314" s="61" t="str">
        <f>IF(AND(K6314&lt;&gt;"Match of the Day",K6314&lt;&gt;"Match of the Day 2",K6314&lt;&gt;"Match of the Day Repeat"),"",1+MAX($AJ$10:AJ6313))</f>
        <v/>
      </c>
    </row>
    <row r="6315" spans="34:36" x14ac:dyDescent="0.35">
      <c r="AH6315" s="16" t="str">
        <f>IF(AND(B6315="Premier League",E6315="Live"),_xlfn.XLOOKUP(_xlfn.TEXTJOIN(" vs ",,C6315:D6315),Calendar!G:G,Calendar!B:B),IF(AND(B6315="Premier League",E6315="Highlights"),_xlfn.XLOOKUP(H6315,Calendar!O:O,Calendar!N:N,,-1),""))</f>
        <v/>
      </c>
      <c r="AI6315" s="61" t="str">
        <f>IF(AND(AH6315&lt;&gt;"",E6315="Live"),_xlfn.XLOOKUP(_xlfn.TEXTJOIN(" vs ",,C6315:D6315),Calendar!G:G,Calendar!K:K),"")</f>
        <v/>
      </c>
      <c r="AJ6315" s="61" t="str">
        <f>IF(AND(K6315&lt;&gt;"Match of the Day",K6315&lt;&gt;"Match of the Day 2",K6315&lt;&gt;"Match of the Day Repeat"),"",1+MAX($AJ$10:AJ6314))</f>
        <v/>
      </c>
    </row>
    <row r="6316" spans="34:36" x14ac:dyDescent="0.35">
      <c r="AH6316" s="16" t="str">
        <f>IF(AND(B6316="Premier League",E6316="Live"),_xlfn.XLOOKUP(_xlfn.TEXTJOIN(" vs ",,C6316:D6316),Calendar!G:G,Calendar!B:B),IF(AND(B6316="Premier League",E6316="Highlights"),_xlfn.XLOOKUP(H6316,Calendar!O:O,Calendar!N:N,,-1),""))</f>
        <v/>
      </c>
      <c r="AI6316" s="61" t="str">
        <f>IF(AND(AH6316&lt;&gt;"",E6316="Live"),_xlfn.XLOOKUP(_xlfn.TEXTJOIN(" vs ",,C6316:D6316),Calendar!G:G,Calendar!K:K),"")</f>
        <v/>
      </c>
      <c r="AJ6316" s="61" t="str">
        <f>IF(AND(K6316&lt;&gt;"Match of the Day",K6316&lt;&gt;"Match of the Day 2",K6316&lt;&gt;"Match of the Day Repeat"),"",1+MAX($AJ$10:AJ6315))</f>
        <v/>
      </c>
    </row>
    <row r="6317" spans="34:36" x14ac:dyDescent="0.35">
      <c r="AH6317" s="16" t="str">
        <f>IF(AND(B6317="Premier League",E6317="Live"),_xlfn.XLOOKUP(_xlfn.TEXTJOIN(" vs ",,C6317:D6317),Calendar!G:G,Calendar!B:B),IF(AND(B6317="Premier League",E6317="Highlights"),_xlfn.XLOOKUP(H6317,Calendar!O:O,Calendar!N:N,,-1),""))</f>
        <v/>
      </c>
      <c r="AI6317" s="61" t="str">
        <f>IF(AND(AH6317&lt;&gt;"",E6317="Live"),_xlfn.XLOOKUP(_xlfn.TEXTJOIN(" vs ",,C6317:D6317),Calendar!G:G,Calendar!K:K),"")</f>
        <v/>
      </c>
      <c r="AJ6317" s="61" t="str">
        <f>IF(AND(K6317&lt;&gt;"Match of the Day",K6317&lt;&gt;"Match of the Day 2",K6317&lt;&gt;"Match of the Day Repeat"),"",1+MAX($AJ$10:AJ6316))</f>
        <v/>
      </c>
    </row>
    <row r="6318" spans="34:36" x14ac:dyDescent="0.35">
      <c r="AH6318" s="16" t="str">
        <f>IF(AND(B6318="Premier League",E6318="Live"),_xlfn.XLOOKUP(_xlfn.TEXTJOIN(" vs ",,C6318:D6318),Calendar!G:G,Calendar!B:B),IF(AND(B6318="Premier League",E6318="Highlights"),_xlfn.XLOOKUP(H6318,Calendar!O:O,Calendar!N:N,,-1),""))</f>
        <v/>
      </c>
      <c r="AI6318" s="61" t="str">
        <f>IF(AND(AH6318&lt;&gt;"",E6318="Live"),_xlfn.XLOOKUP(_xlfn.TEXTJOIN(" vs ",,C6318:D6318),Calendar!G:G,Calendar!K:K),"")</f>
        <v/>
      </c>
      <c r="AJ6318" s="61" t="str">
        <f>IF(AND(K6318&lt;&gt;"Match of the Day",K6318&lt;&gt;"Match of the Day 2",K6318&lt;&gt;"Match of the Day Repeat"),"",1+MAX($AJ$10:AJ6317))</f>
        <v/>
      </c>
    </row>
    <row r="6319" spans="34:36" x14ac:dyDescent="0.35">
      <c r="AH6319" s="16" t="str">
        <f>IF(AND(B6319="Premier League",E6319="Live"),_xlfn.XLOOKUP(_xlfn.TEXTJOIN(" vs ",,C6319:D6319),Calendar!G:G,Calendar!B:B),IF(AND(B6319="Premier League",E6319="Highlights"),_xlfn.XLOOKUP(H6319,Calendar!O:O,Calendar!N:N,,-1),""))</f>
        <v/>
      </c>
      <c r="AI6319" s="61" t="str">
        <f>IF(AND(AH6319&lt;&gt;"",E6319="Live"),_xlfn.XLOOKUP(_xlfn.TEXTJOIN(" vs ",,C6319:D6319),Calendar!G:G,Calendar!K:K),"")</f>
        <v/>
      </c>
      <c r="AJ6319" s="61" t="str">
        <f>IF(AND(K6319&lt;&gt;"Match of the Day",K6319&lt;&gt;"Match of the Day 2",K6319&lt;&gt;"Match of the Day Repeat"),"",1+MAX($AJ$10:AJ6318))</f>
        <v/>
      </c>
    </row>
    <row r="6320" spans="34:36" x14ac:dyDescent="0.35">
      <c r="AH6320" s="16" t="str">
        <f>IF(AND(B6320="Premier League",E6320="Live"),_xlfn.XLOOKUP(_xlfn.TEXTJOIN(" vs ",,C6320:D6320),Calendar!G:G,Calendar!B:B),IF(AND(B6320="Premier League",E6320="Highlights"),_xlfn.XLOOKUP(H6320,Calendar!O:O,Calendar!N:N,,-1),""))</f>
        <v/>
      </c>
      <c r="AI6320" s="61" t="str">
        <f>IF(AND(AH6320&lt;&gt;"",E6320="Live"),_xlfn.XLOOKUP(_xlfn.TEXTJOIN(" vs ",,C6320:D6320),Calendar!G:G,Calendar!K:K),"")</f>
        <v/>
      </c>
      <c r="AJ6320" s="61" t="str">
        <f>IF(AND(K6320&lt;&gt;"Match of the Day",K6320&lt;&gt;"Match of the Day 2",K6320&lt;&gt;"Match of the Day Repeat"),"",1+MAX($AJ$10:AJ6319))</f>
        <v/>
      </c>
    </row>
    <row r="6321" spans="34:36" x14ac:dyDescent="0.35">
      <c r="AH6321" s="16" t="str">
        <f>IF(AND(B6321="Premier League",E6321="Live"),_xlfn.XLOOKUP(_xlfn.TEXTJOIN(" vs ",,C6321:D6321),Calendar!G:G,Calendar!B:B),IF(AND(B6321="Premier League",E6321="Highlights"),_xlfn.XLOOKUP(H6321,Calendar!O:O,Calendar!N:N,,-1),""))</f>
        <v/>
      </c>
      <c r="AI6321" s="61" t="str">
        <f>IF(AND(AH6321&lt;&gt;"",E6321="Live"),_xlfn.XLOOKUP(_xlfn.TEXTJOIN(" vs ",,C6321:D6321),Calendar!G:G,Calendar!K:K),"")</f>
        <v/>
      </c>
      <c r="AJ6321" s="61" t="str">
        <f>IF(AND(K6321&lt;&gt;"Match of the Day",K6321&lt;&gt;"Match of the Day 2",K6321&lt;&gt;"Match of the Day Repeat"),"",1+MAX($AJ$10:AJ6320))</f>
        <v/>
      </c>
    </row>
    <row r="6322" spans="34:36" x14ac:dyDescent="0.35">
      <c r="AH6322" s="16" t="str">
        <f>IF(AND(B6322="Premier League",E6322="Live"),_xlfn.XLOOKUP(_xlfn.TEXTJOIN(" vs ",,C6322:D6322),Calendar!G:G,Calendar!B:B),IF(AND(B6322="Premier League",E6322="Highlights"),_xlfn.XLOOKUP(H6322,Calendar!O:O,Calendar!N:N,,-1),""))</f>
        <v/>
      </c>
      <c r="AI6322" s="61" t="str">
        <f>IF(AND(AH6322&lt;&gt;"",E6322="Live"),_xlfn.XLOOKUP(_xlfn.TEXTJOIN(" vs ",,C6322:D6322),Calendar!G:G,Calendar!K:K),"")</f>
        <v/>
      </c>
      <c r="AJ6322" s="61" t="str">
        <f>IF(AND(K6322&lt;&gt;"Match of the Day",K6322&lt;&gt;"Match of the Day 2",K6322&lt;&gt;"Match of the Day Repeat"),"",1+MAX($AJ$10:AJ6321))</f>
        <v/>
      </c>
    </row>
    <row r="6323" spans="34:36" x14ac:dyDescent="0.35">
      <c r="AH6323" s="16" t="str">
        <f>IF(AND(B6323="Premier League",E6323="Live"),_xlfn.XLOOKUP(_xlfn.TEXTJOIN(" vs ",,C6323:D6323),Calendar!G:G,Calendar!B:B),IF(AND(B6323="Premier League",E6323="Highlights"),_xlfn.XLOOKUP(H6323,Calendar!O:O,Calendar!N:N,,-1),""))</f>
        <v/>
      </c>
      <c r="AI6323" s="61" t="str">
        <f>IF(AND(AH6323&lt;&gt;"",E6323="Live"),_xlfn.XLOOKUP(_xlfn.TEXTJOIN(" vs ",,C6323:D6323),Calendar!G:G,Calendar!K:K),"")</f>
        <v/>
      </c>
      <c r="AJ6323" s="61" t="str">
        <f>IF(AND(K6323&lt;&gt;"Match of the Day",K6323&lt;&gt;"Match of the Day 2",K6323&lt;&gt;"Match of the Day Repeat"),"",1+MAX($AJ$10:AJ6322))</f>
        <v/>
      </c>
    </row>
    <row r="6324" spans="34:36" x14ac:dyDescent="0.35">
      <c r="AH6324" s="16" t="str">
        <f>IF(AND(B6324="Premier League",E6324="Live"),_xlfn.XLOOKUP(_xlfn.TEXTJOIN(" vs ",,C6324:D6324),Calendar!G:G,Calendar!B:B),IF(AND(B6324="Premier League",E6324="Highlights"),_xlfn.XLOOKUP(H6324,Calendar!O:O,Calendar!N:N,,-1),""))</f>
        <v/>
      </c>
      <c r="AI6324" s="61" t="str">
        <f>IF(AND(AH6324&lt;&gt;"",E6324="Live"),_xlfn.XLOOKUP(_xlfn.TEXTJOIN(" vs ",,C6324:D6324),Calendar!G:G,Calendar!K:K),"")</f>
        <v/>
      </c>
      <c r="AJ6324" s="61" t="str">
        <f>IF(AND(K6324&lt;&gt;"Match of the Day",K6324&lt;&gt;"Match of the Day 2",K6324&lt;&gt;"Match of the Day Repeat"),"",1+MAX($AJ$10:AJ6323))</f>
        <v/>
      </c>
    </row>
    <row r="6325" spans="34:36" x14ac:dyDescent="0.35">
      <c r="AH6325" s="16" t="str">
        <f>IF(AND(B6325="Premier League",E6325="Live"),_xlfn.XLOOKUP(_xlfn.TEXTJOIN(" vs ",,C6325:D6325),Calendar!G:G,Calendar!B:B),IF(AND(B6325="Premier League",E6325="Highlights"),_xlfn.XLOOKUP(H6325,Calendar!O:O,Calendar!N:N,,-1),""))</f>
        <v/>
      </c>
      <c r="AI6325" s="61" t="str">
        <f>IF(AND(AH6325&lt;&gt;"",E6325="Live"),_xlfn.XLOOKUP(_xlfn.TEXTJOIN(" vs ",,C6325:D6325),Calendar!G:G,Calendar!K:K),"")</f>
        <v/>
      </c>
      <c r="AJ6325" s="61" t="str">
        <f>IF(AND(K6325&lt;&gt;"Match of the Day",K6325&lt;&gt;"Match of the Day 2",K6325&lt;&gt;"Match of the Day Repeat"),"",1+MAX($AJ$10:AJ6324))</f>
        <v/>
      </c>
    </row>
    <row r="6326" spans="34:36" x14ac:dyDescent="0.35">
      <c r="AH6326" s="16" t="str">
        <f>IF(AND(B6326="Premier League",E6326="Live"),_xlfn.XLOOKUP(_xlfn.TEXTJOIN(" vs ",,C6326:D6326),Calendar!G:G,Calendar!B:B),IF(AND(B6326="Premier League",E6326="Highlights"),_xlfn.XLOOKUP(H6326,Calendar!O:O,Calendar!N:N,,-1),""))</f>
        <v/>
      </c>
      <c r="AI6326" s="61" t="str">
        <f>IF(AND(AH6326&lt;&gt;"",E6326="Live"),_xlfn.XLOOKUP(_xlfn.TEXTJOIN(" vs ",,C6326:D6326),Calendar!G:G,Calendar!K:K),"")</f>
        <v/>
      </c>
      <c r="AJ6326" s="61" t="str">
        <f>IF(AND(K6326&lt;&gt;"Match of the Day",K6326&lt;&gt;"Match of the Day 2",K6326&lt;&gt;"Match of the Day Repeat"),"",1+MAX($AJ$10:AJ6325))</f>
        <v/>
      </c>
    </row>
    <row r="6327" spans="34:36" x14ac:dyDescent="0.35">
      <c r="AH6327" s="16" t="str">
        <f>IF(AND(B6327="Premier League",E6327="Live"),_xlfn.XLOOKUP(_xlfn.TEXTJOIN(" vs ",,C6327:D6327),Calendar!G:G,Calendar!B:B),IF(AND(B6327="Premier League",E6327="Highlights"),_xlfn.XLOOKUP(H6327,Calendar!O:O,Calendar!N:N,,-1),""))</f>
        <v/>
      </c>
      <c r="AI6327" s="61" t="str">
        <f>IF(AND(AH6327&lt;&gt;"",E6327="Live"),_xlfn.XLOOKUP(_xlfn.TEXTJOIN(" vs ",,C6327:D6327),Calendar!G:G,Calendar!K:K),"")</f>
        <v/>
      </c>
      <c r="AJ6327" s="61" t="str">
        <f>IF(AND(K6327&lt;&gt;"Match of the Day",K6327&lt;&gt;"Match of the Day 2",K6327&lt;&gt;"Match of the Day Repeat"),"",1+MAX($AJ$10:AJ6326))</f>
        <v/>
      </c>
    </row>
    <row r="6328" spans="34:36" x14ac:dyDescent="0.35">
      <c r="AH6328" s="16" t="str">
        <f>IF(AND(B6328="Premier League",E6328="Live"),_xlfn.XLOOKUP(_xlfn.TEXTJOIN(" vs ",,C6328:D6328),Calendar!G:G,Calendar!B:B),IF(AND(B6328="Premier League",E6328="Highlights"),_xlfn.XLOOKUP(H6328,Calendar!O:O,Calendar!N:N,,-1),""))</f>
        <v/>
      </c>
      <c r="AI6328" s="61" t="str">
        <f>IF(AND(AH6328&lt;&gt;"",E6328="Live"),_xlfn.XLOOKUP(_xlfn.TEXTJOIN(" vs ",,C6328:D6328),Calendar!G:G,Calendar!K:K),"")</f>
        <v/>
      </c>
      <c r="AJ6328" s="61" t="str">
        <f>IF(AND(K6328&lt;&gt;"Match of the Day",K6328&lt;&gt;"Match of the Day 2",K6328&lt;&gt;"Match of the Day Repeat"),"",1+MAX($AJ$10:AJ6327))</f>
        <v/>
      </c>
    </row>
    <row r="6329" spans="34:36" x14ac:dyDescent="0.35">
      <c r="AH6329" s="16" t="str">
        <f>IF(AND(B6329="Premier League",E6329="Live"),_xlfn.XLOOKUP(_xlfn.TEXTJOIN(" vs ",,C6329:D6329),Calendar!G:G,Calendar!B:B),IF(AND(B6329="Premier League",E6329="Highlights"),_xlfn.XLOOKUP(H6329,Calendar!O:O,Calendar!N:N,,-1),""))</f>
        <v/>
      </c>
      <c r="AI6329" s="61" t="str">
        <f>IF(AND(AH6329&lt;&gt;"",E6329="Live"),_xlfn.XLOOKUP(_xlfn.TEXTJOIN(" vs ",,C6329:D6329),Calendar!G:G,Calendar!K:K),"")</f>
        <v/>
      </c>
      <c r="AJ6329" s="61" t="str">
        <f>IF(AND(K6329&lt;&gt;"Match of the Day",K6329&lt;&gt;"Match of the Day 2",K6329&lt;&gt;"Match of the Day Repeat"),"",1+MAX($AJ$10:AJ6328))</f>
        <v/>
      </c>
    </row>
    <row r="6330" spans="34:36" x14ac:dyDescent="0.35">
      <c r="AH6330" s="16" t="str">
        <f>IF(AND(B6330="Premier League",E6330="Live"),_xlfn.XLOOKUP(_xlfn.TEXTJOIN(" vs ",,C6330:D6330),Calendar!G:G,Calendar!B:B),IF(AND(B6330="Premier League",E6330="Highlights"),_xlfn.XLOOKUP(H6330,Calendar!O:O,Calendar!N:N,,-1),""))</f>
        <v/>
      </c>
      <c r="AI6330" s="61" t="str">
        <f>IF(AND(AH6330&lt;&gt;"",E6330="Live"),_xlfn.XLOOKUP(_xlfn.TEXTJOIN(" vs ",,C6330:D6330),Calendar!G:G,Calendar!K:K),"")</f>
        <v/>
      </c>
      <c r="AJ6330" s="61" t="str">
        <f>IF(AND(K6330&lt;&gt;"Match of the Day",K6330&lt;&gt;"Match of the Day 2",K6330&lt;&gt;"Match of the Day Repeat"),"",1+MAX($AJ$10:AJ6329))</f>
        <v/>
      </c>
    </row>
    <row r="6331" spans="34:36" x14ac:dyDescent="0.35">
      <c r="AH6331" s="16" t="str">
        <f>IF(AND(B6331="Premier League",E6331="Live"),_xlfn.XLOOKUP(_xlfn.TEXTJOIN(" vs ",,C6331:D6331),Calendar!G:G,Calendar!B:B),IF(AND(B6331="Premier League",E6331="Highlights"),_xlfn.XLOOKUP(H6331,Calendar!O:O,Calendar!N:N,,-1),""))</f>
        <v/>
      </c>
      <c r="AI6331" s="61" t="str">
        <f>IF(AND(AH6331&lt;&gt;"",E6331="Live"),_xlfn.XLOOKUP(_xlfn.TEXTJOIN(" vs ",,C6331:D6331),Calendar!G:G,Calendar!K:K),"")</f>
        <v/>
      </c>
      <c r="AJ6331" s="61" t="str">
        <f>IF(AND(K6331&lt;&gt;"Match of the Day",K6331&lt;&gt;"Match of the Day 2",K6331&lt;&gt;"Match of the Day Repeat"),"",1+MAX($AJ$10:AJ6330))</f>
        <v/>
      </c>
    </row>
    <row r="6332" spans="34:36" x14ac:dyDescent="0.35">
      <c r="AH6332" s="16" t="str">
        <f>IF(AND(B6332="Premier League",E6332="Live"),_xlfn.XLOOKUP(_xlfn.TEXTJOIN(" vs ",,C6332:D6332),Calendar!G:G,Calendar!B:B),IF(AND(B6332="Premier League",E6332="Highlights"),_xlfn.XLOOKUP(H6332,Calendar!O:O,Calendar!N:N,,-1),""))</f>
        <v/>
      </c>
      <c r="AI6332" s="61" t="str">
        <f>IF(AND(AH6332&lt;&gt;"",E6332="Live"),_xlfn.XLOOKUP(_xlfn.TEXTJOIN(" vs ",,C6332:D6332),Calendar!G:G,Calendar!K:K),"")</f>
        <v/>
      </c>
      <c r="AJ6332" s="61" t="str">
        <f>IF(AND(K6332&lt;&gt;"Match of the Day",K6332&lt;&gt;"Match of the Day 2",K6332&lt;&gt;"Match of the Day Repeat"),"",1+MAX($AJ$10:AJ6331))</f>
        <v/>
      </c>
    </row>
    <row r="6333" spans="34:36" x14ac:dyDescent="0.35">
      <c r="AH6333" s="16" t="str">
        <f>IF(AND(B6333="Premier League",E6333="Live"),_xlfn.XLOOKUP(_xlfn.TEXTJOIN(" vs ",,C6333:D6333),Calendar!G:G,Calendar!B:B),IF(AND(B6333="Premier League",E6333="Highlights"),_xlfn.XLOOKUP(H6333,Calendar!O:O,Calendar!N:N,,-1),""))</f>
        <v/>
      </c>
      <c r="AI6333" s="61" t="str">
        <f>IF(AND(AH6333&lt;&gt;"",E6333="Live"),_xlfn.XLOOKUP(_xlfn.TEXTJOIN(" vs ",,C6333:D6333),Calendar!G:G,Calendar!K:K),"")</f>
        <v/>
      </c>
      <c r="AJ6333" s="61" t="str">
        <f>IF(AND(K6333&lt;&gt;"Match of the Day",K6333&lt;&gt;"Match of the Day 2",K6333&lt;&gt;"Match of the Day Repeat"),"",1+MAX($AJ$10:AJ6332))</f>
        <v/>
      </c>
    </row>
    <row r="6334" spans="34:36" x14ac:dyDescent="0.35">
      <c r="AH6334" s="16" t="str">
        <f>IF(AND(B6334="Premier League",E6334="Live"),_xlfn.XLOOKUP(_xlfn.TEXTJOIN(" vs ",,C6334:D6334),Calendar!G:G,Calendar!B:B),IF(AND(B6334="Premier League",E6334="Highlights"),_xlfn.XLOOKUP(H6334,Calendar!O:O,Calendar!N:N,,-1),""))</f>
        <v/>
      </c>
      <c r="AI6334" s="61" t="str">
        <f>IF(AND(AH6334&lt;&gt;"",E6334="Live"),_xlfn.XLOOKUP(_xlfn.TEXTJOIN(" vs ",,C6334:D6334),Calendar!G:G,Calendar!K:K),"")</f>
        <v/>
      </c>
      <c r="AJ6334" s="61" t="str">
        <f>IF(AND(K6334&lt;&gt;"Match of the Day",K6334&lt;&gt;"Match of the Day 2",K6334&lt;&gt;"Match of the Day Repeat"),"",1+MAX($AJ$10:AJ6333))</f>
        <v/>
      </c>
    </row>
    <row r="6335" spans="34:36" x14ac:dyDescent="0.35">
      <c r="AH6335" s="16" t="str">
        <f>IF(AND(B6335="Premier League",E6335="Live"),_xlfn.XLOOKUP(_xlfn.TEXTJOIN(" vs ",,C6335:D6335),Calendar!G:G,Calendar!B:B),IF(AND(B6335="Premier League",E6335="Highlights"),_xlfn.XLOOKUP(H6335,Calendar!O:O,Calendar!N:N,,-1),""))</f>
        <v/>
      </c>
      <c r="AI6335" s="61" t="str">
        <f>IF(AND(AH6335&lt;&gt;"",E6335="Live"),_xlfn.XLOOKUP(_xlfn.TEXTJOIN(" vs ",,C6335:D6335),Calendar!G:G,Calendar!K:K),"")</f>
        <v/>
      </c>
      <c r="AJ6335" s="61" t="str">
        <f>IF(AND(K6335&lt;&gt;"Match of the Day",K6335&lt;&gt;"Match of the Day 2",K6335&lt;&gt;"Match of the Day Repeat"),"",1+MAX($AJ$10:AJ6334))</f>
        <v/>
      </c>
    </row>
    <row r="6336" spans="34:36" x14ac:dyDescent="0.35">
      <c r="AH6336" s="16" t="str">
        <f>IF(AND(B6336="Premier League",E6336="Live"),_xlfn.XLOOKUP(_xlfn.TEXTJOIN(" vs ",,C6336:D6336),Calendar!G:G,Calendar!B:B),IF(AND(B6336="Premier League",E6336="Highlights"),_xlfn.XLOOKUP(H6336,Calendar!O:O,Calendar!N:N,,-1),""))</f>
        <v/>
      </c>
      <c r="AI6336" s="61" t="str">
        <f>IF(AND(AH6336&lt;&gt;"",E6336="Live"),_xlfn.XLOOKUP(_xlfn.TEXTJOIN(" vs ",,C6336:D6336),Calendar!G:G,Calendar!K:K),"")</f>
        <v/>
      </c>
      <c r="AJ6336" s="61" t="str">
        <f>IF(AND(K6336&lt;&gt;"Match of the Day",K6336&lt;&gt;"Match of the Day 2",K6336&lt;&gt;"Match of the Day Repeat"),"",1+MAX($AJ$10:AJ6335))</f>
        <v/>
      </c>
    </row>
    <row r="6337" spans="34:36" x14ac:dyDescent="0.35">
      <c r="AH6337" s="16" t="str">
        <f>IF(AND(B6337="Premier League",E6337="Live"),_xlfn.XLOOKUP(_xlfn.TEXTJOIN(" vs ",,C6337:D6337),Calendar!G:G,Calendar!B:B),IF(AND(B6337="Premier League",E6337="Highlights"),_xlfn.XLOOKUP(H6337,Calendar!O:O,Calendar!N:N,,-1),""))</f>
        <v/>
      </c>
      <c r="AI6337" s="61" t="str">
        <f>IF(AND(AH6337&lt;&gt;"",E6337="Live"),_xlfn.XLOOKUP(_xlfn.TEXTJOIN(" vs ",,C6337:D6337),Calendar!G:G,Calendar!K:K),"")</f>
        <v/>
      </c>
      <c r="AJ6337" s="61" t="str">
        <f>IF(AND(K6337&lt;&gt;"Match of the Day",K6337&lt;&gt;"Match of the Day 2",K6337&lt;&gt;"Match of the Day Repeat"),"",1+MAX($AJ$10:AJ6336))</f>
        <v/>
      </c>
    </row>
    <row r="6338" spans="34:36" x14ac:dyDescent="0.35">
      <c r="AH6338" s="16" t="str">
        <f>IF(AND(B6338="Premier League",E6338="Live"),_xlfn.XLOOKUP(_xlfn.TEXTJOIN(" vs ",,C6338:D6338),Calendar!G:G,Calendar!B:B),IF(AND(B6338="Premier League",E6338="Highlights"),_xlfn.XLOOKUP(H6338,Calendar!O:O,Calendar!N:N,,-1),""))</f>
        <v/>
      </c>
      <c r="AI6338" s="61" t="str">
        <f>IF(AND(AH6338&lt;&gt;"",E6338="Live"),_xlfn.XLOOKUP(_xlfn.TEXTJOIN(" vs ",,C6338:D6338),Calendar!G:G,Calendar!K:K),"")</f>
        <v/>
      </c>
      <c r="AJ6338" s="61" t="str">
        <f>IF(AND(K6338&lt;&gt;"Match of the Day",K6338&lt;&gt;"Match of the Day 2",K6338&lt;&gt;"Match of the Day Repeat"),"",1+MAX($AJ$10:AJ6337))</f>
        <v/>
      </c>
    </row>
    <row r="6339" spans="34:36" x14ac:dyDescent="0.35">
      <c r="AH6339" s="16" t="str">
        <f>IF(AND(B6339="Premier League",E6339="Live"),_xlfn.XLOOKUP(_xlfn.TEXTJOIN(" vs ",,C6339:D6339),Calendar!G:G,Calendar!B:B),IF(AND(B6339="Premier League",E6339="Highlights"),_xlfn.XLOOKUP(H6339,Calendar!O:O,Calendar!N:N,,-1),""))</f>
        <v/>
      </c>
      <c r="AI6339" s="61" t="str">
        <f>IF(AND(AH6339&lt;&gt;"",E6339="Live"),_xlfn.XLOOKUP(_xlfn.TEXTJOIN(" vs ",,C6339:D6339),Calendar!G:G,Calendar!K:K),"")</f>
        <v/>
      </c>
      <c r="AJ6339" s="61" t="str">
        <f>IF(AND(K6339&lt;&gt;"Match of the Day",K6339&lt;&gt;"Match of the Day 2",K6339&lt;&gt;"Match of the Day Repeat"),"",1+MAX($AJ$10:AJ6338))</f>
        <v/>
      </c>
    </row>
    <row r="6340" spans="34:36" x14ac:dyDescent="0.35">
      <c r="AH6340" s="16" t="str">
        <f>IF(AND(B6340="Premier League",E6340="Live"),_xlfn.XLOOKUP(_xlfn.TEXTJOIN(" vs ",,C6340:D6340),Calendar!G:G,Calendar!B:B),IF(AND(B6340="Premier League",E6340="Highlights"),_xlfn.XLOOKUP(H6340,Calendar!O:O,Calendar!N:N,,-1),""))</f>
        <v/>
      </c>
      <c r="AI6340" s="61" t="str">
        <f>IF(AND(AH6340&lt;&gt;"",E6340="Live"),_xlfn.XLOOKUP(_xlfn.TEXTJOIN(" vs ",,C6340:D6340),Calendar!G:G,Calendar!K:K),"")</f>
        <v/>
      </c>
      <c r="AJ6340" s="61" t="str">
        <f>IF(AND(K6340&lt;&gt;"Match of the Day",K6340&lt;&gt;"Match of the Day 2",K6340&lt;&gt;"Match of the Day Repeat"),"",1+MAX($AJ$10:AJ6339))</f>
        <v/>
      </c>
    </row>
    <row r="6341" spans="34:36" x14ac:dyDescent="0.35">
      <c r="AH6341" s="16" t="str">
        <f>IF(AND(B6341="Premier League",E6341="Live"),_xlfn.XLOOKUP(_xlfn.TEXTJOIN(" vs ",,C6341:D6341),Calendar!G:G,Calendar!B:B),IF(AND(B6341="Premier League",E6341="Highlights"),_xlfn.XLOOKUP(H6341,Calendar!O:O,Calendar!N:N,,-1),""))</f>
        <v/>
      </c>
      <c r="AI6341" s="61" t="str">
        <f>IF(AND(AH6341&lt;&gt;"",E6341="Live"),_xlfn.XLOOKUP(_xlfn.TEXTJOIN(" vs ",,C6341:D6341),Calendar!G:G,Calendar!K:K),"")</f>
        <v/>
      </c>
      <c r="AJ6341" s="61" t="str">
        <f>IF(AND(K6341&lt;&gt;"Match of the Day",K6341&lt;&gt;"Match of the Day 2",K6341&lt;&gt;"Match of the Day Repeat"),"",1+MAX($AJ$10:AJ6340))</f>
        <v/>
      </c>
    </row>
    <row r="6342" spans="34:36" x14ac:dyDescent="0.35">
      <c r="AH6342" s="16" t="str">
        <f>IF(AND(B6342="Premier League",E6342="Live"),_xlfn.XLOOKUP(_xlfn.TEXTJOIN(" vs ",,C6342:D6342),Calendar!G:G,Calendar!B:B),IF(AND(B6342="Premier League",E6342="Highlights"),_xlfn.XLOOKUP(H6342,Calendar!O:O,Calendar!N:N,,-1),""))</f>
        <v/>
      </c>
      <c r="AI6342" s="61" t="str">
        <f>IF(AND(AH6342&lt;&gt;"",E6342="Live"),_xlfn.XLOOKUP(_xlfn.TEXTJOIN(" vs ",,C6342:D6342),Calendar!G:G,Calendar!K:K),"")</f>
        <v/>
      </c>
      <c r="AJ6342" s="61" t="str">
        <f>IF(AND(K6342&lt;&gt;"Match of the Day",K6342&lt;&gt;"Match of the Day 2",K6342&lt;&gt;"Match of the Day Repeat"),"",1+MAX($AJ$10:AJ6341))</f>
        <v/>
      </c>
    </row>
    <row r="6343" spans="34:36" x14ac:dyDescent="0.35">
      <c r="AH6343" s="16" t="str">
        <f>IF(AND(B6343="Premier League",E6343="Live"),_xlfn.XLOOKUP(_xlfn.TEXTJOIN(" vs ",,C6343:D6343),Calendar!G:G,Calendar!B:B),IF(AND(B6343="Premier League",E6343="Highlights"),_xlfn.XLOOKUP(H6343,Calendar!O:O,Calendar!N:N,,-1),""))</f>
        <v/>
      </c>
      <c r="AI6343" s="61" t="str">
        <f>IF(AND(AH6343&lt;&gt;"",E6343="Live"),_xlfn.XLOOKUP(_xlfn.TEXTJOIN(" vs ",,C6343:D6343),Calendar!G:G,Calendar!K:K),"")</f>
        <v/>
      </c>
      <c r="AJ6343" s="61" t="str">
        <f>IF(AND(K6343&lt;&gt;"Match of the Day",K6343&lt;&gt;"Match of the Day 2",K6343&lt;&gt;"Match of the Day Repeat"),"",1+MAX($AJ$10:AJ6342))</f>
        <v/>
      </c>
    </row>
    <row r="6344" spans="34:36" x14ac:dyDescent="0.35">
      <c r="AH6344" s="16" t="str">
        <f>IF(AND(B6344="Premier League",E6344="Live"),_xlfn.XLOOKUP(_xlfn.TEXTJOIN(" vs ",,C6344:D6344),Calendar!G:G,Calendar!B:B),IF(AND(B6344="Premier League",E6344="Highlights"),_xlfn.XLOOKUP(H6344,Calendar!O:O,Calendar!N:N,,-1),""))</f>
        <v/>
      </c>
      <c r="AI6344" s="61" t="str">
        <f>IF(AND(AH6344&lt;&gt;"",E6344="Live"),_xlfn.XLOOKUP(_xlfn.TEXTJOIN(" vs ",,C6344:D6344),Calendar!G:G,Calendar!K:K),"")</f>
        <v/>
      </c>
      <c r="AJ6344" s="61" t="str">
        <f>IF(AND(K6344&lt;&gt;"Match of the Day",K6344&lt;&gt;"Match of the Day 2",K6344&lt;&gt;"Match of the Day Repeat"),"",1+MAX($AJ$10:AJ6343))</f>
        <v/>
      </c>
    </row>
    <row r="6345" spans="34:36" x14ac:dyDescent="0.35">
      <c r="AH6345" s="16" t="str">
        <f>IF(AND(B6345="Premier League",E6345="Live"),_xlfn.XLOOKUP(_xlfn.TEXTJOIN(" vs ",,C6345:D6345),Calendar!G:G,Calendar!B:B),IF(AND(B6345="Premier League",E6345="Highlights"),_xlfn.XLOOKUP(H6345,Calendar!O:O,Calendar!N:N,,-1),""))</f>
        <v/>
      </c>
      <c r="AI6345" s="61" t="str">
        <f>IF(AND(AH6345&lt;&gt;"",E6345="Live"),_xlfn.XLOOKUP(_xlfn.TEXTJOIN(" vs ",,C6345:D6345),Calendar!G:G,Calendar!K:K),"")</f>
        <v/>
      </c>
      <c r="AJ6345" s="61" t="str">
        <f>IF(AND(K6345&lt;&gt;"Match of the Day",K6345&lt;&gt;"Match of the Day 2",K6345&lt;&gt;"Match of the Day Repeat"),"",1+MAX($AJ$10:AJ6344))</f>
        <v/>
      </c>
    </row>
    <row r="6346" spans="34:36" x14ac:dyDescent="0.35">
      <c r="AH6346" s="16" t="str">
        <f>IF(AND(B6346="Premier League",E6346="Live"),_xlfn.XLOOKUP(_xlfn.TEXTJOIN(" vs ",,C6346:D6346),Calendar!G:G,Calendar!B:B),IF(AND(B6346="Premier League",E6346="Highlights"),_xlfn.XLOOKUP(H6346,Calendar!O:O,Calendar!N:N,,-1),""))</f>
        <v/>
      </c>
      <c r="AI6346" s="61" t="str">
        <f>IF(AND(AH6346&lt;&gt;"",E6346="Live"),_xlfn.XLOOKUP(_xlfn.TEXTJOIN(" vs ",,C6346:D6346),Calendar!G:G,Calendar!K:K),"")</f>
        <v/>
      </c>
      <c r="AJ6346" s="61" t="str">
        <f>IF(AND(K6346&lt;&gt;"Match of the Day",K6346&lt;&gt;"Match of the Day 2",K6346&lt;&gt;"Match of the Day Repeat"),"",1+MAX($AJ$10:AJ6345))</f>
        <v/>
      </c>
    </row>
    <row r="6347" spans="34:36" x14ac:dyDescent="0.35">
      <c r="AH6347" s="16" t="str">
        <f>IF(AND(B6347="Premier League",E6347="Live"),_xlfn.XLOOKUP(_xlfn.TEXTJOIN(" vs ",,C6347:D6347),Calendar!G:G,Calendar!B:B),IF(AND(B6347="Premier League",E6347="Highlights"),_xlfn.XLOOKUP(H6347,Calendar!O:O,Calendar!N:N,,-1),""))</f>
        <v/>
      </c>
      <c r="AI6347" s="61" t="str">
        <f>IF(AND(AH6347&lt;&gt;"",E6347="Live"),_xlfn.XLOOKUP(_xlfn.TEXTJOIN(" vs ",,C6347:D6347),Calendar!G:G,Calendar!K:K),"")</f>
        <v/>
      </c>
      <c r="AJ6347" s="61" t="str">
        <f>IF(AND(K6347&lt;&gt;"Match of the Day",K6347&lt;&gt;"Match of the Day 2",K6347&lt;&gt;"Match of the Day Repeat"),"",1+MAX($AJ$10:AJ6346))</f>
        <v/>
      </c>
    </row>
    <row r="6348" spans="34:36" x14ac:dyDescent="0.35">
      <c r="AH6348" s="16" t="str">
        <f>IF(AND(B6348="Premier League",E6348="Live"),_xlfn.XLOOKUP(_xlfn.TEXTJOIN(" vs ",,C6348:D6348),Calendar!G:G,Calendar!B:B),IF(AND(B6348="Premier League",E6348="Highlights"),_xlfn.XLOOKUP(H6348,Calendar!O:O,Calendar!N:N,,-1),""))</f>
        <v/>
      </c>
      <c r="AI6348" s="61" t="str">
        <f>IF(AND(AH6348&lt;&gt;"",E6348="Live"),_xlfn.XLOOKUP(_xlfn.TEXTJOIN(" vs ",,C6348:D6348),Calendar!G:G,Calendar!K:K),"")</f>
        <v/>
      </c>
      <c r="AJ6348" s="61" t="str">
        <f>IF(AND(K6348&lt;&gt;"Match of the Day",K6348&lt;&gt;"Match of the Day 2",K6348&lt;&gt;"Match of the Day Repeat"),"",1+MAX($AJ$10:AJ6347))</f>
        <v/>
      </c>
    </row>
    <row r="6349" spans="34:36" x14ac:dyDescent="0.35">
      <c r="AH6349" s="16" t="str">
        <f>IF(AND(B6349="Premier League",E6349="Live"),_xlfn.XLOOKUP(_xlfn.TEXTJOIN(" vs ",,C6349:D6349),Calendar!G:G,Calendar!B:B),IF(AND(B6349="Premier League",E6349="Highlights"),_xlfn.XLOOKUP(H6349,Calendar!O:O,Calendar!N:N,,-1),""))</f>
        <v/>
      </c>
      <c r="AI6349" s="61" t="str">
        <f>IF(AND(AH6349&lt;&gt;"",E6349="Live"),_xlfn.XLOOKUP(_xlfn.TEXTJOIN(" vs ",,C6349:D6349),Calendar!G:G,Calendar!K:K),"")</f>
        <v/>
      </c>
      <c r="AJ6349" s="61" t="str">
        <f>IF(AND(K6349&lt;&gt;"Match of the Day",K6349&lt;&gt;"Match of the Day 2",K6349&lt;&gt;"Match of the Day Repeat"),"",1+MAX($AJ$10:AJ6348))</f>
        <v/>
      </c>
    </row>
    <row r="6350" spans="34:36" x14ac:dyDescent="0.35">
      <c r="AH6350" s="16" t="str">
        <f>IF(AND(B6350="Premier League",E6350="Live"),_xlfn.XLOOKUP(_xlfn.TEXTJOIN(" vs ",,C6350:D6350),Calendar!G:G,Calendar!B:B),IF(AND(B6350="Premier League",E6350="Highlights"),_xlfn.XLOOKUP(H6350,Calendar!O:O,Calendar!N:N,,-1),""))</f>
        <v/>
      </c>
      <c r="AI6350" s="61" t="str">
        <f>IF(AND(AH6350&lt;&gt;"",E6350="Live"),_xlfn.XLOOKUP(_xlfn.TEXTJOIN(" vs ",,C6350:D6350),Calendar!G:G,Calendar!K:K),"")</f>
        <v/>
      </c>
      <c r="AJ6350" s="61" t="str">
        <f>IF(AND(K6350&lt;&gt;"Match of the Day",K6350&lt;&gt;"Match of the Day 2",K6350&lt;&gt;"Match of the Day Repeat"),"",1+MAX($AJ$10:AJ6349))</f>
        <v/>
      </c>
    </row>
    <row r="6351" spans="34:36" x14ac:dyDescent="0.35">
      <c r="AH6351" s="16" t="str">
        <f>IF(AND(B6351="Premier League",E6351="Live"),_xlfn.XLOOKUP(_xlfn.TEXTJOIN(" vs ",,C6351:D6351),Calendar!G:G,Calendar!B:B),IF(AND(B6351="Premier League",E6351="Highlights"),_xlfn.XLOOKUP(H6351,Calendar!O:O,Calendar!N:N,,-1),""))</f>
        <v/>
      </c>
      <c r="AI6351" s="61" t="str">
        <f>IF(AND(AH6351&lt;&gt;"",E6351="Live"),_xlfn.XLOOKUP(_xlfn.TEXTJOIN(" vs ",,C6351:D6351),Calendar!G:G,Calendar!K:K),"")</f>
        <v/>
      </c>
      <c r="AJ6351" s="61" t="str">
        <f>IF(AND(K6351&lt;&gt;"Match of the Day",K6351&lt;&gt;"Match of the Day 2",K6351&lt;&gt;"Match of the Day Repeat"),"",1+MAX($AJ$10:AJ6350))</f>
        <v/>
      </c>
    </row>
    <row r="6352" spans="34:36" x14ac:dyDescent="0.35">
      <c r="AH6352" s="16" t="str">
        <f>IF(AND(B6352="Premier League",E6352="Live"),_xlfn.XLOOKUP(_xlfn.TEXTJOIN(" vs ",,C6352:D6352),Calendar!G:G,Calendar!B:B),IF(AND(B6352="Premier League",E6352="Highlights"),_xlfn.XLOOKUP(H6352,Calendar!O:O,Calendar!N:N,,-1),""))</f>
        <v/>
      </c>
      <c r="AI6352" s="61" t="str">
        <f>IF(AND(AH6352&lt;&gt;"",E6352="Live"),_xlfn.XLOOKUP(_xlfn.TEXTJOIN(" vs ",,C6352:D6352),Calendar!G:G,Calendar!K:K),"")</f>
        <v/>
      </c>
      <c r="AJ6352" s="61" t="str">
        <f>IF(AND(K6352&lt;&gt;"Match of the Day",K6352&lt;&gt;"Match of the Day 2",K6352&lt;&gt;"Match of the Day Repeat"),"",1+MAX($AJ$10:AJ6351))</f>
        <v/>
      </c>
    </row>
    <row r="6353" spans="34:36" x14ac:dyDescent="0.35">
      <c r="AH6353" s="16" t="str">
        <f>IF(AND(B6353="Premier League",E6353="Live"),_xlfn.XLOOKUP(_xlfn.TEXTJOIN(" vs ",,C6353:D6353),Calendar!G:G,Calendar!B:B),IF(AND(B6353="Premier League",E6353="Highlights"),_xlfn.XLOOKUP(H6353,Calendar!O:O,Calendar!N:N,,-1),""))</f>
        <v/>
      </c>
      <c r="AI6353" s="61" t="str">
        <f>IF(AND(AH6353&lt;&gt;"",E6353="Live"),_xlfn.XLOOKUP(_xlfn.TEXTJOIN(" vs ",,C6353:D6353),Calendar!G:G,Calendar!K:K),"")</f>
        <v/>
      </c>
      <c r="AJ6353" s="61" t="str">
        <f>IF(AND(K6353&lt;&gt;"Match of the Day",K6353&lt;&gt;"Match of the Day 2",K6353&lt;&gt;"Match of the Day Repeat"),"",1+MAX($AJ$10:AJ6352))</f>
        <v/>
      </c>
    </row>
    <row r="6354" spans="34:36" x14ac:dyDescent="0.35">
      <c r="AH6354" s="16" t="str">
        <f>IF(AND(B6354="Premier League",E6354="Live"),_xlfn.XLOOKUP(_xlfn.TEXTJOIN(" vs ",,C6354:D6354),Calendar!G:G,Calendar!B:B),IF(AND(B6354="Premier League",E6354="Highlights"),_xlfn.XLOOKUP(H6354,Calendar!O:O,Calendar!N:N,,-1),""))</f>
        <v/>
      </c>
      <c r="AI6354" s="61" t="str">
        <f>IF(AND(AH6354&lt;&gt;"",E6354="Live"),_xlfn.XLOOKUP(_xlfn.TEXTJOIN(" vs ",,C6354:D6354),Calendar!G:G,Calendar!K:K),"")</f>
        <v/>
      </c>
      <c r="AJ6354" s="61" t="str">
        <f>IF(AND(K6354&lt;&gt;"Match of the Day",K6354&lt;&gt;"Match of the Day 2",K6354&lt;&gt;"Match of the Day Repeat"),"",1+MAX($AJ$10:AJ6353))</f>
        <v/>
      </c>
    </row>
    <row r="6355" spans="34:36" x14ac:dyDescent="0.35">
      <c r="AH6355" s="16" t="str">
        <f>IF(AND(B6355="Premier League",E6355="Live"),_xlfn.XLOOKUP(_xlfn.TEXTJOIN(" vs ",,C6355:D6355),Calendar!G:G,Calendar!B:B),IF(AND(B6355="Premier League",E6355="Highlights"),_xlfn.XLOOKUP(H6355,Calendar!O:O,Calendar!N:N,,-1),""))</f>
        <v/>
      </c>
      <c r="AI6355" s="61" t="str">
        <f>IF(AND(AH6355&lt;&gt;"",E6355="Live"),_xlfn.XLOOKUP(_xlfn.TEXTJOIN(" vs ",,C6355:D6355),Calendar!G:G,Calendar!K:K),"")</f>
        <v/>
      </c>
      <c r="AJ6355" s="61" t="str">
        <f>IF(AND(K6355&lt;&gt;"Match of the Day",K6355&lt;&gt;"Match of the Day 2",K6355&lt;&gt;"Match of the Day Repeat"),"",1+MAX($AJ$10:AJ6354))</f>
        <v/>
      </c>
    </row>
    <row r="6356" spans="34:36" x14ac:dyDescent="0.35">
      <c r="AH6356" s="16" t="str">
        <f>IF(AND(B6356="Premier League",E6356="Live"),_xlfn.XLOOKUP(_xlfn.TEXTJOIN(" vs ",,C6356:D6356),Calendar!G:G,Calendar!B:B),IF(AND(B6356="Premier League",E6356="Highlights"),_xlfn.XLOOKUP(H6356,Calendar!O:O,Calendar!N:N,,-1),""))</f>
        <v/>
      </c>
      <c r="AI6356" s="61" t="str">
        <f>IF(AND(AH6356&lt;&gt;"",E6356="Live"),_xlfn.XLOOKUP(_xlfn.TEXTJOIN(" vs ",,C6356:D6356),Calendar!G:G,Calendar!K:K),"")</f>
        <v/>
      </c>
      <c r="AJ6356" s="61" t="str">
        <f>IF(AND(K6356&lt;&gt;"Match of the Day",K6356&lt;&gt;"Match of the Day 2",K6356&lt;&gt;"Match of the Day Repeat"),"",1+MAX($AJ$10:AJ6355))</f>
        <v/>
      </c>
    </row>
    <row r="6357" spans="34:36" x14ac:dyDescent="0.35">
      <c r="AH6357" s="16" t="str">
        <f>IF(AND(B6357="Premier League",E6357="Live"),_xlfn.XLOOKUP(_xlfn.TEXTJOIN(" vs ",,C6357:D6357),Calendar!G:G,Calendar!B:B),IF(AND(B6357="Premier League",E6357="Highlights"),_xlfn.XLOOKUP(H6357,Calendar!O:O,Calendar!N:N,,-1),""))</f>
        <v/>
      </c>
      <c r="AI6357" s="61" t="str">
        <f>IF(AND(AH6357&lt;&gt;"",E6357="Live"),_xlfn.XLOOKUP(_xlfn.TEXTJOIN(" vs ",,C6357:D6357),Calendar!G:G,Calendar!K:K),"")</f>
        <v/>
      </c>
      <c r="AJ6357" s="61" t="str">
        <f>IF(AND(K6357&lt;&gt;"Match of the Day",K6357&lt;&gt;"Match of the Day 2",K6357&lt;&gt;"Match of the Day Repeat"),"",1+MAX($AJ$10:AJ6356))</f>
        <v/>
      </c>
    </row>
    <row r="6358" spans="34:36" x14ac:dyDescent="0.35">
      <c r="AH6358" s="16" t="str">
        <f>IF(AND(B6358="Premier League",E6358="Live"),_xlfn.XLOOKUP(_xlfn.TEXTJOIN(" vs ",,C6358:D6358),Calendar!G:G,Calendar!B:B),IF(AND(B6358="Premier League",E6358="Highlights"),_xlfn.XLOOKUP(H6358,Calendar!O:O,Calendar!N:N,,-1),""))</f>
        <v/>
      </c>
      <c r="AI6358" s="61" t="str">
        <f>IF(AND(AH6358&lt;&gt;"",E6358="Live"),_xlfn.XLOOKUP(_xlfn.TEXTJOIN(" vs ",,C6358:D6358),Calendar!G:G,Calendar!K:K),"")</f>
        <v/>
      </c>
      <c r="AJ6358" s="61" t="str">
        <f>IF(AND(K6358&lt;&gt;"Match of the Day",K6358&lt;&gt;"Match of the Day 2",K6358&lt;&gt;"Match of the Day Repeat"),"",1+MAX($AJ$10:AJ6357))</f>
        <v/>
      </c>
    </row>
    <row r="6359" spans="34:36" x14ac:dyDescent="0.35">
      <c r="AH6359" s="16" t="str">
        <f>IF(AND(B6359="Premier League",E6359="Live"),_xlfn.XLOOKUP(_xlfn.TEXTJOIN(" vs ",,C6359:D6359),Calendar!G:G,Calendar!B:B),IF(AND(B6359="Premier League",E6359="Highlights"),_xlfn.XLOOKUP(H6359,Calendar!O:O,Calendar!N:N,,-1),""))</f>
        <v/>
      </c>
      <c r="AI6359" s="61" t="str">
        <f>IF(AND(AH6359&lt;&gt;"",E6359="Live"),_xlfn.XLOOKUP(_xlfn.TEXTJOIN(" vs ",,C6359:D6359),Calendar!G:G,Calendar!K:K),"")</f>
        <v/>
      </c>
      <c r="AJ6359" s="61" t="str">
        <f>IF(AND(K6359&lt;&gt;"Match of the Day",K6359&lt;&gt;"Match of the Day 2",K6359&lt;&gt;"Match of the Day Repeat"),"",1+MAX($AJ$10:AJ6358))</f>
        <v/>
      </c>
    </row>
    <row r="6360" spans="34:36" x14ac:dyDescent="0.35">
      <c r="AH6360" s="16" t="str">
        <f>IF(AND(B6360="Premier League",E6360="Live"),_xlfn.XLOOKUP(_xlfn.TEXTJOIN(" vs ",,C6360:D6360),Calendar!G:G,Calendar!B:B),IF(AND(B6360="Premier League",E6360="Highlights"),_xlfn.XLOOKUP(H6360,Calendar!O:O,Calendar!N:N,,-1),""))</f>
        <v/>
      </c>
      <c r="AI6360" s="61" t="str">
        <f>IF(AND(AH6360&lt;&gt;"",E6360="Live"),_xlfn.XLOOKUP(_xlfn.TEXTJOIN(" vs ",,C6360:D6360),Calendar!G:G,Calendar!K:K),"")</f>
        <v/>
      </c>
      <c r="AJ6360" s="61" t="str">
        <f>IF(AND(K6360&lt;&gt;"Match of the Day",K6360&lt;&gt;"Match of the Day 2",K6360&lt;&gt;"Match of the Day Repeat"),"",1+MAX($AJ$10:AJ6359))</f>
        <v/>
      </c>
    </row>
    <row r="6361" spans="34:36" x14ac:dyDescent="0.35">
      <c r="AH6361" s="16" t="str">
        <f>IF(AND(B6361="Premier League",E6361="Live"),_xlfn.XLOOKUP(_xlfn.TEXTJOIN(" vs ",,C6361:D6361),Calendar!G:G,Calendar!B:B),IF(AND(B6361="Premier League",E6361="Highlights"),_xlfn.XLOOKUP(H6361,Calendar!O:O,Calendar!N:N,,-1),""))</f>
        <v/>
      </c>
      <c r="AI6361" s="61" t="str">
        <f>IF(AND(AH6361&lt;&gt;"",E6361="Live"),_xlfn.XLOOKUP(_xlfn.TEXTJOIN(" vs ",,C6361:D6361),Calendar!G:G,Calendar!K:K),"")</f>
        <v/>
      </c>
      <c r="AJ6361" s="61" t="str">
        <f>IF(AND(K6361&lt;&gt;"Match of the Day",K6361&lt;&gt;"Match of the Day 2",K6361&lt;&gt;"Match of the Day Repeat"),"",1+MAX($AJ$10:AJ6360))</f>
        <v/>
      </c>
    </row>
    <row r="6362" spans="34:36" x14ac:dyDescent="0.35">
      <c r="AH6362" s="16" t="str">
        <f>IF(AND(B6362="Premier League",E6362="Live"),_xlfn.XLOOKUP(_xlfn.TEXTJOIN(" vs ",,C6362:D6362),Calendar!G:G,Calendar!B:B),IF(AND(B6362="Premier League",E6362="Highlights"),_xlfn.XLOOKUP(H6362,Calendar!O:O,Calendar!N:N,,-1),""))</f>
        <v/>
      </c>
      <c r="AI6362" s="61" t="str">
        <f>IF(AND(AH6362&lt;&gt;"",E6362="Live"),_xlfn.XLOOKUP(_xlfn.TEXTJOIN(" vs ",,C6362:D6362),Calendar!G:G,Calendar!K:K),"")</f>
        <v/>
      </c>
      <c r="AJ6362" s="61" t="str">
        <f>IF(AND(K6362&lt;&gt;"Match of the Day",K6362&lt;&gt;"Match of the Day 2",K6362&lt;&gt;"Match of the Day Repeat"),"",1+MAX($AJ$10:AJ6361))</f>
        <v/>
      </c>
    </row>
    <row r="6363" spans="34:36" x14ac:dyDescent="0.35">
      <c r="AH6363" s="16" t="str">
        <f>IF(AND(B6363="Premier League",E6363="Live"),_xlfn.XLOOKUP(_xlfn.TEXTJOIN(" vs ",,C6363:D6363),Calendar!G:G,Calendar!B:B),IF(AND(B6363="Premier League",E6363="Highlights"),_xlfn.XLOOKUP(H6363,Calendar!O:O,Calendar!N:N,,-1),""))</f>
        <v/>
      </c>
      <c r="AI6363" s="61" t="str">
        <f>IF(AND(AH6363&lt;&gt;"",E6363="Live"),_xlfn.XLOOKUP(_xlfn.TEXTJOIN(" vs ",,C6363:D6363),Calendar!G:G,Calendar!K:K),"")</f>
        <v/>
      </c>
      <c r="AJ6363" s="61" t="str">
        <f>IF(AND(K6363&lt;&gt;"Match of the Day",K6363&lt;&gt;"Match of the Day 2",K6363&lt;&gt;"Match of the Day Repeat"),"",1+MAX($AJ$10:AJ6362))</f>
        <v/>
      </c>
    </row>
    <row r="6364" spans="34:36" x14ac:dyDescent="0.35">
      <c r="AH6364" s="16" t="str">
        <f>IF(AND(B6364="Premier League",E6364="Live"),_xlfn.XLOOKUP(_xlfn.TEXTJOIN(" vs ",,C6364:D6364),Calendar!G:G,Calendar!B:B),IF(AND(B6364="Premier League",E6364="Highlights"),_xlfn.XLOOKUP(H6364,Calendar!O:O,Calendar!N:N,,-1),""))</f>
        <v/>
      </c>
      <c r="AI6364" s="61" t="str">
        <f>IF(AND(AH6364&lt;&gt;"",E6364="Live"),_xlfn.XLOOKUP(_xlfn.TEXTJOIN(" vs ",,C6364:D6364),Calendar!G:G,Calendar!K:K),"")</f>
        <v/>
      </c>
      <c r="AJ6364" s="61" t="str">
        <f>IF(AND(K6364&lt;&gt;"Match of the Day",K6364&lt;&gt;"Match of the Day 2",K6364&lt;&gt;"Match of the Day Repeat"),"",1+MAX($AJ$10:AJ6363))</f>
        <v/>
      </c>
    </row>
    <row r="6365" spans="34:36" x14ac:dyDescent="0.35">
      <c r="AH6365" s="16" t="str">
        <f>IF(AND(B6365="Premier League",E6365="Live"),_xlfn.XLOOKUP(_xlfn.TEXTJOIN(" vs ",,C6365:D6365),Calendar!G:G,Calendar!B:B),IF(AND(B6365="Premier League",E6365="Highlights"),_xlfn.XLOOKUP(H6365,Calendar!O:O,Calendar!N:N,,-1),""))</f>
        <v/>
      </c>
      <c r="AI6365" s="61" t="str">
        <f>IF(AND(AH6365&lt;&gt;"",E6365="Live"),_xlfn.XLOOKUP(_xlfn.TEXTJOIN(" vs ",,C6365:D6365),Calendar!G:G,Calendar!K:K),"")</f>
        <v/>
      </c>
      <c r="AJ6365" s="61" t="str">
        <f>IF(AND(K6365&lt;&gt;"Match of the Day",K6365&lt;&gt;"Match of the Day 2",K6365&lt;&gt;"Match of the Day Repeat"),"",1+MAX($AJ$10:AJ6364))</f>
        <v/>
      </c>
    </row>
    <row r="6366" spans="34:36" x14ac:dyDescent="0.35">
      <c r="AH6366" s="16" t="str">
        <f>IF(AND(B6366="Premier League",E6366="Live"),_xlfn.XLOOKUP(_xlfn.TEXTJOIN(" vs ",,C6366:D6366),Calendar!G:G,Calendar!B:B),IF(AND(B6366="Premier League",E6366="Highlights"),_xlfn.XLOOKUP(H6366,Calendar!O:O,Calendar!N:N,,-1),""))</f>
        <v/>
      </c>
      <c r="AI6366" s="61" t="str">
        <f>IF(AND(AH6366&lt;&gt;"",E6366="Live"),_xlfn.XLOOKUP(_xlfn.TEXTJOIN(" vs ",,C6366:D6366),Calendar!G:G,Calendar!K:K),"")</f>
        <v/>
      </c>
      <c r="AJ6366" s="61" t="str">
        <f>IF(AND(K6366&lt;&gt;"Match of the Day",K6366&lt;&gt;"Match of the Day 2",K6366&lt;&gt;"Match of the Day Repeat"),"",1+MAX($AJ$10:AJ6365))</f>
        <v/>
      </c>
    </row>
    <row r="6367" spans="34:36" x14ac:dyDescent="0.35">
      <c r="AH6367" s="16" t="str">
        <f>IF(AND(B6367="Premier League",E6367="Live"),_xlfn.XLOOKUP(_xlfn.TEXTJOIN(" vs ",,C6367:D6367),Calendar!G:G,Calendar!B:B),IF(AND(B6367="Premier League",E6367="Highlights"),_xlfn.XLOOKUP(H6367,Calendar!O:O,Calendar!N:N,,-1),""))</f>
        <v/>
      </c>
      <c r="AI6367" s="61" t="str">
        <f>IF(AND(AH6367&lt;&gt;"",E6367="Live"),_xlfn.XLOOKUP(_xlfn.TEXTJOIN(" vs ",,C6367:D6367),Calendar!G:G,Calendar!K:K),"")</f>
        <v/>
      </c>
      <c r="AJ6367" s="61" t="str">
        <f>IF(AND(K6367&lt;&gt;"Match of the Day",K6367&lt;&gt;"Match of the Day 2",K6367&lt;&gt;"Match of the Day Repeat"),"",1+MAX($AJ$10:AJ6366))</f>
        <v/>
      </c>
    </row>
    <row r="6368" spans="34:36" x14ac:dyDescent="0.35">
      <c r="AH6368" s="16" t="str">
        <f>IF(AND(B6368="Premier League",E6368="Live"),_xlfn.XLOOKUP(_xlfn.TEXTJOIN(" vs ",,C6368:D6368),Calendar!G:G,Calendar!B:B),IF(AND(B6368="Premier League",E6368="Highlights"),_xlfn.XLOOKUP(H6368,Calendar!O:O,Calendar!N:N,,-1),""))</f>
        <v/>
      </c>
      <c r="AI6368" s="61" t="str">
        <f>IF(AND(AH6368&lt;&gt;"",E6368="Live"),_xlfn.XLOOKUP(_xlfn.TEXTJOIN(" vs ",,C6368:D6368),Calendar!G:G,Calendar!K:K),"")</f>
        <v/>
      </c>
      <c r="AJ6368" s="61" t="str">
        <f>IF(AND(K6368&lt;&gt;"Match of the Day",K6368&lt;&gt;"Match of the Day 2",K6368&lt;&gt;"Match of the Day Repeat"),"",1+MAX($AJ$10:AJ6367))</f>
        <v/>
      </c>
    </row>
    <row r="6369" spans="34:36" x14ac:dyDescent="0.35">
      <c r="AH6369" s="16" t="str">
        <f>IF(AND(B6369="Premier League",E6369="Live"),_xlfn.XLOOKUP(_xlfn.TEXTJOIN(" vs ",,C6369:D6369),Calendar!G:G,Calendar!B:B),IF(AND(B6369="Premier League",E6369="Highlights"),_xlfn.XLOOKUP(H6369,Calendar!O:O,Calendar!N:N,,-1),""))</f>
        <v/>
      </c>
      <c r="AI6369" s="61" t="str">
        <f>IF(AND(AH6369&lt;&gt;"",E6369="Live"),_xlfn.XLOOKUP(_xlfn.TEXTJOIN(" vs ",,C6369:D6369),Calendar!G:G,Calendar!K:K),"")</f>
        <v/>
      </c>
      <c r="AJ6369" s="61" t="str">
        <f>IF(AND(K6369&lt;&gt;"Match of the Day",K6369&lt;&gt;"Match of the Day 2",K6369&lt;&gt;"Match of the Day Repeat"),"",1+MAX($AJ$10:AJ6368))</f>
        <v/>
      </c>
    </row>
    <row r="6370" spans="34:36" x14ac:dyDescent="0.35">
      <c r="AH6370" s="16" t="str">
        <f>IF(AND(B6370="Premier League",E6370="Live"),_xlfn.XLOOKUP(_xlfn.TEXTJOIN(" vs ",,C6370:D6370),Calendar!G:G,Calendar!B:B),IF(AND(B6370="Premier League",E6370="Highlights"),_xlfn.XLOOKUP(H6370,Calendar!O:O,Calendar!N:N,,-1),""))</f>
        <v/>
      </c>
      <c r="AI6370" s="61" t="str">
        <f>IF(AND(AH6370&lt;&gt;"",E6370="Live"),_xlfn.XLOOKUP(_xlfn.TEXTJOIN(" vs ",,C6370:D6370),Calendar!G:G,Calendar!K:K),"")</f>
        <v/>
      </c>
      <c r="AJ6370" s="61" t="str">
        <f>IF(AND(K6370&lt;&gt;"Match of the Day",K6370&lt;&gt;"Match of the Day 2",K6370&lt;&gt;"Match of the Day Repeat"),"",1+MAX($AJ$10:AJ6369))</f>
        <v/>
      </c>
    </row>
    <row r="6371" spans="34:36" x14ac:dyDescent="0.35">
      <c r="AH6371" s="16" t="str">
        <f>IF(AND(B6371="Premier League",E6371="Live"),_xlfn.XLOOKUP(_xlfn.TEXTJOIN(" vs ",,C6371:D6371),Calendar!G:G,Calendar!B:B),IF(AND(B6371="Premier League",E6371="Highlights"),_xlfn.XLOOKUP(H6371,Calendar!O:O,Calendar!N:N,,-1),""))</f>
        <v/>
      </c>
      <c r="AI6371" s="61" t="str">
        <f>IF(AND(AH6371&lt;&gt;"",E6371="Live"),_xlfn.XLOOKUP(_xlfn.TEXTJOIN(" vs ",,C6371:D6371),Calendar!G:G,Calendar!K:K),"")</f>
        <v/>
      </c>
      <c r="AJ6371" s="61" t="str">
        <f>IF(AND(K6371&lt;&gt;"Match of the Day",K6371&lt;&gt;"Match of the Day 2",K6371&lt;&gt;"Match of the Day Repeat"),"",1+MAX($AJ$10:AJ6370))</f>
        <v/>
      </c>
    </row>
    <row r="6372" spans="34:36" x14ac:dyDescent="0.35">
      <c r="AH6372" s="16" t="str">
        <f>IF(AND(B6372="Premier League",E6372="Live"),_xlfn.XLOOKUP(_xlfn.TEXTJOIN(" vs ",,C6372:D6372),Calendar!G:G,Calendar!B:B),IF(AND(B6372="Premier League",E6372="Highlights"),_xlfn.XLOOKUP(H6372,Calendar!O:O,Calendar!N:N,,-1),""))</f>
        <v/>
      </c>
      <c r="AI6372" s="61" t="str">
        <f>IF(AND(AH6372&lt;&gt;"",E6372="Live"),_xlfn.XLOOKUP(_xlfn.TEXTJOIN(" vs ",,C6372:D6372),Calendar!G:G,Calendar!K:K),"")</f>
        <v/>
      </c>
      <c r="AJ6372" s="61" t="str">
        <f>IF(AND(K6372&lt;&gt;"Match of the Day",K6372&lt;&gt;"Match of the Day 2",K6372&lt;&gt;"Match of the Day Repeat"),"",1+MAX($AJ$10:AJ6371))</f>
        <v/>
      </c>
    </row>
    <row r="6373" spans="34:36" x14ac:dyDescent="0.35">
      <c r="AH6373" s="16" t="str">
        <f>IF(AND(B6373="Premier League",E6373="Live"),_xlfn.XLOOKUP(_xlfn.TEXTJOIN(" vs ",,C6373:D6373),Calendar!G:G,Calendar!B:B),IF(AND(B6373="Premier League",E6373="Highlights"),_xlfn.XLOOKUP(H6373,Calendar!O:O,Calendar!N:N,,-1),""))</f>
        <v/>
      </c>
      <c r="AI6373" s="61" t="str">
        <f>IF(AND(AH6373&lt;&gt;"",E6373="Live"),_xlfn.XLOOKUP(_xlfn.TEXTJOIN(" vs ",,C6373:D6373),Calendar!G:G,Calendar!K:K),"")</f>
        <v/>
      </c>
      <c r="AJ6373" s="61" t="str">
        <f>IF(AND(K6373&lt;&gt;"Match of the Day",K6373&lt;&gt;"Match of the Day 2",K6373&lt;&gt;"Match of the Day Repeat"),"",1+MAX($AJ$10:AJ6372))</f>
        <v/>
      </c>
    </row>
    <row r="6374" spans="34:36" x14ac:dyDescent="0.35">
      <c r="AH6374" s="16" t="str">
        <f>IF(AND(B6374="Premier League",E6374="Live"),_xlfn.XLOOKUP(_xlfn.TEXTJOIN(" vs ",,C6374:D6374),Calendar!G:G,Calendar!B:B),IF(AND(B6374="Premier League",E6374="Highlights"),_xlfn.XLOOKUP(H6374,Calendar!O:O,Calendar!N:N,,-1),""))</f>
        <v/>
      </c>
      <c r="AI6374" s="61" t="str">
        <f>IF(AND(AH6374&lt;&gt;"",E6374="Live"),_xlfn.XLOOKUP(_xlfn.TEXTJOIN(" vs ",,C6374:D6374),Calendar!G:G,Calendar!K:K),"")</f>
        <v/>
      </c>
      <c r="AJ6374" s="61" t="str">
        <f>IF(AND(K6374&lt;&gt;"Match of the Day",K6374&lt;&gt;"Match of the Day 2",K6374&lt;&gt;"Match of the Day Repeat"),"",1+MAX($AJ$10:AJ6373))</f>
        <v/>
      </c>
    </row>
    <row r="6375" spans="34:36" x14ac:dyDescent="0.35">
      <c r="AH6375" s="16" t="str">
        <f>IF(AND(B6375="Premier League",E6375="Live"),_xlfn.XLOOKUP(_xlfn.TEXTJOIN(" vs ",,C6375:D6375),Calendar!G:G,Calendar!B:B),IF(AND(B6375="Premier League",E6375="Highlights"),_xlfn.XLOOKUP(H6375,Calendar!O:O,Calendar!N:N,,-1),""))</f>
        <v/>
      </c>
      <c r="AI6375" s="61" t="str">
        <f>IF(AND(AH6375&lt;&gt;"",E6375="Live"),_xlfn.XLOOKUP(_xlfn.TEXTJOIN(" vs ",,C6375:D6375),Calendar!G:G,Calendar!K:K),"")</f>
        <v/>
      </c>
      <c r="AJ6375" s="61" t="str">
        <f>IF(AND(K6375&lt;&gt;"Match of the Day",K6375&lt;&gt;"Match of the Day 2",K6375&lt;&gt;"Match of the Day Repeat"),"",1+MAX($AJ$10:AJ6374))</f>
        <v/>
      </c>
    </row>
    <row r="6376" spans="34:36" x14ac:dyDescent="0.35">
      <c r="AH6376" s="16" t="str">
        <f>IF(AND(B6376="Premier League",E6376="Live"),_xlfn.XLOOKUP(_xlfn.TEXTJOIN(" vs ",,C6376:D6376),Calendar!G:G,Calendar!B:B),IF(AND(B6376="Premier League",E6376="Highlights"),_xlfn.XLOOKUP(H6376,Calendar!O:O,Calendar!N:N,,-1),""))</f>
        <v/>
      </c>
      <c r="AI6376" s="61" t="str">
        <f>IF(AND(AH6376&lt;&gt;"",E6376="Live"),_xlfn.XLOOKUP(_xlfn.TEXTJOIN(" vs ",,C6376:D6376),Calendar!G:G,Calendar!K:K),"")</f>
        <v/>
      </c>
      <c r="AJ6376" s="61" t="str">
        <f>IF(AND(K6376&lt;&gt;"Match of the Day",K6376&lt;&gt;"Match of the Day 2",K6376&lt;&gt;"Match of the Day Repeat"),"",1+MAX($AJ$10:AJ6375))</f>
        <v/>
      </c>
    </row>
    <row r="6377" spans="34:36" x14ac:dyDescent="0.35">
      <c r="AH6377" s="16" t="str">
        <f>IF(AND(B6377="Premier League",E6377="Live"),_xlfn.XLOOKUP(_xlfn.TEXTJOIN(" vs ",,C6377:D6377),Calendar!G:G,Calendar!B:B),IF(AND(B6377="Premier League",E6377="Highlights"),_xlfn.XLOOKUP(H6377,Calendar!O:O,Calendar!N:N,,-1),""))</f>
        <v/>
      </c>
      <c r="AI6377" s="61" t="str">
        <f>IF(AND(AH6377&lt;&gt;"",E6377="Live"),_xlfn.XLOOKUP(_xlfn.TEXTJOIN(" vs ",,C6377:D6377),Calendar!G:G,Calendar!K:K),"")</f>
        <v/>
      </c>
      <c r="AJ6377" s="61" t="str">
        <f>IF(AND(K6377&lt;&gt;"Match of the Day",K6377&lt;&gt;"Match of the Day 2",K6377&lt;&gt;"Match of the Day Repeat"),"",1+MAX($AJ$10:AJ6376))</f>
        <v/>
      </c>
    </row>
    <row r="6378" spans="34:36" x14ac:dyDescent="0.35">
      <c r="AH6378" s="16" t="str">
        <f>IF(AND(B6378="Premier League",E6378="Live"),_xlfn.XLOOKUP(_xlfn.TEXTJOIN(" vs ",,C6378:D6378),Calendar!G:G,Calendar!B:B),IF(AND(B6378="Premier League",E6378="Highlights"),_xlfn.XLOOKUP(H6378,Calendar!O:O,Calendar!N:N,,-1),""))</f>
        <v/>
      </c>
      <c r="AI6378" s="61" t="str">
        <f>IF(AND(AH6378&lt;&gt;"",E6378="Live"),_xlfn.XLOOKUP(_xlfn.TEXTJOIN(" vs ",,C6378:D6378),Calendar!G:G,Calendar!K:K),"")</f>
        <v/>
      </c>
      <c r="AJ6378" s="61" t="str">
        <f>IF(AND(K6378&lt;&gt;"Match of the Day",K6378&lt;&gt;"Match of the Day 2",K6378&lt;&gt;"Match of the Day Repeat"),"",1+MAX($AJ$10:AJ6377))</f>
        <v/>
      </c>
    </row>
    <row r="6379" spans="34:36" x14ac:dyDescent="0.35">
      <c r="AH6379" s="16" t="str">
        <f>IF(AND(B6379="Premier League",E6379="Live"),_xlfn.XLOOKUP(_xlfn.TEXTJOIN(" vs ",,C6379:D6379),Calendar!G:G,Calendar!B:B),IF(AND(B6379="Premier League",E6379="Highlights"),_xlfn.XLOOKUP(H6379,Calendar!O:O,Calendar!N:N,,-1),""))</f>
        <v/>
      </c>
      <c r="AI6379" s="61" t="str">
        <f>IF(AND(AH6379&lt;&gt;"",E6379="Live"),_xlfn.XLOOKUP(_xlfn.TEXTJOIN(" vs ",,C6379:D6379),Calendar!G:G,Calendar!K:K),"")</f>
        <v/>
      </c>
      <c r="AJ6379" s="61" t="str">
        <f>IF(AND(K6379&lt;&gt;"Match of the Day",K6379&lt;&gt;"Match of the Day 2",K6379&lt;&gt;"Match of the Day Repeat"),"",1+MAX($AJ$10:AJ6378))</f>
        <v/>
      </c>
    </row>
    <row r="6380" spans="34:36" x14ac:dyDescent="0.35">
      <c r="AH6380" s="16" t="str">
        <f>IF(AND(B6380="Premier League",E6380="Live"),_xlfn.XLOOKUP(_xlfn.TEXTJOIN(" vs ",,C6380:D6380),Calendar!G:G,Calendar!B:B),IF(AND(B6380="Premier League",E6380="Highlights"),_xlfn.XLOOKUP(H6380,Calendar!O:O,Calendar!N:N,,-1),""))</f>
        <v/>
      </c>
      <c r="AI6380" s="61" t="str">
        <f>IF(AND(AH6380&lt;&gt;"",E6380="Live"),_xlfn.XLOOKUP(_xlfn.TEXTJOIN(" vs ",,C6380:D6380),Calendar!G:G,Calendar!K:K),"")</f>
        <v/>
      </c>
      <c r="AJ6380" s="61" t="str">
        <f>IF(AND(K6380&lt;&gt;"Match of the Day",K6380&lt;&gt;"Match of the Day 2",K6380&lt;&gt;"Match of the Day Repeat"),"",1+MAX($AJ$10:AJ6379))</f>
        <v/>
      </c>
    </row>
    <row r="6381" spans="34:36" x14ac:dyDescent="0.35">
      <c r="AH6381" s="16" t="str">
        <f>IF(AND(B6381="Premier League",E6381="Live"),_xlfn.XLOOKUP(_xlfn.TEXTJOIN(" vs ",,C6381:D6381),Calendar!G:G,Calendar!B:B),IF(AND(B6381="Premier League",E6381="Highlights"),_xlfn.XLOOKUP(H6381,Calendar!O:O,Calendar!N:N,,-1),""))</f>
        <v/>
      </c>
      <c r="AI6381" s="61" t="str">
        <f>IF(AND(AH6381&lt;&gt;"",E6381="Live"),_xlfn.XLOOKUP(_xlfn.TEXTJOIN(" vs ",,C6381:D6381),Calendar!G:G,Calendar!K:K),"")</f>
        <v/>
      </c>
      <c r="AJ6381" s="61" t="str">
        <f>IF(AND(K6381&lt;&gt;"Match of the Day",K6381&lt;&gt;"Match of the Day 2",K6381&lt;&gt;"Match of the Day Repeat"),"",1+MAX($AJ$10:AJ6380))</f>
        <v/>
      </c>
    </row>
    <row r="6382" spans="34:36" x14ac:dyDescent="0.35">
      <c r="AH6382" s="16" t="str">
        <f>IF(AND(B6382="Premier League",E6382="Live"),_xlfn.XLOOKUP(_xlfn.TEXTJOIN(" vs ",,C6382:D6382),Calendar!G:G,Calendar!B:B),IF(AND(B6382="Premier League",E6382="Highlights"),_xlfn.XLOOKUP(H6382,Calendar!O:O,Calendar!N:N,,-1),""))</f>
        <v/>
      </c>
      <c r="AI6382" s="61" t="str">
        <f>IF(AND(AH6382&lt;&gt;"",E6382="Live"),_xlfn.XLOOKUP(_xlfn.TEXTJOIN(" vs ",,C6382:D6382),Calendar!G:G,Calendar!K:K),"")</f>
        <v/>
      </c>
      <c r="AJ6382" s="61" t="str">
        <f>IF(AND(K6382&lt;&gt;"Match of the Day",K6382&lt;&gt;"Match of the Day 2",K6382&lt;&gt;"Match of the Day Repeat"),"",1+MAX($AJ$10:AJ6381))</f>
        <v/>
      </c>
    </row>
    <row r="6383" spans="34:36" x14ac:dyDescent="0.35">
      <c r="AH6383" s="16" t="str">
        <f>IF(AND(B6383="Premier League",E6383="Live"),_xlfn.XLOOKUP(_xlfn.TEXTJOIN(" vs ",,C6383:D6383),Calendar!G:G,Calendar!B:B),IF(AND(B6383="Premier League",E6383="Highlights"),_xlfn.XLOOKUP(H6383,Calendar!O:O,Calendar!N:N,,-1),""))</f>
        <v/>
      </c>
      <c r="AI6383" s="61" t="str">
        <f>IF(AND(AH6383&lt;&gt;"",E6383="Live"),_xlfn.XLOOKUP(_xlfn.TEXTJOIN(" vs ",,C6383:D6383),Calendar!G:G,Calendar!K:K),"")</f>
        <v/>
      </c>
      <c r="AJ6383" s="61" t="str">
        <f>IF(AND(K6383&lt;&gt;"Match of the Day",K6383&lt;&gt;"Match of the Day 2",K6383&lt;&gt;"Match of the Day Repeat"),"",1+MAX($AJ$10:AJ6382))</f>
        <v/>
      </c>
    </row>
    <row r="6384" spans="34:36" x14ac:dyDescent="0.35">
      <c r="AH6384" s="16" t="str">
        <f>IF(AND(B6384="Premier League",E6384="Live"),_xlfn.XLOOKUP(_xlfn.TEXTJOIN(" vs ",,C6384:D6384),Calendar!G:G,Calendar!B:B),IF(AND(B6384="Premier League",E6384="Highlights"),_xlfn.XLOOKUP(H6384,Calendar!O:O,Calendar!N:N,,-1),""))</f>
        <v/>
      </c>
      <c r="AI6384" s="61" t="str">
        <f>IF(AND(AH6384&lt;&gt;"",E6384="Live"),_xlfn.XLOOKUP(_xlfn.TEXTJOIN(" vs ",,C6384:D6384),Calendar!G:G,Calendar!K:K),"")</f>
        <v/>
      </c>
      <c r="AJ6384" s="61" t="str">
        <f>IF(AND(K6384&lt;&gt;"Match of the Day",K6384&lt;&gt;"Match of the Day 2",K6384&lt;&gt;"Match of the Day Repeat"),"",1+MAX($AJ$10:AJ6383))</f>
        <v/>
      </c>
    </row>
    <row r="6385" spans="34:36" x14ac:dyDescent="0.35">
      <c r="AH6385" s="16" t="str">
        <f>IF(AND(B6385="Premier League",E6385="Live"),_xlfn.XLOOKUP(_xlfn.TEXTJOIN(" vs ",,C6385:D6385),Calendar!G:G,Calendar!B:B),IF(AND(B6385="Premier League",E6385="Highlights"),_xlfn.XLOOKUP(H6385,Calendar!O:O,Calendar!N:N,,-1),""))</f>
        <v/>
      </c>
      <c r="AI6385" s="61" t="str">
        <f>IF(AND(AH6385&lt;&gt;"",E6385="Live"),_xlfn.XLOOKUP(_xlfn.TEXTJOIN(" vs ",,C6385:D6385),Calendar!G:G,Calendar!K:K),"")</f>
        <v/>
      </c>
      <c r="AJ6385" s="61" t="str">
        <f>IF(AND(K6385&lt;&gt;"Match of the Day",K6385&lt;&gt;"Match of the Day 2",K6385&lt;&gt;"Match of the Day Repeat"),"",1+MAX($AJ$10:AJ6384))</f>
        <v/>
      </c>
    </row>
    <row r="6386" spans="34:36" x14ac:dyDescent="0.35">
      <c r="AH6386" s="16" t="str">
        <f>IF(AND(B6386="Premier League",E6386="Live"),_xlfn.XLOOKUP(_xlfn.TEXTJOIN(" vs ",,C6386:D6386),Calendar!G:G,Calendar!B:B),IF(AND(B6386="Premier League",E6386="Highlights"),_xlfn.XLOOKUP(H6386,Calendar!O:O,Calendar!N:N,,-1),""))</f>
        <v/>
      </c>
      <c r="AI6386" s="61" t="str">
        <f>IF(AND(AH6386&lt;&gt;"",E6386="Live"),_xlfn.XLOOKUP(_xlfn.TEXTJOIN(" vs ",,C6386:D6386),Calendar!G:G,Calendar!K:K),"")</f>
        <v/>
      </c>
      <c r="AJ6386" s="61" t="str">
        <f>IF(AND(K6386&lt;&gt;"Match of the Day",K6386&lt;&gt;"Match of the Day 2",K6386&lt;&gt;"Match of the Day Repeat"),"",1+MAX($AJ$10:AJ6385))</f>
        <v/>
      </c>
    </row>
    <row r="6387" spans="34:36" x14ac:dyDescent="0.35">
      <c r="AH6387" s="16" t="str">
        <f>IF(AND(B6387="Premier League",E6387="Live"),_xlfn.XLOOKUP(_xlfn.TEXTJOIN(" vs ",,C6387:D6387),Calendar!G:G,Calendar!B:B),IF(AND(B6387="Premier League",E6387="Highlights"),_xlfn.XLOOKUP(H6387,Calendar!O:O,Calendar!N:N,,-1),""))</f>
        <v/>
      </c>
      <c r="AI6387" s="61" t="str">
        <f>IF(AND(AH6387&lt;&gt;"",E6387="Live"),_xlfn.XLOOKUP(_xlfn.TEXTJOIN(" vs ",,C6387:D6387),Calendar!G:G,Calendar!K:K),"")</f>
        <v/>
      </c>
      <c r="AJ6387" s="61" t="str">
        <f>IF(AND(K6387&lt;&gt;"Match of the Day",K6387&lt;&gt;"Match of the Day 2",K6387&lt;&gt;"Match of the Day Repeat"),"",1+MAX($AJ$10:AJ6386))</f>
        <v/>
      </c>
    </row>
    <row r="6388" spans="34:36" x14ac:dyDescent="0.35">
      <c r="AH6388" s="16" t="str">
        <f>IF(AND(B6388="Premier League",E6388="Live"),_xlfn.XLOOKUP(_xlfn.TEXTJOIN(" vs ",,C6388:D6388),Calendar!G:G,Calendar!B:B),IF(AND(B6388="Premier League",E6388="Highlights"),_xlfn.XLOOKUP(H6388,Calendar!O:O,Calendar!N:N,,-1),""))</f>
        <v/>
      </c>
      <c r="AI6388" s="61" t="str">
        <f>IF(AND(AH6388&lt;&gt;"",E6388="Live"),_xlfn.XLOOKUP(_xlfn.TEXTJOIN(" vs ",,C6388:D6388),Calendar!G:G,Calendar!K:K),"")</f>
        <v/>
      </c>
      <c r="AJ6388" s="61" t="str">
        <f>IF(AND(K6388&lt;&gt;"Match of the Day",K6388&lt;&gt;"Match of the Day 2",K6388&lt;&gt;"Match of the Day Repeat"),"",1+MAX($AJ$10:AJ6387))</f>
        <v/>
      </c>
    </row>
    <row r="6389" spans="34:36" x14ac:dyDescent="0.35">
      <c r="AH6389" s="16" t="str">
        <f>IF(AND(B6389="Premier League",E6389="Live"),_xlfn.XLOOKUP(_xlfn.TEXTJOIN(" vs ",,C6389:D6389),Calendar!G:G,Calendar!B:B),IF(AND(B6389="Premier League",E6389="Highlights"),_xlfn.XLOOKUP(H6389,Calendar!O:O,Calendar!N:N,,-1),""))</f>
        <v/>
      </c>
      <c r="AI6389" s="61" t="str">
        <f>IF(AND(AH6389&lt;&gt;"",E6389="Live"),_xlfn.XLOOKUP(_xlfn.TEXTJOIN(" vs ",,C6389:D6389),Calendar!G:G,Calendar!K:K),"")</f>
        <v/>
      </c>
      <c r="AJ6389" s="61" t="str">
        <f>IF(AND(K6389&lt;&gt;"Match of the Day",K6389&lt;&gt;"Match of the Day 2",K6389&lt;&gt;"Match of the Day Repeat"),"",1+MAX($AJ$10:AJ6388))</f>
        <v/>
      </c>
    </row>
    <row r="6390" spans="34:36" x14ac:dyDescent="0.35">
      <c r="AH6390" s="16" t="str">
        <f>IF(AND(B6390="Premier League",E6390="Live"),_xlfn.XLOOKUP(_xlfn.TEXTJOIN(" vs ",,C6390:D6390),Calendar!G:G,Calendar!B:B),IF(AND(B6390="Premier League",E6390="Highlights"),_xlfn.XLOOKUP(H6390,Calendar!O:O,Calendar!N:N,,-1),""))</f>
        <v/>
      </c>
      <c r="AI6390" s="61" t="str">
        <f>IF(AND(AH6390&lt;&gt;"",E6390="Live"),_xlfn.XLOOKUP(_xlfn.TEXTJOIN(" vs ",,C6390:D6390),Calendar!G:G,Calendar!K:K),"")</f>
        <v/>
      </c>
      <c r="AJ6390" s="61" t="str">
        <f>IF(AND(K6390&lt;&gt;"Match of the Day",K6390&lt;&gt;"Match of the Day 2",K6390&lt;&gt;"Match of the Day Repeat"),"",1+MAX($AJ$10:AJ6389))</f>
        <v/>
      </c>
    </row>
    <row r="6391" spans="34:36" x14ac:dyDescent="0.35">
      <c r="AH6391" s="16" t="str">
        <f>IF(AND(B6391="Premier League",E6391="Live"),_xlfn.XLOOKUP(_xlfn.TEXTJOIN(" vs ",,C6391:D6391),Calendar!G:G,Calendar!B:B),IF(AND(B6391="Premier League",E6391="Highlights"),_xlfn.XLOOKUP(H6391,Calendar!O:O,Calendar!N:N,,-1),""))</f>
        <v/>
      </c>
      <c r="AI6391" s="61" t="str">
        <f>IF(AND(AH6391&lt;&gt;"",E6391="Live"),_xlfn.XLOOKUP(_xlfn.TEXTJOIN(" vs ",,C6391:D6391),Calendar!G:G,Calendar!K:K),"")</f>
        <v/>
      </c>
      <c r="AJ6391" s="61" t="str">
        <f>IF(AND(K6391&lt;&gt;"Match of the Day",K6391&lt;&gt;"Match of the Day 2",K6391&lt;&gt;"Match of the Day Repeat"),"",1+MAX($AJ$10:AJ6390))</f>
        <v/>
      </c>
    </row>
    <row r="6392" spans="34:36" x14ac:dyDescent="0.35">
      <c r="AH6392" s="16" t="str">
        <f>IF(AND(B6392="Premier League",E6392="Live"),_xlfn.XLOOKUP(_xlfn.TEXTJOIN(" vs ",,C6392:D6392),Calendar!G:G,Calendar!B:B),IF(AND(B6392="Premier League",E6392="Highlights"),_xlfn.XLOOKUP(H6392,Calendar!O:O,Calendar!N:N,,-1),""))</f>
        <v/>
      </c>
      <c r="AI6392" s="61" t="str">
        <f>IF(AND(AH6392&lt;&gt;"",E6392="Live"),_xlfn.XLOOKUP(_xlfn.TEXTJOIN(" vs ",,C6392:D6392),Calendar!G:G,Calendar!K:K),"")</f>
        <v/>
      </c>
      <c r="AJ6392" s="61" t="str">
        <f>IF(AND(K6392&lt;&gt;"Match of the Day",K6392&lt;&gt;"Match of the Day 2",K6392&lt;&gt;"Match of the Day Repeat"),"",1+MAX($AJ$10:AJ6391))</f>
        <v/>
      </c>
    </row>
    <row r="6393" spans="34:36" x14ac:dyDescent="0.35">
      <c r="AH6393" s="16" t="str">
        <f>IF(AND(B6393="Premier League",E6393="Live"),_xlfn.XLOOKUP(_xlfn.TEXTJOIN(" vs ",,C6393:D6393),Calendar!G:G,Calendar!B:B),IF(AND(B6393="Premier League",E6393="Highlights"),_xlfn.XLOOKUP(H6393,Calendar!O:O,Calendar!N:N,,-1),""))</f>
        <v/>
      </c>
      <c r="AI6393" s="61" t="str">
        <f>IF(AND(AH6393&lt;&gt;"",E6393="Live"),_xlfn.XLOOKUP(_xlfn.TEXTJOIN(" vs ",,C6393:D6393),Calendar!G:G,Calendar!K:K),"")</f>
        <v/>
      </c>
      <c r="AJ6393" s="61" t="str">
        <f>IF(AND(K6393&lt;&gt;"Match of the Day",K6393&lt;&gt;"Match of the Day 2",K6393&lt;&gt;"Match of the Day Repeat"),"",1+MAX($AJ$10:AJ6392))</f>
        <v/>
      </c>
    </row>
    <row r="6394" spans="34:36" x14ac:dyDescent="0.35">
      <c r="AH6394" s="16" t="str">
        <f>IF(AND(B6394="Premier League",E6394="Live"),_xlfn.XLOOKUP(_xlfn.TEXTJOIN(" vs ",,C6394:D6394),Calendar!G:G,Calendar!B:B),IF(AND(B6394="Premier League",E6394="Highlights"),_xlfn.XLOOKUP(H6394,Calendar!O:O,Calendar!N:N,,-1),""))</f>
        <v/>
      </c>
      <c r="AI6394" s="61" t="str">
        <f>IF(AND(AH6394&lt;&gt;"",E6394="Live"),_xlfn.XLOOKUP(_xlfn.TEXTJOIN(" vs ",,C6394:D6394),Calendar!G:G,Calendar!K:K),"")</f>
        <v/>
      </c>
      <c r="AJ6394" s="61" t="str">
        <f>IF(AND(K6394&lt;&gt;"Match of the Day",K6394&lt;&gt;"Match of the Day 2",K6394&lt;&gt;"Match of the Day Repeat"),"",1+MAX($AJ$10:AJ6393))</f>
        <v/>
      </c>
    </row>
    <row r="6395" spans="34:36" x14ac:dyDescent="0.35">
      <c r="AH6395" s="16" t="str">
        <f>IF(AND(B6395="Premier League",E6395="Live"),_xlfn.XLOOKUP(_xlfn.TEXTJOIN(" vs ",,C6395:D6395),Calendar!G:G,Calendar!B:B),IF(AND(B6395="Premier League",E6395="Highlights"),_xlfn.XLOOKUP(H6395,Calendar!O:O,Calendar!N:N,,-1),""))</f>
        <v/>
      </c>
      <c r="AI6395" s="61" t="str">
        <f>IF(AND(AH6395&lt;&gt;"",E6395="Live"),_xlfn.XLOOKUP(_xlfn.TEXTJOIN(" vs ",,C6395:D6395),Calendar!G:G,Calendar!K:K),"")</f>
        <v/>
      </c>
      <c r="AJ6395" s="61" t="str">
        <f>IF(AND(K6395&lt;&gt;"Match of the Day",K6395&lt;&gt;"Match of the Day 2",K6395&lt;&gt;"Match of the Day Repeat"),"",1+MAX($AJ$10:AJ6394))</f>
        <v/>
      </c>
    </row>
    <row r="6396" spans="34:36" x14ac:dyDescent="0.35">
      <c r="AH6396" s="16" t="str">
        <f>IF(AND(B6396="Premier League",E6396="Live"),_xlfn.XLOOKUP(_xlfn.TEXTJOIN(" vs ",,C6396:D6396),Calendar!G:G,Calendar!B:B),IF(AND(B6396="Premier League",E6396="Highlights"),_xlfn.XLOOKUP(H6396,Calendar!O:O,Calendar!N:N,,-1),""))</f>
        <v/>
      </c>
      <c r="AI6396" s="61" t="str">
        <f>IF(AND(AH6396&lt;&gt;"",E6396="Live"),_xlfn.XLOOKUP(_xlfn.TEXTJOIN(" vs ",,C6396:D6396),Calendar!G:G,Calendar!K:K),"")</f>
        <v/>
      </c>
      <c r="AJ6396" s="61" t="str">
        <f>IF(AND(K6396&lt;&gt;"Match of the Day",K6396&lt;&gt;"Match of the Day 2",K6396&lt;&gt;"Match of the Day Repeat"),"",1+MAX($AJ$10:AJ6395))</f>
        <v/>
      </c>
    </row>
    <row r="6397" spans="34:36" x14ac:dyDescent="0.35">
      <c r="AH6397" s="16" t="str">
        <f>IF(AND(B6397="Premier League",E6397="Live"),_xlfn.XLOOKUP(_xlfn.TEXTJOIN(" vs ",,C6397:D6397),Calendar!G:G,Calendar!B:B),IF(AND(B6397="Premier League",E6397="Highlights"),_xlfn.XLOOKUP(H6397,Calendar!O:O,Calendar!N:N,,-1),""))</f>
        <v/>
      </c>
      <c r="AI6397" s="61" t="str">
        <f>IF(AND(AH6397&lt;&gt;"",E6397="Live"),_xlfn.XLOOKUP(_xlfn.TEXTJOIN(" vs ",,C6397:D6397),Calendar!G:G,Calendar!K:K),"")</f>
        <v/>
      </c>
      <c r="AJ6397" s="61" t="str">
        <f>IF(AND(K6397&lt;&gt;"Match of the Day",K6397&lt;&gt;"Match of the Day 2",K6397&lt;&gt;"Match of the Day Repeat"),"",1+MAX($AJ$10:AJ6396))</f>
        <v/>
      </c>
    </row>
    <row r="6398" spans="34:36" x14ac:dyDescent="0.35">
      <c r="AH6398" s="16" t="str">
        <f>IF(AND(B6398="Premier League",E6398="Live"),_xlfn.XLOOKUP(_xlfn.TEXTJOIN(" vs ",,C6398:D6398),Calendar!G:G,Calendar!B:B),IF(AND(B6398="Premier League",E6398="Highlights"),_xlfn.XLOOKUP(H6398,Calendar!O:O,Calendar!N:N,,-1),""))</f>
        <v/>
      </c>
      <c r="AI6398" s="61" t="str">
        <f>IF(AND(AH6398&lt;&gt;"",E6398="Live"),_xlfn.XLOOKUP(_xlfn.TEXTJOIN(" vs ",,C6398:D6398),Calendar!G:G,Calendar!K:K),"")</f>
        <v/>
      </c>
      <c r="AJ6398" s="61" t="str">
        <f>IF(AND(K6398&lt;&gt;"Match of the Day",K6398&lt;&gt;"Match of the Day 2",K6398&lt;&gt;"Match of the Day Repeat"),"",1+MAX($AJ$10:AJ6397))</f>
        <v/>
      </c>
    </row>
    <row r="6399" spans="34:36" x14ac:dyDescent="0.35">
      <c r="AH6399" s="16" t="str">
        <f>IF(AND(B6399="Premier League",E6399="Live"),_xlfn.XLOOKUP(_xlfn.TEXTJOIN(" vs ",,C6399:D6399),Calendar!G:G,Calendar!B:B),IF(AND(B6399="Premier League",E6399="Highlights"),_xlfn.XLOOKUP(H6399,Calendar!O:O,Calendar!N:N,,-1),""))</f>
        <v/>
      </c>
      <c r="AI6399" s="61" t="str">
        <f>IF(AND(AH6399&lt;&gt;"",E6399="Live"),_xlfn.XLOOKUP(_xlfn.TEXTJOIN(" vs ",,C6399:D6399),Calendar!G:G,Calendar!K:K),"")</f>
        <v/>
      </c>
      <c r="AJ6399" s="61" t="str">
        <f>IF(AND(K6399&lt;&gt;"Match of the Day",K6399&lt;&gt;"Match of the Day 2",K6399&lt;&gt;"Match of the Day Repeat"),"",1+MAX($AJ$10:AJ6398))</f>
        <v/>
      </c>
    </row>
    <row r="6400" spans="34:36" x14ac:dyDescent="0.35">
      <c r="AH6400" s="16" t="str">
        <f>IF(AND(B6400="Premier League",E6400="Live"),_xlfn.XLOOKUP(_xlfn.TEXTJOIN(" vs ",,C6400:D6400),Calendar!G:G,Calendar!B:B),IF(AND(B6400="Premier League",E6400="Highlights"),_xlfn.XLOOKUP(H6400,Calendar!O:O,Calendar!N:N,,-1),""))</f>
        <v/>
      </c>
      <c r="AI6400" s="61" t="str">
        <f>IF(AND(AH6400&lt;&gt;"",E6400="Live"),_xlfn.XLOOKUP(_xlfn.TEXTJOIN(" vs ",,C6400:D6400),Calendar!G:G,Calendar!K:K),"")</f>
        <v/>
      </c>
      <c r="AJ6400" s="61" t="str">
        <f>IF(AND(K6400&lt;&gt;"Match of the Day",K6400&lt;&gt;"Match of the Day 2",K6400&lt;&gt;"Match of the Day Repeat"),"",1+MAX($AJ$10:AJ6399))</f>
        <v/>
      </c>
    </row>
    <row r="6401" spans="34:36" x14ac:dyDescent="0.35">
      <c r="AH6401" s="16" t="str">
        <f>IF(AND(B6401="Premier League",E6401="Live"),_xlfn.XLOOKUP(_xlfn.TEXTJOIN(" vs ",,C6401:D6401),Calendar!G:G,Calendar!B:B),IF(AND(B6401="Premier League",E6401="Highlights"),_xlfn.XLOOKUP(H6401,Calendar!O:O,Calendar!N:N,,-1),""))</f>
        <v/>
      </c>
      <c r="AI6401" s="61" t="str">
        <f>IF(AND(AH6401&lt;&gt;"",E6401="Live"),_xlfn.XLOOKUP(_xlfn.TEXTJOIN(" vs ",,C6401:D6401),Calendar!G:G,Calendar!K:K),"")</f>
        <v/>
      </c>
      <c r="AJ6401" s="61" t="str">
        <f>IF(AND(K6401&lt;&gt;"Match of the Day",K6401&lt;&gt;"Match of the Day 2",K6401&lt;&gt;"Match of the Day Repeat"),"",1+MAX($AJ$10:AJ6400))</f>
        <v/>
      </c>
    </row>
    <row r="6402" spans="34:36" x14ac:dyDescent="0.35">
      <c r="AH6402" s="16" t="str">
        <f>IF(AND(B6402="Premier League",E6402="Live"),_xlfn.XLOOKUP(_xlfn.TEXTJOIN(" vs ",,C6402:D6402),Calendar!G:G,Calendar!B:B),IF(AND(B6402="Premier League",E6402="Highlights"),_xlfn.XLOOKUP(H6402,Calendar!O:O,Calendar!N:N,,-1),""))</f>
        <v/>
      </c>
      <c r="AI6402" s="61" t="str">
        <f>IF(AND(AH6402&lt;&gt;"",E6402="Live"),_xlfn.XLOOKUP(_xlfn.TEXTJOIN(" vs ",,C6402:D6402),Calendar!G:G,Calendar!K:K),"")</f>
        <v/>
      </c>
      <c r="AJ6402" s="61" t="str">
        <f>IF(AND(K6402&lt;&gt;"Match of the Day",K6402&lt;&gt;"Match of the Day 2",K6402&lt;&gt;"Match of the Day Repeat"),"",1+MAX($AJ$10:AJ6401))</f>
        <v/>
      </c>
    </row>
    <row r="6403" spans="34:36" x14ac:dyDescent="0.35">
      <c r="AH6403" s="16" t="str">
        <f>IF(AND(B6403="Premier League",E6403="Live"),_xlfn.XLOOKUP(_xlfn.TEXTJOIN(" vs ",,C6403:D6403),Calendar!G:G,Calendar!B:B),IF(AND(B6403="Premier League",E6403="Highlights"),_xlfn.XLOOKUP(H6403,Calendar!O:O,Calendar!N:N,,-1),""))</f>
        <v/>
      </c>
      <c r="AI6403" s="61" t="str">
        <f>IF(AND(AH6403&lt;&gt;"",E6403="Live"),_xlfn.XLOOKUP(_xlfn.TEXTJOIN(" vs ",,C6403:D6403),Calendar!G:G,Calendar!K:K),"")</f>
        <v/>
      </c>
      <c r="AJ6403" s="61" t="str">
        <f>IF(AND(K6403&lt;&gt;"Match of the Day",K6403&lt;&gt;"Match of the Day 2",K6403&lt;&gt;"Match of the Day Repeat"),"",1+MAX($AJ$10:AJ6402))</f>
        <v/>
      </c>
    </row>
    <row r="6404" spans="34:36" x14ac:dyDescent="0.35">
      <c r="AH6404" s="16" t="str">
        <f>IF(AND(B6404="Premier League",E6404="Live"),_xlfn.XLOOKUP(_xlfn.TEXTJOIN(" vs ",,C6404:D6404),Calendar!G:G,Calendar!B:B),IF(AND(B6404="Premier League",E6404="Highlights"),_xlfn.XLOOKUP(H6404,Calendar!O:O,Calendar!N:N,,-1),""))</f>
        <v/>
      </c>
      <c r="AI6404" s="61" t="str">
        <f>IF(AND(AH6404&lt;&gt;"",E6404="Live"),_xlfn.XLOOKUP(_xlfn.TEXTJOIN(" vs ",,C6404:D6404),Calendar!G:G,Calendar!K:K),"")</f>
        <v/>
      </c>
      <c r="AJ6404" s="61" t="str">
        <f>IF(AND(K6404&lt;&gt;"Match of the Day",K6404&lt;&gt;"Match of the Day 2",K6404&lt;&gt;"Match of the Day Repeat"),"",1+MAX($AJ$10:AJ6403))</f>
        <v/>
      </c>
    </row>
    <row r="6405" spans="34:36" x14ac:dyDescent="0.35">
      <c r="AH6405" s="16" t="str">
        <f>IF(AND(B6405="Premier League",E6405="Live"),_xlfn.XLOOKUP(_xlfn.TEXTJOIN(" vs ",,C6405:D6405),Calendar!G:G,Calendar!B:B),IF(AND(B6405="Premier League",E6405="Highlights"),_xlfn.XLOOKUP(H6405,Calendar!O:O,Calendar!N:N,,-1),""))</f>
        <v/>
      </c>
      <c r="AI6405" s="61" t="str">
        <f>IF(AND(AH6405&lt;&gt;"",E6405="Live"),_xlfn.XLOOKUP(_xlfn.TEXTJOIN(" vs ",,C6405:D6405),Calendar!G:G,Calendar!K:K),"")</f>
        <v/>
      </c>
      <c r="AJ6405" s="61" t="str">
        <f>IF(AND(K6405&lt;&gt;"Match of the Day",K6405&lt;&gt;"Match of the Day 2",K6405&lt;&gt;"Match of the Day Repeat"),"",1+MAX($AJ$10:AJ6404))</f>
        <v/>
      </c>
    </row>
    <row r="6406" spans="34:36" x14ac:dyDescent="0.35">
      <c r="AH6406" s="16" t="str">
        <f>IF(AND(B6406="Premier League",E6406="Live"),_xlfn.XLOOKUP(_xlfn.TEXTJOIN(" vs ",,C6406:D6406),Calendar!G:G,Calendar!B:B),IF(AND(B6406="Premier League",E6406="Highlights"),_xlfn.XLOOKUP(H6406,Calendar!O:O,Calendar!N:N,,-1),""))</f>
        <v/>
      </c>
      <c r="AI6406" s="61" t="str">
        <f>IF(AND(AH6406&lt;&gt;"",E6406="Live"),_xlfn.XLOOKUP(_xlfn.TEXTJOIN(" vs ",,C6406:D6406),Calendar!G:G,Calendar!K:K),"")</f>
        <v/>
      </c>
      <c r="AJ6406" s="61" t="str">
        <f>IF(AND(K6406&lt;&gt;"Match of the Day",K6406&lt;&gt;"Match of the Day 2",K6406&lt;&gt;"Match of the Day Repeat"),"",1+MAX($AJ$10:AJ6405))</f>
        <v/>
      </c>
    </row>
    <row r="6407" spans="34:36" x14ac:dyDescent="0.35">
      <c r="AH6407" s="16" t="str">
        <f>IF(AND(B6407="Premier League",E6407="Live"),_xlfn.XLOOKUP(_xlfn.TEXTJOIN(" vs ",,C6407:D6407),Calendar!G:G,Calendar!B:B),IF(AND(B6407="Premier League",E6407="Highlights"),_xlfn.XLOOKUP(H6407,Calendar!O:O,Calendar!N:N,,-1),""))</f>
        <v/>
      </c>
      <c r="AI6407" s="61" t="str">
        <f>IF(AND(AH6407&lt;&gt;"",E6407="Live"),_xlfn.XLOOKUP(_xlfn.TEXTJOIN(" vs ",,C6407:D6407),Calendar!G:G,Calendar!K:K),"")</f>
        <v/>
      </c>
      <c r="AJ6407" s="61" t="str">
        <f>IF(AND(K6407&lt;&gt;"Match of the Day",K6407&lt;&gt;"Match of the Day 2",K6407&lt;&gt;"Match of the Day Repeat"),"",1+MAX($AJ$10:AJ6406))</f>
        <v/>
      </c>
    </row>
    <row r="6408" spans="34:36" x14ac:dyDescent="0.35">
      <c r="AH6408" s="16" t="str">
        <f>IF(AND(B6408="Premier League",E6408="Live"),_xlfn.XLOOKUP(_xlfn.TEXTJOIN(" vs ",,C6408:D6408),Calendar!G:G,Calendar!B:B),IF(AND(B6408="Premier League",E6408="Highlights"),_xlfn.XLOOKUP(H6408,Calendar!O:O,Calendar!N:N,,-1),""))</f>
        <v/>
      </c>
      <c r="AI6408" s="61" t="str">
        <f>IF(AND(AH6408&lt;&gt;"",E6408="Live"),_xlfn.XLOOKUP(_xlfn.TEXTJOIN(" vs ",,C6408:D6408),Calendar!G:G,Calendar!K:K),"")</f>
        <v/>
      </c>
      <c r="AJ6408" s="61" t="str">
        <f>IF(AND(K6408&lt;&gt;"Match of the Day",K6408&lt;&gt;"Match of the Day 2",K6408&lt;&gt;"Match of the Day Repeat"),"",1+MAX($AJ$10:AJ6407))</f>
        <v/>
      </c>
    </row>
    <row r="6409" spans="34:36" x14ac:dyDescent="0.35">
      <c r="AH6409" s="16" t="str">
        <f>IF(AND(B6409="Premier League",E6409="Live"),_xlfn.XLOOKUP(_xlfn.TEXTJOIN(" vs ",,C6409:D6409),Calendar!G:G,Calendar!B:B),IF(AND(B6409="Premier League",E6409="Highlights"),_xlfn.XLOOKUP(H6409,Calendar!O:O,Calendar!N:N,,-1),""))</f>
        <v/>
      </c>
      <c r="AI6409" s="61" t="str">
        <f>IF(AND(AH6409&lt;&gt;"",E6409="Live"),_xlfn.XLOOKUP(_xlfn.TEXTJOIN(" vs ",,C6409:D6409),Calendar!G:G,Calendar!K:K),"")</f>
        <v/>
      </c>
      <c r="AJ6409" s="61" t="str">
        <f>IF(AND(K6409&lt;&gt;"Match of the Day",K6409&lt;&gt;"Match of the Day 2",K6409&lt;&gt;"Match of the Day Repeat"),"",1+MAX($AJ$10:AJ6408))</f>
        <v/>
      </c>
    </row>
    <row r="6410" spans="34:36" x14ac:dyDescent="0.35">
      <c r="AH6410" s="16" t="str">
        <f>IF(AND(B6410="Premier League",E6410="Live"),_xlfn.XLOOKUP(_xlfn.TEXTJOIN(" vs ",,C6410:D6410),Calendar!G:G,Calendar!B:B),IF(AND(B6410="Premier League",E6410="Highlights"),_xlfn.XLOOKUP(H6410,Calendar!O:O,Calendar!N:N,,-1),""))</f>
        <v/>
      </c>
      <c r="AI6410" s="61" t="str">
        <f>IF(AND(AH6410&lt;&gt;"",E6410="Live"),_xlfn.XLOOKUP(_xlfn.TEXTJOIN(" vs ",,C6410:D6410),Calendar!G:G,Calendar!K:K),"")</f>
        <v/>
      </c>
      <c r="AJ6410" s="61" t="str">
        <f>IF(AND(K6410&lt;&gt;"Match of the Day",K6410&lt;&gt;"Match of the Day 2",K6410&lt;&gt;"Match of the Day Repeat"),"",1+MAX($AJ$10:AJ6409))</f>
        <v/>
      </c>
    </row>
    <row r="6411" spans="34:36" x14ac:dyDescent="0.35">
      <c r="AH6411" s="16" t="str">
        <f>IF(AND(B6411="Premier League",E6411="Live"),_xlfn.XLOOKUP(_xlfn.TEXTJOIN(" vs ",,C6411:D6411),Calendar!G:G,Calendar!B:B),IF(AND(B6411="Premier League",E6411="Highlights"),_xlfn.XLOOKUP(H6411,Calendar!O:O,Calendar!N:N,,-1),""))</f>
        <v/>
      </c>
      <c r="AI6411" s="61" t="str">
        <f>IF(AND(AH6411&lt;&gt;"",E6411="Live"),_xlfn.XLOOKUP(_xlfn.TEXTJOIN(" vs ",,C6411:D6411),Calendar!G:G,Calendar!K:K),"")</f>
        <v/>
      </c>
      <c r="AJ6411" s="61" t="str">
        <f>IF(AND(K6411&lt;&gt;"Match of the Day",K6411&lt;&gt;"Match of the Day 2",K6411&lt;&gt;"Match of the Day Repeat"),"",1+MAX($AJ$10:AJ6410))</f>
        <v/>
      </c>
    </row>
    <row r="6412" spans="34:36" x14ac:dyDescent="0.35">
      <c r="AH6412" s="16" t="str">
        <f>IF(AND(B6412="Premier League",E6412="Live"),_xlfn.XLOOKUP(_xlfn.TEXTJOIN(" vs ",,C6412:D6412),Calendar!G:G,Calendar!B:B),IF(AND(B6412="Premier League",E6412="Highlights"),_xlfn.XLOOKUP(H6412,Calendar!O:O,Calendar!N:N,,-1),""))</f>
        <v/>
      </c>
      <c r="AI6412" s="61" t="str">
        <f>IF(AND(AH6412&lt;&gt;"",E6412="Live"),_xlfn.XLOOKUP(_xlfn.TEXTJOIN(" vs ",,C6412:D6412),Calendar!G:G,Calendar!K:K),"")</f>
        <v/>
      </c>
      <c r="AJ6412" s="61" t="str">
        <f>IF(AND(K6412&lt;&gt;"Match of the Day",K6412&lt;&gt;"Match of the Day 2",K6412&lt;&gt;"Match of the Day Repeat"),"",1+MAX($AJ$10:AJ6411))</f>
        <v/>
      </c>
    </row>
    <row r="6413" spans="34:36" x14ac:dyDescent="0.35">
      <c r="AH6413" s="16" t="str">
        <f>IF(AND(B6413="Premier League",E6413="Live"),_xlfn.XLOOKUP(_xlfn.TEXTJOIN(" vs ",,C6413:D6413),Calendar!G:G,Calendar!B:B),IF(AND(B6413="Premier League",E6413="Highlights"),_xlfn.XLOOKUP(H6413,Calendar!O:O,Calendar!N:N,,-1),""))</f>
        <v/>
      </c>
      <c r="AI6413" s="61" t="str">
        <f>IF(AND(AH6413&lt;&gt;"",E6413="Live"),_xlfn.XLOOKUP(_xlfn.TEXTJOIN(" vs ",,C6413:D6413),Calendar!G:G,Calendar!K:K),"")</f>
        <v/>
      </c>
      <c r="AJ6413" s="61" t="str">
        <f>IF(AND(K6413&lt;&gt;"Match of the Day",K6413&lt;&gt;"Match of the Day 2",K6413&lt;&gt;"Match of the Day Repeat"),"",1+MAX($AJ$10:AJ6412))</f>
        <v/>
      </c>
    </row>
    <row r="6414" spans="34:36" x14ac:dyDescent="0.35">
      <c r="AH6414" s="16" t="str">
        <f>IF(AND(B6414="Premier League",E6414="Live"),_xlfn.XLOOKUP(_xlfn.TEXTJOIN(" vs ",,C6414:D6414),Calendar!G:G,Calendar!B:B),IF(AND(B6414="Premier League",E6414="Highlights"),_xlfn.XLOOKUP(H6414,Calendar!O:O,Calendar!N:N,,-1),""))</f>
        <v/>
      </c>
      <c r="AI6414" s="61" t="str">
        <f>IF(AND(AH6414&lt;&gt;"",E6414="Live"),_xlfn.XLOOKUP(_xlfn.TEXTJOIN(" vs ",,C6414:D6414),Calendar!G:G,Calendar!K:K),"")</f>
        <v/>
      </c>
      <c r="AJ6414" s="61" t="str">
        <f>IF(AND(K6414&lt;&gt;"Match of the Day",K6414&lt;&gt;"Match of the Day 2",K6414&lt;&gt;"Match of the Day Repeat"),"",1+MAX($AJ$10:AJ6413))</f>
        <v/>
      </c>
    </row>
    <row r="6415" spans="34:36" x14ac:dyDescent="0.35">
      <c r="AH6415" s="16" t="str">
        <f>IF(AND(B6415="Premier League",E6415="Live"),_xlfn.XLOOKUP(_xlfn.TEXTJOIN(" vs ",,C6415:D6415),Calendar!G:G,Calendar!B:B),IF(AND(B6415="Premier League",E6415="Highlights"),_xlfn.XLOOKUP(H6415,Calendar!O:O,Calendar!N:N,,-1),""))</f>
        <v/>
      </c>
      <c r="AI6415" s="61" t="str">
        <f>IF(AND(AH6415&lt;&gt;"",E6415="Live"),_xlfn.XLOOKUP(_xlfn.TEXTJOIN(" vs ",,C6415:D6415),Calendar!G:G,Calendar!K:K),"")</f>
        <v/>
      </c>
      <c r="AJ6415" s="61" t="str">
        <f>IF(AND(K6415&lt;&gt;"Match of the Day",K6415&lt;&gt;"Match of the Day 2",K6415&lt;&gt;"Match of the Day Repeat"),"",1+MAX($AJ$10:AJ6414))</f>
        <v/>
      </c>
    </row>
    <row r="6416" spans="34:36" x14ac:dyDescent="0.35">
      <c r="AH6416" s="16" t="str">
        <f>IF(AND(B6416="Premier League",E6416="Live"),_xlfn.XLOOKUP(_xlfn.TEXTJOIN(" vs ",,C6416:D6416),Calendar!G:G,Calendar!B:B),IF(AND(B6416="Premier League",E6416="Highlights"),_xlfn.XLOOKUP(H6416,Calendar!O:O,Calendar!N:N,,-1),""))</f>
        <v/>
      </c>
      <c r="AI6416" s="61" t="str">
        <f>IF(AND(AH6416&lt;&gt;"",E6416="Live"),_xlfn.XLOOKUP(_xlfn.TEXTJOIN(" vs ",,C6416:D6416),Calendar!G:G,Calendar!K:K),"")</f>
        <v/>
      </c>
      <c r="AJ6416" s="61" t="str">
        <f>IF(AND(K6416&lt;&gt;"Match of the Day",K6416&lt;&gt;"Match of the Day 2",K6416&lt;&gt;"Match of the Day Repeat"),"",1+MAX($AJ$10:AJ6415))</f>
        <v/>
      </c>
    </row>
    <row r="6417" spans="34:36" x14ac:dyDescent="0.35">
      <c r="AH6417" s="16" t="str">
        <f>IF(AND(B6417="Premier League",E6417="Live"),_xlfn.XLOOKUP(_xlfn.TEXTJOIN(" vs ",,C6417:D6417),Calendar!G:G,Calendar!B:B),IF(AND(B6417="Premier League",E6417="Highlights"),_xlfn.XLOOKUP(H6417,Calendar!O:O,Calendar!N:N,,-1),""))</f>
        <v/>
      </c>
      <c r="AI6417" s="61" t="str">
        <f>IF(AND(AH6417&lt;&gt;"",E6417="Live"),_xlfn.XLOOKUP(_xlfn.TEXTJOIN(" vs ",,C6417:D6417),Calendar!G:G,Calendar!K:K),"")</f>
        <v/>
      </c>
      <c r="AJ6417" s="61" t="str">
        <f>IF(AND(K6417&lt;&gt;"Match of the Day",K6417&lt;&gt;"Match of the Day 2",K6417&lt;&gt;"Match of the Day Repeat"),"",1+MAX($AJ$10:AJ6416))</f>
        <v/>
      </c>
    </row>
    <row r="6418" spans="34:36" x14ac:dyDescent="0.35">
      <c r="AH6418" s="16" t="str">
        <f>IF(AND(B6418="Premier League",E6418="Live"),_xlfn.XLOOKUP(_xlfn.TEXTJOIN(" vs ",,C6418:D6418),Calendar!G:G,Calendar!B:B),IF(AND(B6418="Premier League",E6418="Highlights"),_xlfn.XLOOKUP(H6418,Calendar!O:O,Calendar!N:N,,-1),""))</f>
        <v/>
      </c>
      <c r="AI6418" s="61" t="str">
        <f>IF(AND(AH6418&lt;&gt;"",E6418="Live"),_xlfn.XLOOKUP(_xlfn.TEXTJOIN(" vs ",,C6418:D6418),Calendar!G:G,Calendar!K:K),"")</f>
        <v/>
      </c>
      <c r="AJ6418" s="61" t="str">
        <f>IF(AND(K6418&lt;&gt;"Match of the Day",K6418&lt;&gt;"Match of the Day 2",K6418&lt;&gt;"Match of the Day Repeat"),"",1+MAX($AJ$10:AJ6417))</f>
        <v/>
      </c>
    </row>
    <row r="6419" spans="34:36" x14ac:dyDescent="0.35">
      <c r="AH6419" s="16" t="str">
        <f>IF(AND(B6419="Premier League",E6419="Live"),_xlfn.XLOOKUP(_xlfn.TEXTJOIN(" vs ",,C6419:D6419),Calendar!G:G,Calendar!B:B),IF(AND(B6419="Premier League",E6419="Highlights"),_xlfn.XLOOKUP(H6419,Calendar!O:O,Calendar!N:N,,-1),""))</f>
        <v/>
      </c>
      <c r="AI6419" s="61" t="str">
        <f>IF(AND(AH6419&lt;&gt;"",E6419="Live"),_xlfn.XLOOKUP(_xlfn.TEXTJOIN(" vs ",,C6419:D6419),Calendar!G:G,Calendar!K:K),"")</f>
        <v/>
      </c>
      <c r="AJ6419" s="61" t="str">
        <f>IF(AND(K6419&lt;&gt;"Match of the Day",K6419&lt;&gt;"Match of the Day 2",K6419&lt;&gt;"Match of the Day Repeat"),"",1+MAX($AJ$10:AJ6418))</f>
        <v/>
      </c>
    </row>
    <row r="6420" spans="34:36" x14ac:dyDescent="0.35">
      <c r="AH6420" s="16" t="str">
        <f>IF(AND(B6420="Premier League",E6420="Live"),_xlfn.XLOOKUP(_xlfn.TEXTJOIN(" vs ",,C6420:D6420),Calendar!G:G,Calendar!B:B),IF(AND(B6420="Premier League",E6420="Highlights"),_xlfn.XLOOKUP(H6420,Calendar!O:O,Calendar!N:N,,-1),""))</f>
        <v/>
      </c>
      <c r="AI6420" s="61" t="str">
        <f>IF(AND(AH6420&lt;&gt;"",E6420="Live"),_xlfn.XLOOKUP(_xlfn.TEXTJOIN(" vs ",,C6420:D6420),Calendar!G:G,Calendar!K:K),"")</f>
        <v/>
      </c>
      <c r="AJ6420" s="61" t="str">
        <f>IF(AND(K6420&lt;&gt;"Match of the Day",K6420&lt;&gt;"Match of the Day 2",K6420&lt;&gt;"Match of the Day Repeat"),"",1+MAX($AJ$10:AJ6419))</f>
        <v/>
      </c>
    </row>
    <row r="6421" spans="34:36" x14ac:dyDescent="0.35">
      <c r="AH6421" s="16" t="str">
        <f>IF(AND(B6421="Premier League",E6421="Live"),_xlfn.XLOOKUP(_xlfn.TEXTJOIN(" vs ",,C6421:D6421),Calendar!G:G,Calendar!B:B),IF(AND(B6421="Premier League",E6421="Highlights"),_xlfn.XLOOKUP(H6421,Calendar!O:O,Calendar!N:N,,-1),""))</f>
        <v/>
      </c>
      <c r="AI6421" s="61" t="str">
        <f>IF(AND(AH6421&lt;&gt;"",E6421="Live"),_xlfn.XLOOKUP(_xlfn.TEXTJOIN(" vs ",,C6421:D6421),Calendar!G:G,Calendar!K:K),"")</f>
        <v/>
      </c>
      <c r="AJ6421" s="61" t="str">
        <f>IF(AND(K6421&lt;&gt;"Match of the Day",K6421&lt;&gt;"Match of the Day 2",K6421&lt;&gt;"Match of the Day Repeat"),"",1+MAX($AJ$10:AJ6420))</f>
        <v/>
      </c>
    </row>
    <row r="6422" spans="34:36" x14ac:dyDescent="0.35">
      <c r="AH6422" s="16" t="str">
        <f>IF(AND(B6422="Premier League",E6422="Live"),_xlfn.XLOOKUP(_xlfn.TEXTJOIN(" vs ",,C6422:D6422),Calendar!G:G,Calendar!B:B),IF(AND(B6422="Premier League",E6422="Highlights"),_xlfn.XLOOKUP(H6422,Calendar!O:O,Calendar!N:N,,-1),""))</f>
        <v/>
      </c>
      <c r="AI6422" s="61" t="str">
        <f>IF(AND(AH6422&lt;&gt;"",E6422="Live"),_xlfn.XLOOKUP(_xlfn.TEXTJOIN(" vs ",,C6422:D6422),Calendar!G:G,Calendar!K:K),"")</f>
        <v/>
      </c>
      <c r="AJ6422" s="61" t="str">
        <f>IF(AND(K6422&lt;&gt;"Match of the Day",K6422&lt;&gt;"Match of the Day 2",K6422&lt;&gt;"Match of the Day Repeat"),"",1+MAX($AJ$10:AJ6421))</f>
        <v/>
      </c>
    </row>
    <row r="6423" spans="34:36" x14ac:dyDescent="0.35">
      <c r="AH6423" s="16" t="str">
        <f>IF(AND(B6423="Premier League",E6423="Live"),_xlfn.XLOOKUP(_xlfn.TEXTJOIN(" vs ",,C6423:D6423),Calendar!G:G,Calendar!B:B),IF(AND(B6423="Premier League",E6423="Highlights"),_xlfn.XLOOKUP(H6423,Calendar!O:O,Calendar!N:N,,-1),""))</f>
        <v/>
      </c>
      <c r="AI6423" s="61" t="str">
        <f>IF(AND(AH6423&lt;&gt;"",E6423="Live"),_xlfn.XLOOKUP(_xlfn.TEXTJOIN(" vs ",,C6423:D6423),Calendar!G:G,Calendar!K:K),"")</f>
        <v/>
      </c>
      <c r="AJ6423" s="61" t="str">
        <f>IF(AND(K6423&lt;&gt;"Match of the Day",K6423&lt;&gt;"Match of the Day 2",K6423&lt;&gt;"Match of the Day Repeat"),"",1+MAX($AJ$10:AJ6422))</f>
        <v/>
      </c>
    </row>
    <row r="6424" spans="34:36" x14ac:dyDescent="0.35">
      <c r="AH6424" s="16" t="str">
        <f>IF(AND(B6424="Premier League",E6424="Live"),_xlfn.XLOOKUP(_xlfn.TEXTJOIN(" vs ",,C6424:D6424),Calendar!G:G,Calendar!B:B),IF(AND(B6424="Premier League",E6424="Highlights"),_xlfn.XLOOKUP(H6424,Calendar!O:O,Calendar!N:N,,-1),""))</f>
        <v/>
      </c>
      <c r="AI6424" s="61" t="str">
        <f>IF(AND(AH6424&lt;&gt;"",E6424="Live"),_xlfn.XLOOKUP(_xlfn.TEXTJOIN(" vs ",,C6424:D6424),Calendar!G:G,Calendar!K:K),"")</f>
        <v/>
      </c>
      <c r="AJ6424" s="61" t="str">
        <f>IF(AND(K6424&lt;&gt;"Match of the Day",K6424&lt;&gt;"Match of the Day 2",K6424&lt;&gt;"Match of the Day Repeat"),"",1+MAX($AJ$10:AJ6423))</f>
        <v/>
      </c>
    </row>
    <row r="6425" spans="34:36" x14ac:dyDescent="0.35">
      <c r="AH6425" s="16" t="str">
        <f>IF(AND(B6425="Premier League",E6425="Live"),_xlfn.XLOOKUP(_xlfn.TEXTJOIN(" vs ",,C6425:D6425),Calendar!G:G,Calendar!B:B),IF(AND(B6425="Premier League",E6425="Highlights"),_xlfn.XLOOKUP(H6425,Calendar!O:O,Calendar!N:N,,-1),""))</f>
        <v/>
      </c>
      <c r="AI6425" s="61" t="str">
        <f>IF(AND(AH6425&lt;&gt;"",E6425="Live"),_xlfn.XLOOKUP(_xlfn.TEXTJOIN(" vs ",,C6425:D6425),Calendar!G:G,Calendar!K:K),"")</f>
        <v/>
      </c>
      <c r="AJ6425" s="61" t="str">
        <f>IF(AND(K6425&lt;&gt;"Match of the Day",K6425&lt;&gt;"Match of the Day 2",K6425&lt;&gt;"Match of the Day Repeat"),"",1+MAX($AJ$10:AJ6424))</f>
        <v/>
      </c>
    </row>
    <row r="6426" spans="34:36" x14ac:dyDescent="0.35">
      <c r="AH6426" s="16" t="str">
        <f>IF(AND(B6426="Premier League",E6426="Live"),_xlfn.XLOOKUP(_xlfn.TEXTJOIN(" vs ",,C6426:D6426),Calendar!G:G,Calendar!B:B),IF(AND(B6426="Premier League",E6426="Highlights"),_xlfn.XLOOKUP(H6426,Calendar!O:O,Calendar!N:N,,-1),""))</f>
        <v/>
      </c>
      <c r="AI6426" s="61" t="str">
        <f>IF(AND(AH6426&lt;&gt;"",E6426="Live"),_xlfn.XLOOKUP(_xlfn.TEXTJOIN(" vs ",,C6426:D6426),Calendar!G:G,Calendar!K:K),"")</f>
        <v/>
      </c>
      <c r="AJ6426" s="61" t="str">
        <f>IF(AND(K6426&lt;&gt;"Match of the Day",K6426&lt;&gt;"Match of the Day 2",K6426&lt;&gt;"Match of the Day Repeat"),"",1+MAX($AJ$10:AJ6425))</f>
        <v/>
      </c>
    </row>
    <row r="6427" spans="34:36" x14ac:dyDescent="0.35">
      <c r="AH6427" s="16" t="str">
        <f>IF(AND(B6427="Premier League",E6427="Live"),_xlfn.XLOOKUP(_xlfn.TEXTJOIN(" vs ",,C6427:D6427),Calendar!G:G,Calendar!B:B),IF(AND(B6427="Premier League",E6427="Highlights"),_xlfn.XLOOKUP(H6427,Calendar!O:O,Calendar!N:N,,-1),""))</f>
        <v/>
      </c>
      <c r="AI6427" s="61" t="str">
        <f>IF(AND(AH6427&lt;&gt;"",E6427="Live"),_xlfn.XLOOKUP(_xlfn.TEXTJOIN(" vs ",,C6427:D6427),Calendar!G:G,Calendar!K:K),"")</f>
        <v/>
      </c>
      <c r="AJ6427" s="61" t="str">
        <f>IF(AND(K6427&lt;&gt;"Match of the Day",K6427&lt;&gt;"Match of the Day 2",K6427&lt;&gt;"Match of the Day Repeat"),"",1+MAX($AJ$10:AJ6426))</f>
        <v/>
      </c>
    </row>
    <row r="6428" spans="34:36" x14ac:dyDescent="0.35">
      <c r="AH6428" s="16" t="str">
        <f>IF(AND(B6428="Premier League",E6428="Live"),_xlfn.XLOOKUP(_xlfn.TEXTJOIN(" vs ",,C6428:D6428),Calendar!G:G,Calendar!B:B),IF(AND(B6428="Premier League",E6428="Highlights"),_xlfn.XLOOKUP(H6428,Calendar!O:O,Calendar!N:N,,-1),""))</f>
        <v/>
      </c>
      <c r="AI6428" s="61" t="str">
        <f>IF(AND(AH6428&lt;&gt;"",E6428="Live"),_xlfn.XLOOKUP(_xlfn.TEXTJOIN(" vs ",,C6428:D6428),Calendar!G:G,Calendar!K:K),"")</f>
        <v/>
      </c>
      <c r="AJ6428" s="61" t="str">
        <f>IF(AND(K6428&lt;&gt;"Match of the Day",K6428&lt;&gt;"Match of the Day 2",K6428&lt;&gt;"Match of the Day Repeat"),"",1+MAX($AJ$10:AJ6427))</f>
        <v/>
      </c>
    </row>
    <row r="6429" spans="34:36" x14ac:dyDescent="0.35">
      <c r="AH6429" s="16" t="str">
        <f>IF(AND(B6429="Premier League",E6429="Live"),_xlfn.XLOOKUP(_xlfn.TEXTJOIN(" vs ",,C6429:D6429),Calendar!G:G,Calendar!B:B),IF(AND(B6429="Premier League",E6429="Highlights"),_xlfn.XLOOKUP(H6429,Calendar!O:O,Calendar!N:N,,-1),""))</f>
        <v/>
      </c>
      <c r="AI6429" s="61" t="str">
        <f>IF(AND(AH6429&lt;&gt;"",E6429="Live"),_xlfn.XLOOKUP(_xlfn.TEXTJOIN(" vs ",,C6429:D6429),Calendar!G:G,Calendar!K:K),"")</f>
        <v/>
      </c>
      <c r="AJ6429" s="61" t="str">
        <f>IF(AND(K6429&lt;&gt;"Match of the Day",K6429&lt;&gt;"Match of the Day 2",K6429&lt;&gt;"Match of the Day Repeat"),"",1+MAX($AJ$10:AJ6428))</f>
        <v/>
      </c>
    </row>
    <row r="6430" spans="34:36" x14ac:dyDescent="0.35">
      <c r="AH6430" s="16" t="str">
        <f>IF(AND(B6430="Premier League",E6430="Live"),_xlfn.XLOOKUP(_xlfn.TEXTJOIN(" vs ",,C6430:D6430),Calendar!G:G,Calendar!B:B),IF(AND(B6430="Premier League",E6430="Highlights"),_xlfn.XLOOKUP(H6430,Calendar!O:O,Calendar!N:N,,-1),""))</f>
        <v/>
      </c>
      <c r="AI6430" s="61" t="str">
        <f>IF(AND(AH6430&lt;&gt;"",E6430="Live"),_xlfn.XLOOKUP(_xlfn.TEXTJOIN(" vs ",,C6430:D6430),Calendar!G:G,Calendar!K:K),"")</f>
        <v/>
      </c>
      <c r="AJ6430" s="61" t="str">
        <f>IF(AND(K6430&lt;&gt;"Match of the Day",K6430&lt;&gt;"Match of the Day 2",K6430&lt;&gt;"Match of the Day Repeat"),"",1+MAX($AJ$10:AJ6429))</f>
        <v/>
      </c>
    </row>
    <row r="6431" spans="34:36" x14ac:dyDescent="0.35">
      <c r="AH6431" s="16" t="str">
        <f>IF(AND(B6431="Premier League",E6431="Live"),_xlfn.XLOOKUP(_xlfn.TEXTJOIN(" vs ",,C6431:D6431),Calendar!G:G,Calendar!B:B),IF(AND(B6431="Premier League",E6431="Highlights"),_xlfn.XLOOKUP(H6431,Calendar!O:O,Calendar!N:N,,-1),""))</f>
        <v/>
      </c>
      <c r="AI6431" s="61" t="str">
        <f>IF(AND(AH6431&lt;&gt;"",E6431="Live"),_xlfn.XLOOKUP(_xlfn.TEXTJOIN(" vs ",,C6431:D6431),Calendar!G:G,Calendar!K:K),"")</f>
        <v/>
      </c>
      <c r="AJ6431" s="61" t="str">
        <f>IF(AND(K6431&lt;&gt;"Match of the Day",K6431&lt;&gt;"Match of the Day 2",K6431&lt;&gt;"Match of the Day Repeat"),"",1+MAX($AJ$10:AJ6430))</f>
        <v/>
      </c>
    </row>
    <row r="6432" spans="34:36" x14ac:dyDescent="0.35">
      <c r="AH6432" s="16" t="str">
        <f>IF(AND(B6432="Premier League",E6432="Live"),_xlfn.XLOOKUP(_xlfn.TEXTJOIN(" vs ",,C6432:D6432),Calendar!G:G,Calendar!B:B),IF(AND(B6432="Premier League",E6432="Highlights"),_xlfn.XLOOKUP(H6432,Calendar!O:O,Calendar!N:N,,-1),""))</f>
        <v/>
      </c>
      <c r="AI6432" s="61" t="str">
        <f>IF(AND(AH6432&lt;&gt;"",E6432="Live"),_xlfn.XLOOKUP(_xlfn.TEXTJOIN(" vs ",,C6432:D6432),Calendar!G:G,Calendar!K:K),"")</f>
        <v/>
      </c>
      <c r="AJ6432" s="61" t="str">
        <f>IF(AND(K6432&lt;&gt;"Match of the Day",K6432&lt;&gt;"Match of the Day 2",K6432&lt;&gt;"Match of the Day Repeat"),"",1+MAX($AJ$10:AJ6431))</f>
        <v/>
      </c>
    </row>
    <row r="6433" spans="34:36" x14ac:dyDescent="0.35">
      <c r="AH6433" s="16" t="str">
        <f>IF(AND(B6433="Premier League",E6433="Live"),_xlfn.XLOOKUP(_xlfn.TEXTJOIN(" vs ",,C6433:D6433),Calendar!G:G,Calendar!B:B),IF(AND(B6433="Premier League",E6433="Highlights"),_xlfn.XLOOKUP(H6433,Calendar!O:O,Calendar!N:N,,-1),""))</f>
        <v/>
      </c>
      <c r="AI6433" s="61" t="str">
        <f>IF(AND(AH6433&lt;&gt;"",E6433="Live"),_xlfn.XLOOKUP(_xlfn.TEXTJOIN(" vs ",,C6433:D6433),Calendar!G:G,Calendar!K:K),"")</f>
        <v/>
      </c>
      <c r="AJ6433" s="61" t="str">
        <f>IF(AND(K6433&lt;&gt;"Match of the Day",K6433&lt;&gt;"Match of the Day 2",K6433&lt;&gt;"Match of the Day Repeat"),"",1+MAX($AJ$10:AJ6432))</f>
        <v/>
      </c>
    </row>
    <row r="6434" spans="34:36" x14ac:dyDescent="0.35">
      <c r="AH6434" s="16" t="str">
        <f>IF(AND(B6434="Premier League",E6434="Live"),_xlfn.XLOOKUP(_xlfn.TEXTJOIN(" vs ",,C6434:D6434),Calendar!G:G,Calendar!B:B),IF(AND(B6434="Premier League",E6434="Highlights"),_xlfn.XLOOKUP(H6434,Calendar!O:O,Calendar!N:N,,-1),""))</f>
        <v/>
      </c>
      <c r="AI6434" s="61" t="str">
        <f>IF(AND(AH6434&lt;&gt;"",E6434="Live"),_xlfn.XLOOKUP(_xlfn.TEXTJOIN(" vs ",,C6434:D6434),Calendar!G:G,Calendar!K:K),"")</f>
        <v/>
      </c>
      <c r="AJ6434" s="61" t="str">
        <f>IF(AND(K6434&lt;&gt;"Match of the Day",K6434&lt;&gt;"Match of the Day 2",K6434&lt;&gt;"Match of the Day Repeat"),"",1+MAX($AJ$10:AJ6433))</f>
        <v/>
      </c>
    </row>
    <row r="6435" spans="34:36" x14ac:dyDescent="0.35">
      <c r="AH6435" s="16" t="str">
        <f>IF(AND(B6435="Premier League",E6435="Live"),_xlfn.XLOOKUP(_xlfn.TEXTJOIN(" vs ",,C6435:D6435),Calendar!G:G,Calendar!B:B),IF(AND(B6435="Premier League",E6435="Highlights"),_xlfn.XLOOKUP(H6435,Calendar!O:O,Calendar!N:N,,-1),""))</f>
        <v/>
      </c>
      <c r="AI6435" s="61" t="str">
        <f>IF(AND(AH6435&lt;&gt;"",E6435="Live"),_xlfn.XLOOKUP(_xlfn.TEXTJOIN(" vs ",,C6435:D6435),Calendar!G:G,Calendar!K:K),"")</f>
        <v/>
      </c>
      <c r="AJ6435" s="61" t="str">
        <f>IF(AND(K6435&lt;&gt;"Match of the Day",K6435&lt;&gt;"Match of the Day 2",K6435&lt;&gt;"Match of the Day Repeat"),"",1+MAX($AJ$10:AJ6434))</f>
        <v/>
      </c>
    </row>
    <row r="6436" spans="34:36" x14ac:dyDescent="0.35">
      <c r="AH6436" s="16" t="str">
        <f>IF(AND(B6436="Premier League",E6436="Live"),_xlfn.XLOOKUP(_xlfn.TEXTJOIN(" vs ",,C6436:D6436),Calendar!G:G,Calendar!B:B),IF(AND(B6436="Premier League",E6436="Highlights"),_xlfn.XLOOKUP(H6436,Calendar!O:O,Calendar!N:N,,-1),""))</f>
        <v/>
      </c>
      <c r="AI6436" s="61" t="str">
        <f>IF(AND(AH6436&lt;&gt;"",E6436="Live"),_xlfn.XLOOKUP(_xlfn.TEXTJOIN(" vs ",,C6436:D6436),Calendar!G:G,Calendar!K:K),"")</f>
        <v/>
      </c>
      <c r="AJ6436" s="61" t="str">
        <f>IF(AND(K6436&lt;&gt;"Match of the Day",K6436&lt;&gt;"Match of the Day 2",K6436&lt;&gt;"Match of the Day Repeat"),"",1+MAX($AJ$10:AJ6435))</f>
        <v/>
      </c>
    </row>
    <row r="6437" spans="34:36" x14ac:dyDescent="0.35">
      <c r="AH6437" s="16" t="str">
        <f>IF(AND(B6437="Premier League",E6437="Live"),_xlfn.XLOOKUP(_xlfn.TEXTJOIN(" vs ",,C6437:D6437),Calendar!G:G,Calendar!B:B),IF(AND(B6437="Premier League",E6437="Highlights"),_xlfn.XLOOKUP(H6437,Calendar!O:O,Calendar!N:N,,-1),""))</f>
        <v/>
      </c>
      <c r="AI6437" s="61" t="str">
        <f>IF(AND(AH6437&lt;&gt;"",E6437="Live"),_xlfn.XLOOKUP(_xlfn.TEXTJOIN(" vs ",,C6437:D6437),Calendar!G:G,Calendar!K:K),"")</f>
        <v/>
      </c>
      <c r="AJ6437" s="61" t="str">
        <f>IF(AND(K6437&lt;&gt;"Match of the Day",K6437&lt;&gt;"Match of the Day 2",K6437&lt;&gt;"Match of the Day Repeat"),"",1+MAX($AJ$10:AJ6436))</f>
        <v/>
      </c>
    </row>
    <row r="6438" spans="34:36" x14ac:dyDescent="0.35">
      <c r="AH6438" s="16" t="str">
        <f>IF(AND(B6438="Premier League",E6438="Live"),_xlfn.XLOOKUP(_xlfn.TEXTJOIN(" vs ",,C6438:D6438),Calendar!G:G,Calendar!B:B),IF(AND(B6438="Premier League",E6438="Highlights"),_xlfn.XLOOKUP(H6438,Calendar!O:O,Calendar!N:N,,-1),""))</f>
        <v/>
      </c>
      <c r="AI6438" s="61" t="str">
        <f>IF(AND(AH6438&lt;&gt;"",E6438="Live"),_xlfn.XLOOKUP(_xlfn.TEXTJOIN(" vs ",,C6438:D6438),Calendar!G:G,Calendar!K:K),"")</f>
        <v/>
      </c>
      <c r="AJ6438" s="61" t="str">
        <f>IF(AND(K6438&lt;&gt;"Match of the Day",K6438&lt;&gt;"Match of the Day 2",K6438&lt;&gt;"Match of the Day Repeat"),"",1+MAX($AJ$10:AJ6437))</f>
        <v/>
      </c>
    </row>
    <row r="6439" spans="34:36" x14ac:dyDescent="0.35">
      <c r="AH6439" s="16" t="str">
        <f>IF(AND(B6439="Premier League",E6439="Live"),_xlfn.XLOOKUP(_xlfn.TEXTJOIN(" vs ",,C6439:D6439),Calendar!G:G,Calendar!B:B),IF(AND(B6439="Premier League",E6439="Highlights"),_xlfn.XLOOKUP(H6439,Calendar!O:O,Calendar!N:N,,-1),""))</f>
        <v/>
      </c>
      <c r="AI6439" s="61" t="str">
        <f>IF(AND(AH6439&lt;&gt;"",E6439="Live"),_xlfn.XLOOKUP(_xlfn.TEXTJOIN(" vs ",,C6439:D6439),Calendar!G:G,Calendar!K:K),"")</f>
        <v/>
      </c>
      <c r="AJ6439" s="61" t="str">
        <f>IF(AND(K6439&lt;&gt;"Match of the Day",K6439&lt;&gt;"Match of the Day 2",K6439&lt;&gt;"Match of the Day Repeat"),"",1+MAX($AJ$10:AJ6438))</f>
        <v/>
      </c>
    </row>
    <row r="6440" spans="34:36" x14ac:dyDescent="0.35">
      <c r="AH6440" s="16" t="str">
        <f>IF(AND(B6440="Premier League",E6440="Live"),_xlfn.XLOOKUP(_xlfn.TEXTJOIN(" vs ",,C6440:D6440),Calendar!G:G,Calendar!B:B),IF(AND(B6440="Premier League",E6440="Highlights"),_xlfn.XLOOKUP(H6440,Calendar!O:O,Calendar!N:N,,-1),""))</f>
        <v/>
      </c>
      <c r="AI6440" s="61" t="str">
        <f>IF(AND(AH6440&lt;&gt;"",E6440="Live"),_xlfn.XLOOKUP(_xlfn.TEXTJOIN(" vs ",,C6440:D6440),Calendar!G:G,Calendar!K:K),"")</f>
        <v/>
      </c>
      <c r="AJ6440" s="61" t="str">
        <f>IF(AND(K6440&lt;&gt;"Match of the Day",K6440&lt;&gt;"Match of the Day 2",K6440&lt;&gt;"Match of the Day Repeat"),"",1+MAX($AJ$10:AJ6439))</f>
        <v/>
      </c>
    </row>
    <row r="6441" spans="34:36" x14ac:dyDescent="0.35">
      <c r="AH6441" s="16" t="str">
        <f>IF(AND(B6441="Premier League",E6441="Live"),_xlfn.XLOOKUP(_xlfn.TEXTJOIN(" vs ",,C6441:D6441),Calendar!G:G,Calendar!B:B),IF(AND(B6441="Premier League",E6441="Highlights"),_xlfn.XLOOKUP(H6441,Calendar!O:O,Calendar!N:N,,-1),""))</f>
        <v/>
      </c>
      <c r="AI6441" s="61" t="str">
        <f>IF(AND(AH6441&lt;&gt;"",E6441="Live"),_xlfn.XLOOKUP(_xlfn.TEXTJOIN(" vs ",,C6441:D6441),Calendar!G:G,Calendar!K:K),"")</f>
        <v/>
      </c>
      <c r="AJ6441" s="61" t="str">
        <f>IF(AND(K6441&lt;&gt;"Match of the Day",K6441&lt;&gt;"Match of the Day 2",K6441&lt;&gt;"Match of the Day Repeat"),"",1+MAX($AJ$10:AJ6440))</f>
        <v/>
      </c>
    </row>
    <row r="6442" spans="34:36" x14ac:dyDescent="0.35">
      <c r="AH6442" s="16" t="str">
        <f>IF(AND(B6442="Premier League",E6442="Live"),_xlfn.XLOOKUP(_xlfn.TEXTJOIN(" vs ",,C6442:D6442),Calendar!G:G,Calendar!B:B),IF(AND(B6442="Premier League",E6442="Highlights"),_xlfn.XLOOKUP(H6442,Calendar!O:O,Calendar!N:N,,-1),""))</f>
        <v/>
      </c>
      <c r="AI6442" s="61" t="str">
        <f>IF(AND(AH6442&lt;&gt;"",E6442="Live"),_xlfn.XLOOKUP(_xlfn.TEXTJOIN(" vs ",,C6442:D6442),Calendar!G:G,Calendar!K:K),"")</f>
        <v/>
      </c>
      <c r="AJ6442" s="61" t="str">
        <f>IF(AND(K6442&lt;&gt;"Match of the Day",K6442&lt;&gt;"Match of the Day 2",K6442&lt;&gt;"Match of the Day Repeat"),"",1+MAX($AJ$10:AJ6441))</f>
        <v/>
      </c>
    </row>
    <row r="6443" spans="34:36" x14ac:dyDescent="0.35">
      <c r="AH6443" s="16" t="str">
        <f>IF(AND(B6443="Premier League",E6443="Live"),_xlfn.XLOOKUP(_xlfn.TEXTJOIN(" vs ",,C6443:D6443),Calendar!G:G,Calendar!B:B),IF(AND(B6443="Premier League",E6443="Highlights"),_xlfn.XLOOKUP(H6443,Calendar!O:O,Calendar!N:N,,-1),""))</f>
        <v/>
      </c>
      <c r="AI6443" s="61" t="str">
        <f>IF(AND(AH6443&lt;&gt;"",E6443="Live"),_xlfn.XLOOKUP(_xlfn.TEXTJOIN(" vs ",,C6443:D6443),Calendar!G:G,Calendar!K:K),"")</f>
        <v/>
      </c>
      <c r="AJ6443" s="61" t="str">
        <f>IF(AND(K6443&lt;&gt;"Match of the Day",K6443&lt;&gt;"Match of the Day 2",K6443&lt;&gt;"Match of the Day Repeat"),"",1+MAX($AJ$10:AJ6442))</f>
        <v/>
      </c>
    </row>
    <row r="6444" spans="34:36" x14ac:dyDescent="0.35">
      <c r="AH6444" s="16" t="str">
        <f>IF(AND(B6444="Premier League",E6444="Live"),_xlfn.XLOOKUP(_xlfn.TEXTJOIN(" vs ",,C6444:D6444),Calendar!G:G,Calendar!B:B),IF(AND(B6444="Premier League",E6444="Highlights"),_xlfn.XLOOKUP(H6444,Calendar!O:O,Calendar!N:N,,-1),""))</f>
        <v/>
      </c>
      <c r="AI6444" s="61" t="str">
        <f>IF(AND(AH6444&lt;&gt;"",E6444="Live"),_xlfn.XLOOKUP(_xlfn.TEXTJOIN(" vs ",,C6444:D6444),Calendar!G:G,Calendar!K:K),"")</f>
        <v/>
      </c>
      <c r="AJ6444" s="61" t="str">
        <f>IF(AND(K6444&lt;&gt;"Match of the Day",K6444&lt;&gt;"Match of the Day 2",K6444&lt;&gt;"Match of the Day Repeat"),"",1+MAX($AJ$10:AJ6443))</f>
        <v/>
      </c>
    </row>
    <row r="6445" spans="34:36" x14ac:dyDescent="0.35">
      <c r="AH6445" s="16" t="str">
        <f>IF(AND(B6445="Premier League",E6445="Live"),_xlfn.XLOOKUP(_xlfn.TEXTJOIN(" vs ",,C6445:D6445),Calendar!G:G,Calendar!B:B),IF(AND(B6445="Premier League",E6445="Highlights"),_xlfn.XLOOKUP(H6445,Calendar!O:O,Calendar!N:N,,-1),""))</f>
        <v/>
      </c>
      <c r="AI6445" s="61" t="str">
        <f>IF(AND(AH6445&lt;&gt;"",E6445="Live"),_xlfn.XLOOKUP(_xlfn.TEXTJOIN(" vs ",,C6445:D6445),Calendar!G:G,Calendar!K:K),"")</f>
        <v/>
      </c>
      <c r="AJ6445" s="61" t="str">
        <f>IF(AND(K6445&lt;&gt;"Match of the Day",K6445&lt;&gt;"Match of the Day 2",K6445&lt;&gt;"Match of the Day Repeat"),"",1+MAX($AJ$10:AJ6444))</f>
        <v/>
      </c>
    </row>
    <row r="6446" spans="34:36" x14ac:dyDescent="0.35">
      <c r="AH6446" s="16" t="str">
        <f>IF(AND(B6446="Premier League",E6446="Live"),_xlfn.XLOOKUP(_xlfn.TEXTJOIN(" vs ",,C6446:D6446),Calendar!G:G,Calendar!B:B),IF(AND(B6446="Premier League",E6446="Highlights"),_xlfn.XLOOKUP(H6446,Calendar!O:O,Calendar!N:N,,-1),""))</f>
        <v/>
      </c>
      <c r="AI6446" s="61" t="str">
        <f>IF(AND(AH6446&lt;&gt;"",E6446="Live"),_xlfn.XLOOKUP(_xlfn.TEXTJOIN(" vs ",,C6446:D6446),Calendar!G:G,Calendar!K:K),"")</f>
        <v/>
      </c>
      <c r="AJ6446" s="61" t="str">
        <f>IF(AND(K6446&lt;&gt;"Match of the Day",K6446&lt;&gt;"Match of the Day 2",K6446&lt;&gt;"Match of the Day Repeat"),"",1+MAX($AJ$10:AJ6445))</f>
        <v/>
      </c>
    </row>
    <row r="6447" spans="34:36" x14ac:dyDescent="0.35">
      <c r="AH6447" s="16" t="str">
        <f>IF(AND(B6447="Premier League",E6447="Live"),_xlfn.XLOOKUP(_xlfn.TEXTJOIN(" vs ",,C6447:D6447),Calendar!G:G,Calendar!B:B),IF(AND(B6447="Premier League",E6447="Highlights"),_xlfn.XLOOKUP(H6447,Calendar!O:O,Calendar!N:N,,-1),""))</f>
        <v/>
      </c>
      <c r="AI6447" s="61" t="str">
        <f>IF(AND(AH6447&lt;&gt;"",E6447="Live"),_xlfn.XLOOKUP(_xlfn.TEXTJOIN(" vs ",,C6447:D6447),Calendar!G:G,Calendar!K:K),"")</f>
        <v/>
      </c>
      <c r="AJ6447" s="61" t="str">
        <f>IF(AND(K6447&lt;&gt;"Match of the Day",K6447&lt;&gt;"Match of the Day 2",K6447&lt;&gt;"Match of the Day Repeat"),"",1+MAX($AJ$10:AJ6446))</f>
        <v/>
      </c>
    </row>
    <row r="6448" spans="34:36" x14ac:dyDescent="0.35">
      <c r="AH6448" s="16" t="str">
        <f>IF(AND(B6448="Premier League",E6448="Live"),_xlfn.XLOOKUP(_xlfn.TEXTJOIN(" vs ",,C6448:D6448),Calendar!G:G,Calendar!B:B),IF(AND(B6448="Premier League",E6448="Highlights"),_xlfn.XLOOKUP(H6448,Calendar!O:O,Calendar!N:N,,-1),""))</f>
        <v/>
      </c>
      <c r="AI6448" s="61" t="str">
        <f>IF(AND(AH6448&lt;&gt;"",E6448="Live"),_xlfn.XLOOKUP(_xlfn.TEXTJOIN(" vs ",,C6448:D6448),Calendar!G:G,Calendar!K:K),"")</f>
        <v/>
      </c>
      <c r="AJ6448" s="61" t="str">
        <f>IF(AND(K6448&lt;&gt;"Match of the Day",K6448&lt;&gt;"Match of the Day 2",K6448&lt;&gt;"Match of the Day Repeat"),"",1+MAX($AJ$10:AJ6447))</f>
        <v/>
      </c>
    </row>
    <row r="6449" spans="34:36" x14ac:dyDescent="0.35">
      <c r="AH6449" s="16" t="str">
        <f>IF(AND(B6449="Premier League",E6449="Live"),_xlfn.XLOOKUP(_xlfn.TEXTJOIN(" vs ",,C6449:D6449),Calendar!G:G,Calendar!B:B),IF(AND(B6449="Premier League",E6449="Highlights"),_xlfn.XLOOKUP(H6449,Calendar!O:O,Calendar!N:N,,-1),""))</f>
        <v/>
      </c>
      <c r="AI6449" s="61" t="str">
        <f>IF(AND(AH6449&lt;&gt;"",E6449="Live"),_xlfn.XLOOKUP(_xlfn.TEXTJOIN(" vs ",,C6449:D6449),Calendar!G:G,Calendar!K:K),"")</f>
        <v/>
      </c>
      <c r="AJ6449" s="61" t="str">
        <f>IF(AND(K6449&lt;&gt;"Match of the Day",K6449&lt;&gt;"Match of the Day 2",K6449&lt;&gt;"Match of the Day Repeat"),"",1+MAX($AJ$10:AJ6448))</f>
        <v/>
      </c>
    </row>
    <row r="6450" spans="34:36" x14ac:dyDescent="0.35">
      <c r="AH6450" s="16" t="str">
        <f>IF(AND(B6450="Premier League",E6450="Live"),_xlfn.XLOOKUP(_xlfn.TEXTJOIN(" vs ",,C6450:D6450),Calendar!G:G,Calendar!B:B),IF(AND(B6450="Premier League",E6450="Highlights"),_xlfn.XLOOKUP(H6450,Calendar!O:O,Calendar!N:N,,-1),""))</f>
        <v/>
      </c>
      <c r="AI6450" s="61" t="str">
        <f>IF(AND(AH6450&lt;&gt;"",E6450="Live"),_xlfn.XLOOKUP(_xlfn.TEXTJOIN(" vs ",,C6450:D6450),Calendar!G:G,Calendar!K:K),"")</f>
        <v/>
      </c>
      <c r="AJ6450" s="61" t="str">
        <f>IF(AND(K6450&lt;&gt;"Match of the Day",K6450&lt;&gt;"Match of the Day 2",K6450&lt;&gt;"Match of the Day Repeat"),"",1+MAX($AJ$10:AJ6449))</f>
        <v/>
      </c>
    </row>
    <row r="6451" spans="34:36" x14ac:dyDescent="0.35">
      <c r="AH6451" s="16" t="str">
        <f>IF(AND(B6451="Premier League",E6451="Live"),_xlfn.XLOOKUP(_xlfn.TEXTJOIN(" vs ",,C6451:D6451),Calendar!G:G,Calendar!B:B),IF(AND(B6451="Premier League",E6451="Highlights"),_xlfn.XLOOKUP(H6451,Calendar!O:O,Calendar!N:N,,-1),""))</f>
        <v/>
      </c>
      <c r="AI6451" s="61" t="str">
        <f>IF(AND(AH6451&lt;&gt;"",E6451="Live"),_xlfn.XLOOKUP(_xlfn.TEXTJOIN(" vs ",,C6451:D6451),Calendar!G:G,Calendar!K:K),"")</f>
        <v/>
      </c>
      <c r="AJ6451" s="61" t="str">
        <f>IF(AND(K6451&lt;&gt;"Match of the Day",K6451&lt;&gt;"Match of the Day 2",K6451&lt;&gt;"Match of the Day Repeat"),"",1+MAX($AJ$10:AJ6450))</f>
        <v/>
      </c>
    </row>
    <row r="6452" spans="34:36" x14ac:dyDescent="0.35">
      <c r="AH6452" s="16" t="str">
        <f>IF(AND(B6452="Premier League",E6452="Live"),_xlfn.XLOOKUP(_xlfn.TEXTJOIN(" vs ",,C6452:D6452),Calendar!G:G,Calendar!B:B),IF(AND(B6452="Premier League",E6452="Highlights"),_xlfn.XLOOKUP(H6452,Calendar!O:O,Calendar!N:N,,-1),""))</f>
        <v/>
      </c>
      <c r="AI6452" s="61" t="str">
        <f>IF(AND(AH6452&lt;&gt;"",E6452="Live"),_xlfn.XLOOKUP(_xlfn.TEXTJOIN(" vs ",,C6452:D6452),Calendar!G:G,Calendar!K:K),"")</f>
        <v/>
      </c>
      <c r="AJ6452" s="61" t="str">
        <f>IF(AND(K6452&lt;&gt;"Match of the Day",K6452&lt;&gt;"Match of the Day 2",K6452&lt;&gt;"Match of the Day Repeat"),"",1+MAX($AJ$10:AJ6451))</f>
        <v/>
      </c>
    </row>
    <row r="6453" spans="34:36" x14ac:dyDescent="0.35">
      <c r="AH6453" s="16" t="str">
        <f>IF(AND(B6453="Premier League",E6453="Live"),_xlfn.XLOOKUP(_xlfn.TEXTJOIN(" vs ",,C6453:D6453),Calendar!G:G,Calendar!B:B),IF(AND(B6453="Premier League",E6453="Highlights"),_xlfn.XLOOKUP(H6453,Calendar!O:O,Calendar!N:N,,-1),""))</f>
        <v/>
      </c>
      <c r="AI6453" s="61" t="str">
        <f>IF(AND(AH6453&lt;&gt;"",E6453="Live"),_xlfn.XLOOKUP(_xlfn.TEXTJOIN(" vs ",,C6453:D6453),Calendar!G:G,Calendar!K:K),"")</f>
        <v/>
      </c>
      <c r="AJ6453" s="61" t="str">
        <f>IF(AND(K6453&lt;&gt;"Match of the Day",K6453&lt;&gt;"Match of the Day 2",K6453&lt;&gt;"Match of the Day Repeat"),"",1+MAX($AJ$10:AJ6452))</f>
        <v/>
      </c>
    </row>
    <row r="6454" spans="34:36" x14ac:dyDescent="0.35">
      <c r="AH6454" s="16" t="str">
        <f>IF(AND(B6454="Premier League",E6454="Live"),_xlfn.XLOOKUP(_xlfn.TEXTJOIN(" vs ",,C6454:D6454),Calendar!G:G,Calendar!B:B),IF(AND(B6454="Premier League",E6454="Highlights"),_xlfn.XLOOKUP(H6454,Calendar!O:O,Calendar!N:N,,-1),""))</f>
        <v/>
      </c>
      <c r="AI6454" s="61" t="str">
        <f>IF(AND(AH6454&lt;&gt;"",E6454="Live"),_xlfn.XLOOKUP(_xlfn.TEXTJOIN(" vs ",,C6454:D6454),Calendar!G:G,Calendar!K:K),"")</f>
        <v/>
      </c>
      <c r="AJ6454" s="61" t="str">
        <f>IF(AND(K6454&lt;&gt;"Match of the Day",K6454&lt;&gt;"Match of the Day 2",K6454&lt;&gt;"Match of the Day Repeat"),"",1+MAX($AJ$10:AJ6453))</f>
        <v/>
      </c>
    </row>
    <row r="6455" spans="34:36" x14ac:dyDescent="0.35">
      <c r="AH6455" s="16" t="str">
        <f>IF(AND(B6455="Premier League",E6455="Live"),_xlfn.XLOOKUP(_xlfn.TEXTJOIN(" vs ",,C6455:D6455),Calendar!G:G,Calendar!B:B),IF(AND(B6455="Premier League",E6455="Highlights"),_xlfn.XLOOKUP(H6455,Calendar!O:O,Calendar!N:N,,-1),""))</f>
        <v/>
      </c>
      <c r="AI6455" s="61" t="str">
        <f>IF(AND(AH6455&lt;&gt;"",E6455="Live"),_xlfn.XLOOKUP(_xlfn.TEXTJOIN(" vs ",,C6455:D6455),Calendar!G:G,Calendar!K:K),"")</f>
        <v/>
      </c>
      <c r="AJ6455" s="61" t="str">
        <f>IF(AND(K6455&lt;&gt;"Match of the Day",K6455&lt;&gt;"Match of the Day 2",K6455&lt;&gt;"Match of the Day Repeat"),"",1+MAX($AJ$10:AJ6454))</f>
        <v/>
      </c>
    </row>
    <row r="6456" spans="34:36" x14ac:dyDescent="0.35">
      <c r="AH6456" s="16" t="str">
        <f>IF(AND(B6456="Premier League",E6456="Live"),_xlfn.XLOOKUP(_xlfn.TEXTJOIN(" vs ",,C6456:D6456),Calendar!G:G,Calendar!B:B),IF(AND(B6456="Premier League",E6456="Highlights"),_xlfn.XLOOKUP(H6456,Calendar!O:O,Calendar!N:N,,-1),""))</f>
        <v/>
      </c>
      <c r="AI6456" s="61" t="str">
        <f>IF(AND(AH6456&lt;&gt;"",E6456="Live"),_xlfn.XLOOKUP(_xlfn.TEXTJOIN(" vs ",,C6456:D6456),Calendar!G:G,Calendar!K:K),"")</f>
        <v/>
      </c>
      <c r="AJ6456" s="61" t="str">
        <f>IF(AND(K6456&lt;&gt;"Match of the Day",K6456&lt;&gt;"Match of the Day 2",K6456&lt;&gt;"Match of the Day Repeat"),"",1+MAX($AJ$10:AJ6455))</f>
        <v/>
      </c>
    </row>
    <row r="6457" spans="34:36" x14ac:dyDescent="0.35">
      <c r="AH6457" s="16" t="str">
        <f>IF(AND(B6457="Premier League",E6457="Live"),_xlfn.XLOOKUP(_xlfn.TEXTJOIN(" vs ",,C6457:D6457),Calendar!G:G,Calendar!B:B),IF(AND(B6457="Premier League",E6457="Highlights"),_xlfn.XLOOKUP(H6457,Calendar!O:O,Calendar!N:N,,-1),""))</f>
        <v/>
      </c>
      <c r="AI6457" s="61" t="str">
        <f>IF(AND(AH6457&lt;&gt;"",E6457="Live"),_xlfn.XLOOKUP(_xlfn.TEXTJOIN(" vs ",,C6457:D6457),Calendar!G:G,Calendar!K:K),"")</f>
        <v/>
      </c>
      <c r="AJ6457" s="61" t="str">
        <f>IF(AND(K6457&lt;&gt;"Match of the Day",K6457&lt;&gt;"Match of the Day 2",K6457&lt;&gt;"Match of the Day Repeat"),"",1+MAX($AJ$10:AJ6456))</f>
        <v/>
      </c>
    </row>
    <row r="6458" spans="34:36" x14ac:dyDescent="0.35">
      <c r="AH6458" s="16" t="str">
        <f>IF(AND(B6458="Premier League",E6458="Live"),_xlfn.XLOOKUP(_xlfn.TEXTJOIN(" vs ",,C6458:D6458),Calendar!G:G,Calendar!B:B),IF(AND(B6458="Premier League",E6458="Highlights"),_xlfn.XLOOKUP(H6458,Calendar!O:O,Calendar!N:N,,-1),""))</f>
        <v/>
      </c>
      <c r="AI6458" s="61" t="str">
        <f>IF(AND(AH6458&lt;&gt;"",E6458="Live"),_xlfn.XLOOKUP(_xlfn.TEXTJOIN(" vs ",,C6458:D6458),Calendar!G:G,Calendar!K:K),"")</f>
        <v/>
      </c>
      <c r="AJ6458" s="61" t="str">
        <f>IF(AND(K6458&lt;&gt;"Match of the Day",K6458&lt;&gt;"Match of the Day 2",K6458&lt;&gt;"Match of the Day Repeat"),"",1+MAX($AJ$10:AJ6457))</f>
        <v/>
      </c>
    </row>
    <row r="6459" spans="34:36" x14ac:dyDescent="0.35">
      <c r="AH6459" s="16" t="str">
        <f>IF(AND(B6459="Premier League",E6459="Live"),_xlfn.XLOOKUP(_xlfn.TEXTJOIN(" vs ",,C6459:D6459),Calendar!G:G,Calendar!B:B),IF(AND(B6459="Premier League",E6459="Highlights"),_xlfn.XLOOKUP(H6459,Calendar!O:O,Calendar!N:N,,-1),""))</f>
        <v/>
      </c>
      <c r="AI6459" s="61" t="str">
        <f>IF(AND(AH6459&lt;&gt;"",E6459="Live"),_xlfn.XLOOKUP(_xlfn.TEXTJOIN(" vs ",,C6459:D6459),Calendar!G:G,Calendar!K:K),"")</f>
        <v/>
      </c>
      <c r="AJ6459" s="61" t="str">
        <f>IF(AND(K6459&lt;&gt;"Match of the Day",K6459&lt;&gt;"Match of the Day 2",K6459&lt;&gt;"Match of the Day Repeat"),"",1+MAX($AJ$10:AJ6458))</f>
        <v/>
      </c>
    </row>
    <row r="6460" spans="34:36" x14ac:dyDescent="0.35">
      <c r="AH6460" s="16" t="str">
        <f>IF(AND(B6460="Premier League",E6460="Live"),_xlfn.XLOOKUP(_xlfn.TEXTJOIN(" vs ",,C6460:D6460),Calendar!G:G,Calendar!B:B),IF(AND(B6460="Premier League",E6460="Highlights"),_xlfn.XLOOKUP(H6460,Calendar!O:O,Calendar!N:N,,-1),""))</f>
        <v/>
      </c>
      <c r="AI6460" s="61" t="str">
        <f>IF(AND(AH6460&lt;&gt;"",E6460="Live"),_xlfn.XLOOKUP(_xlfn.TEXTJOIN(" vs ",,C6460:D6460),Calendar!G:G,Calendar!K:K),"")</f>
        <v/>
      </c>
      <c r="AJ6460" s="61" t="str">
        <f>IF(AND(K6460&lt;&gt;"Match of the Day",K6460&lt;&gt;"Match of the Day 2",K6460&lt;&gt;"Match of the Day Repeat"),"",1+MAX($AJ$10:AJ6459))</f>
        <v/>
      </c>
    </row>
    <row r="6461" spans="34:36" x14ac:dyDescent="0.35">
      <c r="AH6461" s="16" t="str">
        <f>IF(AND(B6461="Premier League",E6461="Live"),_xlfn.XLOOKUP(_xlfn.TEXTJOIN(" vs ",,C6461:D6461),Calendar!G:G,Calendar!B:B),IF(AND(B6461="Premier League",E6461="Highlights"),_xlfn.XLOOKUP(H6461,Calendar!O:O,Calendar!N:N,,-1),""))</f>
        <v/>
      </c>
      <c r="AI6461" s="61" t="str">
        <f>IF(AND(AH6461&lt;&gt;"",E6461="Live"),_xlfn.XLOOKUP(_xlfn.TEXTJOIN(" vs ",,C6461:D6461),Calendar!G:G,Calendar!K:K),"")</f>
        <v/>
      </c>
      <c r="AJ6461" s="61" t="str">
        <f>IF(AND(K6461&lt;&gt;"Match of the Day",K6461&lt;&gt;"Match of the Day 2",K6461&lt;&gt;"Match of the Day Repeat"),"",1+MAX($AJ$10:AJ6460))</f>
        <v/>
      </c>
    </row>
    <row r="6462" spans="34:36" x14ac:dyDescent="0.35">
      <c r="AH6462" s="16" t="str">
        <f>IF(AND(B6462="Premier League",E6462="Live"),_xlfn.XLOOKUP(_xlfn.TEXTJOIN(" vs ",,C6462:D6462),Calendar!G:G,Calendar!B:B),IF(AND(B6462="Premier League",E6462="Highlights"),_xlfn.XLOOKUP(H6462,Calendar!O:O,Calendar!N:N,,-1),""))</f>
        <v/>
      </c>
      <c r="AI6462" s="61" t="str">
        <f>IF(AND(AH6462&lt;&gt;"",E6462="Live"),_xlfn.XLOOKUP(_xlfn.TEXTJOIN(" vs ",,C6462:D6462),Calendar!G:G,Calendar!K:K),"")</f>
        <v/>
      </c>
      <c r="AJ6462" s="61" t="str">
        <f>IF(AND(K6462&lt;&gt;"Match of the Day",K6462&lt;&gt;"Match of the Day 2",K6462&lt;&gt;"Match of the Day Repeat"),"",1+MAX($AJ$10:AJ6461))</f>
        <v/>
      </c>
    </row>
    <row r="6463" spans="34:36" x14ac:dyDescent="0.35">
      <c r="AH6463" s="16" t="str">
        <f>IF(AND(B6463="Premier League",E6463="Live"),_xlfn.XLOOKUP(_xlfn.TEXTJOIN(" vs ",,C6463:D6463),Calendar!G:G,Calendar!B:B),IF(AND(B6463="Premier League",E6463="Highlights"),_xlfn.XLOOKUP(H6463,Calendar!O:O,Calendar!N:N,,-1),""))</f>
        <v/>
      </c>
      <c r="AI6463" s="61" t="str">
        <f>IF(AND(AH6463&lt;&gt;"",E6463="Live"),_xlfn.XLOOKUP(_xlfn.TEXTJOIN(" vs ",,C6463:D6463),Calendar!G:G,Calendar!K:K),"")</f>
        <v/>
      </c>
      <c r="AJ6463" s="61" t="str">
        <f>IF(AND(K6463&lt;&gt;"Match of the Day",K6463&lt;&gt;"Match of the Day 2",K6463&lt;&gt;"Match of the Day Repeat"),"",1+MAX($AJ$10:AJ6462))</f>
        <v/>
      </c>
    </row>
    <row r="6464" spans="34:36" x14ac:dyDescent="0.35">
      <c r="AH6464" s="16" t="str">
        <f>IF(AND(B6464="Premier League",E6464="Live"),_xlfn.XLOOKUP(_xlfn.TEXTJOIN(" vs ",,C6464:D6464),Calendar!G:G,Calendar!B:B),IF(AND(B6464="Premier League",E6464="Highlights"),_xlfn.XLOOKUP(H6464,Calendar!O:O,Calendar!N:N,,-1),""))</f>
        <v/>
      </c>
      <c r="AI6464" s="61" t="str">
        <f>IF(AND(AH6464&lt;&gt;"",E6464="Live"),_xlfn.XLOOKUP(_xlfn.TEXTJOIN(" vs ",,C6464:D6464),Calendar!G:G,Calendar!K:K),"")</f>
        <v/>
      </c>
      <c r="AJ6464" s="61" t="str">
        <f>IF(AND(K6464&lt;&gt;"Match of the Day",K6464&lt;&gt;"Match of the Day 2",K6464&lt;&gt;"Match of the Day Repeat"),"",1+MAX($AJ$10:AJ6463))</f>
        <v/>
      </c>
    </row>
    <row r="6465" spans="34:36" x14ac:dyDescent="0.35">
      <c r="AH6465" s="16" t="str">
        <f>IF(AND(B6465="Premier League",E6465="Live"),_xlfn.XLOOKUP(_xlfn.TEXTJOIN(" vs ",,C6465:D6465),Calendar!G:G,Calendar!B:B),IF(AND(B6465="Premier League",E6465="Highlights"),_xlfn.XLOOKUP(H6465,Calendar!O:O,Calendar!N:N,,-1),""))</f>
        <v/>
      </c>
      <c r="AI6465" s="61" t="str">
        <f>IF(AND(AH6465&lt;&gt;"",E6465="Live"),_xlfn.XLOOKUP(_xlfn.TEXTJOIN(" vs ",,C6465:D6465),Calendar!G:G,Calendar!K:K),"")</f>
        <v/>
      </c>
      <c r="AJ6465" s="61" t="str">
        <f>IF(AND(K6465&lt;&gt;"Match of the Day",K6465&lt;&gt;"Match of the Day 2",K6465&lt;&gt;"Match of the Day Repeat"),"",1+MAX($AJ$10:AJ6464))</f>
        <v/>
      </c>
    </row>
    <row r="6466" spans="34:36" x14ac:dyDescent="0.35">
      <c r="AH6466" s="16" t="str">
        <f>IF(AND(B6466="Premier League",E6466="Live"),_xlfn.XLOOKUP(_xlfn.TEXTJOIN(" vs ",,C6466:D6466),Calendar!G:G,Calendar!B:B),IF(AND(B6466="Premier League",E6466="Highlights"),_xlfn.XLOOKUP(H6466,Calendar!O:O,Calendar!N:N,,-1),""))</f>
        <v/>
      </c>
      <c r="AI6466" s="61" t="str">
        <f>IF(AND(AH6466&lt;&gt;"",E6466="Live"),_xlfn.XLOOKUP(_xlfn.TEXTJOIN(" vs ",,C6466:D6466),Calendar!G:G,Calendar!K:K),"")</f>
        <v/>
      </c>
      <c r="AJ6466" s="61" t="str">
        <f>IF(AND(K6466&lt;&gt;"Match of the Day",K6466&lt;&gt;"Match of the Day 2",K6466&lt;&gt;"Match of the Day Repeat"),"",1+MAX($AJ$10:AJ6465))</f>
        <v/>
      </c>
    </row>
    <row r="6467" spans="34:36" x14ac:dyDescent="0.35">
      <c r="AH6467" s="16" t="str">
        <f>IF(AND(B6467="Premier League",E6467="Live"),_xlfn.XLOOKUP(_xlfn.TEXTJOIN(" vs ",,C6467:D6467),Calendar!G:G,Calendar!B:B),IF(AND(B6467="Premier League",E6467="Highlights"),_xlfn.XLOOKUP(H6467,Calendar!O:O,Calendar!N:N,,-1),""))</f>
        <v/>
      </c>
      <c r="AI6467" s="61" t="str">
        <f>IF(AND(AH6467&lt;&gt;"",E6467="Live"),_xlfn.XLOOKUP(_xlfn.TEXTJOIN(" vs ",,C6467:D6467),Calendar!G:G,Calendar!K:K),"")</f>
        <v/>
      </c>
      <c r="AJ6467" s="61" t="str">
        <f>IF(AND(K6467&lt;&gt;"Match of the Day",K6467&lt;&gt;"Match of the Day 2",K6467&lt;&gt;"Match of the Day Repeat"),"",1+MAX($AJ$10:AJ6466))</f>
        <v/>
      </c>
    </row>
    <row r="6468" spans="34:36" x14ac:dyDescent="0.35">
      <c r="AH6468" s="16" t="str">
        <f>IF(AND(B6468="Premier League",E6468="Live"),_xlfn.XLOOKUP(_xlfn.TEXTJOIN(" vs ",,C6468:D6468),Calendar!G:G,Calendar!B:B),IF(AND(B6468="Premier League",E6468="Highlights"),_xlfn.XLOOKUP(H6468,Calendar!O:O,Calendar!N:N,,-1),""))</f>
        <v/>
      </c>
      <c r="AI6468" s="61" t="str">
        <f>IF(AND(AH6468&lt;&gt;"",E6468="Live"),_xlfn.XLOOKUP(_xlfn.TEXTJOIN(" vs ",,C6468:D6468),Calendar!G:G,Calendar!K:K),"")</f>
        <v/>
      </c>
      <c r="AJ6468" s="61" t="str">
        <f>IF(AND(K6468&lt;&gt;"Match of the Day",K6468&lt;&gt;"Match of the Day 2",K6468&lt;&gt;"Match of the Day Repeat"),"",1+MAX($AJ$10:AJ6467))</f>
        <v/>
      </c>
    </row>
    <row r="6469" spans="34:36" x14ac:dyDescent="0.35">
      <c r="AH6469" s="16" t="str">
        <f>IF(AND(B6469="Premier League",E6469="Live"),_xlfn.XLOOKUP(_xlfn.TEXTJOIN(" vs ",,C6469:D6469),Calendar!G:G,Calendar!B:B),IF(AND(B6469="Premier League",E6469="Highlights"),_xlfn.XLOOKUP(H6469,Calendar!O:O,Calendar!N:N,,-1),""))</f>
        <v/>
      </c>
      <c r="AI6469" s="61" t="str">
        <f>IF(AND(AH6469&lt;&gt;"",E6469="Live"),_xlfn.XLOOKUP(_xlfn.TEXTJOIN(" vs ",,C6469:D6469),Calendar!G:G,Calendar!K:K),"")</f>
        <v/>
      </c>
      <c r="AJ6469" s="61" t="str">
        <f>IF(AND(K6469&lt;&gt;"Match of the Day",K6469&lt;&gt;"Match of the Day 2",K6469&lt;&gt;"Match of the Day Repeat"),"",1+MAX($AJ$10:AJ6468))</f>
        <v/>
      </c>
    </row>
    <row r="6470" spans="34:36" x14ac:dyDescent="0.35">
      <c r="AH6470" s="16" t="str">
        <f>IF(AND(B6470="Premier League",E6470="Live"),_xlfn.XLOOKUP(_xlfn.TEXTJOIN(" vs ",,C6470:D6470),Calendar!G:G,Calendar!B:B),IF(AND(B6470="Premier League",E6470="Highlights"),_xlfn.XLOOKUP(H6470,Calendar!O:O,Calendar!N:N,,-1),""))</f>
        <v/>
      </c>
      <c r="AI6470" s="61" t="str">
        <f>IF(AND(AH6470&lt;&gt;"",E6470="Live"),_xlfn.XLOOKUP(_xlfn.TEXTJOIN(" vs ",,C6470:D6470),Calendar!G:G,Calendar!K:K),"")</f>
        <v/>
      </c>
      <c r="AJ6470" s="61" t="str">
        <f>IF(AND(K6470&lt;&gt;"Match of the Day",K6470&lt;&gt;"Match of the Day 2",K6470&lt;&gt;"Match of the Day Repeat"),"",1+MAX($AJ$10:AJ6469))</f>
        <v/>
      </c>
    </row>
    <row r="6471" spans="34:36" x14ac:dyDescent="0.35">
      <c r="AH6471" s="16" t="str">
        <f>IF(AND(B6471="Premier League",E6471="Live"),_xlfn.XLOOKUP(_xlfn.TEXTJOIN(" vs ",,C6471:D6471),Calendar!G:G,Calendar!B:B),IF(AND(B6471="Premier League",E6471="Highlights"),_xlfn.XLOOKUP(H6471,Calendar!O:O,Calendar!N:N,,-1),""))</f>
        <v/>
      </c>
      <c r="AI6471" s="61" t="str">
        <f>IF(AND(AH6471&lt;&gt;"",E6471="Live"),_xlfn.XLOOKUP(_xlfn.TEXTJOIN(" vs ",,C6471:D6471),Calendar!G:G,Calendar!K:K),"")</f>
        <v/>
      </c>
      <c r="AJ6471" s="61" t="str">
        <f>IF(AND(K6471&lt;&gt;"Match of the Day",K6471&lt;&gt;"Match of the Day 2",K6471&lt;&gt;"Match of the Day Repeat"),"",1+MAX($AJ$10:AJ6470))</f>
        <v/>
      </c>
    </row>
    <row r="6472" spans="34:36" x14ac:dyDescent="0.35">
      <c r="AH6472" s="16" t="str">
        <f>IF(AND(B6472="Premier League",E6472="Live"),_xlfn.XLOOKUP(_xlfn.TEXTJOIN(" vs ",,C6472:D6472),Calendar!G:G,Calendar!B:B),IF(AND(B6472="Premier League",E6472="Highlights"),_xlfn.XLOOKUP(H6472,Calendar!O:O,Calendar!N:N,,-1),""))</f>
        <v/>
      </c>
      <c r="AI6472" s="61" t="str">
        <f>IF(AND(AH6472&lt;&gt;"",E6472="Live"),_xlfn.XLOOKUP(_xlfn.TEXTJOIN(" vs ",,C6472:D6472),Calendar!G:G,Calendar!K:K),"")</f>
        <v/>
      </c>
      <c r="AJ6472" s="61" t="str">
        <f>IF(AND(K6472&lt;&gt;"Match of the Day",K6472&lt;&gt;"Match of the Day 2",K6472&lt;&gt;"Match of the Day Repeat"),"",1+MAX($AJ$10:AJ6471))</f>
        <v/>
      </c>
    </row>
    <row r="6473" spans="34:36" x14ac:dyDescent="0.35">
      <c r="AH6473" s="16" t="str">
        <f>IF(AND(B6473="Premier League",E6473="Live"),_xlfn.XLOOKUP(_xlfn.TEXTJOIN(" vs ",,C6473:D6473),Calendar!G:G,Calendar!B:B),IF(AND(B6473="Premier League",E6473="Highlights"),_xlfn.XLOOKUP(H6473,Calendar!O:O,Calendar!N:N,,-1),""))</f>
        <v/>
      </c>
      <c r="AI6473" s="61" t="str">
        <f>IF(AND(AH6473&lt;&gt;"",E6473="Live"),_xlfn.XLOOKUP(_xlfn.TEXTJOIN(" vs ",,C6473:D6473),Calendar!G:G,Calendar!K:K),"")</f>
        <v/>
      </c>
      <c r="AJ6473" s="61" t="str">
        <f>IF(AND(K6473&lt;&gt;"Match of the Day",K6473&lt;&gt;"Match of the Day 2",K6473&lt;&gt;"Match of the Day Repeat"),"",1+MAX($AJ$10:AJ6472))</f>
        <v/>
      </c>
    </row>
    <row r="6474" spans="34:36" x14ac:dyDescent="0.35">
      <c r="AH6474" s="16" t="str">
        <f>IF(AND(B6474="Premier League",E6474="Live"),_xlfn.XLOOKUP(_xlfn.TEXTJOIN(" vs ",,C6474:D6474),Calendar!G:G,Calendar!B:B),IF(AND(B6474="Premier League",E6474="Highlights"),_xlfn.XLOOKUP(H6474,Calendar!O:O,Calendar!N:N,,-1),""))</f>
        <v/>
      </c>
      <c r="AI6474" s="61" t="str">
        <f>IF(AND(AH6474&lt;&gt;"",E6474="Live"),_xlfn.XLOOKUP(_xlfn.TEXTJOIN(" vs ",,C6474:D6474),Calendar!G:G,Calendar!K:K),"")</f>
        <v/>
      </c>
      <c r="AJ6474" s="61" t="str">
        <f>IF(AND(K6474&lt;&gt;"Match of the Day",K6474&lt;&gt;"Match of the Day 2",K6474&lt;&gt;"Match of the Day Repeat"),"",1+MAX($AJ$10:AJ6473))</f>
        <v/>
      </c>
    </row>
    <row r="6475" spans="34:36" x14ac:dyDescent="0.35">
      <c r="AH6475" s="16" t="str">
        <f>IF(AND(B6475="Premier League",E6475="Live"),_xlfn.XLOOKUP(_xlfn.TEXTJOIN(" vs ",,C6475:D6475),Calendar!G:G,Calendar!B:B),IF(AND(B6475="Premier League",E6475="Highlights"),_xlfn.XLOOKUP(H6475,Calendar!O:O,Calendar!N:N,,-1),""))</f>
        <v/>
      </c>
      <c r="AI6475" s="61" t="str">
        <f>IF(AND(AH6475&lt;&gt;"",E6475="Live"),_xlfn.XLOOKUP(_xlfn.TEXTJOIN(" vs ",,C6475:D6475),Calendar!G:G,Calendar!K:K),"")</f>
        <v/>
      </c>
      <c r="AJ6475" s="61" t="str">
        <f>IF(AND(K6475&lt;&gt;"Match of the Day",K6475&lt;&gt;"Match of the Day 2",K6475&lt;&gt;"Match of the Day Repeat"),"",1+MAX($AJ$10:AJ6474))</f>
        <v/>
      </c>
    </row>
    <row r="6476" spans="34:36" x14ac:dyDescent="0.35">
      <c r="AH6476" s="16" t="str">
        <f>IF(AND(B6476="Premier League",E6476="Live"),_xlfn.XLOOKUP(_xlfn.TEXTJOIN(" vs ",,C6476:D6476),Calendar!G:G,Calendar!B:B),IF(AND(B6476="Premier League",E6476="Highlights"),_xlfn.XLOOKUP(H6476,Calendar!O:O,Calendar!N:N,,-1),""))</f>
        <v/>
      </c>
      <c r="AI6476" s="61" t="str">
        <f>IF(AND(AH6476&lt;&gt;"",E6476="Live"),_xlfn.XLOOKUP(_xlfn.TEXTJOIN(" vs ",,C6476:D6476),Calendar!G:G,Calendar!K:K),"")</f>
        <v/>
      </c>
      <c r="AJ6476" s="61" t="str">
        <f>IF(AND(K6476&lt;&gt;"Match of the Day",K6476&lt;&gt;"Match of the Day 2",K6476&lt;&gt;"Match of the Day Repeat"),"",1+MAX($AJ$10:AJ6475))</f>
        <v/>
      </c>
    </row>
    <row r="6477" spans="34:36" x14ac:dyDescent="0.35">
      <c r="AH6477" s="16" t="str">
        <f>IF(AND(B6477="Premier League",E6477="Live"),_xlfn.XLOOKUP(_xlfn.TEXTJOIN(" vs ",,C6477:D6477),Calendar!G:G,Calendar!B:B),IF(AND(B6477="Premier League",E6477="Highlights"),_xlfn.XLOOKUP(H6477,Calendar!O:O,Calendar!N:N,,-1),""))</f>
        <v/>
      </c>
      <c r="AI6477" s="61" t="str">
        <f>IF(AND(AH6477&lt;&gt;"",E6477="Live"),_xlfn.XLOOKUP(_xlfn.TEXTJOIN(" vs ",,C6477:D6477),Calendar!G:G,Calendar!K:K),"")</f>
        <v/>
      </c>
      <c r="AJ6477" s="61" t="str">
        <f>IF(AND(K6477&lt;&gt;"Match of the Day",K6477&lt;&gt;"Match of the Day 2",K6477&lt;&gt;"Match of the Day Repeat"),"",1+MAX($AJ$10:AJ6476))</f>
        <v/>
      </c>
    </row>
    <row r="6478" spans="34:36" x14ac:dyDescent="0.35">
      <c r="AH6478" s="16" t="str">
        <f>IF(AND(B6478="Premier League",E6478="Live"),_xlfn.XLOOKUP(_xlfn.TEXTJOIN(" vs ",,C6478:D6478),Calendar!G:G,Calendar!B:B),IF(AND(B6478="Premier League",E6478="Highlights"),_xlfn.XLOOKUP(H6478,Calendar!O:O,Calendar!N:N,,-1),""))</f>
        <v/>
      </c>
      <c r="AI6478" s="61" t="str">
        <f>IF(AND(AH6478&lt;&gt;"",E6478="Live"),_xlfn.XLOOKUP(_xlfn.TEXTJOIN(" vs ",,C6478:D6478),Calendar!G:G,Calendar!K:K),"")</f>
        <v/>
      </c>
      <c r="AJ6478" s="61" t="str">
        <f>IF(AND(K6478&lt;&gt;"Match of the Day",K6478&lt;&gt;"Match of the Day 2",K6478&lt;&gt;"Match of the Day Repeat"),"",1+MAX($AJ$10:AJ6477))</f>
        <v/>
      </c>
    </row>
    <row r="6479" spans="34:36" x14ac:dyDescent="0.35">
      <c r="AH6479" s="16" t="str">
        <f>IF(AND(B6479="Premier League",E6479="Live"),_xlfn.XLOOKUP(_xlfn.TEXTJOIN(" vs ",,C6479:D6479),Calendar!G:G,Calendar!B:B),IF(AND(B6479="Premier League",E6479="Highlights"),_xlfn.XLOOKUP(H6479,Calendar!O:O,Calendar!N:N,,-1),""))</f>
        <v/>
      </c>
      <c r="AI6479" s="61" t="str">
        <f>IF(AND(AH6479&lt;&gt;"",E6479="Live"),_xlfn.XLOOKUP(_xlfn.TEXTJOIN(" vs ",,C6479:D6479),Calendar!G:G,Calendar!K:K),"")</f>
        <v/>
      </c>
      <c r="AJ6479" s="61" t="str">
        <f>IF(AND(K6479&lt;&gt;"Match of the Day",K6479&lt;&gt;"Match of the Day 2",K6479&lt;&gt;"Match of the Day Repeat"),"",1+MAX($AJ$10:AJ6478))</f>
        <v/>
      </c>
    </row>
    <row r="6480" spans="34:36" x14ac:dyDescent="0.35">
      <c r="AH6480" s="16" t="str">
        <f>IF(AND(B6480="Premier League",E6480="Live"),_xlfn.XLOOKUP(_xlfn.TEXTJOIN(" vs ",,C6480:D6480),Calendar!G:G,Calendar!B:B),IF(AND(B6480="Premier League",E6480="Highlights"),_xlfn.XLOOKUP(H6480,Calendar!O:O,Calendar!N:N,,-1),""))</f>
        <v/>
      </c>
      <c r="AI6480" s="61" t="str">
        <f>IF(AND(AH6480&lt;&gt;"",E6480="Live"),_xlfn.XLOOKUP(_xlfn.TEXTJOIN(" vs ",,C6480:D6480),Calendar!G:G,Calendar!K:K),"")</f>
        <v/>
      </c>
      <c r="AJ6480" s="61" t="str">
        <f>IF(AND(K6480&lt;&gt;"Match of the Day",K6480&lt;&gt;"Match of the Day 2",K6480&lt;&gt;"Match of the Day Repeat"),"",1+MAX($AJ$10:AJ6479))</f>
        <v/>
      </c>
    </row>
    <row r="6481" spans="34:36" x14ac:dyDescent="0.35">
      <c r="AH6481" s="16" t="str">
        <f>IF(AND(B6481="Premier League",E6481="Live"),_xlfn.XLOOKUP(_xlfn.TEXTJOIN(" vs ",,C6481:D6481),Calendar!G:G,Calendar!B:B),IF(AND(B6481="Premier League",E6481="Highlights"),_xlfn.XLOOKUP(H6481,Calendar!O:O,Calendar!N:N,,-1),""))</f>
        <v/>
      </c>
      <c r="AI6481" s="61" t="str">
        <f>IF(AND(AH6481&lt;&gt;"",E6481="Live"),_xlfn.XLOOKUP(_xlfn.TEXTJOIN(" vs ",,C6481:D6481),Calendar!G:G,Calendar!K:K),"")</f>
        <v/>
      </c>
      <c r="AJ6481" s="61" t="str">
        <f>IF(AND(K6481&lt;&gt;"Match of the Day",K6481&lt;&gt;"Match of the Day 2",K6481&lt;&gt;"Match of the Day Repeat"),"",1+MAX($AJ$10:AJ6480))</f>
        <v/>
      </c>
    </row>
    <row r="6482" spans="34:36" x14ac:dyDescent="0.35">
      <c r="AH6482" s="16" t="str">
        <f>IF(AND(B6482="Premier League",E6482="Live"),_xlfn.XLOOKUP(_xlfn.TEXTJOIN(" vs ",,C6482:D6482),Calendar!G:G,Calendar!B:B),IF(AND(B6482="Premier League",E6482="Highlights"),_xlfn.XLOOKUP(H6482,Calendar!O:O,Calendar!N:N,,-1),""))</f>
        <v/>
      </c>
      <c r="AI6482" s="61" t="str">
        <f>IF(AND(AH6482&lt;&gt;"",E6482="Live"),_xlfn.XLOOKUP(_xlfn.TEXTJOIN(" vs ",,C6482:D6482),Calendar!G:G,Calendar!K:K),"")</f>
        <v/>
      </c>
      <c r="AJ6482" s="61" t="str">
        <f>IF(AND(K6482&lt;&gt;"Match of the Day",K6482&lt;&gt;"Match of the Day 2",K6482&lt;&gt;"Match of the Day Repeat"),"",1+MAX($AJ$10:AJ6481))</f>
        <v/>
      </c>
    </row>
    <row r="6483" spans="34:36" x14ac:dyDescent="0.35">
      <c r="AH6483" s="16" t="str">
        <f>IF(AND(B6483="Premier League",E6483="Live"),_xlfn.XLOOKUP(_xlfn.TEXTJOIN(" vs ",,C6483:D6483),Calendar!G:G,Calendar!B:B),IF(AND(B6483="Premier League",E6483="Highlights"),_xlfn.XLOOKUP(H6483,Calendar!O:O,Calendar!N:N,,-1),""))</f>
        <v/>
      </c>
      <c r="AI6483" s="61" t="str">
        <f>IF(AND(AH6483&lt;&gt;"",E6483="Live"),_xlfn.XLOOKUP(_xlfn.TEXTJOIN(" vs ",,C6483:D6483),Calendar!G:G,Calendar!K:K),"")</f>
        <v/>
      </c>
      <c r="AJ6483" s="61" t="str">
        <f>IF(AND(K6483&lt;&gt;"Match of the Day",K6483&lt;&gt;"Match of the Day 2",K6483&lt;&gt;"Match of the Day Repeat"),"",1+MAX($AJ$10:AJ6482))</f>
        <v/>
      </c>
    </row>
    <row r="6484" spans="34:36" x14ac:dyDescent="0.35">
      <c r="AH6484" s="16" t="str">
        <f>IF(AND(B6484="Premier League",E6484="Live"),_xlfn.XLOOKUP(_xlfn.TEXTJOIN(" vs ",,C6484:D6484),Calendar!G:G,Calendar!B:B),IF(AND(B6484="Premier League",E6484="Highlights"),_xlfn.XLOOKUP(H6484,Calendar!O:O,Calendar!N:N,,-1),""))</f>
        <v/>
      </c>
      <c r="AI6484" s="61" t="str">
        <f>IF(AND(AH6484&lt;&gt;"",E6484="Live"),_xlfn.XLOOKUP(_xlfn.TEXTJOIN(" vs ",,C6484:D6484),Calendar!G:G,Calendar!K:K),"")</f>
        <v/>
      </c>
      <c r="AJ6484" s="61" t="str">
        <f>IF(AND(K6484&lt;&gt;"Match of the Day",K6484&lt;&gt;"Match of the Day 2",K6484&lt;&gt;"Match of the Day Repeat"),"",1+MAX($AJ$10:AJ6483))</f>
        <v/>
      </c>
    </row>
    <row r="6485" spans="34:36" x14ac:dyDescent="0.35">
      <c r="AH6485" s="16" t="str">
        <f>IF(AND(B6485="Premier League",E6485="Live"),_xlfn.XLOOKUP(_xlfn.TEXTJOIN(" vs ",,C6485:D6485),Calendar!G:G,Calendar!B:B),IF(AND(B6485="Premier League",E6485="Highlights"),_xlfn.XLOOKUP(H6485,Calendar!O:O,Calendar!N:N,,-1),""))</f>
        <v/>
      </c>
      <c r="AI6485" s="61" t="str">
        <f>IF(AND(AH6485&lt;&gt;"",E6485="Live"),_xlfn.XLOOKUP(_xlfn.TEXTJOIN(" vs ",,C6485:D6485),Calendar!G:G,Calendar!K:K),"")</f>
        <v/>
      </c>
      <c r="AJ6485" s="61" t="str">
        <f>IF(AND(K6485&lt;&gt;"Match of the Day",K6485&lt;&gt;"Match of the Day 2",K6485&lt;&gt;"Match of the Day Repeat"),"",1+MAX($AJ$10:AJ6484))</f>
        <v/>
      </c>
    </row>
    <row r="6486" spans="34:36" x14ac:dyDescent="0.35">
      <c r="AH6486" s="16" t="str">
        <f>IF(AND(B6486="Premier League",E6486="Live"),_xlfn.XLOOKUP(_xlfn.TEXTJOIN(" vs ",,C6486:D6486),Calendar!G:G,Calendar!B:B),IF(AND(B6486="Premier League",E6486="Highlights"),_xlfn.XLOOKUP(H6486,Calendar!O:O,Calendar!N:N,,-1),""))</f>
        <v/>
      </c>
      <c r="AI6486" s="61" t="str">
        <f>IF(AND(AH6486&lt;&gt;"",E6486="Live"),_xlfn.XLOOKUP(_xlfn.TEXTJOIN(" vs ",,C6486:D6486),Calendar!G:G,Calendar!K:K),"")</f>
        <v/>
      </c>
      <c r="AJ6486" s="61" t="str">
        <f>IF(AND(K6486&lt;&gt;"Match of the Day",K6486&lt;&gt;"Match of the Day 2",K6486&lt;&gt;"Match of the Day Repeat"),"",1+MAX($AJ$10:AJ6485))</f>
        <v/>
      </c>
    </row>
    <row r="6487" spans="34:36" x14ac:dyDescent="0.35">
      <c r="AH6487" s="16" t="str">
        <f>IF(AND(B6487="Premier League",E6487="Live"),_xlfn.XLOOKUP(_xlfn.TEXTJOIN(" vs ",,C6487:D6487),Calendar!G:G,Calendar!B:B),IF(AND(B6487="Premier League",E6487="Highlights"),_xlfn.XLOOKUP(H6487,Calendar!O:O,Calendar!N:N,,-1),""))</f>
        <v/>
      </c>
      <c r="AI6487" s="61" t="str">
        <f>IF(AND(AH6487&lt;&gt;"",E6487="Live"),_xlfn.XLOOKUP(_xlfn.TEXTJOIN(" vs ",,C6487:D6487),Calendar!G:G,Calendar!K:K),"")</f>
        <v/>
      </c>
      <c r="AJ6487" s="61" t="str">
        <f>IF(AND(K6487&lt;&gt;"Match of the Day",K6487&lt;&gt;"Match of the Day 2",K6487&lt;&gt;"Match of the Day Repeat"),"",1+MAX($AJ$10:AJ6486))</f>
        <v/>
      </c>
    </row>
    <row r="6488" spans="34:36" x14ac:dyDescent="0.35">
      <c r="AH6488" s="16" t="str">
        <f>IF(AND(B6488="Premier League",E6488="Live"),_xlfn.XLOOKUP(_xlfn.TEXTJOIN(" vs ",,C6488:D6488),Calendar!G:G,Calendar!B:B),IF(AND(B6488="Premier League",E6488="Highlights"),_xlfn.XLOOKUP(H6488,Calendar!O:O,Calendar!N:N,,-1),""))</f>
        <v/>
      </c>
      <c r="AI6488" s="61" t="str">
        <f>IF(AND(AH6488&lt;&gt;"",E6488="Live"),_xlfn.XLOOKUP(_xlfn.TEXTJOIN(" vs ",,C6488:D6488),Calendar!G:G,Calendar!K:K),"")</f>
        <v/>
      </c>
      <c r="AJ6488" s="61" t="str">
        <f>IF(AND(K6488&lt;&gt;"Match of the Day",K6488&lt;&gt;"Match of the Day 2",K6488&lt;&gt;"Match of the Day Repeat"),"",1+MAX($AJ$10:AJ6487))</f>
        <v/>
      </c>
    </row>
    <row r="6489" spans="34:36" x14ac:dyDescent="0.35">
      <c r="AH6489" s="16" t="str">
        <f>IF(AND(B6489="Premier League",E6489="Live"),_xlfn.XLOOKUP(_xlfn.TEXTJOIN(" vs ",,C6489:D6489),Calendar!G:G,Calendar!B:B),IF(AND(B6489="Premier League",E6489="Highlights"),_xlfn.XLOOKUP(H6489,Calendar!O:O,Calendar!N:N,,-1),""))</f>
        <v/>
      </c>
      <c r="AI6489" s="61" t="str">
        <f>IF(AND(AH6489&lt;&gt;"",E6489="Live"),_xlfn.XLOOKUP(_xlfn.TEXTJOIN(" vs ",,C6489:D6489),Calendar!G:G,Calendar!K:K),"")</f>
        <v/>
      </c>
      <c r="AJ6489" s="61" t="str">
        <f>IF(AND(K6489&lt;&gt;"Match of the Day",K6489&lt;&gt;"Match of the Day 2",K6489&lt;&gt;"Match of the Day Repeat"),"",1+MAX($AJ$10:AJ6488))</f>
        <v/>
      </c>
    </row>
    <row r="6490" spans="34:36" x14ac:dyDescent="0.35">
      <c r="AH6490" s="16" t="str">
        <f>IF(AND(B6490="Premier League",E6490="Live"),_xlfn.XLOOKUP(_xlfn.TEXTJOIN(" vs ",,C6490:D6490),Calendar!G:G,Calendar!B:B),IF(AND(B6490="Premier League",E6490="Highlights"),_xlfn.XLOOKUP(H6490,Calendar!O:O,Calendar!N:N,,-1),""))</f>
        <v/>
      </c>
      <c r="AI6490" s="61" t="str">
        <f>IF(AND(AH6490&lt;&gt;"",E6490="Live"),_xlfn.XLOOKUP(_xlfn.TEXTJOIN(" vs ",,C6490:D6490),Calendar!G:G,Calendar!K:K),"")</f>
        <v/>
      </c>
      <c r="AJ6490" s="61" t="str">
        <f>IF(AND(K6490&lt;&gt;"Match of the Day",K6490&lt;&gt;"Match of the Day 2",K6490&lt;&gt;"Match of the Day Repeat"),"",1+MAX($AJ$10:AJ6489))</f>
        <v/>
      </c>
    </row>
    <row r="6491" spans="34:36" x14ac:dyDescent="0.35">
      <c r="AH6491" s="16" t="str">
        <f>IF(AND(B6491="Premier League",E6491="Live"),_xlfn.XLOOKUP(_xlfn.TEXTJOIN(" vs ",,C6491:D6491),Calendar!G:G,Calendar!B:B),IF(AND(B6491="Premier League",E6491="Highlights"),_xlfn.XLOOKUP(H6491,Calendar!O:O,Calendar!N:N,,-1),""))</f>
        <v/>
      </c>
      <c r="AI6491" s="61" t="str">
        <f>IF(AND(AH6491&lt;&gt;"",E6491="Live"),_xlfn.XLOOKUP(_xlfn.TEXTJOIN(" vs ",,C6491:D6491),Calendar!G:G,Calendar!K:K),"")</f>
        <v/>
      </c>
      <c r="AJ6491" s="61" t="str">
        <f>IF(AND(K6491&lt;&gt;"Match of the Day",K6491&lt;&gt;"Match of the Day 2",K6491&lt;&gt;"Match of the Day Repeat"),"",1+MAX($AJ$10:AJ6490))</f>
        <v/>
      </c>
    </row>
    <row r="6492" spans="34:36" x14ac:dyDescent="0.35">
      <c r="AH6492" s="16" t="str">
        <f>IF(AND(B6492="Premier League",E6492="Live"),_xlfn.XLOOKUP(_xlfn.TEXTJOIN(" vs ",,C6492:D6492),Calendar!G:G,Calendar!B:B),IF(AND(B6492="Premier League",E6492="Highlights"),_xlfn.XLOOKUP(H6492,Calendar!O:O,Calendar!N:N,,-1),""))</f>
        <v/>
      </c>
      <c r="AI6492" s="61" t="str">
        <f>IF(AND(AH6492&lt;&gt;"",E6492="Live"),_xlfn.XLOOKUP(_xlfn.TEXTJOIN(" vs ",,C6492:D6492),Calendar!G:G,Calendar!K:K),"")</f>
        <v/>
      </c>
      <c r="AJ6492" s="61" t="str">
        <f>IF(AND(K6492&lt;&gt;"Match of the Day",K6492&lt;&gt;"Match of the Day 2",K6492&lt;&gt;"Match of the Day Repeat"),"",1+MAX($AJ$10:AJ6491))</f>
        <v/>
      </c>
    </row>
    <row r="6493" spans="34:36" x14ac:dyDescent="0.35">
      <c r="AH6493" s="16" t="str">
        <f>IF(AND(B6493="Premier League",E6493="Live"),_xlfn.XLOOKUP(_xlfn.TEXTJOIN(" vs ",,C6493:D6493),Calendar!G:G,Calendar!B:B),IF(AND(B6493="Premier League",E6493="Highlights"),_xlfn.XLOOKUP(H6493,Calendar!O:O,Calendar!N:N,,-1),""))</f>
        <v/>
      </c>
      <c r="AI6493" s="61" t="str">
        <f>IF(AND(AH6493&lt;&gt;"",E6493="Live"),_xlfn.XLOOKUP(_xlfn.TEXTJOIN(" vs ",,C6493:D6493),Calendar!G:G,Calendar!K:K),"")</f>
        <v/>
      </c>
      <c r="AJ6493" s="61" t="str">
        <f>IF(AND(K6493&lt;&gt;"Match of the Day",K6493&lt;&gt;"Match of the Day 2",K6493&lt;&gt;"Match of the Day Repeat"),"",1+MAX($AJ$10:AJ6492))</f>
        <v/>
      </c>
    </row>
    <row r="6494" spans="34:36" x14ac:dyDescent="0.35">
      <c r="AH6494" s="16" t="str">
        <f>IF(AND(B6494="Premier League",E6494="Live"),_xlfn.XLOOKUP(_xlfn.TEXTJOIN(" vs ",,C6494:D6494),Calendar!G:G,Calendar!B:B),IF(AND(B6494="Premier League",E6494="Highlights"),_xlfn.XLOOKUP(H6494,Calendar!O:O,Calendar!N:N,,-1),""))</f>
        <v/>
      </c>
      <c r="AI6494" s="61" t="str">
        <f>IF(AND(AH6494&lt;&gt;"",E6494="Live"),_xlfn.XLOOKUP(_xlfn.TEXTJOIN(" vs ",,C6494:D6494),Calendar!G:G,Calendar!K:K),"")</f>
        <v/>
      </c>
      <c r="AJ6494" s="61" t="str">
        <f>IF(AND(K6494&lt;&gt;"Match of the Day",K6494&lt;&gt;"Match of the Day 2",K6494&lt;&gt;"Match of the Day Repeat"),"",1+MAX($AJ$10:AJ6493))</f>
        <v/>
      </c>
    </row>
    <row r="6495" spans="34:36" x14ac:dyDescent="0.35">
      <c r="AH6495" s="16" t="str">
        <f>IF(AND(B6495="Premier League",E6495="Live"),_xlfn.XLOOKUP(_xlfn.TEXTJOIN(" vs ",,C6495:D6495),Calendar!G:G,Calendar!B:B),IF(AND(B6495="Premier League",E6495="Highlights"),_xlfn.XLOOKUP(H6495,Calendar!O:O,Calendar!N:N,,-1),""))</f>
        <v/>
      </c>
      <c r="AI6495" s="61" t="str">
        <f>IF(AND(AH6495&lt;&gt;"",E6495="Live"),_xlfn.XLOOKUP(_xlfn.TEXTJOIN(" vs ",,C6495:D6495),Calendar!G:G,Calendar!K:K),"")</f>
        <v/>
      </c>
      <c r="AJ6495" s="61" t="str">
        <f>IF(AND(K6495&lt;&gt;"Match of the Day",K6495&lt;&gt;"Match of the Day 2",K6495&lt;&gt;"Match of the Day Repeat"),"",1+MAX($AJ$10:AJ6494))</f>
        <v/>
      </c>
    </row>
    <row r="6496" spans="34:36" x14ac:dyDescent="0.35">
      <c r="AH6496" s="16" t="str">
        <f>IF(AND(B6496="Premier League",E6496="Live"),_xlfn.XLOOKUP(_xlfn.TEXTJOIN(" vs ",,C6496:D6496),Calendar!G:G,Calendar!B:B),IF(AND(B6496="Premier League",E6496="Highlights"),_xlfn.XLOOKUP(H6496,Calendar!O:O,Calendar!N:N,,-1),""))</f>
        <v/>
      </c>
      <c r="AI6496" s="61" t="str">
        <f>IF(AND(AH6496&lt;&gt;"",E6496="Live"),_xlfn.XLOOKUP(_xlfn.TEXTJOIN(" vs ",,C6496:D6496),Calendar!G:G,Calendar!K:K),"")</f>
        <v/>
      </c>
      <c r="AJ6496" s="61" t="str">
        <f>IF(AND(K6496&lt;&gt;"Match of the Day",K6496&lt;&gt;"Match of the Day 2",K6496&lt;&gt;"Match of the Day Repeat"),"",1+MAX($AJ$10:AJ6495))</f>
        <v/>
      </c>
    </row>
    <row r="6497" spans="34:36" x14ac:dyDescent="0.35">
      <c r="AH6497" s="16" t="str">
        <f>IF(AND(B6497="Premier League",E6497="Live"),_xlfn.XLOOKUP(_xlfn.TEXTJOIN(" vs ",,C6497:D6497),Calendar!G:G,Calendar!B:B),IF(AND(B6497="Premier League",E6497="Highlights"),_xlfn.XLOOKUP(H6497,Calendar!O:O,Calendar!N:N,,-1),""))</f>
        <v/>
      </c>
      <c r="AI6497" s="61" t="str">
        <f>IF(AND(AH6497&lt;&gt;"",E6497="Live"),_xlfn.XLOOKUP(_xlfn.TEXTJOIN(" vs ",,C6497:D6497),Calendar!G:G,Calendar!K:K),"")</f>
        <v/>
      </c>
      <c r="AJ6497" s="61" t="str">
        <f>IF(AND(K6497&lt;&gt;"Match of the Day",K6497&lt;&gt;"Match of the Day 2",K6497&lt;&gt;"Match of the Day Repeat"),"",1+MAX($AJ$10:AJ6496))</f>
        <v/>
      </c>
    </row>
    <row r="6498" spans="34:36" x14ac:dyDescent="0.35">
      <c r="AH6498" s="16" t="str">
        <f>IF(AND(B6498="Premier League",E6498="Live"),_xlfn.XLOOKUP(_xlfn.TEXTJOIN(" vs ",,C6498:D6498),Calendar!G:G,Calendar!B:B),IF(AND(B6498="Premier League",E6498="Highlights"),_xlfn.XLOOKUP(H6498,Calendar!O:O,Calendar!N:N,,-1),""))</f>
        <v/>
      </c>
      <c r="AI6498" s="61" t="str">
        <f>IF(AND(AH6498&lt;&gt;"",E6498="Live"),_xlfn.XLOOKUP(_xlfn.TEXTJOIN(" vs ",,C6498:D6498),Calendar!G:G,Calendar!K:K),"")</f>
        <v/>
      </c>
      <c r="AJ6498" s="61" t="str">
        <f>IF(AND(K6498&lt;&gt;"Match of the Day",K6498&lt;&gt;"Match of the Day 2",K6498&lt;&gt;"Match of the Day Repeat"),"",1+MAX($AJ$10:AJ6497))</f>
        <v/>
      </c>
    </row>
    <row r="6499" spans="34:36" x14ac:dyDescent="0.35">
      <c r="AH6499" s="16" t="str">
        <f>IF(AND(B6499="Premier League",E6499="Live"),_xlfn.XLOOKUP(_xlfn.TEXTJOIN(" vs ",,C6499:D6499),Calendar!G:G,Calendar!B:B),IF(AND(B6499="Premier League",E6499="Highlights"),_xlfn.XLOOKUP(H6499,Calendar!O:O,Calendar!N:N,,-1),""))</f>
        <v/>
      </c>
      <c r="AI6499" s="61" t="str">
        <f>IF(AND(AH6499&lt;&gt;"",E6499="Live"),_xlfn.XLOOKUP(_xlfn.TEXTJOIN(" vs ",,C6499:D6499),Calendar!G:G,Calendar!K:K),"")</f>
        <v/>
      </c>
      <c r="AJ6499" s="61" t="str">
        <f>IF(AND(K6499&lt;&gt;"Match of the Day",K6499&lt;&gt;"Match of the Day 2",K6499&lt;&gt;"Match of the Day Repeat"),"",1+MAX($AJ$10:AJ6498))</f>
        <v/>
      </c>
    </row>
    <row r="6500" spans="34:36" x14ac:dyDescent="0.35">
      <c r="AH6500" s="16" t="str">
        <f>IF(AND(B6500="Premier League",E6500="Live"),_xlfn.XLOOKUP(_xlfn.TEXTJOIN(" vs ",,C6500:D6500),Calendar!G:G,Calendar!B:B),IF(AND(B6500="Premier League",E6500="Highlights"),_xlfn.XLOOKUP(H6500,Calendar!O:O,Calendar!N:N,,-1),""))</f>
        <v/>
      </c>
      <c r="AI6500" s="61" t="str">
        <f>IF(AND(AH6500&lt;&gt;"",E6500="Live"),_xlfn.XLOOKUP(_xlfn.TEXTJOIN(" vs ",,C6500:D6500),Calendar!G:G,Calendar!K:K),"")</f>
        <v/>
      </c>
      <c r="AJ6500" s="61" t="str">
        <f>IF(AND(K6500&lt;&gt;"Match of the Day",K6500&lt;&gt;"Match of the Day 2",K6500&lt;&gt;"Match of the Day Repeat"),"",1+MAX($AJ$10:AJ6499))</f>
        <v/>
      </c>
    </row>
    <row r="6501" spans="34:36" x14ac:dyDescent="0.35">
      <c r="AH6501" s="16" t="str">
        <f>IF(AND(B6501="Premier League",E6501="Live"),_xlfn.XLOOKUP(_xlfn.TEXTJOIN(" vs ",,C6501:D6501),Calendar!G:G,Calendar!B:B),IF(AND(B6501="Premier League",E6501="Highlights"),_xlfn.XLOOKUP(H6501,Calendar!O:O,Calendar!N:N,,-1),""))</f>
        <v/>
      </c>
      <c r="AI6501" s="61" t="str">
        <f>IF(AND(AH6501&lt;&gt;"",E6501="Live"),_xlfn.XLOOKUP(_xlfn.TEXTJOIN(" vs ",,C6501:D6501),Calendar!G:G,Calendar!K:K),"")</f>
        <v/>
      </c>
      <c r="AJ6501" s="61" t="str">
        <f>IF(AND(K6501&lt;&gt;"Match of the Day",K6501&lt;&gt;"Match of the Day 2",K6501&lt;&gt;"Match of the Day Repeat"),"",1+MAX($AJ$10:AJ6500))</f>
        <v/>
      </c>
    </row>
    <row r="6502" spans="34:36" x14ac:dyDescent="0.35">
      <c r="AH6502" s="16" t="str">
        <f>IF(AND(B6502="Premier League",E6502="Live"),_xlfn.XLOOKUP(_xlfn.TEXTJOIN(" vs ",,C6502:D6502),Calendar!G:G,Calendar!B:B),IF(AND(B6502="Premier League",E6502="Highlights"),_xlfn.XLOOKUP(H6502,Calendar!O:O,Calendar!N:N,,-1),""))</f>
        <v/>
      </c>
      <c r="AI6502" s="61" t="str">
        <f>IF(AND(AH6502&lt;&gt;"",E6502="Live"),_xlfn.XLOOKUP(_xlfn.TEXTJOIN(" vs ",,C6502:D6502),Calendar!G:G,Calendar!K:K),"")</f>
        <v/>
      </c>
      <c r="AJ6502" s="61" t="str">
        <f>IF(AND(K6502&lt;&gt;"Match of the Day",K6502&lt;&gt;"Match of the Day 2",K6502&lt;&gt;"Match of the Day Repeat"),"",1+MAX($AJ$10:AJ6501))</f>
        <v/>
      </c>
    </row>
    <row r="6503" spans="34:36" x14ac:dyDescent="0.35">
      <c r="AH6503" s="16" t="str">
        <f>IF(AND(B6503="Premier League",E6503="Live"),_xlfn.XLOOKUP(_xlfn.TEXTJOIN(" vs ",,C6503:D6503),Calendar!G:G,Calendar!B:B),IF(AND(B6503="Premier League",E6503="Highlights"),_xlfn.XLOOKUP(H6503,Calendar!O:O,Calendar!N:N,,-1),""))</f>
        <v/>
      </c>
      <c r="AI6503" s="61" t="str">
        <f>IF(AND(AH6503&lt;&gt;"",E6503="Live"),_xlfn.XLOOKUP(_xlfn.TEXTJOIN(" vs ",,C6503:D6503),Calendar!G:G,Calendar!K:K),"")</f>
        <v/>
      </c>
      <c r="AJ6503" s="61" t="str">
        <f>IF(AND(K6503&lt;&gt;"Match of the Day",K6503&lt;&gt;"Match of the Day 2",K6503&lt;&gt;"Match of the Day Repeat"),"",1+MAX($AJ$10:AJ6502))</f>
        <v/>
      </c>
    </row>
    <row r="6504" spans="34:36" x14ac:dyDescent="0.35">
      <c r="AH6504" s="16" t="str">
        <f>IF(AND(B6504="Premier League",E6504="Live"),_xlfn.XLOOKUP(_xlfn.TEXTJOIN(" vs ",,C6504:D6504),Calendar!G:G,Calendar!B:B),IF(AND(B6504="Premier League",E6504="Highlights"),_xlfn.XLOOKUP(H6504,Calendar!O:O,Calendar!N:N,,-1),""))</f>
        <v/>
      </c>
      <c r="AI6504" s="61" t="str">
        <f>IF(AND(AH6504&lt;&gt;"",E6504="Live"),_xlfn.XLOOKUP(_xlfn.TEXTJOIN(" vs ",,C6504:D6504),Calendar!G:G,Calendar!K:K),"")</f>
        <v/>
      </c>
      <c r="AJ6504" s="61" t="str">
        <f>IF(AND(K6504&lt;&gt;"Match of the Day",K6504&lt;&gt;"Match of the Day 2",K6504&lt;&gt;"Match of the Day Repeat"),"",1+MAX($AJ$10:AJ6503))</f>
        <v/>
      </c>
    </row>
    <row r="6505" spans="34:36" x14ac:dyDescent="0.35">
      <c r="AH6505" s="16" t="str">
        <f>IF(AND(B6505="Premier League",E6505="Live"),_xlfn.XLOOKUP(_xlfn.TEXTJOIN(" vs ",,C6505:D6505),Calendar!G:G,Calendar!B:B),IF(AND(B6505="Premier League",E6505="Highlights"),_xlfn.XLOOKUP(H6505,Calendar!O:O,Calendar!N:N,,-1),""))</f>
        <v/>
      </c>
      <c r="AI6505" s="61" t="str">
        <f>IF(AND(AH6505&lt;&gt;"",E6505="Live"),_xlfn.XLOOKUP(_xlfn.TEXTJOIN(" vs ",,C6505:D6505),Calendar!G:G,Calendar!K:K),"")</f>
        <v/>
      </c>
      <c r="AJ6505" s="61" t="str">
        <f>IF(AND(K6505&lt;&gt;"Match of the Day",K6505&lt;&gt;"Match of the Day 2",K6505&lt;&gt;"Match of the Day Repeat"),"",1+MAX($AJ$10:AJ6504))</f>
        <v/>
      </c>
    </row>
    <row r="6506" spans="34:36" x14ac:dyDescent="0.35">
      <c r="AH6506" s="16" t="str">
        <f>IF(AND(B6506="Premier League",E6506="Live"),_xlfn.XLOOKUP(_xlfn.TEXTJOIN(" vs ",,C6506:D6506),Calendar!G:G,Calendar!B:B),IF(AND(B6506="Premier League",E6506="Highlights"),_xlfn.XLOOKUP(H6506,Calendar!O:O,Calendar!N:N,,-1),""))</f>
        <v/>
      </c>
      <c r="AI6506" s="61" t="str">
        <f>IF(AND(AH6506&lt;&gt;"",E6506="Live"),_xlfn.XLOOKUP(_xlfn.TEXTJOIN(" vs ",,C6506:D6506),Calendar!G:G,Calendar!K:K),"")</f>
        <v/>
      </c>
      <c r="AJ6506" s="61" t="str">
        <f>IF(AND(K6506&lt;&gt;"Match of the Day",K6506&lt;&gt;"Match of the Day 2",K6506&lt;&gt;"Match of the Day Repeat"),"",1+MAX($AJ$10:AJ6505))</f>
        <v/>
      </c>
    </row>
    <row r="6507" spans="34:36" x14ac:dyDescent="0.35">
      <c r="AH6507" s="16" t="str">
        <f>IF(AND(B6507="Premier League",E6507="Live"),_xlfn.XLOOKUP(_xlfn.TEXTJOIN(" vs ",,C6507:D6507),Calendar!G:G,Calendar!B:B),IF(AND(B6507="Premier League",E6507="Highlights"),_xlfn.XLOOKUP(H6507,Calendar!O:O,Calendar!N:N,,-1),""))</f>
        <v/>
      </c>
      <c r="AI6507" s="61" t="str">
        <f>IF(AND(AH6507&lt;&gt;"",E6507="Live"),_xlfn.XLOOKUP(_xlfn.TEXTJOIN(" vs ",,C6507:D6507),Calendar!G:G,Calendar!K:K),"")</f>
        <v/>
      </c>
      <c r="AJ6507" s="61" t="str">
        <f>IF(AND(K6507&lt;&gt;"Match of the Day",K6507&lt;&gt;"Match of the Day 2",K6507&lt;&gt;"Match of the Day Repeat"),"",1+MAX($AJ$10:AJ6506))</f>
        <v/>
      </c>
    </row>
    <row r="6508" spans="34:36" x14ac:dyDescent="0.35">
      <c r="AH6508" s="16" t="str">
        <f>IF(AND(B6508="Premier League",E6508="Live"),_xlfn.XLOOKUP(_xlfn.TEXTJOIN(" vs ",,C6508:D6508),Calendar!G:G,Calendar!B:B),IF(AND(B6508="Premier League",E6508="Highlights"),_xlfn.XLOOKUP(H6508,Calendar!O:O,Calendar!N:N,,-1),""))</f>
        <v/>
      </c>
      <c r="AI6508" s="61" t="str">
        <f>IF(AND(AH6508&lt;&gt;"",E6508="Live"),_xlfn.XLOOKUP(_xlfn.TEXTJOIN(" vs ",,C6508:D6508),Calendar!G:G,Calendar!K:K),"")</f>
        <v/>
      </c>
      <c r="AJ6508" s="61" t="str">
        <f>IF(AND(K6508&lt;&gt;"Match of the Day",K6508&lt;&gt;"Match of the Day 2",K6508&lt;&gt;"Match of the Day Repeat"),"",1+MAX($AJ$10:AJ6507))</f>
        <v/>
      </c>
    </row>
    <row r="6509" spans="34:36" x14ac:dyDescent="0.35">
      <c r="AH6509" s="16" t="str">
        <f>IF(AND(B6509="Premier League",E6509="Live"),_xlfn.XLOOKUP(_xlfn.TEXTJOIN(" vs ",,C6509:D6509),Calendar!G:G,Calendar!B:B),IF(AND(B6509="Premier League",E6509="Highlights"),_xlfn.XLOOKUP(H6509,Calendar!O:O,Calendar!N:N,,-1),""))</f>
        <v/>
      </c>
      <c r="AI6509" s="61" t="str">
        <f>IF(AND(AH6509&lt;&gt;"",E6509="Live"),_xlfn.XLOOKUP(_xlfn.TEXTJOIN(" vs ",,C6509:D6509),Calendar!G:G,Calendar!K:K),"")</f>
        <v/>
      </c>
      <c r="AJ6509" s="61" t="str">
        <f>IF(AND(K6509&lt;&gt;"Match of the Day",K6509&lt;&gt;"Match of the Day 2",K6509&lt;&gt;"Match of the Day Repeat"),"",1+MAX($AJ$10:AJ6508))</f>
        <v/>
      </c>
    </row>
    <row r="6510" spans="34:36" x14ac:dyDescent="0.35">
      <c r="AH6510" s="16" t="str">
        <f>IF(AND(B6510="Premier League",E6510="Live"),_xlfn.XLOOKUP(_xlfn.TEXTJOIN(" vs ",,C6510:D6510),Calendar!G:G,Calendar!B:B),IF(AND(B6510="Premier League",E6510="Highlights"),_xlfn.XLOOKUP(H6510,Calendar!O:O,Calendar!N:N,,-1),""))</f>
        <v/>
      </c>
      <c r="AI6510" s="61" t="str">
        <f>IF(AND(AH6510&lt;&gt;"",E6510="Live"),_xlfn.XLOOKUP(_xlfn.TEXTJOIN(" vs ",,C6510:D6510),Calendar!G:G,Calendar!K:K),"")</f>
        <v/>
      </c>
      <c r="AJ6510" s="61" t="str">
        <f>IF(AND(K6510&lt;&gt;"Match of the Day",K6510&lt;&gt;"Match of the Day 2",K6510&lt;&gt;"Match of the Day Repeat"),"",1+MAX($AJ$10:AJ6509))</f>
        <v/>
      </c>
    </row>
    <row r="6511" spans="34:36" x14ac:dyDescent="0.35">
      <c r="AH6511" s="16" t="str">
        <f>IF(AND(B6511="Premier League",E6511="Live"),_xlfn.XLOOKUP(_xlfn.TEXTJOIN(" vs ",,C6511:D6511),Calendar!G:G,Calendar!B:B),IF(AND(B6511="Premier League",E6511="Highlights"),_xlfn.XLOOKUP(H6511,Calendar!O:O,Calendar!N:N,,-1),""))</f>
        <v/>
      </c>
      <c r="AI6511" s="61" t="str">
        <f>IF(AND(AH6511&lt;&gt;"",E6511="Live"),_xlfn.XLOOKUP(_xlfn.TEXTJOIN(" vs ",,C6511:D6511),Calendar!G:G,Calendar!K:K),"")</f>
        <v/>
      </c>
      <c r="AJ6511" s="61" t="str">
        <f>IF(AND(K6511&lt;&gt;"Match of the Day",K6511&lt;&gt;"Match of the Day 2",K6511&lt;&gt;"Match of the Day Repeat"),"",1+MAX($AJ$10:AJ6510))</f>
        <v/>
      </c>
    </row>
    <row r="6512" spans="34:36" x14ac:dyDescent="0.35">
      <c r="AH6512" s="16" t="str">
        <f>IF(AND(B6512="Premier League",E6512="Live"),_xlfn.XLOOKUP(_xlfn.TEXTJOIN(" vs ",,C6512:D6512),Calendar!G:G,Calendar!B:B),IF(AND(B6512="Premier League",E6512="Highlights"),_xlfn.XLOOKUP(H6512,Calendar!O:O,Calendar!N:N,,-1),""))</f>
        <v/>
      </c>
      <c r="AI6512" s="61" t="str">
        <f>IF(AND(AH6512&lt;&gt;"",E6512="Live"),_xlfn.XLOOKUP(_xlfn.TEXTJOIN(" vs ",,C6512:D6512),Calendar!G:G,Calendar!K:K),"")</f>
        <v/>
      </c>
      <c r="AJ6512" s="61" t="str">
        <f>IF(AND(K6512&lt;&gt;"Match of the Day",K6512&lt;&gt;"Match of the Day 2",K6512&lt;&gt;"Match of the Day Repeat"),"",1+MAX($AJ$10:AJ6511))</f>
        <v/>
      </c>
    </row>
    <row r="6513" spans="34:36" x14ac:dyDescent="0.35">
      <c r="AH6513" s="16" t="str">
        <f>IF(AND(B6513="Premier League",E6513="Live"),_xlfn.XLOOKUP(_xlfn.TEXTJOIN(" vs ",,C6513:D6513),Calendar!G:G,Calendar!B:B),IF(AND(B6513="Premier League",E6513="Highlights"),_xlfn.XLOOKUP(H6513,Calendar!O:O,Calendar!N:N,,-1),""))</f>
        <v/>
      </c>
      <c r="AI6513" s="61" t="str">
        <f>IF(AND(AH6513&lt;&gt;"",E6513="Live"),_xlfn.XLOOKUP(_xlfn.TEXTJOIN(" vs ",,C6513:D6513),Calendar!G:G,Calendar!K:K),"")</f>
        <v/>
      </c>
      <c r="AJ6513" s="61" t="str">
        <f>IF(AND(K6513&lt;&gt;"Match of the Day",K6513&lt;&gt;"Match of the Day 2",K6513&lt;&gt;"Match of the Day Repeat"),"",1+MAX($AJ$10:AJ6512))</f>
        <v/>
      </c>
    </row>
    <row r="6514" spans="34:36" x14ac:dyDescent="0.35">
      <c r="AH6514" s="16" t="str">
        <f>IF(AND(B6514="Premier League",E6514="Live"),_xlfn.XLOOKUP(_xlfn.TEXTJOIN(" vs ",,C6514:D6514),Calendar!G:G,Calendar!B:B),IF(AND(B6514="Premier League",E6514="Highlights"),_xlfn.XLOOKUP(H6514,Calendar!O:O,Calendar!N:N,,-1),""))</f>
        <v/>
      </c>
      <c r="AI6514" s="61" t="str">
        <f>IF(AND(AH6514&lt;&gt;"",E6514="Live"),_xlfn.XLOOKUP(_xlfn.TEXTJOIN(" vs ",,C6514:D6514),Calendar!G:G,Calendar!K:K),"")</f>
        <v/>
      </c>
      <c r="AJ6514" s="61" t="str">
        <f>IF(AND(K6514&lt;&gt;"Match of the Day",K6514&lt;&gt;"Match of the Day 2",K6514&lt;&gt;"Match of the Day Repeat"),"",1+MAX($AJ$10:AJ6513))</f>
        <v/>
      </c>
    </row>
    <row r="6515" spans="34:36" x14ac:dyDescent="0.35">
      <c r="AH6515" s="16" t="str">
        <f>IF(AND(B6515="Premier League",E6515="Live"),_xlfn.XLOOKUP(_xlfn.TEXTJOIN(" vs ",,C6515:D6515),Calendar!G:G,Calendar!B:B),IF(AND(B6515="Premier League",E6515="Highlights"),_xlfn.XLOOKUP(H6515,Calendar!O:O,Calendar!N:N,,-1),""))</f>
        <v/>
      </c>
      <c r="AI6515" s="61" t="str">
        <f>IF(AND(AH6515&lt;&gt;"",E6515="Live"),_xlfn.XLOOKUP(_xlfn.TEXTJOIN(" vs ",,C6515:D6515),Calendar!G:G,Calendar!K:K),"")</f>
        <v/>
      </c>
      <c r="AJ6515" s="61" t="str">
        <f>IF(AND(K6515&lt;&gt;"Match of the Day",K6515&lt;&gt;"Match of the Day 2",K6515&lt;&gt;"Match of the Day Repeat"),"",1+MAX($AJ$10:AJ6514))</f>
        <v/>
      </c>
    </row>
    <row r="6516" spans="34:36" x14ac:dyDescent="0.35">
      <c r="AH6516" s="16" t="str">
        <f>IF(AND(B6516="Premier League",E6516="Live"),_xlfn.XLOOKUP(_xlfn.TEXTJOIN(" vs ",,C6516:D6516),Calendar!G:G,Calendar!B:B),IF(AND(B6516="Premier League",E6516="Highlights"),_xlfn.XLOOKUP(H6516,Calendar!O:O,Calendar!N:N,,-1),""))</f>
        <v/>
      </c>
      <c r="AI6516" s="61" t="str">
        <f>IF(AND(AH6516&lt;&gt;"",E6516="Live"),_xlfn.XLOOKUP(_xlfn.TEXTJOIN(" vs ",,C6516:D6516),Calendar!G:G,Calendar!K:K),"")</f>
        <v/>
      </c>
      <c r="AJ6516" s="61" t="str">
        <f>IF(AND(K6516&lt;&gt;"Match of the Day",K6516&lt;&gt;"Match of the Day 2",K6516&lt;&gt;"Match of the Day Repeat"),"",1+MAX($AJ$10:AJ6515))</f>
        <v/>
      </c>
    </row>
    <row r="6517" spans="34:36" x14ac:dyDescent="0.35">
      <c r="AH6517" s="16" t="str">
        <f>IF(AND(B6517="Premier League",E6517="Live"),_xlfn.XLOOKUP(_xlfn.TEXTJOIN(" vs ",,C6517:D6517),Calendar!G:G,Calendar!B:B),IF(AND(B6517="Premier League",E6517="Highlights"),_xlfn.XLOOKUP(H6517,Calendar!O:O,Calendar!N:N,,-1),""))</f>
        <v/>
      </c>
      <c r="AI6517" s="61" t="str">
        <f>IF(AND(AH6517&lt;&gt;"",E6517="Live"),_xlfn.XLOOKUP(_xlfn.TEXTJOIN(" vs ",,C6517:D6517),Calendar!G:G,Calendar!K:K),"")</f>
        <v/>
      </c>
      <c r="AJ6517" s="61" t="str">
        <f>IF(AND(K6517&lt;&gt;"Match of the Day",K6517&lt;&gt;"Match of the Day 2",K6517&lt;&gt;"Match of the Day Repeat"),"",1+MAX($AJ$10:AJ6516))</f>
        <v/>
      </c>
    </row>
    <row r="6518" spans="34:36" x14ac:dyDescent="0.35">
      <c r="AH6518" s="16" t="str">
        <f>IF(AND(B6518="Premier League",E6518="Live"),_xlfn.XLOOKUP(_xlfn.TEXTJOIN(" vs ",,C6518:D6518),Calendar!G:G,Calendar!B:B),IF(AND(B6518="Premier League",E6518="Highlights"),_xlfn.XLOOKUP(H6518,Calendar!O:O,Calendar!N:N,,-1),""))</f>
        <v/>
      </c>
      <c r="AI6518" s="61" t="str">
        <f>IF(AND(AH6518&lt;&gt;"",E6518="Live"),_xlfn.XLOOKUP(_xlfn.TEXTJOIN(" vs ",,C6518:D6518),Calendar!G:G,Calendar!K:K),"")</f>
        <v/>
      </c>
      <c r="AJ6518" s="61" t="str">
        <f>IF(AND(K6518&lt;&gt;"Match of the Day",K6518&lt;&gt;"Match of the Day 2",K6518&lt;&gt;"Match of the Day Repeat"),"",1+MAX($AJ$10:AJ6517))</f>
        <v/>
      </c>
    </row>
    <row r="6519" spans="34:36" x14ac:dyDescent="0.35">
      <c r="AH6519" s="16" t="str">
        <f>IF(AND(B6519="Premier League",E6519="Live"),_xlfn.XLOOKUP(_xlfn.TEXTJOIN(" vs ",,C6519:D6519),Calendar!G:G,Calendar!B:B),IF(AND(B6519="Premier League",E6519="Highlights"),_xlfn.XLOOKUP(H6519,Calendar!O:O,Calendar!N:N,,-1),""))</f>
        <v/>
      </c>
      <c r="AI6519" s="61" t="str">
        <f>IF(AND(AH6519&lt;&gt;"",E6519="Live"),_xlfn.XLOOKUP(_xlfn.TEXTJOIN(" vs ",,C6519:D6519),Calendar!G:G,Calendar!K:K),"")</f>
        <v/>
      </c>
      <c r="AJ6519" s="61" t="str">
        <f>IF(AND(K6519&lt;&gt;"Match of the Day",K6519&lt;&gt;"Match of the Day 2",K6519&lt;&gt;"Match of the Day Repeat"),"",1+MAX($AJ$10:AJ6518))</f>
        <v/>
      </c>
    </row>
    <row r="6520" spans="34:36" x14ac:dyDescent="0.35">
      <c r="AH6520" s="16" t="str">
        <f>IF(AND(B6520="Premier League",E6520="Live"),_xlfn.XLOOKUP(_xlfn.TEXTJOIN(" vs ",,C6520:D6520),Calendar!G:G,Calendar!B:B),IF(AND(B6520="Premier League",E6520="Highlights"),_xlfn.XLOOKUP(H6520,Calendar!O:O,Calendar!N:N,,-1),""))</f>
        <v/>
      </c>
      <c r="AI6520" s="61" t="str">
        <f>IF(AND(AH6520&lt;&gt;"",E6520="Live"),_xlfn.XLOOKUP(_xlfn.TEXTJOIN(" vs ",,C6520:D6520),Calendar!G:G,Calendar!K:K),"")</f>
        <v/>
      </c>
      <c r="AJ6520" s="61" t="str">
        <f>IF(AND(K6520&lt;&gt;"Match of the Day",K6520&lt;&gt;"Match of the Day 2",K6520&lt;&gt;"Match of the Day Repeat"),"",1+MAX($AJ$10:AJ6519))</f>
        <v/>
      </c>
    </row>
    <row r="6521" spans="34:36" x14ac:dyDescent="0.35">
      <c r="AH6521" s="16" t="str">
        <f>IF(AND(B6521="Premier League",E6521="Live"),_xlfn.XLOOKUP(_xlfn.TEXTJOIN(" vs ",,C6521:D6521),Calendar!G:G,Calendar!B:B),IF(AND(B6521="Premier League",E6521="Highlights"),_xlfn.XLOOKUP(H6521,Calendar!O:O,Calendar!N:N,,-1),""))</f>
        <v/>
      </c>
      <c r="AI6521" s="61" t="str">
        <f>IF(AND(AH6521&lt;&gt;"",E6521="Live"),_xlfn.XLOOKUP(_xlfn.TEXTJOIN(" vs ",,C6521:D6521),Calendar!G:G,Calendar!K:K),"")</f>
        <v/>
      </c>
      <c r="AJ6521" s="61" t="str">
        <f>IF(AND(K6521&lt;&gt;"Match of the Day",K6521&lt;&gt;"Match of the Day 2",K6521&lt;&gt;"Match of the Day Repeat"),"",1+MAX($AJ$10:AJ6520))</f>
        <v/>
      </c>
    </row>
    <row r="6522" spans="34:36" x14ac:dyDescent="0.35">
      <c r="AH6522" s="16" t="str">
        <f>IF(AND(B6522="Premier League",E6522="Live"),_xlfn.XLOOKUP(_xlfn.TEXTJOIN(" vs ",,C6522:D6522),Calendar!G:G,Calendar!B:B),IF(AND(B6522="Premier League",E6522="Highlights"),_xlfn.XLOOKUP(H6522,Calendar!O:O,Calendar!N:N,,-1),""))</f>
        <v/>
      </c>
      <c r="AI6522" s="61" t="str">
        <f>IF(AND(AH6522&lt;&gt;"",E6522="Live"),_xlfn.XLOOKUP(_xlfn.TEXTJOIN(" vs ",,C6522:D6522),Calendar!G:G,Calendar!K:K),"")</f>
        <v/>
      </c>
      <c r="AJ6522" s="61" t="str">
        <f>IF(AND(K6522&lt;&gt;"Match of the Day",K6522&lt;&gt;"Match of the Day 2",K6522&lt;&gt;"Match of the Day Repeat"),"",1+MAX($AJ$10:AJ6521))</f>
        <v/>
      </c>
    </row>
    <row r="6523" spans="34:36" x14ac:dyDescent="0.35">
      <c r="AH6523" s="16" t="str">
        <f>IF(AND(B6523="Premier League",E6523="Live"),_xlfn.XLOOKUP(_xlfn.TEXTJOIN(" vs ",,C6523:D6523),Calendar!G:G,Calendar!B:B),IF(AND(B6523="Premier League",E6523="Highlights"),_xlfn.XLOOKUP(H6523,Calendar!O:O,Calendar!N:N,,-1),""))</f>
        <v/>
      </c>
      <c r="AI6523" s="61" t="str">
        <f>IF(AND(AH6523&lt;&gt;"",E6523="Live"),_xlfn.XLOOKUP(_xlfn.TEXTJOIN(" vs ",,C6523:D6523),Calendar!G:G,Calendar!K:K),"")</f>
        <v/>
      </c>
      <c r="AJ6523" s="61" t="str">
        <f>IF(AND(K6523&lt;&gt;"Match of the Day",K6523&lt;&gt;"Match of the Day 2",K6523&lt;&gt;"Match of the Day Repeat"),"",1+MAX($AJ$10:AJ6522))</f>
        <v/>
      </c>
    </row>
    <row r="6524" spans="34:36" x14ac:dyDescent="0.35">
      <c r="AH6524" s="16" t="str">
        <f>IF(AND(B6524="Premier League",E6524="Live"),_xlfn.XLOOKUP(_xlfn.TEXTJOIN(" vs ",,C6524:D6524),Calendar!G:G,Calendar!B:B),IF(AND(B6524="Premier League",E6524="Highlights"),_xlfn.XLOOKUP(H6524,Calendar!O:O,Calendar!N:N,,-1),""))</f>
        <v/>
      </c>
      <c r="AI6524" s="61" t="str">
        <f>IF(AND(AH6524&lt;&gt;"",E6524="Live"),_xlfn.XLOOKUP(_xlfn.TEXTJOIN(" vs ",,C6524:D6524),Calendar!G:G,Calendar!K:K),"")</f>
        <v/>
      </c>
      <c r="AJ6524" s="61" t="str">
        <f>IF(AND(K6524&lt;&gt;"Match of the Day",K6524&lt;&gt;"Match of the Day 2",K6524&lt;&gt;"Match of the Day Repeat"),"",1+MAX($AJ$10:AJ6523))</f>
        <v/>
      </c>
    </row>
    <row r="6525" spans="34:36" x14ac:dyDescent="0.35">
      <c r="AH6525" s="16" t="str">
        <f>IF(AND(B6525="Premier League",E6525="Live"),_xlfn.XLOOKUP(_xlfn.TEXTJOIN(" vs ",,C6525:D6525),Calendar!G:G,Calendar!B:B),IF(AND(B6525="Premier League",E6525="Highlights"),_xlfn.XLOOKUP(H6525,Calendar!O:O,Calendar!N:N,,-1),""))</f>
        <v/>
      </c>
      <c r="AI6525" s="61" t="str">
        <f>IF(AND(AH6525&lt;&gt;"",E6525="Live"),_xlfn.XLOOKUP(_xlfn.TEXTJOIN(" vs ",,C6525:D6525),Calendar!G:G,Calendar!K:K),"")</f>
        <v/>
      </c>
      <c r="AJ6525" s="61" t="str">
        <f>IF(AND(K6525&lt;&gt;"Match of the Day",K6525&lt;&gt;"Match of the Day 2",K6525&lt;&gt;"Match of the Day Repeat"),"",1+MAX($AJ$10:AJ6524))</f>
        <v/>
      </c>
    </row>
    <row r="6526" spans="34:36" x14ac:dyDescent="0.35">
      <c r="AH6526" s="16" t="str">
        <f>IF(AND(B6526="Premier League",E6526="Live"),_xlfn.XLOOKUP(_xlfn.TEXTJOIN(" vs ",,C6526:D6526),Calendar!G:G,Calendar!B:B),IF(AND(B6526="Premier League",E6526="Highlights"),_xlfn.XLOOKUP(H6526,Calendar!O:O,Calendar!N:N,,-1),""))</f>
        <v/>
      </c>
      <c r="AI6526" s="61" t="str">
        <f>IF(AND(AH6526&lt;&gt;"",E6526="Live"),_xlfn.XLOOKUP(_xlfn.TEXTJOIN(" vs ",,C6526:D6526),Calendar!G:G,Calendar!K:K),"")</f>
        <v/>
      </c>
      <c r="AJ6526" s="61" t="str">
        <f>IF(AND(K6526&lt;&gt;"Match of the Day",K6526&lt;&gt;"Match of the Day 2",K6526&lt;&gt;"Match of the Day Repeat"),"",1+MAX($AJ$10:AJ6525))</f>
        <v/>
      </c>
    </row>
    <row r="6527" spans="34:36" x14ac:dyDescent="0.35">
      <c r="AH6527" s="16" t="str">
        <f>IF(AND(B6527="Premier League",E6527="Live"),_xlfn.XLOOKUP(_xlfn.TEXTJOIN(" vs ",,C6527:D6527),Calendar!G:G,Calendar!B:B),IF(AND(B6527="Premier League",E6527="Highlights"),_xlfn.XLOOKUP(H6527,Calendar!O:O,Calendar!N:N,,-1),""))</f>
        <v/>
      </c>
      <c r="AI6527" s="61" t="str">
        <f>IF(AND(AH6527&lt;&gt;"",E6527="Live"),_xlfn.XLOOKUP(_xlfn.TEXTJOIN(" vs ",,C6527:D6527),Calendar!G:G,Calendar!K:K),"")</f>
        <v/>
      </c>
      <c r="AJ6527" s="61" t="str">
        <f>IF(AND(K6527&lt;&gt;"Match of the Day",K6527&lt;&gt;"Match of the Day 2",K6527&lt;&gt;"Match of the Day Repeat"),"",1+MAX($AJ$10:AJ6526))</f>
        <v/>
      </c>
    </row>
    <row r="6528" spans="34:36" x14ac:dyDescent="0.35">
      <c r="AH6528" s="16" t="str">
        <f>IF(AND(B6528="Premier League",E6528="Live"),_xlfn.XLOOKUP(_xlfn.TEXTJOIN(" vs ",,C6528:D6528),Calendar!G:G,Calendar!B:B),IF(AND(B6528="Premier League",E6528="Highlights"),_xlfn.XLOOKUP(H6528,Calendar!O:O,Calendar!N:N,,-1),""))</f>
        <v/>
      </c>
      <c r="AI6528" s="61" t="str">
        <f>IF(AND(AH6528&lt;&gt;"",E6528="Live"),_xlfn.XLOOKUP(_xlfn.TEXTJOIN(" vs ",,C6528:D6528),Calendar!G:G,Calendar!K:K),"")</f>
        <v/>
      </c>
      <c r="AJ6528" s="61" t="str">
        <f>IF(AND(K6528&lt;&gt;"Match of the Day",K6528&lt;&gt;"Match of the Day 2",K6528&lt;&gt;"Match of the Day Repeat"),"",1+MAX($AJ$10:AJ6527))</f>
        <v/>
      </c>
    </row>
    <row r="6529" spans="34:36" x14ac:dyDescent="0.35">
      <c r="AH6529" s="16" t="str">
        <f>IF(AND(B6529="Premier League",E6529="Live"),_xlfn.XLOOKUP(_xlfn.TEXTJOIN(" vs ",,C6529:D6529),Calendar!G:G,Calendar!B:B),IF(AND(B6529="Premier League",E6529="Highlights"),_xlfn.XLOOKUP(H6529,Calendar!O:O,Calendar!N:N,,-1),""))</f>
        <v/>
      </c>
      <c r="AI6529" s="61" t="str">
        <f>IF(AND(AH6529&lt;&gt;"",E6529="Live"),_xlfn.XLOOKUP(_xlfn.TEXTJOIN(" vs ",,C6529:D6529),Calendar!G:G,Calendar!K:K),"")</f>
        <v/>
      </c>
      <c r="AJ6529" s="61" t="str">
        <f>IF(AND(K6529&lt;&gt;"Match of the Day",K6529&lt;&gt;"Match of the Day 2",K6529&lt;&gt;"Match of the Day Repeat"),"",1+MAX($AJ$10:AJ6528))</f>
        <v/>
      </c>
    </row>
    <row r="6530" spans="34:36" x14ac:dyDescent="0.35">
      <c r="AH6530" s="16" t="str">
        <f>IF(AND(B6530="Premier League",E6530="Live"),_xlfn.XLOOKUP(_xlfn.TEXTJOIN(" vs ",,C6530:D6530),Calendar!G:G,Calendar!B:B),IF(AND(B6530="Premier League",E6530="Highlights"),_xlfn.XLOOKUP(H6530,Calendar!O:O,Calendar!N:N,,-1),""))</f>
        <v/>
      </c>
      <c r="AI6530" s="61" t="str">
        <f>IF(AND(AH6530&lt;&gt;"",E6530="Live"),_xlfn.XLOOKUP(_xlfn.TEXTJOIN(" vs ",,C6530:D6530),Calendar!G:G,Calendar!K:K),"")</f>
        <v/>
      </c>
      <c r="AJ6530" s="61" t="str">
        <f>IF(AND(K6530&lt;&gt;"Match of the Day",K6530&lt;&gt;"Match of the Day 2",K6530&lt;&gt;"Match of the Day Repeat"),"",1+MAX($AJ$10:AJ6529))</f>
        <v/>
      </c>
    </row>
    <row r="6531" spans="34:36" x14ac:dyDescent="0.35">
      <c r="AH6531" s="16" t="str">
        <f>IF(AND(B6531="Premier League",E6531="Live"),_xlfn.XLOOKUP(_xlfn.TEXTJOIN(" vs ",,C6531:D6531),Calendar!G:G,Calendar!B:B),IF(AND(B6531="Premier League",E6531="Highlights"),_xlfn.XLOOKUP(H6531,Calendar!O:O,Calendar!N:N,,-1),""))</f>
        <v/>
      </c>
      <c r="AI6531" s="61" t="str">
        <f>IF(AND(AH6531&lt;&gt;"",E6531="Live"),_xlfn.XLOOKUP(_xlfn.TEXTJOIN(" vs ",,C6531:D6531),Calendar!G:G,Calendar!K:K),"")</f>
        <v/>
      </c>
      <c r="AJ6531" s="61" t="str">
        <f>IF(AND(K6531&lt;&gt;"Match of the Day",K6531&lt;&gt;"Match of the Day 2",K6531&lt;&gt;"Match of the Day Repeat"),"",1+MAX($AJ$10:AJ6530))</f>
        <v/>
      </c>
    </row>
    <row r="6532" spans="34:36" x14ac:dyDescent="0.35">
      <c r="AH6532" s="16" t="str">
        <f>IF(AND(B6532="Premier League",E6532="Live"),_xlfn.XLOOKUP(_xlfn.TEXTJOIN(" vs ",,C6532:D6532),Calendar!G:G,Calendar!B:B),IF(AND(B6532="Premier League",E6532="Highlights"),_xlfn.XLOOKUP(H6532,Calendar!O:O,Calendar!N:N,,-1),""))</f>
        <v/>
      </c>
      <c r="AI6532" s="61" t="str">
        <f>IF(AND(AH6532&lt;&gt;"",E6532="Live"),_xlfn.XLOOKUP(_xlfn.TEXTJOIN(" vs ",,C6532:D6532),Calendar!G:G,Calendar!K:K),"")</f>
        <v/>
      </c>
      <c r="AJ6532" s="61" t="str">
        <f>IF(AND(K6532&lt;&gt;"Match of the Day",K6532&lt;&gt;"Match of the Day 2",K6532&lt;&gt;"Match of the Day Repeat"),"",1+MAX($AJ$10:AJ6531))</f>
        <v/>
      </c>
    </row>
    <row r="6533" spans="34:36" x14ac:dyDescent="0.35">
      <c r="AH6533" s="16" t="str">
        <f>IF(AND(B6533="Premier League",E6533="Live"),_xlfn.XLOOKUP(_xlfn.TEXTJOIN(" vs ",,C6533:D6533),Calendar!G:G,Calendar!B:B),IF(AND(B6533="Premier League",E6533="Highlights"),_xlfn.XLOOKUP(H6533,Calendar!O:O,Calendar!N:N,,-1),""))</f>
        <v/>
      </c>
      <c r="AI6533" s="61" t="str">
        <f>IF(AND(AH6533&lt;&gt;"",E6533="Live"),_xlfn.XLOOKUP(_xlfn.TEXTJOIN(" vs ",,C6533:D6533),Calendar!G:G,Calendar!K:K),"")</f>
        <v/>
      </c>
      <c r="AJ6533" s="61" t="str">
        <f>IF(AND(K6533&lt;&gt;"Match of the Day",K6533&lt;&gt;"Match of the Day 2",K6533&lt;&gt;"Match of the Day Repeat"),"",1+MAX($AJ$10:AJ6532))</f>
        <v/>
      </c>
    </row>
    <row r="6534" spans="34:36" x14ac:dyDescent="0.35">
      <c r="AH6534" s="16" t="str">
        <f>IF(AND(B6534="Premier League",E6534="Live"),_xlfn.XLOOKUP(_xlfn.TEXTJOIN(" vs ",,C6534:D6534),Calendar!G:G,Calendar!B:B),IF(AND(B6534="Premier League",E6534="Highlights"),_xlfn.XLOOKUP(H6534,Calendar!O:O,Calendar!N:N,,-1),""))</f>
        <v/>
      </c>
      <c r="AI6534" s="61" t="str">
        <f>IF(AND(AH6534&lt;&gt;"",E6534="Live"),_xlfn.XLOOKUP(_xlfn.TEXTJOIN(" vs ",,C6534:D6534),Calendar!G:G,Calendar!K:K),"")</f>
        <v/>
      </c>
      <c r="AJ6534" s="61" t="str">
        <f>IF(AND(K6534&lt;&gt;"Match of the Day",K6534&lt;&gt;"Match of the Day 2",K6534&lt;&gt;"Match of the Day Repeat"),"",1+MAX($AJ$10:AJ6533))</f>
        <v/>
      </c>
    </row>
    <row r="6535" spans="34:36" x14ac:dyDescent="0.35">
      <c r="AH6535" s="16" t="str">
        <f>IF(AND(B6535="Premier League",E6535="Live"),_xlfn.XLOOKUP(_xlfn.TEXTJOIN(" vs ",,C6535:D6535),Calendar!G:G,Calendar!B:B),IF(AND(B6535="Premier League",E6535="Highlights"),_xlfn.XLOOKUP(H6535,Calendar!O:O,Calendar!N:N,,-1),""))</f>
        <v/>
      </c>
      <c r="AI6535" s="61" t="str">
        <f>IF(AND(AH6535&lt;&gt;"",E6535="Live"),_xlfn.XLOOKUP(_xlfn.TEXTJOIN(" vs ",,C6535:D6535),Calendar!G:G,Calendar!K:K),"")</f>
        <v/>
      </c>
      <c r="AJ6535" s="61" t="str">
        <f>IF(AND(K6535&lt;&gt;"Match of the Day",K6535&lt;&gt;"Match of the Day 2",K6535&lt;&gt;"Match of the Day Repeat"),"",1+MAX($AJ$10:AJ6534))</f>
        <v/>
      </c>
    </row>
    <row r="6536" spans="34:36" x14ac:dyDescent="0.35">
      <c r="AH6536" s="16" t="str">
        <f>IF(AND(B6536="Premier League",E6536="Live"),_xlfn.XLOOKUP(_xlfn.TEXTJOIN(" vs ",,C6536:D6536),Calendar!G:G,Calendar!B:B),IF(AND(B6536="Premier League",E6536="Highlights"),_xlfn.XLOOKUP(H6536,Calendar!O:O,Calendar!N:N,,-1),""))</f>
        <v/>
      </c>
      <c r="AI6536" s="61" t="str">
        <f>IF(AND(AH6536&lt;&gt;"",E6536="Live"),_xlfn.XLOOKUP(_xlfn.TEXTJOIN(" vs ",,C6536:D6536),Calendar!G:G,Calendar!K:K),"")</f>
        <v/>
      </c>
      <c r="AJ6536" s="61" t="str">
        <f>IF(AND(K6536&lt;&gt;"Match of the Day",K6536&lt;&gt;"Match of the Day 2",K6536&lt;&gt;"Match of the Day Repeat"),"",1+MAX($AJ$10:AJ6535))</f>
        <v/>
      </c>
    </row>
    <row r="6537" spans="34:36" x14ac:dyDescent="0.35">
      <c r="AH6537" s="16" t="str">
        <f>IF(AND(B6537="Premier League",E6537="Live"),_xlfn.XLOOKUP(_xlfn.TEXTJOIN(" vs ",,C6537:D6537),Calendar!G:G,Calendar!B:B),IF(AND(B6537="Premier League",E6537="Highlights"),_xlfn.XLOOKUP(H6537,Calendar!O:O,Calendar!N:N,,-1),""))</f>
        <v/>
      </c>
      <c r="AI6537" s="61" t="str">
        <f>IF(AND(AH6537&lt;&gt;"",E6537="Live"),_xlfn.XLOOKUP(_xlfn.TEXTJOIN(" vs ",,C6537:D6537),Calendar!G:G,Calendar!K:K),"")</f>
        <v/>
      </c>
      <c r="AJ6537" s="61" t="str">
        <f>IF(AND(K6537&lt;&gt;"Match of the Day",K6537&lt;&gt;"Match of the Day 2",K6537&lt;&gt;"Match of the Day Repeat"),"",1+MAX($AJ$10:AJ6536))</f>
        <v/>
      </c>
    </row>
    <row r="6538" spans="34:36" x14ac:dyDescent="0.35">
      <c r="AH6538" s="16" t="str">
        <f>IF(AND(B6538="Premier League",E6538="Live"),_xlfn.XLOOKUP(_xlfn.TEXTJOIN(" vs ",,C6538:D6538),Calendar!G:G,Calendar!B:B),IF(AND(B6538="Premier League",E6538="Highlights"),_xlfn.XLOOKUP(H6538,Calendar!O:O,Calendar!N:N,,-1),""))</f>
        <v/>
      </c>
      <c r="AI6538" s="61" t="str">
        <f>IF(AND(AH6538&lt;&gt;"",E6538="Live"),_xlfn.XLOOKUP(_xlfn.TEXTJOIN(" vs ",,C6538:D6538),Calendar!G:G,Calendar!K:K),"")</f>
        <v/>
      </c>
      <c r="AJ6538" s="61" t="str">
        <f>IF(AND(K6538&lt;&gt;"Match of the Day",K6538&lt;&gt;"Match of the Day 2",K6538&lt;&gt;"Match of the Day Repeat"),"",1+MAX($AJ$10:AJ6537))</f>
        <v/>
      </c>
    </row>
    <row r="6539" spans="34:36" x14ac:dyDescent="0.35">
      <c r="AH6539" s="16" t="str">
        <f>IF(AND(B6539="Premier League",E6539="Live"),_xlfn.XLOOKUP(_xlfn.TEXTJOIN(" vs ",,C6539:D6539),Calendar!G:G,Calendar!B:B),IF(AND(B6539="Premier League",E6539="Highlights"),_xlfn.XLOOKUP(H6539,Calendar!O:O,Calendar!N:N,,-1),""))</f>
        <v/>
      </c>
      <c r="AI6539" s="61" t="str">
        <f>IF(AND(AH6539&lt;&gt;"",E6539="Live"),_xlfn.XLOOKUP(_xlfn.TEXTJOIN(" vs ",,C6539:D6539),Calendar!G:G,Calendar!K:K),"")</f>
        <v/>
      </c>
      <c r="AJ6539" s="61" t="str">
        <f>IF(AND(K6539&lt;&gt;"Match of the Day",K6539&lt;&gt;"Match of the Day 2",K6539&lt;&gt;"Match of the Day Repeat"),"",1+MAX($AJ$10:AJ6538))</f>
        <v/>
      </c>
    </row>
    <row r="6540" spans="34:36" x14ac:dyDescent="0.35">
      <c r="AH6540" s="16" t="str">
        <f>IF(AND(B6540="Premier League",E6540="Live"),_xlfn.XLOOKUP(_xlfn.TEXTJOIN(" vs ",,C6540:D6540),Calendar!G:G,Calendar!B:B),IF(AND(B6540="Premier League",E6540="Highlights"),_xlfn.XLOOKUP(H6540,Calendar!O:O,Calendar!N:N,,-1),""))</f>
        <v/>
      </c>
      <c r="AI6540" s="61" t="str">
        <f>IF(AND(AH6540&lt;&gt;"",E6540="Live"),_xlfn.XLOOKUP(_xlfn.TEXTJOIN(" vs ",,C6540:D6540),Calendar!G:G,Calendar!K:K),"")</f>
        <v/>
      </c>
      <c r="AJ6540" s="61" t="str">
        <f>IF(AND(K6540&lt;&gt;"Match of the Day",K6540&lt;&gt;"Match of the Day 2",K6540&lt;&gt;"Match of the Day Repeat"),"",1+MAX($AJ$10:AJ6539))</f>
        <v/>
      </c>
    </row>
    <row r="6541" spans="34:36" x14ac:dyDescent="0.35">
      <c r="AH6541" s="16" t="str">
        <f>IF(AND(B6541="Premier League",E6541="Live"),_xlfn.XLOOKUP(_xlfn.TEXTJOIN(" vs ",,C6541:D6541),Calendar!G:G,Calendar!B:B),IF(AND(B6541="Premier League",E6541="Highlights"),_xlfn.XLOOKUP(H6541,Calendar!O:O,Calendar!N:N,,-1),""))</f>
        <v/>
      </c>
      <c r="AI6541" s="61" t="str">
        <f>IF(AND(AH6541&lt;&gt;"",E6541="Live"),_xlfn.XLOOKUP(_xlfn.TEXTJOIN(" vs ",,C6541:D6541),Calendar!G:G,Calendar!K:K),"")</f>
        <v/>
      </c>
      <c r="AJ6541" s="61" t="str">
        <f>IF(AND(K6541&lt;&gt;"Match of the Day",K6541&lt;&gt;"Match of the Day 2",K6541&lt;&gt;"Match of the Day Repeat"),"",1+MAX($AJ$10:AJ6540))</f>
        <v/>
      </c>
    </row>
    <row r="6542" spans="34:36" x14ac:dyDescent="0.35">
      <c r="AH6542" s="16" t="str">
        <f>IF(AND(B6542="Premier League",E6542="Live"),_xlfn.XLOOKUP(_xlfn.TEXTJOIN(" vs ",,C6542:D6542),Calendar!G:G,Calendar!B:B),IF(AND(B6542="Premier League",E6542="Highlights"),_xlfn.XLOOKUP(H6542,Calendar!O:O,Calendar!N:N,,-1),""))</f>
        <v/>
      </c>
      <c r="AI6542" s="61" t="str">
        <f>IF(AND(AH6542&lt;&gt;"",E6542="Live"),_xlfn.XLOOKUP(_xlfn.TEXTJOIN(" vs ",,C6542:D6542),Calendar!G:G,Calendar!K:K),"")</f>
        <v/>
      </c>
      <c r="AJ6542" s="61" t="str">
        <f>IF(AND(K6542&lt;&gt;"Match of the Day",K6542&lt;&gt;"Match of the Day 2",K6542&lt;&gt;"Match of the Day Repeat"),"",1+MAX($AJ$10:AJ6541))</f>
        <v/>
      </c>
    </row>
    <row r="6543" spans="34:36" x14ac:dyDescent="0.35">
      <c r="AH6543" s="16" t="str">
        <f>IF(AND(B6543="Premier League",E6543="Live"),_xlfn.XLOOKUP(_xlfn.TEXTJOIN(" vs ",,C6543:D6543),Calendar!G:G,Calendar!B:B),IF(AND(B6543="Premier League",E6543="Highlights"),_xlfn.XLOOKUP(H6543,Calendar!O:O,Calendar!N:N,,-1),""))</f>
        <v/>
      </c>
      <c r="AI6543" s="61" t="str">
        <f>IF(AND(AH6543&lt;&gt;"",E6543="Live"),_xlfn.XLOOKUP(_xlfn.TEXTJOIN(" vs ",,C6543:D6543),Calendar!G:G,Calendar!K:K),"")</f>
        <v/>
      </c>
      <c r="AJ6543" s="61" t="str">
        <f>IF(AND(K6543&lt;&gt;"Match of the Day",K6543&lt;&gt;"Match of the Day 2",K6543&lt;&gt;"Match of the Day Repeat"),"",1+MAX($AJ$10:AJ6542))</f>
        <v/>
      </c>
    </row>
    <row r="6544" spans="34:36" x14ac:dyDescent="0.35">
      <c r="AH6544" s="16" t="str">
        <f>IF(AND(B6544="Premier League",E6544="Live"),_xlfn.XLOOKUP(_xlfn.TEXTJOIN(" vs ",,C6544:D6544),Calendar!G:G,Calendar!B:B),IF(AND(B6544="Premier League",E6544="Highlights"),_xlfn.XLOOKUP(H6544,Calendar!O:O,Calendar!N:N,,-1),""))</f>
        <v/>
      </c>
      <c r="AI6544" s="61" t="str">
        <f>IF(AND(AH6544&lt;&gt;"",E6544="Live"),_xlfn.XLOOKUP(_xlfn.TEXTJOIN(" vs ",,C6544:D6544),Calendar!G:G,Calendar!K:K),"")</f>
        <v/>
      </c>
      <c r="AJ6544" s="61" t="str">
        <f>IF(AND(K6544&lt;&gt;"Match of the Day",K6544&lt;&gt;"Match of the Day 2",K6544&lt;&gt;"Match of the Day Repeat"),"",1+MAX($AJ$10:AJ6543))</f>
        <v/>
      </c>
    </row>
    <row r="6545" spans="34:36" x14ac:dyDescent="0.35">
      <c r="AH6545" s="16" t="str">
        <f>IF(AND(B6545="Premier League",E6545="Live"),_xlfn.XLOOKUP(_xlfn.TEXTJOIN(" vs ",,C6545:D6545),Calendar!G:G,Calendar!B:B),IF(AND(B6545="Premier League",E6545="Highlights"),_xlfn.XLOOKUP(H6545,Calendar!O:O,Calendar!N:N,,-1),""))</f>
        <v/>
      </c>
      <c r="AI6545" s="61" t="str">
        <f>IF(AND(AH6545&lt;&gt;"",E6545="Live"),_xlfn.XLOOKUP(_xlfn.TEXTJOIN(" vs ",,C6545:D6545),Calendar!G:G,Calendar!K:K),"")</f>
        <v/>
      </c>
      <c r="AJ6545" s="61" t="str">
        <f>IF(AND(K6545&lt;&gt;"Match of the Day",K6545&lt;&gt;"Match of the Day 2",K6545&lt;&gt;"Match of the Day Repeat"),"",1+MAX($AJ$10:AJ6544))</f>
        <v/>
      </c>
    </row>
    <row r="6546" spans="34:36" x14ac:dyDescent="0.35">
      <c r="AH6546" s="16" t="str">
        <f>IF(AND(B6546="Premier League",E6546="Live"),_xlfn.XLOOKUP(_xlfn.TEXTJOIN(" vs ",,C6546:D6546),Calendar!G:G,Calendar!B:B),IF(AND(B6546="Premier League",E6546="Highlights"),_xlfn.XLOOKUP(H6546,Calendar!O:O,Calendar!N:N,,-1),""))</f>
        <v/>
      </c>
      <c r="AI6546" s="61" t="str">
        <f>IF(AND(AH6546&lt;&gt;"",E6546="Live"),_xlfn.XLOOKUP(_xlfn.TEXTJOIN(" vs ",,C6546:D6546),Calendar!G:G,Calendar!K:K),"")</f>
        <v/>
      </c>
      <c r="AJ6546" s="61" t="str">
        <f>IF(AND(K6546&lt;&gt;"Match of the Day",K6546&lt;&gt;"Match of the Day 2",K6546&lt;&gt;"Match of the Day Repeat"),"",1+MAX($AJ$10:AJ6545))</f>
        <v/>
      </c>
    </row>
    <row r="6547" spans="34:36" x14ac:dyDescent="0.35">
      <c r="AH6547" s="16" t="str">
        <f>IF(AND(B6547="Premier League",E6547="Live"),_xlfn.XLOOKUP(_xlfn.TEXTJOIN(" vs ",,C6547:D6547),Calendar!G:G,Calendar!B:B),IF(AND(B6547="Premier League",E6547="Highlights"),_xlfn.XLOOKUP(H6547,Calendar!O:O,Calendar!N:N,,-1),""))</f>
        <v/>
      </c>
      <c r="AI6547" s="61" t="str">
        <f>IF(AND(AH6547&lt;&gt;"",E6547="Live"),_xlfn.XLOOKUP(_xlfn.TEXTJOIN(" vs ",,C6547:D6547),Calendar!G:G,Calendar!K:K),"")</f>
        <v/>
      </c>
      <c r="AJ6547" s="61" t="str">
        <f>IF(AND(K6547&lt;&gt;"Match of the Day",K6547&lt;&gt;"Match of the Day 2",K6547&lt;&gt;"Match of the Day Repeat"),"",1+MAX($AJ$10:AJ6546))</f>
        <v/>
      </c>
    </row>
    <row r="6548" spans="34:36" x14ac:dyDescent="0.35">
      <c r="AH6548" s="16" t="str">
        <f>IF(AND(B6548="Premier League",E6548="Live"),_xlfn.XLOOKUP(_xlfn.TEXTJOIN(" vs ",,C6548:D6548),Calendar!G:G,Calendar!B:B),IF(AND(B6548="Premier League",E6548="Highlights"),_xlfn.XLOOKUP(H6548,Calendar!O:O,Calendar!N:N,,-1),""))</f>
        <v/>
      </c>
      <c r="AI6548" s="61" t="str">
        <f>IF(AND(AH6548&lt;&gt;"",E6548="Live"),_xlfn.XLOOKUP(_xlfn.TEXTJOIN(" vs ",,C6548:D6548),Calendar!G:G,Calendar!K:K),"")</f>
        <v/>
      </c>
      <c r="AJ6548" s="61" t="str">
        <f>IF(AND(K6548&lt;&gt;"Match of the Day",K6548&lt;&gt;"Match of the Day 2",K6548&lt;&gt;"Match of the Day Repeat"),"",1+MAX($AJ$10:AJ6547))</f>
        <v/>
      </c>
    </row>
    <row r="6549" spans="34:36" x14ac:dyDescent="0.35">
      <c r="AH6549" s="16" t="str">
        <f>IF(AND(B6549="Premier League",E6549="Live"),_xlfn.XLOOKUP(_xlfn.TEXTJOIN(" vs ",,C6549:D6549),Calendar!G:G,Calendar!B:B),IF(AND(B6549="Premier League",E6549="Highlights"),_xlfn.XLOOKUP(H6549,Calendar!O:O,Calendar!N:N,,-1),""))</f>
        <v/>
      </c>
      <c r="AI6549" s="61" t="str">
        <f>IF(AND(AH6549&lt;&gt;"",E6549="Live"),_xlfn.XLOOKUP(_xlfn.TEXTJOIN(" vs ",,C6549:D6549),Calendar!G:G,Calendar!K:K),"")</f>
        <v/>
      </c>
      <c r="AJ6549" s="61" t="str">
        <f>IF(AND(K6549&lt;&gt;"Match of the Day",K6549&lt;&gt;"Match of the Day 2",K6549&lt;&gt;"Match of the Day Repeat"),"",1+MAX($AJ$10:AJ6548))</f>
        <v/>
      </c>
    </row>
    <row r="6550" spans="34:36" x14ac:dyDescent="0.35">
      <c r="AH6550" s="16" t="str">
        <f>IF(AND(B6550="Premier League",E6550="Live"),_xlfn.XLOOKUP(_xlfn.TEXTJOIN(" vs ",,C6550:D6550),Calendar!G:G,Calendar!B:B),IF(AND(B6550="Premier League",E6550="Highlights"),_xlfn.XLOOKUP(H6550,Calendar!O:O,Calendar!N:N,,-1),""))</f>
        <v/>
      </c>
      <c r="AI6550" s="61" t="str">
        <f>IF(AND(AH6550&lt;&gt;"",E6550="Live"),_xlfn.XLOOKUP(_xlfn.TEXTJOIN(" vs ",,C6550:D6550),Calendar!G:G,Calendar!K:K),"")</f>
        <v/>
      </c>
      <c r="AJ6550" s="61" t="str">
        <f>IF(AND(K6550&lt;&gt;"Match of the Day",K6550&lt;&gt;"Match of the Day 2",K6550&lt;&gt;"Match of the Day Repeat"),"",1+MAX($AJ$10:AJ6549))</f>
        <v/>
      </c>
    </row>
    <row r="6551" spans="34:36" x14ac:dyDescent="0.35">
      <c r="AH6551" s="16" t="str">
        <f>IF(AND(B6551="Premier League",E6551="Live"),_xlfn.XLOOKUP(_xlfn.TEXTJOIN(" vs ",,C6551:D6551),Calendar!G:G,Calendar!B:B),IF(AND(B6551="Premier League",E6551="Highlights"),_xlfn.XLOOKUP(H6551,Calendar!O:O,Calendar!N:N,,-1),""))</f>
        <v/>
      </c>
      <c r="AI6551" s="61" t="str">
        <f>IF(AND(AH6551&lt;&gt;"",E6551="Live"),_xlfn.XLOOKUP(_xlfn.TEXTJOIN(" vs ",,C6551:D6551),Calendar!G:G,Calendar!K:K),"")</f>
        <v/>
      </c>
      <c r="AJ6551" s="61" t="str">
        <f>IF(AND(K6551&lt;&gt;"Match of the Day",K6551&lt;&gt;"Match of the Day 2",K6551&lt;&gt;"Match of the Day Repeat"),"",1+MAX($AJ$10:AJ6550))</f>
        <v/>
      </c>
    </row>
    <row r="6552" spans="34:36" x14ac:dyDescent="0.35">
      <c r="AH6552" s="16" t="str">
        <f>IF(AND(B6552="Premier League",E6552="Live"),_xlfn.XLOOKUP(_xlfn.TEXTJOIN(" vs ",,C6552:D6552),Calendar!G:G,Calendar!B:B),IF(AND(B6552="Premier League",E6552="Highlights"),_xlfn.XLOOKUP(H6552,Calendar!O:O,Calendar!N:N,,-1),""))</f>
        <v/>
      </c>
      <c r="AI6552" s="61" t="str">
        <f>IF(AND(AH6552&lt;&gt;"",E6552="Live"),_xlfn.XLOOKUP(_xlfn.TEXTJOIN(" vs ",,C6552:D6552),Calendar!G:G,Calendar!K:K),"")</f>
        <v/>
      </c>
      <c r="AJ6552" s="61" t="str">
        <f>IF(AND(K6552&lt;&gt;"Match of the Day",K6552&lt;&gt;"Match of the Day 2",K6552&lt;&gt;"Match of the Day Repeat"),"",1+MAX($AJ$10:AJ6551))</f>
        <v/>
      </c>
    </row>
    <row r="6553" spans="34:36" x14ac:dyDescent="0.35">
      <c r="AH6553" s="16" t="str">
        <f>IF(AND(B6553="Premier League",E6553="Live"),_xlfn.XLOOKUP(_xlfn.TEXTJOIN(" vs ",,C6553:D6553),Calendar!G:G,Calendar!B:B),IF(AND(B6553="Premier League",E6553="Highlights"),_xlfn.XLOOKUP(H6553,Calendar!O:O,Calendar!N:N,,-1),""))</f>
        <v/>
      </c>
      <c r="AI6553" s="61" t="str">
        <f>IF(AND(AH6553&lt;&gt;"",E6553="Live"),_xlfn.XLOOKUP(_xlfn.TEXTJOIN(" vs ",,C6553:D6553),Calendar!G:G,Calendar!K:K),"")</f>
        <v/>
      </c>
      <c r="AJ6553" s="61" t="str">
        <f>IF(AND(K6553&lt;&gt;"Match of the Day",K6553&lt;&gt;"Match of the Day 2",K6553&lt;&gt;"Match of the Day Repeat"),"",1+MAX($AJ$10:AJ6552))</f>
        <v/>
      </c>
    </row>
    <row r="6554" spans="34:36" x14ac:dyDescent="0.35">
      <c r="AH6554" s="16" t="str">
        <f>IF(AND(B6554="Premier League",E6554="Live"),_xlfn.XLOOKUP(_xlfn.TEXTJOIN(" vs ",,C6554:D6554),Calendar!G:G,Calendar!B:B),IF(AND(B6554="Premier League",E6554="Highlights"),_xlfn.XLOOKUP(H6554,Calendar!O:O,Calendar!N:N,,-1),""))</f>
        <v/>
      </c>
      <c r="AI6554" s="61" t="str">
        <f>IF(AND(AH6554&lt;&gt;"",E6554="Live"),_xlfn.XLOOKUP(_xlfn.TEXTJOIN(" vs ",,C6554:D6554),Calendar!G:G,Calendar!K:K),"")</f>
        <v/>
      </c>
      <c r="AJ6554" s="61" t="str">
        <f>IF(AND(K6554&lt;&gt;"Match of the Day",K6554&lt;&gt;"Match of the Day 2",K6554&lt;&gt;"Match of the Day Repeat"),"",1+MAX($AJ$10:AJ6553))</f>
        <v/>
      </c>
    </row>
    <row r="6555" spans="34:36" x14ac:dyDescent="0.35">
      <c r="AH6555" s="16" t="str">
        <f>IF(AND(B6555="Premier League",E6555="Live"),_xlfn.XLOOKUP(_xlfn.TEXTJOIN(" vs ",,C6555:D6555),Calendar!G:G,Calendar!B:B),IF(AND(B6555="Premier League",E6555="Highlights"),_xlfn.XLOOKUP(H6555,Calendar!O:O,Calendar!N:N,,-1),""))</f>
        <v/>
      </c>
      <c r="AI6555" s="61" t="str">
        <f>IF(AND(AH6555&lt;&gt;"",E6555="Live"),_xlfn.XLOOKUP(_xlfn.TEXTJOIN(" vs ",,C6555:D6555),Calendar!G:G,Calendar!K:K),"")</f>
        <v/>
      </c>
      <c r="AJ6555" s="61" t="str">
        <f>IF(AND(K6555&lt;&gt;"Match of the Day",K6555&lt;&gt;"Match of the Day 2",K6555&lt;&gt;"Match of the Day Repeat"),"",1+MAX($AJ$10:AJ6554))</f>
        <v/>
      </c>
    </row>
    <row r="6556" spans="34:36" x14ac:dyDescent="0.35">
      <c r="AH6556" s="16" t="str">
        <f>IF(AND(B6556="Premier League",E6556="Live"),_xlfn.XLOOKUP(_xlfn.TEXTJOIN(" vs ",,C6556:D6556),Calendar!G:G,Calendar!B:B),IF(AND(B6556="Premier League",E6556="Highlights"),_xlfn.XLOOKUP(H6556,Calendar!O:O,Calendar!N:N,,-1),""))</f>
        <v/>
      </c>
      <c r="AI6556" s="61" t="str">
        <f>IF(AND(AH6556&lt;&gt;"",E6556="Live"),_xlfn.XLOOKUP(_xlfn.TEXTJOIN(" vs ",,C6556:D6556),Calendar!G:G,Calendar!K:K),"")</f>
        <v/>
      </c>
      <c r="AJ6556" s="61" t="str">
        <f>IF(AND(K6556&lt;&gt;"Match of the Day",K6556&lt;&gt;"Match of the Day 2",K6556&lt;&gt;"Match of the Day Repeat"),"",1+MAX($AJ$10:AJ6555))</f>
        <v/>
      </c>
    </row>
    <row r="6557" spans="34:36" x14ac:dyDescent="0.35">
      <c r="AH6557" s="16" t="str">
        <f>IF(AND(B6557="Premier League",E6557="Live"),_xlfn.XLOOKUP(_xlfn.TEXTJOIN(" vs ",,C6557:D6557),Calendar!G:G,Calendar!B:B),IF(AND(B6557="Premier League",E6557="Highlights"),_xlfn.XLOOKUP(H6557,Calendar!O:O,Calendar!N:N,,-1),""))</f>
        <v/>
      </c>
      <c r="AI6557" s="61" t="str">
        <f>IF(AND(AH6557&lt;&gt;"",E6557="Live"),_xlfn.XLOOKUP(_xlfn.TEXTJOIN(" vs ",,C6557:D6557),Calendar!G:G,Calendar!K:K),"")</f>
        <v/>
      </c>
      <c r="AJ6557" s="61" t="str">
        <f>IF(AND(K6557&lt;&gt;"Match of the Day",K6557&lt;&gt;"Match of the Day 2",K6557&lt;&gt;"Match of the Day Repeat"),"",1+MAX($AJ$10:AJ6556))</f>
        <v/>
      </c>
    </row>
    <row r="6558" spans="34:36" x14ac:dyDescent="0.35">
      <c r="AH6558" s="16" t="str">
        <f>IF(AND(B6558="Premier League",E6558="Live"),_xlfn.XLOOKUP(_xlfn.TEXTJOIN(" vs ",,C6558:D6558),Calendar!G:G,Calendar!B:B),IF(AND(B6558="Premier League",E6558="Highlights"),_xlfn.XLOOKUP(H6558,Calendar!O:O,Calendar!N:N,,-1),""))</f>
        <v/>
      </c>
      <c r="AI6558" s="61" t="str">
        <f>IF(AND(AH6558&lt;&gt;"",E6558="Live"),_xlfn.XLOOKUP(_xlfn.TEXTJOIN(" vs ",,C6558:D6558),Calendar!G:G,Calendar!K:K),"")</f>
        <v/>
      </c>
      <c r="AJ6558" s="61" t="str">
        <f>IF(AND(K6558&lt;&gt;"Match of the Day",K6558&lt;&gt;"Match of the Day 2",K6558&lt;&gt;"Match of the Day Repeat"),"",1+MAX($AJ$10:AJ6557))</f>
        <v/>
      </c>
    </row>
    <row r="6559" spans="34:36" x14ac:dyDescent="0.35">
      <c r="AH6559" s="16" t="str">
        <f>IF(AND(B6559="Premier League",E6559="Live"),_xlfn.XLOOKUP(_xlfn.TEXTJOIN(" vs ",,C6559:D6559),Calendar!G:G,Calendar!B:B),IF(AND(B6559="Premier League",E6559="Highlights"),_xlfn.XLOOKUP(H6559,Calendar!O:O,Calendar!N:N,,-1),""))</f>
        <v/>
      </c>
      <c r="AI6559" s="61" t="str">
        <f>IF(AND(AH6559&lt;&gt;"",E6559="Live"),_xlfn.XLOOKUP(_xlfn.TEXTJOIN(" vs ",,C6559:D6559),Calendar!G:G,Calendar!K:K),"")</f>
        <v/>
      </c>
      <c r="AJ6559" s="61" t="str">
        <f>IF(AND(K6559&lt;&gt;"Match of the Day",K6559&lt;&gt;"Match of the Day 2",K6559&lt;&gt;"Match of the Day Repeat"),"",1+MAX($AJ$10:AJ6558))</f>
        <v/>
      </c>
    </row>
    <row r="6560" spans="34:36" x14ac:dyDescent="0.35">
      <c r="AH6560" s="16" t="str">
        <f>IF(AND(B6560="Premier League",E6560="Live"),_xlfn.XLOOKUP(_xlfn.TEXTJOIN(" vs ",,C6560:D6560),Calendar!G:G,Calendar!B:B),IF(AND(B6560="Premier League",E6560="Highlights"),_xlfn.XLOOKUP(H6560,Calendar!O:O,Calendar!N:N,,-1),""))</f>
        <v/>
      </c>
      <c r="AI6560" s="61" t="str">
        <f>IF(AND(AH6560&lt;&gt;"",E6560="Live"),_xlfn.XLOOKUP(_xlfn.TEXTJOIN(" vs ",,C6560:D6560),Calendar!G:G,Calendar!K:K),"")</f>
        <v/>
      </c>
      <c r="AJ6560" s="61" t="str">
        <f>IF(AND(K6560&lt;&gt;"Match of the Day",K6560&lt;&gt;"Match of the Day 2",K6560&lt;&gt;"Match of the Day Repeat"),"",1+MAX($AJ$10:AJ6559))</f>
        <v/>
      </c>
    </row>
    <row r="6561" spans="34:36" x14ac:dyDescent="0.35">
      <c r="AH6561" s="16" t="str">
        <f>IF(AND(B6561="Premier League",E6561="Live"),_xlfn.XLOOKUP(_xlfn.TEXTJOIN(" vs ",,C6561:D6561),Calendar!G:G,Calendar!B:B),IF(AND(B6561="Premier League",E6561="Highlights"),_xlfn.XLOOKUP(H6561,Calendar!O:O,Calendar!N:N,,-1),""))</f>
        <v/>
      </c>
      <c r="AI6561" s="61" t="str">
        <f>IF(AND(AH6561&lt;&gt;"",E6561="Live"),_xlfn.XLOOKUP(_xlfn.TEXTJOIN(" vs ",,C6561:D6561),Calendar!G:G,Calendar!K:K),"")</f>
        <v/>
      </c>
      <c r="AJ6561" s="61" t="str">
        <f>IF(AND(K6561&lt;&gt;"Match of the Day",K6561&lt;&gt;"Match of the Day 2",K6561&lt;&gt;"Match of the Day Repeat"),"",1+MAX($AJ$10:AJ6560))</f>
        <v/>
      </c>
    </row>
    <row r="6562" spans="34:36" x14ac:dyDescent="0.35">
      <c r="AH6562" s="16" t="str">
        <f>IF(AND(B6562="Premier League",E6562="Live"),_xlfn.XLOOKUP(_xlfn.TEXTJOIN(" vs ",,C6562:D6562),Calendar!G:G,Calendar!B:B),IF(AND(B6562="Premier League",E6562="Highlights"),_xlfn.XLOOKUP(H6562,Calendar!O:O,Calendar!N:N,,-1),""))</f>
        <v/>
      </c>
      <c r="AI6562" s="61" t="str">
        <f>IF(AND(AH6562&lt;&gt;"",E6562="Live"),_xlfn.XLOOKUP(_xlfn.TEXTJOIN(" vs ",,C6562:D6562),Calendar!G:G,Calendar!K:K),"")</f>
        <v/>
      </c>
      <c r="AJ6562" s="61" t="str">
        <f>IF(AND(K6562&lt;&gt;"Match of the Day",K6562&lt;&gt;"Match of the Day 2",K6562&lt;&gt;"Match of the Day Repeat"),"",1+MAX($AJ$10:AJ6561))</f>
        <v/>
      </c>
    </row>
    <row r="6563" spans="34:36" x14ac:dyDescent="0.35">
      <c r="AH6563" s="16" t="str">
        <f>IF(AND(B6563="Premier League",E6563="Live"),_xlfn.XLOOKUP(_xlfn.TEXTJOIN(" vs ",,C6563:D6563),Calendar!G:G,Calendar!B:B),IF(AND(B6563="Premier League",E6563="Highlights"),_xlfn.XLOOKUP(H6563,Calendar!O:O,Calendar!N:N,,-1),""))</f>
        <v/>
      </c>
      <c r="AI6563" s="61" t="str">
        <f>IF(AND(AH6563&lt;&gt;"",E6563="Live"),_xlfn.XLOOKUP(_xlfn.TEXTJOIN(" vs ",,C6563:D6563),Calendar!G:G,Calendar!K:K),"")</f>
        <v/>
      </c>
      <c r="AJ6563" s="61" t="str">
        <f>IF(AND(K6563&lt;&gt;"Match of the Day",K6563&lt;&gt;"Match of the Day 2",K6563&lt;&gt;"Match of the Day Repeat"),"",1+MAX($AJ$10:AJ6562))</f>
        <v/>
      </c>
    </row>
    <row r="6564" spans="34:36" x14ac:dyDescent="0.35">
      <c r="AH6564" s="16" t="str">
        <f>IF(AND(B6564="Premier League",E6564="Live"),_xlfn.XLOOKUP(_xlfn.TEXTJOIN(" vs ",,C6564:D6564),Calendar!G:G,Calendar!B:B),IF(AND(B6564="Premier League",E6564="Highlights"),_xlfn.XLOOKUP(H6564,Calendar!O:O,Calendar!N:N,,-1),""))</f>
        <v/>
      </c>
      <c r="AI6564" s="61" t="str">
        <f>IF(AND(AH6564&lt;&gt;"",E6564="Live"),_xlfn.XLOOKUP(_xlfn.TEXTJOIN(" vs ",,C6564:D6564),Calendar!G:G,Calendar!K:K),"")</f>
        <v/>
      </c>
      <c r="AJ6564" s="61" t="str">
        <f>IF(AND(K6564&lt;&gt;"Match of the Day",K6564&lt;&gt;"Match of the Day 2",K6564&lt;&gt;"Match of the Day Repeat"),"",1+MAX($AJ$10:AJ6563))</f>
        <v/>
      </c>
    </row>
    <row r="6565" spans="34:36" x14ac:dyDescent="0.35">
      <c r="AH6565" s="16" t="str">
        <f>IF(AND(B6565="Premier League",E6565="Live"),_xlfn.XLOOKUP(_xlfn.TEXTJOIN(" vs ",,C6565:D6565),Calendar!G:G,Calendar!B:B),IF(AND(B6565="Premier League",E6565="Highlights"),_xlfn.XLOOKUP(H6565,Calendar!O:O,Calendar!N:N,,-1),""))</f>
        <v/>
      </c>
      <c r="AI6565" s="61" t="str">
        <f>IF(AND(AH6565&lt;&gt;"",E6565="Live"),_xlfn.XLOOKUP(_xlfn.TEXTJOIN(" vs ",,C6565:D6565),Calendar!G:G,Calendar!K:K),"")</f>
        <v/>
      </c>
      <c r="AJ6565" s="61" t="str">
        <f>IF(AND(K6565&lt;&gt;"Match of the Day",K6565&lt;&gt;"Match of the Day 2",K6565&lt;&gt;"Match of the Day Repeat"),"",1+MAX($AJ$10:AJ6564))</f>
        <v/>
      </c>
    </row>
    <row r="6566" spans="34:36" x14ac:dyDescent="0.35">
      <c r="AH6566" s="16" t="str">
        <f>IF(AND(B6566="Premier League",E6566="Live"),_xlfn.XLOOKUP(_xlfn.TEXTJOIN(" vs ",,C6566:D6566),Calendar!G:G,Calendar!B:B),IF(AND(B6566="Premier League",E6566="Highlights"),_xlfn.XLOOKUP(H6566,Calendar!O:O,Calendar!N:N,,-1),""))</f>
        <v/>
      </c>
      <c r="AI6566" s="61" t="str">
        <f>IF(AND(AH6566&lt;&gt;"",E6566="Live"),_xlfn.XLOOKUP(_xlfn.TEXTJOIN(" vs ",,C6566:D6566),Calendar!G:G,Calendar!K:K),"")</f>
        <v/>
      </c>
      <c r="AJ6566" s="61" t="str">
        <f>IF(AND(K6566&lt;&gt;"Match of the Day",K6566&lt;&gt;"Match of the Day 2",K6566&lt;&gt;"Match of the Day Repeat"),"",1+MAX($AJ$10:AJ6565))</f>
        <v/>
      </c>
    </row>
    <row r="6567" spans="34:36" x14ac:dyDescent="0.35">
      <c r="AH6567" s="16" t="str">
        <f>IF(AND(B6567="Premier League",E6567="Live"),_xlfn.XLOOKUP(_xlfn.TEXTJOIN(" vs ",,C6567:D6567),Calendar!G:G,Calendar!B:B),IF(AND(B6567="Premier League",E6567="Highlights"),_xlfn.XLOOKUP(H6567,Calendar!O:O,Calendar!N:N,,-1),""))</f>
        <v/>
      </c>
      <c r="AI6567" s="61" t="str">
        <f>IF(AND(AH6567&lt;&gt;"",E6567="Live"),_xlfn.XLOOKUP(_xlfn.TEXTJOIN(" vs ",,C6567:D6567),Calendar!G:G,Calendar!K:K),"")</f>
        <v/>
      </c>
      <c r="AJ6567" s="61" t="str">
        <f>IF(AND(K6567&lt;&gt;"Match of the Day",K6567&lt;&gt;"Match of the Day 2",K6567&lt;&gt;"Match of the Day Repeat"),"",1+MAX($AJ$10:AJ6566))</f>
        <v/>
      </c>
    </row>
    <row r="6568" spans="34:36" x14ac:dyDescent="0.35">
      <c r="AH6568" s="16" t="str">
        <f>IF(AND(B6568="Premier League",E6568="Live"),_xlfn.XLOOKUP(_xlfn.TEXTJOIN(" vs ",,C6568:D6568),Calendar!G:G,Calendar!B:B),IF(AND(B6568="Premier League",E6568="Highlights"),_xlfn.XLOOKUP(H6568,Calendar!O:O,Calendar!N:N,,-1),""))</f>
        <v/>
      </c>
      <c r="AI6568" s="61" t="str">
        <f>IF(AND(AH6568&lt;&gt;"",E6568="Live"),_xlfn.XLOOKUP(_xlfn.TEXTJOIN(" vs ",,C6568:D6568),Calendar!G:G,Calendar!K:K),"")</f>
        <v/>
      </c>
      <c r="AJ6568" s="61" t="str">
        <f>IF(AND(K6568&lt;&gt;"Match of the Day",K6568&lt;&gt;"Match of the Day 2",K6568&lt;&gt;"Match of the Day Repeat"),"",1+MAX($AJ$10:AJ6567))</f>
        <v/>
      </c>
    </row>
    <row r="6569" spans="34:36" x14ac:dyDescent="0.35">
      <c r="AH6569" s="16" t="str">
        <f>IF(AND(B6569="Premier League",E6569="Live"),_xlfn.XLOOKUP(_xlfn.TEXTJOIN(" vs ",,C6569:D6569),Calendar!G:G,Calendar!B:B),IF(AND(B6569="Premier League",E6569="Highlights"),_xlfn.XLOOKUP(H6569,Calendar!O:O,Calendar!N:N,,-1),""))</f>
        <v/>
      </c>
      <c r="AI6569" s="61" t="str">
        <f>IF(AND(AH6569&lt;&gt;"",E6569="Live"),_xlfn.XLOOKUP(_xlfn.TEXTJOIN(" vs ",,C6569:D6569),Calendar!G:G,Calendar!K:K),"")</f>
        <v/>
      </c>
      <c r="AJ6569" s="61" t="str">
        <f>IF(AND(K6569&lt;&gt;"Match of the Day",K6569&lt;&gt;"Match of the Day 2",K6569&lt;&gt;"Match of the Day Repeat"),"",1+MAX($AJ$10:AJ6568))</f>
        <v/>
      </c>
    </row>
    <row r="6570" spans="34:36" x14ac:dyDescent="0.35">
      <c r="AH6570" s="16" t="str">
        <f>IF(AND(B6570="Premier League",E6570="Live"),_xlfn.XLOOKUP(_xlfn.TEXTJOIN(" vs ",,C6570:D6570),Calendar!G:G,Calendar!B:B),IF(AND(B6570="Premier League",E6570="Highlights"),_xlfn.XLOOKUP(H6570,Calendar!O:O,Calendar!N:N,,-1),""))</f>
        <v/>
      </c>
      <c r="AI6570" s="61" t="str">
        <f>IF(AND(AH6570&lt;&gt;"",E6570="Live"),_xlfn.XLOOKUP(_xlfn.TEXTJOIN(" vs ",,C6570:D6570),Calendar!G:G,Calendar!K:K),"")</f>
        <v/>
      </c>
      <c r="AJ6570" s="61" t="str">
        <f>IF(AND(K6570&lt;&gt;"Match of the Day",K6570&lt;&gt;"Match of the Day 2",K6570&lt;&gt;"Match of the Day Repeat"),"",1+MAX($AJ$10:AJ6569))</f>
        <v/>
      </c>
    </row>
    <row r="6571" spans="34:36" x14ac:dyDescent="0.35">
      <c r="AH6571" s="16" t="str">
        <f>IF(AND(B6571="Premier League",E6571="Live"),_xlfn.XLOOKUP(_xlfn.TEXTJOIN(" vs ",,C6571:D6571),Calendar!G:G,Calendar!B:B),IF(AND(B6571="Premier League",E6571="Highlights"),_xlfn.XLOOKUP(H6571,Calendar!O:O,Calendar!N:N,,-1),""))</f>
        <v/>
      </c>
      <c r="AI6571" s="61" t="str">
        <f>IF(AND(AH6571&lt;&gt;"",E6571="Live"),_xlfn.XLOOKUP(_xlfn.TEXTJOIN(" vs ",,C6571:D6571),Calendar!G:G,Calendar!K:K),"")</f>
        <v/>
      </c>
      <c r="AJ6571" s="61" t="str">
        <f>IF(AND(K6571&lt;&gt;"Match of the Day",K6571&lt;&gt;"Match of the Day 2",K6571&lt;&gt;"Match of the Day Repeat"),"",1+MAX($AJ$10:AJ6570))</f>
        <v/>
      </c>
    </row>
    <row r="6572" spans="34:36" x14ac:dyDescent="0.35">
      <c r="AH6572" s="16" t="str">
        <f>IF(AND(B6572="Premier League",E6572="Live"),_xlfn.XLOOKUP(_xlfn.TEXTJOIN(" vs ",,C6572:D6572),Calendar!G:G,Calendar!B:B),IF(AND(B6572="Premier League",E6572="Highlights"),_xlfn.XLOOKUP(H6572,Calendar!O:O,Calendar!N:N,,-1),""))</f>
        <v/>
      </c>
      <c r="AI6572" s="61" t="str">
        <f>IF(AND(AH6572&lt;&gt;"",E6572="Live"),_xlfn.XLOOKUP(_xlfn.TEXTJOIN(" vs ",,C6572:D6572),Calendar!G:G,Calendar!K:K),"")</f>
        <v/>
      </c>
      <c r="AJ6572" s="61" t="str">
        <f>IF(AND(K6572&lt;&gt;"Match of the Day",K6572&lt;&gt;"Match of the Day 2",K6572&lt;&gt;"Match of the Day Repeat"),"",1+MAX($AJ$10:AJ6571))</f>
        <v/>
      </c>
    </row>
    <row r="6573" spans="34:36" x14ac:dyDescent="0.35">
      <c r="AH6573" s="16" t="str">
        <f>IF(AND(B6573="Premier League",E6573="Live"),_xlfn.XLOOKUP(_xlfn.TEXTJOIN(" vs ",,C6573:D6573),Calendar!G:G,Calendar!B:B),IF(AND(B6573="Premier League",E6573="Highlights"),_xlfn.XLOOKUP(H6573,Calendar!O:O,Calendar!N:N,,-1),""))</f>
        <v/>
      </c>
      <c r="AI6573" s="61" t="str">
        <f>IF(AND(AH6573&lt;&gt;"",E6573="Live"),_xlfn.XLOOKUP(_xlfn.TEXTJOIN(" vs ",,C6573:D6573),Calendar!G:G,Calendar!K:K),"")</f>
        <v/>
      </c>
      <c r="AJ6573" s="61" t="str">
        <f>IF(AND(K6573&lt;&gt;"Match of the Day",K6573&lt;&gt;"Match of the Day 2",K6573&lt;&gt;"Match of the Day Repeat"),"",1+MAX($AJ$10:AJ6572))</f>
        <v/>
      </c>
    </row>
    <row r="6574" spans="34:36" x14ac:dyDescent="0.35">
      <c r="AH6574" s="16" t="str">
        <f>IF(AND(B6574="Premier League",E6574="Live"),_xlfn.XLOOKUP(_xlfn.TEXTJOIN(" vs ",,C6574:D6574),Calendar!G:G,Calendar!B:B),IF(AND(B6574="Premier League",E6574="Highlights"),_xlfn.XLOOKUP(H6574,Calendar!O:O,Calendar!N:N,,-1),""))</f>
        <v/>
      </c>
      <c r="AI6574" s="61" t="str">
        <f>IF(AND(AH6574&lt;&gt;"",E6574="Live"),_xlfn.XLOOKUP(_xlfn.TEXTJOIN(" vs ",,C6574:D6574),Calendar!G:G,Calendar!K:K),"")</f>
        <v/>
      </c>
      <c r="AJ6574" s="61" t="str">
        <f>IF(AND(K6574&lt;&gt;"Match of the Day",K6574&lt;&gt;"Match of the Day 2",K6574&lt;&gt;"Match of the Day Repeat"),"",1+MAX($AJ$10:AJ6573))</f>
        <v/>
      </c>
    </row>
    <row r="6575" spans="34:36" x14ac:dyDescent="0.35">
      <c r="AH6575" s="16" t="str">
        <f>IF(AND(B6575="Premier League",E6575="Live"),_xlfn.XLOOKUP(_xlfn.TEXTJOIN(" vs ",,C6575:D6575),Calendar!G:G,Calendar!B:B),IF(AND(B6575="Premier League",E6575="Highlights"),_xlfn.XLOOKUP(H6575,Calendar!O:O,Calendar!N:N,,-1),""))</f>
        <v/>
      </c>
      <c r="AI6575" s="61" t="str">
        <f>IF(AND(AH6575&lt;&gt;"",E6575="Live"),_xlfn.XLOOKUP(_xlfn.TEXTJOIN(" vs ",,C6575:D6575),Calendar!G:G,Calendar!K:K),"")</f>
        <v/>
      </c>
      <c r="AJ6575" s="61" t="str">
        <f>IF(AND(K6575&lt;&gt;"Match of the Day",K6575&lt;&gt;"Match of the Day 2",K6575&lt;&gt;"Match of the Day Repeat"),"",1+MAX($AJ$10:AJ6574))</f>
        <v/>
      </c>
    </row>
    <row r="6576" spans="34:36" x14ac:dyDescent="0.35">
      <c r="AH6576" s="16" t="str">
        <f>IF(AND(B6576="Premier League",E6576="Live"),_xlfn.XLOOKUP(_xlfn.TEXTJOIN(" vs ",,C6576:D6576),Calendar!G:G,Calendar!B:B),IF(AND(B6576="Premier League",E6576="Highlights"),_xlfn.XLOOKUP(H6576,Calendar!O:O,Calendar!N:N,,-1),""))</f>
        <v/>
      </c>
      <c r="AI6576" s="61" t="str">
        <f>IF(AND(AH6576&lt;&gt;"",E6576="Live"),_xlfn.XLOOKUP(_xlfn.TEXTJOIN(" vs ",,C6576:D6576),Calendar!G:G,Calendar!K:K),"")</f>
        <v/>
      </c>
      <c r="AJ6576" s="61" t="str">
        <f>IF(AND(K6576&lt;&gt;"Match of the Day",K6576&lt;&gt;"Match of the Day 2",K6576&lt;&gt;"Match of the Day Repeat"),"",1+MAX($AJ$10:AJ6575))</f>
        <v/>
      </c>
    </row>
    <row r="6577" spans="34:36" x14ac:dyDescent="0.35">
      <c r="AH6577" s="16" t="str">
        <f>IF(AND(B6577="Premier League",E6577="Live"),_xlfn.XLOOKUP(_xlfn.TEXTJOIN(" vs ",,C6577:D6577),Calendar!G:G,Calendar!B:B),IF(AND(B6577="Premier League",E6577="Highlights"),_xlfn.XLOOKUP(H6577,Calendar!O:O,Calendar!N:N,,-1),""))</f>
        <v/>
      </c>
      <c r="AI6577" s="61" t="str">
        <f>IF(AND(AH6577&lt;&gt;"",E6577="Live"),_xlfn.XLOOKUP(_xlfn.TEXTJOIN(" vs ",,C6577:D6577),Calendar!G:G,Calendar!K:K),"")</f>
        <v/>
      </c>
      <c r="AJ6577" s="61" t="str">
        <f>IF(AND(K6577&lt;&gt;"Match of the Day",K6577&lt;&gt;"Match of the Day 2",K6577&lt;&gt;"Match of the Day Repeat"),"",1+MAX($AJ$10:AJ6576))</f>
        <v/>
      </c>
    </row>
    <row r="6578" spans="34:36" x14ac:dyDescent="0.35">
      <c r="AH6578" s="16" t="str">
        <f>IF(AND(B6578="Premier League",E6578="Live"),_xlfn.XLOOKUP(_xlfn.TEXTJOIN(" vs ",,C6578:D6578),Calendar!G:G,Calendar!B:B),IF(AND(B6578="Premier League",E6578="Highlights"),_xlfn.XLOOKUP(H6578,Calendar!O:O,Calendar!N:N,,-1),""))</f>
        <v/>
      </c>
      <c r="AI6578" s="61" t="str">
        <f>IF(AND(AH6578&lt;&gt;"",E6578="Live"),_xlfn.XLOOKUP(_xlfn.TEXTJOIN(" vs ",,C6578:D6578),Calendar!G:G,Calendar!K:K),"")</f>
        <v/>
      </c>
      <c r="AJ6578" s="61" t="str">
        <f>IF(AND(K6578&lt;&gt;"Match of the Day",K6578&lt;&gt;"Match of the Day 2",K6578&lt;&gt;"Match of the Day Repeat"),"",1+MAX($AJ$10:AJ6577))</f>
        <v/>
      </c>
    </row>
    <row r="6579" spans="34:36" x14ac:dyDescent="0.35">
      <c r="AH6579" s="16" t="str">
        <f>IF(AND(B6579="Premier League",E6579="Live"),_xlfn.XLOOKUP(_xlfn.TEXTJOIN(" vs ",,C6579:D6579),Calendar!G:G,Calendar!B:B),IF(AND(B6579="Premier League",E6579="Highlights"),_xlfn.XLOOKUP(H6579,Calendar!O:O,Calendar!N:N,,-1),""))</f>
        <v/>
      </c>
      <c r="AI6579" s="61" t="str">
        <f>IF(AND(AH6579&lt;&gt;"",E6579="Live"),_xlfn.XLOOKUP(_xlfn.TEXTJOIN(" vs ",,C6579:D6579),Calendar!G:G,Calendar!K:K),"")</f>
        <v/>
      </c>
      <c r="AJ6579" s="61" t="str">
        <f>IF(AND(K6579&lt;&gt;"Match of the Day",K6579&lt;&gt;"Match of the Day 2",K6579&lt;&gt;"Match of the Day Repeat"),"",1+MAX($AJ$10:AJ6578))</f>
        <v/>
      </c>
    </row>
    <row r="6580" spans="34:36" x14ac:dyDescent="0.35">
      <c r="AH6580" s="16" t="str">
        <f>IF(AND(B6580="Premier League",E6580="Live"),_xlfn.XLOOKUP(_xlfn.TEXTJOIN(" vs ",,C6580:D6580),Calendar!G:G,Calendar!B:B),IF(AND(B6580="Premier League",E6580="Highlights"),_xlfn.XLOOKUP(H6580,Calendar!O:O,Calendar!N:N,,-1),""))</f>
        <v/>
      </c>
      <c r="AI6580" s="61" t="str">
        <f>IF(AND(AH6580&lt;&gt;"",E6580="Live"),_xlfn.XLOOKUP(_xlfn.TEXTJOIN(" vs ",,C6580:D6580),Calendar!G:G,Calendar!K:K),"")</f>
        <v/>
      </c>
      <c r="AJ6580" s="61" t="str">
        <f>IF(AND(K6580&lt;&gt;"Match of the Day",K6580&lt;&gt;"Match of the Day 2",K6580&lt;&gt;"Match of the Day Repeat"),"",1+MAX($AJ$10:AJ6579))</f>
        <v/>
      </c>
    </row>
    <row r="6581" spans="34:36" x14ac:dyDescent="0.35">
      <c r="AH6581" s="16" t="str">
        <f>IF(AND(B6581="Premier League",E6581="Live"),_xlfn.XLOOKUP(_xlfn.TEXTJOIN(" vs ",,C6581:D6581),Calendar!G:G,Calendar!B:B),IF(AND(B6581="Premier League",E6581="Highlights"),_xlfn.XLOOKUP(H6581,Calendar!O:O,Calendar!N:N,,-1),""))</f>
        <v/>
      </c>
      <c r="AI6581" s="61" t="str">
        <f>IF(AND(AH6581&lt;&gt;"",E6581="Live"),_xlfn.XLOOKUP(_xlfn.TEXTJOIN(" vs ",,C6581:D6581),Calendar!G:G,Calendar!K:K),"")</f>
        <v/>
      </c>
      <c r="AJ6581" s="61" t="str">
        <f>IF(AND(K6581&lt;&gt;"Match of the Day",K6581&lt;&gt;"Match of the Day 2",K6581&lt;&gt;"Match of the Day Repeat"),"",1+MAX($AJ$10:AJ6580))</f>
        <v/>
      </c>
    </row>
    <row r="6582" spans="34:36" x14ac:dyDescent="0.35">
      <c r="AH6582" s="16" t="str">
        <f>IF(AND(B6582="Premier League",E6582="Live"),_xlfn.XLOOKUP(_xlfn.TEXTJOIN(" vs ",,C6582:D6582),Calendar!G:G,Calendar!B:B),IF(AND(B6582="Premier League",E6582="Highlights"),_xlfn.XLOOKUP(H6582,Calendar!O:O,Calendar!N:N,,-1),""))</f>
        <v/>
      </c>
      <c r="AI6582" s="61" t="str">
        <f>IF(AND(AH6582&lt;&gt;"",E6582="Live"),_xlfn.XLOOKUP(_xlfn.TEXTJOIN(" vs ",,C6582:D6582),Calendar!G:G,Calendar!K:K),"")</f>
        <v/>
      </c>
      <c r="AJ6582" s="61" t="str">
        <f>IF(AND(K6582&lt;&gt;"Match of the Day",K6582&lt;&gt;"Match of the Day 2",K6582&lt;&gt;"Match of the Day Repeat"),"",1+MAX($AJ$10:AJ6581))</f>
        <v/>
      </c>
    </row>
    <row r="6583" spans="34:36" x14ac:dyDescent="0.35">
      <c r="AH6583" s="16" t="str">
        <f>IF(AND(B6583="Premier League",E6583="Live"),_xlfn.XLOOKUP(_xlfn.TEXTJOIN(" vs ",,C6583:D6583),Calendar!G:G,Calendar!B:B),IF(AND(B6583="Premier League",E6583="Highlights"),_xlfn.XLOOKUP(H6583,Calendar!O:O,Calendar!N:N,,-1),""))</f>
        <v/>
      </c>
      <c r="AI6583" s="61" t="str">
        <f>IF(AND(AH6583&lt;&gt;"",E6583="Live"),_xlfn.XLOOKUP(_xlfn.TEXTJOIN(" vs ",,C6583:D6583),Calendar!G:G,Calendar!K:K),"")</f>
        <v/>
      </c>
      <c r="AJ6583" s="61" t="str">
        <f>IF(AND(K6583&lt;&gt;"Match of the Day",K6583&lt;&gt;"Match of the Day 2",K6583&lt;&gt;"Match of the Day Repeat"),"",1+MAX($AJ$10:AJ6582))</f>
        <v/>
      </c>
    </row>
    <row r="6584" spans="34:36" x14ac:dyDescent="0.35">
      <c r="AH6584" s="16" t="str">
        <f>IF(AND(B6584="Premier League",E6584="Live"),_xlfn.XLOOKUP(_xlfn.TEXTJOIN(" vs ",,C6584:D6584),Calendar!G:G,Calendar!B:B),IF(AND(B6584="Premier League",E6584="Highlights"),_xlfn.XLOOKUP(H6584,Calendar!O:O,Calendar!N:N,,-1),""))</f>
        <v/>
      </c>
      <c r="AI6584" s="61" t="str">
        <f>IF(AND(AH6584&lt;&gt;"",E6584="Live"),_xlfn.XLOOKUP(_xlfn.TEXTJOIN(" vs ",,C6584:D6584),Calendar!G:G,Calendar!K:K),"")</f>
        <v/>
      </c>
      <c r="AJ6584" s="61" t="str">
        <f>IF(AND(K6584&lt;&gt;"Match of the Day",K6584&lt;&gt;"Match of the Day 2",K6584&lt;&gt;"Match of the Day Repeat"),"",1+MAX($AJ$10:AJ6583))</f>
        <v/>
      </c>
    </row>
    <row r="6585" spans="34:36" x14ac:dyDescent="0.35">
      <c r="AH6585" s="16" t="str">
        <f>IF(AND(B6585="Premier League",E6585="Live"),_xlfn.XLOOKUP(_xlfn.TEXTJOIN(" vs ",,C6585:D6585),Calendar!G:G,Calendar!B:B),IF(AND(B6585="Premier League",E6585="Highlights"),_xlfn.XLOOKUP(H6585,Calendar!O:O,Calendar!N:N,,-1),""))</f>
        <v/>
      </c>
      <c r="AI6585" s="61" t="str">
        <f>IF(AND(AH6585&lt;&gt;"",E6585="Live"),_xlfn.XLOOKUP(_xlfn.TEXTJOIN(" vs ",,C6585:D6585),Calendar!G:G,Calendar!K:K),"")</f>
        <v/>
      </c>
      <c r="AJ6585" s="61" t="str">
        <f>IF(AND(K6585&lt;&gt;"Match of the Day",K6585&lt;&gt;"Match of the Day 2",K6585&lt;&gt;"Match of the Day Repeat"),"",1+MAX($AJ$10:AJ6584))</f>
        <v/>
      </c>
    </row>
    <row r="6586" spans="34:36" x14ac:dyDescent="0.35">
      <c r="AH6586" s="16" t="str">
        <f>IF(AND(B6586="Premier League",E6586="Live"),_xlfn.XLOOKUP(_xlfn.TEXTJOIN(" vs ",,C6586:D6586),Calendar!G:G,Calendar!B:B),IF(AND(B6586="Premier League",E6586="Highlights"),_xlfn.XLOOKUP(H6586,Calendar!O:O,Calendar!N:N,,-1),""))</f>
        <v/>
      </c>
      <c r="AI6586" s="61" t="str">
        <f>IF(AND(AH6586&lt;&gt;"",E6586="Live"),_xlfn.XLOOKUP(_xlfn.TEXTJOIN(" vs ",,C6586:D6586),Calendar!G:G,Calendar!K:K),"")</f>
        <v/>
      </c>
      <c r="AJ6586" s="61" t="str">
        <f>IF(AND(K6586&lt;&gt;"Match of the Day",K6586&lt;&gt;"Match of the Day 2",K6586&lt;&gt;"Match of the Day Repeat"),"",1+MAX($AJ$10:AJ6585))</f>
        <v/>
      </c>
    </row>
    <row r="6587" spans="34:36" x14ac:dyDescent="0.35">
      <c r="AH6587" s="16" t="str">
        <f>IF(AND(B6587="Premier League",E6587="Live"),_xlfn.XLOOKUP(_xlfn.TEXTJOIN(" vs ",,C6587:D6587),Calendar!G:G,Calendar!B:B),IF(AND(B6587="Premier League",E6587="Highlights"),_xlfn.XLOOKUP(H6587,Calendar!O:O,Calendar!N:N,,-1),""))</f>
        <v/>
      </c>
      <c r="AI6587" s="61" t="str">
        <f>IF(AND(AH6587&lt;&gt;"",E6587="Live"),_xlfn.XLOOKUP(_xlfn.TEXTJOIN(" vs ",,C6587:D6587),Calendar!G:G,Calendar!K:K),"")</f>
        <v/>
      </c>
      <c r="AJ6587" s="61" t="str">
        <f>IF(AND(K6587&lt;&gt;"Match of the Day",K6587&lt;&gt;"Match of the Day 2",K6587&lt;&gt;"Match of the Day Repeat"),"",1+MAX($AJ$10:AJ6586))</f>
        <v/>
      </c>
    </row>
    <row r="6588" spans="34:36" x14ac:dyDescent="0.35">
      <c r="AH6588" s="16" t="str">
        <f>IF(AND(B6588="Premier League",E6588="Live"),_xlfn.XLOOKUP(_xlfn.TEXTJOIN(" vs ",,C6588:D6588),Calendar!G:G,Calendar!B:B),IF(AND(B6588="Premier League",E6588="Highlights"),_xlfn.XLOOKUP(H6588,Calendar!O:O,Calendar!N:N,,-1),""))</f>
        <v/>
      </c>
      <c r="AI6588" s="61" t="str">
        <f>IF(AND(AH6588&lt;&gt;"",E6588="Live"),_xlfn.XLOOKUP(_xlfn.TEXTJOIN(" vs ",,C6588:D6588),Calendar!G:G,Calendar!K:K),"")</f>
        <v/>
      </c>
      <c r="AJ6588" s="61" t="str">
        <f>IF(AND(K6588&lt;&gt;"Match of the Day",K6588&lt;&gt;"Match of the Day 2",K6588&lt;&gt;"Match of the Day Repeat"),"",1+MAX($AJ$10:AJ6587))</f>
        <v/>
      </c>
    </row>
    <row r="6589" spans="34:36" x14ac:dyDescent="0.35">
      <c r="AH6589" s="16" t="str">
        <f>IF(AND(B6589="Premier League",E6589="Live"),_xlfn.XLOOKUP(_xlfn.TEXTJOIN(" vs ",,C6589:D6589),Calendar!G:G,Calendar!B:B),IF(AND(B6589="Premier League",E6589="Highlights"),_xlfn.XLOOKUP(H6589,Calendar!O:O,Calendar!N:N,,-1),""))</f>
        <v/>
      </c>
      <c r="AI6589" s="61" t="str">
        <f>IF(AND(AH6589&lt;&gt;"",E6589="Live"),_xlfn.XLOOKUP(_xlfn.TEXTJOIN(" vs ",,C6589:D6589),Calendar!G:G,Calendar!K:K),"")</f>
        <v/>
      </c>
      <c r="AJ6589" s="61" t="str">
        <f>IF(AND(K6589&lt;&gt;"Match of the Day",K6589&lt;&gt;"Match of the Day 2",K6589&lt;&gt;"Match of the Day Repeat"),"",1+MAX($AJ$10:AJ6588))</f>
        <v/>
      </c>
    </row>
    <row r="6590" spans="34:36" x14ac:dyDescent="0.35">
      <c r="AH6590" s="16" t="str">
        <f>IF(AND(B6590="Premier League",E6590="Live"),_xlfn.XLOOKUP(_xlfn.TEXTJOIN(" vs ",,C6590:D6590),Calendar!G:G,Calendar!B:B),IF(AND(B6590="Premier League",E6590="Highlights"),_xlfn.XLOOKUP(H6590,Calendar!O:O,Calendar!N:N,,-1),""))</f>
        <v/>
      </c>
      <c r="AI6590" s="61" t="str">
        <f>IF(AND(AH6590&lt;&gt;"",E6590="Live"),_xlfn.XLOOKUP(_xlfn.TEXTJOIN(" vs ",,C6590:D6590),Calendar!G:G,Calendar!K:K),"")</f>
        <v/>
      </c>
      <c r="AJ6590" s="61" t="str">
        <f>IF(AND(K6590&lt;&gt;"Match of the Day",K6590&lt;&gt;"Match of the Day 2",K6590&lt;&gt;"Match of the Day Repeat"),"",1+MAX($AJ$10:AJ6589))</f>
        <v/>
      </c>
    </row>
    <row r="6591" spans="34:36" x14ac:dyDescent="0.35">
      <c r="AH6591" s="16" t="str">
        <f>IF(AND(B6591="Premier League",E6591="Live"),_xlfn.XLOOKUP(_xlfn.TEXTJOIN(" vs ",,C6591:D6591),Calendar!G:G,Calendar!B:B),IF(AND(B6591="Premier League",E6591="Highlights"),_xlfn.XLOOKUP(H6591,Calendar!O:O,Calendar!N:N,,-1),""))</f>
        <v/>
      </c>
      <c r="AI6591" s="61" t="str">
        <f>IF(AND(AH6591&lt;&gt;"",E6591="Live"),_xlfn.XLOOKUP(_xlfn.TEXTJOIN(" vs ",,C6591:D6591),Calendar!G:G,Calendar!K:K),"")</f>
        <v/>
      </c>
      <c r="AJ6591" s="61" t="str">
        <f>IF(AND(K6591&lt;&gt;"Match of the Day",K6591&lt;&gt;"Match of the Day 2",K6591&lt;&gt;"Match of the Day Repeat"),"",1+MAX($AJ$10:AJ6590))</f>
        <v/>
      </c>
    </row>
    <row r="6592" spans="34:36" x14ac:dyDescent="0.35">
      <c r="AH6592" s="16" t="str">
        <f>IF(AND(B6592="Premier League",E6592="Live"),_xlfn.XLOOKUP(_xlfn.TEXTJOIN(" vs ",,C6592:D6592),Calendar!G:G,Calendar!B:B),IF(AND(B6592="Premier League",E6592="Highlights"),_xlfn.XLOOKUP(H6592,Calendar!O:O,Calendar!N:N,,-1),""))</f>
        <v/>
      </c>
      <c r="AI6592" s="61" t="str">
        <f>IF(AND(AH6592&lt;&gt;"",E6592="Live"),_xlfn.XLOOKUP(_xlfn.TEXTJOIN(" vs ",,C6592:D6592),Calendar!G:G,Calendar!K:K),"")</f>
        <v/>
      </c>
      <c r="AJ6592" s="61" t="str">
        <f>IF(AND(K6592&lt;&gt;"Match of the Day",K6592&lt;&gt;"Match of the Day 2",K6592&lt;&gt;"Match of the Day Repeat"),"",1+MAX($AJ$10:AJ6591))</f>
        <v/>
      </c>
    </row>
    <row r="6593" spans="34:36" x14ac:dyDescent="0.35">
      <c r="AH6593" s="16" t="str">
        <f>IF(AND(B6593="Premier League",E6593="Live"),_xlfn.XLOOKUP(_xlfn.TEXTJOIN(" vs ",,C6593:D6593),Calendar!G:G,Calendar!B:B),IF(AND(B6593="Premier League",E6593="Highlights"),_xlfn.XLOOKUP(H6593,Calendar!O:O,Calendar!N:N,,-1),""))</f>
        <v/>
      </c>
      <c r="AI6593" s="61" t="str">
        <f>IF(AND(AH6593&lt;&gt;"",E6593="Live"),_xlfn.XLOOKUP(_xlfn.TEXTJOIN(" vs ",,C6593:D6593),Calendar!G:G,Calendar!K:K),"")</f>
        <v/>
      </c>
      <c r="AJ6593" s="61" t="str">
        <f>IF(AND(K6593&lt;&gt;"Match of the Day",K6593&lt;&gt;"Match of the Day 2",K6593&lt;&gt;"Match of the Day Repeat"),"",1+MAX($AJ$10:AJ6592))</f>
        <v/>
      </c>
    </row>
    <row r="6594" spans="34:36" x14ac:dyDescent="0.35">
      <c r="AH6594" s="16" t="str">
        <f>IF(AND(B6594="Premier League",E6594="Live"),_xlfn.XLOOKUP(_xlfn.TEXTJOIN(" vs ",,C6594:D6594),Calendar!G:G,Calendar!B:B),IF(AND(B6594="Premier League",E6594="Highlights"),_xlfn.XLOOKUP(H6594,Calendar!O:O,Calendar!N:N,,-1),""))</f>
        <v/>
      </c>
      <c r="AI6594" s="61" t="str">
        <f>IF(AND(AH6594&lt;&gt;"",E6594="Live"),_xlfn.XLOOKUP(_xlfn.TEXTJOIN(" vs ",,C6594:D6594),Calendar!G:G,Calendar!K:K),"")</f>
        <v/>
      </c>
      <c r="AJ6594" s="61" t="str">
        <f>IF(AND(K6594&lt;&gt;"Match of the Day",K6594&lt;&gt;"Match of the Day 2",K6594&lt;&gt;"Match of the Day Repeat"),"",1+MAX($AJ$10:AJ6593))</f>
        <v/>
      </c>
    </row>
    <row r="6595" spans="34:36" x14ac:dyDescent="0.35">
      <c r="AH6595" s="16" t="str">
        <f>IF(AND(B6595="Premier League",E6595="Live"),_xlfn.XLOOKUP(_xlfn.TEXTJOIN(" vs ",,C6595:D6595),Calendar!G:G,Calendar!B:B),IF(AND(B6595="Premier League",E6595="Highlights"),_xlfn.XLOOKUP(H6595,Calendar!O:O,Calendar!N:N,,-1),""))</f>
        <v/>
      </c>
      <c r="AI6595" s="61" t="str">
        <f>IF(AND(AH6595&lt;&gt;"",E6595="Live"),_xlfn.XLOOKUP(_xlfn.TEXTJOIN(" vs ",,C6595:D6595),Calendar!G:G,Calendar!K:K),"")</f>
        <v/>
      </c>
      <c r="AJ6595" s="61" t="str">
        <f>IF(AND(K6595&lt;&gt;"Match of the Day",K6595&lt;&gt;"Match of the Day 2",K6595&lt;&gt;"Match of the Day Repeat"),"",1+MAX($AJ$10:AJ6594))</f>
        <v/>
      </c>
    </row>
    <row r="6596" spans="34:36" x14ac:dyDescent="0.35">
      <c r="AH6596" s="16" t="str">
        <f>IF(AND(B6596="Premier League",E6596="Live"),_xlfn.XLOOKUP(_xlfn.TEXTJOIN(" vs ",,C6596:D6596),Calendar!G:G,Calendar!B:B),IF(AND(B6596="Premier League",E6596="Highlights"),_xlfn.XLOOKUP(H6596,Calendar!O:O,Calendar!N:N,,-1),""))</f>
        <v/>
      </c>
      <c r="AI6596" s="61" t="str">
        <f>IF(AND(AH6596&lt;&gt;"",E6596="Live"),_xlfn.XLOOKUP(_xlfn.TEXTJOIN(" vs ",,C6596:D6596),Calendar!G:G,Calendar!K:K),"")</f>
        <v/>
      </c>
      <c r="AJ6596" s="61" t="str">
        <f>IF(AND(K6596&lt;&gt;"Match of the Day",K6596&lt;&gt;"Match of the Day 2",K6596&lt;&gt;"Match of the Day Repeat"),"",1+MAX($AJ$10:AJ6595))</f>
        <v/>
      </c>
    </row>
    <row r="6597" spans="34:36" x14ac:dyDescent="0.35">
      <c r="AH6597" s="16" t="str">
        <f>IF(AND(B6597="Premier League",E6597="Live"),_xlfn.XLOOKUP(_xlfn.TEXTJOIN(" vs ",,C6597:D6597),Calendar!G:G,Calendar!B:B),IF(AND(B6597="Premier League",E6597="Highlights"),_xlfn.XLOOKUP(H6597,Calendar!O:O,Calendar!N:N,,-1),""))</f>
        <v/>
      </c>
      <c r="AI6597" s="61" t="str">
        <f>IF(AND(AH6597&lt;&gt;"",E6597="Live"),_xlfn.XLOOKUP(_xlfn.TEXTJOIN(" vs ",,C6597:D6597),Calendar!G:G,Calendar!K:K),"")</f>
        <v/>
      </c>
      <c r="AJ6597" s="61" t="str">
        <f>IF(AND(K6597&lt;&gt;"Match of the Day",K6597&lt;&gt;"Match of the Day 2",K6597&lt;&gt;"Match of the Day Repeat"),"",1+MAX($AJ$10:AJ6596))</f>
        <v/>
      </c>
    </row>
    <row r="6598" spans="34:36" x14ac:dyDescent="0.35">
      <c r="AH6598" s="16" t="str">
        <f>IF(AND(B6598="Premier League",E6598="Live"),_xlfn.XLOOKUP(_xlfn.TEXTJOIN(" vs ",,C6598:D6598),Calendar!G:G,Calendar!B:B),IF(AND(B6598="Premier League",E6598="Highlights"),_xlfn.XLOOKUP(H6598,Calendar!O:O,Calendar!N:N,,-1),""))</f>
        <v/>
      </c>
      <c r="AI6598" s="61" t="str">
        <f>IF(AND(AH6598&lt;&gt;"",E6598="Live"),_xlfn.XLOOKUP(_xlfn.TEXTJOIN(" vs ",,C6598:D6598),Calendar!G:G,Calendar!K:K),"")</f>
        <v/>
      </c>
      <c r="AJ6598" s="61" t="str">
        <f>IF(AND(K6598&lt;&gt;"Match of the Day",K6598&lt;&gt;"Match of the Day 2",K6598&lt;&gt;"Match of the Day Repeat"),"",1+MAX($AJ$10:AJ6597))</f>
        <v/>
      </c>
    </row>
    <row r="6599" spans="34:36" x14ac:dyDescent="0.35">
      <c r="AH6599" s="16" t="str">
        <f>IF(AND(B6599="Premier League",E6599="Live"),_xlfn.XLOOKUP(_xlfn.TEXTJOIN(" vs ",,C6599:D6599),Calendar!G:G,Calendar!B:B),IF(AND(B6599="Premier League",E6599="Highlights"),_xlfn.XLOOKUP(H6599,Calendar!O:O,Calendar!N:N,,-1),""))</f>
        <v/>
      </c>
      <c r="AI6599" s="61" t="str">
        <f>IF(AND(AH6599&lt;&gt;"",E6599="Live"),_xlfn.XLOOKUP(_xlfn.TEXTJOIN(" vs ",,C6599:D6599),Calendar!G:G,Calendar!K:K),"")</f>
        <v/>
      </c>
      <c r="AJ6599" s="61" t="str">
        <f>IF(AND(K6599&lt;&gt;"Match of the Day",K6599&lt;&gt;"Match of the Day 2",K6599&lt;&gt;"Match of the Day Repeat"),"",1+MAX($AJ$10:AJ6598))</f>
        <v/>
      </c>
    </row>
    <row r="6600" spans="34:36" x14ac:dyDescent="0.35">
      <c r="AH6600" s="16" t="str">
        <f>IF(AND(B6600="Premier League",E6600="Live"),_xlfn.XLOOKUP(_xlfn.TEXTJOIN(" vs ",,C6600:D6600),Calendar!G:G,Calendar!B:B),IF(AND(B6600="Premier League",E6600="Highlights"),_xlfn.XLOOKUP(H6600,Calendar!O:O,Calendar!N:N,,-1),""))</f>
        <v/>
      </c>
      <c r="AI6600" s="61" t="str">
        <f>IF(AND(AH6600&lt;&gt;"",E6600="Live"),_xlfn.XLOOKUP(_xlfn.TEXTJOIN(" vs ",,C6600:D6600),Calendar!G:G,Calendar!K:K),"")</f>
        <v/>
      </c>
      <c r="AJ6600" s="61" t="str">
        <f>IF(AND(K6600&lt;&gt;"Match of the Day",K6600&lt;&gt;"Match of the Day 2",K6600&lt;&gt;"Match of the Day Repeat"),"",1+MAX($AJ$10:AJ6599))</f>
        <v/>
      </c>
    </row>
    <row r="6601" spans="34:36" x14ac:dyDescent="0.35">
      <c r="AH6601" s="16" t="str">
        <f>IF(AND(B6601="Premier League",E6601="Live"),_xlfn.XLOOKUP(_xlfn.TEXTJOIN(" vs ",,C6601:D6601),Calendar!G:G,Calendar!B:B),IF(AND(B6601="Premier League",E6601="Highlights"),_xlfn.XLOOKUP(H6601,Calendar!O:O,Calendar!N:N,,-1),""))</f>
        <v/>
      </c>
      <c r="AI6601" s="61" t="str">
        <f>IF(AND(AH6601&lt;&gt;"",E6601="Live"),_xlfn.XLOOKUP(_xlfn.TEXTJOIN(" vs ",,C6601:D6601),Calendar!G:G,Calendar!K:K),"")</f>
        <v/>
      </c>
      <c r="AJ6601" s="61" t="str">
        <f>IF(AND(K6601&lt;&gt;"Match of the Day",K6601&lt;&gt;"Match of the Day 2",K6601&lt;&gt;"Match of the Day Repeat"),"",1+MAX($AJ$10:AJ6600))</f>
        <v/>
      </c>
    </row>
    <row r="6602" spans="34:36" x14ac:dyDescent="0.35">
      <c r="AH6602" s="16" t="str">
        <f>IF(AND(B6602="Premier League",E6602="Live"),_xlfn.XLOOKUP(_xlfn.TEXTJOIN(" vs ",,C6602:D6602),Calendar!G:G,Calendar!B:B),IF(AND(B6602="Premier League",E6602="Highlights"),_xlfn.XLOOKUP(H6602,Calendar!O:O,Calendar!N:N,,-1),""))</f>
        <v/>
      </c>
      <c r="AI6602" s="61" t="str">
        <f>IF(AND(AH6602&lt;&gt;"",E6602="Live"),_xlfn.XLOOKUP(_xlfn.TEXTJOIN(" vs ",,C6602:D6602),Calendar!G:G,Calendar!K:K),"")</f>
        <v/>
      </c>
      <c r="AJ6602" s="61" t="str">
        <f>IF(AND(K6602&lt;&gt;"Match of the Day",K6602&lt;&gt;"Match of the Day 2",K6602&lt;&gt;"Match of the Day Repeat"),"",1+MAX($AJ$10:AJ6601))</f>
        <v/>
      </c>
    </row>
    <row r="6603" spans="34:36" x14ac:dyDescent="0.35">
      <c r="AH6603" s="16" t="str">
        <f>IF(AND(B6603="Premier League",E6603="Live"),_xlfn.XLOOKUP(_xlfn.TEXTJOIN(" vs ",,C6603:D6603),Calendar!G:G,Calendar!B:B),IF(AND(B6603="Premier League",E6603="Highlights"),_xlfn.XLOOKUP(H6603,Calendar!O:O,Calendar!N:N,,-1),""))</f>
        <v/>
      </c>
      <c r="AI6603" s="61" t="str">
        <f>IF(AND(AH6603&lt;&gt;"",E6603="Live"),_xlfn.XLOOKUP(_xlfn.TEXTJOIN(" vs ",,C6603:D6603),Calendar!G:G,Calendar!K:K),"")</f>
        <v/>
      </c>
      <c r="AJ6603" s="61" t="str">
        <f>IF(AND(K6603&lt;&gt;"Match of the Day",K6603&lt;&gt;"Match of the Day 2",K6603&lt;&gt;"Match of the Day Repeat"),"",1+MAX($AJ$10:AJ6602))</f>
        <v/>
      </c>
    </row>
    <row r="6604" spans="34:36" x14ac:dyDescent="0.35">
      <c r="AH6604" s="16" t="str">
        <f>IF(AND(B6604="Premier League",E6604="Live"),_xlfn.XLOOKUP(_xlfn.TEXTJOIN(" vs ",,C6604:D6604),Calendar!G:G,Calendar!B:B),IF(AND(B6604="Premier League",E6604="Highlights"),_xlfn.XLOOKUP(H6604,Calendar!O:O,Calendar!N:N,,-1),""))</f>
        <v/>
      </c>
      <c r="AI6604" s="61" t="str">
        <f>IF(AND(AH6604&lt;&gt;"",E6604="Live"),_xlfn.XLOOKUP(_xlfn.TEXTJOIN(" vs ",,C6604:D6604),Calendar!G:G,Calendar!K:K),"")</f>
        <v/>
      </c>
      <c r="AJ6604" s="61" t="str">
        <f>IF(AND(K6604&lt;&gt;"Match of the Day",K6604&lt;&gt;"Match of the Day 2",K6604&lt;&gt;"Match of the Day Repeat"),"",1+MAX($AJ$10:AJ6603))</f>
        <v/>
      </c>
    </row>
    <row r="6605" spans="34:36" x14ac:dyDescent="0.35">
      <c r="AH6605" s="16" t="str">
        <f>IF(AND(B6605="Premier League",E6605="Live"),_xlfn.XLOOKUP(_xlfn.TEXTJOIN(" vs ",,C6605:D6605),Calendar!G:G,Calendar!B:B),IF(AND(B6605="Premier League",E6605="Highlights"),_xlfn.XLOOKUP(H6605,Calendar!O:O,Calendar!N:N,,-1),""))</f>
        <v/>
      </c>
      <c r="AI6605" s="61" t="str">
        <f>IF(AND(AH6605&lt;&gt;"",E6605="Live"),_xlfn.XLOOKUP(_xlfn.TEXTJOIN(" vs ",,C6605:D6605),Calendar!G:G,Calendar!K:K),"")</f>
        <v/>
      </c>
      <c r="AJ6605" s="61" t="str">
        <f>IF(AND(K6605&lt;&gt;"Match of the Day",K6605&lt;&gt;"Match of the Day 2",K6605&lt;&gt;"Match of the Day Repeat"),"",1+MAX($AJ$10:AJ6604))</f>
        <v/>
      </c>
    </row>
    <row r="6606" spans="34:36" x14ac:dyDescent="0.35">
      <c r="AH6606" s="16" t="str">
        <f>IF(AND(B6606="Premier League",E6606="Live"),_xlfn.XLOOKUP(_xlfn.TEXTJOIN(" vs ",,C6606:D6606),Calendar!G:G,Calendar!B:B),IF(AND(B6606="Premier League",E6606="Highlights"),_xlfn.XLOOKUP(H6606,Calendar!O:O,Calendar!N:N,,-1),""))</f>
        <v/>
      </c>
      <c r="AI6606" s="61" t="str">
        <f>IF(AND(AH6606&lt;&gt;"",E6606="Live"),_xlfn.XLOOKUP(_xlfn.TEXTJOIN(" vs ",,C6606:D6606),Calendar!G:G,Calendar!K:K),"")</f>
        <v/>
      </c>
      <c r="AJ6606" s="61" t="str">
        <f>IF(AND(K6606&lt;&gt;"Match of the Day",K6606&lt;&gt;"Match of the Day 2",K6606&lt;&gt;"Match of the Day Repeat"),"",1+MAX($AJ$10:AJ6605))</f>
        <v/>
      </c>
    </row>
    <row r="6607" spans="34:36" x14ac:dyDescent="0.35">
      <c r="AH6607" s="16" t="str">
        <f>IF(AND(B6607="Premier League",E6607="Live"),_xlfn.XLOOKUP(_xlfn.TEXTJOIN(" vs ",,C6607:D6607),Calendar!G:G,Calendar!B:B),IF(AND(B6607="Premier League",E6607="Highlights"),_xlfn.XLOOKUP(H6607,Calendar!O:O,Calendar!N:N,,-1),""))</f>
        <v/>
      </c>
      <c r="AI6607" s="61" t="str">
        <f>IF(AND(AH6607&lt;&gt;"",E6607="Live"),_xlfn.XLOOKUP(_xlfn.TEXTJOIN(" vs ",,C6607:D6607),Calendar!G:G,Calendar!K:K),"")</f>
        <v/>
      </c>
      <c r="AJ6607" s="61" t="str">
        <f>IF(AND(K6607&lt;&gt;"Match of the Day",K6607&lt;&gt;"Match of the Day 2",K6607&lt;&gt;"Match of the Day Repeat"),"",1+MAX($AJ$10:AJ6606))</f>
        <v/>
      </c>
    </row>
    <row r="6608" spans="34:36" x14ac:dyDescent="0.35">
      <c r="AH6608" s="16" t="str">
        <f>IF(AND(B6608="Premier League",E6608="Live"),_xlfn.XLOOKUP(_xlfn.TEXTJOIN(" vs ",,C6608:D6608),Calendar!G:G,Calendar!B:B),IF(AND(B6608="Premier League",E6608="Highlights"),_xlfn.XLOOKUP(H6608,Calendar!O:O,Calendar!N:N,,-1),""))</f>
        <v/>
      </c>
      <c r="AI6608" s="61" t="str">
        <f>IF(AND(AH6608&lt;&gt;"",E6608="Live"),_xlfn.XLOOKUP(_xlfn.TEXTJOIN(" vs ",,C6608:D6608),Calendar!G:G,Calendar!K:K),"")</f>
        <v/>
      </c>
      <c r="AJ6608" s="61" t="str">
        <f>IF(AND(K6608&lt;&gt;"Match of the Day",K6608&lt;&gt;"Match of the Day 2",K6608&lt;&gt;"Match of the Day Repeat"),"",1+MAX($AJ$10:AJ6607))</f>
        <v/>
      </c>
    </row>
    <row r="6609" spans="34:36" x14ac:dyDescent="0.35">
      <c r="AH6609" s="16" t="str">
        <f>IF(AND(B6609="Premier League",E6609="Live"),_xlfn.XLOOKUP(_xlfn.TEXTJOIN(" vs ",,C6609:D6609),Calendar!G:G,Calendar!B:B),IF(AND(B6609="Premier League",E6609="Highlights"),_xlfn.XLOOKUP(H6609,Calendar!O:O,Calendar!N:N,,-1),""))</f>
        <v/>
      </c>
      <c r="AI6609" s="61" t="str">
        <f>IF(AND(AH6609&lt;&gt;"",E6609="Live"),_xlfn.XLOOKUP(_xlfn.TEXTJOIN(" vs ",,C6609:D6609),Calendar!G:G,Calendar!K:K),"")</f>
        <v/>
      </c>
      <c r="AJ6609" s="61" t="str">
        <f>IF(AND(K6609&lt;&gt;"Match of the Day",K6609&lt;&gt;"Match of the Day 2",K6609&lt;&gt;"Match of the Day Repeat"),"",1+MAX($AJ$10:AJ6608))</f>
        <v/>
      </c>
    </row>
    <row r="6610" spans="34:36" x14ac:dyDescent="0.35">
      <c r="AH6610" s="16" t="str">
        <f>IF(AND(B6610="Premier League",E6610="Live"),_xlfn.XLOOKUP(_xlfn.TEXTJOIN(" vs ",,C6610:D6610),Calendar!G:G,Calendar!B:B),IF(AND(B6610="Premier League",E6610="Highlights"),_xlfn.XLOOKUP(H6610,Calendar!O:O,Calendar!N:N,,-1),""))</f>
        <v/>
      </c>
      <c r="AI6610" s="61" t="str">
        <f>IF(AND(AH6610&lt;&gt;"",E6610="Live"),_xlfn.XLOOKUP(_xlfn.TEXTJOIN(" vs ",,C6610:D6610),Calendar!G:G,Calendar!K:K),"")</f>
        <v/>
      </c>
      <c r="AJ6610" s="61" t="str">
        <f>IF(AND(K6610&lt;&gt;"Match of the Day",K6610&lt;&gt;"Match of the Day 2",K6610&lt;&gt;"Match of the Day Repeat"),"",1+MAX($AJ$10:AJ6609))</f>
        <v/>
      </c>
    </row>
    <row r="6611" spans="34:36" x14ac:dyDescent="0.35">
      <c r="AH6611" s="16" t="str">
        <f>IF(AND(B6611="Premier League",E6611="Live"),_xlfn.XLOOKUP(_xlfn.TEXTJOIN(" vs ",,C6611:D6611),Calendar!G:G,Calendar!B:B),IF(AND(B6611="Premier League",E6611="Highlights"),_xlfn.XLOOKUP(H6611,Calendar!O:O,Calendar!N:N,,-1),""))</f>
        <v/>
      </c>
      <c r="AI6611" s="61" t="str">
        <f>IF(AND(AH6611&lt;&gt;"",E6611="Live"),_xlfn.XLOOKUP(_xlfn.TEXTJOIN(" vs ",,C6611:D6611),Calendar!G:G,Calendar!K:K),"")</f>
        <v/>
      </c>
      <c r="AJ6611" s="61" t="str">
        <f>IF(AND(K6611&lt;&gt;"Match of the Day",K6611&lt;&gt;"Match of the Day 2",K6611&lt;&gt;"Match of the Day Repeat"),"",1+MAX($AJ$10:AJ6610))</f>
        <v/>
      </c>
    </row>
    <row r="6612" spans="34:36" x14ac:dyDescent="0.35">
      <c r="AH6612" s="16" t="str">
        <f>IF(AND(B6612="Premier League",E6612="Live"),_xlfn.XLOOKUP(_xlfn.TEXTJOIN(" vs ",,C6612:D6612),Calendar!G:G,Calendar!B:B),IF(AND(B6612="Premier League",E6612="Highlights"),_xlfn.XLOOKUP(H6612,Calendar!O:O,Calendar!N:N,,-1),""))</f>
        <v/>
      </c>
      <c r="AI6612" s="61" t="str">
        <f>IF(AND(AH6612&lt;&gt;"",E6612="Live"),_xlfn.XLOOKUP(_xlfn.TEXTJOIN(" vs ",,C6612:D6612),Calendar!G:G,Calendar!K:K),"")</f>
        <v/>
      </c>
      <c r="AJ6612" s="61" t="str">
        <f>IF(AND(K6612&lt;&gt;"Match of the Day",K6612&lt;&gt;"Match of the Day 2",K6612&lt;&gt;"Match of the Day Repeat"),"",1+MAX($AJ$10:AJ6611))</f>
        <v/>
      </c>
    </row>
    <row r="6613" spans="34:36" x14ac:dyDescent="0.35">
      <c r="AH6613" s="16" t="str">
        <f>IF(AND(B6613="Premier League",E6613="Live"),_xlfn.XLOOKUP(_xlfn.TEXTJOIN(" vs ",,C6613:D6613),Calendar!G:G,Calendar!B:B),IF(AND(B6613="Premier League",E6613="Highlights"),_xlfn.XLOOKUP(H6613,Calendar!O:O,Calendar!N:N,,-1),""))</f>
        <v/>
      </c>
      <c r="AI6613" s="61" t="str">
        <f>IF(AND(AH6613&lt;&gt;"",E6613="Live"),_xlfn.XLOOKUP(_xlfn.TEXTJOIN(" vs ",,C6613:D6613),Calendar!G:G,Calendar!K:K),"")</f>
        <v/>
      </c>
      <c r="AJ6613" s="61" t="str">
        <f>IF(AND(K6613&lt;&gt;"Match of the Day",K6613&lt;&gt;"Match of the Day 2",K6613&lt;&gt;"Match of the Day Repeat"),"",1+MAX($AJ$10:AJ6612))</f>
        <v/>
      </c>
    </row>
    <row r="6614" spans="34:36" x14ac:dyDescent="0.35">
      <c r="AH6614" s="16" t="str">
        <f>IF(AND(B6614="Premier League",E6614="Live"),_xlfn.XLOOKUP(_xlfn.TEXTJOIN(" vs ",,C6614:D6614),Calendar!G:G,Calendar!B:B),IF(AND(B6614="Premier League",E6614="Highlights"),_xlfn.XLOOKUP(H6614,Calendar!O:O,Calendar!N:N,,-1),""))</f>
        <v/>
      </c>
      <c r="AI6614" s="61" t="str">
        <f>IF(AND(AH6614&lt;&gt;"",E6614="Live"),_xlfn.XLOOKUP(_xlfn.TEXTJOIN(" vs ",,C6614:D6614),Calendar!G:G,Calendar!K:K),"")</f>
        <v/>
      </c>
      <c r="AJ6614" s="61" t="str">
        <f>IF(AND(K6614&lt;&gt;"Match of the Day",K6614&lt;&gt;"Match of the Day 2",K6614&lt;&gt;"Match of the Day Repeat"),"",1+MAX($AJ$10:AJ6613))</f>
        <v/>
      </c>
    </row>
    <row r="6615" spans="34:36" x14ac:dyDescent="0.35">
      <c r="AH6615" s="16" t="str">
        <f>IF(AND(B6615="Premier League",E6615="Live"),_xlfn.XLOOKUP(_xlfn.TEXTJOIN(" vs ",,C6615:D6615),Calendar!G:G,Calendar!B:B),IF(AND(B6615="Premier League",E6615="Highlights"),_xlfn.XLOOKUP(H6615,Calendar!O:O,Calendar!N:N,,-1),""))</f>
        <v/>
      </c>
      <c r="AI6615" s="61" t="str">
        <f>IF(AND(AH6615&lt;&gt;"",E6615="Live"),_xlfn.XLOOKUP(_xlfn.TEXTJOIN(" vs ",,C6615:D6615),Calendar!G:G,Calendar!K:K),"")</f>
        <v/>
      </c>
      <c r="AJ6615" s="61" t="str">
        <f>IF(AND(K6615&lt;&gt;"Match of the Day",K6615&lt;&gt;"Match of the Day 2",K6615&lt;&gt;"Match of the Day Repeat"),"",1+MAX($AJ$10:AJ6614))</f>
        <v/>
      </c>
    </row>
    <row r="6616" spans="34:36" x14ac:dyDescent="0.35">
      <c r="AH6616" s="16" t="str">
        <f>IF(AND(B6616="Premier League",E6616="Live"),_xlfn.XLOOKUP(_xlfn.TEXTJOIN(" vs ",,C6616:D6616),Calendar!G:G,Calendar!B:B),IF(AND(B6616="Premier League",E6616="Highlights"),_xlfn.XLOOKUP(H6616,Calendar!O:O,Calendar!N:N,,-1),""))</f>
        <v/>
      </c>
      <c r="AI6616" s="61" t="str">
        <f>IF(AND(AH6616&lt;&gt;"",E6616="Live"),_xlfn.XLOOKUP(_xlfn.TEXTJOIN(" vs ",,C6616:D6616),Calendar!G:G,Calendar!K:K),"")</f>
        <v/>
      </c>
      <c r="AJ6616" s="61" t="str">
        <f>IF(AND(K6616&lt;&gt;"Match of the Day",K6616&lt;&gt;"Match of the Day 2",K6616&lt;&gt;"Match of the Day Repeat"),"",1+MAX($AJ$10:AJ6615))</f>
        <v/>
      </c>
    </row>
    <row r="6617" spans="34:36" x14ac:dyDescent="0.35">
      <c r="AH6617" s="16" t="str">
        <f>IF(AND(B6617="Premier League",E6617="Live"),_xlfn.XLOOKUP(_xlfn.TEXTJOIN(" vs ",,C6617:D6617),Calendar!G:G,Calendar!B:B),IF(AND(B6617="Premier League",E6617="Highlights"),_xlfn.XLOOKUP(H6617,Calendar!O:O,Calendar!N:N,,-1),""))</f>
        <v/>
      </c>
      <c r="AI6617" s="61" t="str">
        <f>IF(AND(AH6617&lt;&gt;"",E6617="Live"),_xlfn.XLOOKUP(_xlfn.TEXTJOIN(" vs ",,C6617:D6617),Calendar!G:G,Calendar!K:K),"")</f>
        <v/>
      </c>
      <c r="AJ6617" s="61" t="str">
        <f>IF(AND(K6617&lt;&gt;"Match of the Day",K6617&lt;&gt;"Match of the Day 2",K6617&lt;&gt;"Match of the Day Repeat"),"",1+MAX($AJ$10:AJ6616))</f>
        <v/>
      </c>
    </row>
    <row r="6618" spans="34:36" x14ac:dyDescent="0.35">
      <c r="AH6618" s="16" t="str">
        <f>IF(AND(B6618="Premier League",E6618="Live"),_xlfn.XLOOKUP(_xlfn.TEXTJOIN(" vs ",,C6618:D6618),Calendar!G:G,Calendar!B:B),IF(AND(B6618="Premier League",E6618="Highlights"),_xlfn.XLOOKUP(H6618,Calendar!O:O,Calendar!N:N,,-1),""))</f>
        <v/>
      </c>
      <c r="AI6618" s="61" t="str">
        <f>IF(AND(AH6618&lt;&gt;"",E6618="Live"),_xlfn.XLOOKUP(_xlfn.TEXTJOIN(" vs ",,C6618:D6618),Calendar!G:G,Calendar!K:K),"")</f>
        <v/>
      </c>
      <c r="AJ6618" s="61" t="str">
        <f>IF(AND(K6618&lt;&gt;"Match of the Day",K6618&lt;&gt;"Match of the Day 2",K6618&lt;&gt;"Match of the Day Repeat"),"",1+MAX($AJ$10:AJ6617))</f>
        <v/>
      </c>
    </row>
    <row r="6619" spans="34:36" x14ac:dyDescent="0.35">
      <c r="AH6619" s="16" t="str">
        <f>IF(AND(B6619="Premier League",E6619="Live"),_xlfn.XLOOKUP(_xlfn.TEXTJOIN(" vs ",,C6619:D6619),Calendar!G:G,Calendar!B:B),IF(AND(B6619="Premier League",E6619="Highlights"),_xlfn.XLOOKUP(H6619,Calendar!O:O,Calendar!N:N,,-1),""))</f>
        <v/>
      </c>
      <c r="AI6619" s="61" t="str">
        <f>IF(AND(AH6619&lt;&gt;"",E6619="Live"),_xlfn.XLOOKUP(_xlfn.TEXTJOIN(" vs ",,C6619:D6619),Calendar!G:G,Calendar!K:K),"")</f>
        <v/>
      </c>
      <c r="AJ6619" s="61" t="str">
        <f>IF(AND(K6619&lt;&gt;"Match of the Day",K6619&lt;&gt;"Match of the Day 2",K6619&lt;&gt;"Match of the Day Repeat"),"",1+MAX($AJ$10:AJ6618))</f>
        <v/>
      </c>
    </row>
    <row r="6620" spans="34:36" x14ac:dyDescent="0.35">
      <c r="AH6620" s="16" t="str">
        <f>IF(AND(B6620="Premier League",E6620="Live"),_xlfn.XLOOKUP(_xlfn.TEXTJOIN(" vs ",,C6620:D6620),Calendar!G:G,Calendar!B:B),IF(AND(B6620="Premier League",E6620="Highlights"),_xlfn.XLOOKUP(H6620,Calendar!O:O,Calendar!N:N,,-1),""))</f>
        <v/>
      </c>
      <c r="AI6620" s="61" t="str">
        <f>IF(AND(AH6620&lt;&gt;"",E6620="Live"),_xlfn.XLOOKUP(_xlfn.TEXTJOIN(" vs ",,C6620:D6620),Calendar!G:G,Calendar!K:K),"")</f>
        <v/>
      </c>
      <c r="AJ6620" s="61" t="str">
        <f>IF(AND(K6620&lt;&gt;"Match of the Day",K6620&lt;&gt;"Match of the Day 2",K6620&lt;&gt;"Match of the Day Repeat"),"",1+MAX($AJ$10:AJ6619))</f>
        <v/>
      </c>
    </row>
    <row r="6621" spans="34:36" x14ac:dyDescent="0.35">
      <c r="AH6621" s="16" t="str">
        <f>IF(AND(B6621="Premier League",E6621="Live"),_xlfn.XLOOKUP(_xlfn.TEXTJOIN(" vs ",,C6621:D6621),Calendar!G:G,Calendar!B:B),IF(AND(B6621="Premier League",E6621="Highlights"),_xlfn.XLOOKUP(H6621,Calendar!O:O,Calendar!N:N,,-1),""))</f>
        <v/>
      </c>
      <c r="AI6621" s="61" t="str">
        <f>IF(AND(AH6621&lt;&gt;"",E6621="Live"),_xlfn.XLOOKUP(_xlfn.TEXTJOIN(" vs ",,C6621:D6621),Calendar!G:G,Calendar!K:K),"")</f>
        <v/>
      </c>
      <c r="AJ6621" s="61" t="str">
        <f>IF(AND(K6621&lt;&gt;"Match of the Day",K6621&lt;&gt;"Match of the Day 2",K6621&lt;&gt;"Match of the Day Repeat"),"",1+MAX($AJ$10:AJ6620))</f>
        <v/>
      </c>
    </row>
    <row r="6622" spans="34:36" x14ac:dyDescent="0.35">
      <c r="AH6622" s="16" t="str">
        <f>IF(AND(B6622="Premier League",E6622="Live"),_xlfn.XLOOKUP(_xlfn.TEXTJOIN(" vs ",,C6622:D6622),Calendar!G:G,Calendar!B:B),IF(AND(B6622="Premier League",E6622="Highlights"),_xlfn.XLOOKUP(H6622,Calendar!O:O,Calendar!N:N,,-1),""))</f>
        <v/>
      </c>
      <c r="AI6622" s="61" t="str">
        <f>IF(AND(AH6622&lt;&gt;"",E6622="Live"),_xlfn.XLOOKUP(_xlfn.TEXTJOIN(" vs ",,C6622:D6622),Calendar!G:G,Calendar!K:K),"")</f>
        <v/>
      </c>
      <c r="AJ6622" s="61" t="str">
        <f>IF(AND(K6622&lt;&gt;"Match of the Day",K6622&lt;&gt;"Match of the Day 2",K6622&lt;&gt;"Match of the Day Repeat"),"",1+MAX($AJ$10:AJ6621))</f>
        <v/>
      </c>
    </row>
    <row r="6623" spans="34:36" x14ac:dyDescent="0.35">
      <c r="AH6623" s="16" t="str">
        <f>IF(AND(B6623="Premier League",E6623="Live"),_xlfn.XLOOKUP(_xlfn.TEXTJOIN(" vs ",,C6623:D6623),Calendar!G:G,Calendar!B:B),IF(AND(B6623="Premier League",E6623="Highlights"),_xlfn.XLOOKUP(H6623,Calendar!O:O,Calendar!N:N,,-1),""))</f>
        <v/>
      </c>
      <c r="AI6623" s="61" t="str">
        <f>IF(AND(AH6623&lt;&gt;"",E6623="Live"),_xlfn.XLOOKUP(_xlfn.TEXTJOIN(" vs ",,C6623:D6623),Calendar!G:G,Calendar!K:K),"")</f>
        <v/>
      </c>
      <c r="AJ6623" s="61" t="str">
        <f>IF(AND(K6623&lt;&gt;"Match of the Day",K6623&lt;&gt;"Match of the Day 2",K6623&lt;&gt;"Match of the Day Repeat"),"",1+MAX($AJ$10:AJ6622))</f>
        <v/>
      </c>
    </row>
    <row r="6624" spans="34:36" x14ac:dyDescent="0.35">
      <c r="AH6624" s="16" t="str">
        <f>IF(AND(B6624="Premier League",E6624="Live"),_xlfn.XLOOKUP(_xlfn.TEXTJOIN(" vs ",,C6624:D6624),Calendar!G:G,Calendar!B:B),IF(AND(B6624="Premier League",E6624="Highlights"),_xlfn.XLOOKUP(H6624,Calendar!O:O,Calendar!N:N,,-1),""))</f>
        <v/>
      </c>
      <c r="AI6624" s="61" t="str">
        <f>IF(AND(AH6624&lt;&gt;"",E6624="Live"),_xlfn.XLOOKUP(_xlfn.TEXTJOIN(" vs ",,C6624:D6624),Calendar!G:G,Calendar!K:K),"")</f>
        <v/>
      </c>
      <c r="AJ6624" s="61" t="str">
        <f>IF(AND(K6624&lt;&gt;"Match of the Day",K6624&lt;&gt;"Match of the Day 2",K6624&lt;&gt;"Match of the Day Repeat"),"",1+MAX($AJ$10:AJ6623))</f>
        <v/>
      </c>
    </row>
    <row r="6625" spans="34:36" x14ac:dyDescent="0.35">
      <c r="AH6625" s="16" t="str">
        <f>IF(AND(B6625="Premier League",E6625="Live"),_xlfn.XLOOKUP(_xlfn.TEXTJOIN(" vs ",,C6625:D6625),Calendar!G:G,Calendar!B:B),IF(AND(B6625="Premier League",E6625="Highlights"),_xlfn.XLOOKUP(H6625,Calendar!O:O,Calendar!N:N,,-1),""))</f>
        <v/>
      </c>
      <c r="AI6625" s="61" t="str">
        <f>IF(AND(AH6625&lt;&gt;"",E6625="Live"),_xlfn.XLOOKUP(_xlfn.TEXTJOIN(" vs ",,C6625:D6625),Calendar!G:G,Calendar!K:K),"")</f>
        <v/>
      </c>
      <c r="AJ6625" s="61" t="str">
        <f>IF(AND(K6625&lt;&gt;"Match of the Day",K6625&lt;&gt;"Match of the Day 2",K6625&lt;&gt;"Match of the Day Repeat"),"",1+MAX($AJ$10:AJ6624))</f>
        <v/>
      </c>
    </row>
    <row r="6626" spans="34:36" x14ac:dyDescent="0.35">
      <c r="AH6626" s="16" t="str">
        <f>IF(AND(B6626="Premier League",E6626="Live"),_xlfn.XLOOKUP(_xlfn.TEXTJOIN(" vs ",,C6626:D6626),Calendar!G:G,Calendar!B:B),IF(AND(B6626="Premier League",E6626="Highlights"),_xlfn.XLOOKUP(H6626,Calendar!O:O,Calendar!N:N,,-1),""))</f>
        <v/>
      </c>
      <c r="AI6626" s="61" t="str">
        <f>IF(AND(AH6626&lt;&gt;"",E6626="Live"),_xlfn.XLOOKUP(_xlfn.TEXTJOIN(" vs ",,C6626:D6626),Calendar!G:G,Calendar!K:K),"")</f>
        <v/>
      </c>
      <c r="AJ6626" s="61" t="str">
        <f>IF(AND(K6626&lt;&gt;"Match of the Day",K6626&lt;&gt;"Match of the Day 2",K6626&lt;&gt;"Match of the Day Repeat"),"",1+MAX($AJ$10:AJ6625))</f>
        <v/>
      </c>
    </row>
    <row r="6627" spans="34:36" x14ac:dyDescent="0.35">
      <c r="AH6627" s="16" t="str">
        <f>IF(AND(B6627="Premier League",E6627="Live"),_xlfn.XLOOKUP(_xlfn.TEXTJOIN(" vs ",,C6627:D6627),Calendar!G:G,Calendar!B:B),IF(AND(B6627="Premier League",E6627="Highlights"),_xlfn.XLOOKUP(H6627,Calendar!O:O,Calendar!N:N,,-1),""))</f>
        <v/>
      </c>
      <c r="AI6627" s="61" t="str">
        <f>IF(AND(AH6627&lt;&gt;"",E6627="Live"),_xlfn.XLOOKUP(_xlfn.TEXTJOIN(" vs ",,C6627:D6627),Calendar!G:G,Calendar!K:K),"")</f>
        <v/>
      </c>
      <c r="AJ6627" s="61" t="str">
        <f>IF(AND(K6627&lt;&gt;"Match of the Day",K6627&lt;&gt;"Match of the Day 2",K6627&lt;&gt;"Match of the Day Repeat"),"",1+MAX($AJ$10:AJ6626))</f>
        <v/>
      </c>
    </row>
    <row r="6628" spans="34:36" x14ac:dyDescent="0.35">
      <c r="AH6628" s="16" t="str">
        <f>IF(AND(B6628="Premier League",E6628="Live"),_xlfn.XLOOKUP(_xlfn.TEXTJOIN(" vs ",,C6628:D6628),Calendar!G:G,Calendar!B:B),IF(AND(B6628="Premier League",E6628="Highlights"),_xlfn.XLOOKUP(H6628,Calendar!O:O,Calendar!N:N,,-1),""))</f>
        <v/>
      </c>
      <c r="AI6628" s="61" t="str">
        <f>IF(AND(AH6628&lt;&gt;"",E6628="Live"),_xlfn.XLOOKUP(_xlfn.TEXTJOIN(" vs ",,C6628:D6628),Calendar!G:G,Calendar!K:K),"")</f>
        <v/>
      </c>
      <c r="AJ6628" s="61" t="str">
        <f>IF(AND(K6628&lt;&gt;"Match of the Day",K6628&lt;&gt;"Match of the Day 2",K6628&lt;&gt;"Match of the Day Repeat"),"",1+MAX($AJ$10:AJ6627))</f>
        <v/>
      </c>
    </row>
    <row r="6629" spans="34:36" x14ac:dyDescent="0.35">
      <c r="AH6629" s="16" t="str">
        <f>IF(AND(B6629="Premier League",E6629="Live"),_xlfn.XLOOKUP(_xlfn.TEXTJOIN(" vs ",,C6629:D6629),Calendar!G:G,Calendar!B:B),IF(AND(B6629="Premier League",E6629="Highlights"),_xlfn.XLOOKUP(H6629,Calendar!O:O,Calendar!N:N,,-1),""))</f>
        <v/>
      </c>
      <c r="AI6629" s="61" t="str">
        <f>IF(AND(AH6629&lt;&gt;"",E6629="Live"),_xlfn.XLOOKUP(_xlfn.TEXTJOIN(" vs ",,C6629:D6629),Calendar!G:G,Calendar!K:K),"")</f>
        <v/>
      </c>
      <c r="AJ6629" s="61" t="str">
        <f>IF(AND(K6629&lt;&gt;"Match of the Day",K6629&lt;&gt;"Match of the Day 2",K6629&lt;&gt;"Match of the Day Repeat"),"",1+MAX($AJ$10:AJ6628))</f>
        <v/>
      </c>
    </row>
    <row r="6630" spans="34:36" x14ac:dyDescent="0.35">
      <c r="AH6630" s="16" t="str">
        <f>IF(AND(B6630="Premier League",E6630="Live"),_xlfn.XLOOKUP(_xlfn.TEXTJOIN(" vs ",,C6630:D6630),Calendar!G:G,Calendar!B:B),IF(AND(B6630="Premier League",E6630="Highlights"),_xlfn.XLOOKUP(H6630,Calendar!O:O,Calendar!N:N,,-1),""))</f>
        <v/>
      </c>
      <c r="AI6630" s="61" t="str">
        <f>IF(AND(AH6630&lt;&gt;"",E6630="Live"),_xlfn.XLOOKUP(_xlfn.TEXTJOIN(" vs ",,C6630:D6630),Calendar!G:G,Calendar!K:K),"")</f>
        <v/>
      </c>
      <c r="AJ6630" s="61" t="str">
        <f>IF(AND(K6630&lt;&gt;"Match of the Day",K6630&lt;&gt;"Match of the Day 2",K6630&lt;&gt;"Match of the Day Repeat"),"",1+MAX($AJ$10:AJ6629))</f>
        <v/>
      </c>
    </row>
    <row r="6631" spans="34:36" x14ac:dyDescent="0.35">
      <c r="AH6631" s="16" t="str">
        <f>IF(AND(B6631="Premier League",E6631="Live"),_xlfn.XLOOKUP(_xlfn.TEXTJOIN(" vs ",,C6631:D6631),Calendar!G:G,Calendar!B:B),IF(AND(B6631="Premier League",E6631="Highlights"),_xlfn.XLOOKUP(H6631,Calendar!O:O,Calendar!N:N,,-1),""))</f>
        <v/>
      </c>
      <c r="AI6631" s="61" t="str">
        <f>IF(AND(AH6631&lt;&gt;"",E6631="Live"),_xlfn.XLOOKUP(_xlfn.TEXTJOIN(" vs ",,C6631:D6631),Calendar!G:G,Calendar!K:K),"")</f>
        <v/>
      </c>
      <c r="AJ6631" s="61" t="str">
        <f>IF(AND(K6631&lt;&gt;"Match of the Day",K6631&lt;&gt;"Match of the Day 2",K6631&lt;&gt;"Match of the Day Repeat"),"",1+MAX($AJ$10:AJ6630))</f>
        <v/>
      </c>
    </row>
    <row r="6632" spans="34:36" x14ac:dyDescent="0.35">
      <c r="AH6632" s="16" t="str">
        <f>IF(AND(B6632="Premier League",E6632="Live"),_xlfn.XLOOKUP(_xlfn.TEXTJOIN(" vs ",,C6632:D6632),Calendar!G:G,Calendar!B:B),IF(AND(B6632="Premier League",E6632="Highlights"),_xlfn.XLOOKUP(H6632,Calendar!O:O,Calendar!N:N,,-1),""))</f>
        <v/>
      </c>
      <c r="AI6632" s="61" t="str">
        <f>IF(AND(AH6632&lt;&gt;"",E6632="Live"),_xlfn.XLOOKUP(_xlfn.TEXTJOIN(" vs ",,C6632:D6632),Calendar!G:G,Calendar!K:K),"")</f>
        <v/>
      </c>
      <c r="AJ6632" s="61" t="str">
        <f>IF(AND(K6632&lt;&gt;"Match of the Day",K6632&lt;&gt;"Match of the Day 2",K6632&lt;&gt;"Match of the Day Repeat"),"",1+MAX($AJ$10:AJ6631))</f>
        <v/>
      </c>
    </row>
    <row r="6633" spans="34:36" x14ac:dyDescent="0.35">
      <c r="AH6633" s="16" t="str">
        <f>IF(AND(B6633="Premier League",E6633="Live"),_xlfn.XLOOKUP(_xlfn.TEXTJOIN(" vs ",,C6633:D6633),Calendar!G:G,Calendar!B:B),IF(AND(B6633="Premier League",E6633="Highlights"),_xlfn.XLOOKUP(H6633,Calendar!O:O,Calendar!N:N,,-1),""))</f>
        <v/>
      </c>
      <c r="AI6633" s="61" t="str">
        <f>IF(AND(AH6633&lt;&gt;"",E6633="Live"),_xlfn.XLOOKUP(_xlfn.TEXTJOIN(" vs ",,C6633:D6633),Calendar!G:G,Calendar!K:K),"")</f>
        <v/>
      </c>
      <c r="AJ6633" s="61" t="str">
        <f>IF(AND(K6633&lt;&gt;"Match of the Day",K6633&lt;&gt;"Match of the Day 2",K6633&lt;&gt;"Match of the Day Repeat"),"",1+MAX($AJ$10:AJ6632))</f>
        <v/>
      </c>
    </row>
    <row r="6634" spans="34:36" x14ac:dyDescent="0.35">
      <c r="AH6634" s="16" t="str">
        <f>IF(AND(B6634="Premier League",E6634="Live"),_xlfn.XLOOKUP(_xlfn.TEXTJOIN(" vs ",,C6634:D6634),Calendar!G:G,Calendar!B:B),IF(AND(B6634="Premier League",E6634="Highlights"),_xlfn.XLOOKUP(H6634,Calendar!O:O,Calendar!N:N,,-1),""))</f>
        <v/>
      </c>
      <c r="AI6634" s="61" t="str">
        <f>IF(AND(AH6634&lt;&gt;"",E6634="Live"),_xlfn.XLOOKUP(_xlfn.TEXTJOIN(" vs ",,C6634:D6634),Calendar!G:G,Calendar!K:K),"")</f>
        <v/>
      </c>
      <c r="AJ6634" s="61" t="str">
        <f>IF(AND(K6634&lt;&gt;"Match of the Day",K6634&lt;&gt;"Match of the Day 2",K6634&lt;&gt;"Match of the Day Repeat"),"",1+MAX($AJ$10:AJ6633))</f>
        <v/>
      </c>
    </row>
    <row r="6635" spans="34:36" x14ac:dyDescent="0.35">
      <c r="AH6635" s="16" t="str">
        <f>IF(AND(B6635="Premier League",E6635="Live"),_xlfn.XLOOKUP(_xlfn.TEXTJOIN(" vs ",,C6635:D6635),Calendar!G:G,Calendar!B:B),IF(AND(B6635="Premier League",E6635="Highlights"),_xlfn.XLOOKUP(H6635,Calendar!O:O,Calendar!N:N,,-1),""))</f>
        <v/>
      </c>
      <c r="AI6635" s="61" t="str">
        <f>IF(AND(AH6635&lt;&gt;"",E6635="Live"),_xlfn.XLOOKUP(_xlfn.TEXTJOIN(" vs ",,C6635:D6635),Calendar!G:G,Calendar!K:K),"")</f>
        <v/>
      </c>
      <c r="AJ6635" s="61" t="str">
        <f>IF(AND(K6635&lt;&gt;"Match of the Day",K6635&lt;&gt;"Match of the Day 2",K6635&lt;&gt;"Match of the Day Repeat"),"",1+MAX($AJ$10:AJ6634))</f>
        <v/>
      </c>
    </row>
    <row r="6636" spans="34:36" x14ac:dyDescent="0.35">
      <c r="AH6636" s="16" t="str">
        <f>IF(AND(B6636="Premier League",E6636="Live"),_xlfn.XLOOKUP(_xlfn.TEXTJOIN(" vs ",,C6636:D6636),Calendar!G:G,Calendar!B:B),IF(AND(B6636="Premier League",E6636="Highlights"),_xlfn.XLOOKUP(H6636,Calendar!O:O,Calendar!N:N,,-1),""))</f>
        <v/>
      </c>
      <c r="AI6636" s="61" t="str">
        <f>IF(AND(AH6636&lt;&gt;"",E6636="Live"),_xlfn.XLOOKUP(_xlfn.TEXTJOIN(" vs ",,C6636:D6636),Calendar!G:G,Calendar!K:K),"")</f>
        <v/>
      </c>
      <c r="AJ6636" s="61" t="str">
        <f>IF(AND(K6636&lt;&gt;"Match of the Day",K6636&lt;&gt;"Match of the Day 2",K6636&lt;&gt;"Match of the Day Repeat"),"",1+MAX($AJ$10:AJ6635))</f>
        <v/>
      </c>
    </row>
    <row r="6637" spans="34:36" x14ac:dyDescent="0.35">
      <c r="AH6637" s="16" t="str">
        <f>IF(AND(B6637="Premier League",E6637="Live"),_xlfn.XLOOKUP(_xlfn.TEXTJOIN(" vs ",,C6637:D6637),Calendar!G:G,Calendar!B:B),IF(AND(B6637="Premier League",E6637="Highlights"),_xlfn.XLOOKUP(H6637,Calendar!O:O,Calendar!N:N,,-1),""))</f>
        <v/>
      </c>
      <c r="AI6637" s="61" t="str">
        <f>IF(AND(AH6637&lt;&gt;"",E6637="Live"),_xlfn.XLOOKUP(_xlfn.TEXTJOIN(" vs ",,C6637:D6637),Calendar!G:G,Calendar!K:K),"")</f>
        <v/>
      </c>
      <c r="AJ6637" s="61" t="str">
        <f>IF(AND(K6637&lt;&gt;"Match of the Day",K6637&lt;&gt;"Match of the Day 2",K6637&lt;&gt;"Match of the Day Repeat"),"",1+MAX($AJ$10:AJ6636))</f>
        <v/>
      </c>
    </row>
    <row r="6638" spans="34:36" x14ac:dyDescent="0.35">
      <c r="AH6638" s="16" t="str">
        <f>IF(AND(B6638="Premier League",E6638="Live"),_xlfn.XLOOKUP(_xlfn.TEXTJOIN(" vs ",,C6638:D6638),Calendar!G:G,Calendar!B:B),IF(AND(B6638="Premier League",E6638="Highlights"),_xlfn.XLOOKUP(H6638,Calendar!O:O,Calendar!N:N,,-1),""))</f>
        <v/>
      </c>
      <c r="AI6638" s="61" t="str">
        <f>IF(AND(AH6638&lt;&gt;"",E6638="Live"),_xlfn.XLOOKUP(_xlfn.TEXTJOIN(" vs ",,C6638:D6638),Calendar!G:G,Calendar!K:K),"")</f>
        <v/>
      </c>
      <c r="AJ6638" s="61" t="str">
        <f>IF(AND(K6638&lt;&gt;"Match of the Day",K6638&lt;&gt;"Match of the Day 2",K6638&lt;&gt;"Match of the Day Repeat"),"",1+MAX($AJ$10:AJ6637))</f>
        <v/>
      </c>
    </row>
    <row r="6639" spans="34:36" x14ac:dyDescent="0.35">
      <c r="AH6639" s="16" t="str">
        <f>IF(AND(B6639="Premier League",E6639="Live"),_xlfn.XLOOKUP(_xlfn.TEXTJOIN(" vs ",,C6639:D6639),Calendar!G:G,Calendar!B:B),IF(AND(B6639="Premier League",E6639="Highlights"),_xlfn.XLOOKUP(H6639,Calendar!O:O,Calendar!N:N,,-1),""))</f>
        <v/>
      </c>
      <c r="AI6639" s="61" t="str">
        <f>IF(AND(AH6639&lt;&gt;"",E6639="Live"),_xlfn.XLOOKUP(_xlfn.TEXTJOIN(" vs ",,C6639:D6639),Calendar!G:G,Calendar!K:K),"")</f>
        <v/>
      </c>
      <c r="AJ6639" s="61" t="str">
        <f>IF(AND(K6639&lt;&gt;"Match of the Day",K6639&lt;&gt;"Match of the Day 2",K6639&lt;&gt;"Match of the Day Repeat"),"",1+MAX($AJ$10:AJ6638))</f>
        <v/>
      </c>
    </row>
    <row r="6640" spans="34:36" x14ac:dyDescent="0.35">
      <c r="AH6640" s="16" t="str">
        <f>IF(AND(B6640="Premier League",E6640="Live"),_xlfn.XLOOKUP(_xlfn.TEXTJOIN(" vs ",,C6640:D6640),Calendar!G:G,Calendar!B:B),IF(AND(B6640="Premier League",E6640="Highlights"),_xlfn.XLOOKUP(H6640,Calendar!O:O,Calendar!N:N,,-1),""))</f>
        <v/>
      </c>
      <c r="AI6640" s="61" t="str">
        <f>IF(AND(AH6640&lt;&gt;"",E6640="Live"),_xlfn.XLOOKUP(_xlfn.TEXTJOIN(" vs ",,C6640:D6640),Calendar!G:G,Calendar!K:K),"")</f>
        <v/>
      </c>
      <c r="AJ6640" s="61" t="str">
        <f>IF(AND(K6640&lt;&gt;"Match of the Day",K6640&lt;&gt;"Match of the Day 2",K6640&lt;&gt;"Match of the Day Repeat"),"",1+MAX($AJ$10:AJ6639))</f>
        <v/>
      </c>
    </row>
    <row r="6641" spans="34:36" x14ac:dyDescent="0.35">
      <c r="AH6641" s="16" t="str">
        <f>IF(AND(B6641="Premier League",E6641="Live"),_xlfn.XLOOKUP(_xlfn.TEXTJOIN(" vs ",,C6641:D6641),Calendar!G:G,Calendar!B:B),IF(AND(B6641="Premier League",E6641="Highlights"),_xlfn.XLOOKUP(H6641,Calendar!O:O,Calendar!N:N,,-1),""))</f>
        <v/>
      </c>
      <c r="AI6641" s="61" t="str">
        <f>IF(AND(AH6641&lt;&gt;"",E6641="Live"),_xlfn.XLOOKUP(_xlfn.TEXTJOIN(" vs ",,C6641:D6641),Calendar!G:G,Calendar!K:K),"")</f>
        <v/>
      </c>
      <c r="AJ6641" s="61" t="str">
        <f>IF(AND(K6641&lt;&gt;"Match of the Day",K6641&lt;&gt;"Match of the Day 2",K6641&lt;&gt;"Match of the Day Repeat"),"",1+MAX($AJ$10:AJ6640))</f>
        <v/>
      </c>
    </row>
    <row r="6642" spans="34:36" x14ac:dyDescent="0.35">
      <c r="AH6642" s="16" t="str">
        <f>IF(AND(B6642="Premier League",E6642="Live"),_xlfn.XLOOKUP(_xlfn.TEXTJOIN(" vs ",,C6642:D6642),Calendar!G:G,Calendar!B:B),IF(AND(B6642="Premier League",E6642="Highlights"),_xlfn.XLOOKUP(H6642,Calendar!O:O,Calendar!N:N,,-1),""))</f>
        <v/>
      </c>
      <c r="AI6642" s="61" t="str">
        <f>IF(AND(AH6642&lt;&gt;"",E6642="Live"),_xlfn.XLOOKUP(_xlfn.TEXTJOIN(" vs ",,C6642:D6642),Calendar!G:G,Calendar!K:K),"")</f>
        <v/>
      </c>
      <c r="AJ6642" s="61" t="str">
        <f>IF(AND(K6642&lt;&gt;"Match of the Day",K6642&lt;&gt;"Match of the Day 2",K6642&lt;&gt;"Match of the Day Repeat"),"",1+MAX($AJ$10:AJ6641))</f>
        <v/>
      </c>
    </row>
    <row r="6643" spans="34:36" x14ac:dyDescent="0.35">
      <c r="AH6643" s="16" t="str">
        <f>IF(AND(B6643="Premier League",E6643="Live"),_xlfn.XLOOKUP(_xlfn.TEXTJOIN(" vs ",,C6643:D6643),Calendar!G:G,Calendar!B:B),IF(AND(B6643="Premier League",E6643="Highlights"),_xlfn.XLOOKUP(H6643,Calendar!O:O,Calendar!N:N,,-1),""))</f>
        <v/>
      </c>
      <c r="AI6643" s="61" t="str">
        <f>IF(AND(AH6643&lt;&gt;"",E6643="Live"),_xlfn.XLOOKUP(_xlfn.TEXTJOIN(" vs ",,C6643:D6643),Calendar!G:G,Calendar!K:K),"")</f>
        <v/>
      </c>
      <c r="AJ6643" s="61" t="str">
        <f>IF(AND(K6643&lt;&gt;"Match of the Day",K6643&lt;&gt;"Match of the Day 2",K6643&lt;&gt;"Match of the Day Repeat"),"",1+MAX($AJ$10:AJ6642))</f>
        <v/>
      </c>
    </row>
    <row r="6644" spans="34:36" x14ac:dyDescent="0.35">
      <c r="AH6644" s="16" t="str">
        <f>IF(AND(B6644="Premier League",E6644="Live"),_xlfn.XLOOKUP(_xlfn.TEXTJOIN(" vs ",,C6644:D6644),Calendar!G:G,Calendar!B:B),IF(AND(B6644="Premier League",E6644="Highlights"),_xlfn.XLOOKUP(H6644,Calendar!O:O,Calendar!N:N,,-1),""))</f>
        <v/>
      </c>
      <c r="AI6644" s="61" t="str">
        <f>IF(AND(AH6644&lt;&gt;"",E6644="Live"),_xlfn.XLOOKUP(_xlfn.TEXTJOIN(" vs ",,C6644:D6644),Calendar!G:G,Calendar!K:K),"")</f>
        <v/>
      </c>
      <c r="AJ6644" s="61" t="str">
        <f>IF(AND(K6644&lt;&gt;"Match of the Day",K6644&lt;&gt;"Match of the Day 2",K6644&lt;&gt;"Match of the Day Repeat"),"",1+MAX($AJ$10:AJ6643))</f>
        <v/>
      </c>
    </row>
    <row r="6645" spans="34:36" x14ac:dyDescent="0.35">
      <c r="AH6645" s="16" t="str">
        <f>IF(AND(B6645="Premier League",E6645="Live"),_xlfn.XLOOKUP(_xlfn.TEXTJOIN(" vs ",,C6645:D6645),Calendar!G:G,Calendar!B:B),IF(AND(B6645="Premier League",E6645="Highlights"),_xlfn.XLOOKUP(H6645,Calendar!O:O,Calendar!N:N,,-1),""))</f>
        <v/>
      </c>
      <c r="AI6645" s="61" t="str">
        <f>IF(AND(AH6645&lt;&gt;"",E6645="Live"),_xlfn.XLOOKUP(_xlfn.TEXTJOIN(" vs ",,C6645:D6645),Calendar!G:G,Calendar!K:K),"")</f>
        <v/>
      </c>
      <c r="AJ6645" s="61" t="str">
        <f>IF(AND(K6645&lt;&gt;"Match of the Day",K6645&lt;&gt;"Match of the Day 2",K6645&lt;&gt;"Match of the Day Repeat"),"",1+MAX($AJ$10:AJ6644))</f>
        <v/>
      </c>
    </row>
    <row r="6646" spans="34:36" x14ac:dyDescent="0.35">
      <c r="AH6646" s="16" t="str">
        <f>IF(AND(B6646="Premier League",E6646="Live"),_xlfn.XLOOKUP(_xlfn.TEXTJOIN(" vs ",,C6646:D6646),Calendar!G:G,Calendar!B:B),IF(AND(B6646="Premier League",E6646="Highlights"),_xlfn.XLOOKUP(H6646,Calendar!O:O,Calendar!N:N,,-1),""))</f>
        <v/>
      </c>
      <c r="AI6646" s="61" t="str">
        <f>IF(AND(AH6646&lt;&gt;"",E6646="Live"),_xlfn.XLOOKUP(_xlfn.TEXTJOIN(" vs ",,C6646:D6646),Calendar!G:G,Calendar!K:K),"")</f>
        <v/>
      </c>
      <c r="AJ6646" s="61" t="str">
        <f>IF(AND(K6646&lt;&gt;"Match of the Day",K6646&lt;&gt;"Match of the Day 2",K6646&lt;&gt;"Match of the Day Repeat"),"",1+MAX($AJ$10:AJ6645))</f>
        <v/>
      </c>
    </row>
    <row r="6647" spans="34:36" x14ac:dyDescent="0.35">
      <c r="AH6647" s="16" t="str">
        <f>IF(AND(B6647="Premier League",E6647="Live"),_xlfn.XLOOKUP(_xlfn.TEXTJOIN(" vs ",,C6647:D6647),Calendar!G:G,Calendar!B:B),IF(AND(B6647="Premier League",E6647="Highlights"),_xlfn.XLOOKUP(H6647,Calendar!O:O,Calendar!N:N,,-1),""))</f>
        <v/>
      </c>
      <c r="AI6647" s="61" t="str">
        <f>IF(AND(AH6647&lt;&gt;"",E6647="Live"),_xlfn.XLOOKUP(_xlfn.TEXTJOIN(" vs ",,C6647:D6647),Calendar!G:G,Calendar!K:K),"")</f>
        <v/>
      </c>
      <c r="AJ6647" s="61" t="str">
        <f>IF(AND(K6647&lt;&gt;"Match of the Day",K6647&lt;&gt;"Match of the Day 2",K6647&lt;&gt;"Match of the Day Repeat"),"",1+MAX($AJ$10:AJ6646))</f>
        <v/>
      </c>
    </row>
    <row r="6648" spans="34:36" x14ac:dyDescent="0.35">
      <c r="AH6648" s="16" t="str">
        <f>IF(AND(B6648="Premier League",E6648="Live"),_xlfn.XLOOKUP(_xlfn.TEXTJOIN(" vs ",,C6648:D6648),Calendar!G:G,Calendar!B:B),IF(AND(B6648="Premier League",E6648="Highlights"),_xlfn.XLOOKUP(H6648,Calendar!O:O,Calendar!N:N,,-1),""))</f>
        <v/>
      </c>
      <c r="AI6648" s="61" t="str">
        <f>IF(AND(AH6648&lt;&gt;"",E6648="Live"),_xlfn.XLOOKUP(_xlfn.TEXTJOIN(" vs ",,C6648:D6648),Calendar!G:G,Calendar!K:K),"")</f>
        <v/>
      </c>
      <c r="AJ6648" s="61" t="str">
        <f>IF(AND(K6648&lt;&gt;"Match of the Day",K6648&lt;&gt;"Match of the Day 2",K6648&lt;&gt;"Match of the Day Repeat"),"",1+MAX($AJ$10:AJ6647))</f>
        <v/>
      </c>
    </row>
    <row r="6649" spans="34:36" x14ac:dyDescent="0.35">
      <c r="AH6649" s="16" t="str">
        <f>IF(AND(B6649="Premier League",E6649="Live"),_xlfn.XLOOKUP(_xlfn.TEXTJOIN(" vs ",,C6649:D6649),Calendar!G:G,Calendar!B:B),IF(AND(B6649="Premier League",E6649="Highlights"),_xlfn.XLOOKUP(H6649,Calendar!O:O,Calendar!N:N,,-1),""))</f>
        <v/>
      </c>
      <c r="AI6649" s="61" t="str">
        <f>IF(AND(AH6649&lt;&gt;"",E6649="Live"),_xlfn.XLOOKUP(_xlfn.TEXTJOIN(" vs ",,C6649:D6649),Calendar!G:G,Calendar!K:K),"")</f>
        <v/>
      </c>
      <c r="AJ6649" s="61" t="str">
        <f>IF(AND(K6649&lt;&gt;"Match of the Day",K6649&lt;&gt;"Match of the Day 2",K6649&lt;&gt;"Match of the Day Repeat"),"",1+MAX($AJ$10:AJ6648))</f>
        <v/>
      </c>
    </row>
    <row r="6650" spans="34:36" x14ac:dyDescent="0.35">
      <c r="AH6650" s="16" t="str">
        <f>IF(AND(B6650="Premier League",E6650="Live"),_xlfn.XLOOKUP(_xlfn.TEXTJOIN(" vs ",,C6650:D6650),Calendar!G:G,Calendar!B:B),IF(AND(B6650="Premier League",E6650="Highlights"),_xlfn.XLOOKUP(H6650,Calendar!O:O,Calendar!N:N,,-1),""))</f>
        <v/>
      </c>
      <c r="AI6650" s="61" t="str">
        <f>IF(AND(AH6650&lt;&gt;"",E6650="Live"),_xlfn.XLOOKUP(_xlfn.TEXTJOIN(" vs ",,C6650:D6650),Calendar!G:G,Calendar!K:K),"")</f>
        <v/>
      </c>
      <c r="AJ6650" s="61" t="str">
        <f>IF(AND(K6650&lt;&gt;"Match of the Day",K6650&lt;&gt;"Match of the Day 2",K6650&lt;&gt;"Match of the Day Repeat"),"",1+MAX($AJ$10:AJ6649))</f>
        <v/>
      </c>
    </row>
    <row r="6651" spans="34:36" x14ac:dyDescent="0.35">
      <c r="AH6651" s="16" t="str">
        <f>IF(AND(B6651="Premier League",E6651="Live"),_xlfn.XLOOKUP(_xlfn.TEXTJOIN(" vs ",,C6651:D6651),Calendar!G:G,Calendar!B:B),IF(AND(B6651="Premier League",E6651="Highlights"),_xlfn.XLOOKUP(H6651,Calendar!O:O,Calendar!N:N,,-1),""))</f>
        <v/>
      </c>
      <c r="AI6651" s="61" t="str">
        <f>IF(AND(AH6651&lt;&gt;"",E6651="Live"),_xlfn.XLOOKUP(_xlfn.TEXTJOIN(" vs ",,C6651:D6651),Calendar!G:G,Calendar!K:K),"")</f>
        <v/>
      </c>
      <c r="AJ6651" s="61" t="str">
        <f>IF(AND(K6651&lt;&gt;"Match of the Day",K6651&lt;&gt;"Match of the Day 2",K6651&lt;&gt;"Match of the Day Repeat"),"",1+MAX($AJ$10:AJ6650))</f>
        <v/>
      </c>
    </row>
    <row r="6652" spans="34:36" x14ac:dyDescent="0.35">
      <c r="AH6652" s="16" t="str">
        <f>IF(AND(B6652="Premier League",E6652="Live"),_xlfn.XLOOKUP(_xlfn.TEXTJOIN(" vs ",,C6652:D6652),Calendar!G:G,Calendar!B:B),IF(AND(B6652="Premier League",E6652="Highlights"),_xlfn.XLOOKUP(H6652,Calendar!O:O,Calendar!N:N,,-1),""))</f>
        <v/>
      </c>
      <c r="AI6652" s="61" t="str">
        <f>IF(AND(AH6652&lt;&gt;"",E6652="Live"),_xlfn.XLOOKUP(_xlfn.TEXTJOIN(" vs ",,C6652:D6652),Calendar!G:G,Calendar!K:K),"")</f>
        <v/>
      </c>
      <c r="AJ6652" s="61" t="str">
        <f>IF(AND(K6652&lt;&gt;"Match of the Day",K6652&lt;&gt;"Match of the Day 2",K6652&lt;&gt;"Match of the Day Repeat"),"",1+MAX($AJ$10:AJ6651))</f>
        <v/>
      </c>
    </row>
    <row r="6653" spans="34:36" x14ac:dyDescent="0.35">
      <c r="AH6653" s="16" t="str">
        <f>IF(AND(B6653="Premier League",E6653="Live"),_xlfn.XLOOKUP(_xlfn.TEXTJOIN(" vs ",,C6653:D6653),Calendar!G:G,Calendar!B:B),IF(AND(B6653="Premier League",E6653="Highlights"),_xlfn.XLOOKUP(H6653,Calendar!O:O,Calendar!N:N,,-1),""))</f>
        <v/>
      </c>
      <c r="AI6653" s="61" t="str">
        <f>IF(AND(AH6653&lt;&gt;"",E6653="Live"),_xlfn.XLOOKUP(_xlfn.TEXTJOIN(" vs ",,C6653:D6653),Calendar!G:G,Calendar!K:K),"")</f>
        <v/>
      </c>
      <c r="AJ6653" s="61" t="str">
        <f>IF(AND(K6653&lt;&gt;"Match of the Day",K6653&lt;&gt;"Match of the Day 2",K6653&lt;&gt;"Match of the Day Repeat"),"",1+MAX($AJ$10:AJ6652))</f>
        <v/>
      </c>
    </row>
    <row r="6654" spans="34:36" x14ac:dyDescent="0.35">
      <c r="AH6654" s="16" t="str">
        <f>IF(AND(B6654="Premier League",E6654="Live"),_xlfn.XLOOKUP(_xlfn.TEXTJOIN(" vs ",,C6654:D6654),Calendar!G:G,Calendar!B:B),IF(AND(B6654="Premier League",E6654="Highlights"),_xlfn.XLOOKUP(H6654,Calendar!O:O,Calendar!N:N,,-1),""))</f>
        <v/>
      </c>
      <c r="AI6654" s="61" t="str">
        <f>IF(AND(AH6654&lt;&gt;"",E6654="Live"),_xlfn.XLOOKUP(_xlfn.TEXTJOIN(" vs ",,C6654:D6654),Calendar!G:G,Calendar!K:K),"")</f>
        <v/>
      </c>
      <c r="AJ6654" s="61" t="str">
        <f>IF(AND(K6654&lt;&gt;"Match of the Day",K6654&lt;&gt;"Match of the Day 2",K6654&lt;&gt;"Match of the Day Repeat"),"",1+MAX($AJ$10:AJ6653))</f>
        <v/>
      </c>
    </row>
    <row r="6655" spans="34:36" x14ac:dyDescent="0.35">
      <c r="AH6655" s="16" t="str">
        <f>IF(AND(B6655="Premier League",E6655="Live"),_xlfn.XLOOKUP(_xlfn.TEXTJOIN(" vs ",,C6655:D6655),Calendar!G:G,Calendar!B:B),IF(AND(B6655="Premier League",E6655="Highlights"),_xlfn.XLOOKUP(H6655,Calendar!O:O,Calendar!N:N,,-1),""))</f>
        <v/>
      </c>
      <c r="AI6655" s="61" t="str">
        <f>IF(AND(AH6655&lt;&gt;"",E6655="Live"),_xlfn.XLOOKUP(_xlfn.TEXTJOIN(" vs ",,C6655:D6655),Calendar!G:G,Calendar!K:K),"")</f>
        <v/>
      </c>
      <c r="AJ6655" s="61" t="str">
        <f>IF(AND(K6655&lt;&gt;"Match of the Day",K6655&lt;&gt;"Match of the Day 2",K6655&lt;&gt;"Match of the Day Repeat"),"",1+MAX($AJ$10:AJ6654))</f>
        <v/>
      </c>
    </row>
    <row r="6656" spans="34:36" x14ac:dyDescent="0.35">
      <c r="AH6656" s="16" t="str">
        <f>IF(AND(B6656="Premier League",E6656="Live"),_xlfn.XLOOKUP(_xlfn.TEXTJOIN(" vs ",,C6656:D6656),Calendar!G:G,Calendar!B:B),IF(AND(B6656="Premier League",E6656="Highlights"),_xlfn.XLOOKUP(H6656,Calendar!O:O,Calendar!N:N,,-1),""))</f>
        <v/>
      </c>
      <c r="AI6656" s="61" t="str">
        <f>IF(AND(AH6656&lt;&gt;"",E6656="Live"),_xlfn.XLOOKUP(_xlfn.TEXTJOIN(" vs ",,C6656:D6656),Calendar!G:G,Calendar!K:K),"")</f>
        <v/>
      </c>
      <c r="AJ6656" s="61" t="str">
        <f>IF(AND(K6656&lt;&gt;"Match of the Day",K6656&lt;&gt;"Match of the Day 2",K6656&lt;&gt;"Match of the Day Repeat"),"",1+MAX($AJ$10:AJ6655))</f>
        <v/>
      </c>
    </row>
    <row r="6657" spans="34:36" x14ac:dyDescent="0.35">
      <c r="AH6657" s="16" t="str">
        <f>IF(AND(B6657="Premier League",E6657="Live"),_xlfn.XLOOKUP(_xlfn.TEXTJOIN(" vs ",,C6657:D6657),Calendar!G:G,Calendar!B:B),IF(AND(B6657="Premier League",E6657="Highlights"),_xlfn.XLOOKUP(H6657,Calendar!O:O,Calendar!N:N,,-1),""))</f>
        <v/>
      </c>
      <c r="AI6657" s="61" t="str">
        <f>IF(AND(AH6657&lt;&gt;"",E6657="Live"),_xlfn.XLOOKUP(_xlfn.TEXTJOIN(" vs ",,C6657:D6657),Calendar!G:G,Calendar!K:K),"")</f>
        <v/>
      </c>
      <c r="AJ6657" s="61" t="str">
        <f>IF(AND(K6657&lt;&gt;"Match of the Day",K6657&lt;&gt;"Match of the Day 2",K6657&lt;&gt;"Match of the Day Repeat"),"",1+MAX($AJ$10:AJ6656))</f>
        <v/>
      </c>
    </row>
    <row r="6658" spans="34:36" x14ac:dyDescent="0.35">
      <c r="AH6658" s="16" t="str">
        <f>IF(AND(B6658="Premier League",E6658="Live"),_xlfn.XLOOKUP(_xlfn.TEXTJOIN(" vs ",,C6658:D6658),Calendar!G:G,Calendar!B:B),IF(AND(B6658="Premier League",E6658="Highlights"),_xlfn.XLOOKUP(H6658,Calendar!O:O,Calendar!N:N,,-1),""))</f>
        <v/>
      </c>
      <c r="AI6658" s="61" t="str">
        <f>IF(AND(AH6658&lt;&gt;"",E6658="Live"),_xlfn.XLOOKUP(_xlfn.TEXTJOIN(" vs ",,C6658:D6658),Calendar!G:G,Calendar!K:K),"")</f>
        <v/>
      </c>
      <c r="AJ6658" s="61" t="str">
        <f>IF(AND(K6658&lt;&gt;"Match of the Day",K6658&lt;&gt;"Match of the Day 2",K6658&lt;&gt;"Match of the Day Repeat"),"",1+MAX($AJ$10:AJ6657))</f>
        <v/>
      </c>
    </row>
    <row r="6659" spans="34:36" x14ac:dyDescent="0.35">
      <c r="AH6659" s="16" t="str">
        <f>IF(AND(B6659="Premier League",E6659="Live"),_xlfn.XLOOKUP(_xlfn.TEXTJOIN(" vs ",,C6659:D6659),Calendar!G:G,Calendar!B:B),IF(AND(B6659="Premier League",E6659="Highlights"),_xlfn.XLOOKUP(H6659,Calendar!O:O,Calendar!N:N,,-1),""))</f>
        <v/>
      </c>
      <c r="AI6659" s="61" t="str">
        <f>IF(AND(AH6659&lt;&gt;"",E6659="Live"),_xlfn.XLOOKUP(_xlfn.TEXTJOIN(" vs ",,C6659:D6659),Calendar!G:G,Calendar!K:K),"")</f>
        <v/>
      </c>
      <c r="AJ6659" s="61" t="str">
        <f>IF(AND(K6659&lt;&gt;"Match of the Day",K6659&lt;&gt;"Match of the Day 2",K6659&lt;&gt;"Match of the Day Repeat"),"",1+MAX($AJ$10:AJ6658))</f>
        <v/>
      </c>
    </row>
    <row r="6660" spans="34:36" x14ac:dyDescent="0.35">
      <c r="AH6660" s="16" t="str">
        <f>IF(AND(B6660="Premier League",E6660="Live"),_xlfn.XLOOKUP(_xlfn.TEXTJOIN(" vs ",,C6660:D6660),Calendar!G:G,Calendar!B:B),IF(AND(B6660="Premier League",E6660="Highlights"),_xlfn.XLOOKUP(H6660,Calendar!O:O,Calendar!N:N,,-1),""))</f>
        <v/>
      </c>
      <c r="AI6660" s="61" t="str">
        <f>IF(AND(AH6660&lt;&gt;"",E6660="Live"),_xlfn.XLOOKUP(_xlfn.TEXTJOIN(" vs ",,C6660:D6660),Calendar!G:G,Calendar!K:K),"")</f>
        <v/>
      </c>
      <c r="AJ6660" s="61" t="str">
        <f>IF(AND(K6660&lt;&gt;"Match of the Day",K6660&lt;&gt;"Match of the Day 2",K6660&lt;&gt;"Match of the Day Repeat"),"",1+MAX($AJ$10:AJ6659))</f>
        <v/>
      </c>
    </row>
    <row r="6661" spans="34:36" x14ac:dyDescent="0.35">
      <c r="AH6661" s="16" t="str">
        <f>IF(AND(B6661="Premier League",E6661="Live"),_xlfn.XLOOKUP(_xlfn.TEXTJOIN(" vs ",,C6661:D6661),Calendar!G:G,Calendar!B:B),IF(AND(B6661="Premier League",E6661="Highlights"),_xlfn.XLOOKUP(H6661,Calendar!O:O,Calendar!N:N,,-1),""))</f>
        <v/>
      </c>
      <c r="AI6661" s="61" t="str">
        <f>IF(AND(AH6661&lt;&gt;"",E6661="Live"),_xlfn.XLOOKUP(_xlfn.TEXTJOIN(" vs ",,C6661:D6661),Calendar!G:G,Calendar!K:K),"")</f>
        <v/>
      </c>
      <c r="AJ6661" s="61" t="str">
        <f>IF(AND(K6661&lt;&gt;"Match of the Day",K6661&lt;&gt;"Match of the Day 2",K6661&lt;&gt;"Match of the Day Repeat"),"",1+MAX($AJ$10:AJ6660))</f>
        <v/>
      </c>
    </row>
    <row r="6662" spans="34:36" x14ac:dyDescent="0.35">
      <c r="AH6662" s="16" t="str">
        <f>IF(AND(B6662="Premier League",E6662="Live"),_xlfn.XLOOKUP(_xlfn.TEXTJOIN(" vs ",,C6662:D6662),Calendar!G:G,Calendar!B:B),IF(AND(B6662="Premier League",E6662="Highlights"),_xlfn.XLOOKUP(H6662,Calendar!O:O,Calendar!N:N,,-1),""))</f>
        <v/>
      </c>
      <c r="AI6662" s="61" t="str">
        <f>IF(AND(AH6662&lt;&gt;"",E6662="Live"),_xlfn.XLOOKUP(_xlfn.TEXTJOIN(" vs ",,C6662:D6662),Calendar!G:G,Calendar!K:K),"")</f>
        <v/>
      </c>
      <c r="AJ6662" s="61" t="str">
        <f>IF(AND(K6662&lt;&gt;"Match of the Day",K6662&lt;&gt;"Match of the Day 2",K6662&lt;&gt;"Match of the Day Repeat"),"",1+MAX($AJ$10:AJ6661))</f>
        <v/>
      </c>
    </row>
    <row r="6663" spans="34:36" x14ac:dyDescent="0.35">
      <c r="AH6663" s="16" t="str">
        <f>IF(AND(B6663="Premier League",E6663="Live"),_xlfn.XLOOKUP(_xlfn.TEXTJOIN(" vs ",,C6663:D6663),Calendar!G:G,Calendar!B:B),IF(AND(B6663="Premier League",E6663="Highlights"),_xlfn.XLOOKUP(H6663,Calendar!O:O,Calendar!N:N,,-1),""))</f>
        <v/>
      </c>
      <c r="AI6663" s="61" t="str">
        <f>IF(AND(AH6663&lt;&gt;"",E6663="Live"),_xlfn.XLOOKUP(_xlfn.TEXTJOIN(" vs ",,C6663:D6663),Calendar!G:G,Calendar!K:K),"")</f>
        <v/>
      </c>
      <c r="AJ6663" s="61" t="str">
        <f>IF(AND(K6663&lt;&gt;"Match of the Day",K6663&lt;&gt;"Match of the Day 2",K6663&lt;&gt;"Match of the Day Repeat"),"",1+MAX($AJ$10:AJ6662))</f>
        <v/>
      </c>
    </row>
    <row r="6664" spans="34:36" x14ac:dyDescent="0.35">
      <c r="AH6664" s="16" t="str">
        <f>IF(AND(B6664="Premier League",E6664="Live"),_xlfn.XLOOKUP(_xlfn.TEXTJOIN(" vs ",,C6664:D6664),Calendar!G:G,Calendar!B:B),IF(AND(B6664="Premier League",E6664="Highlights"),_xlfn.XLOOKUP(H6664,Calendar!O:O,Calendar!N:N,,-1),""))</f>
        <v/>
      </c>
      <c r="AI6664" s="61" t="str">
        <f>IF(AND(AH6664&lt;&gt;"",E6664="Live"),_xlfn.XLOOKUP(_xlfn.TEXTJOIN(" vs ",,C6664:D6664),Calendar!G:G,Calendar!K:K),"")</f>
        <v/>
      </c>
      <c r="AJ6664" s="61" t="str">
        <f>IF(AND(K6664&lt;&gt;"Match of the Day",K6664&lt;&gt;"Match of the Day 2",K6664&lt;&gt;"Match of the Day Repeat"),"",1+MAX($AJ$10:AJ6663))</f>
        <v/>
      </c>
    </row>
    <row r="6665" spans="34:36" x14ac:dyDescent="0.35">
      <c r="AH6665" s="16" t="str">
        <f>IF(AND(B6665="Premier League",E6665="Live"),_xlfn.XLOOKUP(_xlfn.TEXTJOIN(" vs ",,C6665:D6665),Calendar!G:G,Calendar!B:B),IF(AND(B6665="Premier League",E6665="Highlights"),_xlfn.XLOOKUP(H6665,Calendar!O:O,Calendar!N:N,,-1),""))</f>
        <v/>
      </c>
      <c r="AI6665" s="61" t="str">
        <f>IF(AND(AH6665&lt;&gt;"",E6665="Live"),_xlfn.XLOOKUP(_xlfn.TEXTJOIN(" vs ",,C6665:D6665),Calendar!G:G,Calendar!K:K),"")</f>
        <v/>
      </c>
      <c r="AJ6665" s="61" t="str">
        <f>IF(AND(K6665&lt;&gt;"Match of the Day",K6665&lt;&gt;"Match of the Day 2",K6665&lt;&gt;"Match of the Day Repeat"),"",1+MAX($AJ$10:AJ6664))</f>
        <v/>
      </c>
    </row>
    <row r="6666" spans="34:36" x14ac:dyDescent="0.35">
      <c r="AH6666" s="16" t="str">
        <f>IF(AND(B6666="Premier League",E6666="Live"),_xlfn.XLOOKUP(_xlfn.TEXTJOIN(" vs ",,C6666:D6666),Calendar!G:G,Calendar!B:B),IF(AND(B6666="Premier League",E6666="Highlights"),_xlfn.XLOOKUP(H6666,Calendar!O:O,Calendar!N:N,,-1),""))</f>
        <v/>
      </c>
      <c r="AI6666" s="61" t="str">
        <f>IF(AND(AH6666&lt;&gt;"",E6666="Live"),_xlfn.XLOOKUP(_xlfn.TEXTJOIN(" vs ",,C6666:D6666),Calendar!G:G,Calendar!K:K),"")</f>
        <v/>
      </c>
      <c r="AJ6666" s="61" t="str">
        <f>IF(AND(K6666&lt;&gt;"Match of the Day",K6666&lt;&gt;"Match of the Day 2",K6666&lt;&gt;"Match of the Day Repeat"),"",1+MAX($AJ$10:AJ6665))</f>
        <v/>
      </c>
    </row>
    <row r="6667" spans="34:36" x14ac:dyDescent="0.35">
      <c r="AH6667" s="16" t="str">
        <f>IF(AND(B6667="Premier League",E6667="Live"),_xlfn.XLOOKUP(_xlfn.TEXTJOIN(" vs ",,C6667:D6667),Calendar!G:G,Calendar!B:B),IF(AND(B6667="Premier League",E6667="Highlights"),_xlfn.XLOOKUP(H6667,Calendar!O:O,Calendar!N:N,,-1),""))</f>
        <v/>
      </c>
      <c r="AI6667" s="61" t="str">
        <f>IF(AND(AH6667&lt;&gt;"",E6667="Live"),_xlfn.XLOOKUP(_xlfn.TEXTJOIN(" vs ",,C6667:D6667),Calendar!G:G,Calendar!K:K),"")</f>
        <v/>
      </c>
      <c r="AJ6667" s="61" t="str">
        <f>IF(AND(K6667&lt;&gt;"Match of the Day",K6667&lt;&gt;"Match of the Day 2",K6667&lt;&gt;"Match of the Day Repeat"),"",1+MAX($AJ$10:AJ6666))</f>
        <v/>
      </c>
    </row>
    <row r="6668" spans="34:36" x14ac:dyDescent="0.35">
      <c r="AH6668" s="16" t="str">
        <f>IF(AND(B6668="Premier League",E6668="Live"),_xlfn.XLOOKUP(_xlfn.TEXTJOIN(" vs ",,C6668:D6668),Calendar!G:G,Calendar!B:B),IF(AND(B6668="Premier League",E6668="Highlights"),_xlfn.XLOOKUP(H6668,Calendar!O:O,Calendar!N:N,,-1),""))</f>
        <v/>
      </c>
      <c r="AI6668" s="61" t="str">
        <f>IF(AND(AH6668&lt;&gt;"",E6668="Live"),_xlfn.XLOOKUP(_xlfn.TEXTJOIN(" vs ",,C6668:D6668),Calendar!G:G,Calendar!K:K),"")</f>
        <v/>
      </c>
      <c r="AJ6668" s="61" t="str">
        <f>IF(AND(K6668&lt;&gt;"Match of the Day",K6668&lt;&gt;"Match of the Day 2",K6668&lt;&gt;"Match of the Day Repeat"),"",1+MAX($AJ$10:AJ6667))</f>
        <v/>
      </c>
    </row>
    <row r="6669" spans="34:36" x14ac:dyDescent="0.35">
      <c r="AH6669" s="16" t="str">
        <f>IF(AND(B6669="Premier League",E6669="Live"),_xlfn.XLOOKUP(_xlfn.TEXTJOIN(" vs ",,C6669:D6669),Calendar!G:G,Calendar!B:B),IF(AND(B6669="Premier League",E6669="Highlights"),_xlfn.XLOOKUP(H6669,Calendar!O:O,Calendar!N:N,,-1),""))</f>
        <v/>
      </c>
      <c r="AI6669" s="61" t="str">
        <f>IF(AND(AH6669&lt;&gt;"",E6669="Live"),_xlfn.XLOOKUP(_xlfn.TEXTJOIN(" vs ",,C6669:D6669),Calendar!G:G,Calendar!K:K),"")</f>
        <v/>
      </c>
      <c r="AJ6669" s="61" t="str">
        <f>IF(AND(K6669&lt;&gt;"Match of the Day",K6669&lt;&gt;"Match of the Day 2",K6669&lt;&gt;"Match of the Day Repeat"),"",1+MAX($AJ$10:AJ6668))</f>
        <v/>
      </c>
    </row>
    <row r="6670" spans="34:36" x14ac:dyDescent="0.35">
      <c r="AH6670" s="16" t="str">
        <f>IF(AND(B6670="Premier League",E6670="Live"),_xlfn.XLOOKUP(_xlfn.TEXTJOIN(" vs ",,C6670:D6670),Calendar!G:G,Calendar!B:B),IF(AND(B6670="Premier League",E6670="Highlights"),_xlfn.XLOOKUP(H6670,Calendar!O:O,Calendar!N:N,,-1),""))</f>
        <v/>
      </c>
      <c r="AI6670" s="61" t="str">
        <f>IF(AND(AH6670&lt;&gt;"",E6670="Live"),_xlfn.XLOOKUP(_xlfn.TEXTJOIN(" vs ",,C6670:D6670),Calendar!G:G,Calendar!K:K),"")</f>
        <v/>
      </c>
      <c r="AJ6670" s="61" t="str">
        <f>IF(AND(K6670&lt;&gt;"Match of the Day",K6670&lt;&gt;"Match of the Day 2",K6670&lt;&gt;"Match of the Day Repeat"),"",1+MAX($AJ$10:AJ6669))</f>
        <v/>
      </c>
    </row>
    <row r="6671" spans="34:36" x14ac:dyDescent="0.35">
      <c r="AH6671" s="16" t="str">
        <f>IF(AND(B6671="Premier League",E6671="Live"),_xlfn.XLOOKUP(_xlfn.TEXTJOIN(" vs ",,C6671:D6671),Calendar!G:G,Calendar!B:B),IF(AND(B6671="Premier League",E6671="Highlights"),_xlfn.XLOOKUP(H6671,Calendar!O:O,Calendar!N:N,,-1),""))</f>
        <v/>
      </c>
      <c r="AI6671" s="61" t="str">
        <f>IF(AND(AH6671&lt;&gt;"",E6671="Live"),_xlfn.XLOOKUP(_xlfn.TEXTJOIN(" vs ",,C6671:D6671),Calendar!G:G,Calendar!K:K),"")</f>
        <v/>
      </c>
      <c r="AJ6671" s="61" t="str">
        <f>IF(AND(K6671&lt;&gt;"Match of the Day",K6671&lt;&gt;"Match of the Day 2",K6671&lt;&gt;"Match of the Day Repeat"),"",1+MAX($AJ$10:AJ6670))</f>
        <v/>
      </c>
    </row>
    <row r="6672" spans="34:36" x14ac:dyDescent="0.35">
      <c r="AH6672" s="16" t="str">
        <f>IF(AND(B6672="Premier League",E6672="Live"),_xlfn.XLOOKUP(_xlfn.TEXTJOIN(" vs ",,C6672:D6672),Calendar!G:G,Calendar!B:B),IF(AND(B6672="Premier League",E6672="Highlights"),_xlfn.XLOOKUP(H6672,Calendar!O:O,Calendar!N:N,,-1),""))</f>
        <v/>
      </c>
      <c r="AI6672" s="61" t="str">
        <f>IF(AND(AH6672&lt;&gt;"",E6672="Live"),_xlfn.XLOOKUP(_xlfn.TEXTJOIN(" vs ",,C6672:D6672),Calendar!G:G,Calendar!K:K),"")</f>
        <v/>
      </c>
      <c r="AJ6672" s="61" t="str">
        <f>IF(AND(K6672&lt;&gt;"Match of the Day",K6672&lt;&gt;"Match of the Day 2",K6672&lt;&gt;"Match of the Day Repeat"),"",1+MAX($AJ$10:AJ6671))</f>
        <v/>
      </c>
    </row>
    <row r="6673" spans="34:36" x14ac:dyDescent="0.35">
      <c r="AH6673" s="16" t="str">
        <f>IF(AND(B6673="Premier League",E6673="Live"),_xlfn.XLOOKUP(_xlfn.TEXTJOIN(" vs ",,C6673:D6673),Calendar!G:G,Calendar!B:B),IF(AND(B6673="Premier League",E6673="Highlights"),_xlfn.XLOOKUP(H6673,Calendar!O:O,Calendar!N:N,,-1),""))</f>
        <v/>
      </c>
      <c r="AI6673" s="61" t="str">
        <f>IF(AND(AH6673&lt;&gt;"",E6673="Live"),_xlfn.XLOOKUP(_xlfn.TEXTJOIN(" vs ",,C6673:D6673),Calendar!G:G,Calendar!K:K),"")</f>
        <v/>
      </c>
      <c r="AJ6673" s="61" t="str">
        <f>IF(AND(K6673&lt;&gt;"Match of the Day",K6673&lt;&gt;"Match of the Day 2",K6673&lt;&gt;"Match of the Day Repeat"),"",1+MAX($AJ$10:AJ6672))</f>
        <v/>
      </c>
    </row>
    <row r="6674" spans="34:36" x14ac:dyDescent="0.35">
      <c r="AH6674" s="16" t="str">
        <f>IF(AND(B6674="Premier League",E6674="Live"),_xlfn.XLOOKUP(_xlfn.TEXTJOIN(" vs ",,C6674:D6674),Calendar!G:G,Calendar!B:B),IF(AND(B6674="Premier League",E6674="Highlights"),_xlfn.XLOOKUP(H6674,Calendar!O:O,Calendar!N:N,,-1),""))</f>
        <v/>
      </c>
      <c r="AI6674" s="61" t="str">
        <f>IF(AND(AH6674&lt;&gt;"",E6674="Live"),_xlfn.XLOOKUP(_xlfn.TEXTJOIN(" vs ",,C6674:D6674),Calendar!G:G,Calendar!K:K),"")</f>
        <v/>
      </c>
      <c r="AJ6674" s="61" t="str">
        <f>IF(AND(K6674&lt;&gt;"Match of the Day",K6674&lt;&gt;"Match of the Day 2",K6674&lt;&gt;"Match of the Day Repeat"),"",1+MAX($AJ$10:AJ6673))</f>
        <v/>
      </c>
    </row>
    <row r="6675" spans="34:36" x14ac:dyDescent="0.35">
      <c r="AH6675" s="16" t="str">
        <f>IF(AND(B6675="Premier League",E6675="Live"),_xlfn.XLOOKUP(_xlfn.TEXTJOIN(" vs ",,C6675:D6675),Calendar!G:G,Calendar!B:B),IF(AND(B6675="Premier League",E6675="Highlights"),_xlfn.XLOOKUP(H6675,Calendar!O:O,Calendar!N:N,,-1),""))</f>
        <v/>
      </c>
      <c r="AI6675" s="61" t="str">
        <f>IF(AND(AH6675&lt;&gt;"",E6675="Live"),_xlfn.XLOOKUP(_xlfn.TEXTJOIN(" vs ",,C6675:D6675),Calendar!G:G,Calendar!K:K),"")</f>
        <v/>
      </c>
      <c r="AJ6675" s="61" t="str">
        <f>IF(AND(K6675&lt;&gt;"Match of the Day",K6675&lt;&gt;"Match of the Day 2",K6675&lt;&gt;"Match of the Day Repeat"),"",1+MAX($AJ$10:AJ6674))</f>
        <v/>
      </c>
    </row>
    <row r="6676" spans="34:36" x14ac:dyDescent="0.35">
      <c r="AH6676" s="16" t="str">
        <f>IF(AND(B6676="Premier League",E6676="Live"),_xlfn.XLOOKUP(_xlfn.TEXTJOIN(" vs ",,C6676:D6676),Calendar!G:G,Calendar!B:B),IF(AND(B6676="Premier League",E6676="Highlights"),_xlfn.XLOOKUP(H6676,Calendar!O:O,Calendar!N:N,,-1),""))</f>
        <v/>
      </c>
      <c r="AI6676" s="61" t="str">
        <f>IF(AND(AH6676&lt;&gt;"",E6676="Live"),_xlfn.XLOOKUP(_xlfn.TEXTJOIN(" vs ",,C6676:D6676),Calendar!G:G,Calendar!K:K),"")</f>
        <v/>
      </c>
      <c r="AJ6676" s="61" t="str">
        <f>IF(AND(K6676&lt;&gt;"Match of the Day",K6676&lt;&gt;"Match of the Day 2",K6676&lt;&gt;"Match of the Day Repeat"),"",1+MAX($AJ$10:AJ6675))</f>
        <v/>
      </c>
    </row>
    <row r="6677" spans="34:36" x14ac:dyDescent="0.35">
      <c r="AH6677" s="16" t="str">
        <f>IF(AND(B6677="Premier League",E6677="Live"),_xlfn.XLOOKUP(_xlfn.TEXTJOIN(" vs ",,C6677:D6677),Calendar!G:G,Calendar!B:B),IF(AND(B6677="Premier League",E6677="Highlights"),_xlfn.XLOOKUP(H6677,Calendar!O:O,Calendar!N:N,,-1),""))</f>
        <v/>
      </c>
      <c r="AI6677" s="61" t="str">
        <f>IF(AND(AH6677&lt;&gt;"",E6677="Live"),_xlfn.XLOOKUP(_xlfn.TEXTJOIN(" vs ",,C6677:D6677),Calendar!G:G,Calendar!K:K),"")</f>
        <v/>
      </c>
      <c r="AJ6677" s="61" t="str">
        <f>IF(AND(K6677&lt;&gt;"Match of the Day",K6677&lt;&gt;"Match of the Day 2",K6677&lt;&gt;"Match of the Day Repeat"),"",1+MAX($AJ$10:AJ6676))</f>
        <v/>
      </c>
    </row>
    <row r="6678" spans="34:36" x14ac:dyDescent="0.35">
      <c r="AH6678" s="16" t="str">
        <f>IF(AND(B6678="Premier League",E6678="Live"),_xlfn.XLOOKUP(_xlfn.TEXTJOIN(" vs ",,C6678:D6678),Calendar!G:G,Calendar!B:B),IF(AND(B6678="Premier League",E6678="Highlights"),_xlfn.XLOOKUP(H6678,Calendar!O:O,Calendar!N:N,,-1),""))</f>
        <v/>
      </c>
      <c r="AI6678" s="61" t="str">
        <f>IF(AND(AH6678&lt;&gt;"",E6678="Live"),_xlfn.XLOOKUP(_xlfn.TEXTJOIN(" vs ",,C6678:D6678),Calendar!G:G,Calendar!K:K),"")</f>
        <v/>
      </c>
      <c r="AJ6678" s="61" t="str">
        <f>IF(AND(K6678&lt;&gt;"Match of the Day",K6678&lt;&gt;"Match of the Day 2",K6678&lt;&gt;"Match of the Day Repeat"),"",1+MAX($AJ$10:AJ6677))</f>
        <v/>
      </c>
    </row>
    <row r="6679" spans="34:36" x14ac:dyDescent="0.35">
      <c r="AH6679" s="16" t="str">
        <f>IF(AND(B6679="Premier League",E6679="Live"),_xlfn.XLOOKUP(_xlfn.TEXTJOIN(" vs ",,C6679:D6679),Calendar!G:G,Calendar!B:B),IF(AND(B6679="Premier League",E6679="Highlights"),_xlfn.XLOOKUP(H6679,Calendar!O:O,Calendar!N:N,,-1),""))</f>
        <v/>
      </c>
      <c r="AI6679" s="61" t="str">
        <f>IF(AND(AH6679&lt;&gt;"",E6679="Live"),_xlfn.XLOOKUP(_xlfn.TEXTJOIN(" vs ",,C6679:D6679),Calendar!G:G,Calendar!K:K),"")</f>
        <v/>
      </c>
      <c r="AJ6679" s="61" t="str">
        <f>IF(AND(K6679&lt;&gt;"Match of the Day",K6679&lt;&gt;"Match of the Day 2",K6679&lt;&gt;"Match of the Day Repeat"),"",1+MAX($AJ$10:AJ6678))</f>
        <v/>
      </c>
    </row>
    <row r="6680" spans="34:36" x14ac:dyDescent="0.35">
      <c r="AH6680" s="16" t="str">
        <f>IF(AND(B6680="Premier League",E6680="Live"),_xlfn.XLOOKUP(_xlfn.TEXTJOIN(" vs ",,C6680:D6680),Calendar!G:G,Calendar!B:B),IF(AND(B6680="Premier League",E6680="Highlights"),_xlfn.XLOOKUP(H6680,Calendar!O:O,Calendar!N:N,,-1),""))</f>
        <v/>
      </c>
      <c r="AI6680" s="61" t="str">
        <f>IF(AND(AH6680&lt;&gt;"",E6680="Live"),_xlfn.XLOOKUP(_xlfn.TEXTJOIN(" vs ",,C6680:D6680),Calendar!G:G,Calendar!K:K),"")</f>
        <v/>
      </c>
      <c r="AJ6680" s="61" t="str">
        <f>IF(AND(K6680&lt;&gt;"Match of the Day",K6680&lt;&gt;"Match of the Day 2",K6680&lt;&gt;"Match of the Day Repeat"),"",1+MAX($AJ$10:AJ6679))</f>
        <v/>
      </c>
    </row>
    <row r="6681" spans="34:36" x14ac:dyDescent="0.35">
      <c r="AH6681" s="16" t="str">
        <f>IF(AND(B6681="Premier League",E6681="Live"),_xlfn.XLOOKUP(_xlfn.TEXTJOIN(" vs ",,C6681:D6681),Calendar!G:G,Calendar!B:B),IF(AND(B6681="Premier League",E6681="Highlights"),_xlfn.XLOOKUP(H6681,Calendar!O:O,Calendar!N:N,,-1),""))</f>
        <v/>
      </c>
      <c r="AI6681" s="61" t="str">
        <f>IF(AND(AH6681&lt;&gt;"",E6681="Live"),_xlfn.XLOOKUP(_xlfn.TEXTJOIN(" vs ",,C6681:D6681),Calendar!G:G,Calendar!K:K),"")</f>
        <v/>
      </c>
      <c r="AJ6681" s="61" t="str">
        <f>IF(AND(K6681&lt;&gt;"Match of the Day",K6681&lt;&gt;"Match of the Day 2",K6681&lt;&gt;"Match of the Day Repeat"),"",1+MAX($AJ$10:AJ6680))</f>
        <v/>
      </c>
    </row>
    <row r="6682" spans="34:36" x14ac:dyDescent="0.35">
      <c r="AH6682" s="16" t="str">
        <f>IF(AND(B6682="Premier League",E6682="Live"),_xlfn.XLOOKUP(_xlfn.TEXTJOIN(" vs ",,C6682:D6682),Calendar!G:G,Calendar!B:B),IF(AND(B6682="Premier League",E6682="Highlights"),_xlfn.XLOOKUP(H6682,Calendar!O:O,Calendar!N:N,,-1),""))</f>
        <v/>
      </c>
      <c r="AI6682" s="61" t="str">
        <f>IF(AND(AH6682&lt;&gt;"",E6682="Live"),_xlfn.XLOOKUP(_xlfn.TEXTJOIN(" vs ",,C6682:D6682),Calendar!G:G,Calendar!K:K),"")</f>
        <v/>
      </c>
      <c r="AJ6682" s="61" t="str">
        <f>IF(AND(K6682&lt;&gt;"Match of the Day",K6682&lt;&gt;"Match of the Day 2",K6682&lt;&gt;"Match of the Day Repeat"),"",1+MAX($AJ$10:AJ6681))</f>
        <v/>
      </c>
    </row>
    <row r="6683" spans="34:36" x14ac:dyDescent="0.35">
      <c r="AH6683" s="16" t="str">
        <f>IF(AND(B6683="Premier League",E6683="Live"),_xlfn.XLOOKUP(_xlfn.TEXTJOIN(" vs ",,C6683:D6683),Calendar!G:G,Calendar!B:B),IF(AND(B6683="Premier League",E6683="Highlights"),_xlfn.XLOOKUP(H6683,Calendar!O:O,Calendar!N:N,,-1),""))</f>
        <v/>
      </c>
      <c r="AI6683" s="61" t="str">
        <f>IF(AND(AH6683&lt;&gt;"",E6683="Live"),_xlfn.XLOOKUP(_xlfn.TEXTJOIN(" vs ",,C6683:D6683),Calendar!G:G,Calendar!K:K),"")</f>
        <v/>
      </c>
      <c r="AJ6683" s="61" t="str">
        <f>IF(AND(K6683&lt;&gt;"Match of the Day",K6683&lt;&gt;"Match of the Day 2",K6683&lt;&gt;"Match of the Day Repeat"),"",1+MAX($AJ$10:AJ6682))</f>
        <v/>
      </c>
    </row>
    <row r="6684" spans="34:36" x14ac:dyDescent="0.35">
      <c r="AH6684" s="16" t="str">
        <f>IF(AND(B6684="Premier League",E6684="Live"),_xlfn.XLOOKUP(_xlfn.TEXTJOIN(" vs ",,C6684:D6684),Calendar!G:G,Calendar!B:B),IF(AND(B6684="Premier League",E6684="Highlights"),_xlfn.XLOOKUP(H6684,Calendar!O:O,Calendar!N:N,,-1),""))</f>
        <v/>
      </c>
      <c r="AI6684" s="61" t="str">
        <f>IF(AND(AH6684&lt;&gt;"",E6684="Live"),_xlfn.XLOOKUP(_xlfn.TEXTJOIN(" vs ",,C6684:D6684),Calendar!G:G,Calendar!K:K),"")</f>
        <v/>
      </c>
      <c r="AJ6684" s="61" t="str">
        <f>IF(AND(K6684&lt;&gt;"Match of the Day",K6684&lt;&gt;"Match of the Day 2",K6684&lt;&gt;"Match of the Day Repeat"),"",1+MAX($AJ$10:AJ6683))</f>
        <v/>
      </c>
    </row>
    <row r="6685" spans="34:36" x14ac:dyDescent="0.35">
      <c r="AH6685" s="16" t="str">
        <f>IF(AND(B6685="Premier League",E6685="Live"),_xlfn.XLOOKUP(_xlfn.TEXTJOIN(" vs ",,C6685:D6685),Calendar!G:G,Calendar!B:B),IF(AND(B6685="Premier League",E6685="Highlights"),_xlfn.XLOOKUP(H6685,Calendar!O:O,Calendar!N:N,,-1),""))</f>
        <v/>
      </c>
      <c r="AI6685" s="61" t="str">
        <f>IF(AND(AH6685&lt;&gt;"",E6685="Live"),_xlfn.XLOOKUP(_xlfn.TEXTJOIN(" vs ",,C6685:D6685),Calendar!G:G,Calendar!K:K),"")</f>
        <v/>
      </c>
      <c r="AJ6685" s="61" t="str">
        <f>IF(AND(K6685&lt;&gt;"Match of the Day",K6685&lt;&gt;"Match of the Day 2",K6685&lt;&gt;"Match of the Day Repeat"),"",1+MAX($AJ$10:AJ6684))</f>
        <v/>
      </c>
    </row>
    <row r="6686" spans="34:36" x14ac:dyDescent="0.35">
      <c r="AH6686" s="16" t="str">
        <f>IF(AND(B6686="Premier League",E6686="Live"),_xlfn.XLOOKUP(_xlfn.TEXTJOIN(" vs ",,C6686:D6686),Calendar!G:G,Calendar!B:B),IF(AND(B6686="Premier League",E6686="Highlights"),_xlfn.XLOOKUP(H6686,Calendar!O:O,Calendar!N:N,,-1),""))</f>
        <v/>
      </c>
      <c r="AI6686" s="61" t="str">
        <f>IF(AND(AH6686&lt;&gt;"",E6686="Live"),_xlfn.XLOOKUP(_xlfn.TEXTJOIN(" vs ",,C6686:D6686),Calendar!G:G,Calendar!K:K),"")</f>
        <v/>
      </c>
      <c r="AJ6686" s="61" t="str">
        <f>IF(AND(K6686&lt;&gt;"Match of the Day",K6686&lt;&gt;"Match of the Day 2",K6686&lt;&gt;"Match of the Day Repeat"),"",1+MAX($AJ$10:AJ6685))</f>
        <v/>
      </c>
    </row>
    <row r="6687" spans="34:36" x14ac:dyDescent="0.35">
      <c r="AH6687" s="16" t="str">
        <f>IF(AND(B6687="Premier League",E6687="Live"),_xlfn.XLOOKUP(_xlfn.TEXTJOIN(" vs ",,C6687:D6687),Calendar!G:G,Calendar!B:B),IF(AND(B6687="Premier League",E6687="Highlights"),_xlfn.XLOOKUP(H6687,Calendar!O:O,Calendar!N:N,,-1),""))</f>
        <v/>
      </c>
      <c r="AI6687" s="61" t="str">
        <f>IF(AND(AH6687&lt;&gt;"",E6687="Live"),_xlfn.XLOOKUP(_xlfn.TEXTJOIN(" vs ",,C6687:D6687),Calendar!G:G,Calendar!K:K),"")</f>
        <v/>
      </c>
      <c r="AJ6687" s="61" t="str">
        <f>IF(AND(K6687&lt;&gt;"Match of the Day",K6687&lt;&gt;"Match of the Day 2",K6687&lt;&gt;"Match of the Day Repeat"),"",1+MAX($AJ$10:AJ6686))</f>
        <v/>
      </c>
    </row>
    <row r="6688" spans="34:36" x14ac:dyDescent="0.35">
      <c r="AH6688" s="16" t="str">
        <f>IF(AND(B6688="Premier League",E6688="Live"),_xlfn.XLOOKUP(_xlfn.TEXTJOIN(" vs ",,C6688:D6688),Calendar!G:G,Calendar!B:B),IF(AND(B6688="Premier League",E6688="Highlights"),_xlfn.XLOOKUP(H6688,Calendar!O:O,Calendar!N:N,,-1),""))</f>
        <v/>
      </c>
      <c r="AI6688" s="61" t="str">
        <f>IF(AND(AH6688&lt;&gt;"",E6688="Live"),_xlfn.XLOOKUP(_xlfn.TEXTJOIN(" vs ",,C6688:D6688),Calendar!G:G,Calendar!K:K),"")</f>
        <v/>
      </c>
      <c r="AJ6688" s="61" t="str">
        <f>IF(AND(K6688&lt;&gt;"Match of the Day",K6688&lt;&gt;"Match of the Day 2",K6688&lt;&gt;"Match of the Day Repeat"),"",1+MAX($AJ$10:AJ6687))</f>
        <v/>
      </c>
    </row>
    <row r="6689" spans="34:36" x14ac:dyDescent="0.35">
      <c r="AH6689" s="16" t="str">
        <f>IF(AND(B6689="Premier League",E6689="Live"),_xlfn.XLOOKUP(_xlfn.TEXTJOIN(" vs ",,C6689:D6689),Calendar!G:G,Calendar!B:B),IF(AND(B6689="Premier League",E6689="Highlights"),_xlfn.XLOOKUP(H6689,Calendar!O:O,Calendar!N:N,,-1),""))</f>
        <v/>
      </c>
      <c r="AI6689" s="61" t="str">
        <f>IF(AND(AH6689&lt;&gt;"",E6689="Live"),_xlfn.XLOOKUP(_xlfn.TEXTJOIN(" vs ",,C6689:D6689),Calendar!G:G,Calendar!K:K),"")</f>
        <v/>
      </c>
      <c r="AJ6689" s="61" t="str">
        <f>IF(AND(K6689&lt;&gt;"Match of the Day",K6689&lt;&gt;"Match of the Day 2",K6689&lt;&gt;"Match of the Day Repeat"),"",1+MAX($AJ$10:AJ6688))</f>
        <v/>
      </c>
    </row>
    <row r="6690" spans="34:36" x14ac:dyDescent="0.35">
      <c r="AH6690" s="16" t="str">
        <f>IF(AND(B6690="Premier League",E6690="Live"),_xlfn.XLOOKUP(_xlfn.TEXTJOIN(" vs ",,C6690:D6690),Calendar!G:G,Calendar!B:B),IF(AND(B6690="Premier League",E6690="Highlights"),_xlfn.XLOOKUP(H6690,Calendar!O:O,Calendar!N:N,,-1),""))</f>
        <v/>
      </c>
      <c r="AI6690" s="61" t="str">
        <f>IF(AND(AH6690&lt;&gt;"",E6690="Live"),_xlfn.XLOOKUP(_xlfn.TEXTJOIN(" vs ",,C6690:D6690),Calendar!G:G,Calendar!K:K),"")</f>
        <v/>
      </c>
      <c r="AJ6690" s="61" t="str">
        <f>IF(AND(K6690&lt;&gt;"Match of the Day",K6690&lt;&gt;"Match of the Day 2",K6690&lt;&gt;"Match of the Day Repeat"),"",1+MAX($AJ$10:AJ6689))</f>
        <v/>
      </c>
    </row>
    <row r="6691" spans="34:36" x14ac:dyDescent="0.35">
      <c r="AH6691" s="16" t="str">
        <f>IF(AND(B6691="Premier League",E6691="Live"),_xlfn.XLOOKUP(_xlfn.TEXTJOIN(" vs ",,C6691:D6691),Calendar!G:G,Calendar!B:B),IF(AND(B6691="Premier League",E6691="Highlights"),_xlfn.XLOOKUP(H6691,Calendar!O:O,Calendar!N:N,,-1),""))</f>
        <v/>
      </c>
      <c r="AI6691" s="61" t="str">
        <f>IF(AND(AH6691&lt;&gt;"",E6691="Live"),_xlfn.XLOOKUP(_xlfn.TEXTJOIN(" vs ",,C6691:D6691),Calendar!G:G,Calendar!K:K),"")</f>
        <v/>
      </c>
      <c r="AJ6691" s="61" t="str">
        <f>IF(AND(K6691&lt;&gt;"Match of the Day",K6691&lt;&gt;"Match of the Day 2",K6691&lt;&gt;"Match of the Day Repeat"),"",1+MAX($AJ$10:AJ6690))</f>
        <v/>
      </c>
    </row>
    <row r="6692" spans="34:36" x14ac:dyDescent="0.35">
      <c r="AH6692" s="16" t="str">
        <f>IF(AND(B6692="Premier League",E6692="Live"),_xlfn.XLOOKUP(_xlfn.TEXTJOIN(" vs ",,C6692:D6692),Calendar!G:G,Calendar!B:B),IF(AND(B6692="Premier League",E6692="Highlights"),_xlfn.XLOOKUP(H6692,Calendar!O:O,Calendar!N:N,,-1),""))</f>
        <v/>
      </c>
      <c r="AI6692" s="61" t="str">
        <f>IF(AND(AH6692&lt;&gt;"",E6692="Live"),_xlfn.XLOOKUP(_xlfn.TEXTJOIN(" vs ",,C6692:D6692),Calendar!G:G,Calendar!K:K),"")</f>
        <v/>
      </c>
      <c r="AJ6692" s="61" t="str">
        <f>IF(AND(K6692&lt;&gt;"Match of the Day",K6692&lt;&gt;"Match of the Day 2",K6692&lt;&gt;"Match of the Day Repeat"),"",1+MAX($AJ$10:AJ6691))</f>
        <v/>
      </c>
    </row>
    <row r="6693" spans="34:36" x14ac:dyDescent="0.35">
      <c r="AH6693" s="16" t="str">
        <f>IF(AND(B6693="Premier League",E6693="Live"),_xlfn.XLOOKUP(_xlfn.TEXTJOIN(" vs ",,C6693:D6693),Calendar!G:G,Calendar!B:B),IF(AND(B6693="Premier League",E6693="Highlights"),_xlfn.XLOOKUP(H6693,Calendar!O:O,Calendar!N:N,,-1),""))</f>
        <v/>
      </c>
      <c r="AI6693" s="61" t="str">
        <f>IF(AND(AH6693&lt;&gt;"",E6693="Live"),_xlfn.XLOOKUP(_xlfn.TEXTJOIN(" vs ",,C6693:D6693),Calendar!G:G,Calendar!K:K),"")</f>
        <v/>
      </c>
      <c r="AJ6693" s="61" t="str">
        <f>IF(AND(K6693&lt;&gt;"Match of the Day",K6693&lt;&gt;"Match of the Day 2",K6693&lt;&gt;"Match of the Day Repeat"),"",1+MAX($AJ$10:AJ6692))</f>
        <v/>
      </c>
    </row>
    <row r="6694" spans="34:36" x14ac:dyDescent="0.35">
      <c r="AH6694" s="16" t="str">
        <f>IF(AND(B6694="Premier League",E6694="Live"),_xlfn.XLOOKUP(_xlfn.TEXTJOIN(" vs ",,C6694:D6694),Calendar!G:G,Calendar!B:B),IF(AND(B6694="Premier League",E6694="Highlights"),_xlfn.XLOOKUP(H6694,Calendar!O:O,Calendar!N:N,,-1),""))</f>
        <v/>
      </c>
      <c r="AI6694" s="61" t="str">
        <f>IF(AND(AH6694&lt;&gt;"",E6694="Live"),_xlfn.XLOOKUP(_xlfn.TEXTJOIN(" vs ",,C6694:D6694),Calendar!G:G,Calendar!K:K),"")</f>
        <v/>
      </c>
      <c r="AJ6694" s="61" t="str">
        <f>IF(AND(K6694&lt;&gt;"Match of the Day",K6694&lt;&gt;"Match of the Day 2",K6694&lt;&gt;"Match of the Day Repeat"),"",1+MAX($AJ$10:AJ6693))</f>
        <v/>
      </c>
    </row>
    <row r="6695" spans="34:36" x14ac:dyDescent="0.35">
      <c r="AH6695" s="16" t="str">
        <f>IF(AND(B6695="Premier League",E6695="Live"),_xlfn.XLOOKUP(_xlfn.TEXTJOIN(" vs ",,C6695:D6695),Calendar!G:G,Calendar!B:B),IF(AND(B6695="Premier League",E6695="Highlights"),_xlfn.XLOOKUP(H6695,Calendar!O:O,Calendar!N:N,,-1),""))</f>
        <v/>
      </c>
      <c r="AI6695" s="61" t="str">
        <f>IF(AND(AH6695&lt;&gt;"",E6695="Live"),_xlfn.XLOOKUP(_xlfn.TEXTJOIN(" vs ",,C6695:D6695),Calendar!G:G,Calendar!K:K),"")</f>
        <v/>
      </c>
      <c r="AJ6695" s="61" t="str">
        <f>IF(AND(K6695&lt;&gt;"Match of the Day",K6695&lt;&gt;"Match of the Day 2",K6695&lt;&gt;"Match of the Day Repeat"),"",1+MAX($AJ$10:AJ6694))</f>
        <v/>
      </c>
    </row>
    <row r="6696" spans="34:36" x14ac:dyDescent="0.35">
      <c r="AH6696" s="16" t="str">
        <f>IF(AND(B6696="Premier League",E6696="Live"),_xlfn.XLOOKUP(_xlfn.TEXTJOIN(" vs ",,C6696:D6696),Calendar!G:G,Calendar!B:B),IF(AND(B6696="Premier League",E6696="Highlights"),_xlfn.XLOOKUP(H6696,Calendar!O:O,Calendar!N:N,,-1),""))</f>
        <v/>
      </c>
      <c r="AI6696" s="61" t="str">
        <f>IF(AND(AH6696&lt;&gt;"",E6696="Live"),_xlfn.XLOOKUP(_xlfn.TEXTJOIN(" vs ",,C6696:D6696),Calendar!G:G,Calendar!K:K),"")</f>
        <v/>
      </c>
      <c r="AJ6696" s="61" t="str">
        <f>IF(AND(K6696&lt;&gt;"Match of the Day",K6696&lt;&gt;"Match of the Day 2",K6696&lt;&gt;"Match of the Day Repeat"),"",1+MAX($AJ$10:AJ6695))</f>
        <v/>
      </c>
    </row>
    <row r="6697" spans="34:36" x14ac:dyDescent="0.35">
      <c r="AH6697" s="16" t="str">
        <f>IF(AND(B6697="Premier League",E6697="Live"),_xlfn.XLOOKUP(_xlfn.TEXTJOIN(" vs ",,C6697:D6697),Calendar!G:G,Calendar!B:B),IF(AND(B6697="Premier League",E6697="Highlights"),_xlfn.XLOOKUP(H6697,Calendar!O:O,Calendar!N:N,,-1),""))</f>
        <v/>
      </c>
      <c r="AI6697" s="61" t="str">
        <f>IF(AND(AH6697&lt;&gt;"",E6697="Live"),_xlfn.XLOOKUP(_xlfn.TEXTJOIN(" vs ",,C6697:D6697),Calendar!G:G,Calendar!K:K),"")</f>
        <v/>
      </c>
      <c r="AJ6697" s="61" t="str">
        <f>IF(AND(K6697&lt;&gt;"Match of the Day",K6697&lt;&gt;"Match of the Day 2",K6697&lt;&gt;"Match of the Day Repeat"),"",1+MAX($AJ$10:AJ6696))</f>
        <v/>
      </c>
    </row>
    <row r="6698" spans="34:36" x14ac:dyDescent="0.35">
      <c r="AH6698" s="16" t="str">
        <f>IF(AND(B6698="Premier League",E6698="Live"),_xlfn.XLOOKUP(_xlfn.TEXTJOIN(" vs ",,C6698:D6698),Calendar!G:G,Calendar!B:B),IF(AND(B6698="Premier League",E6698="Highlights"),_xlfn.XLOOKUP(H6698,Calendar!O:O,Calendar!N:N,,-1),""))</f>
        <v/>
      </c>
      <c r="AI6698" s="61" t="str">
        <f>IF(AND(AH6698&lt;&gt;"",E6698="Live"),_xlfn.XLOOKUP(_xlfn.TEXTJOIN(" vs ",,C6698:D6698),Calendar!G:G,Calendar!K:K),"")</f>
        <v/>
      </c>
      <c r="AJ6698" s="61" t="str">
        <f>IF(AND(K6698&lt;&gt;"Match of the Day",K6698&lt;&gt;"Match of the Day 2",K6698&lt;&gt;"Match of the Day Repeat"),"",1+MAX($AJ$10:AJ6697))</f>
        <v/>
      </c>
    </row>
    <row r="6699" spans="34:36" x14ac:dyDescent="0.35">
      <c r="AH6699" s="16" t="str">
        <f>IF(AND(B6699="Premier League",E6699="Live"),_xlfn.XLOOKUP(_xlfn.TEXTJOIN(" vs ",,C6699:D6699),Calendar!G:G,Calendar!B:B),IF(AND(B6699="Premier League",E6699="Highlights"),_xlfn.XLOOKUP(H6699,Calendar!O:O,Calendar!N:N,,-1),""))</f>
        <v/>
      </c>
      <c r="AI6699" s="61" t="str">
        <f>IF(AND(AH6699&lt;&gt;"",E6699="Live"),_xlfn.XLOOKUP(_xlfn.TEXTJOIN(" vs ",,C6699:D6699),Calendar!G:G,Calendar!K:K),"")</f>
        <v/>
      </c>
      <c r="AJ6699" s="61" t="str">
        <f>IF(AND(K6699&lt;&gt;"Match of the Day",K6699&lt;&gt;"Match of the Day 2",K6699&lt;&gt;"Match of the Day Repeat"),"",1+MAX($AJ$10:AJ6698))</f>
        <v/>
      </c>
    </row>
    <row r="6700" spans="34:36" x14ac:dyDescent="0.35">
      <c r="AH6700" s="16" t="str">
        <f>IF(AND(B6700="Premier League",E6700="Live"),_xlfn.XLOOKUP(_xlfn.TEXTJOIN(" vs ",,C6700:D6700),Calendar!G:G,Calendar!B:B),IF(AND(B6700="Premier League",E6700="Highlights"),_xlfn.XLOOKUP(H6700,Calendar!O:O,Calendar!N:N,,-1),""))</f>
        <v/>
      </c>
      <c r="AI6700" s="61" t="str">
        <f>IF(AND(AH6700&lt;&gt;"",E6700="Live"),_xlfn.XLOOKUP(_xlfn.TEXTJOIN(" vs ",,C6700:D6700),Calendar!G:G,Calendar!K:K),"")</f>
        <v/>
      </c>
      <c r="AJ6700" s="61" t="str">
        <f>IF(AND(K6700&lt;&gt;"Match of the Day",K6700&lt;&gt;"Match of the Day 2",K6700&lt;&gt;"Match of the Day Repeat"),"",1+MAX($AJ$10:AJ6699))</f>
        <v/>
      </c>
    </row>
    <row r="6701" spans="34:36" x14ac:dyDescent="0.35">
      <c r="AH6701" s="16" t="str">
        <f>IF(AND(B6701="Premier League",E6701="Live"),_xlfn.XLOOKUP(_xlfn.TEXTJOIN(" vs ",,C6701:D6701),Calendar!G:G,Calendar!B:B),IF(AND(B6701="Premier League",E6701="Highlights"),_xlfn.XLOOKUP(H6701,Calendar!O:O,Calendar!N:N,,-1),""))</f>
        <v/>
      </c>
      <c r="AI6701" s="61" t="str">
        <f>IF(AND(AH6701&lt;&gt;"",E6701="Live"),_xlfn.XLOOKUP(_xlfn.TEXTJOIN(" vs ",,C6701:D6701),Calendar!G:G,Calendar!K:K),"")</f>
        <v/>
      </c>
      <c r="AJ6701" s="61" t="str">
        <f>IF(AND(K6701&lt;&gt;"Match of the Day",K6701&lt;&gt;"Match of the Day 2",K6701&lt;&gt;"Match of the Day Repeat"),"",1+MAX($AJ$10:AJ6700))</f>
        <v/>
      </c>
    </row>
    <row r="6702" spans="34:36" x14ac:dyDescent="0.35">
      <c r="AH6702" s="16" t="str">
        <f>IF(AND(B6702="Premier League",E6702="Live"),_xlfn.XLOOKUP(_xlfn.TEXTJOIN(" vs ",,C6702:D6702),Calendar!G:G,Calendar!B:B),IF(AND(B6702="Premier League",E6702="Highlights"),_xlfn.XLOOKUP(H6702,Calendar!O:O,Calendar!N:N,,-1),""))</f>
        <v/>
      </c>
      <c r="AI6702" s="61" t="str">
        <f>IF(AND(AH6702&lt;&gt;"",E6702="Live"),_xlfn.XLOOKUP(_xlfn.TEXTJOIN(" vs ",,C6702:D6702),Calendar!G:G,Calendar!K:K),"")</f>
        <v/>
      </c>
      <c r="AJ6702" s="61" t="str">
        <f>IF(AND(K6702&lt;&gt;"Match of the Day",K6702&lt;&gt;"Match of the Day 2",K6702&lt;&gt;"Match of the Day Repeat"),"",1+MAX($AJ$10:AJ6701))</f>
        <v/>
      </c>
    </row>
    <row r="6703" spans="34:36" x14ac:dyDescent="0.35">
      <c r="AH6703" s="16" t="str">
        <f>IF(AND(B6703="Premier League",E6703="Live"),_xlfn.XLOOKUP(_xlfn.TEXTJOIN(" vs ",,C6703:D6703),Calendar!G:G,Calendar!B:B),IF(AND(B6703="Premier League",E6703="Highlights"),_xlfn.XLOOKUP(H6703,Calendar!O:O,Calendar!N:N,,-1),""))</f>
        <v/>
      </c>
      <c r="AI6703" s="61" t="str">
        <f>IF(AND(AH6703&lt;&gt;"",E6703="Live"),_xlfn.XLOOKUP(_xlfn.TEXTJOIN(" vs ",,C6703:D6703),Calendar!G:G,Calendar!K:K),"")</f>
        <v/>
      </c>
      <c r="AJ6703" s="61" t="str">
        <f>IF(AND(K6703&lt;&gt;"Match of the Day",K6703&lt;&gt;"Match of the Day 2",K6703&lt;&gt;"Match of the Day Repeat"),"",1+MAX($AJ$10:AJ6702))</f>
        <v/>
      </c>
    </row>
    <row r="6704" spans="34:36" x14ac:dyDescent="0.35">
      <c r="AH6704" s="16" t="str">
        <f>IF(AND(B6704="Premier League",E6704="Live"),_xlfn.XLOOKUP(_xlfn.TEXTJOIN(" vs ",,C6704:D6704),Calendar!G:G,Calendar!B:B),IF(AND(B6704="Premier League",E6704="Highlights"),_xlfn.XLOOKUP(H6704,Calendar!O:O,Calendar!N:N,,-1),""))</f>
        <v/>
      </c>
      <c r="AI6704" s="61" t="str">
        <f>IF(AND(AH6704&lt;&gt;"",E6704="Live"),_xlfn.XLOOKUP(_xlfn.TEXTJOIN(" vs ",,C6704:D6704),Calendar!G:G,Calendar!K:K),"")</f>
        <v/>
      </c>
      <c r="AJ6704" s="61" t="str">
        <f>IF(AND(K6704&lt;&gt;"Match of the Day",K6704&lt;&gt;"Match of the Day 2",K6704&lt;&gt;"Match of the Day Repeat"),"",1+MAX($AJ$10:AJ6703))</f>
        <v/>
      </c>
    </row>
    <row r="6705" spans="34:36" x14ac:dyDescent="0.35">
      <c r="AH6705" s="16" t="str">
        <f>IF(AND(B6705="Premier League",E6705="Live"),_xlfn.XLOOKUP(_xlfn.TEXTJOIN(" vs ",,C6705:D6705),Calendar!G:G,Calendar!B:B),IF(AND(B6705="Premier League",E6705="Highlights"),_xlfn.XLOOKUP(H6705,Calendar!O:O,Calendar!N:N,,-1),""))</f>
        <v/>
      </c>
      <c r="AI6705" s="61" t="str">
        <f>IF(AND(AH6705&lt;&gt;"",E6705="Live"),_xlfn.XLOOKUP(_xlfn.TEXTJOIN(" vs ",,C6705:D6705),Calendar!G:G,Calendar!K:K),"")</f>
        <v/>
      </c>
      <c r="AJ6705" s="61" t="str">
        <f>IF(AND(K6705&lt;&gt;"Match of the Day",K6705&lt;&gt;"Match of the Day 2",K6705&lt;&gt;"Match of the Day Repeat"),"",1+MAX($AJ$10:AJ6704))</f>
        <v/>
      </c>
    </row>
    <row r="6706" spans="34:36" x14ac:dyDescent="0.35">
      <c r="AH6706" s="16" t="str">
        <f>IF(AND(B6706="Premier League",E6706="Live"),_xlfn.XLOOKUP(_xlfn.TEXTJOIN(" vs ",,C6706:D6706),Calendar!G:G,Calendar!B:B),IF(AND(B6706="Premier League",E6706="Highlights"),_xlfn.XLOOKUP(H6706,Calendar!O:O,Calendar!N:N,,-1),""))</f>
        <v/>
      </c>
      <c r="AI6706" s="61" t="str">
        <f>IF(AND(AH6706&lt;&gt;"",E6706="Live"),_xlfn.XLOOKUP(_xlfn.TEXTJOIN(" vs ",,C6706:D6706),Calendar!G:G,Calendar!K:K),"")</f>
        <v/>
      </c>
      <c r="AJ6706" s="61" t="str">
        <f>IF(AND(K6706&lt;&gt;"Match of the Day",K6706&lt;&gt;"Match of the Day 2",K6706&lt;&gt;"Match of the Day Repeat"),"",1+MAX($AJ$10:AJ6705))</f>
        <v/>
      </c>
    </row>
    <row r="6707" spans="34:36" x14ac:dyDescent="0.35">
      <c r="AH6707" s="16" t="str">
        <f>IF(AND(B6707="Premier League",E6707="Live"),_xlfn.XLOOKUP(_xlfn.TEXTJOIN(" vs ",,C6707:D6707),Calendar!G:G,Calendar!B:B),IF(AND(B6707="Premier League",E6707="Highlights"),_xlfn.XLOOKUP(H6707,Calendar!O:O,Calendar!N:N,,-1),""))</f>
        <v/>
      </c>
      <c r="AI6707" s="61" t="str">
        <f>IF(AND(AH6707&lt;&gt;"",E6707="Live"),_xlfn.XLOOKUP(_xlfn.TEXTJOIN(" vs ",,C6707:D6707),Calendar!G:G,Calendar!K:K),"")</f>
        <v/>
      </c>
      <c r="AJ6707" s="61" t="str">
        <f>IF(AND(K6707&lt;&gt;"Match of the Day",K6707&lt;&gt;"Match of the Day 2",K6707&lt;&gt;"Match of the Day Repeat"),"",1+MAX($AJ$10:AJ6706))</f>
        <v/>
      </c>
    </row>
    <row r="6708" spans="34:36" x14ac:dyDescent="0.35">
      <c r="AH6708" s="16" t="str">
        <f>IF(AND(B6708="Premier League",E6708="Live"),_xlfn.XLOOKUP(_xlfn.TEXTJOIN(" vs ",,C6708:D6708),Calendar!G:G,Calendar!B:B),IF(AND(B6708="Premier League",E6708="Highlights"),_xlfn.XLOOKUP(H6708,Calendar!O:O,Calendar!N:N,,-1),""))</f>
        <v/>
      </c>
      <c r="AI6708" s="61" t="str">
        <f>IF(AND(AH6708&lt;&gt;"",E6708="Live"),_xlfn.XLOOKUP(_xlfn.TEXTJOIN(" vs ",,C6708:D6708),Calendar!G:G,Calendar!K:K),"")</f>
        <v/>
      </c>
      <c r="AJ6708" s="61" t="str">
        <f>IF(AND(K6708&lt;&gt;"Match of the Day",K6708&lt;&gt;"Match of the Day 2",K6708&lt;&gt;"Match of the Day Repeat"),"",1+MAX($AJ$10:AJ6707))</f>
        <v/>
      </c>
    </row>
    <row r="6709" spans="34:36" x14ac:dyDescent="0.35">
      <c r="AH6709" s="16" t="str">
        <f>IF(AND(B6709="Premier League",E6709="Live"),_xlfn.XLOOKUP(_xlfn.TEXTJOIN(" vs ",,C6709:D6709),Calendar!G:G,Calendar!B:B),IF(AND(B6709="Premier League",E6709="Highlights"),_xlfn.XLOOKUP(H6709,Calendar!O:O,Calendar!N:N,,-1),""))</f>
        <v/>
      </c>
      <c r="AI6709" s="61" t="str">
        <f>IF(AND(AH6709&lt;&gt;"",E6709="Live"),_xlfn.XLOOKUP(_xlfn.TEXTJOIN(" vs ",,C6709:D6709),Calendar!G:G,Calendar!K:K),"")</f>
        <v/>
      </c>
      <c r="AJ6709" s="61" t="str">
        <f>IF(AND(K6709&lt;&gt;"Match of the Day",K6709&lt;&gt;"Match of the Day 2",K6709&lt;&gt;"Match of the Day Repeat"),"",1+MAX($AJ$10:AJ6708))</f>
        <v/>
      </c>
    </row>
    <row r="6710" spans="34:36" x14ac:dyDescent="0.35">
      <c r="AH6710" s="16" t="str">
        <f>IF(AND(B6710="Premier League",E6710="Live"),_xlfn.XLOOKUP(_xlfn.TEXTJOIN(" vs ",,C6710:D6710),Calendar!G:G,Calendar!B:B),IF(AND(B6710="Premier League",E6710="Highlights"),_xlfn.XLOOKUP(H6710,Calendar!O:O,Calendar!N:N,,-1),""))</f>
        <v/>
      </c>
      <c r="AI6710" s="61" t="str">
        <f>IF(AND(AH6710&lt;&gt;"",E6710="Live"),_xlfn.XLOOKUP(_xlfn.TEXTJOIN(" vs ",,C6710:D6710),Calendar!G:G,Calendar!K:K),"")</f>
        <v/>
      </c>
      <c r="AJ6710" s="61" t="str">
        <f>IF(AND(K6710&lt;&gt;"Match of the Day",K6710&lt;&gt;"Match of the Day 2",K6710&lt;&gt;"Match of the Day Repeat"),"",1+MAX($AJ$10:AJ6709))</f>
        <v/>
      </c>
    </row>
    <row r="6711" spans="34:36" x14ac:dyDescent="0.35">
      <c r="AH6711" s="16" t="str">
        <f>IF(AND(B6711="Premier League",E6711="Live"),_xlfn.XLOOKUP(_xlfn.TEXTJOIN(" vs ",,C6711:D6711),Calendar!G:G,Calendar!B:B),IF(AND(B6711="Premier League",E6711="Highlights"),_xlfn.XLOOKUP(H6711,Calendar!O:O,Calendar!N:N,,-1),""))</f>
        <v/>
      </c>
      <c r="AI6711" s="61" t="str">
        <f>IF(AND(AH6711&lt;&gt;"",E6711="Live"),_xlfn.XLOOKUP(_xlfn.TEXTJOIN(" vs ",,C6711:D6711),Calendar!G:G,Calendar!K:K),"")</f>
        <v/>
      </c>
      <c r="AJ6711" s="61" t="str">
        <f>IF(AND(K6711&lt;&gt;"Match of the Day",K6711&lt;&gt;"Match of the Day 2",K6711&lt;&gt;"Match of the Day Repeat"),"",1+MAX($AJ$10:AJ6710))</f>
        <v/>
      </c>
    </row>
    <row r="6712" spans="34:36" x14ac:dyDescent="0.35">
      <c r="AH6712" s="16" t="str">
        <f>IF(AND(B6712="Premier League",E6712="Live"),_xlfn.XLOOKUP(_xlfn.TEXTJOIN(" vs ",,C6712:D6712),Calendar!G:G,Calendar!B:B),IF(AND(B6712="Premier League",E6712="Highlights"),_xlfn.XLOOKUP(H6712,Calendar!O:O,Calendar!N:N,,-1),""))</f>
        <v/>
      </c>
      <c r="AI6712" s="61" t="str">
        <f>IF(AND(AH6712&lt;&gt;"",E6712="Live"),_xlfn.XLOOKUP(_xlfn.TEXTJOIN(" vs ",,C6712:D6712),Calendar!G:G,Calendar!K:K),"")</f>
        <v/>
      </c>
      <c r="AJ6712" s="61" t="str">
        <f>IF(AND(K6712&lt;&gt;"Match of the Day",K6712&lt;&gt;"Match of the Day 2",K6712&lt;&gt;"Match of the Day Repeat"),"",1+MAX($AJ$10:AJ6711))</f>
        <v/>
      </c>
    </row>
    <row r="6713" spans="34:36" x14ac:dyDescent="0.35">
      <c r="AH6713" s="16" t="str">
        <f>IF(AND(B6713="Premier League",E6713="Live"),_xlfn.XLOOKUP(_xlfn.TEXTJOIN(" vs ",,C6713:D6713),Calendar!G:G,Calendar!B:B),IF(AND(B6713="Premier League",E6713="Highlights"),_xlfn.XLOOKUP(H6713,Calendar!O:O,Calendar!N:N,,-1),""))</f>
        <v/>
      </c>
      <c r="AI6713" s="61" t="str">
        <f>IF(AND(AH6713&lt;&gt;"",E6713="Live"),_xlfn.XLOOKUP(_xlfn.TEXTJOIN(" vs ",,C6713:D6713),Calendar!G:G,Calendar!K:K),"")</f>
        <v/>
      </c>
      <c r="AJ6713" s="61" t="str">
        <f>IF(AND(K6713&lt;&gt;"Match of the Day",K6713&lt;&gt;"Match of the Day 2",K6713&lt;&gt;"Match of the Day Repeat"),"",1+MAX($AJ$10:AJ6712))</f>
        <v/>
      </c>
    </row>
    <row r="6714" spans="34:36" x14ac:dyDescent="0.35">
      <c r="AH6714" s="16" t="str">
        <f>IF(AND(B6714="Premier League",E6714="Live"),_xlfn.XLOOKUP(_xlfn.TEXTJOIN(" vs ",,C6714:D6714),Calendar!G:G,Calendar!B:B),IF(AND(B6714="Premier League",E6714="Highlights"),_xlfn.XLOOKUP(H6714,Calendar!O:O,Calendar!N:N,,-1),""))</f>
        <v/>
      </c>
      <c r="AI6714" s="61" t="str">
        <f>IF(AND(AH6714&lt;&gt;"",E6714="Live"),_xlfn.XLOOKUP(_xlfn.TEXTJOIN(" vs ",,C6714:D6714),Calendar!G:G,Calendar!K:K),"")</f>
        <v/>
      </c>
      <c r="AJ6714" s="61" t="str">
        <f>IF(AND(K6714&lt;&gt;"Match of the Day",K6714&lt;&gt;"Match of the Day 2",K6714&lt;&gt;"Match of the Day Repeat"),"",1+MAX($AJ$10:AJ6713))</f>
        <v/>
      </c>
    </row>
    <row r="6715" spans="34:36" x14ac:dyDescent="0.35">
      <c r="AH6715" s="16" t="str">
        <f>IF(AND(B6715="Premier League",E6715="Live"),_xlfn.XLOOKUP(_xlfn.TEXTJOIN(" vs ",,C6715:D6715),Calendar!G:G,Calendar!B:B),IF(AND(B6715="Premier League",E6715="Highlights"),_xlfn.XLOOKUP(H6715,Calendar!O:O,Calendar!N:N,,-1),""))</f>
        <v/>
      </c>
      <c r="AI6715" s="61" t="str">
        <f>IF(AND(AH6715&lt;&gt;"",E6715="Live"),_xlfn.XLOOKUP(_xlfn.TEXTJOIN(" vs ",,C6715:D6715),Calendar!G:G,Calendar!K:K),"")</f>
        <v/>
      </c>
      <c r="AJ6715" s="61" t="str">
        <f>IF(AND(K6715&lt;&gt;"Match of the Day",K6715&lt;&gt;"Match of the Day 2",K6715&lt;&gt;"Match of the Day Repeat"),"",1+MAX($AJ$10:AJ6714))</f>
        <v/>
      </c>
    </row>
    <row r="6716" spans="34:36" x14ac:dyDescent="0.35">
      <c r="AH6716" s="16" t="str">
        <f>IF(AND(B6716="Premier League",E6716="Live"),_xlfn.XLOOKUP(_xlfn.TEXTJOIN(" vs ",,C6716:D6716),Calendar!G:G,Calendar!B:B),IF(AND(B6716="Premier League",E6716="Highlights"),_xlfn.XLOOKUP(H6716,Calendar!O:O,Calendar!N:N,,-1),""))</f>
        <v/>
      </c>
      <c r="AI6716" s="61" t="str">
        <f>IF(AND(AH6716&lt;&gt;"",E6716="Live"),_xlfn.XLOOKUP(_xlfn.TEXTJOIN(" vs ",,C6716:D6716),Calendar!G:G,Calendar!K:K),"")</f>
        <v/>
      </c>
      <c r="AJ6716" s="61" t="str">
        <f>IF(AND(K6716&lt;&gt;"Match of the Day",K6716&lt;&gt;"Match of the Day 2",K6716&lt;&gt;"Match of the Day Repeat"),"",1+MAX($AJ$10:AJ6715))</f>
        <v/>
      </c>
    </row>
    <row r="6717" spans="34:36" x14ac:dyDescent="0.35">
      <c r="AH6717" s="16" t="str">
        <f>IF(AND(B6717="Premier League",E6717="Live"),_xlfn.XLOOKUP(_xlfn.TEXTJOIN(" vs ",,C6717:D6717),Calendar!G:G,Calendar!B:B),IF(AND(B6717="Premier League",E6717="Highlights"),_xlfn.XLOOKUP(H6717,Calendar!O:O,Calendar!N:N,,-1),""))</f>
        <v/>
      </c>
      <c r="AI6717" s="61" t="str">
        <f>IF(AND(AH6717&lt;&gt;"",E6717="Live"),_xlfn.XLOOKUP(_xlfn.TEXTJOIN(" vs ",,C6717:D6717),Calendar!G:G,Calendar!K:K),"")</f>
        <v/>
      </c>
      <c r="AJ6717" s="61" t="str">
        <f>IF(AND(K6717&lt;&gt;"Match of the Day",K6717&lt;&gt;"Match of the Day 2",K6717&lt;&gt;"Match of the Day Repeat"),"",1+MAX($AJ$10:AJ6716))</f>
        <v/>
      </c>
    </row>
    <row r="6718" spans="34:36" x14ac:dyDescent="0.35">
      <c r="AH6718" s="16" t="str">
        <f>IF(AND(B6718="Premier League",E6718="Live"),_xlfn.XLOOKUP(_xlfn.TEXTJOIN(" vs ",,C6718:D6718),Calendar!G:G,Calendar!B:B),IF(AND(B6718="Premier League",E6718="Highlights"),_xlfn.XLOOKUP(H6718,Calendar!O:O,Calendar!N:N,,-1),""))</f>
        <v/>
      </c>
      <c r="AI6718" s="61" t="str">
        <f>IF(AND(AH6718&lt;&gt;"",E6718="Live"),_xlfn.XLOOKUP(_xlfn.TEXTJOIN(" vs ",,C6718:D6718),Calendar!G:G,Calendar!K:K),"")</f>
        <v/>
      </c>
      <c r="AJ6718" s="61" t="str">
        <f>IF(AND(K6718&lt;&gt;"Match of the Day",K6718&lt;&gt;"Match of the Day 2",K6718&lt;&gt;"Match of the Day Repeat"),"",1+MAX($AJ$10:AJ6717))</f>
        <v/>
      </c>
    </row>
    <row r="6719" spans="34:36" x14ac:dyDescent="0.35">
      <c r="AH6719" s="16" t="str">
        <f>IF(AND(B6719="Premier League",E6719="Live"),_xlfn.XLOOKUP(_xlfn.TEXTJOIN(" vs ",,C6719:D6719),Calendar!G:G,Calendar!B:B),IF(AND(B6719="Premier League",E6719="Highlights"),_xlfn.XLOOKUP(H6719,Calendar!O:O,Calendar!N:N,,-1),""))</f>
        <v/>
      </c>
      <c r="AI6719" s="61" t="str">
        <f>IF(AND(AH6719&lt;&gt;"",E6719="Live"),_xlfn.XLOOKUP(_xlfn.TEXTJOIN(" vs ",,C6719:D6719),Calendar!G:G,Calendar!K:K),"")</f>
        <v/>
      </c>
      <c r="AJ6719" s="61" t="str">
        <f>IF(AND(K6719&lt;&gt;"Match of the Day",K6719&lt;&gt;"Match of the Day 2",K6719&lt;&gt;"Match of the Day Repeat"),"",1+MAX($AJ$10:AJ6718))</f>
        <v/>
      </c>
    </row>
    <row r="6720" spans="34:36" x14ac:dyDescent="0.35">
      <c r="AH6720" s="16" t="str">
        <f>IF(AND(B6720="Premier League",E6720="Live"),_xlfn.XLOOKUP(_xlfn.TEXTJOIN(" vs ",,C6720:D6720),Calendar!G:G,Calendar!B:B),IF(AND(B6720="Premier League",E6720="Highlights"),_xlfn.XLOOKUP(H6720,Calendar!O:O,Calendar!N:N,,-1),""))</f>
        <v/>
      </c>
      <c r="AI6720" s="61" t="str">
        <f>IF(AND(AH6720&lt;&gt;"",E6720="Live"),_xlfn.XLOOKUP(_xlfn.TEXTJOIN(" vs ",,C6720:D6720),Calendar!G:G,Calendar!K:K),"")</f>
        <v/>
      </c>
      <c r="AJ6720" s="61" t="str">
        <f>IF(AND(K6720&lt;&gt;"Match of the Day",K6720&lt;&gt;"Match of the Day 2",K6720&lt;&gt;"Match of the Day Repeat"),"",1+MAX($AJ$10:AJ6719))</f>
        <v/>
      </c>
    </row>
    <row r="6721" spans="34:36" x14ac:dyDescent="0.35">
      <c r="AH6721" s="16" t="str">
        <f>IF(AND(B6721="Premier League",E6721="Live"),_xlfn.XLOOKUP(_xlfn.TEXTJOIN(" vs ",,C6721:D6721),Calendar!G:G,Calendar!B:B),IF(AND(B6721="Premier League",E6721="Highlights"),_xlfn.XLOOKUP(H6721,Calendar!O:O,Calendar!N:N,,-1),""))</f>
        <v/>
      </c>
      <c r="AI6721" s="61" t="str">
        <f>IF(AND(AH6721&lt;&gt;"",E6721="Live"),_xlfn.XLOOKUP(_xlfn.TEXTJOIN(" vs ",,C6721:D6721),Calendar!G:G,Calendar!K:K),"")</f>
        <v/>
      </c>
      <c r="AJ6721" s="61" t="str">
        <f>IF(AND(K6721&lt;&gt;"Match of the Day",K6721&lt;&gt;"Match of the Day 2",K6721&lt;&gt;"Match of the Day Repeat"),"",1+MAX($AJ$10:AJ6720))</f>
        <v/>
      </c>
    </row>
    <row r="6722" spans="34:36" x14ac:dyDescent="0.35">
      <c r="AH6722" s="16" t="str">
        <f>IF(AND(B6722="Premier League",E6722="Live"),_xlfn.XLOOKUP(_xlfn.TEXTJOIN(" vs ",,C6722:D6722),Calendar!G:G,Calendar!B:B),IF(AND(B6722="Premier League",E6722="Highlights"),_xlfn.XLOOKUP(H6722,Calendar!O:O,Calendar!N:N,,-1),""))</f>
        <v/>
      </c>
      <c r="AI6722" s="61" t="str">
        <f>IF(AND(AH6722&lt;&gt;"",E6722="Live"),_xlfn.XLOOKUP(_xlfn.TEXTJOIN(" vs ",,C6722:D6722),Calendar!G:G,Calendar!K:K),"")</f>
        <v/>
      </c>
      <c r="AJ6722" s="61" t="str">
        <f>IF(AND(K6722&lt;&gt;"Match of the Day",K6722&lt;&gt;"Match of the Day 2",K6722&lt;&gt;"Match of the Day Repeat"),"",1+MAX($AJ$10:AJ6721))</f>
        <v/>
      </c>
    </row>
    <row r="6723" spans="34:36" x14ac:dyDescent="0.35">
      <c r="AH6723" s="16" t="str">
        <f>IF(AND(B6723="Premier League",E6723="Live"),_xlfn.XLOOKUP(_xlfn.TEXTJOIN(" vs ",,C6723:D6723),Calendar!G:G,Calendar!B:B),IF(AND(B6723="Premier League",E6723="Highlights"),_xlfn.XLOOKUP(H6723,Calendar!O:O,Calendar!N:N,,-1),""))</f>
        <v/>
      </c>
      <c r="AI6723" s="61" t="str">
        <f>IF(AND(AH6723&lt;&gt;"",E6723="Live"),_xlfn.XLOOKUP(_xlfn.TEXTJOIN(" vs ",,C6723:D6723),Calendar!G:G,Calendar!K:K),"")</f>
        <v/>
      </c>
      <c r="AJ6723" s="61" t="str">
        <f>IF(AND(K6723&lt;&gt;"Match of the Day",K6723&lt;&gt;"Match of the Day 2",K6723&lt;&gt;"Match of the Day Repeat"),"",1+MAX($AJ$10:AJ6722))</f>
        <v/>
      </c>
    </row>
    <row r="6724" spans="34:36" x14ac:dyDescent="0.35">
      <c r="AH6724" s="16" t="str">
        <f>IF(AND(B6724="Premier League",E6724="Live"),_xlfn.XLOOKUP(_xlfn.TEXTJOIN(" vs ",,C6724:D6724),Calendar!G:G,Calendar!B:B),IF(AND(B6724="Premier League",E6724="Highlights"),_xlfn.XLOOKUP(H6724,Calendar!O:O,Calendar!N:N,,-1),""))</f>
        <v/>
      </c>
      <c r="AI6724" s="61" t="str">
        <f>IF(AND(AH6724&lt;&gt;"",E6724="Live"),_xlfn.XLOOKUP(_xlfn.TEXTJOIN(" vs ",,C6724:D6724),Calendar!G:G,Calendar!K:K),"")</f>
        <v/>
      </c>
      <c r="AJ6724" s="61" t="str">
        <f>IF(AND(K6724&lt;&gt;"Match of the Day",K6724&lt;&gt;"Match of the Day 2",K6724&lt;&gt;"Match of the Day Repeat"),"",1+MAX($AJ$10:AJ6723))</f>
        <v/>
      </c>
    </row>
    <row r="6725" spans="34:36" x14ac:dyDescent="0.35">
      <c r="AH6725" s="16" t="str">
        <f>IF(AND(B6725="Premier League",E6725="Live"),_xlfn.XLOOKUP(_xlfn.TEXTJOIN(" vs ",,C6725:D6725),Calendar!G:G,Calendar!B:B),IF(AND(B6725="Premier League",E6725="Highlights"),_xlfn.XLOOKUP(H6725,Calendar!O:O,Calendar!N:N,,-1),""))</f>
        <v/>
      </c>
      <c r="AI6725" s="61" t="str">
        <f>IF(AND(AH6725&lt;&gt;"",E6725="Live"),_xlfn.XLOOKUP(_xlfn.TEXTJOIN(" vs ",,C6725:D6725),Calendar!G:G,Calendar!K:K),"")</f>
        <v/>
      </c>
      <c r="AJ6725" s="61" t="str">
        <f>IF(AND(K6725&lt;&gt;"Match of the Day",K6725&lt;&gt;"Match of the Day 2",K6725&lt;&gt;"Match of the Day Repeat"),"",1+MAX($AJ$10:AJ6724))</f>
        <v/>
      </c>
    </row>
    <row r="6726" spans="34:36" x14ac:dyDescent="0.35">
      <c r="AH6726" s="16" t="str">
        <f>IF(AND(B6726="Premier League",E6726="Live"),_xlfn.XLOOKUP(_xlfn.TEXTJOIN(" vs ",,C6726:D6726),Calendar!G:G,Calendar!B:B),IF(AND(B6726="Premier League",E6726="Highlights"),_xlfn.XLOOKUP(H6726,Calendar!O:O,Calendar!N:N,,-1),""))</f>
        <v/>
      </c>
      <c r="AI6726" s="61" t="str">
        <f>IF(AND(AH6726&lt;&gt;"",E6726="Live"),_xlfn.XLOOKUP(_xlfn.TEXTJOIN(" vs ",,C6726:D6726),Calendar!G:G,Calendar!K:K),"")</f>
        <v/>
      </c>
      <c r="AJ6726" s="61" t="str">
        <f>IF(AND(K6726&lt;&gt;"Match of the Day",K6726&lt;&gt;"Match of the Day 2",K6726&lt;&gt;"Match of the Day Repeat"),"",1+MAX($AJ$10:AJ6725))</f>
        <v/>
      </c>
    </row>
    <row r="6727" spans="34:36" x14ac:dyDescent="0.35">
      <c r="AH6727" s="16" t="str">
        <f>IF(AND(B6727="Premier League",E6727="Live"),_xlfn.XLOOKUP(_xlfn.TEXTJOIN(" vs ",,C6727:D6727),Calendar!G:G,Calendar!B:B),IF(AND(B6727="Premier League",E6727="Highlights"),_xlfn.XLOOKUP(H6727,Calendar!O:O,Calendar!N:N,,-1),""))</f>
        <v/>
      </c>
      <c r="AI6727" s="61" t="str">
        <f>IF(AND(AH6727&lt;&gt;"",E6727="Live"),_xlfn.XLOOKUP(_xlfn.TEXTJOIN(" vs ",,C6727:D6727),Calendar!G:G,Calendar!K:K),"")</f>
        <v/>
      </c>
      <c r="AJ6727" s="61" t="str">
        <f>IF(AND(K6727&lt;&gt;"Match of the Day",K6727&lt;&gt;"Match of the Day 2",K6727&lt;&gt;"Match of the Day Repeat"),"",1+MAX($AJ$10:AJ6726))</f>
        <v/>
      </c>
    </row>
    <row r="6728" spans="34:36" x14ac:dyDescent="0.35">
      <c r="AH6728" s="16" t="str">
        <f>IF(AND(B6728="Premier League",E6728="Live"),_xlfn.XLOOKUP(_xlfn.TEXTJOIN(" vs ",,C6728:D6728),Calendar!G:G,Calendar!B:B),IF(AND(B6728="Premier League",E6728="Highlights"),_xlfn.XLOOKUP(H6728,Calendar!O:O,Calendar!N:N,,-1),""))</f>
        <v/>
      </c>
      <c r="AI6728" s="61" t="str">
        <f>IF(AND(AH6728&lt;&gt;"",E6728="Live"),_xlfn.XLOOKUP(_xlfn.TEXTJOIN(" vs ",,C6728:D6728),Calendar!G:G,Calendar!K:K),"")</f>
        <v/>
      </c>
      <c r="AJ6728" s="61" t="str">
        <f>IF(AND(K6728&lt;&gt;"Match of the Day",K6728&lt;&gt;"Match of the Day 2",K6728&lt;&gt;"Match of the Day Repeat"),"",1+MAX($AJ$10:AJ6727))</f>
        <v/>
      </c>
    </row>
    <row r="6729" spans="34:36" x14ac:dyDescent="0.35">
      <c r="AH6729" s="16" t="str">
        <f>IF(AND(B6729="Premier League",E6729="Live"),_xlfn.XLOOKUP(_xlfn.TEXTJOIN(" vs ",,C6729:D6729),Calendar!G:G,Calendar!B:B),IF(AND(B6729="Premier League",E6729="Highlights"),_xlfn.XLOOKUP(H6729,Calendar!O:O,Calendar!N:N,,-1),""))</f>
        <v/>
      </c>
      <c r="AI6729" s="61" t="str">
        <f>IF(AND(AH6729&lt;&gt;"",E6729="Live"),_xlfn.XLOOKUP(_xlfn.TEXTJOIN(" vs ",,C6729:D6729),Calendar!G:G,Calendar!K:K),"")</f>
        <v/>
      </c>
      <c r="AJ6729" s="61" t="str">
        <f>IF(AND(K6729&lt;&gt;"Match of the Day",K6729&lt;&gt;"Match of the Day 2",K6729&lt;&gt;"Match of the Day Repeat"),"",1+MAX($AJ$10:AJ6728))</f>
        <v/>
      </c>
    </row>
    <row r="6730" spans="34:36" x14ac:dyDescent="0.35">
      <c r="AH6730" s="16" t="str">
        <f>IF(AND(B6730="Premier League",E6730="Live"),_xlfn.XLOOKUP(_xlfn.TEXTJOIN(" vs ",,C6730:D6730),Calendar!G:G,Calendar!B:B),IF(AND(B6730="Premier League",E6730="Highlights"),_xlfn.XLOOKUP(H6730,Calendar!O:O,Calendar!N:N,,-1),""))</f>
        <v/>
      </c>
      <c r="AI6730" s="61" t="str">
        <f>IF(AND(AH6730&lt;&gt;"",E6730="Live"),_xlfn.XLOOKUP(_xlfn.TEXTJOIN(" vs ",,C6730:D6730),Calendar!G:G,Calendar!K:K),"")</f>
        <v/>
      </c>
      <c r="AJ6730" s="61" t="str">
        <f>IF(AND(K6730&lt;&gt;"Match of the Day",K6730&lt;&gt;"Match of the Day 2",K6730&lt;&gt;"Match of the Day Repeat"),"",1+MAX($AJ$10:AJ6729))</f>
        <v/>
      </c>
    </row>
    <row r="6731" spans="34:36" x14ac:dyDescent="0.35">
      <c r="AH6731" s="16" t="str">
        <f>IF(AND(B6731="Premier League",E6731="Live"),_xlfn.XLOOKUP(_xlfn.TEXTJOIN(" vs ",,C6731:D6731),Calendar!G:G,Calendar!B:B),IF(AND(B6731="Premier League",E6731="Highlights"),_xlfn.XLOOKUP(H6731,Calendar!O:O,Calendar!N:N,,-1),""))</f>
        <v/>
      </c>
      <c r="AI6731" s="61" t="str">
        <f>IF(AND(AH6731&lt;&gt;"",E6731="Live"),_xlfn.XLOOKUP(_xlfn.TEXTJOIN(" vs ",,C6731:D6731),Calendar!G:G,Calendar!K:K),"")</f>
        <v/>
      </c>
      <c r="AJ6731" s="61" t="str">
        <f>IF(AND(K6731&lt;&gt;"Match of the Day",K6731&lt;&gt;"Match of the Day 2",K6731&lt;&gt;"Match of the Day Repeat"),"",1+MAX($AJ$10:AJ6730))</f>
        <v/>
      </c>
    </row>
    <row r="6732" spans="34:36" x14ac:dyDescent="0.35">
      <c r="AH6732" s="16" t="str">
        <f>IF(AND(B6732="Premier League",E6732="Live"),_xlfn.XLOOKUP(_xlfn.TEXTJOIN(" vs ",,C6732:D6732),Calendar!G:G,Calendar!B:B),IF(AND(B6732="Premier League",E6732="Highlights"),_xlfn.XLOOKUP(H6732,Calendar!O:O,Calendar!N:N,,-1),""))</f>
        <v/>
      </c>
      <c r="AI6732" s="61" t="str">
        <f>IF(AND(AH6732&lt;&gt;"",E6732="Live"),_xlfn.XLOOKUP(_xlfn.TEXTJOIN(" vs ",,C6732:D6732),Calendar!G:G,Calendar!K:K),"")</f>
        <v/>
      </c>
      <c r="AJ6732" s="61" t="str">
        <f>IF(AND(K6732&lt;&gt;"Match of the Day",K6732&lt;&gt;"Match of the Day 2",K6732&lt;&gt;"Match of the Day Repeat"),"",1+MAX($AJ$10:AJ6731))</f>
        <v/>
      </c>
    </row>
    <row r="6733" spans="34:36" x14ac:dyDescent="0.35">
      <c r="AH6733" s="16" t="str">
        <f>IF(AND(B6733="Premier League",E6733="Live"),_xlfn.XLOOKUP(_xlfn.TEXTJOIN(" vs ",,C6733:D6733),Calendar!G:G,Calendar!B:B),IF(AND(B6733="Premier League",E6733="Highlights"),_xlfn.XLOOKUP(H6733,Calendar!O:O,Calendar!N:N,,-1),""))</f>
        <v/>
      </c>
      <c r="AI6733" s="61" t="str">
        <f>IF(AND(AH6733&lt;&gt;"",E6733="Live"),_xlfn.XLOOKUP(_xlfn.TEXTJOIN(" vs ",,C6733:D6733),Calendar!G:G,Calendar!K:K),"")</f>
        <v/>
      </c>
      <c r="AJ6733" s="61" t="str">
        <f>IF(AND(K6733&lt;&gt;"Match of the Day",K6733&lt;&gt;"Match of the Day 2",K6733&lt;&gt;"Match of the Day Repeat"),"",1+MAX($AJ$10:AJ6732))</f>
        <v/>
      </c>
    </row>
    <row r="6734" spans="34:36" x14ac:dyDescent="0.35">
      <c r="AH6734" s="16" t="str">
        <f>IF(AND(B6734="Premier League",E6734="Live"),_xlfn.XLOOKUP(_xlfn.TEXTJOIN(" vs ",,C6734:D6734),Calendar!G:G,Calendar!B:B),IF(AND(B6734="Premier League",E6734="Highlights"),_xlfn.XLOOKUP(H6734,Calendar!O:O,Calendar!N:N,,-1),""))</f>
        <v/>
      </c>
      <c r="AI6734" s="61" t="str">
        <f>IF(AND(AH6734&lt;&gt;"",E6734="Live"),_xlfn.XLOOKUP(_xlfn.TEXTJOIN(" vs ",,C6734:D6734),Calendar!G:G,Calendar!K:K),"")</f>
        <v/>
      </c>
      <c r="AJ6734" s="61" t="str">
        <f>IF(AND(K6734&lt;&gt;"Match of the Day",K6734&lt;&gt;"Match of the Day 2",K6734&lt;&gt;"Match of the Day Repeat"),"",1+MAX($AJ$10:AJ6733))</f>
        <v/>
      </c>
    </row>
    <row r="6735" spans="34:36" x14ac:dyDescent="0.35">
      <c r="AH6735" s="16" t="str">
        <f>IF(AND(B6735="Premier League",E6735="Live"),_xlfn.XLOOKUP(_xlfn.TEXTJOIN(" vs ",,C6735:D6735),Calendar!G:G,Calendar!B:B),IF(AND(B6735="Premier League",E6735="Highlights"),_xlfn.XLOOKUP(H6735,Calendar!O:O,Calendar!N:N,,-1),""))</f>
        <v/>
      </c>
      <c r="AI6735" s="61" t="str">
        <f>IF(AND(AH6735&lt;&gt;"",E6735="Live"),_xlfn.XLOOKUP(_xlfn.TEXTJOIN(" vs ",,C6735:D6735),Calendar!G:G,Calendar!K:K),"")</f>
        <v/>
      </c>
      <c r="AJ6735" s="61" t="str">
        <f>IF(AND(K6735&lt;&gt;"Match of the Day",K6735&lt;&gt;"Match of the Day 2",K6735&lt;&gt;"Match of the Day Repeat"),"",1+MAX($AJ$10:AJ6734))</f>
        <v/>
      </c>
    </row>
    <row r="6736" spans="34:36" x14ac:dyDescent="0.35">
      <c r="AH6736" s="16" t="str">
        <f>IF(AND(B6736="Premier League",E6736="Live"),_xlfn.XLOOKUP(_xlfn.TEXTJOIN(" vs ",,C6736:D6736),Calendar!G:G,Calendar!B:B),IF(AND(B6736="Premier League",E6736="Highlights"),_xlfn.XLOOKUP(H6736,Calendar!O:O,Calendar!N:N,,-1),""))</f>
        <v/>
      </c>
      <c r="AI6736" s="61" t="str">
        <f>IF(AND(AH6736&lt;&gt;"",E6736="Live"),_xlfn.XLOOKUP(_xlfn.TEXTJOIN(" vs ",,C6736:D6736),Calendar!G:G,Calendar!K:K),"")</f>
        <v/>
      </c>
      <c r="AJ6736" s="61" t="str">
        <f>IF(AND(K6736&lt;&gt;"Match of the Day",K6736&lt;&gt;"Match of the Day 2",K6736&lt;&gt;"Match of the Day Repeat"),"",1+MAX($AJ$10:AJ6735))</f>
        <v/>
      </c>
    </row>
    <row r="6737" spans="34:36" x14ac:dyDescent="0.35">
      <c r="AH6737" s="16" t="str">
        <f>IF(AND(B6737="Premier League",E6737="Live"),_xlfn.XLOOKUP(_xlfn.TEXTJOIN(" vs ",,C6737:D6737),Calendar!G:G,Calendar!B:B),IF(AND(B6737="Premier League",E6737="Highlights"),_xlfn.XLOOKUP(H6737,Calendar!O:O,Calendar!N:N,,-1),""))</f>
        <v/>
      </c>
      <c r="AI6737" s="61" t="str">
        <f>IF(AND(AH6737&lt;&gt;"",E6737="Live"),_xlfn.XLOOKUP(_xlfn.TEXTJOIN(" vs ",,C6737:D6737),Calendar!G:G,Calendar!K:K),"")</f>
        <v/>
      </c>
      <c r="AJ6737" s="61" t="str">
        <f>IF(AND(K6737&lt;&gt;"Match of the Day",K6737&lt;&gt;"Match of the Day 2",K6737&lt;&gt;"Match of the Day Repeat"),"",1+MAX($AJ$10:AJ6736))</f>
        <v/>
      </c>
    </row>
    <row r="6738" spans="34:36" x14ac:dyDescent="0.35">
      <c r="AH6738" s="16" t="str">
        <f>IF(AND(B6738="Premier League",E6738="Live"),_xlfn.XLOOKUP(_xlfn.TEXTJOIN(" vs ",,C6738:D6738),Calendar!G:G,Calendar!B:B),IF(AND(B6738="Premier League",E6738="Highlights"),_xlfn.XLOOKUP(H6738,Calendar!O:O,Calendar!N:N,,-1),""))</f>
        <v/>
      </c>
      <c r="AI6738" s="61" t="str">
        <f>IF(AND(AH6738&lt;&gt;"",E6738="Live"),_xlfn.XLOOKUP(_xlfn.TEXTJOIN(" vs ",,C6738:D6738),Calendar!G:G,Calendar!K:K),"")</f>
        <v/>
      </c>
      <c r="AJ6738" s="61" t="str">
        <f>IF(AND(K6738&lt;&gt;"Match of the Day",K6738&lt;&gt;"Match of the Day 2",K6738&lt;&gt;"Match of the Day Repeat"),"",1+MAX($AJ$10:AJ6737))</f>
        <v/>
      </c>
    </row>
    <row r="6739" spans="34:36" x14ac:dyDescent="0.35">
      <c r="AH6739" s="16" t="str">
        <f>IF(AND(B6739="Premier League",E6739="Live"),_xlfn.XLOOKUP(_xlfn.TEXTJOIN(" vs ",,C6739:D6739),Calendar!G:G,Calendar!B:B),IF(AND(B6739="Premier League",E6739="Highlights"),_xlfn.XLOOKUP(H6739,Calendar!O:O,Calendar!N:N,,-1),""))</f>
        <v/>
      </c>
      <c r="AI6739" s="61" t="str">
        <f>IF(AND(AH6739&lt;&gt;"",E6739="Live"),_xlfn.XLOOKUP(_xlfn.TEXTJOIN(" vs ",,C6739:D6739),Calendar!G:G,Calendar!K:K),"")</f>
        <v/>
      </c>
      <c r="AJ6739" s="61" t="str">
        <f>IF(AND(K6739&lt;&gt;"Match of the Day",K6739&lt;&gt;"Match of the Day 2",K6739&lt;&gt;"Match of the Day Repeat"),"",1+MAX($AJ$10:AJ6738))</f>
        <v/>
      </c>
    </row>
    <row r="6740" spans="34:36" x14ac:dyDescent="0.35">
      <c r="AH6740" s="16" t="str">
        <f>IF(AND(B6740="Premier League",E6740="Live"),_xlfn.XLOOKUP(_xlfn.TEXTJOIN(" vs ",,C6740:D6740),Calendar!G:G,Calendar!B:B),IF(AND(B6740="Premier League",E6740="Highlights"),_xlfn.XLOOKUP(H6740,Calendar!O:O,Calendar!N:N,,-1),""))</f>
        <v/>
      </c>
      <c r="AI6740" s="61" t="str">
        <f>IF(AND(AH6740&lt;&gt;"",E6740="Live"),_xlfn.XLOOKUP(_xlfn.TEXTJOIN(" vs ",,C6740:D6740),Calendar!G:G,Calendar!K:K),"")</f>
        <v/>
      </c>
      <c r="AJ6740" s="61" t="str">
        <f>IF(AND(K6740&lt;&gt;"Match of the Day",K6740&lt;&gt;"Match of the Day 2",K6740&lt;&gt;"Match of the Day Repeat"),"",1+MAX($AJ$10:AJ6739))</f>
        <v/>
      </c>
    </row>
    <row r="6741" spans="34:36" x14ac:dyDescent="0.35">
      <c r="AH6741" s="16" t="str">
        <f>IF(AND(B6741="Premier League",E6741="Live"),_xlfn.XLOOKUP(_xlfn.TEXTJOIN(" vs ",,C6741:D6741),Calendar!G:G,Calendar!B:B),IF(AND(B6741="Premier League",E6741="Highlights"),_xlfn.XLOOKUP(H6741,Calendar!O:O,Calendar!N:N,,-1),""))</f>
        <v/>
      </c>
      <c r="AI6741" s="61" t="str">
        <f>IF(AND(AH6741&lt;&gt;"",E6741="Live"),_xlfn.XLOOKUP(_xlfn.TEXTJOIN(" vs ",,C6741:D6741),Calendar!G:G,Calendar!K:K),"")</f>
        <v/>
      </c>
      <c r="AJ6741" s="61" t="str">
        <f>IF(AND(K6741&lt;&gt;"Match of the Day",K6741&lt;&gt;"Match of the Day 2",K6741&lt;&gt;"Match of the Day Repeat"),"",1+MAX($AJ$10:AJ6740))</f>
        <v/>
      </c>
    </row>
    <row r="6742" spans="34:36" x14ac:dyDescent="0.35">
      <c r="AH6742" s="16" t="str">
        <f>IF(AND(B6742="Premier League",E6742="Live"),_xlfn.XLOOKUP(_xlfn.TEXTJOIN(" vs ",,C6742:D6742),Calendar!G:G,Calendar!B:B),IF(AND(B6742="Premier League",E6742="Highlights"),_xlfn.XLOOKUP(H6742,Calendar!O:O,Calendar!N:N,,-1),""))</f>
        <v/>
      </c>
      <c r="AI6742" s="61" t="str">
        <f>IF(AND(AH6742&lt;&gt;"",E6742="Live"),_xlfn.XLOOKUP(_xlfn.TEXTJOIN(" vs ",,C6742:D6742),Calendar!G:G,Calendar!K:K),"")</f>
        <v/>
      </c>
      <c r="AJ6742" s="61" t="str">
        <f>IF(AND(K6742&lt;&gt;"Match of the Day",K6742&lt;&gt;"Match of the Day 2",K6742&lt;&gt;"Match of the Day Repeat"),"",1+MAX($AJ$10:AJ6741))</f>
        <v/>
      </c>
    </row>
    <row r="6743" spans="34:36" x14ac:dyDescent="0.35">
      <c r="AH6743" s="16" t="str">
        <f>IF(AND(B6743="Premier League",E6743="Live"),_xlfn.XLOOKUP(_xlfn.TEXTJOIN(" vs ",,C6743:D6743),Calendar!G:G,Calendar!B:B),IF(AND(B6743="Premier League",E6743="Highlights"),_xlfn.XLOOKUP(H6743,Calendar!O:O,Calendar!N:N,,-1),""))</f>
        <v/>
      </c>
      <c r="AI6743" s="61" t="str">
        <f>IF(AND(AH6743&lt;&gt;"",E6743="Live"),_xlfn.XLOOKUP(_xlfn.TEXTJOIN(" vs ",,C6743:D6743),Calendar!G:G,Calendar!K:K),"")</f>
        <v/>
      </c>
      <c r="AJ6743" s="61" t="str">
        <f>IF(AND(K6743&lt;&gt;"Match of the Day",K6743&lt;&gt;"Match of the Day 2",K6743&lt;&gt;"Match of the Day Repeat"),"",1+MAX($AJ$10:AJ6742))</f>
        <v/>
      </c>
    </row>
    <row r="6744" spans="34:36" x14ac:dyDescent="0.35">
      <c r="AH6744" s="16" t="str">
        <f>IF(AND(B6744="Premier League",E6744="Live"),_xlfn.XLOOKUP(_xlfn.TEXTJOIN(" vs ",,C6744:D6744),Calendar!G:G,Calendar!B:B),IF(AND(B6744="Premier League",E6744="Highlights"),_xlfn.XLOOKUP(H6744,Calendar!O:O,Calendar!N:N,,-1),""))</f>
        <v/>
      </c>
      <c r="AI6744" s="61" t="str">
        <f>IF(AND(AH6744&lt;&gt;"",E6744="Live"),_xlfn.XLOOKUP(_xlfn.TEXTJOIN(" vs ",,C6744:D6744),Calendar!G:G,Calendar!K:K),"")</f>
        <v/>
      </c>
      <c r="AJ6744" s="61" t="str">
        <f>IF(AND(K6744&lt;&gt;"Match of the Day",K6744&lt;&gt;"Match of the Day 2",K6744&lt;&gt;"Match of the Day Repeat"),"",1+MAX($AJ$10:AJ6743))</f>
        <v/>
      </c>
    </row>
    <row r="6745" spans="34:36" x14ac:dyDescent="0.35">
      <c r="AH6745" s="16" t="str">
        <f>IF(AND(B6745="Premier League",E6745="Live"),_xlfn.XLOOKUP(_xlfn.TEXTJOIN(" vs ",,C6745:D6745),Calendar!G:G,Calendar!B:B),IF(AND(B6745="Premier League",E6745="Highlights"),_xlfn.XLOOKUP(H6745,Calendar!O:O,Calendar!N:N,,-1),""))</f>
        <v/>
      </c>
      <c r="AI6745" s="61" t="str">
        <f>IF(AND(AH6745&lt;&gt;"",E6745="Live"),_xlfn.XLOOKUP(_xlfn.TEXTJOIN(" vs ",,C6745:D6745),Calendar!G:G,Calendar!K:K),"")</f>
        <v/>
      </c>
      <c r="AJ6745" s="61" t="str">
        <f>IF(AND(K6745&lt;&gt;"Match of the Day",K6745&lt;&gt;"Match of the Day 2",K6745&lt;&gt;"Match of the Day Repeat"),"",1+MAX($AJ$10:AJ6744))</f>
        <v/>
      </c>
    </row>
    <row r="6746" spans="34:36" x14ac:dyDescent="0.35">
      <c r="AH6746" s="16" t="str">
        <f>IF(AND(B6746="Premier League",E6746="Live"),_xlfn.XLOOKUP(_xlfn.TEXTJOIN(" vs ",,C6746:D6746),Calendar!G:G,Calendar!B:B),IF(AND(B6746="Premier League",E6746="Highlights"),_xlfn.XLOOKUP(H6746,Calendar!O:O,Calendar!N:N,,-1),""))</f>
        <v/>
      </c>
      <c r="AI6746" s="61" t="str">
        <f>IF(AND(AH6746&lt;&gt;"",E6746="Live"),_xlfn.XLOOKUP(_xlfn.TEXTJOIN(" vs ",,C6746:D6746),Calendar!G:G,Calendar!K:K),"")</f>
        <v/>
      </c>
      <c r="AJ6746" s="61" t="str">
        <f>IF(AND(K6746&lt;&gt;"Match of the Day",K6746&lt;&gt;"Match of the Day 2",K6746&lt;&gt;"Match of the Day Repeat"),"",1+MAX($AJ$10:AJ6745))</f>
        <v/>
      </c>
    </row>
    <row r="6747" spans="34:36" x14ac:dyDescent="0.35">
      <c r="AH6747" s="16" t="str">
        <f>IF(AND(B6747="Premier League",E6747="Live"),_xlfn.XLOOKUP(_xlfn.TEXTJOIN(" vs ",,C6747:D6747),Calendar!G:G,Calendar!B:B),IF(AND(B6747="Premier League",E6747="Highlights"),_xlfn.XLOOKUP(H6747,Calendar!O:O,Calendar!N:N,,-1),""))</f>
        <v/>
      </c>
      <c r="AI6747" s="61" t="str">
        <f>IF(AND(AH6747&lt;&gt;"",E6747="Live"),_xlfn.XLOOKUP(_xlfn.TEXTJOIN(" vs ",,C6747:D6747),Calendar!G:G,Calendar!K:K),"")</f>
        <v/>
      </c>
      <c r="AJ6747" s="61" t="str">
        <f>IF(AND(K6747&lt;&gt;"Match of the Day",K6747&lt;&gt;"Match of the Day 2",K6747&lt;&gt;"Match of the Day Repeat"),"",1+MAX($AJ$10:AJ6746))</f>
        <v/>
      </c>
    </row>
    <row r="6748" spans="34:36" x14ac:dyDescent="0.35">
      <c r="AH6748" s="16" t="str">
        <f>IF(AND(B6748="Premier League",E6748="Live"),_xlfn.XLOOKUP(_xlfn.TEXTJOIN(" vs ",,C6748:D6748),Calendar!G:G,Calendar!B:B),IF(AND(B6748="Premier League",E6748="Highlights"),_xlfn.XLOOKUP(H6748,Calendar!O:O,Calendar!N:N,,-1),""))</f>
        <v/>
      </c>
      <c r="AI6748" s="61" t="str">
        <f>IF(AND(AH6748&lt;&gt;"",E6748="Live"),_xlfn.XLOOKUP(_xlfn.TEXTJOIN(" vs ",,C6748:D6748),Calendar!G:G,Calendar!K:K),"")</f>
        <v/>
      </c>
      <c r="AJ6748" s="61" t="str">
        <f>IF(AND(K6748&lt;&gt;"Match of the Day",K6748&lt;&gt;"Match of the Day 2",K6748&lt;&gt;"Match of the Day Repeat"),"",1+MAX($AJ$10:AJ6747))</f>
        <v/>
      </c>
    </row>
    <row r="6749" spans="34:36" x14ac:dyDescent="0.35">
      <c r="AH6749" s="16" t="str">
        <f>IF(AND(B6749="Premier League",E6749="Live"),_xlfn.XLOOKUP(_xlfn.TEXTJOIN(" vs ",,C6749:D6749),Calendar!G:G,Calendar!B:B),IF(AND(B6749="Premier League",E6749="Highlights"),_xlfn.XLOOKUP(H6749,Calendar!O:O,Calendar!N:N,,-1),""))</f>
        <v/>
      </c>
      <c r="AI6749" s="61" t="str">
        <f>IF(AND(AH6749&lt;&gt;"",E6749="Live"),_xlfn.XLOOKUP(_xlfn.TEXTJOIN(" vs ",,C6749:D6749),Calendar!G:G,Calendar!K:K),"")</f>
        <v/>
      </c>
      <c r="AJ6749" s="61" t="str">
        <f>IF(AND(K6749&lt;&gt;"Match of the Day",K6749&lt;&gt;"Match of the Day 2",K6749&lt;&gt;"Match of the Day Repeat"),"",1+MAX($AJ$10:AJ6748))</f>
        <v/>
      </c>
    </row>
    <row r="6750" spans="34:36" x14ac:dyDescent="0.35">
      <c r="AH6750" s="16" t="str">
        <f>IF(AND(B6750="Premier League",E6750="Live"),_xlfn.XLOOKUP(_xlfn.TEXTJOIN(" vs ",,C6750:D6750),Calendar!G:G,Calendar!B:B),IF(AND(B6750="Premier League",E6750="Highlights"),_xlfn.XLOOKUP(H6750,Calendar!O:O,Calendar!N:N,,-1),""))</f>
        <v/>
      </c>
      <c r="AI6750" s="61" t="str">
        <f>IF(AND(AH6750&lt;&gt;"",E6750="Live"),_xlfn.XLOOKUP(_xlfn.TEXTJOIN(" vs ",,C6750:D6750),Calendar!G:G,Calendar!K:K),"")</f>
        <v/>
      </c>
      <c r="AJ6750" s="61" t="str">
        <f>IF(AND(K6750&lt;&gt;"Match of the Day",K6750&lt;&gt;"Match of the Day 2",K6750&lt;&gt;"Match of the Day Repeat"),"",1+MAX($AJ$10:AJ6749))</f>
        <v/>
      </c>
    </row>
    <row r="6751" spans="34:36" x14ac:dyDescent="0.35">
      <c r="AH6751" s="16" t="str">
        <f>IF(AND(B6751="Premier League",E6751="Live"),_xlfn.XLOOKUP(_xlfn.TEXTJOIN(" vs ",,C6751:D6751),Calendar!G:G,Calendar!B:B),IF(AND(B6751="Premier League",E6751="Highlights"),_xlfn.XLOOKUP(H6751,Calendar!O:O,Calendar!N:N,,-1),""))</f>
        <v/>
      </c>
      <c r="AI6751" s="61" t="str">
        <f>IF(AND(AH6751&lt;&gt;"",E6751="Live"),_xlfn.XLOOKUP(_xlfn.TEXTJOIN(" vs ",,C6751:D6751),Calendar!G:G,Calendar!K:K),"")</f>
        <v/>
      </c>
      <c r="AJ6751" s="61" t="str">
        <f>IF(AND(K6751&lt;&gt;"Match of the Day",K6751&lt;&gt;"Match of the Day 2",K6751&lt;&gt;"Match of the Day Repeat"),"",1+MAX($AJ$10:AJ6750))</f>
        <v/>
      </c>
    </row>
    <row r="6752" spans="34:36" x14ac:dyDescent="0.35">
      <c r="AH6752" s="16" t="str">
        <f>IF(AND(B6752="Premier League",E6752="Live"),_xlfn.XLOOKUP(_xlfn.TEXTJOIN(" vs ",,C6752:D6752),Calendar!G:G,Calendar!B:B),IF(AND(B6752="Premier League",E6752="Highlights"),_xlfn.XLOOKUP(H6752,Calendar!O:O,Calendar!N:N,,-1),""))</f>
        <v/>
      </c>
      <c r="AI6752" s="61" t="str">
        <f>IF(AND(AH6752&lt;&gt;"",E6752="Live"),_xlfn.XLOOKUP(_xlfn.TEXTJOIN(" vs ",,C6752:D6752),Calendar!G:G,Calendar!K:K),"")</f>
        <v/>
      </c>
      <c r="AJ6752" s="61" t="str">
        <f>IF(AND(K6752&lt;&gt;"Match of the Day",K6752&lt;&gt;"Match of the Day 2",K6752&lt;&gt;"Match of the Day Repeat"),"",1+MAX($AJ$10:AJ6751))</f>
        <v/>
      </c>
    </row>
    <row r="6753" spans="34:36" x14ac:dyDescent="0.35">
      <c r="AH6753" s="16" t="str">
        <f>IF(AND(B6753="Premier League",E6753="Live"),_xlfn.XLOOKUP(_xlfn.TEXTJOIN(" vs ",,C6753:D6753),Calendar!G:G,Calendar!B:B),IF(AND(B6753="Premier League",E6753="Highlights"),_xlfn.XLOOKUP(H6753,Calendar!O:O,Calendar!N:N,,-1),""))</f>
        <v/>
      </c>
      <c r="AI6753" s="61" t="str">
        <f>IF(AND(AH6753&lt;&gt;"",E6753="Live"),_xlfn.XLOOKUP(_xlfn.TEXTJOIN(" vs ",,C6753:D6753),Calendar!G:G,Calendar!K:K),"")</f>
        <v/>
      </c>
      <c r="AJ6753" s="61" t="str">
        <f>IF(AND(K6753&lt;&gt;"Match of the Day",K6753&lt;&gt;"Match of the Day 2",K6753&lt;&gt;"Match of the Day Repeat"),"",1+MAX($AJ$10:AJ6752))</f>
        <v/>
      </c>
    </row>
    <row r="6754" spans="34:36" x14ac:dyDescent="0.35">
      <c r="AH6754" s="16" t="str">
        <f>IF(AND(B6754="Premier League",E6754="Live"),_xlfn.XLOOKUP(_xlfn.TEXTJOIN(" vs ",,C6754:D6754),Calendar!G:G,Calendar!B:B),IF(AND(B6754="Premier League",E6754="Highlights"),_xlfn.XLOOKUP(H6754,Calendar!O:O,Calendar!N:N,,-1),""))</f>
        <v/>
      </c>
      <c r="AI6754" s="61" t="str">
        <f>IF(AND(AH6754&lt;&gt;"",E6754="Live"),_xlfn.XLOOKUP(_xlfn.TEXTJOIN(" vs ",,C6754:D6754),Calendar!G:G,Calendar!K:K),"")</f>
        <v/>
      </c>
      <c r="AJ6754" s="61" t="str">
        <f>IF(AND(K6754&lt;&gt;"Match of the Day",K6754&lt;&gt;"Match of the Day 2",K6754&lt;&gt;"Match of the Day Repeat"),"",1+MAX($AJ$10:AJ6753))</f>
        <v/>
      </c>
    </row>
    <row r="6755" spans="34:36" x14ac:dyDescent="0.35">
      <c r="AH6755" s="16" t="str">
        <f>IF(AND(B6755="Premier League",E6755="Live"),_xlfn.XLOOKUP(_xlfn.TEXTJOIN(" vs ",,C6755:D6755),Calendar!G:G,Calendar!B:B),IF(AND(B6755="Premier League",E6755="Highlights"),_xlfn.XLOOKUP(H6755,Calendar!O:O,Calendar!N:N,,-1),""))</f>
        <v/>
      </c>
      <c r="AI6755" s="61" t="str">
        <f>IF(AND(AH6755&lt;&gt;"",E6755="Live"),_xlfn.XLOOKUP(_xlfn.TEXTJOIN(" vs ",,C6755:D6755),Calendar!G:G,Calendar!K:K),"")</f>
        <v/>
      </c>
      <c r="AJ6755" s="61" t="str">
        <f>IF(AND(K6755&lt;&gt;"Match of the Day",K6755&lt;&gt;"Match of the Day 2",K6755&lt;&gt;"Match of the Day Repeat"),"",1+MAX($AJ$10:AJ6754))</f>
        <v/>
      </c>
    </row>
    <row r="6756" spans="34:36" x14ac:dyDescent="0.35">
      <c r="AH6756" s="16" t="str">
        <f>IF(AND(B6756="Premier League",E6756="Live"),_xlfn.XLOOKUP(_xlfn.TEXTJOIN(" vs ",,C6756:D6756),Calendar!G:G,Calendar!B:B),IF(AND(B6756="Premier League",E6756="Highlights"),_xlfn.XLOOKUP(H6756,Calendar!O:O,Calendar!N:N,,-1),""))</f>
        <v/>
      </c>
      <c r="AI6756" s="61" t="str">
        <f>IF(AND(AH6756&lt;&gt;"",E6756="Live"),_xlfn.XLOOKUP(_xlfn.TEXTJOIN(" vs ",,C6756:D6756),Calendar!G:G,Calendar!K:K),"")</f>
        <v/>
      </c>
      <c r="AJ6756" s="61" t="str">
        <f>IF(AND(K6756&lt;&gt;"Match of the Day",K6756&lt;&gt;"Match of the Day 2",K6756&lt;&gt;"Match of the Day Repeat"),"",1+MAX($AJ$10:AJ6755))</f>
        <v/>
      </c>
    </row>
    <row r="6757" spans="34:36" x14ac:dyDescent="0.35">
      <c r="AH6757" s="16" t="str">
        <f>IF(AND(B6757="Premier League",E6757="Live"),_xlfn.XLOOKUP(_xlfn.TEXTJOIN(" vs ",,C6757:D6757),Calendar!G:G,Calendar!B:B),IF(AND(B6757="Premier League",E6757="Highlights"),_xlfn.XLOOKUP(H6757,Calendar!O:O,Calendar!N:N,,-1),""))</f>
        <v/>
      </c>
      <c r="AI6757" s="61" t="str">
        <f>IF(AND(AH6757&lt;&gt;"",E6757="Live"),_xlfn.XLOOKUP(_xlfn.TEXTJOIN(" vs ",,C6757:D6757),Calendar!G:G,Calendar!K:K),"")</f>
        <v/>
      </c>
      <c r="AJ6757" s="61" t="str">
        <f>IF(AND(K6757&lt;&gt;"Match of the Day",K6757&lt;&gt;"Match of the Day 2",K6757&lt;&gt;"Match of the Day Repeat"),"",1+MAX($AJ$10:AJ6756))</f>
        <v/>
      </c>
    </row>
    <row r="6758" spans="34:36" x14ac:dyDescent="0.35">
      <c r="AH6758" s="16" t="str">
        <f>IF(AND(B6758="Premier League",E6758="Live"),_xlfn.XLOOKUP(_xlfn.TEXTJOIN(" vs ",,C6758:D6758),Calendar!G:G,Calendar!B:B),IF(AND(B6758="Premier League",E6758="Highlights"),_xlfn.XLOOKUP(H6758,Calendar!O:O,Calendar!N:N,,-1),""))</f>
        <v/>
      </c>
      <c r="AI6758" s="61" t="str">
        <f>IF(AND(AH6758&lt;&gt;"",E6758="Live"),_xlfn.XLOOKUP(_xlfn.TEXTJOIN(" vs ",,C6758:D6758),Calendar!G:G,Calendar!K:K),"")</f>
        <v/>
      </c>
      <c r="AJ6758" s="61" t="str">
        <f>IF(AND(K6758&lt;&gt;"Match of the Day",K6758&lt;&gt;"Match of the Day 2",K6758&lt;&gt;"Match of the Day Repeat"),"",1+MAX($AJ$10:AJ6757))</f>
        <v/>
      </c>
    </row>
    <row r="6759" spans="34:36" x14ac:dyDescent="0.35">
      <c r="AH6759" s="16" t="str">
        <f>IF(AND(B6759="Premier League",E6759="Live"),_xlfn.XLOOKUP(_xlfn.TEXTJOIN(" vs ",,C6759:D6759),Calendar!G:G,Calendar!B:B),IF(AND(B6759="Premier League",E6759="Highlights"),_xlfn.XLOOKUP(H6759,Calendar!O:O,Calendar!N:N,,-1),""))</f>
        <v/>
      </c>
      <c r="AI6759" s="61" t="str">
        <f>IF(AND(AH6759&lt;&gt;"",E6759="Live"),_xlfn.XLOOKUP(_xlfn.TEXTJOIN(" vs ",,C6759:D6759),Calendar!G:G,Calendar!K:K),"")</f>
        <v/>
      </c>
      <c r="AJ6759" s="61" t="str">
        <f>IF(AND(K6759&lt;&gt;"Match of the Day",K6759&lt;&gt;"Match of the Day 2",K6759&lt;&gt;"Match of the Day Repeat"),"",1+MAX($AJ$10:AJ6758))</f>
        <v/>
      </c>
    </row>
    <row r="6760" spans="34:36" x14ac:dyDescent="0.35">
      <c r="AH6760" s="16" t="str">
        <f>IF(AND(B6760="Premier League",E6760="Live"),_xlfn.XLOOKUP(_xlfn.TEXTJOIN(" vs ",,C6760:D6760),Calendar!G:G,Calendar!B:B),IF(AND(B6760="Premier League",E6760="Highlights"),_xlfn.XLOOKUP(H6760,Calendar!O:O,Calendar!N:N,,-1),""))</f>
        <v/>
      </c>
      <c r="AI6760" s="61" t="str">
        <f>IF(AND(AH6760&lt;&gt;"",E6760="Live"),_xlfn.XLOOKUP(_xlfn.TEXTJOIN(" vs ",,C6760:D6760),Calendar!G:G,Calendar!K:K),"")</f>
        <v/>
      </c>
      <c r="AJ6760" s="61" t="str">
        <f>IF(AND(K6760&lt;&gt;"Match of the Day",K6760&lt;&gt;"Match of the Day 2",K6760&lt;&gt;"Match of the Day Repeat"),"",1+MAX($AJ$10:AJ6759))</f>
        <v/>
      </c>
    </row>
    <row r="6761" spans="34:36" x14ac:dyDescent="0.35">
      <c r="AH6761" s="16" t="str">
        <f>IF(AND(B6761="Premier League",E6761="Live"),_xlfn.XLOOKUP(_xlfn.TEXTJOIN(" vs ",,C6761:D6761),Calendar!G:G,Calendar!B:B),IF(AND(B6761="Premier League",E6761="Highlights"),_xlfn.XLOOKUP(H6761,Calendar!O:O,Calendar!N:N,,-1),""))</f>
        <v/>
      </c>
      <c r="AI6761" s="61" t="str">
        <f>IF(AND(AH6761&lt;&gt;"",E6761="Live"),_xlfn.XLOOKUP(_xlfn.TEXTJOIN(" vs ",,C6761:D6761),Calendar!G:G,Calendar!K:K),"")</f>
        <v/>
      </c>
      <c r="AJ6761" s="61" t="str">
        <f>IF(AND(K6761&lt;&gt;"Match of the Day",K6761&lt;&gt;"Match of the Day 2",K6761&lt;&gt;"Match of the Day Repeat"),"",1+MAX($AJ$10:AJ6760))</f>
        <v/>
      </c>
    </row>
    <row r="6762" spans="34:36" x14ac:dyDescent="0.35">
      <c r="AH6762" s="16" t="str">
        <f>IF(AND(B6762="Premier League",E6762="Live"),_xlfn.XLOOKUP(_xlfn.TEXTJOIN(" vs ",,C6762:D6762),Calendar!G:G,Calendar!B:B),IF(AND(B6762="Premier League",E6762="Highlights"),_xlfn.XLOOKUP(H6762,Calendar!O:O,Calendar!N:N,,-1),""))</f>
        <v/>
      </c>
      <c r="AI6762" s="61" t="str">
        <f>IF(AND(AH6762&lt;&gt;"",E6762="Live"),_xlfn.XLOOKUP(_xlfn.TEXTJOIN(" vs ",,C6762:D6762),Calendar!G:G,Calendar!K:K),"")</f>
        <v/>
      </c>
      <c r="AJ6762" s="61" t="str">
        <f>IF(AND(K6762&lt;&gt;"Match of the Day",K6762&lt;&gt;"Match of the Day 2",K6762&lt;&gt;"Match of the Day Repeat"),"",1+MAX($AJ$10:AJ6761))</f>
        <v/>
      </c>
    </row>
    <row r="6763" spans="34:36" x14ac:dyDescent="0.35">
      <c r="AH6763" s="16" t="str">
        <f>IF(AND(B6763="Premier League",E6763="Live"),_xlfn.XLOOKUP(_xlfn.TEXTJOIN(" vs ",,C6763:D6763),Calendar!G:G,Calendar!B:B),IF(AND(B6763="Premier League",E6763="Highlights"),_xlfn.XLOOKUP(H6763,Calendar!O:O,Calendar!N:N,,-1),""))</f>
        <v/>
      </c>
      <c r="AI6763" s="61" t="str">
        <f>IF(AND(AH6763&lt;&gt;"",E6763="Live"),_xlfn.XLOOKUP(_xlfn.TEXTJOIN(" vs ",,C6763:D6763),Calendar!G:G,Calendar!K:K),"")</f>
        <v/>
      </c>
      <c r="AJ6763" s="61" t="str">
        <f>IF(AND(K6763&lt;&gt;"Match of the Day",K6763&lt;&gt;"Match of the Day 2",K6763&lt;&gt;"Match of the Day Repeat"),"",1+MAX($AJ$10:AJ6762))</f>
        <v/>
      </c>
    </row>
    <row r="6764" spans="34:36" x14ac:dyDescent="0.35">
      <c r="AH6764" s="16" t="str">
        <f>IF(AND(B6764="Premier League",E6764="Live"),_xlfn.XLOOKUP(_xlfn.TEXTJOIN(" vs ",,C6764:D6764),Calendar!G:G,Calendar!B:B),IF(AND(B6764="Premier League",E6764="Highlights"),_xlfn.XLOOKUP(H6764,Calendar!O:O,Calendar!N:N,,-1),""))</f>
        <v/>
      </c>
      <c r="AI6764" s="61" t="str">
        <f>IF(AND(AH6764&lt;&gt;"",E6764="Live"),_xlfn.XLOOKUP(_xlfn.TEXTJOIN(" vs ",,C6764:D6764),Calendar!G:G,Calendar!K:K),"")</f>
        <v/>
      </c>
      <c r="AJ6764" s="61" t="str">
        <f>IF(AND(K6764&lt;&gt;"Match of the Day",K6764&lt;&gt;"Match of the Day 2",K6764&lt;&gt;"Match of the Day Repeat"),"",1+MAX($AJ$10:AJ6763))</f>
        <v/>
      </c>
    </row>
    <row r="6765" spans="34:36" x14ac:dyDescent="0.35">
      <c r="AH6765" s="16" t="str">
        <f>IF(AND(B6765="Premier League",E6765="Live"),_xlfn.XLOOKUP(_xlfn.TEXTJOIN(" vs ",,C6765:D6765),Calendar!G:G,Calendar!B:B),IF(AND(B6765="Premier League",E6765="Highlights"),_xlfn.XLOOKUP(H6765,Calendar!O:O,Calendar!N:N,,-1),""))</f>
        <v/>
      </c>
      <c r="AI6765" s="61" t="str">
        <f>IF(AND(AH6765&lt;&gt;"",E6765="Live"),_xlfn.XLOOKUP(_xlfn.TEXTJOIN(" vs ",,C6765:D6765),Calendar!G:G,Calendar!K:K),"")</f>
        <v/>
      </c>
      <c r="AJ6765" s="61" t="str">
        <f>IF(AND(K6765&lt;&gt;"Match of the Day",K6765&lt;&gt;"Match of the Day 2",K6765&lt;&gt;"Match of the Day Repeat"),"",1+MAX($AJ$10:AJ6764))</f>
        <v/>
      </c>
    </row>
    <row r="6766" spans="34:36" x14ac:dyDescent="0.35">
      <c r="AH6766" s="16" t="str">
        <f>IF(AND(B6766="Premier League",E6766="Live"),_xlfn.XLOOKUP(_xlfn.TEXTJOIN(" vs ",,C6766:D6766),Calendar!G:G,Calendar!B:B),IF(AND(B6766="Premier League",E6766="Highlights"),_xlfn.XLOOKUP(H6766,Calendar!O:O,Calendar!N:N,,-1),""))</f>
        <v/>
      </c>
      <c r="AI6766" s="61" t="str">
        <f>IF(AND(AH6766&lt;&gt;"",E6766="Live"),_xlfn.XLOOKUP(_xlfn.TEXTJOIN(" vs ",,C6766:D6766),Calendar!G:G,Calendar!K:K),"")</f>
        <v/>
      </c>
      <c r="AJ6766" s="61" t="str">
        <f>IF(AND(K6766&lt;&gt;"Match of the Day",K6766&lt;&gt;"Match of the Day 2",K6766&lt;&gt;"Match of the Day Repeat"),"",1+MAX($AJ$10:AJ6765))</f>
        <v/>
      </c>
    </row>
    <row r="6767" spans="34:36" x14ac:dyDescent="0.35">
      <c r="AH6767" s="16" t="str">
        <f>IF(AND(B6767="Premier League",E6767="Live"),_xlfn.XLOOKUP(_xlfn.TEXTJOIN(" vs ",,C6767:D6767),Calendar!G:G,Calendar!B:B),IF(AND(B6767="Premier League",E6767="Highlights"),_xlfn.XLOOKUP(H6767,Calendar!O:O,Calendar!N:N,,-1),""))</f>
        <v/>
      </c>
      <c r="AI6767" s="61" t="str">
        <f>IF(AND(AH6767&lt;&gt;"",E6767="Live"),_xlfn.XLOOKUP(_xlfn.TEXTJOIN(" vs ",,C6767:D6767),Calendar!G:G,Calendar!K:K),"")</f>
        <v/>
      </c>
      <c r="AJ6767" s="61" t="str">
        <f>IF(AND(K6767&lt;&gt;"Match of the Day",K6767&lt;&gt;"Match of the Day 2",K6767&lt;&gt;"Match of the Day Repeat"),"",1+MAX($AJ$10:AJ6766))</f>
        <v/>
      </c>
    </row>
    <row r="6768" spans="34:36" x14ac:dyDescent="0.35">
      <c r="AH6768" s="16" t="str">
        <f>IF(AND(B6768="Premier League",E6768="Live"),_xlfn.XLOOKUP(_xlfn.TEXTJOIN(" vs ",,C6768:D6768),Calendar!G:G,Calendar!B:B),IF(AND(B6768="Premier League",E6768="Highlights"),_xlfn.XLOOKUP(H6768,Calendar!O:O,Calendar!N:N,,-1),""))</f>
        <v/>
      </c>
      <c r="AI6768" s="61" t="str">
        <f>IF(AND(AH6768&lt;&gt;"",E6768="Live"),_xlfn.XLOOKUP(_xlfn.TEXTJOIN(" vs ",,C6768:D6768),Calendar!G:G,Calendar!K:K),"")</f>
        <v/>
      </c>
      <c r="AJ6768" s="61" t="str">
        <f>IF(AND(K6768&lt;&gt;"Match of the Day",K6768&lt;&gt;"Match of the Day 2",K6768&lt;&gt;"Match of the Day Repeat"),"",1+MAX($AJ$10:AJ6767))</f>
        <v/>
      </c>
    </row>
    <row r="6769" spans="34:36" x14ac:dyDescent="0.35">
      <c r="AH6769" s="16" t="str">
        <f>IF(AND(B6769="Premier League",E6769="Live"),_xlfn.XLOOKUP(_xlfn.TEXTJOIN(" vs ",,C6769:D6769),Calendar!G:G,Calendar!B:B),IF(AND(B6769="Premier League",E6769="Highlights"),_xlfn.XLOOKUP(H6769,Calendar!O:O,Calendar!N:N,,-1),""))</f>
        <v/>
      </c>
      <c r="AI6769" s="61" t="str">
        <f>IF(AND(AH6769&lt;&gt;"",E6769="Live"),_xlfn.XLOOKUP(_xlfn.TEXTJOIN(" vs ",,C6769:D6769),Calendar!G:G,Calendar!K:K),"")</f>
        <v/>
      </c>
      <c r="AJ6769" s="61" t="str">
        <f>IF(AND(K6769&lt;&gt;"Match of the Day",K6769&lt;&gt;"Match of the Day 2",K6769&lt;&gt;"Match of the Day Repeat"),"",1+MAX($AJ$10:AJ6768))</f>
        <v/>
      </c>
    </row>
    <row r="6770" spans="34:36" x14ac:dyDescent="0.35">
      <c r="AH6770" s="16" t="str">
        <f>IF(AND(B6770="Premier League",E6770="Live"),_xlfn.XLOOKUP(_xlfn.TEXTJOIN(" vs ",,C6770:D6770),Calendar!G:G,Calendar!B:B),IF(AND(B6770="Premier League",E6770="Highlights"),_xlfn.XLOOKUP(H6770,Calendar!O:O,Calendar!N:N,,-1),""))</f>
        <v/>
      </c>
      <c r="AI6770" s="61" t="str">
        <f>IF(AND(AH6770&lt;&gt;"",E6770="Live"),_xlfn.XLOOKUP(_xlfn.TEXTJOIN(" vs ",,C6770:D6770),Calendar!G:G,Calendar!K:K),"")</f>
        <v/>
      </c>
      <c r="AJ6770" s="61" t="str">
        <f>IF(AND(K6770&lt;&gt;"Match of the Day",K6770&lt;&gt;"Match of the Day 2",K6770&lt;&gt;"Match of the Day Repeat"),"",1+MAX($AJ$10:AJ6769))</f>
        <v/>
      </c>
    </row>
    <row r="6771" spans="34:36" x14ac:dyDescent="0.35">
      <c r="AH6771" s="16" t="str">
        <f>IF(AND(B6771="Premier League",E6771="Live"),_xlfn.XLOOKUP(_xlfn.TEXTJOIN(" vs ",,C6771:D6771),Calendar!G:G,Calendar!B:B),IF(AND(B6771="Premier League",E6771="Highlights"),_xlfn.XLOOKUP(H6771,Calendar!O:O,Calendar!N:N,,-1),""))</f>
        <v/>
      </c>
      <c r="AI6771" s="61" t="str">
        <f>IF(AND(AH6771&lt;&gt;"",E6771="Live"),_xlfn.XLOOKUP(_xlfn.TEXTJOIN(" vs ",,C6771:D6771),Calendar!G:G,Calendar!K:K),"")</f>
        <v/>
      </c>
      <c r="AJ6771" s="61" t="str">
        <f>IF(AND(K6771&lt;&gt;"Match of the Day",K6771&lt;&gt;"Match of the Day 2",K6771&lt;&gt;"Match of the Day Repeat"),"",1+MAX($AJ$10:AJ6770))</f>
        <v/>
      </c>
    </row>
    <row r="6772" spans="34:36" x14ac:dyDescent="0.35">
      <c r="AH6772" s="16" t="str">
        <f>IF(AND(B6772="Premier League",E6772="Live"),_xlfn.XLOOKUP(_xlfn.TEXTJOIN(" vs ",,C6772:D6772),Calendar!G:G,Calendar!B:B),IF(AND(B6772="Premier League",E6772="Highlights"),_xlfn.XLOOKUP(H6772,Calendar!O:O,Calendar!N:N,,-1),""))</f>
        <v/>
      </c>
      <c r="AI6772" s="61" t="str">
        <f>IF(AND(AH6772&lt;&gt;"",E6772="Live"),_xlfn.XLOOKUP(_xlfn.TEXTJOIN(" vs ",,C6772:D6772),Calendar!G:G,Calendar!K:K),"")</f>
        <v/>
      </c>
      <c r="AJ6772" s="61" t="str">
        <f>IF(AND(K6772&lt;&gt;"Match of the Day",K6772&lt;&gt;"Match of the Day 2",K6772&lt;&gt;"Match of the Day Repeat"),"",1+MAX($AJ$10:AJ6771))</f>
        <v/>
      </c>
    </row>
    <row r="6773" spans="34:36" x14ac:dyDescent="0.35">
      <c r="AH6773" s="16" t="str">
        <f>IF(AND(B6773="Premier League",E6773="Live"),_xlfn.XLOOKUP(_xlfn.TEXTJOIN(" vs ",,C6773:D6773),Calendar!G:G,Calendar!B:B),IF(AND(B6773="Premier League",E6773="Highlights"),_xlfn.XLOOKUP(H6773,Calendar!O:O,Calendar!N:N,,-1),""))</f>
        <v/>
      </c>
      <c r="AI6773" s="61" t="str">
        <f>IF(AND(AH6773&lt;&gt;"",E6773="Live"),_xlfn.XLOOKUP(_xlfn.TEXTJOIN(" vs ",,C6773:D6773),Calendar!G:G,Calendar!K:K),"")</f>
        <v/>
      </c>
      <c r="AJ6773" s="61" t="str">
        <f>IF(AND(K6773&lt;&gt;"Match of the Day",K6773&lt;&gt;"Match of the Day 2",K6773&lt;&gt;"Match of the Day Repeat"),"",1+MAX($AJ$10:AJ6772))</f>
        <v/>
      </c>
    </row>
    <row r="6774" spans="34:36" x14ac:dyDescent="0.35">
      <c r="AH6774" s="16" t="str">
        <f>IF(AND(B6774="Premier League",E6774="Live"),_xlfn.XLOOKUP(_xlfn.TEXTJOIN(" vs ",,C6774:D6774),Calendar!G:G,Calendar!B:B),IF(AND(B6774="Premier League",E6774="Highlights"),_xlfn.XLOOKUP(H6774,Calendar!O:O,Calendar!N:N,,-1),""))</f>
        <v/>
      </c>
      <c r="AI6774" s="61" t="str">
        <f>IF(AND(AH6774&lt;&gt;"",E6774="Live"),_xlfn.XLOOKUP(_xlfn.TEXTJOIN(" vs ",,C6774:D6774),Calendar!G:G,Calendar!K:K),"")</f>
        <v/>
      </c>
      <c r="AJ6774" s="61" t="str">
        <f>IF(AND(K6774&lt;&gt;"Match of the Day",K6774&lt;&gt;"Match of the Day 2",K6774&lt;&gt;"Match of the Day Repeat"),"",1+MAX($AJ$10:AJ6773))</f>
        <v/>
      </c>
    </row>
    <row r="6775" spans="34:36" x14ac:dyDescent="0.35">
      <c r="AH6775" s="16" t="str">
        <f>IF(AND(B6775="Premier League",E6775="Live"),_xlfn.XLOOKUP(_xlfn.TEXTJOIN(" vs ",,C6775:D6775),Calendar!G:G,Calendar!B:B),IF(AND(B6775="Premier League",E6775="Highlights"),_xlfn.XLOOKUP(H6775,Calendar!O:O,Calendar!N:N,,-1),""))</f>
        <v/>
      </c>
      <c r="AI6775" s="61" t="str">
        <f>IF(AND(AH6775&lt;&gt;"",E6775="Live"),_xlfn.XLOOKUP(_xlfn.TEXTJOIN(" vs ",,C6775:D6775),Calendar!G:G,Calendar!K:K),"")</f>
        <v/>
      </c>
      <c r="AJ6775" s="61" t="str">
        <f>IF(AND(K6775&lt;&gt;"Match of the Day",K6775&lt;&gt;"Match of the Day 2",K6775&lt;&gt;"Match of the Day Repeat"),"",1+MAX($AJ$10:AJ6774))</f>
        <v/>
      </c>
    </row>
    <row r="6776" spans="34:36" x14ac:dyDescent="0.35">
      <c r="AH6776" s="16" t="str">
        <f>IF(AND(B6776="Premier League",E6776="Live"),_xlfn.XLOOKUP(_xlfn.TEXTJOIN(" vs ",,C6776:D6776),Calendar!G:G,Calendar!B:B),IF(AND(B6776="Premier League",E6776="Highlights"),_xlfn.XLOOKUP(H6776,Calendar!O:O,Calendar!N:N,,-1),""))</f>
        <v/>
      </c>
      <c r="AI6776" s="61" t="str">
        <f>IF(AND(AH6776&lt;&gt;"",E6776="Live"),_xlfn.XLOOKUP(_xlfn.TEXTJOIN(" vs ",,C6776:D6776),Calendar!G:G,Calendar!K:K),"")</f>
        <v/>
      </c>
      <c r="AJ6776" s="61" t="str">
        <f>IF(AND(K6776&lt;&gt;"Match of the Day",K6776&lt;&gt;"Match of the Day 2",K6776&lt;&gt;"Match of the Day Repeat"),"",1+MAX($AJ$10:AJ6775))</f>
        <v/>
      </c>
    </row>
    <row r="6777" spans="34:36" x14ac:dyDescent="0.35">
      <c r="AH6777" s="16" t="str">
        <f>IF(AND(B6777="Premier League",E6777="Live"),_xlfn.XLOOKUP(_xlfn.TEXTJOIN(" vs ",,C6777:D6777),Calendar!G:G,Calendar!B:B),IF(AND(B6777="Premier League",E6777="Highlights"),_xlfn.XLOOKUP(H6777,Calendar!O:O,Calendar!N:N,,-1),""))</f>
        <v/>
      </c>
      <c r="AI6777" s="61" t="str">
        <f>IF(AND(AH6777&lt;&gt;"",E6777="Live"),_xlfn.XLOOKUP(_xlfn.TEXTJOIN(" vs ",,C6777:D6777),Calendar!G:G,Calendar!K:K),"")</f>
        <v/>
      </c>
      <c r="AJ6777" s="61" t="str">
        <f>IF(AND(K6777&lt;&gt;"Match of the Day",K6777&lt;&gt;"Match of the Day 2",K6777&lt;&gt;"Match of the Day Repeat"),"",1+MAX($AJ$10:AJ6776))</f>
        <v/>
      </c>
    </row>
    <row r="6778" spans="34:36" x14ac:dyDescent="0.35">
      <c r="AH6778" s="16" t="str">
        <f>IF(AND(B6778="Premier League",E6778="Live"),_xlfn.XLOOKUP(_xlfn.TEXTJOIN(" vs ",,C6778:D6778),Calendar!G:G,Calendar!B:B),IF(AND(B6778="Premier League",E6778="Highlights"),_xlfn.XLOOKUP(H6778,Calendar!O:O,Calendar!N:N,,-1),""))</f>
        <v/>
      </c>
      <c r="AI6778" s="61" t="str">
        <f>IF(AND(AH6778&lt;&gt;"",E6778="Live"),_xlfn.XLOOKUP(_xlfn.TEXTJOIN(" vs ",,C6778:D6778),Calendar!G:G,Calendar!K:K),"")</f>
        <v/>
      </c>
      <c r="AJ6778" s="61" t="str">
        <f>IF(AND(K6778&lt;&gt;"Match of the Day",K6778&lt;&gt;"Match of the Day 2",K6778&lt;&gt;"Match of the Day Repeat"),"",1+MAX($AJ$10:AJ6777))</f>
        <v/>
      </c>
    </row>
    <row r="6779" spans="34:36" x14ac:dyDescent="0.35">
      <c r="AH6779" s="16" t="str">
        <f>IF(AND(B6779="Premier League",E6779="Live"),_xlfn.XLOOKUP(_xlfn.TEXTJOIN(" vs ",,C6779:D6779),Calendar!G:G,Calendar!B:B),IF(AND(B6779="Premier League",E6779="Highlights"),_xlfn.XLOOKUP(H6779,Calendar!O:O,Calendar!N:N,,-1),""))</f>
        <v/>
      </c>
      <c r="AI6779" s="61" t="str">
        <f>IF(AND(AH6779&lt;&gt;"",E6779="Live"),_xlfn.XLOOKUP(_xlfn.TEXTJOIN(" vs ",,C6779:D6779),Calendar!G:G,Calendar!K:K),"")</f>
        <v/>
      </c>
      <c r="AJ6779" s="61" t="str">
        <f>IF(AND(K6779&lt;&gt;"Match of the Day",K6779&lt;&gt;"Match of the Day 2",K6779&lt;&gt;"Match of the Day Repeat"),"",1+MAX($AJ$10:AJ6778))</f>
        <v/>
      </c>
    </row>
    <row r="6780" spans="34:36" x14ac:dyDescent="0.35">
      <c r="AH6780" s="16" t="str">
        <f>IF(AND(B6780="Premier League",E6780="Live"),_xlfn.XLOOKUP(_xlfn.TEXTJOIN(" vs ",,C6780:D6780),Calendar!G:G,Calendar!B:B),IF(AND(B6780="Premier League",E6780="Highlights"),_xlfn.XLOOKUP(H6780,Calendar!O:O,Calendar!N:N,,-1),""))</f>
        <v/>
      </c>
      <c r="AI6780" s="61" t="str">
        <f>IF(AND(AH6780&lt;&gt;"",E6780="Live"),_xlfn.XLOOKUP(_xlfn.TEXTJOIN(" vs ",,C6780:D6780),Calendar!G:G,Calendar!K:K),"")</f>
        <v/>
      </c>
      <c r="AJ6780" s="61" t="str">
        <f>IF(AND(K6780&lt;&gt;"Match of the Day",K6780&lt;&gt;"Match of the Day 2",K6780&lt;&gt;"Match of the Day Repeat"),"",1+MAX($AJ$10:AJ6779))</f>
        <v/>
      </c>
    </row>
    <row r="6781" spans="34:36" x14ac:dyDescent="0.35">
      <c r="AH6781" s="16" t="str">
        <f>IF(AND(B6781="Premier League",E6781="Live"),_xlfn.XLOOKUP(_xlfn.TEXTJOIN(" vs ",,C6781:D6781),Calendar!G:G,Calendar!B:B),IF(AND(B6781="Premier League",E6781="Highlights"),_xlfn.XLOOKUP(H6781,Calendar!O:O,Calendar!N:N,,-1),""))</f>
        <v/>
      </c>
      <c r="AI6781" s="61" t="str">
        <f>IF(AND(AH6781&lt;&gt;"",E6781="Live"),_xlfn.XLOOKUP(_xlfn.TEXTJOIN(" vs ",,C6781:D6781),Calendar!G:G,Calendar!K:K),"")</f>
        <v/>
      </c>
      <c r="AJ6781" s="61" t="str">
        <f>IF(AND(K6781&lt;&gt;"Match of the Day",K6781&lt;&gt;"Match of the Day 2",K6781&lt;&gt;"Match of the Day Repeat"),"",1+MAX($AJ$10:AJ6780))</f>
        <v/>
      </c>
    </row>
    <row r="6782" spans="34:36" x14ac:dyDescent="0.35">
      <c r="AH6782" s="16" t="str">
        <f>IF(AND(B6782="Premier League",E6782="Live"),_xlfn.XLOOKUP(_xlfn.TEXTJOIN(" vs ",,C6782:D6782),Calendar!G:G,Calendar!B:B),IF(AND(B6782="Premier League",E6782="Highlights"),_xlfn.XLOOKUP(H6782,Calendar!O:O,Calendar!N:N,,-1),""))</f>
        <v/>
      </c>
      <c r="AI6782" s="61" t="str">
        <f>IF(AND(AH6782&lt;&gt;"",E6782="Live"),_xlfn.XLOOKUP(_xlfn.TEXTJOIN(" vs ",,C6782:D6782),Calendar!G:G,Calendar!K:K),"")</f>
        <v/>
      </c>
      <c r="AJ6782" s="61" t="str">
        <f>IF(AND(K6782&lt;&gt;"Match of the Day",K6782&lt;&gt;"Match of the Day 2",K6782&lt;&gt;"Match of the Day Repeat"),"",1+MAX($AJ$10:AJ6781))</f>
        <v/>
      </c>
    </row>
    <row r="6783" spans="34:36" x14ac:dyDescent="0.35">
      <c r="AH6783" s="16" t="str">
        <f>IF(AND(B6783="Premier League",E6783="Live"),_xlfn.XLOOKUP(_xlfn.TEXTJOIN(" vs ",,C6783:D6783),Calendar!G:G,Calendar!B:B),IF(AND(B6783="Premier League",E6783="Highlights"),_xlfn.XLOOKUP(H6783,Calendar!O:O,Calendar!N:N,,-1),""))</f>
        <v/>
      </c>
      <c r="AI6783" s="61" t="str">
        <f>IF(AND(AH6783&lt;&gt;"",E6783="Live"),_xlfn.XLOOKUP(_xlfn.TEXTJOIN(" vs ",,C6783:D6783),Calendar!G:G,Calendar!K:K),"")</f>
        <v/>
      </c>
      <c r="AJ6783" s="61" t="str">
        <f>IF(AND(K6783&lt;&gt;"Match of the Day",K6783&lt;&gt;"Match of the Day 2",K6783&lt;&gt;"Match of the Day Repeat"),"",1+MAX($AJ$10:AJ6782))</f>
        <v/>
      </c>
    </row>
    <row r="6784" spans="34:36" x14ac:dyDescent="0.35">
      <c r="AH6784" s="16" t="str">
        <f>IF(AND(B6784="Premier League",E6784="Live"),_xlfn.XLOOKUP(_xlfn.TEXTJOIN(" vs ",,C6784:D6784),Calendar!G:G,Calendar!B:B),IF(AND(B6784="Premier League",E6784="Highlights"),_xlfn.XLOOKUP(H6784,Calendar!O:O,Calendar!N:N,,-1),""))</f>
        <v/>
      </c>
      <c r="AI6784" s="61" t="str">
        <f>IF(AND(AH6784&lt;&gt;"",E6784="Live"),_xlfn.XLOOKUP(_xlfn.TEXTJOIN(" vs ",,C6784:D6784),Calendar!G:G,Calendar!K:K),"")</f>
        <v/>
      </c>
      <c r="AJ6784" s="61" t="str">
        <f>IF(AND(K6784&lt;&gt;"Match of the Day",K6784&lt;&gt;"Match of the Day 2",K6784&lt;&gt;"Match of the Day Repeat"),"",1+MAX($AJ$10:AJ6783))</f>
        <v/>
      </c>
    </row>
    <row r="6785" spans="34:36" x14ac:dyDescent="0.35">
      <c r="AH6785" s="16" t="str">
        <f>IF(AND(B6785="Premier League",E6785="Live"),_xlfn.XLOOKUP(_xlfn.TEXTJOIN(" vs ",,C6785:D6785),Calendar!G:G,Calendar!B:B),IF(AND(B6785="Premier League",E6785="Highlights"),_xlfn.XLOOKUP(H6785,Calendar!O:O,Calendar!N:N,,-1),""))</f>
        <v/>
      </c>
      <c r="AI6785" s="61" t="str">
        <f>IF(AND(AH6785&lt;&gt;"",E6785="Live"),_xlfn.XLOOKUP(_xlfn.TEXTJOIN(" vs ",,C6785:D6785),Calendar!G:G,Calendar!K:K),"")</f>
        <v/>
      </c>
      <c r="AJ6785" s="61" t="str">
        <f>IF(AND(K6785&lt;&gt;"Match of the Day",K6785&lt;&gt;"Match of the Day 2",K6785&lt;&gt;"Match of the Day Repeat"),"",1+MAX($AJ$10:AJ6784))</f>
        <v/>
      </c>
    </row>
    <row r="6786" spans="34:36" x14ac:dyDescent="0.35">
      <c r="AH6786" s="16" t="str">
        <f>IF(AND(B6786="Premier League",E6786="Live"),_xlfn.XLOOKUP(_xlfn.TEXTJOIN(" vs ",,C6786:D6786),Calendar!G:G,Calendar!B:B),IF(AND(B6786="Premier League",E6786="Highlights"),_xlfn.XLOOKUP(H6786,Calendar!O:O,Calendar!N:N,,-1),""))</f>
        <v/>
      </c>
      <c r="AI6786" s="61" t="str">
        <f>IF(AND(AH6786&lt;&gt;"",E6786="Live"),_xlfn.XLOOKUP(_xlfn.TEXTJOIN(" vs ",,C6786:D6786),Calendar!G:G,Calendar!K:K),"")</f>
        <v/>
      </c>
      <c r="AJ6786" s="61" t="str">
        <f>IF(AND(K6786&lt;&gt;"Match of the Day",K6786&lt;&gt;"Match of the Day 2",K6786&lt;&gt;"Match of the Day Repeat"),"",1+MAX($AJ$10:AJ6785))</f>
        <v/>
      </c>
    </row>
    <row r="6787" spans="34:36" x14ac:dyDescent="0.35">
      <c r="AH6787" s="16" t="str">
        <f>IF(AND(B6787="Premier League",E6787="Live"),_xlfn.XLOOKUP(_xlfn.TEXTJOIN(" vs ",,C6787:D6787),Calendar!G:G,Calendar!B:B),IF(AND(B6787="Premier League",E6787="Highlights"),_xlfn.XLOOKUP(H6787,Calendar!O:O,Calendar!N:N,,-1),""))</f>
        <v/>
      </c>
      <c r="AI6787" s="61" t="str">
        <f>IF(AND(AH6787&lt;&gt;"",E6787="Live"),_xlfn.XLOOKUP(_xlfn.TEXTJOIN(" vs ",,C6787:D6787),Calendar!G:G,Calendar!K:K),"")</f>
        <v/>
      </c>
      <c r="AJ6787" s="61" t="str">
        <f>IF(AND(K6787&lt;&gt;"Match of the Day",K6787&lt;&gt;"Match of the Day 2",K6787&lt;&gt;"Match of the Day Repeat"),"",1+MAX($AJ$10:AJ6786))</f>
        <v/>
      </c>
    </row>
    <row r="6788" spans="34:36" x14ac:dyDescent="0.35">
      <c r="AH6788" s="16" t="str">
        <f>IF(AND(B6788="Premier League",E6788="Live"),_xlfn.XLOOKUP(_xlfn.TEXTJOIN(" vs ",,C6788:D6788),Calendar!G:G,Calendar!B:B),IF(AND(B6788="Premier League",E6788="Highlights"),_xlfn.XLOOKUP(H6788,Calendar!O:O,Calendar!N:N,,-1),""))</f>
        <v/>
      </c>
      <c r="AI6788" s="61" t="str">
        <f>IF(AND(AH6788&lt;&gt;"",E6788="Live"),_xlfn.XLOOKUP(_xlfn.TEXTJOIN(" vs ",,C6788:D6788),Calendar!G:G,Calendar!K:K),"")</f>
        <v/>
      </c>
      <c r="AJ6788" s="61" t="str">
        <f>IF(AND(K6788&lt;&gt;"Match of the Day",K6788&lt;&gt;"Match of the Day 2",K6788&lt;&gt;"Match of the Day Repeat"),"",1+MAX($AJ$10:AJ6787))</f>
        <v/>
      </c>
    </row>
    <row r="6789" spans="34:36" x14ac:dyDescent="0.35">
      <c r="AH6789" s="16" t="str">
        <f>IF(AND(B6789="Premier League",E6789="Live"),_xlfn.XLOOKUP(_xlfn.TEXTJOIN(" vs ",,C6789:D6789),Calendar!G:G,Calendar!B:B),IF(AND(B6789="Premier League",E6789="Highlights"),_xlfn.XLOOKUP(H6789,Calendar!O:O,Calendar!N:N,,-1),""))</f>
        <v/>
      </c>
      <c r="AI6789" s="61" t="str">
        <f>IF(AND(AH6789&lt;&gt;"",E6789="Live"),_xlfn.XLOOKUP(_xlfn.TEXTJOIN(" vs ",,C6789:D6789),Calendar!G:G,Calendar!K:K),"")</f>
        <v/>
      </c>
      <c r="AJ6789" s="61" t="str">
        <f>IF(AND(K6789&lt;&gt;"Match of the Day",K6789&lt;&gt;"Match of the Day 2",K6789&lt;&gt;"Match of the Day Repeat"),"",1+MAX($AJ$10:AJ6788))</f>
        <v/>
      </c>
    </row>
    <row r="6790" spans="34:36" x14ac:dyDescent="0.35">
      <c r="AH6790" s="16" t="str">
        <f>IF(AND(B6790="Premier League",E6790="Live"),_xlfn.XLOOKUP(_xlfn.TEXTJOIN(" vs ",,C6790:D6790),Calendar!G:G,Calendar!B:B),IF(AND(B6790="Premier League",E6790="Highlights"),_xlfn.XLOOKUP(H6790,Calendar!O:O,Calendar!N:N,,-1),""))</f>
        <v/>
      </c>
      <c r="AI6790" s="61" t="str">
        <f>IF(AND(AH6790&lt;&gt;"",E6790="Live"),_xlfn.XLOOKUP(_xlfn.TEXTJOIN(" vs ",,C6790:D6790),Calendar!G:G,Calendar!K:K),"")</f>
        <v/>
      </c>
      <c r="AJ6790" s="61" t="str">
        <f>IF(AND(K6790&lt;&gt;"Match of the Day",K6790&lt;&gt;"Match of the Day 2",K6790&lt;&gt;"Match of the Day Repeat"),"",1+MAX($AJ$10:AJ6789))</f>
        <v/>
      </c>
    </row>
    <row r="6791" spans="34:36" x14ac:dyDescent="0.35">
      <c r="AH6791" s="16" t="str">
        <f>IF(AND(B6791="Premier League",E6791="Live"),_xlfn.XLOOKUP(_xlfn.TEXTJOIN(" vs ",,C6791:D6791),Calendar!G:G,Calendar!B:B),IF(AND(B6791="Premier League",E6791="Highlights"),_xlfn.XLOOKUP(H6791,Calendar!O:O,Calendar!N:N,,-1),""))</f>
        <v/>
      </c>
      <c r="AI6791" s="61" t="str">
        <f>IF(AND(AH6791&lt;&gt;"",E6791="Live"),_xlfn.XLOOKUP(_xlfn.TEXTJOIN(" vs ",,C6791:D6791),Calendar!G:G,Calendar!K:K),"")</f>
        <v/>
      </c>
      <c r="AJ6791" s="61" t="str">
        <f>IF(AND(K6791&lt;&gt;"Match of the Day",K6791&lt;&gt;"Match of the Day 2",K6791&lt;&gt;"Match of the Day Repeat"),"",1+MAX($AJ$10:AJ6790))</f>
        <v/>
      </c>
    </row>
    <row r="6792" spans="34:36" x14ac:dyDescent="0.35">
      <c r="AH6792" s="16" t="str">
        <f>IF(AND(B6792="Premier League",E6792="Live"),_xlfn.XLOOKUP(_xlfn.TEXTJOIN(" vs ",,C6792:D6792),Calendar!G:G,Calendar!B:B),IF(AND(B6792="Premier League",E6792="Highlights"),_xlfn.XLOOKUP(H6792,Calendar!O:O,Calendar!N:N,,-1),""))</f>
        <v/>
      </c>
      <c r="AI6792" s="61" t="str">
        <f>IF(AND(AH6792&lt;&gt;"",E6792="Live"),_xlfn.XLOOKUP(_xlfn.TEXTJOIN(" vs ",,C6792:D6792),Calendar!G:G,Calendar!K:K),"")</f>
        <v/>
      </c>
      <c r="AJ6792" s="61" t="str">
        <f>IF(AND(K6792&lt;&gt;"Match of the Day",K6792&lt;&gt;"Match of the Day 2",K6792&lt;&gt;"Match of the Day Repeat"),"",1+MAX($AJ$10:AJ6791))</f>
        <v/>
      </c>
    </row>
    <row r="6793" spans="34:36" x14ac:dyDescent="0.35">
      <c r="AH6793" s="16" t="str">
        <f>IF(AND(B6793="Premier League",E6793="Live"),_xlfn.XLOOKUP(_xlfn.TEXTJOIN(" vs ",,C6793:D6793),Calendar!G:G,Calendar!B:B),IF(AND(B6793="Premier League",E6793="Highlights"),_xlfn.XLOOKUP(H6793,Calendar!O:O,Calendar!N:N,,-1),""))</f>
        <v/>
      </c>
      <c r="AI6793" s="61" t="str">
        <f>IF(AND(AH6793&lt;&gt;"",E6793="Live"),_xlfn.XLOOKUP(_xlfn.TEXTJOIN(" vs ",,C6793:D6793),Calendar!G:G,Calendar!K:K),"")</f>
        <v/>
      </c>
      <c r="AJ6793" s="61" t="str">
        <f>IF(AND(K6793&lt;&gt;"Match of the Day",K6793&lt;&gt;"Match of the Day 2",K6793&lt;&gt;"Match of the Day Repeat"),"",1+MAX($AJ$10:AJ6792))</f>
        <v/>
      </c>
    </row>
    <row r="6794" spans="34:36" x14ac:dyDescent="0.35">
      <c r="AH6794" s="16" t="str">
        <f>IF(AND(B6794="Premier League",E6794="Live"),_xlfn.XLOOKUP(_xlfn.TEXTJOIN(" vs ",,C6794:D6794),Calendar!G:G,Calendar!B:B),IF(AND(B6794="Premier League",E6794="Highlights"),_xlfn.XLOOKUP(H6794,Calendar!O:O,Calendar!N:N,,-1),""))</f>
        <v/>
      </c>
      <c r="AI6794" s="61" t="str">
        <f>IF(AND(AH6794&lt;&gt;"",E6794="Live"),_xlfn.XLOOKUP(_xlfn.TEXTJOIN(" vs ",,C6794:D6794),Calendar!G:G,Calendar!K:K),"")</f>
        <v/>
      </c>
      <c r="AJ6794" s="61" t="str">
        <f>IF(AND(K6794&lt;&gt;"Match of the Day",K6794&lt;&gt;"Match of the Day 2",K6794&lt;&gt;"Match of the Day Repeat"),"",1+MAX($AJ$10:AJ6793))</f>
        <v/>
      </c>
    </row>
    <row r="6795" spans="34:36" x14ac:dyDescent="0.35">
      <c r="AH6795" s="16" t="str">
        <f>IF(AND(B6795="Premier League",E6795="Live"),_xlfn.XLOOKUP(_xlfn.TEXTJOIN(" vs ",,C6795:D6795),Calendar!G:G,Calendar!B:B),IF(AND(B6795="Premier League",E6795="Highlights"),_xlfn.XLOOKUP(H6795,Calendar!O:O,Calendar!N:N,,-1),""))</f>
        <v/>
      </c>
      <c r="AI6795" s="61" t="str">
        <f>IF(AND(AH6795&lt;&gt;"",E6795="Live"),_xlfn.XLOOKUP(_xlfn.TEXTJOIN(" vs ",,C6795:D6795),Calendar!G:G,Calendar!K:K),"")</f>
        <v/>
      </c>
      <c r="AJ6795" s="61" t="str">
        <f>IF(AND(K6795&lt;&gt;"Match of the Day",K6795&lt;&gt;"Match of the Day 2",K6795&lt;&gt;"Match of the Day Repeat"),"",1+MAX($AJ$10:AJ6794))</f>
        <v/>
      </c>
    </row>
    <row r="6796" spans="34:36" x14ac:dyDescent="0.35">
      <c r="AH6796" s="16" t="str">
        <f>IF(AND(B6796="Premier League",E6796="Live"),_xlfn.XLOOKUP(_xlfn.TEXTJOIN(" vs ",,C6796:D6796),Calendar!G:G,Calendar!B:B),IF(AND(B6796="Premier League",E6796="Highlights"),_xlfn.XLOOKUP(H6796,Calendar!O:O,Calendar!N:N,,-1),""))</f>
        <v/>
      </c>
      <c r="AI6796" s="61" t="str">
        <f>IF(AND(AH6796&lt;&gt;"",E6796="Live"),_xlfn.XLOOKUP(_xlfn.TEXTJOIN(" vs ",,C6796:D6796),Calendar!G:G,Calendar!K:K),"")</f>
        <v/>
      </c>
      <c r="AJ6796" s="61" t="str">
        <f>IF(AND(K6796&lt;&gt;"Match of the Day",K6796&lt;&gt;"Match of the Day 2",K6796&lt;&gt;"Match of the Day Repeat"),"",1+MAX($AJ$10:AJ6795))</f>
        <v/>
      </c>
    </row>
    <row r="6797" spans="34:36" x14ac:dyDescent="0.35">
      <c r="AH6797" s="16" t="str">
        <f>IF(AND(B6797="Premier League",E6797="Live"),_xlfn.XLOOKUP(_xlfn.TEXTJOIN(" vs ",,C6797:D6797),Calendar!G:G,Calendar!B:B),IF(AND(B6797="Premier League",E6797="Highlights"),_xlfn.XLOOKUP(H6797,Calendar!O:O,Calendar!N:N,,-1),""))</f>
        <v/>
      </c>
      <c r="AI6797" s="61" t="str">
        <f>IF(AND(AH6797&lt;&gt;"",E6797="Live"),_xlfn.XLOOKUP(_xlfn.TEXTJOIN(" vs ",,C6797:D6797),Calendar!G:G,Calendar!K:K),"")</f>
        <v/>
      </c>
      <c r="AJ6797" s="61" t="str">
        <f>IF(AND(K6797&lt;&gt;"Match of the Day",K6797&lt;&gt;"Match of the Day 2",K6797&lt;&gt;"Match of the Day Repeat"),"",1+MAX($AJ$10:AJ6796))</f>
        <v/>
      </c>
    </row>
    <row r="6798" spans="34:36" x14ac:dyDescent="0.35">
      <c r="AH6798" s="16" t="str">
        <f>IF(AND(B6798="Premier League",E6798="Live"),_xlfn.XLOOKUP(_xlfn.TEXTJOIN(" vs ",,C6798:D6798),Calendar!G:G,Calendar!B:B),IF(AND(B6798="Premier League",E6798="Highlights"),_xlfn.XLOOKUP(H6798,Calendar!O:O,Calendar!N:N,,-1),""))</f>
        <v/>
      </c>
      <c r="AI6798" s="61" t="str">
        <f>IF(AND(AH6798&lt;&gt;"",E6798="Live"),_xlfn.XLOOKUP(_xlfn.TEXTJOIN(" vs ",,C6798:D6798),Calendar!G:G,Calendar!K:K),"")</f>
        <v/>
      </c>
      <c r="AJ6798" s="61" t="str">
        <f>IF(AND(K6798&lt;&gt;"Match of the Day",K6798&lt;&gt;"Match of the Day 2",K6798&lt;&gt;"Match of the Day Repeat"),"",1+MAX($AJ$10:AJ6797))</f>
        <v/>
      </c>
    </row>
    <row r="6799" spans="34:36" x14ac:dyDescent="0.35">
      <c r="AH6799" s="16" t="str">
        <f>IF(AND(B6799="Premier League",E6799="Live"),_xlfn.XLOOKUP(_xlfn.TEXTJOIN(" vs ",,C6799:D6799),Calendar!G:G,Calendar!B:B),IF(AND(B6799="Premier League",E6799="Highlights"),_xlfn.XLOOKUP(H6799,Calendar!O:O,Calendar!N:N,,-1),""))</f>
        <v/>
      </c>
      <c r="AI6799" s="61" t="str">
        <f>IF(AND(AH6799&lt;&gt;"",E6799="Live"),_xlfn.XLOOKUP(_xlfn.TEXTJOIN(" vs ",,C6799:D6799),Calendar!G:G,Calendar!K:K),"")</f>
        <v/>
      </c>
      <c r="AJ6799" s="61" t="str">
        <f>IF(AND(K6799&lt;&gt;"Match of the Day",K6799&lt;&gt;"Match of the Day 2",K6799&lt;&gt;"Match of the Day Repeat"),"",1+MAX($AJ$10:AJ6798))</f>
        <v/>
      </c>
    </row>
    <row r="6800" spans="34:36" x14ac:dyDescent="0.35">
      <c r="AH6800" s="16" t="str">
        <f>IF(AND(B6800="Premier League",E6800="Live"),_xlfn.XLOOKUP(_xlfn.TEXTJOIN(" vs ",,C6800:D6800),Calendar!G:G,Calendar!B:B),IF(AND(B6800="Premier League",E6800="Highlights"),_xlfn.XLOOKUP(H6800,Calendar!O:O,Calendar!N:N,,-1),""))</f>
        <v/>
      </c>
      <c r="AI6800" s="61" t="str">
        <f>IF(AND(AH6800&lt;&gt;"",E6800="Live"),_xlfn.XLOOKUP(_xlfn.TEXTJOIN(" vs ",,C6800:D6800),Calendar!G:G,Calendar!K:K),"")</f>
        <v/>
      </c>
      <c r="AJ6800" s="61" t="str">
        <f>IF(AND(K6800&lt;&gt;"Match of the Day",K6800&lt;&gt;"Match of the Day 2",K6800&lt;&gt;"Match of the Day Repeat"),"",1+MAX($AJ$10:AJ6799))</f>
        <v/>
      </c>
    </row>
    <row r="6801" spans="34:36" x14ac:dyDescent="0.35">
      <c r="AH6801" s="16" t="str">
        <f>IF(AND(B6801="Premier League",E6801="Live"),_xlfn.XLOOKUP(_xlfn.TEXTJOIN(" vs ",,C6801:D6801),Calendar!G:G,Calendar!B:B),IF(AND(B6801="Premier League",E6801="Highlights"),_xlfn.XLOOKUP(H6801,Calendar!O:O,Calendar!N:N,,-1),""))</f>
        <v/>
      </c>
      <c r="AI6801" s="61" t="str">
        <f>IF(AND(AH6801&lt;&gt;"",E6801="Live"),_xlfn.XLOOKUP(_xlfn.TEXTJOIN(" vs ",,C6801:D6801),Calendar!G:G,Calendar!K:K),"")</f>
        <v/>
      </c>
      <c r="AJ6801" s="61" t="str">
        <f>IF(AND(K6801&lt;&gt;"Match of the Day",K6801&lt;&gt;"Match of the Day 2",K6801&lt;&gt;"Match of the Day Repeat"),"",1+MAX($AJ$10:AJ6800))</f>
        <v/>
      </c>
    </row>
    <row r="6802" spans="34:36" x14ac:dyDescent="0.35">
      <c r="AH6802" s="16" t="str">
        <f>IF(AND(B6802="Premier League",E6802="Live"),_xlfn.XLOOKUP(_xlfn.TEXTJOIN(" vs ",,C6802:D6802),Calendar!G:G,Calendar!B:B),IF(AND(B6802="Premier League",E6802="Highlights"),_xlfn.XLOOKUP(H6802,Calendar!O:O,Calendar!N:N,,-1),""))</f>
        <v/>
      </c>
      <c r="AI6802" s="61" t="str">
        <f>IF(AND(AH6802&lt;&gt;"",E6802="Live"),_xlfn.XLOOKUP(_xlfn.TEXTJOIN(" vs ",,C6802:D6802),Calendar!G:G,Calendar!K:K),"")</f>
        <v/>
      </c>
      <c r="AJ6802" s="61" t="str">
        <f>IF(AND(K6802&lt;&gt;"Match of the Day",K6802&lt;&gt;"Match of the Day 2",K6802&lt;&gt;"Match of the Day Repeat"),"",1+MAX($AJ$10:AJ6801))</f>
        <v/>
      </c>
    </row>
    <row r="6803" spans="34:36" x14ac:dyDescent="0.35">
      <c r="AH6803" s="16" t="str">
        <f>IF(AND(B6803="Premier League",E6803="Live"),_xlfn.XLOOKUP(_xlfn.TEXTJOIN(" vs ",,C6803:D6803),Calendar!G:G,Calendar!B:B),IF(AND(B6803="Premier League",E6803="Highlights"),_xlfn.XLOOKUP(H6803,Calendar!O:O,Calendar!N:N,,-1),""))</f>
        <v/>
      </c>
      <c r="AI6803" s="61" t="str">
        <f>IF(AND(AH6803&lt;&gt;"",E6803="Live"),_xlfn.XLOOKUP(_xlfn.TEXTJOIN(" vs ",,C6803:D6803),Calendar!G:G,Calendar!K:K),"")</f>
        <v/>
      </c>
      <c r="AJ6803" s="61" t="str">
        <f>IF(AND(K6803&lt;&gt;"Match of the Day",K6803&lt;&gt;"Match of the Day 2",K6803&lt;&gt;"Match of the Day Repeat"),"",1+MAX($AJ$10:AJ6802))</f>
        <v/>
      </c>
    </row>
    <row r="6804" spans="34:36" x14ac:dyDescent="0.35">
      <c r="AH6804" s="16" t="str">
        <f>IF(AND(B6804="Premier League",E6804="Live"),_xlfn.XLOOKUP(_xlfn.TEXTJOIN(" vs ",,C6804:D6804),Calendar!G:G,Calendar!B:B),IF(AND(B6804="Premier League",E6804="Highlights"),_xlfn.XLOOKUP(H6804,Calendar!O:O,Calendar!N:N,,-1),""))</f>
        <v/>
      </c>
      <c r="AI6804" s="61" t="str">
        <f>IF(AND(AH6804&lt;&gt;"",E6804="Live"),_xlfn.XLOOKUP(_xlfn.TEXTJOIN(" vs ",,C6804:D6804),Calendar!G:G,Calendar!K:K),"")</f>
        <v/>
      </c>
      <c r="AJ6804" s="61" t="str">
        <f>IF(AND(K6804&lt;&gt;"Match of the Day",K6804&lt;&gt;"Match of the Day 2",K6804&lt;&gt;"Match of the Day Repeat"),"",1+MAX($AJ$10:AJ6803))</f>
        <v/>
      </c>
    </row>
    <row r="6805" spans="34:36" x14ac:dyDescent="0.35">
      <c r="AH6805" s="16" t="str">
        <f>IF(AND(B6805="Premier League",E6805="Live"),_xlfn.XLOOKUP(_xlfn.TEXTJOIN(" vs ",,C6805:D6805),Calendar!G:G,Calendar!B:B),IF(AND(B6805="Premier League",E6805="Highlights"),_xlfn.XLOOKUP(H6805,Calendar!O:O,Calendar!N:N,,-1),""))</f>
        <v/>
      </c>
      <c r="AI6805" s="61" t="str">
        <f>IF(AND(AH6805&lt;&gt;"",E6805="Live"),_xlfn.XLOOKUP(_xlfn.TEXTJOIN(" vs ",,C6805:D6805),Calendar!G:G,Calendar!K:K),"")</f>
        <v/>
      </c>
      <c r="AJ6805" s="61" t="str">
        <f>IF(AND(K6805&lt;&gt;"Match of the Day",K6805&lt;&gt;"Match of the Day 2",K6805&lt;&gt;"Match of the Day Repeat"),"",1+MAX($AJ$10:AJ6804))</f>
        <v/>
      </c>
    </row>
    <row r="6806" spans="34:36" x14ac:dyDescent="0.35">
      <c r="AH6806" s="16" t="str">
        <f>IF(AND(B6806="Premier League",E6806="Live"),_xlfn.XLOOKUP(_xlfn.TEXTJOIN(" vs ",,C6806:D6806),Calendar!G:G,Calendar!B:B),IF(AND(B6806="Premier League",E6806="Highlights"),_xlfn.XLOOKUP(H6806,Calendar!O:O,Calendar!N:N,,-1),""))</f>
        <v/>
      </c>
      <c r="AI6806" s="61" t="str">
        <f>IF(AND(AH6806&lt;&gt;"",E6806="Live"),_xlfn.XLOOKUP(_xlfn.TEXTJOIN(" vs ",,C6806:D6806),Calendar!G:G,Calendar!K:K),"")</f>
        <v/>
      </c>
      <c r="AJ6806" s="61" t="str">
        <f>IF(AND(K6806&lt;&gt;"Match of the Day",K6806&lt;&gt;"Match of the Day 2",K6806&lt;&gt;"Match of the Day Repeat"),"",1+MAX($AJ$10:AJ6805))</f>
        <v/>
      </c>
    </row>
    <row r="6807" spans="34:36" x14ac:dyDescent="0.35">
      <c r="AH6807" s="16" t="str">
        <f>IF(AND(B6807="Premier League",E6807="Live"),_xlfn.XLOOKUP(_xlfn.TEXTJOIN(" vs ",,C6807:D6807),Calendar!G:G,Calendar!B:B),IF(AND(B6807="Premier League",E6807="Highlights"),_xlfn.XLOOKUP(H6807,Calendar!O:O,Calendar!N:N,,-1),""))</f>
        <v/>
      </c>
      <c r="AI6807" s="61" t="str">
        <f>IF(AND(AH6807&lt;&gt;"",E6807="Live"),_xlfn.XLOOKUP(_xlfn.TEXTJOIN(" vs ",,C6807:D6807),Calendar!G:G,Calendar!K:K),"")</f>
        <v/>
      </c>
      <c r="AJ6807" s="61" t="str">
        <f>IF(AND(K6807&lt;&gt;"Match of the Day",K6807&lt;&gt;"Match of the Day 2",K6807&lt;&gt;"Match of the Day Repeat"),"",1+MAX($AJ$10:AJ6806))</f>
        <v/>
      </c>
    </row>
    <row r="6808" spans="34:36" x14ac:dyDescent="0.35">
      <c r="AH6808" s="16" t="str">
        <f>IF(AND(B6808="Premier League",E6808="Live"),_xlfn.XLOOKUP(_xlfn.TEXTJOIN(" vs ",,C6808:D6808),Calendar!G:G,Calendar!B:B),IF(AND(B6808="Premier League",E6808="Highlights"),_xlfn.XLOOKUP(H6808,Calendar!O:O,Calendar!N:N,,-1),""))</f>
        <v/>
      </c>
      <c r="AI6808" s="61" t="str">
        <f>IF(AND(AH6808&lt;&gt;"",E6808="Live"),_xlfn.XLOOKUP(_xlfn.TEXTJOIN(" vs ",,C6808:D6808),Calendar!G:G,Calendar!K:K),"")</f>
        <v/>
      </c>
      <c r="AJ6808" s="61" t="str">
        <f>IF(AND(K6808&lt;&gt;"Match of the Day",K6808&lt;&gt;"Match of the Day 2",K6808&lt;&gt;"Match of the Day Repeat"),"",1+MAX($AJ$10:AJ6807))</f>
        <v/>
      </c>
    </row>
    <row r="6809" spans="34:36" x14ac:dyDescent="0.35">
      <c r="AH6809" s="16" t="str">
        <f>IF(AND(B6809="Premier League",E6809="Live"),_xlfn.XLOOKUP(_xlfn.TEXTJOIN(" vs ",,C6809:D6809),Calendar!G:G,Calendar!B:B),IF(AND(B6809="Premier League",E6809="Highlights"),_xlfn.XLOOKUP(H6809,Calendar!O:O,Calendar!N:N,,-1),""))</f>
        <v/>
      </c>
      <c r="AI6809" s="61" t="str">
        <f>IF(AND(AH6809&lt;&gt;"",E6809="Live"),_xlfn.XLOOKUP(_xlfn.TEXTJOIN(" vs ",,C6809:D6809),Calendar!G:G,Calendar!K:K),"")</f>
        <v/>
      </c>
      <c r="AJ6809" s="61" t="str">
        <f>IF(AND(K6809&lt;&gt;"Match of the Day",K6809&lt;&gt;"Match of the Day 2",K6809&lt;&gt;"Match of the Day Repeat"),"",1+MAX($AJ$10:AJ6808))</f>
        <v/>
      </c>
    </row>
    <row r="6810" spans="34:36" x14ac:dyDescent="0.35">
      <c r="AH6810" s="16" t="str">
        <f>IF(AND(B6810="Premier League",E6810="Live"),_xlfn.XLOOKUP(_xlfn.TEXTJOIN(" vs ",,C6810:D6810),Calendar!G:G,Calendar!B:B),IF(AND(B6810="Premier League",E6810="Highlights"),_xlfn.XLOOKUP(H6810,Calendar!O:O,Calendar!N:N,,-1),""))</f>
        <v/>
      </c>
      <c r="AI6810" s="61" t="str">
        <f>IF(AND(AH6810&lt;&gt;"",E6810="Live"),_xlfn.XLOOKUP(_xlfn.TEXTJOIN(" vs ",,C6810:D6810),Calendar!G:G,Calendar!K:K),"")</f>
        <v/>
      </c>
      <c r="AJ6810" s="61" t="str">
        <f>IF(AND(K6810&lt;&gt;"Match of the Day",K6810&lt;&gt;"Match of the Day 2",K6810&lt;&gt;"Match of the Day Repeat"),"",1+MAX($AJ$10:AJ6809))</f>
        <v/>
      </c>
    </row>
    <row r="6811" spans="34:36" x14ac:dyDescent="0.35">
      <c r="AH6811" s="16" t="str">
        <f>IF(AND(B6811="Premier League",E6811="Live"),_xlfn.XLOOKUP(_xlfn.TEXTJOIN(" vs ",,C6811:D6811),Calendar!G:G,Calendar!B:B),IF(AND(B6811="Premier League",E6811="Highlights"),_xlfn.XLOOKUP(H6811,Calendar!O:O,Calendar!N:N,,-1),""))</f>
        <v/>
      </c>
      <c r="AI6811" s="61" t="str">
        <f>IF(AND(AH6811&lt;&gt;"",E6811="Live"),_xlfn.XLOOKUP(_xlfn.TEXTJOIN(" vs ",,C6811:D6811),Calendar!G:G,Calendar!K:K),"")</f>
        <v/>
      </c>
      <c r="AJ6811" s="61" t="str">
        <f>IF(AND(K6811&lt;&gt;"Match of the Day",K6811&lt;&gt;"Match of the Day 2",K6811&lt;&gt;"Match of the Day Repeat"),"",1+MAX($AJ$10:AJ6810))</f>
        <v/>
      </c>
    </row>
    <row r="6812" spans="34:36" x14ac:dyDescent="0.35">
      <c r="AH6812" s="16" t="str">
        <f>IF(AND(B6812="Premier League",E6812="Live"),_xlfn.XLOOKUP(_xlfn.TEXTJOIN(" vs ",,C6812:D6812),Calendar!G:G,Calendar!B:B),IF(AND(B6812="Premier League",E6812="Highlights"),_xlfn.XLOOKUP(H6812,Calendar!O:O,Calendar!N:N,,-1),""))</f>
        <v/>
      </c>
      <c r="AI6812" s="61" t="str">
        <f>IF(AND(AH6812&lt;&gt;"",E6812="Live"),_xlfn.XLOOKUP(_xlfn.TEXTJOIN(" vs ",,C6812:D6812),Calendar!G:G,Calendar!K:K),"")</f>
        <v/>
      </c>
      <c r="AJ6812" s="61" t="str">
        <f>IF(AND(K6812&lt;&gt;"Match of the Day",K6812&lt;&gt;"Match of the Day 2",K6812&lt;&gt;"Match of the Day Repeat"),"",1+MAX($AJ$10:AJ6811))</f>
        <v/>
      </c>
    </row>
    <row r="6813" spans="34:36" x14ac:dyDescent="0.35">
      <c r="AH6813" s="16" t="str">
        <f>IF(AND(B6813="Premier League",E6813="Live"),_xlfn.XLOOKUP(_xlfn.TEXTJOIN(" vs ",,C6813:D6813),Calendar!G:G,Calendar!B:B),IF(AND(B6813="Premier League",E6813="Highlights"),_xlfn.XLOOKUP(H6813,Calendar!O:O,Calendar!N:N,,-1),""))</f>
        <v/>
      </c>
      <c r="AI6813" s="61" t="str">
        <f>IF(AND(AH6813&lt;&gt;"",E6813="Live"),_xlfn.XLOOKUP(_xlfn.TEXTJOIN(" vs ",,C6813:D6813),Calendar!G:G,Calendar!K:K),"")</f>
        <v/>
      </c>
      <c r="AJ6813" s="61" t="str">
        <f>IF(AND(K6813&lt;&gt;"Match of the Day",K6813&lt;&gt;"Match of the Day 2",K6813&lt;&gt;"Match of the Day Repeat"),"",1+MAX($AJ$10:AJ6812))</f>
        <v/>
      </c>
    </row>
    <row r="6814" spans="34:36" x14ac:dyDescent="0.35">
      <c r="AH6814" s="16" t="str">
        <f>IF(AND(B6814="Premier League",E6814="Live"),_xlfn.XLOOKUP(_xlfn.TEXTJOIN(" vs ",,C6814:D6814),Calendar!G:G,Calendar!B:B),IF(AND(B6814="Premier League",E6814="Highlights"),_xlfn.XLOOKUP(H6814,Calendar!O:O,Calendar!N:N,,-1),""))</f>
        <v/>
      </c>
      <c r="AI6814" s="61" t="str">
        <f>IF(AND(AH6814&lt;&gt;"",E6814="Live"),_xlfn.XLOOKUP(_xlfn.TEXTJOIN(" vs ",,C6814:D6814),Calendar!G:G,Calendar!K:K),"")</f>
        <v/>
      </c>
      <c r="AJ6814" s="61" t="str">
        <f>IF(AND(K6814&lt;&gt;"Match of the Day",K6814&lt;&gt;"Match of the Day 2",K6814&lt;&gt;"Match of the Day Repeat"),"",1+MAX($AJ$10:AJ6813))</f>
        <v/>
      </c>
    </row>
    <row r="6815" spans="34:36" x14ac:dyDescent="0.35">
      <c r="AH6815" s="16" t="str">
        <f>IF(AND(B6815="Premier League",E6815="Live"),_xlfn.XLOOKUP(_xlfn.TEXTJOIN(" vs ",,C6815:D6815),Calendar!G:G,Calendar!B:B),IF(AND(B6815="Premier League",E6815="Highlights"),_xlfn.XLOOKUP(H6815,Calendar!O:O,Calendar!N:N,,-1),""))</f>
        <v/>
      </c>
      <c r="AI6815" s="61" t="str">
        <f>IF(AND(AH6815&lt;&gt;"",E6815="Live"),_xlfn.XLOOKUP(_xlfn.TEXTJOIN(" vs ",,C6815:D6815),Calendar!G:G,Calendar!K:K),"")</f>
        <v/>
      </c>
      <c r="AJ6815" s="61" t="str">
        <f>IF(AND(K6815&lt;&gt;"Match of the Day",K6815&lt;&gt;"Match of the Day 2",K6815&lt;&gt;"Match of the Day Repeat"),"",1+MAX($AJ$10:AJ6814))</f>
        <v/>
      </c>
    </row>
    <row r="6816" spans="34:36" x14ac:dyDescent="0.35">
      <c r="AH6816" s="16" t="str">
        <f>IF(AND(B6816="Premier League",E6816="Live"),_xlfn.XLOOKUP(_xlfn.TEXTJOIN(" vs ",,C6816:D6816),Calendar!G:G,Calendar!B:B),IF(AND(B6816="Premier League",E6816="Highlights"),_xlfn.XLOOKUP(H6816,Calendar!O:O,Calendar!N:N,,-1),""))</f>
        <v/>
      </c>
      <c r="AI6816" s="61" t="str">
        <f>IF(AND(AH6816&lt;&gt;"",E6816="Live"),_xlfn.XLOOKUP(_xlfn.TEXTJOIN(" vs ",,C6816:D6816),Calendar!G:G,Calendar!K:K),"")</f>
        <v/>
      </c>
      <c r="AJ6816" s="61" t="str">
        <f>IF(AND(K6816&lt;&gt;"Match of the Day",K6816&lt;&gt;"Match of the Day 2",K6816&lt;&gt;"Match of the Day Repeat"),"",1+MAX($AJ$10:AJ6815))</f>
        <v/>
      </c>
    </row>
    <row r="6817" spans="34:36" x14ac:dyDescent="0.35">
      <c r="AH6817" s="16" t="str">
        <f>IF(AND(B6817="Premier League",E6817="Live"),_xlfn.XLOOKUP(_xlfn.TEXTJOIN(" vs ",,C6817:D6817),Calendar!G:G,Calendar!B:B),IF(AND(B6817="Premier League",E6817="Highlights"),_xlfn.XLOOKUP(H6817,Calendar!O:O,Calendar!N:N,,-1),""))</f>
        <v/>
      </c>
      <c r="AI6817" s="61" t="str">
        <f>IF(AND(AH6817&lt;&gt;"",E6817="Live"),_xlfn.XLOOKUP(_xlfn.TEXTJOIN(" vs ",,C6817:D6817),Calendar!G:G,Calendar!K:K),"")</f>
        <v/>
      </c>
      <c r="AJ6817" s="61" t="str">
        <f>IF(AND(K6817&lt;&gt;"Match of the Day",K6817&lt;&gt;"Match of the Day 2",K6817&lt;&gt;"Match of the Day Repeat"),"",1+MAX($AJ$10:AJ6816))</f>
        <v/>
      </c>
    </row>
    <row r="6818" spans="34:36" x14ac:dyDescent="0.35">
      <c r="AH6818" s="16" t="str">
        <f>IF(AND(B6818="Premier League",E6818="Live"),_xlfn.XLOOKUP(_xlfn.TEXTJOIN(" vs ",,C6818:D6818),Calendar!G:G,Calendar!B:B),IF(AND(B6818="Premier League",E6818="Highlights"),_xlfn.XLOOKUP(H6818,Calendar!O:O,Calendar!N:N,,-1),""))</f>
        <v/>
      </c>
      <c r="AI6818" s="61" t="str">
        <f>IF(AND(AH6818&lt;&gt;"",E6818="Live"),_xlfn.XLOOKUP(_xlfn.TEXTJOIN(" vs ",,C6818:D6818),Calendar!G:G,Calendar!K:K),"")</f>
        <v/>
      </c>
      <c r="AJ6818" s="61" t="str">
        <f>IF(AND(K6818&lt;&gt;"Match of the Day",K6818&lt;&gt;"Match of the Day 2",K6818&lt;&gt;"Match of the Day Repeat"),"",1+MAX($AJ$10:AJ6817))</f>
        <v/>
      </c>
    </row>
    <row r="6819" spans="34:36" x14ac:dyDescent="0.35">
      <c r="AH6819" s="16" t="str">
        <f>IF(AND(B6819="Premier League",E6819="Live"),_xlfn.XLOOKUP(_xlfn.TEXTJOIN(" vs ",,C6819:D6819),Calendar!G:G,Calendar!B:B),IF(AND(B6819="Premier League",E6819="Highlights"),_xlfn.XLOOKUP(H6819,Calendar!O:O,Calendar!N:N,,-1),""))</f>
        <v/>
      </c>
      <c r="AI6819" s="61" t="str">
        <f>IF(AND(AH6819&lt;&gt;"",E6819="Live"),_xlfn.XLOOKUP(_xlfn.TEXTJOIN(" vs ",,C6819:D6819),Calendar!G:G,Calendar!K:K),"")</f>
        <v/>
      </c>
      <c r="AJ6819" s="61" t="str">
        <f>IF(AND(K6819&lt;&gt;"Match of the Day",K6819&lt;&gt;"Match of the Day 2",K6819&lt;&gt;"Match of the Day Repeat"),"",1+MAX($AJ$10:AJ6818))</f>
        <v/>
      </c>
    </row>
    <row r="6820" spans="34:36" x14ac:dyDescent="0.35">
      <c r="AH6820" s="16" t="str">
        <f>IF(AND(B6820="Premier League",E6820="Live"),_xlfn.XLOOKUP(_xlfn.TEXTJOIN(" vs ",,C6820:D6820),Calendar!G:G,Calendar!B:B),IF(AND(B6820="Premier League",E6820="Highlights"),_xlfn.XLOOKUP(H6820,Calendar!O:O,Calendar!N:N,,-1),""))</f>
        <v/>
      </c>
      <c r="AI6820" s="61" t="str">
        <f>IF(AND(AH6820&lt;&gt;"",E6820="Live"),_xlfn.XLOOKUP(_xlfn.TEXTJOIN(" vs ",,C6820:D6820),Calendar!G:G,Calendar!K:K),"")</f>
        <v/>
      </c>
      <c r="AJ6820" s="61" t="str">
        <f>IF(AND(K6820&lt;&gt;"Match of the Day",K6820&lt;&gt;"Match of the Day 2",K6820&lt;&gt;"Match of the Day Repeat"),"",1+MAX($AJ$10:AJ6819))</f>
        <v/>
      </c>
    </row>
    <row r="6821" spans="34:36" x14ac:dyDescent="0.35">
      <c r="AH6821" s="16" t="str">
        <f>IF(AND(B6821="Premier League",E6821="Live"),_xlfn.XLOOKUP(_xlfn.TEXTJOIN(" vs ",,C6821:D6821),Calendar!G:G,Calendar!B:B),IF(AND(B6821="Premier League",E6821="Highlights"),_xlfn.XLOOKUP(H6821,Calendar!O:O,Calendar!N:N,,-1),""))</f>
        <v/>
      </c>
      <c r="AI6821" s="61" t="str">
        <f>IF(AND(AH6821&lt;&gt;"",E6821="Live"),_xlfn.XLOOKUP(_xlfn.TEXTJOIN(" vs ",,C6821:D6821),Calendar!G:G,Calendar!K:K),"")</f>
        <v/>
      </c>
      <c r="AJ6821" s="61" t="str">
        <f>IF(AND(K6821&lt;&gt;"Match of the Day",K6821&lt;&gt;"Match of the Day 2",K6821&lt;&gt;"Match of the Day Repeat"),"",1+MAX($AJ$10:AJ6820))</f>
        <v/>
      </c>
    </row>
    <row r="6822" spans="34:36" x14ac:dyDescent="0.35">
      <c r="AH6822" s="16" t="str">
        <f>IF(AND(B6822="Premier League",E6822="Live"),_xlfn.XLOOKUP(_xlfn.TEXTJOIN(" vs ",,C6822:D6822),Calendar!G:G,Calendar!B:B),IF(AND(B6822="Premier League",E6822="Highlights"),_xlfn.XLOOKUP(H6822,Calendar!O:O,Calendar!N:N,,-1),""))</f>
        <v/>
      </c>
      <c r="AI6822" s="61" t="str">
        <f>IF(AND(AH6822&lt;&gt;"",E6822="Live"),_xlfn.XLOOKUP(_xlfn.TEXTJOIN(" vs ",,C6822:D6822),Calendar!G:G,Calendar!K:K),"")</f>
        <v/>
      </c>
      <c r="AJ6822" s="61" t="str">
        <f>IF(AND(K6822&lt;&gt;"Match of the Day",K6822&lt;&gt;"Match of the Day 2",K6822&lt;&gt;"Match of the Day Repeat"),"",1+MAX($AJ$10:AJ6821))</f>
        <v/>
      </c>
    </row>
    <row r="6823" spans="34:36" x14ac:dyDescent="0.35">
      <c r="AH6823" s="16" t="str">
        <f>IF(AND(B6823="Premier League",E6823="Live"),_xlfn.XLOOKUP(_xlfn.TEXTJOIN(" vs ",,C6823:D6823),Calendar!G:G,Calendar!B:B),IF(AND(B6823="Premier League",E6823="Highlights"),_xlfn.XLOOKUP(H6823,Calendar!O:O,Calendar!N:N,,-1),""))</f>
        <v/>
      </c>
      <c r="AI6823" s="61" t="str">
        <f>IF(AND(AH6823&lt;&gt;"",E6823="Live"),_xlfn.XLOOKUP(_xlfn.TEXTJOIN(" vs ",,C6823:D6823),Calendar!G:G,Calendar!K:K),"")</f>
        <v/>
      </c>
      <c r="AJ6823" s="61" t="str">
        <f>IF(AND(K6823&lt;&gt;"Match of the Day",K6823&lt;&gt;"Match of the Day 2",K6823&lt;&gt;"Match of the Day Repeat"),"",1+MAX($AJ$10:AJ6822))</f>
        <v/>
      </c>
    </row>
    <row r="6824" spans="34:36" x14ac:dyDescent="0.35">
      <c r="AH6824" s="16" t="str">
        <f>IF(AND(B6824="Premier League",E6824="Live"),_xlfn.XLOOKUP(_xlfn.TEXTJOIN(" vs ",,C6824:D6824),Calendar!G:G,Calendar!B:B),IF(AND(B6824="Premier League",E6824="Highlights"),_xlfn.XLOOKUP(H6824,Calendar!O:O,Calendar!N:N,,-1),""))</f>
        <v/>
      </c>
      <c r="AI6824" s="61" t="str">
        <f>IF(AND(AH6824&lt;&gt;"",E6824="Live"),_xlfn.XLOOKUP(_xlfn.TEXTJOIN(" vs ",,C6824:D6824),Calendar!G:G,Calendar!K:K),"")</f>
        <v/>
      </c>
      <c r="AJ6824" s="61" t="str">
        <f>IF(AND(K6824&lt;&gt;"Match of the Day",K6824&lt;&gt;"Match of the Day 2",K6824&lt;&gt;"Match of the Day Repeat"),"",1+MAX($AJ$10:AJ6823))</f>
        <v/>
      </c>
    </row>
    <row r="6825" spans="34:36" x14ac:dyDescent="0.35">
      <c r="AH6825" s="16" t="str">
        <f>IF(AND(B6825="Premier League",E6825="Live"),_xlfn.XLOOKUP(_xlfn.TEXTJOIN(" vs ",,C6825:D6825),Calendar!G:G,Calendar!B:B),IF(AND(B6825="Premier League",E6825="Highlights"),_xlfn.XLOOKUP(H6825,Calendar!O:O,Calendar!N:N,,-1),""))</f>
        <v/>
      </c>
      <c r="AI6825" s="61" t="str">
        <f>IF(AND(AH6825&lt;&gt;"",E6825="Live"),_xlfn.XLOOKUP(_xlfn.TEXTJOIN(" vs ",,C6825:D6825),Calendar!G:G,Calendar!K:K),"")</f>
        <v/>
      </c>
      <c r="AJ6825" s="61" t="str">
        <f>IF(AND(K6825&lt;&gt;"Match of the Day",K6825&lt;&gt;"Match of the Day 2",K6825&lt;&gt;"Match of the Day Repeat"),"",1+MAX($AJ$10:AJ6824))</f>
        <v/>
      </c>
    </row>
    <row r="6826" spans="34:36" x14ac:dyDescent="0.35">
      <c r="AH6826" s="16" t="str">
        <f>IF(AND(B6826="Premier League",E6826="Live"),_xlfn.XLOOKUP(_xlfn.TEXTJOIN(" vs ",,C6826:D6826),Calendar!G:G,Calendar!B:B),IF(AND(B6826="Premier League",E6826="Highlights"),_xlfn.XLOOKUP(H6826,Calendar!O:O,Calendar!N:N,,-1),""))</f>
        <v/>
      </c>
      <c r="AI6826" s="61" t="str">
        <f>IF(AND(AH6826&lt;&gt;"",E6826="Live"),_xlfn.XLOOKUP(_xlfn.TEXTJOIN(" vs ",,C6826:D6826),Calendar!G:G,Calendar!K:K),"")</f>
        <v/>
      </c>
      <c r="AJ6826" s="61" t="str">
        <f>IF(AND(K6826&lt;&gt;"Match of the Day",K6826&lt;&gt;"Match of the Day 2",K6826&lt;&gt;"Match of the Day Repeat"),"",1+MAX($AJ$10:AJ6825))</f>
        <v/>
      </c>
    </row>
    <row r="6827" spans="34:36" x14ac:dyDescent="0.35">
      <c r="AH6827" s="16" t="str">
        <f>IF(AND(B6827="Premier League",E6827="Live"),_xlfn.XLOOKUP(_xlfn.TEXTJOIN(" vs ",,C6827:D6827),Calendar!G:G,Calendar!B:B),IF(AND(B6827="Premier League",E6827="Highlights"),_xlfn.XLOOKUP(H6827,Calendar!O:O,Calendar!N:N,,-1),""))</f>
        <v/>
      </c>
      <c r="AI6827" s="61" t="str">
        <f>IF(AND(AH6827&lt;&gt;"",E6827="Live"),_xlfn.XLOOKUP(_xlfn.TEXTJOIN(" vs ",,C6827:D6827),Calendar!G:G,Calendar!K:K),"")</f>
        <v/>
      </c>
      <c r="AJ6827" s="61" t="str">
        <f>IF(AND(K6827&lt;&gt;"Match of the Day",K6827&lt;&gt;"Match of the Day 2",K6827&lt;&gt;"Match of the Day Repeat"),"",1+MAX($AJ$10:AJ6826))</f>
        <v/>
      </c>
    </row>
    <row r="6828" spans="34:36" x14ac:dyDescent="0.35">
      <c r="AH6828" s="16" t="str">
        <f>IF(AND(B6828="Premier League",E6828="Live"),_xlfn.XLOOKUP(_xlfn.TEXTJOIN(" vs ",,C6828:D6828),Calendar!G:G,Calendar!B:B),IF(AND(B6828="Premier League",E6828="Highlights"),_xlfn.XLOOKUP(H6828,Calendar!O:O,Calendar!N:N,,-1),""))</f>
        <v/>
      </c>
      <c r="AI6828" s="61" t="str">
        <f>IF(AND(AH6828&lt;&gt;"",E6828="Live"),_xlfn.XLOOKUP(_xlfn.TEXTJOIN(" vs ",,C6828:D6828),Calendar!G:G,Calendar!K:K),"")</f>
        <v/>
      </c>
      <c r="AJ6828" s="61" t="str">
        <f>IF(AND(K6828&lt;&gt;"Match of the Day",K6828&lt;&gt;"Match of the Day 2",K6828&lt;&gt;"Match of the Day Repeat"),"",1+MAX($AJ$10:AJ6827))</f>
        <v/>
      </c>
    </row>
    <row r="6829" spans="34:36" x14ac:dyDescent="0.35">
      <c r="AH6829" s="16" t="str">
        <f>IF(AND(B6829="Premier League",E6829="Live"),_xlfn.XLOOKUP(_xlfn.TEXTJOIN(" vs ",,C6829:D6829),Calendar!G:G,Calendar!B:B),IF(AND(B6829="Premier League",E6829="Highlights"),_xlfn.XLOOKUP(H6829,Calendar!O:O,Calendar!N:N,,-1),""))</f>
        <v/>
      </c>
      <c r="AI6829" s="61" t="str">
        <f>IF(AND(AH6829&lt;&gt;"",E6829="Live"),_xlfn.XLOOKUP(_xlfn.TEXTJOIN(" vs ",,C6829:D6829),Calendar!G:G,Calendar!K:K),"")</f>
        <v/>
      </c>
      <c r="AJ6829" s="61" t="str">
        <f>IF(AND(K6829&lt;&gt;"Match of the Day",K6829&lt;&gt;"Match of the Day 2",K6829&lt;&gt;"Match of the Day Repeat"),"",1+MAX($AJ$10:AJ6828))</f>
        <v/>
      </c>
    </row>
    <row r="6830" spans="34:36" x14ac:dyDescent="0.35">
      <c r="AH6830" s="16" t="str">
        <f>IF(AND(B6830="Premier League",E6830="Live"),_xlfn.XLOOKUP(_xlfn.TEXTJOIN(" vs ",,C6830:D6830),Calendar!G:G,Calendar!B:B),IF(AND(B6830="Premier League",E6830="Highlights"),_xlfn.XLOOKUP(H6830,Calendar!O:O,Calendar!N:N,,-1),""))</f>
        <v/>
      </c>
      <c r="AI6830" s="61" t="str">
        <f>IF(AND(AH6830&lt;&gt;"",E6830="Live"),_xlfn.XLOOKUP(_xlfn.TEXTJOIN(" vs ",,C6830:D6830),Calendar!G:G,Calendar!K:K),"")</f>
        <v/>
      </c>
      <c r="AJ6830" s="61" t="str">
        <f>IF(AND(K6830&lt;&gt;"Match of the Day",K6830&lt;&gt;"Match of the Day 2",K6830&lt;&gt;"Match of the Day Repeat"),"",1+MAX($AJ$10:AJ6829))</f>
        <v/>
      </c>
    </row>
    <row r="6831" spans="34:36" x14ac:dyDescent="0.35">
      <c r="AH6831" s="16" t="str">
        <f>IF(AND(B6831="Premier League",E6831="Live"),_xlfn.XLOOKUP(_xlfn.TEXTJOIN(" vs ",,C6831:D6831),Calendar!G:G,Calendar!B:B),IF(AND(B6831="Premier League",E6831="Highlights"),_xlfn.XLOOKUP(H6831,Calendar!O:O,Calendar!N:N,,-1),""))</f>
        <v/>
      </c>
      <c r="AI6831" s="61" t="str">
        <f>IF(AND(AH6831&lt;&gt;"",E6831="Live"),_xlfn.XLOOKUP(_xlfn.TEXTJOIN(" vs ",,C6831:D6831),Calendar!G:G,Calendar!K:K),"")</f>
        <v/>
      </c>
      <c r="AJ6831" s="61" t="str">
        <f>IF(AND(K6831&lt;&gt;"Match of the Day",K6831&lt;&gt;"Match of the Day 2",K6831&lt;&gt;"Match of the Day Repeat"),"",1+MAX($AJ$10:AJ6830))</f>
        <v/>
      </c>
    </row>
    <row r="6832" spans="34:36" x14ac:dyDescent="0.35">
      <c r="AH6832" s="16" t="str">
        <f>IF(AND(B6832="Premier League",E6832="Live"),_xlfn.XLOOKUP(_xlfn.TEXTJOIN(" vs ",,C6832:D6832),Calendar!G:G,Calendar!B:B),IF(AND(B6832="Premier League",E6832="Highlights"),_xlfn.XLOOKUP(H6832,Calendar!O:O,Calendar!N:N,,-1),""))</f>
        <v/>
      </c>
      <c r="AI6832" s="61" t="str">
        <f>IF(AND(AH6832&lt;&gt;"",E6832="Live"),_xlfn.XLOOKUP(_xlfn.TEXTJOIN(" vs ",,C6832:D6832),Calendar!G:G,Calendar!K:K),"")</f>
        <v/>
      </c>
      <c r="AJ6832" s="61" t="str">
        <f>IF(AND(K6832&lt;&gt;"Match of the Day",K6832&lt;&gt;"Match of the Day 2",K6832&lt;&gt;"Match of the Day Repeat"),"",1+MAX($AJ$10:AJ6831))</f>
        <v/>
      </c>
    </row>
    <row r="6833" spans="34:36" x14ac:dyDescent="0.35">
      <c r="AH6833" s="16" t="str">
        <f>IF(AND(B6833="Premier League",E6833="Live"),_xlfn.XLOOKUP(_xlfn.TEXTJOIN(" vs ",,C6833:D6833),Calendar!G:G,Calendar!B:B),IF(AND(B6833="Premier League",E6833="Highlights"),_xlfn.XLOOKUP(H6833,Calendar!O:O,Calendar!N:N,,-1),""))</f>
        <v/>
      </c>
      <c r="AI6833" s="61" t="str">
        <f>IF(AND(AH6833&lt;&gt;"",E6833="Live"),_xlfn.XLOOKUP(_xlfn.TEXTJOIN(" vs ",,C6833:D6833),Calendar!G:G,Calendar!K:K),"")</f>
        <v/>
      </c>
      <c r="AJ6833" s="61" t="str">
        <f>IF(AND(K6833&lt;&gt;"Match of the Day",K6833&lt;&gt;"Match of the Day 2",K6833&lt;&gt;"Match of the Day Repeat"),"",1+MAX($AJ$10:AJ6832))</f>
        <v/>
      </c>
    </row>
    <row r="6834" spans="34:36" x14ac:dyDescent="0.35">
      <c r="AH6834" s="16" t="str">
        <f>IF(AND(B6834="Premier League",E6834="Live"),_xlfn.XLOOKUP(_xlfn.TEXTJOIN(" vs ",,C6834:D6834),Calendar!G:G,Calendar!B:B),IF(AND(B6834="Premier League",E6834="Highlights"),_xlfn.XLOOKUP(H6834,Calendar!O:O,Calendar!N:N,,-1),""))</f>
        <v/>
      </c>
      <c r="AI6834" s="61" t="str">
        <f>IF(AND(AH6834&lt;&gt;"",E6834="Live"),_xlfn.XLOOKUP(_xlfn.TEXTJOIN(" vs ",,C6834:D6834),Calendar!G:G,Calendar!K:K),"")</f>
        <v/>
      </c>
      <c r="AJ6834" s="61" t="str">
        <f>IF(AND(K6834&lt;&gt;"Match of the Day",K6834&lt;&gt;"Match of the Day 2",K6834&lt;&gt;"Match of the Day Repeat"),"",1+MAX($AJ$10:AJ6833))</f>
        <v/>
      </c>
    </row>
    <row r="6835" spans="34:36" x14ac:dyDescent="0.35">
      <c r="AH6835" s="16" t="str">
        <f>IF(AND(B6835="Premier League",E6835="Live"),_xlfn.XLOOKUP(_xlfn.TEXTJOIN(" vs ",,C6835:D6835),Calendar!G:G,Calendar!B:B),IF(AND(B6835="Premier League",E6835="Highlights"),_xlfn.XLOOKUP(H6835,Calendar!O:O,Calendar!N:N,,-1),""))</f>
        <v/>
      </c>
      <c r="AI6835" s="61" t="str">
        <f>IF(AND(AH6835&lt;&gt;"",E6835="Live"),_xlfn.XLOOKUP(_xlfn.TEXTJOIN(" vs ",,C6835:D6835),Calendar!G:G,Calendar!K:K),"")</f>
        <v/>
      </c>
      <c r="AJ6835" s="61" t="str">
        <f>IF(AND(K6835&lt;&gt;"Match of the Day",K6835&lt;&gt;"Match of the Day 2",K6835&lt;&gt;"Match of the Day Repeat"),"",1+MAX($AJ$10:AJ6834))</f>
        <v/>
      </c>
    </row>
    <row r="6836" spans="34:36" x14ac:dyDescent="0.35">
      <c r="AH6836" s="16" t="str">
        <f>IF(AND(B6836="Premier League",E6836="Live"),_xlfn.XLOOKUP(_xlfn.TEXTJOIN(" vs ",,C6836:D6836),Calendar!G:G,Calendar!B:B),IF(AND(B6836="Premier League",E6836="Highlights"),_xlfn.XLOOKUP(H6836,Calendar!O:O,Calendar!N:N,,-1),""))</f>
        <v/>
      </c>
      <c r="AI6836" s="61" t="str">
        <f>IF(AND(AH6836&lt;&gt;"",E6836="Live"),_xlfn.XLOOKUP(_xlfn.TEXTJOIN(" vs ",,C6836:D6836),Calendar!G:G,Calendar!K:K),"")</f>
        <v/>
      </c>
      <c r="AJ6836" s="61" t="str">
        <f>IF(AND(K6836&lt;&gt;"Match of the Day",K6836&lt;&gt;"Match of the Day 2",K6836&lt;&gt;"Match of the Day Repeat"),"",1+MAX($AJ$10:AJ6835))</f>
        <v/>
      </c>
    </row>
    <row r="6837" spans="34:36" x14ac:dyDescent="0.35">
      <c r="AH6837" s="16" t="str">
        <f>IF(AND(B6837="Premier League",E6837="Live"),_xlfn.XLOOKUP(_xlfn.TEXTJOIN(" vs ",,C6837:D6837),Calendar!G:G,Calendar!B:B),IF(AND(B6837="Premier League",E6837="Highlights"),_xlfn.XLOOKUP(H6837,Calendar!O:O,Calendar!N:N,,-1),""))</f>
        <v/>
      </c>
      <c r="AI6837" s="61" t="str">
        <f>IF(AND(AH6837&lt;&gt;"",E6837="Live"),_xlfn.XLOOKUP(_xlfn.TEXTJOIN(" vs ",,C6837:D6837),Calendar!G:G,Calendar!K:K),"")</f>
        <v/>
      </c>
      <c r="AJ6837" s="61" t="str">
        <f>IF(AND(K6837&lt;&gt;"Match of the Day",K6837&lt;&gt;"Match of the Day 2",K6837&lt;&gt;"Match of the Day Repeat"),"",1+MAX($AJ$10:AJ6836))</f>
        <v/>
      </c>
    </row>
    <row r="6838" spans="34:36" x14ac:dyDescent="0.35">
      <c r="AH6838" s="16" t="str">
        <f>IF(AND(B6838="Premier League",E6838="Live"),_xlfn.XLOOKUP(_xlfn.TEXTJOIN(" vs ",,C6838:D6838),Calendar!G:G,Calendar!B:B),IF(AND(B6838="Premier League",E6838="Highlights"),_xlfn.XLOOKUP(H6838,Calendar!O:O,Calendar!N:N,,-1),""))</f>
        <v/>
      </c>
      <c r="AI6838" s="61" t="str">
        <f>IF(AND(AH6838&lt;&gt;"",E6838="Live"),_xlfn.XLOOKUP(_xlfn.TEXTJOIN(" vs ",,C6838:D6838),Calendar!G:G,Calendar!K:K),"")</f>
        <v/>
      </c>
      <c r="AJ6838" s="61" t="str">
        <f>IF(AND(K6838&lt;&gt;"Match of the Day",K6838&lt;&gt;"Match of the Day 2",K6838&lt;&gt;"Match of the Day Repeat"),"",1+MAX($AJ$10:AJ6837))</f>
        <v/>
      </c>
    </row>
    <row r="6839" spans="34:36" x14ac:dyDescent="0.35">
      <c r="AH6839" s="16" t="str">
        <f>IF(AND(B6839="Premier League",E6839="Live"),_xlfn.XLOOKUP(_xlfn.TEXTJOIN(" vs ",,C6839:D6839),Calendar!G:G,Calendar!B:B),IF(AND(B6839="Premier League",E6839="Highlights"),_xlfn.XLOOKUP(H6839,Calendar!O:O,Calendar!N:N,,-1),""))</f>
        <v/>
      </c>
      <c r="AI6839" s="61" t="str">
        <f>IF(AND(AH6839&lt;&gt;"",E6839="Live"),_xlfn.XLOOKUP(_xlfn.TEXTJOIN(" vs ",,C6839:D6839),Calendar!G:G,Calendar!K:K),"")</f>
        <v/>
      </c>
      <c r="AJ6839" s="61" t="str">
        <f>IF(AND(K6839&lt;&gt;"Match of the Day",K6839&lt;&gt;"Match of the Day 2",K6839&lt;&gt;"Match of the Day Repeat"),"",1+MAX($AJ$10:AJ6838))</f>
        <v/>
      </c>
    </row>
    <row r="6840" spans="34:36" x14ac:dyDescent="0.35">
      <c r="AH6840" s="16" t="str">
        <f>IF(AND(B6840="Premier League",E6840="Live"),_xlfn.XLOOKUP(_xlfn.TEXTJOIN(" vs ",,C6840:D6840),Calendar!G:G,Calendar!B:B),IF(AND(B6840="Premier League",E6840="Highlights"),_xlfn.XLOOKUP(H6840,Calendar!O:O,Calendar!N:N,,-1),""))</f>
        <v/>
      </c>
      <c r="AI6840" s="61" t="str">
        <f>IF(AND(AH6840&lt;&gt;"",E6840="Live"),_xlfn.XLOOKUP(_xlfn.TEXTJOIN(" vs ",,C6840:D6840),Calendar!G:G,Calendar!K:K),"")</f>
        <v/>
      </c>
      <c r="AJ6840" s="61" t="str">
        <f>IF(AND(K6840&lt;&gt;"Match of the Day",K6840&lt;&gt;"Match of the Day 2",K6840&lt;&gt;"Match of the Day Repeat"),"",1+MAX($AJ$10:AJ6839))</f>
        <v/>
      </c>
    </row>
    <row r="6841" spans="34:36" x14ac:dyDescent="0.35">
      <c r="AH6841" s="16" t="str">
        <f>IF(AND(B6841="Premier League",E6841="Live"),_xlfn.XLOOKUP(_xlfn.TEXTJOIN(" vs ",,C6841:D6841),Calendar!G:G,Calendar!B:B),IF(AND(B6841="Premier League",E6841="Highlights"),_xlfn.XLOOKUP(H6841,Calendar!O:O,Calendar!N:N,,-1),""))</f>
        <v/>
      </c>
      <c r="AI6841" s="61" t="str">
        <f>IF(AND(AH6841&lt;&gt;"",E6841="Live"),_xlfn.XLOOKUP(_xlfn.TEXTJOIN(" vs ",,C6841:D6841),Calendar!G:G,Calendar!K:K),"")</f>
        <v/>
      </c>
      <c r="AJ6841" s="61" t="str">
        <f>IF(AND(K6841&lt;&gt;"Match of the Day",K6841&lt;&gt;"Match of the Day 2",K6841&lt;&gt;"Match of the Day Repeat"),"",1+MAX($AJ$10:AJ6840))</f>
        <v/>
      </c>
    </row>
    <row r="6842" spans="34:36" x14ac:dyDescent="0.35">
      <c r="AH6842" s="16" t="str">
        <f>IF(AND(B6842="Premier League",E6842="Live"),_xlfn.XLOOKUP(_xlfn.TEXTJOIN(" vs ",,C6842:D6842),Calendar!G:G,Calendar!B:B),IF(AND(B6842="Premier League",E6842="Highlights"),_xlfn.XLOOKUP(H6842,Calendar!O:O,Calendar!N:N,,-1),""))</f>
        <v/>
      </c>
      <c r="AI6842" s="61" t="str">
        <f>IF(AND(AH6842&lt;&gt;"",E6842="Live"),_xlfn.XLOOKUP(_xlfn.TEXTJOIN(" vs ",,C6842:D6842),Calendar!G:G,Calendar!K:K),"")</f>
        <v/>
      </c>
      <c r="AJ6842" s="61" t="str">
        <f>IF(AND(K6842&lt;&gt;"Match of the Day",K6842&lt;&gt;"Match of the Day 2",K6842&lt;&gt;"Match of the Day Repeat"),"",1+MAX($AJ$10:AJ6841))</f>
        <v/>
      </c>
    </row>
    <row r="6843" spans="34:36" x14ac:dyDescent="0.35">
      <c r="AH6843" s="16" t="str">
        <f>IF(AND(B6843="Premier League",E6843="Live"),_xlfn.XLOOKUP(_xlfn.TEXTJOIN(" vs ",,C6843:D6843),Calendar!G:G,Calendar!B:B),IF(AND(B6843="Premier League",E6843="Highlights"),_xlfn.XLOOKUP(H6843,Calendar!O:O,Calendar!N:N,,-1),""))</f>
        <v/>
      </c>
      <c r="AI6843" s="61" t="str">
        <f>IF(AND(AH6843&lt;&gt;"",E6843="Live"),_xlfn.XLOOKUP(_xlfn.TEXTJOIN(" vs ",,C6843:D6843),Calendar!G:G,Calendar!K:K),"")</f>
        <v/>
      </c>
      <c r="AJ6843" s="61" t="str">
        <f>IF(AND(K6843&lt;&gt;"Match of the Day",K6843&lt;&gt;"Match of the Day 2",K6843&lt;&gt;"Match of the Day Repeat"),"",1+MAX($AJ$10:AJ6842))</f>
        <v/>
      </c>
    </row>
    <row r="6844" spans="34:36" x14ac:dyDescent="0.35">
      <c r="AH6844" s="16" t="str">
        <f>IF(AND(B6844="Premier League",E6844="Live"),_xlfn.XLOOKUP(_xlfn.TEXTJOIN(" vs ",,C6844:D6844),Calendar!G:G,Calendar!B:B),IF(AND(B6844="Premier League",E6844="Highlights"),_xlfn.XLOOKUP(H6844,Calendar!O:O,Calendar!N:N,,-1),""))</f>
        <v/>
      </c>
      <c r="AI6844" s="61" t="str">
        <f>IF(AND(AH6844&lt;&gt;"",E6844="Live"),_xlfn.XLOOKUP(_xlfn.TEXTJOIN(" vs ",,C6844:D6844),Calendar!G:G,Calendar!K:K),"")</f>
        <v/>
      </c>
      <c r="AJ6844" s="61" t="str">
        <f>IF(AND(K6844&lt;&gt;"Match of the Day",K6844&lt;&gt;"Match of the Day 2",K6844&lt;&gt;"Match of the Day Repeat"),"",1+MAX($AJ$10:AJ6843))</f>
        <v/>
      </c>
    </row>
    <row r="6845" spans="34:36" x14ac:dyDescent="0.35">
      <c r="AH6845" s="16" t="str">
        <f>IF(AND(B6845="Premier League",E6845="Live"),_xlfn.XLOOKUP(_xlfn.TEXTJOIN(" vs ",,C6845:D6845),Calendar!G:G,Calendar!B:B),IF(AND(B6845="Premier League",E6845="Highlights"),_xlfn.XLOOKUP(H6845,Calendar!O:O,Calendar!N:N,,-1),""))</f>
        <v/>
      </c>
      <c r="AI6845" s="61" t="str">
        <f>IF(AND(AH6845&lt;&gt;"",E6845="Live"),_xlfn.XLOOKUP(_xlfn.TEXTJOIN(" vs ",,C6845:D6845),Calendar!G:G,Calendar!K:K),"")</f>
        <v/>
      </c>
      <c r="AJ6845" s="61" t="str">
        <f>IF(AND(K6845&lt;&gt;"Match of the Day",K6845&lt;&gt;"Match of the Day 2",K6845&lt;&gt;"Match of the Day Repeat"),"",1+MAX($AJ$10:AJ6844))</f>
        <v/>
      </c>
    </row>
    <row r="6846" spans="34:36" x14ac:dyDescent="0.35">
      <c r="AH6846" s="16" t="str">
        <f>IF(AND(B6846="Premier League",E6846="Live"),_xlfn.XLOOKUP(_xlfn.TEXTJOIN(" vs ",,C6846:D6846),Calendar!G:G,Calendar!B:B),IF(AND(B6846="Premier League",E6846="Highlights"),_xlfn.XLOOKUP(H6846,Calendar!O:O,Calendar!N:N,,-1),""))</f>
        <v/>
      </c>
      <c r="AI6846" s="61" t="str">
        <f>IF(AND(AH6846&lt;&gt;"",E6846="Live"),_xlfn.XLOOKUP(_xlfn.TEXTJOIN(" vs ",,C6846:D6846),Calendar!G:G,Calendar!K:K),"")</f>
        <v/>
      </c>
      <c r="AJ6846" s="61" t="str">
        <f>IF(AND(K6846&lt;&gt;"Match of the Day",K6846&lt;&gt;"Match of the Day 2",K6846&lt;&gt;"Match of the Day Repeat"),"",1+MAX($AJ$10:AJ6845))</f>
        <v/>
      </c>
    </row>
    <row r="6847" spans="34:36" x14ac:dyDescent="0.35">
      <c r="AH6847" s="16" t="str">
        <f>IF(AND(B6847="Premier League",E6847="Live"),_xlfn.XLOOKUP(_xlfn.TEXTJOIN(" vs ",,C6847:D6847),Calendar!G:G,Calendar!B:B),IF(AND(B6847="Premier League",E6847="Highlights"),_xlfn.XLOOKUP(H6847,Calendar!O:O,Calendar!N:N,,-1),""))</f>
        <v/>
      </c>
      <c r="AI6847" s="61" t="str">
        <f>IF(AND(AH6847&lt;&gt;"",E6847="Live"),_xlfn.XLOOKUP(_xlfn.TEXTJOIN(" vs ",,C6847:D6847),Calendar!G:G,Calendar!K:K),"")</f>
        <v/>
      </c>
      <c r="AJ6847" s="61" t="str">
        <f>IF(AND(K6847&lt;&gt;"Match of the Day",K6847&lt;&gt;"Match of the Day 2",K6847&lt;&gt;"Match of the Day Repeat"),"",1+MAX($AJ$10:AJ6846))</f>
        <v/>
      </c>
    </row>
    <row r="6848" spans="34:36" x14ac:dyDescent="0.35">
      <c r="AH6848" s="16" t="str">
        <f>IF(AND(B6848="Premier League",E6848="Live"),_xlfn.XLOOKUP(_xlfn.TEXTJOIN(" vs ",,C6848:D6848),Calendar!G:G,Calendar!B:B),IF(AND(B6848="Premier League",E6848="Highlights"),_xlfn.XLOOKUP(H6848,Calendar!O:O,Calendar!N:N,,-1),""))</f>
        <v/>
      </c>
      <c r="AI6848" s="61" t="str">
        <f>IF(AND(AH6848&lt;&gt;"",E6848="Live"),_xlfn.XLOOKUP(_xlfn.TEXTJOIN(" vs ",,C6848:D6848),Calendar!G:G,Calendar!K:K),"")</f>
        <v/>
      </c>
      <c r="AJ6848" s="61" t="str">
        <f>IF(AND(K6848&lt;&gt;"Match of the Day",K6848&lt;&gt;"Match of the Day 2",K6848&lt;&gt;"Match of the Day Repeat"),"",1+MAX($AJ$10:AJ6847))</f>
        <v/>
      </c>
    </row>
    <row r="6849" spans="34:36" x14ac:dyDescent="0.35">
      <c r="AH6849" s="16" t="str">
        <f>IF(AND(B6849="Premier League",E6849="Live"),_xlfn.XLOOKUP(_xlfn.TEXTJOIN(" vs ",,C6849:D6849),Calendar!G:G,Calendar!B:B),IF(AND(B6849="Premier League",E6849="Highlights"),_xlfn.XLOOKUP(H6849,Calendar!O:O,Calendar!N:N,,-1),""))</f>
        <v/>
      </c>
      <c r="AI6849" s="61" t="str">
        <f>IF(AND(AH6849&lt;&gt;"",E6849="Live"),_xlfn.XLOOKUP(_xlfn.TEXTJOIN(" vs ",,C6849:D6849),Calendar!G:G,Calendar!K:K),"")</f>
        <v/>
      </c>
      <c r="AJ6849" s="61" t="str">
        <f>IF(AND(K6849&lt;&gt;"Match of the Day",K6849&lt;&gt;"Match of the Day 2",K6849&lt;&gt;"Match of the Day Repeat"),"",1+MAX($AJ$10:AJ6848))</f>
        <v/>
      </c>
    </row>
    <row r="6850" spans="34:36" x14ac:dyDescent="0.35">
      <c r="AH6850" s="16" t="str">
        <f>IF(AND(B6850="Premier League",E6850="Live"),_xlfn.XLOOKUP(_xlfn.TEXTJOIN(" vs ",,C6850:D6850),Calendar!G:G,Calendar!B:B),IF(AND(B6850="Premier League",E6850="Highlights"),_xlfn.XLOOKUP(H6850,Calendar!O:O,Calendar!N:N,,-1),""))</f>
        <v/>
      </c>
      <c r="AI6850" s="61" t="str">
        <f>IF(AND(AH6850&lt;&gt;"",E6850="Live"),_xlfn.XLOOKUP(_xlfn.TEXTJOIN(" vs ",,C6850:D6850),Calendar!G:G,Calendar!K:K),"")</f>
        <v/>
      </c>
      <c r="AJ6850" s="61" t="str">
        <f>IF(AND(K6850&lt;&gt;"Match of the Day",K6850&lt;&gt;"Match of the Day 2",K6850&lt;&gt;"Match of the Day Repeat"),"",1+MAX($AJ$10:AJ6849))</f>
        <v/>
      </c>
    </row>
    <row r="6851" spans="34:36" x14ac:dyDescent="0.35">
      <c r="AH6851" s="16" t="str">
        <f>IF(AND(B6851="Premier League",E6851="Live"),_xlfn.XLOOKUP(_xlfn.TEXTJOIN(" vs ",,C6851:D6851),Calendar!G:G,Calendar!B:B),IF(AND(B6851="Premier League",E6851="Highlights"),_xlfn.XLOOKUP(H6851,Calendar!O:O,Calendar!N:N,,-1),""))</f>
        <v/>
      </c>
      <c r="AI6851" s="61" t="str">
        <f>IF(AND(AH6851&lt;&gt;"",E6851="Live"),_xlfn.XLOOKUP(_xlfn.TEXTJOIN(" vs ",,C6851:D6851),Calendar!G:G,Calendar!K:K),"")</f>
        <v/>
      </c>
      <c r="AJ6851" s="61" t="str">
        <f>IF(AND(K6851&lt;&gt;"Match of the Day",K6851&lt;&gt;"Match of the Day 2",K6851&lt;&gt;"Match of the Day Repeat"),"",1+MAX($AJ$10:AJ6850))</f>
        <v/>
      </c>
    </row>
    <row r="6852" spans="34:36" x14ac:dyDescent="0.35">
      <c r="AH6852" s="16" t="str">
        <f>IF(AND(B6852="Premier League",E6852="Live"),_xlfn.XLOOKUP(_xlfn.TEXTJOIN(" vs ",,C6852:D6852),Calendar!G:G,Calendar!B:B),IF(AND(B6852="Premier League",E6852="Highlights"),_xlfn.XLOOKUP(H6852,Calendar!O:O,Calendar!N:N,,-1),""))</f>
        <v/>
      </c>
      <c r="AI6852" s="61" t="str">
        <f>IF(AND(AH6852&lt;&gt;"",E6852="Live"),_xlfn.XLOOKUP(_xlfn.TEXTJOIN(" vs ",,C6852:D6852),Calendar!G:G,Calendar!K:K),"")</f>
        <v/>
      </c>
      <c r="AJ6852" s="61" t="str">
        <f>IF(AND(K6852&lt;&gt;"Match of the Day",K6852&lt;&gt;"Match of the Day 2",K6852&lt;&gt;"Match of the Day Repeat"),"",1+MAX($AJ$10:AJ6851))</f>
        <v/>
      </c>
    </row>
    <row r="6853" spans="34:36" x14ac:dyDescent="0.35">
      <c r="AH6853" s="16" t="str">
        <f>IF(AND(B6853="Premier League",E6853="Live"),_xlfn.XLOOKUP(_xlfn.TEXTJOIN(" vs ",,C6853:D6853),Calendar!G:G,Calendar!B:B),IF(AND(B6853="Premier League",E6853="Highlights"),_xlfn.XLOOKUP(H6853,Calendar!O:O,Calendar!N:N,,-1),""))</f>
        <v/>
      </c>
      <c r="AI6853" s="61" t="str">
        <f>IF(AND(AH6853&lt;&gt;"",E6853="Live"),_xlfn.XLOOKUP(_xlfn.TEXTJOIN(" vs ",,C6853:D6853),Calendar!G:G,Calendar!K:K),"")</f>
        <v/>
      </c>
      <c r="AJ6853" s="61" t="str">
        <f>IF(AND(K6853&lt;&gt;"Match of the Day",K6853&lt;&gt;"Match of the Day 2",K6853&lt;&gt;"Match of the Day Repeat"),"",1+MAX($AJ$10:AJ6852))</f>
        <v/>
      </c>
    </row>
    <row r="6854" spans="34:36" x14ac:dyDescent="0.35">
      <c r="AH6854" s="16" t="str">
        <f>IF(AND(B6854="Premier League",E6854="Live"),_xlfn.XLOOKUP(_xlfn.TEXTJOIN(" vs ",,C6854:D6854),Calendar!G:G,Calendar!B:B),IF(AND(B6854="Premier League",E6854="Highlights"),_xlfn.XLOOKUP(H6854,Calendar!O:O,Calendar!N:N,,-1),""))</f>
        <v/>
      </c>
      <c r="AI6854" s="61" t="str">
        <f>IF(AND(AH6854&lt;&gt;"",E6854="Live"),_xlfn.XLOOKUP(_xlfn.TEXTJOIN(" vs ",,C6854:D6854),Calendar!G:G,Calendar!K:K),"")</f>
        <v/>
      </c>
      <c r="AJ6854" s="61" t="str">
        <f>IF(AND(K6854&lt;&gt;"Match of the Day",K6854&lt;&gt;"Match of the Day 2",K6854&lt;&gt;"Match of the Day Repeat"),"",1+MAX($AJ$10:AJ6853))</f>
        <v/>
      </c>
    </row>
    <row r="6855" spans="34:36" x14ac:dyDescent="0.35">
      <c r="AH6855" s="16" t="str">
        <f>IF(AND(B6855="Premier League",E6855="Live"),_xlfn.XLOOKUP(_xlfn.TEXTJOIN(" vs ",,C6855:D6855),Calendar!G:G,Calendar!B:B),IF(AND(B6855="Premier League",E6855="Highlights"),_xlfn.XLOOKUP(H6855,Calendar!O:O,Calendar!N:N,,-1),""))</f>
        <v/>
      </c>
      <c r="AI6855" s="61" t="str">
        <f>IF(AND(AH6855&lt;&gt;"",E6855="Live"),_xlfn.XLOOKUP(_xlfn.TEXTJOIN(" vs ",,C6855:D6855),Calendar!G:G,Calendar!K:K),"")</f>
        <v/>
      </c>
      <c r="AJ6855" s="61" t="str">
        <f>IF(AND(K6855&lt;&gt;"Match of the Day",K6855&lt;&gt;"Match of the Day 2",K6855&lt;&gt;"Match of the Day Repeat"),"",1+MAX($AJ$10:AJ6854))</f>
        <v/>
      </c>
    </row>
    <row r="6856" spans="34:36" x14ac:dyDescent="0.35">
      <c r="AH6856" s="16" t="str">
        <f>IF(AND(B6856="Premier League",E6856="Live"),_xlfn.XLOOKUP(_xlfn.TEXTJOIN(" vs ",,C6856:D6856),Calendar!G:G,Calendar!B:B),IF(AND(B6856="Premier League",E6856="Highlights"),_xlfn.XLOOKUP(H6856,Calendar!O:O,Calendar!N:N,,-1),""))</f>
        <v/>
      </c>
      <c r="AI6856" s="61" t="str">
        <f>IF(AND(AH6856&lt;&gt;"",E6856="Live"),_xlfn.XLOOKUP(_xlfn.TEXTJOIN(" vs ",,C6856:D6856),Calendar!G:G,Calendar!K:K),"")</f>
        <v/>
      </c>
      <c r="AJ6856" s="61" t="str">
        <f>IF(AND(K6856&lt;&gt;"Match of the Day",K6856&lt;&gt;"Match of the Day 2",K6856&lt;&gt;"Match of the Day Repeat"),"",1+MAX($AJ$10:AJ6855))</f>
        <v/>
      </c>
    </row>
    <row r="6857" spans="34:36" x14ac:dyDescent="0.35">
      <c r="AH6857" s="16" t="str">
        <f>IF(AND(B6857="Premier League",E6857="Live"),_xlfn.XLOOKUP(_xlfn.TEXTJOIN(" vs ",,C6857:D6857),Calendar!G:G,Calendar!B:B),IF(AND(B6857="Premier League",E6857="Highlights"),_xlfn.XLOOKUP(H6857,Calendar!O:O,Calendar!N:N,,-1),""))</f>
        <v/>
      </c>
      <c r="AI6857" s="61" t="str">
        <f>IF(AND(AH6857&lt;&gt;"",E6857="Live"),_xlfn.XLOOKUP(_xlfn.TEXTJOIN(" vs ",,C6857:D6857),Calendar!G:G,Calendar!K:K),"")</f>
        <v/>
      </c>
      <c r="AJ6857" s="61" t="str">
        <f>IF(AND(K6857&lt;&gt;"Match of the Day",K6857&lt;&gt;"Match of the Day 2",K6857&lt;&gt;"Match of the Day Repeat"),"",1+MAX($AJ$10:AJ6856))</f>
        <v/>
      </c>
    </row>
    <row r="6858" spans="34:36" x14ac:dyDescent="0.35">
      <c r="AH6858" s="16" t="str">
        <f>IF(AND(B6858="Premier League",E6858="Live"),_xlfn.XLOOKUP(_xlfn.TEXTJOIN(" vs ",,C6858:D6858),Calendar!G:G,Calendar!B:B),IF(AND(B6858="Premier League",E6858="Highlights"),_xlfn.XLOOKUP(H6858,Calendar!O:O,Calendar!N:N,,-1),""))</f>
        <v/>
      </c>
      <c r="AI6858" s="61" t="str">
        <f>IF(AND(AH6858&lt;&gt;"",E6858="Live"),_xlfn.XLOOKUP(_xlfn.TEXTJOIN(" vs ",,C6858:D6858),Calendar!G:G,Calendar!K:K),"")</f>
        <v/>
      </c>
      <c r="AJ6858" s="61" t="str">
        <f>IF(AND(K6858&lt;&gt;"Match of the Day",K6858&lt;&gt;"Match of the Day 2",K6858&lt;&gt;"Match of the Day Repeat"),"",1+MAX($AJ$10:AJ6857))</f>
        <v/>
      </c>
    </row>
    <row r="6859" spans="34:36" x14ac:dyDescent="0.35">
      <c r="AH6859" s="16" t="str">
        <f>IF(AND(B6859="Premier League",E6859="Live"),_xlfn.XLOOKUP(_xlfn.TEXTJOIN(" vs ",,C6859:D6859),Calendar!G:G,Calendar!B:B),IF(AND(B6859="Premier League",E6859="Highlights"),_xlfn.XLOOKUP(H6859,Calendar!O:O,Calendar!N:N,,-1),""))</f>
        <v/>
      </c>
      <c r="AI6859" s="61" t="str">
        <f>IF(AND(AH6859&lt;&gt;"",E6859="Live"),_xlfn.XLOOKUP(_xlfn.TEXTJOIN(" vs ",,C6859:D6859),Calendar!G:G,Calendar!K:K),"")</f>
        <v/>
      </c>
      <c r="AJ6859" s="61" t="str">
        <f>IF(AND(K6859&lt;&gt;"Match of the Day",K6859&lt;&gt;"Match of the Day 2",K6859&lt;&gt;"Match of the Day Repeat"),"",1+MAX($AJ$10:AJ6858))</f>
        <v/>
      </c>
    </row>
    <row r="6860" spans="34:36" x14ac:dyDescent="0.35">
      <c r="AH6860" s="16" t="str">
        <f>IF(AND(B6860="Premier League",E6860="Live"),_xlfn.XLOOKUP(_xlfn.TEXTJOIN(" vs ",,C6860:D6860),Calendar!G:G,Calendar!B:B),IF(AND(B6860="Premier League",E6860="Highlights"),_xlfn.XLOOKUP(H6860,Calendar!O:O,Calendar!N:N,,-1),""))</f>
        <v/>
      </c>
      <c r="AI6860" s="61" t="str">
        <f>IF(AND(AH6860&lt;&gt;"",E6860="Live"),_xlfn.XLOOKUP(_xlfn.TEXTJOIN(" vs ",,C6860:D6860),Calendar!G:G,Calendar!K:K),"")</f>
        <v/>
      </c>
      <c r="AJ6860" s="61" t="str">
        <f>IF(AND(K6860&lt;&gt;"Match of the Day",K6860&lt;&gt;"Match of the Day 2",K6860&lt;&gt;"Match of the Day Repeat"),"",1+MAX($AJ$10:AJ6859))</f>
        <v/>
      </c>
    </row>
    <row r="6861" spans="34:36" x14ac:dyDescent="0.35">
      <c r="AH6861" s="16" t="str">
        <f>IF(AND(B6861="Premier League",E6861="Live"),_xlfn.XLOOKUP(_xlfn.TEXTJOIN(" vs ",,C6861:D6861),Calendar!G:G,Calendar!B:B),IF(AND(B6861="Premier League",E6861="Highlights"),_xlfn.XLOOKUP(H6861,Calendar!O:O,Calendar!N:N,,-1),""))</f>
        <v/>
      </c>
      <c r="AI6861" s="61" t="str">
        <f>IF(AND(AH6861&lt;&gt;"",E6861="Live"),_xlfn.XLOOKUP(_xlfn.TEXTJOIN(" vs ",,C6861:D6861),Calendar!G:G,Calendar!K:K),"")</f>
        <v/>
      </c>
      <c r="AJ6861" s="61" t="str">
        <f>IF(AND(K6861&lt;&gt;"Match of the Day",K6861&lt;&gt;"Match of the Day 2",K6861&lt;&gt;"Match of the Day Repeat"),"",1+MAX($AJ$10:AJ6860))</f>
        <v/>
      </c>
    </row>
    <row r="6862" spans="34:36" x14ac:dyDescent="0.35">
      <c r="AH6862" s="16" t="str">
        <f>IF(AND(B6862="Premier League",E6862="Live"),_xlfn.XLOOKUP(_xlfn.TEXTJOIN(" vs ",,C6862:D6862),Calendar!G:G,Calendar!B:B),IF(AND(B6862="Premier League",E6862="Highlights"),_xlfn.XLOOKUP(H6862,Calendar!O:O,Calendar!N:N,,-1),""))</f>
        <v/>
      </c>
      <c r="AI6862" s="61" t="str">
        <f>IF(AND(AH6862&lt;&gt;"",E6862="Live"),_xlfn.XLOOKUP(_xlfn.TEXTJOIN(" vs ",,C6862:D6862),Calendar!G:G,Calendar!K:K),"")</f>
        <v/>
      </c>
      <c r="AJ6862" s="61" t="str">
        <f>IF(AND(K6862&lt;&gt;"Match of the Day",K6862&lt;&gt;"Match of the Day 2",K6862&lt;&gt;"Match of the Day Repeat"),"",1+MAX($AJ$10:AJ6861))</f>
        <v/>
      </c>
    </row>
    <row r="6863" spans="34:36" x14ac:dyDescent="0.35">
      <c r="AH6863" s="16" t="str">
        <f>IF(AND(B6863="Premier League",E6863="Live"),_xlfn.XLOOKUP(_xlfn.TEXTJOIN(" vs ",,C6863:D6863),Calendar!G:G,Calendar!B:B),IF(AND(B6863="Premier League",E6863="Highlights"),_xlfn.XLOOKUP(H6863,Calendar!O:O,Calendar!N:N,,-1),""))</f>
        <v/>
      </c>
      <c r="AI6863" s="61" t="str">
        <f>IF(AND(AH6863&lt;&gt;"",E6863="Live"),_xlfn.XLOOKUP(_xlfn.TEXTJOIN(" vs ",,C6863:D6863),Calendar!G:G,Calendar!K:K),"")</f>
        <v/>
      </c>
      <c r="AJ6863" s="61" t="str">
        <f>IF(AND(K6863&lt;&gt;"Match of the Day",K6863&lt;&gt;"Match of the Day 2",K6863&lt;&gt;"Match of the Day Repeat"),"",1+MAX($AJ$10:AJ6862))</f>
        <v/>
      </c>
    </row>
    <row r="6864" spans="34:36" x14ac:dyDescent="0.35">
      <c r="AH6864" s="16" t="str">
        <f>IF(AND(B6864="Premier League",E6864="Live"),_xlfn.XLOOKUP(_xlfn.TEXTJOIN(" vs ",,C6864:D6864),Calendar!G:G,Calendar!B:B),IF(AND(B6864="Premier League",E6864="Highlights"),_xlfn.XLOOKUP(H6864,Calendar!O:O,Calendar!N:N,,-1),""))</f>
        <v/>
      </c>
      <c r="AI6864" s="61" t="str">
        <f>IF(AND(AH6864&lt;&gt;"",E6864="Live"),_xlfn.XLOOKUP(_xlfn.TEXTJOIN(" vs ",,C6864:D6864),Calendar!G:G,Calendar!K:K),"")</f>
        <v/>
      </c>
      <c r="AJ6864" s="61" t="str">
        <f>IF(AND(K6864&lt;&gt;"Match of the Day",K6864&lt;&gt;"Match of the Day 2",K6864&lt;&gt;"Match of the Day Repeat"),"",1+MAX($AJ$10:AJ6863))</f>
        <v/>
      </c>
    </row>
    <row r="6865" spans="34:36" x14ac:dyDescent="0.35">
      <c r="AH6865" s="16" t="str">
        <f>IF(AND(B6865="Premier League",E6865="Live"),_xlfn.XLOOKUP(_xlfn.TEXTJOIN(" vs ",,C6865:D6865),Calendar!G:G,Calendar!B:B),IF(AND(B6865="Premier League",E6865="Highlights"),_xlfn.XLOOKUP(H6865,Calendar!O:O,Calendar!N:N,,-1),""))</f>
        <v/>
      </c>
      <c r="AI6865" s="61" t="str">
        <f>IF(AND(AH6865&lt;&gt;"",E6865="Live"),_xlfn.XLOOKUP(_xlfn.TEXTJOIN(" vs ",,C6865:D6865),Calendar!G:G,Calendar!K:K),"")</f>
        <v/>
      </c>
      <c r="AJ6865" s="61" t="str">
        <f>IF(AND(K6865&lt;&gt;"Match of the Day",K6865&lt;&gt;"Match of the Day 2",K6865&lt;&gt;"Match of the Day Repeat"),"",1+MAX($AJ$10:AJ6864))</f>
        <v/>
      </c>
    </row>
    <row r="6866" spans="34:36" x14ac:dyDescent="0.35">
      <c r="AH6866" s="16" t="str">
        <f>IF(AND(B6866="Premier League",E6866="Live"),_xlfn.XLOOKUP(_xlfn.TEXTJOIN(" vs ",,C6866:D6866),Calendar!G:G,Calendar!B:B),IF(AND(B6866="Premier League",E6866="Highlights"),_xlfn.XLOOKUP(H6866,Calendar!O:O,Calendar!N:N,,-1),""))</f>
        <v/>
      </c>
      <c r="AI6866" s="61" t="str">
        <f>IF(AND(AH6866&lt;&gt;"",E6866="Live"),_xlfn.XLOOKUP(_xlfn.TEXTJOIN(" vs ",,C6866:D6866),Calendar!G:G,Calendar!K:K),"")</f>
        <v/>
      </c>
      <c r="AJ6866" s="61" t="str">
        <f>IF(AND(K6866&lt;&gt;"Match of the Day",K6866&lt;&gt;"Match of the Day 2",K6866&lt;&gt;"Match of the Day Repeat"),"",1+MAX($AJ$10:AJ6865))</f>
        <v/>
      </c>
    </row>
    <row r="6867" spans="34:36" x14ac:dyDescent="0.35">
      <c r="AH6867" s="16" t="str">
        <f>IF(AND(B6867="Premier League",E6867="Live"),_xlfn.XLOOKUP(_xlfn.TEXTJOIN(" vs ",,C6867:D6867),Calendar!G:G,Calendar!B:B),IF(AND(B6867="Premier League",E6867="Highlights"),_xlfn.XLOOKUP(H6867,Calendar!O:O,Calendar!N:N,,-1),""))</f>
        <v/>
      </c>
      <c r="AI6867" s="61" t="str">
        <f>IF(AND(AH6867&lt;&gt;"",E6867="Live"),_xlfn.XLOOKUP(_xlfn.TEXTJOIN(" vs ",,C6867:D6867),Calendar!G:G,Calendar!K:K),"")</f>
        <v/>
      </c>
      <c r="AJ6867" s="61" t="str">
        <f>IF(AND(K6867&lt;&gt;"Match of the Day",K6867&lt;&gt;"Match of the Day 2",K6867&lt;&gt;"Match of the Day Repeat"),"",1+MAX($AJ$10:AJ6866))</f>
        <v/>
      </c>
    </row>
    <row r="6868" spans="34:36" x14ac:dyDescent="0.35">
      <c r="AH6868" s="16" t="str">
        <f>IF(AND(B6868="Premier League",E6868="Live"),_xlfn.XLOOKUP(_xlfn.TEXTJOIN(" vs ",,C6868:D6868),Calendar!G:G,Calendar!B:B),IF(AND(B6868="Premier League",E6868="Highlights"),_xlfn.XLOOKUP(H6868,Calendar!O:O,Calendar!N:N,,-1),""))</f>
        <v/>
      </c>
      <c r="AI6868" s="61" t="str">
        <f>IF(AND(AH6868&lt;&gt;"",E6868="Live"),_xlfn.XLOOKUP(_xlfn.TEXTJOIN(" vs ",,C6868:D6868),Calendar!G:G,Calendar!K:K),"")</f>
        <v/>
      </c>
      <c r="AJ6868" s="61" t="str">
        <f>IF(AND(K6868&lt;&gt;"Match of the Day",K6868&lt;&gt;"Match of the Day 2",K6868&lt;&gt;"Match of the Day Repeat"),"",1+MAX($AJ$10:AJ6867))</f>
        <v/>
      </c>
    </row>
    <row r="6869" spans="34:36" x14ac:dyDescent="0.35">
      <c r="AH6869" s="16" t="str">
        <f>IF(AND(B6869="Premier League",E6869="Live"),_xlfn.XLOOKUP(_xlfn.TEXTJOIN(" vs ",,C6869:D6869),Calendar!G:G,Calendar!B:B),IF(AND(B6869="Premier League",E6869="Highlights"),_xlfn.XLOOKUP(H6869,Calendar!O:O,Calendar!N:N,,-1),""))</f>
        <v/>
      </c>
      <c r="AI6869" s="61" t="str">
        <f>IF(AND(AH6869&lt;&gt;"",E6869="Live"),_xlfn.XLOOKUP(_xlfn.TEXTJOIN(" vs ",,C6869:D6869),Calendar!G:G,Calendar!K:K),"")</f>
        <v/>
      </c>
      <c r="AJ6869" s="61" t="str">
        <f>IF(AND(K6869&lt;&gt;"Match of the Day",K6869&lt;&gt;"Match of the Day 2",K6869&lt;&gt;"Match of the Day Repeat"),"",1+MAX($AJ$10:AJ6868))</f>
        <v/>
      </c>
    </row>
    <row r="6870" spans="34:36" x14ac:dyDescent="0.35">
      <c r="AH6870" s="16" t="str">
        <f>IF(AND(B6870="Premier League",E6870="Live"),_xlfn.XLOOKUP(_xlfn.TEXTJOIN(" vs ",,C6870:D6870),Calendar!G:G,Calendar!B:B),IF(AND(B6870="Premier League",E6870="Highlights"),_xlfn.XLOOKUP(H6870,Calendar!O:O,Calendar!N:N,,-1),""))</f>
        <v/>
      </c>
      <c r="AI6870" s="61" t="str">
        <f>IF(AND(AH6870&lt;&gt;"",E6870="Live"),_xlfn.XLOOKUP(_xlfn.TEXTJOIN(" vs ",,C6870:D6870),Calendar!G:G,Calendar!K:K),"")</f>
        <v/>
      </c>
      <c r="AJ6870" s="61" t="str">
        <f>IF(AND(K6870&lt;&gt;"Match of the Day",K6870&lt;&gt;"Match of the Day 2",K6870&lt;&gt;"Match of the Day Repeat"),"",1+MAX($AJ$10:AJ6869))</f>
        <v/>
      </c>
    </row>
    <row r="6871" spans="34:36" x14ac:dyDescent="0.35">
      <c r="AH6871" s="16" t="str">
        <f>IF(AND(B6871="Premier League",E6871="Live"),_xlfn.XLOOKUP(_xlfn.TEXTJOIN(" vs ",,C6871:D6871),Calendar!G:G,Calendar!B:B),IF(AND(B6871="Premier League",E6871="Highlights"),_xlfn.XLOOKUP(H6871,Calendar!O:O,Calendar!N:N,,-1),""))</f>
        <v/>
      </c>
      <c r="AI6871" s="61" t="str">
        <f>IF(AND(AH6871&lt;&gt;"",E6871="Live"),_xlfn.XLOOKUP(_xlfn.TEXTJOIN(" vs ",,C6871:D6871),Calendar!G:G,Calendar!K:K),"")</f>
        <v/>
      </c>
      <c r="AJ6871" s="61" t="str">
        <f>IF(AND(K6871&lt;&gt;"Match of the Day",K6871&lt;&gt;"Match of the Day 2",K6871&lt;&gt;"Match of the Day Repeat"),"",1+MAX($AJ$10:AJ6870))</f>
        <v/>
      </c>
    </row>
    <row r="6872" spans="34:36" x14ac:dyDescent="0.35">
      <c r="AH6872" s="16" t="str">
        <f>IF(AND(B6872="Premier League",E6872="Live"),_xlfn.XLOOKUP(_xlfn.TEXTJOIN(" vs ",,C6872:D6872),Calendar!G:G,Calendar!B:B),IF(AND(B6872="Premier League",E6872="Highlights"),_xlfn.XLOOKUP(H6872,Calendar!O:O,Calendar!N:N,,-1),""))</f>
        <v/>
      </c>
      <c r="AI6872" s="61" t="str">
        <f>IF(AND(AH6872&lt;&gt;"",E6872="Live"),_xlfn.XLOOKUP(_xlfn.TEXTJOIN(" vs ",,C6872:D6872),Calendar!G:G,Calendar!K:K),"")</f>
        <v/>
      </c>
      <c r="AJ6872" s="61" t="str">
        <f>IF(AND(K6872&lt;&gt;"Match of the Day",K6872&lt;&gt;"Match of the Day 2",K6872&lt;&gt;"Match of the Day Repeat"),"",1+MAX($AJ$10:AJ6871))</f>
        <v/>
      </c>
    </row>
    <row r="6873" spans="34:36" x14ac:dyDescent="0.35">
      <c r="AH6873" s="16" t="str">
        <f>IF(AND(B6873="Premier League",E6873="Live"),_xlfn.XLOOKUP(_xlfn.TEXTJOIN(" vs ",,C6873:D6873),Calendar!G:G,Calendar!B:B),IF(AND(B6873="Premier League",E6873="Highlights"),_xlfn.XLOOKUP(H6873,Calendar!O:O,Calendar!N:N,,-1),""))</f>
        <v/>
      </c>
      <c r="AI6873" s="61" t="str">
        <f>IF(AND(AH6873&lt;&gt;"",E6873="Live"),_xlfn.XLOOKUP(_xlfn.TEXTJOIN(" vs ",,C6873:D6873),Calendar!G:G,Calendar!K:K),"")</f>
        <v/>
      </c>
      <c r="AJ6873" s="61" t="str">
        <f>IF(AND(K6873&lt;&gt;"Match of the Day",K6873&lt;&gt;"Match of the Day 2",K6873&lt;&gt;"Match of the Day Repeat"),"",1+MAX($AJ$10:AJ6872))</f>
        <v/>
      </c>
    </row>
    <row r="6874" spans="34:36" x14ac:dyDescent="0.35">
      <c r="AH6874" s="16" t="str">
        <f>IF(AND(B6874="Premier League",E6874="Live"),_xlfn.XLOOKUP(_xlfn.TEXTJOIN(" vs ",,C6874:D6874),Calendar!G:G,Calendar!B:B),IF(AND(B6874="Premier League",E6874="Highlights"),_xlfn.XLOOKUP(H6874,Calendar!O:O,Calendar!N:N,,-1),""))</f>
        <v/>
      </c>
      <c r="AI6874" s="61" t="str">
        <f>IF(AND(AH6874&lt;&gt;"",E6874="Live"),_xlfn.XLOOKUP(_xlfn.TEXTJOIN(" vs ",,C6874:D6874),Calendar!G:G,Calendar!K:K),"")</f>
        <v/>
      </c>
      <c r="AJ6874" s="61" t="str">
        <f>IF(AND(K6874&lt;&gt;"Match of the Day",K6874&lt;&gt;"Match of the Day 2",K6874&lt;&gt;"Match of the Day Repeat"),"",1+MAX($AJ$10:AJ6873))</f>
        <v/>
      </c>
    </row>
    <row r="6875" spans="34:36" x14ac:dyDescent="0.35">
      <c r="AH6875" s="16" t="str">
        <f>IF(AND(B6875="Premier League",E6875="Live"),_xlfn.XLOOKUP(_xlfn.TEXTJOIN(" vs ",,C6875:D6875),Calendar!G:G,Calendar!B:B),IF(AND(B6875="Premier League",E6875="Highlights"),_xlfn.XLOOKUP(H6875,Calendar!O:O,Calendar!N:N,,-1),""))</f>
        <v/>
      </c>
      <c r="AI6875" s="61" t="str">
        <f>IF(AND(AH6875&lt;&gt;"",E6875="Live"),_xlfn.XLOOKUP(_xlfn.TEXTJOIN(" vs ",,C6875:D6875),Calendar!G:G,Calendar!K:K),"")</f>
        <v/>
      </c>
      <c r="AJ6875" s="61" t="str">
        <f>IF(AND(K6875&lt;&gt;"Match of the Day",K6875&lt;&gt;"Match of the Day 2",K6875&lt;&gt;"Match of the Day Repeat"),"",1+MAX($AJ$10:AJ6874))</f>
        <v/>
      </c>
    </row>
    <row r="6876" spans="34:36" x14ac:dyDescent="0.35">
      <c r="AH6876" s="16" t="str">
        <f>IF(AND(B6876="Premier League",E6876="Live"),_xlfn.XLOOKUP(_xlfn.TEXTJOIN(" vs ",,C6876:D6876),Calendar!G:G,Calendar!B:B),IF(AND(B6876="Premier League",E6876="Highlights"),_xlfn.XLOOKUP(H6876,Calendar!O:O,Calendar!N:N,,-1),""))</f>
        <v/>
      </c>
      <c r="AI6876" s="61" t="str">
        <f>IF(AND(AH6876&lt;&gt;"",E6876="Live"),_xlfn.XLOOKUP(_xlfn.TEXTJOIN(" vs ",,C6876:D6876),Calendar!G:G,Calendar!K:K),"")</f>
        <v/>
      </c>
      <c r="AJ6876" s="61" t="str">
        <f>IF(AND(K6876&lt;&gt;"Match of the Day",K6876&lt;&gt;"Match of the Day 2",K6876&lt;&gt;"Match of the Day Repeat"),"",1+MAX($AJ$10:AJ6875))</f>
        <v/>
      </c>
    </row>
    <row r="6877" spans="34:36" x14ac:dyDescent="0.35">
      <c r="AH6877" s="16" t="str">
        <f>IF(AND(B6877="Premier League",E6877="Live"),_xlfn.XLOOKUP(_xlfn.TEXTJOIN(" vs ",,C6877:D6877),Calendar!G:G,Calendar!B:B),IF(AND(B6877="Premier League",E6877="Highlights"),_xlfn.XLOOKUP(H6877,Calendar!O:O,Calendar!N:N,,-1),""))</f>
        <v/>
      </c>
      <c r="AI6877" s="61" t="str">
        <f>IF(AND(AH6877&lt;&gt;"",E6877="Live"),_xlfn.XLOOKUP(_xlfn.TEXTJOIN(" vs ",,C6877:D6877),Calendar!G:G,Calendar!K:K),"")</f>
        <v/>
      </c>
      <c r="AJ6877" s="61" t="str">
        <f>IF(AND(K6877&lt;&gt;"Match of the Day",K6877&lt;&gt;"Match of the Day 2",K6877&lt;&gt;"Match of the Day Repeat"),"",1+MAX($AJ$10:AJ6876))</f>
        <v/>
      </c>
    </row>
    <row r="6878" spans="34:36" x14ac:dyDescent="0.35">
      <c r="AH6878" s="16" t="str">
        <f>IF(AND(B6878="Premier League",E6878="Live"),_xlfn.XLOOKUP(_xlfn.TEXTJOIN(" vs ",,C6878:D6878),Calendar!G:G,Calendar!B:B),IF(AND(B6878="Premier League",E6878="Highlights"),_xlfn.XLOOKUP(H6878,Calendar!O:O,Calendar!N:N,,-1),""))</f>
        <v/>
      </c>
      <c r="AI6878" s="61" t="str">
        <f>IF(AND(AH6878&lt;&gt;"",E6878="Live"),_xlfn.XLOOKUP(_xlfn.TEXTJOIN(" vs ",,C6878:D6878),Calendar!G:G,Calendar!K:K),"")</f>
        <v/>
      </c>
      <c r="AJ6878" s="61" t="str">
        <f>IF(AND(K6878&lt;&gt;"Match of the Day",K6878&lt;&gt;"Match of the Day 2",K6878&lt;&gt;"Match of the Day Repeat"),"",1+MAX($AJ$10:AJ6877))</f>
        <v/>
      </c>
    </row>
    <row r="6879" spans="34:36" x14ac:dyDescent="0.35">
      <c r="AH6879" s="16" t="str">
        <f>IF(AND(B6879="Premier League",E6879="Live"),_xlfn.XLOOKUP(_xlfn.TEXTJOIN(" vs ",,C6879:D6879),Calendar!G:G,Calendar!B:B),IF(AND(B6879="Premier League",E6879="Highlights"),_xlfn.XLOOKUP(H6879,Calendar!O:O,Calendar!N:N,,-1),""))</f>
        <v/>
      </c>
      <c r="AI6879" s="61" t="str">
        <f>IF(AND(AH6879&lt;&gt;"",E6879="Live"),_xlfn.XLOOKUP(_xlfn.TEXTJOIN(" vs ",,C6879:D6879),Calendar!G:G,Calendar!K:K),"")</f>
        <v/>
      </c>
      <c r="AJ6879" s="61" t="str">
        <f>IF(AND(K6879&lt;&gt;"Match of the Day",K6879&lt;&gt;"Match of the Day 2",K6879&lt;&gt;"Match of the Day Repeat"),"",1+MAX($AJ$10:AJ6878))</f>
        <v/>
      </c>
    </row>
    <row r="6880" spans="34:36" x14ac:dyDescent="0.35">
      <c r="AH6880" s="16" t="str">
        <f>IF(AND(B6880="Premier League",E6880="Live"),_xlfn.XLOOKUP(_xlfn.TEXTJOIN(" vs ",,C6880:D6880),Calendar!G:G,Calendar!B:B),IF(AND(B6880="Premier League",E6880="Highlights"),_xlfn.XLOOKUP(H6880,Calendar!O:O,Calendar!N:N,,-1),""))</f>
        <v/>
      </c>
      <c r="AI6880" s="61" t="str">
        <f>IF(AND(AH6880&lt;&gt;"",E6880="Live"),_xlfn.XLOOKUP(_xlfn.TEXTJOIN(" vs ",,C6880:D6880),Calendar!G:G,Calendar!K:K),"")</f>
        <v/>
      </c>
      <c r="AJ6880" s="61" t="str">
        <f>IF(AND(K6880&lt;&gt;"Match of the Day",K6880&lt;&gt;"Match of the Day 2",K6880&lt;&gt;"Match of the Day Repeat"),"",1+MAX($AJ$10:AJ6879))</f>
        <v/>
      </c>
    </row>
    <row r="6881" spans="34:36" x14ac:dyDescent="0.35">
      <c r="AH6881" s="16" t="str">
        <f>IF(AND(B6881="Premier League",E6881="Live"),_xlfn.XLOOKUP(_xlfn.TEXTJOIN(" vs ",,C6881:D6881),Calendar!G:G,Calendar!B:B),IF(AND(B6881="Premier League",E6881="Highlights"),_xlfn.XLOOKUP(H6881,Calendar!O:O,Calendar!N:N,,-1),""))</f>
        <v/>
      </c>
      <c r="AI6881" s="61" t="str">
        <f>IF(AND(AH6881&lt;&gt;"",E6881="Live"),_xlfn.XLOOKUP(_xlfn.TEXTJOIN(" vs ",,C6881:D6881),Calendar!G:G,Calendar!K:K),"")</f>
        <v/>
      </c>
      <c r="AJ6881" s="61" t="str">
        <f>IF(AND(K6881&lt;&gt;"Match of the Day",K6881&lt;&gt;"Match of the Day 2",K6881&lt;&gt;"Match of the Day Repeat"),"",1+MAX($AJ$10:AJ6880))</f>
        <v/>
      </c>
    </row>
    <row r="6882" spans="34:36" x14ac:dyDescent="0.35">
      <c r="AH6882" s="16" t="str">
        <f>IF(AND(B6882="Premier League",E6882="Live"),_xlfn.XLOOKUP(_xlfn.TEXTJOIN(" vs ",,C6882:D6882),Calendar!G:G,Calendar!B:B),IF(AND(B6882="Premier League",E6882="Highlights"),_xlfn.XLOOKUP(H6882,Calendar!O:O,Calendar!N:N,,-1),""))</f>
        <v/>
      </c>
      <c r="AI6882" s="61" t="str">
        <f>IF(AND(AH6882&lt;&gt;"",E6882="Live"),_xlfn.XLOOKUP(_xlfn.TEXTJOIN(" vs ",,C6882:D6882),Calendar!G:G,Calendar!K:K),"")</f>
        <v/>
      </c>
      <c r="AJ6882" s="61" t="str">
        <f>IF(AND(K6882&lt;&gt;"Match of the Day",K6882&lt;&gt;"Match of the Day 2",K6882&lt;&gt;"Match of the Day Repeat"),"",1+MAX($AJ$10:AJ6881))</f>
        <v/>
      </c>
    </row>
    <row r="6883" spans="34:36" x14ac:dyDescent="0.35">
      <c r="AH6883" s="16" t="str">
        <f>IF(AND(B6883="Premier League",E6883="Live"),_xlfn.XLOOKUP(_xlfn.TEXTJOIN(" vs ",,C6883:D6883),Calendar!G:G,Calendar!B:B),IF(AND(B6883="Premier League",E6883="Highlights"),_xlfn.XLOOKUP(H6883,Calendar!O:O,Calendar!N:N,,-1),""))</f>
        <v/>
      </c>
      <c r="AI6883" s="61" t="str">
        <f>IF(AND(AH6883&lt;&gt;"",E6883="Live"),_xlfn.XLOOKUP(_xlfn.TEXTJOIN(" vs ",,C6883:D6883),Calendar!G:G,Calendar!K:K),"")</f>
        <v/>
      </c>
      <c r="AJ6883" s="61" t="str">
        <f>IF(AND(K6883&lt;&gt;"Match of the Day",K6883&lt;&gt;"Match of the Day 2",K6883&lt;&gt;"Match of the Day Repeat"),"",1+MAX($AJ$10:AJ6882))</f>
        <v/>
      </c>
    </row>
    <row r="6884" spans="34:36" x14ac:dyDescent="0.35">
      <c r="AH6884" s="16" t="str">
        <f>IF(AND(B6884="Premier League",E6884="Live"),_xlfn.XLOOKUP(_xlfn.TEXTJOIN(" vs ",,C6884:D6884),Calendar!G:G,Calendar!B:B),IF(AND(B6884="Premier League",E6884="Highlights"),_xlfn.XLOOKUP(H6884,Calendar!O:O,Calendar!N:N,,-1),""))</f>
        <v/>
      </c>
      <c r="AI6884" s="61" t="str">
        <f>IF(AND(AH6884&lt;&gt;"",E6884="Live"),_xlfn.XLOOKUP(_xlfn.TEXTJOIN(" vs ",,C6884:D6884),Calendar!G:G,Calendar!K:K),"")</f>
        <v/>
      </c>
      <c r="AJ6884" s="61" t="str">
        <f>IF(AND(K6884&lt;&gt;"Match of the Day",K6884&lt;&gt;"Match of the Day 2",K6884&lt;&gt;"Match of the Day Repeat"),"",1+MAX($AJ$10:AJ6883))</f>
        <v/>
      </c>
    </row>
    <row r="6885" spans="34:36" x14ac:dyDescent="0.35">
      <c r="AH6885" s="16" t="str">
        <f>IF(AND(B6885="Premier League",E6885="Live"),_xlfn.XLOOKUP(_xlfn.TEXTJOIN(" vs ",,C6885:D6885),Calendar!G:G,Calendar!B:B),IF(AND(B6885="Premier League",E6885="Highlights"),_xlfn.XLOOKUP(H6885,Calendar!O:O,Calendar!N:N,,-1),""))</f>
        <v/>
      </c>
      <c r="AI6885" s="61" t="str">
        <f>IF(AND(AH6885&lt;&gt;"",E6885="Live"),_xlfn.XLOOKUP(_xlfn.TEXTJOIN(" vs ",,C6885:D6885),Calendar!G:G,Calendar!K:K),"")</f>
        <v/>
      </c>
      <c r="AJ6885" s="61" t="str">
        <f>IF(AND(K6885&lt;&gt;"Match of the Day",K6885&lt;&gt;"Match of the Day 2",K6885&lt;&gt;"Match of the Day Repeat"),"",1+MAX($AJ$10:AJ6884))</f>
        <v/>
      </c>
    </row>
    <row r="6886" spans="34:36" x14ac:dyDescent="0.35">
      <c r="AH6886" s="16" t="str">
        <f>IF(AND(B6886="Premier League",E6886="Live"),_xlfn.XLOOKUP(_xlfn.TEXTJOIN(" vs ",,C6886:D6886),Calendar!G:G,Calendar!B:B),IF(AND(B6886="Premier League",E6886="Highlights"),_xlfn.XLOOKUP(H6886,Calendar!O:O,Calendar!N:N,,-1),""))</f>
        <v/>
      </c>
      <c r="AI6886" s="61" t="str">
        <f>IF(AND(AH6886&lt;&gt;"",E6886="Live"),_xlfn.XLOOKUP(_xlfn.TEXTJOIN(" vs ",,C6886:D6886),Calendar!G:G,Calendar!K:K),"")</f>
        <v/>
      </c>
      <c r="AJ6886" s="61" t="str">
        <f>IF(AND(K6886&lt;&gt;"Match of the Day",K6886&lt;&gt;"Match of the Day 2",K6886&lt;&gt;"Match of the Day Repeat"),"",1+MAX($AJ$10:AJ6885))</f>
        <v/>
      </c>
    </row>
    <row r="6887" spans="34:36" x14ac:dyDescent="0.35">
      <c r="AH6887" s="16" t="str">
        <f>IF(AND(B6887="Premier League",E6887="Live"),_xlfn.XLOOKUP(_xlfn.TEXTJOIN(" vs ",,C6887:D6887),Calendar!G:G,Calendar!B:B),IF(AND(B6887="Premier League",E6887="Highlights"),_xlfn.XLOOKUP(H6887,Calendar!O:O,Calendar!N:N,,-1),""))</f>
        <v/>
      </c>
      <c r="AI6887" s="61" t="str">
        <f>IF(AND(AH6887&lt;&gt;"",E6887="Live"),_xlfn.XLOOKUP(_xlfn.TEXTJOIN(" vs ",,C6887:D6887),Calendar!G:G,Calendar!K:K),"")</f>
        <v/>
      </c>
      <c r="AJ6887" s="61" t="str">
        <f>IF(AND(K6887&lt;&gt;"Match of the Day",K6887&lt;&gt;"Match of the Day 2",K6887&lt;&gt;"Match of the Day Repeat"),"",1+MAX($AJ$10:AJ6886))</f>
        <v/>
      </c>
    </row>
    <row r="6888" spans="34:36" x14ac:dyDescent="0.35">
      <c r="AH6888" s="16" t="str">
        <f>IF(AND(B6888="Premier League",E6888="Live"),_xlfn.XLOOKUP(_xlfn.TEXTJOIN(" vs ",,C6888:D6888),Calendar!G:G,Calendar!B:B),IF(AND(B6888="Premier League",E6888="Highlights"),_xlfn.XLOOKUP(H6888,Calendar!O:O,Calendar!N:N,,-1),""))</f>
        <v/>
      </c>
      <c r="AI6888" s="61" t="str">
        <f>IF(AND(AH6888&lt;&gt;"",E6888="Live"),_xlfn.XLOOKUP(_xlfn.TEXTJOIN(" vs ",,C6888:D6888),Calendar!G:G,Calendar!K:K),"")</f>
        <v/>
      </c>
      <c r="AJ6888" s="61" t="str">
        <f>IF(AND(K6888&lt;&gt;"Match of the Day",K6888&lt;&gt;"Match of the Day 2",K6888&lt;&gt;"Match of the Day Repeat"),"",1+MAX($AJ$10:AJ6887))</f>
        <v/>
      </c>
    </row>
    <row r="6889" spans="34:36" x14ac:dyDescent="0.35">
      <c r="AH6889" s="16" t="str">
        <f>IF(AND(B6889="Premier League",E6889="Live"),_xlfn.XLOOKUP(_xlfn.TEXTJOIN(" vs ",,C6889:D6889),Calendar!G:G,Calendar!B:B),IF(AND(B6889="Premier League",E6889="Highlights"),_xlfn.XLOOKUP(H6889,Calendar!O:O,Calendar!N:N,,-1),""))</f>
        <v/>
      </c>
      <c r="AI6889" s="61" t="str">
        <f>IF(AND(AH6889&lt;&gt;"",E6889="Live"),_xlfn.XLOOKUP(_xlfn.TEXTJOIN(" vs ",,C6889:D6889),Calendar!G:G,Calendar!K:K),"")</f>
        <v/>
      </c>
      <c r="AJ6889" s="61" t="str">
        <f>IF(AND(K6889&lt;&gt;"Match of the Day",K6889&lt;&gt;"Match of the Day 2",K6889&lt;&gt;"Match of the Day Repeat"),"",1+MAX($AJ$10:AJ6888))</f>
        <v/>
      </c>
    </row>
    <row r="6890" spans="34:36" x14ac:dyDescent="0.35">
      <c r="AH6890" s="16" t="str">
        <f>IF(AND(B6890="Premier League",E6890="Live"),_xlfn.XLOOKUP(_xlfn.TEXTJOIN(" vs ",,C6890:D6890),Calendar!G:G,Calendar!B:B),IF(AND(B6890="Premier League",E6890="Highlights"),_xlfn.XLOOKUP(H6890,Calendar!O:O,Calendar!N:N,,-1),""))</f>
        <v/>
      </c>
      <c r="AI6890" s="61" t="str">
        <f>IF(AND(AH6890&lt;&gt;"",E6890="Live"),_xlfn.XLOOKUP(_xlfn.TEXTJOIN(" vs ",,C6890:D6890),Calendar!G:G,Calendar!K:K),"")</f>
        <v/>
      </c>
      <c r="AJ6890" s="61" t="str">
        <f>IF(AND(K6890&lt;&gt;"Match of the Day",K6890&lt;&gt;"Match of the Day 2",K6890&lt;&gt;"Match of the Day Repeat"),"",1+MAX($AJ$10:AJ6889))</f>
        <v/>
      </c>
    </row>
    <row r="6891" spans="34:36" x14ac:dyDescent="0.35">
      <c r="AH6891" s="16" t="str">
        <f>IF(AND(B6891="Premier League",E6891="Live"),_xlfn.XLOOKUP(_xlfn.TEXTJOIN(" vs ",,C6891:D6891),Calendar!G:G,Calendar!B:B),IF(AND(B6891="Premier League",E6891="Highlights"),_xlfn.XLOOKUP(H6891,Calendar!O:O,Calendar!N:N,,-1),""))</f>
        <v/>
      </c>
      <c r="AI6891" s="61" t="str">
        <f>IF(AND(AH6891&lt;&gt;"",E6891="Live"),_xlfn.XLOOKUP(_xlfn.TEXTJOIN(" vs ",,C6891:D6891),Calendar!G:G,Calendar!K:K),"")</f>
        <v/>
      </c>
      <c r="AJ6891" s="61" t="str">
        <f>IF(AND(K6891&lt;&gt;"Match of the Day",K6891&lt;&gt;"Match of the Day 2",K6891&lt;&gt;"Match of the Day Repeat"),"",1+MAX($AJ$10:AJ6890))</f>
        <v/>
      </c>
    </row>
    <row r="6892" spans="34:36" x14ac:dyDescent="0.35">
      <c r="AH6892" s="16" t="str">
        <f>IF(AND(B6892="Premier League",E6892="Live"),_xlfn.XLOOKUP(_xlfn.TEXTJOIN(" vs ",,C6892:D6892),Calendar!G:G,Calendar!B:B),IF(AND(B6892="Premier League",E6892="Highlights"),_xlfn.XLOOKUP(H6892,Calendar!O:O,Calendar!N:N,,-1),""))</f>
        <v/>
      </c>
      <c r="AI6892" s="61" t="str">
        <f>IF(AND(AH6892&lt;&gt;"",E6892="Live"),_xlfn.XLOOKUP(_xlfn.TEXTJOIN(" vs ",,C6892:D6892),Calendar!G:G,Calendar!K:K),"")</f>
        <v/>
      </c>
      <c r="AJ6892" s="61" t="str">
        <f>IF(AND(K6892&lt;&gt;"Match of the Day",K6892&lt;&gt;"Match of the Day 2",K6892&lt;&gt;"Match of the Day Repeat"),"",1+MAX($AJ$10:AJ6891))</f>
        <v/>
      </c>
    </row>
    <row r="6893" spans="34:36" x14ac:dyDescent="0.35">
      <c r="AH6893" s="16" t="str">
        <f>IF(AND(B6893="Premier League",E6893="Live"),_xlfn.XLOOKUP(_xlfn.TEXTJOIN(" vs ",,C6893:D6893),Calendar!G:G,Calendar!B:B),IF(AND(B6893="Premier League",E6893="Highlights"),_xlfn.XLOOKUP(H6893,Calendar!O:O,Calendar!N:N,,-1),""))</f>
        <v/>
      </c>
      <c r="AI6893" s="61" t="str">
        <f>IF(AND(AH6893&lt;&gt;"",E6893="Live"),_xlfn.XLOOKUP(_xlfn.TEXTJOIN(" vs ",,C6893:D6893),Calendar!G:G,Calendar!K:K),"")</f>
        <v/>
      </c>
      <c r="AJ6893" s="61" t="str">
        <f>IF(AND(K6893&lt;&gt;"Match of the Day",K6893&lt;&gt;"Match of the Day 2",K6893&lt;&gt;"Match of the Day Repeat"),"",1+MAX($AJ$10:AJ6892))</f>
        <v/>
      </c>
    </row>
    <row r="6894" spans="34:36" x14ac:dyDescent="0.35">
      <c r="AH6894" s="16" t="str">
        <f>IF(AND(B6894="Premier League",E6894="Live"),_xlfn.XLOOKUP(_xlfn.TEXTJOIN(" vs ",,C6894:D6894),Calendar!G:G,Calendar!B:B),IF(AND(B6894="Premier League",E6894="Highlights"),_xlfn.XLOOKUP(H6894,Calendar!O:O,Calendar!N:N,,-1),""))</f>
        <v/>
      </c>
      <c r="AI6894" s="61" t="str">
        <f>IF(AND(AH6894&lt;&gt;"",E6894="Live"),_xlfn.XLOOKUP(_xlfn.TEXTJOIN(" vs ",,C6894:D6894),Calendar!G:G,Calendar!K:K),"")</f>
        <v/>
      </c>
      <c r="AJ6894" s="61" t="str">
        <f>IF(AND(K6894&lt;&gt;"Match of the Day",K6894&lt;&gt;"Match of the Day 2",K6894&lt;&gt;"Match of the Day Repeat"),"",1+MAX($AJ$10:AJ6893))</f>
        <v/>
      </c>
    </row>
    <row r="6895" spans="34:36" x14ac:dyDescent="0.35">
      <c r="AH6895" s="16" t="str">
        <f>IF(AND(B6895="Premier League",E6895="Live"),_xlfn.XLOOKUP(_xlfn.TEXTJOIN(" vs ",,C6895:D6895),Calendar!G:G,Calendar!B:B),IF(AND(B6895="Premier League",E6895="Highlights"),_xlfn.XLOOKUP(H6895,Calendar!O:O,Calendar!N:N,,-1),""))</f>
        <v/>
      </c>
      <c r="AI6895" s="61" t="str">
        <f>IF(AND(AH6895&lt;&gt;"",E6895="Live"),_xlfn.XLOOKUP(_xlfn.TEXTJOIN(" vs ",,C6895:D6895),Calendar!G:G,Calendar!K:K),"")</f>
        <v/>
      </c>
      <c r="AJ6895" s="61" t="str">
        <f>IF(AND(K6895&lt;&gt;"Match of the Day",K6895&lt;&gt;"Match of the Day 2",K6895&lt;&gt;"Match of the Day Repeat"),"",1+MAX($AJ$10:AJ6894))</f>
        <v/>
      </c>
    </row>
    <row r="6896" spans="34:36" x14ac:dyDescent="0.35">
      <c r="AH6896" s="16" t="str">
        <f>IF(AND(B6896="Premier League",E6896="Live"),_xlfn.XLOOKUP(_xlfn.TEXTJOIN(" vs ",,C6896:D6896),Calendar!G:G,Calendar!B:B),IF(AND(B6896="Premier League",E6896="Highlights"),_xlfn.XLOOKUP(H6896,Calendar!O:O,Calendar!N:N,,-1),""))</f>
        <v/>
      </c>
      <c r="AI6896" s="61" t="str">
        <f>IF(AND(AH6896&lt;&gt;"",E6896="Live"),_xlfn.XLOOKUP(_xlfn.TEXTJOIN(" vs ",,C6896:D6896),Calendar!G:G,Calendar!K:K),"")</f>
        <v/>
      </c>
      <c r="AJ6896" s="61" t="str">
        <f>IF(AND(K6896&lt;&gt;"Match of the Day",K6896&lt;&gt;"Match of the Day 2",K6896&lt;&gt;"Match of the Day Repeat"),"",1+MAX($AJ$10:AJ6895))</f>
        <v/>
      </c>
    </row>
    <row r="6897" spans="34:36" x14ac:dyDescent="0.35">
      <c r="AH6897" s="16" t="str">
        <f>IF(AND(B6897="Premier League",E6897="Live"),_xlfn.XLOOKUP(_xlfn.TEXTJOIN(" vs ",,C6897:D6897),Calendar!G:G,Calendar!B:B),IF(AND(B6897="Premier League",E6897="Highlights"),_xlfn.XLOOKUP(H6897,Calendar!O:O,Calendar!N:N,,-1),""))</f>
        <v/>
      </c>
      <c r="AI6897" s="61" t="str">
        <f>IF(AND(AH6897&lt;&gt;"",E6897="Live"),_xlfn.XLOOKUP(_xlfn.TEXTJOIN(" vs ",,C6897:D6897),Calendar!G:G,Calendar!K:K),"")</f>
        <v/>
      </c>
      <c r="AJ6897" s="61" t="str">
        <f>IF(AND(K6897&lt;&gt;"Match of the Day",K6897&lt;&gt;"Match of the Day 2",K6897&lt;&gt;"Match of the Day Repeat"),"",1+MAX($AJ$10:AJ6896))</f>
        <v/>
      </c>
    </row>
    <row r="6898" spans="34:36" x14ac:dyDescent="0.35">
      <c r="AH6898" s="16" t="str">
        <f>IF(AND(B6898="Premier League",E6898="Live"),_xlfn.XLOOKUP(_xlfn.TEXTJOIN(" vs ",,C6898:D6898),Calendar!G:G,Calendar!B:B),IF(AND(B6898="Premier League",E6898="Highlights"),_xlfn.XLOOKUP(H6898,Calendar!O:O,Calendar!N:N,,-1),""))</f>
        <v/>
      </c>
      <c r="AI6898" s="61" t="str">
        <f>IF(AND(AH6898&lt;&gt;"",E6898="Live"),_xlfn.XLOOKUP(_xlfn.TEXTJOIN(" vs ",,C6898:D6898),Calendar!G:G,Calendar!K:K),"")</f>
        <v/>
      </c>
      <c r="AJ6898" s="61" t="str">
        <f>IF(AND(K6898&lt;&gt;"Match of the Day",K6898&lt;&gt;"Match of the Day 2",K6898&lt;&gt;"Match of the Day Repeat"),"",1+MAX($AJ$10:AJ6897))</f>
        <v/>
      </c>
    </row>
    <row r="6899" spans="34:36" x14ac:dyDescent="0.35">
      <c r="AH6899" s="16" t="str">
        <f>IF(AND(B6899="Premier League",E6899="Live"),_xlfn.XLOOKUP(_xlfn.TEXTJOIN(" vs ",,C6899:D6899),Calendar!G:G,Calendar!B:B),IF(AND(B6899="Premier League",E6899="Highlights"),_xlfn.XLOOKUP(H6899,Calendar!O:O,Calendar!N:N,,-1),""))</f>
        <v/>
      </c>
      <c r="AI6899" s="61" t="str">
        <f>IF(AND(AH6899&lt;&gt;"",E6899="Live"),_xlfn.XLOOKUP(_xlfn.TEXTJOIN(" vs ",,C6899:D6899),Calendar!G:G,Calendar!K:K),"")</f>
        <v/>
      </c>
      <c r="AJ6899" s="61" t="str">
        <f>IF(AND(K6899&lt;&gt;"Match of the Day",K6899&lt;&gt;"Match of the Day 2",K6899&lt;&gt;"Match of the Day Repeat"),"",1+MAX($AJ$10:AJ6898))</f>
        <v/>
      </c>
    </row>
    <row r="6900" spans="34:36" x14ac:dyDescent="0.35">
      <c r="AH6900" s="16" t="str">
        <f>IF(AND(B6900="Premier League",E6900="Live"),_xlfn.XLOOKUP(_xlfn.TEXTJOIN(" vs ",,C6900:D6900),Calendar!G:G,Calendar!B:B),IF(AND(B6900="Premier League",E6900="Highlights"),_xlfn.XLOOKUP(H6900,Calendar!O:O,Calendar!N:N,,-1),""))</f>
        <v/>
      </c>
      <c r="AI6900" s="61" t="str">
        <f>IF(AND(AH6900&lt;&gt;"",E6900="Live"),_xlfn.XLOOKUP(_xlfn.TEXTJOIN(" vs ",,C6900:D6900),Calendar!G:G,Calendar!K:K),"")</f>
        <v/>
      </c>
      <c r="AJ6900" s="61" t="str">
        <f>IF(AND(K6900&lt;&gt;"Match of the Day",K6900&lt;&gt;"Match of the Day 2",K6900&lt;&gt;"Match of the Day Repeat"),"",1+MAX($AJ$10:AJ6899))</f>
        <v/>
      </c>
    </row>
    <row r="6901" spans="34:36" x14ac:dyDescent="0.35">
      <c r="AH6901" s="16" t="str">
        <f>IF(AND(B6901="Premier League",E6901="Live"),_xlfn.XLOOKUP(_xlfn.TEXTJOIN(" vs ",,C6901:D6901),Calendar!G:G,Calendar!B:B),IF(AND(B6901="Premier League",E6901="Highlights"),_xlfn.XLOOKUP(H6901,Calendar!O:O,Calendar!N:N,,-1),""))</f>
        <v/>
      </c>
      <c r="AI6901" s="61" t="str">
        <f>IF(AND(AH6901&lt;&gt;"",E6901="Live"),_xlfn.XLOOKUP(_xlfn.TEXTJOIN(" vs ",,C6901:D6901),Calendar!G:G,Calendar!K:K),"")</f>
        <v/>
      </c>
      <c r="AJ6901" s="61" t="str">
        <f>IF(AND(K6901&lt;&gt;"Match of the Day",K6901&lt;&gt;"Match of the Day 2",K6901&lt;&gt;"Match of the Day Repeat"),"",1+MAX($AJ$10:AJ6900))</f>
        <v/>
      </c>
    </row>
    <row r="6902" spans="34:36" x14ac:dyDescent="0.35">
      <c r="AH6902" s="16" t="str">
        <f>IF(AND(B6902="Premier League",E6902="Live"),_xlfn.XLOOKUP(_xlfn.TEXTJOIN(" vs ",,C6902:D6902),Calendar!G:G,Calendar!B:B),IF(AND(B6902="Premier League",E6902="Highlights"),_xlfn.XLOOKUP(H6902,Calendar!O:O,Calendar!N:N,,-1),""))</f>
        <v/>
      </c>
      <c r="AI6902" s="61" t="str">
        <f>IF(AND(AH6902&lt;&gt;"",E6902="Live"),_xlfn.XLOOKUP(_xlfn.TEXTJOIN(" vs ",,C6902:D6902),Calendar!G:G,Calendar!K:K),"")</f>
        <v/>
      </c>
      <c r="AJ6902" s="61" t="str">
        <f>IF(AND(K6902&lt;&gt;"Match of the Day",K6902&lt;&gt;"Match of the Day 2",K6902&lt;&gt;"Match of the Day Repeat"),"",1+MAX($AJ$10:AJ6901))</f>
        <v/>
      </c>
    </row>
    <row r="6903" spans="34:36" x14ac:dyDescent="0.35">
      <c r="AH6903" s="16" t="str">
        <f>IF(AND(B6903="Premier League",E6903="Live"),_xlfn.XLOOKUP(_xlfn.TEXTJOIN(" vs ",,C6903:D6903),Calendar!G:G,Calendar!B:B),IF(AND(B6903="Premier League",E6903="Highlights"),_xlfn.XLOOKUP(H6903,Calendar!O:O,Calendar!N:N,,-1),""))</f>
        <v/>
      </c>
      <c r="AI6903" s="61" t="str">
        <f>IF(AND(AH6903&lt;&gt;"",E6903="Live"),_xlfn.XLOOKUP(_xlfn.TEXTJOIN(" vs ",,C6903:D6903),Calendar!G:G,Calendar!K:K),"")</f>
        <v/>
      </c>
      <c r="AJ6903" s="61" t="str">
        <f>IF(AND(K6903&lt;&gt;"Match of the Day",K6903&lt;&gt;"Match of the Day 2",K6903&lt;&gt;"Match of the Day Repeat"),"",1+MAX($AJ$10:AJ6902))</f>
        <v/>
      </c>
    </row>
    <row r="6904" spans="34:36" x14ac:dyDescent="0.35">
      <c r="AH6904" s="16" t="str">
        <f>IF(AND(B6904="Premier League",E6904="Live"),_xlfn.XLOOKUP(_xlfn.TEXTJOIN(" vs ",,C6904:D6904),Calendar!G:G,Calendar!B:B),IF(AND(B6904="Premier League",E6904="Highlights"),_xlfn.XLOOKUP(H6904,Calendar!O:O,Calendar!N:N,,-1),""))</f>
        <v/>
      </c>
      <c r="AI6904" s="61" t="str">
        <f>IF(AND(AH6904&lt;&gt;"",E6904="Live"),_xlfn.XLOOKUP(_xlfn.TEXTJOIN(" vs ",,C6904:D6904),Calendar!G:G,Calendar!K:K),"")</f>
        <v/>
      </c>
      <c r="AJ6904" s="61" t="str">
        <f>IF(AND(K6904&lt;&gt;"Match of the Day",K6904&lt;&gt;"Match of the Day 2",K6904&lt;&gt;"Match of the Day Repeat"),"",1+MAX($AJ$10:AJ6903))</f>
        <v/>
      </c>
    </row>
    <row r="6905" spans="34:36" x14ac:dyDescent="0.35">
      <c r="AH6905" s="16" t="str">
        <f>IF(AND(B6905="Premier League",E6905="Live"),_xlfn.XLOOKUP(_xlfn.TEXTJOIN(" vs ",,C6905:D6905),Calendar!G:G,Calendar!B:B),IF(AND(B6905="Premier League",E6905="Highlights"),_xlfn.XLOOKUP(H6905,Calendar!O:O,Calendar!N:N,,-1),""))</f>
        <v/>
      </c>
      <c r="AI6905" s="61" t="str">
        <f>IF(AND(AH6905&lt;&gt;"",E6905="Live"),_xlfn.XLOOKUP(_xlfn.TEXTJOIN(" vs ",,C6905:D6905),Calendar!G:G,Calendar!K:K),"")</f>
        <v/>
      </c>
      <c r="AJ6905" s="61" t="str">
        <f>IF(AND(K6905&lt;&gt;"Match of the Day",K6905&lt;&gt;"Match of the Day 2",K6905&lt;&gt;"Match of the Day Repeat"),"",1+MAX($AJ$10:AJ6904))</f>
        <v/>
      </c>
    </row>
    <row r="6906" spans="34:36" x14ac:dyDescent="0.35">
      <c r="AH6906" s="16" t="str">
        <f>IF(AND(B6906="Premier League",E6906="Live"),_xlfn.XLOOKUP(_xlfn.TEXTJOIN(" vs ",,C6906:D6906),Calendar!G:G,Calendar!B:B),IF(AND(B6906="Premier League",E6906="Highlights"),_xlfn.XLOOKUP(H6906,Calendar!O:O,Calendar!N:N,,-1),""))</f>
        <v/>
      </c>
      <c r="AI6906" s="61" t="str">
        <f>IF(AND(AH6906&lt;&gt;"",E6906="Live"),_xlfn.XLOOKUP(_xlfn.TEXTJOIN(" vs ",,C6906:D6906),Calendar!G:G,Calendar!K:K),"")</f>
        <v/>
      </c>
      <c r="AJ6906" s="61" t="str">
        <f>IF(AND(K6906&lt;&gt;"Match of the Day",K6906&lt;&gt;"Match of the Day 2",K6906&lt;&gt;"Match of the Day Repeat"),"",1+MAX($AJ$10:AJ6905))</f>
        <v/>
      </c>
    </row>
    <row r="6907" spans="34:36" x14ac:dyDescent="0.35">
      <c r="AH6907" s="16" t="str">
        <f>IF(AND(B6907="Premier League",E6907="Live"),_xlfn.XLOOKUP(_xlfn.TEXTJOIN(" vs ",,C6907:D6907),Calendar!G:G,Calendar!B:B),IF(AND(B6907="Premier League",E6907="Highlights"),_xlfn.XLOOKUP(H6907,Calendar!O:O,Calendar!N:N,,-1),""))</f>
        <v/>
      </c>
      <c r="AI6907" s="61" t="str">
        <f>IF(AND(AH6907&lt;&gt;"",E6907="Live"),_xlfn.XLOOKUP(_xlfn.TEXTJOIN(" vs ",,C6907:D6907),Calendar!G:G,Calendar!K:K),"")</f>
        <v/>
      </c>
      <c r="AJ6907" s="61" t="str">
        <f>IF(AND(K6907&lt;&gt;"Match of the Day",K6907&lt;&gt;"Match of the Day 2",K6907&lt;&gt;"Match of the Day Repeat"),"",1+MAX($AJ$10:AJ6906))</f>
        <v/>
      </c>
    </row>
    <row r="6908" spans="34:36" x14ac:dyDescent="0.35">
      <c r="AH6908" s="16" t="str">
        <f>IF(AND(B6908="Premier League",E6908="Live"),_xlfn.XLOOKUP(_xlfn.TEXTJOIN(" vs ",,C6908:D6908),Calendar!G:G,Calendar!B:B),IF(AND(B6908="Premier League",E6908="Highlights"),_xlfn.XLOOKUP(H6908,Calendar!O:O,Calendar!N:N,,-1),""))</f>
        <v/>
      </c>
      <c r="AI6908" s="61" t="str">
        <f>IF(AND(AH6908&lt;&gt;"",E6908="Live"),_xlfn.XLOOKUP(_xlfn.TEXTJOIN(" vs ",,C6908:D6908),Calendar!G:G,Calendar!K:K),"")</f>
        <v/>
      </c>
      <c r="AJ6908" s="61" t="str">
        <f>IF(AND(K6908&lt;&gt;"Match of the Day",K6908&lt;&gt;"Match of the Day 2",K6908&lt;&gt;"Match of the Day Repeat"),"",1+MAX($AJ$10:AJ6907))</f>
        <v/>
      </c>
    </row>
    <row r="6909" spans="34:36" x14ac:dyDescent="0.35">
      <c r="AH6909" s="16" t="str">
        <f>IF(AND(B6909="Premier League",E6909="Live"),_xlfn.XLOOKUP(_xlfn.TEXTJOIN(" vs ",,C6909:D6909),Calendar!G:G,Calendar!B:B),IF(AND(B6909="Premier League",E6909="Highlights"),_xlfn.XLOOKUP(H6909,Calendar!O:O,Calendar!N:N,,-1),""))</f>
        <v/>
      </c>
      <c r="AI6909" s="61" t="str">
        <f>IF(AND(AH6909&lt;&gt;"",E6909="Live"),_xlfn.XLOOKUP(_xlfn.TEXTJOIN(" vs ",,C6909:D6909),Calendar!G:G,Calendar!K:K),"")</f>
        <v/>
      </c>
      <c r="AJ6909" s="61" t="str">
        <f>IF(AND(K6909&lt;&gt;"Match of the Day",K6909&lt;&gt;"Match of the Day 2",K6909&lt;&gt;"Match of the Day Repeat"),"",1+MAX($AJ$10:AJ6908))</f>
        <v/>
      </c>
    </row>
    <row r="6910" spans="34:36" x14ac:dyDescent="0.35">
      <c r="AH6910" s="16" t="str">
        <f>IF(AND(B6910="Premier League",E6910="Live"),_xlfn.XLOOKUP(_xlfn.TEXTJOIN(" vs ",,C6910:D6910),Calendar!G:G,Calendar!B:B),IF(AND(B6910="Premier League",E6910="Highlights"),_xlfn.XLOOKUP(H6910,Calendar!O:O,Calendar!N:N,,-1),""))</f>
        <v/>
      </c>
      <c r="AI6910" s="61" t="str">
        <f>IF(AND(AH6910&lt;&gt;"",E6910="Live"),_xlfn.XLOOKUP(_xlfn.TEXTJOIN(" vs ",,C6910:D6910),Calendar!G:G,Calendar!K:K),"")</f>
        <v/>
      </c>
      <c r="AJ6910" s="61" t="str">
        <f>IF(AND(K6910&lt;&gt;"Match of the Day",K6910&lt;&gt;"Match of the Day 2",K6910&lt;&gt;"Match of the Day Repeat"),"",1+MAX($AJ$10:AJ6909))</f>
        <v/>
      </c>
    </row>
    <row r="6911" spans="34:36" x14ac:dyDescent="0.35">
      <c r="AH6911" s="16" t="str">
        <f>IF(AND(B6911="Premier League",E6911="Live"),_xlfn.XLOOKUP(_xlfn.TEXTJOIN(" vs ",,C6911:D6911),Calendar!G:G,Calendar!B:B),IF(AND(B6911="Premier League",E6911="Highlights"),_xlfn.XLOOKUP(H6911,Calendar!O:O,Calendar!N:N,,-1),""))</f>
        <v/>
      </c>
      <c r="AI6911" s="61" t="str">
        <f>IF(AND(AH6911&lt;&gt;"",E6911="Live"),_xlfn.XLOOKUP(_xlfn.TEXTJOIN(" vs ",,C6911:D6911),Calendar!G:G,Calendar!K:K),"")</f>
        <v/>
      </c>
      <c r="AJ6911" s="61" t="str">
        <f>IF(AND(K6911&lt;&gt;"Match of the Day",K6911&lt;&gt;"Match of the Day 2",K6911&lt;&gt;"Match of the Day Repeat"),"",1+MAX($AJ$10:AJ6910))</f>
        <v/>
      </c>
    </row>
    <row r="6912" spans="34:36" x14ac:dyDescent="0.35">
      <c r="AH6912" s="16" t="str">
        <f>IF(AND(B6912="Premier League",E6912="Live"),_xlfn.XLOOKUP(_xlfn.TEXTJOIN(" vs ",,C6912:D6912),Calendar!G:G,Calendar!B:B),IF(AND(B6912="Premier League",E6912="Highlights"),_xlfn.XLOOKUP(H6912,Calendar!O:O,Calendar!N:N,,-1),""))</f>
        <v/>
      </c>
      <c r="AI6912" s="61" t="str">
        <f>IF(AND(AH6912&lt;&gt;"",E6912="Live"),_xlfn.XLOOKUP(_xlfn.TEXTJOIN(" vs ",,C6912:D6912),Calendar!G:G,Calendar!K:K),"")</f>
        <v/>
      </c>
      <c r="AJ6912" s="61" t="str">
        <f>IF(AND(K6912&lt;&gt;"Match of the Day",K6912&lt;&gt;"Match of the Day 2",K6912&lt;&gt;"Match of the Day Repeat"),"",1+MAX($AJ$10:AJ6911))</f>
        <v/>
      </c>
    </row>
    <row r="6913" spans="34:36" x14ac:dyDescent="0.35">
      <c r="AH6913" s="16" t="str">
        <f>IF(AND(B6913="Premier League",E6913="Live"),_xlfn.XLOOKUP(_xlfn.TEXTJOIN(" vs ",,C6913:D6913),Calendar!G:G,Calendar!B:B),IF(AND(B6913="Premier League",E6913="Highlights"),_xlfn.XLOOKUP(H6913,Calendar!O:O,Calendar!N:N,,-1),""))</f>
        <v/>
      </c>
      <c r="AI6913" s="61" t="str">
        <f>IF(AND(AH6913&lt;&gt;"",E6913="Live"),_xlfn.XLOOKUP(_xlfn.TEXTJOIN(" vs ",,C6913:D6913),Calendar!G:G,Calendar!K:K),"")</f>
        <v/>
      </c>
      <c r="AJ6913" s="61" t="str">
        <f>IF(AND(K6913&lt;&gt;"Match of the Day",K6913&lt;&gt;"Match of the Day 2",K6913&lt;&gt;"Match of the Day Repeat"),"",1+MAX($AJ$10:AJ6912))</f>
        <v/>
      </c>
    </row>
    <row r="6914" spans="34:36" x14ac:dyDescent="0.35">
      <c r="AH6914" s="16" t="str">
        <f>IF(AND(B6914="Premier League",E6914="Live"),_xlfn.XLOOKUP(_xlfn.TEXTJOIN(" vs ",,C6914:D6914),Calendar!G:G,Calendar!B:B),IF(AND(B6914="Premier League",E6914="Highlights"),_xlfn.XLOOKUP(H6914,Calendar!O:O,Calendar!N:N,,-1),""))</f>
        <v/>
      </c>
      <c r="AI6914" s="61" t="str">
        <f>IF(AND(AH6914&lt;&gt;"",E6914="Live"),_xlfn.XLOOKUP(_xlfn.TEXTJOIN(" vs ",,C6914:D6914),Calendar!G:G,Calendar!K:K),"")</f>
        <v/>
      </c>
      <c r="AJ6914" s="61" t="str">
        <f>IF(AND(K6914&lt;&gt;"Match of the Day",K6914&lt;&gt;"Match of the Day 2",K6914&lt;&gt;"Match of the Day Repeat"),"",1+MAX($AJ$10:AJ6913))</f>
        <v/>
      </c>
    </row>
    <row r="6915" spans="34:36" x14ac:dyDescent="0.35">
      <c r="AH6915" s="16" t="str">
        <f>IF(AND(B6915="Premier League",E6915="Live"),_xlfn.XLOOKUP(_xlfn.TEXTJOIN(" vs ",,C6915:D6915),Calendar!G:G,Calendar!B:B),IF(AND(B6915="Premier League",E6915="Highlights"),_xlfn.XLOOKUP(H6915,Calendar!O:O,Calendar!N:N,,-1),""))</f>
        <v/>
      </c>
      <c r="AI6915" s="61" t="str">
        <f>IF(AND(AH6915&lt;&gt;"",E6915="Live"),_xlfn.XLOOKUP(_xlfn.TEXTJOIN(" vs ",,C6915:D6915),Calendar!G:G,Calendar!K:K),"")</f>
        <v/>
      </c>
      <c r="AJ6915" s="61" t="str">
        <f>IF(AND(K6915&lt;&gt;"Match of the Day",K6915&lt;&gt;"Match of the Day 2",K6915&lt;&gt;"Match of the Day Repeat"),"",1+MAX($AJ$10:AJ6914))</f>
        <v/>
      </c>
    </row>
    <row r="6916" spans="34:36" x14ac:dyDescent="0.35">
      <c r="AH6916" s="16" t="str">
        <f>IF(AND(B6916="Premier League",E6916="Live"),_xlfn.XLOOKUP(_xlfn.TEXTJOIN(" vs ",,C6916:D6916),Calendar!G:G,Calendar!B:B),IF(AND(B6916="Premier League",E6916="Highlights"),_xlfn.XLOOKUP(H6916,Calendar!O:O,Calendar!N:N,,-1),""))</f>
        <v/>
      </c>
      <c r="AI6916" s="61" t="str">
        <f>IF(AND(AH6916&lt;&gt;"",E6916="Live"),_xlfn.XLOOKUP(_xlfn.TEXTJOIN(" vs ",,C6916:D6916),Calendar!G:G,Calendar!K:K),"")</f>
        <v/>
      </c>
      <c r="AJ6916" s="61" t="str">
        <f>IF(AND(K6916&lt;&gt;"Match of the Day",K6916&lt;&gt;"Match of the Day 2",K6916&lt;&gt;"Match of the Day Repeat"),"",1+MAX($AJ$10:AJ6915))</f>
        <v/>
      </c>
    </row>
    <row r="6917" spans="34:36" x14ac:dyDescent="0.35">
      <c r="AH6917" s="16" t="str">
        <f>IF(AND(B6917="Premier League",E6917="Live"),_xlfn.XLOOKUP(_xlfn.TEXTJOIN(" vs ",,C6917:D6917),Calendar!G:G,Calendar!B:B),IF(AND(B6917="Premier League",E6917="Highlights"),_xlfn.XLOOKUP(H6917,Calendar!O:O,Calendar!N:N,,-1),""))</f>
        <v/>
      </c>
      <c r="AI6917" s="61" t="str">
        <f>IF(AND(AH6917&lt;&gt;"",E6917="Live"),_xlfn.XLOOKUP(_xlfn.TEXTJOIN(" vs ",,C6917:D6917),Calendar!G:G,Calendar!K:K),"")</f>
        <v/>
      </c>
      <c r="AJ6917" s="61" t="str">
        <f>IF(AND(K6917&lt;&gt;"Match of the Day",K6917&lt;&gt;"Match of the Day 2",K6917&lt;&gt;"Match of the Day Repeat"),"",1+MAX($AJ$10:AJ6916))</f>
        <v/>
      </c>
    </row>
    <row r="6918" spans="34:36" x14ac:dyDescent="0.35">
      <c r="AH6918" s="16" t="str">
        <f>IF(AND(B6918="Premier League",E6918="Live"),_xlfn.XLOOKUP(_xlfn.TEXTJOIN(" vs ",,C6918:D6918),Calendar!G:G,Calendar!B:B),IF(AND(B6918="Premier League",E6918="Highlights"),_xlfn.XLOOKUP(H6918,Calendar!O:O,Calendar!N:N,,-1),""))</f>
        <v/>
      </c>
      <c r="AI6918" s="61" t="str">
        <f>IF(AND(AH6918&lt;&gt;"",E6918="Live"),_xlfn.XLOOKUP(_xlfn.TEXTJOIN(" vs ",,C6918:D6918),Calendar!G:G,Calendar!K:K),"")</f>
        <v/>
      </c>
      <c r="AJ6918" s="61" t="str">
        <f>IF(AND(K6918&lt;&gt;"Match of the Day",K6918&lt;&gt;"Match of the Day 2",K6918&lt;&gt;"Match of the Day Repeat"),"",1+MAX($AJ$10:AJ6917))</f>
        <v/>
      </c>
    </row>
    <row r="6919" spans="34:36" x14ac:dyDescent="0.35">
      <c r="AH6919" s="16" t="str">
        <f>IF(AND(B6919="Premier League",E6919="Live"),_xlfn.XLOOKUP(_xlfn.TEXTJOIN(" vs ",,C6919:D6919),Calendar!G:G,Calendar!B:B),IF(AND(B6919="Premier League",E6919="Highlights"),_xlfn.XLOOKUP(H6919,Calendar!O:O,Calendar!N:N,,-1),""))</f>
        <v/>
      </c>
      <c r="AI6919" s="61" t="str">
        <f>IF(AND(AH6919&lt;&gt;"",E6919="Live"),_xlfn.XLOOKUP(_xlfn.TEXTJOIN(" vs ",,C6919:D6919),Calendar!G:G,Calendar!K:K),"")</f>
        <v/>
      </c>
      <c r="AJ6919" s="61" t="str">
        <f>IF(AND(K6919&lt;&gt;"Match of the Day",K6919&lt;&gt;"Match of the Day 2",K6919&lt;&gt;"Match of the Day Repeat"),"",1+MAX($AJ$10:AJ6918))</f>
        <v/>
      </c>
    </row>
    <row r="6920" spans="34:36" x14ac:dyDescent="0.35">
      <c r="AH6920" s="16" t="str">
        <f>IF(AND(B6920="Premier League",E6920="Live"),_xlfn.XLOOKUP(_xlfn.TEXTJOIN(" vs ",,C6920:D6920),Calendar!G:G,Calendar!B:B),IF(AND(B6920="Premier League",E6920="Highlights"),_xlfn.XLOOKUP(H6920,Calendar!O:O,Calendar!N:N,,-1),""))</f>
        <v/>
      </c>
      <c r="AI6920" s="61" t="str">
        <f>IF(AND(AH6920&lt;&gt;"",E6920="Live"),_xlfn.XLOOKUP(_xlfn.TEXTJOIN(" vs ",,C6920:D6920),Calendar!G:G,Calendar!K:K),"")</f>
        <v/>
      </c>
      <c r="AJ6920" s="61" t="str">
        <f>IF(AND(K6920&lt;&gt;"Match of the Day",K6920&lt;&gt;"Match of the Day 2",K6920&lt;&gt;"Match of the Day Repeat"),"",1+MAX($AJ$10:AJ6919))</f>
        <v/>
      </c>
    </row>
    <row r="6921" spans="34:36" x14ac:dyDescent="0.35">
      <c r="AH6921" s="16" t="str">
        <f>IF(AND(B6921="Premier League",E6921="Live"),_xlfn.XLOOKUP(_xlfn.TEXTJOIN(" vs ",,C6921:D6921),Calendar!G:G,Calendar!B:B),IF(AND(B6921="Premier League",E6921="Highlights"),_xlfn.XLOOKUP(H6921,Calendar!O:O,Calendar!N:N,,-1),""))</f>
        <v/>
      </c>
      <c r="AI6921" s="61" t="str">
        <f>IF(AND(AH6921&lt;&gt;"",E6921="Live"),_xlfn.XLOOKUP(_xlfn.TEXTJOIN(" vs ",,C6921:D6921),Calendar!G:G,Calendar!K:K),"")</f>
        <v/>
      </c>
      <c r="AJ6921" s="61" t="str">
        <f>IF(AND(K6921&lt;&gt;"Match of the Day",K6921&lt;&gt;"Match of the Day 2",K6921&lt;&gt;"Match of the Day Repeat"),"",1+MAX($AJ$10:AJ6920))</f>
        <v/>
      </c>
    </row>
    <row r="6922" spans="34:36" x14ac:dyDescent="0.35">
      <c r="AH6922" s="16" t="str">
        <f>IF(AND(B6922="Premier League",E6922="Live"),_xlfn.XLOOKUP(_xlfn.TEXTJOIN(" vs ",,C6922:D6922),Calendar!G:G,Calendar!B:B),IF(AND(B6922="Premier League",E6922="Highlights"),_xlfn.XLOOKUP(H6922,Calendar!O:O,Calendar!N:N,,-1),""))</f>
        <v/>
      </c>
      <c r="AI6922" s="61" t="str">
        <f>IF(AND(AH6922&lt;&gt;"",E6922="Live"),_xlfn.XLOOKUP(_xlfn.TEXTJOIN(" vs ",,C6922:D6922),Calendar!G:G,Calendar!K:K),"")</f>
        <v/>
      </c>
      <c r="AJ6922" s="61" t="str">
        <f>IF(AND(K6922&lt;&gt;"Match of the Day",K6922&lt;&gt;"Match of the Day 2",K6922&lt;&gt;"Match of the Day Repeat"),"",1+MAX($AJ$10:AJ6921))</f>
        <v/>
      </c>
    </row>
    <row r="6923" spans="34:36" x14ac:dyDescent="0.35">
      <c r="AH6923" s="16" t="str">
        <f>IF(AND(B6923="Premier League",E6923="Live"),_xlfn.XLOOKUP(_xlfn.TEXTJOIN(" vs ",,C6923:D6923),Calendar!G:G,Calendar!B:B),IF(AND(B6923="Premier League",E6923="Highlights"),_xlfn.XLOOKUP(H6923,Calendar!O:O,Calendar!N:N,,-1),""))</f>
        <v/>
      </c>
      <c r="AI6923" s="61" t="str">
        <f>IF(AND(AH6923&lt;&gt;"",E6923="Live"),_xlfn.XLOOKUP(_xlfn.TEXTJOIN(" vs ",,C6923:D6923),Calendar!G:G,Calendar!K:K),"")</f>
        <v/>
      </c>
      <c r="AJ6923" s="61" t="str">
        <f>IF(AND(K6923&lt;&gt;"Match of the Day",K6923&lt;&gt;"Match of the Day 2",K6923&lt;&gt;"Match of the Day Repeat"),"",1+MAX($AJ$10:AJ6922))</f>
        <v/>
      </c>
    </row>
    <row r="6924" spans="34:36" x14ac:dyDescent="0.35">
      <c r="AH6924" s="16" t="str">
        <f>IF(AND(B6924="Premier League",E6924="Live"),_xlfn.XLOOKUP(_xlfn.TEXTJOIN(" vs ",,C6924:D6924),Calendar!G:G,Calendar!B:B),IF(AND(B6924="Premier League",E6924="Highlights"),_xlfn.XLOOKUP(H6924,Calendar!O:O,Calendar!N:N,,-1),""))</f>
        <v/>
      </c>
      <c r="AI6924" s="61" t="str">
        <f>IF(AND(AH6924&lt;&gt;"",E6924="Live"),_xlfn.XLOOKUP(_xlfn.TEXTJOIN(" vs ",,C6924:D6924),Calendar!G:G,Calendar!K:K),"")</f>
        <v/>
      </c>
      <c r="AJ6924" s="61" t="str">
        <f>IF(AND(K6924&lt;&gt;"Match of the Day",K6924&lt;&gt;"Match of the Day 2",K6924&lt;&gt;"Match of the Day Repeat"),"",1+MAX($AJ$10:AJ6923))</f>
        <v/>
      </c>
    </row>
    <row r="6925" spans="34:36" x14ac:dyDescent="0.35">
      <c r="AH6925" s="16" t="str">
        <f>IF(AND(B6925="Premier League",E6925="Live"),_xlfn.XLOOKUP(_xlfn.TEXTJOIN(" vs ",,C6925:D6925),Calendar!G:G,Calendar!B:B),IF(AND(B6925="Premier League",E6925="Highlights"),_xlfn.XLOOKUP(H6925,Calendar!O:O,Calendar!N:N,,-1),""))</f>
        <v/>
      </c>
      <c r="AI6925" s="61" t="str">
        <f>IF(AND(AH6925&lt;&gt;"",E6925="Live"),_xlfn.XLOOKUP(_xlfn.TEXTJOIN(" vs ",,C6925:D6925),Calendar!G:G,Calendar!K:K),"")</f>
        <v/>
      </c>
      <c r="AJ6925" s="61" t="str">
        <f>IF(AND(K6925&lt;&gt;"Match of the Day",K6925&lt;&gt;"Match of the Day 2",K6925&lt;&gt;"Match of the Day Repeat"),"",1+MAX($AJ$10:AJ6924))</f>
        <v/>
      </c>
    </row>
    <row r="6926" spans="34:36" x14ac:dyDescent="0.35">
      <c r="AH6926" s="16" t="str">
        <f>IF(AND(B6926="Premier League",E6926="Live"),_xlfn.XLOOKUP(_xlfn.TEXTJOIN(" vs ",,C6926:D6926),Calendar!G:G,Calendar!B:B),IF(AND(B6926="Premier League",E6926="Highlights"),_xlfn.XLOOKUP(H6926,Calendar!O:O,Calendar!N:N,,-1),""))</f>
        <v/>
      </c>
      <c r="AI6926" s="61" t="str">
        <f>IF(AND(AH6926&lt;&gt;"",E6926="Live"),_xlfn.XLOOKUP(_xlfn.TEXTJOIN(" vs ",,C6926:D6926),Calendar!G:G,Calendar!K:K),"")</f>
        <v/>
      </c>
      <c r="AJ6926" s="61" t="str">
        <f>IF(AND(K6926&lt;&gt;"Match of the Day",K6926&lt;&gt;"Match of the Day 2",K6926&lt;&gt;"Match of the Day Repeat"),"",1+MAX($AJ$10:AJ6925))</f>
        <v/>
      </c>
    </row>
    <row r="6927" spans="34:36" x14ac:dyDescent="0.35">
      <c r="AH6927" s="16" t="str">
        <f>IF(AND(B6927="Premier League",E6927="Live"),_xlfn.XLOOKUP(_xlfn.TEXTJOIN(" vs ",,C6927:D6927),Calendar!G:G,Calendar!B:B),IF(AND(B6927="Premier League",E6927="Highlights"),_xlfn.XLOOKUP(H6927,Calendar!O:O,Calendar!N:N,,-1),""))</f>
        <v/>
      </c>
      <c r="AI6927" s="61" t="str">
        <f>IF(AND(AH6927&lt;&gt;"",E6927="Live"),_xlfn.XLOOKUP(_xlfn.TEXTJOIN(" vs ",,C6927:D6927),Calendar!G:G,Calendar!K:K),"")</f>
        <v/>
      </c>
      <c r="AJ6927" s="61" t="str">
        <f>IF(AND(K6927&lt;&gt;"Match of the Day",K6927&lt;&gt;"Match of the Day 2",K6927&lt;&gt;"Match of the Day Repeat"),"",1+MAX($AJ$10:AJ6926))</f>
        <v/>
      </c>
    </row>
    <row r="6928" spans="34:36" x14ac:dyDescent="0.35">
      <c r="AH6928" s="16" t="str">
        <f>IF(AND(B6928="Premier League",E6928="Live"),_xlfn.XLOOKUP(_xlfn.TEXTJOIN(" vs ",,C6928:D6928),Calendar!G:G,Calendar!B:B),IF(AND(B6928="Premier League",E6928="Highlights"),_xlfn.XLOOKUP(H6928,Calendar!O:O,Calendar!N:N,,-1),""))</f>
        <v/>
      </c>
      <c r="AI6928" s="61" t="str">
        <f>IF(AND(AH6928&lt;&gt;"",E6928="Live"),_xlfn.XLOOKUP(_xlfn.TEXTJOIN(" vs ",,C6928:D6928),Calendar!G:G,Calendar!K:K),"")</f>
        <v/>
      </c>
      <c r="AJ6928" s="61" t="str">
        <f>IF(AND(K6928&lt;&gt;"Match of the Day",K6928&lt;&gt;"Match of the Day 2",K6928&lt;&gt;"Match of the Day Repeat"),"",1+MAX($AJ$10:AJ6927))</f>
        <v/>
      </c>
    </row>
    <row r="6929" spans="34:36" x14ac:dyDescent="0.35">
      <c r="AH6929" s="16" t="str">
        <f>IF(AND(B6929="Premier League",E6929="Live"),_xlfn.XLOOKUP(_xlfn.TEXTJOIN(" vs ",,C6929:D6929),Calendar!G:G,Calendar!B:B),IF(AND(B6929="Premier League",E6929="Highlights"),_xlfn.XLOOKUP(H6929,Calendar!O:O,Calendar!N:N,,-1),""))</f>
        <v/>
      </c>
      <c r="AI6929" s="61" t="str">
        <f>IF(AND(AH6929&lt;&gt;"",E6929="Live"),_xlfn.XLOOKUP(_xlfn.TEXTJOIN(" vs ",,C6929:D6929),Calendar!G:G,Calendar!K:K),"")</f>
        <v/>
      </c>
      <c r="AJ6929" s="61" t="str">
        <f>IF(AND(K6929&lt;&gt;"Match of the Day",K6929&lt;&gt;"Match of the Day 2",K6929&lt;&gt;"Match of the Day Repeat"),"",1+MAX($AJ$10:AJ6928))</f>
        <v/>
      </c>
    </row>
    <row r="6930" spans="34:36" x14ac:dyDescent="0.35">
      <c r="AH6930" s="16" t="str">
        <f>IF(AND(B6930="Premier League",E6930="Live"),_xlfn.XLOOKUP(_xlfn.TEXTJOIN(" vs ",,C6930:D6930),Calendar!G:G,Calendar!B:B),IF(AND(B6930="Premier League",E6930="Highlights"),_xlfn.XLOOKUP(H6930,Calendar!O:O,Calendar!N:N,,-1),""))</f>
        <v/>
      </c>
      <c r="AI6930" s="61" t="str">
        <f>IF(AND(AH6930&lt;&gt;"",E6930="Live"),_xlfn.XLOOKUP(_xlfn.TEXTJOIN(" vs ",,C6930:D6930),Calendar!G:G,Calendar!K:K),"")</f>
        <v/>
      </c>
      <c r="AJ6930" s="61" t="str">
        <f>IF(AND(K6930&lt;&gt;"Match of the Day",K6930&lt;&gt;"Match of the Day 2",K6930&lt;&gt;"Match of the Day Repeat"),"",1+MAX($AJ$10:AJ6929))</f>
        <v/>
      </c>
    </row>
    <row r="6931" spans="34:36" x14ac:dyDescent="0.35">
      <c r="AH6931" s="16" t="str">
        <f>IF(AND(B6931="Premier League",E6931="Live"),_xlfn.XLOOKUP(_xlfn.TEXTJOIN(" vs ",,C6931:D6931),Calendar!G:G,Calendar!B:B),IF(AND(B6931="Premier League",E6931="Highlights"),_xlfn.XLOOKUP(H6931,Calendar!O:O,Calendar!N:N,,-1),""))</f>
        <v/>
      </c>
      <c r="AI6931" s="61" t="str">
        <f>IF(AND(AH6931&lt;&gt;"",E6931="Live"),_xlfn.XLOOKUP(_xlfn.TEXTJOIN(" vs ",,C6931:D6931),Calendar!G:G,Calendar!K:K),"")</f>
        <v/>
      </c>
      <c r="AJ6931" s="61" t="str">
        <f>IF(AND(K6931&lt;&gt;"Match of the Day",K6931&lt;&gt;"Match of the Day 2",K6931&lt;&gt;"Match of the Day Repeat"),"",1+MAX($AJ$10:AJ6930))</f>
        <v/>
      </c>
    </row>
    <row r="6932" spans="34:36" x14ac:dyDescent="0.35">
      <c r="AH6932" s="16" t="str">
        <f>IF(AND(B6932="Premier League",E6932="Live"),_xlfn.XLOOKUP(_xlfn.TEXTJOIN(" vs ",,C6932:D6932),Calendar!G:G,Calendar!B:B),IF(AND(B6932="Premier League",E6932="Highlights"),_xlfn.XLOOKUP(H6932,Calendar!O:O,Calendar!N:N,,-1),""))</f>
        <v/>
      </c>
      <c r="AI6932" s="61" t="str">
        <f>IF(AND(AH6932&lt;&gt;"",E6932="Live"),_xlfn.XLOOKUP(_xlfn.TEXTJOIN(" vs ",,C6932:D6932),Calendar!G:G,Calendar!K:K),"")</f>
        <v/>
      </c>
      <c r="AJ6932" s="61" t="str">
        <f>IF(AND(K6932&lt;&gt;"Match of the Day",K6932&lt;&gt;"Match of the Day 2",K6932&lt;&gt;"Match of the Day Repeat"),"",1+MAX($AJ$10:AJ6931))</f>
        <v/>
      </c>
    </row>
    <row r="6933" spans="34:36" x14ac:dyDescent="0.35">
      <c r="AH6933" s="16" t="str">
        <f>IF(AND(B6933="Premier League",E6933="Live"),_xlfn.XLOOKUP(_xlfn.TEXTJOIN(" vs ",,C6933:D6933),Calendar!G:G,Calendar!B:B),IF(AND(B6933="Premier League",E6933="Highlights"),_xlfn.XLOOKUP(H6933,Calendar!O:O,Calendar!N:N,,-1),""))</f>
        <v/>
      </c>
      <c r="AI6933" s="61" t="str">
        <f>IF(AND(AH6933&lt;&gt;"",E6933="Live"),_xlfn.XLOOKUP(_xlfn.TEXTJOIN(" vs ",,C6933:D6933),Calendar!G:G,Calendar!K:K),"")</f>
        <v/>
      </c>
      <c r="AJ6933" s="61" t="str">
        <f>IF(AND(K6933&lt;&gt;"Match of the Day",K6933&lt;&gt;"Match of the Day 2",K6933&lt;&gt;"Match of the Day Repeat"),"",1+MAX($AJ$10:AJ6932))</f>
        <v/>
      </c>
    </row>
    <row r="6934" spans="34:36" x14ac:dyDescent="0.35">
      <c r="AH6934" s="16" t="str">
        <f>IF(AND(B6934="Premier League",E6934="Live"),_xlfn.XLOOKUP(_xlfn.TEXTJOIN(" vs ",,C6934:D6934),Calendar!G:G,Calendar!B:B),IF(AND(B6934="Premier League",E6934="Highlights"),_xlfn.XLOOKUP(H6934,Calendar!O:O,Calendar!N:N,,-1),""))</f>
        <v/>
      </c>
      <c r="AI6934" s="61" t="str">
        <f>IF(AND(AH6934&lt;&gt;"",E6934="Live"),_xlfn.XLOOKUP(_xlfn.TEXTJOIN(" vs ",,C6934:D6934),Calendar!G:G,Calendar!K:K),"")</f>
        <v/>
      </c>
      <c r="AJ6934" s="61" t="str">
        <f>IF(AND(K6934&lt;&gt;"Match of the Day",K6934&lt;&gt;"Match of the Day 2",K6934&lt;&gt;"Match of the Day Repeat"),"",1+MAX($AJ$10:AJ6933))</f>
        <v/>
      </c>
    </row>
    <row r="6935" spans="34:36" x14ac:dyDescent="0.35">
      <c r="AH6935" s="16" t="str">
        <f>IF(AND(B6935="Premier League",E6935="Live"),_xlfn.XLOOKUP(_xlfn.TEXTJOIN(" vs ",,C6935:D6935),Calendar!G:G,Calendar!B:B),IF(AND(B6935="Premier League",E6935="Highlights"),_xlfn.XLOOKUP(H6935,Calendar!O:O,Calendar!N:N,,-1),""))</f>
        <v/>
      </c>
      <c r="AI6935" s="61" t="str">
        <f>IF(AND(AH6935&lt;&gt;"",E6935="Live"),_xlfn.XLOOKUP(_xlfn.TEXTJOIN(" vs ",,C6935:D6935),Calendar!G:G,Calendar!K:K),"")</f>
        <v/>
      </c>
      <c r="AJ6935" s="61" t="str">
        <f>IF(AND(K6935&lt;&gt;"Match of the Day",K6935&lt;&gt;"Match of the Day 2",K6935&lt;&gt;"Match of the Day Repeat"),"",1+MAX($AJ$10:AJ6934))</f>
        <v/>
      </c>
    </row>
    <row r="6936" spans="34:36" x14ac:dyDescent="0.35">
      <c r="AH6936" s="16" t="str">
        <f>IF(AND(B6936="Premier League",E6936="Live"),_xlfn.XLOOKUP(_xlfn.TEXTJOIN(" vs ",,C6936:D6936),Calendar!G:G,Calendar!B:B),IF(AND(B6936="Premier League",E6936="Highlights"),_xlfn.XLOOKUP(H6936,Calendar!O:O,Calendar!N:N,,-1),""))</f>
        <v/>
      </c>
      <c r="AI6936" s="61" t="str">
        <f>IF(AND(AH6936&lt;&gt;"",E6936="Live"),_xlfn.XLOOKUP(_xlfn.TEXTJOIN(" vs ",,C6936:D6936),Calendar!G:G,Calendar!K:K),"")</f>
        <v/>
      </c>
      <c r="AJ6936" s="61" t="str">
        <f>IF(AND(K6936&lt;&gt;"Match of the Day",K6936&lt;&gt;"Match of the Day 2",K6936&lt;&gt;"Match of the Day Repeat"),"",1+MAX($AJ$10:AJ6935))</f>
        <v/>
      </c>
    </row>
    <row r="6937" spans="34:36" x14ac:dyDescent="0.35">
      <c r="AH6937" s="16" t="str">
        <f>IF(AND(B6937="Premier League",E6937="Live"),_xlfn.XLOOKUP(_xlfn.TEXTJOIN(" vs ",,C6937:D6937),Calendar!G:G,Calendar!B:B),IF(AND(B6937="Premier League",E6937="Highlights"),_xlfn.XLOOKUP(H6937,Calendar!O:O,Calendar!N:N,,-1),""))</f>
        <v/>
      </c>
      <c r="AI6937" s="61" t="str">
        <f>IF(AND(AH6937&lt;&gt;"",E6937="Live"),_xlfn.XLOOKUP(_xlfn.TEXTJOIN(" vs ",,C6937:D6937),Calendar!G:G,Calendar!K:K),"")</f>
        <v/>
      </c>
      <c r="AJ6937" s="61" t="str">
        <f>IF(AND(K6937&lt;&gt;"Match of the Day",K6937&lt;&gt;"Match of the Day 2",K6937&lt;&gt;"Match of the Day Repeat"),"",1+MAX($AJ$10:AJ6936))</f>
        <v/>
      </c>
    </row>
    <row r="6938" spans="34:36" x14ac:dyDescent="0.35">
      <c r="AH6938" s="16" t="str">
        <f>IF(AND(B6938="Premier League",E6938="Live"),_xlfn.XLOOKUP(_xlfn.TEXTJOIN(" vs ",,C6938:D6938),Calendar!G:G,Calendar!B:B),IF(AND(B6938="Premier League",E6938="Highlights"),_xlfn.XLOOKUP(H6938,Calendar!O:O,Calendar!N:N,,-1),""))</f>
        <v/>
      </c>
      <c r="AI6938" s="61" t="str">
        <f>IF(AND(AH6938&lt;&gt;"",E6938="Live"),_xlfn.XLOOKUP(_xlfn.TEXTJOIN(" vs ",,C6938:D6938),Calendar!G:G,Calendar!K:K),"")</f>
        <v/>
      </c>
      <c r="AJ6938" s="61" t="str">
        <f>IF(AND(K6938&lt;&gt;"Match of the Day",K6938&lt;&gt;"Match of the Day 2",K6938&lt;&gt;"Match of the Day Repeat"),"",1+MAX($AJ$10:AJ6937))</f>
        <v/>
      </c>
    </row>
    <row r="6939" spans="34:36" x14ac:dyDescent="0.35">
      <c r="AH6939" s="16" t="str">
        <f>IF(AND(B6939="Premier League",E6939="Live"),_xlfn.XLOOKUP(_xlfn.TEXTJOIN(" vs ",,C6939:D6939),Calendar!G:G,Calendar!B:B),IF(AND(B6939="Premier League",E6939="Highlights"),_xlfn.XLOOKUP(H6939,Calendar!O:O,Calendar!N:N,,-1),""))</f>
        <v/>
      </c>
      <c r="AI6939" s="61" t="str">
        <f>IF(AND(AH6939&lt;&gt;"",E6939="Live"),_xlfn.XLOOKUP(_xlfn.TEXTJOIN(" vs ",,C6939:D6939),Calendar!G:G,Calendar!K:K),"")</f>
        <v/>
      </c>
      <c r="AJ6939" s="61" t="str">
        <f>IF(AND(K6939&lt;&gt;"Match of the Day",K6939&lt;&gt;"Match of the Day 2",K6939&lt;&gt;"Match of the Day Repeat"),"",1+MAX($AJ$10:AJ6938))</f>
        <v/>
      </c>
    </row>
    <row r="6940" spans="34:36" x14ac:dyDescent="0.35">
      <c r="AH6940" s="16" t="str">
        <f>IF(AND(B6940="Premier League",E6940="Live"),_xlfn.XLOOKUP(_xlfn.TEXTJOIN(" vs ",,C6940:D6940),Calendar!G:G,Calendar!B:B),IF(AND(B6940="Premier League",E6940="Highlights"),_xlfn.XLOOKUP(H6940,Calendar!O:O,Calendar!N:N,,-1),""))</f>
        <v/>
      </c>
      <c r="AI6940" s="61" t="str">
        <f>IF(AND(AH6940&lt;&gt;"",E6940="Live"),_xlfn.XLOOKUP(_xlfn.TEXTJOIN(" vs ",,C6940:D6940),Calendar!G:G,Calendar!K:K),"")</f>
        <v/>
      </c>
      <c r="AJ6940" s="61" t="str">
        <f>IF(AND(K6940&lt;&gt;"Match of the Day",K6940&lt;&gt;"Match of the Day 2",K6940&lt;&gt;"Match of the Day Repeat"),"",1+MAX($AJ$10:AJ6939))</f>
        <v/>
      </c>
    </row>
    <row r="6941" spans="34:36" x14ac:dyDescent="0.35">
      <c r="AH6941" s="16" t="str">
        <f>IF(AND(B6941="Premier League",E6941="Live"),_xlfn.XLOOKUP(_xlfn.TEXTJOIN(" vs ",,C6941:D6941),Calendar!G:G,Calendar!B:B),IF(AND(B6941="Premier League",E6941="Highlights"),_xlfn.XLOOKUP(H6941,Calendar!O:O,Calendar!N:N,,-1),""))</f>
        <v/>
      </c>
      <c r="AI6941" s="61" t="str">
        <f>IF(AND(AH6941&lt;&gt;"",E6941="Live"),_xlfn.XLOOKUP(_xlfn.TEXTJOIN(" vs ",,C6941:D6941),Calendar!G:G,Calendar!K:K),"")</f>
        <v/>
      </c>
      <c r="AJ6941" s="61" t="str">
        <f>IF(AND(K6941&lt;&gt;"Match of the Day",K6941&lt;&gt;"Match of the Day 2",K6941&lt;&gt;"Match of the Day Repeat"),"",1+MAX($AJ$10:AJ6940))</f>
        <v/>
      </c>
    </row>
    <row r="6942" spans="34:36" x14ac:dyDescent="0.35">
      <c r="AH6942" s="16" t="str">
        <f>IF(AND(B6942="Premier League",E6942="Live"),_xlfn.XLOOKUP(_xlfn.TEXTJOIN(" vs ",,C6942:D6942),Calendar!G:G,Calendar!B:B),IF(AND(B6942="Premier League",E6942="Highlights"),_xlfn.XLOOKUP(H6942,Calendar!O:O,Calendar!N:N,,-1),""))</f>
        <v/>
      </c>
      <c r="AI6942" s="61" t="str">
        <f>IF(AND(AH6942&lt;&gt;"",E6942="Live"),_xlfn.XLOOKUP(_xlfn.TEXTJOIN(" vs ",,C6942:D6942),Calendar!G:G,Calendar!K:K),"")</f>
        <v/>
      </c>
      <c r="AJ6942" s="61" t="str">
        <f>IF(AND(K6942&lt;&gt;"Match of the Day",K6942&lt;&gt;"Match of the Day 2",K6942&lt;&gt;"Match of the Day Repeat"),"",1+MAX($AJ$10:AJ6941))</f>
        <v/>
      </c>
    </row>
    <row r="6943" spans="34:36" x14ac:dyDescent="0.35">
      <c r="AH6943" s="16" t="str">
        <f>IF(AND(B6943="Premier League",E6943="Live"),_xlfn.XLOOKUP(_xlfn.TEXTJOIN(" vs ",,C6943:D6943),Calendar!G:G,Calendar!B:B),IF(AND(B6943="Premier League",E6943="Highlights"),_xlfn.XLOOKUP(H6943,Calendar!O:O,Calendar!N:N,,-1),""))</f>
        <v/>
      </c>
      <c r="AI6943" s="61" t="str">
        <f>IF(AND(AH6943&lt;&gt;"",E6943="Live"),_xlfn.XLOOKUP(_xlfn.TEXTJOIN(" vs ",,C6943:D6943),Calendar!G:G,Calendar!K:K),"")</f>
        <v/>
      </c>
      <c r="AJ6943" s="61" t="str">
        <f>IF(AND(K6943&lt;&gt;"Match of the Day",K6943&lt;&gt;"Match of the Day 2",K6943&lt;&gt;"Match of the Day Repeat"),"",1+MAX($AJ$10:AJ6942))</f>
        <v/>
      </c>
    </row>
    <row r="6944" spans="34:36" x14ac:dyDescent="0.35">
      <c r="AH6944" s="16" t="str">
        <f>IF(AND(B6944="Premier League",E6944="Live"),_xlfn.XLOOKUP(_xlfn.TEXTJOIN(" vs ",,C6944:D6944),Calendar!G:G,Calendar!B:B),IF(AND(B6944="Premier League",E6944="Highlights"),_xlfn.XLOOKUP(H6944,Calendar!O:O,Calendar!N:N,,-1),""))</f>
        <v/>
      </c>
      <c r="AI6944" s="61" t="str">
        <f>IF(AND(AH6944&lt;&gt;"",E6944="Live"),_xlfn.XLOOKUP(_xlfn.TEXTJOIN(" vs ",,C6944:D6944),Calendar!G:G,Calendar!K:K),"")</f>
        <v/>
      </c>
      <c r="AJ6944" s="61" t="str">
        <f>IF(AND(K6944&lt;&gt;"Match of the Day",K6944&lt;&gt;"Match of the Day 2",K6944&lt;&gt;"Match of the Day Repeat"),"",1+MAX($AJ$10:AJ6943))</f>
        <v/>
      </c>
    </row>
    <row r="6945" spans="34:36" x14ac:dyDescent="0.35">
      <c r="AH6945" s="16" t="str">
        <f>IF(AND(B6945="Premier League",E6945="Live"),_xlfn.XLOOKUP(_xlfn.TEXTJOIN(" vs ",,C6945:D6945),Calendar!G:G,Calendar!B:B),IF(AND(B6945="Premier League",E6945="Highlights"),_xlfn.XLOOKUP(H6945,Calendar!O:O,Calendar!N:N,,-1),""))</f>
        <v/>
      </c>
      <c r="AI6945" s="61" t="str">
        <f>IF(AND(AH6945&lt;&gt;"",E6945="Live"),_xlfn.XLOOKUP(_xlfn.TEXTJOIN(" vs ",,C6945:D6945),Calendar!G:G,Calendar!K:K),"")</f>
        <v/>
      </c>
      <c r="AJ6945" s="61" t="str">
        <f>IF(AND(K6945&lt;&gt;"Match of the Day",K6945&lt;&gt;"Match of the Day 2",K6945&lt;&gt;"Match of the Day Repeat"),"",1+MAX($AJ$10:AJ6944))</f>
        <v/>
      </c>
    </row>
    <row r="6946" spans="34:36" x14ac:dyDescent="0.35">
      <c r="AH6946" s="16" t="str">
        <f>IF(AND(B6946="Premier League",E6946="Live"),_xlfn.XLOOKUP(_xlfn.TEXTJOIN(" vs ",,C6946:D6946),Calendar!G:G,Calendar!B:B),IF(AND(B6946="Premier League",E6946="Highlights"),_xlfn.XLOOKUP(H6946,Calendar!O:O,Calendar!N:N,,-1),""))</f>
        <v/>
      </c>
      <c r="AI6946" s="61" t="str">
        <f>IF(AND(AH6946&lt;&gt;"",E6946="Live"),_xlfn.XLOOKUP(_xlfn.TEXTJOIN(" vs ",,C6946:D6946),Calendar!G:G,Calendar!K:K),"")</f>
        <v/>
      </c>
      <c r="AJ6946" s="61" t="str">
        <f>IF(AND(K6946&lt;&gt;"Match of the Day",K6946&lt;&gt;"Match of the Day 2",K6946&lt;&gt;"Match of the Day Repeat"),"",1+MAX($AJ$10:AJ6945))</f>
        <v/>
      </c>
    </row>
    <row r="6947" spans="34:36" x14ac:dyDescent="0.35">
      <c r="AH6947" s="16" t="str">
        <f>IF(AND(B6947="Premier League",E6947="Live"),_xlfn.XLOOKUP(_xlfn.TEXTJOIN(" vs ",,C6947:D6947),Calendar!G:G,Calendar!B:B),IF(AND(B6947="Premier League",E6947="Highlights"),_xlfn.XLOOKUP(H6947,Calendar!O:O,Calendar!N:N,,-1),""))</f>
        <v/>
      </c>
      <c r="AI6947" s="61" t="str">
        <f>IF(AND(AH6947&lt;&gt;"",E6947="Live"),_xlfn.XLOOKUP(_xlfn.TEXTJOIN(" vs ",,C6947:D6947),Calendar!G:G,Calendar!K:K),"")</f>
        <v/>
      </c>
      <c r="AJ6947" s="61" t="str">
        <f>IF(AND(K6947&lt;&gt;"Match of the Day",K6947&lt;&gt;"Match of the Day 2",K6947&lt;&gt;"Match of the Day Repeat"),"",1+MAX($AJ$10:AJ6946))</f>
        <v/>
      </c>
    </row>
    <row r="6948" spans="34:36" x14ac:dyDescent="0.35">
      <c r="AH6948" s="16" t="str">
        <f>IF(AND(B6948="Premier League",E6948="Live"),_xlfn.XLOOKUP(_xlfn.TEXTJOIN(" vs ",,C6948:D6948),Calendar!G:G,Calendar!B:B),IF(AND(B6948="Premier League",E6948="Highlights"),_xlfn.XLOOKUP(H6948,Calendar!O:O,Calendar!N:N,,-1),""))</f>
        <v/>
      </c>
      <c r="AI6948" s="61" t="str">
        <f>IF(AND(AH6948&lt;&gt;"",E6948="Live"),_xlfn.XLOOKUP(_xlfn.TEXTJOIN(" vs ",,C6948:D6948),Calendar!G:G,Calendar!K:K),"")</f>
        <v/>
      </c>
      <c r="AJ6948" s="61" t="str">
        <f>IF(AND(K6948&lt;&gt;"Match of the Day",K6948&lt;&gt;"Match of the Day 2",K6948&lt;&gt;"Match of the Day Repeat"),"",1+MAX($AJ$10:AJ6947))</f>
        <v/>
      </c>
    </row>
    <row r="6949" spans="34:36" x14ac:dyDescent="0.35">
      <c r="AH6949" s="16" t="str">
        <f>IF(AND(B6949="Premier League",E6949="Live"),_xlfn.XLOOKUP(_xlfn.TEXTJOIN(" vs ",,C6949:D6949),Calendar!G:G,Calendar!B:B),IF(AND(B6949="Premier League",E6949="Highlights"),_xlfn.XLOOKUP(H6949,Calendar!O:O,Calendar!N:N,,-1),""))</f>
        <v/>
      </c>
      <c r="AI6949" s="61" t="str">
        <f>IF(AND(AH6949&lt;&gt;"",E6949="Live"),_xlfn.XLOOKUP(_xlfn.TEXTJOIN(" vs ",,C6949:D6949),Calendar!G:G,Calendar!K:K),"")</f>
        <v/>
      </c>
      <c r="AJ6949" s="61" t="str">
        <f>IF(AND(K6949&lt;&gt;"Match of the Day",K6949&lt;&gt;"Match of the Day 2",K6949&lt;&gt;"Match of the Day Repeat"),"",1+MAX($AJ$10:AJ6948))</f>
        <v/>
      </c>
    </row>
    <row r="6950" spans="34:36" x14ac:dyDescent="0.35">
      <c r="AH6950" s="16" t="str">
        <f>IF(AND(B6950="Premier League",E6950="Live"),_xlfn.XLOOKUP(_xlfn.TEXTJOIN(" vs ",,C6950:D6950),Calendar!G:G,Calendar!B:B),IF(AND(B6950="Premier League",E6950="Highlights"),_xlfn.XLOOKUP(H6950,Calendar!O:O,Calendar!N:N,,-1),""))</f>
        <v/>
      </c>
      <c r="AI6950" s="61" t="str">
        <f>IF(AND(AH6950&lt;&gt;"",E6950="Live"),_xlfn.XLOOKUP(_xlfn.TEXTJOIN(" vs ",,C6950:D6950),Calendar!G:G,Calendar!K:K),"")</f>
        <v/>
      </c>
      <c r="AJ6950" s="61" t="str">
        <f>IF(AND(K6950&lt;&gt;"Match of the Day",K6950&lt;&gt;"Match of the Day 2",K6950&lt;&gt;"Match of the Day Repeat"),"",1+MAX($AJ$10:AJ6949))</f>
        <v/>
      </c>
    </row>
    <row r="6951" spans="34:36" x14ac:dyDescent="0.35">
      <c r="AH6951" s="16" t="str">
        <f>IF(AND(B6951="Premier League",E6951="Live"),_xlfn.XLOOKUP(_xlfn.TEXTJOIN(" vs ",,C6951:D6951),Calendar!G:G,Calendar!B:B),IF(AND(B6951="Premier League",E6951="Highlights"),_xlfn.XLOOKUP(H6951,Calendar!O:O,Calendar!N:N,,-1),""))</f>
        <v/>
      </c>
      <c r="AI6951" s="61" t="str">
        <f>IF(AND(AH6951&lt;&gt;"",E6951="Live"),_xlfn.XLOOKUP(_xlfn.TEXTJOIN(" vs ",,C6951:D6951),Calendar!G:G,Calendar!K:K),"")</f>
        <v/>
      </c>
      <c r="AJ6951" s="61" t="str">
        <f>IF(AND(K6951&lt;&gt;"Match of the Day",K6951&lt;&gt;"Match of the Day 2",K6951&lt;&gt;"Match of the Day Repeat"),"",1+MAX($AJ$10:AJ6950))</f>
        <v/>
      </c>
    </row>
    <row r="6952" spans="34:36" x14ac:dyDescent="0.35">
      <c r="AH6952" s="16" t="str">
        <f>IF(AND(B6952="Premier League",E6952="Live"),_xlfn.XLOOKUP(_xlfn.TEXTJOIN(" vs ",,C6952:D6952),Calendar!G:G,Calendar!B:B),IF(AND(B6952="Premier League",E6952="Highlights"),_xlfn.XLOOKUP(H6952,Calendar!O:O,Calendar!N:N,,-1),""))</f>
        <v/>
      </c>
      <c r="AI6952" s="61" t="str">
        <f>IF(AND(AH6952&lt;&gt;"",E6952="Live"),_xlfn.XLOOKUP(_xlfn.TEXTJOIN(" vs ",,C6952:D6952),Calendar!G:G,Calendar!K:K),"")</f>
        <v/>
      </c>
      <c r="AJ6952" s="61" t="str">
        <f>IF(AND(K6952&lt;&gt;"Match of the Day",K6952&lt;&gt;"Match of the Day 2",K6952&lt;&gt;"Match of the Day Repeat"),"",1+MAX($AJ$10:AJ6951))</f>
        <v/>
      </c>
    </row>
    <row r="6953" spans="34:36" x14ac:dyDescent="0.35">
      <c r="AH6953" s="16" t="str">
        <f>IF(AND(B6953="Premier League",E6953="Live"),_xlfn.XLOOKUP(_xlfn.TEXTJOIN(" vs ",,C6953:D6953),Calendar!G:G,Calendar!B:B),IF(AND(B6953="Premier League",E6953="Highlights"),_xlfn.XLOOKUP(H6953,Calendar!O:O,Calendar!N:N,,-1),""))</f>
        <v/>
      </c>
      <c r="AI6953" s="61" t="str">
        <f>IF(AND(AH6953&lt;&gt;"",E6953="Live"),_xlfn.XLOOKUP(_xlfn.TEXTJOIN(" vs ",,C6953:D6953),Calendar!G:G,Calendar!K:K),"")</f>
        <v/>
      </c>
      <c r="AJ6953" s="61" t="str">
        <f>IF(AND(K6953&lt;&gt;"Match of the Day",K6953&lt;&gt;"Match of the Day 2",K6953&lt;&gt;"Match of the Day Repeat"),"",1+MAX($AJ$10:AJ6952))</f>
        <v/>
      </c>
    </row>
    <row r="6954" spans="34:36" x14ac:dyDescent="0.35">
      <c r="AH6954" s="16" t="str">
        <f>IF(AND(B6954="Premier League",E6954="Live"),_xlfn.XLOOKUP(_xlfn.TEXTJOIN(" vs ",,C6954:D6954),Calendar!G:G,Calendar!B:B),IF(AND(B6954="Premier League",E6954="Highlights"),_xlfn.XLOOKUP(H6954,Calendar!O:O,Calendar!N:N,,-1),""))</f>
        <v/>
      </c>
      <c r="AI6954" s="61" t="str">
        <f>IF(AND(AH6954&lt;&gt;"",E6954="Live"),_xlfn.XLOOKUP(_xlfn.TEXTJOIN(" vs ",,C6954:D6954),Calendar!G:G,Calendar!K:K),"")</f>
        <v/>
      </c>
      <c r="AJ6954" s="61" t="str">
        <f>IF(AND(K6954&lt;&gt;"Match of the Day",K6954&lt;&gt;"Match of the Day 2",K6954&lt;&gt;"Match of the Day Repeat"),"",1+MAX($AJ$10:AJ6953))</f>
        <v/>
      </c>
    </row>
    <row r="6955" spans="34:36" x14ac:dyDescent="0.35">
      <c r="AH6955" s="16" t="str">
        <f>IF(AND(B6955="Premier League",E6955="Live"),_xlfn.XLOOKUP(_xlfn.TEXTJOIN(" vs ",,C6955:D6955),Calendar!G:G,Calendar!B:B),IF(AND(B6955="Premier League",E6955="Highlights"),_xlfn.XLOOKUP(H6955,Calendar!O:O,Calendar!N:N,,-1),""))</f>
        <v/>
      </c>
      <c r="AI6955" s="61" t="str">
        <f>IF(AND(AH6955&lt;&gt;"",E6955="Live"),_xlfn.XLOOKUP(_xlfn.TEXTJOIN(" vs ",,C6955:D6955),Calendar!G:G,Calendar!K:K),"")</f>
        <v/>
      </c>
      <c r="AJ6955" s="61" t="str">
        <f>IF(AND(K6955&lt;&gt;"Match of the Day",K6955&lt;&gt;"Match of the Day 2",K6955&lt;&gt;"Match of the Day Repeat"),"",1+MAX($AJ$10:AJ6954))</f>
        <v/>
      </c>
    </row>
    <row r="6956" spans="34:36" x14ac:dyDescent="0.35">
      <c r="AH6956" s="16" t="str">
        <f>IF(AND(B6956="Premier League",E6956="Live"),_xlfn.XLOOKUP(_xlfn.TEXTJOIN(" vs ",,C6956:D6956),Calendar!G:G,Calendar!B:B),IF(AND(B6956="Premier League",E6956="Highlights"),_xlfn.XLOOKUP(H6956,Calendar!O:O,Calendar!N:N,,-1),""))</f>
        <v/>
      </c>
      <c r="AI6956" s="61" t="str">
        <f>IF(AND(AH6956&lt;&gt;"",E6956="Live"),_xlfn.XLOOKUP(_xlfn.TEXTJOIN(" vs ",,C6956:D6956),Calendar!G:G,Calendar!K:K),"")</f>
        <v/>
      </c>
      <c r="AJ6956" s="61" t="str">
        <f>IF(AND(K6956&lt;&gt;"Match of the Day",K6956&lt;&gt;"Match of the Day 2",K6956&lt;&gt;"Match of the Day Repeat"),"",1+MAX($AJ$10:AJ6955))</f>
        <v/>
      </c>
    </row>
    <row r="6957" spans="34:36" x14ac:dyDescent="0.35">
      <c r="AH6957" s="16" t="str">
        <f>IF(AND(B6957="Premier League",E6957="Live"),_xlfn.XLOOKUP(_xlfn.TEXTJOIN(" vs ",,C6957:D6957),Calendar!G:G,Calendar!B:B),IF(AND(B6957="Premier League",E6957="Highlights"),_xlfn.XLOOKUP(H6957,Calendar!O:O,Calendar!N:N,,-1),""))</f>
        <v/>
      </c>
      <c r="AI6957" s="61" t="str">
        <f>IF(AND(AH6957&lt;&gt;"",E6957="Live"),_xlfn.XLOOKUP(_xlfn.TEXTJOIN(" vs ",,C6957:D6957),Calendar!G:G,Calendar!K:K),"")</f>
        <v/>
      </c>
      <c r="AJ6957" s="61" t="str">
        <f>IF(AND(K6957&lt;&gt;"Match of the Day",K6957&lt;&gt;"Match of the Day 2",K6957&lt;&gt;"Match of the Day Repeat"),"",1+MAX($AJ$10:AJ6956))</f>
        <v/>
      </c>
    </row>
    <row r="6958" spans="34:36" x14ac:dyDescent="0.35">
      <c r="AH6958" s="16" t="str">
        <f>IF(AND(B6958="Premier League",E6958="Live"),_xlfn.XLOOKUP(_xlfn.TEXTJOIN(" vs ",,C6958:D6958),Calendar!G:G,Calendar!B:B),IF(AND(B6958="Premier League",E6958="Highlights"),_xlfn.XLOOKUP(H6958,Calendar!O:O,Calendar!N:N,,-1),""))</f>
        <v/>
      </c>
      <c r="AI6958" s="61" t="str">
        <f>IF(AND(AH6958&lt;&gt;"",E6958="Live"),_xlfn.XLOOKUP(_xlfn.TEXTJOIN(" vs ",,C6958:D6958),Calendar!G:G,Calendar!K:K),"")</f>
        <v/>
      </c>
      <c r="AJ6958" s="61" t="str">
        <f>IF(AND(K6958&lt;&gt;"Match of the Day",K6958&lt;&gt;"Match of the Day 2",K6958&lt;&gt;"Match of the Day Repeat"),"",1+MAX($AJ$10:AJ6957))</f>
        <v/>
      </c>
    </row>
    <row r="6959" spans="34:36" x14ac:dyDescent="0.35">
      <c r="AH6959" s="16" t="str">
        <f>IF(AND(B6959="Premier League",E6959="Live"),_xlfn.XLOOKUP(_xlfn.TEXTJOIN(" vs ",,C6959:D6959),Calendar!G:G,Calendar!B:B),IF(AND(B6959="Premier League",E6959="Highlights"),_xlfn.XLOOKUP(H6959,Calendar!O:O,Calendar!N:N,,-1),""))</f>
        <v/>
      </c>
      <c r="AI6959" s="61" t="str">
        <f>IF(AND(AH6959&lt;&gt;"",E6959="Live"),_xlfn.XLOOKUP(_xlfn.TEXTJOIN(" vs ",,C6959:D6959),Calendar!G:G,Calendar!K:K),"")</f>
        <v/>
      </c>
      <c r="AJ6959" s="61" t="str">
        <f>IF(AND(K6959&lt;&gt;"Match of the Day",K6959&lt;&gt;"Match of the Day 2",K6959&lt;&gt;"Match of the Day Repeat"),"",1+MAX($AJ$10:AJ6958))</f>
        <v/>
      </c>
    </row>
    <row r="6960" spans="34:36" x14ac:dyDescent="0.35">
      <c r="AH6960" s="16" t="str">
        <f>IF(AND(B6960="Premier League",E6960="Live"),_xlfn.XLOOKUP(_xlfn.TEXTJOIN(" vs ",,C6960:D6960),Calendar!G:G,Calendar!B:B),IF(AND(B6960="Premier League",E6960="Highlights"),_xlfn.XLOOKUP(H6960,Calendar!O:O,Calendar!N:N,,-1),""))</f>
        <v/>
      </c>
      <c r="AI6960" s="61" t="str">
        <f>IF(AND(AH6960&lt;&gt;"",E6960="Live"),_xlfn.XLOOKUP(_xlfn.TEXTJOIN(" vs ",,C6960:D6960),Calendar!G:G,Calendar!K:K),"")</f>
        <v/>
      </c>
      <c r="AJ6960" s="61" t="str">
        <f>IF(AND(K6960&lt;&gt;"Match of the Day",K6960&lt;&gt;"Match of the Day 2",K6960&lt;&gt;"Match of the Day Repeat"),"",1+MAX($AJ$10:AJ6959))</f>
        <v/>
      </c>
    </row>
    <row r="6961" spans="34:36" x14ac:dyDescent="0.35">
      <c r="AH6961" s="16" t="str">
        <f>IF(AND(B6961="Premier League",E6961="Live"),_xlfn.XLOOKUP(_xlfn.TEXTJOIN(" vs ",,C6961:D6961),Calendar!G:G,Calendar!B:B),IF(AND(B6961="Premier League",E6961="Highlights"),_xlfn.XLOOKUP(H6961,Calendar!O:O,Calendar!N:N,,-1),""))</f>
        <v/>
      </c>
      <c r="AI6961" s="61" t="str">
        <f>IF(AND(AH6961&lt;&gt;"",E6961="Live"),_xlfn.XLOOKUP(_xlfn.TEXTJOIN(" vs ",,C6961:D6961),Calendar!G:G,Calendar!K:K),"")</f>
        <v/>
      </c>
      <c r="AJ6961" s="61" t="str">
        <f>IF(AND(K6961&lt;&gt;"Match of the Day",K6961&lt;&gt;"Match of the Day 2",K6961&lt;&gt;"Match of the Day Repeat"),"",1+MAX($AJ$10:AJ6960))</f>
        <v/>
      </c>
    </row>
    <row r="6962" spans="34:36" x14ac:dyDescent="0.35">
      <c r="AH6962" s="16" t="str">
        <f>IF(AND(B6962="Premier League",E6962="Live"),_xlfn.XLOOKUP(_xlfn.TEXTJOIN(" vs ",,C6962:D6962),Calendar!G:G,Calendar!B:B),IF(AND(B6962="Premier League",E6962="Highlights"),_xlfn.XLOOKUP(H6962,Calendar!O:O,Calendar!N:N,,-1),""))</f>
        <v/>
      </c>
      <c r="AI6962" s="61" t="str">
        <f>IF(AND(AH6962&lt;&gt;"",E6962="Live"),_xlfn.XLOOKUP(_xlfn.TEXTJOIN(" vs ",,C6962:D6962),Calendar!G:G,Calendar!K:K),"")</f>
        <v/>
      </c>
      <c r="AJ6962" s="61" t="str">
        <f>IF(AND(K6962&lt;&gt;"Match of the Day",K6962&lt;&gt;"Match of the Day 2",K6962&lt;&gt;"Match of the Day Repeat"),"",1+MAX($AJ$10:AJ6961))</f>
        <v/>
      </c>
    </row>
    <row r="6963" spans="34:36" x14ac:dyDescent="0.35">
      <c r="AH6963" s="16" t="str">
        <f>IF(AND(B6963="Premier League",E6963="Live"),_xlfn.XLOOKUP(_xlfn.TEXTJOIN(" vs ",,C6963:D6963),Calendar!G:G,Calendar!B:B),IF(AND(B6963="Premier League",E6963="Highlights"),_xlfn.XLOOKUP(H6963,Calendar!O:O,Calendar!N:N,,-1),""))</f>
        <v/>
      </c>
      <c r="AI6963" s="61" t="str">
        <f>IF(AND(AH6963&lt;&gt;"",E6963="Live"),_xlfn.XLOOKUP(_xlfn.TEXTJOIN(" vs ",,C6963:D6963),Calendar!G:G,Calendar!K:K),"")</f>
        <v/>
      </c>
      <c r="AJ6963" s="61" t="str">
        <f>IF(AND(K6963&lt;&gt;"Match of the Day",K6963&lt;&gt;"Match of the Day 2",K6963&lt;&gt;"Match of the Day Repeat"),"",1+MAX($AJ$10:AJ6962))</f>
        <v/>
      </c>
    </row>
    <row r="6964" spans="34:36" x14ac:dyDescent="0.35">
      <c r="AH6964" s="16" t="str">
        <f>IF(AND(B6964="Premier League",E6964="Live"),_xlfn.XLOOKUP(_xlfn.TEXTJOIN(" vs ",,C6964:D6964),Calendar!G:G,Calendar!B:B),IF(AND(B6964="Premier League",E6964="Highlights"),_xlfn.XLOOKUP(H6964,Calendar!O:O,Calendar!N:N,,-1),""))</f>
        <v/>
      </c>
      <c r="AI6964" s="61" t="str">
        <f>IF(AND(AH6964&lt;&gt;"",E6964="Live"),_xlfn.XLOOKUP(_xlfn.TEXTJOIN(" vs ",,C6964:D6964),Calendar!G:G,Calendar!K:K),"")</f>
        <v/>
      </c>
      <c r="AJ6964" s="61" t="str">
        <f>IF(AND(K6964&lt;&gt;"Match of the Day",K6964&lt;&gt;"Match of the Day 2",K6964&lt;&gt;"Match of the Day Repeat"),"",1+MAX($AJ$10:AJ6963))</f>
        <v/>
      </c>
    </row>
    <row r="6965" spans="34:36" x14ac:dyDescent="0.35">
      <c r="AH6965" s="16" t="str">
        <f>IF(AND(B6965="Premier League",E6965="Live"),_xlfn.XLOOKUP(_xlfn.TEXTJOIN(" vs ",,C6965:D6965),Calendar!G:G,Calendar!B:B),IF(AND(B6965="Premier League",E6965="Highlights"),_xlfn.XLOOKUP(H6965,Calendar!O:O,Calendar!N:N,,-1),""))</f>
        <v/>
      </c>
      <c r="AI6965" s="61" t="str">
        <f>IF(AND(AH6965&lt;&gt;"",E6965="Live"),_xlfn.XLOOKUP(_xlfn.TEXTJOIN(" vs ",,C6965:D6965),Calendar!G:G,Calendar!K:K),"")</f>
        <v/>
      </c>
      <c r="AJ6965" s="61" t="str">
        <f>IF(AND(K6965&lt;&gt;"Match of the Day",K6965&lt;&gt;"Match of the Day 2",K6965&lt;&gt;"Match of the Day Repeat"),"",1+MAX($AJ$10:AJ6964))</f>
        <v/>
      </c>
    </row>
    <row r="6966" spans="34:36" x14ac:dyDescent="0.35">
      <c r="AH6966" s="16" t="str">
        <f>IF(AND(B6966="Premier League",E6966="Live"),_xlfn.XLOOKUP(_xlfn.TEXTJOIN(" vs ",,C6966:D6966),Calendar!G:G,Calendar!B:B),IF(AND(B6966="Premier League",E6966="Highlights"),_xlfn.XLOOKUP(H6966,Calendar!O:O,Calendar!N:N,,-1),""))</f>
        <v/>
      </c>
      <c r="AI6966" s="61" t="str">
        <f>IF(AND(AH6966&lt;&gt;"",E6966="Live"),_xlfn.XLOOKUP(_xlfn.TEXTJOIN(" vs ",,C6966:D6966),Calendar!G:G,Calendar!K:K),"")</f>
        <v/>
      </c>
      <c r="AJ6966" s="61" t="str">
        <f>IF(AND(K6966&lt;&gt;"Match of the Day",K6966&lt;&gt;"Match of the Day 2",K6966&lt;&gt;"Match of the Day Repeat"),"",1+MAX($AJ$10:AJ6965))</f>
        <v/>
      </c>
    </row>
    <row r="6967" spans="34:36" x14ac:dyDescent="0.35">
      <c r="AH6967" s="16" t="str">
        <f>IF(AND(B6967="Premier League",E6967="Live"),_xlfn.XLOOKUP(_xlfn.TEXTJOIN(" vs ",,C6967:D6967),Calendar!G:G,Calendar!B:B),IF(AND(B6967="Premier League",E6967="Highlights"),_xlfn.XLOOKUP(H6967,Calendar!O:O,Calendar!N:N,,-1),""))</f>
        <v/>
      </c>
      <c r="AI6967" s="61" t="str">
        <f>IF(AND(AH6967&lt;&gt;"",E6967="Live"),_xlfn.XLOOKUP(_xlfn.TEXTJOIN(" vs ",,C6967:D6967),Calendar!G:G,Calendar!K:K),"")</f>
        <v/>
      </c>
      <c r="AJ6967" s="61" t="str">
        <f>IF(AND(K6967&lt;&gt;"Match of the Day",K6967&lt;&gt;"Match of the Day 2",K6967&lt;&gt;"Match of the Day Repeat"),"",1+MAX($AJ$10:AJ6966))</f>
        <v/>
      </c>
    </row>
    <row r="6968" spans="34:36" x14ac:dyDescent="0.35">
      <c r="AH6968" s="16" t="str">
        <f>IF(AND(B6968="Premier League",E6968="Live"),_xlfn.XLOOKUP(_xlfn.TEXTJOIN(" vs ",,C6968:D6968),Calendar!G:G,Calendar!B:B),IF(AND(B6968="Premier League",E6968="Highlights"),_xlfn.XLOOKUP(H6968,Calendar!O:O,Calendar!N:N,,-1),""))</f>
        <v/>
      </c>
      <c r="AI6968" s="61" t="str">
        <f>IF(AND(AH6968&lt;&gt;"",E6968="Live"),_xlfn.XLOOKUP(_xlfn.TEXTJOIN(" vs ",,C6968:D6968),Calendar!G:G,Calendar!K:K),"")</f>
        <v/>
      </c>
      <c r="AJ6968" s="61" t="str">
        <f>IF(AND(K6968&lt;&gt;"Match of the Day",K6968&lt;&gt;"Match of the Day 2",K6968&lt;&gt;"Match of the Day Repeat"),"",1+MAX($AJ$10:AJ6967))</f>
        <v/>
      </c>
    </row>
    <row r="6969" spans="34:36" x14ac:dyDescent="0.35">
      <c r="AH6969" s="16" t="str">
        <f>IF(AND(B6969="Premier League",E6969="Live"),_xlfn.XLOOKUP(_xlfn.TEXTJOIN(" vs ",,C6969:D6969),Calendar!G:G,Calendar!B:B),IF(AND(B6969="Premier League",E6969="Highlights"),_xlfn.XLOOKUP(H6969,Calendar!O:O,Calendar!N:N,,-1),""))</f>
        <v/>
      </c>
      <c r="AI6969" s="61" t="str">
        <f>IF(AND(AH6969&lt;&gt;"",E6969="Live"),_xlfn.XLOOKUP(_xlfn.TEXTJOIN(" vs ",,C6969:D6969),Calendar!G:G,Calendar!K:K),"")</f>
        <v/>
      </c>
      <c r="AJ6969" s="61" t="str">
        <f>IF(AND(K6969&lt;&gt;"Match of the Day",K6969&lt;&gt;"Match of the Day 2",K6969&lt;&gt;"Match of the Day Repeat"),"",1+MAX($AJ$10:AJ6968))</f>
        <v/>
      </c>
    </row>
    <row r="6970" spans="34:36" x14ac:dyDescent="0.35">
      <c r="AH6970" s="16" t="str">
        <f>IF(AND(B6970="Premier League",E6970="Live"),_xlfn.XLOOKUP(_xlfn.TEXTJOIN(" vs ",,C6970:D6970),Calendar!G:G,Calendar!B:B),IF(AND(B6970="Premier League",E6970="Highlights"),_xlfn.XLOOKUP(H6970,Calendar!O:O,Calendar!N:N,,-1),""))</f>
        <v/>
      </c>
      <c r="AI6970" s="61" t="str">
        <f>IF(AND(AH6970&lt;&gt;"",E6970="Live"),_xlfn.XLOOKUP(_xlfn.TEXTJOIN(" vs ",,C6970:D6970),Calendar!G:G,Calendar!K:K),"")</f>
        <v/>
      </c>
      <c r="AJ6970" s="61" t="str">
        <f>IF(AND(K6970&lt;&gt;"Match of the Day",K6970&lt;&gt;"Match of the Day 2",K6970&lt;&gt;"Match of the Day Repeat"),"",1+MAX($AJ$10:AJ6969))</f>
        <v/>
      </c>
    </row>
    <row r="6971" spans="34:36" x14ac:dyDescent="0.35">
      <c r="AH6971" s="16" t="str">
        <f>IF(AND(B6971="Premier League",E6971="Live"),_xlfn.XLOOKUP(_xlfn.TEXTJOIN(" vs ",,C6971:D6971),Calendar!G:G,Calendar!B:B),IF(AND(B6971="Premier League",E6971="Highlights"),_xlfn.XLOOKUP(H6971,Calendar!O:O,Calendar!N:N,,-1),""))</f>
        <v/>
      </c>
      <c r="AI6971" s="61" t="str">
        <f>IF(AND(AH6971&lt;&gt;"",E6971="Live"),_xlfn.XLOOKUP(_xlfn.TEXTJOIN(" vs ",,C6971:D6971),Calendar!G:G,Calendar!K:K),"")</f>
        <v/>
      </c>
      <c r="AJ6971" s="61" t="str">
        <f>IF(AND(K6971&lt;&gt;"Match of the Day",K6971&lt;&gt;"Match of the Day 2",K6971&lt;&gt;"Match of the Day Repeat"),"",1+MAX($AJ$10:AJ6970))</f>
        <v/>
      </c>
    </row>
    <row r="6972" spans="34:36" x14ac:dyDescent="0.35">
      <c r="AH6972" s="16" t="str">
        <f>IF(AND(B6972="Premier League",E6972="Live"),_xlfn.XLOOKUP(_xlfn.TEXTJOIN(" vs ",,C6972:D6972),Calendar!G:G,Calendar!B:B),IF(AND(B6972="Premier League",E6972="Highlights"),_xlfn.XLOOKUP(H6972,Calendar!O:O,Calendar!N:N,,-1),""))</f>
        <v/>
      </c>
      <c r="AI6972" s="61" t="str">
        <f>IF(AND(AH6972&lt;&gt;"",E6972="Live"),_xlfn.XLOOKUP(_xlfn.TEXTJOIN(" vs ",,C6972:D6972),Calendar!G:G,Calendar!K:K),"")</f>
        <v/>
      </c>
      <c r="AJ6972" s="61" t="str">
        <f>IF(AND(K6972&lt;&gt;"Match of the Day",K6972&lt;&gt;"Match of the Day 2",K6972&lt;&gt;"Match of the Day Repeat"),"",1+MAX($AJ$10:AJ6971))</f>
        <v/>
      </c>
    </row>
    <row r="6973" spans="34:36" x14ac:dyDescent="0.35">
      <c r="AH6973" s="16" t="str">
        <f>IF(AND(B6973="Premier League",E6973="Live"),_xlfn.XLOOKUP(_xlfn.TEXTJOIN(" vs ",,C6973:D6973),Calendar!G:G,Calendar!B:B),IF(AND(B6973="Premier League",E6973="Highlights"),_xlfn.XLOOKUP(H6973,Calendar!O:O,Calendar!N:N,,-1),""))</f>
        <v/>
      </c>
      <c r="AI6973" s="61" t="str">
        <f>IF(AND(AH6973&lt;&gt;"",E6973="Live"),_xlfn.XLOOKUP(_xlfn.TEXTJOIN(" vs ",,C6973:D6973),Calendar!G:G,Calendar!K:K),"")</f>
        <v/>
      </c>
      <c r="AJ6973" s="61" t="str">
        <f>IF(AND(K6973&lt;&gt;"Match of the Day",K6973&lt;&gt;"Match of the Day 2",K6973&lt;&gt;"Match of the Day Repeat"),"",1+MAX($AJ$10:AJ6972))</f>
        <v/>
      </c>
    </row>
    <row r="6974" spans="34:36" x14ac:dyDescent="0.35">
      <c r="AH6974" s="16" t="str">
        <f>IF(AND(B6974="Premier League",E6974="Live"),_xlfn.XLOOKUP(_xlfn.TEXTJOIN(" vs ",,C6974:D6974),Calendar!G:G,Calendar!B:B),IF(AND(B6974="Premier League",E6974="Highlights"),_xlfn.XLOOKUP(H6974,Calendar!O:O,Calendar!N:N,,-1),""))</f>
        <v/>
      </c>
      <c r="AI6974" s="61" t="str">
        <f>IF(AND(AH6974&lt;&gt;"",E6974="Live"),_xlfn.XLOOKUP(_xlfn.TEXTJOIN(" vs ",,C6974:D6974),Calendar!G:G,Calendar!K:K),"")</f>
        <v/>
      </c>
      <c r="AJ6974" s="61" t="str">
        <f>IF(AND(K6974&lt;&gt;"Match of the Day",K6974&lt;&gt;"Match of the Day 2",K6974&lt;&gt;"Match of the Day Repeat"),"",1+MAX($AJ$10:AJ6973))</f>
        <v/>
      </c>
    </row>
    <row r="6975" spans="34:36" x14ac:dyDescent="0.35">
      <c r="AH6975" s="16" t="str">
        <f>IF(AND(B6975="Premier League",E6975="Live"),_xlfn.XLOOKUP(_xlfn.TEXTJOIN(" vs ",,C6975:D6975),Calendar!G:G,Calendar!B:B),IF(AND(B6975="Premier League",E6975="Highlights"),_xlfn.XLOOKUP(H6975,Calendar!O:O,Calendar!N:N,,-1),""))</f>
        <v/>
      </c>
      <c r="AI6975" s="61" t="str">
        <f>IF(AND(AH6975&lt;&gt;"",E6975="Live"),_xlfn.XLOOKUP(_xlfn.TEXTJOIN(" vs ",,C6975:D6975),Calendar!G:G,Calendar!K:K),"")</f>
        <v/>
      </c>
      <c r="AJ6975" s="61" t="str">
        <f>IF(AND(K6975&lt;&gt;"Match of the Day",K6975&lt;&gt;"Match of the Day 2",K6975&lt;&gt;"Match of the Day Repeat"),"",1+MAX($AJ$10:AJ6974))</f>
        <v/>
      </c>
    </row>
    <row r="6976" spans="34:36" x14ac:dyDescent="0.35">
      <c r="AH6976" s="16" t="str">
        <f>IF(AND(B6976="Premier League",E6976="Live"),_xlfn.XLOOKUP(_xlfn.TEXTJOIN(" vs ",,C6976:D6976),Calendar!G:G,Calendar!B:B),IF(AND(B6976="Premier League",E6976="Highlights"),_xlfn.XLOOKUP(H6976,Calendar!O:O,Calendar!N:N,,-1),""))</f>
        <v/>
      </c>
      <c r="AI6976" s="61" t="str">
        <f>IF(AND(AH6976&lt;&gt;"",E6976="Live"),_xlfn.XLOOKUP(_xlfn.TEXTJOIN(" vs ",,C6976:D6976),Calendar!G:G,Calendar!K:K),"")</f>
        <v/>
      </c>
      <c r="AJ6976" s="61" t="str">
        <f>IF(AND(K6976&lt;&gt;"Match of the Day",K6976&lt;&gt;"Match of the Day 2",K6976&lt;&gt;"Match of the Day Repeat"),"",1+MAX($AJ$10:AJ6975))</f>
        <v/>
      </c>
    </row>
    <row r="6977" spans="34:36" x14ac:dyDescent="0.35">
      <c r="AH6977" s="16" t="str">
        <f>IF(AND(B6977="Premier League",E6977="Live"),_xlfn.XLOOKUP(_xlfn.TEXTJOIN(" vs ",,C6977:D6977),Calendar!G:G,Calendar!B:B),IF(AND(B6977="Premier League",E6977="Highlights"),_xlfn.XLOOKUP(H6977,Calendar!O:O,Calendar!N:N,,-1),""))</f>
        <v/>
      </c>
      <c r="AI6977" s="61" t="str">
        <f>IF(AND(AH6977&lt;&gt;"",E6977="Live"),_xlfn.XLOOKUP(_xlfn.TEXTJOIN(" vs ",,C6977:D6977),Calendar!G:G,Calendar!K:K),"")</f>
        <v/>
      </c>
      <c r="AJ6977" s="61" t="str">
        <f>IF(AND(K6977&lt;&gt;"Match of the Day",K6977&lt;&gt;"Match of the Day 2",K6977&lt;&gt;"Match of the Day Repeat"),"",1+MAX($AJ$10:AJ6976))</f>
        <v/>
      </c>
    </row>
    <row r="6978" spans="34:36" x14ac:dyDescent="0.35">
      <c r="AH6978" s="16" t="str">
        <f>IF(AND(B6978="Premier League",E6978="Live"),_xlfn.XLOOKUP(_xlfn.TEXTJOIN(" vs ",,C6978:D6978),Calendar!G:G,Calendar!B:B),IF(AND(B6978="Premier League",E6978="Highlights"),_xlfn.XLOOKUP(H6978,Calendar!O:O,Calendar!N:N,,-1),""))</f>
        <v/>
      </c>
      <c r="AI6978" s="61" t="str">
        <f>IF(AND(AH6978&lt;&gt;"",E6978="Live"),_xlfn.XLOOKUP(_xlfn.TEXTJOIN(" vs ",,C6978:D6978),Calendar!G:G,Calendar!K:K),"")</f>
        <v/>
      </c>
      <c r="AJ6978" s="61" t="str">
        <f>IF(AND(K6978&lt;&gt;"Match of the Day",K6978&lt;&gt;"Match of the Day 2",K6978&lt;&gt;"Match of the Day Repeat"),"",1+MAX($AJ$10:AJ6977))</f>
        <v/>
      </c>
    </row>
    <row r="6979" spans="34:36" x14ac:dyDescent="0.35">
      <c r="AH6979" s="16" t="str">
        <f>IF(AND(B6979="Premier League",E6979="Live"),_xlfn.XLOOKUP(_xlfn.TEXTJOIN(" vs ",,C6979:D6979),Calendar!G:G,Calendar!B:B),IF(AND(B6979="Premier League",E6979="Highlights"),_xlfn.XLOOKUP(H6979,Calendar!O:O,Calendar!N:N,,-1),""))</f>
        <v/>
      </c>
      <c r="AI6979" s="61" t="str">
        <f>IF(AND(AH6979&lt;&gt;"",E6979="Live"),_xlfn.XLOOKUP(_xlfn.TEXTJOIN(" vs ",,C6979:D6979),Calendar!G:G,Calendar!K:K),"")</f>
        <v/>
      </c>
      <c r="AJ6979" s="61" t="str">
        <f>IF(AND(K6979&lt;&gt;"Match of the Day",K6979&lt;&gt;"Match of the Day 2",K6979&lt;&gt;"Match of the Day Repeat"),"",1+MAX($AJ$10:AJ6978))</f>
        <v/>
      </c>
    </row>
    <row r="6980" spans="34:36" x14ac:dyDescent="0.35">
      <c r="AH6980" s="16" t="str">
        <f>IF(AND(B6980="Premier League",E6980="Live"),_xlfn.XLOOKUP(_xlfn.TEXTJOIN(" vs ",,C6980:D6980),Calendar!G:G,Calendar!B:B),IF(AND(B6980="Premier League",E6980="Highlights"),_xlfn.XLOOKUP(H6980,Calendar!O:O,Calendar!N:N,,-1),""))</f>
        <v/>
      </c>
      <c r="AI6980" s="61" t="str">
        <f>IF(AND(AH6980&lt;&gt;"",E6980="Live"),_xlfn.XLOOKUP(_xlfn.TEXTJOIN(" vs ",,C6980:D6980),Calendar!G:G,Calendar!K:K),"")</f>
        <v/>
      </c>
      <c r="AJ6980" s="61" t="str">
        <f>IF(AND(K6980&lt;&gt;"Match of the Day",K6980&lt;&gt;"Match of the Day 2",K6980&lt;&gt;"Match of the Day Repeat"),"",1+MAX($AJ$10:AJ6979))</f>
        <v/>
      </c>
    </row>
    <row r="6981" spans="34:36" x14ac:dyDescent="0.35">
      <c r="AH6981" s="16" t="str">
        <f>IF(AND(B6981="Premier League",E6981="Live"),_xlfn.XLOOKUP(_xlfn.TEXTJOIN(" vs ",,C6981:D6981),Calendar!G:G,Calendar!B:B),IF(AND(B6981="Premier League",E6981="Highlights"),_xlfn.XLOOKUP(H6981,Calendar!O:O,Calendar!N:N,,-1),""))</f>
        <v/>
      </c>
      <c r="AI6981" s="61" t="str">
        <f>IF(AND(AH6981&lt;&gt;"",E6981="Live"),_xlfn.XLOOKUP(_xlfn.TEXTJOIN(" vs ",,C6981:D6981),Calendar!G:G,Calendar!K:K),"")</f>
        <v/>
      </c>
      <c r="AJ6981" s="61" t="str">
        <f>IF(AND(K6981&lt;&gt;"Match of the Day",K6981&lt;&gt;"Match of the Day 2",K6981&lt;&gt;"Match of the Day Repeat"),"",1+MAX($AJ$10:AJ6980))</f>
        <v/>
      </c>
    </row>
    <row r="6982" spans="34:36" x14ac:dyDescent="0.35">
      <c r="AH6982" s="16" t="str">
        <f>IF(AND(B6982="Premier League",E6982="Live"),_xlfn.XLOOKUP(_xlfn.TEXTJOIN(" vs ",,C6982:D6982),Calendar!G:G,Calendar!B:B),IF(AND(B6982="Premier League",E6982="Highlights"),_xlfn.XLOOKUP(H6982,Calendar!O:O,Calendar!N:N,,-1),""))</f>
        <v/>
      </c>
      <c r="AI6982" s="61" t="str">
        <f>IF(AND(AH6982&lt;&gt;"",E6982="Live"),_xlfn.XLOOKUP(_xlfn.TEXTJOIN(" vs ",,C6982:D6982),Calendar!G:G,Calendar!K:K),"")</f>
        <v/>
      </c>
      <c r="AJ6982" s="61" t="str">
        <f>IF(AND(K6982&lt;&gt;"Match of the Day",K6982&lt;&gt;"Match of the Day 2",K6982&lt;&gt;"Match of the Day Repeat"),"",1+MAX($AJ$10:AJ6981))</f>
        <v/>
      </c>
    </row>
    <row r="6983" spans="34:36" x14ac:dyDescent="0.35">
      <c r="AH6983" s="16" t="str">
        <f>IF(AND(B6983="Premier League",E6983="Live"),_xlfn.XLOOKUP(_xlfn.TEXTJOIN(" vs ",,C6983:D6983),Calendar!G:G,Calendar!B:B),IF(AND(B6983="Premier League",E6983="Highlights"),_xlfn.XLOOKUP(H6983,Calendar!O:O,Calendar!N:N,,-1),""))</f>
        <v/>
      </c>
      <c r="AI6983" s="61" t="str">
        <f>IF(AND(AH6983&lt;&gt;"",E6983="Live"),_xlfn.XLOOKUP(_xlfn.TEXTJOIN(" vs ",,C6983:D6983),Calendar!G:G,Calendar!K:K),"")</f>
        <v/>
      </c>
      <c r="AJ6983" s="61" t="str">
        <f>IF(AND(K6983&lt;&gt;"Match of the Day",K6983&lt;&gt;"Match of the Day 2",K6983&lt;&gt;"Match of the Day Repeat"),"",1+MAX($AJ$10:AJ6982))</f>
        <v/>
      </c>
    </row>
    <row r="6984" spans="34:36" x14ac:dyDescent="0.35">
      <c r="AH6984" s="16" t="str">
        <f>IF(AND(B6984="Premier League",E6984="Live"),_xlfn.XLOOKUP(_xlfn.TEXTJOIN(" vs ",,C6984:D6984),Calendar!G:G,Calendar!B:B),IF(AND(B6984="Premier League",E6984="Highlights"),_xlfn.XLOOKUP(H6984,Calendar!O:O,Calendar!N:N,,-1),""))</f>
        <v/>
      </c>
      <c r="AI6984" s="61" t="str">
        <f>IF(AND(AH6984&lt;&gt;"",E6984="Live"),_xlfn.XLOOKUP(_xlfn.TEXTJOIN(" vs ",,C6984:D6984),Calendar!G:G,Calendar!K:K),"")</f>
        <v/>
      </c>
      <c r="AJ6984" s="61" t="str">
        <f>IF(AND(K6984&lt;&gt;"Match of the Day",K6984&lt;&gt;"Match of the Day 2",K6984&lt;&gt;"Match of the Day Repeat"),"",1+MAX($AJ$10:AJ6983))</f>
        <v/>
      </c>
    </row>
    <row r="6985" spans="34:36" x14ac:dyDescent="0.35">
      <c r="AH6985" s="16" t="str">
        <f>IF(AND(B6985="Premier League",E6985="Live"),_xlfn.XLOOKUP(_xlfn.TEXTJOIN(" vs ",,C6985:D6985),Calendar!G:G,Calendar!B:B),IF(AND(B6985="Premier League",E6985="Highlights"),_xlfn.XLOOKUP(H6985,Calendar!O:O,Calendar!N:N,,-1),""))</f>
        <v/>
      </c>
      <c r="AI6985" s="61" t="str">
        <f>IF(AND(AH6985&lt;&gt;"",E6985="Live"),_xlfn.XLOOKUP(_xlfn.TEXTJOIN(" vs ",,C6985:D6985),Calendar!G:G,Calendar!K:K),"")</f>
        <v/>
      </c>
      <c r="AJ6985" s="61" t="str">
        <f>IF(AND(K6985&lt;&gt;"Match of the Day",K6985&lt;&gt;"Match of the Day 2",K6985&lt;&gt;"Match of the Day Repeat"),"",1+MAX($AJ$10:AJ6984))</f>
        <v/>
      </c>
    </row>
    <row r="6986" spans="34:36" x14ac:dyDescent="0.35">
      <c r="AH6986" s="16" t="str">
        <f>IF(AND(B6986="Premier League",E6986="Live"),_xlfn.XLOOKUP(_xlfn.TEXTJOIN(" vs ",,C6986:D6986),Calendar!G:G,Calendar!B:B),IF(AND(B6986="Premier League",E6986="Highlights"),_xlfn.XLOOKUP(H6986,Calendar!O:O,Calendar!N:N,,-1),""))</f>
        <v/>
      </c>
      <c r="AI6986" s="61" t="str">
        <f>IF(AND(AH6986&lt;&gt;"",E6986="Live"),_xlfn.XLOOKUP(_xlfn.TEXTJOIN(" vs ",,C6986:D6986),Calendar!G:G,Calendar!K:K),"")</f>
        <v/>
      </c>
      <c r="AJ6986" s="61" t="str">
        <f>IF(AND(K6986&lt;&gt;"Match of the Day",K6986&lt;&gt;"Match of the Day 2",K6986&lt;&gt;"Match of the Day Repeat"),"",1+MAX($AJ$10:AJ6985))</f>
        <v/>
      </c>
    </row>
    <row r="6987" spans="34:36" x14ac:dyDescent="0.35">
      <c r="AH6987" s="16" t="str">
        <f>IF(AND(B6987="Premier League",E6987="Live"),_xlfn.XLOOKUP(_xlfn.TEXTJOIN(" vs ",,C6987:D6987),Calendar!G:G,Calendar!B:B),IF(AND(B6987="Premier League",E6987="Highlights"),_xlfn.XLOOKUP(H6987,Calendar!O:O,Calendar!N:N,,-1),""))</f>
        <v/>
      </c>
      <c r="AI6987" s="61" t="str">
        <f>IF(AND(AH6987&lt;&gt;"",E6987="Live"),_xlfn.XLOOKUP(_xlfn.TEXTJOIN(" vs ",,C6987:D6987),Calendar!G:G,Calendar!K:K),"")</f>
        <v/>
      </c>
      <c r="AJ6987" s="61" t="str">
        <f>IF(AND(K6987&lt;&gt;"Match of the Day",K6987&lt;&gt;"Match of the Day 2",K6987&lt;&gt;"Match of the Day Repeat"),"",1+MAX($AJ$10:AJ6986))</f>
        <v/>
      </c>
    </row>
    <row r="6988" spans="34:36" x14ac:dyDescent="0.35">
      <c r="AH6988" s="16" t="str">
        <f>IF(AND(B6988="Premier League",E6988="Live"),_xlfn.XLOOKUP(_xlfn.TEXTJOIN(" vs ",,C6988:D6988),Calendar!G:G,Calendar!B:B),IF(AND(B6988="Premier League",E6988="Highlights"),_xlfn.XLOOKUP(H6988,Calendar!O:O,Calendar!N:N,,-1),""))</f>
        <v/>
      </c>
      <c r="AI6988" s="61" t="str">
        <f>IF(AND(AH6988&lt;&gt;"",E6988="Live"),_xlfn.XLOOKUP(_xlfn.TEXTJOIN(" vs ",,C6988:D6988),Calendar!G:G,Calendar!K:K),"")</f>
        <v/>
      </c>
      <c r="AJ6988" s="61" t="str">
        <f>IF(AND(K6988&lt;&gt;"Match of the Day",K6988&lt;&gt;"Match of the Day 2",K6988&lt;&gt;"Match of the Day Repeat"),"",1+MAX($AJ$10:AJ6987))</f>
        <v/>
      </c>
    </row>
    <row r="6989" spans="34:36" x14ac:dyDescent="0.35">
      <c r="AH6989" s="16" t="str">
        <f>IF(AND(B6989="Premier League",E6989="Live"),_xlfn.XLOOKUP(_xlfn.TEXTJOIN(" vs ",,C6989:D6989),Calendar!G:G,Calendar!B:B),IF(AND(B6989="Premier League",E6989="Highlights"),_xlfn.XLOOKUP(H6989,Calendar!O:O,Calendar!N:N,,-1),""))</f>
        <v/>
      </c>
      <c r="AI6989" s="61" t="str">
        <f>IF(AND(AH6989&lt;&gt;"",E6989="Live"),_xlfn.XLOOKUP(_xlfn.TEXTJOIN(" vs ",,C6989:D6989),Calendar!G:G,Calendar!K:K),"")</f>
        <v/>
      </c>
      <c r="AJ6989" s="61" t="str">
        <f>IF(AND(K6989&lt;&gt;"Match of the Day",K6989&lt;&gt;"Match of the Day 2",K6989&lt;&gt;"Match of the Day Repeat"),"",1+MAX($AJ$10:AJ6988))</f>
        <v/>
      </c>
    </row>
    <row r="6990" spans="34:36" x14ac:dyDescent="0.35">
      <c r="AH6990" s="16" t="str">
        <f>IF(AND(B6990="Premier League",E6990="Live"),_xlfn.XLOOKUP(_xlfn.TEXTJOIN(" vs ",,C6990:D6990),Calendar!G:G,Calendar!B:B),IF(AND(B6990="Premier League",E6990="Highlights"),_xlfn.XLOOKUP(H6990,Calendar!O:O,Calendar!N:N,,-1),""))</f>
        <v/>
      </c>
      <c r="AI6990" s="61" t="str">
        <f>IF(AND(AH6990&lt;&gt;"",E6990="Live"),_xlfn.XLOOKUP(_xlfn.TEXTJOIN(" vs ",,C6990:D6990),Calendar!G:G,Calendar!K:K),"")</f>
        <v/>
      </c>
      <c r="AJ6990" s="61" t="str">
        <f>IF(AND(K6990&lt;&gt;"Match of the Day",K6990&lt;&gt;"Match of the Day 2",K6990&lt;&gt;"Match of the Day Repeat"),"",1+MAX($AJ$10:AJ6989))</f>
        <v/>
      </c>
    </row>
    <row r="6991" spans="34:36" x14ac:dyDescent="0.35">
      <c r="AH6991" s="16" t="str">
        <f>IF(AND(B6991="Premier League",E6991="Live"),_xlfn.XLOOKUP(_xlfn.TEXTJOIN(" vs ",,C6991:D6991),Calendar!G:G,Calendar!B:B),IF(AND(B6991="Premier League",E6991="Highlights"),_xlfn.XLOOKUP(H6991,Calendar!O:O,Calendar!N:N,,-1),""))</f>
        <v/>
      </c>
      <c r="AI6991" s="61" t="str">
        <f>IF(AND(AH6991&lt;&gt;"",E6991="Live"),_xlfn.XLOOKUP(_xlfn.TEXTJOIN(" vs ",,C6991:D6991),Calendar!G:G,Calendar!K:K),"")</f>
        <v/>
      </c>
      <c r="AJ6991" s="61" t="str">
        <f>IF(AND(K6991&lt;&gt;"Match of the Day",K6991&lt;&gt;"Match of the Day 2",K6991&lt;&gt;"Match of the Day Repeat"),"",1+MAX($AJ$10:AJ6990))</f>
        <v/>
      </c>
    </row>
    <row r="6992" spans="34:36" x14ac:dyDescent="0.35">
      <c r="AH6992" s="16" t="str">
        <f>IF(AND(B6992="Premier League",E6992="Live"),_xlfn.XLOOKUP(_xlfn.TEXTJOIN(" vs ",,C6992:D6992),Calendar!G:G,Calendar!B:B),IF(AND(B6992="Premier League",E6992="Highlights"),_xlfn.XLOOKUP(H6992,Calendar!O:O,Calendar!N:N,,-1),""))</f>
        <v/>
      </c>
      <c r="AI6992" s="61" t="str">
        <f>IF(AND(AH6992&lt;&gt;"",E6992="Live"),_xlfn.XLOOKUP(_xlfn.TEXTJOIN(" vs ",,C6992:D6992),Calendar!G:G,Calendar!K:K),"")</f>
        <v/>
      </c>
      <c r="AJ6992" s="61" t="str">
        <f>IF(AND(K6992&lt;&gt;"Match of the Day",K6992&lt;&gt;"Match of the Day 2",K6992&lt;&gt;"Match of the Day Repeat"),"",1+MAX($AJ$10:AJ6991))</f>
        <v/>
      </c>
    </row>
    <row r="6993" spans="34:36" x14ac:dyDescent="0.35">
      <c r="AH6993" s="16" t="str">
        <f>IF(AND(B6993="Premier League",E6993="Live"),_xlfn.XLOOKUP(_xlfn.TEXTJOIN(" vs ",,C6993:D6993),Calendar!G:G,Calendar!B:B),IF(AND(B6993="Premier League",E6993="Highlights"),_xlfn.XLOOKUP(H6993,Calendar!O:O,Calendar!N:N,,-1),""))</f>
        <v/>
      </c>
      <c r="AI6993" s="61" t="str">
        <f>IF(AND(AH6993&lt;&gt;"",E6993="Live"),_xlfn.XLOOKUP(_xlfn.TEXTJOIN(" vs ",,C6993:D6993),Calendar!G:G,Calendar!K:K),"")</f>
        <v/>
      </c>
      <c r="AJ6993" s="61" t="str">
        <f>IF(AND(K6993&lt;&gt;"Match of the Day",K6993&lt;&gt;"Match of the Day 2",K6993&lt;&gt;"Match of the Day Repeat"),"",1+MAX($AJ$10:AJ6992))</f>
        <v/>
      </c>
    </row>
    <row r="6994" spans="34:36" x14ac:dyDescent="0.35">
      <c r="AH6994" s="16" t="str">
        <f>IF(AND(B6994="Premier League",E6994="Live"),_xlfn.XLOOKUP(_xlfn.TEXTJOIN(" vs ",,C6994:D6994),Calendar!G:G,Calendar!B:B),IF(AND(B6994="Premier League",E6994="Highlights"),_xlfn.XLOOKUP(H6994,Calendar!O:O,Calendar!N:N,,-1),""))</f>
        <v/>
      </c>
      <c r="AI6994" s="61" t="str">
        <f>IF(AND(AH6994&lt;&gt;"",E6994="Live"),_xlfn.XLOOKUP(_xlfn.TEXTJOIN(" vs ",,C6994:D6994),Calendar!G:G,Calendar!K:K),"")</f>
        <v/>
      </c>
      <c r="AJ6994" s="61" t="str">
        <f>IF(AND(K6994&lt;&gt;"Match of the Day",K6994&lt;&gt;"Match of the Day 2",K6994&lt;&gt;"Match of the Day Repeat"),"",1+MAX($AJ$10:AJ6993))</f>
        <v/>
      </c>
    </row>
    <row r="6995" spans="34:36" x14ac:dyDescent="0.35">
      <c r="AH6995" s="16" t="str">
        <f>IF(AND(B6995="Premier League",E6995="Live"),_xlfn.XLOOKUP(_xlfn.TEXTJOIN(" vs ",,C6995:D6995),Calendar!G:G,Calendar!B:B),IF(AND(B6995="Premier League",E6995="Highlights"),_xlfn.XLOOKUP(H6995,Calendar!O:O,Calendar!N:N,,-1),""))</f>
        <v/>
      </c>
      <c r="AI6995" s="61" t="str">
        <f>IF(AND(AH6995&lt;&gt;"",E6995="Live"),_xlfn.XLOOKUP(_xlfn.TEXTJOIN(" vs ",,C6995:D6995),Calendar!G:G,Calendar!K:K),"")</f>
        <v/>
      </c>
      <c r="AJ6995" s="61" t="str">
        <f>IF(AND(K6995&lt;&gt;"Match of the Day",K6995&lt;&gt;"Match of the Day 2",K6995&lt;&gt;"Match of the Day Repeat"),"",1+MAX($AJ$10:AJ6994))</f>
        <v/>
      </c>
    </row>
    <row r="6996" spans="34:36" x14ac:dyDescent="0.35">
      <c r="AH6996" s="16" t="str">
        <f>IF(AND(B6996="Premier League",E6996="Live"),_xlfn.XLOOKUP(_xlfn.TEXTJOIN(" vs ",,C6996:D6996),Calendar!G:G,Calendar!B:B),IF(AND(B6996="Premier League",E6996="Highlights"),_xlfn.XLOOKUP(H6996,Calendar!O:O,Calendar!N:N,,-1),""))</f>
        <v/>
      </c>
      <c r="AI6996" s="61" t="str">
        <f>IF(AND(AH6996&lt;&gt;"",E6996="Live"),_xlfn.XLOOKUP(_xlfn.TEXTJOIN(" vs ",,C6996:D6996),Calendar!G:G,Calendar!K:K),"")</f>
        <v/>
      </c>
      <c r="AJ6996" s="61" t="str">
        <f>IF(AND(K6996&lt;&gt;"Match of the Day",K6996&lt;&gt;"Match of the Day 2",K6996&lt;&gt;"Match of the Day Repeat"),"",1+MAX($AJ$10:AJ6995))</f>
        <v/>
      </c>
    </row>
    <row r="6997" spans="34:36" x14ac:dyDescent="0.35">
      <c r="AH6997" s="16" t="str">
        <f>IF(AND(B6997="Premier League",E6997="Live"),_xlfn.XLOOKUP(_xlfn.TEXTJOIN(" vs ",,C6997:D6997),Calendar!G:G,Calendar!B:B),IF(AND(B6997="Premier League",E6997="Highlights"),_xlfn.XLOOKUP(H6997,Calendar!O:O,Calendar!N:N,,-1),""))</f>
        <v/>
      </c>
      <c r="AI6997" s="61" t="str">
        <f>IF(AND(AH6997&lt;&gt;"",E6997="Live"),_xlfn.XLOOKUP(_xlfn.TEXTJOIN(" vs ",,C6997:D6997),Calendar!G:G,Calendar!K:K),"")</f>
        <v/>
      </c>
      <c r="AJ6997" s="61" t="str">
        <f>IF(AND(K6997&lt;&gt;"Match of the Day",K6997&lt;&gt;"Match of the Day 2",K6997&lt;&gt;"Match of the Day Repeat"),"",1+MAX($AJ$10:AJ6996))</f>
        <v/>
      </c>
    </row>
    <row r="6998" spans="34:36" x14ac:dyDescent="0.35">
      <c r="AH6998" s="16" t="str">
        <f>IF(AND(B6998="Premier League",E6998="Live"),_xlfn.XLOOKUP(_xlfn.TEXTJOIN(" vs ",,C6998:D6998),Calendar!G:G,Calendar!B:B),IF(AND(B6998="Premier League",E6998="Highlights"),_xlfn.XLOOKUP(H6998,Calendar!O:O,Calendar!N:N,,-1),""))</f>
        <v/>
      </c>
      <c r="AI6998" s="61" t="str">
        <f>IF(AND(AH6998&lt;&gt;"",E6998="Live"),_xlfn.XLOOKUP(_xlfn.TEXTJOIN(" vs ",,C6998:D6998),Calendar!G:G,Calendar!K:K),"")</f>
        <v/>
      </c>
      <c r="AJ6998" s="61" t="str">
        <f>IF(AND(K6998&lt;&gt;"Match of the Day",K6998&lt;&gt;"Match of the Day 2",K6998&lt;&gt;"Match of the Day Repeat"),"",1+MAX($AJ$10:AJ6997))</f>
        <v/>
      </c>
    </row>
    <row r="6999" spans="34:36" x14ac:dyDescent="0.35">
      <c r="AH6999" s="16" t="str">
        <f>IF(AND(B6999="Premier League",E6999="Live"),_xlfn.XLOOKUP(_xlfn.TEXTJOIN(" vs ",,C6999:D6999),Calendar!G:G,Calendar!B:B),IF(AND(B6999="Premier League",E6999="Highlights"),_xlfn.XLOOKUP(H6999,Calendar!O:O,Calendar!N:N,,-1),""))</f>
        <v/>
      </c>
      <c r="AI6999" s="61" t="str">
        <f>IF(AND(AH6999&lt;&gt;"",E6999="Live"),_xlfn.XLOOKUP(_xlfn.TEXTJOIN(" vs ",,C6999:D6999),Calendar!G:G,Calendar!K:K),"")</f>
        <v/>
      </c>
      <c r="AJ6999" s="61" t="str">
        <f>IF(AND(K6999&lt;&gt;"Match of the Day",K6999&lt;&gt;"Match of the Day 2",K6999&lt;&gt;"Match of the Day Repeat"),"",1+MAX($AJ$10:AJ6998))</f>
        <v/>
      </c>
    </row>
    <row r="7000" spans="34:36" x14ac:dyDescent="0.35">
      <c r="AH7000" s="16" t="str">
        <f>IF(AND(B7000="Premier League",E7000="Live"),_xlfn.XLOOKUP(_xlfn.TEXTJOIN(" vs ",,C7000:D7000),Calendar!G:G,Calendar!B:B),IF(AND(B7000="Premier League",E7000="Highlights"),_xlfn.XLOOKUP(H7000,Calendar!O:O,Calendar!N:N,,-1),""))</f>
        <v/>
      </c>
      <c r="AI7000" s="61" t="str">
        <f>IF(AND(AH7000&lt;&gt;"",E7000="Live"),_xlfn.XLOOKUP(_xlfn.TEXTJOIN(" vs ",,C7000:D7000),Calendar!G:G,Calendar!K:K),"")</f>
        <v/>
      </c>
      <c r="AJ7000" s="61" t="str">
        <f>IF(AND(K7000&lt;&gt;"Match of the Day",K7000&lt;&gt;"Match of the Day 2",K7000&lt;&gt;"Match of the Day Repeat"),"",1+MAX($AJ$10:AJ6999))</f>
        <v/>
      </c>
    </row>
    <row r="7001" spans="34:36" x14ac:dyDescent="0.35">
      <c r="AH7001" s="16" t="str">
        <f>IF(AND(B7001="Premier League",E7001="Live"),_xlfn.XLOOKUP(_xlfn.TEXTJOIN(" vs ",,C7001:D7001),Calendar!G:G,Calendar!B:B),IF(AND(B7001="Premier League",E7001="Highlights"),_xlfn.XLOOKUP(H7001,Calendar!O:O,Calendar!N:N,,-1),""))</f>
        <v/>
      </c>
      <c r="AI7001" s="61" t="str">
        <f>IF(AND(AH7001&lt;&gt;"",E7001="Live"),_xlfn.XLOOKUP(_xlfn.TEXTJOIN(" vs ",,C7001:D7001),Calendar!G:G,Calendar!K:K),"")</f>
        <v/>
      </c>
      <c r="AJ7001" s="61" t="str">
        <f>IF(AND(K7001&lt;&gt;"Match of the Day",K7001&lt;&gt;"Match of the Day 2",K7001&lt;&gt;"Match of the Day Repeat"),"",1+MAX($AJ$10:AJ7000))</f>
        <v/>
      </c>
    </row>
    <row r="7002" spans="34:36" x14ac:dyDescent="0.35">
      <c r="AH7002" s="16" t="str">
        <f>IF(AND(B7002="Premier League",E7002="Live"),_xlfn.XLOOKUP(_xlfn.TEXTJOIN(" vs ",,C7002:D7002),Calendar!G:G,Calendar!B:B),IF(AND(B7002="Premier League",E7002="Highlights"),_xlfn.XLOOKUP(H7002,Calendar!O:O,Calendar!N:N,,-1),""))</f>
        <v/>
      </c>
      <c r="AI7002" s="61" t="str">
        <f>IF(AND(AH7002&lt;&gt;"",E7002="Live"),_xlfn.XLOOKUP(_xlfn.TEXTJOIN(" vs ",,C7002:D7002),Calendar!G:G,Calendar!K:K),"")</f>
        <v/>
      </c>
      <c r="AJ7002" s="61" t="str">
        <f>IF(AND(K7002&lt;&gt;"Match of the Day",K7002&lt;&gt;"Match of the Day 2",K7002&lt;&gt;"Match of the Day Repeat"),"",1+MAX($AJ$10:AJ7001))</f>
        <v/>
      </c>
    </row>
    <row r="7003" spans="34:36" x14ac:dyDescent="0.35">
      <c r="AH7003" s="16" t="str">
        <f>IF(AND(B7003="Premier League",E7003="Live"),_xlfn.XLOOKUP(_xlfn.TEXTJOIN(" vs ",,C7003:D7003),Calendar!G:G,Calendar!B:B),IF(AND(B7003="Premier League",E7003="Highlights"),_xlfn.XLOOKUP(H7003,Calendar!O:O,Calendar!N:N,,-1),""))</f>
        <v/>
      </c>
      <c r="AI7003" s="61" t="str">
        <f>IF(AND(AH7003&lt;&gt;"",E7003="Live"),_xlfn.XLOOKUP(_xlfn.TEXTJOIN(" vs ",,C7003:D7003),Calendar!G:G,Calendar!K:K),"")</f>
        <v/>
      </c>
      <c r="AJ7003" s="61" t="str">
        <f>IF(AND(K7003&lt;&gt;"Match of the Day",K7003&lt;&gt;"Match of the Day 2",K7003&lt;&gt;"Match of the Day Repeat"),"",1+MAX($AJ$10:AJ7002))</f>
        <v/>
      </c>
    </row>
    <row r="7004" spans="34:36" x14ac:dyDescent="0.35">
      <c r="AH7004" s="16" t="str">
        <f>IF(AND(B7004="Premier League",E7004="Live"),_xlfn.XLOOKUP(_xlfn.TEXTJOIN(" vs ",,C7004:D7004),Calendar!G:G,Calendar!B:B),IF(AND(B7004="Premier League",E7004="Highlights"),_xlfn.XLOOKUP(H7004,Calendar!O:O,Calendar!N:N,,-1),""))</f>
        <v/>
      </c>
      <c r="AI7004" s="61" t="str">
        <f>IF(AND(AH7004&lt;&gt;"",E7004="Live"),_xlfn.XLOOKUP(_xlfn.TEXTJOIN(" vs ",,C7004:D7004),Calendar!G:G,Calendar!K:K),"")</f>
        <v/>
      </c>
      <c r="AJ7004" s="61" t="str">
        <f>IF(AND(K7004&lt;&gt;"Match of the Day",K7004&lt;&gt;"Match of the Day 2",K7004&lt;&gt;"Match of the Day Repeat"),"",1+MAX($AJ$10:AJ7003))</f>
        <v/>
      </c>
    </row>
    <row r="7005" spans="34:36" x14ac:dyDescent="0.35">
      <c r="AH7005" s="16" t="str">
        <f>IF(AND(B7005="Premier League",E7005="Live"),_xlfn.XLOOKUP(_xlfn.TEXTJOIN(" vs ",,C7005:D7005),Calendar!G:G,Calendar!B:B),IF(AND(B7005="Premier League",E7005="Highlights"),_xlfn.XLOOKUP(H7005,Calendar!O:O,Calendar!N:N,,-1),""))</f>
        <v/>
      </c>
      <c r="AI7005" s="61" t="str">
        <f>IF(AND(AH7005&lt;&gt;"",E7005="Live"),_xlfn.XLOOKUP(_xlfn.TEXTJOIN(" vs ",,C7005:D7005),Calendar!G:G,Calendar!K:K),"")</f>
        <v/>
      </c>
      <c r="AJ7005" s="61" t="str">
        <f>IF(AND(K7005&lt;&gt;"Match of the Day",K7005&lt;&gt;"Match of the Day 2",K7005&lt;&gt;"Match of the Day Repeat"),"",1+MAX($AJ$10:AJ7004))</f>
        <v/>
      </c>
    </row>
    <row r="7006" spans="34:36" x14ac:dyDescent="0.35">
      <c r="AH7006" s="16" t="str">
        <f>IF(AND(B7006="Premier League",E7006="Live"),_xlfn.XLOOKUP(_xlfn.TEXTJOIN(" vs ",,C7006:D7006),Calendar!G:G,Calendar!B:B),IF(AND(B7006="Premier League",E7006="Highlights"),_xlfn.XLOOKUP(H7006,Calendar!O:O,Calendar!N:N,,-1),""))</f>
        <v/>
      </c>
      <c r="AI7006" s="61" t="str">
        <f>IF(AND(AH7006&lt;&gt;"",E7006="Live"),_xlfn.XLOOKUP(_xlfn.TEXTJOIN(" vs ",,C7006:D7006),Calendar!G:G,Calendar!K:K),"")</f>
        <v/>
      </c>
      <c r="AJ7006" s="61" t="str">
        <f>IF(AND(K7006&lt;&gt;"Match of the Day",K7006&lt;&gt;"Match of the Day 2",K7006&lt;&gt;"Match of the Day Repeat"),"",1+MAX($AJ$10:AJ7005))</f>
        <v/>
      </c>
    </row>
    <row r="7007" spans="34:36" x14ac:dyDescent="0.35">
      <c r="AH7007" s="16" t="str">
        <f>IF(AND(B7007="Premier League",E7007="Live"),_xlfn.XLOOKUP(_xlfn.TEXTJOIN(" vs ",,C7007:D7007),Calendar!G:G,Calendar!B:B),IF(AND(B7007="Premier League",E7007="Highlights"),_xlfn.XLOOKUP(H7007,Calendar!O:O,Calendar!N:N,,-1),""))</f>
        <v/>
      </c>
      <c r="AI7007" s="61" t="str">
        <f>IF(AND(AH7007&lt;&gt;"",E7007="Live"),_xlfn.XLOOKUP(_xlfn.TEXTJOIN(" vs ",,C7007:D7007),Calendar!G:G,Calendar!K:K),"")</f>
        <v/>
      </c>
      <c r="AJ7007" s="61" t="str">
        <f>IF(AND(K7007&lt;&gt;"Match of the Day",K7007&lt;&gt;"Match of the Day 2",K7007&lt;&gt;"Match of the Day Repeat"),"",1+MAX($AJ$10:AJ7006))</f>
        <v/>
      </c>
    </row>
    <row r="7008" spans="34:36" x14ac:dyDescent="0.35">
      <c r="AH7008" s="16" t="str">
        <f>IF(AND(B7008="Premier League",E7008="Live"),_xlfn.XLOOKUP(_xlfn.TEXTJOIN(" vs ",,C7008:D7008),Calendar!G:G,Calendar!B:B),IF(AND(B7008="Premier League",E7008="Highlights"),_xlfn.XLOOKUP(H7008,Calendar!O:O,Calendar!N:N,,-1),""))</f>
        <v/>
      </c>
      <c r="AI7008" s="61" t="str">
        <f>IF(AND(AH7008&lt;&gt;"",E7008="Live"),_xlfn.XLOOKUP(_xlfn.TEXTJOIN(" vs ",,C7008:D7008),Calendar!G:G,Calendar!K:K),"")</f>
        <v/>
      </c>
      <c r="AJ7008" s="61" t="str">
        <f>IF(AND(K7008&lt;&gt;"Match of the Day",K7008&lt;&gt;"Match of the Day 2",K7008&lt;&gt;"Match of the Day Repeat"),"",1+MAX($AJ$10:AJ7007))</f>
        <v/>
      </c>
    </row>
    <row r="7009" spans="34:36" x14ac:dyDescent="0.35">
      <c r="AH7009" s="16" t="str">
        <f>IF(AND(B7009="Premier League",E7009="Live"),_xlfn.XLOOKUP(_xlfn.TEXTJOIN(" vs ",,C7009:D7009),Calendar!G:G,Calendar!B:B),IF(AND(B7009="Premier League",E7009="Highlights"),_xlfn.XLOOKUP(H7009,Calendar!O:O,Calendar!N:N,,-1),""))</f>
        <v/>
      </c>
      <c r="AI7009" s="61" t="str">
        <f>IF(AND(AH7009&lt;&gt;"",E7009="Live"),_xlfn.XLOOKUP(_xlfn.TEXTJOIN(" vs ",,C7009:D7009),Calendar!G:G,Calendar!K:K),"")</f>
        <v/>
      </c>
      <c r="AJ7009" s="61" t="str">
        <f>IF(AND(K7009&lt;&gt;"Match of the Day",K7009&lt;&gt;"Match of the Day 2",K7009&lt;&gt;"Match of the Day Repeat"),"",1+MAX($AJ$10:AJ7008))</f>
        <v/>
      </c>
    </row>
    <row r="7010" spans="34:36" x14ac:dyDescent="0.35">
      <c r="AH7010" s="16" t="str">
        <f>IF(AND(B7010="Premier League",E7010="Live"),_xlfn.XLOOKUP(_xlfn.TEXTJOIN(" vs ",,C7010:D7010),Calendar!G:G,Calendar!B:B),IF(AND(B7010="Premier League",E7010="Highlights"),_xlfn.XLOOKUP(H7010,Calendar!O:O,Calendar!N:N,,-1),""))</f>
        <v/>
      </c>
      <c r="AI7010" s="61" t="str">
        <f>IF(AND(AH7010&lt;&gt;"",E7010="Live"),_xlfn.XLOOKUP(_xlfn.TEXTJOIN(" vs ",,C7010:D7010),Calendar!G:G,Calendar!K:K),"")</f>
        <v/>
      </c>
      <c r="AJ7010" s="61" t="str">
        <f>IF(AND(K7010&lt;&gt;"Match of the Day",K7010&lt;&gt;"Match of the Day 2",K7010&lt;&gt;"Match of the Day Repeat"),"",1+MAX($AJ$10:AJ7009))</f>
        <v/>
      </c>
    </row>
    <row r="7011" spans="34:36" x14ac:dyDescent="0.35">
      <c r="AH7011" s="16" t="str">
        <f>IF(AND(B7011="Premier League",E7011="Live"),_xlfn.XLOOKUP(_xlfn.TEXTJOIN(" vs ",,C7011:D7011),Calendar!G:G,Calendar!B:B),IF(AND(B7011="Premier League",E7011="Highlights"),_xlfn.XLOOKUP(H7011,Calendar!O:O,Calendar!N:N,,-1),""))</f>
        <v/>
      </c>
      <c r="AI7011" s="61" t="str">
        <f>IF(AND(AH7011&lt;&gt;"",E7011="Live"),_xlfn.XLOOKUP(_xlfn.TEXTJOIN(" vs ",,C7011:D7011),Calendar!G:G,Calendar!K:K),"")</f>
        <v/>
      </c>
      <c r="AJ7011" s="61" t="str">
        <f>IF(AND(K7011&lt;&gt;"Match of the Day",K7011&lt;&gt;"Match of the Day 2",K7011&lt;&gt;"Match of the Day Repeat"),"",1+MAX($AJ$10:AJ7010))</f>
        <v/>
      </c>
    </row>
    <row r="7012" spans="34:36" x14ac:dyDescent="0.35">
      <c r="AH7012" s="16" t="str">
        <f>IF(AND(B7012="Premier League",E7012="Live"),_xlfn.XLOOKUP(_xlfn.TEXTJOIN(" vs ",,C7012:D7012),Calendar!G:G,Calendar!B:B),IF(AND(B7012="Premier League",E7012="Highlights"),_xlfn.XLOOKUP(H7012,Calendar!O:O,Calendar!N:N,,-1),""))</f>
        <v/>
      </c>
      <c r="AI7012" s="61" t="str">
        <f>IF(AND(AH7012&lt;&gt;"",E7012="Live"),_xlfn.XLOOKUP(_xlfn.TEXTJOIN(" vs ",,C7012:D7012),Calendar!G:G,Calendar!K:K),"")</f>
        <v/>
      </c>
      <c r="AJ7012" s="61" t="str">
        <f>IF(AND(K7012&lt;&gt;"Match of the Day",K7012&lt;&gt;"Match of the Day 2",K7012&lt;&gt;"Match of the Day Repeat"),"",1+MAX($AJ$10:AJ7011))</f>
        <v/>
      </c>
    </row>
    <row r="7013" spans="34:36" x14ac:dyDescent="0.35">
      <c r="AH7013" s="16" t="str">
        <f>IF(AND(B7013="Premier League",E7013="Live"),_xlfn.XLOOKUP(_xlfn.TEXTJOIN(" vs ",,C7013:D7013),Calendar!G:G,Calendar!B:B),IF(AND(B7013="Premier League",E7013="Highlights"),_xlfn.XLOOKUP(H7013,Calendar!O:O,Calendar!N:N,,-1),""))</f>
        <v/>
      </c>
      <c r="AI7013" s="61" t="str">
        <f>IF(AND(AH7013&lt;&gt;"",E7013="Live"),_xlfn.XLOOKUP(_xlfn.TEXTJOIN(" vs ",,C7013:D7013),Calendar!G:G,Calendar!K:K),"")</f>
        <v/>
      </c>
      <c r="AJ7013" s="61" t="str">
        <f>IF(AND(K7013&lt;&gt;"Match of the Day",K7013&lt;&gt;"Match of the Day 2",K7013&lt;&gt;"Match of the Day Repeat"),"",1+MAX($AJ$10:AJ7012))</f>
        <v/>
      </c>
    </row>
    <row r="7014" spans="34:36" x14ac:dyDescent="0.35">
      <c r="AH7014" s="16" t="str">
        <f>IF(AND(B7014="Premier League",E7014="Live"),_xlfn.XLOOKUP(_xlfn.TEXTJOIN(" vs ",,C7014:D7014),Calendar!G:G,Calendar!B:B),IF(AND(B7014="Premier League",E7014="Highlights"),_xlfn.XLOOKUP(H7014,Calendar!O:O,Calendar!N:N,,-1),""))</f>
        <v/>
      </c>
      <c r="AI7014" s="61" t="str">
        <f>IF(AND(AH7014&lt;&gt;"",E7014="Live"),_xlfn.XLOOKUP(_xlfn.TEXTJOIN(" vs ",,C7014:D7014),Calendar!G:G,Calendar!K:K),"")</f>
        <v/>
      </c>
      <c r="AJ7014" s="61" t="str">
        <f>IF(AND(K7014&lt;&gt;"Match of the Day",K7014&lt;&gt;"Match of the Day 2",K7014&lt;&gt;"Match of the Day Repeat"),"",1+MAX($AJ$10:AJ7013))</f>
        <v/>
      </c>
    </row>
    <row r="7015" spans="34:36" x14ac:dyDescent="0.35">
      <c r="AH7015" s="16" t="str">
        <f>IF(AND(B7015="Premier League",E7015="Live"),_xlfn.XLOOKUP(_xlfn.TEXTJOIN(" vs ",,C7015:D7015),Calendar!G:G,Calendar!B:B),IF(AND(B7015="Premier League",E7015="Highlights"),_xlfn.XLOOKUP(H7015,Calendar!O:O,Calendar!N:N,,-1),""))</f>
        <v/>
      </c>
      <c r="AI7015" s="61" t="str">
        <f>IF(AND(AH7015&lt;&gt;"",E7015="Live"),_xlfn.XLOOKUP(_xlfn.TEXTJOIN(" vs ",,C7015:D7015),Calendar!G:G,Calendar!K:K),"")</f>
        <v/>
      </c>
      <c r="AJ7015" s="61" t="str">
        <f>IF(AND(K7015&lt;&gt;"Match of the Day",K7015&lt;&gt;"Match of the Day 2",K7015&lt;&gt;"Match of the Day Repeat"),"",1+MAX($AJ$10:AJ7014))</f>
        <v/>
      </c>
    </row>
    <row r="7016" spans="34:36" x14ac:dyDescent="0.35">
      <c r="AH7016" s="16" t="str">
        <f>IF(AND(B7016="Premier League",E7016="Live"),_xlfn.XLOOKUP(_xlfn.TEXTJOIN(" vs ",,C7016:D7016),Calendar!G:G,Calendar!B:B),IF(AND(B7016="Premier League",E7016="Highlights"),_xlfn.XLOOKUP(H7016,Calendar!O:O,Calendar!N:N,,-1),""))</f>
        <v/>
      </c>
      <c r="AI7016" s="61" t="str">
        <f>IF(AND(AH7016&lt;&gt;"",E7016="Live"),_xlfn.XLOOKUP(_xlfn.TEXTJOIN(" vs ",,C7016:D7016),Calendar!G:G,Calendar!K:K),"")</f>
        <v/>
      </c>
      <c r="AJ7016" s="61" t="str">
        <f>IF(AND(K7016&lt;&gt;"Match of the Day",K7016&lt;&gt;"Match of the Day 2",K7016&lt;&gt;"Match of the Day Repeat"),"",1+MAX($AJ$10:AJ7015))</f>
        <v/>
      </c>
    </row>
    <row r="7017" spans="34:36" x14ac:dyDescent="0.35">
      <c r="AH7017" s="16" t="str">
        <f>IF(AND(B7017="Premier League",E7017="Live"),_xlfn.XLOOKUP(_xlfn.TEXTJOIN(" vs ",,C7017:D7017),Calendar!G:G,Calendar!B:B),IF(AND(B7017="Premier League",E7017="Highlights"),_xlfn.XLOOKUP(H7017,Calendar!O:O,Calendar!N:N,,-1),""))</f>
        <v/>
      </c>
      <c r="AI7017" s="61" t="str">
        <f>IF(AND(AH7017&lt;&gt;"",E7017="Live"),_xlfn.XLOOKUP(_xlfn.TEXTJOIN(" vs ",,C7017:D7017),Calendar!G:G,Calendar!K:K),"")</f>
        <v/>
      </c>
      <c r="AJ7017" s="61" t="str">
        <f>IF(AND(K7017&lt;&gt;"Match of the Day",K7017&lt;&gt;"Match of the Day 2",K7017&lt;&gt;"Match of the Day Repeat"),"",1+MAX($AJ$10:AJ7016))</f>
        <v/>
      </c>
    </row>
    <row r="7018" spans="34:36" x14ac:dyDescent="0.35">
      <c r="AH7018" s="16" t="str">
        <f>IF(AND(B7018="Premier League",E7018="Live"),_xlfn.XLOOKUP(_xlfn.TEXTJOIN(" vs ",,C7018:D7018),Calendar!G:G,Calendar!B:B),IF(AND(B7018="Premier League",E7018="Highlights"),_xlfn.XLOOKUP(H7018,Calendar!O:O,Calendar!N:N,,-1),""))</f>
        <v/>
      </c>
      <c r="AI7018" s="61" t="str">
        <f>IF(AND(AH7018&lt;&gt;"",E7018="Live"),_xlfn.XLOOKUP(_xlfn.TEXTJOIN(" vs ",,C7018:D7018),Calendar!G:G,Calendar!K:K),"")</f>
        <v/>
      </c>
      <c r="AJ7018" s="61" t="str">
        <f>IF(AND(K7018&lt;&gt;"Match of the Day",K7018&lt;&gt;"Match of the Day 2",K7018&lt;&gt;"Match of the Day Repeat"),"",1+MAX($AJ$10:AJ7017))</f>
        <v/>
      </c>
    </row>
    <row r="7019" spans="34:36" x14ac:dyDescent="0.35">
      <c r="AH7019" s="16" t="str">
        <f>IF(AND(B7019="Premier League",E7019="Live"),_xlfn.XLOOKUP(_xlfn.TEXTJOIN(" vs ",,C7019:D7019),Calendar!G:G,Calendar!B:B),IF(AND(B7019="Premier League",E7019="Highlights"),_xlfn.XLOOKUP(H7019,Calendar!O:O,Calendar!N:N,,-1),""))</f>
        <v/>
      </c>
      <c r="AI7019" s="61" t="str">
        <f>IF(AND(AH7019&lt;&gt;"",E7019="Live"),_xlfn.XLOOKUP(_xlfn.TEXTJOIN(" vs ",,C7019:D7019),Calendar!G:G,Calendar!K:K),"")</f>
        <v/>
      </c>
      <c r="AJ7019" s="61" t="str">
        <f>IF(AND(K7019&lt;&gt;"Match of the Day",K7019&lt;&gt;"Match of the Day 2",K7019&lt;&gt;"Match of the Day Repeat"),"",1+MAX($AJ$10:AJ7018))</f>
        <v/>
      </c>
    </row>
    <row r="7020" spans="34:36" x14ac:dyDescent="0.35">
      <c r="AH7020" s="16" t="str">
        <f>IF(AND(B7020="Premier League",E7020="Live"),_xlfn.XLOOKUP(_xlfn.TEXTJOIN(" vs ",,C7020:D7020),Calendar!G:G,Calendar!B:B),IF(AND(B7020="Premier League",E7020="Highlights"),_xlfn.XLOOKUP(H7020,Calendar!O:O,Calendar!N:N,,-1),""))</f>
        <v/>
      </c>
      <c r="AI7020" s="61" t="str">
        <f>IF(AND(AH7020&lt;&gt;"",E7020="Live"),_xlfn.XLOOKUP(_xlfn.TEXTJOIN(" vs ",,C7020:D7020),Calendar!G:G,Calendar!K:K),"")</f>
        <v/>
      </c>
      <c r="AJ7020" s="61" t="str">
        <f>IF(AND(K7020&lt;&gt;"Match of the Day",K7020&lt;&gt;"Match of the Day 2",K7020&lt;&gt;"Match of the Day Repeat"),"",1+MAX($AJ$10:AJ7019))</f>
        <v/>
      </c>
    </row>
    <row r="7021" spans="34:36" x14ac:dyDescent="0.35">
      <c r="AH7021" s="16" t="str">
        <f>IF(AND(B7021="Premier League",E7021="Live"),_xlfn.XLOOKUP(_xlfn.TEXTJOIN(" vs ",,C7021:D7021),Calendar!G:G,Calendar!B:B),IF(AND(B7021="Premier League",E7021="Highlights"),_xlfn.XLOOKUP(H7021,Calendar!O:O,Calendar!N:N,,-1),""))</f>
        <v/>
      </c>
      <c r="AI7021" s="61" t="str">
        <f>IF(AND(AH7021&lt;&gt;"",E7021="Live"),_xlfn.XLOOKUP(_xlfn.TEXTJOIN(" vs ",,C7021:D7021),Calendar!G:G,Calendar!K:K),"")</f>
        <v/>
      </c>
      <c r="AJ7021" s="61" t="str">
        <f>IF(AND(K7021&lt;&gt;"Match of the Day",K7021&lt;&gt;"Match of the Day 2",K7021&lt;&gt;"Match of the Day Repeat"),"",1+MAX($AJ$10:AJ7020))</f>
        <v/>
      </c>
    </row>
    <row r="7022" spans="34:36" x14ac:dyDescent="0.35">
      <c r="AH7022" s="16" t="str">
        <f>IF(AND(B7022="Premier League",E7022="Live"),_xlfn.XLOOKUP(_xlfn.TEXTJOIN(" vs ",,C7022:D7022),Calendar!G:G,Calendar!B:B),IF(AND(B7022="Premier League",E7022="Highlights"),_xlfn.XLOOKUP(H7022,Calendar!O:O,Calendar!N:N,,-1),""))</f>
        <v/>
      </c>
      <c r="AI7022" s="61" t="str">
        <f>IF(AND(AH7022&lt;&gt;"",E7022="Live"),_xlfn.XLOOKUP(_xlfn.TEXTJOIN(" vs ",,C7022:D7022),Calendar!G:G,Calendar!K:K),"")</f>
        <v/>
      </c>
      <c r="AJ7022" s="61" t="str">
        <f>IF(AND(K7022&lt;&gt;"Match of the Day",K7022&lt;&gt;"Match of the Day 2",K7022&lt;&gt;"Match of the Day Repeat"),"",1+MAX($AJ$10:AJ7021))</f>
        <v/>
      </c>
    </row>
    <row r="7023" spans="34:36" x14ac:dyDescent="0.35">
      <c r="AH7023" s="16" t="str">
        <f>IF(AND(B7023="Premier League",E7023="Live"),_xlfn.XLOOKUP(_xlfn.TEXTJOIN(" vs ",,C7023:D7023),Calendar!G:G,Calendar!B:B),IF(AND(B7023="Premier League",E7023="Highlights"),_xlfn.XLOOKUP(H7023,Calendar!O:O,Calendar!N:N,,-1),""))</f>
        <v/>
      </c>
      <c r="AI7023" s="61" t="str">
        <f>IF(AND(AH7023&lt;&gt;"",E7023="Live"),_xlfn.XLOOKUP(_xlfn.TEXTJOIN(" vs ",,C7023:D7023),Calendar!G:G,Calendar!K:K),"")</f>
        <v/>
      </c>
      <c r="AJ7023" s="61" t="str">
        <f>IF(AND(K7023&lt;&gt;"Match of the Day",K7023&lt;&gt;"Match of the Day 2",K7023&lt;&gt;"Match of the Day Repeat"),"",1+MAX($AJ$10:AJ7022))</f>
        <v/>
      </c>
    </row>
    <row r="7024" spans="34:36" x14ac:dyDescent="0.35">
      <c r="AH7024" s="16" t="str">
        <f>IF(AND(B7024="Premier League",E7024="Live"),_xlfn.XLOOKUP(_xlfn.TEXTJOIN(" vs ",,C7024:D7024),Calendar!G:G,Calendar!B:B),IF(AND(B7024="Premier League",E7024="Highlights"),_xlfn.XLOOKUP(H7024,Calendar!O:O,Calendar!N:N,,-1),""))</f>
        <v/>
      </c>
      <c r="AI7024" s="61" t="str">
        <f>IF(AND(AH7024&lt;&gt;"",E7024="Live"),_xlfn.XLOOKUP(_xlfn.TEXTJOIN(" vs ",,C7024:D7024),Calendar!G:G,Calendar!K:K),"")</f>
        <v/>
      </c>
      <c r="AJ7024" s="61" t="str">
        <f>IF(AND(K7024&lt;&gt;"Match of the Day",K7024&lt;&gt;"Match of the Day 2",K7024&lt;&gt;"Match of the Day Repeat"),"",1+MAX($AJ$10:AJ7023))</f>
        <v/>
      </c>
    </row>
    <row r="7025" spans="34:36" x14ac:dyDescent="0.35">
      <c r="AH7025" s="16" t="str">
        <f>IF(AND(B7025="Premier League",E7025="Live"),_xlfn.XLOOKUP(_xlfn.TEXTJOIN(" vs ",,C7025:D7025),Calendar!G:G,Calendar!B:B),IF(AND(B7025="Premier League",E7025="Highlights"),_xlfn.XLOOKUP(H7025,Calendar!O:O,Calendar!N:N,,-1),""))</f>
        <v/>
      </c>
      <c r="AI7025" s="61" t="str">
        <f>IF(AND(AH7025&lt;&gt;"",E7025="Live"),_xlfn.XLOOKUP(_xlfn.TEXTJOIN(" vs ",,C7025:D7025),Calendar!G:G,Calendar!K:K),"")</f>
        <v/>
      </c>
      <c r="AJ7025" s="61" t="str">
        <f>IF(AND(K7025&lt;&gt;"Match of the Day",K7025&lt;&gt;"Match of the Day 2",K7025&lt;&gt;"Match of the Day Repeat"),"",1+MAX($AJ$10:AJ7024))</f>
        <v/>
      </c>
    </row>
    <row r="7026" spans="34:36" x14ac:dyDescent="0.35">
      <c r="AH7026" s="16" t="str">
        <f>IF(AND(B7026="Premier League",E7026="Live"),_xlfn.XLOOKUP(_xlfn.TEXTJOIN(" vs ",,C7026:D7026),Calendar!G:G,Calendar!B:B),IF(AND(B7026="Premier League",E7026="Highlights"),_xlfn.XLOOKUP(H7026,Calendar!O:O,Calendar!N:N,,-1),""))</f>
        <v/>
      </c>
      <c r="AI7026" s="61" t="str">
        <f>IF(AND(AH7026&lt;&gt;"",E7026="Live"),_xlfn.XLOOKUP(_xlfn.TEXTJOIN(" vs ",,C7026:D7026),Calendar!G:G,Calendar!K:K),"")</f>
        <v/>
      </c>
      <c r="AJ7026" s="61" t="str">
        <f>IF(AND(K7026&lt;&gt;"Match of the Day",K7026&lt;&gt;"Match of the Day 2",K7026&lt;&gt;"Match of the Day Repeat"),"",1+MAX($AJ$10:AJ7025))</f>
        <v/>
      </c>
    </row>
    <row r="7027" spans="34:36" x14ac:dyDescent="0.35">
      <c r="AH7027" s="16" t="str">
        <f>IF(AND(B7027="Premier League",E7027="Live"),_xlfn.XLOOKUP(_xlfn.TEXTJOIN(" vs ",,C7027:D7027),Calendar!G:G,Calendar!B:B),IF(AND(B7027="Premier League",E7027="Highlights"),_xlfn.XLOOKUP(H7027,Calendar!O:O,Calendar!N:N,,-1),""))</f>
        <v/>
      </c>
      <c r="AI7027" s="61" t="str">
        <f>IF(AND(AH7027&lt;&gt;"",E7027="Live"),_xlfn.XLOOKUP(_xlfn.TEXTJOIN(" vs ",,C7027:D7027),Calendar!G:G,Calendar!K:K),"")</f>
        <v/>
      </c>
      <c r="AJ7027" s="61" t="str">
        <f>IF(AND(K7027&lt;&gt;"Match of the Day",K7027&lt;&gt;"Match of the Day 2",K7027&lt;&gt;"Match of the Day Repeat"),"",1+MAX($AJ$10:AJ7026))</f>
        <v/>
      </c>
    </row>
    <row r="7028" spans="34:36" x14ac:dyDescent="0.35">
      <c r="AH7028" s="16" t="str">
        <f>IF(AND(B7028="Premier League",E7028="Live"),_xlfn.XLOOKUP(_xlfn.TEXTJOIN(" vs ",,C7028:D7028),Calendar!G:G,Calendar!B:B),IF(AND(B7028="Premier League",E7028="Highlights"),_xlfn.XLOOKUP(H7028,Calendar!O:O,Calendar!N:N,,-1),""))</f>
        <v/>
      </c>
      <c r="AI7028" s="61" t="str">
        <f>IF(AND(AH7028&lt;&gt;"",E7028="Live"),_xlfn.XLOOKUP(_xlfn.TEXTJOIN(" vs ",,C7028:D7028),Calendar!G:G,Calendar!K:K),"")</f>
        <v/>
      </c>
      <c r="AJ7028" s="61" t="str">
        <f>IF(AND(K7028&lt;&gt;"Match of the Day",K7028&lt;&gt;"Match of the Day 2",K7028&lt;&gt;"Match of the Day Repeat"),"",1+MAX($AJ$10:AJ7027))</f>
        <v/>
      </c>
    </row>
    <row r="7029" spans="34:36" x14ac:dyDescent="0.35">
      <c r="AH7029" s="16" t="str">
        <f>IF(AND(B7029="Premier League",E7029="Live"),_xlfn.XLOOKUP(_xlfn.TEXTJOIN(" vs ",,C7029:D7029),Calendar!G:G,Calendar!B:B),IF(AND(B7029="Premier League",E7029="Highlights"),_xlfn.XLOOKUP(H7029,Calendar!O:O,Calendar!N:N,,-1),""))</f>
        <v/>
      </c>
      <c r="AI7029" s="61" t="str">
        <f>IF(AND(AH7029&lt;&gt;"",E7029="Live"),_xlfn.XLOOKUP(_xlfn.TEXTJOIN(" vs ",,C7029:D7029),Calendar!G:G,Calendar!K:K),"")</f>
        <v/>
      </c>
      <c r="AJ7029" s="61" t="str">
        <f>IF(AND(K7029&lt;&gt;"Match of the Day",K7029&lt;&gt;"Match of the Day 2",K7029&lt;&gt;"Match of the Day Repeat"),"",1+MAX($AJ$10:AJ7028))</f>
        <v/>
      </c>
    </row>
    <row r="7030" spans="34:36" x14ac:dyDescent="0.35">
      <c r="AH7030" s="16" t="str">
        <f>IF(AND(B7030="Premier League",E7030="Live"),_xlfn.XLOOKUP(_xlfn.TEXTJOIN(" vs ",,C7030:D7030),Calendar!G:G,Calendar!B:B),IF(AND(B7030="Premier League",E7030="Highlights"),_xlfn.XLOOKUP(H7030,Calendar!O:O,Calendar!N:N,,-1),""))</f>
        <v/>
      </c>
      <c r="AI7030" s="61" t="str">
        <f>IF(AND(AH7030&lt;&gt;"",E7030="Live"),_xlfn.XLOOKUP(_xlfn.TEXTJOIN(" vs ",,C7030:D7030),Calendar!G:G,Calendar!K:K),"")</f>
        <v/>
      </c>
      <c r="AJ7030" s="61" t="str">
        <f>IF(AND(K7030&lt;&gt;"Match of the Day",K7030&lt;&gt;"Match of the Day 2",K7030&lt;&gt;"Match of the Day Repeat"),"",1+MAX($AJ$10:AJ7029))</f>
        <v/>
      </c>
    </row>
    <row r="7031" spans="34:36" x14ac:dyDescent="0.35">
      <c r="AH7031" s="16" t="str">
        <f>IF(AND(B7031="Premier League",E7031="Live"),_xlfn.XLOOKUP(_xlfn.TEXTJOIN(" vs ",,C7031:D7031),Calendar!G:G,Calendar!B:B),IF(AND(B7031="Premier League",E7031="Highlights"),_xlfn.XLOOKUP(H7031,Calendar!O:O,Calendar!N:N,,-1),""))</f>
        <v/>
      </c>
      <c r="AI7031" s="61" t="str">
        <f>IF(AND(AH7031&lt;&gt;"",E7031="Live"),_xlfn.XLOOKUP(_xlfn.TEXTJOIN(" vs ",,C7031:D7031),Calendar!G:G,Calendar!K:K),"")</f>
        <v/>
      </c>
      <c r="AJ7031" s="61" t="str">
        <f>IF(AND(K7031&lt;&gt;"Match of the Day",K7031&lt;&gt;"Match of the Day 2",K7031&lt;&gt;"Match of the Day Repeat"),"",1+MAX($AJ$10:AJ7030))</f>
        <v/>
      </c>
    </row>
    <row r="7032" spans="34:36" x14ac:dyDescent="0.35">
      <c r="AH7032" s="16" t="str">
        <f>IF(AND(B7032="Premier League",E7032="Live"),_xlfn.XLOOKUP(_xlfn.TEXTJOIN(" vs ",,C7032:D7032),Calendar!G:G,Calendar!B:B),IF(AND(B7032="Premier League",E7032="Highlights"),_xlfn.XLOOKUP(H7032,Calendar!O:O,Calendar!N:N,,-1),""))</f>
        <v/>
      </c>
      <c r="AI7032" s="61" t="str">
        <f>IF(AND(AH7032&lt;&gt;"",E7032="Live"),_xlfn.XLOOKUP(_xlfn.TEXTJOIN(" vs ",,C7032:D7032),Calendar!G:G,Calendar!K:K),"")</f>
        <v/>
      </c>
      <c r="AJ7032" s="61" t="str">
        <f>IF(AND(K7032&lt;&gt;"Match of the Day",K7032&lt;&gt;"Match of the Day 2",K7032&lt;&gt;"Match of the Day Repeat"),"",1+MAX($AJ$10:AJ7031))</f>
        <v/>
      </c>
    </row>
    <row r="7033" spans="34:36" x14ac:dyDescent="0.35">
      <c r="AH7033" s="16" t="str">
        <f>IF(AND(B7033="Premier League",E7033="Live"),_xlfn.XLOOKUP(_xlfn.TEXTJOIN(" vs ",,C7033:D7033),Calendar!G:G,Calendar!B:B),IF(AND(B7033="Premier League",E7033="Highlights"),_xlfn.XLOOKUP(H7033,Calendar!O:O,Calendar!N:N,,-1),""))</f>
        <v/>
      </c>
      <c r="AI7033" s="61" t="str">
        <f>IF(AND(AH7033&lt;&gt;"",E7033="Live"),_xlfn.XLOOKUP(_xlfn.TEXTJOIN(" vs ",,C7033:D7033),Calendar!G:G,Calendar!K:K),"")</f>
        <v/>
      </c>
      <c r="AJ7033" s="61" t="str">
        <f>IF(AND(K7033&lt;&gt;"Match of the Day",K7033&lt;&gt;"Match of the Day 2",K7033&lt;&gt;"Match of the Day Repeat"),"",1+MAX($AJ$10:AJ7032))</f>
        <v/>
      </c>
    </row>
    <row r="7034" spans="34:36" x14ac:dyDescent="0.35">
      <c r="AH7034" s="16" t="str">
        <f>IF(AND(B7034="Premier League",E7034="Live"),_xlfn.XLOOKUP(_xlfn.TEXTJOIN(" vs ",,C7034:D7034),Calendar!G:G,Calendar!B:B),IF(AND(B7034="Premier League",E7034="Highlights"),_xlfn.XLOOKUP(H7034,Calendar!O:O,Calendar!N:N,,-1),""))</f>
        <v/>
      </c>
      <c r="AI7034" s="61" t="str">
        <f>IF(AND(AH7034&lt;&gt;"",E7034="Live"),_xlfn.XLOOKUP(_xlfn.TEXTJOIN(" vs ",,C7034:D7034),Calendar!G:G,Calendar!K:K),"")</f>
        <v/>
      </c>
      <c r="AJ7034" s="61" t="str">
        <f>IF(AND(K7034&lt;&gt;"Match of the Day",K7034&lt;&gt;"Match of the Day 2",K7034&lt;&gt;"Match of the Day Repeat"),"",1+MAX($AJ$10:AJ7033))</f>
        <v/>
      </c>
    </row>
    <row r="7035" spans="34:36" x14ac:dyDescent="0.35">
      <c r="AH7035" s="16" t="str">
        <f>IF(AND(B7035="Premier League",E7035="Live"),_xlfn.XLOOKUP(_xlfn.TEXTJOIN(" vs ",,C7035:D7035),Calendar!G:G,Calendar!B:B),IF(AND(B7035="Premier League",E7035="Highlights"),_xlfn.XLOOKUP(H7035,Calendar!O:O,Calendar!N:N,,-1),""))</f>
        <v/>
      </c>
      <c r="AI7035" s="61" t="str">
        <f>IF(AND(AH7035&lt;&gt;"",E7035="Live"),_xlfn.XLOOKUP(_xlfn.TEXTJOIN(" vs ",,C7035:D7035),Calendar!G:G,Calendar!K:K),"")</f>
        <v/>
      </c>
      <c r="AJ7035" s="61" t="str">
        <f>IF(AND(K7035&lt;&gt;"Match of the Day",K7035&lt;&gt;"Match of the Day 2",K7035&lt;&gt;"Match of the Day Repeat"),"",1+MAX($AJ$10:AJ7034))</f>
        <v/>
      </c>
    </row>
    <row r="7036" spans="34:36" x14ac:dyDescent="0.35">
      <c r="AH7036" s="16" t="str">
        <f>IF(AND(B7036="Premier League",E7036="Live"),_xlfn.XLOOKUP(_xlfn.TEXTJOIN(" vs ",,C7036:D7036),Calendar!G:G,Calendar!B:B),IF(AND(B7036="Premier League",E7036="Highlights"),_xlfn.XLOOKUP(H7036,Calendar!O:O,Calendar!N:N,,-1),""))</f>
        <v/>
      </c>
      <c r="AI7036" s="61" t="str">
        <f>IF(AND(AH7036&lt;&gt;"",E7036="Live"),_xlfn.XLOOKUP(_xlfn.TEXTJOIN(" vs ",,C7036:D7036),Calendar!G:G,Calendar!K:K),"")</f>
        <v/>
      </c>
      <c r="AJ7036" s="61" t="str">
        <f>IF(AND(K7036&lt;&gt;"Match of the Day",K7036&lt;&gt;"Match of the Day 2",K7036&lt;&gt;"Match of the Day Repeat"),"",1+MAX($AJ$10:AJ7035))</f>
        <v/>
      </c>
    </row>
    <row r="7037" spans="34:36" x14ac:dyDescent="0.35">
      <c r="AH7037" s="16" t="str">
        <f>IF(AND(B7037="Premier League",E7037="Live"),_xlfn.XLOOKUP(_xlfn.TEXTJOIN(" vs ",,C7037:D7037),Calendar!G:G,Calendar!B:B),IF(AND(B7037="Premier League",E7037="Highlights"),_xlfn.XLOOKUP(H7037,Calendar!O:O,Calendar!N:N,,-1),""))</f>
        <v/>
      </c>
      <c r="AI7037" s="61" t="str">
        <f>IF(AND(AH7037&lt;&gt;"",E7037="Live"),_xlfn.XLOOKUP(_xlfn.TEXTJOIN(" vs ",,C7037:D7037),Calendar!G:G,Calendar!K:K),"")</f>
        <v/>
      </c>
      <c r="AJ7037" s="61" t="str">
        <f>IF(AND(K7037&lt;&gt;"Match of the Day",K7037&lt;&gt;"Match of the Day 2",K7037&lt;&gt;"Match of the Day Repeat"),"",1+MAX($AJ$10:AJ7036))</f>
        <v/>
      </c>
    </row>
    <row r="7038" spans="34:36" x14ac:dyDescent="0.35">
      <c r="AH7038" s="16" t="str">
        <f>IF(AND(B7038="Premier League",E7038="Live"),_xlfn.XLOOKUP(_xlfn.TEXTJOIN(" vs ",,C7038:D7038),Calendar!G:G,Calendar!B:B),IF(AND(B7038="Premier League",E7038="Highlights"),_xlfn.XLOOKUP(H7038,Calendar!O:O,Calendar!N:N,,-1),""))</f>
        <v/>
      </c>
      <c r="AI7038" s="61" t="str">
        <f>IF(AND(AH7038&lt;&gt;"",E7038="Live"),_xlfn.XLOOKUP(_xlfn.TEXTJOIN(" vs ",,C7038:D7038),Calendar!G:G,Calendar!K:K),"")</f>
        <v/>
      </c>
      <c r="AJ7038" s="61" t="str">
        <f>IF(AND(K7038&lt;&gt;"Match of the Day",K7038&lt;&gt;"Match of the Day 2",K7038&lt;&gt;"Match of the Day Repeat"),"",1+MAX($AJ$10:AJ7037))</f>
        <v/>
      </c>
    </row>
    <row r="7039" spans="34:36" x14ac:dyDescent="0.35">
      <c r="AH7039" s="16" t="str">
        <f>IF(AND(B7039="Premier League",E7039="Live"),_xlfn.XLOOKUP(_xlfn.TEXTJOIN(" vs ",,C7039:D7039),Calendar!G:G,Calendar!B:B),IF(AND(B7039="Premier League",E7039="Highlights"),_xlfn.XLOOKUP(H7039,Calendar!O:O,Calendar!N:N,,-1),""))</f>
        <v/>
      </c>
      <c r="AI7039" s="61" t="str">
        <f>IF(AND(AH7039&lt;&gt;"",E7039="Live"),_xlfn.XLOOKUP(_xlfn.TEXTJOIN(" vs ",,C7039:D7039),Calendar!G:G,Calendar!K:K),"")</f>
        <v/>
      </c>
      <c r="AJ7039" s="61" t="str">
        <f>IF(AND(K7039&lt;&gt;"Match of the Day",K7039&lt;&gt;"Match of the Day 2",K7039&lt;&gt;"Match of the Day Repeat"),"",1+MAX($AJ$10:AJ7038))</f>
        <v/>
      </c>
    </row>
    <row r="7040" spans="34:36" x14ac:dyDescent="0.35">
      <c r="AH7040" s="16" t="str">
        <f>IF(AND(B7040="Premier League",E7040="Live"),_xlfn.XLOOKUP(_xlfn.TEXTJOIN(" vs ",,C7040:D7040),Calendar!G:G,Calendar!B:B),IF(AND(B7040="Premier League",E7040="Highlights"),_xlfn.XLOOKUP(H7040,Calendar!O:O,Calendar!N:N,,-1),""))</f>
        <v/>
      </c>
      <c r="AI7040" s="61" t="str">
        <f>IF(AND(AH7040&lt;&gt;"",E7040="Live"),_xlfn.XLOOKUP(_xlfn.TEXTJOIN(" vs ",,C7040:D7040),Calendar!G:G,Calendar!K:K),"")</f>
        <v/>
      </c>
      <c r="AJ7040" s="61" t="str">
        <f>IF(AND(K7040&lt;&gt;"Match of the Day",K7040&lt;&gt;"Match of the Day 2",K7040&lt;&gt;"Match of the Day Repeat"),"",1+MAX($AJ$10:AJ7039))</f>
        <v/>
      </c>
    </row>
    <row r="7041" spans="34:36" x14ac:dyDescent="0.35">
      <c r="AH7041" s="16" t="str">
        <f>IF(AND(B7041="Premier League",E7041="Live"),_xlfn.XLOOKUP(_xlfn.TEXTJOIN(" vs ",,C7041:D7041),Calendar!G:G,Calendar!B:B),IF(AND(B7041="Premier League",E7041="Highlights"),_xlfn.XLOOKUP(H7041,Calendar!O:O,Calendar!N:N,,-1),""))</f>
        <v/>
      </c>
      <c r="AI7041" s="61" t="str">
        <f>IF(AND(AH7041&lt;&gt;"",E7041="Live"),_xlfn.XLOOKUP(_xlfn.TEXTJOIN(" vs ",,C7041:D7041),Calendar!G:G,Calendar!K:K),"")</f>
        <v/>
      </c>
      <c r="AJ7041" s="61" t="str">
        <f>IF(AND(K7041&lt;&gt;"Match of the Day",K7041&lt;&gt;"Match of the Day 2",K7041&lt;&gt;"Match of the Day Repeat"),"",1+MAX($AJ$10:AJ7040))</f>
        <v/>
      </c>
    </row>
    <row r="7042" spans="34:36" x14ac:dyDescent="0.35">
      <c r="AH7042" s="16" t="str">
        <f>IF(AND(B7042="Premier League",E7042="Live"),_xlfn.XLOOKUP(_xlfn.TEXTJOIN(" vs ",,C7042:D7042),Calendar!G:G,Calendar!B:B),IF(AND(B7042="Premier League",E7042="Highlights"),_xlfn.XLOOKUP(H7042,Calendar!O:O,Calendar!N:N,,-1),""))</f>
        <v/>
      </c>
      <c r="AI7042" s="61" t="str">
        <f>IF(AND(AH7042&lt;&gt;"",E7042="Live"),_xlfn.XLOOKUP(_xlfn.TEXTJOIN(" vs ",,C7042:D7042),Calendar!G:G,Calendar!K:K),"")</f>
        <v/>
      </c>
      <c r="AJ7042" s="61" t="str">
        <f>IF(AND(K7042&lt;&gt;"Match of the Day",K7042&lt;&gt;"Match of the Day 2",K7042&lt;&gt;"Match of the Day Repeat"),"",1+MAX($AJ$10:AJ7041))</f>
        <v/>
      </c>
    </row>
    <row r="7043" spans="34:36" x14ac:dyDescent="0.35">
      <c r="AH7043" s="16" t="str">
        <f>IF(AND(B7043="Premier League",E7043="Live"),_xlfn.XLOOKUP(_xlfn.TEXTJOIN(" vs ",,C7043:D7043),Calendar!G:G,Calendar!B:B),IF(AND(B7043="Premier League",E7043="Highlights"),_xlfn.XLOOKUP(H7043,Calendar!O:O,Calendar!N:N,,-1),""))</f>
        <v/>
      </c>
      <c r="AI7043" s="61" t="str">
        <f>IF(AND(AH7043&lt;&gt;"",E7043="Live"),_xlfn.XLOOKUP(_xlfn.TEXTJOIN(" vs ",,C7043:D7043),Calendar!G:G,Calendar!K:K),"")</f>
        <v/>
      </c>
      <c r="AJ7043" s="61" t="str">
        <f>IF(AND(K7043&lt;&gt;"Match of the Day",K7043&lt;&gt;"Match of the Day 2",K7043&lt;&gt;"Match of the Day Repeat"),"",1+MAX($AJ$10:AJ7042))</f>
        <v/>
      </c>
    </row>
    <row r="7044" spans="34:36" x14ac:dyDescent="0.35">
      <c r="AH7044" s="16" t="str">
        <f>IF(AND(B7044="Premier League",E7044="Live"),_xlfn.XLOOKUP(_xlfn.TEXTJOIN(" vs ",,C7044:D7044),Calendar!G:G,Calendar!B:B),IF(AND(B7044="Premier League",E7044="Highlights"),_xlfn.XLOOKUP(H7044,Calendar!O:O,Calendar!N:N,,-1),""))</f>
        <v/>
      </c>
      <c r="AI7044" s="61" t="str">
        <f>IF(AND(AH7044&lt;&gt;"",E7044="Live"),_xlfn.XLOOKUP(_xlfn.TEXTJOIN(" vs ",,C7044:D7044),Calendar!G:G,Calendar!K:K),"")</f>
        <v/>
      </c>
      <c r="AJ7044" s="61" t="str">
        <f>IF(AND(K7044&lt;&gt;"Match of the Day",K7044&lt;&gt;"Match of the Day 2",K7044&lt;&gt;"Match of the Day Repeat"),"",1+MAX($AJ$10:AJ7043))</f>
        <v/>
      </c>
    </row>
    <row r="7045" spans="34:36" x14ac:dyDescent="0.35">
      <c r="AH7045" s="16" t="str">
        <f>IF(AND(B7045="Premier League",E7045="Live"),_xlfn.XLOOKUP(_xlfn.TEXTJOIN(" vs ",,C7045:D7045),Calendar!G:G,Calendar!B:B),IF(AND(B7045="Premier League",E7045="Highlights"),_xlfn.XLOOKUP(H7045,Calendar!O:O,Calendar!N:N,,-1),""))</f>
        <v/>
      </c>
      <c r="AI7045" s="61" t="str">
        <f>IF(AND(AH7045&lt;&gt;"",E7045="Live"),_xlfn.XLOOKUP(_xlfn.TEXTJOIN(" vs ",,C7045:D7045),Calendar!G:G,Calendar!K:K),"")</f>
        <v/>
      </c>
      <c r="AJ7045" s="61" t="str">
        <f>IF(AND(K7045&lt;&gt;"Match of the Day",K7045&lt;&gt;"Match of the Day 2",K7045&lt;&gt;"Match of the Day Repeat"),"",1+MAX($AJ$10:AJ7044))</f>
        <v/>
      </c>
    </row>
    <row r="7046" spans="34:36" x14ac:dyDescent="0.35">
      <c r="AH7046" s="16" t="str">
        <f>IF(AND(B7046="Premier League",E7046="Live"),_xlfn.XLOOKUP(_xlfn.TEXTJOIN(" vs ",,C7046:D7046),Calendar!G:G,Calendar!B:B),IF(AND(B7046="Premier League",E7046="Highlights"),_xlfn.XLOOKUP(H7046,Calendar!O:O,Calendar!N:N,,-1),""))</f>
        <v/>
      </c>
      <c r="AI7046" s="61" t="str">
        <f>IF(AND(AH7046&lt;&gt;"",E7046="Live"),_xlfn.XLOOKUP(_xlfn.TEXTJOIN(" vs ",,C7046:D7046),Calendar!G:G,Calendar!K:K),"")</f>
        <v/>
      </c>
      <c r="AJ7046" s="61" t="str">
        <f>IF(AND(K7046&lt;&gt;"Match of the Day",K7046&lt;&gt;"Match of the Day 2",K7046&lt;&gt;"Match of the Day Repeat"),"",1+MAX($AJ$10:AJ7045))</f>
        <v/>
      </c>
    </row>
    <row r="7047" spans="34:36" x14ac:dyDescent="0.35">
      <c r="AH7047" s="16" t="str">
        <f>IF(AND(B7047="Premier League",E7047="Live"),_xlfn.XLOOKUP(_xlfn.TEXTJOIN(" vs ",,C7047:D7047),Calendar!G:G,Calendar!B:B),IF(AND(B7047="Premier League",E7047="Highlights"),_xlfn.XLOOKUP(H7047,Calendar!O:O,Calendar!N:N,,-1),""))</f>
        <v/>
      </c>
      <c r="AI7047" s="61" t="str">
        <f>IF(AND(AH7047&lt;&gt;"",E7047="Live"),_xlfn.XLOOKUP(_xlfn.TEXTJOIN(" vs ",,C7047:D7047),Calendar!G:G,Calendar!K:K),"")</f>
        <v/>
      </c>
      <c r="AJ7047" s="61" t="str">
        <f>IF(AND(K7047&lt;&gt;"Match of the Day",K7047&lt;&gt;"Match of the Day 2",K7047&lt;&gt;"Match of the Day Repeat"),"",1+MAX($AJ$10:AJ7046))</f>
        <v/>
      </c>
    </row>
    <row r="7048" spans="34:36" x14ac:dyDescent="0.35">
      <c r="AH7048" s="16" t="str">
        <f>IF(AND(B7048="Premier League",E7048="Live"),_xlfn.XLOOKUP(_xlfn.TEXTJOIN(" vs ",,C7048:D7048),Calendar!G:G,Calendar!B:B),IF(AND(B7048="Premier League",E7048="Highlights"),_xlfn.XLOOKUP(H7048,Calendar!O:O,Calendar!N:N,,-1),""))</f>
        <v/>
      </c>
      <c r="AI7048" s="61" t="str">
        <f>IF(AND(AH7048&lt;&gt;"",E7048="Live"),_xlfn.XLOOKUP(_xlfn.TEXTJOIN(" vs ",,C7048:D7048),Calendar!G:G,Calendar!K:K),"")</f>
        <v/>
      </c>
      <c r="AJ7048" s="61" t="str">
        <f>IF(AND(K7048&lt;&gt;"Match of the Day",K7048&lt;&gt;"Match of the Day 2",K7048&lt;&gt;"Match of the Day Repeat"),"",1+MAX($AJ$10:AJ7047))</f>
        <v/>
      </c>
    </row>
    <row r="7049" spans="34:36" x14ac:dyDescent="0.35">
      <c r="AH7049" s="16" t="str">
        <f>IF(AND(B7049="Premier League",E7049="Live"),_xlfn.XLOOKUP(_xlfn.TEXTJOIN(" vs ",,C7049:D7049),Calendar!G:G,Calendar!B:B),IF(AND(B7049="Premier League",E7049="Highlights"),_xlfn.XLOOKUP(H7049,Calendar!O:O,Calendar!N:N,,-1),""))</f>
        <v/>
      </c>
      <c r="AI7049" s="61" t="str">
        <f>IF(AND(AH7049&lt;&gt;"",E7049="Live"),_xlfn.XLOOKUP(_xlfn.TEXTJOIN(" vs ",,C7049:D7049),Calendar!G:G,Calendar!K:K),"")</f>
        <v/>
      </c>
      <c r="AJ7049" s="61" t="str">
        <f>IF(AND(K7049&lt;&gt;"Match of the Day",K7049&lt;&gt;"Match of the Day 2",K7049&lt;&gt;"Match of the Day Repeat"),"",1+MAX($AJ$10:AJ7048))</f>
        <v/>
      </c>
    </row>
    <row r="7050" spans="34:36" x14ac:dyDescent="0.35">
      <c r="AH7050" s="16" t="str">
        <f>IF(AND(B7050="Premier League",E7050="Live"),_xlfn.XLOOKUP(_xlfn.TEXTJOIN(" vs ",,C7050:D7050),Calendar!G:G,Calendar!B:B),IF(AND(B7050="Premier League",E7050="Highlights"),_xlfn.XLOOKUP(H7050,Calendar!O:O,Calendar!N:N,,-1),""))</f>
        <v/>
      </c>
      <c r="AI7050" s="61" t="str">
        <f>IF(AND(AH7050&lt;&gt;"",E7050="Live"),_xlfn.XLOOKUP(_xlfn.TEXTJOIN(" vs ",,C7050:D7050),Calendar!G:G,Calendar!K:K),"")</f>
        <v/>
      </c>
      <c r="AJ7050" s="61" t="str">
        <f>IF(AND(K7050&lt;&gt;"Match of the Day",K7050&lt;&gt;"Match of the Day 2",K7050&lt;&gt;"Match of the Day Repeat"),"",1+MAX($AJ$10:AJ7049))</f>
        <v/>
      </c>
    </row>
    <row r="7051" spans="34:36" x14ac:dyDescent="0.35">
      <c r="AH7051" s="16" t="str">
        <f>IF(AND(B7051="Premier League",E7051="Live"),_xlfn.XLOOKUP(_xlfn.TEXTJOIN(" vs ",,C7051:D7051),Calendar!G:G,Calendar!B:B),IF(AND(B7051="Premier League",E7051="Highlights"),_xlfn.XLOOKUP(H7051,Calendar!O:O,Calendar!N:N,,-1),""))</f>
        <v/>
      </c>
      <c r="AI7051" s="61" t="str">
        <f>IF(AND(AH7051&lt;&gt;"",E7051="Live"),_xlfn.XLOOKUP(_xlfn.TEXTJOIN(" vs ",,C7051:D7051),Calendar!G:G,Calendar!K:K),"")</f>
        <v/>
      </c>
      <c r="AJ7051" s="61" t="str">
        <f>IF(AND(K7051&lt;&gt;"Match of the Day",K7051&lt;&gt;"Match of the Day 2",K7051&lt;&gt;"Match of the Day Repeat"),"",1+MAX($AJ$10:AJ7050))</f>
        <v/>
      </c>
    </row>
    <row r="7052" spans="34:36" x14ac:dyDescent="0.35">
      <c r="AH7052" s="16" t="str">
        <f>IF(AND(B7052="Premier League",E7052="Live"),_xlfn.XLOOKUP(_xlfn.TEXTJOIN(" vs ",,C7052:D7052),Calendar!G:G,Calendar!B:B),IF(AND(B7052="Premier League",E7052="Highlights"),_xlfn.XLOOKUP(H7052,Calendar!O:O,Calendar!N:N,,-1),""))</f>
        <v/>
      </c>
      <c r="AI7052" s="61" t="str">
        <f>IF(AND(AH7052&lt;&gt;"",E7052="Live"),_xlfn.XLOOKUP(_xlfn.TEXTJOIN(" vs ",,C7052:D7052),Calendar!G:G,Calendar!K:K),"")</f>
        <v/>
      </c>
      <c r="AJ7052" s="61" t="str">
        <f>IF(AND(K7052&lt;&gt;"Match of the Day",K7052&lt;&gt;"Match of the Day 2",K7052&lt;&gt;"Match of the Day Repeat"),"",1+MAX($AJ$10:AJ7051))</f>
        <v/>
      </c>
    </row>
    <row r="7053" spans="34:36" x14ac:dyDescent="0.35">
      <c r="AH7053" s="16" t="str">
        <f>IF(AND(B7053="Premier League",E7053="Live"),_xlfn.XLOOKUP(_xlfn.TEXTJOIN(" vs ",,C7053:D7053),Calendar!G:G,Calendar!B:B),IF(AND(B7053="Premier League",E7053="Highlights"),_xlfn.XLOOKUP(H7053,Calendar!O:O,Calendar!N:N,,-1),""))</f>
        <v/>
      </c>
      <c r="AI7053" s="61" t="str">
        <f>IF(AND(AH7053&lt;&gt;"",E7053="Live"),_xlfn.XLOOKUP(_xlfn.TEXTJOIN(" vs ",,C7053:D7053),Calendar!G:G,Calendar!K:K),"")</f>
        <v/>
      </c>
      <c r="AJ7053" s="61" t="str">
        <f>IF(AND(K7053&lt;&gt;"Match of the Day",K7053&lt;&gt;"Match of the Day 2",K7053&lt;&gt;"Match of the Day Repeat"),"",1+MAX($AJ$10:AJ7052))</f>
        <v/>
      </c>
    </row>
    <row r="7054" spans="34:36" x14ac:dyDescent="0.35">
      <c r="AH7054" s="16" t="str">
        <f>IF(AND(B7054="Premier League",E7054="Live"),_xlfn.XLOOKUP(_xlfn.TEXTJOIN(" vs ",,C7054:D7054),Calendar!G:G,Calendar!B:B),IF(AND(B7054="Premier League",E7054="Highlights"),_xlfn.XLOOKUP(H7054,Calendar!O:O,Calendar!N:N,,-1),""))</f>
        <v/>
      </c>
      <c r="AI7054" s="61" t="str">
        <f>IF(AND(AH7054&lt;&gt;"",E7054="Live"),_xlfn.XLOOKUP(_xlfn.TEXTJOIN(" vs ",,C7054:D7054),Calendar!G:G,Calendar!K:K),"")</f>
        <v/>
      </c>
      <c r="AJ7054" s="61" t="str">
        <f>IF(AND(K7054&lt;&gt;"Match of the Day",K7054&lt;&gt;"Match of the Day 2",K7054&lt;&gt;"Match of the Day Repeat"),"",1+MAX($AJ$10:AJ7053))</f>
        <v/>
      </c>
    </row>
    <row r="7055" spans="34:36" x14ac:dyDescent="0.35">
      <c r="AH7055" s="16" t="str">
        <f>IF(AND(B7055="Premier League",E7055="Live"),_xlfn.XLOOKUP(_xlfn.TEXTJOIN(" vs ",,C7055:D7055),Calendar!G:G,Calendar!B:B),IF(AND(B7055="Premier League",E7055="Highlights"),_xlfn.XLOOKUP(H7055,Calendar!O:O,Calendar!N:N,,-1),""))</f>
        <v/>
      </c>
      <c r="AI7055" s="61" t="str">
        <f>IF(AND(AH7055&lt;&gt;"",E7055="Live"),_xlfn.XLOOKUP(_xlfn.TEXTJOIN(" vs ",,C7055:D7055),Calendar!G:G,Calendar!K:K),"")</f>
        <v/>
      </c>
      <c r="AJ7055" s="61" t="str">
        <f>IF(AND(K7055&lt;&gt;"Match of the Day",K7055&lt;&gt;"Match of the Day 2",K7055&lt;&gt;"Match of the Day Repeat"),"",1+MAX($AJ$10:AJ7054))</f>
        <v/>
      </c>
    </row>
    <row r="7056" spans="34:36" x14ac:dyDescent="0.35">
      <c r="AH7056" s="16" t="str">
        <f>IF(AND(B7056="Premier League",E7056="Live"),_xlfn.XLOOKUP(_xlfn.TEXTJOIN(" vs ",,C7056:D7056),Calendar!G:G,Calendar!B:B),IF(AND(B7056="Premier League",E7056="Highlights"),_xlfn.XLOOKUP(H7056,Calendar!O:O,Calendar!N:N,,-1),""))</f>
        <v/>
      </c>
      <c r="AI7056" s="61" t="str">
        <f>IF(AND(AH7056&lt;&gt;"",E7056="Live"),_xlfn.XLOOKUP(_xlfn.TEXTJOIN(" vs ",,C7056:D7056),Calendar!G:G,Calendar!K:K),"")</f>
        <v/>
      </c>
      <c r="AJ7056" s="61" t="str">
        <f>IF(AND(K7056&lt;&gt;"Match of the Day",K7056&lt;&gt;"Match of the Day 2",K7056&lt;&gt;"Match of the Day Repeat"),"",1+MAX($AJ$10:AJ7055))</f>
        <v/>
      </c>
    </row>
    <row r="7057" spans="34:36" x14ac:dyDescent="0.35">
      <c r="AH7057" s="16" t="str">
        <f>IF(AND(B7057="Premier League",E7057="Live"),_xlfn.XLOOKUP(_xlfn.TEXTJOIN(" vs ",,C7057:D7057),Calendar!G:G,Calendar!B:B),IF(AND(B7057="Premier League",E7057="Highlights"),_xlfn.XLOOKUP(H7057,Calendar!O:O,Calendar!N:N,,-1),""))</f>
        <v/>
      </c>
      <c r="AI7057" s="61" t="str">
        <f>IF(AND(AH7057&lt;&gt;"",E7057="Live"),_xlfn.XLOOKUP(_xlfn.TEXTJOIN(" vs ",,C7057:D7057),Calendar!G:G,Calendar!K:K),"")</f>
        <v/>
      </c>
      <c r="AJ7057" s="61" t="str">
        <f>IF(AND(K7057&lt;&gt;"Match of the Day",K7057&lt;&gt;"Match of the Day 2",K7057&lt;&gt;"Match of the Day Repeat"),"",1+MAX($AJ$10:AJ7056))</f>
        <v/>
      </c>
    </row>
    <row r="7058" spans="34:36" x14ac:dyDescent="0.35">
      <c r="AH7058" s="16" t="str">
        <f>IF(AND(B7058="Premier League",E7058="Live"),_xlfn.XLOOKUP(_xlfn.TEXTJOIN(" vs ",,C7058:D7058),Calendar!G:G,Calendar!B:B),IF(AND(B7058="Premier League",E7058="Highlights"),_xlfn.XLOOKUP(H7058,Calendar!O:O,Calendar!N:N,,-1),""))</f>
        <v/>
      </c>
      <c r="AI7058" s="61" t="str">
        <f>IF(AND(AH7058&lt;&gt;"",E7058="Live"),_xlfn.XLOOKUP(_xlfn.TEXTJOIN(" vs ",,C7058:D7058),Calendar!G:G,Calendar!K:K),"")</f>
        <v/>
      </c>
      <c r="AJ7058" s="61" t="str">
        <f>IF(AND(K7058&lt;&gt;"Match of the Day",K7058&lt;&gt;"Match of the Day 2",K7058&lt;&gt;"Match of the Day Repeat"),"",1+MAX($AJ$10:AJ7057))</f>
        <v/>
      </c>
    </row>
    <row r="7059" spans="34:36" x14ac:dyDescent="0.35">
      <c r="AH7059" s="16" t="str">
        <f>IF(AND(B7059="Premier League",E7059="Live"),_xlfn.XLOOKUP(_xlfn.TEXTJOIN(" vs ",,C7059:D7059),Calendar!G:G,Calendar!B:B),IF(AND(B7059="Premier League",E7059="Highlights"),_xlfn.XLOOKUP(H7059,Calendar!O:O,Calendar!N:N,,-1),""))</f>
        <v/>
      </c>
      <c r="AI7059" s="61" t="str">
        <f>IF(AND(AH7059&lt;&gt;"",E7059="Live"),_xlfn.XLOOKUP(_xlfn.TEXTJOIN(" vs ",,C7059:D7059),Calendar!G:G,Calendar!K:K),"")</f>
        <v/>
      </c>
      <c r="AJ7059" s="61" t="str">
        <f>IF(AND(K7059&lt;&gt;"Match of the Day",K7059&lt;&gt;"Match of the Day 2",K7059&lt;&gt;"Match of the Day Repeat"),"",1+MAX($AJ$10:AJ7058))</f>
        <v/>
      </c>
    </row>
    <row r="7060" spans="34:36" x14ac:dyDescent="0.35">
      <c r="AH7060" s="16" t="str">
        <f>IF(AND(B7060="Premier League",E7060="Live"),_xlfn.XLOOKUP(_xlfn.TEXTJOIN(" vs ",,C7060:D7060),Calendar!G:G,Calendar!B:B),IF(AND(B7060="Premier League",E7060="Highlights"),_xlfn.XLOOKUP(H7060,Calendar!O:O,Calendar!N:N,,-1),""))</f>
        <v/>
      </c>
      <c r="AI7060" s="61" t="str">
        <f>IF(AND(AH7060&lt;&gt;"",E7060="Live"),_xlfn.XLOOKUP(_xlfn.TEXTJOIN(" vs ",,C7060:D7060),Calendar!G:G,Calendar!K:K),"")</f>
        <v/>
      </c>
      <c r="AJ7060" s="61" t="str">
        <f>IF(AND(K7060&lt;&gt;"Match of the Day",K7060&lt;&gt;"Match of the Day 2",K7060&lt;&gt;"Match of the Day Repeat"),"",1+MAX($AJ$10:AJ7059))</f>
        <v/>
      </c>
    </row>
    <row r="7061" spans="34:36" x14ac:dyDescent="0.35">
      <c r="AH7061" s="16" t="str">
        <f>IF(AND(B7061="Premier League",E7061="Live"),_xlfn.XLOOKUP(_xlfn.TEXTJOIN(" vs ",,C7061:D7061),Calendar!G:G,Calendar!B:B),IF(AND(B7061="Premier League",E7061="Highlights"),_xlfn.XLOOKUP(H7061,Calendar!O:O,Calendar!N:N,,-1),""))</f>
        <v/>
      </c>
      <c r="AI7061" s="61" t="str">
        <f>IF(AND(AH7061&lt;&gt;"",E7061="Live"),_xlfn.XLOOKUP(_xlfn.TEXTJOIN(" vs ",,C7061:D7061),Calendar!G:G,Calendar!K:K),"")</f>
        <v/>
      </c>
      <c r="AJ7061" s="61" t="str">
        <f>IF(AND(K7061&lt;&gt;"Match of the Day",K7061&lt;&gt;"Match of the Day 2",K7061&lt;&gt;"Match of the Day Repeat"),"",1+MAX($AJ$10:AJ7060))</f>
        <v/>
      </c>
    </row>
    <row r="7062" spans="34:36" x14ac:dyDescent="0.35">
      <c r="AH7062" s="16" t="str">
        <f>IF(AND(B7062="Premier League",E7062="Live"),_xlfn.XLOOKUP(_xlfn.TEXTJOIN(" vs ",,C7062:D7062),Calendar!G:G,Calendar!B:B),IF(AND(B7062="Premier League",E7062="Highlights"),_xlfn.XLOOKUP(H7062,Calendar!O:O,Calendar!N:N,,-1),""))</f>
        <v/>
      </c>
      <c r="AI7062" s="61" t="str">
        <f>IF(AND(AH7062&lt;&gt;"",E7062="Live"),_xlfn.XLOOKUP(_xlfn.TEXTJOIN(" vs ",,C7062:D7062),Calendar!G:G,Calendar!K:K),"")</f>
        <v/>
      </c>
      <c r="AJ7062" s="61" t="str">
        <f>IF(AND(K7062&lt;&gt;"Match of the Day",K7062&lt;&gt;"Match of the Day 2",K7062&lt;&gt;"Match of the Day Repeat"),"",1+MAX($AJ$10:AJ7061))</f>
        <v/>
      </c>
    </row>
    <row r="7063" spans="34:36" x14ac:dyDescent="0.35">
      <c r="AH7063" s="16" t="str">
        <f>IF(AND(B7063="Premier League",E7063="Live"),_xlfn.XLOOKUP(_xlfn.TEXTJOIN(" vs ",,C7063:D7063),Calendar!G:G,Calendar!B:B),IF(AND(B7063="Premier League",E7063="Highlights"),_xlfn.XLOOKUP(H7063,Calendar!O:O,Calendar!N:N,,-1),""))</f>
        <v/>
      </c>
      <c r="AI7063" s="61" t="str">
        <f>IF(AND(AH7063&lt;&gt;"",E7063="Live"),_xlfn.XLOOKUP(_xlfn.TEXTJOIN(" vs ",,C7063:D7063),Calendar!G:G,Calendar!K:K),"")</f>
        <v/>
      </c>
      <c r="AJ7063" s="61" t="str">
        <f>IF(AND(K7063&lt;&gt;"Match of the Day",K7063&lt;&gt;"Match of the Day 2",K7063&lt;&gt;"Match of the Day Repeat"),"",1+MAX($AJ$10:AJ7062))</f>
        <v/>
      </c>
    </row>
    <row r="7064" spans="34:36" x14ac:dyDescent="0.35">
      <c r="AH7064" s="16" t="str">
        <f>IF(AND(B7064="Premier League",E7064="Live"),_xlfn.XLOOKUP(_xlfn.TEXTJOIN(" vs ",,C7064:D7064),Calendar!G:G,Calendar!B:B),IF(AND(B7064="Premier League",E7064="Highlights"),_xlfn.XLOOKUP(H7064,Calendar!O:O,Calendar!N:N,,-1),""))</f>
        <v/>
      </c>
      <c r="AI7064" s="61" t="str">
        <f>IF(AND(AH7064&lt;&gt;"",E7064="Live"),_xlfn.XLOOKUP(_xlfn.TEXTJOIN(" vs ",,C7064:D7064),Calendar!G:G,Calendar!K:K),"")</f>
        <v/>
      </c>
      <c r="AJ7064" s="61" t="str">
        <f>IF(AND(K7064&lt;&gt;"Match of the Day",K7064&lt;&gt;"Match of the Day 2",K7064&lt;&gt;"Match of the Day Repeat"),"",1+MAX($AJ$10:AJ7063))</f>
        <v/>
      </c>
    </row>
    <row r="7065" spans="34:36" x14ac:dyDescent="0.35">
      <c r="AH7065" s="16" t="str">
        <f>IF(AND(B7065="Premier League",E7065="Live"),_xlfn.XLOOKUP(_xlfn.TEXTJOIN(" vs ",,C7065:D7065),Calendar!G:G,Calendar!B:B),IF(AND(B7065="Premier League",E7065="Highlights"),_xlfn.XLOOKUP(H7065,Calendar!O:O,Calendar!N:N,,-1),""))</f>
        <v/>
      </c>
      <c r="AI7065" s="61" t="str">
        <f>IF(AND(AH7065&lt;&gt;"",E7065="Live"),_xlfn.XLOOKUP(_xlfn.TEXTJOIN(" vs ",,C7065:D7065),Calendar!G:G,Calendar!K:K),"")</f>
        <v/>
      </c>
      <c r="AJ7065" s="61" t="str">
        <f>IF(AND(K7065&lt;&gt;"Match of the Day",K7065&lt;&gt;"Match of the Day 2",K7065&lt;&gt;"Match of the Day Repeat"),"",1+MAX($AJ$10:AJ7064))</f>
        <v/>
      </c>
    </row>
    <row r="7066" spans="34:36" x14ac:dyDescent="0.35">
      <c r="AH7066" s="16" t="str">
        <f>IF(AND(B7066="Premier League",E7066="Live"),_xlfn.XLOOKUP(_xlfn.TEXTJOIN(" vs ",,C7066:D7066),Calendar!G:G,Calendar!B:B),IF(AND(B7066="Premier League",E7066="Highlights"),_xlfn.XLOOKUP(H7066,Calendar!O:O,Calendar!N:N,,-1),""))</f>
        <v/>
      </c>
      <c r="AI7066" s="61" t="str">
        <f>IF(AND(AH7066&lt;&gt;"",E7066="Live"),_xlfn.XLOOKUP(_xlfn.TEXTJOIN(" vs ",,C7066:D7066),Calendar!G:G,Calendar!K:K),"")</f>
        <v/>
      </c>
      <c r="AJ7066" s="61" t="str">
        <f>IF(AND(K7066&lt;&gt;"Match of the Day",K7066&lt;&gt;"Match of the Day 2",K7066&lt;&gt;"Match of the Day Repeat"),"",1+MAX($AJ$10:AJ7065))</f>
        <v/>
      </c>
    </row>
    <row r="7067" spans="34:36" x14ac:dyDescent="0.35">
      <c r="AH7067" s="16" t="str">
        <f>IF(AND(B7067="Premier League",E7067="Live"),_xlfn.XLOOKUP(_xlfn.TEXTJOIN(" vs ",,C7067:D7067),Calendar!G:G,Calendar!B:B),IF(AND(B7067="Premier League",E7067="Highlights"),_xlfn.XLOOKUP(H7067,Calendar!O:O,Calendar!N:N,,-1),""))</f>
        <v/>
      </c>
      <c r="AI7067" s="61" t="str">
        <f>IF(AND(AH7067&lt;&gt;"",E7067="Live"),_xlfn.XLOOKUP(_xlfn.TEXTJOIN(" vs ",,C7067:D7067),Calendar!G:G,Calendar!K:K),"")</f>
        <v/>
      </c>
      <c r="AJ7067" s="61" t="str">
        <f>IF(AND(K7067&lt;&gt;"Match of the Day",K7067&lt;&gt;"Match of the Day 2",K7067&lt;&gt;"Match of the Day Repeat"),"",1+MAX($AJ$10:AJ7066))</f>
        <v/>
      </c>
    </row>
    <row r="7068" spans="34:36" x14ac:dyDescent="0.35">
      <c r="AH7068" s="16" t="str">
        <f>IF(AND(B7068="Premier League",E7068="Live"),_xlfn.XLOOKUP(_xlfn.TEXTJOIN(" vs ",,C7068:D7068),Calendar!G:G,Calendar!B:B),IF(AND(B7068="Premier League",E7068="Highlights"),_xlfn.XLOOKUP(H7068,Calendar!O:O,Calendar!N:N,,-1),""))</f>
        <v/>
      </c>
      <c r="AI7068" s="61" t="str">
        <f>IF(AND(AH7068&lt;&gt;"",E7068="Live"),_xlfn.XLOOKUP(_xlfn.TEXTJOIN(" vs ",,C7068:D7068),Calendar!G:G,Calendar!K:K),"")</f>
        <v/>
      </c>
      <c r="AJ7068" s="61" t="str">
        <f>IF(AND(K7068&lt;&gt;"Match of the Day",K7068&lt;&gt;"Match of the Day 2",K7068&lt;&gt;"Match of the Day Repeat"),"",1+MAX($AJ$10:AJ7067))</f>
        <v/>
      </c>
    </row>
    <row r="7069" spans="34:36" x14ac:dyDescent="0.35">
      <c r="AH7069" s="16" t="str">
        <f>IF(AND(B7069="Premier League",E7069="Live"),_xlfn.XLOOKUP(_xlfn.TEXTJOIN(" vs ",,C7069:D7069),Calendar!G:G,Calendar!B:B),IF(AND(B7069="Premier League",E7069="Highlights"),_xlfn.XLOOKUP(H7069,Calendar!O:O,Calendar!N:N,,-1),""))</f>
        <v/>
      </c>
      <c r="AI7069" s="61" t="str">
        <f>IF(AND(AH7069&lt;&gt;"",E7069="Live"),_xlfn.XLOOKUP(_xlfn.TEXTJOIN(" vs ",,C7069:D7069),Calendar!G:G,Calendar!K:K),"")</f>
        <v/>
      </c>
      <c r="AJ7069" s="61" t="str">
        <f>IF(AND(K7069&lt;&gt;"Match of the Day",K7069&lt;&gt;"Match of the Day 2",K7069&lt;&gt;"Match of the Day Repeat"),"",1+MAX($AJ$10:AJ7068))</f>
        <v/>
      </c>
    </row>
    <row r="7070" spans="34:36" x14ac:dyDescent="0.35">
      <c r="AH7070" s="16" t="str">
        <f>IF(AND(B7070="Premier League",E7070="Live"),_xlfn.XLOOKUP(_xlfn.TEXTJOIN(" vs ",,C7070:D7070),Calendar!G:G,Calendar!B:B),IF(AND(B7070="Premier League",E7070="Highlights"),_xlfn.XLOOKUP(H7070,Calendar!O:O,Calendar!N:N,,-1),""))</f>
        <v/>
      </c>
      <c r="AI7070" s="61" t="str">
        <f>IF(AND(AH7070&lt;&gt;"",E7070="Live"),_xlfn.XLOOKUP(_xlfn.TEXTJOIN(" vs ",,C7070:D7070),Calendar!G:G,Calendar!K:K),"")</f>
        <v/>
      </c>
      <c r="AJ7070" s="61" t="str">
        <f>IF(AND(K7070&lt;&gt;"Match of the Day",K7070&lt;&gt;"Match of the Day 2",K7070&lt;&gt;"Match of the Day Repeat"),"",1+MAX($AJ$10:AJ7069))</f>
        <v/>
      </c>
    </row>
    <row r="7071" spans="34:36" x14ac:dyDescent="0.35">
      <c r="AH7071" s="16" t="str">
        <f>IF(AND(B7071="Premier League",E7071="Live"),_xlfn.XLOOKUP(_xlfn.TEXTJOIN(" vs ",,C7071:D7071),Calendar!G:G,Calendar!B:B),IF(AND(B7071="Premier League",E7071="Highlights"),_xlfn.XLOOKUP(H7071,Calendar!O:O,Calendar!N:N,,-1),""))</f>
        <v/>
      </c>
      <c r="AI7071" s="61" t="str">
        <f>IF(AND(AH7071&lt;&gt;"",E7071="Live"),_xlfn.XLOOKUP(_xlfn.TEXTJOIN(" vs ",,C7071:D7071),Calendar!G:G,Calendar!K:K),"")</f>
        <v/>
      </c>
      <c r="AJ7071" s="61" t="str">
        <f>IF(AND(K7071&lt;&gt;"Match of the Day",K7071&lt;&gt;"Match of the Day 2",K7071&lt;&gt;"Match of the Day Repeat"),"",1+MAX($AJ$10:AJ7070))</f>
        <v/>
      </c>
    </row>
    <row r="7072" spans="34:36" x14ac:dyDescent="0.35">
      <c r="AH7072" s="16" t="str">
        <f>IF(AND(B7072="Premier League",E7072="Live"),_xlfn.XLOOKUP(_xlfn.TEXTJOIN(" vs ",,C7072:D7072),Calendar!G:G,Calendar!B:B),IF(AND(B7072="Premier League",E7072="Highlights"),_xlfn.XLOOKUP(H7072,Calendar!O:O,Calendar!N:N,,-1),""))</f>
        <v/>
      </c>
      <c r="AI7072" s="61" t="str">
        <f>IF(AND(AH7072&lt;&gt;"",E7072="Live"),_xlfn.XLOOKUP(_xlfn.TEXTJOIN(" vs ",,C7072:D7072),Calendar!G:G,Calendar!K:K),"")</f>
        <v/>
      </c>
      <c r="AJ7072" s="61" t="str">
        <f>IF(AND(K7072&lt;&gt;"Match of the Day",K7072&lt;&gt;"Match of the Day 2",K7072&lt;&gt;"Match of the Day Repeat"),"",1+MAX($AJ$10:AJ7071))</f>
        <v/>
      </c>
    </row>
    <row r="7073" spans="34:36" x14ac:dyDescent="0.35">
      <c r="AH7073" s="16" t="str">
        <f>IF(AND(B7073="Premier League",E7073="Live"),_xlfn.XLOOKUP(_xlfn.TEXTJOIN(" vs ",,C7073:D7073),Calendar!G:G,Calendar!B:B),IF(AND(B7073="Premier League",E7073="Highlights"),_xlfn.XLOOKUP(H7073,Calendar!O:O,Calendar!N:N,,-1),""))</f>
        <v/>
      </c>
      <c r="AI7073" s="61" t="str">
        <f>IF(AND(AH7073&lt;&gt;"",E7073="Live"),_xlfn.XLOOKUP(_xlfn.TEXTJOIN(" vs ",,C7073:D7073),Calendar!G:G,Calendar!K:K),"")</f>
        <v/>
      </c>
      <c r="AJ7073" s="61" t="str">
        <f>IF(AND(K7073&lt;&gt;"Match of the Day",K7073&lt;&gt;"Match of the Day 2",K7073&lt;&gt;"Match of the Day Repeat"),"",1+MAX($AJ$10:AJ7072))</f>
        <v/>
      </c>
    </row>
    <row r="7074" spans="34:36" x14ac:dyDescent="0.35">
      <c r="AH7074" s="16" t="str">
        <f>IF(AND(B7074="Premier League",E7074="Live"),_xlfn.XLOOKUP(_xlfn.TEXTJOIN(" vs ",,C7074:D7074),Calendar!G:G,Calendar!B:B),IF(AND(B7074="Premier League",E7074="Highlights"),_xlfn.XLOOKUP(H7074,Calendar!O:O,Calendar!N:N,,-1),""))</f>
        <v/>
      </c>
      <c r="AI7074" s="61" t="str">
        <f>IF(AND(AH7074&lt;&gt;"",E7074="Live"),_xlfn.XLOOKUP(_xlfn.TEXTJOIN(" vs ",,C7074:D7074),Calendar!G:G,Calendar!K:K),"")</f>
        <v/>
      </c>
      <c r="AJ7074" s="61" t="str">
        <f>IF(AND(K7074&lt;&gt;"Match of the Day",K7074&lt;&gt;"Match of the Day 2",K7074&lt;&gt;"Match of the Day Repeat"),"",1+MAX($AJ$10:AJ7073))</f>
        <v/>
      </c>
    </row>
    <row r="7075" spans="34:36" x14ac:dyDescent="0.35">
      <c r="AH7075" s="16" t="str">
        <f>IF(AND(B7075="Premier League",E7075="Live"),_xlfn.XLOOKUP(_xlfn.TEXTJOIN(" vs ",,C7075:D7075),Calendar!G:G,Calendar!B:B),IF(AND(B7075="Premier League",E7075="Highlights"),_xlfn.XLOOKUP(H7075,Calendar!O:O,Calendar!N:N,,-1),""))</f>
        <v/>
      </c>
      <c r="AI7075" s="61" t="str">
        <f>IF(AND(AH7075&lt;&gt;"",E7075="Live"),_xlfn.XLOOKUP(_xlfn.TEXTJOIN(" vs ",,C7075:D7075),Calendar!G:G,Calendar!K:K),"")</f>
        <v/>
      </c>
      <c r="AJ7075" s="61" t="str">
        <f>IF(AND(K7075&lt;&gt;"Match of the Day",K7075&lt;&gt;"Match of the Day 2",K7075&lt;&gt;"Match of the Day Repeat"),"",1+MAX($AJ$10:AJ7074))</f>
        <v/>
      </c>
    </row>
    <row r="7076" spans="34:36" x14ac:dyDescent="0.35">
      <c r="AH7076" s="16" t="str">
        <f>IF(AND(B7076="Premier League",E7076="Live"),_xlfn.XLOOKUP(_xlfn.TEXTJOIN(" vs ",,C7076:D7076),Calendar!G:G,Calendar!B:B),IF(AND(B7076="Premier League",E7076="Highlights"),_xlfn.XLOOKUP(H7076,Calendar!O:O,Calendar!N:N,,-1),""))</f>
        <v/>
      </c>
      <c r="AI7076" s="61" t="str">
        <f>IF(AND(AH7076&lt;&gt;"",E7076="Live"),_xlfn.XLOOKUP(_xlfn.TEXTJOIN(" vs ",,C7076:D7076),Calendar!G:G,Calendar!K:K),"")</f>
        <v/>
      </c>
      <c r="AJ7076" s="61" t="str">
        <f>IF(AND(K7076&lt;&gt;"Match of the Day",K7076&lt;&gt;"Match of the Day 2",K7076&lt;&gt;"Match of the Day Repeat"),"",1+MAX($AJ$10:AJ7075))</f>
        <v/>
      </c>
    </row>
    <row r="7077" spans="34:36" x14ac:dyDescent="0.35">
      <c r="AH7077" s="16" t="str">
        <f>IF(AND(B7077="Premier League",E7077="Live"),_xlfn.XLOOKUP(_xlfn.TEXTJOIN(" vs ",,C7077:D7077),Calendar!G:G,Calendar!B:B),IF(AND(B7077="Premier League",E7077="Highlights"),_xlfn.XLOOKUP(H7077,Calendar!O:O,Calendar!N:N,,-1),""))</f>
        <v/>
      </c>
      <c r="AI7077" s="61" t="str">
        <f>IF(AND(AH7077&lt;&gt;"",E7077="Live"),_xlfn.XLOOKUP(_xlfn.TEXTJOIN(" vs ",,C7077:D7077),Calendar!G:G,Calendar!K:K),"")</f>
        <v/>
      </c>
      <c r="AJ7077" s="61" t="str">
        <f>IF(AND(K7077&lt;&gt;"Match of the Day",K7077&lt;&gt;"Match of the Day 2",K7077&lt;&gt;"Match of the Day Repeat"),"",1+MAX($AJ$10:AJ7076))</f>
        <v/>
      </c>
    </row>
    <row r="7078" spans="34:36" x14ac:dyDescent="0.35">
      <c r="AH7078" s="16" t="str">
        <f>IF(AND(B7078="Premier League",E7078="Live"),_xlfn.XLOOKUP(_xlfn.TEXTJOIN(" vs ",,C7078:D7078),Calendar!G:G,Calendar!B:B),IF(AND(B7078="Premier League",E7078="Highlights"),_xlfn.XLOOKUP(H7078,Calendar!O:O,Calendar!N:N,,-1),""))</f>
        <v/>
      </c>
      <c r="AI7078" s="61" t="str">
        <f>IF(AND(AH7078&lt;&gt;"",E7078="Live"),_xlfn.XLOOKUP(_xlfn.TEXTJOIN(" vs ",,C7078:D7078),Calendar!G:G,Calendar!K:K),"")</f>
        <v/>
      </c>
      <c r="AJ7078" s="61" t="str">
        <f>IF(AND(K7078&lt;&gt;"Match of the Day",K7078&lt;&gt;"Match of the Day 2",K7078&lt;&gt;"Match of the Day Repeat"),"",1+MAX($AJ$10:AJ7077))</f>
        <v/>
      </c>
    </row>
    <row r="7079" spans="34:36" x14ac:dyDescent="0.35">
      <c r="AH7079" s="16" t="str">
        <f>IF(AND(B7079="Premier League",E7079="Live"),_xlfn.XLOOKUP(_xlfn.TEXTJOIN(" vs ",,C7079:D7079),Calendar!G:G,Calendar!B:B),IF(AND(B7079="Premier League",E7079="Highlights"),_xlfn.XLOOKUP(H7079,Calendar!O:O,Calendar!N:N,,-1),""))</f>
        <v/>
      </c>
      <c r="AI7079" s="61" t="str">
        <f>IF(AND(AH7079&lt;&gt;"",E7079="Live"),_xlfn.XLOOKUP(_xlfn.TEXTJOIN(" vs ",,C7079:D7079),Calendar!G:G,Calendar!K:K),"")</f>
        <v/>
      </c>
      <c r="AJ7079" s="61" t="str">
        <f>IF(AND(K7079&lt;&gt;"Match of the Day",K7079&lt;&gt;"Match of the Day 2",K7079&lt;&gt;"Match of the Day Repeat"),"",1+MAX($AJ$10:AJ7078))</f>
        <v/>
      </c>
    </row>
    <row r="7080" spans="34:36" x14ac:dyDescent="0.35">
      <c r="AH7080" s="16" t="str">
        <f>IF(AND(B7080="Premier League",E7080="Live"),_xlfn.XLOOKUP(_xlfn.TEXTJOIN(" vs ",,C7080:D7080),Calendar!G:G,Calendar!B:B),IF(AND(B7080="Premier League",E7080="Highlights"),_xlfn.XLOOKUP(H7080,Calendar!O:O,Calendar!N:N,,-1),""))</f>
        <v/>
      </c>
      <c r="AI7080" s="61" t="str">
        <f>IF(AND(AH7080&lt;&gt;"",E7080="Live"),_xlfn.XLOOKUP(_xlfn.TEXTJOIN(" vs ",,C7080:D7080),Calendar!G:G,Calendar!K:K),"")</f>
        <v/>
      </c>
      <c r="AJ7080" s="61" t="str">
        <f>IF(AND(K7080&lt;&gt;"Match of the Day",K7080&lt;&gt;"Match of the Day 2",K7080&lt;&gt;"Match of the Day Repeat"),"",1+MAX($AJ$10:AJ7079))</f>
        <v/>
      </c>
    </row>
    <row r="7081" spans="34:36" x14ac:dyDescent="0.35">
      <c r="AH7081" s="16" t="str">
        <f>IF(AND(B7081="Premier League",E7081="Live"),_xlfn.XLOOKUP(_xlfn.TEXTJOIN(" vs ",,C7081:D7081),Calendar!G:G,Calendar!B:B),IF(AND(B7081="Premier League",E7081="Highlights"),_xlfn.XLOOKUP(H7081,Calendar!O:O,Calendar!N:N,,-1),""))</f>
        <v/>
      </c>
      <c r="AI7081" s="61" t="str">
        <f>IF(AND(AH7081&lt;&gt;"",E7081="Live"),_xlfn.XLOOKUP(_xlfn.TEXTJOIN(" vs ",,C7081:D7081),Calendar!G:G,Calendar!K:K),"")</f>
        <v/>
      </c>
      <c r="AJ7081" s="61" t="str">
        <f>IF(AND(K7081&lt;&gt;"Match of the Day",K7081&lt;&gt;"Match of the Day 2",K7081&lt;&gt;"Match of the Day Repeat"),"",1+MAX($AJ$10:AJ7080))</f>
        <v/>
      </c>
    </row>
    <row r="7082" spans="34:36" x14ac:dyDescent="0.35">
      <c r="AH7082" s="16" t="str">
        <f>IF(AND(B7082="Premier League",E7082="Live"),_xlfn.XLOOKUP(_xlfn.TEXTJOIN(" vs ",,C7082:D7082),Calendar!G:G,Calendar!B:B),IF(AND(B7082="Premier League",E7082="Highlights"),_xlfn.XLOOKUP(H7082,Calendar!O:O,Calendar!N:N,,-1),""))</f>
        <v/>
      </c>
      <c r="AI7082" s="61" t="str">
        <f>IF(AND(AH7082&lt;&gt;"",E7082="Live"),_xlfn.XLOOKUP(_xlfn.TEXTJOIN(" vs ",,C7082:D7082),Calendar!G:G,Calendar!K:K),"")</f>
        <v/>
      </c>
      <c r="AJ7082" s="61" t="str">
        <f>IF(AND(K7082&lt;&gt;"Match of the Day",K7082&lt;&gt;"Match of the Day 2",K7082&lt;&gt;"Match of the Day Repeat"),"",1+MAX($AJ$10:AJ7081))</f>
        <v/>
      </c>
    </row>
    <row r="7083" spans="34:36" x14ac:dyDescent="0.35">
      <c r="AH7083" s="16" t="str">
        <f>IF(AND(B7083="Premier League",E7083="Live"),_xlfn.XLOOKUP(_xlfn.TEXTJOIN(" vs ",,C7083:D7083),Calendar!G:G,Calendar!B:B),IF(AND(B7083="Premier League",E7083="Highlights"),_xlfn.XLOOKUP(H7083,Calendar!O:O,Calendar!N:N,,-1),""))</f>
        <v/>
      </c>
      <c r="AI7083" s="61" t="str">
        <f>IF(AND(AH7083&lt;&gt;"",E7083="Live"),_xlfn.XLOOKUP(_xlfn.TEXTJOIN(" vs ",,C7083:D7083),Calendar!G:G,Calendar!K:K),"")</f>
        <v/>
      </c>
      <c r="AJ7083" s="61" t="str">
        <f>IF(AND(K7083&lt;&gt;"Match of the Day",K7083&lt;&gt;"Match of the Day 2",K7083&lt;&gt;"Match of the Day Repeat"),"",1+MAX($AJ$10:AJ7082))</f>
        <v/>
      </c>
    </row>
    <row r="7084" spans="34:36" x14ac:dyDescent="0.35">
      <c r="AH7084" s="16" t="str">
        <f>IF(AND(B7084="Premier League",E7084="Live"),_xlfn.XLOOKUP(_xlfn.TEXTJOIN(" vs ",,C7084:D7084),Calendar!G:G,Calendar!B:B),IF(AND(B7084="Premier League",E7084="Highlights"),_xlfn.XLOOKUP(H7084,Calendar!O:O,Calendar!N:N,,-1),""))</f>
        <v/>
      </c>
      <c r="AI7084" s="61" t="str">
        <f>IF(AND(AH7084&lt;&gt;"",E7084="Live"),_xlfn.XLOOKUP(_xlfn.TEXTJOIN(" vs ",,C7084:D7084),Calendar!G:G,Calendar!K:K),"")</f>
        <v/>
      </c>
      <c r="AJ7084" s="61" t="str">
        <f>IF(AND(K7084&lt;&gt;"Match of the Day",K7084&lt;&gt;"Match of the Day 2",K7084&lt;&gt;"Match of the Day Repeat"),"",1+MAX($AJ$10:AJ7083))</f>
        <v/>
      </c>
    </row>
    <row r="7085" spans="34:36" x14ac:dyDescent="0.35">
      <c r="AH7085" s="16" t="str">
        <f>IF(AND(B7085="Premier League",E7085="Live"),_xlfn.XLOOKUP(_xlfn.TEXTJOIN(" vs ",,C7085:D7085),Calendar!G:G,Calendar!B:B),IF(AND(B7085="Premier League",E7085="Highlights"),_xlfn.XLOOKUP(H7085,Calendar!O:O,Calendar!N:N,,-1),""))</f>
        <v/>
      </c>
      <c r="AI7085" s="61" t="str">
        <f>IF(AND(AH7085&lt;&gt;"",E7085="Live"),_xlfn.XLOOKUP(_xlfn.TEXTJOIN(" vs ",,C7085:D7085),Calendar!G:G,Calendar!K:K),"")</f>
        <v/>
      </c>
      <c r="AJ7085" s="61" t="str">
        <f>IF(AND(K7085&lt;&gt;"Match of the Day",K7085&lt;&gt;"Match of the Day 2",K7085&lt;&gt;"Match of the Day Repeat"),"",1+MAX($AJ$10:AJ7084))</f>
        <v/>
      </c>
    </row>
    <row r="7086" spans="34:36" x14ac:dyDescent="0.35">
      <c r="AH7086" s="16" t="str">
        <f>IF(AND(B7086="Premier League",E7086="Live"),_xlfn.XLOOKUP(_xlfn.TEXTJOIN(" vs ",,C7086:D7086),Calendar!G:G,Calendar!B:B),IF(AND(B7086="Premier League",E7086="Highlights"),_xlfn.XLOOKUP(H7086,Calendar!O:O,Calendar!N:N,,-1),""))</f>
        <v/>
      </c>
      <c r="AI7086" s="61" t="str">
        <f>IF(AND(AH7086&lt;&gt;"",E7086="Live"),_xlfn.XLOOKUP(_xlfn.TEXTJOIN(" vs ",,C7086:D7086),Calendar!G:G,Calendar!K:K),"")</f>
        <v/>
      </c>
      <c r="AJ7086" s="61" t="str">
        <f>IF(AND(K7086&lt;&gt;"Match of the Day",K7086&lt;&gt;"Match of the Day 2",K7086&lt;&gt;"Match of the Day Repeat"),"",1+MAX($AJ$10:AJ7085))</f>
        <v/>
      </c>
    </row>
    <row r="7087" spans="34:36" x14ac:dyDescent="0.35">
      <c r="AH7087" s="16" t="str">
        <f>IF(AND(B7087="Premier League",E7087="Live"),_xlfn.XLOOKUP(_xlfn.TEXTJOIN(" vs ",,C7087:D7087),Calendar!G:G,Calendar!B:B),IF(AND(B7087="Premier League",E7087="Highlights"),_xlfn.XLOOKUP(H7087,Calendar!O:O,Calendar!N:N,,-1),""))</f>
        <v/>
      </c>
      <c r="AI7087" s="61" t="str">
        <f>IF(AND(AH7087&lt;&gt;"",E7087="Live"),_xlfn.XLOOKUP(_xlfn.TEXTJOIN(" vs ",,C7087:D7087),Calendar!G:G,Calendar!K:K),"")</f>
        <v/>
      </c>
      <c r="AJ7087" s="61" t="str">
        <f>IF(AND(K7087&lt;&gt;"Match of the Day",K7087&lt;&gt;"Match of the Day 2",K7087&lt;&gt;"Match of the Day Repeat"),"",1+MAX($AJ$10:AJ7086))</f>
        <v/>
      </c>
    </row>
    <row r="7088" spans="34:36" x14ac:dyDescent="0.35">
      <c r="AH7088" s="16" t="str">
        <f>IF(AND(B7088="Premier League",E7088="Live"),_xlfn.XLOOKUP(_xlfn.TEXTJOIN(" vs ",,C7088:D7088),Calendar!G:G,Calendar!B:B),IF(AND(B7088="Premier League",E7088="Highlights"),_xlfn.XLOOKUP(H7088,Calendar!O:O,Calendar!N:N,,-1),""))</f>
        <v/>
      </c>
      <c r="AI7088" s="61" t="str">
        <f>IF(AND(AH7088&lt;&gt;"",E7088="Live"),_xlfn.XLOOKUP(_xlfn.TEXTJOIN(" vs ",,C7088:D7088),Calendar!G:G,Calendar!K:K),"")</f>
        <v/>
      </c>
      <c r="AJ7088" s="61" t="str">
        <f>IF(AND(K7088&lt;&gt;"Match of the Day",K7088&lt;&gt;"Match of the Day 2",K7088&lt;&gt;"Match of the Day Repeat"),"",1+MAX($AJ$10:AJ7087))</f>
        <v/>
      </c>
    </row>
    <row r="7089" spans="34:36" x14ac:dyDescent="0.35">
      <c r="AH7089" s="16" t="str">
        <f>IF(AND(B7089="Premier League",E7089="Live"),_xlfn.XLOOKUP(_xlfn.TEXTJOIN(" vs ",,C7089:D7089),Calendar!G:G,Calendar!B:B),IF(AND(B7089="Premier League",E7089="Highlights"),_xlfn.XLOOKUP(H7089,Calendar!O:O,Calendar!N:N,,-1),""))</f>
        <v/>
      </c>
      <c r="AI7089" s="61" t="str">
        <f>IF(AND(AH7089&lt;&gt;"",E7089="Live"),_xlfn.XLOOKUP(_xlfn.TEXTJOIN(" vs ",,C7089:D7089),Calendar!G:G,Calendar!K:K),"")</f>
        <v/>
      </c>
      <c r="AJ7089" s="61" t="str">
        <f>IF(AND(K7089&lt;&gt;"Match of the Day",K7089&lt;&gt;"Match of the Day 2",K7089&lt;&gt;"Match of the Day Repeat"),"",1+MAX($AJ$10:AJ7088))</f>
        <v/>
      </c>
    </row>
    <row r="7090" spans="34:36" x14ac:dyDescent="0.35">
      <c r="AH7090" s="16" t="str">
        <f>IF(AND(B7090="Premier League",E7090="Live"),_xlfn.XLOOKUP(_xlfn.TEXTJOIN(" vs ",,C7090:D7090),Calendar!G:G,Calendar!B:B),IF(AND(B7090="Premier League",E7090="Highlights"),_xlfn.XLOOKUP(H7090,Calendar!O:O,Calendar!N:N,,-1),""))</f>
        <v/>
      </c>
      <c r="AI7090" s="61" t="str">
        <f>IF(AND(AH7090&lt;&gt;"",E7090="Live"),_xlfn.XLOOKUP(_xlfn.TEXTJOIN(" vs ",,C7090:D7090),Calendar!G:G,Calendar!K:K),"")</f>
        <v/>
      </c>
      <c r="AJ7090" s="61" t="str">
        <f>IF(AND(K7090&lt;&gt;"Match of the Day",K7090&lt;&gt;"Match of the Day 2",K7090&lt;&gt;"Match of the Day Repeat"),"",1+MAX($AJ$10:AJ7089))</f>
        <v/>
      </c>
    </row>
    <row r="7091" spans="34:36" x14ac:dyDescent="0.35">
      <c r="AH7091" s="16" t="str">
        <f>IF(AND(B7091="Premier League",E7091="Live"),_xlfn.XLOOKUP(_xlfn.TEXTJOIN(" vs ",,C7091:D7091),Calendar!G:G,Calendar!B:B),IF(AND(B7091="Premier League",E7091="Highlights"),_xlfn.XLOOKUP(H7091,Calendar!O:O,Calendar!N:N,,-1),""))</f>
        <v/>
      </c>
      <c r="AI7091" s="61" t="str">
        <f>IF(AND(AH7091&lt;&gt;"",E7091="Live"),_xlfn.XLOOKUP(_xlfn.TEXTJOIN(" vs ",,C7091:D7091),Calendar!G:G,Calendar!K:K),"")</f>
        <v/>
      </c>
      <c r="AJ7091" s="61" t="str">
        <f>IF(AND(K7091&lt;&gt;"Match of the Day",K7091&lt;&gt;"Match of the Day 2",K7091&lt;&gt;"Match of the Day Repeat"),"",1+MAX($AJ$10:AJ7090))</f>
        <v/>
      </c>
    </row>
    <row r="7092" spans="34:36" x14ac:dyDescent="0.35">
      <c r="AH7092" s="16" t="str">
        <f>IF(AND(B7092="Premier League",E7092="Live"),_xlfn.XLOOKUP(_xlfn.TEXTJOIN(" vs ",,C7092:D7092),Calendar!G:G,Calendar!B:B),IF(AND(B7092="Premier League",E7092="Highlights"),_xlfn.XLOOKUP(H7092,Calendar!O:O,Calendar!N:N,,-1),""))</f>
        <v/>
      </c>
      <c r="AI7092" s="61" t="str">
        <f>IF(AND(AH7092&lt;&gt;"",E7092="Live"),_xlfn.XLOOKUP(_xlfn.TEXTJOIN(" vs ",,C7092:D7092),Calendar!G:G,Calendar!K:K),"")</f>
        <v/>
      </c>
      <c r="AJ7092" s="61" t="str">
        <f>IF(AND(K7092&lt;&gt;"Match of the Day",K7092&lt;&gt;"Match of the Day 2",K7092&lt;&gt;"Match of the Day Repeat"),"",1+MAX($AJ$10:AJ7091))</f>
        <v/>
      </c>
    </row>
    <row r="7093" spans="34:36" x14ac:dyDescent="0.35">
      <c r="AH7093" s="16" t="str">
        <f>IF(AND(B7093="Premier League",E7093="Live"),_xlfn.XLOOKUP(_xlfn.TEXTJOIN(" vs ",,C7093:D7093),Calendar!G:G,Calendar!B:B),IF(AND(B7093="Premier League",E7093="Highlights"),_xlfn.XLOOKUP(H7093,Calendar!O:O,Calendar!N:N,,-1),""))</f>
        <v/>
      </c>
      <c r="AI7093" s="61" t="str">
        <f>IF(AND(AH7093&lt;&gt;"",E7093="Live"),_xlfn.XLOOKUP(_xlfn.TEXTJOIN(" vs ",,C7093:D7093),Calendar!G:G,Calendar!K:K),"")</f>
        <v/>
      </c>
      <c r="AJ7093" s="61" t="str">
        <f>IF(AND(K7093&lt;&gt;"Match of the Day",K7093&lt;&gt;"Match of the Day 2",K7093&lt;&gt;"Match of the Day Repeat"),"",1+MAX($AJ$10:AJ7092))</f>
        <v/>
      </c>
    </row>
    <row r="7094" spans="34:36" x14ac:dyDescent="0.35">
      <c r="AH7094" s="16" t="str">
        <f>IF(AND(B7094="Premier League",E7094="Live"),_xlfn.XLOOKUP(_xlfn.TEXTJOIN(" vs ",,C7094:D7094),Calendar!G:G,Calendar!B:B),IF(AND(B7094="Premier League",E7094="Highlights"),_xlfn.XLOOKUP(H7094,Calendar!O:O,Calendar!N:N,,-1),""))</f>
        <v/>
      </c>
      <c r="AI7094" s="61" t="str">
        <f>IF(AND(AH7094&lt;&gt;"",E7094="Live"),_xlfn.XLOOKUP(_xlfn.TEXTJOIN(" vs ",,C7094:D7094),Calendar!G:G,Calendar!K:K),"")</f>
        <v/>
      </c>
      <c r="AJ7094" s="61" t="str">
        <f>IF(AND(K7094&lt;&gt;"Match of the Day",K7094&lt;&gt;"Match of the Day 2",K7094&lt;&gt;"Match of the Day Repeat"),"",1+MAX($AJ$10:AJ7093))</f>
        <v/>
      </c>
    </row>
    <row r="7095" spans="34:36" x14ac:dyDescent="0.35">
      <c r="AH7095" s="16" t="str">
        <f>IF(AND(B7095="Premier League",E7095="Live"),_xlfn.XLOOKUP(_xlfn.TEXTJOIN(" vs ",,C7095:D7095),Calendar!G:G,Calendar!B:B),IF(AND(B7095="Premier League",E7095="Highlights"),_xlfn.XLOOKUP(H7095,Calendar!O:O,Calendar!N:N,,-1),""))</f>
        <v/>
      </c>
      <c r="AI7095" s="61" t="str">
        <f>IF(AND(AH7095&lt;&gt;"",E7095="Live"),_xlfn.XLOOKUP(_xlfn.TEXTJOIN(" vs ",,C7095:D7095),Calendar!G:G,Calendar!K:K),"")</f>
        <v/>
      </c>
      <c r="AJ7095" s="61" t="str">
        <f>IF(AND(K7095&lt;&gt;"Match of the Day",K7095&lt;&gt;"Match of the Day 2",K7095&lt;&gt;"Match of the Day Repeat"),"",1+MAX($AJ$10:AJ7094))</f>
        <v/>
      </c>
    </row>
    <row r="7096" spans="34:36" x14ac:dyDescent="0.35">
      <c r="AH7096" s="16" t="str">
        <f>IF(AND(B7096="Premier League",E7096="Live"),_xlfn.XLOOKUP(_xlfn.TEXTJOIN(" vs ",,C7096:D7096),Calendar!G:G,Calendar!B:B),IF(AND(B7096="Premier League",E7096="Highlights"),_xlfn.XLOOKUP(H7096,Calendar!O:O,Calendar!N:N,,-1),""))</f>
        <v/>
      </c>
      <c r="AI7096" s="61" t="str">
        <f>IF(AND(AH7096&lt;&gt;"",E7096="Live"),_xlfn.XLOOKUP(_xlfn.TEXTJOIN(" vs ",,C7096:D7096),Calendar!G:G,Calendar!K:K),"")</f>
        <v/>
      </c>
      <c r="AJ7096" s="61" t="str">
        <f>IF(AND(K7096&lt;&gt;"Match of the Day",K7096&lt;&gt;"Match of the Day 2",K7096&lt;&gt;"Match of the Day Repeat"),"",1+MAX($AJ$10:AJ7095))</f>
        <v/>
      </c>
    </row>
    <row r="7097" spans="34:36" x14ac:dyDescent="0.35">
      <c r="AH7097" s="16" t="str">
        <f>IF(AND(B7097="Premier League",E7097="Live"),_xlfn.XLOOKUP(_xlfn.TEXTJOIN(" vs ",,C7097:D7097),Calendar!G:G,Calendar!B:B),IF(AND(B7097="Premier League",E7097="Highlights"),_xlfn.XLOOKUP(H7097,Calendar!O:O,Calendar!N:N,,-1),""))</f>
        <v/>
      </c>
      <c r="AI7097" s="61" t="str">
        <f>IF(AND(AH7097&lt;&gt;"",E7097="Live"),_xlfn.XLOOKUP(_xlfn.TEXTJOIN(" vs ",,C7097:D7097),Calendar!G:G,Calendar!K:K),"")</f>
        <v/>
      </c>
      <c r="AJ7097" s="61" t="str">
        <f>IF(AND(K7097&lt;&gt;"Match of the Day",K7097&lt;&gt;"Match of the Day 2",K7097&lt;&gt;"Match of the Day Repeat"),"",1+MAX($AJ$10:AJ7096))</f>
        <v/>
      </c>
    </row>
    <row r="7098" spans="34:36" x14ac:dyDescent="0.35">
      <c r="AH7098" s="16" t="str">
        <f>IF(AND(B7098="Premier League",E7098="Live"),_xlfn.XLOOKUP(_xlfn.TEXTJOIN(" vs ",,C7098:D7098),Calendar!G:G,Calendar!B:B),IF(AND(B7098="Premier League",E7098="Highlights"),_xlfn.XLOOKUP(H7098,Calendar!O:O,Calendar!N:N,,-1),""))</f>
        <v/>
      </c>
      <c r="AI7098" s="61" t="str">
        <f>IF(AND(AH7098&lt;&gt;"",E7098="Live"),_xlfn.XLOOKUP(_xlfn.TEXTJOIN(" vs ",,C7098:D7098),Calendar!G:G,Calendar!K:K),"")</f>
        <v/>
      </c>
      <c r="AJ7098" s="61" t="str">
        <f>IF(AND(K7098&lt;&gt;"Match of the Day",K7098&lt;&gt;"Match of the Day 2",K7098&lt;&gt;"Match of the Day Repeat"),"",1+MAX($AJ$10:AJ7097))</f>
        <v/>
      </c>
    </row>
    <row r="7099" spans="34:36" x14ac:dyDescent="0.35">
      <c r="AH7099" s="16" t="str">
        <f>IF(AND(B7099="Premier League",E7099="Live"),_xlfn.XLOOKUP(_xlfn.TEXTJOIN(" vs ",,C7099:D7099),Calendar!G:G,Calendar!B:B),IF(AND(B7099="Premier League",E7099="Highlights"),_xlfn.XLOOKUP(H7099,Calendar!O:O,Calendar!N:N,,-1),""))</f>
        <v/>
      </c>
      <c r="AI7099" s="61" t="str">
        <f>IF(AND(AH7099&lt;&gt;"",E7099="Live"),_xlfn.XLOOKUP(_xlfn.TEXTJOIN(" vs ",,C7099:D7099),Calendar!G:G,Calendar!K:K),"")</f>
        <v/>
      </c>
      <c r="AJ7099" s="61" t="str">
        <f>IF(AND(K7099&lt;&gt;"Match of the Day",K7099&lt;&gt;"Match of the Day 2",K7099&lt;&gt;"Match of the Day Repeat"),"",1+MAX($AJ$10:AJ7098))</f>
        <v/>
      </c>
    </row>
    <row r="7100" spans="34:36" x14ac:dyDescent="0.35">
      <c r="AH7100" s="16" t="str">
        <f>IF(AND(B7100="Premier League",E7100="Live"),_xlfn.XLOOKUP(_xlfn.TEXTJOIN(" vs ",,C7100:D7100),Calendar!G:G,Calendar!B:B),IF(AND(B7100="Premier League",E7100="Highlights"),_xlfn.XLOOKUP(H7100,Calendar!O:O,Calendar!N:N,,-1),""))</f>
        <v/>
      </c>
      <c r="AI7100" s="61" t="str">
        <f>IF(AND(AH7100&lt;&gt;"",E7100="Live"),_xlfn.XLOOKUP(_xlfn.TEXTJOIN(" vs ",,C7100:D7100),Calendar!G:G,Calendar!K:K),"")</f>
        <v/>
      </c>
      <c r="AJ7100" s="61" t="str">
        <f>IF(AND(K7100&lt;&gt;"Match of the Day",K7100&lt;&gt;"Match of the Day 2",K7100&lt;&gt;"Match of the Day Repeat"),"",1+MAX($AJ$10:AJ7099))</f>
        <v/>
      </c>
    </row>
    <row r="7101" spans="34:36" x14ac:dyDescent="0.35">
      <c r="AH7101" s="16" t="str">
        <f>IF(AND(B7101="Premier League",E7101="Live"),_xlfn.XLOOKUP(_xlfn.TEXTJOIN(" vs ",,C7101:D7101),Calendar!G:G,Calendar!B:B),IF(AND(B7101="Premier League",E7101="Highlights"),_xlfn.XLOOKUP(H7101,Calendar!O:O,Calendar!N:N,,-1),""))</f>
        <v/>
      </c>
      <c r="AI7101" s="61" t="str">
        <f>IF(AND(AH7101&lt;&gt;"",E7101="Live"),_xlfn.XLOOKUP(_xlfn.TEXTJOIN(" vs ",,C7101:D7101),Calendar!G:G,Calendar!K:K),"")</f>
        <v/>
      </c>
      <c r="AJ7101" s="61" t="str">
        <f>IF(AND(K7101&lt;&gt;"Match of the Day",K7101&lt;&gt;"Match of the Day 2",K7101&lt;&gt;"Match of the Day Repeat"),"",1+MAX($AJ$10:AJ7100))</f>
        <v/>
      </c>
    </row>
    <row r="7102" spans="34:36" x14ac:dyDescent="0.35">
      <c r="AH7102" s="16" t="str">
        <f>IF(AND(B7102="Premier League",E7102="Live"),_xlfn.XLOOKUP(_xlfn.TEXTJOIN(" vs ",,C7102:D7102),Calendar!G:G,Calendar!B:B),IF(AND(B7102="Premier League",E7102="Highlights"),_xlfn.XLOOKUP(H7102,Calendar!O:O,Calendar!N:N,,-1),""))</f>
        <v/>
      </c>
      <c r="AI7102" s="61" t="str">
        <f>IF(AND(AH7102&lt;&gt;"",E7102="Live"),_xlfn.XLOOKUP(_xlfn.TEXTJOIN(" vs ",,C7102:D7102),Calendar!G:G,Calendar!K:K),"")</f>
        <v/>
      </c>
      <c r="AJ7102" s="61" t="str">
        <f>IF(AND(K7102&lt;&gt;"Match of the Day",K7102&lt;&gt;"Match of the Day 2",K7102&lt;&gt;"Match of the Day Repeat"),"",1+MAX($AJ$10:AJ7101))</f>
        <v/>
      </c>
    </row>
    <row r="7103" spans="34:36" x14ac:dyDescent="0.35">
      <c r="AH7103" s="16" t="str">
        <f>IF(AND(B7103="Premier League",E7103="Live"),_xlfn.XLOOKUP(_xlfn.TEXTJOIN(" vs ",,C7103:D7103),Calendar!G:G,Calendar!B:B),IF(AND(B7103="Premier League",E7103="Highlights"),_xlfn.XLOOKUP(H7103,Calendar!O:O,Calendar!N:N,,-1),""))</f>
        <v/>
      </c>
      <c r="AI7103" s="61" t="str">
        <f>IF(AND(AH7103&lt;&gt;"",E7103="Live"),_xlfn.XLOOKUP(_xlfn.TEXTJOIN(" vs ",,C7103:D7103),Calendar!G:G,Calendar!K:K),"")</f>
        <v/>
      </c>
      <c r="AJ7103" s="61" t="str">
        <f>IF(AND(K7103&lt;&gt;"Match of the Day",K7103&lt;&gt;"Match of the Day 2",K7103&lt;&gt;"Match of the Day Repeat"),"",1+MAX($AJ$10:AJ7102))</f>
        <v/>
      </c>
    </row>
    <row r="7104" spans="34:36" x14ac:dyDescent="0.35">
      <c r="AH7104" s="16" t="str">
        <f>IF(AND(B7104="Premier League",E7104="Live"),_xlfn.XLOOKUP(_xlfn.TEXTJOIN(" vs ",,C7104:D7104),Calendar!G:G,Calendar!B:B),IF(AND(B7104="Premier League",E7104="Highlights"),_xlfn.XLOOKUP(H7104,Calendar!O:O,Calendar!N:N,,-1),""))</f>
        <v/>
      </c>
      <c r="AI7104" s="61" t="str">
        <f>IF(AND(AH7104&lt;&gt;"",E7104="Live"),_xlfn.XLOOKUP(_xlfn.TEXTJOIN(" vs ",,C7104:D7104),Calendar!G:G,Calendar!K:K),"")</f>
        <v/>
      </c>
      <c r="AJ7104" s="61" t="str">
        <f>IF(AND(K7104&lt;&gt;"Match of the Day",K7104&lt;&gt;"Match of the Day 2",K7104&lt;&gt;"Match of the Day Repeat"),"",1+MAX($AJ$10:AJ7103))</f>
        <v/>
      </c>
    </row>
    <row r="7105" spans="34:36" x14ac:dyDescent="0.35">
      <c r="AH7105" s="16" t="str">
        <f>IF(AND(B7105="Premier League",E7105="Live"),_xlfn.XLOOKUP(_xlfn.TEXTJOIN(" vs ",,C7105:D7105),Calendar!G:G,Calendar!B:B),IF(AND(B7105="Premier League",E7105="Highlights"),_xlfn.XLOOKUP(H7105,Calendar!O:O,Calendar!N:N,,-1),""))</f>
        <v/>
      </c>
      <c r="AI7105" s="61" t="str">
        <f>IF(AND(AH7105&lt;&gt;"",E7105="Live"),_xlfn.XLOOKUP(_xlfn.TEXTJOIN(" vs ",,C7105:D7105),Calendar!G:G,Calendar!K:K),"")</f>
        <v/>
      </c>
      <c r="AJ7105" s="61" t="str">
        <f>IF(AND(K7105&lt;&gt;"Match of the Day",K7105&lt;&gt;"Match of the Day 2",K7105&lt;&gt;"Match of the Day Repeat"),"",1+MAX($AJ$10:AJ7104))</f>
        <v/>
      </c>
    </row>
    <row r="7106" spans="34:36" x14ac:dyDescent="0.35">
      <c r="AH7106" s="16" t="str">
        <f>IF(AND(B7106="Premier League",E7106="Live"),_xlfn.XLOOKUP(_xlfn.TEXTJOIN(" vs ",,C7106:D7106),Calendar!G:G,Calendar!B:B),IF(AND(B7106="Premier League",E7106="Highlights"),_xlfn.XLOOKUP(H7106,Calendar!O:O,Calendar!N:N,,-1),""))</f>
        <v/>
      </c>
      <c r="AI7106" s="61" t="str">
        <f>IF(AND(AH7106&lt;&gt;"",E7106="Live"),_xlfn.XLOOKUP(_xlfn.TEXTJOIN(" vs ",,C7106:D7106),Calendar!G:G,Calendar!K:K),"")</f>
        <v/>
      </c>
      <c r="AJ7106" s="61" t="str">
        <f>IF(AND(K7106&lt;&gt;"Match of the Day",K7106&lt;&gt;"Match of the Day 2",K7106&lt;&gt;"Match of the Day Repeat"),"",1+MAX($AJ$10:AJ7105))</f>
        <v/>
      </c>
    </row>
    <row r="7107" spans="34:36" x14ac:dyDescent="0.35">
      <c r="AH7107" s="16" t="str">
        <f>IF(AND(B7107="Premier League",E7107="Live"),_xlfn.XLOOKUP(_xlfn.TEXTJOIN(" vs ",,C7107:D7107),Calendar!G:G,Calendar!B:B),IF(AND(B7107="Premier League",E7107="Highlights"),_xlfn.XLOOKUP(H7107,Calendar!O:O,Calendar!N:N,,-1),""))</f>
        <v/>
      </c>
      <c r="AI7107" s="61" t="str">
        <f>IF(AND(AH7107&lt;&gt;"",E7107="Live"),_xlfn.XLOOKUP(_xlfn.TEXTJOIN(" vs ",,C7107:D7107),Calendar!G:G,Calendar!K:K),"")</f>
        <v/>
      </c>
      <c r="AJ7107" s="61" t="str">
        <f>IF(AND(K7107&lt;&gt;"Match of the Day",K7107&lt;&gt;"Match of the Day 2",K7107&lt;&gt;"Match of the Day Repeat"),"",1+MAX($AJ$10:AJ7106))</f>
        <v/>
      </c>
    </row>
    <row r="7108" spans="34:36" x14ac:dyDescent="0.35">
      <c r="AH7108" s="16" t="str">
        <f>IF(AND(B7108="Premier League",E7108="Live"),_xlfn.XLOOKUP(_xlfn.TEXTJOIN(" vs ",,C7108:D7108),Calendar!G:G,Calendar!B:B),IF(AND(B7108="Premier League",E7108="Highlights"),_xlfn.XLOOKUP(H7108,Calendar!O:O,Calendar!N:N,,-1),""))</f>
        <v/>
      </c>
      <c r="AI7108" s="61" t="str">
        <f>IF(AND(AH7108&lt;&gt;"",E7108="Live"),_xlfn.XLOOKUP(_xlfn.TEXTJOIN(" vs ",,C7108:D7108),Calendar!G:G,Calendar!K:K),"")</f>
        <v/>
      </c>
      <c r="AJ7108" s="61" t="str">
        <f>IF(AND(K7108&lt;&gt;"Match of the Day",K7108&lt;&gt;"Match of the Day 2",K7108&lt;&gt;"Match of the Day Repeat"),"",1+MAX($AJ$10:AJ7107))</f>
        <v/>
      </c>
    </row>
    <row r="7109" spans="34:36" x14ac:dyDescent="0.35">
      <c r="AH7109" s="16" t="str">
        <f>IF(AND(B7109="Premier League",E7109="Live"),_xlfn.XLOOKUP(_xlfn.TEXTJOIN(" vs ",,C7109:D7109),Calendar!G:G,Calendar!B:B),IF(AND(B7109="Premier League",E7109="Highlights"),_xlfn.XLOOKUP(H7109,Calendar!O:O,Calendar!N:N,,-1),""))</f>
        <v/>
      </c>
      <c r="AI7109" s="61" t="str">
        <f>IF(AND(AH7109&lt;&gt;"",E7109="Live"),_xlfn.XLOOKUP(_xlfn.TEXTJOIN(" vs ",,C7109:D7109),Calendar!G:G,Calendar!K:K),"")</f>
        <v/>
      </c>
      <c r="AJ7109" s="61" t="str">
        <f>IF(AND(K7109&lt;&gt;"Match of the Day",K7109&lt;&gt;"Match of the Day 2",K7109&lt;&gt;"Match of the Day Repeat"),"",1+MAX($AJ$10:AJ7108))</f>
        <v/>
      </c>
    </row>
    <row r="7110" spans="34:36" x14ac:dyDescent="0.35">
      <c r="AH7110" s="16" t="str">
        <f>IF(AND(B7110="Premier League",E7110="Live"),_xlfn.XLOOKUP(_xlfn.TEXTJOIN(" vs ",,C7110:D7110),Calendar!G:G,Calendar!B:B),IF(AND(B7110="Premier League",E7110="Highlights"),_xlfn.XLOOKUP(H7110,Calendar!O:O,Calendar!N:N,,-1),""))</f>
        <v/>
      </c>
      <c r="AI7110" s="61" t="str">
        <f>IF(AND(AH7110&lt;&gt;"",E7110="Live"),_xlfn.XLOOKUP(_xlfn.TEXTJOIN(" vs ",,C7110:D7110),Calendar!G:G,Calendar!K:K),"")</f>
        <v/>
      </c>
      <c r="AJ7110" s="61" t="str">
        <f>IF(AND(K7110&lt;&gt;"Match of the Day",K7110&lt;&gt;"Match of the Day 2",K7110&lt;&gt;"Match of the Day Repeat"),"",1+MAX($AJ$10:AJ7109))</f>
        <v/>
      </c>
    </row>
    <row r="7111" spans="34:36" x14ac:dyDescent="0.35">
      <c r="AH7111" s="16" t="str">
        <f>IF(AND(B7111="Premier League",E7111="Live"),_xlfn.XLOOKUP(_xlfn.TEXTJOIN(" vs ",,C7111:D7111),Calendar!G:G,Calendar!B:B),IF(AND(B7111="Premier League",E7111="Highlights"),_xlfn.XLOOKUP(H7111,Calendar!O:O,Calendar!N:N,,-1),""))</f>
        <v/>
      </c>
      <c r="AI7111" s="61" t="str">
        <f>IF(AND(AH7111&lt;&gt;"",E7111="Live"),_xlfn.XLOOKUP(_xlfn.TEXTJOIN(" vs ",,C7111:D7111),Calendar!G:G,Calendar!K:K),"")</f>
        <v/>
      </c>
      <c r="AJ7111" s="61" t="str">
        <f>IF(AND(K7111&lt;&gt;"Match of the Day",K7111&lt;&gt;"Match of the Day 2",K7111&lt;&gt;"Match of the Day Repeat"),"",1+MAX($AJ$10:AJ7110))</f>
        <v/>
      </c>
    </row>
    <row r="7112" spans="34:36" x14ac:dyDescent="0.35">
      <c r="AH7112" s="16" t="str">
        <f>IF(AND(B7112="Premier League",E7112="Live"),_xlfn.XLOOKUP(_xlfn.TEXTJOIN(" vs ",,C7112:D7112),Calendar!G:G,Calendar!B:B),IF(AND(B7112="Premier League",E7112="Highlights"),_xlfn.XLOOKUP(H7112,Calendar!O:O,Calendar!N:N,,-1),""))</f>
        <v/>
      </c>
      <c r="AI7112" s="61" t="str">
        <f>IF(AND(AH7112&lt;&gt;"",E7112="Live"),_xlfn.XLOOKUP(_xlfn.TEXTJOIN(" vs ",,C7112:D7112),Calendar!G:G,Calendar!K:K),"")</f>
        <v/>
      </c>
      <c r="AJ7112" s="61" t="str">
        <f>IF(AND(K7112&lt;&gt;"Match of the Day",K7112&lt;&gt;"Match of the Day 2",K7112&lt;&gt;"Match of the Day Repeat"),"",1+MAX($AJ$10:AJ7111))</f>
        <v/>
      </c>
    </row>
    <row r="7113" spans="34:36" x14ac:dyDescent="0.35">
      <c r="AH7113" s="16" t="str">
        <f>IF(AND(B7113="Premier League",E7113="Live"),_xlfn.XLOOKUP(_xlfn.TEXTJOIN(" vs ",,C7113:D7113),Calendar!G:G,Calendar!B:B),IF(AND(B7113="Premier League",E7113="Highlights"),_xlfn.XLOOKUP(H7113,Calendar!O:O,Calendar!N:N,,-1),""))</f>
        <v/>
      </c>
      <c r="AI7113" s="61" t="str">
        <f>IF(AND(AH7113&lt;&gt;"",E7113="Live"),_xlfn.XLOOKUP(_xlfn.TEXTJOIN(" vs ",,C7113:D7113),Calendar!G:G,Calendar!K:K),"")</f>
        <v/>
      </c>
      <c r="AJ7113" s="61" t="str">
        <f>IF(AND(K7113&lt;&gt;"Match of the Day",K7113&lt;&gt;"Match of the Day 2",K7113&lt;&gt;"Match of the Day Repeat"),"",1+MAX($AJ$10:AJ7112))</f>
        <v/>
      </c>
    </row>
    <row r="7114" spans="34:36" x14ac:dyDescent="0.35">
      <c r="AH7114" s="16" t="str">
        <f>IF(AND(B7114="Premier League",E7114="Live"),_xlfn.XLOOKUP(_xlfn.TEXTJOIN(" vs ",,C7114:D7114),Calendar!G:G,Calendar!B:B),IF(AND(B7114="Premier League",E7114="Highlights"),_xlfn.XLOOKUP(H7114,Calendar!O:O,Calendar!N:N,,-1),""))</f>
        <v/>
      </c>
      <c r="AI7114" s="61" t="str">
        <f>IF(AND(AH7114&lt;&gt;"",E7114="Live"),_xlfn.XLOOKUP(_xlfn.TEXTJOIN(" vs ",,C7114:D7114),Calendar!G:G,Calendar!K:K),"")</f>
        <v/>
      </c>
      <c r="AJ7114" s="61" t="str">
        <f>IF(AND(K7114&lt;&gt;"Match of the Day",K7114&lt;&gt;"Match of the Day 2",K7114&lt;&gt;"Match of the Day Repeat"),"",1+MAX($AJ$10:AJ7113))</f>
        <v/>
      </c>
    </row>
    <row r="7115" spans="34:36" x14ac:dyDescent="0.35">
      <c r="AH7115" s="16" t="str">
        <f>IF(AND(B7115="Premier League",E7115="Live"),_xlfn.XLOOKUP(_xlfn.TEXTJOIN(" vs ",,C7115:D7115),Calendar!G:G,Calendar!B:B),IF(AND(B7115="Premier League",E7115="Highlights"),_xlfn.XLOOKUP(H7115,Calendar!O:O,Calendar!N:N,,-1),""))</f>
        <v/>
      </c>
      <c r="AI7115" s="61" t="str">
        <f>IF(AND(AH7115&lt;&gt;"",E7115="Live"),_xlfn.XLOOKUP(_xlfn.TEXTJOIN(" vs ",,C7115:D7115),Calendar!G:G,Calendar!K:K),"")</f>
        <v/>
      </c>
      <c r="AJ7115" s="61" t="str">
        <f>IF(AND(K7115&lt;&gt;"Match of the Day",K7115&lt;&gt;"Match of the Day 2",K7115&lt;&gt;"Match of the Day Repeat"),"",1+MAX($AJ$10:AJ7114))</f>
        <v/>
      </c>
    </row>
    <row r="7116" spans="34:36" x14ac:dyDescent="0.35">
      <c r="AH7116" s="16" t="str">
        <f>IF(AND(B7116="Premier League",E7116="Live"),_xlfn.XLOOKUP(_xlfn.TEXTJOIN(" vs ",,C7116:D7116),Calendar!G:G,Calendar!B:B),IF(AND(B7116="Premier League",E7116="Highlights"),_xlfn.XLOOKUP(H7116,Calendar!O:O,Calendar!N:N,,-1),""))</f>
        <v/>
      </c>
      <c r="AI7116" s="61" t="str">
        <f>IF(AND(AH7116&lt;&gt;"",E7116="Live"),_xlfn.XLOOKUP(_xlfn.TEXTJOIN(" vs ",,C7116:D7116),Calendar!G:G,Calendar!K:K),"")</f>
        <v/>
      </c>
      <c r="AJ7116" s="61" t="str">
        <f>IF(AND(K7116&lt;&gt;"Match of the Day",K7116&lt;&gt;"Match of the Day 2",K7116&lt;&gt;"Match of the Day Repeat"),"",1+MAX($AJ$10:AJ7115))</f>
        <v/>
      </c>
    </row>
    <row r="7117" spans="34:36" x14ac:dyDescent="0.35">
      <c r="AH7117" s="16" t="str">
        <f>IF(AND(B7117="Premier League",E7117="Live"),_xlfn.XLOOKUP(_xlfn.TEXTJOIN(" vs ",,C7117:D7117),Calendar!G:G,Calendar!B:B),IF(AND(B7117="Premier League",E7117="Highlights"),_xlfn.XLOOKUP(H7117,Calendar!O:O,Calendar!N:N,,-1),""))</f>
        <v/>
      </c>
      <c r="AI7117" s="61" t="str">
        <f>IF(AND(AH7117&lt;&gt;"",E7117="Live"),_xlfn.XLOOKUP(_xlfn.TEXTJOIN(" vs ",,C7117:D7117),Calendar!G:G,Calendar!K:K),"")</f>
        <v/>
      </c>
      <c r="AJ7117" s="61" t="str">
        <f>IF(AND(K7117&lt;&gt;"Match of the Day",K7117&lt;&gt;"Match of the Day 2",K7117&lt;&gt;"Match of the Day Repeat"),"",1+MAX($AJ$10:AJ7116))</f>
        <v/>
      </c>
    </row>
    <row r="7118" spans="34:36" x14ac:dyDescent="0.35">
      <c r="AH7118" s="16" t="str">
        <f>IF(AND(B7118="Premier League",E7118="Live"),_xlfn.XLOOKUP(_xlfn.TEXTJOIN(" vs ",,C7118:D7118),Calendar!G:G,Calendar!B:B),IF(AND(B7118="Premier League",E7118="Highlights"),_xlfn.XLOOKUP(H7118,Calendar!O:O,Calendar!N:N,,-1),""))</f>
        <v/>
      </c>
      <c r="AI7118" s="61" t="str">
        <f>IF(AND(AH7118&lt;&gt;"",E7118="Live"),_xlfn.XLOOKUP(_xlfn.TEXTJOIN(" vs ",,C7118:D7118),Calendar!G:G,Calendar!K:K),"")</f>
        <v/>
      </c>
      <c r="AJ7118" s="61" t="str">
        <f>IF(AND(K7118&lt;&gt;"Match of the Day",K7118&lt;&gt;"Match of the Day 2",K7118&lt;&gt;"Match of the Day Repeat"),"",1+MAX($AJ$10:AJ7117))</f>
        <v/>
      </c>
    </row>
    <row r="7119" spans="34:36" x14ac:dyDescent="0.35">
      <c r="AH7119" s="16" t="str">
        <f>IF(AND(B7119="Premier League",E7119="Live"),_xlfn.XLOOKUP(_xlfn.TEXTJOIN(" vs ",,C7119:D7119),Calendar!G:G,Calendar!B:B),IF(AND(B7119="Premier League",E7119="Highlights"),_xlfn.XLOOKUP(H7119,Calendar!O:O,Calendar!N:N,,-1),""))</f>
        <v/>
      </c>
      <c r="AI7119" s="61" t="str">
        <f>IF(AND(AH7119&lt;&gt;"",E7119="Live"),_xlfn.XLOOKUP(_xlfn.TEXTJOIN(" vs ",,C7119:D7119),Calendar!G:G,Calendar!K:K),"")</f>
        <v/>
      </c>
      <c r="AJ7119" s="61" t="str">
        <f>IF(AND(K7119&lt;&gt;"Match of the Day",K7119&lt;&gt;"Match of the Day 2",K7119&lt;&gt;"Match of the Day Repeat"),"",1+MAX($AJ$10:AJ7118))</f>
        <v/>
      </c>
    </row>
    <row r="7120" spans="34:36" x14ac:dyDescent="0.35">
      <c r="AH7120" s="16" t="str">
        <f>IF(AND(B7120="Premier League",E7120="Live"),_xlfn.XLOOKUP(_xlfn.TEXTJOIN(" vs ",,C7120:D7120),Calendar!G:G,Calendar!B:B),IF(AND(B7120="Premier League",E7120="Highlights"),_xlfn.XLOOKUP(H7120,Calendar!O:O,Calendar!N:N,,-1),""))</f>
        <v/>
      </c>
      <c r="AI7120" s="61" t="str">
        <f>IF(AND(AH7120&lt;&gt;"",E7120="Live"),_xlfn.XLOOKUP(_xlfn.TEXTJOIN(" vs ",,C7120:D7120),Calendar!G:G,Calendar!K:K),"")</f>
        <v/>
      </c>
      <c r="AJ7120" s="61" t="str">
        <f>IF(AND(K7120&lt;&gt;"Match of the Day",K7120&lt;&gt;"Match of the Day 2",K7120&lt;&gt;"Match of the Day Repeat"),"",1+MAX($AJ$10:AJ7119))</f>
        <v/>
      </c>
    </row>
    <row r="7121" spans="34:36" x14ac:dyDescent="0.35">
      <c r="AH7121" s="16" t="str">
        <f>IF(AND(B7121="Premier League",E7121="Live"),_xlfn.XLOOKUP(_xlfn.TEXTJOIN(" vs ",,C7121:D7121),Calendar!G:G,Calendar!B:B),IF(AND(B7121="Premier League",E7121="Highlights"),_xlfn.XLOOKUP(H7121,Calendar!O:O,Calendar!N:N,,-1),""))</f>
        <v/>
      </c>
      <c r="AI7121" s="61" t="str">
        <f>IF(AND(AH7121&lt;&gt;"",E7121="Live"),_xlfn.XLOOKUP(_xlfn.TEXTJOIN(" vs ",,C7121:D7121),Calendar!G:G,Calendar!K:K),"")</f>
        <v/>
      </c>
      <c r="AJ7121" s="61" t="str">
        <f>IF(AND(K7121&lt;&gt;"Match of the Day",K7121&lt;&gt;"Match of the Day 2",K7121&lt;&gt;"Match of the Day Repeat"),"",1+MAX($AJ$10:AJ7120))</f>
        <v/>
      </c>
    </row>
    <row r="7122" spans="34:36" x14ac:dyDescent="0.35">
      <c r="AH7122" s="16" t="str">
        <f>IF(AND(B7122="Premier League",E7122="Live"),_xlfn.XLOOKUP(_xlfn.TEXTJOIN(" vs ",,C7122:D7122),Calendar!G:G,Calendar!B:B),IF(AND(B7122="Premier League",E7122="Highlights"),_xlfn.XLOOKUP(H7122,Calendar!O:O,Calendar!N:N,,-1),""))</f>
        <v/>
      </c>
      <c r="AI7122" s="61" t="str">
        <f>IF(AND(AH7122&lt;&gt;"",E7122="Live"),_xlfn.XLOOKUP(_xlfn.TEXTJOIN(" vs ",,C7122:D7122),Calendar!G:G,Calendar!K:K),"")</f>
        <v/>
      </c>
      <c r="AJ7122" s="61" t="str">
        <f>IF(AND(K7122&lt;&gt;"Match of the Day",K7122&lt;&gt;"Match of the Day 2",K7122&lt;&gt;"Match of the Day Repeat"),"",1+MAX($AJ$10:AJ7121))</f>
        <v/>
      </c>
    </row>
    <row r="7123" spans="34:36" x14ac:dyDescent="0.35">
      <c r="AH7123" s="16" t="str">
        <f>IF(AND(B7123="Premier League",E7123="Live"),_xlfn.XLOOKUP(_xlfn.TEXTJOIN(" vs ",,C7123:D7123),Calendar!G:G,Calendar!B:B),IF(AND(B7123="Premier League",E7123="Highlights"),_xlfn.XLOOKUP(H7123,Calendar!O:O,Calendar!N:N,,-1),""))</f>
        <v/>
      </c>
      <c r="AI7123" s="61" t="str">
        <f>IF(AND(AH7123&lt;&gt;"",E7123="Live"),_xlfn.XLOOKUP(_xlfn.TEXTJOIN(" vs ",,C7123:D7123),Calendar!G:G,Calendar!K:K),"")</f>
        <v/>
      </c>
      <c r="AJ7123" s="61" t="str">
        <f>IF(AND(K7123&lt;&gt;"Match of the Day",K7123&lt;&gt;"Match of the Day 2",K7123&lt;&gt;"Match of the Day Repeat"),"",1+MAX($AJ$10:AJ7122))</f>
        <v/>
      </c>
    </row>
    <row r="7124" spans="34:36" x14ac:dyDescent="0.35">
      <c r="AH7124" s="16" t="str">
        <f>IF(AND(B7124="Premier League",E7124="Live"),_xlfn.XLOOKUP(_xlfn.TEXTJOIN(" vs ",,C7124:D7124),Calendar!G:G,Calendar!B:B),IF(AND(B7124="Premier League",E7124="Highlights"),_xlfn.XLOOKUP(H7124,Calendar!O:O,Calendar!N:N,,-1),""))</f>
        <v/>
      </c>
      <c r="AI7124" s="61" t="str">
        <f>IF(AND(AH7124&lt;&gt;"",E7124="Live"),_xlfn.XLOOKUP(_xlfn.TEXTJOIN(" vs ",,C7124:D7124),Calendar!G:G,Calendar!K:K),"")</f>
        <v/>
      </c>
      <c r="AJ7124" s="61" t="str">
        <f>IF(AND(K7124&lt;&gt;"Match of the Day",K7124&lt;&gt;"Match of the Day 2",K7124&lt;&gt;"Match of the Day Repeat"),"",1+MAX($AJ$10:AJ7123))</f>
        <v/>
      </c>
    </row>
    <row r="7125" spans="34:36" x14ac:dyDescent="0.35">
      <c r="AH7125" s="16" t="str">
        <f>IF(AND(B7125="Premier League",E7125="Live"),_xlfn.XLOOKUP(_xlfn.TEXTJOIN(" vs ",,C7125:D7125),Calendar!G:G,Calendar!B:B),IF(AND(B7125="Premier League",E7125="Highlights"),_xlfn.XLOOKUP(H7125,Calendar!O:O,Calendar!N:N,,-1),""))</f>
        <v/>
      </c>
      <c r="AI7125" s="61" t="str">
        <f>IF(AND(AH7125&lt;&gt;"",E7125="Live"),_xlfn.XLOOKUP(_xlfn.TEXTJOIN(" vs ",,C7125:D7125),Calendar!G:G,Calendar!K:K),"")</f>
        <v/>
      </c>
      <c r="AJ7125" s="61" t="str">
        <f>IF(AND(K7125&lt;&gt;"Match of the Day",K7125&lt;&gt;"Match of the Day 2",K7125&lt;&gt;"Match of the Day Repeat"),"",1+MAX($AJ$10:AJ7124))</f>
        <v/>
      </c>
    </row>
    <row r="7126" spans="34:36" x14ac:dyDescent="0.35">
      <c r="AH7126" s="16" t="str">
        <f>IF(AND(B7126="Premier League",E7126="Live"),_xlfn.XLOOKUP(_xlfn.TEXTJOIN(" vs ",,C7126:D7126),Calendar!G:G,Calendar!B:B),IF(AND(B7126="Premier League",E7126="Highlights"),_xlfn.XLOOKUP(H7126,Calendar!O:O,Calendar!N:N,,-1),""))</f>
        <v/>
      </c>
      <c r="AI7126" s="61" t="str">
        <f>IF(AND(AH7126&lt;&gt;"",E7126="Live"),_xlfn.XLOOKUP(_xlfn.TEXTJOIN(" vs ",,C7126:D7126),Calendar!G:G,Calendar!K:K),"")</f>
        <v/>
      </c>
      <c r="AJ7126" s="61" t="str">
        <f>IF(AND(K7126&lt;&gt;"Match of the Day",K7126&lt;&gt;"Match of the Day 2",K7126&lt;&gt;"Match of the Day Repeat"),"",1+MAX($AJ$10:AJ7125))</f>
        <v/>
      </c>
    </row>
    <row r="7127" spans="34:36" x14ac:dyDescent="0.35">
      <c r="AH7127" s="16" t="str">
        <f>IF(AND(B7127="Premier League",E7127="Live"),_xlfn.XLOOKUP(_xlfn.TEXTJOIN(" vs ",,C7127:D7127),Calendar!G:G,Calendar!B:B),IF(AND(B7127="Premier League",E7127="Highlights"),_xlfn.XLOOKUP(H7127,Calendar!O:O,Calendar!N:N,,-1),""))</f>
        <v/>
      </c>
      <c r="AI7127" s="61" t="str">
        <f>IF(AND(AH7127&lt;&gt;"",E7127="Live"),_xlfn.XLOOKUP(_xlfn.TEXTJOIN(" vs ",,C7127:D7127),Calendar!G:G,Calendar!K:K),"")</f>
        <v/>
      </c>
      <c r="AJ7127" s="61" t="str">
        <f>IF(AND(K7127&lt;&gt;"Match of the Day",K7127&lt;&gt;"Match of the Day 2",K7127&lt;&gt;"Match of the Day Repeat"),"",1+MAX($AJ$10:AJ7126))</f>
        <v/>
      </c>
    </row>
    <row r="7128" spans="34:36" x14ac:dyDescent="0.35">
      <c r="AH7128" s="16" t="str">
        <f>IF(AND(B7128="Premier League",E7128="Live"),_xlfn.XLOOKUP(_xlfn.TEXTJOIN(" vs ",,C7128:D7128),Calendar!G:G,Calendar!B:B),IF(AND(B7128="Premier League",E7128="Highlights"),_xlfn.XLOOKUP(H7128,Calendar!O:O,Calendar!N:N,,-1),""))</f>
        <v/>
      </c>
      <c r="AI7128" s="61" t="str">
        <f>IF(AND(AH7128&lt;&gt;"",E7128="Live"),_xlfn.XLOOKUP(_xlfn.TEXTJOIN(" vs ",,C7128:D7128),Calendar!G:G,Calendar!K:K),"")</f>
        <v/>
      </c>
      <c r="AJ7128" s="61" t="str">
        <f>IF(AND(K7128&lt;&gt;"Match of the Day",K7128&lt;&gt;"Match of the Day 2",K7128&lt;&gt;"Match of the Day Repeat"),"",1+MAX($AJ$10:AJ7127))</f>
        <v/>
      </c>
    </row>
    <row r="7129" spans="34:36" x14ac:dyDescent="0.35">
      <c r="AH7129" s="16" t="str">
        <f>IF(AND(B7129="Premier League",E7129="Live"),_xlfn.XLOOKUP(_xlfn.TEXTJOIN(" vs ",,C7129:D7129),Calendar!G:G,Calendar!B:B),IF(AND(B7129="Premier League",E7129="Highlights"),_xlfn.XLOOKUP(H7129,Calendar!O:O,Calendar!N:N,,-1),""))</f>
        <v/>
      </c>
      <c r="AI7129" s="61" t="str">
        <f>IF(AND(AH7129&lt;&gt;"",E7129="Live"),_xlfn.XLOOKUP(_xlfn.TEXTJOIN(" vs ",,C7129:D7129),Calendar!G:G,Calendar!K:K),"")</f>
        <v/>
      </c>
      <c r="AJ7129" s="61" t="str">
        <f>IF(AND(K7129&lt;&gt;"Match of the Day",K7129&lt;&gt;"Match of the Day 2",K7129&lt;&gt;"Match of the Day Repeat"),"",1+MAX($AJ$10:AJ7128))</f>
        <v/>
      </c>
    </row>
    <row r="7130" spans="34:36" x14ac:dyDescent="0.35">
      <c r="AH7130" s="16" t="str">
        <f>IF(AND(B7130="Premier League",E7130="Live"),_xlfn.XLOOKUP(_xlfn.TEXTJOIN(" vs ",,C7130:D7130),Calendar!G:G,Calendar!B:B),IF(AND(B7130="Premier League",E7130="Highlights"),_xlfn.XLOOKUP(H7130,Calendar!O:O,Calendar!N:N,,-1),""))</f>
        <v/>
      </c>
      <c r="AI7130" s="61" t="str">
        <f>IF(AND(AH7130&lt;&gt;"",E7130="Live"),_xlfn.XLOOKUP(_xlfn.TEXTJOIN(" vs ",,C7130:D7130),Calendar!G:G,Calendar!K:K),"")</f>
        <v/>
      </c>
      <c r="AJ7130" s="61" t="str">
        <f>IF(AND(K7130&lt;&gt;"Match of the Day",K7130&lt;&gt;"Match of the Day 2",K7130&lt;&gt;"Match of the Day Repeat"),"",1+MAX($AJ$10:AJ7129))</f>
        <v/>
      </c>
    </row>
    <row r="7131" spans="34:36" x14ac:dyDescent="0.35">
      <c r="AH7131" s="16" t="str">
        <f>IF(AND(B7131="Premier League",E7131="Live"),_xlfn.XLOOKUP(_xlfn.TEXTJOIN(" vs ",,C7131:D7131),Calendar!G:G,Calendar!B:B),IF(AND(B7131="Premier League",E7131="Highlights"),_xlfn.XLOOKUP(H7131,Calendar!O:O,Calendar!N:N,,-1),""))</f>
        <v/>
      </c>
      <c r="AI7131" s="61" t="str">
        <f>IF(AND(AH7131&lt;&gt;"",E7131="Live"),_xlfn.XLOOKUP(_xlfn.TEXTJOIN(" vs ",,C7131:D7131),Calendar!G:G,Calendar!K:K),"")</f>
        <v/>
      </c>
      <c r="AJ7131" s="61" t="str">
        <f>IF(AND(K7131&lt;&gt;"Match of the Day",K7131&lt;&gt;"Match of the Day 2",K7131&lt;&gt;"Match of the Day Repeat"),"",1+MAX($AJ$10:AJ7130))</f>
        <v/>
      </c>
    </row>
    <row r="7132" spans="34:36" x14ac:dyDescent="0.35">
      <c r="AH7132" s="16" t="str">
        <f>IF(AND(B7132="Premier League",E7132="Live"),_xlfn.XLOOKUP(_xlfn.TEXTJOIN(" vs ",,C7132:D7132),Calendar!G:G,Calendar!B:B),IF(AND(B7132="Premier League",E7132="Highlights"),_xlfn.XLOOKUP(H7132,Calendar!O:O,Calendar!N:N,,-1),""))</f>
        <v/>
      </c>
      <c r="AI7132" s="61" t="str">
        <f>IF(AND(AH7132&lt;&gt;"",E7132="Live"),_xlfn.XLOOKUP(_xlfn.TEXTJOIN(" vs ",,C7132:D7132),Calendar!G:G,Calendar!K:K),"")</f>
        <v/>
      </c>
      <c r="AJ7132" s="61" t="str">
        <f>IF(AND(K7132&lt;&gt;"Match of the Day",K7132&lt;&gt;"Match of the Day 2",K7132&lt;&gt;"Match of the Day Repeat"),"",1+MAX($AJ$10:AJ7131))</f>
        <v/>
      </c>
    </row>
    <row r="7133" spans="34:36" x14ac:dyDescent="0.35">
      <c r="AH7133" s="16" t="str">
        <f>IF(AND(B7133="Premier League",E7133="Live"),_xlfn.XLOOKUP(_xlfn.TEXTJOIN(" vs ",,C7133:D7133),Calendar!G:G,Calendar!B:B),IF(AND(B7133="Premier League",E7133="Highlights"),_xlfn.XLOOKUP(H7133,Calendar!O:O,Calendar!N:N,,-1),""))</f>
        <v/>
      </c>
      <c r="AI7133" s="61" t="str">
        <f>IF(AND(AH7133&lt;&gt;"",E7133="Live"),_xlfn.XLOOKUP(_xlfn.TEXTJOIN(" vs ",,C7133:D7133),Calendar!G:G,Calendar!K:K),"")</f>
        <v/>
      </c>
      <c r="AJ7133" s="61" t="str">
        <f>IF(AND(K7133&lt;&gt;"Match of the Day",K7133&lt;&gt;"Match of the Day 2",K7133&lt;&gt;"Match of the Day Repeat"),"",1+MAX($AJ$10:AJ7132))</f>
        <v/>
      </c>
    </row>
    <row r="7134" spans="34:36" x14ac:dyDescent="0.35">
      <c r="AH7134" s="16" t="str">
        <f>IF(AND(B7134="Premier League",E7134="Live"),_xlfn.XLOOKUP(_xlfn.TEXTJOIN(" vs ",,C7134:D7134),Calendar!G:G,Calendar!B:B),IF(AND(B7134="Premier League",E7134="Highlights"),_xlfn.XLOOKUP(H7134,Calendar!O:O,Calendar!N:N,,-1),""))</f>
        <v/>
      </c>
      <c r="AI7134" s="61" t="str">
        <f>IF(AND(AH7134&lt;&gt;"",E7134="Live"),_xlfn.XLOOKUP(_xlfn.TEXTJOIN(" vs ",,C7134:D7134),Calendar!G:G,Calendar!K:K),"")</f>
        <v/>
      </c>
      <c r="AJ7134" s="61" t="str">
        <f>IF(AND(K7134&lt;&gt;"Match of the Day",K7134&lt;&gt;"Match of the Day 2",K7134&lt;&gt;"Match of the Day Repeat"),"",1+MAX($AJ$10:AJ7133))</f>
        <v/>
      </c>
    </row>
    <row r="7135" spans="34:36" x14ac:dyDescent="0.35">
      <c r="AH7135" s="16" t="str">
        <f>IF(AND(B7135="Premier League",E7135="Live"),_xlfn.XLOOKUP(_xlfn.TEXTJOIN(" vs ",,C7135:D7135),Calendar!G:G,Calendar!B:B),IF(AND(B7135="Premier League",E7135="Highlights"),_xlfn.XLOOKUP(H7135,Calendar!O:O,Calendar!N:N,,-1),""))</f>
        <v/>
      </c>
      <c r="AI7135" s="61" t="str">
        <f>IF(AND(AH7135&lt;&gt;"",E7135="Live"),_xlfn.XLOOKUP(_xlfn.TEXTJOIN(" vs ",,C7135:D7135),Calendar!G:G,Calendar!K:K),"")</f>
        <v/>
      </c>
      <c r="AJ7135" s="61" t="str">
        <f>IF(AND(K7135&lt;&gt;"Match of the Day",K7135&lt;&gt;"Match of the Day 2",K7135&lt;&gt;"Match of the Day Repeat"),"",1+MAX($AJ$10:AJ7134))</f>
        <v/>
      </c>
    </row>
    <row r="7136" spans="34:36" x14ac:dyDescent="0.35">
      <c r="AH7136" s="16" t="str">
        <f>IF(AND(B7136="Premier League",E7136="Live"),_xlfn.XLOOKUP(_xlfn.TEXTJOIN(" vs ",,C7136:D7136),Calendar!G:G,Calendar!B:B),IF(AND(B7136="Premier League",E7136="Highlights"),_xlfn.XLOOKUP(H7136,Calendar!O:O,Calendar!N:N,,-1),""))</f>
        <v/>
      </c>
      <c r="AI7136" s="61" t="str">
        <f>IF(AND(AH7136&lt;&gt;"",E7136="Live"),_xlfn.XLOOKUP(_xlfn.TEXTJOIN(" vs ",,C7136:D7136),Calendar!G:G,Calendar!K:K),"")</f>
        <v/>
      </c>
      <c r="AJ7136" s="61" t="str">
        <f>IF(AND(K7136&lt;&gt;"Match of the Day",K7136&lt;&gt;"Match of the Day 2",K7136&lt;&gt;"Match of the Day Repeat"),"",1+MAX($AJ$10:AJ7135))</f>
        <v/>
      </c>
    </row>
    <row r="7137" spans="34:36" x14ac:dyDescent="0.35">
      <c r="AH7137" s="16" t="str">
        <f>IF(AND(B7137="Premier League",E7137="Live"),_xlfn.XLOOKUP(_xlfn.TEXTJOIN(" vs ",,C7137:D7137),Calendar!G:G,Calendar!B:B),IF(AND(B7137="Premier League",E7137="Highlights"),_xlfn.XLOOKUP(H7137,Calendar!O:O,Calendar!N:N,,-1),""))</f>
        <v/>
      </c>
      <c r="AI7137" s="61" t="str">
        <f>IF(AND(AH7137&lt;&gt;"",E7137="Live"),_xlfn.XLOOKUP(_xlfn.TEXTJOIN(" vs ",,C7137:D7137),Calendar!G:G,Calendar!K:K),"")</f>
        <v/>
      </c>
      <c r="AJ7137" s="61" t="str">
        <f>IF(AND(K7137&lt;&gt;"Match of the Day",K7137&lt;&gt;"Match of the Day 2",K7137&lt;&gt;"Match of the Day Repeat"),"",1+MAX($AJ$10:AJ7136))</f>
        <v/>
      </c>
    </row>
    <row r="7138" spans="34:36" x14ac:dyDescent="0.35">
      <c r="AH7138" s="16" t="str">
        <f>IF(AND(B7138="Premier League",E7138="Live"),_xlfn.XLOOKUP(_xlfn.TEXTJOIN(" vs ",,C7138:D7138),Calendar!G:G,Calendar!B:B),IF(AND(B7138="Premier League",E7138="Highlights"),_xlfn.XLOOKUP(H7138,Calendar!O:O,Calendar!N:N,,-1),""))</f>
        <v/>
      </c>
      <c r="AI7138" s="61" t="str">
        <f>IF(AND(AH7138&lt;&gt;"",E7138="Live"),_xlfn.XLOOKUP(_xlfn.TEXTJOIN(" vs ",,C7138:D7138),Calendar!G:G,Calendar!K:K),"")</f>
        <v/>
      </c>
      <c r="AJ7138" s="61" t="str">
        <f>IF(AND(K7138&lt;&gt;"Match of the Day",K7138&lt;&gt;"Match of the Day 2",K7138&lt;&gt;"Match of the Day Repeat"),"",1+MAX($AJ$10:AJ7137))</f>
        <v/>
      </c>
    </row>
    <row r="7139" spans="34:36" x14ac:dyDescent="0.35">
      <c r="AH7139" s="16" t="str">
        <f>IF(AND(B7139="Premier League",E7139="Live"),_xlfn.XLOOKUP(_xlfn.TEXTJOIN(" vs ",,C7139:D7139),Calendar!G:G,Calendar!B:B),IF(AND(B7139="Premier League",E7139="Highlights"),_xlfn.XLOOKUP(H7139,Calendar!O:O,Calendar!N:N,,-1),""))</f>
        <v/>
      </c>
      <c r="AI7139" s="61" t="str">
        <f>IF(AND(AH7139&lt;&gt;"",E7139="Live"),_xlfn.XLOOKUP(_xlfn.TEXTJOIN(" vs ",,C7139:D7139),Calendar!G:G,Calendar!K:K),"")</f>
        <v/>
      </c>
      <c r="AJ7139" s="61" t="str">
        <f>IF(AND(K7139&lt;&gt;"Match of the Day",K7139&lt;&gt;"Match of the Day 2",K7139&lt;&gt;"Match of the Day Repeat"),"",1+MAX($AJ$10:AJ7138))</f>
        <v/>
      </c>
    </row>
    <row r="7140" spans="34:36" x14ac:dyDescent="0.35">
      <c r="AH7140" s="16" t="str">
        <f>IF(AND(B7140="Premier League",E7140="Live"),_xlfn.XLOOKUP(_xlfn.TEXTJOIN(" vs ",,C7140:D7140),Calendar!G:G,Calendar!B:B),IF(AND(B7140="Premier League",E7140="Highlights"),_xlfn.XLOOKUP(H7140,Calendar!O:O,Calendar!N:N,,-1),""))</f>
        <v/>
      </c>
      <c r="AI7140" s="61" t="str">
        <f>IF(AND(AH7140&lt;&gt;"",E7140="Live"),_xlfn.XLOOKUP(_xlfn.TEXTJOIN(" vs ",,C7140:D7140),Calendar!G:G,Calendar!K:K),"")</f>
        <v/>
      </c>
      <c r="AJ7140" s="61" t="str">
        <f>IF(AND(K7140&lt;&gt;"Match of the Day",K7140&lt;&gt;"Match of the Day 2",K7140&lt;&gt;"Match of the Day Repeat"),"",1+MAX($AJ$10:AJ7139))</f>
        <v/>
      </c>
    </row>
    <row r="7141" spans="34:36" x14ac:dyDescent="0.35">
      <c r="AH7141" s="16" t="str">
        <f>IF(AND(B7141="Premier League",E7141="Live"),_xlfn.XLOOKUP(_xlfn.TEXTJOIN(" vs ",,C7141:D7141),Calendar!G:G,Calendar!B:B),IF(AND(B7141="Premier League",E7141="Highlights"),_xlfn.XLOOKUP(H7141,Calendar!O:O,Calendar!N:N,,-1),""))</f>
        <v/>
      </c>
      <c r="AI7141" s="61" t="str">
        <f>IF(AND(AH7141&lt;&gt;"",E7141="Live"),_xlfn.XLOOKUP(_xlfn.TEXTJOIN(" vs ",,C7141:D7141),Calendar!G:G,Calendar!K:K),"")</f>
        <v/>
      </c>
      <c r="AJ7141" s="61" t="str">
        <f>IF(AND(K7141&lt;&gt;"Match of the Day",K7141&lt;&gt;"Match of the Day 2",K7141&lt;&gt;"Match of the Day Repeat"),"",1+MAX($AJ$10:AJ7140))</f>
        <v/>
      </c>
    </row>
    <row r="7142" spans="34:36" x14ac:dyDescent="0.35">
      <c r="AH7142" s="16" t="str">
        <f>IF(AND(B7142="Premier League",E7142="Live"),_xlfn.XLOOKUP(_xlfn.TEXTJOIN(" vs ",,C7142:D7142),Calendar!G:G,Calendar!B:B),IF(AND(B7142="Premier League",E7142="Highlights"),_xlfn.XLOOKUP(H7142,Calendar!O:O,Calendar!N:N,,-1),""))</f>
        <v/>
      </c>
      <c r="AI7142" s="61" t="str">
        <f>IF(AND(AH7142&lt;&gt;"",E7142="Live"),_xlfn.XLOOKUP(_xlfn.TEXTJOIN(" vs ",,C7142:D7142),Calendar!G:G,Calendar!K:K),"")</f>
        <v/>
      </c>
      <c r="AJ7142" s="61" t="str">
        <f>IF(AND(K7142&lt;&gt;"Match of the Day",K7142&lt;&gt;"Match of the Day 2",K7142&lt;&gt;"Match of the Day Repeat"),"",1+MAX($AJ$10:AJ7141))</f>
        <v/>
      </c>
    </row>
    <row r="7143" spans="34:36" x14ac:dyDescent="0.35">
      <c r="AH7143" s="16" t="str">
        <f>IF(AND(B7143="Premier League",E7143="Live"),_xlfn.XLOOKUP(_xlfn.TEXTJOIN(" vs ",,C7143:D7143),Calendar!G:G,Calendar!B:B),IF(AND(B7143="Premier League",E7143="Highlights"),_xlfn.XLOOKUP(H7143,Calendar!O:O,Calendar!N:N,,-1),""))</f>
        <v/>
      </c>
      <c r="AI7143" s="61" t="str">
        <f>IF(AND(AH7143&lt;&gt;"",E7143="Live"),_xlfn.XLOOKUP(_xlfn.TEXTJOIN(" vs ",,C7143:D7143),Calendar!G:G,Calendar!K:K),"")</f>
        <v/>
      </c>
      <c r="AJ7143" s="61" t="str">
        <f>IF(AND(K7143&lt;&gt;"Match of the Day",K7143&lt;&gt;"Match of the Day 2",K7143&lt;&gt;"Match of the Day Repeat"),"",1+MAX($AJ$10:AJ7142))</f>
        <v/>
      </c>
    </row>
    <row r="7144" spans="34:36" x14ac:dyDescent="0.35">
      <c r="AH7144" s="16" t="str">
        <f>IF(AND(B7144="Premier League",E7144="Live"),_xlfn.XLOOKUP(_xlfn.TEXTJOIN(" vs ",,C7144:D7144),Calendar!G:G,Calendar!B:B),IF(AND(B7144="Premier League",E7144="Highlights"),_xlfn.XLOOKUP(H7144,Calendar!O:O,Calendar!N:N,,-1),""))</f>
        <v/>
      </c>
      <c r="AI7144" s="61" t="str">
        <f>IF(AND(AH7144&lt;&gt;"",E7144="Live"),_xlfn.XLOOKUP(_xlfn.TEXTJOIN(" vs ",,C7144:D7144),Calendar!G:G,Calendar!K:K),"")</f>
        <v/>
      </c>
      <c r="AJ7144" s="61" t="str">
        <f>IF(AND(K7144&lt;&gt;"Match of the Day",K7144&lt;&gt;"Match of the Day 2",K7144&lt;&gt;"Match of the Day Repeat"),"",1+MAX($AJ$10:AJ7143))</f>
        <v/>
      </c>
    </row>
    <row r="7145" spans="34:36" x14ac:dyDescent="0.35">
      <c r="AH7145" s="16" t="str">
        <f>IF(AND(B7145="Premier League",E7145="Live"),_xlfn.XLOOKUP(_xlfn.TEXTJOIN(" vs ",,C7145:D7145),Calendar!G:G,Calendar!B:B),IF(AND(B7145="Premier League",E7145="Highlights"),_xlfn.XLOOKUP(H7145,Calendar!O:O,Calendar!N:N,,-1),""))</f>
        <v/>
      </c>
      <c r="AI7145" s="61" t="str">
        <f>IF(AND(AH7145&lt;&gt;"",E7145="Live"),_xlfn.XLOOKUP(_xlfn.TEXTJOIN(" vs ",,C7145:D7145),Calendar!G:G,Calendar!K:K),"")</f>
        <v/>
      </c>
      <c r="AJ7145" s="61" t="str">
        <f>IF(AND(K7145&lt;&gt;"Match of the Day",K7145&lt;&gt;"Match of the Day 2",K7145&lt;&gt;"Match of the Day Repeat"),"",1+MAX($AJ$10:AJ7144))</f>
        <v/>
      </c>
    </row>
    <row r="7146" spans="34:36" x14ac:dyDescent="0.35">
      <c r="AH7146" s="16" t="str">
        <f>IF(AND(B7146="Premier League",E7146="Live"),_xlfn.XLOOKUP(_xlfn.TEXTJOIN(" vs ",,C7146:D7146),Calendar!G:G,Calendar!B:B),IF(AND(B7146="Premier League",E7146="Highlights"),_xlfn.XLOOKUP(H7146,Calendar!O:O,Calendar!N:N,,-1),""))</f>
        <v/>
      </c>
      <c r="AI7146" s="61" t="str">
        <f>IF(AND(AH7146&lt;&gt;"",E7146="Live"),_xlfn.XLOOKUP(_xlfn.TEXTJOIN(" vs ",,C7146:D7146),Calendar!G:G,Calendar!K:K),"")</f>
        <v/>
      </c>
      <c r="AJ7146" s="61" t="str">
        <f>IF(AND(K7146&lt;&gt;"Match of the Day",K7146&lt;&gt;"Match of the Day 2",K7146&lt;&gt;"Match of the Day Repeat"),"",1+MAX($AJ$10:AJ7145))</f>
        <v/>
      </c>
    </row>
    <row r="7147" spans="34:36" x14ac:dyDescent="0.35">
      <c r="AH7147" s="16" t="str">
        <f>IF(AND(B7147="Premier League",E7147="Live"),_xlfn.XLOOKUP(_xlfn.TEXTJOIN(" vs ",,C7147:D7147),Calendar!G:G,Calendar!B:B),IF(AND(B7147="Premier League",E7147="Highlights"),_xlfn.XLOOKUP(H7147,Calendar!O:O,Calendar!N:N,,-1),""))</f>
        <v/>
      </c>
      <c r="AI7147" s="61" t="str">
        <f>IF(AND(AH7147&lt;&gt;"",E7147="Live"),_xlfn.XLOOKUP(_xlfn.TEXTJOIN(" vs ",,C7147:D7147),Calendar!G:G,Calendar!K:K),"")</f>
        <v/>
      </c>
      <c r="AJ7147" s="61" t="str">
        <f>IF(AND(K7147&lt;&gt;"Match of the Day",K7147&lt;&gt;"Match of the Day 2",K7147&lt;&gt;"Match of the Day Repeat"),"",1+MAX($AJ$10:AJ7146))</f>
        <v/>
      </c>
    </row>
    <row r="7148" spans="34:36" x14ac:dyDescent="0.35">
      <c r="AH7148" s="16" t="str">
        <f>IF(AND(B7148="Premier League",E7148="Live"),_xlfn.XLOOKUP(_xlfn.TEXTJOIN(" vs ",,C7148:D7148),Calendar!G:G,Calendar!B:B),IF(AND(B7148="Premier League",E7148="Highlights"),_xlfn.XLOOKUP(H7148,Calendar!O:O,Calendar!N:N,,-1),""))</f>
        <v/>
      </c>
      <c r="AI7148" s="61" t="str">
        <f>IF(AND(AH7148&lt;&gt;"",E7148="Live"),_xlfn.XLOOKUP(_xlfn.TEXTJOIN(" vs ",,C7148:D7148),Calendar!G:G,Calendar!K:K),"")</f>
        <v/>
      </c>
      <c r="AJ7148" s="61" t="str">
        <f>IF(AND(K7148&lt;&gt;"Match of the Day",K7148&lt;&gt;"Match of the Day 2",K7148&lt;&gt;"Match of the Day Repeat"),"",1+MAX($AJ$10:AJ7147))</f>
        <v/>
      </c>
    </row>
    <row r="7149" spans="34:36" x14ac:dyDescent="0.35">
      <c r="AH7149" s="16" t="str">
        <f>IF(AND(B7149="Premier League",E7149="Live"),_xlfn.XLOOKUP(_xlfn.TEXTJOIN(" vs ",,C7149:D7149),Calendar!G:G,Calendar!B:B),IF(AND(B7149="Premier League",E7149="Highlights"),_xlfn.XLOOKUP(H7149,Calendar!O:O,Calendar!N:N,,-1),""))</f>
        <v/>
      </c>
      <c r="AI7149" s="61" t="str">
        <f>IF(AND(AH7149&lt;&gt;"",E7149="Live"),_xlfn.XLOOKUP(_xlfn.TEXTJOIN(" vs ",,C7149:D7149),Calendar!G:G,Calendar!K:K),"")</f>
        <v/>
      </c>
      <c r="AJ7149" s="61" t="str">
        <f>IF(AND(K7149&lt;&gt;"Match of the Day",K7149&lt;&gt;"Match of the Day 2",K7149&lt;&gt;"Match of the Day Repeat"),"",1+MAX($AJ$10:AJ7148))</f>
        <v/>
      </c>
    </row>
    <row r="7150" spans="34:36" x14ac:dyDescent="0.35">
      <c r="AH7150" s="16" t="str">
        <f>IF(AND(B7150="Premier League",E7150="Live"),_xlfn.XLOOKUP(_xlfn.TEXTJOIN(" vs ",,C7150:D7150),Calendar!G:G,Calendar!B:B),IF(AND(B7150="Premier League",E7150="Highlights"),_xlfn.XLOOKUP(H7150,Calendar!O:O,Calendar!N:N,,-1),""))</f>
        <v/>
      </c>
      <c r="AI7150" s="61" t="str">
        <f>IF(AND(AH7150&lt;&gt;"",E7150="Live"),_xlfn.XLOOKUP(_xlfn.TEXTJOIN(" vs ",,C7150:D7150),Calendar!G:G,Calendar!K:K),"")</f>
        <v/>
      </c>
      <c r="AJ7150" s="61" t="str">
        <f>IF(AND(K7150&lt;&gt;"Match of the Day",K7150&lt;&gt;"Match of the Day 2",K7150&lt;&gt;"Match of the Day Repeat"),"",1+MAX($AJ$10:AJ7149))</f>
        <v/>
      </c>
    </row>
    <row r="7151" spans="34:36" x14ac:dyDescent="0.35">
      <c r="AH7151" s="16" t="str">
        <f>IF(AND(B7151="Premier League",E7151="Live"),_xlfn.XLOOKUP(_xlfn.TEXTJOIN(" vs ",,C7151:D7151),Calendar!G:G,Calendar!B:B),IF(AND(B7151="Premier League",E7151="Highlights"),_xlfn.XLOOKUP(H7151,Calendar!O:O,Calendar!N:N,,-1),""))</f>
        <v/>
      </c>
      <c r="AI7151" s="61" t="str">
        <f>IF(AND(AH7151&lt;&gt;"",E7151="Live"),_xlfn.XLOOKUP(_xlfn.TEXTJOIN(" vs ",,C7151:D7151),Calendar!G:G,Calendar!K:K),"")</f>
        <v/>
      </c>
      <c r="AJ7151" s="61" t="str">
        <f>IF(AND(K7151&lt;&gt;"Match of the Day",K7151&lt;&gt;"Match of the Day 2",K7151&lt;&gt;"Match of the Day Repeat"),"",1+MAX($AJ$10:AJ7150))</f>
        <v/>
      </c>
    </row>
    <row r="7152" spans="34:36" x14ac:dyDescent="0.35">
      <c r="AH7152" s="16" t="str">
        <f>IF(AND(B7152="Premier League",E7152="Live"),_xlfn.XLOOKUP(_xlfn.TEXTJOIN(" vs ",,C7152:D7152),Calendar!G:G,Calendar!B:B),IF(AND(B7152="Premier League",E7152="Highlights"),_xlfn.XLOOKUP(H7152,Calendar!O:O,Calendar!N:N,,-1),""))</f>
        <v/>
      </c>
      <c r="AI7152" s="61" t="str">
        <f>IF(AND(AH7152&lt;&gt;"",E7152="Live"),_xlfn.XLOOKUP(_xlfn.TEXTJOIN(" vs ",,C7152:D7152),Calendar!G:G,Calendar!K:K),"")</f>
        <v/>
      </c>
      <c r="AJ7152" s="61" t="str">
        <f>IF(AND(K7152&lt;&gt;"Match of the Day",K7152&lt;&gt;"Match of the Day 2",K7152&lt;&gt;"Match of the Day Repeat"),"",1+MAX($AJ$10:AJ7151))</f>
        <v/>
      </c>
    </row>
    <row r="7153" spans="34:36" x14ac:dyDescent="0.35">
      <c r="AH7153" s="16" t="str">
        <f>IF(AND(B7153="Premier League",E7153="Live"),_xlfn.XLOOKUP(_xlfn.TEXTJOIN(" vs ",,C7153:D7153),Calendar!G:G,Calendar!B:B),IF(AND(B7153="Premier League",E7153="Highlights"),_xlfn.XLOOKUP(H7153,Calendar!O:O,Calendar!N:N,,-1),""))</f>
        <v/>
      </c>
      <c r="AI7153" s="61" t="str">
        <f>IF(AND(AH7153&lt;&gt;"",E7153="Live"),_xlfn.XLOOKUP(_xlfn.TEXTJOIN(" vs ",,C7153:D7153),Calendar!G:G,Calendar!K:K),"")</f>
        <v/>
      </c>
      <c r="AJ7153" s="61" t="str">
        <f>IF(AND(K7153&lt;&gt;"Match of the Day",K7153&lt;&gt;"Match of the Day 2",K7153&lt;&gt;"Match of the Day Repeat"),"",1+MAX($AJ$10:AJ7152))</f>
        <v/>
      </c>
    </row>
    <row r="7154" spans="34:36" x14ac:dyDescent="0.35">
      <c r="AH7154" s="16" t="str">
        <f>IF(AND(B7154="Premier League",E7154="Live"),_xlfn.XLOOKUP(_xlfn.TEXTJOIN(" vs ",,C7154:D7154),Calendar!G:G,Calendar!B:B),IF(AND(B7154="Premier League",E7154="Highlights"),_xlfn.XLOOKUP(H7154,Calendar!O:O,Calendar!N:N,,-1),""))</f>
        <v/>
      </c>
      <c r="AI7154" s="61" t="str">
        <f>IF(AND(AH7154&lt;&gt;"",E7154="Live"),_xlfn.XLOOKUP(_xlfn.TEXTJOIN(" vs ",,C7154:D7154),Calendar!G:G,Calendar!K:K),"")</f>
        <v/>
      </c>
      <c r="AJ7154" s="61" t="str">
        <f>IF(AND(K7154&lt;&gt;"Match of the Day",K7154&lt;&gt;"Match of the Day 2",K7154&lt;&gt;"Match of the Day Repeat"),"",1+MAX($AJ$10:AJ7153))</f>
        <v/>
      </c>
    </row>
    <row r="7155" spans="34:36" x14ac:dyDescent="0.35">
      <c r="AH7155" s="16" t="str">
        <f>IF(AND(B7155="Premier League",E7155="Live"),_xlfn.XLOOKUP(_xlfn.TEXTJOIN(" vs ",,C7155:D7155),Calendar!G:G,Calendar!B:B),IF(AND(B7155="Premier League",E7155="Highlights"),_xlfn.XLOOKUP(H7155,Calendar!O:O,Calendar!N:N,,-1),""))</f>
        <v/>
      </c>
      <c r="AI7155" s="61" t="str">
        <f>IF(AND(AH7155&lt;&gt;"",E7155="Live"),_xlfn.XLOOKUP(_xlfn.TEXTJOIN(" vs ",,C7155:D7155),Calendar!G:G,Calendar!K:K),"")</f>
        <v/>
      </c>
      <c r="AJ7155" s="61" t="str">
        <f>IF(AND(K7155&lt;&gt;"Match of the Day",K7155&lt;&gt;"Match of the Day 2",K7155&lt;&gt;"Match of the Day Repeat"),"",1+MAX($AJ$10:AJ7154))</f>
        <v/>
      </c>
    </row>
    <row r="7156" spans="34:36" x14ac:dyDescent="0.35">
      <c r="AH7156" s="16" t="str">
        <f>IF(AND(B7156="Premier League",E7156="Live"),_xlfn.XLOOKUP(_xlfn.TEXTJOIN(" vs ",,C7156:D7156),Calendar!G:G,Calendar!B:B),IF(AND(B7156="Premier League",E7156="Highlights"),_xlfn.XLOOKUP(H7156,Calendar!O:O,Calendar!N:N,,-1),""))</f>
        <v/>
      </c>
      <c r="AI7156" s="61" t="str">
        <f>IF(AND(AH7156&lt;&gt;"",E7156="Live"),_xlfn.XLOOKUP(_xlfn.TEXTJOIN(" vs ",,C7156:D7156),Calendar!G:G,Calendar!K:K),"")</f>
        <v/>
      </c>
      <c r="AJ7156" s="61" t="str">
        <f>IF(AND(K7156&lt;&gt;"Match of the Day",K7156&lt;&gt;"Match of the Day 2",K7156&lt;&gt;"Match of the Day Repeat"),"",1+MAX($AJ$10:AJ7155))</f>
        <v/>
      </c>
    </row>
    <row r="7157" spans="34:36" x14ac:dyDescent="0.35">
      <c r="AH7157" s="16" t="str">
        <f>IF(AND(B7157="Premier League",E7157="Live"),_xlfn.XLOOKUP(_xlfn.TEXTJOIN(" vs ",,C7157:D7157),Calendar!G:G,Calendar!B:B),IF(AND(B7157="Premier League",E7157="Highlights"),_xlfn.XLOOKUP(H7157,Calendar!O:O,Calendar!N:N,,-1),""))</f>
        <v/>
      </c>
      <c r="AI7157" s="61" t="str">
        <f>IF(AND(AH7157&lt;&gt;"",E7157="Live"),_xlfn.XLOOKUP(_xlfn.TEXTJOIN(" vs ",,C7157:D7157),Calendar!G:G,Calendar!K:K),"")</f>
        <v/>
      </c>
      <c r="AJ7157" s="61" t="str">
        <f>IF(AND(K7157&lt;&gt;"Match of the Day",K7157&lt;&gt;"Match of the Day 2",K7157&lt;&gt;"Match of the Day Repeat"),"",1+MAX($AJ$10:AJ7156))</f>
        <v/>
      </c>
    </row>
    <row r="7158" spans="34:36" x14ac:dyDescent="0.35">
      <c r="AH7158" s="16" t="str">
        <f>IF(AND(B7158="Premier League",E7158="Live"),_xlfn.XLOOKUP(_xlfn.TEXTJOIN(" vs ",,C7158:D7158),Calendar!G:G,Calendar!B:B),IF(AND(B7158="Premier League",E7158="Highlights"),_xlfn.XLOOKUP(H7158,Calendar!O:O,Calendar!N:N,,-1),""))</f>
        <v/>
      </c>
      <c r="AI7158" s="61" t="str">
        <f>IF(AND(AH7158&lt;&gt;"",E7158="Live"),_xlfn.XLOOKUP(_xlfn.TEXTJOIN(" vs ",,C7158:D7158),Calendar!G:G,Calendar!K:K),"")</f>
        <v/>
      </c>
      <c r="AJ7158" s="61" t="str">
        <f>IF(AND(K7158&lt;&gt;"Match of the Day",K7158&lt;&gt;"Match of the Day 2",K7158&lt;&gt;"Match of the Day Repeat"),"",1+MAX($AJ$10:AJ7157))</f>
        <v/>
      </c>
    </row>
    <row r="7159" spans="34:36" x14ac:dyDescent="0.35">
      <c r="AH7159" s="16" t="str">
        <f>IF(AND(B7159="Premier League",E7159="Live"),_xlfn.XLOOKUP(_xlfn.TEXTJOIN(" vs ",,C7159:D7159),Calendar!G:G,Calendar!B:B),IF(AND(B7159="Premier League",E7159="Highlights"),_xlfn.XLOOKUP(H7159,Calendar!O:O,Calendar!N:N,,-1),""))</f>
        <v/>
      </c>
      <c r="AI7159" s="61" t="str">
        <f>IF(AND(AH7159&lt;&gt;"",E7159="Live"),_xlfn.XLOOKUP(_xlfn.TEXTJOIN(" vs ",,C7159:D7159),Calendar!G:G,Calendar!K:K),"")</f>
        <v/>
      </c>
      <c r="AJ7159" s="61" t="str">
        <f>IF(AND(K7159&lt;&gt;"Match of the Day",K7159&lt;&gt;"Match of the Day 2",K7159&lt;&gt;"Match of the Day Repeat"),"",1+MAX($AJ$10:AJ7158))</f>
        <v/>
      </c>
    </row>
    <row r="7160" spans="34:36" x14ac:dyDescent="0.35">
      <c r="AH7160" s="16" t="str">
        <f>IF(AND(B7160="Premier League",E7160="Live"),_xlfn.XLOOKUP(_xlfn.TEXTJOIN(" vs ",,C7160:D7160),Calendar!G:G,Calendar!B:B),IF(AND(B7160="Premier League",E7160="Highlights"),_xlfn.XLOOKUP(H7160,Calendar!O:O,Calendar!N:N,,-1),""))</f>
        <v/>
      </c>
      <c r="AI7160" s="61" t="str">
        <f>IF(AND(AH7160&lt;&gt;"",E7160="Live"),_xlfn.XLOOKUP(_xlfn.TEXTJOIN(" vs ",,C7160:D7160),Calendar!G:G,Calendar!K:K),"")</f>
        <v/>
      </c>
      <c r="AJ7160" s="61" t="str">
        <f>IF(AND(K7160&lt;&gt;"Match of the Day",K7160&lt;&gt;"Match of the Day 2",K7160&lt;&gt;"Match of the Day Repeat"),"",1+MAX($AJ$10:AJ7159))</f>
        <v/>
      </c>
    </row>
    <row r="7161" spans="34:36" x14ac:dyDescent="0.35">
      <c r="AH7161" s="16" t="str">
        <f>IF(AND(B7161="Premier League",E7161="Live"),_xlfn.XLOOKUP(_xlfn.TEXTJOIN(" vs ",,C7161:D7161),Calendar!G:G,Calendar!B:B),IF(AND(B7161="Premier League",E7161="Highlights"),_xlfn.XLOOKUP(H7161,Calendar!O:O,Calendar!N:N,,-1),""))</f>
        <v/>
      </c>
      <c r="AI7161" s="61" t="str">
        <f>IF(AND(AH7161&lt;&gt;"",E7161="Live"),_xlfn.XLOOKUP(_xlfn.TEXTJOIN(" vs ",,C7161:D7161),Calendar!G:G,Calendar!K:K),"")</f>
        <v/>
      </c>
      <c r="AJ7161" s="61" t="str">
        <f>IF(AND(K7161&lt;&gt;"Match of the Day",K7161&lt;&gt;"Match of the Day 2",K7161&lt;&gt;"Match of the Day Repeat"),"",1+MAX($AJ$10:AJ7160))</f>
        <v/>
      </c>
    </row>
    <row r="7162" spans="34:36" x14ac:dyDescent="0.35">
      <c r="AH7162" s="16" t="str">
        <f>IF(AND(B7162="Premier League",E7162="Live"),_xlfn.XLOOKUP(_xlfn.TEXTJOIN(" vs ",,C7162:D7162),Calendar!G:G,Calendar!B:B),IF(AND(B7162="Premier League",E7162="Highlights"),_xlfn.XLOOKUP(H7162,Calendar!O:O,Calendar!N:N,,-1),""))</f>
        <v/>
      </c>
      <c r="AI7162" s="61" t="str">
        <f>IF(AND(AH7162&lt;&gt;"",E7162="Live"),_xlfn.XLOOKUP(_xlfn.TEXTJOIN(" vs ",,C7162:D7162),Calendar!G:G,Calendar!K:K),"")</f>
        <v/>
      </c>
      <c r="AJ7162" s="61" t="str">
        <f>IF(AND(K7162&lt;&gt;"Match of the Day",K7162&lt;&gt;"Match of the Day 2",K7162&lt;&gt;"Match of the Day Repeat"),"",1+MAX($AJ$10:AJ7161))</f>
        <v/>
      </c>
    </row>
    <row r="7163" spans="34:36" x14ac:dyDescent="0.35">
      <c r="AH7163" s="16" t="str">
        <f>IF(AND(B7163="Premier League",E7163="Live"),_xlfn.XLOOKUP(_xlfn.TEXTJOIN(" vs ",,C7163:D7163),Calendar!G:G,Calendar!B:B),IF(AND(B7163="Premier League",E7163="Highlights"),_xlfn.XLOOKUP(H7163,Calendar!O:O,Calendar!N:N,,-1),""))</f>
        <v/>
      </c>
      <c r="AI7163" s="61" t="str">
        <f>IF(AND(AH7163&lt;&gt;"",E7163="Live"),_xlfn.XLOOKUP(_xlfn.TEXTJOIN(" vs ",,C7163:D7163),Calendar!G:G,Calendar!K:K),"")</f>
        <v/>
      </c>
      <c r="AJ7163" s="61" t="str">
        <f>IF(AND(K7163&lt;&gt;"Match of the Day",K7163&lt;&gt;"Match of the Day 2",K7163&lt;&gt;"Match of the Day Repeat"),"",1+MAX($AJ$10:AJ7162))</f>
        <v/>
      </c>
    </row>
    <row r="7164" spans="34:36" x14ac:dyDescent="0.35">
      <c r="AH7164" s="16" t="str">
        <f>IF(AND(B7164="Premier League",E7164="Live"),_xlfn.XLOOKUP(_xlfn.TEXTJOIN(" vs ",,C7164:D7164),Calendar!G:G,Calendar!B:B),IF(AND(B7164="Premier League",E7164="Highlights"),_xlfn.XLOOKUP(H7164,Calendar!O:O,Calendar!N:N,,-1),""))</f>
        <v/>
      </c>
      <c r="AI7164" s="61" t="str">
        <f>IF(AND(AH7164&lt;&gt;"",E7164="Live"),_xlfn.XLOOKUP(_xlfn.TEXTJOIN(" vs ",,C7164:D7164),Calendar!G:G,Calendar!K:K),"")</f>
        <v/>
      </c>
      <c r="AJ7164" s="61" t="str">
        <f>IF(AND(K7164&lt;&gt;"Match of the Day",K7164&lt;&gt;"Match of the Day 2",K7164&lt;&gt;"Match of the Day Repeat"),"",1+MAX($AJ$10:AJ7163))</f>
        <v/>
      </c>
    </row>
    <row r="7165" spans="34:36" x14ac:dyDescent="0.35">
      <c r="AH7165" s="16" t="str">
        <f>IF(AND(B7165="Premier League",E7165="Live"),_xlfn.XLOOKUP(_xlfn.TEXTJOIN(" vs ",,C7165:D7165),Calendar!G:G,Calendar!B:B),IF(AND(B7165="Premier League",E7165="Highlights"),_xlfn.XLOOKUP(H7165,Calendar!O:O,Calendar!N:N,,-1),""))</f>
        <v/>
      </c>
      <c r="AI7165" s="61" t="str">
        <f>IF(AND(AH7165&lt;&gt;"",E7165="Live"),_xlfn.XLOOKUP(_xlfn.TEXTJOIN(" vs ",,C7165:D7165),Calendar!G:G,Calendar!K:K),"")</f>
        <v/>
      </c>
      <c r="AJ7165" s="61" t="str">
        <f>IF(AND(K7165&lt;&gt;"Match of the Day",K7165&lt;&gt;"Match of the Day 2",K7165&lt;&gt;"Match of the Day Repeat"),"",1+MAX($AJ$10:AJ7164))</f>
        <v/>
      </c>
    </row>
    <row r="7166" spans="34:36" x14ac:dyDescent="0.35">
      <c r="AH7166" s="16" t="str">
        <f>IF(AND(B7166="Premier League",E7166="Live"),_xlfn.XLOOKUP(_xlfn.TEXTJOIN(" vs ",,C7166:D7166),Calendar!G:G,Calendar!B:B),IF(AND(B7166="Premier League",E7166="Highlights"),_xlfn.XLOOKUP(H7166,Calendar!O:O,Calendar!N:N,,-1),""))</f>
        <v/>
      </c>
      <c r="AI7166" s="61" t="str">
        <f>IF(AND(AH7166&lt;&gt;"",E7166="Live"),_xlfn.XLOOKUP(_xlfn.TEXTJOIN(" vs ",,C7166:D7166),Calendar!G:G,Calendar!K:K),"")</f>
        <v/>
      </c>
      <c r="AJ7166" s="61" t="str">
        <f>IF(AND(K7166&lt;&gt;"Match of the Day",K7166&lt;&gt;"Match of the Day 2",K7166&lt;&gt;"Match of the Day Repeat"),"",1+MAX($AJ$10:AJ7165))</f>
        <v/>
      </c>
    </row>
    <row r="7167" spans="34:36" x14ac:dyDescent="0.35">
      <c r="AH7167" s="16" t="str">
        <f>IF(AND(B7167="Premier League",E7167="Live"),_xlfn.XLOOKUP(_xlfn.TEXTJOIN(" vs ",,C7167:D7167),Calendar!G:G,Calendar!B:B),IF(AND(B7167="Premier League",E7167="Highlights"),_xlfn.XLOOKUP(H7167,Calendar!O:O,Calendar!N:N,,-1),""))</f>
        <v/>
      </c>
      <c r="AI7167" s="61" t="str">
        <f>IF(AND(AH7167&lt;&gt;"",E7167="Live"),_xlfn.XLOOKUP(_xlfn.TEXTJOIN(" vs ",,C7167:D7167),Calendar!G:G,Calendar!K:K),"")</f>
        <v/>
      </c>
      <c r="AJ7167" s="61" t="str">
        <f>IF(AND(K7167&lt;&gt;"Match of the Day",K7167&lt;&gt;"Match of the Day 2",K7167&lt;&gt;"Match of the Day Repeat"),"",1+MAX($AJ$10:AJ7166))</f>
        <v/>
      </c>
    </row>
    <row r="7168" spans="34:36" x14ac:dyDescent="0.35">
      <c r="AH7168" s="16" t="str">
        <f>IF(AND(B7168="Premier League",E7168="Live"),_xlfn.XLOOKUP(_xlfn.TEXTJOIN(" vs ",,C7168:D7168),Calendar!G:G,Calendar!B:B),IF(AND(B7168="Premier League",E7168="Highlights"),_xlfn.XLOOKUP(H7168,Calendar!O:O,Calendar!N:N,,-1),""))</f>
        <v/>
      </c>
      <c r="AI7168" s="61" t="str">
        <f>IF(AND(AH7168&lt;&gt;"",E7168="Live"),_xlfn.XLOOKUP(_xlfn.TEXTJOIN(" vs ",,C7168:D7168),Calendar!G:G,Calendar!K:K),"")</f>
        <v/>
      </c>
      <c r="AJ7168" s="61" t="str">
        <f>IF(AND(K7168&lt;&gt;"Match of the Day",K7168&lt;&gt;"Match of the Day 2",K7168&lt;&gt;"Match of the Day Repeat"),"",1+MAX($AJ$10:AJ7167))</f>
        <v/>
      </c>
    </row>
    <row r="7169" spans="34:36" x14ac:dyDescent="0.35">
      <c r="AH7169" s="16" t="str">
        <f>IF(AND(B7169="Premier League",E7169="Live"),_xlfn.XLOOKUP(_xlfn.TEXTJOIN(" vs ",,C7169:D7169),Calendar!G:G,Calendar!B:B),IF(AND(B7169="Premier League",E7169="Highlights"),_xlfn.XLOOKUP(H7169,Calendar!O:O,Calendar!N:N,,-1),""))</f>
        <v/>
      </c>
      <c r="AI7169" s="61" t="str">
        <f>IF(AND(AH7169&lt;&gt;"",E7169="Live"),_xlfn.XLOOKUP(_xlfn.TEXTJOIN(" vs ",,C7169:D7169),Calendar!G:G,Calendar!K:K),"")</f>
        <v/>
      </c>
      <c r="AJ7169" s="61" t="str">
        <f>IF(AND(K7169&lt;&gt;"Match of the Day",K7169&lt;&gt;"Match of the Day 2",K7169&lt;&gt;"Match of the Day Repeat"),"",1+MAX($AJ$10:AJ7168))</f>
        <v/>
      </c>
    </row>
    <row r="7170" spans="34:36" x14ac:dyDescent="0.35">
      <c r="AH7170" s="16" t="str">
        <f>IF(AND(B7170="Premier League",E7170="Live"),_xlfn.XLOOKUP(_xlfn.TEXTJOIN(" vs ",,C7170:D7170),Calendar!G:G,Calendar!B:B),IF(AND(B7170="Premier League",E7170="Highlights"),_xlfn.XLOOKUP(H7170,Calendar!O:O,Calendar!N:N,,-1),""))</f>
        <v/>
      </c>
      <c r="AI7170" s="61" t="str">
        <f>IF(AND(AH7170&lt;&gt;"",E7170="Live"),_xlfn.XLOOKUP(_xlfn.TEXTJOIN(" vs ",,C7170:D7170),Calendar!G:G,Calendar!K:K),"")</f>
        <v/>
      </c>
      <c r="AJ7170" s="61" t="str">
        <f>IF(AND(K7170&lt;&gt;"Match of the Day",K7170&lt;&gt;"Match of the Day 2",K7170&lt;&gt;"Match of the Day Repeat"),"",1+MAX($AJ$10:AJ7169))</f>
        <v/>
      </c>
    </row>
    <row r="7171" spans="34:36" x14ac:dyDescent="0.35">
      <c r="AH7171" s="16" t="str">
        <f>IF(AND(B7171="Premier League",E7171="Live"),_xlfn.XLOOKUP(_xlfn.TEXTJOIN(" vs ",,C7171:D7171),Calendar!G:G,Calendar!B:B),IF(AND(B7171="Premier League",E7171="Highlights"),_xlfn.XLOOKUP(H7171,Calendar!O:O,Calendar!N:N,,-1),""))</f>
        <v/>
      </c>
      <c r="AI7171" s="61" t="str">
        <f>IF(AND(AH7171&lt;&gt;"",E7171="Live"),_xlfn.XLOOKUP(_xlfn.TEXTJOIN(" vs ",,C7171:D7171),Calendar!G:G,Calendar!K:K),"")</f>
        <v/>
      </c>
      <c r="AJ7171" s="61" t="str">
        <f>IF(AND(K7171&lt;&gt;"Match of the Day",K7171&lt;&gt;"Match of the Day 2",K7171&lt;&gt;"Match of the Day Repeat"),"",1+MAX($AJ$10:AJ7170))</f>
        <v/>
      </c>
    </row>
    <row r="7172" spans="34:36" x14ac:dyDescent="0.35">
      <c r="AH7172" s="16" t="str">
        <f>IF(AND(B7172="Premier League",E7172="Live"),_xlfn.XLOOKUP(_xlfn.TEXTJOIN(" vs ",,C7172:D7172),Calendar!G:G,Calendar!B:B),IF(AND(B7172="Premier League",E7172="Highlights"),_xlfn.XLOOKUP(H7172,Calendar!O:O,Calendar!N:N,,-1),""))</f>
        <v/>
      </c>
      <c r="AI7172" s="61" t="str">
        <f>IF(AND(AH7172&lt;&gt;"",E7172="Live"),_xlfn.XLOOKUP(_xlfn.TEXTJOIN(" vs ",,C7172:D7172),Calendar!G:G,Calendar!K:K),"")</f>
        <v/>
      </c>
      <c r="AJ7172" s="61" t="str">
        <f>IF(AND(K7172&lt;&gt;"Match of the Day",K7172&lt;&gt;"Match of the Day 2",K7172&lt;&gt;"Match of the Day Repeat"),"",1+MAX($AJ$10:AJ7171))</f>
        <v/>
      </c>
    </row>
    <row r="7173" spans="34:36" x14ac:dyDescent="0.35">
      <c r="AH7173" s="16" t="str">
        <f>IF(AND(B7173="Premier League",E7173="Live"),_xlfn.XLOOKUP(_xlfn.TEXTJOIN(" vs ",,C7173:D7173),Calendar!G:G,Calendar!B:B),IF(AND(B7173="Premier League",E7173="Highlights"),_xlfn.XLOOKUP(H7173,Calendar!O:O,Calendar!N:N,,-1),""))</f>
        <v/>
      </c>
      <c r="AI7173" s="61" t="str">
        <f>IF(AND(AH7173&lt;&gt;"",E7173="Live"),_xlfn.XLOOKUP(_xlfn.TEXTJOIN(" vs ",,C7173:D7173),Calendar!G:G,Calendar!K:K),"")</f>
        <v/>
      </c>
      <c r="AJ7173" s="61" t="str">
        <f>IF(AND(K7173&lt;&gt;"Match of the Day",K7173&lt;&gt;"Match of the Day 2",K7173&lt;&gt;"Match of the Day Repeat"),"",1+MAX($AJ$10:AJ7172))</f>
        <v/>
      </c>
    </row>
    <row r="7174" spans="34:36" x14ac:dyDescent="0.35">
      <c r="AH7174" s="16" t="str">
        <f>IF(AND(B7174="Premier League",E7174="Live"),_xlfn.XLOOKUP(_xlfn.TEXTJOIN(" vs ",,C7174:D7174),Calendar!G:G,Calendar!B:B),IF(AND(B7174="Premier League",E7174="Highlights"),_xlfn.XLOOKUP(H7174,Calendar!O:O,Calendar!N:N,,-1),""))</f>
        <v/>
      </c>
      <c r="AI7174" s="61" t="str">
        <f>IF(AND(AH7174&lt;&gt;"",E7174="Live"),_xlfn.XLOOKUP(_xlfn.TEXTJOIN(" vs ",,C7174:D7174),Calendar!G:G,Calendar!K:K),"")</f>
        <v/>
      </c>
      <c r="AJ7174" s="61" t="str">
        <f>IF(AND(K7174&lt;&gt;"Match of the Day",K7174&lt;&gt;"Match of the Day 2",K7174&lt;&gt;"Match of the Day Repeat"),"",1+MAX($AJ$10:AJ7173))</f>
        <v/>
      </c>
    </row>
    <row r="7175" spans="34:36" x14ac:dyDescent="0.35">
      <c r="AH7175" s="16" t="str">
        <f>IF(AND(B7175="Premier League",E7175="Live"),_xlfn.XLOOKUP(_xlfn.TEXTJOIN(" vs ",,C7175:D7175),Calendar!G:G,Calendar!B:B),IF(AND(B7175="Premier League",E7175="Highlights"),_xlfn.XLOOKUP(H7175,Calendar!O:O,Calendar!N:N,,-1),""))</f>
        <v/>
      </c>
      <c r="AI7175" s="61" t="str">
        <f>IF(AND(AH7175&lt;&gt;"",E7175="Live"),_xlfn.XLOOKUP(_xlfn.TEXTJOIN(" vs ",,C7175:D7175),Calendar!G:G,Calendar!K:K),"")</f>
        <v/>
      </c>
      <c r="AJ7175" s="61" t="str">
        <f>IF(AND(K7175&lt;&gt;"Match of the Day",K7175&lt;&gt;"Match of the Day 2",K7175&lt;&gt;"Match of the Day Repeat"),"",1+MAX($AJ$10:AJ7174))</f>
        <v/>
      </c>
    </row>
    <row r="7176" spans="34:36" x14ac:dyDescent="0.35">
      <c r="AH7176" s="16" t="str">
        <f>IF(AND(B7176="Premier League",E7176="Live"),_xlfn.XLOOKUP(_xlfn.TEXTJOIN(" vs ",,C7176:D7176),Calendar!G:G,Calendar!B:B),IF(AND(B7176="Premier League",E7176="Highlights"),_xlfn.XLOOKUP(H7176,Calendar!O:O,Calendar!N:N,,-1),""))</f>
        <v/>
      </c>
      <c r="AI7176" s="61" t="str">
        <f>IF(AND(AH7176&lt;&gt;"",E7176="Live"),_xlfn.XLOOKUP(_xlfn.TEXTJOIN(" vs ",,C7176:D7176),Calendar!G:G,Calendar!K:K),"")</f>
        <v/>
      </c>
      <c r="AJ7176" s="61" t="str">
        <f>IF(AND(K7176&lt;&gt;"Match of the Day",K7176&lt;&gt;"Match of the Day 2",K7176&lt;&gt;"Match of the Day Repeat"),"",1+MAX($AJ$10:AJ7175))</f>
        <v/>
      </c>
    </row>
    <row r="7177" spans="34:36" x14ac:dyDescent="0.35">
      <c r="AH7177" s="16" t="str">
        <f>IF(AND(B7177="Premier League",E7177="Live"),_xlfn.XLOOKUP(_xlfn.TEXTJOIN(" vs ",,C7177:D7177),Calendar!G:G,Calendar!B:B),IF(AND(B7177="Premier League",E7177="Highlights"),_xlfn.XLOOKUP(H7177,Calendar!O:O,Calendar!N:N,,-1),""))</f>
        <v/>
      </c>
      <c r="AI7177" s="61" t="str">
        <f>IF(AND(AH7177&lt;&gt;"",E7177="Live"),_xlfn.XLOOKUP(_xlfn.TEXTJOIN(" vs ",,C7177:D7177),Calendar!G:G,Calendar!K:K),"")</f>
        <v/>
      </c>
      <c r="AJ7177" s="61" t="str">
        <f>IF(AND(K7177&lt;&gt;"Match of the Day",K7177&lt;&gt;"Match of the Day 2",K7177&lt;&gt;"Match of the Day Repeat"),"",1+MAX($AJ$10:AJ7176))</f>
        <v/>
      </c>
    </row>
    <row r="7178" spans="34:36" x14ac:dyDescent="0.35">
      <c r="AH7178" s="16" t="str">
        <f>IF(AND(B7178="Premier League",E7178="Live"),_xlfn.XLOOKUP(_xlfn.TEXTJOIN(" vs ",,C7178:D7178),Calendar!G:G,Calendar!B:B),IF(AND(B7178="Premier League",E7178="Highlights"),_xlfn.XLOOKUP(H7178,Calendar!O:O,Calendar!N:N,,-1),""))</f>
        <v/>
      </c>
      <c r="AI7178" s="61" t="str">
        <f>IF(AND(AH7178&lt;&gt;"",E7178="Live"),_xlfn.XLOOKUP(_xlfn.TEXTJOIN(" vs ",,C7178:D7178),Calendar!G:G,Calendar!K:K),"")</f>
        <v/>
      </c>
      <c r="AJ7178" s="61" t="str">
        <f>IF(AND(K7178&lt;&gt;"Match of the Day",K7178&lt;&gt;"Match of the Day 2",K7178&lt;&gt;"Match of the Day Repeat"),"",1+MAX($AJ$10:AJ7177))</f>
        <v/>
      </c>
    </row>
    <row r="7179" spans="34:36" x14ac:dyDescent="0.35">
      <c r="AH7179" s="16" t="str">
        <f>IF(AND(B7179="Premier League",E7179="Live"),_xlfn.XLOOKUP(_xlfn.TEXTJOIN(" vs ",,C7179:D7179),Calendar!G:G,Calendar!B:B),IF(AND(B7179="Premier League",E7179="Highlights"),_xlfn.XLOOKUP(H7179,Calendar!O:O,Calendar!N:N,,-1),""))</f>
        <v/>
      </c>
      <c r="AI7179" s="61" t="str">
        <f>IF(AND(AH7179&lt;&gt;"",E7179="Live"),_xlfn.XLOOKUP(_xlfn.TEXTJOIN(" vs ",,C7179:D7179),Calendar!G:G,Calendar!K:K),"")</f>
        <v/>
      </c>
      <c r="AJ7179" s="61" t="str">
        <f>IF(AND(K7179&lt;&gt;"Match of the Day",K7179&lt;&gt;"Match of the Day 2",K7179&lt;&gt;"Match of the Day Repeat"),"",1+MAX($AJ$10:AJ7178))</f>
        <v/>
      </c>
    </row>
    <row r="7180" spans="34:36" x14ac:dyDescent="0.35">
      <c r="AH7180" s="16" t="str">
        <f>IF(AND(B7180="Premier League",E7180="Live"),_xlfn.XLOOKUP(_xlfn.TEXTJOIN(" vs ",,C7180:D7180),Calendar!G:G,Calendar!B:B),IF(AND(B7180="Premier League",E7180="Highlights"),_xlfn.XLOOKUP(H7180,Calendar!O:O,Calendar!N:N,,-1),""))</f>
        <v/>
      </c>
      <c r="AI7180" s="61" t="str">
        <f>IF(AND(AH7180&lt;&gt;"",E7180="Live"),_xlfn.XLOOKUP(_xlfn.TEXTJOIN(" vs ",,C7180:D7180),Calendar!G:G,Calendar!K:K),"")</f>
        <v/>
      </c>
      <c r="AJ7180" s="61" t="str">
        <f>IF(AND(K7180&lt;&gt;"Match of the Day",K7180&lt;&gt;"Match of the Day 2",K7180&lt;&gt;"Match of the Day Repeat"),"",1+MAX($AJ$10:AJ7179))</f>
        <v/>
      </c>
    </row>
    <row r="7181" spans="34:36" x14ac:dyDescent="0.35">
      <c r="AH7181" s="16" t="str">
        <f>IF(AND(B7181="Premier League",E7181="Live"),_xlfn.XLOOKUP(_xlfn.TEXTJOIN(" vs ",,C7181:D7181),Calendar!G:G,Calendar!B:B),IF(AND(B7181="Premier League",E7181="Highlights"),_xlfn.XLOOKUP(H7181,Calendar!O:O,Calendar!N:N,,-1),""))</f>
        <v/>
      </c>
      <c r="AI7181" s="61" t="str">
        <f>IF(AND(AH7181&lt;&gt;"",E7181="Live"),_xlfn.XLOOKUP(_xlfn.TEXTJOIN(" vs ",,C7181:D7181),Calendar!G:G,Calendar!K:K),"")</f>
        <v/>
      </c>
      <c r="AJ7181" s="61" t="str">
        <f>IF(AND(K7181&lt;&gt;"Match of the Day",K7181&lt;&gt;"Match of the Day 2",K7181&lt;&gt;"Match of the Day Repeat"),"",1+MAX($AJ$10:AJ7180))</f>
        <v/>
      </c>
    </row>
    <row r="7182" spans="34:36" x14ac:dyDescent="0.35">
      <c r="AH7182" s="16" t="str">
        <f>IF(AND(B7182="Premier League",E7182="Live"),_xlfn.XLOOKUP(_xlfn.TEXTJOIN(" vs ",,C7182:D7182),Calendar!G:G,Calendar!B:B),IF(AND(B7182="Premier League",E7182="Highlights"),_xlfn.XLOOKUP(H7182,Calendar!O:O,Calendar!N:N,,-1),""))</f>
        <v/>
      </c>
      <c r="AI7182" s="61" t="str">
        <f>IF(AND(AH7182&lt;&gt;"",E7182="Live"),_xlfn.XLOOKUP(_xlfn.TEXTJOIN(" vs ",,C7182:D7182),Calendar!G:G,Calendar!K:K),"")</f>
        <v/>
      </c>
      <c r="AJ7182" s="61" t="str">
        <f>IF(AND(K7182&lt;&gt;"Match of the Day",K7182&lt;&gt;"Match of the Day 2",K7182&lt;&gt;"Match of the Day Repeat"),"",1+MAX($AJ$10:AJ7181))</f>
        <v/>
      </c>
    </row>
    <row r="7183" spans="34:36" x14ac:dyDescent="0.35">
      <c r="AH7183" s="16" t="str">
        <f>IF(AND(B7183="Premier League",E7183="Live"),_xlfn.XLOOKUP(_xlfn.TEXTJOIN(" vs ",,C7183:D7183),Calendar!G:G,Calendar!B:B),IF(AND(B7183="Premier League",E7183="Highlights"),_xlfn.XLOOKUP(H7183,Calendar!O:O,Calendar!N:N,,-1),""))</f>
        <v/>
      </c>
      <c r="AI7183" s="61" t="str">
        <f>IF(AND(AH7183&lt;&gt;"",E7183="Live"),_xlfn.XLOOKUP(_xlfn.TEXTJOIN(" vs ",,C7183:D7183),Calendar!G:G,Calendar!K:K),"")</f>
        <v/>
      </c>
      <c r="AJ7183" s="61" t="str">
        <f>IF(AND(K7183&lt;&gt;"Match of the Day",K7183&lt;&gt;"Match of the Day 2",K7183&lt;&gt;"Match of the Day Repeat"),"",1+MAX($AJ$10:AJ7182))</f>
        <v/>
      </c>
    </row>
    <row r="7184" spans="34:36" x14ac:dyDescent="0.35">
      <c r="AH7184" s="16" t="str">
        <f>IF(AND(B7184="Premier League",E7184="Live"),_xlfn.XLOOKUP(_xlfn.TEXTJOIN(" vs ",,C7184:D7184),Calendar!G:G,Calendar!B:B),IF(AND(B7184="Premier League",E7184="Highlights"),_xlfn.XLOOKUP(H7184,Calendar!O:O,Calendar!N:N,,-1),""))</f>
        <v/>
      </c>
      <c r="AI7184" s="61" t="str">
        <f>IF(AND(AH7184&lt;&gt;"",E7184="Live"),_xlfn.XLOOKUP(_xlfn.TEXTJOIN(" vs ",,C7184:D7184),Calendar!G:G,Calendar!K:K),"")</f>
        <v/>
      </c>
      <c r="AJ7184" s="61" t="str">
        <f>IF(AND(K7184&lt;&gt;"Match of the Day",K7184&lt;&gt;"Match of the Day 2",K7184&lt;&gt;"Match of the Day Repeat"),"",1+MAX($AJ$10:AJ7183))</f>
        <v/>
      </c>
    </row>
    <row r="7185" spans="34:36" x14ac:dyDescent="0.35">
      <c r="AH7185" s="16" t="str">
        <f>IF(AND(B7185="Premier League",E7185="Live"),_xlfn.XLOOKUP(_xlfn.TEXTJOIN(" vs ",,C7185:D7185),Calendar!G:G,Calendar!B:B),IF(AND(B7185="Premier League",E7185="Highlights"),_xlfn.XLOOKUP(H7185,Calendar!O:O,Calendar!N:N,,-1),""))</f>
        <v/>
      </c>
      <c r="AI7185" s="61" t="str">
        <f>IF(AND(AH7185&lt;&gt;"",E7185="Live"),_xlfn.XLOOKUP(_xlfn.TEXTJOIN(" vs ",,C7185:D7185),Calendar!G:G,Calendar!K:K),"")</f>
        <v/>
      </c>
      <c r="AJ7185" s="61" t="str">
        <f>IF(AND(K7185&lt;&gt;"Match of the Day",K7185&lt;&gt;"Match of the Day 2",K7185&lt;&gt;"Match of the Day Repeat"),"",1+MAX($AJ$10:AJ7184))</f>
        <v/>
      </c>
    </row>
    <row r="7186" spans="34:36" x14ac:dyDescent="0.35">
      <c r="AH7186" s="16" t="str">
        <f>IF(AND(B7186="Premier League",E7186="Live"),_xlfn.XLOOKUP(_xlfn.TEXTJOIN(" vs ",,C7186:D7186),Calendar!G:G,Calendar!B:B),IF(AND(B7186="Premier League",E7186="Highlights"),_xlfn.XLOOKUP(H7186,Calendar!O:O,Calendar!N:N,,-1),""))</f>
        <v/>
      </c>
      <c r="AI7186" s="61" t="str">
        <f>IF(AND(AH7186&lt;&gt;"",E7186="Live"),_xlfn.XLOOKUP(_xlfn.TEXTJOIN(" vs ",,C7186:D7186),Calendar!G:G,Calendar!K:K),"")</f>
        <v/>
      </c>
      <c r="AJ7186" s="61" t="str">
        <f>IF(AND(K7186&lt;&gt;"Match of the Day",K7186&lt;&gt;"Match of the Day 2",K7186&lt;&gt;"Match of the Day Repeat"),"",1+MAX($AJ$10:AJ7185))</f>
        <v/>
      </c>
    </row>
    <row r="7187" spans="34:36" x14ac:dyDescent="0.35">
      <c r="AH7187" s="16" t="str">
        <f>IF(AND(B7187="Premier League",E7187="Live"),_xlfn.XLOOKUP(_xlfn.TEXTJOIN(" vs ",,C7187:D7187),Calendar!G:G,Calendar!B:B),IF(AND(B7187="Premier League",E7187="Highlights"),_xlfn.XLOOKUP(H7187,Calendar!O:O,Calendar!N:N,,-1),""))</f>
        <v/>
      </c>
      <c r="AI7187" s="61" t="str">
        <f>IF(AND(AH7187&lt;&gt;"",E7187="Live"),_xlfn.XLOOKUP(_xlfn.TEXTJOIN(" vs ",,C7187:D7187),Calendar!G:G,Calendar!K:K),"")</f>
        <v/>
      </c>
      <c r="AJ7187" s="61" t="str">
        <f>IF(AND(K7187&lt;&gt;"Match of the Day",K7187&lt;&gt;"Match of the Day 2",K7187&lt;&gt;"Match of the Day Repeat"),"",1+MAX($AJ$10:AJ7186))</f>
        <v/>
      </c>
    </row>
    <row r="7188" spans="34:36" x14ac:dyDescent="0.35">
      <c r="AH7188" s="16" t="str">
        <f>IF(AND(B7188="Premier League",E7188="Live"),_xlfn.XLOOKUP(_xlfn.TEXTJOIN(" vs ",,C7188:D7188),Calendar!G:G,Calendar!B:B),IF(AND(B7188="Premier League",E7188="Highlights"),_xlfn.XLOOKUP(H7188,Calendar!O:O,Calendar!N:N,,-1),""))</f>
        <v/>
      </c>
      <c r="AI7188" s="61" t="str">
        <f>IF(AND(AH7188&lt;&gt;"",E7188="Live"),_xlfn.XLOOKUP(_xlfn.TEXTJOIN(" vs ",,C7188:D7188),Calendar!G:G,Calendar!K:K),"")</f>
        <v/>
      </c>
      <c r="AJ7188" s="61" t="str">
        <f>IF(AND(K7188&lt;&gt;"Match of the Day",K7188&lt;&gt;"Match of the Day 2",K7188&lt;&gt;"Match of the Day Repeat"),"",1+MAX($AJ$10:AJ7187))</f>
        <v/>
      </c>
    </row>
    <row r="7189" spans="34:36" x14ac:dyDescent="0.35">
      <c r="AH7189" s="16" t="str">
        <f>IF(AND(B7189="Premier League",E7189="Live"),_xlfn.XLOOKUP(_xlfn.TEXTJOIN(" vs ",,C7189:D7189),Calendar!G:G,Calendar!B:B),IF(AND(B7189="Premier League",E7189="Highlights"),_xlfn.XLOOKUP(H7189,Calendar!O:O,Calendar!N:N,,-1),""))</f>
        <v/>
      </c>
      <c r="AI7189" s="61" t="str">
        <f>IF(AND(AH7189&lt;&gt;"",E7189="Live"),_xlfn.XLOOKUP(_xlfn.TEXTJOIN(" vs ",,C7189:D7189),Calendar!G:G,Calendar!K:K),"")</f>
        <v/>
      </c>
      <c r="AJ7189" s="61" t="str">
        <f>IF(AND(K7189&lt;&gt;"Match of the Day",K7189&lt;&gt;"Match of the Day 2",K7189&lt;&gt;"Match of the Day Repeat"),"",1+MAX($AJ$10:AJ7188))</f>
        <v/>
      </c>
    </row>
    <row r="7190" spans="34:36" x14ac:dyDescent="0.35">
      <c r="AH7190" s="16" t="str">
        <f>IF(AND(B7190="Premier League",E7190="Live"),_xlfn.XLOOKUP(_xlfn.TEXTJOIN(" vs ",,C7190:D7190),Calendar!G:G,Calendar!B:B),IF(AND(B7190="Premier League",E7190="Highlights"),_xlfn.XLOOKUP(H7190,Calendar!O:O,Calendar!N:N,,-1),""))</f>
        <v/>
      </c>
      <c r="AI7190" s="61" t="str">
        <f>IF(AND(AH7190&lt;&gt;"",E7190="Live"),_xlfn.XLOOKUP(_xlfn.TEXTJOIN(" vs ",,C7190:D7190),Calendar!G:G,Calendar!K:K),"")</f>
        <v/>
      </c>
      <c r="AJ7190" s="61" t="str">
        <f>IF(AND(K7190&lt;&gt;"Match of the Day",K7190&lt;&gt;"Match of the Day 2",K7190&lt;&gt;"Match of the Day Repeat"),"",1+MAX($AJ$10:AJ7189))</f>
        <v/>
      </c>
    </row>
    <row r="7191" spans="34:36" x14ac:dyDescent="0.35">
      <c r="AH7191" s="16" t="str">
        <f>IF(AND(B7191="Premier League",E7191="Live"),_xlfn.XLOOKUP(_xlfn.TEXTJOIN(" vs ",,C7191:D7191),Calendar!G:G,Calendar!B:B),IF(AND(B7191="Premier League",E7191="Highlights"),_xlfn.XLOOKUP(H7191,Calendar!O:O,Calendar!N:N,,-1),""))</f>
        <v/>
      </c>
      <c r="AI7191" s="61" t="str">
        <f>IF(AND(AH7191&lt;&gt;"",E7191="Live"),_xlfn.XLOOKUP(_xlfn.TEXTJOIN(" vs ",,C7191:D7191),Calendar!G:G,Calendar!K:K),"")</f>
        <v/>
      </c>
      <c r="AJ7191" s="61" t="str">
        <f>IF(AND(K7191&lt;&gt;"Match of the Day",K7191&lt;&gt;"Match of the Day 2",K7191&lt;&gt;"Match of the Day Repeat"),"",1+MAX($AJ$10:AJ7190))</f>
        <v/>
      </c>
    </row>
    <row r="7192" spans="34:36" x14ac:dyDescent="0.35">
      <c r="AH7192" s="16" t="str">
        <f>IF(AND(B7192="Premier League",E7192="Live"),_xlfn.XLOOKUP(_xlfn.TEXTJOIN(" vs ",,C7192:D7192),Calendar!G:G,Calendar!B:B),IF(AND(B7192="Premier League",E7192="Highlights"),_xlfn.XLOOKUP(H7192,Calendar!O:O,Calendar!N:N,,-1),""))</f>
        <v/>
      </c>
      <c r="AI7192" s="61" t="str">
        <f>IF(AND(AH7192&lt;&gt;"",E7192="Live"),_xlfn.XLOOKUP(_xlfn.TEXTJOIN(" vs ",,C7192:D7192),Calendar!G:G,Calendar!K:K),"")</f>
        <v/>
      </c>
      <c r="AJ7192" s="61" t="str">
        <f>IF(AND(K7192&lt;&gt;"Match of the Day",K7192&lt;&gt;"Match of the Day 2",K7192&lt;&gt;"Match of the Day Repeat"),"",1+MAX($AJ$10:AJ7191))</f>
        <v/>
      </c>
    </row>
    <row r="7193" spans="34:36" x14ac:dyDescent="0.35">
      <c r="AH7193" s="16" t="str">
        <f>IF(AND(B7193="Premier League",E7193="Live"),_xlfn.XLOOKUP(_xlfn.TEXTJOIN(" vs ",,C7193:D7193),Calendar!G:G,Calendar!B:B),IF(AND(B7193="Premier League",E7193="Highlights"),_xlfn.XLOOKUP(H7193,Calendar!O:O,Calendar!N:N,,-1),""))</f>
        <v/>
      </c>
      <c r="AI7193" s="61" t="str">
        <f>IF(AND(AH7193&lt;&gt;"",E7193="Live"),_xlfn.XLOOKUP(_xlfn.TEXTJOIN(" vs ",,C7193:D7193),Calendar!G:G,Calendar!K:K),"")</f>
        <v/>
      </c>
      <c r="AJ7193" s="61" t="str">
        <f>IF(AND(K7193&lt;&gt;"Match of the Day",K7193&lt;&gt;"Match of the Day 2",K7193&lt;&gt;"Match of the Day Repeat"),"",1+MAX($AJ$10:AJ7192))</f>
        <v/>
      </c>
    </row>
    <row r="7194" spans="34:36" x14ac:dyDescent="0.35">
      <c r="AH7194" s="16" t="str">
        <f>IF(AND(B7194="Premier League",E7194="Live"),_xlfn.XLOOKUP(_xlfn.TEXTJOIN(" vs ",,C7194:D7194),Calendar!G:G,Calendar!B:B),IF(AND(B7194="Premier League",E7194="Highlights"),_xlfn.XLOOKUP(H7194,Calendar!O:O,Calendar!N:N,,-1),""))</f>
        <v/>
      </c>
      <c r="AI7194" s="61" t="str">
        <f>IF(AND(AH7194&lt;&gt;"",E7194="Live"),_xlfn.XLOOKUP(_xlfn.TEXTJOIN(" vs ",,C7194:D7194),Calendar!G:G,Calendar!K:K),"")</f>
        <v/>
      </c>
      <c r="AJ7194" s="61" t="str">
        <f>IF(AND(K7194&lt;&gt;"Match of the Day",K7194&lt;&gt;"Match of the Day 2",K7194&lt;&gt;"Match of the Day Repeat"),"",1+MAX($AJ$10:AJ7193))</f>
        <v/>
      </c>
    </row>
    <row r="7195" spans="34:36" x14ac:dyDescent="0.35">
      <c r="AH7195" s="16" t="str">
        <f>IF(AND(B7195="Premier League",E7195="Live"),_xlfn.XLOOKUP(_xlfn.TEXTJOIN(" vs ",,C7195:D7195),Calendar!G:G,Calendar!B:B),IF(AND(B7195="Premier League",E7195="Highlights"),_xlfn.XLOOKUP(H7195,Calendar!O:O,Calendar!N:N,,-1),""))</f>
        <v/>
      </c>
      <c r="AI7195" s="61" t="str">
        <f>IF(AND(AH7195&lt;&gt;"",E7195="Live"),_xlfn.XLOOKUP(_xlfn.TEXTJOIN(" vs ",,C7195:D7195),Calendar!G:G,Calendar!K:K),"")</f>
        <v/>
      </c>
      <c r="AJ7195" s="61" t="str">
        <f>IF(AND(K7195&lt;&gt;"Match of the Day",K7195&lt;&gt;"Match of the Day 2",K7195&lt;&gt;"Match of the Day Repeat"),"",1+MAX($AJ$10:AJ7194))</f>
        <v/>
      </c>
    </row>
    <row r="7196" spans="34:36" x14ac:dyDescent="0.35">
      <c r="AH7196" s="16" t="str">
        <f>IF(AND(B7196="Premier League",E7196="Live"),_xlfn.XLOOKUP(_xlfn.TEXTJOIN(" vs ",,C7196:D7196),Calendar!G:G,Calendar!B:B),IF(AND(B7196="Premier League",E7196="Highlights"),_xlfn.XLOOKUP(H7196,Calendar!O:O,Calendar!N:N,,-1),""))</f>
        <v/>
      </c>
      <c r="AI7196" s="61" t="str">
        <f>IF(AND(AH7196&lt;&gt;"",E7196="Live"),_xlfn.XLOOKUP(_xlfn.TEXTJOIN(" vs ",,C7196:D7196),Calendar!G:G,Calendar!K:K),"")</f>
        <v/>
      </c>
      <c r="AJ7196" s="61" t="str">
        <f>IF(AND(K7196&lt;&gt;"Match of the Day",K7196&lt;&gt;"Match of the Day 2",K7196&lt;&gt;"Match of the Day Repeat"),"",1+MAX($AJ$10:AJ7195))</f>
        <v/>
      </c>
    </row>
    <row r="7197" spans="34:36" x14ac:dyDescent="0.35">
      <c r="AH7197" s="16" t="str">
        <f>IF(AND(B7197="Premier League",E7197="Live"),_xlfn.XLOOKUP(_xlfn.TEXTJOIN(" vs ",,C7197:D7197),Calendar!G:G,Calendar!B:B),IF(AND(B7197="Premier League",E7197="Highlights"),_xlfn.XLOOKUP(H7197,Calendar!O:O,Calendar!N:N,,-1),""))</f>
        <v/>
      </c>
      <c r="AI7197" s="61" t="str">
        <f>IF(AND(AH7197&lt;&gt;"",E7197="Live"),_xlfn.XLOOKUP(_xlfn.TEXTJOIN(" vs ",,C7197:D7197),Calendar!G:G,Calendar!K:K),"")</f>
        <v/>
      </c>
      <c r="AJ7197" s="61" t="str">
        <f>IF(AND(K7197&lt;&gt;"Match of the Day",K7197&lt;&gt;"Match of the Day 2",K7197&lt;&gt;"Match of the Day Repeat"),"",1+MAX($AJ$10:AJ7196))</f>
        <v/>
      </c>
    </row>
    <row r="7198" spans="34:36" x14ac:dyDescent="0.35">
      <c r="AH7198" s="16" t="str">
        <f>IF(AND(B7198="Premier League",E7198="Live"),_xlfn.XLOOKUP(_xlfn.TEXTJOIN(" vs ",,C7198:D7198),Calendar!G:G,Calendar!B:B),IF(AND(B7198="Premier League",E7198="Highlights"),_xlfn.XLOOKUP(H7198,Calendar!O:O,Calendar!N:N,,-1),""))</f>
        <v/>
      </c>
      <c r="AI7198" s="61" t="str">
        <f>IF(AND(AH7198&lt;&gt;"",E7198="Live"),_xlfn.XLOOKUP(_xlfn.TEXTJOIN(" vs ",,C7198:D7198),Calendar!G:G,Calendar!K:K),"")</f>
        <v/>
      </c>
      <c r="AJ7198" s="61" t="str">
        <f>IF(AND(K7198&lt;&gt;"Match of the Day",K7198&lt;&gt;"Match of the Day 2",K7198&lt;&gt;"Match of the Day Repeat"),"",1+MAX($AJ$10:AJ7197))</f>
        <v/>
      </c>
    </row>
    <row r="7199" spans="34:36" x14ac:dyDescent="0.35">
      <c r="AH7199" s="16" t="str">
        <f>IF(AND(B7199="Premier League",E7199="Live"),_xlfn.XLOOKUP(_xlfn.TEXTJOIN(" vs ",,C7199:D7199),Calendar!G:G,Calendar!B:B),IF(AND(B7199="Premier League",E7199="Highlights"),_xlfn.XLOOKUP(H7199,Calendar!O:O,Calendar!N:N,,-1),""))</f>
        <v/>
      </c>
      <c r="AI7199" s="61" t="str">
        <f>IF(AND(AH7199&lt;&gt;"",E7199="Live"),_xlfn.XLOOKUP(_xlfn.TEXTJOIN(" vs ",,C7199:D7199),Calendar!G:G,Calendar!K:K),"")</f>
        <v/>
      </c>
      <c r="AJ7199" s="61" t="str">
        <f>IF(AND(K7199&lt;&gt;"Match of the Day",K7199&lt;&gt;"Match of the Day 2",K7199&lt;&gt;"Match of the Day Repeat"),"",1+MAX($AJ$10:AJ7198))</f>
        <v/>
      </c>
    </row>
    <row r="7200" spans="34:36" x14ac:dyDescent="0.35">
      <c r="AH7200" s="16" t="str">
        <f>IF(AND(B7200="Premier League",E7200="Live"),_xlfn.XLOOKUP(_xlfn.TEXTJOIN(" vs ",,C7200:D7200),Calendar!G:G,Calendar!B:B),IF(AND(B7200="Premier League",E7200="Highlights"),_xlfn.XLOOKUP(H7200,Calendar!O:O,Calendar!N:N,,-1),""))</f>
        <v/>
      </c>
      <c r="AI7200" s="61" t="str">
        <f>IF(AND(AH7200&lt;&gt;"",E7200="Live"),_xlfn.XLOOKUP(_xlfn.TEXTJOIN(" vs ",,C7200:D7200),Calendar!G:G,Calendar!K:K),"")</f>
        <v/>
      </c>
      <c r="AJ7200" s="61" t="str">
        <f>IF(AND(K7200&lt;&gt;"Match of the Day",K7200&lt;&gt;"Match of the Day 2",K7200&lt;&gt;"Match of the Day Repeat"),"",1+MAX($AJ$10:AJ7199))</f>
        <v/>
      </c>
    </row>
    <row r="7201" spans="34:36" x14ac:dyDescent="0.35">
      <c r="AH7201" s="16" t="str">
        <f>IF(AND(B7201="Premier League",E7201="Live"),_xlfn.XLOOKUP(_xlfn.TEXTJOIN(" vs ",,C7201:D7201),Calendar!G:G,Calendar!B:B),IF(AND(B7201="Premier League",E7201="Highlights"),_xlfn.XLOOKUP(H7201,Calendar!O:O,Calendar!N:N,,-1),""))</f>
        <v/>
      </c>
      <c r="AI7201" s="61" t="str">
        <f>IF(AND(AH7201&lt;&gt;"",E7201="Live"),_xlfn.XLOOKUP(_xlfn.TEXTJOIN(" vs ",,C7201:D7201),Calendar!G:G,Calendar!K:K),"")</f>
        <v/>
      </c>
      <c r="AJ7201" s="61" t="str">
        <f>IF(AND(K7201&lt;&gt;"Match of the Day",K7201&lt;&gt;"Match of the Day 2",K7201&lt;&gt;"Match of the Day Repeat"),"",1+MAX($AJ$10:AJ7200))</f>
        <v/>
      </c>
    </row>
    <row r="7202" spans="34:36" x14ac:dyDescent="0.35">
      <c r="AH7202" s="16" t="str">
        <f>IF(AND(B7202="Premier League",E7202="Live"),_xlfn.XLOOKUP(_xlfn.TEXTJOIN(" vs ",,C7202:D7202),Calendar!G:G,Calendar!B:B),IF(AND(B7202="Premier League",E7202="Highlights"),_xlfn.XLOOKUP(H7202,Calendar!O:O,Calendar!N:N,,-1),""))</f>
        <v/>
      </c>
      <c r="AI7202" s="61" t="str">
        <f>IF(AND(AH7202&lt;&gt;"",E7202="Live"),_xlfn.XLOOKUP(_xlfn.TEXTJOIN(" vs ",,C7202:D7202),Calendar!G:G,Calendar!K:K),"")</f>
        <v/>
      </c>
      <c r="AJ7202" s="61" t="str">
        <f>IF(AND(K7202&lt;&gt;"Match of the Day",K7202&lt;&gt;"Match of the Day 2",K7202&lt;&gt;"Match of the Day Repeat"),"",1+MAX($AJ$10:AJ7201))</f>
        <v/>
      </c>
    </row>
    <row r="7203" spans="34:36" x14ac:dyDescent="0.35">
      <c r="AH7203" s="16" t="str">
        <f>IF(AND(B7203="Premier League",E7203="Live"),_xlfn.XLOOKUP(_xlfn.TEXTJOIN(" vs ",,C7203:D7203),Calendar!G:G,Calendar!B:B),IF(AND(B7203="Premier League",E7203="Highlights"),_xlfn.XLOOKUP(H7203,Calendar!O:O,Calendar!N:N,,-1),""))</f>
        <v/>
      </c>
      <c r="AI7203" s="61" t="str">
        <f>IF(AND(AH7203&lt;&gt;"",E7203="Live"),_xlfn.XLOOKUP(_xlfn.TEXTJOIN(" vs ",,C7203:D7203),Calendar!G:G,Calendar!K:K),"")</f>
        <v/>
      </c>
      <c r="AJ7203" s="61" t="str">
        <f>IF(AND(K7203&lt;&gt;"Match of the Day",K7203&lt;&gt;"Match of the Day 2",K7203&lt;&gt;"Match of the Day Repeat"),"",1+MAX($AJ$10:AJ7202))</f>
        <v/>
      </c>
    </row>
    <row r="7204" spans="34:36" x14ac:dyDescent="0.35">
      <c r="AH7204" s="16" t="str">
        <f>IF(AND(B7204="Premier League",E7204="Live"),_xlfn.XLOOKUP(_xlfn.TEXTJOIN(" vs ",,C7204:D7204),Calendar!G:G,Calendar!B:B),IF(AND(B7204="Premier League",E7204="Highlights"),_xlfn.XLOOKUP(H7204,Calendar!O:O,Calendar!N:N,,-1),""))</f>
        <v/>
      </c>
      <c r="AI7204" s="61" t="str">
        <f>IF(AND(AH7204&lt;&gt;"",E7204="Live"),_xlfn.XLOOKUP(_xlfn.TEXTJOIN(" vs ",,C7204:D7204),Calendar!G:G,Calendar!K:K),"")</f>
        <v/>
      </c>
      <c r="AJ7204" s="61" t="str">
        <f>IF(AND(K7204&lt;&gt;"Match of the Day",K7204&lt;&gt;"Match of the Day 2",K7204&lt;&gt;"Match of the Day Repeat"),"",1+MAX($AJ$10:AJ7203))</f>
        <v/>
      </c>
    </row>
    <row r="7205" spans="34:36" x14ac:dyDescent="0.35">
      <c r="AH7205" s="16" t="str">
        <f>IF(AND(B7205="Premier League",E7205="Live"),_xlfn.XLOOKUP(_xlfn.TEXTJOIN(" vs ",,C7205:D7205),Calendar!G:G,Calendar!B:B),IF(AND(B7205="Premier League",E7205="Highlights"),_xlfn.XLOOKUP(H7205,Calendar!O:O,Calendar!N:N,,-1),""))</f>
        <v/>
      </c>
      <c r="AI7205" s="61" t="str">
        <f>IF(AND(AH7205&lt;&gt;"",E7205="Live"),_xlfn.XLOOKUP(_xlfn.TEXTJOIN(" vs ",,C7205:D7205),Calendar!G:G,Calendar!K:K),"")</f>
        <v/>
      </c>
      <c r="AJ7205" s="61" t="str">
        <f>IF(AND(K7205&lt;&gt;"Match of the Day",K7205&lt;&gt;"Match of the Day 2",K7205&lt;&gt;"Match of the Day Repeat"),"",1+MAX($AJ$10:AJ7204))</f>
        <v/>
      </c>
    </row>
    <row r="7206" spans="34:36" x14ac:dyDescent="0.35">
      <c r="AH7206" s="16" t="str">
        <f>IF(AND(B7206="Premier League",E7206="Live"),_xlfn.XLOOKUP(_xlfn.TEXTJOIN(" vs ",,C7206:D7206),Calendar!G:G,Calendar!B:B),IF(AND(B7206="Premier League",E7206="Highlights"),_xlfn.XLOOKUP(H7206,Calendar!O:O,Calendar!N:N,,-1),""))</f>
        <v/>
      </c>
      <c r="AI7206" s="61" t="str">
        <f>IF(AND(AH7206&lt;&gt;"",E7206="Live"),_xlfn.XLOOKUP(_xlfn.TEXTJOIN(" vs ",,C7206:D7206),Calendar!G:G,Calendar!K:K),"")</f>
        <v/>
      </c>
      <c r="AJ7206" s="61" t="str">
        <f>IF(AND(K7206&lt;&gt;"Match of the Day",K7206&lt;&gt;"Match of the Day 2",K7206&lt;&gt;"Match of the Day Repeat"),"",1+MAX($AJ$10:AJ7205))</f>
        <v/>
      </c>
    </row>
    <row r="7207" spans="34:36" x14ac:dyDescent="0.35">
      <c r="AH7207" s="16" t="str">
        <f>IF(AND(B7207="Premier League",E7207="Live"),_xlfn.XLOOKUP(_xlfn.TEXTJOIN(" vs ",,C7207:D7207),Calendar!G:G,Calendar!B:B),IF(AND(B7207="Premier League",E7207="Highlights"),_xlfn.XLOOKUP(H7207,Calendar!O:O,Calendar!N:N,,-1),""))</f>
        <v/>
      </c>
      <c r="AI7207" s="61" t="str">
        <f>IF(AND(AH7207&lt;&gt;"",E7207="Live"),_xlfn.XLOOKUP(_xlfn.TEXTJOIN(" vs ",,C7207:D7207),Calendar!G:G,Calendar!K:K),"")</f>
        <v/>
      </c>
      <c r="AJ7207" s="61" t="str">
        <f>IF(AND(K7207&lt;&gt;"Match of the Day",K7207&lt;&gt;"Match of the Day 2",K7207&lt;&gt;"Match of the Day Repeat"),"",1+MAX($AJ$10:AJ7206))</f>
        <v/>
      </c>
    </row>
    <row r="7208" spans="34:36" x14ac:dyDescent="0.35">
      <c r="AH7208" s="16" t="str">
        <f>IF(AND(B7208="Premier League",E7208="Live"),_xlfn.XLOOKUP(_xlfn.TEXTJOIN(" vs ",,C7208:D7208),Calendar!G:G,Calendar!B:B),IF(AND(B7208="Premier League",E7208="Highlights"),_xlfn.XLOOKUP(H7208,Calendar!O:O,Calendar!N:N,,-1),""))</f>
        <v/>
      </c>
      <c r="AI7208" s="61" t="str">
        <f>IF(AND(AH7208&lt;&gt;"",E7208="Live"),_xlfn.XLOOKUP(_xlfn.TEXTJOIN(" vs ",,C7208:D7208),Calendar!G:G,Calendar!K:K),"")</f>
        <v/>
      </c>
      <c r="AJ7208" s="61" t="str">
        <f>IF(AND(K7208&lt;&gt;"Match of the Day",K7208&lt;&gt;"Match of the Day 2",K7208&lt;&gt;"Match of the Day Repeat"),"",1+MAX($AJ$10:AJ7207))</f>
        <v/>
      </c>
    </row>
    <row r="7209" spans="34:36" x14ac:dyDescent="0.35">
      <c r="AH7209" s="16" t="str">
        <f>IF(AND(B7209="Premier League",E7209="Live"),_xlfn.XLOOKUP(_xlfn.TEXTJOIN(" vs ",,C7209:D7209),Calendar!G:G,Calendar!B:B),IF(AND(B7209="Premier League",E7209="Highlights"),_xlfn.XLOOKUP(H7209,Calendar!O:O,Calendar!N:N,,-1),""))</f>
        <v/>
      </c>
      <c r="AI7209" s="61" t="str">
        <f>IF(AND(AH7209&lt;&gt;"",E7209="Live"),_xlfn.XLOOKUP(_xlfn.TEXTJOIN(" vs ",,C7209:D7209),Calendar!G:G,Calendar!K:K),"")</f>
        <v/>
      </c>
      <c r="AJ7209" s="61" t="str">
        <f>IF(AND(K7209&lt;&gt;"Match of the Day",K7209&lt;&gt;"Match of the Day 2",K7209&lt;&gt;"Match of the Day Repeat"),"",1+MAX($AJ$10:AJ7208))</f>
        <v/>
      </c>
    </row>
    <row r="7210" spans="34:36" x14ac:dyDescent="0.35">
      <c r="AH7210" s="16" t="str">
        <f>IF(AND(B7210="Premier League",E7210="Live"),_xlfn.XLOOKUP(_xlfn.TEXTJOIN(" vs ",,C7210:D7210),Calendar!G:G,Calendar!B:B),IF(AND(B7210="Premier League",E7210="Highlights"),_xlfn.XLOOKUP(H7210,Calendar!O:O,Calendar!N:N,,-1),""))</f>
        <v/>
      </c>
      <c r="AI7210" s="61" t="str">
        <f>IF(AND(AH7210&lt;&gt;"",E7210="Live"),_xlfn.XLOOKUP(_xlfn.TEXTJOIN(" vs ",,C7210:D7210),Calendar!G:G,Calendar!K:K),"")</f>
        <v/>
      </c>
      <c r="AJ7210" s="61" t="str">
        <f>IF(AND(K7210&lt;&gt;"Match of the Day",K7210&lt;&gt;"Match of the Day 2",K7210&lt;&gt;"Match of the Day Repeat"),"",1+MAX($AJ$10:AJ7209))</f>
        <v/>
      </c>
    </row>
    <row r="7211" spans="34:36" x14ac:dyDescent="0.35">
      <c r="AH7211" s="16" t="str">
        <f>IF(AND(B7211="Premier League",E7211="Live"),_xlfn.XLOOKUP(_xlfn.TEXTJOIN(" vs ",,C7211:D7211),Calendar!G:G,Calendar!B:B),IF(AND(B7211="Premier League",E7211="Highlights"),_xlfn.XLOOKUP(H7211,Calendar!O:O,Calendar!N:N,,-1),""))</f>
        <v/>
      </c>
      <c r="AI7211" s="61" t="str">
        <f>IF(AND(AH7211&lt;&gt;"",E7211="Live"),_xlfn.XLOOKUP(_xlfn.TEXTJOIN(" vs ",,C7211:D7211),Calendar!G:G,Calendar!K:K),"")</f>
        <v/>
      </c>
      <c r="AJ7211" s="61" t="str">
        <f>IF(AND(K7211&lt;&gt;"Match of the Day",K7211&lt;&gt;"Match of the Day 2",K7211&lt;&gt;"Match of the Day Repeat"),"",1+MAX($AJ$10:AJ7210))</f>
        <v/>
      </c>
    </row>
    <row r="7212" spans="34:36" x14ac:dyDescent="0.35">
      <c r="AH7212" s="16" t="str">
        <f>IF(AND(B7212="Premier League",E7212="Live"),_xlfn.XLOOKUP(_xlfn.TEXTJOIN(" vs ",,C7212:D7212),Calendar!G:G,Calendar!B:B),IF(AND(B7212="Premier League",E7212="Highlights"),_xlfn.XLOOKUP(H7212,Calendar!O:O,Calendar!N:N,,-1),""))</f>
        <v/>
      </c>
      <c r="AI7212" s="61" t="str">
        <f>IF(AND(AH7212&lt;&gt;"",E7212="Live"),_xlfn.XLOOKUP(_xlfn.TEXTJOIN(" vs ",,C7212:D7212),Calendar!G:G,Calendar!K:K),"")</f>
        <v/>
      </c>
      <c r="AJ7212" s="61" t="str">
        <f>IF(AND(K7212&lt;&gt;"Match of the Day",K7212&lt;&gt;"Match of the Day 2",K7212&lt;&gt;"Match of the Day Repeat"),"",1+MAX($AJ$10:AJ7211))</f>
        <v/>
      </c>
    </row>
    <row r="7213" spans="34:36" x14ac:dyDescent="0.35">
      <c r="AH7213" s="16" t="str">
        <f>IF(AND(B7213="Premier League",E7213="Live"),_xlfn.XLOOKUP(_xlfn.TEXTJOIN(" vs ",,C7213:D7213),Calendar!G:G,Calendar!B:B),IF(AND(B7213="Premier League",E7213="Highlights"),_xlfn.XLOOKUP(H7213,Calendar!O:O,Calendar!N:N,,-1),""))</f>
        <v/>
      </c>
      <c r="AI7213" s="61" t="str">
        <f>IF(AND(AH7213&lt;&gt;"",E7213="Live"),_xlfn.XLOOKUP(_xlfn.TEXTJOIN(" vs ",,C7213:D7213),Calendar!G:G,Calendar!K:K),"")</f>
        <v/>
      </c>
      <c r="AJ7213" s="61" t="str">
        <f>IF(AND(K7213&lt;&gt;"Match of the Day",K7213&lt;&gt;"Match of the Day 2",K7213&lt;&gt;"Match of the Day Repeat"),"",1+MAX($AJ$10:AJ7212))</f>
        <v/>
      </c>
    </row>
    <row r="7214" spans="34:36" x14ac:dyDescent="0.35">
      <c r="AH7214" s="16" t="str">
        <f>IF(AND(B7214="Premier League",E7214="Live"),_xlfn.XLOOKUP(_xlfn.TEXTJOIN(" vs ",,C7214:D7214),Calendar!G:G,Calendar!B:B),IF(AND(B7214="Premier League",E7214="Highlights"),_xlfn.XLOOKUP(H7214,Calendar!O:O,Calendar!N:N,,-1),""))</f>
        <v/>
      </c>
      <c r="AI7214" s="61" t="str">
        <f>IF(AND(AH7214&lt;&gt;"",E7214="Live"),_xlfn.XLOOKUP(_xlfn.TEXTJOIN(" vs ",,C7214:D7214),Calendar!G:G,Calendar!K:K),"")</f>
        <v/>
      </c>
      <c r="AJ7214" s="61" t="str">
        <f>IF(AND(K7214&lt;&gt;"Match of the Day",K7214&lt;&gt;"Match of the Day 2",K7214&lt;&gt;"Match of the Day Repeat"),"",1+MAX($AJ$10:AJ7213))</f>
        <v/>
      </c>
    </row>
    <row r="7215" spans="34:36" x14ac:dyDescent="0.35">
      <c r="AH7215" s="16" t="str">
        <f>IF(AND(B7215="Premier League",E7215="Live"),_xlfn.XLOOKUP(_xlfn.TEXTJOIN(" vs ",,C7215:D7215),Calendar!G:G,Calendar!B:B),IF(AND(B7215="Premier League",E7215="Highlights"),_xlfn.XLOOKUP(H7215,Calendar!O:O,Calendar!N:N,,-1),""))</f>
        <v/>
      </c>
      <c r="AI7215" s="61" t="str">
        <f>IF(AND(AH7215&lt;&gt;"",E7215="Live"),_xlfn.XLOOKUP(_xlfn.TEXTJOIN(" vs ",,C7215:D7215),Calendar!G:G,Calendar!K:K),"")</f>
        <v/>
      </c>
      <c r="AJ7215" s="61" t="str">
        <f>IF(AND(K7215&lt;&gt;"Match of the Day",K7215&lt;&gt;"Match of the Day 2",K7215&lt;&gt;"Match of the Day Repeat"),"",1+MAX($AJ$10:AJ7214))</f>
        <v/>
      </c>
    </row>
    <row r="7216" spans="34:36" x14ac:dyDescent="0.35">
      <c r="AH7216" s="16" t="str">
        <f>IF(AND(B7216="Premier League",E7216="Live"),_xlfn.XLOOKUP(_xlfn.TEXTJOIN(" vs ",,C7216:D7216),Calendar!G:G,Calendar!B:B),IF(AND(B7216="Premier League",E7216="Highlights"),_xlfn.XLOOKUP(H7216,Calendar!O:O,Calendar!N:N,,-1),""))</f>
        <v/>
      </c>
      <c r="AI7216" s="61" t="str">
        <f>IF(AND(AH7216&lt;&gt;"",E7216="Live"),_xlfn.XLOOKUP(_xlfn.TEXTJOIN(" vs ",,C7216:D7216),Calendar!G:G,Calendar!K:K),"")</f>
        <v/>
      </c>
      <c r="AJ7216" s="61" t="str">
        <f>IF(AND(K7216&lt;&gt;"Match of the Day",K7216&lt;&gt;"Match of the Day 2",K7216&lt;&gt;"Match of the Day Repeat"),"",1+MAX($AJ$10:AJ7215))</f>
        <v/>
      </c>
    </row>
    <row r="7217" spans="34:36" x14ac:dyDescent="0.35">
      <c r="AH7217" s="16" t="str">
        <f>IF(AND(B7217="Premier League",E7217="Live"),_xlfn.XLOOKUP(_xlfn.TEXTJOIN(" vs ",,C7217:D7217),Calendar!G:G,Calendar!B:B),IF(AND(B7217="Premier League",E7217="Highlights"),_xlfn.XLOOKUP(H7217,Calendar!O:O,Calendar!N:N,,-1),""))</f>
        <v/>
      </c>
      <c r="AI7217" s="61" t="str">
        <f>IF(AND(AH7217&lt;&gt;"",E7217="Live"),_xlfn.XLOOKUP(_xlfn.TEXTJOIN(" vs ",,C7217:D7217),Calendar!G:G,Calendar!K:K),"")</f>
        <v/>
      </c>
      <c r="AJ7217" s="61" t="str">
        <f>IF(AND(K7217&lt;&gt;"Match of the Day",K7217&lt;&gt;"Match of the Day 2",K7217&lt;&gt;"Match of the Day Repeat"),"",1+MAX($AJ$10:AJ7216))</f>
        <v/>
      </c>
    </row>
    <row r="7218" spans="34:36" x14ac:dyDescent="0.35">
      <c r="AH7218" s="16" t="str">
        <f>IF(AND(B7218="Premier League",E7218="Live"),_xlfn.XLOOKUP(_xlfn.TEXTJOIN(" vs ",,C7218:D7218),Calendar!G:G,Calendar!B:B),IF(AND(B7218="Premier League",E7218="Highlights"),_xlfn.XLOOKUP(H7218,Calendar!O:O,Calendar!N:N,,-1),""))</f>
        <v/>
      </c>
      <c r="AI7218" s="61" t="str">
        <f>IF(AND(AH7218&lt;&gt;"",E7218="Live"),_xlfn.XLOOKUP(_xlfn.TEXTJOIN(" vs ",,C7218:D7218),Calendar!G:G,Calendar!K:K),"")</f>
        <v/>
      </c>
      <c r="AJ7218" s="61" t="str">
        <f>IF(AND(K7218&lt;&gt;"Match of the Day",K7218&lt;&gt;"Match of the Day 2",K7218&lt;&gt;"Match of the Day Repeat"),"",1+MAX($AJ$10:AJ7217))</f>
        <v/>
      </c>
    </row>
    <row r="7219" spans="34:36" x14ac:dyDescent="0.35">
      <c r="AH7219" s="16" t="str">
        <f>IF(AND(B7219="Premier League",E7219="Live"),_xlfn.XLOOKUP(_xlfn.TEXTJOIN(" vs ",,C7219:D7219),Calendar!G:G,Calendar!B:B),IF(AND(B7219="Premier League",E7219="Highlights"),_xlfn.XLOOKUP(H7219,Calendar!O:O,Calendar!N:N,,-1),""))</f>
        <v/>
      </c>
      <c r="AI7219" s="61" t="str">
        <f>IF(AND(AH7219&lt;&gt;"",E7219="Live"),_xlfn.XLOOKUP(_xlfn.TEXTJOIN(" vs ",,C7219:D7219),Calendar!G:G,Calendar!K:K),"")</f>
        <v/>
      </c>
      <c r="AJ7219" s="61" t="str">
        <f>IF(AND(K7219&lt;&gt;"Match of the Day",K7219&lt;&gt;"Match of the Day 2",K7219&lt;&gt;"Match of the Day Repeat"),"",1+MAX($AJ$10:AJ7218))</f>
        <v/>
      </c>
    </row>
    <row r="7220" spans="34:36" x14ac:dyDescent="0.35">
      <c r="AH7220" s="16" t="str">
        <f>IF(AND(B7220="Premier League",E7220="Live"),_xlfn.XLOOKUP(_xlfn.TEXTJOIN(" vs ",,C7220:D7220),Calendar!G:G,Calendar!B:B),IF(AND(B7220="Premier League",E7220="Highlights"),_xlfn.XLOOKUP(H7220,Calendar!O:O,Calendar!N:N,,-1),""))</f>
        <v/>
      </c>
      <c r="AI7220" s="61" t="str">
        <f>IF(AND(AH7220&lt;&gt;"",E7220="Live"),_xlfn.XLOOKUP(_xlfn.TEXTJOIN(" vs ",,C7220:D7220),Calendar!G:G,Calendar!K:K),"")</f>
        <v/>
      </c>
      <c r="AJ7220" s="61" t="str">
        <f>IF(AND(K7220&lt;&gt;"Match of the Day",K7220&lt;&gt;"Match of the Day 2",K7220&lt;&gt;"Match of the Day Repeat"),"",1+MAX($AJ$10:AJ7219))</f>
        <v/>
      </c>
    </row>
    <row r="7221" spans="34:36" x14ac:dyDescent="0.35">
      <c r="AH7221" s="16" t="str">
        <f>IF(AND(B7221="Premier League",E7221="Live"),_xlfn.XLOOKUP(_xlfn.TEXTJOIN(" vs ",,C7221:D7221),Calendar!G:G,Calendar!B:B),IF(AND(B7221="Premier League",E7221="Highlights"),_xlfn.XLOOKUP(H7221,Calendar!O:O,Calendar!N:N,,-1),""))</f>
        <v/>
      </c>
      <c r="AI7221" s="61" t="str">
        <f>IF(AND(AH7221&lt;&gt;"",E7221="Live"),_xlfn.XLOOKUP(_xlfn.TEXTJOIN(" vs ",,C7221:D7221),Calendar!G:G,Calendar!K:K),"")</f>
        <v/>
      </c>
      <c r="AJ7221" s="61" t="str">
        <f>IF(AND(K7221&lt;&gt;"Match of the Day",K7221&lt;&gt;"Match of the Day 2",K7221&lt;&gt;"Match of the Day Repeat"),"",1+MAX($AJ$10:AJ7220))</f>
        <v/>
      </c>
    </row>
    <row r="7222" spans="34:36" x14ac:dyDescent="0.35">
      <c r="AH7222" s="16" t="str">
        <f>IF(AND(B7222="Premier League",E7222="Live"),_xlfn.XLOOKUP(_xlfn.TEXTJOIN(" vs ",,C7222:D7222),Calendar!G:G,Calendar!B:B),IF(AND(B7222="Premier League",E7222="Highlights"),_xlfn.XLOOKUP(H7222,Calendar!O:O,Calendar!N:N,,-1),""))</f>
        <v/>
      </c>
      <c r="AI7222" s="61" t="str">
        <f>IF(AND(AH7222&lt;&gt;"",E7222="Live"),_xlfn.XLOOKUP(_xlfn.TEXTJOIN(" vs ",,C7222:D7222),Calendar!G:G,Calendar!K:K),"")</f>
        <v/>
      </c>
      <c r="AJ7222" s="61" t="str">
        <f>IF(AND(K7222&lt;&gt;"Match of the Day",K7222&lt;&gt;"Match of the Day 2",K7222&lt;&gt;"Match of the Day Repeat"),"",1+MAX($AJ$10:AJ7221))</f>
        <v/>
      </c>
    </row>
    <row r="7223" spans="34:36" x14ac:dyDescent="0.35">
      <c r="AH7223" s="16" t="str">
        <f>IF(AND(B7223="Premier League",E7223="Live"),_xlfn.XLOOKUP(_xlfn.TEXTJOIN(" vs ",,C7223:D7223),Calendar!G:G,Calendar!B:B),IF(AND(B7223="Premier League",E7223="Highlights"),_xlfn.XLOOKUP(H7223,Calendar!O:O,Calendar!N:N,,-1),""))</f>
        <v/>
      </c>
      <c r="AI7223" s="61" t="str">
        <f>IF(AND(AH7223&lt;&gt;"",E7223="Live"),_xlfn.XLOOKUP(_xlfn.TEXTJOIN(" vs ",,C7223:D7223),Calendar!G:G,Calendar!K:K),"")</f>
        <v/>
      </c>
      <c r="AJ7223" s="61" t="str">
        <f>IF(AND(K7223&lt;&gt;"Match of the Day",K7223&lt;&gt;"Match of the Day 2",K7223&lt;&gt;"Match of the Day Repeat"),"",1+MAX($AJ$10:AJ7222))</f>
        <v/>
      </c>
    </row>
    <row r="7224" spans="34:36" x14ac:dyDescent="0.35">
      <c r="AH7224" s="16" t="str">
        <f>IF(AND(B7224="Premier League",E7224="Live"),_xlfn.XLOOKUP(_xlfn.TEXTJOIN(" vs ",,C7224:D7224),Calendar!G:G,Calendar!B:B),IF(AND(B7224="Premier League",E7224="Highlights"),_xlfn.XLOOKUP(H7224,Calendar!O:O,Calendar!N:N,,-1),""))</f>
        <v/>
      </c>
      <c r="AI7224" s="61" t="str">
        <f>IF(AND(AH7224&lt;&gt;"",E7224="Live"),_xlfn.XLOOKUP(_xlfn.TEXTJOIN(" vs ",,C7224:D7224),Calendar!G:G,Calendar!K:K),"")</f>
        <v/>
      </c>
      <c r="AJ7224" s="61" t="str">
        <f>IF(AND(K7224&lt;&gt;"Match of the Day",K7224&lt;&gt;"Match of the Day 2",K7224&lt;&gt;"Match of the Day Repeat"),"",1+MAX($AJ$10:AJ7223))</f>
        <v/>
      </c>
    </row>
    <row r="7225" spans="34:36" x14ac:dyDescent="0.35">
      <c r="AH7225" s="16" t="str">
        <f>IF(AND(B7225="Premier League",E7225="Live"),_xlfn.XLOOKUP(_xlfn.TEXTJOIN(" vs ",,C7225:D7225),Calendar!G:G,Calendar!B:B),IF(AND(B7225="Premier League",E7225="Highlights"),_xlfn.XLOOKUP(H7225,Calendar!O:O,Calendar!N:N,,-1),""))</f>
        <v/>
      </c>
      <c r="AI7225" s="61" t="str">
        <f>IF(AND(AH7225&lt;&gt;"",E7225="Live"),_xlfn.XLOOKUP(_xlfn.TEXTJOIN(" vs ",,C7225:D7225),Calendar!G:G,Calendar!K:K),"")</f>
        <v/>
      </c>
      <c r="AJ7225" s="61" t="str">
        <f>IF(AND(K7225&lt;&gt;"Match of the Day",K7225&lt;&gt;"Match of the Day 2",K7225&lt;&gt;"Match of the Day Repeat"),"",1+MAX($AJ$10:AJ7224))</f>
        <v/>
      </c>
    </row>
    <row r="7226" spans="34:36" x14ac:dyDescent="0.35">
      <c r="AH7226" s="16" t="str">
        <f>IF(AND(B7226="Premier League",E7226="Live"),_xlfn.XLOOKUP(_xlfn.TEXTJOIN(" vs ",,C7226:D7226),Calendar!G:G,Calendar!B:B),IF(AND(B7226="Premier League",E7226="Highlights"),_xlfn.XLOOKUP(H7226,Calendar!O:O,Calendar!N:N,,-1),""))</f>
        <v/>
      </c>
      <c r="AI7226" s="61" t="str">
        <f>IF(AND(AH7226&lt;&gt;"",E7226="Live"),_xlfn.XLOOKUP(_xlfn.TEXTJOIN(" vs ",,C7226:D7226),Calendar!G:G,Calendar!K:K),"")</f>
        <v/>
      </c>
      <c r="AJ7226" s="61" t="str">
        <f>IF(AND(K7226&lt;&gt;"Match of the Day",K7226&lt;&gt;"Match of the Day 2",K7226&lt;&gt;"Match of the Day Repeat"),"",1+MAX($AJ$10:AJ7225))</f>
        <v/>
      </c>
    </row>
    <row r="7227" spans="34:36" x14ac:dyDescent="0.35">
      <c r="AH7227" s="16" t="str">
        <f>IF(AND(B7227="Premier League",E7227="Live"),_xlfn.XLOOKUP(_xlfn.TEXTJOIN(" vs ",,C7227:D7227),Calendar!G:G,Calendar!B:B),IF(AND(B7227="Premier League",E7227="Highlights"),_xlfn.XLOOKUP(H7227,Calendar!O:O,Calendar!N:N,,-1),""))</f>
        <v/>
      </c>
      <c r="AI7227" s="61" t="str">
        <f>IF(AND(AH7227&lt;&gt;"",E7227="Live"),_xlfn.XLOOKUP(_xlfn.TEXTJOIN(" vs ",,C7227:D7227),Calendar!G:G,Calendar!K:K),"")</f>
        <v/>
      </c>
      <c r="AJ7227" s="61" t="str">
        <f>IF(AND(K7227&lt;&gt;"Match of the Day",K7227&lt;&gt;"Match of the Day 2",K7227&lt;&gt;"Match of the Day Repeat"),"",1+MAX($AJ$10:AJ7226))</f>
        <v/>
      </c>
    </row>
    <row r="7228" spans="34:36" x14ac:dyDescent="0.35">
      <c r="AH7228" s="16" t="str">
        <f>IF(AND(B7228="Premier League",E7228="Live"),_xlfn.XLOOKUP(_xlfn.TEXTJOIN(" vs ",,C7228:D7228),Calendar!G:G,Calendar!B:B),IF(AND(B7228="Premier League",E7228="Highlights"),_xlfn.XLOOKUP(H7228,Calendar!O:O,Calendar!N:N,,-1),""))</f>
        <v/>
      </c>
      <c r="AI7228" s="61" t="str">
        <f>IF(AND(AH7228&lt;&gt;"",E7228="Live"),_xlfn.XLOOKUP(_xlfn.TEXTJOIN(" vs ",,C7228:D7228),Calendar!G:G,Calendar!K:K),"")</f>
        <v/>
      </c>
      <c r="AJ7228" s="61" t="str">
        <f>IF(AND(K7228&lt;&gt;"Match of the Day",K7228&lt;&gt;"Match of the Day 2",K7228&lt;&gt;"Match of the Day Repeat"),"",1+MAX($AJ$10:AJ7227))</f>
        <v/>
      </c>
    </row>
    <row r="7229" spans="34:36" x14ac:dyDescent="0.35">
      <c r="AH7229" s="16" t="str">
        <f>IF(AND(B7229="Premier League",E7229="Live"),_xlfn.XLOOKUP(_xlfn.TEXTJOIN(" vs ",,C7229:D7229),Calendar!G:G,Calendar!B:B),IF(AND(B7229="Premier League",E7229="Highlights"),_xlfn.XLOOKUP(H7229,Calendar!O:O,Calendar!N:N,,-1),""))</f>
        <v/>
      </c>
      <c r="AI7229" s="61" t="str">
        <f>IF(AND(AH7229&lt;&gt;"",E7229="Live"),_xlfn.XLOOKUP(_xlfn.TEXTJOIN(" vs ",,C7229:D7229),Calendar!G:G,Calendar!K:K),"")</f>
        <v/>
      </c>
      <c r="AJ7229" s="61" t="str">
        <f>IF(AND(K7229&lt;&gt;"Match of the Day",K7229&lt;&gt;"Match of the Day 2",K7229&lt;&gt;"Match of the Day Repeat"),"",1+MAX($AJ$10:AJ7228))</f>
        <v/>
      </c>
    </row>
    <row r="7230" spans="34:36" x14ac:dyDescent="0.35">
      <c r="AH7230" s="16" t="str">
        <f>IF(AND(B7230="Premier League",E7230="Live"),_xlfn.XLOOKUP(_xlfn.TEXTJOIN(" vs ",,C7230:D7230),Calendar!G:G,Calendar!B:B),IF(AND(B7230="Premier League",E7230="Highlights"),_xlfn.XLOOKUP(H7230,Calendar!O:O,Calendar!N:N,,-1),""))</f>
        <v/>
      </c>
      <c r="AI7230" s="61" t="str">
        <f>IF(AND(AH7230&lt;&gt;"",E7230="Live"),_xlfn.XLOOKUP(_xlfn.TEXTJOIN(" vs ",,C7230:D7230),Calendar!G:G,Calendar!K:K),"")</f>
        <v/>
      </c>
      <c r="AJ7230" s="61" t="str">
        <f>IF(AND(K7230&lt;&gt;"Match of the Day",K7230&lt;&gt;"Match of the Day 2",K7230&lt;&gt;"Match of the Day Repeat"),"",1+MAX($AJ$10:AJ7229))</f>
        <v/>
      </c>
    </row>
    <row r="7231" spans="34:36" x14ac:dyDescent="0.35">
      <c r="AH7231" s="16" t="str">
        <f>IF(AND(B7231="Premier League",E7231="Live"),_xlfn.XLOOKUP(_xlfn.TEXTJOIN(" vs ",,C7231:D7231),Calendar!G:G,Calendar!B:B),IF(AND(B7231="Premier League",E7231="Highlights"),_xlfn.XLOOKUP(H7231,Calendar!O:O,Calendar!N:N,,-1),""))</f>
        <v/>
      </c>
      <c r="AI7231" s="61" t="str">
        <f>IF(AND(AH7231&lt;&gt;"",E7231="Live"),_xlfn.XLOOKUP(_xlfn.TEXTJOIN(" vs ",,C7231:D7231),Calendar!G:G,Calendar!K:K),"")</f>
        <v/>
      </c>
      <c r="AJ7231" s="61" t="str">
        <f>IF(AND(K7231&lt;&gt;"Match of the Day",K7231&lt;&gt;"Match of the Day 2",K7231&lt;&gt;"Match of the Day Repeat"),"",1+MAX($AJ$10:AJ7230))</f>
        <v/>
      </c>
    </row>
    <row r="7232" spans="34:36" x14ac:dyDescent="0.35">
      <c r="AH7232" s="16" t="str">
        <f>IF(AND(B7232="Premier League",E7232="Live"),_xlfn.XLOOKUP(_xlfn.TEXTJOIN(" vs ",,C7232:D7232),Calendar!G:G,Calendar!B:B),IF(AND(B7232="Premier League",E7232="Highlights"),_xlfn.XLOOKUP(H7232,Calendar!O:O,Calendar!N:N,,-1),""))</f>
        <v/>
      </c>
      <c r="AI7232" s="61" t="str">
        <f>IF(AND(AH7232&lt;&gt;"",E7232="Live"),_xlfn.XLOOKUP(_xlfn.TEXTJOIN(" vs ",,C7232:D7232),Calendar!G:G,Calendar!K:K),"")</f>
        <v/>
      </c>
      <c r="AJ7232" s="61" t="str">
        <f>IF(AND(K7232&lt;&gt;"Match of the Day",K7232&lt;&gt;"Match of the Day 2",K7232&lt;&gt;"Match of the Day Repeat"),"",1+MAX($AJ$10:AJ7231))</f>
        <v/>
      </c>
    </row>
    <row r="7233" spans="34:36" x14ac:dyDescent="0.35">
      <c r="AH7233" s="16" t="str">
        <f>IF(AND(B7233="Premier League",E7233="Live"),_xlfn.XLOOKUP(_xlfn.TEXTJOIN(" vs ",,C7233:D7233),Calendar!G:G,Calendar!B:B),IF(AND(B7233="Premier League",E7233="Highlights"),_xlfn.XLOOKUP(H7233,Calendar!O:O,Calendar!N:N,,-1),""))</f>
        <v/>
      </c>
      <c r="AI7233" s="61" t="str">
        <f>IF(AND(AH7233&lt;&gt;"",E7233="Live"),_xlfn.XLOOKUP(_xlfn.TEXTJOIN(" vs ",,C7233:D7233),Calendar!G:G,Calendar!K:K),"")</f>
        <v/>
      </c>
      <c r="AJ7233" s="61" t="str">
        <f>IF(AND(K7233&lt;&gt;"Match of the Day",K7233&lt;&gt;"Match of the Day 2",K7233&lt;&gt;"Match of the Day Repeat"),"",1+MAX($AJ$10:AJ7232))</f>
        <v/>
      </c>
    </row>
    <row r="7234" spans="34:36" x14ac:dyDescent="0.35">
      <c r="AH7234" s="16" t="str">
        <f>IF(AND(B7234="Premier League",E7234="Live"),_xlfn.XLOOKUP(_xlfn.TEXTJOIN(" vs ",,C7234:D7234),Calendar!G:G,Calendar!B:B),IF(AND(B7234="Premier League",E7234="Highlights"),_xlfn.XLOOKUP(H7234,Calendar!O:O,Calendar!N:N,,-1),""))</f>
        <v/>
      </c>
      <c r="AI7234" s="61" t="str">
        <f>IF(AND(AH7234&lt;&gt;"",E7234="Live"),_xlfn.XLOOKUP(_xlfn.TEXTJOIN(" vs ",,C7234:D7234),Calendar!G:G,Calendar!K:K),"")</f>
        <v/>
      </c>
      <c r="AJ7234" s="61" t="str">
        <f>IF(AND(K7234&lt;&gt;"Match of the Day",K7234&lt;&gt;"Match of the Day 2",K7234&lt;&gt;"Match of the Day Repeat"),"",1+MAX($AJ$10:AJ7233))</f>
        <v/>
      </c>
    </row>
    <row r="7235" spans="34:36" x14ac:dyDescent="0.35">
      <c r="AH7235" s="16" t="str">
        <f>IF(AND(B7235="Premier League",E7235="Live"),_xlfn.XLOOKUP(_xlfn.TEXTJOIN(" vs ",,C7235:D7235),Calendar!G:G,Calendar!B:B),IF(AND(B7235="Premier League",E7235="Highlights"),_xlfn.XLOOKUP(H7235,Calendar!O:O,Calendar!N:N,,-1),""))</f>
        <v/>
      </c>
      <c r="AI7235" s="61" t="str">
        <f>IF(AND(AH7235&lt;&gt;"",E7235="Live"),_xlfn.XLOOKUP(_xlfn.TEXTJOIN(" vs ",,C7235:D7235),Calendar!G:G,Calendar!K:K),"")</f>
        <v/>
      </c>
      <c r="AJ7235" s="61" t="str">
        <f>IF(AND(K7235&lt;&gt;"Match of the Day",K7235&lt;&gt;"Match of the Day 2",K7235&lt;&gt;"Match of the Day Repeat"),"",1+MAX($AJ$10:AJ7234))</f>
        <v/>
      </c>
    </row>
    <row r="7236" spans="34:36" x14ac:dyDescent="0.35">
      <c r="AH7236" s="16" t="str">
        <f>IF(AND(B7236="Premier League",E7236="Live"),_xlfn.XLOOKUP(_xlfn.TEXTJOIN(" vs ",,C7236:D7236),Calendar!G:G,Calendar!B:B),IF(AND(B7236="Premier League",E7236="Highlights"),_xlfn.XLOOKUP(H7236,Calendar!O:O,Calendar!N:N,,-1),""))</f>
        <v/>
      </c>
      <c r="AI7236" s="61" t="str">
        <f>IF(AND(AH7236&lt;&gt;"",E7236="Live"),_xlfn.XLOOKUP(_xlfn.TEXTJOIN(" vs ",,C7236:D7236),Calendar!G:G,Calendar!K:K),"")</f>
        <v/>
      </c>
      <c r="AJ7236" s="61" t="str">
        <f>IF(AND(K7236&lt;&gt;"Match of the Day",K7236&lt;&gt;"Match of the Day 2",K7236&lt;&gt;"Match of the Day Repeat"),"",1+MAX($AJ$10:AJ7235))</f>
        <v/>
      </c>
    </row>
    <row r="7237" spans="34:36" x14ac:dyDescent="0.35">
      <c r="AH7237" s="16" t="str">
        <f>IF(AND(B7237="Premier League",E7237="Live"),_xlfn.XLOOKUP(_xlfn.TEXTJOIN(" vs ",,C7237:D7237),Calendar!G:G,Calendar!B:B),IF(AND(B7237="Premier League",E7237="Highlights"),_xlfn.XLOOKUP(H7237,Calendar!O:O,Calendar!N:N,,-1),""))</f>
        <v/>
      </c>
      <c r="AI7237" s="61" t="str">
        <f>IF(AND(AH7237&lt;&gt;"",E7237="Live"),_xlfn.XLOOKUP(_xlfn.TEXTJOIN(" vs ",,C7237:D7237),Calendar!G:G,Calendar!K:K),"")</f>
        <v/>
      </c>
      <c r="AJ7237" s="61" t="str">
        <f>IF(AND(K7237&lt;&gt;"Match of the Day",K7237&lt;&gt;"Match of the Day 2",K7237&lt;&gt;"Match of the Day Repeat"),"",1+MAX($AJ$10:AJ7236))</f>
        <v/>
      </c>
    </row>
    <row r="7238" spans="34:36" x14ac:dyDescent="0.35">
      <c r="AH7238" s="16" t="str">
        <f>IF(AND(B7238="Premier League",E7238="Live"),_xlfn.XLOOKUP(_xlfn.TEXTJOIN(" vs ",,C7238:D7238),Calendar!G:G,Calendar!B:B),IF(AND(B7238="Premier League",E7238="Highlights"),_xlfn.XLOOKUP(H7238,Calendar!O:O,Calendar!N:N,,-1),""))</f>
        <v/>
      </c>
      <c r="AI7238" s="61" t="str">
        <f>IF(AND(AH7238&lt;&gt;"",E7238="Live"),_xlfn.XLOOKUP(_xlfn.TEXTJOIN(" vs ",,C7238:D7238),Calendar!G:G,Calendar!K:K),"")</f>
        <v/>
      </c>
      <c r="AJ7238" s="61" t="str">
        <f>IF(AND(K7238&lt;&gt;"Match of the Day",K7238&lt;&gt;"Match of the Day 2",K7238&lt;&gt;"Match of the Day Repeat"),"",1+MAX($AJ$10:AJ7237))</f>
        <v/>
      </c>
    </row>
    <row r="7239" spans="34:36" x14ac:dyDescent="0.35">
      <c r="AH7239" s="16" t="str">
        <f>IF(AND(B7239="Premier League",E7239="Live"),_xlfn.XLOOKUP(_xlfn.TEXTJOIN(" vs ",,C7239:D7239),Calendar!G:G,Calendar!B:B),IF(AND(B7239="Premier League",E7239="Highlights"),_xlfn.XLOOKUP(H7239,Calendar!O:O,Calendar!N:N,,-1),""))</f>
        <v/>
      </c>
      <c r="AI7239" s="61" t="str">
        <f>IF(AND(AH7239&lt;&gt;"",E7239="Live"),_xlfn.XLOOKUP(_xlfn.TEXTJOIN(" vs ",,C7239:D7239),Calendar!G:G,Calendar!K:K),"")</f>
        <v/>
      </c>
      <c r="AJ7239" s="61" t="str">
        <f>IF(AND(K7239&lt;&gt;"Match of the Day",K7239&lt;&gt;"Match of the Day 2",K7239&lt;&gt;"Match of the Day Repeat"),"",1+MAX($AJ$10:AJ7238))</f>
        <v/>
      </c>
    </row>
    <row r="7240" spans="34:36" x14ac:dyDescent="0.35">
      <c r="AH7240" s="16" t="str">
        <f>IF(AND(B7240="Premier League",E7240="Live"),_xlfn.XLOOKUP(_xlfn.TEXTJOIN(" vs ",,C7240:D7240),Calendar!G:G,Calendar!B:B),IF(AND(B7240="Premier League",E7240="Highlights"),_xlfn.XLOOKUP(H7240,Calendar!O:O,Calendar!N:N,,-1),""))</f>
        <v/>
      </c>
      <c r="AI7240" s="61" t="str">
        <f>IF(AND(AH7240&lt;&gt;"",E7240="Live"),_xlfn.XLOOKUP(_xlfn.TEXTJOIN(" vs ",,C7240:D7240),Calendar!G:G,Calendar!K:K),"")</f>
        <v/>
      </c>
      <c r="AJ7240" s="61" t="str">
        <f>IF(AND(K7240&lt;&gt;"Match of the Day",K7240&lt;&gt;"Match of the Day 2",K7240&lt;&gt;"Match of the Day Repeat"),"",1+MAX($AJ$10:AJ7239))</f>
        <v/>
      </c>
    </row>
    <row r="7241" spans="34:36" x14ac:dyDescent="0.35">
      <c r="AH7241" s="16" t="str">
        <f>IF(AND(B7241="Premier League",E7241="Live"),_xlfn.XLOOKUP(_xlfn.TEXTJOIN(" vs ",,C7241:D7241),Calendar!G:G,Calendar!B:B),IF(AND(B7241="Premier League",E7241="Highlights"),_xlfn.XLOOKUP(H7241,Calendar!O:O,Calendar!N:N,,-1),""))</f>
        <v/>
      </c>
      <c r="AI7241" s="61" t="str">
        <f>IF(AND(AH7241&lt;&gt;"",E7241="Live"),_xlfn.XLOOKUP(_xlfn.TEXTJOIN(" vs ",,C7241:D7241),Calendar!G:G,Calendar!K:K),"")</f>
        <v/>
      </c>
      <c r="AJ7241" s="61" t="str">
        <f>IF(AND(K7241&lt;&gt;"Match of the Day",K7241&lt;&gt;"Match of the Day 2",K7241&lt;&gt;"Match of the Day Repeat"),"",1+MAX($AJ$10:AJ7240))</f>
        <v/>
      </c>
    </row>
    <row r="7242" spans="34:36" x14ac:dyDescent="0.35">
      <c r="AH7242" s="16" t="str">
        <f>IF(AND(B7242="Premier League",E7242="Live"),_xlfn.XLOOKUP(_xlfn.TEXTJOIN(" vs ",,C7242:D7242),Calendar!G:G,Calendar!B:B),IF(AND(B7242="Premier League",E7242="Highlights"),_xlfn.XLOOKUP(H7242,Calendar!O:O,Calendar!N:N,,-1),""))</f>
        <v/>
      </c>
      <c r="AI7242" s="61" t="str">
        <f>IF(AND(AH7242&lt;&gt;"",E7242="Live"),_xlfn.XLOOKUP(_xlfn.TEXTJOIN(" vs ",,C7242:D7242),Calendar!G:G,Calendar!K:K),"")</f>
        <v/>
      </c>
      <c r="AJ7242" s="61" t="str">
        <f>IF(AND(K7242&lt;&gt;"Match of the Day",K7242&lt;&gt;"Match of the Day 2",K7242&lt;&gt;"Match of the Day Repeat"),"",1+MAX($AJ$10:AJ7241))</f>
        <v/>
      </c>
    </row>
    <row r="7243" spans="34:36" x14ac:dyDescent="0.35">
      <c r="AH7243" s="16" t="str">
        <f>IF(AND(B7243="Premier League",E7243="Live"),_xlfn.XLOOKUP(_xlfn.TEXTJOIN(" vs ",,C7243:D7243),Calendar!G:G,Calendar!B:B),IF(AND(B7243="Premier League",E7243="Highlights"),_xlfn.XLOOKUP(H7243,Calendar!O:O,Calendar!N:N,,-1),""))</f>
        <v/>
      </c>
      <c r="AI7243" s="61" t="str">
        <f>IF(AND(AH7243&lt;&gt;"",E7243="Live"),_xlfn.XLOOKUP(_xlfn.TEXTJOIN(" vs ",,C7243:D7243),Calendar!G:G,Calendar!K:K),"")</f>
        <v/>
      </c>
      <c r="AJ7243" s="61" t="str">
        <f>IF(AND(K7243&lt;&gt;"Match of the Day",K7243&lt;&gt;"Match of the Day 2",K7243&lt;&gt;"Match of the Day Repeat"),"",1+MAX($AJ$10:AJ7242))</f>
        <v/>
      </c>
    </row>
    <row r="7244" spans="34:36" x14ac:dyDescent="0.35">
      <c r="AH7244" s="16" t="str">
        <f>IF(AND(B7244="Premier League",E7244="Live"),_xlfn.XLOOKUP(_xlfn.TEXTJOIN(" vs ",,C7244:D7244),Calendar!G:G,Calendar!B:B),IF(AND(B7244="Premier League",E7244="Highlights"),_xlfn.XLOOKUP(H7244,Calendar!O:O,Calendar!N:N,,-1),""))</f>
        <v/>
      </c>
      <c r="AI7244" s="61" t="str">
        <f>IF(AND(AH7244&lt;&gt;"",E7244="Live"),_xlfn.XLOOKUP(_xlfn.TEXTJOIN(" vs ",,C7244:D7244),Calendar!G:G,Calendar!K:K),"")</f>
        <v/>
      </c>
      <c r="AJ7244" s="61" t="str">
        <f>IF(AND(K7244&lt;&gt;"Match of the Day",K7244&lt;&gt;"Match of the Day 2",K7244&lt;&gt;"Match of the Day Repeat"),"",1+MAX($AJ$10:AJ7243))</f>
        <v/>
      </c>
    </row>
    <row r="7245" spans="34:36" x14ac:dyDescent="0.35">
      <c r="AH7245" s="16" t="str">
        <f>IF(AND(B7245="Premier League",E7245="Live"),_xlfn.XLOOKUP(_xlfn.TEXTJOIN(" vs ",,C7245:D7245),Calendar!G:G,Calendar!B:B),IF(AND(B7245="Premier League",E7245="Highlights"),_xlfn.XLOOKUP(H7245,Calendar!O:O,Calendar!N:N,,-1),""))</f>
        <v/>
      </c>
      <c r="AI7245" s="61" t="str">
        <f>IF(AND(AH7245&lt;&gt;"",E7245="Live"),_xlfn.XLOOKUP(_xlfn.TEXTJOIN(" vs ",,C7245:D7245),Calendar!G:G,Calendar!K:K),"")</f>
        <v/>
      </c>
      <c r="AJ7245" s="61" t="str">
        <f>IF(AND(K7245&lt;&gt;"Match of the Day",K7245&lt;&gt;"Match of the Day 2",K7245&lt;&gt;"Match of the Day Repeat"),"",1+MAX($AJ$10:AJ7244))</f>
        <v/>
      </c>
    </row>
    <row r="7246" spans="34:36" x14ac:dyDescent="0.35">
      <c r="AH7246" s="16" t="str">
        <f>IF(AND(B7246="Premier League",E7246="Live"),_xlfn.XLOOKUP(_xlfn.TEXTJOIN(" vs ",,C7246:D7246),Calendar!G:G,Calendar!B:B),IF(AND(B7246="Premier League",E7246="Highlights"),_xlfn.XLOOKUP(H7246,Calendar!O:O,Calendar!N:N,,-1),""))</f>
        <v/>
      </c>
      <c r="AI7246" s="61" t="str">
        <f>IF(AND(AH7246&lt;&gt;"",E7246="Live"),_xlfn.XLOOKUP(_xlfn.TEXTJOIN(" vs ",,C7246:D7246),Calendar!G:G,Calendar!K:K),"")</f>
        <v/>
      </c>
      <c r="AJ7246" s="61" t="str">
        <f>IF(AND(K7246&lt;&gt;"Match of the Day",K7246&lt;&gt;"Match of the Day 2",K7246&lt;&gt;"Match of the Day Repeat"),"",1+MAX($AJ$10:AJ7245))</f>
        <v/>
      </c>
    </row>
    <row r="7247" spans="34:36" x14ac:dyDescent="0.35">
      <c r="AH7247" s="16" t="str">
        <f>IF(AND(B7247="Premier League",E7247="Live"),_xlfn.XLOOKUP(_xlfn.TEXTJOIN(" vs ",,C7247:D7247),Calendar!G:G,Calendar!B:B),IF(AND(B7247="Premier League",E7247="Highlights"),_xlfn.XLOOKUP(H7247,Calendar!O:O,Calendar!N:N,,-1),""))</f>
        <v/>
      </c>
      <c r="AI7247" s="61" t="str">
        <f>IF(AND(AH7247&lt;&gt;"",E7247="Live"),_xlfn.XLOOKUP(_xlfn.TEXTJOIN(" vs ",,C7247:D7247),Calendar!G:G,Calendar!K:K),"")</f>
        <v/>
      </c>
      <c r="AJ7247" s="61" t="str">
        <f>IF(AND(K7247&lt;&gt;"Match of the Day",K7247&lt;&gt;"Match of the Day 2",K7247&lt;&gt;"Match of the Day Repeat"),"",1+MAX($AJ$10:AJ7246))</f>
        <v/>
      </c>
    </row>
    <row r="7248" spans="34:36" x14ac:dyDescent="0.35">
      <c r="AH7248" s="16" t="str">
        <f>IF(AND(B7248="Premier League",E7248="Live"),_xlfn.XLOOKUP(_xlfn.TEXTJOIN(" vs ",,C7248:D7248),Calendar!G:G,Calendar!B:B),IF(AND(B7248="Premier League",E7248="Highlights"),_xlfn.XLOOKUP(H7248,Calendar!O:O,Calendar!N:N,,-1),""))</f>
        <v/>
      </c>
      <c r="AI7248" s="61" t="str">
        <f>IF(AND(AH7248&lt;&gt;"",E7248="Live"),_xlfn.XLOOKUP(_xlfn.TEXTJOIN(" vs ",,C7248:D7248),Calendar!G:G,Calendar!K:K),"")</f>
        <v/>
      </c>
      <c r="AJ7248" s="61" t="str">
        <f>IF(AND(K7248&lt;&gt;"Match of the Day",K7248&lt;&gt;"Match of the Day 2",K7248&lt;&gt;"Match of the Day Repeat"),"",1+MAX($AJ$10:AJ7247))</f>
        <v/>
      </c>
    </row>
    <row r="7249" spans="34:36" x14ac:dyDescent="0.35">
      <c r="AH7249" s="16" t="str">
        <f>IF(AND(B7249="Premier League",E7249="Live"),_xlfn.XLOOKUP(_xlfn.TEXTJOIN(" vs ",,C7249:D7249),Calendar!G:G,Calendar!B:B),IF(AND(B7249="Premier League",E7249="Highlights"),_xlfn.XLOOKUP(H7249,Calendar!O:O,Calendar!N:N,,-1),""))</f>
        <v/>
      </c>
      <c r="AI7249" s="61" t="str">
        <f>IF(AND(AH7249&lt;&gt;"",E7249="Live"),_xlfn.XLOOKUP(_xlfn.TEXTJOIN(" vs ",,C7249:D7249),Calendar!G:G,Calendar!K:K),"")</f>
        <v/>
      </c>
      <c r="AJ7249" s="61" t="str">
        <f>IF(AND(K7249&lt;&gt;"Match of the Day",K7249&lt;&gt;"Match of the Day 2",K7249&lt;&gt;"Match of the Day Repeat"),"",1+MAX($AJ$10:AJ7248))</f>
        <v/>
      </c>
    </row>
    <row r="7250" spans="34:36" x14ac:dyDescent="0.35">
      <c r="AH7250" s="16" t="str">
        <f>IF(AND(B7250="Premier League",E7250="Live"),_xlfn.XLOOKUP(_xlfn.TEXTJOIN(" vs ",,C7250:D7250),Calendar!G:G,Calendar!B:B),IF(AND(B7250="Premier League",E7250="Highlights"),_xlfn.XLOOKUP(H7250,Calendar!O:O,Calendar!N:N,,-1),""))</f>
        <v/>
      </c>
      <c r="AI7250" s="61" t="str">
        <f>IF(AND(AH7250&lt;&gt;"",E7250="Live"),_xlfn.XLOOKUP(_xlfn.TEXTJOIN(" vs ",,C7250:D7250),Calendar!G:G,Calendar!K:K),"")</f>
        <v/>
      </c>
      <c r="AJ7250" s="61" t="str">
        <f>IF(AND(K7250&lt;&gt;"Match of the Day",K7250&lt;&gt;"Match of the Day 2",K7250&lt;&gt;"Match of the Day Repeat"),"",1+MAX($AJ$10:AJ7249))</f>
        <v/>
      </c>
    </row>
    <row r="7251" spans="34:36" x14ac:dyDescent="0.35">
      <c r="AH7251" s="16" t="str">
        <f>IF(AND(B7251="Premier League",E7251="Live"),_xlfn.XLOOKUP(_xlfn.TEXTJOIN(" vs ",,C7251:D7251),Calendar!G:G,Calendar!B:B),IF(AND(B7251="Premier League",E7251="Highlights"),_xlfn.XLOOKUP(H7251,Calendar!O:O,Calendar!N:N,,-1),""))</f>
        <v/>
      </c>
      <c r="AI7251" s="61" t="str">
        <f>IF(AND(AH7251&lt;&gt;"",E7251="Live"),_xlfn.XLOOKUP(_xlfn.TEXTJOIN(" vs ",,C7251:D7251),Calendar!G:G,Calendar!K:K),"")</f>
        <v/>
      </c>
      <c r="AJ7251" s="61" t="str">
        <f>IF(AND(K7251&lt;&gt;"Match of the Day",K7251&lt;&gt;"Match of the Day 2",K7251&lt;&gt;"Match of the Day Repeat"),"",1+MAX($AJ$10:AJ7250))</f>
        <v/>
      </c>
    </row>
    <row r="7252" spans="34:36" x14ac:dyDescent="0.35">
      <c r="AH7252" s="16" t="str">
        <f>IF(AND(B7252="Premier League",E7252="Live"),_xlfn.XLOOKUP(_xlfn.TEXTJOIN(" vs ",,C7252:D7252),Calendar!G:G,Calendar!B:B),IF(AND(B7252="Premier League",E7252="Highlights"),_xlfn.XLOOKUP(H7252,Calendar!O:O,Calendar!N:N,,-1),""))</f>
        <v/>
      </c>
      <c r="AI7252" s="61" t="str">
        <f>IF(AND(AH7252&lt;&gt;"",E7252="Live"),_xlfn.XLOOKUP(_xlfn.TEXTJOIN(" vs ",,C7252:D7252),Calendar!G:G,Calendar!K:K),"")</f>
        <v/>
      </c>
      <c r="AJ7252" s="61" t="str">
        <f>IF(AND(K7252&lt;&gt;"Match of the Day",K7252&lt;&gt;"Match of the Day 2",K7252&lt;&gt;"Match of the Day Repeat"),"",1+MAX($AJ$10:AJ7251))</f>
        <v/>
      </c>
    </row>
    <row r="7253" spans="34:36" x14ac:dyDescent="0.35">
      <c r="AH7253" s="16" t="str">
        <f>IF(AND(B7253="Premier League",E7253="Live"),_xlfn.XLOOKUP(_xlfn.TEXTJOIN(" vs ",,C7253:D7253),Calendar!G:G,Calendar!B:B),IF(AND(B7253="Premier League",E7253="Highlights"),_xlfn.XLOOKUP(H7253,Calendar!O:O,Calendar!N:N,,-1),""))</f>
        <v/>
      </c>
      <c r="AI7253" s="61" t="str">
        <f>IF(AND(AH7253&lt;&gt;"",E7253="Live"),_xlfn.XLOOKUP(_xlfn.TEXTJOIN(" vs ",,C7253:D7253),Calendar!G:G,Calendar!K:K),"")</f>
        <v/>
      </c>
      <c r="AJ7253" s="61" t="str">
        <f>IF(AND(K7253&lt;&gt;"Match of the Day",K7253&lt;&gt;"Match of the Day 2",K7253&lt;&gt;"Match of the Day Repeat"),"",1+MAX($AJ$10:AJ7252))</f>
        <v/>
      </c>
    </row>
    <row r="7254" spans="34:36" x14ac:dyDescent="0.35">
      <c r="AH7254" s="16" t="str">
        <f>IF(AND(B7254="Premier League",E7254="Live"),_xlfn.XLOOKUP(_xlfn.TEXTJOIN(" vs ",,C7254:D7254),Calendar!G:G,Calendar!B:B),IF(AND(B7254="Premier League",E7254="Highlights"),_xlfn.XLOOKUP(H7254,Calendar!O:O,Calendar!N:N,,-1),""))</f>
        <v/>
      </c>
      <c r="AI7254" s="61" t="str">
        <f>IF(AND(AH7254&lt;&gt;"",E7254="Live"),_xlfn.XLOOKUP(_xlfn.TEXTJOIN(" vs ",,C7254:D7254),Calendar!G:G,Calendar!K:K),"")</f>
        <v/>
      </c>
      <c r="AJ7254" s="61" t="str">
        <f>IF(AND(K7254&lt;&gt;"Match of the Day",K7254&lt;&gt;"Match of the Day 2",K7254&lt;&gt;"Match of the Day Repeat"),"",1+MAX($AJ$10:AJ7253))</f>
        <v/>
      </c>
    </row>
    <row r="7255" spans="34:36" x14ac:dyDescent="0.35">
      <c r="AH7255" s="16" t="str">
        <f>IF(AND(B7255="Premier League",E7255="Live"),_xlfn.XLOOKUP(_xlfn.TEXTJOIN(" vs ",,C7255:D7255),Calendar!G:G,Calendar!B:B),IF(AND(B7255="Premier League",E7255="Highlights"),_xlfn.XLOOKUP(H7255,Calendar!O:O,Calendar!N:N,,-1),""))</f>
        <v/>
      </c>
      <c r="AI7255" s="61" t="str">
        <f>IF(AND(AH7255&lt;&gt;"",E7255="Live"),_xlfn.XLOOKUP(_xlfn.TEXTJOIN(" vs ",,C7255:D7255),Calendar!G:G,Calendar!K:K),"")</f>
        <v/>
      </c>
      <c r="AJ7255" s="61" t="str">
        <f>IF(AND(K7255&lt;&gt;"Match of the Day",K7255&lt;&gt;"Match of the Day 2",K7255&lt;&gt;"Match of the Day Repeat"),"",1+MAX($AJ$10:AJ7254))</f>
        <v/>
      </c>
    </row>
    <row r="7256" spans="34:36" x14ac:dyDescent="0.35">
      <c r="AH7256" s="16" t="str">
        <f>IF(AND(B7256="Premier League",E7256="Live"),_xlfn.XLOOKUP(_xlfn.TEXTJOIN(" vs ",,C7256:D7256),Calendar!G:G,Calendar!B:B),IF(AND(B7256="Premier League",E7256="Highlights"),_xlfn.XLOOKUP(H7256,Calendar!O:O,Calendar!N:N,,-1),""))</f>
        <v/>
      </c>
      <c r="AI7256" s="61" t="str">
        <f>IF(AND(AH7256&lt;&gt;"",E7256="Live"),_xlfn.XLOOKUP(_xlfn.TEXTJOIN(" vs ",,C7256:D7256),Calendar!G:G,Calendar!K:K),"")</f>
        <v/>
      </c>
      <c r="AJ7256" s="61" t="str">
        <f>IF(AND(K7256&lt;&gt;"Match of the Day",K7256&lt;&gt;"Match of the Day 2",K7256&lt;&gt;"Match of the Day Repeat"),"",1+MAX($AJ$10:AJ7255))</f>
        <v/>
      </c>
    </row>
    <row r="7257" spans="34:36" x14ac:dyDescent="0.35">
      <c r="AH7257" s="16" t="str">
        <f>IF(AND(B7257="Premier League",E7257="Live"),_xlfn.XLOOKUP(_xlfn.TEXTJOIN(" vs ",,C7257:D7257),Calendar!G:G,Calendar!B:B),IF(AND(B7257="Premier League",E7257="Highlights"),_xlfn.XLOOKUP(H7257,Calendar!O:O,Calendar!N:N,,-1),""))</f>
        <v/>
      </c>
      <c r="AI7257" s="61" t="str">
        <f>IF(AND(AH7257&lt;&gt;"",E7257="Live"),_xlfn.XLOOKUP(_xlfn.TEXTJOIN(" vs ",,C7257:D7257),Calendar!G:G,Calendar!K:K),"")</f>
        <v/>
      </c>
      <c r="AJ7257" s="61" t="str">
        <f>IF(AND(K7257&lt;&gt;"Match of the Day",K7257&lt;&gt;"Match of the Day 2",K7257&lt;&gt;"Match of the Day Repeat"),"",1+MAX($AJ$10:AJ7256))</f>
        <v/>
      </c>
    </row>
    <row r="7258" spans="34:36" x14ac:dyDescent="0.35">
      <c r="AH7258" s="16" t="str">
        <f>IF(AND(B7258="Premier League",E7258="Live"),_xlfn.XLOOKUP(_xlfn.TEXTJOIN(" vs ",,C7258:D7258),Calendar!G:G,Calendar!B:B),IF(AND(B7258="Premier League",E7258="Highlights"),_xlfn.XLOOKUP(H7258,Calendar!O:O,Calendar!N:N,,-1),""))</f>
        <v/>
      </c>
      <c r="AI7258" s="61" t="str">
        <f>IF(AND(AH7258&lt;&gt;"",E7258="Live"),_xlfn.XLOOKUP(_xlfn.TEXTJOIN(" vs ",,C7258:D7258),Calendar!G:G,Calendar!K:K),"")</f>
        <v/>
      </c>
      <c r="AJ7258" s="61" t="str">
        <f>IF(AND(K7258&lt;&gt;"Match of the Day",K7258&lt;&gt;"Match of the Day 2",K7258&lt;&gt;"Match of the Day Repeat"),"",1+MAX($AJ$10:AJ7257))</f>
        <v/>
      </c>
    </row>
    <row r="7259" spans="34:36" x14ac:dyDescent="0.35">
      <c r="AH7259" s="16" t="str">
        <f>IF(AND(B7259="Premier League",E7259="Live"),_xlfn.XLOOKUP(_xlfn.TEXTJOIN(" vs ",,C7259:D7259),Calendar!G:G,Calendar!B:B),IF(AND(B7259="Premier League",E7259="Highlights"),_xlfn.XLOOKUP(H7259,Calendar!O:O,Calendar!N:N,,-1),""))</f>
        <v/>
      </c>
      <c r="AI7259" s="61" t="str">
        <f>IF(AND(AH7259&lt;&gt;"",E7259="Live"),_xlfn.XLOOKUP(_xlfn.TEXTJOIN(" vs ",,C7259:D7259),Calendar!G:G,Calendar!K:K),"")</f>
        <v/>
      </c>
      <c r="AJ7259" s="61" t="str">
        <f>IF(AND(K7259&lt;&gt;"Match of the Day",K7259&lt;&gt;"Match of the Day 2",K7259&lt;&gt;"Match of the Day Repeat"),"",1+MAX($AJ$10:AJ7258))</f>
        <v/>
      </c>
    </row>
    <row r="7260" spans="34:36" x14ac:dyDescent="0.35">
      <c r="AH7260" s="16" t="str">
        <f>IF(AND(B7260="Premier League",E7260="Live"),_xlfn.XLOOKUP(_xlfn.TEXTJOIN(" vs ",,C7260:D7260),Calendar!G:G,Calendar!B:B),IF(AND(B7260="Premier League",E7260="Highlights"),_xlfn.XLOOKUP(H7260,Calendar!O:O,Calendar!N:N,,-1),""))</f>
        <v/>
      </c>
      <c r="AI7260" s="61" t="str">
        <f>IF(AND(AH7260&lt;&gt;"",E7260="Live"),_xlfn.XLOOKUP(_xlfn.TEXTJOIN(" vs ",,C7260:D7260),Calendar!G:G,Calendar!K:K),"")</f>
        <v/>
      </c>
      <c r="AJ7260" s="61" t="str">
        <f>IF(AND(K7260&lt;&gt;"Match of the Day",K7260&lt;&gt;"Match of the Day 2",K7260&lt;&gt;"Match of the Day Repeat"),"",1+MAX($AJ$10:AJ7259))</f>
        <v/>
      </c>
    </row>
    <row r="7261" spans="34:36" x14ac:dyDescent="0.35">
      <c r="AH7261" s="16" t="str">
        <f>IF(AND(B7261="Premier League",E7261="Live"),_xlfn.XLOOKUP(_xlfn.TEXTJOIN(" vs ",,C7261:D7261),Calendar!G:G,Calendar!B:B),IF(AND(B7261="Premier League",E7261="Highlights"),_xlfn.XLOOKUP(H7261,Calendar!O:O,Calendar!N:N,,-1),""))</f>
        <v/>
      </c>
      <c r="AI7261" s="61" t="str">
        <f>IF(AND(AH7261&lt;&gt;"",E7261="Live"),_xlfn.XLOOKUP(_xlfn.TEXTJOIN(" vs ",,C7261:D7261),Calendar!G:G,Calendar!K:K),"")</f>
        <v/>
      </c>
      <c r="AJ7261" s="61" t="str">
        <f>IF(AND(K7261&lt;&gt;"Match of the Day",K7261&lt;&gt;"Match of the Day 2",K7261&lt;&gt;"Match of the Day Repeat"),"",1+MAX($AJ$10:AJ7260))</f>
        <v/>
      </c>
    </row>
    <row r="7262" spans="34:36" x14ac:dyDescent="0.35">
      <c r="AH7262" s="16" t="str">
        <f>IF(AND(B7262="Premier League",E7262="Live"),_xlfn.XLOOKUP(_xlfn.TEXTJOIN(" vs ",,C7262:D7262),Calendar!G:G,Calendar!B:B),IF(AND(B7262="Premier League",E7262="Highlights"),_xlfn.XLOOKUP(H7262,Calendar!O:O,Calendar!N:N,,-1),""))</f>
        <v/>
      </c>
      <c r="AI7262" s="61" t="str">
        <f>IF(AND(AH7262&lt;&gt;"",E7262="Live"),_xlfn.XLOOKUP(_xlfn.TEXTJOIN(" vs ",,C7262:D7262),Calendar!G:G,Calendar!K:K),"")</f>
        <v/>
      </c>
      <c r="AJ7262" s="61" t="str">
        <f>IF(AND(K7262&lt;&gt;"Match of the Day",K7262&lt;&gt;"Match of the Day 2",K7262&lt;&gt;"Match of the Day Repeat"),"",1+MAX($AJ$10:AJ7261))</f>
        <v/>
      </c>
    </row>
    <row r="7263" spans="34:36" x14ac:dyDescent="0.35">
      <c r="AH7263" s="16" t="str">
        <f>IF(AND(B7263="Premier League",E7263="Live"),_xlfn.XLOOKUP(_xlfn.TEXTJOIN(" vs ",,C7263:D7263),Calendar!G:G,Calendar!B:B),IF(AND(B7263="Premier League",E7263="Highlights"),_xlfn.XLOOKUP(H7263,Calendar!O:O,Calendar!N:N,,-1),""))</f>
        <v/>
      </c>
      <c r="AI7263" s="61" t="str">
        <f>IF(AND(AH7263&lt;&gt;"",E7263="Live"),_xlfn.XLOOKUP(_xlfn.TEXTJOIN(" vs ",,C7263:D7263),Calendar!G:G,Calendar!K:K),"")</f>
        <v/>
      </c>
      <c r="AJ7263" s="61" t="str">
        <f>IF(AND(K7263&lt;&gt;"Match of the Day",K7263&lt;&gt;"Match of the Day 2",K7263&lt;&gt;"Match of the Day Repeat"),"",1+MAX($AJ$10:AJ7262))</f>
        <v/>
      </c>
    </row>
    <row r="7264" spans="34:36" x14ac:dyDescent="0.35">
      <c r="AH7264" s="16" t="str">
        <f>IF(AND(B7264="Premier League",E7264="Live"),_xlfn.XLOOKUP(_xlfn.TEXTJOIN(" vs ",,C7264:D7264),Calendar!G:G,Calendar!B:B),IF(AND(B7264="Premier League",E7264="Highlights"),_xlfn.XLOOKUP(H7264,Calendar!O:O,Calendar!N:N,,-1),""))</f>
        <v/>
      </c>
      <c r="AI7264" s="61" t="str">
        <f>IF(AND(AH7264&lt;&gt;"",E7264="Live"),_xlfn.XLOOKUP(_xlfn.TEXTJOIN(" vs ",,C7264:D7264),Calendar!G:G,Calendar!K:K),"")</f>
        <v/>
      </c>
      <c r="AJ7264" s="61" t="str">
        <f>IF(AND(K7264&lt;&gt;"Match of the Day",K7264&lt;&gt;"Match of the Day 2",K7264&lt;&gt;"Match of the Day Repeat"),"",1+MAX($AJ$10:AJ7263))</f>
        <v/>
      </c>
    </row>
    <row r="7265" spans="34:36" x14ac:dyDescent="0.35">
      <c r="AH7265" s="16" t="str">
        <f>IF(AND(B7265="Premier League",E7265="Live"),_xlfn.XLOOKUP(_xlfn.TEXTJOIN(" vs ",,C7265:D7265),Calendar!G:G,Calendar!B:B),IF(AND(B7265="Premier League",E7265="Highlights"),_xlfn.XLOOKUP(H7265,Calendar!O:O,Calendar!N:N,,-1),""))</f>
        <v/>
      </c>
      <c r="AI7265" s="61" t="str">
        <f>IF(AND(AH7265&lt;&gt;"",E7265="Live"),_xlfn.XLOOKUP(_xlfn.TEXTJOIN(" vs ",,C7265:D7265),Calendar!G:G,Calendar!K:K),"")</f>
        <v/>
      </c>
      <c r="AJ7265" s="61" t="str">
        <f>IF(AND(K7265&lt;&gt;"Match of the Day",K7265&lt;&gt;"Match of the Day 2",K7265&lt;&gt;"Match of the Day Repeat"),"",1+MAX($AJ$10:AJ7264))</f>
        <v/>
      </c>
    </row>
    <row r="7266" spans="34:36" x14ac:dyDescent="0.35">
      <c r="AH7266" s="16" t="str">
        <f>IF(AND(B7266="Premier League",E7266="Live"),_xlfn.XLOOKUP(_xlfn.TEXTJOIN(" vs ",,C7266:D7266),Calendar!G:G,Calendar!B:B),IF(AND(B7266="Premier League",E7266="Highlights"),_xlfn.XLOOKUP(H7266,Calendar!O:O,Calendar!N:N,,-1),""))</f>
        <v/>
      </c>
      <c r="AI7266" s="61" t="str">
        <f>IF(AND(AH7266&lt;&gt;"",E7266="Live"),_xlfn.XLOOKUP(_xlfn.TEXTJOIN(" vs ",,C7266:D7266),Calendar!G:G,Calendar!K:K),"")</f>
        <v/>
      </c>
      <c r="AJ7266" s="61" t="str">
        <f>IF(AND(K7266&lt;&gt;"Match of the Day",K7266&lt;&gt;"Match of the Day 2",K7266&lt;&gt;"Match of the Day Repeat"),"",1+MAX($AJ$10:AJ7265))</f>
        <v/>
      </c>
    </row>
    <row r="7267" spans="34:36" x14ac:dyDescent="0.35">
      <c r="AH7267" s="16" t="str">
        <f>IF(AND(B7267="Premier League",E7267="Live"),_xlfn.XLOOKUP(_xlfn.TEXTJOIN(" vs ",,C7267:D7267),Calendar!G:G,Calendar!B:B),IF(AND(B7267="Premier League",E7267="Highlights"),_xlfn.XLOOKUP(H7267,Calendar!O:O,Calendar!N:N,,-1),""))</f>
        <v/>
      </c>
      <c r="AI7267" s="61" t="str">
        <f>IF(AND(AH7267&lt;&gt;"",E7267="Live"),_xlfn.XLOOKUP(_xlfn.TEXTJOIN(" vs ",,C7267:D7267),Calendar!G:G,Calendar!K:K),"")</f>
        <v/>
      </c>
      <c r="AJ7267" s="61" t="str">
        <f>IF(AND(K7267&lt;&gt;"Match of the Day",K7267&lt;&gt;"Match of the Day 2",K7267&lt;&gt;"Match of the Day Repeat"),"",1+MAX($AJ$10:AJ7266))</f>
        <v/>
      </c>
    </row>
    <row r="7268" spans="34:36" x14ac:dyDescent="0.35">
      <c r="AH7268" s="16" t="str">
        <f>IF(AND(B7268="Premier League",E7268="Live"),_xlfn.XLOOKUP(_xlfn.TEXTJOIN(" vs ",,C7268:D7268),Calendar!G:G,Calendar!B:B),IF(AND(B7268="Premier League",E7268="Highlights"),_xlfn.XLOOKUP(H7268,Calendar!O:O,Calendar!N:N,,-1),""))</f>
        <v/>
      </c>
      <c r="AI7268" s="61" t="str">
        <f>IF(AND(AH7268&lt;&gt;"",E7268="Live"),_xlfn.XLOOKUP(_xlfn.TEXTJOIN(" vs ",,C7268:D7268),Calendar!G:G,Calendar!K:K),"")</f>
        <v/>
      </c>
      <c r="AJ7268" s="61" t="str">
        <f>IF(AND(K7268&lt;&gt;"Match of the Day",K7268&lt;&gt;"Match of the Day 2",K7268&lt;&gt;"Match of the Day Repeat"),"",1+MAX($AJ$10:AJ7267))</f>
        <v/>
      </c>
    </row>
    <row r="7269" spans="34:36" x14ac:dyDescent="0.35">
      <c r="AH7269" s="16" t="str">
        <f>IF(AND(B7269="Premier League",E7269="Live"),_xlfn.XLOOKUP(_xlfn.TEXTJOIN(" vs ",,C7269:D7269),Calendar!G:G,Calendar!B:B),IF(AND(B7269="Premier League",E7269="Highlights"),_xlfn.XLOOKUP(H7269,Calendar!O:O,Calendar!N:N,,-1),""))</f>
        <v/>
      </c>
      <c r="AI7269" s="61" t="str">
        <f>IF(AND(AH7269&lt;&gt;"",E7269="Live"),_xlfn.XLOOKUP(_xlfn.TEXTJOIN(" vs ",,C7269:D7269),Calendar!G:G,Calendar!K:K),"")</f>
        <v/>
      </c>
      <c r="AJ7269" s="61" t="str">
        <f>IF(AND(K7269&lt;&gt;"Match of the Day",K7269&lt;&gt;"Match of the Day 2",K7269&lt;&gt;"Match of the Day Repeat"),"",1+MAX($AJ$10:AJ7268))</f>
        <v/>
      </c>
    </row>
    <row r="7270" spans="34:36" x14ac:dyDescent="0.35">
      <c r="AH7270" s="16" t="str">
        <f>IF(AND(B7270="Premier League",E7270="Live"),_xlfn.XLOOKUP(_xlfn.TEXTJOIN(" vs ",,C7270:D7270),Calendar!G:G,Calendar!B:B),IF(AND(B7270="Premier League",E7270="Highlights"),_xlfn.XLOOKUP(H7270,Calendar!O:O,Calendar!N:N,,-1),""))</f>
        <v/>
      </c>
      <c r="AI7270" s="61" t="str">
        <f>IF(AND(AH7270&lt;&gt;"",E7270="Live"),_xlfn.XLOOKUP(_xlfn.TEXTJOIN(" vs ",,C7270:D7270),Calendar!G:G,Calendar!K:K),"")</f>
        <v/>
      </c>
      <c r="AJ7270" s="61" t="str">
        <f>IF(AND(K7270&lt;&gt;"Match of the Day",K7270&lt;&gt;"Match of the Day 2",K7270&lt;&gt;"Match of the Day Repeat"),"",1+MAX($AJ$10:AJ7269))</f>
        <v/>
      </c>
    </row>
    <row r="7271" spans="34:36" x14ac:dyDescent="0.35">
      <c r="AH7271" s="16" t="str">
        <f>IF(AND(B7271="Premier League",E7271="Live"),_xlfn.XLOOKUP(_xlfn.TEXTJOIN(" vs ",,C7271:D7271),Calendar!G:G,Calendar!B:B),IF(AND(B7271="Premier League",E7271="Highlights"),_xlfn.XLOOKUP(H7271,Calendar!O:O,Calendar!N:N,,-1),""))</f>
        <v/>
      </c>
      <c r="AI7271" s="61" t="str">
        <f>IF(AND(AH7271&lt;&gt;"",E7271="Live"),_xlfn.XLOOKUP(_xlfn.TEXTJOIN(" vs ",,C7271:D7271),Calendar!G:G,Calendar!K:K),"")</f>
        <v/>
      </c>
      <c r="AJ7271" s="61" t="str">
        <f>IF(AND(K7271&lt;&gt;"Match of the Day",K7271&lt;&gt;"Match of the Day 2",K7271&lt;&gt;"Match of the Day Repeat"),"",1+MAX($AJ$10:AJ7270))</f>
        <v/>
      </c>
    </row>
    <row r="7272" spans="34:36" x14ac:dyDescent="0.35">
      <c r="AH7272" s="16" t="str">
        <f>IF(AND(B7272="Premier League",E7272="Live"),_xlfn.XLOOKUP(_xlfn.TEXTJOIN(" vs ",,C7272:D7272),Calendar!G:G,Calendar!B:B),IF(AND(B7272="Premier League",E7272="Highlights"),_xlfn.XLOOKUP(H7272,Calendar!O:O,Calendar!N:N,,-1),""))</f>
        <v/>
      </c>
      <c r="AI7272" s="61" t="str">
        <f>IF(AND(AH7272&lt;&gt;"",E7272="Live"),_xlfn.XLOOKUP(_xlfn.TEXTJOIN(" vs ",,C7272:D7272),Calendar!G:G,Calendar!K:K),"")</f>
        <v/>
      </c>
      <c r="AJ7272" s="61" t="str">
        <f>IF(AND(K7272&lt;&gt;"Match of the Day",K7272&lt;&gt;"Match of the Day 2",K7272&lt;&gt;"Match of the Day Repeat"),"",1+MAX($AJ$10:AJ7271))</f>
        <v/>
      </c>
    </row>
    <row r="7273" spans="34:36" x14ac:dyDescent="0.35">
      <c r="AH7273" s="16" t="str">
        <f>IF(AND(B7273="Premier League",E7273="Live"),_xlfn.XLOOKUP(_xlfn.TEXTJOIN(" vs ",,C7273:D7273),Calendar!G:G,Calendar!B:B),IF(AND(B7273="Premier League",E7273="Highlights"),_xlfn.XLOOKUP(H7273,Calendar!O:O,Calendar!N:N,,-1),""))</f>
        <v/>
      </c>
      <c r="AI7273" s="61" t="str">
        <f>IF(AND(AH7273&lt;&gt;"",E7273="Live"),_xlfn.XLOOKUP(_xlfn.TEXTJOIN(" vs ",,C7273:D7273),Calendar!G:G,Calendar!K:K),"")</f>
        <v/>
      </c>
      <c r="AJ7273" s="61" t="str">
        <f>IF(AND(K7273&lt;&gt;"Match of the Day",K7273&lt;&gt;"Match of the Day 2",K7273&lt;&gt;"Match of the Day Repeat"),"",1+MAX($AJ$10:AJ7272))</f>
        <v/>
      </c>
    </row>
    <row r="7274" spans="34:36" x14ac:dyDescent="0.35">
      <c r="AH7274" s="16" t="str">
        <f>IF(AND(B7274="Premier League",E7274="Live"),_xlfn.XLOOKUP(_xlfn.TEXTJOIN(" vs ",,C7274:D7274),Calendar!G:G,Calendar!B:B),IF(AND(B7274="Premier League",E7274="Highlights"),_xlfn.XLOOKUP(H7274,Calendar!O:O,Calendar!N:N,,-1),""))</f>
        <v/>
      </c>
      <c r="AI7274" s="61" t="str">
        <f>IF(AND(AH7274&lt;&gt;"",E7274="Live"),_xlfn.XLOOKUP(_xlfn.TEXTJOIN(" vs ",,C7274:D7274),Calendar!G:G,Calendar!K:K),"")</f>
        <v/>
      </c>
      <c r="AJ7274" s="61" t="str">
        <f>IF(AND(K7274&lt;&gt;"Match of the Day",K7274&lt;&gt;"Match of the Day 2",K7274&lt;&gt;"Match of the Day Repeat"),"",1+MAX($AJ$10:AJ7273))</f>
        <v/>
      </c>
    </row>
    <row r="7275" spans="34:36" x14ac:dyDescent="0.35">
      <c r="AH7275" s="16" t="str">
        <f>IF(AND(B7275="Premier League",E7275="Live"),_xlfn.XLOOKUP(_xlfn.TEXTJOIN(" vs ",,C7275:D7275),Calendar!G:G,Calendar!B:B),IF(AND(B7275="Premier League",E7275="Highlights"),_xlfn.XLOOKUP(H7275,Calendar!O:O,Calendar!N:N,,-1),""))</f>
        <v/>
      </c>
      <c r="AI7275" s="61" t="str">
        <f>IF(AND(AH7275&lt;&gt;"",E7275="Live"),_xlfn.XLOOKUP(_xlfn.TEXTJOIN(" vs ",,C7275:D7275),Calendar!G:G,Calendar!K:K),"")</f>
        <v/>
      </c>
      <c r="AJ7275" s="61" t="str">
        <f>IF(AND(K7275&lt;&gt;"Match of the Day",K7275&lt;&gt;"Match of the Day 2",K7275&lt;&gt;"Match of the Day Repeat"),"",1+MAX($AJ$10:AJ7274))</f>
        <v/>
      </c>
    </row>
    <row r="7276" spans="34:36" x14ac:dyDescent="0.35">
      <c r="AH7276" s="16" t="str">
        <f>IF(AND(B7276="Premier League",E7276="Live"),_xlfn.XLOOKUP(_xlfn.TEXTJOIN(" vs ",,C7276:D7276),Calendar!G:G,Calendar!B:B),IF(AND(B7276="Premier League",E7276="Highlights"),_xlfn.XLOOKUP(H7276,Calendar!O:O,Calendar!N:N,,-1),""))</f>
        <v/>
      </c>
      <c r="AI7276" s="61" t="str">
        <f>IF(AND(AH7276&lt;&gt;"",E7276="Live"),_xlfn.XLOOKUP(_xlfn.TEXTJOIN(" vs ",,C7276:D7276),Calendar!G:G,Calendar!K:K),"")</f>
        <v/>
      </c>
      <c r="AJ7276" s="61" t="str">
        <f>IF(AND(K7276&lt;&gt;"Match of the Day",K7276&lt;&gt;"Match of the Day 2",K7276&lt;&gt;"Match of the Day Repeat"),"",1+MAX($AJ$10:AJ7275))</f>
        <v/>
      </c>
    </row>
    <row r="7277" spans="34:36" x14ac:dyDescent="0.35">
      <c r="AH7277" s="16" t="str">
        <f>IF(AND(B7277="Premier League",E7277="Live"),_xlfn.XLOOKUP(_xlfn.TEXTJOIN(" vs ",,C7277:D7277),Calendar!G:G,Calendar!B:B),IF(AND(B7277="Premier League",E7277="Highlights"),_xlfn.XLOOKUP(H7277,Calendar!O:O,Calendar!N:N,,-1),""))</f>
        <v/>
      </c>
      <c r="AI7277" s="61" t="str">
        <f>IF(AND(AH7277&lt;&gt;"",E7277="Live"),_xlfn.XLOOKUP(_xlfn.TEXTJOIN(" vs ",,C7277:D7277),Calendar!G:G,Calendar!K:K),"")</f>
        <v/>
      </c>
      <c r="AJ7277" s="61" t="str">
        <f>IF(AND(K7277&lt;&gt;"Match of the Day",K7277&lt;&gt;"Match of the Day 2",K7277&lt;&gt;"Match of the Day Repeat"),"",1+MAX($AJ$10:AJ7276))</f>
        <v/>
      </c>
    </row>
    <row r="7278" spans="34:36" x14ac:dyDescent="0.35">
      <c r="AH7278" s="16" t="str">
        <f>IF(AND(B7278="Premier League",E7278="Live"),_xlfn.XLOOKUP(_xlfn.TEXTJOIN(" vs ",,C7278:D7278),Calendar!G:G,Calendar!B:B),IF(AND(B7278="Premier League",E7278="Highlights"),_xlfn.XLOOKUP(H7278,Calendar!O:O,Calendar!N:N,,-1),""))</f>
        <v/>
      </c>
      <c r="AI7278" s="61" t="str">
        <f>IF(AND(AH7278&lt;&gt;"",E7278="Live"),_xlfn.XLOOKUP(_xlfn.TEXTJOIN(" vs ",,C7278:D7278),Calendar!G:G,Calendar!K:K),"")</f>
        <v/>
      </c>
      <c r="AJ7278" s="61" t="str">
        <f>IF(AND(K7278&lt;&gt;"Match of the Day",K7278&lt;&gt;"Match of the Day 2",K7278&lt;&gt;"Match of the Day Repeat"),"",1+MAX($AJ$10:AJ7277))</f>
        <v/>
      </c>
    </row>
    <row r="7279" spans="34:36" x14ac:dyDescent="0.35">
      <c r="AH7279" s="16" t="str">
        <f>IF(AND(B7279="Premier League",E7279="Live"),_xlfn.XLOOKUP(_xlfn.TEXTJOIN(" vs ",,C7279:D7279),Calendar!G:G,Calendar!B:B),IF(AND(B7279="Premier League",E7279="Highlights"),_xlfn.XLOOKUP(H7279,Calendar!O:O,Calendar!N:N,,-1),""))</f>
        <v/>
      </c>
      <c r="AI7279" s="61" t="str">
        <f>IF(AND(AH7279&lt;&gt;"",E7279="Live"),_xlfn.XLOOKUP(_xlfn.TEXTJOIN(" vs ",,C7279:D7279),Calendar!G:G,Calendar!K:K),"")</f>
        <v/>
      </c>
      <c r="AJ7279" s="61" t="str">
        <f>IF(AND(K7279&lt;&gt;"Match of the Day",K7279&lt;&gt;"Match of the Day 2",K7279&lt;&gt;"Match of the Day Repeat"),"",1+MAX($AJ$10:AJ7278))</f>
        <v/>
      </c>
    </row>
    <row r="7280" spans="34:36" x14ac:dyDescent="0.35">
      <c r="AH7280" s="16" t="str">
        <f>IF(AND(B7280="Premier League",E7280="Live"),_xlfn.XLOOKUP(_xlfn.TEXTJOIN(" vs ",,C7280:D7280),Calendar!G:G,Calendar!B:B),IF(AND(B7280="Premier League",E7280="Highlights"),_xlfn.XLOOKUP(H7280,Calendar!O:O,Calendar!N:N,,-1),""))</f>
        <v/>
      </c>
      <c r="AI7280" s="61" t="str">
        <f>IF(AND(AH7280&lt;&gt;"",E7280="Live"),_xlfn.XLOOKUP(_xlfn.TEXTJOIN(" vs ",,C7280:D7280),Calendar!G:G,Calendar!K:K),"")</f>
        <v/>
      </c>
      <c r="AJ7280" s="61" t="str">
        <f>IF(AND(K7280&lt;&gt;"Match of the Day",K7280&lt;&gt;"Match of the Day 2",K7280&lt;&gt;"Match of the Day Repeat"),"",1+MAX($AJ$10:AJ7279))</f>
        <v/>
      </c>
    </row>
    <row r="7281" spans="34:36" x14ac:dyDescent="0.35">
      <c r="AH7281" s="16" t="str">
        <f>IF(AND(B7281="Premier League",E7281="Live"),_xlfn.XLOOKUP(_xlfn.TEXTJOIN(" vs ",,C7281:D7281),Calendar!G:G,Calendar!B:B),IF(AND(B7281="Premier League",E7281="Highlights"),_xlfn.XLOOKUP(H7281,Calendar!O:O,Calendar!N:N,,-1),""))</f>
        <v/>
      </c>
      <c r="AI7281" s="61" t="str">
        <f>IF(AND(AH7281&lt;&gt;"",E7281="Live"),_xlfn.XLOOKUP(_xlfn.TEXTJOIN(" vs ",,C7281:D7281),Calendar!G:G,Calendar!K:K),"")</f>
        <v/>
      </c>
      <c r="AJ7281" s="61" t="str">
        <f>IF(AND(K7281&lt;&gt;"Match of the Day",K7281&lt;&gt;"Match of the Day 2",K7281&lt;&gt;"Match of the Day Repeat"),"",1+MAX($AJ$10:AJ7280))</f>
        <v/>
      </c>
    </row>
    <row r="7282" spans="34:36" x14ac:dyDescent="0.35">
      <c r="AH7282" s="16" t="str">
        <f>IF(AND(B7282="Premier League",E7282="Live"),_xlfn.XLOOKUP(_xlfn.TEXTJOIN(" vs ",,C7282:D7282),Calendar!G:G,Calendar!B:B),IF(AND(B7282="Premier League",E7282="Highlights"),_xlfn.XLOOKUP(H7282,Calendar!O:O,Calendar!N:N,,-1),""))</f>
        <v/>
      </c>
      <c r="AI7282" s="61" t="str">
        <f>IF(AND(AH7282&lt;&gt;"",E7282="Live"),_xlfn.XLOOKUP(_xlfn.TEXTJOIN(" vs ",,C7282:D7282),Calendar!G:G,Calendar!K:K),"")</f>
        <v/>
      </c>
      <c r="AJ7282" s="61" t="str">
        <f>IF(AND(K7282&lt;&gt;"Match of the Day",K7282&lt;&gt;"Match of the Day 2",K7282&lt;&gt;"Match of the Day Repeat"),"",1+MAX($AJ$10:AJ7281))</f>
        <v/>
      </c>
    </row>
    <row r="7283" spans="34:36" x14ac:dyDescent="0.35">
      <c r="AH7283" s="16" t="str">
        <f>IF(AND(B7283="Premier League",E7283="Live"),_xlfn.XLOOKUP(_xlfn.TEXTJOIN(" vs ",,C7283:D7283),Calendar!G:G,Calendar!B:B),IF(AND(B7283="Premier League",E7283="Highlights"),_xlfn.XLOOKUP(H7283,Calendar!O:O,Calendar!N:N,,-1),""))</f>
        <v/>
      </c>
      <c r="AI7283" s="61" t="str">
        <f>IF(AND(AH7283&lt;&gt;"",E7283="Live"),_xlfn.XLOOKUP(_xlfn.TEXTJOIN(" vs ",,C7283:D7283),Calendar!G:G,Calendar!K:K),"")</f>
        <v/>
      </c>
      <c r="AJ7283" s="61" t="str">
        <f>IF(AND(K7283&lt;&gt;"Match of the Day",K7283&lt;&gt;"Match of the Day 2",K7283&lt;&gt;"Match of the Day Repeat"),"",1+MAX($AJ$10:AJ7282))</f>
        <v/>
      </c>
    </row>
    <row r="7284" spans="34:36" x14ac:dyDescent="0.35">
      <c r="AH7284" s="16" t="str">
        <f>IF(AND(B7284="Premier League",E7284="Live"),_xlfn.XLOOKUP(_xlfn.TEXTJOIN(" vs ",,C7284:D7284),Calendar!G:G,Calendar!B:B),IF(AND(B7284="Premier League",E7284="Highlights"),_xlfn.XLOOKUP(H7284,Calendar!O:O,Calendar!N:N,,-1),""))</f>
        <v/>
      </c>
      <c r="AI7284" s="61" t="str">
        <f>IF(AND(AH7284&lt;&gt;"",E7284="Live"),_xlfn.XLOOKUP(_xlfn.TEXTJOIN(" vs ",,C7284:D7284),Calendar!G:G,Calendar!K:K),"")</f>
        <v/>
      </c>
      <c r="AJ7284" s="61" t="str">
        <f>IF(AND(K7284&lt;&gt;"Match of the Day",K7284&lt;&gt;"Match of the Day 2",K7284&lt;&gt;"Match of the Day Repeat"),"",1+MAX($AJ$10:AJ7283))</f>
        <v/>
      </c>
    </row>
    <row r="7285" spans="34:36" x14ac:dyDescent="0.35">
      <c r="AH7285" s="16" t="str">
        <f>IF(AND(B7285="Premier League",E7285="Live"),_xlfn.XLOOKUP(_xlfn.TEXTJOIN(" vs ",,C7285:D7285),Calendar!G:G,Calendar!B:B),IF(AND(B7285="Premier League",E7285="Highlights"),_xlfn.XLOOKUP(H7285,Calendar!O:O,Calendar!N:N,,-1),""))</f>
        <v/>
      </c>
      <c r="AI7285" s="61" t="str">
        <f>IF(AND(AH7285&lt;&gt;"",E7285="Live"),_xlfn.XLOOKUP(_xlfn.TEXTJOIN(" vs ",,C7285:D7285),Calendar!G:G,Calendar!K:K),"")</f>
        <v/>
      </c>
      <c r="AJ7285" s="61" t="str">
        <f>IF(AND(K7285&lt;&gt;"Match of the Day",K7285&lt;&gt;"Match of the Day 2",K7285&lt;&gt;"Match of the Day Repeat"),"",1+MAX($AJ$10:AJ7284))</f>
        <v/>
      </c>
    </row>
    <row r="7286" spans="34:36" x14ac:dyDescent="0.35">
      <c r="AH7286" s="16" t="str">
        <f>IF(AND(B7286="Premier League",E7286="Live"),_xlfn.XLOOKUP(_xlfn.TEXTJOIN(" vs ",,C7286:D7286),Calendar!G:G,Calendar!B:B),IF(AND(B7286="Premier League",E7286="Highlights"),_xlfn.XLOOKUP(H7286,Calendar!O:O,Calendar!N:N,,-1),""))</f>
        <v/>
      </c>
      <c r="AI7286" s="61" t="str">
        <f>IF(AND(AH7286&lt;&gt;"",E7286="Live"),_xlfn.XLOOKUP(_xlfn.TEXTJOIN(" vs ",,C7286:D7286),Calendar!G:G,Calendar!K:K),"")</f>
        <v/>
      </c>
      <c r="AJ7286" s="61" t="str">
        <f>IF(AND(K7286&lt;&gt;"Match of the Day",K7286&lt;&gt;"Match of the Day 2",K7286&lt;&gt;"Match of the Day Repeat"),"",1+MAX($AJ$10:AJ7285))</f>
        <v/>
      </c>
    </row>
    <row r="7287" spans="34:36" x14ac:dyDescent="0.35">
      <c r="AH7287" s="16" t="str">
        <f>IF(AND(B7287="Premier League",E7287="Live"),_xlfn.XLOOKUP(_xlfn.TEXTJOIN(" vs ",,C7287:D7287),Calendar!G:G,Calendar!B:B),IF(AND(B7287="Premier League",E7287="Highlights"),_xlfn.XLOOKUP(H7287,Calendar!O:O,Calendar!N:N,,-1),""))</f>
        <v/>
      </c>
      <c r="AI7287" s="61" t="str">
        <f>IF(AND(AH7287&lt;&gt;"",E7287="Live"),_xlfn.XLOOKUP(_xlfn.TEXTJOIN(" vs ",,C7287:D7287),Calendar!G:G,Calendar!K:K),"")</f>
        <v/>
      </c>
      <c r="AJ7287" s="61" t="str">
        <f>IF(AND(K7287&lt;&gt;"Match of the Day",K7287&lt;&gt;"Match of the Day 2",K7287&lt;&gt;"Match of the Day Repeat"),"",1+MAX($AJ$10:AJ7286))</f>
        <v/>
      </c>
    </row>
    <row r="7288" spans="34:36" x14ac:dyDescent="0.35">
      <c r="AH7288" s="16" t="str">
        <f>IF(AND(B7288="Premier League",E7288="Live"),_xlfn.XLOOKUP(_xlfn.TEXTJOIN(" vs ",,C7288:D7288),Calendar!G:G,Calendar!B:B),IF(AND(B7288="Premier League",E7288="Highlights"),_xlfn.XLOOKUP(H7288,Calendar!O:O,Calendar!N:N,,-1),""))</f>
        <v/>
      </c>
      <c r="AI7288" s="61" t="str">
        <f>IF(AND(AH7288&lt;&gt;"",E7288="Live"),_xlfn.XLOOKUP(_xlfn.TEXTJOIN(" vs ",,C7288:D7288),Calendar!G:G,Calendar!K:K),"")</f>
        <v/>
      </c>
      <c r="AJ7288" s="61" t="str">
        <f>IF(AND(K7288&lt;&gt;"Match of the Day",K7288&lt;&gt;"Match of the Day 2",K7288&lt;&gt;"Match of the Day Repeat"),"",1+MAX($AJ$10:AJ7287))</f>
        <v/>
      </c>
    </row>
    <row r="7289" spans="34:36" x14ac:dyDescent="0.35">
      <c r="AH7289" s="16" t="str">
        <f>IF(AND(B7289="Premier League",E7289="Live"),_xlfn.XLOOKUP(_xlfn.TEXTJOIN(" vs ",,C7289:D7289),Calendar!G:G,Calendar!B:B),IF(AND(B7289="Premier League",E7289="Highlights"),_xlfn.XLOOKUP(H7289,Calendar!O:O,Calendar!N:N,,-1),""))</f>
        <v/>
      </c>
      <c r="AI7289" s="61" t="str">
        <f>IF(AND(AH7289&lt;&gt;"",E7289="Live"),_xlfn.XLOOKUP(_xlfn.TEXTJOIN(" vs ",,C7289:D7289),Calendar!G:G,Calendar!K:K),"")</f>
        <v/>
      </c>
      <c r="AJ7289" s="61" t="str">
        <f>IF(AND(K7289&lt;&gt;"Match of the Day",K7289&lt;&gt;"Match of the Day 2",K7289&lt;&gt;"Match of the Day Repeat"),"",1+MAX($AJ$10:AJ7288))</f>
        <v/>
      </c>
    </row>
    <row r="7290" spans="34:36" x14ac:dyDescent="0.35">
      <c r="AH7290" s="16" t="str">
        <f>IF(AND(B7290="Premier League",E7290="Live"),_xlfn.XLOOKUP(_xlfn.TEXTJOIN(" vs ",,C7290:D7290),Calendar!G:G,Calendar!B:B),IF(AND(B7290="Premier League",E7290="Highlights"),_xlfn.XLOOKUP(H7290,Calendar!O:O,Calendar!N:N,,-1),""))</f>
        <v/>
      </c>
      <c r="AI7290" s="61" t="str">
        <f>IF(AND(AH7290&lt;&gt;"",E7290="Live"),_xlfn.XLOOKUP(_xlfn.TEXTJOIN(" vs ",,C7290:D7290),Calendar!G:G,Calendar!K:K),"")</f>
        <v/>
      </c>
      <c r="AJ7290" s="61" t="str">
        <f>IF(AND(K7290&lt;&gt;"Match of the Day",K7290&lt;&gt;"Match of the Day 2",K7290&lt;&gt;"Match of the Day Repeat"),"",1+MAX($AJ$10:AJ7289))</f>
        <v/>
      </c>
    </row>
    <row r="7291" spans="34:36" x14ac:dyDescent="0.35">
      <c r="AH7291" s="16" t="str">
        <f>IF(AND(B7291="Premier League",E7291="Live"),_xlfn.XLOOKUP(_xlfn.TEXTJOIN(" vs ",,C7291:D7291),Calendar!G:G,Calendar!B:B),IF(AND(B7291="Premier League",E7291="Highlights"),_xlfn.XLOOKUP(H7291,Calendar!O:O,Calendar!N:N,,-1),""))</f>
        <v/>
      </c>
      <c r="AI7291" s="61" t="str">
        <f>IF(AND(AH7291&lt;&gt;"",E7291="Live"),_xlfn.XLOOKUP(_xlfn.TEXTJOIN(" vs ",,C7291:D7291),Calendar!G:G,Calendar!K:K),"")</f>
        <v/>
      </c>
      <c r="AJ7291" s="61" t="str">
        <f>IF(AND(K7291&lt;&gt;"Match of the Day",K7291&lt;&gt;"Match of the Day 2",K7291&lt;&gt;"Match of the Day Repeat"),"",1+MAX($AJ$10:AJ7290))</f>
        <v/>
      </c>
    </row>
    <row r="7292" spans="34:36" x14ac:dyDescent="0.35">
      <c r="AH7292" s="16" t="str">
        <f>IF(AND(B7292="Premier League",E7292="Live"),_xlfn.XLOOKUP(_xlfn.TEXTJOIN(" vs ",,C7292:D7292),Calendar!G:G,Calendar!B:B),IF(AND(B7292="Premier League",E7292="Highlights"),_xlfn.XLOOKUP(H7292,Calendar!O:O,Calendar!N:N,,-1),""))</f>
        <v/>
      </c>
      <c r="AI7292" s="61" t="str">
        <f>IF(AND(AH7292&lt;&gt;"",E7292="Live"),_xlfn.XLOOKUP(_xlfn.TEXTJOIN(" vs ",,C7292:D7292),Calendar!G:G,Calendar!K:K),"")</f>
        <v/>
      </c>
      <c r="AJ7292" s="61" t="str">
        <f>IF(AND(K7292&lt;&gt;"Match of the Day",K7292&lt;&gt;"Match of the Day 2",K7292&lt;&gt;"Match of the Day Repeat"),"",1+MAX($AJ$10:AJ7291))</f>
        <v/>
      </c>
    </row>
    <row r="7293" spans="34:36" x14ac:dyDescent="0.35">
      <c r="AH7293" s="16" t="str">
        <f>IF(AND(B7293="Premier League",E7293="Live"),_xlfn.XLOOKUP(_xlfn.TEXTJOIN(" vs ",,C7293:D7293),Calendar!G:G,Calendar!B:B),IF(AND(B7293="Premier League",E7293="Highlights"),_xlfn.XLOOKUP(H7293,Calendar!O:O,Calendar!N:N,,-1),""))</f>
        <v/>
      </c>
      <c r="AI7293" s="61" t="str">
        <f>IF(AND(AH7293&lt;&gt;"",E7293="Live"),_xlfn.XLOOKUP(_xlfn.TEXTJOIN(" vs ",,C7293:D7293),Calendar!G:G,Calendar!K:K),"")</f>
        <v/>
      </c>
      <c r="AJ7293" s="61" t="str">
        <f>IF(AND(K7293&lt;&gt;"Match of the Day",K7293&lt;&gt;"Match of the Day 2",K7293&lt;&gt;"Match of the Day Repeat"),"",1+MAX($AJ$10:AJ7292))</f>
        <v/>
      </c>
    </row>
    <row r="7294" spans="34:36" x14ac:dyDescent="0.35">
      <c r="AH7294" s="16" t="str">
        <f>IF(AND(B7294="Premier League",E7294="Live"),_xlfn.XLOOKUP(_xlfn.TEXTJOIN(" vs ",,C7294:D7294),Calendar!G:G,Calendar!B:B),IF(AND(B7294="Premier League",E7294="Highlights"),_xlfn.XLOOKUP(H7294,Calendar!O:O,Calendar!N:N,,-1),""))</f>
        <v/>
      </c>
      <c r="AI7294" s="61" t="str">
        <f>IF(AND(AH7294&lt;&gt;"",E7294="Live"),_xlfn.XLOOKUP(_xlfn.TEXTJOIN(" vs ",,C7294:D7294),Calendar!G:G,Calendar!K:K),"")</f>
        <v/>
      </c>
      <c r="AJ7294" s="61" t="str">
        <f>IF(AND(K7294&lt;&gt;"Match of the Day",K7294&lt;&gt;"Match of the Day 2",K7294&lt;&gt;"Match of the Day Repeat"),"",1+MAX($AJ$10:AJ7293))</f>
        <v/>
      </c>
    </row>
    <row r="7295" spans="34:36" x14ac:dyDescent="0.35">
      <c r="AH7295" s="16" t="str">
        <f>IF(AND(B7295="Premier League",E7295="Live"),_xlfn.XLOOKUP(_xlfn.TEXTJOIN(" vs ",,C7295:D7295),Calendar!G:G,Calendar!B:B),IF(AND(B7295="Premier League",E7295="Highlights"),_xlfn.XLOOKUP(H7295,Calendar!O:O,Calendar!N:N,,-1),""))</f>
        <v/>
      </c>
      <c r="AI7295" s="61" t="str">
        <f>IF(AND(AH7295&lt;&gt;"",E7295="Live"),_xlfn.XLOOKUP(_xlfn.TEXTJOIN(" vs ",,C7295:D7295),Calendar!G:G,Calendar!K:K),"")</f>
        <v/>
      </c>
      <c r="AJ7295" s="61" t="str">
        <f>IF(AND(K7295&lt;&gt;"Match of the Day",K7295&lt;&gt;"Match of the Day 2",K7295&lt;&gt;"Match of the Day Repeat"),"",1+MAX($AJ$10:AJ7294))</f>
        <v/>
      </c>
    </row>
    <row r="7296" spans="34:36" x14ac:dyDescent="0.35">
      <c r="AH7296" s="16" t="str">
        <f>IF(AND(B7296="Premier League",E7296="Live"),_xlfn.XLOOKUP(_xlfn.TEXTJOIN(" vs ",,C7296:D7296),Calendar!G:G,Calendar!B:B),IF(AND(B7296="Premier League",E7296="Highlights"),_xlfn.XLOOKUP(H7296,Calendar!O:O,Calendar!N:N,,-1),""))</f>
        <v/>
      </c>
      <c r="AI7296" s="61" t="str">
        <f>IF(AND(AH7296&lt;&gt;"",E7296="Live"),_xlfn.XLOOKUP(_xlfn.TEXTJOIN(" vs ",,C7296:D7296),Calendar!G:G,Calendar!K:K),"")</f>
        <v/>
      </c>
      <c r="AJ7296" s="61" t="str">
        <f>IF(AND(K7296&lt;&gt;"Match of the Day",K7296&lt;&gt;"Match of the Day 2",K7296&lt;&gt;"Match of the Day Repeat"),"",1+MAX($AJ$10:AJ7295))</f>
        <v/>
      </c>
    </row>
    <row r="7297" spans="34:36" x14ac:dyDescent="0.35">
      <c r="AH7297" s="16" t="str">
        <f>IF(AND(B7297="Premier League",E7297="Live"),_xlfn.XLOOKUP(_xlfn.TEXTJOIN(" vs ",,C7297:D7297),Calendar!G:G,Calendar!B:B),IF(AND(B7297="Premier League",E7297="Highlights"),_xlfn.XLOOKUP(H7297,Calendar!O:O,Calendar!N:N,,-1),""))</f>
        <v/>
      </c>
      <c r="AI7297" s="61" t="str">
        <f>IF(AND(AH7297&lt;&gt;"",E7297="Live"),_xlfn.XLOOKUP(_xlfn.TEXTJOIN(" vs ",,C7297:D7297),Calendar!G:G,Calendar!K:K),"")</f>
        <v/>
      </c>
      <c r="AJ7297" s="61" t="str">
        <f>IF(AND(K7297&lt;&gt;"Match of the Day",K7297&lt;&gt;"Match of the Day 2",K7297&lt;&gt;"Match of the Day Repeat"),"",1+MAX($AJ$10:AJ7296))</f>
        <v/>
      </c>
    </row>
    <row r="7298" spans="34:36" x14ac:dyDescent="0.35">
      <c r="AH7298" s="16" t="str">
        <f>IF(AND(B7298="Premier League",E7298="Live"),_xlfn.XLOOKUP(_xlfn.TEXTJOIN(" vs ",,C7298:D7298),Calendar!G:G,Calendar!B:B),IF(AND(B7298="Premier League",E7298="Highlights"),_xlfn.XLOOKUP(H7298,Calendar!O:O,Calendar!N:N,,-1),""))</f>
        <v/>
      </c>
      <c r="AI7298" s="61" t="str">
        <f>IF(AND(AH7298&lt;&gt;"",E7298="Live"),_xlfn.XLOOKUP(_xlfn.TEXTJOIN(" vs ",,C7298:D7298),Calendar!G:G,Calendar!K:K),"")</f>
        <v/>
      </c>
      <c r="AJ7298" s="61" t="str">
        <f>IF(AND(K7298&lt;&gt;"Match of the Day",K7298&lt;&gt;"Match of the Day 2",K7298&lt;&gt;"Match of the Day Repeat"),"",1+MAX($AJ$10:AJ7297))</f>
        <v/>
      </c>
    </row>
    <row r="7299" spans="34:36" x14ac:dyDescent="0.35">
      <c r="AH7299" s="16" t="str">
        <f>IF(AND(B7299="Premier League",E7299="Live"),_xlfn.XLOOKUP(_xlfn.TEXTJOIN(" vs ",,C7299:D7299),Calendar!G:G,Calendar!B:B),IF(AND(B7299="Premier League",E7299="Highlights"),_xlfn.XLOOKUP(H7299,Calendar!O:O,Calendar!N:N,,-1),""))</f>
        <v/>
      </c>
      <c r="AI7299" s="61" t="str">
        <f>IF(AND(AH7299&lt;&gt;"",E7299="Live"),_xlfn.XLOOKUP(_xlfn.TEXTJOIN(" vs ",,C7299:D7299),Calendar!G:G,Calendar!K:K),"")</f>
        <v/>
      </c>
      <c r="AJ7299" s="61" t="str">
        <f>IF(AND(K7299&lt;&gt;"Match of the Day",K7299&lt;&gt;"Match of the Day 2",K7299&lt;&gt;"Match of the Day Repeat"),"",1+MAX($AJ$10:AJ7298))</f>
        <v/>
      </c>
    </row>
    <row r="7300" spans="34:36" x14ac:dyDescent="0.35">
      <c r="AH7300" s="16" t="str">
        <f>IF(AND(B7300="Premier League",E7300="Live"),_xlfn.XLOOKUP(_xlfn.TEXTJOIN(" vs ",,C7300:D7300),Calendar!G:G,Calendar!B:B),IF(AND(B7300="Premier League",E7300="Highlights"),_xlfn.XLOOKUP(H7300,Calendar!O:O,Calendar!N:N,,-1),""))</f>
        <v/>
      </c>
      <c r="AI7300" s="61" t="str">
        <f>IF(AND(AH7300&lt;&gt;"",E7300="Live"),_xlfn.XLOOKUP(_xlfn.TEXTJOIN(" vs ",,C7300:D7300),Calendar!G:G,Calendar!K:K),"")</f>
        <v/>
      </c>
      <c r="AJ7300" s="61" t="str">
        <f>IF(AND(K7300&lt;&gt;"Match of the Day",K7300&lt;&gt;"Match of the Day 2",K7300&lt;&gt;"Match of the Day Repeat"),"",1+MAX($AJ$10:AJ7299))</f>
        <v/>
      </c>
    </row>
    <row r="7301" spans="34:36" x14ac:dyDescent="0.35">
      <c r="AH7301" s="16" t="str">
        <f>IF(AND(B7301="Premier League",E7301="Live"),_xlfn.XLOOKUP(_xlfn.TEXTJOIN(" vs ",,C7301:D7301),Calendar!G:G,Calendar!B:B),IF(AND(B7301="Premier League",E7301="Highlights"),_xlfn.XLOOKUP(H7301,Calendar!O:O,Calendar!N:N,,-1),""))</f>
        <v/>
      </c>
      <c r="AI7301" s="61" t="str">
        <f>IF(AND(AH7301&lt;&gt;"",E7301="Live"),_xlfn.XLOOKUP(_xlfn.TEXTJOIN(" vs ",,C7301:D7301),Calendar!G:G,Calendar!K:K),"")</f>
        <v/>
      </c>
      <c r="AJ7301" s="61" t="str">
        <f>IF(AND(K7301&lt;&gt;"Match of the Day",K7301&lt;&gt;"Match of the Day 2",K7301&lt;&gt;"Match of the Day Repeat"),"",1+MAX($AJ$10:AJ7300))</f>
        <v/>
      </c>
    </row>
    <row r="7302" spans="34:36" x14ac:dyDescent="0.35">
      <c r="AH7302" s="16" t="str">
        <f>IF(AND(B7302="Premier League",E7302="Live"),_xlfn.XLOOKUP(_xlfn.TEXTJOIN(" vs ",,C7302:D7302),Calendar!G:G,Calendar!B:B),IF(AND(B7302="Premier League",E7302="Highlights"),_xlfn.XLOOKUP(H7302,Calendar!O:O,Calendar!N:N,,-1),""))</f>
        <v/>
      </c>
      <c r="AI7302" s="61" t="str">
        <f>IF(AND(AH7302&lt;&gt;"",E7302="Live"),_xlfn.XLOOKUP(_xlfn.TEXTJOIN(" vs ",,C7302:D7302),Calendar!G:G,Calendar!K:K),"")</f>
        <v/>
      </c>
      <c r="AJ7302" s="61" t="str">
        <f>IF(AND(K7302&lt;&gt;"Match of the Day",K7302&lt;&gt;"Match of the Day 2",K7302&lt;&gt;"Match of the Day Repeat"),"",1+MAX($AJ$10:AJ7301))</f>
        <v/>
      </c>
    </row>
    <row r="7303" spans="34:36" x14ac:dyDescent="0.35">
      <c r="AH7303" s="16" t="str">
        <f>IF(AND(B7303="Premier League",E7303="Live"),_xlfn.XLOOKUP(_xlfn.TEXTJOIN(" vs ",,C7303:D7303),Calendar!G:G,Calendar!B:B),IF(AND(B7303="Premier League",E7303="Highlights"),_xlfn.XLOOKUP(H7303,Calendar!O:O,Calendar!N:N,,-1),""))</f>
        <v/>
      </c>
      <c r="AI7303" s="61" t="str">
        <f>IF(AND(AH7303&lt;&gt;"",E7303="Live"),_xlfn.XLOOKUP(_xlfn.TEXTJOIN(" vs ",,C7303:D7303),Calendar!G:G,Calendar!K:K),"")</f>
        <v/>
      </c>
      <c r="AJ7303" s="61" t="str">
        <f>IF(AND(K7303&lt;&gt;"Match of the Day",K7303&lt;&gt;"Match of the Day 2",K7303&lt;&gt;"Match of the Day Repeat"),"",1+MAX($AJ$10:AJ7302))</f>
        <v/>
      </c>
    </row>
    <row r="7304" spans="34:36" x14ac:dyDescent="0.35">
      <c r="AH7304" s="16" t="str">
        <f>IF(AND(B7304="Premier League",E7304="Live"),_xlfn.XLOOKUP(_xlfn.TEXTJOIN(" vs ",,C7304:D7304),Calendar!G:G,Calendar!B:B),IF(AND(B7304="Premier League",E7304="Highlights"),_xlfn.XLOOKUP(H7304,Calendar!O:O,Calendar!N:N,,-1),""))</f>
        <v/>
      </c>
      <c r="AI7304" s="61" t="str">
        <f>IF(AND(AH7304&lt;&gt;"",E7304="Live"),_xlfn.XLOOKUP(_xlfn.TEXTJOIN(" vs ",,C7304:D7304),Calendar!G:G,Calendar!K:K),"")</f>
        <v/>
      </c>
      <c r="AJ7304" s="61" t="str">
        <f>IF(AND(K7304&lt;&gt;"Match of the Day",K7304&lt;&gt;"Match of the Day 2",K7304&lt;&gt;"Match of the Day Repeat"),"",1+MAX($AJ$10:AJ7303))</f>
        <v/>
      </c>
    </row>
    <row r="7305" spans="34:36" x14ac:dyDescent="0.35">
      <c r="AH7305" s="16" t="str">
        <f>IF(AND(B7305="Premier League",E7305="Live"),_xlfn.XLOOKUP(_xlfn.TEXTJOIN(" vs ",,C7305:D7305),Calendar!G:G,Calendar!B:B),IF(AND(B7305="Premier League",E7305="Highlights"),_xlfn.XLOOKUP(H7305,Calendar!O:O,Calendar!N:N,,-1),""))</f>
        <v/>
      </c>
      <c r="AI7305" s="61" t="str">
        <f>IF(AND(AH7305&lt;&gt;"",E7305="Live"),_xlfn.XLOOKUP(_xlfn.TEXTJOIN(" vs ",,C7305:D7305),Calendar!G:G,Calendar!K:K),"")</f>
        <v/>
      </c>
      <c r="AJ7305" s="61" t="str">
        <f>IF(AND(K7305&lt;&gt;"Match of the Day",K7305&lt;&gt;"Match of the Day 2",K7305&lt;&gt;"Match of the Day Repeat"),"",1+MAX($AJ$10:AJ7304))</f>
        <v/>
      </c>
    </row>
    <row r="7306" spans="34:36" x14ac:dyDescent="0.35">
      <c r="AH7306" s="16" t="str">
        <f>IF(AND(B7306="Premier League",E7306="Live"),_xlfn.XLOOKUP(_xlfn.TEXTJOIN(" vs ",,C7306:D7306),Calendar!G:G,Calendar!B:B),IF(AND(B7306="Premier League",E7306="Highlights"),_xlfn.XLOOKUP(H7306,Calendar!O:O,Calendar!N:N,,-1),""))</f>
        <v/>
      </c>
      <c r="AI7306" s="61" t="str">
        <f>IF(AND(AH7306&lt;&gt;"",E7306="Live"),_xlfn.XLOOKUP(_xlfn.TEXTJOIN(" vs ",,C7306:D7306),Calendar!G:G,Calendar!K:K),"")</f>
        <v/>
      </c>
      <c r="AJ7306" s="61" t="str">
        <f>IF(AND(K7306&lt;&gt;"Match of the Day",K7306&lt;&gt;"Match of the Day 2",K7306&lt;&gt;"Match of the Day Repeat"),"",1+MAX($AJ$10:AJ7305))</f>
        <v/>
      </c>
    </row>
    <row r="7307" spans="34:36" x14ac:dyDescent="0.35">
      <c r="AH7307" s="16" t="str">
        <f>IF(AND(B7307="Premier League",E7307="Live"),_xlfn.XLOOKUP(_xlfn.TEXTJOIN(" vs ",,C7307:D7307),Calendar!G:G,Calendar!B:B),IF(AND(B7307="Premier League",E7307="Highlights"),_xlfn.XLOOKUP(H7307,Calendar!O:O,Calendar!N:N,,-1),""))</f>
        <v/>
      </c>
      <c r="AI7307" s="61" t="str">
        <f>IF(AND(AH7307&lt;&gt;"",E7307="Live"),_xlfn.XLOOKUP(_xlfn.TEXTJOIN(" vs ",,C7307:D7307),Calendar!G:G,Calendar!K:K),"")</f>
        <v/>
      </c>
      <c r="AJ7307" s="61" t="str">
        <f>IF(AND(K7307&lt;&gt;"Match of the Day",K7307&lt;&gt;"Match of the Day 2",K7307&lt;&gt;"Match of the Day Repeat"),"",1+MAX($AJ$10:AJ7306))</f>
        <v/>
      </c>
    </row>
    <row r="7308" spans="34:36" x14ac:dyDescent="0.35">
      <c r="AH7308" s="16" t="str">
        <f>IF(AND(B7308="Premier League",E7308="Live"),_xlfn.XLOOKUP(_xlfn.TEXTJOIN(" vs ",,C7308:D7308),Calendar!G:G,Calendar!B:B),IF(AND(B7308="Premier League",E7308="Highlights"),_xlfn.XLOOKUP(H7308,Calendar!O:O,Calendar!N:N,,-1),""))</f>
        <v/>
      </c>
      <c r="AI7308" s="61" t="str">
        <f>IF(AND(AH7308&lt;&gt;"",E7308="Live"),_xlfn.XLOOKUP(_xlfn.TEXTJOIN(" vs ",,C7308:D7308),Calendar!G:G,Calendar!K:K),"")</f>
        <v/>
      </c>
      <c r="AJ7308" s="61" t="str">
        <f>IF(AND(K7308&lt;&gt;"Match of the Day",K7308&lt;&gt;"Match of the Day 2",K7308&lt;&gt;"Match of the Day Repeat"),"",1+MAX($AJ$10:AJ7307))</f>
        <v/>
      </c>
    </row>
    <row r="7309" spans="34:36" x14ac:dyDescent="0.35">
      <c r="AH7309" s="16" t="str">
        <f>IF(AND(B7309="Premier League",E7309="Live"),_xlfn.XLOOKUP(_xlfn.TEXTJOIN(" vs ",,C7309:D7309),Calendar!G:G,Calendar!B:B),IF(AND(B7309="Premier League",E7309="Highlights"),_xlfn.XLOOKUP(H7309,Calendar!O:O,Calendar!N:N,,-1),""))</f>
        <v/>
      </c>
      <c r="AI7309" s="61" t="str">
        <f>IF(AND(AH7309&lt;&gt;"",E7309="Live"),_xlfn.XLOOKUP(_xlfn.TEXTJOIN(" vs ",,C7309:D7309),Calendar!G:G,Calendar!K:K),"")</f>
        <v/>
      </c>
      <c r="AJ7309" s="61" t="str">
        <f>IF(AND(K7309&lt;&gt;"Match of the Day",K7309&lt;&gt;"Match of the Day 2",K7309&lt;&gt;"Match of the Day Repeat"),"",1+MAX($AJ$10:AJ7308))</f>
        <v/>
      </c>
    </row>
    <row r="7310" spans="34:36" x14ac:dyDescent="0.35">
      <c r="AH7310" s="16" t="str">
        <f>IF(AND(B7310="Premier League",E7310="Live"),_xlfn.XLOOKUP(_xlfn.TEXTJOIN(" vs ",,C7310:D7310),Calendar!G:G,Calendar!B:B),IF(AND(B7310="Premier League",E7310="Highlights"),_xlfn.XLOOKUP(H7310,Calendar!O:O,Calendar!N:N,,-1),""))</f>
        <v/>
      </c>
      <c r="AI7310" s="61" t="str">
        <f>IF(AND(AH7310&lt;&gt;"",E7310="Live"),_xlfn.XLOOKUP(_xlfn.TEXTJOIN(" vs ",,C7310:D7310),Calendar!G:G,Calendar!K:K),"")</f>
        <v/>
      </c>
      <c r="AJ7310" s="61" t="str">
        <f>IF(AND(K7310&lt;&gt;"Match of the Day",K7310&lt;&gt;"Match of the Day 2",K7310&lt;&gt;"Match of the Day Repeat"),"",1+MAX($AJ$10:AJ7309))</f>
        <v/>
      </c>
    </row>
    <row r="7311" spans="34:36" x14ac:dyDescent="0.35">
      <c r="AH7311" s="16" t="str">
        <f>IF(AND(B7311="Premier League",E7311="Live"),_xlfn.XLOOKUP(_xlfn.TEXTJOIN(" vs ",,C7311:D7311),Calendar!G:G,Calendar!B:B),IF(AND(B7311="Premier League",E7311="Highlights"),_xlfn.XLOOKUP(H7311,Calendar!O:O,Calendar!N:N,,-1),""))</f>
        <v/>
      </c>
      <c r="AI7311" s="61" t="str">
        <f>IF(AND(AH7311&lt;&gt;"",E7311="Live"),_xlfn.XLOOKUP(_xlfn.TEXTJOIN(" vs ",,C7311:D7311),Calendar!G:G,Calendar!K:K),"")</f>
        <v/>
      </c>
      <c r="AJ7311" s="61" t="str">
        <f>IF(AND(K7311&lt;&gt;"Match of the Day",K7311&lt;&gt;"Match of the Day 2",K7311&lt;&gt;"Match of the Day Repeat"),"",1+MAX($AJ$10:AJ7310))</f>
        <v/>
      </c>
    </row>
    <row r="7312" spans="34:36" x14ac:dyDescent="0.35">
      <c r="AH7312" s="16" t="str">
        <f>IF(AND(B7312="Premier League",E7312="Live"),_xlfn.XLOOKUP(_xlfn.TEXTJOIN(" vs ",,C7312:D7312),Calendar!G:G,Calendar!B:B),IF(AND(B7312="Premier League",E7312="Highlights"),_xlfn.XLOOKUP(H7312,Calendar!O:O,Calendar!N:N,,-1),""))</f>
        <v/>
      </c>
      <c r="AI7312" s="61" t="str">
        <f>IF(AND(AH7312&lt;&gt;"",E7312="Live"),_xlfn.XLOOKUP(_xlfn.TEXTJOIN(" vs ",,C7312:D7312),Calendar!G:G,Calendar!K:K),"")</f>
        <v/>
      </c>
      <c r="AJ7312" s="61" t="str">
        <f>IF(AND(K7312&lt;&gt;"Match of the Day",K7312&lt;&gt;"Match of the Day 2",K7312&lt;&gt;"Match of the Day Repeat"),"",1+MAX($AJ$10:AJ7311))</f>
        <v/>
      </c>
    </row>
    <row r="7313" spans="34:36" x14ac:dyDescent="0.35">
      <c r="AH7313" s="16" t="str">
        <f>IF(AND(B7313="Premier League",E7313="Live"),_xlfn.XLOOKUP(_xlfn.TEXTJOIN(" vs ",,C7313:D7313),Calendar!G:G,Calendar!B:B),IF(AND(B7313="Premier League",E7313="Highlights"),_xlfn.XLOOKUP(H7313,Calendar!O:O,Calendar!N:N,,-1),""))</f>
        <v/>
      </c>
      <c r="AI7313" s="61" t="str">
        <f>IF(AND(AH7313&lt;&gt;"",E7313="Live"),_xlfn.XLOOKUP(_xlfn.TEXTJOIN(" vs ",,C7313:D7313),Calendar!G:G,Calendar!K:K),"")</f>
        <v/>
      </c>
      <c r="AJ7313" s="61" t="str">
        <f>IF(AND(K7313&lt;&gt;"Match of the Day",K7313&lt;&gt;"Match of the Day 2",K7313&lt;&gt;"Match of the Day Repeat"),"",1+MAX($AJ$10:AJ7312))</f>
        <v/>
      </c>
    </row>
    <row r="7314" spans="34:36" x14ac:dyDescent="0.35">
      <c r="AH7314" s="16" t="str">
        <f>IF(AND(B7314="Premier League",E7314="Live"),_xlfn.XLOOKUP(_xlfn.TEXTJOIN(" vs ",,C7314:D7314),Calendar!G:G,Calendar!B:B),IF(AND(B7314="Premier League",E7314="Highlights"),_xlfn.XLOOKUP(H7314,Calendar!O:O,Calendar!N:N,,-1),""))</f>
        <v/>
      </c>
      <c r="AI7314" s="61" t="str">
        <f>IF(AND(AH7314&lt;&gt;"",E7314="Live"),_xlfn.XLOOKUP(_xlfn.TEXTJOIN(" vs ",,C7314:D7314),Calendar!G:G,Calendar!K:K),"")</f>
        <v/>
      </c>
      <c r="AJ7314" s="61" t="str">
        <f>IF(AND(K7314&lt;&gt;"Match of the Day",K7314&lt;&gt;"Match of the Day 2",K7314&lt;&gt;"Match of the Day Repeat"),"",1+MAX($AJ$10:AJ7313))</f>
        <v/>
      </c>
    </row>
    <row r="7315" spans="34:36" x14ac:dyDescent="0.35">
      <c r="AH7315" s="16" t="str">
        <f>IF(AND(B7315="Premier League",E7315="Live"),_xlfn.XLOOKUP(_xlfn.TEXTJOIN(" vs ",,C7315:D7315),Calendar!G:G,Calendar!B:B),IF(AND(B7315="Premier League",E7315="Highlights"),_xlfn.XLOOKUP(H7315,Calendar!O:O,Calendar!N:N,,-1),""))</f>
        <v/>
      </c>
      <c r="AI7315" s="61" t="str">
        <f>IF(AND(AH7315&lt;&gt;"",E7315="Live"),_xlfn.XLOOKUP(_xlfn.TEXTJOIN(" vs ",,C7315:D7315),Calendar!G:G,Calendar!K:K),"")</f>
        <v/>
      </c>
      <c r="AJ7315" s="61" t="str">
        <f>IF(AND(K7315&lt;&gt;"Match of the Day",K7315&lt;&gt;"Match of the Day 2",K7315&lt;&gt;"Match of the Day Repeat"),"",1+MAX($AJ$10:AJ7314))</f>
        <v/>
      </c>
    </row>
    <row r="7316" spans="34:36" x14ac:dyDescent="0.35">
      <c r="AH7316" s="16" t="str">
        <f>IF(AND(B7316="Premier League",E7316="Live"),_xlfn.XLOOKUP(_xlfn.TEXTJOIN(" vs ",,C7316:D7316),Calendar!G:G,Calendar!B:B),IF(AND(B7316="Premier League",E7316="Highlights"),_xlfn.XLOOKUP(H7316,Calendar!O:O,Calendar!N:N,,-1),""))</f>
        <v/>
      </c>
      <c r="AI7316" s="61" t="str">
        <f>IF(AND(AH7316&lt;&gt;"",E7316="Live"),_xlfn.XLOOKUP(_xlfn.TEXTJOIN(" vs ",,C7316:D7316),Calendar!G:G,Calendar!K:K),"")</f>
        <v/>
      </c>
      <c r="AJ7316" s="61" t="str">
        <f>IF(AND(K7316&lt;&gt;"Match of the Day",K7316&lt;&gt;"Match of the Day 2",K7316&lt;&gt;"Match of the Day Repeat"),"",1+MAX($AJ$10:AJ7315))</f>
        <v/>
      </c>
    </row>
    <row r="7317" spans="34:36" x14ac:dyDescent="0.35">
      <c r="AH7317" s="16" t="str">
        <f>IF(AND(B7317="Premier League",E7317="Live"),_xlfn.XLOOKUP(_xlfn.TEXTJOIN(" vs ",,C7317:D7317),Calendar!G:G,Calendar!B:B),IF(AND(B7317="Premier League",E7317="Highlights"),_xlfn.XLOOKUP(H7317,Calendar!O:O,Calendar!N:N,,-1),""))</f>
        <v/>
      </c>
      <c r="AI7317" s="61" t="str">
        <f>IF(AND(AH7317&lt;&gt;"",E7317="Live"),_xlfn.XLOOKUP(_xlfn.TEXTJOIN(" vs ",,C7317:D7317),Calendar!G:G,Calendar!K:K),"")</f>
        <v/>
      </c>
      <c r="AJ7317" s="61" t="str">
        <f>IF(AND(K7317&lt;&gt;"Match of the Day",K7317&lt;&gt;"Match of the Day 2",K7317&lt;&gt;"Match of the Day Repeat"),"",1+MAX($AJ$10:AJ7316))</f>
        <v/>
      </c>
    </row>
    <row r="7318" spans="34:36" x14ac:dyDescent="0.35">
      <c r="AH7318" s="16" t="str">
        <f>IF(AND(B7318="Premier League",E7318="Live"),_xlfn.XLOOKUP(_xlfn.TEXTJOIN(" vs ",,C7318:D7318),Calendar!G:G,Calendar!B:B),IF(AND(B7318="Premier League",E7318="Highlights"),_xlfn.XLOOKUP(H7318,Calendar!O:O,Calendar!N:N,,-1),""))</f>
        <v/>
      </c>
      <c r="AI7318" s="61" t="str">
        <f>IF(AND(AH7318&lt;&gt;"",E7318="Live"),_xlfn.XLOOKUP(_xlfn.TEXTJOIN(" vs ",,C7318:D7318),Calendar!G:G,Calendar!K:K),"")</f>
        <v/>
      </c>
      <c r="AJ7318" s="61" t="str">
        <f>IF(AND(K7318&lt;&gt;"Match of the Day",K7318&lt;&gt;"Match of the Day 2",K7318&lt;&gt;"Match of the Day Repeat"),"",1+MAX($AJ$10:AJ7317))</f>
        <v/>
      </c>
    </row>
    <row r="7319" spans="34:36" x14ac:dyDescent="0.35">
      <c r="AH7319" s="16" t="str">
        <f>IF(AND(B7319="Premier League",E7319="Live"),_xlfn.XLOOKUP(_xlfn.TEXTJOIN(" vs ",,C7319:D7319),Calendar!G:G,Calendar!B:B),IF(AND(B7319="Premier League",E7319="Highlights"),_xlfn.XLOOKUP(H7319,Calendar!O:O,Calendar!N:N,,-1),""))</f>
        <v/>
      </c>
      <c r="AI7319" s="61" t="str">
        <f>IF(AND(AH7319&lt;&gt;"",E7319="Live"),_xlfn.XLOOKUP(_xlfn.TEXTJOIN(" vs ",,C7319:D7319),Calendar!G:G,Calendar!K:K),"")</f>
        <v/>
      </c>
      <c r="AJ7319" s="61" t="str">
        <f>IF(AND(K7319&lt;&gt;"Match of the Day",K7319&lt;&gt;"Match of the Day 2",K7319&lt;&gt;"Match of the Day Repeat"),"",1+MAX($AJ$10:AJ7318))</f>
        <v/>
      </c>
    </row>
    <row r="7320" spans="34:36" x14ac:dyDescent="0.35">
      <c r="AH7320" s="16" t="str">
        <f>IF(AND(B7320="Premier League",E7320="Live"),_xlfn.XLOOKUP(_xlfn.TEXTJOIN(" vs ",,C7320:D7320),Calendar!G:G,Calendar!B:B),IF(AND(B7320="Premier League",E7320="Highlights"),_xlfn.XLOOKUP(H7320,Calendar!O:O,Calendar!N:N,,-1),""))</f>
        <v/>
      </c>
      <c r="AI7320" s="61" t="str">
        <f>IF(AND(AH7320&lt;&gt;"",E7320="Live"),_xlfn.XLOOKUP(_xlfn.TEXTJOIN(" vs ",,C7320:D7320),Calendar!G:G,Calendar!K:K),"")</f>
        <v/>
      </c>
      <c r="AJ7320" s="61" t="str">
        <f>IF(AND(K7320&lt;&gt;"Match of the Day",K7320&lt;&gt;"Match of the Day 2",K7320&lt;&gt;"Match of the Day Repeat"),"",1+MAX($AJ$10:AJ7319))</f>
        <v/>
      </c>
    </row>
    <row r="7321" spans="34:36" x14ac:dyDescent="0.35">
      <c r="AH7321" s="16" t="str">
        <f>IF(AND(B7321="Premier League",E7321="Live"),_xlfn.XLOOKUP(_xlfn.TEXTJOIN(" vs ",,C7321:D7321),Calendar!G:G,Calendar!B:B),IF(AND(B7321="Premier League",E7321="Highlights"),_xlfn.XLOOKUP(H7321,Calendar!O:O,Calendar!N:N,,-1),""))</f>
        <v/>
      </c>
      <c r="AI7321" s="61" t="str">
        <f>IF(AND(AH7321&lt;&gt;"",E7321="Live"),_xlfn.XLOOKUP(_xlfn.TEXTJOIN(" vs ",,C7321:D7321),Calendar!G:G,Calendar!K:K),"")</f>
        <v/>
      </c>
      <c r="AJ7321" s="61" t="str">
        <f>IF(AND(K7321&lt;&gt;"Match of the Day",K7321&lt;&gt;"Match of the Day 2",K7321&lt;&gt;"Match of the Day Repeat"),"",1+MAX($AJ$10:AJ7320))</f>
        <v/>
      </c>
    </row>
    <row r="7322" spans="34:36" x14ac:dyDescent="0.35">
      <c r="AH7322" s="16" t="str">
        <f>IF(AND(B7322="Premier League",E7322="Live"),_xlfn.XLOOKUP(_xlfn.TEXTJOIN(" vs ",,C7322:D7322),Calendar!G:G,Calendar!B:B),IF(AND(B7322="Premier League",E7322="Highlights"),_xlfn.XLOOKUP(H7322,Calendar!O:O,Calendar!N:N,,-1),""))</f>
        <v/>
      </c>
      <c r="AI7322" s="61" t="str">
        <f>IF(AND(AH7322&lt;&gt;"",E7322="Live"),_xlfn.XLOOKUP(_xlfn.TEXTJOIN(" vs ",,C7322:D7322),Calendar!G:G,Calendar!K:K),"")</f>
        <v/>
      </c>
      <c r="AJ7322" s="61" t="str">
        <f>IF(AND(K7322&lt;&gt;"Match of the Day",K7322&lt;&gt;"Match of the Day 2",K7322&lt;&gt;"Match of the Day Repeat"),"",1+MAX($AJ$10:AJ7321))</f>
        <v/>
      </c>
    </row>
    <row r="7323" spans="34:36" x14ac:dyDescent="0.35">
      <c r="AH7323" s="16" t="str">
        <f>IF(AND(B7323="Premier League",E7323="Live"),_xlfn.XLOOKUP(_xlfn.TEXTJOIN(" vs ",,C7323:D7323),Calendar!G:G,Calendar!B:B),IF(AND(B7323="Premier League",E7323="Highlights"),_xlfn.XLOOKUP(H7323,Calendar!O:O,Calendar!N:N,,-1),""))</f>
        <v/>
      </c>
      <c r="AI7323" s="61" t="str">
        <f>IF(AND(AH7323&lt;&gt;"",E7323="Live"),_xlfn.XLOOKUP(_xlfn.TEXTJOIN(" vs ",,C7323:D7323),Calendar!G:G,Calendar!K:K),"")</f>
        <v/>
      </c>
      <c r="AJ7323" s="61" t="str">
        <f>IF(AND(K7323&lt;&gt;"Match of the Day",K7323&lt;&gt;"Match of the Day 2",K7323&lt;&gt;"Match of the Day Repeat"),"",1+MAX($AJ$10:AJ7322))</f>
        <v/>
      </c>
    </row>
    <row r="7324" spans="34:36" x14ac:dyDescent="0.35">
      <c r="AH7324" s="16" t="str">
        <f>IF(AND(B7324="Premier League",E7324="Live"),_xlfn.XLOOKUP(_xlfn.TEXTJOIN(" vs ",,C7324:D7324),Calendar!G:G,Calendar!B:B),IF(AND(B7324="Premier League",E7324="Highlights"),_xlfn.XLOOKUP(H7324,Calendar!O:O,Calendar!N:N,,-1),""))</f>
        <v/>
      </c>
      <c r="AI7324" s="61" t="str">
        <f>IF(AND(AH7324&lt;&gt;"",E7324="Live"),_xlfn.XLOOKUP(_xlfn.TEXTJOIN(" vs ",,C7324:D7324),Calendar!G:G,Calendar!K:K),"")</f>
        <v/>
      </c>
      <c r="AJ7324" s="61" t="str">
        <f>IF(AND(K7324&lt;&gt;"Match of the Day",K7324&lt;&gt;"Match of the Day 2",K7324&lt;&gt;"Match of the Day Repeat"),"",1+MAX($AJ$10:AJ7323))</f>
        <v/>
      </c>
    </row>
    <row r="7325" spans="34:36" x14ac:dyDescent="0.35">
      <c r="AH7325" s="16" t="str">
        <f>IF(AND(B7325="Premier League",E7325="Live"),_xlfn.XLOOKUP(_xlfn.TEXTJOIN(" vs ",,C7325:D7325),Calendar!G:G,Calendar!B:B),IF(AND(B7325="Premier League",E7325="Highlights"),_xlfn.XLOOKUP(H7325,Calendar!O:O,Calendar!N:N,,-1),""))</f>
        <v/>
      </c>
      <c r="AI7325" s="61" t="str">
        <f>IF(AND(AH7325&lt;&gt;"",E7325="Live"),_xlfn.XLOOKUP(_xlfn.TEXTJOIN(" vs ",,C7325:D7325),Calendar!G:G,Calendar!K:K),"")</f>
        <v/>
      </c>
      <c r="AJ7325" s="61" t="str">
        <f>IF(AND(K7325&lt;&gt;"Match of the Day",K7325&lt;&gt;"Match of the Day 2",K7325&lt;&gt;"Match of the Day Repeat"),"",1+MAX($AJ$10:AJ7324))</f>
        <v/>
      </c>
    </row>
    <row r="7326" spans="34:36" x14ac:dyDescent="0.35">
      <c r="AH7326" s="16" t="str">
        <f>IF(AND(B7326="Premier League",E7326="Live"),_xlfn.XLOOKUP(_xlfn.TEXTJOIN(" vs ",,C7326:D7326),Calendar!G:G,Calendar!B:B),IF(AND(B7326="Premier League",E7326="Highlights"),_xlfn.XLOOKUP(H7326,Calendar!O:O,Calendar!N:N,,-1),""))</f>
        <v/>
      </c>
      <c r="AI7326" s="61" t="str">
        <f>IF(AND(AH7326&lt;&gt;"",E7326="Live"),_xlfn.XLOOKUP(_xlfn.TEXTJOIN(" vs ",,C7326:D7326),Calendar!G:G,Calendar!K:K),"")</f>
        <v/>
      </c>
      <c r="AJ7326" s="61" t="str">
        <f>IF(AND(K7326&lt;&gt;"Match of the Day",K7326&lt;&gt;"Match of the Day 2",K7326&lt;&gt;"Match of the Day Repeat"),"",1+MAX($AJ$10:AJ7325))</f>
        <v/>
      </c>
    </row>
    <row r="7327" spans="34:36" x14ac:dyDescent="0.35">
      <c r="AH7327" s="16" t="str">
        <f>IF(AND(B7327="Premier League",E7327="Live"),_xlfn.XLOOKUP(_xlfn.TEXTJOIN(" vs ",,C7327:D7327),Calendar!G:G,Calendar!B:B),IF(AND(B7327="Premier League",E7327="Highlights"),_xlfn.XLOOKUP(H7327,Calendar!O:O,Calendar!N:N,,-1),""))</f>
        <v/>
      </c>
      <c r="AI7327" s="61" t="str">
        <f>IF(AND(AH7327&lt;&gt;"",E7327="Live"),_xlfn.XLOOKUP(_xlfn.TEXTJOIN(" vs ",,C7327:D7327),Calendar!G:G,Calendar!K:K),"")</f>
        <v/>
      </c>
      <c r="AJ7327" s="61" t="str">
        <f>IF(AND(K7327&lt;&gt;"Match of the Day",K7327&lt;&gt;"Match of the Day 2",K7327&lt;&gt;"Match of the Day Repeat"),"",1+MAX($AJ$10:AJ7326))</f>
        <v/>
      </c>
    </row>
    <row r="7328" spans="34:36" x14ac:dyDescent="0.35">
      <c r="AH7328" s="16" t="str">
        <f>IF(AND(B7328="Premier League",E7328="Live"),_xlfn.XLOOKUP(_xlfn.TEXTJOIN(" vs ",,C7328:D7328),Calendar!G:G,Calendar!B:B),IF(AND(B7328="Premier League",E7328="Highlights"),_xlfn.XLOOKUP(H7328,Calendar!O:O,Calendar!N:N,,-1),""))</f>
        <v/>
      </c>
      <c r="AI7328" s="61" t="str">
        <f>IF(AND(AH7328&lt;&gt;"",E7328="Live"),_xlfn.XLOOKUP(_xlfn.TEXTJOIN(" vs ",,C7328:D7328),Calendar!G:G,Calendar!K:K),"")</f>
        <v/>
      </c>
      <c r="AJ7328" s="61" t="str">
        <f>IF(AND(K7328&lt;&gt;"Match of the Day",K7328&lt;&gt;"Match of the Day 2",K7328&lt;&gt;"Match of the Day Repeat"),"",1+MAX($AJ$10:AJ7327))</f>
        <v/>
      </c>
    </row>
    <row r="7329" spans="34:36" x14ac:dyDescent="0.35">
      <c r="AH7329" s="16" t="str">
        <f>IF(AND(B7329="Premier League",E7329="Live"),_xlfn.XLOOKUP(_xlfn.TEXTJOIN(" vs ",,C7329:D7329),Calendar!G:G,Calendar!B:B),IF(AND(B7329="Premier League",E7329="Highlights"),_xlfn.XLOOKUP(H7329,Calendar!O:O,Calendar!N:N,,-1),""))</f>
        <v/>
      </c>
      <c r="AI7329" s="61" t="str">
        <f>IF(AND(AH7329&lt;&gt;"",E7329="Live"),_xlfn.XLOOKUP(_xlfn.TEXTJOIN(" vs ",,C7329:D7329),Calendar!G:G,Calendar!K:K),"")</f>
        <v/>
      </c>
      <c r="AJ7329" s="61" t="str">
        <f>IF(AND(K7329&lt;&gt;"Match of the Day",K7329&lt;&gt;"Match of the Day 2",K7329&lt;&gt;"Match of the Day Repeat"),"",1+MAX($AJ$10:AJ7328))</f>
        <v/>
      </c>
    </row>
    <row r="7330" spans="34:36" x14ac:dyDescent="0.35">
      <c r="AH7330" s="16" t="str">
        <f>IF(AND(B7330="Premier League",E7330="Live"),_xlfn.XLOOKUP(_xlfn.TEXTJOIN(" vs ",,C7330:D7330),Calendar!G:G,Calendar!B:B),IF(AND(B7330="Premier League",E7330="Highlights"),_xlfn.XLOOKUP(H7330,Calendar!O:O,Calendar!N:N,,-1),""))</f>
        <v/>
      </c>
      <c r="AI7330" s="61" t="str">
        <f>IF(AND(AH7330&lt;&gt;"",E7330="Live"),_xlfn.XLOOKUP(_xlfn.TEXTJOIN(" vs ",,C7330:D7330),Calendar!G:G,Calendar!K:K),"")</f>
        <v/>
      </c>
      <c r="AJ7330" s="61" t="str">
        <f>IF(AND(K7330&lt;&gt;"Match of the Day",K7330&lt;&gt;"Match of the Day 2",K7330&lt;&gt;"Match of the Day Repeat"),"",1+MAX($AJ$10:AJ7329))</f>
        <v/>
      </c>
    </row>
    <row r="7331" spans="34:36" x14ac:dyDescent="0.35">
      <c r="AH7331" s="16" t="str">
        <f>IF(AND(B7331="Premier League",E7331="Live"),_xlfn.XLOOKUP(_xlfn.TEXTJOIN(" vs ",,C7331:D7331),Calendar!G:G,Calendar!B:B),IF(AND(B7331="Premier League",E7331="Highlights"),_xlfn.XLOOKUP(H7331,Calendar!O:O,Calendar!N:N,,-1),""))</f>
        <v/>
      </c>
      <c r="AI7331" s="61" t="str">
        <f>IF(AND(AH7331&lt;&gt;"",E7331="Live"),_xlfn.XLOOKUP(_xlfn.TEXTJOIN(" vs ",,C7331:D7331),Calendar!G:G,Calendar!K:K),"")</f>
        <v/>
      </c>
      <c r="AJ7331" s="61" t="str">
        <f>IF(AND(K7331&lt;&gt;"Match of the Day",K7331&lt;&gt;"Match of the Day 2",K7331&lt;&gt;"Match of the Day Repeat"),"",1+MAX($AJ$10:AJ7330))</f>
        <v/>
      </c>
    </row>
    <row r="7332" spans="34:36" x14ac:dyDescent="0.35">
      <c r="AH7332" s="16" t="str">
        <f>IF(AND(B7332="Premier League",E7332="Live"),_xlfn.XLOOKUP(_xlfn.TEXTJOIN(" vs ",,C7332:D7332),Calendar!G:G,Calendar!B:B),IF(AND(B7332="Premier League",E7332="Highlights"),_xlfn.XLOOKUP(H7332,Calendar!O:O,Calendar!N:N,,-1),""))</f>
        <v/>
      </c>
      <c r="AI7332" s="61" t="str">
        <f>IF(AND(AH7332&lt;&gt;"",E7332="Live"),_xlfn.XLOOKUP(_xlfn.TEXTJOIN(" vs ",,C7332:D7332),Calendar!G:G,Calendar!K:K),"")</f>
        <v/>
      </c>
      <c r="AJ7332" s="61" t="str">
        <f>IF(AND(K7332&lt;&gt;"Match of the Day",K7332&lt;&gt;"Match of the Day 2",K7332&lt;&gt;"Match of the Day Repeat"),"",1+MAX($AJ$10:AJ7331))</f>
        <v/>
      </c>
    </row>
    <row r="7333" spans="34:36" x14ac:dyDescent="0.35">
      <c r="AH7333" s="16" t="str">
        <f>IF(AND(B7333="Premier League",E7333="Live"),_xlfn.XLOOKUP(_xlfn.TEXTJOIN(" vs ",,C7333:D7333),Calendar!G:G,Calendar!B:B),IF(AND(B7333="Premier League",E7333="Highlights"),_xlfn.XLOOKUP(H7333,Calendar!O:O,Calendar!N:N,,-1),""))</f>
        <v/>
      </c>
      <c r="AI7333" s="61" t="str">
        <f>IF(AND(AH7333&lt;&gt;"",E7333="Live"),_xlfn.XLOOKUP(_xlfn.TEXTJOIN(" vs ",,C7333:D7333),Calendar!G:G,Calendar!K:K),"")</f>
        <v/>
      </c>
      <c r="AJ7333" s="61" t="str">
        <f>IF(AND(K7333&lt;&gt;"Match of the Day",K7333&lt;&gt;"Match of the Day 2",K7333&lt;&gt;"Match of the Day Repeat"),"",1+MAX($AJ$10:AJ7332))</f>
        <v/>
      </c>
    </row>
    <row r="7334" spans="34:36" x14ac:dyDescent="0.35">
      <c r="AH7334" s="16" t="str">
        <f>IF(AND(B7334="Premier League",E7334="Live"),_xlfn.XLOOKUP(_xlfn.TEXTJOIN(" vs ",,C7334:D7334),Calendar!G:G,Calendar!B:B),IF(AND(B7334="Premier League",E7334="Highlights"),_xlfn.XLOOKUP(H7334,Calendar!O:O,Calendar!N:N,,-1),""))</f>
        <v/>
      </c>
      <c r="AI7334" s="61" t="str">
        <f>IF(AND(AH7334&lt;&gt;"",E7334="Live"),_xlfn.XLOOKUP(_xlfn.TEXTJOIN(" vs ",,C7334:D7334),Calendar!G:G,Calendar!K:K),"")</f>
        <v/>
      </c>
      <c r="AJ7334" s="61" t="str">
        <f>IF(AND(K7334&lt;&gt;"Match of the Day",K7334&lt;&gt;"Match of the Day 2",K7334&lt;&gt;"Match of the Day Repeat"),"",1+MAX($AJ$10:AJ7333))</f>
        <v/>
      </c>
    </row>
    <row r="7335" spans="34:36" x14ac:dyDescent="0.35">
      <c r="AH7335" s="16" t="str">
        <f>IF(AND(B7335="Premier League",E7335="Live"),_xlfn.XLOOKUP(_xlfn.TEXTJOIN(" vs ",,C7335:D7335),Calendar!G:G,Calendar!B:B),IF(AND(B7335="Premier League",E7335="Highlights"),_xlfn.XLOOKUP(H7335,Calendar!O:O,Calendar!N:N,,-1),""))</f>
        <v/>
      </c>
      <c r="AI7335" s="61" t="str">
        <f>IF(AND(AH7335&lt;&gt;"",E7335="Live"),_xlfn.XLOOKUP(_xlfn.TEXTJOIN(" vs ",,C7335:D7335),Calendar!G:G,Calendar!K:K),"")</f>
        <v/>
      </c>
      <c r="AJ7335" s="61" t="str">
        <f>IF(AND(K7335&lt;&gt;"Match of the Day",K7335&lt;&gt;"Match of the Day 2",K7335&lt;&gt;"Match of the Day Repeat"),"",1+MAX($AJ$10:AJ7334))</f>
        <v/>
      </c>
    </row>
    <row r="7336" spans="34:36" x14ac:dyDescent="0.35">
      <c r="AH7336" s="16" t="str">
        <f>IF(AND(B7336="Premier League",E7336="Live"),_xlfn.XLOOKUP(_xlfn.TEXTJOIN(" vs ",,C7336:D7336),Calendar!G:G,Calendar!B:B),IF(AND(B7336="Premier League",E7336="Highlights"),_xlfn.XLOOKUP(H7336,Calendar!O:O,Calendar!N:N,,-1),""))</f>
        <v/>
      </c>
      <c r="AI7336" s="61" t="str">
        <f>IF(AND(AH7336&lt;&gt;"",E7336="Live"),_xlfn.XLOOKUP(_xlfn.TEXTJOIN(" vs ",,C7336:D7336),Calendar!G:G,Calendar!K:K),"")</f>
        <v/>
      </c>
      <c r="AJ7336" s="61" t="str">
        <f>IF(AND(K7336&lt;&gt;"Match of the Day",K7336&lt;&gt;"Match of the Day 2",K7336&lt;&gt;"Match of the Day Repeat"),"",1+MAX($AJ$10:AJ7335))</f>
        <v/>
      </c>
    </row>
    <row r="7337" spans="34:36" x14ac:dyDescent="0.35">
      <c r="AH7337" s="16" t="str">
        <f>IF(AND(B7337="Premier League",E7337="Live"),_xlfn.XLOOKUP(_xlfn.TEXTJOIN(" vs ",,C7337:D7337),Calendar!G:G,Calendar!B:B),IF(AND(B7337="Premier League",E7337="Highlights"),_xlfn.XLOOKUP(H7337,Calendar!O:O,Calendar!N:N,,-1),""))</f>
        <v/>
      </c>
      <c r="AI7337" s="61" t="str">
        <f>IF(AND(AH7337&lt;&gt;"",E7337="Live"),_xlfn.XLOOKUP(_xlfn.TEXTJOIN(" vs ",,C7337:D7337),Calendar!G:G,Calendar!K:K),"")</f>
        <v/>
      </c>
      <c r="AJ7337" s="61" t="str">
        <f>IF(AND(K7337&lt;&gt;"Match of the Day",K7337&lt;&gt;"Match of the Day 2",K7337&lt;&gt;"Match of the Day Repeat"),"",1+MAX($AJ$10:AJ7336))</f>
        <v/>
      </c>
    </row>
    <row r="7338" spans="34:36" x14ac:dyDescent="0.35">
      <c r="AH7338" s="16" t="str">
        <f>IF(AND(B7338="Premier League",E7338="Live"),_xlfn.XLOOKUP(_xlfn.TEXTJOIN(" vs ",,C7338:D7338),Calendar!G:G,Calendar!B:B),IF(AND(B7338="Premier League",E7338="Highlights"),_xlfn.XLOOKUP(H7338,Calendar!O:O,Calendar!N:N,,-1),""))</f>
        <v/>
      </c>
      <c r="AI7338" s="61" t="str">
        <f>IF(AND(AH7338&lt;&gt;"",E7338="Live"),_xlfn.XLOOKUP(_xlfn.TEXTJOIN(" vs ",,C7338:D7338),Calendar!G:G,Calendar!K:K),"")</f>
        <v/>
      </c>
      <c r="AJ7338" s="61" t="str">
        <f>IF(AND(K7338&lt;&gt;"Match of the Day",K7338&lt;&gt;"Match of the Day 2",K7338&lt;&gt;"Match of the Day Repeat"),"",1+MAX($AJ$10:AJ7337))</f>
        <v/>
      </c>
    </row>
    <row r="7339" spans="34:36" x14ac:dyDescent="0.35">
      <c r="AH7339" s="16" t="str">
        <f>IF(AND(B7339="Premier League",E7339="Live"),_xlfn.XLOOKUP(_xlfn.TEXTJOIN(" vs ",,C7339:D7339),Calendar!G:G,Calendar!B:B),IF(AND(B7339="Premier League",E7339="Highlights"),_xlfn.XLOOKUP(H7339,Calendar!O:O,Calendar!N:N,,-1),""))</f>
        <v/>
      </c>
      <c r="AI7339" s="61" t="str">
        <f>IF(AND(AH7339&lt;&gt;"",E7339="Live"),_xlfn.XLOOKUP(_xlfn.TEXTJOIN(" vs ",,C7339:D7339),Calendar!G:G,Calendar!K:K),"")</f>
        <v/>
      </c>
      <c r="AJ7339" s="61" t="str">
        <f>IF(AND(K7339&lt;&gt;"Match of the Day",K7339&lt;&gt;"Match of the Day 2",K7339&lt;&gt;"Match of the Day Repeat"),"",1+MAX($AJ$10:AJ7338))</f>
        <v/>
      </c>
    </row>
    <row r="7340" spans="34:36" x14ac:dyDescent="0.35">
      <c r="AH7340" s="16" t="str">
        <f>IF(AND(B7340="Premier League",E7340="Live"),_xlfn.XLOOKUP(_xlfn.TEXTJOIN(" vs ",,C7340:D7340),Calendar!G:G,Calendar!B:B),IF(AND(B7340="Premier League",E7340="Highlights"),_xlfn.XLOOKUP(H7340,Calendar!O:O,Calendar!N:N,,-1),""))</f>
        <v/>
      </c>
      <c r="AI7340" s="61" t="str">
        <f>IF(AND(AH7340&lt;&gt;"",E7340="Live"),_xlfn.XLOOKUP(_xlfn.TEXTJOIN(" vs ",,C7340:D7340),Calendar!G:G,Calendar!K:K),"")</f>
        <v/>
      </c>
      <c r="AJ7340" s="61" t="str">
        <f>IF(AND(K7340&lt;&gt;"Match of the Day",K7340&lt;&gt;"Match of the Day 2",K7340&lt;&gt;"Match of the Day Repeat"),"",1+MAX($AJ$10:AJ7339))</f>
        <v/>
      </c>
    </row>
    <row r="7341" spans="34:36" x14ac:dyDescent="0.35">
      <c r="AH7341" s="16" t="str">
        <f>IF(AND(B7341="Premier League",E7341="Live"),_xlfn.XLOOKUP(_xlfn.TEXTJOIN(" vs ",,C7341:D7341),Calendar!G:G,Calendar!B:B),IF(AND(B7341="Premier League",E7341="Highlights"),_xlfn.XLOOKUP(H7341,Calendar!O:O,Calendar!N:N,,-1),""))</f>
        <v/>
      </c>
      <c r="AI7341" s="61" t="str">
        <f>IF(AND(AH7341&lt;&gt;"",E7341="Live"),_xlfn.XLOOKUP(_xlfn.TEXTJOIN(" vs ",,C7341:D7341),Calendar!G:G,Calendar!K:K),"")</f>
        <v/>
      </c>
      <c r="AJ7341" s="61" t="str">
        <f>IF(AND(K7341&lt;&gt;"Match of the Day",K7341&lt;&gt;"Match of the Day 2",K7341&lt;&gt;"Match of the Day Repeat"),"",1+MAX($AJ$10:AJ7340))</f>
        <v/>
      </c>
    </row>
    <row r="7342" spans="34:36" x14ac:dyDescent="0.35">
      <c r="AH7342" s="16" t="str">
        <f>IF(AND(B7342="Premier League",E7342="Live"),_xlfn.XLOOKUP(_xlfn.TEXTJOIN(" vs ",,C7342:D7342),Calendar!G:G,Calendar!B:B),IF(AND(B7342="Premier League",E7342="Highlights"),_xlfn.XLOOKUP(H7342,Calendar!O:O,Calendar!N:N,,-1),""))</f>
        <v/>
      </c>
      <c r="AI7342" s="61" t="str">
        <f>IF(AND(AH7342&lt;&gt;"",E7342="Live"),_xlfn.XLOOKUP(_xlfn.TEXTJOIN(" vs ",,C7342:D7342),Calendar!G:G,Calendar!K:K),"")</f>
        <v/>
      </c>
      <c r="AJ7342" s="61" t="str">
        <f>IF(AND(K7342&lt;&gt;"Match of the Day",K7342&lt;&gt;"Match of the Day 2",K7342&lt;&gt;"Match of the Day Repeat"),"",1+MAX($AJ$10:AJ7341))</f>
        <v/>
      </c>
    </row>
    <row r="7343" spans="34:36" x14ac:dyDescent="0.35">
      <c r="AH7343" s="16" t="str">
        <f>IF(AND(B7343="Premier League",E7343="Live"),_xlfn.XLOOKUP(_xlfn.TEXTJOIN(" vs ",,C7343:D7343),Calendar!G:G,Calendar!B:B),IF(AND(B7343="Premier League",E7343="Highlights"),_xlfn.XLOOKUP(H7343,Calendar!O:O,Calendar!N:N,,-1),""))</f>
        <v/>
      </c>
      <c r="AI7343" s="61" t="str">
        <f>IF(AND(AH7343&lt;&gt;"",E7343="Live"),_xlfn.XLOOKUP(_xlfn.TEXTJOIN(" vs ",,C7343:D7343),Calendar!G:G,Calendar!K:K),"")</f>
        <v/>
      </c>
      <c r="AJ7343" s="61" t="str">
        <f>IF(AND(K7343&lt;&gt;"Match of the Day",K7343&lt;&gt;"Match of the Day 2",K7343&lt;&gt;"Match of the Day Repeat"),"",1+MAX($AJ$10:AJ7342))</f>
        <v/>
      </c>
    </row>
    <row r="7344" spans="34:36" x14ac:dyDescent="0.35">
      <c r="AH7344" s="16" t="str">
        <f>IF(AND(B7344="Premier League",E7344="Live"),_xlfn.XLOOKUP(_xlfn.TEXTJOIN(" vs ",,C7344:D7344),Calendar!G:G,Calendar!B:B),IF(AND(B7344="Premier League",E7344="Highlights"),_xlfn.XLOOKUP(H7344,Calendar!O:O,Calendar!N:N,,-1),""))</f>
        <v/>
      </c>
      <c r="AI7344" s="61" t="str">
        <f>IF(AND(AH7344&lt;&gt;"",E7344="Live"),_xlfn.XLOOKUP(_xlfn.TEXTJOIN(" vs ",,C7344:D7344),Calendar!G:G,Calendar!K:K),"")</f>
        <v/>
      </c>
      <c r="AJ7344" s="61" t="str">
        <f>IF(AND(K7344&lt;&gt;"Match of the Day",K7344&lt;&gt;"Match of the Day 2",K7344&lt;&gt;"Match of the Day Repeat"),"",1+MAX($AJ$10:AJ7343))</f>
        <v/>
      </c>
    </row>
    <row r="7345" spans="34:36" x14ac:dyDescent="0.35">
      <c r="AH7345" s="16" t="str">
        <f>IF(AND(B7345="Premier League",E7345="Live"),_xlfn.XLOOKUP(_xlfn.TEXTJOIN(" vs ",,C7345:D7345),Calendar!G:G,Calendar!B:B),IF(AND(B7345="Premier League",E7345="Highlights"),_xlfn.XLOOKUP(H7345,Calendar!O:O,Calendar!N:N,,-1),""))</f>
        <v/>
      </c>
      <c r="AI7345" s="61" t="str">
        <f>IF(AND(AH7345&lt;&gt;"",E7345="Live"),_xlfn.XLOOKUP(_xlfn.TEXTJOIN(" vs ",,C7345:D7345),Calendar!G:G,Calendar!K:K),"")</f>
        <v/>
      </c>
      <c r="AJ7345" s="61" t="str">
        <f>IF(AND(K7345&lt;&gt;"Match of the Day",K7345&lt;&gt;"Match of the Day 2",K7345&lt;&gt;"Match of the Day Repeat"),"",1+MAX($AJ$10:AJ7344))</f>
        <v/>
      </c>
    </row>
    <row r="7346" spans="34:36" x14ac:dyDescent="0.35">
      <c r="AH7346" s="16" t="str">
        <f>IF(AND(B7346="Premier League",E7346="Live"),_xlfn.XLOOKUP(_xlfn.TEXTJOIN(" vs ",,C7346:D7346),Calendar!G:G,Calendar!B:B),IF(AND(B7346="Premier League",E7346="Highlights"),_xlfn.XLOOKUP(H7346,Calendar!O:O,Calendar!N:N,,-1),""))</f>
        <v/>
      </c>
      <c r="AI7346" s="61" t="str">
        <f>IF(AND(AH7346&lt;&gt;"",E7346="Live"),_xlfn.XLOOKUP(_xlfn.TEXTJOIN(" vs ",,C7346:D7346),Calendar!G:G,Calendar!K:K),"")</f>
        <v/>
      </c>
      <c r="AJ7346" s="61" t="str">
        <f>IF(AND(K7346&lt;&gt;"Match of the Day",K7346&lt;&gt;"Match of the Day 2",K7346&lt;&gt;"Match of the Day Repeat"),"",1+MAX($AJ$10:AJ7345))</f>
        <v/>
      </c>
    </row>
    <row r="7347" spans="34:36" x14ac:dyDescent="0.35">
      <c r="AH7347" s="16" t="str">
        <f>IF(AND(B7347="Premier League",E7347="Live"),_xlfn.XLOOKUP(_xlfn.TEXTJOIN(" vs ",,C7347:D7347),Calendar!G:G,Calendar!B:B),IF(AND(B7347="Premier League",E7347="Highlights"),_xlfn.XLOOKUP(H7347,Calendar!O:O,Calendar!N:N,,-1),""))</f>
        <v/>
      </c>
      <c r="AI7347" s="61" t="str">
        <f>IF(AND(AH7347&lt;&gt;"",E7347="Live"),_xlfn.XLOOKUP(_xlfn.TEXTJOIN(" vs ",,C7347:D7347),Calendar!G:G,Calendar!K:K),"")</f>
        <v/>
      </c>
      <c r="AJ7347" s="61" t="str">
        <f>IF(AND(K7347&lt;&gt;"Match of the Day",K7347&lt;&gt;"Match of the Day 2",K7347&lt;&gt;"Match of the Day Repeat"),"",1+MAX($AJ$10:AJ7346))</f>
        <v/>
      </c>
    </row>
    <row r="7348" spans="34:36" x14ac:dyDescent="0.35">
      <c r="AH7348" s="16" t="str">
        <f>IF(AND(B7348="Premier League",E7348="Live"),_xlfn.XLOOKUP(_xlfn.TEXTJOIN(" vs ",,C7348:D7348),Calendar!G:G,Calendar!B:B),IF(AND(B7348="Premier League",E7348="Highlights"),_xlfn.XLOOKUP(H7348,Calendar!O:O,Calendar!N:N,,-1),""))</f>
        <v/>
      </c>
      <c r="AI7348" s="61" t="str">
        <f>IF(AND(AH7348&lt;&gt;"",E7348="Live"),_xlfn.XLOOKUP(_xlfn.TEXTJOIN(" vs ",,C7348:D7348),Calendar!G:G,Calendar!K:K),"")</f>
        <v/>
      </c>
      <c r="AJ7348" s="61" t="str">
        <f>IF(AND(K7348&lt;&gt;"Match of the Day",K7348&lt;&gt;"Match of the Day 2",K7348&lt;&gt;"Match of the Day Repeat"),"",1+MAX($AJ$10:AJ7347))</f>
        <v/>
      </c>
    </row>
    <row r="7349" spans="34:36" x14ac:dyDescent="0.35">
      <c r="AH7349" s="16" t="str">
        <f>IF(AND(B7349="Premier League",E7349="Live"),_xlfn.XLOOKUP(_xlfn.TEXTJOIN(" vs ",,C7349:D7349),Calendar!G:G,Calendar!B:B),IF(AND(B7349="Premier League",E7349="Highlights"),_xlfn.XLOOKUP(H7349,Calendar!O:O,Calendar!N:N,,-1),""))</f>
        <v/>
      </c>
      <c r="AI7349" s="61" t="str">
        <f>IF(AND(AH7349&lt;&gt;"",E7349="Live"),_xlfn.XLOOKUP(_xlfn.TEXTJOIN(" vs ",,C7349:D7349),Calendar!G:G,Calendar!K:K),"")</f>
        <v/>
      </c>
      <c r="AJ7349" s="61" t="str">
        <f>IF(AND(K7349&lt;&gt;"Match of the Day",K7349&lt;&gt;"Match of the Day 2",K7349&lt;&gt;"Match of the Day Repeat"),"",1+MAX($AJ$10:AJ7348))</f>
        <v/>
      </c>
    </row>
    <row r="7350" spans="34:36" x14ac:dyDescent="0.35">
      <c r="AH7350" s="16" t="str">
        <f>IF(AND(B7350="Premier League",E7350="Live"),_xlfn.XLOOKUP(_xlfn.TEXTJOIN(" vs ",,C7350:D7350),Calendar!G:G,Calendar!B:B),IF(AND(B7350="Premier League",E7350="Highlights"),_xlfn.XLOOKUP(H7350,Calendar!O:O,Calendar!N:N,,-1),""))</f>
        <v/>
      </c>
      <c r="AI7350" s="61" t="str">
        <f>IF(AND(AH7350&lt;&gt;"",E7350="Live"),_xlfn.XLOOKUP(_xlfn.TEXTJOIN(" vs ",,C7350:D7350),Calendar!G:G,Calendar!K:K),"")</f>
        <v/>
      </c>
      <c r="AJ7350" s="61" t="str">
        <f>IF(AND(K7350&lt;&gt;"Match of the Day",K7350&lt;&gt;"Match of the Day 2",K7350&lt;&gt;"Match of the Day Repeat"),"",1+MAX($AJ$10:AJ7349))</f>
        <v/>
      </c>
    </row>
    <row r="7351" spans="34:36" x14ac:dyDescent="0.35">
      <c r="AH7351" s="16" t="str">
        <f>IF(AND(B7351="Premier League",E7351="Live"),_xlfn.XLOOKUP(_xlfn.TEXTJOIN(" vs ",,C7351:D7351),Calendar!G:G,Calendar!B:B),IF(AND(B7351="Premier League",E7351="Highlights"),_xlfn.XLOOKUP(H7351,Calendar!O:O,Calendar!N:N,,-1),""))</f>
        <v/>
      </c>
      <c r="AI7351" s="61" t="str">
        <f>IF(AND(AH7351&lt;&gt;"",E7351="Live"),_xlfn.XLOOKUP(_xlfn.TEXTJOIN(" vs ",,C7351:D7351),Calendar!G:G,Calendar!K:K),"")</f>
        <v/>
      </c>
      <c r="AJ7351" s="61" t="str">
        <f>IF(AND(K7351&lt;&gt;"Match of the Day",K7351&lt;&gt;"Match of the Day 2",K7351&lt;&gt;"Match of the Day Repeat"),"",1+MAX($AJ$10:AJ7350))</f>
        <v/>
      </c>
    </row>
    <row r="7352" spans="34:36" x14ac:dyDescent="0.35">
      <c r="AH7352" s="16" t="str">
        <f>IF(AND(B7352="Premier League",E7352="Live"),_xlfn.XLOOKUP(_xlfn.TEXTJOIN(" vs ",,C7352:D7352),Calendar!G:G,Calendar!B:B),IF(AND(B7352="Premier League",E7352="Highlights"),_xlfn.XLOOKUP(H7352,Calendar!O:O,Calendar!N:N,,-1),""))</f>
        <v/>
      </c>
      <c r="AI7352" s="61" t="str">
        <f>IF(AND(AH7352&lt;&gt;"",E7352="Live"),_xlfn.XLOOKUP(_xlfn.TEXTJOIN(" vs ",,C7352:D7352),Calendar!G:G,Calendar!K:K),"")</f>
        <v/>
      </c>
      <c r="AJ7352" s="61" t="str">
        <f>IF(AND(K7352&lt;&gt;"Match of the Day",K7352&lt;&gt;"Match of the Day 2",K7352&lt;&gt;"Match of the Day Repeat"),"",1+MAX($AJ$10:AJ7351))</f>
        <v/>
      </c>
    </row>
    <row r="7353" spans="34:36" x14ac:dyDescent="0.35">
      <c r="AH7353" s="16" t="str">
        <f>IF(AND(B7353="Premier League",E7353="Live"),_xlfn.XLOOKUP(_xlfn.TEXTJOIN(" vs ",,C7353:D7353),Calendar!G:G,Calendar!B:B),IF(AND(B7353="Premier League",E7353="Highlights"),_xlfn.XLOOKUP(H7353,Calendar!O:O,Calendar!N:N,,-1),""))</f>
        <v/>
      </c>
      <c r="AI7353" s="61" t="str">
        <f>IF(AND(AH7353&lt;&gt;"",E7353="Live"),_xlfn.XLOOKUP(_xlfn.TEXTJOIN(" vs ",,C7353:D7353),Calendar!G:G,Calendar!K:K),"")</f>
        <v/>
      </c>
      <c r="AJ7353" s="61" t="str">
        <f>IF(AND(K7353&lt;&gt;"Match of the Day",K7353&lt;&gt;"Match of the Day 2",K7353&lt;&gt;"Match of the Day Repeat"),"",1+MAX($AJ$10:AJ7352))</f>
        <v/>
      </c>
    </row>
    <row r="7354" spans="34:36" x14ac:dyDescent="0.35">
      <c r="AH7354" s="16" t="str">
        <f>IF(AND(B7354="Premier League",E7354="Live"),_xlfn.XLOOKUP(_xlfn.TEXTJOIN(" vs ",,C7354:D7354),Calendar!G:G,Calendar!B:B),IF(AND(B7354="Premier League",E7354="Highlights"),_xlfn.XLOOKUP(H7354,Calendar!O:O,Calendar!N:N,,-1),""))</f>
        <v/>
      </c>
      <c r="AI7354" s="61" t="str">
        <f>IF(AND(AH7354&lt;&gt;"",E7354="Live"),_xlfn.XLOOKUP(_xlfn.TEXTJOIN(" vs ",,C7354:D7354),Calendar!G:G,Calendar!K:K),"")</f>
        <v/>
      </c>
      <c r="AJ7354" s="61" t="str">
        <f>IF(AND(K7354&lt;&gt;"Match of the Day",K7354&lt;&gt;"Match of the Day 2",K7354&lt;&gt;"Match of the Day Repeat"),"",1+MAX($AJ$10:AJ7353))</f>
        <v/>
      </c>
    </row>
    <row r="7355" spans="34:36" x14ac:dyDescent="0.35">
      <c r="AH7355" s="16" t="str">
        <f>IF(AND(B7355="Premier League",E7355="Live"),_xlfn.XLOOKUP(_xlfn.TEXTJOIN(" vs ",,C7355:D7355),Calendar!G:G,Calendar!B:B),IF(AND(B7355="Premier League",E7355="Highlights"),_xlfn.XLOOKUP(H7355,Calendar!O:O,Calendar!N:N,,-1),""))</f>
        <v/>
      </c>
      <c r="AI7355" s="61" t="str">
        <f>IF(AND(AH7355&lt;&gt;"",E7355="Live"),_xlfn.XLOOKUP(_xlfn.TEXTJOIN(" vs ",,C7355:D7355),Calendar!G:G,Calendar!K:K),"")</f>
        <v/>
      </c>
      <c r="AJ7355" s="61" t="str">
        <f>IF(AND(K7355&lt;&gt;"Match of the Day",K7355&lt;&gt;"Match of the Day 2",K7355&lt;&gt;"Match of the Day Repeat"),"",1+MAX($AJ$10:AJ7354))</f>
        <v/>
      </c>
    </row>
    <row r="7356" spans="34:36" x14ac:dyDescent="0.35">
      <c r="AH7356" s="16" t="str">
        <f>IF(AND(B7356="Premier League",E7356="Live"),_xlfn.XLOOKUP(_xlfn.TEXTJOIN(" vs ",,C7356:D7356),Calendar!G:G,Calendar!B:B),IF(AND(B7356="Premier League",E7356="Highlights"),_xlfn.XLOOKUP(H7356,Calendar!O:O,Calendar!N:N,,-1),""))</f>
        <v/>
      </c>
      <c r="AI7356" s="61" t="str">
        <f>IF(AND(AH7356&lt;&gt;"",E7356="Live"),_xlfn.XLOOKUP(_xlfn.TEXTJOIN(" vs ",,C7356:D7356),Calendar!G:G,Calendar!K:K),"")</f>
        <v/>
      </c>
      <c r="AJ7356" s="61" t="str">
        <f>IF(AND(K7356&lt;&gt;"Match of the Day",K7356&lt;&gt;"Match of the Day 2",K7356&lt;&gt;"Match of the Day Repeat"),"",1+MAX($AJ$10:AJ7355))</f>
        <v/>
      </c>
    </row>
    <row r="7357" spans="34:36" x14ac:dyDescent="0.35">
      <c r="AH7357" s="16" t="str">
        <f>IF(AND(B7357="Premier League",E7357="Live"),_xlfn.XLOOKUP(_xlfn.TEXTJOIN(" vs ",,C7357:D7357),Calendar!G:G,Calendar!B:B),IF(AND(B7357="Premier League",E7357="Highlights"),_xlfn.XLOOKUP(H7357,Calendar!O:O,Calendar!N:N,,-1),""))</f>
        <v/>
      </c>
      <c r="AI7357" s="61" t="str">
        <f>IF(AND(AH7357&lt;&gt;"",E7357="Live"),_xlfn.XLOOKUP(_xlfn.TEXTJOIN(" vs ",,C7357:D7357),Calendar!G:G,Calendar!K:K),"")</f>
        <v/>
      </c>
      <c r="AJ7357" s="61" t="str">
        <f>IF(AND(K7357&lt;&gt;"Match of the Day",K7357&lt;&gt;"Match of the Day 2",K7357&lt;&gt;"Match of the Day Repeat"),"",1+MAX($AJ$10:AJ7356))</f>
        <v/>
      </c>
    </row>
    <row r="7358" spans="34:36" x14ac:dyDescent="0.35">
      <c r="AH7358" s="16" t="str">
        <f>IF(AND(B7358="Premier League",E7358="Live"),_xlfn.XLOOKUP(_xlfn.TEXTJOIN(" vs ",,C7358:D7358),Calendar!G:G,Calendar!B:B),IF(AND(B7358="Premier League",E7358="Highlights"),_xlfn.XLOOKUP(H7358,Calendar!O:O,Calendar!N:N,,-1),""))</f>
        <v/>
      </c>
      <c r="AI7358" s="61" t="str">
        <f>IF(AND(AH7358&lt;&gt;"",E7358="Live"),_xlfn.XLOOKUP(_xlfn.TEXTJOIN(" vs ",,C7358:D7358),Calendar!G:G,Calendar!K:K),"")</f>
        <v/>
      </c>
      <c r="AJ7358" s="61" t="str">
        <f>IF(AND(K7358&lt;&gt;"Match of the Day",K7358&lt;&gt;"Match of the Day 2",K7358&lt;&gt;"Match of the Day Repeat"),"",1+MAX($AJ$10:AJ7357))</f>
        <v/>
      </c>
    </row>
    <row r="7359" spans="34:36" x14ac:dyDescent="0.35">
      <c r="AH7359" s="16" t="str">
        <f>IF(AND(B7359="Premier League",E7359="Live"),_xlfn.XLOOKUP(_xlfn.TEXTJOIN(" vs ",,C7359:D7359),Calendar!G:G,Calendar!B:B),IF(AND(B7359="Premier League",E7359="Highlights"),_xlfn.XLOOKUP(H7359,Calendar!O:O,Calendar!N:N,,-1),""))</f>
        <v/>
      </c>
      <c r="AI7359" s="61" t="str">
        <f>IF(AND(AH7359&lt;&gt;"",E7359="Live"),_xlfn.XLOOKUP(_xlfn.TEXTJOIN(" vs ",,C7359:D7359),Calendar!G:G,Calendar!K:K),"")</f>
        <v/>
      </c>
      <c r="AJ7359" s="61" t="str">
        <f>IF(AND(K7359&lt;&gt;"Match of the Day",K7359&lt;&gt;"Match of the Day 2",K7359&lt;&gt;"Match of the Day Repeat"),"",1+MAX($AJ$10:AJ7358))</f>
        <v/>
      </c>
    </row>
    <row r="7360" spans="34:36" x14ac:dyDescent="0.35">
      <c r="AH7360" s="16" t="str">
        <f>IF(AND(B7360="Premier League",E7360="Live"),_xlfn.XLOOKUP(_xlfn.TEXTJOIN(" vs ",,C7360:D7360),Calendar!G:G,Calendar!B:B),IF(AND(B7360="Premier League",E7360="Highlights"),_xlfn.XLOOKUP(H7360,Calendar!O:O,Calendar!N:N,,-1),""))</f>
        <v/>
      </c>
      <c r="AI7360" s="61" t="str">
        <f>IF(AND(AH7360&lt;&gt;"",E7360="Live"),_xlfn.XLOOKUP(_xlfn.TEXTJOIN(" vs ",,C7360:D7360),Calendar!G:G,Calendar!K:K),"")</f>
        <v/>
      </c>
      <c r="AJ7360" s="61" t="str">
        <f>IF(AND(K7360&lt;&gt;"Match of the Day",K7360&lt;&gt;"Match of the Day 2",K7360&lt;&gt;"Match of the Day Repeat"),"",1+MAX($AJ$10:AJ7359))</f>
        <v/>
      </c>
    </row>
    <row r="7361" spans="34:36" x14ac:dyDescent="0.35">
      <c r="AH7361" s="16" t="str">
        <f>IF(AND(B7361="Premier League",E7361="Live"),_xlfn.XLOOKUP(_xlfn.TEXTJOIN(" vs ",,C7361:D7361),Calendar!G:G,Calendar!B:B),IF(AND(B7361="Premier League",E7361="Highlights"),_xlfn.XLOOKUP(H7361,Calendar!O:O,Calendar!N:N,,-1),""))</f>
        <v/>
      </c>
      <c r="AI7361" s="61" t="str">
        <f>IF(AND(AH7361&lt;&gt;"",E7361="Live"),_xlfn.XLOOKUP(_xlfn.TEXTJOIN(" vs ",,C7361:D7361),Calendar!G:G,Calendar!K:K),"")</f>
        <v/>
      </c>
      <c r="AJ7361" s="61" t="str">
        <f>IF(AND(K7361&lt;&gt;"Match of the Day",K7361&lt;&gt;"Match of the Day 2",K7361&lt;&gt;"Match of the Day Repeat"),"",1+MAX($AJ$10:AJ7360))</f>
        <v/>
      </c>
    </row>
    <row r="7362" spans="34:36" x14ac:dyDescent="0.35">
      <c r="AH7362" s="16" t="str">
        <f>IF(AND(B7362="Premier League",E7362="Live"),_xlfn.XLOOKUP(_xlfn.TEXTJOIN(" vs ",,C7362:D7362),Calendar!G:G,Calendar!B:B),IF(AND(B7362="Premier League",E7362="Highlights"),_xlfn.XLOOKUP(H7362,Calendar!O:O,Calendar!N:N,,-1),""))</f>
        <v/>
      </c>
      <c r="AI7362" s="61" t="str">
        <f>IF(AND(AH7362&lt;&gt;"",E7362="Live"),_xlfn.XLOOKUP(_xlfn.TEXTJOIN(" vs ",,C7362:D7362),Calendar!G:G,Calendar!K:K),"")</f>
        <v/>
      </c>
      <c r="AJ7362" s="61" t="str">
        <f>IF(AND(K7362&lt;&gt;"Match of the Day",K7362&lt;&gt;"Match of the Day 2",K7362&lt;&gt;"Match of the Day Repeat"),"",1+MAX($AJ$10:AJ7361))</f>
        <v/>
      </c>
    </row>
    <row r="7363" spans="34:36" x14ac:dyDescent="0.35">
      <c r="AH7363" s="16" t="str">
        <f>IF(AND(B7363="Premier League",E7363="Live"),_xlfn.XLOOKUP(_xlfn.TEXTJOIN(" vs ",,C7363:D7363),Calendar!G:G,Calendar!B:B),IF(AND(B7363="Premier League",E7363="Highlights"),_xlfn.XLOOKUP(H7363,Calendar!O:O,Calendar!N:N,,-1),""))</f>
        <v/>
      </c>
      <c r="AI7363" s="61" t="str">
        <f>IF(AND(AH7363&lt;&gt;"",E7363="Live"),_xlfn.XLOOKUP(_xlfn.TEXTJOIN(" vs ",,C7363:D7363),Calendar!G:G,Calendar!K:K),"")</f>
        <v/>
      </c>
      <c r="AJ7363" s="61" t="str">
        <f>IF(AND(K7363&lt;&gt;"Match of the Day",K7363&lt;&gt;"Match of the Day 2",K7363&lt;&gt;"Match of the Day Repeat"),"",1+MAX($AJ$10:AJ7362))</f>
        <v/>
      </c>
    </row>
    <row r="7364" spans="34:36" x14ac:dyDescent="0.35">
      <c r="AH7364" s="16" t="str">
        <f>IF(AND(B7364="Premier League",E7364="Live"),_xlfn.XLOOKUP(_xlfn.TEXTJOIN(" vs ",,C7364:D7364),Calendar!G:G,Calendar!B:B),IF(AND(B7364="Premier League",E7364="Highlights"),_xlfn.XLOOKUP(H7364,Calendar!O:O,Calendar!N:N,,-1),""))</f>
        <v/>
      </c>
      <c r="AI7364" s="61" t="str">
        <f>IF(AND(AH7364&lt;&gt;"",E7364="Live"),_xlfn.XLOOKUP(_xlfn.TEXTJOIN(" vs ",,C7364:D7364),Calendar!G:G,Calendar!K:K),"")</f>
        <v/>
      </c>
      <c r="AJ7364" s="61" t="str">
        <f>IF(AND(K7364&lt;&gt;"Match of the Day",K7364&lt;&gt;"Match of the Day 2",K7364&lt;&gt;"Match of the Day Repeat"),"",1+MAX($AJ$10:AJ7363))</f>
        <v/>
      </c>
    </row>
    <row r="7365" spans="34:36" x14ac:dyDescent="0.35">
      <c r="AH7365" s="16" t="str">
        <f>IF(AND(B7365="Premier League",E7365="Live"),_xlfn.XLOOKUP(_xlfn.TEXTJOIN(" vs ",,C7365:D7365),Calendar!G:G,Calendar!B:B),IF(AND(B7365="Premier League",E7365="Highlights"),_xlfn.XLOOKUP(H7365,Calendar!O:O,Calendar!N:N,,-1),""))</f>
        <v/>
      </c>
      <c r="AI7365" s="61" t="str">
        <f>IF(AND(AH7365&lt;&gt;"",E7365="Live"),_xlfn.XLOOKUP(_xlfn.TEXTJOIN(" vs ",,C7365:D7365),Calendar!G:G,Calendar!K:K),"")</f>
        <v/>
      </c>
      <c r="AJ7365" s="61" t="str">
        <f>IF(AND(K7365&lt;&gt;"Match of the Day",K7365&lt;&gt;"Match of the Day 2",K7365&lt;&gt;"Match of the Day Repeat"),"",1+MAX($AJ$10:AJ7364))</f>
        <v/>
      </c>
    </row>
    <row r="7366" spans="34:36" x14ac:dyDescent="0.35">
      <c r="AH7366" s="16" t="str">
        <f>IF(AND(B7366="Premier League",E7366="Live"),_xlfn.XLOOKUP(_xlfn.TEXTJOIN(" vs ",,C7366:D7366),Calendar!G:G,Calendar!B:B),IF(AND(B7366="Premier League",E7366="Highlights"),_xlfn.XLOOKUP(H7366,Calendar!O:O,Calendar!N:N,,-1),""))</f>
        <v/>
      </c>
      <c r="AI7366" s="61" t="str">
        <f>IF(AND(AH7366&lt;&gt;"",E7366="Live"),_xlfn.XLOOKUP(_xlfn.TEXTJOIN(" vs ",,C7366:D7366),Calendar!G:G,Calendar!K:K),"")</f>
        <v/>
      </c>
      <c r="AJ7366" s="61" t="str">
        <f>IF(AND(K7366&lt;&gt;"Match of the Day",K7366&lt;&gt;"Match of the Day 2",K7366&lt;&gt;"Match of the Day Repeat"),"",1+MAX($AJ$10:AJ7365))</f>
        <v/>
      </c>
    </row>
    <row r="7367" spans="34:36" x14ac:dyDescent="0.35">
      <c r="AH7367" s="16" t="str">
        <f>IF(AND(B7367="Premier League",E7367="Live"),_xlfn.XLOOKUP(_xlfn.TEXTJOIN(" vs ",,C7367:D7367),Calendar!G:G,Calendar!B:B),IF(AND(B7367="Premier League",E7367="Highlights"),_xlfn.XLOOKUP(H7367,Calendar!O:O,Calendar!N:N,,-1),""))</f>
        <v/>
      </c>
      <c r="AI7367" s="61" t="str">
        <f>IF(AND(AH7367&lt;&gt;"",E7367="Live"),_xlfn.XLOOKUP(_xlfn.TEXTJOIN(" vs ",,C7367:D7367),Calendar!G:G,Calendar!K:K),"")</f>
        <v/>
      </c>
      <c r="AJ7367" s="61" t="str">
        <f>IF(AND(K7367&lt;&gt;"Match of the Day",K7367&lt;&gt;"Match of the Day 2",K7367&lt;&gt;"Match of the Day Repeat"),"",1+MAX($AJ$10:AJ7366))</f>
        <v/>
      </c>
    </row>
    <row r="7368" spans="34:36" x14ac:dyDescent="0.35">
      <c r="AH7368" s="16" t="str">
        <f>IF(AND(B7368="Premier League",E7368="Live"),_xlfn.XLOOKUP(_xlfn.TEXTJOIN(" vs ",,C7368:D7368),Calendar!G:G,Calendar!B:B),IF(AND(B7368="Premier League",E7368="Highlights"),_xlfn.XLOOKUP(H7368,Calendar!O:O,Calendar!N:N,,-1),""))</f>
        <v/>
      </c>
      <c r="AI7368" s="61" t="str">
        <f>IF(AND(AH7368&lt;&gt;"",E7368="Live"),_xlfn.XLOOKUP(_xlfn.TEXTJOIN(" vs ",,C7368:D7368),Calendar!G:G,Calendar!K:K),"")</f>
        <v/>
      </c>
      <c r="AJ7368" s="61" t="str">
        <f>IF(AND(K7368&lt;&gt;"Match of the Day",K7368&lt;&gt;"Match of the Day 2",K7368&lt;&gt;"Match of the Day Repeat"),"",1+MAX($AJ$10:AJ7367))</f>
        <v/>
      </c>
    </row>
    <row r="7369" spans="34:36" x14ac:dyDescent="0.35">
      <c r="AH7369" s="16" t="str">
        <f>IF(AND(B7369="Premier League",E7369="Live"),_xlfn.XLOOKUP(_xlfn.TEXTJOIN(" vs ",,C7369:D7369),Calendar!G:G,Calendar!B:B),IF(AND(B7369="Premier League",E7369="Highlights"),_xlfn.XLOOKUP(H7369,Calendar!O:O,Calendar!N:N,,-1),""))</f>
        <v/>
      </c>
      <c r="AI7369" s="61" t="str">
        <f>IF(AND(AH7369&lt;&gt;"",E7369="Live"),_xlfn.XLOOKUP(_xlfn.TEXTJOIN(" vs ",,C7369:D7369),Calendar!G:G,Calendar!K:K),"")</f>
        <v/>
      </c>
      <c r="AJ7369" s="61" t="str">
        <f>IF(AND(K7369&lt;&gt;"Match of the Day",K7369&lt;&gt;"Match of the Day 2",K7369&lt;&gt;"Match of the Day Repeat"),"",1+MAX($AJ$10:AJ7368))</f>
        <v/>
      </c>
    </row>
    <row r="7370" spans="34:36" x14ac:dyDescent="0.35">
      <c r="AH7370" s="16" t="str">
        <f>IF(AND(B7370="Premier League",E7370="Live"),_xlfn.XLOOKUP(_xlfn.TEXTJOIN(" vs ",,C7370:D7370),Calendar!G:G,Calendar!B:B),IF(AND(B7370="Premier League",E7370="Highlights"),_xlfn.XLOOKUP(H7370,Calendar!O:O,Calendar!N:N,,-1),""))</f>
        <v/>
      </c>
      <c r="AI7370" s="61" t="str">
        <f>IF(AND(AH7370&lt;&gt;"",E7370="Live"),_xlfn.XLOOKUP(_xlfn.TEXTJOIN(" vs ",,C7370:D7370),Calendar!G:G,Calendar!K:K),"")</f>
        <v/>
      </c>
      <c r="AJ7370" s="61" t="str">
        <f>IF(AND(K7370&lt;&gt;"Match of the Day",K7370&lt;&gt;"Match of the Day 2",K7370&lt;&gt;"Match of the Day Repeat"),"",1+MAX($AJ$10:AJ7369))</f>
        <v/>
      </c>
    </row>
    <row r="7371" spans="34:36" x14ac:dyDescent="0.35">
      <c r="AH7371" s="16" t="str">
        <f>IF(AND(B7371="Premier League",E7371="Live"),_xlfn.XLOOKUP(_xlfn.TEXTJOIN(" vs ",,C7371:D7371),Calendar!G:G,Calendar!B:B),IF(AND(B7371="Premier League",E7371="Highlights"),_xlfn.XLOOKUP(H7371,Calendar!O:O,Calendar!N:N,,-1),""))</f>
        <v/>
      </c>
      <c r="AI7371" s="61" t="str">
        <f>IF(AND(AH7371&lt;&gt;"",E7371="Live"),_xlfn.XLOOKUP(_xlfn.TEXTJOIN(" vs ",,C7371:D7371),Calendar!G:G,Calendar!K:K),"")</f>
        <v/>
      </c>
      <c r="AJ7371" s="61" t="str">
        <f>IF(AND(K7371&lt;&gt;"Match of the Day",K7371&lt;&gt;"Match of the Day 2",K7371&lt;&gt;"Match of the Day Repeat"),"",1+MAX($AJ$10:AJ7370))</f>
        <v/>
      </c>
    </row>
    <row r="7372" spans="34:36" x14ac:dyDescent="0.35">
      <c r="AH7372" s="16" t="str">
        <f>IF(AND(B7372="Premier League",E7372="Live"),_xlfn.XLOOKUP(_xlfn.TEXTJOIN(" vs ",,C7372:D7372),Calendar!G:G,Calendar!B:B),IF(AND(B7372="Premier League",E7372="Highlights"),_xlfn.XLOOKUP(H7372,Calendar!O:O,Calendar!N:N,,-1),""))</f>
        <v/>
      </c>
      <c r="AI7372" s="61" t="str">
        <f>IF(AND(AH7372&lt;&gt;"",E7372="Live"),_xlfn.XLOOKUP(_xlfn.TEXTJOIN(" vs ",,C7372:D7372),Calendar!G:G,Calendar!K:K),"")</f>
        <v/>
      </c>
      <c r="AJ7372" s="61" t="str">
        <f>IF(AND(K7372&lt;&gt;"Match of the Day",K7372&lt;&gt;"Match of the Day 2",K7372&lt;&gt;"Match of the Day Repeat"),"",1+MAX($AJ$10:AJ7371))</f>
        <v/>
      </c>
    </row>
    <row r="7373" spans="34:36" x14ac:dyDescent="0.35">
      <c r="AH7373" s="16" t="str">
        <f>IF(AND(B7373="Premier League",E7373="Live"),_xlfn.XLOOKUP(_xlfn.TEXTJOIN(" vs ",,C7373:D7373),Calendar!G:G,Calendar!B:B),IF(AND(B7373="Premier League",E7373="Highlights"),_xlfn.XLOOKUP(H7373,Calendar!O:O,Calendar!N:N,,-1),""))</f>
        <v/>
      </c>
      <c r="AI7373" s="61" t="str">
        <f>IF(AND(AH7373&lt;&gt;"",E7373="Live"),_xlfn.XLOOKUP(_xlfn.TEXTJOIN(" vs ",,C7373:D7373),Calendar!G:G,Calendar!K:K),"")</f>
        <v/>
      </c>
      <c r="AJ7373" s="61" t="str">
        <f>IF(AND(K7373&lt;&gt;"Match of the Day",K7373&lt;&gt;"Match of the Day 2",K7373&lt;&gt;"Match of the Day Repeat"),"",1+MAX($AJ$10:AJ7372))</f>
        <v/>
      </c>
    </row>
    <row r="7374" spans="34:36" x14ac:dyDescent="0.35">
      <c r="AH7374" s="16" t="str">
        <f>IF(AND(B7374="Premier League",E7374="Live"),_xlfn.XLOOKUP(_xlfn.TEXTJOIN(" vs ",,C7374:D7374),Calendar!G:G,Calendar!B:B),IF(AND(B7374="Premier League",E7374="Highlights"),_xlfn.XLOOKUP(H7374,Calendar!O:O,Calendar!N:N,,-1),""))</f>
        <v/>
      </c>
      <c r="AI7374" s="61" t="str">
        <f>IF(AND(AH7374&lt;&gt;"",E7374="Live"),_xlfn.XLOOKUP(_xlfn.TEXTJOIN(" vs ",,C7374:D7374),Calendar!G:G,Calendar!K:K),"")</f>
        <v/>
      </c>
      <c r="AJ7374" s="61" t="str">
        <f>IF(AND(K7374&lt;&gt;"Match of the Day",K7374&lt;&gt;"Match of the Day 2",K7374&lt;&gt;"Match of the Day Repeat"),"",1+MAX($AJ$10:AJ7373))</f>
        <v/>
      </c>
    </row>
    <row r="7375" spans="34:36" x14ac:dyDescent="0.35">
      <c r="AH7375" s="16" t="str">
        <f>IF(AND(B7375="Premier League",E7375="Live"),_xlfn.XLOOKUP(_xlfn.TEXTJOIN(" vs ",,C7375:D7375),Calendar!G:G,Calendar!B:B),IF(AND(B7375="Premier League",E7375="Highlights"),_xlfn.XLOOKUP(H7375,Calendar!O:O,Calendar!N:N,,-1),""))</f>
        <v/>
      </c>
      <c r="AI7375" s="61" t="str">
        <f>IF(AND(AH7375&lt;&gt;"",E7375="Live"),_xlfn.XLOOKUP(_xlfn.TEXTJOIN(" vs ",,C7375:D7375),Calendar!G:G,Calendar!K:K),"")</f>
        <v/>
      </c>
      <c r="AJ7375" s="61" t="str">
        <f>IF(AND(K7375&lt;&gt;"Match of the Day",K7375&lt;&gt;"Match of the Day 2",K7375&lt;&gt;"Match of the Day Repeat"),"",1+MAX($AJ$10:AJ7374))</f>
        <v/>
      </c>
    </row>
    <row r="7376" spans="34:36" x14ac:dyDescent="0.35">
      <c r="AH7376" s="16" t="str">
        <f>IF(AND(B7376="Premier League",E7376="Live"),_xlfn.XLOOKUP(_xlfn.TEXTJOIN(" vs ",,C7376:D7376),Calendar!G:G,Calendar!B:B),IF(AND(B7376="Premier League",E7376="Highlights"),_xlfn.XLOOKUP(H7376,Calendar!O:O,Calendar!N:N,,-1),""))</f>
        <v/>
      </c>
      <c r="AI7376" s="61" t="str">
        <f>IF(AND(AH7376&lt;&gt;"",E7376="Live"),_xlfn.XLOOKUP(_xlfn.TEXTJOIN(" vs ",,C7376:D7376),Calendar!G:G,Calendar!K:K),"")</f>
        <v/>
      </c>
      <c r="AJ7376" s="61" t="str">
        <f>IF(AND(K7376&lt;&gt;"Match of the Day",K7376&lt;&gt;"Match of the Day 2",K7376&lt;&gt;"Match of the Day Repeat"),"",1+MAX($AJ$10:AJ7375))</f>
        <v/>
      </c>
    </row>
    <row r="7377" spans="34:36" x14ac:dyDescent="0.35">
      <c r="AH7377" s="16" t="str">
        <f>IF(AND(B7377="Premier League",E7377="Live"),_xlfn.XLOOKUP(_xlfn.TEXTJOIN(" vs ",,C7377:D7377),Calendar!G:G,Calendar!B:B),IF(AND(B7377="Premier League",E7377="Highlights"),_xlfn.XLOOKUP(H7377,Calendar!O:O,Calendar!N:N,,-1),""))</f>
        <v/>
      </c>
      <c r="AI7377" s="61" t="str">
        <f>IF(AND(AH7377&lt;&gt;"",E7377="Live"),_xlfn.XLOOKUP(_xlfn.TEXTJOIN(" vs ",,C7377:D7377),Calendar!G:G,Calendar!K:K),"")</f>
        <v/>
      </c>
      <c r="AJ7377" s="61" t="str">
        <f>IF(AND(K7377&lt;&gt;"Match of the Day",K7377&lt;&gt;"Match of the Day 2",K7377&lt;&gt;"Match of the Day Repeat"),"",1+MAX($AJ$10:AJ7376))</f>
        <v/>
      </c>
    </row>
    <row r="7378" spans="34:36" x14ac:dyDescent="0.35">
      <c r="AH7378" s="16" t="str">
        <f>IF(AND(B7378="Premier League",E7378="Live"),_xlfn.XLOOKUP(_xlfn.TEXTJOIN(" vs ",,C7378:D7378),Calendar!G:G,Calendar!B:B),IF(AND(B7378="Premier League",E7378="Highlights"),_xlfn.XLOOKUP(H7378,Calendar!O:O,Calendar!N:N,,-1),""))</f>
        <v/>
      </c>
      <c r="AI7378" s="61" t="str">
        <f>IF(AND(AH7378&lt;&gt;"",E7378="Live"),_xlfn.XLOOKUP(_xlfn.TEXTJOIN(" vs ",,C7378:D7378),Calendar!G:G,Calendar!K:K),"")</f>
        <v/>
      </c>
      <c r="AJ7378" s="61" t="str">
        <f>IF(AND(K7378&lt;&gt;"Match of the Day",K7378&lt;&gt;"Match of the Day 2",K7378&lt;&gt;"Match of the Day Repeat"),"",1+MAX($AJ$10:AJ7377))</f>
        <v/>
      </c>
    </row>
    <row r="7379" spans="34:36" x14ac:dyDescent="0.35">
      <c r="AH7379" s="16" t="str">
        <f>IF(AND(B7379="Premier League",E7379="Live"),_xlfn.XLOOKUP(_xlfn.TEXTJOIN(" vs ",,C7379:D7379),Calendar!G:G,Calendar!B:B),IF(AND(B7379="Premier League",E7379="Highlights"),_xlfn.XLOOKUP(H7379,Calendar!O:O,Calendar!N:N,,-1),""))</f>
        <v/>
      </c>
      <c r="AI7379" s="61" t="str">
        <f>IF(AND(AH7379&lt;&gt;"",E7379="Live"),_xlfn.XLOOKUP(_xlfn.TEXTJOIN(" vs ",,C7379:D7379),Calendar!G:G,Calendar!K:K),"")</f>
        <v/>
      </c>
      <c r="AJ7379" s="61" t="str">
        <f>IF(AND(K7379&lt;&gt;"Match of the Day",K7379&lt;&gt;"Match of the Day 2",K7379&lt;&gt;"Match of the Day Repeat"),"",1+MAX($AJ$10:AJ7378))</f>
        <v/>
      </c>
    </row>
    <row r="7380" spans="34:36" x14ac:dyDescent="0.35">
      <c r="AH7380" s="16" t="str">
        <f>IF(AND(B7380="Premier League",E7380="Live"),_xlfn.XLOOKUP(_xlfn.TEXTJOIN(" vs ",,C7380:D7380),Calendar!G:G,Calendar!B:B),IF(AND(B7380="Premier League",E7380="Highlights"),_xlfn.XLOOKUP(H7380,Calendar!O:O,Calendar!N:N,,-1),""))</f>
        <v/>
      </c>
      <c r="AI7380" s="61" t="str">
        <f>IF(AND(AH7380&lt;&gt;"",E7380="Live"),_xlfn.XLOOKUP(_xlfn.TEXTJOIN(" vs ",,C7380:D7380),Calendar!G:G,Calendar!K:K),"")</f>
        <v/>
      </c>
      <c r="AJ7380" s="61" t="str">
        <f>IF(AND(K7380&lt;&gt;"Match of the Day",K7380&lt;&gt;"Match of the Day 2",K7380&lt;&gt;"Match of the Day Repeat"),"",1+MAX($AJ$10:AJ7379))</f>
        <v/>
      </c>
    </row>
    <row r="7381" spans="34:36" x14ac:dyDescent="0.35">
      <c r="AH7381" s="16" t="str">
        <f>IF(AND(B7381="Premier League",E7381="Live"),_xlfn.XLOOKUP(_xlfn.TEXTJOIN(" vs ",,C7381:D7381),Calendar!G:G,Calendar!B:B),IF(AND(B7381="Premier League",E7381="Highlights"),_xlfn.XLOOKUP(H7381,Calendar!O:O,Calendar!N:N,,-1),""))</f>
        <v/>
      </c>
      <c r="AI7381" s="61" t="str">
        <f>IF(AND(AH7381&lt;&gt;"",E7381="Live"),_xlfn.XLOOKUP(_xlfn.TEXTJOIN(" vs ",,C7381:D7381),Calendar!G:G,Calendar!K:K),"")</f>
        <v/>
      </c>
      <c r="AJ7381" s="61" t="str">
        <f>IF(AND(K7381&lt;&gt;"Match of the Day",K7381&lt;&gt;"Match of the Day 2",K7381&lt;&gt;"Match of the Day Repeat"),"",1+MAX($AJ$10:AJ7380))</f>
        <v/>
      </c>
    </row>
    <row r="7382" spans="34:36" x14ac:dyDescent="0.35">
      <c r="AH7382" s="16" t="str">
        <f>IF(AND(B7382="Premier League",E7382="Live"),_xlfn.XLOOKUP(_xlfn.TEXTJOIN(" vs ",,C7382:D7382),Calendar!G:G,Calendar!B:B),IF(AND(B7382="Premier League",E7382="Highlights"),_xlfn.XLOOKUP(H7382,Calendar!O:O,Calendar!N:N,,-1),""))</f>
        <v/>
      </c>
      <c r="AI7382" s="61" t="str">
        <f>IF(AND(AH7382&lt;&gt;"",E7382="Live"),_xlfn.XLOOKUP(_xlfn.TEXTJOIN(" vs ",,C7382:D7382),Calendar!G:G,Calendar!K:K),"")</f>
        <v/>
      </c>
      <c r="AJ7382" s="61" t="str">
        <f>IF(AND(K7382&lt;&gt;"Match of the Day",K7382&lt;&gt;"Match of the Day 2",K7382&lt;&gt;"Match of the Day Repeat"),"",1+MAX($AJ$10:AJ7381))</f>
        <v/>
      </c>
    </row>
    <row r="7383" spans="34:36" x14ac:dyDescent="0.35">
      <c r="AH7383" s="16" t="str">
        <f>IF(AND(B7383="Premier League",E7383="Live"),_xlfn.XLOOKUP(_xlfn.TEXTJOIN(" vs ",,C7383:D7383),Calendar!G:G,Calendar!B:B),IF(AND(B7383="Premier League",E7383="Highlights"),_xlfn.XLOOKUP(H7383,Calendar!O:O,Calendar!N:N,,-1),""))</f>
        <v/>
      </c>
      <c r="AI7383" s="61" t="str">
        <f>IF(AND(AH7383&lt;&gt;"",E7383="Live"),_xlfn.XLOOKUP(_xlfn.TEXTJOIN(" vs ",,C7383:D7383),Calendar!G:G,Calendar!K:K),"")</f>
        <v/>
      </c>
      <c r="AJ7383" s="61" t="str">
        <f>IF(AND(K7383&lt;&gt;"Match of the Day",K7383&lt;&gt;"Match of the Day 2",K7383&lt;&gt;"Match of the Day Repeat"),"",1+MAX($AJ$10:AJ7382))</f>
        <v/>
      </c>
    </row>
    <row r="7384" spans="34:36" x14ac:dyDescent="0.35">
      <c r="AH7384" s="16" t="str">
        <f>IF(AND(B7384="Premier League",E7384="Live"),_xlfn.XLOOKUP(_xlfn.TEXTJOIN(" vs ",,C7384:D7384),Calendar!G:G,Calendar!B:B),IF(AND(B7384="Premier League",E7384="Highlights"),_xlfn.XLOOKUP(H7384,Calendar!O:O,Calendar!N:N,,-1),""))</f>
        <v/>
      </c>
      <c r="AI7384" s="61" t="str">
        <f>IF(AND(AH7384&lt;&gt;"",E7384="Live"),_xlfn.XLOOKUP(_xlfn.TEXTJOIN(" vs ",,C7384:D7384),Calendar!G:G,Calendar!K:K),"")</f>
        <v/>
      </c>
      <c r="AJ7384" s="61" t="str">
        <f>IF(AND(K7384&lt;&gt;"Match of the Day",K7384&lt;&gt;"Match of the Day 2",K7384&lt;&gt;"Match of the Day Repeat"),"",1+MAX($AJ$10:AJ7383))</f>
        <v/>
      </c>
    </row>
    <row r="7385" spans="34:36" x14ac:dyDescent="0.35">
      <c r="AH7385" s="16" t="str">
        <f>IF(AND(B7385="Premier League",E7385="Live"),_xlfn.XLOOKUP(_xlfn.TEXTJOIN(" vs ",,C7385:D7385),Calendar!G:G,Calendar!B:B),IF(AND(B7385="Premier League",E7385="Highlights"),_xlfn.XLOOKUP(H7385,Calendar!O:O,Calendar!N:N,,-1),""))</f>
        <v/>
      </c>
      <c r="AI7385" s="61" t="str">
        <f>IF(AND(AH7385&lt;&gt;"",E7385="Live"),_xlfn.XLOOKUP(_xlfn.TEXTJOIN(" vs ",,C7385:D7385),Calendar!G:G,Calendar!K:K),"")</f>
        <v/>
      </c>
      <c r="AJ7385" s="61" t="str">
        <f>IF(AND(K7385&lt;&gt;"Match of the Day",K7385&lt;&gt;"Match of the Day 2",K7385&lt;&gt;"Match of the Day Repeat"),"",1+MAX($AJ$10:AJ7384))</f>
        <v/>
      </c>
    </row>
    <row r="7386" spans="34:36" x14ac:dyDescent="0.35">
      <c r="AH7386" s="16" t="str">
        <f>IF(AND(B7386="Premier League",E7386="Live"),_xlfn.XLOOKUP(_xlfn.TEXTJOIN(" vs ",,C7386:D7386),Calendar!G:G,Calendar!B:B),IF(AND(B7386="Premier League",E7386="Highlights"),_xlfn.XLOOKUP(H7386,Calendar!O:O,Calendar!N:N,,-1),""))</f>
        <v/>
      </c>
      <c r="AI7386" s="61" t="str">
        <f>IF(AND(AH7386&lt;&gt;"",E7386="Live"),_xlfn.XLOOKUP(_xlfn.TEXTJOIN(" vs ",,C7386:D7386),Calendar!G:G,Calendar!K:K),"")</f>
        <v/>
      </c>
      <c r="AJ7386" s="61" t="str">
        <f>IF(AND(K7386&lt;&gt;"Match of the Day",K7386&lt;&gt;"Match of the Day 2",K7386&lt;&gt;"Match of the Day Repeat"),"",1+MAX($AJ$10:AJ7385))</f>
        <v/>
      </c>
    </row>
    <row r="7387" spans="34:36" x14ac:dyDescent="0.35">
      <c r="AH7387" s="16" t="str">
        <f>IF(AND(B7387="Premier League",E7387="Live"),_xlfn.XLOOKUP(_xlfn.TEXTJOIN(" vs ",,C7387:D7387),Calendar!G:G,Calendar!B:B),IF(AND(B7387="Premier League",E7387="Highlights"),_xlfn.XLOOKUP(H7387,Calendar!O:O,Calendar!N:N,,-1),""))</f>
        <v/>
      </c>
      <c r="AI7387" s="61" t="str">
        <f>IF(AND(AH7387&lt;&gt;"",E7387="Live"),_xlfn.XLOOKUP(_xlfn.TEXTJOIN(" vs ",,C7387:D7387),Calendar!G:G,Calendar!K:K),"")</f>
        <v/>
      </c>
      <c r="AJ7387" s="61" t="str">
        <f>IF(AND(K7387&lt;&gt;"Match of the Day",K7387&lt;&gt;"Match of the Day 2",K7387&lt;&gt;"Match of the Day Repeat"),"",1+MAX($AJ$10:AJ7386))</f>
        <v/>
      </c>
    </row>
    <row r="7388" spans="34:36" x14ac:dyDescent="0.35">
      <c r="AH7388" s="16" t="str">
        <f>IF(AND(B7388="Premier League",E7388="Live"),_xlfn.XLOOKUP(_xlfn.TEXTJOIN(" vs ",,C7388:D7388),Calendar!G:G,Calendar!B:B),IF(AND(B7388="Premier League",E7388="Highlights"),_xlfn.XLOOKUP(H7388,Calendar!O:O,Calendar!N:N,,-1),""))</f>
        <v/>
      </c>
      <c r="AI7388" s="61" t="str">
        <f>IF(AND(AH7388&lt;&gt;"",E7388="Live"),_xlfn.XLOOKUP(_xlfn.TEXTJOIN(" vs ",,C7388:D7388),Calendar!G:G,Calendar!K:K),"")</f>
        <v/>
      </c>
      <c r="AJ7388" s="61" t="str">
        <f>IF(AND(K7388&lt;&gt;"Match of the Day",K7388&lt;&gt;"Match of the Day 2",K7388&lt;&gt;"Match of the Day Repeat"),"",1+MAX($AJ$10:AJ7387))</f>
        <v/>
      </c>
    </row>
    <row r="7389" spans="34:36" x14ac:dyDescent="0.35">
      <c r="AH7389" s="16" t="str">
        <f>IF(AND(B7389="Premier League",E7389="Live"),_xlfn.XLOOKUP(_xlfn.TEXTJOIN(" vs ",,C7389:D7389),Calendar!G:G,Calendar!B:B),IF(AND(B7389="Premier League",E7389="Highlights"),_xlfn.XLOOKUP(H7389,Calendar!O:O,Calendar!N:N,,-1),""))</f>
        <v/>
      </c>
      <c r="AI7389" s="61" t="str">
        <f>IF(AND(AH7389&lt;&gt;"",E7389="Live"),_xlfn.XLOOKUP(_xlfn.TEXTJOIN(" vs ",,C7389:D7389),Calendar!G:G,Calendar!K:K),"")</f>
        <v/>
      </c>
      <c r="AJ7389" s="61" t="str">
        <f>IF(AND(K7389&lt;&gt;"Match of the Day",K7389&lt;&gt;"Match of the Day 2",K7389&lt;&gt;"Match of the Day Repeat"),"",1+MAX($AJ$10:AJ7388))</f>
        <v/>
      </c>
    </row>
    <row r="7390" spans="34:36" x14ac:dyDescent="0.35">
      <c r="AH7390" s="16" t="str">
        <f>IF(AND(B7390="Premier League",E7390="Live"),_xlfn.XLOOKUP(_xlfn.TEXTJOIN(" vs ",,C7390:D7390),Calendar!G:G,Calendar!B:B),IF(AND(B7390="Premier League",E7390="Highlights"),_xlfn.XLOOKUP(H7390,Calendar!O:O,Calendar!N:N,,-1),""))</f>
        <v/>
      </c>
      <c r="AI7390" s="61" t="str">
        <f>IF(AND(AH7390&lt;&gt;"",E7390="Live"),_xlfn.XLOOKUP(_xlfn.TEXTJOIN(" vs ",,C7390:D7390),Calendar!G:G,Calendar!K:K),"")</f>
        <v/>
      </c>
      <c r="AJ7390" s="61" t="str">
        <f>IF(AND(K7390&lt;&gt;"Match of the Day",K7390&lt;&gt;"Match of the Day 2",K7390&lt;&gt;"Match of the Day Repeat"),"",1+MAX($AJ$10:AJ7389))</f>
        <v/>
      </c>
    </row>
    <row r="7391" spans="34:36" x14ac:dyDescent="0.35">
      <c r="AH7391" s="16" t="str">
        <f>IF(AND(B7391="Premier League",E7391="Live"),_xlfn.XLOOKUP(_xlfn.TEXTJOIN(" vs ",,C7391:D7391),Calendar!G:G,Calendar!B:B),IF(AND(B7391="Premier League",E7391="Highlights"),_xlfn.XLOOKUP(H7391,Calendar!O:O,Calendar!N:N,,-1),""))</f>
        <v/>
      </c>
      <c r="AI7391" s="61" t="str">
        <f>IF(AND(AH7391&lt;&gt;"",E7391="Live"),_xlfn.XLOOKUP(_xlfn.TEXTJOIN(" vs ",,C7391:D7391),Calendar!G:G,Calendar!K:K),"")</f>
        <v/>
      </c>
      <c r="AJ7391" s="61" t="str">
        <f>IF(AND(K7391&lt;&gt;"Match of the Day",K7391&lt;&gt;"Match of the Day 2",K7391&lt;&gt;"Match of the Day Repeat"),"",1+MAX($AJ$10:AJ7390))</f>
        <v/>
      </c>
    </row>
    <row r="7392" spans="34:36" x14ac:dyDescent="0.35">
      <c r="AH7392" s="16" t="str">
        <f>IF(AND(B7392="Premier League",E7392="Live"),_xlfn.XLOOKUP(_xlfn.TEXTJOIN(" vs ",,C7392:D7392),Calendar!G:G,Calendar!B:B),IF(AND(B7392="Premier League",E7392="Highlights"),_xlfn.XLOOKUP(H7392,Calendar!O:O,Calendar!N:N,,-1),""))</f>
        <v/>
      </c>
      <c r="AI7392" s="61" t="str">
        <f>IF(AND(AH7392&lt;&gt;"",E7392="Live"),_xlfn.XLOOKUP(_xlfn.TEXTJOIN(" vs ",,C7392:D7392),Calendar!G:G,Calendar!K:K),"")</f>
        <v/>
      </c>
      <c r="AJ7392" s="61" t="str">
        <f>IF(AND(K7392&lt;&gt;"Match of the Day",K7392&lt;&gt;"Match of the Day 2",K7392&lt;&gt;"Match of the Day Repeat"),"",1+MAX($AJ$10:AJ7391))</f>
        <v/>
      </c>
    </row>
    <row r="7393" spans="34:36" x14ac:dyDescent="0.35">
      <c r="AH7393" s="16" t="str">
        <f>IF(AND(B7393="Premier League",E7393="Live"),_xlfn.XLOOKUP(_xlfn.TEXTJOIN(" vs ",,C7393:D7393),Calendar!G:G,Calendar!B:B),IF(AND(B7393="Premier League",E7393="Highlights"),_xlfn.XLOOKUP(H7393,Calendar!O:O,Calendar!N:N,,-1),""))</f>
        <v/>
      </c>
      <c r="AI7393" s="61" t="str">
        <f>IF(AND(AH7393&lt;&gt;"",E7393="Live"),_xlfn.XLOOKUP(_xlfn.TEXTJOIN(" vs ",,C7393:D7393),Calendar!G:G,Calendar!K:K),"")</f>
        <v/>
      </c>
      <c r="AJ7393" s="61" t="str">
        <f>IF(AND(K7393&lt;&gt;"Match of the Day",K7393&lt;&gt;"Match of the Day 2",K7393&lt;&gt;"Match of the Day Repeat"),"",1+MAX($AJ$10:AJ7392))</f>
        <v/>
      </c>
    </row>
    <row r="7394" spans="34:36" x14ac:dyDescent="0.35">
      <c r="AH7394" s="16" t="str">
        <f>IF(AND(B7394="Premier League",E7394="Live"),_xlfn.XLOOKUP(_xlfn.TEXTJOIN(" vs ",,C7394:D7394),Calendar!G:G,Calendar!B:B),IF(AND(B7394="Premier League",E7394="Highlights"),_xlfn.XLOOKUP(H7394,Calendar!O:O,Calendar!N:N,,-1),""))</f>
        <v/>
      </c>
      <c r="AI7394" s="61" t="str">
        <f>IF(AND(AH7394&lt;&gt;"",E7394="Live"),_xlfn.XLOOKUP(_xlfn.TEXTJOIN(" vs ",,C7394:D7394),Calendar!G:G,Calendar!K:K),"")</f>
        <v/>
      </c>
      <c r="AJ7394" s="61" t="str">
        <f>IF(AND(K7394&lt;&gt;"Match of the Day",K7394&lt;&gt;"Match of the Day 2",K7394&lt;&gt;"Match of the Day Repeat"),"",1+MAX($AJ$10:AJ7393))</f>
        <v/>
      </c>
    </row>
    <row r="7395" spans="34:36" x14ac:dyDescent="0.35">
      <c r="AH7395" s="16" t="str">
        <f>IF(AND(B7395="Premier League",E7395="Live"),_xlfn.XLOOKUP(_xlfn.TEXTJOIN(" vs ",,C7395:D7395),Calendar!G:G,Calendar!B:B),IF(AND(B7395="Premier League",E7395="Highlights"),_xlfn.XLOOKUP(H7395,Calendar!O:O,Calendar!N:N,,-1),""))</f>
        <v/>
      </c>
      <c r="AI7395" s="61" t="str">
        <f>IF(AND(AH7395&lt;&gt;"",E7395="Live"),_xlfn.XLOOKUP(_xlfn.TEXTJOIN(" vs ",,C7395:D7395),Calendar!G:G,Calendar!K:K),"")</f>
        <v/>
      </c>
      <c r="AJ7395" s="61" t="str">
        <f>IF(AND(K7395&lt;&gt;"Match of the Day",K7395&lt;&gt;"Match of the Day 2",K7395&lt;&gt;"Match of the Day Repeat"),"",1+MAX($AJ$10:AJ7394))</f>
        <v/>
      </c>
    </row>
    <row r="7396" spans="34:36" x14ac:dyDescent="0.35">
      <c r="AH7396" s="16" t="str">
        <f>IF(AND(B7396="Premier League",E7396="Live"),_xlfn.XLOOKUP(_xlfn.TEXTJOIN(" vs ",,C7396:D7396),Calendar!G:G,Calendar!B:B),IF(AND(B7396="Premier League",E7396="Highlights"),_xlfn.XLOOKUP(H7396,Calendar!O:O,Calendar!N:N,,-1),""))</f>
        <v/>
      </c>
      <c r="AI7396" s="61" t="str">
        <f>IF(AND(AH7396&lt;&gt;"",E7396="Live"),_xlfn.XLOOKUP(_xlfn.TEXTJOIN(" vs ",,C7396:D7396),Calendar!G:G,Calendar!K:K),"")</f>
        <v/>
      </c>
      <c r="AJ7396" s="61" t="str">
        <f>IF(AND(K7396&lt;&gt;"Match of the Day",K7396&lt;&gt;"Match of the Day 2",K7396&lt;&gt;"Match of the Day Repeat"),"",1+MAX($AJ$10:AJ7395))</f>
        <v/>
      </c>
    </row>
    <row r="7397" spans="34:36" x14ac:dyDescent="0.35">
      <c r="AH7397" s="16" t="str">
        <f>IF(AND(B7397="Premier League",E7397="Live"),_xlfn.XLOOKUP(_xlfn.TEXTJOIN(" vs ",,C7397:D7397),Calendar!G:G,Calendar!B:B),IF(AND(B7397="Premier League",E7397="Highlights"),_xlfn.XLOOKUP(H7397,Calendar!O:O,Calendar!N:N,,-1),""))</f>
        <v/>
      </c>
      <c r="AI7397" s="61" t="str">
        <f>IF(AND(AH7397&lt;&gt;"",E7397="Live"),_xlfn.XLOOKUP(_xlfn.TEXTJOIN(" vs ",,C7397:D7397),Calendar!G:G,Calendar!K:K),"")</f>
        <v/>
      </c>
      <c r="AJ7397" s="61" t="str">
        <f>IF(AND(K7397&lt;&gt;"Match of the Day",K7397&lt;&gt;"Match of the Day 2",K7397&lt;&gt;"Match of the Day Repeat"),"",1+MAX($AJ$10:AJ7396))</f>
        <v/>
      </c>
    </row>
    <row r="7398" spans="34:36" x14ac:dyDescent="0.35">
      <c r="AH7398" s="16" t="str">
        <f>IF(AND(B7398="Premier League",E7398="Live"),_xlfn.XLOOKUP(_xlfn.TEXTJOIN(" vs ",,C7398:D7398),Calendar!G:G,Calendar!B:B),IF(AND(B7398="Premier League",E7398="Highlights"),_xlfn.XLOOKUP(H7398,Calendar!O:O,Calendar!N:N,,-1),""))</f>
        <v/>
      </c>
      <c r="AI7398" s="61" t="str">
        <f>IF(AND(AH7398&lt;&gt;"",E7398="Live"),_xlfn.XLOOKUP(_xlfn.TEXTJOIN(" vs ",,C7398:D7398),Calendar!G:G,Calendar!K:K),"")</f>
        <v/>
      </c>
      <c r="AJ7398" s="61" t="str">
        <f>IF(AND(K7398&lt;&gt;"Match of the Day",K7398&lt;&gt;"Match of the Day 2",K7398&lt;&gt;"Match of the Day Repeat"),"",1+MAX($AJ$10:AJ7397))</f>
        <v/>
      </c>
    </row>
    <row r="7399" spans="34:36" x14ac:dyDescent="0.35">
      <c r="AH7399" s="16" t="str">
        <f>IF(AND(B7399="Premier League",E7399="Live"),_xlfn.XLOOKUP(_xlfn.TEXTJOIN(" vs ",,C7399:D7399),Calendar!G:G,Calendar!B:B),IF(AND(B7399="Premier League",E7399="Highlights"),_xlfn.XLOOKUP(H7399,Calendar!O:O,Calendar!N:N,,-1),""))</f>
        <v/>
      </c>
      <c r="AI7399" s="61" t="str">
        <f>IF(AND(AH7399&lt;&gt;"",E7399="Live"),_xlfn.XLOOKUP(_xlfn.TEXTJOIN(" vs ",,C7399:D7399),Calendar!G:G,Calendar!K:K),"")</f>
        <v/>
      </c>
      <c r="AJ7399" s="61" t="str">
        <f>IF(AND(K7399&lt;&gt;"Match of the Day",K7399&lt;&gt;"Match of the Day 2",K7399&lt;&gt;"Match of the Day Repeat"),"",1+MAX($AJ$10:AJ7398))</f>
        <v/>
      </c>
    </row>
    <row r="7400" spans="34:36" x14ac:dyDescent="0.35">
      <c r="AH7400" s="16" t="str">
        <f>IF(AND(B7400="Premier League",E7400="Live"),_xlfn.XLOOKUP(_xlfn.TEXTJOIN(" vs ",,C7400:D7400),Calendar!G:G,Calendar!B:B),IF(AND(B7400="Premier League",E7400="Highlights"),_xlfn.XLOOKUP(H7400,Calendar!O:O,Calendar!N:N,,-1),""))</f>
        <v/>
      </c>
      <c r="AI7400" s="61" t="str">
        <f>IF(AND(AH7400&lt;&gt;"",E7400="Live"),_xlfn.XLOOKUP(_xlfn.TEXTJOIN(" vs ",,C7400:D7400),Calendar!G:G,Calendar!K:K),"")</f>
        <v/>
      </c>
      <c r="AJ7400" s="61" t="str">
        <f>IF(AND(K7400&lt;&gt;"Match of the Day",K7400&lt;&gt;"Match of the Day 2",K7400&lt;&gt;"Match of the Day Repeat"),"",1+MAX($AJ$10:AJ7399))</f>
        <v/>
      </c>
    </row>
    <row r="7401" spans="34:36" x14ac:dyDescent="0.35">
      <c r="AH7401" s="16" t="str">
        <f>IF(AND(B7401="Premier League",E7401="Live"),_xlfn.XLOOKUP(_xlfn.TEXTJOIN(" vs ",,C7401:D7401),Calendar!G:G,Calendar!B:B),IF(AND(B7401="Premier League",E7401="Highlights"),_xlfn.XLOOKUP(H7401,Calendar!O:O,Calendar!N:N,,-1),""))</f>
        <v/>
      </c>
      <c r="AI7401" s="61" t="str">
        <f>IF(AND(AH7401&lt;&gt;"",E7401="Live"),_xlfn.XLOOKUP(_xlfn.TEXTJOIN(" vs ",,C7401:D7401),Calendar!G:G,Calendar!K:K),"")</f>
        <v/>
      </c>
      <c r="AJ7401" s="61" t="str">
        <f>IF(AND(K7401&lt;&gt;"Match of the Day",K7401&lt;&gt;"Match of the Day 2",K7401&lt;&gt;"Match of the Day Repeat"),"",1+MAX($AJ$10:AJ7400))</f>
        <v/>
      </c>
    </row>
    <row r="7402" spans="34:36" x14ac:dyDescent="0.35">
      <c r="AH7402" s="16" t="str">
        <f>IF(AND(B7402="Premier League",E7402="Live"),_xlfn.XLOOKUP(_xlfn.TEXTJOIN(" vs ",,C7402:D7402),Calendar!G:G,Calendar!B:B),IF(AND(B7402="Premier League",E7402="Highlights"),_xlfn.XLOOKUP(H7402,Calendar!O:O,Calendar!N:N,,-1),""))</f>
        <v/>
      </c>
      <c r="AI7402" s="61" t="str">
        <f>IF(AND(AH7402&lt;&gt;"",E7402="Live"),_xlfn.XLOOKUP(_xlfn.TEXTJOIN(" vs ",,C7402:D7402),Calendar!G:G,Calendar!K:K),"")</f>
        <v/>
      </c>
      <c r="AJ7402" s="61" t="str">
        <f>IF(AND(K7402&lt;&gt;"Match of the Day",K7402&lt;&gt;"Match of the Day 2",K7402&lt;&gt;"Match of the Day Repeat"),"",1+MAX($AJ$10:AJ7401))</f>
        <v/>
      </c>
    </row>
    <row r="7403" spans="34:36" x14ac:dyDescent="0.35">
      <c r="AH7403" s="16" t="str">
        <f>IF(AND(B7403="Premier League",E7403="Live"),_xlfn.XLOOKUP(_xlfn.TEXTJOIN(" vs ",,C7403:D7403),Calendar!G:G,Calendar!B:B),IF(AND(B7403="Premier League",E7403="Highlights"),_xlfn.XLOOKUP(H7403,Calendar!O:O,Calendar!N:N,,-1),""))</f>
        <v/>
      </c>
      <c r="AI7403" s="61" t="str">
        <f>IF(AND(AH7403&lt;&gt;"",E7403="Live"),_xlfn.XLOOKUP(_xlfn.TEXTJOIN(" vs ",,C7403:D7403),Calendar!G:G,Calendar!K:K),"")</f>
        <v/>
      </c>
      <c r="AJ7403" s="61" t="str">
        <f>IF(AND(K7403&lt;&gt;"Match of the Day",K7403&lt;&gt;"Match of the Day 2",K7403&lt;&gt;"Match of the Day Repeat"),"",1+MAX($AJ$10:AJ7402))</f>
        <v/>
      </c>
    </row>
    <row r="7404" spans="34:36" x14ac:dyDescent="0.35">
      <c r="AH7404" s="16" t="str">
        <f>IF(AND(B7404="Premier League",E7404="Live"),_xlfn.XLOOKUP(_xlfn.TEXTJOIN(" vs ",,C7404:D7404),Calendar!G:G,Calendar!B:B),IF(AND(B7404="Premier League",E7404="Highlights"),_xlfn.XLOOKUP(H7404,Calendar!O:O,Calendar!N:N,,-1),""))</f>
        <v/>
      </c>
      <c r="AI7404" s="61" t="str">
        <f>IF(AND(AH7404&lt;&gt;"",E7404="Live"),_xlfn.XLOOKUP(_xlfn.TEXTJOIN(" vs ",,C7404:D7404),Calendar!G:G,Calendar!K:K),"")</f>
        <v/>
      </c>
      <c r="AJ7404" s="61" t="str">
        <f>IF(AND(K7404&lt;&gt;"Match of the Day",K7404&lt;&gt;"Match of the Day 2",K7404&lt;&gt;"Match of the Day Repeat"),"",1+MAX($AJ$10:AJ7403))</f>
        <v/>
      </c>
    </row>
    <row r="7405" spans="34:36" x14ac:dyDescent="0.35">
      <c r="AH7405" s="16" t="str">
        <f>IF(AND(B7405="Premier League",E7405="Live"),_xlfn.XLOOKUP(_xlfn.TEXTJOIN(" vs ",,C7405:D7405),Calendar!G:G,Calendar!B:B),IF(AND(B7405="Premier League",E7405="Highlights"),_xlfn.XLOOKUP(H7405,Calendar!O:O,Calendar!N:N,,-1),""))</f>
        <v/>
      </c>
      <c r="AI7405" s="61" t="str">
        <f>IF(AND(AH7405&lt;&gt;"",E7405="Live"),_xlfn.XLOOKUP(_xlfn.TEXTJOIN(" vs ",,C7405:D7405),Calendar!G:G,Calendar!K:K),"")</f>
        <v/>
      </c>
      <c r="AJ7405" s="61" t="str">
        <f>IF(AND(K7405&lt;&gt;"Match of the Day",K7405&lt;&gt;"Match of the Day 2",K7405&lt;&gt;"Match of the Day Repeat"),"",1+MAX($AJ$10:AJ7404))</f>
        <v/>
      </c>
    </row>
    <row r="7406" spans="34:36" x14ac:dyDescent="0.35">
      <c r="AH7406" s="16" t="str">
        <f>IF(AND(B7406="Premier League",E7406="Live"),_xlfn.XLOOKUP(_xlfn.TEXTJOIN(" vs ",,C7406:D7406),Calendar!G:G,Calendar!B:B),IF(AND(B7406="Premier League",E7406="Highlights"),_xlfn.XLOOKUP(H7406,Calendar!O:O,Calendar!N:N,,-1),""))</f>
        <v/>
      </c>
      <c r="AI7406" s="61" t="str">
        <f>IF(AND(AH7406&lt;&gt;"",E7406="Live"),_xlfn.XLOOKUP(_xlfn.TEXTJOIN(" vs ",,C7406:D7406),Calendar!G:G,Calendar!K:K),"")</f>
        <v/>
      </c>
      <c r="AJ7406" s="61" t="str">
        <f>IF(AND(K7406&lt;&gt;"Match of the Day",K7406&lt;&gt;"Match of the Day 2",K7406&lt;&gt;"Match of the Day Repeat"),"",1+MAX($AJ$10:AJ7405))</f>
        <v/>
      </c>
    </row>
    <row r="7407" spans="34:36" x14ac:dyDescent="0.35">
      <c r="AH7407" s="16" t="str">
        <f>IF(AND(B7407="Premier League",E7407="Live"),_xlfn.XLOOKUP(_xlfn.TEXTJOIN(" vs ",,C7407:D7407),Calendar!G:G,Calendar!B:B),IF(AND(B7407="Premier League",E7407="Highlights"),_xlfn.XLOOKUP(H7407,Calendar!O:O,Calendar!N:N,,-1),""))</f>
        <v/>
      </c>
      <c r="AI7407" s="61" t="str">
        <f>IF(AND(AH7407&lt;&gt;"",E7407="Live"),_xlfn.XLOOKUP(_xlfn.TEXTJOIN(" vs ",,C7407:D7407),Calendar!G:G,Calendar!K:K),"")</f>
        <v/>
      </c>
      <c r="AJ7407" s="61" t="str">
        <f>IF(AND(K7407&lt;&gt;"Match of the Day",K7407&lt;&gt;"Match of the Day 2",K7407&lt;&gt;"Match of the Day Repeat"),"",1+MAX($AJ$10:AJ7406))</f>
        <v/>
      </c>
    </row>
    <row r="7408" spans="34:36" x14ac:dyDescent="0.35">
      <c r="AH7408" s="16" t="str">
        <f>IF(AND(B7408="Premier League",E7408="Live"),_xlfn.XLOOKUP(_xlfn.TEXTJOIN(" vs ",,C7408:D7408),Calendar!G:G,Calendar!B:B),IF(AND(B7408="Premier League",E7408="Highlights"),_xlfn.XLOOKUP(H7408,Calendar!O:O,Calendar!N:N,,-1),""))</f>
        <v/>
      </c>
      <c r="AI7408" s="61" t="str">
        <f>IF(AND(AH7408&lt;&gt;"",E7408="Live"),_xlfn.XLOOKUP(_xlfn.TEXTJOIN(" vs ",,C7408:D7408),Calendar!G:G,Calendar!K:K),"")</f>
        <v/>
      </c>
      <c r="AJ7408" s="61" t="str">
        <f>IF(AND(K7408&lt;&gt;"Match of the Day",K7408&lt;&gt;"Match of the Day 2",K7408&lt;&gt;"Match of the Day Repeat"),"",1+MAX($AJ$10:AJ7407))</f>
        <v/>
      </c>
    </row>
    <row r="7409" spans="34:36" x14ac:dyDescent="0.35">
      <c r="AH7409" s="16" t="str">
        <f>IF(AND(B7409="Premier League",E7409="Live"),_xlfn.XLOOKUP(_xlfn.TEXTJOIN(" vs ",,C7409:D7409),Calendar!G:G,Calendar!B:B),IF(AND(B7409="Premier League",E7409="Highlights"),_xlfn.XLOOKUP(H7409,Calendar!O:O,Calendar!N:N,,-1),""))</f>
        <v/>
      </c>
      <c r="AI7409" s="61" t="str">
        <f>IF(AND(AH7409&lt;&gt;"",E7409="Live"),_xlfn.XLOOKUP(_xlfn.TEXTJOIN(" vs ",,C7409:D7409),Calendar!G:G,Calendar!K:K),"")</f>
        <v/>
      </c>
      <c r="AJ7409" s="61" t="str">
        <f>IF(AND(K7409&lt;&gt;"Match of the Day",K7409&lt;&gt;"Match of the Day 2",K7409&lt;&gt;"Match of the Day Repeat"),"",1+MAX($AJ$10:AJ7408))</f>
        <v/>
      </c>
    </row>
    <row r="7410" spans="34:36" x14ac:dyDescent="0.35">
      <c r="AH7410" s="16" t="str">
        <f>IF(AND(B7410="Premier League",E7410="Live"),_xlfn.XLOOKUP(_xlfn.TEXTJOIN(" vs ",,C7410:D7410),Calendar!G:G,Calendar!B:B),IF(AND(B7410="Premier League",E7410="Highlights"),_xlfn.XLOOKUP(H7410,Calendar!O:O,Calendar!N:N,,-1),""))</f>
        <v/>
      </c>
      <c r="AI7410" s="61" t="str">
        <f>IF(AND(AH7410&lt;&gt;"",E7410="Live"),_xlfn.XLOOKUP(_xlfn.TEXTJOIN(" vs ",,C7410:D7410),Calendar!G:G,Calendar!K:K),"")</f>
        <v/>
      </c>
      <c r="AJ7410" s="61" t="str">
        <f>IF(AND(K7410&lt;&gt;"Match of the Day",K7410&lt;&gt;"Match of the Day 2",K7410&lt;&gt;"Match of the Day Repeat"),"",1+MAX($AJ$10:AJ7409))</f>
        <v/>
      </c>
    </row>
    <row r="7411" spans="34:36" x14ac:dyDescent="0.35">
      <c r="AH7411" s="16" t="str">
        <f>IF(AND(B7411="Premier League",E7411="Live"),_xlfn.XLOOKUP(_xlfn.TEXTJOIN(" vs ",,C7411:D7411),Calendar!G:G,Calendar!B:B),IF(AND(B7411="Premier League",E7411="Highlights"),_xlfn.XLOOKUP(H7411,Calendar!O:O,Calendar!N:N,,-1),""))</f>
        <v/>
      </c>
      <c r="AI7411" s="61" t="str">
        <f>IF(AND(AH7411&lt;&gt;"",E7411="Live"),_xlfn.XLOOKUP(_xlfn.TEXTJOIN(" vs ",,C7411:D7411),Calendar!G:G,Calendar!K:K),"")</f>
        <v/>
      </c>
      <c r="AJ7411" s="61" t="str">
        <f>IF(AND(K7411&lt;&gt;"Match of the Day",K7411&lt;&gt;"Match of the Day 2",K7411&lt;&gt;"Match of the Day Repeat"),"",1+MAX($AJ$10:AJ7410))</f>
        <v/>
      </c>
    </row>
    <row r="7412" spans="34:36" x14ac:dyDescent="0.35">
      <c r="AH7412" s="16" t="str">
        <f>IF(AND(B7412="Premier League",E7412="Live"),_xlfn.XLOOKUP(_xlfn.TEXTJOIN(" vs ",,C7412:D7412),Calendar!G:G,Calendar!B:B),IF(AND(B7412="Premier League",E7412="Highlights"),_xlfn.XLOOKUP(H7412,Calendar!O:O,Calendar!N:N,,-1),""))</f>
        <v/>
      </c>
      <c r="AI7412" s="61" t="str">
        <f>IF(AND(AH7412&lt;&gt;"",E7412="Live"),_xlfn.XLOOKUP(_xlfn.TEXTJOIN(" vs ",,C7412:D7412),Calendar!G:G,Calendar!K:K),"")</f>
        <v/>
      </c>
      <c r="AJ7412" s="61" t="str">
        <f>IF(AND(K7412&lt;&gt;"Match of the Day",K7412&lt;&gt;"Match of the Day 2",K7412&lt;&gt;"Match of the Day Repeat"),"",1+MAX($AJ$10:AJ7411))</f>
        <v/>
      </c>
    </row>
    <row r="7413" spans="34:36" x14ac:dyDescent="0.35">
      <c r="AH7413" s="16" t="str">
        <f>IF(AND(B7413="Premier League",E7413="Live"),_xlfn.XLOOKUP(_xlfn.TEXTJOIN(" vs ",,C7413:D7413),Calendar!G:G,Calendar!B:B),IF(AND(B7413="Premier League",E7413="Highlights"),_xlfn.XLOOKUP(H7413,Calendar!O:O,Calendar!N:N,,-1),""))</f>
        <v/>
      </c>
      <c r="AI7413" s="61" t="str">
        <f>IF(AND(AH7413&lt;&gt;"",E7413="Live"),_xlfn.XLOOKUP(_xlfn.TEXTJOIN(" vs ",,C7413:D7413),Calendar!G:G,Calendar!K:K),"")</f>
        <v/>
      </c>
      <c r="AJ7413" s="61" t="str">
        <f>IF(AND(K7413&lt;&gt;"Match of the Day",K7413&lt;&gt;"Match of the Day 2",K7413&lt;&gt;"Match of the Day Repeat"),"",1+MAX($AJ$10:AJ7412))</f>
        <v/>
      </c>
    </row>
    <row r="7414" spans="34:36" x14ac:dyDescent="0.35">
      <c r="AH7414" s="16" t="str">
        <f>IF(AND(B7414="Premier League",E7414="Live"),_xlfn.XLOOKUP(_xlfn.TEXTJOIN(" vs ",,C7414:D7414),Calendar!G:G,Calendar!B:B),IF(AND(B7414="Premier League",E7414="Highlights"),_xlfn.XLOOKUP(H7414,Calendar!O:O,Calendar!N:N,,-1),""))</f>
        <v/>
      </c>
      <c r="AI7414" s="61" t="str">
        <f>IF(AND(AH7414&lt;&gt;"",E7414="Live"),_xlfn.XLOOKUP(_xlfn.TEXTJOIN(" vs ",,C7414:D7414),Calendar!G:G,Calendar!K:K),"")</f>
        <v/>
      </c>
      <c r="AJ7414" s="61" t="str">
        <f>IF(AND(K7414&lt;&gt;"Match of the Day",K7414&lt;&gt;"Match of the Day 2",K7414&lt;&gt;"Match of the Day Repeat"),"",1+MAX($AJ$10:AJ7413))</f>
        <v/>
      </c>
    </row>
    <row r="7415" spans="34:36" x14ac:dyDescent="0.35">
      <c r="AH7415" s="16" t="str">
        <f>IF(AND(B7415="Premier League",E7415="Live"),_xlfn.XLOOKUP(_xlfn.TEXTJOIN(" vs ",,C7415:D7415),Calendar!G:G,Calendar!B:B),IF(AND(B7415="Premier League",E7415="Highlights"),_xlfn.XLOOKUP(H7415,Calendar!O:O,Calendar!N:N,,-1),""))</f>
        <v/>
      </c>
      <c r="AI7415" s="61" t="str">
        <f>IF(AND(AH7415&lt;&gt;"",E7415="Live"),_xlfn.XLOOKUP(_xlfn.TEXTJOIN(" vs ",,C7415:D7415),Calendar!G:G,Calendar!K:K),"")</f>
        <v/>
      </c>
      <c r="AJ7415" s="61" t="str">
        <f>IF(AND(K7415&lt;&gt;"Match of the Day",K7415&lt;&gt;"Match of the Day 2",K7415&lt;&gt;"Match of the Day Repeat"),"",1+MAX($AJ$10:AJ7414))</f>
        <v/>
      </c>
    </row>
    <row r="7416" spans="34:36" x14ac:dyDescent="0.35">
      <c r="AH7416" s="16" t="str">
        <f>IF(AND(B7416="Premier League",E7416="Live"),_xlfn.XLOOKUP(_xlfn.TEXTJOIN(" vs ",,C7416:D7416),Calendar!G:G,Calendar!B:B),IF(AND(B7416="Premier League",E7416="Highlights"),_xlfn.XLOOKUP(H7416,Calendar!O:O,Calendar!N:N,,-1),""))</f>
        <v/>
      </c>
      <c r="AI7416" s="61" t="str">
        <f>IF(AND(AH7416&lt;&gt;"",E7416="Live"),_xlfn.XLOOKUP(_xlfn.TEXTJOIN(" vs ",,C7416:D7416),Calendar!G:G,Calendar!K:K),"")</f>
        <v/>
      </c>
      <c r="AJ7416" s="61" t="str">
        <f>IF(AND(K7416&lt;&gt;"Match of the Day",K7416&lt;&gt;"Match of the Day 2",K7416&lt;&gt;"Match of the Day Repeat"),"",1+MAX($AJ$10:AJ7415))</f>
        <v/>
      </c>
    </row>
    <row r="7417" spans="34:36" x14ac:dyDescent="0.35">
      <c r="AH7417" s="16" t="str">
        <f>IF(AND(B7417="Premier League",E7417="Live"),_xlfn.XLOOKUP(_xlfn.TEXTJOIN(" vs ",,C7417:D7417),Calendar!G:G,Calendar!B:B),IF(AND(B7417="Premier League",E7417="Highlights"),_xlfn.XLOOKUP(H7417,Calendar!O:O,Calendar!N:N,,-1),""))</f>
        <v/>
      </c>
      <c r="AI7417" s="61" t="str">
        <f>IF(AND(AH7417&lt;&gt;"",E7417="Live"),_xlfn.XLOOKUP(_xlfn.TEXTJOIN(" vs ",,C7417:D7417),Calendar!G:G,Calendar!K:K),"")</f>
        <v/>
      </c>
      <c r="AJ7417" s="61" t="str">
        <f>IF(AND(K7417&lt;&gt;"Match of the Day",K7417&lt;&gt;"Match of the Day 2",K7417&lt;&gt;"Match of the Day Repeat"),"",1+MAX($AJ$10:AJ7416))</f>
        <v/>
      </c>
    </row>
    <row r="7418" spans="34:36" x14ac:dyDescent="0.35">
      <c r="AH7418" s="16" t="str">
        <f>IF(AND(B7418="Premier League",E7418="Live"),_xlfn.XLOOKUP(_xlfn.TEXTJOIN(" vs ",,C7418:D7418),Calendar!G:G,Calendar!B:B),IF(AND(B7418="Premier League",E7418="Highlights"),_xlfn.XLOOKUP(H7418,Calendar!O:O,Calendar!N:N,,-1),""))</f>
        <v/>
      </c>
      <c r="AI7418" s="61" t="str">
        <f>IF(AND(AH7418&lt;&gt;"",E7418="Live"),_xlfn.XLOOKUP(_xlfn.TEXTJOIN(" vs ",,C7418:D7418),Calendar!G:G,Calendar!K:K),"")</f>
        <v/>
      </c>
      <c r="AJ7418" s="61" t="str">
        <f>IF(AND(K7418&lt;&gt;"Match of the Day",K7418&lt;&gt;"Match of the Day 2",K7418&lt;&gt;"Match of the Day Repeat"),"",1+MAX($AJ$10:AJ7417))</f>
        <v/>
      </c>
    </row>
    <row r="7419" spans="34:36" x14ac:dyDescent="0.35">
      <c r="AH7419" s="16" t="str">
        <f>IF(AND(B7419="Premier League",E7419="Live"),_xlfn.XLOOKUP(_xlfn.TEXTJOIN(" vs ",,C7419:D7419),Calendar!G:G,Calendar!B:B),IF(AND(B7419="Premier League",E7419="Highlights"),_xlfn.XLOOKUP(H7419,Calendar!O:O,Calendar!N:N,,-1),""))</f>
        <v/>
      </c>
      <c r="AI7419" s="61" t="str">
        <f>IF(AND(AH7419&lt;&gt;"",E7419="Live"),_xlfn.XLOOKUP(_xlfn.TEXTJOIN(" vs ",,C7419:D7419),Calendar!G:G,Calendar!K:K),"")</f>
        <v/>
      </c>
      <c r="AJ7419" s="61" t="str">
        <f>IF(AND(K7419&lt;&gt;"Match of the Day",K7419&lt;&gt;"Match of the Day 2",K7419&lt;&gt;"Match of the Day Repeat"),"",1+MAX($AJ$10:AJ7418))</f>
        <v/>
      </c>
    </row>
    <row r="7420" spans="34:36" x14ac:dyDescent="0.35">
      <c r="AH7420" s="16" t="str">
        <f>IF(AND(B7420="Premier League",E7420="Live"),_xlfn.XLOOKUP(_xlfn.TEXTJOIN(" vs ",,C7420:D7420),Calendar!G:G,Calendar!B:B),IF(AND(B7420="Premier League",E7420="Highlights"),_xlfn.XLOOKUP(H7420,Calendar!O:O,Calendar!N:N,,-1),""))</f>
        <v/>
      </c>
      <c r="AI7420" s="61" t="str">
        <f>IF(AND(AH7420&lt;&gt;"",E7420="Live"),_xlfn.XLOOKUP(_xlfn.TEXTJOIN(" vs ",,C7420:D7420),Calendar!G:G,Calendar!K:K),"")</f>
        <v/>
      </c>
      <c r="AJ7420" s="61" t="str">
        <f>IF(AND(K7420&lt;&gt;"Match of the Day",K7420&lt;&gt;"Match of the Day 2",K7420&lt;&gt;"Match of the Day Repeat"),"",1+MAX($AJ$10:AJ7419))</f>
        <v/>
      </c>
    </row>
    <row r="7421" spans="34:36" x14ac:dyDescent="0.35">
      <c r="AH7421" s="16" t="str">
        <f>IF(AND(B7421="Premier League",E7421="Live"),_xlfn.XLOOKUP(_xlfn.TEXTJOIN(" vs ",,C7421:D7421),Calendar!G:G,Calendar!B:B),IF(AND(B7421="Premier League",E7421="Highlights"),_xlfn.XLOOKUP(H7421,Calendar!O:O,Calendar!N:N,,-1),""))</f>
        <v/>
      </c>
      <c r="AI7421" s="61" t="str">
        <f>IF(AND(AH7421&lt;&gt;"",E7421="Live"),_xlfn.XLOOKUP(_xlfn.TEXTJOIN(" vs ",,C7421:D7421),Calendar!G:G,Calendar!K:K),"")</f>
        <v/>
      </c>
      <c r="AJ7421" s="61" t="str">
        <f>IF(AND(K7421&lt;&gt;"Match of the Day",K7421&lt;&gt;"Match of the Day 2",K7421&lt;&gt;"Match of the Day Repeat"),"",1+MAX($AJ$10:AJ7420))</f>
        <v/>
      </c>
    </row>
    <row r="7422" spans="34:36" x14ac:dyDescent="0.35">
      <c r="AH7422" s="16" t="str">
        <f>IF(AND(B7422="Premier League",E7422="Live"),_xlfn.XLOOKUP(_xlfn.TEXTJOIN(" vs ",,C7422:D7422),Calendar!G:G,Calendar!B:B),IF(AND(B7422="Premier League",E7422="Highlights"),_xlfn.XLOOKUP(H7422,Calendar!O:O,Calendar!N:N,,-1),""))</f>
        <v/>
      </c>
      <c r="AI7422" s="61" t="str">
        <f>IF(AND(AH7422&lt;&gt;"",E7422="Live"),_xlfn.XLOOKUP(_xlfn.TEXTJOIN(" vs ",,C7422:D7422),Calendar!G:G,Calendar!K:K),"")</f>
        <v/>
      </c>
      <c r="AJ7422" s="61" t="str">
        <f>IF(AND(K7422&lt;&gt;"Match of the Day",K7422&lt;&gt;"Match of the Day 2",K7422&lt;&gt;"Match of the Day Repeat"),"",1+MAX($AJ$10:AJ7421))</f>
        <v/>
      </c>
    </row>
    <row r="7423" spans="34:36" x14ac:dyDescent="0.35">
      <c r="AH7423" s="16" t="str">
        <f>IF(AND(B7423="Premier League",E7423="Live"),_xlfn.XLOOKUP(_xlfn.TEXTJOIN(" vs ",,C7423:D7423),Calendar!G:G,Calendar!B:B),IF(AND(B7423="Premier League",E7423="Highlights"),_xlfn.XLOOKUP(H7423,Calendar!O:O,Calendar!N:N,,-1),""))</f>
        <v/>
      </c>
      <c r="AI7423" s="61" t="str">
        <f>IF(AND(AH7423&lt;&gt;"",E7423="Live"),_xlfn.XLOOKUP(_xlfn.TEXTJOIN(" vs ",,C7423:D7423),Calendar!G:G,Calendar!K:K),"")</f>
        <v/>
      </c>
      <c r="AJ7423" s="61" t="str">
        <f>IF(AND(K7423&lt;&gt;"Match of the Day",K7423&lt;&gt;"Match of the Day 2",K7423&lt;&gt;"Match of the Day Repeat"),"",1+MAX($AJ$10:AJ7422))</f>
        <v/>
      </c>
    </row>
    <row r="7424" spans="34:36" x14ac:dyDescent="0.35">
      <c r="AH7424" s="16" t="str">
        <f>IF(AND(B7424="Premier League",E7424="Live"),_xlfn.XLOOKUP(_xlfn.TEXTJOIN(" vs ",,C7424:D7424),Calendar!G:G,Calendar!B:B),IF(AND(B7424="Premier League",E7424="Highlights"),_xlfn.XLOOKUP(H7424,Calendar!O:O,Calendar!N:N,,-1),""))</f>
        <v/>
      </c>
      <c r="AI7424" s="61" t="str">
        <f>IF(AND(AH7424&lt;&gt;"",E7424="Live"),_xlfn.XLOOKUP(_xlfn.TEXTJOIN(" vs ",,C7424:D7424),Calendar!G:G,Calendar!K:K),"")</f>
        <v/>
      </c>
      <c r="AJ7424" s="61" t="str">
        <f>IF(AND(K7424&lt;&gt;"Match of the Day",K7424&lt;&gt;"Match of the Day 2",K7424&lt;&gt;"Match of the Day Repeat"),"",1+MAX($AJ$10:AJ7423))</f>
        <v/>
      </c>
    </row>
    <row r="7425" spans="34:36" x14ac:dyDescent="0.35">
      <c r="AH7425" s="16" t="str">
        <f>IF(AND(B7425="Premier League",E7425="Live"),_xlfn.XLOOKUP(_xlfn.TEXTJOIN(" vs ",,C7425:D7425),Calendar!G:G,Calendar!B:B),IF(AND(B7425="Premier League",E7425="Highlights"),_xlfn.XLOOKUP(H7425,Calendar!O:O,Calendar!N:N,,-1),""))</f>
        <v/>
      </c>
      <c r="AI7425" s="61" t="str">
        <f>IF(AND(AH7425&lt;&gt;"",E7425="Live"),_xlfn.XLOOKUP(_xlfn.TEXTJOIN(" vs ",,C7425:D7425),Calendar!G:G,Calendar!K:K),"")</f>
        <v/>
      </c>
      <c r="AJ7425" s="61" t="str">
        <f>IF(AND(K7425&lt;&gt;"Match of the Day",K7425&lt;&gt;"Match of the Day 2",K7425&lt;&gt;"Match of the Day Repeat"),"",1+MAX($AJ$10:AJ7424))</f>
        <v/>
      </c>
    </row>
    <row r="7426" spans="34:36" x14ac:dyDescent="0.35">
      <c r="AH7426" s="16" t="str">
        <f>IF(AND(B7426="Premier League",E7426="Live"),_xlfn.XLOOKUP(_xlfn.TEXTJOIN(" vs ",,C7426:D7426),Calendar!G:G,Calendar!B:B),IF(AND(B7426="Premier League",E7426="Highlights"),_xlfn.XLOOKUP(H7426,Calendar!O:O,Calendar!N:N,,-1),""))</f>
        <v/>
      </c>
      <c r="AI7426" s="61" t="str">
        <f>IF(AND(AH7426&lt;&gt;"",E7426="Live"),_xlfn.XLOOKUP(_xlfn.TEXTJOIN(" vs ",,C7426:D7426),Calendar!G:G,Calendar!K:K),"")</f>
        <v/>
      </c>
      <c r="AJ7426" s="61" t="str">
        <f>IF(AND(K7426&lt;&gt;"Match of the Day",K7426&lt;&gt;"Match of the Day 2",K7426&lt;&gt;"Match of the Day Repeat"),"",1+MAX($AJ$10:AJ7425))</f>
        <v/>
      </c>
    </row>
    <row r="7427" spans="34:36" x14ac:dyDescent="0.35">
      <c r="AH7427" s="16" t="str">
        <f>IF(AND(B7427="Premier League",E7427="Live"),_xlfn.XLOOKUP(_xlfn.TEXTJOIN(" vs ",,C7427:D7427),Calendar!G:G,Calendar!B:B),IF(AND(B7427="Premier League",E7427="Highlights"),_xlfn.XLOOKUP(H7427,Calendar!O:O,Calendar!N:N,,-1),""))</f>
        <v/>
      </c>
      <c r="AI7427" s="61" t="str">
        <f>IF(AND(AH7427&lt;&gt;"",E7427="Live"),_xlfn.XLOOKUP(_xlfn.TEXTJOIN(" vs ",,C7427:D7427),Calendar!G:G,Calendar!K:K),"")</f>
        <v/>
      </c>
      <c r="AJ7427" s="61" t="str">
        <f>IF(AND(K7427&lt;&gt;"Match of the Day",K7427&lt;&gt;"Match of the Day 2",K7427&lt;&gt;"Match of the Day Repeat"),"",1+MAX($AJ$10:AJ7426))</f>
        <v/>
      </c>
    </row>
    <row r="7428" spans="34:36" x14ac:dyDescent="0.35">
      <c r="AH7428" s="16" t="str">
        <f>IF(AND(B7428="Premier League",E7428="Live"),_xlfn.XLOOKUP(_xlfn.TEXTJOIN(" vs ",,C7428:D7428),Calendar!G:G,Calendar!B:B),IF(AND(B7428="Premier League",E7428="Highlights"),_xlfn.XLOOKUP(H7428,Calendar!O:O,Calendar!N:N,,-1),""))</f>
        <v/>
      </c>
      <c r="AI7428" s="61" t="str">
        <f>IF(AND(AH7428&lt;&gt;"",E7428="Live"),_xlfn.XLOOKUP(_xlfn.TEXTJOIN(" vs ",,C7428:D7428),Calendar!G:G,Calendar!K:K),"")</f>
        <v/>
      </c>
      <c r="AJ7428" s="61" t="str">
        <f>IF(AND(K7428&lt;&gt;"Match of the Day",K7428&lt;&gt;"Match of the Day 2",K7428&lt;&gt;"Match of the Day Repeat"),"",1+MAX($AJ$10:AJ7427))</f>
        <v/>
      </c>
    </row>
    <row r="7429" spans="34:36" x14ac:dyDescent="0.35">
      <c r="AH7429" s="16" t="str">
        <f>IF(AND(B7429="Premier League",E7429="Live"),_xlfn.XLOOKUP(_xlfn.TEXTJOIN(" vs ",,C7429:D7429),Calendar!G:G,Calendar!B:B),IF(AND(B7429="Premier League",E7429="Highlights"),_xlfn.XLOOKUP(H7429,Calendar!O:O,Calendar!N:N,,-1),""))</f>
        <v/>
      </c>
      <c r="AI7429" s="61" t="str">
        <f>IF(AND(AH7429&lt;&gt;"",E7429="Live"),_xlfn.XLOOKUP(_xlfn.TEXTJOIN(" vs ",,C7429:D7429),Calendar!G:G,Calendar!K:K),"")</f>
        <v/>
      </c>
      <c r="AJ7429" s="61" t="str">
        <f>IF(AND(K7429&lt;&gt;"Match of the Day",K7429&lt;&gt;"Match of the Day 2",K7429&lt;&gt;"Match of the Day Repeat"),"",1+MAX($AJ$10:AJ7428))</f>
        <v/>
      </c>
    </row>
    <row r="7430" spans="34:36" x14ac:dyDescent="0.35">
      <c r="AH7430" s="16" t="str">
        <f>IF(AND(B7430="Premier League",E7430="Live"),_xlfn.XLOOKUP(_xlfn.TEXTJOIN(" vs ",,C7430:D7430),Calendar!G:G,Calendar!B:B),IF(AND(B7430="Premier League",E7430="Highlights"),_xlfn.XLOOKUP(H7430,Calendar!O:O,Calendar!N:N,,-1),""))</f>
        <v/>
      </c>
      <c r="AI7430" s="61" t="str">
        <f>IF(AND(AH7430&lt;&gt;"",E7430="Live"),_xlfn.XLOOKUP(_xlfn.TEXTJOIN(" vs ",,C7430:D7430),Calendar!G:G,Calendar!K:K),"")</f>
        <v/>
      </c>
      <c r="AJ7430" s="61" t="str">
        <f>IF(AND(K7430&lt;&gt;"Match of the Day",K7430&lt;&gt;"Match of the Day 2",K7430&lt;&gt;"Match of the Day Repeat"),"",1+MAX($AJ$10:AJ7429))</f>
        <v/>
      </c>
    </row>
    <row r="7431" spans="34:36" x14ac:dyDescent="0.35">
      <c r="AH7431" s="16" t="str">
        <f>IF(AND(B7431="Premier League",E7431="Live"),_xlfn.XLOOKUP(_xlfn.TEXTJOIN(" vs ",,C7431:D7431),Calendar!G:G,Calendar!B:B),IF(AND(B7431="Premier League",E7431="Highlights"),_xlfn.XLOOKUP(H7431,Calendar!O:O,Calendar!N:N,,-1),""))</f>
        <v/>
      </c>
      <c r="AI7431" s="61" t="str">
        <f>IF(AND(AH7431&lt;&gt;"",E7431="Live"),_xlfn.XLOOKUP(_xlfn.TEXTJOIN(" vs ",,C7431:D7431),Calendar!G:G,Calendar!K:K),"")</f>
        <v/>
      </c>
      <c r="AJ7431" s="61" t="str">
        <f>IF(AND(K7431&lt;&gt;"Match of the Day",K7431&lt;&gt;"Match of the Day 2",K7431&lt;&gt;"Match of the Day Repeat"),"",1+MAX($AJ$10:AJ7430))</f>
        <v/>
      </c>
    </row>
    <row r="7432" spans="34:36" x14ac:dyDescent="0.35">
      <c r="AH7432" s="16" t="str">
        <f>IF(AND(B7432="Premier League",E7432="Live"),_xlfn.XLOOKUP(_xlfn.TEXTJOIN(" vs ",,C7432:D7432),Calendar!G:G,Calendar!B:B),IF(AND(B7432="Premier League",E7432="Highlights"),_xlfn.XLOOKUP(H7432,Calendar!O:O,Calendar!N:N,,-1),""))</f>
        <v/>
      </c>
      <c r="AI7432" s="61" t="str">
        <f>IF(AND(AH7432&lt;&gt;"",E7432="Live"),_xlfn.XLOOKUP(_xlfn.TEXTJOIN(" vs ",,C7432:D7432),Calendar!G:G,Calendar!K:K),"")</f>
        <v/>
      </c>
      <c r="AJ7432" s="61" t="str">
        <f>IF(AND(K7432&lt;&gt;"Match of the Day",K7432&lt;&gt;"Match of the Day 2",K7432&lt;&gt;"Match of the Day Repeat"),"",1+MAX($AJ$10:AJ7431))</f>
        <v/>
      </c>
    </row>
    <row r="7433" spans="34:36" x14ac:dyDescent="0.35">
      <c r="AH7433" s="16" t="str">
        <f>IF(AND(B7433="Premier League",E7433="Live"),_xlfn.XLOOKUP(_xlfn.TEXTJOIN(" vs ",,C7433:D7433),Calendar!G:G,Calendar!B:B),IF(AND(B7433="Premier League",E7433="Highlights"),_xlfn.XLOOKUP(H7433,Calendar!O:O,Calendar!N:N,,-1),""))</f>
        <v/>
      </c>
      <c r="AI7433" s="61" t="str">
        <f>IF(AND(AH7433&lt;&gt;"",E7433="Live"),_xlfn.XLOOKUP(_xlfn.TEXTJOIN(" vs ",,C7433:D7433),Calendar!G:G,Calendar!K:K),"")</f>
        <v/>
      </c>
      <c r="AJ7433" s="61" t="str">
        <f>IF(AND(K7433&lt;&gt;"Match of the Day",K7433&lt;&gt;"Match of the Day 2",K7433&lt;&gt;"Match of the Day Repeat"),"",1+MAX($AJ$10:AJ7432))</f>
        <v/>
      </c>
    </row>
    <row r="7434" spans="34:36" x14ac:dyDescent="0.35">
      <c r="AH7434" s="16" t="str">
        <f>IF(AND(B7434="Premier League",E7434="Live"),_xlfn.XLOOKUP(_xlfn.TEXTJOIN(" vs ",,C7434:D7434),Calendar!G:G,Calendar!B:B),IF(AND(B7434="Premier League",E7434="Highlights"),_xlfn.XLOOKUP(H7434,Calendar!O:O,Calendar!N:N,,-1),""))</f>
        <v/>
      </c>
      <c r="AI7434" s="61" t="str">
        <f>IF(AND(AH7434&lt;&gt;"",E7434="Live"),_xlfn.XLOOKUP(_xlfn.TEXTJOIN(" vs ",,C7434:D7434),Calendar!G:G,Calendar!K:K),"")</f>
        <v/>
      </c>
      <c r="AJ7434" s="61" t="str">
        <f>IF(AND(K7434&lt;&gt;"Match of the Day",K7434&lt;&gt;"Match of the Day 2",K7434&lt;&gt;"Match of the Day Repeat"),"",1+MAX($AJ$10:AJ7433))</f>
        <v/>
      </c>
    </row>
    <row r="7435" spans="34:36" x14ac:dyDescent="0.35">
      <c r="AH7435" s="16" t="str">
        <f>IF(AND(B7435="Premier League",E7435="Live"),_xlfn.XLOOKUP(_xlfn.TEXTJOIN(" vs ",,C7435:D7435),Calendar!G:G,Calendar!B:B),IF(AND(B7435="Premier League",E7435="Highlights"),_xlfn.XLOOKUP(H7435,Calendar!O:O,Calendar!N:N,,-1),""))</f>
        <v/>
      </c>
      <c r="AI7435" s="61" t="str">
        <f>IF(AND(AH7435&lt;&gt;"",E7435="Live"),_xlfn.XLOOKUP(_xlfn.TEXTJOIN(" vs ",,C7435:D7435),Calendar!G:G,Calendar!K:K),"")</f>
        <v/>
      </c>
      <c r="AJ7435" s="61" t="str">
        <f>IF(AND(K7435&lt;&gt;"Match of the Day",K7435&lt;&gt;"Match of the Day 2",K7435&lt;&gt;"Match of the Day Repeat"),"",1+MAX($AJ$10:AJ7434))</f>
        <v/>
      </c>
    </row>
    <row r="7436" spans="34:36" x14ac:dyDescent="0.35">
      <c r="AH7436" s="16" t="str">
        <f>IF(AND(B7436="Premier League",E7436="Live"),_xlfn.XLOOKUP(_xlfn.TEXTJOIN(" vs ",,C7436:D7436),Calendar!G:G,Calendar!B:B),IF(AND(B7436="Premier League",E7436="Highlights"),_xlfn.XLOOKUP(H7436,Calendar!O:O,Calendar!N:N,,-1),""))</f>
        <v/>
      </c>
      <c r="AI7436" s="61" t="str">
        <f>IF(AND(AH7436&lt;&gt;"",E7436="Live"),_xlfn.XLOOKUP(_xlfn.TEXTJOIN(" vs ",,C7436:D7436),Calendar!G:G,Calendar!K:K),"")</f>
        <v/>
      </c>
      <c r="AJ7436" s="61" t="str">
        <f>IF(AND(K7436&lt;&gt;"Match of the Day",K7436&lt;&gt;"Match of the Day 2",K7436&lt;&gt;"Match of the Day Repeat"),"",1+MAX($AJ$10:AJ7435))</f>
        <v/>
      </c>
    </row>
    <row r="7437" spans="34:36" x14ac:dyDescent="0.35">
      <c r="AH7437" s="16" t="str">
        <f>IF(AND(B7437="Premier League",E7437="Live"),_xlfn.XLOOKUP(_xlfn.TEXTJOIN(" vs ",,C7437:D7437),Calendar!G:G,Calendar!B:B),IF(AND(B7437="Premier League",E7437="Highlights"),_xlfn.XLOOKUP(H7437,Calendar!O:O,Calendar!N:N,,-1),""))</f>
        <v/>
      </c>
      <c r="AI7437" s="61" t="str">
        <f>IF(AND(AH7437&lt;&gt;"",E7437="Live"),_xlfn.XLOOKUP(_xlfn.TEXTJOIN(" vs ",,C7437:D7437),Calendar!G:G,Calendar!K:K),"")</f>
        <v/>
      </c>
      <c r="AJ7437" s="61" t="str">
        <f>IF(AND(K7437&lt;&gt;"Match of the Day",K7437&lt;&gt;"Match of the Day 2",K7437&lt;&gt;"Match of the Day Repeat"),"",1+MAX($AJ$10:AJ7436))</f>
        <v/>
      </c>
    </row>
    <row r="7438" spans="34:36" x14ac:dyDescent="0.35">
      <c r="AH7438" s="16" t="str">
        <f>IF(AND(B7438="Premier League",E7438="Live"),_xlfn.XLOOKUP(_xlfn.TEXTJOIN(" vs ",,C7438:D7438),Calendar!G:G,Calendar!B:B),IF(AND(B7438="Premier League",E7438="Highlights"),_xlfn.XLOOKUP(H7438,Calendar!O:O,Calendar!N:N,,-1),""))</f>
        <v/>
      </c>
      <c r="AI7438" s="61" t="str">
        <f>IF(AND(AH7438&lt;&gt;"",E7438="Live"),_xlfn.XLOOKUP(_xlfn.TEXTJOIN(" vs ",,C7438:D7438),Calendar!G:G,Calendar!K:K),"")</f>
        <v/>
      </c>
      <c r="AJ7438" s="61" t="str">
        <f>IF(AND(K7438&lt;&gt;"Match of the Day",K7438&lt;&gt;"Match of the Day 2",K7438&lt;&gt;"Match of the Day Repeat"),"",1+MAX($AJ$10:AJ7437))</f>
        <v/>
      </c>
    </row>
    <row r="7439" spans="34:36" x14ac:dyDescent="0.35">
      <c r="AH7439" s="16" t="str">
        <f>IF(AND(B7439="Premier League",E7439="Live"),_xlfn.XLOOKUP(_xlfn.TEXTJOIN(" vs ",,C7439:D7439),Calendar!G:G,Calendar!B:B),IF(AND(B7439="Premier League",E7439="Highlights"),_xlfn.XLOOKUP(H7439,Calendar!O:O,Calendar!N:N,,-1),""))</f>
        <v/>
      </c>
      <c r="AI7439" s="61" t="str">
        <f>IF(AND(AH7439&lt;&gt;"",E7439="Live"),_xlfn.XLOOKUP(_xlfn.TEXTJOIN(" vs ",,C7439:D7439),Calendar!G:G,Calendar!K:K),"")</f>
        <v/>
      </c>
      <c r="AJ7439" s="61" t="str">
        <f>IF(AND(K7439&lt;&gt;"Match of the Day",K7439&lt;&gt;"Match of the Day 2",K7439&lt;&gt;"Match of the Day Repeat"),"",1+MAX($AJ$10:AJ7438))</f>
        <v/>
      </c>
    </row>
    <row r="7440" spans="34:36" x14ac:dyDescent="0.35">
      <c r="AH7440" s="16" t="str">
        <f>IF(AND(B7440="Premier League",E7440="Live"),_xlfn.XLOOKUP(_xlfn.TEXTJOIN(" vs ",,C7440:D7440),Calendar!G:G,Calendar!B:B),IF(AND(B7440="Premier League",E7440="Highlights"),_xlfn.XLOOKUP(H7440,Calendar!O:O,Calendar!N:N,,-1),""))</f>
        <v/>
      </c>
      <c r="AI7440" s="61" t="str">
        <f>IF(AND(AH7440&lt;&gt;"",E7440="Live"),_xlfn.XLOOKUP(_xlfn.TEXTJOIN(" vs ",,C7440:D7440),Calendar!G:G,Calendar!K:K),"")</f>
        <v/>
      </c>
      <c r="AJ7440" s="61" t="str">
        <f>IF(AND(K7440&lt;&gt;"Match of the Day",K7440&lt;&gt;"Match of the Day 2",K7440&lt;&gt;"Match of the Day Repeat"),"",1+MAX($AJ$10:AJ7439))</f>
        <v/>
      </c>
    </row>
    <row r="7441" spans="34:36" x14ac:dyDescent="0.35">
      <c r="AH7441" s="16" t="str">
        <f>IF(AND(B7441="Premier League",E7441="Live"),_xlfn.XLOOKUP(_xlfn.TEXTJOIN(" vs ",,C7441:D7441),Calendar!G:G,Calendar!B:B),IF(AND(B7441="Premier League",E7441="Highlights"),_xlfn.XLOOKUP(H7441,Calendar!O:O,Calendar!N:N,,-1),""))</f>
        <v/>
      </c>
      <c r="AI7441" s="61" t="str">
        <f>IF(AND(AH7441&lt;&gt;"",E7441="Live"),_xlfn.XLOOKUP(_xlfn.TEXTJOIN(" vs ",,C7441:D7441),Calendar!G:G,Calendar!K:K),"")</f>
        <v/>
      </c>
      <c r="AJ7441" s="61" t="str">
        <f>IF(AND(K7441&lt;&gt;"Match of the Day",K7441&lt;&gt;"Match of the Day 2",K7441&lt;&gt;"Match of the Day Repeat"),"",1+MAX($AJ$10:AJ7440))</f>
        <v/>
      </c>
    </row>
    <row r="7442" spans="34:36" x14ac:dyDescent="0.35">
      <c r="AH7442" s="16" t="str">
        <f>IF(AND(B7442="Premier League",E7442="Live"),_xlfn.XLOOKUP(_xlfn.TEXTJOIN(" vs ",,C7442:D7442),Calendar!G:G,Calendar!B:B),IF(AND(B7442="Premier League",E7442="Highlights"),_xlfn.XLOOKUP(H7442,Calendar!O:O,Calendar!N:N,,-1),""))</f>
        <v/>
      </c>
      <c r="AI7442" s="61" t="str">
        <f>IF(AND(AH7442&lt;&gt;"",E7442="Live"),_xlfn.XLOOKUP(_xlfn.TEXTJOIN(" vs ",,C7442:D7442),Calendar!G:G,Calendar!K:K),"")</f>
        <v/>
      </c>
      <c r="AJ7442" s="61" t="str">
        <f>IF(AND(K7442&lt;&gt;"Match of the Day",K7442&lt;&gt;"Match of the Day 2",K7442&lt;&gt;"Match of the Day Repeat"),"",1+MAX($AJ$10:AJ7441))</f>
        <v/>
      </c>
    </row>
    <row r="7443" spans="34:36" x14ac:dyDescent="0.35">
      <c r="AH7443" s="16" t="str">
        <f>IF(AND(B7443="Premier League",E7443="Live"),_xlfn.XLOOKUP(_xlfn.TEXTJOIN(" vs ",,C7443:D7443),Calendar!G:G,Calendar!B:B),IF(AND(B7443="Premier League",E7443="Highlights"),_xlfn.XLOOKUP(H7443,Calendar!O:O,Calendar!N:N,,-1),""))</f>
        <v/>
      </c>
      <c r="AI7443" s="61" t="str">
        <f>IF(AND(AH7443&lt;&gt;"",E7443="Live"),_xlfn.XLOOKUP(_xlfn.TEXTJOIN(" vs ",,C7443:D7443),Calendar!G:G,Calendar!K:K),"")</f>
        <v/>
      </c>
      <c r="AJ7443" s="61" t="str">
        <f>IF(AND(K7443&lt;&gt;"Match of the Day",K7443&lt;&gt;"Match of the Day 2",K7443&lt;&gt;"Match of the Day Repeat"),"",1+MAX($AJ$10:AJ7442))</f>
        <v/>
      </c>
    </row>
    <row r="7444" spans="34:36" x14ac:dyDescent="0.35">
      <c r="AH7444" s="16" t="str">
        <f>IF(AND(B7444="Premier League",E7444="Live"),_xlfn.XLOOKUP(_xlfn.TEXTJOIN(" vs ",,C7444:D7444),Calendar!G:G,Calendar!B:B),IF(AND(B7444="Premier League",E7444="Highlights"),_xlfn.XLOOKUP(H7444,Calendar!O:O,Calendar!N:N,,-1),""))</f>
        <v/>
      </c>
      <c r="AI7444" s="61" t="str">
        <f>IF(AND(AH7444&lt;&gt;"",E7444="Live"),_xlfn.XLOOKUP(_xlfn.TEXTJOIN(" vs ",,C7444:D7444),Calendar!G:G,Calendar!K:K),"")</f>
        <v/>
      </c>
      <c r="AJ7444" s="61" t="str">
        <f>IF(AND(K7444&lt;&gt;"Match of the Day",K7444&lt;&gt;"Match of the Day 2",K7444&lt;&gt;"Match of the Day Repeat"),"",1+MAX($AJ$10:AJ7443))</f>
        <v/>
      </c>
    </row>
    <row r="7445" spans="34:36" x14ac:dyDescent="0.35">
      <c r="AH7445" s="16" t="str">
        <f>IF(AND(B7445="Premier League",E7445="Live"),_xlfn.XLOOKUP(_xlfn.TEXTJOIN(" vs ",,C7445:D7445),Calendar!G:G,Calendar!B:B),IF(AND(B7445="Premier League",E7445="Highlights"),_xlfn.XLOOKUP(H7445,Calendar!O:O,Calendar!N:N,,-1),""))</f>
        <v/>
      </c>
      <c r="AI7445" s="61" t="str">
        <f>IF(AND(AH7445&lt;&gt;"",E7445="Live"),_xlfn.XLOOKUP(_xlfn.TEXTJOIN(" vs ",,C7445:D7445),Calendar!G:G,Calendar!K:K),"")</f>
        <v/>
      </c>
      <c r="AJ7445" s="61" t="str">
        <f>IF(AND(K7445&lt;&gt;"Match of the Day",K7445&lt;&gt;"Match of the Day 2",K7445&lt;&gt;"Match of the Day Repeat"),"",1+MAX($AJ$10:AJ7444))</f>
        <v/>
      </c>
    </row>
    <row r="7446" spans="34:36" x14ac:dyDescent="0.35">
      <c r="AH7446" s="16" t="str">
        <f>IF(AND(B7446="Premier League",E7446="Live"),_xlfn.XLOOKUP(_xlfn.TEXTJOIN(" vs ",,C7446:D7446),Calendar!G:G,Calendar!B:B),IF(AND(B7446="Premier League",E7446="Highlights"),_xlfn.XLOOKUP(H7446,Calendar!O:O,Calendar!N:N,,-1),""))</f>
        <v/>
      </c>
      <c r="AI7446" s="61" t="str">
        <f>IF(AND(AH7446&lt;&gt;"",E7446="Live"),_xlfn.XLOOKUP(_xlfn.TEXTJOIN(" vs ",,C7446:D7446),Calendar!G:G,Calendar!K:K),"")</f>
        <v/>
      </c>
      <c r="AJ7446" s="61" t="str">
        <f>IF(AND(K7446&lt;&gt;"Match of the Day",K7446&lt;&gt;"Match of the Day 2",K7446&lt;&gt;"Match of the Day Repeat"),"",1+MAX($AJ$10:AJ7445))</f>
        <v/>
      </c>
    </row>
    <row r="7447" spans="34:36" x14ac:dyDescent="0.35">
      <c r="AH7447" s="16" t="str">
        <f>IF(AND(B7447="Premier League",E7447="Live"),_xlfn.XLOOKUP(_xlfn.TEXTJOIN(" vs ",,C7447:D7447),Calendar!G:G,Calendar!B:B),IF(AND(B7447="Premier League",E7447="Highlights"),_xlfn.XLOOKUP(H7447,Calendar!O:O,Calendar!N:N,,-1),""))</f>
        <v/>
      </c>
      <c r="AI7447" s="61" t="str">
        <f>IF(AND(AH7447&lt;&gt;"",E7447="Live"),_xlfn.XLOOKUP(_xlfn.TEXTJOIN(" vs ",,C7447:D7447),Calendar!G:G,Calendar!K:K),"")</f>
        <v/>
      </c>
      <c r="AJ7447" s="61" t="str">
        <f>IF(AND(K7447&lt;&gt;"Match of the Day",K7447&lt;&gt;"Match of the Day 2",K7447&lt;&gt;"Match of the Day Repeat"),"",1+MAX($AJ$10:AJ7446))</f>
        <v/>
      </c>
    </row>
    <row r="7448" spans="34:36" x14ac:dyDescent="0.35">
      <c r="AH7448" s="16" t="str">
        <f>IF(AND(B7448="Premier League",E7448="Live"),_xlfn.XLOOKUP(_xlfn.TEXTJOIN(" vs ",,C7448:D7448),Calendar!G:G,Calendar!B:B),IF(AND(B7448="Premier League",E7448="Highlights"),_xlfn.XLOOKUP(H7448,Calendar!O:O,Calendar!N:N,,-1),""))</f>
        <v/>
      </c>
      <c r="AI7448" s="61" t="str">
        <f>IF(AND(AH7448&lt;&gt;"",E7448="Live"),_xlfn.XLOOKUP(_xlfn.TEXTJOIN(" vs ",,C7448:D7448),Calendar!G:G,Calendar!K:K),"")</f>
        <v/>
      </c>
      <c r="AJ7448" s="61" t="str">
        <f>IF(AND(K7448&lt;&gt;"Match of the Day",K7448&lt;&gt;"Match of the Day 2",K7448&lt;&gt;"Match of the Day Repeat"),"",1+MAX($AJ$10:AJ7447))</f>
        <v/>
      </c>
    </row>
    <row r="7449" spans="34:36" x14ac:dyDescent="0.35">
      <c r="AH7449" s="16" t="str">
        <f>IF(AND(B7449="Premier League",E7449="Live"),_xlfn.XLOOKUP(_xlfn.TEXTJOIN(" vs ",,C7449:D7449),Calendar!G:G,Calendar!B:B),IF(AND(B7449="Premier League",E7449="Highlights"),_xlfn.XLOOKUP(H7449,Calendar!O:O,Calendar!N:N,,-1),""))</f>
        <v/>
      </c>
      <c r="AI7449" s="61" t="str">
        <f>IF(AND(AH7449&lt;&gt;"",E7449="Live"),_xlfn.XLOOKUP(_xlfn.TEXTJOIN(" vs ",,C7449:D7449),Calendar!G:G,Calendar!K:K),"")</f>
        <v/>
      </c>
      <c r="AJ7449" s="61" t="str">
        <f>IF(AND(K7449&lt;&gt;"Match of the Day",K7449&lt;&gt;"Match of the Day 2",K7449&lt;&gt;"Match of the Day Repeat"),"",1+MAX($AJ$10:AJ7448))</f>
        <v/>
      </c>
    </row>
    <row r="7450" spans="34:36" x14ac:dyDescent="0.35">
      <c r="AH7450" s="16" t="str">
        <f>IF(AND(B7450="Premier League",E7450="Live"),_xlfn.XLOOKUP(_xlfn.TEXTJOIN(" vs ",,C7450:D7450),Calendar!G:G,Calendar!B:B),IF(AND(B7450="Premier League",E7450="Highlights"),_xlfn.XLOOKUP(H7450,Calendar!O:O,Calendar!N:N,,-1),""))</f>
        <v/>
      </c>
      <c r="AI7450" s="61" t="str">
        <f>IF(AND(AH7450&lt;&gt;"",E7450="Live"),_xlfn.XLOOKUP(_xlfn.TEXTJOIN(" vs ",,C7450:D7450),Calendar!G:G,Calendar!K:K),"")</f>
        <v/>
      </c>
      <c r="AJ7450" s="61" t="str">
        <f>IF(AND(K7450&lt;&gt;"Match of the Day",K7450&lt;&gt;"Match of the Day 2",K7450&lt;&gt;"Match of the Day Repeat"),"",1+MAX($AJ$10:AJ7449))</f>
        <v/>
      </c>
    </row>
    <row r="7451" spans="34:36" x14ac:dyDescent="0.35">
      <c r="AH7451" s="16" t="str">
        <f>IF(AND(B7451="Premier League",E7451="Live"),_xlfn.XLOOKUP(_xlfn.TEXTJOIN(" vs ",,C7451:D7451),Calendar!G:G,Calendar!B:B),IF(AND(B7451="Premier League",E7451="Highlights"),_xlfn.XLOOKUP(H7451,Calendar!O:O,Calendar!N:N,,-1),""))</f>
        <v/>
      </c>
      <c r="AI7451" s="61" t="str">
        <f>IF(AND(AH7451&lt;&gt;"",E7451="Live"),_xlfn.XLOOKUP(_xlfn.TEXTJOIN(" vs ",,C7451:D7451),Calendar!G:G,Calendar!K:K),"")</f>
        <v/>
      </c>
      <c r="AJ7451" s="61" t="str">
        <f>IF(AND(K7451&lt;&gt;"Match of the Day",K7451&lt;&gt;"Match of the Day 2",K7451&lt;&gt;"Match of the Day Repeat"),"",1+MAX($AJ$10:AJ7450))</f>
        <v/>
      </c>
    </row>
    <row r="7452" spans="34:36" x14ac:dyDescent="0.35">
      <c r="AH7452" s="16" t="str">
        <f>IF(AND(B7452="Premier League",E7452="Live"),_xlfn.XLOOKUP(_xlfn.TEXTJOIN(" vs ",,C7452:D7452),Calendar!G:G,Calendar!B:B),IF(AND(B7452="Premier League",E7452="Highlights"),_xlfn.XLOOKUP(H7452,Calendar!O:O,Calendar!N:N,,-1),""))</f>
        <v/>
      </c>
      <c r="AI7452" s="61" t="str">
        <f>IF(AND(AH7452&lt;&gt;"",E7452="Live"),_xlfn.XLOOKUP(_xlfn.TEXTJOIN(" vs ",,C7452:D7452),Calendar!G:G,Calendar!K:K),"")</f>
        <v/>
      </c>
      <c r="AJ7452" s="61" t="str">
        <f>IF(AND(K7452&lt;&gt;"Match of the Day",K7452&lt;&gt;"Match of the Day 2",K7452&lt;&gt;"Match of the Day Repeat"),"",1+MAX($AJ$10:AJ7451))</f>
        <v/>
      </c>
    </row>
    <row r="7453" spans="34:36" x14ac:dyDescent="0.35">
      <c r="AH7453" s="16" t="str">
        <f>IF(AND(B7453="Premier League",E7453="Live"),_xlfn.XLOOKUP(_xlfn.TEXTJOIN(" vs ",,C7453:D7453),Calendar!G:G,Calendar!B:B),IF(AND(B7453="Premier League",E7453="Highlights"),_xlfn.XLOOKUP(H7453,Calendar!O:O,Calendar!N:N,,-1),""))</f>
        <v/>
      </c>
      <c r="AI7453" s="61" t="str">
        <f>IF(AND(AH7453&lt;&gt;"",E7453="Live"),_xlfn.XLOOKUP(_xlfn.TEXTJOIN(" vs ",,C7453:D7453),Calendar!G:G,Calendar!K:K),"")</f>
        <v/>
      </c>
      <c r="AJ7453" s="61" t="str">
        <f>IF(AND(K7453&lt;&gt;"Match of the Day",K7453&lt;&gt;"Match of the Day 2",K7453&lt;&gt;"Match of the Day Repeat"),"",1+MAX($AJ$10:AJ7452))</f>
        <v/>
      </c>
    </row>
    <row r="7454" spans="34:36" x14ac:dyDescent="0.35">
      <c r="AH7454" s="16" t="str">
        <f>IF(AND(B7454="Premier League",E7454="Live"),_xlfn.XLOOKUP(_xlfn.TEXTJOIN(" vs ",,C7454:D7454),Calendar!G:G,Calendar!B:B),IF(AND(B7454="Premier League",E7454="Highlights"),_xlfn.XLOOKUP(H7454,Calendar!O:O,Calendar!N:N,,-1),""))</f>
        <v/>
      </c>
      <c r="AI7454" s="61" t="str">
        <f>IF(AND(AH7454&lt;&gt;"",E7454="Live"),_xlfn.XLOOKUP(_xlfn.TEXTJOIN(" vs ",,C7454:D7454),Calendar!G:G,Calendar!K:K),"")</f>
        <v/>
      </c>
      <c r="AJ7454" s="61" t="str">
        <f>IF(AND(K7454&lt;&gt;"Match of the Day",K7454&lt;&gt;"Match of the Day 2",K7454&lt;&gt;"Match of the Day Repeat"),"",1+MAX($AJ$10:AJ7453))</f>
        <v/>
      </c>
    </row>
    <row r="7455" spans="34:36" x14ac:dyDescent="0.35">
      <c r="AH7455" s="16" t="str">
        <f>IF(AND(B7455="Premier League",E7455="Live"),_xlfn.XLOOKUP(_xlfn.TEXTJOIN(" vs ",,C7455:D7455),Calendar!G:G,Calendar!B:B),IF(AND(B7455="Premier League",E7455="Highlights"),_xlfn.XLOOKUP(H7455,Calendar!O:O,Calendar!N:N,,-1),""))</f>
        <v/>
      </c>
      <c r="AI7455" s="61" t="str">
        <f>IF(AND(AH7455&lt;&gt;"",E7455="Live"),_xlfn.XLOOKUP(_xlfn.TEXTJOIN(" vs ",,C7455:D7455),Calendar!G:G,Calendar!K:K),"")</f>
        <v/>
      </c>
      <c r="AJ7455" s="61" t="str">
        <f>IF(AND(K7455&lt;&gt;"Match of the Day",K7455&lt;&gt;"Match of the Day 2",K7455&lt;&gt;"Match of the Day Repeat"),"",1+MAX($AJ$10:AJ7454))</f>
        <v/>
      </c>
    </row>
    <row r="7456" spans="34:36" x14ac:dyDescent="0.35">
      <c r="AH7456" s="16" t="str">
        <f>IF(AND(B7456="Premier League",E7456="Live"),_xlfn.XLOOKUP(_xlfn.TEXTJOIN(" vs ",,C7456:D7456),Calendar!G:G,Calendar!B:B),IF(AND(B7456="Premier League",E7456="Highlights"),_xlfn.XLOOKUP(H7456,Calendar!O:O,Calendar!N:N,,-1),""))</f>
        <v/>
      </c>
      <c r="AI7456" s="61" t="str">
        <f>IF(AND(AH7456&lt;&gt;"",E7456="Live"),_xlfn.XLOOKUP(_xlfn.TEXTJOIN(" vs ",,C7456:D7456),Calendar!G:G,Calendar!K:K),"")</f>
        <v/>
      </c>
      <c r="AJ7456" s="61" t="str">
        <f>IF(AND(K7456&lt;&gt;"Match of the Day",K7456&lt;&gt;"Match of the Day 2",K7456&lt;&gt;"Match of the Day Repeat"),"",1+MAX($AJ$10:AJ7455))</f>
        <v/>
      </c>
    </row>
    <row r="7457" spans="34:36" x14ac:dyDescent="0.35">
      <c r="AH7457" s="16" t="str">
        <f>IF(AND(B7457="Premier League",E7457="Live"),_xlfn.XLOOKUP(_xlfn.TEXTJOIN(" vs ",,C7457:D7457),Calendar!G:G,Calendar!B:B),IF(AND(B7457="Premier League",E7457="Highlights"),_xlfn.XLOOKUP(H7457,Calendar!O:O,Calendar!N:N,,-1),""))</f>
        <v/>
      </c>
      <c r="AI7457" s="61" t="str">
        <f>IF(AND(AH7457&lt;&gt;"",E7457="Live"),_xlfn.XLOOKUP(_xlfn.TEXTJOIN(" vs ",,C7457:D7457),Calendar!G:G,Calendar!K:K),"")</f>
        <v/>
      </c>
      <c r="AJ7457" s="61" t="str">
        <f>IF(AND(K7457&lt;&gt;"Match of the Day",K7457&lt;&gt;"Match of the Day 2",K7457&lt;&gt;"Match of the Day Repeat"),"",1+MAX($AJ$10:AJ7456))</f>
        <v/>
      </c>
    </row>
    <row r="7458" spans="34:36" x14ac:dyDescent="0.35">
      <c r="AH7458" s="16" t="str">
        <f>IF(AND(B7458="Premier League",E7458="Live"),_xlfn.XLOOKUP(_xlfn.TEXTJOIN(" vs ",,C7458:D7458),Calendar!G:G,Calendar!B:B),IF(AND(B7458="Premier League",E7458="Highlights"),_xlfn.XLOOKUP(H7458,Calendar!O:O,Calendar!N:N,,-1),""))</f>
        <v/>
      </c>
      <c r="AI7458" s="61" t="str">
        <f>IF(AND(AH7458&lt;&gt;"",E7458="Live"),_xlfn.XLOOKUP(_xlfn.TEXTJOIN(" vs ",,C7458:D7458),Calendar!G:G,Calendar!K:K),"")</f>
        <v/>
      </c>
      <c r="AJ7458" s="61" t="str">
        <f>IF(AND(K7458&lt;&gt;"Match of the Day",K7458&lt;&gt;"Match of the Day 2",K7458&lt;&gt;"Match of the Day Repeat"),"",1+MAX($AJ$10:AJ7457))</f>
        <v/>
      </c>
    </row>
    <row r="7459" spans="34:36" x14ac:dyDescent="0.35">
      <c r="AH7459" s="16" t="str">
        <f>IF(AND(B7459="Premier League",E7459="Live"),_xlfn.XLOOKUP(_xlfn.TEXTJOIN(" vs ",,C7459:D7459),Calendar!G:G,Calendar!B:B),IF(AND(B7459="Premier League",E7459="Highlights"),_xlfn.XLOOKUP(H7459,Calendar!O:O,Calendar!N:N,,-1),""))</f>
        <v/>
      </c>
      <c r="AI7459" s="61" t="str">
        <f>IF(AND(AH7459&lt;&gt;"",E7459="Live"),_xlfn.XLOOKUP(_xlfn.TEXTJOIN(" vs ",,C7459:D7459),Calendar!G:G,Calendar!K:K),"")</f>
        <v/>
      </c>
      <c r="AJ7459" s="61" t="str">
        <f>IF(AND(K7459&lt;&gt;"Match of the Day",K7459&lt;&gt;"Match of the Day 2",K7459&lt;&gt;"Match of the Day Repeat"),"",1+MAX($AJ$10:AJ7458))</f>
        <v/>
      </c>
    </row>
    <row r="7460" spans="34:36" x14ac:dyDescent="0.35">
      <c r="AH7460" s="16" t="str">
        <f>IF(AND(B7460="Premier League",E7460="Live"),_xlfn.XLOOKUP(_xlfn.TEXTJOIN(" vs ",,C7460:D7460),Calendar!G:G,Calendar!B:B),IF(AND(B7460="Premier League",E7460="Highlights"),_xlfn.XLOOKUP(H7460,Calendar!O:O,Calendar!N:N,,-1),""))</f>
        <v/>
      </c>
      <c r="AI7460" s="61" t="str">
        <f>IF(AND(AH7460&lt;&gt;"",E7460="Live"),_xlfn.XLOOKUP(_xlfn.TEXTJOIN(" vs ",,C7460:D7460),Calendar!G:G,Calendar!K:K),"")</f>
        <v/>
      </c>
      <c r="AJ7460" s="61" t="str">
        <f>IF(AND(K7460&lt;&gt;"Match of the Day",K7460&lt;&gt;"Match of the Day 2",K7460&lt;&gt;"Match of the Day Repeat"),"",1+MAX($AJ$10:AJ7459))</f>
        <v/>
      </c>
    </row>
    <row r="7461" spans="34:36" x14ac:dyDescent="0.35">
      <c r="AH7461" s="16" t="str">
        <f>IF(AND(B7461="Premier League",E7461="Live"),_xlfn.XLOOKUP(_xlfn.TEXTJOIN(" vs ",,C7461:D7461),Calendar!G:G,Calendar!B:B),IF(AND(B7461="Premier League",E7461="Highlights"),_xlfn.XLOOKUP(H7461,Calendar!O:O,Calendar!N:N,,-1),""))</f>
        <v/>
      </c>
      <c r="AI7461" s="61" t="str">
        <f>IF(AND(AH7461&lt;&gt;"",E7461="Live"),_xlfn.XLOOKUP(_xlfn.TEXTJOIN(" vs ",,C7461:D7461),Calendar!G:G,Calendar!K:K),"")</f>
        <v/>
      </c>
      <c r="AJ7461" s="61" t="str">
        <f>IF(AND(K7461&lt;&gt;"Match of the Day",K7461&lt;&gt;"Match of the Day 2",K7461&lt;&gt;"Match of the Day Repeat"),"",1+MAX($AJ$10:AJ7460))</f>
        <v/>
      </c>
    </row>
    <row r="7462" spans="34:36" x14ac:dyDescent="0.35">
      <c r="AH7462" s="16" t="str">
        <f>IF(AND(B7462="Premier League",E7462="Live"),_xlfn.XLOOKUP(_xlfn.TEXTJOIN(" vs ",,C7462:D7462),Calendar!G:G,Calendar!B:B),IF(AND(B7462="Premier League",E7462="Highlights"),_xlfn.XLOOKUP(H7462,Calendar!O:O,Calendar!N:N,,-1),""))</f>
        <v/>
      </c>
      <c r="AI7462" s="61" t="str">
        <f>IF(AND(AH7462&lt;&gt;"",E7462="Live"),_xlfn.XLOOKUP(_xlfn.TEXTJOIN(" vs ",,C7462:D7462),Calendar!G:G,Calendar!K:K),"")</f>
        <v/>
      </c>
      <c r="AJ7462" s="61" t="str">
        <f>IF(AND(K7462&lt;&gt;"Match of the Day",K7462&lt;&gt;"Match of the Day 2",K7462&lt;&gt;"Match of the Day Repeat"),"",1+MAX($AJ$10:AJ7461))</f>
        <v/>
      </c>
    </row>
    <row r="7463" spans="34:36" x14ac:dyDescent="0.35">
      <c r="AH7463" s="16" t="str">
        <f>IF(AND(B7463="Premier League",E7463="Live"),_xlfn.XLOOKUP(_xlfn.TEXTJOIN(" vs ",,C7463:D7463),Calendar!G:G,Calendar!B:B),IF(AND(B7463="Premier League",E7463="Highlights"),_xlfn.XLOOKUP(H7463,Calendar!O:O,Calendar!N:N,,-1),""))</f>
        <v/>
      </c>
      <c r="AI7463" s="61" t="str">
        <f>IF(AND(AH7463&lt;&gt;"",E7463="Live"),_xlfn.XLOOKUP(_xlfn.TEXTJOIN(" vs ",,C7463:D7463),Calendar!G:G,Calendar!K:K),"")</f>
        <v/>
      </c>
      <c r="AJ7463" s="61" t="str">
        <f>IF(AND(K7463&lt;&gt;"Match of the Day",K7463&lt;&gt;"Match of the Day 2",K7463&lt;&gt;"Match of the Day Repeat"),"",1+MAX($AJ$10:AJ7462))</f>
        <v/>
      </c>
    </row>
    <row r="7464" spans="34:36" x14ac:dyDescent="0.35">
      <c r="AH7464" s="16" t="str">
        <f>IF(AND(B7464="Premier League",E7464="Live"),_xlfn.XLOOKUP(_xlfn.TEXTJOIN(" vs ",,C7464:D7464),Calendar!G:G,Calendar!B:B),IF(AND(B7464="Premier League",E7464="Highlights"),_xlfn.XLOOKUP(H7464,Calendar!O:O,Calendar!N:N,,-1),""))</f>
        <v/>
      </c>
      <c r="AI7464" s="61" t="str">
        <f>IF(AND(AH7464&lt;&gt;"",E7464="Live"),_xlfn.XLOOKUP(_xlfn.TEXTJOIN(" vs ",,C7464:D7464),Calendar!G:G,Calendar!K:K),"")</f>
        <v/>
      </c>
      <c r="AJ7464" s="61" t="str">
        <f>IF(AND(K7464&lt;&gt;"Match of the Day",K7464&lt;&gt;"Match of the Day 2",K7464&lt;&gt;"Match of the Day Repeat"),"",1+MAX($AJ$10:AJ7463))</f>
        <v/>
      </c>
    </row>
    <row r="7465" spans="34:36" x14ac:dyDescent="0.35">
      <c r="AH7465" s="16" t="str">
        <f>IF(AND(B7465="Premier League",E7465="Live"),_xlfn.XLOOKUP(_xlfn.TEXTJOIN(" vs ",,C7465:D7465),Calendar!G:G,Calendar!B:B),IF(AND(B7465="Premier League",E7465="Highlights"),_xlfn.XLOOKUP(H7465,Calendar!O:O,Calendar!N:N,,-1),""))</f>
        <v/>
      </c>
      <c r="AI7465" s="61" t="str">
        <f>IF(AND(AH7465&lt;&gt;"",E7465="Live"),_xlfn.XLOOKUP(_xlfn.TEXTJOIN(" vs ",,C7465:D7465),Calendar!G:G,Calendar!K:K),"")</f>
        <v/>
      </c>
      <c r="AJ7465" s="61" t="str">
        <f>IF(AND(K7465&lt;&gt;"Match of the Day",K7465&lt;&gt;"Match of the Day 2",K7465&lt;&gt;"Match of the Day Repeat"),"",1+MAX($AJ$10:AJ7464))</f>
        <v/>
      </c>
    </row>
    <row r="7466" spans="34:36" x14ac:dyDescent="0.35">
      <c r="AH7466" s="16" t="str">
        <f>IF(AND(B7466="Premier League",E7466="Live"),_xlfn.XLOOKUP(_xlfn.TEXTJOIN(" vs ",,C7466:D7466),Calendar!G:G,Calendar!B:B),IF(AND(B7466="Premier League",E7466="Highlights"),_xlfn.XLOOKUP(H7466,Calendar!O:O,Calendar!N:N,,-1),""))</f>
        <v/>
      </c>
      <c r="AI7466" s="61" t="str">
        <f>IF(AND(AH7466&lt;&gt;"",E7466="Live"),_xlfn.XLOOKUP(_xlfn.TEXTJOIN(" vs ",,C7466:D7466),Calendar!G:G,Calendar!K:K),"")</f>
        <v/>
      </c>
      <c r="AJ7466" s="61" t="str">
        <f>IF(AND(K7466&lt;&gt;"Match of the Day",K7466&lt;&gt;"Match of the Day 2",K7466&lt;&gt;"Match of the Day Repeat"),"",1+MAX($AJ$10:AJ7465))</f>
        <v/>
      </c>
    </row>
    <row r="7467" spans="34:36" x14ac:dyDescent="0.35">
      <c r="AH7467" s="16" t="str">
        <f>IF(AND(B7467="Premier League",E7467="Live"),_xlfn.XLOOKUP(_xlfn.TEXTJOIN(" vs ",,C7467:D7467),Calendar!G:G,Calendar!B:B),IF(AND(B7467="Premier League",E7467="Highlights"),_xlfn.XLOOKUP(H7467,Calendar!O:O,Calendar!N:N,,-1),""))</f>
        <v/>
      </c>
      <c r="AI7467" s="61" t="str">
        <f>IF(AND(AH7467&lt;&gt;"",E7467="Live"),_xlfn.XLOOKUP(_xlfn.TEXTJOIN(" vs ",,C7467:D7467),Calendar!G:G,Calendar!K:K),"")</f>
        <v/>
      </c>
      <c r="AJ7467" s="61" t="str">
        <f>IF(AND(K7467&lt;&gt;"Match of the Day",K7467&lt;&gt;"Match of the Day 2",K7467&lt;&gt;"Match of the Day Repeat"),"",1+MAX($AJ$10:AJ7466))</f>
        <v/>
      </c>
    </row>
    <row r="7468" spans="34:36" x14ac:dyDescent="0.35">
      <c r="AH7468" s="16" t="str">
        <f>IF(AND(B7468="Premier League",E7468="Live"),_xlfn.XLOOKUP(_xlfn.TEXTJOIN(" vs ",,C7468:D7468),Calendar!G:G,Calendar!B:B),IF(AND(B7468="Premier League",E7468="Highlights"),_xlfn.XLOOKUP(H7468,Calendar!O:O,Calendar!N:N,,-1),""))</f>
        <v/>
      </c>
      <c r="AI7468" s="61" t="str">
        <f>IF(AND(AH7468&lt;&gt;"",E7468="Live"),_xlfn.XLOOKUP(_xlfn.TEXTJOIN(" vs ",,C7468:D7468),Calendar!G:G,Calendar!K:K),"")</f>
        <v/>
      </c>
      <c r="AJ7468" s="61" t="str">
        <f>IF(AND(K7468&lt;&gt;"Match of the Day",K7468&lt;&gt;"Match of the Day 2",K7468&lt;&gt;"Match of the Day Repeat"),"",1+MAX($AJ$10:AJ7467))</f>
        <v/>
      </c>
    </row>
    <row r="7469" spans="34:36" x14ac:dyDescent="0.35">
      <c r="AH7469" s="16" t="str">
        <f>IF(AND(B7469="Premier League",E7469="Live"),_xlfn.XLOOKUP(_xlfn.TEXTJOIN(" vs ",,C7469:D7469),Calendar!G:G,Calendar!B:B),IF(AND(B7469="Premier League",E7469="Highlights"),_xlfn.XLOOKUP(H7469,Calendar!O:O,Calendar!N:N,,-1),""))</f>
        <v/>
      </c>
      <c r="AI7469" s="61" t="str">
        <f>IF(AND(AH7469&lt;&gt;"",E7469="Live"),_xlfn.XLOOKUP(_xlfn.TEXTJOIN(" vs ",,C7469:D7469),Calendar!G:G,Calendar!K:K),"")</f>
        <v/>
      </c>
      <c r="AJ7469" s="61" t="str">
        <f>IF(AND(K7469&lt;&gt;"Match of the Day",K7469&lt;&gt;"Match of the Day 2",K7469&lt;&gt;"Match of the Day Repeat"),"",1+MAX($AJ$10:AJ7468))</f>
        <v/>
      </c>
    </row>
    <row r="7470" spans="34:36" x14ac:dyDescent="0.35">
      <c r="AH7470" s="16" t="str">
        <f>IF(AND(B7470="Premier League",E7470="Live"),_xlfn.XLOOKUP(_xlfn.TEXTJOIN(" vs ",,C7470:D7470),Calendar!G:G,Calendar!B:B),IF(AND(B7470="Premier League",E7470="Highlights"),_xlfn.XLOOKUP(H7470,Calendar!O:O,Calendar!N:N,,-1),""))</f>
        <v/>
      </c>
      <c r="AI7470" s="61" t="str">
        <f>IF(AND(AH7470&lt;&gt;"",E7470="Live"),_xlfn.XLOOKUP(_xlfn.TEXTJOIN(" vs ",,C7470:D7470),Calendar!G:G,Calendar!K:K),"")</f>
        <v/>
      </c>
      <c r="AJ7470" s="61" t="str">
        <f>IF(AND(K7470&lt;&gt;"Match of the Day",K7470&lt;&gt;"Match of the Day 2",K7470&lt;&gt;"Match of the Day Repeat"),"",1+MAX($AJ$10:AJ7469))</f>
        <v/>
      </c>
    </row>
    <row r="7471" spans="34:36" x14ac:dyDescent="0.35">
      <c r="AH7471" s="16" t="str">
        <f>IF(AND(B7471="Premier League",E7471="Live"),_xlfn.XLOOKUP(_xlfn.TEXTJOIN(" vs ",,C7471:D7471),Calendar!G:G,Calendar!B:B),IF(AND(B7471="Premier League",E7471="Highlights"),_xlfn.XLOOKUP(H7471,Calendar!O:O,Calendar!N:N,,-1),""))</f>
        <v/>
      </c>
      <c r="AI7471" s="61" t="str">
        <f>IF(AND(AH7471&lt;&gt;"",E7471="Live"),_xlfn.XLOOKUP(_xlfn.TEXTJOIN(" vs ",,C7471:D7471),Calendar!G:G,Calendar!K:K),"")</f>
        <v/>
      </c>
      <c r="AJ7471" s="61" t="str">
        <f>IF(AND(K7471&lt;&gt;"Match of the Day",K7471&lt;&gt;"Match of the Day 2",K7471&lt;&gt;"Match of the Day Repeat"),"",1+MAX($AJ$10:AJ7470))</f>
        <v/>
      </c>
    </row>
    <row r="7472" spans="34:36" x14ac:dyDescent="0.35">
      <c r="AH7472" s="16" t="str">
        <f>IF(AND(B7472="Premier League",E7472="Live"),_xlfn.XLOOKUP(_xlfn.TEXTJOIN(" vs ",,C7472:D7472),Calendar!G:G,Calendar!B:B),IF(AND(B7472="Premier League",E7472="Highlights"),_xlfn.XLOOKUP(H7472,Calendar!O:O,Calendar!N:N,,-1),""))</f>
        <v/>
      </c>
      <c r="AI7472" s="61" t="str">
        <f>IF(AND(AH7472&lt;&gt;"",E7472="Live"),_xlfn.XLOOKUP(_xlfn.TEXTJOIN(" vs ",,C7472:D7472),Calendar!G:G,Calendar!K:K),"")</f>
        <v/>
      </c>
      <c r="AJ7472" s="61" t="str">
        <f>IF(AND(K7472&lt;&gt;"Match of the Day",K7472&lt;&gt;"Match of the Day 2",K7472&lt;&gt;"Match of the Day Repeat"),"",1+MAX($AJ$10:AJ7471))</f>
        <v/>
      </c>
    </row>
    <row r="7473" spans="34:36" x14ac:dyDescent="0.35">
      <c r="AH7473" s="16" t="str">
        <f>IF(AND(B7473="Premier League",E7473="Live"),_xlfn.XLOOKUP(_xlfn.TEXTJOIN(" vs ",,C7473:D7473),Calendar!G:G,Calendar!B:B),IF(AND(B7473="Premier League",E7473="Highlights"),_xlfn.XLOOKUP(H7473,Calendar!O:O,Calendar!N:N,,-1),""))</f>
        <v/>
      </c>
      <c r="AI7473" s="61" t="str">
        <f>IF(AND(AH7473&lt;&gt;"",E7473="Live"),_xlfn.XLOOKUP(_xlfn.TEXTJOIN(" vs ",,C7473:D7473),Calendar!G:G,Calendar!K:K),"")</f>
        <v/>
      </c>
      <c r="AJ7473" s="61" t="str">
        <f>IF(AND(K7473&lt;&gt;"Match of the Day",K7473&lt;&gt;"Match of the Day 2",K7473&lt;&gt;"Match of the Day Repeat"),"",1+MAX($AJ$10:AJ7472))</f>
        <v/>
      </c>
    </row>
    <row r="7474" spans="34:36" x14ac:dyDescent="0.35">
      <c r="AH7474" s="16" t="str">
        <f>IF(AND(B7474="Premier League",E7474="Live"),_xlfn.XLOOKUP(_xlfn.TEXTJOIN(" vs ",,C7474:D7474),Calendar!G:G,Calendar!B:B),IF(AND(B7474="Premier League",E7474="Highlights"),_xlfn.XLOOKUP(H7474,Calendar!O:O,Calendar!N:N,,-1),""))</f>
        <v/>
      </c>
      <c r="AI7474" s="61" t="str">
        <f>IF(AND(AH7474&lt;&gt;"",E7474="Live"),_xlfn.XLOOKUP(_xlfn.TEXTJOIN(" vs ",,C7474:D7474),Calendar!G:G,Calendar!K:K),"")</f>
        <v/>
      </c>
      <c r="AJ7474" s="61" t="str">
        <f>IF(AND(K7474&lt;&gt;"Match of the Day",K7474&lt;&gt;"Match of the Day 2",K7474&lt;&gt;"Match of the Day Repeat"),"",1+MAX($AJ$10:AJ7473))</f>
        <v/>
      </c>
    </row>
    <row r="7475" spans="34:36" x14ac:dyDescent="0.35">
      <c r="AH7475" s="16" t="str">
        <f>IF(AND(B7475="Premier League",E7475="Live"),_xlfn.XLOOKUP(_xlfn.TEXTJOIN(" vs ",,C7475:D7475),Calendar!G:G,Calendar!B:B),IF(AND(B7475="Premier League",E7475="Highlights"),_xlfn.XLOOKUP(H7475,Calendar!O:O,Calendar!N:N,,-1),""))</f>
        <v/>
      </c>
      <c r="AI7475" s="61" t="str">
        <f>IF(AND(AH7475&lt;&gt;"",E7475="Live"),_xlfn.XLOOKUP(_xlfn.TEXTJOIN(" vs ",,C7475:D7475),Calendar!G:G,Calendar!K:K),"")</f>
        <v/>
      </c>
      <c r="AJ7475" s="61" t="str">
        <f>IF(AND(K7475&lt;&gt;"Match of the Day",K7475&lt;&gt;"Match of the Day 2",K7475&lt;&gt;"Match of the Day Repeat"),"",1+MAX($AJ$10:AJ7474))</f>
        <v/>
      </c>
    </row>
    <row r="7476" spans="34:36" x14ac:dyDescent="0.35">
      <c r="AH7476" s="16" t="str">
        <f>IF(AND(B7476="Premier League",E7476="Live"),_xlfn.XLOOKUP(_xlfn.TEXTJOIN(" vs ",,C7476:D7476),Calendar!G:G,Calendar!B:B),IF(AND(B7476="Premier League",E7476="Highlights"),_xlfn.XLOOKUP(H7476,Calendar!O:O,Calendar!N:N,,-1),""))</f>
        <v/>
      </c>
      <c r="AI7476" s="61" t="str">
        <f>IF(AND(AH7476&lt;&gt;"",E7476="Live"),_xlfn.XLOOKUP(_xlfn.TEXTJOIN(" vs ",,C7476:D7476),Calendar!G:G,Calendar!K:K),"")</f>
        <v/>
      </c>
      <c r="AJ7476" s="61" t="str">
        <f>IF(AND(K7476&lt;&gt;"Match of the Day",K7476&lt;&gt;"Match of the Day 2",K7476&lt;&gt;"Match of the Day Repeat"),"",1+MAX($AJ$10:AJ7475))</f>
        <v/>
      </c>
    </row>
    <row r="7477" spans="34:36" x14ac:dyDescent="0.35">
      <c r="AH7477" s="16" t="str">
        <f>IF(AND(B7477="Premier League",E7477="Live"),_xlfn.XLOOKUP(_xlfn.TEXTJOIN(" vs ",,C7477:D7477),Calendar!G:G,Calendar!B:B),IF(AND(B7477="Premier League",E7477="Highlights"),_xlfn.XLOOKUP(H7477,Calendar!O:O,Calendar!N:N,,-1),""))</f>
        <v/>
      </c>
      <c r="AI7477" s="61" t="str">
        <f>IF(AND(AH7477&lt;&gt;"",E7477="Live"),_xlfn.XLOOKUP(_xlfn.TEXTJOIN(" vs ",,C7477:D7477),Calendar!G:G,Calendar!K:K),"")</f>
        <v/>
      </c>
      <c r="AJ7477" s="61" t="str">
        <f>IF(AND(K7477&lt;&gt;"Match of the Day",K7477&lt;&gt;"Match of the Day 2",K7477&lt;&gt;"Match of the Day Repeat"),"",1+MAX($AJ$10:AJ7476))</f>
        <v/>
      </c>
    </row>
    <row r="7478" spans="34:36" x14ac:dyDescent="0.35">
      <c r="AH7478" s="16" t="str">
        <f>IF(AND(B7478="Premier League",E7478="Live"),_xlfn.XLOOKUP(_xlfn.TEXTJOIN(" vs ",,C7478:D7478),Calendar!G:G,Calendar!B:B),IF(AND(B7478="Premier League",E7478="Highlights"),_xlfn.XLOOKUP(H7478,Calendar!O:O,Calendar!N:N,,-1),""))</f>
        <v/>
      </c>
      <c r="AI7478" s="61" t="str">
        <f>IF(AND(AH7478&lt;&gt;"",E7478="Live"),_xlfn.XLOOKUP(_xlfn.TEXTJOIN(" vs ",,C7478:D7478),Calendar!G:G,Calendar!K:K),"")</f>
        <v/>
      </c>
      <c r="AJ7478" s="61" t="str">
        <f>IF(AND(K7478&lt;&gt;"Match of the Day",K7478&lt;&gt;"Match of the Day 2",K7478&lt;&gt;"Match of the Day Repeat"),"",1+MAX($AJ$10:AJ7477))</f>
        <v/>
      </c>
    </row>
    <row r="7479" spans="34:36" x14ac:dyDescent="0.35">
      <c r="AH7479" s="16" t="str">
        <f>IF(AND(B7479="Premier League",E7479="Live"),_xlfn.XLOOKUP(_xlfn.TEXTJOIN(" vs ",,C7479:D7479),Calendar!G:G,Calendar!B:B),IF(AND(B7479="Premier League",E7479="Highlights"),_xlfn.XLOOKUP(H7479,Calendar!O:O,Calendar!N:N,,-1),""))</f>
        <v/>
      </c>
      <c r="AI7479" s="61" t="str">
        <f>IF(AND(AH7479&lt;&gt;"",E7479="Live"),_xlfn.XLOOKUP(_xlfn.TEXTJOIN(" vs ",,C7479:D7479),Calendar!G:G,Calendar!K:K),"")</f>
        <v/>
      </c>
      <c r="AJ7479" s="61" t="str">
        <f>IF(AND(K7479&lt;&gt;"Match of the Day",K7479&lt;&gt;"Match of the Day 2",K7479&lt;&gt;"Match of the Day Repeat"),"",1+MAX($AJ$10:AJ7478))</f>
        <v/>
      </c>
    </row>
    <row r="7480" spans="34:36" x14ac:dyDescent="0.35">
      <c r="AH7480" s="16" t="str">
        <f>IF(AND(B7480="Premier League",E7480="Live"),_xlfn.XLOOKUP(_xlfn.TEXTJOIN(" vs ",,C7480:D7480),Calendar!G:G,Calendar!B:B),IF(AND(B7480="Premier League",E7480="Highlights"),_xlfn.XLOOKUP(H7480,Calendar!O:O,Calendar!N:N,,-1),""))</f>
        <v/>
      </c>
      <c r="AI7480" s="61" t="str">
        <f>IF(AND(AH7480&lt;&gt;"",E7480="Live"),_xlfn.XLOOKUP(_xlfn.TEXTJOIN(" vs ",,C7480:D7480),Calendar!G:G,Calendar!K:K),"")</f>
        <v/>
      </c>
      <c r="AJ7480" s="61" t="str">
        <f>IF(AND(K7480&lt;&gt;"Match of the Day",K7480&lt;&gt;"Match of the Day 2",K7480&lt;&gt;"Match of the Day Repeat"),"",1+MAX($AJ$10:AJ7479))</f>
        <v/>
      </c>
    </row>
    <row r="7481" spans="34:36" x14ac:dyDescent="0.35">
      <c r="AH7481" s="16" t="str">
        <f>IF(AND(B7481="Premier League",E7481="Live"),_xlfn.XLOOKUP(_xlfn.TEXTJOIN(" vs ",,C7481:D7481),Calendar!G:G,Calendar!B:B),IF(AND(B7481="Premier League",E7481="Highlights"),_xlfn.XLOOKUP(H7481,Calendar!O:O,Calendar!N:N,,-1),""))</f>
        <v/>
      </c>
      <c r="AI7481" s="61" t="str">
        <f>IF(AND(AH7481&lt;&gt;"",E7481="Live"),_xlfn.XLOOKUP(_xlfn.TEXTJOIN(" vs ",,C7481:D7481),Calendar!G:G,Calendar!K:K),"")</f>
        <v/>
      </c>
      <c r="AJ7481" s="61" t="str">
        <f>IF(AND(K7481&lt;&gt;"Match of the Day",K7481&lt;&gt;"Match of the Day 2",K7481&lt;&gt;"Match of the Day Repeat"),"",1+MAX($AJ$10:AJ7480))</f>
        <v/>
      </c>
    </row>
    <row r="7482" spans="34:36" x14ac:dyDescent="0.35">
      <c r="AH7482" s="16" t="str">
        <f>IF(AND(B7482="Premier League",E7482="Live"),_xlfn.XLOOKUP(_xlfn.TEXTJOIN(" vs ",,C7482:D7482),Calendar!G:G,Calendar!B:B),IF(AND(B7482="Premier League",E7482="Highlights"),_xlfn.XLOOKUP(H7482,Calendar!O:O,Calendar!N:N,,-1),""))</f>
        <v/>
      </c>
      <c r="AI7482" s="61" t="str">
        <f>IF(AND(AH7482&lt;&gt;"",E7482="Live"),_xlfn.XLOOKUP(_xlfn.TEXTJOIN(" vs ",,C7482:D7482),Calendar!G:G,Calendar!K:K),"")</f>
        <v/>
      </c>
      <c r="AJ7482" s="61" t="str">
        <f>IF(AND(K7482&lt;&gt;"Match of the Day",K7482&lt;&gt;"Match of the Day 2",K7482&lt;&gt;"Match of the Day Repeat"),"",1+MAX($AJ$10:AJ7481))</f>
        <v/>
      </c>
    </row>
    <row r="7483" spans="34:36" x14ac:dyDescent="0.35">
      <c r="AH7483" s="16" t="str">
        <f>IF(AND(B7483="Premier League",E7483="Live"),_xlfn.XLOOKUP(_xlfn.TEXTJOIN(" vs ",,C7483:D7483),Calendar!G:G,Calendar!B:B),IF(AND(B7483="Premier League",E7483="Highlights"),_xlfn.XLOOKUP(H7483,Calendar!O:O,Calendar!N:N,,-1),""))</f>
        <v/>
      </c>
      <c r="AI7483" s="61" t="str">
        <f>IF(AND(AH7483&lt;&gt;"",E7483="Live"),_xlfn.XLOOKUP(_xlfn.TEXTJOIN(" vs ",,C7483:D7483),Calendar!G:G,Calendar!K:K),"")</f>
        <v/>
      </c>
      <c r="AJ7483" s="61" t="str">
        <f>IF(AND(K7483&lt;&gt;"Match of the Day",K7483&lt;&gt;"Match of the Day 2",K7483&lt;&gt;"Match of the Day Repeat"),"",1+MAX($AJ$10:AJ7482))</f>
        <v/>
      </c>
    </row>
    <row r="7484" spans="34:36" x14ac:dyDescent="0.35">
      <c r="AH7484" s="16" t="str">
        <f>IF(AND(B7484="Premier League",E7484="Live"),_xlfn.XLOOKUP(_xlfn.TEXTJOIN(" vs ",,C7484:D7484),Calendar!G:G,Calendar!B:B),IF(AND(B7484="Premier League",E7484="Highlights"),_xlfn.XLOOKUP(H7484,Calendar!O:O,Calendar!N:N,,-1),""))</f>
        <v/>
      </c>
      <c r="AI7484" s="61" t="str">
        <f>IF(AND(AH7484&lt;&gt;"",E7484="Live"),_xlfn.XLOOKUP(_xlfn.TEXTJOIN(" vs ",,C7484:D7484),Calendar!G:G,Calendar!K:K),"")</f>
        <v/>
      </c>
      <c r="AJ7484" s="61" t="str">
        <f>IF(AND(K7484&lt;&gt;"Match of the Day",K7484&lt;&gt;"Match of the Day 2",K7484&lt;&gt;"Match of the Day Repeat"),"",1+MAX($AJ$10:AJ7483))</f>
        <v/>
      </c>
    </row>
    <row r="7485" spans="34:36" x14ac:dyDescent="0.35">
      <c r="AH7485" s="16" t="str">
        <f>IF(AND(B7485="Premier League",E7485="Live"),_xlfn.XLOOKUP(_xlfn.TEXTJOIN(" vs ",,C7485:D7485),Calendar!G:G,Calendar!B:B),IF(AND(B7485="Premier League",E7485="Highlights"),_xlfn.XLOOKUP(H7485,Calendar!O:O,Calendar!N:N,,-1),""))</f>
        <v/>
      </c>
      <c r="AI7485" s="61" t="str">
        <f>IF(AND(AH7485&lt;&gt;"",E7485="Live"),_xlfn.XLOOKUP(_xlfn.TEXTJOIN(" vs ",,C7485:D7485),Calendar!G:G,Calendar!K:K),"")</f>
        <v/>
      </c>
      <c r="AJ7485" s="61" t="str">
        <f>IF(AND(K7485&lt;&gt;"Match of the Day",K7485&lt;&gt;"Match of the Day 2",K7485&lt;&gt;"Match of the Day Repeat"),"",1+MAX($AJ$10:AJ7484))</f>
        <v/>
      </c>
    </row>
    <row r="7486" spans="34:36" x14ac:dyDescent="0.35">
      <c r="AH7486" s="16" t="str">
        <f>IF(AND(B7486="Premier League",E7486="Live"),_xlfn.XLOOKUP(_xlfn.TEXTJOIN(" vs ",,C7486:D7486),Calendar!G:G,Calendar!B:B),IF(AND(B7486="Premier League",E7486="Highlights"),_xlfn.XLOOKUP(H7486,Calendar!O:O,Calendar!N:N,,-1),""))</f>
        <v/>
      </c>
      <c r="AI7486" s="61" t="str">
        <f>IF(AND(AH7486&lt;&gt;"",E7486="Live"),_xlfn.XLOOKUP(_xlfn.TEXTJOIN(" vs ",,C7486:D7486),Calendar!G:G,Calendar!K:K),"")</f>
        <v/>
      </c>
      <c r="AJ7486" s="61" t="str">
        <f>IF(AND(K7486&lt;&gt;"Match of the Day",K7486&lt;&gt;"Match of the Day 2",K7486&lt;&gt;"Match of the Day Repeat"),"",1+MAX($AJ$10:AJ7485))</f>
        <v/>
      </c>
    </row>
    <row r="7487" spans="34:36" x14ac:dyDescent="0.35">
      <c r="AH7487" s="16" t="str">
        <f>IF(AND(B7487="Premier League",E7487="Live"),_xlfn.XLOOKUP(_xlfn.TEXTJOIN(" vs ",,C7487:D7487),Calendar!G:G,Calendar!B:B),IF(AND(B7487="Premier League",E7487="Highlights"),_xlfn.XLOOKUP(H7487,Calendar!O:O,Calendar!N:N,,-1),""))</f>
        <v/>
      </c>
      <c r="AI7487" s="61" t="str">
        <f>IF(AND(AH7487&lt;&gt;"",E7487="Live"),_xlfn.XLOOKUP(_xlfn.TEXTJOIN(" vs ",,C7487:D7487),Calendar!G:G,Calendar!K:K),"")</f>
        <v/>
      </c>
      <c r="AJ7487" s="61" t="str">
        <f>IF(AND(K7487&lt;&gt;"Match of the Day",K7487&lt;&gt;"Match of the Day 2",K7487&lt;&gt;"Match of the Day Repeat"),"",1+MAX($AJ$10:AJ7486))</f>
        <v/>
      </c>
    </row>
    <row r="7488" spans="34:36" x14ac:dyDescent="0.35">
      <c r="AH7488" s="16" t="str">
        <f>IF(AND(B7488="Premier League",E7488="Live"),_xlfn.XLOOKUP(_xlfn.TEXTJOIN(" vs ",,C7488:D7488),Calendar!G:G,Calendar!B:B),IF(AND(B7488="Premier League",E7488="Highlights"),_xlfn.XLOOKUP(H7488,Calendar!O:O,Calendar!N:N,,-1),""))</f>
        <v/>
      </c>
      <c r="AI7488" s="61" t="str">
        <f>IF(AND(AH7488&lt;&gt;"",E7488="Live"),_xlfn.XLOOKUP(_xlfn.TEXTJOIN(" vs ",,C7488:D7488),Calendar!G:G,Calendar!K:K),"")</f>
        <v/>
      </c>
      <c r="AJ7488" s="61" t="str">
        <f>IF(AND(K7488&lt;&gt;"Match of the Day",K7488&lt;&gt;"Match of the Day 2",K7488&lt;&gt;"Match of the Day Repeat"),"",1+MAX($AJ$10:AJ7487))</f>
        <v/>
      </c>
    </row>
    <row r="7489" spans="34:36" x14ac:dyDescent="0.35">
      <c r="AH7489" s="16" t="str">
        <f>IF(AND(B7489="Premier League",E7489="Live"),_xlfn.XLOOKUP(_xlfn.TEXTJOIN(" vs ",,C7489:D7489),Calendar!G:G,Calendar!B:B),IF(AND(B7489="Premier League",E7489="Highlights"),_xlfn.XLOOKUP(H7489,Calendar!O:O,Calendar!N:N,,-1),""))</f>
        <v/>
      </c>
      <c r="AI7489" s="61" t="str">
        <f>IF(AND(AH7489&lt;&gt;"",E7489="Live"),_xlfn.XLOOKUP(_xlfn.TEXTJOIN(" vs ",,C7489:D7489),Calendar!G:G,Calendar!K:K),"")</f>
        <v/>
      </c>
      <c r="AJ7489" s="61" t="str">
        <f>IF(AND(K7489&lt;&gt;"Match of the Day",K7489&lt;&gt;"Match of the Day 2",K7489&lt;&gt;"Match of the Day Repeat"),"",1+MAX($AJ$10:AJ7488))</f>
        <v/>
      </c>
    </row>
    <row r="7490" spans="34:36" x14ac:dyDescent="0.35">
      <c r="AH7490" s="16" t="str">
        <f>IF(AND(B7490="Premier League",E7490="Live"),_xlfn.XLOOKUP(_xlfn.TEXTJOIN(" vs ",,C7490:D7490),Calendar!G:G,Calendar!B:B),IF(AND(B7490="Premier League",E7490="Highlights"),_xlfn.XLOOKUP(H7490,Calendar!O:O,Calendar!N:N,,-1),""))</f>
        <v/>
      </c>
      <c r="AI7490" s="61" t="str">
        <f>IF(AND(AH7490&lt;&gt;"",E7490="Live"),_xlfn.XLOOKUP(_xlfn.TEXTJOIN(" vs ",,C7490:D7490),Calendar!G:G,Calendar!K:K),"")</f>
        <v/>
      </c>
      <c r="AJ7490" s="61" t="str">
        <f>IF(AND(K7490&lt;&gt;"Match of the Day",K7490&lt;&gt;"Match of the Day 2",K7490&lt;&gt;"Match of the Day Repeat"),"",1+MAX($AJ$10:AJ7489))</f>
        <v/>
      </c>
    </row>
    <row r="7491" spans="34:36" x14ac:dyDescent="0.35">
      <c r="AH7491" s="16" t="str">
        <f>IF(AND(B7491="Premier League",E7491="Live"),_xlfn.XLOOKUP(_xlfn.TEXTJOIN(" vs ",,C7491:D7491),Calendar!G:G,Calendar!B:B),IF(AND(B7491="Premier League",E7491="Highlights"),_xlfn.XLOOKUP(H7491,Calendar!O:O,Calendar!N:N,,-1),""))</f>
        <v/>
      </c>
      <c r="AI7491" s="61" t="str">
        <f>IF(AND(AH7491&lt;&gt;"",E7491="Live"),_xlfn.XLOOKUP(_xlfn.TEXTJOIN(" vs ",,C7491:D7491),Calendar!G:G,Calendar!K:K),"")</f>
        <v/>
      </c>
      <c r="AJ7491" s="61" t="str">
        <f>IF(AND(K7491&lt;&gt;"Match of the Day",K7491&lt;&gt;"Match of the Day 2",K7491&lt;&gt;"Match of the Day Repeat"),"",1+MAX($AJ$10:AJ7490))</f>
        <v/>
      </c>
    </row>
    <row r="7492" spans="34:36" x14ac:dyDescent="0.35">
      <c r="AH7492" s="16" t="str">
        <f>IF(AND(B7492="Premier League",E7492="Live"),_xlfn.XLOOKUP(_xlfn.TEXTJOIN(" vs ",,C7492:D7492),Calendar!G:G,Calendar!B:B),IF(AND(B7492="Premier League",E7492="Highlights"),_xlfn.XLOOKUP(H7492,Calendar!O:O,Calendar!N:N,,-1),""))</f>
        <v/>
      </c>
      <c r="AI7492" s="61" t="str">
        <f>IF(AND(AH7492&lt;&gt;"",E7492="Live"),_xlfn.XLOOKUP(_xlfn.TEXTJOIN(" vs ",,C7492:D7492),Calendar!G:G,Calendar!K:K),"")</f>
        <v/>
      </c>
      <c r="AJ7492" s="61" t="str">
        <f>IF(AND(K7492&lt;&gt;"Match of the Day",K7492&lt;&gt;"Match of the Day 2",K7492&lt;&gt;"Match of the Day Repeat"),"",1+MAX($AJ$10:AJ7491))</f>
        <v/>
      </c>
    </row>
    <row r="7493" spans="34:36" x14ac:dyDescent="0.35">
      <c r="AH7493" s="16" t="str">
        <f>IF(AND(B7493="Premier League",E7493="Live"),_xlfn.XLOOKUP(_xlfn.TEXTJOIN(" vs ",,C7493:D7493),Calendar!G:G,Calendar!B:B),IF(AND(B7493="Premier League",E7493="Highlights"),_xlfn.XLOOKUP(H7493,Calendar!O:O,Calendar!N:N,,-1),""))</f>
        <v/>
      </c>
      <c r="AI7493" s="61" t="str">
        <f>IF(AND(AH7493&lt;&gt;"",E7493="Live"),_xlfn.XLOOKUP(_xlfn.TEXTJOIN(" vs ",,C7493:D7493),Calendar!G:G,Calendar!K:K),"")</f>
        <v/>
      </c>
      <c r="AJ7493" s="61" t="str">
        <f>IF(AND(K7493&lt;&gt;"Match of the Day",K7493&lt;&gt;"Match of the Day 2",K7493&lt;&gt;"Match of the Day Repeat"),"",1+MAX($AJ$10:AJ7492))</f>
        <v/>
      </c>
    </row>
    <row r="7494" spans="34:36" x14ac:dyDescent="0.35">
      <c r="AH7494" s="16" t="str">
        <f>IF(AND(B7494="Premier League",E7494="Live"),_xlfn.XLOOKUP(_xlfn.TEXTJOIN(" vs ",,C7494:D7494),Calendar!G:G,Calendar!B:B),IF(AND(B7494="Premier League",E7494="Highlights"),_xlfn.XLOOKUP(H7494,Calendar!O:O,Calendar!N:N,,-1),""))</f>
        <v/>
      </c>
      <c r="AI7494" s="61" t="str">
        <f>IF(AND(AH7494&lt;&gt;"",E7494="Live"),_xlfn.XLOOKUP(_xlfn.TEXTJOIN(" vs ",,C7494:D7494),Calendar!G:G,Calendar!K:K),"")</f>
        <v/>
      </c>
      <c r="AJ7494" s="61" t="str">
        <f>IF(AND(K7494&lt;&gt;"Match of the Day",K7494&lt;&gt;"Match of the Day 2",K7494&lt;&gt;"Match of the Day Repeat"),"",1+MAX($AJ$10:AJ7493))</f>
        <v/>
      </c>
    </row>
    <row r="7495" spans="34:36" x14ac:dyDescent="0.35">
      <c r="AH7495" s="16" t="str">
        <f>IF(AND(B7495="Premier League",E7495="Live"),_xlfn.XLOOKUP(_xlfn.TEXTJOIN(" vs ",,C7495:D7495),Calendar!G:G,Calendar!B:B),IF(AND(B7495="Premier League",E7495="Highlights"),_xlfn.XLOOKUP(H7495,Calendar!O:O,Calendar!N:N,,-1),""))</f>
        <v/>
      </c>
      <c r="AI7495" s="61" t="str">
        <f>IF(AND(AH7495&lt;&gt;"",E7495="Live"),_xlfn.XLOOKUP(_xlfn.TEXTJOIN(" vs ",,C7495:D7495),Calendar!G:G,Calendar!K:K),"")</f>
        <v/>
      </c>
      <c r="AJ7495" s="61" t="str">
        <f>IF(AND(K7495&lt;&gt;"Match of the Day",K7495&lt;&gt;"Match of the Day 2",K7495&lt;&gt;"Match of the Day Repeat"),"",1+MAX($AJ$10:AJ7494))</f>
        <v/>
      </c>
    </row>
    <row r="7496" spans="34:36" x14ac:dyDescent="0.35">
      <c r="AH7496" s="16" t="str">
        <f>IF(AND(B7496="Premier League",E7496="Live"),_xlfn.XLOOKUP(_xlfn.TEXTJOIN(" vs ",,C7496:D7496),Calendar!G:G,Calendar!B:B),IF(AND(B7496="Premier League",E7496="Highlights"),_xlfn.XLOOKUP(H7496,Calendar!O:O,Calendar!N:N,,-1),""))</f>
        <v/>
      </c>
      <c r="AI7496" s="61" t="str">
        <f>IF(AND(AH7496&lt;&gt;"",E7496="Live"),_xlfn.XLOOKUP(_xlfn.TEXTJOIN(" vs ",,C7496:D7496),Calendar!G:G,Calendar!K:K),"")</f>
        <v/>
      </c>
      <c r="AJ7496" s="61" t="str">
        <f>IF(AND(K7496&lt;&gt;"Match of the Day",K7496&lt;&gt;"Match of the Day 2",K7496&lt;&gt;"Match of the Day Repeat"),"",1+MAX($AJ$10:AJ7495))</f>
        <v/>
      </c>
    </row>
    <row r="7497" spans="34:36" x14ac:dyDescent="0.35">
      <c r="AH7497" s="16" t="str">
        <f>IF(AND(B7497="Premier League",E7497="Live"),_xlfn.XLOOKUP(_xlfn.TEXTJOIN(" vs ",,C7497:D7497),Calendar!G:G,Calendar!B:B),IF(AND(B7497="Premier League",E7497="Highlights"),_xlfn.XLOOKUP(H7497,Calendar!O:O,Calendar!N:N,,-1),""))</f>
        <v/>
      </c>
      <c r="AI7497" s="61" t="str">
        <f>IF(AND(AH7497&lt;&gt;"",E7497="Live"),_xlfn.XLOOKUP(_xlfn.TEXTJOIN(" vs ",,C7497:D7497),Calendar!G:G,Calendar!K:K),"")</f>
        <v/>
      </c>
      <c r="AJ7497" s="61" t="str">
        <f>IF(AND(K7497&lt;&gt;"Match of the Day",K7497&lt;&gt;"Match of the Day 2",K7497&lt;&gt;"Match of the Day Repeat"),"",1+MAX($AJ$10:AJ7496))</f>
        <v/>
      </c>
    </row>
    <row r="7498" spans="34:36" x14ac:dyDescent="0.35">
      <c r="AH7498" s="16" t="str">
        <f>IF(AND(B7498="Premier League",E7498="Live"),_xlfn.XLOOKUP(_xlfn.TEXTJOIN(" vs ",,C7498:D7498),Calendar!G:G,Calendar!B:B),IF(AND(B7498="Premier League",E7498="Highlights"),_xlfn.XLOOKUP(H7498,Calendar!O:O,Calendar!N:N,,-1),""))</f>
        <v/>
      </c>
      <c r="AI7498" s="61" t="str">
        <f>IF(AND(AH7498&lt;&gt;"",E7498="Live"),_xlfn.XLOOKUP(_xlfn.TEXTJOIN(" vs ",,C7498:D7498),Calendar!G:G,Calendar!K:K),"")</f>
        <v/>
      </c>
      <c r="AJ7498" s="61" t="str">
        <f>IF(AND(K7498&lt;&gt;"Match of the Day",K7498&lt;&gt;"Match of the Day 2",K7498&lt;&gt;"Match of the Day Repeat"),"",1+MAX($AJ$10:AJ7497))</f>
        <v/>
      </c>
    </row>
    <row r="7499" spans="34:36" x14ac:dyDescent="0.35">
      <c r="AH7499" s="16" t="str">
        <f>IF(AND(B7499="Premier League",E7499="Live"),_xlfn.XLOOKUP(_xlfn.TEXTJOIN(" vs ",,C7499:D7499),Calendar!G:G,Calendar!B:B),IF(AND(B7499="Premier League",E7499="Highlights"),_xlfn.XLOOKUP(H7499,Calendar!O:O,Calendar!N:N,,-1),""))</f>
        <v/>
      </c>
      <c r="AI7499" s="61" t="str">
        <f>IF(AND(AH7499&lt;&gt;"",E7499="Live"),_xlfn.XLOOKUP(_xlfn.TEXTJOIN(" vs ",,C7499:D7499),Calendar!G:G,Calendar!K:K),"")</f>
        <v/>
      </c>
      <c r="AJ7499" s="61" t="str">
        <f>IF(AND(K7499&lt;&gt;"Match of the Day",K7499&lt;&gt;"Match of the Day 2",K7499&lt;&gt;"Match of the Day Repeat"),"",1+MAX($AJ$10:AJ7498))</f>
        <v/>
      </c>
    </row>
    <row r="7500" spans="34:36" x14ac:dyDescent="0.35">
      <c r="AH7500" s="16" t="str">
        <f>IF(AND(B7500="Premier League",E7500="Live"),_xlfn.XLOOKUP(_xlfn.TEXTJOIN(" vs ",,C7500:D7500),Calendar!G:G,Calendar!B:B),IF(AND(B7500="Premier League",E7500="Highlights"),_xlfn.XLOOKUP(H7500,Calendar!O:O,Calendar!N:N,,-1),""))</f>
        <v/>
      </c>
      <c r="AI7500" s="61" t="str">
        <f>IF(AND(AH7500&lt;&gt;"",E7500="Live"),_xlfn.XLOOKUP(_xlfn.TEXTJOIN(" vs ",,C7500:D7500),Calendar!G:G,Calendar!K:K),"")</f>
        <v/>
      </c>
      <c r="AJ7500" s="61" t="str">
        <f>IF(AND(K7500&lt;&gt;"Match of the Day",K7500&lt;&gt;"Match of the Day 2",K7500&lt;&gt;"Match of the Day Repeat"),"",1+MAX($AJ$10:AJ7499))</f>
        <v/>
      </c>
    </row>
    <row r="7501" spans="34:36" x14ac:dyDescent="0.35">
      <c r="AH7501" s="16" t="str">
        <f>IF(AND(B7501="Premier League",E7501="Live"),_xlfn.XLOOKUP(_xlfn.TEXTJOIN(" vs ",,C7501:D7501),Calendar!G:G,Calendar!B:B),IF(AND(B7501="Premier League",E7501="Highlights"),_xlfn.XLOOKUP(H7501,Calendar!O:O,Calendar!N:N,,-1),""))</f>
        <v/>
      </c>
      <c r="AI7501" s="61" t="str">
        <f>IF(AND(AH7501&lt;&gt;"",E7501="Live"),_xlfn.XLOOKUP(_xlfn.TEXTJOIN(" vs ",,C7501:D7501),Calendar!G:G,Calendar!K:K),"")</f>
        <v/>
      </c>
      <c r="AJ7501" s="61" t="str">
        <f>IF(AND(K7501&lt;&gt;"Match of the Day",K7501&lt;&gt;"Match of the Day 2",K7501&lt;&gt;"Match of the Day Repeat"),"",1+MAX($AJ$10:AJ7500))</f>
        <v/>
      </c>
    </row>
    <row r="7502" spans="34:36" x14ac:dyDescent="0.35">
      <c r="AH7502" s="16" t="str">
        <f>IF(AND(B7502="Premier League",E7502="Live"),_xlfn.XLOOKUP(_xlfn.TEXTJOIN(" vs ",,C7502:D7502),Calendar!G:G,Calendar!B:B),IF(AND(B7502="Premier League",E7502="Highlights"),_xlfn.XLOOKUP(H7502,Calendar!O:O,Calendar!N:N,,-1),""))</f>
        <v/>
      </c>
      <c r="AI7502" s="61" t="str">
        <f>IF(AND(AH7502&lt;&gt;"",E7502="Live"),_xlfn.XLOOKUP(_xlfn.TEXTJOIN(" vs ",,C7502:D7502),Calendar!G:G,Calendar!K:K),"")</f>
        <v/>
      </c>
      <c r="AJ7502" s="61" t="str">
        <f>IF(AND(K7502&lt;&gt;"Match of the Day",K7502&lt;&gt;"Match of the Day 2",K7502&lt;&gt;"Match of the Day Repeat"),"",1+MAX($AJ$10:AJ7501))</f>
        <v/>
      </c>
    </row>
    <row r="7503" spans="34:36" x14ac:dyDescent="0.35">
      <c r="AH7503" s="16" t="str">
        <f>IF(AND(B7503="Premier League",E7503="Live"),_xlfn.XLOOKUP(_xlfn.TEXTJOIN(" vs ",,C7503:D7503),Calendar!G:G,Calendar!B:B),IF(AND(B7503="Premier League",E7503="Highlights"),_xlfn.XLOOKUP(H7503,Calendar!O:O,Calendar!N:N,,-1),""))</f>
        <v/>
      </c>
      <c r="AI7503" s="61" t="str">
        <f>IF(AND(AH7503&lt;&gt;"",E7503="Live"),_xlfn.XLOOKUP(_xlfn.TEXTJOIN(" vs ",,C7503:D7503),Calendar!G:G,Calendar!K:K),"")</f>
        <v/>
      </c>
      <c r="AJ7503" s="61" t="str">
        <f>IF(AND(K7503&lt;&gt;"Match of the Day",K7503&lt;&gt;"Match of the Day 2",K7503&lt;&gt;"Match of the Day Repeat"),"",1+MAX($AJ$10:AJ7502))</f>
        <v/>
      </c>
    </row>
    <row r="7504" spans="34:36" x14ac:dyDescent="0.35">
      <c r="AH7504" s="16" t="str">
        <f>IF(AND(B7504="Premier League",E7504="Live"),_xlfn.XLOOKUP(_xlfn.TEXTJOIN(" vs ",,C7504:D7504),Calendar!G:G,Calendar!B:B),IF(AND(B7504="Premier League",E7504="Highlights"),_xlfn.XLOOKUP(H7504,Calendar!O:O,Calendar!N:N,,-1),""))</f>
        <v/>
      </c>
      <c r="AI7504" s="61" t="str">
        <f>IF(AND(AH7504&lt;&gt;"",E7504="Live"),_xlfn.XLOOKUP(_xlfn.TEXTJOIN(" vs ",,C7504:D7504),Calendar!G:G,Calendar!K:K),"")</f>
        <v/>
      </c>
      <c r="AJ7504" s="61" t="str">
        <f>IF(AND(K7504&lt;&gt;"Match of the Day",K7504&lt;&gt;"Match of the Day 2",K7504&lt;&gt;"Match of the Day Repeat"),"",1+MAX($AJ$10:AJ7503))</f>
        <v/>
      </c>
    </row>
    <row r="7505" spans="34:36" x14ac:dyDescent="0.35">
      <c r="AH7505" s="16" t="str">
        <f>IF(AND(B7505="Premier League",E7505="Live"),_xlfn.XLOOKUP(_xlfn.TEXTJOIN(" vs ",,C7505:D7505),Calendar!G:G,Calendar!B:B),IF(AND(B7505="Premier League",E7505="Highlights"),_xlfn.XLOOKUP(H7505,Calendar!O:O,Calendar!N:N,,-1),""))</f>
        <v/>
      </c>
      <c r="AI7505" s="61" t="str">
        <f>IF(AND(AH7505&lt;&gt;"",E7505="Live"),_xlfn.XLOOKUP(_xlfn.TEXTJOIN(" vs ",,C7505:D7505),Calendar!G:G,Calendar!K:K),"")</f>
        <v/>
      </c>
      <c r="AJ7505" s="61" t="str">
        <f>IF(AND(K7505&lt;&gt;"Match of the Day",K7505&lt;&gt;"Match of the Day 2",K7505&lt;&gt;"Match of the Day Repeat"),"",1+MAX($AJ$10:AJ7504))</f>
        <v/>
      </c>
    </row>
    <row r="7506" spans="34:36" x14ac:dyDescent="0.35">
      <c r="AH7506" s="16" t="str">
        <f>IF(AND(B7506="Premier League",E7506="Live"),_xlfn.XLOOKUP(_xlfn.TEXTJOIN(" vs ",,C7506:D7506),Calendar!G:G,Calendar!B:B),IF(AND(B7506="Premier League",E7506="Highlights"),_xlfn.XLOOKUP(H7506,Calendar!O:O,Calendar!N:N,,-1),""))</f>
        <v/>
      </c>
      <c r="AI7506" s="61" t="str">
        <f>IF(AND(AH7506&lt;&gt;"",E7506="Live"),_xlfn.XLOOKUP(_xlfn.TEXTJOIN(" vs ",,C7506:D7506),Calendar!G:G,Calendar!K:K),"")</f>
        <v/>
      </c>
      <c r="AJ7506" s="61" t="str">
        <f>IF(AND(K7506&lt;&gt;"Match of the Day",K7506&lt;&gt;"Match of the Day 2",K7506&lt;&gt;"Match of the Day Repeat"),"",1+MAX($AJ$10:AJ7505))</f>
        <v/>
      </c>
    </row>
    <row r="7507" spans="34:36" x14ac:dyDescent="0.35">
      <c r="AH7507" s="16" t="str">
        <f>IF(AND(B7507="Premier League",E7507="Live"),_xlfn.XLOOKUP(_xlfn.TEXTJOIN(" vs ",,C7507:D7507),Calendar!G:G,Calendar!B:B),IF(AND(B7507="Premier League",E7507="Highlights"),_xlfn.XLOOKUP(H7507,Calendar!O:O,Calendar!N:N,,-1),""))</f>
        <v/>
      </c>
      <c r="AI7507" s="61" t="str">
        <f>IF(AND(AH7507&lt;&gt;"",E7507="Live"),_xlfn.XLOOKUP(_xlfn.TEXTJOIN(" vs ",,C7507:D7507),Calendar!G:G,Calendar!K:K),"")</f>
        <v/>
      </c>
      <c r="AJ7507" s="61" t="str">
        <f>IF(AND(K7507&lt;&gt;"Match of the Day",K7507&lt;&gt;"Match of the Day 2",K7507&lt;&gt;"Match of the Day Repeat"),"",1+MAX($AJ$10:AJ7506))</f>
        <v/>
      </c>
    </row>
    <row r="7508" spans="34:36" x14ac:dyDescent="0.35">
      <c r="AH7508" s="16" t="str">
        <f>IF(AND(B7508="Premier League",E7508="Live"),_xlfn.XLOOKUP(_xlfn.TEXTJOIN(" vs ",,C7508:D7508),Calendar!G:G,Calendar!B:B),IF(AND(B7508="Premier League",E7508="Highlights"),_xlfn.XLOOKUP(H7508,Calendar!O:O,Calendar!N:N,,-1),""))</f>
        <v/>
      </c>
      <c r="AI7508" s="61" t="str">
        <f>IF(AND(AH7508&lt;&gt;"",E7508="Live"),_xlfn.XLOOKUP(_xlfn.TEXTJOIN(" vs ",,C7508:D7508),Calendar!G:G,Calendar!K:K),"")</f>
        <v/>
      </c>
      <c r="AJ7508" s="61" t="str">
        <f>IF(AND(K7508&lt;&gt;"Match of the Day",K7508&lt;&gt;"Match of the Day 2",K7508&lt;&gt;"Match of the Day Repeat"),"",1+MAX($AJ$10:AJ7507))</f>
        <v/>
      </c>
    </row>
    <row r="7509" spans="34:36" x14ac:dyDescent="0.35">
      <c r="AH7509" s="16" t="str">
        <f>IF(AND(B7509="Premier League",E7509="Live"),_xlfn.XLOOKUP(_xlfn.TEXTJOIN(" vs ",,C7509:D7509),Calendar!G:G,Calendar!B:B),IF(AND(B7509="Premier League",E7509="Highlights"),_xlfn.XLOOKUP(H7509,Calendar!O:O,Calendar!N:N,,-1),""))</f>
        <v/>
      </c>
      <c r="AI7509" s="61" t="str">
        <f>IF(AND(AH7509&lt;&gt;"",E7509="Live"),_xlfn.XLOOKUP(_xlfn.TEXTJOIN(" vs ",,C7509:D7509),Calendar!G:G,Calendar!K:K),"")</f>
        <v/>
      </c>
      <c r="AJ7509" s="61" t="str">
        <f>IF(AND(K7509&lt;&gt;"Match of the Day",K7509&lt;&gt;"Match of the Day 2",K7509&lt;&gt;"Match of the Day Repeat"),"",1+MAX($AJ$10:AJ7508))</f>
        <v/>
      </c>
    </row>
    <row r="7510" spans="34:36" x14ac:dyDescent="0.35">
      <c r="AH7510" s="16" t="str">
        <f>IF(AND(B7510="Premier League",E7510="Live"),_xlfn.XLOOKUP(_xlfn.TEXTJOIN(" vs ",,C7510:D7510),Calendar!G:G,Calendar!B:B),IF(AND(B7510="Premier League",E7510="Highlights"),_xlfn.XLOOKUP(H7510,Calendar!O:O,Calendar!N:N,,-1),""))</f>
        <v/>
      </c>
      <c r="AI7510" s="61" t="str">
        <f>IF(AND(AH7510&lt;&gt;"",E7510="Live"),_xlfn.XLOOKUP(_xlfn.TEXTJOIN(" vs ",,C7510:D7510),Calendar!G:G,Calendar!K:K),"")</f>
        <v/>
      </c>
      <c r="AJ7510" s="61" t="str">
        <f>IF(AND(K7510&lt;&gt;"Match of the Day",K7510&lt;&gt;"Match of the Day 2",K7510&lt;&gt;"Match of the Day Repeat"),"",1+MAX($AJ$10:AJ7509))</f>
        <v/>
      </c>
    </row>
    <row r="7511" spans="34:36" x14ac:dyDescent="0.35">
      <c r="AH7511" s="16" t="str">
        <f>IF(AND(B7511="Premier League",E7511="Live"),_xlfn.XLOOKUP(_xlfn.TEXTJOIN(" vs ",,C7511:D7511),Calendar!G:G,Calendar!B:B),IF(AND(B7511="Premier League",E7511="Highlights"),_xlfn.XLOOKUP(H7511,Calendar!O:O,Calendar!N:N,,-1),""))</f>
        <v/>
      </c>
      <c r="AI7511" s="61" t="str">
        <f>IF(AND(AH7511&lt;&gt;"",E7511="Live"),_xlfn.XLOOKUP(_xlfn.TEXTJOIN(" vs ",,C7511:D7511),Calendar!G:G,Calendar!K:K),"")</f>
        <v/>
      </c>
      <c r="AJ7511" s="61" t="str">
        <f>IF(AND(K7511&lt;&gt;"Match of the Day",K7511&lt;&gt;"Match of the Day 2",K7511&lt;&gt;"Match of the Day Repeat"),"",1+MAX($AJ$10:AJ7510))</f>
        <v/>
      </c>
    </row>
    <row r="7512" spans="34:36" x14ac:dyDescent="0.35">
      <c r="AH7512" s="16" t="str">
        <f>IF(AND(B7512="Premier League",E7512="Live"),_xlfn.XLOOKUP(_xlfn.TEXTJOIN(" vs ",,C7512:D7512),Calendar!G:G,Calendar!B:B),IF(AND(B7512="Premier League",E7512="Highlights"),_xlfn.XLOOKUP(H7512,Calendar!O:O,Calendar!N:N,,-1),""))</f>
        <v/>
      </c>
      <c r="AI7512" s="61" t="str">
        <f>IF(AND(AH7512&lt;&gt;"",E7512="Live"),_xlfn.XLOOKUP(_xlfn.TEXTJOIN(" vs ",,C7512:D7512),Calendar!G:G,Calendar!K:K),"")</f>
        <v/>
      </c>
      <c r="AJ7512" s="61" t="str">
        <f>IF(AND(K7512&lt;&gt;"Match of the Day",K7512&lt;&gt;"Match of the Day 2",K7512&lt;&gt;"Match of the Day Repeat"),"",1+MAX($AJ$10:AJ7511))</f>
        <v/>
      </c>
    </row>
    <row r="7513" spans="34:36" x14ac:dyDescent="0.35">
      <c r="AH7513" s="16" t="str">
        <f>IF(AND(B7513="Premier League",E7513="Live"),_xlfn.XLOOKUP(_xlfn.TEXTJOIN(" vs ",,C7513:D7513),Calendar!G:G,Calendar!B:B),IF(AND(B7513="Premier League",E7513="Highlights"),_xlfn.XLOOKUP(H7513,Calendar!O:O,Calendar!N:N,,-1),""))</f>
        <v/>
      </c>
      <c r="AI7513" s="61" t="str">
        <f>IF(AND(AH7513&lt;&gt;"",E7513="Live"),_xlfn.XLOOKUP(_xlfn.TEXTJOIN(" vs ",,C7513:D7513),Calendar!G:G,Calendar!K:K),"")</f>
        <v/>
      </c>
      <c r="AJ7513" s="61" t="str">
        <f>IF(AND(K7513&lt;&gt;"Match of the Day",K7513&lt;&gt;"Match of the Day 2",K7513&lt;&gt;"Match of the Day Repeat"),"",1+MAX($AJ$10:AJ7512))</f>
        <v/>
      </c>
    </row>
    <row r="7514" spans="34:36" x14ac:dyDescent="0.35">
      <c r="AH7514" s="16" t="str">
        <f>IF(AND(B7514="Premier League",E7514="Live"),_xlfn.XLOOKUP(_xlfn.TEXTJOIN(" vs ",,C7514:D7514),Calendar!G:G,Calendar!B:B),IF(AND(B7514="Premier League",E7514="Highlights"),_xlfn.XLOOKUP(H7514,Calendar!O:O,Calendar!N:N,,-1),""))</f>
        <v/>
      </c>
      <c r="AI7514" s="61" t="str">
        <f>IF(AND(AH7514&lt;&gt;"",E7514="Live"),_xlfn.XLOOKUP(_xlfn.TEXTJOIN(" vs ",,C7514:D7514),Calendar!G:G,Calendar!K:K),"")</f>
        <v/>
      </c>
      <c r="AJ7514" s="61" t="str">
        <f>IF(AND(K7514&lt;&gt;"Match of the Day",K7514&lt;&gt;"Match of the Day 2",K7514&lt;&gt;"Match of the Day Repeat"),"",1+MAX($AJ$10:AJ7513))</f>
        <v/>
      </c>
    </row>
    <row r="7515" spans="34:36" x14ac:dyDescent="0.35">
      <c r="AH7515" s="16" t="str">
        <f>IF(AND(B7515="Premier League",E7515="Live"),_xlfn.XLOOKUP(_xlfn.TEXTJOIN(" vs ",,C7515:D7515),Calendar!G:G,Calendar!B:B),IF(AND(B7515="Premier League",E7515="Highlights"),_xlfn.XLOOKUP(H7515,Calendar!O:O,Calendar!N:N,,-1),""))</f>
        <v/>
      </c>
      <c r="AI7515" s="61" t="str">
        <f>IF(AND(AH7515&lt;&gt;"",E7515="Live"),_xlfn.XLOOKUP(_xlfn.TEXTJOIN(" vs ",,C7515:D7515),Calendar!G:G,Calendar!K:K),"")</f>
        <v/>
      </c>
      <c r="AJ7515" s="61" t="str">
        <f>IF(AND(K7515&lt;&gt;"Match of the Day",K7515&lt;&gt;"Match of the Day 2",K7515&lt;&gt;"Match of the Day Repeat"),"",1+MAX($AJ$10:AJ7514))</f>
        <v/>
      </c>
    </row>
    <row r="7516" spans="34:36" x14ac:dyDescent="0.35">
      <c r="AH7516" s="16" t="str">
        <f>IF(AND(B7516="Premier League",E7516="Live"),_xlfn.XLOOKUP(_xlfn.TEXTJOIN(" vs ",,C7516:D7516),Calendar!G:G,Calendar!B:B),IF(AND(B7516="Premier League",E7516="Highlights"),_xlfn.XLOOKUP(H7516,Calendar!O:O,Calendar!N:N,,-1),""))</f>
        <v/>
      </c>
      <c r="AI7516" s="61" t="str">
        <f>IF(AND(AH7516&lt;&gt;"",E7516="Live"),_xlfn.XLOOKUP(_xlfn.TEXTJOIN(" vs ",,C7516:D7516),Calendar!G:G,Calendar!K:K),"")</f>
        <v/>
      </c>
      <c r="AJ7516" s="61" t="str">
        <f>IF(AND(K7516&lt;&gt;"Match of the Day",K7516&lt;&gt;"Match of the Day 2",K7516&lt;&gt;"Match of the Day Repeat"),"",1+MAX($AJ$10:AJ7515))</f>
        <v/>
      </c>
    </row>
    <row r="7517" spans="34:36" x14ac:dyDescent="0.35">
      <c r="AH7517" s="16" t="str">
        <f>IF(AND(B7517="Premier League",E7517="Live"),_xlfn.XLOOKUP(_xlfn.TEXTJOIN(" vs ",,C7517:D7517),Calendar!G:G,Calendar!B:B),IF(AND(B7517="Premier League",E7517="Highlights"),_xlfn.XLOOKUP(H7517,Calendar!O:O,Calendar!N:N,,-1),""))</f>
        <v/>
      </c>
      <c r="AI7517" s="61" t="str">
        <f>IF(AND(AH7517&lt;&gt;"",E7517="Live"),_xlfn.XLOOKUP(_xlfn.TEXTJOIN(" vs ",,C7517:D7517),Calendar!G:G,Calendar!K:K),"")</f>
        <v/>
      </c>
      <c r="AJ7517" s="61" t="str">
        <f>IF(AND(K7517&lt;&gt;"Match of the Day",K7517&lt;&gt;"Match of the Day 2",K7517&lt;&gt;"Match of the Day Repeat"),"",1+MAX($AJ$10:AJ7516))</f>
        <v/>
      </c>
    </row>
    <row r="7518" spans="34:36" x14ac:dyDescent="0.35">
      <c r="AH7518" s="16" t="str">
        <f>IF(AND(B7518="Premier League",E7518="Live"),_xlfn.XLOOKUP(_xlfn.TEXTJOIN(" vs ",,C7518:D7518),Calendar!G:G,Calendar!B:B),IF(AND(B7518="Premier League",E7518="Highlights"),_xlfn.XLOOKUP(H7518,Calendar!O:O,Calendar!N:N,,-1),""))</f>
        <v/>
      </c>
      <c r="AI7518" s="61" t="str">
        <f>IF(AND(AH7518&lt;&gt;"",E7518="Live"),_xlfn.XLOOKUP(_xlfn.TEXTJOIN(" vs ",,C7518:D7518),Calendar!G:G,Calendar!K:K),"")</f>
        <v/>
      </c>
      <c r="AJ7518" s="61" t="str">
        <f>IF(AND(K7518&lt;&gt;"Match of the Day",K7518&lt;&gt;"Match of the Day 2",K7518&lt;&gt;"Match of the Day Repeat"),"",1+MAX($AJ$10:AJ7517))</f>
        <v/>
      </c>
    </row>
    <row r="7519" spans="34:36" x14ac:dyDescent="0.35">
      <c r="AH7519" s="16" t="str">
        <f>IF(AND(B7519="Premier League",E7519="Live"),_xlfn.XLOOKUP(_xlfn.TEXTJOIN(" vs ",,C7519:D7519),Calendar!G:G,Calendar!B:B),IF(AND(B7519="Premier League",E7519="Highlights"),_xlfn.XLOOKUP(H7519,Calendar!O:O,Calendar!N:N,,-1),""))</f>
        <v/>
      </c>
      <c r="AI7519" s="61" t="str">
        <f>IF(AND(AH7519&lt;&gt;"",E7519="Live"),_xlfn.XLOOKUP(_xlfn.TEXTJOIN(" vs ",,C7519:D7519),Calendar!G:G,Calendar!K:K),"")</f>
        <v/>
      </c>
      <c r="AJ7519" s="61" t="str">
        <f>IF(AND(K7519&lt;&gt;"Match of the Day",K7519&lt;&gt;"Match of the Day 2",K7519&lt;&gt;"Match of the Day Repeat"),"",1+MAX($AJ$10:AJ7518))</f>
        <v/>
      </c>
    </row>
    <row r="7520" spans="34:36" x14ac:dyDescent="0.35">
      <c r="AH7520" s="16" t="str">
        <f>IF(AND(B7520="Premier League",E7520="Live"),_xlfn.XLOOKUP(_xlfn.TEXTJOIN(" vs ",,C7520:D7520),Calendar!G:G,Calendar!B:B),IF(AND(B7520="Premier League",E7520="Highlights"),_xlfn.XLOOKUP(H7520,Calendar!O:O,Calendar!N:N,,-1),""))</f>
        <v/>
      </c>
      <c r="AI7520" s="61" t="str">
        <f>IF(AND(AH7520&lt;&gt;"",E7520="Live"),_xlfn.XLOOKUP(_xlfn.TEXTJOIN(" vs ",,C7520:D7520),Calendar!G:G,Calendar!K:K),"")</f>
        <v/>
      </c>
      <c r="AJ7520" s="61" t="str">
        <f>IF(AND(K7520&lt;&gt;"Match of the Day",K7520&lt;&gt;"Match of the Day 2",K7520&lt;&gt;"Match of the Day Repeat"),"",1+MAX($AJ$10:AJ7519))</f>
        <v/>
      </c>
    </row>
    <row r="7521" spans="34:36" x14ac:dyDescent="0.35">
      <c r="AH7521" s="16" t="str">
        <f>IF(AND(B7521="Premier League",E7521="Live"),_xlfn.XLOOKUP(_xlfn.TEXTJOIN(" vs ",,C7521:D7521),Calendar!G:G,Calendar!B:B),IF(AND(B7521="Premier League",E7521="Highlights"),_xlfn.XLOOKUP(H7521,Calendar!O:O,Calendar!N:N,,-1),""))</f>
        <v/>
      </c>
      <c r="AI7521" s="61" t="str">
        <f>IF(AND(AH7521&lt;&gt;"",E7521="Live"),_xlfn.XLOOKUP(_xlfn.TEXTJOIN(" vs ",,C7521:D7521),Calendar!G:G,Calendar!K:K),"")</f>
        <v/>
      </c>
      <c r="AJ7521" s="61" t="str">
        <f>IF(AND(K7521&lt;&gt;"Match of the Day",K7521&lt;&gt;"Match of the Day 2",K7521&lt;&gt;"Match of the Day Repeat"),"",1+MAX($AJ$10:AJ7520))</f>
        <v/>
      </c>
    </row>
    <row r="7522" spans="34:36" x14ac:dyDescent="0.35">
      <c r="AH7522" s="16" t="str">
        <f>IF(AND(B7522="Premier League",E7522="Live"),_xlfn.XLOOKUP(_xlfn.TEXTJOIN(" vs ",,C7522:D7522),Calendar!G:G,Calendar!B:B),IF(AND(B7522="Premier League",E7522="Highlights"),_xlfn.XLOOKUP(H7522,Calendar!O:O,Calendar!N:N,,-1),""))</f>
        <v/>
      </c>
      <c r="AI7522" s="61" t="str">
        <f>IF(AND(AH7522&lt;&gt;"",E7522="Live"),_xlfn.XLOOKUP(_xlfn.TEXTJOIN(" vs ",,C7522:D7522),Calendar!G:G,Calendar!K:K),"")</f>
        <v/>
      </c>
      <c r="AJ7522" s="61" t="str">
        <f>IF(AND(K7522&lt;&gt;"Match of the Day",K7522&lt;&gt;"Match of the Day 2",K7522&lt;&gt;"Match of the Day Repeat"),"",1+MAX($AJ$10:AJ7521))</f>
        <v/>
      </c>
    </row>
    <row r="7523" spans="34:36" x14ac:dyDescent="0.35">
      <c r="AH7523" s="16" t="str">
        <f>IF(AND(B7523="Premier League",E7523="Live"),_xlfn.XLOOKUP(_xlfn.TEXTJOIN(" vs ",,C7523:D7523),Calendar!G:G,Calendar!B:B),IF(AND(B7523="Premier League",E7523="Highlights"),_xlfn.XLOOKUP(H7523,Calendar!O:O,Calendar!N:N,,-1),""))</f>
        <v/>
      </c>
      <c r="AI7523" s="61" t="str">
        <f>IF(AND(AH7523&lt;&gt;"",E7523="Live"),_xlfn.XLOOKUP(_xlfn.TEXTJOIN(" vs ",,C7523:D7523),Calendar!G:G,Calendar!K:K),"")</f>
        <v/>
      </c>
      <c r="AJ7523" s="61" t="str">
        <f>IF(AND(K7523&lt;&gt;"Match of the Day",K7523&lt;&gt;"Match of the Day 2",K7523&lt;&gt;"Match of the Day Repeat"),"",1+MAX($AJ$10:AJ7522))</f>
        <v/>
      </c>
    </row>
    <row r="7524" spans="34:36" x14ac:dyDescent="0.35">
      <c r="AH7524" s="16" t="str">
        <f>IF(AND(B7524="Premier League",E7524="Live"),_xlfn.XLOOKUP(_xlfn.TEXTJOIN(" vs ",,C7524:D7524),Calendar!G:G,Calendar!B:B),IF(AND(B7524="Premier League",E7524="Highlights"),_xlfn.XLOOKUP(H7524,Calendar!O:O,Calendar!N:N,,-1),""))</f>
        <v/>
      </c>
      <c r="AI7524" s="61" t="str">
        <f>IF(AND(AH7524&lt;&gt;"",E7524="Live"),_xlfn.XLOOKUP(_xlfn.TEXTJOIN(" vs ",,C7524:D7524),Calendar!G:G,Calendar!K:K),"")</f>
        <v/>
      </c>
      <c r="AJ7524" s="61" t="str">
        <f>IF(AND(K7524&lt;&gt;"Match of the Day",K7524&lt;&gt;"Match of the Day 2",K7524&lt;&gt;"Match of the Day Repeat"),"",1+MAX($AJ$10:AJ7523))</f>
        <v/>
      </c>
    </row>
    <row r="7525" spans="34:36" x14ac:dyDescent="0.35">
      <c r="AH7525" s="16" t="str">
        <f>IF(AND(B7525="Premier League",E7525="Live"),_xlfn.XLOOKUP(_xlfn.TEXTJOIN(" vs ",,C7525:D7525),Calendar!G:G,Calendar!B:B),IF(AND(B7525="Premier League",E7525="Highlights"),_xlfn.XLOOKUP(H7525,Calendar!O:O,Calendar!N:N,,-1),""))</f>
        <v/>
      </c>
      <c r="AI7525" s="61" t="str">
        <f>IF(AND(AH7525&lt;&gt;"",E7525="Live"),_xlfn.XLOOKUP(_xlfn.TEXTJOIN(" vs ",,C7525:D7525),Calendar!G:G,Calendar!K:K),"")</f>
        <v/>
      </c>
      <c r="AJ7525" s="61" t="str">
        <f>IF(AND(K7525&lt;&gt;"Match of the Day",K7525&lt;&gt;"Match of the Day 2",K7525&lt;&gt;"Match of the Day Repeat"),"",1+MAX($AJ$10:AJ7524))</f>
        <v/>
      </c>
    </row>
    <row r="7526" spans="34:36" x14ac:dyDescent="0.35">
      <c r="AH7526" s="16" t="str">
        <f>IF(AND(B7526="Premier League",E7526="Live"),_xlfn.XLOOKUP(_xlfn.TEXTJOIN(" vs ",,C7526:D7526),Calendar!G:G,Calendar!B:B),IF(AND(B7526="Premier League",E7526="Highlights"),_xlfn.XLOOKUP(H7526,Calendar!O:O,Calendar!N:N,,-1),""))</f>
        <v/>
      </c>
      <c r="AI7526" s="61" t="str">
        <f>IF(AND(AH7526&lt;&gt;"",E7526="Live"),_xlfn.XLOOKUP(_xlfn.TEXTJOIN(" vs ",,C7526:D7526),Calendar!G:G,Calendar!K:K),"")</f>
        <v/>
      </c>
      <c r="AJ7526" s="61" t="str">
        <f>IF(AND(K7526&lt;&gt;"Match of the Day",K7526&lt;&gt;"Match of the Day 2",K7526&lt;&gt;"Match of the Day Repeat"),"",1+MAX($AJ$10:AJ7525))</f>
        <v/>
      </c>
    </row>
    <row r="7527" spans="34:36" x14ac:dyDescent="0.35">
      <c r="AH7527" s="16" t="str">
        <f>IF(AND(B7527="Premier League",E7527="Live"),_xlfn.XLOOKUP(_xlfn.TEXTJOIN(" vs ",,C7527:D7527),Calendar!G:G,Calendar!B:B),IF(AND(B7527="Premier League",E7527="Highlights"),_xlfn.XLOOKUP(H7527,Calendar!O:O,Calendar!N:N,,-1),""))</f>
        <v/>
      </c>
      <c r="AI7527" s="61" t="str">
        <f>IF(AND(AH7527&lt;&gt;"",E7527="Live"),_xlfn.XLOOKUP(_xlfn.TEXTJOIN(" vs ",,C7527:D7527),Calendar!G:G,Calendar!K:K),"")</f>
        <v/>
      </c>
      <c r="AJ7527" s="61" t="str">
        <f>IF(AND(K7527&lt;&gt;"Match of the Day",K7527&lt;&gt;"Match of the Day 2",K7527&lt;&gt;"Match of the Day Repeat"),"",1+MAX($AJ$10:AJ7526))</f>
        <v/>
      </c>
    </row>
    <row r="7528" spans="34:36" x14ac:dyDescent="0.35">
      <c r="AH7528" s="16" t="str">
        <f>IF(AND(B7528="Premier League",E7528="Live"),_xlfn.XLOOKUP(_xlfn.TEXTJOIN(" vs ",,C7528:D7528),Calendar!G:G,Calendar!B:B),IF(AND(B7528="Premier League",E7528="Highlights"),_xlfn.XLOOKUP(H7528,Calendar!O:O,Calendar!N:N,,-1),""))</f>
        <v/>
      </c>
      <c r="AI7528" s="61" t="str">
        <f>IF(AND(AH7528&lt;&gt;"",E7528="Live"),_xlfn.XLOOKUP(_xlfn.TEXTJOIN(" vs ",,C7528:D7528),Calendar!G:G,Calendar!K:K),"")</f>
        <v/>
      </c>
      <c r="AJ7528" s="61" t="str">
        <f>IF(AND(K7528&lt;&gt;"Match of the Day",K7528&lt;&gt;"Match of the Day 2",K7528&lt;&gt;"Match of the Day Repeat"),"",1+MAX($AJ$10:AJ7527))</f>
        <v/>
      </c>
    </row>
    <row r="7529" spans="34:36" x14ac:dyDescent="0.35">
      <c r="AH7529" s="16" t="str">
        <f>IF(AND(B7529="Premier League",E7529="Live"),_xlfn.XLOOKUP(_xlfn.TEXTJOIN(" vs ",,C7529:D7529),Calendar!G:G,Calendar!B:B),IF(AND(B7529="Premier League",E7529="Highlights"),_xlfn.XLOOKUP(H7529,Calendar!O:O,Calendar!N:N,,-1),""))</f>
        <v/>
      </c>
      <c r="AI7529" s="61" t="str">
        <f>IF(AND(AH7529&lt;&gt;"",E7529="Live"),_xlfn.XLOOKUP(_xlfn.TEXTJOIN(" vs ",,C7529:D7529),Calendar!G:G,Calendar!K:K),"")</f>
        <v/>
      </c>
      <c r="AJ7529" s="61" t="str">
        <f>IF(AND(K7529&lt;&gt;"Match of the Day",K7529&lt;&gt;"Match of the Day 2",K7529&lt;&gt;"Match of the Day Repeat"),"",1+MAX($AJ$10:AJ7528))</f>
        <v/>
      </c>
    </row>
    <row r="7530" spans="34:36" x14ac:dyDescent="0.35">
      <c r="AH7530" s="16" t="str">
        <f>IF(AND(B7530="Premier League",E7530="Live"),_xlfn.XLOOKUP(_xlfn.TEXTJOIN(" vs ",,C7530:D7530),Calendar!G:G,Calendar!B:B),IF(AND(B7530="Premier League",E7530="Highlights"),_xlfn.XLOOKUP(H7530,Calendar!O:O,Calendar!N:N,,-1),""))</f>
        <v/>
      </c>
      <c r="AI7530" s="61" t="str">
        <f>IF(AND(AH7530&lt;&gt;"",E7530="Live"),_xlfn.XLOOKUP(_xlfn.TEXTJOIN(" vs ",,C7530:D7530),Calendar!G:G,Calendar!K:K),"")</f>
        <v/>
      </c>
      <c r="AJ7530" s="61" t="str">
        <f>IF(AND(K7530&lt;&gt;"Match of the Day",K7530&lt;&gt;"Match of the Day 2",K7530&lt;&gt;"Match of the Day Repeat"),"",1+MAX($AJ$10:AJ7529))</f>
        <v/>
      </c>
    </row>
    <row r="7531" spans="34:36" x14ac:dyDescent="0.35">
      <c r="AH7531" s="16" t="str">
        <f>IF(AND(B7531="Premier League",E7531="Live"),_xlfn.XLOOKUP(_xlfn.TEXTJOIN(" vs ",,C7531:D7531),Calendar!G:G,Calendar!B:B),IF(AND(B7531="Premier League",E7531="Highlights"),_xlfn.XLOOKUP(H7531,Calendar!O:O,Calendar!N:N,,-1),""))</f>
        <v/>
      </c>
      <c r="AI7531" s="61" t="str">
        <f>IF(AND(AH7531&lt;&gt;"",E7531="Live"),_xlfn.XLOOKUP(_xlfn.TEXTJOIN(" vs ",,C7531:D7531),Calendar!G:G,Calendar!K:K),"")</f>
        <v/>
      </c>
      <c r="AJ7531" s="61" t="str">
        <f>IF(AND(K7531&lt;&gt;"Match of the Day",K7531&lt;&gt;"Match of the Day 2",K7531&lt;&gt;"Match of the Day Repeat"),"",1+MAX($AJ$10:AJ7530))</f>
        <v/>
      </c>
    </row>
    <row r="7532" spans="34:36" x14ac:dyDescent="0.35">
      <c r="AH7532" s="16" t="str">
        <f>IF(AND(B7532="Premier League",E7532="Live"),_xlfn.XLOOKUP(_xlfn.TEXTJOIN(" vs ",,C7532:D7532),Calendar!G:G,Calendar!B:B),IF(AND(B7532="Premier League",E7532="Highlights"),_xlfn.XLOOKUP(H7532,Calendar!O:O,Calendar!N:N,,-1),""))</f>
        <v/>
      </c>
      <c r="AI7532" s="61" t="str">
        <f>IF(AND(AH7532&lt;&gt;"",E7532="Live"),_xlfn.XLOOKUP(_xlfn.TEXTJOIN(" vs ",,C7532:D7532),Calendar!G:G,Calendar!K:K),"")</f>
        <v/>
      </c>
      <c r="AJ7532" s="61" t="str">
        <f>IF(AND(K7532&lt;&gt;"Match of the Day",K7532&lt;&gt;"Match of the Day 2",K7532&lt;&gt;"Match of the Day Repeat"),"",1+MAX($AJ$10:AJ7531))</f>
        <v/>
      </c>
    </row>
    <row r="7533" spans="34:36" x14ac:dyDescent="0.35">
      <c r="AH7533" s="16" t="str">
        <f>IF(AND(B7533="Premier League",E7533="Live"),_xlfn.XLOOKUP(_xlfn.TEXTJOIN(" vs ",,C7533:D7533),Calendar!G:G,Calendar!B:B),IF(AND(B7533="Premier League",E7533="Highlights"),_xlfn.XLOOKUP(H7533,Calendar!O:O,Calendar!N:N,,-1),""))</f>
        <v/>
      </c>
      <c r="AI7533" s="61" t="str">
        <f>IF(AND(AH7533&lt;&gt;"",E7533="Live"),_xlfn.XLOOKUP(_xlfn.TEXTJOIN(" vs ",,C7533:D7533),Calendar!G:G,Calendar!K:K),"")</f>
        <v/>
      </c>
      <c r="AJ7533" s="61" t="str">
        <f>IF(AND(K7533&lt;&gt;"Match of the Day",K7533&lt;&gt;"Match of the Day 2",K7533&lt;&gt;"Match of the Day Repeat"),"",1+MAX($AJ$10:AJ7532))</f>
        <v/>
      </c>
    </row>
    <row r="7534" spans="34:36" x14ac:dyDescent="0.35">
      <c r="AH7534" s="16" t="str">
        <f>IF(AND(B7534="Premier League",E7534="Live"),_xlfn.XLOOKUP(_xlfn.TEXTJOIN(" vs ",,C7534:D7534),Calendar!G:G,Calendar!B:B),IF(AND(B7534="Premier League",E7534="Highlights"),_xlfn.XLOOKUP(H7534,Calendar!O:O,Calendar!N:N,,-1),""))</f>
        <v/>
      </c>
      <c r="AI7534" s="61" t="str">
        <f>IF(AND(AH7534&lt;&gt;"",E7534="Live"),_xlfn.XLOOKUP(_xlfn.TEXTJOIN(" vs ",,C7534:D7534),Calendar!G:G,Calendar!K:K),"")</f>
        <v/>
      </c>
      <c r="AJ7534" s="61" t="str">
        <f>IF(AND(K7534&lt;&gt;"Match of the Day",K7534&lt;&gt;"Match of the Day 2",K7534&lt;&gt;"Match of the Day Repeat"),"",1+MAX($AJ$10:AJ7533))</f>
        <v/>
      </c>
    </row>
    <row r="7535" spans="34:36" x14ac:dyDescent="0.35">
      <c r="AH7535" s="16" t="str">
        <f>IF(AND(B7535="Premier League",E7535="Live"),_xlfn.XLOOKUP(_xlfn.TEXTJOIN(" vs ",,C7535:D7535),Calendar!G:G,Calendar!B:B),IF(AND(B7535="Premier League",E7535="Highlights"),_xlfn.XLOOKUP(H7535,Calendar!O:O,Calendar!N:N,,-1),""))</f>
        <v/>
      </c>
      <c r="AI7535" s="61" t="str">
        <f>IF(AND(AH7535&lt;&gt;"",E7535="Live"),_xlfn.XLOOKUP(_xlfn.TEXTJOIN(" vs ",,C7535:D7535),Calendar!G:G,Calendar!K:K),"")</f>
        <v/>
      </c>
      <c r="AJ7535" s="61" t="str">
        <f>IF(AND(K7535&lt;&gt;"Match of the Day",K7535&lt;&gt;"Match of the Day 2",K7535&lt;&gt;"Match of the Day Repeat"),"",1+MAX($AJ$10:AJ7534))</f>
        <v/>
      </c>
    </row>
    <row r="7536" spans="34:36" x14ac:dyDescent="0.35">
      <c r="AH7536" s="16" t="str">
        <f>IF(AND(B7536="Premier League",E7536="Live"),_xlfn.XLOOKUP(_xlfn.TEXTJOIN(" vs ",,C7536:D7536),Calendar!G:G,Calendar!B:B),IF(AND(B7536="Premier League",E7536="Highlights"),_xlfn.XLOOKUP(H7536,Calendar!O:O,Calendar!N:N,,-1),""))</f>
        <v/>
      </c>
      <c r="AI7536" s="61" t="str">
        <f>IF(AND(AH7536&lt;&gt;"",E7536="Live"),_xlfn.XLOOKUP(_xlfn.TEXTJOIN(" vs ",,C7536:D7536),Calendar!G:G,Calendar!K:K),"")</f>
        <v/>
      </c>
      <c r="AJ7536" s="61" t="str">
        <f>IF(AND(K7536&lt;&gt;"Match of the Day",K7536&lt;&gt;"Match of the Day 2",K7536&lt;&gt;"Match of the Day Repeat"),"",1+MAX($AJ$10:AJ7535))</f>
        <v/>
      </c>
    </row>
    <row r="7537" spans="34:36" x14ac:dyDescent="0.35">
      <c r="AH7537" s="16" t="str">
        <f>IF(AND(B7537="Premier League",E7537="Live"),_xlfn.XLOOKUP(_xlfn.TEXTJOIN(" vs ",,C7537:D7537),Calendar!G:G,Calendar!B:B),IF(AND(B7537="Premier League",E7537="Highlights"),_xlfn.XLOOKUP(H7537,Calendar!O:O,Calendar!N:N,,-1),""))</f>
        <v/>
      </c>
      <c r="AI7537" s="61" t="str">
        <f>IF(AND(AH7537&lt;&gt;"",E7537="Live"),_xlfn.XLOOKUP(_xlfn.TEXTJOIN(" vs ",,C7537:D7537),Calendar!G:G,Calendar!K:K),"")</f>
        <v/>
      </c>
      <c r="AJ7537" s="61" t="str">
        <f>IF(AND(K7537&lt;&gt;"Match of the Day",K7537&lt;&gt;"Match of the Day 2",K7537&lt;&gt;"Match of the Day Repeat"),"",1+MAX($AJ$10:AJ7536))</f>
        <v/>
      </c>
    </row>
    <row r="7538" spans="34:36" x14ac:dyDescent="0.35">
      <c r="AH7538" s="16" t="str">
        <f>IF(AND(B7538="Premier League",E7538="Live"),_xlfn.XLOOKUP(_xlfn.TEXTJOIN(" vs ",,C7538:D7538),Calendar!G:G,Calendar!B:B),IF(AND(B7538="Premier League",E7538="Highlights"),_xlfn.XLOOKUP(H7538,Calendar!O:O,Calendar!N:N,,-1),""))</f>
        <v/>
      </c>
      <c r="AI7538" s="61" t="str">
        <f>IF(AND(AH7538&lt;&gt;"",E7538="Live"),_xlfn.XLOOKUP(_xlfn.TEXTJOIN(" vs ",,C7538:D7538),Calendar!G:G,Calendar!K:K),"")</f>
        <v/>
      </c>
      <c r="AJ7538" s="61" t="str">
        <f>IF(AND(K7538&lt;&gt;"Match of the Day",K7538&lt;&gt;"Match of the Day 2",K7538&lt;&gt;"Match of the Day Repeat"),"",1+MAX($AJ$10:AJ7537))</f>
        <v/>
      </c>
    </row>
    <row r="7539" spans="34:36" x14ac:dyDescent="0.35">
      <c r="AH7539" s="16" t="str">
        <f>IF(AND(B7539="Premier League",E7539="Live"),_xlfn.XLOOKUP(_xlfn.TEXTJOIN(" vs ",,C7539:D7539),Calendar!G:G,Calendar!B:B),IF(AND(B7539="Premier League",E7539="Highlights"),_xlfn.XLOOKUP(H7539,Calendar!O:O,Calendar!N:N,,-1),""))</f>
        <v/>
      </c>
      <c r="AI7539" s="61" t="str">
        <f>IF(AND(AH7539&lt;&gt;"",E7539="Live"),_xlfn.XLOOKUP(_xlfn.TEXTJOIN(" vs ",,C7539:D7539),Calendar!G:G,Calendar!K:K),"")</f>
        <v/>
      </c>
      <c r="AJ7539" s="61" t="str">
        <f>IF(AND(K7539&lt;&gt;"Match of the Day",K7539&lt;&gt;"Match of the Day 2",K7539&lt;&gt;"Match of the Day Repeat"),"",1+MAX($AJ$10:AJ7538))</f>
        <v/>
      </c>
    </row>
    <row r="7540" spans="34:36" x14ac:dyDescent="0.35">
      <c r="AH7540" s="16" t="str">
        <f>IF(AND(B7540="Premier League",E7540="Live"),_xlfn.XLOOKUP(_xlfn.TEXTJOIN(" vs ",,C7540:D7540),Calendar!G:G,Calendar!B:B),IF(AND(B7540="Premier League",E7540="Highlights"),_xlfn.XLOOKUP(H7540,Calendar!O:O,Calendar!N:N,,-1),""))</f>
        <v/>
      </c>
      <c r="AI7540" s="61" t="str">
        <f>IF(AND(AH7540&lt;&gt;"",E7540="Live"),_xlfn.XLOOKUP(_xlfn.TEXTJOIN(" vs ",,C7540:D7540),Calendar!G:G,Calendar!K:K),"")</f>
        <v/>
      </c>
      <c r="AJ7540" s="61" t="str">
        <f>IF(AND(K7540&lt;&gt;"Match of the Day",K7540&lt;&gt;"Match of the Day 2",K7540&lt;&gt;"Match of the Day Repeat"),"",1+MAX($AJ$10:AJ7539))</f>
        <v/>
      </c>
    </row>
    <row r="7541" spans="34:36" x14ac:dyDescent="0.35">
      <c r="AH7541" s="16" t="str">
        <f>IF(AND(B7541="Premier League",E7541="Live"),_xlfn.XLOOKUP(_xlfn.TEXTJOIN(" vs ",,C7541:D7541),Calendar!G:G,Calendar!B:B),IF(AND(B7541="Premier League",E7541="Highlights"),_xlfn.XLOOKUP(H7541,Calendar!O:O,Calendar!N:N,,-1),""))</f>
        <v/>
      </c>
      <c r="AI7541" s="61" t="str">
        <f>IF(AND(AH7541&lt;&gt;"",E7541="Live"),_xlfn.XLOOKUP(_xlfn.TEXTJOIN(" vs ",,C7541:D7541),Calendar!G:G,Calendar!K:K),"")</f>
        <v/>
      </c>
      <c r="AJ7541" s="61" t="str">
        <f>IF(AND(K7541&lt;&gt;"Match of the Day",K7541&lt;&gt;"Match of the Day 2",K7541&lt;&gt;"Match of the Day Repeat"),"",1+MAX($AJ$10:AJ7540))</f>
        <v/>
      </c>
    </row>
    <row r="7542" spans="34:36" x14ac:dyDescent="0.35">
      <c r="AH7542" s="16" t="str">
        <f>IF(AND(B7542="Premier League",E7542="Live"),_xlfn.XLOOKUP(_xlfn.TEXTJOIN(" vs ",,C7542:D7542),Calendar!G:G,Calendar!B:B),IF(AND(B7542="Premier League",E7542="Highlights"),_xlfn.XLOOKUP(H7542,Calendar!O:O,Calendar!N:N,,-1),""))</f>
        <v/>
      </c>
      <c r="AI7542" s="61" t="str">
        <f>IF(AND(AH7542&lt;&gt;"",E7542="Live"),_xlfn.XLOOKUP(_xlfn.TEXTJOIN(" vs ",,C7542:D7542),Calendar!G:G,Calendar!K:K),"")</f>
        <v/>
      </c>
      <c r="AJ7542" s="61" t="str">
        <f>IF(AND(K7542&lt;&gt;"Match of the Day",K7542&lt;&gt;"Match of the Day 2",K7542&lt;&gt;"Match of the Day Repeat"),"",1+MAX($AJ$10:AJ7541))</f>
        <v/>
      </c>
    </row>
    <row r="7543" spans="34:36" x14ac:dyDescent="0.35">
      <c r="AH7543" s="16" t="str">
        <f>IF(AND(B7543="Premier League",E7543="Live"),_xlfn.XLOOKUP(_xlfn.TEXTJOIN(" vs ",,C7543:D7543),Calendar!G:G,Calendar!B:B),IF(AND(B7543="Premier League",E7543="Highlights"),_xlfn.XLOOKUP(H7543,Calendar!O:O,Calendar!N:N,,-1),""))</f>
        <v/>
      </c>
      <c r="AI7543" s="61" t="str">
        <f>IF(AND(AH7543&lt;&gt;"",E7543="Live"),_xlfn.XLOOKUP(_xlfn.TEXTJOIN(" vs ",,C7543:D7543),Calendar!G:G,Calendar!K:K),"")</f>
        <v/>
      </c>
      <c r="AJ7543" s="61" t="str">
        <f>IF(AND(K7543&lt;&gt;"Match of the Day",K7543&lt;&gt;"Match of the Day 2",K7543&lt;&gt;"Match of the Day Repeat"),"",1+MAX($AJ$10:AJ7542))</f>
        <v/>
      </c>
    </row>
    <row r="7544" spans="34:36" x14ac:dyDescent="0.35">
      <c r="AH7544" s="16" t="str">
        <f>IF(AND(B7544="Premier League",E7544="Live"),_xlfn.XLOOKUP(_xlfn.TEXTJOIN(" vs ",,C7544:D7544),Calendar!G:G,Calendar!B:B),IF(AND(B7544="Premier League",E7544="Highlights"),_xlfn.XLOOKUP(H7544,Calendar!O:O,Calendar!N:N,,-1),""))</f>
        <v/>
      </c>
      <c r="AI7544" s="61" t="str">
        <f>IF(AND(AH7544&lt;&gt;"",E7544="Live"),_xlfn.XLOOKUP(_xlfn.TEXTJOIN(" vs ",,C7544:D7544),Calendar!G:G,Calendar!K:K),"")</f>
        <v/>
      </c>
      <c r="AJ7544" s="61" t="str">
        <f>IF(AND(K7544&lt;&gt;"Match of the Day",K7544&lt;&gt;"Match of the Day 2",K7544&lt;&gt;"Match of the Day Repeat"),"",1+MAX($AJ$10:AJ7543))</f>
        <v/>
      </c>
    </row>
    <row r="7545" spans="34:36" x14ac:dyDescent="0.35">
      <c r="AH7545" s="16" t="str">
        <f>IF(AND(B7545="Premier League",E7545="Live"),_xlfn.XLOOKUP(_xlfn.TEXTJOIN(" vs ",,C7545:D7545),Calendar!G:G,Calendar!B:B),IF(AND(B7545="Premier League",E7545="Highlights"),_xlfn.XLOOKUP(H7545,Calendar!O:O,Calendar!N:N,,-1),""))</f>
        <v/>
      </c>
      <c r="AI7545" s="61" t="str">
        <f>IF(AND(AH7545&lt;&gt;"",E7545="Live"),_xlfn.XLOOKUP(_xlfn.TEXTJOIN(" vs ",,C7545:D7545),Calendar!G:G,Calendar!K:K),"")</f>
        <v/>
      </c>
      <c r="AJ7545" s="61" t="str">
        <f>IF(AND(K7545&lt;&gt;"Match of the Day",K7545&lt;&gt;"Match of the Day 2",K7545&lt;&gt;"Match of the Day Repeat"),"",1+MAX($AJ$10:AJ7544))</f>
        <v/>
      </c>
    </row>
    <row r="7546" spans="34:36" x14ac:dyDescent="0.35">
      <c r="AH7546" s="16" t="str">
        <f>IF(AND(B7546="Premier League",E7546="Live"),_xlfn.XLOOKUP(_xlfn.TEXTJOIN(" vs ",,C7546:D7546),Calendar!G:G,Calendar!B:B),IF(AND(B7546="Premier League",E7546="Highlights"),_xlfn.XLOOKUP(H7546,Calendar!O:O,Calendar!N:N,,-1),""))</f>
        <v/>
      </c>
      <c r="AI7546" s="61" t="str">
        <f>IF(AND(AH7546&lt;&gt;"",E7546="Live"),_xlfn.XLOOKUP(_xlfn.TEXTJOIN(" vs ",,C7546:D7546),Calendar!G:G,Calendar!K:K),"")</f>
        <v/>
      </c>
      <c r="AJ7546" s="61" t="str">
        <f>IF(AND(K7546&lt;&gt;"Match of the Day",K7546&lt;&gt;"Match of the Day 2",K7546&lt;&gt;"Match of the Day Repeat"),"",1+MAX($AJ$10:AJ7545))</f>
        <v/>
      </c>
    </row>
    <row r="7547" spans="34:36" x14ac:dyDescent="0.35">
      <c r="AH7547" s="16" t="str">
        <f>IF(AND(B7547="Premier League",E7547="Live"),_xlfn.XLOOKUP(_xlfn.TEXTJOIN(" vs ",,C7547:D7547),Calendar!G:G,Calendar!B:B),IF(AND(B7547="Premier League",E7547="Highlights"),_xlfn.XLOOKUP(H7547,Calendar!O:O,Calendar!N:N,,-1),""))</f>
        <v/>
      </c>
      <c r="AI7547" s="61" t="str">
        <f>IF(AND(AH7547&lt;&gt;"",E7547="Live"),_xlfn.XLOOKUP(_xlfn.TEXTJOIN(" vs ",,C7547:D7547),Calendar!G:G,Calendar!K:K),"")</f>
        <v/>
      </c>
      <c r="AJ7547" s="61" t="str">
        <f>IF(AND(K7547&lt;&gt;"Match of the Day",K7547&lt;&gt;"Match of the Day 2",K7547&lt;&gt;"Match of the Day Repeat"),"",1+MAX($AJ$10:AJ7546))</f>
        <v/>
      </c>
    </row>
    <row r="7548" spans="34:36" x14ac:dyDescent="0.35">
      <c r="AH7548" s="16" t="str">
        <f>IF(AND(B7548="Premier League",E7548="Live"),_xlfn.XLOOKUP(_xlfn.TEXTJOIN(" vs ",,C7548:D7548),Calendar!G:G,Calendar!B:B),IF(AND(B7548="Premier League",E7548="Highlights"),_xlfn.XLOOKUP(H7548,Calendar!O:O,Calendar!N:N,,-1),""))</f>
        <v/>
      </c>
      <c r="AI7548" s="61" t="str">
        <f>IF(AND(AH7548&lt;&gt;"",E7548="Live"),_xlfn.XLOOKUP(_xlfn.TEXTJOIN(" vs ",,C7548:D7548),Calendar!G:G,Calendar!K:K),"")</f>
        <v/>
      </c>
      <c r="AJ7548" s="61" t="str">
        <f>IF(AND(K7548&lt;&gt;"Match of the Day",K7548&lt;&gt;"Match of the Day 2",K7548&lt;&gt;"Match of the Day Repeat"),"",1+MAX($AJ$10:AJ7547))</f>
        <v/>
      </c>
    </row>
    <row r="7549" spans="34:36" x14ac:dyDescent="0.35">
      <c r="AH7549" s="16" t="str">
        <f>IF(AND(B7549="Premier League",E7549="Live"),_xlfn.XLOOKUP(_xlfn.TEXTJOIN(" vs ",,C7549:D7549),Calendar!G:G,Calendar!B:B),IF(AND(B7549="Premier League",E7549="Highlights"),_xlfn.XLOOKUP(H7549,Calendar!O:O,Calendar!N:N,,-1),""))</f>
        <v/>
      </c>
      <c r="AI7549" s="61" t="str">
        <f>IF(AND(AH7549&lt;&gt;"",E7549="Live"),_xlfn.XLOOKUP(_xlfn.TEXTJOIN(" vs ",,C7549:D7549),Calendar!G:G,Calendar!K:K),"")</f>
        <v/>
      </c>
      <c r="AJ7549" s="61" t="str">
        <f>IF(AND(K7549&lt;&gt;"Match of the Day",K7549&lt;&gt;"Match of the Day 2",K7549&lt;&gt;"Match of the Day Repeat"),"",1+MAX($AJ$10:AJ7548))</f>
        <v/>
      </c>
    </row>
    <row r="7550" spans="34:36" x14ac:dyDescent="0.35">
      <c r="AH7550" s="16" t="str">
        <f>IF(AND(B7550="Premier League",E7550="Live"),_xlfn.XLOOKUP(_xlfn.TEXTJOIN(" vs ",,C7550:D7550),Calendar!G:G,Calendar!B:B),IF(AND(B7550="Premier League",E7550="Highlights"),_xlfn.XLOOKUP(H7550,Calendar!O:O,Calendar!N:N,,-1),""))</f>
        <v/>
      </c>
      <c r="AI7550" s="61" t="str">
        <f>IF(AND(AH7550&lt;&gt;"",E7550="Live"),_xlfn.XLOOKUP(_xlfn.TEXTJOIN(" vs ",,C7550:D7550),Calendar!G:G,Calendar!K:K),"")</f>
        <v/>
      </c>
      <c r="AJ7550" s="61" t="str">
        <f>IF(AND(K7550&lt;&gt;"Match of the Day",K7550&lt;&gt;"Match of the Day 2",K7550&lt;&gt;"Match of the Day Repeat"),"",1+MAX($AJ$10:AJ7549))</f>
        <v/>
      </c>
    </row>
    <row r="7551" spans="34:36" x14ac:dyDescent="0.35">
      <c r="AH7551" s="16" t="str">
        <f>IF(AND(B7551="Premier League",E7551="Live"),_xlfn.XLOOKUP(_xlfn.TEXTJOIN(" vs ",,C7551:D7551),Calendar!G:G,Calendar!B:B),IF(AND(B7551="Premier League",E7551="Highlights"),_xlfn.XLOOKUP(H7551,Calendar!O:O,Calendar!N:N,,-1),""))</f>
        <v/>
      </c>
      <c r="AI7551" s="61" t="str">
        <f>IF(AND(AH7551&lt;&gt;"",E7551="Live"),_xlfn.XLOOKUP(_xlfn.TEXTJOIN(" vs ",,C7551:D7551),Calendar!G:G,Calendar!K:K),"")</f>
        <v/>
      </c>
      <c r="AJ7551" s="61" t="str">
        <f>IF(AND(K7551&lt;&gt;"Match of the Day",K7551&lt;&gt;"Match of the Day 2",K7551&lt;&gt;"Match of the Day Repeat"),"",1+MAX($AJ$10:AJ7550))</f>
        <v/>
      </c>
    </row>
    <row r="7552" spans="34:36" x14ac:dyDescent="0.35">
      <c r="AH7552" s="16" t="str">
        <f>IF(AND(B7552="Premier League",E7552="Live"),_xlfn.XLOOKUP(_xlfn.TEXTJOIN(" vs ",,C7552:D7552),Calendar!G:G,Calendar!B:B),IF(AND(B7552="Premier League",E7552="Highlights"),_xlfn.XLOOKUP(H7552,Calendar!O:O,Calendar!N:N,,-1),""))</f>
        <v/>
      </c>
      <c r="AI7552" s="61" t="str">
        <f>IF(AND(AH7552&lt;&gt;"",E7552="Live"),_xlfn.XLOOKUP(_xlfn.TEXTJOIN(" vs ",,C7552:D7552),Calendar!G:G,Calendar!K:K),"")</f>
        <v/>
      </c>
      <c r="AJ7552" s="61" t="str">
        <f>IF(AND(K7552&lt;&gt;"Match of the Day",K7552&lt;&gt;"Match of the Day 2",K7552&lt;&gt;"Match of the Day Repeat"),"",1+MAX($AJ$10:AJ7551))</f>
        <v/>
      </c>
    </row>
    <row r="7553" spans="34:36" x14ac:dyDescent="0.35">
      <c r="AH7553" s="16" t="str">
        <f>IF(AND(B7553="Premier League",E7553="Live"),_xlfn.XLOOKUP(_xlfn.TEXTJOIN(" vs ",,C7553:D7553),Calendar!G:G,Calendar!B:B),IF(AND(B7553="Premier League",E7553="Highlights"),_xlfn.XLOOKUP(H7553,Calendar!O:O,Calendar!N:N,,-1),""))</f>
        <v/>
      </c>
      <c r="AI7553" s="61" t="str">
        <f>IF(AND(AH7553&lt;&gt;"",E7553="Live"),_xlfn.XLOOKUP(_xlfn.TEXTJOIN(" vs ",,C7553:D7553),Calendar!G:G,Calendar!K:K),"")</f>
        <v/>
      </c>
      <c r="AJ7553" s="61" t="str">
        <f>IF(AND(K7553&lt;&gt;"Match of the Day",K7553&lt;&gt;"Match of the Day 2",K7553&lt;&gt;"Match of the Day Repeat"),"",1+MAX($AJ$10:AJ7552))</f>
        <v/>
      </c>
    </row>
    <row r="7554" spans="34:36" x14ac:dyDescent="0.35">
      <c r="AH7554" s="16" t="str">
        <f>IF(AND(B7554="Premier League",E7554="Live"),_xlfn.XLOOKUP(_xlfn.TEXTJOIN(" vs ",,C7554:D7554),Calendar!G:G,Calendar!B:B),IF(AND(B7554="Premier League",E7554="Highlights"),_xlfn.XLOOKUP(H7554,Calendar!O:O,Calendar!N:N,,-1),""))</f>
        <v/>
      </c>
      <c r="AI7554" s="61" t="str">
        <f>IF(AND(AH7554&lt;&gt;"",E7554="Live"),_xlfn.XLOOKUP(_xlfn.TEXTJOIN(" vs ",,C7554:D7554),Calendar!G:G,Calendar!K:K),"")</f>
        <v/>
      </c>
      <c r="AJ7554" s="61" t="str">
        <f>IF(AND(K7554&lt;&gt;"Match of the Day",K7554&lt;&gt;"Match of the Day 2",K7554&lt;&gt;"Match of the Day Repeat"),"",1+MAX($AJ$10:AJ7553))</f>
        <v/>
      </c>
    </row>
    <row r="7555" spans="34:36" x14ac:dyDescent="0.35">
      <c r="AH7555" s="16" t="str">
        <f>IF(AND(B7555="Premier League",E7555="Live"),_xlfn.XLOOKUP(_xlfn.TEXTJOIN(" vs ",,C7555:D7555),Calendar!G:G,Calendar!B:B),IF(AND(B7555="Premier League",E7555="Highlights"),_xlfn.XLOOKUP(H7555,Calendar!O:O,Calendar!N:N,,-1),""))</f>
        <v/>
      </c>
      <c r="AI7555" s="61" t="str">
        <f>IF(AND(AH7555&lt;&gt;"",E7555="Live"),_xlfn.XLOOKUP(_xlfn.TEXTJOIN(" vs ",,C7555:D7555),Calendar!G:G,Calendar!K:K),"")</f>
        <v/>
      </c>
      <c r="AJ7555" s="61" t="str">
        <f>IF(AND(K7555&lt;&gt;"Match of the Day",K7555&lt;&gt;"Match of the Day 2",K7555&lt;&gt;"Match of the Day Repeat"),"",1+MAX($AJ$10:AJ7554))</f>
        <v/>
      </c>
    </row>
    <row r="7556" spans="34:36" x14ac:dyDescent="0.35">
      <c r="AH7556" s="16" t="str">
        <f>IF(AND(B7556="Premier League",E7556="Live"),_xlfn.XLOOKUP(_xlfn.TEXTJOIN(" vs ",,C7556:D7556),Calendar!G:G,Calendar!B:B),IF(AND(B7556="Premier League",E7556="Highlights"),_xlfn.XLOOKUP(H7556,Calendar!O:O,Calendar!N:N,,-1),""))</f>
        <v/>
      </c>
      <c r="AI7556" s="61" t="str">
        <f>IF(AND(AH7556&lt;&gt;"",E7556="Live"),_xlfn.XLOOKUP(_xlfn.TEXTJOIN(" vs ",,C7556:D7556),Calendar!G:G,Calendar!K:K),"")</f>
        <v/>
      </c>
      <c r="AJ7556" s="61" t="str">
        <f>IF(AND(K7556&lt;&gt;"Match of the Day",K7556&lt;&gt;"Match of the Day 2",K7556&lt;&gt;"Match of the Day Repeat"),"",1+MAX($AJ$10:AJ7555))</f>
        <v/>
      </c>
    </row>
    <row r="7557" spans="34:36" x14ac:dyDescent="0.35">
      <c r="AH7557" s="16" t="str">
        <f>IF(AND(B7557="Premier League",E7557="Live"),_xlfn.XLOOKUP(_xlfn.TEXTJOIN(" vs ",,C7557:D7557),Calendar!G:G,Calendar!B:B),IF(AND(B7557="Premier League",E7557="Highlights"),_xlfn.XLOOKUP(H7557,Calendar!O:O,Calendar!N:N,,-1),""))</f>
        <v/>
      </c>
      <c r="AI7557" s="61" t="str">
        <f>IF(AND(AH7557&lt;&gt;"",E7557="Live"),_xlfn.XLOOKUP(_xlfn.TEXTJOIN(" vs ",,C7557:D7557),Calendar!G:G,Calendar!K:K),"")</f>
        <v/>
      </c>
      <c r="AJ7557" s="61" t="str">
        <f>IF(AND(K7557&lt;&gt;"Match of the Day",K7557&lt;&gt;"Match of the Day 2",K7557&lt;&gt;"Match of the Day Repeat"),"",1+MAX($AJ$10:AJ7556))</f>
        <v/>
      </c>
    </row>
    <row r="7558" spans="34:36" x14ac:dyDescent="0.35">
      <c r="AH7558" s="16" t="str">
        <f>IF(AND(B7558="Premier League",E7558="Live"),_xlfn.XLOOKUP(_xlfn.TEXTJOIN(" vs ",,C7558:D7558),Calendar!G:G,Calendar!B:B),IF(AND(B7558="Premier League",E7558="Highlights"),_xlfn.XLOOKUP(H7558,Calendar!O:O,Calendar!N:N,,-1),""))</f>
        <v/>
      </c>
      <c r="AI7558" s="61" t="str">
        <f>IF(AND(AH7558&lt;&gt;"",E7558="Live"),_xlfn.XLOOKUP(_xlfn.TEXTJOIN(" vs ",,C7558:D7558),Calendar!G:G,Calendar!K:K),"")</f>
        <v/>
      </c>
      <c r="AJ7558" s="61" t="str">
        <f>IF(AND(K7558&lt;&gt;"Match of the Day",K7558&lt;&gt;"Match of the Day 2",K7558&lt;&gt;"Match of the Day Repeat"),"",1+MAX($AJ$10:AJ7557))</f>
        <v/>
      </c>
    </row>
    <row r="7559" spans="34:36" x14ac:dyDescent="0.35">
      <c r="AH7559" s="16" t="str">
        <f>IF(AND(B7559="Premier League",E7559="Live"),_xlfn.XLOOKUP(_xlfn.TEXTJOIN(" vs ",,C7559:D7559),Calendar!G:G,Calendar!B:B),IF(AND(B7559="Premier League",E7559="Highlights"),_xlfn.XLOOKUP(H7559,Calendar!O:O,Calendar!N:N,,-1),""))</f>
        <v/>
      </c>
      <c r="AI7559" s="61" t="str">
        <f>IF(AND(AH7559&lt;&gt;"",E7559="Live"),_xlfn.XLOOKUP(_xlfn.TEXTJOIN(" vs ",,C7559:D7559),Calendar!G:G,Calendar!K:K),"")</f>
        <v/>
      </c>
      <c r="AJ7559" s="61" t="str">
        <f>IF(AND(K7559&lt;&gt;"Match of the Day",K7559&lt;&gt;"Match of the Day 2",K7559&lt;&gt;"Match of the Day Repeat"),"",1+MAX($AJ$10:AJ7558))</f>
        <v/>
      </c>
    </row>
    <row r="7560" spans="34:36" x14ac:dyDescent="0.35">
      <c r="AH7560" s="16" t="str">
        <f>IF(AND(B7560="Premier League",E7560="Live"),_xlfn.XLOOKUP(_xlfn.TEXTJOIN(" vs ",,C7560:D7560),Calendar!G:G,Calendar!B:B),IF(AND(B7560="Premier League",E7560="Highlights"),_xlfn.XLOOKUP(H7560,Calendar!O:O,Calendar!N:N,,-1),""))</f>
        <v/>
      </c>
      <c r="AI7560" s="61" t="str">
        <f>IF(AND(AH7560&lt;&gt;"",E7560="Live"),_xlfn.XLOOKUP(_xlfn.TEXTJOIN(" vs ",,C7560:D7560),Calendar!G:G,Calendar!K:K),"")</f>
        <v/>
      </c>
      <c r="AJ7560" s="61" t="str">
        <f>IF(AND(K7560&lt;&gt;"Match of the Day",K7560&lt;&gt;"Match of the Day 2",K7560&lt;&gt;"Match of the Day Repeat"),"",1+MAX($AJ$10:AJ7559))</f>
        <v/>
      </c>
    </row>
    <row r="7561" spans="34:36" x14ac:dyDescent="0.35">
      <c r="AH7561" s="16" t="str">
        <f>IF(AND(B7561="Premier League",E7561="Live"),_xlfn.XLOOKUP(_xlfn.TEXTJOIN(" vs ",,C7561:D7561),Calendar!G:G,Calendar!B:B),IF(AND(B7561="Premier League",E7561="Highlights"),_xlfn.XLOOKUP(H7561,Calendar!O:O,Calendar!N:N,,-1),""))</f>
        <v/>
      </c>
      <c r="AI7561" s="61" t="str">
        <f>IF(AND(AH7561&lt;&gt;"",E7561="Live"),_xlfn.XLOOKUP(_xlfn.TEXTJOIN(" vs ",,C7561:D7561),Calendar!G:G,Calendar!K:K),"")</f>
        <v/>
      </c>
      <c r="AJ7561" s="61" t="str">
        <f>IF(AND(K7561&lt;&gt;"Match of the Day",K7561&lt;&gt;"Match of the Day 2",K7561&lt;&gt;"Match of the Day Repeat"),"",1+MAX($AJ$10:AJ7560))</f>
        <v/>
      </c>
    </row>
    <row r="7562" spans="34:36" x14ac:dyDescent="0.35">
      <c r="AH7562" s="16" t="str">
        <f>IF(AND(B7562="Premier League",E7562="Live"),_xlfn.XLOOKUP(_xlfn.TEXTJOIN(" vs ",,C7562:D7562),Calendar!G:G,Calendar!B:B),IF(AND(B7562="Premier League",E7562="Highlights"),_xlfn.XLOOKUP(H7562,Calendar!O:O,Calendar!N:N,,-1),""))</f>
        <v/>
      </c>
      <c r="AI7562" s="61" t="str">
        <f>IF(AND(AH7562&lt;&gt;"",E7562="Live"),_xlfn.XLOOKUP(_xlfn.TEXTJOIN(" vs ",,C7562:D7562),Calendar!G:G,Calendar!K:K),"")</f>
        <v/>
      </c>
      <c r="AJ7562" s="61" t="str">
        <f>IF(AND(K7562&lt;&gt;"Match of the Day",K7562&lt;&gt;"Match of the Day 2",K7562&lt;&gt;"Match of the Day Repeat"),"",1+MAX($AJ$10:AJ7561))</f>
        <v/>
      </c>
    </row>
    <row r="7563" spans="34:36" x14ac:dyDescent="0.35">
      <c r="AH7563" s="16" t="str">
        <f>IF(AND(B7563="Premier League",E7563="Live"),_xlfn.XLOOKUP(_xlfn.TEXTJOIN(" vs ",,C7563:D7563),Calendar!G:G,Calendar!B:B),IF(AND(B7563="Premier League",E7563="Highlights"),_xlfn.XLOOKUP(H7563,Calendar!O:O,Calendar!N:N,,-1),""))</f>
        <v/>
      </c>
      <c r="AI7563" s="61" t="str">
        <f>IF(AND(AH7563&lt;&gt;"",E7563="Live"),_xlfn.XLOOKUP(_xlfn.TEXTJOIN(" vs ",,C7563:D7563),Calendar!G:G,Calendar!K:K),"")</f>
        <v/>
      </c>
      <c r="AJ7563" s="61" t="str">
        <f>IF(AND(K7563&lt;&gt;"Match of the Day",K7563&lt;&gt;"Match of the Day 2",K7563&lt;&gt;"Match of the Day Repeat"),"",1+MAX($AJ$10:AJ7562))</f>
        <v/>
      </c>
    </row>
    <row r="7564" spans="34:36" x14ac:dyDescent="0.35">
      <c r="AH7564" s="16" t="str">
        <f>IF(AND(B7564="Premier League",E7564="Live"),_xlfn.XLOOKUP(_xlfn.TEXTJOIN(" vs ",,C7564:D7564),Calendar!G:G,Calendar!B:B),IF(AND(B7564="Premier League",E7564="Highlights"),_xlfn.XLOOKUP(H7564,Calendar!O:O,Calendar!N:N,,-1),""))</f>
        <v/>
      </c>
      <c r="AI7564" s="61" t="str">
        <f>IF(AND(AH7564&lt;&gt;"",E7564="Live"),_xlfn.XLOOKUP(_xlfn.TEXTJOIN(" vs ",,C7564:D7564),Calendar!G:G,Calendar!K:K),"")</f>
        <v/>
      </c>
      <c r="AJ7564" s="61" t="str">
        <f>IF(AND(K7564&lt;&gt;"Match of the Day",K7564&lt;&gt;"Match of the Day 2",K7564&lt;&gt;"Match of the Day Repeat"),"",1+MAX($AJ$10:AJ7563))</f>
        <v/>
      </c>
    </row>
    <row r="7565" spans="34:36" x14ac:dyDescent="0.35">
      <c r="AH7565" s="16" t="str">
        <f>IF(AND(B7565="Premier League",E7565="Live"),_xlfn.XLOOKUP(_xlfn.TEXTJOIN(" vs ",,C7565:D7565),Calendar!G:G,Calendar!B:B),IF(AND(B7565="Premier League",E7565="Highlights"),_xlfn.XLOOKUP(H7565,Calendar!O:O,Calendar!N:N,,-1),""))</f>
        <v/>
      </c>
      <c r="AI7565" s="61" t="str">
        <f>IF(AND(AH7565&lt;&gt;"",E7565="Live"),_xlfn.XLOOKUP(_xlfn.TEXTJOIN(" vs ",,C7565:D7565),Calendar!G:G,Calendar!K:K),"")</f>
        <v/>
      </c>
      <c r="AJ7565" s="61" t="str">
        <f>IF(AND(K7565&lt;&gt;"Match of the Day",K7565&lt;&gt;"Match of the Day 2",K7565&lt;&gt;"Match of the Day Repeat"),"",1+MAX($AJ$10:AJ7564))</f>
        <v/>
      </c>
    </row>
    <row r="7566" spans="34:36" x14ac:dyDescent="0.35">
      <c r="AH7566" s="16" t="str">
        <f>IF(AND(B7566="Premier League",E7566="Live"),_xlfn.XLOOKUP(_xlfn.TEXTJOIN(" vs ",,C7566:D7566),Calendar!G:G,Calendar!B:B),IF(AND(B7566="Premier League",E7566="Highlights"),_xlfn.XLOOKUP(H7566,Calendar!O:O,Calendar!N:N,,-1),""))</f>
        <v/>
      </c>
      <c r="AI7566" s="61" t="str">
        <f>IF(AND(AH7566&lt;&gt;"",E7566="Live"),_xlfn.XLOOKUP(_xlfn.TEXTJOIN(" vs ",,C7566:D7566),Calendar!G:G,Calendar!K:K),"")</f>
        <v/>
      </c>
      <c r="AJ7566" s="61" t="str">
        <f>IF(AND(K7566&lt;&gt;"Match of the Day",K7566&lt;&gt;"Match of the Day 2",K7566&lt;&gt;"Match of the Day Repeat"),"",1+MAX($AJ$10:AJ7565))</f>
        <v/>
      </c>
    </row>
    <row r="7567" spans="34:36" x14ac:dyDescent="0.35">
      <c r="AH7567" s="16" t="str">
        <f>IF(AND(B7567="Premier League",E7567="Live"),_xlfn.XLOOKUP(_xlfn.TEXTJOIN(" vs ",,C7567:D7567),Calendar!G:G,Calendar!B:B),IF(AND(B7567="Premier League",E7567="Highlights"),_xlfn.XLOOKUP(H7567,Calendar!O:O,Calendar!N:N,,-1),""))</f>
        <v/>
      </c>
      <c r="AI7567" s="61" t="str">
        <f>IF(AND(AH7567&lt;&gt;"",E7567="Live"),_xlfn.XLOOKUP(_xlfn.TEXTJOIN(" vs ",,C7567:D7567),Calendar!G:G,Calendar!K:K),"")</f>
        <v/>
      </c>
      <c r="AJ7567" s="61" t="str">
        <f>IF(AND(K7567&lt;&gt;"Match of the Day",K7567&lt;&gt;"Match of the Day 2",K7567&lt;&gt;"Match of the Day Repeat"),"",1+MAX($AJ$10:AJ7566))</f>
        <v/>
      </c>
    </row>
    <row r="7568" spans="34:36" x14ac:dyDescent="0.35">
      <c r="AH7568" s="16" t="str">
        <f>IF(AND(B7568="Premier League",E7568="Live"),_xlfn.XLOOKUP(_xlfn.TEXTJOIN(" vs ",,C7568:D7568),Calendar!G:G,Calendar!B:B),IF(AND(B7568="Premier League",E7568="Highlights"),_xlfn.XLOOKUP(H7568,Calendar!O:O,Calendar!N:N,,-1),""))</f>
        <v/>
      </c>
      <c r="AI7568" s="61" t="str">
        <f>IF(AND(AH7568&lt;&gt;"",E7568="Live"),_xlfn.XLOOKUP(_xlfn.TEXTJOIN(" vs ",,C7568:D7568),Calendar!G:G,Calendar!K:K),"")</f>
        <v/>
      </c>
      <c r="AJ7568" s="61" t="str">
        <f>IF(AND(K7568&lt;&gt;"Match of the Day",K7568&lt;&gt;"Match of the Day 2",K7568&lt;&gt;"Match of the Day Repeat"),"",1+MAX($AJ$10:AJ7567))</f>
        <v/>
      </c>
    </row>
    <row r="7569" spans="34:36" x14ac:dyDescent="0.35">
      <c r="AH7569" s="16" t="str">
        <f>IF(AND(B7569="Premier League",E7569="Live"),_xlfn.XLOOKUP(_xlfn.TEXTJOIN(" vs ",,C7569:D7569),Calendar!G:G,Calendar!B:B),IF(AND(B7569="Premier League",E7569="Highlights"),_xlfn.XLOOKUP(H7569,Calendar!O:O,Calendar!N:N,,-1),""))</f>
        <v/>
      </c>
      <c r="AI7569" s="61" t="str">
        <f>IF(AND(AH7569&lt;&gt;"",E7569="Live"),_xlfn.XLOOKUP(_xlfn.TEXTJOIN(" vs ",,C7569:D7569),Calendar!G:G,Calendar!K:K),"")</f>
        <v/>
      </c>
      <c r="AJ7569" s="61" t="str">
        <f>IF(AND(K7569&lt;&gt;"Match of the Day",K7569&lt;&gt;"Match of the Day 2",K7569&lt;&gt;"Match of the Day Repeat"),"",1+MAX($AJ$10:AJ7568))</f>
        <v/>
      </c>
    </row>
    <row r="7570" spans="34:36" x14ac:dyDescent="0.35">
      <c r="AH7570" s="16" t="str">
        <f>IF(AND(B7570="Premier League",E7570="Live"),_xlfn.XLOOKUP(_xlfn.TEXTJOIN(" vs ",,C7570:D7570),Calendar!G:G,Calendar!B:B),IF(AND(B7570="Premier League",E7570="Highlights"),_xlfn.XLOOKUP(H7570,Calendar!O:O,Calendar!N:N,,-1),""))</f>
        <v/>
      </c>
      <c r="AI7570" s="61" t="str">
        <f>IF(AND(AH7570&lt;&gt;"",E7570="Live"),_xlfn.XLOOKUP(_xlfn.TEXTJOIN(" vs ",,C7570:D7570),Calendar!G:G,Calendar!K:K),"")</f>
        <v/>
      </c>
      <c r="AJ7570" s="61" t="str">
        <f>IF(AND(K7570&lt;&gt;"Match of the Day",K7570&lt;&gt;"Match of the Day 2",K7570&lt;&gt;"Match of the Day Repeat"),"",1+MAX($AJ$10:AJ7569))</f>
        <v/>
      </c>
    </row>
    <row r="7571" spans="34:36" x14ac:dyDescent="0.35">
      <c r="AH7571" s="16" t="str">
        <f>IF(AND(B7571="Premier League",E7571="Live"),_xlfn.XLOOKUP(_xlfn.TEXTJOIN(" vs ",,C7571:D7571),Calendar!G:G,Calendar!B:B),IF(AND(B7571="Premier League",E7571="Highlights"),_xlfn.XLOOKUP(H7571,Calendar!O:O,Calendar!N:N,,-1),""))</f>
        <v/>
      </c>
      <c r="AI7571" s="61" t="str">
        <f>IF(AND(AH7571&lt;&gt;"",E7571="Live"),_xlfn.XLOOKUP(_xlfn.TEXTJOIN(" vs ",,C7571:D7571),Calendar!G:G,Calendar!K:K),"")</f>
        <v/>
      </c>
      <c r="AJ7571" s="61" t="str">
        <f>IF(AND(K7571&lt;&gt;"Match of the Day",K7571&lt;&gt;"Match of the Day 2",K7571&lt;&gt;"Match of the Day Repeat"),"",1+MAX($AJ$10:AJ7570))</f>
        <v/>
      </c>
    </row>
    <row r="7572" spans="34:36" x14ac:dyDescent="0.35">
      <c r="AH7572" s="16" t="str">
        <f>IF(AND(B7572="Premier League",E7572="Live"),_xlfn.XLOOKUP(_xlfn.TEXTJOIN(" vs ",,C7572:D7572),Calendar!G:G,Calendar!B:B),IF(AND(B7572="Premier League",E7572="Highlights"),_xlfn.XLOOKUP(H7572,Calendar!O:O,Calendar!N:N,,-1),""))</f>
        <v/>
      </c>
      <c r="AI7572" s="61" t="str">
        <f>IF(AND(AH7572&lt;&gt;"",E7572="Live"),_xlfn.XLOOKUP(_xlfn.TEXTJOIN(" vs ",,C7572:D7572),Calendar!G:G,Calendar!K:K),"")</f>
        <v/>
      </c>
      <c r="AJ7572" s="61" t="str">
        <f>IF(AND(K7572&lt;&gt;"Match of the Day",K7572&lt;&gt;"Match of the Day 2",K7572&lt;&gt;"Match of the Day Repeat"),"",1+MAX($AJ$10:AJ7571))</f>
        <v/>
      </c>
    </row>
    <row r="7573" spans="34:36" x14ac:dyDescent="0.35">
      <c r="AH7573" s="16" t="str">
        <f>IF(AND(B7573="Premier League",E7573="Live"),_xlfn.XLOOKUP(_xlfn.TEXTJOIN(" vs ",,C7573:D7573),Calendar!G:G,Calendar!B:B),IF(AND(B7573="Premier League",E7573="Highlights"),_xlfn.XLOOKUP(H7573,Calendar!O:O,Calendar!N:N,,-1),""))</f>
        <v/>
      </c>
      <c r="AI7573" s="61" t="str">
        <f>IF(AND(AH7573&lt;&gt;"",E7573="Live"),_xlfn.XLOOKUP(_xlfn.TEXTJOIN(" vs ",,C7573:D7573),Calendar!G:G,Calendar!K:K),"")</f>
        <v/>
      </c>
      <c r="AJ7573" s="61" t="str">
        <f>IF(AND(K7573&lt;&gt;"Match of the Day",K7573&lt;&gt;"Match of the Day 2",K7573&lt;&gt;"Match of the Day Repeat"),"",1+MAX($AJ$10:AJ7572))</f>
        <v/>
      </c>
    </row>
    <row r="7574" spans="34:36" x14ac:dyDescent="0.35">
      <c r="AH7574" s="16" t="str">
        <f>IF(AND(B7574="Premier League",E7574="Live"),_xlfn.XLOOKUP(_xlfn.TEXTJOIN(" vs ",,C7574:D7574),Calendar!G:G,Calendar!B:B),IF(AND(B7574="Premier League",E7574="Highlights"),_xlfn.XLOOKUP(H7574,Calendar!O:O,Calendar!N:N,,-1),""))</f>
        <v/>
      </c>
      <c r="AI7574" s="61" t="str">
        <f>IF(AND(AH7574&lt;&gt;"",E7574="Live"),_xlfn.XLOOKUP(_xlfn.TEXTJOIN(" vs ",,C7574:D7574),Calendar!G:G,Calendar!K:K),"")</f>
        <v/>
      </c>
      <c r="AJ7574" s="61" t="str">
        <f>IF(AND(K7574&lt;&gt;"Match of the Day",K7574&lt;&gt;"Match of the Day 2",K7574&lt;&gt;"Match of the Day Repeat"),"",1+MAX($AJ$10:AJ7573))</f>
        <v/>
      </c>
    </row>
    <row r="7575" spans="34:36" x14ac:dyDescent="0.35">
      <c r="AH7575" s="16" t="str">
        <f>IF(AND(B7575="Premier League",E7575="Live"),_xlfn.XLOOKUP(_xlfn.TEXTJOIN(" vs ",,C7575:D7575),Calendar!G:G,Calendar!B:B),IF(AND(B7575="Premier League",E7575="Highlights"),_xlfn.XLOOKUP(H7575,Calendar!O:O,Calendar!N:N,,-1),""))</f>
        <v/>
      </c>
      <c r="AI7575" s="61" t="str">
        <f>IF(AND(AH7575&lt;&gt;"",E7575="Live"),_xlfn.XLOOKUP(_xlfn.TEXTJOIN(" vs ",,C7575:D7575),Calendar!G:G,Calendar!K:K),"")</f>
        <v/>
      </c>
      <c r="AJ7575" s="61" t="str">
        <f>IF(AND(K7575&lt;&gt;"Match of the Day",K7575&lt;&gt;"Match of the Day 2",K7575&lt;&gt;"Match of the Day Repeat"),"",1+MAX($AJ$10:AJ7574))</f>
        <v/>
      </c>
    </row>
    <row r="7576" spans="34:36" x14ac:dyDescent="0.35">
      <c r="AH7576" s="16" t="str">
        <f>IF(AND(B7576="Premier League",E7576="Live"),_xlfn.XLOOKUP(_xlfn.TEXTJOIN(" vs ",,C7576:D7576),Calendar!G:G,Calendar!B:B),IF(AND(B7576="Premier League",E7576="Highlights"),_xlfn.XLOOKUP(H7576,Calendar!O:O,Calendar!N:N,,-1),""))</f>
        <v/>
      </c>
      <c r="AI7576" s="61" t="str">
        <f>IF(AND(AH7576&lt;&gt;"",E7576="Live"),_xlfn.XLOOKUP(_xlfn.TEXTJOIN(" vs ",,C7576:D7576),Calendar!G:G,Calendar!K:K),"")</f>
        <v/>
      </c>
      <c r="AJ7576" s="61" t="str">
        <f>IF(AND(K7576&lt;&gt;"Match of the Day",K7576&lt;&gt;"Match of the Day 2",K7576&lt;&gt;"Match of the Day Repeat"),"",1+MAX($AJ$10:AJ7575))</f>
        <v/>
      </c>
    </row>
    <row r="7577" spans="34:36" x14ac:dyDescent="0.35">
      <c r="AH7577" s="16" t="str">
        <f>IF(AND(B7577="Premier League",E7577="Live"),_xlfn.XLOOKUP(_xlfn.TEXTJOIN(" vs ",,C7577:D7577),Calendar!G:G,Calendar!B:B),IF(AND(B7577="Premier League",E7577="Highlights"),_xlfn.XLOOKUP(H7577,Calendar!O:O,Calendar!N:N,,-1),""))</f>
        <v/>
      </c>
      <c r="AI7577" s="61" t="str">
        <f>IF(AND(AH7577&lt;&gt;"",E7577="Live"),_xlfn.XLOOKUP(_xlfn.TEXTJOIN(" vs ",,C7577:D7577),Calendar!G:G,Calendar!K:K),"")</f>
        <v/>
      </c>
      <c r="AJ7577" s="61" t="str">
        <f>IF(AND(K7577&lt;&gt;"Match of the Day",K7577&lt;&gt;"Match of the Day 2",K7577&lt;&gt;"Match of the Day Repeat"),"",1+MAX($AJ$10:AJ7576))</f>
        <v/>
      </c>
    </row>
    <row r="7578" spans="34:36" x14ac:dyDescent="0.35">
      <c r="AH7578" s="16" t="str">
        <f>IF(AND(B7578="Premier League",E7578="Live"),_xlfn.XLOOKUP(_xlfn.TEXTJOIN(" vs ",,C7578:D7578),Calendar!G:G,Calendar!B:B),IF(AND(B7578="Premier League",E7578="Highlights"),_xlfn.XLOOKUP(H7578,Calendar!O:O,Calendar!N:N,,-1),""))</f>
        <v/>
      </c>
      <c r="AI7578" s="61" t="str">
        <f>IF(AND(AH7578&lt;&gt;"",E7578="Live"),_xlfn.XLOOKUP(_xlfn.TEXTJOIN(" vs ",,C7578:D7578),Calendar!G:G,Calendar!K:K),"")</f>
        <v/>
      </c>
      <c r="AJ7578" s="61" t="str">
        <f>IF(AND(K7578&lt;&gt;"Match of the Day",K7578&lt;&gt;"Match of the Day 2",K7578&lt;&gt;"Match of the Day Repeat"),"",1+MAX($AJ$10:AJ7577))</f>
        <v/>
      </c>
    </row>
    <row r="7579" spans="34:36" x14ac:dyDescent="0.35">
      <c r="AH7579" s="16" t="str">
        <f>IF(AND(B7579="Premier League",E7579="Live"),_xlfn.XLOOKUP(_xlfn.TEXTJOIN(" vs ",,C7579:D7579),Calendar!G:G,Calendar!B:B),IF(AND(B7579="Premier League",E7579="Highlights"),_xlfn.XLOOKUP(H7579,Calendar!O:O,Calendar!N:N,,-1),""))</f>
        <v/>
      </c>
      <c r="AI7579" s="61" t="str">
        <f>IF(AND(AH7579&lt;&gt;"",E7579="Live"),_xlfn.XLOOKUP(_xlfn.TEXTJOIN(" vs ",,C7579:D7579),Calendar!G:G,Calendar!K:K),"")</f>
        <v/>
      </c>
      <c r="AJ7579" s="61" t="str">
        <f>IF(AND(K7579&lt;&gt;"Match of the Day",K7579&lt;&gt;"Match of the Day 2",K7579&lt;&gt;"Match of the Day Repeat"),"",1+MAX($AJ$10:AJ7578))</f>
        <v/>
      </c>
    </row>
    <row r="7580" spans="34:36" x14ac:dyDescent="0.35">
      <c r="AH7580" s="16" t="str">
        <f>IF(AND(B7580="Premier League",E7580="Live"),_xlfn.XLOOKUP(_xlfn.TEXTJOIN(" vs ",,C7580:D7580),Calendar!G:G,Calendar!B:B),IF(AND(B7580="Premier League",E7580="Highlights"),_xlfn.XLOOKUP(H7580,Calendar!O:O,Calendar!N:N,,-1),""))</f>
        <v/>
      </c>
      <c r="AI7580" s="61" t="str">
        <f>IF(AND(AH7580&lt;&gt;"",E7580="Live"),_xlfn.XLOOKUP(_xlfn.TEXTJOIN(" vs ",,C7580:D7580),Calendar!G:G,Calendar!K:K),"")</f>
        <v/>
      </c>
      <c r="AJ7580" s="61" t="str">
        <f>IF(AND(K7580&lt;&gt;"Match of the Day",K7580&lt;&gt;"Match of the Day 2",K7580&lt;&gt;"Match of the Day Repeat"),"",1+MAX($AJ$10:AJ7579))</f>
        <v/>
      </c>
    </row>
    <row r="7581" spans="34:36" x14ac:dyDescent="0.35">
      <c r="AH7581" s="16" t="str">
        <f>IF(AND(B7581="Premier League",E7581="Live"),_xlfn.XLOOKUP(_xlfn.TEXTJOIN(" vs ",,C7581:D7581),Calendar!G:G,Calendar!B:B),IF(AND(B7581="Premier League",E7581="Highlights"),_xlfn.XLOOKUP(H7581,Calendar!O:O,Calendar!N:N,,-1),""))</f>
        <v/>
      </c>
      <c r="AI7581" s="61" t="str">
        <f>IF(AND(AH7581&lt;&gt;"",E7581="Live"),_xlfn.XLOOKUP(_xlfn.TEXTJOIN(" vs ",,C7581:D7581),Calendar!G:G,Calendar!K:K),"")</f>
        <v/>
      </c>
      <c r="AJ7581" s="61" t="str">
        <f>IF(AND(K7581&lt;&gt;"Match of the Day",K7581&lt;&gt;"Match of the Day 2",K7581&lt;&gt;"Match of the Day Repeat"),"",1+MAX($AJ$10:AJ7580))</f>
        <v/>
      </c>
    </row>
    <row r="7582" spans="34:36" x14ac:dyDescent="0.35">
      <c r="AH7582" s="16" t="str">
        <f>IF(AND(B7582="Premier League",E7582="Live"),_xlfn.XLOOKUP(_xlfn.TEXTJOIN(" vs ",,C7582:D7582),Calendar!G:G,Calendar!B:B),IF(AND(B7582="Premier League",E7582="Highlights"),_xlfn.XLOOKUP(H7582,Calendar!O:O,Calendar!N:N,,-1),""))</f>
        <v/>
      </c>
      <c r="AI7582" s="61" t="str">
        <f>IF(AND(AH7582&lt;&gt;"",E7582="Live"),_xlfn.XLOOKUP(_xlfn.TEXTJOIN(" vs ",,C7582:D7582),Calendar!G:G,Calendar!K:K),"")</f>
        <v/>
      </c>
      <c r="AJ7582" s="61" t="str">
        <f>IF(AND(K7582&lt;&gt;"Match of the Day",K7582&lt;&gt;"Match of the Day 2",K7582&lt;&gt;"Match of the Day Repeat"),"",1+MAX($AJ$10:AJ7581))</f>
        <v/>
      </c>
    </row>
    <row r="7583" spans="34:36" x14ac:dyDescent="0.35">
      <c r="AH7583" s="16" t="str">
        <f>IF(AND(B7583="Premier League",E7583="Live"),_xlfn.XLOOKUP(_xlfn.TEXTJOIN(" vs ",,C7583:D7583),Calendar!G:G,Calendar!B:B),IF(AND(B7583="Premier League",E7583="Highlights"),_xlfn.XLOOKUP(H7583,Calendar!O:O,Calendar!N:N,,-1),""))</f>
        <v/>
      </c>
      <c r="AI7583" s="61" t="str">
        <f>IF(AND(AH7583&lt;&gt;"",E7583="Live"),_xlfn.XLOOKUP(_xlfn.TEXTJOIN(" vs ",,C7583:D7583),Calendar!G:G,Calendar!K:K),"")</f>
        <v/>
      </c>
      <c r="AJ7583" s="61" t="str">
        <f>IF(AND(K7583&lt;&gt;"Match of the Day",K7583&lt;&gt;"Match of the Day 2",K7583&lt;&gt;"Match of the Day Repeat"),"",1+MAX($AJ$10:AJ7582))</f>
        <v/>
      </c>
    </row>
    <row r="7584" spans="34:36" x14ac:dyDescent="0.35">
      <c r="AH7584" s="16" t="str">
        <f>IF(AND(B7584="Premier League",E7584="Live"),_xlfn.XLOOKUP(_xlfn.TEXTJOIN(" vs ",,C7584:D7584),Calendar!G:G,Calendar!B:B),IF(AND(B7584="Premier League",E7584="Highlights"),_xlfn.XLOOKUP(H7584,Calendar!O:O,Calendar!N:N,,-1),""))</f>
        <v/>
      </c>
      <c r="AI7584" s="61" t="str">
        <f>IF(AND(AH7584&lt;&gt;"",E7584="Live"),_xlfn.XLOOKUP(_xlfn.TEXTJOIN(" vs ",,C7584:D7584),Calendar!G:G,Calendar!K:K),"")</f>
        <v/>
      </c>
      <c r="AJ7584" s="61" t="str">
        <f>IF(AND(K7584&lt;&gt;"Match of the Day",K7584&lt;&gt;"Match of the Day 2",K7584&lt;&gt;"Match of the Day Repeat"),"",1+MAX($AJ$10:AJ7583))</f>
        <v/>
      </c>
    </row>
    <row r="7585" spans="34:36" x14ac:dyDescent="0.35">
      <c r="AH7585" s="16" t="str">
        <f>IF(AND(B7585="Premier League",E7585="Live"),_xlfn.XLOOKUP(_xlfn.TEXTJOIN(" vs ",,C7585:D7585),Calendar!G:G,Calendar!B:B),IF(AND(B7585="Premier League",E7585="Highlights"),_xlfn.XLOOKUP(H7585,Calendar!O:O,Calendar!N:N,,-1),""))</f>
        <v/>
      </c>
      <c r="AI7585" s="61" t="str">
        <f>IF(AND(AH7585&lt;&gt;"",E7585="Live"),_xlfn.XLOOKUP(_xlfn.TEXTJOIN(" vs ",,C7585:D7585),Calendar!G:G,Calendar!K:K),"")</f>
        <v/>
      </c>
      <c r="AJ7585" s="61" t="str">
        <f>IF(AND(K7585&lt;&gt;"Match of the Day",K7585&lt;&gt;"Match of the Day 2",K7585&lt;&gt;"Match of the Day Repeat"),"",1+MAX($AJ$10:AJ7584))</f>
        <v/>
      </c>
    </row>
    <row r="7586" spans="34:36" x14ac:dyDescent="0.35">
      <c r="AH7586" s="16" t="str">
        <f>IF(AND(B7586="Premier League",E7586="Live"),_xlfn.XLOOKUP(_xlfn.TEXTJOIN(" vs ",,C7586:D7586),Calendar!G:G,Calendar!B:B),IF(AND(B7586="Premier League",E7586="Highlights"),_xlfn.XLOOKUP(H7586,Calendar!O:O,Calendar!N:N,,-1),""))</f>
        <v/>
      </c>
      <c r="AI7586" s="61" t="str">
        <f>IF(AND(AH7586&lt;&gt;"",E7586="Live"),_xlfn.XLOOKUP(_xlfn.TEXTJOIN(" vs ",,C7586:D7586),Calendar!G:G,Calendar!K:K),"")</f>
        <v/>
      </c>
      <c r="AJ7586" s="61" t="str">
        <f>IF(AND(K7586&lt;&gt;"Match of the Day",K7586&lt;&gt;"Match of the Day 2",K7586&lt;&gt;"Match of the Day Repeat"),"",1+MAX($AJ$10:AJ7585))</f>
        <v/>
      </c>
    </row>
    <row r="7587" spans="34:36" x14ac:dyDescent="0.35">
      <c r="AH7587" s="16" t="str">
        <f>IF(AND(B7587="Premier League",E7587="Live"),_xlfn.XLOOKUP(_xlfn.TEXTJOIN(" vs ",,C7587:D7587),Calendar!G:G,Calendar!B:B),IF(AND(B7587="Premier League",E7587="Highlights"),_xlfn.XLOOKUP(H7587,Calendar!O:O,Calendar!N:N,,-1),""))</f>
        <v/>
      </c>
      <c r="AI7587" s="61" t="str">
        <f>IF(AND(AH7587&lt;&gt;"",E7587="Live"),_xlfn.XLOOKUP(_xlfn.TEXTJOIN(" vs ",,C7587:D7587),Calendar!G:G,Calendar!K:K),"")</f>
        <v/>
      </c>
      <c r="AJ7587" s="61" t="str">
        <f>IF(AND(K7587&lt;&gt;"Match of the Day",K7587&lt;&gt;"Match of the Day 2",K7587&lt;&gt;"Match of the Day Repeat"),"",1+MAX($AJ$10:AJ7586))</f>
        <v/>
      </c>
    </row>
    <row r="7588" spans="34:36" x14ac:dyDescent="0.35">
      <c r="AH7588" s="16" t="str">
        <f>IF(AND(B7588="Premier League",E7588="Live"),_xlfn.XLOOKUP(_xlfn.TEXTJOIN(" vs ",,C7588:D7588),Calendar!G:G,Calendar!B:B),IF(AND(B7588="Premier League",E7588="Highlights"),_xlfn.XLOOKUP(H7588,Calendar!O:O,Calendar!N:N,,-1),""))</f>
        <v/>
      </c>
      <c r="AI7588" s="61" t="str">
        <f>IF(AND(AH7588&lt;&gt;"",E7588="Live"),_xlfn.XLOOKUP(_xlfn.TEXTJOIN(" vs ",,C7588:D7588),Calendar!G:G,Calendar!K:K),"")</f>
        <v/>
      </c>
      <c r="AJ7588" s="61" t="str">
        <f>IF(AND(K7588&lt;&gt;"Match of the Day",K7588&lt;&gt;"Match of the Day 2",K7588&lt;&gt;"Match of the Day Repeat"),"",1+MAX($AJ$10:AJ7587))</f>
        <v/>
      </c>
    </row>
    <row r="7589" spans="34:36" x14ac:dyDescent="0.35">
      <c r="AH7589" s="16" t="str">
        <f>IF(AND(B7589="Premier League",E7589="Live"),_xlfn.XLOOKUP(_xlfn.TEXTJOIN(" vs ",,C7589:D7589),Calendar!G:G,Calendar!B:B),IF(AND(B7589="Premier League",E7589="Highlights"),_xlfn.XLOOKUP(H7589,Calendar!O:O,Calendar!N:N,,-1),""))</f>
        <v/>
      </c>
      <c r="AI7589" s="61" t="str">
        <f>IF(AND(AH7589&lt;&gt;"",E7589="Live"),_xlfn.XLOOKUP(_xlfn.TEXTJOIN(" vs ",,C7589:D7589),Calendar!G:G,Calendar!K:K),"")</f>
        <v/>
      </c>
      <c r="AJ7589" s="61" t="str">
        <f>IF(AND(K7589&lt;&gt;"Match of the Day",K7589&lt;&gt;"Match of the Day 2",K7589&lt;&gt;"Match of the Day Repeat"),"",1+MAX($AJ$10:AJ7588))</f>
        <v/>
      </c>
    </row>
    <row r="7590" spans="34:36" x14ac:dyDescent="0.35">
      <c r="AH7590" s="16" t="str">
        <f>IF(AND(B7590="Premier League",E7590="Live"),_xlfn.XLOOKUP(_xlfn.TEXTJOIN(" vs ",,C7590:D7590),Calendar!G:G,Calendar!B:B),IF(AND(B7590="Premier League",E7590="Highlights"),_xlfn.XLOOKUP(H7590,Calendar!O:O,Calendar!N:N,,-1),""))</f>
        <v/>
      </c>
      <c r="AI7590" s="61" t="str">
        <f>IF(AND(AH7590&lt;&gt;"",E7590="Live"),_xlfn.XLOOKUP(_xlfn.TEXTJOIN(" vs ",,C7590:D7590),Calendar!G:G,Calendar!K:K),"")</f>
        <v/>
      </c>
      <c r="AJ7590" s="61" t="str">
        <f>IF(AND(K7590&lt;&gt;"Match of the Day",K7590&lt;&gt;"Match of the Day 2",K7590&lt;&gt;"Match of the Day Repeat"),"",1+MAX($AJ$10:AJ7589))</f>
        <v/>
      </c>
    </row>
    <row r="7591" spans="34:36" x14ac:dyDescent="0.35">
      <c r="AH7591" s="16" t="str">
        <f>IF(AND(B7591="Premier League",E7591="Live"),_xlfn.XLOOKUP(_xlfn.TEXTJOIN(" vs ",,C7591:D7591),Calendar!G:G,Calendar!B:B),IF(AND(B7591="Premier League",E7591="Highlights"),_xlfn.XLOOKUP(H7591,Calendar!O:O,Calendar!N:N,,-1),""))</f>
        <v/>
      </c>
      <c r="AI7591" s="61" t="str">
        <f>IF(AND(AH7591&lt;&gt;"",E7591="Live"),_xlfn.XLOOKUP(_xlfn.TEXTJOIN(" vs ",,C7591:D7591),Calendar!G:G,Calendar!K:K),"")</f>
        <v/>
      </c>
      <c r="AJ7591" s="61" t="str">
        <f>IF(AND(K7591&lt;&gt;"Match of the Day",K7591&lt;&gt;"Match of the Day 2",K7591&lt;&gt;"Match of the Day Repeat"),"",1+MAX($AJ$10:AJ7590))</f>
        <v/>
      </c>
    </row>
    <row r="7592" spans="34:36" x14ac:dyDescent="0.35">
      <c r="AH7592" s="16" t="str">
        <f>IF(AND(B7592="Premier League",E7592="Live"),_xlfn.XLOOKUP(_xlfn.TEXTJOIN(" vs ",,C7592:D7592),Calendar!G:G,Calendar!B:B),IF(AND(B7592="Premier League",E7592="Highlights"),_xlfn.XLOOKUP(H7592,Calendar!O:O,Calendar!N:N,,-1),""))</f>
        <v/>
      </c>
      <c r="AI7592" s="61" t="str">
        <f>IF(AND(AH7592&lt;&gt;"",E7592="Live"),_xlfn.XLOOKUP(_xlfn.TEXTJOIN(" vs ",,C7592:D7592),Calendar!G:G,Calendar!K:K),"")</f>
        <v/>
      </c>
      <c r="AJ7592" s="61" t="str">
        <f>IF(AND(K7592&lt;&gt;"Match of the Day",K7592&lt;&gt;"Match of the Day 2",K7592&lt;&gt;"Match of the Day Repeat"),"",1+MAX($AJ$10:AJ7591))</f>
        <v/>
      </c>
    </row>
    <row r="7593" spans="34:36" x14ac:dyDescent="0.35">
      <c r="AH7593" s="16" t="str">
        <f>IF(AND(B7593="Premier League",E7593="Live"),_xlfn.XLOOKUP(_xlfn.TEXTJOIN(" vs ",,C7593:D7593),Calendar!G:G,Calendar!B:B),IF(AND(B7593="Premier League",E7593="Highlights"),_xlfn.XLOOKUP(H7593,Calendar!O:O,Calendar!N:N,,-1),""))</f>
        <v/>
      </c>
      <c r="AI7593" s="61" t="str">
        <f>IF(AND(AH7593&lt;&gt;"",E7593="Live"),_xlfn.XLOOKUP(_xlfn.TEXTJOIN(" vs ",,C7593:D7593),Calendar!G:G,Calendar!K:K),"")</f>
        <v/>
      </c>
      <c r="AJ7593" s="61" t="str">
        <f>IF(AND(K7593&lt;&gt;"Match of the Day",K7593&lt;&gt;"Match of the Day 2",K7593&lt;&gt;"Match of the Day Repeat"),"",1+MAX($AJ$10:AJ7592))</f>
        <v/>
      </c>
    </row>
    <row r="7594" spans="34:36" x14ac:dyDescent="0.35">
      <c r="AH7594" s="16" t="str">
        <f>IF(AND(B7594="Premier League",E7594="Live"),_xlfn.XLOOKUP(_xlfn.TEXTJOIN(" vs ",,C7594:D7594),Calendar!G:G,Calendar!B:B),IF(AND(B7594="Premier League",E7594="Highlights"),_xlfn.XLOOKUP(H7594,Calendar!O:O,Calendar!N:N,,-1),""))</f>
        <v/>
      </c>
      <c r="AI7594" s="61" t="str">
        <f>IF(AND(AH7594&lt;&gt;"",E7594="Live"),_xlfn.XLOOKUP(_xlfn.TEXTJOIN(" vs ",,C7594:D7594),Calendar!G:G,Calendar!K:K),"")</f>
        <v/>
      </c>
      <c r="AJ7594" s="61" t="str">
        <f>IF(AND(K7594&lt;&gt;"Match of the Day",K7594&lt;&gt;"Match of the Day 2",K7594&lt;&gt;"Match of the Day Repeat"),"",1+MAX($AJ$10:AJ7593))</f>
        <v/>
      </c>
    </row>
    <row r="7595" spans="34:36" x14ac:dyDescent="0.35">
      <c r="AH7595" s="16" t="str">
        <f>IF(AND(B7595="Premier League",E7595="Live"),_xlfn.XLOOKUP(_xlfn.TEXTJOIN(" vs ",,C7595:D7595),Calendar!G:G,Calendar!B:B),IF(AND(B7595="Premier League",E7595="Highlights"),_xlfn.XLOOKUP(H7595,Calendar!O:O,Calendar!N:N,,-1),""))</f>
        <v/>
      </c>
      <c r="AI7595" s="61" t="str">
        <f>IF(AND(AH7595&lt;&gt;"",E7595="Live"),_xlfn.XLOOKUP(_xlfn.TEXTJOIN(" vs ",,C7595:D7595),Calendar!G:G,Calendar!K:K),"")</f>
        <v/>
      </c>
      <c r="AJ7595" s="61" t="str">
        <f>IF(AND(K7595&lt;&gt;"Match of the Day",K7595&lt;&gt;"Match of the Day 2",K7595&lt;&gt;"Match of the Day Repeat"),"",1+MAX($AJ$10:AJ7594))</f>
        <v/>
      </c>
    </row>
    <row r="7596" spans="34:36" x14ac:dyDescent="0.35">
      <c r="AH7596" s="16" t="str">
        <f>IF(AND(B7596="Premier League",E7596="Live"),_xlfn.XLOOKUP(_xlfn.TEXTJOIN(" vs ",,C7596:D7596),Calendar!G:G,Calendar!B:B),IF(AND(B7596="Premier League",E7596="Highlights"),_xlfn.XLOOKUP(H7596,Calendar!O:O,Calendar!N:N,,-1),""))</f>
        <v/>
      </c>
      <c r="AI7596" s="61" t="str">
        <f>IF(AND(AH7596&lt;&gt;"",E7596="Live"),_xlfn.XLOOKUP(_xlfn.TEXTJOIN(" vs ",,C7596:D7596),Calendar!G:G,Calendar!K:K),"")</f>
        <v/>
      </c>
      <c r="AJ7596" s="61" t="str">
        <f>IF(AND(K7596&lt;&gt;"Match of the Day",K7596&lt;&gt;"Match of the Day 2",K7596&lt;&gt;"Match of the Day Repeat"),"",1+MAX($AJ$10:AJ7595))</f>
        <v/>
      </c>
    </row>
    <row r="7597" spans="34:36" x14ac:dyDescent="0.35">
      <c r="AH7597" s="16" t="str">
        <f>IF(AND(B7597="Premier League",E7597="Live"),_xlfn.XLOOKUP(_xlfn.TEXTJOIN(" vs ",,C7597:D7597),Calendar!G:G,Calendar!B:B),IF(AND(B7597="Premier League",E7597="Highlights"),_xlfn.XLOOKUP(H7597,Calendar!O:O,Calendar!N:N,,-1),""))</f>
        <v/>
      </c>
      <c r="AI7597" s="61" t="str">
        <f>IF(AND(AH7597&lt;&gt;"",E7597="Live"),_xlfn.XLOOKUP(_xlfn.TEXTJOIN(" vs ",,C7597:D7597),Calendar!G:G,Calendar!K:K),"")</f>
        <v/>
      </c>
      <c r="AJ7597" s="61" t="str">
        <f>IF(AND(K7597&lt;&gt;"Match of the Day",K7597&lt;&gt;"Match of the Day 2",K7597&lt;&gt;"Match of the Day Repeat"),"",1+MAX($AJ$10:AJ7596))</f>
        <v/>
      </c>
    </row>
    <row r="7598" spans="34:36" x14ac:dyDescent="0.35">
      <c r="AH7598" s="16" t="str">
        <f>IF(AND(B7598="Premier League",E7598="Live"),_xlfn.XLOOKUP(_xlfn.TEXTJOIN(" vs ",,C7598:D7598),Calendar!G:G,Calendar!B:B),IF(AND(B7598="Premier League",E7598="Highlights"),_xlfn.XLOOKUP(H7598,Calendar!O:O,Calendar!N:N,,-1),""))</f>
        <v/>
      </c>
      <c r="AI7598" s="61" t="str">
        <f>IF(AND(AH7598&lt;&gt;"",E7598="Live"),_xlfn.XLOOKUP(_xlfn.TEXTJOIN(" vs ",,C7598:D7598),Calendar!G:G,Calendar!K:K),"")</f>
        <v/>
      </c>
      <c r="AJ7598" s="61" t="str">
        <f>IF(AND(K7598&lt;&gt;"Match of the Day",K7598&lt;&gt;"Match of the Day 2",K7598&lt;&gt;"Match of the Day Repeat"),"",1+MAX($AJ$10:AJ7597))</f>
        <v/>
      </c>
    </row>
    <row r="7599" spans="34:36" x14ac:dyDescent="0.35">
      <c r="AH7599" s="16" t="str">
        <f>IF(AND(B7599="Premier League",E7599="Live"),_xlfn.XLOOKUP(_xlfn.TEXTJOIN(" vs ",,C7599:D7599),Calendar!G:G,Calendar!B:B),IF(AND(B7599="Premier League",E7599="Highlights"),_xlfn.XLOOKUP(H7599,Calendar!O:O,Calendar!N:N,,-1),""))</f>
        <v/>
      </c>
      <c r="AI7599" s="61" t="str">
        <f>IF(AND(AH7599&lt;&gt;"",E7599="Live"),_xlfn.XLOOKUP(_xlfn.TEXTJOIN(" vs ",,C7599:D7599),Calendar!G:G,Calendar!K:K),"")</f>
        <v/>
      </c>
      <c r="AJ7599" s="61" t="str">
        <f>IF(AND(K7599&lt;&gt;"Match of the Day",K7599&lt;&gt;"Match of the Day 2",K7599&lt;&gt;"Match of the Day Repeat"),"",1+MAX($AJ$10:AJ7598))</f>
        <v/>
      </c>
    </row>
    <row r="7600" spans="34:36" x14ac:dyDescent="0.35">
      <c r="AH7600" s="16" t="str">
        <f>IF(AND(B7600="Premier League",E7600="Live"),_xlfn.XLOOKUP(_xlfn.TEXTJOIN(" vs ",,C7600:D7600),Calendar!G:G,Calendar!B:B),IF(AND(B7600="Premier League",E7600="Highlights"),_xlfn.XLOOKUP(H7600,Calendar!O:O,Calendar!N:N,,-1),""))</f>
        <v/>
      </c>
      <c r="AI7600" s="61" t="str">
        <f>IF(AND(AH7600&lt;&gt;"",E7600="Live"),_xlfn.XLOOKUP(_xlfn.TEXTJOIN(" vs ",,C7600:D7600),Calendar!G:G,Calendar!K:K),"")</f>
        <v/>
      </c>
      <c r="AJ7600" s="61" t="str">
        <f>IF(AND(K7600&lt;&gt;"Match of the Day",K7600&lt;&gt;"Match of the Day 2",K7600&lt;&gt;"Match of the Day Repeat"),"",1+MAX($AJ$10:AJ7599))</f>
        <v/>
      </c>
    </row>
    <row r="7601" spans="34:36" x14ac:dyDescent="0.35">
      <c r="AH7601" s="16" t="str">
        <f>IF(AND(B7601="Premier League",E7601="Live"),_xlfn.XLOOKUP(_xlfn.TEXTJOIN(" vs ",,C7601:D7601),Calendar!G:G,Calendar!B:B),IF(AND(B7601="Premier League",E7601="Highlights"),_xlfn.XLOOKUP(H7601,Calendar!O:O,Calendar!N:N,,-1),""))</f>
        <v/>
      </c>
      <c r="AI7601" s="61" t="str">
        <f>IF(AND(AH7601&lt;&gt;"",E7601="Live"),_xlfn.XLOOKUP(_xlfn.TEXTJOIN(" vs ",,C7601:D7601),Calendar!G:G,Calendar!K:K),"")</f>
        <v/>
      </c>
      <c r="AJ7601" s="61" t="str">
        <f>IF(AND(K7601&lt;&gt;"Match of the Day",K7601&lt;&gt;"Match of the Day 2",K7601&lt;&gt;"Match of the Day Repeat"),"",1+MAX($AJ$10:AJ7600))</f>
        <v/>
      </c>
    </row>
    <row r="7602" spans="34:36" x14ac:dyDescent="0.35">
      <c r="AH7602" s="16" t="str">
        <f>IF(AND(B7602="Premier League",E7602="Live"),_xlfn.XLOOKUP(_xlfn.TEXTJOIN(" vs ",,C7602:D7602),Calendar!G:G,Calendar!B:B),IF(AND(B7602="Premier League",E7602="Highlights"),_xlfn.XLOOKUP(H7602,Calendar!O:O,Calendar!N:N,,-1),""))</f>
        <v/>
      </c>
      <c r="AI7602" s="61" t="str">
        <f>IF(AND(AH7602&lt;&gt;"",E7602="Live"),_xlfn.XLOOKUP(_xlfn.TEXTJOIN(" vs ",,C7602:D7602),Calendar!G:G,Calendar!K:K),"")</f>
        <v/>
      </c>
      <c r="AJ7602" s="61" t="str">
        <f>IF(AND(K7602&lt;&gt;"Match of the Day",K7602&lt;&gt;"Match of the Day 2",K7602&lt;&gt;"Match of the Day Repeat"),"",1+MAX($AJ$10:AJ7601))</f>
        <v/>
      </c>
    </row>
    <row r="7603" spans="34:36" x14ac:dyDescent="0.35">
      <c r="AH7603" s="16" t="str">
        <f>IF(AND(B7603="Premier League",E7603="Live"),_xlfn.XLOOKUP(_xlfn.TEXTJOIN(" vs ",,C7603:D7603),Calendar!G:G,Calendar!B:B),IF(AND(B7603="Premier League",E7603="Highlights"),_xlfn.XLOOKUP(H7603,Calendar!O:O,Calendar!N:N,,-1),""))</f>
        <v/>
      </c>
      <c r="AI7603" s="61" t="str">
        <f>IF(AND(AH7603&lt;&gt;"",E7603="Live"),_xlfn.XLOOKUP(_xlfn.TEXTJOIN(" vs ",,C7603:D7603),Calendar!G:G,Calendar!K:K),"")</f>
        <v/>
      </c>
      <c r="AJ7603" s="61" t="str">
        <f>IF(AND(K7603&lt;&gt;"Match of the Day",K7603&lt;&gt;"Match of the Day 2",K7603&lt;&gt;"Match of the Day Repeat"),"",1+MAX($AJ$10:AJ7602))</f>
        <v/>
      </c>
    </row>
    <row r="7604" spans="34:36" x14ac:dyDescent="0.35">
      <c r="AH7604" s="16" t="str">
        <f>IF(AND(B7604="Premier League",E7604="Live"),_xlfn.XLOOKUP(_xlfn.TEXTJOIN(" vs ",,C7604:D7604),Calendar!G:G,Calendar!B:B),IF(AND(B7604="Premier League",E7604="Highlights"),_xlfn.XLOOKUP(H7604,Calendar!O:O,Calendar!N:N,,-1),""))</f>
        <v/>
      </c>
      <c r="AI7604" s="61" t="str">
        <f>IF(AND(AH7604&lt;&gt;"",E7604="Live"),_xlfn.XLOOKUP(_xlfn.TEXTJOIN(" vs ",,C7604:D7604),Calendar!G:G,Calendar!K:K),"")</f>
        <v/>
      </c>
      <c r="AJ7604" s="61" t="str">
        <f>IF(AND(K7604&lt;&gt;"Match of the Day",K7604&lt;&gt;"Match of the Day 2",K7604&lt;&gt;"Match of the Day Repeat"),"",1+MAX($AJ$10:AJ7603))</f>
        <v/>
      </c>
    </row>
    <row r="7605" spans="34:36" x14ac:dyDescent="0.35">
      <c r="AH7605" s="16" t="str">
        <f>IF(AND(B7605="Premier League",E7605="Live"),_xlfn.XLOOKUP(_xlfn.TEXTJOIN(" vs ",,C7605:D7605),Calendar!G:G,Calendar!B:B),IF(AND(B7605="Premier League",E7605="Highlights"),_xlfn.XLOOKUP(H7605,Calendar!O:O,Calendar!N:N,,-1),""))</f>
        <v/>
      </c>
      <c r="AI7605" s="61" t="str">
        <f>IF(AND(AH7605&lt;&gt;"",E7605="Live"),_xlfn.XLOOKUP(_xlfn.TEXTJOIN(" vs ",,C7605:D7605),Calendar!G:G,Calendar!K:K),"")</f>
        <v/>
      </c>
      <c r="AJ7605" s="61" t="str">
        <f>IF(AND(K7605&lt;&gt;"Match of the Day",K7605&lt;&gt;"Match of the Day 2",K7605&lt;&gt;"Match of the Day Repeat"),"",1+MAX($AJ$10:AJ7604))</f>
        <v/>
      </c>
    </row>
    <row r="7606" spans="34:36" x14ac:dyDescent="0.35">
      <c r="AH7606" s="16" t="str">
        <f>IF(AND(B7606="Premier League",E7606="Live"),_xlfn.XLOOKUP(_xlfn.TEXTJOIN(" vs ",,C7606:D7606),Calendar!G:G,Calendar!B:B),IF(AND(B7606="Premier League",E7606="Highlights"),_xlfn.XLOOKUP(H7606,Calendar!O:O,Calendar!N:N,,-1),""))</f>
        <v/>
      </c>
      <c r="AI7606" s="61" t="str">
        <f>IF(AND(AH7606&lt;&gt;"",E7606="Live"),_xlfn.XLOOKUP(_xlfn.TEXTJOIN(" vs ",,C7606:D7606),Calendar!G:G,Calendar!K:K),"")</f>
        <v/>
      </c>
      <c r="AJ7606" s="61" t="str">
        <f>IF(AND(K7606&lt;&gt;"Match of the Day",K7606&lt;&gt;"Match of the Day 2",K7606&lt;&gt;"Match of the Day Repeat"),"",1+MAX($AJ$10:AJ7605))</f>
        <v/>
      </c>
    </row>
    <row r="7607" spans="34:36" x14ac:dyDescent="0.35">
      <c r="AH7607" s="16" t="str">
        <f>IF(AND(B7607="Premier League",E7607="Live"),_xlfn.XLOOKUP(_xlfn.TEXTJOIN(" vs ",,C7607:D7607),Calendar!G:G,Calendar!B:B),IF(AND(B7607="Premier League",E7607="Highlights"),_xlfn.XLOOKUP(H7607,Calendar!O:O,Calendar!N:N,,-1),""))</f>
        <v/>
      </c>
      <c r="AI7607" s="61" t="str">
        <f>IF(AND(AH7607&lt;&gt;"",E7607="Live"),_xlfn.XLOOKUP(_xlfn.TEXTJOIN(" vs ",,C7607:D7607),Calendar!G:G,Calendar!K:K),"")</f>
        <v/>
      </c>
      <c r="AJ7607" s="61" t="str">
        <f>IF(AND(K7607&lt;&gt;"Match of the Day",K7607&lt;&gt;"Match of the Day 2",K7607&lt;&gt;"Match of the Day Repeat"),"",1+MAX($AJ$10:AJ7606))</f>
        <v/>
      </c>
    </row>
    <row r="7608" spans="34:36" x14ac:dyDescent="0.35">
      <c r="AH7608" s="16" t="str">
        <f>IF(AND(B7608="Premier League",E7608="Live"),_xlfn.XLOOKUP(_xlfn.TEXTJOIN(" vs ",,C7608:D7608),Calendar!G:G,Calendar!B:B),IF(AND(B7608="Premier League",E7608="Highlights"),_xlfn.XLOOKUP(H7608,Calendar!O:O,Calendar!N:N,,-1),""))</f>
        <v/>
      </c>
      <c r="AI7608" s="61" t="str">
        <f>IF(AND(AH7608&lt;&gt;"",E7608="Live"),_xlfn.XLOOKUP(_xlfn.TEXTJOIN(" vs ",,C7608:D7608),Calendar!G:G,Calendar!K:K),"")</f>
        <v/>
      </c>
      <c r="AJ7608" s="61" t="str">
        <f>IF(AND(K7608&lt;&gt;"Match of the Day",K7608&lt;&gt;"Match of the Day 2",K7608&lt;&gt;"Match of the Day Repeat"),"",1+MAX($AJ$10:AJ7607))</f>
        <v/>
      </c>
    </row>
    <row r="7609" spans="34:36" x14ac:dyDescent="0.35">
      <c r="AH7609" s="16" t="str">
        <f>IF(AND(B7609="Premier League",E7609="Live"),_xlfn.XLOOKUP(_xlfn.TEXTJOIN(" vs ",,C7609:D7609),Calendar!G:G,Calendar!B:B),IF(AND(B7609="Premier League",E7609="Highlights"),_xlfn.XLOOKUP(H7609,Calendar!O:O,Calendar!N:N,,-1),""))</f>
        <v/>
      </c>
      <c r="AI7609" s="61" t="str">
        <f>IF(AND(AH7609&lt;&gt;"",E7609="Live"),_xlfn.XLOOKUP(_xlfn.TEXTJOIN(" vs ",,C7609:D7609),Calendar!G:G,Calendar!K:K),"")</f>
        <v/>
      </c>
      <c r="AJ7609" s="61" t="str">
        <f>IF(AND(K7609&lt;&gt;"Match of the Day",K7609&lt;&gt;"Match of the Day 2",K7609&lt;&gt;"Match of the Day Repeat"),"",1+MAX($AJ$10:AJ7608))</f>
        <v/>
      </c>
    </row>
    <row r="7610" spans="34:36" x14ac:dyDescent="0.35">
      <c r="AH7610" s="16" t="str">
        <f>IF(AND(B7610="Premier League",E7610="Live"),_xlfn.XLOOKUP(_xlfn.TEXTJOIN(" vs ",,C7610:D7610),Calendar!G:G,Calendar!B:B),IF(AND(B7610="Premier League",E7610="Highlights"),_xlfn.XLOOKUP(H7610,Calendar!O:O,Calendar!N:N,,-1),""))</f>
        <v/>
      </c>
      <c r="AI7610" s="61" t="str">
        <f>IF(AND(AH7610&lt;&gt;"",E7610="Live"),_xlfn.XLOOKUP(_xlfn.TEXTJOIN(" vs ",,C7610:D7610),Calendar!G:G,Calendar!K:K),"")</f>
        <v/>
      </c>
      <c r="AJ7610" s="61" t="str">
        <f>IF(AND(K7610&lt;&gt;"Match of the Day",K7610&lt;&gt;"Match of the Day 2",K7610&lt;&gt;"Match of the Day Repeat"),"",1+MAX($AJ$10:AJ7609))</f>
        <v/>
      </c>
    </row>
    <row r="7611" spans="34:36" x14ac:dyDescent="0.35">
      <c r="AH7611" s="16" t="str">
        <f>IF(AND(B7611="Premier League",E7611="Live"),_xlfn.XLOOKUP(_xlfn.TEXTJOIN(" vs ",,C7611:D7611),Calendar!G:G,Calendar!B:B),IF(AND(B7611="Premier League",E7611="Highlights"),_xlfn.XLOOKUP(H7611,Calendar!O:O,Calendar!N:N,,-1),""))</f>
        <v/>
      </c>
      <c r="AI7611" s="61" t="str">
        <f>IF(AND(AH7611&lt;&gt;"",E7611="Live"),_xlfn.XLOOKUP(_xlfn.TEXTJOIN(" vs ",,C7611:D7611),Calendar!G:G,Calendar!K:K),"")</f>
        <v/>
      </c>
      <c r="AJ7611" s="61" t="str">
        <f>IF(AND(K7611&lt;&gt;"Match of the Day",K7611&lt;&gt;"Match of the Day 2",K7611&lt;&gt;"Match of the Day Repeat"),"",1+MAX($AJ$10:AJ7610))</f>
        <v/>
      </c>
    </row>
    <row r="7612" spans="34:36" x14ac:dyDescent="0.35">
      <c r="AH7612" s="16" t="str">
        <f>IF(AND(B7612="Premier League",E7612="Live"),_xlfn.XLOOKUP(_xlfn.TEXTJOIN(" vs ",,C7612:D7612),Calendar!G:G,Calendar!B:B),IF(AND(B7612="Premier League",E7612="Highlights"),_xlfn.XLOOKUP(H7612,Calendar!O:O,Calendar!N:N,,-1),""))</f>
        <v/>
      </c>
      <c r="AI7612" s="61" t="str">
        <f>IF(AND(AH7612&lt;&gt;"",E7612="Live"),_xlfn.XLOOKUP(_xlfn.TEXTJOIN(" vs ",,C7612:D7612),Calendar!G:G,Calendar!K:K),"")</f>
        <v/>
      </c>
      <c r="AJ7612" s="61" t="str">
        <f>IF(AND(K7612&lt;&gt;"Match of the Day",K7612&lt;&gt;"Match of the Day 2",K7612&lt;&gt;"Match of the Day Repeat"),"",1+MAX($AJ$10:AJ7611))</f>
        <v/>
      </c>
    </row>
    <row r="7613" spans="34:36" x14ac:dyDescent="0.35">
      <c r="AH7613" s="16" t="str">
        <f>IF(AND(B7613="Premier League",E7613="Live"),_xlfn.XLOOKUP(_xlfn.TEXTJOIN(" vs ",,C7613:D7613),Calendar!G:G,Calendar!B:B),IF(AND(B7613="Premier League",E7613="Highlights"),_xlfn.XLOOKUP(H7613,Calendar!O:O,Calendar!N:N,,-1),""))</f>
        <v/>
      </c>
      <c r="AI7613" s="61" t="str">
        <f>IF(AND(AH7613&lt;&gt;"",E7613="Live"),_xlfn.XLOOKUP(_xlfn.TEXTJOIN(" vs ",,C7613:D7613),Calendar!G:G,Calendar!K:K),"")</f>
        <v/>
      </c>
      <c r="AJ7613" s="61" t="str">
        <f>IF(AND(K7613&lt;&gt;"Match of the Day",K7613&lt;&gt;"Match of the Day 2",K7613&lt;&gt;"Match of the Day Repeat"),"",1+MAX($AJ$10:AJ7612))</f>
        <v/>
      </c>
    </row>
    <row r="7614" spans="34:36" x14ac:dyDescent="0.35">
      <c r="AH7614" s="16" t="str">
        <f>IF(AND(B7614="Premier League",E7614="Live"),_xlfn.XLOOKUP(_xlfn.TEXTJOIN(" vs ",,C7614:D7614),Calendar!G:G,Calendar!B:B),IF(AND(B7614="Premier League",E7614="Highlights"),_xlfn.XLOOKUP(H7614,Calendar!O:O,Calendar!N:N,,-1),""))</f>
        <v/>
      </c>
      <c r="AI7614" s="61" t="str">
        <f>IF(AND(AH7614&lt;&gt;"",E7614="Live"),_xlfn.XLOOKUP(_xlfn.TEXTJOIN(" vs ",,C7614:D7614),Calendar!G:G,Calendar!K:K),"")</f>
        <v/>
      </c>
      <c r="AJ7614" s="61" t="str">
        <f>IF(AND(K7614&lt;&gt;"Match of the Day",K7614&lt;&gt;"Match of the Day 2",K7614&lt;&gt;"Match of the Day Repeat"),"",1+MAX($AJ$10:AJ7613))</f>
        <v/>
      </c>
    </row>
    <row r="7615" spans="34:36" x14ac:dyDescent="0.35">
      <c r="AH7615" s="16" t="str">
        <f>IF(AND(B7615="Premier League",E7615="Live"),_xlfn.XLOOKUP(_xlfn.TEXTJOIN(" vs ",,C7615:D7615),Calendar!G:G,Calendar!B:B),IF(AND(B7615="Premier League",E7615="Highlights"),_xlfn.XLOOKUP(H7615,Calendar!O:O,Calendar!N:N,,-1),""))</f>
        <v/>
      </c>
      <c r="AI7615" s="61" t="str">
        <f>IF(AND(AH7615&lt;&gt;"",E7615="Live"),_xlfn.XLOOKUP(_xlfn.TEXTJOIN(" vs ",,C7615:D7615),Calendar!G:G,Calendar!K:K),"")</f>
        <v/>
      </c>
      <c r="AJ7615" s="61" t="str">
        <f>IF(AND(K7615&lt;&gt;"Match of the Day",K7615&lt;&gt;"Match of the Day 2",K7615&lt;&gt;"Match of the Day Repeat"),"",1+MAX($AJ$10:AJ7614))</f>
        <v/>
      </c>
    </row>
    <row r="7616" spans="34:36" x14ac:dyDescent="0.35">
      <c r="AH7616" s="16" t="str">
        <f>IF(AND(B7616="Premier League",E7616="Live"),_xlfn.XLOOKUP(_xlfn.TEXTJOIN(" vs ",,C7616:D7616),Calendar!G:G,Calendar!B:B),IF(AND(B7616="Premier League",E7616="Highlights"),_xlfn.XLOOKUP(H7616,Calendar!O:O,Calendar!N:N,,-1),""))</f>
        <v/>
      </c>
      <c r="AI7616" s="61" t="str">
        <f>IF(AND(AH7616&lt;&gt;"",E7616="Live"),_xlfn.XLOOKUP(_xlfn.TEXTJOIN(" vs ",,C7616:D7616),Calendar!G:G,Calendar!K:K),"")</f>
        <v/>
      </c>
      <c r="AJ7616" s="61" t="str">
        <f>IF(AND(K7616&lt;&gt;"Match of the Day",K7616&lt;&gt;"Match of the Day 2",K7616&lt;&gt;"Match of the Day Repeat"),"",1+MAX($AJ$10:AJ7615))</f>
        <v/>
      </c>
    </row>
    <row r="7617" spans="34:36" x14ac:dyDescent="0.35">
      <c r="AH7617" s="16" t="str">
        <f>IF(AND(B7617="Premier League",E7617="Live"),_xlfn.XLOOKUP(_xlfn.TEXTJOIN(" vs ",,C7617:D7617),Calendar!G:G,Calendar!B:B),IF(AND(B7617="Premier League",E7617="Highlights"),_xlfn.XLOOKUP(H7617,Calendar!O:O,Calendar!N:N,,-1),""))</f>
        <v/>
      </c>
      <c r="AI7617" s="61" t="str">
        <f>IF(AND(AH7617&lt;&gt;"",E7617="Live"),_xlfn.XLOOKUP(_xlfn.TEXTJOIN(" vs ",,C7617:D7617),Calendar!G:G,Calendar!K:K),"")</f>
        <v/>
      </c>
      <c r="AJ7617" s="61" t="str">
        <f>IF(AND(K7617&lt;&gt;"Match of the Day",K7617&lt;&gt;"Match of the Day 2",K7617&lt;&gt;"Match of the Day Repeat"),"",1+MAX($AJ$10:AJ7616))</f>
        <v/>
      </c>
    </row>
    <row r="7618" spans="34:36" x14ac:dyDescent="0.35">
      <c r="AH7618" s="16" t="str">
        <f>IF(AND(B7618="Premier League",E7618="Live"),_xlfn.XLOOKUP(_xlfn.TEXTJOIN(" vs ",,C7618:D7618),Calendar!G:G,Calendar!B:B),IF(AND(B7618="Premier League",E7618="Highlights"),_xlfn.XLOOKUP(H7618,Calendar!O:O,Calendar!N:N,,-1),""))</f>
        <v/>
      </c>
      <c r="AI7618" s="61" t="str">
        <f>IF(AND(AH7618&lt;&gt;"",E7618="Live"),_xlfn.XLOOKUP(_xlfn.TEXTJOIN(" vs ",,C7618:D7618),Calendar!G:G,Calendar!K:K),"")</f>
        <v/>
      </c>
      <c r="AJ7618" s="61" t="str">
        <f>IF(AND(K7618&lt;&gt;"Match of the Day",K7618&lt;&gt;"Match of the Day 2",K7618&lt;&gt;"Match of the Day Repeat"),"",1+MAX($AJ$10:AJ7617))</f>
        <v/>
      </c>
    </row>
    <row r="7619" spans="34:36" x14ac:dyDescent="0.35">
      <c r="AH7619" s="16" t="str">
        <f>IF(AND(B7619="Premier League",E7619="Live"),_xlfn.XLOOKUP(_xlfn.TEXTJOIN(" vs ",,C7619:D7619),Calendar!G:G,Calendar!B:B),IF(AND(B7619="Premier League",E7619="Highlights"),_xlfn.XLOOKUP(H7619,Calendar!O:O,Calendar!N:N,,-1),""))</f>
        <v/>
      </c>
      <c r="AI7619" s="61" t="str">
        <f>IF(AND(AH7619&lt;&gt;"",E7619="Live"),_xlfn.XLOOKUP(_xlfn.TEXTJOIN(" vs ",,C7619:D7619),Calendar!G:G,Calendar!K:K),"")</f>
        <v/>
      </c>
      <c r="AJ7619" s="61" t="str">
        <f>IF(AND(K7619&lt;&gt;"Match of the Day",K7619&lt;&gt;"Match of the Day 2",K7619&lt;&gt;"Match of the Day Repeat"),"",1+MAX($AJ$10:AJ7618))</f>
        <v/>
      </c>
    </row>
    <row r="7620" spans="34:36" x14ac:dyDescent="0.35">
      <c r="AH7620" s="16" t="str">
        <f>IF(AND(B7620="Premier League",E7620="Live"),_xlfn.XLOOKUP(_xlfn.TEXTJOIN(" vs ",,C7620:D7620),Calendar!G:G,Calendar!B:B),IF(AND(B7620="Premier League",E7620="Highlights"),_xlfn.XLOOKUP(H7620,Calendar!O:O,Calendar!N:N,,-1),""))</f>
        <v/>
      </c>
      <c r="AI7620" s="61" t="str">
        <f>IF(AND(AH7620&lt;&gt;"",E7620="Live"),_xlfn.XLOOKUP(_xlfn.TEXTJOIN(" vs ",,C7620:D7620),Calendar!G:G,Calendar!K:K),"")</f>
        <v/>
      </c>
      <c r="AJ7620" s="61" t="str">
        <f>IF(AND(K7620&lt;&gt;"Match of the Day",K7620&lt;&gt;"Match of the Day 2",K7620&lt;&gt;"Match of the Day Repeat"),"",1+MAX($AJ$10:AJ7619))</f>
        <v/>
      </c>
    </row>
    <row r="7621" spans="34:36" x14ac:dyDescent="0.35">
      <c r="AH7621" s="16" t="str">
        <f>IF(AND(B7621="Premier League",E7621="Live"),_xlfn.XLOOKUP(_xlfn.TEXTJOIN(" vs ",,C7621:D7621),Calendar!G:G,Calendar!B:B),IF(AND(B7621="Premier League",E7621="Highlights"),_xlfn.XLOOKUP(H7621,Calendar!O:O,Calendar!N:N,,-1),""))</f>
        <v/>
      </c>
      <c r="AI7621" s="61" t="str">
        <f>IF(AND(AH7621&lt;&gt;"",E7621="Live"),_xlfn.XLOOKUP(_xlfn.TEXTJOIN(" vs ",,C7621:D7621),Calendar!G:G,Calendar!K:K),"")</f>
        <v/>
      </c>
      <c r="AJ7621" s="61" t="str">
        <f>IF(AND(K7621&lt;&gt;"Match of the Day",K7621&lt;&gt;"Match of the Day 2",K7621&lt;&gt;"Match of the Day Repeat"),"",1+MAX($AJ$10:AJ7620))</f>
        <v/>
      </c>
    </row>
    <row r="7622" spans="34:36" x14ac:dyDescent="0.35">
      <c r="AH7622" s="16" t="str">
        <f>IF(AND(B7622="Premier League",E7622="Live"),_xlfn.XLOOKUP(_xlfn.TEXTJOIN(" vs ",,C7622:D7622),Calendar!G:G,Calendar!B:B),IF(AND(B7622="Premier League",E7622="Highlights"),_xlfn.XLOOKUP(H7622,Calendar!O:O,Calendar!N:N,,-1),""))</f>
        <v/>
      </c>
      <c r="AI7622" s="61" t="str">
        <f>IF(AND(AH7622&lt;&gt;"",E7622="Live"),_xlfn.XLOOKUP(_xlfn.TEXTJOIN(" vs ",,C7622:D7622),Calendar!G:G,Calendar!K:K),"")</f>
        <v/>
      </c>
      <c r="AJ7622" s="61" t="str">
        <f>IF(AND(K7622&lt;&gt;"Match of the Day",K7622&lt;&gt;"Match of the Day 2",K7622&lt;&gt;"Match of the Day Repeat"),"",1+MAX($AJ$10:AJ7621))</f>
        <v/>
      </c>
    </row>
    <row r="7623" spans="34:36" x14ac:dyDescent="0.35">
      <c r="AH7623" s="16" t="str">
        <f>IF(AND(B7623="Premier League",E7623="Live"),_xlfn.XLOOKUP(_xlfn.TEXTJOIN(" vs ",,C7623:D7623),Calendar!G:G,Calendar!B:B),IF(AND(B7623="Premier League",E7623="Highlights"),_xlfn.XLOOKUP(H7623,Calendar!O:O,Calendar!N:N,,-1),""))</f>
        <v/>
      </c>
      <c r="AI7623" s="61" t="str">
        <f>IF(AND(AH7623&lt;&gt;"",E7623="Live"),_xlfn.XLOOKUP(_xlfn.TEXTJOIN(" vs ",,C7623:D7623),Calendar!G:G,Calendar!K:K),"")</f>
        <v/>
      </c>
      <c r="AJ7623" s="61" t="str">
        <f>IF(AND(K7623&lt;&gt;"Match of the Day",K7623&lt;&gt;"Match of the Day 2",K7623&lt;&gt;"Match of the Day Repeat"),"",1+MAX($AJ$10:AJ7622))</f>
        <v/>
      </c>
    </row>
    <row r="7624" spans="34:36" x14ac:dyDescent="0.35">
      <c r="AH7624" s="16" t="str">
        <f>IF(AND(B7624="Premier League",E7624="Live"),_xlfn.XLOOKUP(_xlfn.TEXTJOIN(" vs ",,C7624:D7624),Calendar!G:G,Calendar!B:B),IF(AND(B7624="Premier League",E7624="Highlights"),_xlfn.XLOOKUP(H7624,Calendar!O:O,Calendar!N:N,,-1),""))</f>
        <v/>
      </c>
      <c r="AI7624" s="61" t="str">
        <f>IF(AND(AH7624&lt;&gt;"",E7624="Live"),_xlfn.XLOOKUP(_xlfn.TEXTJOIN(" vs ",,C7624:D7624),Calendar!G:G,Calendar!K:K),"")</f>
        <v/>
      </c>
      <c r="AJ7624" s="61" t="str">
        <f>IF(AND(K7624&lt;&gt;"Match of the Day",K7624&lt;&gt;"Match of the Day 2",K7624&lt;&gt;"Match of the Day Repeat"),"",1+MAX($AJ$10:AJ7623))</f>
        <v/>
      </c>
    </row>
    <row r="7625" spans="34:36" x14ac:dyDescent="0.35">
      <c r="AH7625" s="16" t="str">
        <f>IF(AND(B7625="Premier League",E7625="Live"),_xlfn.XLOOKUP(_xlfn.TEXTJOIN(" vs ",,C7625:D7625),Calendar!G:G,Calendar!B:B),IF(AND(B7625="Premier League",E7625="Highlights"),_xlfn.XLOOKUP(H7625,Calendar!O:O,Calendar!N:N,,-1),""))</f>
        <v/>
      </c>
      <c r="AI7625" s="61" t="str">
        <f>IF(AND(AH7625&lt;&gt;"",E7625="Live"),_xlfn.XLOOKUP(_xlfn.TEXTJOIN(" vs ",,C7625:D7625),Calendar!G:G,Calendar!K:K),"")</f>
        <v/>
      </c>
      <c r="AJ7625" s="61" t="str">
        <f>IF(AND(K7625&lt;&gt;"Match of the Day",K7625&lt;&gt;"Match of the Day 2",K7625&lt;&gt;"Match of the Day Repeat"),"",1+MAX($AJ$10:AJ7624))</f>
        <v/>
      </c>
    </row>
    <row r="7626" spans="34:36" x14ac:dyDescent="0.35">
      <c r="AH7626" s="16" t="str">
        <f>IF(AND(B7626="Premier League",E7626="Live"),_xlfn.XLOOKUP(_xlfn.TEXTJOIN(" vs ",,C7626:D7626),Calendar!G:G,Calendar!B:B),IF(AND(B7626="Premier League",E7626="Highlights"),_xlfn.XLOOKUP(H7626,Calendar!O:O,Calendar!N:N,,-1),""))</f>
        <v/>
      </c>
      <c r="AI7626" s="61" t="str">
        <f>IF(AND(AH7626&lt;&gt;"",E7626="Live"),_xlfn.XLOOKUP(_xlfn.TEXTJOIN(" vs ",,C7626:D7626),Calendar!G:G,Calendar!K:K),"")</f>
        <v/>
      </c>
      <c r="AJ7626" s="61" t="str">
        <f>IF(AND(K7626&lt;&gt;"Match of the Day",K7626&lt;&gt;"Match of the Day 2",K7626&lt;&gt;"Match of the Day Repeat"),"",1+MAX($AJ$10:AJ7625))</f>
        <v/>
      </c>
    </row>
    <row r="7627" spans="34:36" x14ac:dyDescent="0.35">
      <c r="AH7627" s="16" t="str">
        <f>IF(AND(B7627="Premier League",E7627="Live"),_xlfn.XLOOKUP(_xlfn.TEXTJOIN(" vs ",,C7627:D7627),Calendar!G:G,Calendar!B:B),IF(AND(B7627="Premier League",E7627="Highlights"),_xlfn.XLOOKUP(H7627,Calendar!O:O,Calendar!N:N,,-1),""))</f>
        <v/>
      </c>
      <c r="AI7627" s="61" t="str">
        <f>IF(AND(AH7627&lt;&gt;"",E7627="Live"),_xlfn.XLOOKUP(_xlfn.TEXTJOIN(" vs ",,C7627:D7627),Calendar!G:G,Calendar!K:K),"")</f>
        <v/>
      </c>
      <c r="AJ7627" s="61" t="str">
        <f>IF(AND(K7627&lt;&gt;"Match of the Day",K7627&lt;&gt;"Match of the Day 2",K7627&lt;&gt;"Match of the Day Repeat"),"",1+MAX($AJ$10:AJ7626))</f>
        <v/>
      </c>
    </row>
    <row r="7628" spans="34:36" x14ac:dyDescent="0.35">
      <c r="AH7628" s="16" t="str">
        <f>IF(AND(B7628="Premier League",E7628="Live"),_xlfn.XLOOKUP(_xlfn.TEXTJOIN(" vs ",,C7628:D7628),Calendar!G:G,Calendar!B:B),IF(AND(B7628="Premier League",E7628="Highlights"),_xlfn.XLOOKUP(H7628,Calendar!O:O,Calendar!N:N,,-1),""))</f>
        <v/>
      </c>
      <c r="AI7628" s="61" t="str">
        <f>IF(AND(AH7628&lt;&gt;"",E7628="Live"),_xlfn.XLOOKUP(_xlfn.TEXTJOIN(" vs ",,C7628:D7628),Calendar!G:G,Calendar!K:K),"")</f>
        <v/>
      </c>
      <c r="AJ7628" s="61" t="str">
        <f>IF(AND(K7628&lt;&gt;"Match of the Day",K7628&lt;&gt;"Match of the Day 2",K7628&lt;&gt;"Match of the Day Repeat"),"",1+MAX($AJ$10:AJ7627))</f>
        <v/>
      </c>
    </row>
    <row r="7629" spans="34:36" x14ac:dyDescent="0.35">
      <c r="AH7629" s="16" t="str">
        <f>IF(AND(B7629="Premier League",E7629="Live"),_xlfn.XLOOKUP(_xlfn.TEXTJOIN(" vs ",,C7629:D7629),Calendar!G:G,Calendar!B:B),IF(AND(B7629="Premier League",E7629="Highlights"),_xlfn.XLOOKUP(H7629,Calendar!O:O,Calendar!N:N,,-1),""))</f>
        <v/>
      </c>
      <c r="AI7629" s="61" t="str">
        <f>IF(AND(AH7629&lt;&gt;"",E7629="Live"),_xlfn.XLOOKUP(_xlfn.TEXTJOIN(" vs ",,C7629:D7629),Calendar!G:G,Calendar!K:K),"")</f>
        <v/>
      </c>
      <c r="AJ7629" s="61" t="str">
        <f>IF(AND(K7629&lt;&gt;"Match of the Day",K7629&lt;&gt;"Match of the Day 2",K7629&lt;&gt;"Match of the Day Repeat"),"",1+MAX($AJ$10:AJ7628))</f>
        <v/>
      </c>
    </row>
    <row r="7630" spans="34:36" x14ac:dyDescent="0.35">
      <c r="AH7630" s="16" t="str">
        <f>IF(AND(B7630="Premier League",E7630="Live"),_xlfn.XLOOKUP(_xlfn.TEXTJOIN(" vs ",,C7630:D7630),Calendar!G:G,Calendar!B:B),IF(AND(B7630="Premier League",E7630="Highlights"),_xlfn.XLOOKUP(H7630,Calendar!O:O,Calendar!N:N,,-1),""))</f>
        <v/>
      </c>
      <c r="AI7630" s="61" t="str">
        <f>IF(AND(AH7630&lt;&gt;"",E7630="Live"),_xlfn.XLOOKUP(_xlfn.TEXTJOIN(" vs ",,C7630:D7630),Calendar!G:G,Calendar!K:K),"")</f>
        <v/>
      </c>
      <c r="AJ7630" s="61" t="str">
        <f>IF(AND(K7630&lt;&gt;"Match of the Day",K7630&lt;&gt;"Match of the Day 2",K7630&lt;&gt;"Match of the Day Repeat"),"",1+MAX($AJ$10:AJ7629))</f>
        <v/>
      </c>
    </row>
    <row r="7631" spans="34:36" x14ac:dyDescent="0.35">
      <c r="AH7631" s="16" t="str">
        <f>IF(AND(B7631="Premier League",E7631="Live"),_xlfn.XLOOKUP(_xlfn.TEXTJOIN(" vs ",,C7631:D7631),Calendar!G:G,Calendar!B:B),IF(AND(B7631="Premier League",E7631="Highlights"),_xlfn.XLOOKUP(H7631,Calendar!O:O,Calendar!N:N,,-1),""))</f>
        <v/>
      </c>
      <c r="AI7631" s="61" t="str">
        <f>IF(AND(AH7631&lt;&gt;"",E7631="Live"),_xlfn.XLOOKUP(_xlfn.TEXTJOIN(" vs ",,C7631:D7631),Calendar!G:G,Calendar!K:K),"")</f>
        <v/>
      </c>
      <c r="AJ7631" s="61" t="str">
        <f>IF(AND(K7631&lt;&gt;"Match of the Day",K7631&lt;&gt;"Match of the Day 2",K7631&lt;&gt;"Match of the Day Repeat"),"",1+MAX($AJ$10:AJ7630))</f>
        <v/>
      </c>
    </row>
    <row r="7632" spans="34:36" x14ac:dyDescent="0.35">
      <c r="AH7632" s="16" t="str">
        <f>IF(AND(B7632="Premier League",E7632="Live"),_xlfn.XLOOKUP(_xlfn.TEXTJOIN(" vs ",,C7632:D7632),Calendar!G:G,Calendar!B:B),IF(AND(B7632="Premier League",E7632="Highlights"),_xlfn.XLOOKUP(H7632,Calendar!O:O,Calendar!N:N,,-1),""))</f>
        <v/>
      </c>
      <c r="AI7632" s="61" t="str">
        <f>IF(AND(AH7632&lt;&gt;"",E7632="Live"),_xlfn.XLOOKUP(_xlfn.TEXTJOIN(" vs ",,C7632:D7632),Calendar!G:G,Calendar!K:K),"")</f>
        <v/>
      </c>
      <c r="AJ7632" s="61" t="str">
        <f>IF(AND(K7632&lt;&gt;"Match of the Day",K7632&lt;&gt;"Match of the Day 2",K7632&lt;&gt;"Match of the Day Repeat"),"",1+MAX($AJ$10:AJ7631))</f>
        <v/>
      </c>
    </row>
    <row r="7633" spans="34:36" x14ac:dyDescent="0.35">
      <c r="AH7633" s="16" t="str">
        <f>IF(AND(B7633="Premier League",E7633="Live"),_xlfn.XLOOKUP(_xlfn.TEXTJOIN(" vs ",,C7633:D7633),Calendar!G:G,Calendar!B:B),IF(AND(B7633="Premier League",E7633="Highlights"),_xlfn.XLOOKUP(H7633,Calendar!O:O,Calendar!N:N,,-1),""))</f>
        <v/>
      </c>
      <c r="AI7633" s="61" t="str">
        <f>IF(AND(AH7633&lt;&gt;"",E7633="Live"),_xlfn.XLOOKUP(_xlfn.TEXTJOIN(" vs ",,C7633:D7633),Calendar!G:G,Calendar!K:K),"")</f>
        <v/>
      </c>
      <c r="AJ7633" s="61" t="str">
        <f>IF(AND(K7633&lt;&gt;"Match of the Day",K7633&lt;&gt;"Match of the Day 2",K7633&lt;&gt;"Match of the Day Repeat"),"",1+MAX($AJ$10:AJ7632))</f>
        <v/>
      </c>
    </row>
    <row r="7634" spans="34:36" x14ac:dyDescent="0.35">
      <c r="AH7634" s="16" t="str">
        <f>IF(AND(B7634="Premier League",E7634="Live"),_xlfn.XLOOKUP(_xlfn.TEXTJOIN(" vs ",,C7634:D7634),Calendar!G:G,Calendar!B:B),IF(AND(B7634="Premier League",E7634="Highlights"),_xlfn.XLOOKUP(H7634,Calendar!O:O,Calendar!N:N,,-1),""))</f>
        <v/>
      </c>
      <c r="AI7634" s="61" t="str">
        <f>IF(AND(AH7634&lt;&gt;"",E7634="Live"),_xlfn.XLOOKUP(_xlfn.TEXTJOIN(" vs ",,C7634:D7634),Calendar!G:G,Calendar!K:K),"")</f>
        <v/>
      </c>
      <c r="AJ7634" s="61" t="str">
        <f>IF(AND(K7634&lt;&gt;"Match of the Day",K7634&lt;&gt;"Match of the Day 2",K7634&lt;&gt;"Match of the Day Repeat"),"",1+MAX($AJ$10:AJ7633))</f>
        <v/>
      </c>
    </row>
    <row r="7635" spans="34:36" x14ac:dyDescent="0.35">
      <c r="AH7635" s="16" t="str">
        <f>IF(AND(B7635="Premier League",E7635="Live"),_xlfn.XLOOKUP(_xlfn.TEXTJOIN(" vs ",,C7635:D7635),Calendar!G:G,Calendar!B:B),IF(AND(B7635="Premier League",E7635="Highlights"),_xlfn.XLOOKUP(H7635,Calendar!O:O,Calendar!N:N,,-1),""))</f>
        <v/>
      </c>
      <c r="AI7635" s="61" t="str">
        <f>IF(AND(AH7635&lt;&gt;"",E7635="Live"),_xlfn.XLOOKUP(_xlfn.TEXTJOIN(" vs ",,C7635:D7635),Calendar!G:G,Calendar!K:K),"")</f>
        <v/>
      </c>
      <c r="AJ7635" s="61" t="str">
        <f>IF(AND(K7635&lt;&gt;"Match of the Day",K7635&lt;&gt;"Match of the Day 2",K7635&lt;&gt;"Match of the Day Repeat"),"",1+MAX($AJ$10:AJ7634))</f>
        <v/>
      </c>
    </row>
    <row r="7636" spans="34:36" x14ac:dyDescent="0.35">
      <c r="AH7636" s="16" t="str">
        <f>IF(AND(B7636="Premier League",E7636="Live"),_xlfn.XLOOKUP(_xlfn.TEXTJOIN(" vs ",,C7636:D7636),Calendar!G:G,Calendar!B:B),IF(AND(B7636="Premier League",E7636="Highlights"),_xlfn.XLOOKUP(H7636,Calendar!O:O,Calendar!N:N,,-1),""))</f>
        <v/>
      </c>
      <c r="AI7636" s="61" t="str">
        <f>IF(AND(AH7636&lt;&gt;"",E7636="Live"),_xlfn.XLOOKUP(_xlfn.TEXTJOIN(" vs ",,C7636:D7636),Calendar!G:G,Calendar!K:K),"")</f>
        <v/>
      </c>
      <c r="AJ7636" s="61" t="str">
        <f>IF(AND(K7636&lt;&gt;"Match of the Day",K7636&lt;&gt;"Match of the Day 2",K7636&lt;&gt;"Match of the Day Repeat"),"",1+MAX($AJ$10:AJ7635))</f>
        <v/>
      </c>
    </row>
    <row r="7637" spans="34:36" x14ac:dyDescent="0.35">
      <c r="AH7637" s="16" t="str">
        <f>IF(AND(B7637="Premier League",E7637="Live"),_xlfn.XLOOKUP(_xlfn.TEXTJOIN(" vs ",,C7637:D7637),Calendar!G:G,Calendar!B:B),IF(AND(B7637="Premier League",E7637="Highlights"),_xlfn.XLOOKUP(H7637,Calendar!O:O,Calendar!N:N,,-1),""))</f>
        <v/>
      </c>
      <c r="AI7637" s="61" t="str">
        <f>IF(AND(AH7637&lt;&gt;"",E7637="Live"),_xlfn.XLOOKUP(_xlfn.TEXTJOIN(" vs ",,C7637:D7637),Calendar!G:G,Calendar!K:K),"")</f>
        <v/>
      </c>
      <c r="AJ7637" s="61" t="str">
        <f>IF(AND(K7637&lt;&gt;"Match of the Day",K7637&lt;&gt;"Match of the Day 2",K7637&lt;&gt;"Match of the Day Repeat"),"",1+MAX($AJ$10:AJ7636))</f>
        <v/>
      </c>
    </row>
    <row r="7638" spans="34:36" x14ac:dyDescent="0.35">
      <c r="AH7638" s="16" t="str">
        <f>IF(AND(B7638="Premier League",E7638="Live"),_xlfn.XLOOKUP(_xlfn.TEXTJOIN(" vs ",,C7638:D7638),Calendar!G:G,Calendar!B:B),IF(AND(B7638="Premier League",E7638="Highlights"),_xlfn.XLOOKUP(H7638,Calendar!O:O,Calendar!N:N,,-1),""))</f>
        <v/>
      </c>
      <c r="AI7638" s="61" t="str">
        <f>IF(AND(AH7638&lt;&gt;"",E7638="Live"),_xlfn.XLOOKUP(_xlfn.TEXTJOIN(" vs ",,C7638:D7638),Calendar!G:G,Calendar!K:K),"")</f>
        <v/>
      </c>
      <c r="AJ7638" s="61" t="str">
        <f>IF(AND(K7638&lt;&gt;"Match of the Day",K7638&lt;&gt;"Match of the Day 2",K7638&lt;&gt;"Match of the Day Repeat"),"",1+MAX($AJ$10:AJ7637))</f>
        <v/>
      </c>
    </row>
    <row r="7639" spans="34:36" x14ac:dyDescent="0.35">
      <c r="AH7639" s="16" t="str">
        <f>IF(AND(B7639="Premier League",E7639="Live"),_xlfn.XLOOKUP(_xlfn.TEXTJOIN(" vs ",,C7639:D7639),Calendar!G:G,Calendar!B:B),IF(AND(B7639="Premier League",E7639="Highlights"),_xlfn.XLOOKUP(H7639,Calendar!O:O,Calendar!N:N,,-1),""))</f>
        <v/>
      </c>
      <c r="AI7639" s="61" t="str">
        <f>IF(AND(AH7639&lt;&gt;"",E7639="Live"),_xlfn.XLOOKUP(_xlfn.TEXTJOIN(" vs ",,C7639:D7639),Calendar!G:G,Calendar!K:K),"")</f>
        <v/>
      </c>
      <c r="AJ7639" s="61" t="str">
        <f>IF(AND(K7639&lt;&gt;"Match of the Day",K7639&lt;&gt;"Match of the Day 2",K7639&lt;&gt;"Match of the Day Repeat"),"",1+MAX($AJ$10:AJ7638))</f>
        <v/>
      </c>
    </row>
    <row r="7640" spans="34:36" x14ac:dyDescent="0.35">
      <c r="AH7640" s="16" t="str">
        <f>IF(AND(B7640="Premier League",E7640="Live"),_xlfn.XLOOKUP(_xlfn.TEXTJOIN(" vs ",,C7640:D7640),Calendar!G:G,Calendar!B:B),IF(AND(B7640="Premier League",E7640="Highlights"),_xlfn.XLOOKUP(H7640,Calendar!O:O,Calendar!N:N,,-1),""))</f>
        <v/>
      </c>
      <c r="AI7640" s="61" t="str">
        <f>IF(AND(AH7640&lt;&gt;"",E7640="Live"),_xlfn.XLOOKUP(_xlfn.TEXTJOIN(" vs ",,C7640:D7640),Calendar!G:G,Calendar!K:K),"")</f>
        <v/>
      </c>
      <c r="AJ7640" s="61" t="str">
        <f>IF(AND(K7640&lt;&gt;"Match of the Day",K7640&lt;&gt;"Match of the Day 2",K7640&lt;&gt;"Match of the Day Repeat"),"",1+MAX($AJ$10:AJ7639))</f>
        <v/>
      </c>
    </row>
    <row r="7641" spans="34:36" x14ac:dyDescent="0.35">
      <c r="AH7641" s="16" t="str">
        <f>IF(AND(B7641="Premier League",E7641="Live"),_xlfn.XLOOKUP(_xlfn.TEXTJOIN(" vs ",,C7641:D7641),Calendar!G:G,Calendar!B:B),IF(AND(B7641="Premier League",E7641="Highlights"),_xlfn.XLOOKUP(H7641,Calendar!O:O,Calendar!N:N,,-1),""))</f>
        <v/>
      </c>
      <c r="AI7641" s="61" t="str">
        <f>IF(AND(AH7641&lt;&gt;"",E7641="Live"),_xlfn.XLOOKUP(_xlfn.TEXTJOIN(" vs ",,C7641:D7641),Calendar!G:G,Calendar!K:K),"")</f>
        <v/>
      </c>
      <c r="AJ7641" s="61" t="str">
        <f>IF(AND(K7641&lt;&gt;"Match of the Day",K7641&lt;&gt;"Match of the Day 2",K7641&lt;&gt;"Match of the Day Repeat"),"",1+MAX($AJ$10:AJ7640))</f>
        <v/>
      </c>
    </row>
    <row r="7642" spans="34:36" x14ac:dyDescent="0.35">
      <c r="AH7642" s="16" t="str">
        <f>IF(AND(B7642="Premier League",E7642="Live"),_xlfn.XLOOKUP(_xlfn.TEXTJOIN(" vs ",,C7642:D7642),Calendar!G:G,Calendar!B:B),IF(AND(B7642="Premier League",E7642="Highlights"),_xlfn.XLOOKUP(H7642,Calendar!O:O,Calendar!N:N,,-1),""))</f>
        <v/>
      </c>
      <c r="AI7642" s="61" t="str">
        <f>IF(AND(AH7642&lt;&gt;"",E7642="Live"),_xlfn.XLOOKUP(_xlfn.TEXTJOIN(" vs ",,C7642:D7642),Calendar!G:G,Calendar!K:K),"")</f>
        <v/>
      </c>
      <c r="AJ7642" s="61" t="str">
        <f>IF(AND(K7642&lt;&gt;"Match of the Day",K7642&lt;&gt;"Match of the Day 2",K7642&lt;&gt;"Match of the Day Repeat"),"",1+MAX($AJ$10:AJ7641))</f>
        <v/>
      </c>
    </row>
    <row r="7643" spans="34:36" x14ac:dyDescent="0.35">
      <c r="AH7643" s="16" t="str">
        <f>IF(AND(B7643="Premier League",E7643="Live"),_xlfn.XLOOKUP(_xlfn.TEXTJOIN(" vs ",,C7643:D7643),Calendar!G:G,Calendar!B:B),IF(AND(B7643="Premier League",E7643="Highlights"),_xlfn.XLOOKUP(H7643,Calendar!O:O,Calendar!N:N,,-1),""))</f>
        <v/>
      </c>
      <c r="AI7643" s="61" t="str">
        <f>IF(AND(AH7643&lt;&gt;"",E7643="Live"),_xlfn.XLOOKUP(_xlfn.TEXTJOIN(" vs ",,C7643:D7643),Calendar!G:G,Calendar!K:K),"")</f>
        <v/>
      </c>
      <c r="AJ7643" s="61" t="str">
        <f>IF(AND(K7643&lt;&gt;"Match of the Day",K7643&lt;&gt;"Match of the Day 2",K7643&lt;&gt;"Match of the Day Repeat"),"",1+MAX($AJ$10:AJ7642))</f>
        <v/>
      </c>
    </row>
    <row r="7644" spans="34:36" x14ac:dyDescent="0.35">
      <c r="AH7644" s="16" t="str">
        <f>IF(AND(B7644="Premier League",E7644="Live"),_xlfn.XLOOKUP(_xlfn.TEXTJOIN(" vs ",,C7644:D7644),Calendar!G:G,Calendar!B:B),IF(AND(B7644="Premier League",E7644="Highlights"),_xlfn.XLOOKUP(H7644,Calendar!O:O,Calendar!N:N,,-1),""))</f>
        <v/>
      </c>
      <c r="AI7644" s="61" t="str">
        <f>IF(AND(AH7644&lt;&gt;"",E7644="Live"),_xlfn.XLOOKUP(_xlfn.TEXTJOIN(" vs ",,C7644:D7644),Calendar!G:G,Calendar!K:K),"")</f>
        <v/>
      </c>
      <c r="AJ7644" s="61" t="str">
        <f>IF(AND(K7644&lt;&gt;"Match of the Day",K7644&lt;&gt;"Match of the Day 2",K7644&lt;&gt;"Match of the Day Repeat"),"",1+MAX($AJ$10:AJ7643))</f>
        <v/>
      </c>
    </row>
    <row r="7645" spans="34:36" x14ac:dyDescent="0.35">
      <c r="AH7645" s="16" t="str">
        <f>IF(AND(B7645="Premier League",E7645="Live"),_xlfn.XLOOKUP(_xlfn.TEXTJOIN(" vs ",,C7645:D7645),Calendar!G:G,Calendar!B:B),IF(AND(B7645="Premier League",E7645="Highlights"),_xlfn.XLOOKUP(H7645,Calendar!O:O,Calendar!N:N,,-1),""))</f>
        <v/>
      </c>
      <c r="AI7645" s="61" t="str">
        <f>IF(AND(AH7645&lt;&gt;"",E7645="Live"),_xlfn.XLOOKUP(_xlfn.TEXTJOIN(" vs ",,C7645:D7645),Calendar!G:G,Calendar!K:K),"")</f>
        <v/>
      </c>
      <c r="AJ7645" s="61" t="str">
        <f>IF(AND(K7645&lt;&gt;"Match of the Day",K7645&lt;&gt;"Match of the Day 2",K7645&lt;&gt;"Match of the Day Repeat"),"",1+MAX($AJ$10:AJ7644))</f>
        <v/>
      </c>
    </row>
    <row r="7646" spans="34:36" x14ac:dyDescent="0.35">
      <c r="AH7646" s="16" t="str">
        <f>IF(AND(B7646="Premier League",E7646="Live"),_xlfn.XLOOKUP(_xlfn.TEXTJOIN(" vs ",,C7646:D7646),Calendar!G:G,Calendar!B:B),IF(AND(B7646="Premier League",E7646="Highlights"),_xlfn.XLOOKUP(H7646,Calendar!O:O,Calendar!N:N,,-1),""))</f>
        <v/>
      </c>
      <c r="AI7646" s="61" t="str">
        <f>IF(AND(AH7646&lt;&gt;"",E7646="Live"),_xlfn.XLOOKUP(_xlfn.TEXTJOIN(" vs ",,C7646:D7646),Calendar!G:G,Calendar!K:K),"")</f>
        <v/>
      </c>
      <c r="AJ7646" s="61" t="str">
        <f>IF(AND(K7646&lt;&gt;"Match of the Day",K7646&lt;&gt;"Match of the Day 2",K7646&lt;&gt;"Match of the Day Repeat"),"",1+MAX($AJ$10:AJ7645))</f>
        <v/>
      </c>
    </row>
    <row r="7647" spans="34:36" x14ac:dyDescent="0.35">
      <c r="AH7647" s="16" t="str">
        <f>IF(AND(B7647="Premier League",E7647="Live"),_xlfn.XLOOKUP(_xlfn.TEXTJOIN(" vs ",,C7647:D7647),Calendar!G:G,Calendar!B:B),IF(AND(B7647="Premier League",E7647="Highlights"),_xlfn.XLOOKUP(H7647,Calendar!O:O,Calendar!N:N,,-1),""))</f>
        <v/>
      </c>
      <c r="AI7647" s="61" t="str">
        <f>IF(AND(AH7647&lt;&gt;"",E7647="Live"),_xlfn.XLOOKUP(_xlfn.TEXTJOIN(" vs ",,C7647:D7647),Calendar!G:G,Calendar!K:K),"")</f>
        <v/>
      </c>
      <c r="AJ7647" s="61" t="str">
        <f>IF(AND(K7647&lt;&gt;"Match of the Day",K7647&lt;&gt;"Match of the Day 2",K7647&lt;&gt;"Match of the Day Repeat"),"",1+MAX($AJ$10:AJ7646))</f>
        <v/>
      </c>
    </row>
    <row r="7648" spans="34:36" x14ac:dyDescent="0.35">
      <c r="AH7648" s="16" t="str">
        <f>IF(AND(B7648="Premier League",E7648="Live"),_xlfn.XLOOKUP(_xlfn.TEXTJOIN(" vs ",,C7648:D7648),Calendar!G:G,Calendar!B:B),IF(AND(B7648="Premier League",E7648="Highlights"),_xlfn.XLOOKUP(H7648,Calendar!O:O,Calendar!N:N,,-1),""))</f>
        <v/>
      </c>
      <c r="AI7648" s="61" t="str">
        <f>IF(AND(AH7648&lt;&gt;"",E7648="Live"),_xlfn.XLOOKUP(_xlfn.TEXTJOIN(" vs ",,C7648:D7648),Calendar!G:G,Calendar!K:K),"")</f>
        <v/>
      </c>
      <c r="AJ7648" s="61" t="str">
        <f>IF(AND(K7648&lt;&gt;"Match of the Day",K7648&lt;&gt;"Match of the Day 2",K7648&lt;&gt;"Match of the Day Repeat"),"",1+MAX($AJ$10:AJ7647))</f>
        <v/>
      </c>
    </row>
    <row r="7649" spans="34:36" x14ac:dyDescent="0.35">
      <c r="AH7649" s="16" t="str">
        <f>IF(AND(B7649="Premier League",E7649="Live"),_xlfn.XLOOKUP(_xlfn.TEXTJOIN(" vs ",,C7649:D7649),Calendar!G:G,Calendar!B:B),IF(AND(B7649="Premier League",E7649="Highlights"),_xlfn.XLOOKUP(H7649,Calendar!O:O,Calendar!N:N,,-1),""))</f>
        <v/>
      </c>
      <c r="AI7649" s="61" t="str">
        <f>IF(AND(AH7649&lt;&gt;"",E7649="Live"),_xlfn.XLOOKUP(_xlfn.TEXTJOIN(" vs ",,C7649:D7649),Calendar!G:G,Calendar!K:K),"")</f>
        <v/>
      </c>
      <c r="AJ7649" s="61" t="str">
        <f>IF(AND(K7649&lt;&gt;"Match of the Day",K7649&lt;&gt;"Match of the Day 2",K7649&lt;&gt;"Match of the Day Repeat"),"",1+MAX($AJ$10:AJ7648))</f>
        <v/>
      </c>
    </row>
    <row r="7650" spans="34:36" x14ac:dyDescent="0.35">
      <c r="AH7650" s="16" t="str">
        <f>IF(AND(B7650="Premier League",E7650="Live"),_xlfn.XLOOKUP(_xlfn.TEXTJOIN(" vs ",,C7650:D7650),Calendar!G:G,Calendar!B:B),IF(AND(B7650="Premier League",E7650="Highlights"),_xlfn.XLOOKUP(H7650,Calendar!O:O,Calendar!N:N,,-1),""))</f>
        <v/>
      </c>
      <c r="AI7650" s="61" t="str">
        <f>IF(AND(AH7650&lt;&gt;"",E7650="Live"),_xlfn.XLOOKUP(_xlfn.TEXTJOIN(" vs ",,C7650:D7650),Calendar!G:G,Calendar!K:K),"")</f>
        <v/>
      </c>
      <c r="AJ7650" s="61" t="str">
        <f>IF(AND(K7650&lt;&gt;"Match of the Day",K7650&lt;&gt;"Match of the Day 2",K7650&lt;&gt;"Match of the Day Repeat"),"",1+MAX($AJ$10:AJ7649))</f>
        <v/>
      </c>
    </row>
    <row r="7651" spans="34:36" x14ac:dyDescent="0.35">
      <c r="AH7651" s="16" t="str">
        <f>IF(AND(B7651="Premier League",E7651="Live"),_xlfn.XLOOKUP(_xlfn.TEXTJOIN(" vs ",,C7651:D7651),Calendar!G:G,Calendar!B:B),IF(AND(B7651="Premier League",E7651="Highlights"),_xlfn.XLOOKUP(H7651,Calendar!O:O,Calendar!N:N,,-1),""))</f>
        <v/>
      </c>
      <c r="AI7651" s="61" t="str">
        <f>IF(AND(AH7651&lt;&gt;"",E7651="Live"),_xlfn.XLOOKUP(_xlfn.TEXTJOIN(" vs ",,C7651:D7651),Calendar!G:G,Calendar!K:K),"")</f>
        <v/>
      </c>
      <c r="AJ7651" s="61" t="str">
        <f>IF(AND(K7651&lt;&gt;"Match of the Day",K7651&lt;&gt;"Match of the Day 2",K7651&lt;&gt;"Match of the Day Repeat"),"",1+MAX($AJ$10:AJ7650))</f>
        <v/>
      </c>
    </row>
    <row r="7652" spans="34:36" x14ac:dyDescent="0.35">
      <c r="AH7652" s="16" t="str">
        <f>IF(AND(B7652="Premier League",E7652="Live"),_xlfn.XLOOKUP(_xlfn.TEXTJOIN(" vs ",,C7652:D7652),Calendar!G:G,Calendar!B:B),IF(AND(B7652="Premier League",E7652="Highlights"),_xlfn.XLOOKUP(H7652,Calendar!O:O,Calendar!N:N,,-1),""))</f>
        <v/>
      </c>
      <c r="AI7652" s="61" t="str">
        <f>IF(AND(AH7652&lt;&gt;"",E7652="Live"),_xlfn.XLOOKUP(_xlfn.TEXTJOIN(" vs ",,C7652:D7652),Calendar!G:G,Calendar!K:K),"")</f>
        <v/>
      </c>
      <c r="AJ7652" s="61" t="str">
        <f>IF(AND(K7652&lt;&gt;"Match of the Day",K7652&lt;&gt;"Match of the Day 2",K7652&lt;&gt;"Match of the Day Repeat"),"",1+MAX($AJ$10:AJ7651))</f>
        <v/>
      </c>
    </row>
    <row r="7653" spans="34:36" x14ac:dyDescent="0.35">
      <c r="AH7653" s="16" t="str">
        <f>IF(AND(B7653="Premier League",E7653="Live"),_xlfn.XLOOKUP(_xlfn.TEXTJOIN(" vs ",,C7653:D7653),Calendar!G:G,Calendar!B:B),IF(AND(B7653="Premier League",E7653="Highlights"),_xlfn.XLOOKUP(H7653,Calendar!O:O,Calendar!N:N,,-1),""))</f>
        <v/>
      </c>
      <c r="AI7653" s="61" t="str">
        <f>IF(AND(AH7653&lt;&gt;"",E7653="Live"),_xlfn.XLOOKUP(_xlfn.TEXTJOIN(" vs ",,C7653:D7653),Calendar!G:G,Calendar!K:K),"")</f>
        <v/>
      </c>
      <c r="AJ7653" s="61" t="str">
        <f>IF(AND(K7653&lt;&gt;"Match of the Day",K7653&lt;&gt;"Match of the Day 2",K7653&lt;&gt;"Match of the Day Repeat"),"",1+MAX($AJ$10:AJ7652))</f>
        <v/>
      </c>
    </row>
    <row r="7654" spans="34:36" x14ac:dyDescent="0.35">
      <c r="AH7654" s="16" t="str">
        <f>IF(AND(B7654="Premier League",E7654="Live"),_xlfn.XLOOKUP(_xlfn.TEXTJOIN(" vs ",,C7654:D7654),Calendar!G:G,Calendar!B:B),IF(AND(B7654="Premier League",E7654="Highlights"),_xlfn.XLOOKUP(H7654,Calendar!O:O,Calendar!N:N,,-1),""))</f>
        <v/>
      </c>
      <c r="AI7654" s="61" t="str">
        <f>IF(AND(AH7654&lt;&gt;"",E7654="Live"),_xlfn.XLOOKUP(_xlfn.TEXTJOIN(" vs ",,C7654:D7654),Calendar!G:G,Calendar!K:K),"")</f>
        <v/>
      </c>
      <c r="AJ7654" s="61" t="str">
        <f>IF(AND(K7654&lt;&gt;"Match of the Day",K7654&lt;&gt;"Match of the Day 2",K7654&lt;&gt;"Match of the Day Repeat"),"",1+MAX($AJ$10:AJ7653))</f>
        <v/>
      </c>
    </row>
    <row r="7655" spans="34:36" x14ac:dyDescent="0.35">
      <c r="AH7655" s="16" t="str">
        <f>IF(AND(B7655="Premier League",E7655="Live"),_xlfn.XLOOKUP(_xlfn.TEXTJOIN(" vs ",,C7655:D7655),Calendar!G:G,Calendar!B:B),IF(AND(B7655="Premier League",E7655="Highlights"),_xlfn.XLOOKUP(H7655,Calendar!O:O,Calendar!N:N,,-1),""))</f>
        <v/>
      </c>
      <c r="AI7655" s="61" t="str">
        <f>IF(AND(AH7655&lt;&gt;"",E7655="Live"),_xlfn.XLOOKUP(_xlfn.TEXTJOIN(" vs ",,C7655:D7655),Calendar!G:G,Calendar!K:K),"")</f>
        <v/>
      </c>
      <c r="AJ7655" s="61" t="str">
        <f>IF(AND(K7655&lt;&gt;"Match of the Day",K7655&lt;&gt;"Match of the Day 2",K7655&lt;&gt;"Match of the Day Repeat"),"",1+MAX($AJ$10:AJ7654))</f>
        <v/>
      </c>
    </row>
    <row r="7656" spans="34:36" x14ac:dyDescent="0.35">
      <c r="AH7656" s="16" t="str">
        <f>IF(AND(B7656="Premier League",E7656="Live"),_xlfn.XLOOKUP(_xlfn.TEXTJOIN(" vs ",,C7656:D7656),Calendar!G:G,Calendar!B:B),IF(AND(B7656="Premier League",E7656="Highlights"),_xlfn.XLOOKUP(H7656,Calendar!O:O,Calendar!N:N,,-1),""))</f>
        <v/>
      </c>
      <c r="AI7656" s="61" t="str">
        <f>IF(AND(AH7656&lt;&gt;"",E7656="Live"),_xlfn.XLOOKUP(_xlfn.TEXTJOIN(" vs ",,C7656:D7656),Calendar!G:G,Calendar!K:K),"")</f>
        <v/>
      </c>
      <c r="AJ7656" s="61" t="str">
        <f>IF(AND(K7656&lt;&gt;"Match of the Day",K7656&lt;&gt;"Match of the Day 2",K7656&lt;&gt;"Match of the Day Repeat"),"",1+MAX($AJ$10:AJ7655))</f>
        <v/>
      </c>
    </row>
    <row r="7657" spans="34:36" x14ac:dyDescent="0.35">
      <c r="AH7657" s="16" t="str">
        <f>IF(AND(B7657="Premier League",E7657="Live"),_xlfn.XLOOKUP(_xlfn.TEXTJOIN(" vs ",,C7657:D7657),Calendar!G:G,Calendar!B:B),IF(AND(B7657="Premier League",E7657="Highlights"),_xlfn.XLOOKUP(H7657,Calendar!O:O,Calendar!N:N,,-1),""))</f>
        <v/>
      </c>
      <c r="AI7657" s="61" t="str">
        <f>IF(AND(AH7657&lt;&gt;"",E7657="Live"),_xlfn.XLOOKUP(_xlfn.TEXTJOIN(" vs ",,C7657:D7657),Calendar!G:G,Calendar!K:K),"")</f>
        <v/>
      </c>
      <c r="AJ7657" s="61" t="str">
        <f>IF(AND(K7657&lt;&gt;"Match of the Day",K7657&lt;&gt;"Match of the Day 2",K7657&lt;&gt;"Match of the Day Repeat"),"",1+MAX($AJ$10:AJ7656))</f>
        <v/>
      </c>
    </row>
    <row r="7658" spans="34:36" x14ac:dyDescent="0.35">
      <c r="AH7658" s="16" t="str">
        <f>IF(AND(B7658="Premier League",E7658="Live"),_xlfn.XLOOKUP(_xlfn.TEXTJOIN(" vs ",,C7658:D7658),Calendar!G:G,Calendar!B:B),IF(AND(B7658="Premier League",E7658="Highlights"),_xlfn.XLOOKUP(H7658,Calendar!O:O,Calendar!N:N,,-1),""))</f>
        <v/>
      </c>
      <c r="AI7658" s="61" t="str">
        <f>IF(AND(AH7658&lt;&gt;"",E7658="Live"),_xlfn.XLOOKUP(_xlfn.TEXTJOIN(" vs ",,C7658:D7658),Calendar!G:G,Calendar!K:K),"")</f>
        <v/>
      </c>
      <c r="AJ7658" s="61" t="str">
        <f>IF(AND(K7658&lt;&gt;"Match of the Day",K7658&lt;&gt;"Match of the Day 2",K7658&lt;&gt;"Match of the Day Repeat"),"",1+MAX($AJ$10:AJ7657))</f>
        <v/>
      </c>
    </row>
    <row r="7659" spans="34:36" x14ac:dyDescent="0.35">
      <c r="AH7659" s="16" t="str">
        <f>IF(AND(B7659="Premier League",E7659="Live"),_xlfn.XLOOKUP(_xlfn.TEXTJOIN(" vs ",,C7659:D7659),Calendar!G:G,Calendar!B:B),IF(AND(B7659="Premier League",E7659="Highlights"),_xlfn.XLOOKUP(H7659,Calendar!O:O,Calendar!N:N,,-1),""))</f>
        <v/>
      </c>
      <c r="AI7659" s="61" t="str">
        <f>IF(AND(AH7659&lt;&gt;"",E7659="Live"),_xlfn.XLOOKUP(_xlfn.TEXTJOIN(" vs ",,C7659:D7659),Calendar!G:G,Calendar!K:K),"")</f>
        <v/>
      </c>
      <c r="AJ7659" s="61" t="str">
        <f>IF(AND(K7659&lt;&gt;"Match of the Day",K7659&lt;&gt;"Match of the Day 2",K7659&lt;&gt;"Match of the Day Repeat"),"",1+MAX($AJ$10:AJ7658))</f>
        <v/>
      </c>
    </row>
    <row r="7660" spans="34:36" x14ac:dyDescent="0.35">
      <c r="AH7660" s="16" t="str">
        <f>IF(AND(B7660="Premier League",E7660="Live"),_xlfn.XLOOKUP(_xlfn.TEXTJOIN(" vs ",,C7660:D7660),Calendar!G:G,Calendar!B:B),IF(AND(B7660="Premier League",E7660="Highlights"),_xlfn.XLOOKUP(H7660,Calendar!O:O,Calendar!N:N,,-1),""))</f>
        <v/>
      </c>
      <c r="AI7660" s="61" t="str">
        <f>IF(AND(AH7660&lt;&gt;"",E7660="Live"),_xlfn.XLOOKUP(_xlfn.TEXTJOIN(" vs ",,C7660:D7660),Calendar!G:G,Calendar!K:K),"")</f>
        <v/>
      </c>
      <c r="AJ7660" s="61" t="str">
        <f>IF(AND(K7660&lt;&gt;"Match of the Day",K7660&lt;&gt;"Match of the Day 2",K7660&lt;&gt;"Match of the Day Repeat"),"",1+MAX($AJ$10:AJ7659))</f>
        <v/>
      </c>
    </row>
    <row r="7661" spans="34:36" x14ac:dyDescent="0.35">
      <c r="AH7661" s="16" t="str">
        <f>IF(AND(B7661="Premier League",E7661="Live"),_xlfn.XLOOKUP(_xlfn.TEXTJOIN(" vs ",,C7661:D7661),Calendar!G:G,Calendar!B:B),IF(AND(B7661="Premier League",E7661="Highlights"),_xlfn.XLOOKUP(H7661,Calendar!O:O,Calendar!N:N,,-1),""))</f>
        <v/>
      </c>
      <c r="AI7661" s="61" t="str">
        <f>IF(AND(AH7661&lt;&gt;"",E7661="Live"),_xlfn.XLOOKUP(_xlfn.TEXTJOIN(" vs ",,C7661:D7661),Calendar!G:G,Calendar!K:K),"")</f>
        <v/>
      </c>
      <c r="AJ7661" s="61" t="str">
        <f>IF(AND(K7661&lt;&gt;"Match of the Day",K7661&lt;&gt;"Match of the Day 2",K7661&lt;&gt;"Match of the Day Repeat"),"",1+MAX($AJ$10:AJ7660))</f>
        <v/>
      </c>
    </row>
    <row r="7662" spans="34:36" x14ac:dyDescent="0.35">
      <c r="AH7662" s="16" t="str">
        <f>IF(AND(B7662="Premier League",E7662="Live"),_xlfn.XLOOKUP(_xlfn.TEXTJOIN(" vs ",,C7662:D7662),Calendar!G:G,Calendar!B:B),IF(AND(B7662="Premier League",E7662="Highlights"),_xlfn.XLOOKUP(H7662,Calendar!O:O,Calendar!N:N,,-1),""))</f>
        <v/>
      </c>
      <c r="AI7662" s="61" t="str">
        <f>IF(AND(AH7662&lt;&gt;"",E7662="Live"),_xlfn.XLOOKUP(_xlfn.TEXTJOIN(" vs ",,C7662:D7662),Calendar!G:G,Calendar!K:K),"")</f>
        <v/>
      </c>
      <c r="AJ7662" s="61" t="str">
        <f>IF(AND(K7662&lt;&gt;"Match of the Day",K7662&lt;&gt;"Match of the Day 2",K7662&lt;&gt;"Match of the Day Repeat"),"",1+MAX($AJ$10:AJ7661))</f>
        <v/>
      </c>
    </row>
    <row r="7663" spans="34:36" x14ac:dyDescent="0.35">
      <c r="AH7663" s="16" t="str">
        <f>IF(AND(B7663="Premier League",E7663="Live"),_xlfn.XLOOKUP(_xlfn.TEXTJOIN(" vs ",,C7663:D7663),Calendar!G:G,Calendar!B:B),IF(AND(B7663="Premier League",E7663="Highlights"),_xlfn.XLOOKUP(H7663,Calendar!O:O,Calendar!N:N,,-1),""))</f>
        <v/>
      </c>
      <c r="AI7663" s="61" t="str">
        <f>IF(AND(AH7663&lt;&gt;"",E7663="Live"),_xlfn.XLOOKUP(_xlfn.TEXTJOIN(" vs ",,C7663:D7663),Calendar!G:G,Calendar!K:K),"")</f>
        <v/>
      </c>
      <c r="AJ7663" s="61" t="str">
        <f>IF(AND(K7663&lt;&gt;"Match of the Day",K7663&lt;&gt;"Match of the Day 2",K7663&lt;&gt;"Match of the Day Repeat"),"",1+MAX($AJ$10:AJ7662))</f>
        <v/>
      </c>
    </row>
    <row r="7664" spans="34:36" x14ac:dyDescent="0.35">
      <c r="AH7664" s="16" t="str">
        <f>IF(AND(B7664="Premier League",E7664="Live"),_xlfn.XLOOKUP(_xlfn.TEXTJOIN(" vs ",,C7664:D7664),Calendar!G:G,Calendar!B:B),IF(AND(B7664="Premier League",E7664="Highlights"),_xlfn.XLOOKUP(H7664,Calendar!O:O,Calendar!N:N,,-1),""))</f>
        <v/>
      </c>
      <c r="AI7664" s="61" t="str">
        <f>IF(AND(AH7664&lt;&gt;"",E7664="Live"),_xlfn.XLOOKUP(_xlfn.TEXTJOIN(" vs ",,C7664:D7664),Calendar!G:G,Calendar!K:K),"")</f>
        <v/>
      </c>
      <c r="AJ7664" s="61" t="str">
        <f>IF(AND(K7664&lt;&gt;"Match of the Day",K7664&lt;&gt;"Match of the Day 2",K7664&lt;&gt;"Match of the Day Repeat"),"",1+MAX($AJ$10:AJ7663))</f>
        <v/>
      </c>
    </row>
    <row r="7665" spans="34:36" x14ac:dyDescent="0.35">
      <c r="AH7665" s="16" t="str">
        <f>IF(AND(B7665="Premier League",E7665="Live"),_xlfn.XLOOKUP(_xlfn.TEXTJOIN(" vs ",,C7665:D7665),Calendar!G:G,Calendar!B:B),IF(AND(B7665="Premier League",E7665="Highlights"),_xlfn.XLOOKUP(H7665,Calendar!O:O,Calendar!N:N,,-1),""))</f>
        <v/>
      </c>
      <c r="AI7665" s="61" t="str">
        <f>IF(AND(AH7665&lt;&gt;"",E7665="Live"),_xlfn.XLOOKUP(_xlfn.TEXTJOIN(" vs ",,C7665:D7665),Calendar!G:G,Calendar!K:K),"")</f>
        <v/>
      </c>
      <c r="AJ7665" s="61" t="str">
        <f>IF(AND(K7665&lt;&gt;"Match of the Day",K7665&lt;&gt;"Match of the Day 2",K7665&lt;&gt;"Match of the Day Repeat"),"",1+MAX($AJ$10:AJ7664))</f>
        <v/>
      </c>
    </row>
    <row r="7666" spans="34:36" x14ac:dyDescent="0.35">
      <c r="AH7666" s="16" t="str">
        <f>IF(AND(B7666="Premier League",E7666="Live"),_xlfn.XLOOKUP(_xlfn.TEXTJOIN(" vs ",,C7666:D7666),Calendar!G:G,Calendar!B:B),IF(AND(B7666="Premier League",E7666="Highlights"),_xlfn.XLOOKUP(H7666,Calendar!O:O,Calendar!N:N,,-1),""))</f>
        <v/>
      </c>
      <c r="AI7666" s="61" t="str">
        <f>IF(AND(AH7666&lt;&gt;"",E7666="Live"),_xlfn.XLOOKUP(_xlfn.TEXTJOIN(" vs ",,C7666:D7666),Calendar!G:G,Calendar!K:K),"")</f>
        <v/>
      </c>
      <c r="AJ7666" s="61" t="str">
        <f>IF(AND(K7666&lt;&gt;"Match of the Day",K7666&lt;&gt;"Match of the Day 2",K7666&lt;&gt;"Match of the Day Repeat"),"",1+MAX($AJ$10:AJ7665))</f>
        <v/>
      </c>
    </row>
    <row r="7667" spans="34:36" x14ac:dyDescent="0.35">
      <c r="AH7667" s="16" t="str">
        <f>IF(AND(B7667="Premier League",E7667="Live"),_xlfn.XLOOKUP(_xlfn.TEXTJOIN(" vs ",,C7667:D7667),Calendar!G:G,Calendar!B:B),IF(AND(B7667="Premier League",E7667="Highlights"),_xlfn.XLOOKUP(H7667,Calendar!O:O,Calendar!N:N,,-1),""))</f>
        <v/>
      </c>
      <c r="AI7667" s="61" t="str">
        <f>IF(AND(AH7667&lt;&gt;"",E7667="Live"),_xlfn.XLOOKUP(_xlfn.TEXTJOIN(" vs ",,C7667:D7667),Calendar!G:G,Calendar!K:K),"")</f>
        <v/>
      </c>
      <c r="AJ7667" s="61" t="str">
        <f>IF(AND(K7667&lt;&gt;"Match of the Day",K7667&lt;&gt;"Match of the Day 2",K7667&lt;&gt;"Match of the Day Repeat"),"",1+MAX($AJ$10:AJ7666))</f>
        <v/>
      </c>
    </row>
    <row r="7668" spans="34:36" x14ac:dyDescent="0.35">
      <c r="AH7668" s="16" t="str">
        <f>IF(AND(B7668="Premier League",E7668="Live"),_xlfn.XLOOKUP(_xlfn.TEXTJOIN(" vs ",,C7668:D7668),Calendar!G:G,Calendar!B:B),IF(AND(B7668="Premier League",E7668="Highlights"),_xlfn.XLOOKUP(H7668,Calendar!O:O,Calendar!N:N,,-1),""))</f>
        <v/>
      </c>
      <c r="AI7668" s="61" t="str">
        <f>IF(AND(AH7668&lt;&gt;"",E7668="Live"),_xlfn.XLOOKUP(_xlfn.TEXTJOIN(" vs ",,C7668:D7668),Calendar!G:G,Calendar!K:K),"")</f>
        <v/>
      </c>
      <c r="AJ7668" s="61" t="str">
        <f>IF(AND(K7668&lt;&gt;"Match of the Day",K7668&lt;&gt;"Match of the Day 2",K7668&lt;&gt;"Match of the Day Repeat"),"",1+MAX($AJ$10:AJ7667))</f>
        <v/>
      </c>
    </row>
    <row r="7669" spans="34:36" x14ac:dyDescent="0.35">
      <c r="AH7669" s="16" t="str">
        <f>IF(AND(B7669="Premier League",E7669="Live"),_xlfn.XLOOKUP(_xlfn.TEXTJOIN(" vs ",,C7669:D7669),Calendar!G:G,Calendar!B:B),IF(AND(B7669="Premier League",E7669="Highlights"),_xlfn.XLOOKUP(H7669,Calendar!O:O,Calendar!N:N,,-1),""))</f>
        <v/>
      </c>
      <c r="AI7669" s="61" t="str">
        <f>IF(AND(AH7669&lt;&gt;"",E7669="Live"),_xlfn.XLOOKUP(_xlfn.TEXTJOIN(" vs ",,C7669:D7669),Calendar!G:G,Calendar!K:K),"")</f>
        <v/>
      </c>
      <c r="AJ7669" s="61" t="str">
        <f>IF(AND(K7669&lt;&gt;"Match of the Day",K7669&lt;&gt;"Match of the Day 2",K7669&lt;&gt;"Match of the Day Repeat"),"",1+MAX($AJ$10:AJ7668))</f>
        <v/>
      </c>
    </row>
    <row r="7670" spans="34:36" x14ac:dyDescent="0.35">
      <c r="AH7670" s="16" t="str">
        <f>IF(AND(B7670="Premier League",E7670="Live"),_xlfn.XLOOKUP(_xlfn.TEXTJOIN(" vs ",,C7670:D7670),Calendar!G:G,Calendar!B:B),IF(AND(B7670="Premier League",E7670="Highlights"),_xlfn.XLOOKUP(H7670,Calendar!O:O,Calendar!N:N,,-1),""))</f>
        <v/>
      </c>
      <c r="AI7670" s="61" t="str">
        <f>IF(AND(AH7670&lt;&gt;"",E7670="Live"),_xlfn.XLOOKUP(_xlfn.TEXTJOIN(" vs ",,C7670:D7670),Calendar!G:G,Calendar!K:K),"")</f>
        <v/>
      </c>
      <c r="AJ7670" s="61" t="str">
        <f>IF(AND(K7670&lt;&gt;"Match of the Day",K7670&lt;&gt;"Match of the Day 2",K7670&lt;&gt;"Match of the Day Repeat"),"",1+MAX($AJ$10:AJ7669))</f>
        <v/>
      </c>
    </row>
    <row r="7671" spans="34:36" x14ac:dyDescent="0.35">
      <c r="AH7671" s="16" t="str">
        <f>IF(AND(B7671="Premier League",E7671="Live"),_xlfn.XLOOKUP(_xlfn.TEXTJOIN(" vs ",,C7671:D7671),Calendar!G:G,Calendar!B:B),IF(AND(B7671="Premier League",E7671="Highlights"),_xlfn.XLOOKUP(H7671,Calendar!O:O,Calendar!N:N,,-1),""))</f>
        <v/>
      </c>
      <c r="AI7671" s="61" t="str">
        <f>IF(AND(AH7671&lt;&gt;"",E7671="Live"),_xlfn.XLOOKUP(_xlfn.TEXTJOIN(" vs ",,C7671:D7671),Calendar!G:G,Calendar!K:K),"")</f>
        <v/>
      </c>
      <c r="AJ7671" s="61" t="str">
        <f>IF(AND(K7671&lt;&gt;"Match of the Day",K7671&lt;&gt;"Match of the Day 2",K7671&lt;&gt;"Match of the Day Repeat"),"",1+MAX($AJ$10:AJ7670))</f>
        <v/>
      </c>
    </row>
    <row r="7672" spans="34:36" x14ac:dyDescent="0.35">
      <c r="AH7672" s="16" t="str">
        <f>IF(AND(B7672="Premier League",E7672="Live"),_xlfn.XLOOKUP(_xlfn.TEXTJOIN(" vs ",,C7672:D7672),Calendar!G:G,Calendar!B:B),IF(AND(B7672="Premier League",E7672="Highlights"),_xlfn.XLOOKUP(H7672,Calendar!O:O,Calendar!N:N,,-1),""))</f>
        <v/>
      </c>
      <c r="AI7672" s="61" t="str">
        <f>IF(AND(AH7672&lt;&gt;"",E7672="Live"),_xlfn.XLOOKUP(_xlfn.TEXTJOIN(" vs ",,C7672:D7672),Calendar!G:G,Calendar!K:K),"")</f>
        <v/>
      </c>
      <c r="AJ7672" s="61" t="str">
        <f>IF(AND(K7672&lt;&gt;"Match of the Day",K7672&lt;&gt;"Match of the Day 2",K7672&lt;&gt;"Match of the Day Repeat"),"",1+MAX($AJ$10:AJ7671))</f>
        <v/>
      </c>
    </row>
    <row r="7673" spans="34:36" x14ac:dyDescent="0.35">
      <c r="AH7673" s="16" t="str">
        <f>IF(AND(B7673="Premier League",E7673="Live"),_xlfn.XLOOKUP(_xlfn.TEXTJOIN(" vs ",,C7673:D7673),Calendar!G:G,Calendar!B:B),IF(AND(B7673="Premier League",E7673="Highlights"),_xlfn.XLOOKUP(H7673,Calendar!O:O,Calendar!N:N,,-1),""))</f>
        <v/>
      </c>
      <c r="AI7673" s="61" t="str">
        <f>IF(AND(AH7673&lt;&gt;"",E7673="Live"),_xlfn.XLOOKUP(_xlfn.TEXTJOIN(" vs ",,C7673:D7673),Calendar!G:G,Calendar!K:K),"")</f>
        <v/>
      </c>
      <c r="AJ7673" s="61" t="str">
        <f>IF(AND(K7673&lt;&gt;"Match of the Day",K7673&lt;&gt;"Match of the Day 2",K7673&lt;&gt;"Match of the Day Repeat"),"",1+MAX($AJ$10:AJ7672))</f>
        <v/>
      </c>
    </row>
    <row r="7674" spans="34:36" x14ac:dyDescent="0.35">
      <c r="AH7674" s="16" t="str">
        <f>IF(AND(B7674="Premier League",E7674="Live"),_xlfn.XLOOKUP(_xlfn.TEXTJOIN(" vs ",,C7674:D7674),Calendar!G:G,Calendar!B:B),IF(AND(B7674="Premier League",E7674="Highlights"),_xlfn.XLOOKUP(H7674,Calendar!O:O,Calendar!N:N,,-1),""))</f>
        <v/>
      </c>
      <c r="AI7674" s="61" t="str">
        <f>IF(AND(AH7674&lt;&gt;"",E7674="Live"),_xlfn.XLOOKUP(_xlfn.TEXTJOIN(" vs ",,C7674:D7674),Calendar!G:G,Calendar!K:K),"")</f>
        <v/>
      </c>
      <c r="AJ7674" s="61" t="str">
        <f>IF(AND(K7674&lt;&gt;"Match of the Day",K7674&lt;&gt;"Match of the Day 2",K7674&lt;&gt;"Match of the Day Repeat"),"",1+MAX($AJ$10:AJ7673))</f>
        <v/>
      </c>
    </row>
    <row r="7675" spans="34:36" x14ac:dyDescent="0.35">
      <c r="AH7675" s="16" t="str">
        <f>IF(AND(B7675="Premier League",E7675="Live"),_xlfn.XLOOKUP(_xlfn.TEXTJOIN(" vs ",,C7675:D7675),Calendar!G:G,Calendar!B:B),IF(AND(B7675="Premier League",E7675="Highlights"),_xlfn.XLOOKUP(H7675,Calendar!O:O,Calendar!N:N,,-1),""))</f>
        <v/>
      </c>
      <c r="AI7675" s="61" t="str">
        <f>IF(AND(AH7675&lt;&gt;"",E7675="Live"),_xlfn.XLOOKUP(_xlfn.TEXTJOIN(" vs ",,C7675:D7675),Calendar!G:G,Calendar!K:K),"")</f>
        <v/>
      </c>
      <c r="AJ7675" s="61" t="str">
        <f>IF(AND(K7675&lt;&gt;"Match of the Day",K7675&lt;&gt;"Match of the Day 2",K7675&lt;&gt;"Match of the Day Repeat"),"",1+MAX($AJ$10:AJ7674))</f>
        <v/>
      </c>
    </row>
    <row r="7676" spans="34:36" x14ac:dyDescent="0.35">
      <c r="AH7676" s="16" t="str">
        <f>IF(AND(B7676="Premier League",E7676="Live"),_xlfn.XLOOKUP(_xlfn.TEXTJOIN(" vs ",,C7676:D7676),Calendar!G:G,Calendar!B:B),IF(AND(B7676="Premier League",E7676="Highlights"),_xlfn.XLOOKUP(H7676,Calendar!O:O,Calendar!N:N,,-1),""))</f>
        <v/>
      </c>
      <c r="AI7676" s="61" t="str">
        <f>IF(AND(AH7676&lt;&gt;"",E7676="Live"),_xlfn.XLOOKUP(_xlfn.TEXTJOIN(" vs ",,C7676:D7676),Calendar!G:G,Calendar!K:K),"")</f>
        <v/>
      </c>
      <c r="AJ7676" s="61" t="str">
        <f>IF(AND(K7676&lt;&gt;"Match of the Day",K7676&lt;&gt;"Match of the Day 2",K7676&lt;&gt;"Match of the Day Repeat"),"",1+MAX($AJ$10:AJ7675))</f>
        <v/>
      </c>
    </row>
    <row r="7677" spans="34:36" x14ac:dyDescent="0.35">
      <c r="AH7677" s="16" t="str">
        <f>IF(AND(B7677="Premier League",E7677="Live"),_xlfn.XLOOKUP(_xlfn.TEXTJOIN(" vs ",,C7677:D7677),Calendar!G:G,Calendar!B:B),IF(AND(B7677="Premier League",E7677="Highlights"),_xlfn.XLOOKUP(H7677,Calendar!O:O,Calendar!N:N,,-1),""))</f>
        <v/>
      </c>
      <c r="AI7677" s="61" t="str">
        <f>IF(AND(AH7677&lt;&gt;"",E7677="Live"),_xlfn.XLOOKUP(_xlfn.TEXTJOIN(" vs ",,C7677:D7677),Calendar!G:G,Calendar!K:K),"")</f>
        <v/>
      </c>
      <c r="AJ7677" s="61" t="str">
        <f>IF(AND(K7677&lt;&gt;"Match of the Day",K7677&lt;&gt;"Match of the Day 2",K7677&lt;&gt;"Match of the Day Repeat"),"",1+MAX($AJ$10:AJ7676))</f>
        <v/>
      </c>
    </row>
    <row r="7678" spans="34:36" x14ac:dyDescent="0.35">
      <c r="AH7678" s="16" t="str">
        <f>IF(AND(B7678="Premier League",E7678="Live"),_xlfn.XLOOKUP(_xlfn.TEXTJOIN(" vs ",,C7678:D7678),Calendar!G:G,Calendar!B:B),IF(AND(B7678="Premier League",E7678="Highlights"),_xlfn.XLOOKUP(H7678,Calendar!O:O,Calendar!N:N,,-1),""))</f>
        <v/>
      </c>
      <c r="AI7678" s="61" t="str">
        <f>IF(AND(AH7678&lt;&gt;"",E7678="Live"),_xlfn.XLOOKUP(_xlfn.TEXTJOIN(" vs ",,C7678:D7678),Calendar!G:G,Calendar!K:K),"")</f>
        <v/>
      </c>
      <c r="AJ7678" s="61" t="str">
        <f>IF(AND(K7678&lt;&gt;"Match of the Day",K7678&lt;&gt;"Match of the Day 2",K7678&lt;&gt;"Match of the Day Repeat"),"",1+MAX($AJ$10:AJ7677))</f>
        <v/>
      </c>
    </row>
    <row r="7679" spans="34:36" x14ac:dyDescent="0.35">
      <c r="AH7679" s="16" t="str">
        <f>IF(AND(B7679="Premier League",E7679="Live"),_xlfn.XLOOKUP(_xlfn.TEXTJOIN(" vs ",,C7679:D7679),Calendar!G:G,Calendar!B:B),IF(AND(B7679="Premier League",E7679="Highlights"),_xlfn.XLOOKUP(H7679,Calendar!O:O,Calendar!N:N,,-1),""))</f>
        <v/>
      </c>
      <c r="AI7679" s="61" t="str">
        <f>IF(AND(AH7679&lt;&gt;"",E7679="Live"),_xlfn.XLOOKUP(_xlfn.TEXTJOIN(" vs ",,C7679:D7679),Calendar!G:G,Calendar!K:K),"")</f>
        <v/>
      </c>
      <c r="AJ7679" s="61" t="str">
        <f>IF(AND(K7679&lt;&gt;"Match of the Day",K7679&lt;&gt;"Match of the Day 2",K7679&lt;&gt;"Match of the Day Repeat"),"",1+MAX($AJ$10:AJ7678))</f>
        <v/>
      </c>
    </row>
    <row r="7680" spans="34:36" x14ac:dyDescent="0.35">
      <c r="AH7680" s="16" t="str">
        <f>IF(AND(B7680="Premier League",E7680="Live"),_xlfn.XLOOKUP(_xlfn.TEXTJOIN(" vs ",,C7680:D7680),Calendar!G:G,Calendar!B:B),IF(AND(B7680="Premier League",E7680="Highlights"),_xlfn.XLOOKUP(H7680,Calendar!O:O,Calendar!N:N,,-1),""))</f>
        <v/>
      </c>
      <c r="AI7680" s="61" t="str">
        <f>IF(AND(AH7680&lt;&gt;"",E7680="Live"),_xlfn.XLOOKUP(_xlfn.TEXTJOIN(" vs ",,C7680:D7680),Calendar!G:G,Calendar!K:K),"")</f>
        <v/>
      </c>
      <c r="AJ7680" s="61" t="str">
        <f>IF(AND(K7680&lt;&gt;"Match of the Day",K7680&lt;&gt;"Match of the Day 2",K7680&lt;&gt;"Match of the Day Repeat"),"",1+MAX($AJ$10:AJ7679))</f>
        <v/>
      </c>
    </row>
    <row r="7681" spans="34:36" x14ac:dyDescent="0.35">
      <c r="AH7681" s="16" t="str">
        <f>IF(AND(B7681="Premier League",E7681="Live"),_xlfn.XLOOKUP(_xlfn.TEXTJOIN(" vs ",,C7681:D7681),Calendar!G:G,Calendar!B:B),IF(AND(B7681="Premier League",E7681="Highlights"),_xlfn.XLOOKUP(H7681,Calendar!O:O,Calendar!N:N,,-1),""))</f>
        <v/>
      </c>
      <c r="AI7681" s="61" t="str">
        <f>IF(AND(AH7681&lt;&gt;"",E7681="Live"),_xlfn.XLOOKUP(_xlfn.TEXTJOIN(" vs ",,C7681:D7681),Calendar!G:G,Calendar!K:K),"")</f>
        <v/>
      </c>
      <c r="AJ7681" s="61" t="str">
        <f>IF(AND(K7681&lt;&gt;"Match of the Day",K7681&lt;&gt;"Match of the Day 2",K7681&lt;&gt;"Match of the Day Repeat"),"",1+MAX($AJ$10:AJ7680))</f>
        <v/>
      </c>
    </row>
    <row r="7682" spans="34:36" x14ac:dyDescent="0.35">
      <c r="AH7682" s="16" t="str">
        <f>IF(AND(B7682="Premier League",E7682="Live"),_xlfn.XLOOKUP(_xlfn.TEXTJOIN(" vs ",,C7682:D7682),Calendar!G:G,Calendar!B:B),IF(AND(B7682="Premier League",E7682="Highlights"),_xlfn.XLOOKUP(H7682,Calendar!O:O,Calendar!N:N,,-1),""))</f>
        <v/>
      </c>
      <c r="AI7682" s="61" t="str">
        <f>IF(AND(AH7682&lt;&gt;"",E7682="Live"),_xlfn.XLOOKUP(_xlfn.TEXTJOIN(" vs ",,C7682:D7682),Calendar!G:G,Calendar!K:K),"")</f>
        <v/>
      </c>
      <c r="AJ7682" s="61" t="str">
        <f>IF(AND(K7682&lt;&gt;"Match of the Day",K7682&lt;&gt;"Match of the Day 2",K7682&lt;&gt;"Match of the Day Repeat"),"",1+MAX($AJ$10:AJ7681))</f>
        <v/>
      </c>
    </row>
    <row r="7683" spans="34:36" x14ac:dyDescent="0.35">
      <c r="AH7683" s="16" t="str">
        <f>IF(AND(B7683="Premier League",E7683="Live"),_xlfn.XLOOKUP(_xlfn.TEXTJOIN(" vs ",,C7683:D7683),Calendar!G:G,Calendar!B:B),IF(AND(B7683="Premier League",E7683="Highlights"),_xlfn.XLOOKUP(H7683,Calendar!O:O,Calendar!N:N,,-1),""))</f>
        <v/>
      </c>
      <c r="AI7683" s="61" t="str">
        <f>IF(AND(AH7683&lt;&gt;"",E7683="Live"),_xlfn.XLOOKUP(_xlfn.TEXTJOIN(" vs ",,C7683:D7683),Calendar!G:G,Calendar!K:K),"")</f>
        <v/>
      </c>
      <c r="AJ7683" s="61" t="str">
        <f>IF(AND(K7683&lt;&gt;"Match of the Day",K7683&lt;&gt;"Match of the Day 2",K7683&lt;&gt;"Match of the Day Repeat"),"",1+MAX($AJ$10:AJ7682))</f>
        <v/>
      </c>
    </row>
    <row r="7684" spans="34:36" x14ac:dyDescent="0.35">
      <c r="AH7684" s="16" t="str">
        <f>IF(AND(B7684="Premier League",E7684="Live"),_xlfn.XLOOKUP(_xlfn.TEXTJOIN(" vs ",,C7684:D7684),Calendar!G:G,Calendar!B:B),IF(AND(B7684="Premier League",E7684="Highlights"),_xlfn.XLOOKUP(H7684,Calendar!O:O,Calendar!N:N,,-1),""))</f>
        <v/>
      </c>
      <c r="AI7684" s="61" t="str">
        <f>IF(AND(AH7684&lt;&gt;"",E7684="Live"),_xlfn.XLOOKUP(_xlfn.TEXTJOIN(" vs ",,C7684:D7684),Calendar!G:G,Calendar!K:K),"")</f>
        <v/>
      </c>
      <c r="AJ7684" s="61" t="str">
        <f>IF(AND(K7684&lt;&gt;"Match of the Day",K7684&lt;&gt;"Match of the Day 2",K7684&lt;&gt;"Match of the Day Repeat"),"",1+MAX($AJ$10:AJ7683))</f>
        <v/>
      </c>
    </row>
    <row r="7685" spans="34:36" x14ac:dyDescent="0.35">
      <c r="AH7685" s="16" t="str">
        <f>IF(AND(B7685="Premier League",E7685="Live"),_xlfn.XLOOKUP(_xlfn.TEXTJOIN(" vs ",,C7685:D7685),Calendar!G:G,Calendar!B:B),IF(AND(B7685="Premier League",E7685="Highlights"),_xlfn.XLOOKUP(H7685,Calendar!O:O,Calendar!N:N,,-1),""))</f>
        <v/>
      </c>
      <c r="AI7685" s="61" t="str">
        <f>IF(AND(AH7685&lt;&gt;"",E7685="Live"),_xlfn.XLOOKUP(_xlfn.TEXTJOIN(" vs ",,C7685:D7685),Calendar!G:G,Calendar!K:K),"")</f>
        <v/>
      </c>
      <c r="AJ7685" s="61" t="str">
        <f>IF(AND(K7685&lt;&gt;"Match of the Day",K7685&lt;&gt;"Match of the Day 2",K7685&lt;&gt;"Match of the Day Repeat"),"",1+MAX($AJ$10:AJ7684))</f>
        <v/>
      </c>
    </row>
    <row r="7686" spans="34:36" x14ac:dyDescent="0.35">
      <c r="AH7686" s="16" t="str">
        <f>IF(AND(B7686="Premier League",E7686="Live"),_xlfn.XLOOKUP(_xlfn.TEXTJOIN(" vs ",,C7686:D7686),Calendar!G:G,Calendar!B:B),IF(AND(B7686="Premier League",E7686="Highlights"),_xlfn.XLOOKUP(H7686,Calendar!O:O,Calendar!N:N,,-1),""))</f>
        <v/>
      </c>
      <c r="AI7686" s="61" t="str">
        <f>IF(AND(AH7686&lt;&gt;"",E7686="Live"),_xlfn.XLOOKUP(_xlfn.TEXTJOIN(" vs ",,C7686:D7686),Calendar!G:G,Calendar!K:K),"")</f>
        <v/>
      </c>
      <c r="AJ7686" s="61" t="str">
        <f>IF(AND(K7686&lt;&gt;"Match of the Day",K7686&lt;&gt;"Match of the Day 2",K7686&lt;&gt;"Match of the Day Repeat"),"",1+MAX($AJ$10:AJ7685))</f>
        <v/>
      </c>
    </row>
    <row r="7687" spans="34:36" x14ac:dyDescent="0.35">
      <c r="AH7687" s="16" t="str">
        <f>IF(AND(B7687="Premier League",E7687="Live"),_xlfn.XLOOKUP(_xlfn.TEXTJOIN(" vs ",,C7687:D7687),Calendar!G:G,Calendar!B:B),IF(AND(B7687="Premier League",E7687="Highlights"),_xlfn.XLOOKUP(H7687,Calendar!O:O,Calendar!N:N,,-1),""))</f>
        <v/>
      </c>
      <c r="AI7687" s="61" t="str">
        <f>IF(AND(AH7687&lt;&gt;"",E7687="Live"),_xlfn.XLOOKUP(_xlfn.TEXTJOIN(" vs ",,C7687:D7687),Calendar!G:G,Calendar!K:K),"")</f>
        <v/>
      </c>
      <c r="AJ7687" s="61" t="str">
        <f>IF(AND(K7687&lt;&gt;"Match of the Day",K7687&lt;&gt;"Match of the Day 2",K7687&lt;&gt;"Match of the Day Repeat"),"",1+MAX($AJ$10:AJ7686))</f>
        <v/>
      </c>
    </row>
    <row r="7688" spans="34:36" x14ac:dyDescent="0.35">
      <c r="AH7688" s="16" t="str">
        <f>IF(AND(B7688="Premier League",E7688="Live"),_xlfn.XLOOKUP(_xlfn.TEXTJOIN(" vs ",,C7688:D7688),Calendar!G:G,Calendar!B:B),IF(AND(B7688="Premier League",E7688="Highlights"),_xlfn.XLOOKUP(H7688,Calendar!O:O,Calendar!N:N,,-1),""))</f>
        <v/>
      </c>
      <c r="AI7688" s="61" t="str">
        <f>IF(AND(AH7688&lt;&gt;"",E7688="Live"),_xlfn.XLOOKUP(_xlfn.TEXTJOIN(" vs ",,C7688:D7688),Calendar!G:G,Calendar!K:K),"")</f>
        <v/>
      </c>
      <c r="AJ7688" s="61" t="str">
        <f>IF(AND(K7688&lt;&gt;"Match of the Day",K7688&lt;&gt;"Match of the Day 2",K7688&lt;&gt;"Match of the Day Repeat"),"",1+MAX($AJ$10:AJ7687))</f>
        <v/>
      </c>
    </row>
    <row r="7689" spans="34:36" x14ac:dyDescent="0.35">
      <c r="AH7689" s="16" t="str">
        <f>IF(AND(B7689="Premier League",E7689="Live"),_xlfn.XLOOKUP(_xlfn.TEXTJOIN(" vs ",,C7689:D7689),Calendar!G:G,Calendar!B:B),IF(AND(B7689="Premier League",E7689="Highlights"),_xlfn.XLOOKUP(H7689,Calendar!O:O,Calendar!N:N,,-1),""))</f>
        <v/>
      </c>
      <c r="AI7689" s="61" t="str">
        <f>IF(AND(AH7689&lt;&gt;"",E7689="Live"),_xlfn.XLOOKUP(_xlfn.TEXTJOIN(" vs ",,C7689:D7689),Calendar!G:G,Calendar!K:K),"")</f>
        <v/>
      </c>
      <c r="AJ7689" s="61" t="str">
        <f>IF(AND(K7689&lt;&gt;"Match of the Day",K7689&lt;&gt;"Match of the Day 2",K7689&lt;&gt;"Match of the Day Repeat"),"",1+MAX($AJ$10:AJ7688))</f>
        <v/>
      </c>
    </row>
    <row r="7690" spans="34:36" x14ac:dyDescent="0.35">
      <c r="AH7690" s="16" t="str">
        <f>IF(AND(B7690="Premier League",E7690="Live"),_xlfn.XLOOKUP(_xlfn.TEXTJOIN(" vs ",,C7690:D7690),Calendar!G:G,Calendar!B:B),IF(AND(B7690="Premier League",E7690="Highlights"),_xlfn.XLOOKUP(H7690,Calendar!O:O,Calendar!N:N,,-1),""))</f>
        <v/>
      </c>
      <c r="AI7690" s="61" t="str">
        <f>IF(AND(AH7690&lt;&gt;"",E7690="Live"),_xlfn.XLOOKUP(_xlfn.TEXTJOIN(" vs ",,C7690:D7690),Calendar!G:G,Calendar!K:K),"")</f>
        <v/>
      </c>
      <c r="AJ7690" s="61" t="str">
        <f>IF(AND(K7690&lt;&gt;"Match of the Day",K7690&lt;&gt;"Match of the Day 2",K7690&lt;&gt;"Match of the Day Repeat"),"",1+MAX($AJ$10:AJ7689))</f>
        <v/>
      </c>
    </row>
    <row r="7691" spans="34:36" x14ac:dyDescent="0.35">
      <c r="AH7691" s="16" t="str">
        <f>IF(AND(B7691="Premier League",E7691="Live"),_xlfn.XLOOKUP(_xlfn.TEXTJOIN(" vs ",,C7691:D7691),Calendar!G:G,Calendar!B:B),IF(AND(B7691="Premier League",E7691="Highlights"),_xlfn.XLOOKUP(H7691,Calendar!O:O,Calendar!N:N,,-1),""))</f>
        <v/>
      </c>
      <c r="AI7691" s="61" t="str">
        <f>IF(AND(AH7691&lt;&gt;"",E7691="Live"),_xlfn.XLOOKUP(_xlfn.TEXTJOIN(" vs ",,C7691:D7691),Calendar!G:G,Calendar!K:K),"")</f>
        <v/>
      </c>
      <c r="AJ7691" s="61" t="str">
        <f>IF(AND(K7691&lt;&gt;"Match of the Day",K7691&lt;&gt;"Match of the Day 2",K7691&lt;&gt;"Match of the Day Repeat"),"",1+MAX($AJ$10:AJ7690))</f>
        <v/>
      </c>
    </row>
    <row r="7692" spans="34:36" x14ac:dyDescent="0.35">
      <c r="AH7692" s="16" t="str">
        <f>IF(AND(B7692="Premier League",E7692="Live"),_xlfn.XLOOKUP(_xlfn.TEXTJOIN(" vs ",,C7692:D7692),Calendar!G:G,Calendar!B:B),IF(AND(B7692="Premier League",E7692="Highlights"),_xlfn.XLOOKUP(H7692,Calendar!O:O,Calendar!N:N,,-1),""))</f>
        <v/>
      </c>
      <c r="AI7692" s="61" t="str">
        <f>IF(AND(AH7692&lt;&gt;"",E7692="Live"),_xlfn.XLOOKUP(_xlfn.TEXTJOIN(" vs ",,C7692:D7692),Calendar!G:G,Calendar!K:K),"")</f>
        <v/>
      </c>
      <c r="AJ7692" s="61" t="str">
        <f>IF(AND(K7692&lt;&gt;"Match of the Day",K7692&lt;&gt;"Match of the Day 2",K7692&lt;&gt;"Match of the Day Repeat"),"",1+MAX($AJ$10:AJ7691))</f>
        <v/>
      </c>
    </row>
    <row r="7693" spans="34:36" x14ac:dyDescent="0.35">
      <c r="AH7693" s="16" t="str">
        <f>IF(AND(B7693="Premier League",E7693="Live"),_xlfn.XLOOKUP(_xlfn.TEXTJOIN(" vs ",,C7693:D7693),Calendar!G:G,Calendar!B:B),IF(AND(B7693="Premier League",E7693="Highlights"),_xlfn.XLOOKUP(H7693,Calendar!O:O,Calendar!N:N,,-1),""))</f>
        <v/>
      </c>
      <c r="AI7693" s="61" t="str">
        <f>IF(AND(AH7693&lt;&gt;"",E7693="Live"),_xlfn.XLOOKUP(_xlfn.TEXTJOIN(" vs ",,C7693:D7693),Calendar!G:G,Calendar!K:K),"")</f>
        <v/>
      </c>
      <c r="AJ7693" s="61" t="str">
        <f>IF(AND(K7693&lt;&gt;"Match of the Day",K7693&lt;&gt;"Match of the Day 2",K7693&lt;&gt;"Match of the Day Repeat"),"",1+MAX($AJ$10:AJ7692))</f>
        <v/>
      </c>
    </row>
    <row r="7694" spans="34:36" x14ac:dyDescent="0.35">
      <c r="AH7694" s="16" t="str">
        <f>IF(AND(B7694="Premier League",E7694="Live"),_xlfn.XLOOKUP(_xlfn.TEXTJOIN(" vs ",,C7694:D7694),Calendar!G:G,Calendar!B:B),IF(AND(B7694="Premier League",E7694="Highlights"),_xlfn.XLOOKUP(H7694,Calendar!O:O,Calendar!N:N,,-1),""))</f>
        <v/>
      </c>
      <c r="AI7694" s="61" t="str">
        <f>IF(AND(AH7694&lt;&gt;"",E7694="Live"),_xlfn.XLOOKUP(_xlfn.TEXTJOIN(" vs ",,C7694:D7694),Calendar!G:G,Calendar!K:K),"")</f>
        <v/>
      </c>
      <c r="AJ7694" s="61" t="str">
        <f>IF(AND(K7694&lt;&gt;"Match of the Day",K7694&lt;&gt;"Match of the Day 2",K7694&lt;&gt;"Match of the Day Repeat"),"",1+MAX($AJ$10:AJ7693))</f>
        <v/>
      </c>
    </row>
    <row r="7695" spans="34:36" x14ac:dyDescent="0.35">
      <c r="AH7695" s="16" t="str">
        <f>IF(AND(B7695="Premier League",E7695="Live"),_xlfn.XLOOKUP(_xlfn.TEXTJOIN(" vs ",,C7695:D7695),Calendar!G:G,Calendar!B:B),IF(AND(B7695="Premier League",E7695="Highlights"),_xlfn.XLOOKUP(H7695,Calendar!O:O,Calendar!N:N,,-1),""))</f>
        <v/>
      </c>
      <c r="AI7695" s="61" t="str">
        <f>IF(AND(AH7695&lt;&gt;"",E7695="Live"),_xlfn.XLOOKUP(_xlfn.TEXTJOIN(" vs ",,C7695:D7695),Calendar!G:G,Calendar!K:K),"")</f>
        <v/>
      </c>
      <c r="AJ7695" s="61" t="str">
        <f>IF(AND(K7695&lt;&gt;"Match of the Day",K7695&lt;&gt;"Match of the Day 2",K7695&lt;&gt;"Match of the Day Repeat"),"",1+MAX($AJ$10:AJ7694))</f>
        <v/>
      </c>
    </row>
    <row r="7696" spans="34:36" x14ac:dyDescent="0.35">
      <c r="AH7696" s="16" t="str">
        <f>IF(AND(B7696="Premier League",E7696="Live"),_xlfn.XLOOKUP(_xlfn.TEXTJOIN(" vs ",,C7696:D7696),Calendar!G:G,Calendar!B:B),IF(AND(B7696="Premier League",E7696="Highlights"),_xlfn.XLOOKUP(H7696,Calendar!O:O,Calendar!N:N,,-1),""))</f>
        <v/>
      </c>
      <c r="AI7696" s="61" t="str">
        <f>IF(AND(AH7696&lt;&gt;"",E7696="Live"),_xlfn.XLOOKUP(_xlfn.TEXTJOIN(" vs ",,C7696:D7696),Calendar!G:G,Calendar!K:K),"")</f>
        <v/>
      </c>
      <c r="AJ7696" s="61" t="str">
        <f>IF(AND(K7696&lt;&gt;"Match of the Day",K7696&lt;&gt;"Match of the Day 2",K7696&lt;&gt;"Match of the Day Repeat"),"",1+MAX($AJ$10:AJ7695))</f>
        <v/>
      </c>
    </row>
    <row r="7697" spans="34:36" x14ac:dyDescent="0.35">
      <c r="AH7697" s="16" t="str">
        <f>IF(AND(B7697="Premier League",E7697="Live"),_xlfn.XLOOKUP(_xlfn.TEXTJOIN(" vs ",,C7697:D7697),Calendar!G:G,Calendar!B:B),IF(AND(B7697="Premier League",E7697="Highlights"),_xlfn.XLOOKUP(H7697,Calendar!O:O,Calendar!N:N,,-1),""))</f>
        <v/>
      </c>
      <c r="AI7697" s="61" t="str">
        <f>IF(AND(AH7697&lt;&gt;"",E7697="Live"),_xlfn.XLOOKUP(_xlfn.TEXTJOIN(" vs ",,C7697:D7697),Calendar!G:G,Calendar!K:K),"")</f>
        <v/>
      </c>
      <c r="AJ7697" s="61" t="str">
        <f>IF(AND(K7697&lt;&gt;"Match of the Day",K7697&lt;&gt;"Match of the Day 2",K7697&lt;&gt;"Match of the Day Repeat"),"",1+MAX($AJ$10:AJ7696))</f>
        <v/>
      </c>
    </row>
    <row r="7698" spans="34:36" x14ac:dyDescent="0.35">
      <c r="AH7698" s="16" t="str">
        <f>IF(AND(B7698="Premier League",E7698="Live"),_xlfn.XLOOKUP(_xlfn.TEXTJOIN(" vs ",,C7698:D7698),Calendar!G:G,Calendar!B:B),IF(AND(B7698="Premier League",E7698="Highlights"),_xlfn.XLOOKUP(H7698,Calendar!O:O,Calendar!N:N,,-1),""))</f>
        <v/>
      </c>
      <c r="AI7698" s="61" t="str">
        <f>IF(AND(AH7698&lt;&gt;"",E7698="Live"),_xlfn.XLOOKUP(_xlfn.TEXTJOIN(" vs ",,C7698:D7698),Calendar!G:G,Calendar!K:K),"")</f>
        <v/>
      </c>
      <c r="AJ7698" s="61" t="str">
        <f>IF(AND(K7698&lt;&gt;"Match of the Day",K7698&lt;&gt;"Match of the Day 2",K7698&lt;&gt;"Match of the Day Repeat"),"",1+MAX($AJ$10:AJ7697))</f>
        <v/>
      </c>
    </row>
    <row r="7699" spans="34:36" x14ac:dyDescent="0.35">
      <c r="AH7699" s="16" t="str">
        <f>IF(AND(B7699="Premier League",E7699="Live"),_xlfn.XLOOKUP(_xlfn.TEXTJOIN(" vs ",,C7699:D7699),Calendar!G:G,Calendar!B:B),IF(AND(B7699="Premier League",E7699="Highlights"),_xlfn.XLOOKUP(H7699,Calendar!O:O,Calendar!N:N,,-1),""))</f>
        <v/>
      </c>
      <c r="AI7699" s="61" t="str">
        <f>IF(AND(AH7699&lt;&gt;"",E7699="Live"),_xlfn.XLOOKUP(_xlfn.TEXTJOIN(" vs ",,C7699:D7699),Calendar!G:G,Calendar!K:K),"")</f>
        <v/>
      </c>
      <c r="AJ7699" s="61" t="str">
        <f>IF(AND(K7699&lt;&gt;"Match of the Day",K7699&lt;&gt;"Match of the Day 2",K7699&lt;&gt;"Match of the Day Repeat"),"",1+MAX($AJ$10:AJ7698))</f>
        <v/>
      </c>
    </row>
    <row r="7700" spans="34:36" x14ac:dyDescent="0.35">
      <c r="AH7700" s="16" t="str">
        <f>IF(AND(B7700="Premier League",E7700="Live"),_xlfn.XLOOKUP(_xlfn.TEXTJOIN(" vs ",,C7700:D7700),Calendar!G:G,Calendar!B:B),IF(AND(B7700="Premier League",E7700="Highlights"),_xlfn.XLOOKUP(H7700,Calendar!O:O,Calendar!N:N,,-1),""))</f>
        <v/>
      </c>
      <c r="AI7700" s="61" t="str">
        <f>IF(AND(AH7700&lt;&gt;"",E7700="Live"),_xlfn.XLOOKUP(_xlfn.TEXTJOIN(" vs ",,C7700:D7700),Calendar!G:G,Calendar!K:K),"")</f>
        <v/>
      </c>
      <c r="AJ7700" s="61" t="str">
        <f>IF(AND(K7700&lt;&gt;"Match of the Day",K7700&lt;&gt;"Match of the Day 2",K7700&lt;&gt;"Match of the Day Repeat"),"",1+MAX($AJ$10:AJ7699))</f>
        <v/>
      </c>
    </row>
    <row r="7701" spans="34:36" x14ac:dyDescent="0.35">
      <c r="AH7701" s="16" t="str">
        <f>IF(AND(B7701="Premier League",E7701="Live"),_xlfn.XLOOKUP(_xlfn.TEXTJOIN(" vs ",,C7701:D7701),Calendar!G:G,Calendar!B:B),IF(AND(B7701="Premier League",E7701="Highlights"),_xlfn.XLOOKUP(H7701,Calendar!O:O,Calendar!N:N,,-1),""))</f>
        <v/>
      </c>
      <c r="AI7701" s="61" t="str">
        <f>IF(AND(AH7701&lt;&gt;"",E7701="Live"),_xlfn.XLOOKUP(_xlfn.TEXTJOIN(" vs ",,C7701:D7701),Calendar!G:G,Calendar!K:K),"")</f>
        <v/>
      </c>
      <c r="AJ7701" s="61" t="str">
        <f>IF(AND(K7701&lt;&gt;"Match of the Day",K7701&lt;&gt;"Match of the Day 2",K7701&lt;&gt;"Match of the Day Repeat"),"",1+MAX($AJ$10:AJ7700))</f>
        <v/>
      </c>
    </row>
    <row r="7702" spans="34:36" x14ac:dyDescent="0.35">
      <c r="AH7702" s="16" t="str">
        <f>IF(AND(B7702="Premier League",E7702="Live"),_xlfn.XLOOKUP(_xlfn.TEXTJOIN(" vs ",,C7702:D7702),Calendar!G:G,Calendar!B:B),IF(AND(B7702="Premier League",E7702="Highlights"),_xlfn.XLOOKUP(H7702,Calendar!O:O,Calendar!N:N,,-1),""))</f>
        <v/>
      </c>
      <c r="AI7702" s="61" t="str">
        <f>IF(AND(AH7702&lt;&gt;"",E7702="Live"),_xlfn.XLOOKUP(_xlfn.TEXTJOIN(" vs ",,C7702:D7702),Calendar!G:G,Calendar!K:K),"")</f>
        <v/>
      </c>
      <c r="AJ7702" s="61" t="str">
        <f>IF(AND(K7702&lt;&gt;"Match of the Day",K7702&lt;&gt;"Match of the Day 2",K7702&lt;&gt;"Match of the Day Repeat"),"",1+MAX($AJ$10:AJ7701))</f>
        <v/>
      </c>
    </row>
    <row r="7703" spans="34:36" x14ac:dyDescent="0.35">
      <c r="AH7703" s="16" t="str">
        <f>IF(AND(B7703="Premier League",E7703="Live"),_xlfn.XLOOKUP(_xlfn.TEXTJOIN(" vs ",,C7703:D7703),Calendar!G:G,Calendar!B:B),IF(AND(B7703="Premier League",E7703="Highlights"),_xlfn.XLOOKUP(H7703,Calendar!O:O,Calendar!N:N,,-1),""))</f>
        <v/>
      </c>
      <c r="AI7703" s="61" t="str">
        <f>IF(AND(AH7703&lt;&gt;"",E7703="Live"),_xlfn.XLOOKUP(_xlfn.TEXTJOIN(" vs ",,C7703:D7703),Calendar!G:G,Calendar!K:K),"")</f>
        <v/>
      </c>
      <c r="AJ7703" s="61" t="str">
        <f>IF(AND(K7703&lt;&gt;"Match of the Day",K7703&lt;&gt;"Match of the Day 2",K7703&lt;&gt;"Match of the Day Repeat"),"",1+MAX($AJ$10:AJ7702))</f>
        <v/>
      </c>
    </row>
    <row r="7704" spans="34:36" x14ac:dyDescent="0.35">
      <c r="AH7704" s="16" t="str">
        <f>IF(AND(B7704="Premier League",E7704="Live"),_xlfn.XLOOKUP(_xlfn.TEXTJOIN(" vs ",,C7704:D7704),Calendar!G:G,Calendar!B:B),IF(AND(B7704="Premier League",E7704="Highlights"),_xlfn.XLOOKUP(H7704,Calendar!O:O,Calendar!N:N,,-1),""))</f>
        <v/>
      </c>
      <c r="AI7704" s="61" t="str">
        <f>IF(AND(AH7704&lt;&gt;"",E7704="Live"),_xlfn.XLOOKUP(_xlfn.TEXTJOIN(" vs ",,C7704:D7704),Calendar!G:G,Calendar!K:K),"")</f>
        <v/>
      </c>
      <c r="AJ7704" s="61" t="str">
        <f>IF(AND(K7704&lt;&gt;"Match of the Day",K7704&lt;&gt;"Match of the Day 2",K7704&lt;&gt;"Match of the Day Repeat"),"",1+MAX($AJ$10:AJ7703))</f>
        <v/>
      </c>
    </row>
    <row r="7705" spans="34:36" x14ac:dyDescent="0.35">
      <c r="AH7705" s="16" t="str">
        <f>IF(AND(B7705="Premier League",E7705="Live"),_xlfn.XLOOKUP(_xlfn.TEXTJOIN(" vs ",,C7705:D7705),Calendar!G:G,Calendar!B:B),IF(AND(B7705="Premier League",E7705="Highlights"),_xlfn.XLOOKUP(H7705,Calendar!O:O,Calendar!N:N,,-1),""))</f>
        <v/>
      </c>
      <c r="AI7705" s="61" t="str">
        <f>IF(AND(AH7705&lt;&gt;"",E7705="Live"),_xlfn.XLOOKUP(_xlfn.TEXTJOIN(" vs ",,C7705:D7705),Calendar!G:G,Calendar!K:K),"")</f>
        <v/>
      </c>
      <c r="AJ7705" s="61" t="str">
        <f>IF(AND(K7705&lt;&gt;"Match of the Day",K7705&lt;&gt;"Match of the Day 2",K7705&lt;&gt;"Match of the Day Repeat"),"",1+MAX($AJ$10:AJ7704))</f>
        <v/>
      </c>
    </row>
    <row r="7706" spans="34:36" x14ac:dyDescent="0.35">
      <c r="AH7706" s="16" t="str">
        <f>IF(AND(B7706="Premier League",E7706="Live"),_xlfn.XLOOKUP(_xlfn.TEXTJOIN(" vs ",,C7706:D7706),Calendar!G:G,Calendar!B:B),IF(AND(B7706="Premier League",E7706="Highlights"),_xlfn.XLOOKUP(H7706,Calendar!O:O,Calendar!N:N,,-1),""))</f>
        <v/>
      </c>
      <c r="AI7706" s="61" t="str">
        <f>IF(AND(AH7706&lt;&gt;"",E7706="Live"),_xlfn.XLOOKUP(_xlfn.TEXTJOIN(" vs ",,C7706:D7706),Calendar!G:G,Calendar!K:K),"")</f>
        <v/>
      </c>
      <c r="AJ7706" s="61" t="str">
        <f>IF(AND(K7706&lt;&gt;"Match of the Day",K7706&lt;&gt;"Match of the Day 2",K7706&lt;&gt;"Match of the Day Repeat"),"",1+MAX($AJ$10:AJ7705))</f>
        <v/>
      </c>
    </row>
    <row r="7707" spans="34:36" x14ac:dyDescent="0.35">
      <c r="AH7707" s="16" t="str">
        <f>IF(AND(B7707="Premier League",E7707="Live"),_xlfn.XLOOKUP(_xlfn.TEXTJOIN(" vs ",,C7707:D7707),Calendar!G:G,Calendar!B:B),IF(AND(B7707="Premier League",E7707="Highlights"),_xlfn.XLOOKUP(H7707,Calendar!O:O,Calendar!N:N,,-1),""))</f>
        <v/>
      </c>
      <c r="AI7707" s="61" t="str">
        <f>IF(AND(AH7707&lt;&gt;"",E7707="Live"),_xlfn.XLOOKUP(_xlfn.TEXTJOIN(" vs ",,C7707:D7707),Calendar!G:G,Calendar!K:K),"")</f>
        <v/>
      </c>
      <c r="AJ7707" s="61" t="str">
        <f>IF(AND(K7707&lt;&gt;"Match of the Day",K7707&lt;&gt;"Match of the Day 2",K7707&lt;&gt;"Match of the Day Repeat"),"",1+MAX($AJ$10:AJ7706))</f>
        <v/>
      </c>
    </row>
    <row r="7708" spans="34:36" x14ac:dyDescent="0.35">
      <c r="AH7708" s="16" t="str">
        <f>IF(AND(B7708="Premier League",E7708="Live"),_xlfn.XLOOKUP(_xlfn.TEXTJOIN(" vs ",,C7708:D7708),Calendar!G:G,Calendar!B:B),IF(AND(B7708="Premier League",E7708="Highlights"),_xlfn.XLOOKUP(H7708,Calendar!O:O,Calendar!N:N,,-1),""))</f>
        <v/>
      </c>
      <c r="AI7708" s="61" t="str">
        <f>IF(AND(AH7708&lt;&gt;"",E7708="Live"),_xlfn.XLOOKUP(_xlfn.TEXTJOIN(" vs ",,C7708:D7708),Calendar!G:G,Calendar!K:K),"")</f>
        <v/>
      </c>
      <c r="AJ7708" s="61" t="str">
        <f>IF(AND(K7708&lt;&gt;"Match of the Day",K7708&lt;&gt;"Match of the Day 2",K7708&lt;&gt;"Match of the Day Repeat"),"",1+MAX($AJ$10:AJ7707))</f>
        <v/>
      </c>
    </row>
    <row r="7709" spans="34:36" x14ac:dyDescent="0.35">
      <c r="AH7709" s="16" t="str">
        <f>IF(AND(B7709="Premier League",E7709="Live"),_xlfn.XLOOKUP(_xlfn.TEXTJOIN(" vs ",,C7709:D7709),Calendar!G:G,Calendar!B:B),IF(AND(B7709="Premier League",E7709="Highlights"),_xlfn.XLOOKUP(H7709,Calendar!O:O,Calendar!N:N,,-1),""))</f>
        <v/>
      </c>
      <c r="AI7709" s="61" t="str">
        <f>IF(AND(AH7709&lt;&gt;"",E7709="Live"),_xlfn.XLOOKUP(_xlfn.TEXTJOIN(" vs ",,C7709:D7709),Calendar!G:G,Calendar!K:K),"")</f>
        <v/>
      </c>
      <c r="AJ7709" s="61" t="str">
        <f>IF(AND(K7709&lt;&gt;"Match of the Day",K7709&lt;&gt;"Match of the Day 2",K7709&lt;&gt;"Match of the Day Repeat"),"",1+MAX($AJ$10:AJ7708))</f>
        <v/>
      </c>
    </row>
    <row r="7710" spans="34:36" x14ac:dyDescent="0.35">
      <c r="AH7710" s="16" t="str">
        <f>IF(AND(B7710="Premier League",E7710="Live"),_xlfn.XLOOKUP(_xlfn.TEXTJOIN(" vs ",,C7710:D7710),Calendar!G:G,Calendar!B:B),IF(AND(B7710="Premier League",E7710="Highlights"),_xlfn.XLOOKUP(H7710,Calendar!O:O,Calendar!N:N,,-1),""))</f>
        <v/>
      </c>
      <c r="AI7710" s="61" t="str">
        <f>IF(AND(AH7710&lt;&gt;"",E7710="Live"),_xlfn.XLOOKUP(_xlfn.TEXTJOIN(" vs ",,C7710:D7710),Calendar!G:G,Calendar!K:K),"")</f>
        <v/>
      </c>
      <c r="AJ7710" s="61" t="str">
        <f>IF(AND(K7710&lt;&gt;"Match of the Day",K7710&lt;&gt;"Match of the Day 2",K7710&lt;&gt;"Match of the Day Repeat"),"",1+MAX($AJ$10:AJ7709))</f>
        <v/>
      </c>
    </row>
    <row r="7711" spans="34:36" x14ac:dyDescent="0.35">
      <c r="AH7711" s="16" t="str">
        <f>IF(AND(B7711="Premier League",E7711="Live"),_xlfn.XLOOKUP(_xlfn.TEXTJOIN(" vs ",,C7711:D7711),Calendar!G:G,Calendar!B:B),IF(AND(B7711="Premier League",E7711="Highlights"),_xlfn.XLOOKUP(H7711,Calendar!O:O,Calendar!N:N,,-1),""))</f>
        <v/>
      </c>
      <c r="AI7711" s="61" t="str">
        <f>IF(AND(AH7711&lt;&gt;"",E7711="Live"),_xlfn.XLOOKUP(_xlfn.TEXTJOIN(" vs ",,C7711:D7711),Calendar!G:G,Calendar!K:K),"")</f>
        <v/>
      </c>
      <c r="AJ7711" s="61" t="str">
        <f>IF(AND(K7711&lt;&gt;"Match of the Day",K7711&lt;&gt;"Match of the Day 2",K7711&lt;&gt;"Match of the Day Repeat"),"",1+MAX($AJ$10:AJ7710))</f>
        <v/>
      </c>
    </row>
    <row r="7712" spans="34:36" x14ac:dyDescent="0.35">
      <c r="AH7712" s="16" t="str">
        <f>IF(AND(B7712="Premier League",E7712="Live"),_xlfn.XLOOKUP(_xlfn.TEXTJOIN(" vs ",,C7712:D7712),Calendar!G:G,Calendar!B:B),IF(AND(B7712="Premier League",E7712="Highlights"),_xlfn.XLOOKUP(H7712,Calendar!O:O,Calendar!N:N,,-1),""))</f>
        <v/>
      </c>
      <c r="AI7712" s="61" t="str">
        <f>IF(AND(AH7712&lt;&gt;"",E7712="Live"),_xlfn.XLOOKUP(_xlfn.TEXTJOIN(" vs ",,C7712:D7712),Calendar!G:G,Calendar!K:K),"")</f>
        <v/>
      </c>
      <c r="AJ7712" s="61" t="str">
        <f>IF(AND(K7712&lt;&gt;"Match of the Day",K7712&lt;&gt;"Match of the Day 2",K7712&lt;&gt;"Match of the Day Repeat"),"",1+MAX($AJ$10:AJ7711))</f>
        <v/>
      </c>
    </row>
    <row r="7713" spans="34:36" x14ac:dyDescent="0.35">
      <c r="AH7713" s="16" t="str">
        <f>IF(AND(B7713="Premier League",E7713="Live"),_xlfn.XLOOKUP(_xlfn.TEXTJOIN(" vs ",,C7713:D7713),Calendar!G:G,Calendar!B:B),IF(AND(B7713="Premier League",E7713="Highlights"),_xlfn.XLOOKUP(H7713,Calendar!O:O,Calendar!N:N,,-1),""))</f>
        <v/>
      </c>
      <c r="AI7713" s="61" t="str">
        <f>IF(AND(AH7713&lt;&gt;"",E7713="Live"),_xlfn.XLOOKUP(_xlfn.TEXTJOIN(" vs ",,C7713:D7713),Calendar!G:G,Calendar!K:K),"")</f>
        <v/>
      </c>
      <c r="AJ7713" s="61" t="str">
        <f>IF(AND(K7713&lt;&gt;"Match of the Day",K7713&lt;&gt;"Match of the Day 2",K7713&lt;&gt;"Match of the Day Repeat"),"",1+MAX($AJ$10:AJ7712))</f>
        <v/>
      </c>
    </row>
    <row r="7714" spans="34:36" x14ac:dyDescent="0.35">
      <c r="AH7714" s="16" t="str">
        <f>IF(AND(B7714="Premier League",E7714="Live"),_xlfn.XLOOKUP(_xlfn.TEXTJOIN(" vs ",,C7714:D7714),Calendar!G:G,Calendar!B:B),IF(AND(B7714="Premier League",E7714="Highlights"),_xlfn.XLOOKUP(H7714,Calendar!O:O,Calendar!N:N,,-1),""))</f>
        <v/>
      </c>
      <c r="AI7714" s="61" t="str">
        <f>IF(AND(AH7714&lt;&gt;"",E7714="Live"),_xlfn.XLOOKUP(_xlfn.TEXTJOIN(" vs ",,C7714:D7714),Calendar!G:G,Calendar!K:K),"")</f>
        <v/>
      </c>
      <c r="AJ7714" s="61" t="str">
        <f>IF(AND(K7714&lt;&gt;"Match of the Day",K7714&lt;&gt;"Match of the Day 2",K7714&lt;&gt;"Match of the Day Repeat"),"",1+MAX($AJ$10:AJ7713))</f>
        <v/>
      </c>
    </row>
    <row r="7715" spans="34:36" x14ac:dyDescent="0.35">
      <c r="AH7715" s="16" t="str">
        <f>IF(AND(B7715="Premier League",E7715="Live"),_xlfn.XLOOKUP(_xlfn.TEXTJOIN(" vs ",,C7715:D7715),Calendar!G:G,Calendar!B:B),IF(AND(B7715="Premier League",E7715="Highlights"),_xlfn.XLOOKUP(H7715,Calendar!O:O,Calendar!N:N,,-1),""))</f>
        <v/>
      </c>
      <c r="AI7715" s="61" t="str">
        <f>IF(AND(AH7715&lt;&gt;"",E7715="Live"),_xlfn.XLOOKUP(_xlfn.TEXTJOIN(" vs ",,C7715:D7715),Calendar!G:G,Calendar!K:K),"")</f>
        <v/>
      </c>
      <c r="AJ7715" s="61" t="str">
        <f>IF(AND(K7715&lt;&gt;"Match of the Day",K7715&lt;&gt;"Match of the Day 2",K7715&lt;&gt;"Match of the Day Repeat"),"",1+MAX($AJ$10:AJ7714))</f>
        <v/>
      </c>
    </row>
    <row r="7716" spans="34:36" x14ac:dyDescent="0.35">
      <c r="AH7716" s="16" t="str">
        <f>IF(AND(B7716="Premier League",E7716="Live"),_xlfn.XLOOKUP(_xlfn.TEXTJOIN(" vs ",,C7716:D7716),Calendar!G:G,Calendar!B:B),IF(AND(B7716="Premier League",E7716="Highlights"),_xlfn.XLOOKUP(H7716,Calendar!O:O,Calendar!N:N,,-1),""))</f>
        <v/>
      </c>
      <c r="AI7716" s="61" t="str">
        <f>IF(AND(AH7716&lt;&gt;"",E7716="Live"),_xlfn.XLOOKUP(_xlfn.TEXTJOIN(" vs ",,C7716:D7716),Calendar!G:G,Calendar!K:K),"")</f>
        <v/>
      </c>
      <c r="AJ7716" s="61" t="str">
        <f>IF(AND(K7716&lt;&gt;"Match of the Day",K7716&lt;&gt;"Match of the Day 2",K7716&lt;&gt;"Match of the Day Repeat"),"",1+MAX($AJ$10:AJ7715))</f>
        <v/>
      </c>
    </row>
    <row r="7717" spans="34:36" x14ac:dyDescent="0.35">
      <c r="AH7717" s="16" t="str">
        <f>IF(AND(B7717="Premier League",E7717="Live"),_xlfn.XLOOKUP(_xlfn.TEXTJOIN(" vs ",,C7717:D7717),Calendar!G:G,Calendar!B:B),IF(AND(B7717="Premier League",E7717="Highlights"),_xlfn.XLOOKUP(H7717,Calendar!O:O,Calendar!N:N,,-1),""))</f>
        <v/>
      </c>
      <c r="AI7717" s="61" t="str">
        <f>IF(AND(AH7717&lt;&gt;"",E7717="Live"),_xlfn.XLOOKUP(_xlfn.TEXTJOIN(" vs ",,C7717:D7717),Calendar!G:G,Calendar!K:K),"")</f>
        <v/>
      </c>
      <c r="AJ7717" s="61" t="str">
        <f>IF(AND(K7717&lt;&gt;"Match of the Day",K7717&lt;&gt;"Match of the Day 2",K7717&lt;&gt;"Match of the Day Repeat"),"",1+MAX($AJ$10:AJ7716))</f>
        <v/>
      </c>
    </row>
    <row r="7718" spans="34:36" x14ac:dyDescent="0.35">
      <c r="AH7718" s="16" t="str">
        <f>IF(AND(B7718="Premier League",E7718="Live"),_xlfn.XLOOKUP(_xlfn.TEXTJOIN(" vs ",,C7718:D7718),Calendar!G:G,Calendar!B:B),IF(AND(B7718="Premier League",E7718="Highlights"),_xlfn.XLOOKUP(H7718,Calendar!O:O,Calendar!N:N,,-1),""))</f>
        <v/>
      </c>
      <c r="AI7718" s="61" t="str">
        <f>IF(AND(AH7718&lt;&gt;"",E7718="Live"),_xlfn.XLOOKUP(_xlfn.TEXTJOIN(" vs ",,C7718:D7718),Calendar!G:G,Calendar!K:K),"")</f>
        <v/>
      </c>
      <c r="AJ7718" s="61" t="str">
        <f>IF(AND(K7718&lt;&gt;"Match of the Day",K7718&lt;&gt;"Match of the Day 2",K7718&lt;&gt;"Match of the Day Repeat"),"",1+MAX($AJ$10:AJ7717))</f>
        <v/>
      </c>
    </row>
    <row r="7719" spans="34:36" x14ac:dyDescent="0.35">
      <c r="AH7719" s="16" t="str">
        <f>IF(AND(B7719="Premier League",E7719="Live"),_xlfn.XLOOKUP(_xlfn.TEXTJOIN(" vs ",,C7719:D7719),Calendar!G:G,Calendar!B:B),IF(AND(B7719="Premier League",E7719="Highlights"),_xlfn.XLOOKUP(H7719,Calendar!O:O,Calendar!N:N,,-1),""))</f>
        <v/>
      </c>
      <c r="AI7719" s="61" t="str">
        <f>IF(AND(AH7719&lt;&gt;"",E7719="Live"),_xlfn.XLOOKUP(_xlfn.TEXTJOIN(" vs ",,C7719:D7719),Calendar!G:G,Calendar!K:K),"")</f>
        <v/>
      </c>
      <c r="AJ7719" s="61" t="str">
        <f>IF(AND(K7719&lt;&gt;"Match of the Day",K7719&lt;&gt;"Match of the Day 2",K7719&lt;&gt;"Match of the Day Repeat"),"",1+MAX($AJ$10:AJ7718))</f>
        <v/>
      </c>
    </row>
    <row r="7720" spans="34:36" x14ac:dyDescent="0.35">
      <c r="AH7720" s="16" t="str">
        <f>IF(AND(B7720="Premier League",E7720="Live"),_xlfn.XLOOKUP(_xlfn.TEXTJOIN(" vs ",,C7720:D7720),Calendar!G:G,Calendar!B:B),IF(AND(B7720="Premier League",E7720="Highlights"),_xlfn.XLOOKUP(H7720,Calendar!O:O,Calendar!N:N,,-1),""))</f>
        <v/>
      </c>
      <c r="AI7720" s="61" t="str">
        <f>IF(AND(AH7720&lt;&gt;"",E7720="Live"),_xlfn.XLOOKUP(_xlfn.TEXTJOIN(" vs ",,C7720:D7720),Calendar!G:G,Calendar!K:K),"")</f>
        <v/>
      </c>
      <c r="AJ7720" s="61" t="str">
        <f>IF(AND(K7720&lt;&gt;"Match of the Day",K7720&lt;&gt;"Match of the Day 2",K7720&lt;&gt;"Match of the Day Repeat"),"",1+MAX($AJ$10:AJ7719))</f>
        <v/>
      </c>
    </row>
    <row r="7721" spans="34:36" x14ac:dyDescent="0.35">
      <c r="AH7721" s="16" t="str">
        <f>IF(AND(B7721="Premier League",E7721="Live"),_xlfn.XLOOKUP(_xlfn.TEXTJOIN(" vs ",,C7721:D7721),Calendar!G:G,Calendar!B:B),IF(AND(B7721="Premier League",E7721="Highlights"),_xlfn.XLOOKUP(H7721,Calendar!O:O,Calendar!N:N,,-1),""))</f>
        <v/>
      </c>
      <c r="AI7721" s="61" t="str">
        <f>IF(AND(AH7721&lt;&gt;"",E7721="Live"),_xlfn.XLOOKUP(_xlfn.TEXTJOIN(" vs ",,C7721:D7721),Calendar!G:G,Calendar!K:K),"")</f>
        <v/>
      </c>
      <c r="AJ7721" s="61" t="str">
        <f>IF(AND(K7721&lt;&gt;"Match of the Day",K7721&lt;&gt;"Match of the Day 2",K7721&lt;&gt;"Match of the Day Repeat"),"",1+MAX($AJ$10:AJ7720))</f>
        <v/>
      </c>
    </row>
    <row r="7722" spans="34:36" x14ac:dyDescent="0.35">
      <c r="AH7722" s="16" t="str">
        <f>IF(AND(B7722="Premier League",E7722="Live"),_xlfn.XLOOKUP(_xlfn.TEXTJOIN(" vs ",,C7722:D7722),Calendar!G:G,Calendar!B:B),IF(AND(B7722="Premier League",E7722="Highlights"),_xlfn.XLOOKUP(H7722,Calendar!O:O,Calendar!N:N,,-1),""))</f>
        <v/>
      </c>
      <c r="AI7722" s="61" t="str">
        <f>IF(AND(AH7722&lt;&gt;"",E7722="Live"),_xlfn.XLOOKUP(_xlfn.TEXTJOIN(" vs ",,C7722:D7722),Calendar!G:G,Calendar!K:K),"")</f>
        <v/>
      </c>
      <c r="AJ7722" s="61" t="str">
        <f>IF(AND(K7722&lt;&gt;"Match of the Day",K7722&lt;&gt;"Match of the Day 2",K7722&lt;&gt;"Match of the Day Repeat"),"",1+MAX($AJ$10:AJ7721))</f>
        <v/>
      </c>
    </row>
    <row r="7723" spans="34:36" x14ac:dyDescent="0.35">
      <c r="AH7723" s="16" t="str">
        <f>IF(AND(B7723="Premier League",E7723="Live"),_xlfn.XLOOKUP(_xlfn.TEXTJOIN(" vs ",,C7723:D7723),Calendar!G:G,Calendar!B:B),IF(AND(B7723="Premier League",E7723="Highlights"),_xlfn.XLOOKUP(H7723,Calendar!O:O,Calendar!N:N,,-1),""))</f>
        <v/>
      </c>
      <c r="AI7723" s="61" t="str">
        <f>IF(AND(AH7723&lt;&gt;"",E7723="Live"),_xlfn.XLOOKUP(_xlfn.TEXTJOIN(" vs ",,C7723:D7723),Calendar!G:G,Calendar!K:K),"")</f>
        <v/>
      </c>
      <c r="AJ7723" s="61" t="str">
        <f>IF(AND(K7723&lt;&gt;"Match of the Day",K7723&lt;&gt;"Match of the Day 2",K7723&lt;&gt;"Match of the Day Repeat"),"",1+MAX($AJ$10:AJ7722))</f>
        <v/>
      </c>
    </row>
    <row r="7724" spans="34:36" x14ac:dyDescent="0.35">
      <c r="AH7724" s="16" t="str">
        <f>IF(AND(B7724="Premier League",E7724="Live"),_xlfn.XLOOKUP(_xlfn.TEXTJOIN(" vs ",,C7724:D7724),Calendar!G:G,Calendar!B:B),IF(AND(B7724="Premier League",E7724="Highlights"),_xlfn.XLOOKUP(H7724,Calendar!O:O,Calendar!N:N,,-1),""))</f>
        <v/>
      </c>
      <c r="AI7724" s="61" t="str">
        <f>IF(AND(AH7724&lt;&gt;"",E7724="Live"),_xlfn.XLOOKUP(_xlfn.TEXTJOIN(" vs ",,C7724:D7724),Calendar!G:G,Calendar!K:K),"")</f>
        <v/>
      </c>
      <c r="AJ7724" s="61" t="str">
        <f>IF(AND(K7724&lt;&gt;"Match of the Day",K7724&lt;&gt;"Match of the Day 2",K7724&lt;&gt;"Match of the Day Repeat"),"",1+MAX($AJ$10:AJ7723))</f>
        <v/>
      </c>
    </row>
    <row r="7725" spans="34:36" x14ac:dyDescent="0.35">
      <c r="AH7725" s="16" t="str">
        <f>IF(AND(B7725="Premier League",E7725="Live"),_xlfn.XLOOKUP(_xlfn.TEXTJOIN(" vs ",,C7725:D7725),Calendar!G:G,Calendar!B:B),IF(AND(B7725="Premier League",E7725="Highlights"),_xlfn.XLOOKUP(H7725,Calendar!O:O,Calendar!N:N,,-1),""))</f>
        <v/>
      </c>
      <c r="AI7725" s="61" t="str">
        <f>IF(AND(AH7725&lt;&gt;"",E7725="Live"),_xlfn.XLOOKUP(_xlfn.TEXTJOIN(" vs ",,C7725:D7725),Calendar!G:G,Calendar!K:K),"")</f>
        <v/>
      </c>
      <c r="AJ7725" s="61" t="str">
        <f>IF(AND(K7725&lt;&gt;"Match of the Day",K7725&lt;&gt;"Match of the Day 2",K7725&lt;&gt;"Match of the Day Repeat"),"",1+MAX($AJ$10:AJ7724))</f>
        <v/>
      </c>
    </row>
    <row r="7726" spans="34:36" x14ac:dyDescent="0.35">
      <c r="AH7726" s="16" t="str">
        <f>IF(AND(B7726="Premier League",E7726="Live"),_xlfn.XLOOKUP(_xlfn.TEXTJOIN(" vs ",,C7726:D7726),Calendar!G:G,Calendar!B:B),IF(AND(B7726="Premier League",E7726="Highlights"),_xlfn.XLOOKUP(H7726,Calendar!O:O,Calendar!N:N,,-1),""))</f>
        <v/>
      </c>
      <c r="AI7726" s="61" t="str">
        <f>IF(AND(AH7726&lt;&gt;"",E7726="Live"),_xlfn.XLOOKUP(_xlfn.TEXTJOIN(" vs ",,C7726:D7726),Calendar!G:G,Calendar!K:K),"")</f>
        <v/>
      </c>
      <c r="AJ7726" s="61" t="str">
        <f>IF(AND(K7726&lt;&gt;"Match of the Day",K7726&lt;&gt;"Match of the Day 2",K7726&lt;&gt;"Match of the Day Repeat"),"",1+MAX($AJ$10:AJ7725))</f>
        <v/>
      </c>
    </row>
    <row r="7727" spans="34:36" x14ac:dyDescent="0.35">
      <c r="AH7727" s="16" t="str">
        <f>IF(AND(B7727="Premier League",E7727="Live"),_xlfn.XLOOKUP(_xlfn.TEXTJOIN(" vs ",,C7727:D7727),Calendar!G:G,Calendar!B:B),IF(AND(B7727="Premier League",E7727="Highlights"),_xlfn.XLOOKUP(H7727,Calendar!O:O,Calendar!N:N,,-1),""))</f>
        <v/>
      </c>
      <c r="AI7727" s="61" t="str">
        <f>IF(AND(AH7727&lt;&gt;"",E7727="Live"),_xlfn.XLOOKUP(_xlfn.TEXTJOIN(" vs ",,C7727:D7727),Calendar!G:G,Calendar!K:K),"")</f>
        <v/>
      </c>
      <c r="AJ7727" s="61" t="str">
        <f>IF(AND(K7727&lt;&gt;"Match of the Day",K7727&lt;&gt;"Match of the Day 2",K7727&lt;&gt;"Match of the Day Repeat"),"",1+MAX($AJ$10:AJ7726))</f>
        <v/>
      </c>
    </row>
    <row r="7728" spans="34:36" x14ac:dyDescent="0.35">
      <c r="AH7728" s="16" t="str">
        <f>IF(AND(B7728="Premier League",E7728="Live"),_xlfn.XLOOKUP(_xlfn.TEXTJOIN(" vs ",,C7728:D7728),Calendar!G:G,Calendar!B:B),IF(AND(B7728="Premier League",E7728="Highlights"),_xlfn.XLOOKUP(H7728,Calendar!O:O,Calendar!N:N,,-1),""))</f>
        <v/>
      </c>
      <c r="AI7728" s="61" t="str">
        <f>IF(AND(AH7728&lt;&gt;"",E7728="Live"),_xlfn.XLOOKUP(_xlfn.TEXTJOIN(" vs ",,C7728:D7728),Calendar!G:G,Calendar!K:K),"")</f>
        <v/>
      </c>
      <c r="AJ7728" s="61" t="str">
        <f>IF(AND(K7728&lt;&gt;"Match of the Day",K7728&lt;&gt;"Match of the Day 2",K7728&lt;&gt;"Match of the Day Repeat"),"",1+MAX($AJ$10:AJ7727))</f>
        <v/>
      </c>
    </row>
    <row r="7729" spans="34:36" x14ac:dyDescent="0.35">
      <c r="AH7729" s="16" t="str">
        <f>IF(AND(B7729="Premier League",E7729="Live"),_xlfn.XLOOKUP(_xlfn.TEXTJOIN(" vs ",,C7729:D7729),Calendar!G:G,Calendar!B:B),IF(AND(B7729="Premier League",E7729="Highlights"),_xlfn.XLOOKUP(H7729,Calendar!O:O,Calendar!N:N,,-1),""))</f>
        <v/>
      </c>
      <c r="AI7729" s="61" t="str">
        <f>IF(AND(AH7729&lt;&gt;"",E7729="Live"),_xlfn.XLOOKUP(_xlfn.TEXTJOIN(" vs ",,C7729:D7729),Calendar!G:G,Calendar!K:K),"")</f>
        <v/>
      </c>
      <c r="AJ7729" s="61" t="str">
        <f>IF(AND(K7729&lt;&gt;"Match of the Day",K7729&lt;&gt;"Match of the Day 2",K7729&lt;&gt;"Match of the Day Repeat"),"",1+MAX($AJ$10:AJ7728))</f>
        <v/>
      </c>
    </row>
    <row r="7730" spans="34:36" x14ac:dyDescent="0.35">
      <c r="AH7730" s="16" t="str">
        <f>IF(AND(B7730="Premier League",E7730="Live"),_xlfn.XLOOKUP(_xlfn.TEXTJOIN(" vs ",,C7730:D7730),Calendar!G:G,Calendar!B:B),IF(AND(B7730="Premier League",E7730="Highlights"),_xlfn.XLOOKUP(H7730,Calendar!O:O,Calendar!N:N,,-1),""))</f>
        <v/>
      </c>
      <c r="AI7730" s="61" t="str">
        <f>IF(AND(AH7730&lt;&gt;"",E7730="Live"),_xlfn.XLOOKUP(_xlfn.TEXTJOIN(" vs ",,C7730:D7730),Calendar!G:G,Calendar!K:K),"")</f>
        <v/>
      </c>
      <c r="AJ7730" s="61" t="str">
        <f>IF(AND(K7730&lt;&gt;"Match of the Day",K7730&lt;&gt;"Match of the Day 2",K7730&lt;&gt;"Match of the Day Repeat"),"",1+MAX($AJ$10:AJ7729))</f>
        <v/>
      </c>
    </row>
    <row r="7731" spans="34:36" x14ac:dyDescent="0.35">
      <c r="AH7731" s="16" t="str">
        <f>IF(AND(B7731="Premier League",E7731="Live"),_xlfn.XLOOKUP(_xlfn.TEXTJOIN(" vs ",,C7731:D7731),Calendar!G:G,Calendar!B:B),IF(AND(B7731="Premier League",E7731="Highlights"),_xlfn.XLOOKUP(H7731,Calendar!O:O,Calendar!N:N,,-1),""))</f>
        <v/>
      </c>
      <c r="AI7731" s="61" t="str">
        <f>IF(AND(AH7731&lt;&gt;"",E7731="Live"),_xlfn.XLOOKUP(_xlfn.TEXTJOIN(" vs ",,C7731:D7731),Calendar!G:G,Calendar!K:K),"")</f>
        <v/>
      </c>
      <c r="AJ7731" s="61" t="str">
        <f>IF(AND(K7731&lt;&gt;"Match of the Day",K7731&lt;&gt;"Match of the Day 2",K7731&lt;&gt;"Match of the Day Repeat"),"",1+MAX($AJ$10:AJ7730))</f>
        <v/>
      </c>
    </row>
    <row r="7732" spans="34:36" x14ac:dyDescent="0.35">
      <c r="AH7732" s="16" t="str">
        <f>IF(AND(B7732="Premier League",E7732="Live"),_xlfn.XLOOKUP(_xlfn.TEXTJOIN(" vs ",,C7732:D7732),Calendar!G:G,Calendar!B:B),IF(AND(B7732="Premier League",E7732="Highlights"),_xlfn.XLOOKUP(H7732,Calendar!O:O,Calendar!N:N,,-1),""))</f>
        <v/>
      </c>
      <c r="AI7732" s="61" t="str">
        <f>IF(AND(AH7732&lt;&gt;"",E7732="Live"),_xlfn.XLOOKUP(_xlfn.TEXTJOIN(" vs ",,C7732:D7732),Calendar!G:G,Calendar!K:K),"")</f>
        <v/>
      </c>
      <c r="AJ7732" s="61" t="str">
        <f>IF(AND(K7732&lt;&gt;"Match of the Day",K7732&lt;&gt;"Match of the Day 2",K7732&lt;&gt;"Match of the Day Repeat"),"",1+MAX($AJ$10:AJ7731))</f>
        <v/>
      </c>
    </row>
    <row r="7733" spans="34:36" x14ac:dyDescent="0.35">
      <c r="AH7733" s="16" t="str">
        <f>IF(AND(B7733="Premier League",E7733="Live"),_xlfn.XLOOKUP(_xlfn.TEXTJOIN(" vs ",,C7733:D7733),Calendar!G:G,Calendar!B:B),IF(AND(B7733="Premier League",E7733="Highlights"),_xlfn.XLOOKUP(H7733,Calendar!O:O,Calendar!N:N,,-1),""))</f>
        <v/>
      </c>
      <c r="AI7733" s="61" t="str">
        <f>IF(AND(AH7733&lt;&gt;"",E7733="Live"),_xlfn.XLOOKUP(_xlfn.TEXTJOIN(" vs ",,C7733:D7733),Calendar!G:G,Calendar!K:K),"")</f>
        <v/>
      </c>
      <c r="AJ7733" s="61" t="str">
        <f>IF(AND(K7733&lt;&gt;"Match of the Day",K7733&lt;&gt;"Match of the Day 2",K7733&lt;&gt;"Match of the Day Repeat"),"",1+MAX($AJ$10:AJ7732))</f>
        <v/>
      </c>
    </row>
    <row r="7734" spans="34:36" x14ac:dyDescent="0.35">
      <c r="AH7734" s="16" t="str">
        <f>IF(AND(B7734="Premier League",E7734="Live"),_xlfn.XLOOKUP(_xlfn.TEXTJOIN(" vs ",,C7734:D7734),Calendar!G:G,Calendar!B:B),IF(AND(B7734="Premier League",E7734="Highlights"),_xlfn.XLOOKUP(H7734,Calendar!O:O,Calendar!N:N,,-1),""))</f>
        <v/>
      </c>
      <c r="AI7734" s="61" t="str">
        <f>IF(AND(AH7734&lt;&gt;"",E7734="Live"),_xlfn.XLOOKUP(_xlfn.TEXTJOIN(" vs ",,C7734:D7734),Calendar!G:G,Calendar!K:K),"")</f>
        <v/>
      </c>
      <c r="AJ7734" s="61" t="str">
        <f>IF(AND(K7734&lt;&gt;"Match of the Day",K7734&lt;&gt;"Match of the Day 2",K7734&lt;&gt;"Match of the Day Repeat"),"",1+MAX($AJ$10:AJ7733))</f>
        <v/>
      </c>
    </row>
    <row r="7735" spans="34:36" x14ac:dyDescent="0.35">
      <c r="AH7735" s="16" t="str">
        <f>IF(AND(B7735="Premier League",E7735="Live"),_xlfn.XLOOKUP(_xlfn.TEXTJOIN(" vs ",,C7735:D7735),Calendar!G:G,Calendar!B:B),IF(AND(B7735="Premier League",E7735="Highlights"),_xlfn.XLOOKUP(H7735,Calendar!O:O,Calendar!N:N,,-1),""))</f>
        <v/>
      </c>
      <c r="AI7735" s="61" t="str">
        <f>IF(AND(AH7735&lt;&gt;"",E7735="Live"),_xlfn.XLOOKUP(_xlfn.TEXTJOIN(" vs ",,C7735:D7735),Calendar!G:G,Calendar!K:K),"")</f>
        <v/>
      </c>
      <c r="AJ7735" s="61" t="str">
        <f>IF(AND(K7735&lt;&gt;"Match of the Day",K7735&lt;&gt;"Match of the Day 2",K7735&lt;&gt;"Match of the Day Repeat"),"",1+MAX($AJ$10:AJ7734))</f>
        <v/>
      </c>
    </row>
    <row r="7736" spans="34:36" x14ac:dyDescent="0.35">
      <c r="AH7736" s="16" t="str">
        <f>IF(AND(B7736="Premier League",E7736="Live"),_xlfn.XLOOKUP(_xlfn.TEXTJOIN(" vs ",,C7736:D7736),Calendar!G:G,Calendar!B:B),IF(AND(B7736="Premier League",E7736="Highlights"),_xlfn.XLOOKUP(H7736,Calendar!O:O,Calendar!N:N,,-1),""))</f>
        <v/>
      </c>
      <c r="AI7736" s="61" t="str">
        <f>IF(AND(AH7736&lt;&gt;"",E7736="Live"),_xlfn.XLOOKUP(_xlfn.TEXTJOIN(" vs ",,C7736:D7736),Calendar!G:G,Calendar!K:K),"")</f>
        <v/>
      </c>
      <c r="AJ7736" s="61" t="str">
        <f>IF(AND(K7736&lt;&gt;"Match of the Day",K7736&lt;&gt;"Match of the Day 2",K7736&lt;&gt;"Match of the Day Repeat"),"",1+MAX($AJ$10:AJ7735))</f>
        <v/>
      </c>
    </row>
    <row r="7737" spans="34:36" x14ac:dyDescent="0.35">
      <c r="AH7737" s="16" t="str">
        <f>IF(AND(B7737="Premier League",E7737="Live"),_xlfn.XLOOKUP(_xlfn.TEXTJOIN(" vs ",,C7737:D7737),Calendar!G:G,Calendar!B:B),IF(AND(B7737="Premier League",E7737="Highlights"),_xlfn.XLOOKUP(H7737,Calendar!O:O,Calendar!N:N,,-1),""))</f>
        <v/>
      </c>
      <c r="AI7737" s="61" t="str">
        <f>IF(AND(AH7737&lt;&gt;"",E7737="Live"),_xlfn.XLOOKUP(_xlfn.TEXTJOIN(" vs ",,C7737:D7737),Calendar!G:G,Calendar!K:K),"")</f>
        <v/>
      </c>
      <c r="AJ7737" s="61" t="str">
        <f>IF(AND(K7737&lt;&gt;"Match of the Day",K7737&lt;&gt;"Match of the Day 2",K7737&lt;&gt;"Match of the Day Repeat"),"",1+MAX($AJ$10:AJ7736))</f>
        <v/>
      </c>
    </row>
    <row r="7738" spans="34:36" x14ac:dyDescent="0.35">
      <c r="AH7738" s="16" t="str">
        <f>IF(AND(B7738="Premier League",E7738="Live"),_xlfn.XLOOKUP(_xlfn.TEXTJOIN(" vs ",,C7738:D7738),Calendar!G:G,Calendar!B:B),IF(AND(B7738="Premier League",E7738="Highlights"),_xlfn.XLOOKUP(H7738,Calendar!O:O,Calendar!N:N,,-1),""))</f>
        <v/>
      </c>
      <c r="AI7738" s="61" t="str">
        <f>IF(AND(AH7738&lt;&gt;"",E7738="Live"),_xlfn.XLOOKUP(_xlfn.TEXTJOIN(" vs ",,C7738:D7738),Calendar!G:G,Calendar!K:K),"")</f>
        <v/>
      </c>
      <c r="AJ7738" s="61" t="str">
        <f>IF(AND(K7738&lt;&gt;"Match of the Day",K7738&lt;&gt;"Match of the Day 2",K7738&lt;&gt;"Match of the Day Repeat"),"",1+MAX($AJ$10:AJ7737))</f>
        <v/>
      </c>
    </row>
    <row r="7739" spans="34:36" x14ac:dyDescent="0.35">
      <c r="AH7739" s="16" t="str">
        <f>IF(AND(B7739="Premier League",E7739="Live"),_xlfn.XLOOKUP(_xlfn.TEXTJOIN(" vs ",,C7739:D7739),Calendar!G:G,Calendar!B:B),IF(AND(B7739="Premier League",E7739="Highlights"),_xlfn.XLOOKUP(H7739,Calendar!O:O,Calendar!N:N,,-1),""))</f>
        <v/>
      </c>
      <c r="AI7739" s="61" t="str">
        <f>IF(AND(AH7739&lt;&gt;"",E7739="Live"),_xlfn.XLOOKUP(_xlfn.TEXTJOIN(" vs ",,C7739:D7739),Calendar!G:G,Calendar!K:K),"")</f>
        <v/>
      </c>
      <c r="AJ7739" s="61" t="str">
        <f>IF(AND(K7739&lt;&gt;"Match of the Day",K7739&lt;&gt;"Match of the Day 2",K7739&lt;&gt;"Match of the Day Repeat"),"",1+MAX($AJ$10:AJ7738))</f>
        <v/>
      </c>
    </row>
    <row r="7740" spans="34:36" x14ac:dyDescent="0.35">
      <c r="AH7740" s="16" t="str">
        <f>IF(AND(B7740="Premier League",E7740="Live"),_xlfn.XLOOKUP(_xlfn.TEXTJOIN(" vs ",,C7740:D7740),Calendar!G:G,Calendar!B:B),IF(AND(B7740="Premier League",E7740="Highlights"),_xlfn.XLOOKUP(H7740,Calendar!O:O,Calendar!N:N,,-1),""))</f>
        <v/>
      </c>
      <c r="AI7740" s="61" t="str">
        <f>IF(AND(AH7740&lt;&gt;"",E7740="Live"),_xlfn.XLOOKUP(_xlfn.TEXTJOIN(" vs ",,C7740:D7740),Calendar!G:G,Calendar!K:K),"")</f>
        <v/>
      </c>
      <c r="AJ7740" s="61" t="str">
        <f>IF(AND(K7740&lt;&gt;"Match of the Day",K7740&lt;&gt;"Match of the Day 2",K7740&lt;&gt;"Match of the Day Repeat"),"",1+MAX($AJ$10:AJ7739))</f>
        <v/>
      </c>
    </row>
    <row r="7741" spans="34:36" x14ac:dyDescent="0.35">
      <c r="AH7741" s="16" t="str">
        <f>IF(AND(B7741="Premier League",E7741="Live"),_xlfn.XLOOKUP(_xlfn.TEXTJOIN(" vs ",,C7741:D7741),Calendar!G:G,Calendar!B:B),IF(AND(B7741="Premier League",E7741="Highlights"),_xlfn.XLOOKUP(H7741,Calendar!O:O,Calendar!N:N,,-1),""))</f>
        <v/>
      </c>
      <c r="AI7741" s="61" t="str">
        <f>IF(AND(AH7741&lt;&gt;"",E7741="Live"),_xlfn.XLOOKUP(_xlfn.TEXTJOIN(" vs ",,C7741:D7741),Calendar!G:G,Calendar!K:K),"")</f>
        <v/>
      </c>
      <c r="AJ7741" s="61" t="str">
        <f>IF(AND(K7741&lt;&gt;"Match of the Day",K7741&lt;&gt;"Match of the Day 2",K7741&lt;&gt;"Match of the Day Repeat"),"",1+MAX($AJ$10:AJ7740))</f>
        <v/>
      </c>
    </row>
    <row r="7742" spans="34:36" x14ac:dyDescent="0.35">
      <c r="AH7742" s="16" t="str">
        <f>IF(AND(B7742="Premier League",E7742="Live"),_xlfn.XLOOKUP(_xlfn.TEXTJOIN(" vs ",,C7742:D7742),Calendar!G:G,Calendar!B:B),IF(AND(B7742="Premier League",E7742="Highlights"),_xlfn.XLOOKUP(H7742,Calendar!O:O,Calendar!N:N,,-1),""))</f>
        <v/>
      </c>
      <c r="AI7742" s="61" t="str">
        <f>IF(AND(AH7742&lt;&gt;"",E7742="Live"),_xlfn.XLOOKUP(_xlfn.TEXTJOIN(" vs ",,C7742:D7742),Calendar!G:G,Calendar!K:K),"")</f>
        <v/>
      </c>
      <c r="AJ7742" s="61" t="str">
        <f>IF(AND(K7742&lt;&gt;"Match of the Day",K7742&lt;&gt;"Match of the Day 2",K7742&lt;&gt;"Match of the Day Repeat"),"",1+MAX($AJ$10:AJ7741))</f>
        <v/>
      </c>
    </row>
    <row r="7743" spans="34:36" x14ac:dyDescent="0.35">
      <c r="AH7743" s="16" t="str">
        <f>IF(AND(B7743="Premier League",E7743="Live"),_xlfn.XLOOKUP(_xlfn.TEXTJOIN(" vs ",,C7743:D7743),Calendar!G:G,Calendar!B:B),IF(AND(B7743="Premier League",E7743="Highlights"),_xlfn.XLOOKUP(H7743,Calendar!O:O,Calendar!N:N,,-1),""))</f>
        <v/>
      </c>
      <c r="AI7743" s="61" t="str">
        <f>IF(AND(AH7743&lt;&gt;"",E7743="Live"),_xlfn.XLOOKUP(_xlfn.TEXTJOIN(" vs ",,C7743:D7743),Calendar!G:G,Calendar!K:K),"")</f>
        <v/>
      </c>
      <c r="AJ7743" s="61" t="str">
        <f>IF(AND(K7743&lt;&gt;"Match of the Day",K7743&lt;&gt;"Match of the Day 2",K7743&lt;&gt;"Match of the Day Repeat"),"",1+MAX($AJ$10:AJ7742))</f>
        <v/>
      </c>
    </row>
    <row r="7744" spans="34:36" x14ac:dyDescent="0.35">
      <c r="AH7744" s="16" t="str">
        <f>IF(AND(B7744="Premier League",E7744="Live"),_xlfn.XLOOKUP(_xlfn.TEXTJOIN(" vs ",,C7744:D7744),Calendar!G:G,Calendar!B:B),IF(AND(B7744="Premier League",E7744="Highlights"),_xlfn.XLOOKUP(H7744,Calendar!O:O,Calendar!N:N,,-1),""))</f>
        <v/>
      </c>
      <c r="AI7744" s="61" t="str">
        <f>IF(AND(AH7744&lt;&gt;"",E7744="Live"),_xlfn.XLOOKUP(_xlfn.TEXTJOIN(" vs ",,C7744:D7744),Calendar!G:G,Calendar!K:K),"")</f>
        <v/>
      </c>
      <c r="AJ7744" s="61" t="str">
        <f>IF(AND(K7744&lt;&gt;"Match of the Day",K7744&lt;&gt;"Match of the Day 2",K7744&lt;&gt;"Match of the Day Repeat"),"",1+MAX($AJ$10:AJ7743))</f>
        <v/>
      </c>
    </row>
    <row r="7745" spans="34:36" x14ac:dyDescent="0.35">
      <c r="AH7745" s="16" t="str">
        <f>IF(AND(B7745="Premier League",E7745="Live"),_xlfn.XLOOKUP(_xlfn.TEXTJOIN(" vs ",,C7745:D7745),Calendar!G:G,Calendar!B:B),IF(AND(B7745="Premier League",E7745="Highlights"),_xlfn.XLOOKUP(H7745,Calendar!O:O,Calendar!N:N,,-1),""))</f>
        <v/>
      </c>
      <c r="AI7745" s="61" t="str">
        <f>IF(AND(AH7745&lt;&gt;"",E7745="Live"),_xlfn.XLOOKUP(_xlfn.TEXTJOIN(" vs ",,C7745:D7745),Calendar!G:G,Calendar!K:K),"")</f>
        <v/>
      </c>
      <c r="AJ7745" s="61" t="str">
        <f>IF(AND(K7745&lt;&gt;"Match of the Day",K7745&lt;&gt;"Match of the Day 2",K7745&lt;&gt;"Match of the Day Repeat"),"",1+MAX($AJ$10:AJ7744))</f>
        <v/>
      </c>
    </row>
    <row r="7746" spans="34:36" x14ac:dyDescent="0.35">
      <c r="AH7746" s="16" t="str">
        <f>IF(AND(B7746="Premier League",E7746="Live"),_xlfn.XLOOKUP(_xlfn.TEXTJOIN(" vs ",,C7746:D7746),Calendar!G:G,Calendar!B:B),IF(AND(B7746="Premier League",E7746="Highlights"),_xlfn.XLOOKUP(H7746,Calendar!O:O,Calendar!N:N,,-1),""))</f>
        <v/>
      </c>
      <c r="AI7746" s="61" t="str">
        <f>IF(AND(AH7746&lt;&gt;"",E7746="Live"),_xlfn.XLOOKUP(_xlfn.TEXTJOIN(" vs ",,C7746:D7746),Calendar!G:G,Calendar!K:K),"")</f>
        <v/>
      </c>
      <c r="AJ7746" s="61" t="str">
        <f>IF(AND(K7746&lt;&gt;"Match of the Day",K7746&lt;&gt;"Match of the Day 2",K7746&lt;&gt;"Match of the Day Repeat"),"",1+MAX($AJ$10:AJ7745))</f>
        <v/>
      </c>
    </row>
    <row r="7747" spans="34:36" x14ac:dyDescent="0.35">
      <c r="AH7747" s="16" t="str">
        <f>IF(AND(B7747="Premier League",E7747="Live"),_xlfn.XLOOKUP(_xlfn.TEXTJOIN(" vs ",,C7747:D7747),Calendar!G:G,Calendar!B:B),IF(AND(B7747="Premier League",E7747="Highlights"),_xlfn.XLOOKUP(H7747,Calendar!O:O,Calendar!N:N,,-1),""))</f>
        <v/>
      </c>
      <c r="AI7747" s="61" t="str">
        <f>IF(AND(AH7747&lt;&gt;"",E7747="Live"),_xlfn.XLOOKUP(_xlfn.TEXTJOIN(" vs ",,C7747:D7747),Calendar!G:G,Calendar!K:K),"")</f>
        <v/>
      </c>
      <c r="AJ7747" s="61" t="str">
        <f>IF(AND(K7747&lt;&gt;"Match of the Day",K7747&lt;&gt;"Match of the Day 2",K7747&lt;&gt;"Match of the Day Repeat"),"",1+MAX($AJ$10:AJ7746))</f>
        <v/>
      </c>
    </row>
    <row r="7748" spans="34:36" x14ac:dyDescent="0.35">
      <c r="AH7748" s="16" t="str">
        <f>IF(AND(B7748="Premier League",E7748="Live"),_xlfn.XLOOKUP(_xlfn.TEXTJOIN(" vs ",,C7748:D7748),Calendar!G:G,Calendar!B:B),IF(AND(B7748="Premier League",E7748="Highlights"),_xlfn.XLOOKUP(H7748,Calendar!O:O,Calendar!N:N,,-1),""))</f>
        <v/>
      </c>
      <c r="AI7748" s="61" t="str">
        <f>IF(AND(AH7748&lt;&gt;"",E7748="Live"),_xlfn.XLOOKUP(_xlfn.TEXTJOIN(" vs ",,C7748:D7748),Calendar!G:G,Calendar!K:K),"")</f>
        <v/>
      </c>
      <c r="AJ7748" s="61" t="str">
        <f>IF(AND(K7748&lt;&gt;"Match of the Day",K7748&lt;&gt;"Match of the Day 2",K7748&lt;&gt;"Match of the Day Repeat"),"",1+MAX($AJ$10:AJ7747))</f>
        <v/>
      </c>
    </row>
    <row r="7749" spans="34:36" x14ac:dyDescent="0.35">
      <c r="AH7749" s="16" t="str">
        <f>IF(AND(B7749="Premier League",E7749="Live"),_xlfn.XLOOKUP(_xlfn.TEXTJOIN(" vs ",,C7749:D7749),Calendar!G:G,Calendar!B:B),IF(AND(B7749="Premier League",E7749="Highlights"),_xlfn.XLOOKUP(H7749,Calendar!O:O,Calendar!N:N,,-1),""))</f>
        <v/>
      </c>
      <c r="AI7749" s="61" t="str">
        <f>IF(AND(AH7749&lt;&gt;"",E7749="Live"),_xlfn.XLOOKUP(_xlfn.TEXTJOIN(" vs ",,C7749:D7749),Calendar!G:G,Calendar!K:K),"")</f>
        <v/>
      </c>
      <c r="AJ7749" s="61" t="str">
        <f>IF(AND(K7749&lt;&gt;"Match of the Day",K7749&lt;&gt;"Match of the Day 2",K7749&lt;&gt;"Match of the Day Repeat"),"",1+MAX($AJ$10:AJ7748))</f>
        <v/>
      </c>
    </row>
    <row r="7750" spans="34:36" x14ac:dyDescent="0.35">
      <c r="AH7750" s="16" t="str">
        <f>IF(AND(B7750="Premier League",E7750="Live"),_xlfn.XLOOKUP(_xlfn.TEXTJOIN(" vs ",,C7750:D7750),Calendar!G:G,Calendar!B:B),IF(AND(B7750="Premier League",E7750="Highlights"),_xlfn.XLOOKUP(H7750,Calendar!O:O,Calendar!N:N,,-1),""))</f>
        <v/>
      </c>
      <c r="AI7750" s="61" t="str">
        <f>IF(AND(AH7750&lt;&gt;"",E7750="Live"),_xlfn.XLOOKUP(_xlfn.TEXTJOIN(" vs ",,C7750:D7750),Calendar!G:G,Calendar!K:K),"")</f>
        <v/>
      </c>
      <c r="AJ7750" s="61" t="str">
        <f>IF(AND(K7750&lt;&gt;"Match of the Day",K7750&lt;&gt;"Match of the Day 2",K7750&lt;&gt;"Match of the Day Repeat"),"",1+MAX($AJ$10:AJ7749))</f>
        <v/>
      </c>
    </row>
    <row r="7751" spans="34:36" x14ac:dyDescent="0.35">
      <c r="AH7751" s="16" t="str">
        <f>IF(AND(B7751="Premier League",E7751="Live"),_xlfn.XLOOKUP(_xlfn.TEXTJOIN(" vs ",,C7751:D7751),Calendar!G:G,Calendar!B:B),IF(AND(B7751="Premier League",E7751="Highlights"),_xlfn.XLOOKUP(H7751,Calendar!O:O,Calendar!N:N,,-1),""))</f>
        <v/>
      </c>
      <c r="AI7751" s="61" t="str">
        <f>IF(AND(AH7751&lt;&gt;"",E7751="Live"),_xlfn.XLOOKUP(_xlfn.TEXTJOIN(" vs ",,C7751:D7751),Calendar!G:G,Calendar!K:K),"")</f>
        <v/>
      </c>
      <c r="AJ7751" s="61" t="str">
        <f>IF(AND(K7751&lt;&gt;"Match of the Day",K7751&lt;&gt;"Match of the Day 2",K7751&lt;&gt;"Match of the Day Repeat"),"",1+MAX($AJ$10:AJ7750))</f>
        <v/>
      </c>
    </row>
    <row r="7752" spans="34:36" x14ac:dyDescent="0.35">
      <c r="AH7752" s="16" t="str">
        <f>IF(AND(B7752="Premier League",E7752="Live"),_xlfn.XLOOKUP(_xlfn.TEXTJOIN(" vs ",,C7752:D7752),Calendar!G:G,Calendar!B:B),IF(AND(B7752="Premier League",E7752="Highlights"),_xlfn.XLOOKUP(H7752,Calendar!O:O,Calendar!N:N,,-1),""))</f>
        <v/>
      </c>
      <c r="AI7752" s="61" t="str">
        <f>IF(AND(AH7752&lt;&gt;"",E7752="Live"),_xlfn.XLOOKUP(_xlfn.TEXTJOIN(" vs ",,C7752:D7752),Calendar!G:G,Calendar!K:K),"")</f>
        <v/>
      </c>
      <c r="AJ7752" s="61" t="str">
        <f>IF(AND(K7752&lt;&gt;"Match of the Day",K7752&lt;&gt;"Match of the Day 2",K7752&lt;&gt;"Match of the Day Repeat"),"",1+MAX($AJ$10:AJ7751))</f>
        <v/>
      </c>
    </row>
    <row r="7753" spans="34:36" x14ac:dyDescent="0.35">
      <c r="AH7753" s="16" t="str">
        <f>IF(AND(B7753="Premier League",E7753="Live"),_xlfn.XLOOKUP(_xlfn.TEXTJOIN(" vs ",,C7753:D7753),Calendar!G:G,Calendar!B:B),IF(AND(B7753="Premier League",E7753="Highlights"),_xlfn.XLOOKUP(H7753,Calendar!O:O,Calendar!N:N,,-1),""))</f>
        <v/>
      </c>
      <c r="AI7753" s="61" t="str">
        <f>IF(AND(AH7753&lt;&gt;"",E7753="Live"),_xlfn.XLOOKUP(_xlfn.TEXTJOIN(" vs ",,C7753:D7753),Calendar!G:G,Calendar!K:K),"")</f>
        <v/>
      </c>
      <c r="AJ7753" s="61" t="str">
        <f>IF(AND(K7753&lt;&gt;"Match of the Day",K7753&lt;&gt;"Match of the Day 2",K7753&lt;&gt;"Match of the Day Repeat"),"",1+MAX($AJ$10:AJ7752))</f>
        <v/>
      </c>
    </row>
    <row r="7754" spans="34:36" x14ac:dyDescent="0.35">
      <c r="AH7754" s="16" t="str">
        <f>IF(AND(B7754="Premier League",E7754="Live"),_xlfn.XLOOKUP(_xlfn.TEXTJOIN(" vs ",,C7754:D7754),Calendar!G:G,Calendar!B:B),IF(AND(B7754="Premier League",E7754="Highlights"),_xlfn.XLOOKUP(H7754,Calendar!O:O,Calendar!N:N,,-1),""))</f>
        <v/>
      </c>
      <c r="AI7754" s="61" t="str">
        <f>IF(AND(AH7754&lt;&gt;"",E7754="Live"),_xlfn.XLOOKUP(_xlfn.TEXTJOIN(" vs ",,C7754:D7754),Calendar!G:G,Calendar!K:K),"")</f>
        <v/>
      </c>
      <c r="AJ7754" s="61" t="str">
        <f>IF(AND(K7754&lt;&gt;"Match of the Day",K7754&lt;&gt;"Match of the Day 2",K7754&lt;&gt;"Match of the Day Repeat"),"",1+MAX($AJ$10:AJ7753))</f>
        <v/>
      </c>
    </row>
    <row r="7755" spans="34:36" x14ac:dyDescent="0.35">
      <c r="AH7755" s="16" t="str">
        <f>IF(AND(B7755="Premier League",E7755="Live"),_xlfn.XLOOKUP(_xlfn.TEXTJOIN(" vs ",,C7755:D7755),Calendar!G:G,Calendar!B:B),IF(AND(B7755="Premier League",E7755="Highlights"),_xlfn.XLOOKUP(H7755,Calendar!O:O,Calendar!N:N,,-1),""))</f>
        <v/>
      </c>
      <c r="AI7755" s="61" t="str">
        <f>IF(AND(AH7755&lt;&gt;"",E7755="Live"),_xlfn.XLOOKUP(_xlfn.TEXTJOIN(" vs ",,C7755:D7755),Calendar!G:G,Calendar!K:K),"")</f>
        <v/>
      </c>
      <c r="AJ7755" s="61" t="str">
        <f>IF(AND(K7755&lt;&gt;"Match of the Day",K7755&lt;&gt;"Match of the Day 2",K7755&lt;&gt;"Match of the Day Repeat"),"",1+MAX($AJ$10:AJ7754))</f>
        <v/>
      </c>
    </row>
    <row r="7756" spans="34:36" x14ac:dyDescent="0.35">
      <c r="AH7756" s="16" t="str">
        <f>IF(AND(B7756="Premier League",E7756="Live"),_xlfn.XLOOKUP(_xlfn.TEXTJOIN(" vs ",,C7756:D7756),Calendar!G:G,Calendar!B:B),IF(AND(B7756="Premier League",E7756="Highlights"),_xlfn.XLOOKUP(H7756,Calendar!O:O,Calendar!N:N,,-1),""))</f>
        <v/>
      </c>
      <c r="AI7756" s="61" t="str">
        <f>IF(AND(AH7756&lt;&gt;"",E7756="Live"),_xlfn.XLOOKUP(_xlfn.TEXTJOIN(" vs ",,C7756:D7756),Calendar!G:G,Calendar!K:K),"")</f>
        <v/>
      </c>
      <c r="AJ7756" s="61" t="str">
        <f>IF(AND(K7756&lt;&gt;"Match of the Day",K7756&lt;&gt;"Match of the Day 2",K7756&lt;&gt;"Match of the Day Repeat"),"",1+MAX($AJ$10:AJ7755))</f>
        <v/>
      </c>
    </row>
    <row r="7757" spans="34:36" x14ac:dyDescent="0.35">
      <c r="AH7757" s="16" t="str">
        <f>IF(AND(B7757="Premier League",E7757="Live"),_xlfn.XLOOKUP(_xlfn.TEXTJOIN(" vs ",,C7757:D7757),Calendar!G:G,Calendar!B:B),IF(AND(B7757="Premier League",E7757="Highlights"),_xlfn.XLOOKUP(H7757,Calendar!O:O,Calendar!N:N,,-1),""))</f>
        <v/>
      </c>
      <c r="AI7757" s="61" t="str">
        <f>IF(AND(AH7757&lt;&gt;"",E7757="Live"),_xlfn.XLOOKUP(_xlfn.TEXTJOIN(" vs ",,C7757:D7757),Calendar!G:G,Calendar!K:K),"")</f>
        <v/>
      </c>
      <c r="AJ7757" s="61" t="str">
        <f>IF(AND(K7757&lt;&gt;"Match of the Day",K7757&lt;&gt;"Match of the Day 2",K7757&lt;&gt;"Match of the Day Repeat"),"",1+MAX($AJ$10:AJ7756))</f>
        <v/>
      </c>
    </row>
    <row r="7758" spans="34:36" x14ac:dyDescent="0.35">
      <c r="AH7758" s="16" t="str">
        <f>IF(AND(B7758="Premier League",E7758="Live"),_xlfn.XLOOKUP(_xlfn.TEXTJOIN(" vs ",,C7758:D7758),Calendar!G:G,Calendar!B:B),IF(AND(B7758="Premier League",E7758="Highlights"),_xlfn.XLOOKUP(H7758,Calendar!O:O,Calendar!N:N,,-1),""))</f>
        <v/>
      </c>
      <c r="AI7758" s="61" t="str">
        <f>IF(AND(AH7758&lt;&gt;"",E7758="Live"),_xlfn.XLOOKUP(_xlfn.TEXTJOIN(" vs ",,C7758:D7758),Calendar!G:G,Calendar!K:K),"")</f>
        <v/>
      </c>
      <c r="AJ7758" s="61" t="str">
        <f>IF(AND(K7758&lt;&gt;"Match of the Day",K7758&lt;&gt;"Match of the Day 2",K7758&lt;&gt;"Match of the Day Repeat"),"",1+MAX($AJ$10:AJ7757))</f>
        <v/>
      </c>
    </row>
    <row r="7759" spans="34:36" x14ac:dyDescent="0.35">
      <c r="AH7759" s="16" t="str">
        <f>IF(AND(B7759="Premier League",E7759="Live"),_xlfn.XLOOKUP(_xlfn.TEXTJOIN(" vs ",,C7759:D7759),Calendar!G:G,Calendar!B:B),IF(AND(B7759="Premier League",E7759="Highlights"),_xlfn.XLOOKUP(H7759,Calendar!O:O,Calendar!N:N,,-1),""))</f>
        <v/>
      </c>
      <c r="AI7759" s="61" t="str">
        <f>IF(AND(AH7759&lt;&gt;"",E7759="Live"),_xlfn.XLOOKUP(_xlfn.TEXTJOIN(" vs ",,C7759:D7759),Calendar!G:G,Calendar!K:K),"")</f>
        <v/>
      </c>
      <c r="AJ7759" s="61" t="str">
        <f>IF(AND(K7759&lt;&gt;"Match of the Day",K7759&lt;&gt;"Match of the Day 2",K7759&lt;&gt;"Match of the Day Repeat"),"",1+MAX($AJ$10:AJ7758))</f>
        <v/>
      </c>
    </row>
    <row r="7760" spans="34:36" x14ac:dyDescent="0.35">
      <c r="AH7760" s="16" t="str">
        <f>IF(AND(B7760="Premier League",E7760="Live"),_xlfn.XLOOKUP(_xlfn.TEXTJOIN(" vs ",,C7760:D7760),Calendar!G:G,Calendar!B:B),IF(AND(B7760="Premier League",E7760="Highlights"),_xlfn.XLOOKUP(H7760,Calendar!O:O,Calendar!N:N,,-1),""))</f>
        <v/>
      </c>
      <c r="AI7760" s="61" t="str">
        <f>IF(AND(AH7760&lt;&gt;"",E7760="Live"),_xlfn.XLOOKUP(_xlfn.TEXTJOIN(" vs ",,C7760:D7760),Calendar!G:G,Calendar!K:K),"")</f>
        <v/>
      </c>
      <c r="AJ7760" s="61" t="str">
        <f>IF(AND(K7760&lt;&gt;"Match of the Day",K7760&lt;&gt;"Match of the Day 2",K7760&lt;&gt;"Match of the Day Repeat"),"",1+MAX($AJ$10:AJ7759))</f>
        <v/>
      </c>
    </row>
    <row r="7761" spans="34:36" x14ac:dyDescent="0.35">
      <c r="AH7761" s="16" t="str">
        <f>IF(AND(B7761="Premier League",E7761="Live"),_xlfn.XLOOKUP(_xlfn.TEXTJOIN(" vs ",,C7761:D7761),Calendar!G:G,Calendar!B:B),IF(AND(B7761="Premier League",E7761="Highlights"),_xlfn.XLOOKUP(H7761,Calendar!O:O,Calendar!N:N,,-1),""))</f>
        <v/>
      </c>
      <c r="AI7761" s="61" t="str">
        <f>IF(AND(AH7761&lt;&gt;"",E7761="Live"),_xlfn.XLOOKUP(_xlfn.TEXTJOIN(" vs ",,C7761:D7761),Calendar!G:G,Calendar!K:K),"")</f>
        <v/>
      </c>
      <c r="AJ7761" s="61" t="str">
        <f>IF(AND(K7761&lt;&gt;"Match of the Day",K7761&lt;&gt;"Match of the Day 2",K7761&lt;&gt;"Match of the Day Repeat"),"",1+MAX($AJ$10:AJ7760))</f>
        <v/>
      </c>
    </row>
    <row r="7762" spans="34:36" x14ac:dyDescent="0.35">
      <c r="AH7762" s="16" t="str">
        <f>IF(AND(B7762="Premier League",E7762="Live"),_xlfn.XLOOKUP(_xlfn.TEXTJOIN(" vs ",,C7762:D7762),Calendar!G:G,Calendar!B:B),IF(AND(B7762="Premier League",E7762="Highlights"),_xlfn.XLOOKUP(H7762,Calendar!O:O,Calendar!N:N,,-1),""))</f>
        <v/>
      </c>
      <c r="AI7762" s="61" t="str">
        <f>IF(AND(AH7762&lt;&gt;"",E7762="Live"),_xlfn.XLOOKUP(_xlfn.TEXTJOIN(" vs ",,C7762:D7762),Calendar!G:G,Calendar!K:K),"")</f>
        <v/>
      </c>
      <c r="AJ7762" s="61" t="str">
        <f>IF(AND(K7762&lt;&gt;"Match of the Day",K7762&lt;&gt;"Match of the Day 2",K7762&lt;&gt;"Match of the Day Repeat"),"",1+MAX($AJ$10:AJ7761))</f>
        <v/>
      </c>
    </row>
    <row r="7763" spans="34:36" x14ac:dyDescent="0.35">
      <c r="AH7763" s="16" t="str">
        <f>IF(AND(B7763="Premier League",E7763="Live"),_xlfn.XLOOKUP(_xlfn.TEXTJOIN(" vs ",,C7763:D7763),Calendar!G:G,Calendar!B:B),IF(AND(B7763="Premier League",E7763="Highlights"),_xlfn.XLOOKUP(H7763,Calendar!O:O,Calendar!N:N,,-1),""))</f>
        <v/>
      </c>
      <c r="AI7763" s="61" t="str">
        <f>IF(AND(AH7763&lt;&gt;"",E7763="Live"),_xlfn.XLOOKUP(_xlfn.TEXTJOIN(" vs ",,C7763:D7763),Calendar!G:G,Calendar!K:K),"")</f>
        <v/>
      </c>
      <c r="AJ7763" s="61" t="str">
        <f>IF(AND(K7763&lt;&gt;"Match of the Day",K7763&lt;&gt;"Match of the Day 2",K7763&lt;&gt;"Match of the Day Repeat"),"",1+MAX($AJ$10:AJ7762))</f>
        <v/>
      </c>
    </row>
    <row r="7764" spans="34:36" x14ac:dyDescent="0.35">
      <c r="AH7764" s="16" t="str">
        <f>IF(AND(B7764="Premier League",E7764="Live"),_xlfn.XLOOKUP(_xlfn.TEXTJOIN(" vs ",,C7764:D7764),Calendar!G:G,Calendar!B:B),IF(AND(B7764="Premier League",E7764="Highlights"),_xlfn.XLOOKUP(H7764,Calendar!O:O,Calendar!N:N,,-1),""))</f>
        <v/>
      </c>
      <c r="AI7764" s="61" t="str">
        <f>IF(AND(AH7764&lt;&gt;"",E7764="Live"),_xlfn.XLOOKUP(_xlfn.TEXTJOIN(" vs ",,C7764:D7764),Calendar!G:G,Calendar!K:K),"")</f>
        <v/>
      </c>
      <c r="AJ7764" s="61" t="str">
        <f>IF(AND(K7764&lt;&gt;"Match of the Day",K7764&lt;&gt;"Match of the Day 2",K7764&lt;&gt;"Match of the Day Repeat"),"",1+MAX($AJ$10:AJ7763))</f>
        <v/>
      </c>
    </row>
    <row r="7765" spans="34:36" x14ac:dyDescent="0.35">
      <c r="AH7765" s="16" t="str">
        <f>IF(AND(B7765="Premier League",E7765="Live"),_xlfn.XLOOKUP(_xlfn.TEXTJOIN(" vs ",,C7765:D7765),Calendar!G:G,Calendar!B:B),IF(AND(B7765="Premier League",E7765="Highlights"),_xlfn.XLOOKUP(H7765,Calendar!O:O,Calendar!N:N,,-1),""))</f>
        <v/>
      </c>
      <c r="AI7765" s="61" t="str">
        <f>IF(AND(AH7765&lt;&gt;"",E7765="Live"),_xlfn.XLOOKUP(_xlfn.TEXTJOIN(" vs ",,C7765:D7765),Calendar!G:G,Calendar!K:K),"")</f>
        <v/>
      </c>
      <c r="AJ7765" s="61" t="str">
        <f>IF(AND(K7765&lt;&gt;"Match of the Day",K7765&lt;&gt;"Match of the Day 2",K7765&lt;&gt;"Match of the Day Repeat"),"",1+MAX($AJ$10:AJ7764))</f>
        <v/>
      </c>
    </row>
    <row r="7766" spans="34:36" x14ac:dyDescent="0.35">
      <c r="AH7766" s="16" t="str">
        <f>IF(AND(B7766="Premier League",E7766="Live"),_xlfn.XLOOKUP(_xlfn.TEXTJOIN(" vs ",,C7766:D7766),Calendar!G:G,Calendar!B:B),IF(AND(B7766="Premier League",E7766="Highlights"),_xlfn.XLOOKUP(H7766,Calendar!O:O,Calendar!N:N,,-1),""))</f>
        <v/>
      </c>
      <c r="AI7766" s="61" t="str">
        <f>IF(AND(AH7766&lt;&gt;"",E7766="Live"),_xlfn.XLOOKUP(_xlfn.TEXTJOIN(" vs ",,C7766:D7766),Calendar!G:G,Calendar!K:K),"")</f>
        <v/>
      </c>
      <c r="AJ7766" s="61" t="str">
        <f>IF(AND(K7766&lt;&gt;"Match of the Day",K7766&lt;&gt;"Match of the Day 2",K7766&lt;&gt;"Match of the Day Repeat"),"",1+MAX($AJ$10:AJ7765))</f>
        <v/>
      </c>
    </row>
    <row r="7767" spans="34:36" x14ac:dyDescent="0.35">
      <c r="AH7767" s="16" t="str">
        <f>IF(AND(B7767="Premier League",E7767="Live"),_xlfn.XLOOKUP(_xlfn.TEXTJOIN(" vs ",,C7767:D7767),Calendar!G:G,Calendar!B:B),IF(AND(B7767="Premier League",E7767="Highlights"),_xlfn.XLOOKUP(H7767,Calendar!O:O,Calendar!N:N,,-1),""))</f>
        <v/>
      </c>
      <c r="AI7767" s="61" t="str">
        <f>IF(AND(AH7767&lt;&gt;"",E7767="Live"),_xlfn.XLOOKUP(_xlfn.TEXTJOIN(" vs ",,C7767:D7767),Calendar!G:G,Calendar!K:K),"")</f>
        <v/>
      </c>
      <c r="AJ7767" s="61" t="str">
        <f>IF(AND(K7767&lt;&gt;"Match of the Day",K7767&lt;&gt;"Match of the Day 2",K7767&lt;&gt;"Match of the Day Repeat"),"",1+MAX($AJ$10:AJ7766))</f>
        <v/>
      </c>
    </row>
    <row r="7768" spans="34:36" x14ac:dyDescent="0.35">
      <c r="AH7768" s="16" t="str">
        <f>IF(AND(B7768="Premier League",E7768="Live"),_xlfn.XLOOKUP(_xlfn.TEXTJOIN(" vs ",,C7768:D7768),Calendar!G:G,Calendar!B:B),IF(AND(B7768="Premier League",E7768="Highlights"),_xlfn.XLOOKUP(H7768,Calendar!O:O,Calendar!N:N,,-1),""))</f>
        <v/>
      </c>
      <c r="AI7768" s="61" t="str">
        <f>IF(AND(AH7768&lt;&gt;"",E7768="Live"),_xlfn.XLOOKUP(_xlfn.TEXTJOIN(" vs ",,C7768:D7768),Calendar!G:G,Calendar!K:K),"")</f>
        <v/>
      </c>
      <c r="AJ7768" s="61" t="str">
        <f>IF(AND(K7768&lt;&gt;"Match of the Day",K7768&lt;&gt;"Match of the Day 2",K7768&lt;&gt;"Match of the Day Repeat"),"",1+MAX($AJ$10:AJ7767))</f>
        <v/>
      </c>
    </row>
    <row r="7769" spans="34:36" x14ac:dyDescent="0.35">
      <c r="AH7769" s="16" t="str">
        <f>IF(AND(B7769="Premier League",E7769="Live"),_xlfn.XLOOKUP(_xlfn.TEXTJOIN(" vs ",,C7769:D7769),Calendar!G:G,Calendar!B:B),IF(AND(B7769="Premier League",E7769="Highlights"),_xlfn.XLOOKUP(H7769,Calendar!O:O,Calendar!N:N,,-1),""))</f>
        <v/>
      </c>
      <c r="AI7769" s="61" t="str">
        <f>IF(AND(AH7769&lt;&gt;"",E7769="Live"),_xlfn.XLOOKUP(_xlfn.TEXTJOIN(" vs ",,C7769:D7769),Calendar!G:G,Calendar!K:K),"")</f>
        <v/>
      </c>
      <c r="AJ7769" s="61" t="str">
        <f>IF(AND(K7769&lt;&gt;"Match of the Day",K7769&lt;&gt;"Match of the Day 2",K7769&lt;&gt;"Match of the Day Repeat"),"",1+MAX($AJ$10:AJ7768))</f>
        <v/>
      </c>
    </row>
    <row r="7770" spans="34:36" x14ac:dyDescent="0.35">
      <c r="AH7770" s="16" t="str">
        <f>IF(AND(B7770="Premier League",E7770="Live"),_xlfn.XLOOKUP(_xlfn.TEXTJOIN(" vs ",,C7770:D7770),Calendar!G:G,Calendar!B:B),IF(AND(B7770="Premier League",E7770="Highlights"),_xlfn.XLOOKUP(H7770,Calendar!O:O,Calendar!N:N,,-1),""))</f>
        <v/>
      </c>
      <c r="AI7770" s="61" t="str">
        <f>IF(AND(AH7770&lt;&gt;"",E7770="Live"),_xlfn.XLOOKUP(_xlfn.TEXTJOIN(" vs ",,C7770:D7770),Calendar!G:G,Calendar!K:K),"")</f>
        <v/>
      </c>
      <c r="AJ7770" s="61" t="str">
        <f>IF(AND(K7770&lt;&gt;"Match of the Day",K7770&lt;&gt;"Match of the Day 2",K7770&lt;&gt;"Match of the Day Repeat"),"",1+MAX($AJ$10:AJ7769))</f>
        <v/>
      </c>
    </row>
    <row r="7771" spans="34:36" x14ac:dyDescent="0.35">
      <c r="AH7771" s="16" t="str">
        <f>IF(AND(B7771="Premier League",E7771="Live"),_xlfn.XLOOKUP(_xlfn.TEXTJOIN(" vs ",,C7771:D7771),Calendar!G:G,Calendar!B:B),IF(AND(B7771="Premier League",E7771="Highlights"),_xlfn.XLOOKUP(H7771,Calendar!O:O,Calendar!N:N,,-1),""))</f>
        <v/>
      </c>
      <c r="AI7771" s="61" t="str">
        <f>IF(AND(AH7771&lt;&gt;"",E7771="Live"),_xlfn.XLOOKUP(_xlfn.TEXTJOIN(" vs ",,C7771:D7771),Calendar!G:G,Calendar!K:K),"")</f>
        <v/>
      </c>
      <c r="AJ7771" s="61" t="str">
        <f>IF(AND(K7771&lt;&gt;"Match of the Day",K7771&lt;&gt;"Match of the Day 2",K7771&lt;&gt;"Match of the Day Repeat"),"",1+MAX($AJ$10:AJ7770))</f>
        <v/>
      </c>
    </row>
    <row r="7772" spans="34:36" x14ac:dyDescent="0.35">
      <c r="AH7772" s="16" t="str">
        <f>IF(AND(B7772="Premier League",E7772="Live"),_xlfn.XLOOKUP(_xlfn.TEXTJOIN(" vs ",,C7772:D7772),Calendar!G:G,Calendar!B:B),IF(AND(B7772="Premier League",E7772="Highlights"),_xlfn.XLOOKUP(H7772,Calendar!O:O,Calendar!N:N,,-1),""))</f>
        <v/>
      </c>
      <c r="AI7772" s="61" t="str">
        <f>IF(AND(AH7772&lt;&gt;"",E7772="Live"),_xlfn.XLOOKUP(_xlfn.TEXTJOIN(" vs ",,C7772:D7772),Calendar!G:G,Calendar!K:K),"")</f>
        <v/>
      </c>
      <c r="AJ7772" s="61" t="str">
        <f>IF(AND(K7772&lt;&gt;"Match of the Day",K7772&lt;&gt;"Match of the Day 2",K7772&lt;&gt;"Match of the Day Repeat"),"",1+MAX($AJ$10:AJ7771))</f>
        <v/>
      </c>
    </row>
    <row r="7773" spans="34:36" x14ac:dyDescent="0.35">
      <c r="AH7773" s="16" t="str">
        <f>IF(AND(B7773="Premier League",E7773="Live"),_xlfn.XLOOKUP(_xlfn.TEXTJOIN(" vs ",,C7773:D7773),Calendar!G:G,Calendar!B:B),IF(AND(B7773="Premier League",E7773="Highlights"),_xlfn.XLOOKUP(H7773,Calendar!O:O,Calendar!N:N,,-1),""))</f>
        <v/>
      </c>
      <c r="AI7773" s="61" t="str">
        <f>IF(AND(AH7773&lt;&gt;"",E7773="Live"),_xlfn.XLOOKUP(_xlfn.TEXTJOIN(" vs ",,C7773:D7773),Calendar!G:G,Calendar!K:K),"")</f>
        <v/>
      </c>
      <c r="AJ7773" s="61" t="str">
        <f>IF(AND(K7773&lt;&gt;"Match of the Day",K7773&lt;&gt;"Match of the Day 2",K7773&lt;&gt;"Match of the Day Repeat"),"",1+MAX($AJ$10:AJ7772))</f>
        <v/>
      </c>
    </row>
    <row r="7774" spans="34:36" x14ac:dyDescent="0.35">
      <c r="AH7774" s="16" t="str">
        <f>IF(AND(B7774="Premier League",E7774="Live"),_xlfn.XLOOKUP(_xlfn.TEXTJOIN(" vs ",,C7774:D7774),Calendar!G:G,Calendar!B:B),IF(AND(B7774="Premier League",E7774="Highlights"),_xlfn.XLOOKUP(H7774,Calendar!O:O,Calendar!N:N,,-1),""))</f>
        <v/>
      </c>
      <c r="AI7774" s="61" t="str">
        <f>IF(AND(AH7774&lt;&gt;"",E7774="Live"),_xlfn.XLOOKUP(_xlfn.TEXTJOIN(" vs ",,C7774:D7774),Calendar!G:G,Calendar!K:K),"")</f>
        <v/>
      </c>
      <c r="AJ7774" s="61" t="str">
        <f>IF(AND(K7774&lt;&gt;"Match of the Day",K7774&lt;&gt;"Match of the Day 2",K7774&lt;&gt;"Match of the Day Repeat"),"",1+MAX($AJ$10:AJ7773))</f>
        <v/>
      </c>
    </row>
    <row r="7775" spans="34:36" x14ac:dyDescent="0.35">
      <c r="AH7775" s="16" t="str">
        <f>IF(AND(B7775="Premier League",E7775="Live"),_xlfn.XLOOKUP(_xlfn.TEXTJOIN(" vs ",,C7775:D7775),Calendar!G:G,Calendar!B:B),IF(AND(B7775="Premier League",E7775="Highlights"),_xlfn.XLOOKUP(H7775,Calendar!O:O,Calendar!N:N,,-1),""))</f>
        <v/>
      </c>
      <c r="AI7775" s="61" t="str">
        <f>IF(AND(AH7775&lt;&gt;"",E7775="Live"),_xlfn.XLOOKUP(_xlfn.TEXTJOIN(" vs ",,C7775:D7775),Calendar!G:G,Calendar!K:K),"")</f>
        <v/>
      </c>
      <c r="AJ7775" s="61" t="str">
        <f>IF(AND(K7775&lt;&gt;"Match of the Day",K7775&lt;&gt;"Match of the Day 2",K7775&lt;&gt;"Match of the Day Repeat"),"",1+MAX($AJ$10:AJ7774))</f>
        <v/>
      </c>
    </row>
    <row r="7776" spans="34:36" x14ac:dyDescent="0.35">
      <c r="AH7776" s="16" t="str">
        <f>IF(AND(B7776="Premier League",E7776="Live"),_xlfn.XLOOKUP(_xlfn.TEXTJOIN(" vs ",,C7776:D7776),Calendar!G:G,Calendar!B:B),IF(AND(B7776="Premier League",E7776="Highlights"),_xlfn.XLOOKUP(H7776,Calendar!O:O,Calendar!N:N,,-1),""))</f>
        <v/>
      </c>
      <c r="AI7776" s="61" t="str">
        <f>IF(AND(AH7776&lt;&gt;"",E7776="Live"),_xlfn.XLOOKUP(_xlfn.TEXTJOIN(" vs ",,C7776:D7776),Calendar!G:G,Calendar!K:K),"")</f>
        <v/>
      </c>
      <c r="AJ7776" s="61" t="str">
        <f>IF(AND(K7776&lt;&gt;"Match of the Day",K7776&lt;&gt;"Match of the Day 2",K7776&lt;&gt;"Match of the Day Repeat"),"",1+MAX($AJ$10:AJ7775))</f>
        <v/>
      </c>
    </row>
    <row r="7777" spans="34:36" x14ac:dyDescent="0.35">
      <c r="AH7777" s="16" t="str">
        <f>IF(AND(B7777="Premier League",E7777="Live"),_xlfn.XLOOKUP(_xlfn.TEXTJOIN(" vs ",,C7777:D7777),Calendar!G:G,Calendar!B:B),IF(AND(B7777="Premier League",E7777="Highlights"),_xlfn.XLOOKUP(H7777,Calendar!O:O,Calendar!N:N,,-1),""))</f>
        <v/>
      </c>
      <c r="AI7777" s="61" t="str">
        <f>IF(AND(AH7777&lt;&gt;"",E7777="Live"),_xlfn.XLOOKUP(_xlfn.TEXTJOIN(" vs ",,C7777:D7777),Calendar!G:G,Calendar!K:K),"")</f>
        <v/>
      </c>
      <c r="AJ7777" s="61" t="str">
        <f>IF(AND(K7777&lt;&gt;"Match of the Day",K7777&lt;&gt;"Match of the Day 2",K7777&lt;&gt;"Match of the Day Repeat"),"",1+MAX($AJ$10:AJ7776))</f>
        <v/>
      </c>
    </row>
    <row r="7778" spans="34:36" x14ac:dyDescent="0.35">
      <c r="AH7778" s="16" t="str">
        <f>IF(AND(B7778="Premier League",E7778="Live"),_xlfn.XLOOKUP(_xlfn.TEXTJOIN(" vs ",,C7778:D7778),Calendar!G:G,Calendar!B:B),IF(AND(B7778="Premier League",E7778="Highlights"),_xlfn.XLOOKUP(H7778,Calendar!O:O,Calendar!N:N,,-1),""))</f>
        <v/>
      </c>
      <c r="AI7778" s="61" t="str">
        <f>IF(AND(AH7778&lt;&gt;"",E7778="Live"),_xlfn.XLOOKUP(_xlfn.TEXTJOIN(" vs ",,C7778:D7778),Calendar!G:G,Calendar!K:K),"")</f>
        <v/>
      </c>
      <c r="AJ7778" s="61" t="str">
        <f>IF(AND(K7778&lt;&gt;"Match of the Day",K7778&lt;&gt;"Match of the Day 2",K7778&lt;&gt;"Match of the Day Repeat"),"",1+MAX($AJ$10:AJ7777))</f>
        <v/>
      </c>
    </row>
    <row r="7779" spans="34:36" x14ac:dyDescent="0.35">
      <c r="AH7779" s="16" t="str">
        <f>IF(AND(B7779="Premier League",E7779="Live"),_xlfn.XLOOKUP(_xlfn.TEXTJOIN(" vs ",,C7779:D7779),Calendar!G:G,Calendar!B:B),IF(AND(B7779="Premier League",E7779="Highlights"),_xlfn.XLOOKUP(H7779,Calendar!O:O,Calendar!N:N,,-1),""))</f>
        <v/>
      </c>
      <c r="AI7779" s="61" t="str">
        <f>IF(AND(AH7779&lt;&gt;"",E7779="Live"),_xlfn.XLOOKUP(_xlfn.TEXTJOIN(" vs ",,C7779:D7779),Calendar!G:G,Calendar!K:K),"")</f>
        <v/>
      </c>
      <c r="AJ7779" s="61" t="str">
        <f>IF(AND(K7779&lt;&gt;"Match of the Day",K7779&lt;&gt;"Match of the Day 2",K7779&lt;&gt;"Match of the Day Repeat"),"",1+MAX($AJ$10:AJ7778))</f>
        <v/>
      </c>
    </row>
    <row r="7780" spans="34:36" x14ac:dyDescent="0.35">
      <c r="AH7780" s="16" t="str">
        <f>IF(AND(B7780="Premier League",E7780="Live"),_xlfn.XLOOKUP(_xlfn.TEXTJOIN(" vs ",,C7780:D7780),Calendar!G:G,Calendar!B:B),IF(AND(B7780="Premier League",E7780="Highlights"),_xlfn.XLOOKUP(H7780,Calendar!O:O,Calendar!N:N,,-1),""))</f>
        <v/>
      </c>
      <c r="AI7780" s="61" t="str">
        <f>IF(AND(AH7780&lt;&gt;"",E7780="Live"),_xlfn.XLOOKUP(_xlfn.TEXTJOIN(" vs ",,C7780:D7780),Calendar!G:G,Calendar!K:K),"")</f>
        <v/>
      </c>
      <c r="AJ7780" s="61" t="str">
        <f>IF(AND(K7780&lt;&gt;"Match of the Day",K7780&lt;&gt;"Match of the Day 2",K7780&lt;&gt;"Match of the Day Repeat"),"",1+MAX($AJ$10:AJ7779))</f>
        <v/>
      </c>
    </row>
    <row r="7781" spans="34:36" x14ac:dyDescent="0.35">
      <c r="AH7781" s="16" t="str">
        <f>IF(AND(B7781="Premier League",E7781="Live"),_xlfn.XLOOKUP(_xlfn.TEXTJOIN(" vs ",,C7781:D7781),Calendar!G:G,Calendar!B:B),IF(AND(B7781="Premier League",E7781="Highlights"),_xlfn.XLOOKUP(H7781,Calendar!O:O,Calendar!N:N,,-1),""))</f>
        <v/>
      </c>
      <c r="AI7781" s="61" t="str">
        <f>IF(AND(AH7781&lt;&gt;"",E7781="Live"),_xlfn.XLOOKUP(_xlfn.TEXTJOIN(" vs ",,C7781:D7781),Calendar!G:G,Calendar!K:K),"")</f>
        <v/>
      </c>
      <c r="AJ7781" s="61" t="str">
        <f>IF(AND(K7781&lt;&gt;"Match of the Day",K7781&lt;&gt;"Match of the Day 2",K7781&lt;&gt;"Match of the Day Repeat"),"",1+MAX($AJ$10:AJ7780))</f>
        <v/>
      </c>
    </row>
    <row r="7782" spans="34:36" x14ac:dyDescent="0.35">
      <c r="AH7782" s="16" t="str">
        <f>IF(AND(B7782="Premier League",E7782="Live"),_xlfn.XLOOKUP(_xlfn.TEXTJOIN(" vs ",,C7782:D7782),Calendar!G:G,Calendar!B:B),IF(AND(B7782="Premier League",E7782="Highlights"),_xlfn.XLOOKUP(H7782,Calendar!O:O,Calendar!N:N,,-1),""))</f>
        <v/>
      </c>
      <c r="AI7782" s="61" t="str">
        <f>IF(AND(AH7782&lt;&gt;"",E7782="Live"),_xlfn.XLOOKUP(_xlfn.TEXTJOIN(" vs ",,C7782:D7782),Calendar!G:G,Calendar!K:K),"")</f>
        <v/>
      </c>
      <c r="AJ7782" s="61" t="str">
        <f>IF(AND(K7782&lt;&gt;"Match of the Day",K7782&lt;&gt;"Match of the Day 2",K7782&lt;&gt;"Match of the Day Repeat"),"",1+MAX($AJ$10:AJ7781))</f>
        <v/>
      </c>
    </row>
    <row r="7783" spans="34:36" x14ac:dyDescent="0.35">
      <c r="AH7783" s="16" t="str">
        <f>IF(AND(B7783="Premier League",E7783="Live"),_xlfn.XLOOKUP(_xlfn.TEXTJOIN(" vs ",,C7783:D7783),Calendar!G:G,Calendar!B:B),IF(AND(B7783="Premier League",E7783="Highlights"),_xlfn.XLOOKUP(H7783,Calendar!O:O,Calendar!N:N,,-1),""))</f>
        <v/>
      </c>
      <c r="AI7783" s="61" t="str">
        <f>IF(AND(AH7783&lt;&gt;"",E7783="Live"),_xlfn.XLOOKUP(_xlfn.TEXTJOIN(" vs ",,C7783:D7783),Calendar!G:G,Calendar!K:K),"")</f>
        <v/>
      </c>
      <c r="AJ7783" s="61" t="str">
        <f>IF(AND(K7783&lt;&gt;"Match of the Day",K7783&lt;&gt;"Match of the Day 2",K7783&lt;&gt;"Match of the Day Repeat"),"",1+MAX($AJ$10:AJ7782))</f>
        <v/>
      </c>
    </row>
    <row r="7784" spans="34:36" x14ac:dyDescent="0.35">
      <c r="AH7784" s="16" t="str">
        <f>IF(AND(B7784="Premier League",E7784="Live"),_xlfn.XLOOKUP(_xlfn.TEXTJOIN(" vs ",,C7784:D7784),Calendar!G:G,Calendar!B:B),IF(AND(B7784="Premier League",E7784="Highlights"),_xlfn.XLOOKUP(H7784,Calendar!O:O,Calendar!N:N,,-1),""))</f>
        <v/>
      </c>
      <c r="AI7784" s="61" t="str">
        <f>IF(AND(AH7784&lt;&gt;"",E7784="Live"),_xlfn.XLOOKUP(_xlfn.TEXTJOIN(" vs ",,C7784:D7784),Calendar!G:G,Calendar!K:K),"")</f>
        <v/>
      </c>
      <c r="AJ7784" s="61" t="str">
        <f>IF(AND(K7784&lt;&gt;"Match of the Day",K7784&lt;&gt;"Match of the Day 2",K7784&lt;&gt;"Match of the Day Repeat"),"",1+MAX($AJ$10:AJ7783))</f>
        <v/>
      </c>
    </row>
    <row r="7785" spans="34:36" x14ac:dyDescent="0.35">
      <c r="AH7785" s="16" t="str">
        <f>IF(AND(B7785="Premier League",E7785="Live"),_xlfn.XLOOKUP(_xlfn.TEXTJOIN(" vs ",,C7785:D7785),Calendar!G:G,Calendar!B:B),IF(AND(B7785="Premier League",E7785="Highlights"),_xlfn.XLOOKUP(H7785,Calendar!O:O,Calendar!N:N,,-1),""))</f>
        <v/>
      </c>
      <c r="AI7785" s="61" t="str">
        <f>IF(AND(AH7785&lt;&gt;"",E7785="Live"),_xlfn.XLOOKUP(_xlfn.TEXTJOIN(" vs ",,C7785:D7785),Calendar!G:G,Calendar!K:K),"")</f>
        <v/>
      </c>
      <c r="AJ7785" s="61" t="str">
        <f>IF(AND(K7785&lt;&gt;"Match of the Day",K7785&lt;&gt;"Match of the Day 2",K7785&lt;&gt;"Match of the Day Repeat"),"",1+MAX($AJ$10:AJ7784))</f>
        <v/>
      </c>
    </row>
    <row r="7786" spans="34:36" x14ac:dyDescent="0.35">
      <c r="AH7786" s="16" t="str">
        <f>IF(AND(B7786="Premier League",E7786="Live"),_xlfn.XLOOKUP(_xlfn.TEXTJOIN(" vs ",,C7786:D7786),Calendar!G:G,Calendar!B:B),IF(AND(B7786="Premier League",E7786="Highlights"),_xlfn.XLOOKUP(H7786,Calendar!O:O,Calendar!N:N,,-1),""))</f>
        <v/>
      </c>
      <c r="AI7786" s="61" t="str">
        <f>IF(AND(AH7786&lt;&gt;"",E7786="Live"),_xlfn.XLOOKUP(_xlfn.TEXTJOIN(" vs ",,C7786:D7786),Calendar!G:G,Calendar!K:K),"")</f>
        <v/>
      </c>
      <c r="AJ7786" s="61" t="str">
        <f>IF(AND(K7786&lt;&gt;"Match of the Day",K7786&lt;&gt;"Match of the Day 2",K7786&lt;&gt;"Match of the Day Repeat"),"",1+MAX($AJ$10:AJ7785))</f>
        <v/>
      </c>
    </row>
    <row r="7787" spans="34:36" x14ac:dyDescent="0.35">
      <c r="AH7787" s="16" t="str">
        <f>IF(AND(B7787="Premier League",E7787="Live"),_xlfn.XLOOKUP(_xlfn.TEXTJOIN(" vs ",,C7787:D7787),Calendar!G:G,Calendar!B:B),IF(AND(B7787="Premier League",E7787="Highlights"),_xlfn.XLOOKUP(H7787,Calendar!O:O,Calendar!N:N,,-1),""))</f>
        <v/>
      </c>
      <c r="AI7787" s="61" t="str">
        <f>IF(AND(AH7787&lt;&gt;"",E7787="Live"),_xlfn.XLOOKUP(_xlfn.TEXTJOIN(" vs ",,C7787:D7787),Calendar!G:G,Calendar!K:K),"")</f>
        <v/>
      </c>
      <c r="AJ7787" s="61" t="str">
        <f>IF(AND(K7787&lt;&gt;"Match of the Day",K7787&lt;&gt;"Match of the Day 2",K7787&lt;&gt;"Match of the Day Repeat"),"",1+MAX($AJ$10:AJ7786))</f>
        <v/>
      </c>
    </row>
    <row r="7788" spans="34:36" x14ac:dyDescent="0.35">
      <c r="AH7788" s="16" t="str">
        <f>IF(AND(B7788="Premier League",E7788="Live"),_xlfn.XLOOKUP(_xlfn.TEXTJOIN(" vs ",,C7788:D7788),Calendar!G:G,Calendar!B:B),IF(AND(B7788="Premier League",E7788="Highlights"),_xlfn.XLOOKUP(H7788,Calendar!O:O,Calendar!N:N,,-1),""))</f>
        <v/>
      </c>
      <c r="AI7788" s="61" t="str">
        <f>IF(AND(AH7788&lt;&gt;"",E7788="Live"),_xlfn.XLOOKUP(_xlfn.TEXTJOIN(" vs ",,C7788:D7788),Calendar!G:G,Calendar!K:K),"")</f>
        <v/>
      </c>
      <c r="AJ7788" s="61" t="str">
        <f>IF(AND(K7788&lt;&gt;"Match of the Day",K7788&lt;&gt;"Match of the Day 2",K7788&lt;&gt;"Match of the Day Repeat"),"",1+MAX($AJ$10:AJ7787))</f>
        <v/>
      </c>
    </row>
    <row r="7789" spans="34:36" x14ac:dyDescent="0.35">
      <c r="AH7789" s="16" t="str">
        <f>IF(AND(B7789="Premier League",E7789="Live"),_xlfn.XLOOKUP(_xlfn.TEXTJOIN(" vs ",,C7789:D7789),Calendar!G:G,Calendar!B:B),IF(AND(B7789="Premier League",E7789="Highlights"),_xlfn.XLOOKUP(H7789,Calendar!O:O,Calendar!N:N,,-1),""))</f>
        <v/>
      </c>
      <c r="AI7789" s="61" t="str">
        <f>IF(AND(AH7789&lt;&gt;"",E7789="Live"),_xlfn.XLOOKUP(_xlfn.TEXTJOIN(" vs ",,C7789:D7789),Calendar!G:G,Calendar!K:K),"")</f>
        <v/>
      </c>
      <c r="AJ7789" s="61" t="str">
        <f>IF(AND(K7789&lt;&gt;"Match of the Day",K7789&lt;&gt;"Match of the Day 2",K7789&lt;&gt;"Match of the Day Repeat"),"",1+MAX($AJ$10:AJ7788))</f>
        <v/>
      </c>
    </row>
    <row r="7790" spans="34:36" x14ac:dyDescent="0.35">
      <c r="AH7790" s="16" t="str">
        <f>IF(AND(B7790="Premier League",E7790="Live"),_xlfn.XLOOKUP(_xlfn.TEXTJOIN(" vs ",,C7790:D7790),Calendar!G:G,Calendar!B:B),IF(AND(B7790="Premier League",E7790="Highlights"),_xlfn.XLOOKUP(H7790,Calendar!O:O,Calendar!N:N,,-1),""))</f>
        <v/>
      </c>
      <c r="AI7790" s="61" t="str">
        <f>IF(AND(AH7790&lt;&gt;"",E7790="Live"),_xlfn.XLOOKUP(_xlfn.TEXTJOIN(" vs ",,C7790:D7790),Calendar!G:G,Calendar!K:K),"")</f>
        <v/>
      </c>
      <c r="AJ7790" s="61" t="str">
        <f>IF(AND(K7790&lt;&gt;"Match of the Day",K7790&lt;&gt;"Match of the Day 2",K7790&lt;&gt;"Match of the Day Repeat"),"",1+MAX($AJ$10:AJ7789))</f>
        <v/>
      </c>
    </row>
    <row r="7791" spans="34:36" x14ac:dyDescent="0.35">
      <c r="AH7791" s="16" t="str">
        <f>IF(AND(B7791="Premier League",E7791="Live"),_xlfn.XLOOKUP(_xlfn.TEXTJOIN(" vs ",,C7791:D7791),Calendar!G:G,Calendar!B:B),IF(AND(B7791="Premier League",E7791="Highlights"),_xlfn.XLOOKUP(H7791,Calendar!O:O,Calendar!N:N,,-1),""))</f>
        <v/>
      </c>
      <c r="AI7791" s="61" t="str">
        <f>IF(AND(AH7791&lt;&gt;"",E7791="Live"),_xlfn.XLOOKUP(_xlfn.TEXTJOIN(" vs ",,C7791:D7791),Calendar!G:G,Calendar!K:K),"")</f>
        <v/>
      </c>
      <c r="AJ7791" s="61" t="str">
        <f>IF(AND(K7791&lt;&gt;"Match of the Day",K7791&lt;&gt;"Match of the Day 2",K7791&lt;&gt;"Match of the Day Repeat"),"",1+MAX($AJ$10:AJ7790))</f>
        <v/>
      </c>
    </row>
    <row r="7792" spans="34:36" x14ac:dyDescent="0.35">
      <c r="AH7792" s="16" t="str">
        <f>IF(AND(B7792="Premier League",E7792="Live"),_xlfn.XLOOKUP(_xlfn.TEXTJOIN(" vs ",,C7792:D7792),Calendar!G:G,Calendar!B:B),IF(AND(B7792="Premier League",E7792="Highlights"),_xlfn.XLOOKUP(H7792,Calendar!O:O,Calendar!N:N,,-1),""))</f>
        <v/>
      </c>
      <c r="AI7792" s="61" t="str">
        <f>IF(AND(AH7792&lt;&gt;"",E7792="Live"),_xlfn.XLOOKUP(_xlfn.TEXTJOIN(" vs ",,C7792:D7792),Calendar!G:G,Calendar!K:K),"")</f>
        <v/>
      </c>
      <c r="AJ7792" s="61" t="str">
        <f>IF(AND(K7792&lt;&gt;"Match of the Day",K7792&lt;&gt;"Match of the Day 2",K7792&lt;&gt;"Match of the Day Repeat"),"",1+MAX($AJ$10:AJ7791))</f>
        <v/>
      </c>
    </row>
    <row r="7793" spans="34:36" x14ac:dyDescent="0.35">
      <c r="AH7793" s="16" t="str">
        <f>IF(AND(B7793="Premier League",E7793="Live"),_xlfn.XLOOKUP(_xlfn.TEXTJOIN(" vs ",,C7793:D7793),Calendar!G:G,Calendar!B:B),IF(AND(B7793="Premier League",E7793="Highlights"),_xlfn.XLOOKUP(H7793,Calendar!O:O,Calendar!N:N,,-1),""))</f>
        <v/>
      </c>
      <c r="AI7793" s="61" t="str">
        <f>IF(AND(AH7793&lt;&gt;"",E7793="Live"),_xlfn.XLOOKUP(_xlfn.TEXTJOIN(" vs ",,C7793:D7793),Calendar!G:G,Calendar!K:K),"")</f>
        <v/>
      </c>
      <c r="AJ7793" s="61" t="str">
        <f>IF(AND(K7793&lt;&gt;"Match of the Day",K7793&lt;&gt;"Match of the Day 2",K7793&lt;&gt;"Match of the Day Repeat"),"",1+MAX($AJ$10:AJ7792))</f>
        <v/>
      </c>
    </row>
    <row r="7794" spans="34:36" x14ac:dyDescent="0.35">
      <c r="AH7794" s="16" t="str">
        <f>IF(AND(B7794="Premier League",E7794="Live"),_xlfn.XLOOKUP(_xlfn.TEXTJOIN(" vs ",,C7794:D7794),Calendar!G:G,Calendar!B:B),IF(AND(B7794="Premier League",E7794="Highlights"),_xlfn.XLOOKUP(H7794,Calendar!O:O,Calendar!N:N,,-1),""))</f>
        <v/>
      </c>
      <c r="AI7794" s="61" t="str">
        <f>IF(AND(AH7794&lt;&gt;"",E7794="Live"),_xlfn.XLOOKUP(_xlfn.TEXTJOIN(" vs ",,C7794:D7794),Calendar!G:G,Calendar!K:K),"")</f>
        <v/>
      </c>
      <c r="AJ7794" s="61" t="str">
        <f>IF(AND(K7794&lt;&gt;"Match of the Day",K7794&lt;&gt;"Match of the Day 2",K7794&lt;&gt;"Match of the Day Repeat"),"",1+MAX($AJ$10:AJ7793))</f>
        <v/>
      </c>
    </row>
    <row r="7795" spans="34:36" x14ac:dyDescent="0.35">
      <c r="AH7795" s="16" t="str">
        <f>IF(AND(B7795="Premier League",E7795="Live"),_xlfn.XLOOKUP(_xlfn.TEXTJOIN(" vs ",,C7795:D7795),Calendar!G:G,Calendar!B:B),IF(AND(B7795="Premier League",E7795="Highlights"),_xlfn.XLOOKUP(H7795,Calendar!O:O,Calendar!N:N,,-1),""))</f>
        <v/>
      </c>
      <c r="AI7795" s="61" t="str">
        <f>IF(AND(AH7795&lt;&gt;"",E7795="Live"),_xlfn.XLOOKUP(_xlfn.TEXTJOIN(" vs ",,C7795:D7795),Calendar!G:G,Calendar!K:K),"")</f>
        <v/>
      </c>
      <c r="AJ7795" s="61" t="str">
        <f>IF(AND(K7795&lt;&gt;"Match of the Day",K7795&lt;&gt;"Match of the Day 2",K7795&lt;&gt;"Match of the Day Repeat"),"",1+MAX($AJ$10:AJ7794))</f>
        <v/>
      </c>
    </row>
    <row r="7796" spans="34:36" x14ac:dyDescent="0.35">
      <c r="AH7796" s="16" t="str">
        <f>IF(AND(B7796="Premier League",E7796="Live"),_xlfn.XLOOKUP(_xlfn.TEXTJOIN(" vs ",,C7796:D7796),Calendar!G:G,Calendar!B:B),IF(AND(B7796="Premier League",E7796="Highlights"),_xlfn.XLOOKUP(H7796,Calendar!O:O,Calendar!N:N,,-1),""))</f>
        <v/>
      </c>
      <c r="AI7796" s="61" t="str">
        <f>IF(AND(AH7796&lt;&gt;"",E7796="Live"),_xlfn.XLOOKUP(_xlfn.TEXTJOIN(" vs ",,C7796:D7796),Calendar!G:G,Calendar!K:K),"")</f>
        <v/>
      </c>
      <c r="AJ7796" s="61" t="str">
        <f>IF(AND(K7796&lt;&gt;"Match of the Day",K7796&lt;&gt;"Match of the Day 2",K7796&lt;&gt;"Match of the Day Repeat"),"",1+MAX($AJ$10:AJ7795))</f>
        <v/>
      </c>
    </row>
    <row r="7797" spans="34:36" x14ac:dyDescent="0.35">
      <c r="AH7797" s="16" t="str">
        <f>IF(AND(B7797="Premier League",E7797="Live"),_xlfn.XLOOKUP(_xlfn.TEXTJOIN(" vs ",,C7797:D7797),Calendar!G:G,Calendar!B:B),IF(AND(B7797="Premier League",E7797="Highlights"),_xlfn.XLOOKUP(H7797,Calendar!O:O,Calendar!N:N,,-1),""))</f>
        <v/>
      </c>
      <c r="AI7797" s="61" t="str">
        <f>IF(AND(AH7797&lt;&gt;"",E7797="Live"),_xlfn.XLOOKUP(_xlfn.TEXTJOIN(" vs ",,C7797:D7797),Calendar!G:G,Calendar!K:K),"")</f>
        <v/>
      </c>
      <c r="AJ7797" s="61" t="str">
        <f>IF(AND(K7797&lt;&gt;"Match of the Day",K7797&lt;&gt;"Match of the Day 2",K7797&lt;&gt;"Match of the Day Repeat"),"",1+MAX($AJ$10:AJ7796))</f>
        <v/>
      </c>
    </row>
    <row r="7798" spans="34:36" x14ac:dyDescent="0.35">
      <c r="AH7798" s="16" t="str">
        <f>IF(AND(B7798="Premier League",E7798="Live"),_xlfn.XLOOKUP(_xlfn.TEXTJOIN(" vs ",,C7798:D7798),Calendar!G:G,Calendar!B:B),IF(AND(B7798="Premier League",E7798="Highlights"),_xlfn.XLOOKUP(H7798,Calendar!O:O,Calendar!N:N,,-1),""))</f>
        <v/>
      </c>
      <c r="AI7798" s="61" t="str">
        <f>IF(AND(AH7798&lt;&gt;"",E7798="Live"),_xlfn.XLOOKUP(_xlfn.TEXTJOIN(" vs ",,C7798:D7798),Calendar!G:G,Calendar!K:K),"")</f>
        <v/>
      </c>
      <c r="AJ7798" s="61" t="str">
        <f>IF(AND(K7798&lt;&gt;"Match of the Day",K7798&lt;&gt;"Match of the Day 2",K7798&lt;&gt;"Match of the Day Repeat"),"",1+MAX($AJ$10:AJ7797))</f>
        <v/>
      </c>
    </row>
    <row r="7799" spans="34:36" x14ac:dyDescent="0.35">
      <c r="AH7799" s="16" t="str">
        <f>IF(AND(B7799="Premier League",E7799="Live"),_xlfn.XLOOKUP(_xlfn.TEXTJOIN(" vs ",,C7799:D7799),Calendar!G:G,Calendar!B:B),IF(AND(B7799="Premier League",E7799="Highlights"),_xlfn.XLOOKUP(H7799,Calendar!O:O,Calendar!N:N,,-1),""))</f>
        <v/>
      </c>
      <c r="AI7799" s="61" t="str">
        <f>IF(AND(AH7799&lt;&gt;"",E7799="Live"),_xlfn.XLOOKUP(_xlfn.TEXTJOIN(" vs ",,C7799:D7799),Calendar!G:G,Calendar!K:K),"")</f>
        <v/>
      </c>
      <c r="AJ7799" s="61" t="str">
        <f>IF(AND(K7799&lt;&gt;"Match of the Day",K7799&lt;&gt;"Match of the Day 2",K7799&lt;&gt;"Match of the Day Repeat"),"",1+MAX($AJ$10:AJ7798))</f>
        <v/>
      </c>
    </row>
    <row r="7800" spans="34:36" x14ac:dyDescent="0.35">
      <c r="AH7800" s="16" t="str">
        <f>IF(AND(B7800="Premier League",E7800="Live"),_xlfn.XLOOKUP(_xlfn.TEXTJOIN(" vs ",,C7800:D7800),Calendar!G:G,Calendar!B:B),IF(AND(B7800="Premier League",E7800="Highlights"),_xlfn.XLOOKUP(H7800,Calendar!O:O,Calendar!N:N,,-1),""))</f>
        <v/>
      </c>
      <c r="AI7800" s="61" t="str">
        <f>IF(AND(AH7800&lt;&gt;"",E7800="Live"),_xlfn.XLOOKUP(_xlfn.TEXTJOIN(" vs ",,C7800:D7800),Calendar!G:G,Calendar!K:K),"")</f>
        <v/>
      </c>
      <c r="AJ7800" s="61" t="str">
        <f>IF(AND(K7800&lt;&gt;"Match of the Day",K7800&lt;&gt;"Match of the Day 2",K7800&lt;&gt;"Match of the Day Repeat"),"",1+MAX($AJ$10:AJ7799))</f>
        <v/>
      </c>
    </row>
    <row r="7801" spans="34:36" x14ac:dyDescent="0.35">
      <c r="AH7801" s="16" t="str">
        <f>IF(AND(B7801="Premier League",E7801="Live"),_xlfn.XLOOKUP(_xlfn.TEXTJOIN(" vs ",,C7801:D7801),Calendar!G:G,Calendar!B:B),IF(AND(B7801="Premier League",E7801="Highlights"),_xlfn.XLOOKUP(H7801,Calendar!O:O,Calendar!N:N,,-1),""))</f>
        <v/>
      </c>
      <c r="AI7801" s="61" t="str">
        <f>IF(AND(AH7801&lt;&gt;"",E7801="Live"),_xlfn.XLOOKUP(_xlfn.TEXTJOIN(" vs ",,C7801:D7801),Calendar!G:G,Calendar!K:K),"")</f>
        <v/>
      </c>
      <c r="AJ7801" s="61" t="str">
        <f>IF(AND(K7801&lt;&gt;"Match of the Day",K7801&lt;&gt;"Match of the Day 2",K7801&lt;&gt;"Match of the Day Repeat"),"",1+MAX($AJ$10:AJ7800))</f>
        <v/>
      </c>
    </row>
    <row r="7802" spans="34:36" x14ac:dyDescent="0.35">
      <c r="AH7802" s="16" t="str">
        <f>IF(AND(B7802="Premier League",E7802="Live"),_xlfn.XLOOKUP(_xlfn.TEXTJOIN(" vs ",,C7802:D7802),Calendar!G:G,Calendar!B:B),IF(AND(B7802="Premier League",E7802="Highlights"),_xlfn.XLOOKUP(H7802,Calendar!O:O,Calendar!N:N,,-1),""))</f>
        <v/>
      </c>
      <c r="AI7802" s="61" t="str">
        <f>IF(AND(AH7802&lt;&gt;"",E7802="Live"),_xlfn.XLOOKUP(_xlfn.TEXTJOIN(" vs ",,C7802:D7802),Calendar!G:G,Calendar!K:K),"")</f>
        <v/>
      </c>
      <c r="AJ7802" s="61" t="str">
        <f>IF(AND(K7802&lt;&gt;"Match of the Day",K7802&lt;&gt;"Match of the Day 2",K7802&lt;&gt;"Match of the Day Repeat"),"",1+MAX($AJ$10:AJ7801))</f>
        <v/>
      </c>
    </row>
    <row r="7803" spans="34:36" x14ac:dyDescent="0.35">
      <c r="AH7803" s="16" t="str">
        <f>IF(AND(B7803="Premier League",E7803="Live"),_xlfn.XLOOKUP(_xlfn.TEXTJOIN(" vs ",,C7803:D7803),Calendar!G:G,Calendar!B:B),IF(AND(B7803="Premier League",E7803="Highlights"),_xlfn.XLOOKUP(H7803,Calendar!O:O,Calendar!N:N,,-1),""))</f>
        <v/>
      </c>
      <c r="AI7803" s="61" t="str">
        <f>IF(AND(AH7803&lt;&gt;"",E7803="Live"),_xlfn.XLOOKUP(_xlfn.TEXTJOIN(" vs ",,C7803:D7803),Calendar!G:G,Calendar!K:K),"")</f>
        <v/>
      </c>
      <c r="AJ7803" s="61" t="str">
        <f>IF(AND(K7803&lt;&gt;"Match of the Day",K7803&lt;&gt;"Match of the Day 2",K7803&lt;&gt;"Match of the Day Repeat"),"",1+MAX($AJ$10:AJ7802))</f>
        <v/>
      </c>
    </row>
    <row r="7804" spans="34:36" x14ac:dyDescent="0.35">
      <c r="AH7804" s="16" t="str">
        <f>IF(AND(B7804="Premier League",E7804="Live"),_xlfn.XLOOKUP(_xlfn.TEXTJOIN(" vs ",,C7804:D7804),Calendar!G:G,Calendar!B:B),IF(AND(B7804="Premier League",E7804="Highlights"),_xlfn.XLOOKUP(H7804,Calendar!O:O,Calendar!N:N,,-1),""))</f>
        <v/>
      </c>
      <c r="AI7804" s="61" t="str">
        <f>IF(AND(AH7804&lt;&gt;"",E7804="Live"),_xlfn.XLOOKUP(_xlfn.TEXTJOIN(" vs ",,C7804:D7804),Calendar!G:G,Calendar!K:K),"")</f>
        <v/>
      </c>
      <c r="AJ7804" s="61" t="str">
        <f>IF(AND(K7804&lt;&gt;"Match of the Day",K7804&lt;&gt;"Match of the Day 2",K7804&lt;&gt;"Match of the Day Repeat"),"",1+MAX($AJ$10:AJ7803))</f>
        <v/>
      </c>
    </row>
    <row r="7805" spans="34:36" x14ac:dyDescent="0.35">
      <c r="AH7805" s="16" t="str">
        <f>IF(AND(B7805="Premier League",E7805="Live"),_xlfn.XLOOKUP(_xlfn.TEXTJOIN(" vs ",,C7805:D7805),Calendar!G:G,Calendar!B:B),IF(AND(B7805="Premier League",E7805="Highlights"),_xlfn.XLOOKUP(H7805,Calendar!O:O,Calendar!N:N,,-1),""))</f>
        <v/>
      </c>
      <c r="AI7805" s="61" t="str">
        <f>IF(AND(AH7805&lt;&gt;"",E7805="Live"),_xlfn.XLOOKUP(_xlfn.TEXTJOIN(" vs ",,C7805:D7805),Calendar!G:G,Calendar!K:K),"")</f>
        <v/>
      </c>
      <c r="AJ7805" s="61" t="str">
        <f>IF(AND(K7805&lt;&gt;"Match of the Day",K7805&lt;&gt;"Match of the Day 2",K7805&lt;&gt;"Match of the Day Repeat"),"",1+MAX($AJ$10:AJ7804))</f>
        <v/>
      </c>
    </row>
    <row r="7806" spans="34:36" x14ac:dyDescent="0.35">
      <c r="AH7806" s="16" t="str">
        <f>IF(AND(B7806="Premier League",E7806="Live"),_xlfn.XLOOKUP(_xlfn.TEXTJOIN(" vs ",,C7806:D7806),Calendar!G:G,Calendar!B:B),IF(AND(B7806="Premier League",E7806="Highlights"),_xlfn.XLOOKUP(H7806,Calendar!O:O,Calendar!N:N,,-1),""))</f>
        <v/>
      </c>
      <c r="AI7806" s="61" t="str">
        <f>IF(AND(AH7806&lt;&gt;"",E7806="Live"),_xlfn.XLOOKUP(_xlfn.TEXTJOIN(" vs ",,C7806:D7806),Calendar!G:G,Calendar!K:K),"")</f>
        <v/>
      </c>
      <c r="AJ7806" s="61" t="str">
        <f>IF(AND(K7806&lt;&gt;"Match of the Day",K7806&lt;&gt;"Match of the Day 2",K7806&lt;&gt;"Match of the Day Repeat"),"",1+MAX($AJ$10:AJ7805))</f>
        <v/>
      </c>
    </row>
    <row r="7807" spans="34:36" x14ac:dyDescent="0.35">
      <c r="AH7807" s="16" t="str">
        <f>IF(AND(B7807="Premier League",E7807="Live"),_xlfn.XLOOKUP(_xlfn.TEXTJOIN(" vs ",,C7807:D7807),Calendar!G:G,Calendar!B:B),IF(AND(B7807="Premier League",E7807="Highlights"),_xlfn.XLOOKUP(H7807,Calendar!O:O,Calendar!N:N,,-1),""))</f>
        <v/>
      </c>
      <c r="AI7807" s="61" t="str">
        <f>IF(AND(AH7807&lt;&gt;"",E7807="Live"),_xlfn.XLOOKUP(_xlfn.TEXTJOIN(" vs ",,C7807:D7807),Calendar!G:G,Calendar!K:K),"")</f>
        <v/>
      </c>
      <c r="AJ7807" s="61" t="str">
        <f>IF(AND(K7807&lt;&gt;"Match of the Day",K7807&lt;&gt;"Match of the Day 2",K7807&lt;&gt;"Match of the Day Repeat"),"",1+MAX($AJ$10:AJ7806))</f>
        <v/>
      </c>
    </row>
    <row r="7808" spans="34:36" x14ac:dyDescent="0.35">
      <c r="AH7808" s="16" t="str">
        <f>IF(AND(B7808="Premier League",E7808="Live"),_xlfn.XLOOKUP(_xlfn.TEXTJOIN(" vs ",,C7808:D7808),Calendar!G:G,Calendar!B:B),IF(AND(B7808="Premier League",E7808="Highlights"),_xlfn.XLOOKUP(H7808,Calendar!O:O,Calendar!N:N,,-1),""))</f>
        <v/>
      </c>
      <c r="AI7808" s="61" t="str">
        <f>IF(AND(AH7808&lt;&gt;"",E7808="Live"),_xlfn.XLOOKUP(_xlfn.TEXTJOIN(" vs ",,C7808:D7808),Calendar!G:G,Calendar!K:K),"")</f>
        <v/>
      </c>
      <c r="AJ7808" s="61" t="str">
        <f>IF(AND(K7808&lt;&gt;"Match of the Day",K7808&lt;&gt;"Match of the Day 2",K7808&lt;&gt;"Match of the Day Repeat"),"",1+MAX($AJ$10:AJ7807))</f>
        <v/>
      </c>
    </row>
    <row r="7809" spans="34:36" x14ac:dyDescent="0.35">
      <c r="AH7809" s="16" t="str">
        <f>IF(AND(B7809="Premier League",E7809="Live"),_xlfn.XLOOKUP(_xlfn.TEXTJOIN(" vs ",,C7809:D7809),Calendar!G:G,Calendar!B:B),IF(AND(B7809="Premier League",E7809="Highlights"),_xlfn.XLOOKUP(H7809,Calendar!O:O,Calendar!N:N,,-1),""))</f>
        <v/>
      </c>
      <c r="AI7809" s="61" t="str">
        <f>IF(AND(AH7809&lt;&gt;"",E7809="Live"),_xlfn.XLOOKUP(_xlfn.TEXTJOIN(" vs ",,C7809:D7809),Calendar!G:G,Calendar!K:K),"")</f>
        <v/>
      </c>
      <c r="AJ7809" s="61" t="str">
        <f>IF(AND(K7809&lt;&gt;"Match of the Day",K7809&lt;&gt;"Match of the Day 2",K7809&lt;&gt;"Match of the Day Repeat"),"",1+MAX($AJ$10:AJ7808))</f>
        <v/>
      </c>
    </row>
    <row r="7810" spans="34:36" x14ac:dyDescent="0.35">
      <c r="AH7810" s="16" t="str">
        <f>IF(AND(B7810="Premier League",E7810="Live"),_xlfn.XLOOKUP(_xlfn.TEXTJOIN(" vs ",,C7810:D7810),Calendar!G:G,Calendar!B:B),IF(AND(B7810="Premier League",E7810="Highlights"),_xlfn.XLOOKUP(H7810,Calendar!O:O,Calendar!N:N,,-1),""))</f>
        <v/>
      </c>
      <c r="AI7810" s="61" t="str">
        <f>IF(AND(AH7810&lt;&gt;"",E7810="Live"),_xlfn.XLOOKUP(_xlfn.TEXTJOIN(" vs ",,C7810:D7810),Calendar!G:G,Calendar!K:K),"")</f>
        <v/>
      </c>
      <c r="AJ7810" s="61" t="str">
        <f>IF(AND(K7810&lt;&gt;"Match of the Day",K7810&lt;&gt;"Match of the Day 2",K7810&lt;&gt;"Match of the Day Repeat"),"",1+MAX($AJ$10:AJ7809))</f>
        <v/>
      </c>
    </row>
    <row r="7811" spans="34:36" x14ac:dyDescent="0.35">
      <c r="AH7811" s="16" t="str">
        <f>IF(AND(B7811="Premier League",E7811="Live"),_xlfn.XLOOKUP(_xlfn.TEXTJOIN(" vs ",,C7811:D7811),Calendar!G:G,Calendar!B:B),IF(AND(B7811="Premier League",E7811="Highlights"),_xlfn.XLOOKUP(H7811,Calendar!O:O,Calendar!N:N,,-1),""))</f>
        <v/>
      </c>
      <c r="AI7811" s="61" t="str">
        <f>IF(AND(AH7811&lt;&gt;"",E7811="Live"),_xlfn.XLOOKUP(_xlfn.TEXTJOIN(" vs ",,C7811:D7811),Calendar!G:G,Calendar!K:K),"")</f>
        <v/>
      </c>
      <c r="AJ7811" s="61" t="str">
        <f>IF(AND(K7811&lt;&gt;"Match of the Day",K7811&lt;&gt;"Match of the Day 2",K7811&lt;&gt;"Match of the Day Repeat"),"",1+MAX($AJ$10:AJ7810))</f>
        <v/>
      </c>
    </row>
    <row r="7812" spans="34:36" x14ac:dyDescent="0.35">
      <c r="AH7812" s="16" t="str">
        <f>IF(AND(B7812="Premier League",E7812="Live"),_xlfn.XLOOKUP(_xlfn.TEXTJOIN(" vs ",,C7812:D7812),Calendar!G:G,Calendar!B:B),IF(AND(B7812="Premier League",E7812="Highlights"),_xlfn.XLOOKUP(H7812,Calendar!O:O,Calendar!N:N,,-1),""))</f>
        <v/>
      </c>
      <c r="AI7812" s="61" t="str">
        <f>IF(AND(AH7812&lt;&gt;"",E7812="Live"),_xlfn.XLOOKUP(_xlfn.TEXTJOIN(" vs ",,C7812:D7812),Calendar!G:G,Calendar!K:K),"")</f>
        <v/>
      </c>
      <c r="AJ7812" s="61" t="str">
        <f>IF(AND(K7812&lt;&gt;"Match of the Day",K7812&lt;&gt;"Match of the Day 2",K7812&lt;&gt;"Match of the Day Repeat"),"",1+MAX($AJ$10:AJ7811))</f>
        <v/>
      </c>
    </row>
    <row r="7813" spans="34:36" x14ac:dyDescent="0.35">
      <c r="AH7813" s="16" t="str">
        <f>IF(AND(B7813="Premier League",E7813="Live"),_xlfn.XLOOKUP(_xlfn.TEXTJOIN(" vs ",,C7813:D7813),Calendar!G:G,Calendar!B:B),IF(AND(B7813="Premier League",E7813="Highlights"),_xlfn.XLOOKUP(H7813,Calendar!O:O,Calendar!N:N,,-1),""))</f>
        <v/>
      </c>
      <c r="AI7813" s="61" t="str">
        <f>IF(AND(AH7813&lt;&gt;"",E7813="Live"),_xlfn.XLOOKUP(_xlfn.TEXTJOIN(" vs ",,C7813:D7813),Calendar!G:G,Calendar!K:K),"")</f>
        <v/>
      </c>
      <c r="AJ7813" s="61" t="str">
        <f>IF(AND(K7813&lt;&gt;"Match of the Day",K7813&lt;&gt;"Match of the Day 2",K7813&lt;&gt;"Match of the Day Repeat"),"",1+MAX($AJ$10:AJ7812))</f>
        <v/>
      </c>
    </row>
    <row r="7814" spans="34:36" x14ac:dyDescent="0.35">
      <c r="AH7814" s="16" t="str">
        <f>IF(AND(B7814="Premier League",E7814="Live"),_xlfn.XLOOKUP(_xlfn.TEXTJOIN(" vs ",,C7814:D7814),Calendar!G:G,Calendar!B:B),IF(AND(B7814="Premier League",E7814="Highlights"),_xlfn.XLOOKUP(H7814,Calendar!O:O,Calendar!N:N,,-1),""))</f>
        <v/>
      </c>
      <c r="AI7814" s="61" t="str">
        <f>IF(AND(AH7814&lt;&gt;"",E7814="Live"),_xlfn.XLOOKUP(_xlfn.TEXTJOIN(" vs ",,C7814:D7814),Calendar!G:G,Calendar!K:K),"")</f>
        <v/>
      </c>
      <c r="AJ7814" s="61" t="str">
        <f>IF(AND(K7814&lt;&gt;"Match of the Day",K7814&lt;&gt;"Match of the Day 2",K7814&lt;&gt;"Match of the Day Repeat"),"",1+MAX($AJ$10:AJ7813))</f>
        <v/>
      </c>
    </row>
    <row r="7815" spans="34:36" x14ac:dyDescent="0.35">
      <c r="AH7815" s="16" t="str">
        <f>IF(AND(B7815="Premier League",E7815="Live"),_xlfn.XLOOKUP(_xlfn.TEXTJOIN(" vs ",,C7815:D7815),Calendar!G:G,Calendar!B:B),IF(AND(B7815="Premier League",E7815="Highlights"),_xlfn.XLOOKUP(H7815,Calendar!O:O,Calendar!N:N,,-1),""))</f>
        <v/>
      </c>
      <c r="AI7815" s="61" t="str">
        <f>IF(AND(AH7815&lt;&gt;"",E7815="Live"),_xlfn.XLOOKUP(_xlfn.TEXTJOIN(" vs ",,C7815:D7815),Calendar!G:G,Calendar!K:K),"")</f>
        <v/>
      </c>
      <c r="AJ7815" s="61" t="str">
        <f>IF(AND(K7815&lt;&gt;"Match of the Day",K7815&lt;&gt;"Match of the Day 2",K7815&lt;&gt;"Match of the Day Repeat"),"",1+MAX($AJ$10:AJ7814))</f>
        <v/>
      </c>
    </row>
    <row r="7816" spans="34:36" x14ac:dyDescent="0.35">
      <c r="AH7816" s="16" t="str">
        <f>IF(AND(B7816="Premier League",E7816="Live"),_xlfn.XLOOKUP(_xlfn.TEXTJOIN(" vs ",,C7816:D7816),Calendar!G:G,Calendar!B:B),IF(AND(B7816="Premier League",E7816="Highlights"),_xlfn.XLOOKUP(H7816,Calendar!O:O,Calendar!N:N,,-1),""))</f>
        <v/>
      </c>
      <c r="AI7816" s="61" t="str">
        <f>IF(AND(AH7816&lt;&gt;"",E7816="Live"),_xlfn.XLOOKUP(_xlfn.TEXTJOIN(" vs ",,C7816:D7816),Calendar!G:G,Calendar!K:K),"")</f>
        <v/>
      </c>
      <c r="AJ7816" s="61" t="str">
        <f>IF(AND(K7816&lt;&gt;"Match of the Day",K7816&lt;&gt;"Match of the Day 2",K7816&lt;&gt;"Match of the Day Repeat"),"",1+MAX($AJ$10:AJ7815))</f>
        <v/>
      </c>
    </row>
    <row r="7817" spans="34:36" x14ac:dyDescent="0.35">
      <c r="AH7817" s="16" t="str">
        <f>IF(AND(B7817="Premier League",E7817="Live"),_xlfn.XLOOKUP(_xlfn.TEXTJOIN(" vs ",,C7817:D7817),Calendar!G:G,Calendar!B:B),IF(AND(B7817="Premier League",E7817="Highlights"),_xlfn.XLOOKUP(H7817,Calendar!O:O,Calendar!N:N,,-1),""))</f>
        <v/>
      </c>
      <c r="AI7817" s="61" t="str">
        <f>IF(AND(AH7817&lt;&gt;"",E7817="Live"),_xlfn.XLOOKUP(_xlfn.TEXTJOIN(" vs ",,C7817:D7817),Calendar!G:G,Calendar!K:K),"")</f>
        <v/>
      </c>
      <c r="AJ7817" s="61" t="str">
        <f>IF(AND(K7817&lt;&gt;"Match of the Day",K7817&lt;&gt;"Match of the Day 2",K7817&lt;&gt;"Match of the Day Repeat"),"",1+MAX($AJ$10:AJ7816))</f>
        <v/>
      </c>
    </row>
    <row r="7818" spans="34:36" x14ac:dyDescent="0.35">
      <c r="AH7818" s="16" t="str">
        <f>IF(AND(B7818="Premier League",E7818="Live"),_xlfn.XLOOKUP(_xlfn.TEXTJOIN(" vs ",,C7818:D7818),Calendar!G:G,Calendar!B:B),IF(AND(B7818="Premier League",E7818="Highlights"),_xlfn.XLOOKUP(H7818,Calendar!O:O,Calendar!N:N,,-1),""))</f>
        <v/>
      </c>
      <c r="AI7818" s="61" t="str">
        <f>IF(AND(AH7818&lt;&gt;"",E7818="Live"),_xlfn.XLOOKUP(_xlfn.TEXTJOIN(" vs ",,C7818:D7818),Calendar!G:G,Calendar!K:K),"")</f>
        <v/>
      </c>
      <c r="AJ7818" s="61" t="str">
        <f>IF(AND(K7818&lt;&gt;"Match of the Day",K7818&lt;&gt;"Match of the Day 2",K7818&lt;&gt;"Match of the Day Repeat"),"",1+MAX($AJ$10:AJ7817))</f>
        <v/>
      </c>
    </row>
    <row r="7819" spans="34:36" x14ac:dyDescent="0.35">
      <c r="AH7819" s="16" t="str">
        <f>IF(AND(B7819="Premier League",E7819="Live"),_xlfn.XLOOKUP(_xlfn.TEXTJOIN(" vs ",,C7819:D7819),Calendar!G:G,Calendar!B:B),IF(AND(B7819="Premier League",E7819="Highlights"),_xlfn.XLOOKUP(H7819,Calendar!O:O,Calendar!N:N,,-1),""))</f>
        <v/>
      </c>
      <c r="AI7819" s="61" t="str">
        <f>IF(AND(AH7819&lt;&gt;"",E7819="Live"),_xlfn.XLOOKUP(_xlfn.TEXTJOIN(" vs ",,C7819:D7819),Calendar!G:G,Calendar!K:K),"")</f>
        <v/>
      </c>
      <c r="AJ7819" s="61" t="str">
        <f>IF(AND(K7819&lt;&gt;"Match of the Day",K7819&lt;&gt;"Match of the Day 2",K7819&lt;&gt;"Match of the Day Repeat"),"",1+MAX($AJ$10:AJ7818))</f>
        <v/>
      </c>
    </row>
    <row r="7820" spans="34:36" x14ac:dyDescent="0.35">
      <c r="AH7820" s="16" t="str">
        <f>IF(AND(B7820="Premier League",E7820="Live"),_xlfn.XLOOKUP(_xlfn.TEXTJOIN(" vs ",,C7820:D7820),Calendar!G:G,Calendar!B:B),IF(AND(B7820="Premier League",E7820="Highlights"),_xlfn.XLOOKUP(H7820,Calendar!O:O,Calendar!N:N,,-1),""))</f>
        <v/>
      </c>
      <c r="AI7820" s="61" t="str">
        <f>IF(AND(AH7820&lt;&gt;"",E7820="Live"),_xlfn.XLOOKUP(_xlfn.TEXTJOIN(" vs ",,C7820:D7820),Calendar!G:G,Calendar!K:K),"")</f>
        <v/>
      </c>
      <c r="AJ7820" s="61" t="str">
        <f>IF(AND(K7820&lt;&gt;"Match of the Day",K7820&lt;&gt;"Match of the Day 2",K7820&lt;&gt;"Match of the Day Repeat"),"",1+MAX($AJ$10:AJ7819))</f>
        <v/>
      </c>
    </row>
    <row r="7821" spans="34:36" x14ac:dyDescent="0.35">
      <c r="AH7821" s="16" t="str">
        <f>IF(AND(B7821="Premier League",E7821="Live"),_xlfn.XLOOKUP(_xlfn.TEXTJOIN(" vs ",,C7821:D7821),Calendar!G:G,Calendar!B:B),IF(AND(B7821="Premier League",E7821="Highlights"),_xlfn.XLOOKUP(H7821,Calendar!O:O,Calendar!N:N,,-1),""))</f>
        <v/>
      </c>
      <c r="AI7821" s="61" t="str">
        <f>IF(AND(AH7821&lt;&gt;"",E7821="Live"),_xlfn.XLOOKUP(_xlfn.TEXTJOIN(" vs ",,C7821:D7821),Calendar!G:G,Calendar!K:K),"")</f>
        <v/>
      </c>
      <c r="AJ7821" s="61" t="str">
        <f>IF(AND(K7821&lt;&gt;"Match of the Day",K7821&lt;&gt;"Match of the Day 2",K7821&lt;&gt;"Match of the Day Repeat"),"",1+MAX($AJ$10:AJ7820))</f>
        <v/>
      </c>
    </row>
    <row r="7822" spans="34:36" x14ac:dyDescent="0.35">
      <c r="AH7822" s="16" t="str">
        <f>IF(AND(B7822="Premier League",E7822="Live"),_xlfn.XLOOKUP(_xlfn.TEXTJOIN(" vs ",,C7822:D7822),Calendar!G:G,Calendar!B:B),IF(AND(B7822="Premier League",E7822="Highlights"),_xlfn.XLOOKUP(H7822,Calendar!O:O,Calendar!N:N,,-1),""))</f>
        <v/>
      </c>
      <c r="AI7822" s="61" t="str">
        <f>IF(AND(AH7822&lt;&gt;"",E7822="Live"),_xlfn.XLOOKUP(_xlfn.TEXTJOIN(" vs ",,C7822:D7822),Calendar!G:G,Calendar!K:K),"")</f>
        <v/>
      </c>
      <c r="AJ7822" s="61" t="str">
        <f>IF(AND(K7822&lt;&gt;"Match of the Day",K7822&lt;&gt;"Match of the Day 2",K7822&lt;&gt;"Match of the Day Repeat"),"",1+MAX($AJ$10:AJ7821))</f>
        <v/>
      </c>
    </row>
    <row r="7823" spans="34:36" x14ac:dyDescent="0.35">
      <c r="AH7823" s="16" t="str">
        <f>IF(AND(B7823="Premier League",E7823="Live"),_xlfn.XLOOKUP(_xlfn.TEXTJOIN(" vs ",,C7823:D7823),Calendar!G:G,Calendar!B:B),IF(AND(B7823="Premier League",E7823="Highlights"),_xlfn.XLOOKUP(H7823,Calendar!O:O,Calendar!N:N,,-1),""))</f>
        <v/>
      </c>
      <c r="AI7823" s="61" t="str">
        <f>IF(AND(AH7823&lt;&gt;"",E7823="Live"),_xlfn.XLOOKUP(_xlfn.TEXTJOIN(" vs ",,C7823:D7823),Calendar!G:G,Calendar!K:K),"")</f>
        <v/>
      </c>
      <c r="AJ7823" s="61" t="str">
        <f>IF(AND(K7823&lt;&gt;"Match of the Day",K7823&lt;&gt;"Match of the Day 2",K7823&lt;&gt;"Match of the Day Repeat"),"",1+MAX($AJ$10:AJ7822))</f>
        <v/>
      </c>
    </row>
    <row r="7824" spans="34:36" x14ac:dyDescent="0.35">
      <c r="AH7824" s="16" t="str">
        <f>IF(AND(B7824="Premier League",E7824="Live"),_xlfn.XLOOKUP(_xlfn.TEXTJOIN(" vs ",,C7824:D7824),Calendar!G:G,Calendar!B:B),IF(AND(B7824="Premier League",E7824="Highlights"),_xlfn.XLOOKUP(H7824,Calendar!O:O,Calendar!N:N,,-1),""))</f>
        <v/>
      </c>
      <c r="AI7824" s="61" t="str">
        <f>IF(AND(AH7824&lt;&gt;"",E7824="Live"),_xlfn.XLOOKUP(_xlfn.TEXTJOIN(" vs ",,C7824:D7824),Calendar!G:G,Calendar!K:K),"")</f>
        <v/>
      </c>
      <c r="AJ7824" s="61" t="str">
        <f>IF(AND(K7824&lt;&gt;"Match of the Day",K7824&lt;&gt;"Match of the Day 2",K7824&lt;&gt;"Match of the Day Repeat"),"",1+MAX($AJ$10:AJ7823))</f>
        <v/>
      </c>
    </row>
    <row r="7825" spans="34:36" x14ac:dyDescent="0.35">
      <c r="AH7825" s="16" t="str">
        <f>IF(AND(B7825="Premier League",E7825="Live"),_xlfn.XLOOKUP(_xlfn.TEXTJOIN(" vs ",,C7825:D7825),Calendar!G:G,Calendar!B:B),IF(AND(B7825="Premier League",E7825="Highlights"),_xlfn.XLOOKUP(H7825,Calendar!O:O,Calendar!N:N,,-1),""))</f>
        <v/>
      </c>
      <c r="AI7825" s="61" t="str">
        <f>IF(AND(AH7825&lt;&gt;"",E7825="Live"),_xlfn.XLOOKUP(_xlfn.TEXTJOIN(" vs ",,C7825:D7825),Calendar!G:G,Calendar!K:K),"")</f>
        <v/>
      </c>
      <c r="AJ7825" s="61" t="str">
        <f>IF(AND(K7825&lt;&gt;"Match of the Day",K7825&lt;&gt;"Match of the Day 2",K7825&lt;&gt;"Match of the Day Repeat"),"",1+MAX($AJ$10:AJ7824))</f>
        <v/>
      </c>
    </row>
    <row r="7826" spans="34:36" x14ac:dyDescent="0.35">
      <c r="AH7826" s="16" t="str">
        <f>IF(AND(B7826="Premier League",E7826="Live"),_xlfn.XLOOKUP(_xlfn.TEXTJOIN(" vs ",,C7826:D7826),Calendar!G:G,Calendar!B:B),IF(AND(B7826="Premier League",E7826="Highlights"),_xlfn.XLOOKUP(H7826,Calendar!O:O,Calendar!N:N,,-1),""))</f>
        <v/>
      </c>
      <c r="AI7826" s="61" t="str">
        <f>IF(AND(AH7826&lt;&gt;"",E7826="Live"),_xlfn.XLOOKUP(_xlfn.TEXTJOIN(" vs ",,C7826:D7826),Calendar!G:G,Calendar!K:K),"")</f>
        <v/>
      </c>
      <c r="AJ7826" s="61" t="str">
        <f>IF(AND(K7826&lt;&gt;"Match of the Day",K7826&lt;&gt;"Match of the Day 2",K7826&lt;&gt;"Match of the Day Repeat"),"",1+MAX($AJ$10:AJ7825))</f>
        <v/>
      </c>
    </row>
    <row r="7827" spans="34:36" x14ac:dyDescent="0.35">
      <c r="AH7827" s="16" t="str">
        <f>IF(AND(B7827="Premier League",E7827="Live"),_xlfn.XLOOKUP(_xlfn.TEXTJOIN(" vs ",,C7827:D7827),Calendar!G:G,Calendar!B:B),IF(AND(B7827="Premier League",E7827="Highlights"),_xlfn.XLOOKUP(H7827,Calendar!O:O,Calendar!N:N,,-1),""))</f>
        <v/>
      </c>
      <c r="AI7827" s="61" t="str">
        <f>IF(AND(AH7827&lt;&gt;"",E7827="Live"),_xlfn.XLOOKUP(_xlfn.TEXTJOIN(" vs ",,C7827:D7827),Calendar!G:G,Calendar!K:K),"")</f>
        <v/>
      </c>
      <c r="AJ7827" s="61" t="str">
        <f>IF(AND(K7827&lt;&gt;"Match of the Day",K7827&lt;&gt;"Match of the Day 2",K7827&lt;&gt;"Match of the Day Repeat"),"",1+MAX($AJ$10:AJ7826))</f>
        <v/>
      </c>
    </row>
    <row r="7828" spans="34:36" x14ac:dyDescent="0.35">
      <c r="AH7828" s="16" t="str">
        <f>IF(AND(B7828="Premier League",E7828="Live"),_xlfn.XLOOKUP(_xlfn.TEXTJOIN(" vs ",,C7828:D7828),Calendar!G:G,Calendar!B:B),IF(AND(B7828="Premier League",E7828="Highlights"),_xlfn.XLOOKUP(H7828,Calendar!O:O,Calendar!N:N,,-1),""))</f>
        <v/>
      </c>
      <c r="AI7828" s="61" t="str">
        <f>IF(AND(AH7828&lt;&gt;"",E7828="Live"),_xlfn.XLOOKUP(_xlfn.TEXTJOIN(" vs ",,C7828:D7828),Calendar!G:G,Calendar!K:K),"")</f>
        <v/>
      </c>
      <c r="AJ7828" s="61" t="str">
        <f>IF(AND(K7828&lt;&gt;"Match of the Day",K7828&lt;&gt;"Match of the Day 2",K7828&lt;&gt;"Match of the Day Repeat"),"",1+MAX($AJ$10:AJ7827))</f>
        <v/>
      </c>
    </row>
    <row r="7829" spans="34:36" x14ac:dyDescent="0.35">
      <c r="AH7829" s="16" t="str">
        <f>IF(AND(B7829="Premier League",E7829="Live"),_xlfn.XLOOKUP(_xlfn.TEXTJOIN(" vs ",,C7829:D7829),Calendar!G:G,Calendar!B:B),IF(AND(B7829="Premier League",E7829="Highlights"),_xlfn.XLOOKUP(H7829,Calendar!O:O,Calendar!N:N,,-1),""))</f>
        <v/>
      </c>
      <c r="AI7829" s="61" t="str">
        <f>IF(AND(AH7829&lt;&gt;"",E7829="Live"),_xlfn.XLOOKUP(_xlfn.TEXTJOIN(" vs ",,C7829:D7829),Calendar!G:G,Calendar!K:K),"")</f>
        <v/>
      </c>
      <c r="AJ7829" s="61" t="str">
        <f>IF(AND(K7829&lt;&gt;"Match of the Day",K7829&lt;&gt;"Match of the Day 2",K7829&lt;&gt;"Match of the Day Repeat"),"",1+MAX($AJ$10:AJ7828))</f>
        <v/>
      </c>
    </row>
    <row r="7830" spans="34:36" x14ac:dyDescent="0.35">
      <c r="AH7830" s="16" t="str">
        <f>IF(AND(B7830="Premier League",E7830="Live"),_xlfn.XLOOKUP(_xlfn.TEXTJOIN(" vs ",,C7830:D7830),Calendar!G:G,Calendar!B:B),IF(AND(B7830="Premier League",E7830="Highlights"),_xlfn.XLOOKUP(H7830,Calendar!O:O,Calendar!N:N,,-1),""))</f>
        <v/>
      </c>
      <c r="AI7830" s="61" t="str">
        <f>IF(AND(AH7830&lt;&gt;"",E7830="Live"),_xlfn.XLOOKUP(_xlfn.TEXTJOIN(" vs ",,C7830:D7830),Calendar!G:G,Calendar!K:K),"")</f>
        <v/>
      </c>
      <c r="AJ7830" s="61" t="str">
        <f>IF(AND(K7830&lt;&gt;"Match of the Day",K7830&lt;&gt;"Match of the Day 2",K7830&lt;&gt;"Match of the Day Repeat"),"",1+MAX($AJ$10:AJ7829))</f>
        <v/>
      </c>
    </row>
    <row r="7831" spans="34:36" x14ac:dyDescent="0.35">
      <c r="AH7831" s="16" t="str">
        <f>IF(AND(B7831="Premier League",E7831="Live"),_xlfn.XLOOKUP(_xlfn.TEXTJOIN(" vs ",,C7831:D7831),Calendar!G:G,Calendar!B:B),IF(AND(B7831="Premier League",E7831="Highlights"),_xlfn.XLOOKUP(H7831,Calendar!O:O,Calendar!N:N,,-1),""))</f>
        <v/>
      </c>
      <c r="AI7831" s="61" t="str">
        <f>IF(AND(AH7831&lt;&gt;"",E7831="Live"),_xlfn.XLOOKUP(_xlfn.TEXTJOIN(" vs ",,C7831:D7831),Calendar!G:G,Calendar!K:K),"")</f>
        <v/>
      </c>
      <c r="AJ7831" s="61" t="str">
        <f>IF(AND(K7831&lt;&gt;"Match of the Day",K7831&lt;&gt;"Match of the Day 2",K7831&lt;&gt;"Match of the Day Repeat"),"",1+MAX($AJ$10:AJ7830))</f>
        <v/>
      </c>
    </row>
    <row r="7832" spans="34:36" x14ac:dyDescent="0.35">
      <c r="AH7832" s="16" t="str">
        <f>IF(AND(B7832="Premier League",E7832="Live"),_xlfn.XLOOKUP(_xlfn.TEXTJOIN(" vs ",,C7832:D7832),Calendar!G:G,Calendar!B:B),IF(AND(B7832="Premier League",E7832="Highlights"),_xlfn.XLOOKUP(H7832,Calendar!O:O,Calendar!N:N,,-1),""))</f>
        <v/>
      </c>
      <c r="AI7832" s="61" t="str">
        <f>IF(AND(AH7832&lt;&gt;"",E7832="Live"),_xlfn.XLOOKUP(_xlfn.TEXTJOIN(" vs ",,C7832:D7832),Calendar!G:G,Calendar!K:K),"")</f>
        <v/>
      </c>
      <c r="AJ7832" s="61" t="str">
        <f>IF(AND(K7832&lt;&gt;"Match of the Day",K7832&lt;&gt;"Match of the Day 2",K7832&lt;&gt;"Match of the Day Repeat"),"",1+MAX($AJ$10:AJ7831))</f>
        <v/>
      </c>
    </row>
    <row r="7833" spans="34:36" x14ac:dyDescent="0.35">
      <c r="AH7833" s="16" t="str">
        <f>IF(AND(B7833="Premier League",E7833="Live"),_xlfn.XLOOKUP(_xlfn.TEXTJOIN(" vs ",,C7833:D7833),Calendar!G:G,Calendar!B:B),IF(AND(B7833="Premier League",E7833="Highlights"),_xlfn.XLOOKUP(H7833,Calendar!O:O,Calendar!N:N,,-1),""))</f>
        <v/>
      </c>
      <c r="AI7833" s="61" t="str">
        <f>IF(AND(AH7833&lt;&gt;"",E7833="Live"),_xlfn.XLOOKUP(_xlfn.TEXTJOIN(" vs ",,C7833:D7833),Calendar!G:G,Calendar!K:K),"")</f>
        <v/>
      </c>
      <c r="AJ7833" s="61" t="str">
        <f>IF(AND(K7833&lt;&gt;"Match of the Day",K7833&lt;&gt;"Match of the Day 2",K7833&lt;&gt;"Match of the Day Repeat"),"",1+MAX($AJ$10:AJ7832))</f>
        <v/>
      </c>
    </row>
    <row r="7834" spans="34:36" x14ac:dyDescent="0.35">
      <c r="AH7834" s="16" t="str">
        <f>IF(AND(B7834="Premier League",E7834="Live"),_xlfn.XLOOKUP(_xlfn.TEXTJOIN(" vs ",,C7834:D7834),Calendar!G:G,Calendar!B:B),IF(AND(B7834="Premier League",E7834="Highlights"),_xlfn.XLOOKUP(H7834,Calendar!O:O,Calendar!N:N,,-1),""))</f>
        <v/>
      </c>
      <c r="AI7834" s="61" t="str">
        <f>IF(AND(AH7834&lt;&gt;"",E7834="Live"),_xlfn.XLOOKUP(_xlfn.TEXTJOIN(" vs ",,C7834:D7834),Calendar!G:G,Calendar!K:K),"")</f>
        <v/>
      </c>
      <c r="AJ7834" s="61" t="str">
        <f>IF(AND(K7834&lt;&gt;"Match of the Day",K7834&lt;&gt;"Match of the Day 2",K7834&lt;&gt;"Match of the Day Repeat"),"",1+MAX($AJ$10:AJ7833))</f>
        <v/>
      </c>
    </row>
    <row r="7835" spans="34:36" x14ac:dyDescent="0.35">
      <c r="AH7835" s="16" t="str">
        <f>IF(AND(B7835="Premier League",E7835="Live"),_xlfn.XLOOKUP(_xlfn.TEXTJOIN(" vs ",,C7835:D7835),Calendar!G:G,Calendar!B:B),IF(AND(B7835="Premier League",E7835="Highlights"),_xlfn.XLOOKUP(H7835,Calendar!O:O,Calendar!N:N,,-1),""))</f>
        <v/>
      </c>
      <c r="AI7835" s="61" t="str">
        <f>IF(AND(AH7835&lt;&gt;"",E7835="Live"),_xlfn.XLOOKUP(_xlfn.TEXTJOIN(" vs ",,C7835:D7835),Calendar!G:G,Calendar!K:K),"")</f>
        <v/>
      </c>
      <c r="AJ7835" s="61" t="str">
        <f>IF(AND(K7835&lt;&gt;"Match of the Day",K7835&lt;&gt;"Match of the Day 2",K7835&lt;&gt;"Match of the Day Repeat"),"",1+MAX($AJ$10:AJ7834))</f>
        <v/>
      </c>
    </row>
    <row r="7836" spans="34:36" x14ac:dyDescent="0.35">
      <c r="AH7836" s="16" t="str">
        <f>IF(AND(B7836="Premier League",E7836="Live"),_xlfn.XLOOKUP(_xlfn.TEXTJOIN(" vs ",,C7836:D7836),Calendar!G:G,Calendar!B:B),IF(AND(B7836="Premier League",E7836="Highlights"),_xlfn.XLOOKUP(H7836,Calendar!O:O,Calendar!N:N,,-1),""))</f>
        <v/>
      </c>
      <c r="AI7836" s="61" t="str">
        <f>IF(AND(AH7836&lt;&gt;"",E7836="Live"),_xlfn.XLOOKUP(_xlfn.TEXTJOIN(" vs ",,C7836:D7836),Calendar!G:G,Calendar!K:K),"")</f>
        <v/>
      </c>
      <c r="AJ7836" s="61" t="str">
        <f>IF(AND(K7836&lt;&gt;"Match of the Day",K7836&lt;&gt;"Match of the Day 2",K7836&lt;&gt;"Match of the Day Repeat"),"",1+MAX($AJ$10:AJ7835))</f>
        <v/>
      </c>
    </row>
    <row r="7837" spans="34:36" x14ac:dyDescent="0.35">
      <c r="AH7837" s="16" t="str">
        <f>IF(AND(B7837="Premier League",E7837="Live"),_xlfn.XLOOKUP(_xlfn.TEXTJOIN(" vs ",,C7837:D7837),Calendar!G:G,Calendar!B:B),IF(AND(B7837="Premier League",E7837="Highlights"),_xlfn.XLOOKUP(H7837,Calendar!O:O,Calendar!N:N,,-1),""))</f>
        <v/>
      </c>
      <c r="AI7837" s="61" t="str">
        <f>IF(AND(AH7837&lt;&gt;"",E7837="Live"),_xlfn.XLOOKUP(_xlfn.TEXTJOIN(" vs ",,C7837:D7837),Calendar!G:G,Calendar!K:K),"")</f>
        <v/>
      </c>
      <c r="AJ7837" s="61" t="str">
        <f>IF(AND(K7837&lt;&gt;"Match of the Day",K7837&lt;&gt;"Match of the Day 2",K7837&lt;&gt;"Match of the Day Repeat"),"",1+MAX($AJ$10:AJ7836))</f>
        <v/>
      </c>
    </row>
    <row r="7838" spans="34:36" x14ac:dyDescent="0.35">
      <c r="AH7838" s="16" t="str">
        <f>IF(AND(B7838="Premier League",E7838="Live"),_xlfn.XLOOKUP(_xlfn.TEXTJOIN(" vs ",,C7838:D7838),Calendar!G:G,Calendar!B:B),IF(AND(B7838="Premier League",E7838="Highlights"),_xlfn.XLOOKUP(H7838,Calendar!O:O,Calendar!N:N,,-1),""))</f>
        <v/>
      </c>
      <c r="AI7838" s="61" t="str">
        <f>IF(AND(AH7838&lt;&gt;"",E7838="Live"),_xlfn.XLOOKUP(_xlfn.TEXTJOIN(" vs ",,C7838:D7838),Calendar!G:G,Calendar!K:K),"")</f>
        <v/>
      </c>
      <c r="AJ7838" s="61" t="str">
        <f>IF(AND(K7838&lt;&gt;"Match of the Day",K7838&lt;&gt;"Match of the Day 2",K7838&lt;&gt;"Match of the Day Repeat"),"",1+MAX($AJ$10:AJ7837))</f>
        <v/>
      </c>
    </row>
    <row r="7839" spans="34:36" x14ac:dyDescent="0.35">
      <c r="AH7839" s="16" t="str">
        <f>IF(AND(B7839="Premier League",E7839="Live"),_xlfn.XLOOKUP(_xlfn.TEXTJOIN(" vs ",,C7839:D7839),Calendar!G:G,Calendar!B:B),IF(AND(B7839="Premier League",E7839="Highlights"),_xlfn.XLOOKUP(H7839,Calendar!O:O,Calendar!N:N,,-1),""))</f>
        <v/>
      </c>
      <c r="AI7839" s="61" t="str">
        <f>IF(AND(AH7839&lt;&gt;"",E7839="Live"),_xlfn.XLOOKUP(_xlfn.TEXTJOIN(" vs ",,C7839:D7839),Calendar!G:G,Calendar!K:K),"")</f>
        <v/>
      </c>
      <c r="AJ7839" s="61" t="str">
        <f>IF(AND(K7839&lt;&gt;"Match of the Day",K7839&lt;&gt;"Match of the Day 2",K7839&lt;&gt;"Match of the Day Repeat"),"",1+MAX($AJ$10:AJ7838))</f>
        <v/>
      </c>
    </row>
    <row r="7840" spans="34:36" x14ac:dyDescent="0.35">
      <c r="AH7840" s="16" t="str">
        <f>IF(AND(B7840="Premier League",E7840="Live"),_xlfn.XLOOKUP(_xlfn.TEXTJOIN(" vs ",,C7840:D7840),Calendar!G:G,Calendar!B:B),IF(AND(B7840="Premier League",E7840="Highlights"),_xlfn.XLOOKUP(H7840,Calendar!O:O,Calendar!N:N,,-1),""))</f>
        <v/>
      </c>
      <c r="AI7840" s="61" t="str">
        <f>IF(AND(AH7840&lt;&gt;"",E7840="Live"),_xlfn.XLOOKUP(_xlfn.TEXTJOIN(" vs ",,C7840:D7840),Calendar!G:G,Calendar!K:K),"")</f>
        <v/>
      </c>
      <c r="AJ7840" s="61" t="str">
        <f>IF(AND(K7840&lt;&gt;"Match of the Day",K7840&lt;&gt;"Match of the Day 2",K7840&lt;&gt;"Match of the Day Repeat"),"",1+MAX($AJ$10:AJ7839))</f>
        <v/>
      </c>
    </row>
    <row r="7841" spans="34:36" x14ac:dyDescent="0.35">
      <c r="AH7841" s="16" t="str">
        <f>IF(AND(B7841="Premier League",E7841="Live"),_xlfn.XLOOKUP(_xlfn.TEXTJOIN(" vs ",,C7841:D7841),Calendar!G:G,Calendar!B:B),IF(AND(B7841="Premier League",E7841="Highlights"),_xlfn.XLOOKUP(H7841,Calendar!O:O,Calendar!N:N,,-1),""))</f>
        <v/>
      </c>
      <c r="AI7841" s="61" t="str">
        <f>IF(AND(AH7841&lt;&gt;"",E7841="Live"),_xlfn.XLOOKUP(_xlfn.TEXTJOIN(" vs ",,C7841:D7841),Calendar!G:G,Calendar!K:K),"")</f>
        <v/>
      </c>
      <c r="AJ7841" s="61" t="str">
        <f>IF(AND(K7841&lt;&gt;"Match of the Day",K7841&lt;&gt;"Match of the Day 2",K7841&lt;&gt;"Match of the Day Repeat"),"",1+MAX($AJ$10:AJ7840))</f>
        <v/>
      </c>
    </row>
    <row r="7842" spans="34:36" x14ac:dyDescent="0.35">
      <c r="AH7842" s="16" t="str">
        <f>IF(AND(B7842="Premier League",E7842="Live"),_xlfn.XLOOKUP(_xlfn.TEXTJOIN(" vs ",,C7842:D7842),Calendar!G:G,Calendar!B:B),IF(AND(B7842="Premier League",E7842="Highlights"),_xlfn.XLOOKUP(H7842,Calendar!O:O,Calendar!N:N,,-1),""))</f>
        <v/>
      </c>
      <c r="AI7842" s="61" t="str">
        <f>IF(AND(AH7842&lt;&gt;"",E7842="Live"),_xlfn.XLOOKUP(_xlfn.TEXTJOIN(" vs ",,C7842:D7842),Calendar!G:G,Calendar!K:K),"")</f>
        <v/>
      </c>
      <c r="AJ7842" s="61" t="str">
        <f>IF(AND(K7842&lt;&gt;"Match of the Day",K7842&lt;&gt;"Match of the Day 2",K7842&lt;&gt;"Match of the Day Repeat"),"",1+MAX($AJ$10:AJ7841))</f>
        <v/>
      </c>
    </row>
    <row r="7843" spans="34:36" x14ac:dyDescent="0.35">
      <c r="AH7843" s="16" t="str">
        <f>IF(AND(B7843="Premier League",E7843="Live"),_xlfn.XLOOKUP(_xlfn.TEXTJOIN(" vs ",,C7843:D7843),Calendar!G:G,Calendar!B:B),IF(AND(B7843="Premier League",E7843="Highlights"),_xlfn.XLOOKUP(H7843,Calendar!O:O,Calendar!N:N,,-1),""))</f>
        <v/>
      </c>
      <c r="AI7843" s="61" t="str">
        <f>IF(AND(AH7843&lt;&gt;"",E7843="Live"),_xlfn.XLOOKUP(_xlfn.TEXTJOIN(" vs ",,C7843:D7843),Calendar!G:G,Calendar!K:K),"")</f>
        <v/>
      </c>
      <c r="AJ7843" s="61" t="str">
        <f>IF(AND(K7843&lt;&gt;"Match of the Day",K7843&lt;&gt;"Match of the Day 2",K7843&lt;&gt;"Match of the Day Repeat"),"",1+MAX($AJ$10:AJ7842))</f>
        <v/>
      </c>
    </row>
    <row r="7844" spans="34:36" x14ac:dyDescent="0.35">
      <c r="AH7844" s="16" t="str">
        <f>IF(AND(B7844="Premier League",E7844="Live"),_xlfn.XLOOKUP(_xlfn.TEXTJOIN(" vs ",,C7844:D7844),Calendar!G:G,Calendar!B:B),IF(AND(B7844="Premier League",E7844="Highlights"),_xlfn.XLOOKUP(H7844,Calendar!O:O,Calendar!N:N,,-1),""))</f>
        <v/>
      </c>
      <c r="AI7844" s="61" t="str">
        <f>IF(AND(AH7844&lt;&gt;"",E7844="Live"),_xlfn.XLOOKUP(_xlfn.TEXTJOIN(" vs ",,C7844:D7844),Calendar!G:G,Calendar!K:K),"")</f>
        <v/>
      </c>
      <c r="AJ7844" s="61" t="str">
        <f>IF(AND(K7844&lt;&gt;"Match of the Day",K7844&lt;&gt;"Match of the Day 2",K7844&lt;&gt;"Match of the Day Repeat"),"",1+MAX($AJ$10:AJ7843))</f>
        <v/>
      </c>
    </row>
    <row r="7845" spans="34:36" x14ac:dyDescent="0.35">
      <c r="AH7845" s="16" t="str">
        <f>IF(AND(B7845="Premier League",E7845="Live"),_xlfn.XLOOKUP(_xlfn.TEXTJOIN(" vs ",,C7845:D7845),Calendar!G:G,Calendar!B:B),IF(AND(B7845="Premier League",E7845="Highlights"),_xlfn.XLOOKUP(H7845,Calendar!O:O,Calendar!N:N,,-1),""))</f>
        <v/>
      </c>
      <c r="AI7845" s="61" t="str">
        <f>IF(AND(AH7845&lt;&gt;"",E7845="Live"),_xlfn.XLOOKUP(_xlfn.TEXTJOIN(" vs ",,C7845:D7845),Calendar!G:G,Calendar!K:K),"")</f>
        <v/>
      </c>
      <c r="AJ7845" s="61" t="str">
        <f>IF(AND(K7845&lt;&gt;"Match of the Day",K7845&lt;&gt;"Match of the Day 2",K7845&lt;&gt;"Match of the Day Repeat"),"",1+MAX($AJ$10:AJ7844))</f>
        <v/>
      </c>
    </row>
    <row r="7846" spans="34:36" x14ac:dyDescent="0.35">
      <c r="AH7846" s="16" t="str">
        <f>IF(AND(B7846="Premier League",E7846="Live"),_xlfn.XLOOKUP(_xlfn.TEXTJOIN(" vs ",,C7846:D7846),Calendar!G:G,Calendar!B:B),IF(AND(B7846="Premier League",E7846="Highlights"),_xlfn.XLOOKUP(H7846,Calendar!O:O,Calendar!N:N,,-1),""))</f>
        <v/>
      </c>
      <c r="AI7846" s="61" t="str">
        <f>IF(AND(AH7846&lt;&gt;"",E7846="Live"),_xlfn.XLOOKUP(_xlfn.TEXTJOIN(" vs ",,C7846:D7846),Calendar!G:G,Calendar!K:K),"")</f>
        <v/>
      </c>
      <c r="AJ7846" s="61" t="str">
        <f>IF(AND(K7846&lt;&gt;"Match of the Day",K7846&lt;&gt;"Match of the Day 2",K7846&lt;&gt;"Match of the Day Repeat"),"",1+MAX($AJ$10:AJ7845))</f>
        <v/>
      </c>
    </row>
    <row r="7847" spans="34:36" x14ac:dyDescent="0.35">
      <c r="AH7847" s="16" t="str">
        <f>IF(AND(B7847="Premier League",E7847="Live"),_xlfn.XLOOKUP(_xlfn.TEXTJOIN(" vs ",,C7847:D7847),Calendar!G:G,Calendar!B:B),IF(AND(B7847="Premier League",E7847="Highlights"),_xlfn.XLOOKUP(H7847,Calendar!O:O,Calendar!N:N,,-1),""))</f>
        <v/>
      </c>
      <c r="AI7847" s="61" t="str">
        <f>IF(AND(AH7847&lt;&gt;"",E7847="Live"),_xlfn.XLOOKUP(_xlfn.TEXTJOIN(" vs ",,C7847:D7847),Calendar!G:G,Calendar!K:K),"")</f>
        <v/>
      </c>
      <c r="AJ7847" s="61" t="str">
        <f>IF(AND(K7847&lt;&gt;"Match of the Day",K7847&lt;&gt;"Match of the Day 2",K7847&lt;&gt;"Match of the Day Repeat"),"",1+MAX($AJ$10:AJ7846))</f>
        <v/>
      </c>
    </row>
    <row r="7848" spans="34:36" x14ac:dyDescent="0.35">
      <c r="AH7848" s="16" t="str">
        <f>IF(AND(B7848="Premier League",E7848="Live"),_xlfn.XLOOKUP(_xlfn.TEXTJOIN(" vs ",,C7848:D7848),Calendar!G:G,Calendar!B:B),IF(AND(B7848="Premier League",E7848="Highlights"),_xlfn.XLOOKUP(H7848,Calendar!O:O,Calendar!N:N,,-1),""))</f>
        <v/>
      </c>
      <c r="AI7848" s="61" t="str">
        <f>IF(AND(AH7848&lt;&gt;"",E7848="Live"),_xlfn.XLOOKUP(_xlfn.TEXTJOIN(" vs ",,C7848:D7848),Calendar!G:G,Calendar!K:K),"")</f>
        <v/>
      </c>
      <c r="AJ7848" s="61" t="str">
        <f>IF(AND(K7848&lt;&gt;"Match of the Day",K7848&lt;&gt;"Match of the Day 2",K7848&lt;&gt;"Match of the Day Repeat"),"",1+MAX($AJ$10:AJ7847))</f>
        <v/>
      </c>
    </row>
    <row r="7849" spans="34:36" x14ac:dyDescent="0.35">
      <c r="AH7849" s="16" t="str">
        <f>IF(AND(B7849="Premier League",E7849="Live"),_xlfn.XLOOKUP(_xlfn.TEXTJOIN(" vs ",,C7849:D7849),Calendar!G:G,Calendar!B:B),IF(AND(B7849="Premier League",E7849="Highlights"),_xlfn.XLOOKUP(H7849,Calendar!O:O,Calendar!N:N,,-1),""))</f>
        <v/>
      </c>
      <c r="AI7849" s="61" t="str">
        <f>IF(AND(AH7849&lt;&gt;"",E7849="Live"),_xlfn.XLOOKUP(_xlfn.TEXTJOIN(" vs ",,C7849:D7849),Calendar!G:G,Calendar!K:K),"")</f>
        <v/>
      </c>
      <c r="AJ7849" s="61" t="str">
        <f>IF(AND(K7849&lt;&gt;"Match of the Day",K7849&lt;&gt;"Match of the Day 2",K7849&lt;&gt;"Match of the Day Repeat"),"",1+MAX($AJ$10:AJ7848))</f>
        <v/>
      </c>
    </row>
    <row r="7850" spans="34:36" x14ac:dyDescent="0.35">
      <c r="AH7850" s="16" t="str">
        <f>IF(AND(B7850="Premier League",E7850="Live"),_xlfn.XLOOKUP(_xlfn.TEXTJOIN(" vs ",,C7850:D7850),Calendar!G:G,Calendar!B:B),IF(AND(B7850="Premier League",E7850="Highlights"),_xlfn.XLOOKUP(H7850,Calendar!O:O,Calendar!N:N,,-1),""))</f>
        <v/>
      </c>
      <c r="AI7850" s="61" t="str">
        <f>IF(AND(AH7850&lt;&gt;"",E7850="Live"),_xlfn.XLOOKUP(_xlfn.TEXTJOIN(" vs ",,C7850:D7850),Calendar!G:G,Calendar!K:K),"")</f>
        <v/>
      </c>
      <c r="AJ7850" s="61" t="str">
        <f>IF(AND(K7850&lt;&gt;"Match of the Day",K7850&lt;&gt;"Match of the Day 2",K7850&lt;&gt;"Match of the Day Repeat"),"",1+MAX($AJ$10:AJ7849))</f>
        <v/>
      </c>
    </row>
    <row r="7851" spans="34:36" x14ac:dyDescent="0.35">
      <c r="AH7851" s="16" t="str">
        <f>IF(AND(B7851="Premier League",E7851="Live"),_xlfn.XLOOKUP(_xlfn.TEXTJOIN(" vs ",,C7851:D7851),Calendar!G:G,Calendar!B:B),IF(AND(B7851="Premier League",E7851="Highlights"),_xlfn.XLOOKUP(H7851,Calendar!O:O,Calendar!N:N,,-1),""))</f>
        <v/>
      </c>
      <c r="AI7851" s="61" t="str">
        <f>IF(AND(AH7851&lt;&gt;"",E7851="Live"),_xlfn.XLOOKUP(_xlfn.TEXTJOIN(" vs ",,C7851:D7851),Calendar!G:G,Calendar!K:K),"")</f>
        <v/>
      </c>
      <c r="AJ7851" s="61" t="str">
        <f>IF(AND(K7851&lt;&gt;"Match of the Day",K7851&lt;&gt;"Match of the Day 2",K7851&lt;&gt;"Match of the Day Repeat"),"",1+MAX($AJ$10:AJ7850))</f>
        <v/>
      </c>
    </row>
    <row r="7852" spans="34:36" x14ac:dyDescent="0.35">
      <c r="AH7852" s="16" t="str">
        <f>IF(AND(B7852="Premier League",E7852="Live"),_xlfn.XLOOKUP(_xlfn.TEXTJOIN(" vs ",,C7852:D7852),Calendar!G:G,Calendar!B:B),IF(AND(B7852="Premier League",E7852="Highlights"),_xlfn.XLOOKUP(H7852,Calendar!O:O,Calendar!N:N,,-1),""))</f>
        <v/>
      </c>
      <c r="AI7852" s="61" t="str">
        <f>IF(AND(AH7852&lt;&gt;"",E7852="Live"),_xlfn.XLOOKUP(_xlfn.TEXTJOIN(" vs ",,C7852:D7852),Calendar!G:G,Calendar!K:K),"")</f>
        <v/>
      </c>
      <c r="AJ7852" s="61" t="str">
        <f>IF(AND(K7852&lt;&gt;"Match of the Day",K7852&lt;&gt;"Match of the Day 2",K7852&lt;&gt;"Match of the Day Repeat"),"",1+MAX($AJ$10:AJ7851))</f>
        <v/>
      </c>
    </row>
    <row r="7853" spans="34:36" x14ac:dyDescent="0.35">
      <c r="AH7853" s="16" t="str">
        <f>IF(AND(B7853="Premier League",E7853="Live"),_xlfn.XLOOKUP(_xlfn.TEXTJOIN(" vs ",,C7853:D7853),Calendar!G:G,Calendar!B:B),IF(AND(B7853="Premier League",E7853="Highlights"),_xlfn.XLOOKUP(H7853,Calendar!O:O,Calendar!N:N,,-1),""))</f>
        <v/>
      </c>
      <c r="AI7853" s="61" t="str">
        <f>IF(AND(AH7853&lt;&gt;"",E7853="Live"),_xlfn.XLOOKUP(_xlfn.TEXTJOIN(" vs ",,C7853:D7853),Calendar!G:G,Calendar!K:K),"")</f>
        <v/>
      </c>
      <c r="AJ7853" s="61" t="str">
        <f>IF(AND(K7853&lt;&gt;"Match of the Day",K7853&lt;&gt;"Match of the Day 2",K7853&lt;&gt;"Match of the Day Repeat"),"",1+MAX($AJ$10:AJ7852))</f>
        <v/>
      </c>
    </row>
    <row r="7854" spans="34:36" x14ac:dyDescent="0.35">
      <c r="AH7854" s="16" t="str">
        <f>IF(AND(B7854="Premier League",E7854="Live"),_xlfn.XLOOKUP(_xlfn.TEXTJOIN(" vs ",,C7854:D7854),Calendar!G:G,Calendar!B:B),IF(AND(B7854="Premier League",E7854="Highlights"),_xlfn.XLOOKUP(H7854,Calendar!O:O,Calendar!N:N,,-1),""))</f>
        <v/>
      </c>
      <c r="AI7854" s="61" t="str">
        <f>IF(AND(AH7854&lt;&gt;"",E7854="Live"),_xlfn.XLOOKUP(_xlfn.TEXTJOIN(" vs ",,C7854:D7854),Calendar!G:G,Calendar!K:K),"")</f>
        <v/>
      </c>
      <c r="AJ7854" s="61" t="str">
        <f>IF(AND(K7854&lt;&gt;"Match of the Day",K7854&lt;&gt;"Match of the Day 2",K7854&lt;&gt;"Match of the Day Repeat"),"",1+MAX($AJ$10:AJ7853))</f>
        <v/>
      </c>
    </row>
    <row r="7855" spans="34:36" x14ac:dyDescent="0.35">
      <c r="AH7855" s="16" t="str">
        <f>IF(AND(B7855="Premier League",E7855="Live"),_xlfn.XLOOKUP(_xlfn.TEXTJOIN(" vs ",,C7855:D7855),Calendar!G:G,Calendar!B:B),IF(AND(B7855="Premier League",E7855="Highlights"),_xlfn.XLOOKUP(H7855,Calendar!O:O,Calendar!N:N,,-1),""))</f>
        <v/>
      </c>
      <c r="AI7855" s="61" t="str">
        <f>IF(AND(AH7855&lt;&gt;"",E7855="Live"),_xlfn.XLOOKUP(_xlfn.TEXTJOIN(" vs ",,C7855:D7855),Calendar!G:G,Calendar!K:K),"")</f>
        <v/>
      </c>
      <c r="AJ7855" s="61" t="str">
        <f>IF(AND(K7855&lt;&gt;"Match of the Day",K7855&lt;&gt;"Match of the Day 2",K7855&lt;&gt;"Match of the Day Repeat"),"",1+MAX($AJ$10:AJ7854))</f>
        <v/>
      </c>
    </row>
    <row r="7856" spans="34:36" x14ac:dyDescent="0.35">
      <c r="AH7856" s="16" t="str">
        <f>IF(AND(B7856="Premier League",E7856="Live"),_xlfn.XLOOKUP(_xlfn.TEXTJOIN(" vs ",,C7856:D7856),Calendar!G:G,Calendar!B:B),IF(AND(B7856="Premier League",E7856="Highlights"),_xlfn.XLOOKUP(H7856,Calendar!O:O,Calendar!N:N,,-1),""))</f>
        <v/>
      </c>
      <c r="AI7856" s="61" t="str">
        <f>IF(AND(AH7856&lt;&gt;"",E7856="Live"),_xlfn.XLOOKUP(_xlfn.TEXTJOIN(" vs ",,C7856:D7856),Calendar!G:G,Calendar!K:K),"")</f>
        <v/>
      </c>
      <c r="AJ7856" s="61" t="str">
        <f>IF(AND(K7856&lt;&gt;"Match of the Day",K7856&lt;&gt;"Match of the Day 2",K7856&lt;&gt;"Match of the Day Repeat"),"",1+MAX($AJ$10:AJ7855))</f>
        <v/>
      </c>
    </row>
    <row r="7857" spans="34:36" x14ac:dyDescent="0.35">
      <c r="AH7857" s="16" t="str">
        <f>IF(AND(B7857="Premier League",E7857="Live"),_xlfn.XLOOKUP(_xlfn.TEXTJOIN(" vs ",,C7857:D7857),Calendar!G:G,Calendar!B:B),IF(AND(B7857="Premier League",E7857="Highlights"),_xlfn.XLOOKUP(H7857,Calendar!O:O,Calendar!N:N,,-1),""))</f>
        <v/>
      </c>
      <c r="AI7857" s="61" t="str">
        <f>IF(AND(AH7857&lt;&gt;"",E7857="Live"),_xlfn.XLOOKUP(_xlfn.TEXTJOIN(" vs ",,C7857:D7857),Calendar!G:G,Calendar!K:K),"")</f>
        <v/>
      </c>
      <c r="AJ7857" s="61" t="str">
        <f>IF(AND(K7857&lt;&gt;"Match of the Day",K7857&lt;&gt;"Match of the Day 2",K7857&lt;&gt;"Match of the Day Repeat"),"",1+MAX($AJ$10:AJ7856))</f>
        <v/>
      </c>
    </row>
    <row r="7858" spans="34:36" x14ac:dyDescent="0.35">
      <c r="AH7858" s="16" t="str">
        <f>IF(AND(B7858="Premier League",E7858="Live"),_xlfn.XLOOKUP(_xlfn.TEXTJOIN(" vs ",,C7858:D7858),Calendar!G:G,Calendar!B:B),IF(AND(B7858="Premier League",E7858="Highlights"),_xlfn.XLOOKUP(H7858,Calendar!O:O,Calendar!N:N,,-1),""))</f>
        <v/>
      </c>
      <c r="AI7858" s="61" t="str">
        <f>IF(AND(AH7858&lt;&gt;"",E7858="Live"),_xlfn.XLOOKUP(_xlfn.TEXTJOIN(" vs ",,C7858:D7858),Calendar!G:G,Calendar!K:K),"")</f>
        <v/>
      </c>
      <c r="AJ7858" s="61" t="str">
        <f>IF(AND(K7858&lt;&gt;"Match of the Day",K7858&lt;&gt;"Match of the Day 2",K7858&lt;&gt;"Match of the Day Repeat"),"",1+MAX($AJ$10:AJ7857))</f>
        <v/>
      </c>
    </row>
    <row r="7859" spans="34:36" x14ac:dyDescent="0.35">
      <c r="AH7859" s="16" t="str">
        <f>IF(AND(B7859="Premier League",E7859="Live"),_xlfn.XLOOKUP(_xlfn.TEXTJOIN(" vs ",,C7859:D7859),Calendar!G:G,Calendar!B:B),IF(AND(B7859="Premier League",E7859="Highlights"),_xlfn.XLOOKUP(H7859,Calendar!O:O,Calendar!N:N,,-1),""))</f>
        <v/>
      </c>
      <c r="AI7859" s="61" t="str">
        <f>IF(AND(AH7859&lt;&gt;"",E7859="Live"),_xlfn.XLOOKUP(_xlfn.TEXTJOIN(" vs ",,C7859:D7859),Calendar!G:G,Calendar!K:K),"")</f>
        <v/>
      </c>
      <c r="AJ7859" s="61" t="str">
        <f>IF(AND(K7859&lt;&gt;"Match of the Day",K7859&lt;&gt;"Match of the Day 2",K7859&lt;&gt;"Match of the Day Repeat"),"",1+MAX($AJ$10:AJ7858))</f>
        <v/>
      </c>
    </row>
    <row r="7860" spans="34:36" x14ac:dyDescent="0.35">
      <c r="AH7860" s="16" t="str">
        <f>IF(AND(B7860="Premier League",E7860="Live"),_xlfn.XLOOKUP(_xlfn.TEXTJOIN(" vs ",,C7860:D7860),Calendar!G:G,Calendar!B:B),IF(AND(B7860="Premier League",E7860="Highlights"),_xlfn.XLOOKUP(H7860,Calendar!O:O,Calendar!N:N,,-1),""))</f>
        <v/>
      </c>
      <c r="AI7860" s="61" t="str">
        <f>IF(AND(AH7860&lt;&gt;"",E7860="Live"),_xlfn.XLOOKUP(_xlfn.TEXTJOIN(" vs ",,C7860:D7860),Calendar!G:G,Calendar!K:K),"")</f>
        <v/>
      </c>
      <c r="AJ7860" s="61" t="str">
        <f>IF(AND(K7860&lt;&gt;"Match of the Day",K7860&lt;&gt;"Match of the Day 2",K7860&lt;&gt;"Match of the Day Repeat"),"",1+MAX($AJ$10:AJ7859))</f>
        <v/>
      </c>
    </row>
    <row r="7861" spans="34:36" x14ac:dyDescent="0.35">
      <c r="AH7861" s="16" t="str">
        <f>IF(AND(B7861="Premier League",E7861="Live"),_xlfn.XLOOKUP(_xlfn.TEXTJOIN(" vs ",,C7861:D7861),Calendar!G:G,Calendar!B:B),IF(AND(B7861="Premier League",E7861="Highlights"),_xlfn.XLOOKUP(H7861,Calendar!O:O,Calendar!N:N,,-1),""))</f>
        <v/>
      </c>
      <c r="AI7861" s="61" t="str">
        <f>IF(AND(AH7861&lt;&gt;"",E7861="Live"),_xlfn.XLOOKUP(_xlfn.TEXTJOIN(" vs ",,C7861:D7861),Calendar!G:G,Calendar!K:K),"")</f>
        <v/>
      </c>
      <c r="AJ7861" s="61" t="str">
        <f>IF(AND(K7861&lt;&gt;"Match of the Day",K7861&lt;&gt;"Match of the Day 2",K7861&lt;&gt;"Match of the Day Repeat"),"",1+MAX($AJ$10:AJ7860))</f>
        <v/>
      </c>
    </row>
    <row r="7862" spans="34:36" x14ac:dyDescent="0.35">
      <c r="AH7862" s="16" t="str">
        <f>IF(AND(B7862="Premier League",E7862="Live"),_xlfn.XLOOKUP(_xlfn.TEXTJOIN(" vs ",,C7862:D7862),Calendar!G:G,Calendar!B:B),IF(AND(B7862="Premier League",E7862="Highlights"),_xlfn.XLOOKUP(H7862,Calendar!O:O,Calendar!N:N,,-1),""))</f>
        <v/>
      </c>
      <c r="AI7862" s="61" t="str">
        <f>IF(AND(AH7862&lt;&gt;"",E7862="Live"),_xlfn.XLOOKUP(_xlfn.TEXTJOIN(" vs ",,C7862:D7862),Calendar!G:G,Calendar!K:K),"")</f>
        <v/>
      </c>
      <c r="AJ7862" s="61" t="str">
        <f>IF(AND(K7862&lt;&gt;"Match of the Day",K7862&lt;&gt;"Match of the Day 2",K7862&lt;&gt;"Match of the Day Repeat"),"",1+MAX($AJ$10:AJ7861))</f>
        <v/>
      </c>
    </row>
    <row r="7863" spans="34:36" x14ac:dyDescent="0.35">
      <c r="AH7863" s="16" t="str">
        <f>IF(AND(B7863="Premier League",E7863="Live"),_xlfn.XLOOKUP(_xlfn.TEXTJOIN(" vs ",,C7863:D7863),Calendar!G:G,Calendar!B:B),IF(AND(B7863="Premier League",E7863="Highlights"),_xlfn.XLOOKUP(H7863,Calendar!O:O,Calendar!N:N,,-1),""))</f>
        <v/>
      </c>
      <c r="AI7863" s="61" t="str">
        <f>IF(AND(AH7863&lt;&gt;"",E7863="Live"),_xlfn.XLOOKUP(_xlfn.TEXTJOIN(" vs ",,C7863:D7863),Calendar!G:G,Calendar!K:K),"")</f>
        <v/>
      </c>
      <c r="AJ7863" s="61" t="str">
        <f>IF(AND(K7863&lt;&gt;"Match of the Day",K7863&lt;&gt;"Match of the Day 2",K7863&lt;&gt;"Match of the Day Repeat"),"",1+MAX($AJ$10:AJ7862))</f>
        <v/>
      </c>
    </row>
    <row r="7864" spans="34:36" x14ac:dyDescent="0.35">
      <c r="AH7864" s="16" t="str">
        <f>IF(AND(B7864="Premier League",E7864="Live"),_xlfn.XLOOKUP(_xlfn.TEXTJOIN(" vs ",,C7864:D7864),Calendar!G:G,Calendar!B:B),IF(AND(B7864="Premier League",E7864="Highlights"),_xlfn.XLOOKUP(H7864,Calendar!O:O,Calendar!N:N,,-1),""))</f>
        <v/>
      </c>
      <c r="AI7864" s="61" t="str">
        <f>IF(AND(AH7864&lt;&gt;"",E7864="Live"),_xlfn.XLOOKUP(_xlfn.TEXTJOIN(" vs ",,C7864:D7864),Calendar!G:G,Calendar!K:K),"")</f>
        <v/>
      </c>
      <c r="AJ7864" s="61" t="str">
        <f>IF(AND(K7864&lt;&gt;"Match of the Day",K7864&lt;&gt;"Match of the Day 2",K7864&lt;&gt;"Match of the Day Repeat"),"",1+MAX($AJ$10:AJ7863))</f>
        <v/>
      </c>
    </row>
    <row r="7865" spans="34:36" x14ac:dyDescent="0.35">
      <c r="AH7865" s="16" t="str">
        <f>IF(AND(B7865="Premier League",E7865="Live"),_xlfn.XLOOKUP(_xlfn.TEXTJOIN(" vs ",,C7865:D7865),Calendar!G:G,Calendar!B:B),IF(AND(B7865="Premier League",E7865="Highlights"),_xlfn.XLOOKUP(H7865,Calendar!O:O,Calendar!N:N,,-1),""))</f>
        <v/>
      </c>
      <c r="AI7865" s="61" t="str">
        <f>IF(AND(AH7865&lt;&gt;"",E7865="Live"),_xlfn.XLOOKUP(_xlfn.TEXTJOIN(" vs ",,C7865:D7865),Calendar!G:G,Calendar!K:K),"")</f>
        <v/>
      </c>
      <c r="AJ7865" s="61" t="str">
        <f>IF(AND(K7865&lt;&gt;"Match of the Day",K7865&lt;&gt;"Match of the Day 2",K7865&lt;&gt;"Match of the Day Repeat"),"",1+MAX($AJ$10:AJ7864))</f>
        <v/>
      </c>
    </row>
    <row r="7866" spans="34:36" x14ac:dyDescent="0.35">
      <c r="AH7866" s="16" t="str">
        <f>IF(AND(B7866="Premier League",E7866="Live"),_xlfn.XLOOKUP(_xlfn.TEXTJOIN(" vs ",,C7866:D7866),Calendar!G:G,Calendar!B:B),IF(AND(B7866="Premier League",E7866="Highlights"),_xlfn.XLOOKUP(H7866,Calendar!O:O,Calendar!N:N,,-1),""))</f>
        <v/>
      </c>
      <c r="AI7866" s="61" t="str">
        <f>IF(AND(AH7866&lt;&gt;"",E7866="Live"),_xlfn.XLOOKUP(_xlfn.TEXTJOIN(" vs ",,C7866:D7866),Calendar!G:G,Calendar!K:K),"")</f>
        <v/>
      </c>
      <c r="AJ7866" s="61" t="str">
        <f>IF(AND(K7866&lt;&gt;"Match of the Day",K7866&lt;&gt;"Match of the Day 2",K7866&lt;&gt;"Match of the Day Repeat"),"",1+MAX($AJ$10:AJ7865))</f>
        <v/>
      </c>
    </row>
    <row r="7867" spans="34:36" x14ac:dyDescent="0.35">
      <c r="AH7867" s="16" t="str">
        <f>IF(AND(B7867="Premier League",E7867="Live"),_xlfn.XLOOKUP(_xlfn.TEXTJOIN(" vs ",,C7867:D7867),Calendar!G:G,Calendar!B:B),IF(AND(B7867="Premier League",E7867="Highlights"),_xlfn.XLOOKUP(H7867,Calendar!O:O,Calendar!N:N,,-1),""))</f>
        <v/>
      </c>
      <c r="AI7867" s="61" t="str">
        <f>IF(AND(AH7867&lt;&gt;"",E7867="Live"),_xlfn.XLOOKUP(_xlfn.TEXTJOIN(" vs ",,C7867:D7867),Calendar!G:G,Calendar!K:K),"")</f>
        <v/>
      </c>
      <c r="AJ7867" s="61" t="str">
        <f>IF(AND(K7867&lt;&gt;"Match of the Day",K7867&lt;&gt;"Match of the Day 2",K7867&lt;&gt;"Match of the Day Repeat"),"",1+MAX($AJ$10:AJ7866))</f>
        <v/>
      </c>
    </row>
    <row r="7868" spans="34:36" x14ac:dyDescent="0.35">
      <c r="AH7868" s="16" t="str">
        <f>IF(AND(B7868="Premier League",E7868="Live"),_xlfn.XLOOKUP(_xlfn.TEXTJOIN(" vs ",,C7868:D7868),Calendar!G:G,Calendar!B:B),IF(AND(B7868="Premier League",E7868="Highlights"),_xlfn.XLOOKUP(H7868,Calendar!O:O,Calendar!N:N,,-1),""))</f>
        <v/>
      </c>
      <c r="AI7868" s="61" t="str">
        <f>IF(AND(AH7868&lt;&gt;"",E7868="Live"),_xlfn.XLOOKUP(_xlfn.TEXTJOIN(" vs ",,C7868:D7868),Calendar!G:G,Calendar!K:K),"")</f>
        <v/>
      </c>
      <c r="AJ7868" s="61" t="str">
        <f>IF(AND(K7868&lt;&gt;"Match of the Day",K7868&lt;&gt;"Match of the Day 2",K7868&lt;&gt;"Match of the Day Repeat"),"",1+MAX($AJ$10:AJ7867))</f>
        <v/>
      </c>
    </row>
    <row r="7869" spans="34:36" x14ac:dyDescent="0.35">
      <c r="AH7869" s="16" t="str">
        <f>IF(AND(B7869="Premier League",E7869="Live"),_xlfn.XLOOKUP(_xlfn.TEXTJOIN(" vs ",,C7869:D7869),Calendar!G:G,Calendar!B:B),IF(AND(B7869="Premier League",E7869="Highlights"),_xlfn.XLOOKUP(H7869,Calendar!O:O,Calendar!N:N,,-1),""))</f>
        <v/>
      </c>
      <c r="AI7869" s="61" t="str">
        <f>IF(AND(AH7869&lt;&gt;"",E7869="Live"),_xlfn.XLOOKUP(_xlfn.TEXTJOIN(" vs ",,C7869:D7869),Calendar!G:G,Calendar!K:K),"")</f>
        <v/>
      </c>
      <c r="AJ7869" s="61" t="str">
        <f>IF(AND(K7869&lt;&gt;"Match of the Day",K7869&lt;&gt;"Match of the Day 2",K7869&lt;&gt;"Match of the Day Repeat"),"",1+MAX($AJ$10:AJ7868))</f>
        <v/>
      </c>
    </row>
    <row r="7870" spans="34:36" x14ac:dyDescent="0.35">
      <c r="AH7870" s="16" t="str">
        <f>IF(AND(B7870="Premier League",E7870="Live"),_xlfn.XLOOKUP(_xlfn.TEXTJOIN(" vs ",,C7870:D7870),Calendar!G:G,Calendar!B:B),IF(AND(B7870="Premier League",E7870="Highlights"),_xlfn.XLOOKUP(H7870,Calendar!O:O,Calendar!N:N,,-1),""))</f>
        <v/>
      </c>
      <c r="AI7870" s="61" t="str">
        <f>IF(AND(AH7870&lt;&gt;"",E7870="Live"),_xlfn.XLOOKUP(_xlfn.TEXTJOIN(" vs ",,C7870:D7870),Calendar!G:G,Calendar!K:K),"")</f>
        <v/>
      </c>
      <c r="AJ7870" s="61" t="str">
        <f>IF(AND(K7870&lt;&gt;"Match of the Day",K7870&lt;&gt;"Match of the Day 2",K7870&lt;&gt;"Match of the Day Repeat"),"",1+MAX($AJ$10:AJ7869))</f>
        <v/>
      </c>
    </row>
    <row r="7871" spans="34:36" x14ac:dyDescent="0.35">
      <c r="AH7871" s="16" t="str">
        <f>IF(AND(B7871="Premier League",E7871="Live"),_xlfn.XLOOKUP(_xlfn.TEXTJOIN(" vs ",,C7871:D7871),Calendar!G:G,Calendar!B:B),IF(AND(B7871="Premier League",E7871="Highlights"),_xlfn.XLOOKUP(H7871,Calendar!O:O,Calendar!N:N,,-1),""))</f>
        <v/>
      </c>
      <c r="AI7871" s="61" t="str">
        <f>IF(AND(AH7871&lt;&gt;"",E7871="Live"),_xlfn.XLOOKUP(_xlfn.TEXTJOIN(" vs ",,C7871:D7871),Calendar!G:G,Calendar!K:K),"")</f>
        <v/>
      </c>
      <c r="AJ7871" s="61" t="str">
        <f>IF(AND(K7871&lt;&gt;"Match of the Day",K7871&lt;&gt;"Match of the Day 2",K7871&lt;&gt;"Match of the Day Repeat"),"",1+MAX($AJ$10:AJ7870))</f>
        <v/>
      </c>
    </row>
    <row r="7872" spans="34:36" x14ac:dyDescent="0.35">
      <c r="AH7872" s="16" t="str">
        <f>IF(AND(B7872="Premier League",E7872="Live"),_xlfn.XLOOKUP(_xlfn.TEXTJOIN(" vs ",,C7872:D7872),Calendar!G:G,Calendar!B:B),IF(AND(B7872="Premier League",E7872="Highlights"),_xlfn.XLOOKUP(H7872,Calendar!O:O,Calendar!N:N,,-1),""))</f>
        <v/>
      </c>
      <c r="AI7872" s="61" t="str">
        <f>IF(AND(AH7872&lt;&gt;"",E7872="Live"),_xlfn.XLOOKUP(_xlfn.TEXTJOIN(" vs ",,C7872:D7872),Calendar!G:G,Calendar!K:K),"")</f>
        <v/>
      </c>
      <c r="AJ7872" s="61" t="str">
        <f>IF(AND(K7872&lt;&gt;"Match of the Day",K7872&lt;&gt;"Match of the Day 2",K7872&lt;&gt;"Match of the Day Repeat"),"",1+MAX($AJ$10:AJ7871))</f>
        <v/>
      </c>
    </row>
    <row r="7873" spans="34:36" x14ac:dyDescent="0.35">
      <c r="AH7873" s="16" t="str">
        <f>IF(AND(B7873="Premier League",E7873="Live"),_xlfn.XLOOKUP(_xlfn.TEXTJOIN(" vs ",,C7873:D7873),Calendar!G:G,Calendar!B:B),IF(AND(B7873="Premier League",E7873="Highlights"),_xlfn.XLOOKUP(H7873,Calendar!O:O,Calendar!N:N,,-1),""))</f>
        <v/>
      </c>
      <c r="AI7873" s="61" t="str">
        <f>IF(AND(AH7873&lt;&gt;"",E7873="Live"),_xlfn.XLOOKUP(_xlfn.TEXTJOIN(" vs ",,C7873:D7873),Calendar!G:G,Calendar!K:K),"")</f>
        <v/>
      </c>
      <c r="AJ7873" s="61" t="str">
        <f>IF(AND(K7873&lt;&gt;"Match of the Day",K7873&lt;&gt;"Match of the Day 2",K7873&lt;&gt;"Match of the Day Repeat"),"",1+MAX($AJ$10:AJ7872))</f>
        <v/>
      </c>
    </row>
    <row r="7874" spans="34:36" x14ac:dyDescent="0.35">
      <c r="AH7874" s="16" t="str">
        <f>IF(AND(B7874="Premier League",E7874="Live"),_xlfn.XLOOKUP(_xlfn.TEXTJOIN(" vs ",,C7874:D7874),Calendar!G:G,Calendar!B:B),IF(AND(B7874="Premier League",E7874="Highlights"),_xlfn.XLOOKUP(H7874,Calendar!O:O,Calendar!N:N,,-1),""))</f>
        <v/>
      </c>
      <c r="AI7874" s="61" t="str">
        <f>IF(AND(AH7874&lt;&gt;"",E7874="Live"),_xlfn.XLOOKUP(_xlfn.TEXTJOIN(" vs ",,C7874:D7874),Calendar!G:G,Calendar!K:K),"")</f>
        <v/>
      </c>
      <c r="AJ7874" s="61" t="str">
        <f>IF(AND(K7874&lt;&gt;"Match of the Day",K7874&lt;&gt;"Match of the Day 2",K7874&lt;&gt;"Match of the Day Repeat"),"",1+MAX($AJ$10:AJ7873))</f>
        <v/>
      </c>
    </row>
    <row r="7875" spans="34:36" x14ac:dyDescent="0.35">
      <c r="AH7875" s="16" t="str">
        <f>IF(AND(B7875="Premier League",E7875="Live"),_xlfn.XLOOKUP(_xlfn.TEXTJOIN(" vs ",,C7875:D7875),Calendar!G:G,Calendar!B:B),IF(AND(B7875="Premier League",E7875="Highlights"),_xlfn.XLOOKUP(H7875,Calendar!O:O,Calendar!N:N,,-1),""))</f>
        <v/>
      </c>
      <c r="AI7875" s="61" t="str">
        <f>IF(AND(AH7875&lt;&gt;"",E7875="Live"),_xlfn.XLOOKUP(_xlfn.TEXTJOIN(" vs ",,C7875:D7875),Calendar!G:G,Calendar!K:K),"")</f>
        <v/>
      </c>
      <c r="AJ7875" s="61" t="str">
        <f>IF(AND(K7875&lt;&gt;"Match of the Day",K7875&lt;&gt;"Match of the Day 2",K7875&lt;&gt;"Match of the Day Repeat"),"",1+MAX($AJ$10:AJ7874))</f>
        <v/>
      </c>
    </row>
    <row r="7876" spans="34:36" x14ac:dyDescent="0.35">
      <c r="AH7876" s="16" t="str">
        <f>IF(AND(B7876="Premier League",E7876="Live"),_xlfn.XLOOKUP(_xlfn.TEXTJOIN(" vs ",,C7876:D7876),Calendar!G:G,Calendar!B:B),IF(AND(B7876="Premier League",E7876="Highlights"),_xlfn.XLOOKUP(H7876,Calendar!O:O,Calendar!N:N,,-1),""))</f>
        <v/>
      </c>
      <c r="AI7876" s="61" t="str">
        <f>IF(AND(AH7876&lt;&gt;"",E7876="Live"),_xlfn.XLOOKUP(_xlfn.TEXTJOIN(" vs ",,C7876:D7876),Calendar!G:G,Calendar!K:K),"")</f>
        <v/>
      </c>
      <c r="AJ7876" s="61" t="str">
        <f>IF(AND(K7876&lt;&gt;"Match of the Day",K7876&lt;&gt;"Match of the Day 2",K7876&lt;&gt;"Match of the Day Repeat"),"",1+MAX($AJ$10:AJ7875))</f>
        <v/>
      </c>
    </row>
    <row r="7877" spans="34:36" x14ac:dyDescent="0.35">
      <c r="AH7877" s="16" t="str">
        <f>IF(AND(B7877="Premier League",E7877="Live"),_xlfn.XLOOKUP(_xlfn.TEXTJOIN(" vs ",,C7877:D7877),Calendar!G:G,Calendar!B:B),IF(AND(B7877="Premier League",E7877="Highlights"),_xlfn.XLOOKUP(H7877,Calendar!O:O,Calendar!N:N,,-1),""))</f>
        <v/>
      </c>
      <c r="AI7877" s="61" t="str">
        <f>IF(AND(AH7877&lt;&gt;"",E7877="Live"),_xlfn.XLOOKUP(_xlfn.TEXTJOIN(" vs ",,C7877:D7877),Calendar!G:G,Calendar!K:K),"")</f>
        <v/>
      </c>
      <c r="AJ7877" s="61" t="str">
        <f>IF(AND(K7877&lt;&gt;"Match of the Day",K7877&lt;&gt;"Match of the Day 2",K7877&lt;&gt;"Match of the Day Repeat"),"",1+MAX($AJ$10:AJ7876))</f>
        <v/>
      </c>
    </row>
    <row r="7878" spans="34:36" x14ac:dyDescent="0.35">
      <c r="AH7878" s="16" t="str">
        <f>IF(AND(B7878="Premier League",E7878="Live"),_xlfn.XLOOKUP(_xlfn.TEXTJOIN(" vs ",,C7878:D7878),Calendar!G:G,Calendar!B:B),IF(AND(B7878="Premier League",E7878="Highlights"),_xlfn.XLOOKUP(H7878,Calendar!O:O,Calendar!N:N,,-1),""))</f>
        <v/>
      </c>
      <c r="AI7878" s="61" t="str">
        <f>IF(AND(AH7878&lt;&gt;"",E7878="Live"),_xlfn.XLOOKUP(_xlfn.TEXTJOIN(" vs ",,C7878:D7878),Calendar!G:G,Calendar!K:K),"")</f>
        <v/>
      </c>
      <c r="AJ7878" s="61" t="str">
        <f>IF(AND(K7878&lt;&gt;"Match of the Day",K7878&lt;&gt;"Match of the Day 2",K7878&lt;&gt;"Match of the Day Repeat"),"",1+MAX($AJ$10:AJ7877))</f>
        <v/>
      </c>
    </row>
    <row r="7879" spans="34:36" x14ac:dyDescent="0.35">
      <c r="AH7879" s="16" t="str">
        <f>IF(AND(B7879="Premier League",E7879="Live"),_xlfn.XLOOKUP(_xlfn.TEXTJOIN(" vs ",,C7879:D7879),Calendar!G:G,Calendar!B:B),IF(AND(B7879="Premier League",E7879="Highlights"),_xlfn.XLOOKUP(H7879,Calendar!O:O,Calendar!N:N,,-1),""))</f>
        <v/>
      </c>
      <c r="AI7879" s="61" t="str">
        <f>IF(AND(AH7879&lt;&gt;"",E7879="Live"),_xlfn.XLOOKUP(_xlfn.TEXTJOIN(" vs ",,C7879:D7879),Calendar!G:G,Calendar!K:K),"")</f>
        <v/>
      </c>
      <c r="AJ7879" s="61" t="str">
        <f>IF(AND(K7879&lt;&gt;"Match of the Day",K7879&lt;&gt;"Match of the Day 2",K7879&lt;&gt;"Match of the Day Repeat"),"",1+MAX($AJ$10:AJ7878))</f>
        <v/>
      </c>
    </row>
    <row r="7880" spans="34:36" x14ac:dyDescent="0.35">
      <c r="AH7880" s="16" t="str">
        <f>IF(AND(B7880="Premier League",E7880="Live"),_xlfn.XLOOKUP(_xlfn.TEXTJOIN(" vs ",,C7880:D7880),Calendar!G:G,Calendar!B:B),IF(AND(B7880="Premier League",E7880="Highlights"),_xlfn.XLOOKUP(H7880,Calendar!O:O,Calendar!N:N,,-1),""))</f>
        <v/>
      </c>
      <c r="AI7880" s="61" t="str">
        <f>IF(AND(AH7880&lt;&gt;"",E7880="Live"),_xlfn.XLOOKUP(_xlfn.TEXTJOIN(" vs ",,C7880:D7880),Calendar!G:G,Calendar!K:K),"")</f>
        <v/>
      </c>
      <c r="AJ7880" s="61" t="str">
        <f>IF(AND(K7880&lt;&gt;"Match of the Day",K7880&lt;&gt;"Match of the Day 2",K7880&lt;&gt;"Match of the Day Repeat"),"",1+MAX($AJ$10:AJ7879))</f>
        <v/>
      </c>
    </row>
    <row r="7881" spans="34:36" x14ac:dyDescent="0.35">
      <c r="AH7881" s="16" t="str">
        <f>IF(AND(B7881="Premier League",E7881="Live"),_xlfn.XLOOKUP(_xlfn.TEXTJOIN(" vs ",,C7881:D7881),Calendar!G:G,Calendar!B:B),IF(AND(B7881="Premier League",E7881="Highlights"),_xlfn.XLOOKUP(H7881,Calendar!O:O,Calendar!N:N,,-1),""))</f>
        <v/>
      </c>
      <c r="AI7881" s="61" t="str">
        <f>IF(AND(AH7881&lt;&gt;"",E7881="Live"),_xlfn.XLOOKUP(_xlfn.TEXTJOIN(" vs ",,C7881:D7881),Calendar!G:G,Calendar!K:K),"")</f>
        <v/>
      </c>
      <c r="AJ7881" s="61" t="str">
        <f>IF(AND(K7881&lt;&gt;"Match of the Day",K7881&lt;&gt;"Match of the Day 2",K7881&lt;&gt;"Match of the Day Repeat"),"",1+MAX($AJ$10:AJ7880))</f>
        <v/>
      </c>
    </row>
    <row r="7882" spans="34:36" x14ac:dyDescent="0.35">
      <c r="AH7882" s="16" t="str">
        <f>IF(AND(B7882="Premier League",E7882="Live"),_xlfn.XLOOKUP(_xlfn.TEXTJOIN(" vs ",,C7882:D7882),Calendar!G:G,Calendar!B:B),IF(AND(B7882="Premier League",E7882="Highlights"),_xlfn.XLOOKUP(H7882,Calendar!O:O,Calendar!N:N,,-1),""))</f>
        <v/>
      </c>
      <c r="AI7882" s="61" t="str">
        <f>IF(AND(AH7882&lt;&gt;"",E7882="Live"),_xlfn.XLOOKUP(_xlfn.TEXTJOIN(" vs ",,C7882:D7882),Calendar!G:G,Calendar!K:K),"")</f>
        <v/>
      </c>
      <c r="AJ7882" s="61" t="str">
        <f>IF(AND(K7882&lt;&gt;"Match of the Day",K7882&lt;&gt;"Match of the Day 2",K7882&lt;&gt;"Match of the Day Repeat"),"",1+MAX($AJ$10:AJ7881))</f>
        <v/>
      </c>
    </row>
    <row r="7883" spans="34:36" x14ac:dyDescent="0.35">
      <c r="AH7883" s="16" t="str">
        <f>IF(AND(B7883="Premier League",E7883="Live"),_xlfn.XLOOKUP(_xlfn.TEXTJOIN(" vs ",,C7883:D7883),Calendar!G:G,Calendar!B:B),IF(AND(B7883="Premier League",E7883="Highlights"),_xlfn.XLOOKUP(H7883,Calendar!O:O,Calendar!N:N,,-1),""))</f>
        <v/>
      </c>
      <c r="AI7883" s="61" t="str">
        <f>IF(AND(AH7883&lt;&gt;"",E7883="Live"),_xlfn.XLOOKUP(_xlfn.TEXTJOIN(" vs ",,C7883:D7883),Calendar!G:G,Calendar!K:K),"")</f>
        <v/>
      </c>
      <c r="AJ7883" s="61" t="str">
        <f>IF(AND(K7883&lt;&gt;"Match of the Day",K7883&lt;&gt;"Match of the Day 2",K7883&lt;&gt;"Match of the Day Repeat"),"",1+MAX($AJ$10:AJ7882))</f>
        <v/>
      </c>
    </row>
    <row r="7884" spans="34:36" x14ac:dyDescent="0.35">
      <c r="AH7884" s="16" t="str">
        <f>IF(AND(B7884="Premier League",E7884="Live"),_xlfn.XLOOKUP(_xlfn.TEXTJOIN(" vs ",,C7884:D7884),Calendar!G:G,Calendar!B:B),IF(AND(B7884="Premier League",E7884="Highlights"),_xlfn.XLOOKUP(H7884,Calendar!O:O,Calendar!N:N,,-1),""))</f>
        <v/>
      </c>
      <c r="AI7884" s="61" t="str">
        <f>IF(AND(AH7884&lt;&gt;"",E7884="Live"),_xlfn.XLOOKUP(_xlfn.TEXTJOIN(" vs ",,C7884:D7884),Calendar!G:G,Calendar!K:K),"")</f>
        <v/>
      </c>
      <c r="AJ7884" s="61" t="str">
        <f>IF(AND(K7884&lt;&gt;"Match of the Day",K7884&lt;&gt;"Match of the Day 2",K7884&lt;&gt;"Match of the Day Repeat"),"",1+MAX($AJ$10:AJ7883))</f>
        <v/>
      </c>
    </row>
    <row r="7885" spans="34:36" x14ac:dyDescent="0.35">
      <c r="AH7885" s="16" t="str">
        <f>IF(AND(B7885="Premier League",E7885="Live"),_xlfn.XLOOKUP(_xlfn.TEXTJOIN(" vs ",,C7885:D7885),Calendar!G:G,Calendar!B:B),IF(AND(B7885="Premier League",E7885="Highlights"),_xlfn.XLOOKUP(H7885,Calendar!O:O,Calendar!N:N,,-1),""))</f>
        <v/>
      </c>
      <c r="AI7885" s="61" t="str">
        <f>IF(AND(AH7885&lt;&gt;"",E7885="Live"),_xlfn.XLOOKUP(_xlfn.TEXTJOIN(" vs ",,C7885:D7885),Calendar!G:G,Calendar!K:K),"")</f>
        <v/>
      </c>
      <c r="AJ7885" s="61" t="str">
        <f>IF(AND(K7885&lt;&gt;"Match of the Day",K7885&lt;&gt;"Match of the Day 2",K7885&lt;&gt;"Match of the Day Repeat"),"",1+MAX($AJ$10:AJ7884))</f>
        <v/>
      </c>
    </row>
    <row r="7886" spans="34:36" x14ac:dyDescent="0.35">
      <c r="AH7886" s="16" t="str">
        <f>IF(AND(B7886="Premier League",E7886="Live"),_xlfn.XLOOKUP(_xlfn.TEXTJOIN(" vs ",,C7886:D7886),Calendar!G:G,Calendar!B:B),IF(AND(B7886="Premier League",E7886="Highlights"),_xlfn.XLOOKUP(H7886,Calendar!O:O,Calendar!N:N,,-1),""))</f>
        <v/>
      </c>
      <c r="AI7886" s="61" t="str">
        <f>IF(AND(AH7886&lt;&gt;"",E7886="Live"),_xlfn.XLOOKUP(_xlfn.TEXTJOIN(" vs ",,C7886:D7886),Calendar!G:G,Calendar!K:K),"")</f>
        <v/>
      </c>
      <c r="AJ7886" s="61" t="str">
        <f>IF(AND(K7886&lt;&gt;"Match of the Day",K7886&lt;&gt;"Match of the Day 2",K7886&lt;&gt;"Match of the Day Repeat"),"",1+MAX($AJ$10:AJ7885))</f>
        <v/>
      </c>
    </row>
    <row r="7887" spans="34:36" x14ac:dyDescent="0.35">
      <c r="AH7887" s="16" t="str">
        <f>IF(AND(B7887="Premier League",E7887="Live"),_xlfn.XLOOKUP(_xlfn.TEXTJOIN(" vs ",,C7887:D7887),Calendar!G:G,Calendar!B:B),IF(AND(B7887="Premier League",E7887="Highlights"),_xlfn.XLOOKUP(H7887,Calendar!O:O,Calendar!N:N,,-1),""))</f>
        <v/>
      </c>
      <c r="AI7887" s="61" t="str">
        <f>IF(AND(AH7887&lt;&gt;"",E7887="Live"),_xlfn.XLOOKUP(_xlfn.TEXTJOIN(" vs ",,C7887:D7887),Calendar!G:G,Calendar!K:K),"")</f>
        <v/>
      </c>
      <c r="AJ7887" s="61" t="str">
        <f>IF(AND(K7887&lt;&gt;"Match of the Day",K7887&lt;&gt;"Match of the Day 2",K7887&lt;&gt;"Match of the Day Repeat"),"",1+MAX($AJ$10:AJ7886))</f>
        <v/>
      </c>
    </row>
    <row r="7888" spans="34:36" x14ac:dyDescent="0.35">
      <c r="AH7888" s="16" t="str">
        <f>IF(AND(B7888="Premier League",E7888="Live"),_xlfn.XLOOKUP(_xlfn.TEXTJOIN(" vs ",,C7888:D7888),Calendar!G:G,Calendar!B:B),IF(AND(B7888="Premier League",E7888="Highlights"),_xlfn.XLOOKUP(H7888,Calendar!O:O,Calendar!N:N,,-1),""))</f>
        <v/>
      </c>
      <c r="AI7888" s="61" t="str">
        <f>IF(AND(AH7888&lt;&gt;"",E7888="Live"),_xlfn.XLOOKUP(_xlfn.TEXTJOIN(" vs ",,C7888:D7888),Calendar!G:G,Calendar!K:K),"")</f>
        <v/>
      </c>
      <c r="AJ7888" s="61" t="str">
        <f>IF(AND(K7888&lt;&gt;"Match of the Day",K7888&lt;&gt;"Match of the Day 2",K7888&lt;&gt;"Match of the Day Repeat"),"",1+MAX($AJ$10:AJ7887))</f>
        <v/>
      </c>
    </row>
    <row r="7889" spans="34:36" x14ac:dyDescent="0.35">
      <c r="AH7889" s="16" t="str">
        <f>IF(AND(B7889="Premier League",E7889="Live"),_xlfn.XLOOKUP(_xlfn.TEXTJOIN(" vs ",,C7889:D7889),Calendar!G:G,Calendar!B:B),IF(AND(B7889="Premier League",E7889="Highlights"),_xlfn.XLOOKUP(H7889,Calendar!O:O,Calendar!N:N,,-1),""))</f>
        <v/>
      </c>
      <c r="AI7889" s="61" t="str">
        <f>IF(AND(AH7889&lt;&gt;"",E7889="Live"),_xlfn.XLOOKUP(_xlfn.TEXTJOIN(" vs ",,C7889:D7889),Calendar!G:G,Calendar!K:K),"")</f>
        <v/>
      </c>
      <c r="AJ7889" s="61" t="str">
        <f>IF(AND(K7889&lt;&gt;"Match of the Day",K7889&lt;&gt;"Match of the Day 2",K7889&lt;&gt;"Match of the Day Repeat"),"",1+MAX($AJ$10:AJ7888))</f>
        <v/>
      </c>
    </row>
    <row r="7890" spans="34:36" x14ac:dyDescent="0.35">
      <c r="AH7890" s="16" t="str">
        <f>IF(AND(B7890="Premier League",E7890="Live"),_xlfn.XLOOKUP(_xlfn.TEXTJOIN(" vs ",,C7890:D7890),Calendar!G:G,Calendar!B:B),IF(AND(B7890="Premier League",E7890="Highlights"),_xlfn.XLOOKUP(H7890,Calendar!O:O,Calendar!N:N,,-1),""))</f>
        <v/>
      </c>
      <c r="AI7890" s="61" t="str">
        <f>IF(AND(AH7890&lt;&gt;"",E7890="Live"),_xlfn.XLOOKUP(_xlfn.TEXTJOIN(" vs ",,C7890:D7890),Calendar!G:G,Calendar!K:K),"")</f>
        <v/>
      </c>
      <c r="AJ7890" s="61" t="str">
        <f>IF(AND(K7890&lt;&gt;"Match of the Day",K7890&lt;&gt;"Match of the Day 2",K7890&lt;&gt;"Match of the Day Repeat"),"",1+MAX($AJ$10:AJ7889))</f>
        <v/>
      </c>
    </row>
    <row r="7891" spans="34:36" x14ac:dyDescent="0.35">
      <c r="AH7891" s="16" t="str">
        <f>IF(AND(B7891="Premier League",E7891="Live"),_xlfn.XLOOKUP(_xlfn.TEXTJOIN(" vs ",,C7891:D7891),Calendar!G:G,Calendar!B:B),IF(AND(B7891="Premier League",E7891="Highlights"),_xlfn.XLOOKUP(H7891,Calendar!O:O,Calendar!N:N,,-1),""))</f>
        <v/>
      </c>
      <c r="AI7891" s="61" t="str">
        <f>IF(AND(AH7891&lt;&gt;"",E7891="Live"),_xlfn.XLOOKUP(_xlfn.TEXTJOIN(" vs ",,C7891:D7891),Calendar!G:G,Calendar!K:K),"")</f>
        <v/>
      </c>
      <c r="AJ7891" s="61" t="str">
        <f>IF(AND(K7891&lt;&gt;"Match of the Day",K7891&lt;&gt;"Match of the Day 2",K7891&lt;&gt;"Match of the Day Repeat"),"",1+MAX($AJ$10:AJ7890))</f>
        <v/>
      </c>
    </row>
    <row r="7892" spans="34:36" x14ac:dyDescent="0.35">
      <c r="AH7892" s="16" t="str">
        <f>IF(AND(B7892="Premier League",E7892="Live"),_xlfn.XLOOKUP(_xlfn.TEXTJOIN(" vs ",,C7892:D7892),Calendar!G:G,Calendar!B:B),IF(AND(B7892="Premier League",E7892="Highlights"),_xlfn.XLOOKUP(H7892,Calendar!O:O,Calendar!N:N,,-1),""))</f>
        <v/>
      </c>
      <c r="AI7892" s="61" t="str">
        <f>IF(AND(AH7892&lt;&gt;"",E7892="Live"),_xlfn.XLOOKUP(_xlfn.TEXTJOIN(" vs ",,C7892:D7892),Calendar!G:G,Calendar!K:K),"")</f>
        <v/>
      </c>
      <c r="AJ7892" s="61" t="str">
        <f>IF(AND(K7892&lt;&gt;"Match of the Day",K7892&lt;&gt;"Match of the Day 2",K7892&lt;&gt;"Match of the Day Repeat"),"",1+MAX($AJ$10:AJ7891))</f>
        <v/>
      </c>
    </row>
    <row r="7893" spans="34:36" x14ac:dyDescent="0.35">
      <c r="AH7893" s="16" t="str">
        <f>IF(AND(B7893="Premier League",E7893="Live"),_xlfn.XLOOKUP(_xlfn.TEXTJOIN(" vs ",,C7893:D7893),Calendar!G:G,Calendar!B:B),IF(AND(B7893="Premier League",E7893="Highlights"),_xlfn.XLOOKUP(H7893,Calendar!O:O,Calendar!N:N,,-1),""))</f>
        <v/>
      </c>
      <c r="AI7893" s="61" t="str">
        <f>IF(AND(AH7893&lt;&gt;"",E7893="Live"),_xlfn.XLOOKUP(_xlfn.TEXTJOIN(" vs ",,C7893:D7893),Calendar!G:G,Calendar!K:K),"")</f>
        <v/>
      </c>
      <c r="AJ7893" s="61" t="str">
        <f>IF(AND(K7893&lt;&gt;"Match of the Day",K7893&lt;&gt;"Match of the Day 2",K7893&lt;&gt;"Match of the Day Repeat"),"",1+MAX($AJ$10:AJ7892))</f>
        <v/>
      </c>
    </row>
    <row r="7894" spans="34:36" x14ac:dyDescent="0.35">
      <c r="AH7894" s="16" t="str">
        <f>IF(AND(B7894="Premier League",E7894="Live"),_xlfn.XLOOKUP(_xlfn.TEXTJOIN(" vs ",,C7894:D7894),Calendar!G:G,Calendar!B:B),IF(AND(B7894="Premier League",E7894="Highlights"),_xlfn.XLOOKUP(H7894,Calendar!O:O,Calendar!N:N,,-1),""))</f>
        <v/>
      </c>
      <c r="AI7894" s="61" t="str">
        <f>IF(AND(AH7894&lt;&gt;"",E7894="Live"),_xlfn.XLOOKUP(_xlfn.TEXTJOIN(" vs ",,C7894:D7894),Calendar!G:G,Calendar!K:K),"")</f>
        <v/>
      </c>
      <c r="AJ7894" s="61" t="str">
        <f>IF(AND(K7894&lt;&gt;"Match of the Day",K7894&lt;&gt;"Match of the Day 2",K7894&lt;&gt;"Match of the Day Repeat"),"",1+MAX($AJ$10:AJ7893))</f>
        <v/>
      </c>
    </row>
    <row r="7895" spans="34:36" x14ac:dyDescent="0.35">
      <c r="AH7895" s="16" t="str">
        <f>IF(AND(B7895="Premier League",E7895="Live"),_xlfn.XLOOKUP(_xlfn.TEXTJOIN(" vs ",,C7895:D7895),Calendar!G:G,Calendar!B:B),IF(AND(B7895="Premier League",E7895="Highlights"),_xlfn.XLOOKUP(H7895,Calendar!O:O,Calendar!N:N,,-1),""))</f>
        <v/>
      </c>
      <c r="AI7895" s="61" t="str">
        <f>IF(AND(AH7895&lt;&gt;"",E7895="Live"),_xlfn.XLOOKUP(_xlfn.TEXTJOIN(" vs ",,C7895:D7895),Calendar!G:G,Calendar!K:K),"")</f>
        <v/>
      </c>
      <c r="AJ7895" s="61" t="str">
        <f>IF(AND(K7895&lt;&gt;"Match of the Day",K7895&lt;&gt;"Match of the Day 2",K7895&lt;&gt;"Match of the Day Repeat"),"",1+MAX($AJ$10:AJ7894))</f>
        <v/>
      </c>
    </row>
    <row r="7896" spans="34:36" x14ac:dyDescent="0.35">
      <c r="AH7896" s="16" t="str">
        <f>IF(AND(B7896="Premier League",E7896="Live"),_xlfn.XLOOKUP(_xlfn.TEXTJOIN(" vs ",,C7896:D7896),Calendar!G:G,Calendar!B:B),IF(AND(B7896="Premier League",E7896="Highlights"),_xlfn.XLOOKUP(H7896,Calendar!O:O,Calendar!N:N,,-1),""))</f>
        <v/>
      </c>
      <c r="AI7896" s="61" t="str">
        <f>IF(AND(AH7896&lt;&gt;"",E7896="Live"),_xlfn.XLOOKUP(_xlfn.TEXTJOIN(" vs ",,C7896:D7896),Calendar!G:G,Calendar!K:K),"")</f>
        <v/>
      </c>
      <c r="AJ7896" s="61" t="str">
        <f>IF(AND(K7896&lt;&gt;"Match of the Day",K7896&lt;&gt;"Match of the Day 2",K7896&lt;&gt;"Match of the Day Repeat"),"",1+MAX($AJ$10:AJ7895))</f>
        <v/>
      </c>
    </row>
    <row r="7897" spans="34:36" x14ac:dyDescent="0.35">
      <c r="AH7897" s="16" t="str">
        <f>IF(AND(B7897="Premier League",E7897="Live"),_xlfn.XLOOKUP(_xlfn.TEXTJOIN(" vs ",,C7897:D7897),Calendar!G:G,Calendar!B:B),IF(AND(B7897="Premier League",E7897="Highlights"),_xlfn.XLOOKUP(H7897,Calendar!O:O,Calendar!N:N,,-1),""))</f>
        <v/>
      </c>
      <c r="AI7897" s="61" t="str">
        <f>IF(AND(AH7897&lt;&gt;"",E7897="Live"),_xlfn.XLOOKUP(_xlfn.TEXTJOIN(" vs ",,C7897:D7897),Calendar!G:G,Calendar!K:K),"")</f>
        <v/>
      </c>
      <c r="AJ7897" s="61" t="str">
        <f>IF(AND(K7897&lt;&gt;"Match of the Day",K7897&lt;&gt;"Match of the Day 2",K7897&lt;&gt;"Match of the Day Repeat"),"",1+MAX($AJ$10:AJ7896))</f>
        <v/>
      </c>
    </row>
    <row r="7898" spans="34:36" x14ac:dyDescent="0.35">
      <c r="AH7898" s="16" t="str">
        <f>IF(AND(B7898="Premier League",E7898="Live"),_xlfn.XLOOKUP(_xlfn.TEXTJOIN(" vs ",,C7898:D7898),Calendar!G:G,Calendar!B:B),IF(AND(B7898="Premier League",E7898="Highlights"),_xlfn.XLOOKUP(H7898,Calendar!O:O,Calendar!N:N,,-1),""))</f>
        <v/>
      </c>
      <c r="AI7898" s="61" t="str">
        <f>IF(AND(AH7898&lt;&gt;"",E7898="Live"),_xlfn.XLOOKUP(_xlfn.TEXTJOIN(" vs ",,C7898:D7898),Calendar!G:G,Calendar!K:K),"")</f>
        <v/>
      </c>
      <c r="AJ7898" s="61" t="str">
        <f>IF(AND(K7898&lt;&gt;"Match of the Day",K7898&lt;&gt;"Match of the Day 2",K7898&lt;&gt;"Match of the Day Repeat"),"",1+MAX($AJ$10:AJ7897))</f>
        <v/>
      </c>
    </row>
    <row r="7899" spans="34:36" x14ac:dyDescent="0.35">
      <c r="AH7899" s="16" t="str">
        <f>IF(AND(B7899="Premier League",E7899="Live"),_xlfn.XLOOKUP(_xlfn.TEXTJOIN(" vs ",,C7899:D7899),Calendar!G:G,Calendar!B:B),IF(AND(B7899="Premier League",E7899="Highlights"),_xlfn.XLOOKUP(H7899,Calendar!O:O,Calendar!N:N,,-1),""))</f>
        <v/>
      </c>
      <c r="AI7899" s="61" t="str">
        <f>IF(AND(AH7899&lt;&gt;"",E7899="Live"),_xlfn.XLOOKUP(_xlfn.TEXTJOIN(" vs ",,C7899:D7899),Calendar!G:G,Calendar!K:K),"")</f>
        <v/>
      </c>
      <c r="AJ7899" s="61" t="str">
        <f>IF(AND(K7899&lt;&gt;"Match of the Day",K7899&lt;&gt;"Match of the Day 2",K7899&lt;&gt;"Match of the Day Repeat"),"",1+MAX($AJ$10:AJ7898))</f>
        <v/>
      </c>
    </row>
    <row r="7900" spans="34:36" x14ac:dyDescent="0.35">
      <c r="AH7900" s="16" t="str">
        <f>IF(AND(B7900="Premier League",E7900="Live"),_xlfn.XLOOKUP(_xlfn.TEXTJOIN(" vs ",,C7900:D7900),Calendar!G:G,Calendar!B:B),IF(AND(B7900="Premier League",E7900="Highlights"),_xlfn.XLOOKUP(H7900,Calendar!O:O,Calendar!N:N,,-1),""))</f>
        <v/>
      </c>
      <c r="AI7900" s="61" t="str">
        <f>IF(AND(AH7900&lt;&gt;"",E7900="Live"),_xlfn.XLOOKUP(_xlfn.TEXTJOIN(" vs ",,C7900:D7900),Calendar!G:G,Calendar!K:K),"")</f>
        <v/>
      </c>
      <c r="AJ7900" s="61" t="str">
        <f>IF(AND(K7900&lt;&gt;"Match of the Day",K7900&lt;&gt;"Match of the Day 2",K7900&lt;&gt;"Match of the Day Repeat"),"",1+MAX($AJ$10:AJ7899))</f>
        <v/>
      </c>
    </row>
    <row r="7901" spans="34:36" x14ac:dyDescent="0.35">
      <c r="AH7901" s="16" t="str">
        <f>IF(AND(B7901="Premier League",E7901="Live"),_xlfn.XLOOKUP(_xlfn.TEXTJOIN(" vs ",,C7901:D7901),Calendar!G:G,Calendar!B:B),IF(AND(B7901="Premier League",E7901="Highlights"),_xlfn.XLOOKUP(H7901,Calendar!O:O,Calendar!N:N,,-1),""))</f>
        <v/>
      </c>
      <c r="AI7901" s="61" t="str">
        <f>IF(AND(AH7901&lt;&gt;"",E7901="Live"),_xlfn.XLOOKUP(_xlfn.TEXTJOIN(" vs ",,C7901:D7901),Calendar!G:G,Calendar!K:K),"")</f>
        <v/>
      </c>
      <c r="AJ7901" s="61" t="str">
        <f>IF(AND(K7901&lt;&gt;"Match of the Day",K7901&lt;&gt;"Match of the Day 2",K7901&lt;&gt;"Match of the Day Repeat"),"",1+MAX($AJ$10:AJ7900))</f>
        <v/>
      </c>
    </row>
    <row r="7902" spans="34:36" x14ac:dyDescent="0.35">
      <c r="AH7902" s="16" t="str">
        <f>IF(AND(B7902="Premier League",E7902="Live"),_xlfn.XLOOKUP(_xlfn.TEXTJOIN(" vs ",,C7902:D7902),Calendar!G:G,Calendar!B:B),IF(AND(B7902="Premier League",E7902="Highlights"),_xlfn.XLOOKUP(H7902,Calendar!O:O,Calendar!N:N,,-1),""))</f>
        <v/>
      </c>
      <c r="AI7902" s="61" t="str">
        <f>IF(AND(AH7902&lt;&gt;"",E7902="Live"),_xlfn.XLOOKUP(_xlfn.TEXTJOIN(" vs ",,C7902:D7902),Calendar!G:G,Calendar!K:K),"")</f>
        <v/>
      </c>
      <c r="AJ7902" s="61" t="str">
        <f>IF(AND(K7902&lt;&gt;"Match of the Day",K7902&lt;&gt;"Match of the Day 2",K7902&lt;&gt;"Match of the Day Repeat"),"",1+MAX($AJ$10:AJ7901))</f>
        <v/>
      </c>
    </row>
    <row r="7903" spans="34:36" x14ac:dyDescent="0.35">
      <c r="AH7903" s="16" t="str">
        <f>IF(AND(B7903="Premier League",E7903="Live"),_xlfn.XLOOKUP(_xlfn.TEXTJOIN(" vs ",,C7903:D7903),Calendar!G:G,Calendar!B:B),IF(AND(B7903="Premier League",E7903="Highlights"),_xlfn.XLOOKUP(H7903,Calendar!O:O,Calendar!N:N,,-1),""))</f>
        <v/>
      </c>
      <c r="AI7903" s="61" t="str">
        <f>IF(AND(AH7903&lt;&gt;"",E7903="Live"),_xlfn.XLOOKUP(_xlfn.TEXTJOIN(" vs ",,C7903:D7903),Calendar!G:G,Calendar!K:K),"")</f>
        <v/>
      </c>
      <c r="AJ7903" s="61" t="str">
        <f>IF(AND(K7903&lt;&gt;"Match of the Day",K7903&lt;&gt;"Match of the Day 2",K7903&lt;&gt;"Match of the Day Repeat"),"",1+MAX($AJ$10:AJ7902))</f>
        <v/>
      </c>
    </row>
    <row r="7904" spans="34:36" x14ac:dyDescent="0.35">
      <c r="AH7904" s="16" t="str">
        <f>IF(AND(B7904="Premier League",E7904="Live"),_xlfn.XLOOKUP(_xlfn.TEXTJOIN(" vs ",,C7904:D7904),Calendar!G:G,Calendar!B:B),IF(AND(B7904="Premier League",E7904="Highlights"),_xlfn.XLOOKUP(H7904,Calendar!O:O,Calendar!N:N,,-1),""))</f>
        <v/>
      </c>
      <c r="AI7904" s="61" t="str">
        <f>IF(AND(AH7904&lt;&gt;"",E7904="Live"),_xlfn.XLOOKUP(_xlfn.TEXTJOIN(" vs ",,C7904:D7904),Calendar!G:G,Calendar!K:K),"")</f>
        <v/>
      </c>
      <c r="AJ7904" s="61" t="str">
        <f>IF(AND(K7904&lt;&gt;"Match of the Day",K7904&lt;&gt;"Match of the Day 2",K7904&lt;&gt;"Match of the Day Repeat"),"",1+MAX($AJ$10:AJ7903))</f>
        <v/>
      </c>
    </row>
    <row r="7905" spans="34:36" x14ac:dyDescent="0.35">
      <c r="AH7905" s="16" t="str">
        <f>IF(AND(B7905="Premier League",E7905="Live"),_xlfn.XLOOKUP(_xlfn.TEXTJOIN(" vs ",,C7905:D7905),Calendar!G:G,Calendar!B:B),IF(AND(B7905="Premier League",E7905="Highlights"),_xlfn.XLOOKUP(H7905,Calendar!O:O,Calendar!N:N,,-1),""))</f>
        <v/>
      </c>
      <c r="AI7905" s="61" t="str">
        <f>IF(AND(AH7905&lt;&gt;"",E7905="Live"),_xlfn.XLOOKUP(_xlfn.TEXTJOIN(" vs ",,C7905:D7905),Calendar!G:G,Calendar!K:K),"")</f>
        <v/>
      </c>
      <c r="AJ7905" s="61" t="str">
        <f>IF(AND(K7905&lt;&gt;"Match of the Day",K7905&lt;&gt;"Match of the Day 2",K7905&lt;&gt;"Match of the Day Repeat"),"",1+MAX($AJ$10:AJ7904))</f>
        <v/>
      </c>
    </row>
    <row r="7906" spans="34:36" x14ac:dyDescent="0.35">
      <c r="AH7906" s="16" t="str">
        <f>IF(AND(B7906="Premier League",E7906="Live"),_xlfn.XLOOKUP(_xlfn.TEXTJOIN(" vs ",,C7906:D7906),Calendar!G:G,Calendar!B:B),IF(AND(B7906="Premier League",E7906="Highlights"),_xlfn.XLOOKUP(H7906,Calendar!O:O,Calendar!N:N,,-1),""))</f>
        <v/>
      </c>
      <c r="AI7906" s="61" t="str">
        <f>IF(AND(AH7906&lt;&gt;"",E7906="Live"),_xlfn.XLOOKUP(_xlfn.TEXTJOIN(" vs ",,C7906:D7906),Calendar!G:G,Calendar!K:K),"")</f>
        <v/>
      </c>
      <c r="AJ7906" s="61" t="str">
        <f>IF(AND(K7906&lt;&gt;"Match of the Day",K7906&lt;&gt;"Match of the Day 2",K7906&lt;&gt;"Match of the Day Repeat"),"",1+MAX($AJ$10:AJ7905))</f>
        <v/>
      </c>
    </row>
    <row r="7907" spans="34:36" x14ac:dyDescent="0.35">
      <c r="AH7907" s="16" t="str">
        <f>IF(AND(B7907="Premier League",E7907="Live"),_xlfn.XLOOKUP(_xlfn.TEXTJOIN(" vs ",,C7907:D7907),Calendar!G:G,Calendar!B:B),IF(AND(B7907="Premier League",E7907="Highlights"),_xlfn.XLOOKUP(H7907,Calendar!O:O,Calendar!N:N,,-1),""))</f>
        <v/>
      </c>
      <c r="AI7907" s="61" t="str">
        <f>IF(AND(AH7907&lt;&gt;"",E7907="Live"),_xlfn.XLOOKUP(_xlfn.TEXTJOIN(" vs ",,C7907:D7907),Calendar!G:G,Calendar!K:K),"")</f>
        <v/>
      </c>
      <c r="AJ7907" s="61" t="str">
        <f>IF(AND(K7907&lt;&gt;"Match of the Day",K7907&lt;&gt;"Match of the Day 2",K7907&lt;&gt;"Match of the Day Repeat"),"",1+MAX($AJ$10:AJ7906))</f>
        <v/>
      </c>
    </row>
    <row r="7908" spans="34:36" x14ac:dyDescent="0.35">
      <c r="AH7908" s="16" t="str">
        <f>IF(AND(B7908="Premier League",E7908="Live"),_xlfn.XLOOKUP(_xlfn.TEXTJOIN(" vs ",,C7908:D7908),Calendar!G:G,Calendar!B:B),IF(AND(B7908="Premier League",E7908="Highlights"),_xlfn.XLOOKUP(H7908,Calendar!O:O,Calendar!N:N,,-1),""))</f>
        <v/>
      </c>
      <c r="AI7908" s="61" t="str">
        <f>IF(AND(AH7908&lt;&gt;"",E7908="Live"),_xlfn.XLOOKUP(_xlfn.TEXTJOIN(" vs ",,C7908:D7908),Calendar!G:G,Calendar!K:K),"")</f>
        <v/>
      </c>
      <c r="AJ7908" s="61" t="str">
        <f>IF(AND(K7908&lt;&gt;"Match of the Day",K7908&lt;&gt;"Match of the Day 2",K7908&lt;&gt;"Match of the Day Repeat"),"",1+MAX($AJ$10:AJ7907))</f>
        <v/>
      </c>
    </row>
    <row r="7909" spans="34:36" x14ac:dyDescent="0.35">
      <c r="AH7909" s="16" t="str">
        <f>IF(AND(B7909="Premier League",E7909="Live"),_xlfn.XLOOKUP(_xlfn.TEXTJOIN(" vs ",,C7909:D7909),Calendar!G:G,Calendar!B:B),IF(AND(B7909="Premier League",E7909="Highlights"),_xlfn.XLOOKUP(H7909,Calendar!O:O,Calendar!N:N,,-1),""))</f>
        <v/>
      </c>
      <c r="AI7909" s="61" t="str">
        <f>IF(AND(AH7909&lt;&gt;"",E7909="Live"),_xlfn.XLOOKUP(_xlfn.TEXTJOIN(" vs ",,C7909:D7909),Calendar!G:G,Calendar!K:K),"")</f>
        <v/>
      </c>
      <c r="AJ7909" s="61" t="str">
        <f>IF(AND(K7909&lt;&gt;"Match of the Day",K7909&lt;&gt;"Match of the Day 2",K7909&lt;&gt;"Match of the Day Repeat"),"",1+MAX($AJ$10:AJ7908))</f>
        <v/>
      </c>
    </row>
    <row r="7910" spans="34:36" x14ac:dyDescent="0.35">
      <c r="AH7910" s="16" t="str">
        <f>IF(AND(B7910="Premier League",E7910="Live"),_xlfn.XLOOKUP(_xlfn.TEXTJOIN(" vs ",,C7910:D7910),Calendar!G:G,Calendar!B:B),IF(AND(B7910="Premier League",E7910="Highlights"),_xlfn.XLOOKUP(H7910,Calendar!O:O,Calendar!N:N,,-1),""))</f>
        <v/>
      </c>
      <c r="AI7910" s="61" t="str">
        <f>IF(AND(AH7910&lt;&gt;"",E7910="Live"),_xlfn.XLOOKUP(_xlfn.TEXTJOIN(" vs ",,C7910:D7910),Calendar!G:G,Calendar!K:K),"")</f>
        <v/>
      </c>
      <c r="AJ7910" s="61" t="str">
        <f>IF(AND(K7910&lt;&gt;"Match of the Day",K7910&lt;&gt;"Match of the Day 2",K7910&lt;&gt;"Match of the Day Repeat"),"",1+MAX($AJ$10:AJ7909))</f>
        <v/>
      </c>
    </row>
    <row r="7911" spans="34:36" x14ac:dyDescent="0.35">
      <c r="AH7911" s="16" t="str">
        <f>IF(AND(B7911="Premier League",E7911="Live"),_xlfn.XLOOKUP(_xlfn.TEXTJOIN(" vs ",,C7911:D7911),Calendar!G:G,Calendar!B:B),IF(AND(B7911="Premier League",E7911="Highlights"),_xlfn.XLOOKUP(H7911,Calendar!O:O,Calendar!N:N,,-1),""))</f>
        <v/>
      </c>
      <c r="AI7911" s="61" t="str">
        <f>IF(AND(AH7911&lt;&gt;"",E7911="Live"),_xlfn.XLOOKUP(_xlfn.TEXTJOIN(" vs ",,C7911:D7911),Calendar!G:G,Calendar!K:K),"")</f>
        <v/>
      </c>
      <c r="AJ7911" s="61" t="str">
        <f>IF(AND(K7911&lt;&gt;"Match of the Day",K7911&lt;&gt;"Match of the Day 2",K7911&lt;&gt;"Match of the Day Repeat"),"",1+MAX($AJ$10:AJ7910))</f>
        <v/>
      </c>
    </row>
    <row r="7912" spans="34:36" x14ac:dyDescent="0.35">
      <c r="AH7912" s="16" t="str">
        <f>IF(AND(B7912="Premier League",E7912="Live"),_xlfn.XLOOKUP(_xlfn.TEXTJOIN(" vs ",,C7912:D7912),Calendar!G:G,Calendar!B:B),IF(AND(B7912="Premier League",E7912="Highlights"),_xlfn.XLOOKUP(H7912,Calendar!O:O,Calendar!N:N,,-1),""))</f>
        <v/>
      </c>
      <c r="AI7912" s="61" t="str">
        <f>IF(AND(AH7912&lt;&gt;"",E7912="Live"),_xlfn.XLOOKUP(_xlfn.TEXTJOIN(" vs ",,C7912:D7912),Calendar!G:G,Calendar!K:K),"")</f>
        <v/>
      </c>
      <c r="AJ7912" s="61" t="str">
        <f>IF(AND(K7912&lt;&gt;"Match of the Day",K7912&lt;&gt;"Match of the Day 2",K7912&lt;&gt;"Match of the Day Repeat"),"",1+MAX($AJ$10:AJ7911))</f>
        <v/>
      </c>
    </row>
    <row r="7913" spans="34:36" x14ac:dyDescent="0.35">
      <c r="AH7913" s="16" t="str">
        <f>IF(AND(B7913="Premier League",E7913="Live"),_xlfn.XLOOKUP(_xlfn.TEXTJOIN(" vs ",,C7913:D7913),Calendar!G:G,Calendar!B:B),IF(AND(B7913="Premier League",E7913="Highlights"),_xlfn.XLOOKUP(H7913,Calendar!O:O,Calendar!N:N,,-1),""))</f>
        <v/>
      </c>
      <c r="AI7913" s="61" t="str">
        <f>IF(AND(AH7913&lt;&gt;"",E7913="Live"),_xlfn.XLOOKUP(_xlfn.TEXTJOIN(" vs ",,C7913:D7913),Calendar!G:G,Calendar!K:K),"")</f>
        <v/>
      </c>
      <c r="AJ7913" s="61" t="str">
        <f>IF(AND(K7913&lt;&gt;"Match of the Day",K7913&lt;&gt;"Match of the Day 2",K7913&lt;&gt;"Match of the Day Repeat"),"",1+MAX($AJ$10:AJ7912))</f>
        <v/>
      </c>
    </row>
    <row r="7914" spans="34:36" x14ac:dyDescent="0.35">
      <c r="AH7914" s="16" t="str">
        <f>IF(AND(B7914="Premier League",E7914="Live"),_xlfn.XLOOKUP(_xlfn.TEXTJOIN(" vs ",,C7914:D7914),Calendar!G:G,Calendar!B:B),IF(AND(B7914="Premier League",E7914="Highlights"),_xlfn.XLOOKUP(H7914,Calendar!O:O,Calendar!N:N,,-1),""))</f>
        <v/>
      </c>
      <c r="AI7914" s="61" t="str">
        <f>IF(AND(AH7914&lt;&gt;"",E7914="Live"),_xlfn.XLOOKUP(_xlfn.TEXTJOIN(" vs ",,C7914:D7914),Calendar!G:G,Calendar!K:K),"")</f>
        <v/>
      </c>
      <c r="AJ7914" s="61" t="str">
        <f>IF(AND(K7914&lt;&gt;"Match of the Day",K7914&lt;&gt;"Match of the Day 2",K7914&lt;&gt;"Match of the Day Repeat"),"",1+MAX($AJ$10:AJ7913))</f>
        <v/>
      </c>
    </row>
    <row r="7915" spans="34:36" x14ac:dyDescent="0.35">
      <c r="AH7915" s="16" t="str">
        <f>IF(AND(B7915="Premier League",E7915="Live"),_xlfn.XLOOKUP(_xlfn.TEXTJOIN(" vs ",,C7915:D7915),Calendar!G:G,Calendar!B:B),IF(AND(B7915="Premier League",E7915="Highlights"),_xlfn.XLOOKUP(H7915,Calendar!O:O,Calendar!N:N,,-1),""))</f>
        <v/>
      </c>
      <c r="AI7915" s="61" t="str">
        <f>IF(AND(AH7915&lt;&gt;"",E7915="Live"),_xlfn.XLOOKUP(_xlfn.TEXTJOIN(" vs ",,C7915:D7915),Calendar!G:G,Calendar!K:K),"")</f>
        <v/>
      </c>
      <c r="AJ7915" s="61" t="str">
        <f>IF(AND(K7915&lt;&gt;"Match of the Day",K7915&lt;&gt;"Match of the Day 2",K7915&lt;&gt;"Match of the Day Repeat"),"",1+MAX($AJ$10:AJ7914))</f>
        <v/>
      </c>
    </row>
    <row r="7916" spans="34:36" x14ac:dyDescent="0.35">
      <c r="AH7916" s="16" t="str">
        <f>IF(AND(B7916="Premier League",E7916="Live"),_xlfn.XLOOKUP(_xlfn.TEXTJOIN(" vs ",,C7916:D7916),Calendar!G:G,Calendar!B:B),IF(AND(B7916="Premier League",E7916="Highlights"),_xlfn.XLOOKUP(H7916,Calendar!O:O,Calendar!N:N,,-1),""))</f>
        <v/>
      </c>
      <c r="AI7916" s="61" t="str">
        <f>IF(AND(AH7916&lt;&gt;"",E7916="Live"),_xlfn.XLOOKUP(_xlfn.TEXTJOIN(" vs ",,C7916:D7916),Calendar!G:G,Calendar!K:K),"")</f>
        <v/>
      </c>
      <c r="AJ7916" s="61" t="str">
        <f>IF(AND(K7916&lt;&gt;"Match of the Day",K7916&lt;&gt;"Match of the Day 2",K7916&lt;&gt;"Match of the Day Repeat"),"",1+MAX($AJ$10:AJ7915))</f>
        <v/>
      </c>
    </row>
    <row r="7917" spans="34:36" x14ac:dyDescent="0.35">
      <c r="AH7917" s="16" t="str">
        <f>IF(AND(B7917="Premier League",E7917="Live"),_xlfn.XLOOKUP(_xlfn.TEXTJOIN(" vs ",,C7917:D7917),Calendar!G:G,Calendar!B:B),IF(AND(B7917="Premier League",E7917="Highlights"),_xlfn.XLOOKUP(H7917,Calendar!O:O,Calendar!N:N,,-1),""))</f>
        <v/>
      </c>
      <c r="AI7917" s="61" t="str">
        <f>IF(AND(AH7917&lt;&gt;"",E7917="Live"),_xlfn.XLOOKUP(_xlfn.TEXTJOIN(" vs ",,C7917:D7917),Calendar!G:G,Calendar!K:K),"")</f>
        <v/>
      </c>
      <c r="AJ7917" s="61" t="str">
        <f>IF(AND(K7917&lt;&gt;"Match of the Day",K7917&lt;&gt;"Match of the Day 2",K7917&lt;&gt;"Match of the Day Repeat"),"",1+MAX($AJ$10:AJ7916))</f>
        <v/>
      </c>
    </row>
    <row r="7918" spans="34:36" x14ac:dyDescent="0.35">
      <c r="AH7918" s="16" t="str">
        <f>IF(AND(B7918="Premier League",E7918="Live"),_xlfn.XLOOKUP(_xlfn.TEXTJOIN(" vs ",,C7918:D7918),Calendar!G:G,Calendar!B:B),IF(AND(B7918="Premier League",E7918="Highlights"),_xlfn.XLOOKUP(H7918,Calendar!O:O,Calendar!N:N,,-1),""))</f>
        <v/>
      </c>
      <c r="AI7918" s="61" t="str">
        <f>IF(AND(AH7918&lt;&gt;"",E7918="Live"),_xlfn.XLOOKUP(_xlfn.TEXTJOIN(" vs ",,C7918:D7918),Calendar!G:G,Calendar!K:K),"")</f>
        <v/>
      </c>
      <c r="AJ7918" s="61" t="str">
        <f>IF(AND(K7918&lt;&gt;"Match of the Day",K7918&lt;&gt;"Match of the Day 2",K7918&lt;&gt;"Match of the Day Repeat"),"",1+MAX($AJ$10:AJ7917))</f>
        <v/>
      </c>
    </row>
    <row r="7919" spans="34:36" x14ac:dyDescent="0.35">
      <c r="AH7919" s="16" t="str">
        <f>IF(AND(B7919="Premier League",E7919="Live"),_xlfn.XLOOKUP(_xlfn.TEXTJOIN(" vs ",,C7919:D7919),Calendar!G:G,Calendar!B:B),IF(AND(B7919="Premier League",E7919="Highlights"),_xlfn.XLOOKUP(H7919,Calendar!O:O,Calendar!N:N,,-1),""))</f>
        <v/>
      </c>
      <c r="AI7919" s="61" t="str">
        <f>IF(AND(AH7919&lt;&gt;"",E7919="Live"),_xlfn.XLOOKUP(_xlfn.TEXTJOIN(" vs ",,C7919:D7919),Calendar!G:G,Calendar!K:K),"")</f>
        <v/>
      </c>
      <c r="AJ7919" s="61" t="str">
        <f>IF(AND(K7919&lt;&gt;"Match of the Day",K7919&lt;&gt;"Match of the Day 2",K7919&lt;&gt;"Match of the Day Repeat"),"",1+MAX($AJ$10:AJ7918))</f>
        <v/>
      </c>
    </row>
    <row r="7920" spans="34:36" x14ac:dyDescent="0.35">
      <c r="AH7920" s="16" t="str">
        <f>IF(AND(B7920="Premier League",E7920="Live"),_xlfn.XLOOKUP(_xlfn.TEXTJOIN(" vs ",,C7920:D7920),Calendar!G:G,Calendar!B:B),IF(AND(B7920="Premier League",E7920="Highlights"),_xlfn.XLOOKUP(H7920,Calendar!O:O,Calendar!N:N,,-1),""))</f>
        <v/>
      </c>
      <c r="AI7920" s="61" t="str">
        <f>IF(AND(AH7920&lt;&gt;"",E7920="Live"),_xlfn.XLOOKUP(_xlfn.TEXTJOIN(" vs ",,C7920:D7920),Calendar!G:G,Calendar!K:K),"")</f>
        <v/>
      </c>
      <c r="AJ7920" s="61" t="str">
        <f>IF(AND(K7920&lt;&gt;"Match of the Day",K7920&lt;&gt;"Match of the Day 2",K7920&lt;&gt;"Match of the Day Repeat"),"",1+MAX($AJ$10:AJ7919))</f>
        <v/>
      </c>
    </row>
    <row r="7921" spans="34:36" x14ac:dyDescent="0.35">
      <c r="AH7921" s="16" t="str">
        <f>IF(AND(B7921="Premier League",E7921="Live"),_xlfn.XLOOKUP(_xlfn.TEXTJOIN(" vs ",,C7921:D7921),Calendar!G:G,Calendar!B:B),IF(AND(B7921="Premier League",E7921="Highlights"),_xlfn.XLOOKUP(H7921,Calendar!O:O,Calendar!N:N,,-1),""))</f>
        <v/>
      </c>
      <c r="AI7921" s="61" t="str">
        <f>IF(AND(AH7921&lt;&gt;"",E7921="Live"),_xlfn.XLOOKUP(_xlfn.TEXTJOIN(" vs ",,C7921:D7921),Calendar!G:G,Calendar!K:K),"")</f>
        <v/>
      </c>
      <c r="AJ7921" s="61" t="str">
        <f>IF(AND(K7921&lt;&gt;"Match of the Day",K7921&lt;&gt;"Match of the Day 2",K7921&lt;&gt;"Match of the Day Repeat"),"",1+MAX($AJ$10:AJ7920))</f>
        <v/>
      </c>
    </row>
    <row r="7922" spans="34:36" x14ac:dyDescent="0.35">
      <c r="AH7922" s="16" t="str">
        <f>IF(AND(B7922="Premier League",E7922="Live"),_xlfn.XLOOKUP(_xlfn.TEXTJOIN(" vs ",,C7922:D7922),Calendar!G:G,Calendar!B:B),IF(AND(B7922="Premier League",E7922="Highlights"),_xlfn.XLOOKUP(H7922,Calendar!O:O,Calendar!N:N,,-1),""))</f>
        <v/>
      </c>
      <c r="AI7922" s="61" t="str">
        <f>IF(AND(AH7922&lt;&gt;"",E7922="Live"),_xlfn.XLOOKUP(_xlfn.TEXTJOIN(" vs ",,C7922:D7922),Calendar!G:G,Calendar!K:K),"")</f>
        <v/>
      </c>
      <c r="AJ7922" s="61" t="str">
        <f>IF(AND(K7922&lt;&gt;"Match of the Day",K7922&lt;&gt;"Match of the Day 2",K7922&lt;&gt;"Match of the Day Repeat"),"",1+MAX($AJ$10:AJ7921))</f>
        <v/>
      </c>
    </row>
    <row r="7923" spans="34:36" x14ac:dyDescent="0.35">
      <c r="AH7923" s="16" t="str">
        <f>IF(AND(B7923="Premier League",E7923="Live"),_xlfn.XLOOKUP(_xlfn.TEXTJOIN(" vs ",,C7923:D7923),Calendar!G:G,Calendar!B:B),IF(AND(B7923="Premier League",E7923="Highlights"),_xlfn.XLOOKUP(H7923,Calendar!O:O,Calendar!N:N,,-1),""))</f>
        <v/>
      </c>
      <c r="AI7923" s="61" t="str">
        <f>IF(AND(AH7923&lt;&gt;"",E7923="Live"),_xlfn.XLOOKUP(_xlfn.TEXTJOIN(" vs ",,C7923:D7923),Calendar!G:G,Calendar!K:K),"")</f>
        <v/>
      </c>
      <c r="AJ7923" s="61" t="str">
        <f>IF(AND(K7923&lt;&gt;"Match of the Day",K7923&lt;&gt;"Match of the Day 2",K7923&lt;&gt;"Match of the Day Repeat"),"",1+MAX($AJ$10:AJ7922))</f>
        <v/>
      </c>
    </row>
    <row r="7924" spans="34:36" x14ac:dyDescent="0.35">
      <c r="AH7924" s="16" t="str">
        <f>IF(AND(B7924="Premier League",E7924="Live"),_xlfn.XLOOKUP(_xlfn.TEXTJOIN(" vs ",,C7924:D7924),Calendar!G:G,Calendar!B:B),IF(AND(B7924="Premier League",E7924="Highlights"),_xlfn.XLOOKUP(H7924,Calendar!O:O,Calendar!N:N,,-1),""))</f>
        <v/>
      </c>
      <c r="AI7924" s="61" t="str">
        <f>IF(AND(AH7924&lt;&gt;"",E7924="Live"),_xlfn.XLOOKUP(_xlfn.TEXTJOIN(" vs ",,C7924:D7924),Calendar!G:G,Calendar!K:K),"")</f>
        <v/>
      </c>
      <c r="AJ7924" s="61" t="str">
        <f>IF(AND(K7924&lt;&gt;"Match of the Day",K7924&lt;&gt;"Match of the Day 2",K7924&lt;&gt;"Match of the Day Repeat"),"",1+MAX($AJ$10:AJ7923))</f>
        <v/>
      </c>
    </row>
    <row r="7925" spans="34:36" x14ac:dyDescent="0.35">
      <c r="AH7925" s="16" t="str">
        <f>IF(AND(B7925="Premier League",E7925="Live"),_xlfn.XLOOKUP(_xlfn.TEXTJOIN(" vs ",,C7925:D7925),Calendar!G:G,Calendar!B:B),IF(AND(B7925="Premier League",E7925="Highlights"),_xlfn.XLOOKUP(H7925,Calendar!O:O,Calendar!N:N,,-1),""))</f>
        <v/>
      </c>
      <c r="AI7925" s="61" t="str">
        <f>IF(AND(AH7925&lt;&gt;"",E7925="Live"),_xlfn.XLOOKUP(_xlfn.TEXTJOIN(" vs ",,C7925:D7925),Calendar!G:G,Calendar!K:K),"")</f>
        <v/>
      </c>
      <c r="AJ7925" s="61" t="str">
        <f>IF(AND(K7925&lt;&gt;"Match of the Day",K7925&lt;&gt;"Match of the Day 2",K7925&lt;&gt;"Match of the Day Repeat"),"",1+MAX($AJ$10:AJ7924))</f>
        <v/>
      </c>
    </row>
    <row r="7926" spans="34:36" x14ac:dyDescent="0.35">
      <c r="AH7926" s="16" t="str">
        <f>IF(AND(B7926="Premier League",E7926="Live"),_xlfn.XLOOKUP(_xlfn.TEXTJOIN(" vs ",,C7926:D7926),Calendar!G:G,Calendar!B:B),IF(AND(B7926="Premier League",E7926="Highlights"),_xlfn.XLOOKUP(H7926,Calendar!O:O,Calendar!N:N,,-1),""))</f>
        <v/>
      </c>
      <c r="AI7926" s="61" t="str">
        <f>IF(AND(AH7926&lt;&gt;"",E7926="Live"),_xlfn.XLOOKUP(_xlfn.TEXTJOIN(" vs ",,C7926:D7926),Calendar!G:G,Calendar!K:K),"")</f>
        <v/>
      </c>
      <c r="AJ7926" s="61" t="str">
        <f>IF(AND(K7926&lt;&gt;"Match of the Day",K7926&lt;&gt;"Match of the Day 2",K7926&lt;&gt;"Match of the Day Repeat"),"",1+MAX($AJ$10:AJ7925))</f>
        <v/>
      </c>
    </row>
    <row r="7927" spans="34:36" x14ac:dyDescent="0.35">
      <c r="AH7927" s="16" t="str">
        <f>IF(AND(B7927="Premier League",E7927="Live"),_xlfn.XLOOKUP(_xlfn.TEXTJOIN(" vs ",,C7927:D7927),Calendar!G:G,Calendar!B:B),IF(AND(B7927="Premier League",E7927="Highlights"),_xlfn.XLOOKUP(H7927,Calendar!O:O,Calendar!N:N,,-1),""))</f>
        <v/>
      </c>
      <c r="AI7927" s="61" t="str">
        <f>IF(AND(AH7927&lt;&gt;"",E7927="Live"),_xlfn.XLOOKUP(_xlfn.TEXTJOIN(" vs ",,C7927:D7927),Calendar!G:G,Calendar!K:K),"")</f>
        <v/>
      </c>
      <c r="AJ7927" s="61" t="str">
        <f>IF(AND(K7927&lt;&gt;"Match of the Day",K7927&lt;&gt;"Match of the Day 2",K7927&lt;&gt;"Match of the Day Repeat"),"",1+MAX($AJ$10:AJ7926))</f>
        <v/>
      </c>
    </row>
    <row r="7928" spans="34:36" x14ac:dyDescent="0.35">
      <c r="AH7928" s="16" t="str">
        <f>IF(AND(B7928="Premier League",E7928="Live"),_xlfn.XLOOKUP(_xlfn.TEXTJOIN(" vs ",,C7928:D7928),Calendar!G:G,Calendar!B:B),IF(AND(B7928="Premier League",E7928="Highlights"),_xlfn.XLOOKUP(H7928,Calendar!O:O,Calendar!N:N,,-1),""))</f>
        <v/>
      </c>
      <c r="AI7928" s="61" t="str">
        <f>IF(AND(AH7928&lt;&gt;"",E7928="Live"),_xlfn.XLOOKUP(_xlfn.TEXTJOIN(" vs ",,C7928:D7928),Calendar!G:G,Calendar!K:K),"")</f>
        <v/>
      </c>
      <c r="AJ7928" s="61" t="str">
        <f>IF(AND(K7928&lt;&gt;"Match of the Day",K7928&lt;&gt;"Match of the Day 2",K7928&lt;&gt;"Match of the Day Repeat"),"",1+MAX($AJ$10:AJ7927))</f>
        <v/>
      </c>
    </row>
    <row r="7929" spans="34:36" x14ac:dyDescent="0.35">
      <c r="AH7929" s="16" t="str">
        <f>IF(AND(B7929="Premier League",E7929="Live"),_xlfn.XLOOKUP(_xlfn.TEXTJOIN(" vs ",,C7929:D7929),Calendar!G:G,Calendar!B:B),IF(AND(B7929="Premier League",E7929="Highlights"),_xlfn.XLOOKUP(H7929,Calendar!O:O,Calendar!N:N,,-1),""))</f>
        <v/>
      </c>
      <c r="AI7929" s="61" t="str">
        <f>IF(AND(AH7929&lt;&gt;"",E7929="Live"),_xlfn.XLOOKUP(_xlfn.TEXTJOIN(" vs ",,C7929:D7929),Calendar!G:G,Calendar!K:K),"")</f>
        <v/>
      </c>
      <c r="AJ7929" s="61" t="str">
        <f>IF(AND(K7929&lt;&gt;"Match of the Day",K7929&lt;&gt;"Match of the Day 2",K7929&lt;&gt;"Match of the Day Repeat"),"",1+MAX($AJ$10:AJ7928))</f>
        <v/>
      </c>
    </row>
    <row r="7930" spans="34:36" x14ac:dyDescent="0.35">
      <c r="AH7930" s="16" t="str">
        <f>IF(AND(B7930="Premier League",E7930="Live"),_xlfn.XLOOKUP(_xlfn.TEXTJOIN(" vs ",,C7930:D7930),Calendar!G:G,Calendar!B:B),IF(AND(B7930="Premier League",E7930="Highlights"),_xlfn.XLOOKUP(H7930,Calendar!O:O,Calendar!N:N,,-1),""))</f>
        <v/>
      </c>
      <c r="AI7930" s="61" t="str">
        <f>IF(AND(AH7930&lt;&gt;"",E7930="Live"),_xlfn.XLOOKUP(_xlfn.TEXTJOIN(" vs ",,C7930:D7930),Calendar!G:G,Calendar!K:K),"")</f>
        <v/>
      </c>
      <c r="AJ7930" s="61" t="str">
        <f>IF(AND(K7930&lt;&gt;"Match of the Day",K7930&lt;&gt;"Match of the Day 2",K7930&lt;&gt;"Match of the Day Repeat"),"",1+MAX($AJ$10:AJ7929))</f>
        <v/>
      </c>
    </row>
    <row r="7931" spans="34:36" x14ac:dyDescent="0.35">
      <c r="AH7931" s="16" t="str">
        <f>IF(AND(B7931="Premier League",E7931="Live"),_xlfn.XLOOKUP(_xlfn.TEXTJOIN(" vs ",,C7931:D7931),Calendar!G:G,Calendar!B:B),IF(AND(B7931="Premier League",E7931="Highlights"),_xlfn.XLOOKUP(H7931,Calendar!O:O,Calendar!N:N,,-1),""))</f>
        <v/>
      </c>
      <c r="AI7931" s="61" t="str">
        <f>IF(AND(AH7931&lt;&gt;"",E7931="Live"),_xlfn.XLOOKUP(_xlfn.TEXTJOIN(" vs ",,C7931:D7931),Calendar!G:G,Calendar!K:K),"")</f>
        <v/>
      </c>
      <c r="AJ7931" s="61" t="str">
        <f>IF(AND(K7931&lt;&gt;"Match of the Day",K7931&lt;&gt;"Match of the Day 2",K7931&lt;&gt;"Match of the Day Repeat"),"",1+MAX($AJ$10:AJ7930))</f>
        <v/>
      </c>
    </row>
    <row r="7932" spans="34:36" x14ac:dyDescent="0.35">
      <c r="AH7932" s="16" t="str">
        <f>IF(AND(B7932="Premier League",E7932="Live"),_xlfn.XLOOKUP(_xlfn.TEXTJOIN(" vs ",,C7932:D7932),Calendar!G:G,Calendar!B:B),IF(AND(B7932="Premier League",E7932="Highlights"),_xlfn.XLOOKUP(H7932,Calendar!O:O,Calendar!N:N,,-1),""))</f>
        <v/>
      </c>
      <c r="AI7932" s="61" t="str">
        <f>IF(AND(AH7932&lt;&gt;"",E7932="Live"),_xlfn.XLOOKUP(_xlfn.TEXTJOIN(" vs ",,C7932:D7932),Calendar!G:G,Calendar!K:K),"")</f>
        <v/>
      </c>
      <c r="AJ7932" s="61" t="str">
        <f>IF(AND(K7932&lt;&gt;"Match of the Day",K7932&lt;&gt;"Match of the Day 2",K7932&lt;&gt;"Match of the Day Repeat"),"",1+MAX($AJ$10:AJ7931))</f>
        <v/>
      </c>
    </row>
    <row r="7933" spans="34:36" x14ac:dyDescent="0.35">
      <c r="AH7933" s="16" t="str">
        <f>IF(AND(B7933="Premier League",E7933="Live"),_xlfn.XLOOKUP(_xlfn.TEXTJOIN(" vs ",,C7933:D7933),Calendar!G:G,Calendar!B:B),IF(AND(B7933="Premier League",E7933="Highlights"),_xlfn.XLOOKUP(H7933,Calendar!O:O,Calendar!N:N,,-1),""))</f>
        <v/>
      </c>
      <c r="AI7933" s="61" t="str">
        <f>IF(AND(AH7933&lt;&gt;"",E7933="Live"),_xlfn.XLOOKUP(_xlfn.TEXTJOIN(" vs ",,C7933:D7933),Calendar!G:G,Calendar!K:K),"")</f>
        <v/>
      </c>
      <c r="AJ7933" s="61" t="str">
        <f>IF(AND(K7933&lt;&gt;"Match of the Day",K7933&lt;&gt;"Match of the Day 2",K7933&lt;&gt;"Match of the Day Repeat"),"",1+MAX($AJ$10:AJ7932))</f>
        <v/>
      </c>
    </row>
    <row r="7934" spans="34:36" x14ac:dyDescent="0.35">
      <c r="AH7934" s="16" t="str">
        <f>IF(AND(B7934="Premier League",E7934="Live"),_xlfn.XLOOKUP(_xlfn.TEXTJOIN(" vs ",,C7934:D7934),Calendar!G:G,Calendar!B:B),IF(AND(B7934="Premier League",E7934="Highlights"),_xlfn.XLOOKUP(H7934,Calendar!O:O,Calendar!N:N,,-1),""))</f>
        <v/>
      </c>
      <c r="AI7934" s="61" t="str">
        <f>IF(AND(AH7934&lt;&gt;"",E7934="Live"),_xlfn.XLOOKUP(_xlfn.TEXTJOIN(" vs ",,C7934:D7934),Calendar!G:G,Calendar!K:K),"")</f>
        <v/>
      </c>
      <c r="AJ7934" s="61" t="str">
        <f>IF(AND(K7934&lt;&gt;"Match of the Day",K7934&lt;&gt;"Match of the Day 2",K7934&lt;&gt;"Match of the Day Repeat"),"",1+MAX($AJ$10:AJ7933))</f>
        <v/>
      </c>
    </row>
    <row r="7935" spans="34:36" x14ac:dyDescent="0.35">
      <c r="AH7935" s="16" t="str">
        <f>IF(AND(B7935="Premier League",E7935="Live"),_xlfn.XLOOKUP(_xlfn.TEXTJOIN(" vs ",,C7935:D7935),Calendar!G:G,Calendar!B:B),IF(AND(B7935="Premier League",E7935="Highlights"),_xlfn.XLOOKUP(H7935,Calendar!O:O,Calendar!N:N,,-1),""))</f>
        <v/>
      </c>
      <c r="AI7935" s="61" t="str">
        <f>IF(AND(AH7935&lt;&gt;"",E7935="Live"),_xlfn.XLOOKUP(_xlfn.TEXTJOIN(" vs ",,C7935:D7935),Calendar!G:G,Calendar!K:K),"")</f>
        <v/>
      </c>
      <c r="AJ7935" s="61" t="str">
        <f>IF(AND(K7935&lt;&gt;"Match of the Day",K7935&lt;&gt;"Match of the Day 2",K7935&lt;&gt;"Match of the Day Repeat"),"",1+MAX($AJ$10:AJ7934))</f>
        <v/>
      </c>
    </row>
    <row r="7936" spans="34:36" x14ac:dyDescent="0.35">
      <c r="AH7936" s="16" t="str">
        <f>IF(AND(B7936="Premier League",E7936="Live"),_xlfn.XLOOKUP(_xlfn.TEXTJOIN(" vs ",,C7936:D7936),Calendar!G:G,Calendar!B:B),IF(AND(B7936="Premier League",E7936="Highlights"),_xlfn.XLOOKUP(H7936,Calendar!O:O,Calendar!N:N,,-1),""))</f>
        <v/>
      </c>
      <c r="AI7936" s="61" t="str">
        <f>IF(AND(AH7936&lt;&gt;"",E7936="Live"),_xlfn.XLOOKUP(_xlfn.TEXTJOIN(" vs ",,C7936:D7936),Calendar!G:G,Calendar!K:K),"")</f>
        <v/>
      </c>
      <c r="AJ7936" s="61" t="str">
        <f>IF(AND(K7936&lt;&gt;"Match of the Day",K7936&lt;&gt;"Match of the Day 2",K7936&lt;&gt;"Match of the Day Repeat"),"",1+MAX($AJ$10:AJ7935))</f>
        <v/>
      </c>
    </row>
    <row r="7937" spans="34:36" x14ac:dyDescent="0.35">
      <c r="AH7937" s="16" t="str">
        <f>IF(AND(B7937="Premier League",E7937="Live"),_xlfn.XLOOKUP(_xlfn.TEXTJOIN(" vs ",,C7937:D7937),Calendar!G:G,Calendar!B:B),IF(AND(B7937="Premier League",E7937="Highlights"),_xlfn.XLOOKUP(H7937,Calendar!O:O,Calendar!N:N,,-1),""))</f>
        <v/>
      </c>
      <c r="AI7937" s="61" t="str">
        <f>IF(AND(AH7937&lt;&gt;"",E7937="Live"),_xlfn.XLOOKUP(_xlfn.TEXTJOIN(" vs ",,C7937:D7937),Calendar!G:G,Calendar!K:K),"")</f>
        <v/>
      </c>
      <c r="AJ7937" s="61" t="str">
        <f>IF(AND(K7937&lt;&gt;"Match of the Day",K7937&lt;&gt;"Match of the Day 2",K7937&lt;&gt;"Match of the Day Repeat"),"",1+MAX($AJ$10:AJ7936))</f>
        <v/>
      </c>
    </row>
    <row r="7938" spans="34:36" x14ac:dyDescent="0.35">
      <c r="AH7938" s="16" t="str">
        <f>IF(AND(B7938="Premier League",E7938="Live"),_xlfn.XLOOKUP(_xlfn.TEXTJOIN(" vs ",,C7938:D7938),Calendar!G:G,Calendar!B:B),IF(AND(B7938="Premier League",E7938="Highlights"),_xlfn.XLOOKUP(H7938,Calendar!O:O,Calendar!N:N,,-1),""))</f>
        <v/>
      </c>
      <c r="AI7938" s="61" t="str">
        <f>IF(AND(AH7938&lt;&gt;"",E7938="Live"),_xlfn.XLOOKUP(_xlfn.TEXTJOIN(" vs ",,C7938:D7938),Calendar!G:G,Calendar!K:K),"")</f>
        <v/>
      </c>
      <c r="AJ7938" s="61" t="str">
        <f>IF(AND(K7938&lt;&gt;"Match of the Day",K7938&lt;&gt;"Match of the Day 2",K7938&lt;&gt;"Match of the Day Repeat"),"",1+MAX($AJ$10:AJ7937))</f>
        <v/>
      </c>
    </row>
    <row r="7939" spans="34:36" x14ac:dyDescent="0.35">
      <c r="AH7939" s="16" t="str">
        <f>IF(AND(B7939="Premier League",E7939="Live"),_xlfn.XLOOKUP(_xlfn.TEXTJOIN(" vs ",,C7939:D7939),Calendar!G:G,Calendar!B:B),IF(AND(B7939="Premier League",E7939="Highlights"),_xlfn.XLOOKUP(H7939,Calendar!O:O,Calendar!N:N,,-1),""))</f>
        <v/>
      </c>
      <c r="AI7939" s="61" t="str">
        <f>IF(AND(AH7939&lt;&gt;"",E7939="Live"),_xlfn.XLOOKUP(_xlfn.TEXTJOIN(" vs ",,C7939:D7939),Calendar!G:G,Calendar!K:K),"")</f>
        <v/>
      </c>
      <c r="AJ7939" s="61" t="str">
        <f>IF(AND(K7939&lt;&gt;"Match of the Day",K7939&lt;&gt;"Match of the Day 2",K7939&lt;&gt;"Match of the Day Repeat"),"",1+MAX($AJ$10:AJ7938))</f>
        <v/>
      </c>
    </row>
    <row r="7940" spans="34:36" x14ac:dyDescent="0.35">
      <c r="AH7940" s="16" t="str">
        <f>IF(AND(B7940="Premier League",E7940="Live"),_xlfn.XLOOKUP(_xlfn.TEXTJOIN(" vs ",,C7940:D7940),Calendar!G:G,Calendar!B:B),IF(AND(B7940="Premier League",E7940="Highlights"),_xlfn.XLOOKUP(H7940,Calendar!O:O,Calendar!N:N,,-1),""))</f>
        <v/>
      </c>
      <c r="AI7940" s="61" t="str">
        <f>IF(AND(AH7940&lt;&gt;"",E7940="Live"),_xlfn.XLOOKUP(_xlfn.TEXTJOIN(" vs ",,C7940:D7940),Calendar!G:G,Calendar!K:K),"")</f>
        <v/>
      </c>
      <c r="AJ7940" s="61" t="str">
        <f>IF(AND(K7940&lt;&gt;"Match of the Day",K7940&lt;&gt;"Match of the Day 2",K7940&lt;&gt;"Match of the Day Repeat"),"",1+MAX($AJ$10:AJ7939))</f>
        <v/>
      </c>
    </row>
    <row r="7941" spans="34:36" x14ac:dyDescent="0.35">
      <c r="AH7941" s="16" t="str">
        <f>IF(AND(B7941="Premier League",E7941="Live"),_xlfn.XLOOKUP(_xlfn.TEXTJOIN(" vs ",,C7941:D7941),Calendar!G:G,Calendar!B:B),IF(AND(B7941="Premier League",E7941="Highlights"),_xlfn.XLOOKUP(H7941,Calendar!O:O,Calendar!N:N,,-1),""))</f>
        <v/>
      </c>
      <c r="AI7941" s="61" t="str">
        <f>IF(AND(AH7941&lt;&gt;"",E7941="Live"),_xlfn.XLOOKUP(_xlfn.TEXTJOIN(" vs ",,C7941:D7941),Calendar!G:G,Calendar!K:K),"")</f>
        <v/>
      </c>
      <c r="AJ7941" s="61" t="str">
        <f>IF(AND(K7941&lt;&gt;"Match of the Day",K7941&lt;&gt;"Match of the Day 2",K7941&lt;&gt;"Match of the Day Repeat"),"",1+MAX($AJ$10:AJ7940))</f>
        <v/>
      </c>
    </row>
    <row r="7942" spans="34:36" x14ac:dyDescent="0.35">
      <c r="AH7942" s="16" t="str">
        <f>IF(AND(B7942="Premier League",E7942="Live"),_xlfn.XLOOKUP(_xlfn.TEXTJOIN(" vs ",,C7942:D7942),Calendar!G:G,Calendar!B:B),IF(AND(B7942="Premier League",E7942="Highlights"),_xlfn.XLOOKUP(H7942,Calendar!O:O,Calendar!N:N,,-1),""))</f>
        <v/>
      </c>
      <c r="AI7942" s="61" t="str">
        <f>IF(AND(AH7942&lt;&gt;"",E7942="Live"),_xlfn.XLOOKUP(_xlfn.TEXTJOIN(" vs ",,C7942:D7942),Calendar!G:G,Calendar!K:K),"")</f>
        <v/>
      </c>
      <c r="AJ7942" s="61" t="str">
        <f>IF(AND(K7942&lt;&gt;"Match of the Day",K7942&lt;&gt;"Match of the Day 2",K7942&lt;&gt;"Match of the Day Repeat"),"",1+MAX($AJ$10:AJ7941))</f>
        <v/>
      </c>
    </row>
    <row r="7943" spans="34:36" x14ac:dyDescent="0.35">
      <c r="AH7943" s="16" t="str">
        <f>IF(AND(B7943="Premier League",E7943="Live"),_xlfn.XLOOKUP(_xlfn.TEXTJOIN(" vs ",,C7943:D7943),Calendar!G:G,Calendar!B:B),IF(AND(B7943="Premier League",E7943="Highlights"),_xlfn.XLOOKUP(H7943,Calendar!O:O,Calendar!N:N,,-1),""))</f>
        <v/>
      </c>
      <c r="AI7943" s="61" t="str">
        <f>IF(AND(AH7943&lt;&gt;"",E7943="Live"),_xlfn.XLOOKUP(_xlfn.TEXTJOIN(" vs ",,C7943:D7943),Calendar!G:G,Calendar!K:K),"")</f>
        <v/>
      </c>
      <c r="AJ7943" s="61" t="str">
        <f>IF(AND(K7943&lt;&gt;"Match of the Day",K7943&lt;&gt;"Match of the Day 2",K7943&lt;&gt;"Match of the Day Repeat"),"",1+MAX($AJ$10:AJ7942))</f>
        <v/>
      </c>
    </row>
    <row r="7944" spans="34:36" x14ac:dyDescent="0.35">
      <c r="AH7944" s="16" t="str">
        <f>IF(AND(B7944="Premier League",E7944="Live"),_xlfn.XLOOKUP(_xlfn.TEXTJOIN(" vs ",,C7944:D7944),Calendar!G:G,Calendar!B:B),IF(AND(B7944="Premier League",E7944="Highlights"),_xlfn.XLOOKUP(H7944,Calendar!O:O,Calendar!N:N,,-1),""))</f>
        <v/>
      </c>
      <c r="AI7944" s="61" t="str">
        <f>IF(AND(AH7944&lt;&gt;"",E7944="Live"),_xlfn.XLOOKUP(_xlfn.TEXTJOIN(" vs ",,C7944:D7944),Calendar!G:G,Calendar!K:K),"")</f>
        <v/>
      </c>
      <c r="AJ7944" s="61" t="str">
        <f>IF(AND(K7944&lt;&gt;"Match of the Day",K7944&lt;&gt;"Match of the Day 2",K7944&lt;&gt;"Match of the Day Repeat"),"",1+MAX($AJ$10:AJ7943))</f>
        <v/>
      </c>
    </row>
    <row r="7945" spans="34:36" x14ac:dyDescent="0.35">
      <c r="AH7945" s="16" t="str">
        <f>IF(AND(B7945="Premier League",E7945="Live"),_xlfn.XLOOKUP(_xlfn.TEXTJOIN(" vs ",,C7945:D7945),Calendar!G:G,Calendar!B:B),IF(AND(B7945="Premier League",E7945="Highlights"),_xlfn.XLOOKUP(H7945,Calendar!O:O,Calendar!N:N,,-1),""))</f>
        <v/>
      </c>
      <c r="AI7945" s="61" t="str">
        <f>IF(AND(AH7945&lt;&gt;"",E7945="Live"),_xlfn.XLOOKUP(_xlfn.TEXTJOIN(" vs ",,C7945:D7945),Calendar!G:G,Calendar!K:K),"")</f>
        <v/>
      </c>
      <c r="AJ7945" s="61" t="str">
        <f>IF(AND(K7945&lt;&gt;"Match of the Day",K7945&lt;&gt;"Match of the Day 2",K7945&lt;&gt;"Match of the Day Repeat"),"",1+MAX($AJ$10:AJ7944))</f>
        <v/>
      </c>
    </row>
    <row r="7946" spans="34:36" x14ac:dyDescent="0.35">
      <c r="AH7946" s="16" t="str">
        <f>IF(AND(B7946="Premier League",E7946="Live"),_xlfn.XLOOKUP(_xlfn.TEXTJOIN(" vs ",,C7946:D7946),Calendar!G:G,Calendar!B:B),IF(AND(B7946="Premier League",E7946="Highlights"),_xlfn.XLOOKUP(H7946,Calendar!O:O,Calendar!N:N,,-1),""))</f>
        <v/>
      </c>
      <c r="AI7946" s="61" t="str">
        <f>IF(AND(AH7946&lt;&gt;"",E7946="Live"),_xlfn.XLOOKUP(_xlfn.TEXTJOIN(" vs ",,C7946:D7946),Calendar!G:G,Calendar!K:K),"")</f>
        <v/>
      </c>
      <c r="AJ7946" s="61" t="str">
        <f>IF(AND(K7946&lt;&gt;"Match of the Day",K7946&lt;&gt;"Match of the Day 2",K7946&lt;&gt;"Match of the Day Repeat"),"",1+MAX($AJ$10:AJ7945))</f>
        <v/>
      </c>
    </row>
    <row r="7947" spans="34:36" x14ac:dyDescent="0.35">
      <c r="AH7947" s="16" t="str">
        <f>IF(AND(B7947="Premier League",E7947="Live"),_xlfn.XLOOKUP(_xlfn.TEXTJOIN(" vs ",,C7947:D7947),Calendar!G:G,Calendar!B:B),IF(AND(B7947="Premier League",E7947="Highlights"),_xlfn.XLOOKUP(H7947,Calendar!O:O,Calendar!N:N,,-1),""))</f>
        <v/>
      </c>
      <c r="AI7947" s="61" t="str">
        <f>IF(AND(AH7947&lt;&gt;"",E7947="Live"),_xlfn.XLOOKUP(_xlfn.TEXTJOIN(" vs ",,C7947:D7947),Calendar!G:G,Calendar!K:K),"")</f>
        <v/>
      </c>
      <c r="AJ7947" s="61" t="str">
        <f>IF(AND(K7947&lt;&gt;"Match of the Day",K7947&lt;&gt;"Match of the Day 2",K7947&lt;&gt;"Match of the Day Repeat"),"",1+MAX($AJ$10:AJ7946))</f>
        <v/>
      </c>
    </row>
    <row r="7948" spans="34:36" x14ac:dyDescent="0.35">
      <c r="AH7948" s="16" t="str">
        <f>IF(AND(B7948="Premier League",E7948="Live"),_xlfn.XLOOKUP(_xlfn.TEXTJOIN(" vs ",,C7948:D7948),Calendar!G:G,Calendar!B:B),IF(AND(B7948="Premier League",E7948="Highlights"),_xlfn.XLOOKUP(H7948,Calendar!O:O,Calendar!N:N,,-1),""))</f>
        <v/>
      </c>
      <c r="AI7948" s="61" t="str">
        <f>IF(AND(AH7948&lt;&gt;"",E7948="Live"),_xlfn.XLOOKUP(_xlfn.TEXTJOIN(" vs ",,C7948:D7948),Calendar!G:G,Calendar!K:K),"")</f>
        <v/>
      </c>
      <c r="AJ7948" s="61" t="str">
        <f>IF(AND(K7948&lt;&gt;"Match of the Day",K7948&lt;&gt;"Match of the Day 2",K7948&lt;&gt;"Match of the Day Repeat"),"",1+MAX($AJ$10:AJ7947))</f>
        <v/>
      </c>
    </row>
    <row r="7949" spans="34:36" x14ac:dyDescent="0.35">
      <c r="AH7949" s="16" t="str">
        <f>IF(AND(B7949="Premier League",E7949="Live"),_xlfn.XLOOKUP(_xlfn.TEXTJOIN(" vs ",,C7949:D7949),Calendar!G:G,Calendar!B:B),IF(AND(B7949="Premier League",E7949="Highlights"),_xlfn.XLOOKUP(H7949,Calendar!O:O,Calendar!N:N,,-1),""))</f>
        <v/>
      </c>
      <c r="AI7949" s="61" t="str">
        <f>IF(AND(AH7949&lt;&gt;"",E7949="Live"),_xlfn.XLOOKUP(_xlfn.TEXTJOIN(" vs ",,C7949:D7949),Calendar!G:G,Calendar!K:K),"")</f>
        <v/>
      </c>
      <c r="AJ7949" s="61" t="str">
        <f>IF(AND(K7949&lt;&gt;"Match of the Day",K7949&lt;&gt;"Match of the Day 2",K7949&lt;&gt;"Match of the Day Repeat"),"",1+MAX($AJ$10:AJ7948))</f>
        <v/>
      </c>
    </row>
    <row r="7950" spans="34:36" x14ac:dyDescent="0.35">
      <c r="AH7950" s="16" t="str">
        <f>IF(AND(B7950="Premier League",E7950="Live"),_xlfn.XLOOKUP(_xlfn.TEXTJOIN(" vs ",,C7950:D7950),Calendar!G:G,Calendar!B:B),IF(AND(B7950="Premier League",E7950="Highlights"),_xlfn.XLOOKUP(H7950,Calendar!O:O,Calendar!N:N,,-1),""))</f>
        <v/>
      </c>
      <c r="AI7950" s="61" t="str">
        <f>IF(AND(AH7950&lt;&gt;"",E7950="Live"),_xlfn.XLOOKUP(_xlfn.TEXTJOIN(" vs ",,C7950:D7950),Calendar!G:G,Calendar!K:K),"")</f>
        <v/>
      </c>
      <c r="AJ7950" s="61" t="str">
        <f>IF(AND(K7950&lt;&gt;"Match of the Day",K7950&lt;&gt;"Match of the Day 2",K7950&lt;&gt;"Match of the Day Repeat"),"",1+MAX($AJ$10:AJ7949))</f>
        <v/>
      </c>
    </row>
    <row r="7951" spans="34:36" x14ac:dyDescent="0.35">
      <c r="AH7951" s="16" t="str">
        <f>IF(AND(B7951="Premier League",E7951="Live"),_xlfn.XLOOKUP(_xlfn.TEXTJOIN(" vs ",,C7951:D7951),Calendar!G:G,Calendar!B:B),IF(AND(B7951="Premier League",E7951="Highlights"),_xlfn.XLOOKUP(H7951,Calendar!O:O,Calendar!N:N,,-1),""))</f>
        <v/>
      </c>
      <c r="AI7951" s="61" t="str">
        <f>IF(AND(AH7951&lt;&gt;"",E7951="Live"),_xlfn.XLOOKUP(_xlfn.TEXTJOIN(" vs ",,C7951:D7951),Calendar!G:G,Calendar!K:K),"")</f>
        <v/>
      </c>
      <c r="AJ7951" s="61" t="str">
        <f>IF(AND(K7951&lt;&gt;"Match of the Day",K7951&lt;&gt;"Match of the Day 2",K7951&lt;&gt;"Match of the Day Repeat"),"",1+MAX($AJ$10:AJ7950))</f>
        <v/>
      </c>
    </row>
    <row r="7952" spans="34:36" x14ac:dyDescent="0.35">
      <c r="AH7952" s="16" t="str">
        <f>IF(AND(B7952="Premier League",E7952="Live"),_xlfn.XLOOKUP(_xlfn.TEXTJOIN(" vs ",,C7952:D7952),Calendar!G:G,Calendar!B:B),IF(AND(B7952="Premier League",E7952="Highlights"),_xlfn.XLOOKUP(H7952,Calendar!O:O,Calendar!N:N,,-1),""))</f>
        <v/>
      </c>
      <c r="AI7952" s="61" t="str">
        <f>IF(AND(AH7952&lt;&gt;"",E7952="Live"),_xlfn.XLOOKUP(_xlfn.TEXTJOIN(" vs ",,C7952:D7952),Calendar!G:G,Calendar!K:K),"")</f>
        <v/>
      </c>
      <c r="AJ7952" s="61" t="str">
        <f>IF(AND(K7952&lt;&gt;"Match of the Day",K7952&lt;&gt;"Match of the Day 2",K7952&lt;&gt;"Match of the Day Repeat"),"",1+MAX($AJ$10:AJ7951))</f>
        <v/>
      </c>
    </row>
    <row r="7953" spans="34:36" x14ac:dyDescent="0.35">
      <c r="AH7953" s="16" t="str">
        <f>IF(AND(B7953="Premier League",E7953="Live"),_xlfn.XLOOKUP(_xlfn.TEXTJOIN(" vs ",,C7953:D7953),Calendar!G:G,Calendar!B:B),IF(AND(B7953="Premier League",E7953="Highlights"),_xlfn.XLOOKUP(H7953,Calendar!O:O,Calendar!N:N,,-1),""))</f>
        <v/>
      </c>
      <c r="AI7953" s="61" t="str">
        <f>IF(AND(AH7953&lt;&gt;"",E7953="Live"),_xlfn.XLOOKUP(_xlfn.TEXTJOIN(" vs ",,C7953:D7953),Calendar!G:G,Calendar!K:K),"")</f>
        <v/>
      </c>
      <c r="AJ7953" s="61" t="str">
        <f>IF(AND(K7953&lt;&gt;"Match of the Day",K7953&lt;&gt;"Match of the Day 2",K7953&lt;&gt;"Match of the Day Repeat"),"",1+MAX($AJ$10:AJ7952))</f>
        <v/>
      </c>
    </row>
    <row r="7954" spans="34:36" x14ac:dyDescent="0.35">
      <c r="AH7954" s="16" t="str">
        <f>IF(AND(B7954="Premier League",E7954="Live"),_xlfn.XLOOKUP(_xlfn.TEXTJOIN(" vs ",,C7954:D7954),Calendar!G:G,Calendar!B:B),IF(AND(B7954="Premier League",E7954="Highlights"),_xlfn.XLOOKUP(H7954,Calendar!O:O,Calendar!N:N,,-1),""))</f>
        <v/>
      </c>
      <c r="AI7954" s="61" t="str">
        <f>IF(AND(AH7954&lt;&gt;"",E7954="Live"),_xlfn.XLOOKUP(_xlfn.TEXTJOIN(" vs ",,C7954:D7954),Calendar!G:G,Calendar!K:K),"")</f>
        <v/>
      </c>
      <c r="AJ7954" s="61" t="str">
        <f>IF(AND(K7954&lt;&gt;"Match of the Day",K7954&lt;&gt;"Match of the Day 2",K7954&lt;&gt;"Match of the Day Repeat"),"",1+MAX($AJ$10:AJ7953))</f>
        <v/>
      </c>
    </row>
    <row r="7955" spans="34:36" x14ac:dyDescent="0.35">
      <c r="AH7955" s="16" t="str">
        <f>IF(AND(B7955="Premier League",E7955="Live"),_xlfn.XLOOKUP(_xlfn.TEXTJOIN(" vs ",,C7955:D7955),Calendar!G:G,Calendar!B:B),IF(AND(B7955="Premier League",E7955="Highlights"),_xlfn.XLOOKUP(H7955,Calendar!O:O,Calendar!N:N,,-1),""))</f>
        <v/>
      </c>
      <c r="AI7955" s="61" t="str">
        <f>IF(AND(AH7955&lt;&gt;"",E7955="Live"),_xlfn.XLOOKUP(_xlfn.TEXTJOIN(" vs ",,C7955:D7955),Calendar!G:G,Calendar!K:K),"")</f>
        <v/>
      </c>
      <c r="AJ7955" s="61" t="str">
        <f>IF(AND(K7955&lt;&gt;"Match of the Day",K7955&lt;&gt;"Match of the Day 2",K7955&lt;&gt;"Match of the Day Repeat"),"",1+MAX($AJ$10:AJ7954))</f>
        <v/>
      </c>
    </row>
    <row r="7956" spans="34:36" x14ac:dyDescent="0.35">
      <c r="AH7956" s="16" t="str">
        <f>IF(AND(B7956="Premier League",E7956="Live"),_xlfn.XLOOKUP(_xlfn.TEXTJOIN(" vs ",,C7956:D7956),Calendar!G:G,Calendar!B:B),IF(AND(B7956="Premier League",E7956="Highlights"),_xlfn.XLOOKUP(H7956,Calendar!O:O,Calendar!N:N,,-1),""))</f>
        <v/>
      </c>
      <c r="AI7956" s="61" t="str">
        <f>IF(AND(AH7956&lt;&gt;"",E7956="Live"),_xlfn.XLOOKUP(_xlfn.TEXTJOIN(" vs ",,C7956:D7956),Calendar!G:G,Calendar!K:K),"")</f>
        <v/>
      </c>
      <c r="AJ7956" s="61" t="str">
        <f>IF(AND(K7956&lt;&gt;"Match of the Day",K7956&lt;&gt;"Match of the Day 2",K7956&lt;&gt;"Match of the Day Repeat"),"",1+MAX($AJ$10:AJ7955))</f>
        <v/>
      </c>
    </row>
    <row r="7957" spans="34:36" x14ac:dyDescent="0.35">
      <c r="AH7957" s="16" t="str">
        <f>IF(AND(B7957="Premier League",E7957="Live"),_xlfn.XLOOKUP(_xlfn.TEXTJOIN(" vs ",,C7957:D7957),Calendar!G:G,Calendar!B:B),IF(AND(B7957="Premier League",E7957="Highlights"),_xlfn.XLOOKUP(H7957,Calendar!O:O,Calendar!N:N,,-1),""))</f>
        <v/>
      </c>
      <c r="AI7957" s="61" t="str">
        <f>IF(AND(AH7957&lt;&gt;"",E7957="Live"),_xlfn.XLOOKUP(_xlfn.TEXTJOIN(" vs ",,C7957:D7957),Calendar!G:G,Calendar!K:K),"")</f>
        <v/>
      </c>
      <c r="AJ7957" s="61" t="str">
        <f>IF(AND(K7957&lt;&gt;"Match of the Day",K7957&lt;&gt;"Match of the Day 2",K7957&lt;&gt;"Match of the Day Repeat"),"",1+MAX($AJ$10:AJ7956))</f>
        <v/>
      </c>
    </row>
    <row r="7958" spans="34:36" x14ac:dyDescent="0.35">
      <c r="AH7958" s="16" t="str">
        <f>IF(AND(B7958="Premier League",E7958="Live"),_xlfn.XLOOKUP(_xlfn.TEXTJOIN(" vs ",,C7958:D7958),Calendar!G:G,Calendar!B:B),IF(AND(B7958="Premier League",E7958="Highlights"),_xlfn.XLOOKUP(H7958,Calendar!O:O,Calendar!N:N,,-1),""))</f>
        <v/>
      </c>
      <c r="AI7958" s="61" t="str">
        <f>IF(AND(AH7958&lt;&gt;"",E7958="Live"),_xlfn.XLOOKUP(_xlfn.TEXTJOIN(" vs ",,C7958:D7958),Calendar!G:G,Calendar!K:K),"")</f>
        <v/>
      </c>
      <c r="AJ7958" s="61" t="str">
        <f>IF(AND(K7958&lt;&gt;"Match of the Day",K7958&lt;&gt;"Match of the Day 2",K7958&lt;&gt;"Match of the Day Repeat"),"",1+MAX($AJ$10:AJ7957))</f>
        <v/>
      </c>
    </row>
    <row r="7959" spans="34:36" x14ac:dyDescent="0.35">
      <c r="AH7959" s="16" t="str">
        <f>IF(AND(B7959="Premier League",E7959="Live"),_xlfn.XLOOKUP(_xlfn.TEXTJOIN(" vs ",,C7959:D7959),Calendar!G:G,Calendar!B:B),IF(AND(B7959="Premier League",E7959="Highlights"),_xlfn.XLOOKUP(H7959,Calendar!O:O,Calendar!N:N,,-1),""))</f>
        <v/>
      </c>
      <c r="AI7959" s="61" t="str">
        <f>IF(AND(AH7959&lt;&gt;"",E7959="Live"),_xlfn.XLOOKUP(_xlfn.TEXTJOIN(" vs ",,C7959:D7959),Calendar!G:G,Calendar!K:K),"")</f>
        <v/>
      </c>
      <c r="AJ7959" s="61" t="str">
        <f>IF(AND(K7959&lt;&gt;"Match of the Day",K7959&lt;&gt;"Match of the Day 2",K7959&lt;&gt;"Match of the Day Repeat"),"",1+MAX($AJ$10:AJ7958))</f>
        <v/>
      </c>
    </row>
    <row r="7960" spans="34:36" x14ac:dyDescent="0.35">
      <c r="AH7960" s="16" t="str">
        <f>IF(AND(B7960="Premier League",E7960="Live"),_xlfn.XLOOKUP(_xlfn.TEXTJOIN(" vs ",,C7960:D7960),Calendar!G:G,Calendar!B:B),IF(AND(B7960="Premier League",E7960="Highlights"),_xlfn.XLOOKUP(H7960,Calendar!O:O,Calendar!N:N,,-1),""))</f>
        <v/>
      </c>
      <c r="AI7960" s="61" t="str">
        <f>IF(AND(AH7960&lt;&gt;"",E7960="Live"),_xlfn.XLOOKUP(_xlfn.TEXTJOIN(" vs ",,C7960:D7960),Calendar!G:G,Calendar!K:K),"")</f>
        <v/>
      </c>
      <c r="AJ7960" s="61" t="str">
        <f>IF(AND(K7960&lt;&gt;"Match of the Day",K7960&lt;&gt;"Match of the Day 2",K7960&lt;&gt;"Match of the Day Repeat"),"",1+MAX($AJ$10:AJ7959))</f>
        <v/>
      </c>
    </row>
    <row r="7961" spans="34:36" x14ac:dyDescent="0.35">
      <c r="AH7961" s="16" t="str">
        <f>IF(AND(B7961="Premier League",E7961="Live"),_xlfn.XLOOKUP(_xlfn.TEXTJOIN(" vs ",,C7961:D7961),Calendar!G:G,Calendar!B:B),IF(AND(B7961="Premier League",E7961="Highlights"),_xlfn.XLOOKUP(H7961,Calendar!O:O,Calendar!N:N,,-1),""))</f>
        <v/>
      </c>
      <c r="AI7961" s="61" t="str">
        <f>IF(AND(AH7961&lt;&gt;"",E7961="Live"),_xlfn.XLOOKUP(_xlfn.TEXTJOIN(" vs ",,C7961:D7961),Calendar!G:G,Calendar!K:K),"")</f>
        <v/>
      </c>
      <c r="AJ7961" s="61" t="str">
        <f>IF(AND(K7961&lt;&gt;"Match of the Day",K7961&lt;&gt;"Match of the Day 2",K7961&lt;&gt;"Match of the Day Repeat"),"",1+MAX($AJ$10:AJ7960))</f>
        <v/>
      </c>
    </row>
    <row r="7962" spans="34:36" x14ac:dyDescent="0.35">
      <c r="AH7962" s="16" t="str">
        <f>IF(AND(B7962="Premier League",E7962="Live"),_xlfn.XLOOKUP(_xlfn.TEXTJOIN(" vs ",,C7962:D7962),Calendar!G:G,Calendar!B:B),IF(AND(B7962="Premier League",E7962="Highlights"),_xlfn.XLOOKUP(H7962,Calendar!O:O,Calendar!N:N,,-1),""))</f>
        <v/>
      </c>
      <c r="AI7962" s="61" t="str">
        <f>IF(AND(AH7962&lt;&gt;"",E7962="Live"),_xlfn.XLOOKUP(_xlfn.TEXTJOIN(" vs ",,C7962:D7962),Calendar!G:G,Calendar!K:K),"")</f>
        <v/>
      </c>
      <c r="AJ7962" s="61" t="str">
        <f>IF(AND(K7962&lt;&gt;"Match of the Day",K7962&lt;&gt;"Match of the Day 2",K7962&lt;&gt;"Match of the Day Repeat"),"",1+MAX($AJ$10:AJ7961))</f>
        <v/>
      </c>
    </row>
    <row r="7963" spans="34:36" x14ac:dyDescent="0.35">
      <c r="AH7963" s="16" t="str">
        <f>IF(AND(B7963="Premier League",E7963="Live"),_xlfn.XLOOKUP(_xlfn.TEXTJOIN(" vs ",,C7963:D7963),Calendar!G:G,Calendar!B:B),IF(AND(B7963="Premier League",E7963="Highlights"),_xlfn.XLOOKUP(H7963,Calendar!O:O,Calendar!N:N,,-1),""))</f>
        <v/>
      </c>
      <c r="AI7963" s="61" t="str">
        <f>IF(AND(AH7963&lt;&gt;"",E7963="Live"),_xlfn.XLOOKUP(_xlfn.TEXTJOIN(" vs ",,C7963:D7963),Calendar!G:G,Calendar!K:K),"")</f>
        <v/>
      </c>
      <c r="AJ7963" s="61" t="str">
        <f>IF(AND(K7963&lt;&gt;"Match of the Day",K7963&lt;&gt;"Match of the Day 2",K7963&lt;&gt;"Match of the Day Repeat"),"",1+MAX($AJ$10:AJ7962))</f>
        <v/>
      </c>
    </row>
    <row r="7964" spans="34:36" x14ac:dyDescent="0.35">
      <c r="AH7964" s="16" t="str">
        <f>IF(AND(B7964="Premier League",E7964="Live"),_xlfn.XLOOKUP(_xlfn.TEXTJOIN(" vs ",,C7964:D7964),Calendar!G:G,Calendar!B:B),IF(AND(B7964="Premier League",E7964="Highlights"),_xlfn.XLOOKUP(H7964,Calendar!O:O,Calendar!N:N,,-1),""))</f>
        <v/>
      </c>
      <c r="AI7964" s="61" t="str">
        <f>IF(AND(AH7964&lt;&gt;"",E7964="Live"),_xlfn.XLOOKUP(_xlfn.TEXTJOIN(" vs ",,C7964:D7964),Calendar!G:G,Calendar!K:K),"")</f>
        <v/>
      </c>
      <c r="AJ7964" s="61" t="str">
        <f>IF(AND(K7964&lt;&gt;"Match of the Day",K7964&lt;&gt;"Match of the Day 2",K7964&lt;&gt;"Match of the Day Repeat"),"",1+MAX($AJ$10:AJ7963))</f>
        <v/>
      </c>
    </row>
    <row r="7965" spans="34:36" x14ac:dyDescent="0.35">
      <c r="AH7965" s="16" t="str">
        <f>IF(AND(B7965="Premier League",E7965="Live"),_xlfn.XLOOKUP(_xlfn.TEXTJOIN(" vs ",,C7965:D7965),Calendar!G:G,Calendar!B:B),IF(AND(B7965="Premier League",E7965="Highlights"),_xlfn.XLOOKUP(H7965,Calendar!O:O,Calendar!N:N,,-1),""))</f>
        <v/>
      </c>
      <c r="AI7965" s="61" t="str">
        <f>IF(AND(AH7965&lt;&gt;"",E7965="Live"),_xlfn.XLOOKUP(_xlfn.TEXTJOIN(" vs ",,C7965:D7965),Calendar!G:G,Calendar!K:K),"")</f>
        <v/>
      </c>
      <c r="AJ7965" s="61" t="str">
        <f>IF(AND(K7965&lt;&gt;"Match of the Day",K7965&lt;&gt;"Match of the Day 2",K7965&lt;&gt;"Match of the Day Repeat"),"",1+MAX($AJ$10:AJ7964))</f>
        <v/>
      </c>
    </row>
    <row r="7966" spans="34:36" x14ac:dyDescent="0.35">
      <c r="AH7966" s="16" t="str">
        <f>IF(AND(B7966="Premier League",E7966="Live"),_xlfn.XLOOKUP(_xlfn.TEXTJOIN(" vs ",,C7966:D7966),Calendar!G:G,Calendar!B:B),IF(AND(B7966="Premier League",E7966="Highlights"),_xlfn.XLOOKUP(H7966,Calendar!O:O,Calendar!N:N,,-1),""))</f>
        <v/>
      </c>
      <c r="AI7966" s="61" t="str">
        <f>IF(AND(AH7966&lt;&gt;"",E7966="Live"),_xlfn.XLOOKUP(_xlfn.TEXTJOIN(" vs ",,C7966:D7966),Calendar!G:G,Calendar!K:K),"")</f>
        <v/>
      </c>
      <c r="AJ7966" s="61" t="str">
        <f>IF(AND(K7966&lt;&gt;"Match of the Day",K7966&lt;&gt;"Match of the Day 2",K7966&lt;&gt;"Match of the Day Repeat"),"",1+MAX($AJ$10:AJ7965))</f>
        <v/>
      </c>
    </row>
    <row r="7967" spans="34:36" x14ac:dyDescent="0.35">
      <c r="AH7967" s="16" t="str">
        <f>IF(AND(B7967="Premier League",E7967="Live"),_xlfn.XLOOKUP(_xlfn.TEXTJOIN(" vs ",,C7967:D7967),Calendar!G:G,Calendar!B:B),IF(AND(B7967="Premier League",E7967="Highlights"),_xlfn.XLOOKUP(H7967,Calendar!O:O,Calendar!N:N,,-1),""))</f>
        <v/>
      </c>
      <c r="AI7967" s="61" t="str">
        <f>IF(AND(AH7967&lt;&gt;"",E7967="Live"),_xlfn.XLOOKUP(_xlfn.TEXTJOIN(" vs ",,C7967:D7967),Calendar!G:G,Calendar!K:K),"")</f>
        <v/>
      </c>
      <c r="AJ7967" s="61" t="str">
        <f>IF(AND(K7967&lt;&gt;"Match of the Day",K7967&lt;&gt;"Match of the Day 2",K7967&lt;&gt;"Match of the Day Repeat"),"",1+MAX($AJ$10:AJ7966))</f>
        <v/>
      </c>
    </row>
    <row r="7968" spans="34:36" x14ac:dyDescent="0.35">
      <c r="AH7968" s="16" t="str">
        <f>IF(AND(B7968="Premier League",E7968="Live"),_xlfn.XLOOKUP(_xlfn.TEXTJOIN(" vs ",,C7968:D7968),Calendar!G:G,Calendar!B:B),IF(AND(B7968="Premier League",E7968="Highlights"),_xlfn.XLOOKUP(H7968,Calendar!O:O,Calendar!N:N,,-1),""))</f>
        <v/>
      </c>
      <c r="AI7968" s="61" t="str">
        <f>IF(AND(AH7968&lt;&gt;"",E7968="Live"),_xlfn.XLOOKUP(_xlfn.TEXTJOIN(" vs ",,C7968:D7968),Calendar!G:G,Calendar!K:K),"")</f>
        <v/>
      </c>
      <c r="AJ7968" s="61" t="str">
        <f>IF(AND(K7968&lt;&gt;"Match of the Day",K7968&lt;&gt;"Match of the Day 2",K7968&lt;&gt;"Match of the Day Repeat"),"",1+MAX($AJ$10:AJ7967))</f>
        <v/>
      </c>
    </row>
    <row r="7969" spans="34:36" x14ac:dyDescent="0.35">
      <c r="AH7969" s="16" t="str">
        <f>IF(AND(B7969="Premier League",E7969="Live"),_xlfn.XLOOKUP(_xlfn.TEXTJOIN(" vs ",,C7969:D7969),Calendar!G:G,Calendar!B:B),IF(AND(B7969="Premier League",E7969="Highlights"),_xlfn.XLOOKUP(H7969,Calendar!O:O,Calendar!N:N,,-1),""))</f>
        <v/>
      </c>
      <c r="AI7969" s="61" t="str">
        <f>IF(AND(AH7969&lt;&gt;"",E7969="Live"),_xlfn.XLOOKUP(_xlfn.TEXTJOIN(" vs ",,C7969:D7969),Calendar!G:G,Calendar!K:K),"")</f>
        <v/>
      </c>
      <c r="AJ7969" s="61" t="str">
        <f>IF(AND(K7969&lt;&gt;"Match of the Day",K7969&lt;&gt;"Match of the Day 2",K7969&lt;&gt;"Match of the Day Repeat"),"",1+MAX($AJ$10:AJ7968))</f>
        <v/>
      </c>
    </row>
    <row r="7970" spans="34:36" x14ac:dyDescent="0.35">
      <c r="AH7970" s="16" t="str">
        <f>IF(AND(B7970="Premier League",E7970="Live"),_xlfn.XLOOKUP(_xlfn.TEXTJOIN(" vs ",,C7970:D7970),Calendar!G:G,Calendar!B:B),IF(AND(B7970="Premier League",E7970="Highlights"),_xlfn.XLOOKUP(H7970,Calendar!O:O,Calendar!N:N,,-1),""))</f>
        <v/>
      </c>
      <c r="AI7970" s="61" t="str">
        <f>IF(AND(AH7970&lt;&gt;"",E7970="Live"),_xlfn.XLOOKUP(_xlfn.TEXTJOIN(" vs ",,C7970:D7970),Calendar!G:G,Calendar!K:K),"")</f>
        <v/>
      </c>
      <c r="AJ7970" s="61" t="str">
        <f>IF(AND(K7970&lt;&gt;"Match of the Day",K7970&lt;&gt;"Match of the Day 2",K7970&lt;&gt;"Match of the Day Repeat"),"",1+MAX($AJ$10:AJ7969))</f>
        <v/>
      </c>
    </row>
    <row r="7971" spans="34:36" x14ac:dyDescent="0.35">
      <c r="AH7971" s="16" t="str">
        <f>IF(AND(B7971="Premier League",E7971="Live"),_xlfn.XLOOKUP(_xlfn.TEXTJOIN(" vs ",,C7971:D7971),Calendar!G:G,Calendar!B:B),IF(AND(B7971="Premier League",E7971="Highlights"),_xlfn.XLOOKUP(H7971,Calendar!O:O,Calendar!N:N,,-1),""))</f>
        <v/>
      </c>
      <c r="AI7971" s="61" t="str">
        <f>IF(AND(AH7971&lt;&gt;"",E7971="Live"),_xlfn.XLOOKUP(_xlfn.TEXTJOIN(" vs ",,C7971:D7971),Calendar!G:G,Calendar!K:K),"")</f>
        <v/>
      </c>
      <c r="AJ7971" s="61" t="str">
        <f>IF(AND(K7971&lt;&gt;"Match of the Day",K7971&lt;&gt;"Match of the Day 2",K7971&lt;&gt;"Match of the Day Repeat"),"",1+MAX($AJ$10:AJ7970))</f>
        <v/>
      </c>
    </row>
    <row r="7972" spans="34:36" x14ac:dyDescent="0.35">
      <c r="AH7972" s="16" t="str">
        <f>IF(AND(B7972="Premier League",E7972="Live"),_xlfn.XLOOKUP(_xlfn.TEXTJOIN(" vs ",,C7972:D7972),Calendar!G:G,Calendar!B:B),IF(AND(B7972="Premier League",E7972="Highlights"),_xlfn.XLOOKUP(H7972,Calendar!O:O,Calendar!N:N,,-1),""))</f>
        <v/>
      </c>
      <c r="AI7972" s="61" t="str">
        <f>IF(AND(AH7972&lt;&gt;"",E7972="Live"),_xlfn.XLOOKUP(_xlfn.TEXTJOIN(" vs ",,C7972:D7972),Calendar!G:G,Calendar!K:K),"")</f>
        <v/>
      </c>
      <c r="AJ7972" s="61" t="str">
        <f>IF(AND(K7972&lt;&gt;"Match of the Day",K7972&lt;&gt;"Match of the Day 2",K7972&lt;&gt;"Match of the Day Repeat"),"",1+MAX($AJ$10:AJ7971))</f>
        <v/>
      </c>
    </row>
    <row r="7973" spans="34:36" x14ac:dyDescent="0.35">
      <c r="AH7973" s="16" t="str">
        <f>IF(AND(B7973="Premier League",E7973="Live"),_xlfn.XLOOKUP(_xlfn.TEXTJOIN(" vs ",,C7973:D7973),Calendar!G:G,Calendar!B:B),IF(AND(B7973="Premier League",E7973="Highlights"),_xlfn.XLOOKUP(H7973,Calendar!O:O,Calendar!N:N,,-1),""))</f>
        <v/>
      </c>
      <c r="AI7973" s="61" t="str">
        <f>IF(AND(AH7973&lt;&gt;"",E7973="Live"),_xlfn.XLOOKUP(_xlfn.TEXTJOIN(" vs ",,C7973:D7973),Calendar!G:G,Calendar!K:K),"")</f>
        <v/>
      </c>
      <c r="AJ7973" s="61" t="str">
        <f>IF(AND(K7973&lt;&gt;"Match of the Day",K7973&lt;&gt;"Match of the Day 2",K7973&lt;&gt;"Match of the Day Repeat"),"",1+MAX($AJ$10:AJ7972))</f>
        <v/>
      </c>
    </row>
    <row r="7974" spans="34:36" x14ac:dyDescent="0.35">
      <c r="AH7974" s="16" t="str">
        <f>IF(AND(B7974="Premier League",E7974="Live"),_xlfn.XLOOKUP(_xlfn.TEXTJOIN(" vs ",,C7974:D7974),Calendar!G:G,Calendar!B:B),IF(AND(B7974="Premier League",E7974="Highlights"),_xlfn.XLOOKUP(H7974,Calendar!O:O,Calendar!N:N,,-1),""))</f>
        <v/>
      </c>
      <c r="AI7974" s="61" t="str">
        <f>IF(AND(AH7974&lt;&gt;"",E7974="Live"),_xlfn.XLOOKUP(_xlfn.TEXTJOIN(" vs ",,C7974:D7974),Calendar!G:G,Calendar!K:K),"")</f>
        <v/>
      </c>
      <c r="AJ7974" s="61" t="str">
        <f>IF(AND(K7974&lt;&gt;"Match of the Day",K7974&lt;&gt;"Match of the Day 2",K7974&lt;&gt;"Match of the Day Repeat"),"",1+MAX($AJ$10:AJ7973))</f>
        <v/>
      </c>
    </row>
    <row r="7975" spans="34:36" x14ac:dyDescent="0.35">
      <c r="AH7975" s="16" t="str">
        <f>IF(AND(B7975="Premier League",E7975="Live"),_xlfn.XLOOKUP(_xlfn.TEXTJOIN(" vs ",,C7975:D7975),Calendar!G:G,Calendar!B:B),IF(AND(B7975="Premier League",E7975="Highlights"),_xlfn.XLOOKUP(H7975,Calendar!O:O,Calendar!N:N,,-1),""))</f>
        <v/>
      </c>
      <c r="AI7975" s="61" t="str">
        <f>IF(AND(AH7975&lt;&gt;"",E7975="Live"),_xlfn.XLOOKUP(_xlfn.TEXTJOIN(" vs ",,C7975:D7975),Calendar!G:G,Calendar!K:K),"")</f>
        <v/>
      </c>
      <c r="AJ7975" s="61" t="str">
        <f>IF(AND(K7975&lt;&gt;"Match of the Day",K7975&lt;&gt;"Match of the Day 2",K7975&lt;&gt;"Match of the Day Repeat"),"",1+MAX($AJ$10:AJ7974))</f>
        <v/>
      </c>
    </row>
    <row r="7976" spans="34:36" x14ac:dyDescent="0.35">
      <c r="AH7976" s="16" t="str">
        <f>IF(AND(B7976="Premier League",E7976="Live"),_xlfn.XLOOKUP(_xlfn.TEXTJOIN(" vs ",,C7976:D7976),Calendar!G:G,Calendar!B:B),IF(AND(B7976="Premier League",E7976="Highlights"),_xlfn.XLOOKUP(H7976,Calendar!O:O,Calendar!N:N,,-1),""))</f>
        <v/>
      </c>
      <c r="AI7976" s="61" t="str">
        <f>IF(AND(AH7976&lt;&gt;"",E7976="Live"),_xlfn.XLOOKUP(_xlfn.TEXTJOIN(" vs ",,C7976:D7976),Calendar!G:G,Calendar!K:K),"")</f>
        <v/>
      </c>
      <c r="AJ7976" s="61" t="str">
        <f>IF(AND(K7976&lt;&gt;"Match of the Day",K7976&lt;&gt;"Match of the Day 2",K7976&lt;&gt;"Match of the Day Repeat"),"",1+MAX($AJ$10:AJ7975))</f>
        <v/>
      </c>
    </row>
    <row r="7977" spans="34:36" x14ac:dyDescent="0.35">
      <c r="AH7977" s="16" t="str">
        <f>IF(AND(B7977="Premier League",E7977="Live"),_xlfn.XLOOKUP(_xlfn.TEXTJOIN(" vs ",,C7977:D7977),Calendar!G:G,Calendar!B:B),IF(AND(B7977="Premier League",E7977="Highlights"),_xlfn.XLOOKUP(H7977,Calendar!O:O,Calendar!N:N,,-1),""))</f>
        <v/>
      </c>
      <c r="AI7977" s="61" t="str">
        <f>IF(AND(AH7977&lt;&gt;"",E7977="Live"),_xlfn.XLOOKUP(_xlfn.TEXTJOIN(" vs ",,C7977:D7977),Calendar!G:G,Calendar!K:K),"")</f>
        <v/>
      </c>
      <c r="AJ7977" s="61" t="str">
        <f>IF(AND(K7977&lt;&gt;"Match of the Day",K7977&lt;&gt;"Match of the Day 2",K7977&lt;&gt;"Match of the Day Repeat"),"",1+MAX($AJ$10:AJ7976))</f>
        <v/>
      </c>
    </row>
    <row r="7978" spans="34:36" x14ac:dyDescent="0.35">
      <c r="AH7978" s="16" t="str">
        <f>IF(AND(B7978="Premier League",E7978="Live"),_xlfn.XLOOKUP(_xlfn.TEXTJOIN(" vs ",,C7978:D7978),Calendar!G:G,Calendar!B:B),IF(AND(B7978="Premier League",E7978="Highlights"),_xlfn.XLOOKUP(H7978,Calendar!O:O,Calendar!N:N,,-1),""))</f>
        <v/>
      </c>
      <c r="AI7978" s="61" t="str">
        <f>IF(AND(AH7978&lt;&gt;"",E7978="Live"),_xlfn.XLOOKUP(_xlfn.TEXTJOIN(" vs ",,C7978:D7978),Calendar!G:G,Calendar!K:K),"")</f>
        <v/>
      </c>
      <c r="AJ7978" s="61" t="str">
        <f>IF(AND(K7978&lt;&gt;"Match of the Day",K7978&lt;&gt;"Match of the Day 2",K7978&lt;&gt;"Match of the Day Repeat"),"",1+MAX($AJ$10:AJ7977))</f>
        <v/>
      </c>
    </row>
    <row r="7979" spans="34:36" x14ac:dyDescent="0.35">
      <c r="AH7979" s="16" t="str">
        <f>IF(AND(B7979="Premier League",E7979="Live"),_xlfn.XLOOKUP(_xlfn.TEXTJOIN(" vs ",,C7979:D7979),Calendar!G:G,Calendar!B:B),IF(AND(B7979="Premier League",E7979="Highlights"),_xlfn.XLOOKUP(H7979,Calendar!O:O,Calendar!N:N,,-1),""))</f>
        <v/>
      </c>
      <c r="AI7979" s="61" t="str">
        <f>IF(AND(AH7979&lt;&gt;"",E7979="Live"),_xlfn.XLOOKUP(_xlfn.TEXTJOIN(" vs ",,C7979:D7979),Calendar!G:G,Calendar!K:K),"")</f>
        <v/>
      </c>
      <c r="AJ7979" s="61" t="str">
        <f>IF(AND(K7979&lt;&gt;"Match of the Day",K7979&lt;&gt;"Match of the Day 2",K7979&lt;&gt;"Match of the Day Repeat"),"",1+MAX($AJ$10:AJ7978))</f>
        <v/>
      </c>
    </row>
    <row r="7980" spans="34:36" x14ac:dyDescent="0.35">
      <c r="AH7980" s="16" t="str">
        <f>IF(AND(B7980="Premier League",E7980="Live"),_xlfn.XLOOKUP(_xlfn.TEXTJOIN(" vs ",,C7980:D7980),Calendar!G:G,Calendar!B:B),IF(AND(B7980="Premier League",E7980="Highlights"),_xlfn.XLOOKUP(H7980,Calendar!O:O,Calendar!N:N,,-1),""))</f>
        <v/>
      </c>
      <c r="AI7980" s="61" t="str">
        <f>IF(AND(AH7980&lt;&gt;"",E7980="Live"),_xlfn.XLOOKUP(_xlfn.TEXTJOIN(" vs ",,C7980:D7980),Calendar!G:G,Calendar!K:K),"")</f>
        <v/>
      </c>
      <c r="AJ7980" s="61" t="str">
        <f>IF(AND(K7980&lt;&gt;"Match of the Day",K7980&lt;&gt;"Match of the Day 2",K7980&lt;&gt;"Match of the Day Repeat"),"",1+MAX($AJ$10:AJ7979))</f>
        <v/>
      </c>
    </row>
    <row r="7981" spans="34:36" x14ac:dyDescent="0.35">
      <c r="AH7981" s="16" t="str">
        <f>IF(AND(B7981="Premier League",E7981="Live"),_xlfn.XLOOKUP(_xlfn.TEXTJOIN(" vs ",,C7981:D7981),Calendar!G:G,Calendar!B:B),IF(AND(B7981="Premier League",E7981="Highlights"),_xlfn.XLOOKUP(H7981,Calendar!O:O,Calendar!N:N,,-1),""))</f>
        <v/>
      </c>
      <c r="AI7981" s="61" t="str">
        <f>IF(AND(AH7981&lt;&gt;"",E7981="Live"),_xlfn.XLOOKUP(_xlfn.TEXTJOIN(" vs ",,C7981:D7981),Calendar!G:G,Calendar!K:K),"")</f>
        <v/>
      </c>
      <c r="AJ7981" s="61" t="str">
        <f>IF(AND(K7981&lt;&gt;"Match of the Day",K7981&lt;&gt;"Match of the Day 2",K7981&lt;&gt;"Match of the Day Repeat"),"",1+MAX($AJ$10:AJ7980))</f>
        <v/>
      </c>
    </row>
    <row r="7982" spans="34:36" x14ac:dyDescent="0.35">
      <c r="AH7982" s="16" t="str">
        <f>IF(AND(B7982="Premier League",E7982="Live"),_xlfn.XLOOKUP(_xlfn.TEXTJOIN(" vs ",,C7982:D7982),Calendar!G:G,Calendar!B:B),IF(AND(B7982="Premier League",E7982="Highlights"),_xlfn.XLOOKUP(H7982,Calendar!O:O,Calendar!N:N,,-1),""))</f>
        <v/>
      </c>
      <c r="AI7982" s="61" t="str">
        <f>IF(AND(AH7982&lt;&gt;"",E7982="Live"),_xlfn.XLOOKUP(_xlfn.TEXTJOIN(" vs ",,C7982:D7982),Calendar!G:G,Calendar!K:K),"")</f>
        <v/>
      </c>
      <c r="AJ7982" s="61" t="str">
        <f>IF(AND(K7982&lt;&gt;"Match of the Day",K7982&lt;&gt;"Match of the Day 2",K7982&lt;&gt;"Match of the Day Repeat"),"",1+MAX($AJ$10:AJ7981))</f>
        <v/>
      </c>
    </row>
    <row r="7983" spans="34:36" x14ac:dyDescent="0.35">
      <c r="AH7983" s="16" t="str">
        <f>IF(AND(B7983="Premier League",E7983="Live"),_xlfn.XLOOKUP(_xlfn.TEXTJOIN(" vs ",,C7983:D7983),Calendar!G:G,Calendar!B:B),IF(AND(B7983="Premier League",E7983="Highlights"),_xlfn.XLOOKUP(H7983,Calendar!O:O,Calendar!N:N,,-1),""))</f>
        <v/>
      </c>
      <c r="AI7983" s="61" t="str">
        <f>IF(AND(AH7983&lt;&gt;"",E7983="Live"),_xlfn.XLOOKUP(_xlfn.TEXTJOIN(" vs ",,C7983:D7983),Calendar!G:G,Calendar!K:K),"")</f>
        <v/>
      </c>
      <c r="AJ7983" s="61" t="str">
        <f>IF(AND(K7983&lt;&gt;"Match of the Day",K7983&lt;&gt;"Match of the Day 2",K7983&lt;&gt;"Match of the Day Repeat"),"",1+MAX($AJ$10:AJ7982))</f>
        <v/>
      </c>
    </row>
    <row r="7984" spans="34:36" x14ac:dyDescent="0.35">
      <c r="AH7984" s="16" t="str">
        <f>IF(AND(B7984="Premier League",E7984="Live"),_xlfn.XLOOKUP(_xlfn.TEXTJOIN(" vs ",,C7984:D7984),Calendar!G:G,Calendar!B:B),IF(AND(B7984="Premier League",E7984="Highlights"),_xlfn.XLOOKUP(H7984,Calendar!O:O,Calendar!N:N,,-1),""))</f>
        <v/>
      </c>
      <c r="AI7984" s="61" t="str">
        <f>IF(AND(AH7984&lt;&gt;"",E7984="Live"),_xlfn.XLOOKUP(_xlfn.TEXTJOIN(" vs ",,C7984:D7984),Calendar!G:G,Calendar!K:K),"")</f>
        <v/>
      </c>
      <c r="AJ7984" s="61" t="str">
        <f>IF(AND(K7984&lt;&gt;"Match of the Day",K7984&lt;&gt;"Match of the Day 2",K7984&lt;&gt;"Match of the Day Repeat"),"",1+MAX($AJ$10:AJ7983))</f>
        <v/>
      </c>
    </row>
    <row r="7985" spans="34:36" x14ac:dyDescent="0.35">
      <c r="AH7985" s="16" t="str">
        <f>IF(AND(B7985="Premier League",E7985="Live"),_xlfn.XLOOKUP(_xlfn.TEXTJOIN(" vs ",,C7985:D7985),Calendar!G:G,Calendar!B:B),IF(AND(B7985="Premier League",E7985="Highlights"),_xlfn.XLOOKUP(H7985,Calendar!O:O,Calendar!N:N,,-1),""))</f>
        <v/>
      </c>
      <c r="AI7985" s="61" t="str">
        <f>IF(AND(AH7985&lt;&gt;"",E7985="Live"),_xlfn.XLOOKUP(_xlfn.TEXTJOIN(" vs ",,C7985:D7985),Calendar!G:G,Calendar!K:K),"")</f>
        <v/>
      </c>
      <c r="AJ7985" s="61" t="str">
        <f>IF(AND(K7985&lt;&gt;"Match of the Day",K7985&lt;&gt;"Match of the Day 2",K7985&lt;&gt;"Match of the Day Repeat"),"",1+MAX($AJ$10:AJ7984))</f>
        <v/>
      </c>
    </row>
    <row r="7986" spans="34:36" x14ac:dyDescent="0.35">
      <c r="AH7986" s="16" t="str">
        <f>IF(AND(B7986="Premier League",E7986="Live"),_xlfn.XLOOKUP(_xlfn.TEXTJOIN(" vs ",,C7986:D7986),Calendar!G:G,Calendar!B:B),IF(AND(B7986="Premier League",E7986="Highlights"),_xlfn.XLOOKUP(H7986,Calendar!O:O,Calendar!N:N,,-1),""))</f>
        <v/>
      </c>
      <c r="AI7986" s="61" t="str">
        <f>IF(AND(AH7986&lt;&gt;"",E7986="Live"),_xlfn.XLOOKUP(_xlfn.TEXTJOIN(" vs ",,C7986:D7986),Calendar!G:G,Calendar!K:K),"")</f>
        <v/>
      </c>
      <c r="AJ7986" s="61" t="str">
        <f>IF(AND(K7986&lt;&gt;"Match of the Day",K7986&lt;&gt;"Match of the Day 2",K7986&lt;&gt;"Match of the Day Repeat"),"",1+MAX($AJ$10:AJ7985))</f>
        <v/>
      </c>
    </row>
    <row r="7987" spans="34:36" x14ac:dyDescent="0.35">
      <c r="AH7987" s="16" t="str">
        <f>IF(AND(B7987="Premier League",E7987="Live"),_xlfn.XLOOKUP(_xlfn.TEXTJOIN(" vs ",,C7987:D7987),Calendar!G:G,Calendar!B:B),IF(AND(B7987="Premier League",E7987="Highlights"),_xlfn.XLOOKUP(H7987,Calendar!O:O,Calendar!N:N,,-1),""))</f>
        <v/>
      </c>
      <c r="AI7987" s="61" t="str">
        <f>IF(AND(AH7987&lt;&gt;"",E7987="Live"),_xlfn.XLOOKUP(_xlfn.TEXTJOIN(" vs ",,C7987:D7987),Calendar!G:G,Calendar!K:K),"")</f>
        <v/>
      </c>
      <c r="AJ7987" s="61" t="str">
        <f>IF(AND(K7987&lt;&gt;"Match of the Day",K7987&lt;&gt;"Match of the Day 2",K7987&lt;&gt;"Match of the Day Repeat"),"",1+MAX($AJ$10:AJ7986))</f>
        <v/>
      </c>
    </row>
    <row r="7988" spans="34:36" x14ac:dyDescent="0.35">
      <c r="AH7988" s="16" t="str">
        <f>IF(AND(B7988="Premier League",E7988="Live"),_xlfn.XLOOKUP(_xlfn.TEXTJOIN(" vs ",,C7988:D7988),Calendar!G:G,Calendar!B:B),IF(AND(B7988="Premier League",E7988="Highlights"),_xlfn.XLOOKUP(H7988,Calendar!O:O,Calendar!N:N,,-1),""))</f>
        <v/>
      </c>
      <c r="AI7988" s="61" t="str">
        <f>IF(AND(AH7988&lt;&gt;"",E7988="Live"),_xlfn.XLOOKUP(_xlfn.TEXTJOIN(" vs ",,C7988:D7988),Calendar!G:G,Calendar!K:K),"")</f>
        <v/>
      </c>
      <c r="AJ7988" s="61" t="str">
        <f>IF(AND(K7988&lt;&gt;"Match of the Day",K7988&lt;&gt;"Match of the Day 2",K7988&lt;&gt;"Match of the Day Repeat"),"",1+MAX($AJ$10:AJ7987))</f>
        <v/>
      </c>
    </row>
    <row r="7989" spans="34:36" x14ac:dyDescent="0.35">
      <c r="AH7989" s="16" t="str">
        <f>IF(AND(B7989="Premier League",E7989="Live"),_xlfn.XLOOKUP(_xlfn.TEXTJOIN(" vs ",,C7989:D7989),Calendar!G:G,Calendar!B:B),IF(AND(B7989="Premier League",E7989="Highlights"),_xlfn.XLOOKUP(H7989,Calendar!O:O,Calendar!N:N,,-1),""))</f>
        <v/>
      </c>
      <c r="AI7989" s="61" t="str">
        <f>IF(AND(AH7989&lt;&gt;"",E7989="Live"),_xlfn.XLOOKUP(_xlfn.TEXTJOIN(" vs ",,C7989:D7989),Calendar!G:G,Calendar!K:K),"")</f>
        <v/>
      </c>
      <c r="AJ7989" s="61" t="str">
        <f>IF(AND(K7989&lt;&gt;"Match of the Day",K7989&lt;&gt;"Match of the Day 2",K7989&lt;&gt;"Match of the Day Repeat"),"",1+MAX($AJ$10:AJ7988))</f>
        <v/>
      </c>
    </row>
    <row r="7990" spans="34:36" x14ac:dyDescent="0.35">
      <c r="AH7990" s="16" t="str">
        <f>IF(AND(B7990="Premier League",E7990="Live"),_xlfn.XLOOKUP(_xlfn.TEXTJOIN(" vs ",,C7990:D7990),Calendar!G:G,Calendar!B:B),IF(AND(B7990="Premier League",E7990="Highlights"),_xlfn.XLOOKUP(H7990,Calendar!O:O,Calendar!N:N,,-1),""))</f>
        <v/>
      </c>
      <c r="AI7990" s="61" t="str">
        <f>IF(AND(AH7990&lt;&gt;"",E7990="Live"),_xlfn.XLOOKUP(_xlfn.TEXTJOIN(" vs ",,C7990:D7990),Calendar!G:G,Calendar!K:K),"")</f>
        <v/>
      </c>
      <c r="AJ7990" s="61" t="str">
        <f>IF(AND(K7990&lt;&gt;"Match of the Day",K7990&lt;&gt;"Match of the Day 2",K7990&lt;&gt;"Match of the Day Repeat"),"",1+MAX($AJ$10:AJ7989))</f>
        <v/>
      </c>
    </row>
    <row r="7991" spans="34:36" x14ac:dyDescent="0.35">
      <c r="AH7991" s="16" t="str">
        <f>IF(AND(B7991="Premier League",E7991="Live"),_xlfn.XLOOKUP(_xlfn.TEXTJOIN(" vs ",,C7991:D7991),Calendar!G:G,Calendar!B:B),IF(AND(B7991="Premier League",E7991="Highlights"),_xlfn.XLOOKUP(H7991,Calendar!O:O,Calendar!N:N,,-1),""))</f>
        <v/>
      </c>
      <c r="AI7991" s="61" t="str">
        <f>IF(AND(AH7991&lt;&gt;"",E7991="Live"),_xlfn.XLOOKUP(_xlfn.TEXTJOIN(" vs ",,C7991:D7991),Calendar!G:G,Calendar!K:K),"")</f>
        <v/>
      </c>
      <c r="AJ7991" s="61" t="str">
        <f>IF(AND(K7991&lt;&gt;"Match of the Day",K7991&lt;&gt;"Match of the Day 2",K7991&lt;&gt;"Match of the Day Repeat"),"",1+MAX($AJ$10:AJ7990))</f>
        <v/>
      </c>
    </row>
    <row r="7992" spans="34:36" x14ac:dyDescent="0.35">
      <c r="AH7992" s="16" t="str">
        <f>IF(AND(B7992="Premier League",E7992="Live"),_xlfn.XLOOKUP(_xlfn.TEXTJOIN(" vs ",,C7992:D7992),Calendar!G:G,Calendar!B:B),IF(AND(B7992="Premier League",E7992="Highlights"),_xlfn.XLOOKUP(H7992,Calendar!O:O,Calendar!N:N,,-1),""))</f>
        <v/>
      </c>
      <c r="AI7992" s="61" t="str">
        <f>IF(AND(AH7992&lt;&gt;"",E7992="Live"),_xlfn.XLOOKUP(_xlfn.TEXTJOIN(" vs ",,C7992:D7992),Calendar!G:G,Calendar!K:K),"")</f>
        <v/>
      </c>
      <c r="AJ7992" s="61" t="str">
        <f>IF(AND(K7992&lt;&gt;"Match of the Day",K7992&lt;&gt;"Match of the Day 2",K7992&lt;&gt;"Match of the Day Repeat"),"",1+MAX($AJ$10:AJ7991))</f>
        <v/>
      </c>
    </row>
    <row r="7993" spans="34:36" x14ac:dyDescent="0.35">
      <c r="AH7993" s="16" t="str">
        <f>IF(AND(B7993="Premier League",E7993="Live"),_xlfn.XLOOKUP(_xlfn.TEXTJOIN(" vs ",,C7993:D7993),Calendar!G:G,Calendar!B:B),IF(AND(B7993="Premier League",E7993="Highlights"),_xlfn.XLOOKUP(H7993,Calendar!O:O,Calendar!N:N,,-1),""))</f>
        <v/>
      </c>
      <c r="AI7993" s="61" t="str">
        <f>IF(AND(AH7993&lt;&gt;"",E7993="Live"),_xlfn.XLOOKUP(_xlfn.TEXTJOIN(" vs ",,C7993:D7993),Calendar!G:G,Calendar!K:K),"")</f>
        <v/>
      </c>
      <c r="AJ7993" s="61" t="str">
        <f>IF(AND(K7993&lt;&gt;"Match of the Day",K7993&lt;&gt;"Match of the Day 2",K7993&lt;&gt;"Match of the Day Repeat"),"",1+MAX($AJ$10:AJ7992))</f>
        <v/>
      </c>
    </row>
    <row r="7994" spans="34:36" x14ac:dyDescent="0.35">
      <c r="AH7994" s="16" t="str">
        <f>IF(AND(B7994="Premier League",E7994="Live"),_xlfn.XLOOKUP(_xlfn.TEXTJOIN(" vs ",,C7994:D7994),Calendar!G:G,Calendar!B:B),IF(AND(B7994="Premier League",E7994="Highlights"),_xlfn.XLOOKUP(H7994,Calendar!O:O,Calendar!N:N,,-1),""))</f>
        <v/>
      </c>
      <c r="AI7994" s="61" t="str">
        <f>IF(AND(AH7994&lt;&gt;"",E7994="Live"),_xlfn.XLOOKUP(_xlfn.TEXTJOIN(" vs ",,C7994:D7994),Calendar!G:G,Calendar!K:K),"")</f>
        <v/>
      </c>
      <c r="AJ7994" s="61" t="str">
        <f>IF(AND(K7994&lt;&gt;"Match of the Day",K7994&lt;&gt;"Match of the Day 2",K7994&lt;&gt;"Match of the Day Repeat"),"",1+MAX($AJ$10:AJ7993))</f>
        <v/>
      </c>
    </row>
    <row r="7995" spans="34:36" x14ac:dyDescent="0.35">
      <c r="AH7995" s="16" t="str">
        <f>IF(AND(B7995="Premier League",E7995="Live"),_xlfn.XLOOKUP(_xlfn.TEXTJOIN(" vs ",,C7995:D7995),Calendar!G:G,Calendar!B:B),IF(AND(B7995="Premier League",E7995="Highlights"),_xlfn.XLOOKUP(H7995,Calendar!O:O,Calendar!N:N,,-1),""))</f>
        <v/>
      </c>
      <c r="AI7995" s="61" t="str">
        <f>IF(AND(AH7995&lt;&gt;"",E7995="Live"),_xlfn.XLOOKUP(_xlfn.TEXTJOIN(" vs ",,C7995:D7995),Calendar!G:G,Calendar!K:K),"")</f>
        <v/>
      </c>
      <c r="AJ7995" s="61" t="str">
        <f>IF(AND(K7995&lt;&gt;"Match of the Day",K7995&lt;&gt;"Match of the Day 2",K7995&lt;&gt;"Match of the Day Repeat"),"",1+MAX($AJ$10:AJ7994))</f>
        <v/>
      </c>
    </row>
    <row r="7996" spans="34:36" x14ac:dyDescent="0.35">
      <c r="AH7996" s="16" t="str">
        <f>IF(AND(B7996="Premier League",E7996="Live"),_xlfn.XLOOKUP(_xlfn.TEXTJOIN(" vs ",,C7996:D7996),Calendar!G:G,Calendar!B:B),IF(AND(B7996="Premier League",E7996="Highlights"),_xlfn.XLOOKUP(H7996,Calendar!O:O,Calendar!N:N,,-1),""))</f>
        <v/>
      </c>
      <c r="AI7996" s="61" t="str">
        <f>IF(AND(AH7996&lt;&gt;"",E7996="Live"),_xlfn.XLOOKUP(_xlfn.TEXTJOIN(" vs ",,C7996:D7996),Calendar!G:G,Calendar!K:K),"")</f>
        <v/>
      </c>
      <c r="AJ7996" s="61" t="str">
        <f>IF(AND(K7996&lt;&gt;"Match of the Day",K7996&lt;&gt;"Match of the Day 2",K7996&lt;&gt;"Match of the Day Repeat"),"",1+MAX($AJ$10:AJ7995))</f>
        <v/>
      </c>
    </row>
    <row r="7997" spans="34:36" x14ac:dyDescent="0.35">
      <c r="AH7997" s="16" t="str">
        <f>IF(AND(B7997="Premier League",E7997="Live"),_xlfn.XLOOKUP(_xlfn.TEXTJOIN(" vs ",,C7997:D7997),Calendar!G:G,Calendar!B:B),IF(AND(B7997="Premier League",E7997="Highlights"),_xlfn.XLOOKUP(H7997,Calendar!O:O,Calendar!N:N,,-1),""))</f>
        <v/>
      </c>
      <c r="AI7997" s="61" t="str">
        <f>IF(AND(AH7997&lt;&gt;"",E7997="Live"),_xlfn.XLOOKUP(_xlfn.TEXTJOIN(" vs ",,C7997:D7997),Calendar!G:G,Calendar!K:K),"")</f>
        <v/>
      </c>
      <c r="AJ7997" s="61" t="str">
        <f>IF(AND(K7997&lt;&gt;"Match of the Day",K7997&lt;&gt;"Match of the Day 2",K7997&lt;&gt;"Match of the Day Repeat"),"",1+MAX($AJ$10:AJ7996))</f>
        <v/>
      </c>
    </row>
    <row r="7998" spans="34:36" x14ac:dyDescent="0.35">
      <c r="AH7998" s="16" t="str">
        <f>IF(AND(B7998="Premier League",E7998="Live"),_xlfn.XLOOKUP(_xlfn.TEXTJOIN(" vs ",,C7998:D7998),Calendar!G:G,Calendar!B:B),IF(AND(B7998="Premier League",E7998="Highlights"),_xlfn.XLOOKUP(H7998,Calendar!O:O,Calendar!N:N,,-1),""))</f>
        <v/>
      </c>
      <c r="AI7998" s="61" t="str">
        <f>IF(AND(AH7998&lt;&gt;"",E7998="Live"),_xlfn.XLOOKUP(_xlfn.TEXTJOIN(" vs ",,C7998:D7998),Calendar!G:G,Calendar!K:K),"")</f>
        <v/>
      </c>
      <c r="AJ7998" s="61" t="str">
        <f>IF(AND(K7998&lt;&gt;"Match of the Day",K7998&lt;&gt;"Match of the Day 2",K7998&lt;&gt;"Match of the Day Repeat"),"",1+MAX($AJ$10:AJ7997))</f>
        <v/>
      </c>
    </row>
    <row r="7999" spans="34:36" x14ac:dyDescent="0.35">
      <c r="AH7999" s="16" t="str">
        <f>IF(AND(B7999="Premier League",E7999="Live"),_xlfn.XLOOKUP(_xlfn.TEXTJOIN(" vs ",,C7999:D7999),Calendar!G:G,Calendar!B:B),IF(AND(B7999="Premier League",E7999="Highlights"),_xlfn.XLOOKUP(H7999,Calendar!O:O,Calendar!N:N,,-1),""))</f>
        <v/>
      </c>
      <c r="AI7999" s="61" t="str">
        <f>IF(AND(AH7999&lt;&gt;"",E7999="Live"),_xlfn.XLOOKUP(_xlfn.TEXTJOIN(" vs ",,C7999:D7999),Calendar!G:G,Calendar!K:K),"")</f>
        <v/>
      </c>
      <c r="AJ7999" s="61" t="str">
        <f>IF(AND(K7999&lt;&gt;"Match of the Day",K7999&lt;&gt;"Match of the Day 2",K7999&lt;&gt;"Match of the Day Repeat"),"",1+MAX($AJ$10:AJ7998))</f>
        <v/>
      </c>
    </row>
    <row r="8000" spans="34:36" x14ac:dyDescent="0.35">
      <c r="AH8000" s="16" t="str">
        <f>IF(AND(B8000="Premier League",E8000="Live"),_xlfn.XLOOKUP(_xlfn.TEXTJOIN(" vs ",,C8000:D8000),Calendar!G:G,Calendar!B:B),IF(AND(B8000="Premier League",E8000="Highlights"),_xlfn.XLOOKUP(H8000,Calendar!O:O,Calendar!N:N,,-1),""))</f>
        <v/>
      </c>
      <c r="AI8000" s="61" t="str">
        <f>IF(AND(AH8000&lt;&gt;"",E8000="Live"),_xlfn.XLOOKUP(_xlfn.TEXTJOIN(" vs ",,C8000:D8000),Calendar!G:G,Calendar!K:K),"")</f>
        <v/>
      </c>
      <c r="AJ8000" s="61" t="str">
        <f>IF(AND(K8000&lt;&gt;"Match of the Day",K8000&lt;&gt;"Match of the Day 2",K8000&lt;&gt;"Match of the Day Repeat"),"",1+MAX($AJ$10:AJ7999))</f>
        <v/>
      </c>
    </row>
    <row r="8001" spans="34:36" x14ac:dyDescent="0.35">
      <c r="AH8001" s="16" t="str">
        <f>IF(AND(B8001="Premier League",E8001="Live"),_xlfn.XLOOKUP(_xlfn.TEXTJOIN(" vs ",,C8001:D8001),Calendar!G:G,Calendar!B:B),IF(AND(B8001="Premier League",E8001="Highlights"),_xlfn.XLOOKUP(H8001,Calendar!O:O,Calendar!N:N,,-1),""))</f>
        <v/>
      </c>
      <c r="AI8001" s="61" t="str">
        <f>IF(AND(AH8001&lt;&gt;"",E8001="Live"),_xlfn.XLOOKUP(_xlfn.TEXTJOIN(" vs ",,C8001:D8001),Calendar!G:G,Calendar!K:K),"")</f>
        <v/>
      </c>
      <c r="AJ8001" s="61" t="str">
        <f>IF(AND(K8001&lt;&gt;"Match of the Day",K8001&lt;&gt;"Match of the Day 2",K8001&lt;&gt;"Match of the Day Repeat"),"",1+MAX($AJ$10:AJ8000))</f>
        <v/>
      </c>
    </row>
    <row r="8002" spans="34:36" x14ac:dyDescent="0.35">
      <c r="AH8002" s="16" t="str">
        <f>IF(AND(B8002="Premier League",E8002="Live"),_xlfn.XLOOKUP(_xlfn.TEXTJOIN(" vs ",,C8002:D8002),Calendar!G:G,Calendar!B:B),IF(AND(B8002="Premier League",E8002="Highlights"),_xlfn.XLOOKUP(H8002,Calendar!O:O,Calendar!N:N,,-1),""))</f>
        <v/>
      </c>
      <c r="AI8002" s="61" t="str">
        <f>IF(AND(AH8002&lt;&gt;"",E8002="Live"),_xlfn.XLOOKUP(_xlfn.TEXTJOIN(" vs ",,C8002:D8002),Calendar!G:G,Calendar!K:K),"")</f>
        <v/>
      </c>
      <c r="AJ8002" s="61" t="str">
        <f>IF(AND(K8002&lt;&gt;"Match of the Day",K8002&lt;&gt;"Match of the Day 2",K8002&lt;&gt;"Match of the Day Repeat"),"",1+MAX($AJ$10:AJ8001))</f>
        <v/>
      </c>
    </row>
    <row r="8003" spans="34:36" x14ac:dyDescent="0.35">
      <c r="AH8003" s="16" t="str">
        <f>IF(AND(B8003="Premier League",E8003="Live"),_xlfn.XLOOKUP(_xlfn.TEXTJOIN(" vs ",,C8003:D8003),Calendar!G:G,Calendar!B:B),IF(AND(B8003="Premier League",E8003="Highlights"),_xlfn.XLOOKUP(H8003,Calendar!O:O,Calendar!N:N,,-1),""))</f>
        <v/>
      </c>
      <c r="AI8003" s="61" t="str">
        <f>IF(AND(AH8003&lt;&gt;"",E8003="Live"),_xlfn.XLOOKUP(_xlfn.TEXTJOIN(" vs ",,C8003:D8003),Calendar!G:G,Calendar!K:K),"")</f>
        <v/>
      </c>
      <c r="AJ8003" s="61" t="str">
        <f>IF(AND(K8003&lt;&gt;"Match of the Day",K8003&lt;&gt;"Match of the Day 2",K8003&lt;&gt;"Match of the Day Repeat"),"",1+MAX($AJ$10:AJ8002))</f>
        <v/>
      </c>
    </row>
    <row r="8004" spans="34:36" x14ac:dyDescent="0.35">
      <c r="AH8004" s="16" t="str">
        <f>IF(AND(B8004="Premier League",E8004="Live"),_xlfn.XLOOKUP(_xlfn.TEXTJOIN(" vs ",,C8004:D8004),Calendar!G:G,Calendar!B:B),IF(AND(B8004="Premier League",E8004="Highlights"),_xlfn.XLOOKUP(H8004,Calendar!O:O,Calendar!N:N,,-1),""))</f>
        <v/>
      </c>
      <c r="AI8004" s="61" t="str">
        <f>IF(AND(AH8004&lt;&gt;"",E8004="Live"),_xlfn.XLOOKUP(_xlfn.TEXTJOIN(" vs ",,C8004:D8004),Calendar!G:G,Calendar!K:K),"")</f>
        <v/>
      </c>
      <c r="AJ8004" s="61" t="str">
        <f>IF(AND(K8004&lt;&gt;"Match of the Day",K8004&lt;&gt;"Match of the Day 2",K8004&lt;&gt;"Match of the Day Repeat"),"",1+MAX($AJ$10:AJ8003))</f>
        <v/>
      </c>
    </row>
    <row r="8005" spans="34:36" x14ac:dyDescent="0.35">
      <c r="AH8005" s="16" t="str">
        <f>IF(AND(B8005="Premier League",E8005="Live"),_xlfn.XLOOKUP(_xlfn.TEXTJOIN(" vs ",,C8005:D8005),Calendar!G:G,Calendar!B:B),IF(AND(B8005="Premier League",E8005="Highlights"),_xlfn.XLOOKUP(H8005,Calendar!O:O,Calendar!N:N,,-1),""))</f>
        <v/>
      </c>
      <c r="AI8005" s="61" t="str">
        <f>IF(AND(AH8005&lt;&gt;"",E8005="Live"),_xlfn.XLOOKUP(_xlfn.TEXTJOIN(" vs ",,C8005:D8005),Calendar!G:G,Calendar!K:K),"")</f>
        <v/>
      </c>
      <c r="AJ8005" s="61" t="str">
        <f>IF(AND(K8005&lt;&gt;"Match of the Day",K8005&lt;&gt;"Match of the Day 2",K8005&lt;&gt;"Match of the Day Repeat"),"",1+MAX($AJ$10:AJ8004))</f>
        <v/>
      </c>
    </row>
    <row r="8006" spans="34:36" x14ac:dyDescent="0.35">
      <c r="AH8006" s="16" t="str">
        <f>IF(AND(B8006="Premier League",E8006="Live"),_xlfn.XLOOKUP(_xlfn.TEXTJOIN(" vs ",,C8006:D8006),Calendar!G:G,Calendar!B:B),IF(AND(B8006="Premier League",E8006="Highlights"),_xlfn.XLOOKUP(H8006,Calendar!O:O,Calendar!N:N,,-1),""))</f>
        <v/>
      </c>
      <c r="AI8006" s="61" t="str">
        <f>IF(AND(AH8006&lt;&gt;"",E8006="Live"),_xlfn.XLOOKUP(_xlfn.TEXTJOIN(" vs ",,C8006:D8006),Calendar!G:G,Calendar!K:K),"")</f>
        <v/>
      </c>
      <c r="AJ8006" s="61" t="str">
        <f>IF(AND(K8006&lt;&gt;"Match of the Day",K8006&lt;&gt;"Match of the Day 2",K8006&lt;&gt;"Match of the Day Repeat"),"",1+MAX($AJ$10:AJ8005))</f>
        <v/>
      </c>
    </row>
    <row r="8007" spans="34:36" x14ac:dyDescent="0.35">
      <c r="AH8007" s="16" t="str">
        <f>IF(AND(B8007="Premier League",E8007="Live"),_xlfn.XLOOKUP(_xlfn.TEXTJOIN(" vs ",,C8007:D8007),Calendar!G:G,Calendar!B:B),IF(AND(B8007="Premier League",E8007="Highlights"),_xlfn.XLOOKUP(H8007,Calendar!O:O,Calendar!N:N,,-1),""))</f>
        <v/>
      </c>
      <c r="AI8007" s="61" t="str">
        <f>IF(AND(AH8007&lt;&gt;"",E8007="Live"),_xlfn.XLOOKUP(_xlfn.TEXTJOIN(" vs ",,C8007:D8007),Calendar!G:G,Calendar!K:K),"")</f>
        <v/>
      </c>
      <c r="AJ8007" s="61" t="str">
        <f>IF(AND(K8007&lt;&gt;"Match of the Day",K8007&lt;&gt;"Match of the Day 2",K8007&lt;&gt;"Match of the Day Repeat"),"",1+MAX($AJ$10:AJ8006))</f>
        <v/>
      </c>
    </row>
    <row r="8008" spans="34:36" x14ac:dyDescent="0.35">
      <c r="AH8008" s="16" t="str">
        <f>IF(AND(B8008="Premier League",E8008="Live"),_xlfn.XLOOKUP(_xlfn.TEXTJOIN(" vs ",,C8008:D8008),Calendar!G:G,Calendar!B:B),IF(AND(B8008="Premier League",E8008="Highlights"),_xlfn.XLOOKUP(H8008,Calendar!O:O,Calendar!N:N,,-1),""))</f>
        <v/>
      </c>
      <c r="AI8008" s="61" t="str">
        <f>IF(AND(AH8008&lt;&gt;"",E8008="Live"),_xlfn.XLOOKUP(_xlfn.TEXTJOIN(" vs ",,C8008:D8008),Calendar!G:G,Calendar!K:K),"")</f>
        <v/>
      </c>
      <c r="AJ8008" s="61" t="str">
        <f>IF(AND(K8008&lt;&gt;"Match of the Day",K8008&lt;&gt;"Match of the Day 2",K8008&lt;&gt;"Match of the Day Repeat"),"",1+MAX($AJ$10:AJ8007))</f>
        <v/>
      </c>
    </row>
    <row r="8009" spans="34:36" x14ac:dyDescent="0.35">
      <c r="AH8009" s="16" t="str">
        <f>IF(AND(B8009="Premier League",E8009="Live"),_xlfn.XLOOKUP(_xlfn.TEXTJOIN(" vs ",,C8009:D8009),Calendar!G:G,Calendar!B:B),IF(AND(B8009="Premier League",E8009="Highlights"),_xlfn.XLOOKUP(H8009,Calendar!O:O,Calendar!N:N,,-1),""))</f>
        <v/>
      </c>
      <c r="AI8009" s="61" t="str">
        <f>IF(AND(AH8009&lt;&gt;"",E8009="Live"),_xlfn.XLOOKUP(_xlfn.TEXTJOIN(" vs ",,C8009:D8009),Calendar!G:G,Calendar!K:K),"")</f>
        <v/>
      </c>
      <c r="AJ8009" s="61" t="str">
        <f>IF(AND(K8009&lt;&gt;"Match of the Day",K8009&lt;&gt;"Match of the Day 2",K8009&lt;&gt;"Match of the Day Repeat"),"",1+MAX($AJ$10:AJ8008))</f>
        <v/>
      </c>
    </row>
    <row r="8010" spans="34:36" x14ac:dyDescent="0.35">
      <c r="AH8010" s="16" t="str">
        <f>IF(AND(B8010="Premier League",E8010="Live"),_xlfn.XLOOKUP(_xlfn.TEXTJOIN(" vs ",,C8010:D8010),Calendar!G:G,Calendar!B:B),IF(AND(B8010="Premier League",E8010="Highlights"),_xlfn.XLOOKUP(H8010,Calendar!O:O,Calendar!N:N,,-1),""))</f>
        <v/>
      </c>
      <c r="AI8010" s="61" t="str">
        <f>IF(AND(AH8010&lt;&gt;"",E8010="Live"),_xlfn.XLOOKUP(_xlfn.TEXTJOIN(" vs ",,C8010:D8010),Calendar!G:G,Calendar!K:K),"")</f>
        <v/>
      </c>
      <c r="AJ8010" s="61" t="str">
        <f>IF(AND(K8010&lt;&gt;"Match of the Day",K8010&lt;&gt;"Match of the Day 2",K8010&lt;&gt;"Match of the Day Repeat"),"",1+MAX($AJ$10:AJ8009))</f>
        <v/>
      </c>
    </row>
    <row r="8011" spans="34:36" x14ac:dyDescent="0.35">
      <c r="AH8011" s="16" t="str">
        <f>IF(AND(B8011="Premier League",E8011="Live"),_xlfn.XLOOKUP(_xlfn.TEXTJOIN(" vs ",,C8011:D8011),Calendar!G:G,Calendar!B:B),IF(AND(B8011="Premier League",E8011="Highlights"),_xlfn.XLOOKUP(H8011,Calendar!O:O,Calendar!N:N,,-1),""))</f>
        <v/>
      </c>
      <c r="AI8011" s="61" t="str">
        <f>IF(AND(AH8011&lt;&gt;"",E8011="Live"),_xlfn.XLOOKUP(_xlfn.TEXTJOIN(" vs ",,C8011:D8011),Calendar!G:G,Calendar!K:K),"")</f>
        <v/>
      </c>
      <c r="AJ8011" s="61" t="str">
        <f>IF(AND(K8011&lt;&gt;"Match of the Day",K8011&lt;&gt;"Match of the Day 2",K8011&lt;&gt;"Match of the Day Repeat"),"",1+MAX($AJ$10:AJ8010))</f>
        <v/>
      </c>
    </row>
    <row r="8012" spans="34:36" x14ac:dyDescent="0.35">
      <c r="AH8012" s="16" t="str">
        <f>IF(AND(B8012="Premier League",E8012="Live"),_xlfn.XLOOKUP(_xlfn.TEXTJOIN(" vs ",,C8012:D8012),Calendar!G:G,Calendar!B:B),IF(AND(B8012="Premier League",E8012="Highlights"),_xlfn.XLOOKUP(H8012,Calendar!O:O,Calendar!N:N,,-1),""))</f>
        <v/>
      </c>
      <c r="AI8012" s="61" t="str">
        <f>IF(AND(AH8012&lt;&gt;"",E8012="Live"),_xlfn.XLOOKUP(_xlfn.TEXTJOIN(" vs ",,C8012:D8012),Calendar!G:G,Calendar!K:K),"")</f>
        <v/>
      </c>
      <c r="AJ8012" s="61" t="str">
        <f>IF(AND(K8012&lt;&gt;"Match of the Day",K8012&lt;&gt;"Match of the Day 2",K8012&lt;&gt;"Match of the Day Repeat"),"",1+MAX($AJ$10:AJ8011))</f>
        <v/>
      </c>
    </row>
    <row r="8013" spans="34:36" x14ac:dyDescent="0.35">
      <c r="AH8013" s="16" t="str">
        <f>IF(AND(B8013="Premier League",E8013="Live"),_xlfn.XLOOKUP(_xlfn.TEXTJOIN(" vs ",,C8013:D8013),Calendar!G:G,Calendar!B:B),IF(AND(B8013="Premier League",E8013="Highlights"),_xlfn.XLOOKUP(H8013,Calendar!O:O,Calendar!N:N,,-1),""))</f>
        <v/>
      </c>
      <c r="AI8013" s="61" t="str">
        <f>IF(AND(AH8013&lt;&gt;"",E8013="Live"),_xlfn.XLOOKUP(_xlfn.TEXTJOIN(" vs ",,C8013:D8013),Calendar!G:G,Calendar!K:K),"")</f>
        <v/>
      </c>
      <c r="AJ8013" s="61" t="str">
        <f>IF(AND(K8013&lt;&gt;"Match of the Day",K8013&lt;&gt;"Match of the Day 2",K8013&lt;&gt;"Match of the Day Repeat"),"",1+MAX($AJ$10:AJ8012))</f>
        <v/>
      </c>
    </row>
    <row r="8014" spans="34:36" x14ac:dyDescent="0.35">
      <c r="AH8014" s="16" t="str">
        <f>IF(AND(B8014="Premier League",E8014="Live"),_xlfn.XLOOKUP(_xlfn.TEXTJOIN(" vs ",,C8014:D8014),Calendar!G:G,Calendar!B:B),IF(AND(B8014="Premier League",E8014="Highlights"),_xlfn.XLOOKUP(H8014,Calendar!O:O,Calendar!N:N,,-1),""))</f>
        <v/>
      </c>
      <c r="AI8014" s="61" t="str">
        <f>IF(AND(AH8014&lt;&gt;"",E8014="Live"),_xlfn.XLOOKUP(_xlfn.TEXTJOIN(" vs ",,C8014:D8014),Calendar!G:G,Calendar!K:K),"")</f>
        <v/>
      </c>
      <c r="AJ8014" s="61" t="str">
        <f>IF(AND(K8014&lt;&gt;"Match of the Day",K8014&lt;&gt;"Match of the Day 2",K8014&lt;&gt;"Match of the Day Repeat"),"",1+MAX($AJ$10:AJ8013))</f>
        <v/>
      </c>
    </row>
    <row r="8015" spans="34:36" x14ac:dyDescent="0.35">
      <c r="AH8015" s="16" t="str">
        <f>IF(AND(B8015="Premier League",E8015="Live"),_xlfn.XLOOKUP(_xlfn.TEXTJOIN(" vs ",,C8015:D8015),Calendar!G:G,Calendar!B:B),IF(AND(B8015="Premier League",E8015="Highlights"),_xlfn.XLOOKUP(H8015,Calendar!O:O,Calendar!N:N,,-1),""))</f>
        <v/>
      </c>
      <c r="AI8015" s="61" t="str">
        <f>IF(AND(AH8015&lt;&gt;"",E8015="Live"),_xlfn.XLOOKUP(_xlfn.TEXTJOIN(" vs ",,C8015:D8015),Calendar!G:G,Calendar!K:K),"")</f>
        <v/>
      </c>
      <c r="AJ8015" s="61" t="str">
        <f>IF(AND(K8015&lt;&gt;"Match of the Day",K8015&lt;&gt;"Match of the Day 2",K8015&lt;&gt;"Match of the Day Repeat"),"",1+MAX($AJ$10:AJ8014))</f>
        <v/>
      </c>
    </row>
    <row r="8016" spans="34:36" x14ac:dyDescent="0.35">
      <c r="AH8016" s="16" t="str">
        <f>IF(AND(B8016="Premier League",E8016="Live"),_xlfn.XLOOKUP(_xlfn.TEXTJOIN(" vs ",,C8016:D8016),Calendar!G:G,Calendar!B:B),IF(AND(B8016="Premier League",E8016="Highlights"),_xlfn.XLOOKUP(H8016,Calendar!O:O,Calendar!N:N,,-1),""))</f>
        <v/>
      </c>
      <c r="AI8016" s="61" t="str">
        <f>IF(AND(AH8016&lt;&gt;"",E8016="Live"),_xlfn.XLOOKUP(_xlfn.TEXTJOIN(" vs ",,C8016:D8016),Calendar!G:G,Calendar!K:K),"")</f>
        <v/>
      </c>
      <c r="AJ8016" s="61" t="str">
        <f>IF(AND(K8016&lt;&gt;"Match of the Day",K8016&lt;&gt;"Match of the Day 2",K8016&lt;&gt;"Match of the Day Repeat"),"",1+MAX($AJ$10:AJ8015))</f>
        <v/>
      </c>
    </row>
    <row r="8017" spans="34:36" x14ac:dyDescent="0.35">
      <c r="AH8017" s="16" t="str">
        <f>IF(AND(B8017="Premier League",E8017="Live"),_xlfn.XLOOKUP(_xlfn.TEXTJOIN(" vs ",,C8017:D8017),Calendar!G:G,Calendar!B:B),IF(AND(B8017="Premier League",E8017="Highlights"),_xlfn.XLOOKUP(H8017,Calendar!O:O,Calendar!N:N,,-1),""))</f>
        <v/>
      </c>
      <c r="AI8017" s="61" t="str">
        <f>IF(AND(AH8017&lt;&gt;"",E8017="Live"),_xlfn.XLOOKUP(_xlfn.TEXTJOIN(" vs ",,C8017:D8017),Calendar!G:G,Calendar!K:K),"")</f>
        <v/>
      </c>
      <c r="AJ8017" s="61" t="str">
        <f>IF(AND(K8017&lt;&gt;"Match of the Day",K8017&lt;&gt;"Match of the Day 2",K8017&lt;&gt;"Match of the Day Repeat"),"",1+MAX($AJ$10:AJ8016))</f>
        <v/>
      </c>
    </row>
    <row r="8018" spans="34:36" x14ac:dyDescent="0.35">
      <c r="AH8018" s="16" t="str">
        <f>IF(AND(B8018="Premier League",E8018="Live"),_xlfn.XLOOKUP(_xlfn.TEXTJOIN(" vs ",,C8018:D8018),Calendar!G:G,Calendar!B:B),IF(AND(B8018="Premier League",E8018="Highlights"),_xlfn.XLOOKUP(H8018,Calendar!O:O,Calendar!N:N,,-1),""))</f>
        <v/>
      </c>
      <c r="AI8018" s="61" t="str">
        <f>IF(AND(AH8018&lt;&gt;"",E8018="Live"),_xlfn.XLOOKUP(_xlfn.TEXTJOIN(" vs ",,C8018:D8018),Calendar!G:G,Calendar!K:K),"")</f>
        <v/>
      </c>
      <c r="AJ8018" s="61" t="str">
        <f>IF(AND(K8018&lt;&gt;"Match of the Day",K8018&lt;&gt;"Match of the Day 2",K8018&lt;&gt;"Match of the Day Repeat"),"",1+MAX($AJ$10:AJ8017))</f>
        <v/>
      </c>
    </row>
    <row r="8019" spans="34:36" x14ac:dyDescent="0.35">
      <c r="AH8019" s="16" t="str">
        <f>IF(AND(B8019="Premier League",E8019="Live"),_xlfn.XLOOKUP(_xlfn.TEXTJOIN(" vs ",,C8019:D8019),Calendar!G:G,Calendar!B:B),IF(AND(B8019="Premier League",E8019="Highlights"),_xlfn.XLOOKUP(H8019,Calendar!O:O,Calendar!N:N,,-1),""))</f>
        <v/>
      </c>
      <c r="AI8019" s="61" t="str">
        <f>IF(AND(AH8019&lt;&gt;"",E8019="Live"),_xlfn.XLOOKUP(_xlfn.TEXTJOIN(" vs ",,C8019:D8019),Calendar!G:G,Calendar!K:K),"")</f>
        <v/>
      </c>
      <c r="AJ8019" s="61" t="str">
        <f>IF(AND(K8019&lt;&gt;"Match of the Day",K8019&lt;&gt;"Match of the Day 2",K8019&lt;&gt;"Match of the Day Repeat"),"",1+MAX($AJ$10:AJ8018))</f>
        <v/>
      </c>
    </row>
    <row r="8020" spans="34:36" x14ac:dyDescent="0.35">
      <c r="AH8020" s="16" t="str">
        <f>IF(AND(B8020="Premier League",E8020="Live"),_xlfn.XLOOKUP(_xlfn.TEXTJOIN(" vs ",,C8020:D8020),Calendar!G:G,Calendar!B:B),IF(AND(B8020="Premier League",E8020="Highlights"),_xlfn.XLOOKUP(H8020,Calendar!O:O,Calendar!N:N,,-1),""))</f>
        <v/>
      </c>
      <c r="AI8020" s="61" t="str">
        <f>IF(AND(AH8020&lt;&gt;"",E8020="Live"),_xlfn.XLOOKUP(_xlfn.TEXTJOIN(" vs ",,C8020:D8020),Calendar!G:G,Calendar!K:K),"")</f>
        <v/>
      </c>
      <c r="AJ8020" s="61" t="str">
        <f>IF(AND(K8020&lt;&gt;"Match of the Day",K8020&lt;&gt;"Match of the Day 2",K8020&lt;&gt;"Match of the Day Repeat"),"",1+MAX($AJ$10:AJ8019))</f>
        <v/>
      </c>
    </row>
    <row r="8021" spans="34:36" x14ac:dyDescent="0.35">
      <c r="AH8021" s="16" t="str">
        <f>IF(AND(B8021="Premier League",E8021="Live"),_xlfn.XLOOKUP(_xlfn.TEXTJOIN(" vs ",,C8021:D8021),Calendar!G:G,Calendar!B:B),IF(AND(B8021="Premier League",E8021="Highlights"),_xlfn.XLOOKUP(H8021,Calendar!O:O,Calendar!N:N,,-1),""))</f>
        <v/>
      </c>
      <c r="AI8021" s="61" t="str">
        <f>IF(AND(AH8021&lt;&gt;"",E8021="Live"),_xlfn.XLOOKUP(_xlfn.TEXTJOIN(" vs ",,C8021:D8021),Calendar!G:G,Calendar!K:K),"")</f>
        <v/>
      </c>
      <c r="AJ8021" s="61" t="str">
        <f>IF(AND(K8021&lt;&gt;"Match of the Day",K8021&lt;&gt;"Match of the Day 2",K8021&lt;&gt;"Match of the Day Repeat"),"",1+MAX($AJ$10:AJ8020))</f>
        <v/>
      </c>
    </row>
    <row r="8022" spans="34:36" x14ac:dyDescent="0.35">
      <c r="AH8022" s="16" t="str">
        <f>IF(AND(B8022="Premier League",E8022="Live"),_xlfn.XLOOKUP(_xlfn.TEXTJOIN(" vs ",,C8022:D8022),Calendar!G:G,Calendar!B:B),IF(AND(B8022="Premier League",E8022="Highlights"),_xlfn.XLOOKUP(H8022,Calendar!O:O,Calendar!N:N,,-1),""))</f>
        <v/>
      </c>
      <c r="AI8022" s="61" t="str">
        <f>IF(AND(AH8022&lt;&gt;"",E8022="Live"),_xlfn.XLOOKUP(_xlfn.TEXTJOIN(" vs ",,C8022:D8022),Calendar!G:G,Calendar!K:K),"")</f>
        <v/>
      </c>
      <c r="AJ8022" s="61" t="str">
        <f>IF(AND(K8022&lt;&gt;"Match of the Day",K8022&lt;&gt;"Match of the Day 2",K8022&lt;&gt;"Match of the Day Repeat"),"",1+MAX($AJ$10:AJ8021))</f>
        <v/>
      </c>
    </row>
    <row r="8023" spans="34:36" x14ac:dyDescent="0.35">
      <c r="AH8023" s="16" t="str">
        <f>IF(AND(B8023="Premier League",E8023="Live"),_xlfn.XLOOKUP(_xlfn.TEXTJOIN(" vs ",,C8023:D8023),Calendar!G:G,Calendar!B:B),IF(AND(B8023="Premier League",E8023="Highlights"),_xlfn.XLOOKUP(H8023,Calendar!O:O,Calendar!N:N,,-1),""))</f>
        <v/>
      </c>
      <c r="AI8023" s="61" t="str">
        <f>IF(AND(AH8023&lt;&gt;"",E8023="Live"),_xlfn.XLOOKUP(_xlfn.TEXTJOIN(" vs ",,C8023:D8023),Calendar!G:G,Calendar!K:K),"")</f>
        <v/>
      </c>
      <c r="AJ8023" s="61" t="str">
        <f>IF(AND(K8023&lt;&gt;"Match of the Day",K8023&lt;&gt;"Match of the Day 2",K8023&lt;&gt;"Match of the Day Repeat"),"",1+MAX($AJ$10:AJ8022))</f>
        <v/>
      </c>
    </row>
    <row r="8024" spans="34:36" x14ac:dyDescent="0.35">
      <c r="AH8024" s="16" t="str">
        <f>IF(AND(B8024="Premier League",E8024="Live"),_xlfn.XLOOKUP(_xlfn.TEXTJOIN(" vs ",,C8024:D8024),Calendar!G:G,Calendar!B:B),IF(AND(B8024="Premier League",E8024="Highlights"),_xlfn.XLOOKUP(H8024,Calendar!O:O,Calendar!N:N,,-1),""))</f>
        <v/>
      </c>
      <c r="AI8024" s="61" t="str">
        <f>IF(AND(AH8024&lt;&gt;"",E8024="Live"),_xlfn.XLOOKUP(_xlfn.TEXTJOIN(" vs ",,C8024:D8024),Calendar!G:G,Calendar!K:K),"")</f>
        <v/>
      </c>
      <c r="AJ8024" s="61" t="str">
        <f>IF(AND(K8024&lt;&gt;"Match of the Day",K8024&lt;&gt;"Match of the Day 2",K8024&lt;&gt;"Match of the Day Repeat"),"",1+MAX($AJ$10:AJ8023))</f>
        <v/>
      </c>
    </row>
    <row r="8025" spans="34:36" x14ac:dyDescent="0.35">
      <c r="AH8025" s="16" t="str">
        <f>IF(AND(B8025="Premier League",E8025="Live"),_xlfn.XLOOKUP(_xlfn.TEXTJOIN(" vs ",,C8025:D8025),Calendar!G:G,Calendar!B:B),IF(AND(B8025="Premier League",E8025="Highlights"),_xlfn.XLOOKUP(H8025,Calendar!O:O,Calendar!N:N,,-1),""))</f>
        <v/>
      </c>
      <c r="AI8025" s="61" t="str">
        <f>IF(AND(AH8025&lt;&gt;"",E8025="Live"),_xlfn.XLOOKUP(_xlfn.TEXTJOIN(" vs ",,C8025:D8025),Calendar!G:G,Calendar!K:K),"")</f>
        <v/>
      </c>
      <c r="AJ8025" s="61" t="str">
        <f>IF(AND(K8025&lt;&gt;"Match of the Day",K8025&lt;&gt;"Match of the Day 2",K8025&lt;&gt;"Match of the Day Repeat"),"",1+MAX($AJ$10:AJ8024))</f>
        <v/>
      </c>
    </row>
    <row r="8026" spans="34:36" x14ac:dyDescent="0.35">
      <c r="AH8026" s="16" t="str">
        <f>IF(AND(B8026="Premier League",E8026="Live"),_xlfn.XLOOKUP(_xlfn.TEXTJOIN(" vs ",,C8026:D8026),Calendar!G:G,Calendar!B:B),IF(AND(B8026="Premier League",E8026="Highlights"),_xlfn.XLOOKUP(H8026,Calendar!O:O,Calendar!N:N,,-1),""))</f>
        <v/>
      </c>
      <c r="AI8026" s="61" t="str">
        <f>IF(AND(AH8026&lt;&gt;"",E8026="Live"),_xlfn.XLOOKUP(_xlfn.TEXTJOIN(" vs ",,C8026:D8026),Calendar!G:G,Calendar!K:K),"")</f>
        <v/>
      </c>
      <c r="AJ8026" s="61" t="str">
        <f>IF(AND(K8026&lt;&gt;"Match of the Day",K8026&lt;&gt;"Match of the Day 2",K8026&lt;&gt;"Match of the Day Repeat"),"",1+MAX($AJ$10:AJ8025))</f>
        <v/>
      </c>
    </row>
    <row r="8027" spans="34:36" x14ac:dyDescent="0.35">
      <c r="AH8027" s="16" t="str">
        <f>IF(AND(B8027="Premier League",E8027="Live"),_xlfn.XLOOKUP(_xlfn.TEXTJOIN(" vs ",,C8027:D8027),Calendar!G:G,Calendar!B:B),IF(AND(B8027="Premier League",E8027="Highlights"),_xlfn.XLOOKUP(H8027,Calendar!O:O,Calendar!N:N,,-1),""))</f>
        <v/>
      </c>
      <c r="AI8027" s="61" t="str">
        <f>IF(AND(AH8027&lt;&gt;"",E8027="Live"),_xlfn.XLOOKUP(_xlfn.TEXTJOIN(" vs ",,C8027:D8027),Calendar!G:G,Calendar!K:K),"")</f>
        <v/>
      </c>
      <c r="AJ8027" s="61" t="str">
        <f>IF(AND(K8027&lt;&gt;"Match of the Day",K8027&lt;&gt;"Match of the Day 2",K8027&lt;&gt;"Match of the Day Repeat"),"",1+MAX($AJ$10:AJ8026))</f>
        <v/>
      </c>
    </row>
    <row r="8028" spans="34:36" x14ac:dyDescent="0.35">
      <c r="AH8028" s="16" t="str">
        <f>IF(AND(B8028="Premier League",E8028="Live"),_xlfn.XLOOKUP(_xlfn.TEXTJOIN(" vs ",,C8028:D8028),Calendar!G:G,Calendar!B:B),IF(AND(B8028="Premier League",E8028="Highlights"),_xlfn.XLOOKUP(H8028,Calendar!O:O,Calendar!N:N,,-1),""))</f>
        <v/>
      </c>
      <c r="AI8028" s="61" t="str">
        <f>IF(AND(AH8028&lt;&gt;"",E8028="Live"),_xlfn.XLOOKUP(_xlfn.TEXTJOIN(" vs ",,C8028:D8028),Calendar!G:G,Calendar!K:K),"")</f>
        <v/>
      </c>
      <c r="AJ8028" s="61" t="str">
        <f>IF(AND(K8028&lt;&gt;"Match of the Day",K8028&lt;&gt;"Match of the Day 2",K8028&lt;&gt;"Match of the Day Repeat"),"",1+MAX($AJ$10:AJ8027))</f>
        <v/>
      </c>
    </row>
    <row r="8029" spans="34:36" x14ac:dyDescent="0.35">
      <c r="AH8029" s="16" t="str">
        <f>IF(AND(B8029="Premier League",E8029="Live"),_xlfn.XLOOKUP(_xlfn.TEXTJOIN(" vs ",,C8029:D8029),Calendar!G:G,Calendar!B:B),IF(AND(B8029="Premier League",E8029="Highlights"),_xlfn.XLOOKUP(H8029,Calendar!O:O,Calendar!N:N,,-1),""))</f>
        <v/>
      </c>
      <c r="AI8029" s="61" t="str">
        <f>IF(AND(AH8029&lt;&gt;"",E8029="Live"),_xlfn.XLOOKUP(_xlfn.TEXTJOIN(" vs ",,C8029:D8029),Calendar!G:G,Calendar!K:K),"")</f>
        <v/>
      </c>
      <c r="AJ8029" s="61" t="str">
        <f>IF(AND(K8029&lt;&gt;"Match of the Day",K8029&lt;&gt;"Match of the Day 2",K8029&lt;&gt;"Match of the Day Repeat"),"",1+MAX($AJ$10:AJ8028))</f>
        <v/>
      </c>
    </row>
    <row r="8030" spans="34:36" x14ac:dyDescent="0.35">
      <c r="AH8030" s="16" t="str">
        <f>IF(AND(B8030="Premier League",E8030="Live"),_xlfn.XLOOKUP(_xlfn.TEXTJOIN(" vs ",,C8030:D8030),Calendar!G:G,Calendar!B:B),IF(AND(B8030="Premier League",E8030="Highlights"),_xlfn.XLOOKUP(H8030,Calendar!O:O,Calendar!N:N,,-1),""))</f>
        <v/>
      </c>
      <c r="AI8030" s="61" t="str">
        <f>IF(AND(AH8030&lt;&gt;"",E8030="Live"),_xlfn.XLOOKUP(_xlfn.TEXTJOIN(" vs ",,C8030:D8030),Calendar!G:G,Calendar!K:K),"")</f>
        <v/>
      </c>
      <c r="AJ8030" s="61" t="str">
        <f>IF(AND(K8030&lt;&gt;"Match of the Day",K8030&lt;&gt;"Match of the Day 2",K8030&lt;&gt;"Match of the Day Repeat"),"",1+MAX($AJ$10:AJ8029))</f>
        <v/>
      </c>
    </row>
    <row r="8031" spans="34:36" x14ac:dyDescent="0.35">
      <c r="AH8031" s="16" t="str">
        <f>IF(AND(B8031="Premier League",E8031="Live"),_xlfn.XLOOKUP(_xlfn.TEXTJOIN(" vs ",,C8031:D8031),Calendar!G:G,Calendar!B:B),IF(AND(B8031="Premier League",E8031="Highlights"),_xlfn.XLOOKUP(H8031,Calendar!O:O,Calendar!N:N,,-1),""))</f>
        <v/>
      </c>
      <c r="AI8031" s="61" t="str">
        <f>IF(AND(AH8031&lt;&gt;"",E8031="Live"),_xlfn.XLOOKUP(_xlfn.TEXTJOIN(" vs ",,C8031:D8031),Calendar!G:G,Calendar!K:K),"")</f>
        <v/>
      </c>
      <c r="AJ8031" s="61" t="str">
        <f>IF(AND(K8031&lt;&gt;"Match of the Day",K8031&lt;&gt;"Match of the Day 2",K8031&lt;&gt;"Match of the Day Repeat"),"",1+MAX($AJ$10:AJ8030))</f>
        <v/>
      </c>
    </row>
    <row r="8032" spans="34:36" x14ac:dyDescent="0.35">
      <c r="AH8032" s="16" t="str">
        <f>IF(AND(B8032="Premier League",E8032="Live"),_xlfn.XLOOKUP(_xlfn.TEXTJOIN(" vs ",,C8032:D8032),Calendar!G:G,Calendar!B:B),IF(AND(B8032="Premier League",E8032="Highlights"),_xlfn.XLOOKUP(H8032,Calendar!O:O,Calendar!N:N,,-1),""))</f>
        <v/>
      </c>
      <c r="AI8032" s="61" t="str">
        <f>IF(AND(AH8032&lt;&gt;"",E8032="Live"),_xlfn.XLOOKUP(_xlfn.TEXTJOIN(" vs ",,C8032:D8032),Calendar!G:G,Calendar!K:K),"")</f>
        <v/>
      </c>
      <c r="AJ8032" s="61" t="str">
        <f>IF(AND(K8032&lt;&gt;"Match of the Day",K8032&lt;&gt;"Match of the Day 2",K8032&lt;&gt;"Match of the Day Repeat"),"",1+MAX($AJ$10:AJ8031))</f>
        <v/>
      </c>
    </row>
    <row r="8033" spans="34:36" x14ac:dyDescent="0.35">
      <c r="AH8033" s="16" t="str">
        <f>IF(AND(B8033="Premier League",E8033="Live"),_xlfn.XLOOKUP(_xlfn.TEXTJOIN(" vs ",,C8033:D8033),Calendar!G:G,Calendar!B:B),IF(AND(B8033="Premier League",E8033="Highlights"),_xlfn.XLOOKUP(H8033,Calendar!O:O,Calendar!N:N,,-1),""))</f>
        <v/>
      </c>
      <c r="AI8033" s="61" t="str">
        <f>IF(AND(AH8033&lt;&gt;"",E8033="Live"),_xlfn.XLOOKUP(_xlfn.TEXTJOIN(" vs ",,C8033:D8033),Calendar!G:G,Calendar!K:K),"")</f>
        <v/>
      </c>
      <c r="AJ8033" s="61" t="str">
        <f>IF(AND(K8033&lt;&gt;"Match of the Day",K8033&lt;&gt;"Match of the Day 2",K8033&lt;&gt;"Match of the Day Repeat"),"",1+MAX($AJ$10:AJ8032))</f>
        <v/>
      </c>
    </row>
    <row r="8034" spans="34:36" x14ac:dyDescent="0.35">
      <c r="AH8034" s="16" t="str">
        <f>IF(AND(B8034="Premier League",E8034="Live"),_xlfn.XLOOKUP(_xlfn.TEXTJOIN(" vs ",,C8034:D8034),Calendar!G:G,Calendar!B:B),IF(AND(B8034="Premier League",E8034="Highlights"),_xlfn.XLOOKUP(H8034,Calendar!O:O,Calendar!N:N,,-1),""))</f>
        <v/>
      </c>
      <c r="AI8034" s="61" t="str">
        <f>IF(AND(AH8034&lt;&gt;"",E8034="Live"),_xlfn.XLOOKUP(_xlfn.TEXTJOIN(" vs ",,C8034:D8034),Calendar!G:G,Calendar!K:K),"")</f>
        <v/>
      </c>
      <c r="AJ8034" s="61" t="str">
        <f>IF(AND(K8034&lt;&gt;"Match of the Day",K8034&lt;&gt;"Match of the Day 2",K8034&lt;&gt;"Match of the Day Repeat"),"",1+MAX($AJ$10:AJ8033))</f>
        <v/>
      </c>
    </row>
    <row r="8035" spans="34:36" x14ac:dyDescent="0.35">
      <c r="AH8035" s="16" t="str">
        <f>IF(AND(B8035="Premier League",E8035="Live"),_xlfn.XLOOKUP(_xlfn.TEXTJOIN(" vs ",,C8035:D8035),Calendar!G:G,Calendar!B:B),IF(AND(B8035="Premier League",E8035="Highlights"),_xlfn.XLOOKUP(H8035,Calendar!O:O,Calendar!N:N,,-1),""))</f>
        <v/>
      </c>
      <c r="AI8035" s="61" t="str">
        <f>IF(AND(AH8035&lt;&gt;"",E8035="Live"),_xlfn.XLOOKUP(_xlfn.TEXTJOIN(" vs ",,C8035:D8035),Calendar!G:G,Calendar!K:K),"")</f>
        <v/>
      </c>
      <c r="AJ8035" s="61" t="str">
        <f>IF(AND(K8035&lt;&gt;"Match of the Day",K8035&lt;&gt;"Match of the Day 2",K8035&lt;&gt;"Match of the Day Repeat"),"",1+MAX($AJ$10:AJ8034))</f>
        <v/>
      </c>
    </row>
    <row r="8036" spans="34:36" x14ac:dyDescent="0.35">
      <c r="AH8036" s="16" t="str">
        <f>IF(AND(B8036="Premier League",E8036="Live"),_xlfn.XLOOKUP(_xlfn.TEXTJOIN(" vs ",,C8036:D8036),Calendar!G:G,Calendar!B:B),IF(AND(B8036="Premier League",E8036="Highlights"),_xlfn.XLOOKUP(H8036,Calendar!O:O,Calendar!N:N,,-1),""))</f>
        <v/>
      </c>
      <c r="AI8036" s="61" t="str">
        <f>IF(AND(AH8036&lt;&gt;"",E8036="Live"),_xlfn.XLOOKUP(_xlfn.TEXTJOIN(" vs ",,C8036:D8036),Calendar!G:G,Calendar!K:K),"")</f>
        <v/>
      </c>
      <c r="AJ8036" s="61" t="str">
        <f>IF(AND(K8036&lt;&gt;"Match of the Day",K8036&lt;&gt;"Match of the Day 2",K8036&lt;&gt;"Match of the Day Repeat"),"",1+MAX($AJ$10:AJ8035))</f>
        <v/>
      </c>
    </row>
    <row r="8037" spans="34:36" x14ac:dyDescent="0.35">
      <c r="AH8037" s="16" t="str">
        <f>IF(AND(B8037="Premier League",E8037="Live"),_xlfn.XLOOKUP(_xlfn.TEXTJOIN(" vs ",,C8037:D8037),Calendar!G:G,Calendar!B:B),IF(AND(B8037="Premier League",E8037="Highlights"),_xlfn.XLOOKUP(H8037,Calendar!O:O,Calendar!N:N,,-1),""))</f>
        <v/>
      </c>
      <c r="AI8037" s="61" t="str">
        <f>IF(AND(AH8037&lt;&gt;"",E8037="Live"),_xlfn.XLOOKUP(_xlfn.TEXTJOIN(" vs ",,C8037:D8037),Calendar!G:G,Calendar!K:K),"")</f>
        <v/>
      </c>
      <c r="AJ8037" s="61" t="str">
        <f>IF(AND(K8037&lt;&gt;"Match of the Day",K8037&lt;&gt;"Match of the Day 2",K8037&lt;&gt;"Match of the Day Repeat"),"",1+MAX($AJ$10:AJ8036))</f>
        <v/>
      </c>
    </row>
    <row r="8038" spans="34:36" x14ac:dyDescent="0.35">
      <c r="AH8038" s="16" t="str">
        <f>IF(AND(B8038="Premier League",E8038="Live"),_xlfn.XLOOKUP(_xlfn.TEXTJOIN(" vs ",,C8038:D8038),Calendar!G:G,Calendar!B:B),IF(AND(B8038="Premier League",E8038="Highlights"),_xlfn.XLOOKUP(H8038,Calendar!O:O,Calendar!N:N,,-1),""))</f>
        <v/>
      </c>
      <c r="AI8038" s="61" t="str">
        <f>IF(AND(AH8038&lt;&gt;"",E8038="Live"),_xlfn.XLOOKUP(_xlfn.TEXTJOIN(" vs ",,C8038:D8038),Calendar!G:G,Calendar!K:K),"")</f>
        <v/>
      </c>
      <c r="AJ8038" s="61" t="str">
        <f>IF(AND(K8038&lt;&gt;"Match of the Day",K8038&lt;&gt;"Match of the Day 2",K8038&lt;&gt;"Match of the Day Repeat"),"",1+MAX($AJ$10:AJ8037))</f>
        <v/>
      </c>
    </row>
    <row r="8039" spans="34:36" x14ac:dyDescent="0.35">
      <c r="AH8039" s="16" t="str">
        <f>IF(AND(B8039="Premier League",E8039="Live"),_xlfn.XLOOKUP(_xlfn.TEXTJOIN(" vs ",,C8039:D8039),Calendar!G:G,Calendar!B:B),IF(AND(B8039="Premier League",E8039="Highlights"),_xlfn.XLOOKUP(H8039,Calendar!O:O,Calendar!N:N,,-1),""))</f>
        <v/>
      </c>
      <c r="AI8039" s="61" t="str">
        <f>IF(AND(AH8039&lt;&gt;"",E8039="Live"),_xlfn.XLOOKUP(_xlfn.TEXTJOIN(" vs ",,C8039:D8039),Calendar!G:G,Calendar!K:K),"")</f>
        <v/>
      </c>
      <c r="AJ8039" s="61" t="str">
        <f>IF(AND(K8039&lt;&gt;"Match of the Day",K8039&lt;&gt;"Match of the Day 2",K8039&lt;&gt;"Match of the Day Repeat"),"",1+MAX($AJ$10:AJ8038))</f>
        <v/>
      </c>
    </row>
    <row r="8040" spans="34:36" x14ac:dyDescent="0.35">
      <c r="AH8040" s="16" t="str">
        <f>IF(AND(B8040="Premier League",E8040="Live"),_xlfn.XLOOKUP(_xlfn.TEXTJOIN(" vs ",,C8040:D8040),Calendar!G:G,Calendar!B:B),IF(AND(B8040="Premier League",E8040="Highlights"),_xlfn.XLOOKUP(H8040,Calendar!O:O,Calendar!N:N,,-1),""))</f>
        <v/>
      </c>
      <c r="AI8040" s="61" t="str">
        <f>IF(AND(AH8040&lt;&gt;"",E8040="Live"),_xlfn.XLOOKUP(_xlfn.TEXTJOIN(" vs ",,C8040:D8040),Calendar!G:G,Calendar!K:K),"")</f>
        <v/>
      </c>
      <c r="AJ8040" s="61" t="str">
        <f>IF(AND(K8040&lt;&gt;"Match of the Day",K8040&lt;&gt;"Match of the Day 2",K8040&lt;&gt;"Match of the Day Repeat"),"",1+MAX($AJ$10:AJ8039))</f>
        <v/>
      </c>
    </row>
    <row r="8041" spans="34:36" x14ac:dyDescent="0.35">
      <c r="AH8041" s="16" t="str">
        <f>IF(AND(B8041="Premier League",E8041="Live"),_xlfn.XLOOKUP(_xlfn.TEXTJOIN(" vs ",,C8041:D8041),Calendar!G:G,Calendar!B:B),IF(AND(B8041="Premier League",E8041="Highlights"),_xlfn.XLOOKUP(H8041,Calendar!O:O,Calendar!N:N,,-1),""))</f>
        <v/>
      </c>
      <c r="AI8041" s="61" t="str">
        <f>IF(AND(AH8041&lt;&gt;"",E8041="Live"),_xlfn.XLOOKUP(_xlfn.TEXTJOIN(" vs ",,C8041:D8041),Calendar!G:G,Calendar!K:K),"")</f>
        <v/>
      </c>
      <c r="AJ8041" s="61" t="str">
        <f>IF(AND(K8041&lt;&gt;"Match of the Day",K8041&lt;&gt;"Match of the Day 2",K8041&lt;&gt;"Match of the Day Repeat"),"",1+MAX($AJ$10:AJ8040))</f>
        <v/>
      </c>
    </row>
    <row r="8042" spans="34:36" x14ac:dyDescent="0.35">
      <c r="AH8042" s="16" t="str">
        <f>IF(AND(B8042="Premier League",E8042="Live"),_xlfn.XLOOKUP(_xlfn.TEXTJOIN(" vs ",,C8042:D8042),Calendar!G:G,Calendar!B:B),IF(AND(B8042="Premier League",E8042="Highlights"),_xlfn.XLOOKUP(H8042,Calendar!O:O,Calendar!N:N,,-1),""))</f>
        <v/>
      </c>
      <c r="AI8042" s="61" t="str">
        <f>IF(AND(AH8042&lt;&gt;"",E8042="Live"),_xlfn.XLOOKUP(_xlfn.TEXTJOIN(" vs ",,C8042:D8042),Calendar!G:G,Calendar!K:K),"")</f>
        <v/>
      </c>
      <c r="AJ8042" s="61" t="str">
        <f>IF(AND(K8042&lt;&gt;"Match of the Day",K8042&lt;&gt;"Match of the Day 2",K8042&lt;&gt;"Match of the Day Repeat"),"",1+MAX($AJ$10:AJ8041))</f>
        <v/>
      </c>
    </row>
    <row r="8043" spans="34:36" x14ac:dyDescent="0.35">
      <c r="AH8043" s="16" t="str">
        <f>IF(AND(B8043="Premier League",E8043="Live"),_xlfn.XLOOKUP(_xlfn.TEXTJOIN(" vs ",,C8043:D8043),Calendar!G:G,Calendar!B:B),IF(AND(B8043="Premier League",E8043="Highlights"),_xlfn.XLOOKUP(H8043,Calendar!O:O,Calendar!N:N,,-1),""))</f>
        <v/>
      </c>
      <c r="AI8043" s="61" t="str">
        <f>IF(AND(AH8043&lt;&gt;"",E8043="Live"),_xlfn.XLOOKUP(_xlfn.TEXTJOIN(" vs ",,C8043:D8043),Calendar!G:G,Calendar!K:K),"")</f>
        <v/>
      </c>
      <c r="AJ8043" s="61" t="str">
        <f>IF(AND(K8043&lt;&gt;"Match of the Day",K8043&lt;&gt;"Match of the Day 2",K8043&lt;&gt;"Match of the Day Repeat"),"",1+MAX($AJ$10:AJ8042))</f>
        <v/>
      </c>
    </row>
    <row r="8044" spans="34:36" x14ac:dyDescent="0.35">
      <c r="AH8044" s="16" t="str">
        <f>IF(AND(B8044="Premier League",E8044="Live"),_xlfn.XLOOKUP(_xlfn.TEXTJOIN(" vs ",,C8044:D8044),Calendar!G:G,Calendar!B:B),IF(AND(B8044="Premier League",E8044="Highlights"),_xlfn.XLOOKUP(H8044,Calendar!O:O,Calendar!N:N,,-1),""))</f>
        <v/>
      </c>
      <c r="AI8044" s="61" t="str">
        <f>IF(AND(AH8044&lt;&gt;"",E8044="Live"),_xlfn.XLOOKUP(_xlfn.TEXTJOIN(" vs ",,C8044:D8044),Calendar!G:G,Calendar!K:K),"")</f>
        <v/>
      </c>
      <c r="AJ8044" s="61" t="str">
        <f>IF(AND(K8044&lt;&gt;"Match of the Day",K8044&lt;&gt;"Match of the Day 2",K8044&lt;&gt;"Match of the Day Repeat"),"",1+MAX($AJ$10:AJ8043))</f>
        <v/>
      </c>
    </row>
    <row r="8045" spans="34:36" x14ac:dyDescent="0.35">
      <c r="AH8045" s="16" t="str">
        <f>IF(AND(B8045="Premier League",E8045="Live"),_xlfn.XLOOKUP(_xlfn.TEXTJOIN(" vs ",,C8045:D8045),Calendar!G:G,Calendar!B:B),IF(AND(B8045="Premier League",E8045="Highlights"),_xlfn.XLOOKUP(H8045,Calendar!O:O,Calendar!N:N,,-1),""))</f>
        <v/>
      </c>
      <c r="AI8045" s="61" t="str">
        <f>IF(AND(AH8045&lt;&gt;"",E8045="Live"),_xlfn.XLOOKUP(_xlfn.TEXTJOIN(" vs ",,C8045:D8045),Calendar!G:G,Calendar!K:K),"")</f>
        <v/>
      </c>
      <c r="AJ8045" s="61" t="str">
        <f>IF(AND(K8045&lt;&gt;"Match of the Day",K8045&lt;&gt;"Match of the Day 2",K8045&lt;&gt;"Match of the Day Repeat"),"",1+MAX($AJ$10:AJ8044))</f>
        <v/>
      </c>
    </row>
    <row r="8046" spans="34:36" x14ac:dyDescent="0.35">
      <c r="AH8046" s="16" t="str">
        <f>IF(AND(B8046="Premier League",E8046="Live"),_xlfn.XLOOKUP(_xlfn.TEXTJOIN(" vs ",,C8046:D8046),Calendar!G:G,Calendar!B:B),IF(AND(B8046="Premier League",E8046="Highlights"),_xlfn.XLOOKUP(H8046,Calendar!O:O,Calendar!N:N,,-1),""))</f>
        <v/>
      </c>
      <c r="AI8046" s="61" t="str">
        <f>IF(AND(AH8046&lt;&gt;"",E8046="Live"),_xlfn.XLOOKUP(_xlfn.TEXTJOIN(" vs ",,C8046:D8046),Calendar!G:G,Calendar!K:K),"")</f>
        <v/>
      </c>
      <c r="AJ8046" s="61" t="str">
        <f>IF(AND(K8046&lt;&gt;"Match of the Day",K8046&lt;&gt;"Match of the Day 2",K8046&lt;&gt;"Match of the Day Repeat"),"",1+MAX($AJ$10:AJ8045))</f>
        <v/>
      </c>
    </row>
    <row r="8047" spans="34:36" x14ac:dyDescent="0.35">
      <c r="AH8047" s="16" t="str">
        <f>IF(AND(B8047="Premier League",E8047="Live"),_xlfn.XLOOKUP(_xlfn.TEXTJOIN(" vs ",,C8047:D8047),Calendar!G:G,Calendar!B:B),IF(AND(B8047="Premier League",E8047="Highlights"),_xlfn.XLOOKUP(H8047,Calendar!O:O,Calendar!N:N,,-1),""))</f>
        <v/>
      </c>
      <c r="AI8047" s="61" t="str">
        <f>IF(AND(AH8047&lt;&gt;"",E8047="Live"),_xlfn.XLOOKUP(_xlfn.TEXTJOIN(" vs ",,C8047:D8047),Calendar!G:G,Calendar!K:K),"")</f>
        <v/>
      </c>
      <c r="AJ8047" s="61" t="str">
        <f>IF(AND(K8047&lt;&gt;"Match of the Day",K8047&lt;&gt;"Match of the Day 2",K8047&lt;&gt;"Match of the Day Repeat"),"",1+MAX($AJ$10:AJ8046))</f>
        <v/>
      </c>
    </row>
    <row r="8048" spans="34:36" x14ac:dyDescent="0.35">
      <c r="AH8048" s="16" t="str">
        <f>IF(AND(B8048="Premier League",E8048="Live"),_xlfn.XLOOKUP(_xlfn.TEXTJOIN(" vs ",,C8048:D8048),Calendar!G:G,Calendar!B:B),IF(AND(B8048="Premier League",E8048="Highlights"),_xlfn.XLOOKUP(H8048,Calendar!O:O,Calendar!N:N,,-1),""))</f>
        <v/>
      </c>
      <c r="AI8048" s="61" t="str">
        <f>IF(AND(AH8048&lt;&gt;"",E8048="Live"),_xlfn.XLOOKUP(_xlfn.TEXTJOIN(" vs ",,C8048:D8048),Calendar!G:G,Calendar!K:K),"")</f>
        <v/>
      </c>
      <c r="AJ8048" s="61" t="str">
        <f>IF(AND(K8048&lt;&gt;"Match of the Day",K8048&lt;&gt;"Match of the Day 2",K8048&lt;&gt;"Match of the Day Repeat"),"",1+MAX($AJ$10:AJ8047))</f>
        <v/>
      </c>
    </row>
    <row r="8049" spans="34:36" x14ac:dyDescent="0.35">
      <c r="AH8049" s="16" t="str">
        <f>IF(AND(B8049="Premier League",E8049="Live"),_xlfn.XLOOKUP(_xlfn.TEXTJOIN(" vs ",,C8049:D8049),Calendar!G:G,Calendar!B:B),IF(AND(B8049="Premier League",E8049="Highlights"),_xlfn.XLOOKUP(H8049,Calendar!O:O,Calendar!N:N,,-1),""))</f>
        <v/>
      </c>
      <c r="AI8049" s="61" t="str">
        <f>IF(AND(AH8049&lt;&gt;"",E8049="Live"),_xlfn.XLOOKUP(_xlfn.TEXTJOIN(" vs ",,C8049:D8049),Calendar!G:G,Calendar!K:K),"")</f>
        <v/>
      </c>
      <c r="AJ8049" s="61" t="str">
        <f>IF(AND(K8049&lt;&gt;"Match of the Day",K8049&lt;&gt;"Match of the Day 2",K8049&lt;&gt;"Match of the Day Repeat"),"",1+MAX($AJ$10:AJ8048))</f>
        <v/>
      </c>
    </row>
    <row r="8050" spans="34:36" x14ac:dyDescent="0.35">
      <c r="AH8050" s="16" t="str">
        <f>IF(AND(B8050="Premier League",E8050="Live"),_xlfn.XLOOKUP(_xlfn.TEXTJOIN(" vs ",,C8050:D8050),Calendar!G:G,Calendar!B:B),IF(AND(B8050="Premier League",E8050="Highlights"),_xlfn.XLOOKUP(H8050,Calendar!O:O,Calendar!N:N,,-1),""))</f>
        <v/>
      </c>
      <c r="AI8050" s="61" t="str">
        <f>IF(AND(AH8050&lt;&gt;"",E8050="Live"),_xlfn.XLOOKUP(_xlfn.TEXTJOIN(" vs ",,C8050:D8050),Calendar!G:G,Calendar!K:K),"")</f>
        <v/>
      </c>
      <c r="AJ8050" s="61" t="str">
        <f>IF(AND(K8050&lt;&gt;"Match of the Day",K8050&lt;&gt;"Match of the Day 2",K8050&lt;&gt;"Match of the Day Repeat"),"",1+MAX($AJ$10:AJ8049))</f>
        <v/>
      </c>
    </row>
    <row r="8051" spans="34:36" x14ac:dyDescent="0.35">
      <c r="AH8051" s="16" t="str">
        <f>IF(AND(B8051="Premier League",E8051="Live"),_xlfn.XLOOKUP(_xlfn.TEXTJOIN(" vs ",,C8051:D8051),Calendar!G:G,Calendar!B:B),IF(AND(B8051="Premier League",E8051="Highlights"),_xlfn.XLOOKUP(H8051,Calendar!O:O,Calendar!N:N,,-1),""))</f>
        <v/>
      </c>
      <c r="AI8051" s="61" t="str">
        <f>IF(AND(AH8051&lt;&gt;"",E8051="Live"),_xlfn.XLOOKUP(_xlfn.TEXTJOIN(" vs ",,C8051:D8051),Calendar!G:G,Calendar!K:K),"")</f>
        <v/>
      </c>
      <c r="AJ8051" s="61" t="str">
        <f>IF(AND(K8051&lt;&gt;"Match of the Day",K8051&lt;&gt;"Match of the Day 2",K8051&lt;&gt;"Match of the Day Repeat"),"",1+MAX($AJ$10:AJ8050))</f>
        <v/>
      </c>
    </row>
    <row r="8052" spans="34:36" x14ac:dyDescent="0.35">
      <c r="AH8052" s="16" t="str">
        <f>IF(AND(B8052="Premier League",E8052="Live"),_xlfn.XLOOKUP(_xlfn.TEXTJOIN(" vs ",,C8052:D8052),Calendar!G:G,Calendar!B:B),IF(AND(B8052="Premier League",E8052="Highlights"),_xlfn.XLOOKUP(H8052,Calendar!O:O,Calendar!N:N,,-1),""))</f>
        <v/>
      </c>
      <c r="AI8052" s="61" t="str">
        <f>IF(AND(AH8052&lt;&gt;"",E8052="Live"),_xlfn.XLOOKUP(_xlfn.TEXTJOIN(" vs ",,C8052:D8052),Calendar!G:G,Calendar!K:K),"")</f>
        <v/>
      </c>
      <c r="AJ8052" s="61" t="str">
        <f>IF(AND(K8052&lt;&gt;"Match of the Day",K8052&lt;&gt;"Match of the Day 2",K8052&lt;&gt;"Match of the Day Repeat"),"",1+MAX($AJ$10:AJ8051))</f>
        <v/>
      </c>
    </row>
    <row r="8053" spans="34:36" x14ac:dyDescent="0.35">
      <c r="AH8053" s="16" t="str">
        <f>IF(AND(B8053="Premier League",E8053="Live"),_xlfn.XLOOKUP(_xlfn.TEXTJOIN(" vs ",,C8053:D8053),Calendar!G:G,Calendar!B:B),IF(AND(B8053="Premier League",E8053="Highlights"),_xlfn.XLOOKUP(H8053,Calendar!O:O,Calendar!N:N,,-1),""))</f>
        <v/>
      </c>
      <c r="AI8053" s="61" t="str">
        <f>IF(AND(AH8053&lt;&gt;"",E8053="Live"),_xlfn.XLOOKUP(_xlfn.TEXTJOIN(" vs ",,C8053:D8053),Calendar!G:G,Calendar!K:K),"")</f>
        <v/>
      </c>
      <c r="AJ8053" s="61" t="str">
        <f>IF(AND(K8053&lt;&gt;"Match of the Day",K8053&lt;&gt;"Match of the Day 2",K8053&lt;&gt;"Match of the Day Repeat"),"",1+MAX($AJ$10:AJ8052))</f>
        <v/>
      </c>
    </row>
    <row r="8054" spans="34:36" x14ac:dyDescent="0.35">
      <c r="AH8054" s="16" t="str">
        <f>IF(AND(B8054="Premier League",E8054="Live"),_xlfn.XLOOKUP(_xlfn.TEXTJOIN(" vs ",,C8054:D8054),Calendar!G:G,Calendar!B:B),IF(AND(B8054="Premier League",E8054="Highlights"),_xlfn.XLOOKUP(H8054,Calendar!O:O,Calendar!N:N,,-1),""))</f>
        <v/>
      </c>
      <c r="AI8054" s="61" t="str">
        <f>IF(AND(AH8054&lt;&gt;"",E8054="Live"),_xlfn.XLOOKUP(_xlfn.TEXTJOIN(" vs ",,C8054:D8054),Calendar!G:G,Calendar!K:K),"")</f>
        <v/>
      </c>
      <c r="AJ8054" s="61" t="str">
        <f>IF(AND(K8054&lt;&gt;"Match of the Day",K8054&lt;&gt;"Match of the Day 2",K8054&lt;&gt;"Match of the Day Repeat"),"",1+MAX($AJ$10:AJ8053))</f>
        <v/>
      </c>
    </row>
    <row r="8055" spans="34:36" x14ac:dyDescent="0.35">
      <c r="AH8055" s="16" t="str">
        <f>IF(AND(B8055="Premier League",E8055="Live"),_xlfn.XLOOKUP(_xlfn.TEXTJOIN(" vs ",,C8055:D8055),Calendar!G:G,Calendar!B:B),IF(AND(B8055="Premier League",E8055="Highlights"),_xlfn.XLOOKUP(H8055,Calendar!O:O,Calendar!N:N,,-1),""))</f>
        <v/>
      </c>
      <c r="AI8055" s="61" t="str">
        <f>IF(AND(AH8055&lt;&gt;"",E8055="Live"),_xlfn.XLOOKUP(_xlfn.TEXTJOIN(" vs ",,C8055:D8055),Calendar!G:G,Calendar!K:K),"")</f>
        <v/>
      </c>
      <c r="AJ8055" s="61" t="str">
        <f>IF(AND(K8055&lt;&gt;"Match of the Day",K8055&lt;&gt;"Match of the Day 2",K8055&lt;&gt;"Match of the Day Repeat"),"",1+MAX($AJ$10:AJ8054))</f>
        <v/>
      </c>
    </row>
    <row r="8056" spans="34:36" x14ac:dyDescent="0.35">
      <c r="AH8056" s="16" t="str">
        <f>IF(AND(B8056="Premier League",E8056="Live"),_xlfn.XLOOKUP(_xlfn.TEXTJOIN(" vs ",,C8056:D8056),Calendar!G:G,Calendar!B:B),IF(AND(B8056="Premier League",E8056="Highlights"),_xlfn.XLOOKUP(H8056,Calendar!O:O,Calendar!N:N,,-1),""))</f>
        <v/>
      </c>
      <c r="AI8056" s="61" t="str">
        <f>IF(AND(AH8056&lt;&gt;"",E8056="Live"),_xlfn.XLOOKUP(_xlfn.TEXTJOIN(" vs ",,C8056:D8056),Calendar!G:G,Calendar!K:K),"")</f>
        <v/>
      </c>
      <c r="AJ8056" s="61" t="str">
        <f>IF(AND(K8056&lt;&gt;"Match of the Day",K8056&lt;&gt;"Match of the Day 2",K8056&lt;&gt;"Match of the Day Repeat"),"",1+MAX($AJ$10:AJ8055))</f>
        <v/>
      </c>
    </row>
    <row r="8057" spans="34:36" x14ac:dyDescent="0.35">
      <c r="AH8057" s="16" t="str">
        <f>IF(AND(B8057="Premier League",E8057="Live"),_xlfn.XLOOKUP(_xlfn.TEXTJOIN(" vs ",,C8057:D8057),Calendar!G:G,Calendar!B:B),IF(AND(B8057="Premier League",E8057="Highlights"),_xlfn.XLOOKUP(H8057,Calendar!O:O,Calendar!N:N,,-1),""))</f>
        <v/>
      </c>
      <c r="AI8057" s="61" t="str">
        <f>IF(AND(AH8057&lt;&gt;"",E8057="Live"),_xlfn.XLOOKUP(_xlfn.TEXTJOIN(" vs ",,C8057:D8057),Calendar!G:G,Calendar!K:K),"")</f>
        <v/>
      </c>
      <c r="AJ8057" s="61" t="str">
        <f>IF(AND(K8057&lt;&gt;"Match of the Day",K8057&lt;&gt;"Match of the Day 2",K8057&lt;&gt;"Match of the Day Repeat"),"",1+MAX($AJ$10:AJ8056))</f>
        <v/>
      </c>
    </row>
    <row r="8058" spans="34:36" x14ac:dyDescent="0.35">
      <c r="AH8058" s="16" t="str">
        <f>IF(AND(B8058="Premier League",E8058="Live"),_xlfn.XLOOKUP(_xlfn.TEXTJOIN(" vs ",,C8058:D8058),Calendar!G:G,Calendar!B:B),IF(AND(B8058="Premier League",E8058="Highlights"),_xlfn.XLOOKUP(H8058,Calendar!O:O,Calendar!N:N,,-1),""))</f>
        <v/>
      </c>
      <c r="AI8058" s="61" t="str">
        <f>IF(AND(AH8058&lt;&gt;"",E8058="Live"),_xlfn.XLOOKUP(_xlfn.TEXTJOIN(" vs ",,C8058:D8058),Calendar!G:G,Calendar!K:K),"")</f>
        <v/>
      </c>
      <c r="AJ8058" s="61" t="str">
        <f>IF(AND(K8058&lt;&gt;"Match of the Day",K8058&lt;&gt;"Match of the Day 2",K8058&lt;&gt;"Match of the Day Repeat"),"",1+MAX($AJ$10:AJ8057))</f>
        <v/>
      </c>
    </row>
    <row r="8059" spans="34:36" x14ac:dyDescent="0.35">
      <c r="AH8059" s="16" t="str">
        <f>IF(AND(B8059="Premier League",E8059="Live"),_xlfn.XLOOKUP(_xlfn.TEXTJOIN(" vs ",,C8059:D8059),Calendar!G:G,Calendar!B:B),IF(AND(B8059="Premier League",E8059="Highlights"),_xlfn.XLOOKUP(H8059,Calendar!O:O,Calendar!N:N,,-1),""))</f>
        <v/>
      </c>
      <c r="AI8059" s="61" t="str">
        <f>IF(AND(AH8059&lt;&gt;"",E8059="Live"),_xlfn.XLOOKUP(_xlfn.TEXTJOIN(" vs ",,C8059:D8059),Calendar!G:G,Calendar!K:K),"")</f>
        <v/>
      </c>
      <c r="AJ8059" s="61" t="str">
        <f>IF(AND(K8059&lt;&gt;"Match of the Day",K8059&lt;&gt;"Match of the Day 2",K8059&lt;&gt;"Match of the Day Repeat"),"",1+MAX($AJ$10:AJ8058))</f>
        <v/>
      </c>
    </row>
    <row r="8060" spans="34:36" x14ac:dyDescent="0.35">
      <c r="AH8060" s="16" t="str">
        <f>IF(AND(B8060="Premier League",E8060="Live"),_xlfn.XLOOKUP(_xlfn.TEXTJOIN(" vs ",,C8060:D8060),Calendar!G:G,Calendar!B:B),IF(AND(B8060="Premier League",E8060="Highlights"),_xlfn.XLOOKUP(H8060,Calendar!O:O,Calendar!N:N,,-1),""))</f>
        <v/>
      </c>
      <c r="AI8060" s="61" t="str">
        <f>IF(AND(AH8060&lt;&gt;"",E8060="Live"),_xlfn.XLOOKUP(_xlfn.TEXTJOIN(" vs ",,C8060:D8060),Calendar!G:G,Calendar!K:K),"")</f>
        <v/>
      </c>
      <c r="AJ8060" s="61" t="str">
        <f>IF(AND(K8060&lt;&gt;"Match of the Day",K8060&lt;&gt;"Match of the Day 2",K8060&lt;&gt;"Match of the Day Repeat"),"",1+MAX($AJ$10:AJ8059))</f>
        <v/>
      </c>
    </row>
    <row r="8061" spans="34:36" x14ac:dyDescent="0.35">
      <c r="AH8061" s="16" t="str">
        <f>IF(AND(B8061="Premier League",E8061="Live"),_xlfn.XLOOKUP(_xlfn.TEXTJOIN(" vs ",,C8061:D8061),Calendar!G:G,Calendar!B:B),IF(AND(B8061="Premier League",E8061="Highlights"),_xlfn.XLOOKUP(H8061,Calendar!O:O,Calendar!N:N,,-1),""))</f>
        <v/>
      </c>
      <c r="AI8061" s="61" t="str">
        <f>IF(AND(AH8061&lt;&gt;"",E8061="Live"),_xlfn.XLOOKUP(_xlfn.TEXTJOIN(" vs ",,C8061:D8061),Calendar!G:G,Calendar!K:K),"")</f>
        <v/>
      </c>
      <c r="AJ8061" s="61" t="str">
        <f>IF(AND(K8061&lt;&gt;"Match of the Day",K8061&lt;&gt;"Match of the Day 2",K8061&lt;&gt;"Match of the Day Repeat"),"",1+MAX($AJ$10:AJ8060))</f>
        <v/>
      </c>
    </row>
    <row r="8062" spans="34:36" x14ac:dyDescent="0.35">
      <c r="AH8062" s="16" t="str">
        <f>IF(AND(B8062="Premier League",E8062="Live"),_xlfn.XLOOKUP(_xlfn.TEXTJOIN(" vs ",,C8062:D8062),Calendar!G:G,Calendar!B:B),IF(AND(B8062="Premier League",E8062="Highlights"),_xlfn.XLOOKUP(H8062,Calendar!O:O,Calendar!N:N,,-1),""))</f>
        <v/>
      </c>
      <c r="AI8062" s="61" t="str">
        <f>IF(AND(AH8062&lt;&gt;"",E8062="Live"),_xlfn.XLOOKUP(_xlfn.TEXTJOIN(" vs ",,C8062:D8062),Calendar!G:G,Calendar!K:K),"")</f>
        <v/>
      </c>
      <c r="AJ8062" s="61" t="str">
        <f>IF(AND(K8062&lt;&gt;"Match of the Day",K8062&lt;&gt;"Match of the Day 2",K8062&lt;&gt;"Match of the Day Repeat"),"",1+MAX($AJ$10:AJ8061))</f>
        <v/>
      </c>
    </row>
    <row r="8063" spans="34:36" x14ac:dyDescent="0.35">
      <c r="AH8063" s="16" t="str">
        <f>IF(AND(B8063="Premier League",E8063="Live"),_xlfn.XLOOKUP(_xlfn.TEXTJOIN(" vs ",,C8063:D8063),Calendar!G:G,Calendar!B:B),IF(AND(B8063="Premier League",E8063="Highlights"),_xlfn.XLOOKUP(H8063,Calendar!O:O,Calendar!N:N,,-1),""))</f>
        <v/>
      </c>
      <c r="AI8063" s="61" t="str">
        <f>IF(AND(AH8063&lt;&gt;"",E8063="Live"),_xlfn.XLOOKUP(_xlfn.TEXTJOIN(" vs ",,C8063:D8063),Calendar!G:G,Calendar!K:K),"")</f>
        <v/>
      </c>
      <c r="AJ8063" s="61" t="str">
        <f>IF(AND(K8063&lt;&gt;"Match of the Day",K8063&lt;&gt;"Match of the Day 2",K8063&lt;&gt;"Match of the Day Repeat"),"",1+MAX($AJ$10:AJ8062))</f>
        <v/>
      </c>
    </row>
    <row r="8064" spans="34:36" x14ac:dyDescent="0.35">
      <c r="AH8064" s="16" t="str">
        <f>IF(AND(B8064="Premier League",E8064="Live"),_xlfn.XLOOKUP(_xlfn.TEXTJOIN(" vs ",,C8064:D8064),Calendar!G:G,Calendar!B:B),IF(AND(B8064="Premier League",E8064="Highlights"),_xlfn.XLOOKUP(H8064,Calendar!O:O,Calendar!N:N,,-1),""))</f>
        <v/>
      </c>
      <c r="AI8064" s="61" t="str">
        <f>IF(AND(AH8064&lt;&gt;"",E8064="Live"),_xlfn.XLOOKUP(_xlfn.TEXTJOIN(" vs ",,C8064:D8064),Calendar!G:G,Calendar!K:K),"")</f>
        <v/>
      </c>
      <c r="AJ8064" s="61" t="str">
        <f>IF(AND(K8064&lt;&gt;"Match of the Day",K8064&lt;&gt;"Match of the Day 2",K8064&lt;&gt;"Match of the Day Repeat"),"",1+MAX($AJ$10:AJ8063))</f>
        <v/>
      </c>
    </row>
    <row r="8065" spans="34:36" x14ac:dyDescent="0.35">
      <c r="AH8065" s="16" t="str">
        <f>IF(AND(B8065="Premier League",E8065="Live"),_xlfn.XLOOKUP(_xlfn.TEXTJOIN(" vs ",,C8065:D8065),Calendar!G:G,Calendar!B:B),IF(AND(B8065="Premier League",E8065="Highlights"),_xlfn.XLOOKUP(H8065,Calendar!O:O,Calendar!N:N,,-1),""))</f>
        <v/>
      </c>
      <c r="AI8065" s="61" t="str">
        <f>IF(AND(AH8065&lt;&gt;"",E8065="Live"),_xlfn.XLOOKUP(_xlfn.TEXTJOIN(" vs ",,C8065:D8065),Calendar!G:G,Calendar!K:K),"")</f>
        <v/>
      </c>
      <c r="AJ8065" s="61" t="str">
        <f>IF(AND(K8065&lt;&gt;"Match of the Day",K8065&lt;&gt;"Match of the Day 2",K8065&lt;&gt;"Match of the Day Repeat"),"",1+MAX($AJ$10:AJ8064))</f>
        <v/>
      </c>
    </row>
    <row r="8066" spans="34:36" x14ac:dyDescent="0.35">
      <c r="AH8066" s="16" t="str">
        <f>IF(AND(B8066="Premier League",E8066="Live"),_xlfn.XLOOKUP(_xlfn.TEXTJOIN(" vs ",,C8066:D8066),Calendar!G:G,Calendar!B:B),IF(AND(B8066="Premier League",E8066="Highlights"),_xlfn.XLOOKUP(H8066,Calendar!O:O,Calendar!N:N,,-1),""))</f>
        <v/>
      </c>
      <c r="AI8066" s="61" t="str">
        <f>IF(AND(AH8066&lt;&gt;"",E8066="Live"),_xlfn.XLOOKUP(_xlfn.TEXTJOIN(" vs ",,C8066:D8066),Calendar!G:G,Calendar!K:K),"")</f>
        <v/>
      </c>
      <c r="AJ8066" s="61" t="str">
        <f>IF(AND(K8066&lt;&gt;"Match of the Day",K8066&lt;&gt;"Match of the Day 2",K8066&lt;&gt;"Match of the Day Repeat"),"",1+MAX($AJ$10:AJ8065))</f>
        <v/>
      </c>
    </row>
    <row r="8067" spans="34:36" x14ac:dyDescent="0.35">
      <c r="AH8067" s="16" t="str">
        <f>IF(AND(B8067="Premier League",E8067="Live"),_xlfn.XLOOKUP(_xlfn.TEXTJOIN(" vs ",,C8067:D8067),Calendar!G:G,Calendar!B:B),IF(AND(B8067="Premier League",E8067="Highlights"),_xlfn.XLOOKUP(H8067,Calendar!O:O,Calendar!N:N,,-1),""))</f>
        <v/>
      </c>
      <c r="AI8067" s="61" t="str">
        <f>IF(AND(AH8067&lt;&gt;"",E8067="Live"),_xlfn.XLOOKUP(_xlfn.TEXTJOIN(" vs ",,C8067:D8067),Calendar!G:G,Calendar!K:K),"")</f>
        <v/>
      </c>
      <c r="AJ8067" s="61" t="str">
        <f>IF(AND(K8067&lt;&gt;"Match of the Day",K8067&lt;&gt;"Match of the Day 2",K8067&lt;&gt;"Match of the Day Repeat"),"",1+MAX($AJ$10:AJ8066))</f>
        <v/>
      </c>
    </row>
    <row r="8068" spans="34:36" x14ac:dyDescent="0.35">
      <c r="AH8068" s="16" t="str">
        <f>IF(AND(B8068="Premier League",E8068="Live"),_xlfn.XLOOKUP(_xlfn.TEXTJOIN(" vs ",,C8068:D8068),Calendar!G:G,Calendar!B:B),IF(AND(B8068="Premier League",E8068="Highlights"),_xlfn.XLOOKUP(H8068,Calendar!O:O,Calendar!N:N,,-1),""))</f>
        <v/>
      </c>
      <c r="AI8068" s="61" t="str">
        <f>IF(AND(AH8068&lt;&gt;"",E8068="Live"),_xlfn.XLOOKUP(_xlfn.TEXTJOIN(" vs ",,C8068:D8068),Calendar!G:G,Calendar!K:K),"")</f>
        <v/>
      </c>
      <c r="AJ8068" s="61" t="str">
        <f>IF(AND(K8068&lt;&gt;"Match of the Day",K8068&lt;&gt;"Match of the Day 2",K8068&lt;&gt;"Match of the Day Repeat"),"",1+MAX($AJ$10:AJ8067))</f>
        <v/>
      </c>
    </row>
    <row r="8069" spans="34:36" x14ac:dyDescent="0.35">
      <c r="AH8069" s="16" t="str">
        <f>IF(AND(B8069="Premier League",E8069="Live"),_xlfn.XLOOKUP(_xlfn.TEXTJOIN(" vs ",,C8069:D8069),Calendar!G:G,Calendar!B:B),IF(AND(B8069="Premier League",E8069="Highlights"),_xlfn.XLOOKUP(H8069,Calendar!O:O,Calendar!N:N,,-1),""))</f>
        <v/>
      </c>
      <c r="AI8069" s="61" t="str">
        <f>IF(AND(AH8069&lt;&gt;"",E8069="Live"),_xlfn.XLOOKUP(_xlfn.TEXTJOIN(" vs ",,C8069:D8069),Calendar!G:G,Calendar!K:K),"")</f>
        <v/>
      </c>
      <c r="AJ8069" s="61" t="str">
        <f>IF(AND(K8069&lt;&gt;"Match of the Day",K8069&lt;&gt;"Match of the Day 2",K8069&lt;&gt;"Match of the Day Repeat"),"",1+MAX($AJ$10:AJ8068))</f>
        <v/>
      </c>
    </row>
    <row r="8070" spans="34:36" x14ac:dyDescent="0.35">
      <c r="AH8070" s="16" t="str">
        <f>IF(AND(B8070="Premier League",E8070="Live"),_xlfn.XLOOKUP(_xlfn.TEXTJOIN(" vs ",,C8070:D8070),Calendar!G:G,Calendar!B:B),IF(AND(B8070="Premier League",E8070="Highlights"),_xlfn.XLOOKUP(H8070,Calendar!O:O,Calendar!N:N,,-1),""))</f>
        <v/>
      </c>
      <c r="AI8070" s="61" t="str">
        <f>IF(AND(AH8070&lt;&gt;"",E8070="Live"),_xlfn.XLOOKUP(_xlfn.TEXTJOIN(" vs ",,C8070:D8070),Calendar!G:G,Calendar!K:K),"")</f>
        <v/>
      </c>
      <c r="AJ8070" s="61" t="str">
        <f>IF(AND(K8070&lt;&gt;"Match of the Day",K8070&lt;&gt;"Match of the Day 2",K8070&lt;&gt;"Match of the Day Repeat"),"",1+MAX($AJ$10:AJ8069))</f>
        <v/>
      </c>
    </row>
    <row r="8071" spans="34:36" x14ac:dyDescent="0.35">
      <c r="AH8071" s="16" t="str">
        <f>IF(AND(B8071="Premier League",E8071="Live"),_xlfn.XLOOKUP(_xlfn.TEXTJOIN(" vs ",,C8071:D8071),Calendar!G:G,Calendar!B:B),IF(AND(B8071="Premier League",E8071="Highlights"),_xlfn.XLOOKUP(H8071,Calendar!O:O,Calendar!N:N,,-1),""))</f>
        <v/>
      </c>
      <c r="AI8071" s="61" t="str">
        <f>IF(AND(AH8071&lt;&gt;"",E8071="Live"),_xlfn.XLOOKUP(_xlfn.TEXTJOIN(" vs ",,C8071:D8071),Calendar!G:G,Calendar!K:K),"")</f>
        <v/>
      </c>
      <c r="AJ8071" s="61" t="str">
        <f>IF(AND(K8071&lt;&gt;"Match of the Day",K8071&lt;&gt;"Match of the Day 2",K8071&lt;&gt;"Match of the Day Repeat"),"",1+MAX($AJ$10:AJ8070))</f>
        <v/>
      </c>
    </row>
    <row r="8072" spans="34:36" x14ac:dyDescent="0.35">
      <c r="AH8072" s="16" t="str">
        <f>IF(AND(B8072="Premier League",E8072="Live"),_xlfn.XLOOKUP(_xlfn.TEXTJOIN(" vs ",,C8072:D8072),Calendar!G:G,Calendar!B:B),IF(AND(B8072="Premier League",E8072="Highlights"),_xlfn.XLOOKUP(H8072,Calendar!O:O,Calendar!N:N,,-1),""))</f>
        <v/>
      </c>
      <c r="AI8072" s="61" t="str">
        <f>IF(AND(AH8072&lt;&gt;"",E8072="Live"),_xlfn.XLOOKUP(_xlfn.TEXTJOIN(" vs ",,C8072:D8072),Calendar!G:G,Calendar!K:K),"")</f>
        <v/>
      </c>
      <c r="AJ8072" s="61" t="str">
        <f>IF(AND(K8072&lt;&gt;"Match of the Day",K8072&lt;&gt;"Match of the Day 2",K8072&lt;&gt;"Match of the Day Repeat"),"",1+MAX($AJ$10:AJ8071))</f>
        <v/>
      </c>
    </row>
    <row r="8073" spans="34:36" x14ac:dyDescent="0.35">
      <c r="AH8073" s="16" t="str">
        <f>IF(AND(B8073="Premier League",E8073="Live"),_xlfn.XLOOKUP(_xlfn.TEXTJOIN(" vs ",,C8073:D8073),Calendar!G:G,Calendar!B:B),IF(AND(B8073="Premier League",E8073="Highlights"),_xlfn.XLOOKUP(H8073,Calendar!O:O,Calendar!N:N,,-1),""))</f>
        <v/>
      </c>
      <c r="AI8073" s="61" t="str">
        <f>IF(AND(AH8073&lt;&gt;"",E8073="Live"),_xlfn.XLOOKUP(_xlfn.TEXTJOIN(" vs ",,C8073:D8073),Calendar!G:G,Calendar!K:K),"")</f>
        <v/>
      </c>
      <c r="AJ8073" s="61" t="str">
        <f>IF(AND(K8073&lt;&gt;"Match of the Day",K8073&lt;&gt;"Match of the Day 2",K8073&lt;&gt;"Match of the Day Repeat"),"",1+MAX($AJ$10:AJ8072))</f>
        <v/>
      </c>
    </row>
    <row r="8074" spans="34:36" x14ac:dyDescent="0.35">
      <c r="AH8074" s="16" t="str">
        <f>IF(AND(B8074="Premier League",E8074="Live"),_xlfn.XLOOKUP(_xlfn.TEXTJOIN(" vs ",,C8074:D8074),Calendar!G:G,Calendar!B:B),IF(AND(B8074="Premier League",E8074="Highlights"),_xlfn.XLOOKUP(H8074,Calendar!O:O,Calendar!N:N,,-1),""))</f>
        <v/>
      </c>
      <c r="AI8074" s="61" t="str">
        <f>IF(AND(AH8074&lt;&gt;"",E8074="Live"),_xlfn.XLOOKUP(_xlfn.TEXTJOIN(" vs ",,C8074:D8074),Calendar!G:G,Calendar!K:K),"")</f>
        <v/>
      </c>
      <c r="AJ8074" s="61" t="str">
        <f>IF(AND(K8074&lt;&gt;"Match of the Day",K8074&lt;&gt;"Match of the Day 2",K8074&lt;&gt;"Match of the Day Repeat"),"",1+MAX($AJ$10:AJ8073))</f>
        <v/>
      </c>
    </row>
    <row r="8075" spans="34:36" x14ac:dyDescent="0.35">
      <c r="AH8075" s="16" t="str">
        <f>IF(AND(B8075="Premier League",E8075="Live"),_xlfn.XLOOKUP(_xlfn.TEXTJOIN(" vs ",,C8075:D8075),Calendar!G:G,Calendar!B:B),IF(AND(B8075="Premier League",E8075="Highlights"),_xlfn.XLOOKUP(H8075,Calendar!O:O,Calendar!N:N,,-1),""))</f>
        <v/>
      </c>
      <c r="AI8075" s="61" t="str">
        <f>IF(AND(AH8075&lt;&gt;"",E8075="Live"),_xlfn.XLOOKUP(_xlfn.TEXTJOIN(" vs ",,C8075:D8075),Calendar!G:G,Calendar!K:K),"")</f>
        <v/>
      </c>
      <c r="AJ8075" s="61" t="str">
        <f>IF(AND(K8075&lt;&gt;"Match of the Day",K8075&lt;&gt;"Match of the Day 2",K8075&lt;&gt;"Match of the Day Repeat"),"",1+MAX($AJ$10:AJ8074))</f>
        <v/>
      </c>
    </row>
    <row r="8076" spans="34:36" x14ac:dyDescent="0.35">
      <c r="AH8076" s="16" t="str">
        <f>IF(AND(B8076="Premier League",E8076="Live"),_xlfn.XLOOKUP(_xlfn.TEXTJOIN(" vs ",,C8076:D8076),Calendar!G:G,Calendar!B:B),IF(AND(B8076="Premier League",E8076="Highlights"),_xlfn.XLOOKUP(H8076,Calendar!O:O,Calendar!N:N,,-1),""))</f>
        <v/>
      </c>
      <c r="AI8076" s="61" t="str">
        <f>IF(AND(AH8076&lt;&gt;"",E8076="Live"),_xlfn.XLOOKUP(_xlfn.TEXTJOIN(" vs ",,C8076:D8076),Calendar!G:G,Calendar!K:K),"")</f>
        <v/>
      </c>
      <c r="AJ8076" s="61" t="str">
        <f>IF(AND(K8076&lt;&gt;"Match of the Day",K8076&lt;&gt;"Match of the Day 2",K8076&lt;&gt;"Match of the Day Repeat"),"",1+MAX($AJ$10:AJ8075))</f>
        <v/>
      </c>
    </row>
    <row r="8077" spans="34:36" x14ac:dyDescent="0.35">
      <c r="AH8077" s="16" t="str">
        <f>IF(AND(B8077="Premier League",E8077="Live"),_xlfn.XLOOKUP(_xlfn.TEXTJOIN(" vs ",,C8077:D8077),Calendar!G:G,Calendar!B:B),IF(AND(B8077="Premier League",E8077="Highlights"),_xlfn.XLOOKUP(H8077,Calendar!O:O,Calendar!N:N,,-1),""))</f>
        <v/>
      </c>
      <c r="AI8077" s="61" t="str">
        <f>IF(AND(AH8077&lt;&gt;"",E8077="Live"),_xlfn.XLOOKUP(_xlfn.TEXTJOIN(" vs ",,C8077:D8077),Calendar!G:G,Calendar!K:K),"")</f>
        <v/>
      </c>
      <c r="AJ8077" s="61" t="str">
        <f>IF(AND(K8077&lt;&gt;"Match of the Day",K8077&lt;&gt;"Match of the Day 2",K8077&lt;&gt;"Match of the Day Repeat"),"",1+MAX($AJ$10:AJ8076))</f>
        <v/>
      </c>
    </row>
    <row r="8078" spans="34:36" x14ac:dyDescent="0.35">
      <c r="AH8078" s="16" t="str">
        <f>IF(AND(B8078="Premier League",E8078="Live"),_xlfn.XLOOKUP(_xlfn.TEXTJOIN(" vs ",,C8078:D8078),Calendar!G:G,Calendar!B:B),IF(AND(B8078="Premier League",E8078="Highlights"),_xlfn.XLOOKUP(H8078,Calendar!O:O,Calendar!N:N,,-1),""))</f>
        <v/>
      </c>
      <c r="AI8078" s="61" t="str">
        <f>IF(AND(AH8078&lt;&gt;"",E8078="Live"),_xlfn.XLOOKUP(_xlfn.TEXTJOIN(" vs ",,C8078:D8078),Calendar!G:G,Calendar!K:K),"")</f>
        <v/>
      </c>
      <c r="AJ8078" s="61" t="str">
        <f>IF(AND(K8078&lt;&gt;"Match of the Day",K8078&lt;&gt;"Match of the Day 2",K8078&lt;&gt;"Match of the Day Repeat"),"",1+MAX($AJ$10:AJ8077))</f>
        <v/>
      </c>
    </row>
    <row r="8079" spans="34:36" x14ac:dyDescent="0.35">
      <c r="AH8079" s="16" t="str">
        <f>IF(AND(B8079="Premier League",E8079="Live"),_xlfn.XLOOKUP(_xlfn.TEXTJOIN(" vs ",,C8079:D8079),Calendar!G:G,Calendar!B:B),IF(AND(B8079="Premier League",E8079="Highlights"),_xlfn.XLOOKUP(H8079,Calendar!O:O,Calendar!N:N,,-1),""))</f>
        <v/>
      </c>
      <c r="AI8079" s="61" t="str">
        <f>IF(AND(AH8079&lt;&gt;"",E8079="Live"),_xlfn.XLOOKUP(_xlfn.TEXTJOIN(" vs ",,C8079:D8079),Calendar!G:G,Calendar!K:K),"")</f>
        <v/>
      </c>
      <c r="AJ8079" s="61" t="str">
        <f>IF(AND(K8079&lt;&gt;"Match of the Day",K8079&lt;&gt;"Match of the Day 2",K8079&lt;&gt;"Match of the Day Repeat"),"",1+MAX($AJ$10:AJ8078))</f>
        <v/>
      </c>
    </row>
    <row r="8080" spans="34:36" x14ac:dyDescent="0.35">
      <c r="AH8080" s="16" t="str">
        <f>IF(AND(B8080="Premier League",E8080="Live"),_xlfn.XLOOKUP(_xlfn.TEXTJOIN(" vs ",,C8080:D8080),Calendar!G:G,Calendar!B:B),IF(AND(B8080="Premier League",E8080="Highlights"),_xlfn.XLOOKUP(H8080,Calendar!O:O,Calendar!N:N,,-1),""))</f>
        <v/>
      </c>
      <c r="AI8080" s="61" t="str">
        <f>IF(AND(AH8080&lt;&gt;"",E8080="Live"),_xlfn.XLOOKUP(_xlfn.TEXTJOIN(" vs ",,C8080:D8080),Calendar!G:G,Calendar!K:K),"")</f>
        <v/>
      </c>
      <c r="AJ8080" s="61" t="str">
        <f>IF(AND(K8080&lt;&gt;"Match of the Day",K8080&lt;&gt;"Match of the Day 2",K8080&lt;&gt;"Match of the Day Repeat"),"",1+MAX($AJ$10:AJ8079))</f>
        <v/>
      </c>
    </row>
    <row r="8081" spans="34:36" x14ac:dyDescent="0.35">
      <c r="AH8081" s="16" t="str">
        <f>IF(AND(B8081="Premier League",E8081="Live"),_xlfn.XLOOKUP(_xlfn.TEXTJOIN(" vs ",,C8081:D8081),Calendar!G:G,Calendar!B:B),IF(AND(B8081="Premier League",E8081="Highlights"),_xlfn.XLOOKUP(H8081,Calendar!O:O,Calendar!N:N,,-1),""))</f>
        <v/>
      </c>
      <c r="AI8081" s="61" t="str">
        <f>IF(AND(AH8081&lt;&gt;"",E8081="Live"),_xlfn.XLOOKUP(_xlfn.TEXTJOIN(" vs ",,C8081:D8081),Calendar!G:G,Calendar!K:K),"")</f>
        <v/>
      </c>
      <c r="AJ8081" s="61" t="str">
        <f>IF(AND(K8081&lt;&gt;"Match of the Day",K8081&lt;&gt;"Match of the Day 2",K8081&lt;&gt;"Match of the Day Repeat"),"",1+MAX($AJ$10:AJ8080))</f>
        <v/>
      </c>
    </row>
    <row r="8082" spans="34:36" x14ac:dyDescent="0.35">
      <c r="AH8082" s="16" t="str">
        <f>IF(AND(B8082="Premier League",E8082="Live"),_xlfn.XLOOKUP(_xlfn.TEXTJOIN(" vs ",,C8082:D8082),Calendar!G:G,Calendar!B:B),IF(AND(B8082="Premier League",E8082="Highlights"),_xlfn.XLOOKUP(H8082,Calendar!O:O,Calendar!N:N,,-1),""))</f>
        <v/>
      </c>
      <c r="AI8082" s="61" t="str">
        <f>IF(AND(AH8082&lt;&gt;"",E8082="Live"),_xlfn.XLOOKUP(_xlfn.TEXTJOIN(" vs ",,C8082:D8082),Calendar!G:G,Calendar!K:K),"")</f>
        <v/>
      </c>
      <c r="AJ8082" s="61" t="str">
        <f>IF(AND(K8082&lt;&gt;"Match of the Day",K8082&lt;&gt;"Match of the Day 2",K8082&lt;&gt;"Match of the Day Repeat"),"",1+MAX($AJ$10:AJ8081))</f>
        <v/>
      </c>
    </row>
    <row r="8083" spans="34:36" x14ac:dyDescent="0.35">
      <c r="AH8083" s="16" t="str">
        <f>IF(AND(B8083="Premier League",E8083="Live"),_xlfn.XLOOKUP(_xlfn.TEXTJOIN(" vs ",,C8083:D8083),Calendar!G:G,Calendar!B:B),IF(AND(B8083="Premier League",E8083="Highlights"),_xlfn.XLOOKUP(H8083,Calendar!O:O,Calendar!N:N,,-1),""))</f>
        <v/>
      </c>
      <c r="AI8083" s="61" t="str">
        <f>IF(AND(AH8083&lt;&gt;"",E8083="Live"),_xlfn.XLOOKUP(_xlfn.TEXTJOIN(" vs ",,C8083:D8083),Calendar!G:G,Calendar!K:K),"")</f>
        <v/>
      </c>
      <c r="AJ8083" s="61" t="str">
        <f>IF(AND(K8083&lt;&gt;"Match of the Day",K8083&lt;&gt;"Match of the Day 2",K8083&lt;&gt;"Match of the Day Repeat"),"",1+MAX($AJ$10:AJ8082))</f>
        <v/>
      </c>
    </row>
    <row r="8084" spans="34:36" x14ac:dyDescent="0.35">
      <c r="AH8084" s="16" t="str">
        <f>IF(AND(B8084="Premier League",E8084="Live"),_xlfn.XLOOKUP(_xlfn.TEXTJOIN(" vs ",,C8084:D8084),Calendar!G:G,Calendar!B:B),IF(AND(B8084="Premier League",E8084="Highlights"),_xlfn.XLOOKUP(H8084,Calendar!O:O,Calendar!N:N,,-1),""))</f>
        <v/>
      </c>
      <c r="AI8084" s="61" t="str">
        <f>IF(AND(AH8084&lt;&gt;"",E8084="Live"),_xlfn.XLOOKUP(_xlfn.TEXTJOIN(" vs ",,C8084:D8084),Calendar!G:G,Calendar!K:K),"")</f>
        <v/>
      </c>
      <c r="AJ8084" s="61" t="str">
        <f>IF(AND(K8084&lt;&gt;"Match of the Day",K8084&lt;&gt;"Match of the Day 2",K8084&lt;&gt;"Match of the Day Repeat"),"",1+MAX($AJ$10:AJ8083))</f>
        <v/>
      </c>
    </row>
    <row r="8085" spans="34:36" x14ac:dyDescent="0.35">
      <c r="AH8085" s="16" t="str">
        <f>IF(AND(B8085="Premier League",E8085="Live"),_xlfn.XLOOKUP(_xlfn.TEXTJOIN(" vs ",,C8085:D8085),Calendar!G:G,Calendar!B:B),IF(AND(B8085="Premier League",E8085="Highlights"),_xlfn.XLOOKUP(H8085,Calendar!O:O,Calendar!N:N,,-1),""))</f>
        <v/>
      </c>
      <c r="AI8085" s="61" t="str">
        <f>IF(AND(AH8085&lt;&gt;"",E8085="Live"),_xlfn.XLOOKUP(_xlfn.TEXTJOIN(" vs ",,C8085:D8085),Calendar!G:G,Calendar!K:K),"")</f>
        <v/>
      </c>
      <c r="AJ8085" s="61" t="str">
        <f>IF(AND(K8085&lt;&gt;"Match of the Day",K8085&lt;&gt;"Match of the Day 2",K8085&lt;&gt;"Match of the Day Repeat"),"",1+MAX($AJ$10:AJ8084))</f>
        <v/>
      </c>
    </row>
    <row r="8086" spans="34:36" x14ac:dyDescent="0.35">
      <c r="AH8086" s="16" t="str">
        <f>IF(AND(B8086="Premier League",E8086="Live"),_xlfn.XLOOKUP(_xlfn.TEXTJOIN(" vs ",,C8086:D8086),Calendar!G:G,Calendar!B:B),IF(AND(B8086="Premier League",E8086="Highlights"),_xlfn.XLOOKUP(H8086,Calendar!O:O,Calendar!N:N,,-1),""))</f>
        <v/>
      </c>
      <c r="AI8086" s="61" t="str">
        <f>IF(AND(AH8086&lt;&gt;"",E8086="Live"),_xlfn.XLOOKUP(_xlfn.TEXTJOIN(" vs ",,C8086:D8086),Calendar!G:G,Calendar!K:K),"")</f>
        <v/>
      </c>
      <c r="AJ8086" s="61" t="str">
        <f>IF(AND(K8086&lt;&gt;"Match of the Day",K8086&lt;&gt;"Match of the Day 2",K8086&lt;&gt;"Match of the Day Repeat"),"",1+MAX($AJ$10:AJ8085))</f>
        <v/>
      </c>
    </row>
    <row r="8087" spans="34:36" x14ac:dyDescent="0.35">
      <c r="AH8087" s="16" t="str">
        <f>IF(AND(B8087="Premier League",E8087="Live"),_xlfn.XLOOKUP(_xlfn.TEXTJOIN(" vs ",,C8087:D8087),Calendar!G:G,Calendar!B:B),IF(AND(B8087="Premier League",E8087="Highlights"),_xlfn.XLOOKUP(H8087,Calendar!O:O,Calendar!N:N,,-1),""))</f>
        <v/>
      </c>
      <c r="AI8087" s="61" t="str">
        <f>IF(AND(AH8087&lt;&gt;"",E8087="Live"),_xlfn.XLOOKUP(_xlfn.TEXTJOIN(" vs ",,C8087:D8087),Calendar!G:G,Calendar!K:K),"")</f>
        <v/>
      </c>
      <c r="AJ8087" s="61" t="str">
        <f>IF(AND(K8087&lt;&gt;"Match of the Day",K8087&lt;&gt;"Match of the Day 2",K8087&lt;&gt;"Match of the Day Repeat"),"",1+MAX($AJ$10:AJ8086))</f>
        <v/>
      </c>
    </row>
    <row r="8088" spans="34:36" x14ac:dyDescent="0.35">
      <c r="AH8088" s="16" t="str">
        <f>IF(AND(B8088="Premier League",E8088="Live"),_xlfn.XLOOKUP(_xlfn.TEXTJOIN(" vs ",,C8088:D8088),Calendar!G:G,Calendar!B:B),IF(AND(B8088="Premier League",E8088="Highlights"),_xlfn.XLOOKUP(H8088,Calendar!O:O,Calendar!N:N,,-1),""))</f>
        <v/>
      </c>
      <c r="AI8088" s="61" t="str">
        <f>IF(AND(AH8088&lt;&gt;"",E8088="Live"),_xlfn.XLOOKUP(_xlfn.TEXTJOIN(" vs ",,C8088:D8088),Calendar!G:G,Calendar!K:K),"")</f>
        <v/>
      </c>
      <c r="AJ8088" s="61" t="str">
        <f>IF(AND(K8088&lt;&gt;"Match of the Day",K8088&lt;&gt;"Match of the Day 2",K8088&lt;&gt;"Match of the Day Repeat"),"",1+MAX($AJ$10:AJ8087))</f>
        <v/>
      </c>
    </row>
    <row r="8089" spans="34:36" x14ac:dyDescent="0.35">
      <c r="AH8089" s="16" t="str">
        <f>IF(AND(B8089="Premier League",E8089="Live"),_xlfn.XLOOKUP(_xlfn.TEXTJOIN(" vs ",,C8089:D8089),Calendar!G:G,Calendar!B:B),IF(AND(B8089="Premier League",E8089="Highlights"),_xlfn.XLOOKUP(H8089,Calendar!O:O,Calendar!N:N,,-1),""))</f>
        <v/>
      </c>
      <c r="AI8089" s="61" t="str">
        <f>IF(AND(AH8089&lt;&gt;"",E8089="Live"),_xlfn.XLOOKUP(_xlfn.TEXTJOIN(" vs ",,C8089:D8089),Calendar!G:G,Calendar!K:K),"")</f>
        <v/>
      </c>
      <c r="AJ8089" s="61" t="str">
        <f>IF(AND(K8089&lt;&gt;"Match of the Day",K8089&lt;&gt;"Match of the Day 2",K8089&lt;&gt;"Match of the Day Repeat"),"",1+MAX($AJ$10:AJ8088))</f>
        <v/>
      </c>
    </row>
    <row r="8090" spans="34:36" x14ac:dyDescent="0.35">
      <c r="AH8090" s="16" t="str">
        <f>IF(AND(B8090="Premier League",E8090="Live"),_xlfn.XLOOKUP(_xlfn.TEXTJOIN(" vs ",,C8090:D8090),Calendar!G:G,Calendar!B:B),IF(AND(B8090="Premier League",E8090="Highlights"),_xlfn.XLOOKUP(H8090,Calendar!O:O,Calendar!N:N,,-1),""))</f>
        <v/>
      </c>
      <c r="AI8090" s="61" t="str">
        <f>IF(AND(AH8090&lt;&gt;"",E8090="Live"),_xlfn.XLOOKUP(_xlfn.TEXTJOIN(" vs ",,C8090:D8090),Calendar!G:G,Calendar!K:K),"")</f>
        <v/>
      </c>
      <c r="AJ8090" s="61" t="str">
        <f>IF(AND(K8090&lt;&gt;"Match of the Day",K8090&lt;&gt;"Match of the Day 2",K8090&lt;&gt;"Match of the Day Repeat"),"",1+MAX($AJ$10:AJ8089))</f>
        <v/>
      </c>
    </row>
    <row r="8091" spans="34:36" x14ac:dyDescent="0.35">
      <c r="AH8091" s="16" t="str">
        <f>IF(AND(B8091="Premier League",E8091="Live"),_xlfn.XLOOKUP(_xlfn.TEXTJOIN(" vs ",,C8091:D8091),Calendar!G:G,Calendar!B:B),IF(AND(B8091="Premier League",E8091="Highlights"),_xlfn.XLOOKUP(H8091,Calendar!O:O,Calendar!N:N,,-1),""))</f>
        <v/>
      </c>
      <c r="AI8091" s="61" t="str">
        <f>IF(AND(AH8091&lt;&gt;"",E8091="Live"),_xlfn.XLOOKUP(_xlfn.TEXTJOIN(" vs ",,C8091:D8091),Calendar!G:G,Calendar!K:K),"")</f>
        <v/>
      </c>
      <c r="AJ8091" s="61" t="str">
        <f>IF(AND(K8091&lt;&gt;"Match of the Day",K8091&lt;&gt;"Match of the Day 2",K8091&lt;&gt;"Match of the Day Repeat"),"",1+MAX($AJ$10:AJ8090))</f>
        <v/>
      </c>
    </row>
    <row r="8092" spans="34:36" x14ac:dyDescent="0.35">
      <c r="AH8092" s="16" t="str">
        <f>IF(AND(B8092="Premier League",E8092="Live"),_xlfn.XLOOKUP(_xlfn.TEXTJOIN(" vs ",,C8092:D8092),Calendar!G:G,Calendar!B:B),IF(AND(B8092="Premier League",E8092="Highlights"),_xlfn.XLOOKUP(H8092,Calendar!O:O,Calendar!N:N,,-1),""))</f>
        <v/>
      </c>
      <c r="AI8092" s="61" t="str">
        <f>IF(AND(AH8092&lt;&gt;"",E8092="Live"),_xlfn.XLOOKUP(_xlfn.TEXTJOIN(" vs ",,C8092:D8092),Calendar!G:G,Calendar!K:K),"")</f>
        <v/>
      </c>
      <c r="AJ8092" s="61" t="str">
        <f>IF(AND(K8092&lt;&gt;"Match of the Day",K8092&lt;&gt;"Match of the Day 2",K8092&lt;&gt;"Match of the Day Repeat"),"",1+MAX($AJ$10:AJ8091))</f>
        <v/>
      </c>
    </row>
    <row r="8093" spans="34:36" x14ac:dyDescent="0.35">
      <c r="AH8093" s="16" t="str">
        <f>IF(AND(B8093="Premier League",E8093="Live"),_xlfn.XLOOKUP(_xlfn.TEXTJOIN(" vs ",,C8093:D8093),Calendar!G:G,Calendar!B:B),IF(AND(B8093="Premier League",E8093="Highlights"),_xlfn.XLOOKUP(H8093,Calendar!O:O,Calendar!N:N,,-1),""))</f>
        <v/>
      </c>
      <c r="AI8093" s="61" t="str">
        <f>IF(AND(AH8093&lt;&gt;"",E8093="Live"),_xlfn.XLOOKUP(_xlfn.TEXTJOIN(" vs ",,C8093:D8093),Calendar!G:G,Calendar!K:K),"")</f>
        <v/>
      </c>
      <c r="AJ8093" s="61" t="str">
        <f>IF(AND(K8093&lt;&gt;"Match of the Day",K8093&lt;&gt;"Match of the Day 2",K8093&lt;&gt;"Match of the Day Repeat"),"",1+MAX($AJ$10:AJ8092))</f>
        <v/>
      </c>
    </row>
    <row r="8094" spans="34:36" x14ac:dyDescent="0.35">
      <c r="AH8094" s="16" t="str">
        <f>IF(AND(B8094="Premier League",E8094="Live"),_xlfn.XLOOKUP(_xlfn.TEXTJOIN(" vs ",,C8094:D8094),Calendar!G:G,Calendar!B:B),IF(AND(B8094="Premier League",E8094="Highlights"),_xlfn.XLOOKUP(H8094,Calendar!O:O,Calendar!N:N,,-1),""))</f>
        <v/>
      </c>
      <c r="AI8094" s="61" t="str">
        <f>IF(AND(AH8094&lt;&gt;"",E8094="Live"),_xlfn.XLOOKUP(_xlfn.TEXTJOIN(" vs ",,C8094:D8094),Calendar!G:G,Calendar!K:K),"")</f>
        <v/>
      </c>
      <c r="AJ8094" s="61" t="str">
        <f>IF(AND(K8094&lt;&gt;"Match of the Day",K8094&lt;&gt;"Match of the Day 2",K8094&lt;&gt;"Match of the Day Repeat"),"",1+MAX($AJ$10:AJ8093))</f>
        <v/>
      </c>
    </row>
    <row r="8095" spans="34:36" x14ac:dyDescent="0.35">
      <c r="AH8095" s="16" t="str">
        <f>IF(AND(B8095="Premier League",E8095="Live"),_xlfn.XLOOKUP(_xlfn.TEXTJOIN(" vs ",,C8095:D8095),Calendar!G:G,Calendar!B:B),IF(AND(B8095="Premier League",E8095="Highlights"),_xlfn.XLOOKUP(H8095,Calendar!O:O,Calendar!N:N,,-1),""))</f>
        <v/>
      </c>
      <c r="AI8095" s="61" t="str">
        <f>IF(AND(AH8095&lt;&gt;"",E8095="Live"),_xlfn.XLOOKUP(_xlfn.TEXTJOIN(" vs ",,C8095:D8095),Calendar!G:G,Calendar!K:K),"")</f>
        <v/>
      </c>
      <c r="AJ8095" s="61" t="str">
        <f>IF(AND(K8095&lt;&gt;"Match of the Day",K8095&lt;&gt;"Match of the Day 2",K8095&lt;&gt;"Match of the Day Repeat"),"",1+MAX($AJ$10:AJ8094))</f>
        <v/>
      </c>
    </row>
    <row r="8096" spans="34:36" x14ac:dyDescent="0.35">
      <c r="AH8096" s="16" t="str">
        <f>IF(AND(B8096="Premier League",E8096="Live"),_xlfn.XLOOKUP(_xlfn.TEXTJOIN(" vs ",,C8096:D8096),Calendar!G:G,Calendar!B:B),IF(AND(B8096="Premier League",E8096="Highlights"),_xlfn.XLOOKUP(H8096,Calendar!O:O,Calendar!N:N,,-1),""))</f>
        <v/>
      </c>
      <c r="AI8096" s="61" t="str">
        <f>IF(AND(AH8096&lt;&gt;"",E8096="Live"),_xlfn.XLOOKUP(_xlfn.TEXTJOIN(" vs ",,C8096:D8096),Calendar!G:G,Calendar!K:K),"")</f>
        <v/>
      </c>
      <c r="AJ8096" s="61" t="str">
        <f>IF(AND(K8096&lt;&gt;"Match of the Day",K8096&lt;&gt;"Match of the Day 2",K8096&lt;&gt;"Match of the Day Repeat"),"",1+MAX($AJ$10:AJ8095))</f>
        <v/>
      </c>
    </row>
    <row r="8097" spans="34:36" x14ac:dyDescent="0.35">
      <c r="AH8097" s="16" t="str">
        <f>IF(AND(B8097="Premier League",E8097="Live"),_xlfn.XLOOKUP(_xlfn.TEXTJOIN(" vs ",,C8097:D8097),Calendar!G:G,Calendar!B:B),IF(AND(B8097="Premier League",E8097="Highlights"),_xlfn.XLOOKUP(H8097,Calendar!O:O,Calendar!N:N,,-1),""))</f>
        <v/>
      </c>
      <c r="AI8097" s="61" t="str">
        <f>IF(AND(AH8097&lt;&gt;"",E8097="Live"),_xlfn.XLOOKUP(_xlfn.TEXTJOIN(" vs ",,C8097:D8097),Calendar!G:G,Calendar!K:K),"")</f>
        <v/>
      </c>
      <c r="AJ8097" s="61" t="str">
        <f>IF(AND(K8097&lt;&gt;"Match of the Day",K8097&lt;&gt;"Match of the Day 2",K8097&lt;&gt;"Match of the Day Repeat"),"",1+MAX($AJ$10:AJ8096))</f>
        <v/>
      </c>
    </row>
    <row r="8098" spans="34:36" x14ac:dyDescent="0.35">
      <c r="AH8098" s="16" t="str">
        <f>IF(AND(B8098="Premier League",E8098="Live"),_xlfn.XLOOKUP(_xlfn.TEXTJOIN(" vs ",,C8098:D8098),Calendar!G:G,Calendar!B:B),IF(AND(B8098="Premier League",E8098="Highlights"),_xlfn.XLOOKUP(H8098,Calendar!O:O,Calendar!N:N,,-1),""))</f>
        <v/>
      </c>
      <c r="AI8098" s="61" t="str">
        <f>IF(AND(AH8098&lt;&gt;"",E8098="Live"),_xlfn.XLOOKUP(_xlfn.TEXTJOIN(" vs ",,C8098:D8098),Calendar!G:G,Calendar!K:K),"")</f>
        <v/>
      </c>
      <c r="AJ8098" s="61" t="str">
        <f>IF(AND(K8098&lt;&gt;"Match of the Day",K8098&lt;&gt;"Match of the Day 2",K8098&lt;&gt;"Match of the Day Repeat"),"",1+MAX($AJ$10:AJ8097))</f>
        <v/>
      </c>
    </row>
    <row r="8099" spans="34:36" x14ac:dyDescent="0.35">
      <c r="AH8099" s="16" t="str">
        <f>IF(AND(B8099="Premier League",E8099="Live"),_xlfn.XLOOKUP(_xlfn.TEXTJOIN(" vs ",,C8099:D8099),Calendar!G:G,Calendar!B:B),IF(AND(B8099="Premier League",E8099="Highlights"),_xlfn.XLOOKUP(H8099,Calendar!O:O,Calendar!N:N,,-1),""))</f>
        <v/>
      </c>
      <c r="AI8099" s="61" t="str">
        <f>IF(AND(AH8099&lt;&gt;"",E8099="Live"),_xlfn.XLOOKUP(_xlfn.TEXTJOIN(" vs ",,C8099:D8099),Calendar!G:G,Calendar!K:K),"")</f>
        <v/>
      </c>
      <c r="AJ8099" s="61" t="str">
        <f>IF(AND(K8099&lt;&gt;"Match of the Day",K8099&lt;&gt;"Match of the Day 2",K8099&lt;&gt;"Match of the Day Repeat"),"",1+MAX($AJ$10:AJ8098))</f>
        <v/>
      </c>
    </row>
    <row r="8100" spans="34:36" x14ac:dyDescent="0.35">
      <c r="AH8100" s="16" t="str">
        <f>IF(AND(B8100="Premier League",E8100="Live"),_xlfn.XLOOKUP(_xlfn.TEXTJOIN(" vs ",,C8100:D8100),Calendar!G:G,Calendar!B:B),IF(AND(B8100="Premier League",E8100="Highlights"),_xlfn.XLOOKUP(H8100,Calendar!O:O,Calendar!N:N,,-1),""))</f>
        <v/>
      </c>
      <c r="AI8100" s="61" t="str">
        <f>IF(AND(AH8100&lt;&gt;"",E8100="Live"),_xlfn.XLOOKUP(_xlfn.TEXTJOIN(" vs ",,C8100:D8100),Calendar!G:G,Calendar!K:K),"")</f>
        <v/>
      </c>
      <c r="AJ8100" s="61" t="str">
        <f>IF(AND(K8100&lt;&gt;"Match of the Day",K8100&lt;&gt;"Match of the Day 2",K8100&lt;&gt;"Match of the Day Repeat"),"",1+MAX($AJ$10:AJ8099))</f>
        <v/>
      </c>
    </row>
    <row r="8101" spans="34:36" x14ac:dyDescent="0.35">
      <c r="AH8101" s="16" t="str">
        <f>IF(AND(B8101="Premier League",E8101="Live"),_xlfn.XLOOKUP(_xlfn.TEXTJOIN(" vs ",,C8101:D8101),Calendar!G:G,Calendar!B:B),IF(AND(B8101="Premier League",E8101="Highlights"),_xlfn.XLOOKUP(H8101,Calendar!O:O,Calendar!N:N,,-1),""))</f>
        <v/>
      </c>
      <c r="AI8101" s="61" t="str">
        <f>IF(AND(AH8101&lt;&gt;"",E8101="Live"),_xlfn.XLOOKUP(_xlfn.TEXTJOIN(" vs ",,C8101:D8101),Calendar!G:G,Calendar!K:K),"")</f>
        <v/>
      </c>
      <c r="AJ8101" s="61" t="str">
        <f>IF(AND(K8101&lt;&gt;"Match of the Day",K8101&lt;&gt;"Match of the Day 2",K8101&lt;&gt;"Match of the Day Repeat"),"",1+MAX($AJ$10:AJ8100))</f>
        <v/>
      </c>
    </row>
    <row r="8102" spans="34:36" x14ac:dyDescent="0.35">
      <c r="AH8102" s="16" t="str">
        <f>IF(AND(B8102="Premier League",E8102="Live"),_xlfn.XLOOKUP(_xlfn.TEXTJOIN(" vs ",,C8102:D8102),Calendar!G:G,Calendar!B:B),IF(AND(B8102="Premier League",E8102="Highlights"),_xlfn.XLOOKUP(H8102,Calendar!O:O,Calendar!N:N,,-1),""))</f>
        <v/>
      </c>
      <c r="AI8102" s="61" t="str">
        <f>IF(AND(AH8102&lt;&gt;"",E8102="Live"),_xlfn.XLOOKUP(_xlfn.TEXTJOIN(" vs ",,C8102:D8102),Calendar!G:G,Calendar!K:K),"")</f>
        <v/>
      </c>
      <c r="AJ8102" s="61" t="str">
        <f>IF(AND(K8102&lt;&gt;"Match of the Day",K8102&lt;&gt;"Match of the Day 2",K8102&lt;&gt;"Match of the Day Repeat"),"",1+MAX($AJ$10:AJ8101))</f>
        <v/>
      </c>
    </row>
    <row r="8103" spans="34:36" x14ac:dyDescent="0.35">
      <c r="AH8103" s="16" t="str">
        <f>IF(AND(B8103="Premier League",E8103="Live"),_xlfn.XLOOKUP(_xlfn.TEXTJOIN(" vs ",,C8103:D8103),Calendar!G:G,Calendar!B:B),IF(AND(B8103="Premier League",E8103="Highlights"),_xlfn.XLOOKUP(H8103,Calendar!O:O,Calendar!N:N,,-1),""))</f>
        <v/>
      </c>
      <c r="AI8103" s="61" t="str">
        <f>IF(AND(AH8103&lt;&gt;"",E8103="Live"),_xlfn.XLOOKUP(_xlfn.TEXTJOIN(" vs ",,C8103:D8103),Calendar!G:G,Calendar!K:K),"")</f>
        <v/>
      </c>
      <c r="AJ8103" s="61" t="str">
        <f>IF(AND(K8103&lt;&gt;"Match of the Day",K8103&lt;&gt;"Match of the Day 2",K8103&lt;&gt;"Match of the Day Repeat"),"",1+MAX($AJ$10:AJ8102))</f>
        <v/>
      </c>
    </row>
    <row r="8104" spans="34:36" x14ac:dyDescent="0.35">
      <c r="AH8104" s="16" t="str">
        <f>IF(AND(B8104="Premier League",E8104="Live"),_xlfn.XLOOKUP(_xlfn.TEXTJOIN(" vs ",,C8104:D8104),Calendar!G:G,Calendar!B:B),IF(AND(B8104="Premier League",E8104="Highlights"),_xlfn.XLOOKUP(H8104,Calendar!O:O,Calendar!N:N,,-1),""))</f>
        <v/>
      </c>
      <c r="AI8104" s="61" t="str">
        <f>IF(AND(AH8104&lt;&gt;"",E8104="Live"),_xlfn.XLOOKUP(_xlfn.TEXTJOIN(" vs ",,C8104:D8104),Calendar!G:G,Calendar!K:K),"")</f>
        <v/>
      </c>
      <c r="AJ8104" s="61" t="str">
        <f>IF(AND(K8104&lt;&gt;"Match of the Day",K8104&lt;&gt;"Match of the Day 2",K8104&lt;&gt;"Match of the Day Repeat"),"",1+MAX($AJ$10:AJ8103))</f>
        <v/>
      </c>
    </row>
    <row r="8105" spans="34:36" x14ac:dyDescent="0.35">
      <c r="AH8105" s="16" t="str">
        <f>IF(AND(B8105="Premier League",E8105="Live"),_xlfn.XLOOKUP(_xlfn.TEXTJOIN(" vs ",,C8105:D8105),Calendar!G:G,Calendar!B:B),IF(AND(B8105="Premier League",E8105="Highlights"),_xlfn.XLOOKUP(H8105,Calendar!O:O,Calendar!N:N,,-1),""))</f>
        <v/>
      </c>
      <c r="AI8105" s="61" t="str">
        <f>IF(AND(AH8105&lt;&gt;"",E8105="Live"),_xlfn.XLOOKUP(_xlfn.TEXTJOIN(" vs ",,C8105:D8105),Calendar!G:G,Calendar!K:K),"")</f>
        <v/>
      </c>
      <c r="AJ8105" s="61" t="str">
        <f>IF(AND(K8105&lt;&gt;"Match of the Day",K8105&lt;&gt;"Match of the Day 2",K8105&lt;&gt;"Match of the Day Repeat"),"",1+MAX($AJ$10:AJ8104))</f>
        <v/>
      </c>
    </row>
    <row r="8106" spans="34:36" x14ac:dyDescent="0.35">
      <c r="AH8106" s="16" t="str">
        <f>IF(AND(B8106="Premier League",E8106="Live"),_xlfn.XLOOKUP(_xlfn.TEXTJOIN(" vs ",,C8106:D8106),Calendar!G:G,Calendar!B:B),IF(AND(B8106="Premier League",E8106="Highlights"),_xlfn.XLOOKUP(H8106,Calendar!O:O,Calendar!N:N,,-1),""))</f>
        <v/>
      </c>
      <c r="AI8106" s="61" t="str">
        <f>IF(AND(AH8106&lt;&gt;"",E8106="Live"),_xlfn.XLOOKUP(_xlfn.TEXTJOIN(" vs ",,C8106:D8106),Calendar!G:G,Calendar!K:K),"")</f>
        <v/>
      </c>
      <c r="AJ8106" s="61" t="str">
        <f>IF(AND(K8106&lt;&gt;"Match of the Day",K8106&lt;&gt;"Match of the Day 2",K8106&lt;&gt;"Match of the Day Repeat"),"",1+MAX($AJ$10:AJ8105))</f>
        <v/>
      </c>
    </row>
    <row r="8107" spans="34:36" x14ac:dyDescent="0.35">
      <c r="AH8107" s="16" t="str">
        <f>IF(AND(B8107="Premier League",E8107="Live"),_xlfn.XLOOKUP(_xlfn.TEXTJOIN(" vs ",,C8107:D8107),Calendar!G:G,Calendar!B:B),IF(AND(B8107="Premier League",E8107="Highlights"),_xlfn.XLOOKUP(H8107,Calendar!O:O,Calendar!N:N,,-1),""))</f>
        <v/>
      </c>
      <c r="AI8107" s="61" t="str">
        <f>IF(AND(AH8107&lt;&gt;"",E8107="Live"),_xlfn.XLOOKUP(_xlfn.TEXTJOIN(" vs ",,C8107:D8107),Calendar!G:G,Calendar!K:K),"")</f>
        <v/>
      </c>
      <c r="AJ8107" s="61" t="str">
        <f>IF(AND(K8107&lt;&gt;"Match of the Day",K8107&lt;&gt;"Match of the Day 2",K8107&lt;&gt;"Match of the Day Repeat"),"",1+MAX($AJ$10:AJ8106))</f>
        <v/>
      </c>
    </row>
    <row r="8108" spans="34:36" x14ac:dyDescent="0.35">
      <c r="AH8108" s="16" t="str">
        <f>IF(AND(B8108="Premier League",E8108="Live"),_xlfn.XLOOKUP(_xlfn.TEXTJOIN(" vs ",,C8108:D8108),Calendar!G:G,Calendar!B:B),IF(AND(B8108="Premier League",E8108="Highlights"),_xlfn.XLOOKUP(H8108,Calendar!O:O,Calendar!N:N,,-1),""))</f>
        <v/>
      </c>
      <c r="AI8108" s="61" t="str">
        <f>IF(AND(AH8108&lt;&gt;"",E8108="Live"),_xlfn.XLOOKUP(_xlfn.TEXTJOIN(" vs ",,C8108:D8108),Calendar!G:G,Calendar!K:K),"")</f>
        <v/>
      </c>
      <c r="AJ8108" s="61" t="str">
        <f>IF(AND(K8108&lt;&gt;"Match of the Day",K8108&lt;&gt;"Match of the Day 2",K8108&lt;&gt;"Match of the Day Repeat"),"",1+MAX($AJ$10:AJ8107))</f>
        <v/>
      </c>
    </row>
    <row r="8109" spans="34:36" x14ac:dyDescent="0.35">
      <c r="AH8109" s="16" t="str">
        <f>IF(AND(B8109="Premier League",E8109="Live"),_xlfn.XLOOKUP(_xlfn.TEXTJOIN(" vs ",,C8109:D8109),Calendar!G:G,Calendar!B:B),IF(AND(B8109="Premier League",E8109="Highlights"),_xlfn.XLOOKUP(H8109,Calendar!O:O,Calendar!N:N,,-1),""))</f>
        <v/>
      </c>
      <c r="AI8109" s="61" t="str">
        <f>IF(AND(AH8109&lt;&gt;"",E8109="Live"),_xlfn.XLOOKUP(_xlfn.TEXTJOIN(" vs ",,C8109:D8109),Calendar!G:G,Calendar!K:K),"")</f>
        <v/>
      </c>
      <c r="AJ8109" s="61" t="str">
        <f>IF(AND(K8109&lt;&gt;"Match of the Day",K8109&lt;&gt;"Match of the Day 2",K8109&lt;&gt;"Match of the Day Repeat"),"",1+MAX($AJ$10:AJ8108))</f>
        <v/>
      </c>
    </row>
    <row r="8110" spans="34:36" x14ac:dyDescent="0.35">
      <c r="AH8110" s="16" t="str">
        <f>IF(AND(B8110="Premier League",E8110="Live"),_xlfn.XLOOKUP(_xlfn.TEXTJOIN(" vs ",,C8110:D8110),Calendar!G:G,Calendar!B:B),IF(AND(B8110="Premier League",E8110="Highlights"),_xlfn.XLOOKUP(H8110,Calendar!O:O,Calendar!N:N,,-1),""))</f>
        <v/>
      </c>
      <c r="AI8110" s="61" t="str">
        <f>IF(AND(AH8110&lt;&gt;"",E8110="Live"),_xlfn.XLOOKUP(_xlfn.TEXTJOIN(" vs ",,C8110:D8110),Calendar!G:G,Calendar!K:K),"")</f>
        <v/>
      </c>
      <c r="AJ8110" s="61" t="str">
        <f>IF(AND(K8110&lt;&gt;"Match of the Day",K8110&lt;&gt;"Match of the Day 2",K8110&lt;&gt;"Match of the Day Repeat"),"",1+MAX($AJ$10:AJ8109))</f>
        <v/>
      </c>
    </row>
    <row r="8111" spans="34:36" x14ac:dyDescent="0.35">
      <c r="AH8111" s="16" t="str">
        <f>IF(AND(B8111="Premier League",E8111="Live"),_xlfn.XLOOKUP(_xlfn.TEXTJOIN(" vs ",,C8111:D8111),Calendar!G:G,Calendar!B:B),IF(AND(B8111="Premier League",E8111="Highlights"),_xlfn.XLOOKUP(H8111,Calendar!O:O,Calendar!N:N,,-1),""))</f>
        <v/>
      </c>
      <c r="AI8111" s="61" t="str">
        <f>IF(AND(AH8111&lt;&gt;"",E8111="Live"),_xlfn.XLOOKUP(_xlfn.TEXTJOIN(" vs ",,C8111:D8111),Calendar!G:G,Calendar!K:K),"")</f>
        <v/>
      </c>
      <c r="AJ8111" s="61" t="str">
        <f>IF(AND(K8111&lt;&gt;"Match of the Day",K8111&lt;&gt;"Match of the Day 2",K8111&lt;&gt;"Match of the Day Repeat"),"",1+MAX($AJ$10:AJ8110))</f>
        <v/>
      </c>
    </row>
    <row r="8112" spans="34:36" x14ac:dyDescent="0.35">
      <c r="AH8112" s="16" t="str">
        <f>IF(AND(B8112="Premier League",E8112="Live"),_xlfn.XLOOKUP(_xlfn.TEXTJOIN(" vs ",,C8112:D8112),Calendar!G:G,Calendar!B:B),IF(AND(B8112="Premier League",E8112="Highlights"),_xlfn.XLOOKUP(H8112,Calendar!O:O,Calendar!N:N,,-1),""))</f>
        <v/>
      </c>
      <c r="AI8112" s="61" t="str">
        <f>IF(AND(AH8112&lt;&gt;"",E8112="Live"),_xlfn.XLOOKUP(_xlfn.TEXTJOIN(" vs ",,C8112:D8112),Calendar!G:G,Calendar!K:K),"")</f>
        <v/>
      </c>
      <c r="AJ8112" s="61" t="str">
        <f>IF(AND(K8112&lt;&gt;"Match of the Day",K8112&lt;&gt;"Match of the Day 2",K8112&lt;&gt;"Match of the Day Repeat"),"",1+MAX($AJ$10:AJ8111))</f>
        <v/>
      </c>
    </row>
    <row r="8113" spans="34:36" x14ac:dyDescent="0.35">
      <c r="AH8113" s="16" t="str">
        <f>IF(AND(B8113="Premier League",E8113="Live"),_xlfn.XLOOKUP(_xlfn.TEXTJOIN(" vs ",,C8113:D8113),Calendar!G:G,Calendar!B:B),IF(AND(B8113="Premier League",E8113="Highlights"),_xlfn.XLOOKUP(H8113,Calendar!O:O,Calendar!N:N,,-1),""))</f>
        <v/>
      </c>
      <c r="AI8113" s="61" t="str">
        <f>IF(AND(AH8113&lt;&gt;"",E8113="Live"),_xlfn.XLOOKUP(_xlfn.TEXTJOIN(" vs ",,C8113:D8113),Calendar!G:G,Calendar!K:K),"")</f>
        <v/>
      </c>
      <c r="AJ8113" s="61" t="str">
        <f>IF(AND(K8113&lt;&gt;"Match of the Day",K8113&lt;&gt;"Match of the Day 2",K8113&lt;&gt;"Match of the Day Repeat"),"",1+MAX($AJ$10:AJ8112))</f>
        <v/>
      </c>
    </row>
    <row r="8114" spans="34:36" x14ac:dyDescent="0.35">
      <c r="AH8114" s="16" t="str">
        <f>IF(AND(B8114="Premier League",E8114="Live"),_xlfn.XLOOKUP(_xlfn.TEXTJOIN(" vs ",,C8114:D8114),Calendar!G:G,Calendar!B:B),IF(AND(B8114="Premier League",E8114="Highlights"),_xlfn.XLOOKUP(H8114,Calendar!O:O,Calendar!N:N,,-1),""))</f>
        <v/>
      </c>
      <c r="AI8114" s="61" t="str">
        <f>IF(AND(AH8114&lt;&gt;"",E8114="Live"),_xlfn.XLOOKUP(_xlfn.TEXTJOIN(" vs ",,C8114:D8114),Calendar!G:G,Calendar!K:K),"")</f>
        <v/>
      </c>
      <c r="AJ8114" s="61" t="str">
        <f>IF(AND(K8114&lt;&gt;"Match of the Day",K8114&lt;&gt;"Match of the Day 2",K8114&lt;&gt;"Match of the Day Repeat"),"",1+MAX($AJ$10:AJ8113))</f>
        <v/>
      </c>
    </row>
    <row r="8115" spans="34:36" x14ac:dyDescent="0.35">
      <c r="AH8115" s="16" t="str">
        <f>IF(AND(B8115="Premier League",E8115="Live"),_xlfn.XLOOKUP(_xlfn.TEXTJOIN(" vs ",,C8115:D8115),Calendar!G:G,Calendar!B:B),IF(AND(B8115="Premier League",E8115="Highlights"),_xlfn.XLOOKUP(H8115,Calendar!O:O,Calendar!N:N,,-1),""))</f>
        <v/>
      </c>
      <c r="AI8115" s="61" t="str">
        <f>IF(AND(AH8115&lt;&gt;"",E8115="Live"),_xlfn.XLOOKUP(_xlfn.TEXTJOIN(" vs ",,C8115:D8115),Calendar!G:G,Calendar!K:K),"")</f>
        <v/>
      </c>
      <c r="AJ8115" s="61" t="str">
        <f>IF(AND(K8115&lt;&gt;"Match of the Day",K8115&lt;&gt;"Match of the Day 2",K8115&lt;&gt;"Match of the Day Repeat"),"",1+MAX($AJ$10:AJ8114))</f>
        <v/>
      </c>
    </row>
    <row r="8116" spans="34:36" x14ac:dyDescent="0.35">
      <c r="AH8116" s="16" t="str">
        <f>IF(AND(B8116="Premier League",E8116="Live"),_xlfn.XLOOKUP(_xlfn.TEXTJOIN(" vs ",,C8116:D8116),Calendar!G:G,Calendar!B:B),IF(AND(B8116="Premier League",E8116="Highlights"),_xlfn.XLOOKUP(H8116,Calendar!O:O,Calendar!N:N,,-1),""))</f>
        <v/>
      </c>
      <c r="AI8116" s="61" t="str">
        <f>IF(AND(AH8116&lt;&gt;"",E8116="Live"),_xlfn.XLOOKUP(_xlfn.TEXTJOIN(" vs ",,C8116:D8116),Calendar!G:G,Calendar!K:K),"")</f>
        <v/>
      </c>
      <c r="AJ8116" s="61" t="str">
        <f>IF(AND(K8116&lt;&gt;"Match of the Day",K8116&lt;&gt;"Match of the Day 2",K8116&lt;&gt;"Match of the Day Repeat"),"",1+MAX($AJ$10:AJ8115))</f>
        <v/>
      </c>
    </row>
    <row r="8117" spans="34:36" x14ac:dyDescent="0.35">
      <c r="AH8117" s="16" t="str">
        <f>IF(AND(B8117="Premier League",E8117="Live"),_xlfn.XLOOKUP(_xlfn.TEXTJOIN(" vs ",,C8117:D8117),Calendar!G:G,Calendar!B:B),IF(AND(B8117="Premier League",E8117="Highlights"),_xlfn.XLOOKUP(H8117,Calendar!O:O,Calendar!N:N,,-1),""))</f>
        <v/>
      </c>
      <c r="AI8117" s="61" t="str">
        <f>IF(AND(AH8117&lt;&gt;"",E8117="Live"),_xlfn.XLOOKUP(_xlfn.TEXTJOIN(" vs ",,C8117:D8117),Calendar!G:G,Calendar!K:K),"")</f>
        <v/>
      </c>
      <c r="AJ8117" s="61" t="str">
        <f>IF(AND(K8117&lt;&gt;"Match of the Day",K8117&lt;&gt;"Match of the Day 2",K8117&lt;&gt;"Match of the Day Repeat"),"",1+MAX($AJ$10:AJ8116))</f>
        <v/>
      </c>
    </row>
    <row r="8118" spans="34:36" x14ac:dyDescent="0.35">
      <c r="AH8118" s="16" t="str">
        <f>IF(AND(B8118="Premier League",E8118="Live"),_xlfn.XLOOKUP(_xlfn.TEXTJOIN(" vs ",,C8118:D8118),Calendar!G:G,Calendar!B:B),IF(AND(B8118="Premier League",E8118="Highlights"),_xlfn.XLOOKUP(H8118,Calendar!O:O,Calendar!N:N,,-1),""))</f>
        <v/>
      </c>
      <c r="AI8118" s="61" t="str">
        <f>IF(AND(AH8118&lt;&gt;"",E8118="Live"),_xlfn.XLOOKUP(_xlfn.TEXTJOIN(" vs ",,C8118:D8118),Calendar!G:G,Calendar!K:K),"")</f>
        <v/>
      </c>
      <c r="AJ8118" s="61" t="str">
        <f>IF(AND(K8118&lt;&gt;"Match of the Day",K8118&lt;&gt;"Match of the Day 2",K8118&lt;&gt;"Match of the Day Repeat"),"",1+MAX($AJ$10:AJ8117))</f>
        <v/>
      </c>
    </row>
    <row r="8119" spans="34:36" x14ac:dyDescent="0.35">
      <c r="AH8119" s="16" t="str">
        <f>IF(AND(B8119="Premier League",E8119="Live"),_xlfn.XLOOKUP(_xlfn.TEXTJOIN(" vs ",,C8119:D8119),Calendar!G:G,Calendar!B:B),IF(AND(B8119="Premier League",E8119="Highlights"),_xlfn.XLOOKUP(H8119,Calendar!O:O,Calendar!N:N,,-1),""))</f>
        <v/>
      </c>
      <c r="AI8119" s="61" t="str">
        <f>IF(AND(AH8119&lt;&gt;"",E8119="Live"),_xlfn.XLOOKUP(_xlfn.TEXTJOIN(" vs ",,C8119:D8119),Calendar!G:G,Calendar!K:K),"")</f>
        <v/>
      </c>
      <c r="AJ8119" s="61" t="str">
        <f>IF(AND(K8119&lt;&gt;"Match of the Day",K8119&lt;&gt;"Match of the Day 2",K8119&lt;&gt;"Match of the Day Repeat"),"",1+MAX($AJ$10:AJ8118))</f>
        <v/>
      </c>
    </row>
    <row r="8120" spans="34:36" x14ac:dyDescent="0.35">
      <c r="AH8120" s="16" t="str">
        <f>IF(AND(B8120="Premier League",E8120="Live"),_xlfn.XLOOKUP(_xlfn.TEXTJOIN(" vs ",,C8120:D8120),Calendar!G:G,Calendar!B:B),IF(AND(B8120="Premier League",E8120="Highlights"),_xlfn.XLOOKUP(H8120,Calendar!O:O,Calendar!N:N,,-1),""))</f>
        <v/>
      </c>
      <c r="AI8120" s="61" t="str">
        <f>IF(AND(AH8120&lt;&gt;"",E8120="Live"),_xlfn.XLOOKUP(_xlfn.TEXTJOIN(" vs ",,C8120:D8120),Calendar!G:G,Calendar!K:K),"")</f>
        <v/>
      </c>
      <c r="AJ8120" s="61" t="str">
        <f>IF(AND(K8120&lt;&gt;"Match of the Day",K8120&lt;&gt;"Match of the Day 2",K8120&lt;&gt;"Match of the Day Repeat"),"",1+MAX($AJ$10:AJ8119))</f>
        <v/>
      </c>
    </row>
    <row r="8121" spans="34:36" x14ac:dyDescent="0.35">
      <c r="AH8121" s="16" t="str">
        <f>IF(AND(B8121="Premier League",E8121="Live"),_xlfn.XLOOKUP(_xlfn.TEXTJOIN(" vs ",,C8121:D8121),Calendar!G:G,Calendar!B:B),IF(AND(B8121="Premier League",E8121="Highlights"),_xlfn.XLOOKUP(H8121,Calendar!O:O,Calendar!N:N,,-1),""))</f>
        <v/>
      </c>
      <c r="AI8121" s="61" t="str">
        <f>IF(AND(AH8121&lt;&gt;"",E8121="Live"),_xlfn.XLOOKUP(_xlfn.TEXTJOIN(" vs ",,C8121:D8121),Calendar!G:G,Calendar!K:K),"")</f>
        <v/>
      </c>
      <c r="AJ8121" s="61" t="str">
        <f>IF(AND(K8121&lt;&gt;"Match of the Day",K8121&lt;&gt;"Match of the Day 2",K8121&lt;&gt;"Match of the Day Repeat"),"",1+MAX($AJ$10:AJ8120))</f>
        <v/>
      </c>
    </row>
    <row r="8122" spans="34:36" x14ac:dyDescent="0.35">
      <c r="AH8122" s="16" t="str">
        <f>IF(AND(B8122="Premier League",E8122="Live"),_xlfn.XLOOKUP(_xlfn.TEXTJOIN(" vs ",,C8122:D8122),Calendar!G:G,Calendar!B:B),IF(AND(B8122="Premier League",E8122="Highlights"),_xlfn.XLOOKUP(H8122,Calendar!O:O,Calendar!N:N,,-1),""))</f>
        <v/>
      </c>
      <c r="AI8122" s="61" t="str">
        <f>IF(AND(AH8122&lt;&gt;"",E8122="Live"),_xlfn.XLOOKUP(_xlfn.TEXTJOIN(" vs ",,C8122:D8122),Calendar!G:G,Calendar!K:K),"")</f>
        <v/>
      </c>
      <c r="AJ8122" s="61" t="str">
        <f>IF(AND(K8122&lt;&gt;"Match of the Day",K8122&lt;&gt;"Match of the Day 2",K8122&lt;&gt;"Match of the Day Repeat"),"",1+MAX($AJ$10:AJ8121))</f>
        <v/>
      </c>
    </row>
    <row r="8123" spans="34:36" x14ac:dyDescent="0.35">
      <c r="AH8123" s="16" t="str">
        <f>IF(AND(B8123="Premier League",E8123="Live"),_xlfn.XLOOKUP(_xlfn.TEXTJOIN(" vs ",,C8123:D8123),Calendar!G:G,Calendar!B:B),IF(AND(B8123="Premier League",E8123="Highlights"),_xlfn.XLOOKUP(H8123,Calendar!O:O,Calendar!N:N,,-1),""))</f>
        <v/>
      </c>
      <c r="AI8123" s="61" t="str">
        <f>IF(AND(AH8123&lt;&gt;"",E8123="Live"),_xlfn.XLOOKUP(_xlfn.TEXTJOIN(" vs ",,C8123:D8123),Calendar!G:G,Calendar!K:K),"")</f>
        <v/>
      </c>
      <c r="AJ8123" s="61" t="str">
        <f>IF(AND(K8123&lt;&gt;"Match of the Day",K8123&lt;&gt;"Match of the Day 2",K8123&lt;&gt;"Match of the Day Repeat"),"",1+MAX($AJ$10:AJ8122))</f>
        <v/>
      </c>
    </row>
    <row r="8124" spans="34:36" x14ac:dyDescent="0.35">
      <c r="AH8124" s="16" t="str">
        <f>IF(AND(B8124="Premier League",E8124="Live"),_xlfn.XLOOKUP(_xlfn.TEXTJOIN(" vs ",,C8124:D8124),Calendar!G:G,Calendar!B:B),IF(AND(B8124="Premier League",E8124="Highlights"),_xlfn.XLOOKUP(H8124,Calendar!O:O,Calendar!N:N,,-1),""))</f>
        <v/>
      </c>
      <c r="AI8124" s="61" t="str">
        <f>IF(AND(AH8124&lt;&gt;"",E8124="Live"),_xlfn.XLOOKUP(_xlfn.TEXTJOIN(" vs ",,C8124:D8124),Calendar!G:G,Calendar!K:K),"")</f>
        <v/>
      </c>
      <c r="AJ8124" s="61" t="str">
        <f>IF(AND(K8124&lt;&gt;"Match of the Day",K8124&lt;&gt;"Match of the Day 2",K8124&lt;&gt;"Match of the Day Repeat"),"",1+MAX($AJ$10:AJ8123))</f>
        <v/>
      </c>
    </row>
    <row r="8125" spans="34:36" x14ac:dyDescent="0.35">
      <c r="AH8125" s="16" t="str">
        <f>IF(AND(B8125="Premier League",E8125="Live"),_xlfn.XLOOKUP(_xlfn.TEXTJOIN(" vs ",,C8125:D8125),Calendar!G:G,Calendar!B:B),IF(AND(B8125="Premier League",E8125="Highlights"),_xlfn.XLOOKUP(H8125,Calendar!O:O,Calendar!N:N,,-1),""))</f>
        <v/>
      </c>
      <c r="AI8125" s="61" t="str">
        <f>IF(AND(AH8125&lt;&gt;"",E8125="Live"),_xlfn.XLOOKUP(_xlfn.TEXTJOIN(" vs ",,C8125:D8125),Calendar!G:G,Calendar!K:K),"")</f>
        <v/>
      </c>
      <c r="AJ8125" s="61" t="str">
        <f>IF(AND(K8125&lt;&gt;"Match of the Day",K8125&lt;&gt;"Match of the Day 2",K8125&lt;&gt;"Match of the Day Repeat"),"",1+MAX($AJ$10:AJ8124))</f>
        <v/>
      </c>
    </row>
    <row r="8126" spans="34:36" x14ac:dyDescent="0.35">
      <c r="AH8126" s="16" t="str">
        <f>IF(AND(B8126="Premier League",E8126="Live"),_xlfn.XLOOKUP(_xlfn.TEXTJOIN(" vs ",,C8126:D8126),Calendar!G:G,Calendar!B:B),IF(AND(B8126="Premier League",E8126="Highlights"),_xlfn.XLOOKUP(H8126,Calendar!O:O,Calendar!N:N,,-1),""))</f>
        <v/>
      </c>
      <c r="AI8126" s="61" t="str">
        <f>IF(AND(AH8126&lt;&gt;"",E8126="Live"),_xlfn.XLOOKUP(_xlfn.TEXTJOIN(" vs ",,C8126:D8126),Calendar!G:G,Calendar!K:K),"")</f>
        <v/>
      </c>
      <c r="AJ8126" s="61" t="str">
        <f>IF(AND(K8126&lt;&gt;"Match of the Day",K8126&lt;&gt;"Match of the Day 2",K8126&lt;&gt;"Match of the Day Repeat"),"",1+MAX($AJ$10:AJ8125))</f>
        <v/>
      </c>
    </row>
    <row r="8127" spans="34:36" x14ac:dyDescent="0.35">
      <c r="AH8127" s="16" t="str">
        <f>IF(AND(B8127="Premier League",E8127="Live"),_xlfn.XLOOKUP(_xlfn.TEXTJOIN(" vs ",,C8127:D8127),Calendar!G:G,Calendar!B:B),IF(AND(B8127="Premier League",E8127="Highlights"),_xlfn.XLOOKUP(H8127,Calendar!O:O,Calendar!N:N,,-1),""))</f>
        <v/>
      </c>
      <c r="AI8127" s="61" t="str">
        <f>IF(AND(AH8127&lt;&gt;"",E8127="Live"),_xlfn.XLOOKUP(_xlfn.TEXTJOIN(" vs ",,C8127:D8127),Calendar!G:G,Calendar!K:K),"")</f>
        <v/>
      </c>
      <c r="AJ8127" s="61" t="str">
        <f>IF(AND(K8127&lt;&gt;"Match of the Day",K8127&lt;&gt;"Match of the Day 2",K8127&lt;&gt;"Match of the Day Repeat"),"",1+MAX($AJ$10:AJ8126))</f>
        <v/>
      </c>
    </row>
    <row r="8128" spans="34:36" x14ac:dyDescent="0.35">
      <c r="AH8128" s="16" t="str">
        <f>IF(AND(B8128="Premier League",E8128="Live"),_xlfn.XLOOKUP(_xlfn.TEXTJOIN(" vs ",,C8128:D8128),Calendar!G:G,Calendar!B:B),IF(AND(B8128="Premier League",E8128="Highlights"),_xlfn.XLOOKUP(H8128,Calendar!O:O,Calendar!N:N,,-1),""))</f>
        <v/>
      </c>
      <c r="AI8128" s="61" t="str">
        <f>IF(AND(AH8128&lt;&gt;"",E8128="Live"),_xlfn.XLOOKUP(_xlfn.TEXTJOIN(" vs ",,C8128:D8128),Calendar!G:G,Calendar!K:K),"")</f>
        <v/>
      </c>
      <c r="AJ8128" s="61" t="str">
        <f>IF(AND(K8128&lt;&gt;"Match of the Day",K8128&lt;&gt;"Match of the Day 2",K8128&lt;&gt;"Match of the Day Repeat"),"",1+MAX($AJ$10:AJ8127))</f>
        <v/>
      </c>
    </row>
    <row r="8129" spans="34:36" x14ac:dyDescent="0.35">
      <c r="AH8129" s="16" t="str">
        <f>IF(AND(B8129="Premier League",E8129="Live"),_xlfn.XLOOKUP(_xlfn.TEXTJOIN(" vs ",,C8129:D8129),Calendar!G:G,Calendar!B:B),IF(AND(B8129="Premier League",E8129="Highlights"),_xlfn.XLOOKUP(H8129,Calendar!O:O,Calendar!N:N,,-1),""))</f>
        <v/>
      </c>
      <c r="AI8129" s="61" t="str">
        <f>IF(AND(AH8129&lt;&gt;"",E8129="Live"),_xlfn.XLOOKUP(_xlfn.TEXTJOIN(" vs ",,C8129:D8129),Calendar!G:G,Calendar!K:K),"")</f>
        <v/>
      </c>
      <c r="AJ8129" s="61" t="str">
        <f>IF(AND(K8129&lt;&gt;"Match of the Day",K8129&lt;&gt;"Match of the Day 2",K8129&lt;&gt;"Match of the Day Repeat"),"",1+MAX($AJ$10:AJ8128))</f>
        <v/>
      </c>
    </row>
    <row r="8130" spans="34:36" x14ac:dyDescent="0.35">
      <c r="AH8130" s="16" t="str">
        <f>IF(AND(B8130="Premier League",E8130="Live"),_xlfn.XLOOKUP(_xlfn.TEXTJOIN(" vs ",,C8130:D8130),Calendar!G:G,Calendar!B:B),IF(AND(B8130="Premier League",E8130="Highlights"),_xlfn.XLOOKUP(H8130,Calendar!O:O,Calendar!N:N,,-1),""))</f>
        <v/>
      </c>
      <c r="AI8130" s="61" t="str">
        <f>IF(AND(AH8130&lt;&gt;"",E8130="Live"),_xlfn.XLOOKUP(_xlfn.TEXTJOIN(" vs ",,C8130:D8130),Calendar!G:G,Calendar!K:K),"")</f>
        <v/>
      </c>
      <c r="AJ8130" s="61" t="str">
        <f>IF(AND(K8130&lt;&gt;"Match of the Day",K8130&lt;&gt;"Match of the Day 2",K8130&lt;&gt;"Match of the Day Repeat"),"",1+MAX($AJ$10:AJ8129))</f>
        <v/>
      </c>
    </row>
    <row r="8131" spans="34:36" x14ac:dyDescent="0.35">
      <c r="AH8131" s="16" t="str">
        <f>IF(AND(B8131="Premier League",E8131="Live"),_xlfn.XLOOKUP(_xlfn.TEXTJOIN(" vs ",,C8131:D8131),Calendar!G:G,Calendar!B:B),IF(AND(B8131="Premier League",E8131="Highlights"),_xlfn.XLOOKUP(H8131,Calendar!O:O,Calendar!N:N,,-1),""))</f>
        <v/>
      </c>
      <c r="AI8131" s="61" t="str">
        <f>IF(AND(AH8131&lt;&gt;"",E8131="Live"),_xlfn.XLOOKUP(_xlfn.TEXTJOIN(" vs ",,C8131:D8131),Calendar!G:G,Calendar!K:K),"")</f>
        <v/>
      </c>
      <c r="AJ8131" s="61" t="str">
        <f>IF(AND(K8131&lt;&gt;"Match of the Day",K8131&lt;&gt;"Match of the Day 2",K8131&lt;&gt;"Match of the Day Repeat"),"",1+MAX($AJ$10:AJ8130))</f>
        <v/>
      </c>
    </row>
    <row r="8132" spans="34:36" x14ac:dyDescent="0.35">
      <c r="AH8132" s="16" t="str">
        <f>IF(AND(B8132="Premier League",E8132="Live"),_xlfn.XLOOKUP(_xlfn.TEXTJOIN(" vs ",,C8132:D8132),Calendar!G:G,Calendar!B:B),IF(AND(B8132="Premier League",E8132="Highlights"),_xlfn.XLOOKUP(H8132,Calendar!O:O,Calendar!N:N,,-1),""))</f>
        <v/>
      </c>
      <c r="AI8132" s="61" t="str">
        <f>IF(AND(AH8132&lt;&gt;"",E8132="Live"),_xlfn.XLOOKUP(_xlfn.TEXTJOIN(" vs ",,C8132:D8132),Calendar!G:G,Calendar!K:K),"")</f>
        <v/>
      </c>
      <c r="AJ8132" s="61" t="str">
        <f>IF(AND(K8132&lt;&gt;"Match of the Day",K8132&lt;&gt;"Match of the Day 2",K8132&lt;&gt;"Match of the Day Repeat"),"",1+MAX($AJ$10:AJ8131))</f>
        <v/>
      </c>
    </row>
    <row r="8133" spans="34:36" x14ac:dyDescent="0.35">
      <c r="AH8133" s="16" t="str">
        <f>IF(AND(B8133="Premier League",E8133="Live"),_xlfn.XLOOKUP(_xlfn.TEXTJOIN(" vs ",,C8133:D8133),Calendar!G:G,Calendar!B:B),IF(AND(B8133="Premier League",E8133="Highlights"),_xlfn.XLOOKUP(H8133,Calendar!O:O,Calendar!N:N,,-1),""))</f>
        <v/>
      </c>
      <c r="AI8133" s="61" t="str">
        <f>IF(AND(AH8133&lt;&gt;"",E8133="Live"),_xlfn.XLOOKUP(_xlfn.TEXTJOIN(" vs ",,C8133:D8133),Calendar!G:G,Calendar!K:K),"")</f>
        <v/>
      </c>
      <c r="AJ8133" s="61" t="str">
        <f>IF(AND(K8133&lt;&gt;"Match of the Day",K8133&lt;&gt;"Match of the Day 2",K8133&lt;&gt;"Match of the Day Repeat"),"",1+MAX($AJ$10:AJ8132))</f>
        <v/>
      </c>
    </row>
    <row r="8134" spans="34:36" x14ac:dyDescent="0.35">
      <c r="AH8134" s="16" t="str">
        <f>IF(AND(B8134="Premier League",E8134="Live"),_xlfn.XLOOKUP(_xlfn.TEXTJOIN(" vs ",,C8134:D8134),Calendar!G:G,Calendar!B:B),IF(AND(B8134="Premier League",E8134="Highlights"),_xlfn.XLOOKUP(H8134,Calendar!O:O,Calendar!N:N,,-1),""))</f>
        <v/>
      </c>
      <c r="AI8134" s="61" t="str">
        <f>IF(AND(AH8134&lt;&gt;"",E8134="Live"),_xlfn.XLOOKUP(_xlfn.TEXTJOIN(" vs ",,C8134:D8134),Calendar!G:G,Calendar!K:K),"")</f>
        <v/>
      </c>
      <c r="AJ8134" s="61" t="str">
        <f>IF(AND(K8134&lt;&gt;"Match of the Day",K8134&lt;&gt;"Match of the Day 2",K8134&lt;&gt;"Match of the Day Repeat"),"",1+MAX($AJ$10:AJ8133))</f>
        <v/>
      </c>
    </row>
    <row r="8135" spans="34:36" x14ac:dyDescent="0.35">
      <c r="AH8135" s="16" t="str">
        <f>IF(AND(B8135="Premier League",E8135="Live"),_xlfn.XLOOKUP(_xlfn.TEXTJOIN(" vs ",,C8135:D8135),Calendar!G:G,Calendar!B:B),IF(AND(B8135="Premier League",E8135="Highlights"),_xlfn.XLOOKUP(H8135,Calendar!O:O,Calendar!N:N,,-1),""))</f>
        <v/>
      </c>
      <c r="AI8135" s="61" t="str">
        <f>IF(AND(AH8135&lt;&gt;"",E8135="Live"),_xlfn.XLOOKUP(_xlfn.TEXTJOIN(" vs ",,C8135:D8135),Calendar!G:G,Calendar!K:K),"")</f>
        <v/>
      </c>
      <c r="AJ8135" s="61" t="str">
        <f>IF(AND(K8135&lt;&gt;"Match of the Day",K8135&lt;&gt;"Match of the Day 2",K8135&lt;&gt;"Match of the Day Repeat"),"",1+MAX($AJ$10:AJ8134))</f>
        <v/>
      </c>
    </row>
    <row r="8136" spans="34:36" x14ac:dyDescent="0.35">
      <c r="AH8136" s="16" t="str">
        <f>IF(AND(B8136="Premier League",E8136="Live"),_xlfn.XLOOKUP(_xlfn.TEXTJOIN(" vs ",,C8136:D8136),Calendar!G:G,Calendar!B:B),IF(AND(B8136="Premier League",E8136="Highlights"),_xlfn.XLOOKUP(H8136,Calendar!O:O,Calendar!N:N,,-1),""))</f>
        <v/>
      </c>
      <c r="AI8136" s="61" t="str">
        <f>IF(AND(AH8136&lt;&gt;"",E8136="Live"),_xlfn.XLOOKUP(_xlfn.TEXTJOIN(" vs ",,C8136:D8136),Calendar!G:G,Calendar!K:K),"")</f>
        <v/>
      </c>
      <c r="AJ8136" s="61" t="str">
        <f>IF(AND(K8136&lt;&gt;"Match of the Day",K8136&lt;&gt;"Match of the Day 2",K8136&lt;&gt;"Match of the Day Repeat"),"",1+MAX($AJ$10:AJ8135))</f>
        <v/>
      </c>
    </row>
    <row r="8137" spans="34:36" x14ac:dyDescent="0.35">
      <c r="AH8137" s="16" t="str">
        <f>IF(AND(B8137="Premier League",E8137="Live"),_xlfn.XLOOKUP(_xlfn.TEXTJOIN(" vs ",,C8137:D8137),Calendar!G:G,Calendar!B:B),IF(AND(B8137="Premier League",E8137="Highlights"),_xlfn.XLOOKUP(H8137,Calendar!O:O,Calendar!N:N,,-1),""))</f>
        <v/>
      </c>
      <c r="AI8137" s="61" t="str">
        <f>IF(AND(AH8137&lt;&gt;"",E8137="Live"),_xlfn.XLOOKUP(_xlfn.TEXTJOIN(" vs ",,C8137:D8137),Calendar!G:G,Calendar!K:K),"")</f>
        <v/>
      </c>
      <c r="AJ8137" s="61" t="str">
        <f>IF(AND(K8137&lt;&gt;"Match of the Day",K8137&lt;&gt;"Match of the Day 2",K8137&lt;&gt;"Match of the Day Repeat"),"",1+MAX($AJ$10:AJ8136))</f>
        <v/>
      </c>
    </row>
    <row r="8138" spans="34:36" x14ac:dyDescent="0.35">
      <c r="AH8138" s="16" t="str">
        <f>IF(AND(B8138="Premier League",E8138="Live"),_xlfn.XLOOKUP(_xlfn.TEXTJOIN(" vs ",,C8138:D8138),Calendar!G:G,Calendar!B:B),IF(AND(B8138="Premier League",E8138="Highlights"),_xlfn.XLOOKUP(H8138,Calendar!O:O,Calendar!N:N,,-1),""))</f>
        <v/>
      </c>
      <c r="AI8138" s="61" t="str">
        <f>IF(AND(AH8138&lt;&gt;"",E8138="Live"),_xlfn.XLOOKUP(_xlfn.TEXTJOIN(" vs ",,C8138:D8138),Calendar!G:G,Calendar!K:K),"")</f>
        <v/>
      </c>
      <c r="AJ8138" s="61" t="str">
        <f>IF(AND(K8138&lt;&gt;"Match of the Day",K8138&lt;&gt;"Match of the Day 2",K8138&lt;&gt;"Match of the Day Repeat"),"",1+MAX($AJ$10:AJ8137))</f>
        <v/>
      </c>
    </row>
    <row r="8139" spans="34:36" x14ac:dyDescent="0.35">
      <c r="AH8139" s="16" t="str">
        <f>IF(AND(B8139="Premier League",E8139="Live"),_xlfn.XLOOKUP(_xlfn.TEXTJOIN(" vs ",,C8139:D8139),Calendar!G:G,Calendar!B:B),IF(AND(B8139="Premier League",E8139="Highlights"),_xlfn.XLOOKUP(H8139,Calendar!O:O,Calendar!N:N,,-1),""))</f>
        <v/>
      </c>
      <c r="AI8139" s="61" t="str">
        <f>IF(AND(AH8139&lt;&gt;"",E8139="Live"),_xlfn.XLOOKUP(_xlfn.TEXTJOIN(" vs ",,C8139:D8139),Calendar!G:G,Calendar!K:K),"")</f>
        <v/>
      </c>
      <c r="AJ8139" s="61" t="str">
        <f>IF(AND(K8139&lt;&gt;"Match of the Day",K8139&lt;&gt;"Match of the Day 2",K8139&lt;&gt;"Match of the Day Repeat"),"",1+MAX($AJ$10:AJ8138))</f>
        <v/>
      </c>
    </row>
    <row r="8140" spans="34:36" x14ac:dyDescent="0.35">
      <c r="AH8140" s="16" t="str">
        <f>IF(AND(B8140="Premier League",E8140="Live"),_xlfn.XLOOKUP(_xlfn.TEXTJOIN(" vs ",,C8140:D8140),Calendar!G:G,Calendar!B:B),IF(AND(B8140="Premier League",E8140="Highlights"),_xlfn.XLOOKUP(H8140,Calendar!O:O,Calendar!N:N,,-1),""))</f>
        <v/>
      </c>
      <c r="AI8140" s="61" t="str">
        <f>IF(AND(AH8140&lt;&gt;"",E8140="Live"),_xlfn.XLOOKUP(_xlfn.TEXTJOIN(" vs ",,C8140:D8140),Calendar!G:G,Calendar!K:K),"")</f>
        <v/>
      </c>
      <c r="AJ8140" s="61" t="str">
        <f>IF(AND(K8140&lt;&gt;"Match of the Day",K8140&lt;&gt;"Match of the Day 2",K8140&lt;&gt;"Match of the Day Repeat"),"",1+MAX($AJ$10:AJ8139))</f>
        <v/>
      </c>
    </row>
    <row r="8141" spans="34:36" x14ac:dyDescent="0.35">
      <c r="AH8141" s="16" t="str">
        <f>IF(AND(B8141="Premier League",E8141="Live"),_xlfn.XLOOKUP(_xlfn.TEXTJOIN(" vs ",,C8141:D8141),Calendar!G:G,Calendar!B:B),IF(AND(B8141="Premier League",E8141="Highlights"),_xlfn.XLOOKUP(H8141,Calendar!O:O,Calendar!N:N,,-1),""))</f>
        <v/>
      </c>
      <c r="AI8141" s="61" t="str">
        <f>IF(AND(AH8141&lt;&gt;"",E8141="Live"),_xlfn.XLOOKUP(_xlfn.TEXTJOIN(" vs ",,C8141:D8141),Calendar!G:G,Calendar!K:K),"")</f>
        <v/>
      </c>
      <c r="AJ8141" s="61" t="str">
        <f>IF(AND(K8141&lt;&gt;"Match of the Day",K8141&lt;&gt;"Match of the Day 2",K8141&lt;&gt;"Match of the Day Repeat"),"",1+MAX($AJ$10:AJ8140))</f>
        <v/>
      </c>
    </row>
    <row r="8142" spans="34:36" x14ac:dyDescent="0.35">
      <c r="AH8142" s="16" t="str">
        <f>IF(AND(B8142="Premier League",E8142="Live"),_xlfn.XLOOKUP(_xlfn.TEXTJOIN(" vs ",,C8142:D8142),Calendar!G:G,Calendar!B:B),IF(AND(B8142="Premier League",E8142="Highlights"),_xlfn.XLOOKUP(H8142,Calendar!O:O,Calendar!N:N,,-1),""))</f>
        <v/>
      </c>
      <c r="AI8142" s="61" t="str">
        <f>IF(AND(AH8142&lt;&gt;"",E8142="Live"),_xlfn.XLOOKUP(_xlfn.TEXTJOIN(" vs ",,C8142:D8142),Calendar!G:G,Calendar!K:K),"")</f>
        <v/>
      </c>
      <c r="AJ8142" s="61" t="str">
        <f>IF(AND(K8142&lt;&gt;"Match of the Day",K8142&lt;&gt;"Match of the Day 2",K8142&lt;&gt;"Match of the Day Repeat"),"",1+MAX($AJ$10:AJ8141))</f>
        <v/>
      </c>
    </row>
    <row r="8143" spans="34:36" x14ac:dyDescent="0.35">
      <c r="AH8143" s="16" t="str">
        <f>IF(AND(B8143="Premier League",E8143="Live"),_xlfn.XLOOKUP(_xlfn.TEXTJOIN(" vs ",,C8143:D8143),Calendar!G:G,Calendar!B:B),IF(AND(B8143="Premier League",E8143="Highlights"),_xlfn.XLOOKUP(H8143,Calendar!O:O,Calendar!N:N,,-1),""))</f>
        <v/>
      </c>
      <c r="AI8143" s="61" t="str">
        <f>IF(AND(AH8143&lt;&gt;"",E8143="Live"),_xlfn.XLOOKUP(_xlfn.TEXTJOIN(" vs ",,C8143:D8143),Calendar!G:G,Calendar!K:K),"")</f>
        <v/>
      </c>
      <c r="AJ8143" s="61" t="str">
        <f>IF(AND(K8143&lt;&gt;"Match of the Day",K8143&lt;&gt;"Match of the Day 2",K8143&lt;&gt;"Match of the Day Repeat"),"",1+MAX($AJ$10:AJ8142))</f>
        <v/>
      </c>
    </row>
    <row r="8144" spans="34:36" x14ac:dyDescent="0.35">
      <c r="AH8144" s="16" t="str">
        <f>IF(AND(B8144="Premier League",E8144="Live"),_xlfn.XLOOKUP(_xlfn.TEXTJOIN(" vs ",,C8144:D8144),Calendar!G:G,Calendar!B:B),IF(AND(B8144="Premier League",E8144="Highlights"),_xlfn.XLOOKUP(H8144,Calendar!O:O,Calendar!N:N,,-1),""))</f>
        <v/>
      </c>
      <c r="AI8144" s="61" t="str">
        <f>IF(AND(AH8144&lt;&gt;"",E8144="Live"),_xlfn.XLOOKUP(_xlfn.TEXTJOIN(" vs ",,C8144:D8144),Calendar!G:G,Calendar!K:K),"")</f>
        <v/>
      </c>
      <c r="AJ8144" s="61" t="str">
        <f>IF(AND(K8144&lt;&gt;"Match of the Day",K8144&lt;&gt;"Match of the Day 2",K8144&lt;&gt;"Match of the Day Repeat"),"",1+MAX($AJ$10:AJ8143))</f>
        <v/>
      </c>
    </row>
    <row r="8145" spans="34:36" x14ac:dyDescent="0.35">
      <c r="AH8145" s="16" t="str">
        <f>IF(AND(B8145="Premier League",E8145="Live"),_xlfn.XLOOKUP(_xlfn.TEXTJOIN(" vs ",,C8145:D8145),Calendar!G:G,Calendar!B:B),IF(AND(B8145="Premier League",E8145="Highlights"),_xlfn.XLOOKUP(H8145,Calendar!O:O,Calendar!N:N,,-1),""))</f>
        <v/>
      </c>
      <c r="AI8145" s="61" t="str">
        <f>IF(AND(AH8145&lt;&gt;"",E8145="Live"),_xlfn.XLOOKUP(_xlfn.TEXTJOIN(" vs ",,C8145:D8145),Calendar!G:G,Calendar!K:K),"")</f>
        <v/>
      </c>
      <c r="AJ8145" s="61" t="str">
        <f>IF(AND(K8145&lt;&gt;"Match of the Day",K8145&lt;&gt;"Match of the Day 2",K8145&lt;&gt;"Match of the Day Repeat"),"",1+MAX($AJ$10:AJ8144))</f>
        <v/>
      </c>
    </row>
    <row r="8146" spans="34:36" x14ac:dyDescent="0.35">
      <c r="AH8146" s="16" t="str">
        <f>IF(AND(B8146="Premier League",E8146="Live"),_xlfn.XLOOKUP(_xlfn.TEXTJOIN(" vs ",,C8146:D8146),Calendar!G:G,Calendar!B:B),IF(AND(B8146="Premier League",E8146="Highlights"),_xlfn.XLOOKUP(H8146,Calendar!O:O,Calendar!N:N,,-1),""))</f>
        <v/>
      </c>
      <c r="AI8146" s="61" t="str">
        <f>IF(AND(AH8146&lt;&gt;"",E8146="Live"),_xlfn.XLOOKUP(_xlfn.TEXTJOIN(" vs ",,C8146:D8146),Calendar!G:G,Calendar!K:K),"")</f>
        <v/>
      </c>
      <c r="AJ8146" s="61" t="str">
        <f>IF(AND(K8146&lt;&gt;"Match of the Day",K8146&lt;&gt;"Match of the Day 2",K8146&lt;&gt;"Match of the Day Repeat"),"",1+MAX($AJ$10:AJ8145))</f>
        <v/>
      </c>
    </row>
    <row r="8147" spans="34:36" x14ac:dyDescent="0.35">
      <c r="AH8147" s="16" t="str">
        <f>IF(AND(B8147="Premier League",E8147="Live"),_xlfn.XLOOKUP(_xlfn.TEXTJOIN(" vs ",,C8147:D8147),Calendar!G:G,Calendar!B:B),IF(AND(B8147="Premier League",E8147="Highlights"),_xlfn.XLOOKUP(H8147,Calendar!O:O,Calendar!N:N,,-1),""))</f>
        <v/>
      </c>
      <c r="AI8147" s="61" t="str">
        <f>IF(AND(AH8147&lt;&gt;"",E8147="Live"),_xlfn.XLOOKUP(_xlfn.TEXTJOIN(" vs ",,C8147:D8147),Calendar!G:G,Calendar!K:K),"")</f>
        <v/>
      </c>
      <c r="AJ8147" s="61" t="str">
        <f>IF(AND(K8147&lt;&gt;"Match of the Day",K8147&lt;&gt;"Match of the Day 2",K8147&lt;&gt;"Match of the Day Repeat"),"",1+MAX($AJ$10:AJ8146))</f>
        <v/>
      </c>
    </row>
    <row r="8148" spans="34:36" x14ac:dyDescent="0.35">
      <c r="AH8148" s="16" t="str">
        <f>IF(AND(B8148="Premier League",E8148="Live"),_xlfn.XLOOKUP(_xlfn.TEXTJOIN(" vs ",,C8148:D8148),Calendar!G:G,Calendar!B:B),IF(AND(B8148="Premier League",E8148="Highlights"),_xlfn.XLOOKUP(H8148,Calendar!O:O,Calendar!N:N,,-1),""))</f>
        <v/>
      </c>
      <c r="AI8148" s="61" t="str">
        <f>IF(AND(AH8148&lt;&gt;"",E8148="Live"),_xlfn.XLOOKUP(_xlfn.TEXTJOIN(" vs ",,C8148:D8148),Calendar!G:G,Calendar!K:K),"")</f>
        <v/>
      </c>
      <c r="AJ8148" s="61" t="str">
        <f>IF(AND(K8148&lt;&gt;"Match of the Day",K8148&lt;&gt;"Match of the Day 2",K8148&lt;&gt;"Match of the Day Repeat"),"",1+MAX($AJ$10:AJ8147))</f>
        <v/>
      </c>
    </row>
    <row r="8149" spans="34:36" x14ac:dyDescent="0.35">
      <c r="AH8149" s="16" t="str">
        <f>IF(AND(B8149="Premier League",E8149="Live"),_xlfn.XLOOKUP(_xlfn.TEXTJOIN(" vs ",,C8149:D8149),Calendar!G:G,Calendar!B:B),IF(AND(B8149="Premier League",E8149="Highlights"),_xlfn.XLOOKUP(H8149,Calendar!O:O,Calendar!N:N,,-1),""))</f>
        <v/>
      </c>
      <c r="AI8149" s="61" t="str">
        <f>IF(AND(AH8149&lt;&gt;"",E8149="Live"),_xlfn.XLOOKUP(_xlfn.TEXTJOIN(" vs ",,C8149:D8149),Calendar!G:G,Calendar!K:K),"")</f>
        <v/>
      </c>
      <c r="AJ8149" s="61" t="str">
        <f>IF(AND(K8149&lt;&gt;"Match of the Day",K8149&lt;&gt;"Match of the Day 2",K8149&lt;&gt;"Match of the Day Repeat"),"",1+MAX($AJ$10:AJ8148))</f>
        <v/>
      </c>
    </row>
    <row r="8150" spans="34:36" x14ac:dyDescent="0.35">
      <c r="AH8150" s="16" t="str">
        <f>IF(AND(B8150="Premier League",E8150="Live"),_xlfn.XLOOKUP(_xlfn.TEXTJOIN(" vs ",,C8150:D8150),Calendar!G:G,Calendar!B:B),IF(AND(B8150="Premier League",E8150="Highlights"),_xlfn.XLOOKUP(H8150,Calendar!O:O,Calendar!N:N,,-1),""))</f>
        <v/>
      </c>
      <c r="AI8150" s="61" t="str">
        <f>IF(AND(AH8150&lt;&gt;"",E8150="Live"),_xlfn.XLOOKUP(_xlfn.TEXTJOIN(" vs ",,C8150:D8150),Calendar!G:G,Calendar!K:K),"")</f>
        <v/>
      </c>
      <c r="AJ8150" s="61" t="str">
        <f>IF(AND(K8150&lt;&gt;"Match of the Day",K8150&lt;&gt;"Match of the Day 2",K8150&lt;&gt;"Match of the Day Repeat"),"",1+MAX($AJ$10:AJ8149))</f>
        <v/>
      </c>
    </row>
    <row r="8151" spans="34:36" x14ac:dyDescent="0.35">
      <c r="AH8151" s="16" t="str">
        <f>IF(AND(B8151="Premier League",E8151="Live"),_xlfn.XLOOKUP(_xlfn.TEXTJOIN(" vs ",,C8151:D8151),Calendar!G:G,Calendar!B:B),IF(AND(B8151="Premier League",E8151="Highlights"),_xlfn.XLOOKUP(H8151,Calendar!O:O,Calendar!N:N,,-1),""))</f>
        <v/>
      </c>
      <c r="AI8151" s="61" t="str">
        <f>IF(AND(AH8151&lt;&gt;"",E8151="Live"),_xlfn.XLOOKUP(_xlfn.TEXTJOIN(" vs ",,C8151:D8151),Calendar!G:G,Calendar!K:K),"")</f>
        <v/>
      </c>
      <c r="AJ8151" s="61" t="str">
        <f>IF(AND(K8151&lt;&gt;"Match of the Day",K8151&lt;&gt;"Match of the Day 2",K8151&lt;&gt;"Match of the Day Repeat"),"",1+MAX($AJ$10:AJ8150))</f>
        <v/>
      </c>
    </row>
    <row r="8152" spans="34:36" x14ac:dyDescent="0.35">
      <c r="AH8152" s="16" t="str">
        <f>IF(AND(B8152="Premier League",E8152="Live"),_xlfn.XLOOKUP(_xlfn.TEXTJOIN(" vs ",,C8152:D8152),Calendar!G:G,Calendar!B:B),IF(AND(B8152="Premier League",E8152="Highlights"),_xlfn.XLOOKUP(H8152,Calendar!O:O,Calendar!N:N,,-1),""))</f>
        <v/>
      </c>
      <c r="AI8152" s="61" t="str">
        <f>IF(AND(AH8152&lt;&gt;"",E8152="Live"),_xlfn.XLOOKUP(_xlfn.TEXTJOIN(" vs ",,C8152:D8152),Calendar!G:G,Calendar!K:K),"")</f>
        <v/>
      </c>
      <c r="AJ8152" s="61" t="str">
        <f>IF(AND(K8152&lt;&gt;"Match of the Day",K8152&lt;&gt;"Match of the Day 2",K8152&lt;&gt;"Match of the Day Repeat"),"",1+MAX($AJ$10:AJ8151))</f>
        <v/>
      </c>
    </row>
    <row r="8153" spans="34:36" x14ac:dyDescent="0.35">
      <c r="AH8153" s="16" t="str">
        <f>IF(AND(B8153="Premier League",E8153="Live"),_xlfn.XLOOKUP(_xlfn.TEXTJOIN(" vs ",,C8153:D8153),Calendar!G:G,Calendar!B:B),IF(AND(B8153="Premier League",E8153="Highlights"),_xlfn.XLOOKUP(H8153,Calendar!O:O,Calendar!N:N,,-1),""))</f>
        <v/>
      </c>
      <c r="AI8153" s="61" t="str">
        <f>IF(AND(AH8153&lt;&gt;"",E8153="Live"),_xlfn.XLOOKUP(_xlfn.TEXTJOIN(" vs ",,C8153:D8153),Calendar!G:G,Calendar!K:K),"")</f>
        <v/>
      </c>
      <c r="AJ8153" s="61" t="str">
        <f>IF(AND(K8153&lt;&gt;"Match of the Day",K8153&lt;&gt;"Match of the Day 2",K8153&lt;&gt;"Match of the Day Repeat"),"",1+MAX($AJ$10:AJ8152))</f>
        <v/>
      </c>
    </row>
    <row r="8154" spans="34:36" x14ac:dyDescent="0.35">
      <c r="AH8154" s="16" t="str">
        <f>IF(AND(B8154="Premier League",E8154="Live"),_xlfn.XLOOKUP(_xlfn.TEXTJOIN(" vs ",,C8154:D8154),Calendar!G:G,Calendar!B:B),IF(AND(B8154="Premier League",E8154="Highlights"),_xlfn.XLOOKUP(H8154,Calendar!O:O,Calendar!N:N,,-1),""))</f>
        <v/>
      </c>
      <c r="AI8154" s="61" t="str">
        <f>IF(AND(AH8154&lt;&gt;"",E8154="Live"),_xlfn.XLOOKUP(_xlfn.TEXTJOIN(" vs ",,C8154:D8154),Calendar!G:G,Calendar!K:K),"")</f>
        <v/>
      </c>
      <c r="AJ8154" s="61" t="str">
        <f>IF(AND(K8154&lt;&gt;"Match of the Day",K8154&lt;&gt;"Match of the Day 2",K8154&lt;&gt;"Match of the Day Repeat"),"",1+MAX($AJ$10:AJ8153))</f>
        <v/>
      </c>
    </row>
    <row r="8155" spans="34:36" x14ac:dyDescent="0.35">
      <c r="AH8155" s="16" t="str">
        <f>IF(AND(B8155="Premier League",E8155="Live"),_xlfn.XLOOKUP(_xlfn.TEXTJOIN(" vs ",,C8155:D8155),Calendar!G:G,Calendar!B:B),IF(AND(B8155="Premier League",E8155="Highlights"),_xlfn.XLOOKUP(H8155,Calendar!O:O,Calendar!N:N,,-1),""))</f>
        <v/>
      </c>
      <c r="AI8155" s="61" t="str">
        <f>IF(AND(AH8155&lt;&gt;"",E8155="Live"),_xlfn.XLOOKUP(_xlfn.TEXTJOIN(" vs ",,C8155:D8155),Calendar!G:G,Calendar!K:K),"")</f>
        <v/>
      </c>
      <c r="AJ8155" s="61" t="str">
        <f>IF(AND(K8155&lt;&gt;"Match of the Day",K8155&lt;&gt;"Match of the Day 2",K8155&lt;&gt;"Match of the Day Repeat"),"",1+MAX($AJ$10:AJ8154))</f>
        <v/>
      </c>
    </row>
    <row r="8156" spans="34:36" x14ac:dyDescent="0.35">
      <c r="AH8156" s="16" t="str">
        <f>IF(AND(B8156="Premier League",E8156="Live"),_xlfn.XLOOKUP(_xlfn.TEXTJOIN(" vs ",,C8156:D8156),Calendar!G:G,Calendar!B:B),IF(AND(B8156="Premier League",E8156="Highlights"),_xlfn.XLOOKUP(H8156,Calendar!O:O,Calendar!N:N,,-1),""))</f>
        <v/>
      </c>
      <c r="AI8156" s="61" t="str">
        <f>IF(AND(AH8156&lt;&gt;"",E8156="Live"),_xlfn.XLOOKUP(_xlfn.TEXTJOIN(" vs ",,C8156:D8156),Calendar!G:G,Calendar!K:K),"")</f>
        <v/>
      </c>
      <c r="AJ8156" s="61" t="str">
        <f>IF(AND(K8156&lt;&gt;"Match of the Day",K8156&lt;&gt;"Match of the Day 2",K8156&lt;&gt;"Match of the Day Repeat"),"",1+MAX($AJ$10:AJ8155))</f>
        <v/>
      </c>
    </row>
    <row r="8157" spans="34:36" x14ac:dyDescent="0.35">
      <c r="AH8157" s="16" t="str">
        <f>IF(AND(B8157="Premier League",E8157="Live"),_xlfn.XLOOKUP(_xlfn.TEXTJOIN(" vs ",,C8157:D8157),Calendar!G:G,Calendar!B:B),IF(AND(B8157="Premier League",E8157="Highlights"),_xlfn.XLOOKUP(H8157,Calendar!O:O,Calendar!N:N,,-1),""))</f>
        <v/>
      </c>
      <c r="AI8157" s="61" t="str">
        <f>IF(AND(AH8157&lt;&gt;"",E8157="Live"),_xlfn.XLOOKUP(_xlfn.TEXTJOIN(" vs ",,C8157:D8157),Calendar!G:G,Calendar!K:K),"")</f>
        <v/>
      </c>
      <c r="AJ8157" s="61" t="str">
        <f>IF(AND(K8157&lt;&gt;"Match of the Day",K8157&lt;&gt;"Match of the Day 2",K8157&lt;&gt;"Match of the Day Repeat"),"",1+MAX($AJ$10:AJ8156))</f>
        <v/>
      </c>
    </row>
    <row r="8158" spans="34:36" x14ac:dyDescent="0.35">
      <c r="AH8158" s="16" t="str">
        <f>IF(AND(B8158="Premier League",E8158="Live"),_xlfn.XLOOKUP(_xlfn.TEXTJOIN(" vs ",,C8158:D8158),Calendar!G:G,Calendar!B:B),IF(AND(B8158="Premier League",E8158="Highlights"),_xlfn.XLOOKUP(H8158,Calendar!O:O,Calendar!N:N,,-1),""))</f>
        <v/>
      </c>
      <c r="AI8158" s="61" t="str">
        <f>IF(AND(AH8158&lt;&gt;"",E8158="Live"),_xlfn.XLOOKUP(_xlfn.TEXTJOIN(" vs ",,C8158:D8158),Calendar!G:G,Calendar!K:K),"")</f>
        <v/>
      </c>
      <c r="AJ8158" s="61" t="str">
        <f>IF(AND(K8158&lt;&gt;"Match of the Day",K8158&lt;&gt;"Match of the Day 2",K8158&lt;&gt;"Match of the Day Repeat"),"",1+MAX($AJ$10:AJ8157))</f>
        <v/>
      </c>
    </row>
    <row r="8159" spans="34:36" x14ac:dyDescent="0.35">
      <c r="AH8159" s="16" t="str">
        <f>IF(AND(B8159="Premier League",E8159="Live"),_xlfn.XLOOKUP(_xlfn.TEXTJOIN(" vs ",,C8159:D8159),Calendar!G:G,Calendar!B:B),IF(AND(B8159="Premier League",E8159="Highlights"),_xlfn.XLOOKUP(H8159,Calendar!O:O,Calendar!N:N,,-1),""))</f>
        <v/>
      </c>
      <c r="AI8159" s="61" t="str">
        <f>IF(AND(AH8159&lt;&gt;"",E8159="Live"),_xlfn.XLOOKUP(_xlfn.TEXTJOIN(" vs ",,C8159:D8159),Calendar!G:G,Calendar!K:K),"")</f>
        <v/>
      </c>
      <c r="AJ8159" s="61" t="str">
        <f>IF(AND(K8159&lt;&gt;"Match of the Day",K8159&lt;&gt;"Match of the Day 2",K8159&lt;&gt;"Match of the Day Repeat"),"",1+MAX($AJ$10:AJ8158))</f>
        <v/>
      </c>
    </row>
    <row r="8160" spans="34:36" x14ac:dyDescent="0.35">
      <c r="AH8160" s="16" t="str">
        <f>IF(AND(B8160="Premier League",E8160="Live"),_xlfn.XLOOKUP(_xlfn.TEXTJOIN(" vs ",,C8160:D8160),Calendar!G:G,Calendar!B:B),IF(AND(B8160="Premier League",E8160="Highlights"),_xlfn.XLOOKUP(H8160,Calendar!O:O,Calendar!N:N,,-1),""))</f>
        <v/>
      </c>
      <c r="AI8160" s="61" t="str">
        <f>IF(AND(AH8160&lt;&gt;"",E8160="Live"),_xlfn.XLOOKUP(_xlfn.TEXTJOIN(" vs ",,C8160:D8160),Calendar!G:G,Calendar!K:K),"")</f>
        <v/>
      </c>
      <c r="AJ8160" s="61" t="str">
        <f>IF(AND(K8160&lt;&gt;"Match of the Day",K8160&lt;&gt;"Match of the Day 2",K8160&lt;&gt;"Match of the Day Repeat"),"",1+MAX($AJ$10:AJ8159))</f>
        <v/>
      </c>
    </row>
    <row r="8161" spans="34:36" x14ac:dyDescent="0.35">
      <c r="AH8161" s="16" t="str">
        <f>IF(AND(B8161="Premier League",E8161="Live"),_xlfn.XLOOKUP(_xlfn.TEXTJOIN(" vs ",,C8161:D8161),Calendar!G:G,Calendar!B:B),IF(AND(B8161="Premier League",E8161="Highlights"),_xlfn.XLOOKUP(H8161,Calendar!O:O,Calendar!N:N,,-1),""))</f>
        <v/>
      </c>
      <c r="AI8161" s="61" t="str">
        <f>IF(AND(AH8161&lt;&gt;"",E8161="Live"),_xlfn.XLOOKUP(_xlfn.TEXTJOIN(" vs ",,C8161:D8161),Calendar!G:G,Calendar!K:K),"")</f>
        <v/>
      </c>
      <c r="AJ8161" s="61" t="str">
        <f>IF(AND(K8161&lt;&gt;"Match of the Day",K8161&lt;&gt;"Match of the Day 2",K8161&lt;&gt;"Match of the Day Repeat"),"",1+MAX($AJ$10:AJ8160))</f>
        <v/>
      </c>
    </row>
    <row r="8162" spans="34:36" x14ac:dyDescent="0.35">
      <c r="AH8162" s="16" t="str">
        <f>IF(AND(B8162="Premier League",E8162="Live"),_xlfn.XLOOKUP(_xlfn.TEXTJOIN(" vs ",,C8162:D8162),Calendar!G:G,Calendar!B:B),IF(AND(B8162="Premier League",E8162="Highlights"),_xlfn.XLOOKUP(H8162,Calendar!O:O,Calendar!N:N,,-1),""))</f>
        <v/>
      </c>
      <c r="AI8162" s="61" t="str">
        <f>IF(AND(AH8162&lt;&gt;"",E8162="Live"),_xlfn.XLOOKUP(_xlfn.TEXTJOIN(" vs ",,C8162:D8162),Calendar!G:G,Calendar!K:K),"")</f>
        <v/>
      </c>
      <c r="AJ8162" s="61" t="str">
        <f>IF(AND(K8162&lt;&gt;"Match of the Day",K8162&lt;&gt;"Match of the Day 2",K8162&lt;&gt;"Match of the Day Repeat"),"",1+MAX($AJ$10:AJ8161))</f>
        <v/>
      </c>
    </row>
    <row r="8163" spans="34:36" x14ac:dyDescent="0.35">
      <c r="AH8163" s="16" t="str">
        <f>IF(AND(B8163="Premier League",E8163="Live"),_xlfn.XLOOKUP(_xlfn.TEXTJOIN(" vs ",,C8163:D8163),Calendar!G:G,Calendar!B:B),IF(AND(B8163="Premier League",E8163="Highlights"),_xlfn.XLOOKUP(H8163,Calendar!O:O,Calendar!N:N,,-1),""))</f>
        <v/>
      </c>
      <c r="AI8163" s="61" t="str">
        <f>IF(AND(AH8163&lt;&gt;"",E8163="Live"),_xlfn.XLOOKUP(_xlfn.TEXTJOIN(" vs ",,C8163:D8163),Calendar!G:G,Calendar!K:K),"")</f>
        <v/>
      </c>
      <c r="AJ8163" s="61" t="str">
        <f>IF(AND(K8163&lt;&gt;"Match of the Day",K8163&lt;&gt;"Match of the Day 2",K8163&lt;&gt;"Match of the Day Repeat"),"",1+MAX($AJ$10:AJ8162))</f>
        <v/>
      </c>
    </row>
    <row r="8164" spans="34:36" x14ac:dyDescent="0.35">
      <c r="AH8164" s="16" t="str">
        <f>IF(AND(B8164="Premier League",E8164="Live"),_xlfn.XLOOKUP(_xlfn.TEXTJOIN(" vs ",,C8164:D8164),Calendar!G:G,Calendar!B:B),IF(AND(B8164="Premier League",E8164="Highlights"),_xlfn.XLOOKUP(H8164,Calendar!O:O,Calendar!N:N,,-1),""))</f>
        <v/>
      </c>
      <c r="AI8164" s="61" t="str">
        <f>IF(AND(AH8164&lt;&gt;"",E8164="Live"),_xlfn.XLOOKUP(_xlfn.TEXTJOIN(" vs ",,C8164:D8164),Calendar!G:G,Calendar!K:K),"")</f>
        <v/>
      </c>
      <c r="AJ8164" s="61" t="str">
        <f>IF(AND(K8164&lt;&gt;"Match of the Day",K8164&lt;&gt;"Match of the Day 2",K8164&lt;&gt;"Match of the Day Repeat"),"",1+MAX($AJ$10:AJ8163))</f>
        <v/>
      </c>
    </row>
    <row r="8165" spans="34:36" x14ac:dyDescent="0.35">
      <c r="AH8165" s="16" t="str">
        <f>IF(AND(B8165="Premier League",E8165="Live"),_xlfn.XLOOKUP(_xlfn.TEXTJOIN(" vs ",,C8165:D8165),Calendar!G:G,Calendar!B:B),IF(AND(B8165="Premier League",E8165="Highlights"),_xlfn.XLOOKUP(H8165,Calendar!O:O,Calendar!N:N,,-1),""))</f>
        <v/>
      </c>
      <c r="AI8165" s="61" t="str">
        <f>IF(AND(AH8165&lt;&gt;"",E8165="Live"),_xlfn.XLOOKUP(_xlfn.TEXTJOIN(" vs ",,C8165:D8165),Calendar!G:G,Calendar!K:K),"")</f>
        <v/>
      </c>
      <c r="AJ8165" s="61" t="str">
        <f>IF(AND(K8165&lt;&gt;"Match of the Day",K8165&lt;&gt;"Match of the Day 2",K8165&lt;&gt;"Match of the Day Repeat"),"",1+MAX($AJ$10:AJ8164))</f>
        <v/>
      </c>
    </row>
    <row r="8166" spans="34:36" x14ac:dyDescent="0.35">
      <c r="AH8166" s="16" t="str">
        <f>IF(AND(B8166="Premier League",E8166="Live"),_xlfn.XLOOKUP(_xlfn.TEXTJOIN(" vs ",,C8166:D8166),Calendar!G:G,Calendar!B:B),IF(AND(B8166="Premier League",E8166="Highlights"),_xlfn.XLOOKUP(H8166,Calendar!O:O,Calendar!N:N,,-1),""))</f>
        <v/>
      </c>
      <c r="AI8166" s="61" t="str">
        <f>IF(AND(AH8166&lt;&gt;"",E8166="Live"),_xlfn.XLOOKUP(_xlfn.TEXTJOIN(" vs ",,C8166:D8166),Calendar!G:G,Calendar!K:K),"")</f>
        <v/>
      </c>
      <c r="AJ8166" s="61" t="str">
        <f>IF(AND(K8166&lt;&gt;"Match of the Day",K8166&lt;&gt;"Match of the Day 2",K8166&lt;&gt;"Match of the Day Repeat"),"",1+MAX($AJ$10:AJ8165))</f>
        <v/>
      </c>
    </row>
    <row r="8167" spans="34:36" x14ac:dyDescent="0.35">
      <c r="AH8167" s="16" t="str">
        <f>IF(AND(B8167="Premier League",E8167="Live"),_xlfn.XLOOKUP(_xlfn.TEXTJOIN(" vs ",,C8167:D8167),Calendar!G:G,Calendar!B:B),IF(AND(B8167="Premier League",E8167="Highlights"),_xlfn.XLOOKUP(H8167,Calendar!O:O,Calendar!N:N,,-1),""))</f>
        <v/>
      </c>
      <c r="AI8167" s="61" t="str">
        <f>IF(AND(AH8167&lt;&gt;"",E8167="Live"),_xlfn.XLOOKUP(_xlfn.TEXTJOIN(" vs ",,C8167:D8167),Calendar!G:G,Calendar!K:K),"")</f>
        <v/>
      </c>
      <c r="AJ8167" s="61" t="str">
        <f>IF(AND(K8167&lt;&gt;"Match of the Day",K8167&lt;&gt;"Match of the Day 2",K8167&lt;&gt;"Match of the Day Repeat"),"",1+MAX($AJ$10:AJ8166))</f>
        <v/>
      </c>
    </row>
    <row r="8168" spans="34:36" x14ac:dyDescent="0.35">
      <c r="AH8168" s="16" t="str">
        <f>IF(AND(B8168="Premier League",E8168="Live"),_xlfn.XLOOKUP(_xlfn.TEXTJOIN(" vs ",,C8168:D8168),Calendar!G:G,Calendar!B:B),IF(AND(B8168="Premier League",E8168="Highlights"),_xlfn.XLOOKUP(H8168,Calendar!O:O,Calendar!N:N,,-1),""))</f>
        <v/>
      </c>
      <c r="AI8168" s="61" t="str">
        <f>IF(AND(AH8168&lt;&gt;"",E8168="Live"),_xlfn.XLOOKUP(_xlfn.TEXTJOIN(" vs ",,C8168:D8168),Calendar!G:G,Calendar!K:K),"")</f>
        <v/>
      </c>
      <c r="AJ8168" s="61" t="str">
        <f>IF(AND(K8168&lt;&gt;"Match of the Day",K8168&lt;&gt;"Match of the Day 2",K8168&lt;&gt;"Match of the Day Repeat"),"",1+MAX($AJ$10:AJ8167))</f>
        <v/>
      </c>
    </row>
    <row r="8169" spans="34:36" x14ac:dyDescent="0.35">
      <c r="AH8169" s="16" t="str">
        <f>IF(AND(B8169="Premier League",E8169="Live"),_xlfn.XLOOKUP(_xlfn.TEXTJOIN(" vs ",,C8169:D8169),Calendar!G:G,Calendar!B:B),IF(AND(B8169="Premier League",E8169="Highlights"),_xlfn.XLOOKUP(H8169,Calendar!O:O,Calendar!N:N,,-1),""))</f>
        <v/>
      </c>
      <c r="AI8169" s="61" t="str">
        <f>IF(AND(AH8169&lt;&gt;"",E8169="Live"),_xlfn.XLOOKUP(_xlfn.TEXTJOIN(" vs ",,C8169:D8169),Calendar!G:G,Calendar!K:K),"")</f>
        <v/>
      </c>
      <c r="AJ8169" s="61" t="str">
        <f>IF(AND(K8169&lt;&gt;"Match of the Day",K8169&lt;&gt;"Match of the Day 2",K8169&lt;&gt;"Match of the Day Repeat"),"",1+MAX($AJ$10:AJ8168))</f>
        <v/>
      </c>
    </row>
    <row r="8170" spans="34:36" x14ac:dyDescent="0.35">
      <c r="AH8170" s="16" t="str">
        <f>IF(AND(B8170="Premier League",E8170="Live"),_xlfn.XLOOKUP(_xlfn.TEXTJOIN(" vs ",,C8170:D8170),Calendar!G:G,Calendar!B:B),IF(AND(B8170="Premier League",E8170="Highlights"),_xlfn.XLOOKUP(H8170,Calendar!O:O,Calendar!N:N,,-1),""))</f>
        <v/>
      </c>
      <c r="AI8170" s="61" t="str">
        <f>IF(AND(AH8170&lt;&gt;"",E8170="Live"),_xlfn.XLOOKUP(_xlfn.TEXTJOIN(" vs ",,C8170:D8170),Calendar!G:G,Calendar!K:K),"")</f>
        <v/>
      </c>
      <c r="AJ8170" s="61" t="str">
        <f>IF(AND(K8170&lt;&gt;"Match of the Day",K8170&lt;&gt;"Match of the Day 2",K8170&lt;&gt;"Match of the Day Repeat"),"",1+MAX($AJ$10:AJ8169))</f>
        <v/>
      </c>
    </row>
    <row r="8171" spans="34:36" x14ac:dyDescent="0.35">
      <c r="AH8171" s="16" t="str">
        <f>IF(AND(B8171="Premier League",E8171="Live"),_xlfn.XLOOKUP(_xlfn.TEXTJOIN(" vs ",,C8171:D8171),Calendar!G:G,Calendar!B:B),IF(AND(B8171="Premier League",E8171="Highlights"),_xlfn.XLOOKUP(H8171,Calendar!O:O,Calendar!N:N,,-1),""))</f>
        <v/>
      </c>
      <c r="AI8171" s="61" t="str">
        <f>IF(AND(AH8171&lt;&gt;"",E8171="Live"),_xlfn.XLOOKUP(_xlfn.TEXTJOIN(" vs ",,C8171:D8171),Calendar!G:G,Calendar!K:K),"")</f>
        <v/>
      </c>
      <c r="AJ8171" s="61" t="str">
        <f>IF(AND(K8171&lt;&gt;"Match of the Day",K8171&lt;&gt;"Match of the Day 2",K8171&lt;&gt;"Match of the Day Repeat"),"",1+MAX($AJ$10:AJ8170))</f>
        <v/>
      </c>
    </row>
    <row r="8172" spans="34:36" x14ac:dyDescent="0.35">
      <c r="AH8172" s="16" t="str">
        <f>IF(AND(B8172="Premier League",E8172="Live"),_xlfn.XLOOKUP(_xlfn.TEXTJOIN(" vs ",,C8172:D8172),Calendar!G:G,Calendar!B:B),IF(AND(B8172="Premier League",E8172="Highlights"),_xlfn.XLOOKUP(H8172,Calendar!O:O,Calendar!N:N,,-1),""))</f>
        <v/>
      </c>
      <c r="AI8172" s="61" t="str">
        <f>IF(AND(AH8172&lt;&gt;"",E8172="Live"),_xlfn.XLOOKUP(_xlfn.TEXTJOIN(" vs ",,C8172:D8172),Calendar!G:G,Calendar!K:K),"")</f>
        <v/>
      </c>
      <c r="AJ8172" s="61" t="str">
        <f>IF(AND(K8172&lt;&gt;"Match of the Day",K8172&lt;&gt;"Match of the Day 2",K8172&lt;&gt;"Match of the Day Repeat"),"",1+MAX($AJ$10:AJ8171))</f>
        <v/>
      </c>
    </row>
    <row r="8173" spans="34:36" x14ac:dyDescent="0.35">
      <c r="AH8173" s="16" t="str">
        <f>IF(AND(B8173="Premier League",E8173="Live"),_xlfn.XLOOKUP(_xlfn.TEXTJOIN(" vs ",,C8173:D8173),Calendar!G:G,Calendar!B:B),IF(AND(B8173="Premier League",E8173="Highlights"),_xlfn.XLOOKUP(H8173,Calendar!O:O,Calendar!N:N,,-1),""))</f>
        <v/>
      </c>
      <c r="AI8173" s="61" t="str">
        <f>IF(AND(AH8173&lt;&gt;"",E8173="Live"),_xlfn.XLOOKUP(_xlfn.TEXTJOIN(" vs ",,C8173:D8173),Calendar!G:G,Calendar!K:K),"")</f>
        <v/>
      </c>
      <c r="AJ8173" s="61" t="str">
        <f>IF(AND(K8173&lt;&gt;"Match of the Day",K8173&lt;&gt;"Match of the Day 2",K8173&lt;&gt;"Match of the Day Repeat"),"",1+MAX($AJ$10:AJ8172))</f>
        <v/>
      </c>
    </row>
    <row r="8174" spans="34:36" x14ac:dyDescent="0.35">
      <c r="AH8174" s="16" t="str">
        <f>IF(AND(B8174="Premier League",E8174="Live"),_xlfn.XLOOKUP(_xlfn.TEXTJOIN(" vs ",,C8174:D8174),Calendar!G:G,Calendar!B:B),IF(AND(B8174="Premier League",E8174="Highlights"),_xlfn.XLOOKUP(H8174,Calendar!O:O,Calendar!N:N,,-1),""))</f>
        <v/>
      </c>
      <c r="AI8174" s="61" t="str">
        <f>IF(AND(AH8174&lt;&gt;"",E8174="Live"),_xlfn.XLOOKUP(_xlfn.TEXTJOIN(" vs ",,C8174:D8174),Calendar!G:G,Calendar!K:K),"")</f>
        <v/>
      </c>
      <c r="AJ8174" s="61" t="str">
        <f>IF(AND(K8174&lt;&gt;"Match of the Day",K8174&lt;&gt;"Match of the Day 2",K8174&lt;&gt;"Match of the Day Repeat"),"",1+MAX($AJ$10:AJ8173))</f>
        <v/>
      </c>
    </row>
    <row r="8175" spans="34:36" x14ac:dyDescent="0.35">
      <c r="AH8175" s="16" t="str">
        <f>IF(AND(B8175="Premier League",E8175="Live"),_xlfn.XLOOKUP(_xlfn.TEXTJOIN(" vs ",,C8175:D8175),Calendar!G:G,Calendar!B:B),IF(AND(B8175="Premier League",E8175="Highlights"),_xlfn.XLOOKUP(H8175,Calendar!O:O,Calendar!N:N,,-1),""))</f>
        <v/>
      </c>
      <c r="AI8175" s="61" t="str">
        <f>IF(AND(AH8175&lt;&gt;"",E8175="Live"),_xlfn.XLOOKUP(_xlfn.TEXTJOIN(" vs ",,C8175:D8175),Calendar!G:G,Calendar!K:K),"")</f>
        <v/>
      </c>
      <c r="AJ8175" s="61" t="str">
        <f>IF(AND(K8175&lt;&gt;"Match of the Day",K8175&lt;&gt;"Match of the Day 2",K8175&lt;&gt;"Match of the Day Repeat"),"",1+MAX($AJ$10:AJ8174))</f>
        <v/>
      </c>
    </row>
    <row r="8176" spans="34:36" x14ac:dyDescent="0.35">
      <c r="AH8176" s="16" t="str">
        <f>IF(AND(B8176="Premier League",E8176="Live"),_xlfn.XLOOKUP(_xlfn.TEXTJOIN(" vs ",,C8176:D8176),Calendar!G:G,Calendar!B:B),IF(AND(B8176="Premier League",E8176="Highlights"),_xlfn.XLOOKUP(H8176,Calendar!O:O,Calendar!N:N,,-1),""))</f>
        <v/>
      </c>
      <c r="AI8176" s="61" t="str">
        <f>IF(AND(AH8176&lt;&gt;"",E8176="Live"),_xlfn.XLOOKUP(_xlfn.TEXTJOIN(" vs ",,C8176:D8176),Calendar!G:G,Calendar!K:K),"")</f>
        <v/>
      </c>
      <c r="AJ8176" s="61" t="str">
        <f>IF(AND(K8176&lt;&gt;"Match of the Day",K8176&lt;&gt;"Match of the Day 2",K8176&lt;&gt;"Match of the Day Repeat"),"",1+MAX($AJ$10:AJ8175))</f>
        <v/>
      </c>
    </row>
    <row r="8177" spans="34:36" x14ac:dyDescent="0.35">
      <c r="AH8177" s="16" t="str">
        <f>IF(AND(B8177="Premier League",E8177="Live"),_xlfn.XLOOKUP(_xlfn.TEXTJOIN(" vs ",,C8177:D8177),Calendar!G:G,Calendar!B:B),IF(AND(B8177="Premier League",E8177="Highlights"),_xlfn.XLOOKUP(H8177,Calendar!O:O,Calendar!N:N,,-1),""))</f>
        <v/>
      </c>
      <c r="AI8177" s="61" t="str">
        <f>IF(AND(AH8177&lt;&gt;"",E8177="Live"),_xlfn.XLOOKUP(_xlfn.TEXTJOIN(" vs ",,C8177:D8177),Calendar!G:G,Calendar!K:K),"")</f>
        <v/>
      </c>
      <c r="AJ8177" s="61" t="str">
        <f>IF(AND(K8177&lt;&gt;"Match of the Day",K8177&lt;&gt;"Match of the Day 2",K8177&lt;&gt;"Match of the Day Repeat"),"",1+MAX($AJ$10:AJ8176))</f>
        <v/>
      </c>
    </row>
    <row r="8178" spans="34:36" x14ac:dyDescent="0.35">
      <c r="AH8178" s="16" t="str">
        <f>IF(AND(B8178="Premier League",E8178="Live"),_xlfn.XLOOKUP(_xlfn.TEXTJOIN(" vs ",,C8178:D8178),Calendar!G:G,Calendar!B:B),IF(AND(B8178="Premier League",E8178="Highlights"),_xlfn.XLOOKUP(H8178,Calendar!O:O,Calendar!N:N,,-1),""))</f>
        <v/>
      </c>
      <c r="AI8178" s="61" t="str">
        <f>IF(AND(AH8178&lt;&gt;"",E8178="Live"),_xlfn.XLOOKUP(_xlfn.TEXTJOIN(" vs ",,C8178:D8178),Calendar!G:G,Calendar!K:K),"")</f>
        <v/>
      </c>
      <c r="AJ8178" s="61" t="str">
        <f>IF(AND(K8178&lt;&gt;"Match of the Day",K8178&lt;&gt;"Match of the Day 2",K8178&lt;&gt;"Match of the Day Repeat"),"",1+MAX($AJ$10:AJ8177))</f>
        <v/>
      </c>
    </row>
    <row r="8179" spans="34:36" x14ac:dyDescent="0.35">
      <c r="AH8179" s="16" t="str">
        <f>IF(AND(B8179="Premier League",E8179="Live"),_xlfn.XLOOKUP(_xlfn.TEXTJOIN(" vs ",,C8179:D8179),Calendar!G:G,Calendar!B:B),IF(AND(B8179="Premier League",E8179="Highlights"),_xlfn.XLOOKUP(H8179,Calendar!O:O,Calendar!N:N,,-1),""))</f>
        <v/>
      </c>
      <c r="AI8179" s="61" t="str">
        <f>IF(AND(AH8179&lt;&gt;"",E8179="Live"),_xlfn.XLOOKUP(_xlfn.TEXTJOIN(" vs ",,C8179:D8179),Calendar!G:G,Calendar!K:K),"")</f>
        <v/>
      </c>
      <c r="AJ8179" s="61" t="str">
        <f>IF(AND(K8179&lt;&gt;"Match of the Day",K8179&lt;&gt;"Match of the Day 2",K8179&lt;&gt;"Match of the Day Repeat"),"",1+MAX($AJ$10:AJ8178))</f>
        <v/>
      </c>
    </row>
    <row r="8180" spans="34:36" x14ac:dyDescent="0.35">
      <c r="AH8180" s="16" t="str">
        <f>IF(AND(B8180="Premier League",E8180="Live"),_xlfn.XLOOKUP(_xlfn.TEXTJOIN(" vs ",,C8180:D8180),Calendar!G:G,Calendar!B:B),IF(AND(B8180="Premier League",E8180="Highlights"),_xlfn.XLOOKUP(H8180,Calendar!O:O,Calendar!N:N,,-1),""))</f>
        <v/>
      </c>
      <c r="AI8180" s="61" t="str">
        <f>IF(AND(AH8180&lt;&gt;"",E8180="Live"),_xlfn.XLOOKUP(_xlfn.TEXTJOIN(" vs ",,C8180:D8180),Calendar!G:G,Calendar!K:K),"")</f>
        <v/>
      </c>
      <c r="AJ8180" s="61" t="str">
        <f>IF(AND(K8180&lt;&gt;"Match of the Day",K8180&lt;&gt;"Match of the Day 2",K8180&lt;&gt;"Match of the Day Repeat"),"",1+MAX($AJ$10:AJ8179))</f>
        <v/>
      </c>
    </row>
    <row r="8181" spans="34:36" x14ac:dyDescent="0.35">
      <c r="AH8181" s="16" t="str">
        <f>IF(AND(B8181="Premier League",E8181="Live"),_xlfn.XLOOKUP(_xlfn.TEXTJOIN(" vs ",,C8181:D8181),Calendar!G:G,Calendar!B:B),IF(AND(B8181="Premier League",E8181="Highlights"),_xlfn.XLOOKUP(H8181,Calendar!O:O,Calendar!N:N,,-1),""))</f>
        <v/>
      </c>
      <c r="AI8181" s="61" t="str">
        <f>IF(AND(AH8181&lt;&gt;"",E8181="Live"),_xlfn.XLOOKUP(_xlfn.TEXTJOIN(" vs ",,C8181:D8181),Calendar!G:G,Calendar!K:K),"")</f>
        <v/>
      </c>
      <c r="AJ8181" s="61" t="str">
        <f>IF(AND(K8181&lt;&gt;"Match of the Day",K8181&lt;&gt;"Match of the Day 2",K8181&lt;&gt;"Match of the Day Repeat"),"",1+MAX($AJ$10:AJ8180))</f>
        <v/>
      </c>
    </row>
    <row r="8182" spans="34:36" x14ac:dyDescent="0.35">
      <c r="AH8182" s="16" t="str">
        <f>IF(AND(B8182="Premier League",E8182="Live"),_xlfn.XLOOKUP(_xlfn.TEXTJOIN(" vs ",,C8182:D8182),Calendar!G:G,Calendar!B:B),IF(AND(B8182="Premier League",E8182="Highlights"),_xlfn.XLOOKUP(H8182,Calendar!O:O,Calendar!N:N,,-1),""))</f>
        <v/>
      </c>
      <c r="AI8182" s="61" t="str">
        <f>IF(AND(AH8182&lt;&gt;"",E8182="Live"),_xlfn.XLOOKUP(_xlfn.TEXTJOIN(" vs ",,C8182:D8182),Calendar!G:G,Calendar!K:K),"")</f>
        <v/>
      </c>
      <c r="AJ8182" s="61" t="str">
        <f>IF(AND(K8182&lt;&gt;"Match of the Day",K8182&lt;&gt;"Match of the Day 2",K8182&lt;&gt;"Match of the Day Repeat"),"",1+MAX($AJ$10:AJ8181))</f>
        <v/>
      </c>
    </row>
    <row r="8183" spans="34:36" x14ac:dyDescent="0.35">
      <c r="AH8183" s="16" t="str">
        <f>IF(AND(B8183="Premier League",E8183="Live"),_xlfn.XLOOKUP(_xlfn.TEXTJOIN(" vs ",,C8183:D8183),Calendar!G:G,Calendar!B:B),IF(AND(B8183="Premier League",E8183="Highlights"),_xlfn.XLOOKUP(H8183,Calendar!O:O,Calendar!N:N,,-1),""))</f>
        <v/>
      </c>
      <c r="AI8183" s="61" t="str">
        <f>IF(AND(AH8183&lt;&gt;"",E8183="Live"),_xlfn.XLOOKUP(_xlfn.TEXTJOIN(" vs ",,C8183:D8183),Calendar!G:G,Calendar!K:K),"")</f>
        <v/>
      </c>
      <c r="AJ8183" s="61" t="str">
        <f>IF(AND(K8183&lt;&gt;"Match of the Day",K8183&lt;&gt;"Match of the Day 2",K8183&lt;&gt;"Match of the Day Repeat"),"",1+MAX($AJ$10:AJ8182))</f>
        <v/>
      </c>
    </row>
    <row r="8184" spans="34:36" x14ac:dyDescent="0.35">
      <c r="AH8184" s="16" t="str">
        <f>IF(AND(B8184="Premier League",E8184="Live"),_xlfn.XLOOKUP(_xlfn.TEXTJOIN(" vs ",,C8184:D8184),Calendar!G:G,Calendar!B:B),IF(AND(B8184="Premier League",E8184="Highlights"),_xlfn.XLOOKUP(H8184,Calendar!O:O,Calendar!N:N,,-1),""))</f>
        <v/>
      </c>
      <c r="AI8184" s="61" t="str">
        <f>IF(AND(AH8184&lt;&gt;"",E8184="Live"),_xlfn.XLOOKUP(_xlfn.TEXTJOIN(" vs ",,C8184:D8184),Calendar!G:G,Calendar!K:K),"")</f>
        <v/>
      </c>
      <c r="AJ8184" s="61" t="str">
        <f>IF(AND(K8184&lt;&gt;"Match of the Day",K8184&lt;&gt;"Match of the Day 2",K8184&lt;&gt;"Match of the Day Repeat"),"",1+MAX($AJ$10:AJ8183))</f>
        <v/>
      </c>
    </row>
    <row r="8185" spans="34:36" x14ac:dyDescent="0.35">
      <c r="AH8185" s="16" t="str">
        <f>IF(AND(B8185="Premier League",E8185="Live"),_xlfn.XLOOKUP(_xlfn.TEXTJOIN(" vs ",,C8185:D8185),Calendar!G:G,Calendar!B:B),IF(AND(B8185="Premier League",E8185="Highlights"),_xlfn.XLOOKUP(H8185,Calendar!O:O,Calendar!N:N,,-1),""))</f>
        <v/>
      </c>
      <c r="AI8185" s="61" t="str">
        <f>IF(AND(AH8185&lt;&gt;"",E8185="Live"),_xlfn.XLOOKUP(_xlfn.TEXTJOIN(" vs ",,C8185:D8185),Calendar!G:G,Calendar!K:K),"")</f>
        <v/>
      </c>
      <c r="AJ8185" s="61" t="str">
        <f>IF(AND(K8185&lt;&gt;"Match of the Day",K8185&lt;&gt;"Match of the Day 2",K8185&lt;&gt;"Match of the Day Repeat"),"",1+MAX($AJ$10:AJ8184))</f>
        <v/>
      </c>
    </row>
    <row r="8186" spans="34:36" x14ac:dyDescent="0.35">
      <c r="AH8186" s="16" t="str">
        <f>IF(AND(B8186="Premier League",E8186="Live"),_xlfn.XLOOKUP(_xlfn.TEXTJOIN(" vs ",,C8186:D8186),Calendar!G:G,Calendar!B:B),IF(AND(B8186="Premier League",E8186="Highlights"),_xlfn.XLOOKUP(H8186,Calendar!O:O,Calendar!N:N,,-1),""))</f>
        <v/>
      </c>
      <c r="AI8186" s="61" t="str">
        <f>IF(AND(AH8186&lt;&gt;"",E8186="Live"),_xlfn.XLOOKUP(_xlfn.TEXTJOIN(" vs ",,C8186:D8186),Calendar!G:G,Calendar!K:K),"")</f>
        <v/>
      </c>
      <c r="AJ8186" s="61" t="str">
        <f>IF(AND(K8186&lt;&gt;"Match of the Day",K8186&lt;&gt;"Match of the Day 2",K8186&lt;&gt;"Match of the Day Repeat"),"",1+MAX($AJ$10:AJ8185))</f>
        <v/>
      </c>
    </row>
    <row r="8187" spans="34:36" x14ac:dyDescent="0.35">
      <c r="AH8187" s="16" t="str">
        <f>IF(AND(B8187="Premier League",E8187="Live"),_xlfn.XLOOKUP(_xlfn.TEXTJOIN(" vs ",,C8187:D8187),Calendar!G:G,Calendar!B:B),IF(AND(B8187="Premier League",E8187="Highlights"),_xlfn.XLOOKUP(H8187,Calendar!O:O,Calendar!N:N,,-1),""))</f>
        <v/>
      </c>
      <c r="AI8187" s="61" t="str">
        <f>IF(AND(AH8187&lt;&gt;"",E8187="Live"),_xlfn.XLOOKUP(_xlfn.TEXTJOIN(" vs ",,C8187:D8187),Calendar!G:G,Calendar!K:K),"")</f>
        <v/>
      </c>
      <c r="AJ8187" s="61" t="str">
        <f>IF(AND(K8187&lt;&gt;"Match of the Day",K8187&lt;&gt;"Match of the Day 2",K8187&lt;&gt;"Match of the Day Repeat"),"",1+MAX($AJ$10:AJ8186))</f>
        <v/>
      </c>
    </row>
    <row r="8188" spans="34:36" x14ac:dyDescent="0.35">
      <c r="AH8188" s="16" t="str">
        <f>IF(AND(B8188="Premier League",E8188="Live"),_xlfn.XLOOKUP(_xlfn.TEXTJOIN(" vs ",,C8188:D8188),Calendar!G:G,Calendar!B:B),IF(AND(B8188="Premier League",E8188="Highlights"),_xlfn.XLOOKUP(H8188,Calendar!O:O,Calendar!N:N,,-1),""))</f>
        <v/>
      </c>
      <c r="AI8188" s="61" t="str">
        <f>IF(AND(AH8188&lt;&gt;"",E8188="Live"),_xlfn.XLOOKUP(_xlfn.TEXTJOIN(" vs ",,C8188:D8188),Calendar!G:G,Calendar!K:K),"")</f>
        <v/>
      </c>
      <c r="AJ8188" s="61" t="str">
        <f>IF(AND(K8188&lt;&gt;"Match of the Day",K8188&lt;&gt;"Match of the Day 2",K8188&lt;&gt;"Match of the Day Repeat"),"",1+MAX($AJ$10:AJ8187))</f>
        <v/>
      </c>
    </row>
    <row r="8189" spans="34:36" x14ac:dyDescent="0.35">
      <c r="AH8189" s="16" t="str">
        <f>IF(AND(B8189="Premier League",E8189="Live"),_xlfn.XLOOKUP(_xlfn.TEXTJOIN(" vs ",,C8189:D8189),Calendar!G:G,Calendar!B:B),IF(AND(B8189="Premier League",E8189="Highlights"),_xlfn.XLOOKUP(H8189,Calendar!O:O,Calendar!N:N,,-1),""))</f>
        <v/>
      </c>
      <c r="AI8189" s="61" t="str">
        <f>IF(AND(AH8189&lt;&gt;"",E8189="Live"),_xlfn.XLOOKUP(_xlfn.TEXTJOIN(" vs ",,C8189:D8189),Calendar!G:G,Calendar!K:K),"")</f>
        <v/>
      </c>
      <c r="AJ8189" s="61" t="str">
        <f>IF(AND(K8189&lt;&gt;"Match of the Day",K8189&lt;&gt;"Match of the Day 2",K8189&lt;&gt;"Match of the Day Repeat"),"",1+MAX($AJ$10:AJ8188))</f>
        <v/>
      </c>
    </row>
    <row r="8190" spans="34:36" x14ac:dyDescent="0.35">
      <c r="AH8190" s="16" t="str">
        <f>IF(AND(B8190="Premier League",E8190="Live"),_xlfn.XLOOKUP(_xlfn.TEXTJOIN(" vs ",,C8190:D8190),Calendar!G:G,Calendar!B:B),IF(AND(B8190="Premier League",E8190="Highlights"),_xlfn.XLOOKUP(H8190,Calendar!O:O,Calendar!N:N,,-1),""))</f>
        <v/>
      </c>
      <c r="AI8190" s="61" t="str">
        <f>IF(AND(AH8190&lt;&gt;"",E8190="Live"),_xlfn.XLOOKUP(_xlfn.TEXTJOIN(" vs ",,C8190:D8190),Calendar!G:G,Calendar!K:K),"")</f>
        <v/>
      </c>
      <c r="AJ8190" s="61" t="str">
        <f>IF(AND(K8190&lt;&gt;"Match of the Day",K8190&lt;&gt;"Match of the Day 2",K8190&lt;&gt;"Match of the Day Repeat"),"",1+MAX($AJ$10:AJ8189))</f>
        <v/>
      </c>
    </row>
    <row r="8191" spans="34:36" x14ac:dyDescent="0.35">
      <c r="AH8191" s="16" t="str">
        <f>IF(AND(B8191="Premier League",E8191="Live"),_xlfn.XLOOKUP(_xlfn.TEXTJOIN(" vs ",,C8191:D8191),Calendar!G:G,Calendar!B:B),IF(AND(B8191="Premier League",E8191="Highlights"),_xlfn.XLOOKUP(H8191,Calendar!O:O,Calendar!N:N,,-1),""))</f>
        <v/>
      </c>
      <c r="AI8191" s="61" t="str">
        <f>IF(AND(AH8191&lt;&gt;"",E8191="Live"),_xlfn.XLOOKUP(_xlfn.TEXTJOIN(" vs ",,C8191:D8191),Calendar!G:G,Calendar!K:K),"")</f>
        <v/>
      </c>
      <c r="AJ8191" s="61" t="str">
        <f>IF(AND(K8191&lt;&gt;"Match of the Day",K8191&lt;&gt;"Match of the Day 2",K8191&lt;&gt;"Match of the Day Repeat"),"",1+MAX($AJ$10:AJ8190))</f>
        <v/>
      </c>
    </row>
    <row r="8192" spans="34:36" x14ac:dyDescent="0.35">
      <c r="AH8192" s="16" t="str">
        <f>IF(AND(B8192="Premier League",E8192="Live"),_xlfn.XLOOKUP(_xlfn.TEXTJOIN(" vs ",,C8192:D8192),Calendar!G:G,Calendar!B:B),IF(AND(B8192="Premier League",E8192="Highlights"),_xlfn.XLOOKUP(H8192,Calendar!O:O,Calendar!N:N,,-1),""))</f>
        <v/>
      </c>
      <c r="AI8192" s="61" t="str">
        <f>IF(AND(AH8192&lt;&gt;"",E8192="Live"),_xlfn.XLOOKUP(_xlfn.TEXTJOIN(" vs ",,C8192:D8192),Calendar!G:G,Calendar!K:K),"")</f>
        <v/>
      </c>
      <c r="AJ8192" s="61" t="str">
        <f>IF(AND(K8192&lt;&gt;"Match of the Day",K8192&lt;&gt;"Match of the Day 2",K8192&lt;&gt;"Match of the Day Repeat"),"",1+MAX($AJ$10:AJ8191))</f>
        <v/>
      </c>
    </row>
    <row r="8193" spans="34:36" x14ac:dyDescent="0.35">
      <c r="AH8193" s="16" t="str">
        <f>IF(AND(B8193="Premier League",E8193="Live"),_xlfn.XLOOKUP(_xlfn.TEXTJOIN(" vs ",,C8193:D8193),Calendar!G:G,Calendar!B:B),IF(AND(B8193="Premier League",E8193="Highlights"),_xlfn.XLOOKUP(H8193,Calendar!O:O,Calendar!N:N,,-1),""))</f>
        <v/>
      </c>
      <c r="AI8193" s="61" t="str">
        <f>IF(AND(AH8193&lt;&gt;"",E8193="Live"),_xlfn.XLOOKUP(_xlfn.TEXTJOIN(" vs ",,C8193:D8193),Calendar!G:G,Calendar!K:K),"")</f>
        <v/>
      </c>
      <c r="AJ8193" s="61" t="str">
        <f>IF(AND(K8193&lt;&gt;"Match of the Day",K8193&lt;&gt;"Match of the Day 2",K8193&lt;&gt;"Match of the Day Repeat"),"",1+MAX($AJ$10:AJ8192))</f>
        <v/>
      </c>
    </row>
    <row r="8194" spans="34:36" x14ac:dyDescent="0.35">
      <c r="AH8194" s="16" t="str">
        <f>IF(AND(B8194="Premier League",E8194="Live"),_xlfn.XLOOKUP(_xlfn.TEXTJOIN(" vs ",,C8194:D8194),Calendar!G:G,Calendar!B:B),IF(AND(B8194="Premier League",E8194="Highlights"),_xlfn.XLOOKUP(H8194,Calendar!O:O,Calendar!N:N,,-1),""))</f>
        <v/>
      </c>
      <c r="AI8194" s="61" t="str">
        <f>IF(AND(AH8194&lt;&gt;"",E8194="Live"),_xlfn.XLOOKUP(_xlfn.TEXTJOIN(" vs ",,C8194:D8194),Calendar!G:G,Calendar!K:K),"")</f>
        <v/>
      </c>
      <c r="AJ8194" s="61" t="str">
        <f>IF(AND(K8194&lt;&gt;"Match of the Day",K8194&lt;&gt;"Match of the Day 2",K8194&lt;&gt;"Match of the Day Repeat"),"",1+MAX($AJ$10:AJ8193))</f>
        <v/>
      </c>
    </row>
    <row r="8195" spans="34:36" x14ac:dyDescent="0.35">
      <c r="AH8195" s="16" t="str">
        <f>IF(AND(B8195="Premier League",E8195="Live"),_xlfn.XLOOKUP(_xlfn.TEXTJOIN(" vs ",,C8195:D8195),Calendar!G:G,Calendar!B:B),IF(AND(B8195="Premier League",E8195="Highlights"),_xlfn.XLOOKUP(H8195,Calendar!O:O,Calendar!N:N,,-1),""))</f>
        <v/>
      </c>
      <c r="AI8195" s="61" t="str">
        <f>IF(AND(AH8195&lt;&gt;"",E8195="Live"),_xlfn.XLOOKUP(_xlfn.TEXTJOIN(" vs ",,C8195:D8195),Calendar!G:G,Calendar!K:K),"")</f>
        <v/>
      </c>
      <c r="AJ8195" s="61" t="str">
        <f>IF(AND(K8195&lt;&gt;"Match of the Day",K8195&lt;&gt;"Match of the Day 2",K8195&lt;&gt;"Match of the Day Repeat"),"",1+MAX($AJ$10:AJ8194))</f>
        <v/>
      </c>
    </row>
    <row r="8196" spans="34:36" x14ac:dyDescent="0.35">
      <c r="AH8196" s="16" t="str">
        <f>IF(AND(B8196="Premier League",E8196="Live"),_xlfn.XLOOKUP(_xlfn.TEXTJOIN(" vs ",,C8196:D8196),Calendar!G:G,Calendar!B:B),IF(AND(B8196="Premier League",E8196="Highlights"),_xlfn.XLOOKUP(H8196,Calendar!O:O,Calendar!N:N,,-1),""))</f>
        <v/>
      </c>
      <c r="AI8196" s="61" t="str">
        <f>IF(AND(AH8196&lt;&gt;"",E8196="Live"),_xlfn.XLOOKUP(_xlfn.TEXTJOIN(" vs ",,C8196:D8196),Calendar!G:G,Calendar!K:K),"")</f>
        <v/>
      </c>
      <c r="AJ8196" s="61" t="str">
        <f>IF(AND(K8196&lt;&gt;"Match of the Day",K8196&lt;&gt;"Match of the Day 2",K8196&lt;&gt;"Match of the Day Repeat"),"",1+MAX($AJ$10:AJ8195))</f>
        <v/>
      </c>
    </row>
    <row r="8197" spans="34:36" x14ac:dyDescent="0.35">
      <c r="AH8197" s="16" t="str">
        <f>IF(AND(B8197="Premier League",E8197="Live"),_xlfn.XLOOKUP(_xlfn.TEXTJOIN(" vs ",,C8197:D8197),Calendar!G:G,Calendar!B:B),IF(AND(B8197="Premier League",E8197="Highlights"),_xlfn.XLOOKUP(H8197,Calendar!O:O,Calendar!N:N,,-1),""))</f>
        <v/>
      </c>
      <c r="AI8197" s="61" t="str">
        <f>IF(AND(AH8197&lt;&gt;"",E8197="Live"),_xlfn.XLOOKUP(_xlfn.TEXTJOIN(" vs ",,C8197:D8197),Calendar!G:G,Calendar!K:K),"")</f>
        <v/>
      </c>
      <c r="AJ8197" s="61" t="str">
        <f>IF(AND(K8197&lt;&gt;"Match of the Day",K8197&lt;&gt;"Match of the Day 2",K8197&lt;&gt;"Match of the Day Repeat"),"",1+MAX($AJ$10:AJ8196))</f>
        <v/>
      </c>
    </row>
    <row r="8198" spans="34:36" x14ac:dyDescent="0.35">
      <c r="AH8198" s="16" t="str">
        <f>IF(AND(B8198="Premier League",E8198="Live"),_xlfn.XLOOKUP(_xlfn.TEXTJOIN(" vs ",,C8198:D8198),Calendar!G:G,Calendar!B:B),IF(AND(B8198="Premier League",E8198="Highlights"),_xlfn.XLOOKUP(H8198,Calendar!O:O,Calendar!N:N,,-1),""))</f>
        <v/>
      </c>
      <c r="AI8198" s="61" t="str">
        <f>IF(AND(AH8198&lt;&gt;"",E8198="Live"),_xlfn.XLOOKUP(_xlfn.TEXTJOIN(" vs ",,C8198:D8198),Calendar!G:G,Calendar!K:K),"")</f>
        <v/>
      </c>
      <c r="AJ8198" s="61" t="str">
        <f>IF(AND(K8198&lt;&gt;"Match of the Day",K8198&lt;&gt;"Match of the Day 2",K8198&lt;&gt;"Match of the Day Repeat"),"",1+MAX($AJ$10:AJ8197))</f>
        <v/>
      </c>
    </row>
    <row r="8199" spans="34:36" x14ac:dyDescent="0.35">
      <c r="AH8199" s="16" t="str">
        <f>IF(AND(B8199="Premier League",E8199="Live"),_xlfn.XLOOKUP(_xlfn.TEXTJOIN(" vs ",,C8199:D8199),Calendar!G:G,Calendar!B:B),IF(AND(B8199="Premier League",E8199="Highlights"),_xlfn.XLOOKUP(H8199,Calendar!O:O,Calendar!N:N,,-1),""))</f>
        <v/>
      </c>
      <c r="AI8199" s="61" t="str">
        <f>IF(AND(AH8199&lt;&gt;"",E8199="Live"),_xlfn.XLOOKUP(_xlfn.TEXTJOIN(" vs ",,C8199:D8199),Calendar!G:G,Calendar!K:K),"")</f>
        <v/>
      </c>
      <c r="AJ8199" s="61" t="str">
        <f>IF(AND(K8199&lt;&gt;"Match of the Day",K8199&lt;&gt;"Match of the Day 2",K8199&lt;&gt;"Match of the Day Repeat"),"",1+MAX($AJ$10:AJ8198))</f>
        <v/>
      </c>
    </row>
    <row r="8200" spans="34:36" x14ac:dyDescent="0.35">
      <c r="AH8200" s="16" t="str">
        <f>IF(AND(B8200="Premier League",E8200="Live"),_xlfn.XLOOKUP(_xlfn.TEXTJOIN(" vs ",,C8200:D8200),Calendar!G:G,Calendar!B:B),IF(AND(B8200="Premier League",E8200="Highlights"),_xlfn.XLOOKUP(H8200,Calendar!O:O,Calendar!N:N,,-1),""))</f>
        <v/>
      </c>
      <c r="AI8200" s="61" t="str">
        <f>IF(AND(AH8200&lt;&gt;"",E8200="Live"),_xlfn.XLOOKUP(_xlfn.TEXTJOIN(" vs ",,C8200:D8200),Calendar!G:G,Calendar!K:K),"")</f>
        <v/>
      </c>
      <c r="AJ8200" s="61" t="str">
        <f>IF(AND(K8200&lt;&gt;"Match of the Day",K8200&lt;&gt;"Match of the Day 2",K8200&lt;&gt;"Match of the Day Repeat"),"",1+MAX($AJ$10:AJ8199))</f>
        <v/>
      </c>
    </row>
    <row r="8201" spans="34:36" x14ac:dyDescent="0.35">
      <c r="AH8201" s="16" t="str">
        <f>IF(AND(B8201="Premier League",E8201="Live"),_xlfn.XLOOKUP(_xlfn.TEXTJOIN(" vs ",,C8201:D8201),Calendar!G:G,Calendar!B:B),IF(AND(B8201="Premier League",E8201="Highlights"),_xlfn.XLOOKUP(H8201,Calendar!O:O,Calendar!N:N,,-1),""))</f>
        <v/>
      </c>
      <c r="AI8201" s="61" t="str">
        <f>IF(AND(AH8201&lt;&gt;"",E8201="Live"),_xlfn.XLOOKUP(_xlfn.TEXTJOIN(" vs ",,C8201:D8201),Calendar!G:G,Calendar!K:K),"")</f>
        <v/>
      </c>
      <c r="AJ8201" s="61" t="str">
        <f>IF(AND(K8201&lt;&gt;"Match of the Day",K8201&lt;&gt;"Match of the Day 2",K8201&lt;&gt;"Match of the Day Repeat"),"",1+MAX($AJ$10:AJ8200))</f>
        <v/>
      </c>
    </row>
    <row r="8202" spans="34:36" x14ac:dyDescent="0.35">
      <c r="AH8202" s="16" t="str">
        <f>IF(AND(B8202="Premier League",E8202="Live"),_xlfn.XLOOKUP(_xlfn.TEXTJOIN(" vs ",,C8202:D8202),Calendar!G:G,Calendar!B:B),IF(AND(B8202="Premier League",E8202="Highlights"),_xlfn.XLOOKUP(H8202,Calendar!O:O,Calendar!N:N,,-1),""))</f>
        <v/>
      </c>
      <c r="AI8202" s="61" t="str">
        <f>IF(AND(AH8202&lt;&gt;"",E8202="Live"),_xlfn.XLOOKUP(_xlfn.TEXTJOIN(" vs ",,C8202:D8202),Calendar!G:G,Calendar!K:K),"")</f>
        <v/>
      </c>
      <c r="AJ8202" s="61" t="str">
        <f>IF(AND(K8202&lt;&gt;"Match of the Day",K8202&lt;&gt;"Match of the Day 2",K8202&lt;&gt;"Match of the Day Repeat"),"",1+MAX($AJ$10:AJ8201))</f>
        <v/>
      </c>
    </row>
    <row r="8203" spans="34:36" x14ac:dyDescent="0.35">
      <c r="AH8203" s="16" t="str">
        <f>IF(AND(B8203="Premier League",E8203="Live"),_xlfn.XLOOKUP(_xlfn.TEXTJOIN(" vs ",,C8203:D8203),Calendar!G:G,Calendar!B:B),IF(AND(B8203="Premier League",E8203="Highlights"),_xlfn.XLOOKUP(H8203,Calendar!O:O,Calendar!N:N,,-1),""))</f>
        <v/>
      </c>
      <c r="AI8203" s="61" t="str">
        <f>IF(AND(AH8203&lt;&gt;"",E8203="Live"),_xlfn.XLOOKUP(_xlfn.TEXTJOIN(" vs ",,C8203:D8203),Calendar!G:G,Calendar!K:K),"")</f>
        <v/>
      </c>
      <c r="AJ8203" s="61" t="str">
        <f>IF(AND(K8203&lt;&gt;"Match of the Day",K8203&lt;&gt;"Match of the Day 2",K8203&lt;&gt;"Match of the Day Repeat"),"",1+MAX($AJ$10:AJ8202))</f>
        <v/>
      </c>
    </row>
    <row r="8204" spans="34:36" x14ac:dyDescent="0.35">
      <c r="AH8204" s="16" t="str">
        <f>IF(AND(B8204="Premier League",E8204="Live"),_xlfn.XLOOKUP(_xlfn.TEXTJOIN(" vs ",,C8204:D8204),Calendar!G:G,Calendar!B:B),IF(AND(B8204="Premier League",E8204="Highlights"),_xlfn.XLOOKUP(H8204,Calendar!O:O,Calendar!N:N,,-1),""))</f>
        <v/>
      </c>
      <c r="AI8204" s="61" t="str">
        <f>IF(AND(AH8204&lt;&gt;"",E8204="Live"),_xlfn.XLOOKUP(_xlfn.TEXTJOIN(" vs ",,C8204:D8204),Calendar!G:G,Calendar!K:K),"")</f>
        <v/>
      </c>
      <c r="AJ8204" s="61" t="str">
        <f>IF(AND(K8204&lt;&gt;"Match of the Day",K8204&lt;&gt;"Match of the Day 2",K8204&lt;&gt;"Match of the Day Repeat"),"",1+MAX($AJ$10:AJ8203))</f>
        <v/>
      </c>
    </row>
    <row r="8205" spans="34:36" x14ac:dyDescent="0.35">
      <c r="AH8205" s="16" t="str">
        <f>IF(AND(B8205="Premier League",E8205="Live"),_xlfn.XLOOKUP(_xlfn.TEXTJOIN(" vs ",,C8205:D8205),Calendar!G:G,Calendar!B:B),IF(AND(B8205="Premier League",E8205="Highlights"),_xlfn.XLOOKUP(H8205,Calendar!O:O,Calendar!N:N,,-1),""))</f>
        <v/>
      </c>
      <c r="AI8205" s="61" t="str">
        <f>IF(AND(AH8205&lt;&gt;"",E8205="Live"),_xlfn.XLOOKUP(_xlfn.TEXTJOIN(" vs ",,C8205:D8205),Calendar!G:G,Calendar!K:K),"")</f>
        <v/>
      </c>
      <c r="AJ8205" s="61" t="str">
        <f>IF(AND(K8205&lt;&gt;"Match of the Day",K8205&lt;&gt;"Match of the Day 2",K8205&lt;&gt;"Match of the Day Repeat"),"",1+MAX($AJ$10:AJ8204))</f>
        <v/>
      </c>
    </row>
    <row r="8206" spans="34:36" x14ac:dyDescent="0.35">
      <c r="AH8206" s="16" t="str">
        <f>IF(AND(B8206="Premier League",E8206="Live"),_xlfn.XLOOKUP(_xlfn.TEXTJOIN(" vs ",,C8206:D8206),Calendar!G:G,Calendar!B:B),IF(AND(B8206="Premier League",E8206="Highlights"),_xlfn.XLOOKUP(H8206,Calendar!O:O,Calendar!N:N,,-1),""))</f>
        <v/>
      </c>
      <c r="AI8206" s="61" t="str">
        <f>IF(AND(AH8206&lt;&gt;"",E8206="Live"),_xlfn.XLOOKUP(_xlfn.TEXTJOIN(" vs ",,C8206:D8206),Calendar!G:G,Calendar!K:K),"")</f>
        <v/>
      </c>
      <c r="AJ8206" s="61" t="str">
        <f>IF(AND(K8206&lt;&gt;"Match of the Day",K8206&lt;&gt;"Match of the Day 2",K8206&lt;&gt;"Match of the Day Repeat"),"",1+MAX($AJ$10:AJ8205))</f>
        <v/>
      </c>
    </row>
    <row r="8207" spans="34:36" x14ac:dyDescent="0.35">
      <c r="AH8207" s="16" t="str">
        <f>IF(AND(B8207="Premier League",E8207="Live"),_xlfn.XLOOKUP(_xlfn.TEXTJOIN(" vs ",,C8207:D8207),Calendar!G:G,Calendar!B:B),IF(AND(B8207="Premier League",E8207="Highlights"),_xlfn.XLOOKUP(H8207,Calendar!O:O,Calendar!N:N,,-1),""))</f>
        <v/>
      </c>
      <c r="AI8207" s="61" t="str">
        <f>IF(AND(AH8207&lt;&gt;"",E8207="Live"),_xlfn.XLOOKUP(_xlfn.TEXTJOIN(" vs ",,C8207:D8207),Calendar!G:G,Calendar!K:K),"")</f>
        <v/>
      </c>
      <c r="AJ8207" s="61" t="str">
        <f>IF(AND(K8207&lt;&gt;"Match of the Day",K8207&lt;&gt;"Match of the Day 2",K8207&lt;&gt;"Match of the Day Repeat"),"",1+MAX($AJ$10:AJ8206))</f>
        <v/>
      </c>
    </row>
    <row r="8208" spans="34:36" x14ac:dyDescent="0.35">
      <c r="AH8208" s="16" t="str">
        <f>IF(AND(B8208="Premier League",E8208="Live"),_xlfn.XLOOKUP(_xlfn.TEXTJOIN(" vs ",,C8208:D8208),Calendar!G:G,Calendar!B:B),IF(AND(B8208="Premier League",E8208="Highlights"),_xlfn.XLOOKUP(H8208,Calendar!O:O,Calendar!N:N,,-1),""))</f>
        <v/>
      </c>
      <c r="AI8208" s="61" t="str">
        <f>IF(AND(AH8208&lt;&gt;"",E8208="Live"),_xlfn.XLOOKUP(_xlfn.TEXTJOIN(" vs ",,C8208:D8208),Calendar!G:G,Calendar!K:K),"")</f>
        <v/>
      </c>
      <c r="AJ8208" s="61" t="str">
        <f>IF(AND(K8208&lt;&gt;"Match of the Day",K8208&lt;&gt;"Match of the Day 2",K8208&lt;&gt;"Match of the Day Repeat"),"",1+MAX($AJ$10:AJ8207))</f>
        <v/>
      </c>
    </row>
    <row r="8209" spans="34:36" x14ac:dyDescent="0.35">
      <c r="AH8209" s="16" t="str">
        <f>IF(AND(B8209="Premier League",E8209="Live"),_xlfn.XLOOKUP(_xlfn.TEXTJOIN(" vs ",,C8209:D8209),Calendar!G:G,Calendar!B:B),IF(AND(B8209="Premier League",E8209="Highlights"),_xlfn.XLOOKUP(H8209,Calendar!O:O,Calendar!N:N,,-1),""))</f>
        <v/>
      </c>
      <c r="AI8209" s="61" t="str">
        <f>IF(AND(AH8209&lt;&gt;"",E8209="Live"),_xlfn.XLOOKUP(_xlfn.TEXTJOIN(" vs ",,C8209:D8209),Calendar!G:G,Calendar!K:K),"")</f>
        <v/>
      </c>
      <c r="AJ8209" s="61" t="str">
        <f>IF(AND(K8209&lt;&gt;"Match of the Day",K8209&lt;&gt;"Match of the Day 2",K8209&lt;&gt;"Match of the Day Repeat"),"",1+MAX($AJ$10:AJ8208))</f>
        <v/>
      </c>
    </row>
    <row r="8210" spans="34:36" x14ac:dyDescent="0.35">
      <c r="AH8210" s="16" t="str">
        <f>IF(AND(B8210="Premier League",E8210="Live"),_xlfn.XLOOKUP(_xlfn.TEXTJOIN(" vs ",,C8210:D8210),Calendar!G:G,Calendar!B:B),IF(AND(B8210="Premier League",E8210="Highlights"),_xlfn.XLOOKUP(H8210,Calendar!O:O,Calendar!N:N,,-1),""))</f>
        <v/>
      </c>
      <c r="AI8210" s="61" t="str">
        <f>IF(AND(AH8210&lt;&gt;"",E8210="Live"),_xlfn.XLOOKUP(_xlfn.TEXTJOIN(" vs ",,C8210:D8210),Calendar!G:G,Calendar!K:K),"")</f>
        <v/>
      </c>
      <c r="AJ8210" s="61" t="str">
        <f>IF(AND(K8210&lt;&gt;"Match of the Day",K8210&lt;&gt;"Match of the Day 2",K8210&lt;&gt;"Match of the Day Repeat"),"",1+MAX($AJ$10:AJ8209))</f>
        <v/>
      </c>
    </row>
    <row r="8211" spans="34:36" x14ac:dyDescent="0.35">
      <c r="AH8211" s="16" t="str">
        <f>IF(AND(B8211="Premier League",E8211="Live"),_xlfn.XLOOKUP(_xlfn.TEXTJOIN(" vs ",,C8211:D8211),Calendar!G:G,Calendar!B:B),IF(AND(B8211="Premier League",E8211="Highlights"),_xlfn.XLOOKUP(H8211,Calendar!O:O,Calendar!N:N,,-1),""))</f>
        <v/>
      </c>
      <c r="AI8211" s="61" t="str">
        <f>IF(AND(AH8211&lt;&gt;"",E8211="Live"),_xlfn.XLOOKUP(_xlfn.TEXTJOIN(" vs ",,C8211:D8211),Calendar!G:G,Calendar!K:K),"")</f>
        <v/>
      </c>
      <c r="AJ8211" s="61" t="str">
        <f>IF(AND(K8211&lt;&gt;"Match of the Day",K8211&lt;&gt;"Match of the Day 2",K8211&lt;&gt;"Match of the Day Repeat"),"",1+MAX($AJ$10:AJ8210))</f>
        <v/>
      </c>
    </row>
    <row r="8212" spans="34:36" x14ac:dyDescent="0.35">
      <c r="AH8212" s="16" t="str">
        <f>IF(AND(B8212="Premier League",E8212="Live"),_xlfn.XLOOKUP(_xlfn.TEXTJOIN(" vs ",,C8212:D8212),Calendar!G:G,Calendar!B:B),IF(AND(B8212="Premier League",E8212="Highlights"),_xlfn.XLOOKUP(H8212,Calendar!O:O,Calendar!N:N,,-1),""))</f>
        <v/>
      </c>
      <c r="AI8212" s="61" t="str">
        <f>IF(AND(AH8212&lt;&gt;"",E8212="Live"),_xlfn.XLOOKUP(_xlfn.TEXTJOIN(" vs ",,C8212:D8212),Calendar!G:G,Calendar!K:K),"")</f>
        <v/>
      </c>
      <c r="AJ8212" s="61" t="str">
        <f>IF(AND(K8212&lt;&gt;"Match of the Day",K8212&lt;&gt;"Match of the Day 2",K8212&lt;&gt;"Match of the Day Repeat"),"",1+MAX($AJ$10:AJ8211))</f>
        <v/>
      </c>
    </row>
    <row r="8213" spans="34:36" x14ac:dyDescent="0.35">
      <c r="AH8213" s="16" t="str">
        <f>IF(AND(B8213="Premier League",E8213="Live"),_xlfn.XLOOKUP(_xlfn.TEXTJOIN(" vs ",,C8213:D8213),Calendar!G:G,Calendar!B:B),IF(AND(B8213="Premier League",E8213="Highlights"),_xlfn.XLOOKUP(H8213,Calendar!O:O,Calendar!N:N,,-1),""))</f>
        <v/>
      </c>
      <c r="AI8213" s="61" t="str">
        <f>IF(AND(AH8213&lt;&gt;"",E8213="Live"),_xlfn.XLOOKUP(_xlfn.TEXTJOIN(" vs ",,C8213:D8213),Calendar!G:G,Calendar!K:K),"")</f>
        <v/>
      </c>
      <c r="AJ8213" s="61" t="str">
        <f>IF(AND(K8213&lt;&gt;"Match of the Day",K8213&lt;&gt;"Match of the Day 2",K8213&lt;&gt;"Match of the Day Repeat"),"",1+MAX($AJ$10:AJ8212))</f>
        <v/>
      </c>
    </row>
    <row r="8214" spans="34:36" x14ac:dyDescent="0.35">
      <c r="AH8214" s="16" t="str">
        <f>IF(AND(B8214="Premier League",E8214="Live"),_xlfn.XLOOKUP(_xlfn.TEXTJOIN(" vs ",,C8214:D8214),Calendar!G:G,Calendar!B:B),IF(AND(B8214="Premier League",E8214="Highlights"),_xlfn.XLOOKUP(H8214,Calendar!O:O,Calendar!N:N,,-1),""))</f>
        <v/>
      </c>
      <c r="AI8214" s="61" t="str">
        <f>IF(AND(AH8214&lt;&gt;"",E8214="Live"),_xlfn.XLOOKUP(_xlfn.TEXTJOIN(" vs ",,C8214:D8214),Calendar!G:G,Calendar!K:K),"")</f>
        <v/>
      </c>
      <c r="AJ8214" s="61" t="str">
        <f>IF(AND(K8214&lt;&gt;"Match of the Day",K8214&lt;&gt;"Match of the Day 2",K8214&lt;&gt;"Match of the Day Repeat"),"",1+MAX($AJ$10:AJ8213))</f>
        <v/>
      </c>
    </row>
    <row r="8215" spans="34:36" x14ac:dyDescent="0.35">
      <c r="AH8215" s="16" t="str">
        <f>IF(AND(B8215="Premier League",E8215="Live"),_xlfn.XLOOKUP(_xlfn.TEXTJOIN(" vs ",,C8215:D8215),Calendar!G:G,Calendar!B:B),IF(AND(B8215="Premier League",E8215="Highlights"),_xlfn.XLOOKUP(H8215,Calendar!O:O,Calendar!N:N,,-1),""))</f>
        <v/>
      </c>
      <c r="AI8215" s="61" t="str">
        <f>IF(AND(AH8215&lt;&gt;"",E8215="Live"),_xlfn.XLOOKUP(_xlfn.TEXTJOIN(" vs ",,C8215:D8215),Calendar!G:G,Calendar!K:K),"")</f>
        <v/>
      </c>
      <c r="AJ8215" s="61" t="str">
        <f>IF(AND(K8215&lt;&gt;"Match of the Day",K8215&lt;&gt;"Match of the Day 2",K8215&lt;&gt;"Match of the Day Repeat"),"",1+MAX($AJ$10:AJ8214))</f>
        <v/>
      </c>
    </row>
    <row r="8216" spans="34:36" x14ac:dyDescent="0.35">
      <c r="AH8216" s="16" t="str">
        <f>IF(AND(B8216="Premier League",E8216="Live"),_xlfn.XLOOKUP(_xlfn.TEXTJOIN(" vs ",,C8216:D8216),Calendar!G:G,Calendar!B:B),IF(AND(B8216="Premier League",E8216="Highlights"),_xlfn.XLOOKUP(H8216,Calendar!O:O,Calendar!N:N,,-1),""))</f>
        <v/>
      </c>
      <c r="AI8216" s="61" t="str">
        <f>IF(AND(AH8216&lt;&gt;"",E8216="Live"),_xlfn.XLOOKUP(_xlfn.TEXTJOIN(" vs ",,C8216:D8216),Calendar!G:G,Calendar!K:K),"")</f>
        <v/>
      </c>
      <c r="AJ8216" s="61" t="str">
        <f>IF(AND(K8216&lt;&gt;"Match of the Day",K8216&lt;&gt;"Match of the Day 2",K8216&lt;&gt;"Match of the Day Repeat"),"",1+MAX($AJ$10:AJ8215))</f>
        <v/>
      </c>
    </row>
    <row r="8217" spans="34:36" x14ac:dyDescent="0.35">
      <c r="AH8217" s="16" t="str">
        <f>IF(AND(B8217="Premier League",E8217="Live"),_xlfn.XLOOKUP(_xlfn.TEXTJOIN(" vs ",,C8217:D8217),Calendar!G:G,Calendar!B:B),IF(AND(B8217="Premier League",E8217="Highlights"),_xlfn.XLOOKUP(H8217,Calendar!O:O,Calendar!N:N,,-1),""))</f>
        <v/>
      </c>
      <c r="AI8217" s="61" t="str">
        <f>IF(AND(AH8217&lt;&gt;"",E8217="Live"),_xlfn.XLOOKUP(_xlfn.TEXTJOIN(" vs ",,C8217:D8217),Calendar!G:G,Calendar!K:K),"")</f>
        <v/>
      </c>
      <c r="AJ8217" s="61" t="str">
        <f>IF(AND(K8217&lt;&gt;"Match of the Day",K8217&lt;&gt;"Match of the Day 2",K8217&lt;&gt;"Match of the Day Repeat"),"",1+MAX($AJ$10:AJ8216))</f>
        <v/>
      </c>
    </row>
    <row r="8218" spans="34:36" x14ac:dyDescent="0.35">
      <c r="AH8218" s="16" t="str">
        <f>IF(AND(B8218="Premier League",E8218="Live"),_xlfn.XLOOKUP(_xlfn.TEXTJOIN(" vs ",,C8218:D8218),Calendar!G:G,Calendar!B:B),IF(AND(B8218="Premier League",E8218="Highlights"),_xlfn.XLOOKUP(H8218,Calendar!O:O,Calendar!N:N,,-1),""))</f>
        <v/>
      </c>
      <c r="AI8218" s="61" t="str">
        <f>IF(AND(AH8218&lt;&gt;"",E8218="Live"),_xlfn.XLOOKUP(_xlfn.TEXTJOIN(" vs ",,C8218:D8218),Calendar!G:G,Calendar!K:K),"")</f>
        <v/>
      </c>
      <c r="AJ8218" s="61" t="str">
        <f>IF(AND(K8218&lt;&gt;"Match of the Day",K8218&lt;&gt;"Match of the Day 2",K8218&lt;&gt;"Match of the Day Repeat"),"",1+MAX($AJ$10:AJ8217))</f>
        <v/>
      </c>
    </row>
    <row r="8219" spans="34:36" x14ac:dyDescent="0.35">
      <c r="AH8219" s="16" t="str">
        <f>IF(AND(B8219="Premier League",E8219="Live"),_xlfn.XLOOKUP(_xlfn.TEXTJOIN(" vs ",,C8219:D8219),Calendar!G:G,Calendar!B:B),IF(AND(B8219="Premier League",E8219="Highlights"),_xlfn.XLOOKUP(H8219,Calendar!O:O,Calendar!N:N,,-1),""))</f>
        <v/>
      </c>
      <c r="AI8219" s="61" t="str">
        <f>IF(AND(AH8219&lt;&gt;"",E8219="Live"),_xlfn.XLOOKUP(_xlfn.TEXTJOIN(" vs ",,C8219:D8219),Calendar!G:G,Calendar!K:K),"")</f>
        <v/>
      </c>
      <c r="AJ8219" s="61" t="str">
        <f>IF(AND(K8219&lt;&gt;"Match of the Day",K8219&lt;&gt;"Match of the Day 2",K8219&lt;&gt;"Match of the Day Repeat"),"",1+MAX($AJ$10:AJ8218))</f>
        <v/>
      </c>
    </row>
    <row r="8220" spans="34:36" x14ac:dyDescent="0.35">
      <c r="AH8220" s="16" t="str">
        <f>IF(AND(B8220="Premier League",E8220="Live"),_xlfn.XLOOKUP(_xlfn.TEXTJOIN(" vs ",,C8220:D8220),Calendar!G:G,Calendar!B:B),IF(AND(B8220="Premier League",E8220="Highlights"),_xlfn.XLOOKUP(H8220,Calendar!O:O,Calendar!N:N,,-1),""))</f>
        <v/>
      </c>
      <c r="AI8220" s="61" t="str">
        <f>IF(AND(AH8220&lt;&gt;"",E8220="Live"),_xlfn.XLOOKUP(_xlfn.TEXTJOIN(" vs ",,C8220:D8220),Calendar!G:G,Calendar!K:K),"")</f>
        <v/>
      </c>
      <c r="AJ8220" s="61" t="str">
        <f>IF(AND(K8220&lt;&gt;"Match of the Day",K8220&lt;&gt;"Match of the Day 2",K8220&lt;&gt;"Match of the Day Repeat"),"",1+MAX($AJ$10:AJ8219))</f>
        <v/>
      </c>
    </row>
    <row r="8221" spans="34:36" x14ac:dyDescent="0.35">
      <c r="AH8221" s="16" t="str">
        <f>IF(AND(B8221="Premier League",E8221="Live"),_xlfn.XLOOKUP(_xlfn.TEXTJOIN(" vs ",,C8221:D8221),Calendar!G:G,Calendar!B:B),IF(AND(B8221="Premier League",E8221="Highlights"),_xlfn.XLOOKUP(H8221,Calendar!O:O,Calendar!N:N,,-1),""))</f>
        <v/>
      </c>
      <c r="AI8221" s="61" t="str">
        <f>IF(AND(AH8221&lt;&gt;"",E8221="Live"),_xlfn.XLOOKUP(_xlfn.TEXTJOIN(" vs ",,C8221:D8221),Calendar!G:G,Calendar!K:K),"")</f>
        <v/>
      </c>
      <c r="AJ8221" s="61" t="str">
        <f>IF(AND(K8221&lt;&gt;"Match of the Day",K8221&lt;&gt;"Match of the Day 2",K8221&lt;&gt;"Match of the Day Repeat"),"",1+MAX($AJ$10:AJ8220))</f>
        <v/>
      </c>
    </row>
    <row r="8222" spans="34:36" x14ac:dyDescent="0.35">
      <c r="AH8222" s="16" t="str">
        <f>IF(AND(B8222="Premier League",E8222="Live"),_xlfn.XLOOKUP(_xlfn.TEXTJOIN(" vs ",,C8222:D8222),Calendar!G:G,Calendar!B:B),IF(AND(B8222="Premier League",E8222="Highlights"),_xlfn.XLOOKUP(H8222,Calendar!O:O,Calendar!N:N,,-1),""))</f>
        <v/>
      </c>
      <c r="AI8222" s="61" t="str">
        <f>IF(AND(AH8222&lt;&gt;"",E8222="Live"),_xlfn.XLOOKUP(_xlfn.TEXTJOIN(" vs ",,C8222:D8222),Calendar!G:G,Calendar!K:K),"")</f>
        <v/>
      </c>
      <c r="AJ8222" s="61" t="str">
        <f>IF(AND(K8222&lt;&gt;"Match of the Day",K8222&lt;&gt;"Match of the Day 2",K8222&lt;&gt;"Match of the Day Repeat"),"",1+MAX($AJ$10:AJ8221))</f>
        <v/>
      </c>
    </row>
    <row r="8223" spans="34:36" x14ac:dyDescent="0.35">
      <c r="AH8223" s="16" t="str">
        <f>IF(AND(B8223="Premier League",E8223="Live"),_xlfn.XLOOKUP(_xlfn.TEXTJOIN(" vs ",,C8223:D8223),Calendar!G:G,Calendar!B:B),IF(AND(B8223="Premier League",E8223="Highlights"),_xlfn.XLOOKUP(H8223,Calendar!O:O,Calendar!N:N,,-1),""))</f>
        <v/>
      </c>
      <c r="AI8223" s="61" t="str">
        <f>IF(AND(AH8223&lt;&gt;"",E8223="Live"),_xlfn.XLOOKUP(_xlfn.TEXTJOIN(" vs ",,C8223:D8223),Calendar!G:G,Calendar!K:K),"")</f>
        <v/>
      </c>
      <c r="AJ8223" s="61" t="str">
        <f>IF(AND(K8223&lt;&gt;"Match of the Day",K8223&lt;&gt;"Match of the Day 2",K8223&lt;&gt;"Match of the Day Repeat"),"",1+MAX($AJ$10:AJ8222))</f>
        <v/>
      </c>
    </row>
    <row r="8224" spans="34:36" x14ac:dyDescent="0.35">
      <c r="AH8224" s="16" t="str">
        <f>IF(AND(B8224="Premier League",E8224="Live"),_xlfn.XLOOKUP(_xlfn.TEXTJOIN(" vs ",,C8224:D8224),Calendar!G:G,Calendar!B:B),IF(AND(B8224="Premier League",E8224="Highlights"),_xlfn.XLOOKUP(H8224,Calendar!O:O,Calendar!N:N,,-1),""))</f>
        <v/>
      </c>
      <c r="AI8224" s="61" t="str">
        <f>IF(AND(AH8224&lt;&gt;"",E8224="Live"),_xlfn.XLOOKUP(_xlfn.TEXTJOIN(" vs ",,C8224:D8224),Calendar!G:G,Calendar!K:K),"")</f>
        <v/>
      </c>
      <c r="AJ8224" s="61" t="str">
        <f>IF(AND(K8224&lt;&gt;"Match of the Day",K8224&lt;&gt;"Match of the Day 2",K8224&lt;&gt;"Match of the Day Repeat"),"",1+MAX($AJ$10:AJ8223))</f>
        <v/>
      </c>
    </row>
    <row r="8225" spans="34:36" x14ac:dyDescent="0.35">
      <c r="AH8225" s="16" t="str">
        <f>IF(AND(B8225="Premier League",E8225="Live"),_xlfn.XLOOKUP(_xlfn.TEXTJOIN(" vs ",,C8225:D8225),Calendar!G:G,Calendar!B:B),IF(AND(B8225="Premier League",E8225="Highlights"),_xlfn.XLOOKUP(H8225,Calendar!O:O,Calendar!N:N,,-1),""))</f>
        <v/>
      </c>
      <c r="AI8225" s="61" t="str">
        <f>IF(AND(AH8225&lt;&gt;"",E8225="Live"),_xlfn.XLOOKUP(_xlfn.TEXTJOIN(" vs ",,C8225:D8225),Calendar!G:G,Calendar!K:K),"")</f>
        <v/>
      </c>
      <c r="AJ8225" s="61" t="str">
        <f>IF(AND(K8225&lt;&gt;"Match of the Day",K8225&lt;&gt;"Match of the Day 2",K8225&lt;&gt;"Match of the Day Repeat"),"",1+MAX($AJ$10:AJ8224))</f>
        <v/>
      </c>
    </row>
    <row r="8226" spans="34:36" x14ac:dyDescent="0.35">
      <c r="AH8226" s="16" t="str">
        <f>IF(AND(B8226="Premier League",E8226="Live"),_xlfn.XLOOKUP(_xlfn.TEXTJOIN(" vs ",,C8226:D8226),Calendar!G:G,Calendar!B:B),IF(AND(B8226="Premier League",E8226="Highlights"),_xlfn.XLOOKUP(H8226,Calendar!O:O,Calendar!N:N,,-1),""))</f>
        <v/>
      </c>
      <c r="AI8226" s="61" t="str">
        <f>IF(AND(AH8226&lt;&gt;"",E8226="Live"),_xlfn.XLOOKUP(_xlfn.TEXTJOIN(" vs ",,C8226:D8226),Calendar!G:G,Calendar!K:K),"")</f>
        <v/>
      </c>
      <c r="AJ8226" s="61" t="str">
        <f>IF(AND(K8226&lt;&gt;"Match of the Day",K8226&lt;&gt;"Match of the Day 2",K8226&lt;&gt;"Match of the Day Repeat"),"",1+MAX($AJ$10:AJ8225))</f>
        <v/>
      </c>
    </row>
    <row r="8227" spans="34:36" x14ac:dyDescent="0.35">
      <c r="AH8227" s="16" t="str">
        <f>IF(AND(B8227="Premier League",E8227="Live"),_xlfn.XLOOKUP(_xlfn.TEXTJOIN(" vs ",,C8227:D8227),Calendar!G:G,Calendar!B:B),IF(AND(B8227="Premier League",E8227="Highlights"),_xlfn.XLOOKUP(H8227,Calendar!O:O,Calendar!N:N,,-1),""))</f>
        <v/>
      </c>
      <c r="AI8227" s="61" t="str">
        <f>IF(AND(AH8227&lt;&gt;"",E8227="Live"),_xlfn.XLOOKUP(_xlfn.TEXTJOIN(" vs ",,C8227:D8227),Calendar!G:G,Calendar!K:K),"")</f>
        <v/>
      </c>
      <c r="AJ8227" s="61" t="str">
        <f>IF(AND(K8227&lt;&gt;"Match of the Day",K8227&lt;&gt;"Match of the Day 2",K8227&lt;&gt;"Match of the Day Repeat"),"",1+MAX($AJ$10:AJ8226))</f>
        <v/>
      </c>
    </row>
    <row r="8228" spans="34:36" x14ac:dyDescent="0.35">
      <c r="AH8228" s="16" t="str">
        <f>IF(AND(B8228="Premier League",E8228="Live"),_xlfn.XLOOKUP(_xlfn.TEXTJOIN(" vs ",,C8228:D8228),Calendar!G:G,Calendar!B:B),IF(AND(B8228="Premier League",E8228="Highlights"),_xlfn.XLOOKUP(H8228,Calendar!O:O,Calendar!N:N,,-1),""))</f>
        <v/>
      </c>
      <c r="AI8228" s="61" t="str">
        <f>IF(AND(AH8228&lt;&gt;"",E8228="Live"),_xlfn.XLOOKUP(_xlfn.TEXTJOIN(" vs ",,C8228:D8228),Calendar!G:G,Calendar!K:K),"")</f>
        <v/>
      </c>
      <c r="AJ8228" s="61" t="str">
        <f>IF(AND(K8228&lt;&gt;"Match of the Day",K8228&lt;&gt;"Match of the Day 2",K8228&lt;&gt;"Match of the Day Repeat"),"",1+MAX($AJ$10:AJ8227))</f>
        <v/>
      </c>
    </row>
    <row r="8229" spans="34:36" x14ac:dyDescent="0.35">
      <c r="AH8229" s="16" t="str">
        <f>IF(AND(B8229="Premier League",E8229="Live"),_xlfn.XLOOKUP(_xlfn.TEXTJOIN(" vs ",,C8229:D8229),Calendar!G:G,Calendar!B:B),IF(AND(B8229="Premier League",E8229="Highlights"),_xlfn.XLOOKUP(H8229,Calendar!O:O,Calendar!N:N,,-1),""))</f>
        <v/>
      </c>
      <c r="AI8229" s="61" t="str">
        <f>IF(AND(AH8229&lt;&gt;"",E8229="Live"),_xlfn.XLOOKUP(_xlfn.TEXTJOIN(" vs ",,C8229:D8229),Calendar!G:G,Calendar!K:K),"")</f>
        <v/>
      </c>
      <c r="AJ8229" s="61" t="str">
        <f>IF(AND(K8229&lt;&gt;"Match of the Day",K8229&lt;&gt;"Match of the Day 2",K8229&lt;&gt;"Match of the Day Repeat"),"",1+MAX($AJ$10:AJ8228))</f>
        <v/>
      </c>
    </row>
    <row r="8230" spans="34:36" x14ac:dyDescent="0.35">
      <c r="AH8230" s="16" t="str">
        <f>IF(AND(B8230="Premier League",E8230="Live"),_xlfn.XLOOKUP(_xlfn.TEXTJOIN(" vs ",,C8230:D8230),Calendar!G:G,Calendar!B:B),IF(AND(B8230="Premier League",E8230="Highlights"),_xlfn.XLOOKUP(H8230,Calendar!O:O,Calendar!N:N,,-1),""))</f>
        <v/>
      </c>
      <c r="AI8230" s="61" t="str">
        <f>IF(AND(AH8230&lt;&gt;"",E8230="Live"),_xlfn.XLOOKUP(_xlfn.TEXTJOIN(" vs ",,C8230:D8230),Calendar!G:G,Calendar!K:K),"")</f>
        <v/>
      </c>
      <c r="AJ8230" s="61" t="str">
        <f>IF(AND(K8230&lt;&gt;"Match of the Day",K8230&lt;&gt;"Match of the Day 2",K8230&lt;&gt;"Match of the Day Repeat"),"",1+MAX($AJ$10:AJ8229))</f>
        <v/>
      </c>
    </row>
    <row r="8231" spans="34:36" x14ac:dyDescent="0.35">
      <c r="AH8231" s="16" t="str">
        <f>IF(AND(B8231="Premier League",E8231="Live"),_xlfn.XLOOKUP(_xlfn.TEXTJOIN(" vs ",,C8231:D8231),Calendar!G:G,Calendar!B:B),IF(AND(B8231="Premier League",E8231="Highlights"),_xlfn.XLOOKUP(H8231,Calendar!O:O,Calendar!N:N,,-1),""))</f>
        <v/>
      </c>
      <c r="AI8231" s="61" t="str">
        <f>IF(AND(AH8231&lt;&gt;"",E8231="Live"),_xlfn.XLOOKUP(_xlfn.TEXTJOIN(" vs ",,C8231:D8231),Calendar!G:G,Calendar!K:K),"")</f>
        <v/>
      </c>
      <c r="AJ8231" s="61" t="str">
        <f>IF(AND(K8231&lt;&gt;"Match of the Day",K8231&lt;&gt;"Match of the Day 2",K8231&lt;&gt;"Match of the Day Repeat"),"",1+MAX($AJ$10:AJ8230))</f>
        <v/>
      </c>
    </row>
    <row r="8232" spans="34:36" x14ac:dyDescent="0.35">
      <c r="AH8232" s="16" t="str">
        <f>IF(AND(B8232="Premier League",E8232="Live"),_xlfn.XLOOKUP(_xlfn.TEXTJOIN(" vs ",,C8232:D8232),Calendar!G:G,Calendar!B:B),IF(AND(B8232="Premier League",E8232="Highlights"),_xlfn.XLOOKUP(H8232,Calendar!O:O,Calendar!N:N,,-1),""))</f>
        <v/>
      </c>
      <c r="AI8232" s="61" t="str">
        <f>IF(AND(AH8232&lt;&gt;"",E8232="Live"),_xlfn.XLOOKUP(_xlfn.TEXTJOIN(" vs ",,C8232:D8232),Calendar!G:G,Calendar!K:K),"")</f>
        <v/>
      </c>
      <c r="AJ8232" s="61" t="str">
        <f>IF(AND(K8232&lt;&gt;"Match of the Day",K8232&lt;&gt;"Match of the Day 2",K8232&lt;&gt;"Match of the Day Repeat"),"",1+MAX($AJ$10:AJ8231))</f>
        <v/>
      </c>
    </row>
    <row r="8233" spans="34:36" x14ac:dyDescent="0.35">
      <c r="AH8233" s="16" t="str">
        <f>IF(AND(B8233="Premier League",E8233="Live"),_xlfn.XLOOKUP(_xlfn.TEXTJOIN(" vs ",,C8233:D8233),Calendar!G:G,Calendar!B:B),IF(AND(B8233="Premier League",E8233="Highlights"),_xlfn.XLOOKUP(H8233,Calendar!O:O,Calendar!N:N,,-1),""))</f>
        <v/>
      </c>
      <c r="AI8233" s="61" t="str">
        <f>IF(AND(AH8233&lt;&gt;"",E8233="Live"),_xlfn.XLOOKUP(_xlfn.TEXTJOIN(" vs ",,C8233:D8233),Calendar!G:G,Calendar!K:K),"")</f>
        <v/>
      </c>
      <c r="AJ8233" s="61" t="str">
        <f>IF(AND(K8233&lt;&gt;"Match of the Day",K8233&lt;&gt;"Match of the Day 2",K8233&lt;&gt;"Match of the Day Repeat"),"",1+MAX($AJ$10:AJ8232))</f>
        <v/>
      </c>
    </row>
    <row r="8234" spans="34:36" x14ac:dyDescent="0.35">
      <c r="AH8234" s="16" t="str">
        <f>IF(AND(B8234="Premier League",E8234="Live"),_xlfn.XLOOKUP(_xlfn.TEXTJOIN(" vs ",,C8234:D8234),Calendar!G:G,Calendar!B:B),IF(AND(B8234="Premier League",E8234="Highlights"),_xlfn.XLOOKUP(H8234,Calendar!O:O,Calendar!N:N,,-1),""))</f>
        <v/>
      </c>
      <c r="AI8234" s="61" t="str">
        <f>IF(AND(AH8234&lt;&gt;"",E8234="Live"),_xlfn.XLOOKUP(_xlfn.TEXTJOIN(" vs ",,C8234:D8234),Calendar!G:G,Calendar!K:K),"")</f>
        <v/>
      </c>
      <c r="AJ8234" s="61" t="str">
        <f>IF(AND(K8234&lt;&gt;"Match of the Day",K8234&lt;&gt;"Match of the Day 2",K8234&lt;&gt;"Match of the Day Repeat"),"",1+MAX($AJ$10:AJ8233))</f>
        <v/>
      </c>
    </row>
    <row r="8235" spans="34:36" x14ac:dyDescent="0.35">
      <c r="AH8235" s="16" t="str">
        <f>IF(AND(B8235="Premier League",E8235="Live"),_xlfn.XLOOKUP(_xlfn.TEXTJOIN(" vs ",,C8235:D8235),Calendar!G:G,Calendar!B:B),IF(AND(B8235="Premier League",E8235="Highlights"),_xlfn.XLOOKUP(H8235,Calendar!O:O,Calendar!N:N,,-1),""))</f>
        <v/>
      </c>
      <c r="AI8235" s="61" t="str">
        <f>IF(AND(AH8235&lt;&gt;"",E8235="Live"),_xlfn.XLOOKUP(_xlfn.TEXTJOIN(" vs ",,C8235:D8235),Calendar!G:G,Calendar!K:K),"")</f>
        <v/>
      </c>
      <c r="AJ8235" s="61" t="str">
        <f>IF(AND(K8235&lt;&gt;"Match of the Day",K8235&lt;&gt;"Match of the Day 2",K8235&lt;&gt;"Match of the Day Repeat"),"",1+MAX($AJ$10:AJ8234))</f>
        <v/>
      </c>
    </row>
    <row r="8236" spans="34:36" x14ac:dyDescent="0.35">
      <c r="AH8236" s="16" t="str">
        <f>IF(AND(B8236="Premier League",E8236="Live"),_xlfn.XLOOKUP(_xlfn.TEXTJOIN(" vs ",,C8236:D8236),Calendar!G:G,Calendar!B:B),IF(AND(B8236="Premier League",E8236="Highlights"),_xlfn.XLOOKUP(H8236,Calendar!O:O,Calendar!N:N,,-1),""))</f>
        <v/>
      </c>
      <c r="AI8236" s="61" t="str">
        <f>IF(AND(AH8236&lt;&gt;"",E8236="Live"),_xlfn.XLOOKUP(_xlfn.TEXTJOIN(" vs ",,C8236:D8236),Calendar!G:G,Calendar!K:K),"")</f>
        <v/>
      </c>
      <c r="AJ8236" s="61" t="str">
        <f>IF(AND(K8236&lt;&gt;"Match of the Day",K8236&lt;&gt;"Match of the Day 2",K8236&lt;&gt;"Match of the Day Repeat"),"",1+MAX($AJ$10:AJ8235))</f>
        <v/>
      </c>
    </row>
    <row r="8237" spans="34:36" x14ac:dyDescent="0.35">
      <c r="AH8237" s="16" t="str">
        <f>IF(AND(B8237="Premier League",E8237="Live"),_xlfn.XLOOKUP(_xlfn.TEXTJOIN(" vs ",,C8237:D8237),Calendar!G:G,Calendar!B:B),IF(AND(B8237="Premier League",E8237="Highlights"),_xlfn.XLOOKUP(H8237,Calendar!O:O,Calendar!N:N,,-1),""))</f>
        <v/>
      </c>
      <c r="AI8237" s="61" t="str">
        <f>IF(AND(AH8237&lt;&gt;"",E8237="Live"),_xlfn.XLOOKUP(_xlfn.TEXTJOIN(" vs ",,C8237:D8237),Calendar!G:G,Calendar!K:K),"")</f>
        <v/>
      </c>
      <c r="AJ8237" s="61" t="str">
        <f>IF(AND(K8237&lt;&gt;"Match of the Day",K8237&lt;&gt;"Match of the Day 2",K8237&lt;&gt;"Match of the Day Repeat"),"",1+MAX($AJ$10:AJ8236))</f>
        <v/>
      </c>
    </row>
    <row r="8238" spans="34:36" x14ac:dyDescent="0.35">
      <c r="AH8238" s="16" t="str">
        <f>IF(AND(B8238="Premier League",E8238="Live"),_xlfn.XLOOKUP(_xlfn.TEXTJOIN(" vs ",,C8238:D8238),Calendar!G:G,Calendar!B:B),IF(AND(B8238="Premier League",E8238="Highlights"),_xlfn.XLOOKUP(H8238,Calendar!O:O,Calendar!N:N,,-1),""))</f>
        <v/>
      </c>
      <c r="AI8238" s="61" t="str">
        <f>IF(AND(AH8238&lt;&gt;"",E8238="Live"),_xlfn.XLOOKUP(_xlfn.TEXTJOIN(" vs ",,C8238:D8238),Calendar!G:G,Calendar!K:K),"")</f>
        <v/>
      </c>
      <c r="AJ8238" s="61" t="str">
        <f>IF(AND(K8238&lt;&gt;"Match of the Day",K8238&lt;&gt;"Match of the Day 2",K8238&lt;&gt;"Match of the Day Repeat"),"",1+MAX($AJ$10:AJ8237))</f>
        <v/>
      </c>
    </row>
    <row r="8239" spans="34:36" x14ac:dyDescent="0.35">
      <c r="AH8239" s="16" t="str">
        <f>IF(AND(B8239="Premier League",E8239="Live"),_xlfn.XLOOKUP(_xlfn.TEXTJOIN(" vs ",,C8239:D8239),Calendar!G:G,Calendar!B:B),IF(AND(B8239="Premier League",E8239="Highlights"),_xlfn.XLOOKUP(H8239,Calendar!O:O,Calendar!N:N,,-1),""))</f>
        <v/>
      </c>
      <c r="AI8239" s="61" t="str">
        <f>IF(AND(AH8239&lt;&gt;"",E8239="Live"),_xlfn.XLOOKUP(_xlfn.TEXTJOIN(" vs ",,C8239:D8239),Calendar!G:G,Calendar!K:K),"")</f>
        <v/>
      </c>
      <c r="AJ8239" s="61" t="str">
        <f>IF(AND(K8239&lt;&gt;"Match of the Day",K8239&lt;&gt;"Match of the Day 2",K8239&lt;&gt;"Match of the Day Repeat"),"",1+MAX($AJ$10:AJ8238))</f>
        <v/>
      </c>
    </row>
    <row r="8240" spans="34:36" x14ac:dyDescent="0.35">
      <c r="AH8240" s="16" t="str">
        <f>IF(AND(B8240="Premier League",E8240="Live"),_xlfn.XLOOKUP(_xlfn.TEXTJOIN(" vs ",,C8240:D8240),Calendar!G:G,Calendar!B:B),IF(AND(B8240="Premier League",E8240="Highlights"),_xlfn.XLOOKUP(H8240,Calendar!O:O,Calendar!N:N,,-1),""))</f>
        <v/>
      </c>
      <c r="AI8240" s="61" t="str">
        <f>IF(AND(AH8240&lt;&gt;"",E8240="Live"),_xlfn.XLOOKUP(_xlfn.TEXTJOIN(" vs ",,C8240:D8240),Calendar!G:G,Calendar!K:K),"")</f>
        <v/>
      </c>
      <c r="AJ8240" s="61" t="str">
        <f>IF(AND(K8240&lt;&gt;"Match of the Day",K8240&lt;&gt;"Match of the Day 2",K8240&lt;&gt;"Match of the Day Repeat"),"",1+MAX($AJ$10:AJ8239))</f>
        <v/>
      </c>
    </row>
    <row r="8241" spans="34:36" x14ac:dyDescent="0.35">
      <c r="AH8241" s="16" t="str">
        <f>IF(AND(B8241="Premier League",E8241="Live"),_xlfn.XLOOKUP(_xlfn.TEXTJOIN(" vs ",,C8241:D8241),Calendar!G:G,Calendar!B:B),IF(AND(B8241="Premier League",E8241="Highlights"),_xlfn.XLOOKUP(H8241,Calendar!O:O,Calendar!N:N,,-1),""))</f>
        <v/>
      </c>
      <c r="AI8241" s="61" t="str">
        <f>IF(AND(AH8241&lt;&gt;"",E8241="Live"),_xlfn.XLOOKUP(_xlfn.TEXTJOIN(" vs ",,C8241:D8241),Calendar!G:G,Calendar!K:K),"")</f>
        <v/>
      </c>
      <c r="AJ8241" s="61" t="str">
        <f>IF(AND(K8241&lt;&gt;"Match of the Day",K8241&lt;&gt;"Match of the Day 2",K8241&lt;&gt;"Match of the Day Repeat"),"",1+MAX($AJ$10:AJ8240))</f>
        <v/>
      </c>
    </row>
    <row r="8242" spans="34:36" x14ac:dyDescent="0.35">
      <c r="AH8242" s="16" t="str">
        <f>IF(AND(B8242="Premier League",E8242="Live"),_xlfn.XLOOKUP(_xlfn.TEXTJOIN(" vs ",,C8242:D8242),Calendar!G:G,Calendar!B:B),IF(AND(B8242="Premier League",E8242="Highlights"),_xlfn.XLOOKUP(H8242,Calendar!O:O,Calendar!N:N,,-1),""))</f>
        <v/>
      </c>
      <c r="AI8242" s="61" t="str">
        <f>IF(AND(AH8242&lt;&gt;"",E8242="Live"),_xlfn.XLOOKUP(_xlfn.TEXTJOIN(" vs ",,C8242:D8242),Calendar!G:G,Calendar!K:K),"")</f>
        <v/>
      </c>
      <c r="AJ8242" s="61" t="str">
        <f>IF(AND(K8242&lt;&gt;"Match of the Day",K8242&lt;&gt;"Match of the Day 2",K8242&lt;&gt;"Match of the Day Repeat"),"",1+MAX($AJ$10:AJ8241))</f>
        <v/>
      </c>
    </row>
    <row r="8243" spans="34:36" x14ac:dyDescent="0.35">
      <c r="AH8243" s="16" t="str">
        <f>IF(AND(B8243="Premier League",E8243="Live"),_xlfn.XLOOKUP(_xlfn.TEXTJOIN(" vs ",,C8243:D8243),Calendar!G:G,Calendar!B:B),IF(AND(B8243="Premier League",E8243="Highlights"),_xlfn.XLOOKUP(H8243,Calendar!O:O,Calendar!N:N,,-1),""))</f>
        <v/>
      </c>
      <c r="AI8243" s="61" t="str">
        <f>IF(AND(AH8243&lt;&gt;"",E8243="Live"),_xlfn.XLOOKUP(_xlfn.TEXTJOIN(" vs ",,C8243:D8243),Calendar!G:G,Calendar!K:K),"")</f>
        <v/>
      </c>
      <c r="AJ8243" s="61" t="str">
        <f>IF(AND(K8243&lt;&gt;"Match of the Day",K8243&lt;&gt;"Match of the Day 2",K8243&lt;&gt;"Match of the Day Repeat"),"",1+MAX($AJ$10:AJ8242))</f>
        <v/>
      </c>
    </row>
    <row r="8244" spans="34:36" x14ac:dyDescent="0.35">
      <c r="AH8244" s="16" t="str">
        <f>IF(AND(B8244="Premier League",E8244="Live"),_xlfn.XLOOKUP(_xlfn.TEXTJOIN(" vs ",,C8244:D8244),Calendar!G:G,Calendar!B:B),IF(AND(B8244="Premier League",E8244="Highlights"),_xlfn.XLOOKUP(H8244,Calendar!O:O,Calendar!N:N,,-1),""))</f>
        <v/>
      </c>
      <c r="AI8244" s="61" t="str">
        <f>IF(AND(AH8244&lt;&gt;"",E8244="Live"),_xlfn.XLOOKUP(_xlfn.TEXTJOIN(" vs ",,C8244:D8244),Calendar!G:G,Calendar!K:K),"")</f>
        <v/>
      </c>
      <c r="AJ8244" s="61" t="str">
        <f>IF(AND(K8244&lt;&gt;"Match of the Day",K8244&lt;&gt;"Match of the Day 2",K8244&lt;&gt;"Match of the Day Repeat"),"",1+MAX($AJ$10:AJ8243))</f>
        <v/>
      </c>
    </row>
    <row r="8245" spans="34:36" x14ac:dyDescent="0.35">
      <c r="AH8245" s="16" t="str">
        <f>IF(AND(B8245="Premier League",E8245="Live"),_xlfn.XLOOKUP(_xlfn.TEXTJOIN(" vs ",,C8245:D8245),Calendar!G:G,Calendar!B:B),IF(AND(B8245="Premier League",E8245="Highlights"),_xlfn.XLOOKUP(H8245,Calendar!O:O,Calendar!N:N,,-1),""))</f>
        <v/>
      </c>
      <c r="AI8245" s="61" t="str">
        <f>IF(AND(AH8245&lt;&gt;"",E8245="Live"),_xlfn.XLOOKUP(_xlfn.TEXTJOIN(" vs ",,C8245:D8245),Calendar!G:G,Calendar!K:K),"")</f>
        <v/>
      </c>
      <c r="AJ8245" s="61" t="str">
        <f>IF(AND(K8245&lt;&gt;"Match of the Day",K8245&lt;&gt;"Match of the Day 2",K8245&lt;&gt;"Match of the Day Repeat"),"",1+MAX($AJ$10:AJ8244))</f>
        <v/>
      </c>
    </row>
    <row r="8246" spans="34:36" x14ac:dyDescent="0.35">
      <c r="AH8246" s="16" t="str">
        <f>IF(AND(B8246="Premier League",E8246="Live"),_xlfn.XLOOKUP(_xlfn.TEXTJOIN(" vs ",,C8246:D8246),Calendar!G:G,Calendar!B:B),IF(AND(B8246="Premier League",E8246="Highlights"),_xlfn.XLOOKUP(H8246,Calendar!O:O,Calendar!N:N,,-1),""))</f>
        <v/>
      </c>
      <c r="AI8246" s="61" t="str">
        <f>IF(AND(AH8246&lt;&gt;"",E8246="Live"),_xlfn.XLOOKUP(_xlfn.TEXTJOIN(" vs ",,C8246:D8246),Calendar!G:G,Calendar!K:K),"")</f>
        <v/>
      </c>
      <c r="AJ8246" s="61" t="str">
        <f>IF(AND(K8246&lt;&gt;"Match of the Day",K8246&lt;&gt;"Match of the Day 2",K8246&lt;&gt;"Match of the Day Repeat"),"",1+MAX($AJ$10:AJ8245))</f>
        <v/>
      </c>
    </row>
    <row r="8247" spans="34:36" x14ac:dyDescent="0.35">
      <c r="AH8247" s="16" t="str">
        <f>IF(AND(B8247="Premier League",E8247="Live"),_xlfn.XLOOKUP(_xlfn.TEXTJOIN(" vs ",,C8247:D8247),Calendar!G:G,Calendar!B:B),IF(AND(B8247="Premier League",E8247="Highlights"),_xlfn.XLOOKUP(H8247,Calendar!O:O,Calendar!N:N,,-1),""))</f>
        <v/>
      </c>
      <c r="AI8247" s="61" t="str">
        <f>IF(AND(AH8247&lt;&gt;"",E8247="Live"),_xlfn.XLOOKUP(_xlfn.TEXTJOIN(" vs ",,C8247:D8247),Calendar!G:G,Calendar!K:K),"")</f>
        <v/>
      </c>
      <c r="AJ8247" s="61" t="str">
        <f>IF(AND(K8247&lt;&gt;"Match of the Day",K8247&lt;&gt;"Match of the Day 2",K8247&lt;&gt;"Match of the Day Repeat"),"",1+MAX($AJ$10:AJ8246))</f>
        <v/>
      </c>
    </row>
    <row r="8248" spans="34:36" x14ac:dyDescent="0.35">
      <c r="AH8248" s="16" t="str">
        <f>IF(AND(B8248="Premier League",E8248="Live"),_xlfn.XLOOKUP(_xlfn.TEXTJOIN(" vs ",,C8248:D8248),Calendar!G:G,Calendar!B:B),IF(AND(B8248="Premier League",E8248="Highlights"),_xlfn.XLOOKUP(H8248,Calendar!O:O,Calendar!N:N,,-1),""))</f>
        <v/>
      </c>
      <c r="AI8248" s="61" t="str">
        <f>IF(AND(AH8248&lt;&gt;"",E8248="Live"),_xlfn.XLOOKUP(_xlfn.TEXTJOIN(" vs ",,C8248:D8248),Calendar!G:G,Calendar!K:K),"")</f>
        <v/>
      </c>
      <c r="AJ8248" s="61" t="str">
        <f>IF(AND(K8248&lt;&gt;"Match of the Day",K8248&lt;&gt;"Match of the Day 2",K8248&lt;&gt;"Match of the Day Repeat"),"",1+MAX($AJ$10:AJ8247))</f>
        <v/>
      </c>
    </row>
    <row r="8249" spans="34:36" x14ac:dyDescent="0.35">
      <c r="AH8249" s="16" t="str">
        <f>IF(AND(B8249="Premier League",E8249="Live"),_xlfn.XLOOKUP(_xlfn.TEXTJOIN(" vs ",,C8249:D8249),Calendar!G:G,Calendar!B:B),IF(AND(B8249="Premier League",E8249="Highlights"),_xlfn.XLOOKUP(H8249,Calendar!O:O,Calendar!N:N,,-1),""))</f>
        <v/>
      </c>
      <c r="AI8249" s="61" t="str">
        <f>IF(AND(AH8249&lt;&gt;"",E8249="Live"),_xlfn.XLOOKUP(_xlfn.TEXTJOIN(" vs ",,C8249:D8249),Calendar!G:G,Calendar!K:K),"")</f>
        <v/>
      </c>
      <c r="AJ8249" s="61" t="str">
        <f>IF(AND(K8249&lt;&gt;"Match of the Day",K8249&lt;&gt;"Match of the Day 2",K8249&lt;&gt;"Match of the Day Repeat"),"",1+MAX($AJ$10:AJ8248))</f>
        <v/>
      </c>
    </row>
    <row r="8250" spans="34:36" x14ac:dyDescent="0.35">
      <c r="AH8250" s="16" t="str">
        <f>IF(AND(B8250="Premier League",E8250="Live"),_xlfn.XLOOKUP(_xlfn.TEXTJOIN(" vs ",,C8250:D8250),Calendar!G:G,Calendar!B:B),IF(AND(B8250="Premier League",E8250="Highlights"),_xlfn.XLOOKUP(H8250,Calendar!O:O,Calendar!N:N,,-1),""))</f>
        <v/>
      </c>
      <c r="AI8250" s="61" t="str">
        <f>IF(AND(AH8250&lt;&gt;"",E8250="Live"),_xlfn.XLOOKUP(_xlfn.TEXTJOIN(" vs ",,C8250:D8250),Calendar!G:G,Calendar!K:K),"")</f>
        <v/>
      </c>
      <c r="AJ8250" s="61" t="str">
        <f>IF(AND(K8250&lt;&gt;"Match of the Day",K8250&lt;&gt;"Match of the Day 2",K8250&lt;&gt;"Match of the Day Repeat"),"",1+MAX($AJ$10:AJ8249))</f>
        <v/>
      </c>
    </row>
    <row r="8251" spans="34:36" x14ac:dyDescent="0.35">
      <c r="AH8251" s="16" t="str">
        <f>IF(AND(B8251="Premier League",E8251="Live"),_xlfn.XLOOKUP(_xlfn.TEXTJOIN(" vs ",,C8251:D8251),Calendar!G:G,Calendar!B:B),IF(AND(B8251="Premier League",E8251="Highlights"),_xlfn.XLOOKUP(H8251,Calendar!O:O,Calendar!N:N,,-1),""))</f>
        <v/>
      </c>
      <c r="AI8251" s="61" t="str">
        <f>IF(AND(AH8251&lt;&gt;"",E8251="Live"),_xlfn.XLOOKUP(_xlfn.TEXTJOIN(" vs ",,C8251:D8251),Calendar!G:G,Calendar!K:K),"")</f>
        <v/>
      </c>
      <c r="AJ8251" s="61" t="str">
        <f>IF(AND(K8251&lt;&gt;"Match of the Day",K8251&lt;&gt;"Match of the Day 2",K8251&lt;&gt;"Match of the Day Repeat"),"",1+MAX($AJ$10:AJ8250))</f>
        <v/>
      </c>
    </row>
    <row r="8252" spans="34:36" x14ac:dyDescent="0.35">
      <c r="AH8252" s="16" t="str">
        <f>IF(AND(B8252="Premier League",E8252="Live"),_xlfn.XLOOKUP(_xlfn.TEXTJOIN(" vs ",,C8252:D8252),Calendar!G:G,Calendar!B:B),IF(AND(B8252="Premier League",E8252="Highlights"),_xlfn.XLOOKUP(H8252,Calendar!O:O,Calendar!N:N,,-1),""))</f>
        <v/>
      </c>
      <c r="AI8252" s="61" t="str">
        <f>IF(AND(AH8252&lt;&gt;"",E8252="Live"),_xlfn.XLOOKUP(_xlfn.TEXTJOIN(" vs ",,C8252:D8252),Calendar!G:G,Calendar!K:K),"")</f>
        <v/>
      </c>
      <c r="AJ8252" s="61" t="str">
        <f>IF(AND(K8252&lt;&gt;"Match of the Day",K8252&lt;&gt;"Match of the Day 2",K8252&lt;&gt;"Match of the Day Repeat"),"",1+MAX($AJ$10:AJ8251))</f>
        <v/>
      </c>
    </row>
    <row r="8253" spans="34:36" x14ac:dyDescent="0.35">
      <c r="AH8253" s="16" t="str">
        <f>IF(AND(B8253="Premier League",E8253="Live"),_xlfn.XLOOKUP(_xlfn.TEXTJOIN(" vs ",,C8253:D8253),Calendar!G:G,Calendar!B:B),IF(AND(B8253="Premier League",E8253="Highlights"),_xlfn.XLOOKUP(H8253,Calendar!O:O,Calendar!N:N,,-1),""))</f>
        <v/>
      </c>
      <c r="AI8253" s="61" t="str">
        <f>IF(AND(AH8253&lt;&gt;"",E8253="Live"),_xlfn.XLOOKUP(_xlfn.TEXTJOIN(" vs ",,C8253:D8253),Calendar!G:G,Calendar!K:K),"")</f>
        <v/>
      </c>
      <c r="AJ8253" s="61" t="str">
        <f>IF(AND(K8253&lt;&gt;"Match of the Day",K8253&lt;&gt;"Match of the Day 2",K8253&lt;&gt;"Match of the Day Repeat"),"",1+MAX($AJ$10:AJ8252))</f>
        <v/>
      </c>
    </row>
    <row r="8254" spans="34:36" x14ac:dyDescent="0.35">
      <c r="AH8254" s="16" t="str">
        <f>IF(AND(B8254="Premier League",E8254="Live"),_xlfn.XLOOKUP(_xlfn.TEXTJOIN(" vs ",,C8254:D8254),Calendar!G:G,Calendar!B:B),IF(AND(B8254="Premier League",E8254="Highlights"),_xlfn.XLOOKUP(H8254,Calendar!O:O,Calendar!N:N,,-1),""))</f>
        <v/>
      </c>
      <c r="AI8254" s="61" t="str">
        <f>IF(AND(AH8254&lt;&gt;"",E8254="Live"),_xlfn.XLOOKUP(_xlfn.TEXTJOIN(" vs ",,C8254:D8254),Calendar!G:G,Calendar!K:K),"")</f>
        <v/>
      </c>
      <c r="AJ8254" s="61" t="str">
        <f>IF(AND(K8254&lt;&gt;"Match of the Day",K8254&lt;&gt;"Match of the Day 2",K8254&lt;&gt;"Match of the Day Repeat"),"",1+MAX($AJ$10:AJ8253))</f>
        <v/>
      </c>
    </row>
    <row r="8255" spans="34:36" x14ac:dyDescent="0.35">
      <c r="AH8255" s="16" t="str">
        <f>IF(AND(B8255="Premier League",E8255="Live"),_xlfn.XLOOKUP(_xlfn.TEXTJOIN(" vs ",,C8255:D8255),Calendar!G:G,Calendar!B:B),IF(AND(B8255="Premier League",E8255="Highlights"),_xlfn.XLOOKUP(H8255,Calendar!O:O,Calendar!N:N,,-1),""))</f>
        <v/>
      </c>
      <c r="AI8255" s="61" t="str">
        <f>IF(AND(AH8255&lt;&gt;"",E8255="Live"),_xlfn.XLOOKUP(_xlfn.TEXTJOIN(" vs ",,C8255:D8255),Calendar!G:G,Calendar!K:K),"")</f>
        <v/>
      </c>
      <c r="AJ8255" s="61" t="str">
        <f>IF(AND(K8255&lt;&gt;"Match of the Day",K8255&lt;&gt;"Match of the Day 2",K8255&lt;&gt;"Match of the Day Repeat"),"",1+MAX($AJ$10:AJ8254))</f>
        <v/>
      </c>
    </row>
    <row r="8256" spans="34:36" x14ac:dyDescent="0.35">
      <c r="AH8256" s="16" t="str">
        <f>IF(AND(B8256="Premier League",E8256="Live"),_xlfn.XLOOKUP(_xlfn.TEXTJOIN(" vs ",,C8256:D8256),Calendar!G:G,Calendar!B:B),IF(AND(B8256="Premier League",E8256="Highlights"),_xlfn.XLOOKUP(H8256,Calendar!O:O,Calendar!N:N,,-1),""))</f>
        <v/>
      </c>
      <c r="AI8256" s="61" t="str">
        <f>IF(AND(AH8256&lt;&gt;"",E8256="Live"),_xlfn.XLOOKUP(_xlfn.TEXTJOIN(" vs ",,C8256:D8256),Calendar!G:G,Calendar!K:K),"")</f>
        <v/>
      </c>
      <c r="AJ8256" s="61" t="str">
        <f>IF(AND(K8256&lt;&gt;"Match of the Day",K8256&lt;&gt;"Match of the Day 2",K8256&lt;&gt;"Match of the Day Repeat"),"",1+MAX($AJ$10:AJ8255))</f>
        <v/>
      </c>
    </row>
    <row r="8257" spans="34:36" x14ac:dyDescent="0.35">
      <c r="AH8257" s="16" t="str">
        <f>IF(AND(B8257="Premier League",E8257="Live"),_xlfn.XLOOKUP(_xlfn.TEXTJOIN(" vs ",,C8257:D8257),Calendar!G:G,Calendar!B:B),IF(AND(B8257="Premier League",E8257="Highlights"),_xlfn.XLOOKUP(H8257,Calendar!O:O,Calendar!N:N,,-1),""))</f>
        <v/>
      </c>
      <c r="AI8257" s="61" t="str">
        <f>IF(AND(AH8257&lt;&gt;"",E8257="Live"),_xlfn.XLOOKUP(_xlfn.TEXTJOIN(" vs ",,C8257:D8257),Calendar!G:G,Calendar!K:K),"")</f>
        <v/>
      </c>
      <c r="AJ8257" s="61" t="str">
        <f>IF(AND(K8257&lt;&gt;"Match of the Day",K8257&lt;&gt;"Match of the Day 2",K8257&lt;&gt;"Match of the Day Repeat"),"",1+MAX($AJ$10:AJ8256))</f>
        <v/>
      </c>
    </row>
    <row r="8258" spans="34:36" x14ac:dyDescent="0.35">
      <c r="AH8258" s="16" t="str">
        <f>IF(AND(B8258="Premier League",E8258="Live"),_xlfn.XLOOKUP(_xlfn.TEXTJOIN(" vs ",,C8258:D8258),Calendar!G:G,Calendar!B:B),IF(AND(B8258="Premier League",E8258="Highlights"),_xlfn.XLOOKUP(H8258,Calendar!O:O,Calendar!N:N,,-1),""))</f>
        <v/>
      </c>
      <c r="AI8258" s="61" t="str">
        <f>IF(AND(AH8258&lt;&gt;"",E8258="Live"),_xlfn.XLOOKUP(_xlfn.TEXTJOIN(" vs ",,C8258:D8258),Calendar!G:G,Calendar!K:K),"")</f>
        <v/>
      </c>
      <c r="AJ8258" s="61" t="str">
        <f>IF(AND(K8258&lt;&gt;"Match of the Day",K8258&lt;&gt;"Match of the Day 2",K8258&lt;&gt;"Match of the Day Repeat"),"",1+MAX($AJ$10:AJ8257))</f>
        <v/>
      </c>
    </row>
    <row r="8259" spans="34:36" x14ac:dyDescent="0.35">
      <c r="AH8259" s="16" t="str">
        <f>IF(AND(B8259="Premier League",E8259="Live"),_xlfn.XLOOKUP(_xlfn.TEXTJOIN(" vs ",,C8259:D8259),Calendar!G:G,Calendar!B:B),IF(AND(B8259="Premier League",E8259="Highlights"),_xlfn.XLOOKUP(H8259,Calendar!O:O,Calendar!N:N,,-1),""))</f>
        <v/>
      </c>
      <c r="AI8259" s="61" t="str">
        <f>IF(AND(AH8259&lt;&gt;"",E8259="Live"),_xlfn.XLOOKUP(_xlfn.TEXTJOIN(" vs ",,C8259:D8259),Calendar!G:G,Calendar!K:K),"")</f>
        <v/>
      </c>
      <c r="AJ8259" s="61" t="str">
        <f>IF(AND(K8259&lt;&gt;"Match of the Day",K8259&lt;&gt;"Match of the Day 2",K8259&lt;&gt;"Match of the Day Repeat"),"",1+MAX($AJ$10:AJ8258))</f>
        <v/>
      </c>
    </row>
    <row r="8260" spans="34:36" x14ac:dyDescent="0.35">
      <c r="AH8260" s="16" t="str">
        <f>IF(AND(B8260="Premier League",E8260="Live"),_xlfn.XLOOKUP(_xlfn.TEXTJOIN(" vs ",,C8260:D8260),Calendar!G:G,Calendar!B:B),IF(AND(B8260="Premier League",E8260="Highlights"),_xlfn.XLOOKUP(H8260,Calendar!O:O,Calendar!N:N,,-1),""))</f>
        <v/>
      </c>
      <c r="AI8260" s="61" t="str">
        <f>IF(AND(AH8260&lt;&gt;"",E8260="Live"),_xlfn.XLOOKUP(_xlfn.TEXTJOIN(" vs ",,C8260:D8260),Calendar!G:G,Calendar!K:K),"")</f>
        <v/>
      </c>
      <c r="AJ8260" s="61" t="str">
        <f>IF(AND(K8260&lt;&gt;"Match of the Day",K8260&lt;&gt;"Match of the Day 2",K8260&lt;&gt;"Match of the Day Repeat"),"",1+MAX($AJ$10:AJ8259))</f>
        <v/>
      </c>
    </row>
    <row r="8261" spans="34:36" x14ac:dyDescent="0.35">
      <c r="AH8261" s="16" t="str">
        <f>IF(AND(B8261="Premier League",E8261="Live"),_xlfn.XLOOKUP(_xlfn.TEXTJOIN(" vs ",,C8261:D8261),Calendar!G:G,Calendar!B:B),IF(AND(B8261="Premier League",E8261="Highlights"),_xlfn.XLOOKUP(H8261,Calendar!O:O,Calendar!N:N,,-1),""))</f>
        <v/>
      </c>
      <c r="AI8261" s="61" t="str">
        <f>IF(AND(AH8261&lt;&gt;"",E8261="Live"),_xlfn.XLOOKUP(_xlfn.TEXTJOIN(" vs ",,C8261:D8261),Calendar!G:G,Calendar!K:K),"")</f>
        <v/>
      </c>
      <c r="AJ8261" s="61" t="str">
        <f>IF(AND(K8261&lt;&gt;"Match of the Day",K8261&lt;&gt;"Match of the Day 2",K8261&lt;&gt;"Match of the Day Repeat"),"",1+MAX($AJ$10:AJ8260))</f>
        <v/>
      </c>
    </row>
    <row r="8262" spans="34:36" x14ac:dyDescent="0.35">
      <c r="AH8262" s="16" t="str">
        <f>IF(AND(B8262="Premier League",E8262="Live"),_xlfn.XLOOKUP(_xlfn.TEXTJOIN(" vs ",,C8262:D8262),Calendar!G:G,Calendar!B:B),IF(AND(B8262="Premier League",E8262="Highlights"),_xlfn.XLOOKUP(H8262,Calendar!O:O,Calendar!N:N,,-1),""))</f>
        <v/>
      </c>
      <c r="AI8262" s="61" t="str">
        <f>IF(AND(AH8262&lt;&gt;"",E8262="Live"),_xlfn.XLOOKUP(_xlfn.TEXTJOIN(" vs ",,C8262:D8262),Calendar!G:G,Calendar!K:K),"")</f>
        <v/>
      </c>
      <c r="AJ8262" s="61" t="str">
        <f>IF(AND(K8262&lt;&gt;"Match of the Day",K8262&lt;&gt;"Match of the Day 2",K8262&lt;&gt;"Match of the Day Repeat"),"",1+MAX($AJ$10:AJ8261))</f>
        <v/>
      </c>
    </row>
    <row r="8263" spans="34:36" x14ac:dyDescent="0.35">
      <c r="AH8263" s="16" t="str">
        <f>IF(AND(B8263="Premier League",E8263="Live"),_xlfn.XLOOKUP(_xlfn.TEXTJOIN(" vs ",,C8263:D8263),Calendar!G:G,Calendar!B:B),IF(AND(B8263="Premier League",E8263="Highlights"),_xlfn.XLOOKUP(H8263,Calendar!O:O,Calendar!N:N,,-1),""))</f>
        <v/>
      </c>
      <c r="AI8263" s="61" t="str">
        <f>IF(AND(AH8263&lt;&gt;"",E8263="Live"),_xlfn.XLOOKUP(_xlfn.TEXTJOIN(" vs ",,C8263:D8263),Calendar!G:G,Calendar!K:K),"")</f>
        <v/>
      </c>
      <c r="AJ8263" s="61" t="str">
        <f>IF(AND(K8263&lt;&gt;"Match of the Day",K8263&lt;&gt;"Match of the Day 2",K8263&lt;&gt;"Match of the Day Repeat"),"",1+MAX($AJ$10:AJ8262))</f>
        <v/>
      </c>
    </row>
    <row r="8264" spans="34:36" x14ac:dyDescent="0.35">
      <c r="AH8264" s="16" t="str">
        <f>IF(AND(B8264="Premier League",E8264="Live"),_xlfn.XLOOKUP(_xlfn.TEXTJOIN(" vs ",,C8264:D8264),Calendar!G:G,Calendar!B:B),IF(AND(B8264="Premier League",E8264="Highlights"),_xlfn.XLOOKUP(H8264,Calendar!O:O,Calendar!N:N,,-1),""))</f>
        <v/>
      </c>
      <c r="AI8264" s="61" t="str">
        <f>IF(AND(AH8264&lt;&gt;"",E8264="Live"),_xlfn.XLOOKUP(_xlfn.TEXTJOIN(" vs ",,C8264:D8264),Calendar!G:G,Calendar!K:K),"")</f>
        <v/>
      </c>
      <c r="AJ8264" s="61" t="str">
        <f>IF(AND(K8264&lt;&gt;"Match of the Day",K8264&lt;&gt;"Match of the Day 2",K8264&lt;&gt;"Match of the Day Repeat"),"",1+MAX($AJ$10:AJ8263))</f>
        <v/>
      </c>
    </row>
    <row r="8265" spans="34:36" x14ac:dyDescent="0.35">
      <c r="AH8265" s="16" t="str">
        <f>IF(AND(B8265="Premier League",E8265="Live"),_xlfn.XLOOKUP(_xlfn.TEXTJOIN(" vs ",,C8265:D8265),Calendar!G:G,Calendar!B:B),IF(AND(B8265="Premier League",E8265="Highlights"),_xlfn.XLOOKUP(H8265,Calendar!O:O,Calendar!N:N,,-1),""))</f>
        <v/>
      </c>
      <c r="AI8265" s="61" t="str">
        <f>IF(AND(AH8265&lt;&gt;"",E8265="Live"),_xlfn.XLOOKUP(_xlfn.TEXTJOIN(" vs ",,C8265:D8265),Calendar!G:G,Calendar!K:K),"")</f>
        <v/>
      </c>
      <c r="AJ8265" s="61" t="str">
        <f>IF(AND(K8265&lt;&gt;"Match of the Day",K8265&lt;&gt;"Match of the Day 2",K8265&lt;&gt;"Match of the Day Repeat"),"",1+MAX($AJ$10:AJ8264))</f>
        <v/>
      </c>
    </row>
    <row r="8266" spans="34:36" x14ac:dyDescent="0.35">
      <c r="AH8266" s="16" t="str">
        <f>IF(AND(B8266="Premier League",E8266="Live"),_xlfn.XLOOKUP(_xlfn.TEXTJOIN(" vs ",,C8266:D8266),Calendar!G:G,Calendar!B:B),IF(AND(B8266="Premier League",E8266="Highlights"),_xlfn.XLOOKUP(H8266,Calendar!O:O,Calendar!N:N,,-1),""))</f>
        <v/>
      </c>
      <c r="AI8266" s="61" t="str">
        <f>IF(AND(AH8266&lt;&gt;"",E8266="Live"),_xlfn.XLOOKUP(_xlfn.TEXTJOIN(" vs ",,C8266:D8266),Calendar!G:G,Calendar!K:K),"")</f>
        <v/>
      </c>
      <c r="AJ8266" s="61" t="str">
        <f>IF(AND(K8266&lt;&gt;"Match of the Day",K8266&lt;&gt;"Match of the Day 2",K8266&lt;&gt;"Match of the Day Repeat"),"",1+MAX($AJ$10:AJ8265))</f>
        <v/>
      </c>
    </row>
    <row r="8267" spans="34:36" x14ac:dyDescent="0.35">
      <c r="AH8267" s="16" t="str">
        <f>IF(AND(B8267="Premier League",E8267="Live"),_xlfn.XLOOKUP(_xlfn.TEXTJOIN(" vs ",,C8267:D8267),Calendar!G:G,Calendar!B:B),IF(AND(B8267="Premier League",E8267="Highlights"),_xlfn.XLOOKUP(H8267,Calendar!O:O,Calendar!N:N,,-1),""))</f>
        <v/>
      </c>
      <c r="AI8267" s="61" t="str">
        <f>IF(AND(AH8267&lt;&gt;"",E8267="Live"),_xlfn.XLOOKUP(_xlfn.TEXTJOIN(" vs ",,C8267:D8267),Calendar!G:G,Calendar!K:K),"")</f>
        <v/>
      </c>
      <c r="AJ8267" s="61" t="str">
        <f>IF(AND(K8267&lt;&gt;"Match of the Day",K8267&lt;&gt;"Match of the Day 2",K8267&lt;&gt;"Match of the Day Repeat"),"",1+MAX($AJ$10:AJ8266))</f>
        <v/>
      </c>
    </row>
    <row r="8268" spans="34:36" x14ac:dyDescent="0.35">
      <c r="AH8268" s="16" t="str">
        <f>IF(AND(B8268="Premier League",E8268="Live"),_xlfn.XLOOKUP(_xlfn.TEXTJOIN(" vs ",,C8268:D8268),Calendar!G:G,Calendar!B:B),IF(AND(B8268="Premier League",E8268="Highlights"),_xlfn.XLOOKUP(H8268,Calendar!O:O,Calendar!N:N,,-1),""))</f>
        <v/>
      </c>
      <c r="AI8268" s="61" t="str">
        <f>IF(AND(AH8268&lt;&gt;"",E8268="Live"),_xlfn.XLOOKUP(_xlfn.TEXTJOIN(" vs ",,C8268:D8268),Calendar!G:G,Calendar!K:K),"")</f>
        <v/>
      </c>
      <c r="AJ8268" s="61" t="str">
        <f>IF(AND(K8268&lt;&gt;"Match of the Day",K8268&lt;&gt;"Match of the Day 2",K8268&lt;&gt;"Match of the Day Repeat"),"",1+MAX($AJ$10:AJ8267))</f>
        <v/>
      </c>
    </row>
    <row r="8269" spans="34:36" x14ac:dyDescent="0.35">
      <c r="AH8269" s="16" t="str">
        <f>IF(AND(B8269="Premier League",E8269="Live"),_xlfn.XLOOKUP(_xlfn.TEXTJOIN(" vs ",,C8269:D8269),Calendar!G:G,Calendar!B:B),IF(AND(B8269="Premier League",E8269="Highlights"),_xlfn.XLOOKUP(H8269,Calendar!O:O,Calendar!N:N,,-1),""))</f>
        <v/>
      </c>
      <c r="AI8269" s="61" t="str">
        <f>IF(AND(AH8269&lt;&gt;"",E8269="Live"),_xlfn.XLOOKUP(_xlfn.TEXTJOIN(" vs ",,C8269:D8269),Calendar!G:G,Calendar!K:K),"")</f>
        <v/>
      </c>
      <c r="AJ8269" s="61" t="str">
        <f>IF(AND(K8269&lt;&gt;"Match of the Day",K8269&lt;&gt;"Match of the Day 2",K8269&lt;&gt;"Match of the Day Repeat"),"",1+MAX($AJ$10:AJ8268))</f>
        <v/>
      </c>
    </row>
    <row r="8270" spans="34:36" x14ac:dyDescent="0.35">
      <c r="AH8270" s="16" t="str">
        <f>IF(AND(B8270="Premier League",E8270="Live"),_xlfn.XLOOKUP(_xlfn.TEXTJOIN(" vs ",,C8270:D8270),Calendar!G:G,Calendar!B:B),IF(AND(B8270="Premier League",E8270="Highlights"),_xlfn.XLOOKUP(H8270,Calendar!O:O,Calendar!N:N,,-1),""))</f>
        <v/>
      </c>
      <c r="AI8270" s="61" t="str">
        <f>IF(AND(AH8270&lt;&gt;"",E8270="Live"),_xlfn.XLOOKUP(_xlfn.TEXTJOIN(" vs ",,C8270:D8270),Calendar!G:G,Calendar!K:K),"")</f>
        <v/>
      </c>
      <c r="AJ8270" s="61" t="str">
        <f>IF(AND(K8270&lt;&gt;"Match of the Day",K8270&lt;&gt;"Match of the Day 2",K8270&lt;&gt;"Match of the Day Repeat"),"",1+MAX($AJ$10:AJ8269))</f>
        <v/>
      </c>
    </row>
    <row r="8271" spans="34:36" x14ac:dyDescent="0.35">
      <c r="AH8271" s="16" t="str">
        <f>IF(AND(B8271="Premier League",E8271="Live"),_xlfn.XLOOKUP(_xlfn.TEXTJOIN(" vs ",,C8271:D8271),Calendar!G:G,Calendar!B:B),IF(AND(B8271="Premier League",E8271="Highlights"),_xlfn.XLOOKUP(H8271,Calendar!O:O,Calendar!N:N,,-1),""))</f>
        <v/>
      </c>
      <c r="AI8271" s="61" t="str">
        <f>IF(AND(AH8271&lt;&gt;"",E8271="Live"),_xlfn.XLOOKUP(_xlfn.TEXTJOIN(" vs ",,C8271:D8271),Calendar!G:G,Calendar!K:K),"")</f>
        <v/>
      </c>
      <c r="AJ8271" s="61" t="str">
        <f>IF(AND(K8271&lt;&gt;"Match of the Day",K8271&lt;&gt;"Match of the Day 2",K8271&lt;&gt;"Match of the Day Repeat"),"",1+MAX($AJ$10:AJ8270))</f>
        <v/>
      </c>
    </row>
    <row r="8272" spans="34:36" x14ac:dyDescent="0.35">
      <c r="AH8272" s="16" t="str">
        <f>IF(AND(B8272="Premier League",E8272="Live"),_xlfn.XLOOKUP(_xlfn.TEXTJOIN(" vs ",,C8272:D8272),Calendar!G:G,Calendar!B:B),IF(AND(B8272="Premier League",E8272="Highlights"),_xlfn.XLOOKUP(H8272,Calendar!O:O,Calendar!N:N,,-1),""))</f>
        <v/>
      </c>
      <c r="AI8272" s="61" t="str">
        <f>IF(AND(AH8272&lt;&gt;"",E8272="Live"),_xlfn.XLOOKUP(_xlfn.TEXTJOIN(" vs ",,C8272:D8272),Calendar!G:G,Calendar!K:K),"")</f>
        <v/>
      </c>
      <c r="AJ8272" s="61" t="str">
        <f>IF(AND(K8272&lt;&gt;"Match of the Day",K8272&lt;&gt;"Match of the Day 2",K8272&lt;&gt;"Match of the Day Repeat"),"",1+MAX($AJ$10:AJ8271))</f>
        <v/>
      </c>
    </row>
    <row r="8273" spans="34:36" x14ac:dyDescent="0.35">
      <c r="AH8273" s="16" t="str">
        <f>IF(AND(B8273="Premier League",E8273="Live"),_xlfn.XLOOKUP(_xlfn.TEXTJOIN(" vs ",,C8273:D8273),Calendar!G:G,Calendar!B:B),IF(AND(B8273="Premier League",E8273="Highlights"),_xlfn.XLOOKUP(H8273,Calendar!O:O,Calendar!N:N,,-1),""))</f>
        <v/>
      </c>
      <c r="AI8273" s="61" t="str">
        <f>IF(AND(AH8273&lt;&gt;"",E8273="Live"),_xlfn.XLOOKUP(_xlfn.TEXTJOIN(" vs ",,C8273:D8273),Calendar!G:G,Calendar!K:K),"")</f>
        <v/>
      </c>
      <c r="AJ8273" s="61" t="str">
        <f>IF(AND(K8273&lt;&gt;"Match of the Day",K8273&lt;&gt;"Match of the Day 2",K8273&lt;&gt;"Match of the Day Repeat"),"",1+MAX($AJ$10:AJ8272))</f>
        <v/>
      </c>
    </row>
    <row r="8274" spans="34:36" x14ac:dyDescent="0.35">
      <c r="AH8274" s="16" t="str">
        <f>IF(AND(B8274="Premier League",E8274="Live"),_xlfn.XLOOKUP(_xlfn.TEXTJOIN(" vs ",,C8274:D8274),Calendar!G:G,Calendar!B:B),IF(AND(B8274="Premier League",E8274="Highlights"),_xlfn.XLOOKUP(H8274,Calendar!O:O,Calendar!N:N,,-1),""))</f>
        <v/>
      </c>
      <c r="AI8274" s="61" t="str">
        <f>IF(AND(AH8274&lt;&gt;"",E8274="Live"),_xlfn.XLOOKUP(_xlfn.TEXTJOIN(" vs ",,C8274:D8274),Calendar!G:G,Calendar!K:K),"")</f>
        <v/>
      </c>
      <c r="AJ8274" s="61" t="str">
        <f>IF(AND(K8274&lt;&gt;"Match of the Day",K8274&lt;&gt;"Match of the Day 2",K8274&lt;&gt;"Match of the Day Repeat"),"",1+MAX($AJ$10:AJ8273))</f>
        <v/>
      </c>
    </row>
    <row r="8275" spans="34:36" x14ac:dyDescent="0.35">
      <c r="AH8275" s="16" t="str">
        <f>IF(AND(B8275="Premier League",E8275="Live"),_xlfn.XLOOKUP(_xlfn.TEXTJOIN(" vs ",,C8275:D8275),Calendar!G:G,Calendar!B:B),IF(AND(B8275="Premier League",E8275="Highlights"),_xlfn.XLOOKUP(H8275,Calendar!O:O,Calendar!N:N,,-1),""))</f>
        <v/>
      </c>
      <c r="AI8275" s="61" t="str">
        <f>IF(AND(AH8275&lt;&gt;"",E8275="Live"),_xlfn.XLOOKUP(_xlfn.TEXTJOIN(" vs ",,C8275:D8275),Calendar!G:G,Calendar!K:K),"")</f>
        <v/>
      </c>
      <c r="AJ8275" s="61" t="str">
        <f>IF(AND(K8275&lt;&gt;"Match of the Day",K8275&lt;&gt;"Match of the Day 2",K8275&lt;&gt;"Match of the Day Repeat"),"",1+MAX($AJ$10:AJ8274))</f>
        <v/>
      </c>
    </row>
    <row r="8276" spans="34:36" x14ac:dyDescent="0.35">
      <c r="AH8276" s="16" t="str">
        <f>IF(AND(B8276="Premier League",E8276="Live"),_xlfn.XLOOKUP(_xlfn.TEXTJOIN(" vs ",,C8276:D8276),Calendar!G:G,Calendar!B:B),IF(AND(B8276="Premier League",E8276="Highlights"),_xlfn.XLOOKUP(H8276,Calendar!O:O,Calendar!N:N,,-1),""))</f>
        <v/>
      </c>
      <c r="AI8276" s="61" t="str">
        <f>IF(AND(AH8276&lt;&gt;"",E8276="Live"),_xlfn.XLOOKUP(_xlfn.TEXTJOIN(" vs ",,C8276:D8276),Calendar!G:G,Calendar!K:K),"")</f>
        <v/>
      </c>
      <c r="AJ8276" s="61" t="str">
        <f>IF(AND(K8276&lt;&gt;"Match of the Day",K8276&lt;&gt;"Match of the Day 2",K8276&lt;&gt;"Match of the Day Repeat"),"",1+MAX($AJ$10:AJ8275))</f>
        <v/>
      </c>
    </row>
    <row r="8277" spans="34:36" x14ac:dyDescent="0.35">
      <c r="AH8277" s="16" t="str">
        <f>IF(AND(B8277="Premier League",E8277="Live"),_xlfn.XLOOKUP(_xlfn.TEXTJOIN(" vs ",,C8277:D8277),Calendar!G:G,Calendar!B:B),IF(AND(B8277="Premier League",E8277="Highlights"),_xlfn.XLOOKUP(H8277,Calendar!O:O,Calendar!N:N,,-1),""))</f>
        <v/>
      </c>
      <c r="AI8277" s="61" t="str">
        <f>IF(AND(AH8277&lt;&gt;"",E8277="Live"),_xlfn.XLOOKUP(_xlfn.TEXTJOIN(" vs ",,C8277:D8277),Calendar!G:G,Calendar!K:K),"")</f>
        <v/>
      </c>
      <c r="AJ8277" s="61" t="str">
        <f>IF(AND(K8277&lt;&gt;"Match of the Day",K8277&lt;&gt;"Match of the Day 2",K8277&lt;&gt;"Match of the Day Repeat"),"",1+MAX($AJ$10:AJ8276))</f>
        <v/>
      </c>
    </row>
    <row r="8278" spans="34:36" x14ac:dyDescent="0.35">
      <c r="AH8278" s="16" t="str">
        <f>IF(AND(B8278="Premier League",E8278="Live"),_xlfn.XLOOKUP(_xlfn.TEXTJOIN(" vs ",,C8278:D8278),Calendar!G:G,Calendar!B:B),IF(AND(B8278="Premier League",E8278="Highlights"),_xlfn.XLOOKUP(H8278,Calendar!O:O,Calendar!N:N,,-1),""))</f>
        <v/>
      </c>
      <c r="AI8278" s="61" t="str">
        <f>IF(AND(AH8278&lt;&gt;"",E8278="Live"),_xlfn.XLOOKUP(_xlfn.TEXTJOIN(" vs ",,C8278:D8278),Calendar!G:G,Calendar!K:K),"")</f>
        <v/>
      </c>
      <c r="AJ8278" s="61" t="str">
        <f>IF(AND(K8278&lt;&gt;"Match of the Day",K8278&lt;&gt;"Match of the Day 2",K8278&lt;&gt;"Match of the Day Repeat"),"",1+MAX($AJ$10:AJ8277))</f>
        <v/>
      </c>
    </row>
    <row r="8279" spans="34:36" x14ac:dyDescent="0.35">
      <c r="AH8279" s="16" t="str">
        <f>IF(AND(B8279="Premier League",E8279="Live"),_xlfn.XLOOKUP(_xlfn.TEXTJOIN(" vs ",,C8279:D8279),Calendar!G:G,Calendar!B:B),IF(AND(B8279="Premier League",E8279="Highlights"),_xlfn.XLOOKUP(H8279,Calendar!O:O,Calendar!N:N,,-1),""))</f>
        <v/>
      </c>
      <c r="AI8279" s="61" t="str">
        <f>IF(AND(AH8279&lt;&gt;"",E8279="Live"),_xlfn.XLOOKUP(_xlfn.TEXTJOIN(" vs ",,C8279:D8279),Calendar!G:G,Calendar!K:K),"")</f>
        <v/>
      </c>
      <c r="AJ8279" s="61" t="str">
        <f>IF(AND(K8279&lt;&gt;"Match of the Day",K8279&lt;&gt;"Match of the Day 2",K8279&lt;&gt;"Match of the Day Repeat"),"",1+MAX($AJ$10:AJ8278))</f>
        <v/>
      </c>
    </row>
    <row r="8280" spans="34:36" x14ac:dyDescent="0.35">
      <c r="AH8280" s="16" t="str">
        <f>IF(AND(B8280="Premier League",E8280="Live"),_xlfn.XLOOKUP(_xlfn.TEXTJOIN(" vs ",,C8280:D8280),Calendar!G:G,Calendar!B:B),IF(AND(B8280="Premier League",E8280="Highlights"),_xlfn.XLOOKUP(H8280,Calendar!O:O,Calendar!N:N,,-1),""))</f>
        <v/>
      </c>
      <c r="AI8280" s="61" t="str">
        <f>IF(AND(AH8280&lt;&gt;"",E8280="Live"),_xlfn.XLOOKUP(_xlfn.TEXTJOIN(" vs ",,C8280:D8280),Calendar!G:G,Calendar!K:K),"")</f>
        <v/>
      </c>
      <c r="AJ8280" s="61" t="str">
        <f>IF(AND(K8280&lt;&gt;"Match of the Day",K8280&lt;&gt;"Match of the Day 2",K8280&lt;&gt;"Match of the Day Repeat"),"",1+MAX($AJ$10:AJ8279))</f>
        <v/>
      </c>
    </row>
    <row r="8281" spans="34:36" x14ac:dyDescent="0.35">
      <c r="AH8281" s="16" t="str">
        <f>IF(AND(B8281="Premier League",E8281="Live"),_xlfn.XLOOKUP(_xlfn.TEXTJOIN(" vs ",,C8281:D8281),Calendar!G:G,Calendar!B:B),IF(AND(B8281="Premier League",E8281="Highlights"),_xlfn.XLOOKUP(H8281,Calendar!O:O,Calendar!N:N,,-1),""))</f>
        <v/>
      </c>
      <c r="AI8281" s="61" t="str">
        <f>IF(AND(AH8281&lt;&gt;"",E8281="Live"),_xlfn.XLOOKUP(_xlfn.TEXTJOIN(" vs ",,C8281:D8281),Calendar!G:G,Calendar!K:K),"")</f>
        <v/>
      </c>
      <c r="AJ8281" s="61" t="str">
        <f>IF(AND(K8281&lt;&gt;"Match of the Day",K8281&lt;&gt;"Match of the Day 2",K8281&lt;&gt;"Match of the Day Repeat"),"",1+MAX($AJ$10:AJ8280))</f>
        <v/>
      </c>
    </row>
    <row r="8282" spans="34:36" x14ac:dyDescent="0.35">
      <c r="AH8282" s="16" t="str">
        <f>IF(AND(B8282="Premier League",E8282="Live"),_xlfn.XLOOKUP(_xlfn.TEXTJOIN(" vs ",,C8282:D8282),Calendar!G:G,Calendar!B:B),IF(AND(B8282="Premier League",E8282="Highlights"),_xlfn.XLOOKUP(H8282,Calendar!O:O,Calendar!N:N,,-1),""))</f>
        <v/>
      </c>
      <c r="AI8282" s="61" t="str">
        <f>IF(AND(AH8282&lt;&gt;"",E8282="Live"),_xlfn.XLOOKUP(_xlfn.TEXTJOIN(" vs ",,C8282:D8282),Calendar!G:G,Calendar!K:K),"")</f>
        <v/>
      </c>
      <c r="AJ8282" s="61" t="str">
        <f>IF(AND(K8282&lt;&gt;"Match of the Day",K8282&lt;&gt;"Match of the Day 2",K8282&lt;&gt;"Match of the Day Repeat"),"",1+MAX($AJ$10:AJ8281))</f>
        <v/>
      </c>
    </row>
    <row r="8283" spans="34:36" x14ac:dyDescent="0.35">
      <c r="AH8283" s="16" t="str">
        <f>IF(AND(B8283="Premier League",E8283="Live"),_xlfn.XLOOKUP(_xlfn.TEXTJOIN(" vs ",,C8283:D8283),Calendar!G:G,Calendar!B:B),IF(AND(B8283="Premier League",E8283="Highlights"),_xlfn.XLOOKUP(H8283,Calendar!O:O,Calendar!N:N,,-1),""))</f>
        <v/>
      </c>
      <c r="AI8283" s="61" t="str">
        <f>IF(AND(AH8283&lt;&gt;"",E8283="Live"),_xlfn.XLOOKUP(_xlfn.TEXTJOIN(" vs ",,C8283:D8283),Calendar!G:G,Calendar!K:K),"")</f>
        <v/>
      </c>
      <c r="AJ8283" s="61" t="str">
        <f>IF(AND(K8283&lt;&gt;"Match of the Day",K8283&lt;&gt;"Match of the Day 2",K8283&lt;&gt;"Match of the Day Repeat"),"",1+MAX($AJ$10:AJ8282))</f>
        <v/>
      </c>
    </row>
    <row r="8284" spans="34:36" x14ac:dyDescent="0.35">
      <c r="AH8284" s="16" t="str">
        <f>IF(AND(B8284="Premier League",E8284="Live"),_xlfn.XLOOKUP(_xlfn.TEXTJOIN(" vs ",,C8284:D8284),Calendar!G:G,Calendar!B:B),IF(AND(B8284="Premier League",E8284="Highlights"),_xlfn.XLOOKUP(H8284,Calendar!O:O,Calendar!N:N,,-1),""))</f>
        <v/>
      </c>
      <c r="AI8284" s="61" t="str">
        <f>IF(AND(AH8284&lt;&gt;"",E8284="Live"),_xlfn.XLOOKUP(_xlfn.TEXTJOIN(" vs ",,C8284:D8284),Calendar!G:G,Calendar!K:K),"")</f>
        <v/>
      </c>
      <c r="AJ8284" s="61" t="str">
        <f>IF(AND(K8284&lt;&gt;"Match of the Day",K8284&lt;&gt;"Match of the Day 2",K8284&lt;&gt;"Match of the Day Repeat"),"",1+MAX($AJ$10:AJ8283))</f>
        <v/>
      </c>
    </row>
    <row r="8285" spans="34:36" x14ac:dyDescent="0.35">
      <c r="AH8285" s="16" t="str">
        <f>IF(AND(B8285="Premier League",E8285="Live"),_xlfn.XLOOKUP(_xlfn.TEXTJOIN(" vs ",,C8285:D8285),Calendar!G:G,Calendar!B:B),IF(AND(B8285="Premier League",E8285="Highlights"),_xlfn.XLOOKUP(H8285,Calendar!O:O,Calendar!N:N,,-1),""))</f>
        <v/>
      </c>
      <c r="AI8285" s="61" t="str">
        <f>IF(AND(AH8285&lt;&gt;"",E8285="Live"),_xlfn.XLOOKUP(_xlfn.TEXTJOIN(" vs ",,C8285:D8285),Calendar!G:G,Calendar!K:K),"")</f>
        <v/>
      </c>
      <c r="AJ8285" s="61" t="str">
        <f>IF(AND(K8285&lt;&gt;"Match of the Day",K8285&lt;&gt;"Match of the Day 2",K8285&lt;&gt;"Match of the Day Repeat"),"",1+MAX($AJ$10:AJ8284))</f>
        <v/>
      </c>
    </row>
    <row r="8286" spans="34:36" x14ac:dyDescent="0.35">
      <c r="AH8286" s="16" t="str">
        <f>IF(AND(B8286="Premier League",E8286="Live"),_xlfn.XLOOKUP(_xlfn.TEXTJOIN(" vs ",,C8286:D8286),Calendar!G:G,Calendar!B:B),IF(AND(B8286="Premier League",E8286="Highlights"),_xlfn.XLOOKUP(H8286,Calendar!O:O,Calendar!N:N,,-1),""))</f>
        <v/>
      </c>
      <c r="AI8286" s="61" t="str">
        <f>IF(AND(AH8286&lt;&gt;"",E8286="Live"),_xlfn.XLOOKUP(_xlfn.TEXTJOIN(" vs ",,C8286:D8286),Calendar!G:G,Calendar!K:K),"")</f>
        <v/>
      </c>
      <c r="AJ8286" s="61" t="str">
        <f>IF(AND(K8286&lt;&gt;"Match of the Day",K8286&lt;&gt;"Match of the Day 2",K8286&lt;&gt;"Match of the Day Repeat"),"",1+MAX($AJ$10:AJ8285))</f>
        <v/>
      </c>
    </row>
    <row r="8287" spans="34:36" x14ac:dyDescent="0.35">
      <c r="AH8287" s="16" t="str">
        <f>IF(AND(B8287="Premier League",E8287="Live"),_xlfn.XLOOKUP(_xlfn.TEXTJOIN(" vs ",,C8287:D8287),Calendar!G:G,Calendar!B:B),IF(AND(B8287="Premier League",E8287="Highlights"),_xlfn.XLOOKUP(H8287,Calendar!O:O,Calendar!N:N,,-1),""))</f>
        <v/>
      </c>
      <c r="AI8287" s="61" t="str">
        <f>IF(AND(AH8287&lt;&gt;"",E8287="Live"),_xlfn.XLOOKUP(_xlfn.TEXTJOIN(" vs ",,C8287:D8287),Calendar!G:G,Calendar!K:K),"")</f>
        <v/>
      </c>
      <c r="AJ8287" s="61" t="str">
        <f>IF(AND(K8287&lt;&gt;"Match of the Day",K8287&lt;&gt;"Match of the Day 2",K8287&lt;&gt;"Match of the Day Repeat"),"",1+MAX($AJ$10:AJ8286))</f>
        <v/>
      </c>
    </row>
    <row r="8288" spans="34:36" x14ac:dyDescent="0.35">
      <c r="AH8288" s="16" t="str">
        <f>IF(AND(B8288="Premier League",E8288="Live"),_xlfn.XLOOKUP(_xlfn.TEXTJOIN(" vs ",,C8288:D8288),Calendar!G:G,Calendar!B:B),IF(AND(B8288="Premier League",E8288="Highlights"),_xlfn.XLOOKUP(H8288,Calendar!O:O,Calendar!N:N,,-1),""))</f>
        <v/>
      </c>
      <c r="AI8288" s="61" t="str">
        <f>IF(AND(AH8288&lt;&gt;"",E8288="Live"),_xlfn.XLOOKUP(_xlfn.TEXTJOIN(" vs ",,C8288:D8288),Calendar!G:G,Calendar!K:K),"")</f>
        <v/>
      </c>
      <c r="AJ8288" s="61" t="str">
        <f>IF(AND(K8288&lt;&gt;"Match of the Day",K8288&lt;&gt;"Match of the Day 2",K8288&lt;&gt;"Match of the Day Repeat"),"",1+MAX($AJ$10:AJ8287))</f>
        <v/>
      </c>
    </row>
    <row r="8289" spans="34:36" x14ac:dyDescent="0.35">
      <c r="AH8289" s="16" t="str">
        <f>IF(AND(B8289="Premier League",E8289="Live"),_xlfn.XLOOKUP(_xlfn.TEXTJOIN(" vs ",,C8289:D8289),Calendar!G:G,Calendar!B:B),IF(AND(B8289="Premier League",E8289="Highlights"),_xlfn.XLOOKUP(H8289,Calendar!O:O,Calendar!N:N,,-1),""))</f>
        <v/>
      </c>
      <c r="AI8289" s="61" t="str">
        <f>IF(AND(AH8289&lt;&gt;"",E8289="Live"),_xlfn.XLOOKUP(_xlfn.TEXTJOIN(" vs ",,C8289:D8289),Calendar!G:G,Calendar!K:K),"")</f>
        <v/>
      </c>
      <c r="AJ8289" s="61" t="str">
        <f>IF(AND(K8289&lt;&gt;"Match of the Day",K8289&lt;&gt;"Match of the Day 2",K8289&lt;&gt;"Match of the Day Repeat"),"",1+MAX($AJ$10:AJ8288))</f>
        <v/>
      </c>
    </row>
    <row r="8290" spans="34:36" x14ac:dyDescent="0.35">
      <c r="AH8290" s="16" t="str">
        <f>IF(AND(B8290="Premier League",E8290="Live"),_xlfn.XLOOKUP(_xlfn.TEXTJOIN(" vs ",,C8290:D8290),Calendar!G:G,Calendar!B:B),IF(AND(B8290="Premier League",E8290="Highlights"),_xlfn.XLOOKUP(H8290,Calendar!O:O,Calendar!N:N,,-1),""))</f>
        <v/>
      </c>
      <c r="AI8290" s="61" t="str">
        <f>IF(AND(AH8290&lt;&gt;"",E8290="Live"),_xlfn.XLOOKUP(_xlfn.TEXTJOIN(" vs ",,C8290:D8290),Calendar!G:G,Calendar!K:K),"")</f>
        <v/>
      </c>
      <c r="AJ8290" s="61" t="str">
        <f>IF(AND(K8290&lt;&gt;"Match of the Day",K8290&lt;&gt;"Match of the Day 2",K8290&lt;&gt;"Match of the Day Repeat"),"",1+MAX($AJ$10:AJ8289))</f>
        <v/>
      </c>
    </row>
    <row r="8291" spans="34:36" x14ac:dyDescent="0.35">
      <c r="AH8291" s="16" t="str">
        <f>IF(AND(B8291="Premier League",E8291="Live"),_xlfn.XLOOKUP(_xlfn.TEXTJOIN(" vs ",,C8291:D8291),Calendar!G:G,Calendar!B:B),IF(AND(B8291="Premier League",E8291="Highlights"),_xlfn.XLOOKUP(H8291,Calendar!O:O,Calendar!N:N,,-1),""))</f>
        <v/>
      </c>
      <c r="AI8291" s="61" t="str">
        <f>IF(AND(AH8291&lt;&gt;"",E8291="Live"),_xlfn.XLOOKUP(_xlfn.TEXTJOIN(" vs ",,C8291:D8291),Calendar!G:G,Calendar!K:K),"")</f>
        <v/>
      </c>
      <c r="AJ8291" s="61" t="str">
        <f>IF(AND(K8291&lt;&gt;"Match of the Day",K8291&lt;&gt;"Match of the Day 2",K8291&lt;&gt;"Match of the Day Repeat"),"",1+MAX($AJ$10:AJ8290))</f>
        <v/>
      </c>
    </row>
    <row r="8292" spans="34:36" x14ac:dyDescent="0.35">
      <c r="AH8292" s="16" t="str">
        <f>IF(AND(B8292="Premier League",E8292="Live"),_xlfn.XLOOKUP(_xlfn.TEXTJOIN(" vs ",,C8292:D8292),Calendar!G:G,Calendar!B:B),IF(AND(B8292="Premier League",E8292="Highlights"),_xlfn.XLOOKUP(H8292,Calendar!O:O,Calendar!N:N,,-1),""))</f>
        <v/>
      </c>
      <c r="AI8292" s="61" t="str">
        <f>IF(AND(AH8292&lt;&gt;"",E8292="Live"),_xlfn.XLOOKUP(_xlfn.TEXTJOIN(" vs ",,C8292:D8292),Calendar!G:G,Calendar!K:K),"")</f>
        <v/>
      </c>
      <c r="AJ8292" s="61" t="str">
        <f>IF(AND(K8292&lt;&gt;"Match of the Day",K8292&lt;&gt;"Match of the Day 2",K8292&lt;&gt;"Match of the Day Repeat"),"",1+MAX($AJ$10:AJ8291))</f>
        <v/>
      </c>
    </row>
    <row r="8293" spans="34:36" x14ac:dyDescent="0.35">
      <c r="AH8293" s="16" t="str">
        <f>IF(AND(B8293="Premier League",E8293="Live"),_xlfn.XLOOKUP(_xlfn.TEXTJOIN(" vs ",,C8293:D8293),Calendar!G:G,Calendar!B:B),IF(AND(B8293="Premier League",E8293="Highlights"),_xlfn.XLOOKUP(H8293,Calendar!O:O,Calendar!N:N,,-1),""))</f>
        <v/>
      </c>
      <c r="AI8293" s="61" t="str">
        <f>IF(AND(AH8293&lt;&gt;"",E8293="Live"),_xlfn.XLOOKUP(_xlfn.TEXTJOIN(" vs ",,C8293:D8293),Calendar!G:G,Calendar!K:K),"")</f>
        <v/>
      </c>
      <c r="AJ8293" s="61" t="str">
        <f>IF(AND(K8293&lt;&gt;"Match of the Day",K8293&lt;&gt;"Match of the Day 2",K8293&lt;&gt;"Match of the Day Repeat"),"",1+MAX($AJ$10:AJ8292))</f>
        <v/>
      </c>
    </row>
    <row r="8294" spans="34:36" x14ac:dyDescent="0.35">
      <c r="AH8294" s="16" t="str">
        <f>IF(AND(B8294="Premier League",E8294="Live"),_xlfn.XLOOKUP(_xlfn.TEXTJOIN(" vs ",,C8294:D8294),Calendar!G:G,Calendar!B:B),IF(AND(B8294="Premier League",E8294="Highlights"),_xlfn.XLOOKUP(H8294,Calendar!O:O,Calendar!N:N,,-1),""))</f>
        <v/>
      </c>
      <c r="AI8294" s="61" t="str">
        <f>IF(AND(AH8294&lt;&gt;"",E8294="Live"),_xlfn.XLOOKUP(_xlfn.TEXTJOIN(" vs ",,C8294:D8294),Calendar!G:G,Calendar!K:K),"")</f>
        <v/>
      </c>
      <c r="AJ8294" s="61" t="str">
        <f>IF(AND(K8294&lt;&gt;"Match of the Day",K8294&lt;&gt;"Match of the Day 2",K8294&lt;&gt;"Match of the Day Repeat"),"",1+MAX($AJ$10:AJ8293))</f>
        <v/>
      </c>
    </row>
    <row r="8295" spans="34:36" x14ac:dyDescent="0.35">
      <c r="AH8295" s="16" t="str">
        <f>IF(AND(B8295="Premier League",E8295="Live"),_xlfn.XLOOKUP(_xlfn.TEXTJOIN(" vs ",,C8295:D8295),Calendar!G:G,Calendar!B:B),IF(AND(B8295="Premier League",E8295="Highlights"),_xlfn.XLOOKUP(H8295,Calendar!O:O,Calendar!N:N,,-1),""))</f>
        <v/>
      </c>
      <c r="AI8295" s="61" t="str">
        <f>IF(AND(AH8295&lt;&gt;"",E8295="Live"),_xlfn.XLOOKUP(_xlfn.TEXTJOIN(" vs ",,C8295:D8295),Calendar!G:G,Calendar!K:K),"")</f>
        <v/>
      </c>
      <c r="AJ8295" s="61" t="str">
        <f>IF(AND(K8295&lt;&gt;"Match of the Day",K8295&lt;&gt;"Match of the Day 2",K8295&lt;&gt;"Match of the Day Repeat"),"",1+MAX($AJ$10:AJ8294))</f>
        <v/>
      </c>
    </row>
    <row r="8296" spans="34:36" x14ac:dyDescent="0.35">
      <c r="AH8296" s="16" t="str">
        <f>IF(AND(B8296="Premier League",E8296="Live"),_xlfn.XLOOKUP(_xlfn.TEXTJOIN(" vs ",,C8296:D8296),Calendar!G:G,Calendar!B:B),IF(AND(B8296="Premier League",E8296="Highlights"),_xlfn.XLOOKUP(H8296,Calendar!O:O,Calendar!N:N,,-1),""))</f>
        <v/>
      </c>
      <c r="AI8296" s="61" t="str">
        <f>IF(AND(AH8296&lt;&gt;"",E8296="Live"),_xlfn.XLOOKUP(_xlfn.TEXTJOIN(" vs ",,C8296:D8296),Calendar!G:G,Calendar!K:K),"")</f>
        <v/>
      </c>
      <c r="AJ8296" s="61" t="str">
        <f>IF(AND(K8296&lt;&gt;"Match of the Day",K8296&lt;&gt;"Match of the Day 2",K8296&lt;&gt;"Match of the Day Repeat"),"",1+MAX($AJ$10:AJ8295))</f>
        <v/>
      </c>
    </row>
    <row r="8297" spans="34:36" x14ac:dyDescent="0.35">
      <c r="AH8297" s="16" t="str">
        <f>IF(AND(B8297="Premier League",E8297="Live"),_xlfn.XLOOKUP(_xlfn.TEXTJOIN(" vs ",,C8297:D8297),Calendar!G:G,Calendar!B:B),IF(AND(B8297="Premier League",E8297="Highlights"),_xlfn.XLOOKUP(H8297,Calendar!O:O,Calendar!N:N,,-1),""))</f>
        <v/>
      </c>
      <c r="AI8297" s="61" t="str">
        <f>IF(AND(AH8297&lt;&gt;"",E8297="Live"),_xlfn.XLOOKUP(_xlfn.TEXTJOIN(" vs ",,C8297:D8297),Calendar!G:G,Calendar!K:K),"")</f>
        <v/>
      </c>
      <c r="AJ8297" s="61" t="str">
        <f>IF(AND(K8297&lt;&gt;"Match of the Day",K8297&lt;&gt;"Match of the Day 2",K8297&lt;&gt;"Match of the Day Repeat"),"",1+MAX($AJ$10:AJ8296))</f>
        <v/>
      </c>
    </row>
    <row r="8298" spans="34:36" x14ac:dyDescent="0.35">
      <c r="AH8298" s="16" t="str">
        <f>IF(AND(B8298="Premier League",E8298="Live"),_xlfn.XLOOKUP(_xlfn.TEXTJOIN(" vs ",,C8298:D8298),Calendar!G:G,Calendar!B:B),IF(AND(B8298="Premier League",E8298="Highlights"),_xlfn.XLOOKUP(H8298,Calendar!O:O,Calendar!N:N,,-1),""))</f>
        <v/>
      </c>
      <c r="AI8298" s="61" t="str">
        <f>IF(AND(AH8298&lt;&gt;"",E8298="Live"),_xlfn.XLOOKUP(_xlfn.TEXTJOIN(" vs ",,C8298:D8298),Calendar!G:G,Calendar!K:K),"")</f>
        <v/>
      </c>
      <c r="AJ8298" s="61" t="str">
        <f>IF(AND(K8298&lt;&gt;"Match of the Day",K8298&lt;&gt;"Match of the Day 2",K8298&lt;&gt;"Match of the Day Repeat"),"",1+MAX($AJ$10:AJ8297))</f>
        <v/>
      </c>
    </row>
    <row r="8299" spans="34:36" x14ac:dyDescent="0.35">
      <c r="AH8299" s="16" t="str">
        <f>IF(AND(B8299="Premier League",E8299="Live"),_xlfn.XLOOKUP(_xlfn.TEXTJOIN(" vs ",,C8299:D8299),Calendar!G:G,Calendar!B:B),IF(AND(B8299="Premier League",E8299="Highlights"),_xlfn.XLOOKUP(H8299,Calendar!O:O,Calendar!N:N,,-1),""))</f>
        <v/>
      </c>
      <c r="AI8299" s="61" t="str">
        <f>IF(AND(AH8299&lt;&gt;"",E8299="Live"),_xlfn.XLOOKUP(_xlfn.TEXTJOIN(" vs ",,C8299:D8299),Calendar!G:G,Calendar!K:K),"")</f>
        <v/>
      </c>
      <c r="AJ8299" s="61" t="str">
        <f>IF(AND(K8299&lt;&gt;"Match of the Day",K8299&lt;&gt;"Match of the Day 2",K8299&lt;&gt;"Match of the Day Repeat"),"",1+MAX($AJ$10:AJ8298))</f>
        <v/>
      </c>
    </row>
    <row r="8300" spans="34:36" x14ac:dyDescent="0.35">
      <c r="AH8300" s="16" t="str">
        <f>IF(AND(B8300="Premier League",E8300="Live"),_xlfn.XLOOKUP(_xlfn.TEXTJOIN(" vs ",,C8300:D8300),Calendar!G:G,Calendar!B:B),IF(AND(B8300="Premier League",E8300="Highlights"),_xlfn.XLOOKUP(H8300,Calendar!O:O,Calendar!N:N,,-1),""))</f>
        <v/>
      </c>
      <c r="AI8300" s="61" t="str">
        <f>IF(AND(AH8300&lt;&gt;"",E8300="Live"),_xlfn.XLOOKUP(_xlfn.TEXTJOIN(" vs ",,C8300:D8300),Calendar!G:G,Calendar!K:K),"")</f>
        <v/>
      </c>
      <c r="AJ8300" s="61" t="str">
        <f>IF(AND(K8300&lt;&gt;"Match of the Day",K8300&lt;&gt;"Match of the Day 2",K8300&lt;&gt;"Match of the Day Repeat"),"",1+MAX($AJ$10:AJ8299))</f>
        <v/>
      </c>
    </row>
    <row r="8301" spans="34:36" x14ac:dyDescent="0.35">
      <c r="AH8301" s="16" t="str">
        <f>IF(AND(B8301="Premier League",E8301="Live"),_xlfn.XLOOKUP(_xlfn.TEXTJOIN(" vs ",,C8301:D8301),Calendar!G:G,Calendar!B:B),IF(AND(B8301="Premier League",E8301="Highlights"),_xlfn.XLOOKUP(H8301,Calendar!O:O,Calendar!N:N,,-1),""))</f>
        <v/>
      </c>
      <c r="AI8301" s="61" t="str">
        <f>IF(AND(AH8301&lt;&gt;"",E8301="Live"),_xlfn.XLOOKUP(_xlfn.TEXTJOIN(" vs ",,C8301:D8301),Calendar!G:G,Calendar!K:K),"")</f>
        <v/>
      </c>
      <c r="AJ8301" s="61" t="str">
        <f>IF(AND(K8301&lt;&gt;"Match of the Day",K8301&lt;&gt;"Match of the Day 2",K8301&lt;&gt;"Match of the Day Repeat"),"",1+MAX($AJ$10:AJ8300))</f>
        <v/>
      </c>
    </row>
    <row r="8302" spans="34:36" x14ac:dyDescent="0.35">
      <c r="AH8302" s="16" t="str">
        <f>IF(AND(B8302="Premier League",E8302="Live"),_xlfn.XLOOKUP(_xlfn.TEXTJOIN(" vs ",,C8302:D8302),Calendar!G:G,Calendar!B:B),IF(AND(B8302="Premier League",E8302="Highlights"),_xlfn.XLOOKUP(H8302,Calendar!O:O,Calendar!N:N,,-1),""))</f>
        <v/>
      </c>
      <c r="AI8302" s="61" t="str">
        <f>IF(AND(AH8302&lt;&gt;"",E8302="Live"),_xlfn.XLOOKUP(_xlfn.TEXTJOIN(" vs ",,C8302:D8302),Calendar!G:G,Calendar!K:K),"")</f>
        <v/>
      </c>
      <c r="AJ8302" s="61" t="str">
        <f>IF(AND(K8302&lt;&gt;"Match of the Day",K8302&lt;&gt;"Match of the Day 2",K8302&lt;&gt;"Match of the Day Repeat"),"",1+MAX($AJ$10:AJ8301))</f>
        <v/>
      </c>
    </row>
    <row r="8303" spans="34:36" x14ac:dyDescent="0.35">
      <c r="AH8303" s="16" t="str">
        <f>IF(AND(B8303="Premier League",E8303="Live"),_xlfn.XLOOKUP(_xlfn.TEXTJOIN(" vs ",,C8303:D8303),Calendar!G:G,Calendar!B:B),IF(AND(B8303="Premier League",E8303="Highlights"),_xlfn.XLOOKUP(H8303,Calendar!O:O,Calendar!N:N,,-1),""))</f>
        <v/>
      </c>
      <c r="AI8303" s="61" t="str">
        <f>IF(AND(AH8303&lt;&gt;"",E8303="Live"),_xlfn.XLOOKUP(_xlfn.TEXTJOIN(" vs ",,C8303:D8303),Calendar!G:G,Calendar!K:K),"")</f>
        <v/>
      </c>
      <c r="AJ8303" s="61" t="str">
        <f>IF(AND(K8303&lt;&gt;"Match of the Day",K8303&lt;&gt;"Match of the Day 2",K8303&lt;&gt;"Match of the Day Repeat"),"",1+MAX($AJ$10:AJ8302))</f>
        <v/>
      </c>
    </row>
    <row r="8304" spans="34:36" x14ac:dyDescent="0.35">
      <c r="AH8304" s="16" t="str">
        <f>IF(AND(B8304="Premier League",E8304="Live"),_xlfn.XLOOKUP(_xlfn.TEXTJOIN(" vs ",,C8304:D8304),Calendar!G:G,Calendar!B:B),IF(AND(B8304="Premier League",E8304="Highlights"),_xlfn.XLOOKUP(H8304,Calendar!O:O,Calendar!N:N,,-1),""))</f>
        <v/>
      </c>
      <c r="AI8304" s="61" t="str">
        <f>IF(AND(AH8304&lt;&gt;"",E8304="Live"),_xlfn.XLOOKUP(_xlfn.TEXTJOIN(" vs ",,C8304:D8304),Calendar!G:G,Calendar!K:K),"")</f>
        <v/>
      </c>
      <c r="AJ8304" s="61" t="str">
        <f>IF(AND(K8304&lt;&gt;"Match of the Day",K8304&lt;&gt;"Match of the Day 2",K8304&lt;&gt;"Match of the Day Repeat"),"",1+MAX($AJ$10:AJ8303))</f>
        <v/>
      </c>
    </row>
    <row r="8305" spans="34:36" x14ac:dyDescent="0.35">
      <c r="AH8305" s="16" t="str">
        <f>IF(AND(B8305="Premier League",E8305="Live"),_xlfn.XLOOKUP(_xlfn.TEXTJOIN(" vs ",,C8305:D8305),Calendar!G:G,Calendar!B:B),IF(AND(B8305="Premier League",E8305="Highlights"),_xlfn.XLOOKUP(H8305,Calendar!O:O,Calendar!N:N,,-1),""))</f>
        <v/>
      </c>
      <c r="AI8305" s="61" t="str">
        <f>IF(AND(AH8305&lt;&gt;"",E8305="Live"),_xlfn.XLOOKUP(_xlfn.TEXTJOIN(" vs ",,C8305:D8305),Calendar!G:G,Calendar!K:K),"")</f>
        <v/>
      </c>
      <c r="AJ8305" s="61" t="str">
        <f>IF(AND(K8305&lt;&gt;"Match of the Day",K8305&lt;&gt;"Match of the Day 2",K8305&lt;&gt;"Match of the Day Repeat"),"",1+MAX($AJ$10:AJ8304))</f>
        <v/>
      </c>
    </row>
    <row r="8306" spans="34:36" x14ac:dyDescent="0.35">
      <c r="AH8306" s="16" t="str">
        <f>IF(AND(B8306="Premier League",E8306="Live"),_xlfn.XLOOKUP(_xlfn.TEXTJOIN(" vs ",,C8306:D8306),Calendar!G:G,Calendar!B:B),IF(AND(B8306="Premier League",E8306="Highlights"),_xlfn.XLOOKUP(H8306,Calendar!O:O,Calendar!N:N,,-1),""))</f>
        <v/>
      </c>
      <c r="AI8306" s="61" t="str">
        <f>IF(AND(AH8306&lt;&gt;"",E8306="Live"),_xlfn.XLOOKUP(_xlfn.TEXTJOIN(" vs ",,C8306:D8306),Calendar!G:G,Calendar!K:K),"")</f>
        <v/>
      </c>
      <c r="AJ8306" s="61" t="str">
        <f>IF(AND(K8306&lt;&gt;"Match of the Day",K8306&lt;&gt;"Match of the Day 2",K8306&lt;&gt;"Match of the Day Repeat"),"",1+MAX($AJ$10:AJ8305))</f>
        <v/>
      </c>
    </row>
    <row r="8307" spans="34:36" x14ac:dyDescent="0.35">
      <c r="AH8307" s="16" t="str">
        <f>IF(AND(B8307="Premier League",E8307="Live"),_xlfn.XLOOKUP(_xlfn.TEXTJOIN(" vs ",,C8307:D8307),Calendar!G:G,Calendar!B:B),IF(AND(B8307="Premier League",E8307="Highlights"),_xlfn.XLOOKUP(H8307,Calendar!O:O,Calendar!N:N,,-1),""))</f>
        <v/>
      </c>
      <c r="AI8307" s="61" t="str">
        <f>IF(AND(AH8307&lt;&gt;"",E8307="Live"),_xlfn.XLOOKUP(_xlfn.TEXTJOIN(" vs ",,C8307:D8307),Calendar!G:G,Calendar!K:K),"")</f>
        <v/>
      </c>
      <c r="AJ8307" s="61" t="str">
        <f>IF(AND(K8307&lt;&gt;"Match of the Day",K8307&lt;&gt;"Match of the Day 2",K8307&lt;&gt;"Match of the Day Repeat"),"",1+MAX($AJ$10:AJ8306))</f>
        <v/>
      </c>
    </row>
    <row r="8308" spans="34:36" x14ac:dyDescent="0.35">
      <c r="AH8308" s="16" t="str">
        <f>IF(AND(B8308="Premier League",E8308="Live"),_xlfn.XLOOKUP(_xlfn.TEXTJOIN(" vs ",,C8308:D8308),Calendar!G:G,Calendar!B:B),IF(AND(B8308="Premier League",E8308="Highlights"),_xlfn.XLOOKUP(H8308,Calendar!O:O,Calendar!N:N,,-1),""))</f>
        <v/>
      </c>
      <c r="AI8308" s="61" t="str">
        <f>IF(AND(AH8308&lt;&gt;"",E8308="Live"),_xlfn.XLOOKUP(_xlfn.TEXTJOIN(" vs ",,C8308:D8308),Calendar!G:G,Calendar!K:K),"")</f>
        <v/>
      </c>
      <c r="AJ8308" s="61" t="str">
        <f>IF(AND(K8308&lt;&gt;"Match of the Day",K8308&lt;&gt;"Match of the Day 2",K8308&lt;&gt;"Match of the Day Repeat"),"",1+MAX($AJ$10:AJ8307))</f>
        <v/>
      </c>
    </row>
    <row r="8309" spans="34:36" x14ac:dyDescent="0.35">
      <c r="AH8309" s="16" t="str">
        <f>IF(AND(B8309="Premier League",E8309="Live"),_xlfn.XLOOKUP(_xlfn.TEXTJOIN(" vs ",,C8309:D8309),Calendar!G:G,Calendar!B:B),IF(AND(B8309="Premier League",E8309="Highlights"),_xlfn.XLOOKUP(H8309,Calendar!O:O,Calendar!N:N,,-1),""))</f>
        <v/>
      </c>
      <c r="AI8309" s="61" t="str">
        <f>IF(AND(AH8309&lt;&gt;"",E8309="Live"),_xlfn.XLOOKUP(_xlfn.TEXTJOIN(" vs ",,C8309:D8309),Calendar!G:G,Calendar!K:K),"")</f>
        <v/>
      </c>
      <c r="AJ8309" s="61" t="str">
        <f>IF(AND(K8309&lt;&gt;"Match of the Day",K8309&lt;&gt;"Match of the Day 2",K8309&lt;&gt;"Match of the Day Repeat"),"",1+MAX($AJ$10:AJ8308))</f>
        <v/>
      </c>
    </row>
    <row r="8310" spans="34:36" x14ac:dyDescent="0.35">
      <c r="AH8310" s="16" t="str">
        <f>IF(AND(B8310="Premier League",E8310="Live"),_xlfn.XLOOKUP(_xlfn.TEXTJOIN(" vs ",,C8310:D8310),Calendar!G:G,Calendar!B:B),IF(AND(B8310="Premier League",E8310="Highlights"),_xlfn.XLOOKUP(H8310,Calendar!O:O,Calendar!N:N,,-1),""))</f>
        <v/>
      </c>
      <c r="AI8310" s="61" t="str">
        <f>IF(AND(AH8310&lt;&gt;"",E8310="Live"),_xlfn.XLOOKUP(_xlfn.TEXTJOIN(" vs ",,C8310:D8310),Calendar!G:G,Calendar!K:K),"")</f>
        <v/>
      </c>
      <c r="AJ8310" s="61" t="str">
        <f>IF(AND(K8310&lt;&gt;"Match of the Day",K8310&lt;&gt;"Match of the Day 2",K8310&lt;&gt;"Match of the Day Repeat"),"",1+MAX($AJ$10:AJ8309))</f>
        <v/>
      </c>
    </row>
    <row r="8311" spans="34:36" x14ac:dyDescent="0.35">
      <c r="AH8311" s="16" t="str">
        <f>IF(AND(B8311="Premier League",E8311="Live"),_xlfn.XLOOKUP(_xlfn.TEXTJOIN(" vs ",,C8311:D8311),Calendar!G:G,Calendar!B:B),IF(AND(B8311="Premier League",E8311="Highlights"),_xlfn.XLOOKUP(H8311,Calendar!O:O,Calendar!N:N,,-1),""))</f>
        <v/>
      </c>
      <c r="AI8311" s="61" t="str">
        <f>IF(AND(AH8311&lt;&gt;"",E8311="Live"),_xlfn.XLOOKUP(_xlfn.TEXTJOIN(" vs ",,C8311:D8311),Calendar!G:G,Calendar!K:K),"")</f>
        <v/>
      </c>
      <c r="AJ8311" s="61" t="str">
        <f>IF(AND(K8311&lt;&gt;"Match of the Day",K8311&lt;&gt;"Match of the Day 2",K8311&lt;&gt;"Match of the Day Repeat"),"",1+MAX($AJ$10:AJ8310))</f>
        <v/>
      </c>
    </row>
    <row r="8312" spans="34:36" x14ac:dyDescent="0.35">
      <c r="AH8312" s="16" t="str">
        <f>IF(AND(B8312="Premier League",E8312="Live"),_xlfn.XLOOKUP(_xlfn.TEXTJOIN(" vs ",,C8312:D8312),Calendar!G:G,Calendar!B:B),IF(AND(B8312="Premier League",E8312="Highlights"),_xlfn.XLOOKUP(H8312,Calendar!O:O,Calendar!N:N,,-1),""))</f>
        <v/>
      </c>
      <c r="AI8312" s="61" t="str">
        <f>IF(AND(AH8312&lt;&gt;"",E8312="Live"),_xlfn.XLOOKUP(_xlfn.TEXTJOIN(" vs ",,C8312:D8312),Calendar!G:G,Calendar!K:K),"")</f>
        <v/>
      </c>
      <c r="AJ8312" s="61" t="str">
        <f>IF(AND(K8312&lt;&gt;"Match of the Day",K8312&lt;&gt;"Match of the Day 2",K8312&lt;&gt;"Match of the Day Repeat"),"",1+MAX($AJ$10:AJ8311))</f>
        <v/>
      </c>
    </row>
    <row r="8313" spans="34:36" x14ac:dyDescent="0.35">
      <c r="AH8313" s="16" t="str">
        <f>IF(AND(B8313="Premier League",E8313="Live"),_xlfn.XLOOKUP(_xlfn.TEXTJOIN(" vs ",,C8313:D8313),Calendar!G:G,Calendar!B:B),IF(AND(B8313="Premier League",E8313="Highlights"),_xlfn.XLOOKUP(H8313,Calendar!O:O,Calendar!N:N,,-1),""))</f>
        <v/>
      </c>
      <c r="AI8313" s="61" t="str">
        <f>IF(AND(AH8313&lt;&gt;"",E8313="Live"),_xlfn.XLOOKUP(_xlfn.TEXTJOIN(" vs ",,C8313:D8313),Calendar!G:G,Calendar!K:K),"")</f>
        <v/>
      </c>
      <c r="AJ8313" s="61" t="str">
        <f>IF(AND(K8313&lt;&gt;"Match of the Day",K8313&lt;&gt;"Match of the Day 2",K8313&lt;&gt;"Match of the Day Repeat"),"",1+MAX($AJ$10:AJ8312))</f>
        <v/>
      </c>
    </row>
    <row r="8314" spans="34:36" x14ac:dyDescent="0.35">
      <c r="AH8314" s="16" t="str">
        <f>IF(AND(B8314="Premier League",E8314="Live"),_xlfn.XLOOKUP(_xlfn.TEXTJOIN(" vs ",,C8314:D8314),Calendar!G:G,Calendar!B:B),IF(AND(B8314="Premier League",E8314="Highlights"),_xlfn.XLOOKUP(H8314,Calendar!O:O,Calendar!N:N,,-1),""))</f>
        <v/>
      </c>
      <c r="AI8314" s="61" t="str">
        <f>IF(AND(AH8314&lt;&gt;"",E8314="Live"),_xlfn.XLOOKUP(_xlfn.TEXTJOIN(" vs ",,C8314:D8314),Calendar!G:G,Calendar!K:K),"")</f>
        <v/>
      </c>
      <c r="AJ8314" s="61" t="str">
        <f>IF(AND(K8314&lt;&gt;"Match of the Day",K8314&lt;&gt;"Match of the Day 2",K8314&lt;&gt;"Match of the Day Repeat"),"",1+MAX($AJ$10:AJ8313))</f>
        <v/>
      </c>
    </row>
    <row r="8315" spans="34:36" x14ac:dyDescent="0.35">
      <c r="AH8315" s="16" t="str">
        <f>IF(AND(B8315="Premier League",E8315="Live"),_xlfn.XLOOKUP(_xlfn.TEXTJOIN(" vs ",,C8315:D8315),Calendar!G:G,Calendar!B:B),IF(AND(B8315="Premier League",E8315="Highlights"),_xlfn.XLOOKUP(H8315,Calendar!O:O,Calendar!N:N,,-1),""))</f>
        <v/>
      </c>
      <c r="AI8315" s="61" t="str">
        <f>IF(AND(AH8315&lt;&gt;"",E8315="Live"),_xlfn.XLOOKUP(_xlfn.TEXTJOIN(" vs ",,C8315:D8315),Calendar!G:G,Calendar!K:K),"")</f>
        <v/>
      </c>
      <c r="AJ8315" s="61" t="str">
        <f>IF(AND(K8315&lt;&gt;"Match of the Day",K8315&lt;&gt;"Match of the Day 2",K8315&lt;&gt;"Match of the Day Repeat"),"",1+MAX($AJ$10:AJ8314))</f>
        <v/>
      </c>
    </row>
    <row r="8316" spans="34:36" x14ac:dyDescent="0.35">
      <c r="AH8316" s="16" t="str">
        <f>IF(AND(B8316="Premier League",E8316="Live"),_xlfn.XLOOKUP(_xlfn.TEXTJOIN(" vs ",,C8316:D8316),Calendar!G:G,Calendar!B:B),IF(AND(B8316="Premier League",E8316="Highlights"),_xlfn.XLOOKUP(H8316,Calendar!O:O,Calendar!N:N,,-1),""))</f>
        <v/>
      </c>
      <c r="AI8316" s="61" t="str">
        <f>IF(AND(AH8316&lt;&gt;"",E8316="Live"),_xlfn.XLOOKUP(_xlfn.TEXTJOIN(" vs ",,C8316:D8316),Calendar!G:G,Calendar!K:K),"")</f>
        <v/>
      </c>
      <c r="AJ8316" s="61" t="str">
        <f>IF(AND(K8316&lt;&gt;"Match of the Day",K8316&lt;&gt;"Match of the Day 2",K8316&lt;&gt;"Match of the Day Repeat"),"",1+MAX($AJ$10:AJ8315))</f>
        <v/>
      </c>
    </row>
    <row r="8317" spans="34:36" x14ac:dyDescent="0.35">
      <c r="AH8317" s="16" t="str">
        <f>IF(AND(B8317="Premier League",E8317="Live"),_xlfn.XLOOKUP(_xlfn.TEXTJOIN(" vs ",,C8317:D8317),Calendar!G:G,Calendar!B:B),IF(AND(B8317="Premier League",E8317="Highlights"),_xlfn.XLOOKUP(H8317,Calendar!O:O,Calendar!N:N,,-1),""))</f>
        <v/>
      </c>
      <c r="AI8317" s="61" t="str">
        <f>IF(AND(AH8317&lt;&gt;"",E8317="Live"),_xlfn.XLOOKUP(_xlfn.TEXTJOIN(" vs ",,C8317:D8317),Calendar!G:G,Calendar!K:K),"")</f>
        <v/>
      </c>
      <c r="AJ8317" s="61" t="str">
        <f>IF(AND(K8317&lt;&gt;"Match of the Day",K8317&lt;&gt;"Match of the Day 2",K8317&lt;&gt;"Match of the Day Repeat"),"",1+MAX($AJ$10:AJ8316))</f>
        <v/>
      </c>
    </row>
    <row r="8318" spans="34:36" x14ac:dyDescent="0.35">
      <c r="AH8318" s="16" t="str">
        <f>IF(AND(B8318="Premier League",E8318="Live"),_xlfn.XLOOKUP(_xlfn.TEXTJOIN(" vs ",,C8318:D8318),Calendar!G:G,Calendar!B:B),IF(AND(B8318="Premier League",E8318="Highlights"),_xlfn.XLOOKUP(H8318,Calendar!O:O,Calendar!N:N,,-1),""))</f>
        <v/>
      </c>
      <c r="AI8318" s="61" t="str">
        <f>IF(AND(AH8318&lt;&gt;"",E8318="Live"),_xlfn.XLOOKUP(_xlfn.TEXTJOIN(" vs ",,C8318:D8318),Calendar!G:G,Calendar!K:K),"")</f>
        <v/>
      </c>
      <c r="AJ8318" s="61" t="str">
        <f>IF(AND(K8318&lt;&gt;"Match of the Day",K8318&lt;&gt;"Match of the Day 2",K8318&lt;&gt;"Match of the Day Repeat"),"",1+MAX($AJ$10:AJ8317))</f>
        <v/>
      </c>
    </row>
    <row r="8319" spans="34:36" x14ac:dyDescent="0.35">
      <c r="AH8319" s="16" t="str">
        <f>IF(AND(B8319="Premier League",E8319="Live"),_xlfn.XLOOKUP(_xlfn.TEXTJOIN(" vs ",,C8319:D8319),Calendar!G:G,Calendar!B:B),IF(AND(B8319="Premier League",E8319="Highlights"),_xlfn.XLOOKUP(H8319,Calendar!O:O,Calendar!N:N,,-1),""))</f>
        <v/>
      </c>
      <c r="AI8319" s="61" t="str">
        <f>IF(AND(AH8319&lt;&gt;"",E8319="Live"),_xlfn.XLOOKUP(_xlfn.TEXTJOIN(" vs ",,C8319:D8319),Calendar!G:G,Calendar!K:K),"")</f>
        <v/>
      </c>
      <c r="AJ8319" s="61" t="str">
        <f>IF(AND(K8319&lt;&gt;"Match of the Day",K8319&lt;&gt;"Match of the Day 2",K8319&lt;&gt;"Match of the Day Repeat"),"",1+MAX($AJ$10:AJ8318))</f>
        <v/>
      </c>
    </row>
    <row r="8320" spans="34:36" x14ac:dyDescent="0.35">
      <c r="AH8320" s="16" t="str">
        <f>IF(AND(B8320="Premier League",E8320="Live"),_xlfn.XLOOKUP(_xlfn.TEXTJOIN(" vs ",,C8320:D8320),Calendar!G:G,Calendar!B:B),IF(AND(B8320="Premier League",E8320="Highlights"),_xlfn.XLOOKUP(H8320,Calendar!O:O,Calendar!N:N,,-1),""))</f>
        <v/>
      </c>
      <c r="AI8320" s="61" t="str">
        <f>IF(AND(AH8320&lt;&gt;"",E8320="Live"),_xlfn.XLOOKUP(_xlfn.TEXTJOIN(" vs ",,C8320:D8320),Calendar!G:G,Calendar!K:K),"")</f>
        <v/>
      </c>
      <c r="AJ8320" s="61" t="str">
        <f>IF(AND(K8320&lt;&gt;"Match of the Day",K8320&lt;&gt;"Match of the Day 2",K8320&lt;&gt;"Match of the Day Repeat"),"",1+MAX($AJ$10:AJ8319))</f>
        <v/>
      </c>
    </row>
    <row r="8321" spans="34:36" x14ac:dyDescent="0.35">
      <c r="AH8321" s="16" t="str">
        <f>IF(AND(B8321="Premier League",E8321="Live"),_xlfn.XLOOKUP(_xlfn.TEXTJOIN(" vs ",,C8321:D8321),Calendar!G:G,Calendar!B:B),IF(AND(B8321="Premier League",E8321="Highlights"),_xlfn.XLOOKUP(H8321,Calendar!O:O,Calendar!N:N,,-1),""))</f>
        <v/>
      </c>
      <c r="AI8321" s="61" t="str">
        <f>IF(AND(AH8321&lt;&gt;"",E8321="Live"),_xlfn.XLOOKUP(_xlfn.TEXTJOIN(" vs ",,C8321:D8321),Calendar!G:G,Calendar!K:K),"")</f>
        <v/>
      </c>
      <c r="AJ8321" s="61" t="str">
        <f>IF(AND(K8321&lt;&gt;"Match of the Day",K8321&lt;&gt;"Match of the Day 2",K8321&lt;&gt;"Match of the Day Repeat"),"",1+MAX($AJ$10:AJ8320))</f>
        <v/>
      </c>
    </row>
    <row r="8322" spans="34:36" x14ac:dyDescent="0.35">
      <c r="AH8322" s="16" t="str">
        <f>IF(AND(B8322="Premier League",E8322="Live"),_xlfn.XLOOKUP(_xlfn.TEXTJOIN(" vs ",,C8322:D8322),Calendar!G:G,Calendar!B:B),IF(AND(B8322="Premier League",E8322="Highlights"),_xlfn.XLOOKUP(H8322,Calendar!O:O,Calendar!N:N,,-1),""))</f>
        <v/>
      </c>
      <c r="AI8322" s="61" t="str">
        <f>IF(AND(AH8322&lt;&gt;"",E8322="Live"),_xlfn.XLOOKUP(_xlfn.TEXTJOIN(" vs ",,C8322:D8322),Calendar!G:G,Calendar!K:K),"")</f>
        <v/>
      </c>
      <c r="AJ8322" s="61" t="str">
        <f>IF(AND(K8322&lt;&gt;"Match of the Day",K8322&lt;&gt;"Match of the Day 2",K8322&lt;&gt;"Match of the Day Repeat"),"",1+MAX($AJ$10:AJ8321))</f>
        <v/>
      </c>
    </row>
    <row r="8323" spans="34:36" x14ac:dyDescent="0.35">
      <c r="AH8323" s="16" t="str">
        <f>IF(AND(B8323="Premier League",E8323="Live"),_xlfn.XLOOKUP(_xlfn.TEXTJOIN(" vs ",,C8323:D8323),Calendar!G:G,Calendar!B:B),IF(AND(B8323="Premier League",E8323="Highlights"),_xlfn.XLOOKUP(H8323,Calendar!O:O,Calendar!N:N,,-1),""))</f>
        <v/>
      </c>
      <c r="AI8323" s="61" t="str">
        <f>IF(AND(AH8323&lt;&gt;"",E8323="Live"),_xlfn.XLOOKUP(_xlfn.TEXTJOIN(" vs ",,C8323:D8323),Calendar!G:G,Calendar!K:K),"")</f>
        <v/>
      </c>
      <c r="AJ8323" s="61" t="str">
        <f>IF(AND(K8323&lt;&gt;"Match of the Day",K8323&lt;&gt;"Match of the Day 2",K8323&lt;&gt;"Match of the Day Repeat"),"",1+MAX($AJ$10:AJ8322))</f>
        <v/>
      </c>
    </row>
    <row r="8324" spans="34:36" x14ac:dyDescent="0.35">
      <c r="AH8324" s="16" t="str">
        <f>IF(AND(B8324="Premier League",E8324="Live"),_xlfn.XLOOKUP(_xlfn.TEXTJOIN(" vs ",,C8324:D8324),Calendar!G:G,Calendar!B:B),IF(AND(B8324="Premier League",E8324="Highlights"),_xlfn.XLOOKUP(H8324,Calendar!O:O,Calendar!N:N,,-1),""))</f>
        <v/>
      </c>
      <c r="AI8324" s="61" t="str">
        <f>IF(AND(AH8324&lt;&gt;"",E8324="Live"),_xlfn.XLOOKUP(_xlfn.TEXTJOIN(" vs ",,C8324:D8324),Calendar!G:G,Calendar!K:K),"")</f>
        <v/>
      </c>
      <c r="AJ8324" s="61" t="str">
        <f>IF(AND(K8324&lt;&gt;"Match of the Day",K8324&lt;&gt;"Match of the Day 2",K8324&lt;&gt;"Match of the Day Repeat"),"",1+MAX($AJ$10:AJ8323))</f>
        <v/>
      </c>
    </row>
    <row r="8325" spans="34:36" x14ac:dyDescent="0.35">
      <c r="AH8325" s="16" t="str">
        <f>IF(AND(B8325="Premier League",E8325="Live"),_xlfn.XLOOKUP(_xlfn.TEXTJOIN(" vs ",,C8325:D8325),Calendar!G:G,Calendar!B:B),IF(AND(B8325="Premier League",E8325="Highlights"),_xlfn.XLOOKUP(H8325,Calendar!O:O,Calendar!N:N,,-1),""))</f>
        <v/>
      </c>
      <c r="AI8325" s="61" t="str">
        <f>IF(AND(AH8325&lt;&gt;"",E8325="Live"),_xlfn.XLOOKUP(_xlfn.TEXTJOIN(" vs ",,C8325:D8325),Calendar!G:G,Calendar!K:K),"")</f>
        <v/>
      </c>
      <c r="AJ8325" s="61" t="str">
        <f>IF(AND(K8325&lt;&gt;"Match of the Day",K8325&lt;&gt;"Match of the Day 2",K8325&lt;&gt;"Match of the Day Repeat"),"",1+MAX($AJ$10:AJ8324))</f>
        <v/>
      </c>
    </row>
    <row r="8326" spans="34:36" x14ac:dyDescent="0.35">
      <c r="AH8326" s="16" t="str">
        <f>IF(AND(B8326="Premier League",E8326="Live"),_xlfn.XLOOKUP(_xlfn.TEXTJOIN(" vs ",,C8326:D8326),Calendar!G:G,Calendar!B:B),IF(AND(B8326="Premier League",E8326="Highlights"),_xlfn.XLOOKUP(H8326,Calendar!O:O,Calendar!N:N,,-1),""))</f>
        <v/>
      </c>
      <c r="AI8326" s="61" t="str">
        <f>IF(AND(AH8326&lt;&gt;"",E8326="Live"),_xlfn.XLOOKUP(_xlfn.TEXTJOIN(" vs ",,C8326:D8326),Calendar!G:G,Calendar!K:K),"")</f>
        <v/>
      </c>
      <c r="AJ8326" s="61" t="str">
        <f>IF(AND(K8326&lt;&gt;"Match of the Day",K8326&lt;&gt;"Match of the Day 2",K8326&lt;&gt;"Match of the Day Repeat"),"",1+MAX($AJ$10:AJ8325))</f>
        <v/>
      </c>
    </row>
    <row r="8327" spans="34:36" x14ac:dyDescent="0.35">
      <c r="AH8327" s="16" t="str">
        <f>IF(AND(B8327="Premier League",E8327="Live"),_xlfn.XLOOKUP(_xlfn.TEXTJOIN(" vs ",,C8327:D8327),Calendar!G:G,Calendar!B:B),IF(AND(B8327="Premier League",E8327="Highlights"),_xlfn.XLOOKUP(H8327,Calendar!O:O,Calendar!N:N,,-1),""))</f>
        <v/>
      </c>
      <c r="AI8327" s="61" t="str">
        <f>IF(AND(AH8327&lt;&gt;"",E8327="Live"),_xlfn.XLOOKUP(_xlfn.TEXTJOIN(" vs ",,C8327:D8327),Calendar!G:G,Calendar!K:K),"")</f>
        <v/>
      </c>
      <c r="AJ8327" s="61" t="str">
        <f>IF(AND(K8327&lt;&gt;"Match of the Day",K8327&lt;&gt;"Match of the Day 2",K8327&lt;&gt;"Match of the Day Repeat"),"",1+MAX($AJ$10:AJ8326))</f>
        <v/>
      </c>
    </row>
    <row r="8328" spans="34:36" x14ac:dyDescent="0.35">
      <c r="AH8328" s="16" t="str">
        <f>IF(AND(B8328="Premier League",E8328="Live"),_xlfn.XLOOKUP(_xlfn.TEXTJOIN(" vs ",,C8328:D8328),Calendar!G:G,Calendar!B:B),IF(AND(B8328="Premier League",E8328="Highlights"),_xlfn.XLOOKUP(H8328,Calendar!O:O,Calendar!N:N,,-1),""))</f>
        <v/>
      </c>
      <c r="AI8328" s="61" t="str">
        <f>IF(AND(AH8328&lt;&gt;"",E8328="Live"),_xlfn.XLOOKUP(_xlfn.TEXTJOIN(" vs ",,C8328:D8328),Calendar!G:G,Calendar!K:K),"")</f>
        <v/>
      </c>
      <c r="AJ8328" s="61" t="str">
        <f>IF(AND(K8328&lt;&gt;"Match of the Day",K8328&lt;&gt;"Match of the Day 2",K8328&lt;&gt;"Match of the Day Repeat"),"",1+MAX($AJ$10:AJ8327))</f>
        <v/>
      </c>
    </row>
    <row r="8329" spans="34:36" x14ac:dyDescent="0.35">
      <c r="AH8329" s="16" t="str">
        <f>IF(AND(B8329="Premier League",E8329="Live"),_xlfn.XLOOKUP(_xlfn.TEXTJOIN(" vs ",,C8329:D8329),Calendar!G:G,Calendar!B:B),IF(AND(B8329="Premier League",E8329="Highlights"),_xlfn.XLOOKUP(H8329,Calendar!O:O,Calendar!N:N,,-1),""))</f>
        <v/>
      </c>
      <c r="AI8329" s="61" t="str">
        <f>IF(AND(AH8329&lt;&gt;"",E8329="Live"),_xlfn.XLOOKUP(_xlfn.TEXTJOIN(" vs ",,C8329:D8329),Calendar!G:G,Calendar!K:K),"")</f>
        <v/>
      </c>
      <c r="AJ8329" s="61" t="str">
        <f>IF(AND(K8329&lt;&gt;"Match of the Day",K8329&lt;&gt;"Match of the Day 2",K8329&lt;&gt;"Match of the Day Repeat"),"",1+MAX($AJ$10:AJ8328))</f>
        <v/>
      </c>
    </row>
    <row r="8330" spans="34:36" x14ac:dyDescent="0.35">
      <c r="AH8330" s="16" t="str">
        <f>IF(AND(B8330="Premier League",E8330="Live"),_xlfn.XLOOKUP(_xlfn.TEXTJOIN(" vs ",,C8330:D8330),Calendar!G:G,Calendar!B:B),IF(AND(B8330="Premier League",E8330="Highlights"),_xlfn.XLOOKUP(H8330,Calendar!O:O,Calendar!N:N,,-1),""))</f>
        <v/>
      </c>
      <c r="AI8330" s="61" t="str">
        <f>IF(AND(AH8330&lt;&gt;"",E8330="Live"),_xlfn.XLOOKUP(_xlfn.TEXTJOIN(" vs ",,C8330:D8330),Calendar!G:G,Calendar!K:K),"")</f>
        <v/>
      </c>
      <c r="AJ8330" s="61" t="str">
        <f>IF(AND(K8330&lt;&gt;"Match of the Day",K8330&lt;&gt;"Match of the Day 2",K8330&lt;&gt;"Match of the Day Repeat"),"",1+MAX($AJ$10:AJ8329))</f>
        <v/>
      </c>
    </row>
    <row r="8331" spans="34:36" x14ac:dyDescent="0.35">
      <c r="AH8331" s="16" t="str">
        <f>IF(AND(B8331="Premier League",E8331="Live"),_xlfn.XLOOKUP(_xlfn.TEXTJOIN(" vs ",,C8331:D8331),Calendar!G:G,Calendar!B:B),IF(AND(B8331="Premier League",E8331="Highlights"),_xlfn.XLOOKUP(H8331,Calendar!O:O,Calendar!N:N,,-1),""))</f>
        <v/>
      </c>
      <c r="AI8331" s="61" t="str">
        <f>IF(AND(AH8331&lt;&gt;"",E8331="Live"),_xlfn.XLOOKUP(_xlfn.TEXTJOIN(" vs ",,C8331:D8331),Calendar!G:G,Calendar!K:K),"")</f>
        <v/>
      </c>
      <c r="AJ8331" s="61" t="str">
        <f>IF(AND(K8331&lt;&gt;"Match of the Day",K8331&lt;&gt;"Match of the Day 2",K8331&lt;&gt;"Match of the Day Repeat"),"",1+MAX($AJ$10:AJ8330))</f>
        <v/>
      </c>
    </row>
    <row r="8332" spans="34:36" x14ac:dyDescent="0.35">
      <c r="AH8332" s="16" t="str">
        <f>IF(AND(B8332="Premier League",E8332="Live"),_xlfn.XLOOKUP(_xlfn.TEXTJOIN(" vs ",,C8332:D8332),Calendar!G:G,Calendar!B:B),IF(AND(B8332="Premier League",E8332="Highlights"),_xlfn.XLOOKUP(H8332,Calendar!O:O,Calendar!N:N,,-1),""))</f>
        <v/>
      </c>
      <c r="AI8332" s="61" t="str">
        <f>IF(AND(AH8332&lt;&gt;"",E8332="Live"),_xlfn.XLOOKUP(_xlfn.TEXTJOIN(" vs ",,C8332:D8332),Calendar!G:G,Calendar!K:K),"")</f>
        <v/>
      </c>
      <c r="AJ8332" s="61" t="str">
        <f>IF(AND(K8332&lt;&gt;"Match of the Day",K8332&lt;&gt;"Match of the Day 2",K8332&lt;&gt;"Match of the Day Repeat"),"",1+MAX($AJ$10:AJ8331))</f>
        <v/>
      </c>
    </row>
    <row r="8333" spans="34:36" x14ac:dyDescent="0.35">
      <c r="AH8333" s="16" t="str">
        <f>IF(AND(B8333="Premier League",E8333="Live"),_xlfn.XLOOKUP(_xlfn.TEXTJOIN(" vs ",,C8333:D8333),Calendar!G:G,Calendar!B:B),IF(AND(B8333="Premier League",E8333="Highlights"),_xlfn.XLOOKUP(H8333,Calendar!O:O,Calendar!N:N,,-1),""))</f>
        <v/>
      </c>
      <c r="AI8333" s="61" t="str">
        <f>IF(AND(AH8333&lt;&gt;"",E8333="Live"),_xlfn.XLOOKUP(_xlfn.TEXTJOIN(" vs ",,C8333:D8333),Calendar!G:G,Calendar!K:K),"")</f>
        <v/>
      </c>
      <c r="AJ8333" s="61" t="str">
        <f>IF(AND(K8333&lt;&gt;"Match of the Day",K8333&lt;&gt;"Match of the Day 2",K8333&lt;&gt;"Match of the Day Repeat"),"",1+MAX($AJ$10:AJ8332))</f>
        <v/>
      </c>
    </row>
    <row r="8334" spans="34:36" x14ac:dyDescent="0.35">
      <c r="AH8334" s="16" t="str">
        <f>IF(AND(B8334="Premier League",E8334="Live"),_xlfn.XLOOKUP(_xlfn.TEXTJOIN(" vs ",,C8334:D8334),Calendar!G:G,Calendar!B:B),IF(AND(B8334="Premier League",E8334="Highlights"),_xlfn.XLOOKUP(H8334,Calendar!O:O,Calendar!N:N,,-1),""))</f>
        <v/>
      </c>
      <c r="AI8334" s="61" t="str">
        <f>IF(AND(AH8334&lt;&gt;"",E8334="Live"),_xlfn.XLOOKUP(_xlfn.TEXTJOIN(" vs ",,C8334:D8334),Calendar!G:G,Calendar!K:K),"")</f>
        <v/>
      </c>
      <c r="AJ8334" s="61" t="str">
        <f>IF(AND(K8334&lt;&gt;"Match of the Day",K8334&lt;&gt;"Match of the Day 2",K8334&lt;&gt;"Match of the Day Repeat"),"",1+MAX($AJ$10:AJ8333))</f>
        <v/>
      </c>
    </row>
    <row r="8335" spans="34:36" x14ac:dyDescent="0.35">
      <c r="AH8335" s="16" t="str">
        <f>IF(AND(B8335="Premier League",E8335="Live"),_xlfn.XLOOKUP(_xlfn.TEXTJOIN(" vs ",,C8335:D8335),Calendar!G:G,Calendar!B:B),IF(AND(B8335="Premier League",E8335="Highlights"),_xlfn.XLOOKUP(H8335,Calendar!O:O,Calendar!N:N,,-1),""))</f>
        <v/>
      </c>
      <c r="AI8335" s="61" t="str">
        <f>IF(AND(AH8335&lt;&gt;"",E8335="Live"),_xlfn.XLOOKUP(_xlfn.TEXTJOIN(" vs ",,C8335:D8335),Calendar!G:G,Calendar!K:K),"")</f>
        <v/>
      </c>
      <c r="AJ8335" s="61" t="str">
        <f>IF(AND(K8335&lt;&gt;"Match of the Day",K8335&lt;&gt;"Match of the Day 2",K8335&lt;&gt;"Match of the Day Repeat"),"",1+MAX($AJ$10:AJ8334))</f>
        <v/>
      </c>
    </row>
    <row r="8336" spans="34:36" x14ac:dyDescent="0.35">
      <c r="AH8336" s="16" t="str">
        <f>IF(AND(B8336="Premier League",E8336="Live"),_xlfn.XLOOKUP(_xlfn.TEXTJOIN(" vs ",,C8336:D8336),Calendar!G:G,Calendar!B:B),IF(AND(B8336="Premier League",E8336="Highlights"),_xlfn.XLOOKUP(H8336,Calendar!O:O,Calendar!N:N,,-1),""))</f>
        <v/>
      </c>
      <c r="AI8336" s="61" t="str">
        <f>IF(AND(AH8336&lt;&gt;"",E8336="Live"),_xlfn.XLOOKUP(_xlfn.TEXTJOIN(" vs ",,C8336:D8336),Calendar!G:G,Calendar!K:K),"")</f>
        <v/>
      </c>
      <c r="AJ8336" s="61" t="str">
        <f>IF(AND(K8336&lt;&gt;"Match of the Day",K8336&lt;&gt;"Match of the Day 2",K8336&lt;&gt;"Match of the Day Repeat"),"",1+MAX($AJ$10:AJ8335))</f>
        <v/>
      </c>
    </row>
    <row r="8337" spans="34:36" x14ac:dyDescent="0.35">
      <c r="AH8337" s="16" t="str">
        <f>IF(AND(B8337="Premier League",E8337="Live"),_xlfn.XLOOKUP(_xlfn.TEXTJOIN(" vs ",,C8337:D8337),Calendar!G:G,Calendar!B:B),IF(AND(B8337="Premier League",E8337="Highlights"),_xlfn.XLOOKUP(H8337,Calendar!O:O,Calendar!N:N,,-1),""))</f>
        <v/>
      </c>
      <c r="AI8337" s="61" t="str">
        <f>IF(AND(AH8337&lt;&gt;"",E8337="Live"),_xlfn.XLOOKUP(_xlfn.TEXTJOIN(" vs ",,C8337:D8337),Calendar!G:G,Calendar!K:K),"")</f>
        <v/>
      </c>
      <c r="AJ8337" s="61" t="str">
        <f>IF(AND(K8337&lt;&gt;"Match of the Day",K8337&lt;&gt;"Match of the Day 2",K8337&lt;&gt;"Match of the Day Repeat"),"",1+MAX($AJ$10:AJ8336))</f>
        <v/>
      </c>
    </row>
    <row r="8338" spans="34:36" x14ac:dyDescent="0.35">
      <c r="AH8338" s="16" t="str">
        <f>IF(AND(B8338="Premier League",E8338="Live"),_xlfn.XLOOKUP(_xlfn.TEXTJOIN(" vs ",,C8338:D8338),Calendar!G:G,Calendar!B:B),IF(AND(B8338="Premier League",E8338="Highlights"),_xlfn.XLOOKUP(H8338,Calendar!O:O,Calendar!N:N,,-1),""))</f>
        <v/>
      </c>
      <c r="AI8338" s="61" t="str">
        <f>IF(AND(AH8338&lt;&gt;"",E8338="Live"),_xlfn.XLOOKUP(_xlfn.TEXTJOIN(" vs ",,C8338:D8338),Calendar!G:G,Calendar!K:K),"")</f>
        <v/>
      </c>
      <c r="AJ8338" s="61" t="str">
        <f>IF(AND(K8338&lt;&gt;"Match of the Day",K8338&lt;&gt;"Match of the Day 2",K8338&lt;&gt;"Match of the Day Repeat"),"",1+MAX($AJ$10:AJ8337))</f>
        <v/>
      </c>
    </row>
    <row r="8339" spans="34:36" x14ac:dyDescent="0.35">
      <c r="AH8339" s="16" t="str">
        <f>IF(AND(B8339="Premier League",E8339="Live"),_xlfn.XLOOKUP(_xlfn.TEXTJOIN(" vs ",,C8339:D8339),Calendar!G:G,Calendar!B:B),IF(AND(B8339="Premier League",E8339="Highlights"),_xlfn.XLOOKUP(H8339,Calendar!O:O,Calendar!N:N,,-1),""))</f>
        <v/>
      </c>
      <c r="AI8339" s="61" t="str">
        <f>IF(AND(AH8339&lt;&gt;"",E8339="Live"),_xlfn.XLOOKUP(_xlfn.TEXTJOIN(" vs ",,C8339:D8339),Calendar!G:G,Calendar!K:K),"")</f>
        <v/>
      </c>
      <c r="AJ8339" s="61" t="str">
        <f>IF(AND(K8339&lt;&gt;"Match of the Day",K8339&lt;&gt;"Match of the Day 2",K8339&lt;&gt;"Match of the Day Repeat"),"",1+MAX($AJ$10:AJ8338))</f>
        <v/>
      </c>
    </row>
    <row r="8340" spans="34:36" x14ac:dyDescent="0.35">
      <c r="AH8340" s="16" t="str">
        <f>IF(AND(B8340="Premier League",E8340="Live"),_xlfn.XLOOKUP(_xlfn.TEXTJOIN(" vs ",,C8340:D8340),Calendar!G:G,Calendar!B:B),IF(AND(B8340="Premier League",E8340="Highlights"),_xlfn.XLOOKUP(H8340,Calendar!O:O,Calendar!N:N,,-1),""))</f>
        <v/>
      </c>
      <c r="AI8340" s="61" t="str">
        <f>IF(AND(AH8340&lt;&gt;"",E8340="Live"),_xlfn.XLOOKUP(_xlfn.TEXTJOIN(" vs ",,C8340:D8340),Calendar!G:G,Calendar!K:K),"")</f>
        <v/>
      </c>
      <c r="AJ8340" s="61" t="str">
        <f>IF(AND(K8340&lt;&gt;"Match of the Day",K8340&lt;&gt;"Match of the Day 2",K8340&lt;&gt;"Match of the Day Repeat"),"",1+MAX($AJ$10:AJ8339))</f>
        <v/>
      </c>
    </row>
    <row r="8341" spans="34:36" x14ac:dyDescent="0.35">
      <c r="AH8341" s="16" t="str">
        <f>IF(AND(B8341="Premier League",E8341="Live"),_xlfn.XLOOKUP(_xlfn.TEXTJOIN(" vs ",,C8341:D8341),Calendar!G:G,Calendar!B:B),IF(AND(B8341="Premier League",E8341="Highlights"),_xlfn.XLOOKUP(H8341,Calendar!O:O,Calendar!N:N,,-1),""))</f>
        <v/>
      </c>
      <c r="AI8341" s="61" t="str">
        <f>IF(AND(AH8341&lt;&gt;"",E8341="Live"),_xlfn.XLOOKUP(_xlfn.TEXTJOIN(" vs ",,C8341:D8341),Calendar!G:G,Calendar!K:K),"")</f>
        <v/>
      </c>
      <c r="AJ8341" s="61" t="str">
        <f>IF(AND(K8341&lt;&gt;"Match of the Day",K8341&lt;&gt;"Match of the Day 2",K8341&lt;&gt;"Match of the Day Repeat"),"",1+MAX($AJ$10:AJ8340))</f>
        <v/>
      </c>
    </row>
    <row r="8342" spans="34:36" x14ac:dyDescent="0.35">
      <c r="AH8342" s="16" t="str">
        <f>IF(AND(B8342="Premier League",E8342="Live"),_xlfn.XLOOKUP(_xlfn.TEXTJOIN(" vs ",,C8342:D8342),Calendar!G:G,Calendar!B:B),IF(AND(B8342="Premier League",E8342="Highlights"),_xlfn.XLOOKUP(H8342,Calendar!O:O,Calendar!N:N,,-1),""))</f>
        <v/>
      </c>
      <c r="AI8342" s="61" t="str">
        <f>IF(AND(AH8342&lt;&gt;"",E8342="Live"),_xlfn.XLOOKUP(_xlfn.TEXTJOIN(" vs ",,C8342:D8342),Calendar!G:G,Calendar!K:K),"")</f>
        <v/>
      </c>
      <c r="AJ8342" s="61" t="str">
        <f>IF(AND(K8342&lt;&gt;"Match of the Day",K8342&lt;&gt;"Match of the Day 2",K8342&lt;&gt;"Match of the Day Repeat"),"",1+MAX($AJ$10:AJ8341))</f>
        <v/>
      </c>
    </row>
    <row r="8343" spans="34:36" x14ac:dyDescent="0.35">
      <c r="AH8343" s="16" t="str">
        <f>IF(AND(B8343="Premier League",E8343="Live"),_xlfn.XLOOKUP(_xlfn.TEXTJOIN(" vs ",,C8343:D8343),Calendar!G:G,Calendar!B:B),IF(AND(B8343="Premier League",E8343="Highlights"),_xlfn.XLOOKUP(H8343,Calendar!O:O,Calendar!N:N,,-1),""))</f>
        <v/>
      </c>
      <c r="AI8343" s="61" t="str">
        <f>IF(AND(AH8343&lt;&gt;"",E8343="Live"),_xlfn.XLOOKUP(_xlfn.TEXTJOIN(" vs ",,C8343:D8343),Calendar!G:G,Calendar!K:K),"")</f>
        <v/>
      </c>
      <c r="AJ8343" s="61" t="str">
        <f>IF(AND(K8343&lt;&gt;"Match of the Day",K8343&lt;&gt;"Match of the Day 2",K8343&lt;&gt;"Match of the Day Repeat"),"",1+MAX($AJ$10:AJ8342))</f>
        <v/>
      </c>
    </row>
    <row r="8344" spans="34:36" x14ac:dyDescent="0.35">
      <c r="AH8344" s="16" t="str">
        <f>IF(AND(B8344="Premier League",E8344="Live"),_xlfn.XLOOKUP(_xlfn.TEXTJOIN(" vs ",,C8344:D8344),Calendar!G:G,Calendar!B:B),IF(AND(B8344="Premier League",E8344="Highlights"),_xlfn.XLOOKUP(H8344,Calendar!O:O,Calendar!N:N,,-1),""))</f>
        <v/>
      </c>
      <c r="AI8344" s="61" t="str">
        <f>IF(AND(AH8344&lt;&gt;"",E8344="Live"),_xlfn.XLOOKUP(_xlfn.TEXTJOIN(" vs ",,C8344:D8344),Calendar!G:G,Calendar!K:K),"")</f>
        <v/>
      </c>
      <c r="AJ8344" s="61" t="str">
        <f>IF(AND(K8344&lt;&gt;"Match of the Day",K8344&lt;&gt;"Match of the Day 2",K8344&lt;&gt;"Match of the Day Repeat"),"",1+MAX($AJ$10:AJ8343))</f>
        <v/>
      </c>
    </row>
    <row r="8345" spans="34:36" x14ac:dyDescent="0.35">
      <c r="AH8345" s="16" t="str">
        <f>IF(AND(B8345="Premier League",E8345="Live"),_xlfn.XLOOKUP(_xlfn.TEXTJOIN(" vs ",,C8345:D8345),Calendar!G:G,Calendar!B:B),IF(AND(B8345="Premier League",E8345="Highlights"),_xlfn.XLOOKUP(H8345,Calendar!O:O,Calendar!N:N,,-1),""))</f>
        <v/>
      </c>
      <c r="AI8345" s="61" t="str">
        <f>IF(AND(AH8345&lt;&gt;"",E8345="Live"),_xlfn.XLOOKUP(_xlfn.TEXTJOIN(" vs ",,C8345:D8345),Calendar!G:G,Calendar!K:K),"")</f>
        <v/>
      </c>
      <c r="AJ8345" s="61" t="str">
        <f>IF(AND(K8345&lt;&gt;"Match of the Day",K8345&lt;&gt;"Match of the Day 2",K8345&lt;&gt;"Match of the Day Repeat"),"",1+MAX($AJ$10:AJ8344))</f>
        <v/>
      </c>
    </row>
    <row r="8346" spans="34:36" x14ac:dyDescent="0.35">
      <c r="AH8346" s="16" t="str">
        <f>IF(AND(B8346="Premier League",E8346="Live"),_xlfn.XLOOKUP(_xlfn.TEXTJOIN(" vs ",,C8346:D8346),Calendar!G:G,Calendar!B:B),IF(AND(B8346="Premier League",E8346="Highlights"),_xlfn.XLOOKUP(H8346,Calendar!O:O,Calendar!N:N,,-1),""))</f>
        <v/>
      </c>
      <c r="AI8346" s="61" t="str">
        <f>IF(AND(AH8346&lt;&gt;"",E8346="Live"),_xlfn.XLOOKUP(_xlfn.TEXTJOIN(" vs ",,C8346:D8346),Calendar!G:G,Calendar!K:K),"")</f>
        <v/>
      </c>
      <c r="AJ8346" s="61" t="str">
        <f>IF(AND(K8346&lt;&gt;"Match of the Day",K8346&lt;&gt;"Match of the Day 2",K8346&lt;&gt;"Match of the Day Repeat"),"",1+MAX($AJ$10:AJ8345))</f>
        <v/>
      </c>
    </row>
    <row r="8347" spans="34:36" x14ac:dyDescent="0.35">
      <c r="AH8347" s="16" t="str">
        <f>IF(AND(B8347="Premier League",E8347="Live"),_xlfn.XLOOKUP(_xlfn.TEXTJOIN(" vs ",,C8347:D8347),Calendar!G:G,Calendar!B:B),IF(AND(B8347="Premier League",E8347="Highlights"),_xlfn.XLOOKUP(H8347,Calendar!O:O,Calendar!N:N,,-1),""))</f>
        <v/>
      </c>
      <c r="AI8347" s="61" t="str">
        <f>IF(AND(AH8347&lt;&gt;"",E8347="Live"),_xlfn.XLOOKUP(_xlfn.TEXTJOIN(" vs ",,C8347:D8347),Calendar!G:G,Calendar!K:K),"")</f>
        <v/>
      </c>
      <c r="AJ8347" s="61" t="str">
        <f>IF(AND(K8347&lt;&gt;"Match of the Day",K8347&lt;&gt;"Match of the Day 2",K8347&lt;&gt;"Match of the Day Repeat"),"",1+MAX($AJ$10:AJ8346))</f>
        <v/>
      </c>
    </row>
    <row r="8348" spans="34:36" x14ac:dyDescent="0.35">
      <c r="AH8348" s="16" t="str">
        <f>IF(AND(B8348="Premier League",E8348="Live"),_xlfn.XLOOKUP(_xlfn.TEXTJOIN(" vs ",,C8348:D8348),Calendar!G:G,Calendar!B:B),IF(AND(B8348="Premier League",E8348="Highlights"),_xlfn.XLOOKUP(H8348,Calendar!O:O,Calendar!N:N,,-1),""))</f>
        <v/>
      </c>
      <c r="AI8348" s="61" t="str">
        <f>IF(AND(AH8348&lt;&gt;"",E8348="Live"),_xlfn.XLOOKUP(_xlfn.TEXTJOIN(" vs ",,C8348:D8348),Calendar!G:G,Calendar!K:K),"")</f>
        <v/>
      </c>
      <c r="AJ8348" s="61" t="str">
        <f>IF(AND(K8348&lt;&gt;"Match of the Day",K8348&lt;&gt;"Match of the Day 2",K8348&lt;&gt;"Match of the Day Repeat"),"",1+MAX($AJ$10:AJ8347))</f>
        <v/>
      </c>
    </row>
    <row r="8349" spans="34:36" x14ac:dyDescent="0.35">
      <c r="AH8349" s="16" t="str">
        <f>IF(AND(B8349="Premier League",E8349="Live"),_xlfn.XLOOKUP(_xlfn.TEXTJOIN(" vs ",,C8349:D8349),Calendar!G:G,Calendar!B:B),IF(AND(B8349="Premier League",E8349="Highlights"),_xlfn.XLOOKUP(H8349,Calendar!O:O,Calendar!N:N,,-1),""))</f>
        <v/>
      </c>
      <c r="AI8349" s="61" t="str">
        <f>IF(AND(AH8349&lt;&gt;"",E8349="Live"),_xlfn.XLOOKUP(_xlfn.TEXTJOIN(" vs ",,C8349:D8349),Calendar!G:G,Calendar!K:K),"")</f>
        <v/>
      </c>
      <c r="AJ8349" s="61" t="str">
        <f>IF(AND(K8349&lt;&gt;"Match of the Day",K8349&lt;&gt;"Match of the Day 2",K8349&lt;&gt;"Match of the Day Repeat"),"",1+MAX($AJ$10:AJ8348))</f>
        <v/>
      </c>
    </row>
    <row r="8350" spans="34:36" x14ac:dyDescent="0.35">
      <c r="AH8350" s="16" t="str">
        <f>IF(AND(B8350="Premier League",E8350="Live"),_xlfn.XLOOKUP(_xlfn.TEXTJOIN(" vs ",,C8350:D8350),Calendar!G:G,Calendar!B:B),IF(AND(B8350="Premier League",E8350="Highlights"),_xlfn.XLOOKUP(H8350,Calendar!O:O,Calendar!N:N,,-1),""))</f>
        <v/>
      </c>
      <c r="AI8350" s="61" t="str">
        <f>IF(AND(AH8350&lt;&gt;"",E8350="Live"),_xlfn.XLOOKUP(_xlfn.TEXTJOIN(" vs ",,C8350:D8350),Calendar!G:G,Calendar!K:K),"")</f>
        <v/>
      </c>
      <c r="AJ8350" s="61" t="str">
        <f>IF(AND(K8350&lt;&gt;"Match of the Day",K8350&lt;&gt;"Match of the Day 2",K8350&lt;&gt;"Match of the Day Repeat"),"",1+MAX($AJ$10:AJ8349))</f>
        <v/>
      </c>
    </row>
    <row r="8351" spans="34:36" x14ac:dyDescent="0.35">
      <c r="AH8351" s="16" t="str">
        <f>IF(AND(B8351="Premier League",E8351="Live"),_xlfn.XLOOKUP(_xlfn.TEXTJOIN(" vs ",,C8351:D8351),Calendar!G:G,Calendar!B:B),IF(AND(B8351="Premier League",E8351="Highlights"),_xlfn.XLOOKUP(H8351,Calendar!O:O,Calendar!N:N,,-1),""))</f>
        <v/>
      </c>
      <c r="AI8351" s="61" t="str">
        <f>IF(AND(AH8351&lt;&gt;"",E8351="Live"),_xlfn.XLOOKUP(_xlfn.TEXTJOIN(" vs ",,C8351:D8351),Calendar!G:G,Calendar!K:K),"")</f>
        <v/>
      </c>
      <c r="AJ8351" s="61" t="str">
        <f>IF(AND(K8351&lt;&gt;"Match of the Day",K8351&lt;&gt;"Match of the Day 2",K8351&lt;&gt;"Match of the Day Repeat"),"",1+MAX($AJ$10:AJ8350))</f>
        <v/>
      </c>
    </row>
    <row r="8352" spans="34:36" x14ac:dyDescent="0.35">
      <c r="AH8352" s="16" t="str">
        <f>IF(AND(B8352="Premier League",E8352="Live"),_xlfn.XLOOKUP(_xlfn.TEXTJOIN(" vs ",,C8352:D8352),Calendar!G:G,Calendar!B:B),IF(AND(B8352="Premier League",E8352="Highlights"),_xlfn.XLOOKUP(H8352,Calendar!O:O,Calendar!N:N,,-1),""))</f>
        <v/>
      </c>
      <c r="AI8352" s="61" t="str">
        <f>IF(AND(AH8352&lt;&gt;"",E8352="Live"),_xlfn.XLOOKUP(_xlfn.TEXTJOIN(" vs ",,C8352:D8352),Calendar!G:G,Calendar!K:K),"")</f>
        <v/>
      </c>
      <c r="AJ8352" s="61" t="str">
        <f>IF(AND(K8352&lt;&gt;"Match of the Day",K8352&lt;&gt;"Match of the Day 2",K8352&lt;&gt;"Match of the Day Repeat"),"",1+MAX($AJ$10:AJ8351))</f>
        <v/>
      </c>
    </row>
    <row r="8353" spans="34:36" x14ac:dyDescent="0.35">
      <c r="AH8353" s="16" t="str">
        <f>IF(AND(B8353="Premier League",E8353="Live"),_xlfn.XLOOKUP(_xlfn.TEXTJOIN(" vs ",,C8353:D8353),Calendar!G:G,Calendar!B:B),IF(AND(B8353="Premier League",E8353="Highlights"),_xlfn.XLOOKUP(H8353,Calendar!O:O,Calendar!N:N,,-1),""))</f>
        <v/>
      </c>
      <c r="AI8353" s="61" t="str">
        <f>IF(AND(AH8353&lt;&gt;"",E8353="Live"),_xlfn.XLOOKUP(_xlfn.TEXTJOIN(" vs ",,C8353:D8353),Calendar!G:G,Calendar!K:K),"")</f>
        <v/>
      </c>
      <c r="AJ8353" s="61" t="str">
        <f>IF(AND(K8353&lt;&gt;"Match of the Day",K8353&lt;&gt;"Match of the Day 2",K8353&lt;&gt;"Match of the Day Repeat"),"",1+MAX($AJ$10:AJ8352))</f>
        <v/>
      </c>
    </row>
    <row r="8354" spans="34:36" x14ac:dyDescent="0.35">
      <c r="AH8354" s="16" t="str">
        <f>IF(AND(B8354="Premier League",E8354="Live"),_xlfn.XLOOKUP(_xlfn.TEXTJOIN(" vs ",,C8354:D8354),Calendar!G:G,Calendar!B:B),IF(AND(B8354="Premier League",E8354="Highlights"),_xlfn.XLOOKUP(H8354,Calendar!O:O,Calendar!N:N,,-1),""))</f>
        <v/>
      </c>
      <c r="AI8354" s="61" t="str">
        <f>IF(AND(AH8354&lt;&gt;"",E8354="Live"),_xlfn.XLOOKUP(_xlfn.TEXTJOIN(" vs ",,C8354:D8354),Calendar!G:G,Calendar!K:K),"")</f>
        <v/>
      </c>
      <c r="AJ8354" s="61" t="str">
        <f>IF(AND(K8354&lt;&gt;"Match of the Day",K8354&lt;&gt;"Match of the Day 2",K8354&lt;&gt;"Match of the Day Repeat"),"",1+MAX($AJ$10:AJ8353))</f>
        <v/>
      </c>
    </row>
    <row r="8355" spans="34:36" x14ac:dyDescent="0.35">
      <c r="AH8355" s="16" t="str">
        <f>IF(AND(B8355="Premier League",E8355="Live"),_xlfn.XLOOKUP(_xlfn.TEXTJOIN(" vs ",,C8355:D8355),Calendar!G:G,Calendar!B:B),IF(AND(B8355="Premier League",E8355="Highlights"),_xlfn.XLOOKUP(H8355,Calendar!O:O,Calendar!N:N,,-1),""))</f>
        <v/>
      </c>
      <c r="AI8355" s="61" t="str">
        <f>IF(AND(AH8355&lt;&gt;"",E8355="Live"),_xlfn.XLOOKUP(_xlfn.TEXTJOIN(" vs ",,C8355:D8355),Calendar!G:G,Calendar!K:K),"")</f>
        <v/>
      </c>
      <c r="AJ8355" s="61" t="str">
        <f>IF(AND(K8355&lt;&gt;"Match of the Day",K8355&lt;&gt;"Match of the Day 2",K8355&lt;&gt;"Match of the Day Repeat"),"",1+MAX($AJ$10:AJ8354))</f>
        <v/>
      </c>
    </row>
    <row r="8356" spans="34:36" x14ac:dyDescent="0.35">
      <c r="AH8356" s="16" t="str">
        <f>IF(AND(B8356="Premier League",E8356="Live"),_xlfn.XLOOKUP(_xlfn.TEXTJOIN(" vs ",,C8356:D8356),Calendar!G:G,Calendar!B:B),IF(AND(B8356="Premier League",E8356="Highlights"),_xlfn.XLOOKUP(H8356,Calendar!O:O,Calendar!N:N,,-1),""))</f>
        <v/>
      </c>
      <c r="AI8356" s="61" t="str">
        <f>IF(AND(AH8356&lt;&gt;"",E8356="Live"),_xlfn.XLOOKUP(_xlfn.TEXTJOIN(" vs ",,C8356:D8356),Calendar!G:G,Calendar!K:K),"")</f>
        <v/>
      </c>
      <c r="AJ8356" s="61" t="str">
        <f>IF(AND(K8356&lt;&gt;"Match of the Day",K8356&lt;&gt;"Match of the Day 2",K8356&lt;&gt;"Match of the Day Repeat"),"",1+MAX($AJ$10:AJ8355))</f>
        <v/>
      </c>
    </row>
    <row r="8357" spans="34:36" x14ac:dyDescent="0.35">
      <c r="AH8357" s="16" t="str">
        <f>IF(AND(B8357="Premier League",E8357="Live"),_xlfn.XLOOKUP(_xlfn.TEXTJOIN(" vs ",,C8357:D8357),Calendar!G:G,Calendar!B:B),IF(AND(B8357="Premier League",E8357="Highlights"),_xlfn.XLOOKUP(H8357,Calendar!O:O,Calendar!N:N,,-1),""))</f>
        <v/>
      </c>
      <c r="AI8357" s="61" t="str">
        <f>IF(AND(AH8357&lt;&gt;"",E8357="Live"),_xlfn.XLOOKUP(_xlfn.TEXTJOIN(" vs ",,C8357:D8357),Calendar!G:G,Calendar!K:K),"")</f>
        <v/>
      </c>
      <c r="AJ8357" s="61" t="str">
        <f>IF(AND(K8357&lt;&gt;"Match of the Day",K8357&lt;&gt;"Match of the Day 2",K8357&lt;&gt;"Match of the Day Repeat"),"",1+MAX($AJ$10:AJ8356))</f>
        <v/>
      </c>
    </row>
    <row r="8358" spans="34:36" x14ac:dyDescent="0.35">
      <c r="AH8358" s="16" t="str">
        <f>IF(AND(B8358="Premier League",E8358="Live"),_xlfn.XLOOKUP(_xlfn.TEXTJOIN(" vs ",,C8358:D8358),Calendar!G:G,Calendar!B:B),IF(AND(B8358="Premier League",E8358="Highlights"),_xlfn.XLOOKUP(H8358,Calendar!O:O,Calendar!N:N,,-1),""))</f>
        <v/>
      </c>
      <c r="AI8358" s="61" t="str">
        <f>IF(AND(AH8358&lt;&gt;"",E8358="Live"),_xlfn.XLOOKUP(_xlfn.TEXTJOIN(" vs ",,C8358:D8358),Calendar!G:G,Calendar!K:K),"")</f>
        <v/>
      </c>
      <c r="AJ8358" s="61" t="str">
        <f>IF(AND(K8358&lt;&gt;"Match of the Day",K8358&lt;&gt;"Match of the Day 2",K8358&lt;&gt;"Match of the Day Repeat"),"",1+MAX($AJ$10:AJ8357))</f>
        <v/>
      </c>
    </row>
    <row r="8359" spans="34:36" x14ac:dyDescent="0.35">
      <c r="AH8359" s="16" t="str">
        <f>IF(AND(B8359="Premier League",E8359="Live"),_xlfn.XLOOKUP(_xlfn.TEXTJOIN(" vs ",,C8359:D8359),Calendar!G:G,Calendar!B:B),IF(AND(B8359="Premier League",E8359="Highlights"),_xlfn.XLOOKUP(H8359,Calendar!O:O,Calendar!N:N,,-1),""))</f>
        <v/>
      </c>
      <c r="AI8359" s="61" t="str">
        <f>IF(AND(AH8359&lt;&gt;"",E8359="Live"),_xlfn.XLOOKUP(_xlfn.TEXTJOIN(" vs ",,C8359:D8359),Calendar!G:G,Calendar!K:K),"")</f>
        <v/>
      </c>
      <c r="AJ8359" s="61" t="str">
        <f>IF(AND(K8359&lt;&gt;"Match of the Day",K8359&lt;&gt;"Match of the Day 2",K8359&lt;&gt;"Match of the Day Repeat"),"",1+MAX($AJ$10:AJ8358))</f>
        <v/>
      </c>
    </row>
    <row r="8360" spans="34:36" x14ac:dyDescent="0.35">
      <c r="AH8360" s="16" t="str">
        <f>IF(AND(B8360="Premier League",E8360="Live"),_xlfn.XLOOKUP(_xlfn.TEXTJOIN(" vs ",,C8360:D8360),Calendar!G:G,Calendar!B:B),IF(AND(B8360="Premier League",E8360="Highlights"),_xlfn.XLOOKUP(H8360,Calendar!O:O,Calendar!N:N,,-1),""))</f>
        <v/>
      </c>
      <c r="AI8360" s="61" t="str">
        <f>IF(AND(AH8360&lt;&gt;"",E8360="Live"),_xlfn.XLOOKUP(_xlfn.TEXTJOIN(" vs ",,C8360:D8360),Calendar!G:G,Calendar!K:K),"")</f>
        <v/>
      </c>
      <c r="AJ8360" s="61" t="str">
        <f>IF(AND(K8360&lt;&gt;"Match of the Day",K8360&lt;&gt;"Match of the Day 2",K8360&lt;&gt;"Match of the Day Repeat"),"",1+MAX($AJ$10:AJ8359))</f>
        <v/>
      </c>
    </row>
    <row r="8361" spans="34:36" x14ac:dyDescent="0.35">
      <c r="AH8361" s="16" t="str">
        <f>IF(AND(B8361="Premier League",E8361="Live"),_xlfn.XLOOKUP(_xlfn.TEXTJOIN(" vs ",,C8361:D8361),Calendar!G:G,Calendar!B:B),IF(AND(B8361="Premier League",E8361="Highlights"),_xlfn.XLOOKUP(H8361,Calendar!O:O,Calendar!N:N,,-1),""))</f>
        <v/>
      </c>
      <c r="AI8361" s="61" t="str">
        <f>IF(AND(AH8361&lt;&gt;"",E8361="Live"),_xlfn.XLOOKUP(_xlfn.TEXTJOIN(" vs ",,C8361:D8361),Calendar!G:G,Calendar!K:K),"")</f>
        <v/>
      </c>
      <c r="AJ8361" s="61" t="str">
        <f>IF(AND(K8361&lt;&gt;"Match of the Day",K8361&lt;&gt;"Match of the Day 2",K8361&lt;&gt;"Match of the Day Repeat"),"",1+MAX($AJ$10:AJ8360))</f>
        <v/>
      </c>
    </row>
    <row r="8362" spans="34:36" x14ac:dyDescent="0.35">
      <c r="AH8362" s="16" t="str">
        <f>IF(AND(B8362="Premier League",E8362="Live"),_xlfn.XLOOKUP(_xlfn.TEXTJOIN(" vs ",,C8362:D8362),Calendar!G:G,Calendar!B:B),IF(AND(B8362="Premier League",E8362="Highlights"),_xlfn.XLOOKUP(H8362,Calendar!O:O,Calendar!N:N,,-1),""))</f>
        <v/>
      </c>
      <c r="AI8362" s="61" t="str">
        <f>IF(AND(AH8362&lt;&gt;"",E8362="Live"),_xlfn.XLOOKUP(_xlfn.TEXTJOIN(" vs ",,C8362:D8362),Calendar!G:G,Calendar!K:K),"")</f>
        <v/>
      </c>
      <c r="AJ8362" s="61" t="str">
        <f>IF(AND(K8362&lt;&gt;"Match of the Day",K8362&lt;&gt;"Match of the Day 2",K8362&lt;&gt;"Match of the Day Repeat"),"",1+MAX($AJ$10:AJ8361))</f>
        <v/>
      </c>
    </row>
    <row r="8363" spans="34:36" x14ac:dyDescent="0.35">
      <c r="AH8363" s="16" t="str">
        <f>IF(AND(B8363="Premier League",E8363="Live"),_xlfn.XLOOKUP(_xlfn.TEXTJOIN(" vs ",,C8363:D8363),Calendar!G:G,Calendar!B:B),IF(AND(B8363="Premier League",E8363="Highlights"),_xlfn.XLOOKUP(H8363,Calendar!O:O,Calendar!N:N,,-1),""))</f>
        <v/>
      </c>
      <c r="AI8363" s="61" t="str">
        <f>IF(AND(AH8363&lt;&gt;"",E8363="Live"),_xlfn.XLOOKUP(_xlfn.TEXTJOIN(" vs ",,C8363:D8363),Calendar!G:G,Calendar!K:K),"")</f>
        <v/>
      </c>
      <c r="AJ8363" s="61" t="str">
        <f>IF(AND(K8363&lt;&gt;"Match of the Day",K8363&lt;&gt;"Match of the Day 2",K8363&lt;&gt;"Match of the Day Repeat"),"",1+MAX($AJ$10:AJ8362))</f>
        <v/>
      </c>
    </row>
    <row r="8364" spans="34:36" x14ac:dyDescent="0.35">
      <c r="AH8364" s="16" t="str">
        <f>IF(AND(B8364="Premier League",E8364="Live"),_xlfn.XLOOKUP(_xlfn.TEXTJOIN(" vs ",,C8364:D8364),Calendar!G:G,Calendar!B:B),IF(AND(B8364="Premier League",E8364="Highlights"),_xlfn.XLOOKUP(H8364,Calendar!O:O,Calendar!N:N,,-1),""))</f>
        <v/>
      </c>
      <c r="AI8364" s="61" t="str">
        <f>IF(AND(AH8364&lt;&gt;"",E8364="Live"),_xlfn.XLOOKUP(_xlfn.TEXTJOIN(" vs ",,C8364:D8364),Calendar!G:G,Calendar!K:K),"")</f>
        <v/>
      </c>
      <c r="AJ8364" s="61" t="str">
        <f>IF(AND(K8364&lt;&gt;"Match of the Day",K8364&lt;&gt;"Match of the Day 2",K8364&lt;&gt;"Match of the Day Repeat"),"",1+MAX($AJ$10:AJ8363))</f>
        <v/>
      </c>
    </row>
    <row r="8365" spans="34:36" x14ac:dyDescent="0.35">
      <c r="AH8365" s="16" t="str">
        <f>IF(AND(B8365="Premier League",E8365="Live"),_xlfn.XLOOKUP(_xlfn.TEXTJOIN(" vs ",,C8365:D8365),Calendar!G:G,Calendar!B:B),IF(AND(B8365="Premier League",E8365="Highlights"),_xlfn.XLOOKUP(H8365,Calendar!O:O,Calendar!N:N,,-1),""))</f>
        <v/>
      </c>
      <c r="AI8365" s="61" t="str">
        <f>IF(AND(AH8365&lt;&gt;"",E8365="Live"),_xlfn.XLOOKUP(_xlfn.TEXTJOIN(" vs ",,C8365:D8365),Calendar!G:G,Calendar!K:K),"")</f>
        <v/>
      </c>
      <c r="AJ8365" s="61" t="str">
        <f>IF(AND(K8365&lt;&gt;"Match of the Day",K8365&lt;&gt;"Match of the Day 2",K8365&lt;&gt;"Match of the Day Repeat"),"",1+MAX($AJ$10:AJ8364))</f>
        <v/>
      </c>
    </row>
    <row r="8366" spans="34:36" x14ac:dyDescent="0.35">
      <c r="AH8366" s="16" t="str">
        <f>IF(AND(B8366="Premier League",E8366="Live"),_xlfn.XLOOKUP(_xlfn.TEXTJOIN(" vs ",,C8366:D8366),Calendar!G:G,Calendar!B:B),IF(AND(B8366="Premier League",E8366="Highlights"),_xlfn.XLOOKUP(H8366,Calendar!O:O,Calendar!N:N,,-1),""))</f>
        <v/>
      </c>
      <c r="AI8366" s="61" t="str">
        <f>IF(AND(AH8366&lt;&gt;"",E8366="Live"),_xlfn.XLOOKUP(_xlfn.TEXTJOIN(" vs ",,C8366:D8366),Calendar!G:G,Calendar!K:K),"")</f>
        <v/>
      </c>
      <c r="AJ8366" s="61" t="str">
        <f>IF(AND(K8366&lt;&gt;"Match of the Day",K8366&lt;&gt;"Match of the Day 2",K8366&lt;&gt;"Match of the Day Repeat"),"",1+MAX($AJ$10:AJ8365))</f>
        <v/>
      </c>
    </row>
    <row r="8367" spans="34:36" x14ac:dyDescent="0.35">
      <c r="AH8367" s="16" t="str">
        <f>IF(AND(B8367="Premier League",E8367="Live"),_xlfn.XLOOKUP(_xlfn.TEXTJOIN(" vs ",,C8367:D8367),Calendar!G:G,Calendar!B:B),IF(AND(B8367="Premier League",E8367="Highlights"),_xlfn.XLOOKUP(H8367,Calendar!O:O,Calendar!N:N,,-1),""))</f>
        <v/>
      </c>
      <c r="AI8367" s="61" t="str">
        <f>IF(AND(AH8367&lt;&gt;"",E8367="Live"),_xlfn.XLOOKUP(_xlfn.TEXTJOIN(" vs ",,C8367:D8367),Calendar!G:G,Calendar!K:K),"")</f>
        <v/>
      </c>
      <c r="AJ8367" s="61" t="str">
        <f>IF(AND(K8367&lt;&gt;"Match of the Day",K8367&lt;&gt;"Match of the Day 2",K8367&lt;&gt;"Match of the Day Repeat"),"",1+MAX($AJ$10:AJ8366))</f>
        <v/>
      </c>
    </row>
    <row r="8368" spans="34:36" x14ac:dyDescent="0.35">
      <c r="AH8368" s="16" t="str">
        <f>IF(AND(B8368="Premier League",E8368="Live"),_xlfn.XLOOKUP(_xlfn.TEXTJOIN(" vs ",,C8368:D8368),Calendar!G:G,Calendar!B:B),IF(AND(B8368="Premier League",E8368="Highlights"),_xlfn.XLOOKUP(H8368,Calendar!O:O,Calendar!N:N,,-1),""))</f>
        <v/>
      </c>
      <c r="AI8368" s="61" t="str">
        <f>IF(AND(AH8368&lt;&gt;"",E8368="Live"),_xlfn.XLOOKUP(_xlfn.TEXTJOIN(" vs ",,C8368:D8368),Calendar!G:G,Calendar!K:K),"")</f>
        <v/>
      </c>
      <c r="AJ8368" s="61" t="str">
        <f>IF(AND(K8368&lt;&gt;"Match of the Day",K8368&lt;&gt;"Match of the Day 2",K8368&lt;&gt;"Match of the Day Repeat"),"",1+MAX($AJ$10:AJ8367))</f>
        <v/>
      </c>
    </row>
    <row r="8369" spans="34:36" x14ac:dyDescent="0.35">
      <c r="AH8369" s="16" t="str">
        <f>IF(AND(B8369="Premier League",E8369="Live"),_xlfn.XLOOKUP(_xlfn.TEXTJOIN(" vs ",,C8369:D8369),Calendar!G:G,Calendar!B:B),IF(AND(B8369="Premier League",E8369="Highlights"),_xlfn.XLOOKUP(H8369,Calendar!O:O,Calendar!N:N,,-1),""))</f>
        <v/>
      </c>
      <c r="AI8369" s="61" t="str">
        <f>IF(AND(AH8369&lt;&gt;"",E8369="Live"),_xlfn.XLOOKUP(_xlfn.TEXTJOIN(" vs ",,C8369:D8369),Calendar!G:G,Calendar!K:K),"")</f>
        <v/>
      </c>
      <c r="AJ8369" s="61" t="str">
        <f>IF(AND(K8369&lt;&gt;"Match of the Day",K8369&lt;&gt;"Match of the Day 2",K8369&lt;&gt;"Match of the Day Repeat"),"",1+MAX($AJ$10:AJ8368))</f>
        <v/>
      </c>
    </row>
    <row r="8370" spans="34:36" x14ac:dyDescent="0.35">
      <c r="AH8370" s="16" t="str">
        <f>IF(AND(B8370="Premier League",E8370="Live"),_xlfn.XLOOKUP(_xlfn.TEXTJOIN(" vs ",,C8370:D8370),Calendar!G:G,Calendar!B:B),IF(AND(B8370="Premier League",E8370="Highlights"),_xlfn.XLOOKUP(H8370,Calendar!O:O,Calendar!N:N,,-1),""))</f>
        <v/>
      </c>
      <c r="AI8370" s="61" t="str">
        <f>IF(AND(AH8370&lt;&gt;"",E8370="Live"),_xlfn.XLOOKUP(_xlfn.TEXTJOIN(" vs ",,C8370:D8370),Calendar!G:G,Calendar!K:K),"")</f>
        <v/>
      </c>
      <c r="AJ8370" s="61" t="str">
        <f>IF(AND(K8370&lt;&gt;"Match of the Day",K8370&lt;&gt;"Match of the Day 2",K8370&lt;&gt;"Match of the Day Repeat"),"",1+MAX($AJ$10:AJ8369))</f>
        <v/>
      </c>
    </row>
    <row r="8371" spans="34:36" x14ac:dyDescent="0.35">
      <c r="AH8371" s="16" t="str">
        <f>IF(AND(B8371="Premier League",E8371="Live"),_xlfn.XLOOKUP(_xlfn.TEXTJOIN(" vs ",,C8371:D8371),Calendar!G:G,Calendar!B:B),IF(AND(B8371="Premier League",E8371="Highlights"),_xlfn.XLOOKUP(H8371,Calendar!O:O,Calendar!N:N,,-1),""))</f>
        <v/>
      </c>
      <c r="AI8371" s="61" t="str">
        <f>IF(AND(AH8371&lt;&gt;"",E8371="Live"),_xlfn.XLOOKUP(_xlfn.TEXTJOIN(" vs ",,C8371:D8371),Calendar!G:G,Calendar!K:K),"")</f>
        <v/>
      </c>
      <c r="AJ8371" s="61" t="str">
        <f>IF(AND(K8371&lt;&gt;"Match of the Day",K8371&lt;&gt;"Match of the Day 2",K8371&lt;&gt;"Match of the Day Repeat"),"",1+MAX($AJ$10:AJ8370))</f>
        <v/>
      </c>
    </row>
    <row r="8372" spans="34:36" x14ac:dyDescent="0.35">
      <c r="AH8372" s="16" t="str">
        <f>IF(AND(B8372="Premier League",E8372="Live"),_xlfn.XLOOKUP(_xlfn.TEXTJOIN(" vs ",,C8372:D8372),Calendar!G:G,Calendar!B:B),IF(AND(B8372="Premier League",E8372="Highlights"),_xlfn.XLOOKUP(H8372,Calendar!O:O,Calendar!N:N,,-1),""))</f>
        <v/>
      </c>
      <c r="AI8372" s="61" t="str">
        <f>IF(AND(AH8372&lt;&gt;"",E8372="Live"),_xlfn.XLOOKUP(_xlfn.TEXTJOIN(" vs ",,C8372:D8372),Calendar!G:G,Calendar!K:K),"")</f>
        <v/>
      </c>
      <c r="AJ8372" s="61" t="str">
        <f>IF(AND(K8372&lt;&gt;"Match of the Day",K8372&lt;&gt;"Match of the Day 2",K8372&lt;&gt;"Match of the Day Repeat"),"",1+MAX($AJ$10:AJ8371))</f>
        <v/>
      </c>
    </row>
    <row r="8373" spans="34:36" x14ac:dyDescent="0.35">
      <c r="AH8373" s="16" t="str">
        <f>IF(AND(B8373="Premier League",E8373="Live"),_xlfn.XLOOKUP(_xlfn.TEXTJOIN(" vs ",,C8373:D8373),Calendar!G:G,Calendar!B:B),IF(AND(B8373="Premier League",E8373="Highlights"),_xlfn.XLOOKUP(H8373,Calendar!O:O,Calendar!N:N,,-1),""))</f>
        <v/>
      </c>
      <c r="AI8373" s="61" t="str">
        <f>IF(AND(AH8373&lt;&gt;"",E8373="Live"),_xlfn.XLOOKUP(_xlfn.TEXTJOIN(" vs ",,C8373:D8373),Calendar!G:G,Calendar!K:K),"")</f>
        <v/>
      </c>
      <c r="AJ8373" s="61" t="str">
        <f>IF(AND(K8373&lt;&gt;"Match of the Day",K8373&lt;&gt;"Match of the Day 2",K8373&lt;&gt;"Match of the Day Repeat"),"",1+MAX($AJ$10:AJ8372))</f>
        <v/>
      </c>
    </row>
    <row r="8374" spans="34:36" x14ac:dyDescent="0.35">
      <c r="AH8374" s="16" t="str">
        <f>IF(AND(B8374="Premier League",E8374="Live"),_xlfn.XLOOKUP(_xlfn.TEXTJOIN(" vs ",,C8374:D8374),Calendar!G:G,Calendar!B:B),IF(AND(B8374="Premier League",E8374="Highlights"),_xlfn.XLOOKUP(H8374,Calendar!O:O,Calendar!N:N,,-1),""))</f>
        <v/>
      </c>
      <c r="AI8374" s="61" t="str">
        <f>IF(AND(AH8374&lt;&gt;"",E8374="Live"),_xlfn.XLOOKUP(_xlfn.TEXTJOIN(" vs ",,C8374:D8374),Calendar!G:G,Calendar!K:K),"")</f>
        <v/>
      </c>
      <c r="AJ8374" s="61" t="str">
        <f>IF(AND(K8374&lt;&gt;"Match of the Day",K8374&lt;&gt;"Match of the Day 2",K8374&lt;&gt;"Match of the Day Repeat"),"",1+MAX($AJ$10:AJ8373))</f>
        <v/>
      </c>
    </row>
    <row r="8375" spans="34:36" x14ac:dyDescent="0.35">
      <c r="AH8375" s="16" t="str">
        <f>IF(AND(B8375="Premier League",E8375="Live"),_xlfn.XLOOKUP(_xlfn.TEXTJOIN(" vs ",,C8375:D8375),Calendar!G:G,Calendar!B:B),IF(AND(B8375="Premier League",E8375="Highlights"),_xlfn.XLOOKUP(H8375,Calendar!O:O,Calendar!N:N,,-1),""))</f>
        <v/>
      </c>
      <c r="AI8375" s="61" t="str">
        <f>IF(AND(AH8375&lt;&gt;"",E8375="Live"),_xlfn.XLOOKUP(_xlfn.TEXTJOIN(" vs ",,C8375:D8375),Calendar!G:G,Calendar!K:K),"")</f>
        <v/>
      </c>
      <c r="AJ8375" s="61" t="str">
        <f>IF(AND(K8375&lt;&gt;"Match of the Day",K8375&lt;&gt;"Match of the Day 2",K8375&lt;&gt;"Match of the Day Repeat"),"",1+MAX($AJ$10:AJ8374))</f>
        <v/>
      </c>
    </row>
    <row r="8376" spans="34:36" x14ac:dyDescent="0.35">
      <c r="AH8376" s="16" t="str">
        <f>IF(AND(B8376="Premier League",E8376="Live"),_xlfn.XLOOKUP(_xlfn.TEXTJOIN(" vs ",,C8376:D8376),Calendar!G:G,Calendar!B:B),IF(AND(B8376="Premier League",E8376="Highlights"),_xlfn.XLOOKUP(H8376,Calendar!O:O,Calendar!N:N,,-1),""))</f>
        <v/>
      </c>
      <c r="AI8376" s="61" t="str">
        <f>IF(AND(AH8376&lt;&gt;"",E8376="Live"),_xlfn.XLOOKUP(_xlfn.TEXTJOIN(" vs ",,C8376:D8376),Calendar!G:G,Calendar!K:K),"")</f>
        <v/>
      </c>
      <c r="AJ8376" s="61" t="str">
        <f>IF(AND(K8376&lt;&gt;"Match of the Day",K8376&lt;&gt;"Match of the Day 2",K8376&lt;&gt;"Match of the Day Repeat"),"",1+MAX($AJ$10:AJ8375))</f>
        <v/>
      </c>
    </row>
    <row r="8377" spans="34:36" x14ac:dyDescent="0.35">
      <c r="AH8377" s="16" t="str">
        <f>IF(AND(B8377="Premier League",E8377="Live"),_xlfn.XLOOKUP(_xlfn.TEXTJOIN(" vs ",,C8377:D8377),Calendar!G:G,Calendar!B:B),IF(AND(B8377="Premier League",E8377="Highlights"),_xlfn.XLOOKUP(H8377,Calendar!O:O,Calendar!N:N,,-1),""))</f>
        <v/>
      </c>
      <c r="AI8377" s="61" t="str">
        <f>IF(AND(AH8377&lt;&gt;"",E8377="Live"),_xlfn.XLOOKUP(_xlfn.TEXTJOIN(" vs ",,C8377:D8377),Calendar!G:G,Calendar!K:K),"")</f>
        <v/>
      </c>
      <c r="AJ8377" s="61" t="str">
        <f>IF(AND(K8377&lt;&gt;"Match of the Day",K8377&lt;&gt;"Match of the Day 2",K8377&lt;&gt;"Match of the Day Repeat"),"",1+MAX($AJ$10:AJ8376))</f>
        <v/>
      </c>
    </row>
    <row r="8378" spans="34:36" x14ac:dyDescent="0.35">
      <c r="AH8378" s="16" t="str">
        <f>IF(AND(B8378="Premier League",E8378="Live"),_xlfn.XLOOKUP(_xlfn.TEXTJOIN(" vs ",,C8378:D8378),Calendar!G:G,Calendar!B:B),IF(AND(B8378="Premier League",E8378="Highlights"),_xlfn.XLOOKUP(H8378,Calendar!O:O,Calendar!N:N,,-1),""))</f>
        <v/>
      </c>
      <c r="AI8378" s="61" t="str">
        <f>IF(AND(AH8378&lt;&gt;"",E8378="Live"),_xlfn.XLOOKUP(_xlfn.TEXTJOIN(" vs ",,C8378:D8378),Calendar!G:G,Calendar!K:K),"")</f>
        <v/>
      </c>
      <c r="AJ8378" s="61" t="str">
        <f>IF(AND(K8378&lt;&gt;"Match of the Day",K8378&lt;&gt;"Match of the Day 2",K8378&lt;&gt;"Match of the Day Repeat"),"",1+MAX($AJ$10:AJ8377))</f>
        <v/>
      </c>
    </row>
    <row r="8379" spans="34:36" x14ac:dyDescent="0.35">
      <c r="AH8379" s="16" t="str">
        <f>IF(AND(B8379="Premier League",E8379="Live"),_xlfn.XLOOKUP(_xlfn.TEXTJOIN(" vs ",,C8379:D8379),Calendar!G:G,Calendar!B:B),IF(AND(B8379="Premier League",E8379="Highlights"),_xlfn.XLOOKUP(H8379,Calendar!O:O,Calendar!N:N,,-1),""))</f>
        <v/>
      </c>
      <c r="AI8379" s="61" t="str">
        <f>IF(AND(AH8379&lt;&gt;"",E8379="Live"),_xlfn.XLOOKUP(_xlfn.TEXTJOIN(" vs ",,C8379:D8379),Calendar!G:G,Calendar!K:K),"")</f>
        <v/>
      </c>
      <c r="AJ8379" s="61" t="str">
        <f>IF(AND(K8379&lt;&gt;"Match of the Day",K8379&lt;&gt;"Match of the Day 2",K8379&lt;&gt;"Match of the Day Repeat"),"",1+MAX($AJ$10:AJ8378))</f>
        <v/>
      </c>
    </row>
    <row r="8380" spans="34:36" x14ac:dyDescent="0.35">
      <c r="AH8380" s="16" t="str">
        <f>IF(AND(B8380="Premier League",E8380="Live"),_xlfn.XLOOKUP(_xlfn.TEXTJOIN(" vs ",,C8380:D8380),Calendar!G:G,Calendar!B:B),IF(AND(B8380="Premier League",E8380="Highlights"),_xlfn.XLOOKUP(H8380,Calendar!O:O,Calendar!N:N,,-1),""))</f>
        <v/>
      </c>
      <c r="AI8380" s="61" t="str">
        <f>IF(AND(AH8380&lt;&gt;"",E8380="Live"),_xlfn.XLOOKUP(_xlfn.TEXTJOIN(" vs ",,C8380:D8380),Calendar!G:G,Calendar!K:K),"")</f>
        <v/>
      </c>
      <c r="AJ8380" s="61" t="str">
        <f>IF(AND(K8380&lt;&gt;"Match of the Day",K8380&lt;&gt;"Match of the Day 2",K8380&lt;&gt;"Match of the Day Repeat"),"",1+MAX($AJ$10:AJ8379))</f>
        <v/>
      </c>
    </row>
    <row r="8381" spans="34:36" x14ac:dyDescent="0.35">
      <c r="AH8381" s="16" t="str">
        <f>IF(AND(B8381="Premier League",E8381="Live"),_xlfn.XLOOKUP(_xlfn.TEXTJOIN(" vs ",,C8381:D8381),Calendar!G:G,Calendar!B:B),IF(AND(B8381="Premier League",E8381="Highlights"),_xlfn.XLOOKUP(H8381,Calendar!O:O,Calendar!N:N,,-1),""))</f>
        <v/>
      </c>
      <c r="AI8381" s="61" t="str">
        <f>IF(AND(AH8381&lt;&gt;"",E8381="Live"),_xlfn.XLOOKUP(_xlfn.TEXTJOIN(" vs ",,C8381:D8381),Calendar!G:G,Calendar!K:K),"")</f>
        <v/>
      </c>
      <c r="AJ8381" s="61" t="str">
        <f>IF(AND(K8381&lt;&gt;"Match of the Day",K8381&lt;&gt;"Match of the Day 2",K8381&lt;&gt;"Match of the Day Repeat"),"",1+MAX($AJ$10:AJ8380))</f>
        <v/>
      </c>
    </row>
    <row r="8382" spans="34:36" x14ac:dyDescent="0.35">
      <c r="AH8382" s="16" t="str">
        <f>IF(AND(B8382="Premier League",E8382="Live"),_xlfn.XLOOKUP(_xlfn.TEXTJOIN(" vs ",,C8382:D8382),Calendar!G:G,Calendar!B:B),IF(AND(B8382="Premier League",E8382="Highlights"),_xlfn.XLOOKUP(H8382,Calendar!O:O,Calendar!N:N,,-1),""))</f>
        <v/>
      </c>
      <c r="AI8382" s="61" t="str">
        <f>IF(AND(AH8382&lt;&gt;"",E8382="Live"),_xlfn.XLOOKUP(_xlfn.TEXTJOIN(" vs ",,C8382:D8382),Calendar!G:G,Calendar!K:K),"")</f>
        <v/>
      </c>
      <c r="AJ8382" s="61" t="str">
        <f>IF(AND(K8382&lt;&gt;"Match of the Day",K8382&lt;&gt;"Match of the Day 2",K8382&lt;&gt;"Match of the Day Repeat"),"",1+MAX($AJ$10:AJ8381))</f>
        <v/>
      </c>
    </row>
    <row r="8383" spans="34:36" x14ac:dyDescent="0.35">
      <c r="AH8383" s="16" t="str">
        <f>IF(AND(B8383="Premier League",E8383="Live"),_xlfn.XLOOKUP(_xlfn.TEXTJOIN(" vs ",,C8383:D8383),Calendar!G:G,Calendar!B:B),IF(AND(B8383="Premier League",E8383="Highlights"),_xlfn.XLOOKUP(H8383,Calendar!O:O,Calendar!N:N,,-1),""))</f>
        <v/>
      </c>
      <c r="AI8383" s="61" t="str">
        <f>IF(AND(AH8383&lt;&gt;"",E8383="Live"),_xlfn.XLOOKUP(_xlfn.TEXTJOIN(" vs ",,C8383:D8383),Calendar!G:G,Calendar!K:K),"")</f>
        <v/>
      </c>
      <c r="AJ8383" s="61" t="str">
        <f>IF(AND(K8383&lt;&gt;"Match of the Day",K8383&lt;&gt;"Match of the Day 2",K8383&lt;&gt;"Match of the Day Repeat"),"",1+MAX($AJ$10:AJ8382))</f>
        <v/>
      </c>
    </row>
    <row r="8384" spans="34:36" x14ac:dyDescent="0.35">
      <c r="AH8384" s="16" t="str">
        <f>IF(AND(B8384="Premier League",E8384="Live"),_xlfn.XLOOKUP(_xlfn.TEXTJOIN(" vs ",,C8384:D8384),Calendar!G:G,Calendar!B:B),IF(AND(B8384="Premier League",E8384="Highlights"),_xlfn.XLOOKUP(H8384,Calendar!O:O,Calendar!N:N,,-1),""))</f>
        <v/>
      </c>
      <c r="AI8384" s="61" t="str">
        <f>IF(AND(AH8384&lt;&gt;"",E8384="Live"),_xlfn.XLOOKUP(_xlfn.TEXTJOIN(" vs ",,C8384:D8384),Calendar!G:G,Calendar!K:K),"")</f>
        <v/>
      </c>
      <c r="AJ8384" s="61" t="str">
        <f>IF(AND(K8384&lt;&gt;"Match of the Day",K8384&lt;&gt;"Match of the Day 2",K8384&lt;&gt;"Match of the Day Repeat"),"",1+MAX($AJ$10:AJ8383))</f>
        <v/>
      </c>
    </row>
    <row r="8385" spans="34:36" x14ac:dyDescent="0.35">
      <c r="AH8385" s="16" t="str">
        <f>IF(AND(B8385="Premier League",E8385="Live"),_xlfn.XLOOKUP(_xlfn.TEXTJOIN(" vs ",,C8385:D8385),Calendar!G:G,Calendar!B:B),IF(AND(B8385="Premier League",E8385="Highlights"),_xlfn.XLOOKUP(H8385,Calendar!O:O,Calendar!N:N,,-1),""))</f>
        <v/>
      </c>
      <c r="AI8385" s="61" t="str">
        <f>IF(AND(AH8385&lt;&gt;"",E8385="Live"),_xlfn.XLOOKUP(_xlfn.TEXTJOIN(" vs ",,C8385:D8385),Calendar!G:G,Calendar!K:K),"")</f>
        <v/>
      </c>
      <c r="AJ8385" s="61" t="str">
        <f>IF(AND(K8385&lt;&gt;"Match of the Day",K8385&lt;&gt;"Match of the Day 2",K8385&lt;&gt;"Match of the Day Repeat"),"",1+MAX($AJ$10:AJ8384))</f>
        <v/>
      </c>
    </row>
    <row r="8386" spans="34:36" x14ac:dyDescent="0.35">
      <c r="AH8386" s="16" t="str">
        <f>IF(AND(B8386="Premier League",E8386="Live"),_xlfn.XLOOKUP(_xlfn.TEXTJOIN(" vs ",,C8386:D8386),Calendar!G:G,Calendar!B:B),IF(AND(B8386="Premier League",E8386="Highlights"),_xlfn.XLOOKUP(H8386,Calendar!O:O,Calendar!N:N,,-1),""))</f>
        <v/>
      </c>
      <c r="AI8386" s="61" t="str">
        <f>IF(AND(AH8386&lt;&gt;"",E8386="Live"),_xlfn.XLOOKUP(_xlfn.TEXTJOIN(" vs ",,C8386:D8386),Calendar!G:G,Calendar!K:K),"")</f>
        <v/>
      </c>
      <c r="AJ8386" s="61" t="str">
        <f>IF(AND(K8386&lt;&gt;"Match of the Day",K8386&lt;&gt;"Match of the Day 2",K8386&lt;&gt;"Match of the Day Repeat"),"",1+MAX($AJ$10:AJ8385))</f>
        <v/>
      </c>
    </row>
    <row r="8387" spans="34:36" x14ac:dyDescent="0.35">
      <c r="AH8387" s="16" t="str">
        <f>IF(AND(B8387="Premier League",E8387="Live"),_xlfn.XLOOKUP(_xlfn.TEXTJOIN(" vs ",,C8387:D8387),Calendar!G:G,Calendar!B:B),IF(AND(B8387="Premier League",E8387="Highlights"),_xlfn.XLOOKUP(H8387,Calendar!O:O,Calendar!N:N,,-1),""))</f>
        <v/>
      </c>
      <c r="AI8387" s="61" t="str">
        <f>IF(AND(AH8387&lt;&gt;"",E8387="Live"),_xlfn.XLOOKUP(_xlfn.TEXTJOIN(" vs ",,C8387:D8387),Calendar!G:G,Calendar!K:K),"")</f>
        <v/>
      </c>
      <c r="AJ8387" s="61" t="str">
        <f>IF(AND(K8387&lt;&gt;"Match of the Day",K8387&lt;&gt;"Match of the Day 2",K8387&lt;&gt;"Match of the Day Repeat"),"",1+MAX($AJ$10:AJ8386))</f>
        <v/>
      </c>
    </row>
    <row r="8388" spans="34:36" x14ac:dyDescent="0.35">
      <c r="AH8388" s="16" t="str">
        <f>IF(AND(B8388="Premier League",E8388="Live"),_xlfn.XLOOKUP(_xlfn.TEXTJOIN(" vs ",,C8388:D8388),Calendar!G:G,Calendar!B:B),IF(AND(B8388="Premier League",E8388="Highlights"),_xlfn.XLOOKUP(H8388,Calendar!O:O,Calendar!N:N,,-1),""))</f>
        <v/>
      </c>
      <c r="AI8388" s="61" t="str">
        <f>IF(AND(AH8388&lt;&gt;"",E8388="Live"),_xlfn.XLOOKUP(_xlfn.TEXTJOIN(" vs ",,C8388:D8388),Calendar!G:G,Calendar!K:K),"")</f>
        <v/>
      </c>
      <c r="AJ8388" s="61" t="str">
        <f>IF(AND(K8388&lt;&gt;"Match of the Day",K8388&lt;&gt;"Match of the Day 2",K8388&lt;&gt;"Match of the Day Repeat"),"",1+MAX($AJ$10:AJ8387))</f>
        <v/>
      </c>
    </row>
    <row r="8389" spans="34:36" x14ac:dyDescent="0.35">
      <c r="AH8389" s="16" t="str">
        <f>IF(AND(B8389="Premier League",E8389="Live"),_xlfn.XLOOKUP(_xlfn.TEXTJOIN(" vs ",,C8389:D8389),Calendar!G:G,Calendar!B:B),IF(AND(B8389="Premier League",E8389="Highlights"),_xlfn.XLOOKUP(H8389,Calendar!O:O,Calendar!N:N,,-1),""))</f>
        <v/>
      </c>
      <c r="AI8389" s="61" t="str">
        <f>IF(AND(AH8389&lt;&gt;"",E8389="Live"),_xlfn.XLOOKUP(_xlfn.TEXTJOIN(" vs ",,C8389:D8389),Calendar!G:G,Calendar!K:K),"")</f>
        <v/>
      </c>
      <c r="AJ8389" s="61" t="str">
        <f>IF(AND(K8389&lt;&gt;"Match of the Day",K8389&lt;&gt;"Match of the Day 2",K8389&lt;&gt;"Match of the Day Repeat"),"",1+MAX($AJ$10:AJ8388))</f>
        <v/>
      </c>
    </row>
    <row r="8390" spans="34:36" x14ac:dyDescent="0.35">
      <c r="AH8390" s="16" t="str">
        <f>IF(AND(B8390="Premier League",E8390="Live"),_xlfn.XLOOKUP(_xlfn.TEXTJOIN(" vs ",,C8390:D8390),Calendar!G:G,Calendar!B:B),IF(AND(B8390="Premier League",E8390="Highlights"),_xlfn.XLOOKUP(H8390,Calendar!O:O,Calendar!N:N,,-1),""))</f>
        <v/>
      </c>
      <c r="AI8390" s="61" t="str">
        <f>IF(AND(AH8390&lt;&gt;"",E8390="Live"),_xlfn.XLOOKUP(_xlfn.TEXTJOIN(" vs ",,C8390:D8390),Calendar!G:G,Calendar!K:K),"")</f>
        <v/>
      </c>
      <c r="AJ8390" s="61" t="str">
        <f>IF(AND(K8390&lt;&gt;"Match of the Day",K8390&lt;&gt;"Match of the Day 2",K8390&lt;&gt;"Match of the Day Repeat"),"",1+MAX($AJ$10:AJ8389))</f>
        <v/>
      </c>
    </row>
    <row r="8391" spans="34:36" x14ac:dyDescent="0.35">
      <c r="AH8391" s="16" t="str">
        <f>IF(AND(B8391="Premier League",E8391="Live"),_xlfn.XLOOKUP(_xlfn.TEXTJOIN(" vs ",,C8391:D8391),Calendar!G:G,Calendar!B:B),IF(AND(B8391="Premier League",E8391="Highlights"),_xlfn.XLOOKUP(H8391,Calendar!O:O,Calendar!N:N,,-1),""))</f>
        <v/>
      </c>
      <c r="AI8391" s="61" t="str">
        <f>IF(AND(AH8391&lt;&gt;"",E8391="Live"),_xlfn.XLOOKUP(_xlfn.TEXTJOIN(" vs ",,C8391:D8391),Calendar!G:G,Calendar!K:K),"")</f>
        <v/>
      </c>
      <c r="AJ8391" s="61" t="str">
        <f>IF(AND(K8391&lt;&gt;"Match of the Day",K8391&lt;&gt;"Match of the Day 2",K8391&lt;&gt;"Match of the Day Repeat"),"",1+MAX($AJ$10:AJ8390))</f>
        <v/>
      </c>
    </row>
    <row r="8392" spans="34:36" x14ac:dyDescent="0.35">
      <c r="AH8392" s="16" t="str">
        <f>IF(AND(B8392="Premier League",E8392="Live"),_xlfn.XLOOKUP(_xlfn.TEXTJOIN(" vs ",,C8392:D8392),Calendar!G:G,Calendar!B:B),IF(AND(B8392="Premier League",E8392="Highlights"),_xlfn.XLOOKUP(H8392,Calendar!O:O,Calendar!N:N,,-1),""))</f>
        <v/>
      </c>
      <c r="AI8392" s="61" t="str">
        <f>IF(AND(AH8392&lt;&gt;"",E8392="Live"),_xlfn.XLOOKUP(_xlfn.TEXTJOIN(" vs ",,C8392:D8392),Calendar!G:G,Calendar!K:K),"")</f>
        <v/>
      </c>
      <c r="AJ8392" s="61" t="str">
        <f>IF(AND(K8392&lt;&gt;"Match of the Day",K8392&lt;&gt;"Match of the Day 2",K8392&lt;&gt;"Match of the Day Repeat"),"",1+MAX($AJ$10:AJ8391))</f>
        <v/>
      </c>
    </row>
    <row r="8393" spans="34:36" x14ac:dyDescent="0.35">
      <c r="AH8393" s="16" t="str">
        <f>IF(AND(B8393="Premier League",E8393="Live"),_xlfn.XLOOKUP(_xlfn.TEXTJOIN(" vs ",,C8393:D8393),Calendar!G:G,Calendar!B:B),IF(AND(B8393="Premier League",E8393="Highlights"),_xlfn.XLOOKUP(H8393,Calendar!O:O,Calendar!N:N,,-1),""))</f>
        <v/>
      </c>
      <c r="AI8393" s="61" t="str">
        <f>IF(AND(AH8393&lt;&gt;"",E8393="Live"),_xlfn.XLOOKUP(_xlfn.TEXTJOIN(" vs ",,C8393:D8393),Calendar!G:G,Calendar!K:K),"")</f>
        <v/>
      </c>
      <c r="AJ8393" s="61" t="str">
        <f>IF(AND(K8393&lt;&gt;"Match of the Day",K8393&lt;&gt;"Match of the Day 2",K8393&lt;&gt;"Match of the Day Repeat"),"",1+MAX($AJ$10:AJ8392))</f>
        <v/>
      </c>
    </row>
    <row r="8394" spans="34:36" x14ac:dyDescent="0.35">
      <c r="AH8394" s="16" t="str">
        <f>IF(AND(B8394="Premier League",E8394="Live"),_xlfn.XLOOKUP(_xlfn.TEXTJOIN(" vs ",,C8394:D8394),Calendar!G:G,Calendar!B:B),IF(AND(B8394="Premier League",E8394="Highlights"),_xlfn.XLOOKUP(H8394,Calendar!O:O,Calendar!N:N,,-1),""))</f>
        <v/>
      </c>
      <c r="AI8394" s="61" t="str">
        <f>IF(AND(AH8394&lt;&gt;"",E8394="Live"),_xlfn.XLOOKUP(_xlfn.TEXTJOIN(" vs ",,C8394:D8394),Calendar!G:G,Calendar!K:K),"")</f>
        <v/>
      </c>
      <c r="AJ8394" s="61" t="str">
        <f>IF(AND(K8394&lt;&gt;"Match of the Day",K8394&lt;&gt;"Match of the Day 2",K8394&lt;&gt;"Match of the Day Repeat"),"",1+MAX($AJ$10:AJ8393))</f>
        <v/>
      </c>
    </row>
    <row r="8395" spans="34:36" x14ac:dyDescent="0.35">
      <c r="AH8395" s="16" t="str">
        <f>IF(AND(B8395="Premier League",E8395="Live"),_xlfn.XLOOKUP(_xlfn.TEXTJOIN(" vs ",,C8395:D8395),Calendar!G:G,Calendar!B:B),IF(AND(B8395="Premier League",E8395="Highlights"),_xlfn.XLOOKUP(H8395,Calendar!O:O,Calendar!N:N,,-1),""))</f>
        <v/>
      </c>
      <c r="AI8395" s="61" t="str">
        <f>IF(AND(AH8395&lt;&gt;"",E8395="Live"),_xlfn.XLOOKUP(_xlfn.TEXTJOIN(" vs ",,C8395:D8395),Calendar!G:G,Calendar!K:K),"")</f>
        <v/>
      </c>
      <c r="AJ8395" s="61" t="str">
        <f>IF(AND(K8395&lt;&gt;"Match of the Day",K8395&lt;&gt;"Match of the Day 2",K8395&lt;&gt;"Match of the Day Repeat"),"",1+MAX($AJ$10:AJ8394))</f>
        <v/>
      </c>
    </row>
    <row r="8396" spans="34:36" x14ac:dyDescent="0.35">
      <c r="AH8396" s="16" t="str">
        <f>IF(AND(B8396="Premier League",E8396="Live"),_xlfn.XLOOKUP(_xlfn.TEXTJOIN(" vs ",,C8396:D8396),Calendar!G:G,Calendar!B:B),IF(AND(B8396="Premier League",E8396="Highlights"),_xlfn.XLOOKUP(H8396,Calendar!O:O,Calendar!N:N,,-1),""))</f>
        <v/>
      </c>
      <c r="AI8396" s="61" t="str">
        <f>IF(AND(AH8396&lt;&gt;"",E8396="Live"),_xlfn.XLOOKUP(_xlfn.TEXTJOIN(" vs ",,C8396:D8396),Calendar!G:G,Calendar!K:K),"")</f>
        <v/>
      </c>
      <c r="AJ8396" s="61" t="str">
        <f>IF(AND(K8396&lt;&gt;"Match of the Day",K8396&lt;&gt;"Match of the Day 2",K8396&lt;&gt;"Match of the Day Repeat"),"",1+MAX($AJ$10:AJ8395))</f>
        <v/>
      </c>
    </row>
    <row r="8397" spans="34:36" x14ac:dyDescent="0.35">
      <c r="AH8397" s="16" t="str">
        <f>IF(AND(B8397="Premier League",E8397="Live"),_xlfn.XLOOKUP(_xlfn.TEXTJOIN(" vs ",,C8397:D8397),Calendar!G:G,Calendar!B:B),IF(AND(B8397="Premier League",E8397="Highlights"),_xlfn.XLOOKUP(H8397,Calendar!O:O,Calendar!N:N,,-1),""))</f>
        <v/>
      </c>
      <c r="AI8397" s="61" t="str">
        <f>IF(AND(AH8397&lt;&gt;"",E8397="Live"),_xlfn.XLOOKUP(_xlfn.TEXTJOIN(" vs ",,C8397:D8397),Calendar!G:G,Calendar!K:K),"")</f>
        <v/>
      </c>
      <c r="AJ8397" s="61" t="str">
        <f>IF(AND(K8397&lt;&gt;"Match of the Day",K8397&lt;&gt;"Match of the Day 2",K8397&lt;&gt;"Match of the Day Repeat"),"",1+MAX($AJ$10:AJ8396))</f>
        <v/>
      </c>
    </row>
    <row r="8398" spans="34:36" x14ac:dyDescent="0.35">
      <c r="AH8398" s="16" t="str">
        <f>IF(AND(B8398="Premier League",E8398="Live"),_xlfn.XLOOKUP(_xlfn.TEXTJOIN(" vs ",,C8398:D8398),Calendar!G:G,Calendar!B:B),IF(AND(B8398="Premier League",E8398="Highlights"),_xlfn.XLOOKUP(H8398,Calendar!O:O,Calendar!N:N,,-1),""))</f>
        <v/>
      </c>
      <c r="AI8398" s="61" t="str">
        <f>IF(AND(AH8398&lt;&gt;"",E8398="Live"),_xlfn.XLOOKUP(_xlfn.TEXTJOIN(" vs ",,C8398:D8398),Calendar!G:G,Calendar!K:K),"")</f>
        <v/>
      </c>
      <c r="AJ8398" s="61" t="str">
        <f>IF(AND(K8398&lt;&gt;"Match of the Day",K8398&lt;&gt;"Match of the Day 2",K8398&lt;&gt;"Match of the Day Repeat"),"",1+MAX($AJ$10:AJ8397))</f>
        <v/>
      </c>
    </row>
    <row r="8399" spans="34:36" x14ac:dyDescent="0.35">
      <c r="AH8399" s="16" t="str">
        <f>IF(AND(B8399="Premier League",E8399="Live"),_xlfn.XLOOKUP(_xlfn.TEXTJOIN(" vs ",,C8399:D8399),Calendar!G:G,Calendar!B:B),IF(AND(B8399="Premier League",E8399="Highlights"),_xlfn.XLOOKUP(H8399,Calendar!O:O,Calendar!N:N,,-1),""))</f>
        <v/>
      </c>
      <c r="AI8399" s="61" t="str">
        <f>IF(AND(AH8399&lt;&gt;"",E8399="Live"),_xlfn.XLOOKUP(_xlfn.TEXTJOIN(" vs ",,C8399:D8399),Calendar!G:G,Calendar!K:K),"")</f>
        <v/>
      </c>
      <c r="AJ8399" s="61" t="str">
        <f>IF(AND(K8399&lt;&gt;"Match of the Day",K8399&lt;&gt;"Match of the Day 2",K8399&lt;&gt;"Match of the Day Repeat"),"",1+MAX($AJ$10:AJ8398))</f>
        <v/>
      </c>
    </row>
    <row r="8400" spans="34:36" x14ac:dyDescent="0.35">
      <c r="AH8400" s="16" t="str">
        <f>IF(AND(B8400="Premier League",E8400="Live"),_xlfn.XLOOKUP(_xlfn.TEXTJOIN(" vs ",,C8400:D8400),Calendar!G:G,Calendar!B:B),IF(AND(B8400="Premier League",E8400="Highlights"),_xlfn.XLOOKUP(H8400,Calendar!O:O,Calendar!N:N,,-1),""))</f>
        <v/>
      </c>
      <c r="AI8400" s="61" t="str">
        <f>IF(AND(AH8400&lt;&gt;"",E8400="Live"),_xlfn.XLOOKUP(_xlfn.TEXTJOIN(" vs ",,C8400:D8400),Calendar!G:G,Calendar!K:K),"")</f>
        <v/>
      </c>
      <c r="AJ8400" s="61" t="str">
        <f>IF(AND(K8400&lt;&gt;"Match of the Day",K8400&lt;&gt;"Match of the Day 2",K8400&lt;&gt;"Match of the Day Repeat"),"",1+MAX($AJ$10:AJ8399))</f>
        <v/>
      </c>
    </row>
    <row r="8401" spans="34:36" x14ac:dyDescent="0.35">
      <c r="AH8401" s="16" t="str">
        <f>IF(AND(B8401="Premier League",E8401="Live"),_xlfn.XLOOKUP(_xlfn.TEXTJOIN(" vs ",,C8401:D8401),Calendar!G:G,Calendar!B:B),IF(AND(B8401="Premier League",E8401="Highlights"),_xlfn.XLOOKUP(H8401,Calendar!O:O,Calendar!N:N,,-1),""))</f>
        <v/>
      </c>
      <c r="AI8401" s="61" t="str">
        <f>IF(AND(AH8401&lt;&gt;"",E8401="Live"),_xlfn.XLOOKUP(_xlfn.TEXTJOIN(" vs ",,C8401:D8401),Calendar!G:G,Calendar!K:K),"")</f>
        <v/>
      </c>
      <c r="AJ8401" s="61" t="str">
        <f>IF(AND(K8401&lt;&gt;"Match of the Day",K8401&lt;&gt;"Match of the Day 2",K8401&lt;&gt;"Match of the Day Repeat"),"",1+MAX($AJ$10:AJ8400))</f>
        <v/>
      </c>
    </row>
    <row r="8402" spans="34:36" x14ac:dyDescent="0.35">
      <c r="AH8402" s="16" t="str">
        <f>IF(AND(B8402="Premier League",E8402="Live"),_xlfn.XLOOKUP(_xlfn.TEXTJOIN(" vs ",,C8402:D8402),Calendar!G:G,Calendar!B:B),IF(AND(B8402="Premier League",E8402="Highlights"),_xlfn.XLOOKUP(H8402,Calendar!O:O,Calendar!N:N,,-1),""))</f>
        <v/>
      </c>
      <c r="AI8402" s="61" t="str">
        <f>IF(AND(AH8402&lt;&gt;"",E8402="Live"),_xlfn.XLOOKUP(_xlfn.TEXTJOIN(" vs ",,C8402:D8402),Calendar!G:G,Calendar!K:K),"")</f>
        <v/>
      </c>
      <c r="AJ8402" s="61" t="str">
        <f>IF(AND(K8402&lt;&gt;"Match of the Day",K8402&lt;&gt;"Match of the Day 2",K8402&lt;&gt;"Match of the Day Repeat"),"",1+MAX($AJ$10:AJ8401))</f>
        <v/>
      </c>
    </row>
    <row r="8403" spans="34:36" x14ac:dyDescent="0.35">
      <c r="AH8403" s="16" t="str">
        <f>IF(AND(B8403="Premier League",E8403="Live"),_xlfn.XLOOKUP(_xlfn.TEXTJOIN(" vs ",,C8403:D8403),Calendar!G:G,Calendar!B:B),IF(AND(B8403="Premier League",E8403="Highlights"),_xlfn.XLOOKUP(H8403,Calendar!O:O,Calendar!N:N,,-1),""))</f>
        <v/>
      </c>
      <c r="AI8403" s="61" t="str">
        <f>IF(AND(AH8403&lt;&gt;"",E8403="Live"),_xlfn.XLOOKUP(_xlfn.TEXTJOIN(" vs ",,C8403:D8403),Calendar!G:G,Calendar!K:K),"")</f>
        <v/>
      </c>
      <c r="AJ8403" s="61" t="str">
        <f>IF(AND(K8403&lt;&gt;"Match of the Day",K8403&lt;&gt;"Match of the Day 2",K8403&lt;&gt;"Match of the Day Repeat"),"",1+MAX($AJ$10:AJ8402))</f>
        <v/>
      </c>
    </row>
    <row r="8404" spans="34:36" x14ac:dyDescent="0.35">
      <c r="AH8404" s="16" t="str">
        <f>IF(AND(B8404="Premier League",E8404="Live"),_xlfn.XLOOKUP(_xlfn.TEXTJOIN(" vs ",,C8404:D8404),Calendar!G:G,Calendar!B:B),IF(AND(B8404="Premier League",E8404="Highlights"),_xlfn.XLOOKUP(H8404,Calendar!O:O,Calendar!N:N,,-1),""))</f>
        <v/>
      </c>
      <c r="AI8404" s="61" t="str">
        <f>IF(AND(AH8404&lt;&gt;"",E8404="Live"),_xlfn.XLOOKUP(_xlfn.TEXTJOIN(" vs ",,C8404:D8404),Calendar!G:G,Calendar!K:K),"")</f>
        <v/>
      </c>
      <c r="AJ8404" s="61" t="str">
        <f>IF(AND(K8404&lt;&gt;"Match of the Day",K8404&lt;&gt;"Match of the Day 2",K8404&lt;&gt;"Match of the Day Repeat"),"",1+MAX($AJ$10:AJ8403))</f>
        <v/>
      </c>
    </row>
    <row r="8405" spans="34:36" x14ac:dyDescent="0.35">
      <c r="AH8405" s="16" t="str">
        <f>IF(AND(B8405="Premier League",E8405="Live"),_xlfn.XLOOKUP(_xlfn.TEXTJOIN(" vs ",,C8405:D8405),Calendar!G:G,Calendar!B:B),IF(AND(B8405="Premier League",E8405="Highlights"),_xlfn.XLOOKUP(H8405,Calendar!O:O,Calendar!N:N,,-1),""))</f>
        <v/>
      </c>
      <c r="AI8405" s="61" t="str">
        <f>IF(AND(AH8405&lt;&gt;"",E8405="Live"),_xlfn.XLOOKUP(_xlfn.TEXTJOIN(" vs ",,C8405:D8405),Calendar!G:G,Calendar!K:K),"")</f>
        <v/>
      </c>
      <c r="AJ8405" s="61" t="str">
        <f>IF(AND(K8405&lt;&gt;"Match of the Day",K8405&lt;&gt;"Match of the Day 2",K8405&lt;&gt;"Match of the Day Repeat"),"",1+MAX($AJ$10:AJ8404))</f>
        <v/>
      </c>
    </row>
    <row r="8406" spans="34:36" x14ac:dyDescent="0.35">
      <c r="AH8406" s="16" t="str">
        <f>IF(AND(B8406="Premier League",E8406="Live"),_xlfn.XLOOKUP(_xlfn.TEXTJOIN(" vs ",,C8406:D8406),Calendar!G:G,Calendar!B:B),IF(AND(B8406="Premier League",E8406="Highlights"),_xlfn.XLOOKUP(H8406,Calendar!O:O,Calendar!N:N,,-1),""))</f>
        <v/>
      </c>
      <c r="AI8406" s="61" t="str">
        <f>IF(AND(AH8406&lt;&gt;"",E8406="Live"),_xlfn.XLOOKUP(_xlfn.TEXTJOIN(" vs ",,C8406:D8406),Calendar!G:G,Calendar!K:K),"")</f>
        <v/>
      </c>
      <c r="AJ8406" s="61" t="str">
        <f>IF(AND(K8406&lt;&gt;"Match of the Day",K8406&lt;&gt;"Match of the Day 2",K8406&lt;&gt;"Match of the Day Repeat"),"",1+MAX($AJ$10:AJ8405))</f>
        <v/>
      </c>
    </row>
    <row r="8407" spans="34:36" x14ac:dyDescent="0.35">
      <c r="AH8407" s="16" t="str">
        <f>IF(AND(B8407="Premier League",E8407="Live"),_xlfn.XLOOKUP(_xlfn.TEXTJOIN(" vs ",,C8407:D8407),Calendar!G:G,Calendar!B:B),IF(AND(B8407="Premier League",E8407="Highlights"),_xlfn.XLOOKUP(H8407,Calendar!O:O,Calendar!N:N,,-1),""))</f>
        <v/>
      </c>
      <c r="AI8407" s="61" t="str">
        <f>IF(AND(AH8407&lt;&gt;"",E8407="Live"),_xlfn.XLOOKUP(_xlfn.TEXTJOIN(" vs ",,C8407:D8407),Calendar!G:G,Calendar!K:K),"")</f>
        <v/>
      </c>
      <c r="AJ8407" s="61" t="str">
        <f>IF(AND(K8407&lt;&gt;"Match of the Day",K8407&lt;&gt;"Match of the Day 2",K8407&lt;&gt;"Match of the Day Repeat"),"",1+MAX($AJ$10:AJ8406))</f>
        <v/>
      </c>
    </row>
    <row r="8408" spans="34:36" x14ac:dyDescent="0.35">
      <c r="AH8408" s="16" t="str">
        <f>IF(AND(B8408="Premier League",E8408="Live"),_xlfn.XLOOKUP(_xlfn.TEXTJOIN(" vs ",,C8408:D8408),Calendar!G:G,Calendar!B:B),IF(AND(B8408="Premier League",E8408="Highlights"),_xlfn.XLOOKUP(H8408,Calendar!O:O,Calendar!N:N,,-1),""))</f>
        <v/>
      </c>
      <c r="AI8408" s="61" t="str">
        <f>IF(AND(AH8408&lt;&gt;"",E8408="Live"),_xlfn.XLOOKUP(_xlfn.TEXTJOIN(" vs ",,C8408:D8408),Calendar!G:G,Calendar!K:K),"")</f>
        <v/>
      </c>
      <c r="AJ8408" s="61" t="str">
        <f>IF(AND(K8408&lt;&gt;"Match of the Day",K8408&lt;&gt;"Match of the Day 2",K8408&lt;&gt;"Match of the Day Repeat"),"",1+MAX($AJ$10:AJ8407))</f>
        <v/>
      </c>
    </row>
    <row r="8409" spans="34:36" x14ac:dyDescent="0.35">
      <c r="AH8409" s="16" t="str">
        <f>IF(AND(B8409="Premier League",E8409="Live"),_xlfn.XLOOKUP(_xlfn.TEXTJOIN(" vs ",,C8409:D8409),Calendar!G:G,Calendar!B:B),IF(AND(B8409="Premier League",E8409="Highlights"),_xlfn.XLOOKUP(H8409,Calendar!O:O,Calendar!N:N,,-1),""))</f>
        <v/>
      </c>
      <c r="AI8409" s="61" t="str">
        <f>IF(AND(AH8409&lt;&gt;"",E8409="Live"),_xlfn.XLOOKUP(_xlfn.TEXTJOIN(" vs ",,C8409:D8409),Calendar!G:G,Calendar!K:K),"")</f>
        <v/>
      </c>
      <c r="AJ8409" s="61" t="str">
        <f>IF(AND(K8409&lt;&gt;"Match of the Day",K8409&lt;&gt;"Match of the Day 2",K8409&lt;&gt;"Match of the Day Repeat"),"",1+MAX($AJ$10:AJ8408))</f>
        <v/>
      </c>
    </row>
    <row r="8410" spans="34:36" x14ac:dyDescent="0.35">
      <c r="AH8410" s="16" t="str">
        <f>IF(AND(B8410="Premier League",E8410="Live"),_xlfn.XLOOKUP(_xlfn.TEXTJOIN(" vs ",,C8410:D8410),Calendar!G:G,Calendar!B:B),IF(AND(B8410="Premier League",E8410="Highlights"),_xlfn.XLOOKUP(H8410,Calendar!O:O,Calendar!N:N,,-1),""))</f>
        <v/>
      </c>
      <c r="AI8410" s="61" t="str">
        <f>IF(AND(AH8410&lt;&gt;"",E8410="Live"),_xlfn.XLOOKUP(_xlfn.TEXTJOIN(" vs ",,C8410:D8410),Calendar!G:G,Calendar!K:K),"")</f>
        <v/>
      </c>
      <c r="AJ8410" s="61" t="str">
        <f>IF(AND(K8410&lt;&gt;"Match of the Day",K8410&lt;&gt;"Match of the Day 2",K8410&lt;&gt;"Match of the Day Repeat"),"",1+MAX($AJ$10:AJ8409))</f>
        <v/>
      </c>
    </row>
    <row r="8411" spans="34:36" x14ac:dyDescent="0.35">
      <c r="AH8411" s="16" t="str">
        <f>IF(AND(B8411="Premier League",E8411="Live"),_xlfn.XLOOKUP(_xlfn.TEXTJOIN(" vs ",,C8411:D8411),Calendar!G:G,Calendar!B:B),IF(AND(B8411="Premier League",E8411="Highlights"),_xlfn.XLOOKUP(H8411,Calendar!O:O,Calendar!N:N,,-1),""))</f>
        <v/>
      </c>
      <c r="AI8411" s="61" t="str">
        <f>IF(AND(AH8411&lt;&gt;"",E8411="Live"),_xlfn.XLOOKUP(_xlfn.TEXTJOIN(" vs ",,C8411:D8411),Calendar!G:G,Calendar!K:K),"")</f>
        <v/>
      </c>
      <c r="AJ8411" s="61" t="str">
        <f>IF(AND(K8411&lt;&gt;"Match of the Day",K8411&lt;&gt;"Match of the Day 2",K8411&lt;&gt;"Match of the Day Repeat"),"",1+MAX($AJ$10:AJ8410))</f>
        <v/>
      </c>
    </row>
    <row r="8412" spans="34:36" x14ac:dyDescent="0.35">
      <c r="AH8412" s="16" t="str">
        <f>IF(AND(B8412="Premier League",E8412="Live"),_xlfn.XLOOKUP(_xlfn.TEXTJOIN(" vs ",,C8412:D8412),Calendar!G:G,Calendar!B:B),IF(AND(B8412="Premier League",E8412="Highlights"),_xlfn.XLOOKUP(H8412,Calendar!O:O,Calendar!N:N,,-1),""))</f>
        <v/>
      </c>
      <c r="AI8412" s="61" t="str">
        <f>IF(AND(AH8412&lt;&gt;"",E8412="Live"),_xlfn.XLOOKUP(_xlfn.TEXTJOIN(" vs ",,C8412:D8412),Calendar!G:G,Calendar!K:K),"")</f>
        <v/>
      </c>
      <c r="AJ8412" s="61" t="str">
        <f>IF(AND(K8412&lt;&gt;"Match of the Day",K8412&lt;&gt;"Match of the Day 2",K8412&lt;&gt;"Match of the Day Repeat"),"",1+MAX($AJ$10:AJ8411))</f>
        <v/>
      </c>
    </row>
    <row r="8413" spans="34:36" x14ac:dyDescent="0.35">
      <c r="AH8413" s="16" t="str">
        <f>IF(AND(B8413="Premier League",E8413="Live"),_xlfn.XLOOKUP(_xlfn.TEXTJOIN(" vs ",,C8413:D8413),Calendar!G:G,Calendar!B:B),IF(AND(B8413="Premier League",E8413="Highlights"),_xlfn.XLOOKUP(H8413,Calendar!O:O,Calendar!N:N,,-1),""))</f>
        <v/>
      </c>
      <c r="AI8413" s="61" t="str">
        <f>IF(AND(AH8413&lt;&gt;"",E8413="Live"),_xlfn.XLOOKUP(_xlfn.TEXTJOIN(" vs ",,C8413:D8413),Calendar!G:G,Calendar!K:K),"")</f>
        <v/>
      </c>
      <c r="AJ8413" s="61" t="str">
        <f>IF(AND(K8413&lt;&gt;"Match of the Day",K8413&lt;&gt;"Match of the Day 2",K8413&lt;&gt;"Match of the Day Repeat"),"",1+MAX($AJ$10:AJ8412))</f>
        <v/>
      </c>
    </row>
    <row r="8414" spans="34:36" x14ac:dyDescent="0.35">
      <c r="AH8414" s="16" t="str">
        <f>IF(AND(B8414="Premier League",E8414="Live"),_xlfn.XLOOKUP(_xlfn.TEXTJOIN(" vs ",,C8414:D8414),Calendar!G:G,Calendar!B:B),IF(AND(B8414="Premier League",E8414="Highlights"),_xlfn.XLOOKUP(H8414,Calendar!O:O,Calendar!N:N,,-1),""))</f>
        <v/>
      </c>
      <c r="AI8414" s="61" t="str">
        <f>IF(AND(AH8414&lt;&gt;"",E8414="Live"),_xlfn.XLOOKUP(_xlfn.TEXTJOIN(" vs ",,C8414:D8414),Calendar!G:G,Calendar!K:K),"")</f>
        <v/>
      </c>
      <c r="AJ8414" s="61" t="str">
        <f>IF(AND(K8414&lt;&gt;"Match of the Day",K8414&lt;&gt;"Match of the Day 2",K8414&lt;&gt;"Match of the Day Repeat"),"",1+MAX($AJ$10:AJ8413))</f>
        <v/>
      </c>
    </row>
    <row r="8415" spans="34:36" x14ac:dyDescent="0.35">
      <c r="AH8415" s="16" t="str">
        <f>IF(AND(B8415="Premier League",E8415="Live"),_xlfn.XLOOKUP(_xlfn.TEXTJOIN(" vs ",,C8415:D8415),Calendar!G:G,Calendar!B:B),IF(AND(B8415="Premier League",E8415="Highlights"),_xlfn.XLOOKUP(H8415,Calendar!O:O,Calendar!N:N,,-1),""))</f>
        <v/>
      </c>
      <c r="AI8415" s="61" t="str">
        <f>IF(AND(AH8415&lt;&gt;"",E8415="Live"),_xlfn.XLOOKUP(_xlfn.TEXTJOIN(" vs ",,C8415:D8415),Calendar!G:G,Calendar!K:K),"")</f>
        <v/>
      </c>
      <c r="AJ8415" s="61" t="str">
        <f>IF(AND(K8415&lt;&gt;"Match of the Day",K8415&lt;&gt;"Match of the Day 2",K8415&lt;&gt;"Match of the Day Repeat"),"",1+MAX($AJ$10:AJ8414))</f>
        <v/>
      </c>
    </row>
    <row r="8416" spans="34:36" x14ac:dyDescent="0.35">
      <c r="AH8416" s="16" t="str">
        <f>IF(AND(B8416="Premier League",E8416="Live"),_xlfn.XLOOKUP(_xlfn.TEXTJOIN(" vs ",,C8416:D8416),Calendar!G:G,Calendar!B:B),IF(AND(B8416="Premier League",E8416="Highlights"),_xlfn.XLOOKUP(H8416,Calendar!O:O,Calendar!N:N,,-1),""))</f>
        <v/>
      </c>
      <c r="AI8416" s="61" t="str">
        <f>IF(AND(AH8416&lt;&gt;"",E8416="Live"),_xlfn.XLOOKUP(_xlfn.TEXTJOIN(" vs ",,C8416:D8416),Calendar!G:G,Calendar!K:K),"")</f>
        <v/>
      </c>
      <c r="AJ8416" s="61" t="str">
        <f>IF(AND(K8416&lt;&gt;"Match of the Day",K8416&lt;&gt;"Match of the Day 2",K8416&lt;&gt;"Match of the Day Repeat"),"",1+MAX($AJ$10:AJ8415))</f>
        <v/>
      </c>
    </row>
    <row r="8417" spans="34:36" x14ac:dyDescent="0.35">
      <c r="AH8417" s="16" t="str">
        <f>IF(AND(B8417="Premier League",E8417="Live"),_xlfn.XLOOKUP(_xlfn.TEXTJOIN(" vs ",,C8417:D8417),Calendar!G:G,Calendar!B:B),IF(AND(B8417="Premier League",E8417="Highlights"),_xlfn.XLOOKUP(H8417,Calendar!O:O,Calendar!N:N,,-1),""))</f>
        <v/>
      </c>
      <c r="AI8417" s="61" t="str">
        <f>IF(AND(AH8417&lt;&gt;"",E8417="Live"),_xlfn.XLOOKUP(_xlfn.TEXTJOIN(" vs ",,C8417:D8417),Calendar!G:G,Calendar!K:K),"")</f>
        <v/>
      </c>
      <c r="AJ8417" s="61" t="str">
        <f>IF(AND(K8417&lt;&gt;"Match of the Day",K8417&lt;&gt;"Match of the Day 2",K8417&lt;&gt;"Match of the Day Repeat"),"",1+MAX($AJ$10:AJ8416))</f>
        <v/>
      </c>
    </row>
    <row r="8418" spans="34:36" x14ac:dyDescent="0.35">
      <c r="AH8418" s="16" t="str">
        <f>IF(AND(B8418="Premier League",E8418="Live"),_xlfn.XLOOKUP(_xlfn.TEXTJOIN(" vs ",,C8418:D8418),Calendar!G:G,Calendar!B:B),IF(AND(B8418="Premier League",E8418="Highlights"),_xlfn.XLOOKUP(H8418,Calendar!O:O,Calendar!N:N,,-1),""))</f>
        <v/>
      </c>
      <c r="AI8418" s="61" t="str">
        <f>IF(AND(AH8418&lt;&gt;"",E8418="Live"),_xlfn.XLOOKUP(_xlfn.TEXTJOIN(" vs ",,C8418:D8418),Calendar!G:G,Calendar!K:K),"")</f>
        <v/>
      </c>
      <c r="AJ8418" s="61" t="str">
        <f>IF(AND(K8418&lt;&gt;"Match of the Day",K8418&lt;&gt;"Match of the Day 2",K8418&lt;&gt;"Match of the Day Repeat"),"",1+MAX($AJ$10:AJ8417))</f>
        <v/>
      </c>
    </row>
    <row r="8419" spans="34:36" x14ac:dyDescent="0.35">
      <c r="AH8419" s="16" t="str">
        <f>IF(AND(B8419="Premier League",E8419="Live"),_xlfn.XLOOKUP(_xlfn.TEXTJOIN(" vs ",,C8419:D8419),Calendar!G:G,Calendar!B:B),IF(AND(B8419="Premier League",E8419="Highlights"),_xlfn.XLOOKUP(H8419,Calendar!O:O,Calendar!N:N,,-1),""))</f>
        <v/>
      </c>
      <c r="AI8419" s="61" t="str">
        <f>IF(AND(AH8419&lt;&gt;"",E8419="Live"),_xlfn.XLOOKUP(_xlfn.TEXTJOIN(" vs ",,C8419:D8419),Calendar!G:G,Calendar!K:K),"")</f>
        <v/>
      </c>
      <c r="AJ8419" s="61" t="str">
        <f>IF(AND(K8419&lt;&gt;"Match of the Day",K8419&lt;&gt;"Match of the Day 2",K8419&lt;&gt;"Match of the Day Repeat"),"",1+MAX($AJ$10:AJ8418))</f>
        <v/>
      </c>
    </row>
    <row r="8420" spans="34:36" x14ac:dyDescent="0.35">
      <c r="AH8420" s="16" t="str">
        <f>IF(AND(B8420="Premier League",E8420="Live"),_xlfn.XLOOKUP(_xlfn.TEXTJOIN(" vs ",,C8420:D8420),Calendar!G:G,Calendar!B:B),IF(AND(B8420="Premier League",E8420="Highlights"),_xlfn.XLOOKUP(H8420,Calendar!O:O,Calendar!N:N,,-1),""))</f>
        <v/>
      </c>
      <c r="AI8420" s="61" t="str">
        <f>IF(AND(AH8420&lt;&gt;"",E8420="Live"),_xlfn.XLOOKUP(_xlfn.TEXTJOIN(" vs ",,C8420:D8420),Calendar!G:G,Calendar!K:K),"")</f>
        <v/>
      </c>
      <c r="AJ8420" s="61" t="str">
        <f>IF(AND(K8420&lt;&gt;"Match of the Day",K8420&lt;&gt;"Match of the Day 2",K8420&lt;&gt;"Match of the Day Repeat"),"",1+MAX($AJ$10:AJ8419))</f>
        <v/>
      </c>
    </row>
    <row r="8421" spans="34:36" x14ac:dyDescent="0.35">
      <c r="AH8421" s="16" t="str">
        <f>IF(AND(B8421="Premier League",E8421="Live"),_xlfn.XLOOKUP(_xlfn.TEXTJOIN(" vs ",,C8421:D8421),Calendar!G:G,Calendar!B:B),IF(AND(B8421="Premier League",E8421="Highlights"),_xlfn.XLOOKUP(H8421,Calendar!O:O,Calendar!N:N,,-1),""))</f>
        <v/>
      </c>
      <c r="AI8421" s="61" t="str">
        <f>IF(AND(AH8421&lt;&gt;"",E8421="Live"),_xlfn.XLOOKUP(_xlfn.TEXTJOIN(" vs ",,C8421:D8421),Calendar!G:G,Calendar!K:K),"")</f>
        <v/>
      </c>
      <c r="AJ8421" s="61" t="str">
        <f>IF(AND(K8421&lt;&gt;"Match of the Day",K8421&lt;&gt;"Match of the Day 2",K8421&lt;&gt;"Match of the Day Repeat"),"",1+MAX($AJ$10:AJ8420))</f>
        <v/>
      </c>
    </row>
    <row r="8422" spans="34:36" x14ac:dyDescent="0.35">
      <c r="AH8422" s="16" t="str">
        <f>IF(AND(B8422="Premier League",E8422="Live"),_xlfn.XLOOKUP(_xlfn.TEXTJOIN(" vs ",,C8422:D8422),Calendar!G:G,Calendar!B:B),IF(AND(B8422="Premier League",E8422="Highlights"),_xlfn.XLOOKUP(H8422,Calendar!O:O,Calendar!N:N,,-1),""))</f>
        <v/>
      </c>
      <c r="AI8422" s="61" t="str">
        <f>IF(AND(AH8422&lt;&gt;"",E8422="Live"),_xlfn.XLOOKUP(_xlfn.TEXTJOIN(" vs ",,C8422:D8422),Calendar!G:G,Calendar!K:K),"")</f>
        <v/>
      </c>
      <c r="AJ8422" s="61" t="str">
        <f>IF(AND(K8422&lt;&gt;"Match of the Day",K8422&lt;&gt;"Match of the Day 2",K8422&lt;&gt;"Match of the Day Repeat"),"",1+MAX($AJ$10:AJ8421))</f>
        <v/>
      </c>
    </row>
    <row r="8423" spans="34:36" x14ac:dyDescent="0.35">
      <c r="AH8423" s="16" t="str">
        <f>IF(AND(B8423="Premier League",E8423="Live"),_xlfn.XLOOKUP(_xlfn.TEXTJOIN(" vs ",,C8423:D8423),Calendar!G:G,Calendar!B:B),IF(AND(B8423="Premier League",E8423="Highlights"),_xlfn.XLOOKUP(H8423,Calendar!O:O,Calendar!N:N,,-1),""))</f>
        <v/>
      </c>
      <c r="AI8423" s="61" t="str">
        <f>IF(AND(AH8423&lt;&gt;"",E8423="Live"),_xlfn.XLOOKUP(_xlfn.TEXTJOIN(" vs ",,C8423:D8423),Calendar!G:G,Calendar!K:K),"")</f>
        <v/>
      </c>
      <c r="AJ8423" s="61" t="str">
        <f>IF(AND(K8423&lt;&gt;"Match of the Day",K8423&lt;&gt;"Match of the Day 2",K8423&lt;&gt;"Match of the Day Repeat"),"",1+MAX($AJ$10:AJ8422))</f>
        <v/>
      </c>
    </row>
    <row r="8424" spans="34:36" x14ac:dyDescent="0.35">
      <c r="AH8424" s="16" t="str">
        <f>IF(AND(B8424="Premier League",E8424="Live"),_xlfn.XLOOKUP(_xlfn.TEXTJOIN(" vs ",,C8424:D8424),Calendar!G:G,Calendar!B:B),IF(AND(B8424="Premier League",E8424="Highlights"),_xlfn.XLOOKUP(H8424,Calendar!O:O,Calendar!N:N,,-1),""))</f>
        <v/>
      </c>
      <c r="AI8424" s="61" t="str">
        <f>IF(AND(AH8424&lt;&gt;"",E8424="Live"),_xlfn.XLOOKUP(_xlfn.TEXTJOIN(" vs ",,C8424:D8424),Calendar!G:G,Calendar!K:K),"")</f>
        <v/>
      </c>
      <c r="AJ8424" s="61" t="str">
        <f>IF(AND(K8424&lt;&gt;"Match of the Day",K8424&lt;&gt;"Match of the Day 2",K8424&lt;&gt;"Match of the Day Repeat"),"",1+MAX($AJ$10:AJ8423))</f>
        <v/>
      </c>
    </row>
    <row r="8425" spans="34:36" x14ac:dyDescent="0.35">
      <c r="AH8425" s="16" t="str">
        <f>IF(AND(B8425="Premier League",E8425="Live"),_xlfn.XLOOKUP(_xlfn.TEXTJOIN(" vs ",,C8425:D8425),Calendar!G:G,Calendar!B:B),IF(AND(B8425="Premier League",E8425="Highlights"),_xlfn.XLOOKUP(H8425,Calendar!O:O,Calendar!N:N,,-1),""))</f>
        <v/>
      </c>
      <c r="AI8425" s="61" t="str">
        <f>IF(AND(AH8425&lt;&gt;"",E8425="Live"),_xlfn.XLOOKUP(_xlfn.TEXTJOIN(" vs ",,C8425:D8425),Calendar!G:G,Calendar!K:K),"")</f>
        <v/>
      </c>
      <c r="AJ8425" s="61" t="str">
        <f>IF(AND(K8425&lt;&gt;"Match of the Day",K8425&lt;&gt;"Match of the Day 2",K8425&lt;&gt;"Match of the Day Repeat"),"",1+MAX($AJ$10:AJ8424))</f>
        <v/>
      </c>
    </row>
    <row r="8426" spans="34:36" x14ac:dyDescent="0.35">
      <c r="AH8426" s="16" t="str">
        <f>IF(AND(B8426="Premier League",E8426="Live"),_xlfn.XLOOKUP(_xlfn.TEXTJOIN(" vs ",,C8426:D8426),Calendar!G:G,Calendar!B:B),IF(AND(B8426="Premier League",E8426="Highlights"),_xlfn.XLOOKUP(H8426,Calendar!O:O,Calendar!N:N,,-1),""))</f>
        <v/>
      </c>
      <c r="AI8426" s="61" t="str">
        <f>IF(AND(AH8426&lt;&gt;"",E8426="Live"),_xlfn.XLOOKUP(_xlfn.TEXTJOIN(" vs ",,C8426:D8426),Calendar!G:G,Calendar!K:K),"")</f>
        <v/>
      </c>
      <c r="AJ8426" s="61" t="str">
        <f>IF(AND(K8426&lt;&gt;"Match of the Day",K8426&lt;&gt;"Match of the Day 2",K8426&lt;&gt;"Match of the Day Repeat"),"",1+MAX($AJ$10:AJ8425))</f>
        <v/>
      </c>
    </row>
    <row r="8427" spans="34:36" x14ac:dyDescent="0.35">
      <c r="AH8427" s="16" t="str">
        <f>IF(AND(B8427="Premier League",E8427="Live"),_xlfn.XLOOKUP(_xlfn.TEXTJOIN(" vs ",,C8427:D8427),Calendar!G:G,Calendar!B:B),IF(AND(B8427="Premier League",E8427="Highlights"),_xlfn.XLOOKUP(H8427,Calendar!O:O,Calendar!N:N,,-1),""))</f>
        <v/>
      </c>
      <c r="AI8427" s="61" t="str">
        <f>IF(AND(AH8427&lt;&gt;"",E8427="Live"),_xlfn.XLOOKUP(_xlfn.TEXTJOIN(" vs ",,C8427:D8427),Calendar!G:G,Calendar!K:K),"")</f>
        <v/>
      </c>
      <c r="AJ8427" s="61" t="str">
        <f>IF(AND(K8427&lt;&gt;"Match of the Day",K8427&lt;&gt;"Match of the Day 2",K8427&lt;&gt;"Match of the Day Repeat"),"",1+MAX($AJ$10:AJ8426))</f>
        <v/>
      </c>
    </row>
    <row r="8428" spans="34:36" x14ac:dyDescent="0.35">
      <c r="AH8428" s="16" t="str">
        <f>IF(AND(B8428="Premier League",E8428="Live"),_xlfn.XLOOKUP(_xlfn.TEXTJOIN(" vs ",,C8428:D8428),Calendar!G:G,Calendar!B:B),IF(AND(B8428="Premier League",E8428="Highlights"),_xlfn.XLOOKUP(H8428,Calendar!O:O,Calendar!N:N,,-1),""))</f>
        <v/>
      </c>
      <c r="AI8428" s="61" t="str">
        <f>IF(AND(AH8428&lt;&gt;"",E8428="Live"),_xlfn.XLOOKUP(_xlfn.TEXTJOIN(" vs ",,C8428:D8428),Calendar!G:G,Calendar!K:K),"")</f>
        <v/>
      </c>
      <c r="AJ8428" s="61" t="str">
        <f>IF(AND(K8428&lt;&gt;"Match of the Day",K8428&lt;&gt;"Match of the Day 2",K8428&lt;&gt;"Match of the Day Repeat"),"",1+MAX($AJ$10:AJ8427))</f>
        <v/>
      </c>
    </row>
    <row r="8429" spans="34:36" x14ac:dyDescent="0.35">
      <c r="AH8429" s="16" t="str">
        <f>IF(AND(B8429="Premier League",E8429="Live"),_xlfn.XLOOKUP(_xlfn.TEXTJOIN(" vs ",,C8429:D8429),Calendar!G:G,Calendar!B:B),IF(AND(B8429="Premier League",E8429="Highlights"),_xlfn.XLOOKUP(H8429,Calendar!O:O,Calendar!N:N,,-1),""))</f>
        <v/>
      </c>
      <c r="AI8429" s="61" t="str">
        <f>IF(AND(AH8429&lt;&gt;"",E8429="Live"),_xlfn.XLOOKUP(_xlfn.TEXTJOIN(" vs ",,C8429:D8429),Calendar!G:G,Calendar!K:K),"")</f>
        <v/>
      </c>
      <c r="AJ8429" s="61" t="str">
        <f>IF(AND(K8429&lt;&gt;"Match of the Day",K8429&lt;&gt;"Match of the Day 2",K8429&lt;&gt;"Match of the Day Repeat"),"",1+MAX($AJ$10:AJ8428))</f>
        <v/>
      </c>
    </row>
    <row r="8430" spans="34:36" x14ac:dyDescent="0.35">
      <c r="AH8430" s="16" t="str">
        <f>IF(AND(B8430="Premier League",E8430="Live"),_xlfn.XLOOKUP(_xlfn.TEXTJOIN(" vs ",,C8430:D8430),Calendar!G:G,Calendar!B:B),IF(AND(B8430="Premier League",E8430="Highlights"),_xlfn.XLOOKUP(H8430,Calendar!O:O,Calendar!N:N,,-1),""))</f>
        <v/>
      </c>
      <c r="AI8430" s="61" t="str">
        <f>IF(AND(AH8430&lt;&gt;"",E8430="Live"),_xlfn.XLOOKUP(_xlfn.TEXTJOIN(" vs ",,C8430:D8430),Calendar!G:G,Calendar!K:K),"")</f>
        <v/>
      </c>
      <c r="AJ8430" s="61" t="str">
        <f>IF(AND(K8430&lt;&gt;"Match of the Day",K8430&lt;&gt;"Match of the Day 2",K8430&lt;&gt;"Match of the Day Repeat"),"",1+MAX($AJ$10:AJ8429))</f>
        <v/>
      </c>
    </row>
    <row r="8431" spans="34:36" x14ac:dyDescent="0.35">
      <c r="AH8431" s="16" t="str">
        <f>IF(AND(B8431="Premier League",E8431="Live"),_xlfn.XLOOKUP(_xlfn.TEXTJOIN(" vs ",,C8431:D8431),Calendar!G:G,Calendar!B:B),IF(AND(B8431="Premier League",E8431="Highlights"),_xlfn.XLOOKUP(H8431,Calendar!O:O,Calendar!N:N,,-1),""))</f>
        <v/>
      </c>
      <c r="AI8431" s="61" t="str">
        <f>IF(AND(AH8431&lt;&gt;"",E8431="Live"),_xlfn.XLOOKUP(_xlfn.TEXTJOIN(" vs ",,C8431:D8431),Calendar!G:G,Calendar!K:K),"")</f>
        <v/>
      </c>
      <c r="AJ8431" s="61" t="str">
        <f>IF(AND(K8431&lt;&gt;"Match of the Day",K8431&lt;&gt;"Match of the Day 2",K8431&lt;&gt;"Match of the Day Repeat"),"",1+MAX($AJ$10:AJ8430))</f>
        <v/>
      </c>
    </row>
    <row r="8432" spans="34:36" x14ac:dyDescent="0.35">
      <c r="AH8432" s="16" t="str">
        <f>IF(AND(B8432="Premier League",E8432="Live"),_xlfn.XLOOKUP(_xlfn.TEXTJOIN(" vs ",,C8432:D8432),Calendar!G:G,Calendar!B:B),IF(AND(B8432="Premier League",E8432="Highlights"),_xlfn.XLOOKUP(H8432,Calendar!O:O,Calendar!N:N,,-1),""))</f>
        <v/>
      </c>
      <c r="AI8432" s="61" t="str">
        <f>IF(AND(AH8432&lt;&gt;"",E8432="Live"),_xlfn.XLOOKUP(_xlfn.TEXTJOIN(" vs ",,C8432:D8432),Calendar!G:G,Calendar!K:K),"")</f>
        <v/>
      </c>
      <c r="AJ8432" s="61" t="str">
        <f>IF(AND(K8432&lt;&gt;"Match of the Day",K8432&lt;&gt;"Match of the Day 2",K8432&lt;&gt;"Match of the Day Repeat"),"",1+MAX($AJ$10:AJ8431))</f>
        <v/>
      </c>
    </row>
    <row r="8433" spans="34:36" x14ac:dyDescent="0.35">
      <c r="AH8433" s="16" t="str">
        <f>IF(AND(B8433="Premier League",E8433="Live"),_xlfn.XLOOKUP(_xlfn.TEXTJOIN(" vs ",,C8433:D8433),Calendar!G:G,Calendar!B:B),IF(AND(B8433="Premier League",E8433="Highlights"),_xlfn.XLOOKUP(H8433,Calendar!O:O,Calendar!N:N,,-1),""))</f>
        <v/>
      </c>
      <c r="AI8433" s="61" t="str">
        <f>IF(AND(AH8433&lt;&gt;"",E8433="Live"),_xlfn.XLOOKUP(_xlfn.TEXTJOIN(" vs ",,C8433:D8433),Calendar!G:G,Calendar!K:K),"")</f>
        <v/>
      </c>
      <c r="AJ8433" s="61" t="str">
        <f>IF(AND(K8433&lt;&gt;"Match of the Day",K8433&lt;&gt;"Match of the Day 2",K8433&lt;&gt;"Match of the Day Repeat"),"",1+MAX($AJ$10:AJ8432))</f>
        <v/>
      </c>
    </row>
    <row r="8434" spans="34:36" x14ac:dyDescent="0.35">
      <c r="AH8434" s="16" t="str">
        <f>IF(AND(B8434="Premier League",E8434="Live"),_xlfn.XLOOKUP(_xlfn.TEXTJOIN(" vs ",,C8434:D8434),Calendar!G:G,Calendar!B:B),IF(AND(B8434="Premier League",E8434="Highlights"),_xlfn.XLOOKUP(H8434,Calendar!O:O,Calendar!N:N,,-1),""))</f>
        <v/>
      </c>
      <c r="AI8434" s="61" t="str">
        <f>IF(AND(AH8434&lt;&gt;"",E8434="Live"),_xlfn.XLOOKUP(_xlfn.TEXTJOIN(" vs ",,C8434:D8434),Calendar!G:G,Calendar!K:K),"")</f>
        <v/>
      </c>
      <c r="AJ8434" s="61" t="str">
        <f>IF(AND(K8434&lt;&gt;"Match of the Day",K8434&lt;&gt;"Match of the Day 2",K8434&lt;&gt;"Match of the Day Repeat"),"",1+MAX($AJ$10:AJ8433))</f>
        <v/>
      </c>
    </row>
    <row r="8435" spans="34:36" x14ac:dyDescent="0.35">
      <c r="AH8435" s="16" t="str">
        <f>IF(AND(B8435="Premier League",E8435="Live"),_xlfn.XLOOKUP(_xlfn.TEXTJOIN(" vs ",,C8435:D8435),Calendar!G:G,Calendar!B:B),IF(AND(B8435="Premier League",E8435="Highlights"),_xlfn.XLOOKUP(H8435,Calendar!O:O,Calendar!N:N,,-1),""))</f>
        <v/>
      </c>
      <c r="AI8435" s="61" t="str">
        <f>IF(AND(AH8435&lt;&gt;"",E8435="Live"),_xlfn.XLOOKUP(_xlfn.TEXTJOIN(" vs ",,C8435:D8435),Calendar!G:G,Calendar!K:K),"")</f>
        <v/>
      </c>
      <c r="AJ8435" s="61" t="str">
        <f>IF(AND(K8435&lt;&gt;"Match of the Day",K8435&lt;&gt;"Match of the Day 2",K8435&lt;&gt;"Match of the Day Repeat"),"",1+MAX($AJ$10:AJ8434))</f>
        <v/>
      </c>
    </row>
    <row r="8436" spans="34:36" x14ac:dyDescent="0.35">
      <c r="AH8436" s="16" t="str">
        <f>IF(AND(B8436="Premier League",E8436="Live"),_xlfn.XLOOKUP(_xlfn.TEXTJOIN(" vs ",,C8436:D8436),Calendar!G:G,Calendar!B:B),IF(AND(B8436="Premier League",E8436="Highlights"),_xlfn.XLOOKUP(H8436,Calendar!O:O,Calendar!N:N,,-1),""))</f>
        <v/>
      </c>
      <c r="AI8436" s="61" t="str">
        <f>IF(AND(AH8436&lt;&gt;"",E8436="Live"),_xlfn.XLOOKUP(_xlfn.TEXTJOIN(" vs ",,C8436:D8436),Calendar!G:G,Calendar!K:K),"")</f>
        <v/>
      </c>
      <c r="AJ8436" s="61" t="str">
        <f>IF(AND(K8436&lt;&gt;"Match of the Day",K8436&lt;&gt;"Match of the Day 2",K8436&lt;&gt;"Match of the Day Repeat"),"",1+MAX($AJ$10:AJ8435))</f>
        <v/>
      </c>
    </row>
    <row r="8437" spans="34:36" x14ac:dyDescent="0.35">
      <c r="AH8437" s="16" t="str">
        <f>IF(AND(B8437="Premier League",E8437="Live"),_xlfn.XLOOKUP(_xlfn.TEXTJOIN(" vs ",,C8437:D8437),Calendar!G:G,Calendar!B:B),IF(AND(B8437="Premier League",E8437="Highlights"),_xlfn.XLOOKUP(H8437,Calendar!O:O,Calendar!N:N,,-1),""))</f>
        <v/>
      </c>
      <c r="AI8437" s="61" t="str">
        <f>IF(AND(AH8437&lt;&gt;"",E8437="Live"),_xlfn.XLOOKUP(_xlfn.TEXTJOIN(" vs ",,C8437:D8437),Calendar!G:G,Calendar!K:K),"")</f>
        <v/>
      </c>
      <c r="AJ8437" s="61" t="str">
        <f>IF(AND(K8437&lt;&gt;"Match of the Day",K8437&lt;&gt;"Match of the Day 2",K8437&lt;&gt;"Match of the Day Repeat"),"",1+MAX($AJ$10:AJ8436))</f>
        <v/>
      </c>
    </row>
    <row r="8438" spans="34:36" x14ac:dyDescent="0.35">
      <c r="AH8438" s="16" t="str">
        <f>IF(AND(B8438="Premier League",E8438="Live"),_xlfn.XLOOKUP(_xlfn.TEXTJOIN(" vs ",,C8438:D8438),Calendar!G:G,Calendar!B:B),IF(AND(B8438="Premier League",E8438="Highlights"),_xlfn.XLOOKUP(H8438,Calendar!O:O,Calendar!N:N,,-1),""))</f>
        <v/>
      </c>
      <c r="AI8438" s="61" t="str">
        <f>IF(AND(AH8438&lt;&gt;"",E8438="Live"),_xlfn.XLOOKUP(_xlfn.TEXTJOIN(" vs ",,C8438:D8438),Calendar!G:G,Calendar!K:K),"")</f>
        <v/>
      </c>
      <c r="AJ8438" s="61" t="str">
        <f>IF(AND(K8438&lt;&gt;"Match of the Day",K8438&lt;&gt;"Match of the Day 2",K8438&lt;&gt;"Match of the Day Repeat"),"",1+MAX($AJ$10:AJ8437))</f>
        <v/>
      </c>
    </row>
    <row r="8439" spans="34:36" x14ac:dyDescent="0.35">
      <c r="AH8439" s="16" t="str">
        <f>IF(AND(B8439="Premier League",E8439="Live"),_xlfn.XLOOKUP(_xlfn.TEXTJOIN(" vs ",,C8439:D8439),Calendar!G:G,Calendar!B:B),IF(AND(B8439="Premier League",E8439="Highlights"),_xlfn.XLOOKUP(H8439,Calendar!O:O,Calendar!N:N,,-1),""))</f>
        <v/>
      </c>
      <c r="AI8439" s="61" t="str">
        <f>IF(AND(AH8439&lt;&gt;"",E8439="Live"),_xlfn.XLOOKUP(_xlfn.TEXTJOIN(" vs ",,C8439:D8439),Calendar!G:G,Calendar!K:K),"")</f>
        <v/>
      </c>
      <c r="AJ8439" s="61" t="str">
        <f>IF(AND(K8439&lt;&gt;"Match of the Day",K8439&lt;&gt;"Match of the Day 2",K8439&lt;&gt;"Match of the Day Repeat"),"",1+MAX($AJ$10:AJ8438))</f>
        <v/>
      </c>
    </row>
    <row r="8440" spans="34:36" x14ac:dyDescent="0.35">
      <c r="AH8440" s="16" t="str">
        <f>IF(AND(B8440="Premier League",E8440="Live"),_xlfn.XLOOKUP(_xlfn.TEXTJOIN(" vs ",,C8440:D8440),Calendar!G:G,Calendar!B:B),IF(AND(B8440="Premier League",E8440="Highlights"),_xlfn.XLOOKUP(H8440,Calendar!O:O,Calendar!N:N,,-1),""))</f>
        <v/>
      </c>
      <c r="AI8440" s="61" t="str">
        <f>IF(AND(AH8440&lt;&gt;"",E8440="Live"),_xlfn.XLOOKUP(_xlfn.TEXTJOIN(" vs ",,C8440:D8440),Calendar!G:G,Calendar!K:K),"")</f>
        <v/>
      </c>
      <c r="AJ8440" s="61" t="str">
        <f>IF(AND(K8440&lt;&gt;"Match of the Day",K8440&lt;&gt;"Match of the Day 2",K8440&lt;&gt;"Match of the Day Repeat"),"",1+MAX($AJ$10:AJ8439))</f>
        <v/>
      </c>
    </row>
    <row r="8441" spans="34:36" x14ac:dyDescent="0.35">
      <c r="AH8441" s="16" t="str">
        <f>IF(AND(B8441="Premier League",E8441="Live"),_xlfn.XLOOKUP(_xlfn.TEXTJOIN(" vs ",,C8441:D8441),Calendar!G:G,Calendar!B:B),IF(AND(B8441="Premier League",E8441="Highlights"),_xlfn.XLOOKUP(H8441,Calendar!O:O,Calendar!N:N,,-1),""))</f>
        <v/>
      </c>
      <c r="AI8441" s="61" t="str">
        <f>IF(AND(AH8441&lt;&gt;"",E8441="Live"),_xlfn.XLOOKUP(_xlfn.TEXTJOIN(" vs ",,C8441:D8441),Calendar!G:G,Calendar!K:K),"")</f>
        <v/>
      </c>
      <c r="AJ8441" s="61" t="str">
        <f>IF(AND(K8441&lt;&gt;"Match of the Day",K8441&lt;&gt;"Match of the Day 2",K8441&lt;&gt;"Match of the Day Repeat"),"",1+MAX($AJ$10:AJ8440))</f>
        <v/>
      </c>
    </row>
    <row r="8442" spans="34:36" x14ac:dyDescent="0.35">
      <c r="AH8442" s="16" t="str">
        <f>IF(AND(B8442="Premier League",E8442="Live"),_xlfn.XLOOKUP(_xlfn.TEXTJOIN(" vs ",,C8442:D8442),Calendar!G:G,Calendar!B:B),IF(AND(B8442="Premier League",E8442="Highlights"),_xlfn.XLOOKUP(H8442,Calendar!O:O,Calendar!N:N,,-1),""))</f>
        <v/>
      </c>
      <c r="AI8442" s="61" t="str">
        <f>IF(AND(AH8442&lt;&gt;"",E8442="Live"),_xlfn.XLOOKUP(_xlfn.TEXTJOIN(" vs ",,C8442:D8442),Calendar!G:G,Calendar!K:K),"")</f>
        <v/>
      </c>
      <c r="AJ8442" s="61" t="str">
        <f>IF(AND(K8442&lt;&gt;"Match of the Day",K8442&lt;&gt;"Match of the Day 2",K8442&lt;&gt;"Match of the Day Repeat"),"",1+MAX($AJ$10:AJ8441))</f>
        <v/>
      </c>
    </row>
    <row r="8443" spans="34:36" x14ac:dyDescent="0.35">
      <c r="AH8443" s="16" t="str">
        <f>IF(AND(B8443="Premier League",E8443="Live"),_xlfn.XLOOKUP(_xlfn.TEXTJOIN(" vs ",,C8443:D8443),Calendar!G:G,Calendar!B:B),IF(AND(B8443="Premier League",E8443="Highlights"),_xlfn.XLOOKUP(H8443,Calendar!O:O,Calendar!N:N,,-1),""))</f>
        <v/>
      </c>
      <c r="AI8443" s="61" t="str">
        <f>IF(AND(AH8443&lt;&gt;"",E8443="Live"),_xlfn.XLOOKUP(_xlfn.TEXTJOIN(" vs ",,C8443:D8443),Calendar!G:G,Calendar!K:K),"")</f>
        <v/>
      </c>
      <c r="AJ8443" s="61" t="str">
        <f>IF(AND(K8443&lt;&gt;"Match of the Day",K8443&lt;&gt;"Match of the Day 2",K8443&lt;&gt;"Match of the Day Repeat"),"",1+MAX($AJ$10:AJ8442))</f>
        <v/>
      </c>
    </row>
    <row r="8444" spans="34:36" x14ac:dyDescent="0.35">
      <c r="AH8444" s="16" t="str">
        <f>IF(AND(B8444="Premier League",E8444="Live"),_xlfn.XLOOKUP(_xlfn.TEXTJOIN(" vs ",,C8444:D8444),Calendar!G:G,Calendar!B:B),IF(AND(B8444="Premier League",E8444="Highlights"),_xlfn.XLOOKUP(H8444,Calendar!O:O,Calendar!N:N,,-1),""))</f>
        <v/>
      </c>
      <c r="AI8444" s="61" t="str">
        <f>IF(AND(AH8444&lt;&gt;"",E8444="Live"),_xlfn.XLOOKUP(_xlfn.TEXTJOIN(" vs ",,C8444:D8444),Calendar!G:G,Calendar!K:K),"")</f>
        <v/>
      </c>
      <c r="AJ8444" s="61" t="str">
        <f>IF(AND(K8444&lt;&gt;"Match of the Day",K8444&lt;&gt;"Match of the Day 2",K8444&lt;&gt;"Match of the Day Repeat"),"",1+MAX($AJ$10:AJ8443))</f>
        <v/>
      </c>
    </row>
    <row r="8445" spans="34:36" x14ac:dyDescent="0.35">
      <c r="AH8445" s="16" t="str">
        <f>IF(AND(B8445="Premier League",E8445="Live"),_xlfn.XLOOKUP(_xlfn.TEXTJOIN(" vs ",,C8445:D8445),Calendar!G:G,Calendar!B:B),IF(AND(B8445="Premier League",E8445="Highlights"),_xlfn.XLOOKUP(H8445,Calendar!O:O,Calendar!N:N,,-1),""))</f>
        <v/>
      </c>
      <c r="AI8445" s="61" t="str">
        <f>IF(AND(AH8445&lt;&gt;"",E8445="Live"),_xlfn.XLOOKUP(_xlfn.TEXTJOIN(" vs ",,C8445:D8445),Calendar!G:G,Calendar!K:K),"")</f>
        <v/>
      </c>
      <c r="AJ8445" s="61" t="str">
        <f>IF(AND(K8445&lt;&gt;"Match of the Day",K8445&lt;&gt;"Match of the Day 2",K8445&lt;&gt;"Match of the Day Repeat"),"",1+MAX($AJ$10:AJ8444))</f>
        <v/>
      </c>
    </row>
    <row r="8446" spans="34:36" x14ac:dyDescent="0.35">
      <c r="AH8446" s="16" t="str">
        <f>IF(AND(B8446="Premier League",E8446="Live"),_xlfn.XLOOKUP(_xlfn.TEXTJOIN(" vs ",,C8446:D8446),Calendar!G:G,Calendar!B:B),IF(AND(B8446="Premier League",E8446="Highlights"),_xlfn.XLOOKUP(H8446,Calendar!O:O,Calendar!N:N,,-1),""))</f>
        <v/>
      </c>
      <c r="AI8446" s="61" t="str">
        <f>IF(AND(AH8446&lt;&gt;"",E8446="Live"),_xlfn.XLOOKUP(_xlfn.TEXTJOIN(" vs ",,C8446:D8446),Calendar!G:G,Calendar!K:K),"")</f>
        <v/>
      </c>
      <c r="AJ8446" s="61" t="str">
        <f>IF(AND(K8446&lt;&gt;"Match of the Day",K8446&lt;&gt;"Match of the Day 2",K8446&lt;&gt;"Match of the Day Repeat"),"",1+MAX($AJ$10:AJ8445))</f>
        <v/>
      </c>
    </row>
    <row r="8447" spans="34:36" x14ac:dyDescent="0.35">
      <c r="AH8447" s="16" t="str">
        <f>IF(AND(B8447="Premier League",E8447="Live"),_xlfn.XLOOKUP(_xlfn.TEXTJOIN(" vs ",,C8447:D8447),Calendar!G:G,Calendar!B:B),IF(AND(B8447="Premier League",E8447="Highlights"),_xlfn.XLOOKUP(H8447,Calendar!O:O,Calendar!N:N,,-1),""))</f>
        <v/>
      </c>
      <c r="AI8447" s="61" t="str">
        <f>IF(AND(AH8447&lt;&gt;"",E8447="Live"),_xlfn.XLOOKUP(_xlfn.TEXTJOIN(" vs ",,C8447:D8447),Calendar!G:G,Calendar!K:K),"")</f>
        <v/>
      </c>
      <c r="AJ8447" s="61" t="str">
        <f>IF(AND(K8447&lt;&gt;"Match of the Day",K8447&lt;&gt;"Match of the Day 2",K8447&lt;&gt;"Match of the Day Repeat"),"",1+MAX($AJ$10:AJ8446))</f>
        <v/>
      </c>
    </row>
    <row r="8448" spans="34:36" x14ac:dyDescent="0.35">
      <c r="AH8448" s="16" t="str">
        <f>IF(AND(B8448="Premier League",E8448="Live"),_xlfn.XLOOKUP(_xlfn.TEXTJOIN(" vs ",,C8448:D8448),Calendar!G:G,Calendar!B:B),IF(AND(B8448="Premier League",E8448="Highlights"),_xlfn.XLOOKUP(H8448,Calendar!O:O,Calendar!N:N,,-1),""))</f>
        <v/>
      </c>
      <c r="AI8448" s="61" t="str">
        <f>IF(AND(AH8448&lt;&gt;"",E8448="Live"),_xlfn.XLOOKUP(_xlfn.TEXTJOIN(" vs ",,C8448:D8448),Calendar!G:G,Calendar!K:K),"")</f>
        <v/>
      </c>
      <c r="AJ8448" s="61" t="str">
        <f>IF(AND(K8448&lt;&gt;"Match of the Day",K8448&lt;&gt;"Match of the Day 2",K8448&lt;&gt;"Match of the Day Repeat"),"",1+MAX($AJ$10:AJ8447))</f>
        <v/>
      </c>
    </row>
    <row r="8449" spans="34:36" x14ac:dyDescent="0.35">
      <c r="AH8449" s="16" t="str">
        <f>IF(AND(B8449="Premier League",E8449="Live"),_xlfn.XLOOKUP(_xlfn.TEXTJOIN(" vs ",,C8449:D8449),Calendar!G:G,Calendar!B:B),IF(AND(B8449="Premier League",E8449="Highlights"),_xlfn.XLOOKUP(H8449,Calendar!O:O,Calendar!N:N,,-1),""))</f>
        <v/>
      </c>
      <c r="AI8449" s="61" t="str">
        <f>IF(AND(AH8449&lt;&gt;"",E8449="Live"),_xlfn.XLOOKUP(_xlfn.TEXTJOIN(" vs ",,C8449:D8449),Calendar!G:G,Calendar!K:K),"")</f>
        <v/>
      </c>
      <c r="AJ8449" s="61" t="str">
        <f>IF(AND(K8449&lt;&gt;"Match of the Day",K8449&lt;&gt;"Match of the Day 2",K8449&lt;&gt;"Match of the Day Repeat"),"",1+MAX($AJ$10:AJ8448))</f>
        <v/>
      </c>
    </row>
    <row r="8450" spans="34:36" x14ac:dyDescent="0.35">
      <c r="AH8450" s="16" t="str">
        <f>IF(AND(B8450="Premier League",E8450="Live"),_xlfn.XLOOKUP(_xlfn.TEXTJOIN(" vs ",,C8450:D8450),Calendar!G:G,Calendar!B:B),IF(AND(B8450="Premier League",E8450="Highlights"),_xlfn.XLOOKUP(H8450,Calendar!O:O,Calendar!N:N,,-1),""))</f>
        <v/>
      </c>
      <c r="AI8450" s="61" t="str">
        <f>IF(AND(AH8450&lt;&gt;"",E8450="Live"),_xlfn.XLOOKUP(_xlfn.TEXTJOIN(" vs ",,C8450:D8450),Calendar!G:G,Calendar!K:K),"")</f>
        <v/>
      </c>
      <c r="AJ8450" s="61" t="str">
        <f>IF(AND(K8450&lt;&gt;"Match of the Day",K8450&lt;&gt;"Match of the Day 2",K8450&lt;&gt;"Match of the Day Repeat"),"",1+MAX($AJ$10:AJ8449))</f>
        <v/>
      </c>
    </row>
    <row r="8451" spans="34:36" x14ac:dyDescent="0.35">
      <c r="AH8451" s="16" t="str">
        <f>IF(AND(B8451="Premier League",E8451="Live"),_xlfn.XLOOKUP(_xlfn.TEXTJOIN(" vs ",,C8451:D8451),Calendar!G:G,Calendar!B:B),IF(AND(B8451="Premier League",E8451="Highlights"),_xlfn.XLOOKUP(H8451,Calendar!O:O,Calendar!N:N,,-1),""))</f>
        <v/>
      </c>
      <c r="AI8451" s="61" t="str">
        <f>IF(AND(AH8451&lt;&gt;"",E8451="Live"),_xlfn.XLOOKUP(_xlfn.TEXTJOIN(" vs ",,C8451:D8451),Calendar!G:G,Calendar!K:K),"")</f>
        <v/>
      </c>
      <c r="AJ8451" s="61" t="str">
        <f>IF(AND(K8451&lt;&gt;"Match of the Day",K8451&lt;&gt;"Match of the Day 2",K8451&lt;&gt;"Match of the Day Repeat"),"",1+MAX($AJ$10:AJ8450))</f>
        <v/>
      </c>
    </row>
    <row r="8452" spans="34:36" x14ac:dyDescent="0.35">
      <c r="AH8452" s="16" t="str">
        <f>IF(AND(B8452="Premier League",E8452="Live"),_xlfn.XLOOKUP(_xlfn.TEXTJOIN(" vs ",,C8452:D8452),Calendar!G:G,Calendar!B:B),IF(AND(B8452="Premier League",E8452="Highlights"),_xlfn.XLOOKUP(H8452,Calendar!O:O,Calendar!N:N,,-1),""))</f>
        <v/>
      </c>
      <c r="AI8452" s="61" t="str">
        <f>IF(AND(AH8452&lt;&gt;"",E8452="Live"),_xlfn.XLOOKUP(_xlfn.TEXTJOIN(" vs ",,C8452:D8452),Calendar!G:G,Calendar!K:K),"")</f>
        <v/>
      </c>
      <c r="AJ8452" s="61" t="str">
        <f>IF(AND(K8452&lt;&gt;"Match of the Day",K8452&lt;&gt;"Match of the Day 2",K8452&lt;&gt;"Match of the Day Repeat"),"",1+MAX($AJ$10:AJ8451))</f>
        <v/>
      </c>
    </row>
    <row r="8453" spans="34:36" x14ac:dyDescent="0.35">
      <c r="AH8453" s="16" t="str">
        <f>IF(AND(B8453="Premier League",E8453="Live"),_xlfn.XLOOKUP(_xlfn.TEXTJOIN(" vs ",,C8453:D8453),Calendar!G:G,Calendar!B:B),IF(AND(B8453="Premier League",E8453="Highlights"),_xlfn.XLOOKUP(H8453,Calendar!O:O,Calendar!N:N,,-1),""))</f>
        <v/>
      </c>
      <c r="AI8453" s="61" t="str">
        <f>IF(AND(AH8453&lt;&gt;"",E8453="Live"),_xlfn.XLOOKUP(_xlfn.TEXTJOIN(" vs ",,C8453:D8453),Calendar!G:G,Calendar!K:K),"")</f>
        <v/>
      </c>
      <c r="AJ8453" s="61" t="str">
        <f>IF(AND(K8453&lt;&gt;"Match of the Day",K8453&lt;&gt;"Match of the Day 2",K8453&lt;&gt;"Match of the Day Repeat"),"",1+MAX($AJ$10:AJ8452))</f>
        <v/>
      </c>
    </row>
    <row r="8454" spans="34:36" x14ac:dyDescent="0.35">
      <c r="AH8454" s="16" t="str">
        <f>IF(AND(B8454="Premier League",E8454="Live"),_xlfn.XLOOKUP(_xlfn.TEXTJOIN(" vs ",,C8454:D8454),Calendar!G:G,Calendar!B:B),IF(AND(B8454="Premier League",E8454="Highlights"),_xlfn.XLOOKUP(H8454,Calendar!O:O,Calendar!N:N,,-1),""))</f>
        <v/>
      </c>
      <c r="AI8454" s="61" t="str">
        <f>IF(AND(AH8454&lt;&gt;"",E8454="Live"),_xlfn.XLOOKUP(_xlfn.TEXTJOIN(" vs ",,C8454:D8454),Calendar!G:G,Calendar!K:K),"")</f>
        <v/>
      </c>
      <c r="AJ8454" s="61" t="str">
        <f>IF(AND(K8454&lt;&gt;"Match of the Day",K8454&lt;&gt;"Match of the Day 2",K8454&lt;&gt;"Match of the Day Repeat"),"",1+MAX($AJ$10:AJ8453))</f>
        <v/>
      </c>
    </row>
    <row r="8455" spans="34:36" x14ac:dyDescent="0.35">
      <c r="AH8455" s="16" t="str">
        <f>IF(AND(B8455="Premier League",E8455="Live"),_xlfn.XLOOKUP(_xlfn.TEXTJOIN(" vs ",,C8455:D8455),Calendar!G:G,Calendar!B:B),IF(AND(B8455="Premier League",E8455="Highlights"),_xlfn.XLOOKUP(H8455,Calendar!O:O,Calendar!N:N,,-1),""))</f>
        <v/>
      </c>
      <c r="AI8455" s="61" t="str">
        <f>IF(AND(AH8455&lt;&gt;"",E8455="Live"),_xlfn.XLOOKUP(_xlfn.TEXTJOIN(" vs ",,C8455:D8455),Calendar!G:G,Calendar!K:K),"")</f>
        <v/>
      </c>
      <c r="AJ8455" s="61" t="str">
        <f>IF(AND(K8455&lt;&gt;"Match of the Day",K8455&lt;&gt;"Match of the Day 2",K8455&lt;&gt;"Match of the Day Repeat"),"",1+MAX($AJ$10:AJ8454))</f>
        <v/>
      </c>
    </row>
    <row r="8456" spans="34:36" x14ac:dyDescent="0.35">
      <c r="AH8456" s="16" t="str">
        <f>IF(AND(B8456="Premier League",E8456="Live"),_xlfn.XLOOKUP(_xlfn.TEXTJOIN(" vs ",,C8456:D8456),Calendar!G:G,Calendar!B:B),IF(AND(B8456="Premier League",E8456="Highlights"),_xlfn.XLOOKUP(H8456,Calendar!O:O,Calendar!N:N,,-1),""))</f>
        <v/>
      </c>
      <c r="AI8456" s="61" t="str">
        <f>IF(AND(AH8456&lt;&gt;"",E8456="Live"),_xlfn.XLOOKUP(_xlfn.TEXTJOIN(" vs ",,C8456:D8456),Calendar!G:G,Calendar!K:K),"")</f>
        <v/>
      </c>
      <c r="AJ8456" s="61" t="str">
        <f>IF(AND(K8456&lt;&gt;"Match of the Day",K8456&lt;&gt;"Match of the Day 2",K8456&lt;&gt;"Match of the Day Repeat"),"",1+MAX($AJ$10:AJ8455))</f>
        <v/>
      </c>
    </row>
    <row r="8457" spans="34:36" x14ac:dyDescent="0.35">
      <c r="AH8457" s="16" t="str">
        <f>IF(AND(B8457="Premier League",E8457="Live"),_xlfn.XLOOKUP(_xlfn.TEXTJOIN(" vs ",,C8457:D8457),Calendar!G:G,Calendar!B:B),IF(AND(B8457="Premier League",E8457="Highlights"),_xlfn.XLOOKUP(H8457,Calendar!O:O,Calendar!N:N,,-1),""))</f>
        <v/>
      </c>
      <c r="AI8457" s="61" t="str">
        <f>IF(AND(AH8457&lt;&gt;"",E8457="Live"),_xlfn.XLOOKUP(_xlfn.TEXTJOIN(" vs ",,C8457:D8457),Calendar!G:G,Calendar!K:K),"")</f>
        <v/>
      </c>
      <c r="AJ8457" s="61" t="str">
        <f>IF(AND(K8457&lt;&gt;"Match of the Day",K8457&lt;&gt;"Match of the Day 2",K8457&lt;&gt;"Match of the Day Repeat"),"",1+MAX($AJ$10:AJ8456))</f>
        <v/>
      </c>
    </row>
    <row r="8458" spans="34:36" x14ac:dyDescent="0.35">
      <c r="AH8458" s="16" t="str">
        <f>IF(AND(B8458="Premier League",E8458="Live"),_xlfn.XLOOKUP(_xlfn.TEXTJOIN(" vs ",,C8458:D8458),Calendar!G:G,Calendar!B:B),IF(AND(B8458="Premier League",E8458="Highlights"),_xlfn.XLOOKUP(H8458,Calendar!O:O,Calendar!N:N,,-1),""))</f>
        <v/>
      </c>
      <c r="AI8458" s="61" t="str">
        <f>IF(AND(AH8458&lt;&gt;"",E8458="Live"),_xlfn.XLOOKUP(_xlfn.TEXTJOIN(" vs ",,C8458:D8458),Calendar!G:G,Calendar!K:K),"")</f>
        <v/>
      </c>
      <c r="AJ8458" s="61" t="str">
        <f>IF(AND(K8458&lt;&gt;"Match of the Day",K8458&lt;&gt;"Match of the Day 2",K8458&lt;&gt;"Match of the Day Repeat"),"",1+MAX($AJ$10:AJ8457))</f>
        <v/>
      </c>
    </row>
    <row r="8459" spans="34:36" x14ac:dyDescent="0.35">
      <c r="AH8459" s="16" t="str">
        <f>IF(AND(B8459="Premier League",E8459="Live"),_xlfn.XLOOKUP(_xlfn.TEXTJOIN(" vs ",,C8459:D8459),Calendar!G:G,Calendar!B:B),IF(AND(B8459="Premier League",E8459="Highlights"),_xlfn.XLOOKUP(H8459,Calendar!O:O,Calendar!N:N,,-1),""))</f>
        <v/>
      </c>
      <c r="AI8459" s="61" t="str">
        <f>IF(AND(AH8459&lt;&gt;"",E8459="Live"),_xlfn.XLOOKUP(_xlfn.TEXTJOIN(" vs ",,C8459:D8459),Calendar!G:G,Calendar!K:K),"")</f>
        <v/>
      </c>
      <c r="AJ8459" s="61" t="str">
        <f>IF(AND(K8459&lt;&gt;"Match of the Day",K8459&lt;&gt;"Match of the Day 2",K8459&lt;&gt;"Match of the Day Repeat"),"",1+MAX($AJ$10:AJ8458))</f>
        <v/>
      </c>
    </row>
    <row r="8460" spans="34:36" x14ac:dyDescent="0.35">
      <c r="AH8460" s="16" t="str">
        <f>IF(AND(B8460="Premier League",E8460="Live"),_xlfn.XLOOKUP(_xlfn.TEXTJOIN(" vs ",,C8460:D8460),Calendar!G:G,Calendar!B:B),IF(AND(B8460="Premier League",E8460="Highlights"),_xlfn.XLOOKUP(H8460,Calendar!O:O,Calendar!N:N,,-1),""))</f>
        <v/>
      </c>
      <c r="AI8460" s="61" t="str">
        <f>IF(AND(AH8460&lt;&gt;"",E8460="Live"),_xlfn.XLOOKUP(_xlfn.TEXTJOIN(" vs ",,C8460:D8460),Calendar!G:G,Calendar!K:K),"")</f>
        <v/>
      </c>
      <c r="AJ8460" s="61" t="str">
        <f>IF(AND(K8460&lt;&gt;"Match of the Day",K8460&lt;&gt;"Match of the Day 2",K8460&lt;&gt;"Match of the Day Repeat"),"",1+MAX($AJ$10:AJ8459))</f>
        <v/>
      </c>
    </row>
    <row r="8461" spans="34:36" x14ac:dyDescent="0.35">
      <c r="AH8461" s="16" t="str">
        <f>IF(AND(B8461="Premier League",E8461="Live"),_xlfn.XLOOKUP(_xlfn.TEXTJOIN(" vs ",,C8461:D8461),Calendar!G:G,Calendar!B:B),IF(AND(B8461="Premier League",E8461="Highlights"),_xlfn.XLOOKUP(H8461,Calendar!O:O,Calendar!N:N,,-1),""))</f>
        <v/>
      </c>
      <c r="AI8461" s="61" t="str">
        <f>IF(AND(AH8461&lt;&gt;"",E8461="Live"),_xlfn.XLOOKUP(_xlfn.TEXTJOIN(" vs ",,C8461:D8461),Calendar!G:G,Calendar!K:K),"")</f>
        <v/>
      </c>
      <c r="AJ8461" s="61" t="str">
        <f>IF(AND(K8461&lt;&gt;"Match of the Day",K8461&lt;&gt;"Match of the Day 2",K8461&lt;&gt;"Match of the Day Repeat"),"",1+MAX($AJ$10:AJ8460))</f>
        <v/>
      </c>
    </row>
    <row r="8462" spans="34:36" x14ac:dyDescent="0.35">
      <c r="AH8462" s="16" t="str">
        <f>IF(AND(B8462="Premier League",E8462="Live"),_xlfn.XLOOKUP(_xlfn.TEXTJOIN(" vs ",,C8462:D8462),Calendar!G:G,Calendar!B:B),IF(AND(B8462="Premier League",E8462="Highlights"),_xlfn.XLOOKUP(H8462,Calendar!O:O,Calendar!N:N,,-1),""))</f>
        <v/>
      </c>
      <c r="AI8462" s="61" t="str">
        <f>IF(AND(AH8462&lt;&gt;"",E8462="Live"),_xlfn.XLOOKUP(_xlfn.TEXTJOIN(" vs ",,C8462:D8462),Calendar!G:G,Calendar!K:K),"")</f>
        <v/>
      </c>
      <c r="AJ8462" s="61" t="str">
        <f>IF(AND(K8462&lt;&gt;"Match of the Day",K8462&lt;&gt;"Match of the Day 2",K8462&lt;&gt;"Match of the Day Repeat"),"",1+MAX($AJ$10:AJ8461))</f>
        <v/>
      </c>
    </row>
    <row r="8463" spans="34:36" x14ac:dyDescent="0.35">
      <c r="AH8463" s="16" t="str">
        <f>IF(AND(B8463="Premier League",E8463="Live"),_xlfn.XLOOKUP(_xlfn.TEXTJOIN(" vs ",,C8463:D8463),Calendar!G:G,Calendar!B:B),IF(AND(B8463="Premier League",E8463="Highlights"),_xlfn.XLOOKUP(H8463,Calendar!O:O,Calendar!N:N,,-1),""))</f>
        <v/>
      </c>
      <c r="AI8463" s="61" t="str">
        <f>IF(AND(AH8463&lt;&gt;"",E8463="Live"),_xlfn.XLOOKUP(_xlfn.TEXTJOIN(" vs ",,C8463:D8463),Calendar!G:G,Calendar!K:K),"")</f>
        <v/>
      </c>
      <c r="AJ8463" s="61" t="str">
        <f>IF(AND(K8463&lt;&gt;"Match of the Day",K8463&lt;&gt;"Match of the Day 2",K8463&lt;&gt;"Match of the Day Repeat"),"",1+MAX($AJ$10:AJ8462))</f>
        <v/>
      </c>
    </row>
    <row r="8464" spans="34:36" x14ac:dyDescent="0.35">
      <c r="AH8464" s="16" t="str">
        <f>IF(AND(B8464="Premier League",E8464="Live"),_xlfn.XLOOKUP(_xlfn.TEXTJOIN(" vs ",,C8464:D8464),Calendar!G:G,Calendar!B:B),IF(AND(B8464="Premier League",E8464="Highlights"),_xlfn.XLOOKUP(H8464,Calendar!O:O,Calendar!N:N,,-1),""))</f>
        <v/>
      </c>
      <c r="AI8464" s="61" t="str">
        <f>IF(AND(AH8464&lt;&gt;"",E8464="Live"),_xlfn.XLOOKUP(_xlfn.TEXTJOIN(" vs ",,C8464:D8464),Calendar!G:G,Calendar!K:K),"")</f>
        <v/>
      </c>
      <c r="AJ8464" s="61" t="str">
        <f>IF(AND(K8464&lt;&gt;"Match of the Day",K8464&lt;&gt;"Match of the Day 2",K8464&lt;&gt;"Match of the Day Repeat"),"",1+MAX($AJ$10:AJ8463))</f>
        <v/>
      </c>
    </row>
    <row r="8465" spans="34:36" x14ac:dyDescent="0.35">
      <c r="AH8465" s="16" t="str">
        <f>IF(AND(B8465="Premier League",E8465="Live"),_xlfn.XLOOKUP(_xlfn.TEXTJOIN(" vs ",,C8465:D8465),Calendar!G:G,Calendar!B:B),IF(AND(B8465="Premier League",E8465="Highlights"),_xlfn.XLOOKUP(H8465,Calendar!O:O,Calendar!N:N,,-1),""))</f>
        <v/>
      </c>
      <c r="AI8465" s="61" t="str">
        <f>IF(AND(AH8465&lt;&gt;"",E8465="Live"),_xlfn.XLOOKUP(_xlfn.TEXTJOIN(" vs ",,C8465:D8465),Calendar!G:G,Calendar!K:K),"")</f>
        <v/>
      </c>
      <c r="AJ8465" s="61" t="str">
        <f>IF(AND(K8465&lt;&gt;"Match of the Day",K8465&lt;&gt;"Match of the Day 2",K8465&lt;&gt;"Match of the Day Repeat"),"",1+MAX($AJ$10:AJ8464))</f>
        <v/>
      </c>
    </row>
    <row r="8466" spans="34:36" x14ac:dyDescent="0.35">
      <c r="AH8466" s="16" t="str">
        <f>IF(AND(B8466="Premier League",E8466="Live"),_xlfn.XLOOKUP(_xlfn.TEXTJOIN(" vs ",,C8466:D8466),Calendar!G:G,Calendar!B:B),IF(AND(B8466="Premier League",E8466="Highlights"),_xlfn.XLOOKUP(H8466,Calendar!O:O,Calendar!N:N,,-1),""))</f>
        <v/>
      </c>
      <c r="AI8466" s="61" t="str">
        <f>IF(AND(AH8466&lt;&gt;"",E8466="Live"),_xlfn.XLOOKUP(_xlfn.TEXTJOIN(" vs ",,C8466:D8466),Calendar!G:G,Calendar!K:K),"")</f>
        <v/>
      </c>
      <c r="AJ8466" s="61" t="str">
        <f>IF(AND(K8466&lt;&gt;"Match of the Day",K8466&lt;&gt;"Match of the Day 2",K8466&lt;&gt;"Match of the Day Repeat"),"",1+MAX($AJ$10:AJ8465))</f>
        <v/>
      </c>
    </row>
    <row r="8467" spans="34:36" x14ac:dyDescent="0.35">
      <c r="AH8467" s="16" t="str">
        <f>IF(AND(B8467="Premier League",E8467="Live"),_xlfn.XLOOKUP(_xlfn.TEXTJOIN(" vs ",,C8467:D8467),Calendar!G:G,Calendar!B:B),IF(AND(B8467="Premier League",E8467="Highlights"),_xlfn.XLOOKUP(H8467,Calendar!O:O,Calendar!N:N,,-1),""))</f>
        <v/>
      </c>
      <c r="AI8467" s="61" t="str">
        <f>IF(AND(AH8467&lt;&gt;"",E8467="Live"),_xlfn.XLOOKUP(_xlfn.TEXTJOIN(" vs ",,C8467:D8467),Calendar!G:G,Calendar!K:K),"")</f>
        <v/>
      </c>
      <c r="AJ8467" s="61" t="str">
        <f>IF(AND(K8467&lt;&gt;"Match of the Day",K8467&lt;&gt;"Match of the Day 2",K8467&lt;&gt;"Match of the Day Repeat"),"",1+MAX($AJ$10:AJ8466))</f>
        <v/>
      </c>
    </row>
    <row r="8468" spans="34:36" x14ac:dyDescent="0.35">
      <c r="AH8468" s="16" t="str">
        <f>IF(AND(B8468="Premier League",E8468="Live"),_xlfn.XLOOKUP(_xlfn.TEXTJOIN(" vs ",,C8468:D8468),Calendar!G:G,Calendar!B:B),IF(AND(B8468="Premier League",E8468="Highlights"),_xlfn.XLOOKUP(H8468,Calendar!O:O,Calendar!N:N,,-1),""))</f>
        <v/>
      </c>
      <c r="AI8468" s="61" t="str">
        <f>IF(AND(AH8468&lt;&gt;"",E8468="Live"),_xlfn.XLOOKUP(_xlfn.TEXTJOIN(" vs ",,C8468:D8468),Calendar!G:G,Calendar!K:K),"")</f>
        <v/>
      </c>
      <c r="AJ8468" s="61" t="str">
        <f>IF(AND(K8468&lt;&gt;"Match of the Day",K8468&lt;&gt;"Match of the Day 2",K8468&lt;&gt;"Match of the Day Repeat"),"",1+MAX($AJ$10:AJ8467))</f>
        <v/>
      </c>
    </row>
    <row r="8469" spans="34:36" x14ac:dyDescent="0.35">
      <c r="AH8469" s="16" t="str">
        <f>IF(AND(B8469="Premier League",E8469="Live"),_xlfn.XLOOKUP(_xlfn.TEXTJOIN(" vs ",,C8469:D8469),Calendar!G:G,Calendar!B:B),IF(AND(B8469="Premier League",E8469="Highlights"),_xlfn.XLOOKUP(H8469,Calendar!O:O,Calendar!N:N,,-1),""))</f>
        <v/>
      </c>
      <c r="AI8469" s="61" t="str">
        <f>IF(AND(AH8469&lt;&gt;"",E8469="Live"),_xlfn.XLOOKUP(_xlfn.TEXTJOIN(" vs ",,C8469:D8469),Calendar!G:G,Calendar!K:K),"")</f>
        <v/>
      </c>
      <c r="AJ8469" s="61" t="str">
        <f>IF(AND(K8469&lt;&gt;"Match of the Day",K8469&lt;&gt;"Match of the Day 2",K8469&lt;&gt;"Match of the Day Repeat"),"",1+MAX($AJ$10:AJ8468))</f>
        <v/>
      </c>
    </row>
    <row r="8470" spans="34:36" x14ac:dyDescent="0.35">
      <c r="AH8470" s="16" t="str">
        <f>IF(AND(B8470="Premier League",E8470="Live"),_xlfn.XLOOKUP(_xlfn.TEXTJOIN(" vs ",,C8470:D8470),Calendar!G:G,Calendar!B:B),IF(AND(B8470="Premier League",E8470="Highlights"),_xlfn.XLOOKUP(H8470,Calendar!O:O,Calendar!N:N,,-1),""))</f>
        <v/>
      </c>
      <c r="AI8470" s="61" t="str">
        <f>IF(AND(AH8470&lt;&gt;"",E8470="Live"),_xlfn.XLOOKUP(_xlfn.TEXTJOIN(" vs ",,C8470:D8470),Calendar!G:G,Calendar!K:K),"")</f>
        <v/>
      </c>
      <c r="AJ8470" s="61" t="str">
        <f>IF(AND(K8470&lt;&gt;"Match of the Day",K8470&lt;&gt;"Match of the Day 2",K8470&lt;&gt;"Match of the Day Repeat"),"",1+MAX($AJ$10:AJ8469))</f>
        <v/>
      </c>
    </row>
    <row r="8471" spans="34:36" x14ac:dyDescent="0.35">
      <c r="AH8471" s="16" t="str">
        <f>IF(AND(B8471="Premier League",E8471="Live"),_xlfn.XLOOKUP(_xlfn.TEXTJOIN(" vs ",,C8471:D8471),Calendar!G:G,Calendar!B:B),IF(AND(B8471="Premier League",E8471="Highlights"),_xlfn.XLOOKUP(H8471,Calendar!O:O,Calendar!N:N,,-1),""))</f>
        <v/>
      </c>
      <c r="AI8471" s="61" t="str">
        <f>IF(AND(AH8471&lt;&gt;"",E8471="Live"),_xlfn.XLOOKUP(_xlfn.TEXTJOIN(" vs ",,C8471:D8471),Calendar!G:G,Calendar!K:K),"")</f>
        <v/>
      </c>
      <c r="AJ8471" s="61" t="str">
        <f>IF(AND(K8471&lt;&gt;"Match of the Day",K8471&lt;&gt;"Match of the Day 2",K8471&lt;&gt;"Match of the Day Repeat"),"",1+MAX($AJ$10:AJ8470))</f>
        <v/>
      </c>
    </row>
    <row r="8472" spans="34:36" x14ac:dyDescent="0.35">
      <c r="AH8472" s="16" t="str">
        <f>IF(AND(B8472="Premier League",E8472="Live"),_xlfn.XLOOKUP(_xlfn.TEXTJOIN(" vs ",,C8472:D8472),Calendar!G:G,Calendar!B:B),IF(AND(B8472="Premier League",E8472="Highlights"),_xlfn.XLOOKUP(H8472,Calendar!O:O,Calendar!N:N,,-1),""))</f>
        <v/>
      </c>
      <c r="AI8472" s="61" t="str">
        <f>IF(AND(AH8472&lt;&gt;"",E8472="Live"),_xlfn.XLOOKUP(_xlfn.TEXTJOIN(" vs ",,C8472:D8472),Calendar!G:G,Calendar!K:K),"")</f>
        <v/>
      </c>
      <c r="AJ8472" s="61" t="str">
        <f>IF(AND(K8472&lt;&gt;"Match of the Day",K8472&lt;&gt;"Match of the Day 2",K8472&lt;&gt;"Match of the Day Repeat"),"",1+MAX($AJ$10:AJ8471))</f>
        <v/>
      </c>
    </row>
    <row r="8473" spans="34:36" x14ac:dyDescent="0.35">
      <c r="AH8473" s="16" t="str">
        <f>IF(AND(B8473="Premier League",E8473="Live"),_xlfn.XLOOKUP(_xlfn.TEXTJOIN(" vs ",,C8473:D8473),Calendar!G:G,Calendar!B:B),IF(AND(B8473="Premier League",E8473="Highlights"),_xlfn.XLOOKUP(H8473,Calendar!O:O,Calendar!N:N,,-1),""))</f>
        <v/>
      </c>
      <c r="AI8473" s="61" t="str">
        <f>IF(AND(AH8473&lt;&gt;"",E8473="Live"),_xlfn.XLOOKUP(_xlfn.TEXTJOIN(" vs ",,C8473:D8473),Calendar!G:G,Calendar!K:K),"")</f>
        <v/>
      </c>
      <c r="AJ8473" s="61" t="str">
        <f>IF(AND(K8473&lt;&gt;"Match of the Day",K8473&lt;&gt;"Match of the Day 2",K8473&lt;&gt;"Match of the Day Repeat"),"",1+MAX($AJ$10:AJ8472))</f>
        <v/>
      </c>
    </row>
    <row r="8474" spans="34:36" x14ac:dyDescent="0.35">
      <c r="AH8474" s="16" t="str">
        <f>IF(AND(B8474="Premier League",E8474="Live"),_xlfn.XLOOKUP(_xlfn.TEXTJOIN(" vs ",,C8474:D8474),Calendar!G:G,Calendar!B:B),IF(AND(B8474="Premier League",E8474="Highlights"),_xlfn.XLOOKUP(H8474,Calendar!O:O,Calendar!N:N,,-1),""))</f>
        <v/>
      </c>
      <c r="AI8474" s="61" t="str">
        <f>IF(AND(AH8474&lt;&gt;"",E8474="Live"),_xlfn.XLOOKUP(_xlfn.TEXTJOIN(" vs ",,C8474:D8474),Calendar!G:G,Calendar!K:K),"")</f>
        <v/>
      </c>
      <c r="AJ8474" s="61" t="str">
        <f>IF(AND(K8474&lt;&gt;"Match of the Day",K8474&lt;&gt;"Match of the Day 2",K8474&lt;&gt;"Match of the Day Repeat"),"",1+MAX($AJ$10:AJ8473))</f>
        <v/>
      </c>
    </row>
    <row r="8475" spans="34:36" x14ac:dyDescent="0.35">
      <c r="AH8475" s="16" t="str">
        <f>IF(AND(B8475="Premier League",E8475="Live"),_xlfn.XLOOKUP(_xlfn.TEXTJOIN(" vs ",,C8475:D8475),Calendar!G:G,Calendar!B:B),IF(AND(B8475="Premier League",E8475="Highlights"),_xlfn.XLOOKUP(H8475,Calendar!O:O,Calendar!N:N,,-1),""))</f>
        <v/>
      </c>
      <c r="AI8475" s="61" t="str">
        <f>IF(AND(AH8475&lt;&gt;"",E8475="Live"),_xlfn.XLOOKUP(_xlfn.TEXTJOIN(" vs ",,C8475:D8475),Calendar!G:G,Calendar!K:K),"")</f>
        <v/>
      </c>
      <c r="AJ8475" s="61" t="str">
        <f>IF(AND(K8475&lt;&gt;"Match of the Day",K8475&lt;&gt;"Match of the Day 2",K8475&lt;&gt;"Match of the Day Repeat"),"",1+MAX($AJ$10:AJ8474))</f>
        <v/>
      </c>
    </row>
    <row r="8476" spans="34:36" x14ac:dyDescent="0.35">
      <c r="AH8476" s="16" t="str">
        <f>IF(AND(B8476="Premier League",E8476="Live"),_xlfn.XLOOKUP(_xlfn.TEXTJOIN(" vs ",,C8476:D8476),Calendar!G:G,Calendar!B:B),IF(AND(B8476="Premier League",E8476="Highlights"),_xlfn.XLOOKUP(H8476,Calendar!O:O,Calendar!N:N,,-1),""))</f>
        <v/>
      </c>
      <c r="AI8476" s="61" t="str">
        <f>IF(AND(AH8476&lt;&gt;"",E8476="Live"),_xlfn.XLOOKUP(_xlfn.TEXTJOIN(" vs ",,C8476:D8476),Calendar!G:G,Calendar!K:K),"")</f>
        <v/>
      </c>
      <c r="AJ8476" s="61" t="str">
        <f>IF(AND(K8476&lt;&gt;"Match of the Day",K8476&lt;&gt;"Match of the Day 2",K8476&lt;&gt;"Match of the Day Repeat"),"",1+MAX($AJ$10:AJ8475))</f>
        <v/>
      </c>
    </row>
    <row r="8477" spans="34:36" x14ac:dyDescent="0.35">
      <c r="AH8477" s="16" t="str">
        <f>IF(AND(B8477="Premier League",E8477="Live"),_xlfn.XLOOKUP(_xlfn.TEXTJOIN(" vs ",,C8477:D8477),Calendar!G:G,Calendar!B:B),IF(AND(B8477="Premier League",E8477="Highlights"),_xlfn.XLOOKUP(H8477,Calendar!O:O,Calendar!N:N,,-1),""))</f>
        <v/>
      </c>
      <c r="AI8477" s="61" t="str">
        <f>IF(AND(AH8477&lt;&gt;"",E8477="Live"),_xlfn.XLOOKUP(_xlfn.TEXTJOIN(" vs ",,C8477:D8477),Calendar!G:G,Calendar!K:K),"")</f>
        <v/>
      </c>
      <c r="AJ8477" s="61" t="str">
        <f>IF(AND(K8477&lt;&gt;"Match of the Day",K8477&lt;&gt;"Match of the Day 2",K8477&lt;&gt;"Match of the Day Repeat"),"",1+MAX($AJ$10:AJ8476))</f>
        <v/>
      </c>
    </row>
    <row r="8478" spans="34:36" x14ac:dyDescent="0.35">
      <c r="AH8478" s="16" t="str">
        <f>IF(AND(B8478="Premier League",E8478="Live"),_xlfn.XLOOKUP(_xlfn.TEXTJOIN(" vs ",,C8478:D8478),Calendar!G:G,Calendar!B:B),IF(AND(B8478="Premier League",E8478="Highlights"),_xlfn.XLOOKUP(H8478,Calendar!O:O,Calendar!N:N,,-1),""))</f>
        <v/>
      </c>
      <c r="AI8478" s="61" t="str">
        <f>IF(AND(AH8478&lt;&gt;"",E8478="Live"),_xlfn.XLOOKUP(_xlfn.TEXTJOIN(" vs ",,C8478:D8478),Calendar!G:G,Calendar!K:K),"")</f>
        <v/>
      </c>
      <c r="AJ8478" s="61" t="str">
        <f>IF(AND(K8478&lt;&gt;"Match of the Day",K8478&lt;&gt;"Match of the Day 2",K8478&lt;&gt;"Match of the Day Repeat"),"",1+MAX($AJ$10:AJ8477))</f>
        <v/>
      </c>
    </row>
    <row r="8479" spans="34:36" x14ac:dyDescent="0.35">
      <c r="AH8479" s="16" t="str">
        <f>IF(AND(B8479="Premier League",E8479="Live"),_xlfn.XLOOKUP(_xlfn.TEXTJOIN(" vs ",,C8479:D8479),Calendar!G:G,Calendar!B:B),IF(AND(B8479="Premier League",E8479="Highlights"),_xlfn.XLOOKUP(H8479,Calendar!O:O,Calendar!N:N,,-1),""))</f>
        <v/>
      </c>
      <c r="AI8479" s="61" t="str">
        <f>IF(AND(AH8479&lt;&gt;"",E8479="Live"),_xlfn.XLOOKUP(_xlfn.TEXTJOIN(" vs ",,C8479:D8479),Calendar!G:G,Calendar!K:K),"")</f>
        <v/>
      </c>
      <c r="AJ8479" s="61" t="str">
        <f>IF(AND(K8479&lt;&gt;"Match of the Day",K8479&lt;&gt;"Match of the Day 2",K8479&lt;&gt;"Match of the Day Repeat"),"",1+MAX($AJ$10:AJ8478))</f>
        <v/>
      </c>
    </row>
    <row r="8480" spans="34:36" x14ac:dyDescent="0.35">
      <c r="AH8480" s="16" t="str">
        <f>IF(AND(B8480="Premier League",E8480="Live"),_xlfn.XLOOKUP(_xlfn.TEXTJOIN(" vs ",,C8480:D8480),Calendar!G:G,Calendar!B:B),IF(AND(B8480="Premier League",E8480="Highlights"),_xlfn.XLOOKUP(H8480,Calendar!O:O,Calendar!N:N,,-1),""))</f>
        <v/>
      </c>
      <c r="AI8480" s="61" t="str">
        <f>IF(AND(AH8480&lt;&gt;"",E8480="Live"),_xlfn.XLOOKUP(_xlfn.TEXTJOIN(" vs ",,C8480:D8480),Calendar!G:G,Calendar!K:K),"")</f>
        <v/>
      </c>
      <c r="AJ8480" s="61" t="str">
        <f>IF(AND(K8480&lt;&gt;"Match of the Day",K8480&lt;&gt;"Match of the Day 2",K8480&lt;&gt;"Match of the Day Repeat"),"",1+MAX($AJ$10:AJ8479))</f>
        <v/>
      </c>
    </row>
    <row r="8481" spans="34:36" x14ac:dyDescent="0.35">
      <c r="AH8481" s="16" t="str">
        <f>IF(AND(B8481="Premier League",E8481="Live"),_xlfn.XLOOKUP(_xlfn.TEXTJOIN(" vs ",,C8481:D8481),Calendar!G:G,Calendar!B:B),IF(AND(B8481="Premier League",E8481="Highlights"),_xlfn.XLOOKUP(H8481,Calendar!O:O,Calendar!N:N,,-1),""))</f>
        <v/>
      </c>
      <c r="AI8481" s="61" t="str">
        <f>IF(AND(AH8481&lt;&gt;"",E8481="Live"),_xlfn.XLOOKUP(_xlfn.TEXTJOIN(" vs ",,C8481:D8481),Calendar!G:G,Calendar!K:K),"")</f>
        <v/>
      </c>
      <c r="AJ8481" s="61" t="str">
        <f>IF(AND(K8481&lt;&gt;"Match of the Day",K8481&lt;&gt;"Match of the Day 2",K8481&lt;&gt;"Match of the Day Repeat"),"",1+MAX($AJ$10:AJ8480))</f>
        <v/>
      </c>
    </row>
    <row r="8482" spans="34:36" x14ac:dyDescent="0.35">
      <c r="AH8482" s="16" t="str">
        <f>IF(AND(B8482="Premier League",E8482="Live"),_xlfn.XLOOKUP(_xlfn.TEXTJOIN(" vs ",,C8482:D8482),Calendar!G:G,Calendar!B:B),IF(AND(B8482="Premier League",E8482="Highlights"),_xlfn.XLOOKUP(H8482,Calendar!O:O,Calendar!N:N,,-1),""))</f>
        <v/>
      </c>
      <c r="AI8482" s="61" t="str">
        <f>IF(AND(AH8482&lt;&gt;"",E8482="Live"),_xlfn.XLOOKUP(_xlfn.TEXTJOIN(" vs ",,C8482:D8482),Calendar!G:G,Calendar!K:K),"")</f>
        <v/>
      </c>
      <c r="AJ8482" s="61" t="str">
        <f>IF(AND(K8482&lt;&gt;"Match of the Day",K8482&lt;&gt;"Match of the Day 2",K8482&lt;&gt;"Match of the Day Repeat"),"",1+MAX($AJ$10:AJ8481))</f>
        <v/>
      </c>
    </row>
    <row r="8483" spans="34:36" x14ac:dyDescent="0.35">
      <c r="AH8483" s="16" t="str">
        <f>IF(AND(B8483="Premier League",E8483="Live"),_xlfn.XLOOKUP(_xlfn.TEXTJOIN(" vs ",,C8483:D8483),Calendar!G:G,Calendar!B:B),IF(AND(B8483="Premier League",E8483="Highlights"),_xlfn.XLOOKUP(H8483,Calendar!O:O,Calendar!N:N,,-1),""))</f>
        <v/>
      </c>
      <c r="AI8483" s="61" t="str">
        <f>IF(AND(AH8483&lt;&gt;"",E8483="Live"),_xlfn.XLOOKUP(_xlfn.TEXTJOIN(" vs ",,C8483:D8483),Calendar!G:G,Calendar!K:K),"")</f>
        <v/>
      </c>
      <c r="AJ8483" s="61" t="str">
        <f>IF(AND(K8483&lt;&gt;"Match of the Day",K8483&lt;&gt;"Match of the Day 2",K8483&lt;&gt;"Match of the Day Repeat"),"",1+MAX($AJ$10:AJ8482))</f>
        <v/>
      </c>
    </row>
    <row r="8484" spans="34:36" x14ac:dyDescent="0.35">
      <c r="AH8484" s="16" t="str">
        <f>IF(AND(B8484="Premier League",E8484="Live"),_xlfn.XLOOKUP(_xlfn.TEXTJOIN(" vs ",,C8484:D8484),Calendar!G:G,Calendar!B:B),IF(AND(B8484="Premier League",E8484="Highlights"),_xlfn.XLOOKUP(H8484,Calendar!O:O,Calendar!N:N,,-1),""))</f>
        <v/>
      </c>
      <c r="AI8484" s="61" t="str">
        <f>IF(AND(AH8484&lt;&gt;"",E8484="Live"),_xlfn.XLOOKUP(_xlfn.TEXTJOIN(" vs ",,C8484:D8484),Calendar!G:G,Calendar!K:K),"")</f>
        <v/>
      </c>
      <c r="AJ8484" s="61" t="str">
        <f>IF(AND(K8484&lt;&gt;"Match of the Day",K8484&lt;&gt;"Match of the Day 2",K8484&lt;&gt;"Match of the Day Repeat"),"",1+MAX($AJ$10:AJ8483))</f>
        <v/>
      </c>
    </row>
    <row r="8485" spans="34:36" x14ac:dyDescent="0.35">
      <c r="AH8485" s="16" t="str">
        <f>IF(AND(B8485="Premier League",E8485="Live"),_xlfn.XLOOKUP(_xlfn.TEXTJOIN(" vs ",,C8485:D8485),Calendar!G:G,Calendar!B:B),IF(AND(B8485="Premier League",E8485="Highlights"),_xlfn.XLOOKUP(H8485,Calendar!O:O,Calendar!N:N,,-1),""))</f>
        <v/>
      </c>
      <c r="AI8485" s="61" t="str">
        <f>IF(AND(AH8485&lt;&gt;"",E8485="Live"),_xlfn.XLOOKUP(_xlfn.TEXTJOIN(" vs ",,C8485:D8485),Calendar!G:G,Calendar!K:K),"")</f>
        <v/>
      </c>
      <c r="AJ8485" s="61" t="str">
        <f>IF(AND(K8485&lt;&gt;"Match of the Day",K8485&lt;&gt;"Match of the Day 2",K8485&lt;&gt;"Match of the Day Repeat"),"",1+MAX($AJ$10:AJ8484))</f>
        <v/>
      </c>
    </row>
    <row r="8486" spans="34:36" x14ac:dyDescent="0.35">
      <c r="AH8486" s="16" t="str">
        <f>IF(AND(B8486="Premier League",E8486="Live"),_xlfn.XLOOKUP(_xlfn.TEXTJOIN(" vs ",,C8486:D8486),Calendar!G:G,Calendar!B:B),IF(AND(B8486="Premier League",E8486="Highlights"),_xlfn.XLOOKUP(H8486,Calendar!O:O,Calendar!N:N,,-1),""))</f>
        <v/>
      </c>
      <c r="AI8486" s="61" t="str">
        <f>IF(AND(AH8486&lt;&gt;"",E8486="Live"),_xlfn.XLOOKUP(_xlfn.TEXTJOIN(" vs ",,C8486:D8486),Calendar!G:G,Calendar!K:K),"")</f>
        <v/>
      </c>
      <c r="AJ8486" s="61" t="str">
        <f>IF(AND(K8486&lt;&gt;"Match of the Day",K8486&lt;&gt;"Match of the Day 2",K8486&lt;&gt;"Match of the Day Repeat"),"",1+MAX($AJ$10:AJ8485))</f>
        <v/>
      </c>
    </row>
    <row r="8487" spans="34:36" x14ac:dyDescent="0.35">
      <c r="AH8487" s="16" t="str">
        <f>IF(AND(B8487="Premier League",E8487="Live"),_xlfn.XLOOKUP(_xlfn.TEXTJOIN(" vs ",,C8487:D8487),Calendar!G:G,Calendar!B:B),IF(AND(B8487="Premier League",E8487="Highlights"),_xlfn.XLOOKUP(H8487,Calendar!O:O,Calendar!N:N,,-1),""))</f>
        <v/>
      </c>
      <c r="AI8487" s="61" t="str">
        <f>IF(AND(AH8487&lt;&gt;"",E8487="Live"),_xlfn.XLOOKUP(_xlfn.TEXTJOIN(" vs ",,C8487:D8487),Calendar!G:G,Calendar!K:K),"")</f>
        <v/>
      </c>
      <c r="AJ8487" s="61" t="str">
        <f>IF(AND(K8487&lt;&gt;"Match of the Day",K8487&lt;&gt;"Match of the Day 2",K8487&lt;&gt;"Match of the Day Repeat"),"",1+MAX($AJ$10:AJ8486))</f>
        <v/>
      </c>
    </row>
    <row r="8488" spans="34:36" x14ac:dyDescent="0.35">
      <c r="AH8488" s="16" t="str">
        <f>IF(AND(B8488="Premier League",E8488="Live"),_xlfn.XLOOKUP(_xlfn.TEXTJOIN(" vs ",,C8488:D8488),Calendar!G:G,Calendar!B:B),IF(AND(B8488="Premier League",E8488="Highlights"),_xlfn.XLOOKUP(H8488,Calendar!O:O,Calendar!N:N,,-1),""))</f>
        <v/>
      </c>
      <c r="AI8488" s="61" t="str">
        <f>IF(AND(AH8488&lt;&gt;"",E8488="Live"),_xlfn.XLOOKUP(_xlfn.TEXTJOIN(" vs ",,C8488:D8488),Calendar!G:G,Calendar!K:K),"")</f>
        <v/>
      </c>
      <c r="AJ8488" s="61" t="str">
        <f>IF(AND(K8488&lt;&gt;"Match of the Day",K8488&lt;&gt;"Match of the Day 2",K8488&lt;&gt;"Match of the Day Repeat"),"",1+MAX($AJ$10:AJ8487))</f>
        <v/>
      </c>
    </row>
    <row r="8489" spans="34:36" x14ac:dyDescent="0.35">
      <c r="AH8489" s="16" t="str">
        <f>IF(AND(B8489="Premier League",E8489="Live"),_xlfn.XLOOKUP(_xlfn.TEXTJOIN(" vs ",,C8489:D8489),Calendar!G:G,Calendar!B:B),IF(AND(B8489="Premier League",E8489="Highlights"),_xlfn.XLOOKUP(H8489,Calendar!O:O,Calendar!N:N,,-1),""))</f>
        <v/>
      </c>
      <c r="AI8489" s="61" t="str">
        <f>IF(AND(AH8489&lt;&gt;"",E8489="Live"),_xlfn.XLOOKUP(_xlfn.TEXTJOIN(" vs ",,C8489:D8489),Calendar!G:G,Calendar!K:K),"")</f>
        <v/>
      </c>
      <c r="AJ8489" s="61" t="str">
        <f>IF(AND(K8489&lt;&gt;"Match of the Day",K8489&lt;&gt;"Match of the Day 2",K8489&lt;&gt;"Match of the Day Repeat"),"",1+MAX($AJ$10:AJ8488))</f>
        <v/>
      </c>
    </row>
    <row r="8490" spans="34:36" x14ac:dyDescent="0.35">
      <c r="AH8490" s="16" t="str">
        <f>IF(AND(B8490="Premier League",E8490="Live"),_xlfn.XLOOKUP(_xlfn.TEXTJOIN(" vs ",,C8490:D8490),Calendar!G:G,Calendar!B:B),IF(AND(B8490="Premier League",E8490="Highlights"),_xlfn.XLOOKUP(H8490,Calendar!O:O,Calendar!N:N,,-1),""))</f>
        <v/>
      </c>
      <c r="AI8490" s="61" t="str">
        <f>IF(AND(AH8490&lt;&gt;"",E8490="Live"),_xlfn.XLOOKUP(_xlfn.TEXTJOIN(" vs ",,C8490:D8490),Calendar!G:G,Calendar!K:K),"")</f>
        <v/>
      </c>
      <c r="AJ8490" s="61" t="str">
        <f>IF(AND(K8490&lt;&gt;"Match of the Day",K8490&lt;&gt;"Match of the Day 2",K8490&lt;&gt;"Match of the Day Repeat"),"",1+MAX($AJ$10:AJ8489))</f>
        <v/>
      </c>
    </row>
    <row r="8491" spans="34:36" x14ac:dyDescent="0.35">
      <c r="AH8491" s="16" t="str">
        <f>IF(AND(B8491="Premier League",E8491="Live"),_xlfn.XLOOKUP(_xlfn.TEXTJOIN(" vs ",,C8491:D8491),Calendar!G:G,Calendar!B:B),IF(AND(B8491="Premier League",E8491="Highlights"),_xlfn.XLOOKUP(H8491,Calendar!O:O,Calendar!N:N,,-1),""))</f>
        <v/>
      </c>
      <c r="AI8491" s="61" t="str">
        <f>IF(AND(AH8491&lt;&gt;"",E8491="Live"),_xlfn.XLOOKUP(_xlfn.TEXTJOIN(" vs ",,C8491:D8491),Calendar!G:G,Calendar!K:K),"")</f>
        <v/>
      </c>
      <c r="AJ8491" s="61" t="str">
        <f>IF(AND(K8491&lt;&gt;"Match of the Day",K8491&lt;&gt;"Match of the Day 2",K8491&lt;&gt;"Match of the Day Repeat"),"",1+MAX($AJ$10:AJ8490))</f>
        <v/>
      </c>
    </row>
    <row r="8492" spans="34:36" x14ac:dyDescent="0.35">
      <c r="AH8492" s="16" t="str">
        <f>IF(AND(B8492="Premier League",E8492="Live"),_xlfn.XLOOKUP(_xlfn.TEXTJOIN(" vs ",,C8492:D8492),Calendar!G:G,Calendar!B:B),IF(AND(B8492="Premier League",E8492="Highlights"),_xlfn.XLOOKUP(H8492,Calendar!O:O,Calendar!N:N,,-1),""))</f>
        <v/>
      </c>
      <c r="AI8492" s="61" t="str">
        <f>IF(AND(AH8492&lt;&gt;"",E8492="Live"),_xlfn.XLOOKUP(_xlfn.TEXTJOIN(" vs ",,C8492:D8492),Calendar!G:G,Calendar!K:K),"")</f>
        <v/>
      </c>
      <c r="AJ8492" s="61" t="str">
        <f>IF(AND(K8492&lt;&gt;"Match of the Day",K8492&lt;&gt;"Match of the Day 2",K8492&lt;&gt;"Match of the Day Repeat"),"",1+MAX($AJ$10:AJ8491))</f>
        <v/>
      </c>
    </row>
    <row r="8493" spans="34:36" x14ac:dyDescent="0.35">
      <c r="AH8493" s="16" t="str">
        <f>IF(AND(B8493="Premier League",E8493="Live"),_xlfn.XLOOKUP(_xlfn.TEXTJOIN(" vs ",,C8493:D8493),Calendar!G:G,Calendar!B:B),IF(AND(B8493="Premier League",E8493="Highlights"),_xlfn.XLOOKUP(H8493,Calendar!O:O,Calendar!N:N,,-1),""))</f>
        <v/>
      </c>
      <c r="AI8493" s="61" t="str">
        <f>IF(AND(AH8493&lt;&gt;"",E8493="Live"),_xlfn.XLOOKUP(_xlfn.TEXTJOIN(" vs ",,C8493:D8493),Calendar!G:G,Calendar!K:K),"")</f>
        <v/>
      </c>
      <c r="AJ8493" s="61" t="str">
        <f>IF(AND(K8493&lt;&gt;"Match of the Day",K8493&lt;&gt;"Match of the Day 2",K8493&lt;&gt;"Match of the Day Repeat"),"",1+MAX($AJ$10:AJ8492))</f>
        <v/>
      </c>
    </row>
    <row r="8494" spans="34:36" x14ac:dyDescent="0.35">
      <c r="AH8494" s="16" t="str">
        <f>IF(AND(B8494="Premier League",E8494="Live"),_xlfn.XLOOKUP(_xlfn.TEXTJOIN(" vs ",,C8494:D8494),Calendar!G:G,Calendar!B:B),IF(AND(B8494="Premier League",E8494="Highlights"),_xlfn.XLOOKUP(H8494,Calendar!O:O,Calendar!N:N,,-1),""))</f>
        <v/>
      </c>
      <c r="AI8494" s="61" t="str">
        <f>IF(AND(AH8494&lt;&gt;"",E8494="Live"),_xlfn.XLOOKUP(_xlfn.TEXTJOIN(" vs ",,C8494:D8494),Calendar!G:G,Calendar!K:K),"")</f>
        <v/>
      </c>
      <c r="AJ8494" s="61" t="str">
        <f>IF(AND(K8494&lt;&gt;"Match of the Day",K8494&lt;&gt;"Match of the Day 2",K8494&lt;&gt;"Match of the Day Repeat"),"",1+MAX($AJ$10:AJ8493))</f>
        <v/>
      </c>
    </row>
    <row r="8495" spans="34:36" x14ac:dyDescent="0.35">
      <c r="AH8495" s="16" t="str">
        <f>IF(AND(B8495="Premier League",E8495="Live"),_xlfn.XLOOKUP(_xlfn.TEXTJOIN(" vs ",,C8495:D8495),Calendar!G:G,Calendar!B:B),IF(AND(B8495="Premier League",E8495="Highlights"),_xlfn.XLOOKUP(H8495,Calendar!O:O,Calendar!N:N,,-1),""))</f>
        <v/>
      </c>
      <c r="AI8495" s="61" t="str">
        <f>IF(AND(AH8495&lt;&gt;"",E8495="Live"),_xlfn.XLOOKUP(_xlfn.TEXTJOIN(" vs ",,C8495:D8495),Calendar!G:G,Calendar!K:K),"")</f>
        <v/>
      </c>
      <c r="AJ8495" s="61" t="str">
        <f>IF(AND(K8495&lt;&gt;"Match of the Day",K8495&lt;&gt;"Match of the Day 2",K8495&lt;&gt;"Match of the Day Repeat"),"",1+MAX($AJ$10:AJ8494))</f>
        <v/>
      </c>
    </row>
    <row r="8496" spans="34:36" x14ac:dyDescent="0.35">
      <c r="AH8496" s="16" t="str">
        <f>IF(AND(B8496="Premier League",E8496="Live"),_xlfn.XLOOKUP(_xlfn.TEXTJOIN(" vs ",,C8496:D8496),Calendar!G:G,Calendar!B:B),IF(AND(B8496="Premier League",E8496="Highlights"),_xlfn.XLOOKUP(H8496,Calendar!O:O,Calendar!N:N,,-1),""))</f>
        <v/>
      </c>
      <c r="AI8496" s="61" t="str">
        <f>IF(AND(AH8496&lt;&gt;"",E8496="Live"),_xlfn.XLOOKUP(_xlfn.TEXTJOIN(" vs ",,C8496:D8496),Calendar!G:G,Calendar!K:K),"")</f>
        <v/>
      </c>
      <c r="AJ8496" s="61" t="str">
        <f>IF(AND(K8496&lt;&gt;"Match of the Day",K8496&lt;&gt;"Match of the Day 2",K8496&lt;&gt;"Match of the Day Repeat"),"",1+MAX($AJ$10:AJ8495))</f>
        <v/>
      </c>
    </row>
    <row r="8497" spans="34:36" x14ac:dyDescent="0.35">
      <c r="AH8497" s="16" t="str">
        <f>IF(AND(B8497="Premier League",E8497="Live"),_xlfn.XLOOKUP(_xlfn.TEXTJOIN(" vs ",,C8497:D8497),Calendar!G:G,Calendar!B:B),IF(AND(B8497="Premier League",E8497="Highlights"),_xlfn.XLOOKUP(H8497,Calendar!O:O,Calendar!N:N,,-1),""))</f>
        <v/>
      </c>
      <c r="AI8497" s="61" t="str">
        <f>IF(AND(AH8497&lt;&gt;"",E8497="Live"),_xlfn.XLOOKUP(_xlfn.TEXTJOIN(" vs ",,C8497:D8497),Calendar!G:G,Calendar!K:K),"")</f>
        <v/>
      </c>
      <c r="AJ8497" s="61" t="str">
        <f>IF(AND(K8497&lt;&gt;"Match of the Day",K8497&lt;&gt;"Match of the Day 2",K8497&lt;&gt;"Match of the Day Repeat"),"",1+MAX($AJ$10:AJ8496))</f>
        <v/>
      </c>
    </row>
    <row r="8498" spans="34:36" x14ac:dyDescent="0.35">
      <c r="AH8498" s="16" t="str">
        <f>IF(AND(B8498="Premier League",E8498="Live"),_xlfn.XLOOKUP(_xlfn.TEXTJOIN(" vs ",,C8498:D8498),Calendar!G:G,Calendar!B:B),IF(AND(B8498="Premier League",E8498="Highlights"),_xlfn.XLOOKUP(H8498,Calendar!O:O,Calendar!N:N,,-1),""))</f>
        <v/>
      </c>
      <c r="AI8498" s="61" t="str">
        <f>IF(AND(AH8498&lt;&gt;"",E8498="Live"),_xlfn.XLOOKUP(_xlfn.TEXTJOIN(" vs ",,C8498:D8498),Calendar!G:G,Calendar!K:K),"")</f>
        <v/>
      </c>
      <c r="AJ8498" s="61" t="str">
        <f>IF(AND(K8498&lt;&gt;"Match of the Day",K8498&lt;&gt;"Match of the Day 2",K8498&lt;&gt;"Match of the Day Repeat"),"",1+MAX($AJ$10:AJ8497))</f>
        <v/>
      </c>
    </row>
    <row r="8499" spans="34:36" x14ac:dyDescent="0.35">
      <c r="AH8499" s="16" t="str">
        <f>IF(AND(B8499="Premier League",E8499="Live"),_xlfn.XLOOKUP(_xlfn.TEXTJOIN(" vs ",,C8499:D8499),Calendar!G:G,Calendar!B:B),IF(AND(B8499="Premier League",E8499="Highlights"),_xlfn.XLOOKUP(H8499,Calendar!O:O,Calendar!N:N,,-1),""))</f>
        <v/>
      </c>
      <c r="AI8499" s="61" t="str">
        <f>IF(AND(AH8499&lt;&gt;"",E8499="Live"),_xlfn.XLOOKUP(_xlfn.TEXTJOIN(" vs ",,C8499:D8499),Calendar!G:G,Calendar!K:K),"")</f>
        <v/>
      </c>
      <c r="AJ8499" s="61" t="str">
        <f>IF(AND(K8499&lt;&gt;"Match of the Day",K8499&lt;&gt;"Match of the Day 2",K8499&lt;&gt;"Match of the Day Repeat"),"",1+MAX($AJ$10:AJ8498))</f>
        <v/>
      </c>
    </row>
    <row r="8500" spans="34:36" x14ac:dyDescent="0.35">
      <c r="AH8500" s="16" t="str">
        <f>IF(AND(B8500="Premier League",E8500="Live"),_xlfn.XLOOKUP(_xlfn.TEXTJOIN(" vs ",,C8500:D8500),Calendar!G:G,Calendar!B:B),IF(AND(B8500="Premier League",E8500="Highlights"),_xlfn.XLOOKUP(H8500,Calendar!O:O,Calendar!N:N,,-1),""))</f>
        <v/>
      </c>
      <c r="AI8500" s="61" t="str">
        <f>IF(AND(AH8500&lt;&gt;"",E8500="Live"),_xlfn.XLOOKUP(_xlfn.TEXTJOIN(" vs ",,C8500:D8500),Calendar!G:G,Calendar!K:K),"")</f>
        <v/>
      </c>
      <c r="AJ8500" s="61" t="str">
        <f>IF(AND(K8500&lt;&gt;"Match of the Day",K8500&lt;&gt;"Match of the Day 2",K8500&lt;&gt;"Match of the Day Repeat"),"",1+MAX($AJ$10:AJ8499))</f>
        <v/>
      </c>
    </row>
    <row r="8501" spans="34:36" x14ac:dyDescent="0.35">
      <c r="AH8501" s="16" t="str">
        <f>IF(AND(B8501="Premier League",E8501="Live"),_xlfn.XLOOKUP(_xlfn.TEXTJOIN(" vs ",,C8501:D8501),Calendar!G:G,Calendar!B:B),IF(AND(B8501="Premier League",E8501="Highlights"),_xlfn.XLOOKUP(H8501,Calendar!O:O,Calendar!N:N,,-1),""))</f>
        <v/>
      </c>
      <c r="AI8501" s="61" t="str">
        <f>IF(AND(AH8501&lt;&gt;"",E8501="Live"),_xlfn.XLOOKUP(_xlfn.TEXTJOIN(" vs ",,C8501:D8501),Calendar!G:G,Calendar!K:K),"")</f>
        <v/>
      </c>
      <c r="AJ8501" s="61" t="str">
        <f>IF(AND(K8501&lt;&gt;"Match of the Day",K8501&lt;&gt;"Match of the Day 2",K8501&lt;&gt;"Match of the Day Repeat"),"",1+MAX($AJ$10:AJ8500))</f>
        <v/>
      </c>
    </row>
    <row r="8502" spans="34:36" x14ac:dyDescent="0.35">
      <c r="AH8502" s="16" t="str">
        <f>IF(AND(B8502="Premier League",E8502="Live"),_xlfn.XLOOKUP(_xlfn.TEXTJOIN(" vs ",,C8502:D8502),Calendar!G:G,Calendar!B:B),IF(AND(B8502="Premier League",E8502="Highlights"),_xlfn.XLOOKUP(H8502,Calendar!O:O,Calendar!N:N,,-1),""))</f>
        <v/>
      </c>
      <c r="AI8502" s="61" t="str">
        <f>IF(AND(AH8502&lt;&gt;"",E8502="Live"),_xlfn.XLOOKUP(_xlfn.TEXTJOIN(" vs ",,C8502:D8502),Calendar!G:G,Calendar!K:K),"")</f>
        <v/>
      </c>
      <c r="AJ8502" s="61" t="str">
        <f>IF(AND(K8502&lt;&gt;"Match of the Day",K8502&lt;&gt;"Match of the Day 2",K8502&lt;&gt;"Match of the Day Repeat"),"",1+MAX($AJ$10:AJ8501))</f>
        <v/>
      </c>
    </row>
    <row r="8503" spans="34:36" x14ac:dyDescent="0.35">
      <c r="AH8503" s="16" t="str">
        <f>IF(AND(B8503="Premier League",E8503="Live"),_xlfn.XLOOKUP(_xlfn.TEXTJOIN(" vs ",,C8503:D8503),Calendar!G:G,Calendar!B:B),IF(AND(B8503="Premier League",E8503="Highlights"),_xlfn.XLOOKUP(H8503,Calendar!O:O,Calendar!N:N,,-1),""))</f>
        <v/>
      </c>
      <c r="AI8503" s="61" t="str">
        <f>IF(AND(AH8503&lt;&gt;"",E8503="Live"),_xlfn.XLOOKUP(_xlfn.TEXTJOIN(" vs ",,C8503:D8503),Calendar!G:G,Calendar!K:K),"")</f>
        <v/>
      </c>
      <c r="AJ8503" s="61" t="str">
        <f>IF(AND(K8503&lt;&gt;"Match of the Day",K8503&lt;&gt;"Match of the Day 2",K8503&lt;&gt;"Match of the Day Repeat"),"",1+MAX($AJ$10:AJ8502))</f>
        <v/>
      </c>
    </row>
    <row r="8504" spans="34:36" x14ac:dyDescent="0.35">
      <c r="AH8504" s="16" t="str">
        <f>IF(AND(B8504="Premier League",E8504="Live"),_xlfn.XLOOKUP(_xlfn.TEXTJOIN(" vs ",,C8504:D8504),Calendar!G:G,Calendar!B:B),IF(AND(B8504="Premier League",E8504="Highlights"),_xlfn.XLOOKUP(H8504,Calendar!O:O,Calendar!N:N,,-1),""))</f>
        <v/>
      </c>
      <c r="AI8504" s="61" t="str">
        <f>IF(AND(AH8504&lt;&gt;"",E8504="Live"),_xlfn.XLOOKUP(_xlfn.TEXTJOIN(" vs ",,C8504:D8504),Calendar!G:G,Calendar!K:K),"")</f>
        <v/>
      </c>
      <c r="AJ8504" s="61" t="str">
        <f>IF(AND(K8504&lt;&gt;"Match of the Day",K8504&lt;&gt;"Match of the Day 2",K8504&lt;&gt;"Match of the Day Repeat"),"",1+MAX($AJ$10:AJ8503))</f>
        <v/>
      </c>
    </row>
    <row r="8505" spans="34:36" x14ac:dyDescent="0.35">
      <c r="AH8505" s="16" t="str">
        <f>IF(AND(B8505="Premier League",E8505="Live"),_xlfn.XLOOKUP(_xlfn.TEXTJOIN(" vs ",,C8505:D8505),Calendar!G:G,Calendar!B:B),IF(AND(B8505="Premier League",E8505="Highlights"),_xlfn.XLOOKUP(H8505,Calendar!O:O,Calendar!N:N,,-1),""))</f>
        <v/>
      </c>
      <c r="AI8505" s="61" t="str">
        <f>IF(AND(AH8505&lt;&gt;"",E8505="Live"),_xlfn.XLOOKUP(_xlfn.TEXTJOIN(" vs ",,C8505:D8505),Calendar!G:G,Calendar!K:K),"")</f>
        <v/>
      </c>
      <c r="AJ8505" s="61" t="str">
        <f>IF(AND(K8505&lt;&gt;"Match of the Day",K8505&lt;&gt;"Match of the Day 2",K8505&lt;&gt;"Match of the Day Repeat"),"",1+MAX($AJ$10:AJ8504))</f>
        <v/>
      </c>
    </row>
    <row r="8506" spans="34:36" x14ac:dyDescent="0.35">
      <c r="AH8506" s="16" t="str">
        <f>IF(AND(B8506="Premier League",E8506="Live"),_xlfn.XLOOKUP(_xlfn.TEXTJOIN(" vs ",,C8506:D8506),Calendar!G:G,Calendar!B:B),IF(AND(B8506="Premier League",E8506="Highlights"),_xlfn.XLOOKUP(H8506,Calendar!O:O,Calendar!N:N,,-1),""))</f>
        <v/>
      </c>
      <c r="AI8506" s="61" t="str">
        <f>IF(AND(AH8506&lt;&gt;"",E8506="Live"),_xlfn.XLOOKUP(_xlfn.TEXTJOIN(" vs ",,C8506:D8506),Calendar!G:G,Calendar!K:K),"")</f>
        <v/>
      </c>
      <c r="AJ8506" s="61" t="str">
        <f>IF(AND(K8506&lt;&gt;"Match of the Day",K8506&lt;&gt;"Match of the Day 2",K8506&lt;&gt;"Match of the Day Repeat"),"",1+MAX($AJ$10:AJ8505))</f>
        <v/>
      </c>
    </row>
    <row r="8507" spans="34:36" x14ac:dyDescent="0.35">
      <c r="AH8507" s="16" t="str">
        <f>IF(AND(B8507="Premier League",E8507="Live"),_xlfn.XLOOKUP(_xlfn.TEXTJOIN(" vs ",,C8507:D8507),Calendar!G:G,Calendar!B:B),IF(AND(B8507="Premier League",E8507="Highlights"),_xlfn.XLOOKUP(H8507,Calendar!O:O,Calendar!N:N,,-1),""))</f>
        <v/>
      </c>
      <c r="AI8507" s="61" t="str">
        <f>IF(AND(AH8507&lt;&gt;"",E8507="Live"),_xlfn.XLOOKUP(_xlfn.TEXTJOIN(" vs ",,C8507:D8507),Calendar!G:G,Calendar!K:K),"")</f>
        <v/>
      </c>
      <c r="AJ8507" s="61" t="str">
        <f>IF(AND(K8507&lt;&gt;"Match of the Day",K8507&lt;&gt;"Match of the Day 2",K8507&lt;&gt;"Match of the Day Repeat"),"",1+MAX($AJ$10:AJ8506))</f>
        <v/>
      </c>
    </row>
    <row r="8508" spans="34:36" x14ac:dyDescent="0.35">
      <c r="AH8508" s="16" t="str">
        <f>IF(AND(B8508="Premier League",E8508="Live"),_xlfn.XLOOKUP(_xlfn.TEXTJOIN(" vs ",,C8508:D8508),Calendar!G:G,Calendar!B:B),IF(AND(B8508="Premier League",E8508="Highlights"),_xlfn.XLOOKUP(H8508,Calendar!O:O,Calendar!N:N,,-1),""))</f>
        <v/>
      </c>
      <c r="AI8508" s="61" t="str">
        <f>IF(AND(AH8508&lt;&gt;"",E8508="Live"),_xlfn.XLOOKUP(_xlfn.TEXTJOIN(" vs ",,C8508:D8508),Calendar!G:G,Calendar!K:K),"")</f>
        <v/>
      </c>
      <c r="AJ8508" s="61" t="str">
        <f>IF(AND(K8508&lt;&gt;"Match of the Day",K8508&lt;&gt;"Match of the Day 2",K8508&lt;&gt;"Match of the Day Repeat"),"",1+MAX($AJ$10:AJ8507))</f>
        <v/>
      </c>
    </row>
    <row r="8509" spans="34:36" x14ac:dyDescent="0.35">
      <c r="AH8509" s="16" t="str">
        <f>IF(AND(B8509="Premier League",E8509="Live"),_xlfn.XLOOKUP(_xlfn.TEXTJOIN(" vs ",,C8509:D8509),Calendar!G:G,Calendar!B:B),IF(AND(B8509="Premier League",E8509="Highlights"),_xlfn.XLOOKUP(H8509,Calendar!O:O,Calendar!N:N,,-1),""))</f>
        <v/>
      </c>
      <c r="AI8509" s="61" t="str">
        <f>IF(AND(AH8509&lt;&gt;"",E8509="Live"),_xlfn.XLOOKUP(_xlfn.TEXTJOIN(" vs ",,C8509:D8509),Calendar!G:G,Calendar!K:K),"")</f>
        <v/>
      </c>
      <c r="AJ8509" s="61" t="str">
        <f>IF(AND(K8509&lt;&gt;"Match of the Day",K8509&lt;&gt;"Match of the Day 2",K8509&lt;&gt;"Match of the Day Repeat"),"",1+MAX($AJ$10:AJ8508))</f>
        <v/>
      </c>
    </row>
    <row r="8510" spans="34:36" x14ac:dyDescent="0.35">
      <c r="AH8510" s="16" t="str">
        <f>IF(AND(B8510="Premier League",E8510="Live"),_xlfn.XLOOKUP(_xlfn.TEXTJOIN(" vs ",,C8510:D8510),Calendar!G:G,Calendar!B:B),IF(AND(B8510="Premier League",E8510="Highlights"),_xlfn.XLOOKUP(H8510,Calendar!O:O,Calendar!N:N,,-1),""))</f>
        <v/>
      </c>
      <c r="AI8510" s="61" t="str">
        <f>IF(AND(AH8510&lt;&gt;"",E8510="Live"),_xlfn.XLOOKUP(_xlfn.TEXTJOIN(" vs ",,C8510:D8510),Calendar!G:G,Calendar!K:K),"")</f>
        <v/>
      </c>
      <c r="AJ8510" s="61" t="str">
        <f>IF(AND(K8510&lt;&gt;"Match of the Day",K8510&lt;&gt;"Match of the Day 2",K8510&lt;&gt;"Match of the Day Repeat"),"",1+MAX($AJ$10:AJ8509))</f>
        <v/>
      </c>
    </row>
    <row r="8511" spans="34:36" x14ac:dyDescent="0.35">
      <c r="AH8511" s="16" t="str">
        <f>IF(AND(B8511="Premier League",E8511="Live"),_xlfn.XLOOKUP(_xlfn.TEXTJOIN(" vs ",,C8511:D8511),Calendar!G:G,Calendar!B:B),IF(AND(B8511="Premier League",E8511="Highlights"),_xlfn.XLOOKUP(H8511,Calendar!O:O,Calendar!N:N,,-1),""))</f>
        <v/>
      </c>
      <c r="AI8511" s="61" t="str">
        <f>IF(AND(AH8511&lt;&gt;"",E8511="Live"),_xlfn.XLOOKUP(_xlfn.TEXTJOIN(" vs ",,C8511:D8511),Calendar!G:G,Calendar!K:K),"")</f>
        <v/>
      </c>
      <c r="AJ8511" s="61" t="str">
        <f>IF(AND(K8511&lt;&gt;"Match of the Day",K8511&lt;&gt;"Match of the Day 2",K8511&lt;&gt;"Match of the Day Repeat"),"",1+MAX($AJ$10:AJ8510))</f>
        <v/>
      </c>
    </row>
    <row r="8512" spans="34:36" x14ac:dyDescent="0.35">
      <c r="AH8512" s="16" t="str">
        <f>IF(AND(B8512="Premier League",E8512="Live"),_xlfn.XLOOKUP(_xlfn.TEXTJOIN(" vs ",,C8512:D8512),Calendar!G:G,Calendar!B:B),IF(AND(B8512="Premier League",E8512="Highlights"),_xlfn.XLOOKUP(H8512,Calendar!O:O,Calendar!N:N,,-1),""))</f>
        <v/>
      </c>
      <c r="AI8512" s="61" t="str">
        <f>IF(AND(AH8512&lt;&gt;"",E8512="Live"),_xlfn.XLOOKUP(_xlfn.TEXTJOIN(" vs ",,C8512:D8512),Calendar!G:G,Calendar!K:K),"")</f>
        <v/>
      </c>
      <c r="AJ8512" s="61" t="str">
        <f>IF(AND(K8512&lt;&gt;"Match of the Day",K8512&lt;&gt;"Match of the Day 2",K8512&lt;&gt;"Match of the Day Repeat"),"",1+MAX($AJ$10:AJ8511))</f>
        <v/>
      </c>
    </row>
    <row r="8513" spans="34:36" x14ac:dyDescent="0.35">
      <c r="AH8513" s="16" t="str">
        <f>IF(AND(B8513="Premier League",E8513="Live"),_xlfn.XLOOKUP(_xlfn.TEXTJOIN(" vs ",,C8513:D8513),Calendar!G:G,Calendar!B:B),IF(AND(B8513="Premier League",E8513="Highlights"),_xlfn.XLOOKUP(H8513,Calendar!O:O,Calendar!N:N,,-1),""))</f>
        <v/>
      </c>
      <c r="AI8513" s="61" t="str">
        <f>IF(AND(AH8513&lt;&gt;"",E8513="Live"),_xlfn.XLOOKUP(_xlfn.TEXTJOIN(" vs ",,C8513:D8513),Calendar!G:G,Calendar!K:K),"")</f>
        <v/>
      </c>
      <c r="AJ8513" s="61" t="str">
        <f>IF(AND(K8513&lt;&gt;"Match of the Day",K8513&lt;&gt;"Match of the Day 2",K8513&lt;&gt;"Match of the Day Repeat"),"",1+MAX($AJ$10:AJ8512))</f>
        <v/>
      </c>
    </row>
    <row r="8514" spans="34:36" x14ac:dyDescent="0.35">
      <c r="AH8514" s="16" t="str">
        <f>IF(AND(B8514="Premier League",E8514="Live"),_xlfn.XLOOKUP(_xlfn.TEXTJOIN(" vs ",,C8514:D8514),Calendar!G:G,Calendar!B:B),IF(AND(B8514="Premier League",E8514="Highlights"),_xlfn.XLOOKUP(H8514,Calendar!O:O,Calendar!N:N,,-1),""))</f>
        <v/>
      </c>
      <c r="AI8514" s="61" t="str">
        <f>IF(AND(AH8514&lt;&gt;"",E8514="Live"),_xlfn.XLOOKUP(_xlfn.TEXTJOIN(" vs ",,C8514:D8514),Calendar!G:G,Calendar!K:K),"")</f>
        <v/>
      </c>
      <c r="AJ8514" s="61" t="str">
        <f>IF(AND(K8514&lt;&gt;"Match of the Day",K8514&lt;&gt;"Match of the Day 2",K8514&lt;&gt;"Match of the Day Repeat"),"",1+MAX($AJ$10:AJ8513))</f>
        <v/>
      </c>
    </row>
    <row r="8515" spans="34:36" x14ac:dyDescent="0.35">
      <c r="AH8515" s="16" t="str">
        <f>IF(AND(B8515="Premier League",E8515="Live"),_xlfn.XLOOKUP(_xlfn.TEXTJOIN(" vs ",,C8515:D8515),Calendar!G:G,Calendar!B:B),IF(AND(B8515="Premier League",E8515="Highlights"),_xlfn.XLOOKUP(H8515,Calendar!O:O,Calendar!N:N,,-1),""))</f>
        <v/>
      </c>
      <c r="AI8515" s="61" t="str">
        <f>IF(AND(AH8515&lt;&gt;"",E8515="Live"),_xlfn.XLOOKUP(_xlfn.TEXTJOIN(" vs ",,C8515:D8515),Calendar!G:G,Calendar!K:K),"")</f>
        <v/>
      </c>
      <c r="AJ8515" s="61" t="str">
        <f>IF(AND(K8515&lt;&gt;"Match of the Day",K8515&lt;&gt;"Match of the Day 2",K8515&lt;&gt;"Match of the Day Repeat"),"",1+MAX($AJ$10:AJ8514))</f>
        <v/>
      </c>
    </row>
    <row r="8516" spans="34:36" x14ac:dyDescent="0.35">
      <c r="AH8516" s="16" t="str">
        <f>IF(AND(B8516="Premier League",E8516="Live"),_xlfn.XLOOKUP(_xlfn.TEXTJOIN(" vs ",,C8516:D8516),Calendar!G:G,Calendar!B:B),IF(AND(B8516="Premier League",E8516="Highlights"),_xlfn.XLOOKUP(H8516,Calendar!O:O,Calendar!N:N,,-1),""))</f>
        <v/>
      </c>
      <c r="AI8516" s="61" t="str">
        <f>IF(AND(AH8516&lt;&gt;"",E8516="Live"),_xlfn.XLOOKUP(_xlfn.TEXTJOIN(" vs ",,C8516:D8516),Calendar!G:G,Calendar!K:K),"")</f>
        <v/>
      </c>
      <c r="AJ8516" s="61" t="str">
        <f>IF(AND(K8516&lt;&gt;"Match of the Day",K8516&lt;&gt;"Match of the Day 2",K8516&lt;&gt;"Match of the Day Repeat"),"",1+MAX($AJ$10:AJ8515))</f>
        <v/>
      </c>
    </row>
    <row r="8517" spans="34:36" x14ac:dyDescent="0.35">
      <c r="AH8517" s="16" t="str">
        <f>IF(AND(B8517="Premier League",E8517="Live"),_xlfn.XLOOKUP(_xlfn.TEXTJOIN(" vs ",,C8517:D8517),Calendar!G:G,Calendar!B:B),IF(AND(B8517="Premier League",E8517="Highlights"),_xlfn.XLOOKUP(H8517,Calendar!O:O,Calendar!N:N,,-1),""))</f>
        <v/>
      </c>
      <c r="AI8517" s="61" t="str">
        <f>IF(AND(AH8517&lt;&gt;"",E8517="Live"),_xlfn.XLOOKUP(_xlfn.TEXTJOIN(" vs ",,C8517:D8517),Calendar!G:G,Calendar!K:K),"")</f>
        <v/>
      </c>
      <c r="AJ8517" s="61" t="str">
        <f>IF(AND(K8517&lt;&gt;"Match of the Day",K8517&lt;&gt;"Match of the Day 2",K8517&lt;&gt;"Match of the Day Repeat"),"",1+MAX($AJ$10:AJ8516))</f>
        <v/>
      </c>
    </row>
    <row r="8518" spans="34:36" x14ac:dyDescent="0.35">
      <c r="AH8518" s="16" t="str">
        <f>IF(AND(B8518="Premier League",E8518="Live"),_xlfn.XLOOKUP(_xlfn.TEXTJOIN(" vs ",,C8518:D8518),Calendar!G:G,Calendar!B:B),IF(AND(B8518="Premier League",E8518="Highlights"),_xlfn.XLOOKUP(H8518,Calendar!O:O,Calendar!N:N,,-1),""))</f>
        <v/>
      </c>
      <c r="AI8518" s="61" t="str">
        <f>IF(AND(AH8518&lt;&gt;"",E8518="Live"),_xlfn.XLOOKUP(_xlfn.TEXTJOIN(" vs ",,C8518:D8518),Calendar!G:G,Calendar!K:K),"")</f>
        <v/>
      </c>
      <c r="AJ8518" s="61" t="str">
        <f>IF(AND(K8518&lt;&gt;"Match of the Day",K8518&lt;&gt;"Match of the Day 2",K8518&lt;&gt;"Match of the Day Repeat"),"",1+MAX($AJ$10:AJ8517))</f>
        <v/>
      </c>
    </row>
    <row r="8519" spans="34:36" x14ac:dyDescent="0.35">
      <c r="AH8519" s="16" t="str">
        <f>IF(AND(B8519="Premier League",E8519="Live"),_xlfn.XLOOKUP(_xlfn.TEXTJOIN(" vs ",,C8519:D8519),Calendar!G:G,Calendar!B:B),IF(AND(B8519="Premier League",E8519="Highlights"),_xlfn.XLOOKUP(H8519,Calendar!O:O,Calendar!N:N,,-1),""))</f>
        <v/>
      </c>
      <c r="AI8519" s="61" t="str">
        <f>IF(AND(AH8519&lt;&gt;"",E8519="Live"),_xlfn.XLOOKUP(_xlfn.TEXTJOIN(" vs ",,C8519:D8519),Calendar!G:G,Calendar!K:K),"")</f>
        <v/>
      </c>
      <c r="AJ8519" s="61" t="str">
        <f>IF(AND(K8519&lt;&gt;"Match of the Day",K8519&lt;&gt;"Match of the Day 2",K8519&lt;&gt;"Match of the Day Repeat"),"",1+MAX($AJ$10:AJ8518))</f>
        <v/>
      </c>
    </row>
    <row r="8520" spans="34:36" x14ac:dyDescent="0.35">
      <c r="AH8520" s="16" t="str">
        <f>IF(AND(B8520="Premier League",E8520="Live"),_xlfn.XLOOKUP(_xlfn.TEXTJOIN(" vs ",,C8520:D8520),Calendar!G:G,Calendar!B:B),IF(AND(B8520="Premier League",E8520="Highlights"),_xlfn.XLOOKUP(H8520,Calendar!O:O,Calendar!N:N,,-1),""))</f>
        <v/>
      </c>
      <c r="AI8520" s="61" t="str">
        <f>IF(AND(AH8520&lt;&gt;"",E8520="Live"),_xlfn.XLOOKUP(_xlfn.TEXTJOIN(" vs ",,C8520:D8520),Calendar!G:G,Calendar!K:K),"")</f>
        <v/>
      </c>
      <c r="AJ8520" s="61" t="str">
        <f>IF(AND(K8520&lt;&gt;"Match of the Day",K8520&lt;&gt;"Match of the Day 2",K8520&lt;&gt;"Match of the Day Repeat"),"",1+MAX($AJ$10:AJ8519))</f>
        <v/>
      </c>
    </row>
    <row r="8521" spans="34:36" x14ac:dyDescent="0.35">
      <c r="AH8521" s="16" t="str">
        <f>IF(AND(B8521="Premier League",E8521="Live"),_xlfn.XLOOKUP(_xlfn.TEXTJOIN(" vs ",,C8521:D8521),Calendar!G:G,Calendar!B:B),IF(AND(B8521="Premier League",E8521="Highlights"),_xlfn.XLOOKUP(H8521,Calendar!O:O,Calendar!N:N,,-1),""))</f>
        <v/>
      </c>
      <c r="AI8521" s="61" t="str">
        <f>IF(AND(AH8521&lt;&gt;"",E8521="Live"),_xlfn.XLOOKUP(_xlfn.TEXTJOIN(" vs ",,C8521:D8521),Calendar!G:G,Calendar!K:K),"")</f>
        <v/>
      </c>
      <c r="AJ8521" s="61" t="str">
        <f>IF(AND(K8521&lt;&gt;"Match of the Day",K8521&lt;&gt;"Match of the Day 2",K8521&lt;&gt;"Match of the Day Repeat"),"",1+MAX($AJ$10:AJ8520))</f>
        <v/>
      </c>
    </row>
    <row r="8522" spans="34:36" x14ac:dyDescent="0.35">
      <c r="AH8522" s="16" t="str">
        <f>IF(AND(B8522="Premier League",E8522="Live"),_xlfn.XLOOKUP(_xlfn.TEXTJOIN(" vs ",,C8522:D8522),Calendar!G:G,Calendar!B:B),IF(AND(B8522="Premier League",E8522="Highlights"),_xlfn.XLOOKUP(H8522,Calendar!O:O,Calendar!N:N,,-1),""))</f>
        <v/>
      </c>
      <c r="AI8522" s="61" t="str">
        <f>IF(AND(AH8522&lt;&gt;"",E8522="Live"),_xlfn.XLOOKUP(_xlfn.TEXTJOIN(" vs ",,C8522:D8522),Calendar!G:G,Calendar!K:K),"")</f>
        <v/>
      </c>
      <c r="AJ8522" s="61" t="str">
        <f>IF(AND(K8522&lt;&gt;"Match of the Day",K8522&lt;&gt;"Match of the Day 2",K8522&lt;&gt;"Match of the Day Repeat"),"",1+MAX($AJ$10:AJ8521))</f>
        <v/>
      </c>
    </row>
    <row r="8523" spans="34:36" x14ac:dyDescent="0.35">
      <c r="AH8523" s="16" t="str">
        <f>IF(AND(B8523="Premier League",E8523="Live"),_xlfn.XLOOKUP(_xlfn.TEXTJOIN(" vs ",,C8523:D8523),Calendar!G:G,Calendar!B:B),IF(AND(B8523="Premier League",E8523="Highlights"),_xlfn.XLOOKUP(H8523,Calendar!O:O,Calendar!N:N,,-1),""))</f>
        <v/>
      </c>
      <c r="AI8523" s="61" t="str">
        <f>IF(AND(AH8523&lt;&gt;"",E8523="Live"),_xlfn.XLOOKUP(_xlfn.TEXTJOIN(" vs ",,C8523:D8523),Calendar!G:G,Calendar!K:K),"")</f>
        <v/>
      </c>
      <c r="AJ8523" s="61" t="str">
        <f>IF(AND(K8523&lt;&gt;"Match of the Day",K8523&lt;&gt;"Match of the Day 2",K8523&lt;&gt;"Match of the Day Repeat"),"",1+MAX($AJ$10:AJ8522))</f>
        <v/>
      </c>
    </row>
    <row r="8524" spans="34:36" x14ac:dyDescent="0.35">
      <c r="AH8524" s="16" t="str">
        <f>IF(AND(B8524="Premier League",E8524="Live"),_xlfn.XLOOKUP(_xlfn.TEXTJOIN(" vs ",,C8524:D8524),Calendar!G:G,Calendar!B:B),IF(AND(B8524="Premier League",E8524="Highlights"),_xlfn.XLOOKUP(H8524,Calendar!O:O,Calendar!N:N,,-1),""))</f>
        <v/>
      </c>
      <c r="AI8524" s="61" t="str">
        <f>IF(AND(AH8524&lt;&gt;"",E8524="Live"),_xlfn.XLOOKUP(_xlfn.TEXTJOIN(" vs ",,C8524:D8524),Calendar!G:G,Calendar!K:K),"")</f>
        <v/>
      </c>
      <c r="AJ8524" s="61" t="str">
        <f>IF(AND(K8524&lt;&gt;"Match of the Day",K8524&lt;&gt;"Match of the Day 2",K8524&lt;&gt;"Match of the Day Repeat"),"",1+MAX($AJ$10:AJ8523))</f>
        <v/>
      </c>
    </row>
    <row r="8525" spans="34:36" x14ac:dyDescent="0.35">
      <c r="AH8525" s="16" t="str">
        <f>IF(AND(B8525="Premier League",E8525="Live"),_xlfn.XLOOKUP(_xlfn.TEXTJOIN(" vs ",,C8525:D8525),Calendar!G:G,Calendar!B:B),IF(AND(B8525="Premier League",E8525="Highlights"),_xlfn.XLOOKUP(H8525,Calendar!O:O,Calendar!N:N,,-1),""))</f>
        <v/>
      </c>
      <c r="AI8525" s="61" t="str">
        <f>IF(AND(AH8525&lt;&gt;"",E8525="Live"),_xlfn.XLOOKUP(_xlfn.TEXTJOIN(" vs ",,C8525:D8525),Calendar!G:G,Calendar!K:K),"")</f>
        <v/>
      </c>
      <c r="AJ8525" s="61" t="str">
        <f>IF(AND(K8525&lt;&gt;"Match of the Day",K8525&lt;&gt;"Match of the Day 2",K8525&lt;&gt;"Match of the Day Repeat"),"",1+MAX($AJ$10:AJ8524))</f>
        <v/>
      </c>
    </row>
    <row r="8526" spans="34:36" x14ac:dyDescent="0.35">
      <c r="AH8526" s="16" t="str">
        <f>IF(AND(B8526="Premier League",E8526="Live"),_xlfn.XLOOKUP(_xlfn.TEXTJOIN(" vs ",,C8526:D8526),Calendar!G:G,Calendar!B:B),IF(AND(B8526="Premier League",E8526="Highlights"),_xlfn.XLOOKUP(H8526,Calendar!O:O,Calendar!N:N,,-1),""))</f>
        <v/>
      </c>
      <c r="AI8526" s="61" t="str">
        <f>IF(AND(AH8526&lt;&gt;"",E8526="Live"),_xlfn.XLOOKUP(_xlfn.TEXTJOIN(" vs ",,C8526:D8526),Calendar!G:G,Calendar!K:K),"")</f>
        <v/>
      </c>
      <c r="AJ8526" s="61" t="str">
        <f>IF(AND(K8526&lt;&gt;"Match of the Day",K8526&lt;&gt;"Match of the Day 2",K8526&lt;&gt;"Match of the Day Repeat"),"",1+MAX($AJ$10:AJ8525))</f>
        <v/>
      </c>
    </row>
    <row r="8527" spans="34:36" x14ac:dyDescent="0.35">
      <c r="AH8527" s="16" t="str">
        <f>IF(AND(B8527="Premier League",E8527="Live"),_xlfn.XLOOKUP(_xlfn.TEXTJOIN(" vs ",,C8527:D8527),Calendar!G:G,Calendar!B:B),IF(AND(B8527="Premier League",E8527="Highlights"),_xlfn.XLOOKUP(H8527,Calendar!O:O,Calendar!N:N,,-1),""))</f>
        <v/>
      </c>
      <c r="AI8527" s="61" t="str">
        <f>IF(AND(AH8527&lt;&gt;"",E8527="Live"),_xlfn.XLOOKUP(_xlfn.TEXTJOIN(" vs ",,C8527:D8527),Calendar!G:G,Calendar!K:K),"")</f>
        <v/>
      </c>
      <c r="AJ8527" s="61" t="str">
        <f>IF(AND(K8527&lt;&gt;"Match of the Day",K8527&lt;&gt;"Match of the Day 2",K8527&lt;&gt;"Match of the Day Repeat"),"",1+MAX($AJ$10:AJ8526))</f>
        <v/>
      </c>
    </row>
    <row r="8528" spans="34:36" x14ac:dyDescent="0.35">
      <c r="AH8528" s="16" t="str">
        <f>IF(AND(B8528="Premier League",E8528="Live"),_xlfn.XLOOKUP(_xlfn.TEXTJOIN(" vs ",,C8528:D8528),Calendar!G:G,Calendar!B:B),IF(AND(B8528="Premier League",E8528="Highlights"),_xlfn.XLOOKUP(H8528,Calendar!O:O,Calendar!N:N,,-1),""))</f>
        <v/>
      </c>
      <c r="AI8528" s="61" t="str">
        <f>IF(AND(AH8528&lt;&gt;"",E8528="Live"),_xlfn.XLOOKUP(_xlfn.TEXTJOIN(" vs ",,C8528:D8528),Calendar!G:G,Calendar!K:K),"")</f>
        <v/>
      </c>
      <c r="AJ8528" s="61" t="str">
        <f>IF(AND(K8528&lt;&gt;"Match of the Day",K8528&lt;&gt;"Match of the Day 2",K8528&lt;&gt;"Match of the Day Repeat"),"",1+MAX($AJ$10:AJ8527))</f>
        <v/>
      </c>
    </row>
    <row r="8529" spans="34:36" x14ac:dyDescent="0.35">
      <c r="AH8529" s="16" t="str">
        <f>IF(AND(B8529="Premier League",E8529="Live"),_xlfn.XLOOKUP(_xlfn.TEXTJOIN(" vs ",,C8529:D8529),Calendar!G:G,Calendar!B:B),IF(AND(B8529="Premier League",E8529="Highlights"),_xlfn.XLOOKUP(H8529,Calendar!O:O,Calendar!N:N,,-1),""))</f>
        <v/>
      </c>
      <c r="AI8529" s="61" t="str">
        <f>IF(AND(AH8529&lt;&gt;"",E8529="Live"),_xlfn.XLOOKUP(_xlfn.TEXTJOIN(" vs ",,C8529:D8529),Calendar!G:G,Calendar!K:K),"")</f>
        <v/>
      </c>
      <c r="AJ8529" s="61" t="str">
        <f>IF(AND(K8529&lt;&gt;"Match of the Day",K8529&lt;&gt;"Match of the Day 2",K8529&lt;&gt;"Match of the Day Repeat"),"",1+MAX($AJ$10:AJ8528))</f>
        <v/>
      </c>
    </row>
    <row r="8530" spans="34:36" x14ac:dyDescent="0.35">
      <c r="AH8530" s="16" t="str">
        <f>IF(AND(B8530="Premier League",E8530="Live"),_xlfn.XLOOKUP(_xlfn.TEXTJOIN(" vs ",,C8530:D8530),Calendar!G:G,Calendar!B:B),IF(AND(B8530="Premier League",E8530="Highlights"),_xlfn.XLOOKUP(H8530,Calendar!O:O,Calendar!N:N,,-1),""))</f>
        <v/>
      </c>
      <c r="AI8530" s="61" t="str">
        <f>IF(AND(AH8530&lt;&gt;"",E8530="Live"),_xlfn.XLOOKUP(_xlfn.TEXTJOIN(" vs ",,C8530:D8530),Calendar!G:G,Calendar!K:K),"")</f>
        <v/>
      </c>
      <c r="AJ8530" s="61" t="str">
        <f>IF(AND(K8530&lt;&gt;"Match of the Day",K8530&lt;&gt;"Match of the Day 2",K8530&lt;&gt;"Match of the Day Repeat"),"",1+MAX($AJ$10:AJ8529))</f>
        <v/>
      </c>
    </row>
    <row r="8531" spans="34:36" x14ac:dyDescent="0.35">
      <c r="AH8531" s="16" t="str">
        <f>IF(AND(B8531="Premier League",E8531="Live"),_xlfn.XLOOKUP(_xlfn.TEXTJOIN(" vs ",,C8531:D8531),Calendar!G:G,Calendar!B:B),IF(AND(B8531="Premier League",E8531="Highlights"),_xlfn.XLOOKUP(H8531,Calendar!O:O,Calendar!N:N,,-1),""))</f>
        <v/>
      </c>
      <c r="AI8531" s="61" t="str">
        <f>IF(AND(AH8531&lt;&gt;"",E8531="Live"),_xlfn.XLOOKUP(_xlfn.TEXTJOIN(" vs ",,C8531:D8531),Calendar!G:G,Calendar!K:K),"")</f>
        <v/>
      </c>
      <c r="AJ8531" s="61" t="str">
        <f>IF(AND(K8531&lt;&gt;"Match of the Day",K8531&lt;&gt;"Match of the Day 2",K8531&lt;&gt;"Match of the Day Repeat"),"",1+MAX($AJ$10:AJ8530))</f>
        <v/>
      </c>
    </row>
    <row r="8532" spans="34:36" x14ac:dyDescent="0.35">
      <c r="AH8532" s="16" t="str">
        <f>IF(AND(B8532="Premier League",E8532="Live"),_xlfn.XLOOKUP(_xlfn.TEXTJOIN(" vs ",,C8532:D8532),Calendar!G:G,Calendar!B:B),IF(AND(B8532="Premier League",E8532="Highlights"),_xlfn.XLOOKUP(H8532,Calendar!O:O,Calendar!N:N,,-1),""))</f>
        <v/>
      </c>
      <c r="AI8532" s="61" t="str">
        <f>IF(AND(AH8532&lt;&gt;"",E8532="Live"),_xlfn.XLOOKUP(_xlfn.TEXTJOIN(" vs ",,C8532:D8532),Calendar!G:G,Calendar!K:K),"")</f>
        <v/>
      </c>
      <c r="AJ8532" s="61" t="str">
        <f>IF(AND(K8532&lt;&gt;"Match of the Day",K8532&lt;&gt;"Match of the Day 2",K8532&lt;&gt;"Match of the Day Repeat"),"",1+MAX($AJ$10:AJ8531))</f>
        <v/>
      </c>
    </row>
    <row r="8533" spans="34:36" x14ac:dyDescent="0.35">
      <c r="AH8533" s="16" t="str">
        <f>IF(AND(B8533="Premier League",E8533="Live"),_xlfn.XLOOKUP(_xlfn.TEXTJOIN(" vs ",,C8533:D8533),Calendar!G:G,Calendar!B:B),IF(AND(B8533="Premier League",E8533="Highlights"),_xlfn.XLOOKUP(H8533,Calendar!O:O,Calendar!N:N,,-1),""))</f>
        <v/>
      </c>
      <c r="AI8533" s="61" t="str">
        <f>IF(AND(AH8533&lt;&gt;"",E8533="Live"),_xlfn.XLOOKUP(_xlfn.TEXTJOIN(" vs ",,C8533:D8533),Calendar!G:G,Calendar!K:K),"")</f>
        <v/>
      </c>
      <c r="AJ8533" s="61" t="str">
        <f>IF(AND(K8533&lt;&gt;"Match of the Day",K8533&lt;&gt;"Match of the Day 2",K8533&lt;&gt;"Match of the Day Repeat"),"",1+MAX($AJ$10:AJ8532))</f>
        <v/>
      </c>
    </row>
    <row r="8534" spans="34:36" x14ac:dyDescent="0.35">
      <c r="AH8534" s="16" t="str">
        <f>IF(AND(B8534="Premier League",E8534="Live"),_xlfn.XLOOKUP(_xlfn.TEXTJOIN(" vs ",,C8534:D8534),Calendar!G:G,Calendar!B:B),IF(AND(B8534="Premier League",E8534="Highlights"),_xlfn.XLOOKUP(H8534,Calendar!O:O,Calendar!N:N,,-1),""))</f>
        <v/>
      </c>
      <c r="AI8534" s="61" t="str">
        <f>IF(AND(AH8534&lt;&gt;"",E8534="Live"),_xlfn.XLOOKUP(_xlfn.TEXTJOIN(" vs ",,C8534:D8534),Calendar!G:G,Calendar!K:K),"")</f>
        <v/>
      </c>
      <c r="AJ8534" s="61" t="str">
        <f>IF(AND(K8534&lt;&gt;"Match of the Day",K8534&lt;&gt;"Match of the Day 2",K8534&lt;&gt;"Match of the Day Repeat"),"",1+MAX($AJ$10:AJ8533))</f>
        <v/>
      </c>
    </row>
    <row r="8535" spans="34:36" x14ac:dyDescent="0.35">
      <c r="AH8535" s="16" t="str">
        <f>IF(AND(B8535="Premier League",E8535="Live"),_xlfn.XLOOKUP(_xlfn.TEXTJOIN(" vs ",,C8535:D8535),Calendar!G:G,Calendar!B:B),IF(AND(B8535="Premier League",E8535="Highlights"),_xlfn.XLOOKUP(H8535,Calendar!O:O,Calendar!N:N,,-1),""))</f>
        <v/>
      </c>
      <c r="AI8535" s="61" t="str">
        <f>IF(AND(AH8535&lt;&gt;"",E8535="Live"),_xlfn.XLOOKUP(_xlfn.TEXTJOIN(" vs ",,C8535:D8535),Calendar!G:G,Calendar!K:K),"")</f>
        <v/>
      </c>
      <c r="AJ8535" s="61" t="str">
        <f>IF(AND(K8535&lt;&gt;"Match of the Day",K8535&lt;&gt;"Match of the Day 2",K8535&lt;&gt;"Match of the Day Repeat"),"",1+MAX($AJ$10:AJ8534))</f>
        <v/>
      </c>
    </row>
    <row r="8536" spans="34:36" x14ac:dyDescent="0.35">
      <c r="AH8536" s="16" t="str">
        <f>IF(AND(B8536="Premier League",E8536="Live"),_xlfn.XLOOKUP(_xlfn.TEXTJOIN(" vs ",,C8536:D8536),Calendar!G:G,Calendar!B:B),IF(AND(B8536="Premier League",E8536="Highlights"),_xlfn.XLOOKUP(H8536,Calendar!O:O,Calendar!N:N,,-1),""))</f>
        <v/>
      </c>
      <c r="AI8536" s="61" t="str">
        <f>IF(AND(AH8536&lt;&gt;"",E8536="Live"),_xlfn.XLOOKUP(_xlfn.TEXTJOIN(" vs ",,C8536:D8536),Calendar!G:G,Calendar!K:K),"")</f>
        <v/>
      </c>
      <c r="AJ8536" s="61" t="str">
        <f>IF(AND(K8536&lt;&gt;"Match of the Day",K8536&lt;&gt;"Match of the Day 2",K8536&lt;&gt;"Match of the Day Repeat"),"",1+MAX($AJ$10:AJ8535))</f>
        <v/>
      </c>
    </row>
    <row r="8537" spans="34:36" x14ac:dyDescent="0.35">
      <c r="AH8537" s="16" t="str">
        <f>IF(AND(B8537="Premier League",E8537="Live"),_xlfn.XLOOKUP(_xlfn.TEXTJOIN(" vs ",,C8537:D8537),Calendar!G:G,Calendar!B:B),IF(AND(B8537="Premier League",E8537="Highlights"),_xlfn.XLOOKUP(H8537,Calendar!O:O,Calendar!N:N,,-1),""))</f>
        <v/>
      </c>
      <c r="AI8537" s="61" t="str">
        <f>IF(AND(AH8537&lt;&gt;"",E8537="Live"),_xlfn.XLOOKUP(_xlfn.TEXTJOIN(" vs ",,C8537:D8537),Calendar!G:G,Calendar!K:K),"")</f>
        <v/>
      </c>
      <c r="AJ8537" s="61" t="str">
        <f>IF(AND(K8537&lt;&gt;"Match of the Day",K8537&lt;&gt;"Match of the Day 2",K8537&lt;&gt;"Match of the Day Repeat"),"",1+MAX($AJ$10:AJ8536))</f>
        <v/>
      </c>
    </row>
    <row r="8538" spans="34:36" x14ac:dyDescent="0.35">
      <c r="AH8538" s="16" t="str">
        <f>IF(AND(B8538="Premier League",E8538="Live"),_xlfn.XLOOKUP(_xlfn.TEXTJOIN(" vs ",,C8538:D8538),Calendar!G:G,Calendar!B:B),IF(AND(B8538="Premier League",E8538="Highlights"),_xlfn.XLOOKUP(H8538,Calendar!O:O,Calendar!N:N,,-1),""))</f>
        <v/>
      </c>
      <c r="AI8538" s="61" t="str">
        <f>IF(AND(AH8538&lt;&gt;"",E8538="Live"),_xlfn.XLOOKUP(_xlfn.TEXTJOIN(" vs ",,C8538:D8538),Calendar!G:G,Calendar!K:K),"")</f>
        <v/>
      </c>
      <c r="AJ8538" s="61" t="str">
        <f>IF(AND(K8538&lt;&gt;"Match of the Day",K8538&lt;&gt;"Match of the Day 2",K8538&lt;&gt;"Match of the Day Repeat"),"",1+MAX($AJ$10:AJ8537))</f>
        <v/>
      </c>
    </row>
    <row r="8539" spans="34:36" x14ac:dyDescent="0.35">
      <c r="AH8539" s="16" t="str">
        <f>IF(AND(B8539="Premier League",E8539="Live"),_xlfn.XLOOKUP(_xlfn.TEXTJOIN(" vs ",,C8539:D8539),Calendar!G:G,Calendar!B:B),IF(AND(B8539="Premier League",E8539="Highlights"),_xlfn.XLOOKUP(H8539,Calendar!O:O,Calendar!N:N,,-1),""))</f>
        <v/>
      </c>
      <c r="AI8539" s="61" t="str">
        <f>IF(AND(AH8539&lt;&gt;"",E8539="Live"),_xlfn.XLOOKUP(_xlfn.TEXTJOIN(" vs ",,C8539:D8539),Calendar!G:G,Calendar!K:K),"")</f>
        <v/>
      </c>
      <c r="AJ8539" s="61" t="str">
        <f>IF(AND(K8539&lt;&gt;"Match of the Day",K8539&lt;&gt;"Match of the Day 2",K8539&lt;&gt;"Match of the Day Repeat"),"",1+MAX($AJ$10:AJ8538))</f>
        <v/>
      </c>
    </row>
    <row r="8540" spans="34:36" x14ac:dyDescent="0.35">
      <c r="AH8540" s="16" t="str">
        <f>IF(AND(B8540="Premier League",E8540="Live"),_xlfn.XLOOKUP(_xlfn.TEXTJOIN(" vs ",,C8540:D8540),Calendar!G:G,Calendar!B:B),IF(AND(B8540="Premier League",E8540="Highlights"),_xlfn.XLOOKUP(H8540,Calendar!O:O,Calendar!N:N,,-1),""))</f>
        <v/>
      </c>
      <c r="AI8540" s="61" t="str">
        <f>IF(AND(AH8540&lt;&gt;"",E8540="Live"),_xlfn.XLOOKUP(_xlfn.TEXTJOIN(" vs ",,C8540:D8540),Calendar!G:G,Calendar!K:K),"")</f>
        <v/>
      </c>
      <c r="AJ8540" s="61" t="str">
        <f>IF(AND(K8540&lt;&gt;"Match of the Day",K8540&lt;&gt;"Match of the Day 2",K8540&lt;&gt;"Match of the Day Repeat"),"",1+MAX($AJ$10:AJ8539))</f>
        <v/>
      </c>
    </row>
    <row r="8541" spans="34:36" x14ac:dyDescent="0.35">
      <c r="AH8541" s="16" t="str">
        <f>IF(AND(B8541="Premier League",E8541="Live"),_xlfn.XLOOKUP(_xlfn.TEXTJOIN(" vs ",,C8541:D8541),Calendar!G:G,Calendar!B:B),IF(AND(B8541="Premier League",E8541="Highlights"),_xlfn.XLOOKUP(H8541,Calendar!O:O,Calendar!N:N,,-1),""))</f>
        <v/>
      </c>
      <c r="AI8541" s="61" t="str">
        <f>IF(AND(AH8541&lt;&gt;"",E8541="Live"),_xlfn.XLOOKUP(_xlfn.TEXTJOIN(" vs ",,C8541:D8541),Calendar!G:G,Calendar!K:K),"")</f>
        <v/>
      </c>
      <c r="AJ8541" s="61" t="str">
        <f>IF(AND(K8541&lt;&gt;"Match of the Day",K8541&lt;&gt;"Match of the Day 2",K8541&lt;&gt;"Match of the Day Repeat"),"",1+MAX($AJ$10:AJ8540))</f>
        <v/>
      </c>
    </row>
    <row r="8542" spans="34:36" x14ac:dyDescent="0.35">
      <c r="AH8542" s="16" t="str">
        <f>IF(AND(B8542="Premier League",E8542="Live"),_xlfn.XLOOKUP(_xlfn.TEXTJOIN(" vs ",,C8542:D8542),Calendar!G:G,Calendar!B:B),IF(AND(B8542="Premier League",E8542="Highlights"),_xlfn.XLOOKUP(H8542,Calendar!O:O,Calendar!N:N,,-1),""))</f>
        <v/>
      </c>
      <c r="AI8542" s="61" t="str">
        <f>IF(AND(AH8542&lt;&gt;"",E8542="Live"),_xlfn.XLOOKUP(_xlfn.TEXTJOIN(" vs ",,C8542:D8542),Calendar!G:G,Calendar!K:K),"")</f>
        <v/>
      </c>
      <c r="AJ8542" s="61" t="str">
        <f>IF(AND(K8542&lt;&gt;"Match of the Day",K8542&lt;&gt;"Match of the Day 2",K8542&lt;&gt;"Match of the Day Repeat"),"",1+MAX($AJ$10:AJ8541))</f>
        <v/>
      </c>
    </row>
    <row r="8543" spans="34:36" x14ac:dyDescent="0.35">
      <c r="AH8543" s="16" t="str">
        <f>IF(AND(B8543="Premier League",E8543="Live"),_xlfn.XLOOKUP(_xlfn.TEXTJOIN(" vs ",,C8543:D8543),Calendar!G:G,Calendar!B:B),IF(AND(B8543="Premier League",E8543="Highlights"),_xlfn.XLOOKUP(H8543,Calendar!O:O,Calendar!N:N,,-1),""))</f>
        <v/>
      </c>
      <c r="AI8543" s="61" t="str">
        <f>IF(AND(AH8543&lt;&gt;"",E8543="Live"),_xlfn.XLOOKUP(_xlfn.TEXTJOIN(" vs ",,C8543:D8543),Calendar!G:G,Calendar!K:K),"")</f>
        <v/>
      </c>
      <c r="AJ8543" s="61" t="str">
        <f>IF(AND(K8543&lt;&gt;"Match of the Day",K8543&lt;&gt;"Match of the Day 2",K8543&lt;&gt;"Match of the Day Repeat"),"",1+MAX($AJ$10:AJ8542))</f>
        <v/>
      </c>
    </row>
    <row r="8544" spans="34:36" x14ac:dyDescent="0.35">
      <c r="AH8544" s="16" t="str">
        <f>IF(AND(B8544="Premier League",E8544="Live"),_xlfn.XLOOKUP(_xlfn.TEXTJOIN(" vs ",,C8544:D8544),Calendar!G:G,Calendar!B:B),IF(AND(B8544="Premier League",E8544="Highlights"),_xlfn.XLOOKUP(H8544,Calendar!O:O,Calendar!N:N,,-1),""))</f>
        <v/>
      </c>
      <c r="AI8544" s="61" t="str">
        <f>IF(AND(AH8544&lt;&gt;"",E8544="Live"),_xlfn.XLOOKUP(_xlfn.TEXTJOIN(" vs ",,C8544:D8544),Calendar!G:G,Calendar!K:K),"")</f>
        <v/>
      </c>
      <c r="AJ8544" s="61" t="str">
        <f>IF(AND(K8544&lt;&gt;"Match of the Day",K8544&lt;&gt;"Match of the Day 2",K8544&lt;&gt;"Match of the Day Repeat"),"",1+MAX($AJ$10:AJ8543))</f>
        <v/>
      </c>
    </row>
    <row r="8545" spans="34:36" x14ac:dyDescent="0.35">
      <c r="AH8545" s="16" t="str">
        <f>IF(AND(B8545="Premier League",E8545="Live"),_xlfn.XLOOKUP(_xlfn.TEXTJOIN(" vs ",,C8545:D8545),Calendar!G:G,Calendar!B:B),IF(AND(B8545="Premier League",E8545="Highlights"),_xlfn.XLOOKUP(H8545,Calendar!O:O,Calendar!N:N,,-1),""))</f>
        <v/>
      </c>
      <c r="AI8545" s="61" t="str">
        <f>IF(AND(AH8545&lt;&gt;"",E8545="Live"),_xlfn.XLOOKUP(_xlfn.TEXTJOIN(" vs ",,C8545:D8545),Calendar!G:G,Calendar!K:K),"")</f>
        <v/>
      </c>
      <c r="AJ8545" s="61" t="str">
        <f>IF(AND(K8545&lt;&gt;"Match of the Day",K8545&lt;&gt;"Match of the Day 2",K8545&lt;&gt;"Match of the Day Repeat"),"",1+MAX($AJ$10:AJ8544))</f>
        <v/>
      </c>
    </row>
    <row r="8546" spans="34:36" x14ac:dyDescent="0.35">
      <c r="AH8546" s="16" t="str">
        <f>IF(AND(B8546="Premier League",E8546="Live"),_xlfn.XLOOKUP(_xlfn.TEXTJOIN(" vs ",,C8546:D8546),Calendar!G:G,Calendar!B:B),IF(AND(B8546="Premier League",E8546="Highlights"),_xlfn.XLOOKUP(H8546,Calendar!O:O,Calendar!N:N,,-1),""))</f>
        <v/>
      </c>
      <c r="AI8546" s="61" t="str">
        <f>IF(AND(AH8546&lt;&gt;"",E8546="Live"),_xlfn.XLOOKUP(_xlfn.TEXTJOIN(" vs ",,C8546:D8546),Calendar!G:G,Calendar!K:K),"")</f>
        <v/>
      </c>
      <c r="AJ8546" s="61" t="str">
        <f>IF(AND(K8546&lt;&gt;"Match of the Day",K8546&lt;&gt;"Match of the Day 2",K8546&lt;&gt;"Match of the Day Repeat"),"",1+MAX($AJ$10:AJ8545))</f>
        <v/>
      </c>
    </row>
    <row r="8547" spans="34:36" x14ac:dyDescent="0.35">
      <c r="AH8547" s="16" t="str">
        <f>IF(AND(B8547="Premier League",E8547="Live"),_xlfn.XLOOKUP(_xlfn.TEXTJOIN(" vs ",,C8547:D8547),Calendar!G:G,Calendar!B:B),IF(AND(B8547="Premier League",E8547="Highlights"),_xlfn.XLOOKUP(H8547,Calendar!O:O,Calendar!N:N,,-1),""))</f>
        <v/>
      </c>
      <c r="AI8547" s="61" t="str">
        <f>IF(AND(AH8547&lt;&gt;"",E8547="Live"),_xlfn.XLOOKUP(_xlfn.TEXTJOIN(" vs ",,C8547:D8547),Calendar!G:G,Calendar!K:K),"")</f>
        <v/>
      </c>
      <c r="AJ8547" s="61" t="str">
        <f>IF(AND(K8547&lt;&gt;"Match of the Day",K8547&lt;&gt;"Match of the Day 2",K8547&lt;&gt;"Match of the Day Repeat"),"",1+MAX($AJ$10:AJ8546))</f>
        <v/>
      </c>
    </row>
    <row r="8548" spans="34:36" x14ac:dyDescent="0.35">
      <c r="AH8548" s="16" t="str">
        <f>IF(AND(B8548="Premier League",E8548="Live"),_xlfn.XLOOKUP(_xlfn.TEXTJOIN(" vs ",,C8548:D8548),Calendar!G:G,Calendar!B:B),IF(AND(B8548="Premier League",E8548="Highlights"),_xlfn.XLOOKUP(H8548,Calendar!O:O,Calendar!N:N,,-1),""))</f>
        <v/>
      </c>
      <c r="AI8548" s="61" t="str">
        <f>IF(AND(AH8548&lt;&gt;"",E8548="Live"),_xlfn.XLOOKUP(_xlfn.TEXTJOIN(" vs ",,C8548:D8548),Calendar!G:G,Calendar!K:K),"")</f>
        <v/>
      </c>
      <c r="AJ8548" s="61" t="str">
        <f>IF(AND(K8548&lt;&gt;"Match of the Day",K8548&lt;&gt;"Match of the Day 2",K8548&lt;&gt;"Match of the Day Repeat"),"",1+MAX($AJ$10:AJ8547))</f>
        <v/>
      </c>
    </row>
    <row r="8549" spans="34:36" x14ac:dyDescent="0.35">
      <c r="AH8549" s="16" t="str">
        <f>IF(AND(B8549="Premier League",E8549="Live"),_xlfn.XLOOKUP(_xlfn.TEXTJOIN(" vs ",,C8549:D8549),Calendar!G:G,Calendar!B:B),IF(AND(B8549="Premier League",E8549="Highlights"),_xlfn.XLOOKUP(H8549,Calendar!O:O,Calendar!N:N,,-1),""))</f>
        <v/>
      </c>
      <c r="AI8549" s="61" t="str">
        <f>IF(AND(AH8549&lt;&gt;"",E8549="Live"),_xlfn.XLOOKUP(_xlfn.TEXTJOIN(" vs ",,C8549:D8549),Calendar!G:G,Calendar!K:K),"")</f>
        <v/>
      </c>
      <c r="AJ8549" s="61" t="str">
        <f>IF(AND(K8549&lt;&gt;"Match of the Day",K8549&lt;&gt;"Match of the Day 2",K8549&lt;&gt;"Match of the Day Repeat"),"",1+MAX($AJ$10:AJ8548))</f>
        <v/>
      </c>
    </row>
    <row r="8550" spans="34:36" x14ac:dyDescent="0.35">
      <c r="AH8550" s="16" t="str">
        <f>IF(AND(B8550="Premier League",E8550="Live"),_xlfn.XLOOKUP(_xlfn.TEXTJOIN(" vs ",,C8550:D8550),Calendar!G:G,Calendar!B:B),IF(AND(B8550="Premier League",E8550="Highlights"),_xlfn.XLOOKUP(H8550,Calendar!O:O,Calendar!N:N,,-1),""))</f>
        <v/>
      </c>
      <c r="AI8550" s="61" t="str">
        <f>IF(AND(AH8550&lt;&gt;"",E8550="Live"),_xlfn.XLOOKUP(_xlfn.TEXTJOIN(" vs ",,C8550:D8550),Calendar!G:G,Calendar!K:K),"")</f>
        <v/>
      </c>
      <c r="AJ8550" s="61" t="str">
        <f>IF(AND(K8550&lt;&gt;"Match of the Day",K8550&lt;&gt;"Match of the Day 2",K8550&lt;&gt;"Match of the Day Repeat"),"",1+MAX($AJ$10:AJ8549))</f>
        <v/>
      </c>
    </row>
    <row r="8551" spans="34:36" x14ac:dyDescent="0.35">
      <c r="AH8551" s="16" t="str">
        <f>IF(AND(B8551="Premier League",E8551="Live"),_xlfn.XLOOKUP(_xlfn.TEXTJOIN(" vs ",,C8551:D8551),Calendar!G:G,Calendar!B:B),IF(AND(B8551="Premier League",E8551="Highlights"),_xlfn.XLOOKUP(H8551,Calendar!O:O,Calendar!N:N,,-1),""))</f>
        <v/>
      </c>
      <c r="AI8551" s="61" t="str">
        <f>IF(AND(AH8551&lt;&gt;"",E8551="Live"),_xlfn.XLOOKUP(_xlfn.TEXTJOIN(" vs ",,C8551:D8551),Calendar!G:G,Calendar!K:K),"")</f>
        <v/>
      </c>
      <c r="AJ8551" s="61" t="str">
        <f>IF(AND(K8551&lt;&gt;"Match of the Day",K8551&lt;&gt;"Match of the Day 2",K8551&lt;&gt;"Match of the Day Repeat"),"",1+MAX($AJ$10:AJ8550))</f>
        <v/>
      </c>
    </row>
    <row r="8552" spans="34:36" x14ac:dyDescent="0.35">
      <c r="AH8552" s="16" t="str">
        <f>IF(AND(B8552="Premier League",E8552="Live"),_xlfn.XLOOKUP(_xlfn.TEXTJOIN(" vs ",,C8552:D8552),Calendar!G:G,Calendar!B:B),IF(AND(B8552="Premier League",E8552="Highlights"),_xlfn.XLOOKUP(H8552,Calendar!O:O,Calendar!N:N,,-1),""))</f>
        <v/>
      </c>
      <c r="AI8552" s="61" t="str">
        <f>IF(AND(AH8552&lt;&gt;"",E8552="Live"),_xlfn.XLOOKUP(_xlfn.TEXTJOIN(" vs ",,C8552:D8552),Calendar!G:G,Calendar!K:K),"")</f>
        <v/>
      </c>
      <c r="AJ8552" s="61" t="str">
        <f>IF(AND(K8552&lt;&gt;"Match of the Day",K8552&lt;&gt;"Match of the Day 2",K8552&lt;&gt;"Match of the Day Repeat"),"",1+MAX($AJ$10:AJ8551))</f>
        <v/>
      </c>
    </row>
    <row r="8553" spans="34:36" x14ac:dyDescent="0.35">
      <c r="AH8553" s="16" t="str">
        <f>IF(AND(B8553="Premier League",E8553="Live"),_xlfn.XLOOKUP(_xlfn.TEXTJOIN(" vs ",,C8553:D8553),Calendar!G:G,Calendar!B:B),IF(AND(B8553="Premier League",E8553="Highlights"),_xlfn.XLOOKUP(H8553,Calendar!O:O,Calendar!N:N,,-1),""))</f>
        <v/>
      </c>
      <c r="AI8553" s="61" t="str">
        <f>IF(AND(AH8553&lt;&gt;"",E8553="Live"),_xlfn.XLOOKUP(_xlfn.TEXTJOIN(" vs ",,C8553:D8553),Calendar!G:G,Calendar!K:K),"")</f>
        <v/>
      </c>
      <c r="AJ8553" s="61" t="str">
        <f>IF(AND(K8553&lt;&gt;"Match of the Day",K8553&lt;&gt;"Match of the Day 2",K8553&lt;&gt;"Match of the Day Repeat"),"",1+MAX($AJ$10:AJ8552))</f>
        <v/>
      </c>
    </row>
    <row r="8554" spans="34:36" x14ac:dyDescent="0.35">
      <c r="AH8554" s="16" t="str">
        <f>IF(AND(B8554="Premier League",E8554="Live"),_xlfn.XLOOKUP(_xlfn.TEXTJOIN(" vs ",,C8554:D8554),Calendar!G:G,Calendar!B:B),IF(AND(B8554="Premier League",E8554="Highlights"),_xlfn.XLOOKUP(H8554,Calendar!O:O,Calendar!N:N,,-1),""))</f>
        <v/>
      </c>
      <c r="AI8554" s="61" t="str">
        <f>IF(AND(AH8554&lt;&gt;"",E8554="Live"),_xlfn.XLOOKUP(_xlfn.TEXTJOIN(" vs ",,C8554:D8554),Calendar!G:G,Calendar!K:K),"")</f>
        <v/>
      </c>
      <c r="AJ8554" s="61" t="str">
        <f>IF(AND(K8554&lt;&gt;"Match of the Day",K8554&lt;&gt;"Match of the Day 2",K8554&lt;&gt;"Match of the Day Repeat"),"",1+MAX($AJ$10:AJ8553))</f>
        <v/>
      </c>
    </row>
    <row r="8555" spans="34:36" x14ac:dyDescent="0.35">
      <c r="AH8555" s="16" t="str">
        <f>IF(AND(B8555="Premier League",E8555="Live"),_xlfn.XLOOKUP(_xlfn.TEXTJOIN(" vs ",,C8555:D8555),Calendar!G:G,Calendar!B:B),IF(AND(B8555="Premier League",E8555="Highlights"),_xlfn.XLOOKUP(H8555,Calendar!O:O,Calendar!N:N,,-1),""))</f>
        <v/>
      </c>
      <c r="AI8555" s="61" t="str">
        <f>IF(AND(AH8555&lt;&gt;"",E8555="Live"),_xlfn.XLOOKUP(_xlfn.TEXTJOIN(" vs ",,C8555:D8555),Calendar!G:G,Calendar!K:K),"")</f>
        <v/>
      </c>
      <c r="AJ8555" s="61" t="str">
        <f>IF(AND(K8555&lt;&gt;"Match of the Day",K8555&lt;&gt;"Match of the Day 2",K8555&lt;&gt;"Match of the Day Repeat"),"",1+MAX($AJ$10:AJ8554))</f>
        <v/>
      </c>
    </row>
    <row r="8556" spans="34:36" x14ac:dyDescent="0.35">
      <c r="AH8556" s="16" t="str">
        <f>IF(AND(B8556="Premier League",E8556="Live"),_xlfn.XLOOKUP(_xlfn.TEXTJOIN(" vs ",,C8556:D8556),Calendar!G:G,Calendar!B:B),IF(AND(B8556="Premier League",E8556="Highlights"),_xlfn.XLOOKUP(H8556,Calendar!O:O,Calendar!N:N,,-1),""))</f>
        <v/>
      </c>
      <c r="AI8556" s="61" t="str">
        <f>IF(AND(AH8556&lt;&gt;"",E8556="Live"),_xlfn.XLOOKUP(_xlfn.TEXTJOIN(" vs ",,C8556:D8556),Calendar!G:G,Calendar!K:K),"")</f>
        <v/>
      </c>
      <c r="AJ8556" s="61" t="str">
        <f>IF(AND(K8556&lt;&gt;"Match of the Day",K8556&lt;&gt;"Match of the Day 2",K8556&lt;&gt;"Match of the Day Repeat"),"",1+MAX($AJ$10:AJ8555))</f>
        <v/>
      </c>
    </row>
    <row r="8557" spans="34:36" x14ac:dyDescent="0.35">
      <c r="AH8557" s="16" t="str">
        <f>IF(AND(B8557="Premier League",E8557="Live"),_xlfn.XLOOKUP(_xlfn.TEXTJOIN(" vs ",,C8557:D8557),Calendar!G:G,Calendar!B:B),IF(AND(B8557="Premier League",E8557="Highlights"),_xlfn.XLOOKUP(H8557,Calendar!O:O,Calendar!N:N,,-1),""))</f>
        <v/>
      </c>
      <c r="AI8557" s="61" t="str">
        <f>IF(AND(AH8557&lt;&gt;"",E8557="Live"),_xlfn.XLOOKUP(_xlfn.TEXTJOIN(" vs ",,C8557:D8557),Calendar!G:G,Calendar!K:K),"")</f>
        <v/>
      </c>
      <c r="AJ8557" s="61" t="str">
        <f>IF(AND(K8557&lt;&gt;"Match of the Day",K8557&lt;&gt;"Match of the Day 2",K8557&lt;&gt;"Match of the Day Repeat"),"",1+MAX($AJ$10:AJ8556))</f>
        <v/>
      </c>
    </row>
    <row r="8558" spans="34:36" x14ac:dyDescent="0.35">
      <c r="AH8558" s="16" t="str">
        <f>IF(AND(B8558="Premier League",E8558="Live"),_xlfn.XLOOKUP(_xlfn.TEXTJOIN(" vs ",,C8558:D8558),Calendar!G:G,Calendar!B:B),IF(AND(B8558="Premier League",E8558="Highlights"),_xlfn.XLOOKUP(H8558,Calendar!O:O,Calendar!N:N,,-1),""))</f>
        <v/>
      </c>
      <c r="AI8558" s="61" t="str">
        <f>IF(AND(AH8558&lt;&gt;"",E8558="Live"),_xlfn.XLOOKUP(_xlfn.TEXTJOIN(" vs ",,C8558:D8558),Calendar!G:G,Calendar!K:K),"")</f>
        <v/>
      </c>
      <c r="AJ8558" s="61" t="str">
        <f>IF(AND(K8558&lt;&gt;"Match of the Day",K8558&lt;&gt;"Match of the Day 2",K8558&lt;&gt;"Match of the Day Repeat"),"",1+MAX($AJ$10:AJ8557))</f>
        <v/>
      </c>
    </row>
    <row r="8559" spans="34:36" x14ac:dyDescent="0.35">
      <c r="AH8559" s="16" t="str">
        <f>IF(AND(B8559="Premier League",E8559="Live"),_xlfn.XLOOKUP(_xlfn.TEXTJOIN(" vs ",,C8559:D8559),Calendar!G:G,Calendar!B:B),IF(AND(B8559="Premier League",E8559="Highlights"),_xlfn.XLOOKUP(H8559,Calendar!O:O,Calendar!N:N,,-1),""))</f>
        <v/>
      </c>
      <c r="AI8559" s="61" t="str">
        <f>IF(AND(AH8559&lt;&gt;"",E8559="Live"),_xlfn.XLOOKUP(_xlfn.TEXTJOIN(" vs ",,C8559:D8559),Calendar!G:G,Calendar!K:K),"")</f>
        <v/>
      </c>
      <c r="AJ8559" s="61" t="str">
        <f>IF(AND(K8559&lt;&gt;"Match of the Day",K8559&lt;&gt;"Match of the Day 2",K8559&lt;&gt;"Match of the Day Repeat"),"",1+MAX($AJ$10:AJ8558))</f>
        <v/>
      </c>
    </row>
    <row r="8560" spans="34:36" x14ac:dyDescent="0.35">
      <c r="AH8560" s="16" t="str">
        <f>IF(AND(B8560="Premier League",E8560="Live"),_xlfn.XLOOKUP(_xlfn.TEXTJOIN(" vs ",,C8560:D8560),Calendar!G:G,Calendar!B:B),IF(AND(B8560="Premier League",E8560="Highlights"),_xlfn.XLOOKUP(H8560,Calendar!O:O,Calendar!N:N,,-1),""))</f>
        <v/>
      </c>
      <c r="AI8560" s="61" t="str">
        <f>IF(AND(AH8560&lt;&gt;"",E8560="Live"),_xlfn.XLOOKUP(_xlfn.TEXTJOIN(" vs ",,C8560:D8560),Calendar!G:G,Calendar!K:K),"")</f>
        <v/>
      </c>
      <c r="AJ8560" s="61" t="str">
        <f>IF(AND(K8560&lt;&gt;"Match of the Day",K8560&lt;&gt;"Match of the Day 2",K8560&lt;&gt;"Match of the Day Repeat"),"",1+MAX($AJ$10:AJ8559))</f>
        <v/>
      </c>
    </row>
    <row r="8561" spans="34:36" x14ac:dyDescent="0.35">
      <c r="AH8561" s="16" t="str">
        <f>IF(AND(B8561="Premier League",E8561="Live"),_xlfn.XLOOKUP(_xlfn.TEXTJOIN(" vs ",,C8561:D8561),Calendar!G:G,Calendar!B:B),IF(AND(B8561="Premier League",E8561="Highlights"),_xlfn.XLOOKUP(H8561,Calendar!O:O,Calendar!N:N,,-1),""))</f>
        <v/>
      </c>
      <c r="AI8561" s="61" t="str">
        <f>IF(AND(AH8561&lt;&gt;"",E8561="Live"),_xlfn.XLOOKUP(_xlfn.TEXTJOIN(" vs ",,C8561:D8561),Calendar!G:G,Calendar!K:K),"")</f>
        <v/>
      </c>
      <c r="AJ8561" s="61" t="str">
        <f>IF(AND(K8561&lt;&gt;"Match of the Day",K8561&lt;&gt;"Match of the Day 2",K8561&lt;&gt;"Match of the Day Repeat"),"",1+MAX($AJ$10:AJ8560))</f>
        <v/>
      </c>
    </row>
    <row r="8562" spans="34:36" x14ac:dyDescent="0.35">
      <c r="AH8562" s="16" t="str">
        <f>IF(AND(B8562="Premier League",E8562="Live"),_xlfn.XLOOKUP(_xlfn.TEXTJOIN(" vs ",,C8562:D8562),Calendar!G:G,Calendar!B:B),IF(AND(B8562="Premier League",E8562="Highlights"),_xlfn.XLOOKUP(H8562,Calendar!O:O,Calendar!N:N,,-1),""))</f>
        <v/>
      </c>
      <c r="AI8562" s="61" t="str">
        <f>IF(AND(AH8562&lt;&gt;"",E8562="Live"),_xlfn.XLOOKUP(_xlfn.TEXTJOIN(" vs ",,C8562:D8562),Calendar!G:G,Calendar!K:K),"")</f>
        <v/>
      </c>
      <c r="AJ8562" s="61" t="str">
        <f>IF(AND(K8562&lt;&gt;"Match of the Day",K8562&lt;&gt;"Match of the Day 2",K8562&lt;&gt;"Match of the Day Repeat"),"",1+MAX($AJ$10:AJ8561))</f>
        <v/>
      </c>
    </row>
    <row r="8563" spans="34:36" x14ac:dyDescent="0.35">
      <c r="AH8563" s="16" t="str">
        <f>IF(AND(B8563="Premier League",E8563="Live"),_xlfn.XLOOKUP(_xlfn.TEXTJOIN(" vs ",,C8563:D8563),Calendar!G:G,Calendar!B:B),IF(AND(B8563="Premier League",E8563="Highlights"),_xlfn.XLOOKUP(H8563,Calendar!O:O,Calendar!N:N,,-1),""))</f>
        <v/>
      </c>
      <c r="AI8563" s="61" t="str">
        <f>IF(AND(AH8563&lt;&gt;"",E8563="Live"),_xlfn.XLOOKUP(_xlfn.TEXTJOIN(" vs ",,C8563:D8563),Calendar!G:G,Calendar!K:K),"")</f>
        <v/>
      </c>
      <c r="AJ8563" s="61" t="str">
        <f>IF(AND(K8563&lt;&gt;"Match of the Day",K8563&lt;&gt;"Match of the Day 2",K8563&lt;&gt;"Match of the Day Repeat"),"",1+MAX($AJ$10:AJ8562))</f>
        <v/>
      </c>
    </row>
    <row r="8564" spans="34:36" x14ac:dyDescent="0.35">
      <c r="AH8564" s="16" t="str">
        <f>IF(AND(B8564="Premier League",E8564="Live"),_xlfn.XLOOKUP(_xlfn.TEXTJOIN(" vs ",,C8564:D8564),Calendar!G:G,Calendar!B:B),IF(AND(B8564="Premier League",E8564="Highlights"),_xlfn.XLOOKUP(H8564,Calendar!O:O,Calendar!N:N,,-1),""))</f>
        <v/>
      </c>
      <c r="AI8564" s="61" t="str">
        <f>IF(AND(AH8564&lt;&gt;"",E8564="Live"),_xlfn.XLOOKUP(_xlfn.TEXTJOIN(" vs ",,C8564:D8564),Calendar!G:G,Calendar!K:K),"")</f>
        <v/>
      </c>
      <c r="AJ8564" s="61" t="str">
        <f>IF(AND(K8564&lt;&gt;"Match of the Day",K8564&lt;&gt;"Match of the Day 2",K8564&lt;&gt;"Match of the Day Repeat"),"",1+MAX($AJ$10:AJ8563))</f>
        <v/>
      </c>
    </row>
    <row r="8565" spans="34:36" x14ac:dyDescent="0.35">
      <c r="AH8565" s="16" t="str">
        <f>IF(AND(B8565="Premier League",E8565="Live"),_xlfn.XLOOKUP(_xlfn.TEXTJOIN(" vs ",,C8565:D8565),Calendar!G:G,Calendar!B:B),IF(AND(B8565="Premier League",E8565="Highlights"),_xlfn.XLOOKUP(H8565,Calendar!O:O,Calendar!N:N,,-1),""))</f>
        <v/>
      </c>
      <c r="AI8565" s="61" t="str">
        <f>IF(AND(AH8565&lt;&gt;"",E8565="Live"),_xlfn.XLOOKUP(_xlfn.TEXTJOIN(" vs ",,C8565:D8565),Calendar!G:G,Calendar!K:K),"")</f>
        <v/>
      </c>
      <c r="AJ8565" s="61" t="str">
        <f>IF(AND(K8565&lt;&gt;"Match of the Day",K8565&lt;&gt;"Match of the Day 2",K8565&lt;&gt;"Match of the Day Repeat"),"",1+MAX($AJ$10:AJ8564))</f>
        <v/>
      </c>
    </row>
    <row r="8566" spans="34:36" x14ac:dyDescent="0.35">
      <c r="AH8566" s="16" t="str">
        <f>IF(AND(B8566="Premier League",E8566="Live"),_xlfn.XLOOKUP(_xlfn.TEXTJOIN(" vs ",,C8566:D8566),Calendar!G:G,Calendar!B:B),IF(AND(B8566="Premier League",E8566="Highlights"),_xlfn.XLOOKUP(H8566,Calendar!O:O,Calendar!N:N,,-1),""))</f>
        <v/>
      </c>
      <c r="AI8566" s="61" t="str">
        <f>IF(AND(AH8566&lt;&gt;"",E8566="Live"),_xlfn.XLOOKUP(_xlfn.TEXTJOIN(" vs ",,C8566:D8566),Calendar!G:G,Calendar!K:K),"")</f>
        <v/>
      </c>
      <c r="AJ8566" s="61" t="str">
        <f>IF(AND(K8566&lt;&gt;"Match of the Day",K8566&lt;&gt;"Match of the Day 2",K8566&lt;&gt;"Match of the Day Repeat"),"",1+MAX($AJ$10:AJ8565))</f>
        <v/>
      </c>
    </row>
    <row r="8567" spans="34:36" x14ac:dyDescent="0.35">
      <c r="AH8567" s="16" t="str">
        <f>IF(AND(B8567="Premier League",E8567="Live"),_xlfn.XLOOKUP(_xlfn.TEXTJOIN(" vs ",,C8567:D8567),Calendar!G:G,Calendar!B:B),IF(AND(B8567="Premier League",E8567="Highlights"),_xlfn.XLOOKUP(H8567,Calendar!O:O,Calendar!N:N,,-1),""))</f>
        <v/>
      </c>
      <c r="AI8567" s="61" t="str">
        <f>IF(AND(AH8567&lt;&gt;"",E8567="Live"),_xlfn.XLOOKUP(_xlfn.TEXTJOIN(" vs ",,C8567:D8567),Calendar!G:G,Calendar!K:K),"")</f>
        <v/>
      </c>
      <c r="AJ8567" s="61" t="str">
        <f>IF(AND(K8567&lt;&gt;"Match of the Day",K8567&lt;&gt;"Match of the Day 2",K8567&lt;&gt;"Match of the Day Repeat"),"",1+MAX($AJ$10:AJ8566))</f>
        <v/>
      </c>
    </row>
    <row r="8568" spans="34:36" x14ac:dyDescent="0.35">
      <c r="AH8568" s="16" t="str">
        <f>IF(AND(B8568="Premier League",E8568="Live"),_xlfn.XLOOKUP(_xlfn.TEXTJOIN(" vs ",,C8568:D8568),Calendar!G:G,Calendar!B:B),IF(AND(B8568="Premier League",E8568="Highlights"),_xlfn.XLOOKUP(H8568,Calendar!O:O,Calendar!N:N,,-1),""))</f>
        <v/>
      </c>
      <c r="AI8568" s="61" t="str">
        <f>IF(AND(AH8568&lt;&gt;"",E8568="Live"),_xlfn.XLOOKUP(_xlfn.TEXTJOIN(" vs ",,C8568:D8568),Calendar!G:G,Calendar!K:K),"")</f>
        <v/>
      </c>
      <c r="AJ8568" s="61" t="str">
        <f>IF(AND(K8568&lt;&gt;"Match of the Day",K8568&lt;&gt;"Match of the Day 2",K8568&lt;&gt;"Match of the Day Repeat"),"",1+MAX($AJ$10:AJ8567))</f>
        <v/>
      </c>
    </row>
    <row r="8569" spans="34:36" x14ac:dyDescent="0.35">
      <c r="AH8569" s="16" t="str">
        <f>IF(AND(B8569="Premier League",E8569="Live"),_xlfn.XLOOKUP(_xlfn.TEXTJOIN(" vs ",,C8569:D8569),Calendar!G:G,Calendar!B:B),IF(AND(B8569="Premier League",E8569="Highlights"),_xlfn.XLOOKUP(H8569,Calendar!O:O,Calendar!N:N,,-1),""))</f>
        <v/>
      </c>
      <c r="AI8569" s="61" t="str">
        <f>IF(AND(AH8569&lt;&gt;"",E8569="Live"),_xlfn.XLOOKUP(_xlfn.TEXTJOIN(" vs ",,C8569:D8569),Calendar!G:G,Calendar!K:K),"")</f>
        <v/>
      </c>
      <c r="AJ8569" s="61" t="str">
        <f>IF(AND(K8569&lt;&gt;"Match of the Day",K8569&lt;&gt;"Match of the Day 2",K8569&lt;&gt;"Match of the Day Repeat"),"",1+MAX($AJ$10:AJ8568))</f>
        <v/>
      </c>
    </row>
    <row r="8570" spans="34:36" x14ac:dyDescent="0.35">
      <c r="AH8570" s="16" t="str">
        <f>IF(AND(B8570="Premier League",E8570="Live"),_xlfn.XLOOKUP(_xlfn.TEXTJOIN(" vs ",,C8570:D8570),Calendar!G:G,Calendar!B:B),IF(AND(B8570="Premier League",E8570="Highlights"),_xlfn.XLOOKUP(H8570,Calendar!O:O,Calendar!N:N,,-1),""))</f>
        <v/>
      </c>
      <c r="AI8570" s="61" t="str">
        <f>IF(AND(AH8570&lt;&gt;"",E8570="Live"),_xlfn.XLOOKUP(_xlfn.TEXTJOIN(" vs ",,C8570:D8570),Calendar!G:G,Calendar!K:K),"")</f>
        <v/>
      </c>
      <c r="AJ8570" s="61" t="str">
        <f>IF(AND(K8570&lt;&gt;"Match of the Day",K8570&lt;&gt;"Match of the Day 2",K8570&lt;&gt;"Match of the Day Repeat"),"",1+MAX($AJ$10:AJ8569))</f>
        <v/>
      </c>
    </row>
    <row r="8571" spans="34:36" x14ac:dyDescent="0.35">
      <c r="AH8571" s="16" t="str">
        <f>IF(AND(B8571="Premier League",E8571="Live"),_xlfn.XLOOKUP(_xlfn.TEXTJOIN(" vs ",,C8571:D8571),Calendar!G:G,Calendar!B:B),IF(AND(B8571="Premier League",E8571="Highlights"),_xlfn.XLOOKUP(H8571,Calendar!O:O,Calendar!N:N,,-1),""))</f>
        <v/>
      </c>
      <c r="AI8571" s="61" t="str">
        <f>IF(AND(AH8571&lt;&gt;"",E8571="Live"),_xlfn.XLOOKUP(_xlfn.TEXTJOIN(" vs ",,C8571:D8571),Calendar!G:G,Calendar!K:K),"")</f>
        <v/>
      </c>
      <c r="AJ8571" s="61" t="str">
        <f>IF(AND(K8571&lt;&gt;"Match of the Day",K8571&lt;&gt;"Match of the Day 2",K8571&lt;&gt;"Match of the Day Repeat"),"",1+MAX($AJ$10:AJ8570))</f>
        <v/>
      </c>
    </row>
    <row r="8572" spans="34:36" x14ac:dyDescent="0.35">
      <c r="AH8572" s="16" t="str">
        <f>IF(AND(B8572="Premier League",E8572="Live"),_xlfn.XLOOKUP(_xlfn.TEXTJOIN(" vs ",,C8572:D8572),Calendar!G:G,Calendar!B:B),IF(AND(B8572="Premier League",E8572="Highlights"),_xlfn.XLOOKUP(H8572,Calendar!O:O,Calendar!N:N,,-1),""))</f>
        <v/>
      </c>
      <c r="AI8572" s="61" t="str">
        <f>IF(AND(AH8572&lt;&gt;"",E8572="Live"),_xlfn.XLOOKUP(_xlfn.TEXTJOIN(" vs ",,C8572:D8572),Calendar!G:G,Calendar!K:K),"")</f>
        <v/>
      </c>
      <c r="AJ8572" s="61" t="str">
        <f>IF(AND(K8572&lt;&gt;"Match of the Day",K8572&lt;&gt;"Match of the Day 2",K8572&lt;&gt;"Match of the Day Repeat"),"",1+MAX($AJ$10:AJ8571))</f>
        <v/>
      </c>
    </row>
    <row r="8573" spans="34:36" x14ac:dyDescent="0.35">
      <c r="AH8573" s="16" t="str">
        <f>IF(AND(B8573="Premier League",E8573="Live"),_xlfn.XLOOKUP(_xlfn.TEXTJOIN(" vs ",,C8573:D8573),Calendar!G:G,Calendar!B:B),IF(AND(B8573="Premier League",E8573="Highlights"),_xlfn.XLOOKUP(H8573,Calendar!O:O,Calendar!N:N,,-1),""))</f>
        <v/>
      </c>
      <c r="AI8573" s="61" t="str">
        <f>IF(AND(AH8573&lt;&gt;"",E8573="Live"),_xlfn.XLOOKUP(_xlfn.TEXTJOIN(" vs ",,C8573:D8573),Calendar!G:G,Calendar!K:K),"")</f>
        <v/>
      </c>
      <c r="AJ8573" s="61" t="str">
        <f>IF(AND(K8573&lt;&gt;"Match of the Day",K8573&lt;&gt;"Match of the Day 2",K8573&lt;&gt;"Match of the Day Repeat"),"",1+MAX($AJ$10:AJ8572))</f>
        <v/>
      </c>
    </row>
    <row r="8574" spans="34:36" x14ac:dyDescent="0.35">
      <c r="AH8574" s="16" t="str">
        <f>IF(AND(B8574="Premier League",E8574="Live"),_xlfn.XLOOKUP(_xlfn.TEXTJOIN(" vs ",,C8574:D8574),Calendar!G:G,Calendar!B:B),IF(AND(B8574="Premier League",E8574="Highlights"),_xlfn.XLOOKUP(H8574,Calendar!O:O,Calendar!N:N,,-1),""))</f>
        <v/>
      </c>
      <c r="AI8574" s="61" t="str">
        <f>IF(AND(AH8574&lt;&gt;"",E8574="Live"),_xlfn.XLOOKUP(_xlfn.TEXTJOIN(" vs ",,C8574:D8574),Calendar!G:G,Calendar!K:K),"")</f>
        <v/>
      </c>
      <c r="AJ8574" s="61" t="str">
        <f>IF(AND(K8574&lt;&gt;"Match of the Day",K8574&lt;&gt;"Match of the Day 2",K8574&lt;&gt;"Match of the Day Repeat"),"",1+MAX($AJ$10:AJ8573))</f>
        <v/>
      </c>
    </row>
    <row r="8575" spans="34:36" x14ac:dyDescent="0.35">
      <c r="AH8575" s="16" t="str">
        <f>IF(AND(B8575="Premier League",E8575="Live"),_xlfn.XLOOKUP(_xlfn.TEXTJOIN(" vs ",,C8575:D8575),Calendar!G:G,Calendar!B:B),IF(AND(B8575="Premier League",E8575="Highlights"),_xlfn.XLOOKUP(H8575,Calendar!O:O,Calendar!N:N,,-1),""))</f>
        <v/>
      </c>
      <c r="AI8575" s="61" t="str">
        <f>IF(AND(AH8575&lt;&gt;"",E8575="Live"),_xlfn.XLOOKUP(_xlfn.TEXTJOIN(" vs ",,C8575:D8575),Calendar!G:G,Calendar!K:K),"")</f>
        <v/>
      </c>
      <c r="AJ8575" s="61" t="str">
        <f>IF(AND(K8575&lt;&gt;"Match of the Day",K8575&lt;&gt;"Match of the Day 2",K8575&lt;&gt;"Match of the Day Repeat"),"",1+MAX($AJ$10:AJ8574))</f>
        <v/>
      </c>
    </row>
    <row r="8576" spans="34:36" x14ac:dyDescent="0.35">
      <c r="AH8576" s="16" t="str">
        <f>IF(AND(B8576="Premier League",E8576="Live"),_xlfn.XLOOKUP(_xlfn.TEXTJOIN(" vs ",,C8576:D8576),Calendar!G:G,Calendar!B:B),IF(AND(B8576="Premier League",E8576="Highlights"),_xlfn.XLOOKUP(H8576,Calendar!O:O,Calendar!N:N,,-1),""))</f>
        <v/>
      </c>
      <c r="AI8576" s="61" t="str">
        <f>IF(AND(AH8576&lt;&gt;"",E8576="Live"),_xlfn.XLOOKUP(_xlfn.TEXTJOIN(" vs ",,C8576:D8576),Calendar!G:G,Calendar!K:K),"")</f>
        <v/>
      </c>
      <c r="AJ8576" s="61" t="str">
        <f>IF(AND(K8576&lt;&gt;"Match of the Day",K8576&lt;&gt;"Match of the Day 2",K8576&lt;&gt;"Match of the Day Repeat"),"",1+MAX($AJ$10:AJ8575))</f>
        <v/>
      </c>
    </row>
    <row r="8577" spans="34:36" x14ac:dyDescent="0.35">
      <c r="AH8577" s="16" t="str">
        <f>IF(AND(B8577="Premier League",E8577="Live"),_xlfn.XLOOKUP(_xlfn.TEXTJOIN(" vs ",,C8577:D8577),Calendar!G:G,Calendar!B:B),IF(AND(B8577="Premier League",E8577="Highlights"),_xlfn.XLOOKUP(H8577,Calendar!O:O,Calendar!N:N,,-1),""))</f>
        <v/>
      </c>
      <c r="AI8577" s="61" t="str">
        <f>IF(AND(AH8577&lt;&gt;"",E8577="Live"),_xlfn.XLOOKUP(_xlfn.TEXTJOIN(" vs ",,C8577:D8577),Calendar!G:G,Calendar!K:K),"")</f>
        <v/>
      </c>
      <c r="AJ8577" s="61" t="str">
        <f>IF(AND(K8577&lt;&gt;"Match of the Day",K8577&lt;&gt;"Match of the Day 2",K8577&lt;&gt;"Match of the Day Repeat"),"",1+MAX($AJ$10:AJ8576))</f>
        <v/>
      </c>
    </row>
    <row r="8578" spans="34:36" x14ac:dyDescent="0.35">
      <c r="AH8578" s="16" t="str">
        <f>IF(AND(B8578="Premier League",E8578="Live"),_xlfn.XLOOKUP(_xlfn.TEXTJOIN(" vs ",,C8578:D8578),Calendar!G:G,Calendar!B:B),IF(AND(B8578="Premier League",E8578="Highlights"),_xlfn.XLOOKUP(H8578,Calendar!O:O,Calendar!N:N,,-1),""))</f>
        <v/>
      </c>
      <c r="AI8578" s="61" t="str">
        <f>IF(AND(AH8578&lt;&gt;"",E8578="Live"),_xlfn.XLOOKUP(_xlfn.TEXTJOIN(" vs ",,C8578:D8578),Calendar!G:G,Calendar!K:K),"")</f>
        <v/>
      </c>
      <c r="AJ8578" s="61" t="str">
        <f>IF(AND(K8578&lt;&gt;"Match of the Day",K8578&lt;&gt;"Match of the Day 2",K8578&lt;&gt;"Match of the Day Repeat"),"",1+MAX($AJ$10:AJ8577))</f>
        <v/>
      </c>
    </row>
    <row r="8579" spans="34:36" x14ac:dyDescent="0.35">
      <c r="AH8579" s="16" t="str">
        <f>IF(AND(B8579="Premier League",E8579="Live"),_xlfn.XLOOKUP(_xlfn.TEXTJOIN(" vs ",,C8579:D8579),Calendar!G:G,Calendar!B:B),IF(AND(B8579="Premier League",E8579="Highlights"),_xlfn.XLOOKUP(H8579,Calendar!O:O,Calendar!N:N,,-1),""))</f>
        <v/>
      </c>
      <c r="AI8579" s="61" t="str">
        <f>IF(AND(AH8579&lt;&gt;"",E8579="Live"),_xlfn.XLOOKUP(_xlfn.TEXTJOIN(" vs ",,C8579:D8579),Calendar!G:G,Calendar!K:K),"")</f>
        <v/>
      </c>
      <c r="AJ8579" s="61" t="str">
        <f>IF(AND(K8579&lt;&gt;"Match of the Day",K8579&lt;&gt;"Match of the Day 2",K8579&lt;&gt;"Match of the Day Repeat"),"",1+MAX($AJ$10:AJ8578))</f>
        <v/>
      </c>
    </row>
    <row r="8580" spans="34:36" x14ac:dyDescent="0.35">
      <c r="AH8580" s="16" t="str">
        <f>IF(AND(B8580="Premier League",E8580="Live"),_xlfn.XLOOKUP(_xlfn.TEXTJOIN(" vs ",,C8580:D8580),Calendar!G:G,Calendar!B:B),IF(AND(B8580="Premier League",E8580="Highlights"),_xlfn.XLOOKUP(H8580,Calendar!O:O,Calendar!N:N,,-1),""))</f>
        <v/>
      </c>
      <c r="AI8580" s="61" t="str">
        <f>IF(AND(AH8580&lt;&gt;"",E8580="Live"),_xlfn.XLOOKUP(_xlfn.TEXTJOIN(" vs ",,C8580:D8580),Calendar!G:G,Calendar!K:K),"")</f>
        <v/>
      </c>
      <c r="AJ8580" s="61" t="str">
        <f>IF(AND(K8580&lt;&gt;"Match of the Day",K8580&lt;&gt;"Match of the Day 2",K8580&lt;&gt;"Match of the Day Repeat"),"",1+MAX($AJ$10:AJ8579))</f>
        <v/>
      </c>
    </row>
    <row r="8581" spans="34:36" x14ac:dyDescent="0.35">
      <c r="AH8581" s="16" t="str">
        <f>IF(AND(B8581="Premier League",E8581="Live"),_xlfn.XLOOKUP(_xlfn.TEXTJOIN(" vs ",,C8581:D8581),Calendar!G:G,Calendar!B:B),IF(AND(B8581="Premier League",E8581="Highlights"),_xlfn.XLOOKUP(H8581,Calendar!O:O,Calendar!N:N,,-1),""))</f>
        <v/>
      </c>
      <c r="AI8581" s="61" t="str">
        <f>IF(AND(AH8581&lt;&gt;"",E8581="Live"),_xlfn.XLOOKUP(_xlfn.TEXTJOIN(" vs ",,C8581:D8581),Calendar!G:G,Calendar!K:K),"")</f>
        <v/>
      </c>
      <c r="AJ8581" s="61" t="str">
        <f>IF(AND(K8581&lt;&gt;"Match of the Day",K8581&lt;&gt;"Match of the Day 2",K8581&lt;&gt;"Match of the Day Repeat"),"",1+MAX($AJ$10:AJ8580))</f>
        <v/>
      </c>
    </row>
    <row r="8582" spans="34:36" x14ac:dyDescent="0.35">
      <c r="AH8582" s="16" t="str">
        <f>IF(AND(B8582="Premier League",E8582="Live"),_xlfn.XLOOKUP(_xlfn.TEXTJOIN(" vs ",,C8582:D8582),Calendar!G:G,Calendar!B:B),IF(AND(B8582="Premier League",E8582="Highlights"),_xlfn.XLOOKUP(H8582,Calendar!O:O,Calendar!N:N,,-1),""))</f>
        <v/>
      </c>
      <c r="AI8582" s="61" t="str">
        <f>IF(AND(AH8582&lt;&gt;"",E8582="Live"),_xlfn.XLOOKUP(_xlfn.TEXTJOIN(" vs ",,C8582:D8582),Calendar!G:G,Calendar!K:K),"")</f>
        <v/>
      </c>
      <c r="AJ8582" s="61" t="str">
        <f>IF(AND(K8582&lt;&gt;"Match of the Day",K8582&lt;&gt;"Match of the Day 2",K8582&lt;&gt;"Match of the Day Repeat"),"",1+MAX($AJ$10:AJ8581))</f>
        <v/>
      </c>
    </row>
    <row r="8583" spans="34:36" x14ac:dyDescent="0.35">
      <c r="AH8583" s="16" t="str">
        <f>IF(AND(B8583="Premier League",E8583="Live"),_xlfn.XLOOKUP(_xlfn.TEXTJOIN(" vs ",,C8583:D8583),Calendar!G:G,Calendar!B:B),IF(AND(B8583="Premier League",E8583="Highlights"),_xlfn.XLOOKUP(H8583,Calendar!O:O,Calendar!N:N,,-1),""))</f>
        <v/>
      </c>
      <c r="AI8583" s="61" t="str">
        <f>IF(AND(AH8583&lt;&gt;"",E8583="Live"),_xlfn.XLOOKUP(_xlfn.TEXTJOIN(" vs ",,C8583:D8583),Calendar!G:G,Calendar!K:K),"")</f>
        <v/>
      </c>
      <c r="AJ8583" s="61" t="str">
        <f>IF(AND(K8583&lt;&gt;"Match of the Day",K8583&lt;&gt;"Match of the Day 2",K8583&lt;&gt;"Match of the Day Repeat"),"",1+MAX($AJ$10:AJ8582))</f>
        <v/>
      </c>
    </row>
    <row r="8584" spans="34:36" x14ac:dyDescent="0.35">
      <c r="AH8584" s="16" t="str">
        <f>IF(AND(B8584="Premier League",E8584="Live"),_xlfn.XLOOKUP(_xlfn.TEXTJOIN(" vs ",,C8584:D8584),Calendar!G:G,Calendar!B:B),IF(AND(B8584="Premier League",E8584="Highlights"),_xlfn.XLOOKUP(H8584,Calendar!O:O,Calendar!N:N,,-1),""))</f>
        <v/>
      </c>
      <c r="AI8584" s="61" t="str">
        <f>IF(AND(AH8584&lt;&gt;"",E8584="Live"),_xlfn.XLOOKUP(_xlfn.TEXTJOIN(" vs ",,C8584:D8584),Calendar!G:G,Calendar!K:K),"")</f>
        <v/>
      </c>
      <c r="AJ8584" s="61" t="str">
        <f>IF(AND(K8584&lt;&gt;"Match of the Day",K8584&lt;&gt;"Match of the Day 2",K8584&lt;&gt;"Match of the Day Repeat"),"",1+MAX($AJ$10:AJ8583))</f>
        <v/>
      </c>
    </row>
    <row r="8585" spans="34:36" x14ac:dyDescent="0.35">
      <c r="AH8585" s="16" t="str">
        <f>IF(AND(B8585="Premier League",E8585="Live"),_xlfn.XLOOKUP(_xlfn.TEXTJOIN(" vs ",,C8585:D8585),Calendar!G:G,Calendar!B:B),IF(AND(B8585="Premier League",E8585="Highlights"),_xlfn.XLOOKUP(H8585,Calendar!O:O,Calendar!N:N,,-1),""))</f>
        <v/>
      </c>
      <c r="AI8585" s="61" t="str">
        <f>IF(AND(AH8585&lt;&gt;"",E8585="Live"),_xlfn.XLOOKUP(_xlfn.TEXTJOIN(" vs ",,C8585:D8585),Calendar!G:G,Calendar!K:K),"")</f>
        <v/>
      </c>
      <c r="AJ8585" s="61" t="str">
        <f>IF(AND(K8585&lt;&gt;"Match of the Day",K8585&lt;&gt;"Match of the Day 2",K8585&lt;&gt;"Match of the Day Repeat"),"",1+MAX($AJ$10:AJ8584))</f>
        <v/>
      </c>
    </row>
    <row r="8586" spans="34:36" x14ac:dyDescent="0.35">
      <c r="AH8586" s="16" t="str">
        <f>IF(AND(B8586="Premier League",E8586="Live"),_xlfn.XLOOKUP(_xlfn.TEXTJOIN(" vs ",,C8586:D8586),Calendar!G:G,Calendar!B:B),IF(AND(B8586="Premier League",E8586="Highlights"),_xlfn.XLOOKUP(H8586,Calendar!O:O,Calendar!N:N,,-1),""))</f>
        <v/>
      </c>
      <c r="AI8586" s="61" t="str">
        <f>IF(AND(AH8586&lt;&gt;"",E8586="Live"),_xlfn.XLOOKUP(_xlfn.TEXTJOIN(" vs ",,C8586:D8586),Calendar!G:G,Calendar!K:K),"")</f>
        <v/>
      </c>
      <c r="AJ8586" s="61" t="str">
        <f>IF(AND(K8586&lt;&gt;"Match of the Day",K8586&lt;&gt;"Match of the Day 2",K8586&lt;&gt;"Match of the Day Repeat"),"",1+MAX($AJ$10:AJ8585))</f>
        <v/>
      </c>
    </row>
    <row r="8587" spans="34:36" x14ac:dyDescent="0.35">
      <c r="AH8587" s="16" t="str">
        <f>IF(AND(B8587="Premier League",E8587="Live"),_xlfn.XLOOKUP(_xlfn.TEXTJOIN(" vs ",,C8587:D8587),Calendar!G:G,Calendar!B:B),IF(AND(B8587="Premier League",E8587="Highlights"),_xlfn.XLOOKUP(H8587,Calendar!O:O,Calendar!N:N,,-1),""))</f>
        <v/>
      </c>
      <c r="AI8587" s="61" t="str">
        <f>IF(AND(AH8587&lt;&gt;"",E8587="Live"),_xlfn.XLOOKUP(_xlfn.TEXTJOIN(" vs ",,C8587:D8587),Calendar!G:G,Calendar!K:K),"")</f>
        <v/>
      </c>
      <c r="AJ8587" s="61" t="str">
        <f>IF(AND(K8587&lt;&gt;"Match of the Day",K8587&lt;&gt;"Match of the Day 2",K8587&lt;&gt;"Match of the Day Repeat"),"",1+MAX($AJ$10:AJ8586))</f>
        <v/>
      </c>
    </row>
    <row r="8588" spans="34:36" x14ac:dyDescent="0.35">
      <c r="AH8588" s="16" t="str">
        <f>IF(AND(B8588="Premier League",E8588="Live"),_xlfn.XLOOKUP(_xlfn.TEXTJOIN(" vs ",,C8588:D8588),Calendar!G:G,Calendar!B:B),IF(AND(B8588="Premier League",E8588="Highlights"),_xlfn.XLOOKUP(H8588,Calendar!O:O,Calendar!N:N,,-1),""))</f>
        <v/>
      </c>
      <c r="AI8588" s="61" t="str">
        <f>IF(AND(AH8588&lt;&gt;"",E8588="Live"),_xlfn.XLOOKUP(_xlfn.TEXTJOIN(" vs ",,C8588:D8588),Calendar!G:G,Calendar!K:K),"")</f>
        <v/>
      </c>
      <c r="AJ8588" s="61" t="str">
        <f>IF(AND(K8588&lt;&gt;"Match of the Day",K8588&lt;&gt;"Match of the Day 2",K8588&lt;&gt;"Match of the Day Repeat"),"",1+MAX($AJ$10:AJ8587))</f>
        <v/>
      </c>
    </row>
    <row r="8589" spans="34:36" x14ac:dyDescent="0.35">
      <c r="AH8589" s="16" t="str">
        <f>IF(AND(B8589="Premier League",E8589="Live"),_xlfn.XLOOKUP(_xlfn.TEXTJOIN(" vs ",,C8589:D8589),Calendar!G:G,Calendar!B:B),IF(AND(B8589="Premier League",E8589="Highlights"),_xlfn.XLOOKUP(H8589,Calendar!O:O,Calendar!N:N,,-1),""))</f>
        <v/>
      </c>
      <c r="AI8589" s="61" t="str">
        <f>IF(AND(AH8589&lt;&gt;"",E8589="Live"),_xlfn.XLOOKUP(_xlfn.TEXTJOIN(" vs ",,C8589:D8589),Calendar!G:G,Calendar!K:K),"")</f>
        <v/>
      </c>
      <c r="AJ8589" s="61" t="str">
        <f>IF(AND(K8589&lt;&gt;"Match of the Day",K8589&lt;&gt;"Match of the Day 2",K8589&lt;&gt;"Match of the Day Repeat"),"",1+MAX($AJ$10:AJ8588))</f>
        <v/>
      </c>
    </row>
    <row r="8590" spans="34:36" x14ac:dyDescent="0.35">
      <c r="AH8590" s="16" t="str">
        <f>IF(AND(B8590="Premier League",E8590="Live"),_xlfn.XLOOKUP(_xlfn.TEXTJOIN(" vs ",,C8590:D8590),Calendar!G:G,Calendar!B:B),IF(AND(B8590="Premier League",E8590="Highlights"),_xlfn.XLOOKUP(H8590,Calendar!O:O,Calendar!N:N,,-1),""))</f>
        <v/>
      </c>
      <c r="AI8590" s="61" t="str">
        <f>IF(AND(AH8590&lt;&gt;"",E8590="Live"),_xlfn.XLOOKUP(_xlfn.TEXTJOIN(" vs ",,C8590:D8590),Calendar!G:G,Calendar!K:K),"")</f>
        <v/>
      </c>
      <c r="AJ8590" s="61" t="str">
        <f>IF(AND(K8590&lt;&gt;"Match of the Day",K8590&lt;&gt;"Match of the Day 2",K8590&lt;&gt;"Match of the Day Repeat"),"",1+MAX($AJ$10:AJ8589))</f>
        <v/>
      </c>
    </row>
    <row r="8591" spans="34:36" x14ac:dyDescent="0.35">
      <c r="AH8591" s="16" t="str">
        <f>IF(AND(B8591="Premier League",E8591="Live"),_xlfn.XLOOKUP(_xlfn.TEXTJOIN(" vs ",,C8591:D8591),Calendar!G:G,Calendar!B:B),IF(AND(B8591="Premier League",E8591="Highlights"),_xlfn.XLOOKUP(H8591,Calendar!O:O,Calendar!N:N,,-1),""))</f>
        <v/>
      </c>
      <c r="AI8591" s="61" t="str">
        <f>IF(AND(AH8591&lt;&gt;"",E8591="Live"),_xlfn.XLOOKUP(_xlfn.TEXTJOIN(" vs ",,C8591:D8591),Calendar!G:G,Calendar!K:K),"")</f>
        <v/>
      </c>
      <c r="AJ8591" s="61" t="str">
        <f>IF(AND(K8591&lt;&gt;"Match of the Day",K8591&lt;&gt;"Match of the Day 2",K8591&lt;&gt;"Match of the Day Repeat"),"",1+MAX($AJ$10:AJ8590))</f>
        <v/>
      </c>
    </row>
    <row r="8592" spans="34:36" x14ac:dyDescent="0.35">
      <c r="AH8592" s="16" t="str">
        <f>IF(AND(B8592="Premier League",E8592="Live"),_xlfn.XLOOKUP(_xlfn.TEXTJOIN(" vs ",,C8592:D8592),Calendar!G:G,Calendar!B:B),IF(AND(B8592="Premier League",E8592="Highlights"),_xlfn.XLOOKUP(H8592,Calendar!O:O,Calendar!N:N,,-1),""))</f>
        <v/>
      </c>
      <c r="AI8592" s="61" t="str">
        <f>IF(AND(AH8592&lt;&gt;"",E8592="Live"),_xlfn.XLOOKUP(_xlfn.TEXTJOIN(" vs ",,C8592:D8592),Calendar!G:G,Calendar!K:K),"")</f>
        <v/>
      </c>
      <c r="AJ8592" s="61" t="str">
        <f>IF(AND(K8592&lt;&gt;"Match of the Day",K8592&lt;&gt;"Match of the Day 2",K8592&lt;&gt;"Match of the Day Repeat"),"",1+MAX($AJ$10:AJ8591))</f>
        <v/>
      </c>
    </row>
    <row r="8593" spans="34:36" x14ac:dyDescent="0.35">
      <c r="AH8593" s="16" t="str">
        <f>IF(AND(B8593="Premier League",E8593="Live"),_xlfn.XLOOKUP(_xlfn.TEXTJOIN(" vs ",,C8593:D8593),Calendar!G:G,Calendar!B:B),IF(AND(B8593="Premier League",E8593="Highlights"),_xlfn.XLOOKUP(H8593,Calendar!O:O,Calendar!N:N,,-1),""))</f>
        <v/>
      </c>
      <c r="AI8593" s="61" t="str">
        <f>IF(AND(AH8593&lt;&gt;"",E8593="Live"),_xlfn.XLOOKUP(_xlfn.TEXTJOIN(" vs ",,C8593:D8593),Calendar!G:G,Calendar!K:K),"")</f>
        <v/>
      </c>
      <c r="AJ8593" s="61" t="str">
        <f>IF(AND(K8593&lt;&gt;"Match of the Day",K8593&lt;&gt;"Match of the Day 2",K8593&lt;&gt;"Match of the Day Repeat"),"",1+MAX($AJ$10:AJ8592))</f>
        <v/>
      </c>
    </row>
    <row r="8594" spans="34:36" x14ac:dyDescent="0.35">
      <c r="AH8594" s="16" t="str">
        <f>IF(AND(B8594="Premier League",E8594="Live"),_xlfn.XLOOKUP(_xlfn.TEXTJOIN(" vs ",,C8594:D8594),Calendar!G:G,Calendar!B:B),IF(AND(B8594="Premier League",E8594="Highlights"),_xlfn.XLOOKUP(H8594,Calendar!O:O,Calendar!N:N,,-1),""))</f>
        <v/>
      </c>
      <c r="AI8594" s="61" t="str">
        <f>IF(AND(AH8594&lt;&gt;"",E8594="Live"),_xlfn.XLOOKUP(_xlfn.TEXTJOIN(" vs ",,C8594:D8594),Calendar!G:G,Calendar!K:K),"")</f>
        <v/>
      </c>
      <c r="AJ8594" s="61" t="str">
        <f>IF(AND(K8594&lt;&gt;"Match of the Day",K8594&lt;&gt;"Match of the Day 2",K8594&lt;&gt;"Match of the Day Repeat"),"",1+MAX($AJ$10:AJ8593))</f>
        <v/>
      </c>
    </row>
    <row r="8595" spans="34:36" x14ac:dyDescent="0.35">
      <c r="AH8595" s="16" t="str">
        <f>IF(AND(B8595="Premier League",E8595="Live"),_xlfn.XLOOKUP(_xlfn.TEXTJOIN(" vs ",,C8595:D8595),Calendar!G:G,Calendar!B:B),IF(AND(B8595="Premier League",E8595="Highlights"),_xlfn.XLOOKUP(H8595,Calendar!O:O,Calendar!N:N,,-1),""))</f>
        <v/>
      </c>
      <c r="AI8595" s="61" t="str">
        <f>IF(AND(AH8595&lt;&gt;"",E8595="Live"),_xlfn.XLOOKUP(_xlfn.TEXTJOIN(" vs ",,C8595:D8595),Calendar!G:G,Calendar!K:K),"")</f>
        <v/>
      </c>
      <c r="AJ8595" s="61" t="str">
        <f>IF(AND(K8595&lt;&gt;"Match of the Day",K8595&lt;&gt;"Match of the Day 2",K8595&lt;&gt;"Match of the Day Repeat"),"",1+MAX($AJ$10:AJ8594))</f>
        <v/>
      </c>
    </row>
    <row r="8596" spans="34:36" x14ac:dyDescent="0.35">
      <c r="AH8596" s="16" t="str">
        <f>IF(AND(B8596="Premier League",E8596="Live"),_xlfn.XLOOKUP(_xlfn.TEXTJOIN(" vs ",,C8596:D8596),Calendar!G:G,Calendar!B:B),IF(AND(B8596="Premier League",E8596="Highlights"),_xlfn.XLOOKUP(H8596,Calendar!O:O,Calendar!N:N,,-1),""))</f>
        <v/>
      </c>
      <c r="AI8596" s="61" t="str">
        <f>IF(AND(AH8596&lt;&gt;"",E8596="Live"),_xlfn.XLOOKUP(_xlfn.TEXTJOIN(" vs ",,C8596:D8596),Calendar!G:G,Calendar!K:K),"")</f>
        <v/>
      </c>
      <c r="AJ8596" s="61" t="str">
        <f>IF(AND(K8596&lt;&gt;"Match of the Day",K8596&lt;&gt;"Match of the Day 2",K8596&lt;&gt;"Match of the Day Repeat"),"",1+MAX($AJ$10:AJ8595))</f>
        <v/>
      </c>
    </row>
    <row r="8597" spans="34:36" x14ac:dyDescent="0.35">
      <c r="AH8597" s="16" t="str">
        <f>IF(AND(B8597="Premier League",E8597="Live"),_xlfn.XLOOKUP(_xlfn.TEXTJOIN(" vs ",,C8597:D8597),Calendar!G:G,Calendar!B:B),IF(AND(B8597="Premier League",E8597="Highlights"),_xlfn.XLOOKUP(H8597,Calendar!O:O,Calendar!N:N,,-1),""))</f>
        <v/>
      </c>
      <c r="AI8597" s="61" t="str">
        <f>IF(AND(AH8597&lt;&gt;"",E8597="Live"),_xlfn.XLOOKUP(_xlfn.TEXTJOIN(" vs ",,C8597:D8597),Calendar!G:G,Calendar!K:K),"")</f>
        <v/>
      </c>
      <c r="AJ8597" s="61" t="str">
        <f>IF(AND(K8597&lt;&gt;"Match of the Day",K8597&lt;&gt;"Match of the Day 2",K8597&lt;&gt;"Match of the Day Repeat"),"",1+MAX($AJ$10:AJ8596))</f>
        <v/>
      </c>
    </row>
    <row r="8598" spans="34:36" x14ac:dyDescent="0.35">
      <c r="AH8598" s="16" t="str">
        <f>IF(AND(B8598="Premier League",E8598="Live"),_xlfn.XLOOKUP(_xlfn.TEXTJOIN(" vs ",,C8598:D8598),Calendar!G:G,Calendar!B:B),IF(AND(B8598="Premier League",E8598="Highlights"),_xlfn.XLOOKUP(H8598,Calendar!O:O,Calendar!N:N,,-1),""))</f>
        <v/>
      </c>
      <c r="AI8598" s="61" t="str">
        <f>IF(AND(AH8598&lt;&gt;"",E8598="Live"),_xlfn.XLOOKUP(_xlfn.TEXTJOIN(" vs ",,C8598:D8598),Calendar!G:G,Calendar!K:K),"")</f>
        <v/>
      </c>
      <c r="AJ8598" s="61" t="str">
        <f>IF(AND(K8598&lt;&gt;"Match of the Day",K8598&lt;&gt;"Match of the Day 2",K8598&lt;&gt;"Match of the Day Repeat"),"",1+MAX($AJ$10:AJ8597))</f>
        <v/>
      </c>
    </row>
    <row r="8599" spans="34:36" x14ac:dyDescent="0.35">
      <c r="AH8599" s="16" t="str">
        <f>IF(AND(B8599="Premier League",E8599="Live"),_xlfn.XLOOKUP(_xlfn.TEXTJOIN(" vs ",,C8599:D8599),Calendar!G:G,Calendar!B:B),IF(AND(B8599="Premier League",E8599="Highlights"),_xlfn.XLOOKUP(H8599,Calendar!O:O,Calendar!N:N,,-1),""))</f>
        <v/>
      </c>
      <c r="AI8599" s="61" t="str">
        <f>IF(AND(AH8599&lt;&gt;"",E8599="Live"),_xlfn.XLOOKUP(_xlfn.TEXTJOIN(" vs ",,C8599:D8599),Calendar!G:G,Calendar!K:K),"")</f>
        <v/>
      </c>
      <c r="AJ8599" s="61" t="str">
        <f>IF(AND(K8599&lt;&gt;"Match of the Day",K8599&lt;&gt;"Match of the Day 2",K8599&lt;&gt;"Match of the Day Repeat"),"",1+MAX($AJ$10:AJ8598))</f>
        <v/>
      </c>
    </row>
    <row r="8600" spans="34:36" x14ac:dyDescent="0.35">
      <c r="AH8600" s="16" t="str">
        <f>IF(AND(B8600="Premier League",E8600="Live"),_xlfn.XLOOKUP(_xlfn.TEXTJOIN(" vs ",,C8600:D8600),Calendar!G:G,Calendar!B:B),IF(AND(B8600="Premier League",E8600="Highlights"),_xlfn.XLOOKUP(H8600,Calendar!O:O,Calendar!N:N,,-1),""))</f>
        <v/>
      </c>
      <c r="AI8600" s="61" t="str">
        <f>IF(AND(AH8600&lt;&gt;"",E8600="Live"),_xlfn.XLOOKUP(_xlfn.TEXTJOIN(" vs ",,C8600:D8600),Calendar!G:G,Calendar!K:K),"")</f>
        <v/>
      </c>
      <c r="AJ8600" s="61" t="str">
        <f>IF(AND(K8600&lt;&gt;"Match of the Day",K8600&lt;&gt;"Match of the Day 2",K8600&lt;&gt;"Match of the Day Repeat"),"",1+MAX($AJ$10:AJ8599))</f>
        <v/>
      </c>
    </row>
    <row r="8601" spans="34:36" x14ac:dyDescent="0.35">
      <c r="AH8601" s="16" t="str">
        <f>IF(AND(B8601="Premier League",E8601="Live"),_xlfn.XLOOKUP(_xlfn.TEXTJOIN(" vs ",,C8601:D8601),Calendar!G:G,Calendar!B:B),IF(AND(B8601="Premier League",E8601="Highlights"),_xlfn.XLOOKUP(H8601,Calendar!O:O,Calendar!N:N,,-1),""))</f>
        <v/>
      </c>
      <c r="AI8601" s="61" t="str">
        <f>IF(AND(AH8601&lt;&gt;"",E8601="Live"),_xlfn.XLOOKUP(_xlfn.TEXTJOIN(" vs ",,C8601:D8601),Calendar!G:G,Calendar!K:K),"")</f>
        <v/>
      </c>
      <c r="AJ8601" s="61" t="str">
        <f>IF(AND(K8601&lt;&gt;"Match of the Day",K8601&lt;&gt;"Match of the Day 2",K8601&lt;&gt;"Match of the Day Repeat"),"",1+MAX($AJ$10:AJ8600))</f>
        <v/>
      </c>
    </row>
    <row r="8602" spans="34:36" x14ac:dyDescent="0.35">
      <c r="AH8602" s="16" t="str">
        <f>IF(AND(B8602="Premier League",E8602="Live"),_xlfn.XLOOKUP(_xlfn.TEXTJOIN(" vs ",,C8602:D8602),Calendar!G:G,Calendar!B:B),IF(AND(B8602="Premier League",E8602="Highlights"),_xlfn.XLOOKUP(H8602,Calendar!O:O,Calendar!N:N,,-1),""))</f>
        <v/>
      </c>
      <c r="AI8602" s="61" t="str">
        <f>IF(AND(AH8602&lt;&gt;"",E8602="Live"),_xlfn.XLOOKUP(_xlfn.TEXTJOIN(" vs ",,C8602:D8602),Calendar!G:G,Calendar!K:K),"")</f>
        <v/>
      </c>
      <c r="AJ8602" s="61" t="str">
        <f>IF(AND(K8602&lt;&gt;"Match of the Day",K8602&lt;&gt;"Match of the Day 2",K8602&lt;&gt;"Match of the Day Repeat"),"",1+MAX($AJ$10:AJ8601))</f>
        <v/>
      </c>
    </row>
    <row r="8603" spans="34:36" x14ac:dyDescent="0.35">
      <c r="AH8603" s="16" t="str">
        <f>IF(AND(B8603="Premier League",E8603="Live"),_xlfn.XLOOKUP(_xlfn.TEXTJOIN(" vs ",,C8603:D8603),Calendar!G:G,Calendar!B:B),IF(AND(B8603="Premier League",E8603="Highlights"),_xlfn.XLOOKUP(H8603,Calendar!O:O,Calendar!N:N,,-1),""))</f>
        <v/>
      </c>
      <c r="AI8603" s="61" t="str">
        <f>IF(AND(AH8603&lt;&gt;"",E8603="Live"),_xlfn.XLOOKUP(_xlfn.TEXTJOIN(" vs ",,C8603:D8603),Calendar!G:G,Calendar!K:K),"")</f>
        <v/>
      </c>
      <c r="AJ8603" s="61" t="str">
        <f>IF(AND(K8603&lt;&gt;"Match of the Day",K8603&lt;&gt;"Match of the Day 2",K8603&lt;&gt;"Match of the Day Repeat"),"",1+MAX($AJ$10:AJ8602))</f>
        <v/>
      </c>
    </row>
    <row r="8604" spans="34:36" x14ac:dyDescent="0.35">
      <c r="AH8604" s="16" t="str">
        <f>IF(AND(B8604="Premier League",E8604="Live"),_xlfn.XLOOKUP(_xlfn.TEXTJOIN(" vs ",,C8604:D8604),Calendar!G:G,Calendar!B:B),IF(AND(B8604="Premier League",E8604="Highlights"),_xlfn.XLOOKUP(H8604,Calendar!O:O,Calendar!N:N,,-1),""))</f>
        <v/>
      </c>
      <c r="AI8604" s="61" t="str">
        <f>IF(AND(AH8604&lt;&gt;"",E8604="Live"),_xlfn.XLOOKUP(_xlfn.TEXTJOIN(" vs ",,C8604:D8604),Calendar!G:G,Calendar!K:K),"")</f>
        <v/>
      </c>
      <c r="AJ8604" s="61" t="str">
        <f>IF(AND(K8604&lt;&gt;"Match of the Day",K8604&lt;&gt;"Match of the Day 2",K8604&lt;&gt;"Match of the Day Repeat"),"",1+MAX($AJ$10:AJ8603))</f>
        <v/>
      </c>
    </row>
    <row r="8605" spans="34:36" x14ac:dyDescent="0.35">
      <c r="AH8605" s="16" t="str">
        <f>IF(AND(B8605="Premier League",E8605="Live"),_xlfn.XLOOKUP(_xlfn.TEXTJOIN(" vs ",,C8605:D8605),Calendar!G:G,Calendar!B:B),IF(AND(B8605="Premier League",E8605="Highlights"),_xlfn.XLOOKUP(H8605,Calendar!O:O,Calendar!N:N,,-1),""))</f>
        <v/>
      </c>
      <c r="AI8605" s="61" t="str">
        <f>IF(AND(AH8605&lt;&gt;"",E8605="Live"),_xlfn.XLOOKUP(_xlfn.TEXTJOIN(" vs ",,C8605:D8605),Calendar!G:G,Calendar!K:K),"")</f>
        <v/>
      </c>
      <c r="AJ8605" s="61" t="str">
        <f>IF(AND(K8605&lt;&gt;"Match of the Day",K8605&lt;&gt;"Match of the Day 2",K8605&lt;&gt;"Match of the Day Repeat"),"",1+MAX($AJ$10:AJ8604))</f>
        <v/>
      </c>
    </row>
    <row r="8606" spans="34:36" x14ac:dyDescent="0.35">
      <c r="AH8606" s="16" t="str">
        <f>IF(AND(B8606="Premier League",E8606="Live"),_xlfn.XLOOKUP(_xlfn.TEXTJOIN(" vs ",,C8606:D8606),Calendar!G:G,Calendar!B:B),IF(AND(B8606="Premier League",E8606="Highlights"),_xlfn.XLOOKUP(H8606,Calendar!O:O,Calendar!N:N,,-1),""))</f>
        <v/>
      </c>
      <c r="AI8606" s="61" t="str">
        <f>IF(AND(AH8606&lt;&gt;"",E8606="Live"),_xlfn.XLOOKUP(_xlfn.TEXTJOIN(" vs ",,C8606:D8606),Calendar!G:G,Calendar!K:K),"")</f>
        <v/>
      </c>
      <c r="AJ8606" s="61" t="str">
        <f>IF(AND(K8606&lt;&gt;"Match of the Day",K8606&lt;&gt;"Match of the Day 2",K8606&lt;&gt;"Match of the Day Repeat"),"",1+MAX($AJ$10:AJ8605))</f>
        <v/>
      </c>
    </row>
    <row r="8607" spans="34:36" x14ac:dyDescent="0.35">
      <c r="AH8607" s="16" t="str">
        <f>IF(AND(B8607="Premier League",E8607="Live"),_xlfn.XLOOKUP(_xlfn.TEXTJOIN(" vs ",,C8607:D8607),Calendar!G:G,Calendar!B:B),IF(AND(B8607="Premier League",E8607="Highlights"),_xlfn.XLOOKUP(H8607,Calendar!O:O,Calendar!N:N,,-1),""))</f>
        <v/>
      </c>
      <c r="AI8607" s="61" t="str">
        <f>IF(AND(AH8607&lt;&gt;"",E8607="Live"),_xlfn.XLOOKUP(_xlfn.TEXTJOIN(" vs ",,C8607:D8607),Calendar!G:G,Calendar!K:K),"")</f>
        <v/>
      </c>
      <c r="AJ8607" s="61" t="str">
        <f>IF(AND(K8607&lt;&gt;"Match of the Day",K8607&lt;&gt;"Match of the Day 2",K8607&lt;&gt;"Match of the Day Repeat"),"",1+MAX($AJ$10:AJ8606))</f>
        <v/>
      </c>
    </row>
    <row r="8608" spans="34:36" x14ac:dyDescent="0.35">
      <c r="AH8608" s="16" t="str">
        <f>IF(AND(B8608="Premier League",E8608="Live"),_xlfn.XLOOKUP(_xlfn.TEXTJOIN(" vs ",,C8608:D8608),Calendar!G:G,Calendar!B:B),IF(AND(B8608="Premier League",E8608="Highlights"),_xlfn.XLOOKUP(H8608,Calendar!O:O,Calendar!N:N,,-1),""))</f>
        <v/>
      </c>
      <c r="AI8608" s="61" t="str">
        <f>IF(AND(AH8608&lt;&gt;"",E8608="Live"),_xlfn.XLOOKUP(_xlfn.TEXTJOIN(" vs ",,C8608:D8608),Calendar!G:G,Calendar!K:K),"")</f>
        <v/>
      </c>
      <c r="AJ8608" s="61" t="str">
        <f>IF(AND(K8608&lt;&gt;"Match of the Day",K8608&lt;&gt;"Match of the Day 2",K8608&lt;&gt;"Match of the Day Repeat"),"",1+MAX($AJ$10:AJ8607))</f>
        <v/>
      </c>
    </row>
    <row r="8609" spans="34:36" x14ac:dyDescent="0.35">
      <c r="AH8609" s="16" t="str">
        <f>IF(AND(B8609="Premier League",E8609="Live"),_xlfn.XLOOKUP(_xlfn.TEXTJOIN(" vs ",,C8609:D8609),Calendar!G:G,Calendar!B:B),IF(AND(B8609="Premier League",E8609="Highlights"),_xlfn.XLOOKUP(H8609,Calendar!O:O,Calendar!N:N,,-1),""))</f>
        <v/>
      </c>
      <c r="AI8609" s="61" t="str">
        <f>IF(AND(AH8609&lt;&gt;"",E8609="Live"),_xlfn.XLOOKUP(_xlfn.TEXTJOIN(" vs ",,C8609:D8609),Calendar!G:G,Calendar!K:K),"")</f>
        <v/>
      </c>
      <c r="AJ8609" s="61" t="str">
        <f>IF(AND(K8609&lt;&gt;"Match of the Day",K8609&lt;&gt;"Match of the Day 2",K8609&lt;&gt;"Match of the Day Repeat"),"",1+MAX($AJ$10:AJ8608))</f>
        <v/>
      </c>
    </row>
    <row r="8610" spans="34:36" x14ac:dyDescent="0.35">
      <c r="AH8610" s="16" t="str">
        <f>IF(AND(B8610="Premier League",E8610="Live"),_xlfn.XLOOKUP(_xlfn.TEXTJOIN(" vs ",,C8610:D8610),Calendar!G:G,Calendar!B:B),IF(AND(B8610="Premier League",E8610="Highlights"),_xlfn.XLOOKUP(H8610,Calendar!O:O,Calendar!N:N,,-1),""))</f>
        <v/>
      </c>
      <c r="AI8610" s="61" t="str">
        <f>IF(AND(AH8610&lt;&gt;"",E8610="Live"),_xlfn.XLOOKUP(_xlfn.TEXTJOIN(" vs ",,C8610:D8610),Calendar!G:G,Calendar!K:K),"")</f>
        <v/>
      </c>
      <c r="AJ8610" s="61" t="str">
        <f>IF(AND(K8610&lt;&gt;"Match of the Day",K8610&lt;&gt;"Match of the Day 2",K8610&lt;&gt;"Match of the Day Repeat"),"",1+MAX($AJ$10:AJ8609))</f>
        <v/>
      </c>
    </row>
    <row r="8611" spans="34:36" x14ac:dyDescent="0.35">
      <c r="AH8611" s="16" t="str">
        <f>IF(AND(B8611="Premier League",E8611="Live"),_xlfn.XLOOKUP(_xlfn.TEXTJOIN(" vs ",,C8611:D8611),Calendar!G:G,Calendar!B:B),IF(AND(B8611="Premier League",E8611="Highlights"),_xlfn.XLOOKUP(H8611,Calendar!O:O,Calendar!N:N,,-1),""))</f>
        <v/>
      </c>
      <c r="AI8611" s="61" t="str">
        <f>IF(AND(AH8611&lt;&gt;"",E8611="Live"),_xlfn.XLOOKUP(_xlfn.TEXTJOIN(" vs ",,C8611:D8611),Calendar!G:G,Calendar!K:K),"")</f>
        <v/>
      </c>
      <c r="AJ8611" s="61" t="str">
        <f>IF(AND(K8611&lt;&gt;"Match of the Day",K8611&lt;&gt;"Match of the Day 2",K8611&lt;&gt;"Match of the Day Repeat"),"",1+MAX($AJ$10:AJ8610))</f>
        <v/>
      </c>
    </row>
    <row r="8612" spans="34:36" x14ac:dyDescent="0.35">
      <c r="AH8612" s="16" t="str">
        <f>IF(AND(B8612="Premier League",E8612="Live"),_xlfn.XLOOKUP(_xlfn.TEXTJOIN(" vs ",,C8612:D8612),Calendar!G:G,Calendar!B:B),IF(AND(B8612="Premier League",E8612="Highlights"),_xlfn.XLOOKUP(H8612,Calendar!O:O,Calendar!N:N,,-1),""))</f>
        <v/>
      </c>
      <c r="AI8612" s="61" t="str">
        <f>IF(AND(AH8612&lt;&gt;"",E8612="Live"),_xlfn.XLOOKUP(_xlfn.TEXTJOIN(" vs ",,C8612:D8612),Calendar!G:G,Calendar!K:K),"")</f>
        <v/>
      </c>
      <c r="AJ8612" s="61" t="str">
        <f>IF(AND(K8612&lt;&gt;"Match of the Day",K8612&lt;&gt;"Match of the Day 2",K8612&lt;&gt;"Match of the Day Repeat"),"",1+MAX($AJ$10:AJ8611))</f>
        <v/>
      </c>
    </row>
    <row r="8613" spans="34:36" x14ac:dyDescent="0.35">
      <c r="AH8613" s="16" t="str">
        <f>IF(AND(B8613="Premier League",E8613="Live"),_xlfn.XLOOKUP(_xlfn.TEXTJOIN(" vs ",,C8613:D8613),Calendar!G:G,Calendar!B:B),IF(AND(B8613="Premier League",E8613="Highlights"),_xlfn.XLOOKUP(H8613,Calendar!O:O,Calendar!N:N,,-1),""))</f>
        <v/>
      </c>
      <c r="AI8613" s="61" t="str">
        <f>IF(AND(AH8613&lt;&gt;"",E8613="Live"),_xlfn.XLOOKUP(_xlfn.TEXTJOIN(" vs ",,C8613:D8613),Calendar!G:G,Calendar!K:K),"")</f>
        <v/>
      </c>
      <c r="AJ8613" s="61" t="str">
        <f>IF(AND(K8613&lt;&gt;"Match of the Day",K8613&lt;&gt;"Match of the Day 2",K8613&lt;&gt;"Match of the Day Repeat"),"",1+MAX($AJ$10:AJ8612))</f>
        <v/>
      </c>
    </row>
    <row r="8614" spans="34:36" x14ac:dyDescent="0.35">
      <c r="AH8614" s="16" t="str">
        <f>IF(AND(B8614="Premier League",E8614="Live"),_xlfn.XLOOKUP(_xlfn.TEXTJOIN(" vs ",,C8614:D8614),Calendar!G:G,Calendar!B:B),IF(AND(B8614="Premier League",E8614="Highlights"),_xlfn.XLOOKUP(H8614,Calendar!O:O,Calendar!N:N,,-1),""))</f>
        <v/>
      </c>
      <c r="AI8614" s="61" t="str">
        <f>IF(AND(AH8614&lt;&gt;"",E8614="Live"),_xlfn.XLOOKUP(_xlfn.TEXTJOIN(" vs ",,C8614:D8614),Calendar!G:G,Calendar!K:K),"")</f>
        <v/>
      </c>
      <c r="AJ8614" s="61" t="str">
        <f>IF(AND(K8614&lt;&gt;"Match of the Day",K8614&lt;&gt;"Match of the Day 2",K8614&lt;&gt;"Match of the Day Repeat"),"",1+MAX($AJ$10:AJ8613))</f>
        <v/>
      </c>
    </row>
    <row r="8615" spans="34:36" x14ac:dyDescent="0.35">
      <c r="AH8615" s="16" t="str">
        <f>IF(AND(B8615="Premier League",E8615="Live"),_xlfn.XLOOKUP(_xlfn.TEXTJOIN(" vs ",,C8615:D8615),Calendar!G:G,Calendar!B:B),IF(AND(B8615="Premier League",E8615="Highlights"),_xlfn.XLOOKUP(H8615,Calendar!O:O,Calendar!N:N,,-1),""))</f>
        <v/>
      </c>
      <c r="AI8615" s="61" t="str">
        <f>IF(AND(AH8615&lt;&gt;"",E8615="Live"),_xlfn.XLOOKUP(_xlfn.TEXTJOIN(" vs ",,C8615:D8615),Calendar!G:G,Calendar!K:K),"")</f>
        <v/>
      </c>
      <c r="AJ8615" s="61" t="str">
        <f>IF(AND(K8615&lt;&gt;"Match of the Day",K8615&lt;&gt;"Match of the Day 2",K8615&lt;&gt;"Match of the Day Repeat"),"",1+MAX($AJ$10:AJ8614))</f>
        <v/>
      </c>
    </row>
    <row r="8616" spans="34:36" x14ac:dyDescent="0.35">
      <c r="AH8616" s="16" t="str">
        <f>IF(AND(B8616="Premier League",E8616="Live"),_xlfn.XLOOKUP(_xlfn.TEXTJOIN(" vs ",,C8616:D8616),Calendar!G:G,Calendar!B:B),IF(AND(B8616="Premier League",E8616="Highlights"),_xlfn.XLOOKUP(H8616,Calendar!O:O,Calendar!N:N,,-1),""))</f>
        <v/>
      </c>
      <c r="AI8616" s="61" t="str">
        <f>IF(AND(AH8616&lt;&gt;"",E8616="Live"),_xlfn.XLOOKUP(_xlfn.TEXTJOIN(" vs ",,C8616:D8616),Calendar!G:G,Calendar!K:K),"")</f>
        <v/>
      </c>
      <c r="AJ8616" s="61" t="str">
        <f>IF(AND(K8616&lt;&gt;"Match of the Day",K8616&lt;&gt;"Match of the Day 2",K8616&lt;&gt;"Match of the Day Repeat"),"",1+MAX($AJ$10:AJ8615))</f>
        <v/>
      </c>
    </row>
    <row r="8617" spans="34:36" x14ac:dyDescent="0.35">
      <c r="AH8617" s="16" t="str">
        <f>IF(AND(B8617="Premier League",E8617="Live"),_xlfn.XLOOKUP(_xlfn.TEXTJOIN(" vs ",,C8617:D8617),Calendar!G:G,Calendar!B:B),IF(AND(B8617="Premier League",E8617="Highlights"),_xlfn.XLOOKUP(H8617,Calendar!O:O,Calendar!N:N,,-1),""))</f>
        <v/>
      </c>
      <c r="AI8617" s="61" t="str">
        <f>IF(AND(AH8617&lt;&gt;"",E8617="Live"),_xlfn.XLOOKUP(_xlfn.TEXTJOIN(" vs ",,C8617:D8617),Calendar!G:G,Calendar!K:K),"")</f>
        <v/>
      </c>
      <c r="AJ8617" s="61" t="str">
        <f>IF(AND(K8617&lt;&gt;"Match of the Day",K8617&lt;&gt;"Match of the Day 2",K8617&lt;&gt;"Match of the Day Repeat"),"",1+MAX($AJ$10:AJ8616))</f>
        <v/>
      </c>
    </row>
    <row r="8618" spans="34:36" x14ac:dyDescent="0.35">
      <c r="AH8618" s="16" t="str">
        <f>IF(AND(B8618="Premier League",E8618="Live"),_xlfn.XLOOKUP(_xlfn.TEXTJOIN(" vs ",,C8618:D8618),Calendar!G:G,Calendar!B:B),IF(AND(B8618="Premier League",E8618="Highlights"),_xlfn.XLOOKUP(H8618,Calendar!O:O,Calendar!N:N,,-1),""))</f>
        <v/>
      </c>
      <c r="AI8618" s="61" t="str">
        <f>IF(AND(AH8618&lt;&gt;"",E8618="Live"),_xlfn.XLOOKUP(_xlfn.TEXTJOIN(" vs ",,C8618:D8618),Calendar!G:G,Calendar!K:K),"")</f>
        <v/>
      </c>
      <c r="AJ8618" s="61" t="str">
        <f>IF(AND(K8618&lt;&gt;"Match of the Day",K8618&lt;&gt;"Match of the Day 2",K8618&lt;&gt;"Match of the Day Repeat"),"",1+MAX($AJ$10:AJ8617))</f>
        <v/>
      </c>
    </row>
    <row r="8619" spans="34:36" x14ac:dyDescent="0.35">
      <c r="AH8619" s="16" t="str">
        <f>IF(AND(B8619="Premier League",E8619="Live"),_xlfn.XLOOKUP(_xlfn.TEXTJOIN(" vs ",,C8619:D8619),Calendar!G:G,Calendar!B:B),IF(AND(B8619="Premier League",E8619="Highlights"),_xlfn.XLOOKUP(H8619,Calendar!O:O,Calendar!N:N,,-1),""))</f>
        <v/>
      </c>
      <c r="AI8619" s="61" t="str">
        <f>IF(AND(AH8619&lt;&gt;"",E8619="Live"),_xlfn.XLOOKUP(_xlfn.TEXTJOIN(" vs ",,C8619:D8619),Calendar!G:G,Calendar!K:K),"")</f>
        <v/>
      </c>
      <c r="AJ8619" s="61" t="str">
        <f>IF(AND(K8619&lt;&gt;"Match of the Day",K8619&lt;&gt;"Match of the Day 2",K8619&lt;&gt;"Match of the Day Repeat"),"",1+MAX($AJ$10:AJ8618))</f>
        <v/>
      </c>
    </row>
    <row r="8620" spans="34:36" x14ac:dyDescent="0.35">
      <c r="AH8620" s="16" t="str">
        <f>IF(AND(B8620="Premier League",E8620="Live"),_xlfn.XLOOKUP(_xlfn.TEXTJOIN(" vs ",,C8620:D8620),Calendar!G:G,Calendar!B:B),IF(AND(B8620="Premier League",E8620="Highlights"),_xlfn.XLOOKUP(H8620,Calendar!O:O,Calendar!N:N,,-1),""))</f>
        <v/>
      </c>
      <c r="AI8620" s="61" t="str">
        <f>IF(AND(AH8620&lt;&gt;"",E8620="Live"),_xlfn.XLOOKUP(_xlfn.TEXTJOIN(" vs ",,C8620:D8620),Calendar!G:G,Calendar!K:K),"")</f>
        <v/>
      </c>
      <c r="AJ8620" s="61" t="str">
        <f>IF(AND(K8620&lt;&gt;"Match of the Day",K8620&lt;&gt;"Match of the Day 2",K8620&lt;&gt;"Match of the Day Repeat"),"",1+MAX($AJ$10:AJ8619))</f>
        <v/>
      </c>
    </row>
    <row r="8621" spans="34:36" x14ac:dyDescent="0.35">
      <c r="AH8621" s="16" t="str">
        <f>IF(AND(B8621="Premier League",E8621="Live"),_xlfn.XLOOKUP(_xlfn.TEXTJOIN(" vs ",,C8621:D8621),Calendar!G:G,Calendar!B:B),IF(AND(B8621="Premier League",E8621="Highlights"),_xlfn.XLOOKUP(H8621,Calendar!O:O,Calendar!N:N,,-1),""))</f>
        <v/>
      </c>
      <c r="AI8621" s="61" t="str">
        <f>IF(AND(AH8621&lt;&gt;"",E8621="Live"),_xlfn.XLOOKUP(_xlfn.TEXTJOIN(" vs ",,C8621:D8621),Calendar!G:G,Calendar!K:K),"")</f>
        <v/>
      </c>
      <c r="AJ8621" s="61" t="str">
        <f>IF(AND(K8621&lt;&gt;"Match of the Day",K8621&lt;&gt;"Match of the Day 2",K8621&lt;&gt;"Match of the Day Repeat"),"",1+MAX($AJ$10:AJ8620))</f>
        <v/>
      </c>
    </row>
    <row r="8622" spans="34:36" x14ac:dyDescent="0.35">
      <c r="AH8622" s="16" t="str">
        <f>IF(AND(B8622="Premier League",E8622="Live"),_xlfn.XLOOKUP(_xlfn.TEXTJOIN(" vs ",,C8622:D8622),Calendar!G:G,Calendar!B:B),IF(AND(B8622="Premier League",E8622="Highlights"),_xlfn.XLOOKUP(H8622,Calendar!O:O,Calendar!N:N,,-1),""))</f>
        <v/>
      </c>
      <c r="AI8622" s="61" t="str">
        <f>IF(AND(AH8622&lt;&gt;"",E8622="Live"),_xlfn.XLOOKUP(_xlfn.TEXTJOIN(" vs ",,C8622:D8622),Calendar!G:G,Calendar!K:K),"")</f>
        <v/>
      </c>
      <c r="AJ8622" s="61" t="str">
        <f>IF(AND(K8622&lt;&gt;"Match of the Day",K8622&lt;&gt;"Match of the Day 2",K8622&lt;&gt;"Match of the Day Repeat"),"",1+MAX($AJ$10:AJ8621))</f>
        <v/>
      </c>
    </row>
    <row r="8623" spans="34:36" x14ac:dyDescent="0.35">
      <c r="AH8623" s="16" t="str">
        <f>IF(AND(B8623="Premier League",E8623="Live"),_xlfn.XLOOKUP(_xlfn.TEXTJOIN(" vs ",,C8623:D8623),Calendar!G:G,Calendar!B:B),IF(AND(B8623="Premier League",E8623="Highlights"),_xlfn.XLOOKUP(H8623,Calendar!O:O,Calendar!N:N,,-1),""))</f>
        <v/>
      </c>
      <c r="AI8623" s="61" t="str">
        <f>IF(AND(AH8623&lt;&gt;"",E8623="Live"),_xlfn.XLOOKUP(_xlfn.TEXTJOIN(" vs ",,C8623:D8623),Calendar!G:G,Calendar!K:K),"")</f>
        <v/>
      </c>
      <c r="AJ8623" s="61" t="str">
        <f>IF(AND(K8623&lt;&gt;"Match of the Day",K8623&lt;&gt;"Match of the Day 2",K8623&lt;&gt;"Match of the Day Repeat"),"",1+MAX($AJ$10:AJ8622))</f>
        <v/>
      </c>
    </row>
    <row r="8624" spans="34:36" x14ac:dyDescent="0.35">
      <c r="AH8624" s="16" t="str">
        <f>IF(AND(B8624="Premier League",E8624="Live"),_xlfn.XLOOKUP(_xlfn.TEXTJOIN(" vs ",,C8624:D8624),Calendar!G:G,Calendar!B:B),IF(AND(B8624="Premier League",E8624="Highlights"),_xlfn.XLOOKUP(H8624,Calendar!O:O,Calendar!N:N,,-1),""))</f>
        <v/>
      </c>
      <c r="AI8624" s="61" t="str">
        <f>IF(AND(AH8624&lt;&gt;"",E8624="Live"),_xlfn.XLOOKUP(_xlfn.TEXTJOIN(" vs ",,C8624:D8624),Calendar!G:G,Calendar!K:K),"")</f>
        <v/>
      </c>
      <c r="AJ8624" s="61" t="str">
        <f>IF(AND(K8624&lt;&gt;"Match of the Day",K8624&lt;&gt;"Match of the Day 2",K8624&lt;&gt;"Match of the Day Repeat"),"",1+MAX($AJ$10:AJ8623))</f>
        <v/>
      </c>
    </row>
    <row r="8625" spans="34:36" x14ac:dyDescent="0.35">
      <c r="AH8625" s="16" t="str">
        <f>IF(AND(B8625="Premier League",E8625="Live"),_xlfn.XLOOKUP(_xlfn.TEXTJOIN(" vs ",,C8625:D8625),Calendar!G:G,Calendar!B:B),IF(AND(B8625="Premier League",E8625="Highlights"),_xlfn.XLOOKUP(H8625,Calendar!O:O,Calendar!N:N,,-1),""))</f>
        <v/>
      </c>
      <c r="AI8625" s="61" t="str">
        <f>IF(AND(AH8625&lt;&gt;"",E8625="Live"),_xlfn.XLOOKUP(_xlfn.TEXTJOIN(" vs ",,C8625:D8625),Calendar!G:G,Calendar!K:K),"")</f>
        <v/>
      </c>
      <c r="AJ8625" s="61" t="str">
        <f>IF(AND(K8625&lt;&gt;"Match of the Day",K8625&lt;&gt;"Match of the Day 2",K8625&lt;&gt;"Match of the Day Repeat"),"",1+MAX($AJ$10:AJ8624))</f>
        <v/>
      </c>
    </row>
    <row r="8626" spans="34:36" x14ac:dyDescent="0.35">
      <c r="AH8626" s="16" t="str">
        <f>IF(AND(B8626="Premier League",E8626="Live"),_xlfn.XLOOKUP(_xlfn.TEXTJOIN(" vs ",,C8626:D8626),Calendar!G:G,Calendar!B:B),IF(AND(B8626="Premier League",E8626="Highlights"),_xlfn.XLOOKUP(H8626,Calendar!O:O,Calendar!N:N,,-1),""))</f>
        <v/>
      </c>
      <c r="AI8626" s="61" t="str">
        <f>IF(AND(AH8626&lt;&gt;"",E8626="Live"),_xlfn.XLOOKUP(_xlfn.TEXTJOIN(" vs ",,C8626:D8626),Calendar!G:G,Calendar!K:K),"")</f>
        <v/>
      </c>
      <c r="AJ8626" s="61" t="str">
        <f>IF(AND(K8626&lt;&gt;"Match of the Day",K8626&lt;&gt;"Match of the Day 2",K8626&lt;&gt;"Match of the Day Repeat"),"",1+MAX($AJ$10:AJ8625))</f>
        <v/>
      </c>
    </row>
    <row r="8627" spans="34:36" x14ac:dyDescent="0.35">
      <c r="AH8627" s="16" t="str">
        <f>IF(AND(B8627="Premier League",E8627="Live"),_xlfn.XLOOKUP(_xlfn.TEXTJOIN(" vs ",,C8627:D8627),Calendar!G:G,Calendar!B:B),IF(AND(B8627="Premier League",E8627="Highlights"),_xlfn.XLOOKUP(H8627,Calendar!O:O,Calendar!N:N,,-1),""))</f>
        <v/>
      </c>
      <c r="AI8627" s="61" t="str">
        <f>IF(AND(AH8627&lt;&gt;"",E8627="Live"),_xlfn.XLOOKUP(_xlfn.TEXTJOIN(" vs ",,C8627:D8627),Calendar!G:G,Calendar!K:K),"")</f>
        <v/>
      </c>
      <c r="AJ8627" s="61" t="str">
        <f>IF(AND(K8627&lt;&gt;"Match of the Day",K8627&lt;&gt;"Match of the Day 2",K8627&lt;&gt;"Match of the Day Repeat"),"",1+MAX($AJ$10:AJ8626))</f>
        <v/>
      </c>
    </row>
    <row r="8628" spans="34:36" x14ac:dyDescent="0.35">
      <c r="AH8628" s="16" t="str">
        <f>IF(AND(B8628="Premier League",E8628="Live"),_xlfn.XLOOKUP(_xlfn.TEXTJOIN(" vs ",,C8628:D8628),Calendar!G:G,Calendar!B:B),IF(AND(B8628="Premier League",E8628="Highlights"),_xlfn.XLOOKUP(H8628,Calendar!O:O,Calendar!N:N,,-1),""))</f>
        <v/>
      </c>
      <c r="AI8628" s="61" t="str">
        <f>IF(AND(AH8628&lt;&gt;"",E8628="Live"),_xlfn.XLOOKUP(_xlfn.TEXTJOIN(" vs ",,C8628:D8628),Calendar!G:G,Calendar!K:K),"")</f>
        <v/>
      </c>
      <c r="AJ8628" s="61" t="str">
        <f>IF(AND(K8628&lt;&gt;"Match of the Day",K8628&lt;&gt;"Match of the Day 2",K8628&lt;&gt;"Match of the Day Repeat"),"",1+MAX($AJ$10:AJ8627))</f>
        <v/>
      </c>
    </row>
    <row r="8629" spans="34:36" x14ac:dyDescent="0.35">
      <c r="AH8629" s="16" t="str">
        <f>IF(AND(B8629="Premier League",E8629="Live"),_xlfn.XLOOKUP(_xlfn.TEXTJOIN(" vs ",,C8629:D8629),Calendar!G:G,Calendar!B:B),IF(AND(B8629="Premier League",E8629="Highlights"),_xlfn.XLOOKUP(H8629,Calendar!O:O,Calendar!N:N,,-1),""))</f>
        <v/>
      </c>
      <c r="AI8629" s="61" t="str">
        <f>IF(AND(AH8629&lt;&gt;"",E8629="Live"),_xlfn.XLOOKUP(_xlfn.TEXTJOIN(" vs ",,C8629:D8629),Calendar!G:G,Calendar!K:K),"")</f>
        <v/>
      </c>
      <c r="AJ8629" s="61" t="str">
        <f>IF(AND(K8629&lt;&gt;"Match of the Day",K8629&lt;&gt;"Match of the Day 2",K8629&lt;&gt;"Match of the Day Repeat"),"",1+MAX($AJ$10:AJ8628))</f>
        <v/>
      </c>
    </row>
    <row r="8630" spans="34:36" x14ac:dyDescent="0.35">
      <c r="AH8630" s="16" t="str">
        <f>IF(AND(B8630="Premier League",E8630="Live"),_xlfn.XLOOKUP(_xlfn.TEXTJOIN(" vs ",,C8630:D8630),Calendar!G:G,Calendar!B:B),IF(AND(B8630="Premier League",E8630="Highlights"),_xlfn.XLOOKUP(H8630,Calendar!O:O,Calendar!N:N,,-1),""))</f>
        <v/>
      </c>
      <c r="AI8630" s="61" t="str">
        <f>IF(AND(AH8630&lt;&gt;"",E8630="Live"),_xlfn.XLOOKUP(_xlfn.TEXTJOIN(" vs ",,C8630:D8630),Calendar!G:G,Calendar!K:K),"")</f>
        <v/>
      </c>
      <c r="AJ8630" s="61" t="str">
        <f>IF(AND(K8630&lt;&gt;"Match of the Day",K8630&lt;&gt;"Match of the Day 2",K8630&lt;&gt;"Match of the Day Repeat"),"",1+MAX($AJ$10:AJ8629))</f>
        <v/>
      </c>
    </row>
    <row r="8631" spans="34:36" x14ac:dyDescent="0.35">
      <c r="AH8631" s="16" t="str">
        <f>IF(AND(B8631="Premier League",E8631="Live"),_xlfn.XLOOKUP(_xlfn.TEXTJOIN(" vs ",,C8631:D8631),Calendar!G:G,Calendar!B:B),IF(AND(B8631="Premier League",E8631="Highlights"),_xlfn.XLOOKUP(H8631,Calendar!O:O,Calendar!N:N,,-1),""))</f>
        <v/>
      </c>
      <c r="AI8631" s="61" t="str">
        <f>IF(AND(AH8631&lt;&gt;"",E8631="Live"),_xlfn.XLOOKUP(_xlfn.TEXTJOIN(" vs ",,C8631:D8631),Calendar!G:G,Calendar!K:K),"")</f>
        <v/>
      </c>
      <c r="AJ8631" s="61" t="str">
        <f>IF(AND(K8631&lt;&gt;"Match of the Day",K8631&lt;&gt;"Match of the Day 2",K8631&lt;&gt;"Match of the Day Repeat"),"",1+MAX($AJ$10:AJ8630))</f>
        <v/>
      </c>
    </row>
    <row r="8632" spans="34:36" x14ac:dyDescent="0.35">
      <c r="AH8632" s="16" t="str">
        <f>IF(AND(B8632="Premier League",E8632="Live"),_xlfn.XLOOKUP(_xlfn.TEXTJOIN(" vs ",,C8632:D8632),Calendar!G:G,Calendar!B:B),IF(AND(B8632="Premier League",E8632="Highlights"),_xlfn.XLOOKUP(H8632,Calendar!O:O,Calendar!N:N,,-1),""))</f>
        <v/>
      </c>
      <c r="AI8632" s="61" t="str">
        <f>IF(AND(AH8632&lt;&gt;"",E8632="Live"),_xlfn.XLOOKUP(_xlfn.TEXTJOIN(" vs ",,C8632:D8632),Calendar!G:G,Calendar!K:K),"")</f>
        <v/>
      </c>
      <c r="AJ8632" s="61" t="str">
        <f>IF(AND(K8632&lt;&gt;"Match of the Day",K8632&lt;&gt;"Match of the Day 2",K8632&lt;&gt;"Match of the Day Repeat"),"",1+MAX($AJ$10:AJ8631))</f>
        <v/>
      </c>
    </row>
    <row r="8633" spans="34:36" x14ac:dyDescent="0.35">
      <c r="AH8633" s="16" t="str">
        <f>IF(AND(B8633="Premier League",E8633="Live"),_xlfn.XLOOKUP(_xlfn.TEXTJOIN(" vs ",,C8633:D8633),Calendar!G:G,Calendar!B:B),IF(AND(B8633="Premier League",E8633="Highlights"),_xlfn.XLOOKUP(H8633,Calendar!O:O,Calendar!N:N,,-1),""))</f>
        <v/>
      </c>
      <c r="AI8633" s="61" t="str">
        <f>IF(AND(AH8633&lt;&gt;"",E8633="Live"),_xlfn.XLOOKUP(_xlfn.TEXTJOIN(" vs ",,C8633:D8633),Calendar!G:G,Calendar!K:K),"")</f>
        <v/>
      </c>
      <c r="AJ8633" s="61" t="str">
        <f>IF(AND(K8633&lt;&gt;"Match of the Day",K8633&lt;&gt;"Match of the Day 2",K8633&lt;&gt;"Match of the Day Repeat"),"",1+MAX($AJ$10:AJ8632))</f>
        <v/>
      </c>
    </row>
    <row r="8634" spans="34:36" x14ac:dyDescent="0.35">
      <c r="AH8634" s="16" t="str">
        <f>IF(AND(B8634="Premier League",E8634="Live"),_xlfn.XLOOKUP(_xlfn.TEXTJOIN(" vs ",,C8634:D8634),Calendar!G:G,Calendar!B:B),IF(AND(B8634="Premier League",E8634="Highlights"),_xlfn.XLOOKUP(H8634,Calendar!O:O,Calendar!N:N,,-1),""))</f>
        <v/>
      </c>
      <c r="AI8634" s="61" t="str">
        <f>IF(AND(AH8634&lt;&gt;"",E8634="Live"),_xlfn.XLOOKUP(_xlfn.TEXTJOIN(" vs ",,C8634:D8634),Calendar!G:G,Calendar!K:K),"")</f>
        <v/>
      </c>
      <c r="AJ8634" s="61" t="str">
        <f>IF(AND(K8634&lt;&gt;"Match of the Day",K8634&lt;&gt;"Match of the Day 2",K8634&lt;&gt;"Match of the Day Repeat"),"",1+MAX($AJ$10:AJ8633))</f>
        <v/>
      </c>
    </row>
    <row r="8635" spans="34:36" x14ac:dyDescent="0.35">
      <c r="AH8635" s="16" t="str">
        <f>IF(AND(B8635="Premier League",E8635="Live"),_xlfn.XLOOKUP(_xlfn.TEXTJOIN(" vs ",,C8635:D8635),Calendar!G:G,Calendar!B:B),IF(AND(B8635="Premier League",E8635="Highlights"),_xlfn.XLOOKUP(H8635,Calendar!O:O,Calendar!N:N,,-1),""))</f>
        <v/>
      </c>
      <c r="AI8635" s="61" t="str">
        <f>IF(AND(AH8635&lt;&gt;"",E8635="Live"),_xlfn.XLOOKUP(_xlfn.TEXTJOIN(" vs ",,C8635:D8635),Calendar!G:G,Calendar!K:K),"")</f>
        <v/>
      </c>
      <c r="AJ8635" s="61" t="str">
        <f>IF(AND(K8635&lt;&gt;"Match of the Day",K8635&lt;&gt;"Match of the Day 2",K8635&lt;&gt;"Match of the Day Repeat"),"",1+MAX($AJ$10:AJ8634))</f>
        <v/>
      </c>
    </row>
    <row r="8636" spans="34:36" x14ac:dyDescent="0.35">
      <c r="AH8636" s="16" t="str">
        <f>IF(AND(B8636="Premier League",E8636="Live"),_xlfn.XLOOKUP(_xlfn.TEXTJOIN(" vs ",,C8636:D8636),Calendar!G:G,Calendar!B:B),IF(AND(B8636="Premier League",E8636="Highlights"),_xlfn.XLOOKUP(H8636,Calendar!O:O,Calendar!N:N,,-1),""))</f>
        <v/>
      </c>
      <c r="AI8636" s="61" t="str">
        <f>IF(AND(AH8636&lt;&gt;"",E8636="Live"),_xlfn.XLOOKUP(_xlfn.TEXTJOIN(" vs ",,C8636:D8636),Calendar!G:G,Calendar!K:K),"")</f>
        <v/>
      </c>
      <c r="AJ8636" s="61" t="str">
        <f>IF(AND(K8636&lt;&gt;"Match of the Day",K8636&lt;&gt;"Match of the Day 2",K8636&lt;&gt;"Match of the Day Repeat"),"",1+MAX($AJ$10:AJ8635))</f>
        <v/>
      </c>
    </row>
    <row r="8637" spans="34:36" x14ac:dyDescent="0.35">
      <c r="AH8637" s="16" t="str">
        <f>IF(AND(B8637="Premier League",E8637="Live"),_xlfn.XLOOKUP(_xlfn.TEXTJOIN(" vs ",,C8637:D8637),Calendar!G:G,Calendar!B:B),IF(AND(B8637="Premier League",E8637="Highlights"),_xlfn.XLOOKUP(H8637,Calendar!O:O,Calendar!N:N,,-1),""))</f>
        <v/>
      </c>
      <c r="AI8637" s="61" t="str">
        <f>IF(AND(AH8637&lt;&gt;"",E8637="Live"),_xlfn.XLOOKUP(_xlfn.TEXTJOIN(" vs ",,C8637:D8637),Calendar!G:G,Calendar!K:K),"")</f>
        <v/>
      </c>
      <c r="AJ8637" s="61" t="str">
        <f>IF(AND(K8637&lt;&gt;"Match of the Day",K8637&lt;&gt;"Match of the Day 2",K8637&lt;&gt;"Match of the Day Repeat"),"",1+MAX($AJ$10:AJ8636))</f>
        <v/>
      </c>
    </row>
    <row r="8638" spans="34:36" x14ac:dyDescent="0.35">
      <c r="AH8638" s="16" t="str">
        <f>IF(AND(B8638="Premier League",E8638="Live"),_xlfn.XLOOKUP(_xlfn.TEXTJOIN(" vs ",,C8638:D8638),Calendar!G:G,Calendar!B:B),IF(AND(B8638="Premier League",E8638="Highlights"),_xlfn.XLOOKUP(H8638,Calendar!O:O,Calendar!N:N,,-1),""))</f>
        <v/>
      </c>
      <c r="AI8638" s="61" t="str">
        <f>IF(AND(AH8638&lt;&gt;"",E8638="Live"),_xlfn.XLOOKUP(_xlfn.TEXTJOIN(" vs ",,C8638:D8638),Calendar!G:G,Calendar!K:K),"")</f>
        <v/>
      </c>
      <c r="AJ8638" s="61" t="str">
        <f>IF(AND(K8638&lt;&gt;"Match of the Day",K8638&lt;&gt;"Match of the Day 2",K8638&lt;&gt;"Match of the Day Repeat"),"",1+MAX($AJ$10:AJ8637))</f>
        <v/>
      </c>
    </row>
    <row r="8639" spans="34:36" x14ac:dyDescent="0.35">
      <c r="AH8639" s="16" t="str">
        <f>IF(AND(B8639="Premier League",E8639="Live"),_xlfn.XLOOKUP(_xlfn.TEXTJOIN(" vs ",,C8639:D8639),Calendar!G:G,Calendar!B:B),IF(AND(B8639="Premier League",E8639="Highlights"),_xlfn.XLOOKUP(H8639,Calendar!O:O,Calendar!N:N,,-1),""))</f>
        <v/>
      </c>
      <c r="AI8639" s="61" t="str">
        <f>IF(AND(AH8639&lt;&gt;"",E8639="Live"),_xlfn.XLOOKUP(_xlfn.TEXTJOIN(" vs ",,C8639:D8639),Calendar!G:G,Calendar!K:K),"")</f>
        <v/>
      </c>
      <c r="AJ8639" s="61" t="str">
        <f>IF(AND(K8639&lt;&gt;"Match of the Day",K8639&lt;&gt;"Match of the Day 2",K8639&lt;&gt;"Match of the Day Repeat"),"",1+MAX($AJ$10:AJ8638))</f>
        <v/>
      </c>
    </row>
    <row r="8640" spans="34:36" x14ac:dyDescent="0.35">
      <c r="AH8640" s="16" t="str">
        <f>IF(AND(B8640="Premier League",E8640="Live"),_xlfn.XLOOKUP(_xlfn.TEXTJOIN(" vs ",,C8640:D8640),Calendar!G:G,Calendar!B:B),IF(AND(B8640="Premier League",E8640="Highlights"),_xlfn.XLOOKUP(H8640,Calendar!O:O,Calendar!N:N,,-1),""))</f>
        <v/>
      </c>
      <c r="AI8640" s="61" t="str">
        <f>IF(AND(AH8640&lt;&gt;"",E8640="Live"),_xlfn.XLOOKUP(_xlfn.TEXTJOIN(" vs ",,C8640:D8640),Calendar!G:G,Calendar!K:K),"")</f>
        <v/>
      </c>
      <c r="AJ8640" s="61" t="str">
        <f>IF(AND(K8640&lt;&gt;"Match of the Day",K8640&lt;&gt;"Match of the Day 2",K8640&lt;&gt;"Match of the Day Repeat"),"",1+MAX($AJ$10:AJ8639))</f>
        <v/>
      </c>
    </row>
    <row r="8641" spans="34:36" x14ac:dyDescent="0.35">
      <c r="AH8641" s="16" t="str">
        <f>IF(AND(B8641="Premier League",E8641="Live"),_xlfn.XLOOKUP(_xlfn.TEXTJOIN(" vs ",,C8641:D8641),Calendar!G:G,Calendar!B:B),IF(AND(B8641="Premier League",E8641="Highlights"),_xlfn.XLOOKUP(H8641,Calendar!O:O,Calendar!N:N,,-1),""))</f>
        <v/>
      </c>
      <c r="AI8641" s="61" t="str">
        <f>IF(AND(AH8641&lt;&gt;"",E8641="Live"),_xlfn.XLOOKUP(_xlfn.TEXTJOIN(" vs ",,C8641:D8641),Calendar!G:G,Calendar!K:K),"")</f>
        <v/>
      </c>
      <c r="AJ8641" s="61" t="str">
        <f>IF(AND(K8641&lt;&gt;"Match of the Day",K8641&lt;&gt;"Match of the Day 2",K8641&lt;&gt;"Match of the Day Repeat"),"",1+MAX($AJ$10:AJ8640))</f>
        <v/>
      </c>
    </row>
    <row r="8642" spans="34:36" x14ac:dyDescent="0.35">
      <c r="AH8642" s="16" t="str">
        <f>IF(AND(B8642="Premier League",E8642="Live"),_xlfn.XLOOKUP(_xlfn.TEXTJOIN(" vs ",,C8642:D8642),Calendar!G:G,Calendar!B:B),IF(AND(B8642="Premier League",E8642="Highlights"),_xlfn.XLOOKUP(H8642,Calendar!O:O,Calendar!N:N,,-1),""))</f>
        <v/>
      </c>
      <c r="AI8642" s="61" t="str">
        <f>IF(AND(AH8642&lt;&gt;"",E8642="Live"),_xlfn.XLOOKUP(_xlfn.TEXTJOIN(" vs ",,C8642:D8642),Calendar!G:G,Calendar!K:K),"")</f>
        <v/>
      </c>
      <c r="AJ8642" s="61" t="str">
        <f>IF(AND(K8642&lt;&gt;"Match of the Day",K8642&lt;&gt;"Match of the Day 2",K8642&lt;&gt;"Match of the Day Repeat"),"",1+MAX($AJ$10:AJ8641))</f>
        <v/>
      </c>
    </row>
    <row r="8643" spans="34:36" x14ac:dyDescent="0.35">
      <c r="AH8643" s="16" t="str">
        <f>IF(AND(B8643="Premier League",E8643="Live"),_xlfn.XLOOKUP(_xlfn.TEXTJOIN(" vs ",,C8643:D8643),Calendar!G:G,Calendar!B:B),IF(AND(B8643="Premier League",E8643="Highlights"),_xlfn.XLOOKUP(H8643,Calendar!O:O,Calendar!N:N,,-1),""))</f>
        <v/>
      </c>
      <c r="AI8643" s="61" t="str">
        <f>IF(AND(AH8643&lt;&gt;"",E8643="Live"),_xlfn.XLOOKUP(_xlfn.TEXTJOIN(" vs ",,C8643:D8643),Calendar!G:G,Calendar!K:K),"")</f>
        <v/>
      </c>
      <c r="AJ8643" s="61" t="str">
        <f>IF(AND(K8643&lt;&gt;"Match of the Day",K8643&lt;&gt;"Match of the Day 2",K8643&lt;&gt;"Match of the Day Repeat"),"",1+MAX($AJ$10:AJ8642))</f>
        <v/>
      </c>
    </row>
    <row r="8644" spans="34:36" x14ac:dyDescent="0.35">
      <c r="AH8644" s="16" t="str">
        <f>IF(AND(B8644="Premier League",E8644="Live"),_xlfn.XLOOKUP(_xlfn.TEXTJOIN(" vs ",,C8644:D8644),Calendar!G:G,Calendar!B:B),IF(AND(B8644="Premier League",E8644="Highlights"),_xlfn.XLOOKUP(H8644,Calendar!O:O,Calendar!N:N,,-1),""))</f>
        <v/>
      </c>
      <c r="AI8644" s="61" t="str">
        <f>IF(AND(AH8644&lt;&gt;"",E8644="Live"),_xlfn.XLOOKUP(_xlfn.TEXTJOIN(" vs ",,C8644:D8644),Calendar!G:G,Calendar!K:K),"")</f>
        <v/>
      </c>
      <c r="AJ8644" s="61" t="str">
        <f>IF(AND(K8644&lt;&gt;"Match of the Day",K8644&lt;&gt;"Match of the Day 2",K8644&lt;&gt;"Match of the Day Repeat"),"",1+MAX($AJ$10:AJ8643))</f>
        <v/>
      </c>
    </row>
    <row r="8645" spans="34:36" x14ac:dyDescent="0.35">
      <c r="AH8645" s="16" t="str">
        <f>IF(AND(B8645="Premier League",E8645="Live"),_xlfn.XLOOKUP(_xlfn.TEXTJOIN(" vs ",,C8645:D8645),Calendar!G:G,Calendar!B:B),IF(AND(B8645="Premier League",E8645="Highlights"),_xlfn.XLOOKUP(H8645,Calendar!O:O,Calendar!N:N,,-1),""))</f>
        <v/>
      </c>
      <c r="AI8645" s="61" t="str">
        <f>IF(AND(AH8645&lt;&gt;"",E8645="Live"),_xlfn.XLOOKUP(_xlfn.TEXTJOIN(" vs ",,C8645:D8645),Calendar!G:G,Calendar!K:K),"")</f>
        <v/>
      </c>
      <c r="AJ8645" s="61" t="str">
        <f>IF(AND(K8645&lt;&gt;"Match of the Day",K8645&lt;&gt;"Match of the Day 2",K8645&lt;&gt;"Match of the Day Repeat"),"",1+MAX($AJ$10:AJ8644))</f>
        <v/>
      </c>
    </row>
    <row r="8646" spans="34:36" x14ac:dyDescent="0.35">
      <c r="AH8646" s="16" t="str">
        <f>IF(AND(B8646="Premier League",E8646="Live"),_xlfn.XLOOKUP(_xlfn.TEXTJOIN(" vs ",,C8646:D8646),Calendar!G:G,Calendar!B:B),IF(AND(B8646="Premier League",E8646="Highlights"),_xlfn.XLOOKUP(H8646,Calendar!O:O,Calendar!N:N,,-1),""))</f>
        <v/>
      </c>
      <c r="AI8646" s="61" t="str">
        <f>IF(AND(AH8646&lt;&gt;"",E8646="Live"),_xlfn.XLOOKUP(_xlfn.TEXTJOIN(" vs ",,C8646:D8646),Calendar!G:G,Calendar!K:K),"")</f>
        <v/>
      </c>
      <c r="AJ8646" s="61" t="str">
        <f>IF(AND(K8646&lt;&gt;"Match of the Day",K8646&lt;&gt;"Match of the Day 2",K8646&lt;&gt;"Match of the Day Repeat"),"",1+MAX($AJ$10:AJ8645))</f>
        <v/>
      </c>
    </row>
    <row r="8647" spans="34:36" x14ac:dyDescent="0.35">
      <c r="AH8647" s="16" t="str">
        <f>IF(AND(B8647="Premier League",E8647="Live"),_xlfn.XLOOKUP(_xlfn.TEXTJOIN(" vs ",,C8647:D8647),Calendar!G:G,Calendar!B:B),IF(AND(B8647="Premier League",E8647="Highlights"),_xlfn.XLOOKUP(H8647,Calendar!O:O,Calendar!N:N,,-1),""))</f>
        <v/>
      </c>
      <c r="AI8647" s="61" t="str">
        <f>IF(AND(AH8647&lt;&gt;"",E8647="Live"),_xlfn.XLOOKUP(_xlfn.TEXTJOIN(" vs ",,C8647:D8647),Calendar!G:G,Calendar!K:K),"")</f>
        <v/>
      </c>
      <c r="AJ8647" s="61" t="str">
        <f>IF(AND(K8647&lt;&gt;"Match of the Day",K8647&lt;&gt;"Match of the Day 2",K8647&lt;&gt;"Match of the Day Repeat"),"",1+MAX($AJ$10:AJ8646))</f>
        <v/>
      </c>
    </row>
    <row r="8648" spans="34:36" x14ac:dyDescent="0.35">
      <c r="AH8648" s="16" t="str">
        <f>IF(AND(B8648="Premier League",E8648="Live"),_xlfn.XLOOKUP(_xlfn.TEXTJOIN(" vs ",,C8648:D8648),Calendar!G:G,Calendar!B:B),IF(AND(B8648="Premier League",E8648="Highlights"),_xlfn.XLOOKUP(H8648,Calendar!O:O,Calendar!N:N,,-1),""))</f>
        <v/>
      </c>
      <c r="AI8648" s="61" t="str">
        <f>IF(AND(AH8648&lt;&gt;"",E8648="Live"),_xlfn.XLOOKUP(_xlfn.TEXTJOIN(" vs ",,C8648:D8648),Calendar!G:G,Calendar!K:K),"")</f>
        <v/>
      </c>
      <c r="AJ8648" s="61" t="str">
        <f>IF(AND(K8648&lt;&gt;"Match of the Day",K8648&lt;&gt;"Match of the Day 2",K8648&lt;&gt;"Match of the Day Repeat"),"",1+MAX($AJ$10:AJ8647))</f>
        <v/>
      </c>
    </row>
    <row r="8649" spans="34:36" x14ac:dyDescent="0.35">
      <c r="AH8649" s="16" t="str">
        <f>IF(AND(B8649="Premier League",E8649="Live"),_xlfn.XLOOKUP(_xlfn.TEXTJOIN(" vs ",,C8649:D8649),Calendar!G:G,Calendar!B:B),IF(AND(B8649="Premier League",E8649="Highlights"),_xlfn.XLOOKUP(H8649,Calendar!O:O,Calendar!N:N,,-1),""))</f>
        <v/>
      </c>
      <c r="AI8649" s="61" t="str">
        <f>IF(AND(AH8649&lt;&gt;"",E8649="Live"),_xlfn.XLOOKUP(_xlfn.TEXTJOIN(" vs ",,C8649:D8649),Calendar!G:G,Calendar!K:K),"")</f>
        <v/>
      </c>
      <c r="AJ8649" s="61" t="str">
        <f>IF(AND(K8649&lt;&gt;"Match of the Day",K8649&lt;&gt;"Match of the Day 2",K8649&lt;&gt;"Match of the Day Repeat"),"",1+MAX($AJ$10:AJ8648))</f>
        <v/>
      </c>
    </row>
    <row r="8650" spans="34:36" x14ac:dyDescent="0.35">
      <c r="AH8650" s="16" t="str">
        <f>IF(AND(B8650="Premier League",E8650="Live"),_xlfn.XLOOKUP(_xlfn.TEXTJOIN(" vs ",,C8650:D8650),Calendar!G:G,Calendar!B:B),IF(AND(B8650="Premier League",E8650="Highlights"),_xlfn.XLOOKUP(H8650,Calendar!O:O,Calendar!N:N,,-1),""))</f>
        <v/>
      </c>
      <c r="AI8650" s="61" t="str">
        <f>IF(AND(AH8650&lt;&gt;"",E8650="Live"),_xlfn.XLOOKUP(_xlfn.TEXTJOIN(" vs ",,C8650:D8650),Calendar!G:G,Calendar!K:K),"")</f>
        <v/>
      </c>
      <c r="AJ8650" s="61" t="str">
        <f>IF(AND(K8650&lt;&gt;"Match of the Day",K8650&lt;&gt;"Match of the Day 2",K8650&lt;&gt;"Match of the Day Repeat"),"",1+MAX($AJ$10:AJ8649))</f>
        <v/>
      </c>
    </row>
    <row r="8651" spans="34:36" x14ac:dyDescent="0.35">
      <c r="AH8651" s="16" t="str">
        <f>IF(AND(B8651="Premier League",E8651="Live"),_xlfn.XLOOKUP(_xlfn.TEXTJOIN(" vs ",,C8651:D8651),Calendar!G:G,Calendar!B:B),IF(AND(B8651="Premier League",E8651="Highlights"),_xlfn.XLOOKUP(H8651,Calendar!O:O,Calendar!N:N,,-1),""))</f>
        <v/>
      </c>
      <c r="AI8651" s="61" t="str">
        <f>IF(AND(AH8651&lt;&gt;"",E8651="Live"),_xlfn.XLOOKUP(_xlfn.TEXTJOIN(" vs ",,C8651:D8651),Calendar!G:G,Calendar!K:K),"")</f>
        <v/>
      </c>
      <c r="AJ8651" s="61" t="str">
        <f>IF(AND(K8651&lt;&gt;"Match of the Day",K8651&lt;&gt;"Match of the Day 2",K8651&lt;&gt;"Match of the Day Repeat"),"",1+MAX($AJ$10:AJ8650))</f>
        <v/>
      </c>
    </row>
    <row r="8652" spans="34:36" x14ac:dyDescent="0.35">
      <c r="AH8652" s="16" t="str">
        <f>IF(AND(B8652="Premier League",E8652="Live"),_xlfn.XLOOKUP(_xlfn.TEXTJOIN(" vs ",,C8652:D8652),Calendar!G:G,Calendar!B:B),IF(AND(B8652="Premier League",E8652="Highlights"),_xlfn.XLOOKUP(H8652,Calendar!O:O,Calendar!N:N,,-1),""))</f>
        <v/>
      </c>
      <c r="AI8652" s="61" t="str">
        <f>IF(AND(AH8652&lt;&gt;"",E8652="Live"),_xlfn.XLOOKUP(_xlfn.TEXTJOIN(" vs ",,C8652:D8652),Calendar!G:G,Calendar!K:K),"")</f>
        <v/>
      </c>
      <c r="AJ8652" s="61" t="str">
        <f>IF(AND(K8652&lt;&gt;"Match of the Day",K8652&lt;&gt;"Match of the Day 2",K8652&lt;&gt;"Match of the Day Repeat"),"",1+MAX($AJ$10:AJ8651))</f>
        <v/>
      </c>
    </row>
    <row r="8653" spans="34:36" x14ac:dyDescent="0.35">
      <c r="AH8653" s="16" t="str">
        <f>IF(AND(B8653="Premier League",E8653="Live"),_xlfn.XLOOKUP(_xlfn.TEXTJOIN(" vs ",,C8653:D8653),Calendar!G:G,Calendar!B:B),IF(AND(B8653="Premier League",E8653="Highlights"),_xlfn.XLOOKUP(H8653,Calendar!O:O,Calendar!N:N,,-1),""))</f>
        <v/>
      </c>
      <c r="AI8653" s="61" t="str">
        <f>IF(AND(AH8653&lt;&gt;"",E8653="Live"),_xlfn.XLOOKUP(_xlfn.TEXTJOIN(" vs ",,C8653:D8653),Calendar!G:G,Calendar!K:K),"")</f>
        <v/>
      </c>
      <c r="AJ8653" s="61" t="str">
        <f>IF(AND(K8653&lt;&gt;"Match of the Day",K8653&lt;&gt;"Match of the Day 2",K8653&lt;&gt;"Match of the Day Repeat"),"",1+MAX($AJ$10:AJ8652))</f>
        <v/>
      </c>
    </row>
    <row r="8654" spans="34:36" x14ac:dyDescent="0.35">
      <c r="AH8654" s="16" t="str">
        <f>IF(AND(B8654="Premier League",E8654="Live"),_xlfn.XLOOKUP(_xlfn.TEXTJOIN(" vs ",,C8654:D8654),Calendar!G:G,Calendar!B:B),IF(AND(B8654="Premier League",E8654="Highlights"),_xlfn.XLOOKUP(H8654,Calendar!O:O,Calendar!N:N,,-1),""))</f>
        <v/>
      </c>
      <c r="AI8654" s="61" t="str">
        <f>IF(AND(AH8654&lt;&gt;"",E8654="Live"),_xlfn.XLOOKUP(_xlfn.TEXTJOIN(" vs ",,C8654:D8654),Calendar!G:G,Calendar!K:K),"")</f>
        <v/>
      </c>
      <c r="AJ8654" s="61" t="str">
        <f>IF(AND(K8654&lt;&gt;"Match of the Day",K8654&lt;&gt;"Match of the Day 2",K8654&lt;&gt;"Match of the Day Repeat"),"",1+MAX($AJ$10:AJ8653))</f>
        <v/>
      </c>
    </row>
    <row r="8655" spans="34:36" x14ac:dyDescent="0.35">
      <c r="AH8655" s="16" t="str">
        <f>IF(AND(B8655="Premier League",E8655="Live"),_xlfn.XLOOKUP(_xlfn.TEXTJOIN(" vs ",,C8655:D8655),Calendar!G:G,Calendar!B:B),IF(AND(B8655="Premier League",E8655="Highlights"),_xlfn.XLOOKUP(H8655,Calendar!O:O,Calendar!N:N,,-1),""))</f>
        <v/>
      </c>
      <c r="AI8655" s="61" t="str">
        <f>IF(AND(AH8655&lt;&gt;"",E8655="Live"),_xlfn.XLOOKUP(_xlfn.TEXTJOIN(" vs ",,C8655:D8655),Calendar!G:G,Calendar!K:K),"")</f>
        <v/>
      </c>
      <c r="AJ8655" s="61" t="str">
        <f>IF(AND(K8655&lt;&gt;"Match of the Day",K8655&lt;&gt;"Match of the Day 2",K8655&lt;&gt;"Match of the Day Repeat"),"",1+MAX($AJ$10:AJ8654))</f>
        <v/>
      </c>
    </row>
    <row r="8656" spans="34:36" x14ac:dyDescent="0.35">
      <c r="AH8656" s="16" t="str">
        <f>IF(AND(B8656="Premier League",E8656="Live"),_xlfn.XLOOKUP(_xlfn.TEXTJOIN(" vs ",,C8656:D8656),Calendar!G:G,Calendar!B:B),IF(AND(B8656="Premier League",E8656="Highlights"),_xlfn.XLOOKUP(H8656,Calendar!O:O,Calendar!N:N,,-1),""))</f>
        <v/>
      </c>
      <c r="AI8656" s="61" t="str">
        <f>IF(AND(AH8656&lt;&gt;"",E8656="Live"),_xlfn.XLOOKUP(_xlfn.TEXTJOIN(" vs ",,C8656:D8656),Calendar!G:G,Calendar!K:K),"")</f>
        <v/>
      </c>
      <c r="AJ8656" s="61" t="str">
        <f>IF(AND(K8656&lt;&gt;"Match of the Day",K8656&lt;&gt;"Match of the Day 2",K8656&lt;&gt;"Match of the Day Repeat"),"",1+MAX($AJ$10:AJ8655))</f>
        <v/>
      </c>
    </row>
    <row r="8657" spans="34:36" x14ac:dyDescent="0.35">
      <c r="AH8657" s="16" t="str">
        <f>IF(AND(B8657="Premier League",E8657="Live"),_xlfn.XLOOKUP(_xlfn.TEXTJOIN(" vs ",,C8657:D8657),Calendar!G:G,Calendar!B:B),IF(AND(B8657="Premier League",E8657="Highlights"),_xlfn.XLOOKUP(H8657,Calendar!O:O,Calendar!N:N,,-1),""))</f>
        <v/>
      </c>
      <c r="AI8657" s="61" t="str">
        <f>IF(AND(AH8657&lt;&gt;"",E8657="Live"),_xlfn.XLOOKUP(_xlfn.TEXTJOIN(" vs ",,C8657:D8657),Calendar!G:G,Calendar!K:K),"")</f>
        <v/>
      </c>
      <c r="AJ8657" s="61" t="str">
        <f>IF(AND(K8657&lt;&gt;"Match of the Day",K8657&lt;&gt;"Match of the Day 2",K8657&lt;&gt;"Match of the Day Repeat"),"",1+MAX($AJ$10:AJ8656))</f>
        <v/>
      </c>
    </row>
    <row r="8658" spans="34:36" x14ac:dyDescent="0.35">
      <c r="AH8658" s="16" t="str">
        <f>IF(AND(B8658="Premier League",E8658="Live"),_xlfn.XLOOKUP(_xlfn.TEXTJOIN(" vs ",,C8658:D8658),Calendar!G:G,Calendar!B:B),IF(AND(B8658="Premier League",E8658="Highlights"),_xlfn.XLOOKUP(H8658,Calendar!O:O,Calendar!N:N,,-1),""))</f>
        <v/>
      </c>
      <c r="AI8658" s="61" t="str">
        <f>IF(AND(AH8658&lt;&gt;"",E8658="Live"),_xlfn.XLOOKUP(_xlfn.TEXTJOIN(" vs ",,C8658:D8658),Calendar!G:G,Calendar!K:K),"")</f>
        <v/>
      </c>
      <c r="AJ8658" s="61" t="str">
        <f>IF(AND(K8658&lt;&gt;"Match of the Day",K8658&lt;&gt;"Match of the Day 2",K8658&lt;&gt;"Match of the Day Repeat"),"",1+MAX($AJ$10:AJ8657))</f>
        <v/>
      </c>
    </row>
    <row r="8659" spans="34:36" x14ac:dyDescent="0.35">
      <c r="AH8659" s="16" t="str">
        <f>IF(AND(B8659="Premier League",E8659="Live"),_xlfn.XLOOKUP(_xlfn.TEXTJOIN(" vs ",,C8659:D8659),Calendar!G:G,Calendar!B:B),IF(AND(B8659="Premier League",E8659="Highlights"),_xlfn.XLOOKUP(H8659,Calendar!O:O,Calendar!N:N,,-1),""))</f>
        <v/>
      </c>
      <c r="AI8659" s="61" t="str">
        <f>IF(AND(AH8659&lt;&gt;"",E8659="Live"),_xlfn.XLOOKUP(_xlfn.TEXTJOIN(" vs ",,C8659:D8659),Calendar!G:G,Calendar!K:K),"")</f>
        <v/>
      </c>
      <c r="AJ8659" s="61" t="str">
        <f>IF(AND(K8659&lt;&gt;"Match of the Day",K8659&lt;&gt;"Match of the Day 2",K8659&lt;&gt;"Match of the Day Repeat"),"",1+MAX($AJ$10:AJ8658))</f>
        <v/>
      </c>
    </row>
    <row r="8660" spans="34:36" x14ac:dyDescent="0.35">
      <c r="AH8660" s="16" t="str">
        <f>IF(AND(B8660="Premier League",E8660="Live"),_xlfn.XLOOKUP(_xlfn.TEXTJOIN(" vs ",,C8660:D8660),Calendar!G:G,Calendar!B:B),IF(AND(B8660="Premier League",E8660="Highlights"),_xlfn.XLOOKUP(H8660,Calendar!O:O,Calendar!N:N,,-1),""))</f>
        <v/>
      </c>
      <c r="AI8660" s="61" t="str">
        <f>IF(AND(AH8660&lt;&gt;"",E8660="Live"),_xlfn.XLOOKUP(_xlfn.TEXTJOIN(" vs ",,C8660:D8660),Calendar!G:G,Calendar!K:K),"")</f>
        <v/>
      </c>
      <c r="AJ8660" s="61" t="str">
        <f>IF(AND(K8660&lt;&gt;"Match of the Day",K8660&lt;&gt;"Match of the Day 2",K8660&lt;&gt;"Match of the Day Repeat"),"",1+MAX($AJ$10:AJ8659))</f>
        <v/>
      </c>
    </row>
    <row r="8661" spans="34:36" x14ac:dyDescent="0.35">
      <c r="AH8661" s="16" t="str">
        <f>IF(AND(B8661="Premier League",E8661="Live"),_xlfn.XLOOKUP(_xlfn.TEXTJOIN(" vs ",,C8661:D8661),Calendar!G:G,Calendar!B:B),IF(AND(B8661="Premier League",E8661="Highlights"),_xlfn.XLOOKUP(H8661,Calendar!O:O,Calendar!N:N,,-1),""))</f>
        <v/>
      </c>
      <c r="AI8661" s="61" t="str">
        <f>IF(AND(AH8661&lt;&gt;"",E8661="Live"),_xlfn.XLOOKUP(_xlfn.TEXTJOIN(" vs ",,C8661:D8661),Calendar!G:G,Calendar!K:K),"")</f>
        <v/>
      </c>
      <c r="AJ8661" s="61" t="str">
        <f>IF(AND(K8661&lt;&gt;"Match of the Day",K8661&lt;&gt;"Match of the Day 2",K8661&lt;&gt;"Match of the Day Repeat"),"",1+MAX($AJ$10:AJ8660))</f>
        <v/>
      </c>
    </row>
    <row r="8662" spans="34:36" x14ac:dyDescent="0.35">
      <c r="AH8662" s="16" t="str">
        <f>IF(AND(B8662="Premier League",E8662="Live"),_xlfn.XLOOKUP(_xlfn.TEXTJOIN(" vs ",,C8662:D8662),Calendar!G:G,Calendar!B:B),IF(AND(B8662="Premier League",E8662="Highlights"),_xlfn.XLOOKUP(H8662,Calendar!O:O,Calendar!N:N,,-1),""))</f>
        <v/>
      </c>
      <c r="AI8662" s="61" t="str">
        <f>IF(AND(AH8662&lt;&gt;"",E8662="Live"),_xlfn.XLOOKUP(_xlfn.TEXTJOIN(" vs ",,C8662:D8662),Calendar!G:G,Calendar!K:K),"")</f>
        <v/>
      </c>
      <c r="AJ8662" s="61" t="str">
        <f>IF(AND(K8662&lt;&gt;"Match of the Day",K8662&lt;&gt;"Match of the Day 2",K8662&lt;&gt;"Match of the Day Repeat"),"",1+MAX($AJ$10:AJ8661))</f>
        <v/>
      </c>
    </row>
    <row r="8663" spans="34:36" x14ac:dyDescent="0.35">
      <c r="AH8663" s="16" t="str">
        <f>IF(AND(B8663="Premier League",E8663="Live"),_xlfn.XLOOKUP(_xlfn.TEXTJOIN(" vs ",,C8663:D8663),Calendar!G:G,Calendar!B:B),IF(AND(B8663="Premier League",E8663="Highlights"),_xlfn.XLOOKUP(H8663,Calendar!O:O,Calendar!N:N,,-1),""))</f>
        <v/>
      </c>
      <c r="AI8663" s="61" t="str">
        <f>IF(AND(AH8663&lt;&gt;"",E8663="Live"),_xlfn.XLOOKUP(_xlfn.TEXTJOIN(" vs ",,C8663:D8663),Calendar!G:G,Calendar!K:K),"")</f>
        <v/>
      </c>
      <c r="AJ8663" s="61" t="str">
        <f>IF(AND(K8663&lt;&gt;"Match of the Day",K8663&lt;&gt;"Match of the Day 2",K8663&lt;&gt;"Match of the Day Repeat"),"",1+MAX($AJ$10:AJ8662))</f>
        <v/>
      </c>
    </row>
    <row r="8664" spans="34:36" x14ac:dyDescent="0.35">
      <c r="AH8664" s="16" t="str">
        <f>IF(AND(B8664="Premier League",E8664="Live"),_xlfn.XLOOKUP(_xlfn.TEXTJOIN(" vs ",,C8664:D8664),Calendar!G:G,Calendar!B:B),IF(AND(B8664="Premier League",E8664="Highlights"),_xlfn.XLOOKUP(H8664,Calendar!O:O,Calendar!N:N,,-1),""))</f>
        <v/>
      </c>
      <c r="AI8664" s="61" t="str">
        <f>IF(AND(AH8664&lt;&gt;"",E8664="Live"),_xlfn.XLOOKUP(_xlfn.TEXTJOIN(" vs ",,C8664:D8664),Calendar!G:G,Calendar!K:K),"")</f>
        <v/>
      </c>
      <c r="AJ8664" s="61" t="str">
        <f>IF(AND(K8664&lt;&gt;"Match of the Day",K8664&lt;&gt;"Match of the Day 2",K8664&lt;&gt;"Match of the Day Repeat"),"",1+MAX($AJ$10:AJ8663))</f>
        <v/>
      </c>
    </row>
    <row r="8665" spans="34:36" x14ac:dyDescent="0.35">
      <c r="AH8665" s="16" t="str">
        <f>IF(AND(B8665="Premier League",E8665="Live"),_xlfn.XLOOKUP(_xlfn.TEXTJOIN(" vs ",,C8665:D8665),Calendar!G:G,Calendar!B:B),IF(AND(B8665="Premier League",E8665="Highlights"),_xlfn.XLOOKUP(H8665,Calendar!O:O,Calendar!N:N,,-1),""))</f>
        <v/>
      </c>
      <c r="AI8665" s="61" t="str">
        <f>IF(AND(AH8665&lt;&gt;"",E8665="Live"),_xlfn.XLOOKUP(_xlfn.TEXTJOIN(" vs ",,C8665:D8665),Calendar!G:G,Calendar!K:K),"")</f>
        <v/>
      </c>
      <c r="AJ8665" s="61" t="str">
        <f>IF(AND(K8665&lt;&gt;"Match of the Day",K8665&lt;&gt;"Match of the Day 2",K8665&lt;&gt;"Match of the Day Repeat"),"",1+MAX($AJ$10:AJ8664))</f>
        <v/>
      </c>
    </row>
    <row r="8666" spans="34:36" x14ac:dyDescent="0.35">
      <c r="AH8666" s="16" t="str">
        <f>IF(AND(B8666="Premier League",E8666="Live"),_xlfn.XLOOKUP(_xlfn.TEXTJOIN(" vs ",,C8666:D8666),Calendar!G:G,Calendar!B:B),IF(AND(B8666="Premier League",E8666="Highlights"),_xlfn.XLOOKUP(H8666,Calendar!O:O,Calendar!N:N,,-1),""))</f>
        <v/>
      </c>
      <c r="AI8666" s="61" t="str">
        <f>IF(AND(AH8666&lt;&gt;"",E8666="Live"),_xlfn.XLOOKUP(_xlfn.TEXTJOIN(" vs ",,C8666:D8666),Calendar!G:G,Calendar!K:K),"")</f>
        <v/>
      </c>
      <c r="AJ8666" s="61" t="str">
        <f>IF(AND(K8666&lt;&gt;"Match of the Day",K8666&lt;&gt;"Match of the Day 2",K8666&lt;&gt;"Match of the Day Repeat"),"",1+MAX($AJ$10:AJ8665))</f>
        <v/>
      </c>
    </row>
    <row r="8667" spans="34:36" x14ac:dyDescent="0.35">
      <c r="AH8667" s="16" t="str">
        <f>IF(AND(B8667="Premier League",E8667="Live"),_xlfn.XLOOKUP(_xlfn.TEXTJOIN(" vs ",,C8667:D8667),Calendar!G:G,Calendar!B:B),IF(AND(B8667="Premier League",E8667="Highlights"),_xlfn.XLOOKUP(H8667,Calendar!O:O,Calendar!N:N,,-1),""))</f>
        <v/>
      </c>
      <c r="AI8667" s="61" t="str">
        <f>IF(AND(AH8667&lt;&gt;"",E8667="Live"),_xlfn.XLOOKUP(_xlfn.TEXTJOIN(" vs ",,C8667:D8667),Calendar!G:G,Calendar!K:K),"")</f>
        <v/>
      </c>
      <c r="AJ8667" s="61" t="str">
        <f>IF(AND(K8667&lt;&gt;"Match of the Day",K8667&lt;&gt;"Match of the Day 2",K8667&lt;&gt;"Match of the Day Repeat"),"",1+MAX($AJ$10:AJ8666))</f>
        <v/>
      </c>
    </row>
    <row r="8668" spans="34:36" x14ac:dyDescent="0.35">
      <c r="AH8668" s="16" t="str">
        <f>IF(AND(B8668="Premier League",E8668="Live"),_xlfn.XLOOKUP(_xlfn.TEXTJOIN(" vs ",,C8668:D8668),Calendar!G:G,Calendar!B:B),IF(AND(B8668="Premier League",E8668="Highlights"),_xlfn.XLOOKUP(H8668,Calendar!O:O,Calendar!N:N,,-1),""))</f>
        <v/>
      </c>
      <c r="AI8668" s="61" t="str">
        <f>IF(AND(AH8668&lt;&gt;"",E8668="Live"),_xlfn.XLOOKUP(_xlfn.TEXTJOIN(" vs ",,C8668:D8668),Calendar!G:G,Calendar!K:K),"")</f>
        <v/>
      </c>
      <c r="AJ8668" s="61" t="str">
        <f>IF(AND(K8668&lt;&gt;"Match of the Day",K8668&lt;&gt;"Match of the Day 2",K8668&lt;&gt;"Match of the Day Repeat"),"",1+MAX($AJ$10:AJ8667))</f>
        <v/>
      </c>
    </row>
    <row r="8669" spans="34:36" x14ac:dyDescent="0.35">
      <c r="AH8669" s="16" t="str">
        <f>IF(AND(B8669="Premier League",E8669="Live"),_xlfn.XLOOKUP(_xlfn.TEXTJOIN(" vs ",,C8669:D8669),Calendar!G:G,Calendar!B:B),IF(AND(B8669="Premier League",E8669="Highlights"),_xlfn.XLOOKUP(H8669,Calendar!O:O,Calendar!N:N,,-1),""))</f>
        <v/>
      </c>
      <c r="AI8669" s="61" t="str">
        <f>IF(AND(AH8669&lt;&gt;"",E8669="Live"),_xlfn.XLOOKUP(_xlfn.TEXTJOIN(" vs ",,C8669:D8669),Calendar!G:G,Calendar!K:K),"")</f>
        <v/>
      </c>
      <c r="AJ8669" s="61" t="str">
        <f>IF(AND(K8669&lt;&gt;"Match of the Day",K8669&lt;&gt;"Match of the Day 2",K8669&lt;&gt;"Match of the Day Repeat"),"",1+MAX($AJ$10:AJ8668))</f>
        <v/>
      </c>
    </row>
    <row r="8670" spans="34:36" x14ac:dyDescent="0.35">
      <c r="AH8670" s="16" t="str">
        <f>IF(AND(B8670="Premier League",E8670="Live"),_xlfn.XLOOKUP(_xlfn.TEXTJOIN(" vs ",,C8670:D8670),Calendar!G:G,Calendar!B:B),IF(AND(B8670="Premier League",E8670="Highlights"),_xlfn.XLOOKUP(H8670,Calendar!O:O,Calendar!N:N,,-1),""))</f>
        <v/>
      </c>
      <c r="AI8670" s="61" t="str">
        <f>IF(AND(AH8670&lt;&gt;"",E8670="Live"),_xlfn.XLOOKUP(_xlfn.TEXTJOIN(" vs ",,C8670:D8670),Calendar!G:G,Calendar!K:K),"")</f>
        <v/>
      </c>
      <c r="AJ8670" s="61" t="str">
        <f>IF(AND(K8670&lt;&gt;"Match of the Day",K8670&lt;&gt;"Match of the Day 2",K8670&lt;&gt;"Match of the Day Repeat"),"",1+MAX($AJ$10:AJ8669))</f>
        <v/>
      </c>
    </row>
    <row r="8671" spans="34:36" x14ac:dyDescent="0.35">
      <c r="AH8671" s="16" t="str">
        <f>IF(AND(B8671="Premier League",E8671="Live"),_xlfn.XLOOKUP(_xlfn.TEXTJOIN(" vs ",,C8671:D8671),Calendar!G:G,Calendar!B:B),IF(AND(B8671="Premier League",E8671="Highlights"),_xlfn.XLOOKUP(H8671,Calendar!O:O,Calendar!N:N,,-1),""))</f>
        <v/>
      </c>
      <c r="AI8671" s="61" t="str">
        <f>IF(AND(AH8671&lt;&gt;"",E8671="Live"),_xlfn.XLOOKUP(_xlfn.TEXTJOIN(" vs ",,C8671:D8671),Calendar!G:G,Calendar!K:K),"")</f>
        <v/>
      </c>
      <c r="AJ8671" s="61" t="str">
        <f>IF(AND(K8671&lt;&gt;"Match of the Day",K8671&lt;&gt;"Match of the Day 2",K8671&lt;&gt;"Match of the Day Repeat"),"",1+MAX($AJ$10:AJ8670))</f>
        <v/>
      </c>
    </row>
    <row r="8672" spans="34:36" x14ac:dyDescent="0.35">
      <c r="AH8672" s="16" t="str">
        <f>IF(AND(B8672="Premier League",E8672="Live"),_xlfn.XLOOKUP(_xlfn.TEXTJOIN(" vs ",,C8672:D8672),Calendar!G:G,Calendar!B:B),IF(AND(B8672="Premier League",E8672="Highlights"),_xlfn.XLOOKUP(H8672,Calendar!O:O,Calendar!N:N,,-1),""))</f>
        <v/>
      </c>
      <c r="AI8672" s="61" t="str">
        <f>IF(AND(AH8672&lt;&gt;"",E8672="Live"),_xlfn.XLOOKUP(_xlfn.TEXTJOIN(" vs ",,C8672:D8672),Calendar!G:G,Calendar!K:K),"")</f>
        <v/>
      </c>
      <c r="AJ8672" s="61" t="str">
        <f>IF(AND(K8672&lt;&gt;"Match of the Day",K8672&lt;&gt;"Match of the Day 2",K8672&lt;&gt;"Match of the Day Repeat"),"",1+MAX($AJ$10:AJ8671))</f>
        <v/>
      </c>
    </row>
    <row r="8673" spans="34:36" x14ac:dyDescent="0.35">
      <c r="AH8673" s="16" t="str">
        <f>IF(AND(B8673="Premier League",E8673="Live"),_xlfn.XLOOKUP(_xlfn.TEXTJOIN(" vs ",,C8673:D8673),Calendar!G:G,Calendar!B:B),IF(AND(B8673="Premier League",E8673="Highlights"),_xlfn.XLOOKUP(H8673,Calendar!O:O,Calendar!N:N,,-1),""))</f>
        <v/>
      </c>
      <c r="AI8673" s="61" t="str">
        <f>IF(AND(AH8673&lt;&gt;"",E8673="Live"),_xlfn.XLOOKUP(_xlfn.TEXTJOIN(" vs ",,C8673:D8673),Calendar!G:G,Calendar!K:K),"")</f>
        <v/>
      </c>
      <c r="AJ8673" s="61" t="str">
        <f>IF(AND(K8673&lt;&gt;"Match of the Day",K8673&lt;&gt;"Match of the Day 2",K8673&lt;&gt;"Match of the Day Repeat"),"",1+MAX($AJ$10:AJ8672))</f>
        <v/>
      </c>
    </row>
    <row r="8674" spans="34:36" x14ac:dyDescent="0.35">
      <c r="AH8674" s="16" t="str">
        <f>IF(AND(B8674="Premier League",E8674="Live"),_xlfn.XLOOKUP(_xlfn.TEXTJOIN(" vs ",,C8674:D8674),Calendar!G:G,Calendar!B:B),IF(AND(B8674="Premier League",E8674="Highlights"),_xlfn.XLOOKUP(H8674,Calendar!O:O,Calendar!N:N,,-1),""))</f>
        <v/>
      </c>
      <c r="AI8674" s="61" t="str">
        <f>IF(AND(AH8674&lt;&gt;"",E8674="Live"),_xlfn.XLOOKUP(_xlfn.TEXTJOIN(" vs ",,C8674:D8674),Calendar!G:G,Calendar!K:K),"")</f>
        <v/>
      </c>
      <c r="AJ8674" s="61" t="str">
        <f>IF(AND(K8674&lt;&gt;"Match of the Day",K8674&lt;&gt;"Match of the Day 2",K8674&lt;&gt;"Match of the Day Repeat"),"",1+MAX($AJ$10:AJ8673))</f>
        <v/>
      </c>
    </row>
    <row r="8675" spans="34:36" x14ac:dyDescent="0.35">
      <c r="AH8675" s="16" t="str">
        <f>IF(AND(B8675="Premier League",E8675="Live"),_xlfn.XLOOKUP(_xlfn.TEXTJOIN(" vs ",,C8675:D8675),Calendar!G:G,Calendar!B:B),IF(AND(B8675="Premier League",E8675="Highlights"),_xlfn.XLOOKUP(H8675,Calendar!O:O,Calendar!N:N,,-1),""))</f>
        <v/>
      </c>
      <c r="AI8675" s="61" t="str">
        <f>IF(AND(AH8675&lt;&gt;"",E8675="Live"),_xlfn.XLOOKUP(_xlfn.TEXTJOIN(" vs ",,C8675:D8675),Calendar!G:G,Calendar!K:K),"")</f>
        <v/>
      </c>
      <c r="AJ8675" s="61" t="str">
        <f>IF(AND(K8675&lt;&gt;"Match of the Day",K8675&lt;&gt;"Match of the Day 2",K8675&lt;&gt;"Match of the Day Repeat"),"",1+MAX($AJ$10:AJ8674))</f>
        <v/>
      </c>
    </row>
    <row r="8676" spans="34:36" x14ac:dyDescent="0.35">
      <c r="AH8676" s="16" t="str">
        <f>IF(AND(B8676="Premier League",E8676="Live"),_xlfn.XLOOKUP(_xlfn.TEXTJOIN(" vs ",,C8676:D8676),Calendar!G:G,Calendar!B:B),IF(AND(B8676="Premier League",E8676="Highlights"),_xlfn.XLOOKUP(H8676,Calendar!O:O,Calendar!N:N,,-1),""))</f>
        <v/>
      </c>
      <c r="AI8676" s="61" t="str">
        <f>IF(AND(AH8676&lt;&gt;"",E8676="Live"),_xlfn.XLOOKUP(_xlfn.TEXTJOIN(" vs ",,C8676:D8676),Calendar!G:G,Calendar!K:K),"")</f>
        <v/>
      </c>
      <c r="AJ8676" s="61" t="str">
        <f>IF(AND(K8676&lt;&gt;"Match of the Day",K8676&lt;&gt;"Match of the Day 2",K8676&lt;&gt;"Match of the Day Repeat"),"",1+MAX($AJ$10:AJ8675))</f>
        <v/>
      </c>
    </row>
    <row r="8677" spans="34:36" x14ac:dyDescent="0.35">
      <c r="AH8677" s="16" t="str">
        <f>IF(AND(B8677="Premier League",E8677="Live"),_xlfn.XLOOKUP(_xlfn.TEXTJOIN(" vs ",,C8677:D8677),Calendar!G:G,Calendar!B:B),IF(AND(B8677="Premier League",E8677="Highlights"),_xlfn.XLOOKUP(H8677,Calendar!O:O,Calendar!N:N,,-1),""))</f>
        <v/>
      </c>
      <c r="AI8677" s="61" t="str">
        <f>IF(AND(AH8677&lt;&gt;"",E8677="Live"),_xlfn.XLOOKUP(_xlfn.TEXTJOIN(" vs ",,C8677:D8677),Calendar!G:G,Calendar!K:K),"")</f>
        <v/>
      </c>
      <c r="AJ8677" s="61" t="str">
        <f>IF(AND(K8677&lt;&gt;"Match of the Day",K8677&lt;&gt;"Match of the Day 2",K8677&lt;&gt;"Match of the Day Repeat"),"",1+MAX($AJ$10:AJ8676))</f>
        <v/>
      </c>
    </row>
    <row r="8678" spans="34:36" x14ac:dyDescent="0.35">
      <c r="AH8678" s="16" t="str">
        <f>IF(AND(B8678="Premier League",E8678="Live"),_xlfn.XLOOKUP(_xlfn.TEXTJOIN(" vs ",,C8678:D8678),Calendar!G:G,Calendar!B:B),IF(AND(B8678="Premier League",E8678="Highlights"),_xlfn.XLOOKUP(H8678,Calendar!O:O,Calendar!N:N,,-1),""))</f>
        <v/>
      </c>
      <c r="AI8678" s="61" t="str">
        <f>IF(AND(AH8678&lt;&gt;"",E8678="Live"),_xlfn.XLOOKUP(_xlfn.TEXTJOIN(" vs ",,C8678:D8678),Calendar!G:G,Calendar!K:K),"")</f>
        <v/>
      </c>
      <c r="AJ8678" s="61" t="str">
        <f>IF(AND(K8678&lt;&gt;"Match of the Day",K8678&lt;&gt;"Match of the Day 2",K8678&lt;&gt;"Match of the Day Repeat"),"",1+MAX($AJ$10:AJ8677))</f>
        <v/>
      </c>
    </row>
    <row r="8679" spans="34:36" x14ac:dyDescent="0.35">
      <c r="AH8679" s="16" t="str">
        <f>IF(AND(B8679="Premier League",E8679="Live"),_xlfn.XLOOKUP(_xlfn.TEXTJOIN(" vs ",,C8679:D8679),Calendar!G:G,Calendar!B:B),IF(AND(B8679="Premier League",E8679="Highlights"),_xlfn.XLOOKUP(H8679,Calendar!O:O,Calendar!N:N,,-1),""))</f>
        <v/>
      </c>
      <c r="AI8679" s="61" t="str">
        <f>IF(AND(AH8679&lt;&gt;"",E8679="Live"),_xlfn.XLOOKUP(_xlfn.TEXTJOIN(" vs ",,C8679:D8679),Calendar!G:G,Calendar!K:K),"")</f>
        <v/>
      </c>
      <c r="AJ8679" s="61" t="str">
        <f>IF(AND(K8679&lt;&gt;"Match of the Day",K8679&lt;&gt;"Match of the Day 2",K8679&lt;&gt;"Match of the Day Repeat"),"",1+MAX($AJ$10:AJ8678))</f>
        <v/>
      </c>
    </row>
    <row r="8680" spans="34:36" x14ac:dyDescent="0.35">
      <c r="AH8680" s="16" t="str">
        <f>IF(AND(B8680="Premier League",E8680="Live"),_xlfn.XLOOKUP(_xlfn.TEXTJOIN(" vs ",,C8680:D8680),Calendar!G:G,Calendar!B:B),IF(AND(B8680="Premier League",E8680="Highlights"),_xlfn.XLOOKUP(H8680,Calendar!O:O,Calendar!N:N,,-1),""))</f>
        <v/>
      </c>
      <c r="AI8680" s="61" t="str">
        <f>IF(AND(AH8680&lt;&gt;"",E8680="Live"),_xlfn.XLOOKUP(_xlfn.TEXTJOIN(" vs ",,C8680:D8680),Calendar!G:G,Calendar!K:K),"")</f>
        <v/>
      </c>
      <c r="AJ8680" s="61" t="str">
        <f>IF(AND(K8680&lt;&gt;"Match of the Day",K8680&lt;&gt;"Match of the Day 2",K8680&lt;&gt;"Match of the Day Repeat"),"",1+MAX($AJ$10:AJ8679))</f>
        <v/>
      </c>
    </row>
    <row r="8681" spans="34:36" x14ac:dyDescent="0.35">
      <c r="AH8681" s="16" t="str">
        <f>IF(AND(B8681="Premier League",E8681="Live"),_xlfn.XLOOKUP(_xlfn.TEXTJOIN(" vs ",,C8681:D8681),Calendar!G:G,Calendar!B:B),IF(AND(B8681="Premier League",E8681="Highlights"),_xlfn.XLOOKUP(H8681,Calendar!O:O,Calendar!N:N,,-1),""))</f>
        <v/>
      </c>
      <c r="AI8681" s="61" t="str">
        <f>IF(AND(AH8681&lt;&gt;"",E8681="Live"),_xlfn.XLOOKUP(_xlfn.TEXTJOIN(" vs ",,C8681:D8681),Calendar!G:G,Calendar!K:K),"")</f>
        <v/>
      </c>
      <c r="AJ8681" s="61" t="str">
        <f>IF(AND(K8681&lt;&gt;"Match of the Day",K8681&lt;&gt;"Match of the Day 2",K8681&lt;&gt;"Match of the Day Repeat"),"",1+MAX($AJ$10:AJ8680))</f>
        <v/>
      </c>
    </row>
    <row r="8682" spans="34:36" x14ac:dyDescent="0.35">
      <c r="AH8682" s="16" t="str">
        <f>IF(AND(B8682="Premier League",E8682="Live"),_xlfn.XLOOKUP(_xlfn.TEXTJOIN(" vs ",,C8682:D8682),Calendar!G:G,Calendar!B:B),IF(AND(B8682="Premier League",E8682="Highlights"),_xlfn.XLOOKUP(H8682,Calendar!O:O,Calendar!N:N,,-1),""))</f>
        <v/>
      </c>
      <c r="AI8682" s="61" t="str">
        <f>IF(AND(AH8682&lt;&gt;"",E8682="Live"),_xlfn.XLOOKUP(_xlfn.TEXTJOIN(" vs ",,C8682:D8682),Calendar!G:G,Calendar!K:K),"")</f>
        <v/>
      </c>
      <c r="AJ8682" s="61" t="str">
        <f>IF(AND(K8682&lt;&gt;"Match of the Day",K8682&lt;&gt;"Match of the Day 2",K8682&lt;&gt;"Match of the Day Repeat"),"",1+MAX($AJ$10:AJ8681))</f>
        <v/>
      </c>
    </row>
    <row r="8683" spans="34:36" x14ac:dyDescent="0.35">
      <c r="AH8683" s="16" t="str">
        <f>IF(AND(B8683="Premier League",E8683="Live"),_xlfn.XLOOKUP(_xlfn.TEXTJOIN(" vs ",,C8683:D8683),Calendar!G:G,Calendar!B:B),IF(AND(B8683="Premier League",E8683="Highlights"),_xlfn.XLOOKUP(H8683,Calendar!O:O,Calendar!N:N,,-1),""))</f>
        <v/>
      </c>
      <c r="AI8683" s="61" t="str">
        <f>IF(AND(AH8683&lt;&gt;"",E8683="Live"),_xlfn.XLOOKUP(_xlfn.TEXTJOIN(" vs ",,C8683:D8683),Calendar!G:G,Calendar!K:K),"")</f>
        <v/>
      </c>
      <c r="AJ8683" s="61" t="str">
        <f>IF(AND(K8683&lt;&gt;"Match of the Day",K8683&lt;&gt;"Match of the Day 2",K8683&lt;&gt;"Match of the Day Repeat"),"",1+MAX($AJ$10:AJ8682))</f>
        <v/>
      </c>
    </row>
    <row r="8684" spans="34:36" x14ac:dyDescent="0.35">
      <c r="AH8684" s="16" t="str">
        <f>IF(AND(B8684="Premier League",E8684="Live"),_xlfn.XLOOKUP(_xlfn.TEXTJOIN(" vs ",,C8684:D8684),Calendar!G:G,Calendar!B:B),IF(AND(B8684="Premier League",E8684="Highlights"),_xlfn.XLOOKUP(H8684,Calendar!O:O,Calendar!N:N,,-1),""))</f>
        <v/>
      </c>
      <c r="AI8684" s="61" t="str">
        <f>IF(AND(AH8684&lt;&gt;"",E8684="Live"),_xlfn.XLOOKUP(_xlfn.TEXTJOIN(" vs ",,C8684:D8684),Calendar!G:G,Calendar!K:K),"")</f>
        <v/>
      </c>
      <c r="AJ8684" s="61" t="str">
        <f>IF(AND(K8684&lt;&gt;"Match of the Day",K8684&lt;&gt;"Match of the Day 2",K8684&lt;&gt;"Match of the Day Repeat"),"",1+MAX($AJ$10:AJ8683))</f>
        <v/>
      </c>
    </row>
    <row r="8685" spans="34:36" x14ac:dyDescent="0.35">
      <c r="AH8685" s="16" t="str">
        <f>IF(AND(B8685="Premier League",E8685="Live"),_xlfn.XLOOKUP(_xlfn.TEXTJOIN(" vs ",,C8685:D8685),Calendar!G:G,Calendar!B:B),IF(AND(B8685="Premier League",E8685="Highlights"),_xlfn.XLOOKUP(H8685,Calendar!O:O,Calendar!N:N,,-1),""))</f>
        <v/>
      </c>
      <c r="AI8685" s="61" t="str">
        <f>IF(AND(AH8685&lt;&gt;"",E8685="Live"),_xlfn.XLOOKUP(_xlfn.TEXTJOIN(" vs ",,C8685:D8685),Calendar!G:G,Calendar!K:K),"")</f>
        <v/>
      </c>
      <c r="AJ8685" s="61" t="str">
        <f>IF(AND(K8685&lt;&gt;"Match of the Day",K8685&lt;&gt;"Match of the Day 2",K8685&lt;&gt;"Match of the Day Repeat"),"",1+MAX($AJ$10:AJ8684))</f>
        <v/>
      </c>
    </row>
    <row r="8686" spans="34:36" x14ac:dyDescent="0.35">
      <c r="AH8686" s="16" t="str">
        <f>IF(AND(B8686="Premier League",E8686="Live"),_xlfn.XLOOKUP(_xlfn.TEXTJOIN(" vs ",,C8686:D8686),Calendar!G:G,Calendar!B:B),IF(AND(B8686="Premier League",E8686="Highlights"),_xlfn.XLOOKUP(H8686,Calendar!O:O,Calendar!N:N,,-1),""))</f>
        <v/>
      </c>
      <c r="AI8686" s="61" t="str">
        <f>IF(AND(AH8686&lt;&gt;"",E8686="Live"),_xlfn.XLOOKUP(_xlfn.TEXTJOIN(" vs ",,C8686:D8686),Calendar!G:G,Calendar!K:K),"")</f>
        <v/>
      </c>
      <c r="AJ8686" s="61" t="str">
        <f>IF(AND(K8686&lt;&gt;"Match of the Day",K8686&lt;&gt;"Match of the Day 2",K8686&lt;&gt;"Match of the Day Repeat"),"",1+MAX($AJ$10:AJ8685))</f>
        <v/>
      </c>
    </row>
    <row r="8687" spans="34:36" x14ac:dyDescent="0.35">
      <c r="AH8687" s="16" t="str">
        <f>IF(AND(B8687="Premier League",E8687="Live"),_xlfn.XLOOKUP(_xlfn.TEXTJOIN(" vs ",,C8687:D8687),Calendar!G:G,Calendar!B:B),IF(AND(B8687="Premier League",E8687="Highlights"),_xlfn.XLOOKUP(H8687,Calendar!O:O,Calendar!N:N,,-1),""))</f>
        <v/>
      </c>
      <c r="AI8687" s="61" t="str">
        <f>IF(AND(AH8687&lt;&gt;"",E8687="Live"),_xlfn.XLOOKUP(_xlfn.TEXTJOIN(" vs ",,C8687:D8687),Calendar!G:G,Calendar!K:K),"")</f>
        <v/>
      </c>
      <c r="AJ8687" s="61" t="str">
        <f>IF(AND(K8687&lt;&gt;"Match of the Day",K8687&lt;&gt;"Match of the Day 2",K8687&lt;&gt;"Match of the Day Repeat"),"",1+MAX($AJ$10:AJ8686))</f>
        <v/>
      </c>
    </row>
    <row r="8688" spans="34:36" x14ac:dyDescent="0.35">
      <c r="AH8688" s="16" t="str">
        <f>IF(AND(B8688="Premier League",E8688="Live"),_xlfn.XLOOKUP(_xlfn.TEXTJOIN(" vs ",,C8688:D8688),Calendar!G:G,Calendar!B:B),IF(AND(B8688="Premier League",E8688="Highlights"),_xlfn.XLOOKUP(H8688,Calendar!O:O,Calendar!N:N,,-1),""))</f>
        <v/>
      </c>
      <c r="AI8688" s="61" t="str">
        <f>IF(AND(AH8688&lt;&gt;"",E8688="Live"),_xlfn.XLOOKUP(_xlfn.TEXTJOIN(" vs ",,C8688:D8688),Calendar!G:G,Calendar!K:K),"")</f>
        <v/>
      </c>
      <c r="AJ8688" s="61" t="str">
        <f>IF(AND(K8688&lt;&gt;"Match of the Day",K8688&lt;&gt;"Match of the Day 2",K8688&lt;&gt;"Match of the Day Repeat"),"",1+MAX($AJ$10:AJ8687))</f>
        <v/>
      </c>
    </row>
    <row r="8689" spans="34:36" x14ac:dyDescent="0.35">
      <c r="AH8689" s="16" t="str">
        <f>IF(AND(B8689="Premier League",E8689="Live"),_xlfn.XLOOKUP(_xlfn.TEXTJOIN(" vs ",,C8689:D8689),Calendar!G:G,Calendar!B:B),IF(AND(B8689="Premier League",E8689="Highlights"),_xlfn.XLOOKUP(H8689,Calendar!O:O,Calendar!N:N,,-1),""))</f>
        <v/>
      </c>
      <c r="AI8689" s="61" t="str">
        <f>IF(AND(AH8689&lt;&gt;"",E8689="Live"),_xlfn.XLOOKUP(_xlfn.TEXTJOIN(" vs ",,C8689:D8689),Calendar!G:G,Calendar!K:K),"")</f>
        <v/>
      </c>
      <c r="AJ8689" s="61" t="str">
        <f>IF(AND(K8689&lt;&gt;"Match of the Day",K8689&lt;&gt;"Match of the Day 2",K8689&lt;&gt;"Match of the Day Repeat"),"",1+MAX($AJ$10:AJ8688))</f>
        <v/>
      </c>
    </row>
    <row r="8690" spans="34:36" x14ac:dyDescent="0.35">
      <c r="AH8690" s="16" t="str">
        <f>IF(AND(B8690="Premier League",E8690="Live"),_xlfn.XLOOKUP(_xlfn.TEXTJOIN(" vs ",,C8690:D8690),Calendar!G:G,Calendar!B:B),IF(AND(B8690="Premier League",E8690="Highlights"),_xlfn.XLOOKUP(H8690,Calendar!O:O,Calendar!N:N,,-1),""))</f>
        <v/>
      </c>
      <c r="AI8690" s="61" t="str">
        <f>IF(AND(AH8690&lt;&gt;"",E8690="Live"),_xlfn.XLOOKUP(_xlfn.TEXTJOIN(" vs ",,C8690:D8690),Calendar!G:G,Calendar!K:K),"")</f>
        <v/>
      </c>
      <c r="AJ8690" s="61" t="str">
        <f>IF(AND(K8690&lt;&gt;"Match of the Day",K8690&lt;&gt;"Match of the Day 2",K8690&lt;&gt;"Match of the Day Repeat"),"",1+MAX($AJ$10:AJ8689))</f>
        <v/>
      </c>
    </row>
    <row r="8691" spans="34:36" x14ac:dyDescent="0.35">
      <c r="AH8691" s="16" t="str">
        <f>IF(AND(B8691="Premier League",E8691="Live"),_xlfn.XLOOKUP(_xlfn.TEXTJOIN(" vs ",,C8691:D8691),Calendar!G:G,Calendar!B:B),IF(AND(B8691="Premier League",E8691="Highlights"),_xlfn.XLOOKUP(H8691,Calendar!O:O,Calendar!N:N,,-1),""))</f>
        <v/>
      </c>
      <c r="AI8691" s="61" t="str">
        <f>IF(AND(AH8691&lt;&gt;"",E8691="Live"),_xlfn.XLOOKUP(_xlfn.TEXTJOIN(" vs ",,C8691:D8691),Calendar!G:G,Calendar!K:K),"")</f>
        <v/>
      </c>
      <c r="AJ8691" s="61" t="str">
        <f>IF(AND(K8691&lt;&gt;"Match of the Day",K8691&lt;&gt;"Match of the Day 2",K8691&lt;&gt;"Match of the Day Repeat"),"",1+MAX($AJ$10:AJ8690))</f>
        <v/>
      </c>
    </row>
    <row r="8692" spans="34:36" x14ac:dyDescent="0.35">
      <c r="AH8692" s="16" t="str">
        <f>IF(AND(B8692="Premier League",E8692="Live"),_xlfn.XLOOKUP(_xlfn.TEXTJOIN(" vs ",,C8692:D8692),Calendar!G:G,Calendar!B:B),IF(AND(B8692="Premier League",E8692="Highlights"),_xlfn.XLOOKUP(H8692,Calendar!O:O,Calendar!N:N,,-1),""))</f>
        <v/>
      </c>
      <c r="AI8692" s="61" t="str">
        <f>IF(AND(AH8692&lt;&gt;"",E8692="Live"),_xlfn.XLOOKUP(_xlfn.TEXTJOIN(" vs ",,C8692:D8692),Calendar!G:G,Calendar!K:K),"")</f>
        <v/>
      </c>
      <c r="AJ8692" s="61" t="str">
        <f>IF(AND(K8692&lt;&gt;"Match of the Day",K8692&lt;&gt;"Match of the Day 2",K8692&lt;&gt;"Match of the Day Repeat"),"",1+MAX($AJ$10:AJ8691))</f>
        <v/>
      </c>
    </row>
    <row r="8693" spans="34:36" x14ac:dyDescent="0.35">
      <c r="AH8693" s="16" t="str">
        <f>IF(AND(B8693="Premier League",E8693="Live"),_xlfn.XLOOKUP(_xlfn.TEXTJOIN(" vs ",,C8693:D8693),Calendar!G:G,Calendar!B:B),IF(AND(B8693="Premier League",E8693="Highlights"),_xlfn.XLOOKUP(H8693,Calendar!O:O,Calendar!N:N,,-1),""))</f>
        <v/>
      </c>
      <c r="AI8693" s="61" t="str">
        <f>IF(AND(AH8693&lt;&gt;"",E8693="Live"),_xlfn.XLOOKUP(_xlfn.TEXTJOIN(" vs ",,C8693:D8693),Calendar!G:G,Calendar!K:K),"")</f>
        <v/>
      </c>
      <c r="AJ8693" s="61" t="str">
        <f>IF(AND(K8693&lt;&gt;"Match of the Day",K8693&lt;&gt;"Match of the Day 2",K8693&lt;&gt;"Match of the Day Repeat"),"",1+MAX($AJ$10:AJ8692))</f>
        <v/>
      </c>
    </row>
    <row r="8694" spans="34:36" x14ac:dyDescent="0.35">
      <c r="AH8694" s="16" t="str">
        <f>IF(AND(B8694="Premier League",E8694="Live"),_xlfn.XLOOKUP(_xlfn.TEXTJOIN(" vs ",,C8694:D8694),Calendar!G:G,Calendar!B:B),IF(AND(B8694="Premier League",E8694="Highlights"),_xlfn.XLOOKUP(H8694,Calendar!O:O,Calendar!N:N,,-1),""))</f>
        <v/>
      </c>
      <c r="AI8694" s="61" t="str">
        <f>IF(AND(AH8694&lt;&gt;"",E8694="Live"),_xlfn.XLOOKUP(_xlfn.TEXTJOIN(" vs ",,C8694:D8694),Calendar!G:G,Calendar!K:K),"")</f>
        <v/>
      </c>
      <c r="AJ8694" s="61" t="str">
        <f>IF(AND(K8694&lt;&gt;"Match of the Day",K8694&lt;&gt;"Match of the Day 2",K8694&lt;&gt;"Match of the Day Repeat"),"",1+MAX($AJ$10:AJ8693))</f>
        <v/>
      </c>
    </row>
    <row r="8695" spans="34:36" x14ac:dyDescent="0.35">
      <c r="AH8695" s="16" t="str">
        <f>IF(AND(B8695="Premier League",E8695="Live"),_xlfn.XLOOKUP(_xlfn.TEXTJOIN(" vs ",,C8695:D8695),Calendar!G:G,Calendar!B:B),IF(AND(B8695="Premier League",E8695="Highlights"),_xlfn.XLOOKUP(H8695,Calendar!O:O,Calendar!N:N,,-1),""))</f>
        <v/>
      </c>
      <c r="AI8695" s="61" t="str">
        <f>IF(AND(AH8695&lt;&gt;"",E8695="Live"),_xlfn.XLOOKUP(_xlfn.TEXTJOIN(" vs ",,C8695:D8695),Calendar!G:G,Calendar!K:K),"")</f>
        <v/>
      </c>
      <c r="AJ8695" s="61" t="str">
        <f>IF(AND(K8695&lt;&gt;"Match of the Day",K8695&lt;&gt;"Match of the Day 2",K8695&lt;&gt;"Match of the Day Repeat"),"",1+MAX($AJ$10:AJ8694))</f>
        <v/>
      </c>
    </row>
    <row r="8696" spans="34:36" x14ac:dyDescent="0.35">
      <c r="AH8696" s="16" t="str">
        <f>IF(AND(B8696="Premier League",E8696="Live"),_xlfn.XLOOKUP(_xlfn.TEXTJOIN(" vs ",,C8696:D8696),Calendar!G:G,Calendar!B:B),IF(AND(B8696="Premier League",E8696="Highlights"),_xlfn.XLOOKUP(H8696,Calendar!O:O,Calendar!N:N,,-1),""))</f>
        <v/>
      </c>
      <c r="AI8696" s="61" t="str">
        <f>IF(AND(AH8696&lt;&gt;"",E8696="Live"),_xlfn.XLOOKUP(_xlfn.TEXTJOIN(" vs ",,C8696:D8696),Calendar!G:G,Calendar!K:K),"")</f>
        <v/>
      </c>
      <c r="AJ8696" s="61" t="str">
        <f>IF(AND(K8696&lt;&gt;"Match of the Day",K8696&lt;&gt;"Match of the Day 2",K8696&lt;&gt;"Match of the Day Repeat"),"",1+MAX($AJ$10:AJ8695))</f>
        <v/>
      </c>
    </row>
    <row r="8697" spans="34:36" x14ac:dyDescent="0.35">
      <c r="AH8697" s="16" t="str">
        <f>IF(AND(B8697="Premier League",E8697="Live"),_xlfn.XLOOKUP(_xlfn.TEXTJOIN(" vs ",,C8697:D8697),Calendar!G:G,Calendar!B:B),IF(AND(B8697="Premier League",E8697="Highlights"),_xlfn.XLOOKUP(H8697,Calendar!O:O,Calendar!N:N,,-1),""))</f>
        <v/>
      </c>
      <c r="AI8697" s="61" t="str">
        <f>IF(AND(AH8697&lt;&gt;"",E8697="Live"),_xlfn.XLOOKUP(_xlfn.TEXTJOIN(" vs ",,C8697:D8697),Calendar!G:G,Calendar!K:K),"")</f>
        <v/>
      </c>
      <c r="AJ8697" s="61" t="str">
        <f>IF(AND(K8697&lt;&gt;"Match of the Day",K8697&lt;&gt;"Match of the Day 2",K8697&lt;&gt;"Match of the Day Repeat"),"",1+MAX($AJ$10:AJ8696))</f>
        <v/>
      </c>
    </row>
    <row r="8698" spans="34:36" x14ac:dyDescent="0.35">
      <c r="AH8698" s="16" t="str">
        <f>IF(AND(B8698="Premier League",E8698="Live"),_xlfn.XLOOKUP(_xlfn.TEXTJOIN(" vs ",,C8698:D8698),Calendar!G:G,Calendar!B:B),IF(AND(B8698="Premier League",E8698="Highlights"),_xlfn.XLOOKUP(H8698,Calendar!O:O,Calendar!N:N,,-1),""))</f>
        <v/>
      </c>
      <c r="AI8698" s="61" t="str">
        <f>IF(AND(AH8698&lt;&gt;"",E8698="Live"),_xlfn.XLOOKUP(_xlfn.TEXTJOIN(" vs ",,C8698:D8698),Calendar!G:G,Calendar!K:K),"")</f>
        <v/>
      </c>
      <c r="AJ8698" s="61" t="str">
        <f>IF(AND(K8698&lt;&gt;"Match of the Day",K8698&lt;&gt;"Match of the Day 2",K8698&lt;&gt;"Match of the Day Repeat"),"",1+MAX($AJ$10:AJ8697))</f>
        <v/>
      </c>
    </row>
    <row r="8699" spans="34:36" x14ac:dyDescent="0.35">
      <c r="AH8699" s="16" t="str">
        <f>IF(AND(B8699="Premier League",E8699="Live"),_xlfn.XLOOKUP(_xlfn.TEXTJOIN(" vs ",,C8699:D8699),Calendar!G:G,Calendar!B:B),IF(AND(B8699="Premier League",E8699="Highlights"),_xlfn.XLOOKUP(H8699,Calendar!O:O,Calendar!N:N,,-1),""))</f>
        <v/>
      </c>
      <c r="AI8699" s="61" t="str">
        <f>IF(AND(AH8699&lt;&gt;"",E8699="Live"),_xlfn.XLOOKUP(_xlfn.TEXTJOIN(" vs ",,C8699:D8699),Calendar!G:G,Calendar!K:K),"")</f>
        <v/>
      </c>
      <c r="AJ8699" s="61" t="str">
        <f>IF(AND(K8699&lt;&gt;"Match of the Day",K8699&lt;&gt;"Match of the Day 2",K8699&lt;&gt;"Match of the Day Repeat"),"",1+MAX($AJ$10:AJ8698))</f>
        <v/>
      </c>
    </row>
    <row r="8700" spans="34:36" x14ac:dyDescent="0.35">
      <c r="AH8700" s="16" t="str">
        <f>IF(AND(B8700="Premier League",E8700="Live"),_xlfn.XLOOKUP(_xlfn.TEXTJOIN(" vs ",,C8700:D8700),Calendar!G:G,Calendar!B:B),IF(AND(B8700="Premier League",E8700="Highlights"),_xlfn.XLOOKUP(H8700,Calendar!O:O,Calendar!N:N,,-1),""))</f>
        <v/>
      </c>
      <c r="AI8700" s="61" t="str">
        <f>IF(AND(AH8700&lt;&gt;"",E8700="Live"),_xlfn.XLOOKUP(_xlfn.TEXTJOIN(" vs ",,C8700:D8700),Calendar!G:G,Calendar!K:K),"")</f>
        <v/>
      </c>
      <c r="AJ8700" s="61" t="str">
        <f>IF(AND(K8700&lt;&gt;"Match of the Day",K8700&lt;&gt;"Match of the Day 2",K8700&lt;&gt;"Match of the Day Repeat"),"",1+MAX($AJ$10:AJ8699))</f>
        <v/>
      </c>
    </row>
    <row r="8701" spans="34:36" x14ac:dyDescent="0.35">
      <c r="AH8701" s="16" t="str">
        <f>IF(AND(B8701="Premier League",E8701="Live"),_xlfn.XLOOKUP(_xlfn.TEXTJOIN(" vs ",,C8701:D8701),Calendar!G:G,Calendar!B:B),IF(AND(B8701="Premier League",E8701="Highlights"),_xlfn.XLOOKUP(H8701,Calendar!O:O,Calendar!N:N,,-1),""))</f>
        <v/>
      </c>
      <c r="AI8701" s="61" t="str">
        <f>IF(AND(AH8701&lt;&gt;"",E8701="Live"),_xlfn.XLOOKUP(_xlfn.TEXTJOIN(" vs ",,C8701:D8701),Calendar!G:G,Calendar!K:K),"")</f>
        <v/>
      </c>
      <c r="AJ8701" s="61" t="str">
        <f>IF(AND(K8701&lt;&gt;"Match of the Day",K8701&lt;&gt;"Match of the Day 2",K8701&lt;&gt;"Match of the Day Repeat"),"",1+MAX($AJ$10:AJ8700))</f>
        <v/>
      </c>
    </row>
    <row r="8702" spans="34:36" x14ac:dyDescent="0.35">
      <c r="AH8702" s="16" t="str">
        <f>IF(AND(B8702="Premier League",E8702="Live"),_xlfn.XLOOKUP(_xlfn.TEXTJOIN(" vs ",,C8702:D8702),Calendar!G:G,Calendar!B:B),IF(AND(B8702="Premier League",E8702="Highlights"),_xlfn.XLOOKUP(H8702,Calendar!O:O,Calendar!N:N,,-1),""))</f>
        <v/>
      </c>
      <c r="AI8702" s="61" t="str">
        <f>IF(AND(AH8702&lt;&gt;"",E8702="Live"),_xlfn.XLOOKUP(_xlfn.TEXTJOIN(" vs ",,C8702:D8702),Calendar!G:G,Calendar!K:K),"")</f>
        <v/>
      </c>
      <c r="AJ8702" s="61" t="str">
        <f>IF(AND(K8702&lt;&gt;"Match of the Day",K8702&lt;&gt;"Match of the Day 2",K8702&lt;&gt;"Match of the Day Repeat"),"",1+MAX($AJ$10:AJ8701))</f>
        <v/>
      </c>
    </row>
    <row r="8703" spans="34:36" x14ac:dyDescent="0.35">
      <c r="AH8703" s="16" t="str">
        <f>IF(AND(B8703="Premier League",E8703="Live"),_xlfn.XLOOKUP(_xlfn.TEXTJOIN(" vs ",,C8703:D8703),Calendar!G:G,Calendar!B:B),IF(AND(B8703="Premier League",E8703="Highlights"),_xlfn.XLOOKUP(H8703,Calendar!O:O,Calendar!N:N,,-1),""))</f>
        <v/>
      </c>
      <c r="AI8703" s="61" t="str">
        <f>IF(AND(AH8703&lt;&gt;"",E8703="Live"),_xlfn.XLOOKUP(_xlfn.TEXTJOIN(" vs ",,C8703:D8703),Calendar!G:G,Calendar!K:K),"")</f>
        <v/>
      </c>
      <c r="AJ8703" s="61" t="str">
        <f>IF(AND(K8703&lt;&gt;"Match of the Day",K8703&lt;&gt;"Match of the Day 2",K8703&lt;&gt;"Match of the Day Repeat"),"",1+MAX($AJ$10:AJ8702))</f>
        <v/>
      </c>
    </row>
    <row r="8704" spans="34:36" x14ac:dyDescent="0.35">
      <c r="AH8704" s="16" t="str">
        <f>IF(AND(B8704="Premier League",E8704="Live"),_xlfn.XLOOKUP(_xlfn.TEXTJOIN(" vs ",,C8704:D8704),Calendar!G:G,Calendar!B:B),IF(AND(B8704="Premier League",E8704="Highlights"),_xlfn.XLOOKUP(H8704,Calendar!O:O,Calendar!N:N,,-1),""))</f>
        <v/>
      </c>
      <c r="AI8704" s="61" t="str">
        <f>IF(AND(AH8704&lt;&gt;"",E8704="Live"),_xlfn.XLOOKUP(_xlfn.TEXTJOIN(" vs ",,C8704:D8704),Calendar!G:G,Calendar!K:K),"")</f>
        <v/>
      </c>
      <c r="AJ8704" s="61" t="str">
        <f>IF(AND(K8704&lt;&gt;"Match of the Day",K8704&lt;&gt;"Match of the Day 2",K8704&lt;&gt;"Match of the Day Repeat"),"",1+MAX($AJ$10:AJ8703))</f>
        <v/>
      </c>
    </row>
    <row r="8705" spans="34:36" x14ac:dyDescent="0.35">
      <c r="AH8705" s="16" t="str">
        <f>IF(AND(B8705="Premier League",E8705="Live"),_xlfn.XLOOKUP(_xlfn.TEXTJOIN(" vs ",,C8705:D8705),Calendar!G:G,Calendar!B:B),IF(AND(B8705="Premier League",E8705="Highlights"),_xlfn.XLOOKUP(H8705,Calendar!O:O,Calendar!N:N,,-1),""))</f>
        <v/>
      </c>
      <c r="AI8705" s="61" t="str">
        <f>IF(AND(AH8705&lt;&gt;"",E8705="Live"),_xlfn.XLOOKUP(_xlfn.TEXTJOIN(" vs ",,C8705:D8705),Calendar!G:G,Calendar!K:K),"")</f>
        <v/>
      </c>
      <c r="AJ8705" s="61" t="str">
        <f>IF(AND(K8705&lt;&gt;"Match of the Day",K8705&lt;&gt;"Match of the Day 2",K8705&lt;&gt;"Match of the Day Repeat"),"",1+MAX($AJ$10:AJ8704))</f>
        <v/>
      </c>
    </row>
    <row r="8706" spans="34:36" x14ac:dyDescent="0.35">
      <c r="AH8706" s="16" t="str">
        <f>IF(AND(B8706="Premier League",E8706="Live"),_xlfn.XLOOKUP(_xlfn.TEXTJOIN(" vs ",,C8706:D8706),Calendar!G:G,Calendar!B:B),IF(AND(B8706="Premier League",E8706="Highlights"),_xlfn.XLOOKUP(H8706,Calendar!O:O,Calendar!N:N,,-1),""))</f>
        <v/>
      </c>
      <c r="AI8706" s="61" t="str">
        <f>IF(AND(AH8706&lt;&gt;"",E8706="Live"),_xlfn.XLOOKUP(_xlfn.TEXTJOIN(" vs ",,C8706:D8706),Calendar!G:G,Calendar!K:K),"")</f>
        <v/>
      </c>
      <c r="AJ8706" s="61" t="str">
        <f>IF(AND(K8706&lt;&gt;"Match of the Day",K8706&lt;&gt;"Match of the Day 2",K8706&lt;&gt;"Match of the Day Repeat"),"",1+MAX($AJ$10:AJ8705))</f>
        <v/>
      </c>
    </row>
    <row r="8707" spans="34:36" x14ac:dyDescent="0.35">
      <c r="AH8707" s="16" t="str">
        <f>IF(AND(B8707="Premier League",E8707="Live"),_xlfn.XLOOKUP(_xlfn.TEXTJOIN(" vs ",,C8707:D8707),Calendar!G:G,Calendar!B:B),IF(AND(B8707="Premier League",E8707="Highlights"),_xlfn.XLOOKUP(H8707,Calendar!O:O,Calendar!N:N,,-1),""))</f>
        <v/>
      </c>
      <c r="AI8707" s="61" t="str">
        <f>IF(AND(AH8707&lt;&gt;"",E8707="Live"),_xlfn.XLOOKUP(_xlfn.TEXTJOIN(" vs ",,C8707:D8707),Calendar!G:G,Calendar!K:K),"")</f>
        <v/>
      </c>
      <c r="AJ8707" s="61" t="str">
        <f>IF(AND(K8707&lt;&gt;"Match of the Day",K8707&lt;&gt;"Match of the Day 2",K8707&lt;&gt;"Match of the Day Repeat"),"",1+MAX($AJ$10:AJ8706))</f>
        <v/>
      </c>
    </row>
    <row r="8708" spans="34:36" x14ac:dyDescent="0.35">
      <c r="AH8708" s="16" t="str">
        <f>IF(AND(B8708="Premier League",E8708="Live"),_xlfn.XLOOKUP(_xlfn.TEXTJOIN(" vs ",,C8708:D8708),Calendar!G:G,Calendar!B:B),IF(AND(B8708="Premier League",E8708="Highlights"),_xlfn.XLOOKUP(H8708,Calendar!O:O,Calendar!N:N,,-1),""))</f>
        <v/>
      </c>
      <c r="AI8708" s="61" t="str">
        <f>IF(AND(AH8708&lt;&gt;"",E8708="Live"),_xlfn.XLOOKUP(_xlfn.TEXTJOIN(" vs ",,C8708:D8708),Calendar!G:G,Calendar!K:K),"")</f>
        <v/>
      </c>
      <c r="AJ8708" s="61" t="str">
        <f>IF(AND(K8708&lt;&gt;"Match of the Day",K8708&lt;&gt;"Match of the Day 2",K8708&lt;&gt;"Match of the Day Repeat"),"",1+MAX($AJ$10:AJ8707))</f>
        <v/>
      </c>
    </row>
    <row r="8709" spans="34:36" x14ac:dyDescent="0.35">
      <c r="AH8709" s="16" t="str">
        <f>IF(AND(B8709="Premier League",E8709="Live"),_xlfn.XLOOKUP(_xlfn.TEXTJOIN(" vs ",,C8709:D8709),Calendar!G:G,Calendar!B:B),IF(AND(B8709="Premier League",E8709="Highlights"),_xlfn.XLOOKUP(H8709,Calendar!O:O,Calendar!N:N,,-1),""))</f>
        <v/>
      </c>
      <c r="AI8709" s="61" t="str">
        <f>IF(AND(AH8709&lt;&gt;"",E8709="Live"),_xlfn.XLOOKUP(_xlfn.TEXTJOIN(" vs ",,C8709:D8709),Calendar!G:G,Calendar!K:K),"")</f>
        <v/>
      </c>
      <c r="AJ8709" s="61" t="str">
        <f>IF(AND(K8709&lt;&gt;"Match of the Day",K8709&lt;&gt;"Match of the Day 2",K8709&lt;&gt;"Match of the Day Repeat"),"",1+MAX($AJ$10:AJ8708))</f>
        <v/>
      </c>
    </row>
    <row r="8710" spans="34:36" x14ac:dyDescent="0.35">
      <c r="AH8710" s="16" t="str">
        <f>IF(AND(B8710="Premier League",E8710="Live"),_xlfn.XLOOKUP(_xlfn.TEXTJOIN(" vs ",,C8710:D8710),Calendar!G:G,Calendar!B:B),IF(AND(B8710="Premier League",E8710="Highlights"),_xlfn.XLOOKUP(H8710,Calendar!O:O,Calendar!N:N,,-1),""))</f>
        <v/>
      </c>
      <c r="AI8710" s="61" t="str">
        <f>IF(AND(AH8710&lt;&gt;"",E8710="Live"),_xlfn.XLOOKUP(_xlfn.TEXTJOIN(" vs ",,C8710:D8710),Calendar!G:G,Calendar!K:K),"")</f>
        <v/>
      </c>
      <c r="AJ8710" s="61" t="str">
        <f>IF(AND(K8710&lt;&gt;"Match of the Day",K8710&lt;&gt;"Match of the Day 2",K8710&lt;&gt;"Match of the Day Repeat"),"",1+MAX($AJ$10:AJ8709))</f>
        <v/>
      </c>
    </row>
    <row r="8711" spans="34:36" x14ac:dyDescent="0.35">
      <c r="AH8711" s="16" t="str">
        <f>IF(AND(B8711="Premier League",E8711="Live"),_xlfn.XLOOKUP(_xlfn.TEXTJOIN(" vs ",,C8711:D8711),Calendar!G:G,Calendar!B:B),IF(AND(B8711="Premier League",E8711="Highlights"),_xlfn.XLOOKUP(H8711,Calendar!O:O,Calendar!N:N,,-1),""))</f>
        <v/>
      </c>
      <c r="AI8711" s="61" t="str">
        <f>IF(AND(AH8711&lt;&gt;"",E8711="Live"),_xlfn.XLOOKUP(_xlfn.TEXTJOIN(" vs ",,C8711:D8711),Calendar!G:G,Calendar!K:K),"")</f>
        <v/>
      </c>
      <c r="AJ8711" s="61" t="str">
        <f>IF(AND(K8711&lt;&gt;"Match of the Day",K8711&lt;&gt;"Match of the Day 2",K8711&lt;&gt;"Match of the Day Repeat"),"",1+MAX($AJ$10:AJ8710))</f>
        <v/>
      </c>
    </row>
    <row r="8712" spans="34:36" x14ac:dyDescent="0.35">
      <c r="AH8712" s="16" t="str">
        <f>IF(AND(B8712="Premier League",E8712="Live"),_xlfn.XLOOKUP(_xlfn.TEXTJOIN(" vs ",,C8712:D8712),Calendar!G:G,Calendar!B:B),IF(AND(B8712="Premier League",E8712="Highlights"),_xlfn.XLOOKUP(H8712,Calendar!O:O,Calendar!N:N,,-1),""))</f>
        <v/>
      </c>
      <c r="AI8712" s="61" t="str">
        <f>IF(AND(AH8712&lt;&gt;"",E8712="Live"),_xlfn.XLOOKUP(_xlfn.TEXTJOIN(" vs ",,C8712:D8712),Calendar!G:G,Calendar!K:K),"")</f>
        <v/>
      </c>
      <c r="AJ8712" s="61" t="str">
        <f>IF(AND(K8712&lt;&gt;"Match of the Day",K8712&lt;&gt;"Match of the Day 2",K8712&lt;&gt;"Match of the Day Repeat"),"",1+MAX($AJ$10:AJ8711))</f>
        <v/>
      </c>
    </row>
    <row r="8713" spans="34:36" x14ac:dyDescent="0.35">
      <c r="AH8713" s="16" t="str">
        <f>IF(AND(B8713="Premier League",E8713="Live"),_xlfn.XLOOKUP(_xlfn.TEXTJOIN(" vs ",,C8713:D8713),Calendar!G:G,Calendar!B:B),IF(AND(B8713="Premier League",E8713="Highlights"),_xlfn.XLOOKUP(H8713,Calendar!O:O,Calendar!N:N,,-1),""))</f>
        <v/>
      </c>
      <c r="AI8713" s="61" t="str">
        <f>IF(AND(AH8713&lt;&gt;"",E8713="Live"),_xlfn.XLOOKUP(_xlfn.TEXTJOIN(" vs ",,C8713:D8713),Calendar!G:G,Calendar!K:K),"")</f>
        <v/>
      </c>
      <c r="AJ8713" s="61" t="str">
        <f>IF(AND(K8713&lt;&gt;"Match of the Day",K8713&lt;&gt;"Match of the Day 2",K8713&lt;&gt;"Match of the Day Repeat"),"",1+MAX($AJ$10:AJ8712))</f>
        <v/>
      </c>
    </row>
    <row r="8714" spans="34:36" x14ac:dyDescent="0.35">
      <c r="AH8714" s="16" t="str">
        <f>IF(AND(B8714="Premier League",E8714="Live"),_xlfn.XLOOKUP(_xlfn.TEXTJOIN(" vs ",,C8714:D8714),Calendar!G:G,Calendar!B:B),IF(AND(B8714="Premier League",E8714="Highlights"),_xlfn.XLOOKUP(H8714,Calendar!O:O,Calendar!N:N,,-1),""))</f>
        <v/>
      </c>
      <c r="AI8714" s="61" t="str">
        <f>IF(AND(AH8714&lt;&gt;"",E8714="Live"),_xlfn.XLOOKUP(_xlfn.TEXTJOIN(" vs ",,C8714:D8714),Calendar!G:G,Calendar!K:K),"")</f>
        <v/>
      </c>
      <c r="AJ8714" s="61" t="str">
        <f>IF(AND(K8714&lt;&gt;"Match of the Day",K8714&lt;&gt;"Match of the Day 2",K8714&lt;&gt;"Match of the Day Repeat"),"",1+MAX($AJ$10:AJ8713))</f>
        <v/>
      </c>
    </row>
    <row r="8715" spans="34:36" x14ac:dyDescent="0.35">
      <c r="AH8715" s="16" t="str">
        <f>IF(AND(B8715="Premier League",E8715="Live"),_xlfn.XLOOKUP(_xlfn.TEXTJOIN(" vs ",,C8715:D8715),Calendar!G:G,Calendar!B:B),IF(AND(B8715="Premier League",E8715="Highlights"),_xlfn.XLOOKUP(H8715,Calendar!O:O,Calendar!N:N,,-1),""))</f>
        <v/>
      </c>
      <c r="AI8715" s="61" t="str">
        <f>IF(AND(AH8715&lt;&gt;"",E8715="Live"),_xlfn.XLOOKUP(_xlfn.TEXTJOIN(" vs ",,C8715:D8715),Calendar!G:G,Calendar!K:K),"")</f>
        <v/>
      </c>
      <c r="AJ8715" s="61" t="str">
        <f>IF(AND(K8715&lt;&gt;"Match of the Day",K8715&lt;&gt;"Match of the Day 2",K8715&lt;&gt;"Match of the Day Repeat"),"",1+MAX($AJ$10:AJ8714))</f>
        <v/>
      </c>
    </row>
    <row r="8716" spans="34:36" x14ac:dyDescent="0.35">
      <c r="AH8716" s="16" t="str">
        <f>IF(AND(B8716="Premier League",E8716="Live"),_xlfn.XLOOKUP(_xlfn.TEXTJOIN(" vs ",,C8716:D8716),Calendar!G:G,Calendar!B:B),IF(AND(B8716="Premier League",E8716="Highlights"),_xlfn.XLOOKUP(H8716,Calendar!O:O,Calendar!N:N,,-1),""))</f>
        <v/>
      </c>
      <c r="AI8716" s="61" t="str">
        <f>IF(AND(AH8716&lt;&gt;"",E8716="Live"),_xlfn.XLOOKUP(_xlfn.TEXTJOIN(" vs ",,C8716:D8716),Calendar!G:G,Calendar!K:K),"")</f>
        <v/>
      </c>
      <c r="AJ8716" s="61" t="str">
        <f>IF(AND(K8716&lt;&gt;"Match of the Day",K8716&lt;&gt;"Match of the Day 2",K8716&lt;&gt;"Match of the Day Repeat"),"",1+MAX($AJ$10:AJ8715))</f>
        <v/>
      </c>
    </row>
    <row r="8717" spans="34:36" x14ac:dyDescent="0.35">
      <c r="AH8717" s="16" t="str">
        <f>IF(AND(B8717="Premier League",E8717="Live"),_xlfn.XLOOKUP(_xlfn.TEXTJOIN(" vs ",,C8717:D8717),Calendar!G:G,Calendar!B:B),IF(AND(B8717="Premier League",E8717="Highlights"),_xlfn.XLOOKUP(H8717,Calendar!O:O,Calendar!N:N,,-1),""))</f>
        <v/>
      </c>
      <c r="AI8717" s="61" t="str">
        <f>IF(AND(AH8717&lt;&gt;"",E8717="Live"),_xlfn.XLOOKUP(_xlfn.TEXTJOIN(" vs ",,C8717:D8717),Calendar!G:G,Calendar!K:K),"")</f>
        <v/>
      </c>
      <c r="AJ8717" s="61" t="str">
        <f>IF(AND(K8717&lt;&gt;"Match of the Day",K8717&lt;&gt;"Match of the Day 2",K8717&lt;&gt;"Match of the Day Repeat"),"",1+MAX($AJ$10:AJ8716))</f>
        <v/>
      </c>
    </row>
    <row r="8718" spans="34:36" x14ac:dyDescent="0.35">
      <c r="AH8718" s="16" t="str">
        <f>IF(AND(B8718="Premier League",E8718="Live"),_xlfn.XLOOKUP(_xlfn.TEXTJOIN(" vs ",,C8718:D8718),Calendar!G:G,Calendar!B:B),IF(AND(B8718="Premier League",E8718="Highlights"),_xlfn.XLOOKUP(H8718,Calendar!O:O,Calendar!N:N,,-1),""))</f>
        <v/>
      </c>
      <c r="AI8718" s="61" t="str">
        <f>IF(AND(AH8718&lt;&gt;"",E8718="Live"),_xlfn.XLOOKUP(_xlfn.TEXTJOIN(" vs ",,C8718:D8718),Calendar!G:G,Calendar!K:K),"")</f>
        <v/>
      </c>
      <c r="AJ8718" s="61" t="str">
        <f>IF(AND(K8718&lt;&gt;"Match of the Day",K8718&lt;&gt;"Match of the Day 2",K8718&lt;&gt;"Match of the Day Repeat"),"",1+MAX($AJ$10:AJ8717))</f>
        <v/>
      </c>
    </row>
    <row r="8719" spans="34:36" x14ac:dyDescent="0.35">
      <c r="AH8719" s="16" t="str">
        <f>IF(AND(B8719="Premier League",E8719="Live"),_xlfn.XLOOKUP(_xlfn.TEXTJOIN(" vs ",,C8719:D8719),Calendar!G:G,Calendar!B:B),IF(AND(B8719="Premier League",E8719="Highlights"),_xlfn.XLOOKUP(H8719,Calendar!O:O,Calendar!N:N,,-1),""))</f>
        <v/>
      </c>
      <c r="AI8719" s="61" t="str">
        <f>IF(AND(AH8719&lt;&gt;"",E8719="Live"),_xlfn.XLOOKUP(_xlfn.TEXTJOIN(" vs ",,C8719:D8719),Calendar!G:G,Calendar!K:K),"")</f>
        <v/>
      </c>
      <c r="AJ8719" s="61" t="str">
        <f>IF(AND(K8719&lt;&gt;"Match of the Day",K8719&lt;&gt;"Match of the Day 2",K8719&lt;&gt;"Match of the Day Repeat"),"",1+MAX($AJ$10:AJ8718))</f>
        <v/>
      </c>
    </row>
    <row r="8720" spans="34:36" x14ac:dyDescent="0.35">
      <c r="AH8720" s="16" t="str">
        <f>IF(AND(B8720="Premier League",E8720="Live"),_xlfn.XLOOKUP(_xlfn.TEXTJOIN(" vs ",,C8720:D8720),Calendar!G:G,Calendar!B:B),IF(AND(B8720="Premier League",E8720="Highlights"),_xlfn.XLOOKUP(H8720,Calendar!O:O,Calendar!N:N,,-1),""))</f>
        <v/>
      </c>
      <c r="AI8720" s="61" t="str">
        <f>IF(AND(AH8720&lt;&gt;"",E8720="Live"),_xlfn.XLOOKUP(_xlfn.TEXTJOIN(" vs ",,C8720:D8720),Calendar!G:G,Calendar!K:K),"")</f>
        <v/>
      </c>
      <c r="AJ8720" s="61" t="str">
        <f>IF(AND(K8720&lt;&gt;"Match of the Day",K8720&lt;&gt;"Match of the Day 2",K8720&lt;&gt;"Match of the Day Repeat"),"",1+MAX($AJ$10:AJ8719))</f>
        <v/>
      </c>
    </row>
    <row r="8721" spans="34:36" x14ac:dyDescent="0.35">
      <c r="AH8721" s="16" t="str">
        <f>IF(AND(B8721="Premier League",E8721="Live"),_xlfn.XLOOKUP(_xlfn.TEXTJOIN(" vs ",,C8721:D8721),Calendar!G:G,Calendar!B:B),IF(AND(B8721="Premier League",E8721="Highlights"),_xlfn.XLOOKUP(H8721,Calendar!O:O,Calendar!N:N,,-1),""))</f>
        <v/>
      </c>
      <c r="AI8721" s="61" t="str">
        <f>IF(AND(AH8721&lt;&gt;"",E8721="Live"),_xlfn.XLOOKUP(_xlfn.TEXTJOIN(" vs ",,C8721:D8721),Calendar!G:G,Calendar!K:K),"")</f>
        <v/>
      </c>
      <c r="AJ8721" s="61" t="str">
        <f>IF(AND(K8721&lt;&gt;"Match of the Day",K8721&lt;&gt;"Match of the Day 2",K8721&lt;&gt;"Match of the Day Repeat"),"",1+MAX($AJ$10:AJ8720))</f>
        <v/>
      </c>
    </row>
    <row r="8722" spans="34:36" x14ac:dyDescent="0.35">
      <c r="AH8722" s="16" t="str">
        <f>IF(AND(B8722="Premier League",E8722="Live"),_xlfn.XLOOKUP(_xlfn.TEXTJOIN(" vs ",,C8722:D8722),Calendar!G:G,Calendar!B:B),IF(AND(B8722="Premier League",E8722="Highlights"),_xlfn.XLOOKUP(H8722,Calendar!O:O,Calendar!N:N,,-1),""))</f>
        <v/>
      </c>
      <c r="AI8722" s="61" t="str">
        <f>IF(AND(AH8722&lt;&gt;"",E8722="Live"),_xlfn.XLOOKUP(_xlfn.TEXTJOIN(" vs ",,C8722:D8722),Calendar!G:G,Calendar!K:K),"")</f>
        <v/>
      </c>
      <c r="AJ8722" s="61" t="str">
        <f>IF(AND(K8722&lt;&gt;"Match of the Day",K8722&lt;&gt;"Match of the Day 2",K8722&lt;&gt;"Match of the Day Repeat"),"",1+MAX($AJ$10:AJ8721))</f>
        <v/>
      </c>
    </row>
    <row r="8723" spans="34:36" x14ac:dyDescent="0.35">
      <c r="AH8723" s="16" t="str">
        <f>IF(AND(B8723="Premier League",E8723="Live"),_xlfn.XLOOKUP(_xlfn.TEXTJOIN(" vs ",,C8723:D8723),Calendar!G:G,Calendar!B:B),IF(AND(B8723="Premier League",E8723="Highlights"),_xlfn.XLOOKUP(H8723,Calendar!O:O,Calendar!N:N,,-1),""))</f>
        <v/>
      </c>
      <c r="AI8723" s="61" t="str">
        <f>IF(AND(AH8723&lt;&gt;"",E8723="Live"),_xlfn.XLOOKUP(_xlfn.TEXTJOIN(" vs ",,C8723:D8723),Calendar!G:G,Calendar!K:K),"")</f>
        <v/>
      </c>
      <c r="AJ8723" s="61" t="str">
        <f>IF(AND(K8723&lt;&gt;"Match of the Day",K8723&lt;&gt;"Match of the Day 2",K8723&lt;&gt;"Match of the Day Repeat"),"",1+MAX($AJ$10:AJ8722))</f>
        <v/>
      </c>
    </row>
    <row r="8724" spans="34:36" x14ac:dyDescent="0.35">
      <c r="AH8724" s="16" t="str">
        <f>IF(AND(B8724="Premier League",E8724="Live"),_xlfn.XLOOKUP(_xlfn.TEXTJOIN(" vs ",,C8724:D8724),Calendar!G:G,Calendar!B:B),IF(AND(B8724="Premier League",E8724="Highlights"),_xlfn.XLOOKUP(H8724,Calendar!O:O,Calendar!N:N,,-1),""))</f>
        <v/>
      </c>
      <c r="AI8724" s="61" t="str">
        <f>IF(AND(AH8724&lt;&gt;"",E8724="Live"),_xlfn.XLOOKUP(_xlfn.TEXTJOIN(" vs ",,C8724:D8724),Calendar!G:G,Calendar!K:K),"")</f>
        <v/>
      </c>
      <c r="AJ8724" s="61" t="str">
        <f>IF(AND(K8724&lt;&gt;"Match of the Day",K8724&lt;&gt;"Match of the Day 2",K8724&lt;&gt;"Match of the Day Repeat"),"",1+MAX($AJ$10:AJ8723))</f>
        <v/>
      </c>
    </row>
    <row r="8725" spans="34:36" x14ac:dyDescent="0.35">
      <c r="AH8725" s="16" t="str">
        <f>IF(AND(B8725="Premier League",E8725="Live"),_xlfn.XLOOKUP(_xlfn.TEXTJOIN(" vs ",,C8725:D8725),Calendar!G:G,Calendar!B:B),IF(AND(B8725="Premier League",E8725="Highlights"),_xlfn.XLOOKUP(H8725,Calendar!O:O,Calendar!N:N,,-1),""))</f>
        <v/>
      </c>
      <c r="AI8725" s="61" t="str">
        <f>IF(AND(AH8725&lt;&gt;"",E8725="Live"),_xlfn.XLOOKUP(_xlfn.TEXTJOIN(" vs ",,C8725:D8725),Calendar!G:G,Calendar!K:K),"")</f>
        <v/>
      </c>
      <c r="AJ8725" s="61" t="str">
        <f>IF(AND(K8725&lt;&gt;"Match of the Day",K8725&lt;&gt;"Match of the Day 2",K8725&lt;&gt;"Match of the Day Repeat"),"",1+MAX($AJ$10:AJ8724))</f>
        <v/>
      </c>
    </row>
    <row r="8726" spans="34:36" x14ac:dyDescent="0.35">
      <c r="AH8726" s="16" t="str">
        <f>IF(AND(B8726="Premier League",E8726="Live"),_xlfn.XLOOKUP(_xlfn.TEXTJOIN(" vs ",,C8726:D8726),Calendar!G:G,Calendar!B:B),IF(AND(B8726="Premier League",E8726="Highlights"),_xlfn.XLOOKUP(H8726,Calendar!O:O,Calendar!N:N,,-1),""))</f>
        <v/>
      </c>
      <c r="AI8726" s="61" t="str">
        <f>IF(AND(AH8726&lt;&gt;"",E8726="Live"),_xlfn.XLOOKUP(_xlfn.TEXTJOIN(" vs ",,C8726:D8726),Calendar!G:G,Calendar!K:K),"")</f>
        <v/>
      </c>
      <c r="AJ8726" s="61" t="str">
        <f>IF(AND(K8726&lt;&gt;"Match of the Day",K8726&lt;&gt;"Match of the Day 2",K8726&lt;&gt;"Match of the Day Repeat"),"",1+MAX($AJ$10:AJ8725))</f>
        <v/>
      </c>
    </row>
    <row r="8727" spans="34:36" x14ac:dyDescent="0.35">
      <c r="AH8727" s="16" t="str">
        <f>IF(AND(B8727="Premier League",E8727="Live"),_xlfn.XLOOKUP(_xlfn.TEXTJOIN(" vs ",,C8727:D8727),Calendar!G:G,Calendar!B:B),IF(AND(B8727="Premier League",E8727="Highlights"),_xlfn.XLOOKUP(H8727,Calendar!O:O,Calendar!N:N,,-1),""))</f>
        <v/>
      </c>
      <c r="AI8727" s="61" t="str">
        <f>IF(AND(AH8727&lt;&gt;"",E8727="Live"),_xlfn.XLOOKUP(_xlfn.TEXTJOIN(" vs ",,C8727:D8727),Calendar!G:G,Calendar!K:K),"")</f>
        <v/>
      </c>
      <c r="AJ8727" s="61" t="str">
        <f>IF(AND(K8727&lt;&gt;"Match of the Day",K8727&lt;&gt;"Match of the Day 2",K8727&lt;&gt;"Match of the Day Repeat"),"",1+MAX($AJ$10:AJ8726))</f>
        <v/>
      </c>
    </row>
    <row r="8728" spans="34:36" x14ac:dyDescent="0.35">
      <c r="AH8728" s="16" t="str">
        <f>IF(AND(B8728="Premier League",E8728="Live"),_xlfn.XLOOKUP(_xlfn.TEXTJOIN(" vs ",,C8728:D8728),Calendar!G:G,Calendar!B:B),IF(AND(B8728="Premier League",E8728="Highlights"),_xlfn.XLOOKUP(H8728,Calendar!O:O,Calendar!N:N,,-1),""))</f>
        <v/>
      </c>
      <c r="AI8728" s="61" t="str">
        <f>IF(AND(AH8728&lt;&gt;"",E8728="Live"),_xlfn.XLOOKUP(_xlfn.TEXTJOIN(" vs ",,C8728:D8728),Calendar!G:G,Calendar!K:K),"")</f>
        <v/>
      </c>
      <c r="AJ8728" s="61" t="str">
        <f>IF(AND(K8728&lt;&gt;"Match of the Day",K8728&lt;&gt;"Match of the Day 2",K8728&lt;&gt;"Match of the Day Repeat"),"",1+MAX($AJ$10:AJ8727))</f>
        <v/>
      </c>
    </row>
    <row r="8729" spans="34:36" x14ac:dyDescent="0.35">
      <c r="AH8729" s="16" t="str">
        <f>IF(AND(B8729="Premier League",E8729="Live"),_xlfn.XLOOKUP(_xlfn.TEXTJOIN(" vs ",,C8729:D8729),Calendar!G:G,Calendar!B:B),IF(AND(B8729="Premier League",E8729="Highlights"),_xlfn.XLOOKUP(H8729,Calendar!O:O,Calendar!N:N,,-1),""))</f>
        <v/>
      </c>
      <c r="AI8729" s="61" t="str">
        <f>IF(AND(AH8729&lt;&gt;"",E8729="Live"),_xlfn.XLOOKUP(_xlfn.TEXTJOIN(" vs ",,C8729:D8729),Calendar!G:G,Calendar!K:K),"")</f>
        <v/>
      </c>
      <c r="AJ8729" s="61" t="str">
        <f>IF(AND(K8729&lt;&gt;"Match of the Day",K8729&lt;&gt;"Match of the Day 2",K8729&lt;&gt;"Match of the Day Repeat"),"",1+MAX($AJ$10:AJ8728))</f>
        <v/>
      </c>
    </row>
    <row r="8730" spans="34:36" x14ac:dyDescent="0.35">
      <c r="AH8730" s="16" t="str">
        <f>IF(AND(B8730="Premier League",E8730="Live"),_xlfn.XLOOKUP(_xlfn.TEXTJOIN(" vs ",,C8730:D8730),Calendar!G:G,Calendar!B:B),IF(AND(B8730="Premier League",E8730="Highlights"),_xlfn.XLOOKUP(H8730,Calendar!O:O,Calendar!N:N,,-1),""))</f>
        <v/>
      </c>
      <c r="AI8730" s="61" t="str">
        <f>IF(AND(AH8730&lt;&gt;"",E8730="Live"),_xlfn.XLOOKUP(_xlfn.TEXTJOIN(" vs ",,C8730:D8730),Calendar!G:G,Calendar!K:K),"")</f>
        <v/>
      </c>
      <c r="AJ8730" s="61" t="str">
        <f>IF(AND(K8730&lt;&gt;"Match of the Day",K8730&lt;&gt;"Match of the Day 2",K8730&lt;&gt;"Match of the Day Repeat"),"",1+MAX($AJ$10:AJ8729))</f>
        <v/>
      </c>
    </row>
    <row r="8731" spans="34:36" x14ac:dyDescent="0.35">
      <c r="AH8731" s="16" t="str">
        <f>IF(AND(B8731="Premier League",E8731="Live"),_xlfn.XLOOKUP(_xlfn.TEXTJOIN(" vs ",,C8731:D8731),Calendar!G:G,Calendar!B:B),IF(AND(B8731="Premier League",E8731="Highlights"),_xlfn.XLOOKUP(H8731,Calendar!O:O,Calendar!N:N,,-1),""))</f>
        <v/>
      </c>
      <c r="AI8731" s="61" t="str">
        <f>IF(AND(AH8731&lt;&gt;"",E8731="Live"),_xlfn.XLOOKUP(_xlfn.TEXTJOIN(" vs ",,C8731:D8731),Calendar!G:G,Calendar!K:K),"")</f>
        <v/>
      </c>
      <c r="AJ8731" s="61" t="str">
        <f>IF(AND(K8731&lt;&gt;"Match of the Day",K8731&lt;&gt;"Match of the Day 2",K8731&lt;&gt;"Match of the Day Repeat"),"",1+MAX($AJ$10:AJ8730))</f>
        <v/>
      </c>
    </row>
    <row r="8732" spans="34:36" x14ac:dyDescent="0.35">
      <c r="AH8732" s="16" t="str">
        <f>IF(AND(B8732="Premier League",E8732="Live"),_xlfn.XLOOKUP(_xlfn.TEXTJOIN(" vs ",,C8732:D8732),Calendar!G:G,Calendar!B:B),IF(AND(B8732="Premier League",E8732="Highlights"),_xlfn.XLOOKUP(H8732,Calendar!O:O,Calendar!N:N,,-1),""))</f>
        <v/>
      </c>
      <c r="AI8732" s="61" t="str">
        <f>IF(AND(AH8732&lt;&gt;"",E8732="Live"),_xlfn.XLOOKUP(_xlfn.TEXTJOIN(" vs ",,C8732:D8732),Calendar!G:G,Calendar!K:K),"")</f>
        <v/>
      </c>
      <c r="AJ8732" s="61" t="str">
        <f>IF(AND(K8732&lt;&gt;"Match of the Day",K8732&lt;&gt;"Match of the Day 2",K8732&lt;&gt;"Match of the Day Repeat"),"",1+MAX($AJ$10:AJ8731))</f>
        <v/>
      </c>
    </row>
    <row r="8733" spans="34:36" x14ac:dyDescent="0.35">
      <c r="AH8733" s="16" t="str">
        <f>IF(AND(B8733="Premier League",E8733="Live"),_xlfn.XLOOKUP(_xlfn.TEXTJOIN(" vs ",,C8733:D8733),Calendar!G:G,Calendar!B:B),IF(AND(B8733="Premier League",E8733="Highlights"),_xlfn.XLOOKUP(H8733,Calendar!O:O,Calendar!N:N,,-1),""))</f>
        <v/>
      </c>
      <c r="AI8733" s="61" t="str">
        <f>IF(AND(AH8733&lt;&gt;"",E8733="Live"),_xlfn.XLOOKUP(_xlfn.TEXTJOIN(" vs ",,C8733:D8733),Calendar!G:G,Calendar!K:K),"")</f>
        <v/>
      </c>
      <c r="AJ8733" s="61" t="str">
        <f>IF(AND(K8733&lt;&gt;"Match of the Day",K8733&lt;&gt;"Match of the Day 2",K8733&lt;&gt;"Match of the Day Repeat"),"",1+MAX($AJ$10:AJ8732))</f>
        <v/>
      </c>
    </row>
    <row r="8734" spans="34:36" x14ac:dyDescent="0.35">
      <c r="AH8734" s="16" t="str">
        <f>IF(AND(B8734="Premier League",E8734="Live"),_xlfn.XLOOKUP(_xlfn.TEXTJOIN(" vs ",,C8734:D8734),Calendar!G:G,Calendar!B:B),IF(AND(B8734="Premier League",E8734="Highlights"),_xlfn.XLOOKUP(H8734,Calendar!O:O,Calendar!N:N,,-1),""))</f>
        <v/>
      </c>
      <c r="AI8734" s="61" t="str">
        <f>IF(AND(AH8734&lt;&gt;"",E8734="Live"),_xlfn.XLOOKUP(_xlfn.TEXTJOIN(" vs ",,C8734:D8734),Calendar!G:G,Calendar!K:K),"")</f>
        <v/>
      </c>
      <c r="AJ8734" s="61" t="str">
        <f>IF(AND(K8734&lt;&gt;"Match of the Day",K8734&lt;&gt;"Match of the Day 2",K8734&lt;&gt;"Match of the Day Repeat"),"",1+MAX($AJ$10:AJ8733))</f>
        <v/>
      </c>
    </row>
    <row r="8735" spans="34:36" x14ac:dyDescent="0.35">
      <c r="AH8735" s="16" t="str">
        <f>IF(AND(B8735="Premier League",E8735="Live"),_xlfn.XLOOKUP(_xlfn.TEXTJOIN(" vs ",,C8735:D8735),Calendar!G:G,Calendar!B:B),IF(AND(B8735="Premier League",E8735="Highlights"),_xlfn.XLOOKUP(H8735,Calendar!O:O,Calendar!N:N,,-1),""))</f>
        <v/>
      </c>
      <c r="AI8735" s="61" t="str">
        <f>IF(AND(AH8735&lt;&gt;"",E8735="Live"),_xlfn.XLOOKUP(_xlfn.TEXTJOIN(" vs ",,C8735:D8735),Calendar!G:G,Calendar!K:K),"")</f>
        <v/>
      </c>
      <c r="AJ8735" s="61" t="str">
        <f>IF(AND(K8735&lt;&gt;"Match of the Day",K8735&lt;&gt;"Match of the Day 2",K8735&lt;&gt;"Match of the Day Repeat"),"",1+MAX($AJ$10:AJ8734))</f>
        <v/>
      </c>
    </row>
    <row r="8736" spans="34:36" x14ac:dyDescent="0.35">
      <c r="AH8736" s="16" t="str">
        <f>IF(AND(B8736="Premier League",E8736="Live"),_xlfn.XLOOKUP(_xlfn.TEXTJOIN(" vs ",,C8736:D8736),Calendar!G:G,Calendar!B:B),IF(AND(B8736="Premier League",E8736="Highlights"),_xlfn.XLOOKUP(H8736,Calendar!O:O,Calendar!N:N,,-1),""))</f>
        <v/>
      </c>
      <c r="AI8736" s="61" t="str">
        <f>IF(AND(AH8736&lt;&gt;"",E8736="Live"),_xlfn.XLOOKUP(_xlfn.TEXTJOIN(" vs ",,C8736:D8736),Calendar!G:G,Calendar!K:K),"")</f>
        <v/>
      </c>
      <c r="AJ8736" s="61" t="str">
        <f>IF(AND(K8736&lt;&gt;"Match of the Day",K8736&lt;&gt;"Match of the Day 2",K8736&lt;&gt;"Match of the Day Repeat"),"",1+MAX($AJ$10:AJ8735))</f>
        <v/>
      </c>
    </row>
    <row r="8737" spans="34:36" x14ac:dyDescent="0.35">
      <c r="AH8737" s="16" t="str">
        <f>IF(AND(B8737="Premier League",E8737="Live"),_xlfn.XLOOKUP(_xlfn.TEXTJOIN(" vs ",,C8737:D8737),Calendar!G:G,Calendar!B:B),IF(AND(B8737="Premier League",E8737="Highlights"),_xlfn.XLOOKUP(H8737,Calendar!O:O,Calendar!N:N,,-1),""))</f>
        <v/>
      </c>
      <c r="AI8737" s="61" t="str">
        <f>IF(AND(AH8737&lt;&gt;"",E8737="Live"),_xlfn.XLOOKUP(_xlfn.TEXTJOIN(" vs ",,C8737:D8737),Calendar!G:G,Calendar!K:K),"")</f>
        <v/>
      </c>
      <c r="AJ8737" s="61" t="str">
        <f>IF(AND(K8737&lt;&gt;"Match of the Day",K8737&lt;&gt;"Match of the Day 2",K8737&lt;&gt;"Match of the Day Repeat"),"",1+MAX($AJ$10:AJ8736))</f>
        <v/>
      </c>
    </row>
    <row r="8738" spans="34:36" x14ac:dyDescent="0.35">
      <c r="AH8738" s="16" t="str">
        <f>IF(AND(B8738="Premier League",E8738="Live"),_xlfn.XLOOKUP(_xlfn.TEXTJOIN(" vs ",,C8738:D8738),Calendar!G:G,Calendar!B:B),IF(AND(B8738="Premier League",E8738="Highlights"),_xlfn.XLOOKUP(H8738,Calendar!O:O,Calendar!N:N,,-1),""))</f>
        <v/>
      </c>
      <c r="AI8738" s="61" t="str">
        <f>IF(AND(AH8738&lt;&gt;"",E8738="Live"),_xlfn.XLOOKUP(_xlfn.TEXTJOIN(" vs ",,C8738:D8738),Calendar!G:G,Calendar!K:K),"")</f>
        <v/>
      </c>
      <c r="AJ8738" s="61" t="str">
        <f>IF(AND(K8738&lt;&gt;"Match of the Day",K8738&lt;&gt;"Match of the Day 2",K8738&lt;&gt;"Match of the Day Repeat"),"",1+MAX($AJ$10:AJ8737))</f>
        <v/>
      </c>
    </row>
    <row r="8739" spans="34:36" x14ac:dyDescent="0.35">
      <c r="AH8739" s="16" t="str">
        <f>IF(AND(B8739="Premier League",E8739="Live"),_xlfn.XLOOKUP(_xlfn.TEXTJOIN(" vs ",,C8739:D8739),Calendar!G:G,Calendar!B:B),IF(AND(B8739="Premier League",E8739="Highlights"),_xlfn.XLOOKUP(H8739,Calendar!O:O,Calendar!N:N,,-1),""))</f>
        <v/>
      </c>
      <c r="AI8739" s="61" t="str">
        <f>IF(AND(AH8739&lt;&gt;"",E8739="Live"),_xlfn.XLOOKUP(_xlfn.TEXTJOIN(" vs ",,C8739:D8739),Calendar!G:G,Calendar!K:K),"")</f>
        <v/>
      </c>
      <c r="AJ8739" s="61" t="str">
        <f>IF(AND(K8739&lt;&gt;"Match of the Day",K8739&lt;&gt;"Match of the Day 2",K8739&lt;&gt;"Match of the Day Repeat"),"",1+MAX($AJ$10:AJ8738))</f>
        <v/>
      </c>
    </row>
    <row r="8740" spans="34:36" x14ac:dyDescent="0.35">
      <c r="AH8740" s="16" t="str">
        <f>IF(AND(B8740="Premier League",E8740="Live"),_xlfn.XLOOKUP(_xlfn.TEXTJOIN(" vs ",,C8740:D8740),Calendar!G:G,Calendar!B:B),IF(AND(B8740="Premier League",E8740="Highlights"),_xlfn.XLOOKUP(H8740,Calendar!O:O,Calendar!N:N,,-1),""))</f>
        <v/>
      </c>
      <c r="AI8740" s="61" t="str">
        <f>IF(AND(AH8740&lt;&gt;"",E8740="Live"),_xlfn.XLOOKUP(_xlfn.TEXTJOIN(" vs ",,C8740:D8740),Calendar!G:G,Calendar!K:K),"")</f>
        <v/>
      </c>
      <c r="AJ8740" s="61" t="str">
        <f>IF(AND(K8740&lt;&gt;"Match of the Day",K8740&lt;&gt;"Match of the Day 2",K8740&lt;&gt;"Match of the Day Repeat"),"",1+MAX($AJ$10:AJ8739))</f>
        <v/>
      </c>
    </row>
    <row r="8741" spans="34:36" x14ac:dyDescent="0.35">
      <c r="AH8741" s="16" t="str">
        <f>IF(AND(B8741="Premier League",E8741="Live"),_xlfn.XLOOKUP(_xlfn.TEXTJOIN(" vs ",,C8741:D8741),Calendar!G:G,Calendar!B:B),IF(AND(B8741="Premier League",E8741="Highlights"),_xlfn.XLOOKUP(H8741,Calendar!O:O,Calendar!N:N,,-1),""))</f>
        <v/>
      </c>
      <c r="AI8741" s="61" t="str">
        <f>IF(AND(AH8741&lt;&gt;"",E8741="Live"),_xlfn.XLOOKUP(_xlfn.TEXTJOIN(" vs ",,C8741:D8741),Calendar!G:G,Calendar!K:K),"")</f>
        <v/>
      </c>
      <c r="AJ8741" s="61" t="str">
        <f>IF(AND(K8741&lt;&gt;"Match of the Day",K8741&lt;&gt;"Match of the Day 2",K8741&lt;&gt;"Match of the Day Repeat"),"",1+MAX($AJ$10:AJ8740))</f>
        <v/>
      </c>
    </row>
    <row r="8742" spans="34:36" x14ac:dyDescent="0.35">
      <c r="AH8742" s="16" t="str">
        <f>IF(AND(B8742="Premier League",E8742="Live"),_xlfn.XLOOKUP(_xlfn.TEXTJOIN(" vs ",,C8742:D8742),Calendar!G:G,Calendar!B:B),IF(AND(B8742="Premier League",E8742="Highlights"),_xlfn.XLOOKUP(H8742,Calendar!O:O,Calendar!N:N,,-1),""))</f>
        <v/>
      </c>
      <c r="AI8742" s="61" t="str">
        <f>IF(AND(AH8742&lt;&gt;"",E8742="Live"),_xlfn.XLOOKUP(_xlfn.TEXTJOIN(" vs ",,C8742:D8742),Calendar!G:G,Calendar!K:K),"")</f>
        <v/>
      </c>
      <c r="AJ8742" s="61" t="str">
        <f>IF(AND(K8742&lt;&gt;"Match of the Day",K8742&lt;&gt;"Match of the Day 2",K8742&lt;&gt;"Match of the Day Repeat"),"",1+MAX($AJ$10:AJ8741))</f>
        <v/>
      </c>
    </row>
    <row r="8743" spans="34:36" x14ac:dyDescent="0.35">
      <c r="AH8743" s="16" t="str">
        <f>IF(AND(B8743="Premier League",E8743="Live"),_xlfn.XLOOKUP(_xlfn.TEXTJOIN(" vs ",,C8743:D8743),Calendar!G:G,Calendar!B:B),IF(AND(B8743="Premier League",E8743="Highlights"),_xlfn.XLOOKUP(H8743,Calendar!O:O,Calendar!N:N,,-1),""))</f>
        <v/>
      </c>
      <c r="AI8743" s="61" t="str">
        <f>IF(AND(AH8743&lt;&gt;"",E8743="Live"),_xlfn.XLOOKUP(_xlfn.TEXTJOIN(" vs ",,C8743:D8743),Calendar!G:G,Calendar!K:K),"")</f>
        <v/>
      </c>
      <c r="AJ8743" s="61" t="str">
        <f>IF(AND(K8743&lt;&gt;"Match of the Day",K8743&lt;&gt;"Match of the Day 2",K8743&lt;&gt;"Match of the Day Repeat"),"",1+MAX($AJ$10:AJ8742))</f>
        <v/>
      </c>
    </row>
    <row r="8744" spans="34:36" x14ac:dyDescent="0.35">
      <c r="AH8744" s="16" t="str">
        <f>IF(AND(B8744="Premier League",E8744="Live"),_xlfn.XLOOKUP(_xlfn.TEXTJOIN(" vs ",,C8744:D8744),Calendar!G:G,Calendar!B:B),IF(AND(B8744="Premier League",E8744="Highlights"),_xlfn.XLOOKUP(H8744,Calendar!O:O,Calendar!N:N,,-1),""))</f>
        <v/>
      </c>
      <c r="AI8744" s="61" t="str">
        <f>IF(AND(AH8744&lt;&gt;"",E8744="Live"),_xlfn.XLOOKUP(_xlfn.TEXTJOIN(" vs ",,C8744:D8744),Calendar!G:G,Calendar!K:K),"")</f>
        <v/>
      </c>
      <c r="AJ8744" s="61" t="str">
        <f>IF(AND(K8744&lt;&gt;"Match of the Day",K8744&lt;&gt;"Match of the Day 2",K8744&lt;&gt;"Match of the Day Repeat"),"",1+MAX($AJ$10:AJ8743))</f>
        <v/>
      </c>
    </row>
    <row r="8745" spans="34:36" x14ac:dyDescent="0.35">
      <c r="AH8745" s="16" t="str">
        <f>IF(AND(B8745="Premier League",E8745="Live"),_xlfn.XLOOKUP(_xlfn.TEXTJOIN(" vs ",,C8745:D8745),Calendar!G:G,Calendar!B:B),IF(AND(B8745="Premier League",E8745="Highlights"),_xlfn.XLOOKUP(H8745,Calendar!O:O,Calendar!N:N,,-1),""))</f>
        <v/>
      </c>
      <c r="AI8745" s="61" t="str">
        <f>IF(AND(AH8745&lt;&gt;"",E8745="Live"),_xlfn.XLOOKUP(_xlfn.TEXTJOIN(" vs ",,C8745:D8745),Calendar!G:G,Calendar!K:K),"")</f>
        <v/>
      </c>
      <c r="AJ8745" s="61" t="str">
        <f>IF(AND(K8745&lt;&gt;"Match of the Day",K8745&lt;&gt;"Match of the Day 2",K8745&lt;&gt;"Match of the Day Repeat"),"",1+MAX($AJ$10:AJ8744))</f>
        <v/>
      </c>
    </row>
    <row r="8746" spans="34:36" x14ac:dyDescent="0.35">
      <c r="AH8746" s="16" t="str">
        <f>IF(AND(B8746="Premier League",E8746="Live"),_xlfn.XLOOKUP(_xlfn.TEXTJOIN(" vs ",,C8746:D8746),Calendar!G:G,Calendar!B:B),IF(AND(B8746="Premier League",E8746="Highlights"),_xlfn.XLOOKUP(H8746,Calendar!O:O,Calendar!N:N,,-1),""))</f>
        <v/>
      </c>
      <c r="AI8746" s="61" t="str">
        <f>IF(AND(AH8746&lt;&gt;"",E8746="Live"),_xlfn.XLOOKUP(_xlfn.TEXTJOIN(" vs ",,C8746:D8746),Calendar!G:G,Calendar!K:K),"")</f>
        <v/>
      </c>
      <c r="AJ8746" s="61" t="str">
        <f>IF(AND(K8746&lt;&gt;"Match of the Day",K8746&lt;&gt;"Match of the Day 2",K8746&lt;&gt;"Match of the Day Repeat"),"",1+MAX($AJ$10:AJ8745))</f>
        <v/>
      </c>
    </row>
    <row r="8747" spans="34:36" x14ac:dyDescent="0.35">
      <c r="AH8747" s="16" t="str">
        <f>IF(AND(B8747="Premier League",E8747="Live"),_xlfn.XLOOKUP(_xlfn.TEXTJOIN(" vs ",,C8747:D8747),Calendar!G:G,Calendar!B:B),IF(AND(B8747="Premier League",E8747="Highlights"),_xlfn.XLOOKUP(H8747,Calendar!O:O,Calendar!N:N,,-1),""))</f>
        <v/>
      </c>
      <c r="AI8747" s="61" t="str">
        <f>IF(AND(AH8747&lt;&gt;"",E8747="Live"),_xlfn.XLOOKUP(_xlfn.TEXTJOIN(" vs ",,C8747:D8747),Calendar!G:G,Calendar!K:K),"")</f>
        <v/>
      </c>
      <c r="AJ8747" s="61" t="str">
        <f>IF(AND(K8747&lt;&gt;"Match of the Day",K8747&lt;&gt;"Match of the Day 2",K8747&lt;&gt;"Match of the Day Repeat"),"",1+MAX($AJ$10:AJ8746))</f>
        <v/>
      </c>
    </row>
    <row r="8748" spans="34:36" x14ac:dyDescent="0.35">
      <c r="AH8748" s="16" t="str">
        <f>IF(AND(B8748="Premier League",E8748="Live"),_xlfn.XLOOKUP(_xlfn.TEXTJOIN(" vs ",,C8748:D8748),Calendar!G:G,Calendar!B:B),IF(AND(B8748="Premier League",E8748="Highlights"),_xlfn.XLOOKUP(H8748,Calendar!O:O,Calendar!N:N,,-1),""))</f>
        <v/>
      </c>
      <c r="AI8748" s="61" t="str">
        <f>IF(AND(AH8748&lt;&gt;"",E8748="Live"),_xlfn.XLOOKUP(_xlfn.TEXTJOIN(" vs ",,C8748:D8748),Calendar!G:G,Calendar!K:K),"")</f>
        <v/>
      </c>
      <c r="AJ8748" s="61" t="str">
        <f>IF(AND(K8748&lt;&gt;"Match of the Day",K8748&lt;&gt;"Match of the Day 2",K8748&lt;&gt;"Match of the Day Repeat"),"",1+MAX($AJ$10:AJ8747))</f>
        <v/>
      </c>
    </row>
    <row r="8749" spans="34:36" x14ac:dyDescent="0.35">
      <c r="AH8749" s="16" t="str">
        <f>IF(AND(B8749="Premier League",E8749="Live"),_xlfn.XLOOKUP(_xlfn.TEXTJOIN(" vs ",,C8749:D8749),Calendar!G:G,Calendar!B:B),IF(AND(B8749="Premier League",E8749="Highlights"),_xlfn.XLOOKUP(H8749,Calendar!O:O,Calendar!N:N,,-1),""))</f>
        <v/>
      </c>
      <c r="AI8749" s="61" t="str">
        <f>IF(AND(AH8749&lt;&gt;"",E8749="Live"),_xlfn.XLOOKUP(_xlfn.TEXTJOIN(" vs ",,C8749:D8749),Calendar!G:G,Calendar!K:K),"")</f>
        <v/>
      </c>
      <c r="AJ8749" s="61" t="str">
        <f>IF(AND(K8749&lt;&gt;"Match of the Day",K8749&lt;&gt;"Match of the Day 2",K8749&lt;&gt;"Match of the Day Repeat"),"",1+MAX($AJ$10:AJ8748))</f>
        <v/>
      </c>
    </row>
    <row r="8750" spans="34:36" x14ac:dyDescent="0.35">
      <c r="AH8750" s="16" t="str">
        <f>IF(AND(B8750="Premier League",E8750="Live"),_xlfn.XLOOKUP(_xlfn.TEXTJOIN(" vs ",,C8750:D8750),Calendar!G:G,Calendar!B:B),IF(AND(B8750="Premier League",E8750="Highlights"),_xlfn.XLOOKUP(H8750,Calendar!O:O,Calendar!N:N,,-1),""))</f>
        <v/>
      </c>
      <c r="AI8750" s="61" t="str">
        <f>IF(AND(AH8750&lt;&gt;"",E8750="Live"),_xlfn.XLOOKUP(_xlfn.TEXTJOIN(" vs ",,C8750:D8750),Calendar!G:G,Calendar!K:K),"")</f>
        <v/>
      </c>
      <c r="AJ8750" s="61" t="str">
        <f>IF(AND(K8750&lt;&gt;"Match of the Day",K8750&lt;&gt;"Match of the Day 2",K8750&lt;&gt;"Match of the Day Repeat"),"",1+MAX($AJ$10:AJ8749))</f>
        <v/>
      </c>
    </row>
    <row r="8751" spans="34:36" x14ac:dyDescent="0.35">
      <c r="AH8751" s="16" t="str">
        <f>IF(AND(B8751="Premier League",E8751="Live"),_xlfn.XLOOKUP(_xlfn.TEXTJOIN(" vs ",,C8751:D8751),Calendar!G:G,Calendar!B:B),IF(AND(B8751="Premier League",E8751="Highlights"),_xlfn.XLOOKUP(H8751,Calendar!O:O,Calendar!N:N,,-1),""))</f>
        <v/>
      </c>
      <c r="AI8751" s="61" t="str">
        <f>IF(AND(AH8751&lt;&gt;"",E8751="Live"),_xlfn.XLOOKUP(_xlfn.TEXTJOIN(" vs ",,C8751:D8751),Calendar!G:G,Calendar!K:K),"")</f>
        <v/>
      </c>
      <c r="AJ8751" s="61" t="str">
        <f>IF(AND(K8751&lt;&gt;"Match of the Day",K8751&lt;&gt;"Match of the Day 2",K8751&lt;&gt;"Match of the Day Repeat"),"",1+MAX($AJ$10:AJ8750))</f>
        <v/>
      </c>
    </row>
    <row r="8752" spans="34:36" x14ac:dyDescent="0.35">
      <c r="AH8752" s="16" t="str">
        <f>IF(AND(B8752="Premier League",E8752="Live"),_xlfn.XLOOKUP(_xlfn.TEXTJOIN(" vs ",,C8752:D8752),Calendar!G:G,Calendar!B:B),IF(AND(B8752="Premier League",E8752="Highlights"),_xlfn.XLOOKUP(H8752,Calendar!O:O,Calendar!N:N,,-1),""))</f>
        <v/>
      </c>
      <c r="AI8752" s="61" t="str">
        <f>IF(AND(AH8752&lt;&gt;"",E8752="Live"),_xlfn.XLOOKUP(_xlfn.TEXTJOIN(" vs ",,C8752:D8752),Calendar!G:G,Calendar!K:K),"")</f>
        <v/>
      </c>
      <c r="AJ8752" s="61" t="str">
        <f>IF(AND(K8752&lt;&gt;"Match of the Day",K8752&lt;&gt;"Match of the Day 2",K8752&lt;&gt;"Match of the Day Repeat"),"",1+MAX($AJ$10:AJ8751))</f>
        <v/>
      </c>
    </row>
    <row r="8753" spans="34:36" x14ac:dyDescent="0.35">
      <c r="AH8753" s="16" t="str">
        <f>IF(AND(B8753="Premier League",E8753="Live"),_xlfn.XLOOKUP(_xlfn.TEXTJOIN(" vs ",,C8753:D8753),Calendar!G:G,Calendar!B:B),IF(AND(B8753="Premier League",E8753="Highlights"),_xlfn.XLOOKUP(H8753,Calendar!O:O,Calendar!N:N,,-1),""))</f>
        <v/>
      </c>
      <c r="AI8753" s="61" t="str">
        <f>IF(AND(AH8753&lt;&gt;"",E8753="Live"),_xlfn.XLOOKUP(_xlfn.TEXTJOIN(" vs ",,C8753:D8753),Calendar!G:G,Calendar!K:K),"")</f>
        <v/>
      </c>
      <c r="AJ8753" s="61" t="str">
        <f>IF(AND(K8753&lt;&gt;"Match of the Day",K8753&lt;&gt;"Match of the Day 2",K8753&lt;&gt;"Match of the Day Repeat"),"",1+MAX($AJ$10:AJ8752))</f>
        <v/>
      </c>
    </row>
    <row r="8754" spans="34:36" x14ac:dyDescent="0.35">
      <c r="AH8754" s="16" t="str">
        <f>IF(AND(B8754="Premier League",E8754="Live"),_xlfn.XLOOKUP(_xlfn.TEXTJOIN(" vs ",,C8754:D8754),Calendar!G:G,Calendar!B:B),IF(AND(B8754="Premier League",E8754="Highlights"),_xlfn.XLOOKUP(H8754,Calendar!O:O,Calendar!N:N,,-1),""))</f>
        <v/>
      </c>
      <c r="AI8754" s="61" t="str">
        <f>IF(AND(AH8754&lt;&gt;"",E8754="Live"),_xlfn.XLOOKUP(_xlfn.TEXTJOIN(" vs ",,C8754:D8754),Calendar!G:G,Calendar!K:K),"")</f>
        <v/>
      </c>
      <c r="AJ8754" s="61" t="str">
        <f>IF(AND(K8754&lt;&gt;"Match of the Day",K8754&lt;&gt;"Match of the Day 2",K8754&lt;&gt;"Match of the Day Repeat"),"",1+MAX($AJ$10:AJ8753))</f>
        <v/>
      </c>
    </row>
    <row r="8755" spans="34:36" x14ac:dyDescent="0.35">
      <c r="AH8755" s="16" t="str">
        <f>IF(AND(B8755="Premier League",E8755="Live"),_xlfn.XLOOKUP(_xlfn.TEXTJOIN(" vs ",,C8755:D8755),Calendar!G:G,Calendar!B:B),IF(AND(B8755="Premier League",E8755="Highlights"),_xlfn.XLOOKUP(H8755,Calendar!O:O,Calendar!N:N,,-1),""))</f>
        <v/>
      </c>
      <c r="AI8755" s="61" t="str">
        <f>IF(AND(AH8755&lt;&gt;"",E8755="Live"),_xlfn.XLOOKUP(_xlfn.TEXTJOIN(" vs ",,C8755:D8755),Calendar!G:G,Calendar!K:K),"")</f>
        <v/>
      </c>
      <c r="AJ8755" s="61" t="str">
        <f>IF(AND(K8755&lt;&gt;"Match of the Day",K8755&lt;&gt;"Match of the Day 2",K8755&lt;&gt;"Match of the Day Repeat"),"",1+MAX($AJ$10:AJ8754))</f>
        <v/>
      </c>
    </row>
    <row r="8756" spans="34:36" x14ac:dyDescent="0.35">
      <c r="AH8756" s="16" t="str">
        <f>IF(AND(B8756="Premier League",E8756="Live"),_xlfn.XLOOKUP(_xlfn.TEXTJOIN(" vs ",,C8756:D8756),Calendar!G:G,Calendar!B:B),IF(AND(B8756="Premier League",E8756="Highlights"),_xlfn.XLOOKUP(H8756,Calendar!O:O,Calendar!N:N,,-1),""))</f>
        <v/>
      </c>
      <c r="AI8756" s="61" t="str">
        <f>IF(AND(AH8756&lt;&gt;"",E8756="Live"),_xlfn.XLOOKUP(_xlfn.TEXTJOIN(" vs ",,C8756:D8756),Calendar!G:G,Calendar!K:K),"")</f>
        <v/>
      </c>
      <c r="AJ8756" s="61" t="str">
        <f>IF(AND(K8756&lt;&gt;"Match of the Day",K8756&lt;&gt;"Match of the Day 2",K8756&lt;&gt;"Match of the Day Repeat"),"",1+MAX($AJ$10:AJ8755))</f>
        <v/>
      </c>
    </row>
    <row r="8757" spans="34:36" x14ac:dyDescent="0.35">
      <c r="AH8757" s="16" t="str">
        <f>IF(AND(B8757="Premier League",E8757="Live"),_xlfn.XLOOKUP(_xlfn.TEXTJOIN(" vs ",,C8757:D8757),Calendar!G:G,Calendar!B:B),IF(AND(B8757="Premier League",E8757="Highlights"),_xlfn.XLOOKUP(H8757,Calendar!O:O,Calendar!N:N,,-1),""))</f>
        <v/>
      </c>
      <c r="AI8757" s="61" t="str">
        <f>IF(AND(AH8757&lt;&gt;"",E8757="Live"),_xlfn.XLOOKUP(_xlfn.TEXTJOIN(" vs ",,C8757:D8757),Calendar!G:G,Calendar!K:K),"")</f>
        <v/>
      </c>
      <c r="AJ8757" s="61" t="str">
        <f>IF(AND(K8757&lt;&gt;"Match of the Day",K8757&lt;&gt;"Match of the Day 2",K8757&lt;&gt;"Match of the Day Repeat"),"",1+MAX($AJ$10:AJ8756))</f>
        <v/>
      </c>
    </row>
    <row r="8758" spans="34:36" x14ac:dyDescent="0.35">
      <c r="AH8758" s="16" t="str">
        <f>IF(AND(B8758="Premier League",E8758="Live"),_xlfn.XLOOKUP(_xlfn.TEXTJOIN(" vs ",,C8758:D8758),Calendar!G:G,Calendar!B:B),IF(AND(B8758="Premier League",E8758="Highlights"),_xlfn.XLOOKUP(H8758,Calendar!O:O,Calendar!N:N,,-1),""))</f>
        <v/>
      </c>
      <c r="AI8758" s="61" t="str">
        <f>IF(AND(AH8758&lt;&gt;"",E8758="Live"),_xlfn.XLOOKUP(_xlfn.TEXTJOIN(" vs ",,C8758:D8758),Calendar!G:G,Calendar!K:K),"")</f>
        <v/>
      </c>
      <c r="AJ8758" s="61" t="str">
        <f>IF(AND(K8758&lt;&gt;"Match of the Day",K8758&lt;&gt;"Match of the Day 2",K8758&lt;&gt;"Match of the Day Repeat"),"",1+MAX($AJ$10:AJ8757))</f>
        <v/>
      </c>
    </row>
    <row r="8759" spans="34:36" x14ac:dyDescent="0.35">
      <c r="AH8759" s="16" t="str">
        <f>IF(AND(B8759="Premier League",E8759="Live"),_xlfn.XLOOKUP(_xlfn.TEXTJOIN(" vs ",,C8759:D8759),Calendar!G:G,Calendar!B:B),IF(AND(B8759="Premier League",E8759="Highlights"),_xlfn.XLOOKUP(H8759,Calendar!O:O,Calendar!N:N,,-1),""))</f>
        <v/>
      </c>
      <c r="AI8759" s="61" t="str">
        <f>IF(AND(AH8759&lt;&gt;"",E8759="Live"),_xlfn.XLOOKUP(_xlfn.TEXTJOIN(" vs ",,C8759:D8759),Calendar!G:G,Calendar!K:K),"")</f>
        <v/>
      </c>
      <c r="AJ8759" s="61" t="str">
        <f>IF(AND(K8759&lt;&gt;"Match of the Day",K8759&lt;&gt;"Match of the Day 2",K8759&lt;&gt;"Match of the Day Repeat"),"",1+MAX($AJ$10:AJ8758))</f>
        <v/>
      </c>
    </row>
    <row r="8760" spans="34:36" x14ac:dyDescent="0.35">
      <c r="AH8760" s="16" t="str">
        <f>IF(AND(B8760="Premier League",E8760="Live"),_xlfn.XLOOKUP(_xlfn.TEXTJOIN(" vs ",,C8760:D8760),Calendar!G:G,Calendar!B:B),IF(AND(B8760="Premier League",E8760="Highlights"),_xlfn.XLOOKUP(H8760,Calendar!O:O,Calendar!N:N,,-1),""))</f>
        <v/>
      </c>
      <c r="AI8760" s="61" t="str">
        <f>IF(AND(AH8760&lt;&gt;"",E8760="Live"),_xlfn.XLOOKUP(_xlfn.TEXTJOIN(" vs ",,C8760:D8760),Calendar!G:G,Calendar!K:K),"")</f>
        <v/>
      </c>
      <c r="AJ8760" s="61" t="str">
        <f>IF(AND(K8760&lt;&gt;"Match of the Day",K8760&lt;&gt;"Match of the Day 2",K8760&lt;&gt;"Match of the Day Repeat"),"",1+MAX($AJ$10:AJ8759))</f>
        <v/>
      </c>
    </row>
    <row r="8761" spans="34:36" x14ac:dyDescent="0.35">
      <c r="AH8761" s="16" t="str">
        <f>IF(AND(B8761="Premier League",E8761="Live"),_xlfn.XLOOKUP(_xlfn.TEXTJOIN(" vs ",,C8761:D8761),Calendar!G:G,Calendar!B:B),IF(AND(B8761="Premier League",E8761="Highlights"),_xlfn.XLOOKUP(H8761,Calendar!O:O,Calendar!N:N,,-1),""))</f>
        <v/>
      </c>
      <c r="AI8761" s="61" t="str">
        <f>IF(AND(AH8761&lt;&gt;"",E8761="Live"),_xlfn.XLOOKUP(_xlfn.TEXTJOIN(" vs ",,C8761:D8761),Calendar!G:G,Calendar!K:K),"")</f>
        <v/>
      </c>
      <c r="AJ8761" s="61" t="str">
        <f>IF(AND(K8761&lt;&gt;"Match of the Day",K8761&lt;&gt;"Match of the Day 2",K8761&lt;&gt;"Match of the Day Repeat"),"",1+MAX($AJ$10:AJ8760))</f>
        <v/>
      </c>
    </row>
    <row r="8762" spans="34:36" x14ac:dyDescent="0.35">
      <c r="AH8762" s="16" t="str">
        <f>IF(AND(B8762="Premier League",E8762="Live"),_xlfn.XLOOKUP(_xlfn.TEXTJOIN(" vs ",,C8762:D8762),Calendar!G:G,Calendar!B:B),IF(AND(B8762="Premier League",E8762="Highlights"),_xlfn.XLOOKUP(H8762,Calendar!O:O,Calendar!N:N,,-1),""))</f>
        <v/>
      </c>
      <c r="AI8762" s="61" t="str">
        <f>IF(AND(AH8762&lt;&gt;"",E8762="Live"),_xlfn.XLOOKUP(_xlfn.TEXTJOIN(" vs ",,C8762:D8762),Calendar!G:G,Calendar!K:K),"")</f>
        <v/>
      </c>
      <c r="AJ8762" s="61" t="str">
        <f>IF(AND(K8762&lt;&gt;"Match of the Day",K8762&lt;&gt;"Match of the Day 2",K8762&lt;&gt;"Match of the Day Repeat"),"",1+MAX($AJ$10:AJ8761))</f>
        <v/>
      </c>
    </row>
    <row r="8763" spans="34:36" x14ac:dyDescent="0.35">
      <c r="AH8763" s="16" t="str">
        <f>IF(AND(B8763="Premier League",E8763="Live"),_xlfn.XLOOKUP(_xlfn.TEXTJOIN(" vs ",,C8763:D8763),Calendar!G:G,Calendar!B:B),IF(AND(B8763="Premier League",E8763="Highlights"),_xlfn.XLOOKUP(H8763,Calendar!O:O,Calendar!N:N,,-1),""))</f>
        <v/>
      </c>
      <c r="AI8763" s="61" t="str">
        <f>IF(AND(AH8763&lt;&gt;"",E8763="Live"),_xlfn.XLOOKUP(_xlfn.TEXTJOIN(" vs ",,C8763:D8763),Calendar!G:G,Calendar!K:K),"")</f>
        <v/>
      </c>
      <c r="AJ8763" s="61" t="str">
        <f>IF(AND(K8763&lt;&gt;"Match of the Day",K8763&lt;&gt;"Match of the Day 2",K8763&lt;&gt;"Match of the Day Repeat"),"",1+MAX($AJ$10:AJ8762))</f>
        <v/>
      </c>
    </row>
    <row r="8764" spans="34:36" x14ac:dyDescent="0.35">
      <c r="AH8764" s="16" t="str">
        <f>IF(AND(B8764="Premier League",E8764="Live"),_xlfn.XLOOKUP(_xlfn.TEXTJOIN(" vs ",,C8764:D8764),Calendar!G:G,Calendar!B:B),IF(AND(B8764="Premier League",E8764="Highlights"),_xlfn.XLOOKUP(H8764,Calendar!O:O,Calendar!N:N,,-1),""))</f>
        <v/>
      </c>
      <c r="AI8764" s="61" t="str">
        <f>IF(AND(AH8764&lt;&gt;"",E8764="Live"),_xlfn.XLOOKUP(_xlfn.TEXTJOIN(" vs ",,C8764:D8764),Calendar!G:G,Calendar!K:K),"")</f>
        <v/>
      </c>
      <c r="AJ8764" s="61" t="str">
        <f>IF(AND(K8764&lt;&gt;"Match of the Day",K8764&lt;&gt;"Match of the Day 2",K8764&lt;&gt;"Match of the Day Repeat"),"",1+MAX($AJ$10:AJ8763))</f>
        <v/>
      </c>
    </row>
    <row r="8765" spans="34:36" x14ac:dyDescent="0.35">
      <c r="AH8765" s="16" t="str">
        <f>IF(AND(B8765="Premier League",E8765="Live"),_xlfn.XLOOKUP(_xlfn.TEXTJOIN(" vs ",,C8765:D8765),Calendar!G:G,Calendar!B:B),IF(AND(B8765="Premier League",E8765="Highlights"),_xlfn.XLOOKUP(H8765,Calendar!O:O,Calendar!N:N,,-1),""))</f>
        <v/>
      </c>
      <c r="AI8765" s="61" t="str">
        <f>IF(AND(AH8765&lt;&gt;"",E8765="Live"),_xlfn.XLOOKUP(_xlfn.TEXTJOIN(" vs ",,C8765:D8765),Calendar!G:G,Calendar!K:K),"")</f>
        <v/>
      </c>
      <c r="AJ8765" s="61" t="str">
        <f>IF(AND(K8765&lt;&gt;"Match of the Day",K8765&lt;&gt;"Match of the Day 2",K8765&lt;&gt;"Match of the Day Repeat"),"",1+MAX($AJ$10:AJ8764))</f>
        <v/>
      </c>
    </row>
    <row r="8766" spans="34:36" x14ac:dyDescent="0.35">
      <c r="AH8766" s="16" t="str">
        <f>IF(AND(B8766="Premier League",E8766="Live"),_xlfn.XLOOKUP(_xlfn.TEXTJOIN(" vs ",,C8766:D8766),Calendar!G:G,Calendar!B:B),IF(AND(B8766="Premier League",E8766="Highlights"),_xlfn.XLOOKUP(H8766,Calendar!O:O,Calendar!N:N,,-1),""))</f>
        <v/>
      </c>
      <c r="AI8766" s="61" t="str">
        <f>IF(AND(AH8766&lt;&gt;"",E8766="Live"),_xlfn.XLOOKUP(_xlfn.TEXTJOIN(" vs ",,C8766:D8766),Calendar!G:G,Calendar!K:K),"")</f>
        <v/>
      </c>
      <c r="AJ8766" s="61" t="str">
        <f>IF(AND(K8766&lt;&gt;"Match of the Day",K8766&lt;&gt;"Match of the Day 2",K8766&lt;&gt;"Match of the Day Repeat"),"",1+MAX($AJ$10:AJ8765))</f>
        <v/>
      </c>
    </row>
    <row r="8767" spans="34:36" x14ac:dyDescent="0.35">
      <c r="AH8767" s="16" t="str">
        <f>IF(AND(B8767="Premier League",E8767="Live"),_xlfn.XLOOKUP(_xlfn.TEXTJOIN(" vs ",,C8767:D8767),Calendar!G:G,Calendar!B:B),IF(AND(B8767="Premier League",E8767="Highlights"),_xlfn.XLOOKUP(H8767,Calendar!O:O,Calendar!N:N,,-1),""))</f>
        <v/>
      </c>
      <c r="AI8767" s="61" t="str">
        <f>IF(AND(AH8767&lt;&gt;"",E8767="Live"),_xlfn.XLOOKUP(_xlfn.TEXTJOIN(" vs ",,C8767:D8767),Calendar!G:G,Calendar!K:K),"")</f>
        <v/>
      </c>
      <c r="AJ8767" s="61" t="str">
        <f>IF(AND(K8767&lt;&gt;"Match of the Day",K8767&lt;&gt;"Match of the Day 2",K8767&lt;&gt;"Match of the Day Repeat"),"",1+MAX($AJ$10:AJ8766))</f>
        <v/>
      </c>
    </row>
    <row r="8768" spans="34:36" x14ac:dyDescent="0.35">
      <c r="AH8768" s="16" t="str">
        <f>IF(AND(B8768="Premier League",E8768="Live"),_xlfn.XLOOKUP(_xlfn.TEXTJOIN(" vs ",,C8768:D8768),Calendar!G:G,Calendar!B:B),IF(AND(B8768="Premier League",E8768="Highlights"),_xlfn.XLOOKUP(H8768,Calendar!O:O,Calendar!N:N,,-1),""))</f>
        <v/>
      </c>
      <c r="AI8768" s="61" t="str">
        <f>IF(AND(AH8768&lt;&gt;"",E8768="Live"),_xlfn.XLOOKUP(_xlfn.TEXTJOIN(" vs ",,C8768:D8768),Calendar!G:G,Calendar!K:K),"")</f>
        <v/>
      </c>
      <c r="AJ8768" s="61" t="str">
        <f>IF(AND(K8768&lt;&gt;"Match of the Day",K8768&lt;&gt;"Match of the Day 2",K8768&lt;&gt;"Match of the Day Repeat"),"",1+MAX($AJ$10:AJ8767))</f>
        <v/>
      </c>
    </row>
    <row r="8769" spans="34:36" x14ac:dyDescent="0.35">
      <c r="AH8769" s="16" t="str">
        <f>IF(AND(B8769="Premier League",E8769="Live"),_xlfn.XLOOKUP(_xlfn.TEXTJOIN(" vs ",,C8769:D8769),Calendar!G:G,Calendar!B:B),IF(AND(B8769="Premier League",E8769="Highlights"),_xlfn.XLOOKUP(H8769,Calendar!O:O,Calendar!N:N,,-1),""))</f>
        <v/>
      </c>
      <c r="AI8769" s="61" t="str">
        <f>IF(AND(AH8769&lt;&gt;"",E8769="Live"),_xlfn.XLOOKUP(_xlfn.TEXTJOIN(" vs ",,C8769:D8769),Calendar!G:G,Calendar!K:K),"")</f>
        <v/>
      </c>
      <c r="AJ8769" s="61" t="str">
        <f>IF(AND(K8769&lt;&gt;"Match of the Day",K8769&lt;&gt;"Match of the Day 2",K8769&lt;&gt;"Match of the Day Repeat"),"",1+MAX($AJ$10:AJ8768))</f>
        <v/>
      </c>
    </row>
    <row r="8770" spans="34:36" x14ac:dyDescent="0.35">
      <c r="AH8770" s="16" t="str">
        <f>IF(AND(B8770="Premier League",E8770="Live"),_xlfn.XLOOKUP(_xlfn.TEXTJOIN(" vs ",,C8770:D8770),Calendar!G:G,Calendar!B:B),IF(AND(B8770="Premier League",E8770="Highlights"),_xlfn.XLOOKUP(H8770,Calendar!O:O,Calendar!N:N,,-1),""))</f>
        <v/>
      </c>
      <c r="AI8770" s="61" t="str">
        <f>IF(AND(AH8770&lt;&gt;"",E8770="Live"),_xlfn.XLOOKUP(_xlfn.TEXTJOIN(" vs ",,C8770:D8770),Calendar!G:G,Calendar!K:K),"")</f>
        <v/>
      </c>
      <c r="AJ8770" s="61" t="str">
        <f>IF(AND(K8770&lt;&gt;"Match of the Day",K8770&lt;&gt;"Match of the Day 2",K8770&lt;&gt;"Match of the Day Repeat"),"",1+MAX($AJ$10:AJ8769))</f>
        <v/>
      </c>
    </row>
    <row r="8771" spans="34:36" x14ac:dyDescent="0.35">
      <c r="AH8771" s="16" t="str">
        <f>IF(AND(B8771="Premier League",E8771="Live"),_xlfn.XLOOKUP(_xlfn.TEXTJOIN(" vs ",,C8771:D8771),Calendar!G:G,Calendar!B:B),IF(AND(B8771="Premier League",E8771="Highlights"),_xlfn.XLOOKUP(H8771,Calendar!O:O,Calendar!N:N,,-1),""))</f>
        <v/>
      </c>
      <c r="AI8771" s="61" t="str">
        <f>IF(AND(AH8771&lt;&gt;"",E8771="Live"),_xlfn.XLOOKUP(_xlfn.TEXTJOIN(" vs ",,C8771:D8771),Calendar!G:G,Calendar!K:K),"")</f>
        <v/>
      </c>
      <c r="AJ8771" s="61" t="str">
        <f>IF(AND(K8771&lt;&gt;"Match of the Day",K8771&lt;&gt;"Match of the Day 2",K8771&lt;&gt;"Match of the Day Repeat"),"",1+MAX($AJ$10:AJ8770))</f>
        <v/>
      </c>
    </row>
    <row r="8772" spans="34:36" x14ac:dyDescent="0.35">
      <c r="AH8772" s="16" t="str">
        <f>IF(AND(B8772="Premier League",E8772="Live"),_xlfn.XLOOKUP(_xlfn.TEXTJOIN(" vs ",,C8772:D8772),Calendar!G:G,Calendar!B:B),IF(AND(B8772="Premier League",E8772="Highlights"),_xlfn.XLOOKUP(H8772,Calendar!O:O,Calendar!N:N,,-1),""))</f>
        <v/>
      </c>
      <c r="AI8772" s="61" t="str">
        <f>IF(AND(AH8772&lt;&gt;"",E8772="Live"),_xlfn.XLOOKUP(_xlfn.TEXTJOIN(" vs ",,C8772:D8772),Calendar!G:G,Calendar!K:K),"")</f>
        <v/>
      </c>
      <c r="AJ8772" s="61" t="str">
        <f>IF(AND(K8772&lt;&gt;"Match of the Day",K8772&lt;&gt;"Match of the Day 2",K8772&lt;&gt;"Match of the Day Repeat"),"",1+MAX($AJ$10:AJ8771))</f>
        <v/>
      </c>
    </row>
    <row r="8773" spans="34:36" x14ac:dyDescent="0.35">
      <c r="AH8773" s="16" t="str">
        <f>IF(AND(B8773="Premier League",E8773="Live"),_xlfn.XLOOKUP(_xlfn.TEXTJOIN(" vs ",,C8773:D8773),Calendar!G:G,Calendar!B:B),IF(AND(B8773="Premier League",E8773="Highlights"),_xlfn.XLOOKUP(H8773,Calendar!O:O,Calendar!N:N,,-1),""))</f>
        <v/>
      </c>
      <c r="AI8773" s="61" t="str">
        <f>IF(AND(AH8773&lt;&gt;"",E8773="Live"),_xlfn.XLOOKUP(_xlfn.TEXTJOIN(" vs ",,C8773:D8773),Calendar!G:G,Calendar!K:K),"")</f>
        <v/>
      </c>
      <c r="AJ8773" s="61" t="str">
        <f>IF(AND(K8773&lt;&gt;"Match of the Day",K8773&lt;&gt;"Match of the Day 2",K8773&lt;&gt;"Match of the Day Repeat"),"",1+MAX($AJ$10:AJ8772))</f>
        <v/>
      </c>
    </row>
    <row r="8774" spans="34:36" x14ac:dyDescent="0.35">
      <c r="AH8774" s="16" t="str">
        <f>IF(AND(B8774="Premier League",E8774="Live"),_xlfn.XLOOKUP(_xlfn.TEXTJOIN(" vs ",,C8774:D8774),Calendar!G:G,Calendar!B:B),IF(AND(B8774="Premier League",E8774="Highlights"),_xlfn.XLOOKUP(H8774,Calendar!O:O,Calendar!N:N,,-1),""))</f>
        <v/>
      </c>
      <c r="AI8774" s="61" t="str">
        <f>IF(AND(AH8774&lt;&gt;"",E8774="Live"),_xlfn.XLOOKUP(_xlfn.TEXTJOIN(" vs ",,C8774:D8774),Calendar!G:G,Calendar!K:K),"")</f>
        <v/>
      </c>
      <c r="AJ8774" s="61" t="str">
        <f>IF(AND(K8774&lt;&gt;"Match of the Day",K8774&lt;&gt;"Match of the Day 2",K8774&lt;&gt;"Match of the Day Repeat"),"",1+MAX($AJ$10:AJ8773))</f>
        <v/>
      </c>
    </row>
    <row r="8775" spans="34:36" x14ac:dyDescent="0.35">
      <c r="AH8775" s="16" t="str">
        <f>IF(AND(B8775="Premier League",E8775="Live"),_xlfn.XLOOKUP(_xlfn.TEXTJOIN(" vs ",,C8775:D8775),Calendar!G:G,Calendar!B:B),IF(AND(B8775="Premier League",E8775="Highlights"),_xlfn.XLOOKUP(H8775,Calendar!O:O,Calendar!N:N,,-1),""))</f>
        <v/>
      </c>
      <c r="AI8775" s="61" t="str">
        <f>IF(AND(AH8775&lt;&gt;"",E8775="Live"),_xlfn.XLOOKUP(_xlfn.TEXTJOIN(" vs ",,C8775:D8775),Calendar!G:G,Calendar!K:K),"")</f>
        <v/>
      </c>
      <c r="AJ8775" s="61" t="str">
        <f>IF(AND(K8775&lt;&gt;"Match of the Day",K8775&lt;&gt;"Match of the Day 2",K8775&lt;&gt;"Match of the Day Repeat"),"",1+MAX($AJ$10:AJ8774))</f>
        <v/>
      </c>
    </row>
    <row r="8776" spans="34:36" x14ac:dyDescent="0.35">
      <c r="AH8776" s="16" t="str">
        <f>IF(AND(B8776="Premier League",E8776="Live"),_xlfn.XLOOKUP(_xlfn.TEXTJOIN(" vs ",,C8776:D8776),Calendar!G:G,Calendar!B:B),IF(AND(B8776="Premier League",E8776="Highlights"),_xlfn.XLOOKUP(H8776,Calendar!O:O,Calendar!N:N,,-1),""))</f>
        <v/>
      </c>
      <c r="AI8776" s="61" t="str">
        <f>IF(AND(AH8776&lt;&gt;"",E8776="Live"),_xlfn.XLOOKUP(_xlfn.TEXTJOIN(" vs ",,C8776:D8776),Calendar!G:G,Calendar!K:K),"")</f>
        <v/>
      </c>
      <c r="AJ8776" s="61" t="str">
        <f>IF(AND(K8776&lt;&gt;"Match of the Day",K8776&lt;&gt;"Match of the Day 2",K8776&lt;&gt;"Match of the Day Repeat"),"",1+MAX($AJ$10:AJ8775))</f>
        <v/>
      </c>
    </row>
    <row r="8777" spans="34:36" x14ac:dyDescent="0.35">
      <c r="AH8777" s="16" t="str">
        <f>IF(AND(B8777="Premier League",E8777="Live"),_xlfn.XLOOKUP(_xlfn.TEXTJOIN(" vs ",,C8777:D8777),Calendar!G:G,Calendar!B:B),IF(AND(B8777="Premier League",E8777="Highlights"),_xlfn.XLOOKUP(H8777,Calendar!O:O,Calendar!N:N,,-1),""))</f>
        <v/>
      </c>
      <c r="AI8777" s="61" t="str">
        <f>IF(AND(AH8777&lt;&gt;"",E8777="Live"),_xlfn.XLOOKUP(_xlfn.TEXTJOIN(" vs ",,C8777:D8777),Calendar!G:G,Calendar!K:K),"")</f>
        <v/>
      </c>
      <c r="AJ8777" s="61" t="str">
        <f>IF(AND(K8777&lt;&gt;"Match of the Day",K8777&lt;&gt;"Match of the Day 2",K8777&lt;&gt;"Match of the Day Repeat"),"",1+MAX($AJ$10:AJ8776))</f>
        <v/>
      </c>
    </row>
    <row r="8778" spans="34:36" x14ac:dyDescent="0.35">
      <c r="AH8778" s="16" t="str">
        <f>IF(AND(B8778="Premier League",E8778="Live"),_xlfn.XLOOKUP(_xlfn.TEXTJOIN(" vs ",,C8778:D8778),Calendar!G:G,Calendar!B:B),IF(AND(B8778="Premier League",E8778="Highlights"),_xlfn.XLOOKUP(H8778,Calendar!O:O,Calendar!N:N,,-1),""))</f>
        <v/>
      </c>
      <c r="AI8778" s="61" t="str">
        <f>IF(AND(AH8778&lt;&gt;"",E8778="Live"),_xlfn.XLOOKUP(_xlfn.TEXTJOIN(" vs ",,C8778:D8778),Calendar!G:G,Calendar!K:K),"")</f>
        <v/>
      </c>
      <c r="AJ8778" s="61" t="str">
        <f>IF(AND(K8778&lt;&gt;"Match of the Day",K8778&lt;&gt;"Match of the Day 2",K8778&lt;&gt;"Match of the Day Repeat"),"",1+MAX($AJ$10:AJ8777))</f>
        <v/>
      </c>
    </row>
    <row r="8779" spans="34:36" x14ac:dyDescent="0.35">
      <c r="AH8779" s="16" t="str">
        <f>IF(AND(B8779="Premier League",E8779="Live"),_xlfn.XLOOKUP(_xlfn.TEXTJOIN(" vs ",,C8779:D8779),Calendar!G:G,Calendar!B:B),IF(AND(B8779="Premier League",E8779="Highlights"),_xlfn.XLOOKUP(H8779,Calendar!O:O,Calendar!N:N,,-1),""))</f>
        <v/>
      </c>
      <c r="AI8779" s="61" t="str">
        <f>IF(AND(AH8779&lt;&gt;"",E8779="Live"),_xlfn.XLOOKUP(_xlfn.TEXTJOIN(" vs ",,C8779:D8779),Calendar!G:G,Calendar!K:K),"")</f>
        <v/>
      </c>
      <c r="AJ8779" s="61" t="str">
        <f>IF(AND(K8779&lt;&gt;"Match of the Day",K8779&lt;&gt;"Match of the Day 2",K8779&lt;&gt;"Match of the Day Repeat"),"",1+MAX($AJ$10:AJ8778))</f>
        <v/>
      </c>
    </row>
    <row r="8780" spans="34:36" x14ac:dyDescent="0.35">
      <c r="AH8780" s="16" t="str">
        <f>IF(AND(B8780="Premier League",E8780="Live"),_xlfn.XLOOKUP(_xlfn.TEXTJOIN(" vs ",,C8780:D8780),Calendar!G:G,Calendar!B:B),IF(AND(B8780="Premier League",E8780="Highlights"),_xlfn.XLOOKUP(H8780,Calendar!O:O,Calendar!N:N,,-1),""))</f>
        <v/>
      </c>
      <c r="AI8780" s="61" t="str">
        <f>IF(AND(AH8780&lt;&gt;"",E8780="Live"),_xlfn.XLOOKUP(_xlfn.TEXTJOIN(" vs ",,C8780:D8780),Calendar!G:G,Calendar!K:K),"")</f>
        <v/>
      </c>
      <c r="AJ8780" s="61" t="str">
        <f>IF(AND(K8780&lt;&gt;"Match of the Day",K8780&lt;&gt;"Match of the Day 2",K8780&lt;&gt;"Match of the Day Repeat"),"",1+MAX($AJ$10:AJ8779))</f>
        <v/>
      </c>
    </row>
    <row r="8781" spans="34:36" x14ac:dyDescent="0.35">
      <c r="AH8781" s="16" t="str">
        <f>IF(AND(B8781="Premier League",E8781="Live"),_xlfn.XLOOKUP(_xlfn.TEXTJOIN(" vs ",,C8781:D8781),Calendar!G:G,Calendar!B:B),IF(AND(B8781="Premier League",E8781="Highlights"),_xlfn.XLOOKUP(H8781,Calendar!O:O,Calendar!N:N,,-1),""))</f>
        <v/>
      </c>
      <c r="AI8781" s="61" t="str">
        <f>IF(AND(AH8781&lt;&gt;"",E8781="Live"),_xlfn.XLOOKUP(_xlfn.TEXTJOIN(" vs ",,C8781:D8781),Calendar!G:G,Calendar!K:K),"")</f>
        <v/>
      </c>
      <c r="AJ8781" s="61" t="str">
        <f>IF(AND(K8781&lt;&gt;"Match of the Day",K8781&lt;&gt;"Match of the Day 2",K8781&lt;&gt;"Match of the Day Repeat"),"",1+MAX($AJ$10:AJ8780))</f>
        <v/>
      </c>
    </row>
    <row r="8782" spans="34:36" x14ac:dyDescent="0.35">
      <c r="AH8782" s="16" t="str">
        <f>IF(AND(B8782="Premier League",E8782="Live"),_xlfn.XLOOKUP(_xlfn.TEXTJOIN(" vs ",,C8782:D8782),Calendar!G:G,Calendar!B:B),IF(AND(B8782="Premier League",E8782="Highlights"),_xlfn.XLOOKUP(H8782,Calendar!O:O,Calendar!N:N,,-1),""))</f>
        <v/>
      </c>
      <c r="AI8782" s="61" t="str">
        <f>IF(AND(AH8782&lt;&gt;"",E8782="Live"),_xlfn.XLOOKUP(_xlfn.TEXTJOIN(" vs ",,C8782:D8782),Calendar!G:G,Calendar!K:K),"")</f>
        <v/>
      </c>
      <c r="AJ8782" s="61" t="str">
        <f>IF(AND(K8782&lt;&gt;"Match of the Day",K8782&lt;&gt;"Match of the Day 2",K8782&lt;&gt;"Match of the Day Repeat"),"",1+MAX($AJ$10:AJ8781))</f>
        <v/>
      </c>
    </row>
    <row r="8783" spans="34:36" x14ac:dyDescent="0.35">
      <c r="AH8783" s="16" t="str">
        <f>IF(AND(B8783="Premier League",E8783="Live"),_xlfn.XLOOKUP(_xlfn.TEXTJOIN(" vs ",,C8783:D8783),Calendar!G:G,Calendar!B:B),IF(AND(B8783="Premier League",E8783="Highlights"),_xlfn.XLOOKUP(H8783,Calendar!O:O,Calendar!N:N,,-1),""))</f>
        <v/>
      </c>
      <c r="AI8783" s="61" t="str">
        <f>IF(AND(AH8783&lt;&gt;"",E8783="Live"),_xlfn.XLOOKUP(_xlfn.TEXTJOIN(" vs ",,C8783:D8783),Calendar!G:G,Calendar!K:K),"")</f>
        <v/>
      </c>
      <c r="AJ8783" s="61" t="str">
        <f>IF(AND(K8783&lt;&gt;"Match of the Day",K8783&lt;&gt;"Match of the Day 2",K8783&lt;&gt;"Match of the Day Repeat"),"",1+MAX($AJ$10:AJ8782))</f>
        <v/>
      </c>
    </row>
    <row r="8784" spans="34:36" x14ac:dyDescent="0.35">
      <c r="AH8784" s="16" t="str">
        <f>IF(AND(B8784="Premier League",E8784="Live"),_xlfn.XLOOKUP(_xlfn.TEXTJOIN(" vs ",,C8784:D8784),Calendar!G:G,Calendar!B:B),IF(AND(B8784="Premier League",E8784="Highlights"),_xlfn.XLOOKUP(H8784,Calendar!O:O,Calendar!N:N,,-1),""))</f>
        <v/>
      </c>
      <c r="AI8784" s="61" t="str">
        <f>IF(AND(AH8784&lt;&gt;"",E8784="Live"),_xlfn.XLOOKUP(_xlfn.TEXTJOIN(" vs ",,C8784:D8784),Calendar!G:G,Calendar!K:K),"")</f>
        <v/>
      </c>
      <c r="AJ8784" s="61" t="str">
        <f>IF(AND(K8784&lt;&gt;"Match of the Day",K8784&lt;&gt;"Match of the Day 2",K8784&lt;&gt;"Match of the Day Repeat"),"",1+MAX($AJ$10:AJ8783))</f>
        <v/>
      </c>
    </row>
    <row r="8785" spans="34:36" x14ac:dyDescent="0.35">
      <c r="AH8785" s="16" t="str">
        <f>IF(AND(B8785="Premier League",E8785="Live"),_xlfn.XLOOKUP(_xlfn.TEXTJOIN(" vs ",,C8785:D8785),Calendar!G:G,Calendar!B:B),IF(AND(B8785="Premier League",E8785="Highlights"),_xlfn.XLOOKUP(H8785,Calendar!O:O,Calendar!N:N,,-1),""))</f>
        <v/>
      </c>
      <c r="AI8785" s="61" t="str">
        <f>IF(AND(AH8785&lt;&gt;"",E8785="Live"),_xlfn.XLOOKUP(_xlfn.TEXTJOIN(" vs ",,C8785:D8785),Calendar!G:G,Calendar!K:K),"")</f>
        <v/>
      </c>
      <c r="AJ8785" s="61" t="str">
        <f>IF(AND(K8785&lt;&gt;"Match of the Day",K8785&lt;&gt;"Match of the Day 2",K8785&lt;&gt;"Match of the Day Repeat"),"",1+MAX($AJ$10:AJ8784))</f>
        <v/>
      </c>
    </row>
    <row r="8786" spans="34:36" x14ac:dyDescent="0.35">
      <c r="AH8786" s="16" t="str">
        <f>IF(AND(B8786="Premier League",E8786="Live"),_xlfn.XLOOKUP(_xlfn.TEXTJOIN(" vs ",,C8786:D8786),Calendar!G:G,Calendar!B:B),IF(AND(B8786="Premier League",E8786="Highlights"),_xlfn.XLOOKUP(H8786,Calendar!O:O,Calendar!N:N,,-1),""))</f>
        <v/>
      </c>
      <c r="AI8786" s="61" t="str">
        <f>IF(AND(AH8786&lt;&gt;"",E8786="Live"),_xlfn.XLOOKUP(_xlfn.TEXTJOIN(" vs ",,C8786:D8786),Calendar!G:G,Calendar!K:K),"")</f>
        <v/>
      </c>
      <c r="AJ8786" s="61" t="str">
        <f>IF(AND(K8786&lt;&gt;"Match of the Day",K8786&lt;&gt;"Match of the Day 2",K8786&lt;&gt;"Match of the Day Repeat"),"",1+MAX($AJ$10:AJ8785))</f>
        <v/>
      </c>
    </row>
    <row r="8787" spans="34:36" x14ac:dyDescent="0.35">
      <c r="AH8787" s="16" t="str">
        <f>IF(AND(B8787="Premier League",E8787="Live"),_xlfn.XLOOKUP(_xlfn.TEXTJOIN(" vs ",,C8787:D8787),Calendar!G:G,Calendar!B:B),IF(AND(B8787="Premier League",E8787="Highlights"),_xlfn.XLOOKUP(H8787,Calendar!O:O,Calendar!N:N,,-1),""))</f>
        <v/>
      </c>
      <c r="AI8787" s="61" t="str">
        <f>IF(AND(AH8787&lt;&gt;"",E8787="Live"),_xlfn.XLOOKUP(_xlfn.TEXTJOIN(" vs ",,C8787:D8787),Calendar!G:G,Calendar!K:K),"")</f>
        <v/>
      </c>
      <c r="AJ8787" s="61" t="str">
        <f>IF(AND(K8787&lt;&gt;"Match of the Day",K8787&lt;&gt;"Match of the Day 2",K8787&lt;&gt;"Match of the Day Repeat"),"",1+MAX($AJ$10:AJ8786))</f>
        <v/>
      </c>
    </row>
    <row r="8788" spans="34:36" x14ac:dyDescent="0.35">
      <c r="AH8788" s="16" t="str">
        <f>IF(AND(B8788="Premier League",E8788="Live"),_xlfn.XLOOKUP(_xlfn.TEXTJOIN(" vs ",,C8788:D8788),Calendar!G:G,Calendar!B:B),IF(AND(B8788="Premier League",E8788="Highlights"),_xlfn.XLOOKUP(H8788,Calendar!O:O,Calendar!N:N,,-1),""))</f>
        <v/>
      </c>
      <c r="AI8788" s="61" t="str">
        <f>IF(AND(AH8788&lt;&gt;"",E8788="Live"),_xlfn.XLOOKUP(_xlfn.TEXTJOIN(" vs ",,C8788:D8788),Calendar!G:G,Calendar!K:K),"")</f>
        <v/>
      </c>
      <c r="AJ8788" s="61" t="str">
        <f>IF(AND(K8788&lt;&gt;"Match of the Day",K8788&lt;&gt;"Match of the Day 2",K8788&lt;&gt;"Match of the Day Repeat"),"",1+MAX($AJ$10:AJ8787))</f>
        <v/>
      </c>
    </row>
    <row r="8789" spans="34:36" x14ac:dyDescent="0.35">
      <c r="AH8789" s="16" t="str">
        <f>IF(AND(B8789="Premier League",E8789="Live"),_xlfn.XLOOKUP(_xlfn.TEXTJOIN(" vs ",,C8789:D8789),Calendar!G:G,Calendar!B:B),IF(AND(B8789="Premier League",E8789="Highlights"),_xlfn.XLOOKUP(H8789,Calendar!O:O,Calendar!N:N,,-1),""))</f>
        <v/>
      </c>
      <c r="AI8789" s="61" t="str">
        <f>IF(AND(AH8789&lt;&gt;"",E8789="Live"),_xlfn.XLOOKUP(_xlfn.TEXTJOIN(" vs ",,C8789:D8789),Calendar!G:G,Calendar!K:K),"")</f>
        <v/>
      </c>
      <c r="AJ8789" s="61" t="str">
        <f>IF(AND(K8789&lt;&gt;"Match of the Day",K8789&lt;&gt;"Match of the Day 2",K8789&lt;&gt;"Match of the Day Repeat"),"",1+MAX($AJ$10:AJ8788))</f>
        <v/>
      </c>
    </row>
    <row r="8790" spans="34:36" x14ac:dyDescent="0.35">
      <c r="AH8790" s="16" t="str">
        <f>IF(AND(B8790="Premier League",E8790="Live"),_xlfn.XLOOKUP(_xlfn.TEXTJOIN(" vs ",,C8790:D8790),Calendar!G:G,Calendar!B:B),IF(AND(B8790="Premier League",E8790="Highlights"),_xlfn.XLOOKUP(H8790,Calendar!O:O,Calendar!N:N,,-1),""))</f>
        <v/>
      </c>
      <c r="AI8790" s="61" t="str">
        <f>IF(AND(AH8790&lt;&gt;"",E8790="Live"),_xlfn.XLOOKUP(_xlfn.TEXTJOIN(" vs ",,C8790:D8790),Calendar!G:G,Calendar!K:K),"")</f>
        <v/>
      </c>
      <c r="AJ8790" s="61" t="str">
        <f>IF(AND(K8790&lt;&gt;"Match of the Day",K8790&lt;&gt;"Match of the Day 2",K8790&lt;&gt;"Match of the Day Repeat"),"",1+MAX($AJ$10:AJ8789))</f>
        <v/>
      </c>
    </row>
    <row r="8791" spans="34:36" x14ac:dyDescent="0.35">
      <c r="AH8791" s="16" t="str">
        <f>IF(AND(B8791="Premier League",E8791="Live"),_xlfn.XLOOKUP(_xlfn.TEXTJOIN(" vs ",,C8791:D8791),Calendar!G:G,Calendar!B:B),IF(AND(B8791="Premier League",E8791="Highlights"),_xlfn.XLOOKUP(H8791,Calendar!O:O,Calendar!N:N,,-1),""))</f>
        <v/>
      </c>
      <c r="AI8791" s="61" t="str">
        <f>IF(AND(AH8791&lt;&gt;"",E8791="Live"),_xlfn.XLOOKUP(_xlfn.TEXTJOIN(" vs ",,C8791:D8791),Calendar!G:G,Calendar!K:K),"")</f>
        <v/>
      </c>
      <c r="AJ8791" s="61" t="str">
        <f>IF(AND(K8791&lt;&gt;"Match of the Day",K8791&lt;&gt;"Match of the Day 2",K8791&lt;&gt;"Match of the Day Repeat"),"",1+MAX($AJ$10:AJ8790))</f>
        <v/>
      </c>
    </row>
    <row r="8792" spans="34:36" x14ac:dyDescent="0.35">
      <c r="AH8792" s="16" t="str">
        <f>IF(AND(B8792="Premier League",E8792="Live"),_xlfn.XLOOKUP(_xlfn.TEXTJOIN(" vs ",,C8792:D8792),Calendar!G:G,Calendar!B:B),IF(AND(B8792="Premier League",E8792="Highlights"),_xlfn.XLOOKUP(H8792,Calendar!O:O,Calendar!N:N,,-1),""))</f>
        <v/>
      </c>
      <c r="AI8792" s="61" t="str">
        <f>IF(AND(AH8792&lt;&gt;"",E8792="Live"),_xlfn.XLOOKUP(_xlfn.TEXTJOIN(" vs ",,C8792:D8792),Calendar!G:G,Calendar!K:K),"")</f>
        <v/>
      </c>
      <c r="AJ8792" s="61" t="str">
        <f>IF(AND(K8792&lt;&gt;"Match of the Day",K8792&lt;&gt;"Match of the Day 2",K8792&lt;&gt;"Match of the Day Repeat"),"",1+MAX($AJ$10:AJ8791))</f>
        <v/>
      </c>
    </row>
    <row r="8793" spans="34:36" x14ac:dyDescent="0.35">
      <c r="AH8793" s="16" t="str">
        <f>IF(AND(B8793="Premier League",E8793="Live"),_xlfn.XLOOKUP(_xlfn.TEXTJOIN(" vs ",,C8793:D8793),Calendar!G:G,Calendar!B:B),IF(AND(B8793="Premier League",E8793="Highlights"),_xlfn.XLOOKUP(H8793,Calendar!O:O,Calendar!N:N,,-1),""))</f>
        <v/>
      </c>
      <c r="AI8793" s="61" t="str">
        <f>IF(AND(AH8793&lt;&gt;"",E8793="Live"),_xlfn.XLOOKUP(_xlfn.TEXTJOIN(" vs ",,C8793:D8793),Calendar!G:G,Calendar!K:K),"")</f>
        <v/>
      </c>
      <c r="AJ8793" s="61" t="str">
        <f>IF(AND(K8793&lt;&gt;"Match of the Day",K8793&lt;&gt;"Match of the Day 2",K8793&lt;&gt;"Match of the Day Repeat"),"",1+MAX($AJ$10:AJ8792))</f>
        <v/>
      </c>
    </row>
    <row r="8794" spans="34:36" x14ac:dyDescent="0.35">
      <c r="AH8794" s="16" t="str">
        <f>IF(AND(B8794="Premier League",E8794="Live"),_xlfn.XLOOKUP(_xlfn.TEXTJOIN(" vs ",,C8794:D8794),Calendar!G:G,Calendar!B:B),IF(AND(B8794="Premier League",E8794="Highlights"),_xlfn.XLOOKUP(H8794,Calendar!O:O,Calendar!N:N,,-1),""))</f>
        <v/>
      </c>
      <c r="AI8794" s="61" t="str">
        <f>IF(AND(AH8794&lt;&gt;"",E8794="Live"),_xlfn.XLOOKUP(_xlfn.TEXTJOIN(" vs ",,C8794:D8794),Calendar!G:G,Calendar!K:K),"")</f>
        <v/>
      </c>
      <c r="AJ8794" s="61" t="str">
        <f>IF(AND(K8794&lt;&gt;"Match of the Day",K8794&lt;&gt;"Match of the Day 2",K8794&lt;&gt;"Match of the Day Repeat"),"",1+MAX($AJ$10:AJ8793))</f>
        <v/>
      </c>
    </row>
    <row r="8795" spans="34:36" x14ac:dyDescent="0.35">
      <c r="AH8795" s="16" t="str">
        <f>IF(AND(B8795="Premier League",E8795="Live"),_xlfn.XLOOKUP(_xlfn.TEXTJOIN(" vs ",,C8795:D8795),Calendar!G:G,Calendar!B:B),IF(AND(B8795="Premier League",E8795="Highlights"),_xlfn.XLOOKUP(H8795,Calendar!O:O,Calendar!N:N,,-1),""))</f>
        <v/>
      </c>
      <c r="AI8795" s="61" t="str">
        <f>IF(AND(AH8795&lt;&gt;"",E8795="Live"),_xlfn.XLOOKUP(_xlfn.TEXTJOIN(" vs ",,C8795:D8795),Calendar!G:G,Calendar!K:K),"")</f>
        <v/>
      </c>
      <c r="AJ8795" s="61" t="str">
        <f>IF(AND(K8795&lt;&gt;"Match of the Day",K8795&lt;&gt;"Match of the Day 2",K8795&lt;&gt;"Match of the Day Repeat"),"",1+MAX($AJ$10:AJ8794))</f>
        <v/>
      </c>
    </row>
    <row r="8796" spans="34:36" x14ac:dyDescent="0.35">
      <c r="AH8796" s="16" t="str">
        <f>IF(AND(B8796="Premier League",E8796="Live"),_xlfn.XLOOKUP(_xlfn.TEXTJOIN(" vs ",,C8796:D8796),Calendar!G:G,Calendar!B:B),IF(AND(B8796="Premier League",E8796="Highlights"),_xlfn.XLOOKUP(H8796,Calendar!O:O,Calendar!N:N,,-1),""))</f>
        <v/>
      </c>
      <c r="AI8796" s="61" t="str">
        <f>IF(AND(AH8796&lt;&gt;"",E8796="Live"),_xlfn.XLOOKUP(_xlfn.TEXTJOIN(" vs ",,C8796:D8796),Calendar!G:G,Calendar!K:K),"")</f>
        <v/>
      </c>
      <c r="AJ8796" s="61" t="str">
        <f>IF(AND(K8796&lt;&gt;"Match of the Day",K8796&lt;&gt;"Match of the Day 2",K8796&lt;&gt;"Match of the Day Repeat"),"",1+MAX($AJ$10:AJ8795))</f>
        <v/>
      </c>
    </row>
    <row r="8797" spans="34:36" x14ac:dyDescent="0.35">
      <c r="AH8797" s="16" t="str">
        <f>IF(AND(B8797="Premier League",E8797="Live"),_xlfn.XLOOKUP(_xlfn.TEXTJOIN(" vs ",,C8797:D8797),Calendar!G:G,Calendar!B:B),IF(AND(B8797="Premier League",E8797="Highlights"),_xlfn.XLOOKUP(H8797,Calendar!O:O,Calendar!N:N,,-1),""))</f>
        <v/>
      </c>
      <c r="AI8797" s="61" t="str">
        <f>IF(AND(AH8797&lt;&gt;"",E8797="Live"),_xlfn.XLOOKUP(_xlfn.TEXTJOIN(" vs ",,C8797:D8797),Calendar!G:G,Calendar!K:K),"")</f>
        <v/>
      </c>
      <c r="AJ8797" s="61" t="str">
        <f>IF(AND(K8797&lt;&gt;"Match of the Day",K8797&lt;&gt;"Match of the Day 2",K8797&lt;&gt;"Match of the Day Repeat"),"",1+MAX($AJ$10:AJ8796))</f>
        <v/>
      </c>
    </row>
    <row r="8798" spans="34:36" x14ac:dyDescent="0.35">
      <c r="AH8798" s="16" t="str">
        <f>IF(AND(B8798="Premier League",E8798="Live"),_xlfn.XLOOKUP(_xlfn.TEXTJOIN(" vs ",,C8798:D8798),Calendar!G:G,Calendar!B:B),IF(AND(B8798="Premier League",E8798="Highlights"),_xlfn.XLOOKUP(H8798,Calendar!O:O,Calendar!N:N,,-1),""))</f>
        <v/>
      </c>
      <c r="AI8798" s="61" t="str">
        <f>IF(AND(AH8798&lt;&gt;"",E8798="Live"),_xlfn.XLOOKUP(_xlfn.TEXTJOIN(" vs ",,C8798:D8798),Calendar!G:G,Calendar!K:K),"")</f>
        <v/>
      </c>
      <c r="AJ8798" s="61" t="str">
        <f>IF(AND(K8798&lt;&gt;"Match of the Day",K8798&lt;&gt;"Match of the Day 2",K8798&lt;&gt;"Match of the Day Repeat"),"",1+MAX($AJ$10:AJ8797))</f>
        <v/>
      </c>
    </row>
    <row r="8799" spans="34:36" x14ac:dyDescent="0.35">
      <c r="AH8799" s="16" t="str">
        <f>IF(AND(B8799="Premier League",E8799="Live"),_xlfn.XLOOKUP(_xlfn.TEXTJOIN(" vs ",,C8799:D8799),Calendar!G:G,Calendar!B:B),IF(AND(B8799="Premier League",E8799="Highlights"),_xlfn.XLOOKUP(H8799,Calendar!O:O,Calendar!N:N,,-1),""))</f>
        <v/>
      </c>
      <c r="AI8799" s="61" t="str">
        <f>IF(AND(AH8799&lt;&gt;"",E8799="Live"),_xlfn.XLOOKUP(_xlfn.TEXTJOIN(" vs ",,C8799:D8799),Calendar!G:G,Calendar!K:K),"")</f>
        <v/>
      </c>
      <c r="AJ8799" s="61" t="str">
        <f>IF(AND(K8799&lt;&gt;"Match of the Day",K8799&lt;&gt;"Match of the Day 2",K8799&lt;&gt;"Match of the Day Repeat"),"",1+MAX($AJ$10:AJ8798))</f>
        <v/>
      </c>
    </row>
    <row r="8800" spans="34:36" x14ac:dyDescent="0.35">
      <c r="AH8800" s="16" t="str">
        <f>IF(AND(B8800="Premier League",E8800="Live"),_xlfn.XLOOKUP(_xlfn.TEXTJOIN(" vs ",,C8800:D8800),Calendar!G:G,Calendar!B:B),IF(AND(B8800="Premier League",E8800="Highlights"),_xlfn.XLOOKUP(H8800,Calendar!O:O,Calendar!N:N,,-1),""))</f>
        <v/>
      </c>
      <c r="AI8800" s="61" t="str">
        <f>IF(AND(AH8800&lt;&gt;"",E8800="Live"),_xlfn.XLOOKUP(_xlfn.TEXTJOIN(" vs ",,C8800:D8800),Calendar!G:G,Calendar!K:K),"")</f>
        <v/>
      </c>
      <c r="AJ8800" s="61" t="str">
        <f>IF(AND(K8800&lt;&gt;"Match of the Day",K8800&lt;&gt;"Match of the Day 2",K8800&lt;&gt;"Match of the Day Repeat"),"",1+MAX($AJ$10:AJ8799))</f>
        <v/>
      </c>
    </row>
    <row r="8801" spans="34:36" x14ac:dyDescent="0.35">
      <c r="AH8801" s="16" t="str">
        <f>IF(AND(B8801="Premier League",E8801="Live"),_xlfn.XLOOKUP(_xlfn.TEXTJOIN(" vs ",,C8801:D8801),Calendar!G:G,Calendar!B:B),IF(AND(B8801="Premier League",E8801="Highlights"),_xlfn.XLOOKUP(H8801,Calendar!O:O,Calendar!N:N,,-1),""))</f>
        <v/>
      </c>
      <c r="AI8801" s="61" t="str">
        <f>IF(AND(AH8801&lt;&gt;"",E8801="Live"),_xlfn.XLOOKUP(_xlfn.TEXTJOIN(" vs ",,C8801:D8801),Calendar!G:G,Calendar!K:K),"")</f>
        <v/>
      </c>
      <c r="AJ8801" s="61" t="str">
        <f>IF(AND(K8801&lt;&gt;"Match of the Day",K8801&lt;&gt;"Match of the Day 2",K8801&lt;&gt;"Match of the Day Repeat"),"",1+MAX($AJ$10:AJ8800))</f>
        <v/>
      </c>
    </row>
    <row r="8802" spans="34:36" x14ac:dyDescent="0.35">
      <c r="AH8802" s="16" t="str">
        <f>IF(AND(B8802="Premier League",E8802="Live"),_xlfn.XLOOKUP(_xlfn.TEXTJOIN(" vs ",,C8802:D8802),Calendar!G:G,Calendar!B:B),IF(AND(B8802="Premier League",E8802="Highlights"),_xlfn.XLOOKUP(H8802,Calendar!O:O,Calendar!N:N,,-1),""))</f>
        <v/>
      </c>
      <c r="AI8802" s="61" t="str">
        <f>IF(AND(AH8802&lt;&gt;"",E8802="Live"),_xlfn.XLOOKUP(_xlfn.TEXTJOIN(" vs ",,C8802:D8802),Calendar!G:G,Calendar!K:K),"")</f>
        <v/>
      </c>
      <c r="AJ8802" s="61" t="str">
        <f>IF(AND(K8802&lt;&gt;"Match of the Day",K8802&lt;&gt;"Match of the Day 2",K8802&lt;&gt;"Match of the Day Repeat"),"",1+MAX($AJ$10:AJ8801))</f>
        <v/>
      </c>
    </row>
    <row r="8803" spans="34:36" x14ac:dyDescent="0.35">
      <c r="AH8803" s="16" t="str">
        <f>IF(AND(B8803="Premier League",E8803="Live"),_xlfn.XLOOKUP(_xlfn.TEXTJOIN(" vs ",,C8803:D8803),Calendar!G:G,Calendar!B:B),IF(AND(B8803="Premier League",E8803="Highlights"),_xlfn.XLOOKUP(H8803,Calendar!O:O,Calendar!N:N,,-1),""))</f>
        <v/>
      </c>
      <c r="AI8803" s="61" t="str">
        <f>IF(AND(AH8803&lt;&gt;"",E8803="Live"),_xlfn.XLOOKUP(_xlfn.TEXTJOIN(" vs ",,C8803:D8803),Calendar!G:G,Calendar!K:K),"")</f>
        <v/>
      </c>
      <c r="AJ8803" s="61" t="str">
        <f>IF(AND(K8803&lt;&gt;"Match of the Day",K8803&lt;&gt;"Match of the Day 2",K8803&lt;&gt;"Match of the Day Repeat"),"",1+MAX($AJ$10:AJ8802))</f>
        <v/>
      </c>
    </row>
    <row r="8804" spans="34:36" x14ac:dyDescent="0.35">
      <c r="AH8804" s="16" t="str">
        <f>IF(AND(B8804="Premier League",E8804="Live"),_xlfn.XLOOKUP(_xlfn.TEXTJOIN(" vs ",,C8804:D8804),Calendar!G:G,Calendar!B:B),IF(AND(B8804="Premier League",E8804="Highlights"),_xlfn.XLOOKUP(H8804,Calendar!O:O,Calendar!N:N,,-1),""))</f>
        <v/>
      </c>
      <c r="AI8804" s="61" t="str">
        <f>IF(AND(AH8804&lt;&gt;"",E8804="Live"),_xlfn.XLOOKUP(_xlfn.TEXTJOIN(" vs ",,C8804:D8804),Calendar!G:G,Calendar!K:K),"")</f>
        <v/>
      </c>
      <c r="AJ8804" s="61" t="str">
        <f>IF(AND(K8804&lt;&gt;"Match of the Day",K8804&lt;&gt;"Match of the Day 2",K8804&lt;&gt;"Match of the Day Repeat"),"",1+MAX($AJ$10:AJ8803))</f>
        <v/>
      </c>
    </row>
    <row r="8805" spans="34:36" x14ac:dyDescent="0.35">
      <c r="AH8805" s="16" t="str">
        <f>IF(AND(B8805="Premier League",E8805="Live"),_xlfn.XLOOKUP(_xlfn.TEXTJOIN(" vs ",,C8805:D8805),Calendar!G:G,Calendar!B:B),IF(AND(B8805="Premier League",E8805="Highlights"),_xlfn.XLOOKUP(H8805,Calendar!O:O,Calendar!N:N,,-1),""))</f>
        <v/>
      </c>
      <c r="AI8805" s="61" t="str">
        <f>IF(AND(AH8805&lt;&gt;"",E8805="Live"),_xlfn.XLOOKUP(_xlfn.TEXTJOIN(" vs ",,C8805:D8805),Calendar!G:G,Calendar!K:K),"")</f>
        <v/>
      </c>
      <c r="AJ8805" s="61" t="str">
        <f>IF(AND(K8805&lt;&gt;"Match of the Day",K8805&lt;&gt;"Match of the Day 2",K8805&lt;&gt;"Match of the Day Repeat"),"",1+MAX($AJ$10:AJ8804))</f>
        <v/>
      </c>
    </row>
    <row r="8806" spans="34:36" x14ac:dyDescent="0.35">
      <c r="AH8806" s="16" t="str">
        <f>IF(AND(B8806="Premier League",E8806="Live"),_xlfn.XLOOKUP(_xlfn.TEXTJOIN(" vs ",,C8806:D8806),Calendar!G:G,Calendar!B:B),IF(AND(B8806="Premier League",E8806="Highlights"),_xlfn.XLOOKUP(H8806,Calendar!O:O,Calendar!N:N,,-1),""))</f>
        <v/>
      </c>
      <c r="AI8806" s="61" t="str">
        <f>IF(AND(AH8806&lt;&gt;"",E8806="Live"),_xlfn.XLOOKUP(_xlfn.TEXTJOIN(" vs ",,C8806:D8806),Calendar!G:G,Calendar!K:K),"")</f>
        <v/>
      </c>
      <c r="AJ8806" s="61" t="str">
        <f>IF(AND(K8806&lt;&gt;"Match of the Day",K8806&lt;&gt;"Match of the Day 2",K8806&lt;&gt;"Match of the Day Repeat"),"",1+MAX($AJ$10:AJ8805))</f>
        <v/>
      </c>
    </row>
    <row r="8807" spans="34:36" x14ac:dyDescent="0.35">
      <c r="AH8807" s="16" t="str">
        <f>IF(AND(B8807="Premier League",E8807="Live"),_xlfn.XLOOKUP(_xlfn.TEXTJOIN(" vs ",,C8807:D8807),Calendar!G:G,Calendar!B:B),IF(AND(B8807="Premier League",E8807="Highlights"),_xlfn.XLOOKUP(H8807,Calendar!O:O,Calendar!N:N,,-1),""))</f>
        <v/>
      </c>
      <c r="AI8807" s="61" t="str">
        <f>IF(AND(AH8807&lt;&gt;"",E8807="Live"),_xlfn.XLOOKUP(_xlfn.TEXTJOIN(" vs ",,C8807:D8807),Calendar!G:G,Calendar!K:K),"")</f>
        <v/>
      </c>
      <c r="AJ8807" s="61" t="str">
        <f>IF(AND(K8807&lt;&gt;"Match of the Day",K8807&lt;&gt;"Match of the Day 2",K8807&lt;&gt;"Match of the Day Repeat"),"",1+MAX($AJ$10:AJ8806))</f>
        <v/>
      </c>
    </row>
    <row r="8808" spans="34:36" x14ac:dyDescent="0.35">
      <c r="AH8808" s="16" t="str">
        <f>IF(AND(B8808="Premier League",E8808="Live"),_xlfn.XLOOKUP(_xlfn.TEXTJOIN(" vs ",,C8808:D8808),Calendar!G:G,Calendar!B:B),IF(AND(B8808="Premier League",E8808="Highlights"),_xlfn.XLOOKUP(H8808,Calendar!O:O,Calendar!N:N,,-1),""))</f>
        <v/>
      </c>
      <c r="AI8808" s="61" t="str">
        <f>IF(AND(AH8808&lt;&gt;"",E8808="Live"),_xlfn.XLOOKUP(_xlfn.TEXTJOIN(" vs ",,C8808:D8808),Calendar!G:G,Calendar!K:K),"")</f>
        <v/>
      </c>
      <c r="AJ8808" s="61" t="str">
        <f>IF(AND(K8808&lt;&gt;"Match of the Day",K8808&lt;&gt;"Match of the Day 2",K8808&lt;&gt;"Match of the Day Repeat"),"",1+MAX($AJ$10:AJ8807))</f>
        <v/>
      </c>
    </row>
    <row r="8809" spans="34:36" x14ac:dyDescent="0.35">
      <c r="AH8809" s="16" t="str">
        <f>IF(AND(B8809="Premier League",E8809="Live"),_xlfn.XLOOKUP(_xlfn.TEXTJOIN(" vs ",,C8809:D8809),Calendar!G:G,Calendar!B:B),IF(AND(B8809="Premier League",E8809="Highlights"),_xlfn.XLOOKUP(H8809,Calendar!O:O,Calendar!N:N,,-1),""))</f>
        <v/>
      </c>
      <c r="AI8809" s="61" t="str">
        <f>IF(AND(AH8809&lt;&gt;"",E8809="Live"),_xlfn.XLOOKUP(_xlfn.TEXTJOIN(" vs ",,C8809:D8809),Calendar!G:G,Calendar!K:K),"")</f>
        <v/>
      </c>
      <c r="AJ8809" s="61" t="str">
        <f>IF(AND(K8809&lt;&gt;"Match of the Day",K8809&lt;&gt;"Match of the Day 2",K8809&lt;&gt;"Match of the Day Repeat"),"",1+MAX($AJ$10:AJ8808))</f>
        <v/>
      </c>
    </row>
    <row r="8810" spans="34:36" x14ac:dyDescent="0.35">
      <c r="AH8810" s="16" t="str">
        <f>IF(AND(B8810="Premier League",E8810="Live"),_xlfn.XLOOKUP(_xlfn.TEXTJOIN(" vs ",,C8810:D8810),Calendar!G:G,Calendar!B:B),IF(AND(B8810="Premier League",E8810="Highlights"),_xlfn.XLOOKUP(H8810,Calendar!O:O,Calendar!N:N,,-1),""))</f>
        <v/>
      </c>
      <c r="AI8810" s="61" t="str">
        <f>IF(AND(AH8810&lt;&gt;"",E8810="Live"),_xlfn.XLOOKUP(_xlfn.TEXTJOIN(" vs ",,C8810:D8810),Calendar!G:G,Calendar!K:K),"")</f>
        <v/>
      </c>
      <c r="AJ8810" s="61" t="str">
        <f>IF(AND(K8810&lt;&gt;"Match of the Day",K8810&lt;&gt;"Match of the Day 2",K8810&lt;&gt;"Match of the Day Repeat"),"",1+MAX($AJ$10:AJ8809))</f>
        <v/>
      </c>
    </row>
    <row r="8811" spans="34:36" x14ac:dyDescent="0.35">
      <c r="AH8811" s="16" t="str">
        <f>IF(AND(B8811="Premier League",E8811="Live"),_xlfn.XLOOKUP(_xlfn.TEXTJOIN(" vs ",,C8811:D8811),Calendar!G:G,Calendar!B:B),IF(AND(B8811="Premier League",E8811="Highlights"),_xlfn.XLOOKUP(H8811,Calendar!O:O,Calendar!N:N,,-1),""))</f>
        <v/>
      </c>
      <c r="AI8811" s="61" t="str">
        <f>IF(AND(AH8811&lt;&gt;"",E8811="Live"),_xlfn.XLOOKUP(_xlfn.TEXTJOIN(" vs ",,C8811:D8811),Calendar!G:G,Calendar!K:K),"")</f>
        <v/>
      </c>
      <c r="AJ8811" s="61" t="str">
        <f>IF(AND(K8811&lt;&gt;"Match of the Day",K8811&lt;&gt;"Match of the Day 2",K8811&lt;&gt;"Match of the Day Repeat"),"",1+MAX($AJ$10:AJ8810))</f>
        <v/>
      </c>
    </row>
    <row r="8812" spans="34:36" x14ac:dyDescent="0.35">
      <c r="AH8812" s="16" t="str">
        <f>IF(AND(B8812="Premier League",E8812="Live"),_xlfn.XLOOKUP(_xlfn.TEXTJOIN(" vs ",,C8812:D8812),Calendar!G:G,Calendar!B:B),IF(AND(B8812="Premier League",E8812="Highlights"),_xlfn.XLOOKUP(H8812,Calendar!O:O,Calendar!N:N,,-1),""))</f>
        <v/>
      </c>
      <c r="AI8812" s="61" t="str">
        <f>IF(AND(AH8812&lt;&gt;"",E8812="Live"),_xlfn.XLOOKUP(_xlfn.TEXTJOIN(" vs ",,C8812:D8812),Calendar!G:G,Calendar!K:K),"")</f>
        <v/>
      </c>
      <c r="AJ8812" s="61" t="str">
        <f>IF(AND(K8812&lt;&gt;"Match of the Day",K8812&lt;&gt;"Match of the Day 2",K8812&lt;&gt;"Match of the Day Repeat"),"",1+MAX($AJ$10:AJ8811))</f>
        <v/>
      </c>
    </row>
    <row r="8813" spans="34:36" x14ac:dyDescent="0.35">
      <c r="AH8813" s="16" t="str">
        <f>IF(AND(B8813="Premier League",E8813="Live"),_xlfn.XLOOKUP(_xlfn.TEXTJOIN(" vs ",,C8813:D8813),Calendar!G:G,Calendar!B:B),IF(AND(B8813="Premier League",E8813="Highlights"),_xlfn.XLOOKUP(H8813,Calendar!O:O,Calendar!N:N,,-1),""))</f>
        <v/>
      </c>
      <c r="AI8813" s="61" t="str">
        <f>IF(AND(AH8813&lt;&gt;"",E8813="Live"),_xlfn.XLOOKUP(_xlfn.TEXTJOIN(" vs ",,C8813:D8813),Calendar!G:G,Calendar!K:K),"")</f>
        <v/>
      </c>
      <c r="AJ8813" s="61" t="str">
        <f>IF(AND(K8813&lt;&gt;"Match of the Day",K8813&lt;&gt;"Match of the Day 2",K8813&lt;&gt;"Match of the Day Repeat"),"",1+MAX($AJ$10:AJ8812))</f>
        <v/>
      </c>
    </row>
    <row r="8814" spans="34:36" x14ac:dyDescent="0.35">
      <c r="AH8814" s="16" t="str">
        <f>IF(AND(B8814="Premier League",E8814="Live"),_xlfn.XLOOKUP(_xlfn.TEXTJOIN(" vs ",,C8814:D8814),Calendar!G:G,Calendar!B:B),IF(AND(B8814="Premier League",E8814="Highlights"),_xlfn.XLOOKUP(H8814,Calendar!O:O,Calendar!N:N,,-1),""))</f>
        <v/>
      </c>
      <c r="AI8814" s="61" t="str">
        <f>IF(AND(AH8814&lt;&gt;"",E8814="Live"),_xlfn.XLOOKUP(_xlfn.TEXTJOIN(" vs ",,C8814:D8814),Calendar!G:G,Calendar!K:K),"")</f>
        <v/>
      </c>
      <c r="AJ8814" s="61" t="str">
        <f>IF(AND(K8814&lt;&gt;"Match of the Day",K8814&lt;&gt;"Match of the Day 2",K8814&lt;&gt;"Match of the Day Repeat"),"",1+MAX($AJ$10:AJ8813))</f>
        <v/>
      </c>
    </row>
    <row r="8815" spans="34:36" x14ac:dyDescent="0.35">
      <c r="AH8815" s="16" t="str">
        <f>IF(AND(B8815="Premier League",E8815="Live"),_xlfn.XLOOKUP(_xlfn.TEXTJOIN(" vs ",,C8815:D8815),Calendar!G:G,Calendar!B:B),IF(AND(B8815="Premier League",E8815="Highlights"),_xlfn.XLOOKUP(H8815,Calendar!O:O,Calendar!N:N,,-1),""))</f>
        <v/>
      </c>
      <c r="AI8815" s="61" t="str">
        <f>IF(AND(AH8815&lt;&gt;"",E8815="Live"),_xlfn.XLOOKUP(_xlfn.TEXTJOIN(" vs ",,C8815:D8815),Calendar!G:G,Calendar!K:K),"")</f>
        <v/>
      </c>
      <c r="AJ8815" s="61" t="str">
        <f>IF(AND(K8815&lt;&gt;"Match of the Day",K8815&lt;&gt;"Match of the Day 2",K8815&lt;&gt;"Match of the Day Repeat"),"",1+MAX($AJ$10:AJ8814))</f>
        <v/>
      </c>
    </row>
    <row r="8816" spans="34:36" x14ac:dyDescent="0.35">
      <c r="AH8816" s="16" t="str">
        <f>IF(AND(B8816="Premier League",E8816="Live"),_xlfn.XLOOKUP(_xlfn.TEXTJOIN(" vs ",,C8816:D8816),Calendar!G:G,Calendar!B:B),IF(AND(B8816="Premier League",E8816="Highlights"),_xlfn.XLOOKUP(H8816,Calendar!O:O,Calendar!N:N,,-1),""))</f>
        <v/>
      </c>
      <c r="AI8816" s="61" t="str">
        <f>IF(AND(AH8816&lt;&gt;"",E8816="Live"),_xlfn.XLOOKUP(_xlfn.TEXTJOIN(" vs ",,C8816:D8816),Calendar!G:G,Calendar!K:K),"")</f>
        <v/>
      </c>
      <c r="AJ8816" s="61" t="str">
        <f>IF(AND(K8816&lt;&gt;"Match of the Day",K8816&lt;&gt;"Match of the Day 2",K8816&lt;&gt;"Match of the Day Repeat"),"",1+MAX($AJ$10:AJ8815))</f>
        <v/>
      </c>
    </row>
    <row r="8817" spans="34:36" x14ac:dyDescent="0.35">
      <c r="AH8817" s="16" t="str">
        <f>IF(AND(B8817="Premier League",E8817="Live"),_xlfn.XLOOKUP(_xlfn.TEXTJOIN(" vs ",,C8817:D8817),Calendar!G:G,Calendar!B:B),IF(AND(B8817="Premier League",E8817="Highlights"),_xlfn.XLOOKUP(H8817,Calendar!O:O,Calendar!N:N,,-1),""))</f>
        <v/>
      </c>
      <c r="AI8817" s="61" t="str">
        <f>IF(AND(AH8817&lt;&gt;"",E8817="Live"),_xlfn.XLOOKUP(_xlfn.TEXTJOIN(" vs ",,C8817:D8817),Calendar!G:G,Calendar!K:K),"")</f>
        <v/>
      </c>
      <c r="AJ8817" s="61" t="str">
        <f>IF(AND(K8817&lt;&gt;"Match of the Day",K8817&lt;&gt;"Match of the Day 2",K8817&lt;&gt;"Match of the Day Repeat"),"",1+MAX($AJ$10:AJ8816))</f>
        <v/>
      </c>
    </row>
    <row r="8818" spans="34:36" x14ac:dyDescent="0.35">
      <c r="AH8818" s="16" t="str">
        <f>IF(AND(B8818="Premier League",E8818="Live"),_xlfn.XLOOKUP(_xlfn.TEXTJOIN(" vs ",,C8818:D8818),Calendar!G:G,Calendar!B:B),IF(AND(B8818="Premier League",E8818="Highlights"),_xlfn.XLOOKUP(H8818,Calendar!O:O,Calendar!N:N,,-1),""))</f>
        <v/>
      </c>
      <c r="AI8818" s="61" t="str">
        <f>IF(AND(AH8818&lt;&gt;"",E8818="Live"),_xlfn.XLOOKUP(_xlfn.TEXTJOIN(" vs ",,C8818:D8818),Calendar!G:G,Calendar!K:K),"")</f>
        <v/>
      </c>
      <c r="AJ8818" s="61" t="str">
        <f>IF(AND(K8818&lt;&gt;"Match of the Day",K8818&lt;&gt;"Match of the Day 2",K8818&lt;&gt;"Match of the Day Repeat"),"",1+MAX($AJ$10:AJ8817))</f>
        <v/>
      </c>
    </row>
    <row r="8819" spans="34:36" x14ac:dyDescent="0.35">
      <c r="AH8819" s="16" t="str">
        <f>IF(AND(B8819="Premier League",E8819="Live"),_xlfn.XLOOKUP(_xlfn.TEXTJOIN(" vs ",,C8819:D8819),Calendar!G:G,Calendar!B:B),IF(AND(B8819="Premier League",E8819="Highlights"),_xlfn.XLOOKUP(H8819,Calendar!O:O,Calendar!N:N,,-1),""))</f>
        <v/>
      </c>
      <c r="AI8819" s="61" t="str">
        <f>IF(AND(AH8819&lt;&gt;"",E8819="Live"),_xlfn.XLOOKUP(_xlfn.TEXTJOIN(" vs ",,C8819:D8819),Calendar!G:G,Calendar!K:K),"")</f>
        <v/>
      </c>
      <c r="AJ8819" s="61" t="str">
        <f>IF(AND(K8819&lt;&gt;"Match of the Day",K8819&lt;&gt;"Match of the Day 2",K8819&lt;&gt;"Match of the Day Repeat"),"",1+MAX($AJ$10:AJ8818))</f>
        <v/>
      </c>
    </row>
    <row r="8820" spans="34:36" x14ac:dyDescent="0.35">
      <c r="AH8820" s="16" t="str">
        <f>IF(AND(B8820="Premier League",E8820="Live"),_xlfn.XLOOKUP(_xlfn.TEXTJOIN(" vs ",,C8820:D8820),Calendar!G:G,Calendar!B:B),IF(AND(B8820="Premier League",E8820="Highlights"),_xlfn.XLOOKUP(H8820,Calendar!O:O,Calendar!N:N,,-1),""))</f>
        <v/>
      </c>
      <c r="AI8820" s="61" t="str">
        <f>IF(AND(AH8820&lt;&gt;"",E8820="Live"),_xlfn.XLOOKUP(_xlfn.TEXTJOIN(" vs ",,C8820:D8820),Calendar!G:G,Calendar!K:K),"")</f>
        <v/>
      </c>
      <c r="AJ8820" s="61" t="str">
        <f>IF(AND(K8820&lt;&gt;"Match of the Day",K8820&lt;&gt;"Match of the Day 2",K8820&lt;&gt;"Match of the Day Repeat"),"",1+MAX($AJ$10:AJ8819))</f>
        <v/>
      </c>
    </row>
    <row r="8821" spans="34:36" x14ac:dyDescent="0.35">
      <c r="AH8821" s="16" t="str">
        <f>IF(AND(B8821="Premier League",E8821="Live"),_xlfn.XLOOKUP(_xlfn.TEXTJOIN(" vs ",,C8821:D8821),Calendar!G:G,Calendar!B:B),IF(AND(B8821="Premier League",E8821="Highlights"),_xlfn.XLOOKUP(H8821,Calendar!O:O,Calendar!N:N,,-1),""))</f>
        <v/>
      </c>
      <c r="AI8821" s="61" t="str">
        <f>IF(AND(AH8821&lt;&gt;"",E8821="Live"),_xlfn.XLOOKUP(_xlfn.TEXTJOIN(" vs ",,C8821:D8821),Calendar!G:G,Calendar!K:K),"")</f>
        <v/>
      </c>
      <c r="AJ8821" s="61" t="str">
        <f>IF(AND(K8821&lt;&gt;"Match of the Day",K8821&lt;&gt;"Match of the Day 2",K8821&lt;&gt;"Match of the Day Repeat"),"",1+MAX($AJ$10:AJ8820))</f>
        <v/>
      </c>
    </row>
    <row r="8822" spans="34:36" x14ac:dyDescent="0.35">
      <c r="AH8822" s="16" t="str">
        <f>IF(AND(B8822="Premier League",E8822="Live"),_xlfn.XLOOKUP(_xlfn.TEXTJOIN(" vs ",,C8822:D8822),Calendar!G:G,Calendar!B:B),IF(AND(B8822="Premier League",E8822="Highlights"),_xlfn.XLOOKUP(H8822,Calendar!O:O,Calendar!N:N,,-1),""))</f>
        <v/>
      </c>
      <c r="AI8822" s="61" t="str">
        <f>IF(AND(AH8822&lt;&gt;"",E8822="Live"),_xlfn.XLOOKUP(_xlfn.TEXTJOIN(" vs ",,C8822:D8822),Calendar!G:G,Calendar!K:K),"")</f>
        <v/>
      </c>
      <c r="AJ8822" s="61" t="str">
        <f>IF(AND(K8822&lt;&gt;"Match of the Day",K8822&lt;&gt;"Match of the Day 2",K8822&lt;&gt;"Match of the Day Repeat"),"",1+MAX($AJ$10:AJ8821))</f>
        <v/>
      </c>
    </row>
    <row r="8823" spans="34:36" x14ac:dyDescent="0.35">
      <c r="AH8823" s="16" t="str">
        <f>IF(AND(B8823="Premier League",E8823="Live"),_xlfn.XLOOKUP(_xlfn.TEXTJOIN(" vs ",,C8823:D8823),Calendar!G:G,Calendar!B:B),IF(AND(B8823="Premier League",E8823="Highlights"),_xlfn.XLOOKUP(H8823,Calendar!O:O,Calendar!N:N,,-1),""))</f>
        <v/>
      </c>
      <c r="AI8823" s="61" t="str">
        <f>IF(AND(AH8823&lt;&gt;"",E8823="Live"),_xlfn.XLOOKUP(_xlfn.TEXTJOIN(" vs ",,C8823:D8823),Calendar!G:G,Calendar!K:K),"")</f>
        <v/>
      </c>
      <c r="AJ8823" s="61" t="str">
        <f>IF(AND(K8823&lt;&gt;"Match of the Day",K8823&lt;&gt;"Match of the Day 2",K8823&lt;&gt;"Match of the Day Repeat"),"",1+MAX($AJ$10:AJ8822))</f>
        <v/>
      </c>
    </row>
    <row r="8824" spans="34:36" x14ac:dyDescent="0.35">
      <c r="AH8824" s="16" t="str">
        <f>IF(AND(B8824="Premier League",E8824="Live"),_xlfn.XLOOKUP(_xlfn.TEXTJOIN(" vs ",,C8824:D8824),Calendar!G:G,Calendar!B:B),IF(AND(B8824="Premier League",E8824="Highlights"),_xlfn.XLOOKUP(H8824,Calendar!O:O,Calendar!N:N,,-1),""))</f>
        <v/>
      </c>
      <c r="AI8824" s="61" t="str">
        <f>IF(AND(AH8824&lt;&gt;"",E8824="Live"),_xlfn.XLOOKUP(_xlfn.TEXTJOIN(" vs ",,C8824:D8824),Calendar!G:G,Calendar!K:K),"")</f>
        <v/>
      </c>
      <c r="AJ8824" s="61" t="str">
        <f>IF(AND(K8824&lt;&gt;"Match of the Day",K8824&lt;&gt;"Match of the Day 2",K8824&lt;&gt;"Match of the Day Repeat"),"",1+MAX($AJ$10:AJ8823))</f>
        <v/>
      </c>
    </row>
    <row r="8825" spans="34:36" x14ac:dyDescent="0.35">
      <c r="AH8825" s="16" t="str">
        <f>IF(AND(B8825="Premier League",E8825="Live"),_xlfn.XLOOKUP(_xlfn.TEXTJOIN(" vs ",,C8825:D8825),Calendar!G:G,Calendar!B:B),IF(AND(B8825="Premier League",E8825="Highlights"),_xlfn.XLOOKUP(H8825,Calendar!O:O,Calendar!N:N,,-1),""))</f>
        <v/>
      </c>
      <c r="AI8825" s="61" t="str">
        <f>IF(AND(AH8825&lt;&gt;"",E8825="Live"),_xlfn.XLOOKUP(_xlfn.TEXTJOIN(" vs ",,C8825:D8825),Calendar!G:G,Calendar!K:K),"")</f>
        <v/>
      </c>
      <c r="AJ8825" s="61" t="str">
        <f>IF(AND(K8825&lt;&gt;"Match of the Day",K8825&lt;&gt;"Match of the Day 2",K8825&lt;&gt;"Match of the Day Repeat"),"",1+MAX($AJ$10:AJ8824))</f>
        <v/>
      </c>
    </row>
    <row r="8826" spans="34:36" x14ac:dyDescent="0.35">
      <c r="AH8826" s="16" t="str">
        <f>IF(AND(B8826="Premier League",E8826="Live"),_xlfn.XLOOKUP(_xlfn.TEXTJOIN(" vs ",,C8826:D8826),Calendar!G:G,Calendar!B:B),IF(AND(B8826="Premier League",E8826="Highlights"),_xlfn.XLOOKUP(H8826,Calendar!O:O,Calendar!N:N,,-1),""))</f>
        <v/>
      </c>
      <c r="AI8826" s="61" t="str">
        <f>IF(AND(AH8826&lt;&gt;"",E8826="Live"),_xlfn.XLOOKUP(_xlfn.TEXTJOIN(" vs ",,C8826:D8826),Calendar!G:G,Calendar!K:K),"")</f>
        <v/>
      </c>
      <c r="AJ8826" s="61" t="str">
        <f>IF(AND(K8826&lt;&gt;"Match of the Day",K8826&lt;&gt;"Match of the Day 2",K8826&lt;&gt;"Match of the Day Repeat"),"",1+MAX($AJ$10:AJ8825))</f>
        <v/>
      </c>
    </row>
    <row r="8827" spans="34:36" x14ac:dyDescent="0.35">
      <c r="AH8827" s="16" t="str">
        <f>IF(AND(B8827="Premier League",E8827="Live"),_xlfn.XLOOKUP(_xlfn.TEXTJOIN(" vs ",,C8827:D8827),Calendar!G:G,Calendar!B:B),IF(AND(B8827="Premier League",E8827="Highlights"),_xlfn.XLOOKUP(H8827,Calendar!O:O,Calendar!N:N,,-1),""))</f>
        <v/>
      </c>
      <c r="AI8827" s="61" t="str">
        <f>IF(AND(AH8827&lt;&gt;"",E8827="Live"),_xlfn.XLOOKUP(_xlfn.TEXTJOIN(" vs ",,C8827:D8827),Calendar!G:G,Calendar!K:K),"")</f>
        <v/>
      </c>
      <c r="AJ8827" s="61" t="str">
        <f>IF(AND(K8827&lt;&gt;"Match of the Day",K8827&lt;&gt;"Match of the Day 2",K8827&lt;&gt;"Match of the Day Repeat"),"",1+MAX($AJ$10:AJ8826))</f>
        <v/>
      </c>
    </row>
    <row r="8828" spans="34:36" x14ac:dyDescent="0.35">
      <c r="AH8828" s="16" t="str">
        <f>IF(AND(B8828="Premier League",E8828="Live"),_xlfn.XLOOKUP(_xlfn.TEXTJOIN(" vs ",,C8828:D8828),Calendar!G:G,Calendar!B:B),IF(AND(B8828="Premier League",E8828="Highlights"),_xlfn.XLOOKUP(H8828,Calendar!O:O,Calendar!N:N,,-1),""))</f>
        <v/>
      </c>
      <c r="AI8828" s="61" t="str">
        <f>IF(AND(AH8828&lt;&gt;"",E8828="Live"),_xlfn.XLOOKUP(_xlfn.TEXTJOIN(" vs ",,C8828:D8828),Calendar!G:G,Calendar!K:K),"")</f>
        <v/>
      </c>
      <c r="AJ8828" s="61" t="str">
        <f>IF(AND(K8828&lt;&gt;"Match of the Day",K8828&lt;&gt;"Match of the Day 2",K8828&lt;&gt;"Match of the Day Repeat"),"",1+MAX($AJ$10:AJ8827))</f>
        <v/>
      </c>
    </row>
    <row r="8829" spans="34:36" x14ac:dyDescent="0.35">
      <c r="AH8829" s="16" t="str">
        <f>IF(AND(B8829="Premier League",E8829="Live"),_xlfn.XLOOKUP(_xlfn.TEXTJOIN(" vs ",,C8829:D8829),Calendar!G:G,Calendar!B:B),IF(AND(B8829="Premier League",E8829="Highlights"),_xlfn.XLOOKUP(H8829,Calendar!O:O,Calendar!N:N,,-1),""))</f>
        <v/>
      </c>
      <c r="AI8829" s="61" t="str">
        <f>IF(AND(AH8829&lt;&gt;"",E8829="Live"),_xlfn.XLOOKUP(_xlfn.TEXTJOIN(" vs ",,C8829:D8829),Calendar!G:G,Calendar!K:K),"")</f>
        <v/>
      </c>
      <c r="AJ8829" s="61" t="str">
        <f>IF(AND(K8829&lt;&gt;"Match of the Day",K8829&lt;&gt;"Match of the Day 2",K8829&lt;&gt;"Match of the Day Repeat"),"",1+MAX($AJ$10:AJ8828))</f>
        <v/>
      </c>
    </row>
    <row r="8830" spans="34:36" x14ac:dyDescent="0.35">
      <c r="AH8830" s="16" t="str">
        <f>IF(AND(B8830="Premier League",E8830="Live"),_xlfn.XLOOKUP(_xlfn.TEXTJOIN(" vs ",,C8830:D8830),Calendar!G:G,Calendar!B:B),IF(AND(B8830="Premier League",E8830="Highlights"),_xlfn.XLOOKUP(H8830,Calendar!O:O,Calendar!N:N,,-1),""))</f>
        <v/>
      </c>
      <c r="AI8830" s="61" t="str">
        <f>IF(AND(AH8830&lt;&gt;"",E8830="Live"),_xlfn.XLOOKUP(_xlfn.TEXTJOIN(" vs ",,C8830:D8830),Calendar!G:G,Calendar!K:K),"")</f>
        <v/>
      </c>
      <c r="AJ8830" s="61" t="str">
        <f>IF(AND(K8830&lt;&gt;"Match of the Day",K8830&lt;&gt;"Match of the Day 2",K8830&lt;&gt;"Match of the Day Repeat"),"",1+MAX($AJ$10:AJ8829))</f>
        <v/>
      </c>
    </row>
    <row r="8831" spans="34:36" x14ac:dyDescent="0.35">
      <c r="AH8831" s="16" t="str">
        <f>IF(AND(B8831="Premier League",E8831="Live"),_xlfn.XLOOKUP(_xlfn.TEXTJOIN(" vs ",,C8831:D8831),Calendar!G:G,Calendar!B:B),IF(AND(B8831="Premier League",E8831="Highlights"),_xlfn.XLOOKUP(H8831,Calendar!O:O,Calendar!N:N,,-1),""))</f>
        <v/>
      </c>
      <c r="AI8831" s="61" t="str">
        <f>IF(AND(AH8831&lt;&gt;"",E8831="Live"),_xlfn.XLOOKUP(_xlfn.TEXTJOIN(" vs ",,C8831:D8831),Calendar!G:G,Calendar!K:K),"")</f>
        <v/>
      </c>
      <c r="AJ8831" s="61" t="str">
        <f>IF(AND(K8831&lt;&gt;"Match of the Day",K8831&lt;&gt;"Match of the Day 2",K8831&lt;&gt;"Match of the Day Repeat"),"",1+MAX($AJ$10:AJ8830))</f>
        <v/>
      </c>
    </row>
    <row r="8832" spans="34:36" x14ac:dyDescent="0.35">
      <c r="AH8832" s="16" t="str">
        <f>IF(AND(B8832="Premier League",E8832="Live"),_xlfn.XLOOKUP(_xlfn.TEXTJOIN(" vs ",,C8832:D8832),Calendar!G:G,Calendar!B:B),IF(AND(B8832="Premier League",E8832="Highlights"),_xlfn.XLOOKUP(H8832,Calendar!O:O,Calendar!N:N,,-1),""))</f>
        <v/>
      </c>
      <c r="AI8832" s="61" t="str">
        <f>IF(AND(AH8832&lt;&gt;"",E8832="Live"),_xlfn.XLOOKUP(_xlfn.TEXTJOIN(" vs ",,C8832:D8832),Calendar!G:G,Calendar!K:K),"")</f>
        <v/>
      </c>
      <c r="AJ8832" s="61" t="str">
        <f>IF(AND(K8832&lt;&gt;"Match of the Day",K8832&lt;&gt;"Match of the Day 2",K8832&lt;&gt;"Match of the Day Repeat"),"",1+MAX($AJ$10:AJ8831))</f>
        <v/>
      </c>
    </row>
    <row r="8833" spans="34:36" x14ac:dyDescent="0.35">
      <c r="AH8833" s="16" t="str">
        <f>IF(AND(B8833="Premier League",E8833="Live"),_xlfn.XLOOKUP(_xlfn.TEXTJOIN(" vs ",,C8833:D8833),Calendar!G:G,Calendar!B:B),IF(AND(B8833="Premier League",E8833="Highlights"),_xlfn.XLOOKUP(H8833,Calendar!O:O,Calendar!N:N,,-1),""))</f>
        <v/>
      </c>
      <c r="AI8833" s="61" t="str">
        <f>IF(AND(AH8833&lt;&gt;"",E8833="Live"),_xlfn.XLOOKUP(_xlfn.TEXTJOIN(" vs ",,C8833:D8833),Calendar!G:G,Calendar!K:K),"")</f>
        <v/>
      </c>
      <c r="AJ8833" s="61" t="str">
        <f>IF(AND(K8833&lt;&gt;"Match of the Day",K8833&lt;&gt;"Match of the Day 2",K8833&lt;&gt;"Match of the Day Repeat"),"",1+MAX($AJ$10:AJ8832))</f>
        <v/>
      </c>
    </row>
    <row r="8834" spans="34:36" x14ac:dyDescent="0.35">
      <c r="AH8834" s="16" t="str">
        <f>IF(AND(B8834="Premier League",E8834="Live"),_xlfn.XLOOKUP(_xlfn.TEXTJOIN(" vs ",,C8834:D8834),Calendar!G:G,Calendar!B:B),IF(AND(B8834="Premier League",E8834="Highlights"),_xlfn.XLOOKUP(H8834,Calendar!O:O,Calendar!N:N,,-1),""))</f>
        <v/>
      </c>
      <c r="AI8834" s="61" t="str">
        <f>IF(AND(AH8834&lt;&gt;"",E8834="Live"),_xlfn.XLOOKUP(_xlfn.TEXTJOIN(" vs ",,C8834:D8834),Calendar!G:G,Calendar!K:K),"")</f>
        <v/>
      </c>
      <c r="AJ8834" s="61" t="str">
        <f>IF(AND(K8834&lt;&gt;"Match of the Day",K8834&lt;&gt;"Match of the Day 2",K8834&lt;&gt;"Match of the Day Repeat"),"",1+MAX($AJ$10:AJ8833))</f>
        <v/>
      </c>
    </row>
    <row r="8835" spans="34:36" x14ac:dyDescent="0.35">
      <c r="AH8835" s="16" t="str">
        <f>IF(AND(B8835="Premier League",E8835="Live"),_xlfn.XLOOKUP(_xlfn.TEXTJOIN(" vs ",,C8835:D8835),Calendar!G:G,Calendar!B:B),IF(AND(B8835="Premier League",E8835="Highlights"),_xlfn.XLOOKUP(H8835,Calendar!O:O,Calendar!N:N,,-1),""))</f>
        <v/>
      </c>
      <c r="AI8835" s="61" t="str">
        <f>IF(AND(AH8835&lt;&gt;"",E8835="Live"),_xlfn.XLOOKUP(_xlfn.TEXTJOIN(" vs ",,C8835:D8835),Calendar!G:G,Calendar!K:K),"")</f>
        <v/>
      </c>
      <c r="AJ8835" s="61" t="str">
        <f>IF(AND(K8835&lt;&gt;"Match of the Day",K8835&lt;&gt;"Match of the Day 2",K8835&lt;&gt;"Match of the Day Repeat"),"",1+MAX($AJ$10:AJ8834))</f>
        <v/>
      </c>
    </row>
    <row r="8836" spans="34:36" x14ac:dyDescent="0.35">
      <c r="AH8836" s="16" t="str">
        <f>IF(AND(B8836="Premier League",E8836="Live"),_xlfn.XLOOKUP(_xlfn.TEXTJOIN(" vs ",,C8836:D8836),Calendar!G:G,Calendar!B:B),IF(AND(B8836="Premier League",E8836="Highlights"),_xlfn.XLOOKUP(H8836,Calendar!O:O,Calendar!N:N,,-1),""))</f>
        <v/>
      </c>
      <c r="AI8836" s="61" t="str">
        <f>IF(AND(AH8836&lt;&gt;"",E8836="Live"),_xlfn.XLOOKUP(_xlfn.TEXTJOIN(" vs ",,C8836:D8836),Calendar!G:G,Calendar!K:K),"")</f>
        <v/>
      </c>
      <c r="AJ8836" s="61" t="str">
        <f>IF(AND(K8836&lt;&gt;"Match of the Day",K8836&lt;&gt;"Match of the Day 2",K8836&lt;&gt;"Match of the Day Repeat"),"",1+MAX($AJ$10:AJ8835))</f>
        <v/>
      </c>
    </row>
    <row r="8837" spans="34:36" x14ac:dyDescent="0.35">
      <c r="AH8837" s="16" t="str">
        <f>IF(AND(B8837="Premier League",E8837="Live"),_xlfn.XLOOKUP(_xlfn.TEXTJOIN(" vs ",,C8837:D8837),Calendar!G:G,Calendar!B:B),IF(AND(B8837="Premier League",E8837="Highlights"),_xlfn.XLOOKUP(H8837,Calendar!O:O,Calendar!N:N,,-1),""))</f>
        <v/>
      </c>
      <c r="AI8837" s="61" t="str">
        <f>IF(AND(AH8837&lt;&gt;"",E8837="Live"),_xlfn.XLOOKUP(_xlfn.TEXTJOIN(" vs ",,C8837:D8837),Calendar!G:G,Calendar!K:K),"")</f>
        <v/>
      </c>
      <c r="AJ8837" s="61" t="str">
        <f>IF(AND(K8837&lt;&gt;"Match of the Day",K8837&lt;&gt;"Match of the Day 2",K8837&lt;&gt;"Match of the Day Repeat"),"",1+MAX($AJ$10:AJ8836))</f>
        <v/>
      </c>
    </row>
    <row r="8838" spans="34:36" x14ac:dyDescent="0.35">
      <c r="AH8838" s="16" t="str">
        <f>IF(AND(B8838="Premier League",E8838="Live"),_xlfn.XLOOKUP(_xlfn.TEXTJOIN(" vs ",,C8838:D8838),Calendar!G:G,Calendar!B:B),IF(AND(B8838="Premier League",E8838="Highlights"),_xlfn.XLOOKUP(H8838,Calendar!O:O,Calendar!N:N,,-1),""))</f>
        <v/>
      </c>
      <c r="AI8838" s="61" t="str">
        <f>IF(AND(AH8838&lt;&gt;"",E8838="Live"),_xlfn.XLOOKUP(_xlfn.TEXTJOIN(" vs ",,C8838:D8838),Calendar!G:G,Calendar!K:K),"")</f>
        <v/>
      </c>
      <c r="AJ8838" s="61" t="str">
        <f>IF(AND(K8838&lt;&gt;"Match of the Day",K8838&lt;&gt;"Match of the Day 2",K8838&lt;&gt;"Match of the Day Repeat"),"",1+MAX($AJ$10:AJ8837))</f>
        <v/>
      </c>
    </row>
    <row r="8839" spans="34:36" x14ac:dyDescent="0.35">
      <c r="AH8839" s="16" t="str">
        <f>IF(AND(B8839="Premier League",E8839="Live"),_xlfn.XLOOKUP(_xlfn.TEXTJOIN(" vs ",,C8839:D8839),Calendar!G:G,Calendar!B:B),IF(AND(B8839="Premier League",E8839="Highlights"),_xlfn.XLOOKUP(H8839,Calendar!O:O,Calendar!N:N,,-1),""))</f>
        <v/>
      </c>
      <c r="AI8839" s="61" t="str">
        <f>IF(AND(AH8839&lt;&gt;"",E8839="Live"),_xlfn.XLOOKUP(_xlfn.TEXTJOIN(" vs ",,C8839:D8839),Calendar!G:G,Calendar!K:K),"")</f>
        <v/>
      </c>
      <c r="AJ8839" s="61" t="str">
        <f>IF(AND(K8839&lt;&gt;"Match of the Day",K8839&lt;&gt;"Match of the Day 2",K8839&lt;&gt;"Match of the Day Repeat"),"",1+MAX($AJ$10:AJ8838))</f>
        <v/>
      </c>
    </row>
    <row r="8840" spans="34:36" x14ac:dyDescent="0.35">
      <c r="AH8840" s="16" t="str">
        <f>IF(AND(B8840="Premier League",E8840="Live"),_xlfn.XLOOKUP(_xlfn.TEXTJOIN(" vs ",,C8840:D8840),Calendar!G:G,Calendar!B:B),IF(AND(B8840="Premier League",E8840="Highlights"),_xlfn.XLOOKUP(H8840,Calendar!O:O,Calendar!N:N,,-1),""))</f>
        <v/>
      </c>
      <c r="AI8840" s="61" t="str">
        <f>IF(AND(AH8840&lt;&gt;"",E8840="Live"),_xlfn.XLOOKUP(_xlfn.TEXTJOIN(" vs ",,C8840:D8840),Calendar!G:G,Calendar!K:K),"")</f>
        <v/>
      </c>
      <c r="AJ8840" s="61" t="str">
        <f>IF(AND(K8840&lt;&gt;"Match of the Day",K8840&lt;&gt;"Match of the Day 2",K8840&lt;&gt;"Match of the Day Repeat"),"",1+MAX($AJ$10:AJ8839))</f>
        <v/>
      </c>
    </row>
    <row r="8841" spans="34:36" x14ac:dyDescent="0.35">
      <c r="AH8841" s="16" t="str">
        <f>IF(AND(B8841="Premier League",E8841="Live"),_xlfn.XLOOKUP(_xlfn.TEXTJOIN(" vs ",,C8841:D8841),Calendar!G:G,Calendar!B:B),IF(AND(B8841="Premier League",E8841="Highlights"),_xlfn.XLOOKUP(H8841,Calendar!O:O,Calendar!N:N,,-1),""))</f>
        <v/>
      </c>
      <c r="AI8841" s="61" t="str">
        <f>IF(AND(AH8841&lt;&gt;"",E8841="Live"),_xlfn.XLOOKUP(_xlfn.TEXTJOIN(" vs ",,C8841:D8841),Calendar!G:G,Calendar!K:K),"")</f>
        <v/>
      </c>
      <c r="AJ8841" s="61" t="str">
        <f>IF(AND(K8841&lt;&gt;"Match of the Day",K8841&lt;&gt;"Match of the Day 2",K8841&lt;&gt;"Match of the Day Repeat"),"",1+MAX($AJ$10:AJ8840))</f>
        <v/>
      </c>
    </row>
    <row r="8842" spans="34:36" x14ac:dyDescent="0.35">
      <c r="AH8842" s="16" t="str">
        <f>IF(AND(B8842="Premier League",E8842="Live"),_xlfn.XLOOKUP(_xlfn.TEXTJOIN(" vs ",,C8842:D8842),Calendar!G:G,Calendar!B:B),IF(AND(B8842="Premier League",E8842="Highlights"),_xlfn.XLOOKUP(H8842,Calendar!O:O,Calendar!N:N,,-1),""))</f>
        <v/>
      </c>
      <c r="AI8842" s="61" t="str">
        <f>IF(AND(AH8842&lt;&gt;"",E8842="Live"),_xlfn.XLOOKUP(_xlfn.TEXTJOIN(" vs ",,C8842:D8842),Calendar!G:G,Calendar!K:K),"")</f>
        <v/>
      </c>
      <c r="AJ8842" s="61" t="str">
        <f>IF(AND(K8842&lt;&gt;"Match of the Day",K8842&lt;&gt;"Match of the Day 2",K8842&lt;&gt;"Match of the Day Repeat"),"",1+MAX($AJ$10:AJ8841))</f>
        <v/>
      </c>
    </row>
    <row r="8843" spans="34:36" x14ac:dyDescent="0.35">
      <c r="AH8843" s="16" t="str">
        <f>IF(AND(B8843="Premier League",E8843="Live"),_xlfn.XLOOKUP(_xlfn.TEXTJOIN(" vs ",,C8843:D8843),Calendar!G:G,Calendar!B:B),IF(AND(B8843="Premier League",E8843="Highlights"),_xlfn.XLOOKUP(H8843,Calendar!O:O,Calendar!N:N,,-1),""))</f>
        <v/>
      </c>
      <c r="AI8843" s="61" t="str">
        <f>IF(AND(AH8843&lt;&gt;"",E8843="Live"),_xlfn.XLOOKUP(_xlfn.TEXTJOIN(" vs ",,C8843:D8843),Calendar!G:G,Calendar!K:K),"")</f>
        <v/>
      </c>
      <c r="AJ8843" s="61" t="str">
        <f>IF(AND(K8843&lt;&gt;"Match of the Day",K8843&lt;&gt;"Match of the Day 2",K8843&lt;&gt;"Match of the Day Repeat"),"",1+MAX($AJ$10:AJ8842))</f>
        <v/>
      </c>
    </row>
    <row r="8844" spans="34:36" x14ac:dyDescent="0.35">
      <c r="AH8844" s="16" t="str">
        <f>IF(AND(B8844="Premier League",E8844="Live"),_xlfn.XLOOKUP(_xlfn.TEXTJOIN(" vs ",,C8844:D8844),Calendar!G:G,Calendar!B:B),IF(AND(B8844="Premier League",E8844="Highlights"),_xlfn.XLOOKUP(H8844,Calendar!O:O,Calendar!N:N,,-1),""))</f>
        <v/>
      </c>
      <c r="AI8844" s="61" t="str">
        <f>IF(AND(AH8844&lt;&gt;"",E8844="Live"),_xlfn.XLOOKUP(_xlfn.TEXTJOIN(" vs ",,C8844:D8844),Calendar!G:G,Calendar!K:K),"")</f>
        <v/>
      </c>
      <c r="AJ8844" s="61" t="str">
        <f>IF(AND(K8844&lt;&gt;"Match of the Day",K8844&lt;&gt;"Match of the Day 2",K8844&lt;&gt;"Match of the Day Repeat"),"",1+MAX($AJ$10:AJ8843))</f>
        <v/>
      </c>
    </row>
    <row r="8845" spans="34:36" x14ac:dyDescent="0.35">
      <c r="AH8845" s="16" t="str">
        <f>IF(AND(B8845="Premier League",E8845="Live"),_xlfn.XLOOKUP(_xlfn.TEXTJOIN(" vs ",,C8845:D8845),Calendar!G:G,Calendar!B:B),IF(AND(B8845="Premier League",E8845="Highlights"),_xlfn.XLOOKUP(H8845,Calendar!O:O,Calendar!N:N,,-1),""))</f>
        <v/>
      </c>
      <c r="AI8845" s="61" t="str">
        <f>IF(AND(AH8845&lt;&gt;"",E8845="Live"),_xlfn.XLOOKUP(_xlfn.TEXTJOIN(" vs ",,C8845:D8845),Calendar!G:G,Calendar!K:K),"")</f>
        <v/>
      </c>
      <c r="AJ8845" s="61" t="str">
        <f>IF(AND(K8845&lt;&gt;"Match of the Day",K8845&lt;&gt;"Match of the Day 2",K8845&lt;&gt;"Match of the Day Repeat"),"",1+MAX($AJ$10:AJ8844))</f>
        <v/>
      </c>
    </row>
    <row r="8846" spans="34:36" x14ac:dyDescent="0.35">
      <c r="AH8846" s="16" t="str">
        <f>IF(AND(B8846="Premier League",E8846="Live"),_xlfn.XLOOKUP(_xlfn.TEXTJOIN(" vs ",,C8846:D8846),Calendar!G:G,Calendar!B:B),IF(AND(B8846="Premier League",E8846="Highlights"),_xlfn.XLOOKUP(H8846,Calendar!O:O,Calendar!N:N,,-1),""))</f>
        <v/>
      </c>
      <c r="AI8846" s="61" t="str">
        <f>IF(AND(AH8846&lt;&gt;"",E8846="Live"),_xlfn.XLOOKUP(_xlfn.TEXTJOIN(" vs ",,C8846:D8846),Calendar!G:G,Calendar!K:K),"")</f>
        <v/>
      </c>
      <c r="AJ8846" s="61" t="str">
        <f>IF(AND(K8846&lt;&gt;"Match of the Day",K8846&lt;&gt;"Match of the Day 2",K8846&lt;&gt;"Match of the Day Repeat"),"",1+MAX($AJ$10:AJ8845))</f>
        <v/>
      </c>
    </row>
    <row r="8847" spans="34:36" x14ac:dyDescent="0.35">
      <c r="AH8847" s="16" t="str">
        <f>IF(AND(B8847="Premier League",E8847="Live"),_xlfn.XLOOKUP(_xlfn.TEXTJOIN(" vs ",,C8847:D8847),Calendar!G:G,Calendar!B:B),IF(AND(B8847="Premier League",E8847="Highlights"),_xlfn.XLOOKUP(H8847,Calendar!O:O,Calendar!N:N,,-1),""))</f>
        <v/>
      </c>
      <c r="AI8847" s="61" t="str">
        <f>IF(AND(AH8847&lt;&gt;"",E8847="Live"),_xlfn.XLOOKUP(_xlfn.TEXTJOIN(" vs ",,C8847:D8847),Calendar!G:G,Calendar!K:K),"")</f>
        <v/>
      </c>
      <c r="AJ8847" s="61" t="str">
        <f>IF(AND(K8847&lt;&gt;"Match of the Day",K8847&lt;&gt;"Match of the Day 2",K8847&lt;&gt;"Match of the Day Repeat"),"",1+MAX($AJ$10:AJ8846))</f>
        <v/>
      </c>
    </row>
    <row r="8848" spans="34:36" x14ac:dyDescent="0.35">
      <c r="AH8848" s="16" t="str">
        <f>IF(AND(B8848="Premier League",E8848="Live"),_xlfn.XLOOKUP(_xlfn.TEXTJOIN(" vs ",,C8848:D8848),Calendar!G:G,Calendar!B:B),IF(AND(B8848="Premier League",E8848="Highlights"),_xlfn.XLOOKUP(H8848,Calendar!O:O,Calendar!N:N,,-1),""))</f>
        <v/>
      </c>
      <c r="AI8848" s="61" t="str">
        <f>IF(AND(AH8848&lt;&gt;"",E8848="Live"),_xlfn.XLOOKUP(_xlfn.TEXTJOIN(" vs ",,C8848:D8848),Calendar!G:G,Calendar!K:K),"")</f>
        <v/>
      </c>
      <c r="AJ8848" s="61" t="str">
        <f>IF(AND(K8848&lt;&gt;"Match of the Day",K8848&lt;&gt;"Match of the Day 2",K8848&lt;&gt;"Match of the Day Repeat"),"",1+MAX($AJ$10:AJ8847))</f>
        <v/>
      </c>
    </row>
    <row r="8849" spans="34:36" x14ac:dyDescent="0.35">
      <c r="AH8849" s="16" t="str">
        <f>IF(AND(B8849="Premier League",E8849="Live"),_xlfn.XLOOKUP(_xlfn.TEXTJOIN(" vs ",,C8849:D8849),Calendar!G:G,Calendar!B:B),IF(AND(B8849="Premier League",E8849="Highlights"),_xlfn.XLOOKUP(H8849,Calendar!O:O,Calendar!N:N,,-1),""))</f>
        <v/>
      </c>
      <c r="AI8849" s="61" t="str">
        <f>IF(AND(AH8849&lt;&gt;"",E8849="Live"),_xlfn.XLOOKUP(_xlfn.TEXTJOIN(" vs ",,C8849:D8849),Calendar!G:G,Calendar!K:K),"")</f>
        <v/>
      </c>
      <c r="AJ8849" s="61" t="str">
        <f>IF(AND(K8849&lt;&gt;"Match of the Day",K8849&lt;&gt;"Match of the Day 2",K8849&lt;&gt;"Match of the Day Repeat"),"",1+MAX($AJ$10:AJ8848))</f>
        <v/>
      </c>
    </row>
    <row r="8850" spans="34:36" x14ac:dyDescent="0.35">
      <c r="AH8850" s="16" t="str">
        <f>IF(AND(B8850="Premier League",E8850="Live"),_xlfn.XLOOKUP(_xlfn.TEXTJOIN(" vs ",,C8850:D8850),Calendar!G:G,Calendar!B:B),IF(AND(B8850="Premier League",E8850="Highlights"),_xlfn.XLOOKUP(H8850,Calendar!O:O,Calendar!N:N,,-1),""))</f>
        <v/>
      </c>
      <c r="AI8850" s="61" t="str">
        <f>IF(AND(AH8850&lt;&gt;"",E8850="Live"),_xlfn.XLOOKUP(_xlfn.TEXTJOIN(" vs ",,C8850:D8850),Calendar!G:G,Calendar!K:K),"")</f>
        <v/>
      </c>
      <c r="AJ8850" s="61" t="str">
        <f>IF(AND(K8850&lt;&gt;"Match of the Day",K8850&lt;&gt;"Match of the Day 2",K8850&lt;&gt;"Match of the Day Repeat"),"",1+MAX($AJ$10:AJ8849))</f>
        <v/>
      </c>
    </row>
    <row r="8851" spans="34:36" x14ac:dyDescent="0.35">
      <c r="AH8851" s="16" t="str">
        <f>IF(AND(B8851="Premier League",E8851="Live"),_xlfn.XLOOKUP(_xlfn.TEXTJOIN(" vs ",,C8851:D8851),Calendar!G:G,Calendar!B:B),IF(AND(B8851="Premier League",E8851="Highlights"),_xlfn.XLOOKUP(H8851,Calendar!O:O,Calendar!N:N,,-1),""))</f>
        <v/>
      </c>
      <c r="AI8851" s="61" t="str">
        <f>IF(AND(AH8851&lt;&gt;"",E8851="Live"),_xlfn.XLOOKUP(_xlfn.TEXTJOIN(" vs ",,C8851:D8851),Calendar!G:G,Calendar!K:K),"")</f>
        <v/>
      </c>
      <c r="AJ8851" s="61" t="str">
        <f>IF(AND(K8851&lt;&gt;"Match of the Day",K8851&lt;&gt;"Match of the Day 2",K8851&lt;&gt;"Match of the Day Repeat"),"",1+MAX($AJ$10:AJ8850))</f>
        <v/>
      </c>
    </row>
    <row r="8852" spans="34:36" x14ac:dyDescent="0.35">
      <c r="AH8852" s="16" t="str">
        <f>IF(AND(B8852="Premier League",E8852="Live"),_xlfn.XLOOKUP(_xlfn.TEXTJOIN(" vs ",,C8852:D8852),Calendar!G:G,Calendar!B:B),IF(AND(B8852="Premier League",E8852="Highlights"),_xlfn.XLOOKUP(H8852,Calendar!O:O,Calendar!N:N,,-1),""))</f>
        <v/>
      </c>
      <c r="AI8852" s="61" t="str">
        <f>IF(AND(AH8852&lt;&gt;"",E8852="Live"),_xlfn.XLOOKUP(_xlfn.TEXTJOIN(" vs ",,C8852:D8852),Calendar!G:G,Calendar!K:K),"")</f>
        <v/>
      </c>
      <c r="AJ8852" s="61" t="str">
        <f>IF(AND(K8852&lt;&gt;"Match of the Day",K8852&lt;&gt;"Match of the Day 2",K8852&lt;&gt;"Match of the Day Repeat"),"",1+MAX($AJ$10:AJ8851))</f>
        <v/>
      </c>
    </row>
    <row r="8853" spans="34:36" x14ac:dyDescent="0.35">
      <c r="AH8853" s="16" t="str">
        <f>IF(AND(B8853="Premier League",E8853="Live"),_xlfn.XLOOKUP(_xlfn.TEXTJOIN(" vs ",,C8853:D8853),Calendar!G:G,Calendar!B:B),IF(AND(B8853="Premier League",E8853="Highlights"),_xlfn.XLOOKUP(H8853,Calendar!O:O,Calendar!N:N,,-1),""))</f>
        <v/>
      </c>
      <c r="AI8853" s="61" t="str">
        <f>IF(AND(AH8853&lt;&gt;"",E8853="Live"),_xlfn.XLOOKUP(_xlfn.TEXTJOIN(" vs ",,C8853:D8853),Calendar!G:G,Calendar!K:K),"")</f>
        <v/>
      </c>
      <c r="AJ8853" s="61" t="str">
        <f>IF(AND(K8853&lt;&gt;"Match of the Day",K8853&lt;&gt;"Match of the Day 2",K8853&lt;&gt;"Match of the Day Repeat"),"",1+MAX($AJ$10:AJ8852))</f>
        <v/>
      </c>
    </row>
    <row r="8854" spans="34:36" x14ac:dyDescent="0.35">
      <c r="AH8854" s="16" t="str">
        <f>IF(AND(B8854="Premier League",E8854="Live"),_xlfn.XLOOKUP(_xlfn.TEXTJOIN(" vs ",,C8854:D8854),Calendar!G:G,Calendar!B:B),IF(AND(B8854="Premier League",E8854="Highlights"),_xlfn.XLOOKUP(H8854,Calendar!O:O,Calendar!N:N,,-1),""))</f>
        <v/>
      </c>
      <c r="AI8854" s="61" t="str">
        <f>IF(AND(AH8854&lt;&gt;"",E8854="Live"),_xlfn.XLOOKUP(_xlfn.TEXTJOIN(" vs ",,C8854:D8854),Calendar!G:G,Calendar!K:K),"")</f>
        <v/>
      </c>
      <c r="AJ8854" s="61" t="str">
        <f>IF(AND(K8854&lt;&gt;"Match of the Day",K8854&lt;&gt;"Match of the Day 2",K8854&lt;&gt;"Match of the Day Repeat"),"",1+MAX($AJ$10:AJ8853))</f>
        <v/>
      </c>
    </row>
    <row r="8855" spans="34:36" x14ac:dyDescent="0.35">
      <c r="AH8855" s="16" t="str">
        <f>IF(AND(B8855="Premier League",E8855="Live"),_xlfn.XLOOKUP(_xlfn.TEXTJOIN(" vs ",,C8855:D8855),Calendar!G:G,Calendar!B:B),IF(AND(B8855="Premier League",E8855="Highlights"),_xlfn.XLOOKUP(H8855,Calendar!O:O,Calendar!N:N,,-1),""))</f>
        <v/>
      </c>
      <c r="AI8855" s="61" t="str">
        <f>IF(AND(AH8855&lt;&gt;"",E8855="Live"),_xlfn.XLOOKUP(_xlfn.TEXTJOIN(" vs ",,C8855:D8855),Calendar!G:G,Calendar!K:K),"")</f>
        <v/>
      </c>
      <c r="AJ8855" s="61" t="str">
        <f>IF(AND(K8855&lt;&gt;"Match of the Day",K8855&lt;&gt;"Match of the Day 2",K8855&lt;&gt;"Match of the Day Repeat"),"",1+MAX($AJ$10:AJ8854))</f>
        <v/>
      </c>
    </row>
    <row r="8856" spans="34:36" x14ac:dyDescent="0.35">
      <c r="AH8856" s="16" t="str">
        <f>IF(AND(B8856="Premier League",E8856="Live"),_xlfn.XLOOKUP(_xlfn.TEXTJOIN(" vs ",,C8856:D8856),Calendar!G:G,Calendar!B:B),IF(AND(B8856="Premier League",E8856="Highlights"),_xlfn.XLOOKUP(H8856,Calendar!O:O,Calendar!N:N,,-1),""))</f>
        <v/>
      </c>
      <c r="AI8856" s="61" t="str">
        <f>IF(AND(AH8856&lt;&gt;"",E8856="Live"),_xlfn.XLOOKUP(_xlfn.TEXTJOIN(" vs ",,C8856:D8856),Calendar!G:G,Calendar!K:K),"")</f>
        <v/>
      </c>
      <c r="AJ8856" s="61" t="str">
        <f>IF(AND(K8856&lt;&gt;"Match of the Day",K8856&lt;&gt;"Match of the Day 2",K8856&lt;&gt;"Match of the Day Repeat"),"",1+MAX($AJ$10:AJ8855))</f>
        <v/>
      </c>
    </row>
    <row r="8857" spans="34:36" x14ac:dyDescent="0.35">
      <c r="AH8857" s="16" t="str">
        <f>IF(AND(B8857="Premier League",E8857="Live"),_xlfn.XLOOKUP(_xlfn.TEXTJOIN(" vs ",,C8857:D8857),Calendar!G:G,Calendar!B:B),IF(AND(B8857="Premier League",E8857="Highlights"),_xlfn.XLOOKUP(H8857,Calendar!O:O,Calendar!N:N,,-1),""))</f>
        <v/>
      </c>
      <c r="AI8857" s="61" t="str">
        <f>IF(AND(AH8857&lt;&gt;"",E8857="Live"),_xlfn.XLOOKUP(_xlfn.TEXTJOIN(" vs ",,C8857:D8857),Calendar!G:G,Calendar!K:K),"")</f>
        <v/>
      </c>
      <c r="AJ8857" s="61" t="str">
        <f>IF(AND(K8857&lt;&gt;"Match of the Day",K8857&lt;&gt;"Match of the Day 2",K8857&lt;&gt;"Match of the Day Repeat"),"",1+MAX($AJ$10:AJ8856))</f>
        <v/>
      </c>
    </row>
    <row r="8858" spans="34:36" x14ac:dyDescent="0.35">
      <c r="AH8858" s="16" t="str">
        <f>IF(AND(B8858="Premier League",E8858="Live"),_xlfn.XLOOKUP(_xlfn.TEXTJOIN(" vs ",,C8858:D8858),Calendar!G:G,Calendar!B:B),IF(AND(B8858="Premier League",E8858="Highlights"),_xlfn.XLOOKUP(H8858,Calendar!O:O,Calendar!N:N,,-1),""))</f>
        <v/>
      </c>
      <c r="AI8858" s="61" t="str">
        <f>IF(AND(AH8858&lt;&gt;"",E8858="Live"),_xlfn.XLOOKUP(_xlfn.TEXTJOIN(" vs ",,C8858:D8858),Calendar!G:G,Calendar!K:K),"")</f>
        <v/>
      </c>
      <c r="AJ8858" s="61" t="str">
        <f>IF(AND(K8858&lt;&gt;"Match of the Day",K8858&lt;&gt;"Match of the Day 2",K8858&lt;&gt;"Match of the Day Repeat"),"",1+MAX($AJ$10:AJ8857))</f>
        <v/>
      </c>
    </row>
    <row r="8859" spans="34:36" x14ac:dyDescent="0.35">
      <c r="AH8859" s="16" t="str">
        <f>IF(AND(B8859="Premier League",E8859="Live"),_xlfn.XLOOKUP(_xlfn.TEXTJOIN(" vs ",,C8859:D8859),Calendar!G:G,Calendar!B:B),IF(AND(B8859="Premier League",E8859="Highlights"),_xlfn.XLOOKUP(H8859,Calendar!O:O,Calendar!N:N,,-1),""))</f>
        <v/>
      </c>
      <c r="AI8859" s="61" t="str">
        <f>IF(AND(AH8859&lt;&gt;"",E8859="Live"),_xlfn.XLOOKUP(_xlfn.TEXTJOIN(" vs ",,C8859:D8859),Calendar!G:G,Calendar!K:K),"")</f>
        <v/>
      </c>
      <c r="AJ8859" s="61" t="str">
        <f>IF(AND(K8859&lt;&gt;"Match of the Day",K8859&lt;&gt;"Match of the Day 2",K8859&lt;&gt;"Match of the Day Repeat"),"",1+MAX($AJ$10:AJ8858))</f>
        <v/>
      </c>
    </row>
    <row r="8860" spans="34:36" x14ac:dyDescent="0.35">
      <c r="AH8860" s="16" t="str">
        <f>IF(AND(B8860="Premier League",E8860="Live"),_xlfn.XLOOKUP(_xlfn.TEXTJOIN(" vs ",,C8860:D8860),Calendar!G:G,Calendar!B:B),IF(AND(B8860="Premier League",E8860="Highlights"),_xlfn.XLOOKUP(H8860,Calendar!O:O,Calendar!N:N,,-1),""))</f>
        <v/>
      </c>
      <c r="AI8860" s="61" t="str">
        <f>IF(AND(AH8860&lt;&gt;"",E8860="Live"),_xlfn.XLOOKUP(_xlfn.TEXTJOIN(" vs ",,C8860:D8860),Calendar!G:G,Calendar!K:K),"")</f>
        <v/>
      </c>
      <c r="AJ8860" s="61" t="str">
        <f>IF(AND(K8860&lt;&gt;"Match of the Day",K8860&lt;&gt;"Match of the Day 2",K8860&lt;&gt;"Match of the Day Repeat"),"",1+MAX($AJ$10:AJ8859))</f>
        <v/>
      </c>
    </row>
    <row r="8861" spans="34:36" x14ac:dyDescent="0.35">
      <c r="AH8861" s="16" t="str">
        <f>IF(AND(B8861="Premier League",E8861="Live"),_xlfn.XLOOKUP(_xlfn.TEXTJOIN(" vs ",,C8861:D8861),Calendar!G:G,Calendar!B:B),IF(AND(B8861="Premier League",E8861="Highlights"),_xlfn.XLOOKUP(H8861,Calendar!O:O,Calendar!N:N,,-1),""))</f>
        <v/>
      </c>
      <c r="AI8861" s="61" t="str">
        <f>IF(AND(AH8861&lt;&gt;"",E8861="Live"),_xlfn.XLOOKUP(_xlfn.TEXTJOIN(" vs ",,C8861:D8861),Calendar!G:G,Calendar!K:K),"")</f>
        <v/>
      </c>
      <c r="AJ8861" s="61" t="str">
        <f>IF(AND(K8861&lt;&gt;"Match of the Day",K8861&lt;&gt;"Match of the Day 2",K8861&lt;&gt;"Match of the Day Repeat"),"",1+MAX($AJ$10:AJ8860))</f>
        <v/>
      </c>
    </row>
    <row r="8862" spans="34:36" x14ac:dyDescent="0.35">
      <c r="AH8862" s="16" t="str">
        <f>IF(AND(B8862="Premier League",E8862="Live"),_xlfn.XLOOKUP(_xlfn.TEXTJOIN(" vs ",,C8862:D8862),Calendar!G:G,Calendar!B:B),IF(AND(B8862="Premier League",E8862="Highlights"),_xlfn.XLOOKUP(H8862,Calendar!O:O,Calendar!N:N,,-1),""))</f>
        <v/>
      </c>
      <c r="AI8862" s="61" t="str">
        <f>IF(AND(AH8862&lt;&gt;"",E8862="Live"),_xlfn.XLOOKUP(_xlfn.TEXTJOIN(" vs ",,C8862:D8862),Calendar!G:G,Calendar!K:K),"")</f>
        <v/>
      </c>
      <c r="AJ8862" s="61" t="str">
        <f>IF(AND(K8862&lt;&gt;"Match of the Day",K8862&lt;&gt;"Match of the Day 2",K8862&lt;&gt;"Match of the Day Repeat"),"",1+MAX($AJ$10:AJ8861))</f>
        <v/>
      </c>
    </row>
    <row r="8863" spans="34:36" x14ac:dyDescent="0.35">
      <c r="AH8863" s="16" t="str">
        <f>IF(AND(B8863="Premier League",E8863="Live"),_xlfn.XLOOKUP(_xlfn.TEXTJOIN(" vs ",,C8863:D8863),Calendar!G:G,Calendar!B:B),IF(AND(B8863="Premier League",E8863="Highlights"),_xlfn.XLOOKUP(H8863,Calendar!O:O,Calendar!N:N,,-1),""))</f>
        <v/>
      </c>
      <c r="AI8863" s="61" t="str">
        <f>IF(AND(AH8863&lt;&gt;"",E8863="Live"),_xlfn.XLOOKUP(_xlfn.TEXTJOIN(" vs ",,C8863:D8863),Calendar!G:G,Calendar!K:K),"")</f>
        <v/>
      </c>
      <c r="AJ8863" s="61" t="str">
        <f>IF(AND(K8863&lt;&gt;"Match of the Day",K8863&lt;&gt;"Match of the Day 2",K8863&lt;&gt;"Match of the Day Repeat"),"",1+MAX($AJ$10:AJ8862))</f>
        <v/>
      </c>
    </row>
    <row r="8864" spans="34:36" x14ac:dyDescent="0.35">
      <c r="AH8864" s="16" t="str">
        <f>IF(AND(B8864="Premier League",E8864="Live"),_xlfn.XLOOKUP(_xlfn.TEXTJOIN(" vs ",,C8864:D8864),Calendar!G:G,Calendar!B:B),IF(AND(B8864="Premier League",E8864="Highlights"),_xlfn.XLOOKUP(H8864,Calendar!O:O,Calendar!N:N,,-1),""))</f>
        <v/>
      </c>
      <c r="AI8864" s="61" t="str">
        <f>IF(AND(AH8864&lt;&gt;"",E8864="Live"),_xlfn.XLOOKUP(_xlfn.TEXTJOIN(" vs ",,C8864:D8864),Calendar!G:G,Calendar!K:K),"")</f>
        <v/>
      </c>
      <c r="AJ8864" s="61" t="str">
        <f>IF(AND(K8864&lt;&gt;"Match of the Day",K8864&lt;&gt;"Match of the Day 2",K8864&lt;&gt;"Match of the Day Repeat"),"",1+MAX($AJ$10:AJ8863))</f>
        <v/>
      </c>
    </row>
    <row r="8865" spans="34:36" x14ac:dyDescent="0.35">
      <c r="AH8865" s="16" t="str">
        <f>IF(AND(B8865="Premier League",E8865="Live"),_xlfn.XLOOKUP(_xlfn.TEXTJOIN(" vs ",,C8865:D8865),Calendar!G:G,Calendar!B:B),IF(AND(B8865="Premier League",E8865="Highlights"),_xlfn.XLOOKUP(H8865,Calendar!O:O,Calendar!N:N,,-1),""))</f>
        <v/>
      </c>
      <c r="AI8865" s="61" t="str">
        <f>IF(AND(AH8865&lt;&gt;"",E8865="Live"),_xlfn.XLOOKUP(_xlfn.TEXTJOIN(" vs ",,C8865:D8865),Calendar!G:G,Calendar!K:K),"")</f>
        <v/>
      </c>
      <c r="AJ8865" s="61" t="str">
        <f>IF(AND(K8865&lt;&gt;"Match of the Day",K8865&lt;&gt;"Match of the Day 2",K8865&lt;&gt;"Match of the Day Repeat"),"",1+MAX($AJ$10:AJ8864))</f>
        <v/>
      </c>
    </row>
    <row r="8866" spans="34:36" x14ac:dyDescent="0.35">
      <c r="AH8866" s="16" t="str">
        <f>IF(AND(B8866="Premier League",E8866="Live"),_xlfn.XLOOKUP(_xlfn.TEXTJOIN(" vs ",,C8866:D8866),Calendar!G:G,Calendar!B:B),IF(AND(B8866="Premier League",E8866="Highlights"),_xlfn.XLOOKUP(H8866,Calendar!O:O,Calendar!N:N,,-1),""))</f>
        <v/>
      </c>
      <c r="AI8866" s="61" t="str">
        <f>IF(AND(AH8866&lt;&gt;"",E8866="Live"),_xlfn.XLOOKUP(_xlfn.TEXTJOIN(" vs ",,C8866:D8866),Calendar!G:G,Calendar!K:K),"")</f>
        <v/>
      </c>
      <c r="AJ8866" s="61" t="str">
        <f>IF(AND(K8866&lt;&gt;"Match of the Day",K8866&lt;&gt;"Match of the Day 2",K8866&lt;&gt;"Match of the Day Repeat"),"",1+MAX($AJ$10:AJ8865))</f>
        <v/>
      </c>
    </row>
    <row r="8867" spans="34:36" x14ac:dyDescent="0.35">
      <c r="AH8867" s="16" t="str">
        <f>IF(AND(B8867="Premier League",E8867="Live"),_xlfn.XLOOKUP(_xlfn.TEXTJOIN(" vs ",,C8867:D8867),Calendar!G:G,Calendar!B:B),IF(AND(B8867="Premier League",E8867="Highlights"),_xlfn.XLOOKUP(H8867,Calendar!O:O,Calendar!N:N,,-1),""))</f>
        <v/>
      </c>
      <c r="AI8867" s="61" t="str">
        <f>IF(AND(AH8867&lt;&gt;"",E8867="Live"),_xlfn.XLOOKUP(_xlfn.TEXTJOIN(" vs ",,C8867:D8867),Calendar!G:G,Calendar!K:K),"")</f>
        <v/>
      </c>
      <c r="AJ8867" s="61" t="str">
        <f>IF(AND(K8867&lt;&gt;"Match of the Day",K8867&lt;&gt;"Match of the Day 2",K8867&lt;&gt;"Match of the Day Repeat"),"",1+MAX($AJ$10:AJ8866))</f>
        <v/>
      </c>
    </row>
    <row r="8868" spans="34:36" x14ac:dyDescent="0.35">
      <c r="AH8868" s="16" t="str">
        <f>IF(AND(B8868="Premier League",E8868="Live"),_xlfn.XLOOKUP(_xlfn.TEXTJOIN(" vs ",,C8868:D8868),Calendar!G:G,Calendar!B:B),IF(AND(B8868="Premier League",E8868="Highlights"),_xlfn.XLOOKUP(H8868,Calendar!O:O,Calendar!N:N,,-1),""))</f>
        <v/>
      </c>
      <c r="AI8868" s="61" t="str">
        <f>IF(AND(AH8868&lt;&gt;"",E8868="Live"),_xlfn.XLOOKUP(_xlfn.TEXTJOIN(" vs ",,C8868:D8868),Calendar!G:G,Calendar!K:K),"")</f>
        <v/>
      </c>
      <c r="AJ8868" s="61" t="str">
        <f>IF(AND(K8868&lt;&gt;"Match of the Day",K8868&lt;&gt;"Match of the Day 2",K8868&lt;&gt;"Match of the Day Repeat"),"",1+MAX($AJ$10:AJ8867))</f>
        <v/>
      </c>
    </row>
    <row r="8869" spans="34:36" x14ac:dyDescent="0.35">
      <c r="AH8869" s="16" t="str">
        <f>IF(AND(B8869="Premier League",E8869="Live"),_xlfn.XLOOKUP(_xlfn.TEXTJOIN(" vs ",,C8869:D8869),Calendar!G:G,Calendar!B:B),IF(AND(B8869="Premier League",E8869="Highlights"),_xlfn.XLOOKUP(H8869,Calendar!O:O,Calendar!N:N,,-1),""))</f>
        <v/>
      </c>
      <c r="AI8869" s="61" t="str">
        <f>IF(AND(AH8869&lt;&gt;"",E8869="Live"),_xlfn.XLOOKUP(_xlfn.TEXTJOIN(" vs ",,C8869:D8869),Calendar!G:G,Calendar!K:K),"")</f>
        <v/>
      </c>
      <c r="AJ8869" s="61" t="str">
        <f>IF(AND(K8869&lt;&gt;"Match of the Day",K8869&lt;&gt;"Match of the Day 2",K8869&lt;&gt;"Match of the Day Repeat"),"",1+MAX($AJ$10:AJ8868))</f>
        <v/>
      </c>
    </row>
    <row r="8870" spans="34:36" x14ac:dyDescent="0.35">
      <c r="AH8870" s="16" t="str">
        <f>IF(AND(B8870="Premier League",E8870="Live"),_xlfn.XLOOKUP(_xlfn.TEXTJOIN(" vs ",,C8870:D8870),Calendar!G:G,Calendar!B:B),IF(AND(B8870="Premier League",E8870="Highlights"),_xlfn.XLOOKUP(H8870,Calendar!O:O,Calendar!N:N,,-1),""))</f>
        <v/>
      </c>
      <c r="AI8870" s="61" t="str">
        <f>IF(AND(AH8870&lt;&gt;"",E8870="Live"),_xlfn.XLOOKUP(_xlfn.TEXTJOIN(" vs ",,C8870:D8870),Calendar!G:G,Calendar!K:K),"")</f>
        <v/>
      </c>
      <c r="AJ8870" s="61" t="str">
        <f>IF(AND(K8870&lt;&gt;"Match of the Day",K8870&lt;&gt;"Match of the Day 2",K8870&lt;&gt;"Match of the Day Repeat"),"",1+MAX($AJ$10:AJ8869))</f>
        <v/>
      </c>
    </row>
    <row r="8871" spans="34:36" x14ac:dyDescent="0.35">
      <c r="AH8871" s="16" t="str">
        <f>IF(AND(B8871="Premier League",E8871="Live"),_xlfn.XLOOKUP(_xlfn.TEXTJOIN(" vs ",,C8871:D8871),Calendar!G:G,Calendar!B:B),IF(AND(B8871="Premier League",E8871="Highlights"),_xlfn.XLOOKUP(H8871,Calendar!O:O,Calendar!N:N,,-1),""))</f>
        <v/>
      </c>
      <c r="AI8871" s="61" t="str">
        <f>IF(AND(AH8871&lt;&gt;"",E8871="Live"),_xlfn.XLOOKUP(_xlfn.TEXTJOIN(" vs ",,C8871:D8871),Calendar!G:G,Calendar!K:K),"")</f>
        <v/>
      </c>
      <c r="AJ8871" s="61" t="str">
        <f>IF(AND(K8871&lt;&gt;"Match of the Day",K8871&lt;&gt;"Match of the Day 2",K8871&lt;&gt;"Match of the Day Repeat"),"",1+MAX($AJ$10:AJ8870))</f>
        <v/>
      </c>
    </row>
    <row r="8872" spans="34:36" x14ac:dyDescent="0.35">
      <c r="AH8872" s="16" t="str">
        <f>IF(AND(B8872="Premier League",E8872="Live"),_xlfn.XLOOKUP(_xlfn.TEXTJOIN(" vs ",,C8872:D8872),Calendar!G:G,Calendar!B:B),IF(AND(B8872="Premier League",E8872="Highlights"),_xlfn.XLOOKUP(H8872,Calendar!O:O,Calendar!N:N,,-1),""))</f>
        <v/>
      </c>
      <c r="AI8872" s="61" t="str">
        <f>IF(AND(AH8872&lt;&gt;"",E8872="Live"),_xlfn.XLOOKUP(_xlfn.TEXTJOIN(" vs ",,C8872:D8872),Calendar!G:G,Calendar!K:K),"")</f>
        <v/>
      </c>
      <c r="AJ8872" s="61" t="str">
        <f>IF(AND(K8872&lt;&gt;"Match of the Day",K8872&lt;&gt;"Match of the Day 2",K8872&lt;&gt;"Match of the Day Repeat"),"",1+MAX($AJ$10:AJ8871))</f>
        <v/>
      </c>
    </row>
    <row r="8873" spans="34:36" x14ac:dyDescent="0.35">
      <c r="AH8873" s="16" t="str">
        <f>IF(AND(B8873="Premier League",E8873="Live"),_xlfn.XLOOKUP(_xlfn.TEXTJOIN(" vs ",,C8873:D8873),Calendar!G:G,Calendar!B:B),IF(AND(B8873="Premier League",E8873="Highlights"),_xlfn.XLOOKUP(H8873,Calendar!O:O,Calendar!N:N,,-1),""))</f>
        <v/>
      </c>
      <c r="AI8873" s="61" t="str">
        <f>IF(AND(AH8873&lt;&gt;"",E8873="Live"),_xlfn.XLOOKUP(_xlfn.TEXTJOIN(" vs ",,C8873:D8873),Calendar!G:G,Calendar!K:K),"")</f>
        <v/>
      </c>
      <c r="AJ8873" s="61" t="str">
        <f>IF(AND(K8873&lt;&gt;"Match of the Day",K8873&lt;&gt;"Match of the Day 2",K8873&lt;&gt;"Match of the Day Repeat"),"",1+MAX($AJ$10:AJ8872))</f>
        <v/>
      </c>
    </row>
    <row r="8874" spans="34:36" x14ac:dyDescent="0.35">
      <c r="AH8874" s="16" t="str">
        <f>IF(AND(B8874="Premier League",E8874="Live"),_xlfn.XLOOKUP(_xlfn.TEXTJOIN(" vs ",,C8874:D8874),Calendar!G:G,Calendar!B:B),IF(AND(B8874="Premier League",E8874="Highlights"),_xlfn.XLOOKUP(H8874,Calendar!O:O,Calendar!N:N,,-1),""))</f>
        <v/>
      </c>
      <c r="AI8874" s="61" t="str">
        <f>IF(AND(AH8874&lt;&gt;"",E8874="Live"),_xlfn.XLOOKUP(_xlfn.TEXTJOIN(" vs ",,C8874:D8874),Calendar!G:G,Calendar!K:K),"")</f>
        <v/>
      </c>
      <c r="AJ8874" s="61" t="str">
        <f>IF(AND(K8874&lt;&gt;"Match of the Day",K8874&lt;&gt;"Match of the Day 2",K8874&lt;&gt;"Match of the Day Repeat"),"",1+MAX($AJ$10:AJ8873))</f>
        <v/>
      </c>
    </row>
    <row r="8875" spans="34:36" x14ac:dyDescent="0.35">
      <c r="AH8875" s="16" t="str">
        <f>IF(AND(B8875="Premier League",E8875="Live"),_xlfn.XLOOKUP(_xlfn.TEXTJOIN(" vs ",,C8875:D8875),Calendar!G:G,Calendar!B:B),IF(AND(B8875="Premier League",E8875="Highlights"),_xlfn.XLOOKUP(H8875,Calendar!O:O,Calendar!N:N,,-1),""))</f>
        <v/>
      </c>
      <c r="AI8875" s="61" t="str">
        <f>IF(AND(AH8875&lt;&gt;"",E8875="Live"),_xlfn.XLOOKUP(_xlfn.TEXTJOIN(" vs ",,C8875:D8875),Calendar!G:G,Calendar!K:K),"")</f>
        <v/>
      </c>
      <c r="AJ8875" s="61" t="str">
        <f>IF(AND(K8875&lt;&gt;"Match of the Day",K8875&lt;&gt;"Match of the Day 2",K8875&lt;&gt;"Match of the Day Repeat"),"",1+MAX($AJ$10:AJ8874))</f>
        <v/>
      </c>
    </row>
    <row r="8876" spans="34:36" x14ac:dyDescent="0.35">
      <c r="AH8876" s="16" t="str">
        <f>IF(AND(B8876="Premier League",E8876="Live"),_xlfn.XLOOKUP(_xlfn.TEXTJOIN(" vs ",,C8876:D8876),Calendar!G:G,Calendar!B:B),IF(AND(B8876="Premier League",E8876="Highlights"),_xlfn.XLOOKUP(H8876,Calendar!O:O,Calendar!N:N,,-1),""))</f>
        <v/>
      </c>
      <c r="AI8876" s="61" t="str">
        <f>IF(AND(AH8876&lt;&gt;"",E8876="Live"),_xlfn.XLOOKUP(_xlfn.TEXTJOIN(" vs ",,C8876:D8876),Calendar!G:G,Calendar!K:K),"")</f>
        <v/>
      </c>
      <c r="AJ8876" s="61" t="str">
        <f>IF(AND(K8876&lt;&gt;"Match of the Day",K8876&lt;&gt;"Match of the Day 2",K8876&lt;&gt;"Match of the Day Repeat"),"",1+MAX($AJ$10:AJ8875))</f>
        <v/>
      </c>
    </row>
    <row r="8877" spans="34:36" x14ac:dyDescent="0.35">
      <c r="AH8877" s="16" t="str">
        <f>IF(AND(B8877="Premier League",E8877="Live"),_xlfn.XLOOKUP(_xlfn.TEXTJOIN(" vs ",,C8877:D8877),Calendar!G:G,Calendar!B:B),IF(AND(B8877="Premier League",E8877="Highlights"),_xlfn.XLOOKUP(H8877,Calendar!O:O,Calendar!N:N,,-1),""))</f>
        <v/>
      </c>
      <c r="AI8877" s="61" t="str">
        <f>IF(AND(AH8877&lt;&gt;"",E8877="Live"),_xlfn.XLOOKUP(_xlfn.TEXTJOIN(" vs ",,C8877:D8877),Calendar!G:G,Calendar!K:K),"")</f>
        <v/>
      </c>
      <c r="AJ8877" s="61" t="str">
        <f>IF(AND(K8877&lt;&gt;"Match of the Day",K8877&lt;&gt;"Match of the Day 2",K8877&lt;&gt;"Match of the Day Repeat"),"",1+MAX($AJ$10:AJ8876))</f>
        <v/>
      </c>
    </row>
    <row r="8878" spans="34:36" x14ac:dyDescent="0.35">
      <c r="AH8878" s="16" t="str">
        <f>IF(AND(B8878="Premier League",E8878="Live"),_xlfn.XLOOKUP(_xlfn.TEXTJOIN(" vs ",,C8878:D8878),Calendar!G:G,Calendar!B:B),IF(AND(B8878="Premier League",E8878="Highlights"),_xlfn.XLOOKUP(H8878,Calendar!O:O,Calendar!N:N,,-1),""))</f>
        <v/>
      </c>
      <c r="AI8878" s="61" t="str">
        <f>IF(AND(AH8878&lt;&gt;"",E8878="Live"),_xlfn.XLOOKUP(_xlfn.TEXTJOIN(" vs ",,C8878:D8878),Calendar!G:G,Calendar!K:K),"")</f>
        <v/>
      </c>
      <c r="AJ8878" s="61" t="str">
        <f>IF(AND(K8878&lt;&gt;"Match of the Day",K8878&lt;&gt;"Match of the Day 2",K8878&lt;&gt;"Match of the Day Repeat"),"",1+MAX($AJ$10:AJ8877))</f>
        <v/>
      </c>
    </row>
    <row r="8879" spans="34:36" x14ac:dyDescent="0.35">
      <c r="AH8879" s="16" t="str">
        <f>IF(AND(B8879="Premier League",E8879="Live"),_xlfn.XLOOKUP(_xlfn.TEXTJOIN(" vs ",,C8879:D8879),Calendar!G:G,Calendar!B:B),IF(AND(B8879="Premier League",E8879="Highlights"),_xlfn.XLOOKUP(H8879,Calendar!O:O,Calendar!N:N,,-1),""))</f>
        <v/>
      </c>
      <c r="AI8879" s="61" t="str">
        <f>IF(AND(AH8879&lt;&gt;"",E8879="Live"),_xlfn.XLOOKUP(_xlfn.TEXTJOIN(" vs ",,C8879:D8879),Calendar!G:G,Calendar!K:K),"")</f>
        <v/>
      </c>
      <c r="AJ8879" s="61" t="str">
        <f>IF(AND(K8879&lt;&gt;"Match of the Day",K8879&lt;&gt;"Match of the Day 2",K8879&lt;&gt;"Match of the Day Repeat"),"",1+MAX($AJ$10:AJ8878))</f>
        <v/>
      </c>
    </row>
    <row r="8880" spans="34:36" x14ac:dyDescent="0.35">
      <c r="AH8880" s="16" t="str">
        <f>IF(AND(B8880="Premier League",E8880="Live"),_xlfn.XLOOKUP(_xlfn.TEXTJOIN(" vs ",,C8880:D8880),Calendar!G:G,Calendar!B:B),IF(AND(B8880="Premier League",E8880="Highlights"),_xlfn.XLOOKUP(H8880,Calendar!O:O,Calendar!N:N,,-1),""))</f>
        <v/>
      </c>
      <c r="AI8880" s="61" t="str">
        <f>IF(AND(AH8880&lt;&gt;"",E8880="Live"),_xlfn.XLOOKUP(_xlfn.TEXTJOIN(" vs ",,C8880:D8880),Calendar!G:G,Calendar!K:K),"")</f>
        <v/>
      </c>
      <c r="AJ8880" s="61" t="str">
        <f>IF(AND(K8880&lt;&gt;"Match of the Day",K8880&lt;&gt;"Match of the Day 2",K8880&lt;&gt;"Match of the Day Repeat"),"",1+MAX($AJ$10:AJ8879))</f>
        <v/>
      </c>
    </row>
    <row r="8881" spans="34:36" x14ac:dyDescent="0.35">
      <c r="AH8881" s="16" t="str">
        <f>IF(AND(B8881="Premier League",E8881="Live"),_xlfn.XLOOKUP(_xlfn.TEXTJOIN(" vs ",,C8881:D8881),Calendar!G:G,Calendar!B:B),IF(AND(B8881="Premier League",E8881="Highlights"),_xlfn.XLOOKUP(H8881,Calendar!O:O,Calendar!N:N,,-1),""))</f>
        <v/>
      </c>
      <c r="AI8881" s="61" t="str">
        <f>IF(AND(AH8881&lt;&gt;"",E8881="Live"),_xlfn.XLOOKUP(_xlfn.TEXTJOIN(" vs ",,C8881:D8881),Calendar!G:G,Calendar!K:K),"")</f>
        <v/>
      </c>
      <c r="AJ8881" s="61" t="str">
        <f>IF(AND(K8881&lt;&gt;"Match of the Day",K8881&lt;&gt;"Match of the Day 2",K8881&lt;&gt;"Match of the Day Repeat"),"",1+MAX($AJ$10:AJ8880))</f>
        <v/>
      </c>
    </row>
    <row r="8882" spans="34:36" x14ac:dyDescent="0.35">
      <c r="AH8882" s="16" t="str">
        <f>IF(AND(B8882="Premier League",E8882="Live"),_xlfn.XLOOKUP(_xlfn.TEXTJOIN(" vs ",,C8882:D8882),Calendar!G:G,Calendar!B:B),IF(AND(B8882="Premier League",E8882="Highlights"),_xlfn.XLOOKUP(H8882,Calendar!O:O,Calendar!N:N,,-1),""))</f>
        <v/>
      </c>
      <c r="AI8882" s="61" t="str">
        <f>IF(AND(AH8882&lt;&gt;"",E8882="Live"),_xlfn.XLOOKUP(_xlfn.TEXTJOIN(" vs ",,C8882:D8882),Calendar!G:G,Calendar!K:K),"")</f>
        <v/>
      </c>
      <c r="AJ8882" s="61" t="str">
        <f>IF(AND(K8882&lt;&gt;"Match of the Day",K8882&lt;&gt;"Match of the Day 2",K8882&lt;&gt;"Match of the Day Repeat"),"",1+MAX($AJ$10:AJ8881))</f>
        <v/>
      </c>
    </row>
    <row r="8883" spans="34:36" x14ac:dyDescent="0.35">
      <c r="AH8883" s="16" t="str">
        <f>IF(AND(B8883="Premier League",E8883="Live"),_xlfn.XLOOKUP(_xlfn.TEXTJOIN(" vs ",,C8883:D8883),Calendar!G:G,Calendar!B:B),IF(AND(B8883="Premier League",E8883="Highlights"),_xlfn.XLOOKUP(H8883,Calendar!O:O,Calendar!N:N,,-1),""))</f>
        <v/>
      </c>
      <c r="AI8883" s="61" t="str">
        <f>IF(AND(AH8883&lt;&gt;"",E8883="Live"),_xlfn.XLOOKUP(_xlfn.TEXTJOIN(" vs ",,C8883:D8883),Calendar!G:G,Calendar!K:K),"")</f>
        <v/>
      </c>
      <c r="AJ8883" s="61" t="str">
        <f>IF(AND(K8883&lt;&gt;"Match of the Day",K8883&lt;&gt;"Match of the Day 2",K8883&lt;&gt;"Match of the Day Repeat"),"",1+MAX($AJ$10:AJ8882))</f>
        <v/>
      </c>
    </row>
    <row r="8884" spans="34:36" x14ac:dyDescent="0.35">
      <c r="AH8884" s="16" t="str">
        <f>IF(AND(B8884="Premier League",E8884="Live"),_xlfn.XLOOKUP(_xlfn.TEXTJOIN(" vs ",,C8884:D8884),Calendar!G:G,Calendar!B:B),IF(AND(B8884="Premier League",E8884="Highlights"),_xlfn.XLOOKUP(H8884,Calendar!O:O,Calendar!N:N,,-1),""))</f>
        <v/>
      </c>
      <c r="AI8884" s="61" t="str">
        <f>IF(AND(AH8884&lt;&gt;"",E8884="Live"),_xlfn.XLOOKUP(_xlfn.TEXTJOIN(" vs ",,C8884:D8884),Calendar!G:G,Calendar!K:K),"")</f>
        <v/>
      </c>
      <c r="AJ8884" s="61" t="str">
        <f>IF(AND(K8884&lt;&gt;"Match of the Day",K8884&lt;&gt;"Match of the Day 2",K8884&lt;&gt;"Match of the Day Repeat"),"",1+MAX($AJ$10:AJ8883))</f>
        <v/>
      </c>
    </row>
    <row r="8885" spans="34:36" x14ac:dyDescent="0.35">
      <c r="AH8885" s="16" t="str">
        <f>IF(AND(B8885="Premier League",E8885="Live"),_xlfn.XLOOKUP(_xlfn.TEXTJOIN(" vs ",,C8885:D8885),Calendar!G:G,Calendar!B:B),IF(AND(B8885="Premier League",E8885="Highlights"),_xlfn.XLOOKUP(H8885,Calendar!O:O,Calendar!N:N,,-1),""))</f>
        <v/>
      </c>
      <c r="AI8885" s="61" t="str">
        <f>IF(AND(AH8885&lt;&gt;"",E8885="Live"),_xlfn.XLOOKUP(_xlfn.TEXTJOIN(" vs ",,C8885:D8885),Calendar!G:G,Calendar!K:K),"")</f>
        <v/>
      </c>
      <c r="AJ8885" s="61" t="str">
        <f>IF(AND(K8885&lt;&gt;"Match of the Day",K8885&lt;&gt;"Match of the Day 2",K8885&lt;&gt;"Match of the Day Repeat"),"",1+MAX($AJ$10:AJ8884))</f>
        <v/>
      </c>
    </row>
    <row r="8886" spans="34:36" x14ac:dyDescent="0.35">
      <c r="AH8886" s="16" t="str">
        <f>IF(AND(B8886="Premier League",E8886="Live"),_xlfn.XLOOKUP(_xlfn.TEXTJOIN(" vs ",,C8886:D8886),Calendar!G:G,Calendar!B:B),IF(AND(B8886="Premier League",E8886="Highlights"),_xlfn.XLOOKUP(H8886,Calendar!O:O,Calendar!N:N,,-1),""))</f>
        <v/>
      </c>
      <c r="AI8886" s="61" t="str">
        <f>IF(AND(AH8886&lt;&gt;"",E8886="Live"),_xlfn.XLOOKUP(_xlfn.TEXTJOIN(" vs ",,C8886:D8886),Calendar!G:G,Calendar!K:K),"")</f>
        <v/>
      </c>
      <c r="AJ8886" s="61" t="str">
        <f>IF(AND(K8886&lt;&gt;"Match of the Day",K8886&lt;&gt;"Match of the Day 2",K8886&lt;&gt;"Match of the Day Repeat"),"",1+MAX($AJ$10:AJ8885))</f>
        <v/>
      </c>
    </row>
    <row r="8887" spans="34:36" x14ac:dyDescent="0.35">
      <c r="AH8887" s="16" t="str">
        <f>IF(AND(B8887="Premier League",E8887="Live"),_xlfn.XLOOKUP(_xlfn.TEXTJOIN(" vs ",,C8887:D8887),Calendar!G:G,Calendar!B:B),IF(AND(B8887="Premier League",E8887="Highlights"),_xlfn.XLOOKUP(H8887,Calendar!O:O,Calendar!N:N,,-1),""))</f>
        <v/>
      </c>
      <c r="AI8887" s="61" t="str">
        <f>IF(AND(AH8887&lt;&gt;"",E8887="Live"),_xlfn.XLOOKUP(_xlfn.TEXTJOIN(" vs ",,C8887:D8887),Calendar!G:G,Calendar!K:K),"")</f>
        <v/>
      </c>
      <c r="AJ8887" s="61" t="str">
        <f>IF(AND(K8887&lt;&gt;"Match of the Day",K8887&lt;&gt;"Match of the Day 2",K8887&lt;&gt;"Match of the Day Repeat"),"",1+MAX($AJ$10:AJ8886))</f>
        <v/>
      </c>
    </row>
    <row r="8888" spans="34:36" x14ac:dyDescent="0.35">
      <c r="AH8888" s="16" t="str">
        <f>IF(AND(B8888="Premier League",E8888="Live"),_xlfn.XLOOKUP(_xlfn.TEXTJOIN(" vs ",,C8888:D8888),Calendar!G:G,Calendar!B:B),IF(AND(B8888="Premier League",E8888="Highlights"),_xlfn.XLOOKUP(H8888,Calendar!O:O,Calendar!N:N,,-1),""))</f>
        <v/>
      </c>
      <c r="AI8888" s="61" t="str">
        <f>IF(AND(AH8888&lt;&gt;"",E8888="Live"),_xlfn.XLOOKUP(_xlfn.TEXTJOIN(" vs ",,C8888:D8888),Calendar!G:G,Calendar!K:K),"")</f>
        <v/>
      </c>
      <c r="AJ8888" s="61" t="str">
        <f>IF(AND(K8888&lt;&gt;"Match of the Day",K8888&lt;&gt;"Match of the Day 2",K8888&lt;&gt;"Match of the Day Repeat"),"",1+MAX($AJ$10:AJ8887))</f>
        <v/>
      </c>
    </row>
    <row r="8889" spans="34:36" x14ac:dyDescent="0.35">
      <c r="AH8889" s="16" t="str">
        <f>IF(AND(B8889="Premier League",E8889="Live"),_xlfn.XLOOKUP(_xlfn.TEXTJOIN(" vs ",,C8889:D8889),Calendar!G:G,Calendar!B:B),IF(AND(B8889="Premier League",E8889="Highlights"),_xlfn.XLOOKUP(H8889,Calendar!O:O,Calendar!N:N,,-1),""))</f>
        <v/>
      </c>
      <c r="AI8889" s="61" t="str">
        <f>IF(AND(AH8889&lt;&gt;"",E8889="Live"),_xlfn.XLOOKUP(_xlfn.TEXTJOIN(" vs ",,C8889:D8889),Calendar!G:G,Calendar!K:K),"")</f>
        <v/>
      </c>
      <c r="AJ8889" s="61" t="str">
        <f>IF(AND(K8889&lt;&gt;"Match of the Day",K8889&lt;&gt;"Match of the Day 2",K8889&lt;&gt;"Match of the Day Repeat"),"",1+MAX($AJ$10:AJ8888))</f>
        <v/>
      </c>
    </row>
    <row r="8890" spans="34:36" x14ac:dyDescent="0.35">
      <c r="AH8890" s="16" t="str">
        <f>IF(AND(B8890="Premier League",E8890="Live"),_xlfn.XLOOKUP(_xlfn.TEXTJOIN(" vs ",,C8890:D8890),Calendar!G:G,Calendar!B:B),IF(AND(B8890="Premier League",E8890="Highlights"),_xlfn.XLOOKUP(H8890,Calendar!O:O,Calendar!N:N,,-1),""))</f>
        <v/>
      </c>
      <c r="AI8890" s="61" t="str">
        <f>IF(AND(AH8890&lt;&gt;"",E8890="Live"),_xlfn.XLOOKUP(_xlfn.TEXTJOIN(" vs ",,C8890:D8890),Calendar!G:G,Calendar!K:K),"")</f>
        <v/>
      </c>
      <c r="AJ8890" s="61" t="str">
        <f>IF(AND(K8890&lt;&gt;"Match of the Day",K8890&lt;&gt;"Match of the Day 2",K8890&lt;&gt;"Match of the Day Repeat"),"",1+MAX($AJ$10:AJ8889))</f>
        <v/>
      </c>
    </row>
    <row r="8891" spans="34:36" x14ac:dyDescent="0.35">
      <c r="AH8891" s="16" t="str">
        <f>IF(AND(B8891="Premier League",E8891="Live"),_xlfn.XLOOKUP(_xlfn.TEXTJOIN(" vs ",,C8891:D8891),Calendar!G:G,Calendar!B:B),IF(AND(B8891="Premier League",E8891="Highlights"),_xlfn.XLOOKUP(H8891,Calendar!O:O,Calendar!N:N,,-1),""))</f>
        <v/>
      </c>
      <c r="AI8891" s="61" t="str">
        <f>IF(AND(AH8891&lt;&gt;"",E8891="Live"),_xlfn.XLOOKUP(_xlfn.TEXTJOIN(" vs ",,C8891:D8891),Calendar!G:G,Calendar!K:K),"")</f>
        <v/>
      </c>
      <c r="AJ8891" s="61" t="str">
        <f>IF(AND(K8891&lt;&gt;"Match of the Day",K8891&lt;&gt;"Match of the Day 2",K8891&lt;&gt;"Match of the Day Repeat"),"",1+MAX($AJ$10:AJ8890))</f>
        <v/>
      </c>
    </row>
    <row r="8892" spans="34:36" x14ac:dyDescent="0.35">
      <c r="AH8892" s="16" t="str">
        <f>IF(AND(B8892="Premier League",E8892="Live"),_xlfn.XLOOKUP(_xlfn.TEXTJOIN(" vs ",,C8892:D8892),Calendar!G:G,Calendar!B:B),IF(AND(B8892="Premier League",E8892="Highlights"),_xlfn.XLOOKUP(H8892,Calendar!O:O,Calendar!N:N,,-1),""))</f>
        <v/>
      </c>
      <c r="AI8892" s="61" t="str">
        <f>IF(AND(AH8892&lt;&gt;"",E8892="Live"),_xlfn.XLOOKUP(_xlfn.TEXTJOIN(" vs ",,C8892:D8892),Calendar!G:G,Calendar!K:K),"")</f>
        <v/>
      </c>
      <c r="AJ8892" s="61" t="str">
        <f>IF(AND(K8892&lt;&gt;"Match of the Day",K8892&lt;&gt;"Match of the Day 2",K8892&lt;&gt;"Match of the Day Repeat"),"",1+MAX($AJ$10:AJ8891))</f>
        <v/>
      </c>
    </row>
    <row r="8893" spans="34:36" x14ac:dyDescent="0.35">
      <c r="AH8893" s="16" t="str">
        <f>IF(AND(B8893="Premier League",E8893="Live"),_xlfn.XLOOKUP(_xlfn.TEXTJOIN(" vs ",,C8893:D8893),Calendar!G:G,Calendar!B:B),IF(AND(B8893="Premier League",E8893="Highlights"),_xlfn.XLOOKUP(H8893,Calendar!O:O,Calendar!N:N,,-1),""))</f>
        <v/>
      </c>
      <c r="AI8893" s="61" t="str">
        <f>IF(AND(AH8893&lt;&gt;"",E8893="Live"),_xlfn.XLOOKUP(_xlfn.TEXTJOIN(" vs ",,C8893:D8893),Calendar!G:G,Calendar!K:K),"")</f>
        <v/>
      </c>
      <c r="AJ8893" s="61" t="str">
        <f>IF(AND(K8893&lt;&gt;"Match of the Day",K8893&lt;&gt;"Match of the Day 2",K8893&lt;&gt;"Match of the Day Repeat"),"",1+MAX($AJ$10:AJ8892))</f>
        <v/>
      </c>
    </row>
    <row r="8894" spans="34:36" x14ac:dyDescent="0.35">
      <c r="AH8894" s="16" t="str">
        <f>IF(AND(B8894="Premier League",E8894="Live"),_xlfn.XLOOKUP(_xlfn.TEXTJOIN(" vs ",,C8894:D8894),Calendar!G:G,Calendar!B:B),IF(AND(B8894="Premier League",E8894="Highlights"),_xlfn.XLOOKUP(H8894,Calendar!O:O,Calendar!N:N,,-1),""))</f>
        <v/>
      </c>
      <c r="AI8894" s="61" t="str">
        <f>IF(AND(AH8894&lt;&gt;"",E8894="Live"),_xlfn.XLOOKUP(_xlfn.TEXTJOIN(" vs ",,C8894:D8894),Calendar!G:G,Calendar!K:K),"")</f>
        <v/>
      </c>
      <c r="AJ8894" s="61" t="str">
        <f>IF(AND(K8894&lt;&gt;"Match of the Day",K8894&lt;&gt;"Match of the Day 2",K8894&lt;&gt;"Match of the Day Repeat"),"",1+MAX($AJ$10:AJ8893))</f>
        <v/>
      </c>
    </row>
    <row r="8895" spans="34:36" x14ac:dyDescent="0.35">
      <c r="AH8895" s="16" t="str">
        <f>IF(AND(B8895="Premier League",E8895="Live"),_xlfn.XLOOKUP(_xlfn.TEXTJOIN(" vs ",,C8895:D8895),Calendar!G:G,Calendar!B:B),IF(AND(B8895="Premier League",E8895="Highlights"),_xlfn.XLOOKUP(H8895,Calendar!O:O,Calendar!N:N,,-1),""))</f>
        <v/>
      </c>
      <c r="AI8895" s="61" t="str">
        <f>IF(AND(AH8895&lt;&gt;"",E8895="Live"),_xlfn.XLOOKUP(_xlfn.TEXTJOIN(" vs ",,C8895:D8895),Calendar!G:G,Calendar!K:K),"")</f>
        <v/>
      </c>
      <c r="AJ8895" s="61" t="str">
        <f>IF(AND(K8895&lt;&gt;"Match of the Day",K8895&lt;&gt;"Match of the Day 2",K8895&lt;&gt;"Match of the Day Repeat"),"",1+MAX($AJ$10:AJ8894))</f>
        <v/>
      </c>
    </row>
    <row r="8896" spans="34:36" x14ac:dyDescent="0.35">
      <c r="AH8896" s="16" t="str">
        <f>IF(AND(B8896="Premier League",E8896="Live"),_xlfn.XLOOKUP(_xlfn.TEXTJOIN(" vs ",,C8896:D8896),Calendar!G:G,Calendar!B:B),IF(AND(B8896="Premier League",E8896="Highlights"),_xlfn.XLOOKUP(H8896,Calendar!O:O,Calendar!N:N,,-1),""))</f>
        <v/>
      </c>
      <c r="AI8896" s="61" t="str">
        <f>IF(AND(AH8896&lt;&gt;"",E8896="Live"),_xlfn.XLOOKUP(_xlfn.TEXTJOIN(" vs ",,C8896:D8896),Calendar!G:G,Calendar!K:K),"")</f>
        <v/>
      </c>
      <c r="AJ8896" s="61" t="str">
        <f>IF(AND(K8896&lt;&gt;"Match of the Day",K8896&lt;&gt;"Match of the Day 2",K8896&lt;&gt;"Match of the Day Repeat"),"",1+MAX($AJ$10:AJ8895))</f>
        <v/>
      </c>
    </row>
    <row r="8897" spans="34:36" x14ac:dyDescent="0.35">
      <c r="AH8897" s="16" t="str">
        <f>IF(AND(B8897="Premier League",E8897="Live"),_xlfn.XLOOKUP(_xlfn.TEXTJOIN(" vs ",,C8897:D8897),Calendar!G:G,Calendar!B:B),IF(AND(B8897="Premier League",E8897="Highlights"),_xlfn.XLOOKUP(H8897,Calendar!O:O,Calendar!N:N,,-1),""))</f>
        <v/>
      </c>
      <c r="AI8897" s="61" t="str">
        <f>IF(AND(AH8897&lt;&gt;"",E8897="Live"),_xlfn.XLOOKUP(_xlfn.TEXTJOIN(" vs ",,C8897:D8897),Calendar!G:G,Calendar!K:K),"")</f>
        <v/>
      </c>
      <c r="AJ8897" s="61" t="str">
        <f>IF(AND(K8897&lt;&gt;"Match of the Day",K8897&lt;&gt;"Match of the Day 2",K8897&lt;&gt;"Match of the Day Repeat"),"",1+MAX($AJ$10:AJ8896))</f>
        <v/>
      </c>
    </row>
    <row r="8898" spans="34:36" x14ac:dyDescent="0.35">
      <c r="AH8898" s="16" t="str">
        <f>IF(AND(B8898="Premier League",E8898="Live"),_xlfn.XLOOKUP(_xlfn.TEXTJOIN(" vs ",,C8898:D8898),Calendar!G:G,Calendar!B:B),IF(AND(B8898="Premier League",E8898="Highlights"),_xlfn.XLOOKUP(H8898,Calendar!O:O,Calendar!N:N,,-1),""))</f>
        <v/>
      </c>
      <c r="AI8898" s="61" t="str">
        <f>IF(AND(AH8898&lt;&gt;"",E8898="Live"),_xlfn.XLOOKUP(_xlfn.TEXTJOIN(" vs ",,C8898:D8898),Calendar!G:G,Calendar!K:K),"")</f>
        <v/>
      </c>
      <c r="AJ8898" s="61" t="str">
        <f>IF(AND(K8898&lt;&gt;"Match of the Day",K8898&lt;&gt;"Match of the Day 2",K8898&lt;&gt;"Match of the Day Repeat"),"",1+MAX($AJ$10:AJ8897))</f>
        <v/>
      </c>
    </row>
    <row r="8899" spans="34:36" x14ac:dyDescent="0.35">
      <c r="AH8899" s="16" t="str">
        <f>IF(AND(B8899="Premier League",E8899="Live"),_xlfn.XLOOKUP(_xlfn.TEXTJOIN(" vs ",,C8899:D8899),Calendar!G:G,Calendar!B:B),IF(AND(B8899="Premier League",E8899="Highlights"),_xlfn.XLOOKUP(H8899,Calendar!O:O,Calendar!N:N,,-1),""))</f>
        <v/>
      </c>
      <c r="AI8899" s="61" t="str">
        <f>IF(AND(AH8899&lt;&gt;"",E8899="Live"),_xlfn.XLOOKUP(_xlfn.TEXTJOIN(" vs ",,C8899:D8899),Calendar!G:G,Calendar!K:K),"")</f>
        <v/>
      </c>
      <c r="AJ8899" s="61" t="str">
        <f>IF(AND(K8899&lt;&gt;"Match of the Day",K8899&lt;&gt;"Match of the Day 2",K8899&lt;&gt;"Match of the Day Repeat"),"",1+MAX($AJ$10:AJ8898))</f>
        <v/>
      </c>
    </row>
    <row r="8900" spans="34:36" x14ac:dyDescent="0.35">
      <c r="AH8900" s="16" t="str">
        <f>IF(AND(B8900="Premier League",E8900="Live"),_xlfn.XLOOKUP(_xlfn.TEXTJOIN(" vs ",,C8900:D8900),Calendar!G:G,Calendar!B:B),IF(AND(B8900="Premier League",E8900="Highlights"),_xlfn.XLOOKUP(H8900,Calendar!O:O,Calendar!N:N,,-1),""))</f>
        <v/>
      </c>
      <c r="AI8900" s="61" t="str">
        <f>IF(AND(AH8900&lt;&gt;"",E8900="Live"),_xlfn.XLOOKUP(_xlfn.TEXTJOIN(" vs ",,C8900:D8900),Calendar!G:G,Calendar!K:K),"")</f>
        <v/>
      </c>
      <c r="AJ8900" s="61" t="str">
        <f>IF(AND(K8900&lt;&gt;"Match of the Day",K8900&lt;&gt;"Match of the Day 2",K8900&lt;&gt;"Match of the Day Repeat"),"",1+MAX($AJ$10:AJ8899))</f>
        <v/>
      </c>
    </row>
    <row r="8901" spans="34:36" x14ac:dyDescent="0.35">
      <c r="AH8901" s="16" t="str">
        <f>IF(AND(B8901="Premier League",E8901="Live"),_xlfn.XLOOKUP(_xlfn.TEXTJOIN(" vs ",,C8901:D8901),Calendar!G:G,Calendar!B:B),IF(AND(B8901="Premier League",E8901="Highlights"),_xlfn.XLOOKUP(H8901,Calendar!O:O,Calendar!N:N,,-1),""))</f>
        <v/>
      </c>
      <c r="AI8901" s="61" t="str">
        <f>IF(AND(AH8901&lt;&gt;"",E8901="Live"),_xlfn.XLOOKUP(_xlfn.TEXTJOIN(" vs ",,C8901:D8901),Calendar!G:G,Calendar!K:K),"")</f>
        <v/>
      </c>
      <c r="AJ8901" s="61" t="str">
        <f>IF(AND(K8901&lt;&gt;"Match of the Day",K8901&lt;&gt;"Match of the Day 2",K8901&lt;&gt;"Match of the Day Repeat"),"",1+MAX($AJ$10:AJ8900))</f>
        <v/>
      </c>
    </row>
    <row r="8902" spans="34:36" x14ac:dyDescent="0.35">
      <c r="AH8902" s="16" t="str">
        <f>IF(AND(B8902="Premier League",E8902="Live"),_xlfn.XLOOKUP(_xlfn.TEXTJOIN(" vs ",,C8902:D8902),Calendar!G:G,Calendar!B:B),IF(AND(B8902="Premier League",E8902="Highlights"),_xlfn.XLOOKUP(H8902,Calendar!O:O,Calendar!N:N,,-1),""))</f>
        <v/>
      </c>
      <c r="AI8902" s="61" t="str">
        <f>IF(AND(AH8902&lt;&gt;"",E8902="Live"),_xlfn.XLOOKUP(_xlfn.TEXTJOIN(" vs ",,C8902:D8902),Calendar!G:G,Calendar!K:K),"")</f>
        <v/>
      </c>
      <c r="AJ8902" s="61" t="str">
        <f>IF(AND(K8902&lt;&gt;"Match of the Day",K8902&lt;&gt;"Match of the Day 2",K8902&lt;&gt;"Match of the Day Repeat"),"",1+MAX($AJ$10:AJ8901))</f>
        <v/>
      </c>
    </row>
    <row r="8903" spans="34:36" x14ac:dyDescent="0.35">
      <c r="AH8903" s="16" t="str">
        <f>IF(AND(B8903="Premier League",E8903="Live"),_xlfn.XLOOKUP(_xlfn.TEXTJOIN(" vs ",,C8903:D8903),Calendar!G:G,Calendar!B:B),IF(AND(B8903="Premier League",E8903="Highlights"),_xlfn.XLOOKUP(H8903,Calendar!O:O,Calendar!N:N,,-1),""))</f>
        <v/>
      </c>
      <c r="AI8903" s="61" t="str">
        <f>IF(AND(AH8903&lt;&gt;"",E8903="Live"),_xlfn.XLOOKUP(_xlfn.TEXTJOIN(" vs ",,C8903:D8903),Calendar!G:G,Calendar!K:K),"")</f>
        <v/>
      </c>
      <c r="AJ8903" s="61" t="str">
        <f>IF(AND(K8903&lt;&gt;"Match of the Day",K8903&lt;&gt;"Match of the Day 2",K8903&lt;&gt;"Match of the Day Repeat"),"",1+MAX($AJ$10:AJ8902))</f>
        <v/>
      </c>
    </row>
    <row r="8904" spans="34:36" x14ac:dyDescent="0.35">
      <c r="AH8904" s="16" t="str">
        <f>IF(AND(B8904="Premier League",E8904="Live"),_xlfn.XLOOKUP(_xlfn.TEXTJOIN(" vs ",,C8904:D8904),Calendar!G:G,Calendar!B:B),IF(AND(B8904="Premier League",E8904="Highlights"),_xlfn.XLOOKUP(H8904,Calendar!O:O,Calendar!N:N,,-1),""))</f>
        <v/>
      </c>
      <c r="AI8904" s="61" t="str">
        <f>IF(AND(AH8904&lt;&gt;"",E8904="Live"),_xlfn.XLOOKUP(_xlfn.TEXTJOIN(" vs ",,C8904:D8904),Calendar!G:G,Calendar!K:K),"")</f>
        <v/>
      </c>
      <c r="AJ8904" s="61" t="str">
        <f>IF(AND(K8904&lt;&gt;"Match of the Day",K8904&lt;&gt;"Match of the Day 2",K8904&lt;&gt;"Match of the Day Repeat"),"",1+MAX($AJ$10:AJ8903))</f>
        <v/>
      </c>
    </row>
    <row r="8905" spans="34:36" x14ac:dyDescent="0.35">
      <c r="AH8905" s="16" t="str">
        <f>IF(AND(B8905="Premier League",E8905="Live"),_xlfn.XLOOKUP(_xlfn.TEXTJOIN(" vs ",,C8905:D8905),Calendar!G:G,Calendar!B:B),IF(AND(B8905="Premier League",E8905="Highlights"),_xlfn.XLOOKUP(H8905,Calendar!O:O,Calendar!N:N,,-1),""))</f>
        <v/>
      </c>
      <c r="AI8905" s="61" t="str">
        <f>IF(AND(AH8905&lt;&gt;"",E8905="Live"),_xlfn.XLOOKUP(_xlfn.TEXTJOIN(" vs ",,C8905:D8905),Calendar!G:G,Calendar!K:K),"")</f>
        <v/>
      </c>
      <c r="AJ8905" s="61" t="str">
        <f>IF(AND(K8905&lt;&gt;"Match of the Day",K8905&lt;&gt;"Match of the Day 2",K8905&lt;&gt;"Match of the Day Repeat"),"",1+MAX($AJ$10:AJ8904))</f>
        <v/>
      </c>
    </row>
    <row r="8906" spans="34:36" x14ac:dyDescent="0.35">
      <c r="AH8906" s="16" t="str">
        <f>IF(AND(B8906="Premier League",E8906="Live"),_xlfn.XLOOKUP(_xlfn.TEXTJOIN(" vs ",,C8906:D8906),Calendar!G:G,Calendar!B:B),IF(AND(B8906="Premier League",E8906="Highlights"),_xlfn.XLOOKUP(H8906,Calendar!O:O,Calendar!N:N,,-1),""))</f>
        <v/>
      </c>
      <c r="AI8906" s="61" t="str">
        <f>IF(AND(AH8906&lt;&gt;"",E8906="Live"),_xlfn.XLOOKUP(_xlfn.TEXTJOIN(" vs ",,C8906:D8906),Calendar!G:G,Calendar!K:K),"")</f>
        <v/>
      </c>
      <c r="AJ8906" s="61" t="str">
        <f>IF(AND(K8906&lt;&gt;"Match of the Day",K8906&lt;&gt;"Match of the Day 2",K8906&lt;&gt;"Match of the Day Repeat"),"",1+MAX($AJ$10:AJ8905))</f>
        <v/>
      </c>
    </row>
    <row r="8907" spans="34:36" x14ac:dyDescent="0.35">
      <c r="AH8907" s="16" t="str">
        <f>IF(AND(B8907="Premier League",E8907="Live"),_xlfn.XLOOKUP(_xlfn.TEXTJOIN(" vs ",,C8907:D8907),Calendar!G:G,Calendar!B:B),IF(AND(B8907="Premier League",E8907="Highlights"),_xlfn.XLOOKUP(H8907,Calendar!O:O,Calendar!N:N,,-1),""))</f>
        <v/>
      </c>
      <c r="AI8907" s="61" t="str">
        <f>IF(AND(AH8907&lt;&gt;"",E8907="Live"),_xlfn.XLOOKUP(_xlfn.TEXTJOIN(" vs ",,C8907:D8907),Calendar!G:G,Calendar!K:K),"")</f>
        <v/>
      </c>
      <c r="AJ8907" s="61" t="str">
        <f>IF(AND(K8907&lt;&gt;"Match of the Day",K8907&lt;&gt;"Match of the Day 2",K8907&lt;&gt;"Match of the Day Repeat"),"",1+MAX($AJ$10:AJ8906))</f>
        <v/>
      </c>
    </row>
    <row r="8908" spans="34:36" x14ac:dyDescent="0.35">
      <c r="AH8908" s="16" t="str">
        <f>IF(AND(B8908="Premier League",E8908="Live"),_xlfn.XLOOKUP(_xlfn.TEXTJOIN(" vs ",,C8908:D8908),Calendar!G:G,Calendar!B:B),IF(AND(B8908="Premier League",E8908="Highlights"),_xlfn.XLOOKUP(H8908,Calendar!O:O,Calendar!N:N,,-1),""))</f>
        <v/>
      </c>
      <c r="AI8908" s="61" t="str">
        <f>IF(AND(AH8908&lt;&gt;"",E8908="Live"),_xlfn.XLOOKUP(_xlfn.TEXTJOIN(" vs ",,C8908:D8908),Calendar!G:G,Calendar!K:K),"")</f>
        <v/>
      </c>
      <c r="AJ8908" s="61" t="str">
        <f>IF(AND(K8908&lt;&gt;"Match of the Day",K8908&lt;&gt;"Match of the Day 2",K8908&lt;&gt;"Match of the Day Repeat"),"",1+MAX($AJ$10:AJ8907))</f>
        <v/>
      </c>
    </row>
    <row r="8909" spans="34:36" x14ac:dyDescent="0.35">
      <c r="AH8909" s="16" t="str">
        <f>IF(AND(B8909="Premier League",E8909="Live"),_xlfn.XLOOKUP(_xlfn.TEXTJOIN(" vs ",,C8909:D8909),Calendar!G:G,Calendar!B:B),IF(AND(B8909="Premier League",E8909="Highlights"),_xlfn.XLOOKUP(H8909,Calendar!O:O,Calendar!N:N,,-1),""))</f>
        <v/>
      </c>
      <c r="AI8909" s="61" t="str">
        <f>IF(AND(AH8909&lt;&gt;"",E8909="Live"),_xlfn.XLOOKUP(_xlfn.TEXTJOIN(" vs ",,C8909:D8909),Calendar!G:G,Calendar!K:K),"")</f>
        <v/>
      </c>
      <c r="AJ8909" s="61" t="str">
        <f>IF(AND(K8909&lt;&gt;"Match of the Day",K8909&lt;&gt;"Match of the Day 2",K8909&lt;&gt;"Match of the Day Repeat"),"",1+MAX($AJ$10:AJ8908))</f>
        <v/>
      </c>
    </row>
    <row r="8910" spans="34:36" x14ac:dyDescent="0.35">
      <c r="AH8910" s="16" t="str">
        <f>IF(AND(B8910="Premier League",E8910="Live"),_xlfn.XLOOKUP(_xlfn.TEXTJOIN(" vs ",,C8910:D8910),Calendar!G:G,Calendar!B:B),IF(AND(B8910="Premier League",E8910="Highlights"),_xlfn.XLOOKUP(H8910,Calendar!O:O,Calendar!N:N,,-1),""))</f>
        <v/>
      </c>
      <c r="AI8910" s="61" t="str">
        <f>IF(AND(AH8910&lt;&gt;"",E8910="Live"),_xlfn.XLOOKUP(_xlfn.TEXTJOIN(" vs ",,C8910:D8910),Calendar!G:G,Calendar!K:K),"")</f>
        <v/>
      </c>
      <c r="AJ8910" s="61" t="str">
        <f>IF(AND(K8910&lt;&gt;"Match of the Day",K8910&lt;&gt;"Match of the Day 2",K8910&lt;&gt;"Match of the Day Repeat"),"",1+MAX($AJ$10:AJ8909))</f>
        <v/>
      </c>
    </row>
    <row r="8911" spans="34:36" x14ac:dyDescent="0.35">
      <c r="AH8911" s="16" t="str">
        <f>IF(AND(B8911="Premier League",E8911="Live"),_xlfn.XLOOKUP(_xlfn.TEXTJOIN(" vs ",,C8911:D8911),Calendar!G:G,Calendar!B:B),IF(AND(B8911="Premier League",E8911="Highlights"),_xlfn.XLOOKUP(H8911,Calendar!O:O,Calendar!N:N,,-1),""))</f>
        <v/>
      </c>
      <c r="AI8911" s="61" t="str">
        <f>IF(AND(AH8911&lt;&gt;"",E8911="Live"),_xlfn.XLOOKUP(_xlfn.TEXTJOIN(" vs ",,C8911:D8911),Calendar!G:G,Calendar!K:K),"")</f>
        <v/>
      </c>
      <c r="AJ8911" s="61" t="str">
        <f>IF(AND(K8911&lt;&gt;"Match of the Day",K8911&lt;&gt;"Match of the Day 2",K8911&lt;&gt;"Match of the Day Repeat"),"",1+MAX($AJ$10:AJ8910))</f>
        <v/>
      </c>
    </row>
    <row r="8912" spans="34:36" x14ac:dyDescent="0.35">
      <c r="AH8912" s="16" t="str">
        <f>IF(AND(B8912="Premier League",E8912="Live"),_xlfn.XLOOKUP(_xlfn.TEXTJOIN(" vs ",,C8912:D8912),Calendar!G:G,Calendar!B:B),IF(AND(B8912="Premier League",E8912="Highlights"),_xlfn.XLOOKUP(H8912,Calendar!O:O,Calendar!N:N,,-1),""))</f>
        <v/>
      </c>
      <c r="AI8912" s="61" t="str">
        <f>IF(AND(AH8912&lt;&gt;"",E8912="Live"),_xlfn.XLOOKUP(_xlfn.TEXTJOIN(" vs ",,C8912:D8912),Calendar!G:G,Calendar!K:K),"")</f>
        <v/>
      </c>
      <c r="AJ8912" s="61" t="str">
        <f>IF(AND(K8912&lt;&gt;"Match of the Day",K8912&lt;&gt;"Match of the Day 2",K8912&lt;&gt;"Match of the Day Repeat"),"",1+MAX($AJ$10:AJ8911))</f>
        <v/>
      </c>
    </row>
    <row r="8913" spans="34:36" x14ac:dyDescent="0.35">
      <c r="AH8913" s="16" t="str">
        <f>IF(AND(B8913="Premier League",E8913="Live"),_xlfn.XLOOKUP(_xlfn.TEXTJOIN(" vs ",,C8913:D8913),Calendar!G:G,Calendar!B:B),IF(AND(B8913="Premier League",E8913="Highlights"),_xlfn.XLOOKUP(H8913,Calendar!O:O,Calendar!N:N,,-1),""))</f>
        <v/>
      </c>
      <c r="AI8913" s="61" t="str">
        <f>IF(AND(AH8913&lt;&gt;"",E8913="Live"),_xlfn.XLOOKUP(_xlfn.TEXTJOIN(" vs ",,C8913:D8913),Calendar!G:G,Calendar!K:K),"")</f>
        <v/>
      </c>
      <c r="AJ8913" s="61" t="str">
        <f>IF(AND(K8913&lt;&gt;"Match of the Day",K8913&lt;&gt;"Match of the Day 2",K8913&lt;&gt;"Match of the Day Repeat"),"",1+MAX($AJ$10:AJ8912))</f>
        <v/>
      </c>
    </row>
    <row r="8914" spans="34:36" x14ac:dyDescent="0.35">
      <c r="AH8914" s="16" t="str">
        <f>IF(AND(B8914="Premier League",E8914="Live"),_xlfn.XLOOKUP(_xlfn.TEXTJOIN(" vs ",,C8914:D8914),Calendar!G:G,Calendar!B:B),IF(AND(B8914="Premier League",E8914="Highlights"),_xlfn.XLOOKUP(H8914,Calendar!O:O,Calendar!N:N,,-1),""))</f>
        <v/>
      </c>
      <c r="AI8914" s="61" t="str">
        <f>IF(AND(AH8914&lt;&gt;"",E8914="Live"),_xlfn.XLOOKUP(_xlfn.TEXTJOIN(" vs ",,C8914:D8914),Calendar!G:G,Calendar!K:K),"")</f>
        <v/>
      </c>
      <c r="AJ8914" s="61" t="str">
        <f>IF(AND(K8914&lt;&gt;"Match of the Day",K8914&lt;&gt;"Match of the Day 2",K8914&lt;&gt;"Match of the Day Repeat"),"",1+MAX($AJ$10:AJ8913))</f>
        <v/>
      </c>
    </row>
    <row r="8915" spans="34:36" x14ac:dyDescent="0.35">
      <c r="AH8915" s="16" t="str">
        <f>IF(AND(B8915="Premier League",E8915="Live"),_xlfn.XLOOKUP(_xlfn.TEXTJOIN(" vs ",,C8915:D8915),Calendar!G:G,Calendar!B:B),IF(AND(B8915="Premier League",E8915="Highlights"),_xlfn.XLOOKUP(H8915,Calendar!O:O,Calendar!N:N,,-1),""))</f>
        <v/>
      </c>
      <c r="AI8915" s="61" t="str">
        <f>IF(AND(AH8915&lt;&gt;"",E8915="Live"),_xlfn.XLOOKUP(_xlfn.TEXTJOIN(" vs ",,C8915:D8915),Calendar!G:G,Calendar!K:K),"")</f>
        <v/>
      </c>
      <c r="AJ8915" s="61" t="str">
        <f>IF(AND(K8915&lt;&gt;"Match of the Day",K8915&lt;&gt;"Match of the Day 2",K8915&lt;&gt;"Match of the Day Repeat"),"",1+MAX($AJ$10:AJ8914))</f>
        <v/>
      </c>
    </row>
    <row r="8916" spans="34:36" x14ac:dyDescent="0.35">
      <c r="AH8916" s="16" t="str">
        <f>IF(AND(B8916="Premier League",E8916="Live"),_xlfn.XLOOKUP(_xlfn.TEXTJOIN(" vs ",,C8916:D8916),Calendar!G:G,Calendar!B:B),IF(AND(B8916="Premier League",E8916="Highlights"),_xlfn.XLOOKUP(H8916,Calendar!O:O,Calendar!N:N,,-1),""))</f>
        <v/>
      </c>
      <c r="AI8916" s="61" t="str">
        <f>IF(AND(AH8916&lt;&gt;"",E8916="Live"),_xlfn.XLOOKUP(_xlfn.TEXTJOIN(" vs ",,C8916:D8916),Calendar!G:G,Calendar!K:K),"")</f>
        <v/>
      </c>
      <c r="AJ8916" s="61" t="str">
        <f>IF(AND(K8916&lt;&gt;"Match of the Day",K8916&lt;&gt;"Match of the Day 2",K8916&lt;&gt;"Match of the Day Repeat"),"",1+MAX($AJ$10:AJ8915))</f>
        <v/>
      </c>
    </row>
    <row r="8917" spans="34:36" x14ac:dyDescent="0.35">
      <c r="AH8917" s="16" t="str">
        <f>IF(AND(B8917="Premier League",E8917="Live"),_xlfn.XLOOKUP(_xlfn.TEXTJOIN(" vs ",,C8917:D8917),Calendar!G:G,Calendar!B:B),IF(AND(B8917="Premier League",E8917="Highlights"),_xlfn.XLOOKUP(H8917,Calendar!O:O,Calendar!N:N,,-1),""))</f>
        <v/>
      </c>
      <c r="AI8917" s="61" t="str">
        <f>IF(AND(AH8917&lt;&gt;"",E8917="Live"),_xlfn.XLOOKUP(_xlfn.TEXTJOIN(" vs ",,C8917:D8917),Calendar!G:G,Calendar!K:K),"")</f>
        <v/>
      </c>
      <c r="AJ8917" s="61" t="str">
        <f>IF(AND(K8917&lt;&gt;"Match of the Day",K8917&lt;&gt;"Match of the Day 2",K8917&lt;&gt;"Match of the Day Repeat"),"",1+MAX($AJ$10:AJ8916))</f>
        <v/>
      </c>
    </row>
    <row r="8918" spans="34:36" x14ac:dyDescent="0.35">
      <c r="AH8918" s="16" t="str">
        <f>IF(AND(B8918="Premier League",E8918="Live"),_xlfn.XLOOKUP(_xlfn.TEXTJOIN(" vs ",,C8918:D8918),Calendar!G:G,Calendar!B:B),IF(AND(B8918="Premier League",E8918="Highlights"),_xlfn.XLOOKUP(H8918,Calendar!O:O,Calendar!N:N,,-1),""))</f>
        <v/>
      </c>
      <c r="AI8918" s="61" t="str">
        <f>IF(AND(AH8918&lt;&gt;"",E8918="Live"),_xlfn.XLOOKUP(_xlfn.TEXTJOIN(" vs ",,C8918:D8918),Calendar!G:G,Calendar!K:K),"")</f>
        <v/>
      </c>
      <c r="AJ8918" s="61" t="str">
        <f>IF(AND(K8918&lt;&gt;"Match of the Day",K8918&lt;&gt;"Match of the Day 2",K8918&lt;&gt;"Match of the Day Repeat"),"",1+MAX($AJ$10:AJ8917))</f>
        <v/>
      </c>
    </row>
    <row r="8919" spans="34:36" x14ac:dyDescent="0.35">
      <c r="AH8919" s="16" t="str">
        <f>IF(AND(B8919="Premier League",E8919="Live"),_xlfn.XLOOKUP(_xlfn.TEXTJOIN(" vs ",,C8919:D8919),Calendar!G:G,Calendar!B:B),IF(AND(B8919="Premier League",E8919="Highlights"),_xlfn.XLOOKUP(H8919,Calendar!O:O,Calendar!N:N,,-1),""))</f>
        <v/>
      </c>
      <c r="AI8919" s="61" t="str">
        <f>IF(AND(AH8919&lt;&gt;"",E8919="Live"),_xlfn.XLOOKUP(_xlfn.TEXTJOIN(" vs ",,C8919:D8919),Calendar!G:G,Calendar!K:K),"")</f>
        <v/>
      </c>
      <c r="AJ8919" s="61" t="str">
        <f>IF(AND(K8919&lt;&gt;"Match of the Day",K8919&lt;&gt;"Match of the Day 2",K8919&lt;&gt;"Match of the Day Repeat"),"",1+MAX($AJ$10:AJ8918))</f>
        <v/>
      </c>
    </row>
    <row r="8920" spans="34:36" x14ac:dyDescent="0.35">
      <c r="AH8920" s="16" t="str">
        <f>IF(AND(B8920="Premier League",E8920="Live"),_xlfn.XLOOKUP(_xlfn.TEXTJOIN(" vs ",,C8920:D8920),Calendar!G:G,Calendar!B:B),IF(AND(B8920="Premier League",E8920="Highlights"),_xlfn.XLOOKUP(H8920,Calendar!O:O,Calendar!N:N,,-1),""))</f>
        <v/>
      </c>
      <c r="AI8920" s="61" t="str">
        <f>IF(AND(AH8920&lt;&gt;"",E8920="Live"),_xlfn.XLOOKUP(_xlfn.TEXTJOIN(" vs ",,C8920:D8920),Calendar!G:G,Calendar!K:K),"")</f>
        <v/>
      </c>
      <c r="AJ8920" s="61" t="str">
        <f>IF(AND(K8920&lt;&gt;"Match of the Day",K8920&lt;&gt;"Match of the Day 2",K8920&lt;&gt;"Match of the Day Repeat"),"",1+MAX($AJ$10:AJ8919))</f>
        <v/>
      </c>
    </row>
    <row r="8921" spans="34:36" x14ac:dyDescent="0.35">
      <c r="AH8921" s="16" t="str">
        <f>IF(AND(B8921="Premier League",E8921="Live"),_xlfn.XLOOKUP(_xlfn.TEXTJOIN(" vs ",,C8921:D8921),Calendar!G:G,Calendar!B:B),IF(AND(B8921="Premier League",E8921="Highlights"),_xlfn.XLOOKUP(H8921,Calendar!O:O,Calendar!N:N,,-1),""))</f>
        <v/>
      </c>
      <c r="AI8921" s="61" t="str">
        <f>IF(AND(AH8921&lt;&gt;"",E8921="Live"),_xlfn.XLOOKUP(_xlfn.TEXTJOIN(" vs ",,C8921:D8921),Calendar!G:G,Calendar!K:K),"")</f>
        <v/>
      </c>
      <c r="AJ8921" s="61" t="str">
        <f>IF(AND(K8921&lt;&gt;"Match of the Day",K8921&lt;&gt;"Match of the Day 2",K8921&lt;&gt;"Match of the Day Repeat"),"",1+MAX($AJ$10:AJ8920))</f>
        <v/>
      </c>
    </row>
    <row r="8922" spans="34:36" x14ac:dyDescent="0.35">
      <c r="AH8922" s="16" t="str">
        <f>IF(AND(B8922="Premier League",E8922="Live"),_xlfn.XLOOKUP(_xlfn.TEXTJOIN(" vs ",,C8922:D8922),Calendar!G:G,Calendar!B:B),IF(AND(B8922="Premier League",E8922="Highlights"),_xlfn.XLOOKUP(H8922,Calendar!O:O,Calendar!N:N,,-1),""))</f>
        <v/>
      </c>
      <c r="AI8922" s="61" t="str">
        <f>IF(AND(AH8922&lt;&gt;"",E8922="Live"),_xlfn.XLOOKUP(_xlfn.TEXTJOIN(" vs ",,C8922:D8922),Calendar!G:G,Calendar!K:K),"")</f>
        <v/>
      </c>
      <c r="AJ8922" s="61" t="str">
        <f>IF(AND(K8922&lt;&gt;"Match of the Day",K8922&lt;&gt;"Match of the Day 2",K8922&lt;&gt;"Match of the Day Repeat"),"",1+MAX($AJ$10:AJ8921))</f>
        <v/>
      </c>
    </row>
    <row r="8923" spans="34:36" x14ac:dyDescent="0.35">
      <c r="AH8923" s="16" t="str">
        <f>IF(AND(B8923="Premier League",E8923="Live"),_xlfn.XLOOKUP(_xlfn.TEXTJOIN(" vs ",,C8923:D8923),Calendar!G:G,Calendar!B:B),IF(AND(B8923="Premier League",E8923="Highlights"),_xlfn.XLOOKUP(H8923,Calendar!O:O,Calendar!N:N,,-1),""))</f>
        <v/>
      </c>
      <c r="AI8923" s="61" t="str">
        <f>IF(AND(AH8923&lt;&gt;"",E8923="Live"),_xlfn.XLOOKUP(_xlfn.TEXTJOIN(" vs ",,C8923:D8923),Calendar!G:G,Calendar!K:K),"")</f>
        <v/>
      </c>
      <c r="AJ8923" s="61" t="str">
        <f>IF(AND(K8923&lt;&gt;"Match of the Day",K8923&lt;&gt;"Match of the Day 2",K8923&lt;&gt;"Match of the Day Repeat"),"",1+MAX($AJ$10:AJ8922))</f>
        <v/>
      </c>
    </row>
    <row r="8924" spans="34:36" x14ac:dyDescent="0.35">
      <c r="AH8924" s="16" t="str">
        <f>IF(AND(B8924="Premier League",E8924="Live"),_xlfn.XLOOKUP(_xlfn.TEXTJOIN(" vs ",,C8924:D8924),Calendar!G:G,Calendar!B:B),IF(AND(B8924="Premier League",E8924="Highlights"),_xlfn.XLOOKUP(H8924,Calendar!O:O,Calendar!N:N,,-1),""))</f>
        <v/>
      </c>
      <c r="AI8924" s="61" t="str">
        <f>IF(AND(AH8924&lt;&gt;"",E8924="Live"),_xlfn.XLOOKUP(_xlfn.TEXTJOIN(" vs ",,C8924:D8924),Calendar!G:G,Calendar!K:K),"")</f>
        <v/>
      </c>
      <c r="AJ8924" s="61" t="str">
        <f>IF(AND(K8924&lt;&gt;"Match of the Day",K8924&lt;&gt;"Match of the Day 2",K8924&lt;&gt;"Match of the Day Repeat"),"",1+MAX($AJ$10:AJ8923))</f>
        <v/>
      </c>
    </row>
    <row r="8925" spans="34:36" x14ac:dyDescent="0.35">
      <c r="AH8925" s="16" t="str">
        <f>IF(AND(B8925="Premier League",E8925="Live"),_xlfn.XLOOKUP(_xlfn.TEXTJOIN(" vs ",,C8925:D8925),Calendar!G:G,Calendar!B:B),IF(AND(B8925="Premier League",E8925="Highlights"),_xlfn.XLOOKUP(H8925,Calendar!O:O,Calendar!N:N,,-1),""))</f>
        <v/>
      </c>
      <c r="AI8925" s="61" t="str">
        <f>IF(AND(AH8925&lt;&gt;"",E8925="Live"),_xlfn.XLOOKUP(_xlfn.TEXTJOIN(" vs ",,C8925:D8925),Calendar!G:G,Calendar!K:K),"")</f>
        <v/>
      </c>
      <c r="AJ8925" s="61" t="str">
        <f>IF(AND(K8925&lt;&gt;"Match of the Day",K8925&lt;&gt;"Match of the Day 2",K8925&lt;&gt;"Match of the Day Repeat"),"",1+MAX($AJ$10:AJ8924))</f>
        <v/>
      </c>
    </row>
    <row r="8926" spans="34:36" x14ac:dyDescent="0.35">
      <c r="AH8926" s="16" t="str">
        <f>IF(AND(B8926="Premier League",E8926="Live"),_xlfn.XLOOKUP(_xlfn.TEXTJOIN(" vs ",,C8926:D8926),Calendar!G:G,Calendar!B:B),IF(AND(B8926="Premier League",E8926="Highlights"),_xlfn.XLOOKUP(H8926,Calendar!O:O,Calendar!N:N,,-1),""))</f>
        <v/>
      </c>
      <c r="AI8926" s="61" t="str">
        <f>IF(AND(AH8926&lt;&gt;"",E8926="Live"),_xlfn.XLOOKUP(_xlfn.TEXTJOIN(" vs ",,C8926:D8926),Calendar!G:G,Calendar!K:K),"")</f>
        <v/>
      </c>
      <c r="AJ8926" s="61" t="str">
        <f>IF(AND(K8926&lt;&gt;"Match of the Day",K8926&lt;&gt;"Match of the Day 2",K8926&lt;&gt;"Match of the Day Repeat"),"",1+MAX($AJ$10:AJ8925))</f>
        <v/>
      </c>
    </row>
    <row r="8927" spans="34:36" x14ac:dyDescent="0.35">
      <c r="AH8927" s="16" t="str">
        <f>IF(AND(B8927="Premier League",E8927="Live"),_xlfn.XLOOKUP(_xlfn.TEXTJOIN(" vs ",,C8927:D8927),Calendar!G:G,Calendar!B:B),IF(AND(B8927="Premier League",E8927="Highlights"),_xlfn.XLOOKUP(H8927,Calendar!O:O,Calendar!N:N,,-1),""))</f>
        <v/>
      </c>
      <c r="AI8927" s="61" t="str">
        <f>IF(AND(AH8927&lt;&gt;"",E8927="Live"),_xlfn.XLOOKUP(_xlfn.TEXTJOIN(" vs ",,C8927:D8927),Calendar!G:G,Calendar!K:K),"")</f>
        <v/>
      </c>
      <c r="AJ8927" s="61" t="str">
        <f>IF(AND(K8927&lt;&gt;"Match of the Day",K8927&lt;&gt;"Match of the Day 2",K8927&lt;&gt;"Match of the Day Repeat"),"",1+MAX($AJ$10:AJ8926))</f>
        <v/>
      </c>
    </row>
    <row r="8928" spans="34:36" x14ac:dyDescent="0.35">
      <c r="AH8928" s="16" t="str">
        <f>IF(AND(B8928="Premier League",E8928="Live"),_xlfn.XLOOKUP(_xlfn.TEXTJOIN(" vs ",,C8928:D8928),Calendar!G:G,Calendar!B:B),IF(AND(B8928="Premier League",E8928="Highlights"),_xlfn.XLOOKUP(H8928,Calendar!O:O,Calendar!N:N,,-1),""))</f>
        <v/>
      </c>
      <c r="AI8928" s="61" t="str">
        <f>IF(AND(AH8928&lt;&gt;"",E8928="Live"),_xlfn.XLOOKUP(_xlfn.TEXTJOIN(" vs ",,C8928:D8928),Calendar!G:G,Calendar!K:K),"")</f>
        <v/>
      </c>
      <c r="AJ8928" s="61" t="str">
        <f>IF(AND(K8928&lt;&gt;"Match of the Day",K8928&lt;&gt;"Match of the Day 2",K8928&lt;&gt;"Match of the Day Repeat"),"",1+MAX($AJ$10:AJ8927))</f>
        <v/>
      </c>
    </row>
    <row r="8929" spans="34:36" x14ac:dyDescent="0.35">
      <c r="AH8929" s="16" t="str">
        <f>IF(AND(B8929="Premier League",E8929="Live"),_xlfn.XLOOKUP(_xlfn.TEXTJOIN(" vs ",,C8929:D8929),Calendar!G:G,Calendar!B:B),IF(AND(B8929="Premier League",E8929="Highlights"),_xlfn.XLOOKUP(H8929,Calendar!O:O,Calendar!N:N,,-1),""))</f>
        <v/>
      </c>
      <c r="AI8929" s="61" t="str">
        <f>IF(AND(AH8929&lt;&gt;"",E8929="Live"),_xlfn.XLOOKUP(_xlfn.TEXTJOIN(" vs ",,C8929:D8929),Calendar!G:G,Calendar!K:K),"")</f>
        <v/>
      </c>
      <c r="AJ8929" s="61" t="str">
        <f>IF(AND(K8929&lt;&gt;"Match of the Day",K8929&lt;&gt;"Match of the Day 2",K8929&lt;&gt;"Match of the Day Repeat"),"",1+MAX($AJ$10:AJ8928))</f>
        <v/>
      </c>
    </row>
    <row r="8930" spans="34:36" x14ac:dyDescent="0.35">
      <c r="AH8930" s="16" t="str">
        <f>IF(AND(B8930="Premier League",E8930="Live"),_xlfn.XLOOKUP(_xlfn.TEXTJOIN(" vs ",,C8930:D8930),Calendar!G:G,Calendar!B:B),IF(AND(B8930="Premier League",E8930="Highlights"),_xlfn.XLOOKUP(H8930,Calendar!O:O,Calendar!N:N,,-1),""))</f>
        <v/>
      </c>
      <c r="AI8930" s="61" t="str">
        <f>IF(AND(AH8930&lt;&gt;"",E8930="Live"),_xlfn.XLOOKUP(_xlfn.TEXTJOIN(" vs ",,C8930:D8930),Calendar!G:G,Calendar!K:K),"")</f>
        <v/>
      </c>
      <c r="AJ8930" s="61" t="str">
        <f>IF(AND(K8930&lt;&gt;"Match of the Day",K8930&lt;&gt;"Match of the Day 2",K8930&lt;&gt;"Match of the Day Repeat"),"",1+MAX($AJ$10:AJ8929))</f>
        <v/>
      </c>
    </row>
    <row r="8931" spans="34:36" x14ac:dyDescent="0.35">
      <c r="AH8931" s="16" t="str">
        <f>IF(AND(B8931="Premier League",E8931="Live"),_xlfn.XLOOKUP(_xlfn.TEXTJOIN(" vs ",,C8931:D8931),Calendar!G:G,Calendar!B:B),IF(AND(B8931="Premier League",E8931="Highlights"),_xlfn.XLOOKUP(H8931,Calendar!O:O,Calendar!N:N,,-1),""))</f>
        <v/>
      </c>
      <c r="AI8931" s="61" t="str">
        <f>IF(AND(AH8931&lt;&gt;"",E8931="Live"),_xlfn.XLOOKUP(_xlfn.TEXTJOIN(" vs ",,C8931:D8931),Calendar!G:G,Calendar!K:K),"")</f>
        <v/>
      </c>
      <c r="AJ8931" s="61" t="str">
        <f>IF(AND(K8931&lt;&gt;"Match of the Day",K8931&lt;&gt;"Match of the Day 2",K8931&lt;&gt;"Match of the Day Repeat"),"",1+MAX($AJ$10:AJ8930))</f>
        <v/>
      </c>
    </row>
    <row r="8932" spans="34:36" x14ac:dyDescent="0.35">
      <c r="AH8932" s="16" t="str">
        <f>IF(AND(B8932="Premier League",E8932="Live"),_xlfn.XLOOKUP(_xlfn.TEXTJOIN(" vs ",,C8932:D8932),Calendar!G:G,Calendar!B:B),IF(AND(B8932="Premier League",E8932="Highlights"),_xlfn.XLOOKUP(H8932,Calendar!O:O,Calendar!N:N,,-1),""))</f>
        <v/>
      </c>
      <c r="AI8932" s="61" t="str">
        <f>IF(AND(AH8932&lt;&gt;"",E8932="Live"),_xlfn.XLOOKUP(_xlfn.TEXTJOIN(" vs ",,C8932:D8932),Calendar!G:G,Calendar!K:K),"")</f>
        <v/>
      </c>
      <c r="AJ8932" s="61" t="str">
        <f>IF(AND(K8932&lt;&gt;"Match of the Day",K8932&lt;&gt;"Match of the Day 2",K8932&lt;&gt;"Match of the Day Repeat"),"",1+MAX($AJ$10:AJ8931))</f>
        <v/>
      </c>
    </row>
    <row r="8933" spans="34:36" x14ac:dyDescent="0.35">
      <c r="AH8933" s="16" t="str">
        <f>IF(AND(B8933="Premier League",E8933="Live"),_xlfn.XLOOKUP(_xlfn.TEXTJOIN(" vs ",,C8933:D8933),Calendar!G:G,Calendar!B:B),IF(AND(B8933="Premier League",E8933="Highlights"),_xlfn.XLOOKUP(H8933,Calendar!O:O,Calendar!N:N,,-1),""))</f>
        <v/>
      </c>
      <c r="AI8933" s="61" t="str">
        <f>IF(AND(AH8933&lt;&gt;"",E8933="Live"),_xlfn.XLOOKUP(_xlfn.TEXTJOIN(" vs ",,C8933:D8933),Calendar!G:G,Calendar!K:K),"")</f>
        <v/>
      </c>
      <c r="AJ8933" s="61" t="str">
        <f>IF(AND(K8933&lt;&gt;"Match of the Day",K8933&lt;&gt;"Match of the Day 2",K8933&lt;&gt;"Match of the Day Repeat"),"",1+MAX($AJ$10:AJ8932))</f>
        <v/>
      </c>
    </row>
    <row r="8934" spans="34:36" x14ac:dyDescent="0.35">
      <c r="AH8934" s="16" t="str">
        <f>IF(AND(B8934="Premier League",E8934="Live"),_xlfn.XLOOKUP(_xlfn.TEXTJOIN(" vs ",,C8934:D8934),Calendar!G:G,Calendar!B:B),IF(AND(B8934="Premier League",E8934="Highlights"),_xlfn.XLOOKUP(H8934,Calendar!O:O,Calendar!N:N,,-1),""))</f>
        <v/>
      </c>
      <c r="AI8934" s="61" t="str">
        <f>IF(AND(AH8934&lt;&gt;"",E8934="Live"),_xlfn.XLOOKUP(_xlfn.TEXTJOIN(" vs ",,C8934:D8934),Calendar!G:G,Calendar!K:K),"")</f>
        <v/>
      </c>
      <c r="AJ8934" s="61" t="str">
        <f>IF(AND(K8934&lt;&gt;"Match of the Day",K8934&lt;&gt;"Match of the Day 2",K8934&lt;&gt;"Match of the Day Repeat"),"",1+MAX($AJ$10:AJ8933))</f>
        <v/>
      </c>
    </row>
    <row r="8935" spans="34:36" x14ac:dyDescent="0.35">
      <c r="AH8935" s="16" t="str">
        <f>IF(AND(B8935="Premier League",E8935="Live"),_xlfn.XLOOKUP(_xlfn.TEXTJOIN(" vs ",,C8935:D8935),Calendar!G:G,Calendar!B:B),IF(AND(B8935="Premier League",E8935="Highlights"),_xlfn.XLOOKUP(H8935,Calendar!O:O,Calendar!N:N,,-1),""))</f>
        <v/>
      </c>
      <c r="AI8935" s="61" t="str">
        <f>IF(AND(AH8935&lt;&gt;"",E8935="Live"),_xlfn.XLOOKUP(_xlfn.TEXTJOIN(" vs ",,C8935:D8935),Calendar!G:G,Calendar!K:K),"")</f>
        <v/>
      </c>
      <c r="AJ8935" s="61" t="str">
        <f>IF(AND(K8935&lt;&gt;"Match of the Day",K8935&lt;&gt;"Match of the Day 2",K8935&lt;&gt;"Match of the Day Repeat"),"",1+MAX($AJ$10:AJ8934))</f>
        <v/>
      </c>
    </row>
    <row r="8936" spans="34:36" x14ac:dyDescent="0.35">
      <c r="AH8936" s="16" t="str">
        <f>IF(AND(B8936="Premier League",E8936="Live"),_xlfn.XLOOKUP(_xlfn.TEXTJOIN(" vs ",,C8936:D8936),Calendar!G:G,Calendar!B:B),IF(AND(B8936="Premier League",E8936="Highlights"),_xlfn.XLOOKUP(H8936,Calendar!O:O,Calendar!N:N,,-1),""))</f>
        <v/>
      </c>
      <c r="AI8936" s="61" t="str">
        <f>IF(AND(AH8936&lt;&gt;"",E8936="Live"),_xlfn.XLOOKUP(_xlfn.TEXTJOIN(" vs ",,C8936:D8936),Calendar!G:G,Calendar!K:K),"")</f>
        <v/>
      </c>
      <c r="AJ8936" s="61" t="str">
        <f>IF(AND(K8936&lt;&gt;"Match of the Day",K8936&lt;&gt;"Match of the Day 2",K8936&lt;&gt;"Match of the Day Repeat"),"",1+MAX($AJ$10:AJ8935))</f>
        <v/>
      </c>
    </row>
    <row r="8937" spans="34:36" x14ac:dyDescent="0.35">
      <c r="AH8937" s="16" t="str">
        <f>IF(AND(B8937="Premier League",E8937="Live"),_xlfn.XLOOKUP(_xlfn.TEXTJOIN(" vs ",,C8937:D8937),Calendar!G:G,Calendar!B:B),IF(AND(B8937="Premier League",E8937="Highlights"),_xlfn.XLOOKUP(H8937,Calendar!O:O,Calendar!N:N,,-1),""))</f>
        <v/>
      </c>
      <c r="AI8937" s="61" t="str">
        <f>IF(AND(AH8937&lt;&gt;"",E8937="Live"),_xlfn.XLOOKUP(_xlfn.TEXTJOIN(" vs ",,C8937:D8937),Calendar!G:G,Calendar!K:K),"")</f>
        <v/>
      </c>
      <c r="AJ8937" s="61" t="str">
        <f>IF(AND(K8937&lt;&gt;"Match of the Day",K8937&lt;&gt;"Match of the Day 2",K8937&lt;&gt;"Match of the Day Repeat"),"",1+MAX($AJ$10:AJ8936))</f>
        <v/>
      </c>
    </row>
    <row r="8938" spans="34:36" x14ac:dyDescent="0.35">
      <c r="AH8938" s="16" t="str">
        <f>IF(AND(B8938="Premier League",E8938="Live"),_xlfn.XLOOKUP(_xlfn.TEXTJOIN(" vs ",,C8938:D8938),Calendar!G:G,Calendar!B:B),IF(AND(B8938="Premier League",E8938="Highlights"),_xlfn.XLOOKUP(H8938,Calendar!O:O,Calendar!N:N,,-1),""))</f>
        <v/>
      </c>
      <c r="AI8938" s="61" t="str">
        <f>IF(AND(AH8938&lt;&gt;"",E8938="Live"),_xlfn.XLOOKUP(_xlfn.TEXTJOIN(" vs ",,C8938:D8938),Calendar!G:G,Calendar!K:K),"")</f>
        <v/>
      </c>
      <c r="AJ8938" s="61" t="str">
        <f>IF(AND(K8938&lt;&gt;"Match of the Day",K8938&lt;&gt;"Match of the Day 2",K8938&lt;&gt;"Match of the Day Repeat"),"",1+MAX($AJ$10:AJ8937))</f>
        <v/>
      </c>
    </row>
    <row r="8939" spans="34:36" x14ac:dyDescent="0.35">
      <c r="AH8939" s="16" t="str">
        <f>IF(AND(B8939="Premier League",E8939="Live"),_xlfn.XLOOKUP(_xlfn.TEXTJOIN(" vs ",,C8939:D8939),Calendar!G:G,Calendar!B:B),IF(AND(B8939="Premier League",E8939="Highlights"),_xlfn.XLOOKUP(H8939,Calendar!O:O,Calendar!N:N,,-1),""))</f>
        <v/>
      </c>
      <c r="AI8939" s="61" t="str">
        <f>IF(AND(AH8939&lt;&gt;"",E8939="Live"),_xlfn.XLOOKUP(_xlfn.TEXTJOIN(" vs ",,C8939:D8939),Calendar!G:G,Calendar!K:K),"")</f>
        <v/>
      </c>
      <c r="AJ8939" s="61" t="str">
        <f>IF(AND(K8939&lt;&gt;"Match of the Day",K8939&lt;&gt;"Match of the Day 2",K8939&lt;&gt;"Match of the Day Repeat"),"",1+MAX($AJ$10:AJ8938))</f>
        <v/>
      </c>
    </row>
    <row r="8940" spans="34:36" x14ac:dyDescent="0.35">
      <c r="AH8940" s="16" t="str">
        <f>IF(AND(B8940="Premier League",E8940="Live"),_xlfn.XLOOKUP(_xlfn.TEXTJOIN(" vs ",,C8940:D8940),Calendar!G:G,Calendar!B:B),IF(AND(B8940="Premier League",E8940="Highlights"),_xlfn.XLOOKUP(H8940,Calendar!O:O,Calendar!N:N,,-1),""))</f>
        <v/>
      </c>
      <c r="AI8940" s="61" t="str">
        <f>IF(AND(AH8940&lt;&gt;"",E8940="Live"),_xlfn.XLOOKUP(_xlfn.TEXTJOIN(" vs ",,C8940:D8940),Calendar!G:G,Calendar!K:K),"")</f>
        <v/>
      </c>
      <c r="AJ8940" s="61" t="str">
        <f>IF(AND(K8940&lt;&gt;"Match of the Day",K8940&lt;&gt;"Match of the Day 2",K8940&lt;&gt;"Match of the Day Repeat"),"",1+MAX($AJ$10:AJ8939))</f>
        <v/>
      </c>
    </row>
    <row r="8941" spans="34:36" x14ac:dyDescent="0.35">
      <c r="AH8941" s="16" t="str">
        <f>IF(AND(B8941="Premier League",E8941="Live"),_xlfn.XLOOKUP(_xlfn.TEXTJOIN(" vs ",,C8941:D8941),Calendar!G:G,Calendar!B:B),IF(AND(B8941="Premier League",E8941="Highlights"),_xlfn.XLOOKUP(H8941,Calendar!O:O,Calendar!N:N,,-1),""))</f>
        <v/>
      </c>
      <c r="AI8941" s="61" t="str">
        <f>IF(AND(AH8941&lt;&gt;"",E8941="Live"),_xlfn.XLOOKUP(_xlfn.TEXTJOIN(" vs ",,C8941:D8941),Calendar!G:G,Calendar!K:K),"")</f>
        <v/>
      </c>
      <c r="AJ8941" s="61" t="str">
        <f>IF(AND(K8941&lt;&gt;"Match of the Day",K8941&lt;&gt;"Match of the Day 2",K8941&lt;&gt;"Match of the Day Repeat"),"",1+MAX($AJ$10:AJ8940))</f>
        <v/>
      </c>
    </row>
    <row r="8942" spans="34:36" x14ac:dyDescent="0.35">
      <c r="AH8942" s="16" t="str">
        <f>IF(AND(B8942="Premier League",E8942="Live"),_xlfn.XLOOKUP(_xlfn.TEXTJOIN(" vs ",,C8942:D8942),Calendar!G:G,Calendar!B:B),IF(AND(B8942="Premier League",E8942="Highlights"),_xlfn.XLOOKUP(H8942,Calendar!O:O,Calendar!N:N,,-1),""))</f>
        <v/>
      </c>
      <c r="AI8942" s="61" t="str">
        <f>IF(AND(AH8942&lt;&gt;"",E8942="Live"),_xlfn.XLOOKUP(_xlfn.TEXTJOIN(" vs ",,C8942:D8942),Calendar!G:G,Calendar!K:K),"")</f>
        <v/>
      </c>
      <c r="AJ8942" s="61" t="str">
        <f>IF(AND(K8942&lt;&gt;"Match of the Day",K8942&lt;&gt;"Match of the Day 2",K8942&lt;&gt;"Match of the Day Repeat"),"",1+MAX($AJ$10:AJ8941))</f>
        <v/>
      </c>
    </row>
    <row r="8943" spans="34:36" x14ac:dyDescent="0.35">
      <c r="AH8943" s="16" t="str">
        <f>IF(AND(B8943="Premier League",E8943="Live"),_xlfn.XLOOKUP(_xlfn.TEXTJOIN(" vs ",,C8943:D8943),Calendar!G:G,Calendar!B:B),IF(AND(B8943="Premier League",E8943="Highlights"),_xlfn.XLOOKUP(H8943,Calendar!O:O,Calendar!N:N,,-1),""))</f>
        <v/>
      </c>
      <c r="AI8943" s="61" t="str">
        <f>IF(AND(AH8943&lt;&gt;"",E8943="Live"),_xlfn.XLOOKUP(_xlfn.TEXTJOIN(" vs ",,C8943:D8943),Calendar!G:G,Calendar!K:K),"")</f>
        <v/>
      </c>
      <c r="AJ8943" s="61" t="str">
        <f>IF(AND(K8943&lt;&gt;"Match of the Day",K8943&lt;&gt;"Match of the Day 2",K8943&lt;&gt;"Match of the Day Repeat"),"",1+MAX($AJ$10:AJ8942))</f>
        <v/>
      </c>
    </row>
    <row r="8944" spans="34:36" x14ac:dyDescent="0.35">
      <c r="AH8944" s="16" t="str">
        <f>IF(AND(B8944="Premier League",E8944="Live"),_xlfn.XLOOKUP(_xlfn.TEXTJOIN(" vs ",,C8944:D8944),Calendar!G:G,Calendar!B:B),IF(AND(B8944="Premier League",E8944="Highlights"),_xlfn.XLOOKUP(H8944,Calendar!O:O,Calendar!N:N,,-1),""))</f>
        <v/>
      </c>
      <c r="AI8944" s="61" t="str">
        <f>IF(AND(AH8944&lt;&gt;"",E8944="Live"),_xlfn.XLOOKUP(_xlfn.TEXTJOIN(" vs ",,C8944:D8944),Calendar!G:G,Calendar!K:K),"")</f>
        <v/>
      </c>
      <c r="AJ8944" s="61" t="str">
        <f>IF(AND(K8944&lt;&gt;"Match of the Day",K8944&lt;&gt;"Match of the Day 2",K8944&lt;&gt;"Match of the Day Repeat"),"",1+MAX($AJ$10:AJ8943))</f>
        <v/>
      </c>
    </row>
    <row r="8945" spans="34:36" x14ac:dyDescent="0.35">
      <c r="AH8945" s="16" t="str">
        <f>IF(AND(B8945="Premier League",E8945="Live"),_xlfn.XLOOKUP(_xlfn.TEXTJOIN(" vs ",,C8945:D8945),Calendar!G:G,Calendar!B:B),IF(AND(B8945="Premier League",E8945="Highlights"),_xlfn.XLOOKUP(H8945,Calendar!O:O,Calendar!N:N,,-1),""))</f>
        <v/>
      </c>
      <c r="AI8945" s="61" t="str">
        <f>IF(AND(AH8945&lt;&gt;"",E8945="Live"),_xlfn.XLOOKUP(_xlfn.TEXTJOIN(" vs ",,C8945:D8945),Calendar!G:G,Calendar!K:K),"")</f>
        <v/>
      </c>
      <c r="AJ8945" s="61" t="str">
        <f>IF(AND(K8945&lt;&gt;"Match of the Day",K8945&lt;&gt;"Match of the Day 2",K8945&lt;&gt;"Match of the Day Repeat"),"",1+MAX($AJ$10:AJ8944))</f>
        <v/>
      </c>
    </row>
    <row r="8946" spans="34:36" x14ac:dyDescent="0.35">
      <c r="AH8946" s="16" t="str">
        <f>IF(AND(B8946="Premier League",E8946="Live"),_xlfn.XLOOKUP(_xlfn.TEXTJOIN(" vs ",,C8946:D8946),Calendar!G:G,Calendar!B:B),IF(AND(B8946="Premier League",E8946="Highlights"),_xlfn.XLOOKUP(H8946,Calendar!O:O,Calendar!N:N,,-1),""))</f>
        <v/>
      </c>
      <c r="AI8946" s="61" t="str">
        <f>IF(AND(AH8946&lt;&gt;"",E8946="Live"),_xlfn.XLOOKUP(_xlfn.TEXTJOIN(" vs ",,C8946:D8946),Calendar!G:G,Calendar!K:K),"")</f>
        <v/>
      </c>
      <c r="AJ8946" s="61" t="str">
        <f>IF(AND(K8946&lt;&gt;"Match of the Day",K8946&lt;&gt;"Match of the Day 2",K8946&lt;&gt;"Match of the Day Repeat"),"",1+MAX($AJ$10:AJ8945))</f>
        <v/>
      </c>
    </row>
    <row r="8947" spans="34:36" x14ac:dyDescent="0.35">
      <c r="AH8947" s="16" t="str">
        <f>IF(AND(B8947="Premier League",E8947="Live"),_xlfn.XLOOKUP(_xlfn.TEXTJOIN(" vs ",,C8947:D8947),Calendar!G:G,Calendar!B:B),IF(AND(B8947="Premier League",E8947="Highlights"),_xlfn.XLOOKUP(H8947,Calendar!O:O,Calendar!N:N,,-1),""))</f>
        <v/>
      </c>
      <c r="AI8947" s="61" t="str">
        <f>IF(AND(AH8947&lt;&gt;"",E8947="Live"),_xlfn.XLOOKUP(_xlfn.TEXTJOIN(" vs ",,C8947:D8947),Calendar!G:G,Calendar!K:K),"")</f>
        <v/>
      </c>
      <c r="AJ8947" s="61" t="str">
        <f>IF(AND(K8947&lt;&gt;"Match of the Day",K8947&lt;&gt;"Match of the Day 2",K8947&lt;&gt;"Match of the Day Repeat"),"",1+MAX($AJ$10:AJ8946))</f>
        <v/>
      </c>
    </row>
    <row r="8948" spans="34:36" x14ac:dyDescent="0.35">
      <c r="AH8948" s="16" t="str">
        <f>IF(AND(B8948="Premier League",E8948="Live"),_xlfn.XLOOKUP(_xlfn.TEXTJOIN(" vs ",,C8948:D8948),Calendar!G:G,Calendar!B:B),IF(AND(B8948="Premier League",E8948="Highlights"),_xlfn.XLOOKUP(H8948,Calendar!O:O,Calendar!N:N,,-1),""))</f>
        <v/>
      </c>
      <c r="AI8948" s="61" t="str">
        <f>IF(AND(AH8948&lt;&gt;"",E8948="Live"),_xlfn.XLOOKUP(_xlfn.TEXTJOIN(" vs ",,C8948:D8948),Calendar!G:G,Calendar!K:K),"")</f>
        <v/>
      </c>
      <c r="AJ8948" s="61" t="str">
        <f>IF(AND(K8948&lt;&gt;"Match of the Day",K8948&lt;&gt;"Match of the Day 2",K8948&lt;&gt;"Match of the Day Repeat"),"",1+MAX($AJ$10:AJ8947))</f>
        <v/>
      </c>
    </row>
    <row r="8949" spans="34:36" x14ac:dyDescent="0.35">
      <c r="AH8949" s="16" t="str">
        <f>IF(AND(B8949="Premier League",E8949="Live"),_xlfn.XLOOKUP(_xlfn.TEXTJOIN(" vs ",,C8949:D8949),Calendar!G:G,Calendar!B:B),IF(AND(B8949="Premier League",E8949="Highlights"),_xlfn.XLOOKUP(H8949,Calendar!O:O,Calendar!N:N,,-1),""))</f>
        <v/>
      </c>
      <c r="AI8949" s="61" t="str">
        <f>IF(AND(AH8949&lt;&gt;"",E8949="Live"),_xlfn.XLOOKUP(_xlfn.TEXTJOIN(" vs ",,C8949:D8949),Calendar!G:G,Calendar!K:K),"")</f>
        <v/>
      </c>
      <c r="AJ8949" s="61" t="str">
        <f>IF(AND(K8949&lt;&gt;"Match of the Day",K8949&lt;&gt;"Match of the Day 2",K8949&lt;&gt;"Match of the Day Repeat"),"",1+MAX($AJ$10:AJ8948))</f>
        <v/>
      </c>
    </row>
    <row r="8950" spans="34:36" x14ac:dyDescent="0.35">
      <c r="AH8950" s="16" t="str">
        <f>IF(AND(B8950="Premier League",E8950="Live"),_xlfn.XLOOKUP(_xlfn.TEXTJOIN(" vs ",,C8950:D8950),Calendar!G:G,Calendar!B:B),IF(AND(B8950="Premier League",E8950="Highlights"),_xlfn.XLOOKUP(H8950,Calendar!O:O,Calendar!N:N,,-1),""))</f>
        <v/>
      </c>
      <c r="AI8950" s="61" t="str">
        <f>IF(AND(AH8950&lt;&gt;"",E8950="Live"),_xlfn.XLOOKUP(_xlfn.TEXTJOIN(" vs ",,C8950:D8950),Calendar!G:G,Calendar!K:K),"")</f>
        <v/>
      </c>
      <c r="AJ8950" s="61" t="str">
        <f>IF(AND(K8950&lt;&gt;"Match of the Day",K8950&lt;&gt;"Match of the Day 2",K8950&lt;&gt;"Match of the Day Repeat"),"",1+MAX($AJ$10:AJ8949))</f>
        <v/>
      </c>
    </row>
    <row r="8951" spans="34:36" x14ac:dyDescent="0.35">
      <c r="AH8951" s="16" t="str">
        <f>IF(AND(B8951="Premier League",E8951="Live"),_xlfn.XLOOKUP(_xlfn.TEXTJOIN(" vs ",,C8951:D8951),Calendar!G:G,Calendar!B:B),IF(AND(B8951="Premier League",E8951="Highlights"),_xlfn.XLOOKUP(H8951,Calendar!O:O,Calendar!N:N,,-1),""))</f>
        <v/>
      </c>
      <c r="AI8951" s="61" t="str">
        <f>IF(AND(AH8951&lt;&gt;"",E8951="Live"),_xlfn.XLOOKUP(_xlfn.TEXTJOIN(" vs ",,C8951:D8951),Calendar!G:G,Calendar!K:K),"")</f>
        <v/>
      </c>
      <c r="AJ8951" s="61" t="str">
        <f>IF(AND(K8951&lt;&gt;"Match of the Day",K8951&lt;&gt;"Match of the Day 2",K8951&lt;&gt;"Match of the Day Repeat"),"",1+MAX($AJ$10:AJ8950))</f>
        <v/>
      </c>
    </row>
    <row r="8952" spans="34:36" x14ac:dyDescent="0.35">
      <c r="AH8952" s="16" t="str">
        <f>IF(AND(B8952="Premier League",E8952="Live"),_xlfn.XLOOKUP(_xlfn.TEXTJOIN(" vs ",,C8952:D8952),Calendar!G:G,Calendar!B:B),IF(AND(B8952="Premier League",E8952="Highlights"),_xlfn.XLOOKUP(H8952,Calendar!O:O,Calendar!N:N,,-1),""))</f>
        <v/>
      </c>
      <c r="AI8952" s="61" t="str">
        <f>IF(AND(AH8952&lt;&gt;"",E8952="Live"),_xlfn.XLOOKUP(_xlfn.TEXTJOIN(" vs ",,C8952:D8952),Calendar!G:G,Calendar!K:K),"")</f>
        <v/>
      </c>
      <c r="AJ8952" s="61" t="str">
        <f>IF(AND(K8952&lt;&gt;"Match of the Day",K8952&lt;&gt;"Match of the Day 2",K8952&lt;&gt;"Match of the Day Repeat"),"",1+MAX($AJ$10:AJ8951))</f>
        <v/>
      </c>
    </row>
    <row r="8953" spans="34:36" x14ac:dyDescent="0.35">
      <c r="AH8953" s="16" t="str">
        <f>IF(AND(B8953="Premier League",E8953="Live"),_xlfn.XLOOKUP(_xlfn.TEXTJOIN(" vs ",,C8953:D8953),Calendar!G:G,Calendar!B:B),IF(AND(B8953="Premier League",E8953="Highlights"),_xlfn.XLOOKUP(H8953,Calendar!O:O,Calendar!N:N,,-1),""))</f>
        <v/>
      </c>
      <c r="AI8953" s="61" t="str">
        <f>IF(AND(AH8953&lt;&gt;"",E8953="Live"),_xlfn.XLOOKUP(_xlfn.TEXTJOIN(" vs ",,C8953:D8953),Calendar!G:G,Calendar!K:K),"")</f>
        <v/>
      </c>
      <c r="AJ8953" s="61" t="str">
        <f>IF(AND(K8953&lt;&gt;"Match of the Day",K8953&lt;&gt;"Match of the Day 2",K8953&lt;&gt;"Match of the Day Repeat"),"",1+MAX($AJ$10:AJ8952))</f>
        <v/>
      </c>
    </row>
    <row r="8954" spans="34:36" x14ac:dyDescent="0.35">
      <c r="AH8954" s="16" t="str">
        <f>IF(AND(B8954="Premier League",E8954="Live"),_xlfn.XLOOKUP(_xlfn.TEXTJOIN(" vs ",,C8954:D8954),Calendar!G:G,Calendar!B:B),IF(AND(B8954="Premier League",E8954="Highlights"),_xlfn.XLOOKUP(H8954,Calendar!O:O,Calendar!N:N,,-1),""))</f>
        <v/>
      </c>
      <c r="AI8954" s="61" t="str">
        <f>IF(AND(AH8954&lt;&gt;"",E8954="Live"),_xlfn.XLOOKUP(_xlfn.TEXTJOIN(" vs ",,C8954:D8954),Calendar!G:G,Calendar!K:K),"")</f>
        <v/>
      </c>
      <c r="AJ8954" s="61" t="str">
        <f>IF(AND(K8954&lt;&gt;"Match of the Day",K8954&lt;&gt;"Match of the Day 2",K8954&lt;&gt;"Match of the Day Repeat"),"",1+MAX($AJ$10:AJ8953))</f>
        <v/>
      </c>
    </row>
    <row r="8955" spans="34:36" x14ac:dyDescent="0.35">
      <c r="AH8955" s="16" t="str">
        <f>IF(AND(B8955="Premier League",E8955="Live"),_xlfn.XLOOKUP(_xlfn.TEXTJOIN(" vs ",,C8955:D8955),Calendar!G:G,Calendar!B:B),IF(AND(B8955="Premier League",E8955="Highlights"),_xlfn.XLOOKUP(H8955,Calendar!O:O,Calendar!N:N,,-1),""))</f>
        <v/>
      </c>
      <c r="AI8955" s="61" t="str">
        <f>IF(AND(AH8955&lt;&gt;"",E8955="Live"),_xlfn.XLOOKUP(_xlfn.TEXTJOIN(" vs ",,C8955:D8955),Calendar!G:G,Calendar!K:K),"")</f>
        <v/>
      </c>
      <c r="AJ8955" s="61" t="str">
        <f>IF(AND(K8955&lt;&gt;"Match of the Day",K8955&lt;&gt;"Match of the Day 2",K8955&lt;&gt;"Match of the Day Repeat"),"",1+MAX($AJ$10:AJ8954))</f>
        <v/>
      </c>
    </row>
    <row r="8956" spans="34:36" x14ac:dyDescent="0.35">
      <c r="AH8956" s="16" t="str">
        <f>IF(AND(B8956="Premier League",E8956="Live"),_xlfn.XLOOKUP(_xlfn.TEXTJOIN(" vs ",,C8956:D8956),Calendar!G:G,Calendar!B:B),IF(AND(B8956="Premier League",E8956="Highlights"),_xlfn.XLOOKUP(H8956,Calendar!O:O,Calendar!N:N,,-1),""))</f>
        <v/>
      </c>
      <c r="AI8956" s="61" t="str">
        <f>IF(AND(AH8956&lt;&gt;"",E8956="Live"),_xlfn.XLOOKUP(_xlfn.TEXTJOIN(" vs ",,C8956:D8956),Calendar!G:G,Calendar!K:K),"")</f>
        <v/>
      </c>
      <c r="AJ8956" s="61" t="str">
        <f>IF(AND(K8956&lt;&gt;"Match of the Day",K8956&lt;&gt;"Match of the Day 2",K8956&lt;&gt;"Match of the Day Repeat"),"",1+MAX($AJ$10:AJ8955))</f>
        <v/>
      </c>
    </row>
    <row r="8957" spans="34:36" x14ac:dyDescent="0.35">
      <c r="AH8957" s="16" t="str">
        <f>IF(AND(B8957="Premier League",E8957="Live"),_xlfn.XLOOKUP(_xlfn.TEXTJOIN(" vs ",,C8957:D8957),Calendar!G:G,Calendar!B:B),IF(AND(B8957="Premier League",E8957="Highlights"),_xlfn.XLOOKUP(H8957,Calendar!O:O,Calendar!N:N,,-1),""))</f>
        <v/>
      </c>
      <c r="AI8957" s="61" t="str">
        <f>IF(AND(AH8957&lt;&gt;"",E8957="Live"),_xlfn.XLOOKUP(_xlfn.TEXTJOIN(" vs ",,C8957:D8957),Calendar!G:G,Calendar!K:K),"")</f>
        <v/>
      </c>
      <c r="AJ8957" s="61" t="str">
        <f>IF(AND(K8957&lt;&gt;"Match of the Day",K8957&lt;&gt;"Match of the Day 2",K8957&lt;&gt;"Match of the Day Repeat"),"",1+MAX($AJ$10:AJ8956))</f>
        <v/>
      </c>
    </row>
    <row r="8958" spans="34:36" x14ac:dyDescent="0.35">
      <c r="AH8958" s="16" t="str">
        <f>IF(AND(B8958="Premier League",E8958="Live"),_xlfn.XLOOKUP(_xlfn.TEXTJOIN(" vs ",,C8958:D8958),Calendar!G:G,Calendar!B:B),IF(AND(B8958="Premier League",E8958="Highlights"),_xlfn.XLOOKUP(H8958,Calendar!O:O,Calendar!N:N,,-1),""))</f>
        <v/>
      </c>
      <c r="AI8958" s="61" t="str">
        <f>IF(AND(AH8958&lt;&gt;"",E8958="Live"),_xlfn.XLOOKUP(_xlfn.TEXTJOIN(" vs ",,C8958:D8958),Calendar!G:G,Calendar!K:K),"")</f>
        <v/>
      </c>
      <c r="AJ8958" s="61" t="str">
        <f>IF(AND(K8958&lt;&gt;"Match of the Day",K8958&lt;&gt;"Match of the Day 2",K8958&lt;&gt;"Match of the Day Repeat"),"",1+MAX($AJ$10:AJ8957))</f>
        <v/>
      </c>
    </row>
    <row r="8959" spans="34:36" x14ac:dyDescent="0.35">
      <c r="AH8959" s="16" t="str">
        <f>IF(AND(B8959="Premier League",E8959="Live"),_xlfn.XLOOKUP(_xlfn.TEXTJOIN(" vs ",,C8959:D8959),Calendar!G:G,Calendar!B:B),IF(AND(B8959="Premier League",E8959="Highlights"),_xlfn.XLOOKUP(H8959,Calendar!O:O,Calendar!N:N,,-1),""))</f>
        <v/>
      </c>
      <c r="AI8959" s="61" t="str">
        <f>IF(AND(AH8959&lt;&gt;"",E8959="Live"),_xlfn.XLOOKUP(_xlfn.TEXTJOIN(" vs ",,C8959:D8959),Calendar!G:G,Calendar!K:K),"")</f>
        <v/>
      </c>
      <c r="AJ8959" s="61" t="str">
        <f>IF(AND(K8959&lt;&gt;"Match of the Day",K8959&lt;&gt;"Match of the Day 2",K8959&lt;&gt;"Match of the Day Repeat"),"",1+MAX($AJ$10:AJ8958))</f>
        <v/>
      </c>
    </row>
    <row r="8960" spans="34:36" x14ac:dyDescent="0.35">
      <c r="AH8960" s="16" t="str">
        <f>IF(AND(B8960="Premier League",E8960="Live"),_xlfn.XLOOKUP(_xlfn.TEXTJOIN(" vs ",,C8960:D8960),Calendar!G:G,Calendar!B:B),IF(AND(B8960="Premier League",E8960="Highlights"),_xlfn.XLOOKUP(H8960,Calendar!O:O,Calendar!N:N,,-1),""))</f>
        <v/>
      </c>
      <c r="AI8960" s="61" t="str">
        <f>IF(AND(AH8960&lt;&gt;"",E8960="Live"),_xlfn.XLOOKUP(_xlfn.TEXTJOIN(" vs ",,C8960:D8960),Calendar!G:G,Calendar!K:K),"")</f>
        <v/>
      </c>
      <c r="AJ8960" s="61" t="str">
        <f>IF(AND(K8960&lt;&gt;"Match of the Day",K8960&lt;&gt;"Match of the Day 2",K8960&lt;&gt;"Match of the Day Repeat"),"",1+MAX($AJ$10:AJ8959))</f>
        <v/>
      </c>
    </row>
    <row r="8961" spans="34:36" x14ac:dyDescent="0.35">
      <c r="AH8961" s="16" t="str">
        <f>IF(AND(B8961="Premier League",E8961="Live"),_xlfn.XLOOKUP(_xlfn.TEXTJOIN(" vs ",,C8961:D8961),Calendar!G:G,Calendar!B:B),IF(AND(B8961="Premier League",E8961="Highlights"),_xlfn.XLOOKUP(H8961,Calendar!O:O,Calendar!N:N,,-1),""))</f>
        <v/>
      </c>
      <c r="AI8961" s="61" t="str">
        <f>IF(AND(AH8961&lt;&gt;"",E8961="Live"),_xlfn.XLOOKUP(_xlfn.TEXTJOIN(" vs ",,C8961:D8961),Calendar!G:G,Calendar!K:K),"")</f>
        <v/>
      </c>
      <c r="AJ8961" s="61" t="str">
        <f>IF(AND(K8961&lt;&gt;"Match of the Day",K8961&lt;&gt;"Match of the Day 2",K8961&lt;&gt;"Match of the Day Repeat"),"",1+MAX($AJ$10:AJ8960))</f>
        <v/>
      </c>
    </row>
    <row r="8962" spans="34:36" x14ac:dyDescent="0.35">
      <c r="AH8962" s="16" t="str">
        <f>IF(AND(B8962="Premier League",E8962="Live"),_xlfn.XLOOKUP(_xlfn.TEXTJOIN(" vs ",,C8962:D8962),Calendar!G:G,Calendar!B:B),IF(AND(B8962="Premier League",E8962="Highlights"),_xlfn.XLOOKUP(H8962,Calendar!O:O,Calendar!N:N,,-1),""))</f>
        <v/>
      </c>
      <c r="AI8962" s="61" t="str">
        <f>IF(AND(AH8962&lt;&gt;"",E8962="Live"),_xlfn.XLOOKUP(_xlfn.TEXTJOIN(" vs ",,C8962:D8962),Calendar!G:G,Calendar!K:K),"")</f>
        <v/>
      </c>
      <c r="AJ8962" s="61" t="str">
        <f>IF(AND(K8962&lt;&gt;"Match of the Day",K8962&lt;&gt;"Match of the Day 2",K8962&lt;&gt;"Match of the Day Repeat"),"",1+MAX($AJ$10:AJ8961))</f>
        <v/>
      </c>
    </row>
    <row r="8963" spans="34:36" x14ac:dyDescent="0.35">
      <c r="AH8963" s="16" t="str">
        <f>IF(AND(B8963="Premier League",E8963="Live"),_xlfn.XLOOKUP(_xlfn.TEXTJOIN(" vs ",,C8963:D8963),Calendar!G:G,Calendar!B:B),IF(AND(B8963="Premier League",E8963="Highlights"),_xlfn.XLOOKUP(H8963,Calendar!O:O,Calendar!N:N,,-1),""))</f>
        <v/>
      </c>
      <c r="AI8963" s="61" t="str">
        <f>IF(AND(AH8963&lt;&gt;"",E8963="Live"),_xlfn.XLOOKUP(_xlfn.TEXTJOIN(" vs ",,C8963:D8963),Calendar!G:G,Calendar!K:K),"")</f>
        <v/>
      </c>
      <c r="AJ8963" s="61" t="str">
        <f>IF(AND(K8963&lt;&gt;"Match of the Day",K8963&lt;&gt;"Match of the Day 2",K8963&lt;&gt;"Match of the Day Repeat"),"",1+MAX($AJ$10:AJ8962))</f>
        <v/>
      </c>
    </row>
    <row r="8964" spans="34:36" x14ac:dyDescent="0.35">
      <c r="AH8964" s="16" t="str">
        <f>IF(AND(B8964="Premier League",E8964="Live"),_xlfn.XLOOKUP(_xlfn.TEXTJOIN(" vs ",,C8964:D8964),Calendar!G:G,Calendar!B:B),IF(AND(B8964="Premier League",E8964="Highlights"),_xlfn.XLOOKUP(H8964,Calendar!O:O,Calendar!N:N,,-1),""))</f>
        <v/>
      </c>
      <c r="AI8964" s="61" t="str">
        <f>IF(AND(AH8964&lt;&gt;"",E8964="Live"),_xlfn.XLOOKUP(_xlfn.TEXTJOIN(" vs ",,C8964:D8964),Calendar!G:G,Calendar!K:K),"")</f>
        <v/>
      </c>
      <c r="AJ8964" s="61" t="str">
        <f>IF(AND(K8964&lt;&gt;"Match of the Day",K8964&lt;&gt;"Match of the Day 2",K8964&lt;&gt;"Match of the Day Repeat"),"",1+MAX($AJ$10:AJ8963))</f>
        <v/>
      </c>
    </row>
    <row r="8965" spans="34:36" x14ac:dyDescent="0.35">
      <c r="AH8965" s="16" t="str">
        <f>IF(AND(B8965="Premier League",E8965="Live"),_xlfn.XLOOKUP(_xlfn.TEXTJOIN(" vs ",,C8965:D8965),Calendar!G:G,Calendar!B:B),IF(AND(B8965="Premier League",E8965="Highlights"),_xlfn.XLOOKUP(H8965,Calendar!O:O,Calendar!N:N,,-1),""))</f>
        <v/>
      </c>
      <c r="AI8965" s="61" t="str">
        <f>IF(AND(AH8965&lt;&gt;"",E8965="Live"),_xlfn.XLOOKUP(_xlfn.TEXTJOIN(" vs ",,C8965:D8965),Calendar!G:G,Calendar!K:K),"")</f>
        <v/>
      </c>
      <c r="AJ8965" s="61" t="str">
        <f>IF(AND(K8965&lt;&gt;"Match of the Day",K8965&lt;&gt;"Match of the Day 2",K8965&lt;&gt;"Match of the Day Repeat"),"",1+MAX($AJ$10:AJ8964))</f>
        <v/>
      </c>
    </row>
    <row r="8966" spans="34:36" x14ac:dyDescent="0.35">
      <c r="AH8966" s="16" t="str">
        <f>IF(AND(B8966="Premier League",E8966="Live"),_xlfn.XLOOKUP(_xlfn.TEXTJOIN(" vs ",,C8966:D8966),Calendar!G:G,Calendar!B:B),IF(AND(B8966="Premier League",E8966="Highlights"),_xlfn.XLOOKUP(H8966,Calendar!O:O,Calendar!N:N,,-1),""))</f>
        <v/>
      </c>
      <c r="AI8966" s="61" t="str">
        <f>IF(AND(AH8966&lt;&gt;"",E8966="Live"),_xlfn.XLOOKUP(_xlfn.TEXTJOIN(" vs ",,C8966:D8966),Calendar!G:G,Calendar!K:K),"")</f>
        <v/>
      </c>
      <c r="AJ8966" s="61" t="str">
        <f>IF(AND(K8966&lt;&gt;"Match of the Day",K8966&lt;&gt;"Match of the Day 2",K8966&lt;&gt;"Match of the Day Repeat"),"",1+MAX($AJ$10:AJ8965))</f>
        <v/>
      </c>
    </row>
    <row r="8967" spans="34:36" x14ac:dyDescent="0.35">
      <c r="AH8967" s="16" t="str">
        <f>IF(AND(B8967="Premier League",E8967="Live"),_xlfn.XLOOKUP(_xlfn.TEXTJOIN(" vs ",,C8967:D8967),Calendar!G:G,Calendar!B:B),IF(AND(B8967="Premier League",E8967="Highlights"),_xlfn.XLOOKUP(H8967,Calendar!O:O,Calendar!N:N,,-1),""))</f>
        <v/>
      </c>
      <c r="AI8967" s="61" t="str">
        <f>IF(AND(AH8967&lt;&gt;"",E8967="Live"),_xlfn.XLOOKUP(_xlfn.TEXTJOIN(" vs ",,C8967:D8967),Calendar!G:G,Calendar!K:K),"")</f>
        <v/>
      </c>
      <c r="AJ8967" s="61" t="str">
        <f>IF(AND(K8967&lt;&gt;"Match of the Day",K8967&lt;&gt;"Match of the Day 2",K8967&lt;&gt;"Match of the Day Repeat"),"",1+MAX($AJ$10:AJ8966))</f>
        <v/>
      </c>
    </row>
    <row r="8968" spans="34:36" x14ac:dyDescent="0.35">
      <c r="AH8968" s="16" t="str">
        <f>IF(AND(B8968="Premier League",E8968="Live"),_xlfn.XLOOKUP(_xlfn.TEXTJOIN(" vs ",,C8968:D8968),Calendar!G:G,Calendar!B:B),IF(AND(B8968="Premier League",E8968="Highlights"),_xlfn.XLOOKUP(H8968,Calendar!O:O,Calendar!N:N,,-1),""))</f>
        <v/>
      </c>
      <c r="AI8968" s="61" t="str">
        <f>IF(AND(AH8968&lt;&gt;"",E8968="Live"),_xlfn.XLOOKUP(_xlfn.TEXTJOIN(" vs ",,C8968:D8968),Calendar!G:G,Calendar!K:K),"")</f>
        <v/>
      </c>
      <c r="AJ8968" s="61" t="str">
        <f>IF(AND(K8968&lt;&gt;"Match of the Day",K8968&lt;&gt;"Match of the Day 2",K8968&lt;&gt;"Match of the Day Repeat"),"",1+MAX($AJ$10:AJ8967))</f>
        <v/>
      </c>
    </row>
    <row r="8969" spans="34:36" x14ac:dyDescent="0.35">
      <c r="AH8969" s="16" t="str">
        <f>IF(AND(B8969="Premier League",E8969="Live"),_xlfn.XLOOKUP(_xlfn.TEXTJOIN(" vs ",,C8969:D8969),Calendar!G:G,Calendar!B:B),IF(AND(B8969="Premier League",E8969="Highlights"),_xlfn.XLOOKUP(H8969,Calendar!O:O,Calendar!N:N,,-1),""))</f>
        <v/>
      </c>
      <c r="AI8969" s="61" t="str">
        <f>IF(AND(AH8969&lt;&gt;"",E8969="Live"),_xlfn.XLOOKUP(_xlfn.TEXTJOIN(" vs ",,C8969:D8969),Calendar!G:G,Calendar!K:K),"")</f>
        <v/>
      </c>
      <c r="AJ8969" s="61" t="str">
        <f>IF(AND(K8969&lt;&gt;"Match of the Day",K8969&lt;&gt;"Match of the Day 2",K8969&lt;&gt;"Match of the Day Repeat"),"",1+MAX($AJ$10:AJ8968))</f>
        <v/>
      </c>
    </row>
    <row r="8970" spans="34:36" x14ac:dyDescent="0.35">
      <c r="AH8970" s="16" t="str">
        <f>IF(AND(B8970="Premier League",E8970="Live"),_xlfn.XLOOKUP(_xlfn.TEXTJOIN(" vs ",,C8970:D8970),Calendar!G:G,Calendar!B:B),IF(AND(B8970="Premier League",E8970="Highlights"),_xlfn.XLOOKUP(H8970,Calendar!O:O,Calendar!N:N,,-1),""))</f>
        <v/>
      </c>
      <c r="AI8970" s="61" t="str">
        <f>IF(AND(AH8970&lt;&gt;"",E8970="Live"),_xlfn.XLOOKUP(_xlfn.TEXTJOIN(" vs ",,C8970:D8970),Calendar!G:G,Calendar!K:K),"")</f>
        <v/>
      </c>
      <c r="AJ8970" s="61" t="str">
        <f>IF(AND(K8970&lt;&gt;"Match of the Day",K8970&lt;&gt;"Match of the Day 2",K8970&lt;&gt;"Match of the Day Repeat"),"",1+MAX($AJ$10:AJ8969))</f>
        <v/>
      </c>
    </row>
    <row r="8971" spans="34:36" x14ac:dyDescent="0.35">
      <c r="AH8971" s="16" t="str">
        <f>IF(AND(B8971="Premier League",E8971="Live"),_xlfn.XLOOKUP(_xlfn.TEXTJOIN(" vs ",,C8971:D8971),Calendar!G:G,Calendar!B:B),IF(AND(B8971="Premier League",E8971="Highlights"),_xlfn.XLOOKUP(H8971,Calendar!O:O,Calendar!N:N,,-1),""))</f>
        <v/>
      </c>
      <c r="AI8971" s="61" t="str">
        <f>IF(AND(AH8971&lt;&gt;"",E8971="Live"),_xlfn.XLOOKUP(_xlfn.TEXTJOIN(" vs ",,C8971:D8971),Calendar!G:G,Calendar!K:K),"")</f>
        <v/>
      </c>
      <c r="AJ8971" s="61" t="str">
        <f>IF(AND(K8971&lt;&gt;"Match of the Day",K8971&lt;&gt;"Match of the Day 2",K8971&lt;&gt;"Match of the Day Repeat"),"",1+MAX($AJ$10:AJ8970))</f>
        <v/>
      </c>
    </row>
    <row r="8972" spans="34:36" x14ac:dyDescent="0.35">
      <c r="AH8972" s="16" t="str">
        <f>IF(AND(B8972="Premier League",E8972="Live"),_xlfn.XLOOKUP(_xlfn.TEXTJOIN(" vs ",,C8972:D8972),Calendar!G:G,Calendar!B:B),IF(AND(B8972="Premier League",E8972="Highlights"),_xlfn.XLOOKUP(H8972,Calendar!O:O,Calendar!N:N,,-1),""))</f>
        <v/>
      </c>
      <c r="AI8972" s="61" t="str">
        <f>IF(AND(AH8972&lt;&gt;"",E8972="Live"),_xlfn.XLOOKUP(_xlfn.TEXTJOIN(" vs ",,C8972:D8972),Calendar!G:G,Calendar!K:K),"")</f>
        <v/>
      </c>
      <c r="AJ8972" s="61" t="str">
        <f>IF(AND(K8972&lt;&gt;"Match of the Day",K8972&lt;&gt;"Match of the Day 2",K8972&lt;&gt;"Match of the Day Repeat"),"",1+MAX($AJ$10:AJ8971))</f>
        <v/>
      </c>
    </row>
    <row r="8973" spans="34:36" x14ac:dyDescent="0.35">
      <c r="AH8973" s="16" t="str">
        <f>IF(AND(B8973="Premier League",E8973="Live"),_xlfn.XLOOKUP(_xlfn.TEXTJOIN(" vs ",,C8973:D8973),Calendar!G:G,Calendar!B:B),IF(AND(B8973="Premier League",E8973="Highlights"),_xlfn.XLOOKUP(H8973,Calendar!O:O,Calendar!N:N,,-1),""))</f>
        <v/>
      </c>
      <c r="AI8973" s="61" t="str">
        <f>IF(AND(AH8973&lt;&gt;"",E8973="Live"),_xlfn.XLOOKUP(_xlfn.TEXTJOIN(" vs ",,C8973:D8973),Calendar!G:G,Calendar!K:K),"")</f>
        <v/>
      </c>
      <c r="AJ8973" s="61" t="str">
        <f>IF(AND(K8973&lt;&gt;"Match of the Day",K8973&lt;&gt;"Match of the Day 2",K8973&lt;&gt;"Match of the Day Repeat"),"",1+MAX($AJ$10:AJ8972))</f>
        <v/>
      </c>
    </row>
    <row r="8974" spans="34:36" x14ac:dyDescent="0.35">
      <c r="AH8974" s="16" t="str">
        <f>IF(AND(B8974="Premier League",E8974="Live"),_xlfn.XLOOKUP(_xlfn.TEXTJOIN(" vs ",,C8974:D8974),Calendar!G:G,Calendar!B:B),IF(AND(B8974="Premier League",E8974="Highlights"),_xlfn.XLOOKUP(H8974,Calendar!O:O,Calendar!N:N,,-1),""))</f>
        <v/>
      </c>
      <c r="AI8974" s="61" t="str">
        <f>IF(AND(AH8974&lt;&gt;"",E8974="Live"),_xlfn.XLOOKUP(_xlfn.TEXTJOIN(" vs ",,C8974:D8974),Calendar!G:G,Calendar!K:K),"")</f>
        <v/>
      </c>
      <c r="AJ8974" s="61" t="str">
        <f>IF(AND(K8974&lt;&gt;"Match of the Day",K8974&lt;&gt;"Match of the Day 2",K8974&lt;&gt;"Match of the Day Repeat"),"",1+MAX($AJ$10:AJ8973))</f>
        <v/>
      </c>
    </row>
    <row r="8975" spans="34:36" x14ac:dyDescent="0.35">
      <c r="AH8975" s="16" t="str">
        <f>IF(AND(B8975="Premier League",E8975="Live"),_xlfn.XLOOKUP(_xlfn.TEXTJOIN(" vs ",,C8975:D8975),Calendar!G:G,Calendar!B:B),IF(AND(B8975="Premier League",E8975="Highlights"),_xlfn.XLOOKUP(H8975,Calendar!O:O,Calendar!N:N,,-1),""))</f>
        <v/>
      </c>
      <c r="AI8975" s="61" t="str">
        <f>IF(AND(AH8975&lt;&gt;"",E8975="Live"),_xlfn.XLOOKUP(_xlfn.TEXTJOIN(" vs ",,C8975:D8975),Calendar!G:G,Calendar!K:K),"")</f>
        <v/>
      </c>
      <c r="AJ8975" s="61" t="str">
        <f>IF(AND(K8975&lt;&gt;"Match of the Day",K8975&lt;&gt;"Match of the Day 2",K8975&lt;&gt;"Match of the Day Repeat"),"",1+MAX($AJ$10:AJ8974))</f>
        <v/>
      </c>
    </row>
    <row r="8976" spans="34:36" x14ac:dyDescent="0.35">
      <c r="AH8976" s="16" t="str">
        <f>IF(AND(B8976="Premier League",E8976="Live"),_xlfn.XLOOKUP(_xlfn.TEXTJOIN(" vs ",,C8976:D8976),Calendar!G:G,Calendar!B:B),IF(AND(B8976="Premier League",E8976="Highlights"),_xlfn.XLOOKUP(H8976,Calendar!O:O,Calendar!N:N,,-1),""))</f>
        <v/>
      </c>
      <c r="AI8976" s="61" t="str">
        <f>IF(AND(AH8976&lt;&gt;"",E8976="Live"),_xlfn.XLOOKUP(_xlfn.TEXTJOIN(" vs ",,C8976:D8976),Calendar!G:G,Calendar!K:K),"")</f>
        <v/>
      </c>
      <c r="AJ8976" s="61" t="str">
        <f>IF(AND(K8976&lt;&gt;"Match of the Day",K8976&lt;&gt;"Match of the Day 2",K8976&lt;&gt;"Match of the Day Repeat"),"",1+MAX($AJ$10:AJ8975))</f>
        <v/>
      </c>
    </row>
    <row r="8977" spans="34:36" x14ac:dyDescent="0.35">
      <c r="AH8977" s="16" t="str">
        <f>IF(AND(B8977="Premier League",E8977="Live"),_xlfn.XLOOKUP(_xlfn.TEXTJOIN(" vs ",,C8977:D8977),Calendar!G:G,Calendar!B:B),IF(AND(B8977="Premier League",E8977="Highlights"),_xlfn.XLOOKUP(H8977,Calendar!O:O,Calendar!N:N,,-1),""))</f>
        <v/>
      </c>
      <c r="AI8977" s="61" t="str">
        <f>IF(AND(AH8977&lt;&gt;"",E8977="Live"),_xlfn.XLOOKUP(_xlfn.TEXTJOIN(" vs ",,C8977:D8977),Calendar!G:G,Calendar!K:K),"")</f>
        <v/>
      </c>
      <c r="AJ8977" s="61" t="str">
        <f>IF(AND(K8977&lt;&gt;"Match of the Day",K8977&lt;&gt;"Match of the Day 2",K8977&lt;&gt;"Match of the Day Repeat"),"",1+MAX($AJ$10:AJ8976))</f>
        <v/>
      </c>
    </row>
    <row r="8978" spans="34:36" x14ac:dyDescent="0.35">
      <c r="AH8978" s="16" t="str">
        <f>IF(AND(B8978="Premier League",E8978="Live"),_xlfn.XLOOKUP(_xlfn.TEXTJOIN(" vs ",,C8978:D8978),Calendar!G:G,Calendar!B:B),IF(AND(B8978="Premier League",E8978="Highlights"),_xlfn.XLOOKUP(H8978,Calendar!O:O,Calendar!N:N,,-1),""))</f>
        <v/>
      </c>
      <c r="AI8978" s="61" t="str">
        <f>IF(AND(AH8978&lt;&gt;"",E8978="Live"),_xlfn.XLOOKUP(_xlfn.TEXTJOIN(" vs ",,C8978:D8978),Calendar!G:G,Calendar!K:K),"")</f>
        <v/>
      </c>
      <c r="AJ8978" s="61" t="str">
        <f>IF(AND(K8978&lt;&gt;"Match of the Day",K8978&lt;&gt;"Match of the Day 2",K8978&lt;&gt;"Match of the Day Repeat"),"",1+MAX($AJ$10:AJ8977))</f>
        <v/>
      </c>
    </row>
    <row r="8979" spans="34:36" x14ac:dyDescent="0.35">
      <c r="AH8979" s="16" t="str">
        <f>IF(AND(B8979="Premier League",E8979="Live"),_xlfn.XLOOKUP(_xlfn.TEXTJOIN(" vs ",,C8979:D8979),Calendar!G:G,Calendar!B:B),IF(AND(B8979="Premier League",E8979="Highlights"),_xlfn.XLOOKUP(H8979,Calendar!O:O,Calendar!N:N,,-1),""))</f>
        <v/>
      </c>
      <c r="AI8979" s="61" t="str">
        <f>IF(AND(AH8979&lt;&gt;"",E8979="Live"),_xlfn.XLOOKUP(_xlfn.TEXTJOIN(" vs ",,C8979:D8979),Calendar!G:G,Calendar!K:K),"")</f>
        <v/>
      </c>
      <c r="AJ8979" s="61" t="str">
        <f>IF(AND(K8979&lt;&gt;"Match of the Day",K8979&lt;&gt;"Match of the Day 2",K8979&lt;&gt;"Match of the Day Repeat"),"",1+MAX($AJ$10:AJ8978))</f>
        <v/>
      </c>
    </row>
    <row r="8980" spans="34:36" x14ac:dyDescent="0.35">
      <c r="AH8980" s="16" t="str">
        <f>IF(AND(B8980="Premier League",E8980="Live"),_xlfn.XLOOKUP(_xlfn.TEXTJOIN(" vs ",,C8980:D8980),Calendar!G:G,Calendar!B:B),IF(AND(B8980="Premier League",E8980="Highlights"),_xlfn.XLOOKUP(H8980,Calendar!O:O,Calendar!N:N,,-1),""))</f>
        <v/>
      </c>
      <c r="AI8980" s="61" t="str">
        <f>IF(AND(AH8980&lt;&gt;"",E8980="Live"),_xlfn.XLOOKUP(_xlfn.TEXTJOIN(" vs ",,C8980:D8980),Calendar!G:G,Calendar!K:K),"")</f>
        <v/>
      </c>
      <c r="AJ8980" s="61" t="str">
        <f>IF(AND(K8980&lt;&gt;"Match of the Day",K8980&lt;&gt;"Match of the Day 2",K8980&lt;&gt;"Match of the Day Repeat"),"",1+MAX($AJ$10:AJ8979))</f>
        <v/>
      </c>
    </row>
    <row r="8981" spans="34:36" x14ac:dyDescent="0.35">
      <c r="AH8981" s="16" t="str">
        <f>IF(AND(B8981="Premier League",E8981="Live"),_xlfn.XLOOKUP(_xlfn.TEXTJOIN(" vs ",,C8981:D8981),Calendar!G:G,Calendar!B:B),IF(AND(B8981="Premier League",E8981="Highlights"),_xlfn.XLOOKUP(H8981,Calendar!O:O,Calendar!N:N,,-1),""))</f>
        <v/>
      </c>
      <c r="AI8981" s="61" t="str">
        <f>IF(AND(AH8981&lt;&gt;"",E8981="Live"),_xlfn.XLOOKUP(_xlfn.TEXTJOIN(" vs ",,C8981:D8981),Calendar!G:G,Calendar!K:K),"")</f>
        <v/>
      </c>
      <c r="AJ8981" s="61" t="str">
        <f>IF(AND(K8981&lt;&gt;"Match of the Day",K8981&lt;&gt;"Match of the Day 2",K8981&lt;&gt;"Match of the Day Repeat"),"",1+MAX($AJ$10:AJ8980))</f>
        <v/>
      </c>
    </row>
    <row r="8982" spans="34:36" x14ac:dyDescent="0.35">
      <c r="AH8982" s="16" t="str">
        <f>IF(AND(B8982="Premier League",E8982="Live"),_xlfn.XLOOKUP(_xlfn.TEXTJOIN(" vs ",,C8982:D8982),Calendar!G:G,Calendar!B:B),IF(AND(B8982="Premier League",E8982="Highlights"),_xlfn.XLOOKUP(H8982,Calendar!O:O,Calendar!N:N,,-1),""))</f>
        <v/>
      </c>
      <c r="AI8982" s="61" t="str">
        <f>IF(AND(AH8982&lt;&gt;"",E8982="Live"),_xlfn.XLOOKUP(_xlfn.TEXTJOIN(" vs ",,C8982:D8982),Calendar!G:G,Calendar!K:K),"")</f>
        <v/>
      </c>
      <c r="AJ8982" s="61" t="str">
        <f>IF(AND(K8982&lt;&gt;"Match of the Day",K8982&lt;&gt;"Match of the Day 2",K8982&lt;&gt;"Match of the Day Repeat"),"",1+MAX($AJ$10:AJ8981))</f>
        <v/>
      </c>
    </row>
    <row r="8983" spans="34:36" x14ac:dyDescent="0.35">
      <c r="AH8983" s="16" t="str">
        <f>IF(AND(B8983="Premier League",E8983="Live"),_xlfn.XLOOKUP(_xlfn.TEXTJOIN(" vs ",,C8983:D8983),Calendar!G:G,Calendar!B:B),IF(AND(B8983="Premier League",E8983="Highlights"),_xlfn.XLOOKUP(H8983,Calendar!O:O,Calendar!N:N,,-1),""))</f>
        <v/>
      </c>
      <c r="AI8983" s="61" t="str">
        <f>IF(AND(AH8983&lt;&gt;"",E8983="Live"),_xlfn.XLOOKUP(_xlfn.TEXTJOIN(" vs ",,C8983:D8983),Calendar!G:G,Calendar!K:K),"")</f>
        <v/>
      </c>
      <c r="AJ8983" s="61" t="str">
        <f>IF(AND(K8983&lt;&gt;"Match of the Day",K8983&lt;&gt;"Match of the Day 2",K8983&lt;&gt;"Match of the Day Repeat"),"",1+MAX($AJ$10:AJ8982))</f>
        <v/>
      </c>
    </row>
    <row r="8984" spans="34:36" x14ac:dyDescent="0.35">
      <c r="AH8984" s="16" t="str">
        <f>IF(AND(B8984="Premier League",E8984="Live"),_xlfn.XLOOKUP(_xlfn.TEXTJOIN(" vs ",,C8984:D8984),Calendar!G:G,Calendar!B:B),IF(AND(B8984="Premier League",E8984="Highlights"),_xlfn.XLOOKUP(H8984,Calendar!O:O,Calendar!N:N,,-1),""))</f>
        <v/>
      </c>
      <c r="AI8984" s="61" t="str">
        <f>IF(AND(AH8984&lt;&gt;"",E8984="Live"),_xlfn.XLOOKUP(_xlfn.TEXTJOIN(" vs ",,C8984:D8984),Calendar!G:G,Calendar!K:K),"")</f>
        <v/>
      </c>
      <c r="AJ8984" s="61" t="str">
        <f>IF(AND(K8984&lt;&gt;"Match of the Day",K8984&lt;&gt;"Match of the Day 2",K8984&lt;&gt;"Match of the Day Repeat"),"",1+MAX($AJ$10:AJ8983))</f>
        <v/>
      </c>
    </row>
    <row r="8985" spans="34:36" x14ac:dyDescent="0.35">
      <c r="AH8985" s="16" t="str">
        <f>IF(AND(B8985="Premier League",E8985="Live"),_xlfn.XLOOKUP(_xlfn.TEXTJOIN(" vs ",,C8985:D8985),Calendar!G:G,Calendar!B:B),IF(AND(B8985="Premier League",E8985="Highlights"),_xlfn.XLOOKUP(H8985,Calendar!O:O,Calendar!N:N,,-1),""))</f>
        <v/>
      </c>
      <c r="AI8985" s="61" t="str">
        <f>IF(AND(AH8985&lt;&gt;"",E8985="Live"),_xlfn.XLOOKUP(_xlfn.TEXTJOIN(" vs ",,C8985:D8985),Calendar!G:G,Calendar!K:K),"")</f>
        <v/>
      </c>
      <c r="AJ8985" s="61" t="str">
        <f>IF(AND(K8985&lt;&gt;"Match of the Day",K8985&lt;&gt;"Match of the Day 2",K8985&lt;&gt;"Match of the Day Repeat"),"",1+MAX($AJ$10:AJ8984))</f>
        <v/>
      </c>
    </row>
    <row r="8986" spans="34:36" x14ac:dyDescent="0.35">
      <c r="AH8986" s="16" t="str">
        <f>IF(AND(B8986="Premier League",E8986="Live"),_xlfn.XLOOKUP(_xlfn.TEXTJOIN(" vs ",,C8986:D8986),Calendar!G:G,Calendar!B:B),IF(AND(B8986="Premier League",E8986="Highlights"),_xlfn.XLOOKUP(H8986,Calendar!O:O,Calendar!N:N,,-1),""))</f>
        <v/>
      </c>
      <c r="AI8986" s="61" t="str">
        <f>IF(AND(AH8986&lt;&gt;"",E8986="Live"),_xlfn.XLOOKUP(_xlfn.TEXTJOIN(" vs ",,C8986:D8986),Calendar!G:G,Calendar!K:K),"")</f>
        <v/>
      </c>
      <c r="AJ8986" s="61" t="str">
        <f>IF(AND(K8986&lt;&gt;"Match of the Day",K8986&lt;&gt;"Match of the Day 2",K8986&lt;&gt;"Match of the Day Repeat"),"",1+MAX($AJ$10:AJ8985))</f>
        <v/>
      </c>
    </row>
    <row r="8987" spans="34:36" x14ac:dyDescent="0.35">
      <c r="AH8987" s="16" t="str">
        <f>IF(AND(B8987="Premier League",E8987="Live"),_xlfn.XLOOKUP(_xlfn.TEXTJOIN(" vs ",,C8987:D8987),Calendar!G:G,Calendar!B:B),IF(AND(B8987="Premier League",E8987="Highlights"),_xlfn.XLOOKUP(H8987,Calendar!O:O,Calendar!N:N,,-1),""))</f>
        <v/>
      </c>
      <c r="AI8987" s="61" t="str">
        <f>IF(AND(AH8987&lt;&gt;"",E8987="Live"),_xlfn.XLOOKUP(_xlfn.TEXTJOIN(" vs ",,C8987:D8987),Calendar!G:G,Calendar!K:K),"")</f>
        <v/>
      </c>
      <c r="AJ8987" s="61" t="str">
        <f>IF(AND(K8987&lt;&gt;"Match of the Day",K8987&lt;&gt;"Match of the Day 2",K8987&lt;&gt;"Match of the Day Repeat"),"",1+MAX($AJ$10:AJ8986))</f>
        <v/>
      </c>
    </row>
    <row r="8988" spans="34:36" x14ac:dyDescent="0.35">
      <c r="AH8988" s="16" t="str">
        <f>IF(AND(B8988="Premier League",E8988="Live"),_xlfn.XLOOKUP(_xlfn.TEXTJOIN(" vs ",,C8988:D8988),Calendar!G:G,Calendar!B:B),IF(AND(B8988="Premier League",E8988="Highlights"),_xlfn.XLOOKUP(H8988,Calendar!O:O,Calendar!N:N,,-1),""))</f>
        <v/>
      </c>
      <c r="AI8988" s="61" t="str">
        <f>IF(AND(AH8988&lt;&gt;"",E8988="Live"),_xlfn.XLOOKUP(_xlfn.TEXTJOIN(" vs ",,C8988:D8988),Calendar!G:G,Calendar!K:K),"")</f>
        <v/>
      </c>
      <c r="AJ8988" s="61" t="str">
        <f>IF(AND(K8988&lt;&gt;"Match of the Day",K8988&lt;&gt;"Match of the Day 2",K8988&lt;&gt;"Match of the Day Repeat"),"",1+MAX($AJ$10:AJ8987))</f>
        <v/>
      </c>
    </row>
    <row r="8989" spans="34:36" x14ac:dyDescent="0.35">
      <c r="AH8989" s="16" t="str">
        <f>IF(AND(B8989="Premier League",E8989="Live"),_xlfn.XLOOKUP(_xlfn.TEXTJOIN(" vs ",,C8989:D8989),Calendar!G:G,Calendar!B:B),IF(AND(B8989="Premier League",E8989="Highlights"),_xlfn.XLOOKUP(H8989,Calendar!O:O,Calendar!N:N,,-1),""))</f>
        <v/>
      </c>
      <c r="AI8989" s="61" t="str">
        <f>IF(AND(AH8989&lt;&gt;"",E8989="Live"),_xlfn.XLOOKUP(_xlfn.TEXTJOIN(" vs ",,C8989:D8989),Calendar!G:G,Calendar!K:K),"")</f>
        <v/>
      </c>
      <c r="AJ8989" s="61" t="str">
        <f>IF(AND(K8989&lt;&gt;"Match of the Day",K8989&lt;&gt;"Match of the Day 2",K8989&lt;&gt;"Match of the Day Repeat"),"",1+MAX($AJ$10:AJ8988))</f>
        <v/>
      </c>
    </row>
    <row r="8990" spans="34:36" x14ac:dyDescent="0.35">
      <c r="AH8990" s="16" t="str">
        <f>IF(AND(B8990="Premier League",E8990="Live"),_xlfn.XLOOKUP(_xlfn.TEXTJOIN(" vs ",,C8990:D8990),Calendar!G:G,Calendar!B:B),IF(AND(B8990="Premier League",E8990="Highlights"),_xlfn.XLOOKUP(H8990,Calendar!O:O,Calendar!N:N,,-1),""))</f>
        <v/>
      </c>
      <c r="AI8990" s="61" t="str">
        <f>IF(AND(AH8990&lt;&gt;"",E8990="Live"),_xlfn.XLOOKUP(_xlfn.TEXTJOIN(" vs ",,C8990:D8990),Calendar!G:G,Calendar!K:K),"")</f>
        <v/>
      </c>
      <c r="AJ8990" s="61" t="str">
        <f>IF(AND(K8990&lt;&gt;"Match of the Day",K8990&lt;&gt;"Match of the Day 2",K8990&lt;&gt;"Match of the Day Repeat"),"",1+MAX($AJ$10:AJ8989))</f>
        <v/>
      </c>
    </row>
    <row r="8991" spans="34:36" x14ac:dyDescent="0.35">
      <c r="AH8991" s="16" t="str">
        <f>IF(AND(B8991="Premier League",E8991="Live"),_xlfn.XLOOKUP(_xlfn.TEXTJOIN(" vs ",,C8991:D8991),Calendar!G:G,Calendar!B:B),IF(AND(B8991="Premier League",E8991="Highlights"),_xlfn.XLOOKUP(H8991,Calendar!O:O,Calendar!N:N,,-1),""))</f>
        <v/>
      </c>
      <c r="AI8991" s="61" t="str">
        <f>IF(AND(AH8991&lt;&gt;"",E8991="Live"),_xlfn.XLOOKUP(_xlfn.TEXTJOIN(" vs ",,C8991:D8991),Calendar!G:G,Calendar!K:K),"")</f>
        <v/>
      </c>
      <c r="AJ8991" s="61" t="str">
        <f>IF(AND(K8991&lt;&gt;"Match of the Day",K8991&lt;&gt;"Match of the Day 2",K8991&lt;&gt;"Match of the Day Repeat"),"",1+MAX($AJ$10:AJ8990))</f>
        <v/>
      </c>
    </row>
    <row r="8992" spans="34:36" x14ac:dyDescent="0.35">
      <c r="AH8992" s="16" t="str">
        <f>IF(AND(B8992="Premier League",E8992="Live"),_xlfn.XLOOKUP(_xlfn.TEXTJOIN(" vs ",,C8992:D8992),Calendar!G:G,Calendar!B:B),IF(AND(B8992="Premier League",E8992="Highlights"),_xlfn.XLOOKUP(H8992,Calendar!O:O,Calendar!N:N,,-1),""))</f>
        <v/>
      </c>
      <c r="AI8992" s="61" t="str">
        <f>IF(AND(AH8992&lt;&gt;"",E8992="Live"),_xlfn.XLOOKUP(_xlfn.TEXTJOIN(" vs ",,C8992:D8992),Calendar!G:G,Calendar!K:K),"")</f>
        <v/>
      </c>
      <c r="AJ8992" s="61" t="str">
        <f>IF(AND(K8992&lt;&gt;"Match of the Day",K8992&lt;&gt;"Match of the Day 2",K8992&lt;&gt;"Match of the Day Repeat"),"",1+MAX($AJ$10:AJ8991))</f>
        <v/>
      </c>
    </row>
    <row r="8993" spans="34:36" x14ac:dyDescent="0.35">
      <c r="AH8993" s="16" t="str">
        <f>IF(AND(B8993="Premier League",E8993="Live"),_xlfn.XLOOKUP(_xlfn.TEXTJOIN(" vs ",,C8993:D8993),Calendar!G:G,Calendar!B:B),IF(AND(B8993="Premier League",E8993="Highlights"),_xlfn.XLOOKUP(H8993,Calendar!O:O,Calendar!N:N,,-1),""))</f>
        <v/>
      </c>
      <c r="AI8993" s="61" t="str">
        <f>IF(AND(AH8993&lt;&gt;"",E8993="Live"),_xlfn.XLOOKUP(_xlfn.TEXTJOIN(" vs ",,C8993:D8993),Calendar!G:G,Calendar!K:K),"")</f>
        <v/>
      </c>
      <c r="AJ8993" s="61" t="str">
        <f>IF(AND(K8993&lt;&gt;"Match of the Day",K8993&lt;&gt;"Match of the Day 2",K8993&lt;&gt;"Match of the Day Repeat"),"",1+MAX($AJ$10:AJ8992))</f>
        <v/>
      </c>
    </row>
    <row r="8994" spans="34:36" x14ac:dyDescent="0.35">
      <c r="AH8994" s="16" t="str">
        <f>IF(AND(B8994="Premier League",E8994="Live"),_xlfn.XLOOKUP(_xlfn.TEXTJOIN(" vs ",,C8994:D8994),Calendar!G:G,Calendar!B:B),IF(AND(B8994="Premier League",E8994="Highlights"),_xlfn.XLOOKUP(H8994,Calendar!O:O,Calendar!N:N,,-1),""))</f>
        <v/>
      </c>
      <c r="AI8994" s="61" t="str">
        <f>IF(AND(AH8994&lt;&gt;"",E8994="Live"),_xlfn.XLOOKUP(_xlfn.TEXTJOIN(" vs ",,C8994:D8994),Calendar!G:G,Calendar!K:K),"")</f>
        <v/>
      </c>
      <c r="AJ8994" s="61" t="str">
        <f>IF(AND(K8994&lt;&gt;"Match of the Day",K8994&lt;&gt;"Match of the Day 2",K8994&lt;&gt;"Match of the Day Repeat"),"",1+MAX($AJ$10:AJ8993))</f>
        <v/>
      </c>
    </row>
    <row r="8995" spans="34:36" x14ac:dyDescent="0.35">
      <c r="AH8995" s="16" t="str">
        <f>IF(AND(B8995="Premier League",E8995="Live"),_xlfn.XLOOKUP(_xlfn.TEXTJOIN(" vs ",,C8995:D8995),Calendar!G:G,Calendar!B:B),IF(AND(B8995="Premier League",E8995="Highlights"),_xlfn.XLOOKUP(H8995,Calendar!O:O,Calendar!N:N,,-1),""))</f>
        <v/>
      </c>
      <c r="AI8995" s="61" t="str">
        <f>IF(AND(AH8995&lt;&gt;"",E8995="Live"),_xlfn.XLOOKUP(_xlfn.TEXTJOIN(" vs ",,C8995:D8995),Calendar!G:G,Calendar!K:K),"")</f>
        <v/>
      </c>
      <c r="AJ8995" s="61" t="str">
        <f>IF(AND(K8995&lt;&gt;"Match of the Day",K8995&lt;&gt;"Match of the Day 2",K8995&lt;&gt;"Match of the Day Repeat"),"",1+MAX($AJ$10:AJ8994))</f>
        <v/>
      </c>
    </row>
    <row r="8996" spans="34:36" x14ac:dyDescent="0.35">
      <c r="AH8996" s="16" t="str">
        <f>IF(AND(B8996="Premier League",E8996="Live"),_xlfn.XLOOKUP(_xlfn.TEXTJOIN(" vs ",,C8996:D8996),Calendar!G:G,Calendar!B:B),IF(AND(B8996="Premier League",E8996="Highlights"),_xlfn.XLOOKUP(H8996,Calendar!O:O,Calendar!N:N,,-1),""))</f>
        <v/>
      </c>
      <c r="AI8996" s="61" t="str">
        <f>IF(AND(AH8996&lt;&gt;"",E8996="Live"),_xlfn.XLOOKUP(_xlfn.TEXTJOIN(" vs ",,C8996:D8996),Calendar!G:G,Calendar!K:K),"")</f>
        <v/>
      </c>
      <c r="AJ8996" s="61" t="str">
        <f>IF(AND(K8996&lt;&gt;"Match of the Day",K8996&lt;&gt;"Match of the Day 2",K8996&lt;&gt;"Match of the Day Repeat"),"",1+MAX($AJ$10:AJ8995))</f>
        <v/>
      </c>
    </row>
    <row r="8997" spans="34:36" x14ac:dyDescent="0.35">
      <c r="AH8997" s="16" t="str">
        <f>IF(AND(B8997="Premier League",E8997="Live"),_xlfn.XLOOKUP(_xlfn.TEXTJOIN(" vs ",,C8997:D8997),Calendar!G:G,Calendar!B:B),IF(AND(B8997="Premier League",E8997="Highlights"),_xlfn.XLOOKUP(H8997,Calendar!O:O,Calendar!N:N,,-1),""))</f>
        <v/>
      </c>
      <c r="AI8997" s="61" t="str">
        <f>IF(AND(AH8997&lt;&gt;"",E8997="Live"),_xlfn.XLOOKUP(_xlfn.TEXTJOIN(" vs ",,C8997:D8997),Calendar!G:G,Calendar!K:K),"")</f>
        <v/>
      </c>
      <c r="AJ8997" s="61" t="str">
        <f>IF(AND(K8997&lt;&gt;"Match of the Day",K8997&lt;&gt;"Match of the Day 2",K8997&lt;&gt;"Match of the Day Repeat"),"",1+MAX($AJ$10:AJ8996))</f>
        <v/>
      </c>
    </row>
    <row r="8998" spans="34:36" x14ac:dyDescent="0.35">
      <c r="AH8998" s="16" t="str">
        <f>IF(AND(B8998="Premier League",E8998="Live"),_xlfn.XLOOKUP(_xlfn.TEXTJOIN(" vs ",,C8998:D8998),Calendar!G:G,Calendar!B:B),IF(AND(B8998="Premier League",E8998="Highlights"),_xlfn.XLOOKUP(H8998,Calendar!O:O,Calendar!N:N,,-1),""))</f>
        <v/>
      </c>
      <c r="AI8998" s="61" t="str">
        <f>IF(AND(AH8998&lt;&gt;"",E8998="Live"),_xlfn.XLOOKUP(_xlfn.TEXTJOIN(" vs ",,C8998:D8998),Calendar!G:G,Calendar!K:K),"")</f>
        <v/>
      </c>
      <c r="AJ8998" s="61" t="str">
        <f>IF(AND(K8998&lt;&gt;"Match of the Day",K8998&lt;&gt;"Match of the Day 2",K8998&lt;&gt;"Match of the Day Repeat"),"",1+MAX($AJ$10:AJ8997))</f>
        <v/>
      </c>
    </row>
    <row r="8999" spans="34:36" x14ac:dyDescent="0.35">
      <c r="AH8999" s="16" t="str">
        <f>IF(AND(B8999="Premier League",E8999="Live"),_xlfn.XLOOKUP(_xlfn.TEXTJOIN(" vs ",,C8999:D8999),Calendar!G:G,Calendar!B:B),IF(AND(B8999="Premier League",E8999="Highlights"),_xlfn.XLOOKUP(H8999,Calendar!O:O,Calendar!N:N,,-1),""))</f>
        <v/>
      </c>
      <c r="AI8999" s="61" t="str">
        <f>IF(AND(AH8999&lt;&gt;"",E8999="Live"),_xlfn.XLOOKUP(_xlfn.TEXTJOIN(" vs ",,C8999:D8999),Calendar!G:G,Calendar!K:K),"")</f>
        <v/>
      </c>
      <c r="AJ8999" s="61" t="str">
        <f>IF(AND(K8999&lt;&gt;"Match of the Day",K8999&lt;&gt;"Match of the Day 2",K8999&lt;&gt;"Match of the Day Repeat"),"",1+MAX($AJ$10:AJ8998))</f>
        <v/>
      </c>
    </row>
    <row r="9000" spans="34:36" x14ac:dyDescent="0.35">
      <c r="AH9000" s="16" t="str">
        <f>IF(AND(B9000="Premier League",E9000="Live"),_xlfn.XLOOKUP(_xlfn.TEXTJOIN(" vs ",,C9000:D9000),Calendar!G:G,Calendar!B:B),IF(AND(B9000="Premier League",E9000="Highlights"),_xlfn.XLOOKUP(H9000,Calendar!O:O,Calendar!N:N,,-1),""))</f>
        <v/>
      </c>
      <c r="AI9000" s="61" t="str">
        <f>IF(AND(AH9000&lt;&gt;"",E9000="Live"),_xlfn.XLOOKUP(_xlfn.TEXTJOIN(" vs ",,C9000:D9000),Calendar!G:G,Calendar!K:K),"")</f>
        <v/>
      </c>
      <c r="AJ9000" s="61" t="str">
        <f>IF(AND(K9000&lt;&gt;"Match of the Day",K9000&lt;&gt;"Match of the Day 2",K9000&lt;&gt;"Match of the Day Repeat"),"",1+MAX($AJ$10:AJ8999))</f>
        <v/>
      </c>
    </row>
    <row r="9001" spans="34:36" x14ac:dyDescent="0.35">
      <c r="AH9001" s="16" t="str">
        <f>IF(AND(B9001="Premier League",E9001="Live"),_xlfn.XLOOKUP(_xlfn.TEXTJOIN(" vs ",,C9001:D9001),Calendar!G:G,Calendar!B:B),IF(AND(B9001="Premier League",E9001="Highlights"),_xlfn.XLOOKUP(H9001,Calendar!O:O,Calendar!N:N,,-1),""))</f>
        <v/>
      </c>
      <c r="AI9001" s="61" t="str">
        <f>IF(AND(AH9001&lt;&gt;"",E9001="Live"),_xlfn.XLOOKUP(_xlfn.TEXTJOIN(" vs ",,C9001:D9001),Calendar!G:G,Calendar!K:K),"")</f>
        <v/>
      </c>
      <c r="AJ9001" s="61" t="str">
        <f>IF(AND(K9001&lt;&gt;"Match of the Day",K9001&lt;&gt;"Match of the Day 2",K9001&lt;&gt;"Match of the Day Repeat"),"",1+MAX($AJ$10:AJ9000))</f>
        <v/>
      </c>
    </row>
    <row r="9002" spans="34:36" x14ac:dyDescent="0.35">
      <c r="AH9002" s="16" t="str">
        <f>IF(AND(B9002="Premier League",E9002="Live"),_xlfn.XLOOKUP(_xlfn.TEXTJOIN(" vs ",,C9002:D9002),Calendar!G:G,Calendar!B:B),IF(AND(B9002="Premier League",E9002="Highlights"),_xlfn.XLOOKUP(H9002,Calendar!O:O,Calendar!N:N,,-1),""))</f>
        <v/>
      </c>
      <c r="AI9002" s="61" t="str">
        <f>IF(AND(AH9002&lt;&gt;"",E9002="Live"),_xlfn.XLOOKUP(_xlfn.TEXTJOIN(" vs ",,C9002:D9002),Calendar!G:G,Calendar!K:K),"")</f>
        <v/>
      </c>
      <c r="AJ9002" s="61" t="str">
        <f>IF(AND(K9002&lt;&gt;"Match of the Day",K9002&lt;&gt;"Match of the Day 2",K9002&lt;&gt;"Match of the Day Repeat"),"",1+MAX($AJ$10:AJ9001))</f>
        <v/>
      </c>
    </row>
    <row r="9003" spans="34:36" x14ac:dyDescent="0.35">
      <c r="AH9003" s="16" t="str">
        <f>IF(AND(B9003="Premier League",E9003="Live"),_xlfn.XLOOKUP(_xlfn.TEXTJOIN(" vs ",,C9003:D9003),Calendar!G:G,Calendar!B:B),IF(AND(B9003="Premier League",E9003="Highlights"),_xlfn.XLOOKUP(H9003,Calendar!O:O,Calendar!N:N,,-1),""))</f>
        <v/>
      </c>
      <c r="AI9003" s="61" t="str">
        <f>IF(AND(AH9003&lt;&gt;"",E9003="Live"),_xlfn.XLOOKUP(_xlfn.TEXTJOIN(" vs ",,C9003:D9003),Calendar!G:G,Calendar!K:K),"")</f>
        <v/>
      </c>
      <c r="AJ9003" s="61" t="str">
        <f>IF(AND(K9003&lt;&gt;"Match of the Day",K9003&lt;&gt;"Match of the Day 2",K9003&lt;&gt;"Match of the Day Repeat"),"",1+MAX($AJ$10:AJ9002))</f>
        <v/>
      </c>
    </row>
    <row r="9004" spans="34:36" x14ac:dyDescent="0.35">
      <c r="AH9004" s="16" t="str">
        <f>IF(AND(B9004="Premier League",E9004="Live"),_xlfn.XLOOKUP(_xlfn.TEXTJOIN(" vs ",,C9004:D9004),Calendar!G:G,Calendar!B:B),IF(AND(B9004="Premier League",E9004="Highlights"),_xlfn.XLOOKUP(H9004,Calendar!O:O,Calendar!N:N,,-1),""))</f>
        <v/>
      </c>
      <c r="AI9004" s="61" t="str">
        <f>IF(AND(AH9004&lt;&gt;"",E9004="Live"),_xlfn.XLOOKUP(_xlfn.TEXTJOIN(" vs ",,C9004:D9004),Calendar!G:G,Calendar!K:K),"")</f>
        <v/>
      </c>
      <c r="AJ9004" s="61" t="str">
        <f>IF(AND(K9004&lt;&gt;"Match of the Day",K9004&lt;&gt;"Match of the Day 2",K9004&lt;&gt;"Match of the Day Repeat"),"",1+MAX($AJ$10:AJ9003))</f>
        <v/>
      </c>
    </row>
    <row r="9005" spans="34:36" x14ac:dyDescent="0.35">
      <c r="AH9005" s="16" t="str">
        <f>IF(AND(B9005="Premier League",E9005="Live"),_xlfn.XLOOKUP(_xlfn.TEXTJOIN(" vs ",,C9005:D9005),Calendar!G:G,Calendar!B:B),IF(AND(B9005="Premier League",E9005="Highlights"),_xlfn.XLOOKUP(H9005,Calendar!O:O,Calendar!N:N,,-1),""))</f>
        <v/>
      </c>
      <c r="AI9005" s="61" t="str">
        <f>IF(AND(AH9005&lt;&gt;"",E9005="Live"),_xlfn.XLOOKUP(_xlfn.TEXTJOIN(" vs ",,C9005:D9005),Calendar!G:G,Calendar!K:K),"")</f>
        <v/>
      </c>
      <c r="AJ9005" s="61" t="str">
        <f>IF(AND(K9005&lt;&gt;"Match of the Day",K9005&lt;&gt;"Match of the Day 2",K9005&lt;&gt;"Match of the Day Repeat"),"",1+MAX($AJ$10:AJ9004))</f>
        <v/>
      </c>
    </row>
    <row r="9006" spans="34:36" x14ac:dyDescent="0.35">
      <c r="AH9006" s="16" t="str">
        <f>IF(AND(B9006="Premier League",E9006="Live"),_xlfn.XLOOKUP(_xlfn.TEXTJOIN(" vs ",,C9006:D9006),Calendar!G:G,Calendar!B:B),IF(AND(B9006="Premier League",E9006="Highlights"),_xlfn.XLOOKUP(H9006,Calendar!O:O,Calendar!N:N,,-1),""))</f>
        <v/>
      </c>
      <c r="AI9006" s="61" t="str">
        <f>IF(AND(AH9006&lt;&gt;"",E9006="Live"),_xlfn.XLOOKUP(_xlfn.TEXTJOIN(" vs ",,C9006:D9006),Calendar!G:G,Calendar!K:K),"")</f>
        <v/>
      </c>
      <c r="AJ9006" s="61" t="str">
        <f>IF(AND(K9006&lt;&gt;"Match of the Day",K9006&lt;&gt;"Match of the Day 2",K9006&lt;&gt;"Match of the Day Repeat"),"",1+MAX($AJ$10:AJ9005))</f>
        <v/>
      </c>
    </row>
    <row r="9007" spans="34:36" x14ac:dyDescent="0.35">
      <c r="AH9007" s="16" t="str">
        <f>IF(AND(B9007="Premier League",E9007="Live"),_xlfn.XLOOKUP(_xlfn.TEXTJOIN(" vs ",,C9007:D9007),Calendar!G:G,Calendar!B:B),IF(AND(B9007="Premier League",E9007="Highlights"),_xlfn.XLOOKUP(H9007,Calendar!O:O,Calendar!N:N,,-1),""))</f>
        <v/>
      </c>
      <c r="AI9007" s="61" t="str">
        <f>IF(AND(AH9007&lt;&gt;"",E9007="Live"),_xlfn.XLOOKUP(_xlfn.TEXTJOIN(" vs ",,C9007:D9007),Calendar!G:G,Calendar!K:K),"")</f>
        <v/>
      </c>
      <c r="AJ9007" s="61" t="str">
        <f>IF(AND(K9007&lt;&gt;"Match of the Day",K9007&lt;&gt;"Match of the Day 2",K9007&lt;&gt;"Match of the Day Repeat"),"",1+MAX($AJ$10:AJ9006))</f>
        <v/>
      </c>
    </row>
    <row r="9008" spans="34:36" x14ac:dyDescent="0.35">
      <c r="AH9008" s="16" t="str">
        <f>IF(AND(B9008="Premier League",E9008="Live"),_xlfn.XLOOKUP(_xlfn.TEXTJOIN(" vs ",,C9008:D9008),Calendar!G:G,Calendar!B:B),IF(AND(B9008="Premier League",E9008="Highlights"),_xlfn.XLOOKUP(H9008,Calendar!O:O,Calendar!N:N,,-1),""))</f>
        <v/>
      </c>
      <c r="AI9008" s="61" t="str">
        <f>IF(AND(AH9008&lt;&gt;"",E9008="Live"),_xlfn.XLOOKUP(_xlfn.TEXTJOIN(" vs ",,C9008:D9008),Calendar!G:G,Calendar!K:K),"")</f>
        <v/>
      </c>
      <c r="AJ9008" s="61" t="str">
        <f>IF(AND(K9008&lt;&gt;"Match of the Day",K9008&lt;&gt;"Match of the Day 2",K9008&lt;&gt;"Match of the Day Repeat"),"",1+MAX($AJ$10:AJ9007))</f>
        <v/>
      </c>
    </row>
    <row r="9009" spans="34:36" x14ac:dyDescent="0.35">
      <c r="AH9009" s="16" t="str">
        <f>IF(AND(B9009="Premier League",E9009="Live"),_xlfn.XLOOKUP(_xlfn.TEXTJOIN(" vs ",,C9009:D9009),Calendar!G:G,Calendar!B:B),IF(AND(B9009="Premier League",E9009="Highlights"),_xlfn.XLOOKUP(H9009,Calendar!O:O,Calendar!N:N,,-1),""))</f>
        <v/>
      </c>
      <c r="AI9009" s="61" t="str">
        <f>IF(AND(AH9009&lt;&gt;"",E9009="Live"),_xlfn.XLOOKUP(_xlfn.TEXTJOIN(" vs ",,C9009:D9009),Calendar!G:G,Calendar!K:K),"")</f>
        <v/>
      </c>
      <c r="AJ9009" s="61" t="str">
        <f>IF(AND(K9009&lt;&gt;"Match of the Day",K9009&lt;&gt;"Match of the Day 2",K9009&lt;&gt;"Match of the Day Repeat"),"",1+MAX($AJ$10:AJ9008))</f>
        <v/>
      </c>
    </row>
    <row r="9010" spans="34:36" x14ac:dyDescent="0.35">
      <c r="AH9010" s="16" t="str">
        <f>IF(AND(B9010="Premier League",E9010="Live"),_xlfn.XLOOKUP(_xlfn.TEXTJOIN(" vs ",,C9010:D9010),Calendar!G:G,Calendar!B:B),IF(AND(B9010="Premier League",E9010="Highlights"),_xlfn.XLOOKUP(H9010,Calendar!O:O,Calendar!N:N,,-1),""))</f>
        <v/>
      </c>
      <c r="AI9010" s="61" t="str">
        <f>IF(AND(AH9010&lt;&gt;"",E9010="Live"),_xlfn.XLOOKUP(_xlfn.TEXTJOIN(" vs ",,C9010:D9010),Calendar!G:G,Calendar!K:K),"")</f>
        <v/>
      </c>
      <c r="AJ9010" s="61" t="str">
        <f>IF(AND(K9010&lt;&gt;"Match of the Day",K9010&lt;&gt;"Match of the Day 2",K9010&lt;&gt;"Match of the Day Repeat"),"",1+MAX($AJ$10:AJ9009))</f>
        <v/>
      </c>
    </row>
    <row r="9011" spans="34:36" x14ac:dyDescent="0.35">
      <c r="AH9011" s="16" t="str">
        <f>IF(AND(B9011="Premier League",E9011="Live"),_xlfn.XLOOKUP(_xlfn.TEXTJOIN(" vs ",,C9011:D9011),Calendar!G:G,Calendar!B:B),IF(AND(B9011="Premier League",E9011="Highlights"),_xlfn.XLOOKUP(H9011,Calendar!O:O,Calendar!N:N,,-1),""))</f>
        <v/>
      </c>
      <c r="AI9011" s="61" t="str">
        <f>IF(AND(AH9011&lt;&gt;"",E9011="Live"),_xlfn.XLOOKUP(_xlfn.TEXTJOIN(" vs ",,C9011:D9011),Calendar!G:G,Calendar!K:K),"")</f>
        <v/>
      </c>
      <c r="AJ9011" s="61" t="str">
        <f>IF(AND(K9011&lt;&gt;"Match of the Day",K9011&lt;&gt;"Match of the Day 2",K9011&lt;&gt;"Match of the Day Repeat"),"",1+MAX($AJ$10:AJ9010))</f>
        <v/>
      </c>
    </row>
    <row r="9012" spans="34:36" x14ac:dyDescent="0.35">
      <c r="AH9012" s="16" t="str">
        <f>IF(AND(B9012="Premier League",E9012="Live"),_xlfn.XLOOKUP(_xlfn.TEXTJOIN(" vs ",,C9012:D9012),Calendar!G:G,Calendar!B:B),IF(AND(B9012="Premier League",E9012="Highlights"),_xlfn.XLOOKUP(H9012,Calendar!O:O,Calendar!N:N,,-1),""))</f>
        <v/>
      </c>
      <c r="AI9012" s="61" t="str">
        <f>IF(AND(AH9012&lt;&gt;"",E9012="Live"),_xlfn.XLOOKUP(_xlfn.TEXTJOIN(" vs ",,C9012:D9012),Calendar!G:G,Calendar!K:K),"")</f>
        <v/>
      </c>
      <c r="AJ9012" s="61" t="str">
        <f>IF(AND(K9012&lt;&gt;"Match of the Day",K9012&lt;&gt;"Match of the Day 2",K9012&lt;&gt;"Match of the Day Repeat"),"",1+MAX($AJ$10:AJ9011))</f>
        <v/>
      </c>
    </row>
    <row r="9013" spans="34:36" x14ac:dyDescent="0.35">
      <c r="AH9013" s="16" t="str">
        <f>IF(AND(B9013="Premier League",E9013="Live"),_xlfn.XLOOKUP(_xlfn.TEXTJOIN(" vs ",,C9013:D9013),Calendar!G:G,Calendar!B:B),IF(AND(B9013="Premier League",E9013="Highlights"),_xlfn.XLOOKUP(H9013,Calendar!O:O,Calendar!N:N,,-1),""))</f>
        <v/>
      </c>
      <c r="AI9013" s="61" t="str">
        <f>IF(AND(AH9013&lt;&gt;"",E9013="Live"),_xlfn.XLOOKUP(_xlfn.TEXTJOIN(" vs ",,C9013:D9013),Calendar!G:G,Calendar!K:K),"")</f>
        <v/>
      </c>
      <c r="AJ9013" s="61" t="str">
        <f>IF(AND(K9013&lt;&gt;"Match of the Day",K9013&lt;&gt;"Match of the Day 2",K9013&lt;&gt;"Match of the Day Repeat"),"",1+MAX($AJ$10:AJ9012))</f>
        <v/>
      </c>
    </row>
    <row r="9014" spans="34:36" x14ac:dyDescent="0.35">
      <c r="AH9014" s="16" t="str">
        <f>IF(AND(B9014="Premier League",E9014="Live"),_xlfn.XLOOKUP(_xlfn.TEXTJOIN(" vs ",,C9014:D9014),Calendar!G:G,Calendar!B:B),IF(AND(B9014="Premier League",E9014="Highlights"),_xlfn.XLOOKUP(H9014,Calendar!O:O,Calendar!N:N,,-1),""))</f>
        <v/>
      </c>
      <c r="AI9014" s="61" t="str">
        <f>IF(AND(AH9014&lt;&gt;"",E9014="Live"),_xlfn.XLOOKUP(_xlfn.TEXTJOIN(" vs ",,C9014:D9014),Calendar!G:G,Calendar!K:K),"")</f>
        <v/>
      </c>
      <c r="AJ9014" s="61" t="str">
        <f>IF(AND(K9014&lt;&gt;"Match of the Day",K9014&lt;&gt;"Match of the Day 2",K9014&lt;&gt;"Match of the Day Repeat"),"",1+MAX($AJ$10:AJ9013))</f>
        <v/>
      </c>
    </row>
    <row r="9015" spans="34:36" x14ac:dyDescent="0.35">
      <c r="AH9015" s="16" t="str">
        <f>IF(AND(B9015="Premier League",E9015="Live"),_xlfn.XLOOKUP(_xlfn.TEXTJOIN(" vs ",,C9015:D9015),Calendar!G:G,Calendar!B:B),IF(AND(B9015="Premier League",E9015="Highlights"),_xlfn.XLOOKUP(H9015,Calendar!O:O,Calendar!N:N,,-1),""))</f>
        <v/>
      </c>
      <c r="AI9015" s="61" t="str">
        <f>IF(AND(AH9015&lt;&gt;"",E9015="Live"),_xlfn.XLOOKUP(_xlfn.TEXTJOIN(" vs ",,C9015:D9015),Calendar!G:G,Calendar!K:K),"")</f>
        <v/>
      </c>
      <c r="AJ9015" s="61" t="str">
        <f>IF(AND(K9015&lt;&gt;"Match of the Day",K9015&lt;&gt;"Match of the Day 2",K9015&lt;&gt;"Match of the Day Repeat"),"",1+MAX($AJ$10:AJ9014))</f>
        <v/>
      </c>
    </row>
    <row r="9016" spans="34:36" x14ac:dyDescent="0.35">
      <c r="AH9016" s="16" t="str">
        <f>IF(AND(B9016="Premier League",E9016="Live"),_xlfn.XLOOKUP(_xlfn.TEXTJOIN(" vs ",,C9016:D9016),Calendar!G:G,Calendar!B:B),IF(AND(B9016="Premier League",E9016="Highlights"),_xlfn.XLOOKUP(H9016,Calendar!O:O,Calendar!N:N,,-1),""))</f>
        <v/>
      </c>
      <c r="AI9016" s="61" t="str">
        <f>IF(AND(AH9016&lt;&gt;"",E9016="Live"),_xlfn.XLOOKUP(_xlfn.TEXTJOIN(" vs ",,C9016:D9016),Calendar!G:G,Calendar!K:K),"")</f>
        <v/>
      </c>
      <c r="AJ9016" s="61" t="str">
        <f>IF(AND(K9016&lt;&gt;"Match of the Day",K9016&lt;&gt;"Match of the Day 2",K9016&lt;&gt;"Match of the Day Repeat"),"",1+MAX($AJ$10:AJ9015))</f>
        <v/>
      </c>
    </row>
    <row r="9017" spans="34:36" x14ac:dyDescent="0.35">
      <c r="AH9017" s="16" t="str">
        <f>IF(AND(B9017="Premier League",E9017="Live"),_xlfn.XLOOKUP(_xlfn.TEXTJOIN(" vs ",,C9017:D9017),Calendar!G:G,Calendar!B:B),IF(AND(B9017="Premier League",E9017="Highlights"),_xlfn.XLOOKUP(H9017,Calendar!O:O,Calendar!N:N,,-1),""))</f>
        <v/>
      </c>
      <c r="AI9017" s="61" t="str">
        <f>IF(AND(AH9017&lt;&gt;"",E9017="Live"),_xlfn.XLOOKUP(_xlfn.TEXTJOIN(" vs ",,C9017:D9017),Calendar!G:G,Calendar!K:K),"")</f>
        <v/>
      </c>
      <c r="AJ9017" s="61" t="str">
        <f>IF(AND(K9017&lt;&gt;"Match of the Day",K9017&lt;&gt;"Match of the Day 2",K9017&lt;&gt;"Match of the Day Repeat"),"",1+MAX($AJ$10:AJ9016))</f>
        <v/>
      </c>
    </row>
    <row r="9018" spans="34:36" x14ac:dyDescent="0.35">
      <c r="AH9018" s="16" t="str">
        <f>IF(AND(B9018="Premier League",E9018="Live"),_xlfn.XLOOKUP(_xlfn.TEXTJOIN(" vs ",,C9018:D9018),Calendar!G:G,Calendar!B:B),IF(AND(B9018="Premier League",E9018="Highlights"),_xlfn.XLOOKUP(H9018,Calendar!O:O,Calendar!N:N,,-1),""))</f>
        <v/>
      </c>
      <c r="AI9018" s="61" t="str">
        <f>IF(AND(AH9018&lt;&gt;"",E9018="Live"),_xlfn.XLOOKUP(_xlfn.TEXTJOIN(" vs ",,C9018:D9018),Calendar!G:G,Calendar!K:K),"")</f>
        <v/>
      </c>
      <c r="AJ9018" s="61" t="str">
        <f>IF(AND(K9018&lt;&gt;"Match of the Day",K9018&lt;&gt;"Match of the Day 2",K9018&lt;&gt;"Match of the Day Repeat"),"",1+MAX($AJ$10:AJ9017))</f>
        <v/>
      </c>
    </row>
    <row r="9019" spans="34:36" x14ac:dyDescent="0.35">
      <c r="AH9019" s="16" t="str">
        <f>IF(AND(B9019="Premier League",E9019="Live"),_xlfn.XLOOKUP(_xlfn.TEXTJOIN(" vs ",,C9019:D9019),Calendar!G:G,Calendar!B:B),IF(AND(B9019="Premier League",E9019="Highlights"),_xlfn.XLOOKUP(H9019,Calendar!O:O,Calendar!N:N,,-1),""))</f>
        <v/>
      </c>
      <c r="AI9019" s="61" t="str">
        <f>IF(AND(AH9019&lt;&gt;"",E9019="Live"),_xlfn.XLOOKUP(_xlfn.TEXTJOIN(" vs ",,C9019:D9019),Calendar!G:G,Calendar!K:K),"")</f>
        <v/>
      </c>
      <c r="AJ9019" s="61" t="str">
        <f>IF(AND(K9019&lt;&gt;"Match of the Day",K9019&lt;&gt;"Match of the Day 2",K9019&lt;&gt;"Match of the Day Repeat"),"",1+MAX($AJ$10:AJ9018))</f>
        <v/>
      </c>
    </row>
    <row r="9020" spans="34:36" x14ac:dyDescent="0.35">
      <c r="AH9020" s="16" t="str">
        <f>IF(AND(B9020="Premier League",E9020="Live"),_xlfn.XLOOKUP(_xlfn.TEXTJOIN(" vs ",,C9020:D9020),Calendar!G:G,Calendar!B:B),IF(AND(B9020="Premier League",E9020="Highlights"),_xlfn.XLOOKUP(H9020,Calendar!O:O,Calendar!N:N,,-1),""))</f>
        <v/>
      </c>
      <c r="AI9020" s="61" t="str">
        <f>IF(AND(AH9020&lt;&gt;"",E9020="Live"),_xlfn.XLOOKUP(_xlfn.TEXTJOIN(" vs ",,C9020:D9020),Calendar!G:G,Calendar!K:K),"")</f>
        <v/>
      </c>
      <c r="AJ9020" s="61" t="str">
        <f>IF(AND(K9020&lt;&gt;"Match of the Day",K9020&lt;&gt;"Match of the Day 2",K9020&lt;&gt;"Match of the Day Repeat"),"",1+MAX($AJ$10:AJ9019))</f>
        <v/>
      </c>
    </row>
    <row r="9021" spans="34:36" x14ac:dyDescent="0.35">
      <c r="AH9021" s="16" t="str">
        <f>IF(AND(B9021="Premier League",E9021="Live"),_xlfn.XLOOKUP(_xlfn.TEXTJOIN(" vs ",,C9021:D9021),Calendar!G:G,Calendar!B:B),IF(AND(B9021="Premier League",E9021="Highlights"),_xlfn.XLOOKUP(H9021,Calendar!O:O,Calendar!N:N,,-1),""))</f>
        <v/>
      </c>
      <c r="AI9021" s="61" t="str">
        <f>IF(AND(AH9021&lt;&gt;"",E9021="Live"),_xlfn.XLOOKUP(_xlfn.TEXTJOIN(" vs ",,C9021:D9021),Calendar!G:G,Calendar!K:K),"")</f>
        <v/>
      </c>
      <c r="AJ9021" s="61" t="str">
        <f>IF(AND(K9021&lt;&gt;"Match of the Day",K9021&lt;&gt;"Match of the Day 2",K9021&lt;&gt;"Match of the Day Repeat"),"",1+MAX($AJ$10:AJ9020))</f>
        <v/>
      </c>
    </row>
    <row r="9022" spans="34:36" x14ac:dyDescent="0.35">
      <c r="AH9022" s="16" t="str">
        <f>IF(AND(B9022="Premier League",E9022="Live"),_xlfn.XLOOKUP(_xlfn.TEXTJOIN(" vs ",,C9022:D9022),Calendar!G:G,Calendar!B:B),IF(AND(B9022="Premier League",E9022="Highlights"),_xlfn.XLOOKUP(H9022,Calendar!O:O,Calendar!N:N,,-1),""))</f>
        <v/>
      </c>
      <c r="AI9022" s="61" t="str">
        <f>IF(AND(AH9022&lt;&gt;"",E9022="Live"),_xlfn.XLOOKUP(_xlfn.TEXTJOIN(" vs ",,C9022:D9022),Calendar!G:G,Calendar!K:K),"")</f>
        <v/>
      </c>
      <c r="AJ9022" s="61" t="str">
        <f>IF(AND(K9022&lt;&gt;"Match of the Day",K9022&lt;&gt;"Match of the Day 2",K9022&lt;&gt;"Match of the Day Repeat"),"",1+MAX($AJ$10:AJ9021))</f>
        <v/>
      </c>
    </row>
    <row r="9023" spans="34:36" x14ac:dyDescent="0.35">
      <c r="AH9023" s="16" t="str">
        <f>IF(AND(B9023="Premier League",E9023="Live"),_xlfn.XLOOKUP(_xlfn.TEXTJOIN(" vs ",,C9023:D9023),Calendar!G:G,Calendar!B:B),IF(AND(B9023="Premier League",E9023="Highlights"),_xlfn.XLOOKUP(H9023,Calendar!O:O,Calendar!N:N,,-1),""))</f>
        <v/>
      </c>
      <c r="AI9023" s="61" t="str">
        <f>IF(AND(AH9023&lt;&gt;"",E9023="Live"),_xlfn.XLOOKUP(_xlfn.TEXTJOIN(" vs ",,C9023:D9023),Calendar!G:G,Calendar!K:K),"")</f>
        <v/>
      </c>
      <c r="AJ9023" s="61" t="str">
        <f>IF(AND(K9023&lt;&gt;"Match of the Day",K9023&lt;&gt;"Match of the Day 2",K9023&lt;&gt;"Match of the Day Repeat"),"",1+MAX($AJ$10:AJ9022))</f>
        <v/>
      </c>
    </row>
    <row r="9024" spans="34:36" x14ac:dyDescent="0.35">
      <c r="AH9024" s="16" t="str">
        <f>IF(AND(B9024="Premier League",E9024="Live"),_xlfn.XLOOKUP(_xlfn.TEXTJOIN(" vs ",,C9024:D9024),Calendar!G:G,Calendar!B:B),IF(AND(B9024="Premier League",E9024="Highlights"),_xlfn.XLOOKUP(H9024,Calendar!O:O,Calendar!N:N,,-1),""))</f>
        <v/>
      </c>
      <c r="AI9024" s="61" t="str">
        <f>IF(AND(AH9024&lt;&gt;"",E9024="Live"),_xlfn.XLOOKUP(_xlfn.TEXTJOIN(" vs ",,C9024:D9024),Calendar!G:G,Calendar!K:K),"")</f>
        <v/>
      </c>
      <c r="AJ9024" s="61" t="str">
        <f>IF(AND(K9024&lt;&gt;"Match of the Day",K9024&lt;&gt;"Match of the Day 2",K9024&lt;&gt;"Match of the Day Repeat"),"",1+MAX($AJ$10:AJ9023))</f>
        <v/>
      </c>
    </row>
    <row r="9025" spans="34:36" x14ac:dyDescent="0.35">
      <c r="AH9025" s="16" t="str">
        <f>IF(AND(B9025="Premier League",E9025="Live"),_xlfn.XLOOKUP(_xlfn.TEXTJOIN(" vs ",,C9025:D9025),Calendar!G:G,Calendar!B:B),IF(AND(B9025="Premier League",E9025="Highlights"),_xlfn.XLOOKUP(H9025,Calendar!O:O,Calendar!N:N,,-1),""))</f>
        <v/>
      </c>
      <c r="AI9025" s="61" t="str">
        <f>IF(AND(AH9025&lt;&gt;"",E9025="Live"),_xlfn.XLOOKUP(_xlfn.TEXTJOIN(" vs ",,C9025:D9025),Calendar!G:G,Calendar!K:K),"")</f>
        <v/>
      </c>
      <c r="AJ9025" s="61" t="str">
        <f>IF(AND(K9025&lt;&gt;"Match of the Day",K9025&lt;&gt;"Match of the Day 2",K9025&lt;&gt;"Match of the Day Repeat"),"",1+MAX($AJ$10:AJ9024))</f>
        <v/>
      </c>
    </row>
    <row r="9026" spans="34:36" x14ac:dyDescent="0.35">
      <c r="AH9026" s="16" t="str">
        <f>IF(AND(B9026="Premier League",E9026="Live"),_xlfn.XLOOKUP(_xlfn.TEXTJOIN(" vs ",,C9026:D9026),Calendar!G:G,Calendar!B:B),IF(AND(B9026="Premier League",E9026="Highlights"),_xlfn.XLOOKUP(H9026,Calendar!O:O,Calendar!N:N,,-1),""))</f>
        <v/>
      </c>
      <c r="AI9026" s="61" t="str">
        <f>IF(AND(AH9026&lt;&gt;"",E9026="Live"),_xlfn.XLOOKUP(_xlfn.TEXTJOIN(" vs ",,C9026:D9026),Calendar!G:G,Calendar!K:K),"")</f>
        <v/>
      </c>
      <c r="AJ9026" s="61" t="str">
        <f>IF(AND(K9026&lt;&gt;"Match of the Day",K9026&lt;&gt;"Match of the Day 2",K9026&lt;&gt;"Match of the Day Repeat"),"",1+MAX($AJ$10:AJ9025))</f>
        <v/>
      </c>
    </row>
    <row r="9027" spans="34:36" x14ac:dyDescent="0.35">
      <c r="AH9027" s="16" t="str">
        <f>IF(AND(B9027="Premier League",E9027="Live"),_xlfn.XLOOKUP(_xlfn.TEXTJOIN(" vs ",,C9027:D9027),Calendar!G:G,Calendar!B:B),IF(AND(B9027="Premier League",E9027="Highlights"),_xlfn.XLOOKUP(H9027,Calendar!O:O,Calendar!N:N,,-1),""))</f>
        <v/>
      </c>
      <c r="AI9027" s="61" t="str">
        <f>IF(AND(AH9027&lt;&gt;"",E9027="Live"),_xlfn.XLOOKUP(_xlfn.TEXTJOIN(" vs ",,C9027:D9027),Calendar!G:G,Calendar!K:K),"")</f>
        <v/>
      </c>
      <c r="AJ9027" s="61" t="str">
        <f>IF(AND(K9027&lt;&gt;"Match of the Day",K9027&lt;&gt;"Match of the Day 2",K9027&lt;&gt;"Match of the Day Repeat"),"",1+MAX($AJ$10:AJ9026))</f>
        <v/>
      </c>
    </row>
    <row r="9028" spans="34:36" x14ac:dyDescent="0.35">
      <c r="AH9028" s="16" t="str">
        <f>IF(AND(B9028="Premier League",E9028="Live"),_xlfn.XLOOKUP(_xlfn.TEXTJOIN(" vs ",,C9028:D9028),Calendar!G:G,Calendar!B:B),IF(AND(B9028="Premier League",E9028="Highlights"),_xlfn.XLOOKUP(H9028,Calendar!O:O,Calendar!N:N,,-1),""))</f>
        <v/>
      </c>
      <c r="AI9028" s="61" t="str">
        <f>IF(AND(AH9028&lt;&gt;"",E9028="Live"),_xlfn.XLOOKUP(_xlfn.TEXTJOIN(" vs ",,C9028:D9028),Calendar!G:G,Calendar!K:K),"")</f>
        <v/>
      </c>
      <c r="AJ9028" s="61" t="str">
        <f>IF(AND(K9028&lt;&gt;"Match of the Day",K9028&lt;&gt;"Match of the Day 2",K9028&lt;&gt;"Match of the Day Repeat"),"",1+MAX($AJ$10:AJ9027))</f>
        <v/>
      </c>
    </row>
    <row r="9029" spans="34:36" x14ac:dyDescent="0.35">
      <c r="AH9029" s="16" t="str">
        <f>IF(AND(B9029="Premier League",E9029="Live"),_xlfn.XLOOKUP(_xlfn.TEXTJOIN(" vs ",,C9029:D9029),Calendar!G:G,Calendar!B:B),IF(AND(B9029="Premier League",E9029="Highlights"),_xlfn.XLOOKUP(H9029,Calendar!O:O,Calendar!N:N,,-1),""))</f>
        <v/>
      </c>
      <c r="AI9029" s="61" t="str">
        <f>IF(AND(AH9029&lt;&gt;"",E9029="Live"),_xlfn.XLOOKUP(_xlfn.TEXTJOIN(" vs ",,C9029:D9029),Calendar!G:G,Calendar!K:K),"")</f>
        <v/>
      </c>
      <c r="AJ9029" s="61" t="str">
        <f>IF(AND(K9029&lt;&gt;"Match of the Day",K9029&lt;&gt;"Match of the Day 2",K9029&lt;&gt;"Match of the Day Repeat"),"",1+MAX($AJ$10:AJ9028))</f>
        <v/>
      </c>
    </row>
    <row r="9030" spans="34:36" x14ac:dyDescent="0.35">
      <c r="AH9030" s="16" t="str">
        <f>IF(AND(B9030="Premier League",E9030="Live"),_xlfn.XLOOKUP(_xlfn.TEXTJOIN(" vs ",,C9030:D9030),Calendar!G:G,Calendar!B:B),IF(AND(B9030="Premier League",E9030="Highlights"),_xlfn.XLOOKUP(H9030,Calendar!O:O,Calendar!N:N,,-1),""))</f>
        <v/>
      </c>
      <c r="AI9030" s="61" t="str">
        <f>IF(AND(AH9030&lt;&gt;"",E9030="Live"),_xlfn.XLOOKUP(_xlfn.TEXTJOIN(" vs ",,C9030:D9030),Calendar!G:G,Calendar!K:K),"")</f>
        <v/>
      </c>
      <c r="AJ9030" s="61" t="str">
        <f>IF(AND(K9030&lt;&gt;"Match of the Day",K9030&lt;&gt;"Match of the Day 2",K9030&lt;&gt;"Match of the Day Repeat"),"",1+MAX($AJ$10:AJ9029))</f>
        <v/>
      </c>
    </row>
    <row r="9031" spans="34:36" x14ac:dyDescent="0.35">
      <c r="AH9031" s="16" t="str">
        <f>IF(AND(B9031="Premier League",E9031="Live"),_xlfn.XLOOKUP(_xlfn.TEXTJOIN(" vs ",,C9031:D9031),Calendar!G:G,Calendar!B:B),IF(AND(B9031="Premier League",E9031="Highlights"),_xlfn.XLOOKUP(H9031,Calendar!O:O,Calendar!N:N,,-1),""))</f>
        <v/>
      </c>
      <c r="AI9031" s="61" t="str">
        <f>IF(AND(AH9031&lt;&gt;"",E9031="Live"),_xlfn.XLOOKUP(_xlfn.TEXTJOIN(" vs ",,C9031:D9031),Calendar!G:G,Calendar!K:K),"")</f>
        <v/>
      </c>
      <c r="AJ9031" s="61" t="str">
        <f>IF(AND(K9031&lt;&gt;"Match of the Day",K9031&lt;&gt;"Match of the Day 2",K9031&lt;&gt;"Match of the Day Repeat"),"",1+MAX($AJ$10:AJ9030))</f>
        <v/>
      </c>
    </row>
    <row r="9032" spans="34:36" x14ac:dyDescent="0.35">
      <c r="AH9032" s="16" t="str">
        <f>IF(AND(B9032="Premier League",E9032="Live"),_xlfn.XLOOKUP(_xlfn.TEXTJOIN(" vs ",,C9032:D9032),Calendar!G:G,Calendar!B:B),IF(AND(B9032="Premier League",E9032="Highlights"),_xlfn.XLOOKUP(H9032,Calendar!O:O,Calendar!N:N,,-1),""))</f>
        <v/>
      </c>
      <c r="AI9032" s="61" t="str">
        <f>IF(AND(AH9032&lt;&gt;"",E9032="Live"),_xlfn.XLOOKUP(_xlfn.TEXTJOIN(" vs ",,C9032:D9032),Calendar!G:G,Calendar!K:K),"")</f>
        <v/>
      </c>
      <c r="AJ9032" s="61" t="str">
        <f>IF(AND(K9032&lt;&gt;"Match of the Day",K9032&lt;&gt;"Match of the Day 2",K9032&lt;&gt;"Match of the Day Repeat"),"",1+MAX($AJ$10:AJ9031))</f>
        <v/>
      </c>
    </row>
    <row r="9033" spans="34:36" x14ac:dyDescent="0.35">
      <c r="AH9033" s="16" t="str">
        <f>IF(AND(B9033="Premier League",E9033="Live"),_xlfn.XLOOKUP(_xlfn.TEXTJOIN(" vs ",,C9033:D9033),Calendar!G:G,Calendar!B:B),IF(AND(B9033="Premier League",E9033="Highlights"),_xlfn.XLOOKUP(H9033,Calendar!O:O,Calendar!N:N,,-1),""))</f>
        <v/>
      </c>
      <c r="AI9033" s="61" t="str">
        <f>IF(AND(AH9033&lt;&gt;"",E9033="Live"),_xlfn.XLOOKUP(_xlfn.TEXTJOIN(" vs ",,C9033:D9033),Calendar!G:G,Calendar!K:K),"")</f>
        <v/>
      </c>
      <c r="AJ9033" s="61" t="str">
        <f>IF(AND(K9033&lt;&gt;"Match of the Day",K9033&lt;&gt;"Match of the Day 2",K9033&lt;&gt;"Match of the Day Repeat"),"",1+MAX($AJ$10:AJ9032))</f>
        <v/>
      </c>
    </row>
    <row r="9034" spans="34:36" x14ac:dyDescent="0.35">
      <c r="AH9034" s="16" t="str">
        <f>IF(AND(B9034="Premier League",E9034="Live"),_xlfn.XLOOKUP(_xlfn.TEXTJOIN(" vs ",,C9034:D9034),Calendar!G:G,Calendar!B:B),IF(AND(B9034="Premier League",E9034="Highlights"),_xlfn.XLOOKUP(H9034,Calendar!O:O,Calendar!N:N,,-1),""))</f>
        <v/>
      </c>
      <c r="AI9034" s="61" t="str">
        <f>IF(AND(AH9034&lt;&gt;"",E9034="Live"),_xlfn.XLOOKUP(_xlfn.TEXTJOIN(" vs ",,C9034:D9034),Calendar!G:G,Calendar!K:K),"")</f>
        <v/>
      </c>
      <c r="AJ9034" s="61" t="str">
        <f>IF(AND(K9034&lt;&gt;"Match of the Day",K9034&lt;&gt;"Match of the Day 2",K9034&lt;&gt;"Match of the Day Repeat"),"",1+MAX($AJ$10:AJ9033))</f>
        <v/>
      </c>
    </row>
    <row r="9035" spans="34:36" x14ac:dyDescent="0.35">
      <c r="AH9035" s="16" t="str">
        <f>IF(AND(B9035="Premier League",E9035="Live"),_xlfn.XLOOKUP(_xlfn.TEXTJOIN(" vs ",,C9035:D9035),Calendar!G:G,Calendar!B:B),IF(AND(B9035="Premier League",E9035="Highlights"),_xlfn.XLOOKUP(H9035,Calendar!O:O,Calendar!N:N,,-1),""))</f>
        <v/>
      </c>
      <c r="AI9035" s="61" t="str">
        <f>IF(AND(AH9035&lt;&gt;"",E9035="Live"),_xlfn.XLOOKUP(_xlfn.TEXTJOIN(" vs ",,C9035:D9035),Calendar!G:G,Calendar!K:K),"")</f>
        <v/>
      </c>
      <c r="AJ9035" s="61" t="str">
        <f>IF(AND(K9035&lt;&gt;"Match of the Day",K9035&lt;&gt;"Match of the Day 2",K9035&lt;&gt;"Match of the Day Repeat"),"",1+MAX($AJ$10:AJ9034))</f>
        <v/>
      </c>
    </row>
    <row r="9036" spans="34:36" x14ac:dyDescent="0.35">
      <c r="AH9036" s="16" t="str">
        <f>IF(AND(B9036="Premier League",E9036="Live"),_xlfn.XLOOKUP(_xlfn.TEXTJOIN(" vs ",,C9036:D9036),Calendar!G:G,Calendar!B:B),IF(AND(B9036="Premier League",E9036="Highlights"),_xlfn.XLOOKUP(H9036,Calendar!O:O,Calendar!N:N,,-1),""))</f>
        <v/>
      </c>
      <c r="AI9036" s="61" t="str">
        <f>IF(AND(AH9036&lt;&gt;"",E9036="Live"),_xlfn.XLOOKUP(_xlfn.TEXTJOIN(" vs ",,C9036:D9036),Calendar!G:G,Calendar!K:K),"")</f>
        <v/>
      </c>
      <c r="AJ9036" s="61" t="str">
        <f>IF(AND(K9036&lt;&gt;"Match of the Day",K9036&lt;&gt;"Match of the Day 2",K9036&lt;&gt;"Match of the Day Repeat"),"",1+MAX($AJ$10:AJ9035))</f>
        <v/>
      </c>
    </row>
    <row r="9037" spans="34:36" x14ac:dyDescent="0.35">
      <c r="AH9037" s="16" t="str">
        <f>IF(AND(B9037="Premier League",E9037="Live"),_xlfn.XLOOKUP(_xlfn.TEXTJOIN(" vs ",,C9037:D9037),Calendar!G:G,Calendar!B:B),IF(AND(B9037="Premier League",E9037="Highlights"),_xlfn.XLOOKUP(H9037,Calendar!O:O,Calendar!N:N,,-1),""))</f>
        <v/>
      </c>
      <c r="AI9037" s="61" t="str">
        <f>IF(AND(AH9037&lt;&gt;"",E9037="Live"),_xlfn.XLOOKUP(_xlfn.TEXTJOIN(" vs ",,C9037:D9037),Calendar!G:G,Calendar!K:K),"")</f>
        <v/>
      </c>
      <c r="AJ9037" s="61" t="str">
        <f>IF(AND(K9037&lt;&gt;"Match of the Day",K9037&lt;&gt;"Match of the Day 2",K9037&lt;&gt;"Match of the Day Repeat"),"",1+MAX($AJ$10:AJ9036))</f>
        <v/>
      </c>
    </row>
    <row r="9038" spans="34:36" x14ac:dyDescent="0.35">
      <c r="AH9038" s="16" t="str">
        <f>IF(AND(B9038="Premier League",E9038="Live"),_xlfn.XLOOKUP(_xlfn.TEXTJOIN(" vs ",,C9038:D9038),Calendar!G:G,Calendar!B:B),IF(AND(B9038="Premier League",E9038="Highlights"),_xlfn.XLOOKUP(H9038,Calendar!O:O,Calendar!N:N,,-1),""))</f>
        <v/>
      </c>
      <c r="AI9038" s="61" t="str">
        <f>IF(AND(AH9038&lt;&gt;"",E9038="Live"),_xlfn.XLOOKUP(_xlfn.TEXTJOIN(" vs ",,C9038:D9038),Calendar!G:G,Calendar!K:K),"")</f>
        <v/>
      </c>
      <c r="AJ9038" s="61" t="str">
        <f>IF(AND(K9038&lt;&gt;"Match of the Day",K9038&lt;&gt;"Match of the Day 2",K9038&lt;&gt;"Match of the Day Repeat"),"",1+MAX($AJ$10:AJ9037))</f>
        <v/>
      </c>
    </row>
    <row r="9039" spans="34:36" x14ac:dyDescent="0.35">
      <c r="AH9039" s="16" t="str">
        <f>IF(AND(B9039="Premier League",E9039="Live"),_xlfn.XLOOKUP(_xlfn.TEXTJOIN(" vs ",,C9039:D9039),Calendar!G:G,Calendar!B:B),IF(AND(B9039="Premier League",E9039="Highlights"),_xlfn.XLOOKUP(H9039,Calendar!O:O,Calendar!N:N,,-1),""))</f>
        <v/>
      </c>
      <c r="AI9039" s="61" t="str">
        <f>IF(AND(AH9039&lt;&gt;"",E9039="Live"),_xlfn.XLOOKUP(_xlfn.TEXTJOIN(" vs ",,C9039:D9039),Calendar!G:G,Calendar!K:K),"")</f>
        <v/>
      </c>
      <c r="AJ9039" s="61" t="str">
        <f>IF(AND(K9039&lt;&gt;"Match of the Day",K9039&lt;&gt;"Match of the Day 2",K9039&lt;&gt;"Match of the Day Repeat"),"",1+MAX($AJ$10:AJ9038))</f>
        <v/>
      </c>
    </row>
    <row r="9040" spans="34:36" x14ac:dyDescent="0.35">
      <c r="AH9040" s="16" t="str">
        <f>IF(AND(B9040="Premier League",E9040="Live"),_xlfn.XLOOKUP(_xlfn.TEXTJOIN(" vs ",,C9040:D9040),Calendar!G:G,Calendar!B:B),IF(AND(B9040="Premier League",E9040="Highlights"),_xlfn.XLOOKUP(H9040,Calendar!O:O,Calendar!N:N,,-1),""))</f>
        <v/>
      </c>
      <c r="AI9040" s="61" t="str">
        <f>IF(AND(AH9040&lt;&gt;"",E9040="Live"),_xlfn.XLOOKUP(_xlfn.TEXTJOIN(" vs ",,C9040:D9040),Calendar!G:G,Calendar!K:K),"")</f>
        <v/>
      </c>
      <c r="AJ9040" s="61" t="str">
        <f>IF(AND(K9040&lt;&gt;"Match of the Day",K9040&lt;&gt;"Match of the Day 2",K9040&lt;&gt;"Match of the Day Repeat"),"",1+MAX($AJ$10:AJ9039))</f>
        <v/>
      </c>
    </row>
    <row r="9041" spans="34:36" x14ac:dyDescent="0.35">
      <c r="AH9041" s="16" t="str">
        <f>IF(AND(B9041="Premier League",E9041="Live"),_xlfn.XLOOKUP(_xlfn.TEXTJOIN(" vs ",,C9041:D9041),Calendar!G:G,Calendar!B:B),IF(AND(B9041="Premier League",E9041="Highlights"),_xlfn.XLOOKUP(H9041,Calendar!O:O,Calendar!N:N,,-1),""))</f>
        <v/>
      </c>
      <c r="AI9041" s="61" t="str">
        <f>IF(AND(AH9041&lt;&gt;"",E9041="Live"),_xlfn.XLOOKUP(_xlfn.TEXTJOIN(" vs ",,C9041:D9041),Calendar!G:G,Calendar!K:K),"")</f>
        <v/>
      </c>
      <c r="AJ9041" s="61" t="str">
        <f>IF(AND(K9041&lt;&gt;"Match of the Day",K9041&lt;&gt;"Match of the Day 2",K9041&lt;&gt;"Match of the Day Repeat"),"",1+MAX($AJ$10:AJ9040))</f>
        <v/>
      </c>
    </row>
    <row r="9042" spans="34:36" x14ac:dyDescent="0.35">
      <c r="AH9042" s="16" t="str">
        <f>IF(AND(B9042="Premier League",E9042="Live"),_xlfn.XLOOKUP(_xlfn.TEXTJOIN(" vs ",,C9042:D9042),Calendar!G:G,Calendar!B:B),IF(AND(B9042="Premier League",E9042="Highlights"),_xlfn.XLOOKUP(H9042,Calendar!O:O,Calendar!N:N,,-1),""))</f>
        <v/>
      </c>
      <c r="AI9042" s="61" t="str">
        <f>IF(AND(AH9042&lt;&gt;"",E9042="Live"),_xlfn.XLOOKUP(_xlfn.TEXTJOIN(" vs ",,C9042:D9042),Calendar!G:G,Calendar!K:K),"")</f>
        <v/>
      </c>
      <c r="AJ9042" s="61" t="str">
        <f>IF(AND(K9042&lt;&gt;"Match of the Day",K9042&lt;&gt;"Match of the Day 2",K9042&lt;&gt;"Match of the Day Repeat"),"",1+MAX($AJ$10:AJ9041))</f>
        <v/>
      </c>
    </row>
    <row r="9043" spans="34:36" x14ac:dyDescent="0.35">
      <c r="AH9043" s="16" t="str">
        <f>IF(AND(B9043="Premier League",E9043="Live"),_xlfn.XLOOKUP(_xlfn.TEXTJOIN(" vs ",,C9043:D9043),Calendar!G:G,Calendar!B:B),IF(AND(B9043="Premier League",E9043="Highlights"),_xlfn.XLOOKUP(H9043,Calendar!O:O,Calendar!N:N,,-1),""))</f>
        <v/>
      </c>
      <c r="AI9043" s="61" t="str">
        <f>IF(AND(AH9043&lt;&gt;"",E9043="Live"),_xlfn.XLOOKUP(_xlfn.TEXTJOIN(" vs ",,C9043:D9043),Calendar!G:G,Calendar!K:K),"")</f>
        <v/>
      </c>
      <c r="AJ9043" s="61" t="str">
        <f>IF(AND(K9043&lt;&gt;"Match of the Day",K9043&lt;&gt;"Match of the Day 2",K9043&lt;&gt;"Match of the Day Repeat"),"",1+MAX($AJ$10:AJ9042))</f>
        <v/>
      </c>
    </row>
    <row r="9044" spans="34:36" x14ac:dyDescent="0.35">
      <c r="AH9044" s="16" t="str">
        <f>IF(AND(B9044="Premier League",E9044="Live"),_xlfn.XLOOKUP(_xlfn.TEXTJOIN(" vs ",,C9044:D9044),Calendar!G:G,Calendar!B:B),IF(AND(B9044="Premier League",E9044="Highlights"),_xlfn.XLOOKUP(H9044,Calendar!O:O,Calendar!N:N,,-1),""))</f>
        <v/>
      </c>
      <c r="AI9044" s="61" t="str">
        <f>IF(AND(AH9044&lt;&gt;"",E9044="Live"),_xlfn.XLOOKUP(_xlfn.TEXTJOIN(" vs ",,C9044:D9044),Calendar!G:G,Calendar!K:K),"")</f>
        <v/>
      </c>
      <c r="AJ9044" s="61" t="str">
        <f>IF(AND(K9044&lt;&gt;"Match of the Day",K9044&lt;&gt;"Match of the Day 2",K9044&lt;&gt;"Match of the Day Repeat"),"",1+MAX($AJ$10:AJ9043))</f>
        <v/>
      </c>
    </row>
    <row r="9045" spans="34:36" x14ac:dyDescent="0.35">
      <c r="AH9045" s="16" t="str">
        <f>IF(AND(B9045="Premier League",E9045="Live"),_xlfn.XLOOKUP(_xlfn.TEXTJOIN(" vs ",,C9045:D9045),Calendar!G:G,Calendar!B:B),IF(AND(B9045="Premier League",E9045="Highlights"),_xlfn.XLOOKUP(H9045,Calendar!O:O,Calendar!N:N,,-1),""))</f>
        <v/>
      </c>
      <c r="AI9045" s="61" t="str">
        <f>IF(AND(AH9045&lt;&gt;"",E9045="Live"),_xlfn.XLOOKUP(_xlfn.TEXTJOIN(" vs ",,C9045:D9045),Calendar!G:G,Calendar!K:K),"")</f>
        <v/>
      </c>
      <c r="AJ9045" s="61" t="str">
        <f>IF(AND(K9045&lt;&gt;"Match of the Day",K9045&lt;&gt;"Match of the Day 2",K9045&lt;&gt;"Match of the Day Repeat"),"",1+MAX($AJ$10:AJ9044))</f>
        <v/>
      </c>
    </row>
    <row r="9046" spans="34:36" x14ac:dyDescent="0.35">
      <c r="AH9046" s="16" t="str">
        <f>IF(AND(B9046="Premier League",E9046="Live"),_xlfn.XLOOKUP(_xlfn.TEXTJOIN(" vs ",,C9046:D9046),Calendar!G:G,Calendar!B:B),IF(AND(B9046="Premier League",E9046="Highlights"),_xlfn.XLOOKUP(H9046,Calendar!O:O,Calendar!N:N,,-1),""))</f>
        <v/>
      </c>
      <c r="AI9046" s="61" t="str">
        <f>IF(AND(AH9046&lt;&gt;"",E9046="Live"),_xlfn.XLOOKUP(_xlfn.TEXTJOIN(" vs ",,C9046:D9046),Calendar!G:G,Calendar!K:K),"")</f>
        <v/>
      </c>
      <c r="AJ9046" s="61" t="str">
        <f>IF(AND(K9046&lt;&gt;"Match of the Day",K9046&lt;&gt;"Match of the Day 2",K9046&lt;&gt;"Match of the Day Repeat"),"",1+MAX($AJ$10:AJ9045))</f>
        <v/>
      </c>
    </row>
    <row r="9047" spans="34:36" x14ac:dyDescent="0.35">
      <c r="AH9047" s="16" t="str">
        <f>IF(AND(B9047="Premier League",E9047="Live"),_xlfn.XLOOKUP(_xlfn.TEXTJOIN(" vs ",,C9047:D9047),Calendar!G:G,Calendar!B:B),IF(AND(B9047="Premier League",E9047="Highlights"),_xlfn.XLOOKUP(H9047,Calendar!O:O,Calendar!N:N,,-1),""))</f>
        <v/>
      </c>
      <c r="AI9047" s="61" t="str">
        <f>IF(AND(AH9047&lt;&gt;"",E9047="Live"),_xlfn.XLOOKUP(_xlfn.TEXTJOIN(" vs ",,C9047:D9047),Calendar!G:G,Calendar!K:K),"")</f>
        <v/>
      </c>
      <c r="AJ9047" s="61" t="str">
        <f>IF(AND(K9047&lt;&gt;"Match of the Day",K9047&lt;&gt;"Match of the Day 2",K9047&lt;&gt;"Match of the Day Repeat"),"",1+MAX($AJ$10:AJ9046))</f>
        <v/>
      </c>
    </row>
    <row r="9048" spans="34:36" x14ac:dyDescent="0.35">
      <c r="AH9048" s="16" t="str">
        <f>IF(AND(B9048="Premier League",E9048="Live"),_xlfn.XLOOKUP(_xlfn.TEXTJOIN(" vs ",,C9048:D9048),Calendar!G:G,Calendar!B:B),IF(AND(B9048="Premier League",E9048="Highlights"),_xlfn.XLOOKUP(H9048,Calendar!O:O,Calendar!N:N,,-1),""))</f>
        <v/>
      </c>
      <c r="AI9048" s="61" t="str">
        <f>IF(AND(AH9048&lt;&gt;"",E9048="Live"),_xlfn.XLOOKUP(_xlfn.TEXTJOIN(" vs ",,C9048:D9048),Calendar!G:G,Calendar!K:K),"")</f>
        <v/>
      </c>
      <c r="AJ9048" s="61" t="str">
        <f>IF(AND(K9048&lt;&gt;"Match of the Day",K9048&lt;&gt;"Match of the Day 2",K9048&lt;&gt;"Match of the Day Repeat"),"",1+MAX($AJ$10:AJ9047))</f>
        <v/>
      </c>
    </row>
    <row r="9049" spans="34:36" x14ac:dyDescent="0.35">
      <c r="AH9049" s="16" t="str">
        <f>IF(AND(B9049="Premier League",E9049="Live"),_xlfn.XLOOKUP(_xlfn.TEXTJOIN(" vs ",,C9049:D9049),Calendar!G:G,Calendar!B:B),IF(AND(B9049="Premier League",E9049="Highlights"),_xlfn.XLOOKUP(H9049,Calendar!O:O,Calendar!N:N,,-1),""))</f>
        <v/>
      </c>
      <c r="AI9049" s="61" t="str">
        <f>IF(AND(AH9049&lt;&gt;"",E9049="Live"),_xlfn.XLOOKUP(_xlfn.TEXTJOIN(" vs ",,C9049:D9049),Calendar!G:G,Calendar!K:K),"")</f>
        <v/>
      </c>
      <c r="AJ9049" s="61" t="str">
        <f>IF(AND(K9049&lt;&gt;"Match of the Day",K9049&lt;&gt;"Match of the Day 2",K9049&lt;&gt;"Match of the Day Repeat"),"",1+MAX($AJ$10:AJ9048))</f>
        <v/>
      </c>
    </row>
    <row r="9050" spans="34:36" x14ac:dyDescent="0.35">
      <c r="AH9050" s="16" t="str">
        <f>IF(AND(B9050="Premier League",E9050="Live"),_xlfn.XLOOKUP(_xlfn.TEXTJOIN(" vs ",,C9050:D9050),Calendar!G:G,Calendar!B:B),IF(AND(B9050="Premier League",E9050="Highlights"),_xlfn.XLOOKUP(H9050,Calendar!O:O,Calendar!N:N,,-1),""))</f>
        <v/>
      </c>
      <c r="AI9050" s="61" t="str">
        <f>IF(AND(AH9050&lt;&gt;"",E9050="Live"),_xlfn.XLOOKUP(_xlfn.TEXTJOIN(" vs ",,C9050:D9050),Calendar!G:G,Calendar!K:K),"")</f>
        <v/>
      </c>
      <c r="AJ9050" s="61" t="str">
        <f>IF(AND(K9050&lt;&gt;"Match of the Day",K9050&lt;&gt;"Match of the Day 2",K9050&lt;&gt;"Match of the Day Repeat"),"",1+MAX($AJ$10:AJ9049))</f>
        <v/>
      </c>
    </row>
    <row r="9051" spans="34:36" x14ac:dyDescent="0.35">
      <c r="AH9051" s="16" t="str">
        <f>IF(AND(B9051="Premier League",E9051="Live"),_xlfn.XLOOKUP(_xlfn.TEXTJOIN(" vs ",,C9051:D9051),Calendar!G:G,Calendar!B:B),IF(AND(B9051="Premier League",E9051="Highlights"),_xlfn.XLOOKUP(H9051,Calendar!O:O,Calendar!N:N,,-1),""))</f>
        <v/>
      </c>
      <c r="AI9051" s="61" t="str">
        <f>IF(AND(AH9051&lt;&gt;"",E9051="Live"),_xlfn.XLOOKUP(_xlfn.TEXTJOIN(" vs ",,C9051:D9051),Calendar!G:G,Calendar!K:K),"")</f>
        <v/>
      </c>
      <c r="AJ9051" s="61" t="str">
        <f>IF(AND(K9051&lt;&gt;"Match of the Day",K9051&lt;&gt;"Match of the Day 2",K9051&lt;&gt;"Match of the Day Repeat"),"",1+MAX($AJ$10:AJ9050))</f>
        <v/>
      </c>
    </row>
    <row r="9052" spans="34:36" x14ac:dyDescent="0.35">
      <c r="AH9052" s="16" t="str">
        <f>IF(AND(B9052="Premier League",E9052="Live"),_xlfn.XLOOKUP(_xlfn.TEXTJOIN(" vs ",,C9052:D9052),Calendar!G:G,Calendar!B:B),IF(AND(B9052="Premier League",E9052="Highlights"),_xlfn.XLOOKUP(H9052,Calendar!O:O,Calendar!N:N,,-1),""))</f>
        <v/>
      </c>
      <c r="AI9052" s="61" t="str">
        <f>IF(AND(AH9052&lt;&gt;"",E9052="Live"),_xlfn.XLOOKUP(_xlfn.TEXTJOIN(" vs ",,C9052:D9052),Calendar!G:G,Calendar!K:K),"")</f>
        <v/>
      </c>
      <c r="AJ9052" s="61" t="str">
        <f>IF(AND(K9052&lt;&gt;"Match of the Day",K9052&lt;&gt;"Match of the Day 2",K9052&lt;&gt;"Match of the Day Repeat"),"",1+MAX($AJ$10:AJ9051))</f>
        <v/>
      </c>
    </row>
    <row r="9053" spans="34:36" x14ac:dyDescent="0.35">
      <c r="AH9053" s="16" t="str">
        <f>IF(AND(B9053="Premier League",E9053="Live"),_xlfn.XLOOKUP(_xlfn.TEXTJOIN(" vs ",,C9053:D9053),Calendar!G:G,Calendar!B:B),IF(AND(B9053="Premier League",E9053="Highlights"),_xlfn.XLOOKUP(H9053,Calendar!O:O,Calendar!N:N,,-1),""))</f>
        <v/>
      </c>
      <c r="AI9053" s="61" t="str">
        <f>IF(AND(AH9053&lt;&gt;"",E9053="Live"),_xlfn.XLOOKUP(_xlfn.TEXTJOIN(" vs ",,C9053:D9053),Calendar!G:G,Calendar!K:K),"")</f>
        <v/>
      </c>
      <c r="AJ9053" s="61" t="str">
        <f>IF(AND(K9053&lt;&gt;"Match of the Day",K9053&lt;&gt;"Match of the Day 2",K9053&lt;&gt;"Match of the Day Repeat"),"",1+MAX($AJ$10:AJ9052))</f>
        <v/>
      </c>
    </row>
    <row r="9054" spans="34:36" x14ac:dyDescent="0.35">
      <c r="AH9054" s="16" t="str">
        <f>IF(AND(B9054="Premier League",E9054="Live"),_xlfn.XLOOKUP(_xlfn.TEXTJOIN(" vs ",,C9054:D9054),Calendar!G:G,Calendar!B:B),IF(AND(B9054="Premier League",E9054="Highlights"),_xlfn.XLOOKUP(H9054,Calendar!O:O,Calendar!N:N,,-1),""))</f>
        <v/>
      </c>
      <c r="AI9054" s="61" t="str">
        <f>IF(AND(AH9054&lt;&gt;"",E9054="Live"),_xlfn.XLOOKUP(_xlfn.TEXTJOIN(" vs ",,C9054:D9054),Calendar!G:G,Calendar!K:K),"")</f>
        <v/>
      </c>
      <c r="AJ9054" s="61" t="str">
        <f>IF(AND(K9054&lt;&gt;"Match of the Day",K9054&lt;&gt;"Match of the Day 2",K9054&lt;&gt;"Match of the Day Repeat"),"",1+MAX($AJ$10:AJ9053))</f>
        <v/>
      </c>
    </row>
    <row r="9055" spans="34:36" x14ac:dyDescent="0.35">
      <c r="AH9055" s="16" t="str">
        <f>IF(AND(B9055="Premier League",E9055="Live"),_xlfn.XLOOKUP(_xlfn.TEXTJOIN(" vs ",,C9055:D9055),Calendar!G:G,Calendar!B:B),IF(AND(B9055="Premier League",E9055="Highlights"),_xlfn.XLOOKUP(H9055,Calendar!O:O,Calendar!N:N,,-1),""))</f>
        <v/>
      </c>
      <c r="AI9055" s="61" t="str">
        <f>IF(AND(AH9055&lt;&gt;"",E9055="Live"),_xlfn.XLOOKUP(_xlfn.TEXTJOIN(" vs ",,C9055:D9055),Calendar!G:G,Calendar!K:K),"")</f>
        <v/>
      </c>
      <c r="AJ9055" s="61" t="str">
        <f>IF(AND(K9055&lt;&gt;"Match of the Day",K9055&lt;&gt;"Match of the Day 2",K9055&lt;&gt;"Match of the Day Repeat"),"",1+MAX($AJ$10:AJ9054))</f>
        <v/>
      </c>
    </row>
    <row r="9056" spans="34:36" x14ac:dyDescent="0.35">
      <c r="AH9056" s="16" t="str">
        <f>IF(AND(B9056="Premier League",E9056="Live"),_xlfn.XLOOKUP(_xlfn.TEXTJOIN(" vs ",,C9056:D9056),Calendar!G:G,Calendar!B:B),IF(AND(B9056="Premier League",E9056="Highlights"),_xlfn.XLOOKUP(H9056,Calendar!O:O,Calendar!N:N,,-1),""))</f>
        <v/>
      </c>
      <c r="AI9056" s="61" t="str">
        <f>IF(AND(AH9056&lt;&gt;"",E9056="Live"),_xlfn.XLOOKUP(_xlfn.TEXTJOIN(" vs ",,C9056:D9056),Calendar!G:G,Calendar!K:K),"")</f>
        <v/>
      </c>
      <c r="AJ9056" s="61" t="str">
        <f>IF(AND(K9056&lt;&gt;"Match of the Day",K9056&lt;&gt;"Match of the Day 2",K9056&lt;&gt;"Match of the Day Repeat"),"",1+MAX($AJ$10:AJ9055))</f>
        <v/>
      </c>
    </row>
    <row r="9057" spans="34:36" x14ac:dyDescent="0.35">
      <c r="AH9057" s="16" t="str">
        <f>IF(AND(B9057="Premier League",E9057="Live"),_xlfn.XLOOKUP(_xlfn.TEXTJOIN(" vs ",,C9057:D9057),Calendar!G:G,Calendar!B:B),IF(AND(B9057="Premier League",E9057="Highlights"),_xlfn.XLOOKUP(H9057,Calendar!O:O,Calendar!N:N,,-1),""))</f>
        <v/>
      </c>
      <c r="AI9057" s="61" t="str">
        <f>IF(AND(AH9057&lt;&gt;"",E9057="Live"),_xlfn.XLOOKUP(_xlfn.TEXTJOIN(" vs ",,C9057:D9057),Calendar!G:G,Calendar!K:K),"")</f>
        <v/>
      </c>
      <c r="AJ9057" s="61" t="str">
        <f>IF(AND(K9057&lt;&gt;"Match of the Day",K9057&lt;&gt;"Match of the Day 2",K9057&lt;&gt;"Match of the Day Repeat"),"",1+MAX($AJ$10:AJ9056))</f>
        <v/>
      </c>
    </row>
    <row r="9058" spans="34:36" x14ac:dyDescent="0.35">
      <c r="AH9058" s="16" t="str">
        <f>IF(AND(B9058="Premier League",E9058="Live"),_xlfn.XLOOKUP(_xlfn.TEXTJOIN(" vs ",,C9058:D9058),Calendar!G:G,Calendar!B:B),IF(AND(B9058="Premier League",E9058="Highlights"),_xlfn.XLOOKUP(H9058,Calendar!O:O,Calendar!N:N,,-1),""))</f>
        <v/>
      </c>
      <c r="AI9058" s="61" t="str">
        <f>IF(AND(AH9058&lt;&gt;"",E9058="Live"),_xlfn.XLOOKUP(_xlfn.TEXTJOIN(" vs ",,C9058:D9058),Calendar!G:G,Calendar!K:K),"")</f>
        <v/>
      </c>
      <c r="AJ9058" s="61" t="str">
        <f>IF(AND(K9058&lt;&gt;"Match of the Day",K9058&lt;&gt;"Match of the Day 2",K9058&lt;&gt;"Match of the Day Repeat"),"",1+MAX($AJ$10:AJ9057))</f>
        <v/>
      </c>
    </row>
    <row r="9059" spans="34:36" x14ac:dyDescent="0.35">
      <c r="AH9059" s="16" t="str">
        <f>IF(AND(B9059="Premier League",E9059="Live"),_xlfn.XLOOKUP(_xlfn.TEXTJOIN(" vs ",,C9059:D9059),Calendar!G:G,Calendar!B:B),IF(AND(B9059="Premier League",E9059="Highlights"),_xlfn.XLOOKUP(H9059,Calendar!O:O,Calendar!N:N,,-1),""))</f>
        <v/>
      </c>
      <c r="AI9059" s="61" t="str">
        <f>IF(AND(AH9059&lt;&gt;"",E9059="Live"),_xlfn.XLOOKUP(_xlfn.TEXTJOIN(" vs ",,C9059:D9059),Calendar!G:G,Calendar!K:K),"")</f>
        <v/>
      </c>
      <c r="AJ9059" s="61" t="str">
        <f>IF(AND(K9059&lt;&gt;"Match of the Day",K9059&lt;&gt;"Match of the Day 2",K9059&lt;&gt;"Match of the Day Repeat"),"",1+MAX($AJ$10:AJ9058))</f>
        <v/>
      </c>
    </row>
    <row r="9060" spans="34:36" x14ac:dyDescent="0.35">
      <c r="AH9060" s="16" t="str">
        <f>IF(AND(B9060="Premier League",E9060="Live"),_xlfn.XLOOKUP(_xlfn.TEXTJOIN(" vs ",,C9060:D9060),Calendar!G:G,Calendar!B:B),IF(AND(B9060="Premier League",E9060="Highlights"),_xlfn.XLOOKUP(H9060,Calendar!O:O,Calendar!N:N,,-1),""))</f>
        <v/>
      </c>
      <c r="AI9060" s="61" t="str">
        <f>IF(AND(AH9060&lt;&gt;"",E9060="Live"),_xlfn.XLOOKUP(_xlfn.TEXTJOIN(" vs ",,C9060:D9060),Calendar!G:G,Calendar!K:K),"")</f>
        <v/>
      </c>
      <c r="AJ9060" s="61" t="str">
        <f>IF(AND(K9060&lt;&gt;"Match of the Day",K9060&lt;&gt;"Match of the Day 2",K9060&lt;&gt;"Match of the Day Repeat"),"",1+MAX($AJ$10:AJ9059))</f>
        <v/>
      </c>
    </row>
    <row r="9061" spans="34:36" x14ac:dyDescent="0.35">
      <c r="AH9061" s="16" t="str">
        <f>IF(AND(B9061="Premier League",E9061="Live"),_xlfn.XLOOKUP(_xlfn.TEXTJOIN(" vs ",,C9061:D9061),Calendar!G:G,Calendar!B:B),IF(AND(B9061="Premier League",E9061="Highlights"),_xlfn.XLOOKUP(H9061,Calendar!O:O,Calendar!N:N,,-1),""))</f>
        <v/>
      </c>
      <c r="AI9061" s="61" t="str">
        <f>IF(AND(AH9061&lt;&gt;"",E9061="Live"),_xlfn.XLOOKUP(_xlfn.TEXTJOIN(" vs ",,C9061:D9061),Calendar!G:G,Calendar!K:K),"")</f>
        <v/>
      </c>
      <c r="AJ9061" s="61" t="str">
        <f>IF(AND(K9061&lt;&gt;"Match of the Day",K9061&lt;&gt;"Match of the Day 2",K9061&lt;&gt;"Match of the Day Repeat"),"",1+MAX($AJ$10:AJ9060))</f>
        <v/>
      </c>
    </row>
    <row r="9062" spans="34:36" x14ac:dyDescent="0.35">
      <c r="AH9062" s="16" t="str">
        <f>IF(AND(B9062="Premier League",E9062="Live"),_xlfn.XLOOKUP(_xlfn.TEXTJOIN(" vs ",,C9062:D9062),Calendar!G:G,Calendar!B:B),IF(AND(B9062="Premier League",E9062="Highlights"),_xlfn.XLOOKUP(H9062,Calendar!O:O,Calendar!N:N,,-1),""))</f>
        <v/>
      </c>
      <c r="AI9062" s="61" t="str">
        <f>IF(AND(AH9062&lt;&gt;"",E9062="Live"),_xlfn.XLOOKUP(_xlfn.TEXTJOIN(" vs ",,C9062:D9062),Calendar!G:G,Calendar!K:K),"")</f>
        <v/>
      </c>
      <c r="AJ9062" s="61" t="str">
        <f>IF(AND(K9062&lt;&gt;"Match of the Day",K9062&lt;&gt;"Match of the Day 2",K9062&lt;&gt;"Match of the Day Repeat"),"",1+MAX($AJ$10:AJ9061))</f>
        <v/>
      </c>
    </row>
    <row r="9063" spans="34:36" x14ac:dyDescent="0.35">
      <c r="AH9063" s="16" t="str">
        <f>IF(AND(B9063="Premier League",E9063="Live"),_xlfn.XLOOKUP(_xlfn.TEXTJOIN(" vs ",,C9063:D9063),Calendar!G:G,Calendar!B:B),IF(AND(B9063="Premier League",E9063="Highlights"),_xlfn.XLOOKUP(H9063,Calendar!O:O,Calendar!N:N,,-1),""))</f>
        <v/>
      </c>
      <c r="AI9063" s="61" t="str">
        <f>IF(AND(AH9063&lt;&gt;"",E9063="Live"),_xlfn.XLOOKUP(_xlfn.TEXTJOIN(" vs ",,C9063:D9063),Calendar!G:G,Calendar!K:K),"")</f>
        <v/>
      </c>
      <c r="AJ9063" s="61" t="str">
        <f>IF(AND(K9063&lt;&gt;"Match of the Day",K9063&lt;&gt;"Match of the Day 2",K9063&lt;&gt;"Match of the Day Repeat"),"",1+MAX($AJ$10:AJ9062))</f>
        <v/>
      </c>
    </row>
    <row r="9064" spans="34:36" x14ac:dyDescent="0.35">
      <c r="AH9064" s="16" t="str">
        <f>IF(AND(B9064="Premier League",E9064="Live"),_xlfn.XLOOKUP(_xlfn.TEXTJOIN(" vs ",,C9064:D9064),Calendar!G:G,Calendar!B:B),IF(AND(B9064="Premier League",E9064="Highlights"),_xlfn.XLOOKUP(H9064,Calendar!O:O,Calendar!N:N,,-1),""))</f>
        <v/>
      </c>
      <c r="AI9064" s="61" t="str">
        <f>IF(AND(AH9064&lt;&gt;"",E9064="Live"),_xlfn.XLOOKUP(_xlfn.TEXTJOIN(" vs ",,C9064:D9064),Calendar!G:G,Calendar!K:K),"")</f>
        <v/>
      </c>
      <c r="AJ9064" s="61" t="str">
        <f>IF(AND(K9064&lt;&gt;"Match of the Day",K9064&lt;&gt;"Match of the Day 2",K9064&lt;&gt;"Match of the Day Repeat"),"",1+MAX($AJ$10:AJ9063))</f>
        <v/>
      </c>
    </row>
    <row r="9065" spans="34:36" x14ac:dyDescent="0.35">
      <c r="AH9065" s="16" t="str">
        <f>IF(AND(B9065="Premier League",E9065="Live"),_xlfn.XLOOKUP(_xlfn.TEXTJOIN(" vs ",,C9065:D9065),Calendar!G:G,Calendar!B:B),IF(AND(B9065="Premier League",E9065="Highlights"),_xlfn.XLOOKUP(H9065,Calendar!O:O,Calendar!N:N,,-1),""))</f>
        <v/>
      </c>
      <c r="AI9065" s="61" t="str">
        <f>IF(AND(AH9065&lt;&gt;"",E9065="Live"),_xlfn.XLOOKUP(_xlfn.TEXTJOIN(" vs ",,C9065:D9065),Calendar!G:G,Calendar!K:K),"")</f>
        <v/>
      </c>
      <c r="AJ9065" s="61" t="str">
        <f>IF(AND(K9065&lt;&gt;"Match of the Day",K9065&lt;&gt;"Match of the Day 2",K9065&lt;&gt;"Match of the Day Repeat"),"",1+MAX($AJ$10:AJ9064))</f>
        <v/>
      </c>
    </row>
    <row r="9066" spans="34:36" x14ac:dyDescent="0.35">
      <c r="AH9066" s="16" t="str">
        <f>IF(AND(B9066="Premier League",E9066="Live"),_xlfn.XLOOKUP(_xlfn.TEXTJOIN(" vs ",,C9066:D9066),Calendar!G:G,Calendar!B:B),IF(AND(B9066="Premier League",E9066="Highlights"),_xlfn.XLOOKUP(H9066,Calendar!O:O,Calendar!N:N,,-1),""))</f>
        <v/>
      </c>
      <c r="AI9066" s="61" t="str">
        <f>IF(AND(AH9066&lt;&gt;"",E9066="Live"),_xlfn.XLOOKUP(_xlfn.TEXTJOIN(" vs ",,C9066:D9066),Calendar!G:G,Calendar!K:K),"")</f>
        <v/>
      </c>
      <c r="AJ9066" s="61" t="str">
        <f>IF(AND(K9066&lt;&gt;"Match of the Day",K9066&lt;&gt;"Match of the Day 2",K9066&lt;&gt;"Match of the Day Repeat"),"",1+MAX($AJ$10:AJ9065))</f>
        <v/>
      </c>
    </row>
    <row r="9067" spans="34:36" x14ac:dyDescent="0.35">
      <c r="AH9067" s="16" t="str">
        <f>IF(AND(B9067="Premier League",E9067="Live"),_xlfn.XLOOKUP(_xlfn.TEXTJOIN(" vs ",,C9067:D9067),Calendar!G:G,Calendar!B:B),IF(AND(B9067="Premier League",E9067="Highlights"),_xlfn.XLOOKUP(H9067,Calendar!O:O,Calendar!N:N,,-1),""))</f>
        <v/>
      </c>
      <c r="AI9067" s="61" t="str">
        <f>IF(AND(AH9067&lt;&gt;"",E9067="Live"),_xlfn.XLOOKUP(_xlfn.TEXTJOIN(" vs ",,C9067:D9067),Calendar!G:G,Calendar!K:K),"")</f>
        <v/>
      </c>
      <c r="AJ9067" s="61" t="str">
        <f>IF(AND(K9067&lt;&gt;"Match of the Day",K9067&lt;&gt;"Match of the Day 2",K9067&lt;&gt;"Match of the Day Repeat"),"",1+MAX($AJ$10:AJ9066))</f>
        <v/>
      </c>
    </row>
    <row r="9068" spans="34:36" x14ac:dyDescent="0.35">
      <c r="AH9068" s="16" t="str">
        <f>IF(AND(B9068="Premier League",E9068="Live"),_xlfn.XLOOKUP(_xlfn.TEXTJOIN(" vs ",,C9068:D9068),Calendar!G:G,Calendar!B:B),IF(AND(B9068="Premier League",E9068="Highlights"),_xlfn.XLOOKUP(H9068,Calendar!O:O,Calendar!N:N,,-1),""))</f>
        <v/>
      </c>
      <c r="AI9068" s="61" t="str">
        <f>IF(AND(AH9068&lt;&gt;"",E9068="Live"),_xlfn.XLOOKUP(_xlfn.TEXTJOIN(" vs ",,C9068:D9068),Calendar!G:G,Calendar!K:K),"")</f>
        <v/>
      </c>
      <c r="AJ9068" s="61" t="str">
        <f>IF(AND(K9068&lt;&gt;"Match of the Day",K9068&lt;&gt;"Match of the Day 2",K9068&lt;&gt;"Match of the Day Repeat"),"",1+MAX($AJ$10:AJ9067))</f>
        <v/>
      </c>
    </row>
    <row r="9069" spans="34:36" x14ac:dyDescent="0.35">
      <c r="AH9069" s="16" t="str">
        <f>IF(AND(B9069="Premier League",E9069="Live"),_xlfn.XLOOKUP(_xlfn.TEXTJOIN(" vs ",,C9069:D9069),Calendar!G:G,Calendar!B:B),IF(AND(B9069="Premier League",E9069="Highlights"),_xlfn.XLOOKUP(H9069,Calendar!O:O,Calendar!N:N,,-1),""))</f>
        <v/>
      </c>
      <c r="AI9069" s="61" t="str">
        <f>IF(AND(AH9069&lt;&gt;"",E9069="Live"),_xlfn.XLOOKUP(_xlfn.TEXTJOIN(" vs ",,C9069:D9069),Calendar!G:G,Calendar!K:K),"")</f>
        <v/>
      </c>
      <c r="AJ9069" s="61" t="str">
        <f>IF(AND(K9069&lt;&gt;"Match of the Day",K9069&lt;&gt;"Match of the Day 2",K9069&lt;&gt;"Match of the Day Repeat"),"",1+MAX($AJ$10:AJ9068))</f>
        <v/>
      </c>
    </row>
    <row r="9070" spans="34:36" x14ac:dyDescent="0.35">
      <c r="AH9070" s="16" t="str">
        <f>IF(AND(B9070="Premier League",E9070="Live"),_xlfn.XLOOKUP(_xlfn.TEXTJOIN(" vs ",,C9070:D9070),Calendar!G:G,Calendar!B:B),IF(AND(B9070="Premier League",E9070="Highlights"),_xlfn.XLOOKUP(H9070,Calendar!O:O,Calendar!N:N,,-1),""))</f>
        <v/>
      </c>
      <c r="AI9070" s="61" t="str">
        <f>IF(AND(AH9070&lt;&gt;"",E9070="Live"),_xlfn.XLOOKUP(_xlfn.TEXTJOIN(" vs ",,C9070:D9070),Calendar!G:G,Calendar!K:K),"")</f>
        <v/>
      </c>
      <c r="AJ9070" s="61" t="str">
        <f>IF(AND(K9070&lt;&gt;"Match of the Day",K9070&lt;&gt;"Match of the Day 2",K9070&lt;&gt;"Match of the Day Repeat"),"",1+MAX($AJ$10:AJ9069))</f>
        <v/>
      </c>
    </row>
    <row r="9071" spans="34:36" x14ac:dyDescent="0.35">
      <c r="AH9071" s="16" t="str">
        <f>IF(AND(B9071="Premier League",E9071="Live"),_xlfn.XLOOKUP(_xlfn.TEXTJOIN(" vs ",,C9071:D9071),Calendar!G:G,Calendar!B:B),IF(AND(B9071="Premier League",E9071="Highlights"),_xlfn.XLOOKUP(H9071,Calendar!O:O,Calendar!N:N,,-1),""))</f>
        <v/>
      </c>
      <c r="AI9071" s="61" t="str">
        <f>IF(AND(AH9071&lt;&gt;"",E9071="Live"),_xlfn.XLOOKUP(_xlfn.TEXTJOIN(" vs ",,C9071:D9071),Calendar!G:G,Calendar!K:K),"")</f>
        <v/>
      </c>
      <c r="AJ9071" s="61" t="str">
        <f>IF(AND(K9071&lt;&gt;"Match of the Day",K9071&lt;&gt;"Match of the Day 2",K9071&lt;&gt;"Match of the Day Repeat"),"",1+MAX($AJ$10:AJ9070))</f>
        <v/>
      </c>
    </row>
    <row r="9072" spans="34:36" x14ac:dyDescent="0.35">
      <c r="AH9072" s="16" t="str">
        <f>IF(AND(B9072="Premier League",E9072="Live"),_xlfn.XLOOKUP(_xlfn.TEXTJOIN(" vs ",,C9072:D9072),Calendar!G:G,Calendar!B:B),IF(AND(B9072="Premier League",E9072="Highlights"),_xlfn.XLOOKUP(H9072,Calendar!O:O,Calendar!N:N,,-1),""))</f>
        <v/>
      </c>
      <c r="AI9072" s="61" t="str">
        <f>IF(AND(AH9072&lt;&gt;"",E9072="Live"),_xlfn.XLOOKUP(_xlfn.TEXTJOIN(" vs ",,C9072:D9072),Calendar!G:G,Calendar!K:K),"")</f>
        <v/>
      </c>
      <c r="AJ9072" s="61" t="str">
        <f>IF(AND(K9072&lt;&gt;"Match of the Day",K9072&lt;&gt;"Match of the Day 2",K9072&lt;&gt;"Match of the Day Repeat"),"",1+MAX($AJ$10:AJ9071))</f>
        <v/>
      </c>
    </row>
    <row r="9073" spans="34:36" x14ac:dyDescent="0.35">
      <c r="AH9073" s="16" t="str">
        <f>IF(AND(B9073="Premier League",E9073="Live"),_xlfn.XLOOKUP(_xlfn.TEXTJOIN(" vs ",,C9073:D9073),Calendar!G:G,Calendar!B:B),IF(AND(B9073="Premier League",E9073="Highlights"),_xlfn.XLOOKUP(H9073,Calendar!O:O,Calendar!N:N,,-1),""))</f>
        <v/>
      </c>
      <c r="AI9073" s="61" t="str">
        <f>IF(AND(AH9073&lt;&gt;"",E9073="Live"),_xlfn.XLOOKUP(_xlfn.TEXTJOIN(" vs ",,C9073:D9073),Calendar!G:G,Calendar!K:K),"")</f>
        <v/>
      </c>
      <c r="AJ9073" s="61" t="str">
        <f>IF(AND(K9073&lt;&gt;"Match of the Day",K9073&lt;&gt;"Match of the Day 2",K9073&lt;&gt;"Match of the Day Repeat"),"",1+MAX($AJ$10:AJ9072))</f>
        <v/>
      </c>
    </row>
    <row r="9074" spans="34:36" x14ac:dyDescent="0.35">
      <c r="AH9074" s="16" t="str">
        <f>IF(AND(B9074="Premier League",E9074="Live"),_xlfn.XLOOKUP(_xlfn.TEXTJOIN(" vs ",,C9074:D9074),Calendar!G:G,Calendar!B:B),IF(AND(B9074="Premier League",E9074="Highlights"),_xlfn.XLOOKUP(H9074,Calendar!O:O,Calendar!N:N,,-1),""))</f>
        <v/>
      </c>
      <c r="AI9074" s="61" t="str">
        <f>IF(AND(AH9074&lt;&gt;"",E9074="Live"),_xlfn.XLOOKUP(_xlfn.TEXTJOIN(" vs ",,C9074:D9074),Calendar!G:G,Calendar!K:K),"")</f>
        <v/>
      </c>
      <c r="AJ9074" s="61" t="str">
        <f>IF(AND(K9074&lt;&gt;"Match of the Day",K9074&lt;&gt;"Match of the Day 2",K9074&lt;&gt;"Match of the Day Repeat"),"",1+MAX($AJ$10:AJ9073))</f>
        <v/>
      </c>
    </row>
    <row r="9075" spans="34:36" x14ac:dyDescent="0.35">
      <c r="AH9075" s="16" t="str">
        <f>IF(AND(B9075="Premier League",E9075="Live"),_xlfn.XLOOKUP(_xlfn.TEXTJOIN(" vs ",,C9075:D9075),Calendar!G:G,Calendar!B:B),IF(AND(B9075="Premier League",E9075="Highlights"),_xlfn.XLOOKUP(H9075,Calendar!O:O,Calendar!N:N,,-1),""))</f>
        <v/>
      </c>
      <c r="AI9075" s="61" t="str">
        <f>IF(AND(AH9075&lt;&gt;"",E9075="Live"),_xlfn.XLOOKUP(_xlfn.TEXTJOIN(" vs ",,C9075:D9075),Calendar!G:G,Calendar!K:K),"")</f>
        <v/>
      </c>
      <c r="AJ9075" s="61" t="str">
        <f>IF(AND(K9075&lt;&gt;"Match of the Day",K9075&lt;&gt;"Match of the Day 2",K9075&lt;&gt;"Match of the Day Repeat"),"",1+MAX($AJ$10:AJ9074))</f>
        <v/>
      </c>
    </row>
    <row r="9076" spans="34:36" x14ac:dyDescent="0.35">
      <c r="AH9076" s="16" t="str">
        <f>IF(AND(B9076="Premier League",E9076="Live"),_xlfn.XLOOKUP(_xlfn.TEXTJOIN(" vs ",,C9076:D9076),Calendar!G:G,Calendar!B:B),IF(AND(B9076="Premier League",E9076="Highlights"),_xlfn.XLOOKUP(H9076,Calendar!O:O,Calendar!N:N,,-1),""))</f>
        <v/>
      </c>
      <c r="AI9076" s="61" t="str">
        <f>IF(AND(AH9076&lt;&gt;"",E9076="Live"),_xlfn.XLOOKUP(_xlfn.TEXTJOIN(" vs ",,C9076:D9076),Calendar!G:G,Calendar!K:K),"")</f>
        <v/>
      </c>
      <c r="AJ9076" s="61" t="str">
        <f>IF(AND(K9076&lt;&gt;"Match of the Day",K9076&lt;&gt;"Match of the Day 2",K9076&lt;&gt;"Match of the Day Repeat"),"",1+MAX($AJ$10:AJ9075))</f>
        <v/>
      </c>
    </row>
    <row r="9077" spans="34:36" x14ac:dyDescent="0.35">
      <c r="AH9077" s="16" t="str">
        <f>IF(AND(B9077="Premier League",E9077="Live"),_xlfn.XLOOKUP(_xlfn.TEXTJOIN(" vs ",,C9077:D9077),Calendar!G:G,Calendar!B:B),IF(AND(B9077="Premier League",E9077="Highlights"),_xlfn.XLOOKUP(H9077,Calendar!O:O,Calendar!N:N,,-1),""))</f>
        <v/>
      </c>
      <c r="AI9077" s="61" t="str">
        <f>IF(AND(AH9077&lt;&gt;"",E9077="Live"),_xlfn.XLOOKUP(_xlfn.TEXTJOIN(" vs ",,C9077:D9077),Calendar!G:G,Calendar!K:K),"")</f>
        <v/>
      </c>
      <c r="AJ9077" s="61" t="str">
        <f>IF(AND(K9077&lt;&gt;"Match of the Day",K9077&lt;&gt;"Match of the Day 2",K9077&lt;&gt;"Match of the Day Repeat"),"",1+MAX($AJ$10:AJ9076))</f>
        <v/>
      </c>
    </row>
    <row r="9078" spans="34:36" x14ac:dyDescent="0.35">
      <c r="AH9078" s="16" t="str">
        <f>IF(AND(B9078="Premier League",E9078="Live"),_xlfn.XLOOKUP(_xlfn.TEXTJOIN(" vs ",,C9078:D9078),Calendar!G:G,Calendar!B:B),IF(AND(B9078="Premier League",E9078="Highlights"),_xlfn.XLOOKUP(H9078,Calendar!O:O,Calendar!N:N,,-1),""))</f>
        <v/>
      </c>
      <c r="AI9078" s="61" t="str">
        <f>IF(AND(AH9078&lt;&gt;"",E9078="Live"),_xlfn.XLOOKUP(_xlfn.TEXTJOIN(" vs ",,C9078:D9078),Calendar!G:G,Calendar!K:K),"")</f>
        <v/>
      </c>
      <c r="AJ9078" s="61" t="str">
        <f>IF(AND(K9078&lt;&gt;"Match of the Day",K9078&lt;&gt;"Match of the Day 2",K9078&lt;&gt;"Match of the Day Repeat"),"",1+MAX($AJ$10:AJ9077))</f>
        <v/>
      </c>
    </row>
    <row r="9079" spans="34:36" x14ac:dyDescent="0.35">
      <c r="AH9079" s="16" t="str">
        <f>IF(AND(B9079="Premier League",E9079="Live"),_xlfn.XLOOKUP(_xlfn.TEXTJOIN(" vs ",,C9079:D9079),Calendar!G:G,Calendar!B:B),IF(AND(B9079="Premier League",E9079="Highlights"),_xlfn.XLOOKUP(H9079,Calendar!O:O,Calendar!N:N,,-1),""))</f>
        <v/>
      </c>
      <c r="AI9079" s="61" t="str">
        <f>IF(AND(AH9079&lt;&gt;"",E9079="Live"),_xlfn.XLOOKUP(_xlfn.TEXTJOIN(" vs ",,C9079:D9079),Calendar!G:G,Calendar!K:K),"")</f>
        <v/>
      </c>
      <c r="AJ9079" s="61" t="str">
        <f>IF(AND(K9079&lt;&gt;"Match of the Day",K9079&lt;&gt;"Match of the Day 2",K9079&lt;&gt;"Match of the Day Repeat"),"",1+MAX($AJ$10:AJ9078))</f>
        <v/>
      </c>
    </row>
    <row r="9080" spans="34:36" x14ac:dyDescent="0.35">
      <c r="AH9080" s="16" t="str">
        <f>IF(AND(B9080="Premier League",E9080="Live"),_xlfn.XLOOKUP(_xlfn.TEXTJOIN(" vs ",,C9080:D9080),Calendar!G:G,Calendar!B:B),IF(AND(B9080="Premier League",E9080="Highlights"),_xlfn.XLOOKUP(H9080,Calendar!O:O,Calendar!N:N,,-1),""))</f>
        <v/>
      </c>
      <c r="AI9080" s="61" t="str">
        <f>IF(AND(AH9080&lt;&gt;"",E9080="Live"),_xlfn.XLOOKUP(_xlfn.TEXTJOIN(" vs ",,C9080:D9080),Calendar!G:G,Calendar!K:K),"")</f>
        <v/>
      </c>
      <c r="AJ9080" s="61" t="str">
        <f>IF(AND(K9080&lt;&gt;"Match of the Day",K9080&lt;&gt;"Match of the Day 2",K9080&lt;&gt;"Match of the Day Repeat"),"",1+MAX($AJ$10:AJ9079))</f>
        <v/>
      </c>
    </row>
    <row r="9081" spans="34:36" x14ac:dyDescent="0.35">
      <c r="AH9081" s="16" t="str">
        <f>IF(AND(B9081="Premier League",E9081="Live"),_xlfn.XLOOKUP(_xlfn.TEXTJOIN(" vs ",,C9081:D9081),Calendar!G:G,Calendar!B:B),IF(AND(B9081="Premier League",E9081="Highlights"),_xlfn.XLOOKUP(H9081,Calendar!O:O,Calendar!N:N,,-1),""))</f>
        <v/>
      </c>
      <c r="AI9081" s="61" t="str">
        <f>IF(AND(AH9081&lt;&gt;"",E9081="Live"),_xlfn.XLOOKUP(_xlfn.TEXTJOIN(" vs ",,C9081:D9081),Calendar!G:G,Calendar!K:K),"")</f>
        <v/>
      </c>
      <c r="AJ9081" s="61" t="str">
        <f>IF(AND(K9081&lt;&gt;"Match of the Day",K9081&lt;&gt;"Match of the Day 2",K9081&lt;&gt;"Match of the Day Repeat"),"",1+MAX($AJ$10:AJ9080))</f>
        <v/>
      </c>
    </row>
    <row r="9082" spans="34:36" x14ac:dyDescent="0.35">
      <c r="AH9082" s="16" t="str">
        <f>IF(AND(B9082="Premier League",E9082="Live"),_xlfn.XLOOKUP(_xlfn.TEXTJOIN(" vs ",,C9082:D9082),Calendar!G:G,Calendar!B:B),IF(AND(B9082="Premier League",E9082="Highlights"),_xlfn.XLOOKUP(H9082,Calendar!O:O,Calendar!N:N,,-1),""))</f>
        <v/>
      </c>
      <c r="AI9082" s="61" t="str">
        <f>IF(AND(AH9082&lt;&gt;"",E9082="Live"),_xlfn.XLOOKUP(_xlfn.TEXTJOIN(" vs ",,C9082:D9082),Calendar!G:G,Calendar!K:K),"")</f>
        <v/>
      </c>
      <c r="AJ9082" s="61" t="str">
        <f>IF(AND(K9082&lt;&gt;"Match of the Day",K9082&lt;&gt;"Match of the Day 2",K9082&lt;&gt;"Match of the Day Repeat"),"",1+MAX($AJ$10:AJ9081))</f>
        <v/>
      </c>
    </row>
    <row r="9083" spans="34:36" x14ac:dyDescent="0.35">
      <c r="AH9083" s="16" t="str">
        <f>IF(AND(B9083="Premier League",E9083="Live"),_xlfn.XLOOKUP(_xlfn.TEXTJOIN(" vs ",,C9083:D9083),Calendar!G:G,Calendar!B:B),IF(AND(B9083="Premier League",E9083="Highlights"),_xlfn.XLOOKUP(H9083,Calendar!O:O,Calendar!N:N,,-1),""))</f>
        <v/>
      </c>
      <c r="AI9083" s="61" t="str">
        <f>IF(AND(AH9083&lt;&gt;"",E9083="Live"),_xlfn.XLOOKUP(_xlfn.TEXTJOIN(" vs ",,C9083:D9083),Calendar!G:G,Calendar!K:K),"")</f>
        <v/>
      </c>
      <c r="AJ9083" s="61" t="str">
        <f>IF(AND(K9083&lt;&gt;"Match of the Day",K9083&lt;&gt;"Match of the Day 2",K9083&lt;&gt;"Match of the Day Repeat"),"",1+MAX($AJ$10:AJ9082))</f>
        <v/>
      </c>
    </row>
    <row r="9084" spans="34:36" x14ac:dyDescent="0.35">
      <c r="AH9084" s="16" t="str">
        <f>IF(AND(B9084="Premier League",E9084="Live"),_xlfn.XLOOKUP(_xlfn.TEXTJOIN(" vs ",,C9084:D9084),Calendar!G:G,Calendar!B:B),IF(AND(B9084="Premier League",E9084="Highlights"),_xlfn.XLOOKUP(H9084,Calendar!O:O,Calendar!N:N,,-1),""))</f>
        <v/>
      </c>
      <c r="AI9084" s="61" t="str">
        <f>IF(AND(AH9084&lt;&gt;"",E9084="Live"),_xlfn.XLOOKUP(_xlfn.TEXTJOIN(" vs ",,C9084:D9084),Calendar!G:G,Calendar!K:K),"")</f>
        <v/>
      </c>
      <c r="AJ9084" s="61" t="str">
        <f>IF(AND(K9084&lt;&gt;"Match of the Day",K9084&lt;&gt;"Match of the Day 2",K9084&lt;&gt;"Match of the Day Repeat"),"",1+MAX($AJ$10:AJ9083))</f>
        <v/>
      </c>
    </row>
    <row r="9085" spans="34:36" x14ac:dyDescent="0.35">
      <c r="AH9085" s="16" t="str">
        <f>IF(AND(B9085="Premier League",E9085="Live"),_xlfn.XLOOKUP(_xlfn.TEXTJOIN(" vs ",,C9085:D9085),Calendar!G:G,Calendar!B:B),IF(AND(B9085="Premier League",E9085="Highlights"),_xlfn.XLOOKUP(H9085,Calendar!O:O,Calendar!N:N,,-1),""))</f>
        <v/>
      </c>
      <c r="AI9085" s="61" t="str">
        <f>IF(AND(AH9085&lt;&gt;"",E9085="Live"),_xlfn.XLOOKUP(_xlfn.TEXTJOIN(" vs ",,C9085:D9085),Calendar!G:G,Calendar!K:K),"")</f>
        <v/>
      </c>
      <c r="AJ9085" s="61" t="str">
        <f>IF(AND(K9085&lt;&gt;"Match of the Day",K9085&lt;&gt;"Match of the Day 2",K9085&lt;&gt;"Match of the Day Repeat"),"",1+MAX($AJ$10:AJ9084))</f>
        <v/>
      </c>
    </row>
    <row r="9086" spans="34:36" x14ac:dyDescent="0.35">
      <c r="AH9086" s="16" t="str">
        <f>IF(AND(B9086="Premier League",E9086="Live"),_xlfn.XLOOKUP(_xlfn.TEXTJOIN(" vs ",,C9086:D9086),Calendar!G:G,Calendar!B:B),IF(AND(B9086="Premier League",E9086="Highlights"),_xlfn.XLOOKUP(H9086,Calendar!O:O,Calendar!N:N,,-1),""))</f>
        <v/>
      </c>
      <c r="AI9086" s="61" t="str">
        <f>IF(AND(AH9086&lt;&gt;"",E9086="Live"),_xlfn.XLOOKUP(_xlfn.TEXTJOIN(" vs ",,C9086:D9086),Calendar!G:G,Calendar!K:K),"")</f>
        <v/>
      </c>
      <c r="AJ9086" s="61" t="str">
        <f>IF(AND(K9086&lt;&gt;"Match of the Day",K9086&lt;&gt;"Match of the Day 2",K9086&lt;&gt;"Match of the Day Repeat"),"",1+MAX($AJ$10:AJ9085))</f>
        <v/>
      </c>
    </row>
    <row r="9087" spans="34:36" x14ac:dyDescent="0.35">
      <c r="AH9087" s="16" t="str">
        <f>IF(AND(B9087="Premier League",E9087="Live"),_xlfn.XLOOKUP(_xlfn.TEXTJOIN(" vs ",,C9087:D9087),Calendar!G:G,Calendar!B:B),IF(AND(B9087="Premier League",E9087="Highlights"),_xlfn.XLOOKUP(H9087,Calendar!O:O,Calendar!N:N,,-1),""))</f>
        <v/>
      </c>
      <c r="AI9087" s="61" t="str">
        <f>IF(AND(AH9087&lt;&gt;"",E9087="Live"),_xlfn.XLOOKUP(_xlfn.TEXTJOIN(" vs ",,C9087:D9087),Calendar!G:G,Calendar!K:K),"")</f>
        <v/>
      </c>
      <c r="AJ9087" s="61" t="str">
        <f>IF(AND(K9087&lt;&gt;"Match of the Day",K9087&lt;&gt;"Match of the Day 2",K9087&lt;&gt;"Match of the Day Repeat"),"",1+MAX($AJ$10:AJ9086))</f>
        <v/>
      </c>
    </row>
    <row r="9088" spans="34:36" x14ac:dyDescent="0.35">
      <c r="AH9088" s="16" t="str">
        <f>IF(AND(B9088="Premier League",E9088="Live"),_xlfn.XLOOKUP(_xlfn.TEXTJOIN(" vs ",,C9088:D9088),Calendar!G:G,Calendar!B:B),IF(AND(B9088="Premier League",E9088="Highlights"),_xlfn.XLOOKUP(H9088,Calendar!O:O,Calendar!N:N,,-1),""))</f>
        <v/>
      </c>
      <c r="AI9088" s="61" t="str">
        <f>IF(AND(AH9088&lt;&gt;"",E9088="Live"),_xlfn.XLOOKUP(_xlfn.TEXTJOIN(" vs ",,C9088:D9088),Calendar!G:G,Calendar!K:K),"")</f>
        <v/>
      </c>
      <c r="AJ9088" s="61" t="str">
        <f>IF(AND(K9088&lt;&gt;"Match of the Day",K9088&lt;&gt;"Match of the Day 2",K9088&lt;&gt;"Match of the Day Repeat"),"",1+MAX($AJ$10:AJ9087))</f>
        <v/>
      </c>
    </row>
    <row r="9089" spans="34:36" x14ac:dyDescent="0.35">
      <c r="AH9089" s="16" t="str">
        <f>IF(AND(B9089="Premier League",E9089="Live"),_xlfn.XLOOKUP(_xlfn.TEXTJOIN(" vs ",,C9089:D9089),Calendar!G:G,Calendar!B:B),IF(AND(B9089="Premier League",E9089="Highlights"),_xlfn.XLOOKUP(H9089,Calendar!O:O,Calendar!N:N,,-1),""))</f>
        <v/>
      </c>
      <c r="AI9089" s="61" t="str">
        <f>IF(AND(AH9089&lt;&gt;"",E9089="Live"),_xlfn.XLOOKUP(_xlfn.TEXTJOIN(" vs ",,C9089:D9089),Calendar!G:G,Calendar!K:K),"")</f>
        <v/>
      </c>
      <c r="AJ9089" s="61" t="str">
        <f>IF(AND(K9089&lt;&gt;"Match of the Day",K9089&lt;&gt;"Match of the Day 2",K9089&lt;&gt;"Match of the Day Repeat"),"",1+MAX($AJ$10:AJ9088))</f>
        <v/>
      </c>
    </row>
    <row r="9090" spans="34:36" x14ac:dyDescent="0.35">
      <c r="AH9090" s="16" t="str">
        <f>IF(AND(B9090="Premier League",E9090="Live"),_xlfn.XLOOKUP(_xlfn.TEXTJOIN(" vs ",,C9090:D9090),Calendar!G:G,Calendar!B:B),IF(AND(B9090="Premier League",E9090="Highlights"),_xlfn.XLOOKUP(H9090,Calendar!O:O,Calendar!N:N,,-1),""))</f>
        <v/>
      </c>
      <c r="AI9090" s="61" t="str">
        <f>IF(AND(AH9090&lt;&gt;"",E9090="Live"),_xlfn.XLOOKUP(_xlfn.TEXTJOIN(" vs ",,C9090:D9090),Calendar!G:G,Calendar!K:K),"")</f>
        <v/>
      </c>
      <c r="AJ9090" s="61" t="str">
        <f>IF(AND(K9090&lt;&gt;"Match of the Day",K9090&lt;&gt;"Match of the Day 2",K9090&lt;&gt;"Match of the Day Repeat"),"",1+MAX($AJ$10:AJ9089))</f>
        <v/>
      </c>
    </row>
    <row r="9091" spans="34:36" x14ac:dyDescent="0.35">
      <c r="AH9091" s="16" t="str">
        <f>IF(AND(B9091="Premier League",E9091="Live"),_xlfn.XLOOKUP(_xlfn.TEXTJOIN(" vs ",,C9091:D9091),Calendar!G:G,Calendar!B:B),IF(AND(B9091="Premier League",E9091="Highlights"),_xlfn.XLOOKUP(H9091,Calendar!O:O,Calendar!N:N,,-1),""))</f>
        <v/>
      </c>
      <c r="AI9091" s="61" t="str">
        <f>IF(AND(AH9091&lt;&gt;"",E9091="Live"),_xlfn.XLOOKUP(_xlfn.TEXTJOIN(" vs ",,C9091:D9091),Calendar!G:G,Calendar!K:K),"")</f>
        <v/>
      </c>
      <c r="AJ9091" s="61" t="str">
        <f>IF(AND(K9091&lt;&gt;"Match of the Day",K9091&lt;&gt;"Match of the Day 2",K9091&lt;&gt;"Match of the Day Repeat"),"",1+MAX($AJ$10:AJ9090))</f>
        <v/>
      </c>
    </row>
    <row r="9092" spans="34:36" x14ac:dyDescent="0.35">
      <c r="AH9092" s="16" t="str">
        <f>IF(AND(B9092="Premier League",E9092="Live"),_xlfn.XLOOKUP(_xlfn.TEXTJOIN(" vs ",,C9092:D9092),Calendar!G:G,Calendar!B:B),IF(AND(B9092="Premier League",E9092="Highlights"),_xlfn.XLOOKUP(H9092,Calendar!O:O,Calendar!N:N,,-1),""))</f>
        <v/>
      </c>
      <c r="AI9092" s="61" t="str">
        <f>IF(AND(AH9092&lt;&gt;"",E9092="Live"),_xlfn.XLOOKUP(_xlfn.TEXTJOIN(" vs ",,C9092:D9092),Calendar!G:G,Calendar!K:K),"")</f>
        <v/>
      </c>
      <c r="AJ9092" s="61" t="str">
        <f>IF(AND(K9092&lt;&gt;"Match of the Day",K9092&lt;&gt;"Match of the Day 2",K9092&lt;&gt;"Match of the Day Repeat"),"",1+MAX($AJ$10:AJ9091))</f>
        <v/>
      </c>
    </row>
    <row r="9093" spans="34:36" x14ac:dyDescent="0.35">
      <c r="AH9093" s="16" t="str">
        <f>IF(AND(B9093="Premier League",E9093="Live"),_xlfn.XLOOKUP(_xlfn.TEXTJOIN(" vs ",,C9093:D9093),Calendar!G:G,Calendar!B:B),IF(AND(B9093="Premier League",E9093="Highlights"),_xlfn.XLOOKUP(H9093,Calendar!O:O,Calendar!N:N,,-1),""))</f>
        <v/>
      </c>
      <c r="AI9093" s="61" t="str">
        <f>IF(AND(AH9093&lt;&gt;"",E9093="Live"),_xlfn.XLOOKUP(_xlfn.TEXTJOIN(" vs ",,C9093:D9093),Calendar!G:G,Calendar!K:K),"")</f>
        <v/>
      </c>
      <c r="AJ9093" s="61" t="str">
        <f>IF(AND(K9093&lt;&gt;"Match of the Day",K9093&lt;&gt;"Match of the Day 2",K9093&lt;&gt;"Match of the Day Repeat"),"",1+MAX($AJ$10:AJ9092))</f>
        <v/>
      </c>
    </row>
    <row r="9094" spans="34:36" x14ac:dyDescent="0.35">
      <c r="AH9094" s="16" t="str">
        <f>IF(AND(B9094="Premier League",E9094="Live"),_xlfn.XLOOKUP(_xlfn.TEXTJOIN(" vs ",,C9094:D9094),Calendar!G:G,Calendar!B:B),IF(AND(B9094="Premier League",E9094="Highlights"),_xlfn.XLOOKUP(H9094,Calendar!O:O,Calendar!N:N,,-1),""))</f>
        <v/>
      </c>
      <c r="AI9094" s="61" t="str">
        <f>IF(AND(AH9094&lt;&gt;"",E9094="Live"),_xlfn.XLOOKUP(_xlfn.TEXTJOIN(" vs ",,C9094:D9094),Calendar!G:G,Calendar!K:K),"")</f>
        <v/>
      </c>
      <c r="AJ9094" s="61" t="str">
        <f>IF(AND(K9094&lt;&gt;"Match of the Day",K9094&lt;&gt;"Match of the Day 2",K9094&lt;&gt;"Match of the Day Repeat"),"",1+MAX($AJ$10:AJ9093))</f>
        <v/>
      </c>
    </row>
    <row r="9095" spans="34:36" x14ac:dyDescent="0.35">
      <c r="AH9095" s="16" t="str">
        <f>IF(AND(B9095="Premier League",E9095="Live"),_xlfn.XLOOKUP(_xlfn.TEXTJOIN(" vs ",,C9095:D9095),Calendar!G:G,Calendar!B:B),IF(AND(B9095="Premier League",E9095="Highlights"),_xlfn.XLOOKUP(H9095,Calendar!O:O,Calendar!N:N,,-1),""))</f>
        <v/>
      </c>
      <c r="AI9095" s="61" t="str">
        <f>IF(AND(AH9095&lt;&gt;"",E9095="Live"),_xlfn.XLOOKUP(_xlfn.TEXTJOIN(" vs ",,C9095:D9095),Calendar!G:G,Calendar!K:K),"")</f>
        <v/>
      </c>
      <c r="AJ9095" s="61" t="str">
        <f>IF(AND(K9095&lt;&gt;"Match of the Day",K9095&lt;&gt;"Match of the Day 2",K9095&lt;&gt;"Match of the Day Repeat"),"",1+MAX($AJ$10:AJ9094))</f>
        <v/>
      </c>
    </row>
    <row r="9096" spans="34:36" x14ac:dyDescent="0.35">
      <c r="AH9096" s="16" t="str">
        <f>IF(AND(B9096="Premier League",E9096="Live"),_xlfn.XLOOKUP(_xlfn.TEXTJOIN(" vs ",,C9096:D9096),Calendar!G:G,Calendar!B:B),IF(AND(B9096="Premier League",E9096="Highlights"),_xlfn.XLOOKUP(H9096,Calendar!O:O,Calendar!N:N,,-1),""))</f>
        <v/>
      </c>
      <c r="AI9096" s="61" t="str">
        <f>IF(AND(AH9096&lt;&gt;"",E9096="Live"),_xlfn.XLOOKUP(_xlfn.TEXTJOIN(" vs ",,C9096:D9096),Calendar!G:G,Calendar!K:K),"")</f>
        <v/>
      </c>
      <c r="AJ9096" s="61" t="str">
        <f>IF(AND(K9096&lt;&gt;"Match of the Day",K9096&lt;&gt;"Match of the Day 2",K9096&lt;&gt;"Match of the Day Repeat"),"",1+MAX($AJ$10:AJ9095))</f>
        <v/>
      </c>
    </row>
    <row r="9097" spans="34:36" x14ac:dyDescent="0.35">
      <c r="AH9097" s="16" t="str">
        <f>IF(AND(B9097="Premier League",E9097="Live"),_xlfn.XLOOKUP(_xlfn.TEXTJOIN(" vs ",,C9097:D9097),Calendar!G:G,Calendar!B:B),IF(AND(B9097="Premier League",E9097="Highlights"),_xlfn.XLOOKUP(H9097,Calendar!O:O,Calendar!N:N,,-1),""))</f>
        <v/>
      </c>
      <c r="AI9097" s="61" t="str">
        <f>IF(AND(AH9097&lt;&gt;"",E9097="Live"),_xlfn.XLOOKUP(_xlfn.TEXTJOIN(" vs ",,C9097:D9097),Calendar!G:G,Calendar!K:K),"")</f>
        <v/>
      </c>
      <c r="AJ9097" s="61" t="str">
        <f>IF(AND(K9097&lt;&gt;"Match of the Day",K9097&lt;&gt;"Match of the Day 2",K9097&lt;&gt;"Match of the Day Repeat"),"",1+MAX($AJ$10:AJ9096))</f>
        <v/>
      </c>
    </row>
    <row r="9098" spans="34:36" x14ac:dyDescent="0.35">
      <c r="AH9098" s="16" t="str">
        <f>IF(AND(B9098="Premier League",E9098="Live"),_xlfn.XLOOKUP(_xlfn.TEXTJOIN(" vs ",,C9098:D9098),Calendar!G:G,Calendar!B:B),IF(AND(B9098="Premier League",E9098="Highlights"),_xlfn.XLOOKUP(H9098,Calendar!O:O,Calendar!N:N,,-1),""))</f>
        <v/>
      </c>
      <c r="AI9098" s="61" t="str">
        <f>IF(AND(AH9098&lt;&gt;"",E9098="Live"),_xlfn.XLOOKUP(_xlfn.TEXTJOIN(" vs ",,C9098:D9098),Calendar!G:G,Calendar!K:K),"")</f>
        <v/>
      </c>
      <c r="AJ9098" s="61" t="str">
        <f>IF(AND(K9098&lt;&gt;"Match of the Day",K9098&lt;&gt;"Match of the Day 2",K9098&lt;&gt;"Match of the Day Repeat"),"",1+MAX($AJ$10:AJ9097))</f>
        <v/>
      </c>
    </row>
    <row r="9099" spans="34:36" x14ac:dyDescent="0.35">
      <c r="AH9099" s="16" t="str">
        <f>IF(AND(B9099="Premier League",E9099="Live"),_xlfn.XLOOKUP(_xlfn.TEXTJOIN(" vs ",,C9099:D9099),Calendar!G:G,Calendar!B:B),IF(AND(B9099="Premier League",E9099="Highlights"),_xlfn.XLOOKUP(H9099,Calendar!O:O,Calendar!N:N,,-1),""))</f>
        <v/>
      </c>
      <c r="AI9099" s="61" t="str">
        <f>IF(AND(AH9099&lt;&gt;"",E9099="Live"),_xlfn.XLOOKUP(_xlfn.TEXTJOIN(" vs ",,C9099:D9099),Calendar!G:G,Calendar!K:K),"")</f>
        <v/>
      </c>
      <c r="AJ9099" s="61" t="str">
        <f>IF(AND(K9099&lt;&gt;"Match of the Day",K9099&lt;&gt;"Match of the Day 2",K9099&lt;&gt;"Match of the Day Repeat"),"",1+MAX($AJ$10:AJ9098))</f>
        <v/>
      </c>
    </row>
    <row r="9100" spans="34:36" x14ac:dyDescent="0.35">
      <c r="AH9100" s="16" t="str">
        <f>IF(AND(B9100="Premier League",E9100="Live"),_xlfn.XLOOKUP(_xlfn.TEXTJOIN(" vs ",,C9100:D9100),Calendar!G:G,Calendar!B:B),IF(AND(B9100="Premier League",E9100="Highlights"),_xlfn.XLOOKUP(H9100,Calendar!O:O,Calendar!N:N,,-1),""))</f>
        <v/>
      </c>
      <c r="AI9100" s="61" t="str">
        <f>IF(AND(AH9100&lt;&gt;"",E9100="Live"),_xlfn.XLOOKUP(_xlfn.TEXTJOIN(" vs ",,C9100:D9100),Calendar!G:G,Calendar!K:K),"")</f>
        <v/>
      </c>
      <c r="AJ9100" s="61" t="str">
        <f>IF(AND(K9100&lt;&gt;"Match of the Day",K9100&lt;&gt;"Match of the Day 2",K9100&lt;&gt;"Match of the Day Repeat"),"",1+MAX($AJ$10:AJ9099))</f>
        <v/>
      </c>
    </row>
    <row r="9101" spans="34:36" x14ac:dyDescent="0.35">
      <c r="AH9101" s="16" t="str">
        <f>IF(AND(B9101="Premier League",E9101="Live"),_xlfn.XLOOKUP(_xlfn.TEXTJOIN(" vs ",,C9101:D9101),Calendar!G:G,Calendar!B:B),IF(AND(B9101="Premier League",E9101="Highlights"),_xlfn.XLOOKUP(H9101,Calendar!O:O,Calendar!N:N,,-1),""))</f>
        <v/>
      </c>
      <c r="AI9101" s="61" t="str">
        <f>IF(AND(AH9101&lt;&gt;"",E9101="Live"),_xlfn.XLOOKUP(_xlfn.TEXTJOIN(" vs ",,C9101:D9101),Calendar!G:G,Calendar!K:K),"")</f>
        <v/>
      </c>
      <c r="AJ9101" s="61" t="str">
        <f>IF(AND(K9101&lt;&gt;"Match of the Day",K9101&lt;&gt;"Match of the Day 2",K9101&lt;&gt;"Match of the Day Repeat"),"",1+MAX($AJ$10:AJ9100))</f>
        <v/>
      </c>
    </row>
    <row r="9102" spans="34:36" x14ac:dyDescent="0.35">
      <c r="AH9102" s="16" t="str">
        <f>IF(AND(B9102="Premier League",E9102="Live"),_xlfn.XLOOKUP(_xlfn.TEXTJOIN(" vs ",,C9102:D9102),Calendar!G:G,Calendar!B:B),IF(AND(B9102="Premier League",E9102="Highlights"),_xlfn.XLOOKUP(H9102,Calendar!O:O,Calendar!N:N,,-1),""))</f>
        <v/>
      </c>
      <c r="AI9102" s="61" t="str">
        <f>IF(AND(AH9102&lt;&gt;"",E9102="Live"),_xlfn.XLOOKUP(_xlfn.TEXTJOIN(" vs ",,C9102:D9102),Calendar!G:G,Calendar!K:K),"")</f>
        <v/>
      </c>
      <c r="AJ9102" s="61" t="str">
        <f>IF(AND(K9102&lt;&gt;"Match of the Day",K9102&lt;&gt;"Match of the Day 2",K9102&lt;&gt;"Match of the Day Repeat"),"",1+MAX($AJ$10:AJ9101))</f>
        <v/>
      </c>
    </row>
    <row r="9103" spans="34:36" x14ac:dyDescent="0.35">
      <c r="AH9103" s="16" t="str">
        <f>IF(AND(B9103="Premier League",E9103="Live"),_xlfn.XLOOKUP(_xlfn.TEXTJOIN(" vs ",,C9103:D9103),Calendar!G:G,Calendar!B:B),IF(AND(B9103="Premier League",E9103="Highlights"),_xlfn.XLOOKUP(H9103,Calendar!O:O,Calendar!N:N,,-1),""))</f>
        <v/>
      </c>
      <c r="AI9103" s="61" t="str">
        <f>IF(AND(AH9103&lt;&gt;"",E9103="Live"),_xlfn.XLOOKUP(_xlfn.TEXTJOIN(" vs ",,C9103:D9103),Calendar!G:G,Calendar!K:K),"")</f>
        <v/>
      </c>
      <c r="AJ9103" s="61" t="str">
        <f>IF(AND(K9103&lt;&gt;"Match of the Day",K9103&lt;&gt;"Match of the Day 2",K9103&lt;&gt;"Match of the Day Repeat"),"",1+MAX($AJ$10:AJ9102))</f>
        <v/>
      </c>
    </row>
    <row r="9104" spans="34:36" x14ac:dyDescent="0.35">
      <c r="AH9104" s="16" t="str">
        <f>IF(AND(B9104="Premier League",E9104="Live"),_xlfn.XLOOKUP(_xlfn.TEXTJOIN(" vs ",,C9104:D9104),Calendar!G:G,Calendar!B:B),IF(AND(B9104="Premier League",E9104="Highlights"),_xlfn.XLOOKUP(H9104,Calendar!O:O,Calendar!N:N,,-1),""))</f>
        <v/>
      </c>
      <c r="AI9104" s="61" t="str">
        <f>IF(AND(AH9104&lt;&gt;"",E9104="Live"),_xlfn.XLOOKUP(_xlfn.TEXTJOIN(" vs ",,C9104:D9104),Calendar!G:G,Calendar!K:K),"")</f>
        <v/>
      </c>
      <c r="AJ9104" s="61" t="str">
        <f>IF(AND(K9104&lt;&gt;"Match of the Day",K9104&lt;&gt;"Match of the Day 2",K9104&lt;&gt;"Match of the Day Repeat"),"",1+MAX($AJ$10:AJ9103))</f>
        <v/>
      </c>
    </row>
    <row r="9105" spans="34:36" x14ac:dyDescent="0.35">
      <c r="AH9105" s="16" t="str">
        <f>IF(AND(B9105="Premier League",E9105="Live"),_xlfn.XLOOKUP(_xlfn.TEXTJOIN(" vs ",,C9105:D9105),Calendar!G:G,Calendar!B:B),IF(AND(B9105="Premier League",E9105="Highlights"),_xlfn.XLOOKUP(H9105,Calendar!O:O,Calendar!N:N,,-1),""))</f>
        <v/>
      </c>
      <c r="AI9105" s="61" t="str">
        <f>IF(AND(AH9105&lt;&gt;"",E9105="Live"),_xlfn.XLOOKUP(_xlfn.TEXTJOIN(" vs ",,C9105:D9105),Calendar!G:G,Calendar!K:K),"")</f>
        <v/>
      </c>
      <c r="AJ9105" s="61" t="str">
        <f>IF(AND(K9105&lt;&gt;"Match of the Day",K9105&lt;&gt;"Match of the Day 2",K9105&lt;&gt;"Match of the Day Repeat"),"",1+MAX($AJ$10:AJ9104))</f>
        <v/>
      </c>
    </row>
    <row r="9106" spans="34:36" x14ac:dyDescent="0.35">
      <c r="AH9106" s="16" t="str">
        <f>IF(AND(B9106="Premier League",E9106="Live"),_xlfn.XLOOKUP(_xlfn.TEXTJOIN(" vs ",,C9106:D9106),Calendar!G:G,Calendar!B:B),IF(AND(B9106="Premier League",E9106="Highlights"),_xlfn.XLOOKUP(H9106,Calendar!O:O,Calendar!N:N,,-1),""))</f>
        <v/>
      </c>
      <c r="AI9106" s="61" t="str">
        <f>IF(AND(AH9106&lt;&gt;"",E9106="Live"),_xlfn.XLOOKUP(_xlfn.TEXTJOIN(" vs ",,C9106:D9106),Calendar!G:G,Calendar!K:K),"")</f>
        <v/>
      </c>
      <c r="AJ9106" s="61" t="str">
        <f>IF(AND(K9106&lt;&gt;"Match of the Day",K9106&lt;&gt;"Match of the Day 2",K9106&lt;&gt;"Match of the Day Repeat"),"",1+MAX($AJ$10:AJ9105))</f>
        <v/>
      </c>
    </row>
    <row r="9107" spans="34:36" x14ac:dyDescent="0.35">
      <c r="AH9107" s="16" t="str">
        <f>IF(AND(B9107="Premier League",E9107="Live"),_xlfn.XLOOKUP(_xlfn.TEXTJOIN(" vs ",,C9107:D9107),Calendar!G:G,Calendar!B:B),IF(AND(B9107="Premier League",E9107="Highlights"),_xlfn.XLOOKUP(H9107,Calendar!O:O,Calendar!N:N,,-1),""))</f>
        <v/>
      </c>
      <c r="AI9107" s="61" t="str">
        <f>IF(AND(AH9107&lt;&gt;"",E9107="Live"),_xlfn.XLOOKUP(_xlfn.TEXTJOIN(" vs ",,C9107:D9107),Calendar!G:G,Calendar!K:K),"")</f>
        <v/>
      </c>
      <c r="AJ9107" s="61" t="str">
        <f>IF(AND(K9107&lt;&gt;"Match of the Day",K9107&lt;&gt;"Match of the Day 2",K9107&lt;&gt;"Match of the Day Repeat"),"",1+MAX($AJ$10:AJ9106))</f>
        <v/>
      </c>
    </row>
    <row r="9108" spans="34:36" x14ac:dyDescent="0.35">
      <c r="AH9108" s="16" t="str">
        <f>IF(AND(B9108="Premier League",E9108="Live"),_xlfn.XLOOKUP(_xlfn.TEXTJOIN(" vs ",,C9108:D9108),Calendar!G:G,Calendar!B:B),IF(AND(B9108="Premier League",E9108="Highlights"),_xlfn.XLOOKUP(H9108,Calendar!O:O,Calendar!N:N,,-1),""))</f>
        <v/>
      </c>
      <c r="AI9108" s="61" t="str">
        <f>IF(AND(AH9108&lt;&gt;"",E9108="Live"),_xlfn.XLOOKUP(_xlfn.TEXTJOIN(" vs ",,C9108:D9108),Calendar!G:G,Calendar!K:K),"")</f>
        <v/>
      </c>
      <c r="AJ9108" s="61" t="str">
        <f>IF(AND(K9108&lt;&gt;"Match of the Day",K9108&lt;&gt;"Match of the Day 2",K9108&lt;&gt;"Match of the Day Repeat"),"",1+MAX($AJ$10:AJ9107))</f>
        <v/>
      </c>
    </row>
    <row r="9109" spans="34:36" x14ac:dyDescent="0.35">
      <c r="AH9109" s="16" t="str">
        <f>IF(AND(B9109="Premier League",E9109="Live"),_xlfn.XLOOKUP(_xlfn.TEXTJOIN(" vs ",,C9109:D9109),Calendar!G:G,Calendar!B:B),IF(AND(B9109="Premier League",E9109="Highlights"),_xlfn.XLOOKUP(H9109,Calendar!O:O,Calendar!N:N,,-1),""))</f>
        <v/>
      </c>
      <c r="AI9109" s="61" t="str">
        <f>IF(AND(AH9109&lt;&gt;"",E9109="Live"),_xlfn.XLOOKUP(_xlfn.TEXTJOIN(" vs ",,C9109:D9109),Calendar!G:G,Calendar!K:K),"")</f>
        <v/>
      </c>
      <c r="AJ9109" s="61" t="str">
        <f>IF(AND(K9109&lt;&gt;"Match of the Day",K9109&lt;&gt;"Match of the Day 2",K9109&lt;&gt;"Match of the Day Repeat"),"",1+MAX($AJ$10:AJ9108))</f>
        <v/>
      </c>
    </row>
    <row r="9110" spans="34:36" x14ac:dyDescent="0.35">
      <c r="AH9110" s="16" t="str">
        <f>IF(AND(B9110="Premier League",E9110="Live"),_xlfn.XLOOKUP(_xlfn.TEXTJOIN(" vs ",,C9110:D9110),Calendar!G:G,Calendar!B:B),IF(AND(B9110="Premier League",E9110="Highlights"),_xlfn.XLOOKUP(H9110,Calendar!O:O,Calendar!N:N,,-1),""))</f>
        <v/>
      </c>
      <c r="AI9110" s="61" t="str">
        <f>IF(AND(AH9110&lt;&gt;"",E9110="Live"),_xlfn.XLOOKUP(_xlfn.TEXTJOIN(" vs ",,C9110:D9110),Calendar!G:G,Calendar!K:K),"")</f>
        <v/>
      </c>
      <c r="AJ9110" s="61" t="str">
        <f>IF(AND(K9110&lt;&gt;"Match of the Day",K9110&lt;&gt;"Match of the Day 2",K9110&lt;&gt;"Match of the Day Repeat"),"",1+MAX($AJ$10:AJ9109))</f>
        <v/>
      </c>
    </row>
    <row r="9111" spans="34:36" x14ac:dyDescent="0.35">
      <c r="AH9111" s="16" t="str">
        <f>IF(AND(B9111="Premier League",E9111="Live"),_xlfn.XLOOKUP(_xlfn.TEXTJOIN(" vs ",,C9111:D9111),Calendar!G:G,Calendar!B:B),IF(AND(B9111="Premier League",E9111="Highlights"),_xlfn.XLOOKUP(H9111,Calendar!O:O,Calendar!N:N,,-1),""))</f>
        <v/>
      </c>
      <c r="AI9111" s="61" t="str">
        <f>IF(AND(AH9111&lt;&gt;"",E9111="Live"),_xlfn.XLOOKUP(_xlfn.TEXTJOIN(" vs ",,C9111:D9111),Calendar!G:G,Calendar!K:K),"")</f>
        <v/>
      </c>
      <c r="AJ9111" s="61" t="str">
        <f>IF(AND(K9111&lt;&gt;"Match of the Day",K9111&lt;&gt;"Match of the Day 2",K9111&lt;&gt;"Match of the Day Repeat"),"",1+MAX($AJ$10:AJ9110))</f>
        <v/>
      </c>
    </row>
    <row r="9112" spans="34:36" x14ac:dyDescent="0.35">
      <c r="AH9112" s="16" t="str">
        <f>IF(AND(B9112="Premier League",E9112="Live"),_xlfn.XLOOKUP(_xlfn.TEXTJOIN(" vs ",,C9112:D9112),Calendar!G:G,Calendar!B:B),IF(AND(B9112="Premier League",E9112="Highlights"),_xlfn.XLOOKUP(H9112,Calendar!O:O,Calendar!N:N,,-1),""))</f>
        <v/>
      </c>
      <c r="AI9112" s="61" t="str">
        <f>IF(AND(AH9112&lt;&gt;"",E9112="Live"),_xlfn.XLOOKUP(_xlfn.TEXTJOIN(" vs ",,C9112:D9112),Calendar!G:G,Calendar!K:K),"")</f>
        <v/>
      </c>
      <c r="AJ9112" s="61" t="str">
        <f>IF(AND(K9112&lt;&gt;"Match of the Day",K9112&lt;&gt;"Match of the Day 2",K9112&lt;&gt;"Match of the Day Repeat"),"",1+MAX($AJ$10:AJ9111))</f>
        <v/>
      </c>
    </row>
    <row r="9113" spans="34:36" x14ac:dyDescent="0.35">
      <c r="AH9113" s="16" t="str">
        <f>IF(AND(B9113="Premier League",E9113="Live"),_xlfn.XLOOKUP(_xlfn.TEXTJOIN(" vs ",,C9113:D9113),Calendar!G:G,Calendar!B:B),IF(AND(B9113="Premier League",E9113="Highlights"),_xlfn.XLOOKUP(H9113,Calendar!O:O,Calendar!N:N,,-1),""))</f>
        <v/>
      </c>
      <c r="AI9113" s="61" t="str">
        <f>IF(AND(AH9113&lt;&gt;"",E9113="Live"),_xlfn.XLOOKUP(_xlfn.TEXTJOIN(" vs ",,C9113:D9113),Calendar!G:G,Calendar!K:K),"")</f>
        <v/>
      </c>
      <c r="AJ9113" s="61" t="str">
        <f>IF(AND(K9113&lt;&gt;"Match of the Day",K9113&lt;&gt;"Match of the Day 2",K9113&lt;&gt;"Match of the Day Repeat"),"",1+MAX($AJ$10:AJ9112))</f>
        <v/>
      </c>
    </row>
    <row r="9114" spans="34:36" x14ac:dyDescent="0.35">
      <c r="AH9114" s="16" t="str">
        <f>IF(AND(B9114="Premier League",E9114="Live"),_xlfn.XLOOKUP(_xlfn.TEXTJOIN(" vs ",,C9114:D9114),Calendar!G:G,Calendar!B:B),IF(AND(B9114="Premier League",E9114="Highlights"),_xlfn.XLOOKUP(H9114,Calendar!O:O,Calendar!N:N,,-1),""))</f>
        <v/>
      </c>
      <c r="AI9114" s="61" t="str">
        <f>IF(AND(AH9114&lt;&gt;"",E9114="Live"),_xlfn.XLOOKUP(_xlfn.TEXTJOIN(" vs ",,C9114:D9114),Calendar!G:G,Calendar!K:K),"")</f>
        <v/>
      </c>
      <c r="AJ9114" s="61" t="str">
        <f>IF(AND(K9114&lt;&gt;"Match of the Day",K9114&lt;&gt;"Match of the Day 2",K9114&lt;&gt;"Match of the Day Repeat"),"",1+MAX($AJ$10:AJ9113))</f>
        <v/>
      </c>
    </row>
    <row r="9115" spans="34:36" x14ac:dyDescent="0.35">
      <c r="AH9115" s="16" t="str">
        <f>IF(AND(B9115="Premier League",E9115="Live"),_xlfn.XLOOKUP(_xlfn.TEXTJOIN(" vs ",,C9115:D9115),Calendar!G:G,Calendar!B:B),IF(AND(B9115="Premier League",E9115="Highlights"),_xlfn.XLOOKUP(H9115,Calendar!O:O,Calendar!N:N,,-1),""))</f>
        <v/>
      </c>
      <c r="AI9115" s="61" t="str">
        <f>IF(AND(AH9115&lt;&gt;"",E9115="Live"),_xlfn.XLOOKUP(_xlfn.TEXTJOIN(" vs ",,C9115:D9115),Calendar!G:G,Calendar!K:K),"")</f>
        <v/>
      </c>
      <c r="AJ9115" s="61" t="str">
        <f>IF(AND(K9115&lt;&gt;"Match of the Day",K9115&lt;&gt;"Match of the Day 2",K9115&lt;&gt;"Match of the Day Repeat"),"",1+MAX($AJ$10:AJ9114))</f>
        <v/>
      </c>
    </row>
    <row r="9116" spans="34:36" x14ac:dyDescent="0.35">
      <c r="AH9116" s="16" t="str">
        <f>IF(AND(B9116="Premier League",E9116="Live"),_xlfn.XLOOKUP(_xlfn.TEXTJOIN(" vs ",,C9116:D9116),Calendar!G:G,Calendar!B:B),IF(AND(B9116="Premier League",E9116="Highlights"),_xlfn.XLOOKUP(H9116,Calendar!O:O,Calendar!N:N,,-1),""))</f>
        <v/>
      </c>
      <c r="AI9116" s="61" t="str">
        <f>IF(AND(AH9116&lt;&gt;"",E9116="Live"),_xlfn.XLOOKUP(_xlfn.TEXTJOIN(" vs ",,C9116:D9116),Calendar!G:G,Calendar!K:K),"")</f>
        <v/>
      </c>
      <c r="AJ9116" s="61" t="str">
        <f>IF(AND(K9116&lt;&gt;"Match of the Day",K9116&lt;&gt;"Match of the Day 2",K9116&lt;&gt;"Match of the Day Repeat"),"",1+MAX($AJ$10:AJ9115))</f>
        <v/>
      </c>
    </row>
    <row r="9117" spans="34:36" x14ac:dyDescent="0.35">
      <c r="AH9117" s="16" t="str">
        <f>IF(AND(B9117="Premier League",E9117="Live"),_xlfn.XLOOKUP(_xlfn.TEXTJOIN(" vs ",,C9117:D9117),Calendar!G:G,Calendar!B:B),IF(AND(B9117="Premier League",E9117="Highlights"),_xlfn.XLOOKUP(H9117,Calendar!O:O,Calendar!N:N,,-1),""))</f>
        <v/>
      </c>
      <c r="AI9117" s="61" t="str">
        <f>IF(AND(AH9117&lt;&gt;"",E9117="Live"),_xlfn.XLOOKUP(_xlfn.TEXTJOIN(" vs ",,C9117:D9117),Calendar!G:G,Calendar!K:K),"")</f>
        <v/>
      </c>
      <c r="AJ9117" s="61" t="str">
        <f>IF(AND(K9117&lt;&gt;"Match of the Day",K9117&lt;&gt;"Match of the Day 2",K9117&lt;&gt;"Match of the Day Repeat"),"",1+MAX($AJ$10:AJ9116))</f>
        <v/>
      </c>
    </row>
    <row r="9118" spans="34:36" x14ac:dyDescent="0.35">
      <c r="AH9118" s="16" t="str">
        <f>IF(AND(B9118="Premier League",E9118="Live"),_xlfn.XLOOKUP(_xlfn.TEXTJOIN(" vs ",,C9118:D9118),Calendar!G:G,Calendar!B:B),IF(AND(B9118="Premier League",E9118="Highlights"),_xlfn.XLOOKUP(H9118,Calendar!O:O,Calendar!N:N,,-1),""))</f>
        <v/>
      </c>
      <c r="AI9118" s="61" t="str">
        <f>IF(AND(AH9118&lt;&gt;"",E9118="Live"),_xlfn.XLOOKUP(_xlfn.TEXTJOIN(" vs ",,C9118:D9118),Calendar!G:G,Calendar!K:K),"")</f>
        <v/>
      </c>
      <c r="AJ9118" s="61" t="str">
        <f>IF(AND(K9118&lt;&gt;"Match of the Day",K9118&lt;&gt;"Match of the Day 2",K9118&lt;&gt;"Match of the Day Repeat"),"",1+MAX($AJ$10:AJ9117))</f>
        <v/>
      </c>
    </row>
    <row r="9119" spans="34:36" x14ac:dyDescent="0.35">
      <c r="AH9119" s="16" t="str">
        <f>IF(AND(B9119="Premier League",E9119="Live"),_xlfn.XLOOKUP(_xlfn.TEXTJOIN(" vs ",,C9119:D9119),Calendar!G:G,Calendar!B:B),IF(AND(B9119="Premier League",E9119="Highlights"),_xlfn.XLOOKUP(H9119,Calendar!O:O,Calendar!N:N,,-1),""))</f>
        <v/>
      </c>
      <c r="AI9119" s="61" t="str">
        <f>IF(AND(AH9119&lt;&gt;"",E9119="Live"),_xlfn.XLOOKUP(_xlfn.TEXTJOIN(" vs ",,C9119:D9119),Calendar!G:G,Calendar!K:K),"")</f>
        <v/>
      </c>
      <c r="AJ9119" s="61" t="str">
        <f>IF(AND(K9119&lt;&gt;"Match of the Day",K9119&lt;&gt;"Match of the Day 2",K9119&lt;&gt;"Match of the Day Repeat"),"",1+MAX($AJ$10:AJ9118))</f>
        <v/>
      </c>
    </row>
    <row r="9120" spans="34:36" x14ac:dyDescent="0.35">
      <c r="AH9120" s="16" t="str">
        <f>IF(AND(B9120="Premier League",E9120="Live"),_xlfn.XLOOKUP(_xlfn.TEXTJOIN(" vs ",,C9120:D9120),Calendar!G:G,Calendar!B:B),IF(AND(B9120="Premier League",E9120="Highlights"),_xlfn.XLOOKUP(H9120,Calendar!O:O,Calendar!N:N,,-1),""))</f>
        <v/>
      </c>
      <c r="AI9120" s="61" t="str">
        <f>IF(AND(AH9120&lt;&gt;"",E9120="Live"),_xlfn.XLOOKUP(_xlfn.TEXTJOIN(" vs ",,C9120:D9120),Calendar!G:G,Calendar!K:K),"")</f>
        <v/>
      </c>
      <c r="AJ9120" s="61" t="str">
        <f>IF(AND(K9120&lt;&gt;"Match of the Day",K9120&lt;&gt;"Match of the Day 2",K9120&lt;&gt;"Match of the Day Repeat"),"",1+MAX($AJ$10:AJ9119))</f>
        <v/>
      </c>
    </row>
    <row r="9121" spans="34:36" x14ac:dyDescent="0.35">
      <c r="AH9121" s="16" t="str">
        <f>IF(AND(B9121="Premier League",E9121="Live"),_xlfn.XLOOKUP(_xlfn.TEXTJOIN(" vs ",,C9121:D9121),Calendar!G:G,Calendar!B:B),IF(AND(B9121="Premier League",E9121="Highlights"),_xlfn.XLOOKUP(H9121,Calendar!O:O,Calendar!N:N,,-1),""))</f>
        <v/>
      </c>
      <c r="AI9121" s="61" t="str">
        <f>IF(AND(AH9121&lt;&gt;"",E9121="Live"),_xlfn.XLOOKUP(_xlfn.TEXTJOIN(" vs ",,C9121:D9121),Calendar!G:G,Calendar!K:K),"")</f>
        <v/>
      </c>
      <c r="AJ9121" s="61" t="str">
        <f>IF(AND(K9121&lt;&gt;"Match of the Day",K9121&lt;&gt;"Match of the Day 2",K9121&lt;&gt;"Match of the Day Repeat"),"",1+MAX($AJ$10:AJ9120))</f>
        <v/>
      </c>
    </row>
    <row r="9122" spans="34:36" x14ac:dyDescent="0.35">
      <c r="AH9122" s="16" t="str">
        <f>IF(AND(B9122="Premier League",E9122="Live"),_xlfn.XLOOKUP(_xlfn.TEXTJOIN(" vs ",,C9122:D9122),Calendar!G:G,Calendar!B:B),IF(AND(B9122="Premier League",E9122="Highlights"),_xlfn.XLOOKUP(H9122,Calendar!O:O,Calendar!N:N,,-1),""))</f>
        <v/>
      </c>
      <c r="AI9122" s="61" t="str">
        <f>IF(AND(AH9122&lt;&gt;"",E9122="Live"),_xlfn.XLOOKUP(_xlfn.TEXTJOIN(" vs ",,C9122:D9122),Calendar!G:G,Calendar!K:K),"")</f>
        <v/>
      </c>
      <c r="AJ9122" s="61" t="str">
        <f>IF(AND(K9122&lt;&gt;"Match of the Day",K9122&lt;&gt;"Match of the Day 2",K9122&lt;&gt;"Match of the Day Repeat"),"",1+MAX($AJ$10:AJ9121))</f>
        <v/>
      </c>
    </row>
    <row r="9123" spans="34:36" x14ac:dyDescent="0.35">
      <c r="AH9123" s="16" t="str">
        <f>IF(AND(B9123="Premier League",E9123="Live"),_xlfn.XLOOKUP(_xlfn.TEXTJOIN(" vs ",,C9123:D9123),Calendar!G:G,Calendar!B:B),IF(AND(B9123="Premier League",E9123="Highlights"),_xlfn.XLOOKUP(H9123,Calendar!O:O,Calendar!N:N,,-1),""))</f>
        <v/>
      </c>
      <c r="AI9123" s="61" t="str">
        <f>IF(AND(AH9123&lt;&gt;"",E9123="Live"),_xlfn.XLOOKUP(_xlfn.TEXTJOIN(" vs ",,C9123:D9123),Calendar!G:G,Calendar!K:K),"")</f>
        <v/>
      </c>
      <c r="AJ9123" s="61" t="str">
        <f>IF(AND(K9123&lt;&gt;"Match of the Day",K9123&lt;&gt;"Match of the Day 2",K9123&lt;&gt;"Match of the Day Repeat"),"",1+MAX($AJ$10:AJ9122))</f>
        <v/>
      </c>
    </row>
    <row r="9124" spans="34:36" x14ac:dyDescent="0.35">
      <c r="AH9124" s="16" t="str">
        <f>IF(AND(B9124="Premier League",E9124="Live"),_xlfn.XLOOKUP(_xlfn.TEXTJOIN(" vs ",,C9124:D9124),Calendar!G:G,Calendar!B:B),IF(AND(B9124="Premier League",E9124="Highlights"),_xlfn.XLOOKUP(H9124,Calendar!O:O,Calendar!N:N,,-1),""))</f>
        <v/>
      </c>
      <c r="AI9124" s="61" t="str">
        <f>IF(AND(AH9124&lt;&gt;"",E9124="Live"),_xlfn.XLOOKUP(_xlfn.TEXTJOIN(" vs ",,C9124:D9124),Calendar!G:G,Calendar!K:K),"")</f>
        <v/>
      </c>
      <c r="AJ9124" s="61" t="str">
        <f>IF(AND(K9124&lt;&gt;"Match of the Day",K9124&lt;&gt;"Match of the Day 2",K9124&lt;&gt;"Match of the Day Repeat"),"",1+MAX($AJ$10:AJ9123))</f>
        <v/>
      </c>
    </row>
    <row r="9125" spans="34:36" x14ac:dyDescent="0.35">
      <c r="AH9125" s="16" t="str">
        <f>IF(AND(B9125="Premier League",E9125="Live"),_xlfn.XLOOKUP(_xlfn.TEXTJOIN(" vs ",,C9125:D9125),Calendar!G:G,Calendar!B:B),IF(AND(B9125="Premier League",E9125="Highlights"),_xlfn.XLOOKUP(H9125,Calendar!O:O,Calendar!N:N,,-1),""))</f>
        <v/>
      </c>
      <c r="AI9125" s="61" t="str">
        <f>IF(AND(AH9125&lt;&gt;"",E9125="Live"),_xlfn.XLOOKUP(_xlfn.TEXTJOIN(" vs ",,C9125:D9125),Calendar!G:G,Calendar!K:K),"")</f>
        <v/>
      </c>
      <c r="AJ9125" s="61" t="str">
        <f>IF(AND(K9125&lt;&gt;"Match of the Day",K9125&lt;&gt;"Match of the Day 2",K9125&lt;&gt;"Match of the Day Repeat"),"",1+MAX($AJ$10:AJ9124))</f>
        <v/>
      </c>
    </row>
    <row r="9126" spans="34:36" x14ac:dyDescent="0.35">
      <c r="AH9126" s="16" t="str">
        <f>IF(AND(B9126="Premier League",E9126="Live"),_xlfn.XLOOKUP(_xlfn.TEXTJOIN(" vs ",,C9126:D9126),Calendar!G:G,Calendar!B:B),IF(AND(B9126="Premier League",E9126="Highlights"),_xlfn.XLOOKUP(H9126,Calendar!O:O,Calendar!N:N,,-1),""))</f>
        <v/>
      </c>
      <c r="AI9126" s="61" t="str">
        <f>IF(AND(AH9126&lt;&gt;"",E9126="Live"),_xlfn.XLOOKUP(_xlfn.TEXTJOIN(" vs ",,C9126:D9126),Calendar!G:G,Calendar!K:K),"")</f>
        <v/>
      </c>
      <c r="AJ9126" s="61" t="str">
        <f>IF(AND(K9126&lt;&gt;"Match of the Day",K9126&lt;&gt;"Match of the Day 2",K9126&lt;&gt;"Match of the Day Repeat"),"",1+MAX($AJ$10:AJ9125))</f>
        <v/>
      </c>
    </row>
    <row r="9127" spans="34:36" x14ac:dyDescent="0.35">
      <c r="AH9127" s="16" t="str">
        <f>IF(AND(B9127="Premier League",E9127="Live"),_xlfn.XLOOKUP(_xlfn.TEXTJOIN(" vs ",,C9127:D9127),Calendar!G:G,Calendar!B:B),IF(AND(B9127="Premier League",E9127="Highlights"),_xlfn.XLOOKUP(H9127,Calendar!O:O,Calendar!N:N,,-1),""))</f>
        <v/>
      </c>
      <c r="AI9127" s="61" t="str">
        <f>IF(AND(AH9127&lt;&gt;"",E9127="Live"),_xlfn.XLOOKUP(_xlfn.TEXTJOIN(" vs ",,C9127:D9127),Calendar!G:G,Calendar!K:K),"")</f>
        <v/>
      </c>
      <c r="AJ9127" s="61" t="str">
        <f>IF(AND(K9127&lt;&gt;"Match of the Day",K9127&lt;&gt;"Match of the Day 2",K9127&lt;&gt;"Match of the Day Repeat"),"",1+MAX($AJ$10:AJ9126))</f>
        <v/>
      </c>
    </row>
    <row r="9128" spans="34:36" x14ac:dyDescent="0.35">
      <c r="AH9128" s="16" t="str">
        <f>IF(AND(B9128="Premier League",E9128="Live"),_xlfn.XLOOKUP(_xlfn.TEXTJOIN(" vs ",,C9128:D9128),Calendar!G:G,Calendar!B:B),IF(AND(B9128="Premier League",E9128="Highlights"),_xlfn.XLOOKUP(H9128,Calendar!O:O,Calendar!N:N,,-1),""))</f>
        <v/>
      </c>
      <c r="AI9128" s="61" t="str">
        <f>IF(AND(AH9128&lt;&gt;"",E9128="Live"),_xlfn.XLOOKUP(_xlfn.TEXTJOIN(" vs ",,C9128:D9128),Calendar!G:G,Calendar!K:K),"")</f>
        <v/>
      </c>
      <c r="AJ9128" s="61" t="str">
        <f>IF(AND(K9128&lt;&gt;"Match of the Day",K9128&lt;&gt;"Match of the Day 2",K9128&lt;&gt;"Match of the Day Repeat"),"",1+MAX($AJ$10:AJ9127))</f>
        <v/>
      </c>
    </row>
    <row r="9129" spans="34:36" x14ac:dyDescent="0.35">
      <c r="AH9129" s="16" t="str">
        <f>IF(AND(B9129="Premier League",E9129="Live"),_xlfn.XLOOKUP(_xlfn.TEXTJOIN(" vs ",,C9129:D9129),Calendar!G:G,Calendar!B:B),IF(AND(B9129="Premier League",E9129="Highlights"),_xlfn.XLOOKUP(H9129,Calendar!O:O,Calendar!N:N,,-1),""))</f>
        <v/>
      </c>
      <c r="AI9129" s="61" t="str">
        <f>IF(AND(AH9129&lt;&gt;"",E9129="Live"),_xlfn.XLOOKUP(_xlfn.TEXTJOIN(" vs ",,C9129:D9129),Calendar!G:G,Calendar!K:K),"")</f>
        <v/>
      </c>
      <c r="AJ9129" s="61" t="str">
        <f>IF(AND(K9129&lt;&gt;"Match of the Day",K9129&lt;&gt;"Match of the Day 2",K9129&lt;&gt;"Match of the Day Repeat"),"",1+MAX($AJ$10:AJ9128))</f>
        <v/>
      </c>
    </row>
    <row r="9130" spans="34:36" x14ac:dyDescent="0.35">
      <c r="AH9130" s="16" t="str">
        <f>IF(AND(B9130="Premier League",E9130="Live"),_xlfn.XLOOKUP(_xlfn.TEXTJOIN(" vs ",,C9130:D9130),Calendar!G:G,Calendar!B:B),IF(AND(B9130="Premier League",E9130="Highlights"),_xlfn.XLOOKUP(H9130,Calendar!O:O,Calendar!N:N,,-1),""))</f>
        <v/>
      </c>
      <c r="AI9130" s="61" t="str">
        <f>IF(AND(AH9130&lt;&gt;"",E9130="Live"),_xlfn.XLOOKUP(_xlfn.TEXTJOIN(" vs ",,C9130:D9130),Calendar!G:G,Calendar!K:K),"")</f>
        <v/>
      </c>
      <c r="AJ9130" s="61" t="str">
        <f>IF(AND(K9130&lt;&gt;"Match of the Day",K9130&lt;&gt;"Match of the Day 2",K9130&lt;&gt;"Match of the Day Repeat"),"",1+MAX($AJ$10:AJ9129))</f>
        <v/>
      </c>
    </row>
    <row r="9131" spans="34:36" x14ac:dyDescent="0.35">
      <c r="AH9131" s="16" t="str">
        <f>IF(AND(B9131="Premier League",E9131="Live"),_xlfn.XLOOKUP(_xlfn.TEXTJOIN(" vs ",,C9131:D9131),Calendar!G:G,Calendar!B:B),IF(AND(B9131="Premier League",E9131="Highlights"),_xlfn.XLOOKUP(H9131,Calendar!O:O,Calendar!N:N,,-1),""))</f>
        <v/>
      </c>
      <c r="AI9131" s="61" t="str">
        <f>IF(AND(AH9131&lt;&gt;"",E9131="Live"),_xlfn.XLOOKUP(_xlfn.TEXTJOIN(" vs ",,C9131:D9131),Calendar!G:G,Calendar!K:K),"")</f>
        <v/>
      </c>
      <c r="AJ9131" s="61" t="str">
        <f>IF(AND(K9131&lt;&gt;"Match of the Day",K9131&lt;&gt;"Match of the Day 2",K9131&lt;&gt;"Match of the Day Repeat"),"",1+MAX($AJ$10:AJ9130))</f>
        <v/>
      </c>
    </row>
    <row r="9132" spans="34:36" x14ac:dyDescent="0.35">
      <c r="AH9132" s="16" t="str">
        <f>IF(AND(B9132="Premier League",E9132="Live"),_xlfn.XLOOKUP(_xlfn.TEXTJOIN(" vs ",,C9132:D9132),Calendar!G:G,Calendar!B:B),IF(AND(B9132="Premier League",E9132="Highlights"),_xlfn.XLOOKUP(H9132,Calendar!O:O,Calendar!N:N,,-1),""))</f>
        <v/>
      </c>
      <c r="AI9132" s="61" t="str">
        <f>IF(AND(AH9132&lt;&gt;"",E9132="Live"),_xlfn.XLOOKUP(_xlfn.TEXTJOIN(" vs ",,C9132:D9132),Calendar!G:G,Calendar!K:K),"")</f>
        <v/>
      </c>
      <c r="AJ9132" s="61" t="str">
        <f>IF(AND(K9132&lt;&gt;"Match of the Day",K9132&lt;&gt;"Match of the Day 2",K9132&lt;&gt;"Match of the Day Repeat"),"",1+MAX($AJ$10:AJ9131))</f>
        <v/>
      </c>
    </row>
    <row r="9133" spans="34:36" x14ac:dyDescent="0.35">
      <c r="AH9133" s="16" t="str">
        <f>IF(AND(B9133="Premier League",E9133="Live"),_xlfn.XLOOKUP(_xlfn.TEXTJOIN(" vs ",,C9133:D9133),Calendar!G:G,Calendar!B:B),IF(AND(B9133="Premier League",E9133="Highlights"),_xlfn.XLOOKUP(H9133,Calendar!O:O,Calendar!N:N,,-1),""))</f>
        <v/>
      </c>
      <c r="AI9133" s="61" t="str">
        <f>IF(AND(AH9133&lt;&gt;"",E9133="Live"),_xlfn.XLOOKUP(_xlfn.TEXTJOIN(" vs ",,C9133:D9133),Calendar!G:G,Calendar!K:K),"")</f>
        <v/>
      </c>
      <c r="AJ9133" s="61" t="str">
        <f>IF(AND(K9133&lt;&gt;"Match of the Day",K9133&lt;&gt;"Match of the Day 2",K9133&lt;&gt;"Match of the Day Repeat"),"",1+MAX($AJ$10:AJ9132))</f>
        <v/>
      </c>
    </row>
    <row r="9134" spans="34:36" x14ac:dyDescent="0.35">
      <c r="AH9134" s="16" t="str">
        <f>IF(AND(B9134="Premier League",E9134="Live"),_xlfn.XLOOKUP(_xlfn.TEXTJOIN(" vs ",,C9134:D9134),Calendar!G:G,Calendar!B:B),IF(AND(B9134="Premier League",E9134="Highlights"),_xlfn.XLOOKUP(H9134,Calendar!O:O,Calendar!N:N,,-1),""))</f>
        <v/>
      </c>
      <c r="AI9134" s="61" t="str">
        <f>IF(AND(AH9134&lt;&gt;"",E9134="Live"),_xlfn.XLOOKUP(_xlfn.TEXTJOIN(" vs ",,C9134:D9134),Calendar!G:G,Calendar!K:K),"")</f>
        <v/>
      </c>
      <c r="AJ9134" s="61" t="str">
        <f>IF(AND(K9134&lt;&gt;"Match of the Day",K9134&lt;&gt;"Match of the Day 2",K9134&lt;&gt;"Match of the Day Repeat"),"",1+MAX($AJ$10:AJ9133))</f>
        <v/>
      </c>
    </row>
    <row r="9135" spans="34:36" x14ac:dyDescent="0.35">
      <c r="AH9135" s="16" t="str">
        <f>IF(AND(B9135="Premier League",E9135="Live"),_xlfn.XLOOKUP(_xlfn.TEXTJOIN(" vs ",,C9135:D9135),Calendar!G:G,Calendar!B:B),IF(AND(B9135="Premier League",E9135="Highlights"),_xlfn.XLOOKUP(H9135,Calendar!O:O,Calendar!N:N,,-1),""))</f>
        <v/>
      </c>
      <c r="AI9135" s="61" t="str">
        <f>IF(AND(AH9135&lt;&gt;"",E9135="Live"),_xlfn.XLOOKUP(_xlfn.TEXTJOIN(" vs ",,C9135:D9135),Calendar!G:G,Calendar!K:K),"")</f>
        <v/>
      </c>
      <c r="AJ9135" s="61" t="str">
        <f>IF(AND(K9135&lt;&gt;"Match of the Day",K9135&lt;&gt;"Match of the Day 2",K9135&lt;&gt;"Match of the Day Repeat"),"",1+MAX($AJ$10:AJ9134))</f>
        <v/>
      </c>
    </row>
    <row r="9136" spans="34:36" x14ac:dyDescent="0.35">
      <c r="AH9136" s="16" t="str">
        <f>IF(AND(B9136="Premier League",E9136="Live"),_xlfn.XLOOKUP(_xlfn.TEXTJOIN(" vs ",,C9136:D9136),Calendar!G:G,Calendar!B:B),IF(AND(B9136="Premier League",E9136="Highlights"),_xlfn.XLOOKUP(H9136,Calendar!O:O,Calendar!N:N,,-1),""))</f>
        <v/>
      </c>
      <c r="AI9136" s="61" t="str">
        <f>IF(AND(AH9136&lt;&gt;"",E9136="Live"),_xlfn.XLOOKUP(_xlfn.TEXTJOIN(" vs ",,C9136:D9136),Calendar!G:G,Calendar!K:K),"")</f>
        <v/>
      </c>
      <c r="AJ9136" s="61" t="str">
        <f>IF(AND(K9136&lt;&gt;"Match of the Day",K9136&lt;&gt;"Match of the Day 2",K9136&lt;&gt;"Match of the Day Repeat"),"",1+MAX($AJ$10:AJ9135))</f>
        <v/>
      </c>
    </row>
    <row r="9137" spans="34:36" x14ac:dyDescent="0.35">
      <c r="AH9137" s="16" t="str">
        <f>IF(AND(B9137="Premier League",E9137="Live"),_xlfn.XLOOKUP(_xlfn.TEXTJOIN(" vs ",,C9137:D9137),Calendar!G:G,Calendar!B:B),IF(AND(B9137="Premier League",E9137="Highlights"),_xlfn.XLOOKUP(H9137,Calendar!O:O,Calendar!N:N,,-1),""))</f>
        <v/>
      </c>
      <c r="AI9137" s="61" t="str">
        <f>IF(AND(AH9137&lt;&gt;"",E9137="Live"),_xlfn.XLOOKUP(_xlfn.TEXTJOIN(" vs ",,C9137:D9137),Calendar!G:G,Calendar!K:K),"")</f>
        <v/>
      </c>
      <c r="AJ9137" s="61" t="str">
        <f>IF(AND(K9137&lt;&gt;"Match of the Day",K9137&lt;&gt;"Match of the Day 2",K9137&lt;&gt;"Match of the Day Repeat"),"",1+MAX($AJ$10:AJ9136))</f>
        <v/>
      </c>
    </row>
    <row r="9138" spans="34:36" x14ac:dyDescent="0.35">
      <c r="AH9138" s="16" t="str">
        <f>IF(AND(B9138="Premier League",E9138="Live"),_xlfn.XLOOKUP(_xlfn.TEXTJOIN(" vs ",,C9138:D9138),Calendar!G:G,Calendar!B:B),IF(AND(B9138="Premier League",E9138="Highlights"),_xlfn.XLOOKUP(H9138,Calendar!O:O,Calendar!N:N,,-1),""))</f>
        <v/>
      </c>
      <c r="AI9138" s="61" t="str">
        <f>IF(AND(AH9138&lt;&gt;"",E9138="Live"),_xlfn.XLOOKUP(_xlfn.TEXTJOIN(" vs ",,C9138:D9138),Calendar!G:G,Calendar!K:K),"")</f>
        <v/>
      </c>
      <c r="AJ9138" s="61" t="str">
        <f>IF(AND(K9138&lt;&gt;"Match of the Day",K9138&lt;&gt;"Match of the Day 2",K9138&lt;&gt;"Match of the Day Repeat"),"",1+MAX($AJ$10:AJ9137))</f>
        <v/>
      </c>
    </row>
    <row r="9139" spans="34:36" x14ac:dyDescent="0.35">
      <c r="AH9139" s="16" t="str">
        <f>IF(AND(B9139="Premier League",E9139="Live"),_xlfn.XLOOKUP(_xlfn.TEXTJOIN(" vs ",,C9139:D9139),Calendar!G:G,Calendar!B:B),IF(AND(B9139="Premier League",E9139="Highlights"),_xlfn.XLOOKUP(H9139,Calendar!O:O,Calendar!N:N,,-1),""))</f>
        <v/>
      </c>
      <c r="AI9139" s="61" t="str">
        <f>IF(AND(AH9139&lt;&gt;"",E9139="Live"),_xlfn.XLOOKUP(_xlfn.TEXTJOIN(" vs ",,C9139:D9139),Calendar!G:G,Calendar!K:K),"")</f>
        <v/>
      </c>
      <c r="AJ9139" s="61" t="str">
        <f>IF(AND(K9139&lt;&gt;"Match of the Day",K9139&lt;&gt;"Match of the Day 2",K9139&lt;&gt;"Match of the Day Repeat"),"",1+MAX($AJ$10:AJ9138))</f>
        <v/>
      </c>
    </row>
    <row r="9140" spans="34:36" x14ac:dyDescent="0.35">
      <c r="AH9140" s="16" t="str">
        <f>IF(AND(B9140="Premier League",E9140="Live"),_xlfn.XLOOKUP(_xlfn.TEXTJOIN(" vs ",,C9140:D9140),Calendar!G:G,Calendar!B:B),IF(AND(B9140="Premier League",E9140="Highlights"),_xlfn.XLOOKUP(H9140,Calendar!O:O,Calendar!N:N,,-1),""))</f>
        <v/>
      </c>
      <c r="AI9140" s="61" t="str">
        <f>IF(AND(AH9140&lt;&gt;"",E9140="Live"),_xlfn.XLOOKUP(_xlfn.TEXTJOIN(" vs ",,C9140:D9140),Calendar!G:G,Calendar!K:K),"")</f>
        <v/>
      </c>
      <c r="AJ9140" s="61" t="str">
        <f>IF(AND(K9140&lt;&gt;"Match of the Day",K9140&lt;&gt;"Match of the Day 2",K9140&lt;&gt;"Match of the Day Repeat"),"",1+MAX($AJ$10:AJ9139))</f>
        <v/>
      </c>
    </row>
    <row r="9141" spans="34:36" x14ac:dyDescent="0.35">
      <c r="AH9141" s="16" t="str">
        <f>IF(AND(B9141="Premier League",E9141="Live"),_xlfn.XLOOKUP(_xlfn.TEXTJOIN(" vs ",,C9141:D9141),Calendar!G:G,Calendar!B:B),IF(AND(B9141="Premier League",E9141="Highlights"),_xlfn.XLOOKUP(H9141,Calendar!O:O,Calendar!N:N,,-1),""))</f>
        <v/>
      </c>
      <c r="AI9141" s="61" t="str">
        <f>IF(AND(AH9141&lt;&gt;"",E9141="Live"),_xlfn.XLOOKUP(_xlfn.TEXTJOIN(" vs ",,C9141:D9141),Calendar!G:G,Calendar!K:K),"")</f>
        <v/>
      </c>
      <c r="AJ9141" s="61" t="str">
        <f>IF(AND(K9141&lt;&gt;"Match of the Day",K9141&lt;&gt;"Match of the Day 2",K9141&lt;&gt;"Match of the Day Repeat"),"",1+MAX($AJ$10:AJ9140))</f>
        <v/>
      </c>
    </row>
    <row r="9142" spans="34:36" x14ac:dyDescent="0.35">
      <c r="AH9142" s="16" t="str">
        <f>IF(AND(B9142="Premier League",E9142="Live"),_xlfn.XLOOKUP(_xlfn.TEXTJOIN(" vs ",,C9142:D9142),Calendar!G:G,Calendar!B:B),IF(AND(B9142="Premier League",E9142="Highlights"),_xlfn.XLOOKUP(H9142,Calendar!O:O,Calendar!N:N,,-1),""))</f>
        <v/>
      </c>
      <c r="AI9142" s="61" t="str">
        <f>IF(AND(AH9142&lt;&gt;"",E9142="Live"),_xlfn.XLOOKUP(_xlfn.TEXTJOIN(" vs ",,C9142:D9142),Calendar!G:G,Calendar!K:K),"")</f>
        <v/>
      </c>
      <c r="AJ9142" s="61" t="str">
        <f>IF(AND(K9142&lt;&gt;"Match of the Day",K9142&lt;&gt;"Match of the Day 2",K9142&lt;&gt;"Match of the Day Repeat"),"",1+MAX($AJ$10:AJ9141))</f>
        <v/>
      </c>
    </row>
    <row r="9143" spans="34:36" x14ac:dyDescent="0.35">
      <c r="AH9143" s="16" t="str">
        <f>IF(AND(B9143="Premier League",E9143="Live"),_xlfn.XLOOKUP(_xlfn.TEXTJOIN(" vs ",,C9143:D9143),Calendar!G:G,Calendar!B:B),IF(AND(B9143="Premier League",E9143="Highlights"),_xlfn.XLOOKUP(H9143,Calendar!O:O,Calendar!N:N,,-1),""))</f>
        <v/>
      </c>
      <c r="AI9143" s="61" t="str">
        <f>IF(AND(AH9143&lt;&gt;"",E9143="Live"),_xlfn.XLOOKUP(_xlfn.TEXTJOIN(" vs ",,C9143:D9143),Calendar!G:G,Calendar!K:K),"")</f>
        <v/>
      </c>
      <c r="AJ9143" s="61" t="str">
        <f>IF(AND(K9143&lt;&gt;"Match of the Day",K9143&lt;&gt;"Match of the Day 2",K9143&lt;&gt;"Match of the Day Repeat"),"",1+MAX($AJ$10:AJ9142))</f>
        <v/>
      </c>
    </row>
    <row r="9144" spans="34:36" x14ac:dyDescent="0.35">
      <c r="AH9144" s="16" t="str">
        <f>IF(AND(B9144="Premier League",E9144="Live"),_xlfn.XLOOKUP(_xlfn.TEXTJOIN(" vs ",,C9144:D9144),Calendar!G:G,Calendar!B:B),IF(AND(B9144="Premier League",E9144="Highlights"),_xlfn.XLOOKUP(H9144,Calendar!O:O,Calendar!N:N,,-1),""))</f>
        <v/>
      </c>
      <c r="AI9144" s="61" t="str">
        <f>IF(AND(AH9144&lt;&gt;"",E9144="Live"),_xlfn.XLOOKUP(_xlfn.TEXTJOIN(" vs ",,C9144:D9144),Calendar!G:G,Calendar!K:K),"")</f>
        <v/>
      </c>
      <c r="AJ9144" s="61" t="str">
        <f>IF(AND(K9144&lt;&gt;"Match of the Day",K9144&lt;&gt;"Match of the Day 2",K9144&lt;&gt;"Match of the Day Repeat"),"",1+MAX($AJ$10:AJ9143))</f>
        <v/>
      </c>
    </row>
    <row r="9145" spans="34:36" x14ac:dyDescent="0.35">
      <c r="AH9145" s="16" t="str">
        <f>IF(AND(B9145="Premier League",E9145="Live"),_xlfn.XLOOKUP(_xlfn.TEXTJOIN(" vs ",,C9145:D9145),Calendar!G:G,Calendar!B:B),IF(AND(B9145="Premier League",E9145="Highlights"),_xlfn.XLOOKUP(H9145,Calendar!O:O,Calendar!N:N,,-1),""))</f>
        <v/>
      </c>
      <c r="AI9145" s="61" t="str">
        <f>IF(AND(AH9145&lt;&gt;"",E9145="Live"),_xlfn.XLOOKUP(_xlfn.TEXTJOIN(" vs ",,C9145:D9145),Calendar!G:G,Calendar!K:K),"")</f>
        <v/>
      </c>
      <c r="AJ9145" s="61" t="str">
        <f>IF(AND(K9145&lt;&gt;"Match of the Day",K9145&lt;&gt;"Match of the Day 2",K9145&lt;&gt;"Match of the Day Repeat"),"",1+MAX($AJ$10:AJ9144))</f>
        <v/>
      </c>
    </row>
    <row r="9146" spans="34:36" x14ac:dyDescent="0.35">
      <c r="AH9146" s="16" t="str">
        <f>IF(AND(B9146="Premier League",E9146="Live"),_xlfn.XLOOKUP(_xlfn.TEXTJOIN(" vs ",,C9146:D9146),Calendar!G:G,Calendar!B:B),IF(AND(B9146="Premier League",E9146="Highlights"),_xlfn.XLOOKUP(H9146,Calendar!O:O,Calendar!N:N,,-1),""))</f>
        <v/>
      </c>
      <c r="AI9146" s="61" t="str">
        <f>IF(AND(AH9146&lt;&gt;"",E9146="Live"),_xlfn.XLOOKUP(_xlfn.TEXTJOIN(" vs ",,C9146:D9146),Calendar!G:G,Calendar!K:K),"")</f>
        <v/>
      </c>
      <c r="AJ9146" s="61" t="str">
        <f>IF(AND(K9146&lt;&gt;"Match of the Day",K9146&lt;&gt;"Match of the Day 2",K9146&lt;&gt;"Match of the Day Repeat"),"",1+MAX($AJ$10:AJ9145))</f>
        <v/>
      </c>
    </row>
    <row r="9147" spans="34:36" x14ac:dyDescent="0.35">
      <c r="AH9147" s="16" t="str">
        <f>IF(AND(B9147="Premier League",E9147="Live"),_xlfn.XLOOKUP(_xlfn.TEXTJOIN(" vs ",,C9147:D9147),Calendar!G:G,Calendar!B:B),IF(AND(B9147="Premier League",E9147="Highlights"),_xlfn.XLOOKUP(H9147,Calendar!O:O,Calendar!N:N,,-1),""))</f>
        <v/>
      </c>
      <c r="AI9147" s="61" t="str">
        <f>IF(AND(AH9147&lt;&gt;"",E9147="Live"),_xlfn.XLOOKUP(_xlfn.TEXTJOIN(" vs ",,C9147:D9147),Calendar!G:G,Calendar!K:K),"")</f>
        <v/>
      </c>
      <c r="AJ9147" s="61" t="str">
        <f>IF(AND(K9147&lt;&gt;"Match of the Day",K9147&lt;&gt;"Match of the Day 2",K9147&lt;&gt;"Match of the Day Repeat"),"",1+MAX($AJ$10:AJ9146))</f>
        <v/>
      </c>
    </row>
    <row r="9148" spans="34:36" x14ac:dyDescent="0.35">
      <c r="AH9148" s="16" t="str">
        <f>IF(AND(B9148="Premier League",E9148="Live"),_xlfn.XLOOKUP(_xlfn.TEXTJOIN(" vs ",,C9148:D9148),Calendar!G:G,Calendar!B:B),IF(AND(B9148="Premier League",E9148="Highlights"),_xlfn.XLOOKUP(H9148,Calendar!O:O,Calendar!N:N,,-1),""))</f>
        <v/>
      </c>
      <c r="AI9148" s="61" t="str">
        <f>IF(AND(AH9148&lt;&gt;"",E9148="Live"),_xlfn.XLOOKUP(_xlfn.TEXTJOIN(" vs ",,C9148:D9148),Calendar!G:G,Calendar!K:K),"")</f>
        <v/>
      </c>
      <c r="AJ9148" s="61" t="str">
        <f>IF(AND(K9148&lt;&gt;"Match of the Day",K9148&lt;&gt;"Match of the Day 2",K9148&lt;&gt;"Match of the Day Repeat"),"",1+MAX($AJ$10:AJ9147))</f>
        <v/>
      </c>
    </row>
    <row r="9149" spans="34:36" x14ac:dyDescent="0.35">
      <c r="AH9149" s="16" t="str">
        <f>IF(AND(B9149="Premier League",E9149="Live"),_xlfn.XLOOKUP(_xlfn.TEXTJOIN(" vs ",,C9149:D9149),Calendar!G:G,Calendar!B:B),IF(AND(B9149="Premier League",E9149="Highlights"),_xlfn.XLOOKUP(H9149,Calendar!O:O,Calendar!N:N,,-1),""))</f>
        <v/>
      </c>
      <c r="AI9149" s="61" t="str">
        <f>IF(AND(AH9149&lt;&gt;"",E9149="Live"),_xlfn.XLOOKUP(_xlfn.TEXTJOIN(" vs ",,C9149:D9149),Calendar!G:G,Calendar!K:K),"")</f>
        <v/>
      </c>
      <c r="AJ9149" s="61" t="str">
        <f>IF(AND(K9149&lt;&gt;"Match of the Day",K9149&lt;&gt;"Match of the Day 2",K9149&lt;&gt;"Match of the Day Repeat"),"",1+MAX($AJ$10:AJ9148))</f>
        <v/>
      </c>
    </row>
    <row r="9150" spans="34:36" x14ac:dyDescent="0.35">
      <c r="AH9150" s="16" t="str">
        <f>IF(AND(B9150="Premier League",E9150="Live"),_xlfn.XLOOKUP(_xlfn.TEXTJOIN(" vs ",,C9150:D9150),Calendar!G:G,Calendar!B:B),IF(AND(B9150="Premier League",E9150="Highlights"),_xlfn.XLOOKUP(H9150,Calendar!O:O,Calendar!N:N,,-1),""))</f>
        <v/>
      </c>
      <c r="AI9150" s="61" t="str">
        <f>IF(AND(AH9150&lt;&gt;"",E9150="Live"),_xlfn.XLOOKUP(_xlfn.TEXTJOIN(" vs ",,C9150:D9150),Calendar!G:G,Calendar!K:K),"")</f>
        <v/>
      </c>
      <c r="AJ9150" s="61" t="str">
        <f>IF(AND(K9150&lt;&gt;"Match of the Day",K9150&lt;&gt;"Match of the Day 2",K9150&lt;&gt;"Match of the Day Repeat"),"",1+MAX($AJ$10:AJ9149))</f>
        <v/>
      </c>
    </row>
    <row r="9151" spans="34:36" x14ac:dyDescent="0.35">
      <c r="AH9151" s="16" t="str">
        <f>IF(AND(B9151="Premier League",E9151="Live"),_xlfn.XLOOKUP(_xlfn.TEXTJOIN(" vs ",,C9151:D9151),Calendar!G:G,Calendar!B:B),IF(AND(B9151="Premier League",E9151="Highlights"),_xlfn.XLOOKUP(H9151,Calendar!O:O,Calendar!N:N,,-1),""))</f>
        <v/>
      </c>
      <c r="AI9151" s="61" t="str">
        <f>IF(AND(AH9151&lt;&gt;"",E9151="Live"),_xlfn.XLOOKUP(_xlfn.TEXTJOIN(" vs ",,C9151:D9151),Calendar!G:G,Calendar!K:K),"")</f>
        <v/>
      </c>
      <c r="AJ9151" s="61" t="str">
        <f>IF(AND(K9151&lt;&gt;"Match of the Day",K9151&lt;&gt;"Match of the Day 2",K9151&lt;&gt;"Match of the Day Repeat"),"",1+MAX($AJ$10:AJ9150))</f>
        <v/>
      </c>
    </row>
    <row r="9152" spans="34:36" x14ac:dyDescent="0.35">
      <c r="AH9152" s="16" t="str">
        <f>IF(AND(B9152="Premier League",E9152="Live"),_xlfn.XLOOKUP(_xlfn.TEXTJOIN(" vs ",,C9152:D9152),Calendar!G:G,Calendar!B:B),IF(AND(B9152="Premier League",E9152="Highlights"),_xlfn.XLOOKUP(H9152,Calendar!O:O,Calendar!N:N,,-1),""))</f>
        <v/>
      </c>
      <c r="AI9152" s="61" t="str">
        <f>IF(AND(AH9152&lt;&gt;"",E9152="Live"),_xlfn.XLOOKUP(_xlfn.TEXTJOIN(" vs ",,C9152:D9152),Calendar!G:G,Calendar!K:K),"")</f>
        <v/>
      </c>
      <c r="AJ9152" s="61" t="str">
        <f>IF(AND(K9152&lt;&gt;"Match of the Day",K9152&lt;&gt;"Match of the Day 2",K9152&lt;&gt;"Match of the Day Repeat"),"",1+MAX($AJ$10:AJ9151))</f>
        <v/>
      </c>
    </row>
    <row r="9153" spans="34:36" x14ac:dyDescent="0.35">
      <c r="AH9153" s="16" t="str">
        <f>IF(AND(B9153="Premier League",E9153="Live"),_xlfn.XLOOKUP(_xlfn.TEXTJOIN(" vs ",,C9153:D9153),Calendar!G:G,Calendar!B:B),IF(AND(B9153="Premier League",E9153="Highlights"),_xlfn.XLOOKUP(H9153,Calendar!O:O,Calendar!N:N,,-1),""))</f>
        <v/>
      </c>
      <c r="AI9153" s="61" t="str">
        <f>IF(AND(AH9153&lt;&gt;"",E9153="Live"),_xlfn.XLOOKUP(_xlfn.TEXTJOIN(" vs ",,C9153:D9153),Calendar!G:G,Calendar!K:K),"")</f>
        <v/>
      </c>
      <c r="AJ9153" s="61" t="str">
        <f>IF(AND(K9153&lt;&gt;"Match of the Day",K9153&lt;&gt;"Match of the Day 2",K9153&lt;&gt;"Match of the Day Repeat"),"",1+MAX($AJ$10:AJ9152))</f>
        <v/>
      </c>
    </row>
    <row r="9154" spans="34:36" x14ac:dyDescent="0.35">
      <c r="AH9154" s="16" t="str">
        <f>IF(AND(B9154="Premier League",E9154="Live"),_xlfn.XLOOKUP(_xlfn.TEXTJOIN(" vs ",,C9154:D9154),Calendar!G:G,Calendar!B:B),IF(AND(B9154="Premier League",E9154="Highlights"),_xlfn.XLOOKUP(H9154,Calendar!O:O,Calendar!N:N,,-1),""))</f>
        <v/>
      </c>
      <c r="AI9154" s="61" t="str">
        <f>IF(AND(AH9154&lt;&gt;"",E9154="Live"),_xlfn.XLOOKUP(_xlfn.TEXTJOIN(" vs ",,C9154:D9154),Calendar!G:G,Calendar!K:K),"")</f>
        <v/>
      </c>
      <c r="AJ9154" s="61" t="str">
        <f>IF(AND(K9154&lt;&gt;"Match of the Day",K9154&lt;&gt;"Match of the Day 2",K9154&lt;&gt;"Match of the Day Repeat"),"",1+MAX($AJ$10:AJ9153))</f>
        <v/>
      </c>
    </row>
    <row r="9155" spans="34:36" x14ac:dyDescent="0.35">
      <c r="AH9155" s="16" t="str">
        <f>IF(AND(B9155="Premier League",E9155="Live"),_xlfn.XLOOKUP(_xlfn.TEXTJOIN(" vs ",,C9155:D9155),Calendar!G:G,Calendar!B:B),IF(AND(B9155="Premier League",E9155="Highlights"),_xlfn.XLOOKUP(H9155,Calendar!O:O,Calendar!N:N,,-1),""))</f>
        <v/>
      </c>
      <c r="AI9155" s="61" t="str">
        <f>IF(AND(AH9155&lt;&gt;"",E9155="Live"),_xlfn.XLOOKUP(_xlfn.TEXTJOIN(" vs ",,C9155:D9155),Calendar!G:G,Calendar!K:K),"")</f>
        <v/>
      </c>
      <c r="AJ9155" s="61" t="str">
        <f>IF(AND(K9155&lt;&gt;"Match of the Day",K9155&lt;&gt;"Match of the Day 2",K9155&lt;&gt;"Match of the Day Repeat"),"",1+MAX($AJ$10:AJ9154))</f>
        <v/>
      </c>
    </row>
    <row r="9156" spans="34:36" x14ac:dyDescent="0.35">
      <c r="AH9156" s="16" t="str">
        <f>IF(AND(B9156="Premier League",E9156="Live"),_xlfn.XLOOKUP(_xlfn.TEXTJOIN(" vs ",,C9156:D9156),Calendar!G:G,Calendar!B:B),IF(AND(B9156="Premier League",E9156="Highlights"),_xlfn.XLOOKUP(H9156,Calendar!O:O,Calendar!N:N,,-1),""))</f>
        <v/>
      </c>
      <c r="AI9156" s="61" t="str">
        <f>IF(AND(AH9156&lt;&gt;"",E9156="Live"),_xlfn.XLOOKUP(_xlfn.TEXTJOIN(" vs ",,C9156:D9156),Calendar!G:G,Calendar!K:K),"")</f>
        <v/>
      </c>
      <c r="AJ9156" s="61" t="str">
        <f>IF(AND(K9156&lt;&gt;"Match of the Day",K9156&lt;&gt;"Match of the Day 2",K9156&lt;&gt;"Match of the Day Repeat"),"",1+MAX($AJ$10:AJ9155))</f>
        <v/>
      </c>
    </row>
    <row r="9157" spans="34:36" x14ac:dyDescent="0.35">
      <c r="AH9157" s="16" t="str">
        <f>IF(AND(B9157="Premier League",E9157="Live"),_xlfn.XLOOKUP(_xlfn.TEXTJOIN(" vs ",,C9157:D9157),Calendar!G:G,Calendar!B:B),IF(AND(B9157="Premier League",E9157="Highlights"),_xlfn.XLOOKUP(H9157,Calendar!O:O,Calendar!N:N,,-1),""))</f>
        <v/>
      </c>
      <c r="AI9157" s="61" t="str">
        <f>IF(AND(AH9157&lt;&gt;"",E9157="Live"),_xlfn.XLOOKUP(_xlfn.TEXTJOIN(" vs ",,C9157:D9157),Calendar!G:G,Calendar!K:K),"")</f>
        <v/>
      </c>
      <c r="AJ9157" s="61" t="str">
        <f>IF(AND(K9157&lt;&gt;"Match of the Day",K9157&lt;&gt;"Match of the Day 2",K9157&lt;&gt;"Match of the Day Repeat"),"",1+MAX($AJ$10:AJ9156))</f>
        <v/>
      </c>
    </row>
    <row r="9158" spans="34:36" x14ac:dyDescent="0.35">
      <c r="AH9158" s="16" t="str">
        <f>IF(AND(B9158="Premier League",E9158="Live"),_xlfn.XLOOKUP(_xlfn.TEXTJOIN(" vs ",,C9158:D9158),Calendar!G:G,Calendar!B:B),IF(AND(B9158="Premier League",E9158="Highlights"),_xlfn.XLOOKUP(H9158,Calendar!O:O,Calendar!N:N,,-1),""))</f>
        <v/>
      </c>
      <c r="AI9158" s="61" t="str">
        <f>IF(AND(AH9158&lt;&gt;"",E9158="Live"),_xlfn.XLOOKUP(_xlfn.TEXTJOIN(" vs ",,C9158:D9158),Calendar!G:G,Calendar!K:K),"")</f>
        <v/>
      </c>
      <c r="AJ9158" s="61" t="str">
        <f>IF(AND(K9158&lt;&gt;"Match of the Day",K9158&lt;&gt;"Match of the Day 2",K9158&lt;&gt;"Match of the Day Repeat"),"",1+MAX($AJ$10:AJ9157))</f>
        <v/>
      </c>
    </row>
    <row r="9159" spans="34:36" x14ac:dyDescent="0.35">
      <c r="AH9159" s="16" t="str">
        <f>IF(AND(B9159="Premier League",E9159="Live"),_xlfn.XLOOKUP(_xlfn.TEXTJOIN(" vs ",,C9159:D9159),Calendar!G:G,Calendar!B:B),IF(AND(B9159="Premier League",E9159="Highlights"),_xlfn.XLOOKUP(H9159,Calendar!O:O,Calendar!N:N,,-1),""))</f>
        <v/>
      </c>
      <c r="AI9159" s="61" t="str">
        <f>IF(AND(AH9159&lt;&gt;"",E9159="Live"),_xlfn.XLOOKUP(_xlfn.TEXTJOIN(" vs ",,C9159:D9159),Calendar!G:G,Calendar!K:K),"")</f>
        <v/>
      </c>
      <c r="AJ9159" s="61" t="str">
        <f>IF(AND(K9159&lt;&gt;"Match of the Day",K9159&lt;&gt;"Match of the Day 2",K9159&lt;&gt;"Match of the Day Repeat"),"",1+MAX($AJ$10:AJ9158))</f>
        <v/>
      </c>
    </row>
    <row r="9160" spans="34:36" x14ac:dyDescent="0.35">
      <c r="AH9160" s="16" t="str">
        <f>IF(AND(B9160="Premier League",E9160="Live"),_xlfn.XLOOKUP(_xlfn.TEXTJOIN(" vs ",,C9160:D9160),Calendar!G:G,Calendar!B:B),IF(AND(B9160="Premier League",E9160="Highlights"),_xlfn.XLOOKUP(H9160,Calendar!O:O,Calendar!N:N,,-1),""))</f>
        <v/>
      </c>
      <c r="AI9160" s="61" t="str">
        <f>IF(AND(AH9160&lt;&gt;"",E9160="Live"),_xlfn.XLOOKUP(_xlfn.TEXTJOIN(" vs ",,C9160:D9160),Calendar!G:G,Calendar!K:K),"")</f>
        <v/>
      </c>
      <c r="AJ9160" s="61" t="str">
        <f>IF(AND(K9160&lt;&gt;"Match of the Day",K9160&lt;&gt;"Match of the Day 2",K9160&lt;&gt;"Match of the Day Repeat"),"",1+MAX($AJ$10:AJ9159))</f>
        <v/>
      </c>
    </row>
    <row r="9161" spans="34:36" x14ac:dyDescent="0.35">
      <c r="AH9161" s="16" t="str">
        <f>IF(AND(B9161="Premier League",E9161="Live"),_xlfn.XLOOKUP(_xlfn.TEXTJOIN(" vs ",,C9161:D9161),Calendar!G:G,Calendar!B:B),IF(AND(B9161="Premier League",E9161="Highlights"),_xlfn.XLOOKUP(H9161,Calendar!O:O,Calendar!N:N,,-1),""))</f>
        <v/>
      </c>
      <c r="AI9161" s="61" t="str">
        <f>IF(AND(AH9161&lt;&gt;"",E9161="Live"),_xlfn.XLOOKUP(_xlfn.TEXTJOIN(" vs ",,C9161:D9161),Calendar!G:G,Calendar!K:K),"")</f>
        <v/>
      </c>
      <c r="AJ9161" s="61" t="str">
        <f>IF(AND(K9161&lt;&gt;"Match of the Day",K9161&lt;&gt;"Match of the Day 2",K9161&lt;&gt;"Match of the Day Repeat"),"",1+MAX($AJ$10:AJ9160))</f>
        <v/>
      </c>
    </row>
    <row r="9162" spans="34:36" x14ac:dyDescent="0.35">
      <c r="AH9162" s="16" t="str">
        <f>IF(AND(B9162="Premier League",E9162="Live"),_xlfn.XLOOKUP(_xlfn.TEXTJOIN(" vs ",,C9162:D9162),Calendar!G:G,Calendar!B:B),IF(AND(B9162="Premier League",E9162="Highlights"),_xlfn.XLOOKUP(H9162,Calendar!O:O,Calendar!N:N,,-1),""))</f>
        <v/>
      </c>
      <c r="AI9162" s="61" t="str">
        <f>IF(AND(AH9162&lt;&gt;"",E9162="Live"),_xlfn.XLOOKUP(_xlfn.TEXTJOIN(" vs ",,C9162:D9162),Calendar!G:G,Calendar!K:K),"")</f>
        <v/>
      </c>
      <c r="AJ9162" s="61" t="str">
        <f>IF(AND(K9162&lt;&gt;"Match of the Day",K9162&lt;&gt;"Match of the Day 2",K9162&lt;&gt;"Match of the Day Repeat"),"",1+MAX($AJ$10:AJ9161))</f>
        <v/>
      </c>
    </row>
    <row r="9163" spans="34:36" x14ac:dyDescent="0.35">
      <c r="AH9163" s="16" t="str">
        <f>IF(AND(B9163="Premier League",E9163="Live"),_xlfn.XLOOKUP(_xlfn.TEXTJOIN(" vs ",,C9163:D9163),Calendar!G:G,Calendar!B:B),IF(AND(B9163="Premier League",E9163="Highlights"),_xlfn.XLOOKUP(H9163,Calendar!O:O,Calendar!N:N,,-1),""))</f>
        <v/>
      </c>
      <c r="AI9163" s="61" t="str">
        <f>IF(AND(AH9163&lt;&gt;"",E9163="Live"),_xlfn.XLOOKUP(_xlfn.TEXTJOIN(" vs ",,C9163:D9163),Calendar!G:G,Calendar!K:K),"")</f>
        <v/>
      </c>
      <c r="AJ9163" s="61" t="str">
        <f>IF(AND(K9163&lt;&gt;"Match of the Day",K9163&lt;&gt;"Match of the Day 2",K9163&lt;&gt;"Match of the Day Repeat"),"",1+MAX($AJ$10:AJ9162))</f>
        <v/>
      </c>
    </row>
    <row r="9164" spans="34:36" x14ac:dyDescent="0.35">
      <c r="AH9164" s="16" t="str">
        <f>IF(AND(B9164="Premier League",E9164="Live"),_xlfn.XLOOKUP(_xlfn.TEXTJOIN(" vs ",,C9164:D9164),Calendar!G:G,Calendar!B:B),IF(AND(B9164="Premier League",E9164="Highlights"),_xlfn.XLOOKUP(H9164,Calendar!O:O,Calendar!N:N,,-1),""))</f>
        <v/>
      </c>
      <c r="AI9164" s="61" t="str">
        <f>IF(AND(AH9164&lt;&gt;"",E9164="Live"),_xlfn.XLOOKUP(_xlfn.TEXTJOIN(" vs ",,C9164:D9164),Calendar!G:G,Calendar!K:K),"")</f>
        <v/>
      </c>
      <c r="AJ9164" s="61" t="str">
        <f>IF(AND(K9164&lt;&gt;"Match of the Day",K9164&lt;&gt;"Match of the Day 2",K9164&lt;&gt;"Match of the Day Repeat"),"",1+MAX($AJ$10:AJ9163))</f>
        <v/>
      </c>
    </row>
    <row r="9165" spans="34:36" x14ac:dyDescent="0.35">
      <c r="AH9165" s="16" t="str">
        <f>IF(AND(B9165="Premier League",E9165="Live"),_xlfn.XLOOKUP(_xlfn.TEXTJOIN(" vs ",,C9165:D9165),Calendar!G:G,Calendar!B:B),IF(AND(B9165="Premier League",E9165="Highlights"),_xlfn.XLOOKUP(H9165,Calendar!O:O,Calendar!N:N,,-1),""))</f>
        <v/>
      </c>
      <c r="AI9165" s="61" t="str">
        <f>IF(AND(AH9165&lt;&gt;"",E9165="Live"),_xlfn.XLOOKUP(_xlfn.TEXTJOIN(" vs ",,C9165:D9165),Calendar!G:G,Calendar!K:K),"")</f>
        <v/>
      </c>
      <c r="AJ9165" s="61" t="str">
        <f>IF(AND(K9165&lt;&gt;"Match of the Day",K9165&lt;&gt;"Match of the Day 2",K9165&lt;&gt;"Match of the Day Repeat"),"",1+MAX($AJ$10:AJ9164))</f>
        <v/>
      </c>
    </row>
    <row r="9166" spans="34:36" x14ac:dyDescent="0.35">
      <c r="AH9166" s="16" t="str">
        <f>IF(AND(B9166="Premier League",E9166="Live"),_xlfn.XLOOKUP(_xlfn.TEXTJOIN(" vs ",,C9166:D9166),Calendar!G:G,Calendar!B:B),IF(AND(B9166="Premier League",E9166="Highlights"),_xlfn.XLOOKUP(H9166,Calendar!O:O,Calendar!N:N,,-1),""))</f>
        <v/>
      </c>
      <c r="AI9166" s="61" t="str">
        <f>IF(AND(AH9166&lt;&gt;"",E9166="Live"),_xlfn.XLOOKUP(_xlfn.TEXTJOIN(" vs ",,C9166:D9166),Calendar!G:G,Calendar!K:K),"")</f>
        <v/>
      </c>
      <c r="AJ9166" s="61" t="str">
        <f>IF(AND(K9166&lt;&gt;"Match of the Day",K9166&lt;&gt;"Match of the Day 2",K9166&lt;&gt;"Match of the Day Repeat"),"",1+MAX($AJ$10:AJ9165))</f>
        <v/>
      </c>
    </row>
    <row r="9167" spans="34:36" x14ac:dyDescent="0.35">
      <c r="AH9167" s="16" t="str">
        <f>IF(AND(B9167="Premier League",E9167="Live"),_xlfn.XLOOKUP(_xlfn.TEXTJOIN(" vs ",,C9167:D9167),Calendar!G:G,Calendar!B:B),IF(AND(B9167="Premier League",E9167="Highlights"),_xlfn.XLOOKUP(H9167,Calendar!O:O,Calendar!N:N,,-1),""))</f>
        <v/>
      </c>
      <c r="AI9167" s="61" t="str">
        <f>IF(AND(AH9167&lt;&gt;"",E9167="Live"),_xlfn.XLOOKUP(_xlfn.TEXTJOIN(" vs ",,C9167:D9167),Calendar!G:G,Calendar!K:K),"")</f>
        <v/>
      </c>
      <c r="AJ9167" s="61" t="str">
        <f>IF(AND(K9167&lt;&gt;"Match of the Day",K9167&lt;&gt;"Match of the Day 2",K9167&lt;&gt;"Match of the Day Repeat"),"",1+MAX($AJ$10:AJ9166))</f>
        <v/>
      </c>
    </row>
    <row r="9168" spans="34:36" x14ac:dyDescent="0.35">
      <c r="AH9168" s="16" t="str">
        <f>IF(AND(B9168="Premier League",E9168="Live"),_xlfn.XLOOKUP(_xlfn.TEXTJOIN(" vs ",,C9168:D9168),Calendar!G:G,Calendar!B:B),IF(AND(B9168="Premier League",E9168="Highlights"),_xlfn.XLOOKUP(H9168,Calendar!O:O,Calendar!N:N,,-1),""))</f>
        <v/>
      </c>
      <c r="AI9168" s="61" t="str">
        <f>IF(AND(AH9168&lt;&gt;"",E9168="Live"),_xlfn.XLOOKUP(_xlfn.TEXTJOIN(" vs ",,C9168:D9168),Calendar!G:G,Calendar!K:K),"")</f>
        <v/>
      </c>
      <c r="AJ9168" s="61" t="str">
        <f>IF(AND(K9168&lt;&gt;"Match of the Day",K9168&lt;&gt;"Match of the Day 2",K9168&lt;&gt;"Match of the Day Repeat"),"",1+MAX($AJ$10:AJ9167))</f>
        <v/>
      </c>
    </row>
    <row r="9169" spans="34:36" x14ac:dyDescent="0.35">
      <c r="AH9169" s="16" t="str">
        <f>IF(AND(B9169="Premier League",E9169="Live"),_xlfn.XLOOKUP(_xlfn.TEXTJOIN(" vs ",,C9169:D9169),Calendar!G:G,Calendar!B:B),IF(AND(B9169="Premier League",E9169="Highlights"),_xlfn.XLOOKUP(H9169,Calendar!O:O,Calendar!N:N,,-1),""))</f>
        <v/>
      </c>
      <c r="AI9169" s="61" t="str">
        <f>IF(AND(AH9169&lt;&gt;"",E9169="Live"),_xlfn.XLOOKUP(_xlfn.TEXTJOIN(" vs ",,C9169:D9169),Calendar!G:G,Calendar!K:K),"")</f>
        <v/>
      </c>
      <c r="AJ9169" s="61" t="str">
        <f>IF(AND(K9169&lt;&gt;"Match of the Day",K9169&lt;&gt;"Match of the Day 2",K9169&lt;&gt;"Match of the Day Repeat"),"",1+MAX($AJ$10:AJ9168))</f>
        <v/>
      </c>
    </row>
    <row r="9170" spans="34:36" x14ac:dyDescent="0.35">
      <c r="AH9170" s="16" t="str">
        <f>IF(AND(B9170="Premier League",E9170="Live"),_xlfn.XLOOKUP(_xlfn.TEXTJOIN(" vs ",,C9170:D9170),Calendar!G:G,Calendar!B:B),IF(AND(B9170="Premier League",E9170="Highlights"),_xlfn.XLOOKUP(H9170,Calendar!O:O,Calendar!N:N,,-1),""))</f>
        <v/>
      </c>
      <c r="AI9170" s="61" t="str">
        <f>IF(AND(AH9170&lt;&gt;"",E9170="Live"),_xlfn.XLOOKUP(_xlfn.TEXTJOIN(" vs ",,C9170:D9170),Calendar!G:G,Calendar!K:K),"")</f>
        <v/>
      </c>
      <c r="AJ9170" s="61" t="str">
        <f>IF(AND(K9170&lt;&gt;"Match of the Day",K9170&lt;&gt;"Match of the Day 2",K9170&lt;&gt;"Match of the Day Repeat"),"",1+MAX($AJ$10:AJ9169))</f>
        <v/>
      </c>
    </row>
    <row r="9171" spans="34:36" x14ac:dyDescent="0.35">
      <c r="AH9171" s="16" t="str">
        <f>IF(AND(B9171="Premier League",E9171="Live"),_xlfn.XLOOKUP(_xlfn.TEXTJOIN(" vs ",,C9171:D9171),Calendar!G:G,Calendar!B:B),IF(AND(B9171="Premier League",E9171="Highlights"),_xlfn.XLOOKUP(H9171,Calendar!O:O,Calendar!N:N,,-1),""))</f>
        <v/>
      </c>
      <c r="AI9171" s="61" t="str">
        <f>IF(AND(AH9171&lt;&gt;"",E9171="Live"),_xlfn.XLOOKUP(_xlfn.TEXTJOIN(" vs ",,C9171:D9171),Calendar!G:G,Calendar!K:K),"")</f>
        <v/>
      </c>
      <c r="AJ9171" s="61" t="str">
        <f>IF(AND(K9171&lt;&gt;"Match of the Day",K9171&lt;&gt;"Match of the Day 2",K9171&lt;&gt;"Match of the Day Repeat"),"",1+MAX($AJ$10:AJ9170))</f>
        <v/>
      </c>
    </row>
    <row r="9172" spans="34:36" x14ac:dyDescent="0.35">
      <c r="AH9172" s="16" t="str">
        <f>IF(AND(B9172="Premier League",E9172="Live"),_xlfn.XLOOKUP(_xlfn.TEXTJOIN(" vs ",,C9172:D9172),Calendar!G:G,Calendar!B:B),IF(AND(B9172="Premier League",E9172="Highlights"),_xlfn.XLOOKUP(H9172,Calendar!O:O,Calendar!N:N,,-1),""))</f>
        <v/>
      </c>
      <c r="AI9172" s="61" t="str">
        <f>IF(AND(AH9172&lt;&gt;"",E9172="Live"),_xlfn.XLOOKUP(_xlfn.TEXTJOIN(" vs ",,C9172:D9172),Calendar!G:G,Calendar!K:K),"")</f>
        <v/>
      </c>
      <c r="AJ9172" s="61" t="str">
        <f>IF(AND(K9172&lt;&gt;"Match of the Day",K9172&lt;&gt;"Match of the Day 2",K9172&lt;&gt;"Match of the Day Repeat"),"",1+MAX($AJ$10:AJ9171))</f>
        <v/>
      </c>
    </row>
    <row r="9173" spans="34:36" x14ac:dyDescent="0.35">
      <c r="AH9173" s="16" t="str">
        <f>IF(AND(B9173="Premier League",E9173="Live"),_xlfn.XLOOKUP(_xlfn.TEXTJOIN(" vs ",,C9173:D9173),Calendar!G:G,Calendar!B:B),IF(AND(B9173="Premier League",E9173="Highlights"),_xlfn.XLOOKUP(H9173,Calendar!O:O,Calendar!N:N,,-1),""))</f>
        <v/>
      </c>
      <c r="AI9173" s="61" t="str">
        <f>IF(AND(AH9173&lt;&gt;"",E9173="Live"),_xlfn.XLOOKUP(_xlfn.TEXTJOIN(" vs ",,C9173:D9173),Calendar!G:G,Calendar!K:K),"")</f>
        <v/>
      </c>
      <c r="AJ9173" s="61" t="str">
        <f>IF(AND(K9173&lt;&gt;"Match of the Day",K9173&lt;&gt;"Match of the Day 2",K9173&lt;&gt;"Match of the Day Repeat"),"",1+MAX($AJ$10:AJ9172))</f>
        <v/>
      </c>
    </row>
    <row r="9174" spans="34:36" x14ac:dyDescent="0.35">
      <c r="AH9174" s="16" t="str">
        <f>IF(AND(B9174="Premier League",E9174="Live"),_xlfn.XLOOKUP(_xlfn.TEXTJOIN(" vs ",,C9174:D9174),Calendar!G:G,Calendar!B:B),IF(AND(B9174="Premier League",E9174="Highlights"),_xlfn.XLOOKUP(H9174,Calendar!O:O,Calendar!N:N,,-1),""))</f>
        <v/>
      </c>
      <c r="AI9174" s="61" t="str">
        <f>IF(AND(AH9174&lt;&gt;"",E9174="Live"),_xlfn.XLOOKUP(_xlfn.TEXTJOIN(" vs ",,C9174:D9174),Calendar!G:G,Calendar!K:K),"")</f>
        <v/>
      </c>
      <c r="AJ9174" s="61" t="str">
        <f>IF(AND(K9174&lt;&gt;"Match of the Day",K9174&lt;&gt;"Match of the Day 2",K9174&lt;&gt;"Match of the Day Repeat"),"",1+MAX($AJ$10:AJ9173))</f>
        <v/>
      </c>
    </row>
    <row r="9175" spans="34:36" x14ac:dyDescent="0.35">
      <c r="AH9175" s="16" t="str">
        <f>IF(AND(B9175="Premier League",E9175="Live"),_xlfn.XLOOKUP(_xlfn.TEXTJOIN(" vs ",,C9175:D9175),Calendar!G:G,Calendar!B:B),IF(AND(B9175="Premier League",E9175="Highlights"),_xlfn.XLOOKUP(H9175,Calendar!O:O,Calendar!N:N,,-1),""))</f>
        <v/>
      </c>
      <c r="AI9175" s="61" t="str">
        <f>IF(AND(AH9175&lt;&gt;"",E9175="Live"),_xlfn.XLOOKUP(_xlfn.TEXTJOIN(" vs ",,C9175:D9175),Calendar!G:G,Calendar!K:K),"")</f>
        <v/>
      </c>
      <c r="AJ9175" s="61" t="str">
        <f>IF(AND(K9175&lt;&gt;"Match of the Day",K9175&lt;&gt;"Match of the Day 2",K9175&lt;&gt;"Match of the Day Repeat"),"",1+MAX($AJ$10:AJ9174))</f>
        <v/>
      </c>
    </row>
    <row r="9176" spans="34:36" x14ac:dyDescent="0.35">
      <c r="AH9176" s="16" t="str">
        <f>IF(AND(B9176="Premier League",E9176="Live"),_xlfn.XLOOKUP(_xlfn.TEXTJOIN(" vs ",,C9176:D9176),Calendar!G:G,Calendar!B:B),IF(AND(B9176="Premier League",E9176="Highlights"),_xlfn.XLOOKUP(H9176,Calendar!O:O,Calendar!N:N,,-1),""))</f>
        <v/>
      </c>
      <c r="AI9176" s="61" t="str">
        <f>IF(AND(AH9176&lt;&gt;"",E9176="Live"),_xlfn.XLOOKUP(_xlfn.TEXTJOIN(" vs ",,C9176:D9176),Calendar!G:G,Calendar!K:K),"")</f>
        <v/>
      </c>
      <c r="AJ9176" s="61" t="str">
        <f>IF(AND(K9176&lt;&gt;"Match of the Day",K9176&lt;&gt;"Match of the Day 2",K9176&lt;&gt;"Match of the Day Repeat"),"",1+MAX($AJ$10:AJ9175))</f>
        <v/>
      </c>
    </row>
    <row r="9177" spans="34:36" x14ac:dyDescent="0.35">
      <c r="AH9177" s="16" t="str">
        <f>IF(AND(B9177="Premier League",E9177="Live"),_xlfn.XLOOKUP(_xlfn.TEXTJOIN(" vs ",,C9177:D9177),Calendar!G:G,Calendar!B:B),IF(AND(B9177="Premier League",E9177="Highlights"),_xlfn.XLOOKUP(H9177,Calendar!O:O,Calendar!N:N,,-1),""))</f>
        <v/>
      </c>
      <c r="AI9177" s="61" t="str">
        <f>IF(AND(AH9177&lt;&gt;"",E9177="Live"),_xlfn.XLOOKUP(_xlfn.TEXTJOIN(" vs ",,C9177:D9177),Calendar!G:G,Calendar!K:K),"")</f>
        <v/>
      </c>
      <c r="AJ9177" s="61" t="str">
        <f>IF(AND(K9177&lt;&gt;"Match of the Day",K9177&lt;&gt;"Match of the Day 2",K9177&lt;&gt;"Match of the Day Repeat"),"",1+MAX($AJ$10:AJ9176))</f>
        <v/>
      </c>
    </row>
    <row r="9178" spans="34:36" x14ac:dyDescent="0.35">
      <c r="AH9178" s="16" t="str">
        <f>IF(AND(B9178="Premier League",E9178="Live"),_xlfn.XLOOKUP(_xlfn.TEXTJOIN(" vs ",,C9178:D9178),Calendar!G:G,Calendar!B:B),IF(AND(B9178="Premier League",E9178="Highlights"),_xlfn.XLOOKUP(H9178,Calendar!O:O,Calendar!N:N,,-1),""))</f>
        <v/>
      </c>
      <c r="AI9178" s="61" t="str">
        <f>IF(AND(AH9178&lt;&gt;"",E9178="Live"),_xlfn.XLOOKUP(_xlfn.TEXTJOIN(" vs ",,C9178:D9178),Calendar!G:G,Calendar!K:K),"")</f>
        <v/>
      </c>
      <c r="AJ9178" s="61" t="str">
        <f>IF(AND(K9178&lt;&gt;"Match of the Day",K9178&lt;&gt;"Match of the Day 2",K9178&lt;&gt;"Match of the Day Repeat"),"",1+MAX($AJ$10:AJ9177))</f>
        <v/>
      </c>
    </row>
    <row r="9179" spans="34:36" x14ac:dyDescent="0.35">
      <c r="AH9179" s="16" t="str">
        <f>IF(AND(B9179="Premier League",E9179="Live"),_xlfn.XLOOKUP(_xlfn.TEXTJOIN(" vs ",,C9179:D9179),Calendar!G:G,Calendar!B:B),IF(AND(B9179="Premier League",E9179="Highlights"),_xlfn.XLOOKUP(H9179,Calendar!O:O,Calendar!N:N,,-1),""))</f>
        <v/>
      </c>
      <c r="AI9179" s="61" t="str">
        <f>IF(AND(AH9179&lt;&gt;"",E9179="Live"),_xlfn.XLOOKUP(_xlfn.TEXTJOIN(" vs ",,C9179:D9179),Calendar!G:G,Calendar!K:K),"")</f>
        <v/>
      </c>
      <c r="AJ9179" s="61" t="str">
        <f>IF(AND(K9179&lt;&gt;"Match of the Day",K9179&lt;&gt;"Match of the Day 2",K9179&lt;&gt;"Match of the Day Repeat"),"",1+MAX($AJ$10:AJ9178))</f>
        <v/>
      </c>
    </row>
    <row r="9180" spans="34:36" x14ac:dyDescent="0.35">
      <c r="AH9180" s="16" t="str">
        <f>IF(AND(B9180="Premier League",E9180="Live"),_xlfn.XLOOKUP(_xlfn.TEXTJOIN(" vs ",,C9180:D9180),Calendar!G:G,Calendar!B:B),IF(AND(B9180="Premier League",E9180="Highlights"),_xlfn.XLOOKUP(H9180,Calendar!O:O,Calendar!N:N,,-1),""))</f>
        <v/>
      </c>
      <c r="AI9180" s="61" t="str">
        <f>IF(AND(AH9180&lt;&gt;"",E9180="Live"),_xlfn.XLOOKUP(_xlfn.TEXTJOIN(" vs ",,C9180:D9180),Calendar!G:G,Calendar!K:K),"")</f>
        <v/>
      </c>
      <c r="AJ9180" s="61" t="str">
        <f>IF(AND(K9180&lt;&gt;"Match of the Day",K9180&lt;&gt;"Match of the Day 2",K9180&lt;&gt;"Match of the Day Repeat"),"",1+MAX($AJ$10:AJ9179))</f>
        <v/>
      </c>
    </row>
    <row r="9181" spans="34:36" x14ac:dyDescent="0.35">
      <c r="AH9181" s="16" t="str">
        <f>IF(AND(B9181="Premier League",E9181="Live"),_xlfn.XLOOKUP(_xlfn.TEXTJOIN(" vs ",,C9181:D9181),Calendar!G:G,Calendar!B:B),IF(AND(B9181="Premier League",E9181="Highlights"),_xlfn.XLOOKUP(H9181,Calendar!O:O,Calendar!N:N,,-1),""))</f>
        <v/>
      </c>
      <c r="AI9181" s="61" t="str">
        <f>IF(AND(AH9181&lt;&gt;"",E9181="Live"),_xlfn.XLOOKUP(_xlfn.TEXTJOIN(" vs ",,C9181:D9181),Calendar!G:G,Calendar!K:K),"")</f>
        <v/>
      </c>
      <c r="AJ9181" s="61" t="str">
        <f>IF(AND(K9181&lt;&gt;"Match of the Day",K9181&lt;&gt;"Match of the Day 2",K9181&lt;&gt;"Match of the Day Repeat"),"",1+MAX($AJ$10:AJ9180))</f>
        <v/>
      </c>
    </row>
    <row r="9182" spans="34:36" x14ac:dyDescent="0.35">
      <c r="AH9182" s="16" t="str">
        <f>IF(AND(B9182="Premier League",E9182="Live"),_xlfn.XLOOKUP(_xlfn.TEXTJOIN(" vs ",,C9182:D9182),Calendar!G:G,Calendar!B:B),IF(AND(B9182="Premier League",E9182="Highlights"),_xlfn.XLOOKUP(H9182,Calendar!O:O,Calendar!N:N,,-1),""))</f>
        <v/>
      </c>
      <c r="AI9182" s="61" t="str">
        <f>IF(AND(AH9182&lt;&gt;"",E9182="Live"),_xlfn.XLOOKUP(_xlfn.TEXTJOIN(" vs ",,C9182:D9182),Calendar!G:G,Calendar!K:K),"")</f>
        <v/>
      </c>
      <c r="AJ9182" s="61" t="str">
        <f>IF(AND(K9182&lt;&gt;"Match of the Day",K9182&lt;&gt;"Match of the Day 2",K9182&lt;&gt;"Match of the Day Repeat"),"",1+MAX($AJ$10:AJ9181))</f>
        <v/>
      </c>
    </row>
    <row r="9183" spans="34:36" x14ac:dyDescent="0.35">
      <c r="AH9183" s="16" t="str">
        <f>IF(AND(B9183="Premier League",E9183="Live"),_xlfn.XLOOKUP(_xlfn.TEXTJOIN(" vs ",,C9183:D9183),Calendar!G:G,Calendar!B:B),IF(AND(B9183="Premier League",E9183="Highlights"),_xlfn.XLOOKUP(H9183,Calendar!O:O,Calendar!N:N,,-1),""))</f>
        <v/>
      </c>
      <c r="AI9183" s="61" t="str">
        <f>IF(AND(AH9183&lt;&gt;"",E9183="Live"),_xlfn.XLOOKUP(_xlfn.TEXTJOIN(" vs ",,C9183:D9183),Calendar!G:G,Calendar!K:K),"")</f>
        <v/>
      </c>
      <c r="AJ9183" s="61" t="str">
        <f>IF(AND(K9183&lt;&gt;"Match of the Day",K9183&lt;&gt;"Match of the Day 2",K9183&lt;&gt;"Match of the Day Repeat"),"",1+MAX($AJ$10:AJ9182))</f>
        <v/>
      </c>
    </row>
    <row r="9184" spans="34:36" x14ac:dyDescent="0.35">
      <c r="AH9184" s="16" t="str">
        <f>IF(AND(B9184="Premier League",E9184="Live"),_xlfn.XLOOKUP(_xlfn.TEXTJOIN(" vs ",,C9184:D9184),Calendar!G:G,Calendar!B:B),IF(AND(B9184="Premier League",E9184="Highlights"),_xlfn.XLOOKUP(H9184,Calendar!O:O,Calendar!N:N,,-1),""))</f>
        <v/>
      </c>
      <c r="AI9184" s="61" t="str">
        <f>IF(AND(AH9184&lt;&gt;"",E9184="Live"),_xlfn.XLOOKUP(_xlfn.TEXTJOIN(" vs ",,C9184:D9184),Calendar!G:G,Calendar!K:K),"")</f>
        <v/>
      </c>
      <c r="AJ9184" s="61" t="str">
        <f>IF(AND(K9184&lt;&gt;"Match of the Day",K9184&lt;&gt;"Match of the Day 2",K9184&lt;&gt;"Match of the Day Repeat"),"",1+MAX($AJ$10:AJ9183))</f>
        <v/>
      </c>
    </row>
    <row r="9185" spans="34:36" x14ac:dyDescent="0.35">
      <c r="AH9185" s="16" t="str">
        <f>IF(AND(B9185="Premier League",E9185="Live"),_xlfn.XLOOKUP(_xlfn.TEXTJOIN(" vs ",,C9185:D9185),Calendar!G:G,Calendar!B:B),IF(AND(B9185="Premier League",E9185="Highlights"),_xlfn.XLOOKUP(H9185,Calendar!O:O,Calendar!N:N,,-1),""))</f>
        <v/>
      </c>
      <c r="AI9185" s="61" t="str">
        <f>IF(AND(AH9185&lt;&gt;"",E9185="Live"),_xlfn.XLOOKUP(_xlfn.TEXTJOIN(" vs ",,C9185:D9185),Calendar!G:G,Calendar!K:K),"")</f>
        <v/>
      </c>
      <c r="AJ9185" s="61" t="str">
        <f>IF(AND(K9185&lt;&gt;"Match of the Day",K9185&lt;&gt;"Match of the Day 2",K9185&lt;&gt;"Match of the Day Repeat"),"",1+MAX($AJ$10:AJ9184))</f>
        <v/>
      </c>
    </row>
    <row r="9186" spans="34:36" x14ac:dyDescent="0.35">
      <c r="AH9186" s="16" t="str">
        <f>IF(AND(B9186="Premier League",E9186="Live"),_xlfn.XLOOKUP(_xlfn.TEXTJOIN(" vs ",,C9186:D9186),Calendar!G:G,Calendar!B:B),IF(AND(B9186="Premier League",E9186="Highlights"),_xlfn.XLOOKUP(H9186,Calendar!O:O,Calendar!N:N,,-1),""))</f>
        <v/>
      </c>
      <c r="AI9186" s="61" t="str">
        <f>IF(AND(AH9186&lt;&gt;"",E9186="Live"),_xlfn.XLOOKUP(_xlfn.TEXTJOIN(" vs ",,C9186:D9186),Calendar!G:G,Calendar!K:K),"")</f>
        <v/>
      </c>
      <c r="AJ9186" s="61" t="str">
        <f>IF(AND(K9186&lt;&gt;"Match of the Day",K9186&lt;&gt;"Match of the Day 2",K9186&lt;&gt;"Match of the Day Repeat"),"",1+MAX($AJ$10:AJ9185))</f>
        <v/>
      </c>
    </row>
    <row r="9187" spans="34:36" x14ac:dyDescent="0.35">
      <c r="AH9187" s="16" t="str">
        <f>IF(AND(B9187="Premier League",E9187="Live"),_xlfn.XLOOKUP(_xlfn.TEXTJOIN(" vs ",,C9187:D9187),Calendar!G:G,Calendar!B:B),IF(AND(B9187="Premier League",E9187="Highlights"),_xlfn.XLOOKUP(H9187,Calendar!O:O,Calendar!N:N,,-1),""))</f>
        <v/>
      </c>
      <c r="AI9187" s="61" t="str">
        <f>IF(AND(AH9187&lt;&gt;"",E9187="Live"),_xlfn.XLOOKUP(_xlfn.TEXTJOIN(" vs ",,C9187:D9187),Calendar!G:G,Calendar!K:K),"")</f>
        <v/>
      </c>
      <c r="AJ9187" s="61" t="str">
        <f>IF(AND(K9187&lt;&gt;"Match of the Day",K9187&lt;&gt;"Match of the Day 2",K9187&lt;&gt;"Match of the Day Repeat"),"",1+MAX($AJ$10:AJ9186))</f>
        <v/>
      </c>
    </row>
    <row r="9188" spans="34:36" x14ac:dyDescent="0.35">
      <c r="AH9188" s="16" t="str">
        <f>IF(AND(B9188="Premier League",E9188="Live"),_xlfn.XLOOKUP(_xlfn.TEXTJOIN(" vs ",,C9188:D9188),Calendar!G:G,Calendar!B:B),IF(AND(B9188="Premier League",E9188="Highlights"),_xlfn.XLOOKUP(H9188,Calendar!O:O,Calendar!N:N,,-1),""))</f>
        <v/>
      </c>
      <c r="AI9188" s="61" t="str">
        <f>IF(AND(AH9188&lt;&gt;"",E9188="Live"),_xlfn.XLOOKUP(_xlfn.TEXTJOIN(" vs ",,C9188:D9188),Calendar!G:G,Calendar!K:K),"")</f>
        <v/>
      </c>
      <c r="AJ9188" s="61" t="str">
        <f>IF(AND(K9188&lt;&gt;"Match of the Day",K9188&lt;&gt;"Match of the Day 2",K9188&lt;&gt;"Match of the Day Repeat"),"",1+MAX($AJ$10:AJ9187))</f>
        <v/>
      </c>
    </row>
    <row r="9189" spans="34:36" x14ac:dyDescent="0.35">
      <c r="AH9189" s="16" t="str">
        <f>IF(AND(B9189="Premier League",E9189="Live"),_xlfn.XLOOKUP(_xlfn.TEXTJOIN(" vs ",,C9189:D9189),Calendar!G:G,Calendar!B:B),IF(AND(B9189="Premier League",E9189="Highlights"),_xlfn.XLOOKUP(H9189,Calendar!O:O,Calendar!N:N,,-1),""))</f>
        <v/>
      </c>
      <c r="AI9189" s="61" t="str">
        <f>IF(AND(AH9189&lt;&gt;"",E9189="Live"),_xlfn.XLOOKUP(_xlfn.TEXTJOIN(" vs ",,C9189:D9189),Calendar!G:G,Calendar!K:K),"")</f>
        <v/>
      </c>
      <c r="AJ9189" s="61" t="str">
        <f>IF(AND(K9189&lt;&gt;"Match of the Day",K9189&lt;&gt;"Match of the Day 2",K9189&lt;&gt;"Match of the Day Repeat"),"",1+MAX($AJ$10:AJ9188))</f>
        <v/>
      </c>
    </row>
    <row r="9190" spans="34:36" x14ac:dyDescent="0.35">
      <c r="AH9190" s="16" t="str">
        <f>IF(AND(B9190="Premier League",E9190="Live"),_xlfn.XLOOKUP(_xlfn.TEXTJOIN(" vs ",,C9190:D9190),Calendar!G:G,Calendar!B:B),IF(AND(B9190="Premier League",E9190="Highlights"),_xlfn.XLOOKUP(H9190,Calendar!O:O,Calendar!N:N,,-1),""))</f>
        <v/>
      </c>
      <c r="AI9190" s="61" t="str">
        <f>IF(AND(AH9190&lt;&gt;"",E9190="Live"),_xlfn.XLOOKUP(_xlfn.TEXTJOIN(" vs ",,C9190:D9190),Calendar!G:G,Calendar!K:K),"")</f>
        <v/>
      </c>
      <c r="AJ9190" s="61" t="str">
        <f>IF(AND(K9190&lt;&gt;"Match of the Day",K9190&lt;&gt;"Match of the Day 2",K9190&lt;&gt;"Match of the Day Repeat"),"",1+MAX($AJ$10:AJ9189))</f>
        <v/>
      </c>
    </row>
    <row r="9191" spans="34:36" x14ac:dyDescent="0.35">
      <c r="AH9191" s="16" t="str">
        <f>IF(AND(B9191="Premier League",E9191="Live"),_xlfn.XLOOKUP(_xlfn.TEXTJOIN(" vs ",,C9191:D9191),Calendar!G:G,Calendar!B:B),IF(AND(B9191="Premier League",E9191="Highlights"),_xlfn.XLOOKUP(H9191,Calendar!O:O,Calendar!N:N,,-1),""))</f>
        <v/>
      </c>
      <c r="AI9191" s="61" t="str">
        <f>IF(AND(AH9191&lt;&gt;"",E9191="Live"),_xlfn.XLOOKUP(_xlfn.TEXTJOIN(" vs ",,C9191:D9191),Calendar!G:G,Calendar!K:K),"")</f>
        <v/>
      </c>
      <c r="AJ9191" s="61" t="str">
        <f>IF(AND(K9191&lt;&gt;"Match of the Day",K9191&lt;&gt;"Match of the Day 2",K9191&lt;&gt;"Match of the Day Repeat"),"",1+MAX($AJ$10:AJ9190))</f>
        <v/>
      </c>
    </row>
    <row r="9192" spans="34:36" x14ac:dyDescent="0.35">
      <c r="AH9192" s="16" t="str">
        <f>IF(AND(B9192="Premier League",E9192="Live"),_xlfn.XLOOKUP(_xlfn.TEXTJOIN(" vs ",,C9192:D9192),Calendar!G:G,Calendar!B:B),IF(AND(B9192="Premier League",E9192="Highlights"),_xlfn.XLOOKUP(H9192,Calendar!O:O,Calendar!N:N,,-1),""))</f>
        <v/>
      </c>
      <c r="AI9192" s="61" t="str">
        <f>IF(AND(AH9192&lt;&gt;"",E9192="Live"),_xlfn.XLOOKUP(_xlfn.TEXTJOIN(" vs ",,C9192:D9192),Calendar!G:G,Calendar!K:K),"")</f>
        <v/>
      </c>
      <c r="AJ9192" s="61" t="str">
        <f>IF(AND(K9192&lt;&gt;"Match of the Day",K9192&lt;&gt;"Match of the Day 2",K9192&lt;&gt;"Match of the Day Repeat"),"",1+MAX($AJ$10:AJ9191))</f>
        <v/>
      </c>
    </row>
    <row r="9193" spans="34:36" x14ac:dyDescent="0.35">
      <c r="AH9193" s="16" t="str">
        <f>IF(AND(B9193="Premier League",E9193="Live"),_xlfn.XLOOKUP(_xlfn.TEXTJOIN(" vs ",,C9193:D9193),Calendar!G:G,Calendar!B:B),IF(AND(B9193="Premier League",E9193="Highlights"),_xlfn.XLOOKUP(H9193,Calendar!O:O,Calendar!N:N,,-1),""))</f>
        <v/>
      </c>
      <c r="AI9193" s="61" t="str">
        <f>IF(AND(AH9193&lt;&gt;"",E9193="Live"),_xlfn.XLOOKUP(_xlfn.TEXTJOIN(" vs ",,C9193:D9193),Calendar!G:G,Calendar!K:K),"")</f>
        <v/>
      </c>
      <c r="AJ9193" s="61" t="str">
        <f>IF(AND(K9193&lt;&gt;"Match of the Day",K9193&lt;&gt;"Match of the Day 2",K9193&lt;&gt;"Match of the Day Repeat"),"",1+MAX($AJ$10:AJ9192))</f>
        <v/>
      </c>
    </row>
    <row r="9194" spans="34:36" x14ac:dyDescent="0.35">
      <c r="AH9194" s="16" t="str">
        <f>IF(AND(B9194="Premier League",E9194="Live"),_xlfn.XLOOKUP(_xlfn.TEXTJOIN(" vs ",,C9194:D9194),Calendar!G:G,Calendar!B:B),IF(AND(B9194="Premier League",E9194="Highlights"),_xlfn.XLOOKUP(H9194,Calendar!O:O,Calendar!N:N,,-1),""))</f>
        <v/>
      </c>
      <c r="AI9194" s="61" t="str">
        <f>IF(AND(AH9194&lt;&gt;"",E9194="Live"),_xlfn.XLOOKUP(_xlfn.TEXTJOIN(" vs ",,C9194:D9194),Calendar!G:G,Calendar!K:K),"")</f>
        <v/>
      </c>
      <c r="AJ9194" s="61" t="str">
        <f>IF(AND(K9194&lt;&gt;"Match of the Day",K9194&lt;&gt;"Match of the Day 2",K9194&lt;&gt;"Match of the Day Repeat"),"",1+MAX($AJ$10:AJ9193))</f>
        <v/>
      </c>
    </row>
    <row r="9195" spans="34:36" x14ac:dyDescent="0.35">
      <c r="AH9195" s="16" t="str">
        <f>IF(AND(B9195="Premier League",E9195="Live"),_xlfn.XLOOKUP(_xlfn.TEXTJOIN(" vs ",,C9195:D9195),Calendar!G:G,Calendar!B:B),IF(AND(B9195="Premier League",E9195="Highlights"),_xlfn.XLOOKUP(H9195,Calendar!O:O,Calendar!N:N,,-1),""))</f>
        <v/>
      </c>
      <c r="AI9195" s="61" t="str">
        <f>IF(AND(AH9195&lt;&gt;"",E9195="Live"),_xlfn.XLOOKUP(_xlfn.TEXTJOIN(" vs ",,C9195:D9195),Calendar!G:G,Calendar!K:K),"")</f>
        <v/>
      </c>
      <c r="AJ9195" s="61" t="str">
        <f>IF(AND(K9195&lt;&gt;"Match of the Day",K9195&lt;&gt;"Match of the Day 2",K9195&lt;&gt;"Match of the Day Repeat"),"",1+MAX($AJ$10:AJ9194))</f>
        <v/>
      </c>
    </row>
    <row r="9196" spans="34:36" x14ac:dyDescent="0.35">
      <c r="AH9196" s="16" t="str">
        <f>IF(AND(B9196="Premier League",E9196="Live"),_xlfn.XLOOKUP(_xlfn.TEXTJOIN(" vs ",,C9196:D9196),Calendar!G:G,Calendar!B:B),IF(AND(B9196="Premier League",E9196="Highlights"),_xlfn.XLOOKUP(H9196,Calendar!O:O,Calendar!N:N,,-1),""))</f>
        <v/>
      </c>
      <c r="AI9196" s="61" t="str">
        <f>IF(AND(AH9196&lt;&gt;"",E9196="Live"),_xlfn.XLOOKUP(_xlfn.TEXTJOIN(" vs ",,C9196:D9196),Calendar!G:G,Calendar!K:K),"")</f>
        <v/>
      </c>
      <c r="AJ9196" s="61" t="str">
        <f>IF(AND(K9196&lt;&gt;"Match of the Day",K9196&lt;&gt;"Match of the Day 2",K9196&lt;&gt;"Match of the Day Repeat"),"",1+MAX($AJ$10:AJ9195))</f>
        <v/>
      </c>
    </row>
    <row r="9197" spans="34:36" x14ac:dyDescent="0.35">
      <c r="AH9197" s="16" t="str">
        <f>IF(AND(B9197="Premier League",E9197="Live"),_xlfn.XLOOKUP(_xlfn.TEXTJOIN(" vs ",,C9197:D9197),Calendar!G:G,Calendar!B:B),IF(AND(B9197="Premier League",E9197="Highlights"),_xlfn.XLOOKUP(H9197,Calendar!O:O,Calendar!N:N,,-1),""))</f>
        <v/>
      </c>
      <c r="AI9197" s="61" t="str">
        <f>IF(AND(AH9197&lt;&gt;"",E9197="Live"),_xlfn.XLOOKUP(_xlfn.TEXTJOIN(" vs ",,C9197:D9197),Calendar!G:G,Calendar!K:K),"")</f>
        <v/>
      </c>
      <c r="AJ9197" s="61" t="str">
        <f>IF(AND(K9197&lt;&gt;"Match of the Day",K9197&lt;&gt;"Match of the Day 2",K9197&lt;&gt;"Match of the Day Repeat"),"",1+MAX($AJ$10:AJ9196))</f>
        <v/>
      </c>
    </row>
    <row r="9198" spans="34:36" x14ac:dyDescent="0.35">
      <c r="AH9198" s="16" t="str">
        <f>IF(AND(B9198="Premier League",E9198="Live"),_xlfn.XLOOKUP(_xlfn.TEXTJOIN(" vs ",,C9198:D9198),Calendar!G:G,Calendar!B:B),IF(AND(B9198="Premier League",E9198="Highlights"),_xlfn.XLOOKUP(H9198,Calendar!O:O,Calendar!N:N,,-1),""))</f>
        <v/>
      </c>
      <c r="AI9198" s="61" t="str">
        <f>IF(AND(AH9198&lt;&gt;"",E9198="Live"),_xlfn.XLOOKUP(_xlfn.TEXTJOIN(" vs ",,C9198:D9198),Calendar!G:G,Calendar!K:K),"")</f>
        <v/>
      </c>
      <c r="AJ9198" s="61" t="str">
        <f>IF(AND(K9198&lt;&gt;"Match of the Day",K9198&lt;&gt;"Match of the Day 2",K9198&lt;&gt;"Match of the Day Repeat"),"",1+MAX($AJ$10:AJ9197))</f>
        <v/>
      </c>
    </row>
    <row r="9199" spans="34:36" x14ac:dyDescent="0.35">
      <c r="AH9199" s="16" t="str">
        <f>IF(AND(B9199="Premier League",E9199="Live"),_xlfn.XLOOKUP(_xlfn.TEXTJOIN(" vs ",,C9199:D9199),Calendar!G:G,Calendar!B:B),IF(AND(B9199="Premier League",E9199="Highlights"),_xlfn.XLOOKUP(H9199,Calendar!O:O,Calendar!N:N,,-1),""))</f>
        <v/>
      </c>
      <c r="AI9199" s="61" t="str">
        <f>IF(AND(AH9199&lt;&gt;"",E9199="Live"),_xlfn.XLOOKUP(_xlfn.TEXTJOIN(" vs ",,C9199:D9199),Calendar!G:G,Calendar!K:K),"")</f>
        <v/>
      </c>
      <c r="AJ9199" s="61" t="str">
        <f>IF(AND(K9199&lt;&gt;"Match of the Day",K9199&lt;&gt;"Match of the Day 2",K9199&lt;&gt;"Match of the Day Repeat"),"",1+MAX($AJ$10:AJ9198))</f>
        <v/>
      </c>
    </row>
    <row r="9200" spans="34:36" x14ac:dyDescent="0.35">
      <c r="AH9200" s="16" t="str">
        <f>IF(AND(B9200="Premier League",E9200="Live"),_xlfn.XLOOKUP(_xlfn.TEXTJOIN(" vs ",,C9200:D9200),Calendar!G:G,Calendar!B:B),IF(AND(B9200="Premier League",E9200="Highlights"),_xlfn.XLOOKUP(H9200,Calendar!O:O,Calendar!N:N,,-1),""))</f>
        <v/>
      </c>
      <c r="AI9200" s="61" t="str">
        <f>IF(AND(AH9200&lt;&gt;"",E9200="Live"),_xlfn.XLOOKUP(_xlfn.TEXTJOIN(" vs ",,C9200:D9200),Calendar!G:G,Calendar!K:K),"")</f>
        <v/>
      </c>
      <c r="AJ9200" s="61" t="str">
        <f>IF(AND(K9200&lt;&gt;"Match of the Day",K9200&lt;&gt;"Match of the Day 2",K9200&lt;&gt;"Match of the Day Repeat"),"",1+MAX($AJ$10:AJ9199))</f>
        <v/>
      </c>
    </row>
    <row r="9201" spans="34:36" x14ac:dyDescent="0.35">
      <c r="AH9201" s="16" t="str">
        <f>IF(AND(B9201="Premier League",E9201="Live"),_xlfn.XLOOKUP(_xlfn.TEXTJOIN(" vs ",,C9201:D9201),Calendar!G:G,Calendar!B:B),IF(AND(B9201="Premier League",E9201="Highlights"),_xlfn.XLOOKUP(H9201,Calendar!O:O,Calendar!N:N,,-1),""))</f>
        <v/>
      </c>
      <c r="AI9201" s="61" t="str">
        <f>IF(AND(AH9201&lt;&gt;"",E9201="Live"),_xlfn.XLOOKUP(_xlfn.TEXTJOIN(" vs ",,C9201:D9201),Calendar!G:G,Calendar!K:K),"")</f>
        <v/>
      </c>
      <c r="AJ9201" s="61" t="str">
        <f>IF(AND(K9201&lt;&gt;"Match of the Day",K9201&lt;&gt;"Match of the Day 2",K9201&lt;&gt;"Match of the Day Repeat"),"",1+MAX($AJ$10:AJ9200))</f>
        <v/>
      </c>
    </row>
    <row r="9202" spans="34:36" x14ac:dyDescent="0.35">
      <c r="AH9202" s="16" t="str">
        <f>IF(AND(B9202="Premier League",E9202="Live"),_xlfn.XLOOKUP(_xlfn.TEXTJOIN(" vs ",,C9202:D9202),Calendar!G:G,Calendar!B:B),IF(AND(B9202="Premier League",E9202="Highlights"),_xlfn.XLOOKUP(H9202,Calendar!O:O,Calendar!N:N,,-1),""))</f>
        <v/>
      </c>
      <c r="AI9202" s="61" t="str">
        <f>IF(AND(AH9202&lt;&gt;"",E9202="Live"),_xlfn.XLOOKUP(_xlfn.TEXTJOIN(" vs ",,C9202:D9202),Calendar!G:G,Calendar!K:K),"")</f>
        <v/>
      </c>
      <c r="AJ9202" s="61" t="str">
        <f>IF(AND(K9202&lt;&gt;"Match of the Day",K9202&lt;&gt;"Match of the Day 2",K9202&lt;&gt;"Match of the Day Repeat"),"",1+MAX($AJ$10:AJ9201))</f>
        <v/>
      </c>
    </row>
    <row r="9203" spans="34:36" x14ac:dyDescent="0.35">
      <c r="AH9203" s="16" t="str">
        <f>IF(AND(B9203="Premier League",E9203="Live"),_xlfn.XLOOKUP(_xlfn.TEXTJOIN(" vs ",,C9203:D9203),Calendar!G:G,Calendar!B:B),IF(AND(B9203="Premier League",E9203="Highlights"),_xlfn.XLOOKUP(H9203,Calendar!O:O,Calendar!N:N,,-1),""))</f>
        <v/>
      </c>
      <c r="AI9203" s="61" t="str">
        <f>IF(AND(AH9203&lt;&gt;"",E9203="Live"),_xlfn.XLOOKUP(_xlfn.TEXTJOIN(" vs ",,C9203:D9203),Calendar!G:G,Calendar!K:K),"")</f>
        <v/>
      </c>
      <c r="AJ9203" s="61" t="str">
        <f>IF(AND(K9203&lt;&gt;"Match of the Day",K9203&lt;&gt;"Match of the Day 2",K9203&lt;&gt;"Match of the Day Repeat"),"",1+MAX($AJ$10:AJ9202))</f>
        <v/>
      </c>
    </row>
    <row r="9204" spans="34:36" x14ac:dyDescent="0.35">
      <c r="AH9204" s="16" t="str">
        <f>IF(AND(B9204="Premier League",E9204="Live"),_xlfn.XLOOKUP(_xlfn.TEXTJOIN(" vs ",,C9204:D9204),Calendar!G:G,Calendar!B:B),IF(AND(B9204="Premier League",E9204="Highlights"),_xlfn.XLOOKUP(H9204,Calendar!O:O,Calendar!N:N,,-1),""))</f>
        <v/>
      </c>
      <c r="AI9204" s="61" t="str">
        <f>IF(AND(AH9204&lt;&gt;"",E9204="Live"),_xlfn.XLOOKUP(_xlfn.TEXTJOIN(" vs ",,C9204:D9204),Calendar!G:G,Calendar!K:K),"")</f>
        <v/>
      </c>
      <c r="AJ9204" s="61" t="str">
        <f>IF(AND(K9204&lt;&gt;"Match of the Day",K9204&lt;&gt;"Match of the Day 2",K9204&lt;&gt;"Match of the Day Repeat"),"",1+MAX($AJ$10:AJ9203))</f>
        <v/>
      </c>
    </row>
    <row r="9205" spans="34:36" x14ac:dyDescent="0.35">
      <c r="AH9205" s="16" t="str">
        <f>IF(AND(B9205="Premier League",E9205="Live"),_xlfn.XLOOKUP(_xlfn.TEXTJOIN(" vs ",,C9205:D9205),Calendar!G:G,Calendar!B:B),IF(AND(B9205="Premier League",E9205="Highlights"),_xlfn.XLOOKUP(H9205,Calendar!O:O,Calendar!N:N,,-1),""))</f>
        <v/>
      </c>
      <c r="AI9205" s="61" t="str">
        <f>IF(AND(AH9205&lt;&gt;"",E9205="Live"),_xlfn.XLOOKUP(_xlfn.TEXTJOIN(" vs ",,C9205:D9205),Calendar!G:G,Calendar!K:K),"")</f>
        <v/>
      </c>
      <c r="AJ9205" s="61" t="str">
        <f>IF(AND(K9205&lt;&gt;"Match of the Day",K9205&lt;&gt;"Match of the Day 2",K9205&lt;&gt;"Match of the Day Repeat"),"",1+MAX($AJ$10:AJ9204))</f>
        <v/>
      </c>
    </row>
    <row r="9206" spans="34:36" x14ac:dyDescent="0.35">
      <c r="AH9206" s="16" t="str">
        <f>IF(AND(B9206="Premier League",E9206="Live"),_xlfn.XLOOKUP(_xlfn.TEXTJOIN(" vs ",,C9206:D9206),Calendar!G:G,Calendar!B:B),IF(AND(B9206="Premier League",E9206="Highlights"),_xlfn.XLOOKUP(H9206,Calendar!O:O,Calendar!N:N,,-1),""))</f>
        <v/>
      </c>
      <c r="AI9206" s="61" t="str">
        <f>IF(AND(AH9206&lt;&gt;"",E9206="Live"),_xlfn.XLOOKUP(_xlfn.TEXTJOIN(" vs ",,C9206:D9206),Calendar!G:G,Calendar!K:K),"")</f>
        <v/>
      </c>
      <c r="AJ9206" s="61" t="str">
        <f>IF(AND(K9206&lt;&gt;"Match of the Day",K9206&lt;&gt;"Match of the Day 2",K9206&lt;&gt;"Match of the Day Repeat"),"",1+MAX($AJ$10:AJ9205))</f>
        <v/>
      </c>
    </row>
    <row r="9207" spans="34:36" x14ac:dyDescent="0.35">
      <c r="AH9207" s="16" t="str">
        <f>IF(AND(B9207="Premier League",E9207="Live"),_xlfn.XLOOKUP(_xlfn.TEXTJOIN(" vs ",,C9207:D9207),Calendar!G:G,Calendar!B:B),IF(AND(B9207="Premier League",E9207="Highlights"),_xlfn.XLOOKUP(H9207,Calendar!O:O,Calendar!N:N,,-1),""))</f>
        <v/>
      </c>
      <c r="AI9207" s="61" t="str">
        <f>IF(AND(AH9207&lt;&gt;"",E9207="Live"),_xlfn.XLOOKUP(_xlfn.TEXTJOIN(" vs ",,C9207:D9207),Calendar!G:G,Calendar!K:K),"")</f>
        <v/>
      </c>
      <c r="AJ9207" s="61" t="str">
        <f>IF(AND(K9207&lt;&gt;"Match of the Day",K9207&lt;&gt;"Match of the Day 2",K9207&lt;&gt;"Match of the Day Repeat"),"",1+MAX($AJ$10:AJ9206))</f>
        <v/>
      </c>
    </row>
    <row r="9208" spans="34:36" x14ac:dyDescent="0.35">
      <c r="AH9208" s="16" t="str">
        <f>IF(AND(B9208="Premier League",E9208="Live"),_xlfn.XLOOKUP(_xlfn.TEXTJOIN(" vs ",,C9208:D9208),Calendar!G:G,Calendar!B:B),IF(AND(B9208="Premier League",E9208="Highlights"),_xlfn.XLOOKUP(H9208,Calendar!O:O,Calendar!N:N,,-1),""))</f>
        <v/>
      </c>
      <c r="AI9208" s="61" t="str">
        <f>IF(AND(AH9208&lt;&gt;"",E9208="Live"),_xlfn.XLOOKUP(_xlfn.TEXTJOIN(" vs ",,C9208:D9208),Calendar!G:G,Calendar!K:K),"")</f>
        <v/>
      </c>
      <c r="AJ9208" s="61" t="str">
        <f>IF(AND(K9208&lt;&gt;"Match of the Day",K9208&lt;&gt;"Match of the Day 2",K9208&lt;&gt;"Match of the Day Repeat"),"",1+MAX($AJ$10:AJ9207))</f>
        <v/>
      </c>
    </row>
    <row r="9209" spans="34:36" x14ac:dyDescent="0.35">
      <c r="AH9209" s="16" t="str">
        <f>IF(AND(B9209="Premier League",E9209="Live"),_xlfn.XLOOKUP(_xlfn.TEXTJOIN(" vs ",,C9209:D9209),Calendar!G:G,Calendar!B:B),IF(AND(B9209="Premier League",E9209="Highlights"),_xlfn.XLOOKUP(H9209,Calendar!O:O,Calendar!N:N,,-1),""))</f>
        <v/>
      </c>
      <c r="AI9209" s="61" t="str">
        <f>IF(AND(AH9209&lt;&gt;"",E9209="Live"),_xlfn.XLOOKUP(_xlfn.TEXTJOIN(" vs ",,C9209:D9209),Calendar!G:G,Calendar!K:K),"")</f>
        <v/>
      </c>
      <c r="AJ9209" s="61" t="str">
        <f>IF(AND(K9209&lt;&gt;"Match of the Day",K9209&lt;&gt;"Match of the Day 2",K9209&lt;&gt;"Match of the Day Repeat"),"",1+MAX($AJ$10:AJ9208))</f>
        <v/>
      </c>
    </row>
    <row r="9210" spans="34:36" x14ac:dyDescent="0.35">
      <c r="AH9210" s="16" t="str">
        <f>IF(AND(B9210="Premier League",E9210="Live"),_xlfn.XLOOKUP(_xlfn.TEXTJOIN(" vs ",,C9210:D9210),Calendar!G:G,Calendar!B:B),IF(AND(B9210="Premier League",E9210="Highlights"),_xlfn.XLOOKUP(H9210,Calendar!O:O,Calendar!N:N,,-1),""))</f>
        <v/>
      </c>
      <c r="AI9210" s="61" t="str">
        <f>IF(AND(AH9210&lt;&gt;"",E9210="Live"),_xlfn.XLOOKUP(_xlfn.TEXTJOIN(" vs ",,C9210:D9210),Calendar!G:G,Calendar!K:K),"")</f>
        <v/>
      </c>
      <c r="AJ9210" s="61" t="str">
        <f>IF(AND(K9210&lt;&gt;"Match of the Day",K9210&lt;&gt;"Match of the Day 2",K9210&lt;&gt;"Match of the Day Repeat"),"",1+MAX($AJ$10:AJ9209))</f>
        <v/>
      </c>
    </row>
    <row r="9211" spans="34:36" x14ac:dyDescent="0.35">
      <c r="AH9211" s="16" t="str">
        <f>IF(AND(B9211="Premier League",E9211="Live"),_xlfn.XLOOKUP(_xlfn.TEXTJOIN(" vs ",,C9211:D9211),Calendar!G:G,Calendar!B:B),IF(AND(B9211="Premier League",E9211="Highlights"),_xlfn.XLOOKUP(H9211,Calendar!O:O,Calendar!N:N,,-1),""))</f>
        <v/>
      </c>
      <c r="AI9211" s="61" t="str">
        <f>IF(AND(AH9211&lt;&gt;"",E9211="Live"),_xlfn.XLOOKUP(_xlfn.TEXTJOIN(" vs ",,C9211:D9211),Calendar!G:G,Calendar!K:K),"")</f>
        <v/>
      </c>
      <c r="AJ9211" s="61" t="str">
        <f>IF(AND(K9211&lt;&gt;"Match of the Day",K9211&lt;&gt;"Match of the Day 2",K9211&lt;&gt;"Match of the Day Repeat"),"",1+MAX($AJ$10:AJ9210))</f>
        <v/>
      </c>
    </row>
    <row r="9212" spans="34:36" x14ac:dyDescent="0.35">
      <c r="AH9212" s="16" t="str">
        <f>IF(AND(B9212="Premier League",E9212="Live"),_xlfn.XLOOKUP(_xlfn.TEXTJOIN(" vs ",,C9212:D9212),Calendar!G:G,Calendar!B:B),IF(AND(B9212="Premier League",E9212="Highlights"),_xlfn.XLOOKUP(H9212,Calendar!O:O,Calendar!N:N,,-1),""))</f>
        <v/>
      </c>
      <c r="AI9212" s="61" t="str">
        <f>IF(AND(AH9212&lt;&gt;"",E9212="Live"),_xlfn.XLOOKUP(_xlfn.TEXTJOIN(" vs ",,C9212:D9212),Calendar!G:G,Calendar!K:K),"")</f>
        <v/>
      </c>
      <c r="AJ9212" s="61" t="str">
        <f>IF(AND(K9212&lt;&gt;"Match of the Day",K9212&lt;&gt;"Match of the Day 2",K9212&lt;&gt;"Match of the Day Repeat"),"",1+MAX($AJ$10:AJ9211))</f>
        <v/>
      </c>
    </row>
    <row r="9213" spans="34:36" x14ac:dyDescent="0.35">
      <c r="AH9213" s="16" t="str">
        <f>IF(AND(B9213="Premier League",E9213="Live"),_xlfn.XLOOKUP(_xlfn.TEXTJOIN(" vs ",,C9213:D9213),Calendar!G:G,Calendar!B:B),IF(AND(B9213="Premier League",E9213="Highlights"),_xlfn.XLOOKUP(H9213,Calendar!O:O,Calendar!N:N,,-1),""))</f>
        <v/>
      </c>
      <c r="AI9213" s="61" t="str">
        <f>IF(AND(AH9213&lt;&gt;"",E9213="Live"),_xlfn.XLOOKUP(_xlfn.TEXTJOIN(" vs ",,C9213:D9213),Calendar!G:G,Calendar!K:K),"")</f>
        <v/>
      </c>
      <c r="AJ9213" s="61" t="str">
        <f>IF(AND(K9213&lt;&gt;"Match of the Day",K9213&lt;&gt;"Match of the Day 2",K9213&lt;&gt;"Match of the Day Repeat"),"",1+MAX($AJ$10:AJ9212))</f>
        <v/>
      </c>
    </row>
    <row r="9214" spans="34:36" x14ac:dyDescent="0.35">
      <c r="AH9214" s="16" t="str">
        <f>IF(AND(B9214="Premier League",E9214="Live"),_xlfn.XLOOKUP(_xlfn.TEXTJOIN(" vs ",,C9214:D9214),Calendar!G:G,Calendar!B:B),IF(AND(B9214="Premier League",E9214="Highlights"),_xlfn.XLOOKUP(H9214,Calendar!O:O,Calendar!N:N,,-1),""))</f>
        <v/>
      </c>
      <c r="AI9214" s="61" t="str">
        <f>IF(AND(AH9214&lt;&gt;"",E9214="Live"),_xlfn.XLOOKUP(_xlfn.TEXTJOIN(" vs ",,C9214:D9214),Calendar!G:G,Calendar!K:K),"")</f>
        <v/>
      </c>
      <c r="AJ9214" s="61" t="str">
        <f>IF(AND(K9214&lt;&gt;"Match of the Day",K9214&lt;&gt;"Match of the Day 2",K9214&lt;&gt;"Match of the Day Repeat"),"",1+MAX($AJ$10:AJ9213))</f>
        <v/>
      </c>
    </row>
    <row r="9215" spans="34:36" x14ac:dyDescent="0.35">
      <c r="AH9215" s="16" t="str">
        <f>IF(AND(B9215="Premier League",E9215="Live"),_xlfn.XLOOKUP(_xlfn.TEXTJOIN(" vs ",,C9215:D9215),Calendar!G:G,Calendar!B:B),IF(AND(B9215="Premier League",E9215="Highlights"),_xlfn.XLOOKUP(H9215,Calendar!O:O,Calendar!N:N,,-1),""))</f>
        <v/>
      </c>
      <c r="AI9215" s="61" t="str">
        <f>IF(AND(AH9215&lt;&gt;"",E9215="Live"),_xlfn.XLOOKUP(_xlfn.TEXTJOIN(" vs ",,C9215:D9215),Calendar!G:G,Calendar!K:K),"")</f>
        <v/>
      </c>
      <c r="AJ9215" s="61" t="str">
        <f>IF(AND(K9215&lt;&gt;"Match of the Day",K9215&lt;&gt;"Match of the Day 2",K9215&lt;&gt;"Match of the Day Repeat"),"",1+MAX($AJ$10:AJ9214))</f>
        <v/>
      </c>
    </row>
    <row r="9216" spans="34:36" x14ac:dyDescent="0.35">
      <c r="AH9216" s="16" t="str">
        <f>IF(AND(B9216="Premier League",E9216="Live"),_xlfn.XLOOKUP(_xlfn.TEXTJOIN(" vs ",,C9216:D9216),Calendar!G:G,Calendar!B:B),IF(AND(B9216="Premier League",E9216="Highlights"),_xlfn.XLOOKUP(H9216,Calendar!O:O,Calendar!N:N,,-1),""))</f>
        <v/>
      </c>
      <c r="AI9216" s="61" t="str">
        <f>IF(AND(AH9216&lt;&gt;"",E9216="Live"),_xlfn.XLOOKUP(_xlfn.TEXTJOIN(" vs ",,C9216:D9216),Calendar!G:G,Calendar!K:K),"")</f>
        <v/>
      </c>
      <c r="AJ9216" s="61" t="str">
        <f>IF(AND(K9216&lt;&gt;"Match of the Day",K9216&lt;&gt;"Match of the Day 2",K9216&lt;&gt;"Match of the Day Repeat"),"",1+MAX($AJ$10:AJ9215))</f>
        <v/>
      </c>
    </row>
    <row r="9217" spans="34:36" x14ac:dyDescent="0.35">
      <c r="AH9217" s="16" t="str">
        <f>IF(AND(B9217="Premier League",E9217="Live"),_xlfn.XLOOKUP(_xlfn.TEXTJOIN(" vs ",,C9217:D9217),Calendar!G:G,Calendar!B:B),IF(AND(B9217="Premier League",E9217="Highlights"),_xlfn.XLOOKUP(H9217,Calendar!O:O,Calendar!N:N,,-1),""))</f>
        <v/>
      </c>
      <c r="AI9217" s="61" t="str">
        <f>IF(AND(AH9217&lt;&gt;"",E9217="Live"),_xlfn.XLOOKUP(_xlfn.TEXTJOIN(" vs ",,C9217:D9217),Calendar!G:G,Calendar!K:K),"")</f>
        <v/>
      </c>
      <c r="AJ9217" s="61" t="str">
        <f>IF(AND(K9217&lt;&gt;"Match of the Day",K9217&lt;&gt;"Match of the Day 2",K9217&lt;&gt;"Match of the Day Repeat"),"",1+MAX($AJ$10:AJ9216))</f>
        <v/>
      </c>
    </row>
    <row r="9218" spans="34:36" x14ac:dyDescent="0.35">
      <c r="AH9218" s="16" t="str">
        <f>IF(AND(B9218="Premier League",E9218="Live"),_xlfn.XLOOKUP(_xlfn.TEXTJOIN(" vs ",,C9218:D9218),Calendar!G:G,Calendar!B:B),IF(AND(B9218="Premier League",E9218="Highlights"),_xlfn.XLOOKUP(H9218,Calendar!O:O,Calendar!N:N,,-1),""))</f>
        <v/>
      </c>
      <c r="AI9218" s="61" t="str">
        <f>IF(AND(AH9218&lt;&gt;"",E9218="Live"),_xlfn.XLOOKUP(_xlfn.TEXTJOIN(" vs ",,C9218:D9218),Calendar!G:G,Calendar!K:K),"")</f>
        <v/>
      </c>
      <c r="AJ9218" s="61" t="str">
        <f>IF(AND(K9218&lt;&gt;"Match of the Day",K9218&lt;&gt;"Match of the Day 2",K9218&lt;&gt;"Match of the Day Repeat"),"",1+MAX($AJ$10:AJ9217))</f>
        <v/>
      </c>
    </row>
    <row r="9219" spans="34:36" x14ac:dyDescent="0.35">
      <c r="AH9219" s="16" t="str">
        <f>IF(AND(B9219="Premier League",E9219="Live"),_xlfn.XLOOKUP(_xlfn.TEXTJOIN(" vs ",,C9219:D9219),Calendar!G:G,Calendar!B:B),IF(AND(B9219="Premier League",E9219="Highlights"),_xlfn.XLOOKUP(H9219,Calendar!O:O,Calendar!N:N,,-1),""))</f>
        <v/>
      </c>
      <c r="AI9219" s="61" t="str">
        <f>IF(AND(AH9219&lt;&gt;"",E9219="Live"),_xlfn.XLOOKUP(_xlfn.TEXTJOIN(" vs ",,C9219:D9219),Calendar!G:G,Calendar!K:K),"")</f>
        <v/>
      </c>
      <c r="AJ9219" s="61" t="str">
        <f>IF(AND(K9219&lt;&gt;"Match of the Day",K9219&lt;&gt;"Match of the Day 2",K9219&lt;&gt;"Match of the Day Repeat"),"",1+MAX($AJ$10:AJ9218))</f>
        <v/>
      </c>
    </row>
    <row r="9220" spans="34:36" x14ac:dyDescent="0.35">
      <c r="AH9220" s="16" t="str">
        <f>IF(AND(B9220="Premier League",E9220="Live"),_xlfn.XLOOKUP(_xlfn.TEXTJOIN(" vs ",,C9220:D9220),Calendar!G:G,Calendar!B:B),IF(AND(B9220="Premier League",E9220="Highlights"),_xlfn.XLOOKUP(H9220,Calendar!O:O,Calendar!N:N,,-1),""))</f>
        <v/>
      </c>
      <c r="AI9220" s="61" t="str">
        <f>IF(AND(AH9220&lt;&gt;"",E9220="Live"),_xlfn.XLOOKUP(_xlfn.TEXTJOIN(" vs ",,C9220:D9220),Calendar!G:G,Calendar!K:K),"")</f>
        <v/>
      </c>
      <c r="AJ9220" s="61" t="str">
        <f>IF(AND(K9220&lt;&gt;"Match of the Day",K9220&lt;&gt;"Match of the Day 2",K9220&lt;&gt;"Match of the Day Repeat"),"",1+MAX($AJ$10:AJ9219))</f>
        <v/>
      </c>
    </row>
    <row r="9221" spans="34:36" x14ac:dyDescent="0.35">
      <c r="AH9221" s="16" t="str">
        <f>IF(AND(B9221="Premier League",E9221="Live"),_xlfn.XLOOKUP(_xlfn.TEXTJOIN(" vs ",,C9221:D9221),Calendar!G:G,Calendar!B:B),IF(AND(B9221="Premier League",E9221="Highlights"),_xlfn.XLOOKUP(H9221,Calendar!O:O,Calendar!N:N,,-1),""))</f>
        <v/>
      </c>
      <c r="AI9221" s="61" t="str">
        <f>IF(AND(AH9221&lt;&gt;"",E9221="Live"),_xlfn.XLOOKUP(_xlfn.TEXTJOIN(" vs ",,C9221:D9221),Calendar!G:G,Calendar!K:K),"")</f>
        <v/>
      </c>
      <c r="AJ9221" s="61" t="str">
        <f>IF(AND(K9221&lt;&gt;"Match of the Day",K9221&lt;&gt;"Match of the Day 2",K9221&lt;&gt;"Match of the Day Repeat"),"",1+MAX($AJ$10:AJ9220))</f>
        <v/>
      </c>
    </row>
    <row r="9222" spans="34:36" x14ac:dyDescent="0.35">
      <c r="AH9222" s="16" t="str">
        <f>IF(AND(B9222="Premier League",E9222="Live"),_xlfn.XLOOKUP(_xlfn.TEXTJOIN(" vs ",,C9222:D9222),Calendar!G:G,Calendar!B:B),IF(AND(B9222="Premier League",E9222="Highlights"),_xlfn.XLOOKUP(H9222,Calendar!O:O,Calendar!N:N,,-1),""))</f>
        <v/>
      </c>
      <c r="AI9222" s="61" t="str">
        <f>IF(AND(AH9222&lt;&gt;"",E9222="Live"),_xlfn.XLOOKUP(_xlfn.TEXTJOIN(" vs ",,C9222:D9222),Calendar!G:G,Calendar!K:K),"")</f>
        <v/>
      </c>
      <c r="AJ9222" s="61" t="str">
        <f>IF(AND(K9222&lt;&gt;"Match of the Day",K9222&lt;&gt;"Match of the Day 2",K9222&lt;&gt;"Match of the Day Repeat"),"",1+MAX($AJ$10:AJ9221))</f>
        <v/>
      </c>
    </row>
    <row r="9223" spans="34:36" x14ac:dyDescent="0.35">
      <c r="AH9223" s="16" t="str">
        <f>IF(AND(B9223="Premier League",E9223="Live"),_xlfn.XLOOKUP(_xlfn.TEXTJOIN(" vs ",,C9223:D9223),Calendar!G:G,Calendar!B:B),IF(AND(B9223="Premier League",E9223="Highlights"),_xlfn.XLOOKUP(H9223,Calendar!O:O,Calendar!N:N,,-1),""))</f>
        <v/>
      </c>
      <c r="AI9223" s="61" t="str">
        <f>IF(AND(AH9223&lt;&gt;"",E9223="Live"),_xlfn.XLOOKUP(_xlfn.TEXTJOIN(" vs ",,C9223:D9223),Calendar!G:G,Calendar!K:K),"")</f>
        <v/>
      </c>
      <c r="AJ9223" s="61" t="str">
        <f>IF(AND(K9223&lt;&gt;"Match of the Day",K9223&lt;&gt;"Match of the Day 2",K9223&lt;&gt;"Match of the Day Repeat"),"",1+MAX($AJ$10:AJ9222))</f>
        <v/>
      </c>
    </row>
    <row r="9224" spans="34:36" x14ac:dyDescent="0.35">
      <c r="AH9224" s="16" t="str">
        <f>IF(AND(B9224="Premier League",E9224="Live"),_xlfn.XLOOKUP(_xlfn.TEXTJOIN(" vs ",,C9224:D9224),Calendar!G:G,Calendar!B:B),IF(AND(B9224="Premier League",E9224="Highlights"),_xlfn.XLOOKUP(H9224,Calendar!O:O,Calendar!N:N,,-1),""))</f>
        <v/>
      </c>
      <c r="AI9224" s="61" t="str">
        <f>IF(AND(AH9224&lt;&gt;"",E9224="Live"),_xlfn.XLOOKUP(_xlfn.TEXTJOIN(" vs ",,C9224:D9224),Calendar!G:G,Calendar!K:K),"")</f>
        <v/>
      </c>
      <c r="AJ9224" s="61" t="str">
        <f>IF(AND(K9224&lt;&gt;"Match of the Day",K9224&lt;&gt;"Match of the Day 2",K9224&lt;&gt;"Match of the Day Repeat"),"",1+MAX($AJ$10:AJ9223))</f>
        <v/>
      </c>
    </row>
    <row r="9225" spans="34:36" x14ac:dyDescent="0.35">
      <c r="AH9225" s="16" t="str">
        <f>IF(AND(B9225="Premier League",E9225="Live"),_xlfn.XLOOKUP(_xlfn.TEXTJOIN(" vs ",,C9225:D9225),Calendar!G:G,Calendar!B:B),IF(AND(B9225="Premier League",E9225="Highlights"),_xlfn.XLOOKUP(H9225,Calendar!O:O,Calendar!N:N,,-1),""))</f>
        <v/>
      </c>
      <c r="AI9225" s="61" t="str">
        <f>IF(AND(AH9225&lt;&gt;"",E9225="Live"),_xlfn.XLOOKUP(_xlfn.TEXTJOIN(" vs ",,C9225:D9225),Calendar!G:G,Calendar!K:K),"")</f>
        <v/>
      </c>
      <c r="AJ9225" s="61" t="str">
        <f>IF(AND(K9225&lt;&gt;"Match of the Day",K9225&lt;&gt;"Match of the Day 2",K9225&lt;&gt;"Match of the Day Repeat"),"",1+MAX($AJ$10:AJ9224))</f>
        <v/>
      </c>
    </row>
    <row r="9226" spans="34:36" x14ac:dyDescent="0.35">
      <c r="AH9226" s="16" t="str">
        <f>IF(AND(B9226="Premier League",E9226="Live"),_xlfn.XLOOKUP(_xlfn.TEXTJOIN(" vs ",,C9226:D9226),Calendar!G:G,Calendar!B:B),IF(AND(B9226="Premier League",E9226="Highlights"),_xlfn.XLOOKUP(H9226,Calendar!O:O,Calendar!N:N,,-1),""))</f>
        <v/>
      </c>
      <c r="AI9226" s="61" t="str">
        <f>IF(AND(AH9226&lt;&gt;"",E9226="Live"),_xlfn.XLOOKUP(_xlfn.TEXTJOIN(" vs ",,C9226:D9226),Calendar!G:G,Calendar!K:K),"")</f>
        <v/>
      </c>
      <c r="AJ9226" s="61" t="str">
        <f>IF(AND(K9226&lt;&gt;"Match of the Day",K9226&lt;&gt;"Match of the Day 2",K9226&lt;&gt;"Match of the Day Repeat"),"",1+MAX($AJ$10:AJ9225))</f>
        <v/>
      </c>
    </row>
    <row r="9227" spans="34:36" x14ac:dyDescent="0.35">
      <c r="AH9227" s="16" t="str">
        <f>IF(AND(B9227="Premier League",E9227="Live"),_xlfn.XLOOKUP(_xlfn.TEXTJOIN(" vs ",,C9227:D9227),Calendar!G:G,Calendar!B:B),IF(AND(B9227="Premier League",E9227="Highlights"),_xlfn.XLOOKUP(H9227,Calendar!O:O,Calendar!N:N,,-1),""))</f>
        <v/>
      </c>
      <c r="AI9227" s="61" t="str">
        <f>IF(AND(AH9227&lt;&gt;"",E9227="Live"),_xlfn.XLOOKUP(_xlfn.TEXTJOIN(" vs ",,C9227:D9227),Calendar!G:G,Calendar!K:K),"")</f>
        <v/>
      </c>
      <c r="AJ9227" s="61" t="str">
        <f>IF(AND(K9227&lt;&gt;"Match of the Day",K9227&lt;&gt;"Match of the Day 2",K9227&lt;&gt;"Match of the Day Repeat"),"",1+MAX($AJ$10:AJ9226))</f>
        <v/>
      </c>
    </row>
    <row r="9228" spans="34:36" x14ac:dyDescent="0.35">
      <c r="AH9228" s="16" t="str">
        <f>IF(AND(B9228="Premier League",E9228="Live"),_xlfn.XLOOKUP(_xlfn.TEXTJOIN(" vs ",,C9228:D9228),Calendar!G:G,Calendar!B:B),IF(AND(B9228="Premier League",E9228="Highlights"),_xlfn.XLOOKUP(H9228,Calendar!O:O,Calendar!N:N,,-1),""))</f>
        <v/>
      </c>
      <c r="AI9228" s="61" t="str">
        <f>IF(AND(AH9228&lt;&gt;"",E9228="Live"),_xlfn.XLOOKUP(_xlfn.TEXTJOIN(" vs ",,C9228:D9228),Calendar!G:G,Calendar!K:K),"")</f>
        <v/>
      </c>
      <c r="AJ9228" s="61" t="str">
        <f>IF(AND(K9228&lt;&gt;"Match of the Day",K9228&lt;&gt;"Match of the Day 2",K9228&lt;&gt;"Match of the Day Repeat"),"",1+MAX($AJ$10:AJ9227))</f>
        <v/>
      </c>
    </row>
    <row r="9229" spans="34:36" x14ac:dyDescent="0.35">
      <c r="AH9229" s="16" t="str">
        <f>IF(AND(B9229="Premier League",E9229="Live"),_xlfn.XLOOKUP(_xlfn.TEXTJOIN(" vs ",,C9229:D9229),Calendar!G:G,Calendar!B:B),IF(AND(B9229="Premier League",E9229="Highlights"),_xlfn.XLOOKUP(H9229,Calendar!O:O,Calendar!N:N,,-1),""))</f>
        <v/>
      </c>
      <c r="AI9229" s="61" t="str">
        <f>IF(AND(AH9229&lt;&gt;"",E9229="Live"),_xlfn.XLOOKUP(_xlfn.TEXTJOIN(" vs ",,C9229:D9229),Calendar!G:G,Calendar!K:K),"")</f>
        <v/>
      </c>
      <c r="AJ9229" s="61" t="str">
        <f>IF(AND(K9229&lt;&gt;"Match of the Day",K9229&lt;&gt;"Match of the Day 2",K9229&lt;&gt;"Match of the Day Repeat"),"",1+MAX($AJ$10:AJ9228))</f>
        <v/>
      </c>
    </row>
    <row r="9230" spans="34:36" x14ac:dyDescent="0.35">
      <c r="AH9230" s="16" t="str">
        <f>IF(AND(B9230="Premier League",E9230="Live"),_xlfn.XLOOKUP(_xlfn.TEXTJOIN(" vs ",,C9230:D9230),Calendar!G:G,Calendar!B:B),IF(AND(B9230="Premier League",E9230="Highlights"),_xlfn.XLOOKUP(H9230,Calendar!O:O,Calendar!N:N,,-1),""))</f>
        <v/>
      </c>
      <c r="AI9230" s="61" t="str">
        <f>IF(AND(AH9230&lt;&gt;"",E9230="Live"),_xlfn.XLOOKUP(_xlfn.TEXTJOIN(" vs ",,C9230:D9230),Calendar!G:G,Calendar!K:K),"")</f>
        <v/>
      </c>
      <c r="AJ9230" s="61" t="str">
        <f>IF(AND(K9230&lt;&gt;"Match of the Day",K9230&lt;&gt;"Match of the Day 2",K9230&lt;&gt;"Match of the Day Repeat"),"",1+MAX($AJ$10:AJ9229))</f>
        <v/>
      </c>
    </row>
    <row r="9231" spans="34:36" x14ac:dyDescent="0.35">
      <c r="AH9231" s="16" t="str">
        <f>IF(AND(B9231="Premier League",E9231="Live"),_xlfn.XLOOKUP(_xlfn.TEXTJOIN(" vs ",,C9231:D9231),Calendar!G:G,Calendar!B:B),IF(AND(B9231="Premier League",E9231="Highlights"),_xlfn.XLOOKUP(H9231,Calendar!O:O,Calendar!N:N,,-1),""))</f>
        <v/>
      </c>
      <c r="AI9231" s="61" t="str">
        <f>IF(AND(AH9231&lt;&gt;"",E9231="Live"),_xlfn.XLOOKUP(_xlfn.TEXTJOIN(" vs ",,C9231:D9231),Calendar!G:G,Calendar!K:K),"")</f>
        <v/>
      </c>
      <c r="AJ9231" s="61" t="str">
        <f>IF(AND(K9231&lt;&gt;"Match of the Day",K9231&lt;&gt;"Match of the Day 2",K9231&lt;&gt;"Match of the Day Repeat"),"",1+MAX($AJ$10:AJ9230))</f>
        <v/>
      </c>
    </row>
    <row r="9232" spans="34:36" x14ac:dyDescent="0.35">
      <c r="AH9232" s="16" t="str">
        <f>IF(AND(B9232="Premier League",E9232="Live"),_xlfn.XLOOKUP(_xlfn.TEXTJOIN(" vs ",,C9232:D9232),Calendar!G:G,Calendar!B:B),IF(AND(B9232="Premier League",E9232="Highlights"),_xlfn.XLOOKUP(H9232,Calendar!O:O,Calendar!N:N,,-1),""))</f>
        <v/>
      </c>
      <c r="AI9232" s="61" t="str">
        <f>IF(AND(AH9232&lt;&gt;"",E9232="Live"),_xlfn.XLOOKUP(_xlfn.TEXTJOIN(" vs ",,C9232:D9232),Calendar!G:G,Calendar!K:K),"")</f>
        <v/>
      </c>
      <c r="AJ9232" s="61" t="str">
        <f>IF(AND(K9232&lt;&gt;"Match of the Day",K9232&lt;&gt;"Match of the Day 2",K9232&lt;&gt;"Match of the Day Repeat"),"",1+MAX($AJ$10:AJ9231))</f>
        <v/>
      </c>
    </row>
    <row r="9233" spans="34:36" x14ac:dyDescent="0.35">
      <c r="AH9233" s="16" t="str">
        <f>IF(AND(B9233="Premier League",E9233="Live"),_xlfn.XLOOKUP(_xlfn.TEXTJOIN(" vs ",,C9233:D9233),Calendar!G:G,Calendar!B:B),IF(AND(B9233="Premier League",E9233="Highlights"),_xlfn.XLOOKUP(H9233,Calendar!O:O,Calendar!N:N,,-1),""))</f>
        <v/>
      </c>
      <c r="AI9233" s="61" t="str">
        <f>IF(AND(AH9233&lt;&gt;"",E9233="Live"),_xlfn.XLOOKUP(_xlfn.TEXTJOIN(" vs ",,C9233:D9233),Calendar!G:G,Calendar!K:K),"")</f>
        <v/>
      </c>
      <c r="AJ9233" s="61" t="str">
        <f>IF(AND(K9233&lt;&gt;"Match of the Day",K9233&lt;&gt;"Match of the Day 2",K9233&lt;&gt;"Match of the Day Repeat"),"",1+MAX($AJ$10:AJ9232))</f>
        <v/>
      </c>
    </row>
    <row r="9234" spans="34:36" x14ac:dyDescent="0.35">
      <c r="AH9234" s="16" t="str">
        <f>IF(AND(B9234="Premier League",E9234="Live"),_xlfn.XLOOKUP(_xlfn.TEXTJOIN(" vs ",,C9234:D9234),Calendar!G:G,Calendar!B:B),IF(AND(B9234="Premier League",E9234="Highlights"),_xlfn.XLOOKUP(H9234,Calendar!O:O,Calendar!N:N,,-1),""))</f>
        <v/>
      </c>
      <c r="AI9234" s="61" t="str">
        <f>IF(AND(AH9234&lt;&gt;"",E9234="Live"),_xlfn.XLOOKUP(_xlfn.TEXTJOIN(" vs ",,C9234:D9234),Calendar!G:G,Calendar!K:K),"")</f>
        <v/>
      </c>
      <c r="AJ9234" s="61" t="str">
        <f>IF(AND(K9234&lt;&gt;"Match of the Day",K9234&lt;&gt;"Match of the Day 2",K9234&lt;&gt;"Match of the Day Repeat"),"",1+MAX($AJ$10:AJ9233))</f>
        <v/>
      </c>
    </row>
    <row r="9235" spans="34:36" x14ac:dyDescent="0.35">
      <c r="AH9235" s="16" t="str">
        <f>IF(AND(B9235="Premier League",E9235="Live"),_xlfn.XLOOKUP(_xlfn.TEXTJOIN(" vs ",,C9235:D9235),Calendar!G:G,Calendar!B:B),IF(AND(B9235="Premier League",E9235="Highlights"),_xlfn.XLOOKUP(H9235,Calendar!O:O,Calendar!N:N,,-1),""))</f>
        <v/>
      </c>
      <c r="AI9235" s="61" t="str">
        <f>IF(AND(AH9235&lt;&gt;"",E9235="Live"),_xlfn.XLOOKUP(_xlfn.TEXTJOIN(" vs ",,C9235:D9235),Calendar!G:G,Calendar!K:K),"")</f>
        <v/>
      </c>
      <c r="AJ9235" s="61" t="str">
        <f>IF(AND(K9235&lt;&gt;"Match of the Day",K9235&lt;&gt;"Match of the Day 2",K9235&lt;&gt;"Match of the Day Repeat"),"",1+MAX($AJ$10:AJ9234))</f>
        <v/>
      </c>
    </row>
    <row r="9236" spans="34:36" x14ac:dyDescent="0.35">
      <c r="AH9236" s="16" t="str">
        <f>IF(AND(B9236="Premier League",E9236="Live"),_xlfn.XLOOKUP(_xlfn.TEXTJOIN(" vs ",,C9236:D9236),Calendar!G:G,Calendar!B:B),IF(AND(B9236="Premier League",E9236="Highlights"),_xlfn.XLOOKUP(H9236,Calendar!O:O,Calendar!N:N,,-1),""))</f>
        <v/>
      </c>
      <c r="AI9236" s="61" t="str">
        <f>IF(AND(AH9236&lt;&gt;"",E9236="Live"),_xlfn.XLOOKUP(_xlfn.TEXTJOIN(" vs ",,C9236:D9236),Calendar!G:G,Calendar!K:K),"")</f>
        <v/>
      </c>
      <c r="AJ9236" s="61" t="str">
        <f>IF(AND(K9236&lt;&gt;"Match of the Day",K9236&lt;&gt;"Match of the Day 2",K9236&lt;&gt;"Match of the Day Repeat"),"",1+MAX($AJ$10:AJ9235))</f>
        <v/>
      </c>
    </row>
    <row r="9237" spans="34:36" x14ac:dyDescent="0.35">
      <c r="AH9237" s="16" t="str">
        <f>IF(AND(B9237="Premier League",E9237="Live"),_xlfn.XLOOKUP(_xlfn.TEXTJOIN(" vs ",,C9237:D9237),Calendar!G:G,Calendar!B:B),IF(AND(B9237="Premier League",E9237="Highlights"),_xlfn.XLOOKUP(H9237,Calendar!O:O,Calendar!N:N,,-1),""))</f>
        <v/>
      </c>
      <c r="AI9237" s="61" t="str">
        <f>IF(AND(AH9237&lt;&gt;"",E9237="Live"),_xlfn.XLOOKUP(_xlfn.TEXTJOIN(" vs ",,C9237:D9237),Calendar!G:G,Calendar!K:K),"")</f>
        <v/>
      </c>
      <c r="AJ9237" s="61" t="str">
        <f>IF(AND(K9237&lt;&gt;"Match of the Day",K9237&lt;&gt;"Match of the Day 2",K9237&lt;&gt;"Match of the Day Repeat"),"",1+MAX($AJ$10:AJ9236))</f>
        <v/>
      </c>
    </row>
    <row r="9238" spans="34:36" x14ac:dyDescent="0.35">
      <c r="AH9238" s="16" t="str">
        <f>IF(AND(B9238="Premier League",E9238="Live"),_xlfn.XLOOKUP(_xlfn.TEXTJOIN(" vs ",,C9238:D9238),Calendar!G:G,Calendar!B:B),IF(AND(B9238="Premier League",E9238="Highlights"),_xlfn.XLOOKUP(H9238,Calendar!O:O,Calendar!N:N,,-1),""))</f>
        <v/>
      </c>
      <c r="AI9238" s="61" t="str">
        <f>IF(AND(AH9238&lt;&gt;"",E9238="Live"),_xlfn.XLOOKUP(_xlfn.TEXTJOIN(" vs ",,C9238:D9238),Calendar!G:G,Calendar!K:K),"")</f>
        <v/>
      </c>
      <c r="AJ9238" s="61" t="str">
        <f>IF(AND(K9238&lt;&gt;"Match of the Day",K9238&lt;&gt;"Match of the Day 2",K9238&lt;&gt;"Match of the Day Repeat"),"",1+MAX($AJ$10:AJ9237))</f>
        <v/>
      </c>
    </row>
    <row r="9239" spans="34:36" x14ac:dyDescent="0.35">
      <c r="AH9239" s="16" t="str">
        <f>IF(AND(B9239="Premier League",E9239="Live"),_xlfn.XLOOKUP(_xlfn.TEXTJOIN(" vs ",,C9239:D9239),Calendar!G:G,Calendar!B:B),IF(AND(B9239="Premier League",E9239="Highlights"),_xlfn.XLOOKUP(H9239,Calendar!O:O,Calendar!N:N,,-1),""))</f>
        <v/>
      </c>
      <c r="AI9239" s="61" t="str">
        <f>IF(AND(AH9239&lt;&gt;"",E9239="Live"),_xlfn.XLOOKUP(_xlfn.TEXTJOIN(" vs ",,C9239:D9239),Calendar!G:G,Calendar!K:K),"")</f>
        <v/>
      </c>
      <c r="AJ9239" s="61" t="str">
        <f>IF(AND(K9239&lt;&gt;"Match of the Day",K9239&lt;&gt;"Match of the Day 2",K9239&lt;&gt;"Match of the Day Repeat"),"",1+MAX($AJ$10:AJ9238))</f>
        <v/>
      </c>
    </row>
    <row r="9240" spans="34:36" x14ac:dyDescent="0.35">
      <c r="AH9240" s="16" t="str">
        <f>IF(AND(B9240="Premier League",E9240="Live"),_xlfn.XLOOKUP(_xlfn.TEXTJOIN(" vs ",,C9240:D9240),Calendar!G:G,Calendar!B:B),IF(AND(B9240="Premier League",E9240="Highlights"),_xlfn.XLOOKUP(H9240,Calendar!O:O,Calendar!N:N,,-1),""))</f>
        <v/>
      </c>
      <c r="AI9240" s="61" t="str">
        <f>IF(AND(AH9240&lt;&gt;"",E9240="Live"),_xlfn.XLOOKUP(_xlfn.TEXTJOIN(" vs ",,C9240:D9240),Calendar!G:G,Calendar!K:K),"")</f>
        <v/>
      </c>
      <c r="AJ9240" s="61" t="str">
        <f>IF(AND(K9240&lt;&gt;"Match of the Day",K9240&lt;&gt;"Match of the Day 2",K9240&lt;&gt;"Match of the Day Repeat"),"",1+MAX($AJ$10:AJ9239))</f>
        <v/>
      </c>
    </row>
    <row r="9241" spans="34:36" x14ac:dyDescent="0.35">
      <c r="AH9241" s="16" t="str">
        <f>IF(AND(B9241="Premier League",E9241="Live"),_xlfn.XLOOKUP(_xlfn.TEXTJOIN(" vs ",,C9241:D9241),Calendar!G:G,Calendar!B:B),IF(AND(B9241="Premier League",E9241="Highlights"),_xlfn.XLOOKUP(H9241,Calendar!O:O,Calendar!N:N,,-1),""))</f>
        <v/>
      </c>
      <c r="AI9241" s="61" t="str">
        <f>IF(AND(AH9241&lt;&gt;"",E9241="Live"),_xlfn.XLOOKUP(_xlfn.TEXTJOIN(" vs ",,C9241:D9241),Calendar!G:G,Calendar!K:K),"")</f>
        <v/>
      </c>
      <c r="AJ9241" s="61" t="str">
        <f>IF(AND(K9241&lt;&gt;"Match of the Day",K9241&lt;&gt;"Match of the Day 2",K9241&lt;&gt;"Match of the Day Repeat"),"",1+MAX($AJ$10:AJ9240))</f>
        <v/>
      </c>
    </row>
    <row r="9242" spans="34:36" x14ac:dyDescent="0.35">
      <c r="AH9242" s="16" t="str">
        <f>IF(AND(B9242="Premier League",E9242="Live"),_xlfn.XLOOKUP(_xlfn.TEXTJOIN(" vs ",,C9242:D9242),Calendar!G:G,Calendar!B:B),IF(AND(B9242="Premier League",E9242="Highlights"),_xlfn.XLOOKUP(H9242,Calendar!O:O,Calendar!N:N,,-1),""))</f>
        <v/>
      </c>
      <c r="AI9242" s="61" t="str">
        <f>IF(AND(AH9242&lt;&gt;"",E9242="Live"),_xlfn.XLOOKUP(_xlfn.TEXTJOIN(" vs ",,C9242:D9242),Calendar!G:G,Calendar!K:K),"")</f>
        <v/>
      </c>
      <c r="AJ9242" s="61" t="str">
        <f>IF(AND(K9242&lt;&gt;"Match of the Day",K9242&lt;&gt;"Match of the Day 2",K9242&lt;&gt;"Match of the Day Repeat"),"",1+MAX($AJ$10:AJ9241))</f>
        <v/>
      </c>
    </row>
    <row r="9243" spans="34:36" x14ac:dyDescent="0.35">
      <c r="AH9243" s="16" t="str">
        <f>IF(AND(B9243="Premier League",E9243="Live"),_xlfn.XLOOKUP(_xlfn.TEXTJOIN(" vs ",,C9243:D9243),Calendar!G:G,Calendar!B:B),IF(AND(B9243="Premier League",E9243="Highlights"),_xlfn.XLOOKUP(H9243,Calendar!O:O,Calendar!N:N,,-1),""))</f>
        <v/>
      </c>
      <c r="AI9243" s="61" t="str">
        <f>IF(AND(AH9243&lt;&gt;"",E9243="Live"),_xlfn.XLOOKUP(_xlfn.TEXTJOIN(" vs ",,C9243:D9243),Calendar!G:G,Calendar!K:K),"")</f>
        <v/>
      </c>
      <c r="AJ9243" s="61" t="str">
        <f>IF(AND(K9243&lt;&gt;"Match of the Day",K9243&lt;&gt;"Match of the Day 2",K9243&lt;&gt;"Match of the Day Repeat"),"",1+MAX($AJ$10:AJ9242))</f>
        <v/>
      </c>
    </row>
    <row r="9244" spans="34:36" x14ac:dyDescent="0.35">
      <c r="AH9244" s="16" t="str">
        <f>IF(AND(B9244="Premier League",E9244="Live"),_xlfn.XLOOKUP(_xlfn.TEXTJOIN(" vs ",,C9244:D9244),Calendar!G:G,Calendar!B:B),IF(AND(B9244="Premier League",E9244="Highlights"),_xlfn.XLOOKUP(H9244,Calendar!O:O,Calendar!N:N,,-1),""))</f>
        <v/>
      </c>
      <c r="AI9244" s="61" t="str">
        <f>IF(AND(AH9244&lt;&gt;"",E9244="Live"),_xlfn.XLOOKUP(_xlfn.TEXTJOIN(" vs ",,C9244:D9244),Calendar!G:G,Calendar!K:K),"")</f>
        <v/>
      </c>
      <c r="AJ9244" s="61" t="str">
        <f>IF(AND(K9244&lt;&gt;"Match of the Day",K9244&lt;&gt;"Match of the Day 2",K9244&lt;&gt;"Match of the Day Repeat"),"",1+MAX($AJ$10:AJ9243))</f>
        <v/>
      </c>
    </row>
    <row r="9245" spans="34:36" x14ac:dyDescent="0.35">
      <c r="AH9245" s="16" t="str">
        <f>IF(AND(B9245="Premier League",E9245="Live"),_xlfn.XLOOKUP(_xlfn.TEXTJOIN(" vs ",,C9245:D9245),Calendar!G:G,Calendar!B:B),IF(AND(B9245="Premier League",E9245="Highlights"),_xlfn.XLOOKUP(H9245,Calendar!O:O,Calendar!N:N,,-1),""))</f>
        <v/>
      </c>
      <c r="AI9245" s="61" t="str">
        <f>IF(AND(AH9245&lt;&gt;"",E9245="Live"),_xlfn.XLOOKUP(_xlfn.TEXTJOIN(" vs ",,C9245:D9245),Calendar!G:G,Calendar!K:K),"")</f>
        <v/>
      </c>
      <c r="AJ9245" s="61" t="str">
        <f>IF(AND(K9245&lt;&gt;"Match of the Day",K9245&lt;&gt;"Match of the Day 2",K9245&lt;&gt;"Match of the Day Repeat"),"",1+MAX($AJ$10:AJ9244))</f>
        <v/>
      </c>
    </row>
    <row r="9246" spans="34:36" x14ac:dyDescent="0.35">
      <c r="AH9246" s="16" t="str">
        <f>IF(AND(B9246="Premier League",E9246="Live"),_xlfn.XLOOKUP(_xlfn.TEXTJOIN(" vs ",,C9246:D9246),Calendar!G:G,Calendar!B:B),IF(AND(B9246="Premier League",E9246="Highlights"),_xlfn.XLOOKUP(H9246,Calendar!O:O,Calendar!N:N,,-1),""))</f>
        <v/>
      </c>
      <c r="AI9246" s="61" t="str">
        <f>IF(AND(AH9246&lt;&gt;"",E9246="Live"),_xlfn.XLOOKUP(_xlfn.TEXTJOIN(" vs ",,C9246:D9246),Calendar!G:G,Calendar!K:K),"")</f>
        <v/>
      </c>
      <c r="AJ9246" s="61" t="str">
        <f>IF(AND(K9246&lt;&gt;"Match of the Day",K9246&lt;&gt;"Match of the Day 2",K9246&lt;&gt;"Match of the Day Repeat"),"",1+MAX($AJ$10:AJ9245))</f>
        <v/>
      </c>
    </row>
    <row r="9247" spans="34:36" x14ac:dyDescent="0.35">
      <c r="AH9247" s="16" t="str">
        <f>IF(AND(B9247="Premier League",E9247="Live"),_xlfn.XLOOKUP(_xlfn.TEXTJOIN(" vs ",,C9247:D9247),Calendar!G:G,Calendar!B:B),IF(AND(B9247="Premier League",E9247="Highlights"),_xlfn.XLOOKUP(H9247,Calendar!O:O,Calendar!N:N,,-1),""))</f>
        <v/>
      </c>
      <c r="AI9247" s="61" t="str">
        <f>IF(AND(AH9247&lt;&gt;"",E9247="Live"),_xlfn.XLOOKUP(_xlfn.TEXTJOIN(" vs ",,C9247:D9247),Calendar!G:G,Calendar!K:K),"")</f>
        <v/>
      </c>
      <c r="AJ9247" s="61" t="str">
        <f>IF(AND(K9247&lt;&gt;"Match of the Day",K9247&lt;&gt;"Match of the Day 2",K9247&lt;&gt;"Match of the Day Repeat"),"",1+MAX($AJ$10:AJ9246))</f>
        <v/>
      </c>
    </row>
    <row r="9248" spans="34:36" x14ac:dyDescent="0.35">
      <c r="AH9248" s="16" t="str">
        <f>IF(AND(B9248="Premier League",E9248="Live"),_xlfn.XLOOKUP(_xlfn.TEXTJOIN(" vs ",,C9248:D9248),Calendar!G:G,Calendar!B:B),IF(AND(B9248="Premier League",E9248="Highlights"),_xlfn.XLOOKUP(H9248,Calendar!O:O,Calendar!N:N,,-1),""))</f>
        <v/>
      </c>
      <c r="AI9248" s="61" t="str">
        <f>IF(AND(AH9248&lt;&gt;"",E9248="Live"),_xlfn.XLOOKUP(_xlfn.TEXTJOIN(" vs ",,C9248:D9248),Calendar!G:G,Calendar!K:K),"")</f>
        <v/>
      </c>
      <c r="AJ9248" s="61" t="str">
        <f>IF(AND(K9248&lt;&gt;"Match of the Day",K9248&lt;&gt;"Match of the Day 2",K9248&lt;&gt;"Match of the Day Repeat"),"",1+MAX($AJ$10:AJ9247))</f>
        <v/>
      </c>
    </row>
    <row r="9249" spans="34:36" x14ac:dyDescent="0.35">
      <c r="AH9249" s="16" t="str">
        <f>IF(AND(B9249="Premier League",E9249="Live"),_xlfn.XLOOKUP(_xlfn.TEXTJOIN(" vs ",,C9249:D9249),Calendar!G:G,Calendar!B:B),IF(AND(B9249="Premier League",E9249="Highlights"),_xlfn.XLOOKUP(H9249,Calendar!O:O,Calendar!N:N,,-1),""))</f>
        <v/>
      </c>
      <c r="AI9249" s="61" t="str">
        <f>IF(AND(AH9249&lt;&gt;"",E9249="Live"),_xlfn.XLOOKUP(_xlfn.TEXTJOIN(" vs ",,C9249:D9249),Calendar!G:G,Calendar!K:K),"")</f>
        <v/>
      </c>
      <c r="AJ9249" s="61" t="str">
        <f>IF(AND(K9249&lt;&gt;"Match of the Day",K9249&lt;&gt;"Match of the Day 2",K9249&lt;&gt;"Match of the Day Repeat"),"",1+MAX($AJ$10:AJ9248))</f>
        <v/>
      </c>
    </row>
    <row r="9250" spans="34:36" x14ac:dyDescent="0.35">
      <c r="AH9250" s="16" t="str">
        <f>IF(AND(B9250="Premier League",E9250="Live"),_xlfn.XLOOKUP(_xlfn.TEXTJOIN(" vs ",,C9250:D9250),Calendar!G:G,Calendar!B:B),IF(AND(B9250="Premier League",E9250="Highlights"),_xlfn.XLOOKUP(H9250,Calendar!O:O,Calendar!N:N,,-1),""))</f>
        <v/>
      </c>
      <c r="AI9250" s="61" t="str">
        <f>IF(AND(AH9250&lt;&gt;"",E9250="Live"),_xlfn.XLOOKUP(_xlfn.TEXTJOIN(" vs ",,C9250:D9250),Calendar!G:G,Calendar!K:K),"")</f>
        <v/>
      </c>
      <c r="AJ9250" s="61" t="str">
        <f>IF(AND(K9250&lt;&gt;"Match of the Day",K9250&lt;&gt;"Match of the Day 2",K9250&lt;&gt;"Match of the Day Repeat"),"",1+MAX($AJ$10:AJ9249))</f>
        <v/>
      </c>
    </row>
    <row r="9251" spans="34:36" x14ac:dyDescent="0.35">
      <c r="AH9251" s="16" t="str">
        <f>IF(AND(B9251="Premier League",E9251="Live"),_xlfn.XLOOKUP(_xlfn.TEXTJOIN(" vs ",,C9251:D9251),Calendar!G:G,Calendar!B:B),IF(AND(B9251="Premier League",E9251="Highlights"),_xlfn.XLOOKUP(H9251,Calendar!O:O,Calendar!N:N,,-1),""))</f>
        <v/>
      </c>
      <c r="AI9251" s="61" t="str">
        <f>IF(AND(AH9251&lt;&gt;"",E9251="Live"),_xlfn.XLOOKUP(_xlfn.TEXTJOIN(" vs ",,C9251:D9251),Calendar!G:G,Calendar!K:K),"")</f>
        <v/>
      </c>
      <c r="AJ9251" s="61" t="str">
        <f>IF(AND(K9251&lt;&gt;"Match of the Day",K9251&lt;&gt;"Match of the Day 2",K9251&lt;&gt;"Match of the Day Repeat"),"",1+MAX($AJ$10:AJ9250))</f>
        <v/>
      </c>
    </row>
    <row r="9252" spans="34:36" x14ac:dyDescent="0.35">
      <c r="AH9252" s="16" t="str">
        <f>IF(AND(B9252="Premier League",E9252="Live"),_xlfn.XLOOKUP(_xlfn.TEXTJOIN(" vs ",,C9252:D9252),Calendar!G:G,Calendar!B:B),IF(AND(B9252="Premier League",E9252="Highlights"),_xlfn.XLOOKUP(H9252,Calendar!O:O,Calendar!N:N,,-1),""))</f>
        <v/>
      </c>
      <c r="AI9252" s="61" t="str">
        <f>IF(AND(AH9252&lt;&gt;"",E9252="Live"),_xlfn.XLOOKUP(_xlfn.TEXTJOIN(" vs ",,C9252:D9252),Calendar!G:G,Calendar!K:K),"")</f>
        <v/>
      </c>
      <c r="AJ9252" s="61" t="str">
        <f>IF(AND(K9252&lt;&gt;"Match of the Day",K9252&lt;&gt;"Match of the Day 2",K9252&lt;&gt;"Match of the Day Repeat"),"",1+MAX($AJ$10:AJ9251))</f>
        <v/>
      </c>
    </row>
    <row r="9253" spans="34:36" x14ac:dyDescent="0.35">
      <c r="AH9253" s="16" t="str">
        <f>IF(AND(B9253="Premier League",E9253="Live"),_xlfn.XLOOKUP(_xlfn.TEXTJOIN(" vs ",,C9253:D9253),Calendar!G:G,Calendar!B:B),IF(AND(B9253="Premier League",E9253="Highlights"),_xlfn.XLOOKUP(H9253,Calendar!O:O,Calendar!N:N,,-1),""))</f>
        <v/>
      </c>
      <c r="AI9253" s="61" t="str">
        <f>IF(AND(AH9253&lt;&gt;"",E9253="Live"),_xlfn.XLOOKUP(_xlfn.TEXTJOIN(" vs ",,C9253:D9253),Calendar!G:G,Calendar!K:K),"")</f>
        <v/>
      </c>
      <c r="AJ9253" s="61" t="str">
        <f>IF(AND(K9253&lt;&gt;"Match of the Day",K9253&lt;&gt;"Match of the Day 2",K9253&lt;&gt;"Match of the Day Repeat"),"",1+MAX($AJ$10:AJ9252))</f>
        <v/>
      </c>
    </row>
    <row r="9254" spans="34:36" x14ac:dyDescent="0.35">
      <c r="AH9254" s="16" t="str">
        <f>IF(AND(B9254="Premier League",E9254="Live"),_xlfn.XLOOKUP(_xlfn.TEXTJOIN(" vs ",,C9254:D9254),Calendar!G:G,Calendar!B:B),IF(AND(B9254="Premier League",E9254="Highlights"),_xlfn.XLOOKUP(H9254,Calendar!O:O,Calendar!N:N,,-1),""))</f>
        <v/>
      </c>
      <c r="AI9254" s="61" t="str">
        <f>IF(AND(AH9254&lt;&gt;"",E9254="Live"),_xlfn.XLOOKUP(_xlfn.TEXTJOIN(" vs ",,C9254:D9254),Calendar!G:G,Calendar!K:K),"")</f>
        <v/>
      </c>
      <c r="AJ9254" s="61" t="str">
        <f>IF(AND(K9254&lt;&gt;"Match of the Day",K9254&lt;&gt;"Match of the Day 2",K9254&lt;&gt;"Match of the Day Repeat"),"",1+MAX($AJ$10:AJ9253))</f>
        <v/>
      </c>
    </row>
    <row r="9255" spans="34:36" x14ac:dyDescent="0.35">
      <c r="AH9255" s="16" t="str">
        <f>IF(AND(B9255="Premier League",E9255="Live"),_xlfn.XLOOKUP(_xlfn.TEXTJOIN(" vs ",,C9255:D9255),Calendar!G:G,Calendar!B:B),IF(AND(B9255="Premier League",E9255="Highlights"),_xlfn.XLOOKUP(H9255,Calendar!O:O,Calendar!N:N,,-1),""))</f>
        <v/>
      </c>
      <c r="AI9255" s="61" t="str">
        <f>IF(AND(AH9255&lt;&gt;"",E9255="Live"),_xlfn.XLOOKUP(_xlfn.TEXTJOIN(" vs ",,C9255:D9255),Calendar!G:G,Calendar!K:K),"")</f>
        <v/>
      </c>
      <c r="AJ9255" s="61" t="str">
        <f>IF(AND(K9255&lt;&gt;"Match of the Day",K9255&lt;&gt;"Match of the Day 2",K9255&lt;&gt;"Match of the Day Repeat"),"",1+MAX($AJ$10:AJ9254))</f>
        <v/>
      </c>
    </row>
    <row r="9256" spans="34:36" x14ac:dyDescent="0.35">
      <c r="AH9256" s="16" t="str">
        <f>IF(AND(B9256="Premier League",E9256="Live"),_xlfn.XLOOKUP(_xlfn.TEXTJOIN(" vs ",,C9256:D9256),Calendar!G:G,Calendar!B:B),IF(AND(B9256="Premier League",E9256="Highlights"),_xlfn.XLOOKUP(H9256,Calendar!O:O,Calendar!N:N,,-1),""))</f>
        <v/>
      </c>
      <c r="AI9256" s="61" t="str">
        <f>IF(AND(AH9256&lt;&gt;"",E9256="Live"),_xlfn.XLOOKUP(_xlfn.TEXTJOIN(" vs ",,C9256:D9256),Calendar!G:G,Calendar!K:K),"")</f>
        <v/>
      </c>
      <c r="AJ9256" s="61" t="str">
        <f>IF(AND(K9256&lt;&gt;"Match of the Day",K9256&lt;&gt;"Match of the Day 2",K9256&lt;&gt;"Match of the Day Repeat"),"",1+MAX($AJ$10:AJ9255))</f>
        <v/>
      </c>
    </row>
    <row r="9257" spans="34:36" x14ac:dyDescent="0.35">
      <c r="AH9257" s="16" t="str">
        <f>IF(AND(B9257="Premier League",E9257="Live"),_xlfn.XLOOKUP(_xlfn.TEXTJOIN(" vs ",,C9257:D9257),Calendar!G:G,Calendar!B:B),IF(AND(B9257="Premier League",E9257="Highlights"),_xlfn.XLOOKUP(H9257,Calendar!O:O,Calendar!N:N,,-1),""))</f>
        <v/>
      </c>
      <c r="AI9257" s="61" t="str">
        <f>IF(AND(AH9257&lt;&gt;"",E9257="Live"),_xlfn.XLOOKUP(_xlfn.TEXTJOIN(" vs ",,C9257:D9257),Calendar!G:G,Calendar!K:K),"")</f>
        <v/>
      </c>
      <c r="AJ9257" s="61" t="str">
        <f>IF(AND(K9257&lt;&gt;"Match of the Day",K9257&lt;&gt;"Match of the Day 2",K9257&lt;&gt;"Match of the Day Repeat"),"",1+MAX($AJ$10:AJ9256))</f>
        <v/>
      </c>
    </row>
    <row r="9258" spans="34:36" x14ac:dyDescent="0.35">
      <c r="AH9258" s="16" t="str">
        <f>IF(AND(B9258="Premier League",E9258="Live"),_xlfn.XLOOKUP(_xlfn.TEXTJOIN(" vs ",,C9258:D9258),Calendar!G:G,Calendar!B:B),IF(AND(B9258="Premier League",E9258="Highlights"),_xlfn.XLOOKUP(H9258,Calendar!O:O,Calendar!N:N,,-1),""))</f>
        <v/>
      </c>
      <c r="AI9258" s="61" t="str">
        <f>IF(AND(AH9258&lt;&gt;"",E9258="Live"),_xlfn.XLOOKUP(_xlfn.TEXTJOIN(" vs ",,C9258:D9258),Calendar!G:G,Calendar!K:K),"")</f>
        <v/>
      </c>
      <c r="AJ9258" s="61" t="str">
        <f>IF(AND(K9258&lt;&gt;"Match of the Day",K9258&lt;&gt;"Match of the Day 2",K9258&lt;&gt;"Match of the Day Repeat"),"",1+MAX($AJ$10:AJ9257))</f>
        <v/>
      </c>
    </row>
    <row r="9259" spans="34:36" x14ac:dyDescent="0.35">
      <c r="AH9259" s="16" t="str">
        <f>IF(AND(B9259="Premier League",E9259="Live"),_xlfn.XLOOKUP(_xlfn.TEXTJOIN(" vs ",,C9259:D9259),Calendar!G:G,Calendar!B:B),IF(AND(B9259="Premier League",E9259="Highlights"),_xlfn.XLOOKUP(H9259,Calendar!O:O,Calendar!N:N,,-1),""))</f>
        <v/>
      </c>
      <c r="AI9259" s="61" t="str">
        <f>IF(AND(AH9259&lt;&gt;"",E9259="Live"),_xlfn.XLOOKUP(_xlfn.TEXTJOIN(" vs ",,C9259:D9259),Calendar!G:G,Calendar!K:K),"")</f>
        <v/>
      </c>
      <c r="AJ9259" s="61" t="str">
        <f>IF(AND(K9259&lt;&gt;"Match of the Day",K9259&lt;&gt;"Match of the Day 2",K9259&lt;&gt;"Match of the Day Repeat"),"",1+MAX($AJ$10:AJ9258))</f>
        <v/>
      </c>
    </row>
    <row r="9260" spans="34:36" x14ac:dyDescent="0.35">
      <c r="AH9260" s="16" t="str">
        <f>IF(AND(B9260="Premier League",E9260="Live"),_xlfn.XLOOKUP(_xlfn.TEXTJOIN(" vs ",,C9260:D9260),Calendar!G:G,Calendar!B:B),IF(AND(B9260="Premier League",E9260="Highlights"),_xlfn.XLOOKUP(H9260,Calendar!O:O,Calendar!N:N,,-1),""))</f>
        <v/>
      </c>
      <c r="AI9260" s="61" t="str">
        <f>IF(AND(AH9260&lt;&gt;"",E9260="Live"),_xlfn.XLOOKUP(_xlfn.TEXTJOIN(" vs ",,C9260:D9260),Calendar!G:G,Calendar!K:K),"")</f>
        <v/>
      </c>
      <c r="AJ9260" s="61" t="str">
        <f>IF(AND(K9260&lt;&gt;"Match of the Day",K9260&lt;&gt;"Match of the Day 2",K9260&lt;&gt;"Match of the Day Repeat"),"",1+MAX($AJ$10:AJ9259))</f>
        <v/>
      </c>
    </row>
    <row r="9261" spans="34:36" x14ac:dyDescent="0.35">
      <c r="AH9261" s="16" t="str">
        <f>IF(AND(B9261="Premier League",E9261="Live"),_xlfn.XLOOKUP(_xlfn.TEXTJOIN(" vs ",,C9261:D9261),Calendar!G:G,Calendar!B:B),IF(AND(B9261="Premier League",E9261="Highlights"),_xlfn.XLOOKUP(H9261,Calendar!O:O,Calendar!N:N,,-1),""))</f>
        <v/>
      </c>
      <c r="AI9261" s="61" t="str">
        <f>IF(AND(AH9261&lt;&gt;"",E9261="Live"),_xlfn.XLOOKUP(_xlfn.TEXTJOIN(" vs ",,C9261:D9261),Calendar!G:G,Calendar!K:K),"")</f>
        <v/>
      </c>
      <c r="AJ9261" s="61" t="str">
        <f>IF(AND(K9261&lt;&gt;"Match of the Day",K9261&lt;&gt;"Match of the Day 2",K9261&lt;&gt;"Match of the Day Repeat"),"",1+MAX($AJ$10:AJ9260))</f>
        <v/>
      </c>
    </row>
    <row r="9262" spans="34:36" x14ac:dyDescent="0.35">
      <c r="AH9262" s="16" t="str">
        <f>IF(AND(B9262="Premier League",E9262="Live"),_xlfn.XLOOKUP(_xlfn.TEXTJOIN(" vs ",,C9262:D9262),Calendar!G:G,Calendar!B:B),IF(AND(B9262="Premier League",E9262="Highlights"),_xlfn.XLOOKUP(H9262,Calendar!O:O,Calendar!N:N,,-1),""))</f>
        <v/>
      </c>
      <c r="AI9262" s="61" t="str">
        <f>IF(AND(AH9262&lt;&gt;"",E9262="Live"),_xlfn.XLOOKUP(_xlfn.TEXTJOIN(" vs ",,C9262:D9262),Calendar!G:G,Calendar!K:K),"")</f>
        <v/>
      </c>
      <c r="AJ9262" s="61" t="str">
        <f>IF(AND(K9262&lt;&gt;"Match of the Day",K9262&lt;&gt;"Match of the Day 2",K9262&lt;&gt;"Match of the Day Repeat"),"",1+MAX($AJ$10:AJ9261))</f>
        <v/>
      </c>
    </row>
    <row r="9263" spans="34:36" x14ac:dyDescent="0.35">
      <c r="AH9263" s="16" t="str">
        <f>IF(AND(B9263="Premier League",E9263="Live"),_xlfn.XLOOKUP(_xlfn.TEXTJOIN(" vs ",,C9263:D9263),Calendar!G:G,Calendar!B:B),IF(AND(B9263="Premier League",E9263="Highlights"),_xlfn.XLOOKUP(H9263,Calendar!O:O,Calendar!N:N,,-1),""))</f>
        <v/>
      </c>
      <c r="AI9263" s="61" t="str">
        <f>IF(AND(AH9263&lt;&gt;"",E9263="Live"),_xlfn.XLOOKUP(_xlfn.TEXTJOIN(" vs ",,C9263:D9263),Calendar!G:G,Calendar!K:K),"")</f>
        <v/>
      </c>
      <c r="AJ9263" s="61" t="str">
        <f>IF(AND(K9263&lt;&gt;"Match of the Day",K9263&lt;&gt;"Match of the Day 2",K9263&lt;&gt;"Match of the Day Repeat"),"",1+MAX($AJ$10:AJ9262))</f>
        <v/>
      </c>
    </row>
    <row r="9264" spans="34:36" x14ac:dyDescent="0.35">
      <c r="AH9264" s="16" t="str">
        <f>IF(AND(B9264="Premier League",E9264="Live"),_xlfn.XLOOKUP(_xlfn.TEXTJOIN(" vs ",,C9264:D9264),Calendar!G:G,Calendar!B:B),IF(AND(B9264="Premier League",E9264="Highlights"),_xlfn.XLOOKUP(H9264,Calendar!O:O,Calendar!N:N,,-1),""))</f>
        <v/>
      </c>
      <c r="AI9264" s="61" t="str">
        <f>IF(AND(AH9264&lt;&gt;"",E9264="Live"),_xlfn.XLOOKUP(_xlfn.TEXTJOIN(" vs ",,C9264:D9264),Calendar!G:G,Calendar!K:K),"")</f>
        <v/>
      </c>
      <c r="AJ9264" s="61" t="str">
        <f>IF(AND(K9264&lt;&gt;"Match of the Day",K9264&lt;&gt;"Match of the Day 2",K9264&lt;&gt;"Match of the Day Repeat"),"",1+MAX($AJ$10:AJ9263))</f>
        <v/>
      </c>
    </row>
    <row r="9265" spans="34:36" x14ac:dyDescent="0.35">
      <c r="AH9265" s="16" t="str">
        <f>IF(AND(B9265="Premier League",E9265="Live"),_xlfn.XLOOKUP(_xlfn.TEXTJOIN(" vs ",,C9265:D9265),Calendar!G:G,Calendar!B:B),IF(AND(B9265="Premier League",E9265="Highlights"),_xlfn.XLOOKUP(H9265,Calendar!O:O,Calendar!N:N,,-1),""))</f>
        <v/>
      </c>
      <c r="AI9265" s="61" t="str">
        <f>IF(AND(AH9265&lt;&gt;"",E9265="Live"),_xlfn.XLOOKUP(_xlfn.TEXTJOIN(" vs ",,C9265:D9265),Calendar!G:G,Calendar!K:K),"")</f>
        <v/>
      </c>
      <c r="AJ9265" s="61" t="str">
        <f>IF(AND(K9265&lt;&gt;"Match of the Day",K9265&lt;&gt;"Match of the Day 2",K9265&lt;&gt;"Match of the Day Repeat"),"",1+MAX($AJ$10:AJ9264))</f>
        <v/>
      </c>
    </row>
    <row r="9266" spans="34:36" x14ac:dyDescent="0.35">
      <c r="AH9266" s="16" t="str">
        <f>IF(AND(B9266="Premier League",E9266="Live"),_xlfn.XLOOKUP(_xlfn.TEXTJOIN(" vs ",,C9266:D9266),Calendar!G:G,Calendar!B:B),IF(AND(B9266="Premier League",E9266="Highlights"),_xlfn.XLOOKUP(H9266,Calendar!O:O,Calendar!N:N,,-1),""))</f>
        <v/>
      </c>
      <c r="AI9266" s="61" t="str">
        <f>IF(AND(AH9266&lt;&gt;"",E9266="Live"),_xlfn.XLOOKUP(_xlfn.TEXTJOIN(" vs ",,C9266:D9266),Calendar!G:G,Calendar!K:K),"")</f>
        <v/>
      </c>
      <c r="AJ9266" s="61" t="str">
        <f>IF(AND(K9266&lt;&gt;"Match of the Day",K9266&lt;&gt;"Match of the Day 2",K9266&lt;&gt;"Match of the Day Repeat"),"",1+MAX($AJ$10:AJ9265))</f>
        <v/>
      </c>
    </row>
    <row r="9267" spans="34:36" x14ac:dyDescent="0.35">
      <c r="AH9267" s="16" t="str">
        <f>IF(AND(B9267="Premier League",E9267="Live"),_xlfn.XLOOKUP(_xlfn.TEXTJOIN(" vs ",,C9267:D9267),Calendar!G:G,Calendar!B:B),IF(AND(B9267="Premier League",E9267="Highlights"),_xlfn.XLOOKUP(H9267,Calendar!O:O,Calendar!N:N,,-1),""))</f>
        <v/>
      </c>
      <c r="AI9267" s="61" t="str">
        <f>IF(AND(AH9267&lt;&gt;"",E9267="Live"),_xlfn.XLOOKUP(_xlfn.TEXTJOIN(" vs ",,C9267:D9267),Calendar!G:G,Calendar!K:K),"")</f>
        <v/>
      </c>
      <c r="AJ9267" s="61" t="str">
        <f>IF(AND(K9267&lt;&gt;"Match of the Day",K9267&lt;&gt;"Match of the Day 2",K9267&lt;&gt;"Match of the Day Repeat"),"",1+MAX($AJ$10:AJ9266))</f>
        <v/>
      </c>
    </row>
    <row r="9268" spans="34:36" x14ac:dyDescent="0.35">
      <c r="AH9268" s="16" t="str">
        <f>IF(AND(B9268="Premier League",E9268="Live"),_xlfn.XLOOKUP(_xlfn.TEXTJOIN(" vs ",,C9268:D9268),Calendar!G:G,Calendar!B:B),IF(AND(B9268="Premier League",E9268="Highlights"),_xlfn.XLOOKUP(H9268,Calendar!O:O,Calendar!N:N,,-1),""))</f>
        <v/>
      </c>
      <c r="AI9268" s="61" t="str">
        <f>IF(AND(AH9268&lt;&gt;"",E9268="Live"),_xlfn.XLOOKUP(_xlfn.TEXTJOIN(" vs ",,C9268:D9268),Calendar!G:G,Calendar!K:K),"")</f>
        <v/>
      </c>
      <c r="AJ9268" s="61" t="str">
        <f>IF(AND(K9268&lt;&gt;"Match of the Day",K9268&lt;&gt;"Match of the Day 2",K9268&lt;&gt;"Match of the Day Repeat"),"",1+MAX($AJ$10:AJ9267))</f>
        <v/>
      </c>
    </row>
    <row r="9269" spans="34:36" x14ac:dyDescent="0.35">
      <c r="AH9269" s="16" t="str">
        <f>IF(AND(B9269="Premier League",E9269="Live"),_xlfn.XLOOKUP(_xlfn.TEXTJOIN(" vs ",,C9269:D9269),Calendar!G:G,Calendar!B:B),IF(AND(B9269="Premier League",E9269="Highlights"),_xlfn.XLOOKUP(H9269,Calendar!O:O,Calendar!N:N,,-1),""))</f>
        <v/>
      </c>
      <c r="AI9269" s="61" t="str">
        <f>IF(AND(AH9269&lt;&gt;"",E9269="Live"),_xlfn.XLOOKUP(_xlfn.TEXTJOIN(" vs ",,C9269:D9269),Calendar!G:G,Calendar!K:K),"")</f>
        <v/>
      </c>
      <c r="AJ9269" s="61" t="str">
        <f>IF(AND(K9269&lt;&gt;"Match of the Day",K9269&lt;&gt;"Match of the Day 2",K9269&lt;&gt;"Match of the Day Repeat"),"",1+MAX($AJ$10:AJ9268))</f>
        <v/>
      </c>
    </row>
    <row r="9270" spans="34:36" x14ac:dyDescent="0.35">
      <c r="AH9270" s="16" t="str">
        <f>IF(AND(B9270="Premier League",E9270="Live"),_xlfn.XLOOKUP(_xlfn.TEXTJOIN(" vs ",,C9270:D9270),Calendar!G:G,Calendar!B:B),IF(AND(B9270="Premier League",E9270="Highlights"),_xlfn.XLOOKUP(H9270,Calendar!O:O,Calendar!N:N,,-1),""))</f>
        <v/>
      </c>
      <c r="AI9270" s="61" t="str">
        <f>IF(AND(AH9270&lt;&gt;"",E9270="Live"),_xlfn.XLOOKUP(_xlfn.TEXTJOIN(" vs ",,C9270:D9270),Calendar!G:G,Calendar!K:K),"")</f>
        <v/>
      </c>
      <c r="AJ9270" s="61" t="str">
        <f>IF(AND(K9270&lt;&gt;"Match of the Day",K9270&lt;&gt;"Match of the Day 2",K9270&lt;&gt;"Match of the Day Repeat"),"",1+MAX($AJ$10:AJ9269))</f>
        <v/>
      </c>
    </row>
    <row r="9271" spans="34:36" x14ac:dyDescent="0.35">
      <c r="AH9271" s="16" t="str">
        <f>IF(AND(B9271="Premier League",E9271="Live"),_xlfn.XLOOKUP(_xlfn.TEXTJOIN(" vs ",,C9271:D9271),Calendar!G:G,Calendar!B:B),IF(AND(B9271="Premier League",E9271="Highlights"),_xlfn.XLOOKUP(H9271,Calendar!O:O,Calendar!N:N,,-1),""))</f>
        <v/>
      </c>
      <c r="AI9271" s="61" t="str">
        <f>IF(AND(AH9271&lt;&gt;"",E9271="Live"),_xlfn.XLOOKUP(_xlfn.TEXTJOIN(" vs ",,C9271:D9271),Calendar!G:G,Calendar!K:K),"")</f>
        <v/>
      </c>
      <c r="AJ9271" s="61" t="str">
        <f>IF(AND(K9271&lt;&gt;"Match of the Day",K9271&lt;&gt;"Match of the Day 2",K9271&lt;&gt;"Match of the Day Repeat"),"",1+MAX($AJ$10:AJ9270))</f>
        <v/>
      </c>
    </row>
    <row r="9272" spans="34:36" x14ac:dyDescent="0.35">
      <c r="AH9272" s="16" t="str">
        <f>IF(AND(B9272="Premier League",E9272="Live"),_xlfn.XLOOKUP(_xlfn.TEXTJOIN(" vs ",,C9272:D9272),Calendar!G:G,Calendar!B:B),IF(AND(B9272="Premier League",E9272="Highlights"),_xlfn.XLOOKUP(H9272,Calendar!O:O,Calendar!N:N,,-1),""))</f>
        <v/>
      </c>
      <c r="AI9272" s="61" t="str">
        <f>IF(AND(AH9272&lt;&gt;"",E9272="Live"),_xlfn.XLOOKUP(_xlfn.TEXTJOIN(" vs ",,C9272:D9272),Calendar!G:G,Calendar!K:K),"")</f>
        <v/>
      </c>
      <c r="AJ9272" s="61" t="str">
        <f>IF(AND(K9272&lt;&gt;"Match of the Day",K9272&lt;&gt;"Match of the Day 2",K9272&lt;&gt;"Match of the Day Repeat"),"",1+MAX($AJ$10:AJ9271))</f>
        <v/>
      </c>
    </row>
    <row r="9273" spans="34:36" x14ac:dyDescent="0.35">
      <c r="AH9273" s="16" t="str">
        <f>IF(AND(B9273="Premier League",E9273="Live"),_xlfn.XLOOKUP(_xlfn.TEXTJOIN(" vs ",,C9273:D9273),Calendar!G:G,Calendar!B:B),IF(AND(B9273="Premier League",E9273="Highlights"),_xlfn.XLOOKUP(H9273,Calendar!O:O,Calendar!N:N,,-1),""))</f>
        <v/>
      </c>
      <c r="AI9273" s="61" t="str">
        <f>IF(AND(AH9273&lt;&gt;"",E9273="Live"),_xlfn.XLOOKUP(_xlfn.TEXTJOIN(" vs ",,C9273:D9273),Calendar!G:G,Calendar!K:K),"")</f>
        <v/>
      </c>
      <c r="AJ9273" s="61" t="str">
        <f>IF(AND(K9273&lt;&gt;"Match of the Day",K9273&lt;&gt;"Match of the Day 2",K9273&lt;&gt;"Match of the Day Repeat"),"",1+MAX($AJ$10:AJ9272))</f>
        <v/>
      </c>
    </row>
    <row r="9274" spans="34:36" x14ac:dyDescent="0.35">
      <c r="AH9274" s="16" t="str">
        <f>IF(AND(B9274="Premier League",E9274="Live"),_xlfn.XLOOKUP(_xlfn.TEXTJOIN(" vs ",,C9274:D9274),Calendar!G:G,Calendar!B:B),IF(AND(B9274="Premier League",E9274="Highlights"),_xlfn.XLOOKUP(H9274,Calendar!O:O,Calendar!N:N,,-1),""))</f>
        <v/>
      </c>
      <c r="AI9274" s="61" t="str">
        <f>IF(AND(AH9274&lt;&gt;"",E9274="Live"),_xlfn.XLOOKUP(_xlfn.TEXTJOIN(" vs ",,C9274:D9274),Calendar!G:G,Calendar!K:K),"")</f>
        <v/>
      </c>
      <c r="AJ9274" s="61" t="str">
        <f>IF(AND(K9274&lt;&gt;"Match of the Day",K9274&lt;&gt;"Match of the Day 2",K9274&lt;&gt;"Match of the Day Repeat"),"",1+MAX($AJ$10:AJ9273))</f>
        <v/>
      </c>
    </row>
    <row r="9275" spans="34:36" x14ac:dyDescent="0.35">
      <c r="AH9275" s="16" t="str">
        <f>IF(AND(B9275="Premier League",E9275="Live"),_xlfn.XLOOKUP(_xlfn.TEXTJOIN(" vs ",,C9275:D9275),Calendar!G:G,Calendar!B:B),IF(AND(B9275="Premier League",E9275="Highlights"),_xlfn.XLOOKUP(H9275,Calendar!O:O,Calendar!N:N,,-1),""))</f>
        <v/>
      </c>
      <c r="AI9275" s="61" t="str">
        <f>IF(AND(AH9275&lt;&gt;"",E9275="Live"),_xlfn.XLOOKUP(_xlfn.TEXTJOIN(" vs ",,C9275:D9275),Calendar!G:G,Calendar!K:K),"")</f>
        <v/>
      </c>
      <c r="AJ9275" s="61" t="str">
        <f>IF(AND(K9275&lt;&gt;"Match of the Day",K9275&lt;&gt;"Match of the Day 2",K9275&lt;&gt;"Match of the Day Repeat"),"",1+MAX($AJ$10:AJ9274))</f>
        <v/>
      </c>
    </row>
    <row r="9276" spans="34:36" x14ac:dyDescent="0.35">
      <c r="AH9276" s="16" t="str">
        <f>IF(AND(B9276="Premier League",E9276="Live"),_xlfn.XLOOKUP(_xlfn.TEXTJOIN(" vs ",,C9276:D9276),Calendar!G:G,Calendar!B:B),IF(AND(B9276="Premier League",E9276="Highlights"),_xlfn.XLOOKUP(H9276,Calendar!O:O,Calendar!N:N,,-1),""))</f>
        <v/>
      </c>
      <c r="AI9276" s="61" t="str">
        <f>IF(AND(AH9276&lt;&gt;"",E9276="Live"),_xlfn.XLOOKUP(_xlfn.TEXTJOIN(" vs ",,C9276:D9276),Calendar!G:G,Calendar!K:K),"")</f>
        <v/>
      </c>
      <c r="AJ9276" s="61" t="str">
        <f>IF(AND(K9276&lt;&gt;"Match of the Day",K9276&lt;&gt;"Match of the Day 2",K9276&lt;&gt;"Match of the Day Repeat"),"",1+MAX($AJ$10:AJ9275))</f>
        <v/>
      </c>
    </row>
    <row r="9277" spans="34:36" x14ac:dyDescent="0.35">
      <c r="AH9277" s="16" t="str">
        <f>IF(AND(B9277="Premier League",E9277="Live"),_xlfn.XLOOKUP(_xlfn.TEXTJOIN(" vs ",,C9277:D9277),Calendar!G:G,Calendar!B:B),IF(AND(B9277="Premier League",E9277="Highlights"),_xlfn.XLOOKUP(H9277,Calendar!O:O,Calendar!N:N,,-1),""))</f>
        <v/>
      </c>
      <c r="AI9277" s="61" t="str">
        <f>IF(AND(AH9277&lt;&gt;"",E9277="Live"),_xlfn.XLOOKUP(_xlfn.TEXTJOIN(" vs ",,C9277:D9277),Calendar!G:G,Calendar!K:K),"")</f>
        <v/>
      </c>
      <c r="AJ9277" s="61" t="str">
        <f>IF(AND(K9277&lt;&gt;"Match of the Day",K9277&lt;&gt;"Match of the Day 2",K9277&lt;&gt;"Match of the Day Repeat"),"",1+MAX($AJ$10:AJ9276))</f>
        <v/>
      </c>
    </row>
    <row r="9278" spans="34:36" x14ac:dyDescent="0.35">
      <c r="AH9278" s="16" t="str">
        <f>IF(AND(B9278="Premier League",E9278="Live"),_xlfn.XLOOKUP(_xlfn.TEXTJOIN(" vs ",,C9278:D9278),Calendar!G:G,Calendar!B:B),IF(AND(B9278="Premier League",E9278="Highlights"),_xlfn.XLOOKUP(H9278,Calendar!O:O,Calendar!N:N,,-1),""))</f>
        <v/>
      </c>
      <c r="AI9278" s="61" t="str">
        <f>IF(AND(AH9278&lt;&gt;"",E9278="Live"),_xlfn.XLOOKUP(_xlfn.TEXTJOIN(" vs ",,C9278:D9278),Calendar!G:G,Calendar!K:K),"")</f>
        <v/>
      </c>
      <c r="AJ9278" s="61" t="str">
        <f>IF(AND(K9278&lt;&gt;"Match of the Day",K9278&lt;&gt;"Match of the Day 2",K9278&lt;&gt;"Match of the Day Repeat"),"",1+MAX($AJ$10:AJ9277))</f>
        <v/>
      </c>
    </row>
    <row r="9279" spans="34:36" x14ac:dyDescent="0.35">
      <c r="AH9279" s="16" t="str">
        <f>IF(AND(B9279="Premier League",E9279="Live"),_xlfn.XLOOKUP(_xlfn.TEXTJOIN(" vs ",,C9279:D9279),Calendar!G:G,Calendar!B:B),IF(AND(B9279="Premier League",E9279="Highlights"),_xlfn.XLOOKUP(H9279,Calendar!O:O,Calendar!N:N,,-1),""))</f>
        <v/>
      </c>
      <c r="AI9279" s="61" t="str">
        <f>IF(AND(AH9279&lt;&gt;"",E9279="Live"),_xlfn.XLOOKUP(_xlfn.TEXTJOIN(" vs ",,C9279:D9279),Calendar!G:G,Calendar!K:K),"")</f>
        <v/>
      </c>
      <c r="AJ9279" s="61" t="str">
        <f>IF(AND(K9279&lt;&gt;"Match of the Day",K9279&lt;&gt;"Match of the Day 2",K9279&lt;&gt;"Match of the Day Repeat"),"",1+MAX($AJ$10:AJ9278))</f>
        <v/>
      </c>
    </row>
    <row r="9280" spans="34:36" x14ac:dyDescent="0.35">
      <c r="AH9280" s="16" t="str">
        <f>IF(AND(B9280="Premier League",E9280="Live"),_xlfn.XLOOKUP(_xlfn.TEXTJOIN(" vs ",,C9280:D9280),Calendar!G:G,Calendar!B:B),IF(AND(B9280="Premier League",E9280="Highlights"),_xlfn.XLOOKUP(H9280,Calendar!O:O,Calendar!N:N,,-1),""))</f>
        <v/>
      </c>
      <c r="AI9280" s="61" t="str">
        <f>IF(AND(AH9280&lt;&gt;"",E9280="Live"),_xlfn.XLOOKUP(_xlfn.TEXTJOIN(" vs ",,C9280:D9280),Calendar!G:G,Calendar!K:K),"")</f>
        <v/>
      </c>
      <c r="AJ9280" s="61" t="str">
        <f>IF(AND(K9280&lt;&gt;"Match of the Day",K9280&lt;&gt;"Match of the Day 2",K9280&lt;&gt;"Match of the Day Repeat"),"",1+MAX($AJ$10:AJ9279))</f>
        <v/>
      </c>
    </row>
    <row r="9281" spans="34:36" x14ac:dyDescent="0.35">
      <c r="AH9281" s="16" t="str">
        <f>IF(AND(B9281="Premier League",E9281="Live"),_xlfn.XLOOKUP(_xlfn.TEXTJOIN(" vs ",,C9281:D9281),Calendar!G:G,Calendar!B:B),IF(AND(B9281="Premier League",E9281="Highlights"),_xlfn.XLOOKUP(H9281,Calendar!O:O,Calendar!N:N,,-1),""))</f>
        <v/>
      </c>
      <c r="AI9281" s="61" t="str">
        <f>IF(AND(AH9281&lt;&gt;"",E9281="Live"),_xlfn.XLOOKUP(_xlfn.TEXTJOIN(" vs ",,C9281:D9281),Calendar!G:G,Calendar!K:K),"")</f>
        <v/>
      </c>
      <c r="AJ9281" s="61" t="str">
        <f>IF(AND(K9281&lt;&gt;"Match of the Day",K9281&lt;&gt;"Match of the Day 2",K9281&lt;&gt;"Match of the Day Repeat"),"",1+MAX($AJ$10:AJ9280))</f>
        <v/>
      </c>
    </row>
    <row r="9282" spans="34:36" x14ac:dyDescent="0.35">
      <c r="AH9282" s="16" t="str">
        <f>IF(AND(B9282="Premier League",E9282="Live"),_xlfn.XLOOKUP(_xlfn.TEXTJOIN(" vs ",,C9282:D9282),Calendar!G:G,Calendar!B:B),IF(AND(B9282="Premier League",E9282="Highlights"),_xlfn.XLOOKUP(H9282,Calendar!O:O,Calendar!N:N,,-1),""))</f>
        <v/>
      </c>
      <c r="AI9282" s="61" t="str">
        <f>IF(AND(AH9282&lt;&gt;"",E9282="Live"),_xlfn.XLOOKUP(_xlfn.TEXTJOIN(" vs ",,C9282:D9282),Calendar!G:G,Calendar!K:K),"")</f>
        <v/>
      </c>
      <c r="AJ9282" s="61" t="str">
        <f>IF(AND(K9282&lt;&gt;"Match of the Day",K9282&lt;&gt;"Match of the Day 2",K9282&lt;&gt;"Match of the Day Repeat"),"",1+MAX($AJ$10:AJ9281))</f>
        <v/>
      </c>
    </row>
    <row r="9283" spans="34:36" x14ac:dyDescent="0.35">
      <c r="AH9283" s="16" t="str">
        <f>IF(AND(B9283="Premier League",E9283="Live"),_xlfn.XLOOKUP(_xlfn.TEXTJOIN(" vs ",,C9283:D9283),Calendar!G:G,Calendar!B:B),IF(AND(B9283="Premier League",E9283="Highlights"),_xlfn.XLOOKUP(H9283,Calendar!O:O,Calendar!N:N,,-1),""))</f>
        <v/>
      </c>
      <c r="AI9283" s="61" t="str">
        <f>IF(AND(AH9283&lt;&gt;"",E9283="Live"),_xlfn.XLOOKUP(_xlfn.TEXTJOIN(" vs ",,C9283:D9283),Calendar!G:G,Calendar!K:K),"")</f>
        <v/>
      </c>
      <c r="AJ9283" s="61" t="str">
        <f>IF(AND(K9283&lt;&gt;"Match of the Day",K9283&lt;&gt;"Match of the Day 2",K9283&lt;&gt;"Match of the Day Repeat"),"",1+MAX($AJ$10:AJ9282))</f>
        <v/>
      </c>
    </row>
    <row r="9284" spans="34:36" x14ac:dyDescent="0.35">
      <c r="AH9284" s="16" t="str">
        <f>IF(AND(B9284="Premier League",E9284="Live"),_xlfn.XLOOKUP(_xlfn.TEXTJOIN(" vs ",,C9284:D9284),Calendar!G:G,Calendar!B:B),IF(AND(B9284="Premier League",E9284="Highlights"),_xlfn.XLOOKUP(H9284,Calendar!O:O,Calendar!N:N,,-1),""))</f>
        <v/>
      </c>
      <c r="AI9284" s="61" t="str">
        <f>IF(AND(AH9284&lt;&gt;"",E9284="Live"),_xlfn.XLOOKUP(_xlfn.TEXTJOIN(" vs ",,C9284:D9284),Calendar!G:G,Calendar!K:K),"")</f>
        <v/>
      </c>
      <c r="AJ9284" s="61" t="str">
        <f>IF(AND(K9284&lt;&gt;"Match of the Day",K9284&lt;&gt;"Match of the Day 2",K9284&lt;&gt;"Match of the Day Repeat"),"",1+MAX($AJ$10:AJ9283))</f>
        <v/>
      </c>
    </row>
    <row r="9285" spans="34:36" x14ac:dyDescent="0.35">
      <c r="AH9285" s="16" t="str">
        <f>IF(AND(B9285="Premier League",E9285="Live"),_xlfn.XLOOKUP(_xlfn.TEXTJOIN(" vs ",,C9285:D9285),Calendar!G:G,Calendar!B:B),IF(AND(B9285="Premier League",E9285="Highlights"),_xlfn.XLOOKUP(H9285,Calendar!O:O,Calendar!N:N,,-1),""))</f>
        <v/>
      </c>
      <c r="AI9285" s="61" t="str">
        <f>IF(AND(AH9285&lt;&gt;"",E9285="Live"),_xlfn.XLOOKUP(_xlfn.TEXTJOIN(" vs ",,C9285:D9285),Calendar!G:G,Calendar!K:K),"")</f>
        <v/>
      </c>
      <c r="AJ9285" s="61" t="str">
        <f>IF(AND(K9285&lt;&gt;"Match of the Day",K9285&lt;&gt;"Match of the Day 2",K9285&lt;&gt;"Match of the Day Repeat"),"",1+MAX($AJ$10:AJ9284))</f>
        <v/>
      </c>
    </row>
    <row r="9286" spans="34:36" x14ac:dyDescent="0.35">
      <c r="AH9286" s="16" t="str">
        <f>IF(AND(B9286="Premier League",E9286="Live"),_xlfn.XLOOKUP(_xlfn.TEXTJOIN(" vs ",,C9286:D9286),Calendar!G:G,Calendar!B:B),IF(AND(B9286="Premier League",E9286="Highlights"),_xlfn.XLOOKUP(H9286,Calendar!O:O,Calendar!N:N,,-1),""))</f>
        <v/>
      </c>
      <c r="AI9286" s="61" t="str">
        <f>IF(AND(AH9286&lt;&gt;"",E9286="Live"),_xlfn.XLOOKUP(_xlfn.TEXTJOIN(" vs ",,C9286:D9286),Calendar!G:G,Calendar!K:K),"")</f>
        <v/>
      </c>
      <c r="AJ9286" s="61" t="str">
        <f>IF(AND(K9286&lt;&gt;"Match of the Day",K9286&lt;&gt;"Match of the Day 2",K9286&lt;&gt;"Match of the Day Repeat"),"",1+MAX($AJ$10:AJ9285))</f>
        <v/>
      </c>
    </row>
    <row r="9287" spans="34:36" x14ac:dyDescent="0.35">
      <c r="AH9287" s="16" t="str">
        <f>IF(AND(B9287="Premier League",E9287="Live"),_xlfn.XLOOKUP(_xlfn.TEXTJOIN(" vs ",,C9287:D9287),Calendar!G:G,Calendar!B:B),IF(AND(B9287="Premier League",E9287="Highlights"),_xlfn.XLOOKUP(H9287,Calendar!O:O,Calendar!N:N,,-1),""))</f>
        <v/>
      </c>
      <c r="AI9287" s="61" t="str">
        <f>IF(AND(AH9287&lt;&gt;"",E9287="Live"),_xlfn.XLOOKUP(_xlfn.TEXTJOIN(" vs ",,C9287:D9287),Calendar!G:G,Calendar!K:K),"")</f>
        <v/>
      </c>
      <c r="AJ9287" s="61" t="str">
        <f>IF(AND(K9287&lt;&gt;"Match of the Day",K9287&lt;&gt;"Match of the Day 2",K9287&lt;&gt;"Match of the Day Repeat"),"",1+MAX($AJ$10:AJ9286))</f>
        <v/>
      </c>
    </row>
    <row r="9288" spans="34:36" x14ac:dyDescent="0.35">
      <c r="AH9288" s="16" t="str">
        <f>IF(AND(B9288="Premier League",E9288="Live"),_xlfn.XLOOKUP(_xlfn.TEXTJOIN(" vs ",,C9288:D9288),Calendar!G:G,Calendar!B:B),IF(AND(B9288="Premier League",E9288="Highlights"),_xlfn.XLOOKUP(H9288,Calendar!O:O,Calendar!N:N,,-1),""))</f>
        <v/>
      </c>
      <c r="AI9288" s="61" t="str">
        <f>IF(AND(AH9288&lt;&gt;"",E9288="Live"),_xlfn.XLOOKUP(_xlfn.TEXTJOIN(" vs ",,C9288:D9288),Calendar!G:G,Calendar!K:K),"")</f>
        <v/>
      </c>
      <c r="AJ9288" s="61" t="str">
        <f>IF(AND(K9288&lt;&gt;"Match of the Day",K9288&lt;&gt;"Match of the Day 2",K9288&lt;&gt;"Match of the Day Repeat"),"",1+MAX($AJ$10:AJ9287))</f>
        <v/>
      </c>
    </row>
    <row r="9289" spans="34:36" x14ac:dyDescent="0.35">
      <c r="AH9289" s="16" t="str">
        <f>IF(AND(B9289="Premier League",E9289="Live"),_xlfn.XLOOKUP(_xlfn.TEXTJOIN(" vs ",,C9289:D9289),Calendar!G:G,Calendar!B:B),IF(AND(B9289="Premier League",E9289="Highlights"),_xlfn.XLOOKUP(H9289,Calendar!O:O,Calendar!N:N,,-1),""))</f>
        <v/>
      </c>
      <c r="AI9289" s="61" t="str">
        <f>IF(AND(AH9289&lt;&gt;"",E9289="Live"),_xlfn.XLOOKUP(_xlfn.TEXTJOIN(" vs ",,C9289:D9289),Calendar!G:G,Calendar!K:K),"")</f>
        <v/>
      </c>
      <c r="AJ9289" s="61" t="str">
        <f>IF(AND(K9289&lt;&gt;"Match of the Day",K9289&lt;&gt;"Match of the Day 2",K9289&lt;&gt;"Match of the Day Repeat"),"",1+MAX($AJ$10:AJ9288))</f>
        <v/>
      </c>
    </row>
    <row r="9290" spans="34:36" x14ac:dyDescent="0.35">
      <c r="AH9290" s="16" t="str">
        <f>IF(AND(B9290="Premier League",E9290="Live"),_xlfn.XLOOKUP(_xlfn.TEXTJOIN(" vs ",,C9290:D9290),Calendar!G:G,Calendar!B:B),IF(AND(B9290="Premier League",E9290="Highlights"),_xlfn.XLOOKUP(H9290,Calendar!O:O,Calendar!N:N,,-1),""))</f>
        <v/>
      </c>
      <c r="AI9290" s="61" t="str">
        <f>IF(AND(AH9290&lt;&gt;"",E9290="Live"),_xlfn.XLOOKUP(_xlfn.TEXTJOIN(" vs ",,C9290:D9290),Calendar!G:G,Calendar!K:K),"")</f>
        <v/>
      </c>
      <c r="AJ9290" s="61" t="str">
        <f>IF(AND(K9290&lt;&gt;"Match of the Day",K9290&lt;&gt;"Match of the Day 2",K9290&lt;&gt;"Match of the Day Repeat"),"",1+MAX($AJ$10:AJ9289))</f>
        <v/>
      </c>
    </row>
    <row r="9291" spans="34:36" x14ac:dyDescent="0.35">
      <c r="AH9291" s="16" t="str">
        <f>IF(AND(B9291="Premier League",E9291="Live"),_xlfn.XLOOKUP(_xlfn.TEXTJOIN(" vs ",,C9291:D9291),Calendar!G:G,Calendar!B:B),IF(AND(B9291="Premier League",E9291="Highlights"),_xlfn.XLOOKUP(H9291,Calendar!O:O,Calendar!N:N,,-1),""))</f>
        <v/>
      </c>
      <c r="AI9291" s="61" t="str">
        <f>IF(AND(AH9291&lt;&gt;"",E9291="Live"),_xlfn.XLOOKUP(_xlfn.TEXTJOIN(" vs ",,C9291:D9291),Calendar!G:G,Calendar!K:K),"")</f>
        <v/>
      </c>
      <c r="AJ9291" s="61" t="str">
        <f>IF(AND(K9291&lt;&gt;"Match of the Day",K9291&lt;&gt;"Match of the Day 2",K9291&lt;&gt;"Match of the Day Repeat"),"",1+MAX($AJ$10:AJ9290))</f>
        <v/>
      </c>
    </row>
    <row r="9292" spans="34:36" x14ac:dyDescent="0.35">
      <c r="AH9292" s="16" t="str">
        <f>IF(AND(B9292="Premier League",E9292="Live"),_xlfn.XLOOKUP(_xlfn.TEXTJOIN(" vs ",,C9292:D9292),Calendar!G:G,Calendar!B:B),IF(AND(B9292="Premier League",E9292="Highlights"),_xlfn.XLOOKUP(H9292,Calendar!O:O,Calendar!N:N,,-1),""))</f>
        <v/>
      </c>
      <c r="AI9292" s="61" t="str">
        <f>IF(AND(AH9292&lt;&gt;"",E9292="Live"),_xlfn.XLOOKUP(_xlfn.TEXTJOIN(" vs ",,C9292:D9292),Calendar!G:G,Calendar!K:K),"")</f>
        <v/>
      </c>
      <c r="AJ9292" s="61" t="str">
        <f>IF(AND(K9292&lt;&gt;"Match of the Day",K9292&lt;&gt;"Match of the Day 2",K9292&lt;&gt;"Match of the Day Repeat"),"",1+MAX($AJ$10:AJ9291))</f>
        <v/>
      </c>
    </row>
    <row r="9293" spans="34:36" x14ac:dyDescent="0.35">
      <c r="AH9293" s="16" t="str">
        <f>IF(AND(B9293="Premier League",E9293="Live"),_xlfn.XLOOKUP(_xlfn.TEXTJOIN(" vs ",,C9293:D9293),Calendar!G:G,Calendar!B:B),IF(AND(B9293="Premier League",E9293="Highlights"),_xlfn.XLOOKUP(H9293,Calendar!O:O,Calendar!N:N,,-1),""))</f>
        <v/>
      </c>
      <c r="AI9293" s="61" t="str">
        <f>IF(AND(AH9293&lt;&gt;"",E9293="Live"),_xlfn.XLOOKUP(_xlfn.TEXTJOIN(" vs ",,C9293:D9293),Calendar!G:G,Calendar!K:K),"")</f>
        <v/>
      </c>
      <c r="AJ9293" s="61" t="str">
        <f>IF(AND(K9293&lt;&gt;"Match of the Day",K9293&lt;&gt;"Match of the Day 2",K9293&lt;&gt;"Match of the Day Repeat"),"",1+MAX($AJ$10:AJ9292))</f>
        <v/>
      </c>
    </row>
    <row r="9294" spans="34:36" x14ac:dyDescent="0.35">
      <c r="AH9294" s="16" t="str">
        <f>IF(AND(B9294="Premier League",E9294="Live"),_xlfn.XLOOKUP(_xlfn.TEXTJOIN(" vs ",,C9294:D9294),Calendar!G:G,Calendar!B:B),IF(AND(B9294="Premier League",E9294="Highlights"),_xlfn.XLOOKUP(H9294,Calendar!O:O,Calendar!N:N,,-1),""))</f>
        <v/>
      </c>
      <c r="AI9294" s="61" t="str">
        <f>IF(AND(AH9294&lt;&gt;"",E9294="Live"),_xlfn.XLOOKUP(_xlfn.TEXTJOIN(" vs ",,C9294:D9294),Calendar!G:G,Calendar!K:K),"")</f>
        <v/>
      </c>
      <c r="AJ9294" s="61" t="str">
        <f>IF(AND(K9294&lt;&gt;"Match of the Day",K9294&lt;&gt;"Match of the Day 2",K9294&lt;&gt;"Match of the Day Repeat"),"",1+MAX($AJ$10:AJ9293))</f>
        <v/>
      </c>
    </row>
    <row r="9295" spans="34:36" x14ac:dyDescent="0.35">
      <c r="AH9295" s="16" t="str">
        <f>IF(AND(B9295="Premier League",E9295="Live"),_xlfn.XLOOKUP(_xlfn.TEXTJOIN(" vs ",,C9295:D9295),Calendar!G:G,Calendar!B:B),IF(AND(B9295="Premier League",E9295="Highlights"),_xlfn.XLOOKUP(H9295,Calendar!O:O,Calendar!N:N,,-1),""))</f>
        <v/>
      </c>
      <c r="AI9295" s="61" t="str">
        <f>IF(AND(AH9295&lt;&gt;"",E9295="Live"),_xlfn.XLOOKUP(_xlfn.TEXTJOIN(" vs ",,C9295:D9295),Calendar!G:G,Calendar!K:K),"")</f>
        <v/>
      </c>
      <c r="AJ9295" s="61" t="str">
        <f>IF(AND(K9295&lt;&gt;"Match of the Day",K9295&lt;&gt;"Match of the Day 2",K9295&lt;&gt;"Match of the Day Repeat"),"",1+MAX($AJ$10:AJ9294))</f>
        <v/>
      </c>
    </row>
    <row r="9296" spans="34:36" x14ac:dyDescent="0.35">
      <c r="AH9296" s="16" t="str">
        <f>IF(AND(B9296="Premier League",E9296="Live"),_xlfn.XLOOKUP(_xlfn.TEXTJOIN(" vs ",,C9296:D9296),Calendar!G:G,Calendar!B:B),IF(AND(B9296="Premier League",E9296="Highlights"),_xlfn.XLOOKUP(H9296,Calendar!O:O,Calendar!N:N,,-1),""))</f>
        <v/>
      </c>
      <c r="AI9296" s="61" t="str">
        <f>IF(AND(AH9296&lt;&gt;"",E9296="Live"),_xlfn.XLOOKUP(_xlfn.TEXTJOIN(" vs ",,C9296:D9296),Calendar!G:G,Calendar!K:K),"")</f>
        <v/>
      </c>
      <c r="AJ9296" s="61" t="str">
        <f>IF(AND(K9296&lt;&gt;"Match of the Day",K9296&lt;&gt;"Match of the Day 2",K9296&lt;&gt;"Match of the Day Repeat"),"",1+MAX($AJ$10:AJ9295))</f>
        <v/>
      </c>
    </row>
    <row r="9297" spans="17:36" x14ac:dyDescent="0.35">
      <c r="AH9297" s="16" t="str">
        <f>IF(AND(B9297="Premier League",E9297="Live"),_xlfn.XLOOKUP(_xlfn.TEXTJOIN(" vs ",,C9297:D9297),Calendar!G:G,Calendar!B:B),IF(AND(B9297="Premier League",E9297="Highlights"),_xlfn.XLOOKUP(H9297,Calendar!O:O,Calendar!N:N,,-1),""))</f>
        <v/>
      </c>
      <c r="AI9297" s="61" t="str">
        <f>IF(AND(AH9297&lt;&gt;"",E9297="Live"),_xlfn.XLOOKUP(_xlfn.TEXTJOIN(" vs ",,C9297:D9297),Calendar!G:G,Calendar!K:K),"")</f>
        <v/>
      </c>
      <c r="AJ9297" s="61" t="str">
        <f>IF(AND(K9297&lt;&gt;"Match of the Day",K9297&lt;&gt;"Match of the Day 2",K9297&lt;&gt;"Match of the Day Repeat"),"",1+MAX($AJ$10:AJ9296))</f>
        <v/>
      </c>
    </row>
    <row r="9298" spans="17:36" x14ac:dyDescent="0.35">
      <c r="AH9298" s="16" t="str">
        <f>IF(AND(B9298="Premier League",E9298="Live"),_xlfn.XLOOKUP(_xlfn.TEXTJOIN(" vs ",,C9298:D9298),Calendar!G:G,Calendar!B:B),IF(AND(B9298="Premier League",E9298="Highlights"),_xlfn.XLOOKUP(H9298,Calendar!O:O,Calendar!N:N,,-1),""))</f>
        <v/>
      </c>
      <c r="AI9298" s="61" t="str">
        <f>IF(AND(AH9298&lt;&gt;"",E9298="Live"),_xlfn.XLOOKUP(_xlfn.TEXTJOIN(" vs ",,C9298:D9298),Calendar!G:G,Calendar!K:K),"")</f>
        <v/>
      </c>
      <c r="AJ9298" s="61" t="str">
        <f>IF(AND(K9298&lt;&gt;"Match of the Day",K9298&lt;&gt;"Match of the Day 2",K9298&lt;&gt;"Match of the Day Repeat"),"",1+MAX($AJ$10:AJ9297))</f>
        <v/>
      </c>
    </row>
    <row r="9299" spans="17:36" x14ac:dyDescent="0.35">
      <c r="AH9299" s="16" t="str">
        <f>IF(AND(B9299="Premier League",E9299="Live"),_xlfn.XLOOKUP(_xlfn.TEXTJOIN(" vs ",,C9299:D9299),Calendar!G:G,Calendar!B:B),IF(AND(B9299="Premier League",E9299="Highlights"),_xlfn.XLOOKUP(H9299,Calendar!O:O,Calendar!N:N,,-1),""))</f>
        <v/>
      </c>
      <c r="AI9299" s="61" t="str">
        <f>IF(AND(AH9299&lt;&gt;"",E9299="Live"),_xlfn.XLOOKUP(_xlfn.TEXTJOIN(" vs ",,C9299:D9299),Calendar!G:G,Calendar!K:K),"")</f>
        <v/>
      </c>
      <c r="AJ9299" s="61" t="str">
        <f>IF(AND(K9299&lt;&gt;"Match of the Day",K9299&lt;&gt;"Match of the Day 2",K9299&lt;&gt;"Match of the Day Repeat"),"",1+MAX($AJ$10:AJ9298))</f>
        <v/>
      </c>
    </row>
    <row r="9300" spans="17:36" x14ac:dyDescent="0.35">
      <c r="AH9300" s="16" t="str">
        <f>IF(AND(B9300="Premier League",E9300="Live"),_xlfn.XLOOKUP(_xlfn.TEXTJOIN(" vs ",,C9300:D9300),Calendar!G:G,Calendar!B:B),IF(AND(B9300="Premier League",E9300="Highlights"),_xlfn.XLOOKUP(H9300,Calendar!O:O,Calendar!N:N,,-1),""))</f>
        <v/>
      </c>
      <c r="AI9300" s="61" t="str">
        <f>IF(AND(AH9300&lt;&gt;"",E9300="Live"),_xlfn.XLOOKUP(_xlfn.TEXTJOIN(" vs ",,C9300:D9300),Calendar!G:G,Calendar!K:K),"")</f>
        <v/>
      </c>
      <c r="AJ9300" s="61" t="str">
        <f>IF(AND(K9300&lt;&gt;"Match of the Day",K9300&lt;&gt;"Match of the Day 2",K9300&lt;&gt;"Match of the Day Repeat"),"",1+MAX($AJ$10:AJ9299))</f>
        <v/>
      </c>
    </row>
    <row r="9301" spans="17:36" x14ac:dyDescent="0.35">
      <c r="AH9301" s="16" t="str">
        <f>IF(AND(B9301="Premier League",E9301="Live"),_xlfn.XLOOKUP(_xlfn.TEXTJOIN(" vs ",,C9301:D9301),Calendar!G:G,Calendar!B:B),IF(AND(B9301="Premier League",E9301="Highlights"),_xlfn.XLOOKUP(H9301,Calendar!O:O,Calendar!N:N,,-1),""))</f>
        <v/>
      </c>
      <c r="AI9301" s="61" t="str">
        <f>IF(AND(AH9301&lt;&gt;"",E9301="Live"),_xlfn.XLOOKUP(_xlfn.TEXTJOIN(" vs ",,C9301:D9301),Calendar!G:G,Calendar!K:K),"")</f>
        <v/>
      </c>
      <c r="AJ9301" s="61" t="str">
        <f>IF(AND(K9301&lt;&gt;"Match of the Day",K9301&lt;&gt;"Match of the Day 2",K9301&lt;&gt;"Match of the Day Repeat"),"",1+MAX($AJ$10:AJ9300))</f>
        <v/>
      </c>
    </row>
    <row r="9302" spans="17:36" x14ac:dyDescent="0.35">
      <c r="AH9302" s="16" t="str">
        <f>IF(AND(B9302="Premier League",E9302="Live"),_xlfn.XLOOKUP(_xlfn.TEXTJOIN(" vs ",,C9302:D9302),Calendar!G:G,Calendar!B:B),IF(AND(B9302="Premier League",E9302="Highlights"),_xlfn.XLOOKUP(H9302,Calendar!O:O,Calendar!N:N,,-1),""))</f>
        <v/>
      </c>
      <c r="AI9302" s="61" t="str">
        <f>IF(AND(AH9302&lt;&gt;"",E9302="Live"),_xlfn.XLOOKUP(_xlfn.TEXTJOIN(" vs ",,C9302:D9302),Calendar!G:G,Calendar!K:K),"")</f>
        <v/>
      </c>
      <c r="AJ9302" s="61" t="str">
        <f>IF(AND(K9302&lt;&gt;"Match of the Day",K9302&lt;&gt;"Match of the Day 2",K9302&lt;&gt;"Match of the Day Repeat"),"",1+MAX($AJ$10:AJ9301))</f>
        <v/>
      </c>
    </row>
    <row r="9303" spans="17:36" x14ac:dyDescent="0.35">
      <c r="AH9303" s="16" t="str">
        <f>IF(AND(B9303="Premier League",E9303="Live"),_xlfn.XLOOKUP(_xlfn.TEXTJOIN(" vs ",,C9303:D9303),Calendar!G:G,Calendar!B:B),IF(AND(B9303="Premier League",E9303="Highlights"),_xlfn.XLOOKUP(H9303,Calendar!O:O,Calendar!N:N,,-1),""))</f>
        <v/>
      </c>
      <c r="AI9303" s="61" t="str">
        <f>IF(AND(AH9303&lt;&gt;"",E9303="Live"),_xlfn.XLOOKUP(_xlfn.TEXTJOIN(" vs ",,C9303:D9303),Calendar!G:G,Calendar!K:K),"")</f>
        <v/>
      </c>
      <c r="AJ9303" s="61" t="str">
        <f>IF(AND(K9303&lt;&gt;"Match of the Day",K9303&lt;&gt;"Match of the Day 2",K9303&lt;&gt;"Match of the Day Repeat"),"",1+MAX($AJ$10:AJ9302))</f>
        <v/>
      </c>
    </row>
    <row r="9304" spans="17:36" x14ac:dyDescent="0.35">
      <c r="AH9304" s="16" t="str">
        <f>IF(AND(B9304="Premier League",E9304="Live"),_xlfn.XLOOKUP(_xlfn.TEXTJOIN(" vs ",,C9304:D9304),Calendar!G:G,Calendar!B:B),IF(AND(B9304="Premier League",E9304="Highlights"),_xlfn.XLOOKUP(H9304,Calendar!O:O,Calendar!N:N,,-1),""))</f>
        <v/>
      </c>
      <c r="AI9304" s="61" t="str">
        <f>IF(AND(AH9304&lt;&gt;"",E9304="Live"),_xlfn.XLOOKUP(_xlfn.TEXTJOIN(" vs ",,C9304:D9304),Calendar!G:G,Calendar!K:K),"")</f>
        <v/>
      </c>
      <c r="AJ9304" s="61" t="str">
        <f>IF(AND(K9304&lt;&gt;"Match of the Day",K9304&lt;&gt;"Match of the Day 2",K9304&lt;&gt;"Match of the Day Repeat"),"",1+MAX($AJ$10:AJ9303))</f>
        <v/>
      </c>
    </row>
    <row r="9305" spans="17:36" x14ac:dyDescent="0.35">
      <c r="AH9305" s="16" t="str">
        <f>IF(AND(B9305="Premier League",E9305="Live"),_xlfn.XLOOKUP(_xlfn.TEXTJOIN(" vs ",,C9305:D9305),Calendar!G:G,Calendar!B:B),IF(AND(B9305="Premier League",E9305="Highlights"),_xlfn.XLOOKUP(H9305,Calendar!O:O,Calendar!N:N,,-1),""))</f>
        <v/>
      </c>
      <c r="AI9305" s="61" t="str">
        <f>IF(AND(AH9305&lt;&gt;"",E9305="Live"),_xlfn.XLOOKUP(_xlfn.TEXTJOIN(" vs ",,C9305:D9305),Calendar!G:G,Calendar!K:K),"")</f>
        <v/>
      </c>
      <c r="AJ9305" s="61" t="str">
        <f>IF(AND(K9305&lt;&gt;"Match of the Day",K9305&lt;&gt;"Match of the Day 2",K9305&lt;&gt;"Match of the Day Repeat"),"",1+MAX($AJ$10:AJ9304))</f>
        <v/>
      </c>
    </row>
    <row r="9306" spans="17:36" x14ac:dyDescent="0.35">
      <c r="AH9306" s="16" t="str">
        <f>IF(AND(B9306="Premier League",E9306="Live"),_xlfn.XLOOKUP(_xlfn.TEXTJOIN(" vs ",,C9306:D9306),Calendar!G:G,Calendar!B:B),IF(AND(B9306="Premier League",E9306="Highlights"),_xlfn.XLOOKUP(H9306,Calendar!O:O,Calendar!N:N,,-1),""))</f>
        <v/>
      </c>
      <c r="AI9306" s="61" t="str">
        <f>IF(AND(AH9306&lt;&gt;"",E9306="Live"),_xlfn.XLOOKUP(_xlfn.TEXTJOIN(" vs ",,C9306:D9306),Calendar!G:G,Calendar!K:K),"")</f>
        <v/>
      </c>
      <c r="AJ9306" s="61" t="str">
        <f>IF(AND(K9306&lt;&gt;"Match of the Day",K9306&lt;&gt;"Match of the Day 2",K9306&lt;&gt;"Match of the Day Repeat"),"",1+MAX($AJ$10:AJ9305))</f>
        <v/>
      </c>
    </row>
    <row r="9307" spans="17:36" x14ac:dyDescent="0.35">
      <c r="AH9307" s="16" t="str">
        <f>IF(AND(B9307="Premier League",E9307="Live"),_xlfn.XLOOKUP(_xlfn.TEXTJOIN(" vs ",,C9307:D9307),Calendar!G:G,Calendar!B:B),IF(AND(B9307="Premier League",E9307="Highlights"),_xlfn.XLOOKUP(H9307,Calendar!O:O,Calendar!N:N,,-1),""))</f>
        <v/>
      </c>
      <c r="AI9307" s="61" t="str">
        <f>IF(AND(AH9307&lt;&gt;"",E9307="Live"),_xlfn.XLOOKUP(_xlfn.TEXTJOIN(" vs ",,C9307:D9307),Calendar!G:G,Calendar!K:K),"")</f>
        <v/>
      </c>
      <c r="AJ9307" s="61" t="str">
        <f>IF(AND(K9307&lt;&gt;"Match of the Day",K9307&lt;&gt;"Match of the Day 2",K9307&lt;&gt;"Match of the Day Repeat"),"",1+MAX($AJ$10:AJ9306))</f>
        <v/>
      </c>
    </row>
    <row r="9308" spans="17:36" x14ac:dyDescent="0.35">
      <c r="AH9308" s="16" t="str">
        <f>IF(AND(B9308="Premier League",E9308="Live"),_xlfn.XLOOKUP(_xlfn.TEXTJOIN(" vs ",,C9308:D9308),Calendar!G:G,Calendar!B:B),IF(AND(B9308="Premier League",E9308="Highlights"),_xlfn.XLOOKUP(H9308,Calendar!O:O,Calendar!N:N,,-1),""))</f>
        <v/>
      </c>
      <c r="AI9308" s="61" t="str">
        <f>IF(AND(AH9308&lt;&gt;"",E9308="Live"),_xlfn.XLOOKUP(_xlfn.TEXTJOIN(" vs ",,C9308:D9308),Calendar!G:G,Calendar!K:K),"")</f>
        <v/>
      </c>
      <c r="AJ9308" s="61" t="str">
        <f>IF(AND(K9308&lt;&gt;"Match of the Day",K9308&lt;&gt;"Match of the Day 2",K9308&lt;&gt;"Match of the Day Repeat"),"",1+MAX($AJ$10:AJ9307))</f>
        <v/>
      </c>
    </row>
    <row r="9309" spans="17:36" x14ac:dyDescent="0.35">
      <c r="AH9309" s="16" t="str">
        <f>IF(AND(B9309="Premier League",E9309="Live"),_xlfn.XLOOKUP(_xlfn.TEXTJOIN(" vs ",,C9309:D9309),Calendar!G:G,Calendar!B:B),IF(AND(B9309="Premier League",E9309="Highlights"),_xlfn.XLOOKUP(H9309,Calendar!O:O,Calendar!N:N,,-1),""))</f>
        <v/>
      </c>
      <c r="AI9309" s="61" t="str">
        <f>IF(AND(AH9309&lt;&gt;"",E9309="Live"),_xlfn.XLOOKUP(_xlfn.TEXTJOIN(" vs ",,C9309:D9309),Calendar!G:G,Calendar!K:K),"")</f>
        <v/>
      </c>
      <c r="AJ9309" s="61" t="str">
        <f>IF(AND(K9309&lt;&gt;"Match of the Day",K9309&lt;&gt;"Match of the Day 2",K9309&lt;&gt;"Match of the Day Repeat"),"",1+MAX($AJ$10:AJ9308))</f>
        <v/>
      </c>
    </row>
    <row r="9310" spans="17:36" x14ac:dyDescent="0.35">
      <c r="AH9310" s="16" t="str">
        <f>IF(AND(B9310="Premier League",E9310="Live"),_xlfn.XLOOKUP(_xlfn.TEXTJOIN(" vs ",,C9310:D9310),Calendar!G:G,Calendar!B:B),IF(AND(B9310="Premier League",E9310="Highlights"),_xlfn.XLOOKUP(H9310,Calendar!O:O,Calendar!N:N,,-1),""))</f>
        <v/>
      </c>
      <c r="AI9310" s="61" t="str">
        <f>IF(AND(AH9310&lt;&gt;"",E9310="Live"),_xlfn.XLOOKUP(_xlfn.TEXTJOIN(" vs ",,C9310:D9310),Calendar!G:G,Calendar!K:K),"")</f>
        <v/>
      </c>
      <c r="AJ9310" s="61" t="str">
        <f>IF(AND(K9310&lt;&gt;"Match of the Day",K9310&lt;&gt;"Match of the Day 2",K9310&lt;&gt;"Match of the Day Repeat"),"",1+MAX($AJ$10:AJ9309))</f>
        <v/>
      </c>
    </row>
    <row r="9311" spans="17:36" x14ac:dyDescent="0.35">
      <c r="AH9311" s="16" t="str">
        <f>IF(AND(B9311="Premier League",E9311="Live"),_xlfn.XLOOKUP(_xlfn.TEXTJOIN(" vs ",,C9311:D9311),Calendar!G:G,Calendar!B:B),IF(AND(B9311="Premier League",E9311="Highlights"),_xlfn.XLOOKUP(H9311,Calendar!O:O,Calendar!N:N,,-1),""))</f>
        <v/>
      </c>
      <c r="AI9311" s="61" t="str">
        <f>IF(AND(AH9311&lt;&gt;"",E9311="Live"),_xlfn.XLOOKUP(_xlfn.TEXTJOIN(" vs ",,C9311:D9311),Calendar!G:G,Calendar!K:K),"")</f>
        <v/>
      </c>
      <c r="AJ9311" s="61" t="str">
        <f>IF(AND(K9311&lt;&gt;"Match of the Day",K9311&lt;&gt;"Match of the Day 2",K9311&lt;&gt;"Match of the Day Repeat"),"",1+MAX($AJ$10:AJ9310))</f>
        <v/>
      </c>
    </row>
    <row r="9312" spans="17:36" x14ac:dyDescent="0.35">
      <c r="Q9312" s="86"/>
      <c r="AB9312" s="87"/>
      <c r="AH9312" s="16" t="str">
        <f>IF(AND(B9312="Premier League",E9312="Live"),_xlfn.XLOOKUP(_xlfn.TEXTJOIN(" vs ",,C9312:D9312),Calendar!G:G,Calendar!B:B),IF(AND(B9312="Premier League",E9312="Highlights"),_xlfn.XLOOKUP(H9312,Calendar!O:O,Calendar!N:N,,-1),""))</f>
        <v/>
      </c>
      <c r="AI9312" s="61" t="str">
        <f>IF(AND(AH9312&lt;&gt;"",E9312="Live"),_xlfn.XLOOKUP(_xlfn.TEXTJOIN(" vs ",,C9312:D9312),Calendar!G:G,Calendar!K:K),"")</f>
        <v/>
      </c>
      <c r="AJ9312" s="61" t="str">
        <f>IF(AND(K9312&lt;&gt;"Match of the Day",K9312&lt;&gt;"Match of the Day 2",K9312&lt;&gt;"Match of the Day Repeat"),"",1+MAX($AJ$10:AJ9311))</f>
        <v/>
      </c>
    </row>
    <row r="9313" spans="1:36" x14ac:dyDescent="0.35">
      <c r="Q9313" s="86"/>
      <c r="AB9313" s="87"/>
      <c r="AH9313" s="16" t="str">
        <f>IF(AND(B9313="Premier League",E9313="Live"),_xlfn.XLOOKUP(_xlfn.TEXTJOIN(" vs ",,C9313:D9313),Calendar!G:G,Calendar!B:B),IF(AND(B9313="Premier League",E9313="Highlights"),_xlfn.XLOOKUP(H9313,Calendar!O:O,Calendar!N:N,,-1),""))</f>
        <v/>
      </c>
      <c r="AI9313" s="61" t="str">
        <f>IF(AND(AH9313&lt;&gt;"",E9313="Live"),_xlfn.XLOOKUP(_xlfn.TEXTJOIN(" vs ",,C9313:D9313),Calendar!G:G,Calendar!K:K),"")</f>
        <v/>
      </c>
      <c r="AJ9313" s="61" t="str">
        <f>IF(AND(K9313&lt;&gt;"Match of the Day",K9313&lt;&gt;"Match of the Day 2",K9313&lt;&gt;"Match of the Day Repeat"),"",1+MAX($AJ$10:AJ9312))</f>
        <v/>
      </c>
    </row>
    <row r="9314" spans="1:36" x14ac:dyDescent="0.35">
      <c r="Q9314" s="86"/>
      <c r="AB9314" s="87"/>
      <c r="AH9314" s="16" t="str">
        <f>IF(AND(B9314="Premier League",E9314="Live"),_xlfn.XLOOKUP(_xlfn.TEXTJOIN(" vs ",,C9314:D9314),Calendar!G:G,Calendar!B:B),IF(AND(B9314="Premier League",E9314="Highlights"),_xlfn.XLOOKUP(H9314,Calendar!O:O,Calendar!N:N,,-1),""))</f>
        <v/>
      </c>
      <c r="AI9314" s="61" t="str">
        <f>IF(AND(AH9314&lt;&gt;"",E9314="Live"),_xlfn.XLOOKUP(_xlfn.TEXTJOIN(" vs ",,C9314:D9314),Calendar!G:G,Calendar!K:K),"")</f>
        <v/>
      </c>
      <c r="AJ9314" s="61" t="str">
        <f>IF(AND(K9314&lt;&gt;"Match of the Day",K9314&lt;&gt;"Match of the Day 2",K9314&lt;&gt;"Match of the Day Repeat"),"",1+MAX($AJ$10:AJ9313))</f>
        <v/>
      </c>
    </row>
    <row r="9315" spans="1:36" x14ac:dyDescent="0.35">
      <c r="Q9315" s="86"/>
      <c r="AB9315" s="87"/>
      <c r="AH9315" s="16" t="str">
        <f>IF(AND(B9315="Premier League",E9315="Live"),_xlfn.XLOOKUP(_xlfn.TEXTJOIN(" vs ",,C9315:D9315),Calendar!G:G,Calendar!B:B),IF(AND(B9315="Premier League",E9315="Highlights"),_xlfn.XLOOKUP(H9315,Calendar!O:O,Calendar!N:N,,-1),""))</f>
        <v/>
      </c>
      <c r="AI9315" s="61" t="str">
        <f>IF(AND(AH9315&lt;&gt;"",E9315="Live"),_xlfn.XLOOKUP(_xlfn.TEXTJOIN(" vs ",,C9315:D9315),Calendar!G:G,Calendar!K:K),"")</f>
        <v/>
      </c>
      <c r="AJ9315" s="61" t="str">
        <f>IF(AND(K9315&lt;&gt;"Match of the Day",K9315&lt;&gt;"Match of the Day 2",K9315&lt;&gt;"Match of the Day Repeat"),"",1+MAX($AJ$10:AJ9314))</f>
        <v/>
      </c>
    </row>
    <row r="9316" spans="1:36" x14ac:dyDescent="0.35">
      <c r="Q9316" s="86"/>
      <c r="AB9316" s="87"/>
      <c r="AH9316" s="16" t="str">
        <f>IF(AND(B9316="Premier League",E9316="Live"),_xlfn.XLOOKUP(_xlfn.TEXTJOIN(" vs ",,C9316:D9316),Calendar!G:G,Calendar!B:B),IF(AND(B9316="Premier League",E9316="Highlights"),_xlfn.XLOOKUP(H9316,Calendar!O:O,Calendar!N:N,,-1),""))</f>
        <v/>
      </c>
      <c r="AI9316" s="61" t="str">
        <f>IF(AND(AH9316&lt;&gt;"",E9316="Live"),_xlfn.XLOOKUP(_xlfn.TEXTJOIN(" vs ",,C9316:D9316),Calendar!G:G,Calendar!K:K),"")</f>
        <v/>
      </c>
      <c r="AJ9316" s="61" t="str">
        <f>IF(AND(K9316&lt;&gt;"Match of the Day",K9316&lt;&gt;"Match of the Day 2",K9316&lt;&gt;"Match of the Day Repeat"),"",1+MAX($AJ$10:AJ9315))</f>
        <v/>
      </c>
    </row>
    <row r="9317" spans="1:36" s="72" customFormat="1" x14ac:dyDescent="0.35">
      <c r="A9317" s="16"/>
      <c r="B9317" s="16"/>
      <c r="C9317" s="16"/>
      <c r="D9317" s="16"/>
      <c r="E9317" s="16"/>
      <c r="F9317" s="59"/>
      <c r="G9317" s="16"/>
      <c r="H9317" s="62"/>
      <c r="I9317" s="16"/>
      <c r="J9317" s="16"/>
      <c r="K9317" s="16"/>
      <c r="L9317" s="16"/>
      <c r="M9317" s="16"/>
      <c r="N9317" s="59"/>
      <c r="O9317" s="59"/>
      <c r="P9317" s="59"/>
      <c r="Q9317" s="86"/>
      <c r="R9317" s="16"/>
      <c r="S9317" s="16"/>
      <c r="T9317" s="64"/>
      <c r="U9317" s="64"/>
      <c r="V9317" s="16"/>
      <c r="W9317" s="16"/>
      <c r="X9317" s="64"/>
      <c r="Y9317" s="64"/>
      <c r="Z9317" s="16"/>
      <c r="AA9317" s="16"/>
      <c r="AB9317" s="87"/>
      <c r="AC9317" s="16"/>
      <c r="AD9317" s="16"/>
      <c r="AE9317" s="16"/>
      <c r="AF9317" s="16"/>
      <c r="AG9317" s="16"/>
      <c r="AH9317" s="16" t="str">
        <f>IF(AND(B9317="Premier League",E9317="Live"),_xlfn.XLOOKUP(_xlfn.TEXTJOIN(" vs ",,C9317:D9317),Calendar!G:G,Calendar!B:B),IF(AND(B9317="Premier League",E9317="Highlights"),_xlfn.XLOOKUP(H9317,Calendar!O:O,Calendar!N:N,,-1),""))</f>
        <v/>
      </c>
      <c r="AI9317" s="61" t="str">
        <f>IF(AND(AH9317&lt;&gt;"",E9317="Live"),_xlfn.XLOOKUP(_xlfn.TEXTJOIN(" vs ",,C9317:D9317),Calendar!G:G,Calendar!K:K),"")</f>
        <v/>
      </c>
      <c r="AJ9317" s="61" t="str">
        <f>IF(AND(K9317&lt;&gt;"Match of the Day",K9317&lt;&gt;"Match of the Day 2",K9317&lt;&gt;"Match of the Day Repeat"),"",1+MAX($AJ$10:AJ9316))</f>
        <v/>
      </c>
    </row>
    <row r="9318" spans="1:36" s="72" customFormat="1" x14ac:dyDescent="0.35">
      <c r="A9318" s="16"/>
      <c r="B9318" s="16"/>
      <c r="C9318" s="16"/>
      <c r="D9318" s="16"/>
      <c r="E9318" s="16"/>
      <c r="F9318" s="59"/>
      <c r="G9318" s="16"/>
      <c r="H9318" s="62"/>
      <c r="I9318" s="16"/>
      <c r="J9318" s="16"/>
      <c r="K9318" s="16"/>
      <c r="L9318" s="16"/>
      <c r="M9318" s="16"/>
      <c r="N9318" s="59"/>
      <c r="O9318" s="59"/>
      <c r="P9318" s="59"/>
      <c r="Q9318" s="86"/>
      <c r="R9318" s="16"/>
      <c r="S9318" s="16"/>
      <c r="T9318" s="64"/>
      <c r="U9318" s="64"/>
      <c r="V9318" s="16"/>
      <c r="W9318" s="16"/>
      <c r="X9318" s="64"/>
      <c r="Y9318" s="64"/>
      <c r="Z9318" s="16"/>
      <c r="AA9318" s="16"/>
      <c r="AB9318" s="87"/>
      <c r="AC9318" s="16"/>
      <c r="AD9318" s="16"/>
      <c r="AE9318" s="16"/>
      <c r="AF9318" s="16"/>
      <c r="AG9318" s="16"/>
      <c r="AH9318" s="16" t="str">
        <f>IF(AND(B9318="Premier League",E9318="Live"),_xlfn.XLOOKUP(_xlfn.TEXTJOIN(" vs ",,C9318:D9318),Calendar!G:G,Calendar!B:B),IF(AND(B9318="Premier League",E9318="Highlights"),_xlfn.XLOOKUP(H9318,Calendar!O:O,Calendar!N:N,,-1),""))</f>
        <v/>
      </c>
      <c r="AI9318" s="61" t="str">
        <f>IF(AND(AH9318&lt;&gt;"",E9318="Live"),_xlfn.XLOOKUP(_xlfn.TEXTJOIN(" vs ",,C9318:D9318),Calendar!G:G,Calendar!K:K),"")</f>
        <v/>
      </c>
      <c r="AJ9318" s="61" t="str">
        <f>IF(AND(K9318&lt;&gt;"Match of the Day",K9318&lt;&gt;"Match of the Day 2",K9318&lt;&gt;"Match of the Day Repeat"),"",1+MAX($AJ$10:AJ9317))</f>
        <v/>
      </c>
    </row>
    <row r="9319" spans="1:36" s="72" customFormat="1" x14ac:dyDescent="0.35">
      <c r="A9319" s="16"/>
      <c r="B9319" s="16"/>
      <c r="C9319" s="16"/>
      <c r="D9319" s="16"/>
      <c r="E9319" s="16"/>
      <c r="F9319" s="59"/>
      <c r="G9319" s="16"/>
      <c r="H9319" s="62"/>
      <c r="I9319" s="16"/>
      <c r="J9319" s="16"/>
      <c r="K9319" s="16"/>
      <c r="L9319" s="16"/>
      <c r="M9319" s="16"/>
      <c r="N9319" s="59"/>
      <c r="O9319" s="59"/>
      <c r="P9319" s="59"/>
      <c r="Q9319" s="86"/>
      <c r="R9319" s="16"/>
      <c r="S9319" s="16"/>
      <c r="T9319" s="64"/>
      <c r="U9319" s="64"/>
      <c r="V9319" s="16"/>
      <c r="W9319" s="16"/>
      <c r="X9319" s="64"/>
      <c r="Y9319" s="64"/>
      <c r="Z9319" s="16"/>
      <c r="AA9319" s="16"/>
      <c r="AB9319" s="87"/>
      <c r="AC9319" s="16"/>
      <c r="AD9319" s="16"/>
      <c r="AE9319" s="16"/>
      <c r="AF9319" s="16"/>
      <c r="AG9319" s="16"/>
      <c r="AH9319" s="16" t="str">
        <f>IF(AND(B9319="Premier League",E9319="Live"),_xlfn.XLOOKUP(_xlfn.TEXTJOIN(" vs ",,C9319:D9319),Calendar!G:G,Calendar!B:B),IF(AND(B9319="Premier League",E9319="Highlights"),_xlfn.XLOOKUP(H9319,Calendar!O:O,Calendar!N:N,,-1),""))</f>
        <v/>
      </c>
      <c r="AI9319" s="61" t="str">
        <f>IF(AND(AH9319&lt;&gt;"",E9319="Live"),_xlfn.XLOOKUP(_xlfn.TEXTJOIN(" vs ",,C9319:D9319),Calendar!G:G,Calendar!K:K),"")</f>
        <v/>
      </c>
      <c r="AJ9319" s="61" t="str">
        <f>IF(AND(K9319&lt;&gt;"Match of the Day",K9319&lt;&gt;"Match of the Day 2",K9319&lt;&gt;"Match of the Day Repeat"),"",1+MAX($AJ$10:AJ9318))</f>
        <v/>
      </c>
    </row>
    <row r="9320" spans="1:36" s="72" customFormat="1" x14ac:dyDescent="0.35">
      <c r="A9320" s="16"/>
      <c r="B9320" s="16"/>
      <c r="C9320" s="16"/>
      <c r="D9320" s="16"/>
      <c r="E9320" s="16"/>
      <c r="F9320" s="59"/>
      <c r="G9320" s="16"/>
      <c r="H9320" s="62"/>
      <c r="I9320" s="16"/>
      <c r="J9320" s="16"/>
      <c r="K9320" s="16"/>
      <c r="L9320" s="16"/>
      <c r="M9320" s="16"/>
      <c r="N9320" s="59"/>
      <c r="O9320" s="59"/>
      <c r="P9320" s="59"/>
      <c r="Q9320" s="86"/>
      <c r="R9320" s="16"/>
      <c r="S9320" s="16"/>
      <c r="T9320" s="64"/>
      <c r="U9320" s="64"/>
      <c r="V9320" s="16"/>
      <c r="W9320" s="16"/>
      <c r="X9320" s="64"/>
      <c r="Y9320" s="64"/>
      <c r="Z9320" s="16"/>
      <c r="AA9320" s="16"/>
      <c r="AB9320" s="87"/>
      <c r="AC9320" s="16"/>
      <c r="AD9320" s="16"/>
      <c r="AE9320" s="16"/>
      <c r="AF9320" s="16"/>
      <c r="AG9320" s="16"/>
      <c r="AH9320" s="16" t="str">
        <f>IF(AND(B9320="Premier League",E9320="Live"),_xlfn.XLOOKUP(_xlfn.TEXTJOIN(" vs ",,C9320:D9320),Calendar!G:G,Calendar!B:B),IF(AND(B9320="Premier League",E9320="Highlights"),_xlfn.XLOOKUP(H9320,Calendar!O:O,Calendar!N:N,,-1),""))</f>
        <v/>
      </c>
      <c r="AI9320" s="61" t="str">
        <f>IF(AND(AH9320&lt;&gt;"",E9320="Live"),_xlfn.XLOOKUP(_xlfn.TEXTJOIN(" vs ",,C9320:D9320),Calendar!G:G,Calendar!K:K),"")</f>
        <v/>
      </c>
      <c r="AJ9320" s="61" t="str">
        <f>IF(AND(K9320&lt;&gt;"Match of the Day",K9320&lt;&gt;"Match of the Day 2",K9320&lt;&gt;"Match of the Day Repeat"),"",1+MAX($AJ$10:AJ9319))</f>
        <v/>
      </c>
    </row>
    <row r="9321" spans="1:36" s="72" customFormat="1" x14ac:dyDescent="0.35">
      <c r="A9321" s="16"/>
      <c r="B9321" s="16"/>
      <c r="C9321" s="16"/>
      <c r="D9321" s="16"/>
      <c r="E9321" s="16"/>
      <c r="F9321" s="59"/>
      <c r="G9321" s="16"/>
      <c r="H9321" s="62"/>
      <c r="I9321" s="16"/>
      <c r="J9321" s="16"/>
      <c r="K9321" s="16"/>
      <c r="L9321" s="16"/>
      <c r="M9321" s="16"/>
      <c r="N9321" s="59"/>
      <c r="O9321" s="59"/>
      <c r="P9321" s="59"/>
      <c r="Q9321" s="86"/>
      <c r="R9321" s="16"/>
      <c r="S9321" s="16"/>
      <c r="T9321" s="64"/>
      <c r="U9321" s="64"/>
      <c r="V9321" s="16"/>
      <c r="W9321" s="16"/>
      <c r="X9321" s="64"/>
      <c r="Y9321" s="64"/>
      <c r="Z9321" s="16"/>
      <c r="AA9321" s="16"/>
      <c r="AB9321" s="87"/>
      <c r="AC9321" s="16"/>
      <c r="AD9321" s="16"/>
      <c r="AE9321" s="16"/>
      <c r="AF9321" s="16"/>
      <c r="AG9321" s="16"/>
      <c r="AH9321" s="16" t="str">
        <f>IF(AND(B9321="Premier League",E9321="Live"),_xlfn.XLOOKUP(_xlfn.TEXTJOIN(" vs ",,C9321:D9321),Calendar!G:G,Calendar!B:B),IF(AND(B9321="Premier League",E9321="Highlights"),_xlfn.XLOOKUP(H9321,Calendar!O:O,Calendar!N:N,,-1),""))</f>
        <v/>
      </c>
      <c r="AI9321" s="61" t="str">
        <f>IF(AND(AH9321&lt;&gt;"",E9321="Live"),_xlfn.XLOOKUP(_xlfn.TEXTJOIN(" vs ",,C9321:D9321),Calendar!G:G,Calendar!K:K),"")</f>
        <v/>
      </c>
      <c r="AJ9321" s="61" t="str">
        <f>IF(AND(K9321&lt;&gt;"Match of the Day",K9321&lt;&gt;"Match of the Day 2",K9321&lt;&gt;"Match of the Day Repeat"),"",1+MAX($AJ$10:AJ9320))</f>
        <v/>
      </c>
    </row>
    <row r="9322" spans="1:36" s="72" customFormat="1" x14ac:dyDescent="0.35">
      <c r="A9322" s="16"/>
      <c r="B9322" s="16"/>
      <c r="C9322" s="16"/>
      <c r="D9322" s="16"/>
      <c r="E9322" s="16"/>
      <c r="F9322" s="59"/>
      <c r="G9322" s="16"/>
      <c r="H9322" s="62"/>
      <c r="I9322" s="16"/>
      <c r="J9322" s="16"/>
      <c r="K9322" s="16"/>
      <c r="L9322" s="16"/>
      <c r="M9322" s="16"/>
      <c r="N9322" s="59"/>
      <c r="O9322" s="59"/>
      <c r="P9322" s="59"/>
      <c r="Q9322" s="86"/>
      <c r="R9322" s="16"/>
      <c r="S9322" s="16"/>
      <c r="T9322" s="64"/>
      <c r="U9322" s="64"/>
      <c r="V9322" s="16"/>
      <c r="W9322" s="16"/>
      <c r="X9322" s="64"/>
      <c r="Y9322" s="64"/>
      <c r="Z9322" s="16"/>
      <c r="AA9322" s="16"/>
      <c r="AB9322" s="87"/>
      <c r="AC9322" s="16"/>
      <c r="AD9322" s="16"/>
      <c r="AE9322" s="16"/>
      <c r="AF9322" s="16"/>
      <c r="AG9322" s="16"/>
      <c r="AH9322" s="16" t="str">
        <f>IF(AND(B9322="Premier League",E9322="Live"),_xlfn.XLOOKUP(_xlfn.TEXTJOIN(" vs ",,C9322:D9322),Calendar!G:G,Calendar!B:B),IF(AND(B9322="Premier League",E9322="Highlights"),_xlfn.XLOOKUP(H9322,Calendar!O:O,Calendar!N:N,,-1),""))</f>
        <v/>
      </c>
      <c r="AI9322" s="61" t="str">
        <f>IF(AND(AH9322&lt;&gt;"",E9322="Live"),_xlfn.XLOOKUP(_xlfn.TEXTJOIN(" vs ",,C9322:D9322),Calendar!G:G,Calendar!K:K),"")</f>
        <v/>
      </c>
      <c r="AJ9322" s="61" t="str">
        <f>IF(AND(K9322&lt;&gt;"Match of the Day",K9322&lt;&gt;"Match of the Day 2",K9322&lt;&gt;"Match of the Day Repeat"),"",1+MAX($AJ$10:AJ9321))</f>
        <v/>
      </c>
    </row>
    <row r="9323" spans="1:36" s="72" customFormat="1" x14ac:dyDescent="0.35">
      <c r="A9323" s="16"/>
      <c r="B9323" s="16"/>
      <c r="C9323" s="16"/>
      <c r="D9323" s="16"/>
      <c r="E9323" s="16"/>
      <c r="F9323" s="59"/>
      <c r="G9323" s="16"/>
      <c r="H9323" s="62"/>
      <c r="I9323" s="16"/>
      <c r="J9323" s="16"/>
      <c r="K9323" s="16"/>
      <c r="L9323" s="16"/>
      <c r="M9323" s="16"/>
      <c r="N9323" s="59"/>
      <c r="O9323" s="59"/>
      <c r="P9323" s="59"/>
      <c r="Q9323" s="86"/>
      <c r="R9323" s="16"/>
      <c r="S9323" s="16"/>
      <c r="T9323" s="64"/>
      <c r="U9323" s="64"/>
      <c r="V9323" s="16"/>
      <c r="W9323" s="16"/>
      <c r="X9323" s="64"/>
      <c r="Y9323" s="64"/>
      <c r="Z9323" s="16"/>
      <c r="AA9323" s="16"/>
      <c r="AB9323" s="87"/>
      <c r="AC9323" s="16"/>
      <c r="AD9323" s="16"/>
      <c r="AE9323" s="16"/>
      <c r="AF9323" s="16"/>
      <c r="AG9323" s="16"/>
      <c r="AH9323" s="16" t="str">
        <f>IF(AND(B9323="Premier League",E9323="Live"),_xlfn.XLOOKUP(_xlfn.TEXTJOIN(" vs ",,C9323:D9323),Calendar!G:G,Calendar!B:B),IF(AND(B9323="Premier League",E9323="Highlights"),_xlfn.XLOOKUP(H9323,Calendar!O:O,Calendar!N:N,,-1),""))</f>
        <v/>
      </c>
      <c r="AI9323" s="61" t="str">
        <f>IF(AND(AH9323&lt;&gt;"",E9323="Live"),_xlfn.XLOOKUP(_xlfn.TEXTJOIN(" vs ",,C9323:D9323),Calendar!G:G,Calendar!K:K),"")</f>
        <v/>
      </c>
      <c r="AJ9323" s="61" t="str">
        <f>IF(AND(K9323&lt;&gt;"Match of the Day",K9323&lt;&gt;"Match of the Day 2",K9323&lt;&gt;"Match of the Day Repeat"),"",1+MAX($AJ$10:AJ9322))</f>
        <v/>
      </c>
    </row>
    <row r="9324" spans="1:36" s="72" customFormat="1" x14ac:dyDescent="0.35">
      <c r="A9324" s="16"/>
      <c r="B9324" s="16"/>
      <c r="C9324" s="16"/>
      <c r="D9324" s="16"/>
      <c r="E9324" s="16"/>
      <c r="F9324" s="59"/>
      <c r="G9324" s="16"/>
      <c r="H9324" s="62"/>
      <c r="I9324" s="16"/>
      <c r="J9324" s="16"/>
      <c r="K9324" s="16"/>
      <c r="L9324" s="16"/>
      <c r="M9324" s="16"/>
      <c r="N9324" s="59"/>
      <c r="O9324" s="59"/>
      <c r="P9324" s="59"/>
      <c r="Q9324" s="86"/>
      <c r="R9324" s="16"/>
      <c r="S9324" s="16"/>
      <c r="T9324" s="64"/>
      <c r="U9324" s="64"/>
      <c r="V9324" s="16"/>
      <c r="W9324" s="16"/>
      <c r="X9324" s="64"/>
      <c r="Y9324" s="64"/>
      <c r="Z9324" s="16"/>
      <c r="AA9324" s="16"/>
      <c r="AB9324" s="87"/>
      <c r="AC9324" s="16"/>
      <c r="AD9324" s="16"/>
      <c r="AE9324" s="16"/>
      <c r="AF9324" s="16"/>
      <c r="AG9324" s="16"/>
      <c r="AH9324" s="16" t="str">
        <f>IF(AND(B9324="Premier League",E9324="Live"),_xlfn.XLOOKUP(_xlfn.TEXTJOIN(" vs ",,C9324:D9324),Calendar!G:G,Calendar!B:B),IF(AND(B9324="Premier League",E9324="Highlights"),_xlfn.XLOOKUP(H9324,Calendar!O:O,Calendar!N:N,,-1),""))</f>
        <v/>
      </c>
      <c r="AI9324" s="61" t="str">
        <f>IF(AND(AH9324&lt;&gt;"",E9324="Live"),_xlfn.XLOOKUP(_xlfn.TEXTJOIN(" vs ",,C9324:D9324),Calendar!G:G,Calendar!K:K),"")</f>
        <v/>
      </c>
      <c r="AJ9324" s="61" t="str">
        <f>IF(AND(K9324&lt;&gt;"Match of the Day",K9324&lt;&gt;"Match of the Day 2",K9324&lt;&gt;"Match of the Day Repeat"),"",1+MAX($AJ$10:AJ9323))</f>
        <v/>
      </c>
    </row>
    <row r="9325" spans="1:36" s="72" customFormat="1" x14ac:dyDescent="0.35">
      <c r="A9325" s="16"/>
      <c r="B9325" s="16"/>
      <c r="C9325" s="16"/>
      <c r="D9325" s="16"/>
      <c r="E9325" s="16"/>
      <c r="F9325" s="59"/>
      <c r="G9325" s="16"/>
      <c r="H9325" s="62"/>
      <c r="I9325" s="16"/>
      <c r="J9325" s="16"/>
      <c r="K9325" s="16"/>
      <c r="L9325" s="16"/>
      <c r="M9325" s="16"/>
      <c r="N9325" s="59"/>
      <c r="O9325" s="59"/>
      <c r="P9325" s="59"/>
      <c r="Q9325" s="86"/>
      <c r="R9325" s="16"/>
      <c r="S9325" s="16"/>
      <c r="T9325" s="64"/>
      <c r="U9325" s="64"/>
      <c r="V9325" s="16"/>
      <c r="W9325" s="16"/>
      <c r="X9325" s="64"/>
      <c r="Y9325" s="64"/>
      <c r="Z9325" s="16"/>
      <c r="AA9325" s="16"/>
      <c r="AB9325" s="87"/>
      <c r="AC9325" s="16"/>
      <c r="AD9325" s="16"/>
      <c r="AE9325" s="16"/>
      <c r="AF9325" s="16"/>
      <c r="AG9325" s="16"/>
      <c r="AH9325" s="16" t="str">
        <f>IF(AND(B9325="Premier League",E9325="Live"),_xlfn.XLOOKUP(_xlfn.TEXTJOIN(" vs ",,C9325:D9325),Calendar!G:G,Calendar!B:B),IF(AND(B9325="Premier League",E9325="Highlights"),_xlfn.XLOOKUP(H9325,Calendar!O:O,Calendar!N:N,,-1),""))</f>
        <v/>
      </c>
      <c r="AI9325" s="61" t="str">
        <f>IF(AND(AH9325&lt;&gt;"",E9325="Live"),_xlfn.XLOOKUP(_xlfn.TEXTJOIN(" vs ",,C9325:D9325),Calendar!G:G,Calendar!K:K),"")</f>
        <v/>
      </c>
      <c r="AJ9325" s="61" t="str">
        <f>IF(AND(K9325&lt;&gt;"Match of the Day",K9325&lt;&gt;"Match of the Day 2",K9325&lt;&gt;"Match of the Day Repeat"),"",1+MAX($AJ$10:AJ9324))</f>
        <v/>
      </c>
    </row>
    <row r="9326" spans="1:36" s="72" customFormat="1" x14ac:dyDescent="0.35">
      <c r="A9326" s="16"/>
      <c r="B9326" s="16"/>
      <c r="C9326" s="16"/>
      <c r="D9326" s="16"/>
      <c r="E9326" s="16"/>
      <c r="F9326" s="59"/>
      <c r="G9326" s="16"/>
      <c r="H9326" s="62"/>
      <c r="I9326" s="16"/>
      <c r="J9326" s="16"/>
      <c r="K9326" s="16"/>
      <c r="L9326" s="16"/>
      <c r="M9326" s="16"/>
      <c r="N9326" s="59"/>
      <c r="O9326" s="59"/>
      <c r="P9326" s="59"/>
      <c r="Q9326" s="86"/>
      <c r="R9326" s="16"/>
      <c r="S9326" s="16"/>
      <c r="T9326" s="64"/>
      <c r="U9326" s="64"/>
      <c r="V9326" s="16"/>
      <c r="W9326" s="16"/>
      <c r="X9326" s="64"/>
      <c r="Y9326" s="64"/>
      <c r="Z9326" s="16"/>
      <c r="AA9326" s="16"/>
      <c r="AB9326" s="87"/>
      <c r="AC9326" s="16"/>
      <c r="AD9326" s="16"/>
      <c r="AE9326" s="16"/>
      <c r="AF9326" s="16"/>
      <c r="AG9326" s="16"/>
      <c r="AH9326" s="16" t="str">
        <f>IF(AND(B9326="Premier League",E9326="Live"),_xlfn.XLOOKUP(_xlfn.TEXTJOIN(" vs ",,C9326:D9326),Calendar!G:G,Calendar!B:B),IF(AND(B9326="Premier League",E9326="Highlights"),_xlfn.XLOOKUP(H9326,Calendar!O:O,Calendar!N:N,,-1),""))</f>
        <v/>
      </c>
      <c r="AI9326" s="61" t="str">
        <f>IF(AND(AH9326&lt;&gt;"",E9326="Live"),_xlfn.XLOOKUP(_xlfn.TEXTJOIN(" vs ",,C9326:D9326),Calendar!G:G,Calendar!K:K),"")</f>
        <v/>
      </c>
      <c r="AJ9326" s="61" t="str">
        <f>IF(AND(K9326&lt;&gt;"Match of the Day",K9326&lt;&gt;"Match of the Day 2",K9326&lt;&gt;"Match of the Day Repeat"),"",1+MAX($AJ$10:AJ9325))</f>
        <v/>
      </c>
    </row>
    <row r="9327" spans="1:36" s="72" customFormat="1" x14ac:dyDescent="0.35">
      <c r="A9327" s="16"/>
      <c r="B9327" s="16"/>
      <c r="C9327" s="16"/>
      <c r="D9327" s="16"/>
      <c r="E9327" s="16"/>
      <c r="F9327" s="59"/>
      <c r="G9327" s="16"/>
      <c r="H9327" s="62"/>
      <c r="I9327" s="16"/>
      <c r="J9327" s="16"/>
      <c r="K9327" s="16"/>
      <c r="L9327" s="16"/>
      <c r="M9327" s="16"/>
      <c r="N9327" s="59"/>
      <c r="O9327" s="59"/>
      <c r="P9327" s="59"/>
      <c r="Q9327" s="86"/>
      <c r="R9327" s="16"/>
      <c r="S9327" s="16"/>
      <c r="T9327" s="64"/>
      <c r="U9327" s="64"/>
      <c r="V9327" s="16"/>
      <c r="W9327" s="16"/>
      <c r="X9327" s="64"/>
      <c r="Y9327" s="64"/>
      <c r="Z9327" s="16"/>
      <c r="AA9327" s="16"/>
      <c r="AB9327" s="87"/>
      <c r="AC9327" s="16"/>
      <c r="AD9327" s="16"/>
      <c r="AE9327" s="16"/>
      <c r="AF9327" s="16"/>
      <c r="AG9327" s="16"/>
      <c r="AH9327" s="16" t="str">
        <f>IF(AND(B9327="Premier League",E9327="Live"),_xlfn.XLOOKUP(_xlfn.TEXTJOIN(" vs ",,C9327:D9327),Calendar!G:G,Calendar!B:B),IF(AND(B9327="Premier League",E9327="Highlights"),_xlfn.XLOOKUP(H9327,Calendar!O:O,Calendar!N:N,,-1),""))</f>
        <v/>
      </c>
      <c r="AI9327" s="61" t="str">
        <f>IF(AND(AH9327&lt;&gt;"",E9327="Live"),_xlfn.XLOOKUP(_xlfn.TEXTJOIN(" vs ",,C9327:D9327),Calendar!G:G,Calendar!K:K),"")</f>
        <v/>
      </c>
      <c r="AJ9327" s="61" t="str">
        <f>IF(AND(K9327&lt;&gt;"Match of the Day",K9327&lt;&gt;"Match of the Day 2",K9327&lt;&gt;"Match of the Day Repeat"),"",1+MAX($AJ$10:AJ9326))</f>
        <v/>
      </c>
    </row>
    <row r="9328" spans="1:36" s="72" customFormat="1" x14ac:dyDescent="0.35">
      <c r="A9328" s="16"/>
      <c r="B9328" s="16"/>
      <c r="C9328" s="16"/>
      <c r="D9328" s="16"/>
      <c r="E9328" s="16"/>
      <c r="F9328" s="59"/>
      <c r="G9328" s="16"/>
      <c r="H9328" s="62"/>
      <c r="I9328" s="16"/>
      <c r="J9328" s="16"/>
      <c r="K9328" s="16"/>
      <c r="L9328" s="16"/>
      <c r="M9328" s="16"/>
      <c r="N9328" s="59"/>
      <c r="O9328" s="59"/>
      <c r="P9328" s="59"/>
      <c r="Q9328" s="86"/>
      <c r="R9328" s="16"/>
      <c r="S9328" s="16"/>
      <c r="T9328" s="64"/>
      <c r="U9328" s="64"/>
      <c r="V9328" s="16"/>
      <c r="W9328" s="16"/>
      <c r="X9328" s="64"/>
      <c r="Y9328" s="64"/>
      <c r="Z9328" s="16"/>
      <c r="AA9328" s="16"/>
      <c r="AB9328" s="87"/>
      <c r="AC9328" s="16"/>
      <c r="AD9328" s="16"/>
      <c r="AE9328" s="16"/>
      <c r="AF9328" s="16"/>
      <c r="AG9328" s="16"/>
      <c r="AH9328" s="16" t="str">
        <f>IF(AND(B9328="Premier League",E9328="Live"),_xlfn.XLOOKUP(_xlfn.TEXTJOIN(" vs ",,C9328:D9328),Calendar!G:G,Calendar!B:B),IF(AND(B9328="Premier League",E9328="Highlights"),_xlfn.XLOOKUP(H9328,Calendar!O:O,Calendar!N:N,,-1),""))</f>
        <v/>
      </c>
      <c r="AI9328" s="61" t="str">
        <f>IF(AND(AH9328&lt;&gt;"",E9328="Live"),_xlfn.XLOOKUP(_xlfn.TEXTJOIN(" vs ",,C9328:D9328),Calendar!G:G,Calendar!K:K),"")</f>
        <v/>
      </c>
      <c r="AJ9328" s="61" t="str">
        <f>IF(AND(K9328&lt;&gt;"Match of the Day",K9328&lt;&gt;"Match of the Day 2",K9328&lt;&gt;"Match of the Day Repeat"),"",1+MAX($AJ$10:AJ9327))</f>
        <v/>
      </c>
    </row>
    <row r="9329" spans="1:36" s="72" customFormat="1" x14ac:dyDescent="0.35">
      <c r="A9329" s="16"/>
      <c r="B9329" s="16"/>
      <c r="C9329" s="16"/>
      <c r="D9329" s="16"/>
      <c r="E9329" s="16"/>
      <c r="F9329" s="59"/>
      <c r="G9329" s="16"/>
      <c r="H9329" s="62"/>
      <c r="I9329" s="16"/>
      <c r="J9329" s="16"/>
      <c r="K9329" s="16"/>
      <c r="L9329" s="16"/>
      <c r="M9329" s="16"/>
      <c r="N9329" s="59"/>
      <c r="O9329" s="59"/>
      <c r="P9329" s="59"/>
      <c r="Q9329" s="86"/>
      <c r="R9329" s="16"/>
      <c r="S9329" s="16"/>
      <c r="T9329" s="64"/>
      <c r="U9329" s="64"/>
      <c r="V9329" s="16"/>
      <c r="W9329" s="16"/>
      <c r="X9329" s="64"/>
      <c r="Y9329" s="64"/>
      <c r="Z9329" s="16"/>
      <c r="AA9329" s="16"/>
      <c r="AB9329" s="87"/>
      <c r="AC9329" s="16"/>
      <c r="AD9329" s="16"/>
      <c r="AE9329" s="16"/>
      <c r="AF9329" s="16"/>
      <c r="AG9329" s="16"/>
      <c r="AH9329" s="16" t="str">
        <f>IF(AND(B9329="Premier League",E9329="Live"),_xlfn.XLOOKUP(_xlfn.TEXTJOIN(" vs ",,C9329:D9329),Calendar!G:G,Calendar!B:B),IF(AND(B9329="Premier League",E9329="Highlights"),_xlfn.XLOOKUP(H9329,Calendar!O:O,Calendar!N:N,,-1),""))</f>
        <v/>
      </c>
      <c r="AI9329" s="61" t="str">
        <f>IF(AND(AH9329&lt;&gt;"",E9329="Live"),_xlfn.XLOOKUP(_xlfn.TEXTJOIN(" vs ",,C9329:D9329),Calendar!G:G,Calendar!K:K),"")</f>
        <v/>
      </c>
      <c r="AJ9329" s="61" t="str">
        <f>IF(AND(K9329&lt;&gt;"Match of the Day",K9329&lt;&gt;"Match of the Day 2",K9329&lt;&gt;"Match of the Day Repeat"),"",1+MAX($AJ$10:AJ9328))</f>
        <v/>
      </c>
    </row>
    <row r="9330" spans="1:36" s="72" customFormat="1" x14ac:dyDescent="0.35">
      <c r="A9330" s="16"/>
      <c r="B9330" s="16"/>
      <c r="C9330" s="16"/>
      <c r="D9330" s="16"/>
      <c r="E9330" s="16"/>
      <c r="F9330" s="59"/>
      <c r="G9330" s="16"/>
      <c r="H9330" s="62"/>
      <c r="I9330" s="16"/>
      <c r="J9330" s="16"/>
      <c r="K9330" s="16"/>
      <c r="L9330" s="16"/>
      <c r="M9330" s="16"/>
      <c r="N9330" s="59"/>
      <c r="O9330" s="59"/>
      <c r="P9330" s="59"/>
      <c r="Q9330" s="86"/>
      <c r="R9330" s="16"/>
      <c r="S9330" s="16"/>
      <c r="T9330" s="64"/>
      <c r="U9330" s="64"/>
      <c r="V9330" s="16"/>
      <c r="W9330" s="16"/>
      <c r="X9330" s="64"/>
      <c r="Y9330" s="64"/>
      <c r="Z9330" s="16"/>
      <c r="AA9330" s="16"/>
      <c r="AB9330" s="87"/>
      <c r="AC9330" s="16"/>
      <c r="AD9330" s="16"/>
      <c r="AE9330" s="16"/>
      <c r="AF9330" s="16"/>
      <c r="AG9330" s="16"/>
      <c r="AH9330" s="16" t="str">
        <f>IF(AND(B9330="Premier League",E9330="Live"),_xlfn.XLOOKUP(_xlfn.TEXTJOIN(" vs ",,C9330:D9330),Calendar!G:G,Calendar!B:B),IF(AND(B9330="Premier League",E9330="Highlights"),_xlfn.XLOOKUP(H9330,Calendar!O:O,Calendar!N:N,,-1),""))</f>
        <v/>
      </c>
      <c r="AI9330" s="61" t="str">
        <f>IF(AND(AH9330&lt;&gt;"",E9330="Live"),_xlfn.XLOOKUP(_xlfn.TEXTJOIN(" vs ",,C9330:D9330),Calendar!G:G,Calendar!K:K),"")</f>
        <v/>
      </c>
      <c r="AJ9330" s="61" t="str">
        <f>IF(AND(K9330&lt;&gt;"Match of the Day",K9330&lt;&gt;"Match of the Day 2",K9330&lt;&gt;"Match of the Day Repeat"),"",1+MAX($AJ$10:AJ9329))</f>
        <v/>
      </c>
    </row>
    <row r="9331" spans="1:36" s="72" customFormat="1" x14ac:dyDescent="0.35">
      <c r="A9331" s="16"/>
      <c r="B9331" s="16"/>
      <c r="C9331" s="16"/>
      <c r="D9331" s="16"/>
      <c r="E9331" s="16"/>
      <c r="F9331" s="59"/>
      <c r="G9331" s="16"/>
      <c r="H9331" s="62"/>
      <c r="I9331" s="16"/>
      <c r="J9331" s="16"/>
      <c r="K9331" s="16"/>
      <c r="L9331" s="16"/>
      <c r="M9331" s="16"/>
      <c r="N9331" s="59"/>
      <c r="O9331" s="59"/>
      <c r="P9331" s="59"/>
      <c r="Q9331" s="86"/>
      <c r="R9331" s="16"/>
      <c r="S9331" s="16"/>
      <c r="T9331" s="64"/>
      <c r="U9331" s="64"/>
      <c r="V9331" s="16"/>
      <c r="W9331" s="16"/>
      <c r="X9331" s="64"/>
      <c r="Y9331" s="64"/>
      <c r="Z9331" s="16"/>
      <c r="AA9331" s="16"/>
      <c r="AB9331" s="87"/>
      <c r="AC9331" s="16"/>
      <c r="AD9331" s="16"/>
      <c r="AE9331" s="16"/>
      <c r="AF9331" s="16"/>
      <c r="AG9331" s="16"/>
      <c r="AH9331" s="16" t="str">
        <f>IF(AND(B9331="Premier League",E9331="Live"),_xlfn.XLOOKUP(_xlfn.TEXTJOIN(" vs ",,C9331:D9331),Calendar!G:G,Calendar!B:B),IF(AND(B9331="Premier League",E9331="Highlights"),_xlfn.XLOOKUP(H9331,Calendar!O:O,Calendar!N:N,,-1),""))</f>
        <v/>
      </c>
      <c r="AI9331" s="61" t="str">
        <f>IF(AND(AH9331&lt;&gt;"",E9331="Live"),_xlfn.XLOOKUP(_xlfn.TEXTJOIN(" vs ",,C9331:D9331),Calendar!G:G,Calendar!K:K),"")</f>
        <v/>
      </c>
      <c r="AJ9331" s="61" t="str">
        <f>IF(AND(K9331&lt;&gt;"Match of the Day",K9331&lt;&gt;"Match of the Day 2",K9331&lt;&gt;"Match of the Day Repeat"),"",1+MAX($AJ$10:AJ9330))</f>
        <v/>
      </c>
    </row>
    <row r="9332" spans="1:36" s="72" customFormat="1" x14ac:dyDescent="0.35">
      <c r="A9332" s="16"/>
      <c r="B9332" s="16"/>
      <c r="C9332" s="16"/>
      <c r="D9332" s="16"/>
      <c r="E9332" s="16"/>
      <c r="F9332" s="59"/>
      <c r="G9332" s="16"/>
      <c r="H9332" s="62"/>
      <c r="I9332" s="16"/>
      <c r="J9332" s="16"/>
      <c r="K9332" s="16"/>
      <c r="L9332" s="16"/>
      <c r="M9332" s="16"/>
      <c r="N9332" s="59"/>
      <c r="O9332" s="59"/>
      <c r="P9332" s="59"/>
      <c r="Q9332" s="86"/>
      <c r="R9332" s="16"/>
      <c r="S9332" s="16"/>
      <c r="T9332" s="64"/>
      <c r="U9332" s="64"/>
      <c r="V9332" s="16"/>
      <c r="W9332" s="16"/>
      <c r="X9332" s="64"/>
      <c r="Y9332" s="64"/>
      <c r="Z9332" s="16"/>
      <c r="AA9332" s="16"/>
      <c r="AB9332" s="87"/>
      <c r="AC9332" s="16"/>
      <c r="AD9332" s="16"/>
      <c r="AE9332" s="16"/>
      <c r="AF9332" s="16"/>
      <c r="AG9332" s="16"/>
      <c r="AH9332" s="16" t="str">
        <f>IF(AND(B9332="Premier League",E9332="Live"),_xlfn.XLOOKUP(_xlfn.TEXTJOIN(" vs ",,C9332:D9332),Calendar!G:G,Calendar!B:B),IF(AND(B9332="Premier League",E9332="Highlights"),_xlfn.XLOOKUP(H9332,Calendar!O:O,Calendar!N:N,,-1),""))</f>
        <v/>
      </c>
      <c r="AI9332" s="61" t="str">
        <f>IF(AND(AH9332&lt;&gt;"",E9332="Live"),_xlfn.XLOOKUP(_xlfn.TEXTJOIN(" vs ",,C9332:D9332),Calendar!G:G,Calendar!K:K),"")</f>
        <v/>
      </c>
      <c r="AJ9332" s="61" t="str">
        <f>IF(AND(K9332&lt;&gt;"Match of the Day",K9332&lt;&gt;"Match of the Day 2",K9332&lt;&gt;"Match of the Day Repeat"),"",1+MAX($AJ$10:AJ9331))</f>
        <v/>
      </c>
    </row>
    <row r="9333" spans="1:36" s="72" customFormat="1" x14ac:dyDescent="0.35">
      <c r="A9333" s="16"/>
      <c r="B9333" s="16"/>
      <c r="C9333" s="16"/>
      <c r="D9333" s="16"/>
      <c r="E9333" s="16"/>
      <c r="F9333" s="59"/>
      <c r="G9333" s="16"/>
      <c r="H9333" s="62"/>
      <c r="I9333" s="16"/>
      <c r="J9333" s="16"/>
      <c r="K9333" s="16"/>
      <c r="L9333" s="16"/>
      <c r="M9333" s="16"/>
      <c r="N9333" s="59"/>
      <c r="O9333" s="59"/>
      <c r="P9333" s="59"/>
      <c r="Q9333" s="86"/>
      <c r="R9333" s="16"/>
      <c r="S9333" s="16"/>
      <c r="T9333" s="64"/>
      <c r="U9333" s="64"/>
      <c r="V9333" s="16"/>
      <c r="W9333" s="16"/>
      <c r="X9333" s="64"/>
      <c r="Y9333" s="64"/>
      <c r="Z9333" s="16"/>
      <c r="AA9333" s="16"/>
      <c r="AB9333" s="87"/>
      <c r="AC9333" s="16"/>
      <c r="AD9333" s="16"/>
      <c r="AE9333" s="16"/>
      <c r="AF9333" s="16"/>
      <c r="AG9333" s="16"/>
      <c r="AH9333" s="16" t="str">
        <f>IF(AND(B9333="Premier League",E9333="Live"),_xlfn.XLOOKUP(_xlfn.TEXTJOIN(" vs ",,C9333:D9333),Calendar!G:G,Calendar!B:B),IF(AND(B9333="Premier League",E9333="Highlights"),_xlfn.XLOOKUP(H9333,Calendar!O:O,Calendar!N:N,,-1),""))</f>
        <v/>
      </c>
      <c r="AI9333" s="61" t="str">
        <f>IF(AND(AH9333&lt;&gt;"",E9333="Live"),_xlfn.XLOOKUP(_xlfn.TEXTJOIN(" vs ",,C9333:D9333),Calendar!G:G,Calendar!K:K),"")</f>
        <v/>
      </c>
      <c r="AJ9333" s="61" t="str">
        <f>IF(AND(K9333&lt;&gt;"Match of the Day",K9333&lt;&gt;"Match of the Day 2",K9333&lt;&gt;"Match of the Day Repeat"),"",1+MAX($AJ$10:AJ9332))</f>
        <v/>
      </c>
    </row>
    <row r="9334" spans="1:36" s="72" customFormat="1" x14ac:dyDescent="0.35">
      <c r="A9334" s="16"/>
      <c r="B9334" s="16"/>
      <c r="C9334" s="16"/>
      <c r="D9334" s="16"/>
      <c r="E9334" s="16"/>
      <c r="F9334" s="59"/>
      <c r="G9334" s="16"/>
      <c r="H9334" s="62"/>
      <c r="I9334" s="16"/>
      <c r="J9334" s="16"/>
      <c r="K9334" s="16"/>
      <c r="L9334" s="16"/>
      <c r="M9334" s="16"/>
      <c r="N9334" s="59"/>
      <c r="O9334" s="59"/>
      <c r="P9334" s="59"/>
      <c r="Q9334" s="86"/>
      <c r="R9334" s="16"/>
      <c r="S9334" s="16"/>
      <c r="T9334" s="64"/>
      <c r="U9334" s="64"/>
      <c r="V9334" s="16"/>
      <c r="W9334" s="16"/>
      <c r="X9334" s="64"/>
      <c r="Y9334" s="64"/>
      <c r="Z9334" s="16"/>
      <c r="AA9334" s="16"/>
      <c r="AB9334" s="87"/>
      <c r="AC9334" s="16"/>
      <c r="AD9334" s="16"/>
      <c r="AE9334" s="16"/>
      <c r="AF9334" s="16"/>
      <c r="AG9334" s="16"/>
      <c r="AH9334" s="16" t="str">
        <f>IF(AND(B9334="Premier League",E9334="Live"),_xlfn.XLOOKUP(_xlfn.TEXTJOIN(" vs ",,C9334:D9334),Calendar!G:G,Calendar!B:B),IF(AND(B9334="Premier League",E9334="Highlights"),_xlfn.XLOOKUP(H9334,Calendar!O:O,Calendar!N:N,,-1),""))</f>
        <v/>
      </c>
      <c r="AI9334" s="61" t="str">
        <f>IF(AND(AH9334&lt;&gt;"",E9334="Live"),_xlfn.XLOOKUP(_xlfn.TEXTJOIN(" vs ",,C9334:D9334),Calendar!G:G,Calendar!K:K),"")</f>
        <v/>
      </c>
      <c r="AJ9334" s="61" t="str">
        <f>IF(AND(K9334&lt;&gt;"Match of the Day",K9334&lt;&gt;"Match of the Day 2",K9334&lt;&gt;"Match of the Day Repeat"),"",1+MAX($AJ$10:AJ9333))</f>
        <v/>
      </c>
    </row>
    <row r="9335" spans="1:36" s="72" customFormat="1" x14ac:dyDescent="0.35">
      <c r="A9335" s="16"/>
      <c r="B9335" s="16"/>
      <c r="C9335" s="16"/>
      <c r="D9335" s="16"/>
      <c r="E9335" s="16"/>
      <c r="F9335" s="59"/>
      <c r="G9335" s="16"/>
      <c r="H9335" s="62"/>
      <c r="I9335" s="16"/>
      <c r="J9335" s="16"/>
      <c r="K9335" s="16"/>
      <c r="L9335" s="16"/>
      <c r="M9335" s="16"/>
      <c r="N9335" s="59"/>
      <c r="O9335" s="59"/>
      <c r="P9335" s="59"/>
      <c r="Q9335" s="86"/>
      <c r="R9335" s="16"/>
      <c r="S9335" s="16"/>
      <c r="T9335" s="64"/>
      <c r="U9335" s="64"/>
      <c r="V9335" s="16"/>
      <c r="W9335" s="16"/>
      <c r="X9335" s="64"/>
      <c r="Y9335" s="64"/>
      <c r="Z9335" s="16"/>
      <c r="AA9335" s="16"/>
      <c r="AB9335" s="87"/>
      <c r="AC9335" s="16"/>
      <c r="AD9335" s="16"/>
      <c r="AE9335" s="16"/>
      <c r="AF9335" s="16"/>
      <c r="AG9335" s="16"/>
      <c r="AH9335" s="16" t="str">
        <f>IF(AND(B9335="Premier League",E9335="Live"),_xlfn.XLOOKUP(_xlfn.TEXTJOIN(" vs ",,C9335:D9335),Calendar!G:G,Calendar!B:B),IF(AND(B9335="Premier League",E9335="Highlights"),_xlfn.XLOOKUP(H9335,Calendar!O:O,Calendar!N:N,,-1),""))</f>
        <v/>
      </c>
      <c r="AI9335" s="61" t="str">
        <f>IF(AND(AH9335&lt;&gt;"",E9335="Live"),_xlfn.XLOOKUP(_xlfn.TEXTJOIN(" vs ",,C9335:D9335),Calendar!G:G,Calendar!K:K),"")</f>
        <v/>
      </c>
      <c r="AJ9335" s="61" t="str">
        <f>IF(AND(K9335&lt;&gt;"Match of the Day",K9335&lt;&gt;"Match of the Day 2",K9335&lt;&gt;"Match of the Day Repeat"),"",1+MAX($AJ$10:AJ9334))</f>
        <v/>
      </c>
    </row>
    <row r="9336" spans="1:36" s="72" customFormat="1" x14ac:dyDescent="0.35">
      <c r="A9336" s="16"/>
      <c r="B9336" s="16"/>
      <c r="C9336" s="16"/>
      <c r="D9336" s="16"/>
      <c r="E9336" s="16"/>
      <c r="F9336" s="59"/>
      <c r="G9336" s="16"/>
      <c r="H9336" s="62"/>
      <c r="I9336" s="16"/>
      <c r="J9336" s="16"/>
      <c r="K9336" s="16"/>
      <c r="L9336" s="16"/>
      <c r="M9336" s="16"/>
      <c r="N9336" s="59"/>
      <c r="O9336" s="59"/>
      <c r="P9336" s="59"/>
      <c r="Q9336" s="86"/>
      <c r="R9336" s="16"/>
      <c r="S9336" s="16"/>
      <c r="T9336" s="64"/>
      <c r="U9336" s="64"/>
      <c r="V9336" s="16"/>
      <c r="W9336" s="16"/>
      <c r="X9336" s="64"/>
      <c r="Y9336" s="64"/>
      <c r="Z9336" s="16"/>
      <c r="AA9336" s="16"/>
      <c r="AB9336" s="87"/>
      <c r="AC9336" s="16"/>
      <c r="AD9336" s="16"/>
      <c r="AE9336" s="16"/>
      <c r="AF9336" s="16"/>
      <c r="AG9336" s="16"/>
      <c r="AH9336" s="16" t="str">
        <f>IF(AND(B9336="Premier League",E9336="Live"),_xlfn.XLOOKUP(_xlfn.TEXTJOIN(" vs ",,C9336:D9336),Calendar!G:G,Calendar!B:B),IF(AND(B9336="Premier League",E9336="Highlights"),_xlfn.XLOOKUP(H9336,Calendar!O:O,Calendar!N:N,,-1),""))</f>
        <v/>
      </c>
      <c r="AI9336" s="61" t="str">
        <f>IF(AND(AH9336&lt;&gt;"",E9336="Live"),_xlfn.XLOOKUP(_xlfn.TEXTJOIN(" vs ",,C9336:D9336),Calendar!G:G,Calendar!K:K),"")</f>
        <v/>
      </c>
      <c r="AJ9336" s="61" t="str">
        <f>IF(AND(K9336&lt;&gt;"Match of the Day",K9336&lt;&gt;"Match of the Day 2",K9336&lt;&gt;"Match of the Day Repeat"),"",1+MAX($AJ$10:AJ9335))</f>
        <v/>
      </c>
    </row>
    <row r="9337" spans="1:36" s="72" customFormat="1" x14ac:dyDescent="0.35">
      <c r="A9337" s="16"/>
      <c r="B9337" s="16"/>
      <c r="C9337" s="16"/>
      <c r="D9337" s="16"/>
      <c r="E9337" s="16"/>
      <c r="F9337" s="59"/>
      <c r="G9337" s="16"/>
      <c r="H9337" s="62"/>
      <c r="I9337" s="16"/>
      <c r="J9337" s="16"/>
      <c r="K9337" s="16"/>
      <c r="L9337" s="16"/>
      <c r="M9337" s="16"/>
      <c r="N9337" s="59"/>
      <c r="O9337" s="59"/>
      <c r="P9337" s="59"/>
      <c r="Q9337" s="86"/>
      <c r="R9337" s="16"/>
      <c r="S9337" s="16"/>
      <c r="T9337" s="64"/>
      <c r="U9337" s="64"/>
      <c r="V9337" s="16"/>
      <c r="W9337" s="16"/>
      <c r="X9337" s="64"/>
      <c r="Y9337" s="64"/>
      <c r="Z9337" s="16"/>
      <c r="AA9337" s="16"/>
      <c r="AB9337" s="87"/>
      <c r="AC9337" s="16"/>
      <c r="AD9337" s="16"/>
      <c r="AE9337" s="16"/>
      <c r="AF9337" s="16"/>
      <c r="AG9337" s="16"/>
      <c r="AH9337" s="16" t="str">
        <f>IF(AND(B9337="Premier League",E9337="Live"),_xlfn.XLOOKUP(_xlfn.TEXTJOIN(" vs ",,C9337:D9337),Calendar!G:G,Calendar!B:B),IF(AND(B9337="Premier League",E9337="Highlights"),_xlfn.XLOOKUP(H9337,Calendar!O:O,Calendar!N:N,,-1),""))</f>
        <v/>
      </c>
      <c r="AI9337" s="61" t="str">
        <f>IF(AND(AH9337&lt;&gt;"",E9337="Live"),_xlfn.XLOOKUP(_xlfn.TEXTJOIN(" vs ",,C9337:D9337),Calendar!G:G,Calendar!K:K),"")</f>
        <v/>
      </c>
      <c r="AJ9337" s="61" t="str">
        <f>IF(AND(K9337&lt;&gt;"Match of the Day",K9337&lt;&gt;"Match of the Day 2",K9337&lt;&gt;"Match of the Day Repeat"),"",1+MAX($AJ$10:AJ9336))</f>
        <v/>
      </c>
    </row>
    <row r="9338" spans="1:36" s="72" customFormat="1" x14ac:dyDescent="0.35">
      <c r="A9338" s="16"/>
      <c r="B9338" s="16"/>
      <c r="C9338" s="16"/>
      <c r="D9338" s="16"/>
      <c r="E9338" s="16"/>
      <c r="F9338" s="59"/>
      <c r="G9338" s="16"/>
      <c r="H9338" s="62"/>
      <c r="I9338" s="16"/>
      <c r="J9338" s="16"/>
      <c r="K9338" s="16"/>
      <c r="L9338" s="16"/>
      <c r="M9338" s="16"/>
      <c r="N9338" s="59"/>
      <c r="O9338" s="59"/>
      <c r="P9338" s="59"/>
      <c r="Q9338" s="86"/>
      <c r="R9338" s="16"/>
      <c r="S9338" s="16"/>
      <c r="T9338" s="64"/>
      <c r="U9338" s="64"/>
      <c r="V9338" s="16"/>
      <c r="W9338" s="16"/>
      <c r="X9338" s="64"/>
      <c r="Y9338" s="64"/>
      <c r="Z9338" s="16"/>
      <c r="AA9338" s="16"/>
      <c r="AB9338" s="87"/>
      <c r="AC9338" s="16"/>
      <c r="AD9338" s="16"/>
      <c r="AE9338" s="16"/>
      <c r="AF9338" s="16"/>
      <c r="AG9338" s="16"/>
      <c r="AH9338" s="16" t="str">
        <f>IF(AND(B9338="Premier League",E9338="Live"),_xlfn.XLOOKUP(_xlfn.TEXTJOIN(" vs ",,C9338:D9338),Calendar!G:G,Calendar!B:B),IF(AND(B9338="Premier League",E9338="Highlights"),_xlfn.XLOOKUP(H9338,Calendar!O:O,Calendar!N:N,,-1),""))</f>
        <v/>
      </c>
      <c r="AI9338" s="61" t="str">
        <f>IF(AND(AH9338&lt;&gt;"",E9338="Live"),_xlfn.XLOOKUP(_xlfn.TEXTJOIN(" vs ",,C9338:D9338),Calendar!G:G,Calendar!K:K),"")</f>
        <v/>
      </c>
      <c r="AJ9338" s="61" t="str">
        <f>IF(AND(K9338&lt;&gt;"Match of the Day",K9338&lt;&gt;"Match of the Day 2",K9338&lt;&gt;"Match of the Day Repeat"),"",1+MAX($AJ$10:AJ9337))</f>
        <v/>
      </c>
    </row>
    <row r="9339" spans="1:36" s="72" customFormat="1" x14ac:dyDescent="0.35">
      <c r="A9339" s="16"/>
      <c r="B9339" s="16"/>
      <c r="C9339" s="16"/>
      <c r="D9339" s="16"/>
      <c r="E9339" s="16"/>
      <c r="F9339" s="59"/>
      <c r="G9339" s="16"/>
      <c r="H9339" s="62"/>
      <c r="I9339" s="16"/>
      <c r="J9339" s="16"/>
      <c r="K9339" s="16"/>
      <c r="L9339" s="16"/>
      <c r="M9339" s="16"/>
      <c r="N9339" s="59"/>
      <c r="O9339" s="59"/>
      <c r="P9339" s="59"/>
      <c r="Q9339" s="86"/>
      <c r="R9339" s="16"/>
      <c r="S9339" s="16"/>
      <c r="T9339" s="64"/>
      <c r="U9339" s="64"/>
      <c r="V9339" s="16"/>
      <c r="W9339" s="16"/>
      <c r="X9339" s="64"/>
      <c r="Y9339" s="64"/>
      <c r="Z9339" s="16"/>
      <c r="AA9339" s="16"/>
      <c r="AB9339" s="87"/>
      <c r="AC9339" s="16"/>
      <c r="AD9339" s="16"/>
      <c r="AE9339" s="16"/>
      <c r="AF9339" s="16"/>
      <c r="AG9339" s="16"/>
      <c r="AH9339" s="16" t="str">
        <f>IF(AND(B9339="Premier League",E9339="Live"),_xlfn.XLOOKUP(_xlfn.TEXTJOIN(" vs ",,C9339:D9339),Calendar!G:G,Calendar!B:B),IF(AND(B9339="Premier League",E9339="Highlights"),_xlfn.XLOOKUP(H9339,Calendar!O:O,Calendar!N:N,,-1),""))</f>
        <v/>
      </c>
      <c r="AI9339" s="61" t="str">
        <f>IF(AND(AH9339&lt;&gt;"",E9339="Live"),_xlfn.XLOOKUP(_xlfn.TEXTJOIN(" vs ",,C9339:D9339),Calendar!G:G,Calendar!K:K),"")</f>
        <v/>
      </c>
      <c r="AJ9339" s="61" t="str">
        <f>IF(AND(K9339&lt;&gt;"Match of the Day",K9339&lt;&gt;"Match of the Day 2",K9339&lt;&gt;"Match of the Day Repeat"),"",1+MAX($AJ$10:AJ9338))</f>
        <v/>
      </c>
    </row>
    <row r="9340" spans="1:36" s="72" customFormat="1" x14ac:dyDescent="0.35">
      <c r="A9340" s="16"/>
      <c r="B9340" s="16"/>
      <c r="C9340" s="16"/>
      <c r="D9340" s="16"/>
      <c r="E9340" s="16"/>
      <c r="F9340" s="59"/>
      <c r="G9340" s="16"/>
      <c r="H9340" s="62"/>
      <c r="I9340" s="16"/>
      <c r="J9340" s="16"/>
      <c r="K9340" s="16"/>
      <c r="L9340" s="16"/>
      <c r="M9340" s="16"/>
      <c r="N9340" s="59"/>
      <c r="O9340" s="59"/>
      <c r="P9340" s="59"/>
      <c r="Q9340" s="86"/>
      <c r="R9340" s="16"/>
      <c r="S9340" s="16"/>
      <c r="T9340" s="64"/>
      <c r="U9340" s="64"/>
      <c r="V9340" s="16"/>
      <c r="W9340" s="16"/>
      <c r="X9340" s="64"/>
      <c r="Y9340" s="64"/>
      <c r="Z9340" s="16"/>
      <c r="AA9340" s="16"/>
      <c r="AB9340" s="87"/>
      <c r="AC9340" s="16"/>
      <c r="AD9340" s="16"/>
      <c r="AE9340" s="16"/>
      <c r="AF9340" s="16"/>
      <c r="AG9340" s="16"/>
      <c r="AH9340" s="16" t="str">
        <f>IF(AND(B9340="Premier League",E9340="Live"),_xlfn.XLOOKUP(_xlfn.TEXTJOIN(" vs ",,C9340:D9340),Calendar!G:G,Calendar!B:B),IF(AND(B9340="Premier League",E9340="Highlights"),_xlfn.XLOOKUP(H9340,Calendar!O:O,Calendar!N:N,,-1),""))</f>
        <v/>
      </c>
      <c r="AI9340" s="61" t="str">
        <f>IF(AND(AH9340&lt;&gt;"",E9340="Live"),_xlfn.XLOOKUP(_xlfn.TEXTJOIN(" vs ",,C9340:D9340),Calendar!G:G,Calendar!K:K),"")</f>
        <v/>
      </c>
      <c r="AJ9340" s="61" t="str">
        <f>IF(AND(K9340&lt;&gt;"Match of the Day",K9340&lt;&gt;"Match of the Day 2",K9340&lt;&gt;"Match of the Day Repeat"),"",1+MAX($AJ$10:AJ9339))</f>
        <v/>
      </c>
    </row>
    <row r="9341" spans="1:36" s="72" customFormat="1" x14ac:dyDescent="0.35">
      <c r="A9341" s="16"/>
      <c r="B9341" s="16"/>
      <c r="C9341" s="16"/>
      <c r="D9341" s="16"/>
      <c r="E9341" s="16"/>
      <c r="F9341" s="59"/>
      <c r="G9341" s="16"/>
      <c r="H9341" s="62"/>
      <c r="I9341" s="16"/>
      <c r="J9341" s="16"/>
      <c r="K9341" s="16"/>
      <c r="L9341" s="16"/>
      <c r="M9341" s="16"/>
      <c r="N9341" s="59"/>
      <c r="O9341" s="59"/>
      <c r="P9341" s="59"/>
      <c r="Q9341" s="86"/>
      <c r="R9341" s="16"/>
      <c r="S9341" s="16"/>
      <c r="T9341" s="64"/>
      <c r="U9341" s="64"/>
      <c r="V9341" s="16"/>
      <c r="W9341" s="16"/>
      <c r="X9341" s="64"/>
      <c r="Y9341" s="64"/>
      <c r="Z9341" s="16"/>
      <c r="AA9341" s="16"/>
      <c r="AB9341" s="87"/>
      <c r="AC9341" s="16"/>
      <c r="AD9341" s="16"/>
      <c r="AE9341" s="16"/>
      <c r="AF9341" s="16"/>
      <c r="AG9341" s="16"/>
      <c r="AH9341" s="16" t="str">
        <f>IF(AND(B9341="Premier League",E9341="Live"),_xlfn.XLOOKUP(_xlfn.TEXTJOIN(" vs ",,C9341:D9341),Calendar!G:G,Calendar!B:B),IF(AND(B9341="Premier League",E9341="Highlights"),_xlfn.XLOOKUP(H9341,Calendar!O:O,Calendar!N:N,,-1),""))</f>
        <v/>
      </c>
      <c r="AI9341" s="61" t="str">
        <f>IF(AND(AH9341&lt;&gt;"",E9341="Live"),_xlfn.XLOOKUP(_xlfn.TEXTJOIN(" vs ",,C9341:D9341),Calendar!G:G,Calendar!K:K),"")</f>
        <v/>
      </c>
      <c r="AJ9341" s="61" t="str">
        <f>IF(AND(K9341&lt;&gt;"Match of the Day",K9341&lt;&gt;"Match of the Day 2",K9341&lt;&gt;"Match of the Day Repeat"),"",1+MAX($AJ$10:AJ9340))</f>
        <v/>
      </c>
    </row>
    <row r="9342" spans="1:36" s="72" customFormat="1" x14ac:dyDescent="0.35">
      <c r="A9342" s="16"/>
      <c r="B9342" s="16"/>
      <c r="C9342" s="16"/>
      <c r="D9342" s="16"/>
      <c r="E9342" s="16"/>
      <c r="F9342" s="59"/>
      <c r="G9342" s="16"/>
      <c r="H9342" s="62"/>
      <c r="I9342" s="16"/>
      <c r="J9342" s="16"/>
      <c r="K9342" s="16"/>
      <c r="L9342" s="16"/>
      <c r="M9342" s="16"/>
      <c r="N9342" s="59"/>
      <c r="O9342" s="59"/>
      <c r="P9342" s="59"/>
      <c r="Q9342" s="86"/>
      <c r="R9342" s="16"/>
      <c r="S9342" s="16"/>
      <c r="T9342" s="64"/>
      <c r="U9342" s="64"/>
      <c r="V9342" s="16"/>
      <c r="W9342" s="16"/>
      <c r="X9342" s="64"/>
      <c r="Y9342" s="64"/>
      <c r="Z9342" s="16"/>
      <c r="AA9342" s="16"/>
      <c r="AB9342" s="87"/>
      <c r="AC9342" s="16"/>
      <c r="AD9342" s="16"/>
      <c r="AE9342" s="16"/>
      <c r="AF9342" s="16"/>
      <c r="AG9342" s="16"/>
      <c r="AH9342" s="16" t="str">
        <f>IF(AND(B9342="Premier League",E9342="Live"),_xlfn.XLOOKUP(_xlfn.TEXTJOIN(" vs ",,C9342:D9342),Calendar!G:G,Calendar!B:B),IF(AND(B9342="Premier League",E9342="Highlights"),_xlfn.XLOOKUP(H9342,Calendar!O:O,Calendar!N:N,,-1),""))</f>
        <v/>
      </c>
      <c r="AI9342" s="61" t="str">
        <f>IF(AND(AH9342&lt;&gt;"",E9342="Live"),_xlfn.XLOOKUP(_xlfn.TEXTJOIN(" vs ",,C9342:D9342),Calendar!G:G,Calendar!K:K),"")</f>
        <v/>
      </c>
      <c r="AJ9342" s="61" t="str">
        <f>IF(AND(K9342&lt;&gt;"Match of the Day",K9342&lt;&gt;"Match of the Day 2",K9342&lt;&gt;"Match of the Day Repeat"),"",1+MAX($AJ$10:AJ9341))</f>
        <v/>
      </c>
    </row>
    <row r="9343" spans="1:36" s="72" customFormat="1" x14ac:dyDescent="0.35">
      <c r="A9343" s="16"/>
      <c r="B9343" s="16"/>
      <c r="C9343" s="16"/>
      <c r="D9343" s="16"/>
      <c r="E9343" s="16"/>
      <c r="F9343" s="59"/>
      <c r="G9343" s="16"/>
      <c r="H9343" s="62"/>
      <c r="I9343" s="16"/>
      <c r="J9343" s="16"/>
      <c r="K9343" s="16"/>
      <c r="L9343" s="16"/>
      <c r="M9343" s="16"/>
      <c r="N9343" s="59"/>
      <c r="O9343" s="59"/>
      <c r="P9343" s="59"/>
      <c r="Q9343" s="86"/>
      <c r="R9343" s="16"/>
      <c r="S9343" s="16"/>
      <c r="T9343" s="64"/>
      <c r="U9343" s="64"/>
      <c r="V9343" s="16"/>
      <c r="W9343" s="16"/>
      <c r="X9343" s="64"/>
      <c r="Y9343" s="64"/>
      <c r="Z9343" s="16"/>
      <c r="AA9343" s="16"/>
      <c r="AB9343" s="87"/>
      <c r="AC9343" s="16"/>
      <c r="AD9343" s="16"/>
      <c r="AE9343" s="16"/>
      <c r="AF9343" s="16"/>
      <c r="AG9343" s="16"/>
      <c r="AH9343" s="16" t="str">
        <f>IF(AND(B9343="Premier League",E9343="Live"),_xlfn.XLOOKUP(_xlfn.TEXTJOIN(" vs ",,C9343:D9343),Calendar!G:G,Calendar!B:B),IF(AND(B9343="Premier League",E9343="Highlights"),_xlfn.XLOOKUP(H9343,Calendar!O:O,Calendar!N:N,,-1),""))</f>
        <v/>
      </c>
      <c r="AI9343" s="61" t="str">
        <f>IF(AND(AH9343&lt;&gt;"",E9343="Live"),_xlfn.XLOOKUP(_xlfn.TEXTJOIN(" vs ",,C9343:D9343),Calendar!G:G,Calendar!K:K),"")</f>
        <v/>
      </c>
      <c r="AJ9343" s="61" t="str">
        <f>IF(AND(K9343&lt;&gt;"Match of the Day",K9343&lt;&gt;"Match of the Day 2",K9343&lt;&gt;"Match of the Day Repeat"),"",1+MAX($AJ$10:AJ9342))</f>
        <v/>
      </c>
    </row>
    <row r="9344" spans="1:36" s="72" customFormat="1" x14ac:dyDescent="0.35">
      <c r="A9344" s="16"/>
      <c r="B9344" s="16"/>
      <c r="C9344" s="16"/>
      <c r="D9344" s="16"/>
      <c r="E9344" s="16"/>
      <c r="F9344" s="59"/>
      <c r="G9344" s="16"/>
      <c r="H9344" s="62"/>
      <c r="I9344" s="16"/>
      <c r="J9344" s="16"/>
      <c r="K9344" s="16"/>
      <c r="L9344" s="16"/>
      <c r="M9344" s="16"/>
      <c r="N9344" s="59"/>
      <c r="O9344" s="59"/>
      <c r="P9344" s="59"/>
      <c r="Q9344" s="86"/>
      <c r="R9344" s="16"/>
      <c r="S9344" s="16"/>
      <c r="T9344" s="64"/>
      <c r="U9344" s="64"/>
      <c r="V9344" s="16"/>
      <c r="W9344" s="16"/>
      <c r="X9344" s="64"/>
      <c r="Y9344" s="64"/>
      <c r="Z9344" s="16"/>
      <c r="AA9344" s="16"/>
      <c r="AB9344" s="87"/>
      <c r="AC9344" s="16"/>
      <c r="AD9344" s="16"/>
      <c r="AE9344" s="16"/>
      <c r="AF9344" s="16"/>
      <c r="AG9344" s="16"/>
      <c r="AH9344" s="16" t="str">
        <f>IF(AND(B9344="Premier League",E9344="Live"),_xlfn.XLOOKUP(_xlfn.TEXTJOIN(" vs ",,C9344:D9344),Calendar!G:G,Calendar!B:B),IF(AND(B9344="Premier League",E9344="Highlights"),_xlfn.XLOOKUP(H9344,Calendar!O:O,Calendar!N:N,,-1),""))</f>
        <v/>
      </c>
      <c r="AI9344" s="61" t="str">
        <f>IF(AND(AH9344&lt;&gt;"",E9344="Live"),_xlfn.XLOOKUP(_xlfn.TEXTJOIN(" vs ",,C9344:D9344),Calendar!G:G,Calendar!K:K),"")</f>
        <v/>
      </c>
      <c r="AJ9344" s="61" t="str">
        <f>IF(AND(K9344&lt;&gt;"Match of the Day",K9344&lt;&gt;"Match of the Day 2",K9344&lt;&gt;"Match of the Day Repeat"),"",1+MAX($AJ$10:AJ9343))</f>
        <v/>
      </c>
    </row>
    <row r="9345" spans="1:36" s="72" customFormat="1" x14ac:dyDescent="0.35">
      <c r="A9345" s="16"/>
      <c r="B9345" s="16"/>
      <c r="C9345" s="16"/>
      <c r="D9345" s="16"/>
      <c r="E9345" s="16"/>
      <c r="F9345" s="59"/>
      <c r="G9345" s="16"/>
      <c r="H9345" s="62"/>
      <c r="I9345" s="16"/>
      <c r="J9345" s="16"/>
      <c r="K9345" s="16"/>
      <c r="L9345" s="16"/>
      <c r="M9345" s="16"/>
      <c r="N9345" s="59"/>
      <c r="O9345" s="59"/>
      <c r="P9345" s="59"/>
      <c r="Q9345" s="86"/>
      <c r="R9345" s="16"/>
      <c r="S9345" s="16"/>
      <c r="T9345" s="64"/>
      <c r="U9345" s="64"/>
      <c r="V9345" s="16"/>
      <c r="W9345" s="16"/>
      <c r="X9345" s="64"/>
      <c r="Y9345" s="64"/>
      <c r="Z9345" s="16"/>
      <c r="AA9345" s="16"/>
      <c r="AB9345" s="87"/>
      <c r="AC9345" s="16"/>
      <c r="AD9345" s="16"/>
      <c r="AE9345" s="16"/>
      <c r="AF9345" s="16"/>
      <c r="AG9345" s="16"/>
      <c r="AH9345" s="16" t="str">
        <f>IF(AND(B9345="Premier League",E9345="Live"),_xlfn.XLOOKUP(_xlfn.TEXTJOIN(" vs ",,C9345:D9345),Calendar!G:G,Calendar!B:B),IF(AND(B9345="Premier League",E9345="Highlights"),_xlfn.XLOOKUP(H9345,Calendar!O:O,Calendar!N:N,,-1),""))</f>
        <v/>
      </c>
      <c r="AI9345" s="61" t="str">
        <f>IF(AND(AH9345&lt;&gt;"",E9345="Live"),_xlfn.XLOOKUP(_xlfn.TEXTJOIN(" vs ",,C9345:D9345),Calendar!G:G,Calendar!K:K),"")</f>
        <v/>
      </c>
      <c r="AJ9345" s="61" t="str">
        <f>IF(AND(K9345&lt;&gt;"Match of the Day",K9345&lt;&gt;"Match of the Day 2",K9345&lt;&gt;"Match of the Day Repeat"),"",1+MAX($AJ$10:AJ9344))</f>
        <v/>
      </c>
    </row>
    <row r="9346" spans="1:36" s="72" customFormat="1" x14ac:dyDescent="0.35">
      <c r="A9346" s="16"/>
      <c r="B9346" s="16"/>
      <c r="C9346" s="16"/>
      <c r="D9346" s="16"/>
      <c r="E9346" s="16"/>
      <c r="F9346" s="59"/>
      <c r="G9346" s="16"/>
      <c r="H9346" s="62"/>
      <c r="I9346" s="16"/>
      <c r="J9346" s="16"/>
      <c r="K9346" s="16"/>
      <c r="L9346" s="16"/>
      <c r="M9346" s="16"/>
      <c r="N9346" s="59"/>
      <c r="O9346" s="59"/>
      <c r="P9346" s="59"/>
      <c r="Q9346" s="86"/>
      <c r="R9346" s="16"/>
      <c r="S9346" s="16"/>
      <c r="T9346" s="64"/>
      <c r="U9346" s="64"/>
      <c r="V9346" s="16"/>
      <c r="W9346" s="16"/>
      <c r="X9346" s="64"/>
      <c r="Y9346" s="64"/>
      <c r="Z9346" s="16"/>
      <c r="AA9346" s="16"/>
      <c r="AB9346" s="87"/>
      <c r="AC9346" s="16"/>
      <c r="AD9346" s="16"/>
      <c r="AE9346" s="16"/>
      <c r="AF9346" s="16"/>
      <c r="AG9346" s="16"/>
      <c r="AH9346" s="16" t="str">
        <f>IF(AND(B9346="Premier League",E9346="Live"),_xlfn.XLOOKUP(_xlfn.TEXTJOIN(" vs ",,C9346:D9346),Calendar!G:G,Calendar!B:B),IF(AND(B9346="Premier League",E9346="Highlights"),_xlfn.XLOOKUP(H9346,Calendar!O:O,Calendar!N:N,,-1),""))</f>
        <v/>
      </c>
      <c r="AI9346" s="61" t="str">
        <f>IF(AND(AH9346&lt;&gt;"",E9346="Live"),_xlfn.XLOOKUP(_xlfn.TEXTJOIN(" vs ",,C9346:D9346),Calendar!G:G,Calendar!K:K),"")</f>
        <v/>
      </c>
      <c r="AJ9346" s="61" t="str">
        <f>IF(AND(K9346&lt;&gt;"Match of the Day",K9346&lt;&gt;"Match of the Day 2",K9346&lt;&gt;"Match of the Day Repeat"),"",1+MAX($AJ$10:AJ9345))</f>
        <v/>
      </c>
    </row>
    <row r="9347" spans="1:36" s="72" customFormat="1" x14ac:dyDescent="0.35">
      <c r="A9347" s="16"/>
      <c r="B9347" s="16"/>
      <c r="C9347" s="16"/>
      <c r="D9347" s="16"/>
      <c r="E9347" s="16"/>
      <c r="F9347" s="59"/>
      <c r="G9347" s="16"/>
      <c r="H9347" s="62"/>
      <c r="I9347" s="16"/>
      <c r="J9347" s="16"/>
      <c r="K9347" s="16"/>
      <c r="L9347" s="16"/>
      <c r="M9347" s="16"/>
      <c r="N9347" s="59"/>
      <c r="O9347" s="59"/>
      <c r="P9347" s="59"/>
      <c r="Q9347" s="86"/>
      <c r="R9347" s="16"/>
      <c r="S9347" s="16"/>
      <c r="T9347" s="64"/>
      <c r="U9347" s="64"/>
      <c r="V9347" s="16"/>
      <c r="W9347" s="16"/>
      <c r="X9347" s="64"/>
      <c r="Y9347" s="64"/>
      <c r="Z9347" s="16"/>
      <c r="AA9347" s="16"/>
      <c r="AB9347" s="87"/>
      <c r="AC9347" s="16"/>
      <c r="AD9347" s="16"/>
      <c r="AE9347" s="16"/>
      <c r="AF9347" s="16"/>
      <c r="AG9347" s="16"/>
      <c r="AH9347" s="16" t="str">
        <f>IF(AND(B9347="Premier League",E9347="Live"),_xlfn.XLOOKUP(_xlfn.TEXTJOIN(" vs ",,C9347:D9347),Calendar!G:G,Calendar!B:B),IF(AND(B9347="Premier League",E9347="Highlights"),_xlfn.XLOOKUP(H9347,Calendar!O:O,Calendar!N:N,,-1),""))</f>
        <v/>
      </c>
      <c r="AI9347" s="61" t="str">
        <f>IF(AND(AH9347&lt;&gt;"",E9347="Live"),_xlfn.XLOOKUP(_xlfn.TEXTJOIN(" vs ",,C9347:D9347),Calendar!G:G,Calendar!K:K),"")</f>
        <v/>
      </c>
      <c r="AJ9347" s="61" t="str">
        <f>IF(AND(K9347&lt;&gt;"Match of the Day",K9347&lt;&gt;"Match of the Day 2",K9347&lt;&gt;"Match of the Day Repeat"),"",1+MAX($AJ$10:AJ9346))</f>
        <v/>
      </c>
    </row>
    <row r="9348" spans="1:36" s="72" customFormat="1" x14ac:dyDescent="0.35">
      <c r="A9348" s="16"/>
      <c r="B9348" s="16"/>
      <c r="C9348" s="16"/>
      <c r="D9348" s="16"/>
      <c r="E9348" s="16"/>
      <c r="F9348" s="59"/>
      <c r="G9348" s="16"/>
      <c r="H9348" s="62"/>
      <c r="I9348" s="16"/>
      <c r="J9348" s="16"/>
      <c r="K9348" s="16"/>
      <c r="L9348" s="16"/>
      <c r="M9348" s="16"/>
      <c r="N9348" s="59"/>
      <c r="O9348" s="59"/>
      <c r="P9348" s="59"/>
      <c r="Q9348" s="86"/>
      <c r="R9348" s="16"/>
      <c r="S9348" s="16"/>
      <c r="T9348" s="64"/>
      <c r="U9348" s="64"/>
      <c r="V9348" s="16"/>
      <c r="W9348" s="16"/>
      <c r="X9348" s="64"/>
      <c r="Y9348" s="64"/>
      <c r="Z9348" s="16"/>
      <c r="AA9348" s="16"/>
      <c r="AB9348" s="87"/>
      <c r="AC9348" s="16"/>
      <c r="AD9348" s="16"/>
      <c r="AE9348" s="16"/>
      <c r="AF9348" s="16"/>
      <c r="AG9348" s="16"/>
      <c r="AH9348" s="16" t="str">
        <f>IF(AND(B9348="Premier League",E9348="Live"),_xlfn.XLOOKUP(_xlfn.TEXTJOIN(" vs ",,C9348:D9348),Calendar!G:G,Calendar!B:B),IF(AND(B9348="Premier League",E9348="Highlights"),_xlfn.XLOOKUP(H9348,Calendar!O:O,Calendar!N:N,,-1),""))</f>
        <v/>
      </c>
      <c r="AI9348" s="61" t="str">
        <f>IF(AND(AH9348&lt;&gt;"",E9348="Live"),_xlfn.XLOOKUP(_xlfn.TEXTJOIN(" vs ",,C9348:D9348),Calendar!G:G,Calendar!K:K),"")</f>
        <v/>
      </c>
      <c r="AJ9348" s="61" t="str">
        <f>IF(AND(K9348&lt;&gt;"Match of the Day",K9348&lt;&gt;"Match of the Day 2",K9348&lt;&gt;"Match of the Day Repeat"),"",1+MAX($AJ$10:AJ9347))</f>
        <v/>
      </c>
    </row>
    <row r="9349" spans="1:36" s="72" customFormat="1" x14ac:dyDescent="0.35">
      <c r="A9349" s="16"/>
      <c r="B9349" s="16"/>
      <c r="C9349" s="16"/>
      <c r="D9349" s="16"/>
      <c r="E9349" s="16"/>
      <c r="F9349" s="59"/>
      <c r="G9349" s="16"/>
      <c r="H9349" s="62"/>
      <c r="I9349" s="16"/>
      <c r="J9349" s="16"/>
      <c r="K9349" s="16"/>
      <c r="L9349" s="16"/>
      <c r="M9349" s="16"/>
      <c r="N9349" s="59"/>
      <c r="O9349" s="59"/>
      <c r="P9349" s="59"/>
      <c r="Q9349" s="86"/>
      <c r="R9349" s="16"/>
      <c r="S9349" s="16"/>
      <c r="T9349" s="64"/>
      <c r="U9349" s="64"/>
      <c r="V9349" s="16"/>
      <c r="W9349" s="16"/>
      <c r="X9349" s="64"/>
      <c r="Y9349" s="64"/>
      <c r="Z9349" s="16"/>
      <c r="AA9349" s="16"/>
      <c r="AB9349" s="87"/>
      <c r="AC9349" s="16"/>
      <c r="AD9349" s="16"/>
      <c r="AE9349" s="16"/>
      <c r="AF9349" s="16"/>
      <c r="AG9349" s="16"/>
      <c r="AH9349" s="16" t="str">
        <f>IF(AND(B9349="Premier League",E9349="Live"),_xlfn.XLOOKUP(_xlfn.TEXTJOIN(" vs ",,C9349:D9349),Calendar!G:G,Calendar!B:B),IF(AND(B9349="Premier League",E9349="Highlights"),_xlfn.XLOOKUP(H9349,Calendar!O:O,Calendar!N:N,,-1),""))</f>
        <v/>
      </c>
      <c r="AI9349" s="61" t="str">
        <f>IF(AND(AH9349&lt;&gt;"",E9349="Live"),_xlfn.XLOOKUP(_xlfn.TEXTJOIN(" vs ",,C9349:D9349),Calendar!G:G,Calendar!K:K),"")</f>
        <v/>
      </c>
      <c r="AJ9349" s="61" t="str">
        <f>IF(AND(K9349&lt;&gt;"Match of the Day",K9349&lt;&gt;"Match of the Day 2",K9349&lt;&gt;"Match of the Day Repeat"),"",1+MAX($AJ$10:AJ9348))</f>
        <v/>
      </c>
    </row>
    <row r="9350" spans="1:36" s="72" customFormat="1" x14ac:dyDescent="0.35">
      <c r="A9350" s="16"/>
      <c r="B9350" s="16"/>
      <c r="C9350" s="16"/>
      <c r="D9350" s="16"/>
      <c r="E9350" s="16"/>
      <c r="F9350" s="59"/>
      <c r="G9350" s="16"/>
      <c r="H9350" s="62"/>
      <c r="I9350" s="16"/>
      <c r="J9350" s="16"/>
      <c r="K9350" s="16"/>
      <c r="L9350" s="16"/>
      <c r="M9350" s="16"/>
      <c r="N9350" s="59"/>
      <c r="O9350" s="59"/>
      <c r="P9350" s="59"/>
      <c r="Q9350" s="86"/>
      <c r="R9350" s="16"/>
      <c r="S9350" s="16"/>
      <c r="T9350" s="64"/>
      <c r="U9350" s="64"/>
      <c r="V9350" s="16"/>
      <c r="W9350" s="16"/>
      <c r="X9350" s="64"/>
      <c r="Y9350" s="64"/>
      <c r="Z9350" s="16"/>
      <c r="AA9350" s="16"/>
      <c r="AB9350" s="87"/>
      <c r="AC9350" s="16"/>
      <c r="AD9350" s="16"/>
      <c r="AE9350" s="16"/>
      <c r="AF9350" s="16"/>
      <c r="AG9350" s="16"/>
      <c r="AH9350" s="16" t="str">
        <f>IF(AND(B9350="Premier League",E9350="Live"),_xlfn.XLOOKUP(_xlfn.TEXTJOIN(" vs ",,C9350:D9350),Calendar!G:G,Calendar!B:B),IF(AND(B9350="Premier League",E9350="Highlights"),_xlfn.XLOOKUP(H9350,Calendar!O:O,Calendar!N:N,,-1),""))</f>
        <v/>
      </c>
      <c r="AI9350" s="61" t="str">
        <f>IF(AND(AH9350&lt;&gt;"",E9350="Live"),_xlfn.XLOOKUP(_xlfn.TEXTJOIN(" vs ",,C9350:D9350),Calendar!G:G,Calendar!K:K),"")</f>
        <v/>
      </c>
      <c r="AJ9350" s="61" t="str">
        <f>IF(AND(K9350&lt;&gt;"Match of the Day",K9350&lt;&gt;"Match of the Day 2",K9350&lt;&gt;"Match of the Day Repeat"),"",1+MAX($AJ$10:AJ9349))</f>
        <v/>
      </c>
    </row>
    <row r="9351" spans="1:36" s="72" customFormat="1" x14ac:dyDescent="0.35">
      <c r="A9351" s="16"/>
      <c r="B9351" s="16"/>
      <c r="C9351" s="16"/>
      <c r="D9351" s="16"/>
      <c r="E9351" s="16"/>
      <c r="F9351" s="59"/>
      <c r="G9351" s="16"/>
      <c r="H9351" s="62"/>
      <c r="I9351" s="16"/>
      <c r="J9351" s="16"/>
      <c r="K9351" s="16"/>
      <c r="L9351" s="16"/>
      <c r="M9351" s="16"/>
      <c r="N9351" s="59"/>
      <c r="O9351" s="59"/>
      <c r="P9351" s="59"/>
      <c r="Q9351" s="86"/>
      <c r="R9351" s="16"/>
      <c r="S9351" s="16"/>
      <c r="T9351" s="64"/>
      <c r="U9351" s="64"/>
      <c r="V9351" s="16"/>
      <c r="W9351" s="16"/>
      <c r="X9351" s="64"/>
      <c r="Y9351" s="64"/>
      <c r="Z9351" s="16"/>
      <c r="AA9351" s="16"/>
      <c r="AB9351" s="87"/>
      <c r="AC9351" s="16"/>
      <c r="AD9351" s="16"/>
      <c r="AE9351" s="16"/>
      <c r="AF9351" s="16"/>
      <c r="AG9351" s="16"/>
      <c r="AH9351" s="16" t="str">
        <f>IF(AND(B9351="Premier League",E9351="Live"),_xlfn.XLOOKUP(_xlfn.TEXTJOIN(" vs ",,C9351:D9351),Calendar!G:G,Calendar!B:B),IF(AND(B9351="Premier League",E9351="Highlights"),_xlfn.XLOOKUP(H9351,Calendar!O:O,Calendar!N:N,,-1),""))</f>
        <v/>
      </c>
      <c r="AI9351" s="61" t="str">
        <f>IF(AND(AH9351&lt;&gt;"",E9351="Live"),_xlfn.XLOOKUP(_xlfn.TEXTJOIN(" vs ",,C9351:D9351),Calendar!G:G,Calendar!K:K),"")</f>
        <v/>
      </c>
      <c r="AJ9351" s="61" t="str">
        <f>IF(AND(K9351&lt;&gt;"Match of the Day",K9351&lt;&gt;"Match of the Day 2",K9351&lt;&gt;"Match of the Day Repeat"),"",1+MAX($AJ$10:AJ9350))</f>
        <v/>
      </c>
    </row>
    <row r="9352" spans="1:36" s="72" customFormat="1" x14ac:dyDescent="0.35">
      <c r="A9352" s="16"/>
      <c r="B9352" s="16"/>
      <c r="C9352" s="16"/>
      <c r="D9352" s="16"/>
      <c r="E9352" s="16"/>
      <c r="F9352" s="59"/>
      <c r="G9352" s="16"/>
      <c r="H9352" s="62"/>
      <c r="I9352" s="16"/>
      <c r="J9352" s="16"/>
      <c r="K9352" s="16"/>
      <c r="L9352" s="16"/>
      <c r="M9352" s="16"/>
      <c r="N9352" s="59"/>
      <c r="O9352" s="59"/>
      <c r="P9352" s="59"/>
      <c r="Q9352" s="86"/>
      <c r="R9352" s="16"/>
      <c r="S9352" s="16"/>
      <c r="T9352" s="64"/>
      <c r="U9352" s="64"/>
      <c r="V9352" s="16"/>
      <c r="W9352" s="16"/>
      <c r="X9352" s="64"/>
      <c r="Y9352" s="64"/>
      <c r="Z9352" s="16"/>
      <c r="AA9352" s="16"/>
      <c r="AB9352" s="87"/>
      <c r="AC9352" s="16"/>
      <c r="AD9352" s="16"/>
      <c r="AE9352" s="16"/>
      <c r="AF9352" s="16"/>
      <c r="AG9352" s="16"/>
      <c r="AH9352" s="16" t="str">
        <f>IF(AND(B9352="Premier League",E9352="Live"),_xlfn.XLOOKUP(_xlfn.TEXTJOIN(" vs ",,C9352:D9352),Calendar!G:G,Calendar!B:B),IF(AND(B9352="Premier League",E9352="Highlights"),_xlfn.XLOOKUP(H9352,Calendar!O:O,Calendar!N:N,,-1),""))</f>
        <v/>
      </c>
      <c r="AI9352" s="61" t="str">
        <f>IF(AND(AH9352&lt;&gt;"",E9352="Live"),_xlfn.XLOOKUP(_xlfn.TEXTJOIN(" vs ",,C9352:D9352),Calendar!G:G,Calendar!K:K),"")</f>
        <v/>
      </c>
      <c r="AJ9352" s="61" t="str">
        <f>IF(AND(K9352&lt;&gt;"Match of the Day",K9352&lt;&gt;"Match of the Day 2",K9352&lt;&gt;"Match of the Day Repeat"),"",1+MAX($AJ$10:AJ9351))</f>
        <v/>
      </c>
    </row>
    <row r="9353" spans="1:36" s="72" customFormat="1" x14ac:dyDescent="0.35">
      <c r="A9353" s="16"/>
      <c r="B9353" s="16"/>
      <c r="C9353" s="16"/>
      <c r="D9353" s="16"/>
      <c r="E9353" s="16"/>
      <c r="F9353" s="59"/>
      <c r="G9353" s="16"/>
      <c r="H9353" s="62"/>
      <c r="I9353" s="16"/>
      <c r="J9353" s="16"/>
      <c r="K9353" s="16"/>
      <c r="L9353" s="16"/>
      <c r="M9353" s="16"/>
      <c r="N9353" s="59"/>
      <c r="O9353" s="59"/>
      <c r="P9353" s="59"/>
      <c r="Q9353" s="86"/>
      <c r="R9353" s="16"/>
      <c r="S9353" s="16"/>
      <c r="T9353" s="64"/>
      <c r="U9353" s="64"/>
      <c r="V9353" s="16"/>
      <c r="W9353" s="16"/>
      <c r="X9353" s="64"/>
      <c r="Y9353" s="64"/>
      <c r="Z9353" s="16"/>
      <c r="AA9353" s="16"/>
      <c r="AB9353" s="87"/>
      <c r="AC9353" s="16"/>
      <c r="AD9353" s="16"/>
      <c r="AE9353" s="16"/>
      <c r="AF9353" s="16"/>
      <c r="AG9353" s="16"/>
      <c r="AH9353" s="16" t="str">
        <f>IF(AND(B9353="Premier League",E9353="Live"),_xlfn.XLOOKUP(_xlfn.TEXTJOIN(" vs ",,C9353:D9353),Calendar!G:G,Calendar!B:B),IF(AND(B9353="Premier League",E9353="Highlights"),_xlfn.XLOOKUP(H9353,Calendar!O:O,Calendar!N:N,,-1),""))</f>
        <v/>
      </c>
      <c r="AI9353" s="61" t="str">
        <f>IF(AND(AH9353&lt;&gt;"",E9353="Live"),_xlfn.XLOOKUP(_xlfn.TEXTJOIN(" vs ",,C9353:D9353),Calendar!G:G,Calendar!K:K),"")</f>
        <v/>
      </c>
      <c r="AJ9353" s="61" t="str">
        <f>IF(AND(K9353&lt;&gt;"Match of the Day",K9353&lt;&gt;"Match of the Day 2",K9353&lt;&gt;"Match of the Day Repeat"),"",1+MAX($AJ$10:AJ9352))</f>
        <v/>
      </c>
    </row>
    <row r="9354" spans="1:36" s="72" customFormat="1" x14ac:dyDescent="0.35">
      <c r="A9354" s="16"/>
      <c r="B9354" s="16"/>
      <c r="C9354" s="16"/>
      <c r="D9354" s="16"/>
      <c r="E9354" s="16"/>
      <c r="F9354" s="59"/>
      <c r="G9354" s="16"/>
      <c r="H9354" s="62"/>
      <c r="I9354" s="16"/>
      <c r="J9354" s="16"/>
      <c r="K9354" s="16"/>
      <c r="L9354" s="16"/>
      <c r="M9354" s="16"/>
      <c r="N9354" s="59"/>
      <c r="O9354" s="59"/>
      <c r="P9354" s="59"/>
      <c r="Q9354" s="86"/>
      <c r="R9354" s="16"/>
      <c r="S9354" s="16"/>
      <c r="T9354" s="64"/>
      <c r="U9354" s="64"/>
      <c r="V9354" s="16"/>
      <c r="W9354" s="16"/>
      <c r="X9354" s="64"/>
      <c r="Y9354" s="64"/>
      <c r="Z9354" s="16"/>
      <c r="AA9354" s="16"/>
      <c r="AB9354" s="87"/>
      <c r="AC9354" s="16"/>
      <c r="AD9354" s="16"/>
      <c r="AE9354" s="16"/>
      <c r="AF9354" s="16"/>
      <c r="AG9354" s="16"/>
      <c r="AH9354" s="16" t="str">
        <f>IF(AND(B9354="Premier League",E9354="Live"),_xlfn.XLOOKUP(_xlfn.TEXTJOIN(" vs ",,C9354:D9354),Calendar!G:G,Calendar!B:B),IF(AND(B9354="Premier League",E9354="Highlights"),_xlfn.XLOOKUP(H9354,Calendar!O:O,Calendar!N:N,,-1),""))</f>
        <v/>
      </c>
      <c r="AI9354" s="61" t="str">
        <f>IF(AND(AH9354&lt;&gt;"",E9354="Live"),_xlfn.XLOOKUP(_xlfn.TEXTJOIN(" vs ",,C9354:D9354),Calendar!G:G,Calendar!K:K),"")</f>
        <v/>
      </c>
      <c r="AJ9354" s="61" t="str">
        <f>IF(AND(K9354&lt;&gt;"Match of the Day",K9354&lt;&gt;"Match of the Day 2",K9354&lt;&gt;"Match of the Day Repeat"),"",1+MAX($AJ$10:AJ9353))</f>
        <v/>
      </c>
    </row>
    <row r="9355" spans="1:36" s="72" customFormat="1" x14ac:dyDescent="0.35">
      <c r="A9355" s="16"/>
      <c r="B9355" s="16"/>
      <c r="C9355" s="16"/>
      <c r="D9355" s="16"/>
      <c r="E9355" s="16"/>
      <c r="F9355" s="59"/>
      <c r="G9355" s="16"/>
      <c r="H9355" s="62"/>
      <c r="I9355" s="16"/>
      <c r="J9355" s="16"/>
      <c r="K9355" s="16"/>
      <c r="L9355" s="16"/>
      <c r="M9355" s="16"/>
      <c r="N9355" s="59"/>
      <c r="O9355" s="59"/>
      <c r="P9355" s="59"/>
      <c r="Q9355" s="86"/>
      <c r="R9355" s="16"/>
      <c r="S9355" s="16"/>
      <c r="T9355" s="64"/>
      <c r="U9355" s="64"/>
      <c r="V9355" s="16"/>
      <c r="W9355" s="16"/>
      <c r="X9355" s="64"/>
      <c r="Y9355" s="64"/>
      <c r="Z9355" s="16"/>
      <c r="AA9355" s="16"/>
      <c r="AB9355" s="87"/>
      <c r="AC9355" s="16"/>
      <c r="AD9355" s="16"/>
      <c r="AE9355" s="16"/>
      <c r="AF9355" s="16"/>
      <c r="AG9355" s="16"/>
      <c r="AH9355" s="16" t="str">
        <f>IF(AND(B9355="Premier League",E9355="Live"),_xlfn.XLOOKUP(_xlfn.TEXTJOIN(" vs ",,C9355:D9355),Calendar!G:G,Calendar!B:B),IF(AND(B9355="Premier League",E9355="Highlights"),_xlfn.XLOOKUP(H9355,Calendar!O:O,Calendar!N:N,,-1),""))</f>
        <v/>
      </c>
      <c r="AI9355" s="61" t="str">
        <f>IF(AND(AH9355&lt;&gt;"",E9355="Live"),_xlfn.XLOOKUP(_xlfn.TEXTJOIN(" vs ",,C9355:D9355),Calendar!G:G,Calendar!K:K),"")</f>
        <v/>
      </c>
      <c r="AJ9355" s="61" t="str">
        <f>IF(AND(K9355&lt;&gt;"Match of the Day",K9355&lt;&gt;"Match of the Day 2",K9355&lt;&gt;"Match of the Day Repeat"),"",1+MAX($AJ$10:AJ9354))</f>
        <v/>
      </c>
    </row>
    <row r="9356" spans="1:36" s="72" customFormat="1" x14ac:dyDescent="0.35">
      <c r="A9356" s="16"/>
      <c r="B9356" s="16"/>
      <c r="C9356" s="16"/>
      <c r="D9356" s="16"/>
      <c r="E9356" s="16"/>
      <c r="F9356" s="59"/>
      <c r="G9356" s="16"/>
      <c r="H9356" s="62"/>
      <c r="I9356" s="16"/>
      <c r="J9356" s="16"/>
      <c r="K9356" s="16"/>
      <c r="L9356" s="16"/>
      <c r="M9356" s="16"/>
      <c r="N9356" s="59"/>
      <c r="O9356" s="59"/>
      <c r="P9356" s="59"/>
      <c r="Q9356" s="86"/>
      <c r="R9356" s="16"/>
      <c r="S9356" s="16"/>
      <c r="T9356" s="64"/>
      <c r="U9356" s="64"/>
      <c r="V9356" s="16"/>
      <c r="W9356" s="16"/>
      <c r="X9356" s="64"/>
      <c r="Y9356" s="64"/>
      <c r="Z9356" s="16"/>
      <c r="AA9356" s="16"/>
      <c r="AB9356" s="87"/>
      <c r="AC9356" s="16"/>
      <c r="AD9356" s="16"/>
      <c r="AE9356" s="16"/>
      <c r="AF9356" s="16"/>
      <c r="AG9356" s="16"/>
      <c r="AH9356" s="16" t="str">
        <f>IF(AND(B9356="Premier League",E9356="Live"),_xlfn.XLOOKUP(_xlfn.TEXTJOIN(" vs ",,C9356:D9356),Calendar!G:G,Calendar!B:B),IF(AND(B9356="Premier League",E9356="Highlights"),_xlfn.XLOOKUP(H9356,Calendar!O:O,Calendar!N:N,,-1),""))</f>
        <v/>
      </c>
      <c r="AI9356" s="61" t="str">
        <f>IF(AND(AH9356&lt;&gt;"",E9356="Live"),_xlfn.XLOOKUP(_xlfn.TEXTJOIN(" vs ",,C9356:D9356),Calendar!G:G,Calendar!K:K),"")</f>
        <v/>
      </c>
      <c r="AJ9356" s="61" t="str">
        <f>IF(AND(K9356&lt;&gt;"Match of the Day",K9356&lt;&gt;"Match of the Day 2",K9356&lt;&gt;"Match of the Day Repeat"),"",1+MAX($AJ$10:AJ9355))</f>
        <v/>
      </c>
    </row>
    <row r="9357" spans="1:36" s="72" customFormat="1" x14ac:dyDescent="0.35">
      <c r="A9357" s="16"/>
      <c r="B9357" s="16"/>
      <c r="C9357" s="16"/>
      <c r="D9357" s="16"/>
      <c r="E9357" s="16"/>
      <c r="F9357" s="59"/>
      <c r="G9357" s="16"/>
      <c r="H9357" s="62"/>
      <c r="I9357" s="16"/>
      <c r="J9357" s="16"/>
      <c r="K9357" s="16"/>
      <c r="L9357" s="16"/>
      <c r="M9357" s="16"/>
      <c r="N9357" s="59"/>
      <c r="O9357" s="59"/>
      <c r="P9357" s="59"/>
      <c r="Q9357" s="86"/>
      <c r="R9357" s="16"/>
      <c r="S9357" s="16"/>
      <c r="T9357" s="64"/>
      <c r="U9357" s="64"/>
      <c r="V9357" s="16"/>
      <c r="W9357" s="16"/>
      <c r="X9357" s="64"/>
      <c r="Y9357" s="64"/>
      <c r="Z9357" s="16"/>
      <c r="AA9357" s="16"/>
      <c r="AB9357" s="87"/>
      <c r="AC9357" s="16"/>
      <c r="AD9357" s="16"/>
      <c r="AE9357" s="16"/>
      <c r="AF9357" s="16"/>
      <c r="AG9357" s="16"/>
      <c r="AH9357" s="16" t="str">
        <f>IF(AND(B9357="Premier League",E9357="Live"),_xlfn.XLOOKUP(_xlfn.TEXTJOIN(" vs ",,C9357:D9357),Calendar!G:G,Calendar!B:B),IF(AND(B9357="Premier League",E9357="Highlights"),_xlfn.XLOOKUP(H9357,Calendar!O:O,Calendar!N:N,,-1),""))</f>
        <v/>
      </c>
      <c r="AI9357" s="61" t="str">
        <f>IF(AND(AH9357&lt;&gt;"",E9357="Live"),_xlfn.XLOOKUP(_xlfn.TEXTJOIN(" vs ",,C9357:D9357),Calendar!G:G,Calendar!K:K),"")</f>
        <v/>
      </c>
      <c r="AJ9357" s="61" t="str">
        <f>IF(AND(K9357&lt;&gt;"Match of the Day",K9357&lt;&gt;"Match of the Day 2",K9357&lt;&gt;"Match of the Day Repeat"),"",1+MAX($AJ$10:AJ9356))</f>
        <v/>
      </c>
    </row>
    <row r="9358" spans="1:36" s="72" customFormat="1" x14ac:dyDescent="0.35">
      <c r="A9358" s="16"/>
      <c r="B9358" s="16"/>
      <c r="C9358" s="16"/>
      <c r="D9358" s="16"/>
      <c r="E9358" s="16"/>
      <c r="F9358" s="59"/>
      <c r="G9358" s="16"/>
      <c r="H9358" s="62"/>
      <c r="I9358" s="16"/>
      <c r="J9358" s="16"/>
      <c r="K9358" s="16"/>
      <c r="L9358" s="16"/>
      <c r="M9358" s="16"/>
      <c r="N9358" s="59"/>
      <c r="O9358" s="59"/>
      <c r="P9358" s="59"/>
      <c r="Q9358" s="86"/>
      <c r="R9358" s="16"/>
      <c r="S9358" s="16"/>
      <c r="T9358" s="64"/>
      <c r="U9358" s="64"/>
      <c r="V9358" s="16"/>
      <c r="W9358" s="16"/>
      <c r="X9358" s="64"/>
      <c r="Y9358" s="64"/>
      <c r="Z9358" s="16"/>
      <c r="AA9358" s="16"/>
      <c r="AB9358" s="87"/>
      <c r="AC9358" s="16"/>
      <c r="AD9358" s="16"/>
      <c r="AE9358" s="16"/>
      <c r="AF9358" s="16"/>
      <c r="AG9358" s="16"/>
      <c r="AH9358" s="16" t="str">
        <f>IF(AND(B9358="Premier League",E9358="Live"),_xlfn.XLOOKUP(_xlfn.TEXTJOIN(" vs ",,C9358:D9358),Calendar!G:G,Calendar!B:B),IF(AND(B9358="Premier League",E9358="Highlights"),_xlfn.XLOOKUP(H9358,Calendar!O:O,Calendar!N:N,,-1),""))</f>
        <v/>
      </c>
      <c r="AI9358" s="61" t="str">
        <f>IF(AND(AH9358&lt;&gt;"",E9358="Live"),_xlfn.XLOOKUP(_xlfn.TEXTJOIN(" vs ",,C9358:D9358),Calendar!G:G,Calendar!K:K),"")</f>
        <v/>
      </c>
      <c r="AJ9358" s="61" t="str">
        <f>IF(AND(K9358&lt;&gt;"Match of the Day",K9358&lt;&gt;"Match of the Day 2",K9358&lt;&gt;"Match of the Day Repeat"),"",1+MAX($AJ$10:AJ9357))</f>
        <v/>
      </c>
    </row>
    <row r="9359" spans="1:36" s="72" customFormat="1" x14ac:dyDescent="0.35">
      <c r="A9359" s="16"/>
      <c r="B9359" s="16"/>
      <c r="C9359" s="16"/>
      <c r="D9359" s="16"/>
      <c r="E9359" s="16"/>
      <c r="F9359" s="59"/>
      <c r="G9359" s="16"/>
      <c r="H9359" s="62"/>
      <c r="I9359" s="16"/>
      <c r="J9359" s="16"/>
      <c r="K9359" s="16"/>
      <c r="L9359" s="16"/>
      <c r="M9359" s="16"/>
      <c r="N9359" s="59"/>
      <c r="O9359" s="59"/>
      <c r="P9359" s="59"/>
      <c r="Q9359" s="86"/>
      <c r="R9359" s="16"/>
      <c r="S9359" s="16"/>
      <c r="T9359" s="64"/>
      <c r="U9359" s="64"/>
      <c r="V9359" s="16"/>
      <c r="W9359" s="16"/>
      <c r="X9359" s="64"/>
      <c r="Y9359" s="64"/>
      <c r="Z9359" s="16"/>
      <c r="AA9359" s="16"/>
      <c r="AB9359" s="87"/>
      <c r="AC9359" s="16"/>
      <c r="AD9359" s="16"/>
      <c r="AE9359" s="16"/>
      <c r="AF9359" s="16"/>
      <c r="AG9359" s="16"/>
      <c r="AH9359" s="16" t="str">
        <f>IF(AND(B9359="Premier League",E9359="Live"),_xlfn.XLOOKUP(_xlfn.TEXTJOIN(" vs ",,C9359:D9359),Calendar!G:G,Calendar!B:B),IF(AND(B9359="Premier League",E9359="Highlights"),_xlfn.XLOOKUP(H9359,Calendar!O:O,Calendar!N:N,,-1),""))</f>
        <v/>
      </c>
      <c r="AI9359" s="61" t="str">
        <f>IF(AND(AH9359&lt;&gt;"",E9359="Live"),_xlfn.XLOOKUP(_xlfn.TEXTJOIN(" vs ",,C9359:D9359),Calendar!G:G,Calendar!K:K),"")</f>
        <v/>
      </c>
      <c r="AJ9359" s="61" t="str">
        <f>IF(AND(K9359&lt;&gt;"Match of the Day",K9359&lt;&gt;"Match of the Day 2",K9359&lt;&gt;"Match of the Day Repeat"),"",1+MAX($AJ$10:AJ9358))</f>
        <v/>
      </c>
    </row>
    <row r="9360" spans="1:36" s="72" customFormat="1" x14ac:dyDescent="0.35">
      <c r="A9360" s="16"/>
      <c r="B9360" s="16"/>
      <c r="C9360" s="16"/>
      <c r="D9360" s="16"/>
      <c r="E9360" s="16"/>
      <c r="F9360" s="59"/>
      <c r="G9360" s="16"/>
      <c r="H9360" s="62"/>
      <c r="I9360" s="16"/>
      <c r="J9360" s="16"/>
      <c r="K9360" s="16"/>
      <c r="L9360" s="16"/>
      <c r="M9360" s="16"/>
      <c r="N9360" s="59"/>
      <c r="O9360" s="59"/>
      <c r="P9360" s="59"/>
      <c r="Q9360" s="86"/>
      <c r="R9360" s="16"/>
      <c r="S9360" s="16"/>
      <c r="T9360" s="64"/>
      <c r="U9360" s="64"/>
      <c r="V9360" s="16"/>
      <c r="W9360" s="16"/>
      <c r="X9360" s="64"/>
      <c r="Y9360" s="64"/>
      <c r="Z9360" s="16"/>
      <c r="AA9360" s="16"/>
      <c r="AB9360" s="87"/>
      <c r="AC9360" s="16"/>
      <c r="AD9360" s="16"/>
      <c r="AE9360" s="16"/>
      <c r="AF9360" s="16"/>
      <c r="AG9360" s="16"/>
      <c r="AH9360" s="16" t="str">
        <f>IF(AND(B9360="Premier League",E9360="Live"),_xlfn.XLOOKUP(_xlfn.TEXTJOIN(" vs ",,C9360:D9360),Calendar!G:G,Calendar!B:B),IF(AND(B9360="Premier League",E9360="Highlights"),_xlfn.XLOOKUP(H9360,Calendar!O:O,Calendar!N:N,,-1),""))</f>
        <v/>
      </c>
      <c r="AI9360" s="61" t="str">
        <f>IF(AND(AH9360&lt;&gt;"",E9360="Live"),_xlfn.XLOOKUP(_xlfn.TEXTJOIN(" vs ",,C9360:D9360),Calendar!G:G,Calendar!K:K),"")</f>
        <v/>
      </c>
      <c r="AJ9360" s="61" t="str">
        <f>IF(AND(K9360&lt;&gt;"Match of the Day",K9360&lt;&gt;"Match of the Day 2",K9360&lt;&gt;"Match of the Day Repeat"),"",1+MAX($AJ$10:AJ9359))</f>
        <v/>
      </c>
    </row>
    <row r="9361" spans="1:36" s="72" customFormat="1" x14ac:dyDescent="0.35">
      <c r="A9361" s="16"/>
      <c r="B9361" s="16"/>
      <c r="C9361" s="16"/>
      <c r="D9361" s="16"/>
      <c r="E9361" s="16"/>
      <c r="F9361" s="59"/>
      <c r="G9361" s="16"/>
      <c r="H9361" s="62"/>
      <c r="I9361" s="16"/>
      <c r="J9361" s="16"/>
      <c r="K9361" s="16"/>
      <c r="L9361" s="16"/>
      <c r="M9361" s="16"/>
      <c r="N9361" s="59"/>
      <c r="O9361" s="59"/>
      <c r="P9361" s="59"/>
      <c r="Q9361" s="86"/>
      <c r="R9361" s="16"/>
      <c r="S9361" s="16"/>
      <c r="T9361" s="64"/>
      <c r="U9361" s="64"/>
      <c r="V9361" s="16"/>
      <c r="W9361" s="16"/>
      <c r="X9361" s="64"/>
      <c r="Y9361" s="64"/>
      <c r="Z9361" s="16"/>
      <c r="AA9361" s="16"/>
      <c r="AB9361" s="87"/>
      <c r="AC9361" s="16"/>
      <c r="AD9361" s="16"/>
      <c r="AE9361" s="16"/>
      <c r="AF9361" s="16"/>
      <c r="AG9361" s="16"/>
      <c r="AH9361" s="16" t="str">
        <f>IF(AND(B9361="Premier League",E9361="Live"),_xlfn.XLOOKUP(_xlfn.TEXTJOIN(" vs ",,C9361:D9361),Calendar!G:G,Calendar!B:B),IF(AND(B9361="Premier League",E9361="Highlights"),_xlfn.XLOOKUP(H9361,Calendar!O:O,Calendar!N:N,,-1),""))</f>
        <v/>
      </c>
      <c r="AI9361" s="61" t="str">
        <f>IF(AND(AH9361&lt;&gt;"",E9361="Live"),_xlfn.XLOOKUP(_xlfn.TEXTJOIN(" vs ",,C9361:D9361),Calendar!G:G,Calendar!K:K),"")</f>
        <v/>
      </c>
      <c r="AJ9361" s="61" t="str">
        <f>IF(AND(K9361&lt;&gt;"Match of the Day",K9361&lt;&gt;"Match of the Day 2",K9361&lt;&gt;"Match of the Day Repeat"),"",1+MAX($AJ$10:AJ9360))</f>
        <v/>
      </c>
    </row>
    <row r="9362" spans="1:36" s="72" customFormat="1" x14ac:dyDescent="0.35">
      <c r="A9362" s="16"/>
      <c r="B9362" s="16"/>
      <c r="C9362" s="16"/>
      <c r="D9362" s="16"/>
      <c r="E9362" s="16"/>
      <c r="F9362" s="59"/>
      <c r="G9362" s="16"/>
      <c r="H9362" s="62"/>
      <c r="I9362" s="16"/>
      <c r="J9362" s="16"/>
      <c r="K9362" s="16"/>
      <c r="L9362" s="16"/>
      <c r="M9362" s="16"/>
      <c r="N9362" s="59"/>
      <c r="O9362" s="59"/>
      <c r="P9362" s="59"/>
      <c r="Q9362" s="86"/>
      <c r="R9362" s="16"/>
      <c r="S9362" s="16"/>
      <c r="T9362" s="64"/>
      <c r="U9362" s="64"/>
      <c r="V9362" s="16"/>
      <c r="W9362" s="16"/>
      <c r="X9362" s="64"/>
      <c r="Y9362" s="64"/>
      <c r="Z9362" s="16"/>
      <c r="AA9362" s="16"/>
      <c r="AB9362" s="87"/>
      <c r="AC9362" s="16"/>
      <c r="AD9362" s="16"/>
      <c r="AE9362" s="16"/>
      <c r="AF9362" s="16"/>
      <c r="AG9362" s="16"/>
      <c r="AH9362" s="16" t="str">
        <f>IF(AND(B9362="Premier League",E9362="Live"),_xlfn.XLOOKUP(_xlfn.TEXTJOIN(" vs ",,C9362:D9362),Calendar!G:G,Calendar!B:B),IF(AND(B9362="Premier League",E9362="Highlights"),_xlfn.XLOOKUP(H9362,Calendar!O:O,Calendar!N:N,,-1),""))</f>
        <v/>
      </c>
      <c r="AI9362" s="61" t="str">
        <f>IF(AND(AH9362&lt;&gt;"",E9362="Live"),_xlfn.XLOOKUP(_xlfn.TEXTJOIN(" vs ",,C9362:D9362),Calendar!G:G,Calendar!K:K),"")</f>
        <v/>
      </c>
      <c r="AJ9362" s="61" t="str">
        <f>IF(AND(K9362&lt;&gt;"Match of the Day",K9362&lt;&gt;"Match of the Day 2",K9362&lt;&gt;"Match of the Day Repeat"),"",1+MAX($AJ$10:AJ9361))</f>
        <v/>
      </c>
    </row>
    <row r="9363" spans="1:36" s="72" customFormat="1" x14ac:dyDescent="0.35">
      <c r="A9363" s="16"/>
      <c r="B9363" s="16"/>
      <c r="C9363" s="16"/>
      <c r="D9363" s="16"/>
      <c r="E9363" s="16"/>
      <c r="F9363" s="59"/>
      <c r="G9363" s="16"/>
      <c r="H9363" s="62"/>
      <c r="I9363" s="16"/>
      <c r="J9363" s="16"/>
      <c r="K9363" s="16"/>
      <c r="L9363" s="16"/>
      <c r="M9363" s="16"/>
      <c r="N9363" s="59"/>
      <c r="O9363" s="59"/>
      <c r="P9363" s="59"/>
      <c r="Q9363" s="86"/>
      <c r="R9363" s="16"/>
      <c r="S9363" s="16"/>
      <c r="T9363" s="64"/>
      <c r="U9363" s="64"/>
      <c r="V9363" s="16"/>
      <c r="W9363" s="16"/>
      <c r="X9363" s="64"/>
      <c r="Y9363" s="64"/>
      <c r="Z9363" s="16"/>
      <c r="AA9363" s="16"/>
      <c r="AB9363" s="87"/>
      <c r="AC9363" s="16"/>
      <c r="AD9363" s="16"/>
      <c r="AE9363" s="16"/>
      <c r="AF9363" s="16"/>
      <c r="AG9363" s="16"/>
      <c r="AH9363" s="16" t="str">
        <f>IF(AND(B9363="Premier League",E9363="Live"),_xlfn.XLOOKUP(_xlfn.TEXTJOIN(" vs ",,C9363:D9363),Calendar!G:G,Calendar!B:B),IF(AND(B9363="Premier League",E9363="Highlights"),_xlfn.XLOOKUP(H9363,Calendar!O:O,Calendar!N:N,,-1),""))</f>
        <v/>
      </c>
      <c r="AI9363" s="61" t="str">
        <f>IF(AND(AH9363&lt;&gt;"",E9363="Live"),_xlfn.XLOOKUP(_xlfn.TEXTJOIN(" vs ",,C9363:D9363),Calendar!G:G,Calendar!K:K),"")</f>
        <v/>
      </c>
      <c r="AJ9363" s="61" t="str">
        <f>IF(AND(K9363&lt;&gt;"Match of the Day",K9363&lt;&gt;"Match of the Day 2",K9363&lt;&gt;"Match of the Day Repeat"),"",1+MAX($AJ$10:AJ9362))</f>
        <v/>
      </c>
    </row>
    <row r="9364" spans="1:36" s="72" customFormat="1" x14ac:dyDescent="0.35">
      <c r="A9364" s="16"/>
      <c r="B9364" s="16"/>
      <c r="C9364" s="16"/>
      <c r="D9364" s="16"/>
      <c r="E9364" s="16"/>
      <c r="F9364" s="59"/>
      <c r="G9364" s="16"/>
      <c r="H9364" s="62"/>
      <c r="I9364" s="16"/>
      <c r="J9364" s="16"/>
      <c r="K9364" s="16"/>
      <c r="L9364" s="16"/>
      <c r="M9364" s="16"/>
      <c r="N9364" s="59"/>
      <c r="O9364" s="59"/>
      <c r="P9364" s="59"/>
      <c r="Q9364" s="86"/>
      <c r="R9364" s="16"/>
      <c r="S9364" s="16"/>
      <c r="T9364" s="64"/>
      <c r="U9364" s="64"/>
      <c r="V9364" s="16"/>
      <c r="W9364" s="16"/>
      <c r="X9364" s="64"/>
      <c r="Y9364" s="64"/>
      <c r="Z9364" s="16"/>
      <c r="AA9364" s="16"/>
      <c r="AB9364" s="87"/>
      <c r="AC9364" s="16"/>
      <c r="AD9364" s="16"/>
      <c r="AE9364" s="16"/>
      <c r="AF9364" s="16"/>
      <c r="AG9364" s="16"/>
      <c r="AH9364" s="16" t="str">
        <f>IF(AND(B9364="Premier League",E9364="Live"),_xlfn.XLOOKUP(_xlfn.TEXTJOIN(" vs ",,C9364:D9364),Calendar!G:G,Calendar!B:B),IF(AND(B9364="Premier League",E9364="Highlights"),_xlfn.XLOOKUP(H9364,Calendar!O:O,Calendar!N:N,,-1),""))</f>
        <v/>
      </c>
      <c r="AI9364" s="61" t="str">
        <f>IF(AND(AH9364&lt;&gt;"",E9364="Live"),_xlfn.XLOOKUP(_xlfn.TEXTJOIN(" vs ",,C9364:D9364),Calendar!G:G,Calendar!K:K),"")</f>
        <v/>
      </c>
      <c r="AJ9364" s="61" t="str">
        <f>IF(AND(K9364&lt;&gt;"Match of the Day",K9364&lt;&gt;"Match of the Day 2",K9364&lt;&gt;"Match of the Day Repeat"),"",1+MAX($AJ$10:AJ9363))</f>
        <v/>
      </c>
    </row>
    <row r="9365" spans="1:36" s="72" customFormat="1" x14ac:dyDescent="0.35">
      <c r="A9365" s="16"/>
      <c r="B9365" s="16"/>
      <c r="C9365" s="16"/>
      <c r="D9365" s="16"/>
      <c r="E9365" s="16"/>
      <c r="F9365" s="59"/>
      <c r="G9365" s="16"/>
      <c r="H9365" s="62"/>
      <c r="I9365" s="16"/>
      <c r="J9365" s="16"/>
      <c r="K9365" s="16"/>
      <c r="L9365" s="16"/>
      <c r="M9365" s="16"/>
      <c r="N9365" s="59"/>
      <c r="O9365" s="59"/>
      <c r="P9365" s="59"/>
      <c r="Q9365" s="86"/>
      <c r="R9365" s="16"/>
      <c r="S9365" s="16"/>
      <c r="T9365" s="64"/>
      <c r="U9365" s="64"/>
      <c r="V9365" s="16"/>
      <c r="W9365" s="16"/>
      <c r="X9365" s="64"/>
      <c r="Y9365" s="64"/>
      <c r="Z9365" s="16"/>
      <c r="AA9365" s="16"/>
      <c r="AB9365" s="87"/>
      <c r="AC9365" s="16"/>
      <c r="AD9365" s="16"/>
      <c r="AE9365" s="16"/>
      <c r="AF9365" s="16"/>
      <c r="AG9365" s="16"/>
      <c r="AH9365" s="16" t="str">
        <f>IF(AND(B9365="Premier League",E9365="Live"),_xlfn.XLOOKUP(_xlfn.TEXTJOIN(" vs ",,C9365:D9365),Calendar!G:G,Calendar!B:B),IF(AND(B9365="Premier League",E9365="Highlights"),_xlfn.XLOOKUP(H9365,Calendar!O:O,Calendar!N:N,,-1),""))</f>
        <v/>
      </c>
      <c r="AI9365" s="61" t="str">
        <f>IF(AND(AH9365&lt;&gt;"",E9365="Live"),_xlfn.XLOOKUP(_xlfn.TEXTJOIN(" vs ",,C9365:D9365),Calendar!G:G,Calendar!K:K),"")</f>
        <v/>
      </c>
      <c r="AJ9365" s="61" t="str">
        <f>IF(AND(K9365&lt;&gt;"Match of the Day",K9365&lt;&gt;"Match of the Day 2",K9365&lt;&gt;"Match of the Day Repeat"),"",1+MAX($AJ$10:AJ9364))</f>
        <v/>
      </c>
    </row>
    <row r="9366" spans="1:36" s="72" customFormat="1" x14ac:dyDescent="0.35">
      <c r="A9366" s="16"/>
      <c r="B9366" s="16"/>
      <c r="C9366" s="16"/>
      <c r="D9366" s="16"/>
      <c r="E9366" s="16"/>
      <c r="F9366" s="59"/>
      <c r="G9366" s="16"/>
      <c r="H9366" s="62"/>
      <c r="I9366" s="16"/>
      <c r="J9366" s="16"/>
      <c r="K9366" s="16"/>
      <c r="L9366" s="16"/>
      <c r="M9366" s="16"/>
      <c r="N9366" s="59"/>
      <c r="O9366" s="59"/>
      <c r="P9366" s="59"/>
      <c r="Q9366" s="86"/>
      <c r="R9366" s="16"/>
      <c r="S9366" s="16"/>
      <c r="T9366" s="64"/>
      <c r="U9366" s="64"/>
      <c r="V9366" s="16"/>
      <c r="W9366" s="16"/>
      <c r="X9366" s="64"/>
      <c r="Y9366" s="64"/>
      <c r="Z9366" s="16"/>
      <c r="AA9366" s="16"/>
      <c r="AB9366" s="87"/>
      <c r="AC9366" s="16"/>
      <c r="AD9366" s="16"/>
      <c r="AE9366" s="16"/>
      <c r="AF9366" s="16"/>
      <c r="AG9366" s="16"/>
      <c r="AH9366" s="16" t="str">
        <f>IF(AND(B9366="Premier League",E9366="Live"),_xlfn.XLOOKUP(_xlfn.TEXTJOIN(" vs ",,C9366:D9366),Calendar!G:G,Calendar!B:B),IF(AND(B9366="Premier League",E9366="Highlights"),_xlfn.XLOOKUP(H9366,Calendar!O:O,Calendar!N:N,,-1),""))</f>
        <v/>
      </c>
      <c r="AI9366" s="61" t="str">
        <f>IF(AND(AH9366&lt;&gt;"",E9366="Live"),_xlfn.XLOOKUP(_xlfn.TEXTJOIN(" vs ",,C9366:D9366),Calendar!G:G,Calendar!K:K),"")</f>
        <v/>
      </c>
      <c r="AJ9366" s="61" t="str">
        <f>IF(AND(K9366&lt;&gt;"Match of the Day",K9366&lt;&gt;"Match of the Day 2",K9366&lt;&gt;"Match of the Day Repeat"),"",1+MAX($AJ$10:AJ9365))</f>
        <v/>
      </c>
    </row>
    <row r="9367" spans="1:36" s="72" customFormat="1" x14ac:dyDescent="0.35">
      <c r="A9367" s="16"/>
      <c r="B9367" s="16"/>
      <c r="C9367" s="16"/>
      <c r="D9367" s="16"/>
      <c r="E9367" s="16"/>
      <c r="F9367" s="59"/>
      <c r="G9367" s="16"/>
      <c r="H9367" s="62"/>
      <c r="I9367" s="16"/>
      <c r="J9367" s="16"/>
      <c r="K9367" s="16"/>
      <c r="L9367" s="16"/>
      <c r="M9367" s="16"/>
      <c r="N9367" s="59"/>
      <c r="O9367" s="59"/>
      <c r="P9367" s="59"/>
      <c r="Q9367" s="86"/>
      <c r="R9367" s="16"/>
      <c r="S9367" s="16"/>
      <c r="T9367" s="64"/>
      <c r="U9367" s="64"/>
      <c r="V9367" s="16"/>
      <c r="W9367" s="16"/>
      <c r="X9367" s="64"/>
      <c r="Y9367" s="64"/>
      <c r="Z9367" s="16"/>
      <c r="AA9367" s="16"/>
      <c r="AB9367" s="87"/>
      <c r="AC9367" s="16"/>
      <c r="AD9367" s="16"/>
      <c r="AE9367" s="16"/>
      <c r="AF9367" s="16"/>
      <c r="AG9367" s="16"/>
      <c r="AH9367" s="16" t="str">
        <f>IF(AND(B9367="Premier League",E9367="Live"),_xlfn.XLOOKUP(_xlfn.TEXTJOIN(" vs ",,C9367:D9367),Calendar!G:G,Calendar!B:B),IF(AND(B9367="Premier League",E9367="Highlights"),_xlfn.XLOOKUP(H9367,Calendar!O:O,Calendar!N:N,,-1),""))</f>
        <v/>
      </c>
      <c r="AI9367" s="61" t="str">
        <f>IF(AND(AH9367&lt;&gt;"",E9367="Live"),_xlfn.XLOOKUP(_xlfn.TEXTJOIN(" vs ",,C9367:D9367),Calendar!G:G,Calendar!K:K),"")</f>
        <v/>
      </c>
      <c r="AJ9367" s="61" t="str">
        <f>IF(AND(K9367&lt;&gt;"Match of the Day",K9367&lt;&gt;"Match of the Day 2",K9367&lt;&gt;"Match of the Day Repeat"),"",1+MAX($AJ$10:AJ9366))</f>
        <v/>
      </c>
    </row>
    <row r="9368" spans="1:36" s="72" customFormat="1" x14ac:dyDescent="0.35">
      <c r="A9368" s="16"/>
      <c r="B9368" s="16"/>
      <c r="C9368" s="16"/>
      <c r="D9368" s="16"/>
      <c r="E9368" s="16"/>
      <c r="F9368" s="59"/>
      <c r="G9368" s="16"/>
      <c r="H9368" s="62"/>
      <c r="I9368" s="16"/>
      <c r="J9368" s="16"/>
      <c r="K9368" s="16"/>
      <c r="L9368" s="16"/>
      <c r="M9368" s="16"/>
      <c r="N9368" s="59"/>
      <c r="O9368" s="59"/>
      <c r="P9368" s="59"/>
      <c r="Q9368" s="86"/>
      <c r="R9368" s="16"/>
      <c r="S9368" s="16"/>
      <c r="T9368" s="64"/>
      <c r="U9368" s="64"/>
      <c r="V9368" s="16"/>
      <c r="W9368" s="16"/>
      <c r="X9368" s="64"/>
      <c r="Y9368" s="64"/>
      <c r="Z9368" s="16"/>
      <c r="AA9368" s="16"/>
      <c r="AB9368" s="87"/>
      <c r="AC9368" s="16"/>
      <c r="AD9368" s="16"/>
      <c r="AE9368" s="16"/>
      <c r="AF9368" s="16"/>
      <c r="AG9368" s="16"/>
      <c r="AH9368" s="16" t="str">
        <f>IF(AND(B9368="Premier League",E9368="Live"),_xlfn.XLOOKUP(_xlfn.TEXTJOIN(" vs ",,C9368:D9368),Calendar!G:G,Calendar!B:B),IF(AND(B9368="Premier League",E9368="Highlights"),_xlfn.XLOOKUP(H9368,Calendar!O:O,Calendar!N:N,,-1),""))</f>
        <v/>
      </c>
      <c r="AI9368" s="61" t="str">
        <f>IF(AND(AH9368&lt;&gt;"",E9368="Live"),_xlfn.XLOOKUP(_xlfn.TEXTJOIN(" vs ",,C9368:D9368),Calendar!G:G,Calendar!K:K),"")</f>
        <v/>
      </c>
      <c r="AJ9368" s="61" t="str">
        <f>IF(AND(K9368&lt;&gt;"Match of the Day",K9368&lt;&gt;"Match of the Day 2",K9368&lt;&gt;"Match of the Day Repeat"),"",1+MAX($AJ$10:AJ9367))</f>
        <v/>
      </c>
    </row>
    <row r="9369" spans="1:36" s="72" customFormat="1" x14ac:dyDescent="0.35">
      <c r="A9369" s="16"/>
      <c r="B9369" s="16"/>
      <c r="C9369" s="16"/>
      <c r="D9369" s="16"/>
      <c r="E9369" s="16"/>
      <c r="F9369" s="59"/>
      <c r="G9369" s="16"/>
      <c r="H9369" s="62"/>
      <c r="I9369" s="16"/>
      <c r="J9369" s="16"/>
      <c r="K9369" s="16"/>
      <c r="L9369" s="16"/>
      <c r="M9369" s="16"/>
      <c r="N9369" s="59"/>
      <c r="O9369" s="59"/>
      <c r="P9369" s="59"/>
      <c r="Q9369" s="86"/>
      <c r="R9369" s="16"/>
      <c r="S9369" s="16"/>
      <c r="T9369" s="64"/>
      <c r="U9369" s="64"/>
      <c r="V9369" s="16"/>
      <c r="W9369" s="16"/>
      <c r="X9369" s="64"/>
      <c r="Y9369" s="64"/>
      <c r="Z9369" s="16"/>
      <c r="AA9369" s="16"/>
      <c r="AB9369" s="87"/>
      <c r="AC9369" s="16"/>
      <c r="AD9369" s="16"/>
      <c r="AE9369" s="16"/>
      <c r="AF9369" s="16"/>
      <c r="AG9369" s="16"/>
      <c r="AH9369" s="16" t="str">
        <f>IF(AND(B9369="Premier League",E9369="Live"),_xlfn.XLOOKUP(_xlfn.TEXTJOIN(" vs ",,C9369:D9369),Calendar!G:G,Calendar!B:B),IF(AND(B9369="Premier League",E9369="Highlights"),_xlfn.XLOOKUP(H9369,Calendar!O:O,Calendar!N:N,,-1),""))</f>
        <v/>
      </c>
      <c r="AI9369" s="61" t="str">
        <f>IF(AND(AH9369&lt;&gt;"",E9369="Live"),_xlfn.XLOOKUP(_xlfn.TEXTJOIN(" vs ",,C9369:D9369),Calendar!G:G,Calendar!K:K),"")</f>
        <v/>
      </c>
      <c r="AJ9369" s="61" t="str">
        <f>IF(AND(K9369&lt;&gt;"Match of the Day",K9369&lt;&gt;"Match of the Day 2",K9369&lt;&gt;"Match of the Day Repeat"),"",1+MAX($AJ$10:AJ9368))</f>
        <v/>
      </c>
    </row>
    <row r="9370" spans="1:36" s="72" customFormat="1" x14ac:dyDescent="0.35">
      <c r="A9370" s="16"/>
      <c r="B9370" s="16"/>
      <c r="C9370" s="16"/>
      <c r="D9370" s="16"/>
      <c r="E9370" s="16"/>
      <c r="F9370" s="59"/>
      <c r="G9370" s="16"/>
      <c r="H9370" s="62"/>
      <c r="I9370" s="16"/>
      <c r="J9370" s="16"/>
      <c r="K9370" s="16"/>
      <c r="L9370" s="16"/>
      <c r="M9370" s="16"/>
      <c r="N9370" s="59"/>
      <c r="O9370" s="59"/>
      <c r="P9370" s="59"/>
      <c r="Q9370" s="86"/>
      <c r="R9370" s="16"/>
      <c r="S9370" s="16"/>
      <c r="T9370" s="64"/>
      <c r="U9370" s="64"/>
      <c r="V9370" s="16"/>
      <c r="W9370" s="16"/>
      <c r="X9370" s="64"/>
      <c r="Y9370" s="64"/>
      <c r="Z9370" s="16"/>
      <c r="AA9370" s="16"/>
      <c r="AB9370" s="87"/>
      <c r="AC9370" s="16"/>
      <c r="AD9370" s="16"/>
      <c r="AE9370" s="16"/>
      <c r="AF9370" s="16"/>
      <c r="AG9370" s="16"/>
      <c r="AH9370" s="16" t="str">
        <f>IF(AND(B9370="Premier League",E9370="Live"),_xlfn.XLOOKUP(_xlfn.TEXTJOIN(" vs ",,C9370:D9370),Calendar!G:G,Calendar!B:B),IF(AND(B9370="Premier League",E9370="Highlights"),_xlfn.XLOOKUP(H9370,Calendar!O:O,Calendar!N:N,,-1),""))</f>
        <v/>
      </c>
      <c r="AI9370" s="61" t="str">
        <f>IF(AND(AH9370&lt;&gt;"",E9370="Live"),_xlfn.XLOOKUP(_xlfn.TEXTJOIN(" vs ",,C9370:D9370),Calendar!G:G,Calendar!K:K),"")</f>
        <v/>
      </c>
      <c r="AJ9370" s="61" t="str">
        <f>IF(AND(K9370&lt;&gt;"Match of the Day",K9370&lt;&gt;"Match of the Day 2",K9370&lt;&gt;"Match of the Day Repeat"),"",1+MAX($AJ$10:AJ9369))</f>
        <v/>
      </c>
    </row>
    <row r="9371" spans="1:36" s="72" customFormat="1" x14ac:dyDescent="0.35">
      <c r="A9371" s="16"/>
      <c r="B9371" s="16"/>
      <c r="C9371" s="16"/>
      <c r="D9371" s="16"/>
      <c r="E9371" s="16"/>
      <c r="F9371" s="59"/>
      <c r="G9371" s="16"/>
      <c r="H9371" s="62"/>
      <c r="I9371" s="16"/>
      <c r="J9371" s="16"/>
      <c r="K9371" s="16"/>
      <c r="L9371" s="16"/>
      <c r="M9371" s="16"/>
      <c r="N9371" s="59"/>
      <c r="O9371" s="59"/>
      <c r="P9371" s="59"/>
      <c r="Q9371" s="86"/>
      <c r="R9371" s="16"/>
      <c r="S9371" s="16"/>
      <c r="T9371" s="64"/>
      <c r="U9371" s="64"/>
      <c r="V9371" s="16"/>
      <c r="W9371" s="16"/>
      <c r="X9371" s="64"/>
      <c r="Y9371" s="64"/>
      <c r="Z9371" s="16"/>
      <c r="AA9371" s="16"/>
      <c r="AB9371" s="87"/>
      <c r="AC9371" s="16"/>
      <c r="AD9371" s="16"/>
      <c r="AE9371" s="16"/>
      <c r="AF9371" s="16"/>
      <c r="AG9371" s="16"/>
      <c r="AH9371" s="16" t="str">
        <f>IF(AND(B9371="Premier League",E9371="Live"),_xlfn.XLOOKUP(_xlfn.TEXTJOIN(" vs ",,C9371:D9371),Calendar!G:G,Calendar!B:B),IF(AND(B9371="Premier League",E9371="Highlights"),_xlfn.XLOOKUP(H9371,Calendar!O:O,Calendar!N:N,,-1),""))</f>
        <v/>
      </c>
      <c r="AI9371" s="61" t="str">
        <f>IF(AND(AH9371&lt;&gt;"",E9371="Live"),_xlfn.XLOOKUP(_xlfn.TEXTJOIN(" vs ",,C9371:D9371),Calendar!G:G,Calendar!K:K),"")</f>
        <v/>
      </c>
      <c r="AJ9371" s="61" t="str">
        <f>IF(AND(K9371&lt;&gt;"Match of the Day",K9371&lt;&gt;"Match of the Day 2",K9371&lt;&gt;"Match of the Day Repeat"),"",1+MAX($AJ$10:AJ9370))</f>
        <v/>
      </c>
    </row>
    <row r="9372" spans="1:36" s="72" customFormat="1" x14ac:dyDescent="0.35">
      <c r="A9372" s="16"/>
      <c r="B9372" s="16"/>
      <c r="C9372" s="16"/>
      <c r="D9372" s="16"/>
      <c r="E9372" s="16"/>
      <c r="F9372" s="59"/>
      <c r="G9372" s="16"/>
      <c r="H9372" s="62"/>
      <c r="I9372" s="16"/>
      <c r="J9372" s="16"/>
      <c r="K9372" s="16"/>
      <c r="L9372" s="16"/>
      <c r="M9372" s="16"/>
      <c r="N9372" s="59"/>
      <c r="O9372" s="59"/>
      <c r="P9372" s="59"/>
      <c r="Q9372" s="86"/>
      <c r="R9372" s="16"/>
      <c r="S9372" s="16"/>
      <c r="T9372" s="64"/>
      <c r="U9372" s="64"/>
      <c r="V9372" s="16"/>
      <c r="W9372" s="16"/>
      <c r="X9372" s="64"/>
      <c r="Y9372" s="64"/>
      <c r="Z9372" s="16"/>
      <c r="AA9372" s="16"/>
      <c r="AB9372" s="87"/>
      <c r="AC9372" s="16"/>
      <c r="AD9372" s="16"/>
      <c r="AE9372" s="16"/>
      <c r="AF9372" s="16"/>
      <c r="AG9372" s="16"/>
      <c r="AH9372" s="16" t="str">
        <f>IF(AND(B9372="Premier League",E9372="Live"),_xlfn.XLOOKUP(_xlfn.TEXTJOIN(" vs ",,C9372:D9372),Calendar!G:G,Calendar!B:B),IF(AND(B9372="Premier League",E9372="Highlights"),_xlfn.XLOOKUP(H9372,Calendar!O:O,Calendar!N:N,,-1),""))</f>
        <v/>
      </c>
      <c r="AI9372" s="61" t="str">
        <f>IF(AND(AH9372&lt;&gt;"",E9372="Live"),_xlfn.XLOOKUP(_xlfn.TEXTJOIN(" vs ",,C9372:D9372),Calendar!G:G,Calendar!K:K),"")</f>
        <v/>
      </c>
      <c r="AJ9372" s="61" t="str">
        <f>IF(AND(K9372&lt;&gt;"Match of the Day",K9372&lt;&gt;"Match of the Day 2",K9372&lt;&gt;"Match of the Day Repeat"),"",1+MAX($AJ$10:AJ9371))</f>
        <v/>
      </c>
    </row>
    <row r="9373" spans="1:36" s="72" customFormat="1" x14ac:dyDescent="0.35">
      <c r="A9373" s="16"/>
      <c r="B9373" s="16"/>
      <c r="C9373" s="16"/>
      <c r="D9373" s="16"/>
      <c r="E9373" s="16"/>
      <c r="F9373" s="59"/>
      <c r="G9373" s="16"/>
      <c r="H9373" s="62"/>
      <c r="I9373" s="16"/>
      <c r="J9373" s="16"/>
      <c r="K9373" s="16"/>
      <c r="L9373" s="16"/>
      <c r="M9373" s="16"/>
      <c r="N9373" s="59"/>
      <c r="O9373" s="59"/>
      <c r="P9373" s="59"/>
      <c r="Q9373" s="86"/>
      <c r="R9373" s="16"/>
      <c r="S9373" s="16"/>
      <c r="T9373" s="64"/>
      <c r="U9373" s="64"/>
      <c r="V9373" s="16"/>
      <c r="W9373" s="16"/>
      <c r="X9373" s="64"/>
      <c r="Y9373" s="64"/>
      <c r="Z9373" s="16"/>
      <c r="AA9373" s="16"/>
      <c r="AB9373" s="87"/>
      <c r="AC9373" s="16"/>
      <c r="AD9373" s="16"/>
      <c r="AE9373" s="16"/>
      <c r="AF9373" s="16"/>
      <c r="AG9373" s="16"/>
      <c r="AH9373" s="16" t="str">
        <f>IF(AND(B9373="Premier League",E9373="Live"),_xlfn.XLOOKUP(_xlfn.TEXTJOIN(" vs ",,C9373:D9373),Calendar!G:G,Calendar!B:B),IF(AND(B9373="Premier League",E9373="Highlights"),_xlfn.XLOOKUP(H9373,Calendar!O:O,Calendar!N:N,,-1),""))</f>
        <v/>
      </c>
      <c r="AI9373" s="61" t="str">
        <f>IF(AND(AH9373&lt;&gt;"",E9373="Live"),_xlfn.XLOOKUP(_xlfn.TEXTJOIN(" vs ",,C9373:D9373),Calendar!G:G,Calendar!K:K),"")</f>
        <v/>
      </c>
      <c r="AJ9373" s="61" t="str">
        <f>IF(AND(K9373&lt;&gt;"Match of the Day",K9373&lt;&gt;"Match of the Day 2",K9373&lt;&gt;"Match of the Day Repeat"),"",1+MAX($AJ$10:AJ9372))</f>
        <v/>
      </c>
    </row>
    <row r="9374" spans="1:36" s="72" customFormat="1" x14ac:dyDescent="0.35">
      <c r="A9374" s="16"/>
      <c r="B9374" s="16"/>
      <c r="C9374" s="16"/>
      <c r="D9374" s="16"/>
      <c r="E9374" s="16"/>
      <c r="F9374" s="59"/>
      <c r="G9374" s="16"/>
      <c r="H9374" s="62"/>
      <c r="I9374" s="16"/>
      <c r="J9374" s="16"/>
      <c r="K9374" s="16"/>
      <c r="L9374" s="16"/>
      <c r="M9374" s="16"/>
      <c r="N9374" s="59"/>
      <c r="O9374" s="59"/>
      <c r="P9374" s="59"/>
      <c r="Q9374" s="86"/>
      <c r="R9374" s="16"/>
      <c r="S9374" s="16"/>
      <c r="T9374" s="64"/>
      <c r="U9374" s="64"/>
      <c r="V9374" s="16"/>
      <c r="W9374" s="16"/>
      <c r="X9374" s="64"/>
      <c r="Y9374" s="64"/>
      <c r="Z9374" s="16"/>
      <c r="AA9374" s="16"/>
      <c r="AB9374" s="87"/>
      <c r="AC9374" s="16"/>
      <c r="AD9374" s="16"/>
      <c r="AE9374" s="16"/>
      <c r="AF9374" s="16"/>
      <c r="AG9374" s="16"/>
      <c r="AH9374" s="16" t="str">
        <f>IF(AND(B9374="Premier League",E9374="Live"),_xlfn.XLOOKUP(_xlfn.TEXTJOIN(" vs ",,C9374:D9374),Calendar!G:G,Calendar!B:B),IF(AND(B9374="Premier League",E9374="Highlights"),_xlfn.XLOOKUP(H9374,Calendar!O:O,Calendar!N:N,,-1),""))</f>
        <v/>
      </c>
      <c r="AI9374" s="61" t="str">
        <f>IF(AND(AH9374&lt;&gt;"",E9374="Live"),_xlfn.XLOOKUP(_xlfn.TEXTJOIN(" vs ",,C9374:D9374),Calendar!G:G,Calendar!K:K),"")</f>
        <v/>
      </c>
      <c r="AJ9374" s="61" t="str">
        <f>IF(AND(K9374&lt;&gt;"Match of the Day",K9374&lt;&gt;"Match of the Day 2",K9374&lt;&gt;"Match of the Day Repeat"),"",1+MAX($AJ$10:AJ9373))</f>
        <v/>
      </c>
    </row>
    <row r="9375" spans="1:36" s="72" customFormat="1" x14ac:dyDescent="0.35">
      <c r="A9375" s="16"/>
      <c r="B9375" s="16"/>
      <c r="C9375" s="16"/>
      <c r="D9375" s="16"/>
      <c r="E9375" s="16"/>
      <c r="F9375" s="59"/>
      <c r="G9375" s="16"/>
      <c r="H9375" s="62"/>
      <c r="I9375" s="16"/>
      <c r="J9375" s="16"/>
      <c r="K9375" s="16"/>
      <c r="L9375" s="16"/>
      <c r="M9375" s="16"/>
      <c r="N9375" s="59"/>
      <c r="O9375" s="59"/>
      <c r="P9375" s="59"/>
      <c r="Q9375" s="86"/>
      <c r="R9375" s="16"/>
      <c r="S9375" s="16"/>
      <c r="T9375" s="64"/>
      <c r="U9375" s="64"/>
      <c r="V9375" s="16"/>
      <c r="W9375" s="16"/>
      <c r="X9375" s="64"/>
      <c r="Y9375" s="64"/>
      <c r="Z9375" s="16"/>
      <c r="AA9375" s="16"/>
      <c r="AB9375" s="87"/>
      <c r="AC9375" s="16"/>
      <c r="AD9375" s="16"/>
      <c r="AE9375" s="16"/>
      <c r="AF9375" s="16"/>
      <c r="AG9375" s="16"/>
      <c r="AH9375" s="16" t="str">
        <f>IF(AND(B9375="Premier League",E9375="Live"),_xlfn.XLOOKUP(_xlfn.TEXTJOIN(" vs ",,C9375:D9375),Calendar!G:G,Calendar!B:B),IF(AND(B9375="Premier League",E9375="Highlights"),_xlfn.XLOOKUP(H9375,Calendar!O:O,Calendar!N:N,,-1),""))</f>
        <v/>
      </c>
      <c r="AI9375" s="61" t="str">
        <f>IF(AND(AH9375&lt;&gt;"",E9375="Live"),_xlfn.XLOOKUP(_xlfn.TEXTJOIN(" vs ",,C9375:D9375),Calendar!G:G,Calendar!K:K),"")</f>
        <v/>
      </c>
      <c r="AJ9375" s="61" t="str">
        <f>IF(AND(K9375&lt;&gt;"Match of the Day",K9375&lt;&gt;"Match of the Day 2",K9375&lt;&gt;"Match of the Day Repeat"),"",1+MAX($AJ$10:AJ9374))</f>
        <v/>
      </c>
    </row>
    <row r="9376" spans="1:36" s="72" customFormat="1" x14ac:dyDescent="0.35">
      <c r="A9376" s="16"/>
      <c r="B9376" s="16"/>
      <c r="C9376" s="16"/>
      <c r="D9376" s="16"/>
      <c r="E9376" s="16"/>
      <c r="F9376" s="59"/>
      <c r="G9376" s="16"/>
      <c r="H9376" s="62"/>
      <c r="I9376" s="16"/>
      <c r="J9376" s="16"/>
      <c r="K9376" s="16"/>
      <c r="L9376" s="16"/>
      <c r="M9376" s="16"/>
      <c r="N9376" s="59"/>
      <c r="O9376" s="59"/>
      <c r="P9376" s="59"/>
      <c r="Q9376" s="86"/>
      <c r="R9376" s="16"/>
      <c r="S9376" s="16"/>
      <c r="T9376" s="64"/>
      <c r="U9376" s="64"/>
      <c r="V9376" s="16"/>
      <c r="W9376" s="16"/>
      <c r="X9376" s="64"/>
      <c r="Y9376" s="64"/>
      <c r="Z9376" s="16"/>
      <c r="AA9376" s="16"/>
      <c r="AB9376" s="87"/>
      <c r="AC9376" s="16"/>
      <c r="AD9376" s="16"/>
      <c r="AE9376" s="16"/>
      <c r="AF9376" s="16"/>
      <c r="AG9376" s="16"/>
      <c r="AH9376" s="16" t="str">
        <f>IF(AND(B9376="Premier League",E9376="Live"),_xlfn.XLOOKUP(_xlfn.TEXTJOIN(" vs ",,C9376:D9376),Calendar!G:G,Calendar!B:B),IF(AND(B9376="Premier League",E9376="Highlights"),_xlfn.XLOOKUP(H9376,Calendar!O:O,Calendar!N:N,,-1),""))</f>
        <v/>
      </c>
      <c r="AI9376" s="61" t="str">
        <f>IF(AND(AH9376&lt;&gt;"",E9376="Live"),_xlfn.XLOOKUP(_xlfn.TEXTJOIN(" vs ",,C9376:D9376),Calendar!G:G,Calendar!K:K),"")</f>
        <v/>
      </c>
      <c r="AJ9376" s="61" t="str">
        <f>IF(AND(K9376&lt;&gt;"Match of the Day",K9376&lt;&gt;"Match of the Day 2",K9376&lt;&gt;"Match of the Day Repeat"),"",1+MAX($AJ$10:AJ9375))</f>
        <v/>
      </c>
    </row>
    <row r="9377" spans="1:36" s="72" customFormat="1" x14ac:dyDescent="0.35">
      <c r="A9377" s="16"/>
      <c r="B9377" s="16"/>
      <c r="C9377" s="16"/>
      <c r="D9377" s="16"/>
      <c r="E9377" s="16"/>
      <c r="F9377" s="59"/>
      <c r="G9377" s="16"/>
      <c r="H9377" s="62"/>
      <c r="I9377" s="16"/>
      <c r="J9377" s="16"/>
      <c r="K9377" s="16"/>
      <c r="L9377" s="16"/>
      <c r="M9377" s="16"/>
      <c r="N9377" s="59"/>
      <c r="O9377" s="59"/>
      <c r="P9377" s="59"/>
      <c r="Q9377" s="86"/>
      <c r="R9377" s="16"/>
      <c r="S9377" s="16"/>
      <c r="T9377" s="64"/>
      <c r="U9377" s="64"/>
      <c r="V9377" s="16"/>
      <c r="W9377" s="16"/>
      <c r="X9377" s="64"/>
      <c r="Y9377" s="64"/>
      <c r="Z9377" s="16"/>
      <c r="AA9377" s="16"/>
      <c r="AB9377" s="87"/>
      <c r="AC9377" s="16"/>
      <c r="AD9377" s="16"/>
      <c r="AE9377" s="16"/>
      <c r="AF9377" s="16"/>
      <c r="AG9377" s="16"/>
      <c r="AH9377" s="16" t="str">
        <f>IF(AND(B9377="Premier League",E9377="Live"),_xlfn.XLOOKUP(_xlfn.TEXTJOIN(" vs ",,C9377:D9377),Calendar!G:G,Calendar!B:B),IF(AND(B9377="Premier League",E9377="Highlights"),_xlfn.XLOOKUP(H9377,Calendar!O:O,Calendar!N:N,,-1),""))</f>
        <v/>
      </c>
      <c r="AI9377" s="61" t="str">
        <f>IF(AND(AH9377&lt;&gt;"",E9377="Live"),_xlfn.XLOOKUP(_xlfn.TEXTJOIN(" vs ",,C9377:D9377),Calendar!G:G,Calendar!K:K),"")</f>
        <v/>
      </c>
      <c r="AJ9377" s="61" t="str">
        <f>IF(AND(K9377&lt;&gt;"Match of the Day",K9377&lt;&gt;"Match of the Day 2",K9377&lt;&gt;"Match of the Day Repeat"),"",1+MAX($AJ$10:AJ9376))</f>
        <v/>
      </c>
    </row>
    <row r="9378" spans="1:36" s="72" customFormat="1" x14ac:dyDescent="0.35">
      <c r="A9378" s="16"/>
      <c r="B9378" s="16"/>
      <c r="C9378" s="16"/>
      <c r="D9378" s="16"/>
      <c r="E9378" s="16"/>
      <c r="F9378" s="59"/>
      <c r="G9378" s="16"/>
      <c r="H9378" s="62"/>
      <c r="I9378" s="16"/>
      <c r="J9378" s="16"/>
      <c r="K9378" s="16"/>
      <c r="L9378" s="16"/>
      <c r="M9378" s="16"/>
      <c r="N9378" s="59"/>
      <c r="O9378" s="59"/>
      <c r="P9378" s="59"/>
      <c r="Q9378" s="86"/>
      <c r="R9378" s="16"/>
      <c r="S9378" s="16"/>
      <c r="T9378" s="64"/>
      <c r="U9378" s="64"/>
      <c r="V9378" s="16"/>
      <c r="W9378" s="16"/>
      <c r="X9378" s="64"/>
      <c r="Y9378" s="64"/>
      <c r="Z9378" s="16"/>
      <c r="AA9378" s="16"/>
      <c r="AB9378" s="87"/>
      <c r="AC9378" s="16"/>
      <c r="AD9378" s="16"/>
      <c r="AE9378" s="16"/>
      <c r="AF9378" s="16"/>
      <c r="AG9378" s="16"/>
      <c r="AH9378" s="16" t="str">
        <f>IF(AND(B9378="Premier League",E9378="Live"),_xlfn.XLOOKUP(_xlfn.TEXTJOIN(" vs ",,C9378:D9378),Calendar!G:G,Calendar!B:B),IF(AND(B9378="Premier League",E9378="Highlights"),_xlfn.XLOOKUP(H9378,Calendar!O:O,Calendar!N:N,,-1),""))</f>
        <v/>
      </c>
      <c r="AI9378" s="61" t="str">
        <f>IF(AND(AH9378&lt;&gt;"",E9378="Live"),_xlfn.XLOOKUP(_xlfn.TEXTJOIN(" vs ",,C9378:D9378),Calendar!G:G,Calendar!K:K),"")</f>
        <v/>
      </c>
      <c r="AJ9378" s="61" t="str">
        <f>IF(AND(K9378&lt;&gt;"Match of the Day",K9378&lt;&gt;"Match of the Day 2",K9378&lt;&gt;"Match of the Day Repeat"),"",1+MAX($AJ$10:AJ9377))</f>
        <v/>
      </c>
    </row>
    <row r="9379" spans="1:36" s="72" customFormat="1" x14ac:dyDescent="0.35">
      <c r="A9379" s="16"/>
      <c r="B9379" s="16"/>
      <c r="C9379" s="16"/>
      <c r="D9379" s="16"/>
      <c r="E9379" s="16"/>
      <c r="F9379" s="59"/>
      <c r="G9379" s="16"/>
      <c r="H9379" s="62"/>
      <c r="I9379" s="16"/>
      <c r="J9379" s="16"/>
      <c r="K9379" s="16"/>
      <c r="L9379" s="16"/>
      <c r="M9379" s="16"/>
      <c r="N9379" s="59"/>
      <c r="O9379" s="59"/>
      <c r="P9379" s="59"/>
      <c r="Q9379" s="86"/>
      <c r="R9379" s="16"/>
      <c r="S9379" s="16"/>
      <c r="T9379" s="64"/>
      <c r="U9379" s="64"/>
      <c r="V9379" s="16"/>
      <c r="W9379" s="16"/>
      <c r="X9379" s="64"/>
      <c r="Y9379" s="64"/>
      <c r="Z9379" s="16"/>
      <c r="AA9379" s="16"/>
      <c r="AB9379" s="87"/>
      <c r="AC9379" s="16"/>
      <c r="AD9379" s="16"/>
      <c r="AE9379" s="16"/>
      <c r="AF9379" s="16"/>
      <c r="AG9379" s="16"/>
      <c r="AH9379" s="16" t="str">
        <f>IF(AND(B9379="Premier League",E9379="Live"),_xlfn.XLOOKUP(_xlfn.TEXTJOIN(" vs ",,C9379:D9379),Calendar!G:G,Calendar!B:B),IF(AND(B9379="Premier League",E9379="Highlights"),_xlfn.XLOOKUP(H9379,Calendar!O:O,Calendar!N:N,,-1),""))</f>
        <v/>
      </c>
      <c r="AI9379" s="61" t="str">
        <f>IF(AND(AH9379&lt;&gt;"",E9379="Live"),_xlfn.XLOOKUP(_xlfn.TEXTJOIN(" vs ",,C9379:D9379),Calendar!G:G,Calendar!K:K),"")</f>
        <v/>
      </c>
      <c r="AJ9379" s="61" t="str">
        <f>IF(AND(K9379&lt;&gt;"Match of the Day",K9379&lt;&gt;"Match of the Day 2",K9379&lt;&gt;"Match of the Day Repeat"),"",1+MAX($AJ$10:AJ9378))</f>
        <v/>
      </c>
    </row>
    <row r="9380" spans="1:36" s="72" customFormat="1" x14ac:dyDescent="0.35">
      <c r="A9380" s="16"/>
      <c r="B9380" s="16"/>
      <c r="C9380" s="16"/>
      <c r="D9380" s="16"/>
      <c r="E9380" s="16"/>
      <c r="F9380" s="59"/>
      <c r="G9380" s="16"/>
      <c r="H9380" s="62"/>
      <c r="I9380" s="16"/>
      <c r="J9380" s="16"/>
      <c r="K9380" s="16"/>
      <c r="L9380" s="16"/>
      <c r="M9380" s="16"/>
      <c r="N9380" s="59"/>
      <c r="O9380" s="59"/>
      <c r="P9380" s="59"/>
      <c r="Q9380" s="86"/>
      <c r="R9380" s="16"/>
      <c r="S9380" s="16"/>
      <c r="T9380" s="64"/>
      <c r="U9380" s="64"/>
      <c r="V9380" s="16"/>
      <c r="W9380" s="16"/>
      <c r="X9380" s="64"/>
      <c r="Y9380" s="64"/>
      <c r="Z9380" s="16"/>
      <c r="AA9380" s="16"/>
      <c r="AB9380" s="87"/>
      <c r="AC9380" s="16"/>
      <c r="AD9380" s="16"/>
      <c r="AE9380" s="16"/>
      <c r="AF9380" s="16"/>
      <c r="AG9380" s="16"/>
      <c r="AH9380" s="16" t="str">
        <f>IF(AND(B9380="Premier League",E9380="Live"),_xlfn.XLOOKUP(_xlfn.TEXTJOIN(" vs ",,C9380:D9380),Calendar!G:G,Calendar!B:B),IF(AND(B9380="Premier League",E9380="Highlights"),_xlfn.XLOOKUP(H9380,Calendar!O:O,Calendar!N:N,,-1),""))</f>
        <v/>
      </c>
      <c r="AI9380" s="61" t="str">
        <f>IF(AND(AH9380&lt;&gt;"",E9380="Live"),_xlfn.XLOOKUP(_xlfn.TEXTJOIN(" vs ",,C9380:D9380),Calendar!G:G,Calendar!K:K),"")</f>
        <v/>
      </c>
      <c r="AJ9380" s="61" t="str">
        <f>IF(AND(K9380&lt;&gt;"Match of the Day",K9380&lt;&gt;"Match of the Day 2",K9380&lt;&gt;"Match of the Day Repeat"),"",1+MAX($AJ$10:AJ9379))</f>
        <v/>
      </c>
    </row>
    <row r="9381" spans="1:36" s="72" customFormat="1" x14ac:dyDescent="0.35">
      <c r="A9381" s="16"/>
      <c r="B9381" s="16"/>
      <c r="C9381" s="16"/>
      <c r="D9381" s="16"/>
      <c r="E9381" s="16"/>
      <c r="F9381" s="59"/>
      <c r="G9381" s="16"/>
      <c r="H9381" s="62"/>
      <c r="I9381" s="16"/>
      <c r="J9381" s="16"/>
      <c r="K9381" s="16"/>
      <c r="L9381" s="16"/>
      <c r="M9381" s="16"/>
      <c r="N9381" s="59"/>
      <c r="O9381" s="59"/>
      <c r="P9381" s="59"/>
      <c r="Q9381" s="86"/>
      <c r="R9381" s="16"/>
      <c r="S9381" s="16"/>
      <c r="T9381" s="64"/>
      <c r="U9381" s="64"/>
      <c r="V9381" s="16"/>
      <c r="W9381" s="16"/>
      <c r="X9381" s="64"/>
      <c r="Y9381" s="64"/>
      <c r="Z9381" s="16"/>
      <c r="AA9381" s="16"/>
      <c r="AB9381" s="87"/>
      <c r="AC9381" s="16"/>
      <c r="AD9381" s="16"/>
      <c r="AE9381" s="16"/>
      <c r="AF9381" s="16"/>
      <c r="AG9381" s="16"/>
      <c r="AH9381" s="16" t="str">
        <f>IF(AND(B9381="Premier League",E9381="Live"),_xlfn.XLOOKUP(_xlfn.TEXTJOIN(" vs ",,C9381:D9381),Calendar!G:G,Calendar!B:B),IF(AND(B9381="Premier League",E9381="Highlights"),_xlfn.XLOOKUP(H9381,Calendar!O:O,Calendar!N:N,,-1),""))</f>
        <v/>
      </c>
      <c r="AI9381" s="61" t="str">
        <f>IF(AND(AH9381&lt;&gt;"",E9381="Live"),_xlfn.XLOOKUP(_xlfn.TEXTJOIN(" vs ",,C9381:D9381),Calendar!G:G,Calendar!K:K),"")</f>
        <v/>
      </c>
      <c r="AJ9381" s="61" t="str">
        <f>IF(AND(K9381&lt;&gt;"Match of the Day",K9381&lt;&gt;"Match of the Day 2",K9381&lt;&gt;"Match of the Day Repeat"),"",1+MAX($AJ$10:AJ9380))</f>
        <v/>
      </c>
    </row>
    <row r="9382" spans="1:36" s="72" customFormat="1" x14ac:dyDescent="0.35">
      <c r="A9382" s="16"/>
      <c r="B9382" s="16"/>
      <c r="C9382" s="16"/>
      <c r="D9382" s="16"/>
      <c r="E9382" s="16"/>
      <c r="F9382" s="59"/>
      <c r="G9382" s="16"/>
      <c r="H9382" s="62"/>
      <c r="I9382" s="16"/>
      <c r="J9382" s="16"/>
      <c r="K9382" s="16"/>
      <c r="L9382" s="16"/>
      <c r="M9382" s="16"/>
      <c r="N9382" s="59"/>
      <c r="O9382" s="59"/>
      <c r="P9382" s="59"/>
      <c r="Q9382" s="86"/>
      <c r="R9382" s="16"/>
      <c r="S9382" s="16"/>
      <c r="T9382" s="64"/>
      <c r="U9382" s="64"/>
      <c r="V9382" s="16"/>
      <c r="W9382" s="16"/>
      <c r="X9382" s="64"/>
      <c r="Y9382" s="64"/>
      <c r="Z9382" s="16"/>
      <c r="AA9382" s="16"/>
      <c r="AB9382" s="87"/>
      <c r="AC9382" s="16"/>
      <c r="AD9382" s="16"/>
      <c r="AE9382" s="16"/>
      <c r="AF9382" s="16"/>
      <c r="AG9382" s="16"/>
      <c r="AH9382" s="16" t="str">
        <f>IF(AND(B9382="Premier League",E9382="Live"),_xlfn.XLOOKUP(_xlfn.TEXTJOIN(" vs ",,C9382:D9382),Calendar!G:G,Calendar!B:B),IF(AND(B9382="Premier League",E9382="Highlights"),_xlfn.XLOOKUP(H9382,Calendar!O:O,Calendar!N:N,,-1),""))</f>
        <v/>
      </c>
      <c r="AI9382" s="61" t="str">
        <f>IF(AND(AH9382&lt;&gt;"",E9382="Live"),_xlfn.XLOOKUP(_xlfn.TEXTJOIN(" vs ",,C9382:D9382),Calendar!G:G,Calendar!K:K),"")</f>
        <v/>
      </c>
      <c r="AJ9382" s="61" t="str">
        <f>IF(AND(K9382&lt;&gt;"Match of the Day",K9382&lt;&gt;"Match of the Day 2",K9382&lt;&gt;"Match of the Day Repeat"),"",1+MAX($AJ$10:AJ9381))</f>
        <v/>
      </c>
    </row>
    <row r="9383" spans="1:36" s="72" customFormat="1" x14ac:dyDescent="0.35">
      <c r="A9383" s="16"/>
      <c r="B9383" s="16"/>
      <c r="C9383" s="16"/>
      <c r="D9383" s="16"/>
      <c r="E9383" s="16"/>
      <c r="F9383" s="59"/>
      <c r="G9383" s="16"/>
      <c r="H9383" s="62"/>
      <c r="I9383" s="16"/>
      <c r="J9383" s="16"/>
      <c r="K9383" s="16"/>
      <c r="L9383" s="16"/>
      <c r="M9383" s="16"/>
      <c r="N9383" s="59"/>
      <c r="O9383" s="59"/>
      <c r="P9383" s="59"/>
      <c r="Q9383" s="86"/>
      <c r="R9383" s="16"/>
      <c r="S9383" s="16"/>
      <c r="T9383" s="64"/>
      <c r="U9383" s="64"/>
      <c r="V9383" s="16"/>
      <c r="W9383" s="16"/>
      <c r="X9383" s="64"/>
      <c r="Y9383" s="64"/>
      <c r="Z9383" s="16"/>
      <c r="AA9383" s="16"/>
      <c r="AB9383" s="87"/>
      <c r="AC9383" s="16"/>
      <c r="AD9383" s="16"/>
      <c r="AE9383" s="16"/>
      <c r="AF9383" s="16"/>
      <c r="AG9383" s="16"/>
      <c r="AH9383" s="16" t="str">
        <f>IF(AND(B9383="Premier League",E9383="Live"),_xlfn.XLOOKUP(_xlfn.TEXTJOIN(" vs ",,C9383:D9383),Calendar!G:G,Calendar!B:B),IF(AND(B9383="Premier League",E9383="Highlights"),_xlfn.XLOOKUP(H9383,Calendar!O:O,Calendar!N:N,,-1),""))</f>
        <v/>
      </c>
      <c r="AI9383" s="61" t="str">
        <f>IF(AND(AH9383&lt;&gt;"",E9383="Live"),_xlfn.XLOOKUP(_xlfn.TEXTJOIN(" vs ",,C9383:D9383),Calendar!G:G,Calendar!K:K),"")</f>
        <v/>
      </c>
      <c r="AJ9383" s="61" t="str">
        <f>IF(AND(K9383&lt;&gt;"Match of the Day",K9383&lt;&gt;"Match of the Day 2",K9383&lt;&gt;"Match of the Day Repeat"),"",1+MAX($AJ$10:AJ9382))</f>
        <v/>
      </c>
    </row>
    <row r="9384" spans="1:36" s="72" customFormat="1" x14ac:dyDescent="0.35">
      <c r="A9384" s="16"/>
      <c r="B9384" s="16"/>
      <c r="C9384" s="16"/>
      <c r="D9384" s="16"/>
      <c r="E9384" s="16"/>
      <c r="F9384" s="59"/>
      <c r="G9384" s="16"/>
      <c r="H9384" s="62"/>
      <c r="I9384" s="16"/>
      <c r="J9384" s="16"/>
      <c r="K9384" s="16"/>
      <c r="L9384" s="16"/>
      <c r="M9384" s="16"/>
      <c r="N9384" s="59"/>
      <c r="O9384" s="59"/>
      <c r="P9384" s="59"/>
      <c r="Q9384" s="86"/>
      <c r="R9384" s="16"/>
      <c r="S9384" s="16"/>
      <c r="T9384" s="64"/>
      <c r="U9384" s="64"/>
      <c r="V9384" s="16"/>
      <c r="W9384" s="16"/>
      <c r="X9384" s="64"/>
      <c r="Y9384" s="64"/>
      <c r="Z9384" s="16"/>
      <c r="AA9384" s="16"/>
      <c r="AB9384" s="87"/>
      <c r="AC9384" s="16"/>
      <c r="AD9384" s="16"/>
      <c r="AE9384" s="16"/>
      <c r="AF9384" s="16"/>
      <c r="AG9384" s="16"/>
      <c r="AH9384" s="16" t="str">
        <f>IF(AND(B9384="Premier League",E9384="Live"),_xlfn.XLOOKUP(_xlfn.TEXTJOIN(" vs ",,C9384:D9384),Calendar!G:G,Calendar!B:B),IF(AND(B9384="Premier League",E9384="Highlights"),_xlfn.XLOOKUP(H9384,Calendar!O:O,Calendar!N:N,,-1),""))</f>
        <v/>
      </c>
      <c r="AI9384" s="61" t="str">
        <f>IF(AND(AH9384&lt;&gt;"",E9384="Live"),_xlfn.XLOOKUP(_xlfn.TEXTJOIN(" vs ",,C9384:D9384),Calendar!G:G,Calendar!K:K),"")</f>
        <v/>
      </c>
      <c r="AJ9384" s="61" t="str">
        <f>IF(AND(K9384&lt;&gt;"Match of the Day",K9384&lt;&gt;"Match of the Day 2",K9384&lt;&gt;"Match of the Day Repeat"),"",1+MAX($AJ$10:AJ9383))</f>
        <v/>
      </c>
    </row>
    <row r="9385" spans="1:36" s="72" customFormat="1" x14ac:dyDescent="0.35">
      <c r="A9385" s="16"/>
      <c r="B9385" s="16"/>
      <c r="C9385" s="16"/>
      <c r="D9385" s="16"/>
      <c r="E9385" s="16"/>
      <c r="F9385" s="59"/>
      <c r="G9385" s="16"/>
      <c r="H9385" s="62"/>
      <c r="I9385" s="16"/>
      <c r="J9385" s="16"/>
      <c r="K9385" s="16"/>
      <c r="L9385" s="16"/>
      <c r="M9385" s="16"/>
      <c r="N9385" s="59"/>
      <c r="O9385" s="59"/>
      <c r="P9385" s="59"/>
      <c r="Q9385" s="86"/>
      <c r="R9385" s="16"/>
      <c r="S9385" s="16"/>
      <c r="T9385" s="64"/>
      <c r="U9385" s="64"/>
      <c r="V9385" s="16"/>
      <c r="W9385" s="16"/>
      <c r="X9385" s="64"/>
      <c r="Y9385" s="64"/>
      <c r="Z9385" s="16"/>
      <c r="AA9385" s="16"/>
      <c r="AB9385" s="87"/>
      <c r="AC9385" s="16"/>
      <c r="AD9385" s="16"/>
      <c r="AE9385" s="16"/>
      <c r="AF9385" s="16"/>
      <c r="AG9385" s="16"/>
      <c r="AH9385" s="16" t="str">
        <f>IF(AND(B9385="Premier League",E9385="Live"),_xlfn.XLOOKUP(_xlfn.TEXTJOIN(" vs ",,C9385:D9385),Calendar!G:G,Calendar!B:B),IF(AND(B9385="Premier League",E9385="Highlights"),_xlfn.XLOOKUP(H9385,Calendar!O:O,Calendar!N:N,,-1),""))</f>
        <v/>
      </c>
      <c r="AI9385" s="61" t="str">
        <f>IF(AND(AH9385&lt;&gt;"",E9385="Live"),_xlfn.XLOOKUP(_xlfn.TEXTJOIN(" vs ",,C9385:D9385),Calendar!G:G,Calendar!K:K),"")</f>
        <v/>
      </c>
      <c r="AJ9385" s="61" t="str">
        <f>IF(AND(K9385&lt;&gt;"Match of the Day",K9385&lt;&gt;"Match of the Day 2",K9385&lt;&gt;"Match of the Day Repeat"),"",1+MAX($AJ$10:AJ9384))</f>
        <v/>
      </c>
    </row>
    <row r="9386" spans="1:36" s="72" customFormat="1" x14ac:dyDescent="0.35">
      <c r="A9386" s="16"/>
      <c r="B9386" s="16"/>
      <c r="C9386" s="16"/>
      <c r="D9386" s="16"/>
      <c r="E9386" s="16"/>
      <c r="F9386" s="59"/>
      <c r="G9386" s="16"/>
      <c r="H9386" s="62"/>
      <c r="I9386" s="16"/>
      <c r="J9386" s="16"/>
      <c r="K9386" s="16"/>
      <c r="L9386" s="16"/>
      <c r="M9386" s="16"/>
      <c r="N9386" s="59"/>
      <c r="O9386" s="59"/>
      <c r="P9386" s="59"/>
      <c r="Q9386" s="86"/>
      <c r="R9386" s="16"/>
      <c r="S9386" s="16"/>
      <c r="T9386" s="64"/>
      <c r="U9386" s="64"/>
      <c r="V9386" s="16"/>
      <c r="W9386" s="16"/>
      <c r="X9386" s="64"/>
      <c r="Y9386" s="64"/>
      <c r="Z9386" s="16"/>
      <c r="AA9386" s="16"/>
      <c r="AB9386" s="87"/>
      <c r="AC9386" s="16"/>
      <c r="AD9386" s="16"/>
      <c r="AE9386" s="16"/>
      <c r="AF9386" s="16"/>
      <c r="AG9386" s="16"/>
      <c r="AH9386" s="16" t="str">
        <f>IF(AND(B9386="Premier League",E9386="Live"),_xlfn.XLOOKUP(_xlfn.TEXTJOIN(" vs ",,C9386:D9386),Calendar!G:G,Calendar!B:B),IF(AND(B9386="Premier League",E9386="Highlights"),_xlfn.XLOOKUP(H9386,Calendar!O:O,Calendar!N:N,,-1),""))</f>
        <v/>
      </c>
      <c r="AI9386" s="61" t="str">
        <f>IF(AND(AH9386&lt;&gt;"",E9386="Live"),_xlfn.XLOOKUP(_xlfn.TEXTJOIN(" vs ",,C9386:D9386),Calendar!G:G,Calendar!K:K),"")</f>
        <v/>
      </c>
      <c r="AJ9386" s="61" t="str">
        <f>IF(AND(K9386&lt;&gt;"Match of the Day",K9386&lt;&gt;"Match of the Day 2",K9386&lt;&gt;"Match of the Day Repeat"),"",1+MAX($AJ$10:AJ9385))</f>
        <v/>
      </c>
    </row>
    <row r="9387" spans="1:36" s="72" customFormat="1" x14ac:dyDescent="0.35">
      <c r="A9387" s="16"/>
      <c r="B9387" s="16"/>
      <c r="C9387" s="16"/>
      <c r="D9387" s="16"/>
      <c r="E9387" s="16"/>
      <c r="F9387" s="59"/>
      <c r="G9387" s="16"/>
      <c r="H9387" s="62"/>
      <c r="I9387" s="16"/>
      <c r="J9387" s="16"/>
      <c r="K9387" s="16"/>
      <c r="L9387" s="16"/>
      <c r="M9387" s="16"/>
      <c r="N9387" s="59"/>
      <c r="O9387" s="59"/>
      <c r="P9387" s="59"/>
      <c r="Q9387" s="86"/>
      <c r="R9387" s="16"/>
      <c r="S9387" s="16"/>
      <c r="T9387" s="64"/>
      <c r="U9387" s="64"/>
      <c r="V9387" s="16"/>
      <c r="W9387" s="16"/>
      <c r="X9387" s="64"/>
      <c r="Y9387" s="64"/>
      <c r="Z9387" s="16"/>
      <c r="AA9387" s="16"/>
      <c r="AB9387" s="87"/>
      <c r="AC9387" s="16"/>
      <c r="AD9387" s="16"/>
      <c r="AE9387" s="16"/>
      <c r="AF9387" s="16"/>
      <c r="AG9387" s="16"/>
      <c r="AH9387" s="16" t="str">
        <f>IF(AND(B9387="Premier League",E9387="Live"),_xlfn.XLOOKUP(_xlfn.TEXTJOIN(" vs ",,C9387:D9387),Calendar!G:G,Calendar!B:B),IF(AND(B9387="Premier League",E9387="Highlights"),_xlfn.XLOOKUP(H9387,Calendar!O:O,Calendar!N:N,,-1),""))</f>
        <v/>
      </c>
      <c r="AI9387" s="61" t="str">
        <f>IF(AND(AH9387&lt;&gt;"",E9387="Live"),_xlfn.XLOOKUP(_xlfn.TEXTJOIN(" vs ",,C9387:D9387),Calendar!G:G,Calendar!K:K),"")</f>
        <v/>
      </c>
      <c r="AJ9387" s="61" t="str">
        <f>IF(AND(K9387&lt;&gt;"Match of the Day",K9387&lt;&gt;"Match of the Day 2",K9387&lt;&gt;"Match of the Day Repeat"),"",1+MAX($AJ$10:AJ9386))</f>
        <v/>
      </c>
    </row>
    <row r="9388" spans="1:36" s="72" customFormat="1" x14ac:dyDescent="0.35">
      <c r="A9388" s="16"/>
      <c r="B9388" s="16"/>
      <c r="C9388" s="16"/>
      <c r="D9388" s="16"/>
      <c r="E9388" s="16"/>
      <c r="F9388" s="59"/>
      <c r="G9388" s="16"/>
      <c r="H9388" s="62"/>
      <c r="I9388" s="16"/>
      <c r="J9388" s="16"/>
      <c r="K9388" s="16"/>
      <c r="L9388" s="16"/>
      <c r="M9388" s="16"/>
      <c r="N9388" s="59"/>
      <c r="O9388" s="59"/>
      <c r="P9388" s="59"/>
      <c r="Q9388" s="86"/>
      <c r="R9388" s="16"/>
      <c r="S9388" s="16"/>
      <c r="T9388" s="64"/>
      <c r="U9388" s="64"/>
      <c r="V9388" s="16"/>
      <c r="W9388" s="16"/>
      <c r="X9388" s="64"/>
      <c r="Y9388" s="64"/>
      <c r="Z9388" s="16"/>
      <c r="AA9388" s="16"/>
      <c r="AB9388" s="87"/>
      <c r="AC9388" s="16"/>
      <c r="AD9388" s="16"/>
      <c r="AE9388" s="16"/>
      <c r="AF9388" s="16"/>
      <c r="AG9388" s="16"/>
      <c r="AH9388" s="16" t="str">
        <f>IF(AND(B9388="Premier League",E9388="Live"),_xlfn.XLOOKUP(_xlfn.TEXTJOIN(" vs ",,C9388:D9388),Calendar!G:G,Calendar!B:B),IF(AND(B9388="Premier League",E9388="Highlights"),_xlfn.XLOOKUP(H9388,Calendar!O:O,Calendar!N:N,,-1),""))</f>
        <v/>
      </c>
      <c r="AI9388" s="61" t="str">
        <f>IF(AND(AH9388&lt;&gt;"",E9388="Live"),_xlfn.XLOOKUP(_xlfn.TEXTJOIN(" vs ",,C9388:D9388),Calendar!G:G,Calendar!K:K),"")</f>
        <v/>
      </c>
      <c r="AJ9388" s="61" t="str">
        <f>IF(AND(K9388&lt;&gt;"Match of the Day",K9388&lt;&gt;"Match of the Day 2",K9388&lt;&gt;"Match of the Day Repeat"),"",1+MAX($AJ$10:AJ9387))</f>
        <v/>
      </c>
    </row>
    <row r="9389" spans="1:36" s="72" customFormat="1" x14ac:dyDescent="0.35">
      <c r="A9389" s="16"/>
      <c r="B9389" s="16"/>
      <c r="C9389" s="16"/>
      <c r="D9389" s="16"/>
      <c r="E9389" s="16"/>
      <c r="F9389" s="59"/>
      <c r="G9389" s="16"/>
      <c r="H9389" s="62"/>
      <c r="I9389" s="16"/>
      <c r="J9389" s="16"/>
      <c r="K9389" s="16"/>
      <c r="L9389" s="16"/>
      <c r="M9389" s="16"/>
      <c r="N9389" s="59"/>
      <c r="O9389" s="59"/>
      <c r="P9389" s="59"/>
      <c r="Q9389" s="86"/>
      <c r="R9389" s="16"/>
      <c r="S9389" s="16"/>
      <c r="T9389" s="64"/>
      <c r="U9389" s="64"/>
      <c r="V9389" s="16"/>
      <c r="W9389" s="16"/>
      <c r="X9389" s="64"/>
      <c r="Y9389" s="64"/>
      <c r="Z9389" s="16"/>
      <c r="AA9389" s="16"/>
      <c r="AB9389" s="87"/>
      <c r="AC9389" s="16"/>
      <c r="AD9389" s="16"/>
      <c r="AE9389" s="16"/>
      <c r="AF9389" s="16"/>
      <c r="AG9389" s="16"/>
      <c r="AH9389" s="16" t="str">
        <f>IF(AND(B9389="Premier League",E9389="Live"),_xlfn.XLOOKUP(_xlfn.TEXTJOIN(" vs ",,C9389:D9389),Calendar!G:G,Calendar!B:B),IF(AND(B9389="Premier League",E9389="Highlights"),_xlfn.XLOOKUP(H9389,Calendar!O:O,Calendar!N:N,,-1),""))</f>
        <v/>
      </c>
      <c r="AI9389" s="61" t="str">
        <f>IF(AND(AH9389&lt;&gt;"",E9389="Live"),_xlfn.XLOOKUP(_xlfn.TEXTJOIN(" vs ",,C9389:D9389),Calendar!G:G,Calendar!K:K),"")</f>
        <v/>
      </c>
      <c r="AJ9389" s="61" t="str">
        <f>IF(AND(K9389&lt;&gt;"Match of the Day",K9389&lt;&gt;"Match of the Day 2",K9389&lt;&gt;"Match of the Day Repeat"),"",1+MAX($AJ$10:AJ9388))</f>
        <v/>
      </c>
    </row>
    <row r="9390" spans="1:36" s="72" customFormat="1" x14ac:dyDescent="0.35">
      <c r="A9390" s="16"/>
      <c r="B9390" s="16"/>
      <c r="C9390" s="16"/>
      <c r="D9390" s="16"/>
      <c r="E9390" s="16"/>
      <c r="F9390" s="59"/>
      <c r="G9390" s="16"/>
      <c r="H9390" s="62"/>
      <c r="I9390" s="16"/>
      <c r="J9390" s="16"/>
      <c r="K9390" s="16"/>
      <c r="L9390" s="16"/>
      <c r="M9390" s="16"/>
      <c r="N9390" s="59"/>
      <c r="O9390" s="59"/>
      <c r="P9390" s="59"/>
      <c r="Q9390" s="86"/>
      <c r="R9390" s="16"/>
      <c r="S9390" s="16"/>
      <c r="T9390" s="64"/>
      <c r="U9390" s="64"/>
      <c r="V9390" s="16"/>
      <c r="W9390" s="16"/>
      <c r="X9390" s="64"/>
      <c r="Y9390" s="64"/>
      <c r="Z9390" s="16"/>
      <c r="AA9390" s="16"/>
      <c r="AB9390" s="87"/>
      <c r="AC9390" s="16"/>
      <c r="AD9390" s="16"/>
      <c r="AE9390" s="16"/>
      <c r="AF9390" s="16"/>
      <c r="AG9390" s="16"/>
      <c r="AH9390" s="16" t="str">
        <f>IF(AND(B9390="Premier League",E9390="Live"),_xlfn.XLOOKUP(_xlfn.TEXTJOIN(" vs ",,C9390:D9390),Calendar!G:G,Calendar!B:B),IF(AND(B9390="Premier League",E9390="Highlights"),_xlfn.XLOOKUP(H9390,Calendar!O:O,Calendar!N:N,,-1),""))</f>
        <v/>
      </c>
      <c r="AI9390" s="61" t="str">
        <f>IF(AND(AH9390&lt;&gt;"",E9390="Live"),_xlfn.XLOOKUP(_xlfn.TEXTJOIN(" vs ",,C9390:D9390),Calendar!G:G,Calendar!K:K),"")</f>
        <v/>
      </c>
      <c r="AJ9390" s="61" t="str">
        <f>IF(AND(K9390&lt;&gt;"Match of the Day",K9390&lt;&gt;"Match of the Day 2",K9390&lt;&gt;"Match of the Day Repeat"),"",1+MAX($AJ$10:AJ9389))</f>
        <v/>
      </c>
    </row>
    <row r="9391" spans="1:36" s="72" customFormat="1" x14ac:dyDescent="0.35">
      <c r="A9391" s="16"/>
      <c r="B9391" s="16"/>
      <c r="C9391" s="16"/>
      <c r="D9391" s="16"/>
      <c r="E9391" s="16"/>
      <c r="F9391" s="59"/>
      <c r="G9391" s="16"/>
      <c r="H9391" s="62"/>
      <c r="I9391" s="16"/>
      <c r="J9391" s="16"/>
      <c r="K9391" s="16"/>
      <c r="L9391" s="16"/>
      <c r="M9391" s="16"/>
      <c r="N9391" s="59"/>
      <c r="O9391" s="59"/>
      <c r="P9391" s="59"/>
      <c r="Q9391" s="86"/>
      <c r="R9391" s="16"/>
      <c r="S9391" s="16"/>
      <c r="T9391" s="64"/>
      <c r="U9391" s="64"/>
      <c r="V9391" s="16"/>
      <c r="W9391" s="16"/>
      <c r="X9391" s="64"/>
      <c r="Y9391" s="64"/>
      <c r="Z9391" s="16"/>
      <c r="AA9391" s="16"/>
      <c r="AB9391" s="87"/>
      <c r="AC9391" s="16"/>
      <c r="AD9391" s="16"/>
      <c r="AE9391" s="16"/>
      <c r="AF9391" s="16"/>
      <c r="AG9391" s="16"/>
      <c r="AH9391" s="16" t="str">
        <f>IF(AND(B9391="Premier League",E9391="Live"),_xlfn.XLOOKUP(_xlfn.TEXTJOIN(" vs ",,C9391:D9391),Calendar!G:G,Calendar!B:B),IF(AND(B9391="Premier League",E9391="Highlights"),_xlfn.XLOOKUP(H9391,Calendar!O:O,Calendar!N:N,,-1),""))</f>
        <v/>
      </c>
      <c r="AI9391" s="61" t="str">
        <f>IF(AND(AH9391&lt;&gt;"",E9391="Live"),_xlfn.XLOOKUP(_xlfn.TEXTJOIN(" vs ",,C9391:D9391),Calendar!G:G,Calendar!K:K),"")</f>
        <v/>
      </c>
      <c r="AJ9391" s="61" t="str">
        <f>IF(AND(K9391&lt;&gt;"Match of the Day",K9391&lt;&gt;"Match of the Day 2",K9391&lt;&gt;"Match of the Day Repeat"),"",1+MAX($AJ$10:AJ9390))</f>
        <v/>
      </c>
    </row>
    <row r="9392" spans="1:36" s="72" customFormat="1" x14ac:dyDescent="0.35">
      <c r="A9392" s="16"/>
      <c r="B9392" s="16"/>
      <c r="C9392" s="16"/>
      <c r="D9392" s="16"/>
      <c r="E9392" s="16"/>
      <c r="F9392" s="59"/>
      <c r="G9392" s="16"/>
      <c r="H9392" s="62"/>
      <c r="I9392" s="16"/>
      <c r="J9392" s="16"/>
      <c r="K9392" s="16"/>
      <c r="L9392" s="16"/>
      <c r="M9392" s="16"/>
      <c r="N9392" s="59"/>
      <c r="O9392" s="59"/>
      <c r="P9392" s="59"/>
      <c r="Q9392" s="86"/>
      <c r="R9392" s="16"/>
      <c r="S9392" s="16"/>
      <c r="T9392" s="64"/>
      <c r="U9392" s="64"/>
      <c r="V9392" s="16"/>
      <c r="W9392" s="16"/>
      <c r="X9392" s="64"/>
      <c r="Y9392" s="64"/>
      <c r="Z9392" s="16"/>
      <c r="AA9392" s="16"/>
      <c r="AB9392" s="87"/>
      <c r="AC9392" s="16"/>
      <c r="AD9392" s="16"/>
      <c r="AE9392" s="16"/>
      <c r="AF9392" s="16"/>
      <c r="AG9392" s="16"/>
      <c r="AH9392" s="16" t="str">
        <f>IF(AND(B9392="Premier League",E9392="Live"),_xlfn.XLOOKUP(_xlfn.TEXTJOIN(" vs ",,C9392:D9392),Calendar!G:G,Calendar!B:B),IF(AND(B9392="Premier League",E9392="Highlights"),_xlfn.XLOOKUP(H9392,Calendar!O:O,Calendar!N:N,,-1),""))</f>
        <v/>
      </c>
      <c r="AI9392" s="61" t="str">
        <f>IF(AND(AH9392&lt;&gt;"",E9392="Live"),_xlfn.XLOOKUP(_xlfn.TEXTJOIN(" vs ",,C9392:D9392),Calendar!G:G,Calendar!K:K),"")</f>
        <v/>
      </c>
      <c r="AJ9392" s="61" t="str">
        <f>IF(AND(K9392&lt;&gt;"Match of the Day",K9392&lt;&gt;"Match of the Day 2",K9392&lt;&gt;"Match of the Day Repeat"),"",1+MAX($AJ$10:AJ9391))</f>
        <v/>
      </c>
    </row>
    <row r="9393" spans="1:36" s="72" customFormat="1" x14ac:dyDescent="0.35">
      <c r="A9393" s="16"/>
      <c r="B9393" s="16"/>
      <c r="C9393" s="16"/>
      <c r="D9393" s="16"/>
      <c r="E9393" s="16"/>
      <c r="F9393" s="59"/>
      <c r="G9393" s="16"/>
      <c r="H9393" s="62"/>
      <c r="I9393" s="16"/>
      <c r="J9393" s="16"/>
      <c r="K9393" s="16"/>
      <c r="L9393" s="16"/>
      <c r="M9393" s="16"/>
      <c r="N9393" s="59"/>
      <c r="O9393" s="59"/>
      <c r="P9393" s="59"/>
      <c r="Q9393" s="86"/>
      <c r="R9393" s="16"/>
      <c r="S9393" s="16"/>
      <c r="T9393" s="64"/>
      <c r="U9393" s="64"/>
      <c r="V9393" s="16"/>
      <c r="W9393" s="16"/>
      <c r="X9393" s="64"/>
      <c r="Y9393" s="64"/>
      <c r="Z9393" s="16"/>
      <c r="AA9393" s="16"/>
      <c r="AB9393" s="87"/>
      <c r="AC9393" s="16"/>
      <c r="AD9393" s="16"/>
      <c r="AE9393" s="16"/>
      <c r="AF9393" s="16"/>
      <c r="AG9393" s="16"/>
      <c r="AH9393" s="16" t="str">
        <f>IF(AND(B9393="Premier League",E9393="Live"),_xlfn.XLOOKUP(_xlfn.TEXTJOIN(" vs ",,C9393:D9393),Calendar!G:G,Calendar!B:B),IF(AND(B9393="Premier League",E9393="Highlights"),_xlfn.XLOOKUP(H9393,Calendar!O:O,Calendar!N:N,,-1),""))</f>
        <v/>
      </c>
      <c r="AI9393" s="61" t="str">
        <f>IF(AND(AH9393&lt;&gt;"",E9393="Live"),_xlfn.XLOOKUP(_xlfn.TEXTJOIN(" vs ",,C9393:D9393),Calendar!G:G,Calendar!K:K),"")</f>
        <v/>
      </c>
      <c r="AJ9393" s="61" t="str">
        <f>IF(AND(K9393&lt;&gt;"Match of the Day",K9393&lt;&gt;"Match of the Day 2",K9393&lt;&gt;"Match of the Day Repeat"),"",1+MAX($AJ$10:AJ9392))</f>
        <v/>
      </c>
    </row>
    <row r="9394" spans="1:36" s="72" customFormat="1" x14ac:dyDescent="0.35">
      <c r="A9394" s="16"/>
      <c r="B9394" s="16"/>
      <c r="C9394" s="16"/>
      <c r="D9394" s="16"/>
      <c r="E9394" s="16"/>
      <c r="F9394" s="59"/>
      <c r="G9394" s="16"/>
      <c r="H9394" s="62"/>
      <c r="I9394" s="16"/>
      <c r="J9394" s="16"/>
      <c r="K9394" s="16"/>
      <c r="L9394" s="16"/>
      <c r="M9394" s="16"/>
      <c r="N9394" s="59"/>
      <c r="O9394" s="59"/>
      <c r="P9394" s="59"/>
      <c r="Q9394" s="86"/>
      <c r="R9394" s="16"/>
      <c r="S9394" s="16"/>
      <c r="T9394" s="64"/>
      <c r="U9394" s="64"/>
      <c r="V9394" s="16"/>
      <c r="W9394" s="16"/>
      <c r="X9394" s="64"/>
      <c r="Y9394" s="64"/>
      <c r="Z9394" s="16"/>
      <c r="AA9394" s="16"/>
      <c r="AB9394" s="87"/>
      <c r="AC9394" s="16"/>
      <c r="AD9394" s="16"/>
      <c r="AE9394" s="16"/>
      <c r="AF9394" s="16"/>
      <c r="AG9394" s="16"/>
      <c r="AH9394" s="16" t="str">
        <f>IF(AND(B9394="Premier League",E9394="Live"),_xlfn.XLOOKUP(_xlfn.TEXTJOIN(" vs ",,C9394:D9394),Calendar!G:G,Calendar!B:B),IF(AND(B9394="Premier League",E9394="Highlights"),_xlfn.XLOOKUP(H9394,Calendar!O:O,Calendar!N:N,,-1),""))</f>
        <v/>
      </c>
      <c r="AI9394" s="61" t="str">
        <f>IF(AND(AH9394&lt;&gt;"",E9394="Live"),_xlfn.XLOOKUP(_xlfn.TEXTJOIN(" vs ",,C9394:D9394),Calendar!G:G,Calendar!K:K),"")</f>
        <v/>
      </c>
      <c r="AJ9394" s="61" t="str">
        <f>IF(AND(K9394&lt;&gt;"Match of the Day",K9394&lt;&gt;"Match of the Day 2",K9394&lt;&gt;"Match of the Day Repeat"),"",1+MAX($AJ$10:AJ9393))</f>
        <v/>
      </c>
    </row>
    <row r="9395" spans="1:36" s="72" customFormat="1" x14ac:dyDescent="0.35">
      <c r="A9395" s="16"/>
      <c r="B9395" s="16"/>
      <c r="C9395" s="16"/>
      <c r="D9395" s="16"/>
      <c r="E9395" s="16"/>
      <c r="F9395" s="59"/>
      <c r="G9395" s="16"/>
      <c r="H9395" s="62"/>
      <c r="I9395" s="16"/>
      <c r="J9395" s="16"/>
      <c r="K9395" s="16"/>
      <c r="L9395" s="16"/>
      <c r="M9395" s="16"/>
      <c r="N9395" s="59"/>
      <c r="O9395" s="59"/>
      <c r="P9395" s="59"/>
      <c r="Q9395" s="86"/>
      <c r="R9395" s="16"/>
      <c r="S9395" s="16"/>
      <c r="T9395" s="64"/>
      <c r="U9395" s="64"/>
      <c r="V9395" s="16"/>
      <c r="W9395" s="16"/>
      <c r="X9395" s="64"/>
      <c r="Y9395" s="64"/>
      <c r="Z9395" s="16"/>
      <c r="AA9395" s="16"/>
      <c r="AB9395" s="87"/>
      <c r="AC9395" s="16"/>
      <c r="AD9395" s="16"/>
      <c r="AE9395" s="16"/>
      <c r="AF9395" s="16"/>
      <c r="AG9395" s="16"/>
      <c r="AH9395" s="16" t="str">
        <f>IF(AND(B9395="Premier League",E9395="Live"),_xlfn.XLOOKUP(_xlfn.TEXTJOIN(" vs ",,C9395:D9395),Calendar!G:G,Calendar!B:B),IF(AND(B9395="Premier League",E9395="Highlights"),_xlfn.XLOOKUP(H9395,Calendar!O:O,Calendar!N:N,,-1),""))</f>
        <v/>
      </c>
      <c r="AI9395" s="61" t="str">
        <f>IF(AND(AH9395&lt;&gt;"",E9395="Live"),_xlfn.XLOOKUP(_xlfn.TEXTJOIN(" vs ",,C9395:D9395),Calendar!G:G,Calendar!K:K),"")</f>
        <v/>
      </c>
      <c r="AJ9395" s="61" t="str">
        <f>IF(AND(K9395&lt;&gt;"Match of the Day",K9395&lt;&gt;"Match of the Day 2",K9395&lt;&gt;"Match of the Day Repeat"),"",1+MAX($AJ$10:AJ9394))</f>
        <v/>
      </c>
    </row>
    <row r="9396" spans="1:36" x14ac:dyDescent="0.35">
      <c r="Q9396" s="86"/>
      <c r="AB9396" s="87"/>
      <c r="AH9396" s="16" t="str">
        <f>IF(AND(B9396="Premier League",E9396="Live"),_xlfn.XLOOKUP(_xlfn.TEXTJOIN(" vs ",,C9396:D9396),Calendar!G:G,Calendar!B:B),IF(AND(B9396="Premier League",E9396="Highlights"),_xlfn.XLOOKUP(H9396,Calendar!O:O,Calendar!N:N,,-1),""))</f>
        <v/>
      </c>
      <c r="AI9396" s="61" t="str">
        <f>IF(AND(AH9396&lt;&gt;"",E9396="Live"),_xlfn.XLOOKUP(_xlfn.TEXTJOIN(" vs ",,C9396:D9396),Calendar!G:G,Calendar!K:K),"")</f>
        <v/>
      </c>
      <c r="AJ9396" s="61" t="str">
        <f>IF(AND(K9396&lt;&gt;"Match of the Day",K9396&lt;&gt;"Match of the Day 2",K9396&lt;&gt;"Match of the Day Repeat"),"",1+MAX($AJ$10:AJ9395))</f>
        <v/>
      </c>
    </row>
    <row r="9397" spans="1:36" x14ac:dyDescent="0.35">
      <c r="Q9397" s="86"/>
      <c r="AB9397" s="87"/>
      <c r="AH9397" s="16" t="str">
        <f>IF(AND(B9397="Premier League",E9397="Live"),_xlfn.XLOOKUP(_xlfn.TEXTJOIN(" vs ",,C9397:D9397),Calendar!G:G,Calendar!B:B),IF(AND(B9397="Premier League",E9397="Highlights"),_xlfn.XLOOKUP(H9397,Calendar!O:O,Calendar!N:N,,-1),""))</f>
        <v/>
      </c>
      <c r="AI9397" s="61" t="str">
        <f>IF(AND(AH9397&lt;&gt;"",E9397="Live"),_xlfn.XLOOKUP(_xlfn.TEXTJOIN(" vs ",,C9397:D9397),Calendar!G:G,Calendar!K:K),"")</f>
        <v/>
      </c>
      <c r="AJ9397" s="61" t="str">
        <f>IF(AND(K9397&lt;&gt;"Match of the Day",K9397&lt;&gt;"Match of the Day 2",K9397&lt;&gt;"Match of the Day Repeat"),"",1+MAX($AJ$10:AJ9396))</f>
        <v/>
      </c>
    </row>
    <row r="9398" spans="1:36" x14ac:dyDescent="0.35">
      <c r="Q9398" s="86"/>
      <c r="AB9398" s="87"/>
      <c r="AH9398" s="16" t="str">
        <f>IF(AND(B9398="Premier League",E9398="Live"),_xlfn.XLOOKUP(_xlfn.TEXTJOIN(" vs ",,C9398:D9398),Calendar!G:G,Calendar!B:B),IF(AND(B9398="Premier League",E9398="Highlights"),_xlfn.XLOOKUP(H9398,Calendar!O:O,Calendar!N:N,,-1),""))</f>
        <v/>
      </c>
      <c r="AI9398" s="61" t="str">
        <f>IF(AND(AH9398&lt;&gt;"",E9398="Live"),_xlfn.XLOOKUP(_xlfn.TEXTJOIN(" vs ",,C9398:D9398),Calendar!G:G,Calendar!K:K),"")</f>
        <v/>
      </c>
      <c r="AJ9398" s="61" t="str">
        <f>IF(AND(K9398&lt;&gt;"Match of the Day",K9398&lt;&gt;"Match of the Day 2",K9398&lt;&gt;"Match of the Day Repeat"),"",1+MAX($AJ$10:AJ9397))</f>
        <v/>
      </c>
    </row>
    <row r="9399" spans="1:36" x14ac:dyDescent="0.35">
      <c r="Q9399" s="86"/>
      <c r="AB9399" s="87"/>
      <c r="AH9399" s="16" t="str">
        <f>IF(AND(B9399="Premier League",E9399="Live"),_xlfn.XLOOKUP(_xlfn.TEXTJOIN(" vs ",,C9399:D9399),Calendar!G:G,Calendar!B:B),IF(AND(B9399="Premier League",E9399="Highlights"),_xlfn.XLOOKUP(H9399,Calendar!O:O,Calendar!N:N,,-1),""))</f>
        <v/>
      </c>
      <c r="AI9399" s="61" t="str">
        <f>IF(AND(AH9399&lt;&gt;"",E9399="Live"),_xlfn.XLOOKUP(_xlfn.TEXTJOIN(" vs ",,C9399:D9399),Calendar!G:G,Calendar!K:K),"")</f>
        <v/>
      </c>
      <c r="AJ9399" s="61" t="str">
        <f>IF(AND(K9399&lt;&gt;"Match of the Day",K9399&lt;&gt;"Match of the Day 2",K9399&lt;&gt;"Match of the Day Repeat"),"",1+MAX($AJ$10:AJ9398))</f>
        <v/>
      </c>
    </row>
    <row r="9400" spans="1:36" x14ac:dyDescent="0.35">
      <c r="Q9400" s="86"/>
      <c r="AB9400" s="87"/>
      <c r="AH9400" s="16" t="str">
        <f>IF(AND(B9400="Premier League",E9400="Live"),_xlfn.XLOOKUP(_xlfn.TEXTJOIN(" vs ",,C9400:D9400),Calendar!G:G,Calendar!B:B),IF(AND(B9400="Premier League",E9400="Highlights"),_xlfn.XLOOKUP(H9400,Calendar!O:O,Calendar!N:N,,-1),""))</f>
        <v/>
      </c>
      <c r="AI9400" s="61" t="str">
        <f>IF(AND(AH9400&lt;&gt;"",E9400="Live"),_xlfn.XLOOKUP(_xlfn.TEXTJOIN(" vs ",,C9400:D9400),Calendar!G:G,Calendar!K:K),"")</f>
        <v/>
      </c>
      <c r="AJ9400" s="61" t="str">
        <f>IF(AND(K9400&lt;&gt;"Match of the Day",K9400&lt;&gt;"Match of the Day 2",K9400&lt;&gt;"Match of the Day Repeat"),"",1+MAX($AJ$10:AJ9399))</f>
        <v/>
      </c>
    </row>
    <row r="9401" spans="1:36" x14ac:dyDescent="0.35">
      <c r="Q9401" s="86"/>
      <c r="AB9401" s="87"/>
      <c r="AH9401" s="16" t="str">
        <f>IF(AND(B9401="Premier League",E9401="Live"),_xlfn.XLOOKUP(_xlfn.TEXTJOIN(" vs ",,C9401:D9401),Calendar!G:G,Calendar!B:B),IF(AND(B9401="Premier League",E9401="Highlights"),_xlfn.XLOOKUP(H9401,Calendar!O:O,Calendar!N:N,,-1),""))</f>
        <v/>
      </c>
      <c r="AI9401" s="61" t="str">
        <f>IF(AND(AH9401&lt;&gt;"",E9401="Live"),_xlfn.XLOOKUP(_xlfn.TEXTJOIN(" vs ",,C9401:D9401),Calendar!G:G,Calendar!K:K),"")</f>
        <v/>
      </c>
      <c r="AJ9401" s="61" t="str">
        <f>IF(AND(K9401&lt;&gt;"Match of the Day",K9401&lt;&gt;"Match of the Day 2",K9401&lt;&gt;"Match of the Day Repeat"),"",1+MAX($AJ$10:AJ9400))</f>
        <v/>
      </c>
    </row>
    <row r="9402" spans="1:36" x14ac:dyDescent="0.35">
      <c r="Q9402" s="86"/>
      <c r="AB9402" s="87"/>
      <c r="AH9402" s="16" t="str">
        <f>IF(AND(B9402="Premier League",E9402="Live"),_xlfn.XLOOKUP(_xlfn.TEXTJOIN(" vs ",,C9402:D9402),Calendar!G:G,Calendar!B:B),IF(AND(B9402="Premier League",E9402="Highlights"),_xlfn.XLOOKUP(H9402,Calendar!O:O,Calendar!N:N,,-1),""))</f>
        <v/>
      </c>
      <c r="AI9402" s="61" t="str">
        <f>IF(AND(AH9402&lt;&gt;"",E9402="Live"),_xlfn.XLOOKUP(_xlfn.TEXTJOIN(" vs ",,C9402:D9402),Calendar!G:G,Calendar!K:K),"")</f>
        <v/>
      </c>
      <c r="AJ9402" s="61" t="str">
        <f>IF(AND(K9402&lt;&gt;"Match of the Day",K9402&lt;&gt;"Match of the Day 2",K9402&lt;&gt;"Match of the Day Repeat"),"",1+MAX($AJ$10:AJ9401))</f>
        <v/>
      </c>
    </row>
    <row r="9403" spans="1:36" x14ac:dyDescent="0.35">
      <c r="Q9403" s="86"/>
      <c r="AB9403" s="87"/>
      <c r="AH9403" s="16" t="str">
        <f>IF(AND(B9403="Premier League",E9403="Live"),_xlfn.XLOOKUP(_xlfn.TEXTJOIN(" vs ",,C9403:D9403),Calendar!G:G,Calendar!B:B),IF(AND(B9403="Premier League",E9403="Highlights"),_xlfn.XLOOKUP(H9403,Calendar!O:O,Calendar!N:N,,-1),""))</f>
        <v/>
      </c>
      <c r="AI9403" s="61" t="str">
        <f>IF(AND(AH9403&lt;&gt;"",E9403="Live"),_xlfn.XLOOKUP(_xlfn.TEXTJOIN(" vs ",,C9403:D9403),Calendar!G:G,Calendar!K:K),"")</f>
        <v/>
      </c>
      <c r="AJ9403" s="61" t="str">
        <f>IF(AND(K9403&lt;&gt;"Match of the Day",K9403&lt;&gt;"Match of the Day 2",K9403&lt;&gt;"Match of the Day Repeat"),"",1+MAX($AJ$10:AJ9402))</f>
        <v/>
      </c>
    </row>
    <row r="9404" spans="1:36" x14ac:dyDescent="0.35">
      <c r="Q9404" s="86"/>
      <c r="AB9404" s="87"/>
      <c r="AH9404" s="16" t="str">
        <f>IF(AND(B9404="Premier League",E9404="Live"),_xlfn.XLOOKUP(_xlfn.TEXTJOIN(" vs ",,C9404:D9404),Calendar!G:G,Calendar!B:B),IF(AND(B9404="Premier League",E9404="Highlights"),_xlfn.XLOOKUP(H9404,Calendar!O:O,Calendar!N:N,,-1),""))</f>
        <v/>
      </c>
      <c r="AI9404" s="61" t="str">
        <f>IF(AND(AH9404&lt;&gt;"",E9404="Live"),_xlfn.XLOOKUP(_xlfn.TEXTJOIN(" vs ",,C9404:D9404),Calendar!G:G,Calendar!K:K),"")</f>
        <v/>
      </c>
      <c r="AJ9404" s="61" t="str">
        <f>IF(AND(K9404&lt;&gt;"Match of the Day",K9404&lt;&gt;"Match of the Day 2",K9404&lt;&gt;"Match of the Day Repeat"),"",1+MAX($AJ$10:AJ9403))</f>
        <v/>
      </c>
    </row>
    <row r="9405" spans="1:36" x14ac:dyDescent="0.35">
      <c r="Q9405" s="86"/>
      <c r="AB9405" s="87"/>
      <c r="AH9405" s="16" t="str">
        <f>IF(AND(B9405="Premier League",E9405="Live"),_xlfn.XLOOKUP(_xlfn.TEXTJOIN(" vs ",,C9405:D9405),Calendar!G:G,Calendar!B:B),IF(AND(B9405="Premier League",E9405="Highlights"),_xlfn.XLOOKUP(H9405,Calendar!O:O,Calendar!N:N,,-1),""))</f>
        <v/>
      </c>
      <c r="AI9405" s="61" t="str">
        <f>IF(AND(AH9405&lt;&gt;"",E9405="Live"),_xlfn.XLOOKUP(_xlfn.TEXTJOIN(" vs ",,C9405:D9405),Calendar!G:G,Calendar!K:K),"")</f>
        <v/>
      </c>
      <c r="AJ9405" s="61" t="str">
        <f>IF(AND(K9405&lt;&gt;"Match of the Day",K9405&lt;&gt;"Match of the Day 2",K9405&lt;&gt;"Match of the Day Repeat"),"",1+MAX($AJ$10:AJ9404))</f>
        <v/>
      </c>
    </row>
    <row r="9406" spans="1:36" x14ac:dyDescent="0.35">
      <c r="Q9406" s="86"/>
      <c r="AB9406" s="87"/>
      <c r="AH9406" s="16" t="str">
        <f>IF(AND(B9406="Premier League",E9406="Live"),_xlfn.XLOOKUP(_xlfn.TEXTJOIN(" vs ",,C9406:D9406),Calendar!G:G,Calendar!B:B),IF(AND(B9406="Premier League",E9406="Highlights"),_xlfn.XLOOKUP(H9406,Calendar!O:O,Calendar!N:N,,-1),""))</f>
        <v/>
      </c>
      <c r="AI9406" s="61" t="str">
        <f>IF(AND(AH9406&lt;&gt;"",E9406="Live"),_xlfn.XLOOKUP(_xlfn.TEXTJOIN(" vs ",,C9406:D9406),Calendar!G:G,Calendar!K:K),"")</f>
        <v/>
      </c>
      <c r="AJ9406" s="61" t="str">
        <f>IF(AND(K9406&lt;&gt;"Match of the Day",K9406&lt;&gt;"Match of the Day 2",K9406&lt;&gt;"Match of the Day Repeat"),"",1+MAX($AJ$10:AJ9405))</f>
        <v/>
      </c>
    </row>
    <row r="9407" spans="1:36" x14ac:dyDescent="0.35">
      <c r="Q9407" s="86"/>
      <c r="AB9407" s="87"/>
      <c r="AH9407" s="16" t="str">
        <f>IF(AND(B9407="Premier League",E9407="Live"),_xlfn.XLOOKUP(_xlfn.TEXTJOIN(" vs ",,C9407:D9407),Calendar!G:G,Calendar!B:B),IF(AND(B9407="Premier League",E9407="Highlights"),_xlfn.XLOOKUP(H9407,Calendar!O:O,Calendar!N:N,,-1),""))</f>
        <v/>
      </c>
      <c r="AI9407" s="61" t="str">
        <f>IF(AND(AH9407&lt;&gt;"",E9407="Live"),_xlfn.XLOOKUP(_xlfn.TEXTJOIN(" vs ",,C9407:D9407),Calendar!G:G,Calendar!K:K),"")</f>
        <v/>
      </c>
      <c r="AJ9407" s="61" t="str">
        <f>IF(AND(K9407&lt;&gt;"Match of the Day",K9407&lt;&gt;"Match of the Day 2",K9407&lt;&gt;"Match of the Day Repeat"),"",1+MAX($AJ$10:AJ9406))</f>
        <v/>
      </c>
    </row>
    <row r="9408" spans="1:36" x14ac:dyDescent="0.35">
      <c r="Q9408" s="86"/>
      <c r="AB9408" s="87"/>
      <c r="AH9408" s="16" t="str">
        <f>IF(AND(B9408="Premier League",E9408="Live"),_xlfn.XLOOKUP(_xlfn.TEXTJOIN(" vs ",,C9408:D9408),Calendar!G:G,Calendar!B:B),IF(AND(B9408="Premier League",E9408="Highlights"),_xlfn.XLOOKUP(H9408,Calendar!O:O,Calendar!N:N,,-1),""))</f>
        <v/>
      </c>
      <c r="AI9408" s="61" t="str">
        <f>IF(AND(AH9408&lt;&gt;"",E9408="Live"),_xlfn.XLOOKUP(_xlfn.TEXTJOIN(" vs ",,C9408:D9408),Calendar!G:G,Calendar!K:K),"")</f>
        <v/>
      </c>
      <c r="AJ9408" s="61" t="str">
        <f>IF(AND(K9408&lt;&gt;"Match of the Day",K9408&lt;&gt;"Match of the Day 2",K9408&lt;&gt;"Match of the Day Repeat"),"",1+MAX($AJ$10:AJ9407))</f>
        <v/>
      </c>
    </row>
    <row r="9409" spans="17:36" x14ac:dyDescent="0.35">
      <c r="Q9409" s="86"/>
      <c r="AB9409" s="87"/>
      <c r="AH9409" s="16" t="str">
        <f>IF(AND(B9409="Premier League",E9409="Live"),_xlfn.XLOOKUP(_xlfn.TEXTJOIN(" vs ",,C9409:D9409),Calendar!G:G,Calendar!B:B),IF(AND(B9409="Premier League",E9409="Highlights"),_xlfn.XLOOKUP(H9409,Calendar!O:O,Calendar!N:N,,-1),""))</f>
        <v/>
      </c>
      <c r="AI9409" s="61" t="str">
        <f>IF(AND(AH9409&lt;&gt;"",E9409="Live"),_xlfn.XLOOKUP(_xlfn.TEXTJOIN(" vs ",,C9409:D9409),Calendar!G:G,Calendar!K:K),"")</f>
        <v/>
      </c>
      <c r="AJ9409" s="61" t="str">
        <f>IF(AND(K9409&lt;&gt;"Match of the Day",K9409&lt;&gt;"Match of the Day 2",K9409&lt;&gt;"Match of the Day Repeat"),"",1+MAX($AJ$10:AJ9408))</f>
        <v/>
      </c>
    </row>
    <row r="9410" spans="17:36" x14ac:dyDescent="0.35">
      <c r="Q9410" s="86"/>
      <c r="AB9410" s="87"/>
      <c r="AH9410" s="16" t="str">
        <f>IF(AND(B9410="Premier League",E9410="Live"),_xlfn.XLOOKUP(_xlfn.TEXTJOIN(" vs ",,C9410:D9410),Calendar!G:G,Calendar!B:B),IF(AND(B9410="Premier League",E9410="Highlights"),_xlfn.XLOOKUP(H9410,Calendar!O:O,Calendar!N:N,,-1),""))</f>
        <v/>
      </c>
      <c r="AI9410" s="61" t="str">
        <f>IF(AND(AH9410&lt;&gt;"",E9410="Live"),_xlfn.XLOOKUP(_xlfn.TEXTJOIN(" vs ",,C9410:D9410),Calendar!G:G,Calendar!K:K),"")</f>
        <v/>
      </c>
      <c r="AJ9410" s="61" t="str">
        <f>IF(AND(K9410&lt;&gt;"Match of the Day",K9410&lt;&gt;"Match of the Day 2",K9410&lt;&gt;"Match of the Day Repeat"),"",1+MAX($AJ$10:AJ9409))</f>
        <v/>
      </c>
    </row>
  </sheetData>
  <autoFilter ref="A9:AJ9410" xr:uid="{00000000-0009-0000-0000-000001000000}">
    <sortState xmlns:xlrd2="http://schemas.microsoft.com/office/spreadsheetml/2017/richdata2" ref="A10:AJ9410">
      <sortCondition ref="H9:H9410"/>
    </sortState>
  </autoFilter>
  <sortState xmlns:xlrd2="http://schemas.microsoft.com/office/spreadsheetml/2017/richdata2" ref="A10:AJ9312">
    <sortCondition ref="H10:H9312"/>
    <sortCondition ref="N10:N9312"/>
  </sortState>
  <mergeCells count="3">
    <mergeCell ref="Q8:T8"/>
    <mergeCell ref="U8:X8"/>
    <mergeCell ref="Y8:AB8"/>
  </mergeCells>
  <phoneticPr fontId="6" type="noConversion"/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Lookups!$C$2:$C$300</xm:f>
          </x14:formula1>
          <xm:sqref>C9312:D9313 K9314 D9314 C9315:D9315 D35 K35 C10:D34 K50:K52 D50:D52 C36:D49 D54 C53:D53 C60:D61 K92 D92 C83:D91 C93:D109 D110:D112 K110:K112 K150 D150 C113:D149 C151:D172 D173:D175 K173:K175 K9350 D9350 C9339:D9349 D9336:D9338 K9336:K9338 C9317:D9335 K9364 D9364 C9351:D9363 C9365:D9392 D9393:D9395 K9393:K9395 C9396:D9410 K201:K203 D201:D203 C176:D200 C204:D207 K208 D208 C209:D231 D232:D233 K232:K233 C234:D246 K269 D269 K280:K281 D280:D281 K247 D247 C248:D268 C270:D279 C282:D284 D285 K285 C286:D340 D341:D343 K341:K343 K345:K346 C344:D344 D345:D346 K358 D358 C347:D357 C359:D362 D363:D364 K363:K364 C365:D378</xm:sqref>
        </x14:dataValidation>
        <x14:dataValidation type="list" allowBlank="1" showInputMessage="1" showErrorMessage="1" xr:uid="{00000000-0002-0000-0100-000001000000}">
          <x14:formula1>
            <xm:f>Lookups!$A$2:$A$35</xm:f>
          </x14:formula1>
          <xm:sqref>B9312:B9315 B10:B54 B60:B61 B9317:B9410 B83:B378</xm:sqref>
        </x14:dataValidation>
        <x14:dataValidation type="list" allowBlank="1" showInputMessage="1" showErrorMessage="1" xr:uid="{00000000-0002-0000-0100-000003000000}">
          <x14:formula1>
            <xm:f>Lookups!$E$2:$E$6</xm:f>
          </x14:formula1>
          <xm:sqref>E9312:E9315 E10:E54 E60:E61 E9317:E9410 E83:E378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A11DE-7349-48E0-B354-D15489B93D01}">
  <dimension ref="A3:C20"/>
  <sheetViews>
    <sheetView workbookViewId="0">
      <selection activeCell="B9" sqref="B9"/>
    </sheetView>
  </sheetViews>
  <sheetFormatPr defaultRowHeight="14.5" x14ac:dyDescent="0.35"/>
  <sheetData>
    <row r="3" spans="1:3" x14ac:dyDescent="0.35">
      <c r="A3" s="122"/>
      <c r="B3" s="123"/>
      <c r="C3" s="124"/>
    </row>
    <row r="4" spans="1:3" x14ac:dyDescent="0.35">
      <c r="A4" s="125"/>
      <c r="B4" s="126"/>
      <c r="C4" s="127"/>
    </row>
    <row r="5" spans="1:3" x14ac:dyDescent="0.35">
      <c r="A5" s="125"/>
      <c r="B5" s="126"/>
      <c r="C5" s="127"/>
    </row>
    <row r="6" spans="1:3" x14ac:dyDescent="0.35">
      <c r="A6" s="125"/>
      <c r="B6" s="126"/>
      <c r="C6" s="127"/>
    </row>
    <row r="7" spans="1:3" x14ac:dyDescent="0.35">
      <c r="A7" s="125"/>
      <c r="B7" s="126"/>
      <c r="C7" s="127"/>
    </row>
    <row r="8" spans="1:3" x14ac:dyDescent="0.35">
      <c r="A8" s="125"/>
      <c r="B8" s="126"/>
      <c r="C8" s="127"/>
    </row>
    <row r="9" spans="1:3" x14ac:dyDescent="0.35">
      <c r="A9" s="125"/>
      <c r="B9" s="126"/>
      <c r="C9" s="127"/>
    </row>
    <row r="10" spans="1:3" x14ac:dyDescent="0.35">
      <c r="A10" s="125"/>
      <c r="B10" s="126"/>
      <c r="C10" s="127"/>
    </row>
    <row r="11" spans="1:3" x14ac:dyDescent="0.35">
      <c r="A11" s="125"/>
      <c r="B11" s="126"/>
      <c r="C11" s="127"/>
    </row>
    <row r="12" spans="1:3" x14ac:dyDescent="0.35">
      <c r="A12" s="125"/>
      <c r="B12" s="126"/>
      <c r="C12" s="127"/>
    </row>
    <row r="13" spans="1:3" x14ac:dyDescent="0.35">
      <c r="A13" s="125"/>
      <c r="B13" s="126"/>
      <c r="C13" s="127"/>
    </row>
    <row r="14" spans="1:3" x14ac:dyDescent="0.35">
      <c r="A14" s="125"/>
      <c r="B14" s="126"/>
      <c r="C14" s="127"/>
    </row>
    <row r="15" spans="1:3" x14ac:dyDescent="0.35">
      <c r="A15" s="125"/>
      <c r="B15" s="126"/>
      <c r="C15" s="127"/>
    </row>
    <row r="16" spans="1:3" x14ac:dyDescent="0.35">
      <c r="A16" s="125"/>
      <c r="B16" s="126"/>
      <c r="C16" s="127"/>
    </row>
    <row r="17" spans="1:3" x14ac:dyDescent="0.35">
      <c r="A17" s="125"/>
      <c r="B17" s="126"/>
      <c r="C17" s="127"/>
    </row>
    <row r="18" spans="1:3" x14ac:dyDescent="0.35">
      <c r="A18" s="125"/>
      <c r="B18" s="126"/>
      <c r="C18" s="127"/>
    </row>
    <row r="19" spans="1:3" x14ac:dyDescent="0.35">
      <c r="A19" s="125"/>
      <c r="B19" s="126"/>
      <c r="C19" s="127"/>
    </row>
    <row r="20" spans="1:3" x14ac:dyDescent="0.35">
      <c r="A20" s="128"/>
      <c r="B20" s="129"/>
      <c r="C20" s="13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AH4551"/>
  <sheetViews>
    <sheetView showGridLines="0" tabSelected="1" zoomScale="80" zoomScaleNormal="80" workbookViewId="0">
      <pane xSplit="4" ySplit="9" topLeftCell="E312" activePane="bottomRight" state="frozen"/>
      <selection pane="topRight" activeCell="E1" sqref="E1"/>
      <selection pane="bottomLeft" activeCell="A10" sqref="A10"/>
      <selection pane="bottomRight" activeCell="C312" sqref="C312"/>
    </sheetView>
  </sheetViews>
  <sheetFormatPr defaultColWidth="9.1796875" defaultRowHeight="14.5" x14ac:dyDescent="0.35"/>
  <cols>
    <col min="1" max="1" width="9.81640625" bestFit="1" customWidth="1"/>
    <col min="2" max="2" width="36.81640625" style="3" bestFit="1" customWidth="1"/>
    <col min="3" max="3" width="30.1796875" style="3" bestFit="1" customWidth="1"/>
    <col min="4" max="4" width="29.81640625" style="3" bestFit="1" customWidth="1"/>
    <col min="5" max="5" width="15.81640625" style="4" bestFit="1" customWidth="1"/>
    <col min="6" max="6" width="13.81640625" style="40" bestFit="1" customWidth="1"/>
    <col min="7" max="7" width="4.7265625" style="4" customWidth="1"/>
    <col min="8" max="8" width="17.81640625" style="14" bestFit="1" customWidth="1"/>
    <col min="9" max="9" width="11.81640625" style="4" bestFit="1" customWidth="1"/>
    <col min="10" max="10" width="8.81640625" style="4" bestFit="1" customWidth="1"/>
    <col min="11" max="11" width="27.81640625" style="3" bestFit="1" customWidth="1"/>
    <col min="12" max="12" width="24.81640625" bestFit="1" customWidth="1"/>
    <col min="13" max="13" width="16" bestFit="1" customWidth="1"/>
    <col min="14" max="14" width="14.54296875" style="40" bestFit="1" customWidth="1"/>
    <col min="15" max="15" width="13.81640625" style="40" bestFit="1" customWidth="1"/>
    <col min="16" max="16" width="13.1796875" style="40" bestFit="1" customWidth="1"/>
    <col min="17" max="17" width="18.453125" style="15" bestFit="1" customWidth="1"/>
    <col min="18" max="18" width="9" bestFit="1" customWidth="1"/>
    <col min="19" max="19" width="10.54296875" bestFit="1" customWidth="1"/>
    <col min="20" max="20" width="17.1796875" style="15" bestFit="1" customWidth="1"/>
    <col min="21" max="21" width="10.453125" style="15" bestFit="1" customWidth="1"/>
    <col min="22" max="22" width="9" bestFit="1" customWidth="1"/>
    <col min="23" max="23" width="10.54296875" bestFit="1" customWidth="1"/>
    <col min="24" max="24" width="10.1796875" style="15" bestFit="1" customWidth="1"/>
    <col min="25" max="25" width="10.453125" style="15" customWidth="1"/>
    <col min="26" max="26" width="9" bestFit="1" customWidth="1"/>
    <col min="27" max="27" width="10.54296875" bestFit="1" customWidth="1"/>
    <col min="28" max="28" width="17.1796875" style="15" bestFit="1" customWidth="1"/>
    <col min="29" max="29" width="14" bestFit="1" customWidth="1"/>
    <col min="30" max="30" width="14.81640625" bestFit="1" customWidth="1"/>
    <col min="31" max="32" width="11.1796875" bestFit="1" customWidth="1"/>
    <col min="33" max="33" width="15.81640625" bestFit="1" customWidth="1"/>
    <col min="34" max="34" width="16" bestFit="1" customWidth="1"/>
  </cols>
  <sheetData>
    <row r="1" spans="1:34" x14ac:dyDescent="0.35">
      <c r="A1" s="70" t="s">
        <v>29</v>
      </c>
      <c r="B1" s="16"/>
      <c r="C1" s="16"/>
      <c r="D1" s="16"/>
      <c r="E1" s="16"/>
      <c r="F1" s="59"/>
      <c r="G1" s="16"/>
      <c r="H1" s="62"/>
      <c r="I1" s="16"/>
      <c r="J1" s="16"/>
      <c r="K1" s="16"/>
      <c r="L1" s="16"/>
      <c r="M1" s="16"/>
      <c r="N1" s="59"/>
      <c r="O1" s="59"/>
      <c r="P1" s="59"/>
      <c r="Q1" s="71"/>
      <c r="R1" s="16"/>
      <c r="S1" s="16"/>
      <c r="T1" s="71"/>
      <c r="U1" s="71"/>
      <c r="V1" s="16"/>
      <c r="W1" s="16"/>
      <c r="X1" s="71"/>
      <c r="Y1" s="71"/>
      <c r="Z1" s="16"/>
      <c r="AA1" s="16"/>
      <c r="AB1" s="71"/>
      <c r="AC1" s="16"/>
      <c r="AD1" s="16"/>
      <c r="AE1" s="16"/>
      <c r="AF1" s="16"/>
      <c r="AG1" s="16"/>
      <c r="AH1" s="72"/>
    </row>
    <row r="2" spans="1:34" x14ac:dyDescent="0.35">
      <c r="A2" s="70" t="s">
        <v>29</v>
      </c>
      <c r="B2" s="16"/>
      <c r="C2" s="16"/>
      <c r="D2" s="16"/>
      <c r="E2" s="16"/>
      <c r="F2" s="59"/>
      <c r="G2" s="16"/>
      <c r="H2" s="62"/>
      <c r="I2" s="16"/>
      <c r="J2" s="16"/>
      <c r="K2" s="16"/>
      <c r="L2" s="16"/>
      <c r="M2" s="16"/>
      <c r="N2" s="59"/>
      <c r="O2" s="59"/>
      <c r="P2" s="59"/>
      <c r="Q2" s="71"/>
      <c r="R2" s="16"/>
      <c r="S2" s="16"/>
      <c r="T2" s="71"/>
      <c r="U2" s="71"/>
      <c r="V2" s="16"/>
      <c r="W2" s="16"/>
      <c r="X2" s="71"/>
      <c r="Y2" s="71"/>
      <c r="Z2" s="16"/>
      <c r="AA2" s="16"/>
      <c r="AB2" s="71"/>
      <c r="AC2" s="16"/>
      <c r="AD2" s="16"/>
      <c r="AE2" s="16"/>
      <c r="AF2" s="16"/>
      <c r="AG2" s="16"/>
      <c r="AH2" s="72"/>
    </row>
    <row r="3" spans="1:34" x14ac:dyDescent="0.35">
      <c r="A3" s="70" t="s">
        <v>29</v>
      </c>
      <c r="B3" s="16"/>
      <c r="C3" s="16"/>
      <c r="D3" s="16"/>
      <c r="E3" s="16"/>
      <c r="F3" s="59"/>
      <c r="G3" s="16"/>
      <c r="H3" s="62"/>
      <c r="I3" s="16"/>
      <c r="J3" s="16"/>
      <c r="K3" s="16"/>
      <c r="L3" s="16"/>
      <c r="M3" s="16"/>
      <c r="N3" s="59"/>
      <c r="O3" s="59"/>
      <c r="P3" s="59"/>
      <c r="Q3" s="71"/>
      <c r="R3" s="16"/>
      <c r="S3" s="16"/>
      <c r="T3" s="71"/>
      <c r="U3" s="71"/>
      <c r="V3" s="16"/>
      <c r="W3" s="16"/>
      <c r="X3" s="71"/>
      <c r="Y3" s="71"/>
      <c r="Z3" s="16"/>
      <c r="AA3" s="16"/>
      <c r="AB3" s="71"/>
      <c r="AC3" s="16"/>
      <c r="AD3" s="16"/>
      <c r="AE3" s="16"/>
      <c r="AF3" s="16"/>
      <c r="AG3" s="16"/>
      <c r="AH3" s="72"/>
    </row>
    <row r="4" spans="1:34" x14ac:dyDescent="0.35">
      <c r="A4" s="70" t="s">
        <v>29</v>
      </c>
      <c r="B4" s="16"/>
      <c r="C4" s="16"/>
      <c r="D4" s="16"/>
      <c r="E4" s="16"/>
      <c r="F4" s="59"/>
      <c r="G4" s="16"/>
      <c r="H4" s="62"/>
      <c r="I4" s="16"/>
      <c r="J4" s="16"/>
      <c r="K4" s="16"/>
      <c r="L4" s="16"/>
      <c r="M4" s="16"/>
      <c r="N4" s="59"/>
      <c r="O4" s="59"/>
      <c r="P4" s="59"/>
      <c r="Q4" s="71"/>
      <c r="R4" s="16"/>
      <c r="S4" s="16"/>
      <c r="T4" s="71"/>
      <c r="U4" s="71"/>
      <c r="V4" s="16"/>
      <c r="W4" s="16"/>
      <c r="X4" s="71"/>
      <c r="Y4" s="71"/>
      <c r="Z4" s="16"/>
      <c r="AA4" s="16"/>
      <c r="AB4" s="71"/>
      <c r="AC4" s="16"/>
      <c r="AD4" s="16"/>
      <c r="AE4" s="16"/>
      <c r="AF4" s="16"/>
      <c r="AG4" s="16"/>
      <c r="AH4" s="72"/>
    </row>
    <row r="5" spans="1:34" x14ac:dyDescent="0.35">
      <c r="A5" s="70" t="s">
        <v>29</v>
      </c>
      <c r="B5" s="16"/>
      <c r="C5" s="16"/>
      <c r="D5" s="16"/>
      <c r="E5" s="16"/>
      <c r="F5" s="59"/>
      <c r="G5" s="16"/>
      <c r="H5" s="62"/>
      <c r="I5" s="16"/>
      <c r="J5" s="16"/>
      <c r="K5" s="16"/>
      <c r="L5" s="16"/>
      <c r="M5" s="16"/>
      <c r="N5" s="59"/>
      <c r="O5" s="59"/>
      <c r="P5" s="59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16"/>
      <c r="AD5" s="16"/>
      <c r="AE5" s="16"/>
      <c r="AF5" s="16"/>
      <c r="AG5" s="16"/>
      <c r="AH5" s="72"/>
    </row>
    <row r="6" spans="1:34" x14ac:dyDescent="0.35">
      <c r="A6" s="70" t="s">
        <v>29</v>
      </c>
      <c r="B6" s="16"/>
      <c r="C6" s="16"/>
      <c r="D6" s="16"/>
      <c r="E6" s="16"/>
      <c r="F6" s="59"/>
      <c r="G6" s="16"/>
      <c r="H6" s="62"/>
      <c r="I6" s="16"/>
      <c r="J6" s="16"/>
      <c r="K6" s="16"/>
      <c r="L6" s="16"/>
      <c r="M6" s="16"/>
      <c r="N6" s="59"/>
      <c r="O6" s="59"/>
      <c r="P6" s="59"/>
      <c r="Q6" s="71"/>
      <c r="R6" s="16"/>
      <c r="S6" s="16"/>
      <c r="T6" s="71"/>
      <c r="U6" s="71"/>
      <c r="V6" s="16"/>
      <c r="W6" s="16"/>
      <c r="X6" s="71"/>
      <c r="Y6" s="71"/>
      <c r="Z6" s="16"/>
      <c r="AA6" s="16"/>
      <c r="AB6" s="71"/>
      <c r="AC6" s="16"/>
      <c r="AD6" s="16"/>
      <c r="AE6" s="16"/>
      <c r="AF6" s="16"/>
      <c r="AG6" s="16"/>
      <c r="AH6" s="72"/>
    </row>
    <row r="7" spans="1:34" ht="15" thickBot="1" x14ac:dyDescent="0.4">
      <c r="A7" s="70" t="s">
        <v>29</v>
      </c>
      <c r="B7" s="16"/>
      <c r="C7" s="16"/>
      <c r="D7" s="16"/>
      <c r="E7" s="16"/>
      <c r="F7" s="59"/>
      <c r="G7" s="16"/>
      <c r="H7" s="62"/>
      <c r="I7" s="16"/>
      <c r="J7" s="16"/>
      <c r="K7" s="16"/>
      <c r="L7" s="16"/>
      <c r="M7" s="16"/>
      <c r="N7" s="59"/>
      <c r="O7" s="59"/>
      <c r="P7" s="59"/>
      <c r="Q7" s="71"/>
      <c r="R7" s="16"/>
      <c r="S7" s="16"/>
      <c r="T7" s="71"/>
      <c r="U7" s="71"/>
      <c r="V7" s="16"/>
      <c r="W7" s="16"/>
      <c r="X7" s="71"/>
      <c r="Y7" s="71"/>
      <c r="Z7" s="16"/>
      <c r="AA7" s="16"/>
      <c r="AB7" s="71"/>
      <c r="AC7" s="16"/>
      <c r="AD7" s="16"/>
      <c r="AE7" s="16"/>
      <c r="AF7" s="16"/>
      <c r="AG7" s="16"/>
      <c r="AH7" s="72"/>
    </row>
    <row r="8" spans="1:34" ht="14.25" customHeight="1" x14ac:dyDescent="0.35">
      <c r="A8" s="70" t="s">
        <v>29</v>
      </c>
      <c r="B8" s="16"/>
      <c r="C8" s="16"/>
      <c r="D8" s="16"/>
      <c r="E8" s="16"/>
      <c r="F8" s="59"/>
      <c r="G8" s="16"/>
      <c r="H8" s="62"/>
      <c r="I8" s="16"/>
      <c r="J8" s="16"/>
      <c r="K8" s="16"/>
      <c r="L8" s="16"/>
      <c r="M8" s="16"/>
      <c r="N8" s="59"/>
      <c r="O8" s="59"/>
      <c r="P8" s="59"/>
      <c r="Q8" s="136" t="s">
        <v>26</v>
      </c>
      <c r="R8" s="137"/>
      <c r="S8" s="137"/>
      <c r="T8" s="138"/>
      <c r="U8" s="139" t="s">
        <v>27</v>
      </c>
      <c r="V8" s="137"/>
      <c r="W8" s="137"/>
      <c r="X8" s="138"/>
      <c r="Y8" s="139" t="s">
        <v>28</v>
      </c>
      <c r="Z8" s="137"/>
      <c r="AA8" s="137"/>
      <c r="AB8" s="140"/>
      <c r="AC8" s="73"/>
      <c r="AD8" s="74"/>
      <c r="AE8" s="74"/>
      <c r="AF8" s="74"/>
      <c r="AG8" s="75"/>
      <c r="AH8" s="75"/>
    </row>
    <row r="9" spans="1:34" s="4" customFormat="1" ht="45.75" customHeight="1" x14ac:dyDescent="0.35">
      <c r="A9" s="7" t="s">
        <v>0</v>
      </c>
      <c r="B9" s="8" t="s">
        <v>1</v>
      </c>
      <c r="C9" s="8" t="s">
        <v>2</v>
      </c>
      <c r="D9" s="8" t="s">
        <v>3</v>
      </c>
      <c r="E9" s="8" t="s">
        <v>4</v>
      </c>
      <c r="F9" s="19" t="s">
        <v>5</v>
      </c>
      <c r="G9" s="8" t="s">
        <v>6</v>
      </c>
      <c r="H9" s="13" t="s">
        <v>7</v>
      </c>
      <c r="I9" s="8" t="s">
        <v>8</v>
      </c>
      <c r="J9" s="8" t="s">
        <v>9</v>
      </c>
      <c r="K9" s="8" t="s">
        <v>10</v>
      </c>
      <c r="L9" s="8" t="s">
        <v>11</v>
      </c>
      <c r="M9" s="8" t="s">
        <v>12</v>
      </c>
      <c r="N9" s="9" t="s">
        <v>13</v>
      </c>
      <c r="O9" s="8" t="s">
        <v>14</v>
      </c>
      <c r="P9" s="10" t="s">
        <v>15</v>
      </c>
      <c r="Q9" s="65" t="s">
        <v>16</v>
      </c>
      <c r="R9" s="66" t="s">
        <v>17</v>
      </c>
      <c r="S9" s="66" t="s">
        <v>18</v>
      </c>
      <c r="T9" s="67" t="s">
        <v>19</v>
      </c>
      <c r="U9" s="68" t="s">
        <v>16</v>
      </c>
      <c r="V9" s="66" t="s">
        <v>17</v>
      </c>
      <c r="W9" s="66" t="s">
        <v>18</v>
      </c>
      <c r="X9" s="67" t="s">
        <v>19</v>
      </c>
      <c r="Y9" s="68" t="s">
        <v>16</v>
      </c>
      <c r="Z9" s="66" t="s">
        <v>17</v>
      </c>
      <c r="AA9" s="66" t="s">
        <v>18</v>
      </c>
      <c r="AB9" s="69" t="s">
        <v>19</v>
      </c>
      <c r="AC9" s="5" t="s">
        <v>22</v>
      </c>
      <c r="AD9" s="2" t="s">
        <v>23</v>
      </c>
      <c r="AE9" s="2" t="s">
        <v>24</v>
      </c>
      <c r="AF9" s="6" t="s">
        <v>25</v>
      </c>
      <c r="AG9" s="2" t="s">
        <v>30</v>
      </c>
      <c r="AH9" s="2" t="s">
        <v>141</v>
      </c>
    </row>
    <row r="10" spans="1:34" s="72" customFormat="1" hidden="1" x14ac:dyDescent="0.35">
      <c r="A10" s="112" t="s">
        <v>70</v>
      </c>
      <c r="B10" s="112" t="s">
        <v>529</v>
      </c>
      <c r="C10" s="112" t="s">
        <v>534</v>
      </c>
      <c r="D10" s="112" t="s">
        <v>194</v>
      </c>
      <c r="E10" s="112" t="s">
        <v>41</v>
      </c>
      <c r="F10" s="113">
        <v>0.72916666666666663</v>
      </c>
      <c r="G10" s="112"/>
      <c r="H10" s="114">
        <v>45871</v>
      </c>
      <c r="I10" s="112" t="s">
        <v>522</v>
      </c>
      <c r="J10" s="115" t="s">
        <v>37</v>
      </c>
      <c r="K10" s="112" t="s">
        <v>53</v>
      </c>
      <c r="L10" s="112" t="s">
        <v>54</v>
      </c>
      <c r="M10" s="115" t="s">
        <v>55</v>
      </c>
      <c r="N10" s="113">
        <v>0.72916666666666674</v>
      </c>
      <c r="O10" s="113">
        <v>0.80694444444444446</v>
      </c>
      <c r="P10" s="113">
        <v>7.7777777777777724E-2</v>
      </c>
      <c r="Q10" s="116">
        <v>173.4</v>
      </c>
      <c r="R10" s="117">
        <v>0.28100000000000003</v>
      </c>
      <c r="S10" s="117">
        <v>2.0049999999999999</v>
      </c>
      <c r="T10" s="117">
        <v>244.4</v>
      </c>
      <c r="U10" s="117">
        <v>13.9</v>
      </c>
      <c r="V10" s="117">
        <v>0.191</v>
      </c>
      <c r="W10" s="117">
        <v>6.1859999999999999</v>
      </c>
      <c r="X10" s="117">
        <v>40.200000000000003</v>
      </c>
      <c r="Y10" s="117">
        <v>171.5</v>
      </c>
      <c r="Z10" s="117">
        <v>0.32500000000000001</v>
      </c>
      <c r="AA10" s="117">
        <v>2.0619999999999998</v>
      </c>
      <c r="AB10" s="118">
        <v>238.9</v>
      </c>
      <c r="AH10" s="72" t="str">
        <f>IF(AND(B10="Premier League",E10="Live"),_xlfn.XLOOKUP(_xlfn.TEXTJOIN(" vs ",,C10:D10),Calendar!G:G,Calendar!B:B),IF(AND(B10="Premier League",E10="Highlights"),_xlfn.XLOOKUP(H10,Calendar!O:O,Calendar!N:N,,-1),""))</f>
        <v/>
      </c>
    </row>
    <row r="11" spans="1:34" s="72" customFormat="1" hidden="1" x14ac:dyDescent="0.35">
      <c r="A11" s="112" t="s">
        <v>70</v>
      </c>
      <c r="B11" s="112" t="s">
        <v>529</v>
      </c>
      <c r="C11" s="112" t="s">
        <v>534</v>
      </c>
      <c r="D11" s="112" t="s">
        <v>194</v>
      </c>
      <c r="E11" s="112" t="s">
        <v>41</v>
      </c>
      <c r="F11" s="113">
        <v>0.72916666666666663</v>
      </c>
      <c r="G11" s="112"/>
      <c r="H11" s="114">
        <v>45871</v>
      </c>
      <c r="I11" s="112" t="s">
        <v>522</v>
      </c>
      <c r="J11" s="115" t="s">
        <v>37</v>
      </c>
      <c r="K11" s="112" t="s">
        <v>53</v>
      </c>
      <c r="L11" s="112" t="s">
        <v>120</v>
      </c>
      <c r="M11" s="115" t="s">
        <v>55</v>
      </c>
      <c r="N11" s="113">
        <v>0.72916666666666674</v>
      </c>
      <c r="O11" s="113">
        <v>0.80694444444444446</v>
      </c>
      <c r="P11" s="113">
        <v>7.7777777777777724E-2</v>
      </c>
      <c r="Q11" s="116">
        <v>97.6</v>
      </c>
      <c r="R11" s="117">
        <v>0.158</v>
      </c>
      <c r="S11" s="117">
        <v>1.129</v>
      </c>
      <c r="T11" s="117">
        <v>136.69999999999999</v>
      </c>
      <c r="U11" s="117">
        <v>14.2</v>
      </c>
      <c r="V11" s="117">
        <v>0.19500000000000001</v>
      </c>
      <c r="W11" s="117">
        <v>6.32</v>
      </c>
      <c r="X11" s="117">
        <v>23.7</v>
      </c>
      <c r="Y11" s="117">
        <v>96</v>
      </c>
      <c r="Z11" s="117">
        <v>0.182</v>
      </c>
      <c r="AA11" s="117">
        <v>1.1539999999999999</v>
      </c>
      <c r="AB11" s="118">
        <v>134.9</v>
      </c>
      <c r="AH11" s="72" t="str">
        <f>IF(AND(B11="Premier League",E11="Live"),_xlfn.XLOOKUP(_xlfn.TEXTJOIN(" vs ",,C11:D11),Calendar!G:G,Calendar!B:B),IF(AND(B11="Premier League",E11="Highlights"),_xlfn.XLOOKUP(H11,Calendar!O:O,Calendar!N:N,,-1),""))</f>
        <v/>
      </c>
    </row>
    <row r="12" spans="1:34" s="72" customFormat="1" hidden="1" x14ac:dyDescent="0.35">
      <c r="A12" s="112" t="s">
        <v>70</v>
      </c>
      <c r="B12" s="112" t="s">
        <v>146</v>
      </c>
      <c r="C12" s="112" t="s">
        <v>109</v>
      </c>
      <c r="D12" s="112" t="s">
        <v>118</v>
      </c>
      <c r="E12" s="112" t="s">
        <v>41</v>
      </c>
      <c r="F12" s="113">
        <v>0.5</v>
      </c>
      <c r="G12" s="112"/>
      <c r="H12" s="114">
        <v>45872</v>
      </c>
      <c r="I12" s="112" t="s">
        <v>522</v>
      </c>
      <c r="J12" s="115" t="s">
        <v>38</v>
      </c>
      <c r="K12" s="112" t="s">
        <v>53</v>
      </c>
      <c r="L12" s="112" t="s">
        <v>120</v>
      </c>
      <c r="M12" s="115" t="s">
        <v>55</v>
      </c>
      <c r="N12" s="113">
        <v>0.5</v>
      </c>
      <c r="O12" s="113">
        <v>0.53333333333333333</v>
      </c>
      <c r="P12" s="113">
        <v>3.3333333333333326E-2</v>
      </c>
      <c r="Q12" s="116">
        <v>98.6</v>
      </c>
      <c r="R12" s="117">
        <v>0.16</v>
      </c>
      <c r="S12" s="117">
        <v>1.905</v>
      </c>
      <c r="T12" s="117">
        <v>120.8</v>
      </c>
      <c r="U12" s="117">
        <v>13.5</v>
      </c>
      <c r="V12" s="117">
        <v>0.186</v>
      </c>
      <c r="W12" s="117">
        <v>8.1129999999999995</v>
      </c>
      <c r="X12" s="117">
        <v>15.3</v>
      </c>
      <c r="Y12" s="117">
        <v>89.3</v>
      </c>
      <c r="Z12" s="117">
        <v>0.16900000000000001</v>
      </c>
      <c r="AA12" s="117">
        <v>1.778</v>
      </c>
      <c r="AB12" s="118">
        <v>111.5</v>
      </c>
      <c r="AH12" s="72" t="str">
        <f>IF(AND(B12="Premier League",E12="Live"),_xlfn.XLOOKUP(_xlfn.TEXTJOIN(" vs ",,C12:D12),Calendar!G:G,Calendar!B:B),IF(AND(B12="Premier League",E12="Highlights"),_xlfn.XLOOKUP(H12,Calendar!O:O,Calendar!N:N,,-1),""))</f>
        <v/>
      </c>
    </row>
    <row r="13" spans="1:34" s="72" customFormat="1" hidden="1" x14ac:dyDescent="0.35">
      <c r="A13" s="112" t="s">
        <v>70</v>
      </c>
      <c r="B13" s="112" t="s">
        <v>529</v>
      </c>
      <c r="C13" s="112" t="s">
        <v>535</v>
      </c>
      <c r="D13" s="112" t="s">
        <v>524</v>
      </c>
      <c r="E13" s="112" t="s">
        <v>41</v>
      </c>
      <c r="F13" s="113">
        <v>0.58333333333333337</v>
      </c>
      <c r="G13" s="112"/>
      <c r="H13" s="114">
        <v>45872</v>
      </c>
      <c r="I13" s="112" t="s">
        <v>522</v>
      </c>
      <c r="J13" s="115" t="s">
        <v>38</v>
      </c>
      <c r="K13" s="112" t="s">
        <v>53</v>
      </c>
      <c r="L13" s="112" t="s">
        <v>120</v>
      </c>
      <c r="M13" s="115" t="s">
        <v>55</v>
      </c>
      <c r="N13" s="113">
        <v>0.58333333333333337</v>
      </c>
      <c r="O13" s="113">
        <v>0.66249999999999998</v>
      </c>
      <c r="P13" s="113">
        <v>7.9166666666666607E-2</v>
      </c>
      <c r="Q13" s="116">
        <v>82.7</v>
      </c>
      <c r="R13" s="117">
        <v>0.13400000000000001</v>
      </c>
      <c r="S13" s="117">
        <v>1.1850000000000001</v>
      </c>
      <c r="T13" s="117">
        <v>160</v>
      </c>
      <c r="U13" s="117">
        <v>10.9</v>
      </c>
      <c r="V13" s="117">
        <v>0.15</v>
      </c>
      <c r="W13" s="117">
        <v>4.1150000000000002</v>
      </c>
      <c r="X13" s="117">
        <v>19.2</v>
      </c>
      <c r="Y13" s="117">
        <v>82</v>
      </c>
      <c r="Z13" s="117">
        <v>0.156</v>
      </c>
      <c r="AA13" s="117">
        <v>1.2130000000000001</v>
      </c>
      <c r="AB13" s="118">
        <v>156.80000000000001</v>
      </c>
      <c r="AH13" s="72" t="str">
        <f>IF(AND(B13="Premier League",E13="Live"),_xlfn.XLOOKUP(_xlfn.TEXTJOIN(" vs ",,C13:D13),Calendar!G:G,Calendar!B:B),IF(AND(B13="Premier League",E13="Highlights"),_xlfn.XLOOKUP(H13,Calendar!O:O,Calendar!N:N,,-1),""))</f>
        <v/>
      </c>
    </row>
    <row r="14" spans="1:34" s="72" customFormat="1" hidden="1" x14ac:dyDescent="0.35">
      <c r="A14" s="112" t="s">
        <v>70</v>
      </c>
      <c r="B14" s="112" t="s">
        <v>529</v>
      </c>
      <c r="C14" s="112" t="s">
        <v>195</v>
      </c>
      <c r="D14" s="112" t="s">
        <v>536</v>
      </c>
      <c r="E14" s="112" t="s">
        <v>41</v>
      </c>
      <c r="F14" s="113">
        <v>0.6875</v>
      </c>
      <c r="G14" s="112"/>
      <c r="H14" s="114">
        <v>45872</v>
      </c>
      <c r="I14" s="112" t="s">
        <v>522</v>
      </c>
      <c r="J14" s="115" t="s">
        <v>38</v>
      </c>
      <c r="K14" s="112" t="s">
        <v>53</v>
      </c>
      <c r="L14" s="112" t="s">
        <v>54</v>
      </c>
      <c r="M14" s="115" t="s">
        <v>55</v>
      </c>
      <c r="N14" s="113">
        <v>0.68958333333333333</v>
      </c>
      <c r="O14" s="113">
        <v>0.76875000000000004</v>
      </c>
      <c r="P14" s="113">
        <v>7.9166666666666718E-2</v>
      </c>
      <c r="Q14" s="116">
        <v>115.3</v>
      </c>
      <c r="R14" s="117">
        <v>0.187</v>
      </c>
      <c r="S14" s="117">
        <v>1.327</v>
      </c>
      <c r="T14" s="117">
        <v>193</v>
      </c>
      <c r="U14" s="117">
        <v>13.2</v>
      </c>
      <c r="V14" s="117">
        <v>0.182</v>
      </c>
      <c r="W14" s="117">
        <v>6.1340000000000003</v>
      </c>
      <c r="X14" s="117">
        <v>23.8</v>
      </c>
      <c r="Y14" s="117">
        <v>113</v>
      </c>
      <c r="Z14" s="117">
        <v>0.214</v>
      </c>
      <c r="AA14" s="117">
        <v>1.3380000000000001</v>
      </c>
      <c r="AB14" s="118">
        <v>187.5</v>
      </c>
      <c r="AH14" s="72" t="str">
        <f>IF(AND(B14="Premier League",E14="Live"),_xlfn.XLOOKUP(_xlfn.TEXTJOIN(" vs ",,C14:D14),Calendar!G:G,Calendar!B:B),IF(AND(B14="Premier League",E14="Highlights"),_xlfn.XLOOKUP(H14,Calendar!O:O,Calendar!N:N,,-1),""))</f>
        <v/>
      </c>
    </row>
    <row r="15" spans="1:34" s="72" customFormat="1" hidden="1" x14ac:dyDescent="0.35">
      <c r="A15" s="112" t="s">
        <v>70</v>
      </c>
      <c r="B15" s="112" t="s">
        <v>529</v>
      </c>
      <c r="C15" s="112" t="s">
        <v>195</v>
      </c>
      <c r="D15" s="112" t="s">
        <v>536</v>
      </c>
      <c r="E15" s="112" t="s">
        <v>41</v>
      </c>
      <c r="F15" s="113">
        <v>0.6875</v>
      </c>
      <c r="G15" s="112"/>
      <c r="H15" s="114">
        <v>45872</v>
      </c>
      <c r="I15" s="112" t="s">
        <v>522</v>
      </c>
      <c r="J15" s="115" t="s">
        <v>38</v>
      </c>
      <c r="K15" s="112" t="s">
        <v>53</v>
      </c>
      <c r="L15" s="112" t="s">
        <v>120</v>
      </c>
      <c r="M15" s="115" t="s">
        <v>55</v>
      </c>
      <c r="N15" s="113">
        <v>0.68958333333333333</v>
      </c>
      <c r="O15" s="113">
        <v>0.76875000000000004</v>
      </c>
      <c r="P15" s="113">
        <v>7.9166666666666718E-2</v>
      </c>
      <c r="Q15" s="116">
        <v>138</v>
      </c>
      <c r="R15" s="117">
        <v>0.223</v>
      </c>
      <c r="S15" s="117">
        <v>1.5880000000000001</v>
      </c>
      <c r="T15" s="117">
        <v>201.6</v>
      </c>
      <c r="U15" s="117">
        <v>1.8</v>
      </c>
      <c r="V15" s="117">
        <v>2.5000000000000001E-2</v>
      </c>
      <c r="W15" s="117">
        <v>0.83599999999999997</v>
      </c>
      <c r="X15" s="117">
        <v>26.3</v>
      </c>
      <c r="Y15" s="117">
        <v>136.5</v>
      </c>
      <c r="Z15" s="117">
        <v>0.25900000000000001</v>
      </c>
      <c r="AA15" s="117">
        <v>1.6160000000000001</v>
      </c>
      <c r="AB15" s="118">
        <v>201.6</v>
      </c>
      <c r="AH15" s="72" t="str">
        <f>IF(AND(B15="Premier League",E15="Live"),_xlfn.XLOOKUP(_xlfn.TEXTJOIN(" vs ",,C15:D15),Calendar!G:G,Calendar!B:B),IF(AND(B15="Premier League",E15="Highlights"),_xlfn.XLOOKUP(H15,Calendar!O:O,Calendar!N:N,,-1),""))</f>
        <v/>
      </c>
    </row>
    <row r="16" spans="1:34" s="72" customFormat="1" hidden="1" x14ac:dyDescent="0.35">
      <c r="A16" s="112" t="s">
        <v>70</v>
      </c>
      <c r="B16" s="112" t="s">
        <v>529</v>
      </c>
      <c r="C16" s="112" t="s">
        <v>537</v>
      </c>
      <c r="D16" s="112" t="s">
        <v>533</v>
      </c>
      <c r="E16" s="112" t="s">
        <v>41</v>
      </c>
      <c r="F16" s="113">
        <v>0.83333333333333337</v>
      </c>
      <c r="G16" s="112"/>
      <c r="H16" s="114">
        <v>45873</v>
      </c>
      <c r="I16" s="112" t="s">
        <v>522</v>
      </c>
      <c r="J16" s="115" t="s">
        <v>74</v>
      </c>
      <c r="K16" s="112" t="s">
        <v>53</v>
      </c>
      <c r="L16" s="112" t="s">
        <v>54</v>
      </c>
      <c r="M16" s="115" t="s">
        <v>55</v>
      </c>
      <c r="N16" s="113">
        <v>0.83333333333333337</v>
      </c>
      <c r="O16" s="113">
        <v>0.91319444444444453</v>
      </c>
      <c r="P16" s="113">
        <v>7.986111111111116E-2</v>
      </c>
      <c r="Q16" s="116">
        <v>102</v>
      </c>
      <c r="R16" s="117">
        <v>0.16500000000000001</v>
      </c>
      <c r="S16" s="117">
        <v>0.78800000000000003</v>
      </c>
      <c r="T16" s="117">
        <v>159.9</v>
      </c>
      <c r="U16" s="117">
        <v>6</v>
      </c>
      <c r="V16" s="117">
        <v>8.3000000000000004E-2</v>
      </c>
      <c r="W16" s="117">
        <v>2.0209999999999999</v>
      </c>
      <c r="X16" s="117">
        <v>17.5</v>
      </c>
      <c r="Y16" s="117">
        <v>98.8</v>
      </c>
      <c r="Z16" s="117">
        <v>0.187</v>
      </c>
      <c r="AA16" s="117">
        <v>0.77900000000000003</v>
      </c>
      <c r="AB16" s="118">
        <v>157.80000000000001</v>
      </c>
      <c r="AH16" s="72" t="str">
        <f>IF(AND(B16="Premier League",E16="Live"),_xlfn.XLOOKUP(_xlfn.TEXTJOIN(" vs ",,C16:D16),Calendar!G:G,Calendar!B:B),IF(AND(B16="Premier League",E16="Highlights"),_xlfn.XLOOKUP(H16,Calendar!O:O,Calendar!N:N,,-1),""))</f>
        <v/>
      </c>
    </row>
    <row r="17" spans="1:34" s="72" customFormat="1" hidden="1" x14ac:dyDescent="0.35">
      <c r="A17" s="112" t="s">
        <v>70</v>
      </c>
      <c r="B17" s="112" t="s">
        <v>529</v>
      </c>
      <c r="C17" s="112" t="s">
        <v>537</v>
      </c>
      <c r="D17" s="112" t="s">
        <v>533</v>
      </c>
      <c r="E17" s="112" t="s">
        <v>41</v>
      </c>
      <c r="F17" s="113">
        <v>0.83333333333333337</v>
      </c>
      <c r="G17" s="112"/>
      <c r="H17" s="114">
        <v>45873</v>
      </c>
      <c r="I17" s="112" t="s">
        <v>522</v>
      </c>
      <c r="J17" s="115" t="s">
        <v>74</v>
      </c>
      <c r="K17" s="112" t="s">
        <v>53</v>
      </c>
      <c r="L17" s="112" t="s">
        <v>120</v>
      </c>
      <c r="M17" s="115" t="s">
        <v>55</v>
      </c>
      <c r="N17" s="113">
        <v>0.83333333333333337</v>
      </c>
      <c r="O17" s="113">
        <v>0.91319444444444453</v>
      </c>
      <c r="P17" s="113">
        <v>7.986111111111116E-2</v>
      </c>
      <c r="Q17" s="116">
        <v>90.5</v>
      </c>
      <c r="R17" s="117">
        <v>0.14699999999999999</v>
      </c>
      <c r="S17" s="117">
        <v>0.69899999999999995</v>
      </c>
      <c r="T17" s="117">
        <v>115.4</v>
      </c>
      <c r="U17" s="117">
        <v>0.1</v>
      </c>
      <c r="V17" s="117">
        <v>1E-3</v>
      </c>
      <c r="W17" s="117">
        <v>3.4000000000000002E-2</v>
      </c>
      <c r="X17" s="117">
        <v>2.8</v>
      </c>
      <c r="Y17" s="117">
        <v>89.1</v>
      </c>
      <c r="Z17" s="117">
        <v>0.16900000000000001</v>
      </c>
      <c r="AA17" s="117">
        <v>0.70299999999999996</v>
      </c>
      <c r="AB17" s="118">
        <v>112.1</v>
      </c>
      <c r="AH17" s="72" t="str">
        <f>IF(AND(B17="Premier League",E17="Live"),_xlfn.XLOOKUP(_xlfn.TEXTJOIN(" vs ",,C17:D17),Calendar!G:G,Calendar!B:B),IF(AND(B17="Premier League",E17="Highlights"),_xlfn.XLOOKUP(H17,Calendar!O:O,Calendar!N:N,,-1),""))</f>
        <v/>
      </c>
    </row>
    <row r="18" spans="1:34" s="72" customFormat="1" hidden="1" x14ac:dyDescent="0.35">
      <c r="A18" s="112" t="s">
        <v>70</v>
      </c>
      <c r="B18" s="112" t="s">
        <v>103</v>
      </c>
      <c r="C18" s="112" t="s">
        <v>234</v>
      </c>
      <c r="D18" s="112" t="s">
        <v>538</v>
      </c>
      <c r="E18" s="112" t="s">
        <v>41</v>
      </c>
      <c r="F18" s="113">
        <v>0.82291666666666663</v>
      </c>
      <c r="G18" s="112"/>
      <c r="H18" s="114">
        <v>45874</v>
      </c>
      <c r="I18" s="112" t="s">
        <v>522</v>
      </c>
      <c r="J18" s="115" t="s">
        <v>122</v>
      </c>
      <c r="K18" s="112" t="s">
        <v>53</v>
      </c>
      <c r="L18" s="112" t="s">
        <v>539</v>
      </c>
      <c r="M18" s="115" t="s">
        <v>55</v>
      </c>
      <c r="N18" s="113">
        <v>0.82291666666666674</v>
      </c>
      <c r="O18" s="113">
        <v>0.90277777777777779</v>
      </c>
      <c r="P18" s="113">
        <v>7.9861111111111049E-2</v>
      </c>
      <c r="Q18" s="116">
        <v>50.2</v>
      </c>
      <c r="R18" s="117">
        <v>8.1000000000000003E-2</v>
      </c>
      <c r="S18" s="117">
        <v>0.435</v>
      </c>
      <c r="T18" s="117">
        <v>99.3</v>
      </c>
      <c r="U18" s="117">
        <v>7.6</v>
      </c>
      <c r="V18" s="117">
        <v>0.105</v>
      </c>
      <c r="W18" s="117">
        <v>2.8889999999999998</v>
      </c>
      <c r="X18" s="117">
        <v>24.5</v>
      </c>
      <c r="Y18" s="117">
        <v>50</v>
      </c>
      <c r="Z18" s="117">
        <v>9.5000000000000001E-2</v>
      </c>
      <c r="AA18" s="117">
        <v>0.44500000000000001</v>
      </c>
      <c r="AB18" s="118">
        <v>99.3</v>
      </c>
      <c r="AH18" s="72" t="str">
        <f>IF(AND(B18="Premier League",E18="Live"),_xlfn.XLOOKUP(_xlfn.TEXTJOIN(" vs ",,C18:D18),Calendar!G:G,Calendar!B:B),IF(AND(B18="Premier League",E18="Highlights"),_xlfn.XLOOKUP(H18,Calendar!O:O,Calendar!N:N,,-1),""))</f>
        <v/>
      </c>
    </row>
    <row r="19" spans="1:34" s="72" customFormat="1" hidden="1" x14ac:dyDescent="0.35">
      <c r="A19" s="112" t="s">
        <v>70</v>
      </c>
      <c r="B19" s="112" t="s">
        <v>131</v>
      </c>
      <c r="C19" s="112" t="s">
        <v>194</v>
      </c>
      <c r="D19" s="112" t="s">
        <v>540</v>
      </c>
      <c r="E19" s="112" t="s">
        <v>41</v>
      </c>
      <c r="F19" s="113">
        <v>0.82291666666666663</v>
      </c>
      <c r="G19" s="112"/>
      <c r="H19" s="114">
        <v>45874</v>
      </c>
      <c r="I19" s="112" t="s">
        <v>522</v>
      </c>
      <c r="J19" s="115" t="s">
        <v>122</v>
      </c>
      <c r="K19" s="112" t="s">
        <v>53</v>
      </c>
      <c r="L19" s="112" t="s">
        <v>509</v>
      </c>
      <c r="M19" s="115" t="s">
        <v>36</v>
      </c>
      <c r="N19" s="113">
        <v>0.82291666666666674</v>
      </c>
      <c r="O19" s="113">
        <v>0.90138888888888891</v>
      </c>
      <c r="P19" s="113">
        <v>7.8472222222222165E-2</v>
      </c>
      <c r="Q19" s="116">
        <v>331.9</v>
      </c>
      <c r="R19" s="117">
        <v>0.53700000000000003</v>
      </c>
      <c r="S19" s="117">
        <v>2.879</v>
      </c>
      <c r="T19" s="117">
        <v>389.1</v>
      </c>
      <c r="U19" s="117">
        <v>14.3</v>
      </c>
      <c r="V19" s="117">
        <v>0.19700000000000001</v>
      </c>
      <c r="W19" s="117">
        <v>5.4349999999999996</v>
      </c>
      <c r="X19" s="117">
        <v>20.9</v>
      </c>
      <c r="Y19" s="117">
        <v>305.2</v>
      </c>
      <c r="Z19" s="117">
        <v>0.57899999999999996</v>
      </c>
      <c r="AA19" s="117">
        <v>2.722</v>
      </c>
      <c r="AB19" s="118">
        <v>363.9</v>
      </c>
      <c r="AH19" s="72" t="str">
        <f>IF(AND(B19="Premier League",E19="Live"),_xlfn.XLOOKUP(_xlfn.TEXTJOIN(" vs ",,C19:D19),Calendar!G:G,Calendar!B:B),IF(AND(B19="Premier League",E19="Highlights"),_xlfn.XLOOKUP(H19,Calendar!O:O,Calendar!N:N,,-1),""))</f>
        <v/>
      </c>
    </row>
    <row r="20" spans="1:34" s="72" customFormat="1" hidden="1" x14ac:dyDescent="0.35">
      <c r="A20" s="112" t="s">
        <v>70</v>
      </c>
      <c r="B20" s="112" t="s">
        <v>146</v>
      </c>
      <c r="C20" s="112" t="s">
        <v>521</v>
      </c>
      <c r="D20" s="112" t="s">
        <v>119</v>
      </c>
      <c r="E20" s="112" t="s">
        <v>41</v>
      </c>
      <c r="F20" s="113">
        <v>0.83333333333333337</v>
      </c>
      <c r="G20" s="112"/>
      <c r="H20" s="114">
        <v>45876</v>
      </c>
      <c r="I20" s="112" t="s">
        <v>522</v>
      </c>
      <c r="J20" s="115" t="s">
        <v>127</v>
      </c>
      <c r="K20" s="112" t="s">
        <v>53</v>
      </c>
      <c r="L20" s="112" t="s">
        <v>120</v>
      </c>
      <c r="M20" s="115" t="s">
        <v>55</v>
      </c>
      <c r="N20" s="113">
        <v>0.83333333333333337</v>
      </c>
      <c r="O20" s="113">
        <v>0.91319444444444453</v>
      </c>
      <c r="P20" s="113">
        <v>7.986111111111116E-2</v>
      </c>
      <c r="Q20" s="116">
        <v>55.2</v>
      </c>
      <c r="R20" s="117">
        <v>0.1</v>
      </c>
      <c r="S20" s="117">
        <v>0.54530000000000001</v>
      </c>
      <c r="T20" s="117">
        <v>88</v>
      </c>
      <c r="U20" s="117">
        <v>5.2</v>
      </c>
      <c r="V20" s="117">
        <v>0.1</v>
      </c>
      <c r="W20" s="117">
        <v>2.8047</v>
      </c>
      <c r="X20" s="117">
        <v>11.7</v>
      </c>
      <c r="Y20" s="117">
        <v>50.8</v>
      </c>
      <c r="Z20" s="117">
        <v>0.1</v>
      </c>
      <c r="AA20" s="117">
        <v>0.51529999999999998</v>
      </c>
      <c r="AB20" s="118">
        <v>84.2</v>
      </c>
      <c r="AH20" s="72" t="str">
        <f>IF(AND(B20="Premier League",E20="Live"),_xlfn.XLOOKUP(_xlfn.TEXTJOIN(" vs ",,C20:D20),Calendar!G:G,Calendar!B:B),IF(AND(B20="Premier League",E20="Highlights"),_xlfn.XLOOKUP(H20,Calendar!O:O,Calendar!N:N,,-1),""))</f>
        <v/>
      </c>
    </row>
    <row r="21" spans="1:34" s="72" customFormat="1" hidden="1" x14ac:dyDescent="0.35">
      <c r="A21" s="112" t="s">
        <v>70</v>
      </c>
      <c r="B21" s="112" t="s">
        <v>348</v>
      </c>
      <c r="C21" s="112" t="s">
        <v>523</v>
      </c>
      <c r="D21" s="112" t="s">
        <v>524</v>
      </c>
      <c r="E21" s="112" t="s">
        <v>41</v>
      </c>
      <c r="F21" s="113">
        <v>0.83333333333333337</v>
      </c>
      <c r="G21" s="112"/>
      <c r="H21" s="114">
        <v>45876</v>
      </c>
      <c r="I21" s="112" t="s">
        <v>522</v>
      </c>
      <c r="J21" s="115" t="s">
        <v>127</v>
      </c>
      <c r="K21" s="112" t="s">
        <v>53</v>
      </c>
      <c r="L21" s="112" t="s">
        <v>509</v>
      </c>
      <c r="M21" s="115" t="s">
        <v>36</v>
      </c>
      <c r="N21" s="113">
        <v>0.83333333333333337</v>
      </c>
      <c r="O21" s="113">
        <v>0.91666666666666674</v>
      </c>
      <c r="P21" s="113">
        <v>8.333333333333337E-2</v>
      </c>
      <c r="Q21" s="116">
        <v>171.6</v>
      </c>
      <c r="R21" s="117">
        <v>0.3</v>
      </c>
      <c r="S21" s="117">
        <v>1.6997</v>
      </c>
      <c r="T21" s="117">
        <v>232.5</v>
      </c>
      <c r="U21" s="117">
        <v>8.4</v>
      </c>
      <c r="V21" s="117">
        <v>0.1</v>
      </c>
      <c r="W21" s="117">
        <v>4.5064000000000002</v>
      </c>
      <c r="X21" s="117">
        <v>16.600000000000001</v>
      </c>
      <c r="Y21" s="117">
        <v>167.3</v>
      </c>
      <c r="Z21" s="117">
        <v>0.3</v>
      </c>
      <c r="AA21" s="117">
        <v>1.7013</v>
      </c>
      <c r="AB21" s="118">
        <v>228.9</v>
      </c>
      <c r="AH21" s="72" t="str">
        <f>IF(AND(B21="Premier League",E21="Live"),_xlfn.XLOOKUP(_xlfn.TEXTJOIN(" vs ",,C21:D21),Calendar!G:G,Calendar!B:B),IF(AND(B21="Premier League",E21="Highlights"),_xlfn.XLOOKUP(H21,Calendar!O:O,Calendar!N:N,,-1),""))</f>
        <v/>
      </c>
    </row>
    <row r="22" spans="1:34" s="72" customFormat="1" hidden="1" x14ac:dyDescent="0.35">
      <c r="A22" s="112" t="s">
        <v>70</v>
      </c>
      <c r="B22" s="112" t="s">
        <v>146</v>
      </c>
      <c r="C22" s="112" t="s">
        <v>521</v>
      </c>
      <c r="D22" s="112" t="s">
        <v>119</v>
      </c>
      <c r="E22" s="112" t="s">
        <v>41</v>
      </c>
      <c r="F22" s="113">
        <v>0.83333333333333337</v>
      </c>
      <c r="G22" s="112"/>
      <c r="H22" s="114">
        <v>45876</v>
      </c>
      <c r="I22" s="112" t="s">
        <v>522</v>
      </c>
      <c r="J22" s="115" t="s">
        <v>127</v>
      </c>
      <c r="K22" s="112" t="s">
        <v>53</v>
      </c>
      <c r="L22" s="112" t="s">
        <v>54</v>
      </c>
      <c r="M22" s="115" t="s">
        <v>55</v>
      </c>
      <c r="N22" s="113">
        <v>0.83333333333333337</v>
      </c>
      <c r="O22" s="113">
        <v>0.91319444444444453</v>
      </c>
      <c r="P22" s="113">
        <v>7.986111111111116E-2</v>
      </c>
      <c r="Q22" s="116">
        <v>89.9</v>
      </c>
      <c r="R22" s="117">
        <v>0.1</v>
      </c>
      <c r="S22" s="117">
        <v>0.8881</v>
      </c>
      <c r="T22" s="117">
        <v>158.80000000000001</v>
      </c>
      <c r="U22" s="117">
        <v>3.5</v>
      </c>
      <c r="V22" s="117">
        <v>0</v>
      </c>
      <c r="W22" s="117">
        <v>1.8877999999999999</v>
      </c>
      <c r="X22" s="117">
        <v>9.1999999999999993</v>
      </c>
      <c r="Y22" s="117">
        <v>85.6</v>
      </c>
      <c r="Z22" s="117">
        <v>0.2</v>
      </c>
      <c r="AA22" s="117">
        <v>0.86819999999999997</v>
      </c>
      <c r="AB22" s="118">
        <v>155.9</v>
      </c>
      <c r="AH22" s="72" t="str">
        <f>IF(AND(B22="Premier League",E22="Live"),_xlfn.XLOOKUP(_xlfn.TEXTJOIN(" vs ",,C22:D22),Calendar!G:G,Calendar!B:B),IF(AND(B22="Premier League",E22="Highlights"),_xlfn.XLOOKUP(H22,Calendar!O:O,Calendar!N:N,,-1),""))</f>
        <v/>
      </c>
    </row>
    <row r="23" spans="1:34" s="72" customFormat="1" hidden="1" x14ac:dyDescent="0.35">
      <c r="A23" s="112" t="s">
        <v>70</v>
      </c>
      <c r="B23" s="112" t="s">
        <v>518</v>
      </c>
      <c r="C23" s="112" t="s">
        <v>525</v>
      </c>
      <c r="D23" s="112" t="s">
        <v>526</v>
      </c>
      <c r="E23" s="112" t="s">
        <v>41</v>
      </c>
      <c r="F23" s="113">
        <v>0.82291666666666663</v>
      </c>
      <c r="G23" s="112"/>
      <c r="H23" s="114">
        <v>45877</v>
      </c>
      <c r="I23" s="112" t="s">
        <v>522</v>
      </c>
      <c r="J23" s="115" t="s">
        <v>71</v>
      </c>
      <c r="K23" s="112" t="s">
        <v>53</v>
      </c>
      <c r="L23" s="112" t="s">
        <v>509</v>
      </c>
      <c r="M23" s="115" t="s">
        <v>36</v>
      </c>
      <c r="N23" s="113">
        <v>0.82430555555555562</v>
      </c>
      <c r="O23" s="113">
        <v>0.90208333333333335</v>
      </c>
      <c r="P23" s="113">
        <v>7.7777777777777724E-2</v>
      </c>
      <c r="Q23" s="116">
        <v>71.099999999999994</v>
      </c>
      <c r="R23" s="117">
        <v>0.115</v>
      </c>
      <c r="S23" s="117">
        <v>0.61719999999999997</v>
      </c>
      <c r="T23" s="117">
        <v>134.19999999999999</v>
      </c>
      <c r="U23" s="117">
        <v>18.7</v>
      </c>
      <c r="V23" s="117">
        <v>0.25700000000000001</v>
      </c>
      <c r="W23" s="117">
        <v>6.2396000000000003</v>
      </c>
      <c r="X23" s="117">
        <v>28.6</v>
      </c>
      <c r="Y23" s="117">
        <v>69.900000000000006</v>
      </c>
      <c r="Z23" s="117">
        <v>0.13300000000000001</v>
      </c>
      <c r="AA23" s="117">
        <v>0.62239999999999995</v>
      </c>
      <c r="AB23" s="118">
        <v>130.6</v>
      </c>
      <c r="AH23" s="72" t="str">
        <f>IF(AND(B23="Premier League",E23="Live"),_xlfn.XLOOKUP(_xlfn.TEXTJOIN(" vs ",,C23:D23),Calendar!G:G,Calendar!B:B),IF(AND(B23="Premier League",E23="Highlights"),_xlfn.XLOOKUP(H23,Calendar!O:O,Calendar!N:N,,-1),""))</f>
        <v/>
      </c>
    </row>
    <row r="24" spans="1:34" s="72" customFormat="1" hidden="1" x14ac:dyDescent="0.35">
      <c r="A24" s="112" t="s">
        <v>70</v>
      </c>
      <c r="B24" s="112" t="s">
        <v>145</v>
      </c>
      <c r="C24" s="112" t="s">
        <v>88</v>
      </c>
      <c r="D24" s="112" t="s">
        <v>236</v>
      </c>
      <c r="E24" s="112" t="s">
        <v>41</v>
      </c>
      <c r="F24" s="113">
        <v>0.83333333333333337</v>
      </c>
      <c r="G24" s="112"/>
      <c r="H24" s="114">
        <v>45877</v>
      </c>
      <c r="I24" s="112" t="s">
        <v>522</v>
      </c>
      <c r="J24" s="115" t="s">
        <v>71</v>
      </c>
      <c r="K24" s="112" t="s">
        <v>53</v>
      </c>
      <c r="L24" s="112" t="s">
        <v>54</v>
      </c>
      <c r="M24" s="115" t="s">
        <v>55</v>
      </c>
      <c r="N24" s="113">
        <v>0.83402777777777781</v>
      </c>
      <c r="O24" s="113">
        <v>0.9159722222222223</v>
      </c>
      <c r="P24" s="113">
        <v>8.1944444444444486E-2</v>
      </c>
      <c r="Q24" s="116">
        <v>392.3</v>
      </c>
      <c r="R24" s="117">
        <v>0.63500000000000001</v>
      </c>
      <c r="S24" s="117">
        <v>3.3973</v>
      </c>
      <c r="T24" s="117">
        <v>521.9</v>
      </c>
      <c r="U24" s="117">
        <v>43.6</v>
      </c>
      <c r="V24" s="117">
        <v>0.6</v>
      </c>
      <c r="W24" s="117">
        <v>14.403700000000001</v>
      </c>
      <c r="X24" s="117">
        <v>65.099999999999994</v>
      </c>
      <c r="Y24" s="117">
        <v>384.4</v>
      </c>
      <c r="Z24" s="117">
        <v>0.72899999999999998</v>
      </c>
      <c r="AA24" s="117">
        <v>3.4108999999999998</v>
      </c>
      <c r="AB24" s="118">
        <v>510.9</v>
      </c>
      <c r="AH24" s="72" t="str">
        <f>IF(AND(B24="Premier League",E24="Live"),_xlfn.XLOOKUP(_xlfn.TEXTJOIN(" vs ",,C24:D24),Calendar!G:G,Calendar!B:B),IF(AND(B24="Premier League",E24="Highlights"),_xlfn.XLOOKUP(H24,Calendar!O:O,Calendar!N:N,,-1),""))</f>
        <v/>
      </c>
    </row>
    <row r="25" spans="1:34" s="72" customFormat="1" hidden="1" x14ac:dyDescent="0.35">
      <c r="A25" s="112" t="s">
        <v>70</v>
      </c>
      <c r="B25" s="112" t="s">
        <v>145</v>
      </c>
      <c r="C25" s="112" t="s">
        <v>88</v>
      </c>
      <c r="D25" s="112" t="s">
        <v>236</v>
      </c>
      <c r="E25" s="112" t="s">
        <v>41</v>
      </c>
      <c r="F25" s="113">
        <v>0.83333333333333337</v>
      </c>
      <c r="G25" s="112"/>
      <c r="H25" s="114">
        <v>45877</v>
      </c>
      <c r="I25" s="112" t="s">
        <v>522</v>
      </c>
      <c r="J25" s="115" t="s">
        <v>71</v>
      </c>
      <c r="K25" s="112" t="s">
        <v>53</v>
      </c>
      <c r="L25" s="112" t="s">
        <v>120</v>
      </c>
      <c r="M25" s="115" t="s">
        <v>55</v>
      </c>
      <c r="N25" s="113">
        <v>0.83402777777777781</v>
      </c>
      <c r="O25" s="113">
        <v>0.9159722222222223</v>
      </c>
      <c r="P25" s="113">
        <v>8.1944444444444486E-2</v>
      </c>
      <c r="Q25" s="116">
        <v>128.6</v>
      </c>
      <c r="R25" s="117">
        <v>0.20799999999999999</v>
      </c>
      <c r="S25" s="117">
        <v>1.1136999999999999</v>
      </c>
      <c r="T25" s="117">
        <v>184.1</v>
      </c>
      <c r="U25" s="117">
        <v>14.7</v>
      </c>
      <c r="V25" s="117">
        <v>0.20200000000000001</v>
      </c>
      <c r="W25" s="117">
        <v>4.8563000000000001</v>
      </c>
      <c r="X25" s="117">
        <v>24.3</v>
      </c>
      <c r="Y25" s="117">
        <v>118.5</v>
      </c>
      <c r="Z25" s="117">
        <v>0.22500000000000001</v>
      </c>
      <c r="AA25" s="117">
        <v>1.0515000000000001</v>
      </c>
      <c r="AB25" s="118">
        <v>171.1</v>
      </c>
      <c r="AH25" s="72" t="str">
        <f>IF(AND(B25="Premier League",E25="Live"),_xlfn.XLOOKUP(_xlfn.TEXTJOIN(" vs ",,C25:D25),Calendar!G:G,Calendar!B:B),IF(AND(B25="Premier League",E25="Highlights"),_xlfn.XLOOKUP(H25,Calendar!O:O,Calendar!N:N,,-1),""))</f>
        <v/>
      </c>
    </row>
    <row r="26" spans="1:34" s="72" customFormat="1" hidden="1" x14ac:dyDescent="0.35">
      <c r="A26" s="112" t="s">
        <v>70</v>
      </c>
      <c r="B26" s="112" t="s">
        <v>145</v>
      </c>
      <c r="C26" s="112" t="s">
        <v>96</v>
      </c>
      <c r="D26" s="112" t="s">
        <v>130</v>
      </c>
      <c r="E26" s="112" t="s">
        <v>41</v>
      </c>
      <c r="F26" s="113">
        <v>0.52083333333333337</v>
      </c>
      <c r="G26" s="112"/>
      <c r="H26" s="114">
        <v>45878</v>
      </c>
      <c r="I26" s="112" t="s">
        <v>522</v>
      </c>
      <c r="J26" s="115" t="s">
        <v>37</v>
      </c>
      <c r="K26" s="112" t="s">
        <v>53</v>
      </c>
      <c r="L26" s="112" t="s">
        <v>527</v>
      </c>
      <c r="M26" s="115" t="s">
        <v>55</v>
      </c>
      <c r="N26" s="113">
        <v>0.52152777777777781</v>
      </c>
      <c r="O26" s="113">
        <v>0.6020833333333333</v>
      </c>
      <c r="P26" s="113">
        <v>8.0555555555555491E-2</v>
      </c>
      <c r="Q26" s="116">
        <v>66.2</v>
      </c>
      <c r="R26" s="117">
        <v>0.107</v>
      </c>
      <c r="S26" s="117">
        <v>1.3821000000000001</v>
      </c>
      <c r="T26" s="117">
        <v>87.4</v>
      </c>
      <c r="U26" s="117">
        <v>3</v>
      </c>
      <c r="V26" s="117">
        <v>4.1000000000000002E-2</v>
      </c>
      <c r="W26" s="117">
        <v>2.0421999999999998</v>
      </c>
      <c r="X26" s="117">
        <v>3.7</v>
      </c>
      <c r="Y26" s="117">
        <v>66.2</v>
      </c>
      <c r="Z26" s="117">
        <v>0.126</v>
      </c>
      <c r="AA26" s="117">
        <v>1.43</v>
      </c>
      <c r="AB26" s="118">
        <v>87.4</v>
      </c>
      <c r="AH26" s="72" t="str">
        <f>IF(AND(B26="Premier League",E26="Live"),_xlfn.XLOOKUP(_xlfn.TEXTJOIN(" vs ",,C26:D26),Calendar!G:G,Calendar!B:B),IF(AND(B26="Premier League",E26="Highlights"),_xlfn.XLOOKUP(H26,Calendar!O:O,Calendar!N:N,,-1),""))</f>
        <v/>
      </c>
    </row>
    <row r="27" spans="1:34" s="72" customFormat="1" hidden="1" x14ac:dyDescent="0.35">
      <c r="A27" s="112" t="s">
        <v>70</v>
      </c>
      <c r="B27" s="112" t="s">
        <v>145</v>
      </c>
      <c r="C27" s="112" t="s">
        <v>66</v>
      </c>
      <c r="D27" s="112" t="s">
        <v>110</v>
      </c>
      <c r="E27" s="112" t="s">
        <v>41</v>
      </c>
      <c r="F27" s="113">
        <v>0.52083333333333337</v>
      </c>
      <c r="G27" s="112"/>
      <c r="H27" s="114">
        <v>45878</v>
      </c>
      <c r="I27" s="112" t="s">
        <v>522</v>
      </c>
      <c r="J27" s="115" t="s">
        <v>37</v>
      </c>
      <c r="K27" s="112" t="s">
        <v>53</v>
      </c>
      <c r="L27" s="112" t="s">
        <v>54</v>
      </c>
      <c r="M27" s="115" t="s">
        <v>55</v>
      </c>
      <c r="N27" s="113">
        <v>0.52083333333333337</v>
      </c>
      <c r="O27" s="113">
        <v>0.6020833333333333</v>
      </c>
      <c r="P27" s="113">
        <v>8.1249999999999933E-2</v>
      </c>
      <c r="Q27" s="116">
        <v>359.7</v>
      </c>
      <c r="R27" s="117">
        <v>0.58199999999999996</v>
      </c>
      <c r="S27" s="117">
        <v>7.5160999999999998</v>
      </c>
      <c r="T27" s="117">
        <v>502.1</v>
      </c>
      <c r="U27" s="117">
        <v>41.2</v>
      </c>
      <c r="V27" s="117">
        <v>0.56699999999999995</v>
      </c>
      <c r="W27" s="117">
        <v>28.1037</v>
      </c>
      <c r="X27" s="117">
        <v>51.9</v>
      </c>
      <c r="Y27" s="117">
        <v>350.3</v>
      </c>
      <c r="Z27" s="117">
        <v>0.66500000000000004</v>
      </c>
      <c r="AA27" s="117">
        <v>7.5739000000000001</v>
      </c>
      <c r="AB27" s="118">
        <v>483.7</v>
      </c>
      <c r="AH27" s="72" t="str">
        <f>IF(AND(B27="Premier League",E27="Live"),_xlfn.XLOOKUP(_xlfn.TEXTJOIN(" vs ",,C27:D27),Calendar!G:G,Calendar!B:B),IF(AND(B27="Premier League",E27="Highlights"),_xlfn.XLOOKUP(H27,Calendar!O:O,Calendar!N:N,,-1),""))</f>
        <v/>
      </c>
    </row>
    <row r="28" spans="1:34" s="72" customFormat="1" hidden="1" x14ac:dyDescent="0.35">
      <c r="A28" s="112" t="s">
        <v>70</v>
      </c>
      <c r="B28" s="112" t="s">
        <v>145</v>
      </c>
      <c r="C28" s="112" t="s">
        <v>66</v>
      </c>
      <c r="D28" s="112" t="s">
        <v>110</v>
      </c>
      <c r="E28" s="112" t="s">
        <v>41</v>
      </c>
      <c r="F28" s="113">
        <v>0.52083333333333337</v>
      </c>
      <c r="G28" s="112"/>
      <c r="H28" s="114">
        <v>45878</v>
      </c>
      <c r="I28" s="112" t="s">
        <v>522</v>
      </c>
      <c r="J28" s="115" t="s">
        <v>37</v>
      </c>
      <c r="K28" s="112" t="s">
        <v>53</v>
      </c>
      <c r="L28" s="112" t="s">
        <v>120</v>
      </c>
      <c r="M28" s="115" t="s">
        <v>55</v>
      </c>
      <c r="N28" s="113">
        <v>0.52083333333333337</v>
      </c>
      <c r="O28" s="113">
        <v>0.6020833333333333</v>
      </c>
      <c r="P28" s="113">
        <v>8.1249999999999933E-2</v>
      </c>
      <c r="Q28" s="116">
        <v>174.8</v>
      </c>
      <c r="R28" s="117">
        <v>0.28299999999999997</v>
      </c>
      <c r="S28" s="117">
        <v>3.6524999999999999</v>
      </c>
      <c r="T28" s="117">
        <v>236</v>
      </c>
      <c r="U28" s="117">
        <v>11.5</v>
      </c>
      <c r="V28" s="117">
        <v>0.158</v>
      </c>
      <c r="W28" s="117">
        <v>7.8445</v>
      </c>
      <c r="X28" s="117">
        <v>26.7</v>
      </c>
      <c r="Y28" s="117">
        <v>171.8</v>
      </c>
      <c r="Z28" s="117">
        <v>0.32600000000000001</v>
      </c>
      <c r="AA28" s="117">
        <v>3.7145000000000001</v>
      </c>
      <c r="AB28" s="118">
        <v>234</v>
      </c>
      <c r="AH28" s="72" t="str">
        <f>IF(AND(B28="Premier League",E28="Live"),_xlfn.XLOOKUP(_xlfn.TEXTJOIN(" vs ",,C28:D28),Calendar!G:G,Calendar!B:B),IF(AND(B28="Premier League",E28="Highlights"),_xlfn.XLOOKUP(H28,Calendar!O:O,Calendar!N:N,,-1),""))</f>
        <v/>
      </c>
    </row>
    <row r="29" spans="1:34" s="72" customFormat="1" hidden="1" x14ac:dyDescent="0.35">
      <c r="A29" s="112" t="s">
        <v>70</v>
      </c>
      <c r="B29" s="112" t="s">
        <v>145</v>
      </c>
      <c r="C29" s="112" t="s">
        <v>528</v>
      </c>
      <c r="D29" s="112" t="s">
        <v>129</v>
      </c>
      <c r="E29" s="112" t="s">
        <v>41</v>
      </c>
      <c r="F29" s="113">
        <v>0.625</v>
      </c>
      <c r="G29" s="112"/>
      <c r="H29" s="114">
        <v>45878</v>
      </c>
      <c r="I29" s="112" t="s">
        <v>522</v>
      </c>
      <c r="J29" s="115" t="s">
        <v>37</v>
      </c>
      <c r="K29" s="112" t="s">
        <v>53</v>
      </c>
      <c r="L29" s="112" t="s">
        <v>527</v>
      </c>
      <c r="M29" s="115" t="s">
        <v>55</v>
      </c>
      <c r="N29" s="113">
        <v>0.62569444444444444</v>
      </c>
      <c r="O29" s="113">
        <v>0.70833333333333337</v>
      </c>
      <c r="P29" s="113">
        <v>8.2638888888888928E-2</v>
      </c>
      <c r="Q29" s="116">
        <v>110.7</v>
      </c>
      <c r="R29" s="117">
        <v>0.17899999999999999</v>
      </c>
      <c r="S29" s="117">
        <v>2.0886999999999998</v>
      </c>
      <c r="T29" s="117">
        <v>157.6</v>
      </c>
      <c r="U29" s="117">
        <v>2.2999999999999998</v>
      </c>
      <c r="V29" s="117">
        <v>3.2000000000000001E-2</v>
      </c>
      <c r="W29" s="117">
        <v>1.8791</v>
      </c>
      <c r="X29" s="117">
        <v>2.7</v>
      </c>
      <c r="Y29" s="117">
        <v>106.2</v>
      </c>
      <c r="Z29" s="117">
        <v>0.20100000000000001</v>
      </c>
      <c r="AA29" s="117">
        <v>2.0859000000000001</v>
      </c>
      <c r="AB29" s="118">
        <v>152.4</v>
      </c>
      <c r="AH29" s="72" t="str">
        <f>IF(AND(B29="Premier League",E29="Live"),_xlfn.XLOOKUP(_xlfn.TEXTJOIN(" vs ",,C29:D29),Calendar!G:G,Calendar!B:B),IF(AND(B29="Premier League",E29="Highlights"),_xlfn.XLOOKUP(H29,Calendar!O:O,Calendar!N:N,,-1),""))</f>
        <v/>
      </c>
    </row>
    <row r="30" spans="1:34" s="72" customFormat="1" hidden="1" x14ac:dyDescent="0.35">
      <c r="A30" s="112" t="s">
        <v>70</v>
      </c>
      <c r="B30" s="112" t="s">
        <v>529</v>
      </c>
      <c r="C30" s="112" t="s">
        <v>194</v>
      </c>
      <c r="D30" s="112" t="s">
        <v>530</v>
      </c>
      <c r="E30" s="112" t="s">
        <v>41</v>
      </c>
      <c r="F30" s="113">
        <v>0.73958333333333337</v>
      </c>
      <c r="G30" s="112"/>
      <c r="H30" s="114">
        <v>45878</v>
      </c>
      <c r="I30" s="112" t="s">
        <v>522</v>
      </c>
      <c r="J30" s="115" t="s">
        <v>37</v>
      </c>
      <c r="K30" s="112" t="s">
        <v>53</v>
      </c>
      <c r="L30" s="112" t="s">
        <v>531</v>
      </c>
      <c r="M30" s="115" t="s">
        <v>532</v>
      </c>
      <c r="N30" s="113">
        <v>0.73888888888888893</v>
      </c>
      <c r="O30" s="113">
        <v>0.81944444444444453</v>
      </c>
      <c r="P30" s="113">
        <v>8.0555555555555602E-2</v>
      </c>
      <c r="Q30" s="116">
        <v>105.1</v>
      </c>
      <c r="R30" s="117">
        <v>0.17</v>
      </c>
      <c r="S30" s="117">
        <v>1.1895</v>
      </c>
      <c r="T30" s="117">
        <v>131</v>
      </c>
      <c r="U30" s="117">
        <v>3.4</v>
      </c>
      <c r="V30" s="117">
        <v>4.7E-2</v>
      </c>
      <c r="W30" s="117">
        <v>1.9743999999999999</v>
      </c>
      <c r="X30" s="117">
        <v>3.5</v>
      </c>
      <c r="Y30" s="117">
        <v>105</v>
      </c>
      <c r="Z30" s="117">
        <v>0.19900000000000001</v>
      </c>
      <c r="AA30" s="117">
        <v>1.2204999999999999</v>
      </c>
      <c r="AB30" s="118">
        <v>131</v>
      </c>
      <c r="AH30" s="72" t="str">
        <f>IF(AND(B30="Premier League",E30="Live"),_xlfn.XLOOKUP(_xlfn.TEXTJOIN(" vs ",,C30:D30),Calendar!G:G,Calendar!B:B),IF(AND(B30="Premier League",E30="Highlights"),_xlfn.XLOOKUP(H30,Calendar!O:O,Calendar!N:N,,-1),""))</f>
        <v/>
      </c>
    </row>
    <row r="31" spans="1:34" s="72" customFormat="1" hidden="1" x14ac:dyDescent="0.35">
      <c r="A31" s="112" t="s">
        <v>70</v>
      </c>
      <c r="B31" s="112" t="s">
        <v>145</v>
      </c>
      <c r="C31" s="112" t="s">
        <v>91</v>
      </c>
      <c r="D31" s="112" t="s">
        <v>112</v>
      </c>
      <c r="E31" s="112" t="s">
        <v>41</v>
      </c>
      <c r="F31" s="113">
        <v>0.72916666666666663</v>
      </c>
      <c r="G31" s="112"/>
      <c r="H31" s="114">
        <v>45878</v>
      </c>
      <c r="I31" s="112" t="s">
        <v>522</v>
      </c>
      <c r="J31" s="115" t="s">
        <v>37</v>
      </c>
      <c r="K31" s="112" t="s">
        <v>53</v>
      </c>
      <c r="L31" s="112" t="s">
        <v>54</v>
      </c>
      <c r="M31" s="115" t="s">
        <v>55</v>
      </c>
      <c r="N31" s="113">
        <v>0.72916666666666674</v>
      </c>
      <c r="O31" s="113">
        <v>0.80833333333333335</v>
      </c>
      <c r="P31" s="113">
        <v>7.9166666666666607E-2</v>
      </c>
      <c r="Q31" s="116">
        <v>178</v>
      </c>
      <c r="R31" s="117">
        <v>0.28799999999999998</v>
      </c>
      <c r="S31" s="117">
        <v>2.0931000000000002</v>
      </c>
      <c r="T31" s="117">
        <v>255.7</v>
      </c>
      <c r="U31" s="117">
        <v>17.899999999999999</v>
      </c>
      <c r="V31" s="117">
        <v>0.246</v>
      </c>
      <c r="W31" s="117">
        <v>10.1416</v>
      </c>
      <c r="X31" s="117">
        <v>37</v>
      </c>
      <c r="Y31" s="117">
        <v>173.3</v>
      </c>
      <c r="Z31" s="117">
        <v>0.32900000000000001</v>
      </c>
      <c r="AA31" s="117">
        <v>2.0928</v>
      </c>
      <c r="AB31" s="118">
        <v>255.7</v>
      </c>
      <c r="AH31" s="72" t="str">
        <f>IF(AND(B31="Premier League",E31="Live"),_xlfn.XLOOKUP(_xlfn.TEXTJOIN(" vs ",,C31:D31),Calendar!G:G,Calendar!B:B),IF(AND(B31="Premier League",E31="Highlights"),_xlfn.XLOOKUP(H31,Calendar!O:O,Calendar!N:N,,-1),""))</f>
        <v/>
      </c>
    </row>
    <row r="32" spans="1:34" s="72" customFormat="1" hidden="1" x14ac:dyDescent="0.35">
      <c r="A32" s="112" t="s">
        <v>70</v>
      </c>
      <c r="B32" s="112" t="s">
        <v>145</v>
      </c>
      <c r="C32" s="112" t="s">
        <v>91</v>
      </c>
      <c r="D32" s="112" t="s">
        <v>112</v>
      </c>
      <c r="E32" s="112" t="s">
        <v>41</v>
      </c>
      <c r="F32" s="113">
        <v>0.72916666666666663</v>
      </c>
      <c r="G32" s="112"/>
      <c r="H32" s="114">
        <v>45878</v>
      </c>
      <c r="I32" s="112" t="s">
        <v>522</v>
      </c>
      <c r="J32" s="115" t="s">
        <v>37</v>
      </c>
      <c r="K32" s="112" t="s">
        <v>53</v>
      </c>
      <c r="L32" s="112" t="s">
        <v>120</v>
      </c>
      <c r="M32" s="115" t="s">
        <v>55</v>
      </c>
      <c r="N32" s="113">
        <v>0.72916666666666663</v>
      </c>
      <c r="O32" s="113">
        <v>0.80833333333333335</v>
      </c>
      <c r="P32" s="113">
        <v>7.9166666666666718E-2</v>
      </c>
      <c r="Q32" s="116">
        <v>131.30000000000001</v>
      </c>
      <c r="R32" s="117">
        <v>0.21299999999999999</v>
      </c>
      <c r="S32" s="117">
        <v>1.5439000000000001</v>
      </c>
      <c r="T32" s="117">
        <v>172.8</v>
      </c>
      <c r="U32" s="117">
        <v>7.6</v>
      </c>
      <c r="V32" s="117">
        <v>0.105</v>
      </c>
      <c r="W32" s="117">
        <v>4.3059000000000003</v>
      </c>
      <c r="X32" s="117">
        <v>20</v>
      </c>
      <c r="Y32" s="117">
        <v>128.69999999999999</v>
      </c>
      <c r="Z32" s="117">
        <v>0.24399999999999999</v>
      </c>
      <c r="AA32" s="117">
        <v>1.5542</v>
      </c>
      <c r="AB32" s="118">
        <v>168.2</v>
      </c>
      <c r="AH32" s="72" t="str">
        <f>IF(AND(B32="Premier League",E32="Live"),_xlfn.XLOOKUP(_xlfn.TEXTJOIN(" vs ",,C32:D32),Calendar!G:G,Calendar!B:B),IF(AND(B32="Premier League",E32="Highlights"),_xlfn.XLOOKUP(H32,Calendar!O:O,Calendar!N:N,,-1),""))</f>
        <v/>
      </c>
    </row>
    <row r="33" spans="1:34" s="72" customFormat="1" hidden="1" x14ac:dyDescent="0.35">
      <c r="A33" s="112" t="s">
        <v>70</v>
      </c>
      <c r="B33" s="112" t="s">
        <v>529</v>
      </c>
      <c r="C33" s="112" t="s">
        <v>533</v>
      </c>
      <c r="D33" s="112" t="s">
        <v>195</v>
      </c>
      <c r="E33" s="112" t="s">
        <v>41</v>
      </c>
      <c r="F33" s="113">
        <v>0.52083333333333337</v>
      </c>
      <c r="G33" s="112"/>
      <c r="H33" s="114">
        <v>45879</v>
      </c>
      <c r="I33" s="112" t="s">
        <v>522</v>
      </c>
      <c r="J33" s="115" t="s">
        <v>38</v>
      </c>
      <c r="K33" s="112" t="s">
        <v>53</v>
      </c>
      <c r="L33" s="112" t="s">
        <v>120</v>
      </c>
      <c r="M33" s="115" t="s">
        <v>55</v>
      </c>
      <c r="N33" s="113">
        <v>0.52152777777777781</v>
      </c>
      <c r="O33" s="113">
        <v>0.59930555555555554</v>
      </c>
      <c r="P33" s="113">
        <v>7.7777777777777724E-2</v>
      </c>
      <c r="Q33" s="116">
        <v>99.4</v>
      </c>
      <c r="R33" s="117">
        <v>0.161</v>
      </c>
      <c r="S33" s="117">
        <v>2.1838000000000002</v>
      </c>
      <c r="T33" s="117">
        <v>142.5</v>
      </c>
      <c r="U33" s="117">
        <v>5.9</v>
      </c>
      <c r="V33" s="117">
        <v>8.1000000000000003E-2</v>
      </c>
      <c r="W33" s="117">
        <v>4.3066000000000004</v>
      </c>
      <c r="X33" s="117">
        <v>11</v>
      </c>
      <c r="Y33" s="117">
        <v>91.2</v>
      </c>
      <c r="Z33" s="117">
        <v>0.17299999999999999</v>
      </c>
      <c r="AA33" s="117">
        <v>2.0834000000000001</v>
      </c>
      <c r="AB33" s="118">
        <v>119.8</v>
      </c>
      <c r="AH33" s="72" t="str">
        <f>IF(AND(B33="Premier League",E33="Live"),_xlfn.XLOOKUP(_xlfn.TEXTJOIN(" vs ",,C33:D33),Calendar!G:G,Calendar!B:B),IF(AND(B33="Premier League",E33="Highlights"),_xlfn.XLOOKUP(H33,Calendar!O:O,Calendar!N:N,,-1),""))</f>
        <v/>
      </c>
    </row>
    <row r="34" spans="1:34" s="72" customFormat="1" hidden="1" x14ac:dyDescent="0.35">
      <c r="A34" s="112" t="s">
        <v>70</v>
      </c>
      <c r="B34" s="112" t="s">
        <v>143</v>
      </c>
      <c r="C34" s="112" t="s">
        <v>45</v>
      </c>
      <c r="D34" s="112" t="s">
        <v>81</v>
      </c>
      <c r="E34" s="112" t="s">
        <v>41</v>
      </c>
      <c r="F34" s="113">
        <v>0.625</v>
      </c>
      <c r="G34" s="112"/>
      <c r="H34" s="114">
        <v>45879</v>
      </c>
      <c r="I34" s="112" t="s">
        <v>522</v>
      </c>
      <c r="J34" s="115" t="s">
        <v>38</v>
      </c>
      <c r="K34" s="112" t="s">
        <v>53</v>
      </c>
      <c r="L34" s="112" t="s">
        <v>510</v>
      </c>
      <c r="M34" s="115" t="s">
        <v>511</v>
      </c>
      <c r="N34" s="113">
        <v>0.62638888888888888</v>
      </c>
      <c r="O34" s="113">
        <v>0.71944444444444444</v>
      </c>
      <c r="P34" s="113">
        <v>9.3055555555555558E-2</v>
      </c>
      <c r="Q34" s="116">
        <v>1293.5</v>
      </c>
      <c r="R34" s="117">
        <v>2.0950000000000002</v>
      </c>
      <c r="S34" s="117">
        <v>18.816199999999998</v>
      </c>
      <c r="T34" s="117">
        <v>1753.9</v>
      </c>
      <c r="U34" s="117">
        <v>216.9</v>
      </c>
      <c r="V34" s="117">
        <v>2.984</v>
      </c>
      <c r="W34" s="117">
        <v>56.809800000000003</v>
      </c>
      <c r="X34" s="117">
        <v>279.5</v>
      </c>
      <c r="Y34" s="117">
        <v>1220.0999999999999</v>
      </c>
      <c r="Z34" s="117">
        <v>2.3149999999999999</v>
      </c>
      <c r="AA34" s="117">
        <v>18.530999999999999</v>
      </c>
      <c r="AB34" s="118">
        <v>1642.4</v>
      </c>
      <c r="AH34" s="72" t="str">
        <f>IF(AND(B34="Premier League",E34="Live"),_xlfn.XLOOKUP(_xlfn.TEXTJOIN(" vs ",,C34:D34),Calendar!G:G,Calendar!B:B),IF(AND(B34="Premier League",E34="Highlights"),_xlfn.XLOOKUP(H34,Calendar!O:O,Calendar!N:N,,-1),""))</f>
        <v/>
      </c>
    </row>
    <row r="35" spans="1:34" s="72" customFormat="1" hidden="1" x14ac:dyDescent="0.35">
      <c r="A35" s="112" t="s">
        <v>70</v>
      </c>
      <c r="B35" s="112" t="s">
        <v>145</v>
      </c>
      <c r="C35" s="112" t="s">
        <v>69</v>
      </c>
      <c r="D35" s="112" t="s">
        <v>93</v>
      </c>
      <c r="E35" s="112" t="s">
        <v>41</v>
      </c>
      <c r="F35" s="113">
        <v>0.6875</v>
      </c>
      <c r="G35" s="112"/>
      <c r="H35" s="114">
        <v>45879</v>
      </c>
      <c r="I35" s="112" t="s">
        <v>522</v>
      </c>
      <c r="J35" s="115" t="s">
        <v>38</v>
      </c>
      <c r="K35" s="112" t="s">
        <v>53</v>
      </c>
      <c r="L35" s="112" t="s">
        <v>54</v>
      </c>
      <c r="M35" s="115" t="s">
        <v>55</v>
      </c>
      <c r="N35" s="113">
        <v>0.6875</v>
      </c>
      <c r="O35" s="113">
        <v>0.77013888888888893</v>
      </c>
      <c r="P35" s="113">
        <v>8.2638888888888928E-2</v>
      </c>
      <c r="Q35" s="116">
        <v>335</v>
      </c>
      <c r="R35" s="117">
        <v>0.54200000000000004</v>
      </c>
      <c r="S35" s="117">
        <v>4.1260000000000003</v>
      </c>
      <c r="T35" s="117">
        <v>449.6</v>
      </c>
      <c r="U35" s="117">
        <v>41.4</v>
      </c>
      <c r="V35" s="117">
        <v>0.56999999999999995</v>
      </c>
      <c r="W35" s="117">
        <v>11.8863</v>
      </c>
      <c r="X35" s="117">
        <v>76.7</v>
      </c>
      <c r="Y35" s="117">
        <v>327.8</v>
      </c>
      <c r="Z35" s="117">
        <v>0.622</v>
      </c>
      <c r="AA35" s="117">
        <v>4.181</v>
      </c>
      <c r="AB35" s="118">
        <v>439.5</v>
      </c>
      <c r="AH35" s="72" t="str">
        <f>IF(AND(B35="Premier League",E35="Live"),_xlfn.XLOOKUP(_xlfn.TEXTJOIN(" vs ",,C35:D35),Calendar!G:G,Calendar!B:B),IF(AND(B35="Premier League",E35="Highlights"),_xlfn.XLOOKUP(H35,Calendar!O:O,Calendar!N:N,,-1),""))</f>
        <v/>
      </c>
    </row>
    <row r="36" spans="1:34" s="72" customFormat="1" hidden="1" x14ac:dyDescent="0.35">
      <c r="A36" s="112" t="s">
        <v>70</v>
      </c>
      <c r="B36" s="112" t="s">
        <v>145</v>
      </c>
      <c r="C36" s="112" t="s">
        <v>69</v>
      </c>
      <c r="D36" s="112" t="s">
        <v>93</v>
      </c>
      <c r="E36" s="112" t="s">
        <v>41</v>
      </c>
      <c r="F36" s="113">
        <v>0.6875</v>
      </c>
      <c r="G36" s="112"/>
      <c r="H36" s="114">
        <v>45879</v>
      </c>
      <c r="I36" s="112" t="s">
        <v>522</v>
      </c>
      <c r="J36" s="115" t="s">
        <v>38</v>
      </c>
      <c r="K36" s="112" t="s">
        <v>53</v>
      </c>
      <c r="L36" s="112" t="s">
        <v>120</v>
      </c>
      <c r="M36" s="115" t="s">
        <v>55</v>
      </c>
      <c r="N36" s="113">
        <v>0.6875</v>
      </c>
      <c r="O36" s="113">
        <v>0.77013888888888893</v>
      </c>
      <c r="P36" s="113">
        <v>8.2638888888888928E-2</v>
      </c>
      <c r="Q36" s="116">
        <v>204.8</v>
      </c>
      <c r="R36" s="117">
        <v>0.33200000000000002</v>
      </c>
      <c r="S36" s="117">
        <v>2.5224000000000002</v>
      </c>
      <c r="T36" s="117">
        <v>278.5</v>
      </c>
      <c r="U36" s="117">
        <v>15.6</v>
      </c>
      <c r="V36" s="117">
        <v>0.215</v>
      </c>
      <c r="W36" s="117">
        <v>4.4789000000000003</v>
      </c>
      <c r="X36" s="117">
        <v>34.1</v>
      </c>
      <c r="Y36" s="117">
        <v>187.1</v>
      </c>
      <c r="Z36" s="117">
        <v>0.35499999999999998</v>
      </c>
      <c r="AA36" s="117">
        <v>2.3864000000000001</v>
      </c>
      <c r="AB36" s="118">
        <v>253.1</v>
      </c>
      <c r="AH36" s="72" t="str">
        <f>IF(AND(B36="Premier League",E36="Live"),_xlfn.XLOOKUP(_xlfn.TEXTJOIN(" vs ",,C36:D36),Calendar!G:G,Calendar!B:B),IF(AND(B36="Premier League",E36="Highlights"),_xlfn.XLOOKUP(H36,Calendar!O:O,Calendar!N:N,,-1),""))</f>
        <v/>
      </c>
    </row>
    <row r="37" spans="1:34" s="72" customFormat="1" hidden="1" x14ac:dyDescent="0.35">
      <c r="A37" s="112" t="s">
        <v>70</v>
      </c>
      <c r="B37" s="112" t="s">
        <v>103</v>
      </c>
      <c r="C37" s="112" t="s">
        <v>528</v>
      </c>
      <c r="D37" s="112" t="s">
        <v>89</v>
      </c>
      <c r="E37" s="112" t="s">
        <v>41</v>
      </c>
      <c r="F37" s="113">
        <v>0.82291666666666663</v>
      </c>
      <c r="G37" s="112"/>
      <c r="H37" s="114">
        <v>45881</v>
      </c>
      <c r="I37" s="112" t="s">
        <v>522</v>
      </c>
      <c r="J37" s="115" t="s">
        <v>122</v>
      </c>
      <c r="K37" s="112" t="s">
        <v>53</v>
      </c>
      <c r="L37" s="112" t="s">
        <v>527</v>
      </c>
      <c r="M37" s="115" t="s">
        <v>55</v>
      </c>
      <c r="N37" s="113">
        <v>0.82361111111111096</v>
      </c>
      <c r="O37" s="113">
        <v>0.91249999999999987</v>
      </c>
      <c r="P37" s="113">
        <v>8.8888888888888906E-2</v>
      </c>
      <c r="Q37" s="116">
        <v>67</v>
      </c>
      <c r="R37" s="117">
        <v>0.1</v>
      </c>
      <c r="S37" s="117">
        <v>0.55800000000000005</v>
      </c>
      <c r="T37" s="117">
        <v>102</v>
      </c>
      <c r="U37" s="117">
        <v>0</v>
      </c>
      <c r="V37" s="117">
        <v>0</v>
      </c>
      <c r="W37" s="117">
        <v>0</v>
      </c>
      <c r="X37" s="117">
        <v>1.9</v>
      </c>
      <c r="Y37" s="117">
        <v>63.4</v>
      </c>
      <c r="Z37" s="117">
        <v>0.1</v>
      </c>
      <c r="AA37" s="117">
        <v>0.54020000000000001</v>
      </c>
      <c r="AB37" s="118">
        <v>98.8</v>
      </c>
      <c r="AH37" s="72" t="str">
        <f>IF(AND(B37="Premier League",E37="Live"),_xlfn.XLOOKUP(_xlfn.TEXTJOIN(" vs ",,C37:D37),Calendar!G:G,Calendar!B:B),IF(AND(B37="Premier League",E37="Highlights"),_xlfn.XLOOKUP(H37,Calendar!O:O,Calendar!N:N,,-1),""))</f>
        <v/>
      </c>
    </row>
    <row r="38" spans="1:34" s="72" customFormat="1" hidden="1" x14ac:dyDescent="0.35">
      <c r="A38" s="112" t="s">
        <v>70</v>
      </c>
      <c r="B38" s="112" t="s">
        <v>103</v>
      </c>
      <c r="C38" s="112" t="s">
        <v>258</v>
      </c>
      <c r="D38" s="112" t="s">
        <v>236</v>
      </c>
      <c r="E38" s="112" t="s">
        <v>41</v>
      </c>
      <c r="F38" s="113">
        <v>0.83333333333333337</v>
      </c>
      <c r="G38" s="112"/>
      <c r="H38" s="114">
        <v>45881</v>
      </c>
      <c r="I38" s="112" t="s">
        <v>522</v>
      </c>
      <c r="J38" s="115" t="s">
        <v>122</v>
      </c>
      <c r="K38" s="112" t="s">
        <v>53</v>
      </c>
      <c r="L38" s="112" t="s">
        <v>120</v>
      </c>
      <c r="M38" s="115" t="s">
        <v>55</v>
      </c>
      <c r="N38" s="113">
        <v>0.83333333333333326</v>
      </c>
      <c r="O38" s="113">
        <v>0.91944444444444429</v>
      </c>
      <c r="P38" s="113">
        <v>8.6111111111111027E-2</v>
      </c>
      <c r="Q38" s="116">
        <v>32.5</v>
      </c>
      <c r="R38" s="117">
        <v>0.1</v>
      </c>
      <c r="S38" s="117">
        <v>0.26910000000000001</v>
      </c>
      <c r="T38" s="117">
        <v>74.2</v>
      </c>
      <c r="U38" s="117">
        <v>4.3</v>
      </c>
      <c r="V38" s="117">
        <v>0.1</v>
      </c>
      <c r="W38" s="117">
        <v>2.0466000000000002</v>
      </c>
      <c r="X38" s="117">
        <v>16.5</v>
      </c>
      <c r="Y38" s="117">
        <v>31.5</v>
      </c>
      <c r="Z38" s="117">
        <v>0.1</v>
      </c>
      <c r="AA38" s="117">
        <v>0.2666</v>
      </c>
      <c r="AB38" s="118">
        <v>70.5</v>
      </c>
      <c r="AH38" s="72" t="str">
        <f>IF(AND(B38="Premier League",E38="Live"),_xlfn.XLOOKUP(_xlfn.TEXTJOIN(" vs ",,C38:D38),Calendar!G:G,Calendar!B:B),IF(AND(B38="Premier League",E38="Highlights"),_xlfn.XLOOKUP(H38,Calendar!O:O,Calendar!N:N,,-1),""))</f>
        <v/>
      </c>
    </row>
    <row r="39" spans="1:34" s="72" customFormat="1" hidden="1" x14ac:dyDescent="0.35">
      <c r="A39" s="112" t="s">
        <v>70</v>
      </c>
      <c r="B39" s="112" t="s">
        <v>103</v>
      </c>
      <c r="C39" s="112" t="s">
        <v>114</v>
      </c>
      <c r="D39" s="112" t="s">
        <v>69</v>
      </c>
      <c r="E39" s="112" t="s">
        <v>41</v>
      </c>
      <c r="F39" s="113">
        <v>0.82291666666666663</v>
      </c>
      <c r="G39" s="112"/>
      <c r="H39" s="114">
        <v>45882</v>
      </c>
      <c r="I39" s="112" t="s">
        <v>522</v>
      </c>
      <c r="J39" s="115" t="s">
        <v>123</v>
      </c>
      <c r="K39" s="112" t="s">
        <v>53</v>
      </c>
      <c r="L39" s="112" t="s">
        <v>527</v>
      </c>
      <c r="M39" s="115" t="s">
        <v>55</v>
      </c>
      <c r="N39" s="113">
        <v>0.82291666666666652</v>
      </c>
      <c r="O39" s="113">
        <v>0.91041666666666654</v>
      </c>
      <c r="P39" s="113">
        <v>8.7500000000000022E-2</v>
      </c>
      <c r="Q39" s="116">
        <v>95.8</v>
      </c>
      <c r="R39" s="117">
        <v>0.2</v>
      </c>
      <c r="S39" s="117">
        <v>0.74580000000000002</v>
      </c>
      <c r="T39" s="117">
        <v>143.6</v>
      </c>
      <c r="U39" s="117">
        <v>4.2</v>
      </c>
      <c r="V39" s="117">
        <v>0.1</v>
      </c>
      <c r="W39" s="117">
        <v>1.1605000000000001</v>
      </c>
      <c r="X39" s="117">
        <v>11.7</v>
      </c>
      <c r="Y39" s="117">
        <v>88.1</v>
      </c>
      <c r="Z39" s="117">
        <v>0.2</v>
      </c>
      <c r="AA39" s="117">
        <v>0.70269999999999999</v>
      </c>
      <c r="AB39" s="118">
        <v>129.6</v>
      </c>
      <c r="AH39" s="72" t="str">
        <f>IF(AND(B39="Premier League",E39="Live"),_xlfn.XLOOKUP(_xlfn.TEXTJOIN(" vs ",,C39:D39),Calendar!G:G,Calendar!B:B),IF(AND(B39="Premier League",E39="Highlights"),_xlfn.XLOOKUP(H39,Calendar!O:O,Calendar!N:N,,-1),""))</f>
        <v/>
      </c>
    </row>
    <row r="40" spans="1:34" s="72" customFormat="1" hidden="1" x14ac:dyDescent="0.35">
      <c r="A40" s="112" t="s">
        <v>70</v>
      </c>
      <c r="B40" s="112" t="s">
        <v>103</v>
      </c>
      <c r="C40" s="112" t="s">
        <v>88</v>
      </c>
      <c r="D40" s="112" t="s">
        <v>91</v>
      </c>
      <c r="E40" s="112" t="s">
        <v>41</v>
      </c>
      <c r="F40" s="113">
        <v>0.83333333333333337</v>
      </c>
      <c r="G40" s="112"/>
      <c r="H40" s="114">
        <v>45882</v>
      </c>
      <c r="I40" s="112" t="s">
        <v>522</v>
      </c>
      <c r="J40" s="115" t="s">
        <v>123</v>
      </c>
      <c r="K40" s="112" t="s">
        <v>53</v>
      </c>
      <c r="L40" s="112" t="s">
        <v>542</v>
      </c>
      <c r="M40" s="115" t="s">
        <v>80</v>
      </c>
      <c r="N40" s="113">
        <v>0.83333333333333326</v>
      </c>
      <c r="O40" s="113">
        <v>0.91319444444444431</v>
      </c>
      <c r="P40" s="113">
        <v>7.9861111111111049E-2</v>
      </c>
      <c r="Q40" s="116">
        <v>320.39999999999998</v>
      </c>
      <c r="R40" s="117">
        <v>0.5</v>
      </c>
      <c r="S40" s="117">
        <v>2.4639000000000002</v>
      </c>
      <c r="T40" s="117">
        <v>387.3</v>
      </c>
      <c r="U40" s="117">
        <v>7.9</v>
      </c>
      <c r="V40" s="117">
        <v>0.1</v>
      </c>
      <c r="W40" s="117">
        <v>2.1242000000000001</v>
      </c>
      <c r="X40" s="117">
        <v>30.6</v>
      </c>
      <c r="Y40" s="117">
        <v>312.89999999999998</v>
      </c>
      <c r="Z40" s="117">
        <v>0.6</v>
      </c>
      <c r="AA40" s="117">
        <v>2.4653</v>
      </c>
      <c r="AB40" s="118">
        <v>382</v>
      </c>
      <c r="AH40" s="72" t="str">
        <f>IF(AND(B40="Premier League",E40="Live"),_xlfn.XLOOKUP(_xlfn.TEXTJOIN(" vs ",,C40:D40),Calendar!G:G,Calendar!B:B),IF(AND(B40="Premier League",E40="Highlights"),_xlfn.XLOOKUP(H40,Calendar!O:O,Calendar!N:N,,-1),""))</f>
        <v/>
      </c>
    </row>
    <row r="41" spans="1:34" s="72" customFormat="1" hidden="1" x14ac:dyDescent="0.35">
      <c r="A41" s="112" t="s">
        <v>70</v>
      </c>
      <c r="B41" s="112" t="s">
        <v>103</v>
      </c>
      <c r="C41" s="112" t="s">
        <v>88</v>
      </c>
      <c r="D41" s="112" t="s">
        <v>91</v>
      </c>
      <c r="E41" s="112" t="s">
        <v>41</v>
      </c>
      <c r="F41" s="113">
        <v>0.83333333333333337</v>
      </c>
      <c r="G41" s="112"/>
      <c r="H41" s="114">
        <v>45882</v>
      </c>
      <c r="I41" s="112" t="s">
        <v>522</v>
      </c>
      <c r="J41" s="115" t="s">
        <v>123</v>
      </c>
      <c r="K41" s="112" t="s">
        <v>53</v>
      </c>
      <c r="L41" s="112" t="s">
        <v>120</v>
      </c>
      <c r="M41" s="115" t="s">
        <v>55</v>
      </c>
      <c r="N41" s="113">
        <v>0.83333333333333326</v>
      </c>
      <c r="O41" s="113">
        <v>0.91319444444444431</v>
      </c>
      <c r="P41" s="113">
        <v>7.9861111111111049E-2</v>
      </c>
      <c r="Q41" s="116">
        <v>59.8</v>
      </c>
      <c r="R41" s="117">
        <v>0.1</v>
      </c>
      <c r="S41" s="117">
        <v>0.45989999999999998</v>
      </c>
      <c r="T41" s="117">
        <v>114.5</v>
      </c>
      <c r="U41" s="117">
        <v>0.1</v>
      </c>
      <c r="V41" s="117">
        <v>0</v>
      </c>
      <c r="W41" s="117">
        <v>2.69E-2</v>
      </c>
      <c r="X41" s="117">
        <v>9.4</v>
      </c>
      <c r="Y41" s="117">
        <v>56.2</v>
      </c>
      <c r="Z41" s="117">
        <v>0.1</v>
      </c>
      <c r="AA41" s="117">
        <v>0.44280000000000003</v>
      </c>
      <c r="AB41" s="118">
        <v>90.7</v>
      </c>
      <c r="AH41" s="72" t="str">
        <f>IF(AND(B41="Premier League",E41="Live"),_xlfn.XLOOKUP(_xlfn.TEXTJOIN(" vs ",,C41:D41),Calendar!G:G,Calendar!B:B),IF(AND(B41="Premier League",E41="Highlights"),_xlfn.XLOOKUP(H41,Calendar!O:O,Calendar!N:N,,-1),""))</f>
        <v/>
      </c>
    </row>
    <row r="42" spans="1:34" s="72" customFormat="1" hidden="1" x14ac:dyDescent="0.35">
      <c r="A42" s="112" t="s">
        <v>70</v>
      </c>
      <c r="B42" s="112" t="s">
        <v>98</v>
      </c>
      <c r="C42" s="112" t="s">
        <v>543</v>
      </c>
      <c r="D42" s="112" t="s">
        <v>48</v>
      </c>
      <c r="E42" s="112" t="s">
        <v>41</v>
      </c>
      <c r="F42" s="113">
        <v>0.83333333333333337</v>
      </c>
      <c r="G42" s="112"/>
      <c r="H42" s="114">
        <v>45882</v>
      </c>
      <c r="I42" s="112" t="s">
        <v>522</v>
      </c>
      <c r="J42" s="115" t="s">
        <v>123</v>
      </c>
      <c r="K42" s="112" t="s">
        <v>53</v>
      </c>
      <c r="L42" s="112" t="s">
        <v>510</v>
      </c>
      <c r="M42" s="115" t="s">
        <v>511</v>
      </c>
      <c r="N42" s="113">
        <v>0.83472222222222214</v>
      </c>
      <c r="O42" s="113">
        <v>0.92361111111111105</v>
      </c>
      <c r="P42" s="113">
        <v>8.8888888888888906E-2</v>
      </c>
      <c r="Q42" s="116">
        <v>790.6</v>
      </c>
      <c r="R42" s="117">
        <v>1.3</v>
      </c>
      <c r="S42" s="117">
        <v>6.1806999999999999</v>
      </c>
      <c r="T42" s="117">
        <v>1063.7</v>
      </c>
      <c r="U42" s="117">
        <v>134.9</v>
      </c>
      <c r="V42" s="117">
        <v>1.9</v>
      </c>
      <c r="W42" s="117">
        <v>36.488999999999997</v>
      </c>
      <c r="X42" s="117">
        <v>176.2</v>
      </c>
      <c r="Y42" s="117">
        <v>758.2</v>
      </c>
      <c r="Z42" s="117">
        <v>1.4</v>
      </c>
      <c r="AA42" s="117">
        <v>6.0717999999999996</v>
      </c>
      <c r="AB42" s="118">
        <v>1024.8</v>
      </c>
      <c r="AH42" s="72" t="str">
        <f>IF(AND(B42="Premier League",E42="Live"),_xlfn.XLOOKUP(_xlfn.TEXTJOIN(" vs ",,C42:D42),Calendar!G:G,Calendar!B:B),IF(AND(B42="Premier League",E42="Highlights"),_xlfn.XLOOKUP(H42,Calendar!O:O,Calendar!N:N,,-1),""))</f>
        <v/>
      </c>
    </row>
    <row r="43" spans="1:34" s="72" customFormat="1" hidden="1" x14ac:dyDescent="0.35">
      <c r="A43" s="112" t="s">
        <v>70</v>
      </c>
      <c r="B43" s="112" t="s">
        <v>348</v>
      </c>
      <c r="C43" s="112" t="s">
        <v>545</v>
      </c>
      <c r="D43" s="112" t="s">
        <v>546</v>
      </c>
      <c r="E43" s="112" t="s">
        <v>41</v>
      </c>
      <c r="F43" s="113">
        <v>0.83333333333333337</v>
      </c>
      <c r="G43" s="112"/>
      <c r="H43" s="114">
        <v>45883</v>
      </c>
      <c r="I43" s="112" t="s">
        <v>522</v>
      </c>
      <c r="J43" s="115" t="s">
        <v>127</v>
      </c>
      <c r="K43" s="112" t="s">
        <v>53</v>
      </c>
      <c r="L43" s="112" t="s">
        <v>509</v>
      </c>
      <c r="M43" s="115" t="s">
        <v>36</v>
      </c>
      <c r="N43" s="113">
        <v>0.83472222222222225</v>
      </c>
      <c r="O43" s="113">
        <v>0.94236111111111109</v>
      </c>
      <c r="P43" s="113">
        <v>0.10763888888888884</v>
      </c>
      <c r="Q43" s="116">
        <v>233.4</v>
      </c>
      <c r="R43" s="117">
        <v>0.378</v>
      </c>
      <c r="S43" s="117">
        <v>2.0583</v>
      </c>
      <c r="T43" s="117">
        <v>318.89999999999998</v>
      </c>
      <c r="U43" s="117">
        <v>8.6</v>
      </c>
      <c r="V43" s="117">
        <v>0.1183</v>
      </c>
      <c r="W43" s="117">
        <v>3.8530000000000002</v>
      </c>
      <c r="X43" s="117">
        <v>39.4</v>
      </c>
      <c r="Y43" s="117">
        <v>225.7</v>
      </c>
      <c r="Z43" s="117">
        <v>0.42820000000000003</v>
      </c>
      <c r="AA43" s="117">
        <v>2.0402</v>
      </c>
      <c r="AB43" s="118">
        <v>312.10000000000002</v>
      </c>
      <c r="AH43" s="72" t="str">
        <f>IF(AND(B43="Premier League",E43="Live"),_xlfn.XLOOKUP(_xlfn.TEXTJOIN(" vs ",,C43:D43),Calendar!G:G,Calendar!B:B),IF(AND(B43="Premier League",E43="Highlights"),_xlfn.XLOOKUP(H43,Calendar!O:O,Calendar!N:N,,-1),""))</f>
        <v/>
      </c>
    </row>
    <row r="44" spans="1:34" s="72" customFormat="1" hidden="1" x14ac:dyDescent="0.35">
      <c r="A44" s="112" t="s">
        <v>70</v>
      </c>
      <c r="B44" s="112" t="s">
        <v>547</v>
      </c>
      <c r="C44" s="112" t="s">
        <v>195</v>
      </c>
      <c r="D44" s="112" t="s">
        <v>535</v>
      </c>
      <c r="E44" s="112" t="s">
        <v>41</v>
      </c>
      <c r="F44" s="113">
        <v>0.82291666666666663</v>
      </c>
      <c r="G44" s="112"/>
      <c r="H44" s="114">
        <v>45884</v>
      </c>
      <c r="I44" s="112" t="s">
        <v>522</v>
      </c>
      <c r="J44" s="115" t="s">
        <v>71</v>
      </c>
      <c r="K44" s="112" t="s">
        <v>53</v>
      </c>
      <c r="L44" s="112" t="s">
        <v>531</v>
      </c>
      <c r="M44" s="115" t="s">
        <v>532</v>
      </c>
      <c r="N44" s="113">
        <v>0.82361111111111118</v>
      </c>
      <c r="O44" s="113">
        <v>0.90138888888888891</v>
      </c>
      <c r="P44" s="113">
        <v>7.7777777777777724E-2</v>
      </c>
      <c r="Q44" s="116">
        <v>42.9</v>
      </c>
      <c r="R44" s="117">
        <v>6.9000000000000006E-2</v>
      </c>
      <c r="S44" s="117">
        <v>0.35289999999999999</v>
      </c>
      <c r="T44" s="117">
        <v>75.400000000000006</v>
      </c>
      <c r="U44" s="117">
        <v>0.4</v>
      </c>
      <c r="V44" s="117">
        <v>6.0000000000000001E-3</v>
      </c>
      <c r="W44" s="117">
        <v>7.9200000000000007E-2</v>
      </c>
      <c r="X44" s="117">
        <v>5.3</v>
      </c>
      <c r="Y44" s="117">
        <v>41.6</v>
      </c>
      <c r="Z44" s="117">
        <v>7.9000000000000001E-2</v>
      </c>
      <c r="AA44" s="117">
        <v>0.35210000000000002</v>
      </c>
      <c r="AB44" s="118">
        <v>73.099999999999994</v>
      </c>
      <c r="AH44" s="72" t="str">
        <f>IF(AND(B44="Premier League",E44="Live"),_xlfn.XLOOKUP(_xlfn.TEXTJOIN(" vs ",,C44:D44),Calendar!G:G,Calendar!B:B),IF(AND(B44="Premier League",E44="Highlights"),_xlfn.XLOOKUP(H44,Calendar!O:O,Calendar!N:N,,-1),""))</f>
        <v/>
      </c>
    </row>
    <row r="45" spans="1:34" s="72" customFormat="1" hidden="1" x14ac:dyDescent="0.35">
      <c r="A45" s="112" t="s">
        <v>70</v>
      </c>
      <c r="B45" s="112" t="s">
        <v>32</v>
      </c>
      <c r="C45" s="112" t="s">
        <v>45</v>
      </c>
      <c r="D45" s="112" t="s">
        <v>128</v>
      </c>
      <c r="E45" s="112" t="s">
        <v>41</v>
      </c>
      <c r="F45" s="113">
        <v>0.83333333333333337</v>
      </c>
      <c r="G45" s="112"/>
      <c r="H45" s="114">
        <v>45884</v>
      </c>
      <c r="I45" s="112" t="s">
        <v>522</v>
      </c>
      <c r="J45" s="115" t="s">
        <v>71</v>
      </c>
      <c r="K45" s="112" t="s">
        <v>53</v>
      </c>
      <c r="L45" s="112" t="s">
        <v>54</v>
      </c>
      <c r="M45" s="115" t="s">
        <v>55</v>
      </c>
      <c r="N45" s="113">
        <v>0.83402777777777781</v>
      </c>
      <c r="O45" s="113">
        <v>0.91388888888888897</v>
      </c>
      <c r="P45" s="113">
        <v>7.986111111111116E-2</v>
      </c>
      <c r="Q45" s="116">
        <v>1138.9000000000001</v>
      </c>
      <c r="R45" s="117">
        <v>1.8440000000000001</v>
      </c>
      <c r="S45" s="117">
        <v>9.2713000000000001</v>
      </c>
      <c r="T45" s="117">
        <v>1322</v>
      </c>
      <c r="U45" s="117">
        <v>201</v>
      </c>
      <c r="V45" s="117">
        <v>2.7650000000000001</v>
      </c>
      <c r="W45" s="117">
        <v>38.322200000000002</v>
      </c>
      <c r="X45" s="117">
        <v>241.2</v>
      </c>
      <c r="Y45" s="117">
        <v>1082.0999999999999</v>
      </c>
      <c r="Z45" s="117">
        <v>2.0529999999999999</v>
      </c>
      <c r="AA45" s="117">
        <v>9.0691000000000006</v>
      </c>
      <c r="AB45" s="118">
        <v>1247.5</v>
      </c>
      <c r="AH45" s="72" t="e">
        <f>IF(AND(B45="Premier League",E45="Live"),_xlfn.XLOOKUP(_xlfn.TEXTJOIN(" vs ",,C45:D45),Calendar!G:G,Calendar!B:B),IF(AND(B45="Premier League",E45="Highlights"),_xlfn.XLOOKUP(H45,Calendar!O:O,Calendar!N:N,,-1),""))</f>
        <v>#N/A</v>
      </c>
    </row>
    <row r="46" spans="1:34" s="72" customFormat="1" hidden="1" x14ac:dyDescent="0.35">
      <c r="A46" s="112" t="s">
        <v>70</v>
      </c>
      <c r="B46" s="112" t="s">
        <v>32</v>
      </c>
      <c r="C46" s="112" t="s">
        <v>45</v>
      </c>
      <c r="D46" s="112" t="s">
        <v>128</v>
      </c>
      <c r="E46" s="112" t="s">
        <v>41</v>
      </c>
      <c r="F46" s="113">
        <v>0.83333333333333337</v>
      </c>
      <c r="G46" s="112"/>
      <c r="H46" s="114">
        <v>45884</v>
      </c>
      <c r="I46" s="112" t="s">
        <v>522</v>
      </c>
      <c r="J46" s="115" t="s">
        <v>71</v>
      </c>
      <c r="K46" s="112" t="s">
        <v>53</v>
      </c>
      <c r="L46" s="112" t="s">
        <v>57</v>
      </c>
      <c r="M46" s="115" t="s">
        <v>55</v>
      </c>
      <c r="N46" s="113">
        <v>0.83402777777777781</v>
      </c>
      <c r="O46" s="113">
        <v>0.91388888888888897</v>
      </c>
      <c r="P46" s="113">
        <v>7.986111111111116E-2</v>
      </c>
      <c r="Q46" s="116">
        <v>890.5</v>
      </c>
      <c r="R46" s="117">
        <v>1.4419999999999999</v>
      </c>
      <c r="S46" s="117">
        <v>7.2491000000000003</v>
      </c>
      <c r="T46" s="117">
        <v>1121</v>
      </c>
      <c r="U46" s="117">
        <v>135.19999999999999</v>
      </c>
      <c r="V46" s="117">
        <v>1.86</v>
      </c>
      <c r="W46" s="117">
        <v>25.776900000000001</v>
      </c>
      <c r="X46" s="117">
        <v>183.5</v>
      </c>
      <c r="Y46" s="117">
        <v>798.1</v>
      </c>
      <c r="Z46" s="117">
        <v>1.514</v>
      </c>
      <c r="AA46" s="117">
        <v>6.6889000000000003</v>
      </c>
      <c r="AB46" s="118">
        <v>999.4</v>
      </c>
      <c r="AH46" s="72" t="e">
        <f>IF(AND(B46="Premier League",E46="Live"),_xlfn.XLOOKUP(_xlfn.TEXTJOIN(" vs ",,C46:D46),Calendar!G:G,Calendar!B:B),IF(AND(B46="Premier League",E46="Highlights"),_xlfn.XLOOKUP(H46,Calendar!O:O,Calendar!N:N,,-1),""))</f>
        <v>#N/A</v>
      </c>
    </row>
    <row r="47" spans="1:34" s="72" customFormat="1" hidden="1" x14ac:dyDescent="0.35">
      <c r="A47" s="112" t="s">
        <v>70</v>
      </c>
      <c r="B47" s="112" t="s">
        <v>145</v>
      </c>
      <c r="C47" s="112" t="s">
        <v>89</v>
      </c>
      <c r="D47" s="112" t="s">
        <v>96</v>
      </c>
      <c r="E47" s="112" t="s">
        <v>41</v>
      </c>
      <c r="F47" s="113">
        <v>0.52083333333333337</v>
      </c>
      <c r="G47" s="112"/>
      <c r="H47" s="114">
        <v>45885</v>
      </c>
      <c r="I47" s="112" t="s">
        <v>522</v>
      </c>
      <c r="J47" s="115" t="s">
        <v>37</v>
      </c>
      <c r="K47" s="112" t="s">
        <v>53</v>
      </c>
      <c r="L47" s="112" t="s">
        <v>548</v>
      </c>
      <c r="M47" s="115" t="s">
        <v>55</v>
      </c>
      <c r="N47" s="113">
        <v>0.52083333333333337</v>
      </c>
      <c r="O47" s="113">
        <v>0.60625000000000007</v>
      </c>
      <c r="P47" s="113">
        <v>8.5416666666666696E-2</v>
      </c>
      <c r="Q47" s="116">
        <v>103</v>
      </c>
      <c r="R47" s="117">
        <v>0.16700000000000001</v>
      </c>
      <c r="S47" s="117">
        <v>1.8206</v>
      </c>
      <c r="T47" s="117">
        <v>224.2</v>
      </c>
      <c r="U47" s="117">
        <v>11.2</v>
      </c>
      <c r="V47" s="117">
        <v>0.154</v>
      </c>
      <c r="W47" s="117">
        <v>3.7222</v>
      </c>
      <c r="X47" s="117">
        <v>36.9</v>
      </c>
      <c r="Y47" s="117">
        <v>79.2</v>
      </c>
      <c r="Z47" s="117">
        <v>0.15</v>
      </c>
      <c r="AA47" s="117">
        <v>1.4629000000000001</v>
      </c>
      <c r="AB47" s="118">
        <v>190.1</v>
      </c>
      <c r="AH47" s="72" t="str">
        <f>IF(AND(B47="Premier League",E47="Live"),_xlfn.XLOOKUP(_xlfn.TEXTJOIN(" vs ",,C47:D47),Calendar!G:G,Calendar!B:B),IF(AND(B47="Premier League",E47="Highlights"),_xlfn.XLOOKUP(H47,Calendar!O:O,Calendar!N:N,,-1),""))</f>
        <v/>
      </c>
    </row>
    <row r="48" spans="1:34" s="72" customFormat="1" hidden="1" x14ac:dyDescent="0.35">
      <c r="A48" s="112" t="s">
        <v>70</v>
      </c>
      <c r="B48" s="112" t="s">
        <v>145</v>
      </c>
      <c r="C48" s="112" t="s">
        <v>110</v>
      </c>
      <c r="D48" s="112" t="s">
        <v>528</v>
      </c>
      <c r="E48" s="112" t="s">
        <v>41</v>
      </c>
      <c r="F48" s="113">
        <v>0.52083333333333337</v>
      </c>
      <c r="G48" s="112"/>
      <c r="H48" s="114">
        <v>45885</v>
      </c>
      <c r="I48" s="112" t="s">
        <v>522</v>
      </c>
      <c r="J48" s="115" t="s">
        <v>37</v>
      </c>
      <c r="K48" s="112" t="s">
        <v>53</v>
      </c>
      <c r="L48" s="112" t="s">
        <v>549</v>
      </c>
      <c r="M48" s="115" t="s">
        <v>80</v>
      </c>
      <c r="N48" s="113">
        <v>0.52083333333333337</v>
      </c>
      <c r="O48" s="113">
        <v>0.6</v>
      </c>
      <c r="P48" s="113">
        <v>7.9166666666666607E-2</v>
      </c>
      <c r="Q48" s="116">
        <v>571.5</v>
      </c>
      <c r="R48" s="117">
        <v>0.92500000000000004</v>
      </c>
      <c r="S48" s="117">
        <v>10.0847</v>
      </c>
      <c r="T48" s="117">
        <v>702.3</v>
      </c>
      <c r="U48" s="117">
        <v>18.600000000000001</v>
      </c>
      <c r="V48" s="117">
        <v>0.25600000000000001</v>
      </c>
      <c r="W48" s="117">
        <v>6.1794000000000002</v>
      </c>
      <c r="X48" s="117">
        <v>30.3</v>
      </c>
      <c r="Y48" s="117">
        <v>538.6</v>
      </c>
      <c r="Z48" s="117">
        <v>1.022</v>
      </c>
      <c r="AA48" s="117">
        <v>9.9283000000000001</v>
      </c>
      <c r="AB48" s="118">
        <v>657.1</v>
      </c>
      <c r="AH48" s="72" t="str">
        <f>IF(AND(B48="Premier League",E48="Live"),_xlfn.XLOOKUP(_xlfn.TEXTJOIN(" vs ",,C48:D48),Calendar!G:G,Calendar!B:B),IF(AND(B48="Premier League",E48="Highlights"),_xlfn.XLOOKUP(H48,Calendar!O:O,Calendar!N:N,,-1),""))</f>
        <v/>
      </c>
    </row>
    <row r="49" spans="1:34" s="72" customFormat="1" hidden="1" x14ac:dyDescent="0.35">
      <c r="A49" s="112" t="s">
        <v>70</v>
      </c>
      <c r="B49" s="112" t="s">
        <v>145</v>
      </c>
      <c r="C49" s="112" t="s">
        <v>110</v>
      </c>
      <c r="D49" s="112" t="s">
        <v>528</v>
      </c>
      <c r="E49" s="112" t="s">
        <v>41</v>
      </c>
      <c r="F49" s="113">
        <v>0.52083333333333337</v>
      </c>
      <c r="G49" s="112"/>
      <c r="H49" s="114">
        <v>45885</v>
      </c>
      <c r="I49" s="112" t="s">
        <v>522</v>
      </c>
      <c r="J49" s="115" t="s">
        <v>37</v>
      </c>
      <c r="K49" s="112" t="s">
        <v>53</v>
      </c>
      <c r="L49" s="112" t="s">
        <v>54</v>
      </c>
      <c r="M49" s="115" t="s">
        <v>55</v>
      </c>
      <c r="N49" s="113">
        <v>0.52083333333333337</v>
      </c>
      <c r="O49" s="113">
        <v>0.6</v>
      </c>
      <c r="P49" s="113">
        <v>7.9166666666666607E-2</v>
      </c>
      <c r="Q49" s="116">
        <v>105.3</v>
      </c>
      <c r="R49" s="117">
        <v>0.17100000000000001</v>
      </c>
      <c r="S49" s="117">
        <v>1.8581000000000001</v>
      </c>
      <c r="T49" s="117">
        <v>137.30000000000001</v>
      </c>
      <c r="U49" s="117">
        <v>5.2</v>
      </c>
      <c r="V49" s="117">
        <v>7.1999999999999995E-2</v>
      </c>
      <c r="W49" s="117">
        <v>1.7276</v>
      </c>
      <c r="X49" s="117">
        <v>15.1</v>
      </c>
      <c r="Y49" s="117">
        <v>102.1</v>
      </c>
      <c r="Z49" s="117">
        <v>0.19400000000000001</v>
      </c>
      <c r="AA49" s="117">
        <v>1.8821000000000001</v>
      </c>
      <c r="AB49" s="118">
        <v>130.1</v>
      </c>
      <c r="AH49" s="72" t="str">
        <f>IF(AND(B49="Premier League",E49="Live"),_xlfn.XLOOKUP(_xlfn.TEXTJOIN(" vs ",,C49:D49),Calendar!G:G,Calendar!B:B),IF(AND(B49="Premier League",E49="Highlights"),_xlfn.XLOOKUP(H49,Calendar!O:O,Calendar!N:N,,-1),""))</f>
        <v/>
      </c>
    </row>
    <row r="50" spans="1:34" s="72" customFormat="1" hidden="1" x14ac:dyDescent="0.35">
      <c r="A50" s="112" t="s">
        <v>70</v>
      </c>
      <c r="B50" s="112" t="s">
        <v>145</v>
      </c>
      <c r="C50" s="112" t="s">
        <v>110</v>
      </c>
      <c r="D50" s="112" t="s">
        <v>528</v>
      </c>
      <c r="E50" s="112" t="s">
        <v>41</v>
      </c>
      <c r="F50" s="113">
        <v>0.52083333333333337</v>
      </c>
      <c r="G50" s="112"/>
      <c r="H50" s="114">
        <v>45885</v>
      </c>
      <c r="I50" s="112" t="s">
        <v>522</v>
      </c>
      <c r="J50" s="115" t="s">
        <v>37</v>
      </c>
      <c r="K50" s="112" t="s">
        <v>53</v>
      </c>
      <c r="L50" s="112" t="s">
        <v>120</v>
      </c>
      <c r="M50" s="115" t="s">
        <v>55</v>
      </c>
      <c r="N50" s="113">
        <v>0.52083333333333337</v>
      </c>
      <c r="O50" s="113">
        <v>0.6</v>
      </c>
      <c r="P50" s="113">
        <v>7.9166666666666607E-2</v>
      </c>
      <c r="Q50" s="116">
        <v>82.5</v>
      </c>
      <c r="R50" s="117">
        <v>0.13400000000000001</v>
      </c>
      <c r="S50" s="117">
        <v>1.4558</v>
      </c>
      <c r="T50" s="117">
        <v>113.9</v>
      </c>
      <c r="U50" s="117">
        <v>8.6999999999999993</v>
      </c>
      <c r="V50" s="117">
        <v>0.12</v>
      </c>
      <c r="W50" s="117">
        <v>2.8904000000000001</v>
      </c>
      <c r="X50" s="117">
        <v>17.7</v>
      </c>
      <c r="Y50" s="117">
        <v>79.2</v>
      </c>
      <c r="Z50" s="117">
        <v>0.15</v>
      </c>
      <c r="AA50" s="117">
        <v>1.4599</v>
      </c>
      <c r="AB50" s="118">
        <v>107.6</v>
      </c>
      <c r="AH50" s="72" t="str">
        <f>IF(AND(B50="Premier League",E50="Live"),_xlfn.XLOOKUP(_xlfn.TEXTJOIN(" vs ",,C50:D50),Calendar!G:G,Calendar!B:B),IF(AND(B50="Premier League",E50="Highlights"),_xlfn.XLOOKUP(H50,Calendar!O:O,Calendar!N:N,,-1),""))</f>
        <v/>
      </c>
    </row>
    <row r="51" spans="1:34" s="72" customFormat="1" hidden="1" x14ac:dyDescent="0.35">
      <c r="A51" s="112" t="s">
        <v>70</v>
      </c>
      <c r="B51" s="112" t="s">
        <v>32</v>
      </c>
      <c r="C51" s="112" t="s">
        <v>82</v>
      </c>
      <c r="D51" s="112" t="s">
        <v>46</v>
      </c>
      <c r="E51" s="112" t="s">
        <v>41</v>
      </c>
      <c r="F51" s="113">
        <v>0.52083333333333337</v>
      </c>
      <c r="G51" s="112"/>
      <c r="H51" s="114">
        <v>45885</v>
      </c>
      <c r="I51" s="112" t="s">
        <v>522</v>
      </c>
      <c r="J51" s="115" t="s">
        <v>37</v>
      </c>
      <c r="K51" s="112" t="s">
        <v>53</v>
      </c>
      <c r="L51" s="112" t="s">
        <v>510</v>
      </c>
      <c r="M51" s="115" t="s">
        <v>511</v>
      </c>
      <c r="N51" s="113">
        <v>0.52222222222222225</v>
      </c>
      <c r="O51" s="113">
        <v>0.59930555555555554</v>
      </c>
      <c r="P51" s="113">
        <v>7.7083333333333282E-2</v>
      </c>
      <c r="Q51" s="116">
        <v>928.6</v>
      </c>
      <c r="R51" s="117">
        <v>1.504</v>
      </c>
      <c r="S51" s="117">
        <v>16.360099999999999</v>
      </c>
      <c r="T51" s="117">
        <v>1040</v>
      </c>
      <c r="U51" s="117">
        <v>171.6</v>
      </c>
      <c r="V51" s="117">
        <v>2.3610000000000002</v>
      </c>
      <c r="W51" s="117">
        <v>56.821199999999997</v>
      </c>
      <c r="X51" s="117">
        <v>215.4</v>
      </c>
      <c r="Y51" s="117">
        <v>868.5</v>
      </c>
      <c r="Z51" s="117">
        <v>1.6479999999999999</v>
      </c>
      <c r="AA51" s="117">
        <v>15.983599999999999</v>
      </c>
      <c r="AB51" s="118">
        <v>981.6</v>
      </c>
      <c r="AH51" s="72" t="e">
        <f>IF(AND(B51="Premier League",E51="Live"),_xlfn.XLOOKUP(_xlfn.TEXTJOIN(" vs ",,C51:D51),Calendar!G:G,Calendar!B:B),IF(AND(B51="Premier League",E51="Highlights"),_xlfn.XLOOKUP(H51,Calendar!O:O,Calendar!N:N,,-1),""))</f>
        <v>#N/A</v>
      </c>
    </row>
    <row r="52" spans="1:34" s="72" customFormat="1" hidden="1" x14ac:dyDescent="0.35">
      <c r="A52" s="112" t="s">
        <v>70</v>
      </c>
      <c r="B52" s="112" t="s">
        <v>32</v>
      </c>
      <c r="C52" s="112" t="s">
        <v>72</v>
      </c>
      <c r="D52" s="112" t="s">
        <v>49</v>
      </c>
      <c r="E52" s="112" t="s">
        <v>41</v>
      </c>
      <c r="F52" s="113">
        <v>0.72916666666666663</v>
      </c>
      <c r="G52" s="112"/>
      <c r="H52" s="114">
        <v>45885</v>
      </c>
      <c r="I52" s="112" t="s">
        <v>522</v>
      </c>
      <c r="J52" s="115" t="s">
        <v>37</v>
      </c>
      <c r="K52" s="112" t="s">
        <v>53</v>
      </c>
      <c r="L52" s="112" t="s">
        <v>54</v>
      </c>
      <c r="M52" s="115" t="s">
        <v>55</v>
      </c>
      <c r="N52" s="113">
        <v>0.72916666666666674</v>
      </c>
      <c r="O52" s="113">
        <v>0.8125</v>
      </c>
      <c r="P52" s="113">
        <v>8.3333333333333259E-2</v>
      </c>
      <c r="Q52" s="116">
        <v>690.8</v>
      </c>
      <c r="R52" s="117">
        <v>1.119</v>
      </c>
      <c r="S52" s="117">
        <v>7.6755000000000004</v>
      </c>
      <c r="T52" s="117">
        <v>783.5</v>
      </c>
      <c r="U52" s="117">
        <v>112.4</v>
      </c>
      <c r="V52" s="117">
        <v>1.546</v>
      </c>
      <c r="W52" s="117">
        <v>32.1143</v>
      </c>
      <c r="X52" s="117">
        <v>173.5</v>
      </c>
      <c r="Y52" s="117">
        <v>673.5</v>
      </c>
      <c r="Z52" s="117">
        <v>1.278</v>
      </c>
      <c r="AA52" s="117">
        <v>7.7026000000000003</v>
      </c>
      <c r="AB52" s="118">
        <v>771.3</v>
      </c>
      <c r="AH52" s="72" t="e">
        <f>IF(AND(B52="Premier League",E52="Live"),_xlfn.XLOOKUP(_xlfn.TEXTJOIN(" vs ",,C52:D52),Calendar!G:G,Calendar!B:B),IF(AND(B52="Premier League",E52="Highlights"),_xlfn.XLOOKUP(H52,Calendar!O:O,Calendar!N:N,,-1),""))</f>
        <v>#N/A</v>
      </c>
    </row>
    <row r="53" spans="1:34" s="72" customFormat="1" hidden="1" x14ac:dyDescent="0.35">
      <c r="A53" s="112" t="s">
        <v>70</v>
      </c>
      <c r="B53" s="112" t="s">
        <v>32</v>
      </c>
      <c r="C53" s="112" t="s">
        <v>72</v>
      </c>
      <c r="D53" s="112" t="s">
        <v>49</v>
      </c>
      <c r="E53" s="112" t="s">
        <v>41</v>
      </c>
      <c r="F53" s="113">
        <v>0.72916666666666663</v>
      </c>
      <c r="G53" s="112"/>
      <c r="H53" s="114">
        <v>45885</v>
      </c>
      <c r="I53" s="112" t="s">
        <v>522</v>
      </c>
      <c r="J53" s="115" t="s">
        <v>37</v>
      </c>
      <c r="K53" s="112" t="s">
        <v>53</v>
      </c>
      <c r="L53" s="112" t="s">
        <v>57</v>
      </c>
      <c r="M53" s="115" t="s">
        <v>55</v>
      </c>
      <c r="N53" s="113">
        <v>0.72916666666666674</v>
      </c>
      <c r="O53" s="113">
        <v>0.8125</v>
      </c>
      <c r="P53" s="113">
        <v>8.3333333333333259E-2</v>
      </c>
      <c r="Q53" s="116">
        <v>475.2</v>
      </c>
      <c r="R53" s="117">
        <v>0.77</v>
      </c>
      <c r="S53" s="117">
        <v>5.2798999999999996</v>
      </c>
      <c r="T53" s="117">
        <v>624.9</v>
      </c>
      <c r="U53" s="117">
        <v>76.5</v>
      </c>
      <c r="V53" s="117">
        <v>1.052</v>
      </c>
      <c r="W53" s="117">
        <v>21.857099999999999</v>
      </c>
      <c r="X53" s="117">
        <v>116.2</v>
      </c>
      <c r="Y53" s="117">
        <v>443.2</v>
      </c>
      <c r="Z53" s="117">
        <v>0.84099999999999997</v>
      </c>
      <c r="AA53" s="117">
        <v>5.0686999999999998</v>
      </c>
      <c r="AB53" s="118">
        <v>569.5</v>
      </c>
      <c r="AH53" s="72" t="e">
        <f>IF(AND(B53="Premier League",E53="Live"),_xlfn.XLOOKUP(_xlfn.TEXTJOIN(" vs ",,C53:D53),Calendar!G:G,Calendar!B:B),IF(AND(B53="Premier League",E53="Highlights"),_xlfn.XLOOKUP(H53,Calendar!O:O,Calendar!N:N,,-1),""))</f>
        <v>#N/A</v>
      </c>
    </row>
    <row r="54" spans="1:34" s="72" customFormat="1" hidden="1" x14ac:dyDescent="0.35">
      <c r="A54" s="112" t="s">
        <v>70</v>
      </c>
      <c r="B54" s="112" t="s">
        <v>547</v>
      </c>
      <c r="C54" s="112" t="s">
        <v>194</v>
      </c>
      <c r="D54" s="112" t="s">
        <v>550</v>
      </c>
      <c r="E54" s="112" t="s">
        <v>41</v>
      </c>
      <c r="F54" s="113">
        <v>0.73958333333333337</v>
      </c>
      <c r="G54" s="112"/>
      <c r="H54" s="114">
        <v>45885</v>
      </c>
      <c r="I54" s="112" t="s">
        <v>522</v>
      </c>
      <c r="J54" s="115" t="s">
        <v>37</v>
      </c>
      <c r="K54" s="112" t="s">
        <v>53</v>
      </c>
      <c r="L54" s="112" t="s">
        <v>531</v>
      </c>
      <c r="M54" s="115" t="s">
        <v>532</v>
      </c>
      <c r="N54" s="113">
        <v>0.74027777777777781</v>
      </c>
      <c r="O54" s="113">
        <v>0.81666666666666665</v>
      </c>
      <c r="P54" s="113">
        <v>7.638888888888884E-2</v>
      </c>
      <c r="Q54" s="116">
        <v>46</v>
      </c>
      <c r="R54" s="117">
        <v>7.3999999999999996E-2</v>
      </c>
      <c r="S54" s="117">
        <v>0.49990000000000001</v>
      </c>
      <c r="T54" s="117">
        <v>65.3</v>
      </c>
      <c r="U54" s="117">
        <v>0</v>
      </c>
      <c r="V54" s="117">
        <v>0</v>
      </c>
      <c r="W54" s="117">
        <v>0</v>
      </c>
      <c r="X54" s="117" t="s">
        <v>541</v>
      </c>
      <c r="Y54" s="117">
        <v>44.7</v>
      </c>
      <c r="Z54" s="117">
        <v>8.5000000000000006E-2</v>
      </c>
      <c r="AA54" s="117">
        <v>0.50039999999999996</v>
      </c>
      <c r="AB54" s="118">
        <v>61.2</v>
      </c>
      <c r="AH54" s="72" t="str">
        <f>IF(AND(B54="Premier League",E54="Live"),_xlfn.XLOOKUP(_xlfn.TEXTJOIN(" vs ",,C54:D54),Calendar!G:G,Calendar!B:B),IF(AND(B54="Premier League",E54="Highlights"),_xlfn.XLOOKUP(H54,Calendar!O:O,Calendar!N:N,,-1),""))</f>
        <v/>
      </c>
    </row>
    <row r="55" spans="1:34" s="72" customFormat="1" hidden="1" x14ac:dyDescent="0.35">
      <c r="A55" s="112" t="s">
        <v>70</v>
      </c>
      <c r="B55" s="112" t="s">
        <v>32</v>
      </c>
      <c r="C55" s="112" t="s">
        <v>48</v>
      </c>
      <c r="D55" s="112" t="s">
        <v>62</v>
      </c>
      <c r="E55" s="112" t="s">
        <v>282</v>
      </c>
      <c r="F55" s="113">
        <v>0.85416666666666663</v>
      </c>
      <c r="G55" s="112"/>
      <c r="H55" s="114">
        <v>45885</v>
      </c>
      <c r="I55" s="112" t="s">
        <v>551</v>
      </c>
      <c r="J55" s="115" t="s">
        <v>37</v>
      </c>
      <c r="K55" s="112" t="s">
        <v>53</v>
      </c>
      <c r="L55" s="112" t="s">
        <v>57</v>
      </c>
      <c r="M55" s="115" t="s">
        <v>55</v>
      </c>
      <c r="N55" s="113">
        <v>0.86111111111111116</v>
      </c>
      <c r="O55" s="113">
        <v>0.93402777777777779</v>
      </c>
      <c r="P55" s="113">
        <v>7.291666666666663E-2</v>
      </c>
      <c r="Q55" s="116">
        <v>63.4</v>
      </c>
      <c r="R55" s="117">
        <v>0.10299999999999999</v>
      </c>
      <c r="S55" s="117">
        <v>0.61229999999999996</v>
      </c>
      <c r="T55" s="117">
        <v>117.5</v>
      </c>
      <c r="U55" s="117">
        <v>0</v>
      </c>
      <c r="V55" s="117">
        <v>0</v>
      </c>
      <c r="W55" s="117">
        <v>0</v>
      </c>
      <c r="X55" s="117" t="s">
        <v>541</v>
      </c>
      <c r="Y55" s="117">
        <v>63.1</v>
      </c>
      <c r="Z55" s="117">
        <v>0.12</v>
      </c>
      <c r="AA55" s="117">
        <v>0.62290000000000001</v>
      </c>
      <c r="AB55" s="118">
        <v>111.8</v>
      </c>
      <c r="AH55" s="72" t="str">
        <f>IF(AND(B55="Premier League",E55="Live"),_xlfn.XLOOKUP(_xlfn.TEXTJOIN(" vs ",,C55:D55),Calendar!G:G,Calendar!B:B),IF(AND(B55="Premier League",E55="Highlights"),_xlfn.XLOOKUP(H55,Calendar!O:O,Calendar!N:N,,-1),""))</f>
        <v/>
      </c>
    </row>
    <row r="56" spans="1:34" s="72" customFormat="1" hidden="1" x14ac:dyDescent="0.35">
      <c r="A56" s="112" t="s">
        <v>70</v>
      </c>
      <c r="B56" s="112" t="s">
        <v>32</v>
      </c>
      <c r="C56" s="112"/>
      <c r="D56" s="112"/>
      <c r="E56" s="112" t="s">
        <v>33</v>
      </c>
      <c r="F56" s="113">
        <v>0.9375</v>
      </c>
      <c r="G56" s="112"/>
      <c r="H56" s="114">
        <v>45885</v>
      </c>
      <c r="I56" s="112" t="s">
        <v>522</v>
      </c>
      <c r="J56" s="115" t="s">
        <v>37</v>
      </c>
      <c r="K56" s="112" t="s">
        <v>552</v>
      </c>
      <c r="L56" s="112" t="s">
        <v>35</v>
      </c>
      <c r="M56" s="115" t="s">
        <v>36</v>
      </c>
      <c r="N56" s="113">
        <v>0.93194444444444446</v>
      </c>
      <c r="O56" s="113">
        <v>0.98744212962962963</v>
      </c>
      <c r="P56" s="113">
        <v>5.496527777777778E-2</v>
      </c>
      <c r="Q56" s="116">
        <v>2605.8000000000002</v>
      </c>
      <c r="R56" s="117">
        <v>4.22</v>
      </c>
      <c r="S56" s="117">
        <v>35.298400000000001</v>
      </c>
      <c r="T56" s="117">
        <v>3309.6</v>
      </c>
      <c r="U56" s="117">
        <v>207.1</v>
      </c>
      <c r="V56" s="117">
        <v>2.8490000000000002</v>
      </c>
      <c r="W56" s="117">
        <v>61.618600000000001</v>
      </c>
      <c r="X56" s="117">
        <v>277.5</v>
      </c>
      <c r="Y56" s="117">
        <v>2495.5</v>
      </c>
      <c r="Z56" s="117">
        <v>4.734</v>
      </c>
      <c r="AA56" s="117">
        <v>34.6496</v>
      </c>
      <c r="AB56" s="118">
        <v>3116.6</v>
      </c>
      <c r="AH56" s="72" t="str">
        <f>IF(AND(B56="Premier League",E56="Live"),_xlfn.XLOOKUP(_xlfn.TEXTJOIN(" vs ",,C56:D56),Calendar!G:G,Calendar!B:B),IF(AND(B56="Premier League",E56="Highlights"),_xlfn.XLOOKUP(H56,Calendar!O:O,Calendar!N:N,,-1),""))</f>
        <v>Matchweek 01</v>
      </c>
    </row>
    <row r="57" spans="1:34" s="72" customFormat="1" hidden="1" x14ac:dyDescent="0.35">
      <c r="A57" s="112" t="s">
        <v>70</v>
      </c>
      <c r="B57" s="112" t="s">
        <v>145</v>
      </c>
      <c r="C57" s="112" t="s">
        <v>236</v>
      </c>
      <c r="D57" s="112" t="s">
        <v>66</v>
      </c>
      <c r="E57" s="112" t="s">
        <v>41</v>
      </c>
      <c r="F57" s="113">
        <v>0.5</v>
      </c>
      <c r="G57" s="112"/>
      <c r="H57" s="114">
        <v>45886</v>
      </c>
      <c r="I57" s="112" t="s">
        <v>522</v>
      </c>
      <c r="J57" s="115" t="s">
        <v>38</v>
      </c>
      <c r="K57" s="112" t="s">
        <v>53</v>
      </c>
      <c r="L57" s="112" t="s">
        <v>54</v>
      </c>
      <c r="M57" s="115" t="s">
        <v>55</v>
      </c>
      <c r="N57" s="113">
        <v>0.50069444444444444</v>
      </c>
      <c r="O57" s="113">
        <v>0.53402777777777777</v>
      </c>
      <c r="P57" s="113">
        <v>3.3333333333333326E-2</v>
      </c>
      <c r="Q57" s="116">
        <v>313.040350877192</v>
      </c>
      <c r="R57" s="117">
        <v>0.50692105263157805</v>
      </c>
      <c r="S57" s="117">
        <v>6.47101842105263</v>
      </c>
      <c r="T57" s="117">
        <v>494.4</v>
      </c>
      <c r="U57" s="117">
        <v>35.412280701754298</v>
      </c>
      <c r="V57" s="117">
        <v>0.48719298245614001</v>
      </c>
      <c r="W57" s="117">
        <v>30.474950877192899</v>
      </c>
      <c r="X57" s="117">
        <v>98.4</v>
      </c>
      <c r="Y57" s="117">
        <v>291.49561403508699</v>
      </c>
      <c r="Z57" s="117">
        <v>0.55299122807017498</v>
      </c>
      <c r="AA57" s="117">
        <v>6.1910991228070102</v>
      </c>
      <c r="AB57" s="118">
        <v>454.7</v>
      </c>
      <c r="AH57" s="72" t="str">
        <f>IF(AND(B57="Premier League",E57="Live"),_xlfn.XLOOKUP(_xlfn.TEXTJOIN(" vs ",,C57:D57),Calendar!G:G,Calendar!B:B),IF(AND(B57="Premier League",E57="Highlights"),_xlfn.XLOOKUP(H57,Calendar!O:O,Calendar!N:N,,-1),""))</f>
        <v/>
      </c>
    </row>
    <row r="58" spans="1:34" s="72" customFormat="1" hidden="1" x14ac:dyDescent="0.35">
      <c r="A58" s="112" t="s">
        <v>70</v>
      </c>
      <c r="B58" s="112" t="s">
        <v>145</v>
      </c>
      <c r="C58" s="112" t="s">
        <v>236</v>
      </c>
      <c r="D58" s="112" t="s">
        <v>66</v>
      </c>
      <c r="E58" s="112" t="s">
        <v>41</v>
      </c>
      <c r="F58" s="113">
        <v>0.5</v>
      </c>
      <c r="G58" s="112"/>
      <c r="H58" s="114">
        <v>45886</v>
      </c>
      <c r="I58" s="112" t="s">
        <v>522</v>
      </c>
      <c r="J58" s="115" t="s">
        <v>38</v>
      </c>
      <c r="K58" s="112" t="s">
        <v>53</v>
      </c>
      <c r="L58" s="112" t="s">
        <v>120</v>
      </c>
      <c r="M58" s="115" t="s">
        <v>55</v>
      </c>
      <c r="N58" s="113">
        <v>0.50069444444444444</v>
      </c>
      <c r="O58" s="113">
        <v>0.57986111111111116</v>
      </c>
      <c r="P58" s="113">
        <v>7.9166666666666718E-2</v>
      </c>
      <c r="Q58" s="116">
        <v>209.5</v>
      </c>
      <c r="R58" s="117">
        <v>0.33900000000000002</v>
      </c>
      <c r="S58" s="117">
        <v>4.3102999999999998</v>
      </c>
      <c r="T58" s="117">
        <v>483.6</v>
      </c>
      <c r="U58" s="117">
        <v>24.9</v>
      </c>
      <c r="V58" s="117">
        <v>0.34300000000000003</v>
      </c>
      <c r="W58" s="117">
        <v>18.540600000000001</v>
      </c>
      <c r="X58" s="117">
        <v>52</v>
      </c>
      <c r="Y58" s="117">
        <v>199.1</v>
      </c>
      <c r="Z58" s="117">
        <v>0.378</v>
      </c>
      <c r="AA58" s="117">
        <v>4.2103000000000002</v>
      </c>
      <c r="AB58" s="118">
        <v>452.2</v>
      </c>
      <c r="AH58" s="72" t="str">
        <f>IF(AND(B58="Premier League",E58="Live"),_xlfn.XLOOKUP(_xlfn.TEXTJOIN(" vs ",,C58:D58),Calendar!G:G,Calendar!B:B),IF(AND(B58="Premier League",E58="Highlights"),_xlfn.XLOOKUP(H58,Calendar!O:O,Calendar!N:N,,-1),""))</f>
        <v/>
      </c>
    </row>
    <row r="59" spans="1:34" s="72" customFormat="1" hidden="1" x14ac:dyDescent="0.35">
      <c r="A59" s="112" t="s">
        <v>70</v>
      </c>
      <c r="B59" s="112" t="s">
        <v>32</v>
      </c>
      <c r="C59" s="112" t="s">
        <v>67</v>
      </c>
      <c r="D59" s="112" t="s">
        <v>81</v>
      </c>
      <c r="E59" s="112" t="s">
        <v>41</v>
      </c>
      <c r="F59" s="113">
        <v>0.58333333333333337</v>
      </c>
      <c r="G59" s="112"/>
      <c r="H59" s="114">
        <v>45886</v>
      </c>
      <c r="I59" s="112" t="s">
        <v>522</v>
      </c>
      <c r="J59" s="115" t="s">
        <v>38</v>
      </c>
      <c r="K59" s="112" t="s">
        <v>53</v>
      </c>
      <c r="L59" s="112" t="s">
        <v>54</v>
      </c>
      <c r="M59" s="115" t="s">
        <v>55</v>
      </c>
      <c r="N59" s="113">
        <v>0.58402777777777781</v>
      </c>
      <c r="O59" s="113">
        <v>0.66527777777777786</v>
      </c>
      <c r="P59" s="113">
        <v>8.1250000000000044E-2</v>
      </c>
      <c r="Q59" s="116">
        <v>1255.5</v>
      </c>
      <c r="R59" s="117">
        <v>2.0329999999999999</v>
      </c>
      <c r="S59" s="117">
        <v>21.365500000000001</v>
      </c>
      <c r="T59" s="117">
        <v>1710.9</v>
      </c>
      <c r="U59" s="117">
        <v>220.1</v>
      </c>
      <c r="V59" s="117">
        <v>3.028</v>
      </c>
      <c r="W59" s="117">
        <v>63.429400000000001</v>
      </c>
      <c r="X59" s="117">
        <v>302</v>
      </c>
      <c r="Y59" s="117">
        <v>1204.3</v>
      </c>
      <c r="Z59" s="117">
        <v>2.2850000000000001</v>
      </c>
      <c r="AA59" s="117">
        <v>21.286000000000001</v>
      </c>
      <c r="AB59" s="118">
        <v>1645.4</v>
      </c>
      <c r="AH59" s="72" t="e">
        <f>IF(AND(B59="Premier League",E59="Live"),_xlfn.XLOOKUP(_xlfn.TEXTJOIN(" vs ",,C59:D59),Calendar!G:G,Calendar!B:B),IF(AND(B59="Premier League",E59="Highlights"),_xlfn.XLOOKUP(H59,Calendar!O:O,Calendar!N:N,,-1),""))</f>
        <v>#N/A</v>
      </c>
    </row>
    <row r="60" spans="1:34" s="72" customFormat="1" hidden="1" x14ac:dyDescent="0.35">
      <c r="A60" s="112" t="s">
        <v>70</v>
      </c>
      <c r="B60" s="112" t="s">
        <v>32</v>
      </c>
      <c r="C60" s="112" t="s">
        <v>164</v>
      </c>
      <c r="D60" s="112" t="s">
        <v>140</v>
      </c>
      <c r="E60" s="112" t="s">
        <v>41</v>
      </c>
      <c r="F60" s="113">
        <v>0.58333333333333337</v>
      </c>
      <c r="G60" s="112"/>
      <c r="H60" s="114">
        <v>45886</v>
      </c>
      <c r="I60" s="112" t="s">
        <v>522</v>
      </c>
      <c r="J60" s="115" t="s">
        <v>38</v>
      </c>
      <c r="K60" s="112" t="s">
        <v>53</v>
      </c>
      <c r="L60" s="112" t="s">
        <v>57</v>
      </c>
      <c r="M60" s="115" t="s">
        <v>55</v>
      </c>
      <c r="N60" s="113">
        <v>0.58333333333333337</v>
      </c>
      <c r="O60" s="113">
        <v>0.66388888888888886</v>
      </c>
      <c r="P60" s="113">
        <v>8.0555555555555491E-2</v>
      </c>
      <c r="Q60" s="116">
        <v>291.60000000000002</v>
      </c>
      <c r="R60" s="117">
        <v>0.47199999999999998</v>
      </c>
      <c r="S60" s="117">
        <v>4.9688999999999997</v>
      </c>
      <c r="T60" s="117">
        <v>372.1</v>
      </c>
      <c r="U60" s="117">
        <v>45.6</v>
      </c>
      <c r="V60" s="117">
        <v>0.627</v>
      </c>
      <c r="W60" s="117">
        <v>13.2021</v>
      </c>
      <c r="X60" s="117">
        <v>67.5</v>
      </c>
      <c r="Y60" s="117">
        <v>263.5</v>
      </c>
      <c r="Z60" s="117">
        <v>0.5</v>
      </c>
      <c r="AA60" s="117">
        <v>4.6639999999999997</v>
      </c>
      <c r="AB60" s="118">
        <v>341.3</v>
      </c>
      <c r="AH60" s="72" t="e">
        <f>IF(AND(B60="Premier League",E60="Live"),_xlfn.XLOOKUP(_xlfn.TEXTJOIN(" vs ",,C60:D60),Calendar!G:G,Calendar!B:B),IF(AND(B60="Premier League",E60="Highlights"),_xlfn.XLOOKUP(H60,Calendar!O:O,Calendar!N:N,,-1),""))</f>
        <v>#N/A</v>
      </c>
    </row>
    <row r="61" spans="1:34" s="72" customFormat="1" hidden="1" x14ac:dyDescent="0.35">
      <c r="A61" s="112" t="s">
        <v>70</v>
      </c>
      <c r="B61" s="112" t="s">
        <v>32</v>
      </c>
      <c r="C61" s="112" t="s">
        <v>42</v>
      </c>
      <c r="D61" s="112" t="s">
        <v>40</v>
      </c>
      <c r="E61" s="112" t="s">
        <v>41</v>
      </c>
      <c r="F61" s="113">
        <v>0.6875</v>
      </c>
      <c r="G61" s="112"/>
      <c r="H61" s="114">
        <v>45886</v>
      </c>
      <c r="I61" s="112" t="s">
        <v>522</v>
      </c>
      <c r="J61" s="115" t="s">
        <v>38</v>
      </c>
      <c r="K61" s="112" t="s">
        <v>53</v>
      </c>
      <c r="L61" s="112" t="s">
        <v>54</v>
      </c>
      <c r="M61" s="115" t="s">
        <v>55</v>
      </c>
      <c r="N61" s="113">
        <v>0.68819444444444444</v>
      </c>
      <c r="O61" s="113">
        <v>0.76597222222222228</v>
      </c>
      <c r="P61" s="113">
        <v>7.7777777777777835E-2</v>
      </c>
      <c r="Q61" s="116">
        <v>1986.1</v>
      </c>
      <c r="R61" s="117">
        <v>3.2160000000000002</v>
      </c>
      <c r="S61" s="117">
        <v>22.430399999999999</v>
      </c>
      <c r="T61" s="117">
        <v>2311.6999999999998</v>
      </c>
      <c r="U61" s="117">
        <v>294.39999999999998</v>
      </c>
      <c r="V61" s="117">
        <v>4.05</v>
      </c>
      <c r="W61" s="117">
        <v>60.179900000000004</v>
      </c>
      <c r="X61" s="117">
        <v>334.2</v>
      </c>
      <c r="Y61" s="117">
        <v>1912.8</v>
      </c>
      <c r="Z61" s="117">
        <v>3.629</v>
      </c>
      <c r="AA61" s="117">
        <v>22.3779</v>
      </c>
      <c r="AB61" s="118">
        <v>2227.6</v>
      </c>
      <c r="AH61" s="72" t="e">
        <f>IF(AND(B61="Premier League",E61="Live"),_xlfn.XLOOKUP(_xlfn.TEXTJOIN(" vs ",,C61:D61),Calendar!G:G,Calendar!B:B),IF(AND(B61="Premier League",E61="Highlights"),_xlfn.XLOOKUP(H61,Calendar!O:O,Calendar!N:N,,-1),""))</f>
        <v>#N/A</v>
      </c>
    </row>
    <row r="62" spans="1:34" s="72" customFormat="1" hidden="1" x14ac:dyDescent="0.35">
      <c r="A62" s="112" t="s">
        <v>70</v>
      </c>
      <c r="B62" s="112" t="s">
        <v>32</v>
      </c>
      <c r="C62" s="112" t="s">
        <v>42</v>
      </c>
      <c r="D62" s="112" t="s">
        <v>40</v>
      </c>
      <c r="E62" s="112" t="s">
        <v>41</v>
      </c>
      <c r="F62" s="113">
        <v>0.6875</v>
      </c>
      <c r="G62" s="112"/>
      <c r="H62" s="114">
        <v>45886</v>
      </c>
      <c r="I62" s="112" t="s">
        <v>522</v>
      </c>
      <c r="J62" s="115" t="s">
        <v>38</v>
      </c>
      <c r="K62" s="112" t="s">
        <v>53</v>
      </c>
      <c r="L62" s="112" t="s">
        <v>57</v>
      </c>
      <c r="M62" s="115" t="s">
        <v>55</v>
      </c>
      <c r="N62" s="113">
        <v>0.68819444444444444</v>
      </c>
      <c r="O62" s="113">
        <v>0.76597222222222228</v>
      </c>
      <c r="P62" s="113">
        <v>7.7777777777777835E-2</v>
      </c>
      <c r="Q62" s="116">
        <v>887.8</v>
      </c>
      <c r="R62" s="117">
        <v>1.4379999999999999</v>
      </c>
      <c r="S62" s="117">
        <v>10.0265</v>
      </c>
      <c r="T62" s="117">
        <v>1044.0999999999999</v>
      </c>
      <c r="U62" s="117">
        <v>113.2</v>
      </c>
      <c r="V62" s="117">
        <v>1.5569999999999999</v>
      </c>
      <c r="W62" s="117">
        <v>23.139800000000001</v>
      </c>
      <c r="X62" s="117">
        <v>145.69999999999999</v>
      </c>
      <c r="Y62" s="117">
        <v>847.3</v>
      </c>
      <c r="Z62" s="117">
        <v>1.607</v>
      </c>
      <c r="AA62" s="117">
        <v>9.9125999999999994</v>
      </c>
      <c r="AB62" s="118">
        <v>996.1</v>
      </c>
      <c r="AH62" s="72" t="e">
        <f>IF(AND(B62="Premier League",E62="Live"),_xlfn.XLOOKUP(_xlfn.TEXTJOIN(" vs ",,C62:D62),Calendar!G:G,Calendar!B:B),IF(AND(B62="Premier League",E62="Highlights"),_xlfn.XLOOKUP(H62,Calendar!O:O,Calendar!N:N,,-1),""))</f>
        <v>#N/A</v>
      </c>
    </row>
    <row r="63" spans="1:34" s="72" customFormat="1" hidden="1" x14ac:dyDescent="0.35">
      <c r="A63" s="112" t="s">
        <v>70</v>
      </c>
      <c r="B63" s="112" t="s">
        <v>32</v>
      </c>
      <c r="C63" s="112"/>
      <c r="D63" s="112"/>
      <c r="E63" s="112" t="s">
        <v>33</v>
      </c>
      <c r="F63" s="113">
        <v>0.3611111111111111</v>
      </c>
      <c r="G63" s="112"/>
      <c r="H63" s="114">
        <v>45886</v>
      </c>
      <c r="I63" s="112" t="s">
        <v>522</v>
      </c>
      <c r="J63" s="115" t="s">
        <v>38</v>
      </c>
      <c r="K63" s="112" t="s">
        <v>553</v>
      </c>
      <c r="L63" s="112" t="s">
        <v>35</v>
      </c>
      <c r="M63" s="115" t="s">
        <v>36</v>
      </c>
      <c r="N63" s="113">
        <v>0.3611111111111111</v>
      </c>
      <c r="O63" s="113">
        <v>0.41636574074074073</v>
      </c>
      <c r="P63" s="113">
        <v>5.496527777777778E-2</v>
      </c>
      <c r="Q63" s="116">
        <v>852.4</v>
      </c>
      <c r="R63" s="117">
        <v>1.38</v>
      </c>
      <c r="S63" s="117">
        <v>21.894600000000001</v>
      </c>
      <c r="T63" s="117">
        <v>1166</v>
      </c>
      <c r="U63" s="117">
        <v>35</v>
      </c>
      <c r="V63" s="117">
        <v>0.48099999999999998</v>
      </c>
      <c r="W63" s="117">
        <v>34.7913</v>
      </c>
      <c r="X63" s="117">
        <v>58.9</v>
      </c>
      <c r="Y63" s="117">
        <v>827.9</v>
      </c>
      <c r="Z63" s="117">
        <v>1.571</v>
      </c>
      <c r="AA63" s="117">
        <v>22.0779</v>
      </c>
      <c r="AB63" s="118">
        <v>1146.4000000000001</v>
      </c>
      <c r="AH63" s="72" t="str">
        <f>IF(AND(B63="Premier League",E63="Live"),_xlfn.XLOOKUP(_xlfn.TEXTJOIN(" vs ",,C63:D63),Calendar!G:G,Calendar!B:B),IF(AND(B63="Premier League",E63="Highlights"),_xlfn.XLOOKUP(H63,Calendar!O:O,Calendar!N:N,,-1),""))</f>
        <v>Matchweek 01</v>
      </c>
    </row>
    <row r="64" spans="1:34" s="72" customFormat="1" hidden="1" x14ac:dyDescent="0.35">
      <c r="A64" s="112" t="s">
        <v>70</v>
      </c>
      <c r="B64" s="112" t="s">
        <v>32</v>
      </c>
      <c r="C64" s="112"/>
      <c r="D64" s="112"/>
      <c r="E64" s="112" t="s">
        <v>33</v>
      </c>
      <c r="F64" s="113">
        <v>0.9375</v>
      </c>
      <c r="G64" s="112"/>
      <c r="H64" s="114">
        <v>45886</v>
      </c>
      <c r="I64" s="112" t="s">
        <v>522</v>
      </c>
      <c r="J64" s="115" t="s">
        <v>38</v>
      </c>
      <c r="K64" s="112" t="s">
        <v>552</v>
      </c>
      <c r="L64" s="112" t="s">
        <v>35</v>
      </c>
      <c r="M64" s="115" t="s">
        <v>36</v>
      </c>
      <c r="N64" s="113">
        <v>0.93819444444444444</v>
      </c>
      <c r="O64" s="113">
        <v>0.97944444444444445</v>
      </c>
      <c r="P64" s="113">
        <v>4.103009259259259E-2</v>
      </c>
      <c r="Q64" s="116">
        <v>1777.7</v>
      </c>
      <c r="R64" s="117">
        <v>2.879</v>
      </c>
      <c r="S64" s="117">
        <v>27.0443</v>
      </c>
      <c r="T64" s="117">
        <v>2383.6</v>
      </c>
      <c r="U64" s="117">
        <v>103.8</v>
      </c>
      <c r="V64" s="117">
        <v>1.4279999999999999</v>
      </c>
      <c r="W64" s="117">
        <v>44.799300000000002</v>
      </c>
      <c r="X64" s="117">
        <v>144.30000000000001</v>
      </c>
      <c r="Y64" s="117">
        <v>1695.2</v>
      </c>
      <c r="Z64" s="117">
        <v>3.2160000000000002</v>
      </c>
      <c r="AA64" s="117">
        <v>26.318899999999999</v>
      </c>
      <c r="AB64" s="118">
        <v>2266.1999999999998</v>
      </c>
      <c r="AH64" s="72" t="str">
        <f>IF(AND(B64="Premier League",E64="Live"),_xlfn.XLOOKUP(_xlfn.TEXTJOIN(" vs ",,C64:D64),Calendar!G:G,Calendar!B:B),IF(AND(B64="Premier League",E64="Highlights"),_xlfn.XLOOKUP(H64,Calendar!O:O,Calendar!N:N,,-1),""))</f>
        <v>Matchweek 01</v>
      </c>
    </row>
    <row r="65" spans="1:34" s="72" customFormat="1" hidden="1" x14ac:dyDescent="0.35">
      <c r="A65" s="112" t="s">
        <v>70</v>
      </c>
      <c r="B65" s="112" t="s">
        <v>32</v>
      </c>
      <c r="C65" s="112" t="s">
        <v>43</v>
      </c>
      <c r="D65" s="112" t="s">
        <v>86</v>
      </c>
      <c r="E65" s="112" t="s">
        <v>41</v>
      </c>
      <c r="F65" s="113">
        <v>0.83333333333333337</v>
      </c>
      <c r="G65" s="112"/>
      <c r="H65" s="114">
        <v>45887</v>
      </c>
      <c r="I65" s="112" t="s">
        <v>522</v>
      </c>
      <c r="J65" s="115" t="s">
        <v>74</v>
      </c>
      <c r="K65" s="112" t="s">
        <v>53</v>
      </c>
      <c r="L65" s="112" t="s">
        <v>54</v>
      </c>
      <c r="M65" s="115" t="s">
        <v>55</v>
      </c>
      <c r="N65" s="113">
        <v>0.83472222222222225</v>
      </c>
      <c r="O65" s="113">
        <v>0.91458333333333341</v>
      </c>
      <c r="P65" s="113">
        <v>7.986111111111116E-2</v>
      </c>
      <c r="Q65" s="116">
        <v>1118.3</v>
      </c>
      <c r="R65" s="117">
        <v>1.8109999999999999</v>
      </c>
      <c r="S65" s="117">
        <v>8.1946999999999992</v>
      </c>
      <c r="T65" s="117">
        <v>1305.5999999999999</v>
      </c>
      <c r="U65" s="117">
        <v>143.30000000000001</v>
      </c>
      <c r="V65" s="117">
        <v>1.9710000000000001</v>
      </c>
      <c r="W65" s="117">
        <v>32.965299999999999</v>
      </c>
      <c r="X65" s="117">
        <v>172.4</v>
      </c>
      <c r="Y65" s="117">
        <v>1075</v>
      </c>
      <c r="Z65" s="117">
        <v>2.0390000000000001</v>
      </c>
      <c r="AA65" s="117">
        <v>8.0599000000000007</v>
      </c>
      <c r="AB65" s="118">
        <v>1252.7</v>
      </c>
      <c r="AH65" s="72" t="e">
        <f>IF(AND(B65="Premier League",E65="Live"),_xlfn.XLOOKUP(_xlfn.TEXTJOIN(" vs ",,C65:D65),Calendar!G:G,Calendar!B:B),IF(AND(B65="Premier League",E65="Highlights"),_xlfn.XLOOKUP(H65,Calendar!O:O,Calendar!N:N,,-1),""))</f>
        <v>#N/A</v>
      </c>
    </row>
    <row r="66" spans="1:34" s="72" customFormat="1" hidden="1" x14ac:dyDescent="0.35">
      <c r="A66" s="112" t="s">
        <v>70</v>
      </c>
      <c r="B66" s="112" t="s">
        <v>32</v>
      </c>
      <c r="C66" s="112" t="s">
        <v>43</v>
      </c>
      <c r="D66" s="112" t="s">
        <v>86</v>
      </c>
      <c r="E66" s="112" t="s">
        <v>41</v>
      </c>
      <c r="F66" s="113">
        <v>0.83333333333333337</v>
      </c>
      <c r="G66" s="112"/>
      <c r="H66" s="114">
        <v>45887</v>
      </c>
      <c r="I66" s="112" t="s">
        <v>522</v>
      </c>
      <c r="J66" s="115" t="s">
        <v>74</v>
      </c>
      <c r="K66" s="112" t="s">
        <v>53</v>
      </c>
      <c r="L66" s="112" t="s">
        <v>57</v>
      </c>
      <c r="M66" s="115" t="s">
        <v>55</v>
      </c>
      <c r="N66" s="113">
        <v>0.83472222222222225</v>
      </c>
      <c r="O66" s="113">
        <v>0.91458333333333341</v>
      </c>
      <c r="P66" s="113">
        <v>7.986111111111116E-2</v>
      </c>
      <c r="Q66" s="116">
        <v>599.5</v>
      </c>
      <c r="R66" s="117">
        <v>0.97099999999999997</v>
      </c>
      <c r="S66" s="117">
        <v>4.3929999999999998</v>
      </c>
      <c r="T66" s="117">
        <v>666.8</v>
      </c>
      <c r="U66" s="117">
        <v>96.2</v>
      </c>
      <c r="V66" s="117">
        <v>1.323</v>
      </c>
      <c r="W66" s="117">
        <v>22.130199999999999</v>
      </c>
      <c r="X66" s="117">
        <v>118.6</v>
      </c>
      <c r="Y66" s="117">
        <v>585.9</v>
      </c>
      <c r="Z66" s="117">
        <v>1.1120000000000001</v>
      </c>
      <c r="AA66" s="117">
        <v>4.3928000000000003</v>
      </c>
      <c r="AB66" s="118">
        <v>651.4</v>
      </c>
      <c r="AH66" s="72" t="e">
        <f>IF(AND(B66="Premier League",E66="Live"),_xlfn.XLOOKUP(_xlfn.TEXTJOIN(" vs ",,C66:D66),Calendar!G:G,Calendar!B:B),IF(AND(B66="Premier League",E66="Highlights"),_xlfn.XLOOKUP(H66,Calendar!O:O,Calendar!N:N,,-1),""))</f>
        <v>#N/A</v>
      </c>
    </row>
    <row r="67" spans="1:34" s="72" customFormat="1" hidden="1" x14ac:dyDescent="0.35">
      <c r="A67" s="112" t="s">
        <v>70</v>
      </c>
      <c r="B67" s="112" t="s">
        <v>32</v>
      </c>
      <c r="C67" s="112"/>
      <c r="D67" s="112"/>
      <c r="E67" s="112" t="s">
        <v>33</v>
      </c>
      <c r="F67" s="113">
        <v>0.33333333333333331</v>
      </c>
      <c r="G67" s="112"/>
      <c r="H67" s="114">
        <v>45887</v>
      </c>
      <c r="I67" s="112" t="s">
        <v>522</v>
      </c>
      <c r="J67" s="115" t="s">
        <v>38</v>
      </c>
      <c r="K67" s="112" t="s">
        <v>553</v>
      </c>
      <c r="L67" s="112" t="s">
        <v>278</v>
      </c>
      <c r="M67" s="115" t="s">
        <v>36</v>
      </c>
      <c r="N67" s="113">
        <v>0.33333333333333331</v>
      </c>
      <c r="O67" s="113">
        <v>0.37449074074074074</v>
      </c>
      <c r="P67" s="113">
        <v>4.1018518518518517E-2</v>
      </c>
      <c r="Q67" s="116">
        <v>112.6</v>
      </c>
      <c r="R67" s="117">
        <v>0.182</v>
      </c>
      <c r="S67" s="117">
        <v>3.0244</v>
      </c>
      <c r="T67" s="117">
        <v>157.6</v>
      </c>
      <c r="U67" s="117">
        <v>6.6</v>
      </c>
      <c r="V67" s="117">
        <v>9.0999999999999998E-2</v>
      </c>
      <c r="W67" s="117">
        <v>8.2603000000000009</v>
      </c>
      <c r="X67" s="117">
        <v>12.8</v>
      </c>
      <c r="Y67" s="117">
        <v>103.2</v>
      </c>
      <c r="Z67" s="117">
        <v>0.19600000000000001</v>
      </c>
      <c r="AA67" s="117">
        <v>2.9394999999999998</v>
      </c>
      <c r="AB67" s="118">
        <v>141.69999999999999</v>
      </c>
      <c r="AH67" s="72" t="str">
        <f>IF(AND(B67="Premier League",E67="Live"),_xlfn.XLOOKUP(_xlfn.TEXTJOIN(" vs ",,C67:D67),Calendar!G:G,Calendar!B:B),IF(AND(B67="Premier League",E67="Highlights"),_xlfn.XLOOKUP(H67,Calendar!O:O,Calendar!N:N,,-1),""))</f>
        <v>Matchweek 01</v>
      </c>
    </row>
    <row r="68" spans="1:34" s="72" customFormat="1" hidden="1" x14ac:dyDescent="0.35">
      <c r="A68" s="112" t="s">
        <v>70</v>
      </c>
      <c r="B68" s="112" t="s">
        <v>146</v>
      </c>
      <c r="C68" s="112" t="s">
        <v>556</v>
      </c>
      <c r="D68" s="112" t="s">
        <v>119</v>
      </c>
      <c r="E68" s="112" t="s">
        <v>41</v>
      </c>
      <c r="F68" s="113">
        <v>0.82291666666666663</v>
      </c>
      <c r="G68" s="112"/>
      <c r="H68" s="114">
        <v>45888</v>
      </c>
      <c r="I68" s="112" t="s">
        <v>522</v>
      </c>
      <c r="J68" s="115" t="s">
        <v>122</v>
      </c>
      <c r="K68" s="112" t="s">
        <v>53</v>
      </c>
      <c r="L68" s="112" t="s">
        <v>548</v>
      </c>
      <c r="M68" s="115" t="s">
        <v>55</v>
      </c>
      <c r="N68" s="113">
        <v>0.82361111111111118</v>
      </c>
      <c r="O68" s="113">
        <v>0.90486111111111112</v>
      </c>
      <c r="P68" s="113">
        <f t="shared" ref="P68:P89" si="0">O68-N68</f>
        <v>8.1249999999999933E-2</v>
      </c>
      <c r="Q68" s="116">
        <v>36.4</v>
      </c>
      <c r="R68" s="117">
        <v>5.8999999999999997E-2</v>
      </c>
      <c r="S68" s="117">
        <v>0.308</v>
      </c>
      <c r="T68" s="117">
        <v>63.7</v>
      </c>
      <c r="U68" s="117">
        <v>0.5</v>
      </c>
      <c r="V68" s="117">
        <v>7.0000000000000001E-3</v>
      </c>
      <c r="W68" s="117">
        <v>0.23899999999999999</v>
      </c>
      <c r="X68" s="117">
        <v>5.6</v>
      </c>
      <c r="Y68" s="117">
        <v>34.1</v>
      </c>
      <c r="Z68" s="117">
        <v>6.5000000000000002E-2</v>
      </c>
      <c r="AA68" s="117">
        <v>0.29699999999999999</v>
      </c>
      <c r="AB68" s="118">
        <v>59.9</v>
      </c>
      <c r="AH68" s="72" t="str">
        <f>IF(AND(B68="Premier League",E68="Live"),_xlfn.XLOOKUP(_xlfn.TEXTJOIN(" vs ",,C68:D68),Calendar!G:G,Calendar!B:B),IF(AND(B68="Premier League",E68="Highlights"),_xlfn.XLOOKUP(H68,Calendar!O:O,Calendar!N:N,,-1),""))</f>
        <v/>
      </c>
    </row>
    <row r="69" spans="1:34" s="72" customFormat="1" hidden="1" x14ac:dyDescent="0.35">
      <c r="A69" s="112" t="s">
        <v>70</v>
      </c>
      <c r="B69" s="112" t="s">
        <v>147</v>
      </c>
      <c r="C69" s="112" t="s">
        <v>157</v>
      </c>
      <c r="D69" s="112" t="s">
        <v>557</v>
      </c>
      <c r="E69" s="112" t="s">
        <v>41</v>
      </c>
      <c r="F69" s="113">
        <v>0.83333333333333337</v>
      </c>
      <c r="G69" s="112"/>
      <c r="H69" s="114">
        <v>45888</v>
      </c>
      <c r="I69" s="112" t="s">
        <v>522</v>
      </c>
      <c r="J69" s="115" t="s">
        <v>122</v>
      </c>
      <c r="K69" s="112" t="s">
        <v>53</v>
      </c>
      <c r="L69" s="112" t="s">
        <v>120</v>
      </c>
      <c r="M69" s="115" t="s">
        <v>55</v>
      </c>
      <c r="N69" s="113">
        <v>0.83333333333333337</v>
      </c>
      <c r="O69" s="113">
        <v>0.91805555555555562</v>
      </c>
      <c r="P69" s="113">
        <f t="shared" si="0"/>
        <v>8.4722222222222254E-2</v>
      </c>
      <c r="Q69" s="116">
        <v>34.5</v>
      </c>
      <c r="R69" s="117">
        <v>5.6000000000000001E-2</v>
      </c>
      <c r="S69" s="117">
        <v>0.28799999999999998</v>
      </c>
      <c r="T69" s="117">
        <v>60.4</v>
      </c>
      <c r="U69" s="117">
        <v>1.4</v>
      </c>
      <c r="V69" s="117">
        <v>1.9E-2</v>
      </c>
      <c r="W69" s="117">
        <v>0.66300000000000003</v>
      </c>
      <c r="X69" s="117">
        <v>8.3000000000000007</v>
      </c>
      <c r="Y69" s="117">
        <v>34.299999999999997</v>
      </c>
      <c r="Z69" s="117">
        <v>6.5000000000000002E-2</v>
      </c>
      <c r="AA69" s="117">
        <v>0.29399999999999998</v>
      </c>
      <c r="AB69" s="118">
        <v>60.4</v>
      </c>
      <c r="AH69" s="72" t="str">
        <f>IF(AND(B69="Premier League",E69="Live"),_xlfn.XLOOKUP(_xlfn.TEXTJOIN(" vs ",,C69:D69),Calendar!G:G,Calendar!B:B),IF(AND(B69="Premier League",E69="Highlights"),_xlfn.XLOOKUP(H69,Calendar!O:O,Calendar!N:N,,-1),""))</f>
        <v/>
      </c>
    </row>
    <row r="70" spans="1:34" s="72" customFormat="1" hidden="1" x14ac:dyDescent="0.35">
      <c r="A70" s="112" t="s">
        <v>70</v>
      </c>
      <c r="B70" s="112" t="s">
        <v>131</v>
      </c>
      <c r="C70" s="112" t="s">
        <v>576</v>
      </c>
      <c r="D70" s="112" t="s">
        <v>577</v>
      </c>
      <c r="E70" s="112" t="s">
        <v>41</v>
      </c>
      <c r="F70" s="113">
        <v>0.83333333333333337</v>
      </c>
      <c r="G70" s="112"/>
      <c r="H70" s="114">
        <v>45888</v>
      </c>
      <c r="I70" s="112" t="s">
        <v>522</v>
      </c>
      <c r="J70" s="115" t="s">
        <v>122</v>
      </c>
      <c r="K70" s="112" t="s">
        <v>53</v>
      </c>
      <c r="L70" s="112" t="s">
        <v>510</v>
      </c>
      <c r="M70" s="115" t="s">
        <v>511</v>
      </c>
      <c r="N70" s="113">
        <v>0.83402777777777781</v>
      </c>
      <c r="O70" s="113">
        <v>0.91319444444444453</v>
      </c>
      <c r="P70" s="113">
        <f t="shared" si="0"/>
        <v>7.9166666666666718E-2</v>
      </c>
      <c r="Q70" s="116">
        <v>7.2</v>
      </c>
      <c r="R70" s="117">
        <v>1.2E-2</v>
      </c>
      <c r="S70" s="117">
        <v>0.06</v>
      </c>
      <c r="T70" s="117">
        <v>32.299999999999997</v>
      </c>
      <c r="U70" s="117">
        <v>0.1</v>
      </c>
      <c r="V70" s="117">
        <v>1E-3</v>
      </c>
      <c r="W70" s="117">
        <v>4.7E-2</v>
      </c>
      <c r="X70" s="117">
        <v>4.7</v>
      </c>
      <c r="Y70" s="117">
        <v>7.2</v>
      </c>
      <c r="Z70" s="117">
        <v>1.4E-2</v>
      </c>
      <c r="AA70" s="117">
        <v>6.2E-2</v>
      </c>
      <c r="AB70" s="118">
        <v>32.299999999999997</v>
      </c>
      <c r="AH70" s="72" t="str">
        <f>IF(AND(B70="Premier League",E70="Live"),_xlfn.XLOOKUP(_xlfn.TEXTJOIN(" vs ",,C70:D70),Calendar!G:G,Calendar!B:B),IF(AND(B70="Premier League",E70="Highlights"),_xlfn.XLOOKUP(H70,Calendar!O:O,Calendar!N:N,,-1),""))</f>
        <v/>
      </c>
    </row>
    <row r="71" spans="1:34" s="72" customFormat="1" hidden="1" x14ac:dyDescent="0.35">
      <c r="A71" s="112" t="s">
        <v>70</v>
      </c>
      <c r="B71" s="112" t="s">
        <v>131</v>
      </c>
      <c r="C71" s="112" t="s">
        <v>578</v>
      </c>
      <c r="D71" s="112" t="s">
        <v>579</v>
      </c>
      <c r="E71" s="112" t="s">
        <v>41</v>
      </c>
      <c r="F71" s="113">
        <v>0.83333333333333337</v>
      </c>
      <c r="G71" s="112"/>
      <c r="H71" s="114">
        <v>45888</v>
      </c>
      <c r="I71" s="112" t="s">
        <v>522</v>
      </c>
      <c r="J71" s="115" t="s">
        <v>122</v>
      </c>
      <c r="K71" s="112" t="s">
        <v>53</v>
      </c>
      <c r="L71" s="112" t="s">
        <v>512</v>
      </c>
      <c r="M71" s="115" t="s">
        <v>511</v>
      </c>
      <c r="N71" s="113">
        <v>0.83472222222222225</v>
      </c>
      <c r="O71" s="113">
        <v>0.91666666666666674</v>
      </c>
      <c r="P71" s="113">
        <f t="shared" si="0"/>
        <v>8.1944444444444486E-2</v>
      </c>
      <c r="Q71" s="116">
        <v>4</v>
      </c>
      <c r="R71" s="117">
        <v>6.0000000000000001E-3</v>
      </c>
      <c r="S71" s="117">
        <v>3.3000000000000002E-2</v>
      </c>
      <c r="T71" s="117">
        <v>14</v>
      </c>
      <c r="U71" s="117">
        <v>0</v>
      </c>
      <c r="V71" s="117">
        <v>0</v>
      </c>
      <c r="W71" s="117">
        <v>0</v>
      </c>
      <c r="X71" s="117" t="s">
        <v>541</v>
      </c>
      <c r="Y71" s="117">
        <v>4</v>
      </c>
      <c r="Z71" s="117">
        <v>8.0000000000000002E-3</v>
      </c>
      <c r="AA71" s="117">
        <v>3.4000000000000002E-2</v>
      </c>
      <c r="AB71" s="118">
        <v>14</v>
      </c>
      <c r="AH71" s="72" t="str">
        <f>IF(AND(B71="Premier League",E71="Live"),_xlfn.XLOOKUP(_xlfn.TEXTJOIN(" vs ",,C71:D71),Calendar!G:G,Calendar!B:B),IF(AND(B71="Premier League",E71="Highlights"),_xlfn.XLOOKUP(H71,Calendar!O:O,Calendar!N:N,,-1),""))</f>
        <v/>
      </c>
    </row>
    <row r="72" spans="1:34" s="72" customFormat="1" hidden="1" x14ac:dyDescent="0.35">
      <c r="A72" s="112" t="s">
        <v>70</v>
      </c>
      <c r="B72" s="112" t="s">
        <v>146</v>
      </c>
      <c r="C72" s="112" t="s">
        <v>118</v>
      </c>
      <c r="D72" s="112" t="s">
        <v>208</v>
      </c>
      <c r="E72" s="112" t="s">
        <v>41</v>
      </c>
      <c r="F72" s="113">
        <v>0.83333333333333337</v>
      </c>
      <c r="G72" s="112"/>
      <c r="H72" s="114">
        <v>45889</v>
      </c>
      <c r="I72" s="112" t="s">
        <v>522</v>
      </c>
      <c r="J72" s="115" t="s">
        <v>123</v>
      </c>
      <c r="K72" s="112" t="s">
        <v>53</v>
      </c>
      <c r="L72" s="112" t="s">
        <v>120</v>
      </c>
      <c r="M72" s="115" t="s">
        <v>55</v>
      </c>
      <c r="N72" s="113">
        <v>0.83333333333333337</v>
      </c>
      <c r="O72" s="113">
        <v>0.91180555555555554</v>
      </c>
      <c r="P72" s="113">
        <f t="shared" si="0"/>
        <v>7.8472222222222165E-2</v>
      </c>
      <c r="Q72" s="116">
        <v>137.69999999999999</v>
      </c>
      <c r="R72" s="117">
        <v>0.223</v>
      </c>
      <c r="S72" s="117">
        <v>1.0620000000000001</v>
      </c>
      <c r="T72" s="117">
        <v>200</v>
      </c>
      <c r="U72" s="117">
        <v>3.1</v>
      </c>
      <c r="V72" s="117">
        <v>4.2999999999999997E-2</v>
      </c>
      <c r="W72" s="117">
        <v>1.048</v>
      </c>
      <c r="X72" s="117">
        <v>28.2</v>
      </c>
      <c r="Y72" s="117">
        <v>136.9</v>
      </c>
      <c r="Z72" s="117">
        <v>0.26</v>
      </c>
      <c r="AA72" s="117">
        <v>1.087</v>
      </c>
      <c r="AB72" s="118">
        <v>200</v>
      </c>
      <c r="AH72" s="72" t="str">
        <f>IF(AND(B72="Premier League",E72="Live"),_xlfn.XLOOKUP(_xlfn.TEXTJOIN(" vs ",,C72:D72),Calendar!G:G,Calendar!B:B),IF(AND(B72="Premier League",E72="Highlights"),_xlfn.XLOOKUP(H72,Calendar!O:O,Calendar!N:N,,-1),""))</f>
        <v/>
      </c>
    </row>
    <row r="73" spans="1:34" s="72" customFormat="1" hidden="1" x14ac:dyDescent="0.35">
      <c r="A73" s="112" t="s">
        <v>70</v>
      </c>
      <c r="B73" s="112" t="s">
        <v>131</v>
      </c>
      <c r="C73" s="112" t="s">
        <v>558</v>
      </c>
      <c r="D73" s="112" t="s">
        <v>559</v>
      </c>
      <c r="E73" s="112" t="s">
        <v>41</v>
      </c>
      <c r="F73" s="113">
        <v>0.83333333333333337</v>
      </c>
      <c r="G73" s="112"/>
      <c r="H73" s="114">
        <v>45889</v>
      </c>
      <c r="I73" s="112" t="s">
        <v>522</v>
      </c>
      <c r="J73" s="115" t="s">
        <v>123</v>
      </c>
      <c r="K73" s="112" t="s">
        <v>53</v>
      </c>
      <c r="L73" s="112" t="s">
        <v>513</v>
      </c>
      <c r="M73" s="115" t="s">
        <v>511</v>
      </c>
      <c r="N73" s="113">
        <v>0.83402777777777781</v>
      </c>
      <c r="O73" s="113">
        <v>0.91250000000000009</v>
      </c>
      <c r="P73" s="113">
        <f t="shared" si="0"/>
        <v>7.8472222222222276E-2</v>
      </c>
      <c r="Q73" s="116">
        <v>5</v>
      </c>
      <c r="R73" s="117">
        <v>8.0000000000000002E-3</v>
      </c>
      <c r="S73" s="117">
        <v>3.9E-2</v>
      </c>
      <c r="T73" s="117">
        <v>41.7</v>
      </c>
      <c r="U73" s="117">
        <v>0</v>
      </c>
      <c r="V73" s="117">
        <v>0</v>
      </c>
      <c r="W73" s="117">
        <v>0</v>
      </c>
      <c r="X73" s="117">
        <v>1.3</v>
      </c>
      <c r="Y73" s="117">
        <v>5</v>
      </c>
      <c r="Z73" s="117">
        <v>8.9999999999999993E-3</v>
      </c>
      <c r="AA73" s="117">
        <v>0.04</v>
      </c>
      <c r="AB73" s="118">
        <v>41.7</v>
      </c>
      <c r="AH73" s="72" t="str">
        <f>IF(AND(B73="Premier League",E73="Live"),_xlfn.XLOOKUP(_xlfn.TEXTJOIN(" vs ",,C73:D73),Calendar!G:G,Calendar!B:B),IF(AND(B73="Premier League",E73="Highlights"),_xlfn.XLOOKUP(H73,Calendar!O:O,Calendar!N:N,,-1),""))</f>
        <v/>
      </c>
    </row>
    <row r="74" spans="1:34" s="72" customFormat="1" hidden="1" x14ac:dyDescent="0.35">
      <c r="A74" s="112" t="s">
        <v>70</v>
      </c>
      <c r="B74" s="112" t="s">
        <v>131</v>
      </c>
      <c r="C74" s="112" t="s">
        <v>195</v>
      </c>
      <c r="D74" s="112" t="s">
        <v>560</v>
      </c>
      <c r="E74" s="112" t="s">
        <v>41</v>
      </c>
      <c r="F74" s="113">
        <v>0.83333333333333337</v>
      </c>
      <c r="G74" s="112"/>
      <c r="H74" s="114">
        <v>45889</v>
      </c>
      <c r="I74" s="112" t="s">
        <v>522</v>
      </c>
      <c r="J74" s="115" t="s">
        <v>123</v>
      </c>
      <c r="K74" s="112" t="s">
        <v>53</v>
      </c>
      <c r="L74" s="112" t="s">
        <v>510</v>
      </c>
      <c r="M74" s="115" t="s">
        <v>511</v>
      </c>
      <c r="N74" s="113">
        <v>0.83333333333333337</v>
      </c>
      <c r="O74" s="113">
        <v>0.9159722222222223</v>
      </c>
      <c r="P74" s="113">
        <f t="shared" si="0"/>
        <v>8.2638888888888928E-2</v>
      </c>
      <c r="Q74" s="116">
        <v>264.39999999999998</v>
      </c>
      <c r="R74" s="117">
        <v>0.42799999999999999</v>
      </c>
      <c r="S74" s="117">
        <v>2.0390000000000001</v>
      </c>
      <c r="T74" s="117">
        <v>338.4</v>
      </c>
      <c r="U74" s="117">
        <v>15.4</v>
      </c>
      <c r="V74" s="117">
        <v>0.21199999999999999</v>
      </c>
      <c r="W74" s="117">
        <v>5.1820000000000004</v>
      </c>
      <c r="X74" s="117">
        <v>29.6</v>
      </c>
      <c r="Y74" s="117">
        <v>263.89999999999998</v>
      </c>
      <c r="Z74" s="117">
        <v>0.501</v>
      </c>
      <c r="AA74" s="117">
        <v>2.0960000000000001</v>
      </c>
      <c r="AB74" s="118">
        <v>336.3</v>
      </c>
      <c r="AH74" s="72" t="str">
        <f>IF(AND(B74="Premier League",E74="Live"),_xlfn.XLOOKUP(_xlfn.TEXTJOIN(" vs ",,C74:D74),Calendar!G:G,Calendar!B:B),IF(AND(B74="Premier League",E74="Highlights"),_xlfn.XLOOKUP(H74,Calendar!O:O,Calendar!N:N,,-1),""))</f>
        <v/>
      </c>
    </row>
    <row r="75" spans="1:34" s="72" customFormat="1" hidden="1" x14ac:dyDescent="0.35">
      <c r="A75" s="112" t="s">
        <v>70</v>
      </c>
      <c r="B75" s="112" t="s">
        <v>131</v>
      </c>
      <c r="C75" s="112" t="s">
        <v>561</v>
      </c>
      <c r="D75" s="112" t="s">
        <v>214</v>
      </c>
      <c r="E75" s="112" t="s">
        <v>41</v>
      </c>
      <c r="F75" s="113">
        <v>0.83333333333333337</v>
      </c>
      <c r="G75" s="112"/>
      <c r="H75" s="114">
        <v>45889</v>
      </c>
      <c r="I75" s="112" t="s">
        <v>522</v>
      </c>
      <c r="J75" s="115" t="s">
        <v>123</v>
      </c>
      <c r="K75" s="112" t="s">
        <v>53</v>
      </c>
      <c r="L75" s="112" t="s">
        <v>512</v>
      </c>
      <c r="M75" s="115" t="s">
        <v>511</v>
      </c>
      <c r="N75" s="113">
        <v>0.83333333333333337</v>
      </c>
      <c r="O75" s="113">
        <v>0.91180555555555554</v>
      </c>
      <c r="P75" s="113">
        <f t="shared" si="0"/>
        <v>7.8472222222222165E-2</v>
      </c>
      <c r="Q75" s="116">
        <v>16.2</v>
      </c>
      <c r="R75" s="117">
        <v>2.5999999999999999E-2</v>
      </c>
      <c r="S75" s="117">
        <v>0.125</v>
      </c>
      <c r="T75" s="117">
        <v>39.1</v>
      </c>
      <c r="U75" s="117">
        <v>0</v>
      </c>
      <c r="V75" s="117">
        <v>0</v>
      </c>
      <c r="W75" s="117">
        <v>0</v>
      </c>
      <c r="X75" s="117" t="s">
        <v>541</v>
      </c>
      <c r="Y75" s="117">
        <v>15.9</v>
      </c>
      <c r="Z75" s="117">
        <v>0.03</v>
      </c>
      <c r="AA75" s="117">
        <v>0.126</v>
      </c>
      <c r="AB75" s="118">
        <v>37.1</v>
      </c>
      <c r="AH75" s="72" t="str">
        <f>IF(AND(B75="Premier League",E75="Live"),_xlfn.XLOOKUP(_xlfn.TEXTJOIN(" vs ",,C75:D75),Calendar!G:G,Calendar!B:B),IF(AND(B75="Premier League",E75="Highlights"),_xlfn.XLOOKUP(H75,Calendar!O:O,Calendar!N:N,,-1),""))</f>
        <v/>
      </c>
    </row>
    <row r="76" spans="1:34" s="72" customFormat="1" hidden="1" x14ac:dyDescent="0.35">
      <c r="A76" s="112" t="s">
        <v>70</v>
      </c>
      <c r="B76" s="112" t="s">
        <v>562</v>
      </c>
      <c r="C76" s="112" t="s">
        <v>563</v>
      </c>
      <c r="D76" s="112" t="s">
        <v>564</v>
      </c>
      <c r="E76" s="112" t="s">
        <v>41</v>
      </c>
      <c r="F76" s="113">
        <v>0.82291666666666663</v>
      </c>
      <c r="G76" s="112"/>
      <c r="H76" s="114">
        <v>45890</v>
      </c>
      <c r="I76" s="112" t="s">
        <v>522</v>
      </c>
      <c r="J76" s="115" t="s">
        <v>127</v>
      </c>
      <c r="K76" s="112" t="s">
        <v>53</v>
      </c>
      <c r="L76" s="112" t="s">
        <v>531</v>
      </c>
      <c r="M76" s="115" t="s">
        <v>532</v>
      </c>
      <c r="N76" s="113">
        <v>0.82361111111111096</v>
      </c>
      <c r="O76" s="113">
        <v>0.90347222222222212</v>
      </c>
      <c r="P76" s="113">
        <f t="shared" si="0"/>
        <v>7.986111111111116E-2</v>
      </c>
      <c r="Q76" s="116">
        <v>6.7</v>
      </c>
      <c r="R76" s="117">
        <v>1.0999999999999999E-2</v>
      </c>
      <c r="S76" s="117">
        <v>5.5300000000000002E-2</v>
      </c>
      <c r="T76" s="117">
        <v>26.1</v>
      </c>
      <c r="U76" s="117">
        <v>0.3</v>
      </c>
      <c r="V76" s="117">
        <v>4.0000000000000001E-3</v>
      </c>
      <c r="W76" s="117">
        <v>0.112</v>
      </c>
      <c r="X76" s="117">
        <v>6.9</v>
      </c>
      <c r="Y76" s="117">
        <v>6.7</v>
      </c>
      <c r="Z76" s="117">
        <v>1.2999999999999999E-2</v>
      </c>
      <c r="AA76" s="117">
        <v>5.7000000000000002E-2</v>
      </c>
      <c r="AB76" s="118">
        <v>26.1</v>
      </c>
      <c r="AH76" s="72" t="str">
        <f>IF(AND(B76="Premier League",E76="Live"),_xlfn.XLOOKUP(_xlfn.TEXTJOIN(" vs ",,C76:D76),Calendar!G:G,Calendar!B:B),IF(AND(B76="Premier League",E76="Highlights"),_xlfn.XLOOKUP(H76,Calendar!O:O,Calendar!N:N,,-1),""))</f>
        <v/>
      </c>
    </row>
    <row r="77" spans="1:34" s="72" customFormat="1" hidden="1" x14ac:dyDescent="0.35">
      <c r="A77" s="112" t="s">
        <v>70</v>
      </c>
      <c r="B77" s="112" t="s">
        <v>148</v>
      </c>
      <c r="C77" s="112" t="s">
        <v>533</v>
      </c>
      <c r="D77" s="112" t="s">
        <v>565</v>
      </c>
      <c r="E77" s="112" t="s">
        <v>41</v>
      </c>
      <c r="F77" s="113">
        <v>0.82291666666666663</v>
      </c>
      <c r="G77" s="112"/>
      <c r="H77" s="114">
        <v>45890</v>
      </c>
      <c r="I77" s="112" t="s">
        <v>522</v>
      </c>
      <c r="J77" s="115" t="s">
        <v>127</v>
      </c>
      <c r="K77" s="112" t="s">
        <v>53</v>
      </c>
      <c r="L77" s="112" t="s">
        <v>509</v>
      </c>
      <c r="M77" s="115" t="s">
        <v>36</v>
      </c>
      <c r="N77" s="113">
        <v>0.82361111111111096</v>
      </c>
      <c r="O77" s="113">
        <v>0.90624999999999989</v>
      </c>
      <c r="P77" s="113">
        <f t="shared" si="0"/>
        <v>8.2638888888888928E-2</v>
      </c>
      <c r="Q77" s="116">
        <v>186.4</v>
      </c>
      <c r="R77" s="117">
        <v>0.30199999999999999</v>
      </c>
      <c r="S77" s="117">
        <v>1.54</v>
      </c>
      <c r="T77" s="117">
        <v>284.10000000000002</v>
      </c>
      <c r="U77" s="117">
        <v>2.7</v>
      </c>
      <c r="V77" s="117">
        <v>3.6999999999999998E-2</v>
      </c>
      <c r="W77" s="117">
        <v>1.006</v>
      </c>
      <c r="X77" s="117">
        <v>9.1999999999999993</v>
      </c>
      <c r="Y77" s="117">
        <v>174.3</v>
      </c>
      <c r="Z77" s="117">
        <v>0.33100000000000002</v>
      </c>
      <c r="AA77" s="117">
        <v>1.4831000000000001</v>
      </c>
      <c r="AB77" s="118">
        <v>258.89999999999998</v>
      </c>
      <c r="AH77" s="72" t="str">
        <f>IF(AND(B77="Premier League",E77="Live"),_xlfn.XLOOKUP(_xlfn.TEXTJOIN(" vs ",,C77:D77),Calendar!G:G,Calendar!B:B),IF(AND(B77="Premier League",E77="Highlights"),_xlfn.XLOOKUP(H77,Calendar!O:O,Calendar!N:N,,-1),""))</f>
        <v/>
      </c>
    </row>
    <row r="78" spans="1:34" s="72" customFormat="1" hidden="1" x14ac:dyDescent="0.35">
      <c r="A78" s="112" t="s">
        <v>70</v>
      </c>
      <c r="B78" s="112" t="s">
        <v>562</v>
      </c>
      <c r="C78" s="112" t="s">
        <v>81</v>
      </c>
      <c r="D78" s="112" t="s">
        <v>566</v>
      </c>
      <c r="E78" s="112" t="s">
        <v>41</v>
      </c>
      <c r="F78" s="113">
        <v>0.83333333333333337</v>
      </c>
      <c r="G78" s="112"/>
      <c r="H78" s="114">
        <v>45890</v>
      </c>
      <c r="I78" s="112" t="s">
        <v>522</v>
      </c>
      <c r="J78" s="115" t="s">
        <v>127</v>
      </c>
      <c r="K78" s="112" t="s">
        <v>53</v>
      </c>
      <c r="L78" s="112" t="s">
        <v>567</v>
      </c>
      <c r="M78" s="115" t="s">
        <v>11</v>
      </c>
      <c r="N78" s="113">
        <v>0.83333333333333326</v>
      </c>
      <c r="O78" s="113">
        <v>0.9097222222222221</v>
      </c>
      <c r="P78" s="113">
        <f t="shared" si="0"/>
        <v>7.638888888888884E-2</v>
      </c>
      <c r="Q78" s="116">
        <v>747.4</v>
      </c>
      <c r="R78" s="117">
        <v>1.21</v>
      </c>
      <c r="S78" s="117">
        <v>6.1527000000000003</v>
      </c>
      <c r="T78" s="117">
        <v>945.3</v>
      </c>
      <c r="U78" s="117">
        <v>30.8</v>
      </c>
      <c r="V78" s="117">
        <v>0.42399999999999999</v>
      </c>
      <c r="W78" s="117">
        <v>11.522600000000001</v>
      </c>
      <c r="X78" s="117">
        <v>43.7</v>
      </c>
      <c r="Y78" s="117">
        <v>707</v>
      </c>
      <c r="Z78" s="117">
        <v>1.341</v>
      </c>
      <c r="AA78" s="117">
        <v>5.9962</v>
      </c>
      <c r="AB78" s="118">
        <v>893.4</v>
      </c>
      <c r="AH78" s="72" t="str">
        <f>IF(AND(B78="Premier League",E78="Live"),_xlfn.XLOOKUP(_xlfn.TEXTJOIN(" vs ",,C78:D78),Calendar!G:G,Calendar!B:B),IF(AND(B78="Premier League",E78="Highlights"),_xlfn.XLOOKUP(H78,Calendar!O:O,Calendar!N:N,,-1),""))</f>
        <v/>
      </c>
    </row>
    <row r="79" spans="1:34" s="72" customFormat="1" hidden="1" x14ac:dyDescent="0.35">
      <c r="A79" s="112" t="s">
        <v>70</v>
      </c>
      <c r="B79" s="112" t="s">
        <v>518</v>
      </c>
      <c r="C79" s="112" t="s">
        <v>568</v>
      </c>
      <c r="D79" s="112" t="s">
        <v>569</v>
      </c>
      <c r="E79" s="112" t="s">
        <v>41</v>
      </c>
      <c r="F79" s="113">
        <v>0.82291666666666663</v>
      </c>
      <c r="G79" s="112"/>
      <c r="H79" s="114">
        <v>45891</v>
      </c>
      <c r="I79" s="112" t="s">
        <v>522</v>
      </c>
      <c r="J79" s="115" t="s">
        <v>71</v>
      </c>
      <c r="K79" s="112" t="s">
        <v>53</v>
      </c>
      <c r="L79" s="112" t="s">
        <v>509</v>
      </c>
      <c r="M79" s="115" t="s">
        <v>36</v>
      </c>
      <c r="N79" s="113">
        <v>0.82291666666666652</v>
      </c>
      <c r="O79" s="113">
        <v>0.90069444444444435</v>
      </c>
      <c r="P79" s="113">
        <f t="shared" si="0"/>
        <v>7.7777777777777835E-2</v>
      </c>
      <c r="Q79" s="116">
        <v>84.8</v>
      </c>
      <c r="R79" s="117">
        <v>0.13700000000000001</v>
      </c>
      <c r="S79" s="117">
        <v>0.67130000000000001</v>
      </c>
      <c r="T79" s="117">
        <v>126.5</v>
      </c>
      <c r="U79" s="117">
        <v>0</v>
      </c>
      <c r="V79" s="117">
        <v>0</v>
      </c>
      <c r="W79" s="117">
        <v>0</v>
      </c>
      <c r="X79" s="117" t="s">
        <v>541</v>
      </c>
      <c r="Y79" s="117">
        <v>80.5</v>
      </c>
      <c r="Z79" s="117">
        <v>0.153</v>
      </c>
      <c r="AA79" s="117">
        <v>0.65700000000000003</v>
      </c>
      <c r="AB79" s="118">
        <v>120.7</v>
      </c>
      <c r="AH79" s="72" t="str">
        <f>IF(AND(B79="Premier League",E79="Live"),_xlfn.XLOOKUP(_xlfn.TEXTJOIN(" vs ",,C79:D79),Calendar!G:G,Calendar!B:B),IF(AND(B79="Premier League",E79="Highlights"),_xlfn.XLOOKUP(H79,Calendar!O:O,Calendar!N:N,,-1),""))</f>
        <v/>
      </c>
    </row>
    <row r="80" spans="1:34" s="72" customFormat="1" hidden="1" x14ac:dyDescent="0.35">
      <c r="A80" s="112" t="s">
        <v>70</v>
      </c>
      <c r="B80" s="112" t="s">
        <v>145</v>
      </c>
      <c r="C80" s="112" t="s">
        <v>89</v>
      </c>
      <c r="D80" s="112" t="s">
        <v>112</v>
      </c>
      <c r="E80" s="112" t="s">
        <v>41</v>
      </c>
      <c r="F80" s="113">
        <v>0.83333333333333337</v>
      </c>
      <c r="G80" s="112"/>
      <c r="H80" s="114">
        <v>45891</v>
      </c>
      <c r="I80" s="112" t="s">
        <v>522</v>
      </c>
      <c r="J80" s="115" t="s">
        <v>71</v>
      </c>
      <c r="K80" s="112" t="s">
        <v>53</v>
      </c>
      <c r="L80" s="112" t="s">
        <v>120</v>
      </c>
      <c r="M80" s="115" t="s">
        <v>55</v>
      </c>
      <c r="N80" s="113">
        <v>0.83333333333333326</v>
      </c>
      <c r="O80" s="113">
        <v>0.91319444444444431</v>
      </c>
      <c r="P80" s="113">
        <f t="shared" si="0"/>
        <v>7.9861111111111049E-2</v>
      </c>
      <c r="Q80" s="116">
        <v>55.7</v>
      </c>
      <c r="R80" s="117">
        <v>0.09</v>
      </c>
      <c r="S80" s="117">
        <v>0.4446</v>
      </c>
      <c r="T80" s="117">
        <v>127.8</v>
      </c>
      <c r="U80" s="117">
        <v>2.8</v>
      </c>
      <c r="V80" s="117">
        <v>3.9E-2</v>
      </c>
      <c r="W80" s="117">
        <v>0.66969999999999996</v>
      </c>
      <c r="X80" s="117">
        <v>11.1</v>
      </c>
      <c r="Y80" s="117">
        <v>49.5</v>
      </c>
      <c r="Z80" s="117">
        <v>9.4E-2</v>
      </c>
      <c r="AA80" s="117">
        <v>0.4073</v>
      </c>
      <c r="AB80" s="118">
        <v>127.8</v>
      </c>
      <c r="AH80" s="72" t="str">
        <f>IF(AND(B80="Premier League",E80="Live"),_xlfn.XLOOKUP(_xlfn.TEXTJOIN(" vs ",,C80:D80),Calendar!G:G,Calendar!B:B),IF(AND(B80="Premier League",E80="Highlights"),_xlfn.XLOOKUP(H80,Calendar!O:O,Calendar!N:N,,-1),""))</f>
        <v/>
      </c>
    </row>
    <row r="81" spans="1:34" s="72" customFormat="1" hidden="1" x14ac:dyDescent="0.35">
      <c r="A81" s="112" t="s">
        <v>70</v>
      </c>
      <c r="B81" s="112" t="s">
        <v>32</v>
      </c>
      <c r="C81" s="112" t="s">
        <v>47</v>
      </c>
      <c r="D81" s="112" t="s">
        <v>67</v>
      </c>
      <c r="E81" s="112" t="s">
        <v>41</v>
      </c>
      <c r="F81" s="113">
        <v>0.83333333333333337</v>
      </c>
      <c r="G81" s="112"/>
      <c r="H81" s="114">
        <v>45891</v>
      </c>
      <c r="I81" s="112" t="s">
        <v>522</v>
      </c>
      <c r="J81" s="115" t="s">
        <v>71</v>
      </c>
      <c r="K81" s="112" t="s">
        <v>53</v>
      </c>
      <c r="L81" s="112" t="s">
        <v>54</v>
      </c>
      <c r="M81" s="115" t="s">
        <v>55</v>
      </c>
      <c r="N81" s="113">
        <v>0.83333333333333326</v>
      </c>
      <c r="O81" s="113">
        <v>0.91388888888888875</v>
      </c>
      <c r="P81" s="113">
        <f t="shared" si="0"/>
        <v>8.0555555555555491E-2</v>
      </c>
      <c r="Q81" s="116">
        <v>826.3</v>
      </c>
      <c r="R81" s="117">
        <v>1.3380000000000001</v>
      </c>
      <c r="S81" s="117">
        <v>6.6002000000000001</v>
      </c>
      <c r="T81" s="117">
        <v>1013.5</v>
      </c>
      <c r="U81" s="117">
        <v>154.1</v>
      </c>
      <c r="V81" s="117">
        <v>2.12</v>
      </c>
      <c r="W81" s="117">
        <v>36.857199999999999</v>
      </c>
      <c r="X81" s="117">
        <v>196.8</v>
      </c>
      <c r="Y81" s="117">
        <v>794.8</v>
      </c>
      <c r="Z81" s="117">
        <v>1.508</v>
      </c>
      <c r="AA81" s="117">
        <v>6.5449999999999999</v>
      </c>
      <c r="AB81" s="118">
        <v>978.4</v>
      </c>
      <c r="AH81" s="72" t="e">
        <f>IF(AND(B81="Premier League",E81="Live"),_xlfn.XLOOKUP(_xlfn.TEXTJOIN(" vs ",,C81:D81),Calendar!G:G,Calendar!B:B),IF(AND(B81="Premier League",E81="Highlights"),_xlfn.XLOOKUP(H81,Calendar!O:O,Calendar!N:N,,-1),""))</f>
        <v>#N/A</v>
      </c>
    </row>
    <row r="82" spans="1:34" s="72" customFormat="1" hidden="1" x14ac:dyDescent="0.35">
      <c r="A82" s="112" t="s">
        <v>70</v>
      </c>
      <c r="B82" s="112" t="s">
        <v>32</v>
      </c>
      <c r="C82" s="112" t="s">
        <v>47</v>
      </c>
      <c r="D82" s="112" t="s">
        <v>67</v>
      </c>
      <c r="E82" s="112" t="s">
        <v>41</v>
      </c>
      <c r="F82" s="113">
        <v>0.83333333333333337</v>
      </c>
      <c r="G82" s="112"/>
      <c r="H82" s="114">
        <v>45891</v>
      </c>
      <c r="I82" s="112" t="s">
        <v>522</v>
      </c>
      <c r="J82" s="115" t="s">
        <v>71</v>
      </c>
      <c r="K82" s="112" t="s">
        <v>53</v>
      </c>
      <c r="L82" s="112" t="s">
        <v>57</v>
      </c>
      <c r="M82" s="115" t="s">
        <v>55</v>
      </c>
      <c r="N82" s="113">
        <v>0.83333333333333326</v>
      </c>
      <c r="O82" s="113">
        <v>0.91388888888888875</v>
      </c>
      <c r="P82" s="113">
        <f t="shared" si="0"/>
        <v>8.0555555555555491E-2</v>
      </c>
      <c r="Q82" s="116">
        <v>588.29999999999995</v>
      </c>
      <c r="R82" s="117">
        <v>0.95299999999999996</v>
      </c>
      <c r="S82" s="117">
        <v>4.6990999999999996</v>
      </c>
      <c r="T82" s="117">
        <v>780.4</v>
      </c>
      <c r="U82" s="117">
        <v>65.099999999999994</v>
      </c>
      <c r="V82" s="117">
        <v>0.89600000000000002</v>
      </c>
      <c r="W82" s="117">
        <v>15.570399999999999</v>
      </c>
      <c r="X82" s="117">
        <v>135.1</v>
      </c>
      <c r="Y82" s="117">
        <v>557</v>
      </c>
      <c r="Z82" s="117">
        <v>1.0569999999999999</v>
      </c>
      <c r="AA82" s="117">
        <v>4.5867000000000004</v>
      </c>
      <c r="AB82" s="118">
        <v>734.2</v>
      </c>
      <c r="AH82" s="72" t="e">
        <f>IF(AND(B82="Premier League",E82="Live"),_xlfn.XLOOKUP(_xlfn.TEXTJOIN(" vs ",,C82:D82),Calendar!G:G,Calendar!B:B),IF(AND(B82="Premier League",E82="Highlights"),_xlfn.XLOOKUP(H82,Calendar!O:O,Calendar!N:N,,-1),""))</f>
        <v>#N/A</v>
      </c>
    </row>
    <row r="83" spans="1:34" s="72" customFormat="1" hidden="1" x14ac:dyDescent="0.35">
      <c r="A83" s="112" t="s">
        <v>70</v>
      </c>
      <c r="B83" s="112" t="s">
        <v>145</v>
      </c>
      <c r="C83" s="112" t="s">
        <v>92</v>
      </c>
      <c r="D83" s="112" t="s">
        <v>69</v>
      </c>
      <c r="E83" s="112" t="s">
        <v>41</v>
      </c>
      <c r="F83" s="113">
        <v>0.52083333333333337</v>
      </c>
      <c r="G83" s="112"/>
      <c r="H83" s="114">
        <v>45892</v>
      </c>
      <c r="I83" s="112" t="s">
        <v>522</v>
      </c>
      <c r="J83" s="115" t="s">
        <v>37</v>
      </c>
      <c r="K83" s="112" t="s">
        <v>53</v>
      </c>
      <c r="L83" s="112" t="s">
        <v>54</v>
      </c>
      <c r="M83" s="115" t="s">
        <v>55</v>
      </c>
      <c r="N83" s="113">
        <v>0.5215277777777777</v>
      </c>
      <c r="O83" s="113">
        <v>0.60277777777777775</v>
      </c>
      <c r="P83" s="113">
        <f t="shared" si="0"/>
        <v>8.1250000000000044E-2</v>
      </c>
      <c r="Q83" s="116">
        <v>124.3</v>
      </c>
      <c r="R83" s="117">
        <v>0.20100000000000001</v>
      </c>
      <c r="S83" s="117">
        <v>2.3237999999999999</v>
      </c>
      <c r="T83" s="117">
        <v>159.80000000000001</v>
      </c>
      <c r="U83" s="117">
        <v>9</v>
      </c>
      <c r="V83" s="117">
        <v>0.124</v>
      </c>
      <c r="W83" s="117">
        <v>3.5101</v>
      </c>
      <c r="X83" s="117">
        <v>15.4</v>
      </c>
      <c r="Y83" s="117">
        <v>117.2</v>
      </c>
      <c r="Z83" s="117">
        <v>0.222</v>
      </c>
      <c r="AA83" s="117">
        <v>2.2646000000000002</v>
      </c>
      <c r="AB83" s="118">
        <v>148.9</v>
      </c>
      <c r="AH83" s="72" t="str">
        <f>IF(AND(B83="Premier League",E83="Live"),_xlfn.XLOOKUP(_xlfn.TEXTJOIN(" vs ",,C83:D83),Calendar!G:G,Calendar!B:B),IF(AND(B83="Premier League",E83="Highlights"),_xlfn.XLOOKUP(H83,Calendar!O:O,Calendar!N:N,,-1),""))</f>
        <v/>
      </c>
    </row>
    <row r="84" spans="1:34" s="72" customFormat="1" hidden="1" x14ac:dyDescent="0.35">
      <c r="A84" s="112" t="s">
        <v>70</v>
      </c>
      <c r="B84" s="112" t="s">
        <v>145</v>
      </c>
      <c r="C84" s="112" t="s">
        <v>92</v>
      </c>
      <c r="D84" s="112" t="s">
        <v>69</v>
      </c>
      <c r="E84" s="112" t="s">
        <v>41</v>
      </c>
      <c r="F84" s="113">
        <v>0.52083333333333337</v>
      </c>
      <c r="G84" s="112"/>
      <c r="H84" s="114">
        <v>45892</v>
      </c>
      <c r="I84" s="112" t="s">
        <v>522</v>
      </c>
      <c r="J84" s="115" t="s">
        <v>37</v>
      </c>
      <c r="K84" s="112" t="s">
        <v>53</v>
      </c>
      <c r="L84" s="112" t="s">
        <v>120</v>
      </c>
      <c r="M84" s="115" t="s">
        <v>55</v>
      </c>
      <c r="N84" s="113">
        <v>0.5215277777777777</v>
      </c>
      <c r="O84" s="113">
        <v>0.60277777777777775</v>
      </c>
      <c r="P84" s="113">
        <f t="shared" si="0"/>
        <v>8.1250000000000044E-2</v>
      </c>
      <c r="Q84" s="116">
        <v>57.7</v>
      </c>
      <c r="R84" s="117">
        <v>9.2999999999999999E-2</v>
      </c>
      <c r="S84" s="117">
        <v>1.0787</v>
      </c>
      <c r="T84" s="117">
        <v>89.7</v>
      </c>
      <c r="U84" s="117">
        <v>0.4</v>
      </c>
      <c r="V84" s="117">
        <v>6.0000000000000001E-3</v>
      </c>
      <c r="W84" s="117">
        <v>0.156</v>
      </c>
      <c r="X84" s="117">
        <v>7.6</v>
      </c>
      <c r="Y84" s="117">
        <v>56.2</v>
      </c>
      <c r="Z84" s="117">
        <v>0.107</v>
      </c>
      <c r="AA84" s="117">
        <v>1.0859000000000001</v>
      </c>
      <c r="AB84" s="118">
        <v>86.6</v>
      </c>
      <c r="AH84" s="72" t="str">
        <f>IF(AND(B84="Premier League",E84="Live"),_xlfn.XLOOKUP(_xlfn.TEXTJOIN(" vs ",,C84:D84),Calendar!G:G,Calendar!B:B),IF(AND(B84="Premier League",E84="Highlights"),_xlfn.XLOOKUP(H84,Calendar!O:O,Calendar!N:N,,-1),""))</f>
        <v/>
      </c>
    </row>
    <row r="85" spans="1:34" s="72" customFormat="1" hidden="1" x14ac:dyDescent="0.35">
      <c r="A85" s="112" t="s">
        <v>70</v>
      </c>
      <c r="B85" s="112" t="s">
        <v>145</v>
      </c>
      <c r="C85" s="112" t="s">
        <v>130</v>
      </c>
      <c r="D85" s="112" t="s">
        <v>129</v>
      </c>
      <c r="E85" s="112" t="s">
        <v>41</v>
      </c>
      <c r="F85" s="113">
        <v>0.52083333333333337</v>
      </c>
      <c r="G85" s="112"/>
      <c r="H85" s="114">
        <v>45892</v>
      </c>
      <c r="I85" s="112" t="s">
        <v>522</v>
      </c>
      <c r="J85" s="115" t="s">
        <v>37</v>
      </c>
      <c r="K85" s="112" t="s">
        <v>53</v>
      </c>
      <c r="L85" s="112" t="s">
        <v>548</v>
      </c>
      <c r="M85" s="115" t="s">
        <v>55</v>
      </c>
      <c r="N85" s="113">
        <v>0.5215277777777777</v>
      </c>
      <c r="O85" s="113">
        <v>0.6</v>
      </c>
      <c r="P85" s="113">
        <f t="shared" si="0"/>
        <v>7.8472222222222276E-2</v>
      </c>
      <c r="Q85" s="116">
        <v>28.2</v>
      </c>
      <c r="R85" s="117">
        <v>4.5999999999999999E-2</v>
      </c>
      <c r="S85" s="117">
        <v>0.52759999999999996</v>
      </c>
      <c r="T85" s="117">
        <v>44.2</v>
      </c>
      <c r="U85" s="117">
        <v>0</v>
      </c>
      <c r="V85" s="117">
        <v>0</v>
      </c>
      <c r="W85" s="117">
        <v>0</v>
      </c>
      <c r="X85" s="117" t="s">
        <v>541</v>
      </c>
      <c r="Y85" s="117">
        <v>22.7</v>
      </c>
      <c r="Z85" s="117">
        <v>4.2999999999999997E-2</v>
      </c>
      <c r="AA85" s="117">
        <v>0.43890000000000001</v>
      </c>
      <c r="AB85" s="118">
        <v>37.700000000000003</v>
      </c>
      <c r="AH85" s="72" t="str">
        <f>IF(AND(B85="Premier League",E85="Live"),_xlfn.XLOOKUP(_xlfn.TEXTJOIN(" vs ",,C85:D85),Calendar!G:G,Calendar!B:B),IF(AND(B85="Premier League",E85="Highlights"),_xlfn.XLOOKUP(H85,Calendar!O:O,Calendar!N:N,,-1),""))</f>
        <v/>
      </c>
    </row>
    <row r="86" spans="1:34" s="72" customFormat="1" hidden="1" x14ac:dyDescent="0.35">
      <c r="A86" s="112" t="s">
        <v>70</v>
      </c>
      <c r="B86" s="112" t="s">
        <v>32</v>
      </c>
      <c r="C86" s="112" t="s">
        <v>49</v>
      </c>
      <c r="D86" s="112" t="s">
        <v>48</v>
      </c>
      <c r="E86" s="112" t="s">
        <v>41</v>
      </c>
      <c r="F86" s="113">
        <v>0.52083333333333337</v>
      </c>
      <c r="G86" s="112"/>
      <c r="H86" s="114">
        <v>45892</v>
      </c>
      <c r="I86" s="112" t="s">
        <v>522</v>
      </c>
      <c r="J86" s="115" t="s">
        <v>37</v>
      </c>
      <c r="K86" s="112" t="s">
        <v>53</v>
      </c>
      <c r="L86" s="112" t="s">
        <v>510</v>
      </c>
      <c r="M86" s="115" t="s">
        <v>511</v>
      </c>
      <c r="N86" s="113">
        <v>0.52222222222222214</v>
      </c>
      <c r="O86" s="113">
        <v>0.60416666666666663</v>
      </c>
      <c r="P86" s="113">
        <f t="shared" si="0"/>
        <v>8.1944444444444486E-2</v>
      </c>
      <c r="Q86" s="116">
        <v>1004.2</v>
      </c>
      <c r="R86" s="117">
        <v>1.6259999999999999</v>
      </c>
      <c r="S86" s="117">
        <v>18.746300000000002</v>
      </c>
      <c r="T86" s="117">
        <v>1223</v>
      </c>
      <c r="U86" s="117">
        <v>158.69999999999999</v>
      </c>
      <c r="V86" s="117">
        <v>2.1829999999999998</v>
      </c>
      <c r="W86" s="117">
        <v>61.703000000000003</v>
      </c>
      <c r="X86" s="117">
        <v>218</v>
      </c>
      <c r="Y86" s="117">
        <v>960.2</v>
      </c>
      <c r="Z86" s="117">
        <v>1.8220000000000001</v>
      </c>
      <c r="AA86" s="117">
        <v>18.5274</v>
      </c>
      <c r="AB86" s="118">
        <v>1163</v>
      </c>
      <c r="AH86" s="72" t="e">
        <f>IF(AND(B86="Premier League",E86="Live"),_xlfn.XLOOKUP(_xlfn.TEXTJOIN(" vs ",,C86:D86),Calendar!G:G,Calendar!B:B),IF(AND(B86="Premier League",E86="Highlights"),_xlfn.XLOOKUP(H86,Calendar!O:O,Calendar!N:N,,-1),""))</f>
        <v>#N/A</v>
      </c>
    </row>
    <row r="87" spans="1:34" s="72" customFormat="1" hidden="1" x14ac:dyDescent="0.35">
      <c r="A87" s="112" t="s">
        <v>70</v>
      </c>
      <c r="B87" s="112" t="s">
        <v>32</v>
      </c>
      <c r="C87" s="112" t="s">
        <v>40</v>
      </c>
      <c r="D87" s="112" t="s">
        <v>43</v>
      </c>
      <c r="E87" s="112" t="s">
        <v>41</v>
      </c>
      <c r="F87" s="113">
        <v>0.72916666666666663</v>
      </c>
      <c r="G87" s="112"/>
      <c r="H87" s="114">
        <v>45892</v>
      </c>
      <c r="I87" s="112" t="s">
        <v>522</v>
      </c>
      <c r="J87" s="115" t="s">
        <v>37</v>
      </c>
      <c r="K87" s="112" t="s">
        <v>53</v>
      </c>
      <c r="L87" s="112" t="s">
        <v>54</v>
      </c>
      <c r="M87" s="115" t="s">
        <v>55</v>
      </c>
      <c r="N87" s="113">
        <v>0.72916666666666663</v>
      </c>
      <c r="O87" s="113">
        <v>0.80972222222222212</v>
      </c>
      <c r="P87" s="113">
        <f t="shared" si="0"/>
        <v>8.0555555555555491E-2</v>
      </c>
      <c r="Q87" s="116">
        <v>965.5</v>
      </c>
      <c r="R87" s="117">
        <v>1.5629999999999999</v>
      </c>
      <c r="S87" s="117">
        <v>10.330399999999999</v>
      </c>
      <c r="T87" s="117">
        <v>1096.9000000000001</v>
      </c>
      <c r="U87" s="117">
        <v>82.1</v>
      </c>
      <c r="V87" s="117">
        <v>1.129</v>
      </c>
      <c r="W87" s="117">
        <v>26.900400000000001</v>
      </c>
      <c r="X87" s="117">
        <v>110.2</v>
      </c>
      <c r="Y87" s="117">
        <v>879.5</v>
      </c>
      <c r="Z87" s="117">
        <v>1.669</v>
      </c>
      <c r="AA87" s="117">
        <v>9.7848000000000006</v>
      </c>
      <c r="AB87" s="118">
        <v>1016.2</v>
      </c>
      <c r="AH87" s="72" t="e">
        <f>IF(AND(B87="Premier League",E87="Live"),_xlfn.XLOOKUP(_xlfn.TEXTJOIN(" vs ",,C87:D87),Calendar!G:G,Calendar!B:B),IF(AND(B87="Premier League",E87="Highlights"),_xlfn.XLOOKUP(H87,Calendar!O:O,Calendar!N:N,,-1),""))</f>
        <v>#N/A</v>
      </c>
    </row>
    <row r="88" spans="1:34" s="72" customFormat="1" hidden="1" x14ac:dyDescent="0.35">
      <c r="A88" s="112" t="s">
        <v>70</v>
      </c>
      <c r="B88" s="112" t="s">
        <v>32</v>
      </c>
      <c r="C88" s="112" t="s">
        <v>40</v>
      </c>
      <c r="D88" s="112" t="s">
        <v>43</v>
      </c>
      <c r="E88" s="112" t="s">
        <v>41</v>
      </c>
      <c r="F88" s="113">
        <v>0.72916666666666663</v>
      </c>
      <c r="G88" s="112"/>
      <c r="H88" s="114">
        <v>45892</v>
      </c>
      <c r="I88" s="112" t="s">
        <v>522</v>
      </c>
      <c r="J88" s="115" t="s">
        <v>37</v>
      </c>
      <c r="K88" s="112" t="s">
        <v>53</v>
      </c>
      <c r="L88" s="112" t="s">
        <v>57</v>
      </c>
      <c r="M88" s="115" t="s">
        <v>55</v>
      </c>
      <c r="N88" s="113">
        <v>0.72916666666666663</v>
      </c>
      <c r="O88" s="113">
        <v>0.80972222222222212</v>
      </c>
      <c r="P88" s="113">
        <f t="shared" si="0"/>
        <v>8.0555555555555491E-2</v>
      </c>
      <c r="Q88" s="116">
        <v>670.7</v>
      </c>
      <c r="R88" s="117">
        <v>1.0860000000000001</v>
      </c>
      <c r="S88" s="117">
        <v>7.1761999999999997</v>
      </c>
      <c r="T88" s="117">
        <v>756.1</v>
      </c>
      <c r="U88" s="117">
        <v>101.9</v>
      </c>
      <c r="V88" s="117">
        <v>1.4019999999999999</v>
      </c>
      <c r="W88" s="117">
        <v>33.387900000000002</v>
      </c>
      <c r="X88" s="117">
        <v>126.7</v>
      </c>
      <c r="Y88" s="117">
        <v>632.70000000000005</v>
      </c>
      <c r="Z88" s="117">
        <v>1.2</v>
      </c>
      <c r="AA88" s="117">
        <v>7.0391000000000004</v>
      </c>
      <c r="AB88" s="118">
        <v>713.2</v>
      </c>
      <c r="AH88" s="72" t="e">
        <f>IF(AND(B88="Premier League",E88="Live"),_xlfn.XLOOKUP(_xlfn.TEXTJOIN(" vs ",,C88:D88),Calendar!G:G,Calendar!B:B),IF(AND(B88="Premier League",E88="Highlights"),_xlfn.XLOOKUP(H88,Calendar!O:O,Calendar!N:N,,-1),""))</f>
        <v>#N/A</v>
      </c>
    </row>
    <row r="89" spans="1:34" s="72" customFormat="1" hidden="1" x14ac:dyDescent="0.35">
      <c r="A89" s="112" t="s">
        <v>70</v>
      </c>
      <c r="B89" s="112" t="s">
        <v>32</v>
      </c>
      <c r="C89" s="112" t="s">
        <v>140</v>
      </c>
      <c r="D89" s="112" t="s">
        <v>82</v>
      </c>
      <c r="E89" s="112" t="s">
        <v>282</v>
      </c>
      <c r="F89" s="113">
        <v>0.85416666666666663</v>
      </c>
      <c r="G89" s="112"/>
      <c r="H89" s="114">
        <v>45892</v>
      </c>
      <c r="I89" s="112" t="s">
        <v>522</v>
      </c>
      <c r="J89" s="115" t="s">
        <v>37</v>
      </c>
      <c r="K89" s="112" t="s">
        <v>53</v>
      </c>
      <c r="L89" s="112" t="s">
        <v>57</v>
      </c>
      <c r="M89" s="115" t="s">
        <v>55</v>
      </c>
      <c r="N89" s="113">
        <v>0.86666666666666659</v>
      </c>
      <c r="O89" s="113">
        <v>0.94444444444444431</v>
      </c>
      <c r="P89" s="113">
        <f t="shared" si="0"/>
        <v>7.7777777777777724E-2</v>
      </c>
      <c r="Q89" s="116">
        <v>37.200000000000003</v>
      </c>
      <c r="R89" s="117">
        <v>0.06</v>
      </c>
      <c r="S89" s="117">
        <v>0.39279999999999998</v>
      </c>
      <c r="T89" s="117">
        <v>100.3</v>
      </c>
      <c r="U89" s="117">
        <v>1.8</v>
      </c>
      <c r="V89" s="117">
        <v>2.5000000000000001E-2</v>
      </c>
      <c r="W89" s="117">
        <v>0.96050000000000002</v>
      </c>
      <c r="X89" s="117">
        <v>5.2</v>
      </c>
      <c r="Y89" s="117">
        <v>36.700000000000003</v>
      </c>
      <c r="Z89" s="117">
        <v>7.0000000000000007E-2</v>
      </c>
      <c r="AA89" s="117">
        <v>0.3977</v>
      </c>
      <c r="AB89" s="118">
        <v>88</v>
      </c>
      <c r="AH89" s="72" t="str">
        <f>IF(AND(B89="Premier League",E89="Live"),_xlfn.XLOOKUP(_xlfn.TEXTJOIN(" vs ",,C89:D89),Calendar!G:G,Calendar!B:B),IF(AND(B89="Premier League",E89="Highlights"),_xlfn.XLOOKUP(H89,Calendar!O:O,Calendar!N:N,,-1),""))</f>
        <v/>
      </c>
    </row>
    <row r="90" spans="1:34" s="72" customFormat="1" hidden="1" x14ac:dyDescent="0.35">
      <c r="A90" s="112" t="s">
        <v>70</v>
      </c>
      <c r="B90" s="112" t="s">
        <v>32</v>
      </c>
      <c r="C90" s="112"/>
      <c r="D90" s="112"/>
      <c r="E90" s="112" t="s">
        <v>33</v>
      </c>
      <c r="F90" s="113">
        <v>0.93055555555555558</v>
      </c>
      <c r="G90" s="112"/>
      <c r="H90" s="114">
        <v>45892</v>
      </c>
      <c r="I90" s="112" t="s">
        <v>522</v>
      </c>
      <c r="J90" s="115" t="s">
        <v>37</v>
      </c>
      <c r="K90" s="112" t="s">
        <v>552</v>
      </c>
      <c r="L90" s="112" t="s">
        <v>35</v>
      </c>
      <c r="M90" s="115" t="s">
        <v>36</v>
      </c>
      <c r="N90" s="113">
        <v>0.93055555555555558</v>
      </c>
      <c r="O90" s="113">
        <v>0.98577546296296292</v>
      </c>
      <c r="P90" s="113">
        <v>5.4884259259259258E-2</v>
      </c>
      <c r="Q90" s="116">
        <v>2379.4</v>
      </c>
      <c r="R90" s="117">
        <v>3.8530000000000002</v>
      </c>
      <c r="S90" s="117">
        <v>34.286299999999997</v>
      </c>
      <c r="T90" s="117">
        <v>3086.2</v>
      </c>
      <c r="U90" s="117">
        <v>179.8</v>
      </c>
      <c r="V90" s="117">
        <v>2.4740000000000002</v>
      </c>
      <c r="W90" s="117">
        <v>67.900300000000001</v>
      </c>
      <c r="X90" s="117">
        <v>240.8</v>
      </c>
      <c r="Y90" s="117">
        <v>2235</v>
      </c>
      <c r="Z90" s="117">
        <v>4.24</v>
      </c>
      <c r="AA90" s="117">
        <v>33.394100000000002</v>
      </c>
      <c r="AB90" s="118">
        <v>2879.1</v>
      </c>
      <c r="AH90" s="72" t="str">
        <f>IF(AND(B90="Premier League",E90="Live"),_xlfn.XLOOKUP(_xlfn.TEXTJOIN(" vs ",,C90:D90),Calendar!G:G,Calendar!B:B),IF(AND(B90="Premier League",E90="Highlights"),_xlfn.XLOOKUP(H90,Calendar!O:O,Calendar!N:N,,-1),""))</f>
        <v>Matchweek 01</v>
      </c>
    </row>
    <row r="91" spans="1:34" s="72" customFormat="1" hidden="1" x14ac:dyDescent="0.35">
      <c r="A91" s="112" t="s">
        <v>70</v>
      </c>
      <c r="B91" s="112" t="s">
        <v>529</v>
      </c>
      <c r="C91" s="112" t="s">
        <v>536</v>
      </c>
      <c r="D91" s="112" t="s">
        <v>194</v>
      </c>
      <c r="E91" s="112" t="s">
        <v>41</v>
      </c>
      <c r="F91" s="113">
        <v>0.5</v>
      </c>
      <c r="G91" s="112"/>
      <c r="H91" s="114">
        <v>45893</v>
      </c>
      <c r="I91" s="112" t="s">
        <v>522</v>
      </c>
      <c r="J91" s="115" t="s">
        <v>38</v>
      </c>
      <c r="K91" s="112" t="s">
        <v>53</v>
      </c>
      <c r="L91" s="112" t="s">
        <v>120</v>
      </c>
      <c r="M91" s="115" t="s">
        <v>55</v>
      </c>
      <c r="N91" s="113">
        <v>0.49999999999999994</v>
      </c>
      <c r="O91" s="113">
        <v>0.57986111111111105</v>
      </c>
      <c r="P91" s="113">
        <f>O91-N91</f>
        <v>7.9861111111111105E-2</v>
      </c>
      <c r="Q91" s="116">
        <v>196.9</v>
      </c>
      <c r="R91" s="117">
        <v>0.31900000000000001</v>
      </c>
      <c r="S91" s="117">
        <v>4.0716999999999999</v>
      </c>
      <c r="T91" s="117">
        <v>376.5</v>
      </c>
      <c r="U91" s="117">
        <v>19.8</v>
      </c>
      <c r="V91" s="117">
        <v>0.27200000000000002</v>
      </c>
      <c r="W91" s="117">
        <v>14.2857</v>
      </c>
      <c r="X91" s="117">
        <v>32.299999999999997</v>
      </c>
      <c r="Y91" s="117">
        <v>193.7</v>
      </c>
      <c r="Z91" s="117">
        <v>0.36699999999999999</v>
      </c>
      <c r="AA91" s="117">
        <v>4.1475999999999997</v>
      </c>
      <c r="AB91" s="118">
        <v>368.8</v>
      </c>
      <c r="AH91" s="72" t="str">
        <f>IF(AND(B91="Premier League",E91="Live"),_xlfn.XLOOKUP(_xlfn.TEXTJOIN(" vs ",,C91:D91),Calendar!G:G,Calendar!B:B),IF(AND(B91="Premier League",E91="Highlights"),_xlfn.XLOOKUP(H91,Calendar!O:O,Calendar!N:N,,-1),""))</f>
        <v/>
      </c>
    </row>
    <row r="92" spans="1:34" s="72" customFormat="1" hidden="1" x14ac:dyDescent="0.35">
      <c r="A92" s="112" t="s">
        <v>70</v>
      </c>
      <c r="B92" s="112" t="s">
        <v>32</v>
      </c>
      <c r="C92" s="112" t="s">
        <v>81</v>
      </c>
      <c r="D92" s="112" t="s">
        <v>164</v>
      </c>
      <c r="E92" s="112" t="s">
        <v>41</v>
      </c>
      <c r="F92" s="113">
        <v>0.58333333333333337</v>
      </c>
      <c r="G92" s="112"/>
      <c r="H92" s="114">
        <v>45893</v>
      </c>
      <c r="I92" s="112" t="s">
        <v>522</v>
      </c>
      <c r="J92" s="115" t="s">
        <v>38</v>
      </c>
      <c r="K92" s="112" t="s">
        <v>53</v>
      </c>
      <c r="L92" s="112" t="s">
        <v>57</v>
      </c>
      <c r="M92" s="115" t="s">
        <v>55</v>
      </c>
      <c r="N92" s="113">
        <v>0.5840277777777777</v>
      </c>
      <c r="O92" s="113">
        <v>0.66249999999999987</v>
      </c>
      <c r="P92" s="113">
        <f>O92-N92</f>
        <v>7.8472222222222165E-2</v>
      </c>
      <c r="Q92" s="116">
        <v>480.8</v>
      </c>
      <c r="R92" s="117">
        <v>0.77900000000000003</v>
      </c>
      <c r="S92" s="117">
        <v>8.4817999999999998</v>
      </c>
      <c r="T92" s="117">
        <v>633.29999999999995</v>
      </c>
      <c r="U92" s="117">
        <v>65.7</v>
      </c>
      <c r="V92" s="117">
        <v>0.90400000000000003</v>
      </c>
      <c r="W92" s="117">
        <v>27.284099999999999</v>
      </c>
      <c r="X92" s="117">
        <v>97.9</v>
      </c>
      <c r="Y92" s="117">
        <v>447.5</v>
      </c>
      <c r="Z92" s="117">
        <v>0.84899999999999998</v>
      </c>
      <c r="AA92" s="117">
        <v>8.1841000000000008</v>
      </c>
      <c r="AB92" s="118">
        <v>592</v>
      </c>
      <c r="AH92" s="72" t="e">
        <f>IF(AND(B92="Premier League",E92="Live"),_xlfn.XLOOKUP(_xlfn.TEXTJOIN(" vs ",,C92:D92),Calendar!G:G,Calendar!B:B),IF(AND(B92="Premier League",E92="Highlights"),_xlfn.XLOOKUP(H92,Calendar!O:O,Calendar!N:N,,-1),""))</f>
        <v>#N/A</v>
      </c>
    </row>
    <row r="93" spans="1:34" s="72" customFormat="1" hidden="1" x14ac:dyDescent="0.35">
      <c r="A93" s="112" t="s">
        <v>70</v>
      </c>
      <c r="B93" s="112" t="s">
        <v>32</v>
      </c>
      <c r="C93" s="112" t="s">
        <v>86</v>
      </c>
      <c r="D93" s="112" t="s">
        <v>161</v>
      </c>
      <c r="E93" s="112" t="s">
        <v>41</v>
      </c>
      <c r="F93" s="113">
        <v>0.58333333333333337</v>
      </c>
      <c r="G93" s="112"/>
      <c r="H93" s="114">
        <v>45893</v>
      </c>
      <c r="I93" s="112" t="s">
        <v>522</v>
      </c>
      <c r="J93" s="115" t="s">
        <v>38</v>
      </c>
      <c r="K93" s="112" t="s">
        <v>53</v>
      </c>
      <c r="L93" s="112" t="s">
        <v>54</v>
      </c>
      <c r="M93" s="115" t="s">
        <v>55</v>
      </c>
      <c r="N93" s="113">
        <v>0.5840277777777777</v>
      </c>
      <c r="O93" s="113">
        <v>0.66388888888888886</v>
      </c>
      <c r="P93" s="113">
        <f>O93-N93</f>
        <v>7.986111111111116E-2</v>
      </c>
      <c r="Q93" s="116">
        <v>883.8</v>
      </c>
      <c r="R93" s="117">
        <v>1.431</v>
      </c>
      <c r="S93" s="117">
        <v>15.563700000000001</v>
      </c>
      <c r="T93" s="117">
        <v>1067.7</v>
      </c>
      <c r="U93" s="117">
        <v>85.3</v>
      </c>
      <c r="V93" s="117">
        <v>1.173</v>
      </c>
      <c r="W93" s="117">
        <v>35.277099999999997</v>
      </c>
      <c r="X93" s="117">
        <v>141.1</v>
      </c>
      <c r="Y93" s="117">
        <v>854</v>
      </c>
      <c r="Z93" s="117">
        <v>1.62</v>
      </c>
      <c r="AA93" s="117">
        <v>15.5916</v>
      </c>
      <c r="AB93" s="118">
        <v>1030.4000000000001</v>
      </c>
      <c r="AH93" s="72" t="e">
        <f>IF(AND(B93="Premier League",E93="Live"),_xlfn.XLOOKUP(_xlfn.TEXTJOIN(" vs ",,C93:D93),Calendar!G:G,Calendar!B:B),IF(AND(B93="Premier League",E93="Highlights"),_xlfn.XLOOKUP(H93,Calendar!O:O,Calendar!N:N,,-1),""))</f>
        <v>#N/A</v>
      </c>
    </row>
    <row r="94" spans="1:34" s="72" customFormat="1" hidden="1" x14ac:dyDescent="0.35">
      <c r="A94" s="112" t="s">
        <v>70</v>
      </c>
      <c r="B94" s="112" t="s">
        <v>32</v>
      </c>
      <c r="C94" s="112" t="s">
        <v>94</v>
      </c>
      <c r="D94" s="112" t="s">
        <v>42</v>
      </c>
      <c r="E94" s="112" t="s">
        <v>41</v>
      </c>
      <c r="F94" s="113">
        <v>0.6875</v>
      </c>
      <c r="G94" s="112"/>
      <c r="H94" s="114">
        <v>45893</v>
      </c>
      <c r="I94" s="112" t="s">
        <v>522</v>
      </c>
      <c r="J94" s="115" t="s">
        <v>38</v>
      </c>
      <c r="K94" s="112" t="s">
        <v>53</v>
      </c>
      <c r="L94" s="112" t="s">
        <v>54</v>
      </c>
      <c r="M94" s="115" t="s">
        <v>55</v>
      </c>
      <c r="N94" s="113">
        <v>0.68749999999999989</v>
      </c>
      <c r="O94" s="113">
        <v>0.76597222222222217</v>
      </c>
      <c r="P94" s="113">
        <f>O94-N94</f>
        <v>7.8472222222222276E-2</v>
      </c>
      <c r="Q94" s="116">
        <v>1437.7</v>
      </c>
      <c r="R94" s="117">
        <v>2.3279999999999998</v>
      </c>
      <c r="S94" s="117">
        <v>17.0108</v>
      </c>
      <c r="T94" s="117">
        <v>1669</v>
      </c>
      <c r="U94" s="117">
        <v>184.1</v>
      </c>
      <c r="V94" s="117">
        <v>2.5329999999999999</v>
      </c>
      <c r="W94" s="117">
        <v>43.205800000000004</v>
      </c>
      <c r="X94" s="117">
        <v>237.2</v>
      </c>
      <c r="Y94" s="117">
        <v>1370.4</v>
      </c>
      <c r="Z94" s="117">
        <v>2.6</v>
      </c>
      <c r="AA94" s="117">
        <v>16.837700000000002</v>
      </c>
      <c r="AB94" s="118">
        <v>1602.3</v>
      </c>
      <c r="AH94" s="72" t="e">
        <f>IF(AND(B94="Premier League",E94="Live"),_xlfn.XLOOKUP(_xlfn.TEXTJOIN(" vs ",,C94:D94),Calendar!G:G,Calendar!B:B),IF(AND(B94="Premier League",E94="Highlights"),_xlfn.XLOOKUP(H94,Calendar!O:O,Calendar!N:N,,-1),""))</f>
        <v>#N/A</v>
      </c>
    </row>
    <row r="95" spans="1:34" s="72" customFormat="1" hidden="1" x14ac:dyDescent="0.35">
      <c r="A95" s="112" t="s">
        <v>70</v>
      </c>
      <c r="B95" s="112" t="s">
        <v>32</v>
      </c>
      <c r="C95" s="112" t="s">
        <v>94</v>
      </c>
      <c r="D95" s="112" t="s">
        <v>42</v>
      </c>
      <c r="E95" s="112" t="s">
        <v>41</v>
      </c>
      <c r="F95" s="113">
        <v>0.6875</v>
      </c>
      <c r="G95" s="112"/>
      <c r="H95" s="114">
        <v>45893</v>
      </c>
      <c r="I95" s="112" t="s">
        <v>522</v>
      </c>
      <c r="J95" s="115" t="s">
        <v>38</v>
      </c>
      <c r="K95" s="112" t="s">
        <v>53</v>
      </c>
      <c r="L95" s="112" t="s">
        <v>57</v>
      </c>
      <c r="M95" s="115" t="s">
        <v>55</v>
      </c>
      <c r="N95" s="113">
        <v>0.68749999999999989</v>
      </c>
      <c r="O95" s="113">
        <v>0.76597222222222217</v>
      </c>
      <c r="P95" s="113">
        <f>O95-N95</f>
        <v>7.8472222222222276E-2</v>
      </c>
      <c r="Q95" s="116">
        <v>737.9</v>
      </c>
      <c r="R95" s="117">
        <v>1.1950000000000001</v>
      </c>
      <c r="S95" s="117">
        <v>8.7308000000000003</v>
      </c>
      <c r="T95" s="117">
        <v>845.7</v>
      </c>
      <c r="U95" s="117">
        <v>107.6</v>
      </c>
      <c r="V95" s="117">
        <v>1.48</v>
      </c>
      <c r="W95" s="117">
        <v>25.252300000000002</v>
      </c>
      <c r="X95" s="117">
        <v>145.1</v>
      </c>
      <c r="Y95" s="117">
        <v>702</v>
      </c>
      <c r="Z95" s="117">
        <v>1.3320000000000001</v>
      </c>
      <c r="AA95" s="117">
        <v>8.6251999999999995</v>
      </c>
      <c r="AB95" s="118">
        <v>806.9</v>
      </c>
      <c r="AH95" s="72" t="e">
        <f>IF(AND(B95="Premier League",E95="Live"),_xlfn.XLOOKUP(_xlfn.TEXTJOIN(" vs ",,C95:D95),Calendar!G:G,Calendar!B:B),IF(AND(B95="Premier League",E95="Highlights"),_xlfn.XLOOKUP(H95,Calendar!O:O,Calendar!N:N,,-1),""))</f>
        <v>#N/A</v>
      </c>
    </row>
    <row r="96" spans="1:34" s="72" customFormat="1" hidden="1" x14ac:dyDescent="0.35">
      <c r="A96" s="112" t="s">
        <v>70</v>
      </c>
      <c r="B96" s="112" t="s">
        <v>32</v>
      </c>
      <c r="C96" s="112"/>
      <c r="D96" s="112"/>
      <c r="E96" s="112" t="s">
        <v>33</v>
      </c>
      <c r="F96" s="113">
        <v>0.3611111111111111</v>
      </c>
      <c r="G96" s="112"/>
      <c r="H96" s="114">
        <v>45893</v>
      </c>
      <c r="I96" s="112" t="s">
        <v>522</v>
      </c>
      <c r="J96" s="115" t="s">
        <v>38</v>
      </c>
      <c r="K96" s="112" t="s">
        <v>553</v>
      </c>
      <c r="L96" s="112" t="s">
        <v>35</v>
      </c>
      <c r="M96" s="115" t="s">
        <v>36</v>
      </c>
      <c r="N96" s="113">
        <v>0.3611111111111111</v>
      </c>
      <c r="O96" s="113">
        <v>0.41615740740740742</v>
      </c>
      <c r="P96" s="113">
        <v>5.4895833333333331E-2</v>
      </c>
      <c r="Q96" s="116">
        <v>865.6</v>
      </c>
      <c r="R96" s="117">
        <v>1.4019999999999999</v>
      </c>
      <c r="S96" s="117">
        <v>22.451000000000001</v>
      </c>
      <c r="T96" s="117">
        <v>1244.4000000000001</v>
      </c>
      <c r="U96" s="117">
        <v>23.5</v>
      </c>
      <c r="V96" s="117">
        <v>0.32300000000000001</v>
      </c>
      <c r="W96" s="117">
        <v>34.763300000000001</v>
      </c>
      <c r="X96" s="117">
        <v>38.299999999999997</v>
      </c>
      <c r="Y96" s="117">
        <v>841.2</v>
      </c>
      <c r="Z96" s="117">
        <v>1.5960000000000001</v>
      </c>
      <c r="AA96" s="117">
        <v>22.886700000000001</v>
      </c>
      <c r="AB96" s="118">
        <v>1217.0999999999999</v>
      </c>
      <c r="AH96" s="72" t="str">
        <f>IF(AND(B96="Premier League",E96="Live"),_xlfn.XLOOKUP(_xlfn.TEXTJOIN(" vs ",,C96:D96),Calendar!G:G,Calendar!B:B),IF(AND(B96="Premier League",E96="Highlights"),_xlfn.XLOOKUP(H96,Calendar!O:O,Calendar!N:N,,-1),""))</f>
        <v>Matchweek 01</v>
      </c>
    </row>
    <row r="97" spans="1:34" s="72" customFormat="1" hidden="1" x14ac:dyDescent="0.35">
      <c r="A97" s="112" t="s">
        <v>70</v>
      </c>
      <c r="B97" s="112" t="s">
        <v>32</v>
      </c>
      <c r="C97" s="112"/>
      <c r="D97" s="112"/>
      <c r="E97" s="112" t="s">
        <v>33</v>
      </c>
      <c r="F97" s="113">
        <v>0.9375</v>
      </c>
      <c r="G97" s="112"/>
      <c r="H97" s="114">
        <v>45893</v>
      </c>
      <c r="I97" s="112" t="s">
        <v>522</v>
      </c>
      <c r="J97" s="115" t="s">
        <v>38</v>
      </c>
      <c r="K97" s="112" t="s">
        <v>552</v>
      </c>
      <c r="L97" s="112" t="s">
        <v>35</v>
      </c>
      <c r="M97" s="115" t="s">
        <v>36</v>
      </c>
      <c r="N97" s="113">
        <v>0.93888888888888888</v>
      </c>
      <c r="O97" s="113">
        <v>0.98030092592592588</v>
      </c>
      <c r="P97" s="113">
        <v>4.103009259259259E-2</v>
      </c>
      <c r="Q97" s="116">
        <v>1862.7</v>
      </c>
      <c r="R97" s="117">
        <v>3.016</v>
      </c>
      <c r="S97" s="117">
        <v>26.333500000000001</v>
      </c>
      <c r="T97" s="117">
        <v>2302.5</v>
      </c>
      <c r="U97" s="117">
        <v>121.6</v>
      </c>
      <c r="V97" s="117">
        <v>1.673</v>
      </c>
      <c r="W97" s="117">
        <v>46.697400000000002</v>
      </c>
      <c r="X97" s="117">
        <v>159.6</v>
      </c>
      <c r="Y97" s="117">
        <v>1803.3</v>
      </c>
      <c r="Z97" s="117">
        <v>3.4209999999999998</v>
      </c>
      <c r="AA97" s="117">
        <v>26.055499999999999</v>
      </c>
      <c r="AB97" s="118">
        <v>2214.9</v>
      </c>
      <c r="AH97" s="72" t="str">
        <f>IF(AND(B97="Premier League",E97="Live"),_xlfn.XLOOKUP(_xlfn.TEXTJOIN(" vs ",,C97:D97),Calendar!G:G,Calendar!B:B),IF(AND(B97="Premier League",E97="Highlights"),_xlfn.XLOOKUP(H97,Calendar!O:O,Calendar!N:N,,-1),""))</f>
        <v>Matchweek 01</v>
      </c>
    </row>
    <row r="98" spans="1:34" s="72" customFormat="1" hidden="1" x14ac:dyDescent="0.35">
      <c r="A98" s="112" t="s">
        <v>70</v>
      </c>
      <c r="B98" s="112" t="s">
        <v>32</v>
      </c>
      <c r="C98" s="112" t="s">
        <v>46</v>
      </c>
      <c r="D98" s="112" t="s">
        <v>45</v>
      </c>
      <c r="E98" s="112" t="s">
        <v>41</v>
      </c>
      <c r="F98" s="113">
        <v>0.83333333333333337</v>
      </c>
      <c r="G98" s="112"/>
      <c r="H98" s="114">
        <v>45894</v>
      </c>
      <c r="I98" s="112" t="s">
        <v>522</v>
      </c>
      <c r="J98" s="115" t="s">
        <v>74</v>
      </c>
      <c r="K98" s="112" t="s">
        <v>53</v>
      </c>
      <c r="L98" s="112" t="s">
        <v>54</v>
      </c>
      <c r="M98" s="115" t="s">
        <v>55</v>
      </c>
      <c r="N98" s="113">
        <v>0.83333333333333337</v>
      </c>
      <c r="O98" s="113">
        <v>0.92013888888888895</v>
      </c>
      <c r="P98" s="113">
        <v>8.680555555555558E-2</v>
      </c>
      <c r="Q98" s="116">
        <v>1653.3</v>
      </c>
      <c r="R98" s="117">
        <v>2.7</v>
      </c>
      <c r="S98" s="117">
        <v>10.9</v>
      </c>
      <c r="T98" s="117">
        <v>1933.9</v>
      </c>
      <c r="U98" s="117">
        <v>225.6</v>
      </c>
      <c r="V98" s="117">
        <v>3.1</v>
      </c>
      <c r="W98" s="117">
        <v>38.9</v>
      </c>
      <c r="X98" s="117">
        <v>277.60000000000002</v>
      </c>
      <c r="Y98" s="117">
        <v>1596.3</v>
      </c>
      <c r="Z98" s="117">
        <v>3</v>
      </c>
      <c r="AA98" s="117">
        <v>10.8</v>
      </c>
      <c r="AB98" s="118">
        <v>1849.8</v>
      </c>
      <c r="AH98" s="72" t="e">
        <f>IF(AND(B98="Premier League",E98="Live"),_xlfn.XLOOKUP(_xlfn.TEXTJOIN(" vs ",,C98:D98),Calendar!G:G,Calendar!B:B),IF(AND(B98="Premier League",E98="Highlights"),_xlfn.XLOOKUP(H98,Calendar!O:O,Calendar!N:N,,-1),""))</f>
        <v>#N/A</v>
      </c>
    </row>
    <row r="99" spans="1:34" s="72" customFormat="1" hidden="1" x14ac:dyDescent="0.35">
      <c r="A99" s="112" t="s">
        <v>70</v>
      </c>
      <c r="B99" s="112" t="s">
        <v>32</v>
      </c>
      <c r="C99" s="112" t="s">
        <v>46</v>
      </c>
      <c r="D99" s="112" t="s">
        <v>45</v>
      </c>
      <c r="E99" s="112" t="s">
        <v>41</v>
      </c>
      <c r="F99" s="113">
        <v>0.83333333333333337</v>
      </c>
      <c r="G99" s="112"/>
      <c r="H99" s="114">
        <v>45894</v>
      </c>
      <c r="I99" s="112" t="s">
        <v>522</v>
      </c>
      <c r="J99" s="115" t="s">
        <v>74</v>
      </c>
      <c r="K99" s="112" t="s">
        <v>53</v>
      </c>
      <c r="L99" s="112" t="s">
        <v>57</v>
      </c>
      <c r="M99" s="115" t="s">
        <v>55</v>
      </c>
      <c r="N99" s="113">
        <v>0.83333333333333337</v>
      </c>
      <c r="O99" s="113">
        <v>0.92013888888888895</v>
      </c>
      <c r="P99" s="113">
        <v>8.680555555555558E-2</v>
      </c>
      <c r="Q99" s="116">
        <v>989.2</v>
      </c>
      <c r="R99" s="117">
        <v>1.6</v>
      </c>
      <c r="S99" s="117">
        <v>6.5</v>
      </c>
      <c r="T99" s="117">
        <v>1159.0999999999999</v>
      </c>
      <c r="U99" s="117">
        <v>154.6</v>
      </c>
      <c r="V99" s="117">
        <v>2.1</v>
      </c>
      <c r="W99" s="117">
        <v>26.6</v>
      </c>
      <c r="X99" s="117">
        <v>198.1</v>
      </c>
      <c r="Y99" s="117">
        <v>941.5</v>
      </c>
      <c r="Z99" s="117">
        <v>1.8</v>
      </c>
      <c r="AA99" s="117">
        <v>6.4</v>
      </c>
      <c r="AB99" s="118">
        <v>1129.2</v>
      </c>
      <c r="AH99" s="72" t="e">
        <f>IF(AND(B99="Premier League",E99="Live"),_xlfn.XLOOKUP(_xlfn.TEXTJOIN(" vs ",,C99:D99),Calendar!G:G,Calendar!B:B),IF(AND(B99="Premier League",E99="Highlights"),_xlfn.XLOOKUP(H99,Calendar!O:O,Calendar!N:N,,-1),""))</f>
        <v>#N/A</v>
      </c>
    </row>
    <row r="100" spans="1:34" s="72" customFormat="1" hidden="1" x14ac:dyDescent="0.35">
      <c r="A100" s="112" t="s">
        <v>70</v>
      </c>
      <c r="B100" s="112" t="s">
        <v>32</v>
      </c>
      <c r="C100" s="112"/>
      <c r="D100" s="112"/>
      <c r="E100" s="112" t="s">
        <v>33</v>
      </c>
      <c r="F100" s="113">
        <v>0.33333333333333331</v>
      </c>
      <c r="G100" s="112"/>
      <c r="H100" s="114">
        <v>45894</v>
      </c>
      <c r="I100" s="112" t="s">
        <v>522</v>
      </c>
      <c r="J100" s="115" t="s">
        <v>74</v>
      </c>
      <c r="K100" s="112" t="s">
        <v>553</v>
      </c>
      <c r="L100" s="112" t="s">
        <v>278</v>
      </c>
      <c r="M100" s="115" t="s">
        <v>36</v>
      </c>
      <c r="N100" s="113">
        <v>0.33263888888888887</v>
      </c>
      <c r="O100" s="113">
        <v>0.37427083333333333</v>
      </c>
      <c r="P100" s="113">
        <v>4.1041666666666664E-2</v>
      </c>
      <c r="Q100" s="116">
        <v>165.2</v>
      </c>
      <c r="R100" s="117">
        <v>0.26750000000000002</v>
      </c>
      <c r="S100" s="117">
        <v>4.7539999999999996</v>
      </c>
      <c r="T100" s="117">
        <v>231.5</v>
      </c>
      <c r="U100" s="117">
        <v>14.9</v>
      </c>
      <c r="V100" s="117">
        <v>0.20499999999999999</v>
      </c>
      <c r="W100" s="117">
        <v>20.956399999999999</v>
      </c>
      <c r="X100" s="117">
        <v>38.6</v>
      </c>
      <c r="Y100" s="117">
        <v>146.5</v>
      </c>
      <c r="Z100" s="117">
        <v>0.27789999999999998</v>
      </c>
      <c r="AA100" s="117">
        <v>4.4107000000000003</v>
      </c>
      <c r="AB100" s="118">
        <v>209.3</v>
      </c>
      <c r="AH100" s="72" t="str">
        <f>IF(AND(B100="Premier League",E100="Live"),_xlfn.XLOOKUP(_xlfn.TEXTJOIN(" vs ",,C100:D100),Calendar!G:G,Calendar!B:B),IF(AND(B100="Premier League",E100="Highlights"),_xlfn.XLOOKUP(H100,Calendar!O:O,Calendar!N:N,,-1),""))</f>
        <v>Matchweek 01</v>
      </c>
    </row>
    <row r="101" spans="1:34" s="72" customFormat="1" hidden="1" x14ac:dyDescent="0.35">
      <c r="A101" s="112" t="s">
        <v>70</v>
      </c>
      <c r="B101" s="112" t="s">
        <v>103</v>
      </c>
      <c r="C101" s="112" t="s">
        <v>72</v>
      </c>
      <c r="D101" s="112" t="s">
        <v>47</v>
      </c>
      <c r="E101" s="112" t="s">
        <v>41</v>
      </c>
      <c r="F101" s="113">
        <v>0.8125</v>
      </c>
      <c r="G101" s="112"/>
      <c r="H101" s="114">
        <v>45895</v>
      </c>
      <c r="I101" s="112" t="s">
        <v>522</v>
      </c>
      <c r="J101" s="115" t="s">
        <v>122</v>
      </c>
      <c r="K101" s="112" t="s">
        <v>53</v>
      </c>
      <c r="L101" s="112" t="s">
        <v>548</v>
      </c>
      <c r="M101" s="115" t="s">
        <v>55</v>
      </c>
      <c r="N101" s="113">
        <v>0.8125</v>
      </c>
      <c r="O101" s="113">
        <v>0.89236111111111116</v>
      </c>
      <c r="P101" s="113">
        <v>7.986111111111116E-2</v>
      </c>
      <c r="Q101" s="116">
        <v>250.9</v>
      </c>
      <c r="R101" s="117">
        <v>0.4</v>
      </c>
      <c r="S101" s="117">
        <v>1.9773000000000001</v>
      </c>
      <c r="T101" s="117">
        <v>424.8</v>
      </c>
      <c r="U101" s="117">
        <v>34.299999999999997</v>
      </c>
      <c r="V101" s="117">
        <v>0.5</v>
      </c>
      <c r="W101" s="117">
        <v>13.2075</v>
      </c>
      <c r="X101" s="117">
        <v>52.9</v>
      </c>
      <c r="Y101" s="117">
        <v>239.5</v>
      </c>
      <c r="Z101" s="117">
        <v>0.5</v>
      </c>
      <c r="AA101" s="117">
        <v>1.9401999999999999</v>
      </c>
      <c r="AB101" s="118">
        <v>408.6</v>
      </c>
      <c r="AH101" s="72" t="str">
        <f>IF(AND(B101="Premier League",E101="Live"),_xlfn.XLOOKUP(_xlfn.TEXTJOIN(" vs ",,C101:D101),Calendar!G:G,Calendar!B:B),IF(AND(B101="Premier League",E101="Highlights"),_xlfn.XLOOKUP(H101,Calendar!O:O,Calendar!N:N,,-1),""))</f>
        <v/>
      </c>
    </row>
    <row r="102" spans="1:34" s="72" customFormat="1" hidden="1" x14ac:dyDescent="0.35">
      <c r="A102" s="112" t="s">
        <v>70</v>
      </c>
      <c r="B102" s="112" t="s">
        <v>103</v>
      </c>
      <c r="C102" s="112" t="s">
        <v>93</v>
      </c>
      <c r="D102" s="112" t="s">
        <v>43</v>
      </c>
      <c r="E102" s="112" t="s">
        <v>41</v>
      </c>
      <c r="F102" s="113">
        <v>0.83333333333333337</v>
      </c>
      <c r="G102" s="112"/>
      <c r="H102" s="114">
        <v>45895</v>
      </c>
      <c r="I102" s="112" t="s">
        <v>522</v>
      </c>
      <c r="J102" s="115" t="s">
        <v>122</v>
      </c>
      <c r="K102" s="112" t="s">
        <v>53</v>
      </c>
      <c r="L102" s="112" t="s">
        <v>120</v>
      </c>
      <c r="M102" s="115" t="s">
        <v>55</v>
      </c>
      <c r="N102" s="113">
        <v>0.83333333333333337</v>
      </c>
      <c r="O102" s="113">
        <v>0.91805555555555562</v>
      </c>
      <c r="P102" s="113">
        <v>8.4722222222222254E-2</v>
      </c>
      <c r="Q102" s="116">
        <v>91.1</v>
      </c>
      <c r="R102" s="117">
        <v>0.1</v>
      </c>
      <c r="S102" s="117">
        <v>0.69389999999999996</v>
      </c>
      <c r="T102" s="117">
        <v>212.8</v>
      </c>
      <c r="U102" s="117">
        <v>9.1</v>
      </c>
      <c r="V102" s="117">
        <v>0.1</v>
      </c>
      <c r="W102" s="117">
        <v>3.0232999999999999</v>
      </c>
      <c r="X102" s="117">
        <v>32</v>
      </c>
      <c r="Y102" s="117">
        <v>89.9</v>
      </c>
      <c r="Z102" s="117">
        <v>0.2</v>
      </c>
      <c r="AA102" s="117">
        <v>0.70189999999999997</v>
      </c>
      <c r="AB102" s="118">
        <v>209</v>
      </c>
      <c r="AH102" s="72" t="str">
        <f>IF(AND(B102="Premier League",E102="Live"),_xlfn.XLOOKUP(_xlfn.TEXTJOIN(" vs ",,C102:D102),Calendar!G:G,Calendar!B:B),IF(AND(B102="Premier League",E102="Highlights"),_xlfn.XLOOKUP(H102,Calendar!O:O,Calendar!N:N,,-1),""))</f>
        <v/>
      </c>
    </row>
    <row r="103" spans="1:34" s="72" customFormat="1" hidden="1" x14ac:dyDescent="0.35">
      <c r="A103" s="112" t="s">
        <v>70</v>
      </c>
      <c r="B103" s="112" t="s">
        <v>131</v>
      </c>
      <c r="C103" s="112" t="s">
        <v>570</v>
      </c>
      <c r="D103" s="112" t="s">
        <v>571</v>
      </c>
      <c r="E103" s="112" t="s">
        <v>41</v>
      </c>
      <c r="F103" s="113">
        <v>0.83333333333333337</v>
      </c>
      <c r="G103" s="112"/>
      <c r="H103" s="114">
        <v>45895</v>
      </c>
      <c r="I103" s="112" t="s">
        <v>522</v>
      </c>
      <c r="J103" s="115" t="s">
        <v>122</v>
      </c>
      <c r="K103" s="112" t="s">
        <v>53</v>
      </c>
      <c r="L103" s="112" t="s">
        <v>512</v>
      </c>
      <c r="M103" s="115" t="s">
        <v>511</v>
      </c>
      <c r="N103" s="113">
        <v>0.83402777777777781</v>
      </c>
      <c r="O103" s="113">
        <v>0.90972222222222221</v>
      </c>
      <c r="P103" s="113">
        <v>7.5694444444444398E-2</v>
      </c>
      <c r="Q103" s="116">
        <v>5.9</v>
      </c>
      <c r="R103" s="117">
        <v>0</v>
      </c>
      <c r="S103" s="117">
        <v>4.4999999999999998E-2</v>
      </c>
      <c r="T103" s="117">
        <v>28.7</v>
      </c>
      <c r="U103" s="117">
        <v>0</v>
      </c>
      <c r="V103" s="117">
        <v>0</v>
      </c>
      <c r="W103" s="117">
        <v>0</v>
      </c>
      <c r="X103" s="117">
        <v>4.5999999999999996</v>
      </c>
      <c r="Y103" s="117">
        <v>5.9</v>
      </c>
      <c r="Z103" s="117">
        <v>0</v>
      </c>
      <c r="AA103" s="117">
        <v>4.6100000000000002E-2</v>
      </c>
      <c r="AB103" s="118">
        <v>28.7</v>
      </c>
      <c r="AH103" s="72" t="str">
        <f>IF(AND(B103="Premier League",E103="Live"),_xlfn.XLOOKUP(_xlfn.TEXTJOIN(" vs ",,C103:D103),Calendar!G:G,Calendar!B:B),IF(AND(B103="Premier League",E103="Highlights"),_xlfn.XLOOKUP(H103,Calendar!O:O,Calendar!N:N,,-1),""))</f>
        <v/>
      </c>
    </row>
    <row r="104" spans="1:34" s="72" customFormat="1" hidden="1" x14ac:dyDescent="0.35">
      <c r="A104" s="112" t="s">
        <v>70</v>
      </c>
      <c r="B104" s="112" t="s">
        <v>131</v>
      </c>
      <c r="C104" s="112" t="s">
        <v>572</v>
      </c>
      <c r="D104" s="112" t="s">
        <v>178</v>
      </c>
      <c r="E104" s="112" t="s">
        <v>41</v>
      </c>
      <c r="F104" s="113">
        <v>0.73958333333333337</v>
      </c>
      <c r="G104" s="112"/>
      <c r="H104" s="114">
        <v>45896</v>
      </c>
      <c r="I104" s="112" t="s">
        <v>522</v>
      </c>
      <c r="J104" s="115" t="s">
        <v>123</v>
      </c>
      <c r="K104" s="112" t="s">
        <v>53</v>
      </c>
      <c r="L104" s="112" t="s">
        <v>512</v>
      </c>
      <c r="M104" s="115" t="s">
        <v>511</v>
      </c>
      <c r="N104" s="113">
        <v>0.74027777777777781</v>
      </c>
      <c r="O104" s="113">
        <v>0.81944444444444453</v>
      </c>
      <c r="P104" s="113">
        <v>7.9166666666666718E-2</v>
      </c>
      <c r="Q104" s="116">
        <v>20</v>
      </c>
      <c r="R104" s="117">
        <v>0</v>
      </c>
      <c r="S104" s="117">
        <v>0.2014</v>
      </c>
      <c r="T104" s="117">
        <v>60.8</v>
      </c>
      <c r="U104" s="117">
        <v>0</v>
      </c>
      <c r="V104" s="117">
        <v>0</v>
      </c>
      <c r="W104" s="117">
        <v>0</v>
      </c>
      <c r="X104" s="117" t="s">
        <v>541</v>
      </c>
      <c r="Y104" s="117">
        <v>20</v>
      </c>
      <c r="Z104" s="117">
        <v>0</v>
      </c>
      <c r="AA104" s="117">
        <v>0.2059</v>
      </c>
      <c r="AB104" s="118">
        <v>60.8</v>
      </c>
      <c r="AH104" s="72" t="str">
        <f>IF(AND(B104="Premier League",E104="Live"),_xlfn.XLOOKUP(_xlfn.TEXTJOIN(" vs ",,C104:D104),Calendar!G:G,Calendar!B:B),IF(AND(B104="Premier League",E104="Highlights"),_xlfn.XLOOKUP(H104,Calendar!O:O,Calendar!N:N,,-1),""))</f>
        <v/>
      </c>
    </row>
    <row r="105" spans="1:34" s="72" customFormat="1" hidden="1" x14ac:dyDescent="0.35">
      <c r="A105" s="112" t="s">
        <v>70</v>
      </c>
      <c r="B105" s="112" t="s">
        <v>103</v>
      </c>
      <c r="C105" s="112" t="s">
        <v>86</v>
      </c>
      <c r="D105" s="112" t="s">
        <v>573</v>
      </c>
      <c r="E105" s="112" t="s">
        <v>41</v>
      </c>
      <c r="F105" s="113">
        <v>0.82291666666666663</v>
      </c>
      <c r="G105" s="112"/>
      <c r="H105" s="114">
        <v>45896</v>
      </c>
      <c r="I105" s="112" t="s">
        <v>522</v>
      </c>
      <c r="J105" s="115" t="s">
        <v>123</v>
      </c>
      <c r="K105" s="112" t="s">
        <v>53</v>
      </c>
      <c r="L105" s="112" t="s">
        <v>548</v>
      </c>
      <c r="M105" s="115" t="s">
        <v>55</v>
      </c>
      <c r="N105" s="113">
        <v>0.83333333333333337</v>
      </c>
      <c r="O105" s="113">
        <v>0.90972222222222221</v>
      </c>
      <c r="P105" s="113">
        <v>7.638888888888884E-2</v>
      </c>
      <c r="Q105" s="116">
        <v>128.19999999999999</v>
      </c>
      <c r="R105" s="117">
        <v>0.2</v>
      </c>
      <c r="S105" s="117">
        <v>0.97740000000000005</v>
      </c>
      <c r="T105" s="117">
        <v>178.1</v>
      </c>
      <c r="U105" s="117">
        <v>9.1999999999999993</v>
      </c>
      <c r="V105" s="117">
        <v>0.1</v>
      </c>
      <c r="W105" s="117">
        <v>1.9343999999999999</v>
      </c>
      <c r="X105" s="117">
        <v>13.4</v>
      </c>
      <c r="Y105" s="117">
        <v>125.6</v>
      </c>
      <c r="Z105" s="117">
        <v>0.2</v>
      </c>
      <c r="AA105" s="117">
        <v>0.98509999999999998</v>
      </c>
      <c r="AB105" s="118">
        <v>178.1</v>
      </c>
      <c r="AH105" s="72" t="str">
        <f>IF(AND(B105="Premier League",E105="Live"),_xlfn.XLOOKUP(_xlfn.TEXTJOIN(" vs ",,C105:D105),Calendar!G:G,Calendar!B:B),IF(AND(B105="Premier League",E105="Highlights"),_xlfn.XLOOKUP(H105,Calendar!O:O,Calendar!N:N,,-1),""))</f>
        <v/>
      </c>
    </row>
    <row r="106" spans="1:34" s="72" customFormat="1" hidden="1" x14ac:dyDescent="0.35">
      <c r="A106" s="112" t="s">
        <v>70</v>
      </c>
      <c r="B106" s="112" t="s">
        <v>103</v>
      </c>
      <c r="C106" s="112" t="s">
        <v>557</v>
      </c>
      <c r="D106" s="112" t="s">
        <v>42</v>
      </c>
      <c r="E106" s="112" t="s">
        <v>41</v>
      </c>
      <c r="F106" s="113">
        <v>0.83333333333333337</v>
      </c>
      <c r="G106" s="112"/>
      <c r="H106" s="114">
        <v>45896</v>
      </c>
      <c r="I106" s="112" t="s">
        <v>522</v>
      </c>
      <c r="J106" s="115" t="s">
        <v>123</v>
      </c>
      <c r="K106" s="112" t="s">
        <v>53</v>
      </c>
      <c r="L106" s="112" t="s">
        <v>79</v>
      </c>
      <c r="M106" s="115" t="s">
        <v>80</v>
      </c>
      <c r="N106" s="113">
        <v>0.83333333333333337</v>
      </c>
      <c r="O106" s="113">
        <v>0.92708333333333337</v>
      </c>
      <c r="P106" s="113">
        <v>9.375E-2</v>
      </c>
      <c r="Q106" s="116">
        <v>2227.1</v>
      </c>
      <c r="R106" s="117">
        <v>3.6</v>
      </c>
      <c r="S106" s="117">
        <v>17.088799999999999</v>
      </c>
      <c r="T106" s="117">
        <v>3465</v>
      </c>
      <c r="U106" s="117">
        <v>154.4</v>
      </c>
      <c r="V106" s="117">
        <v>2.1</v>
      </c>
      <c r="W106" s="117">
        <v>30.935700000000001</v>
      </c>
      <c r="X106" s="117">
        <v>234.5</v>
      </c>
      <c r="Y106" s="117">
        <v>2133.4</v>
      </c>
      <c r="Z106" s="117">
        <v>4</v>
      </c>
      <c r="AA106" s="117">
        <v>16.832599999999999</v>
      </c>
      <c r="AB106" s="118">
        <v>3356.5</v>
      </c>
      <c r="AH106" s="72" t="str">
        <f>IF(AND(B106="Premier League",E106="Live"),_xlfn.XLOOKUP(_xlfn.TEXTJOIN(" vs ",,C106:D106),Calendar!G:G,Calendar!B:B),IF(AND(B106="Premier League",E106="Highlights"),_xlfn.XLOOKUP(H106,Calendar!O:O,Calendar!N:N,,-1),""))</f>
        <v/>
      </c>
    </row>
    <row r="107" spans="1:34" s="72" customFormat="1" hidden="1" x14ac:dyDescent="0.35">
      <c r="A107" s="112" t="s">
        <v>70</v>
      </c>
      <c r="B107" s="112" t="s">
        <v>103</v>
      </c>
      <c r="C107" s="112" t="s">
        <v>557</v>
      </c>
      <c r="D107" s="112" t="s">
        <v>42</v>
      </c>
      <c r="E107" s="112" t="s">
        <v>41</v>
      </c>
      <c r="F107" s="113">
        <v>0.83333333333333337</v>
      </c>
      <c r="G107" s="112"/>
      <c r="H107" s="114">
        <v>45896</v>
      </c>
      <c r="I107" s="112" t="s">
        <v>522</v>
      </c>
      <c r="J107" s="115" t="s">
        <v>123</v>
      </c>
      <c r="K107" s="112" t="s">
        <v>53</v>
      </c>
      <c r="L107" s="112" t="s">
        <v>120</v>
      </c>
      <c r="M107" s="115" t="s">
        <v>55</v>
      </c>
      <c r="N107" s="113">
        <v>0.83333333333333337</v>
      </c>
      <c r="O107" s="113">
        <v>0.92708333333333337</v>
      </c>
      <c r="P107" s="113">
        <v>9.375E-2</v>
      </c>
      <c r="Q107" s="116">
        <v>315.39999999999998</v>
      </c>
      <c r="R107" s="117">
        <v>0.5</v>
      </c>
      <c r="S107" s="117">
        <v>2.4201000000000001</v>
      </c>
      <c r="T107" s="117">
        <v>471.4</v>
      </c>
      <c r="U107" s="117">
        <v>48.1</v>
      </c>
      <c r="V107" s="117">
        <v>0.7</v>
      </c>
      <c r="W107" s="117">
        <v>9.6372999999999998</v>
      </c>
      <c r="X107" s="117">
        <v>78.900000000000006</v>
      </c>
      <c r="Y107" s="117">
        <v>298.89999999999998</v>
      </c>
      <c r="Z107" s="117">
        <v>0.6</v>
      </c>
      <c r="AA107" s="117">
        <v>2.3582999999999998</v>
      </c>
      <c r="AB107" s="118">
        <v>454.1</v>
      </c>
      <c r="AH107" s="72" t="str">
        <f>IF(AND(B107="Premier League",E107="Live"),_xlfn.XLOOKUP(_xlfn.TEXTJOIN(" vs ",,C107:D107),Calendar!G:G,Calendar!B:B),IF(AND(B107="Premier League",E107="Highlights"),_xlfn.XLOOKUP(H107,Calendar!O:O,Calendar!N:N,,-1),""))</f>
        <v/>
      </c>
    </row>
    <row r="108" spans="1:34" s="72" customFormat="1" hidden="1" x14ac:dyDescent="0.35">
      <c r="A108" s="112" t="s">
        <v>70</v>
      </c>
      <c r="B108" s="112" t="s">
        <v>131</v>
      </c>
      <c r="C108" s="112" t="s">
        <v>214</v>
      </c>
      <c r="D108" s="112" t="s">
        <v>561</v>
      </c>
      <c r="E108" s="112" t="s">
        <v>41</v>
      </c>
      <c r="F108" s="113">
        <v>0.83333333333333337</v>
      </c>
      <c r="G108" s="112"/>
      <c r="H108" s="114">
        <v>45896</v>
      </c>
      <c r="I108" s="112" t="s">
        <v>522</v>
      </c>
      <c r="J108" s="115" t="s">
        <v>123</v>
      </c>
      <c r="K108" s="112" t="s">
        <v>53</v>
      </c>
      <c r="L108" s="112" t="s">
        <v>512</v>
      </c>
      <c r="M108" s="115" t="s">
        <v>511</v>
      </c>
      <c r="N108" s="113">
        <v>0.83333333333333337</v>
      </c>
      <c r="O108" s="113">
        <v>0.91666666666666674</v>
      </c>
      <c r="P108" s="113">
        <v>8.333333333333337E-2</v>
      </c>
      <c r="Q108" s="116">
        <v>19.2</v>
      </c>
      <c r="R108" s="117">
        <v>0</v>
      </c>
      <c r="S108" s="117">
        <v>0.14530000000000001</v>
      </c>
      <c r="T108" s="117">
        <v>46.4</v>
      </c>
      <c r="U108" s="117">
        <v>0</v>
      </c>
      <c r="V108" s="117">
        <v>0</v>
      </c>
      <c r="W108" s="117">
        <v>0</v>
      </c>
      <c r="X108" s="117">
        <v>1.2</v>
      </c>
      <c r="Y108" s="117">
        <v>19.2</v>
      </c>
      <c r="Z108" s="117">
        <v>0</v>
      </c>
      <c r="AA108" s="117">
        <v>0.14949999999999999</v>
      </c>
      <c r="AB108" s="118">
        <v>46.4</v>
      </c>
      <c r="AH108" s="72" t="str">
        <f>IF(AND(B108="Premier League",E108="Live"),_xlfn.XLOOKUP(_xlfn.TEXTJOIN(" vs ",,C108:D108),Calendar!G:G,Calendar!B:B),IF(AND(B108="Premier League",E108="Highlights"),_xlfn.XLOOKUP(H108,Calendar!O:O,Calendar!N:N,,-1),""))</f>
        <v/>
      </c>
    </row>
    <row r="109" spans="1:34" s="72" customFormat="1" hidden="1" x14ac:dyDescent="0.35">
      <c r="A109" s="112" t="s">
        <v>70</v>
      </c>
      <c r="B109" s="112" t="s">
        <v>131</v>
      </c>
      <c r="C109" s="112" t="s">
        <v>175</v>
      </c>
      <c r="D109" s="112" t="s">
        <v>194</v>
      </c>
      <c r="E109" s="112" t="s">
        <v>41</v>
      </c>
      <c r="F109" s="113">
        <v>0.83333333333333337</v>
      </c>
      <c r="G109" s="112"/>
      <c r="H109" s="114">
        <v>45896</v>
      </c>
      <c r="I109" s="112" t="s">
        <v>522</v>
      </c>
      <c r="J109" s="115" t="s">
        <v>123</v>
      </c>
      <c r="K109" s="112" t="s">
        <v>53</v>
      </c>
      <c r="L109" s="112" t="s">
        <v>510</v>
      </c>
      <c r="M109" s="115" t="s">
        <v>511</v>
      </c>
      <c r="N109" s="113">
        <v>0.83333333333333337</v>
      </c>
      <c r="O109" s="113">
        <v>0.90902777777777777</v>
      </c>
      <c r="P109" s="113">
        <v>7.5694444444444398E-2</v>
      </c>
      <c r="Q109" s="116">
        <v>222.1</v>
      </c>
      <c r="R109" s="117">
        <v>0.4</v>
      </c>
      <c r="S109" s="117">
        <v>1.6934</v>
      </c>
      <c r="T109" s="117">
        <v>289.10000000000002</v>
      </c>
      <c r="U109" s="117">
        <v>6.4</v>
      </c>
      <c r="V109" s="117">
        <v>0.1</v>
      </c>
      <c r="W109" s="117">
        <v>1.3456999999999999</v>
      </c>
      <c r="X109" s="117">
        <v>16.399999999999999</v>
      </c>
      <c r="Y109" s="117">
        <v>214.1</v>
      </c>
      <c r="Z109" s="117">
        <v>0.4</v>
      </c>
      <c r="AA109" s="117">
        <v>1.6791</v>
      </c>
      <c r="AB109" s="118">
        <v>283.39999999999998</v>
      </c>
      <c r="AH109" s="72" t="str">
        <f>IF(AND(B109="Premier League",E109="Live"),_xlfn.XLOOKUP(_xlfn.TEXTJOIN(" vs ",,C109:D109),Calendar!G:G,Calendar!B:B),IF(AND(B109="Premier League",E109="Highlights"),_xlfn.XLOOKUP(H109,Calendar!O:O,Calendar!N:N,,-1),""))</f>
        <v/>
      </c>
    </row>
    <row r="110" spans="1:34" s="72" customFormat="1" hidden="1" x14ac:dyDescent="0.35">
      <c r="A110" s="112" t="s">
        <v>70</v>
      </c>
      <c r="B110" s="112" t="s">
        <v>131</v>
      </c>
      <c r="C110" s="112" t="s">
        <v>574</v>
      </c>
      <c r="D110" s="112" t="s">
        <v>558</v>
      </c>
      <c r="E110" s="112" t="s">
        <v>41</v>
      </c>
      <c r="F110" s="113">
        <v>0.83333333333333337</v>
      </c>
      <c r="G110" s="112"/>
      <c r="H110" s="114">
        <v>45896</v>
      </c>
      <c r="I110" s="112" t="s">
        <v>522</v>
      </c>
      <c r="J110" s="115" t="s">
        <v>123</v>
      </c>
      <c r="K110" s="112" t="s">
        <v>53</v>
      </c>
      <c r="L110" s="112" t="s">
        <v>513</v>
      </c>
      <c r="M110" s="115" t="s">
        <v>511</v>
      </c>
      <c r="N110" s="113">
        <v>0.83402777777777781</v>
      </c>
      <c r="O110" s="113">
        <v>0.91180555555555554</v>
      </c>
      <c r="P110" s="113">
        <v>7.7777777777777724E-2</v>
      </c>
      <c r="Q110" s="116">
        <v>9.1</v>
      </c>
      <c r="R110" s="117">
        <v>0</v>
      </c>
      <c r="S110" s="117">
        <v>6.9099999999999995E-2</v>
      </c>
      <c r="T110" s="117">
        <v>22.5</v>
      </c>
      <c r="U110" s="117">
        <v>0</v>
      </c>
      <c r="V110" s="117">
        <v>0</v>
      </c>
      <c r="W110" s="117">
        <v>0</v>
      </c>
      <c r="X110" s="117" t="s">
        <v>541</v>
      </c>
      <c r="Y110" s="117">
        <v>9.1</v>
      </c>
      <c r="Z110" s="117">
        <v>0</v>
      </c>
      <c r="AA110" s="117">
        <v>7.0999999999999994E-2</v>
      </c>
      <c r="AB110" s="118">
        <v>22.5</v>
      </c>
      <c r="AH110" s="72" t="str">
        <f>IF(AND(B110="Premier League",E110="Live"),_xlfn.XLOOKUP(_xlfn.TEXTJOIN(" vs ",,C110:D110),Calendar!G:G,Calendar!B:B),IF(AND(B110="Premier League",E110="Highlights"),_xlfn.XLOOKUP(H110,Calendar!O:O,Calendar!N:N,,-1),""))</f>
        <v/>
      </c>
    </row>
    <row r="111" spans="1:34" s="72" customFormat="1" hidden="1" x14ac:dyDescent="0.35">
      <c r="A111" s="112" t="s">
        <v>70</v>
      </c>
      <c r="B111" s="112" t="s">
        <v>103</v>
      </c>
      <c r="C111" s="112"/>
      <c r="D111" s="112"/>
      <c r="E111" s="112" t="s">
        <v>33</v>
      </c>
      <c r="F111" s="113">
        <v>0</v>
      </c>
      <c r="G111" s="112"/>
      <c r="H111" s="114">
        <v>45897</v>
      </c>
      <c r="I111" s="112" t="s">
        <v>522</v>
      </c>
      <c r="J111" s="115" t="s">
        <v>127</v>
      </c>
      <c r="K111" s="112" t="s">
        <v>575</v>
      </c>
      <c r="L111" s="112" t="s">
        <v>542</v>
      </c>
      <c r="M111" s="115" t="s">
        <v>80</v>
      </c>
      <c r="N111" s="113">
        <v>1</v>
      </c>
      <c r="O111" s="113">
        <v>1.0625</v>
      </c>
      <c r="P111" s="113">
        <v>6.25E-2</v>
      </c>
      <c r="Q111" s="116">
        <v>66</v>
      </c>
      <c r="R111" s="117">
        <v>0.1</v>
      </c>
      <c r="S111" s="117">
        <v>3.4624000000000001</v>
      </c>
      <c r="T111" s="117">
        <v>105.6</v>
      </c>
      <c r="U111" s="117">
        <v>0</v>
      </c>
      <c r="V111" s="117">
        <v>0</v>
      </c>
      <c r="W111" s="117">
        <v>0</v>
      </c>
      <c r="X111" s="117">
        <v>1.6</v>
      </c>
      <c r="Y111" s="117">
        <v>66</v>
      </c>
      <c r="Z111" s="117">
        <v>0.1</v>
      </c>
      <c r="AA111" s="117">
        <v>3.5171999999999999</v>
      </c>
      <c r="AB111" s="118">
        <v>105.6</v>
      </c>
      <c r="AH111" s="72" t="str">
        <f>IF(AND(B111="Premier League",E111="Live"),_xlfn.XLOOKUP(_xlfn.TEXTJOIN(" vs ",,C111:D111),Calendar!G:G,Calendar!B:B),IF(AND(B111="Premier League",E111="Highlights"),_xlfn.XLOOKUP(H111,Calendar!O:O,Calendar!N:N,,-1),""))</f>
        <v/>
      </c>
    </row>
    <row r="112" spans="1:34" s="72" customFormat="1" hidden="1" x14ac:dyDescent="0.35">
      <c r="A112" s="112" t="s">
        <v>70</v>
      </c>
      <c r="B112" s="112" t="s">
        <v>562</v>
      </c>
      <c r="C112" s="112" t="s">
        <v>566</v>
      </c>
      <c r="D112" s="112" t="s">
        <v>81</v>
      </c>
      <c r="E112" s="112" t="s">
        <v>41</v>
      </c>
      <c r="F112" s="113">
        <v>0.70833333333333337</v>
      </c>
      <c r="G112" s="112"/>
      <c r="H112" s="114">
        <v>45897</v>
      </c>
      <c r="I112" s="112" t="s">
        <v>522</v>
      </c>
      <c r="J112" s="115" t="s">
        <v>127</v>
      </c>
      <c r="K112" s="112" t="s">
        <v>53</v>
      </c>
      <c r="L112" s="112" t="s">
        <v>567</v>
      </c>
      <c r="M112" s="115" t="s">
        <v>11</v>
      </c>
      <c r="N112" s="113">
        <v>0.70833333333333326</v>
      </c>
      <c r="O112" s="113">
        <v>0.78680555555555542</v>
      </c>
      <c r="P112" s="113">
        <v>7.8472222222222165E-2</v>
      </c>
      <c r="Q112" s="116">
        <v>367.2</v>
      </c>
      <c r="R112" s="117">
        <v>0.6</v>
      </c>
      <c r="S112" s="117">
        <v>4.1955999999999998</v>
      </c>
      <c r="T112" s="117">
        <v>598.6</v>
      </c>
      <c r="U112" s="117">
        <v>15.1</v>
      </c>
      <c r="V112" s="117">
        <v>0.2</v>
      </c>
      <c r="W112" s="117">
        <v>9.8178999999999998</v>
      </c>
      <c r="X112" s="117">
        <v>37.5</v>
      </c>
      <c r="Y112" s="117">
        <v>359.6</v>
      </c>
      <c r="Z112" s="117">
        <v>0.7</v>
      </c>
      <c r="AA112" s="117">
        <v>4.2393999999999998</v>
      </c>
      <c r="AB112" s="118">
        <v>588.20000000000005</v>
      </c>
      <c r="AH112" s="72" t="str">
        <f>IF(AND(B112="Premier League",E112="Live"),_xlfn.XLOOKUP(_xlfn.TEXTJOIN(" vs ",,C112:D112),Calendar!G:G,Calendar!B:B),IF(AND(B112="Premier League",E112="Highlights"),_xlfn.XLOOKUP(H112,Calendar!O:O,Calendar!N:N,,-1),""))</f>
        <v/>
      </c>
    </row>
    <row r="113" spans="1:34" s="72" customFormat="1" hidden="1" x14ac:dyDescent="0.35">
      <c r="A113" s="112" t="s">
        <v>70</v>
      </c>
      <c r="B113" s="112" t="s">
        <v>148</v>
      </c>
      <c r="C113" s="112" t="s">
        <v>565</v>
      </c>
      <c r="D113" s="112" t="s">
        <v>533</v>
      </c>
      <c r="E113" s="112" t="s">
        <v>41</v>
      </c>
      <c r="F113" s="113">
        <v>0.8125</v>
      </c>
      <c r="G113" s="112"/>
      <c r="H113" s="114">
        <v>45897</v>
      </c>
      <c r="I113" s="112" t="s">
        <v>522</v>
      </c>
      <c r="J113" s="115" t="s">
        <v>127</v>
      </c>
      <c r="K113" s="112" t="s">
        <v>53</v>
      </c>
      <c r="L113" s="112" t="s">
        <v>509</v>
      </c>
      <c r="M113" s="115" t="s">
        <v>36</v>
      </c>
      <c r="N113" s="113">
        <v>0.81319444444444433</v>
      </c>
      <c r="O113" s="113">
        <v>0.89305555555555549</v>
      </c>
      <c r="P113" s="113">
        <v>7.986111111111116E-2</v>
      </c>
      <c r="Q113" s="116">
        <v>189.5</v>
      </c>
      <c r="R113" s="117">
        <v>0.3</v>
      </c>
      <c r="S113" s="117">
        <v>1.5637000000000001</v>
      </c>
      <c r="T113" s="117">
        <v>256.3</v>
      </c>
      <c r="U113" s="117">
        <v>7.7</v>
      </c>
      <c r="V113" s="117">
        <v>0.1</v>
      </c>
      <c r="W113" s="117">
        <v>2.8849999999999998</v>
      </c>
      <c r="X113" s="117">
        <v>16.100000000000001</v>
      </c>
      <c r="Y113" s="117">
        <v>187.6</v>
      </c>
      <c r="Z113" s="117">
        <v>0.4</v>
      </c>
      <c r="AA113" s="117">
        <v>1.5913999999999999</v>
      </c>
      <c r="AB113" s="118">
        <v>253.1</v>
      </c>
      <c r="AH113" s="72" t="str">
        <f>IF(AND(B113="Premier League",E113="Live"),_xlfn.XLOOKUP(_xlfn.TEXTJOIN(" vs ",,C113:D113),Calendar!G:G,Calendar!B:B),IF(AND(B113="Premier League",E113="Highlights"),_xlfn.XLOOKUP(H113,Calendar!O:O,Calendar!N:N,,-1),""))</f>
        <v/>
      </c>
    </row>
    <row r="114" spans="1:34" s="72" customFormat="1" hidden="1" x14ac:dyDescent="0.35">
      <c r="A114" s="112" t="s">
        <v>70</v>
      </c>
      <c r="B114" s="112" t="s">
        <v>145</v>
      </c>
      <c r="C114" s="112" t="s">
        <v>69</v>
      </c>
      <c r="D114" s="112" t="s">
        <v>88</v>
      </c>
      <c r="E114" s="112" t="s">
        <v>41</v>
      </c>
      <c r="F114" s="113">
        <v>0.83333333333333337</v>
      </c>
      <c r="G114" s="112"/>
      <c r="H114" s="114">
        <v>45898</v>
      </c>
      <c r="I114" s="112" t="s">
        <v>522</v>
      </c>
      <c r="J114" s="115" t="s">
        <v>71</v>
      </c>
      <c r="K114" s="112" t="s">
        <v>53</v>
      </c>
      <c r="L114" s="112" t="s">
        <v>54</v>
      </c>
      <c r="M114" s="115" t="s">
        <v>55</v>
      </c>
      <c r="N114" s="113">
        <v>0.83333333333333326</v>
      </c>
      <c r="O114" s="113">
        <v>0.91736111111111096</v>
      </c>
      <c r="P114" s="113">
        <v>8.4027777777777701E-2</v>
      </c>
      <c r="Q114" s="116">
        <v>374.6</v>
      </c>
      <c r="R114" s="117">
        <v>0.6</v>
      </c>
      <c r="S114" s="117">
        <v>3.1850000000000001</v>
      </c>
      <c r="T114" s="117">
        <v>443.1</v>
      </c>
      <c r="U114" s="117">
        <v>38.700000000000003</v>
      </c>
      <c r="V114" s="117">
        <v>0.5</v>
      </c>
      <c r="W114" s="117">
        <v>13.7088</v>
      </c>
      <c r="X114" s="117">
        <v>60</v>
      </c>
      <c r="Y114" s="117">
        <v>359.7</v>
      </c>
      <c r="Z114" s="117">
        <v>0.7</v>
      </c>
      <c r="AA114" s="117">
        <v>3.1187</v>
      </c>
      <c r="AB114" s="118">
        <v>432</v>
      </c>
      <c r="AH114" s="72" t="str">
        <f>IF(AND(B114="Premier League",E114="Live"),_xlfn.XLOOKUP(_xlfn.TEXTJOIN(" vs ",,C114:D114),Calendar!G:G,Calendar!B:B),IF(AND(B114="Premier League",E114="Highlights"),_xlfn.XLOOKUP(H114,Calendar!O:O,Calendar!N:N,,-1),""))</f>
        <v/>
      </c>
    </row>
    <row r="115" spans="1:34" s="72" customFormat="1" hidden="1" x14ac:dyDescent="0.35">
      <c r="A115" s="112" t="s">
        <v>70</v>
      </c>
      <c r="B115" s="112" t="s">
        <v>145</v>
      </c>
      <c r="C115" s="112" t="s">
        <v>69</v>
      </c>
      <c r="D115" s="112" t="s">
        <v>88</v>
      </c>
      <c r="E115" s="112" t="s">
        <v>41</v>
      </c>
      <c r="F115" s="113">
        <v>0.83333333333333337</v>
      </c>
      <c r="G115" s="112"/>
      <c r="H115" s="114">
        <v>45898</v>
      </c>
      <c r="I115" s="112" t="s">
        <v>522</v>
      </c>
      <c r="J115" s="115" t="s">
        <v>71</v>
      </c>
      <c r="K115" s="112" t="s">
        <v>53</v>
      </c>
      <c r="L115" s="112" t="s">
        <v>120</v>
      </c>
      <c r="M115" s="115" t="s">
        <v>55</v>
      </c>
      <c r="N115" s="113">
        <v>0.83333333333333326</v>
      </c>
      <c r="O115" s="113">
        <v>0.91736111111111096</v>
      </c>
      <c r="P115" s="113">
        <v>8.4027777777777701E-2</v>
      </c>
      <c r="Q115" s="116">
        <v>226.5</v>
      </c>
      <c r="R115" s="117">
        <v>0.4</v>
      </c>
      <c r="S115" s="117">
        <v>1.9258</v>
      </c>
      <c r="T115" s="117">
        <v>284.89999999999998</v>
      </c>
      <c r="U115" s="117">
        <v>5.5</v>
      </c>
      <c r="V115" s="117">
        <v>0.1</v>
      </c>
      <c r="W115" s="117">
        <v>1.9482999999999999</v>
      </c>
      <c r="X115" s="117">
        <v>18.2</v>
      </c>
      <c r="Y115" s="117">
        <v>217.7</v>
      </c>
      <c r="Z115" s="117">
        <v>0.4</v>
      </c>
      <c r="AA115" s="117">
        <v>1.8875</v>
      </c>
      <c r="AB115" s="118">
        <v>277.60000000000002</v>
      </c>
      <c r="AH115" s="72" t="str">
        <f>IF(AND(B115="Premier League",E115="Live"),_xlfn.XLOOKUP(_xlfn.TEXTJOIN(" vs ",,C115:D115),Calendar!G:G,Calendar!B:B),IF(AND(B115="Premier League",E115="Highlights"),_xlfn.XLOOKUP(H115,Calendar!O:O,Calendar!N:N,,-1),""))</f>
        <v/>
      </c>
    </row>
    <row r="116" spans="1:34" s="72" customFormat="1" hidden="1" x14ac:dyDescent="0.35">
      <c r="A116" s="112" t="s">
        <v>70</v>
      </c>
      <c r="B116" s="112" t="s">
        <v>32</v>
      </c>
      <c r="C116" s="112" t="s">
        <v>67</v>
      </c>
      <c r="D116" s="112" t="s">
        <v>94</v>
      </c>
      <c r="E116" s="112" t="s">
        <v>41</v>
      </c>
      <c r="F116" s="113">
        <v>0.52083333333333337</v>
      </c>
      <c r="G116" s="112"/>
      <c r="H116" s="114">
        <v>45899</v>
      </c>
      <c r="I116" s="112" t="s">
        <v>522</v>
      </c>
      <c r="J116" s="115" t="s">
        <v>37</v>
      </c>
      <c r="K116" s="112" t="s">
        <v>53</v>
      </c>
      <c r="L116" s="112" t="s">
        <v>510</v>
      </c>
      <c r="M116" s="115" t="s">
        <v>511</v>
      </c>
      <c r="N116" s="113">
        <v>0.5215277777777777</v>
      </c>
      <c r="O116" s="113">
        <v>0.6069444444444444</v>
      </c>
      <c r="P116" s="113">
        <v>8.5416666666666696E-2</v>
      </c>
      <c r="Q116" s="116">
        <v>785.8</v>
      </c>
      <c r="R116" s="117">
        <v>1.3</v>
      </c>
      <c r="S116" s="117">
        <v>13.2</v>
      </c>
      <c r="T116" s="117">
        <v>961.2</v>
      </c>
      <c r="U116" s="117">
        <v>139.5</v>
      </c>
      <c r="V116" s="117">
        <v>1.9</v>
      </c>
      <c r="W116" s="117">
        <v>48.9</v>
      </c>
      <c r="X116" s="117">
        <v>186.1</v>
      </c>
      <c r="Y116" s="117">
        <v>721.7</v>
      </c>
      <c r="Z116" s="117">
        <v>1.4</v>
      </c>
      <c r="AA116" s="117">
        <v>12.5</v>
      </c>
      <c r="AB116" s="118">
        <v>877.6</v>
      </c>
      <c r="AH116" s="72" t="e">
        <f>IF(AND(B116="Premier League",E116="Live"),_xlfn.XLOOKUP(_xlfn.TEXTJOIN(" vs ",,C116:D116),Calendar!G:G,Calendar!B:B),IF(AND(B116="Premier League",E116="Highlights"),_xlfn.XLOOKUP(H116,Calendar!O:O,Calendar!N:N,,-1),""))</f>
        <v>#N/A</v>
      </c>
    </row>
    <row r="117" spans="1:34" s="72" customFormat="1" hidden="1" x14ac:dyDescent="0.35">
      <c r="A117" s="112" t="s">
        <v>70</v>
      </c>
      <c r="B117" s="112" t="s">
        <v>32</v>
      </c>
      <c r="C117" s="112" t="s">
        <v>43</v>
      </c>
      <c r="D117" s="112" t="s">
        <v>46</v>
      </c>
      <c r="E117" s="112" t="s">
        <v>41</v>
      </c>
      <c r="F117" s="113">
        <v>0.72916666666666663</v>
      </c>
      <c r="G117" s="112"/>
      <c r="H117" s="114">
        <v>45899</v>
      </c>
      <c r="I117" s="112" t="s">
        <v>522</v>
      </c>
      <c r="J117" s="115" t="s">
        <v>37</v>
      </c>
      <c r="K117" s="112" t="s">
        <v>53</v>
      </c>
      <c r="L117" s="112" t="s">
        <v>54</v>
      </c>
      <c r="M117" s="115" t="s">
        <v>55</v>
      </c>
      <c r="N117" s="113">
        <v>0.72986111111111107</v>
      </c>
      <c r="O117" s="113">
        <v>0.81111111111111101</v>
      </c>
      <c r="P117" s="113">
        <v>8.1249999999999933E-2</v>
      </c>
      <c r="Q117" s="116">
        <v>872</v>
      </c>
      <c r="R117" s="117">
        <v>1.4</v>
      </c>
      <c r="S117" s="117">
        <v>8.3000000000000007</v>
      </c>
      <c r="T117" s="117">
        <v>1030.4000000000001</v>
      </c>
      <c r="U117" s="117">
        <v>88.8</v>
      </c>
      <c r="V117" s="117">
        <v>1.2</v>
      </c>
      <c r="W117" s="117">
        <v>23.8</v>
      </c>
      <c r="X117" s="117">
        <v>149.30000000000001</v>
      </c>
      <c r="Y117" s="117">
        <v>807.3</v>
      </c>
      <c r="Z117" s="117">
        <v>1.5</v>
      </c>
      <c r="AA117" s="117">
        <v>7.9</v>
      </c>
      <c r="AB117" s="118">
        <v>968.1</v>
      </c>
      <c r="AH117" s="72" t="e">
        <f>IF(AND(B117="Premier League",E117="Live"),_xlfn.XLOOKUP(_xlfn.TEXTJOIN(" vs ",,C117:D117),Calendar!G:G,Calendar!B:B),IF(AND(B117="Premier League",E117="Highlights"),_xlfn.XLOOKUP(H117,Calendar!O:O,Calendar!N:N,,-1),""))</f>
        <v>#N/A</v>
      </c>
    </row>
    <row r="118" spans="1:34" s="72" customFormat="1" hidden="1" x14ac:dyDescent="0.35">
      <c r="A118" s="112" t="s">
        <v>70</v>
      </c>
      <c r="B118" s="112" t="s">
        <v>32</v>
      </c>
      <c r="C118" s="112" t="s">
        <v>43</v>
      </c>
      <c r="D118" s="112" t="s">
        <v>46</v>
      </c>
      <c r="E118" s="112" t="s">
        <v>41</v>
      </c>
      <c r="F118" s="113">
        <v>0.72916666666666663</v>
      </c>
      <c r="G118" s="112"/>
      <c r="H118" s="114">
        <v>45899</v>
      </c>
      <c r="I118" s="112" t="s">
        <v>522</v>
      </c>
      <c r="J118" s="115" t="s">
        <v>37</v>
      </c>
      <c r="K118" s="112" t="s">
        <v>53</v>
      </c>
      <c r="L118" s="112" t="s">
        <v>57</v>
      </c>
      <c r="M118" s="115" t="s">
        <v>55</v>
      </c>
      <c r="N118" s="113">
        <v>0.72986111111111107</v>
      </c>
      <c r="O118" s="113">
        <v>0.81111111111111101</v>
      </c>
      <c r="P118" s="113">
        <v>8.1249999999999933E-2</v>
      </c>
      <c r="Q118" s="116">
        <v>581.9</v>
      </c>
      <c r="R118" s="117">
        <v>0.9</v>
      </c>
      <c r="S118" s="117">
        <v>5.5</v>
      </c>
      <c r="T118" s="117">
        <v>656</v>
      </c>
      <c r="U118" s="117">
        <v>82.8</v>
      </c>
      <c r="V118" s="117">
        <v>1.1000000000000001</v>
      </c>
      <c r="W118" s="117">
        <v>22.2</v>
      </c>
      <c r="X118" s="117">
        <v>94</v>
      </c>
      <c r="Y118" s="117">
        <v>541.9</v>
      </c>
      <c r="Z118" s="117">
        <v>1</v>
      </c>
      <c r="AA118" s="117">
        <v>5.3</v>
      </c>
      <c r="AB118" s="118">
        <v>617.79999999999995</v>
      </c>
      <c r="AH118" s="72" t="e">
        <f>IF(AND(B118="Premier League",E118="Live"),_xlfn.XLOOKUP(_xlfn.TEXTJOIN(" vs ",,C118:D118),Calendar!G:G,Calendar!B:B),IF(AND(B118="Premier League",E118="Highlights"),_xlfn.XLOOKUP(H118,Calendar!O:O,Calendar!N:N,,-1),""))</f>
        <v>#N/A</v>
      </c>
    </row>
    <row r="119" spans="1:34" s="72" customFormat="1" hidden="1" x14ac:dyDescent="0.35">
      <c r="A119" s="112" t="s">
        <v>70</v>
      </c>
      <c r="B119" s="112" t="s">
        <v>32</v>
      </c>
      <c r="C119" s="112" t="s">
        <v>42</v>
      </c>
      <c r="D119" s="112" t="s">
        <v>62</v>
      </c>
      <c r="E119" s="112" t="s">
        <v>282</v>
      </c>
      <c r="F119" s="113">
        <v>0.85416666666666663</v>
      </c>
      <c r="G119" s="112"/>
      <c r="H119" s="114">
        <v>45899</v>
      </c>
      <c r="I119" s="112" t="s">
        <v>551</v>
      </c>
      <c r="J119" s="115" t="s">
        <v>37</v>
      </c>
      <c r="K119" s="112" t="s">
        <v>53</v>
      </c>
      <c r="L119" s="112" t="s">
        <v>57</v>
      </c>
      <c r="M119" s="115" t="s">
        <v>55</v>
      </c>
      <c r="N119" s="113">
        <v>0.85763888888888884</v>
      </c>
      <c r="O119" s="113">
        <v>0.93472222222222212</v>
      </c>
      <c r="P119" s="113">
        <v>7.7083333333333282E-2</v>
      </c>
      <c r="Q119" s="116">
        <v>114</v>
      </c>
      <c r="R119" s="117">
        <v>0.2</v>
      </c>
      <c r="S119" s="117">
        <v>1.1000000000000001</v>
      </c>
      <c r="T119" s="117">
        <v>164.4</v>
      </c>
      <c r="U119" s="117">
        <v>5.8</v>
      </c>
      <c r="V119" s="117">
        <v>0.1</v>
      </c>
      <c r="W119" s="117">
        <v>1.9</v>
      </c>
      <c r="X119" s="117">
        <v>8.6999999999999993</v>
      </c>
      <c r="Y119" s="117">
        <v>109.9</v>
      </c>
      <c r="Z119" s="117">
        <v>0.2</v>
      </c>
      <c r="AA119" s="117">
        <v>1.1000000000000001</v>
      </c>
      <c r="AB119" s="118">
        <v>155.5</v>
      </c>
      <c r="AH119" s="72" t="str">
        <f>IF(AND(B119="Premier League",E119="Live"),_xlfn.XLOOKUP(_xlfn.TEXTJOIN(" vs ",,C119:D119),Calendar!G:G,Calendar!B:B),IF(AND(B119="Premier League",E119="Highlights"),_xlfn.XLOOKUP(H119,Calendar!O:O,Calendar!N:N,,-1),""))</f>
        <v/>
      </c>
    </row>
    <row r="120" spans="1:34" s="72" customFormat="1" hidden="1" x14ac:dyDescent="0.35">
      <c r="A120" s="112" t="s">
        <v>70</v>
      </c>
      <c r="B120" s="112" t="s">
        <v>32</v>
      </c>
      <c r="C120" s="112"/>
      <c r="D120" s="112"/>
      <c r="E120" s="112" t="s">
        <v>33</v>
      </c>
      <c r="F120" s="113">
        <v>0.93055555555555558</v>
      </c>
      <c r="G120" s="112"/>
      <c r="H120" s="114">
        <v>45899</v>
      </c>
      <c r="I120" s="112" t="s">
        <v>522</v>
      </c>
      <c r="J120" s="115" t="s">
        <v>37</v>
      </c>
      <c r="K120" s="112" t="s">
        <v>552</v>
      </c>
      <c r="L120" s="112" t="s">
        <v>35</v>
      </c>
      <c r="M120" s="115" t="s">
        <v>36</v>
      </c>
      <c r="N120" s="113">
        <v>0.93055555555555558</v>
      </c>
      <c r="O120" s="113">
        <v>0.98564814814814816</v>
      </c>
      <c r="P120" s="113">
        <v>5.4837962962962963E-2</v>
      </c>
      <c r="Q120" s="116">
        <v>2623.8</v>
      </c>
      <c r="R120" s="117">
        <v>4.2488000000000001</v>
      </c>
      <c r="S120" s="117">
        <v>35.948399999999999</v>
      </c>
      <c r="T120" s="117">
        <v>3354.9</v>
      </c>
      <c r="U120" s="117">
        <v>168</v>
      </c>
      <c r="V120" s="117">
        <v>2.3111999999999999</v>
      </c>
      <c r="W120" s="117">
        <v>63.757100000000001</v>
      </c>
      <c r="X120" s="117">
        <v>226.8</v>
      </c>
      <c r="Y120" s="117">
        <v>2512.9</v>
      </c>
      <c r="Z120" s="117">
        <v>4.7672999999999996</v>
      </c>
      <c r="AA120" s="117">
        <v>35.512500000000003</v>
      </c>
      <c r="AB120" s="118">
        <v>3192.8</v>
      </c>
      <c r="AH120" s="72" t="str">
        <f>IF(AND(B120="Premier League",E120="Live"),_xlfn.XLOOKUP(_xlfn.TEXTJOIN(" vs ",,C120:D120),Calendar!G:G,Calendar!B:B),IF(AND(B120="Premier League",E120="Highlights"),_xlfn.XLOOKUP(H120,Calendar!O:O,Calendar!N:N,,-1),""))</f>
        <v>Matchweek 01</v>
      </c>
    </row>
    <row r="121" spans="1:34" s="72" customFormat="1" hidden="1" x14ac:dyDescent="0.35">
      <c r="A121" s="112" t="s">
        <v>70</v>
      </c>
      <c r="B121" s="112" t="s">
        <v>145</v>
      </c>
      <c r="C121" s="112" t="s">
        <v>95</v>
      </c>
      <c r="D121" s="112" t="s">
        <v>91</v>
      </c>
      <c r="E121" s="112" t="s">
        <v>41</v>
      </c>
      <c r="F121" s="113">
        <v>0.52083333333333337</v>
      </c>
      <c r="G121" s="112"/>
      <c r="H121" s="114">
        <v>45899</v>
      </c>
      <c r="I121" s="112" t="s">
        <v>522</v>
      </c>
      <c r="J121" s="115" t="s">
        <v>37</v>
      </c>
      <c r="K121" s="112" t="s">
        <v>53</v>
      </c>
      <c r="L121" s="112" t="s">
        <v>54</v>
      </c>
      <c r="M121" s="115" t="s">
        <v>55</v>
      </c>
      <c r="N121" s="113">
        <v>0.52083333333333326</v>
      </c>
      <c r="O121" s="113">
        <v>0.6020833333333333</v>
      </c>
      <c r="P121" s="113">
        <v>8.1250000000000044E-2</v>
      </c>
      <c r="Q121" s="116">
        <v>141.4</v>
      </c>
      <c r="R121" s="117">
        <v>0.2</v>
      </c>
      <c r="S121" s="117">
        <v>2.3835000000000002</v>
      </c>
      <c r="T121" s="117">
        <v>173.3</v>
      </c>
      <c r="U121" s="117">
        <v>6.9</v>
      </c>
      <c r="V121" s="117">
        <v>0.1</v>
      </c>
      <c r="W121" s="117">
        <v>2.4407000000000001</v>
      </c>
      <c r="X121" s="117">
        <v>23.7</v>
      </c>
      <c r="Y121" s="117">
        <v>140</v>
      </c>
      <c r="Z121" s="117">
        <v>0.3</v>
      </c>
      <c r="AA121" s="117">
        <v>2.4453999999999998</v>
      </c>
      <c r="AB121" s="118">
        <v>170.6</v>
      </c>
      <c r="AH121" s="72" t="str">
        <f>IF(AND(B121="Premier League",E121="Live"),_xlfn.XLOOKUP(_xlfn.TEXTJOIN(" vs ",,C121:D121),Calendar!G:G,Calendar!B:B),IF(AND(B121="Premier League",E121="Highlights"),_xlfn.XLOOKUP(H121,Calendar!O:O,Calendar!N:N,,-1),""))</f>
        <v/>
      </c>
    </row>
    <row r="122" spans="1:34" s="72" customFormat="1" hidden="1" x14ac:dyDescent="0.35">
      <c r="A122" s="112" t="s">
        <v>70</v>
      </c>
      <c r="B122" s="112" t="s">
        <v>145</v>
      </c>
      <c r="C122" s="112" t="s">
        <v>95</v>
      </c>
      <c r="D122" s="112" t="s">
        <v>91</v>
      </c>
      <c r="E122" s="112" t="s">
        <v>41</v>
      </c>
      <c r="F122" s="113">
        <v>0.52083333333333337</v>
      </c>
      <c r="G122" s="112"/>
      <c r="H122" s="114">
        <v>45899</v>
      </c>
      <c r="I122" s="112" t="s">
        <v>522</v>
      </c>
      <c r="J122" s="115" t="s">
        <v>37</v>
      </c>
      <c r="K122" s="112" t="s">
        <v>53</v>
      </c>
      <c r="L122" s="112" t="s">
        <v>120</v>
      </c>
      <c r="M122" s="115" t="s">
        <v>55</v>
      </c>
      <c r="N122" s="113">
        <v>0.52083333333333326</v>
      </c>
      <c r="O122" s="113">
        <v>0.6020833333333333</v>
      </c>
      <c r="P122" s="113">
        <v>8.1250000000000044E-2</v>
      </c>
      <c r="Q122" s="116">
        <v>91.5</v>
      </c>
      <c r="R122" s="117">
        <v>0.1</v>
      </c>
      <c r="S122" s="117">
        <v>1.5424</v>
      </c>
      <c r="T122" s="117">
        <v>160</v>
      </c>
      <c r="U122" s="117">
        <v>13.4</v>
      </c>
      <c r="V122" s="117">
        <v>0.2</v>
      </c>
      <c r="W122" s="117">
        <v>4.74</v>
      </c>
      <c r="X122" s="117">
        <v>32.799999999999997</v>
      </c>
      <c r="Y122" s="117">
        <v>89.1</v>
      </c>
      <c r="Z122" s="117">
        <v>0.2</v>
      </c>
      <c r="AA122" s="117">
        <v>1.5563</v>
      </c>
      <c r="AB122" s="118">
        <v>146.30000000000001</v>
      </c>
      <c r="AH122" s="72" t="str">
        <f>IF(AND(B122="Premier League",E122="Live"),_xlfn.XLOOKUP(_xlfn.TEXTJOIN(" vs ",,C122:D122),Calendar!G:G,Calendar!B:B),IF(AND(B122="Premier League",E122="Highlights"),_xlfn.XLOOKUP(H122,Calendar!O:O,Calendar!N:N,,-1),""))</f>
        <v/>
      </c>
    </row>
    <row r="123" spans="1:34" s="72" customFormat="1" hidden="1" x14ac:dyDescent="0.35">
      <c r="A123" s="112" t="s">
        <v>70</v>
      </c>
      <c r="B123" s="112" t="s">
        <v>145</v>
      </c>
      <c r="C123" s="112" t="s">
        <v>580</v>
      </c>
      <c r="D123" s="112" t="s">
        <v>92</v>
      </c>
      <c r="E123" s="112" t="s">
        <v>41</v>
      </c>
      <c r="F123" s="113">
        <v>0.52083333333333337</v>
      </c>
      <c r="G123" s="112"/>
      <c r="H123" s="114">
        <v>45899</v>
      </c>
      <c r="I123" s="112" t="s">
        <v>522</v>
      </c>
      <c r="J123" s="115" t="s">
        <v>37</v>
      </c>
      <c r="K123" s="112" t="s">
        <v>53</v>
      </c>
      <c r="L123" s="112" t="s">
        <v>548</v>
      </c>
      <c r="M123" s="115" t="s">
        <v>55</v>
      </c>
      <c r="N123" s="113">
        <v>0.52083333333333326</v>
      </c>
      <c r="O123" s="113">
        <v>0.60277777777777775</v>
      </c>
      <c r="P123" s="113">
        <v>8.1944444444444486E-2</v>
      </c>
      <c r="Q123" s="116">
        <v>30.2</v>
      </c>
      <c r="R123" s="117">
        <v>0</v>
      </c>
      <c r="S123" s="117">
        <v>0.50870000000000004</v>
      </c>
      <c r="T123" s="117">
        <v>54.5</v>
      </c>
      <c r="U123" s="117">
        <v>1.9</v>
      </c>
      <c r="V123" s="117">
        <v>0</v>
      </c>
      <c r="W123" s="117">
        <v>0.67110000000000003</v>
      </c>
      <c r="X123" s="117">
        <v>18.600000000000001</v>
      </c>
      <c r="Y123" s="117">
        <v>30</v>
      </c>
      <c r="Z123" s="117">
        <v>0.1</v>
      </c>
      <c r="AA123" s="117">
        <v>0.52359999999999995</v>
      </c>
      <c r="AB123" s="118">
        <v>51.8</v>
      </c>
      <c r="AH123" s="72" t="str">
        <f>IF(AND(B123="Premier League",E123="Live"),_xlfn.XLOOKUP(_xlfn.TEXTJOIN(" vs ",,C123:D123),Calendar!G:G,Calendar!B:B),IF(AND(B123="Premier League",E123="Highlights"),_xlfn.XLOOKUP(H123,Calendar!O:O,Calendar!N:N,,-1),""))</f>
        <v/>
      </c>
    </row>
    <row r="124" spans="1:34" s="72" customFormat="1" hidden="1" x14ac:dyDescent="0.35">
      <c r="A124" s="112" t="s">
        <v>70</v>
      </c>
      <c r="B124" s="112" t="s">
        <v>581</v>
      </c>
      <c r="C124" s="112" t="s">
        <v>582</v>
      </c>
      <c r="D124" s="112" t="s">
        <v>583</v>
      </c>
      <c r="E124" s="112" t="s">
        <v>41</v>
      </c>
      <c r="F124" s="113">
        <v>0.52083333333333337</v>
      </c>
      <c r="G124" s="112"/>
      <c r="H124" s="114">
        <v>45899</v>
      </c>
      <c r="I124" s="112" t="s">
        <v>522</v>
      </c>
      <c r="J124" s="115" t="s">
        <v>37</v>
      </c>
      <c r="K124" s="112" t="s">
        <v>53</v>
      </c>
      <c r="L124" s="112" t="s">
        <v>584</v>
      </c>
      <c r="M124" s="115" t="s">
        <v>36</v>
      </c>
      <c r="N124" s="113">
        <v>0.5215277777777777</v>
      </c>
      <c r="O124" s="113">
        <v>0.60138888888888886</v>
      </c>
      <c r="P124" s="113">
        <v>7.986111111111116E-2</v>
      </c>
      <c r="Q124" s="116">
        <v>20.399999999999999</v>
      </c>
      <c r="R124" s="117">
        <v>0</v>
      </c>
      <c r="S124" s="117">
        <v>0.34370000000000001</v>
      </c>
      <c r="T124" s="117">
        <v>33.700000000000003</v>
      </c>
      <c r="U124" s="117">
        <v>7.4</v>
      </c>
      <c r="V124" s="117">
        <v>0.1</v>
      </c>
      <c r="W124" s="117">
        <v>2.6166999999999998</v>
      </c>
      <c r="X124" s="117">
        <v>8.4</v>
      </c>
      <c r="Y124" s="117">
        <v>20.399999999999999</v>
      </c>
      <c r="Z124" s="117">
        <v>0</v>
      </c>
      <c r="AA124" s="117">
        <v>0.35610000000000003</v>
      </c>
      <c r="AB124" s="118">
        <v>33.700000000000003</v>
      </c>
      <c r="AH124" s="72" t="str">
        <f>IF(AND(B124="Premier League",E124="Live"),_xlfn.XLOOKUP(_xlfn.TEXTJOIN(" vs ",,C124:D124),Calendar!G:G,Calendar!B:B),IF(AND(B124="Premier League",E124="Highlights"),_xlfn.XLOOKUP(H124,Calendar!O:O,Calendar!N:N,,-1),""))</f>
        <v/>
      </c>
    </row>
    <row r="125" spans="1:34" s="72" customFormat="1" hidden="1" x14ac:dyDescent="0.35">
      <c r="A125" s="112" t="s">
        <v>70</v>
      </c>
      <c r="B125" s="112" t="s">
        <v>32</v>
      </c>
      <c r="C125" s="112" t="s">
        <v>161</v>
      </c>
      <c r="D125" s="112" t="s">
        <v>49</v>
      </c>
      <c r="E125" s="112" t="s">
        <v>41</v>
      </c>
      <c r="F125" s="113">
        <v>0.58333333333333337</v>
      </c>
      <c r="G125" s="112"/>
      <c r="H125" s="114">
        <v>45900</v>
      </c>
      <c r="I125" s="112" t="s">
        <v>522</v>
      </c>
      <c r="J125" s="115" t="s">
        <v>38</v>
      </c>
      <c r="K125" s="112" t="s">
        <v>53</v>
      </c>
      <c r="L125" s="112" t="s">
        <v>54</v>
      </c>
      <c r="M125" s="115" t="s">
        <v>55</v>
      </c>
      <c r="N125" s="113">
        <v>0.58333333333333326</v>
      </c>
      <c r="O125" s="113">
        <v>0.66597222222222219</v>
      </c>
      <c r="P125" s="113">
        <v>8.2638888888888928E-2</v>
      </c>
      <c r="Q125" s="116">
        <v>839.6</v>
      </c>
      <c r="R125" s="117">
        <v>1.4</v>
      </c>
      <c r="S125" s="117">
        <v>11.4</v>
      </c>
      <c r="T125" s="117">
        <v>1522.6</v>
      </c>
      <c r="U125" s="117">
        <v>88.3</v>
      </c>
      <c r="V125" s="117">
        <v>1.2</v>
      </c>
      <c r="W125" s="117">
        <v>21</v>
      </c>
      <c r="X125" s="117">
        <v>167.9</v>
      </c>
      <c r="Y125" s="117">
        <v>762.7</v>
      </c>
      <c r="Z125" s="117">
        <v>1.4</v>
      </c>
      <c r="AA125" s="117">
        <v>10.7</v>
      </c>
      <c r="AB125" s="118">
        <v>1391.3</v>
      </c>
      <c r="AH125" s="72" t="e">
        <f>IF(AND(B125="Premier League",E125="Live"),_xlfn.XLOOKUP(_xlfn.TEXTJOIN(" vs ",,C125:D125),Calendar!G:G,Calendar!B:B),IF(AND(B125="Premier League",E125="Highlights"),_xlfn.XLOOKUP(H125,Calendar!O:O,Calendar!N:N,,-1),""))</f>
        <v>#N/A</v>
      </c>
    </row>
    <row r="126" spans="1:34" s="72" customFormat="1" hidden="1" x14ac:dyDescent="0.35">
      <c r="A126" s="112" t="s">
        <v>70</v>
      </c>
      <c r="B126" s="112" t="s">
        <v>32</v>
      </c>
      <c r="C126" s="112" t="s">
        <v>164</v>
      </c>
      <c r="D126" s="112" t="s">
        <v>47</v>
      </c>
      <c r="E126" s="112" t="s">
        <v>41</v>
      </c>
      <c r="F126" s="113">
        <v>0.58333333333333337</v>
      </c>
      <c r="G126" s="112"/>
      <c r="H126" s="114">
        <v>45900</v>
      </c>
      <c r="I126" s="112" t="s">
        <v>522</v>
      </c>
      <c r="J126" s="115" t="s">
        <v>38</v>
      </c>
      <c r="K126" s="112" t="s">
        <v>53</v>
      </c>
      <c r="L126" s="112" t="s">
        <v>57</v>
      </c>
      <c r="M126" s="115" t="s">
        <v>55</v>
      </c>
      <c r="N126" s="113">
        <v>0.5840277777777777</v>
      </c>
      <c r="O126" s="113">
        <v>0.6645833333333333</v>
      </c>
      <c r="P126" s="113">
        <v>8.0555555555555602E-2</v>
      </c>
      <c r="Q126" s="116">
        <v>400.9</v>
      </c>
      <c r="R126" s="117">
        <v>0.6</v>
      </c>
      <c r="S126" s="117">
        <v>5.5</v>
      </c>
      <c r="T126" s="117">
        <v>615.1</v>
      </c>
      <c r="U126" s="117">
        <v>53</v>
      </c>
      <c r="V126" s="117">
        <v>0.7</v>
      </c>
      <c r="W126" s="117">
        <v>12.6</v>
      </c>
      <c r="X126" s="117">
        <v>78</v>
      </c>
      <c r="Y126" s="117">
        <v>393.4</v>
      </c>
      <c r="Z126" s="117">
        <v>0.7</v>
      </c>
      <c r="AA126" s="117">
        <v>5.5</v>
      </c>
      <c r="AB126" s="118">
        <v>595.9</v>
      </c>
      <c r="AH126" s="72" t="e">
        <f>IF(AND(B126="Premier League",E126="Live"),_xlfn.XLOOKUP(_xlfn.TEXTJOIN(" vs ",,C126:D126),Calendar!G:G,Calendar!B:B),IF(AND(B126="Premier League",E126="Highlights"),_xlfn.XLOOKUP(H126,Calendar!O:O,Calendar!N:N,,-1),""))</f>
        <v>#N/A</v>
      </c>
    </row>
    <row r="127" spans="1:34" s="72" customFormat="1" hidden="1" x14ac:dyDescent="0.35">
      <c r="A127" s="112" t="s">
        <v>70</v>
      </c>
      <c r="B127" s="112" t="s">
        <v>32</v>
      </c>
      <c r="C127" s="112" t="s">
        <v>45</v>
      </c>
      <c r="D127" s="112" t="s">
        <v>40</v>
      </c>
      <c r="E127" s="112" t="s">
        <v>41</v>
      </c>
      <c r="F127" s="113">
        <v>0.6875</v>
      </c>
      <c r="G127" s="112"/>
      <c r="H127" s="114">
        <v>45900</v>
      </c>
      <c r="I127" s="112" t="s">
        <v>522</v>
      </c>
      <c r="J127" s="115" t="s">
        <v>38</v>
      </c>
      <c r="K127" s="112" t="s">
        <v>53</v>
      </c>
      <c r="L127" s="112" t="s">
        <v>54</v>
      </c>
      <c r="M127" s="115" t="s">
        <v>55</v>
      </c>
      <c r="N127" s="113">
        <v>0.68749999999999989</v>
      </c>
      <c r="O127" s="113">
        <v>0.76805555555555549</v>
      </c>
      <c r="P127" s="113">
        <v>8.0555555555555602E-2</v>
      </c>
      <c r="Q127" s="116">
        <v>1972.5</v>
      </c>
      <c r="R127" s="117">
        <v>3.2</v>
      </c>
      <c r="S127" s="117">
        <v>19.899999999999999</v>
      </c>
      <c r="T127" s="117">
        <v>2264.6</v>
      </c>
      <c r="U127" s="117">
        <v>261.5</v>
      </c>
      <c r="V127" s="117">
        <v>3.6</v>
      </c>
      <c r="W127" s="117">
        <v>45.9</v>
      </c>
      <c r="X127" s="117">
        <v>326.89999999999998</v>
      </c>
      <c r="Y127" s="117">
        <v>1823.8</v>
      </c>
      <c r="Z127" s="117">
        <v>3.5</v>
      </c>
      <c r="AA127" s="117">
        <v>19.2</v>
      </c>
      <c r="AB127" s="118">
        <v>2098.5</v>
      </c>
      <c r="AH127" s="72" t="e">
        <f>IF(AND(B127="Premier League",E127="Live"),_xlfn.XLOOKUP(_xlfn.TEXTJOIN(" vs ",,C127:D127),Calendar!G:G,Calendar!B:B),IF(AND(B127="Premier League",E127="Highlights"),_xlfn.XLOOKUP(H127,Calendar!O:O,Calendar!N:N,,-1),""))</f>
        <v>#N/A</v>
      </c>
    </row>
    <row r="128" spans="1:34" s="72" customFormat="1" hidden="1" x14ac:dyDescent="0.35">
      <c r="A128" s="112" t="s">
        <v>70</v>
      </c>
      <c r="B128" s="112" t="s">
        <v>32</v>
      </c>
      <c r="C128" s="112" t="s">
        <v>45</v>
      </c>
      <c r="D128" s="112" t="s">
        <v>40</v>
      </c>
      <c r="E128" s="112" t="s">
        <v>41</v>
      </c>
      <c r="F128" s="113">
        <v>0.6875</v>
      </c>
      <c r="G128" s="112"/>
      <c r="H128" s="114">
        <v>45900</v>
      </c>
      <c r="I128" s="112" t="s">
        <v>522</v>
      </c>
      <c r="J128" s="115" t="s">
        <v>38</v>
      </c>
      <c r="K128" s="112" t="s">
        <v>53</v>
      </c>
      <c r="L128" s="112" t="s">
        <v>57</v>
      </c>
      <c r="M128" s="115" t="s">
        <v>55</v>
      </c>
      <c r="N128" s="113">
        <v>0.68749999999999989</v>
      </c>
      <c r="O128" s="113">
        <v>0.76805555555555549</v>
      </c>
      <c r="P128" s="113">
        <v>8.0555555555555602E-2</v>
      </c>
      <c r="Q128" s="116">
        <v>1144.5999999999999</v>
      </c>
      <c r="R128" s="117">
        <v>1.9</v>
      </c>
      <c r="S128" s="117">
        <v>11.5</v>
      </c>
      <c r="T128" s="117">
        <v>1345.5</v>
      </c>
      <c r="U128" s="117">
        <v>160.80000000000001</v>
      </c>
      <c r="V128" s="117">
        <v>2.2000000000000002</v>
      </c>
      <c r="W128" s="117">
        <v>28.2</v>
      </c>
      <c r="X128" s="117">
        <v>195.2</v>
      </c>
      <c r="Y128" s="117">
        <v>1072</v>
      </c>
      <c r="Z128" s="117">
        <v>2</v>
      </c>
      <c r="AA128" s="117">
        <v>11.3</v>
      </c>
      <c r="AB128" s="118">
        <v>1245.7</v>
      </c>
      <c r="AH128" s="72" t="e">
        <f>IF(AND(B128="Premier League",E128="Live"),_xlfn.XLOOKUP(_xlfn.TEXTJOIN(" vs ",,C128:D128),Calendar!G:G,Calendar!B:B),IF(AND(B128="Premier League",E128="Highlights"),_xlfn.XLOOKUP(H128,Calendar!O:O,Calendar!N:N,,-1),""))</f>
        <v>#N/A</v>
      </c>
    </row>
    <row r="129" spans="1:34" s="72" customFormat="1" hidden="1" x14ac:dyDescent="0.35">
      <c r="A129" s="112" t="s">
        <v>70</v>
      </c>
      <c r="B129" s="112" t="s">
        <v>32</v>
      </c>
      <c r="C129" s="112" t="s">
        <v>82</v>
      </c>
      <c r="D129" s="112" t="s">
        <v>81</v>
      </c>
      <c r="E129" s="112" t="s">
        <v>41</v>
      </c>
      <c r="F129" s="113">
        <v>0.79166666666666663</v>
      </c>
      <c r="G129" s="112"/>
      <c r="H129" s="114">
        <v>45900</v>
      </c>
      <c r="I129" s="112" t="s">
        <v>522</v>
      </c>
      <c r="J129" s="115" t="s">
        <v>38</v>
      </c>
      <c r="K129" s="112" t="s">
        <v>53</v>
      </c>
      <c r="L129" s="112" t="s">
        <v>54</v>
      </c>
      <c r="M129" s="115" t="s">
        <v>55</v>
      </c>
      <c r="N129" s="113">
        <v>0.79236111111111107</v>
      </c>
      <c r="O129" s="113">
        <v>0.87361111111111101</v>
      </c>
      <c r="P129" s="113">
        <v>8.1249999999999933E-2</v>
      </c>
      <c r="Q129" s="116">
        <v>636.1</v>
      </c>
      <c r="R129" s="117">
        <v>1</v>
      </c>
      <c r="S129" s="117">
        <v>5.2</v>
      </c>
      <c r="T129" s="117">
        <v>800.9</v>
      </c>
      <c r="U129" s="117">
        <v>130.6</v>
      </c>
      <c r="V129" s="117">
        <v>1.8</v>
      </c>
      <c r="W129" s="117">
        <v>28.2</v>
      </c>
      <c r="X129" s="117">
        <v>152.30000000000001</v>
      </c>
      <c r="Y129" s="117">
        <v>577.70000000000005</v>
      </c>
      <c r="Z129" s="117">
        <v>1.1000000000000001</v>
      </c>
      <c r="AA129" s="117">
        <v>4.9000000000000004</v>
      </c>
      <c r="AB129" s="118">
        <v>711.9</v>
      </c>
      <c r="AH129" s="72" t="e">
        <f>IF(AND(B129="Premier League",E129="Live"),_xlfn.XLOOKUP(_xlfn.TEXTJOIN(" vs ",,C129:D129),Calendar!G:G,Calendar!B:B),IF(AND(B129="Premier League",E129="Highlights"),_xlfn.XLOOKUP(H129,Calendar!O:O,Calendar!N:N,,-1),""))</f>
        <v>#N/A</v>
      </c>
    </row>
    <row r="130" spans="1:34" s="72" customFormat="1" hidden="1" x14ac:dyDescent="0.35">
      <c r="A130" s="112" t="s">
        <v>70</v>
      </c>
      <c r="B130" s="112" t="s">
        <v>32</v>
      </c>
      <c r="C130" s="112" t="s">
        <v>82</v>
      </c>
      <c r="D130" s="112" t="s">
        <v>81</v>
      </c>
      <c r="E130" s="112" t="s">
        <v>41</v>
      </c>
      <c r="F130" s="113">
        <v>0.79166666666666663</v>
      </c>
      <c r="G130" s="112"/>
      <c r="H130" s="114">
        <v>45900</v>
      </c>
      <c r="I130" s="112" t="s">
        <v>522</v>
      </c>
      <c r="J130" s="115" t="s">
        <v>38</v>
      </c>
      <c r="K130" s="112" t="s">
        <v>53</v>
      </c>
      <c r="L130" s="112" t="s">
        <v>57</v>
      </c>
      <c r="M130" s="115" t="s">
        <v>55</v>
      </c>
      <c r="N130" s="113">
        <v>0.79236111111111107</v>
      </c>
      <c r="O130" s="113">
        <v>0.87361111111111101</v>
      </c>
      <c r="P130" s="113">
        <v>8.1249999999999933E-2</v>
      </c>
      <c r="Q130" s="116">
        <v>431.3</v>
      </c>
      <c r="R130" s="117">
        <v>0.7</v>
      </c>
      <c r="S130" s="117">
        <v>3.5</v>
      </c>
      <c r="T130" s="117">
        <v>512.20000000000005</v>
      </c>
      <c r="U130" s="117">
        <v>66.099999999999994</v>
      </c>
      <c r="V130" s="117">
        <v>0.9</v>
      </c>
      <c r="W130" s="117">
        <v>14.3</v>
      </c>
      <c r="X130" s="117">
        <v>88.6</v>
      </c>
      <c r="Y130" s="117">
        <v>417</v>
      </c>
      <c r="Z130" s="117">
        <v>0.8</v>
      </c>
      <c r="AA130" s="117">
        <v>3.5</v>
      </c>
      <c r="AB130" s="118">
        <v>500</v>
      </c>
      <c r="AH130" s="72" t="e">
        <f>IF(AND(B130="Premier League",E130="Live"),_xlfn.XLOOKUP(_xlfn.TEXTJOIN(" vs ",,C130:D130),Calendar!G:G,Calendar!B:B),IF(AND(B130="Premier League",E130="Highlights"),_xlfn.XLOOKUP(H130,Calendar!O:O,Calendar!N:N,,-1),""))</f>
        <v>#N/A</v>
      </c>
    </row>
    <row r="131" spans="1:34" s="72" customFormat="1" hidden="1" x14ac:dyDescent="0.35">
      <c r="A131" s="112" t="s">
        <v>70</v>
      </c>
      <c r="B131" s="112" t="s">
        <v>32</v>
      </c>
      <c r="C131" s="112"/>
      <c r="D131" s="112"/>
      <c r="E131" s="112" t="s">
        <v>33</v>
      </c>
      <c r="F131" s="113">
        <v>0.3611111111111111</v>
      </c>
      <c r="G131" s="112"/>
      <c r="H131" s="114">
        <v>45900</v>
      </c>
      <c r="I131" s="112" t="s">
        <v>522</v>
      </c>
      <c r="J131" s="115" t="s">
        <v>38</v>
      </c>
      <c r="K131" s="112" t="s">
        <v>553</v>
      </c>
      <c r="L131" s="112" t="s">
        <v>35</v>
      </c>
      <c r="M131" s="115" t="s">
        <v>36</v>
      </c>
      <c r="N131" s="113">
        <v>0.3611111111111111</v>
      </c>
      <c r="O131" s="113">
        <v>0.41592592592592592</v>
      </c>
      <c r="P131" s="113">
        <v>5.4814814814814816E-2</v>
      </c>
      <c r="Q131" s="116">
        <v>844.8</v>
      </c>
      <c r="R131" s="117">
        <v>1.3680000000000001</v>
      </c>
      <c r="S131" s="117">
        <v>20.294499999999999</v>
      </c>
      <c r="T131" s="117">
        <v>960.7</v>
      </c>
      <c r="U131" s="117">
        <v>15</v>
      </c>
      <c r="V131" s="117">
        <v>0.2064</v>
      </c>
      <c r="W131" s="117">
        <v>13.7363</v>
      </c>
      <c r="X131" s="117">
        <v>28.6</v>
      </c>
      <c r="Y131" s="117">
        <v>817</v>
      </c>
      <c r="Z131" s="117">
        <v>1.55</v>
      </c>
      <c r="AA131" s="117">
        <v>20.380700000000001</v>
      </c>
      <c r="AB131" s="118">
        <v>934.7</v>
      </c>
      <c r="AH131" s="72" t="str">
        <f>IF(AND(B131="Premier League",E131="Live"),_xlfn.XLOOKUP(_xlfn.TEXTJOIN(" vs ",,C131:D131),Calendar!G:G,Calendar!B:B),IF(AND(B131="Premier League",E131="Highlights"),_xlfn.XLOOKUP(H131,Calendar!O:O,Calendar!N:N,,-1),""))</f>
        <v>Matchweek 01</v>
      </c>
    </row>
    <row r="132" spans="1:34" s="72" customFormat="1" hidden="1" x14ac:dyDescent="0.35">
      <c r="A132" s="112" t="s">
        <v>70</v>
      </c>
      <c r="B132" s="112" t="s">
        <v>32</v>
      </c>
      <c r="C132" s="112"/>
      <c r="D132" s="112"/>
      <c r="E132" s="112" t="s">
        <v>33</v>
      </c>
      <c r="F132" s="113">
        <v>0.9375</v>
      </c>
      <c r="G132" s="112"/>
      <c r="H132" s="114">
        <v>45900</v>
      </c>
      <c r="I132" s="112" t="s">
        <v>522</v>
      </c>
      <c r="J132" s="115" t="s">
        <v>38</v>
      </c>
      <c r="K132" s="112" t="s">
        <v>552</v>
      </c>
      <c r="L132" s="112" t="s">
        <v>35</v>
      </c>
      <c r="M132" s="115" t="s">
        <v>36</v>
      </c>
      <c r="N132" s="113">
        <v>0.9375</v>
      </c>
      <c r="O132" s="113">
        <v>0.98939814814814819</v>
      </c>
      <c r="P132" s="113">
        <v>5.1446759259259262E-2</v>
      </c>
      <c r="Q132" s="116">
        <v>1745.9</v>
      </c>
      <c r="R132" s="117">
        <v>2.8271999999999999</v>
      </c>
      <c r="S132" s="117">
        <v>30.597100000000001</v>
      </c>
      <c r="T132" s="117">
        <v>2200.4</v>
      </c>
      <c r="U132" s="117">
        <v>59.6</v>
      </c>
      <c r="V132" s="117">
        <v>0.81989999999999996</v>
      </c>
      <c r="W132" s="117">
        <v>42.299500000000002</v>
      </c>
      <c r="X132" s="117">
        <v>101.6</v>
      </c>
      <c r="Y132" s="117">
        <v>1700.6</v>
      </c>
      <c r="Z132" s="117">
        <v>3.2263000000000002</v>
      </c>
      <c r="AA132" s="117">
        <v>30.383600000000001</v>
      </c>
      <c r="AB132" s="118">
        <v>2139.8000000000002</v>
      </c>
      <c r="AH132" s="72" t="str">
        <f>IF(AND(B132="Premier League",E132="Live"),_xlfn.XLOOKUP(_xlfn.TEXTJOIN(" vs ",,C132:D132),Calendar!G:G,Calendar!B:B),IF(AND(B132="Premier League",E132="Highlights"),_xlfn.XLOOKUP(H132,Calendar!O:O,Calendar!N:N,,-1),""))</f>
        <v>Matchweek 01</v>
      </c>
    </row>
    <row r="133" spans="1:34" s="72" customFormat="1" hidden="1" x14ac:dyDescent="0.35">
      <c r="A133" s="112" t="s">
        <v>70</v>
      </c>
      <c r="B133" s="112" t="s">
        <v>529</v>
      </c>
      <c r="C133" s="112" t="s">
        <v>194</v>
      </c>
      <c r="D133" s="112" t="s">
        <v>195</v>
      </c>
      <c r="E133" s="112" t="s">
        <v>41</v>
      </c>
      <c r="F133" s="113">
        <v>0.5</v>
      </c>
      <c r="G133" s="112"/>
      <c r="H133" s="114">
        <v>45900</v>
      </c>
      <c r="I133" s="112" t="s">
        <v>522</v>
      </c>
      <c r="J133" s="115" t="s">
        <v>38</v>
      </c>
      <c r="K133" s="112" t="s">
        <v>53</v>
      </c>
      <c r="L133" s="112" t="s">
        <v>54</v>
      </c>
      <c r="M133" s="115" t="s">
        <v>55</v>
      </c>
      <c r="N133" s="113">
        <v>0.49999999999999994</v>
      </c>
      <c r="O133" s="113">
        <v>0.53402777777777777</v>
      </c>
      <c r="P133" s="113">
        <v>3.4027777777777823E-2</v>
      </c>
      <c r="Q133" s="116">
        <v>305.45999999999998</v>
      </c>
      <c r="R133" s="117">
        <v>0.49299999999999994</v>
      </c>
      <c r="S133" s="117">
        <v>5.7671999999999999</v>
      </c>
      <c r="T133" s="117">
        <v>391.9</v>
      </c>
      <c r="U133" s="117">
        <v>33.270000000000017</v>
      </c>
      <c r="V133" s="117">
        <v>0.45359999999999995</v>
      </c>
      <c r="W133" s="117">
        <v>16.584599999999998</v>
      </c>
      <c r="X133" s="117">
        <v>40.799999999999997</v>
      </c>
      <c r="Y133" s="117">
        <v>303.77199999999999</v>
      </c>
      <c r="Z133" s="117">
        <v>0.57499999999999996</v>
      </c>
      <c r="AA133" s="117">
        <v>5.964999999999999</v>
      </c>
      <c r="AB133" s="118">
        <v>388</v>
      </c>
      <c r="AH133" s="72" t="str">
        <f>IF(AND(B133="Premier League",E133="Live"),_xlfn.XLOOKUP(_xlfn.TEXTJOIN(" vs ",,C133:D133),Calendar!G:G,Calendar!B:B),IF(AND(B133="Premier League",E133="Highlights"),_xlfn.XLOOKUP(H133,Calendar!O:O,Calendar!N:N,,-1),""))</f>
        <v/>
      </c>
    </row>
    <row r="134" spans="1:34" s="72" customFormat="1" hidden="1" x14ac:dyDescent="0.35">
      <c r="A134" s="112" t="s">
        <v>70</v>
      </c>
      <c r="B134" s="112" t="s">
        <v>529</v>
      </c>
      <c r="C134" s="112" t="s">
        <v>194</v>
      </c>
      <c r="D134" s="112" t="s">
        <v>195</v>
      </c>
      <c r="E134" s="112" t="s">
        <v>41</v>
      </c>
      <c r="F134" s="113">
        <v>0.5</v>
      </c>
      <c r="G134" s="112"/>
      <c r="H134" s="114">
        <v>45900</v>
      </c>
      <c r="I134" s="112" t="s">
        <v>522</v>
      </c>
      <c r="J134" s="115" t="s">
        <v>38</v>
      </c>
      <c r="K134" s="112" t="s">
        <v>53</v>
      </c>
      <c r="L134" s="112" t="s">
        <v>120</v>
      </c>
      <c r="M134" s="115" t="s">
        <v>55</v>
      </c>
      <c r="N134" s="113">
        <v>0.49999999999999994</v>
      </c>
      <c r="O134" s="113">
        <v>0.57916666666666661</v>
      </c>
      <c r="P134" s="113">
        <v>7.9166666666666663E-2</v>
      </c>
      <c r="Q134" s="116">
        <v>511.3730434782608</v>
      </c>
      <c r="R134" s="117">
        <v>0.82582608695652182</v>
      </c>
      <c r="S134" s="117">
        <v>9.0362608695652185</v>
      </c>
      <c r="T134" s="117">
        <v>801.8</v>
      </c>
      <c r="U134" s="117">
        <v>45.550434782608725</v>
      </c>
      <c r="V134" s="117">
        <v>0.62095652173913052</v>
      </c>
      <c r="W134" s="117">
        <v>20.127217391304349</v>
      </c>
      <c r="X134" s="117">
        <v>65.2</v>
      </c>
      <c r="Y134" s="117">
        <v>469.55043478260876</v>
      </c>
      <c r="Z134" s="117">
        <v>0.88886956521739124</v>
      </c>
      <c r="AA134" s="117">
        <v>8.5602608695652176</v>
      </c>
      <c r="AB134" s="118">
        <v>745.2</v>
      </c>
      <c r="AH134" s="72" t="str">
        <f>IF(AND(B134="Premier League",E134="Live"),_xlfn.XLOOKUP(_xlfn.TEXTJOIN(" vs ",,C134:D134),Calendar!G:G,Calendar!B:B),IF(AND(B134="Premier League",E134="Highlights"),_xlfn.XLOOKUP(H134,Calendar!O:O,Calendar!N:N,,-1),""))</f>
        <v/>
      </c>
    </row>
    <row r="135" spans="1:34" s="72" customFormat="1" hidden="1" x14ac:dyDescent="0.35">
      <c r="A135" s="112" t="s">
        <v>70</v>
      </c>
      <c r="B135" s="112" t="s">
        <v>529</v>
      </c>
      <c r="C135" s="112" t="s">
        <v>530</v>
      </c>
      <c r="D135" s="112" t="s">
        <v>524</v>
      </c>
      <c r="E135" s="112" t="s">
        <v>41</v>
      </c>
      <c r="F135" s="113">
        <v>0.58333333333333337</v>
      </c>
      <c r="G135" s="112"/>
      <c r="H135" s="114">
        <v>45900</v>
      </c>
      <c r="I135" s="112" t="s">
        <v>522</v>
      </c>
      <c r="J135" s="115" t="s">
        <v>38</v>
      </c>
      <c r="K135" s="112" t="s">
        <v>53</v>
      </c>
      <c r="L135" s="112" t="s">
        <v>531</v>
      </c>
      <c r="M135" s="115" t="s">
        <v>532</v>
      </c>
      <c r="N135" s="113">
        <v>0.58333333333333326</v>
      </c>
      <c r="O135" s="113">
        <v>0.66319444444444442</v>
      </c>
      <c r="P135" s="113">
        <v>7.986111111111116E-2</v>
      </c>
      <c r="Q135" s="116">
        <v>13.1</v>
      </c>
      <c r="R135" s="117">
        <v>0</v>
      </c>
      <c r="S135" s="117">
        <v>0.17849999999999999</v>
      </c>
      <c r="T135" s="117">
        <v>35.4</v>
      </c>
      <c r="U135" s="117">
        <v>0</v>
      </c>
      <c r="V135" s="117">
        <v>0</v>
      </c>
      <c r="W135" s="117">
        <v>0</v>
      </c>
      <c r="X135" s="117" t="s">
        <v>541</v>
      </c>
      <c r="Y135" s="117">
        <v>13.1</v>
      </c>
      <c r="Z135" s="117">
        <v>0</v>
      </c>
      <c r="AA135" s="117">
        <v>0.18459999999999999</v>
      </c>
      <c r="AB135" s="118">
        <v>35.4</v>
      </c>
      <c r="AH135" s="72" t="str">
        <f>IF(AND(B135="Premier League",E135="Live"),_xlfn.XLOOKUP(_xlfn.TEXTJOIN(" vs ",,C135:D135),Calendar!G:G,Calendar!B:B),IF(AND(B135="Premier League",E135="Highlights"),_xlfn.XLOOKUP(H135,Calendar!O:O,Calendar!N:N,,-1),""))</f>
        <v/>
      </c>
    </row>
    <row r="136" spans="1:34" s="72" customFormat="1" hidden="1" x14ac:dyDescent="0.35">
      <c r="A136" s="112" t="s">
        <v>70</v>
      </c>
      <c r="B136" s="112" t="s">
        <v>32</v>
      </c>
      <c r="C136" s="112"/>
      <c r="D136" s="112"/>
      <c r="E136" s="112" t="s">
        <v>33</v>
      </c>
      <c r="F136" s="113">
        <v>0.32291666666666669</v>
      </c>
      <c r="G136" s="112"/>
      <c r="H136" s="114">
        <v>45901</v>
      </c>
      <c r="I136" s="112" t="s">
        <v>522</v>
      </c>
      <c r="J136" s="115" t="s">
        <v>74</v>
      </c>
      <c r="K136" s="112" t="s">
        <v>553</v>
      </c>
      <c r="L136" s="112" t="s">
        <v>278</v>
      </c>
      <c r="M136" s="115" t="s">
        <v>36</v>
      </c>
      <c r="N136" s="113">
        <v>0.32291666666666669</v>
      </c>
      <c r="O136" s="113">
        <v>0.375</v>
      </c>
      <c r="P136" s="113">
        <v>5.2083333333333315E-2</v>
      </c>
      <c r="Q136" s="116">
        <v>100.9</v>
      </c>
      <c r="R136" s="117">
        <v>0.2</v>
      </c>
      <c r="S136" s="117">
        <v>2.7696999999999998</v>
      </c>
      <c r="T136" s="117">
        <v>170.6</v>
      </c>
      <c r="U136" s="117">
        <v>14.3</v>
      </c>
      <c r="V136" s="117">
        <v>0.2</v>
      </c>
      <c r="W136" s="117">
        <v>22.698399999999999</v>
      </c>
      <c r="X136" s="117">
        <v>31.6</v>
      </c>
      <c r="Y136" s="117">
        <v>93.2</v>
      </c>
      <c r="Z136" s="117">
        <v>0.2</v>
      </c>
      <c r="AA136" s="117">
        <v>2.6905999999999999</v>
      </c>
      <c r="AB136" s="118">
        <v>155.4</v>
      </c>
      <c r="AH136" s="72" t="str">
        <f>IF(AND(B136="Premier League",E136="Live"),_xlfn.XLOOKUP(_xlfn.TEXTJOIN(" vs ",,C136:D136),Calendar!G:G,Calendar!B:B),IF(AND(B136="Premier League",E136="Highlights"),_xlfn.XLOOKUP(H136,Calendar!O:O,Calendar!N:N,,-1),""))</f>
        <v>Matchweek 01</v>
      </c>
    </row>
    <row r="137" spans="1:34" s="72" customFormat="1" hidden="1" x14ac:dyDescent="0.35">
      <c r="A137" s="112" t="s">
        <v>70</v>
      </c>
      <c r="B137" s="112" t="s">
        <v>589</v>
      </c>
      <c r="C137" s="112" t="s">
        <v>590</v>
      </c>
      <c r="D137" s="112" t="s">
        <v>169</v>
      </c>
      <c r="E137" s="112" t="s">
        <v>41</v>
      </c>
      <c r="F137" s="113">
        <v>0.625</v>
      </c>
      <c r="G137" s="112"/>
      <c r="H137" s="114">
        <v>45904</v>
      </c>
      <c r="I137" s="112" t="s">
        <v>522</v>
      </c>
      <c r="J137" s="115" t="s">
        <v>127</v>
      </c>
      <c r="K137" s="112" t="s">
        <v>53</v>
      </c>
      <c r="L137" s="112" t="s">
        <v>591</v>
      </c>
      <c r="M137" s="115" t="s">
        <v>36</v>
      </c>
      <c r="N137" s="113">
        <v>0.62569444444444444</v>
      </c>
      <c r="O137" s="113">
        <v>0.70347222222222228</v>
      </c>
      <c r="P137" s="113">
        <v>7.7777777777777835E-2</v>
      </c>
      <c r="Q137" s="116">
        <v>738</v>
      </c>
      <c r="R137" s="117">
        <v>1.2</v>
      </c>
      <c r="S137" s="117">
        <v>13.5684</v>
      </c>
      <c r="T137" s="117">
        <v>1117.3</v>
      </c>
      <c r="U137" s="117">
        <v>4.9000000000000004</v>
      </c>
      <c r="V137" s="117">
        <v>0.1</v>
      </c>
      <c r="W137" s="117">
        <v>5.1524999999999999</v>
      </c>
      <c r="X137" s="117">
        <v>12.2</v>
      </c>
      <c r="Y137" s="117">
        <v>716.3</v>
      </c>
      <c r="Z137" s="117">
        <v>1.4</v>
      </c>
      <c r="AA137" s="117">
        <v>13.4985</v>
      </c>
      <c r="AB137" s="118">
        <v>1087.2</v>
      </c>
    </row>
    <row r="138" spans="1:34" s="72" customFormat="1" hidden="1" x14ac:dyDescent="0.35">
      <c r="A138" s="112" t="s">
        <v>70</v>
      </c>
      <c r="B138" s="112" t="s">
        <v>589</v>
      </c>
      <c r="C138" s="112" t="s">
        <v>592</v>
      </c>
      <c r="D138" s="112" t="s">
        <v>593</v>
      </c>
      <c r="E138" s="112" t="s">
        <v>41</v>
      </c>
      <c r="F138" s="113">
        <v>0.82291666666666663</v>
      </c>
      <c r="G138" s="112"/>
      <c r="H138" s="114">
        <v>45904</v>
      </c>
      <c r="I138" s="112" t="s">
        <v>522</v>
      </c>
      <c r="J138" s="115" t="s">
        <v>127</v>
      </c>
      <c r="K138" s="112" t="s">
        <v>53</v>
      </c>
      <c r="L138" s="112" t="s">
        <v>594</v>
      </c>
      <c r="M138" s="115" t="s">
        <v>36</v>
      </c>
      <c r="N138" s="113">
        <v>0.82291666666666674</v>
      </c>
      <c r="O138" s="113">
        <v>0.90277777777777779</v>
      </c>
      <c r="P138" s="113">
        <v>7.9861111111111049E-2</v>
      </c>
      <c r="Q138" s="116">
        <v>111.2</v>
      </c>
      <c r="R138" s="117">
        <v>6.3</v>
      </c>
      <c r="S138" s="117">
        <v>26.1709</v>
      </c>
      <c r="T138" s="117">
        <v>152.1</v>
      </c>
      <c r="U138" s="117">
        <v>12.1</v>
      </c>
      <c r="V138" s="117">
        <v>5.8</v>
      </c>
      <c r="W138" s="117">
        <v>62.694299999999998</v>
      </c>
      <c r="X138" s="117">
        <v>15.4</v>
      </c>
      <c r="Y138" s="117">
        <v>95.3</v>
      </c>
      <c r="Z138" s="117">
        <v>6.4</v>
      </c>
      <c r="AA138" s="117">
        <v>24.2864</v>
      </c>
      <c r="AB138" s="118">
        <v>130.80000000000001</v>
      </c>
      <c r="AH138" s="72" t="str">
        <f>IF(AND(B138="Premier League",E138="Live"),_xlfn.XLOOKUP(_xlfn.TEXTJOIN(" vs ",,C138:D138),Calendar!G:G,Calendar!B:B),IF(AND(B138="Premier League",E138="Highlights"),_xlfn.XLOOKUP(H138,Calendar!O:O,Calendar!N:N,,-1),""))</f>
        <v/>
      </c>
    </row>
    <row r="139" spans="1:34" s="72" customFormat="1" hidden="1" x14ac:dyDescent="0.35">
      <c r="A139" s="112" t="s">
        <v>70</v>
      </c>
      <c r="B139" s="112" t="s">
        <v>589</v>
      </c>
      <c r="C139" s="112" t="s">
        <v>592</v>
      </c>
      <c r="D139" s="112" t="s">
        <v>593</v>
      </c>
      <c r="E139" s="112" t="s">
        <v>41</v>
      </c>
      <c r="F139" s="113">
        <v>0.82291666666666663</v>
      </c>
      <c r="G139" s="112"/>
      <c r="H139" s="114">
        <v>45904</v>
      </c>
      <c r="I139" s="112" t="s">
        <v>522</v>
      </c>
      <c r="J139" s="115" t="s">
        <v>127</v>
      </c>
      <c r="K139" s="112" t="s">
        <v>53</v>
      </c>
      <c r="L139" s="112" t="s">
        <v>595</v>
      </c>
      <c r="M139" s="115" t="s">
        <v>36</v>
      </c>
      <c r="N139" s="113">
        <v>0.82291666666666674</v>
      </c>
      <c r="O139" s="113">
        <v>0.90277777777777779</v>
      </c>
      <c r="P139" s="113">
        <v>7.9861111111111049E-2</v>
      </c>
      <c r="Q139" s="116">
        <v>3.4</v>
      </c>
      <c r="R139" s="117">
        <v>0.2</v>
      </c>
      <c r="S139" s="117">
        <v>0.80020000000000002</v>
      </c>
      <c r="T139" s="117">
        <v>11.9</v>
      </c>
      <c r="U139" s="117">
        <v>0</v>
      </c>
      <c r="V139" s="117">
        <v>0</v>
      </c>
      <c r="W139" s="117">
        <v>0</v>
      </c>
      <c r="X139" s="117" t="s">
        <v>541</v>
      </c>
      <c r="Y139" s="117">
        <v>2.8</v>
      </c>
      <c r="Z139" s="117">
        <v>0.2</v>
      </c>
      <c r="AA139" s="117">
        <v>0.71360000000000001</v>
      </c>
      <c r="AB139" s="118">
        <v>8.1999999999999993</v>
      </c>
      <c r="AH139" s="72" t="str">
        <f>IF(AND(B139="Premier League",E139="Live"),_xlfn.XLOOKUP(_xlfn.TEXTJOIN(" vs ",,C139:D139),Calendar!G:G,Calendar!B:B),IF(AND(B139="Premier League",E139="Highlights"),_xlfn.XLOOKUP(H139,Calendar!O:O,Calendar!N:N,,-1),""))</f>
        <v/>
      </c>
    </row>
    <row r="140" spans="1:34" s="72" customFormat="1" hidden="1" x14ac:dyDescent="0.35">
      <c r="A140" s="112" t="s">
        <v>70</v>
      </c>
      <c r="B140" s="112" t="s">
        <v>152</v>
      </c>
      <c r="C140" s="112" t="s">
        <v>252</v>
      </c>
      <c r="D140" s="112" t="s">
        <v>596</v>
      </c>
      <c r="E140" s="112" t="s">
        <v>41</v>
      </c>
      <c r="F140" s="113">
        <v>0.8125</v>
      </c>
      <c r="G140" s="112"/>
      <c r="H140" s="114">
        <v>45905</v>
      </c>
      <c r="I140" s="112" t="s">
        <v>522</v>
      </c>
      <c r="J140" s="115" t="s">
        <v>71</v>
      </c>
      <c r="K140" s="112" t="s">
        <v>53</v>
      </c>
      <c r="L140" s="112" t="s">
        <v>54</v>
      </c>
      <c r="M140" s="115" t="s">
        <v>55</v>
      </c>
      <c r="N140" s="113">
        <v>0.8125</v>
      </c>
      <c r="O140" s="113">
        <v>0.89722222222222225</v>
      </c>
      <c r="P140" s="113">
        <v>8.4722222222222254E-2</v>
      </c>
      <c r="Q140" s="116">
        <v>60</v>
      </c>
      <c r="R140" s="117">
        <v>0.1</v>
      </c>
      <c r="S140" s="117">
        <v>0.50390000000000001</v>
      </c>
      <c r="T140" s="117">
        <v>95.7</v>
      </c>
      <c r="U140" s="117">
        <v>9.4</v>
      </c>
      <c r="V140" s="117">
        <v>0.1</v>
      </c>
      <c r="W140" s="117">
        <v>3.1585999999999999</v>
      </c>
      <c r="X140" s="117">
        <v>21.2</v>
      </c>
      <c r="Y140" s="117">
        <v>56.9</v>
      </c>
      <c r="Z140" s="117">
        <v>0.1</v>
      </c>
      <c r="AA140" s="117">
        <v>0.49170000000000003</v>
      </c>
      <c r="AB140" s="118">
        <v>88.6</v>
      </c>
      <c r="AH140" s="72" t="str">
        <f>IF(AND(B140="Premier League",E140="Live"),_xlfn.XLOOKUP(_xlfn.TEXTJOIN(" vs ",,C140:D140),Calendar!G:G,Calendar!B:B),IF(AND(B140="Premier League",E140="Highlights"),_xlfn.XLOOKUP(H140,Calendar!O:O,Calendar!N:N,,-1),""))</f>
        <v/>
      </c>
    </row>
    <row r="141" spans="1:34" s="72" customFormat="1" hidden="1" x14ac:dyDescent="0.35">
      <c r="A141" s="112" t="s">
        <v>70</v>
      </c>
      <c r="B141" s="112" t="s">
        <v>152</v>
      </c>
      <c r="C141" s="112" t="s">
        <v>252</v>
      </c>
      <c r="D141" s="112" t="s">
        <v>596</v>
      </c>
      <c r="E141" s="112" t="s">
        <v>41</v>
      </c>
      <c r="F141" s="113">
        <v>0.8125</v>
      </c>
      <c r="G141" s="112"/>
      <c r="H141" s="114">
        <v>45905</v>
      </c>
      <c r="I141" s="112" t="s">
        <v>522</v>
      </c>
      <c r="J141" s="115" t="s">
        <v>71</v>
      </c>
      <c r="K141" s="112" t="s">
        <v>53</v>
      </c>
      <c r="L141" s="112" t="s">
        <v>120</v>
      </c>
      <c r="M141" s="115" t="s">
        <v>55</v>
      </c>
      <c r="N141" s="113">
        <v>0.8125</v>
      </c>
      <c r="O141" s="113">
        <v>0.89722222222222225</v>
      </c>
      <c r="P141" s="113">
        <v>8.4722222222222254E-2</v>
      </c>
      <c r="Q141" s="116">
        <v>62.4</v>
      </c>
      <c r="R141" s="117">
        <v>0.1</v>
      </c>
      <c r="S141" s="117">
        <v>0.52400000000000002</v>
      </c>
      <c r="T141" s="117">
        <v>96.5</v>
      </c>
      <c r="U141" s="117">
        <v>1.4</v>
      </c>
      <c r="V141" s="117">
        <v>0</v>
      </c>
      <c r="W141" s="117">
        <v>0.47039999999999998</v>
      </c>
      <c r="X141" s="117">
        <v>8.8000000000000007</v>
      </c>
      <c r="Y141" s="117">
        <v>58.1</v>
      </c>
      <c r="Z141" s="117">
        <v>0.1</v>
      </c>
      <c r="AA141" s="117">
        <v>0.502</v>
      </c>
      <c r="AB141" s="118">
        <v>93.5</v>
      </c>
      <c r="AH141" s="72" t="str">
        <f>IF(AND(B141="Premier League",E141="Live"),_xlfn.XLOOKUP(_xlfn.TEXTJOIN(" vs ",,C141:D141),Calendar!G:G,Calendar!B:B),IF(AND(B141="Premier League",E141="Highlights"),_xlfn.XLOOKUP(H141,Calendar!O:O,Calendar!N:N,,-1),""))</f>
        <v/>
      </c>
    </row>
    <row r="142" spans="1:34" s="72" customFormat="1" hidden="1" x14ac:dyDescent="0.35">
      <c r="A142" s="112" t="s">
        <v>70</v>
      </c>
      <c r="B142" s="112" t="s">
        <v>152</v>
      </c>
      <c r="C142" s="112" t="s">
        <v>252</v>
      </c>
      <c r="D142" s="112" t="s">
        <v>596</v>
      </c>
      <c r="E142" s="112" t="s">
        <v>41</v>
      </c>
      <c r="F142" s="113">
        <v>0.8125</v>
      </c>
      <c r="G142" s="112"/>
      <c r="H142" s="114">
        <v>45905</v>
      </c>
      <c r="I142" s="112" t="s">
        <v>522</v>
      </c>
      <c r="J142" s="115" t="s">
        <v>71</v>
      </c>
      <c r="K142" s="112" t="s">
        <v>53</v>
      </c>
      <c r="L142" s="112" t="s">
        <v>281</v>
      </c>
      <c r="M142" s="115" t="s">
        <v>55</v>
      </c>
      <c r="N142" s="113">
        <v>0.8125</v>
      </c>
      <c r="O142" s="113">
        <v>0.89722222222222225</v>
      </c>
      <c r="P142" s="113">
        <v>8.4722222222222254E-2</v>
      </c>
      <c r="Q142" s="116">
        <v>29.8</v>
      </c>
      <c r="R142" s="117">
        <v>0</v>
      </c>
      <c r="S142" s="117">
        <v>0.25030000000000002</v>
      </c>
      <c r="T142" s="117">
        <v>45.8</v>
      </c>
      <c r="U142" s="117">
        <v>8.1</v>
      </c>
      <c r="V142" s="117">
        <v>0.1</v>
      </c>
      <c r="W142" s="117">
        <v>2.7218</v>
      </c>
      <c r="X142" s="117">
        <v>8.6</v>
      </c>
      <c r="Y142" s="117">
        <v>28.8</v>
      </c>
      <c r="Z142" s="117">
        <v>0.1</v>
      </c>
      <c r="AA142" s="117">
        <v>0.24890000000000001</v>
      </c>
      <c r="AB142" s="118">
        <v>45.8</v>
      </c>
      <c r="AH142" s="72" t="str">
        <f>IF(AND(B142="Premier League",E142="Live"),_xlfn.XLOOKUP(_xlfn.TEXTJOIN(" vs ",,C142:D142),Calendar!G:G,Calendar!B:B),IF(AND(B142="Premier League",E142="Highlights"),_xlfn.XLOOKUP(H142,Calendar!O:O,Calendar!N:N,,-1),""))</f>
        <v/>
      </c>
    </row>
    <row r="143" spans="1:34" s="72" customFormat="1" hidden="1" x14ac:dyDescent="0.35">
      <c r="A143" s="112" t="s">
        <v>70</v>
      </c>
      <c r="B143" s="112" t="s">
        <v>589</v>
      </c>
      <c r="C143" s="112" t="s">
        <v>160</v>
      </c>
      <c r="D143" s="112" t="s">
        <v>267</v>
      </c>
      <c r="E143" s="112" t="s">
        <v>41</v>
      </c>
      <c r="F143" s="113">
        <v>0.82291666666666663</v>
      </c>
      <c r="G143" s="112"/>
      <c r="H143" s="114">
        <v>45905</v>
      </c>
      <c r="I143" s="112" t="s">
        <v>522</v>
      </c>
      <c r="J143" s="115" t="s">
        <v>71</v>
      </c>
      <c r="K143" s="112" t="s">
        <v>53</v>
      </c>
      <c r="L143" s="112" t="s">
        <v>509</v>
      </c>
      <c r="M143" s="115" t="s">
        <v>36</v>
      </c>
      <c r="N143" s="113">
        <v>0.82361111111111118</v>
      </c>
      <c r="O143" s="113">
        <v>0.90138888888888891</v>
      </c>
      <c r="P143" s="113">
        <v>7.7777777777777724E-2</v>
      </c>
      <c r="Q143" s="116">
        <v>130.30000000000001</v>
      </c>
      <c r="R143" s="117">
        <v>0.2</v>
      </c>
      <c r="S143" s="117">
        <v>1.0853999999999999</v>
      </c>
      <c r="T143" s="117">
        <v>200.8</v>
      </c>
      <c r="U143" s="117">
        <v>4.2</v>
      </c>
      <c r="V143" s="117">
        <v>0.1</v>
      </c>
      <c r="W143" s="117">
        <v>1.3071999999999999</v>
      </c>
      <c r="X143" s="117">
        <v>10</v>
      </c>
      <c r="Y143" s="117">
        <v>128</v>
      </c>
      <c r="Z143" s="117">
        <v>0.2</v>
      </c>
      <c r="AA143" s="117">
        <v>1.0967</v>
      </c>
      <c r="AB143" s="118">
        <v>197.2</v>
      </c>
      <c r="AH143" s="72" t="str">
        <f>IF(AND(B143="Premier League",E143="Live"),_xlfn.XLOOKUP(_xlfn.TEXTJOIN(" vs ",,C143:D143),Calendar!G:G,Calendar!B:B),IF(AND(B143="Premier League",E143="Highlights"),_xlfn.XLOOKUP(H143,Calendar!O:O,Calendar!N:N,,-1),""))</f>
        <v/>
      </c>
    </row>
    <row r="144" spans="1:34" s="72" customFormat="1" hidden="1" x14ac:dyDescent="0.35">
      <c r="A144" s="112" t="s">
        <v>70</v>
      </c>
      <c r="B144" s="112" t="s">
        <v>589</v>
      </c>
      <c r="C144" s="112" t="s">
        <v>160</v>
      </c>
      <c r="D144" s="112" t="s">
        <v>267</v>
      </c>
      <c r="E144" s="112" t="s">
        <v>41</v>
      </c>
      <c r="F144" s="113">
        <v>0.82291666666666663</v>
      </c>
      <c r="G144" s="112"/>
      <c r="H144" s="114">
        <v>45905</v>
      </c>
      <c r="I144" s="112" t="s">
        <v>522</v>
      </c>
      <c r="J144" s="115" t="s">
        <v>71</v>
      </c>
      <c r="K144" s="112" t="s">
        <v>53</v>
      </c>
      <c r="L144" s="112" t="s">
        <v>597</v>
      </c>
      <c r="M144" s="115" t="s">
        <v>36</v>
      </c>
      <c r="N144" s="113">
        <v>0.82361111111111118</v>
      </c>
      <c r="O144" s="113">
        <v>0.90138888888888891</v>
      </c>
      <c r="P144" s="113">
        <v>7.7777777777777724E-2</v>
      </c>
      <c r="Q144" s="116">
        <v>1272.2</v>
      </c>
      <c r="R144" s="117">
        <v>2.1</v>
      </c>
      <c r="S144" s="117">
        <v>10.5976</v>
      </c>
      <c r="T144" s="117">
        <v>1597.4</v>
      </c>
      <c r="U144" s="117">
        <v>53.8</v>
      </c>
      <c r="V144" s="117">
        <v>0.7</v>
      </c>
      <c r="W144" s="117">
        <v>16.744499999999999</v>
      </c>
      <c r="X144" s="117">
        <v>86.1</v>
      </c>
      <c r="Y144" s="117">
        <v>1212.8</v>
      </c>
      <c r="Z144" s="117">
        <v>2.2999999999999998</v>
      </c>
      <c r="AA144" s="117">
        <v>10.3908</v>
      </c>
      <c r="AB144" s="118">
        <v>1533.1</v>
      </c>
      <c r="AH144" s="72" t="str">
        <f>IF(AND(B144="Premier League",E144="Live"),_xlfn.XLOOKUP(_xlfn.TEXTJOIN(" vs ",,C144:D144),Calendar!G:G,Calendar!B:B),IF(AND(B144="Premier League",E144="Highlights"),_xlfn.XLOOKUP(H144,Calendar!O:O,Calendar!N:N,,-1),""))</f>
        <v/>
      </c>
    </row>
    <row r="145" spans="1:34" s="72" customFormat="1" hidden="1" x14ac:dyDescent="0.35">
      <c r="A145" s="112" t="s">
        <v>70</v>
      </c>
      <c r="B145" s="112" t="s">
        <v>147</v>
      </c>
      <c r="C145" s="112" t="s">
        <v>168</v>
      </c>
      <c r="D145" s="112" t="s">
        <v>598</v>
      </c>
      <c r="E145" s="112" t="s">
        <v>41</v>
      </c>
      <c r="F145" s="113">
        <v>0.52083333333333337</v>
      </c>
      <c r="G145" s="112"/>
      <c r="H145" s="114">
        <v>45906</v>
      </c>
      <c r="I145" s="112" t="s">
        <v>522</v>
      </c>
      <c r="J145" s="115" t="s">
        <v>37</v>
      </c>
      <c r="K145" s="112" t="s">
        <v>53</v>
      </c>
      <c r="L145" s="112" t="s">
        <v>54</v>
      </c>
      <c r="M145" s="115" t="s">
        <v>55</v>
      </c>
      <c r="N145" s="113">
        <v>0.52152777777777781</v>
      </c>
      <c r="O145" s="113">
        <v>0.60069444444444442</v>
      </c>
      <c r="P145" s="113">
        <v>7.9166666666666607E-2</v>
      </c>
      <c r="Q145" s="116">
        <v>88.3</v>
      </c>
      <c r="R145" s="117">
        <v>0.1</v>
      </c>
      <c r="S145" s="117">
        <v>1.8354999999999999</v>
      </c>
      <c r="T145" s="117">
        <v>140.30000000000001</v>
      </c>
      <c r="U145" s="117">
        <v>5.8</v>
      </c>
      <c r="V145" s="117">
        <v>0.1</v>
      </c>
      <c r="W145" s="117">
        <v>4.0418000000000003</v>
      </c>
      <c r="X145" s="117">
        <v>9.1</v>
      </c>
      <c r="Y145" s="117">
        <v>73</v>
      </c>
      <c r="Z145" s="117">
        <v>0.1</v>
      </c>
      <c r="AA145" s="117">
        <v>1.5728</v>
      </c>
      <c r="AB145" s="118">
        <v>106.6</v>
      </c>
      <c r="AH145" s="72" t="str">
        <f>IF(AND(B145="Premier League",E145="Live"),_xlfn.XLOOKUP(_xlfn.TEXTJOIN(" vs ",,C145:D145),Calendar!G:G,Calendar!B:B),IF(AND(B145="Premier League",E145="Highlights"),_xlfn.XLOOKUP(H145,Calendar!O:O,Calendar!N:N,,-1),""))</f>
        <v/>
      </c>
    </row>
    <row r="146" spans="1:34" s="72" customFormat="1" hidden="1" x14ac:dyDescent="0.35">
      <c r="A146" s="112" t="s">
        <v>70</v>
      </c>
      <c r="B146" s="112" t="s">
        <v>147</v>
      </c>
      <c r="C146" s="112" t="s">
        <v>168</v>
      </c>
      <c r="D146" s="112" t="s">
        <v>598</v>
      </c>
      <c r="E146" s="112" t="s">
        <v>41</v>
      </c>
      <c r="F146" s="113">
        <v>0.52083333333333337</v>
      </c>
      <c r="G146" s="112"/>
      <c r="H146" s="114">
        <v>45906</v>
      </c>
      <c r="I146" s="112" t="s">
        <v>522</v>
      </c>
      <c r="J146" s="115" t="s">
        <v>37</v>
      </c>
      <c r="K146" s="112" t="s">
        <v>53</v>
      </c>
      <c r="L146" s="112" t="s">
        <v>120</v>
      </c>
      <c r="M146" s="115" t="s">
        <v>55</v>
      </c>
      <c r="N146" s="113">
        <v>0.52152777777777781</v>
      </c>
      <c r="O146" s="113">
        <v>0.60069444444444442</v>
      </c>
      <c r="P146" s="113">
        <v>7.9166666666666607E-2</v>
      </c>
      <c r="Q146" s="116">
        <v>34.6</v>
      </c>
      <c r="R146" s="117">
        <v>0.1</v>
      </c>
      <c r="S146" s="117">
        <v>0.71919999999999995</v>
      </c>
      <c r="T146" s="117">
        <v>75.400000000000006</v>
      </c>
      <c r="U146" s="117">
        <v>0.2</v>
      </c>
      <c r="V146" s="117">
        <v>0</v>
      </c>
      <c r="W146" s="117">
        <v>0.1394</v>
      </c>
      <c r="X146" s="117">
        <v>27.5</v>
      </c>
      <c r="Y146" s="117">
        <v>31.5</v>
      </c>
      <c r="Z146" s="117">
        <v>0.1</v>
      </c>
      <c r="AA146" s="117">
        <v>0.67869999999999997</v>
      </c>
      <c r="AB146" s="118">
        <v>68.7</v>
      </c>
      <c r="AH146" s="72" t="str">
        <f>IF(AND(B146="Premier League",E146="Live"),_xlfn.XLOOKUP(_xlfn.TEXTJOIN(" vs ",,C146:D146),Calendar!G:G,Calendar!B:B),IF(AND(B146="Premier League",E146="Highlights"),_xlfn.XLOOKUP(H146,Calendar!O:O,Calendar!N:N,,-1),""))</f>
        <v/>
      </c>
    </row>
    <row r="147" spans="1:34" s="72" customFormat="1" hidden="1" x14ac:dyDescent="0.35">
      <c r="A147" s="112" t="s">
        <v>70</v>
      </c>
      <c r="B147" s="112" t="s">
        <v>152</v>
      </c>
      <c r="C147" s="112" t="s">
        <v>599</v>
      </c>
      <c r="D147" s="112" t="s">
        <v>600</v>
      </c>
      <c r="E147" s="112" t="s">
        <v>41</v>
      </c>
      <c r="F147" s="113">
        <v>0.5625</v>
      </c>
      <c r="G147" s="112"/>
      <c r="H147" s="114">
        <v>45906</v>
      </c>
      <c r="I147" s="112" t="s">
        <v>522</v>
      </c>
      <c r="J147" s="115" t="s">
        <v>37</v>
      </c>
      <c r="K147" s="112" t="s">
        <v>53</v>
      </c>
      <c r="L147" s="112" t="s">
        <v>591</v>
      </c>
      <c r="M147" s="115" t="s">
        <v>36</v>
      </c>
      <c r="N147" s="113">
        <v>0.5625</v>
      </c>
      <c r="O147" s="113">
        <v>0.64444444444444449</v>
      </c>
      <c r="P147" s="113">
        <v>8.1944444444444486E-2</v>
      </c>
      <c r="Q147" s="116">
        <v>555.6</v>
      </c>
      <c r="R147" s="117">
        <v>0.9</v>
      </c>
      <c r="S147" s="117">
        <v>10.391299999999999</v>
      </c>
      <c r="T147" s="117">
        <v>658.7</v>
      </c>
      <c r="U147" s="117">
        <v>6.8</v>
      </c>
      <c r="V147" s="117">
        <v>0.1</v>
      </c>
      <c r="W147" s="117">
        <v>4.1768999999999998</v>
      </c>
      <c r="X147" s="117">
        <v>24.8</v>
      </c>
      <c r="Y147" s="117">
        <v>547.4</v>
      </c>
      <c r="Z147" s="117">
        <v>1</v>
      </c>
      <c r="AA147" s="117">
        <v>10.6213</v>
      </c>
      <c r="AB147" s="118">
        <v>654.1</v>
      </c>
      <c r="AH147" s="72" t="str">
        <f>IF(AND(B147="Premier League",E147="Live"),_xlfn.XLOOKUP(_xlfn.TEXTJOIN(" vs ",,C147:D147),Calendar!G:G,Calendar!B:B),IF(AND(B147="Premier League",E147="Highlights"),_xlfn.XLOOKUP(H147,Calendar!O:O,Calendar!N:N,,-1),""))</f>
        <v/>
      </c>
    </row>
    <row r="148" spans="1:34" s="72" customFormat="1" hidden="1" x14ac:dyDescent="0.35">
      <c r="A148" s="112" t="s">
        <v>70</v>
      </c>
      <c r="B148" s="112" t="s">
        <v>152</v>
      </c>
      <c r="C148" s="112" t="s">
        <v>599</v>
      </c>
      <c r="D148" s="112" t="s">
        <v>600</v>
      </c>
      <c r="E148" s="112" t="s">
        <v>41</v>
      </c>
      <c r="F148" s="113">
        <v>0.5625</v>
      </c>
      <c r="G148" s="112"/>
      <c r="H148" s="114">
        <v>45906</v>
      </c>
      <c r="I148" s="112" t="s">
        <v>522</v>
      </c>
      <c r="J148" s="115" t="s">
        <v>37</v>
      </c>
      <c r="K148" s="112" t="s">
        <v>53</v>
      </c>
      <c r="L148" s="112" t="s">
        <v>502</v>
      </c>
      <c r="M148" s="115" t="s">
        <v>36</v>
      </c>
      <c r="N148" s="113">
        <v>0.5625</v>
      </c>
      <c r="O148" s="113">
        <v>0.64444444444444449</v>
      </c>
      <c r="P148" s="113">
        <v>8.1944444444444486E-2</v>
      </c>
      <c r="Q148" s="116">
        <v>16.8</v>
      </c>
      <c r="R148" s="117">
        <v>0.6</v>
      </c>
      <c r="S148" s="117">
        <v>5.2763999999999998</v>
      </c>
      <c r="T148" s="117">
        <v>23.8</v>
      </c>
      <c r="U148" s="117">
        <v>0.2</v>
      </c>
      <c r="V148" s="117">
        <v>0.1</v>
      </c>
      <c r="W148" s="117">
        <v>1.3071999999999999</v>
      </c>
      <c r="X148" s="117">
        <v>1.4</v>
      </c>
      <c r="Y148" s="117">
        <v>16.8</v>
      </c>
      <c r="Z148" s="117">
        <v>0.7</v>
      </c>
      <c r="AA148" s="117">
        <v>5.3520000000000003</v>
      </c>
      <c r="AB148" s="118">
        <v>23.8</v>
      </c>
      <c r="AH148" s="72" t="str">
        <f>IF(AND(B148="Premier League",E148="Live"),_xlfn.XLOOKUP(_xlfn.TEXTJOIN(" vs ",,C148:D148),Calendar!G:G,Calendar!B:B),IF(AND(B148="Premier League",E148="Highlights"),_xlfn.XLOOKUP(H148,Calendar!O:O,Calendar!N:N,,-1),""))</f>
        <v/>
      </c>
    </row>
    <row r="149" spans="1:34" s="72" customFormat="1" hidden="1" x14ac:dyDescent="0.35">
      <c r="A149" s="112" t="s">
        <v>70</v>
      </c>
      <c r="B149" s="112" t="s">
        <v>146</v>
      </c>
      <c r="C149" s="112" t="s">
        <v>118</v>
      </c>
      <c r="D149" s="112" t="s">
        <v>556</v>
      </c>
      <c r="E149" s="112" t="s">
        <v>41</v>
      </c>
      <c r="F149" s="113">
        <v>0.625</v>
      </c>
      <c r="G149" s="112"/>
      <c r="H149" s="114">
        <v>45906</v>
      </c>
      <c r="I149" s="112" t="s">
        <v>522</v>
      </c>
      <c r="J149" s="115" t="s">
        <v>37</v>
      </c>
      <c r="K149" s="112" t="s">
        <v>53</v>
      </c>
      <c r="L149" s="112" t="s">
        <v>548</v>
      </c>
      <c r="M149" s="115" t="s">
        <v>55</v>
      </c>
      <c r="N149" s="113">
        <v>0.625</v>
      </c>
      <c r="O149" s="113">
        <v>0.70625000000000004</v>
      </c>
      <c r="P149" s="113">
        <v>8.1250000000000044E-2</v>
      </c>
      <c r="Q149" s="116">
        <v>16</v>
      </c>
      <c r="R149" s="117">
        <v>0</v>
      </c>
      <c r="S149" s="117">
        <v>0.25419999999999998</v>
      </c>
      <c r="T149" s="117">
        <v>37.9</v>
      </c>
      <c r="U149" s="117">
        <v>1.1000000000000001</v>
      </c>
      <c r="V149" s="117">
        <v>0</v>
      </c>
      <c r="W149" s="117">
        <v>0.48570000000000002</v>
      </c>
      <c r="X149" s="117">
        <v>3.2</v>
      </c>
      <c r="Y149" s="117">
        <v>13.3</v>
      </c>
      <c r="Z149" s="117">
        <v>0</v>
      </c>
      <c r="AA149" s="117">
        <v>0.21940000000000001</v>
      </c>
      <c r="AB149" s="118">
        <v>31</v>
      </c>
      <c r="AH149" s="72" t="str">
        <f>IF(AND(B149="Premier League",E149="Live"),_xlfn.XLOOKUP(_xlfn.TEXTJOIN(" vs ",,C149:D149),Calendar!G:G,Calendar!B:B),IF(AND(B149="Premier League",E149="Highlights"),_xlfn.XLOOKUP(H149,Calendar!O:O,Calendar!N:N,,-1),""))</f>
        <v/>
      </c>
    </row>
    <row r="150" spans="1:34" s="72" customFormat="1" hidden="1" x14ac:dyDescent="0.35">
      <c r="A150" s="112" t="s">
        <v>70</v>
      </c>
      <c r="B150" s="112" t="s">
        <v>589</v>
      </c>
      <c r="C150" s="112" t="s">
        <v>76</v>
      </c>
      <c r="D150" s="112" t="s">
        <v>78</v>
      </c>
      <c r="E150" s="112" t="s">
        <v>41</v>
      </c>
      <c r="F150" s="113">
        <v>0.70833333333333337</v>
      </c>
      <c r="G150" s="112"/>
      <c r="H150" s="114">
        <v>45906</v>
      </c>
      <c r="I150" s="112" t="s">
        <v>522</v>
      </c>
      <c r="J150" s="115" t="s">
        <v>37</v>
      </c>
      <c r="K150" s="112" t="s">
        <v>53</v>
      </c>
      <c r="L150" s="112" t="s">
        <v>549</v>
      </c>
      <c r="M150" s="115" t="s">
        <v>80</v>
      </c>
      <c r="N150" s="113">
        <v>0.70902777777777781</v>
      </c>
      <c r="O150" s="113">
        <v>0.78472222222222221</v>
      </c>
      <c r="P150" s="113">
        <v>7.5694444444444398E-2</v>
      </c>
      <c r="Q150" s="116">
        <v>3111</v>
      </c>
      <c r="R150" s="117">
        <v>5.0350000000000001</v>
      </c>
      <c r="S150" s="117">
        <v>30.2362</v>
      </c>
      <c r="T150" s="117">
        <v>3454.1</v>
      </c>
      <c r="U150" s="117">
        <v>217.6</v>
      </c>
      <c r="V150" s="117">
        <v>2.992</v>
      </c>
      <c r="W150" s="117">
        <v>52.918300000000002</v>
      </c>
      <c r="X150" s="117">
        <v>257.60000000000002</v>
      </c>
      <c r="Y150" s="117">
        <v>2965.5</v>
      </c>
      <c r="Z150" s="117">
        <v>5.6219999999999999</v>
      </c>
      <c r="AA150" s="117">
        <v>29.885100000000001</v>
      </c>
      <c r="AB150" s="118">
        <v>3302.5</v>
      </c>
      <c r="AH150" s="72" t="str">
        <f>IF(AND(B150="Premier League",E150="Live"),_xlfn.XLOOKUP(_xlfn.TEXTJOIN(" vs ",,C150:D150),Calendar!G:G,Calendar!B:B),IF(AND(B150="Premier League",E150="Highlights"),_xlfn.XLOOKUP(H150,Calendar!O:O,Calendar!N:N,,-1),""))</f>
        <v/>
      </c>
    </row>
    <row r="151" spans="1:34" s="72" customFormat="1" hidden="1" x14ac:dyDescent="0.35">
      <c r="A151" s="112" t="s">
        <v>70</v>
      </c>
      <c r="B151" s="112" t="s">
        <v>608</v>
      </c>
      <c r="C151" s="112" t="s">
        <v>258</v>
      </c>
      <c r="D151" s="112" t="s">
        <v>239</v>
      </c>
      <c r="E151" s="112" t="s">
        <v>41</v>
      </c>
      <c r="F151" s="113">
        <v>0.72916666666666663</v>
      </c>
      <c r="G151" s="112"/>
      <c r="H151" s="114">
        <v>45906</v>
      </c>
      <c r="I151" s="112" t="s">
        <v>522</v>
      </c>
      <c r="J151" s="115" t="s">
        <v>37</v>
      </c>
      <c r="K151" s="112" t="s">
        <v>53</v>
      </c>
      <c r="L151" s="112" t="s">
        <v>120</v>
      </c>
      <c r="M151" s="115" t="s">
        <v>55</v>
      </c>
      <c r="N151" s="113">
        <v>0.72916666666666674</v>
      </c>
      <c r="O151" s="113">
        <v>0.81319444444444444</v>
      </c>
      <c r="P151" s="113">
        <v>8.4027777777777701E-2</v>
      </c>
      <c r="Q151" s="116">
        <v>27.8</v>
      </c>
      <c r="R151" s="117">
        <v>4.4999999999999998E-2</v>
      </c>
      <c r="S151" s="117">
        <v>0.26</v>
      </c>
      <c r="T151" s="117">
        <v>57.1</v>
      </c>
      <c r="U151" s="117">
        <v>5.8</v>
      </c>
      <c r="V151" s="117">
        <v>0.08</v>
      </c>
      <c r="W151" s="117">
        <v>1.5553999999999999</v>
      </c>
      <c r="X151" s="117">
        <v>18</v>
      </c>
      <c r="Y151" s="117">
        <v>24.6</v>
      </c>
      <c r="Z151" s="117">
        <v>4.7E-2</v>
      </c>
      <c r="AA151" s="117">
        <v>0.2384</v>
      </c>
      <c r="AB151" s="118">
        <v>54</v>
      </c>
      <c r="AH151" s="72" t="str">
        <f>IF(AND(B151="Premier League",E151="Live"),_xlfn.XLOOKUP(_xlfn.TEXTJOIN(" vs ",,C151:D151),Calendar!G:G,Calendar!B:B),IF(AND(B151="Premier League",E151="Highlights"),_xlfn.XLOOKUP(H151,Calendar!O:O,Calendar!N:N,,-1),""))</f>
        <v/>
      </c>
    </row>
    <row r="152" spans="1:34" s="72" customFormat="1" hidden="1" x14ac:dyDescent="0.35">
      <c r="A152" s="112" t="s">
        <v>70</v>
      </c>
      <c r="B152" s="112" t="s">
        <v>152</v>
      </c>
      <c r="C152" s="112" t="s">
        <v>601</v>
      </c>
      <c r="D152" s="112" t="s">
        <v>603</v>
      </c>
      <c r="E152" s="112" t="s">
        <v>41</v>
      </c>
      <c r="F152" s="113">
        <v>0.5</v>
      </c>
      <c r="G152" s="112"/>
      <c r="H152" s="114">
        <v>45907</v>
      </c>
      <c r="I152" s="112" t="s">
        <v>522</v>
      </c>
      <c r="J152" s="115" t="s">
        <v>38</v>
      </c>
      <c r="K152" s="112" t="s">
        <v>53</v>
      </c>
      <c r="L152" s="112" t="s">
        <v>120</v>
      </c>
      <c r="M152" s="115" t="s">
        <v>55</v>
      </c>
      <c r="N152" s="113">
        <v>0.5</v>
      </c>
      <c r="O152" s="113">
        <v>0.58333333333333337</v>
      </c>
      <c r="P152" s="113">
        <v>8.333333333333337E-2</v>
      </c>
      <c r="Q152" s="116">
        <v>23.5</v>
      </c>
      <c r="R152" s="117">
        <v>3.7999999999999999E-2</v>
      </c>
      <c r="S152" s="117">
        <v>0.41360000000000002</v>
      </c>
      <c r="T152" s="117">
        <v>44.3</v>
      </c>
      <c r="U152" s="117">
        <v>0.1</v>
      </c>
      <c r="V152" s="117">
        <v>1E-3</v>
      </c>
      <c r="W152" s="117">
        <v>4.7300000000000002E-2</v>
      </c>
      <c r="X152" s="117">
        <v>4.2</v>
      </c>
      <c r="Y152" s="117">
        <v>23.3</v>
      </c>
      <c r="Z152" s="117">
        <v>4.3999999999999997E-2</v>
      </c>
      <c r="AA152" s="117">
        <v>0.42399999999999999</v>
      </c>
      <c r="AB152" s="118">
        <v>44.3</v>
      </c>
      <c r="AH152" s="72" t="str">
        <f>IF(AND(B152="Premier League",E152="Live"),_xlfn.XLOOKUP(_xlfn.TEXTJOIN(" vs ",,C152:D152),Calendar!G:G,Calendar!B:B),IF(AND(B152="Premier League",E152="Highlights"),_xlfn.XLOOKUP(H152,Calendar!O:O,Calendar!N:N,,-1),""))</f>
        <v/>
      </c>
    </row>
    <row r="153" spans="1:34" s="72" customFormat="1" hidden="1" x14ac:dyDescent="0.35">
      <c r="A153" s="112" t="s">
        <v>70</v>
      </c>
      <c r="B153" s="112" t="s">
        <v>152</v>
      </c>
      <c r="C153" s="112" t="s">
        <v>609</v>
      </c>
      <c r="D153" s="112" t="s">
        <v>610</v>
      </c>
      <c r="E153" s="112" t="s">
        <v>41</v>
      </c>
      <c r="F153" s="113">
        <v>0.5</v>
      </c>
      <c r="G153" s="112"/>
      <c r="H153" s="114">
        <v>45907</v>
      </c>
      <c r="I153" s="112" t="s">
        <v>522</v>
      </c>
      <c r="J153" s="115" t="s">
        <v>38</v>
      </c>
      <c r="K153" s="112" t="s">
        <v>53</v>
      </c>
      <c r="L153" s="112" t="s">
        <v>54</v>
      </c>
      <c r="M153" s="115" t="s">
        <v>55</v>
      </c>
      <c r="N153" s="113">
        <v>0.5</v>
      </c>
      <c r="O153" s="113">
        <v>0.57986111111111116</v>
      </c>
      <c r="P153" s="113">
        <v>7.986111111111116E-2</v>
      </c>
      <c r="Q153" s="116">
        <v>53.6</v>
      </c>
      <c r="R153" s="117">
        <v>8.6999999999999994E-2</v>
      </c>
      <c r="S153" s="117">
        <v>0.95189999999999997</v>
      </c>
      <c r="T153" s="117">
        <v>97.8</v>
      </c>
      <c r="U153" s="117">
        <v>9.4</v>
      </c>
      <c r="V153" s="117">
        <v>0.129</v>
      </c>
      <c r="W153" s="117">
        <v>4.5366999999999997</v>
      </c>
      <c r="X153" s="117">
        <v>26.3</v>
      </c>
      <c r="Y153" s="117">
        <v>52.7</v>
      </c>
      <c r="Z153" s="117">
        <v>0.1</v>
      </c>
      <c r="AA153" s="117">
        <v>0.96760000000000002</v>
      </c>
      <c r="AB153" s="118">
        <v>97.8</v>
      </c>
      <c r="AH153" s="72" t="str">
        <f>IF(AND(B153="Premier League",E153="Live"),_xlfn.XLOOKUP(_xlfn.TEXTJOIN(" vs ",,C153:D153),Calendar!G:G,Calendar!B:B),IF(AND(B153="Premier League",E153="Highlights"),_xlfn.XLOOKUP(H153,Calendar!O:O,Calendar!N:N,,-1),""))</f>
        <v/>
      </c>
    </row>
    <row r="154" spans="1:34" s="72" customFormat="1" hidden="1" x14ac:dyDescent="0.35">
      <c r="A154" s="112" t="s">
        <v>70</v>
      </c>
      <c r="B154" s="112" t="s">
        <v>152</v>
      </c>
      <c r="C154" s="112" t="s">
        <v>609</v>
      </c>
      <c r="D154" s="112" t="s">
        <v>610</v>
      </c>
      <c r="E154" s="112" t="s">
        <v>41</v>
      </c>
      <c r="F154" s="113">
        <v>0.5</v>
      </c>
      <c r="G154" s="112"/>
      <c r="H154" s="114">
        <v>45907</v>
      </c>
      <c r="I154" s="112" t="s">
        <v>522</v>
      </c>
      <c r="J154" s="115" t="s">
        <v>38</v>
      </c>
      <c r="K154" s="112" t="s">
        <v>53</v>
      </c>
      <c r="L154" s="112" t="s">
        <v>83</v>
      </c>
      <c r="M154" s="115" t="s">
        <v>55</v>
      </c>
      <c r="N154" s="113">
        <v>0.5</v>
      </c>
      <c r="O154" s="113">
        <v>0.57986111111111116</v>
      </c>
      <c r="P154" s="113">
        <v>7.986111111111116E-2</v>
      </c>
      <c r="Q154" s="116">
        <v>75.3</v>
      </c>
      <c r="R154" s="117">
        <v>0.122</v>
      </c>
      <c r="S154" s="117">
        <v>1.3372999999999999</v>
      </c>
      <c r="T154" s="117">
        <v>126.2</v>
      </c>
      <c r="U154" s="117">
        <v>14.5</v>
      </c>
      <c r="V154" s="117">
        <v>0.19900000000000001</v>
      </c>
      <c r="W154" s="117">
        <v>6.9981</v>
      </c>
      <c r="X154" s="117">
        <v>30</v>
      </c>
      <c r="Y154" s="117">
        <v>72.599999999999994</v>
      </c>
      <c r="Z154" s="117">
        <v>0.13800000000000001</v>
      </c>
      <c r="AA154" s="117">
        <v>1.3329</v>
      </c>
      <c r="AB154" s="118">
        <v>120.4</v>
      </c>
      <c r="AH154" s="72" t="str">
        <f>IF(AND(B154="Premier League",E154="Live"),_xlfn.XLOOKUP(_xlfn.TEXTJOIN(" vs ",,C154:D154),Calendar!G:G,Calendar!B:B),IF(AND(B154="Premier League",E154="Highlights"),_xlfn.XLOOKUP(H154,Calendar!O:O,Calendar!N:N,,-1),""))</f>
        <v/>
      </c>
    </row>
    <row r="155" spans="1:34" s="72" customFormat="1" hidden="1" x14ac:dyDescent="0.35">
      <c r="A155" s="112" t="s">
        <v>70</v>
      </c>
      <c r="B155" s="112" t="s">
        <v>152</v>
      </c>
      <c r="C155" s="112" t="s">
        <v>604</v>
      </c>
      <c r="D155" s="112" t="s">
        <v>611</v>
      </c>
      <c r="E155" s="112" t="s">
        <v>41</v>
      </c>
      <c r="F155" s="113">
        <v>0.5</v>
      </c>
      <c r="G155" s="112"/>
      <c r="H155" s="114">
        <v>45907</v>
      </c>
      <c r="I155" s="112" t="s">
        <v>522</v>
      </c>
      <c r="J155" s="115" t="s">
        <v>38</v>
      </c>
      <c r="K155" s="112" t="s">
        <v>53</v>
      </c>
      <c r="L155" s="112" t="s">
        <v>57</v>
      </c>
      <c r="M155" s="115" t="s">
        <v>55</v>
      </c>
      <c r="N155" s="113">
        <v>0.5</v>
      </c>
      <c r="O155" s="113">
        <v>0.57986111111111116</v>
      </c>
      <c r="P155" s="113">
        <v>7.986111111111116E-2</v>
      </c>
      <c r="Q155" s="116">
        <v>45.5</v>
      </c>
      <c r="R155" s="117">
        <v>7.3999999999999996E-2</v>
      </c>
      <c r="S155" s="117">
        <v>0.80810000000000004</v>
      </c>
      <c r="T155" s="117">
        <v>72.099999999999994</v>
      </c>
      <c r="U155" s="117">
        <v>0.2</v>
      </c>
      <c r="V155" s="117">
        <v>3.0000000000000001E-3</v>
      </c>
      <c r="W155" s="117">
        <v>9.6500000000000002E-2</v>
      </c>
      <c r="X155" s="117">
        <v>1.4</v>
      </c>
      <c r="Y155" s="117">
        <v>45.5</v>
      </c>
      <c r="Z155" s="117">
        <v>8.5999999999999993E-2</v>
      </c>
      <c r="AA155" s="117">
        <v>0.83540000000000003</v>
      </c>
      <c r="AB155" s="118">
        <v>72.099999999999994</v>
      </c>
      <c r="AH155" s="72" t="str">
        <f>IF(AND(B155="Premier League",E155="Live"),_xlfn.XLOOKUP(_xlfn.TEXTJOIN(" vs ",,C155:D155),Calendar!G:G,Calendar!B:B),IF(AND(B155="Premier League",E155="Highlights"),_xlfn.XLOOKUP(H155,Calendar!O:O,Calendar!N:N,,-1),""))</f>
        <v/>
      </c>
    </row>
    <row r="156" spans="1:34" s="72" customFormat="1" hidden="1" x14ac:dyDescent="0.35">
      <c r="A156" s="112" t="s">
        <v>70</v>
      </c>
      <c r="B156" s="112" t="s">
        <v>152</v>
      </c>
      <c r="C156" s="112" t="s">
        <v>612</v>
      </c>
      <c r="D156" s="112" t="s">
        <v>602</v>
      </c>
      <c r="E156" s="112" t="s">
        <v>41</v>
      </c>
      <c r="F156" s="113">
        <v>0.5</v>
      </c>
      <c r="G156" s="112"/>
      <c r="H156" s="114">
        <v>45907</v>
      </c>
      <c r="I156" s="112" t="s">
        <v>522</v>
      </c>
      <c r="J156" s="115" t="s">
        <v>38</v>
      </c>
      <c r="K156" s="112" t="s">
        <v>53</v>
      </c>
      <c r="L156" s="112" t="s">
        <v>281</v>
      </c>
      <c r="M156" s="115" t="s">
        <v>55</v>
      </c>
      <c r="N156" s="113">
        <v>0.5</v>
      </c>
      <c r="O156" s="113">
        <v>0.58263888888888893</v>
      </c>
      <c r="P156" s="113">
        <v>8.2638888888888928E-2</v>
      </c>
      <c r="Q156" s="116">
        <v>11.8</v>
      </c>
      <c r="R156" s="117">
        <v>1.9E-2</v>
      </c>
      <c r="S156" s="117">
        <v>0.2077</v>
      </c>
      <c r="T156" s="117">
        <v>21.7</v>
      </c>
      <c r="U156" s="117">
        <v>0.6</v>
      </c>
      <c r="V156" s="117">
        <v>8.0000000000000002E-3</v>
      </c>
      <c r="W156" s="117">
        <v>0.28410000000000002</v>
      </c>
      <c r="X156" s="117">
        <v>6.1</v>
      </c>
      <c r="Y156" s="117">
        <v>11.7</v>
      </c>
      <c r="Z156" s="117">
        <v>2.1999999999999999E-2</v>
      </c>
      <c r="AA156" s="117">
        <v>0.21290000000000001</v>
      </c>
      <c r="AB156" s="118">
        <v>21.7</v>
      </c>
      <c r="AH156" s="72" t="str">
        <f>IF(AND(B156="Premier League",E156="Live"),_xlfn.XLOOKUP(_xlfn.TEXTJOIN(" vs ",,C156:D156),Calendar!G:G,Calendar!B:B),IF(AND(B156="Premier League",E156="Highlights"),_xlfn.XLOOKUP(H156,Calendar!O:O,Calendar!N:N,,-1),""))</f>
        <v/>
      </c>
    </row>
    <row r="157" spans="1:34" s="72" customFormat="1" hidden="1" x14ac:dyDescent="0.35">
      <c r="A157" s="112" t="s">
        <v>70</v>
      </c>
      <c r="B157" s="112" t="s">
        <v>589</v>
      </c>
      <c r="C157" s="112" t="s">
        <v>269</v>
      </c>
      <c r="D157" s="112" t="s">
        <v>593</v>
      </c>
      <c r="E157" s="112" t="s">
        <v>41</v>
      </c>
      <c r="F157" s="113">
        <v>0.82291666666666663</v>
      </c>
      <c r="G157" s="112"/>
      <c r="H157" s="114">
        <v>45907</v>
      </c>
      <c r="I157" s="112" t="s">
        <v>522</v>
      </c>
      <c r="J157" s="115" t="s">
        <v>38</v>
      </c>
      <c r="K157" s="112" t="s">
        <v>53</v>
      </c>
      <c r="L157" s="112" t="s">
        <v>594</v>
      </c>
      <c r="M157" s="115" t="s">
        <v>36</v>
      </c>
      <c r="N157" s="113">
        <v>0.82430555555555562</v>
      </c>
      <c r="O157" s="113">
        <v>0.90277777777777779</v>
      </c>
      <c r="P157" s="113">
        <v>7.8472222222222165E-2</v>
      </c>
      <c r="Q157" s="116">
        <v>25.8</v>
      </c>
      <c r="R157" s="117">
        <v>1.4630000000000001</v>
      </c>
      <c r="S157" s="117">
        <v>9.6053999999999995</v>
      </c>
      <c r="T157" s="117">
        <v>49.6</v>
      </c>
      <c r="U157" s="117">
        <v>0</v>
      </c>
      <c r="V157" s="117">
        <v>0</v>
      </c>
      <c r="W157" s="117">
        <v>0</v>
      </c>
      <c r="X157" s="117" t="s">
        <v>541</v>
      </c>
      <c r="Y157" s="117">
        <v>25.8</v>
      </c>
      <c r="Z157" s="117">
        <v>1.746</v>
      </c>
      <c r="AA157" s="117">
        <v>10.4963</v>
      </c>
      <c r="AB157" s="118">
        <v>49.6</v>
      </c>
      <c r="AH157" s="72" t="str">
        <f>IF(AND(B157="Premier League",E157="Live"),_xlfn.XLOOKUP(_xlfn.TEXTJOIN(" vs ",,C157:D157),Calendar!G:G,Calendar!B:B),IF(AND(B157="Premier League",E157="Highlights"),_xlfn.XLOOKUP(H157,Calendar!O:O,Calendar!N:N,,-1),""))</f>
        <v/>
      </c>
    </row>
    <row r="158" spans="1:34" s="72" customFormat="1" hidden="1" x14ac:dyDescent="0.35">
      <c r="A158" s="112" t="s">
        <v>70</v>
      </c>
      <c r="B158" s="112" t="s">
        <v>589</v>
      </c>
      <c r="C158" s="112" t="s">
        <v>269</v>
      </c>
      <c r="D158" s="112" t="s">
        <v>593</v>
      </c>
      <c r="E158" s="112" t="s">
        <v>41</v>
      </c>
      <c r="F158" s="113">
        <v>0.82291666666666663</v>
      </c>
      <c r="G158" s="112"/>
      <c r="H158" s="114">
        <v>45907</v>
      </c>
      <c r="I158" s="112" t="s">
        <v>522</v>
      </c>
      <c r="J158" s="115" t="s">
        <v>38</v>
      </c>
      <c r="K158" s="112" t="s">
        <v>53</v>
      </c>
      <c r="L158" s="112" t="s">
        <v>597</v>
      </c>
      <c r="M158" s="115" t="s">
        <v>36</v>
      </c>
      <c r="N158" s="113">
        <v>0.82430555555555562</v>
      </c>
      <c r="O158" s="113">
        <v>0.90277777777777779</v>
      </c>
      <c r="P158" s="113">
        <v>7.8472222222222165E-2</v>
      </c>
      <c r="Q158" s="116">
        <v>1004.7</v>
      </c>
      <c r="R158" s="117">
        <v>1.6259999999999999</v>
      </c>
      <c r="S158" s="117">
        <v>8.0042000000000009</v>
      </c>
      <c r="T158" s="117">
        <v>1406.9</v>
      </c>
      <c r="U158" s="117">
        <v>57.1</v>
      </c>
      <c r="V158" s="117">
        <v>0.78500000000000003</v>
      </c>
      <c r="W158" s="117">
        <v>11.5869</v>
      </c>
      <c r="X158" s="117">
        <v>107</v>
      </c>
      <c r="Y158" s="117">
        <v>982.5</v>
      </c>
      <c r="Z158" s="117">
        <v>1.863</v>
      </c>
      <c r="AA158" s="117">
        <v>8.0555000000000003</v>
      </c>
      <c r="AB158" s="118">
        <v>1378.2</v>
      </c>
      <c r="AH158" s="72" t="str">
        <f>IF(AND(B158="Premier League",E158="Live"),_xlfn.XLOOKUP(_xlfn.TEXTJOIN(" vs ",,C158:D158),Calendar!G:G,Calendar!B:B),IF(AND(B158="Premier League",E158="Highlights"),_xlfn.XLOOKUP(H158,Calendar!O:O,Calendar!N:N,,-1),""))</f>
        <v/>
      </c>
    </row>
    <row r="159" spans="1:34" s="72" customFormat="1" hidden="1" x14ac:dyDescent="0.35">
      <c r="A159" s="112" t="s">
        <v>70</v>
      </c>
      <c r="B159" s="112" t="s">
        <v>589</v>
      </c>
      <c r="C159" s="112" t="s">
        <v>613</v>
      </c>
      <c r="D159" s="112" t="s">
        <v>267</v>
      </c>
      <c r="E159" s="112" t="s">
        <v>41</v>
      </c>
      <c r="F159" s="113">
        <v>0.82291666666666663</v>
      </c>
      <c r="G159" s="112"/>
      <c r="H159" s="114">
        <v>45908</v>
      </c>
      <c r="I159" s="112" t="s">
        <v>522</v>
      </c>
      <c r="J159" s="115" t="s">
        <v>74</v>
      </c>
      <c r="K159" s="112" t="s">
        <v>53</v>
      </c>
      <c r="L159" s="112" t="s">
        <v>614</v>
      </c>
      <c r="M159" s="115" t="s">
        <v>36</v>
      </c>
      <c r="N159" s="113">
        <v>0.82291666666666674</v>
      </c>
      <c r="O159" s="113">
        <v>0.89930555555555558</v>
      </c>
      <c r="P159" s="113">
        <v>7.638888888888884E-2</v>
      </c>
      <c r="Q159" s="116">
        <v>457.9</v>
      </c>
      <c r="R159" s="117">
        <v>9.2810000000000006</v>
      </c>
      <c r="S159" s="117">
        <v>34.2971</v>
      </c>
      <c r="T159" s="117">
        <v>559.79999999999995</v>
      </c>
      <c r="U159" s="117">
        <v>23.8</v>
      </c>
      <c r="V159" s="117">
        <v>4.125</v>
      </c>
      <c r="W159" s="117">
        <v>66.480400000000003</v>
      </c>
      <c r="X159" s="117">
        <v>39</v>
      </c>
      <c r="Y159" s="117">
        <v>452</v>
      </c>
      <c r="Z159" s="117">
        <v>10.573</v>
      </c>
      <c r="AA159" s="117">
        <v>34.102899999999998</v>
      </c>
      <c r="AB159" s="118">
        <v>552.4</v>
      </c>
      <c r="AH159" s="72" t="str">
        <f>IF(AND(B159="Premier League",E159="Live"),_xlfn.XLOOKUP(_xlfn.TEXTJOIN(" vs ",,C159:D159),Calendar!G:G,Calendar!B:B),IF(AND(B159="Premier League",E159="Highlights"),_xlfn.XLOOKUP(H159,Calendar!O:O,Calendar!N:N,,-1),""))</f>
        <v/>
      </c>
    </row>
    <row r="160" spans="1:34" s="72" customFormat="1" hidden="1" x14ac:dyDescent="0.35">
      <c r="A160" s="112" t="s">
        <v>70</v>
      </c>
      <c r="B160" s="112" t="s">
        <v>589</v>
      </c>
      <c r="C160" s="112" t="s">
        <v>613</v>
      </c>
      <c r="D160" s="112" t="s">
        <v>267</v>
      </c>
      <c r="E160" s="112" t="s">
        <v>41</v>
      </c>
      <c r="F160" s="113">
        <v>0.82291666666666663</v>
      </c>
      <c r="G160" s="112"/>
      <c r="H160" s="114">
        <v>45908</v>
      </c>
      <c r="I160" s="112" t="s">
        <v>522</v>
      </c>
      <c r="J160" s="115" t="s">
        <v>74</v>
      </c>
      <c r="K160" s="112" t="s">
        <v>53</v>
      </c>
      <c r="L160" s="112" t="s">
        <v>595</v>
      </c>
      <c r="M160" s="115" t="s">
        <v>36</v>
      </c>
      <c r="N160" s="113">
        <v>0.82291666666666674</v>
      </c>
      <c r="O160" s="113">
        <v>0.89930555555555558</v>
      </c>
      <c r="P160" s="113">
        <v>7.638888888888884E-2</v>
      </c>
      <c r="Q160" s="116">
        <v>324.60000000000002</v>
      </c>
      <c r="R160" s="117">
        <v>0.52500000000000002</v>
      </c>
      <c r="S160" s="117">
        <v>2.4022000000000001</v>
      </c>
      <c r="T160" s="117">
        <v>423.5</v>
      </c>
      <c r="U160" s="117">
        <v>4.9000000000000004</v>
      </c>
      <c r="V160" s="117">
        <v>6.7000000000000004E-2</v>
      </c>
      <c r="W160" s="117">
        <v>1.3861000000000001</v>
      </c>
      <c r="X160" s="117">
        <v>15.3</v>
      </c>
      <c r="Y160" s="117">
        <v>322.89999999999998</v>
      </c>
      <c r="Z160" s="117">
        <v>0.61199999999999999</v>
      </c>
      <c r="AA160" s="117">
        <v>2.4386999999999999</v>
      </c>
      <c r="AB160" s="118">
        <v>418.6</v>
      </c>
      <c r="AH160" s="72" t="str">
        <f>IF(AND(B160="Premier League",E160="Live"),_xlfn.XLOOKUP(_xlfn.TEXTJOIN(" vs ",,C160:D160),Calendar!G:G,Calendar!B:B),IF(AND(B160="Premier League",E160="Highlights"),_xlfn.XLOOKUP(H160,Calendar!O:O,Calendar!N:N,,-1),""))</f>
        <v/>
      </c>
    </row>
    <row r="161" spans="1:34" s="72" customFormat="1" hidden="1" x14ac:dyDescent="0.35">
      <c r="A161" s="112" t="s">
        <v>70</v>
      </c>
      <c r="B161" s="112" t="s">
        <v>589</v>
      </c>
      <c r="C161" s="112" t="s">
        <v>615</v>
      </c>
      <c r="D161" s="112" t="s">
        <v>76</v>
      </c>
      <c r="E161" s="112" t="s">
        <v>41</v>
      </c>
      <c r="F161" s="113">
        <v>0.82291666666666663</v>
      </c>
      <c r="G161" s="112"/>
      <c r="H161" s="114">
        <v>45909</v>
      </c>
      <c r="I161" s="112" t="s">
        <v>522</v>
      </c>
      <c r="J161" s="115" t="s">
        <v>122</v>
      </c>
      <c r="K161" s="112" t="s">
        <v>53</v>
      </c>
      <c r="L161" s="112" t="s">
        <v>549</v>
      </c>
      <c r="M161" s="115" t="s">
        <v>80</v>
      </c>
      <c r="N161" s="113">
        <v>0.82430555555555562</v>
      </c>
      <c r="O161" s="113">
        <v>0.90138888888888891</v>
      </c>
      <c r="P161" s="113">
        <v>7.7083333333333282E-2</v>
      </c>
      <c r="Q161" s="116">
        <v>4512.3</v>
      </c>
      <c r="R161" s="117">
        <v>7.3029999999999999</v>
      </c>
      <c r="S161" s="117">
        <v>27.145700000000001</v>
      </c>
      <c r="T161" s="117">
        <v>4982.3999999999996</v>
      </c>
      <c r="U161" s="117">
        <v>276.2</v>
      </c>
      <c r="V161" s="117">
        <v>3.798</v>
      </c>
      <c r="W161" s="117">
        <v>36.299100000000003</v>
      </c>
      <c r="X161" s="117">
        <v>328.2</v>
      </c>
      <c r="Y161" s="117">
        <v>4265.7</v>
      </c>
      <c r="Z161" s="117">
        <v>8.0869999999999997</v>
      </c>
      <c r="AA161" s="117">
        <v>26.587</v>
      </c>
      <c r="AB161" s="118">
        <v>4704.8999999999996</v>
      </c>
      <c r="AH161" s="72" t="str">
        <f>IF(AND(B161="Premier League",E161="Live"),_xlfn.XLOOKUP(_xlfn.TEXTJOIN(" vs ",,C161:D161),Calendar!G:G,Calendar!B:B),IF(AND(B161="Premier League",E161="Highlights"),_xlfn.XLOOKUP(H161,Calendar!O:O,Calendar!N:N,,-1),""))</f>
        <v/>
      </c>
    </row>
    <row r="162" spans="1:34" s="72" customFormat="1" hidden="1" x14ac:dyDescent="0.35">
      <c r="A162" s="112" t="s">
        <v>70</v>
      </c>
      <c r="B162" s="112" t="s">
        <v>616</v>
      </c>
      <c r="C162" s="112" t="s">
        <v>169</v>
      </c>
      <c r="D162" s="112" t="s">
        <v>617</v>
      </c>
      <c r="E162" s="112" t="s">
        <v>41</v>
      </c>
      <c r="F162" s="113">
        <v>0.82291666666666663</v>
      </c>
      <c r="G162" s="112"/>
      <c r="H162" s="114">
        <v>45909</v>
      </c>
      <c r="I162" s="112" t="s">
        <v>522</v>
      </c>
      <c r="J162" s="115" t="s">
        <v>122</v>
      </c>
      <c r="K162" s="112" t="s">
        <v>53</v>
      </c>
      <c r="L162" s="112" t="s">
        <v>618</v>
      </c>
      <c r="M162" s="115" t="s">
        <v>36</v>
      </c>
      <c r="N162" s="113">
        <v>0.82430555555555562</v>
      </c>
      <c r="O162" s="113">
        <v>0.90208333333333335</v>
      </c>
      <c r="P162" s="113">
        <v>7.7777777777777724E-2</v>
      </c>
      <c r="Q162" s="116">
        <v>94.2</v>
      </c>
      <c r="R162" s="117">
        <v>3.2189999999999999</v>
      </c>
      <c r="S162" s="117">
        <v>11.375400000000001</v>
      </c>
      <c r="T162" s="117">
        <v>149.4</v>
      </c>
      <c r="U162" s="117">
        <v>1.7</v>
      </c>
      <c r="V162" s="117">
        <v>0.49099999999999999</v>
      </c>
      <c r="W162" s="117">
        <v>6.2731000000000003</v>
      </c>
      <c r="X162" s="117">
        <v>4.4000000000000004</v>
      </c>
      <c r="Y162" s="117">
        <v>92.6</v>
      </c>
      <c r="Z162" s="117">
        <v>3.6749999999999998</v>
      </c>
      <c r="AA162" s="117">
        <v>11.476000000000001</v>
      </c>
      <c r="AB162" s="118">
        <v>145.6</v>
      </c>
      <c r="AH162" s="72" t="str">
        <f>IF(AND(B162="Premier League",E162="Live"),_xlfn.XLOOKUP(_xlfn.TEXTJOIN(" vs ",,C162:D162),Calendar!G:G,Calendar!B:B),IF(AND(B162="Premier League",E162="Highlights"),_xlfn.XLOOKUP(H162,Calendar!O:O,Calendar!N:N,,-1),""))</f>
        <v/>
      </c>
    </row>
    <row r="163" spans="1:34" s="72" customFormat="1" hidden="1" x14ac:dyDescent="0.35">
      <c r="A163" s="112" t="s">
        <v>70</v>
      </c>
      <c r="B163" s="112" t="s">
        <v>616</v>
      </c>
      <c r="C163" s="112" t="s">
        <v>169</v>
      </c>
      <c r="D163" s="112" t="s">
        <v>617</v>
      </c>
      <c r="E163" s="112" t="s">
        <v>41</v>
      </c>
      <c r="F163" s="113">
        <v>0.82291666666666663</v>
      </c>
      <c r="G163" s="112"/>
      <c r="H163" s="114">
        <v>45909</v>
      </c>
      <c r="I163" s="112" t="s">
        <v>522</v>
      </c>
      <c r="J163" s="115" t="s">
        <v>122</v>
      </c>
      <c r="K163" s="112" t="s">
        <v>53</v>
      </c>
      <c r="L163" s="112" t="s">
        <v>595</v>
      </c>
      <c r="M163" s="115" t="s">
        <v>36</v>
      </c>
      <c r="N163" s="113">
        <v>0.82430555555555562</v>
      </c>
      <c r="O163" s="113">
        <v>0.90208333333333335</v>
      </c>
      <c r="P163" s="113">
        <v>7.7777777777777724E-2</v>
      </c>
      <c r="Q163" s="116">
        <v>31.4</v>
      </c>
      <c r="R163" s="117">
        <v>5.0999999999999997E-2</v>
      </c>
      <c r="S163" s="117">
        <v>0.189</v>
      </c>
      <c r="T163" s="117">
        <v>59.6</v>
      </c>
      <c r="U163" s="117">
        <v>0.2</v>
      </c>
      <c r="V163" s="117">
        <v>3.0000000000000001E-3</v>
      </c>
      <c r="W163" s="117">
        <v>2.63E-2</v>
      </c>
      <c r="X163" s="117">
        <v>4.8</v>
      </c>
      <c r="Y163" s="117">
        <v>29.5</v>
      </c>
      <c r="Z163" s="117">
        <v>5.6000000000000001E-2</v>
      </c>
      <c r="AA163" s="117">
        <v>0.184</v>
      </c>
      <c r="AB163" s="118">
        <v>57.1</v>
      </c>
      <c r="AH163" s="72" t="str">
        <f>IF(AND(B163="Premier League",E163="Live"),_xlfn.XLOOKUP(_xlfn.TEXTJOIN(" vs ",,C163:D163),Calendar!G:G,Calendar!B:B),IF(AND(B163="Premier League",E163="Highlights"),_xlfn.XLOOKUP(H163,Calendar!O:O,Calendar!N:N,,-1),""))</f>
        <v/>
      </c>
    </row>
    <row r="164" spans="1:34" s="72" customFormat="1" hidden="1" x14ac:dyDescent="0.35">
      <c r="A164" s="112" t="s">
        <v>70</v>
      </c>
      <c r="B164" s="112" t="s">
        <v>152</v>
      </c>
      <c r="C164" s="112" t="s">
        <v>596</v>
      </c>
      <c r="D164" s="112" t="s">
        <v>601</v>
      </c>
      <c r="E164" s="112" t="s">
        <v>41</v>
      </c>
      <c r="F164" s="113">
        <v>0.8125</v>
      </c>
      <c r="G164" s="112"/>
      <c r="H164" s="114">
        <v>45912</v>
      </c>
      <c r="I164" s="112" t="s">
        <v>522</v>
      </c>
      <c r="J164" s="115" t="s">
        <v>71</v>
      </c>
      <c r="K164" s="112" t="s">
        <v>53</v>
      </c>
      <c r="L164" s="112" t="s">
        <v>281</v>
      </c>
      <c r="M164" s="115" t="s">
        <v>55</v>
      </c>
      <c r="N164" s="113">
        <v>0.8125</v>
      </c>
      <c r="O164" s="113">
        <v>0.8930555555555556</v>
      </c>
      <c r="P164" s="113">
        <v>8.0555555555555602E-2</v>
      </c>
      <c r="Q164" s="116">
        <v>37.1</v>
      </c>
      <c r="R164" s="117">
        <v>0.06</v>
      </c>
      <c r="S164" s="117">
        <v>0.2984</v>
      </c>
      <c r="T164" s="117">
        <v>56.5</v>
      </c>
      <c r="U164" s="117">
        <v>2.4</v>
      </c>
      <c r="V164" s="117">
        <v>3.3000000000000002E-2</v>
      </c>
      <c r="W164" s="117">
        <v>0.69810000000000005</v>
      </c>
      <c r="X164" s="117">
        <v>9.4</v>
      </c>
      <c r="Y164" s="117">
        <v>34.9</v>
      </c>
      <c r="Z164" s="117">
        <v>6.6000000000000003E-2</v>
      </c>
      <c r="AA164" s="117">
        <v>0.28860000000000002</v>
      </c>
      <c r="AB164" s="118">
        <v>52.6</v>
      </c>
      <c r="AH164" s="72" t="str">
        <f>IF(AND(B164="Premier League",E164="Live"),_xlfn.XLOOKUP(_xlfn.TEXTJOIN(" vs ",,C164:D164),Calendar!G:G,Calendar!B:B),IF(AND(B164="Premier League",E164="Highlights"),_xlfn.XLOOKUP(H164,Calendar!O:O,Calendar!N:N,,-1),""))</f>
        <v/>
      </c>
    </row>
    <row r="165" spans="1:34" s="72" customFormat="1" hidden="1" x14ac:dyDescent="0.35">
      <c r="A165" s="112" t="s">
        <v>70</v>
      </c>
      <c r="B165" s="112" t="s">
        <v>152</v>
      </c>
      <c r="C165" s="112" t="s">
        <v>602</v>
      </c>
      <c r="D165" s="112" t="s">
        <v>599</v>
      </c>
      <c r="E165" s="112" t="s">
        <v>41</v>
      </c>
      <c r="F165" s="113">
        <v>0.8125</v>
      </c>
      <c r="G165" s="112"/>
      <c r="H165" s="114">
        <v>45912</v>
      </c>
      <c r="I165" s="112" t="s">
        <v>522</v>
      </c>
      <c r="J165" s="115" t="s">
        <v>71</v>
      </c>
      <c r="K165" s="112" t="s">
        <v>53</v>
      </c>
      <c r="L165" s="112" t="s">
        <v>57</v>
      </c>
      <c r="M165" s="115" t="s">
        <v>55</v>
      </c>
      <c r="N165" s="113">
        <v>0.81319444444444444</v>
      </c>
      <c r="O165" s="113">
        <v>0.8930555555555556</v>
      </c>
      <c r="P165" s="113">
        <v>7.986111111111116E-2</v>
      </c>
      <c r="Q165" s="116">
        <v>43.1</v>
      </c>
      <c r="R165" s="117">
        <v>7.0000000000000007E-2</v>
      </c>
      <c r="S165" s="117">
        <v>0.3463</v>
      </c>
      <c r="T165" s="117">
        <v>93.3</v>
      </c>
      <c r="U165" s="117">
        <v>1.1000000000000001</v>
      </c>
      <c r="V165" s="117">
        <v>1.4999999999999999E-2</v>
      </c>
      <c r="W165" s="117">
        <v>0.31950000000000001</v>
      </c>
      <c r="X165" s="117">
        <v>10</v>
      </c>
      <c r="Y165" s="117">
        <v>40.799999999999997</v>
      </c>
      <c r="Z165" s="117">
        <v>7.6999999999999999E-2</v>
      </c>
      <c r="AA165" s="117">
        <v>0.33710000000000001</v>
      </c>
      <c r="AB165" s="118">
        <v>76.5</v>
      </c>
      <c r="AH165" s="72" t="str">
        <f>IF(AND(B165="Premier League",E165="Live"),_xlfn.XLOOKUP(_xlfn.TEXTJOIN(" vs ",,C165:D165),Calendar!G:G,Calendar!B:B),IF(AND(B165="Premier League",E165="Highlights"),_xlfn.XLOOKUP(H165,Calendar!O:O,Calendar!N:N,,-1),""))</f>
        <v/>
      </c>
    </row>
    <row r="166" spans="1:34" s="72" customFormat="1" hidden="1" x14ac:dyDescent="0.35">
      <c r="A166" s="112" t="s">
        <v>70</v>
      </c>
      <c r="B166" s="112" t="s">
        <v>145</v>
      </c>
      <c r="C166" s="112" t="s">
        <v>236</v>
      </c>
      <c r="D166" s="112" t="s">
        <v>91</v>
      </c>
      <c r="E166" s="112" t="s">
        <v>41</v>
      </c>
      <c r="F166" s="113">
        <v>0.83333333333333337</v>
      </c>
      <c r="G166" s="112"/>
      <c r="H166" s="114">
        <v>45912</v>
      </c>
      <c r="I166" s="112" t="s">
        <v>522</v>
      </c>
      <c r="J166" s="115" t="s">
        <v>71</v>
      </c>
      <c r="K166" s="112" t="s">
        <v>53</v>
      </c>
      <c r="L166" s="112" t="s">
        <v>54</v>
      </c>
      <c r="M166" s="115" t="s">
        <v>55</v>
      </c>
      <c r="N166" s="113">
        <v>0.83402777777777781</v>
      </c>
      <c r="O166" s="113">
        <v>0.91111111111111109</v>
      </c>
      <c r="P166" s="113">
        <v>7.7083333333333282E-2</v>
      </c>
      <c r="Q166" s="116">
        <v>251.7</v>
      </c>
      <c r="R166" s="117">
        <v>0.40699999999999997</v>
      </c>
      <c r="S166" s="117">
        <v>1.9845999999999999</v>
      </c>
      <c r="T166" s="117">
        <v>312.8</v>
      </c>
      <c r="U166" s="117">
        <v>32.799999999999997</v>
      </c>
      <c r="V166" s="117">
        <v>0.45100000000000001</v>
      </c>
      <c r="W166" s="117">
        <v>8.9788999999999994</v>
      </c>
      <c r="X166" s="117">
        <v>52.3</v>
      </c>
      <c r="Y166" s="117">
        <v>233.5</v>
      </c>
      <c r="Z166" s="117">
        <v>0.443</v>
      </c>
      <c r="AA166" s="117">
        <v>1.8912</v>
      </c>
      <c r="AB166" s="118">
        <v>300.89999999999998</v>
      </c>
      <c r="AH166" s="72" t="str">
        <f>IF(AND(B166="Premier League",E166="Live"),_xlfn.XLOOKUP(_xlfn.TEXTJOIN(" vs ",,C166:D166),Calendar!G:G,Calendar!B:B),IF(AND(B166="Premier League",E166="Highlights"),_xlfn.XLOOKUP(H166,Calendar!O:O,Calendar!N:N,,-1),""))</f>
        <v/>
      </c>
    </row>
    <row r="167" spans="1:34" s="72" customFormat="1" hidden="1" x14ac:dyDescent="0.35">
      <c r="A167" s="112" t="s">
        <v>70</v>
      </c>
      <c r="B167" s="112" t="s">
        <v>145</v>
      </c>
      <c r="C167" s="112" t="s">
        <v>236</v>
      </c>
      <c r="D167" s="112" t="s">
        <v>91</v>
      </c>
      <c r="E167" s="112" t="s">
        <v>41</v>
      </c>
      <c r="F167" s="113">
        <v>0.83333333333333337</v>
      </c>
      <c r="G167" s="112"/>
      <c r="H167" s="114">
        <v>45912</v>
      </c>
      <c r="I167" s="112" t="s">
        <v>522</v>
      </c>
      <c r="J167" s="115" t="s">
        <v>71</v>
      </c>
      <c r="K167" s="112" t="s">
        <v>53</v>
      </c>
      <c r="L167" s="112" t="s">
        <v>120</v>
      </c>
      <c r="M167" s="115" t="s">
        <v>55</v>
      </c>
      <c r="N167" s="113">
        <v>0.83402777777777781</v>
      </c>
      <c r="O167" s="113">
        <v>0.91111111111111109</v>
      </c>
      <c r="P167" s="113">
        <v>7.7083333333333282E-2</v>
      </c>
      <c r="Q167" s="116">
        <v>94.4</v>
      </c>
      <c r="R167" s="117">
        <v>0.153</v>
      </c>
      <c r="S167" s="117">
        <v>0.74429999999999996</v>
      </c>
      <c r="T167" s="117">
        <v>165.1</v>
      </c>
      <c r="U167" s="117">
        <v>5.0999999999999996</v>
      </c>
      <c r="V167" s="117">
        <v>7.0000000000000007E-2</v>
      </c>
      <c r="W167" s="117">
        <v>1.3960999999999999</v>
      </c>
      <c r="X167" s="117">
        <v>20.6</v>
      </c>
      <c r="Y167" s="117">
        <v>89.3</v>
      </c>
      <c r="Z167" s="117">
        <v>0.16900000000000001</v>
      </c>
      <c r="AA167" s="117">
        <v>0.72330000000000005</v>
      </c>
      <c r="AB167" s="118">
        <v>159.80000000000001</v>
      </c>
      <c r="AH167" s="72" t="str">
        <f>IF(AND(B167="Premier League",E167="Live"),_xlfn.XLOOKUP(_xlfn.TEXTJOIN(" vs ",,C167:D167),Calendar!G:G,Calendar!B:B),IF(AND(B167="Premier League",E167="Highlights"),_xlfn.XLOOKUP(H167,Calendar!O:O,Calendar!N:N,,-1),""))</f>
        <v/>
      </c>
    </row>
    <row r="168" spans="1:34" s="72" customFormat="1" hidden="1" x14ac:dyDescent="0.35">
      <c r="A168" s="112" t="s">
        <v>70</v>
      </c>
      <c r="B168" s="119" t="s">
        <v>145</v>
      </c>
      <c r="C168" s="119" t="s">
        <v>92</v>
      </c>
      <c r="D168" s="112" t="s">
        <v>116</v>
      </c>
      <c r="E168" s="112" t="s">
        <v>41</v>
      </c>
      <c r="F168" s="113">
        <v>0.52083333333333337</v>
      </c>
      <c r="G168" s="112"/>
      <c r="H168" s="114">
        <v>45913</v>
      </c>
      <c r="I168" s="112" t="s">
        <v>522</v>
      </c>
      <c r="J168" s="115" t="s">
        <v>37</v>
      </c>
      <c r="K168" s="112" t="s">
        <v>53</v>
      </c>
      <c r="L168" s="112" t="s">
        <v>54</v>
      </c>
      <c r="M168" s="115" t="s">
        <v>55</v>
      </c>
      <c r="N168" s="113">
        <v>0.52083333333333337</v>
      </c>
      <c r="O168" s="113">
        <v>0.60069444444444442</v>
      </c>
      <c r="P168" s="113">
        <v>7.9861111111111049E-2</v>
      </c>
      <c r="Q168" s="116">
        <v>59.868421052631597</v>
      </c>
      <c r="R168" s="117">
        <v>9.7280701754385954E-2</v>
      </c>
      <c r="S168" s="117">
        <v>0.99394736842105325</v>
      </c>
      <c r="T168" s="117">
        <v>88</v>
      </c>
      <c r="U168" s="117">
        <v>9.0210526315789448</v>
      </c>
      <c r="V168" s="117">
        <v>0.12684210526315792</v>
      </c>
      <c r="W168" s="117">
        <v>3.2392982456140347</v>
      </c>
      <c r="X168" s="117">
        <v>17.8</v>
      </c>
      <c r="Y168" s="117">
        <v>55.370175438596455</v>
      </c>
      <c r="Z168" s="117">
        <v>0.10500000000000001</v>
      </c>
      <c r="AA168" s="117">
        <v>0.95385964912280619</v>
      </c>
      <c r="AB168" s="118">
        <v>83.6</v>
      </c>
      <c r="AH168" s="72" t="str">
        <f>IF(AND(B168="Premier League",E168="Live"),_xlfn.XLOOKUP(_xlfn.TEXTJOIN(" vs ",,C168:D168),Calendar!G:G,Calendar!B:B),IF(AND(B168="Premier League",E168="Highlights"),_xlfn.XLOOKUP(H168,Calendar!O:O,Calendar!N:N,,-1),""))</f>
        <v/>
      </c>
    </row>
    <row r="169" spans="1:34" s="72" customFormat="1" hidden="1" x14ac:dyDescent="0.35">
      <c r="A169" s="112" t="s">
        <v>70</v>
      </c>
      <c r="B169" s="112" t="s">
        <v>145</v>
      </c>
      <c r="C169" s="112" t="s">
        <v>92</v>
      </c>
      <c r="D169" s="112" t="s">
        <v>116</v>
      </c>
      <c r="E169" s="112" t="s">
        <v>41</v>
      </c>
      <c r="F169" s="113">
        <v>0.52083333333333337</v>
      </c>
      <c r="G169" s="112"/>
      <c r="H169" s="114">
        <v>45913</v>
      </c>
      <c r="I169" s="112" t="s">
        <v>522</v>
      </c>
      <c r="J169" s="115" t="s">
        <v>37</v>
      </c>
      <c r="K169" s="112" t="s">
        <v>53</v>
      </c>
      <c r="L169" s="112" t="s">
        <v>120</v>
      </c>
      <c r="M169" s="115" t="s">
        <v>55</v>
      </c>
      <c r="N169" s="113">
        <v>0.52083333333333337</v>
      </c>
      <c r="O169" s="113">
        <v>0.60069444444444442</v>
      </c>
      <c r="P169" s="113">
        <v>7.9861111111111049E-2</v>
      </c>
      <c r="Q169" s="116">
        <v>51</v>
      </c>
      <c r="R169" s="117">
        <v>8.3000000000000004E-2</v>
      </c>
      <c r="S169" s="117">
        <v>0.83189999999999997</v>
      </c>
      <c r="T169" s="117">
        <v>79</v>
      </c>
      <c r="U169" s="117">
        <v>0</v>
      </c>
      <c r="V169" s="117">
        <v>0</v>
      </c>
      <c r="W169" s="117">
        <v>0</v>
      </c>
      <c r="X169" s="117" t="s">
        <v>541</v>
      </c>
      <c r="Y169" s="117">
        <v>50.5</v>
      </c>
      <c r="Z169" s="117">
        <v>9.6000000000000002E-2</v>
      </c>
      <c r="AA169" s="117">
        <v>0.85299999999999998</v>
      </c>
      <c r="AB169" s="118">
        <v>79</v>
      </c>
      <c r="AH169" s="72" t="str">
        <f>IF(AND(B169="Premier League",E169="Live"),_xlfn.XLOOKUP(_xlfn.TEXTJOIN(" vs ",,C169:D169),Calendar!G:G,Calendar!B:B),IF(AND(B169="Premier League",E169="Highlights"),_xlfn.XLOOKUP(H169,Calendar!O:O,Calendar!N:N,,-1),""))</f>
        <v/>
      </c>
    </row>
    <row r="170" spans="1:34" s="72" customFormat="1" hidden="1" x14ac:dyDescent="0.35">
      <c r="A170" s="112" t="s">
        <v>70</v>
      </c>
      <c r="B170" s="112" t="s">
        <v>145</v>
      </c>
      <c r="C170" s="112" t="s">
        <v>244</v>
      </c>
      <c r="D170" s="112" t="s">
        <v>69</v>
      </c>
      <c r="E170" s="112" t="s">
        <v>41</v>
      </c>
      <c r="F170" s="113">
        <v>0.52083333333333337</v>
      </c>
      <c r="G170" s="112"/>
      <c r="H170" s="114">
        <v>45913</v>
      </c>
      <c r="I170" s="112" t="s">
        <v>522</v>
      </c>
      <c r="J170" s="115" t="s">
        <v>37</v>
      </c>
      <c r="K170" s="112" t="s">
        <v>53</v>
      </c>
      <c r="L170" s="112" t="s">
        <v>548</v>
      </c>
      <c r="M170" s="115" t="s">
        <v>55</v>
      </c>
      <c r="N170" s="113">
        <v>0.52083333333333337</v>
      </c>
      <c r="O170" s="113">
        <v>0.59930555555555554</v>
      </c>
      <c r="P170" s="113">
        <v>7.8472222222222165E-2</v>
      </c>
      <c r="Q170" s="116">
        <v>48.3</v>
      </c>
      <c r="R170" s="117">
        <v>7.8E-2</v>
      </c>
      <c r="S170" s="117">
        <v>0.78969999999999996</v>
      </c>
      <c r="T170" s="117">
        <v>93</v>
      </c>
      <c r="U170" s="117">
        <v>1.2</v>
      </c>
      <c r="V170" s="117">
        <v>1.7000000000000001E-2</v>
      </c>
      <c r="W170" s="117">
        <v>0.4032</v>
      </c>
      <c r="X170" s="117">
        <v>22.9</v>
      </c>
      <c r="Y170" s="117">
        <v>44.8</v>
      </c>
      <c r="Z170" s="117">
        <v>8.5000000000000006E-2</v>
      </c>
      <c r="AA170" s="117">
        <v>0.75839999999999996</v>
      </c>
      <c r="AB170" s="118">
        <v>85.8</v>
      </c>
      <c r="AH170" s="72" t="str">
        <f>IF(AND(B170="Premier League",E170="Live"),_xlfn.XLOOKUP(_xlfn.TEXTJOIN(" vs ",,C170:D170),Calendar!G:G,Calendar!B:B),IF(AND(B170="Premier League",E170="Highlights"),_xlfn.XLOOKUP(H170,Calendar!O:O,Calendar!N:N,,-1),""))</f>
        <v/>
      </c>
    </row>
    <row r="171" spans="1:34" s="72" customFormat="1" hidden="1" x14ac:dyDescent="0.35">
      <c r="A171" s="112" t="s">
        <v>70</v>
      </c>
      <c r="B171" s="112" t="s">
        <v>32</v>
      </c>
      <c r="C171" s="112" t="s">
        <v>40</v>
      </c>
      <c r="D171" s="112" t="s">
        <v>164</v>
      </c>
      <c r="E171" s="112" t="s">
        <v>41</v>
      </c>
      <c r="F171" s="113">
        <v>0.52083333333333337</v>
      </c>
      <c r="G171" s="112"/>
      <c r="H171" s="114">
        <v>45913</v>
      </c>
      <c r="I171" s="112" t="s">
        <v>522</v>
      </c>
      <c r="J171" s="115" t="s">
        <v>37</v>
      </c>
      <c r="K171" s="112" t="s">
        <v>53</v>
      </c>
      <c r="L171" s="112" t="s">
        <v>510</v>
      </c>
      <c r="M171" s="115" t="s">
        <v>511</v>
      </c>
      <c r="N171" s="113">
        <v>0.52083333333333337</v>
      </c>
      <c r="O171" s="113">
        <v>0.60277777777777775</v>
      </c>
      <c r="P171" s="113">
        <v>8.1944444444444375E-2</v>
      </c>
      <c r="Q171" s="116">
        <v>909.1</v>
      </c>
      <c r="R171" s="117">
        <v>1.4710000000000001</v>
      </c>
      <c r="S171" s="117">
        <v>14.791</v>
      </c>
      <c r="T171" s="117">
        <v>1136.5</v>
      </c>
      <c r="U171" s="117">
        <v>182</v>
      </c>
      <c r="V171" s="117">
        <v>2.5030000000000001</v>
      </c>
      <c r="W171" s="117">
        <v>60.404899999999998</v>
      </c>
      <c r="X171" s="117">
        <v>243.8</v>
      </c>
      <c r="Y171" s="117">
        <v>864.7</v>
      </c>
      <c r="Z171" s="117">
        <v>1.639</v>
      </c>
      <c r="AA171" s="117">
        <v>14.568</v>
      </c>
      <c r="AB171" s="118">
        <v>1073.7</v>
      </c>
      <c r="AH171" s="72" t="e">
        <f>IF(AND(B171="Premier League",E171="Live"),_xlfn.XLOOKUP(_xlfn.TEXTJOIN(" vs ",,C171:D171),Calendar!G:G,Calendar!B:B),IF(AND(B171="Premier League",E171="Highlights"),_xlfn.XLOOKUP(H171,Calendar!O:O,Calendar!N:N,,-1),""))</f>
        <v>#N/A</v>
      </c>
    </row>
    <row r="172" spans="1:34" s="72" customFormat="1" hidden="1" x14ac:dyDescent="0.35">
      <c r="A172" s="112" t="s">
        <v>70</v>
      </c>
      <c r="B172" s="112" t="s">
        <v>32</v>
      </c>
      <c r="C172" s="112" t="s">
        <v>47</v>
      </c>
      <c r="D172" s="112" t="s">
        <v>48</v>
      </c>
      <c r="E172" s="112" t="s">
        <v>41</v>
      </c>
      <c r="F172" s="113">
        <v>0.72916666666666663</v>
      </c>
      <c r="G172" s="112"/>
      <c r="H172" s="114">
        <v>45913</v>
      </c>
      <c r="I172" s="112" t="s">
        <v>522</v>
      </c>
      <c r="J172" s="115" t="s">
        <v>37</v>
      </c>
      <c r="K172" s="112" t="s">
        <v>53</v>
      </c>
      <c r="L172" s="112" t="s">
        <v>54</v>
      </c>
      <c r="M172" s="115" t="s">
        <v>55</v>
      </c>
      <c r="N172" s="113">
        <v>0.72916666666666674</v>
      </c>
      <c r="O172" s="113">
        <v>0.80833333333333335</v>
      </c>
      <c r="P172" s="113">
        <v>7.9166666666666607E-2</v>
      </c>
      <c r="Q172" s="116">
        <v>783</v>
      </c>
      <c r="R172" s="117">
        <v>1.2669999999999999</v>
      </c>
      <c r="S172" s="117">
        <v>7.73</v>
      </c>
      <c r="T172" s="117">
        <v>941</v>
      </c>
      <c r="U172" s="117">
        <v>105.3</v>
      </c>
      <c r="V172" s="117">
        <v>1.448</v>
      </c>
      <c r="W172" s="117">
        <v>26.193999999999999</v>
      </c>
      <c r="X172" s="117">
        <v>148.1</v>
      </c>
      <c r="Y172" s="117">
        <v>749.2</v>
      </c>
      <c r="Z172" s="117">
        <v>1.42</v>
      </c>
      <c r="AA172" s="117">
        <v>7.6970999999999998</v>
      </c>
      <c r="AB172" s="118">
        <v>895.8</v>
      </c>
      <c r="AH172" s="72" t="e">
        <f>IF(AND(B172="Premier League",E172="Live"),_xlfn.XLOOKUP(_xlfn.TEXTJOIN(" vs ",,C172:D172),Calendar!G:G,Calendar!B:B),IF(AND(B172="Premier League",E172="Highlights"),_xlfn.XLOOKUP(H172,Calendar!O:O,Calendar!N:N,,-1),""))</f>
        <v>#N/A</v>
      </c>
    </row>
    <row r="173" spans="1:34" s="72" customFormat="1" hidden="1" x14ac:dyDescent="0.35">
      <c r="A173" s="112" t="s">
        <v>70</v>
      </c>
      <c r="B173" s="112" t="s">
        <v>32</v>
      </c>
      <c r="C173" s="112" t="s">
        <v>47</v>
      </c>
      <c r="D173" s="112" t="s">
        <v>48</v>
      </c>
      <c r="E173" s="112" t="s">
        <v>41</v>
      </c>
      <c r="F173" s="113">
        <v>0.72916666666666663</v>
      </c>
      <c r="G173" s="112"/>
      <c r="H173" s="114">
        <v>45913</v>
      </c>
      <c r="I173" s="112" t="s">
        <v>522</v>
      </c>
      <c r="J173" s="115" t="s">
        <v>37</v>
      </c>
      <c r="K173" s="112" t="s">
        <v>53</v>
      </c>
      <c r="L173" s="112" t="s">
        <v>57</v>
      </c>
      <c r="M173" s="115" t="s">
        <v>55</v>
      </c>
      <c r="N173" s="113">
        <v>0.72916666666666674</v>
      </c>
      <c r="O173" s="113">
        <v>0.80833333333333335</v>
      </c>
      <c r="P173" s="113">
        <v>7.9166666666666607E-2</v>
      </c>
      <c r="Q173" s="116">
        <v>602.5</v>
      </c>
      <c r="R173" s="117">
        <v>0.97499999999999998</v>
      </c>
      <c r="S173" s="117">
        <v>5.9480000000000004</v>
      </c>
      <c r="T173" s="117">
        <v>699.1</v>
      </c>
      <c r="U173" s="117">
        <v>83.8</v>
      </c>
      <c r="V173" s="117">
        <v>1.1519999999999999</v>
      </c>
      <c r="W173" s="117">
        <v>20.845800000000001</v>
      </c>
      <c r="X173" s="117">
        <v>125</v>
      </c>
      <c r="Y173" s="117">
        <v>562.20000000000005</v>
      </c>
      <c r="Z173" s="117">
        <v>1.0660000000000001</v>
      </c>
      <c r="AA173" s="117">
        <v>5.7759</v>
      </c>
      <c r="AB173" s="118">
        <v>642.5</v>
      </c>
      <c r="AH173" s="72" t="e">
        <f>IF(AND(B173="Premier League",E173="Live"),_xlfn.XLOOKUP(_xlfn.TEXTJOIN(" vs ",,C173:D173),Calendar!G:G,Calendar!B:B),IF(AND(B173="Premier League",E173="Highlights"),_xlfn.XLOOKUP(H173,Calendar!O:O,Calendar!N:N,,-1),""))</f>
        <v>#N/A</v>
      </c>
    </row>
    <row r="174" spans="1:34" s="72" customFormat="1" hidden="1" x14ac:dyDescent="0.35">
      <c r="A174" s="112" t="s">
        <v>70</v>
      </c>
      <c r="B174" s="112" t="s">
        <v>529</v>
      </c>
      <c r="C174" s="112" t="s">
        <v>545</v>
      </c>
      <c r="D174" s="112" t="s">
        <v>524</v>
      </c>
      <c r="E174" s="112" t="s">
        <v>41</v>
      </c>
      <c r="F174" s="113">
        <v>0.73958333333333337</v>
      </c>
      <c r="G174" s="112"/>
      <c r="H174" s="114">
        <v>45913</v>
      </c>
      <c r="I174" s="112" t="s">
        <v>522</v>
      </c>
      <c r="J174" s="115" t="s">
        <v>37</v>
      </c>
      <c r="K174" s="112" t="s">
        <v>53</v>
      </c>
      <c r="L174" s="112" t="s">
        <v>531</v>
      </c>
      <c r="M174" s="115" t="s">
        <v>532</v>
      </c>
      <c r="N174" s="113">
        <v>0.74027777777777781</v>
      </c>
      <c r="O174" s="113">
        <v>0.82152777777777786</v>
      </c>
      <c r="P174" s="113">
        <v>8.1250000000000044E-2</v>
      </c>
      <c r="Q174" s="116">
        <v>30.3</v>
      </c>
      <c r="R174" s="117">
        <v>4.9000000000000002E-2</v>
      </c>
      <c r="S174" s="117">
        <v>0.29210000000000003</v>
      </c>
      <c r="T174" s="117">
        <v>68</v>
      </c>
      <c r="U174" s="117">
        <v>2.4</v>
      </c>
      <c r="V174" s="117">
        <v>3.3000000000000002E-2</v>
      </c>
      <c r="W174" s="117">
        <v>0.59809999999999997</v>
      </c>
      <c r="X174" s="117">
        <v>13.2</v>
      </c>
      <c r="Y174" s="117">
        <v>30.2</v>
      </c>
      <c r="Z174" s="117">
        <v>5.7000000000000002E-2</v>
      </c>
      <c r="AA174" s="117">
        <v>0.30280000000000001</v>
      </c>
      <c r="AB174" s="118">
        <v>67</v>
      </c>
      <c r="AH174" s="72" t="str">
        <f>IF(AND(B174="Premier League",E174="Live"),_xlfn.XLOOKUP(_xlfn.TEXTJOIN(" vs ",,C174:D174),Calendar!G:G,Calendar!B:B),IF(AND(B174="Premier League",E174="Highlights"),_xlfn.XLOOKUP(H174,Calendar!O:O,Calendar!N:N,,-1),""))</f>
        <v/>
      </c>
    </row>
    <row r="175" spans="1:34" s="72" customFormat="1" hidden="1" x14ac:dyDescent="0.35">
      <c r="A175" s="112" t="s">
        <v>70</v>
      </c>
      <c r="B175" s="112" t="s">
        <v>32</v>
      </c>
      <c r="C175" s="112" t="s">
        <v>140</v>
      </c>
      <c r="D175" s="112" t="s">
        <v>67</v>
      </c>
      <c r="E175" s="112" t="s">
        <v>41</v>
      </c>
      <c r="F175" s="113">
        <v>0.83333333333333337</v>
      </c>
      <c r="G175" s="112"/>
      <c r="H175" s="114">
        <v>45913</v>
      </c>
      <c r="I175" s="112" t="s">
        <v>522</v>
      </c>
      <c r="J175" s="115" t="s">
        <v>37</v>
      </c>
      <c r="K175" s="112" t="s">
        <v>53</v>
      </c>
      <c r="L175" s="112" t="s">
        <v>54</v>
      </c>
      <c r="M175" s="115" t="s">
        <v>55</v>
      </c>
      <c r="N175" s="113">
        <v>0.83333333333333337</v>
      </c>
      <c r="O175" s="113">
        <v>0.91250000000000009</v>
      </c>
      <c r="P175" s="113">
        <v>7.9166666666666718E-2</v>
      </c>
      <c r="Q175" s="116">
        <v>614.20000000000005</v>
      </c>
      <c r="R175" s="117">
        <v>0.99399999999999999</v>
      </c>
      <c r="S175" s="117">
        <v>5.0427</v>
      </c>
      <c r="T175" s="117">
        <v>742</v>
      </c>
      <c r="U175" s="117">
        <v>102.7</v>
      </c>
      <c r="V175" s="117">
        <v>1.4119999999999999</v>
      </c>
      <c r="W175" s="117">
        <v>22.802</v>
      </c>
      <c r="X175" s="117">
        <v>132.5</v>
      </c>
      <c r="Y175" s="117">
        <v>588.4</v>
      </c>
      <c r="Z175" s="117">
        <v>1.1160000000000001</v>
      </c>
      <c r="AA175" s="117">
        <v>4.9890999999999996</v>
      </c>
      <c r="AB175" s="118">
        <v>722.9</v>
      </c>
      <c r="AH175" s="72" t="e">
        <f>IF(AND(B175="Premier League",E175="Live"),_xlfn.XLOOKUP(_xlfn.TEXTJOIN(" vs ",,C175:D175),Calendar!G:G,Calendar!B:B),IF(AND(B175="Premier League",E175="Highlights"),_xlfn.XLOOKUP(H175,Calendar!O:O,Calendar!N:N,,-1),""))</f>
        <v>#N/A</v>
      </c>
    </row>
    <row r="176" spans="1:34" s="72" customFormat="1" hidden="1" x14ac:dyDescent="0.35">
      <c r="A176" s="112" t="s">
        <v>70</v>
      </c>
      <c r="B176" s="112" t="s">
        <v>32</v>
      </c>
      <c r="C176" s="112" t="s">
        <v>140</v>
      </c>
      <c r="D176" s="112" t="s">
        <v>67</v>
      </c>
      <c r="E176" s="112" t="s">
        <v>41</v>
      </c>
      <c r="F176" s="113">
        <v>0.83333333333333337</v>
      </c>
      <c r="G176" s="112"/>
      <c r="H176" s="114">
        <v>45913</v>
      </c>
      <c r="I176" s="112" t="s">
        <v>522</v>
      </c>
      <c r="J176" s="115" t="s">
        <v>37</v>
      </c>
      <c r="K176" s="112" t="s">
        <v>53</v>
      </c>
      <c r="L176" s="112" t="s">
        <v>57</v>
      </c>
      <c r="M176" s="115" t="s">
        <v>55</v>
      </c>
      <c r="N176" s="113">
        <v>0.83333333333333337</v>
      </c>
      <c r="O176" s="113">
        <v>0.91250000000000009</v>
      </c>
      <c r="P176" s="113">
        <v>7.9166666666666718E-2</v>
      </c>
      <c r="Q176" s="116">
        <v>463.1</v>
      </c>
      <c r="R176" s="117">
        <v>0.749</v>
      </c>
      <c r="S176" s="117">
        <v>3.8022</v>
      </c>
      <c r="T176" s="117">
        <v>541.9</v>
      </c>
      <c r="U176" s="117">
        <v>89.6</v>
      </c>
      <c r="V176" s="117">
        <v>1.232</v>
      </c>
      <c r="W176" s="117">
        <v>19.8934</v>
      </c>
      <c r="X176" s="117">
        <v>116.5</v>
      </c>
      <c r="Y176" s="117">
        <v>428.6</v>
      </c>
      <c r="Z176" s="117">
        <v>0.81299999999999994</v>
      </c>
      <c r="AA176" s="117">
        <v>3.6341000000000001</v>
      </c>
      <c r="AB176" s="118">
        <v>500.6</v>
      </c>
      <c r="AH176" s="72" t="e">
        <f>IF(AND(B176="Premier League",E176="Live"),_xlfn.XLOOKUP(_xlfn.TEXTJOIN(" vs ",,C176:D176),Calendar!G:G,Calendar!B:B),IF(AND(B176="Premier League",E176="Highlights"),_xlfn.XLOOKUP(H176,Calendar!O:O,Calendar!N:N,,-1),""))</f>
        <v>#N/A</v>
      </c>
    </row>
    <row r="177" spans="1:34" s="72" customFormat="1" hidden="1" x14ac:dyDescent="0.35">
      <c r="A177" s="112" t="s">
        <v>70</v>
      </c>
      <c r="B177" s="112" t="s">
        <v>32</v>
      </c>
      <c r="C177" s="112"/>
      <c r="D177" s="112"/>
      <c r="E177" s="112" t="s">
        <v>33</v>
      </c>
      <c r="F177" s="113">
        <v>0.95138888888888884</v>
      </c>
      <c r="G177" s="112"/>
      <c r="H177" s="114">
        <v>45913</v>
      </c>
      <c r="I177" s="112" t="s">
        <v>522</v>
      </c>
      <c r="J177" s="115" t="s">
        <v>37</v>
      </c>
      <c r="K177" s="112" t="s">
        <v>552</v>
      </c>
      <c r="L177" s="112" t="s">
        <v>35</v>
      </c>
      <c r="M177" s="115" t="s">
        <v>36</v>
      </c>
      <c r="N177" s="113">
        <v>0.95625000000000004</v>
      </c>
      <c r="O177" s="113">
        <v>1.0182291666666667</v>
      </c>
      <c r="P177" s="113">
        <v>6.1793981481481484E-2</v>
      </c>
      <c r="Q177" s="116">
        <v>2036.3</v>
      </c>
      <c r="R177" s="117">
        <v>3.2959999999999998</v>
      </c>
      <c r="S177" s="117">
        <v>36.587299999999999</v>
      </c>
      <c r="T177" s="117">
        <v>2966.6</v>
      </c>
      <c r="U177" s="117">
        <v>218.3</v>
      </c>
      <c r="V177" s="117">
        <v>3.0019999999999998</v>
      </c>
      <c r="W177" s="117">
        <v>61.753900000000002</v>
      </c>
      <c r="X177" s="117">
        <v>317.60000000000002</v>
      </c>
      <c r="Y177" s="117">
        <v>1943.6</v>
      </c>
      <c r="Z177" s="117">
        <v>3.6850000000000001</v>
      </c>
      <c r="AA177" s="117">
        <v>36.205100000000002</v>
      </c>
      <c r="AB177" s="118">
        <v>2832.7</v>
      </c>
      <c r="AH177" s="72" t="str">
        <f>IF(AND(B177="Premier League",E177="Live"),_xlfn.XLOOKUP(_xlfn.TEXTJOIN(" vs ",,C177:D177),Calendar!G:G,Calendar!B:B),IF(AND(B177="Premier League",E177="Highlights"),_xlfn.XLOOKUP(H177,Calendar!O:O,Calendar!N:N,,-1),""))</f>
        <v>Matchweek 01</v>
      </c>
    </row>
    <row r="178" spans="1:34" s="72" customFormat="1" hidden="1" x14ac:dyDescent="0.35">
      <c r="A178" s="112" t="s">
        <v>70</v>
      </c>
      <c r="B178" s="112" t="s">
        <v>145</v>
      </c>
      <c r="C178" s="112" t="s">
        <v>66</v>
      </c>
      <c r="D178" s="112" t="s">
        <v>163</v>
      </c>
      <c r="E178" s="112" t="s">
        <v>41</v>
      </c>
      <c r="F178" s="113">
        <v>0.5</v>
      </c>
      <c r="G178" s="112"/>
      <c r="H178" s="114">
        <v>45914</v>
      </c>
      <c r="I178" s="112" t="s">
        <v>522</v>
      </c>
      <c r="J178" s="115" t="s">
        <v>38</v>
      </c>
      <c r="K178" s="112" t="s">
        <v>53</v>
      </c>
      <c r="L178" s="112" t="s">
        <v>79</v>
      </c>
      <c r="M178" s="115" t="s">
        <v>80</v>
      </c>
      <c r="N178" s="113">
        <v>0.5</v>
      </c>
      <c r="O178" s="113">
        <v>0.58194444444444449</v>
      </c>
      <c r="P178" s="113">
        <v>8.1944444444444486E-2</v>
      </c>
      <c r="Q178" s="116">
        <v>629.1</v>
      </c>
      <c r="R178" s="117">
        <v>1.018</v>
      </c>
      <c r="S178" s="117">
        <v>9.9665999999999997</v>
      </c>
      <c r="T178" s="117">
        <v>827.7</v>
      </c>
      <c r="U178" s="117">
        <v>62.1</v>
      </c>
      <c r="V178" s="117">
        <v>0.85399999999999998</v>
      </c>
      <c r="W178" s="117">
        <v>22.889800000000001</v>
      </c>
      <c r="X178" s="117">
        <v>82.1</v>
      </c>
      <c r="Y178" s="117">
        <v>600.70000000000005</v>
      </c>
      <c r="Z178" s="117">
        <v>1.139</v>
      </c>
      <c r="AA178" s="117">
        <v>9.9183000000000003</v>
      </c>
      <c r="AB178" s="118">
        <v>792.9</v>
      </c>
      <c r="AH178" s="72" t="str">
        <f>IF(AND(B178="Premier League",E178="Live"),_xlfn.XLOOKUP(_xlfn.TEXTJOIN(" vs ",,C178:D178),Calendar!G:G,Calendar!B:B),IF(AND(B178="Premier League",E178="Highlights"),_xlfn.XLOOKUP(H178,Calendar!O:O,Calendar!N:N,,-1),""))</f>
        <v/>
      </c>
    </row>
    <row r="179" spans="1:34" s="72" customFormat="1" hidden="1" x14ac:dyDescent="0.35">
      <c r="A179" s="112" t="s">
        <v>70</v>
      </c>
      <c r="B179" s="112" t="s">
        <v>145</v>
      </c>
      <c r="C179" s="112" t="s">
        <v>66</v>
      </c>
      <c r="D179" s="112" t="s">
        <v>163</v>
      </c>
      <c r="E179" s="112" t="s">
        <v>41</v>
      </c>
      <c r="F179" s="113">
        <v>0.5</v>
      </c>
      <c r="G179" s="112"/>
      <c r="H179" s="114">
        <v>45914</v>
      </c>
      <c r="I179" s="112" t="s">
        <v>522</v>
      </c>
      <c r="J179" s="115" t="s">
        <v>38</v>
      </c>
      <c r="K179" s="112" t="s">
        <v>53</v>
      </c>
      <c r="L179" s="112" t="s">
        <v>54</v>
      </c>
      <c r="M179" s="115" t="s">
        <v>55</v>
      </c>
      <c r="N179" s="113">
        <v>0.5</v>
      </c>
      <c r="O179" s="113">
        <v>0.53680555555555554</v>
      </c>
      <c r="P179" s="113">
        <v>3.6805555555555536E-2</v>
      </c>
      <c r="Q179" s="116">
        <v>160</v>
      </c>
      <c r="R179" s="117">
        <v>0.25900000000000001</v>
      </c>
      <c r="S179" s="117">
        <v>2.8247</v>
      </c>
      <c r="T179" s="117">
        <v>231.8</v>
      </c>
      <c r="U179" s="117">
        <v>12.2</v>
      </c>
      <c r="V179" s="117">
        <v>0.16800000000000001</v>
      </c>
      <c r="W179" s="117">
        <v>5.2653999999999996</v>
      </c>
      <c r="X179" s="117">
        <v>26.9</v>
      </c>
      <c r="Y179" s="117">
        <v>155.5</v>
      </c>
      <c r="Z179" s="117">
        <v>0.29499999999999998</v>
      </c>
      <c r="AA179" s="117">
        <v>2.8668</v>
      </c>
      <c r="AB179" s="118">
        <v>226.1</v>
      </c>
      <c r="AH179" s="72" t="str">
        <f>IF(AND(B179="Premier League",E179="Live"),_xlfn.XLOOKUP(_xlfn.TEXTJOIN(" vs ",,C179:D179),Calendar!G:G,Calendar!B:B),IF(AND(B179="Premier League",E179="Highlights"),_xlfn.XLOOKUP(H179,Calendar!O:O,Calendar!N:N,,-1),""))</f>
        <v/>
      </c>
    </row>
    <row r="180" spans="1:34" s="72" customFormat="1" hidden="1" x14ac:dyDescent="0.35">
      <c r="A180" s="112" t="s">
        <v>70</v>
      </c>
      <c r="B180" s="112" t="s">
        <v>145</v>
      </c>
      <c r="C180" s="112" t="s">
        <v>66</v>
      </c>
      <c r="D180" s="112" t="s">
        <v>163</v>
      </c>
      <c r="E180" s="112" t="s">
        <v>41</v>
      </c>
      <c r="F180" s="113">
        <v>0.5</v>
      </c>
      <c r="G180" s="112"/>
      <c r="H180" s="114">
        <v>45914</v>
      </c>
      <c r="I180" s="112" t="s">
        <v>522</v>
      </c>
      <c r="J180" s="115" t="s">
        <v>38</v>
      </c>
      <c r="K180" s="112" t="s">
        <v>53</v>
      </c>
      <c r="L180" s="112" t="s">
        <v>120</v>
      </c>
      <c r="M180" s="115" t="s">
        <v>55</v>
      </c>
      <c r="N180" s="113">
        <v>0.5</v>
      </c>
      <c r="O180" s="113">
        <v>0.58194444444444449</v>
      </c>
      <c r="P180" s="113">
        <v>8.1944444444444486E-2</v>
      </c>
      <c r="Q180" s="116">
        <v>164</v>
      </c>
      <c r="R180" s="117">
        <v>0.26500000000000001</v>
      </c>
      <c r="S180" s="117">
        <v>2.5981999999999998</v>
      </c>
      <c r="T180" s="117">
        <v>331.1</v>
      </c>
      <c r="U180" s="117">
        <v>25.1</v>
      </c>
      <c r="V180" s="117">
        <v>0.34499999999999997</v>
      </c>
      <c r="W180" s="117">
        <v>9.2517999999999994</v>
      </c>
      <c r="X180" s="117">
        <v>50.4</v>
      </c>
      <c r="Y180" s="117">
        <v>153.80000000000001</v>
      </c>
      <c r="Z180" s="117">
        <v>0.29199999999999998</v>
      </c>
      <c r="AA180" s="117">
        <v>2.5394000000000001</v>
      </c>
      <c r="AB180" s="118">
        <v>317.7</v>
      </c>
      <c r="AH180" s="72" t="str">
        <f>IF(AND(B180="Premier League",E180="Live"),_xlfn.XLOOKUP(_xlfn.TEXTJOIN(" vs ",,C180:D180),Calendar!G:G,Calendar!B:B),IF(AND(B180="Premier League",E180="Highlights"),_xlfn.XLOOKUP(H180,Calendar!O:O,Calendar!N:N,,-1),""))</f>
        <v/>
      </c>
    </row>
    <row r="181" spans="1:34" s="72" customFormat="1" hidden="1" x14ac:dyDescent="0.35">
      <c r="A181" s="112" t="s">
        <v>70</v>
      </c>
      <c r="B181" s="112" t="s">
        <v>152</v>
      </c>
      <c r="C181" s="112" t="s">
        <v>603</v>
      </c>
      <c r="D181" s="112" t="s">
        <v>252</v>
      </c>
      <c r="E181" s="112" t="s">
        <v>41</v>
      </c>
      <c r="F181" s="113">
        <v>0.5</v>
      </c>
      <c r="G181" s="112"/>
      <c r="H181" s="114">
        <v>45914</v>
      </c>
      <c r="I181" s="112" t="s">
        <v>522</v>
      </c>
      <c r="J181" s="115" t="s">
        <v>38</v>
      </c>
      <c r="K181" s="112" t="s">
        <v>53</v>
      </c>
      <c r="L181" s="112" t="s">
        <v>281</v>
      </c>
      <c r="M181" s="115" t="s">
        <v>55</v>
      </c>
      <c r="N181" s="113">
        <v>0.50069444444444444</v>
      </c>
      <c r="O181" s="113">
        <v>0.58333333333333337</v>
      </c>
      <c r="P181" s="113">
        <v>8.2638888888888928E-2</v>
      </c>
      <c r="Q181" s="116">
        <v>36.200000000000003</v>
      </c>
      <c r="R181" s="117">
        <v>5.8999999999999997E-2</v>
      </c>
      <c r="S181" s="117">
        <v>0.57069999999999999</v>
      </c>
      <c r="T181" s="117">
        <v>48.9</v>
      </c>
      <c r="U181" s="117">
        <v>17.7</v>
      </c>
      <c r="V181" s="117">
        <v>0.24299999999999999</v>
      </c>
      <c r="W181" s="117">
        <v>6.4692999999999996</v>
      </c>
      <c r="X181" s="117">
        <v>18.399999999999999</v>
      </c>
      <c r="Y181" s="117">
        <v>34.5</v>
      </c>
      <c r="Z181" s="117">
        <v>6.5000000000000002E-2</v>
      </c>
      <c r="AA181" s="117">
        <v>0.56679999999999997</v>
      </c>
      <c r="AB181" s="118">
        <v>48.9</v>
      </c>
      <c r="AH181" s="72" t="str">
        <f>IF(AND(B181="Premier League",E181="Live"),_xlfn.XLOOKUP(_xlfn.TEXTJOIN(" vs ",,C181:D181),Calendar!G:G,Calendar!B:B),IF(AND(B181="Premier League",E181="Highlights"),_xlfn.XLOOKUP(H181,Calendar!O:O,Calendar!N:N,,-1),""))</f>
        <v/>
      </c>
    </row>
    <row r="182" spans="1:34" s="72" customFormat="1" hidden="1" x14ac:dyDescent="0.35">
      <c r="A182" s="112" t="s">
        <v>70</v>
      </c>
      <c r="B182" s="112" t="s">
        <v>152</v>
      </c>
      <c r="C182" s="112" t="s">
        <v>600</v>
      </c>
      <c r="D182" s="112" t="s">
        <v>604</v>
      </c>
      <c r="E182" s="112" t="s">
        <v>41</v>
      </c>
      <c r="F182" s="113">
        <v>0.5</v>
      </c>
      <c r="G182" s="112"/>
      <c r="H182" s="114">
        <v>45914</v>
      </c>
      <c r="I182" s="112" t="s">
        <v>522</v>
      </c>
      <c r="J182" s="115" t="s">
        <v>38</v>
      </c>
      <c r="K182" s="112" t="s">
        <v>53</v>
      </c>
      <c r="L182" s="112" t="s">
        <v>83</v>
      </c>
      <c r="M182" s="115" t="s">
        <v>55</v>
      </c>
      <c r="N182" s="113">
        <v>0.5</v>
      </c>
      <c r="O182" s="113">
        <v>0.58333333333333337</v>
      </c>
      <c r="P182" s="113">
        <v>8.333333333333337E-2</v>
      </c>
      <c r="Q182" s="116">
        <v>11</v>
      </c>
      <c r="R182" s="117">
        <v>1.7999999999999999E-2</v>
      </c>
      <c r="S182" s="117">
        <v>0.17369999999999999</v>
      </c>
      <c r="T182" s="117">
        <v>24.3</v>
      </c>
      <c r="U182" s="117">
        <v>0</v>
      </c>
      <c r="V182" s="117">
        <v>0</v>
      </c>
      <c r="W182" s="117">
        <v>0</v>
      </c>
      <c r="X182" s="117">
        <v>2.2000000000000002</v>
      </c>
      <c r="Y182" s="117">
        <v>10.9</v>
      </c>
      <c r="Z182" s="117">
        <v>2.1000000000000001E-2</v>
      </c>
      <c r="AA182" s="117">
        <v>0.1794</v>
      </c>
      <c r="AB182" s="118">
        <v>24.3</v>
      </c>
      <c r="AH182" s="72" t="str">
        <f>IF(AND(B182="Premier League",E182="Live"),_xlfn.XLOOKUP(_xlfn.TEXTJOIN(" vs ",,C182:D182),Calendar!G:G,Calendar!B:B),IF(AND(B182="Premier League",E182="Highlights"),_xlfn.XLOOKUP(H182,Calendar!O:O,Calendar!N:N,,-1),""))</f>
        <v/>
      </c>
    </row>
    <row r="183" spans="1:34" s="72" customFormat="1" hidden="1" x14ac:dyDescent="0.35">
      <c r="A183" s="112" t="s">
        <v>70</v>
      </c>
      <c r="B183" s="112" t="s">
        <v>152</v>
      </c>
      <c r="C183" s="112" t="s">
        <v>600</v>
      </c>
      <c r="D183" s="112" t="s">
        <v>604</v>
      </c>
      <c r="E183" s="112" t="s">
        <v>41</v>
      </c>
      <c r="F183" s="113">
        <v>0.5</v>
      </c>
      <c r="G183" s="112"/>
      <c r="H183" s="114">
        <v>45914</v>
      </c>
      <c r="I183" s="112" t="s">
        <v>522</v>
      </c>
      <c r="J183" s="115" t="s">
        <v>38</v>
      </c>
      <c r="K183" s="112" t="s">
        <v>53</v>
      </c>
      <c r="L183" s="112" t="s">
        <v>548</v>
      </c>
      <c r="M183" s="115" t="s">
        <v>55</v>
      </c>
      <c r="N183" s="113">
        <v>0.5</v>
      </c>
      <c r="O183" s="113">
        <v>0.58333333333333337</v>
      </c>
      <c r="P183" s="113">
        <v>8.333333333333337E-2</v>
      </c>
      <c r="Q183" s="116">
        <v>38</v>
      </c>
      <c r="R183" s="117">
        <v>6.2E-2</v>
      </c>
      <c r="S183" s="117">
        <v>0.60009999999999997</v>
      </c>
      <c r="T183" s="117">
        <v>64.599999999999994</v>
      </c>
      <c r="U183" s="117">
        <v>5.9</v>
      </c>
      <c r="V183" s="117">
        <v>8.1000000000000003E-2</v>
      </c>
      <c r="W183" s="117">
        <v>2.1635</v>
      </c>
      <c r="X183" s="117">
        <v>19.8</v>
      </c>
      <c r="Y183" s="117">
        <v>38</v>
      </c>
      <c r="Z183" s="117">
        <v>7.1999999999999995E-2</v>
      </c>
      <c r="AA183" s="117">
        <v>0.62529999999999997</v>
      </c>
      <c r="AB183" s="118">
        <v>64.599999999999994</v>
      </c>
      <c r="AH183" s="72" t="str">
        <f>IF(AND(B183="Premier League",E183="Live"),_xlfn.XLOOKUP(_xlfn.TEXTJOIN(" vs ",,C183:D183),Calendar!G:G,Calendar!B:B),IF(AND(B183="Premier League",E183="Highlights"),_xlfn.XLOOKUP(H183,Calendar!O:O,Calendar!N:N,,-1),""))</f>
        <v/>
      </c>
    </row>
    <row r="184" spans="1:34" s="72" customFormat="1" hidden="1" x14ac:dyDescent="0.35">
      <c r="A184" s="112" t="s">
        <v>70</v>
      </c>
      <c r="B184" s="112" t="s">
        <v>32</v>
      </c>
      <c r="C184" s="112" t="s">
        <v>62</v>
      </c>
      <c r="D184" s="112" t="s">
        <v>45</v>
      </c>
      <c r="E184" s="112" t="s">
        <v>41</v>
      </c>
      <c r="F184" s="113">
        <v>0.58333333333333337</v>
      </c>
      <c r="G184" s="112"/>
      <c r="H184" s="114">
        <v>45914</v>
      </c>
      <c r="I184" s="112" t="s">
        <v>522</v>
      </c>
      <c r="J184" s="115" t="s">
        <v>38</v>
      </c>
      <c r="K184" s="112" t="s">
        <v>53</v>
      </c>
      <c r="L184" s="112" t="s">
        <v>54</v>
      </c>
      <c r="M184" s="115" t="s">
        <v>55</v>
      </c>
      <c r="N184" s="113">
        <v>0.58402777777777781</v>
      </c>
      <c r="O184" s="113">
        <v>0.66388888888888886</v>
      </c>
      <c r="P184" s="113">
        <v>7.9861111111111049E-2</v>
      </c>
      <c r="Q184" s="116">
        <v>1067.5999999999999</v>
      </c>
      <c r="R184" s="117">
        <v>1.728</v>
      </c>
      <c r="S184" s="117">
        <v>13.4269</v>
      </c>
      <c r="T184" s="117">
        <v>1430.2</v>
      </c>
      <c r="U184" s="117">
        <v>93.7</v>
      </c>
      <c r="V184" s="117">
        <v>1.2889999999999999</v>
      </c>
      <c r="W184" s="117">
        <v>26.7332</v>
      </c>
      <c r="X184" s="117">
        <v>148</v>
      </c>
      <c r="Y184" s="117">
        <v>1023.6</v>
      </c>
      <c r="Z184" s="117">
        <v>1.9410000000000001</v>
      </c>
      <c r="AA184" s="117">
        <v>13.3224</v>
      </c>
      <c r="AB184" s="118">
        <v>1376.4</v>
      </c>
      <c r="AH184" s="72" t="e">
        <f>IF(AND(B184="Premier League",E184="Live"),_xlfn.XLOOKUP(_xlfn.TEXTJOIN(" vs ",,C184:D184),Calendar!G:G,Calendar!B:B),IF(AND(B184="Premier League",E184="Highlights"),_xlfn.XLOOKUP(H184,Calendar!O:O,Calendar!N:N,,-1),""))</f>
        <v>#N/A</v>
      </c>
    </row>
    <row r="185" spans="1:34" s="72" customFormat="1" hidden="1" x14ac:dyDescent="0.35">
      <c r="A185" s="112" t="s">
        <v>70</v>
      </c>
      <c r="B185" s="112" t="s">
        <v>32</v>
      </c>
      <c r="C185" s="112" t="s">
        <v>62</v>
      </c>
      <c r="D185" s="112" t="s">
        <v>45</v>
      </c>
      <c r="E185" s="112" t="s">
        <v>41</v>
      </c>
      <c r="F185" s="113">
        <v>0.58333333333333337</v>
      </c>
      <c r="G185" s="112"/>
      <c r="H185" s="114">
        <v>45914</v>
      </c>
      <c r="I185" s="112" t="s">
        <v>522</v>
      </c>
      <c r="J185" s="115" t="s">
        <v>38</v>
      </c>
      <c r="K185" s="112" t="s">
        <v>53</v>
      </c>
      <c r="L185" s="112" t="s">
        <v>57</v>
      </c>
      <c r="M185" s="115" t="s">
        <v>55</v>
      </c>
      <c r="N185" s="113">
        <v>0.58402777777777781</v>
      </c>
      <c r="O185" s="113">
        <v>0.66388888888888886</v>
      </c>
      <c r="P185" s="113">
        <v>7.9861111111111049E-2</v>
      </c>
      <c r="Q185" s="116">
        <v>709.4</v>
      </c>
      <c r="R185" s="117">
        <v>1.1479999999999999</v>
      </c>
      <c r="S185" s="117">
        <v>8.9219000000000008</v>
      </c>
      <c r="T185" s="117">
        <v>1062.4000000000001</v>
      </c>
      <c r="U185" s="117">
        <v>93.1</v>
      </c>
      <c r="V185" s="117">
        <v>1.28</v>
      </c>
      <c r="W185" s="117">
        <v>26.562100000000001</v>
      </c>
      <c r="X185" s="117">
        <v>145.5</v>
      </c>
      <c r="Y185" s="117">
        <v>678.9</v>
      </c>
      <c r="Z185" s="117">
        <v>1.2869999999999999</v>
      </c>
      <c r="AA185" s="117">
        <v>8.8360000000000003</v>
      </c>
      <c r="AB185" s="118">
        <v>1029.9000000000001</v>
      </c>
      <c r="AH185" s="72" t="e">
        <f>IF(AND(B185="Premier League",E185="Live"),_xlfn.XLOOKUP(_xlfn.TEXTJOIN(" vs ",,C185:D185),Calendar!G:G,Calendar!B:B),IF(AND(B185="Premier League",E185="Highlights"),_xlfn.XLOOKUP(H185,Calendar!O:O,Calendar!N:N,,-1),""))</f>
        <v>#N/A</v>
      </c>
    </row>
    <row r="186" spans="1:34" s="72" customFormat="1" hidden="1" x14ac:dyDescent="0.35">
      <c r="A186" s="112" t="s">
        <v>70</v>
      </c>
      <c r="B186" s="112" t="s">
        <v>529</v>
      </c>
      <c r="C186" s="112" t="s">
        <v>605</v>
      </c>
      <c r="D186" s="112" t="s">
        <v>195</v>
      </c>
      <c r="E186" s="112" t="s">
        <v>41</v>
      </c>
      <c r="F186" s="113">
        <v>0.625</v>
      </c>
      <c r="G186" s="112"/>
      <c r="H186" s="114">
        <v>45914</v>
      </c>
      <c r="I186" s="112" t="s">
        <v>522</v>
      </c>
      <c r="J186" s="115" t="s">
        <v>38</v>
      </c>
      <c r="K186" s="112" t="s">
        <v>53</v>
      </c>
      <c r="L186" s="112" t="s">
        <v>120</v>
      </c>
      <c r="M186" s="115" t="s">
        <v>55</v>
      </c>
      <c r="N186" s="113">
        <v>0.625</v>
      </c>
      <c r="O186" s="113">
        <v>0.70277777777777783</v>
      </c>
      <c r="P186" s="113">
        <v>7.7777777777777835E-2</v>
      </c>
      <c r="Q186" s="116">
        <v>111</v>
      </c>
      <c r="R186" s="117">
        <v>0.18</v>
      </c>
      <c r="S186" s="117">
        <v>1.2418</v>
      </c>
      <c r="T186" s="117">
        <v>144</v>
      </c>
      <c r="U186" s="117">
        <v>18.5</v>
      </c>
      <c r="V186" s="117">
        <v>0.254</v>
      </c>
      <c r="W186" s="117">
        <v>4.3326000000000002</v>
      </c>
      <c r="X186" s="117">
        <v>40.299999999999997</v>
      </c>
      <c r="Y186" s="117">
        <v>104.7</v>
      </c>
      <c r="Z186" s="117">
        <v>0.19800000000000001</v>
      </c>
      <c r="AA186" s="117">
        <v>1.2166999999999999</v>
      </c>
      <c r="AB186" s="118">
        <v>138.30000000000001</v>
      </c>
      <c r="AH186" s="72" t="str">
        <f>IF(AND(B186="Premier League",E186="Live"),_xlfn.XLOOKUP(_xlfn.TEXTJOIN(" vs ",,C186:D186),Calendar!G:G,Calendar!B:B),IF(AND(B186="Premier League",E186="Highlights"),_xlfn.XLOOKUP(H186,Calendar!O:O,Calendar!N:N,,-1),""))</f>
        <v/>
      </c>
    </row>
    <row r="187" spans="1:34" s="72" customFormat="1" hidden="1" x14ac:dyDescent="0.35">
      <c r="A187" s="112" t="s">
        <v>70</v>
      </c>
      <c r="B187" s="112" t="s">
        <v>32</v>
      </c>
      <c r="C187" s="112" t="s">
        <v>49</v>
      </c>
      <c r="D187" s="112" t="s">
        <v>42</v>
      </c>
      <c r="E187" s="112" t="s">
        <v>41</v>
      </c>
      <c r="F187" s="113">
        <v>0.6875</v>
      </c>
      <c r="G187" s="112"/>
      <c r="H187" s="114">
        <v>45914</v>
      </c>
      <c r="I187" s="112" t="s">
        <v>522</v>
      </c>
      <c r="J187" s="115" t="s">
        <v>38</v>
      </c>
      <c r="K187" s="112" t="s">
        <v>53</v>
      </c>
      <c r="L187" s="112" t="s">
        <v>54</v>
      </c>
      <c r="M187" s="115" t="s">
        <v>55</v>
      </c>
      <c r="N187" s="113">
        <v>0.68888888888888888</v>
      </c>
      <c r="O187" s="113">
        <v>0.76736111111111116</v>
      </c>
      <c r="P187" s="113">
        <v>7.8472222222222276E-2</v>
      </c>
      <c r="Q187" s="116">
        <v>1613.4</v>
      </c>
      <c r="R187" s="117">
        <v>2.6110000000000002</v>
      </c>
      <c r="S187" s="117">
        <v>14.7195</v>
      </c>
      <c r="T187" s="117">
        <v>1906.4</v>
      </c>
      <c r="U187" s="117">
        <v>173.1</v>
      </c>
      <c r="V187" s="117">
        <v>2.38</v>
      </c>
      <c r="W187" s="117">
        <v>31.256799999999998</v>
      </c>
      <c r="X187" s="117">
        <v>238.1</v>
      </c>
      <c r="Y187" s="117">
        <v>1532.8</v>
      </c>
      <c r="Z187" s="117">
        <v>2.9060000000000001</v>
      </c>
      <c r="AA187" s="117">
        <v>14.5823</v>
      </c>
      <c r="AB187" s="118">
        <v>1832.8</v>
      </c>
      <c r="AH187" s="72" t="e">
        <f>IF(AND(B187="Premier League",E187="Live"),_xlfn.XLOOKUP(_xlfn.TEXTJOIN(" vs ",,C187:D187),Calendar!G:G,Calendar!B:B),IF(AND(B187="Premier League",E187="Highlights"),_xlfn.XLOOKUP(H187,Calendar!O:O,Calendar!N:N,,-1),""))</f>
        <v>#N/A</v>
      </c>
    </row>
    <row r="188" spans="1:34" s="72" customFormat="1" hidden="1" x14ac:dyDescent="0.35">
      <c r="A188" s="112" t="s">
        <v>70</v>
      </c>
      <c r="B188" s="112" t="s">
        <v>32</v>
      </c>
      <c r="C188" s="112" t="s">
        <v>49</v>
      </c>
      <c r="D188" s="112" t="s">
        <v>42</v>
      </c>
      <c r="E188" s="112" t="s">
        <v>41</v>
      </c>
      <c r="F188" s="113">
        <v>0.6875</v>
      </c>
      <c r="G188" s="112"/>
      <c r="H188" s="114">
        <v>45914</v>
      </c>
      <c r="I188" s="112" t="s">
        <v>522</v>
      </c>
      <c r="J188" s="115" t="s">
        <v>38</v>
      </c>
      <c r="K188" s="112" t="s">
        <v>53</v>
      </c>
      <c r="L188" s="112" t="s">
        <v>57</v>
      </c>
      <c r="M188" s="115" t="s">
        <v>55</v>
      </c>
      <c r="N188" s="113">
        <v>0.68888888888888888</v>
      </c>
      <c r="O188" s="113">
        <v>0.76736111111111116</v>
      </c>
      <c r="P188" s="113">
        <v>7.8472222222222276E-2</v>
      </c>
      <c r="Q188" s="116">
        <v>1192.0999999999999</v>
      </c>
      <c r="R188" s="117">
        <v>1.929</v>
      </c>
      <c r="S188" s="117">
        <v>10.8758</v>
      </c>
      <c r="T188" s="117">
        <v>1534.9</v>
      </c>
      <c r="U188" s="117">
        <v>193.3</v>
      </c>
      <c r="V188" s="117">
        <v>2.6579999999999999</v>
      </c>
      <c r="W188" s="117">
        <v>34.904299999999999</v>
      </c>
      <c r="X188" s="117">
        <v>245.7</v>
      </c>
      <c r="Y188" s="117">
        <v>1119.5</v>
      </c>
      <c r="Z188" s="117">
        <v>2.1219999999999999</v>
      </c>
      <c r="AA188" s="117">
        <v>10.6503</v>
      </c>
      <c r="AB188" s="118">
        <v>1426</v>
      </c>
      <c r="AH188" s="72" t="e">
        <f>IF(AND(B188="Premier League",E188="Live"),_xlfn.XLOOKUP(_xlfn.TEXTJOIN(" vs ",,C188:D188),Calendar!G:G,Calendar!B:B),IF(AND(B188="Premier League",E188="Highlights"),_xlfn.XLOOKUP(H188,Calendar!O:O,Calendar!N:N,,-1),""))</f>
        <v>#N/A</v>
      </c>
    </row>
    <row r="189" spans="1:34" s="72" customFormat="1" hidden="1" x14ac:dyDescent="0.35">
      <c r="A189" s="112" t="s">
        <v>70</v>
      </c>
      <c r="B189" s="112" t="s">
        <v>32</v>
      </c>
      <c r="C189" s="112"/>
      <c r="D189" s="112"/>
      <c r="E189" s="112" t="s">
        <v>33</v>
      </c>
      <c r="F189" s="113">
        <v>0.3125</v>
      </c>
      <c r="G189" s="112"/>
      <c r="H189" s="114">
        <v>45914</v>
      </c>
      <c r="I189" s="112" t="s">
        <v>522</v>
      </c>
      <c r="J189" s="115" t="s">
        <v>38</v>
      </c>
      <c r="K189" s="112" t="s">
        <v>553</v>
      </c>
      <c r="L189" s="112" t="s">
        <v>35</v>
      </c>
      <c r="M189" s="115" t="s">
        <v>36</v>
      </c>
      <c r="N189" s="113">
        <v>0.3125</v>
      </c>
      <c r="O189" s="113">
        <v>0.37432870370370369</v>
      </c>
      <c r="P189" s="113">
        <v>6.1782407407407404E-2</v>
      </c>
      <c r="Q189" s="116">
        <v>714.8</v>
      </c>
      <c r="R189" s="117">
        <v>1.157</v>
      </c>
      <c r="S189" s="117">
        <v>22.9316</v>
      </c>
      <c r="T189" s="117">
        <v>879.5</v>
      </c>
      <c r="U189" s="117">
        <v>19.8</v>
      </c>
      <c r="V189" s="117">
        <v>0.27200000000000002</v>
      </c>
      <c r="W189" s="117">
        <v>23.212199999999999</v>
      </c>
      <c r="X189" s="117">
        <v>35.700000000000003</v>
      </c>
      <c r="Y189" s="117">
        <v>696.3</v>
      </c>
      <c r="Z189" s="117">
        <v>1.32</v>
      </c>
      <c r="AA189" s="117">
        <v>23.569800000000001</v>
      </c>
      <c r="AB189" s="118">
        <v>862.5</v>
      </c>
      <c r="AH189" s="72" t="str">
        <f>IF(AND(B189="Premier League",E189="Live"),_xlfn.XLOOKUP(_xlfn.TEXTJOIN(" vs ",,C189:D189),Calendar!G:G,Calendar!B:B),IF(AND(B189="Premier League",E189="Highlights"),_xlfn.XLOOKUP(H189,Calendar!O:O,Calendar!N:N,,-1),""))</f>
        <v>Matchweek 01</v>
      </c>
    </row>
    <row r="190" spans="1:34" s="72" customFormat="1" hidden="1" x14ac:dyDescent="0.35">
      <c r="A190" s="112" t="s">
        <v>70</v>
      </c>
      <c r="B190" s="112" t="s">
        <v>32</v>
      </c>
      <c r="C190" s="112"/>
      <c r="D190" s="112"/>
      <c r="E190" s="112" t="s">
        <v>33</v>
      </c>
      <c r="F190" s="113">
        <v>0.9375</v>
      </c>
      <c r="G190" s="112"/>
      <c r="H190" s="114">
        <v>45914</v>
      </c>
      <c r="I190" s="112" t="s">
        <v>522</v>
      </c>
      <c r="J190" s="115" t="s">
        <v>606</v>
      </c>
      <c r="K190" s="112" t="s">
        <v>552</v>
      </c>
      <c r="L190" s="112" t="s">
        <v>35</v>
      </c>
      <c r="M190" s="115" t="s">
        <v>36</v>
      </c>
      <c r="N190" s="113">
        <v>0.93888888888888888</v>
      </c>
      <c r="O190" s="113">
        <v>0.97747685185185185</v>
      </c>
      <c r="P190" s="113">
        <v>3.8287037037037036E-2</v>
      </c>
      <c r="Q190" s="116">
        <v>1569</v>
      </c>
      <c r="R190" s="117">
        <v>2.5390000000000001</v>
      </c>
      <c r="S190" s="117">
        <v>26.363099999999999</v>
      </c>
      <c r="T190" s="117">
        <v>2176.3000000000002</v>
      </c>
      <c r="U190" s="117">
        <v>58.8</v>
      </c>
      <c r="V190" s="117">
        <v>0.80900000000000005</v>
      </c>
      <c r="W190" s="117">
        <v>32.522100000000002</v>
      </c>
      <c r="X190" s="117">
        <v>101.2</v>
      </c>
      <c r="Y190" s="117">
        <v>1523.2</v>
      </c>
      <c r="Z190" s="117">
        <v>2.8879999999999999</v>
      </c>
      <c r="AA190" s="117">
        <v>26.037600000000001</v>
      </c>
      <c r="AB190" s="118">
        <v>2127.1999999999998</v>
      </c>
      <c r="AH190" s="72" t="str">
        <f>IF(AND(B190="Premier League",E190="Live"),_xlfn.XLOOKUP(_xlfn.TEXTJOIN(" vs ",,C190:D190),Calendar!G:G,Calendar!B:B),IF(AND(B190="Premier League",E190="Highlights"),_xlfn.XLOOKUP(H190,Calendar!O:O,Calendar!N:N,,-1),""))</f>
        <v>Matchweek 01</v>
      </c>
    </row>
    <row r="191" spans="1:34" s="72" customFormat="1" hidden="1" x14ac:dyDescent="0.35">
      <c r="A191" s="112" t="s">
        <v>70</v>
      </c>
      <c r="B191" s="112" t="s">
        <v>152</v>
      </c>
      <c r="C191" s="112"/>
      <c r="D191" s="112"/>
      <c r="E191" s="112" t="s">
        <v>33</v>
      </c>
      <c r="F191" s="113">
        <v>0.97569444444444442</v>
      </c>
      <c r="G191" s="112"/>
      <c r="H191" s="114">
        <v>45914</v>
      </c>
      <c r="I191" s="112" t="s">
        <v>522</v>
      </c>
      <c r="J191" s="115" t="s">
        <v>38</v>
      </c>
      <c r="K191" s="112" t="s">
        <v>607</v>
      </c>
      <c r="L191" s="112" t="s">
        <v>35</v>
      </c>
      <c r="M191" s="115" t="s">
        <v>36</v>
      </c>
      <c r="N191" s="113">
        <v>0.97777777777777775</v>
      </c>
      <c r="O191" s="113">
        <v>1.0049189814814814</v>
      </c>
      <c r="P191" s="113">
        <v>2.7025462962962963E-2</v>
      </c>
      <c r="Q191" s="116">
        <v>256.8</v>
      </c>
      <c r="R191" s="117">
        <v>0.41599999999999998</v>
      </c>
      <c r="S191" s="117">
        <v>7.6407999999999996</v>
      </c>
      <c r="T191" s="117">
        <v>472.5</v>
      </c>
      <c r="U191" s="117">
        <v>1.4</v>
      </c>
      <c r="V191" s="117">
        <v>1.9E-2</v>
      </c>
      <c r="W191" s="117">
        <v>1.4957</v>
      </c>
      <c r="X191" s="117">
        <v>6.9</v>
      </c>
      <c r="Y191" s="117">
        <v>256.2</v>
      </c>
      <c r="Z191" s="117">
        <v>0.48599999999999999</v>
      </c>
      <c r="AA191" s="117">
        <v>7.6753</v>
      </c>
      <c r="AB191" s="118">
        <v>465.8</v>
      </c>
      <c r="AH191" s="72" t="str">
        <f>IF(AND(B191="Premier League",E191="Live"),_xlfn.XLOOKUP(_xlfn.TEXTJOIN(" vs ",,C191:D191),Calendar!G:G,Calendar!B:B),IF(AND(B191="Premier League",E191="Highlights"),_xlfn.XLOOKUP(H191,Calendar!O:O,Calendar!N:N,,-1),""))</f>
        <v/>
      </c>
    </row>
    <row r="192" spans="1:34" s="72" customFormat="1" hidden="1" x14ac:dyDescent="0.35">
      <c r="A192" s="112" t="s">
        <v>70</v>
      </c>
      <c r="B192" s="112" t="s">
        <v>32</v>
      </c>
      <c r="C192" s="112"/>
      <c r="D192" s="112"/>
      <c r="E192" s="112" t="s">
        <v>33</v>
      </c>
      <c r="F192" s="113">
        <v>0.33680555555555558</v>
      </c>
      <c r="G192" s="112"/>
      <c r="H192" s="114">
        <v>45915</v>
      </c>
      <c r="I192" s="112" t="s">
        <v>522</v>
      </c>
      <c r="J192" s="115" t="s">
        <v>74</v>
      </c>
      <c r="K192" s="112" t="s">
        <v>553</v>
      </c>
      <c r="L192" s="112" t="s">
        <v>278</v>
      </c>
      <c r="M192" s="115" t="s">
        <v>36</v>
      </c>
      <c r="N192" s="113">
        <v>0.33611111111111114</v>
      </c>
      <c r="O192" s="113">
        <v>0.37444444444444447</v>
      </c>
      <c r="P192" s="113">
        <v>3.8275462962962963E-2</v>
      </c>
      <c r="Q192" s="116">
        <v>124.2</v>
      </c>
      <c r="R192" s="117">
        <v>0.20100000000000001</v>
      </c>
      <c r="S192" s="117">
        <v>3.4055</v>
      </c>
      <c r="T192" s="117">
        <v>159.5</v>
      </c>
      <c r="U192" s="117">
        <v>10.8</v>
      </c>
      <c r="V192" s="117">
        <v>0.14899999999999999</v>
      </c>
      <c r="W192" s="117">
        <v>12.053599999999999</v>
      </c>
      <c r="X192" s="117">
        <v>13.8</v>
      </c>
      <c r="Y192" s="117">
        <v>108.4</v>
      </c>
      <c r="Z192" s="117">
        <v>0.20599999999999999</v>
      </c>
      <c r="AA192" s="117">
        <v>3.1248</v>
      </c>
      <c r="AB192" s="118">
        <v>143.19999999999999</v>
      </c>
      <c r="AH192" s="72" t="str">
        <f>IF(AND(B192="Premier League",E192="Live"),_xlfn.XLOOKUP(_xlfn.TEXTJOIN(" vs ",,C192:D192),Calendar!G:G,Calendar!B:B),IF(AND(B192="Premier League",E192="Highlights"),_xlfn.XLOOKUP(H192,Calendar!O:O,Calendar!N:N,,-1),""))</f>
        <v>Matchweek 01</v>
      </c>
    </row>
    <row r="193" spans="1:34" s="72" customFormat="1" hidden="1" x14ac:dyDescent="0.35">
      <c r="A193" s="112" t="s">
        <v>70</v>
      </c>
      <c r="B193" s="112" t="s">
        <v>131</v>
      </c>
      <c r="C193" s="112" t="s">
        <v>624</v>
      </c>
      <c r="D193" s="112" t="s">
        <v>40</v>
      </c>
      <c r="E193" s="112" t="s">
        <v>41</v>
      </c>
      <c r="F193" s="113">
        <v>0.73958333333333337</v>
      </c>
      <c r="G193" s="112"/>
      <c r="H193" s="114">
        <v>45916</v>
      </c>
      <c r="I193" s="112" t="s">
        <v>522</v>
      </c>
      <c r="J193" s="115" t="s">
        <v>122</v>
      </c>
      <c r="K193" s="112" t="s">
        <v>53</v>
      </c>
      <c r="L193" s="112" t="s">
        <v>510</v>
      </c>
      <c r="M193" s="115" t="s">
        <v>511</v>
      </c>
      <c r="N193" s="113">
        <v>0.74027777777777781</v>
      </c>
      <c r="O193" s="113">
        <v>0.82083333333333341</v>
      </c>
      <c r="P193" s="113">
        <v>8.0555555555555602E-2</v>
      </c>
      <c r="Q193" s="116">
        <v>737.5</v>
      </c>
      <c r="R193" s="117">
        <v>1.194</v>
      </c>
      <c r="S193" s="117">
        <v>6.7321999999999997</v>
      </c>
      <c r="T193" s="117">
        <v>1152</v>
      </c>
      <c r="U193" s="117">
        <v>106.8</v>
      </c>
      <c r="V193" s="117">
        <v>1.4690000000000001</v>
      </c>
      <c r="W193" s="117">
        <v>38.486499999999999</v>
      </c>
      <c r="X193" s="117">
        <v>205.8</v>
      </c>
      <c r="Y193" s="117">
        <v>702.2</v>
      </c>
      <c r="Z193" s="117">
        <v>1.331</v>
      </c>
      <c r="AA193" s="117">
        <v>6.5662000000000003</v>
      </c>
      <c r="AB193" s="118">
        <v>1088.5</v>
      </c>
      <c r="AH193" s="72" t="str">
        <f>IF(AND(B193="Premier League",E193="Live"),_xlfn.XLOOKUP(_xlfn.TEXTJOIN(" vs ",,C193:D193),Calendar!G:G,Calendar!B:B),IF(AND(B193="Premier League",E193="Highlights"),_xlfn.XLOOKUP(H193,Calendar!O:O,Calendar!N:N,,-1),""))</f>
        <v/>
      </c>
    </row>
    <row r="194" spans="1:34" s="72" customFormat="1" hidden="1" x14ac:dyDescent="0.35">
      <c r="A194" s="112" t="s">
        <v>70</v>
      </c>
      <c r="B194" s="112" t="s">
        <v>131</v>
      </c>
      <c r="C194" s="112" t="s">
        <v>625</v>
      </c>
      <c r="D194" s="112" t="s">
        <v>626</v>
      </c>
      <c r="E194" s="112" t="s">
        <v>41</v>
      </c>
      <c r="F194" s="113">
        <v>0.73958333333333337</v>
      </c>
      <c r="G194" s="112"/>
      <c r="H194" s="114">
        <v>45916</v>
      </c>
      <c r="I194" s="112" t="s">
        <v>522</v>
      </c>
      <c r="J194" s="115" t="s">
        <v>122</v>
      </c>
      <c r="K194" s="112" t="s">
        <v>53</v>
      </c>
      <c r="L194" s="112" t="s">
        <v>512</v>
      </c>
      <c r="M194" s="115" t="s">
        <v>511</v>
      </c>
      <c r="N194" s="113">
        <v>0.73958333333333337</v>
      </c>
      <c r="O194" s="113">
        <v>0.81736111111111109</v>
      </c>
      <c r="P194" s="113">
        <v>7.7777777777777724E-2</v>
      </c>
      <c r="Q194" s="116">
        <v>9.9</v>
      </c>
      <c r="R194" s="117">
        <v>1.6E-2</v>
      </c>
      <c r="S194" s="117">
        <v>9.1300000000000006E-2</v>
      </c>
      <c r="T194" s="117">
        <v>128.19999999999999</v>
      </c>
      <c r="U194" s="117">
        <v>2.2000000000000002</v>
      </c>
      <c r="V194" s="117">
        <v>0.03</v>
      </c>
      <c r="W194" s="117">
        <v>0.81210000000000004</v>
      </c>
      <c r="X194" s="117">
        <v>26.7</v>
      </c>
      <c r="Y194" s="117">
        <v>9.6999999999999993</v>
      </c>
      <c r="Z194" s="117">
        <v>1.7999999999999999E-2</v>
      </c>
      <c r="AA194" s="117">
        <v>9.1600000000000001E-2</v>
      </c>
      <c r="AB194" s="118">
        <v>128.19999999999999</v>
      </c>
      <c r="AH194" s="72" t="str">
        <f>IF(AND(B194="Premier League",E194="Live"),_xlfn.XLOOKUP(_xlfn.TEXTJOIN(" vs ",,C194:D194),Calendar!G:G,Calendar!B:B),IF(AND(B194="Premier League",E194="Highlights"),_xlfn.XLOOKUP(H194,Calendar!O:O,Calendar!N:N,,-1),""))</f>
        <v/>
      </c>
    </row>
    <row r="195" spans="1:34" s="72" customFormat="1" hidden="1" x14ac:dyDescent="0.35">
      <c r="A195" s="112" t="s">
        <v>70</v>
      </c>
      <c r="B195" s="112" t="s">
        <v>103</v>
      </c>
      <c r="C195" s="112" t="s">
        <v>140</v>
      </c>
      <c r="D195" s="112" t="s">
        <v>82</v>
      </c>
      <c r="E195" s="112" t="s">
        <v>41</v>
      </c>
      <c r="F195" s="113">
        <v>0.83333333333333337</v>
      </c>
      <c r="G195" s="112"/>
      <c r="H195" s="114">
        <v>45916</v>
      </c>
      <c r="I195" s="112" t="s">
        <v>522</v>
      </c>
      <c r="J195" s="115" t="s">
        <v>122</v>
      </c>
      <c r="K195" s="112" t="s">
        <v>53</v>
      </c>
      <c r="L195" s="112" t="s">
        <v>54</v>
      </c>
      <c r="M195" s="115" t="s">
        <v>55</v>
      </c>
      <c r="N195" s="113">
        <v>0.83333333333333337</v>
      </c>
      <c r="O195" s="113">
        <v>0.92013888888888895</v>
      </c>
      <c r="P195" s="113">
        <v>8.680555555555558E-2</v>
      </c>
      <c r="Q195" s="116">
        <v>206.2</v>
      </c>
      <c r="R195" s="117">
        <v>0.33400000000000002</v>
      </c>
      <c r="S195" s="117">
        <v>1.361</v>
      </c>
      <c r="T195" s="117">
        <v>301.2</v>
      </c>
      <c r="U195" s="117">
        <v>8.5</v>
      </c>
      <c r="V195" s="117">
        <v>0.11700000000000001</v>
      </c>
      <c r="W195" s="117">
        <v>1.5927</v>
      </c>
      <c r="X195" s="117">
        <v>24.8</v>
      </c>
      <c r="Y195" s="117">
        <v>197</v>
      </c>
      <c r="Z195" s="117">
        <v>0.373</v>
      </c>
      <c r="AA195" s="117">
        <v>1.3386</v>
      </c>
      <c r="AB195" s="118">
        <v>293.39999999999998</v>
      </c>
      <c r="AH195" s="72" t="str">
        <f>IF(AND(B195="Premier League",E195="Live"),_xlfn.XLOOKUP(_xlfn.TEXTJOIN(" vs ",,C195:D195),Calendar!G:G,Calendar!B:B),IF(AND(B195="Premier League",E195="Highlights"),_xlfn.XLOOKUP(H195,Calendar!O:O,Calendar!N:N,,-1),""))</f>
        <v/>
      </c>
    </row>
    <row r="196" spans="1:34" s="72" customFormat="1" hidden="1" x14ac:dyDescent="0.35">
      <c r="A196" s="112" t="s">
        <v>70</v>
      </c>
      <c r="B196" s="112" t="s">
        <v>103</v>
      </c>
      <c r="C196" s="112" t="s">
        <v>140</v>
      </c>
      <c r="D196" s="112" t="s">
        <v>82</v>
      </c>
      <c r="E196" s="112" t="s">
        <v>41</v>
      </c>
      <c r="F196" s="113">
        <v>0.83333333333333337</v>
      </c>
      <c r="G196" s="112"/>
      <c r="H196" s="114">
        <v>45916</v>
      </c>
      <c r="I196" s="112" t="s">
        <v>522</v>
      </c>
      <c r="J196" s="115" t="s">
        <v>122</v>
      </c>
      <c r="K196" s="112" t="s">
        <v>53</v>
      </c>
      <c r="L196" s="112" t="s">
        <v>120</v>
      </c>
      <c r="M196" s="115" t="s">
        <v>55</v>
      </c>
      <c r="N196" s="113">
        <v>0.83333333333333337</v>
      </c>
      <c r="O196" s="113">
        <v>0.92013888888888884</v>
      </c>
      <c r="P196" s="113">
        <v>8.6805555555555469E-2</v>
      </c>
      <c r="Q196" s="116">
        <v>142.80000000000001</v>
      </c>
      <c r="R196" s="117">
        <v>0.23100000000000001</v>
      </c>
      <c r="S196" s="117">
        <v>0.94259999999999999</v>
      </c>
      <c r="T196" s="117">
        <v>211.5</v>
      </c>
      <c r="U196" s="117">
        <v>18.5</v>
      </c>
      <c r="V196" s="117">
        <v>0.254</v>
      </c>
      <c r="W196" s="117">
        <v>3.4664000000000001</v>
      </c>
      <c r="X196" s="117">
        <v>26.8</v>
      </c>
      <c r="Y196" s="117">
        <v>142.80000000000001</v>
      </c>
      <c r="Z196" s="117">
        <v>0.27100000000000002</v>
      </c>
      <c r="AA196" s="117">
        <v>0.97030000000000005</v>
      </c>
      <c r="AB196" s="118">
        <v>211.5</v>
      </c>
      <c r="AH196" s="72" t="str">
        <f>IF(AND(B196="Premier League",E196="Live"),_xlfn.XLOOKUP(_xlfn.TEXTJOIN(" vs ",,C196:D196),Calendar!G:G,Calendar!B:B),IF(AND(B196="Premier League",E196="Highlights"),_xlfn.XLOOKUP(H196,Calendar!O:O,Calendar!N:N,,-1),""))</f>
        <v/>
      </c>
    </row>
    <row r="197" spans="1:34" s="72" customFormat="1" hidden="1" x14ac:dyDescent="0.35">
      <c r="A197" s="112" t="s">
        <v>70</v>
      </c>
      <c r="B197" s="112" t="s">
        <v>103</v>
      </c>
      <c r="C197" s="112" t="s">
        <v>81</v>
      </c>
      <c r="D197" s="112" t="s">
        <v>116</v>
      </c>
      <c r="E197" s="112" t="s">
        <v>41</v>
      </c>
      <c r="F197" s="113">
        <v>0.83333333333333337</v>
      </c>
      <c r="G197" s="112"/>
      <c r="H197" s="114">
        <v>45916</v>
      </c>
      <c r="I197" s="112" t="s">
        <v>522</v>
      </c>
      <c r="J197" s="115" t="s">
        <v>122</v>
      </c>
      <c r="K197" s="112" t="s">
        <v>53</v>
      </c>
      <c r="L197" s="112" t="s">
        <v>548</v>
      </c>
      <c r="M197" s="115" t="s">
        <v>55</v>
      </c>
      <c r="N197" s="113">
        <v>0.83333333333333337</v>
      </c>
      <c r="O197" s="113">
        <v>0.92083333333333339</v>
      </c>
      <c r="P197" s="113">
        <v>8.7500000000000022E-2</v>
      </c>
      <c r="Q197" s="116">
        <v>64.900000000000006</v>
      </c>
      <c r="R197" s="117">
        <v>0.105</v>
      </c>
      <c r="S197" s="117">
        <v>0.42959999999999998</v>
      </c>
      <c r="T197" s="117">
        <v>137.4</v>
      </c>
      <c r="U197" s="117">
        <v>6.5</v>
      </c>
      <c r="V197" s="117">
        <v>8.8999999999999996E-2</v>
      </c>
      <c r="W197" s="117">
        <v>1.2232000000000001</v>
      </c>
      <c r="X197" s="117">
        <v>15.9</v>
      </c>
      <c r="Y197" s="117">
        <v>60.7</v>
      </c>
      <c r="Z197" s="117">
        <v>0.115</v>
      </c>
      <c r="AA197" s="117">
        <v>0.41360000000000002</v>
      </c>
      <c r="AB197" s="118">
        <v>133.4</v>
      </c>
      <c r="AH197" s="72" t="str">
        <f>IF(AND(B197="Premier League",E197="Live"),_xlfn.XLOOKUP(_xlfn.TEXTJOIN(" vs ",,C197:D197),Calendar!G:G,Calendar!B:B),IF(AND(B197="Premier League",E197="Highlights"),_xlfn.XLOOKUP(H197,Calendar!O:O,Calendar!N:N,,-1),""))</f>
        <v/>
      </c>
    </row>
    <row r="198" spans="1:34" s="72" customFormat="1" hidden="1" x14ac:dyDescent="0.35">
      <c r="A198" s="112" t="s">
        <v>70</v>
      </c>
      <c r="B198" s="112" t="s">
        <v>131</v>
      </c>
      <c r="C198" s="112" t="s">
        <v>214</v>
      </c>
      <c r="D198" s="112" t="s">
        <v>572</v>
      </c>
      <c r="E198" s="112" t="s">
        <v>41</v>
      </c>
      <c r="F198" s="113">
        <v>0.83333333333333337</v>
      </c>
      <c r="G198" s="112"/>
      <c r="H198" s="114">
        <v>45916</v>
      </c>
      <c r="I198" s="112" t="s">
        <v>522</v>
      </c>
      <c r="J198" s="115" t="s">
        <v>122</v>
      </c>
      <c r="K198" s="112" t="s">
        <v>53</v>
      </c>
      <c r="L198" s="112" t="s">
        <v>513</v>
      </c>
      <c r="M198" s="115" t="s">
        <v>511</v>
      </c>
      <c r="N198" s="113">
        <v>0.83333333333333337</v>
      </c>
      <c r="O198" s="113">
        <v>0.91250000000000009</v>
      </c>
      <c r="P198" s="113">
        <v>7.9166666666666718E-2</v>
      </c>
      <c r="Q198" s="116">
        <v>9.6</v>
      </c>
      <c r="R198" s="117">
        <v>1.6E-2</v>
      </c>
      <c r="S198" s="117">
        <v>6.2100000000000002E-2</v>
      </c>
      <c r="T198" s="117">
        <v>60.1</v>
      </c>
      <c r="U198" s="117">
        <v>1.7</v>
      </c>
      <c r="V198" s="117">
        <v>2.3E-2</v>
      </c>
      <c r="W198" s="117">
        <v>0.30840000000000001</v>
      </c>
      <c r="X198" s="117">
        <v>19.8</v>
      </c>
      <c r="Y198" s="117">
        <v>9.6</v>
      </c>
      <c r="Z198" s="117">
        <v>1.7999999999999999E-2</v>
      </c>
      <c r="AA198" s="117">
        <v>6.3899999999999998E-2</v>
      </c>
      <c r="AB198" s="118">
        <v>60.1</v>
      </c>
      <c r="AH198" s="72" t="str">
        <f>IF(AND(B198="Premier League",E198="Live"),_xlfn.XLOOKUP(_xlfn.TEXTJOIN(" vs ",,C198:D198),Calendar!G:G,Calendar!B:B),IF(AND(B198="Premier League",E198="Highlights"),_xlfn.XLOOKUP(H198,Calendar!O:O,Calendar!N:N,,-1),""))</f>
        <v/>
      </c>
    </row>
    <row r="199" spans="1:34" s="72" customFormat="1" hidden="1" x14ac:dyDescent="0.35">
      <c r="A199" s="112" t="s">
        <v>70</v>
      </c>
      <c r="B199" s="112" t="s">
        <v>131</v>
      </c>
      <c r="C199" s="112" t="s">
        <v>173</v>
      </c>
      <c r="D199" s="112" t="s">
        <v>202</v>
      </c>
      <c r="E199" s="112" t="s">
        <v>41</v>
      </c>
      <c r="F199" s="113">
        <v>0.83333333333333337</v>
      </c>
      <c r="G199" s="112"/>
      <c r="H199" s="114">
        <v>45916</v>
      </c>
      <c r="I199" s="112" t="s">
        <v>522</v>
      </c>
      <c r="J199" s="115" t="s">
        <v>122</v>
      </c>
      <c r="K199" s="112" t="s">
        <v>53</v>
      </c>
      <c r="L199" s="112" t="s">
        <v>512</v>
      </c>
      <c r="M199" s="115" t="s">
        <v>511</v>
      </c>
      <c r="N199" s="113">
        <v>0.83402777777777781</v>
      </c>
      <c r="O199" s="113">
        <v>0.91250000000000009</v>
      </c>
      <c r="P199" s="113">
        <v>7.8472222222222276E-2</v>
      </c>
      <c r="Q199" s="116">
        <v>64.2</v>
      </c>
      <c r="R199" s="117">
        <v>0.104</v>
      </c>
      <c r="S199" s="117">
        <v>0.41470000000000001</v>
      </c>
      <c r="T199" s="117">
        <v>203.4</v>
      </c>
      <c r="U199" s="117">
        <v>11.5</v>
      </c>
      <c r="V199" s="117">
        <v>0.158</v>
      </c>
      <c r="W199" s="117">
        <v>2.0886</v>
      </c>
      <c r="X199" s="117">
        <v>73.900000000000006</v>
      </c>
      <c r="Y199" s="117">
        <v>59.8</v>
      </c>
      <c r="Z199" s="117">
        <v>0.113</v>
      </c>
      <c r="AA199" s="117">
        <v>0.39779999999999999</v>
      </c>
      <c r="AB199" s="118">
        <v>186.7</v>
      </c>
      <c r="AH199" s="72" t="str">
        <f>IF(AND(B199="Premier League",E199="Live"),_xlfn.XLOOKUP(_xlfn.TEXTJOIN(" vs ",,C199:D199),Calendar!G:G,Calendar!B:B),IF(AND(B199="Premier League",E199="Highlights"),_xlfn.XLOOKUP(H199,Calendar!O:O,Calendar!N:N,,-1),""))</f>
        <v/>
      </c>
    </row>
    <row r="200" spans="1:34" s="72" customFormat="1" hidden="1" x14ac:dyDescent="0.35">
      <c r="A200" s="112" t="s">
        <v>70</v>
      </c>
      <c r="B200" s="112" t="s">
        <v>131</v>
      </c>
      <c r="C200" s="112" t="s">
        <v>179</v>
      </c>
      <c r="D200" s="112" t="s">
        <v>627</v>
      </c>
      <c r="E200" s="112" t="s">
        <v>41</v>
      </c>
      <c r="F200" s="113">
        <v>0.83333333333333337</v>
      </c>
      <c r="G200" s="112"/>
      <c r="H200" s="114">
        <v>45916</v>
      </c>
      <c r="I200" s="112" t="s">
        <v>522</v>
      </c>
      <c r="J200" s="115" t="s">
        <v>122</v>
      </c>
      <c r="K200" s="112" t="s">
        <v>53</v>
      </c>
      <c r="L200" s="112" t="s">
        <v>510</v>
      </c>
      <c r="M200" s="115" t="s">
        <v>511</v>
      </c>
      <c r="N200" s="113">
        <v>0.8354166666666667</v>
      </c>
      <c r="O200" s="113">
        <v>0.91666666666666674</v>
      </c>
      <c r="P200" s="113">
        <v>8.1250000000000044E-2</v>
      </c>
      <c r="Q200" s="116">
        <v>397.1</v>
      </c>
      <c r="R200" s="117">
        <v>0.64300000000000002</v>
      </c>
      <c r="S200" s="117">
        <v>2.5859999999999999</v>
      </c>
      <c r="T200" s="117">
        <v>548.70000000000005</v>
      </c>
      <c r="U200" s="117">
        <v>60.9</v>
      </c>
      <c r="V200" s="117">
        <v>0.83699999999999997</v>
      </c>
      <c r="W200" s="117">
        <v>11.267300000000001</v>
      </c>
      <c r="X200" s="117">
        <v>94</v>
      </c>
      <c r="Y200" s="117">
        <v>375.5</v>
      </c>
      <c r="Z200" s="117">
        <v>0.71199999999999997</v>
      </c>
      <c r="AA200" s="117">
        <v>2.5175999999999998</v>
      </c>
      <c r="AB200" s="118">
        <v>511.5</v>
      </c>
      <c r="AH200" s="72" t="str">
        <f>IF(AND(B200="Premier League",E200="Live"),_xlfn.XLOOKUP(_xlfn.TEXTJOIN(" vs ",,C200:D200),Calendar!G:G,Calendar!B:B),IF(AND(B200="Premier League",E200="Highlights"),_xlfn.XLOOKUP(H200,Calendar!O:O,Calendar!N:N,,-1),""))</f>
        <v/>
      </c>
    </row>
    <row r="201" spans="1:34" s="72" customFormat="1" hidden="1" x14ac:dyDescent="0.35">
      <c r="A201" s="112" t="s">
        <v>70</v>
      </c>
      <c r="B201" s="112" t="s">
        <v>131</v>
      </c>
      <c r="C201" s="112" t="s">
        <v>628</v>
      </c>
      <c r="D201" s="112" t="s">
        <v>570</v>
      </c>
      <c r="E201" s="112" t="s">
        <v>41</v>
      </c>
      <c r="F201" s="113">
        <v>0.73958333333333337</v>
      </c>
      <c r="G201" s="112"/>
      <c r="H201" s="114">
        <v>45917</v>
      </c>
      <c r="I201" s="112" t="s">
        <v>522</v>
      </c>
      <c r="J201" s="115" t="s">
        <v>123</v>
      </c>
      <c r="K201" s="112" t="s">
        <v>53</v>
      </c>
      <c r="L201" s="112" t="s">
        <v>513</v>
      </c>
      <c r="M201" s="115" t="s">
        <v>511</v>
      </c>
      <c r="N201" s="113">
        <v>0.74097222222222225</v>
      </c>
      <c r="O201" s="113">
        <v>0.82152777777777786</v>
      </c>
      <c r="P201" s="113">
        <v>8.0555555555555602E-2</v>
      </c>
      <c r="Q201" s="116">
        <v>117.8</v>
      </c>
      <c r="R201" s="117">
        <v>0.191</v>
      </c>
      <c r="S201" s="117">
        <v>1.1284000000000001</v>
      </c>
      <c r="T201" s="117">
        <v>162.69999999999999</v>
      </c>
      <c r="U201" s="117">
        <v>16</v>
      </c>
      <c r="V201" s="117">
        <v>0.22</v>
      </c>
      <c r="W201" s="117">
        <v>6.9443999999999999</v>
      </c>
      <c r="X201" s="117">
        <v>25.9</v>
      </c>
      <c r="Y201" s="117">
        <v>108.4</v>
      </c>
      <c r="Z201" s="117">
        <v>0.20599999999999999</v>
      </c>
      <c r="AA201" s="117">
        <v>1.0608</v>
      </c>
      <c r="AB201" s="118">
        <v>137.19999999999999</v>
      </c>
      <c r="AH201" s="72" t="str">
        <f>IF(AND(B201="Premier League",E201="Live"),_xlfn.XLOOKUP(_xlfn.TEXTJOIN(" vs ",,C201:D201),Calendar!G:G,Calendar!B:B),IF(AND(B201="Premier League",E201="Highlights"),_xlfn.XLOOKUP(H201,Calendar!O:O,Calendar!N:N,,-1),""))</f>
        <v/>
      </c>
    </row>
    <row r="202" spans="1:34" s="72" customFormat="1" hidden="1" x14ac:dyDescent="0.35">
      <c r="A202" s="112" t="s">
        <v>70</v>
      </c>
      <c r="B202" s="112" t="s">
        <v>103</v>
      </c>
      <c r="C202" s="112" t="s">
        <v>113</v>
      </c>
      <c r="D202" s="112" t="s">
        <v>164</v>
      </c>
      <c r="E202" s="112" t="s">
        <v>41</v>
      </c>
      <c r="F202" s="113">
        <v>0.83333333333333337</v>
      </c>
      <c r="G202" s="112"/>
      <c r="H202" s="114">
        <v>45917</v>
      </c>
      <c r="I202" s="112" t="s">
        <v>522</v>
      </c>
      <c r="J202" s="115" t="s">
        <v>123</v>
      </c>
      <c r="K202" s="112" t="s">
        <v>53</v>
      </c>
      <c r="L202" s="112" t="s">
        <v>54</v>
      </c>
      <c r="M202" s="115" t="s">
        <v>55</v>
      </c>
      <c r="N202" s="113">
        <v>0.83333333333333337</v>
      </c>
      <c r="O202" s="113">
        <v>0.91388888888888897</v>
      </c>
      <c r="P202" s="113">
        <v>8.0555555555555602E-2</v>
      </c>
      <c r="Q202" s="116">
        <v>156.30000000000001</v>
      </c>
      <c r="R202" s="117">
        <v>0.253</v>
      </c>
      <c r="S202" s="117">
        <v>1.2178</v>
      </c>
      <c r="T202" s="117">
        <v>211.6</v>
      </c>
      <c r="U202" s="117">
        <v>11</v>
      </c>
      <c r="V202" s="117">
        <v>0.151</v>
      </c>
      <c r="W202" s="117">
        <v>2.0024999999999999</v>
      </c>
      <c r="X202" s="117">
        <v>17.600000000000001</v>
      </c>
      <c r="Y202" s="117">
        <v>141</v>
      </c>
      <c r="Z202" s="117">
        <v>0.26700000000000002</v>
      </c>
      <c r="AA202" s="117">
        <v>1.1213</v>
      </c>
      <c r="AB202" s="118">
        <v>191.3</v>
      </c>
      <c r="AH202" s="72" t="str">
        <f>IF(AND(B202="Premier League",E202="Live"),_xlfn.XLOOKUP(_xlfn.TEXTJOIN(" vs ",,C202:D202),Calendar!G:G,Calendar!B:B),IF(AND(B202="Premier League",E202="Highlights"),_xlfn.XLOOKUP(H202,Calendar!O:O,Calendar!N:N,,-1),""))</f>
        <v/>
      </c>
    </row>
    <row r="203" spans="1:34" s="72" customFormat="1" hidden="1" x14ac:dyDescent="0.35">
      <c r="A203" s="112" t="s">
        <v>70</v>
      </c>
      <c r="B203" s="112" t="s">
        <v>103</v>
      </c>
      <c r="C203" s="112" t="s">
        <v>113</v>
      </c>
      <c r="D203" s="112" t="s">
        <v>164</v>
      </c>
      <c r="E203" s="112" t="s">
        <v>41</v>
      </c>
      <c r="F203" s="113">
        <v>0.83333333333333337</v>
      </c>
      <c r="G203" s="112"/>
      <c r="H203" s="114">
        <v>45917</v>
      </c>
      <c r="I203" s="112" t="s">
        <v>522</v>
      </c>
      <c r="J203" s="115" t="s">
        <v>123</v>
      </c>
      <c r="K203" s="112" t="s">
        <v>53</v>
      </c>
      <c r="L203" s="112" t="s">
        <v>120</v>
      </c>
      <c r="M203" s="115" t="s">
        <v>55</v>
      </c>
      <c r="N203" s="113">
        <v>0.83333333333333337</v>
      </c>
      <c r="O203" s="113">
        <v>0.91388888888888897</v>
      </c>
      <c r="P203" s="113">
        <v>8.0555555555555602E-2</v>
      </c>
      <c r="Q203" s="116">
        <v>63.8</v>
      </c>
      <c r="R203" s="117">
        <v>0.10299999999999999</v>
      </c>
      <c r="S203" s="117">
        <v>0.49709999999999999</v>
      </c>
      <c r="T203" s="117">
        <v>90.9</v>
      </c>
      <c r="U203" s="117">
        <v>1</v>
      </c>
      <c r="V203" s="117">
        <v>1.4E-2</v>
      </c>
      <c r="W203" s="117">
        <v>0.182</v>
      </c>
      <c r="X203" s="117">
        <v>10.199999999999999</v>
      </c>
      <c r="Y203" s="117">
        <v>63.7</v>
      </c>
      <c r="Z203" s="117">
        <v>0.121</v>
      </c>
      <c r="AA203" s="117">
        <v>0.50660000000000005</v>
      </c>
      <c r="AB203" s="118">
        <v>90.9</v>
      </c>
      <c r="AH203" s="72" t="str">
        <f>IF(AND(B203="Premier League",E203="Live"),_xlfn.XLOOKUP(_xlfn.TEXTJOIN(" vs ",,C203:D203),Calendar!G:G,Calendar!B:B),IF(AND(B203="Premier League",E203="Highlights"),_xlfn.XLOOKUP(H203,Calendar!O:O,Calendar!N:N,,-1),""))</f>
        <v/>
      </c>
    </row>
    <row r="204" spans="1:34" s="72" customFormat="1" hidden="1" x14ac:dyDescent="0.35">
      <c r="A204" s="112" t="s">
        <v>70</v>
      </c>
      <c r="B204" s="112" t="s">
        <v>131</v>
      </c>
      <c r="C204" s="112" t="s">
        <v>183</v>
      </c>
      <c r="D204" s="112" t="s">
        <v>67</v>
      </c>
      <c r="E204" s="112" t="s">
        <v>41</v>
      </c>
      <c r="F204" s="113">
        <v>0.83333333333333337</v>
      </c>
      <c r="G204" s="112"/>
      <c r="H204" s="114">
        <v>45917</v>
      </c>
      <c r="I204" s="112" t="s">
        <v>522</v>
      </c>
      <c r="J204" s="115" t="s">
        <v>123</v>
      </c>
      <c r="K204" s="112" t="s">
        <v>53</v>
      </c>
      <c r="L204" s="112" t="s">
        <v>512</v>
      </c>
      <c r="M204" s="115" t="s">
        <v>511</v>
      </c>
      <c r="N204" s="113">
        <v>0.83402777777777781</v>
      </c>
      <c r="O204" s="113">
        <v>0.91319444444444453</v>
      </c>
      <c r="P204" s="113">
        <v>7.9166666666666718E-2</v>
      </c>
      <c r="Q204" s="116">
        <v>502.1</v>
      </c>
      <c r="R204" s="117">
        <v>0.81299999999999994</v>
      </c>
      <c r="S204" s="117">
        <v>3.9083999999999999</v>
      </c>
      <c r="T204" s="117">
        <v>634.29999999999995</v>
      </c>
      <c r="U204" s="117">
        <v>118.6</v>
      </c>
      <c r="V204" s="117">
        <v>1.631</v>
      </c>
      <c r="W204" s="117">
        <v>21.555800000000001</v>
      </c>
      <c r="X204" s="117">
        <v>151.19999999999999</v>
      </c>
      <c r="Y204" s="117">
        <v>471.2</v>
      </c>
      <c r="Z204" s="117">
        <v>0.89300000000000002</v>
      </c>
      <c r="AA204" s="117">
        <v>3.7435999999999998</v>
      </c>
      <c r="AB204" s="118">
        <v>583.70000000000005</v>
      </c>
      <c r="AH204" s="72" t="str">
        <f>IF(AND(B204="Premier League",E204="Live"),_xlfn.XLOOKUP(_xlfn.TEXTJOIN(" vs ",,C204:D204),Calendar!G:G,Calendar!B:B),IF(AND(B204="Premier League",E204="Highlights"),_xlfn.XLOOKUP(H204,Calendar!O:O,Calendar!N:N,,-1),""))</f>
        <v/>
      </c>
    </row>
    <row r="205" spans="1:34" s="72" customFormat="1" hidden="1" x14ac:dyDescent="0.35">
      <c r="A205" s="112" t="s">
        <v>70</v>
      </c>
      <c r="B205" s="112" t="s">
        <v>131</v>
      </c>
      <c r="C205" s="112" t="s">
        <v>45</v>
      </c>
      <c r="D205" s="112" t="s">
        <v>629</v>
      </c>
      <c r="E205" s="112" t="s">
        <v>41</v>
      </c>
      <c r="F205" s="113">
        <v>0.83333333333333337</v>
      </c>
      <c r="G205" s="112"/>
      <c r="H205" s="114">
        <v>45917</v>
      </c>
      <c r="I205" s="112" t="s">
        <v>522</v>
      </c>
      <c r="J205" s="115" t="s">
        <v>123</v>
      </c>
      <c r="K205" s="112" t="s">
        <v>53</v>
      </c>
      <c r="L205" s="112" t="s">
        <v>510</v>
      </c>
      <c r="M205" s="115" t="s">
        <v>511</v>
      </c>
      <c r="N205" s="113">
        <v>0.83333333333333337</v>
      </c>
      <c r="O205" s="113">
        <v>0.91527777777777786</v>
      </c>
      <c r="P205" s="113">
        <v>8.1944444444444486E-2</v>
      </c>
      <c r="Q205" s="116">
        <v>1098.3</v>
      </c>
      <c r="R205" s="117">
        <v>1.778</v>
      </c>
      <c r="S205" s="117">
        <v>8.5672999999999995</v>
      </c>
      <c r="T205" s="117">
        <v>1350.6</v>
      </c>
      <c r="U205" s="117">
        <v>130.30000000000001</v>
      </c>
      <c r="V205" s="117">
        <v>1.792</v>
      </c>
      <c r="W205" s="117">
        <v>23.716799999999999</v>
      </c>
      <c r="X205" s="117">
        <v>227.5</v>
      </c>
      <c r="Y205" s="117">
        <v>1048.5999999999999</v>
      </c>
      <c r="Z205" s="117">
        <v>1.988</v>
      </c>
      <c r="AA205" s="117">
        <v>8.3476999999999997</v>
      </c>
      <c r="AB205" s="118">
        <v>1308.4000000000001</v>
      </c>
      <c r="AH205" s="72" t="str">
        <f>IF(AND(B205="Premier League",E205="Live"),_xlfn.XLOOKUP(_xlfn.TEXTJOIN(" vs ",,C205:D205),Calendar!G:G,Calendar!B:B),IF(AND(B205="Premier League",E205="Highlights"),_xlfn.XLOOKUP(H205,Calendar!O:O,Calendar!N:N,,-1),""))</f>
        <v/>
      </c>
    </row>
    <row r="206" spans="1:34" s="72" customFormat="1" hidden="1" x14ac:dyDescent="0.35">
      <c r="A206" s="112" t="s">
        <v>70</v>
      </c>
      <c r="B206" s="112" t="s">
        <v>131</v>
      </c>
      <c r="C206" s="112" t="s">
        <v>543</v>
      </c>
      <c r="D206" s="112" t="s">
        <v>209</v>
      </c>
      <c r="E206" s="112" t="s">
        <v>41</v>
      </c>
      <c r="F206" s="113">
        <v>0.83333333333333337</v>
      </c>
      <c r="G206" s="112"/>
      <c r="H206" s="114">
        <v>45917</v>
      </c>
      <c r="I206" s="112" t="s">
        <v>522</v>
      </c>
      <c r="J206" s="115" t="s">
        <v>123</v>
      </c>
      <c r="K206" s="112" t="s">
        <v>53</v>
      </c>
      <c r="L206" s="112" t="s">
        <v>513</v>
      </c>
      <c r="M206" s="115" t="s">
        <v>511</v>
      </c>
      <c r="N206" s="113">
        <v>0.83402777777777781</v>
      </c>
      <c r="O206" s="113">
        <v>0.91111111111111109</v>
      </c>
      <c r="P206" s="113">
        <v>7.7083333333333282E-2</v>
      </c>
      <c r="Q206" s="116">
        <v>14</v>
      </c>
      <c r="R206" s="117">
        <v>2.3E-2</v>
      </c>
      <c r="S206" s="117">
        <v>0.10879999999999999</v>
      </c>
      <c r="T206" s="117">
        <v>60.5</v>
      </c>
      <c r="U206" s="117">
        <v>0.5</v>
      </c>
      <c r="V206" s="117">
        <v>7.0000000000000001E-3</v>
      </c>
      <c r="W206" s="117">
        <v>9.0899999999999995E-2</v>
      </c>
      <c r="X206" s="117">
        <v>18</v>
      </c>
      <c r="Y206" s="117">
        <v>13.9</v>
      </c>
      <c r="Z206" s="117">
        <v>2.5999999999999999E-2</v>
      </c>
      <c r="AA206" s="117">
        <v>0.11020000000000001</v>
      </c>
      <c r="AB206" s="118">
        <v>58.5</v>
      </c>
      <c r="AH206" s="72" t="str">
        <f>IF(AND(B206="Premier League",E206="Live"),_xlfn.XLOOKUP(_xlfn.TEXTJOIN(" vs ",,C206:D206),Calendar!G:G,Calendar!B:B),IF(AND(B206="Premier League",E206="Highlights"),_xlfn.XLOOKUP(H206,Calendar!O:O,Calendar!N:N,,-1),""))</f>
        <v/>
      </c>
    </row>
    <row r="207" spans="1:34" s="72" customFormat="1" hidden="1" x14ac:dyDescent="0.35">
      <c r="A207" s="112" t="s">
        <v>70</v>
      </c>
      <c r="B207" s="112" t="s">
        <v>131</v>
      </c>
      <c r="C207" s="112" t="s">
        <v>175</v>
      </c>
      <c r="D207" s="112" t="s">
        <v>619</v>
      </c>
      <c r="E207" s="112" t="s">
        <v>41</v>
      </c>
      <c r="F207" s="113">
        <v>0.73958333333333337</v>
      </c>
      <c r="G207" s="112"/>
      <c r="H207" s="114">
        <v>45918</v>
      </c>
      <c r="I207" s="112" t="s">
        <v>522</v>
      </c>
      <c r="J207" s="115" t="s">
        <v>127</v>
      </c>
      <c r="K207" s="112" t="s">
        <v>53</v>
      </c>
      <c r="L207" s="112" t="s">
        <v>513</v>
      </c>
      <c r="M207" s="115" t="s">
        <v>511</v>
      </c>
      <c r="N207" s="113">
        <v>0.74027777777777781</v>
      </c>
      <c r="O207" s="113">
        <v>0.81874999999999998</v>
      </c>
      <c r="P207" s="113">
        <v>7.8472222222222165E-2</v>
      </c>
      <c r="Q207" s="116">
        <v>69.3</v>
      </c>
      <c r="R207" s="117">
        <v>0.112</v>
      </c>
      <c r="S207" s="117">
        <v>0.70520000000000005</v>
      </c>
      <c r="T207" s="117">
        <v>98.8</v>
      </c>
      <c r="U207" s="117">
        <v>1.7</v>
      </c>
      <c r="V207" s="117">
        <v>2.3E-2</v>
      </c>
      <c r="W207" s="117">
        <v>0.85640000000000005</v>
      </c>
      <c r="X207" s="117">
        <v>7.9</v>
      </c>
      <c r="Y207" s="117">
        <v>68.099999999999994</v>
      </c>
      <c r="Z207" s="117">
        <v>0.129</v>
      </c>
      <c r="AA207" s="117">
        <v>0.70909999999999995</v>
      </c>
      <c r="AB207" s="118">
        <v>98.8</v>
      </c>
      <c r="AH207" s="72" t="str">
        <f>IF(AND(B207="Premier League",E207="Live"),_xlfn.XLOOKUP(_xlfn.TEXTJOIN(" vs ",,C207:D207),Calendar!G:G,Calendar!B:B),IF(AND(B207="Premier League",E207="Highlights"),_xlfn.XLOOKUP(H207,Calendar!O:O,Calendar!N:N,,-1),""))</f>
        <v/>
      </c>
    </row>
    <row r="208" spans="1:34" s="72" customFormat="1" hidden="1" x14ac:dyDescent="0.35">
      <c r="A208" s="112" t="s">
        <v>70</v>
      </c>
      <c r="B208" s="112" t="s">
        <v>131</v>
      </c>
      <c r="C208" s="112" t="s">
        <v>49</v>
      </c>
      <c r="D208" s="112" t="s">
        <v>206</v>
      </c>
      <c r="E208" s="112" t="s">
        <v>41</v>
      </c>
      <c r="F208" s="113">
        <v>0.83333333333333337</v>
      </c>
      <c r="G208" s="112"/>
      <c r="H208" s="114">
        <v>45918</v>
      </c>
      <c r="I208" s="112" t="s">
        <v>522</v>
      </c>
      <c r="J208" s="115" t="s">
        <v>127</v>
      </c>
      <c r="K208" s="112" t="s">
        <v>53</v>
      </c>
      <c r="L208" s="112" t="s">
        <v>512</v>
      </c>
      <c r="M208" s="115" t="s">
        <v>511</v>
      </c>
      <c r="N208" s="113">
        <v>0.83402777777777781</v>
      </c>
      <c r="O208" s="113">
        <v>0.91111111111111109</v>
      </c>
      <c r="P208" s="113">
        <v>7.7083333333333282E-2</v>
      </c>
      <c r="Q208" s="116">
        <v>354.4</v>
      </c>
      <c r="R208" s="117">
        <v>0.57399999999999995</v>
      </c>
      <c r="S208" s="117">
        <v>2.7934999999999999</v>
      </c>
      <c r="T208" s="117">
        <v>474.2</v>
      </c>
      <c r="U208" s="117">
        <v>31.3</v>
      </c>
      <c r="V208" s="117">
        <v>0.43</v>
      </c>
      <c r="W208" s="117">
        <v>6.7836999999999996</v>
      </c>
      <c r="X208" s="117">
        <v>50.8</v>
      </c>
      <c r="Y208" s="117">
        <v>343.3</v>
      </c>
      <c r="Z208" s="117">
        <v>0.65100000000000002</v>
      </c>
      <c r="AA208" s="117">
        <v>2.7703000000000002</v>
      </c>
      <c r="AB208" s="118">
        <v>453.6</v>
      </c>
      <c r="AH208" s="72" t="str">
        <f>IF(AND(B208="Premier League",E208="Live"),_xlfn.XLOOKUP(_xlfn.TEXTJOIN(" vs ",,C208:D208),Calendar!G:G,Calendar!B:B),IF(AND(B208="Premier League",E208="Highlights"),_xlfn.XLOOKUP(H208,Calendar!O:O,Calendar!N:N,,-1),""))</f>
        <v/>
      </c>
    </row>
    <row r="209" spans="1:34" s="72" customFormat="1" hidden="1" x14ac:dyDescent="0.35">
      <c r="A209" s="112" t="s">
        <v>70</v>
      </c>
      <c r="B209" s="112" t="s">
        <v>131</v>
      </c>
      <c r="C209" s="112" t="s">
        <v>46</v>
      </c>
      <c r="D209" s="112" t="s">
        <v>177</v>
      </c>
      <c r="E209" s="112" t="s">
        <v>41</v>
      </c>
      <c r="F209" s="113">
        <v>0.83333333333333337</v>
      </c>
      <c r="G209" s="112"/>
      <c r="H209" s="114">
        <v>45918</v>
      </c>
      <c r="I209" s="112" t="s">
        <v>522</v>
      </c>
      <c r="J209" s="115" t="s">
        <v>127</v>
      </c>
      <c r="K209" s="112" t="s">
        <v>53</v>
      </c>
      <c r="L209" s="112" t="s">
        <v>510</v>
      </c>
      <c r="M209" s="115" t="s">
        <v>511</v>
      </c>
      <c r="N209" s="113">
        <v>0.83402777777777781</v>
      </c>
      <c r="O209" s="113">
        <v>0.9159722222222223</v>
      </c>
      <c r="P209" s="113">
        <v>8.1944444444444486E-2</v>
      </c>
      <c r="Q209" s="116">
        <v>954.9</v>
      </c>
      <c r="R209" s="117">
        <v>1.5449999999999999</v>
      </c>
      <c r="S209" s="117">
        <v>7.5187999999999997</v>
      </c>
      <c r="T209" s="117">
        <v>1189</v>
      </c>
      <c r="U209" s="117">
        <v>158.30000000000001</v>
      </c>
      <c r="V209" s="117">
        <v>2.177</v>
      </c>
      <c r="W209" s="117">
        <v>33.824800000000003</v>
      </c>
      <c r="X209" s="117">
        <v>253.9</v>
      </c>
      <c r="Y209" s="117">
        <v>895.8</v>
      </c>
      <c r="Z209" s="117">
        <v>1.698</v>
      </c>
      <c r="AA209" s="117">
        <v>7.2195</v>
      </c>
      <c r="AB209" s="118">
        <v>1142.5</v>
      </c>
      <c r="AH209" s="72" t="str">
        <f>IF(AND(B209="Premier League",E209="Live"),_xlfn.XLOOKUP(_xlfn.TEXTJOIN(" vs ",,C209:D209),Calendar!G:G,Calendar!B:B),IF(AND(B209="Premier League",E209="Highlights"),_xlfn.XLOOKUP(H209,Calendar!O:O,Calendar!N:N,,-1),""))</f>
        <v/>
      </c>
    </row>
    <row r="210" spans="1:34" s="72" customFormat="1" hidden="1" x14ac:dyDescent="0.35">
      <c r="A210" s="112" t="s">
        <v>70</v>
      </c>
      <c r="B210" s="112" t="s">
        <v>152</v>
      </c>
      <c r="C210" s="112" t="s">
        <v>610</v>
      </c>
      <c r="D210" s="112" t="s">
        <v>600</v>
      </c>
      <c r="E210" s="112" t="s">
        <v>41</v>
      </c>
      <c r="F210" s="113">
        <v>0.8125</v>
      </c>
      <c r="G210" s="112"/>
      <c r="H210" s="114">
        <v>45919</v>
      </c>
      <c r="I210" s="112" t="s">
        <v>522</v>
      </c>
      <c r="J210" s="115" t="s">
        <v>71</v>
      </c>
      <c r="K210" s="112" t="s">
        <v>53</v>
      </c>
      <c r="L210" s="112" t="s">
        <v>281</v>
      </c>
      <c r="M210" s="115" t="s">
        <v>55</v>
      </c>
      <c r="N210" s="113">
        <v>0.81319444444444444</v>
      </c>
      <c r="O210" s="113">
        <v>0.89513888888888893</v>
      </c>
      <c r="P210" s="113">
        <v>8.1944444444444486E-2</v>
      </c>
      <c r="Q210" s="116">
        <v>16.600000000000001</v>
      </c>
      <c r="R210" s="117">
        <v>2.7E-2</v>
      </c>
      <c r="S210" s="117">
        <v>0.1384</v>
      </c>
      <c r="T210" s="117">
        <v>64.400000000000006</v>
      </c>
      <c r="U210" s="117">
        <v>0</v>
      </c>
      <c r="V210" s="117">
        <v>0</v>
      </c>
      <c r="W210" s="117">
        <v>0</v>
      </c>
      <c r="X210" s="117" t="s">
        <v>541</v>
      </c>
      <c r="Y210" s="117">
        <v>16.100000000000001</v>
      </c>
      <c r="Z210" s="117">
        <v>3.1E-2</v>
      </c>
      <c r="AA210" s="117">
        <v>0.1381</v>
      </c>
      <c r="AB210" s="118">
        <v>41.2</v>
      </c>
      <c r="AH210" s="72" t="str">
        <f>IF(AND(B210="Premier League",E210="Live"),_xlfn.XLOOKUP(_xlfn.TEXTJOIN(" vs ",,C210:D210),Calendar!G:G,Calendar!B:B),IF(AND(B210="Premier League",E210="Highlights"),_xlfn.XLOOKUP(H210,Calendar!O:O,Calendar!N:N,,-1),""))</f>
        <v/>
      </c>
    </row>
    <row r="211" spans="1:34" s="72" customFormat="1" hidden="1" x14ac:dyDescent="0.35">
      <c r="A211" s="112" t="s">
        <v>70</v>
      </c>
      <c r="B211" s="112" t="s">
        <v>152</v>
      </c>
      <c r="C211" s="112" t="s">
        <v>612</v>
      </c>
      <c r="D211" s="112" t="s">
        <v>596</v>
      </c>
      <c r="E211" s="112" t="s">
        <v>41</v>
      </c>
      <c r="F211" s="113">
        <v>0.8125</v>
      </c>
      <c r="G211" s="112"/>
      <c r="H211" s="114">
        <v>45919</v>
      </c>
      <c r="I211" s="112" t="s">
        <v>522</v>
      </c>
      <c r="J211" s="115" t="s">
        <v>71</v>
      </c>
      <c r="K211" s="112" t="s">
        <v>53</v>
      </c>
      <c r="L211" s="112" t="s">
        <v>57</v>
      </c>
      <c r="M211" s="115" t="s">
        <v>55</v>
      </c>
      <c r="N211" s="113">
        <v>0.8125</v>
      </c>
      <c r="O211" s="113">
        <v>0.89236111111111116</v>
      </c>
      <c r="P211" s="113">
        <v>7.986111111111116E-2</v>
      </c>
      <c r="Q211" s="116">
        <v>47.9</v>
      </c>
      <c r="R211" s="117">
        <v>7.8E-2</v>
      </c>
      <c r="S211" s="117">
        <v>0.3992</v>
      </c>
      <c r="T211" s="117">
        <v>85</v>
      </c>
      <c r="U211" s="117">
        <v>7</v>
      </c>
      <c r="V211" s="117">
        <v>9.6000000000000002E-2</v>
      </c>
      <c r="W211" s="117">
        <v>2.7174</v>
      </c>
      <c r="X211" s="117">
        <v>13.8</v>
      </c>
      <c r="Y211" s="117">
        <v>44.6</v>
      </c>
      <c r="Z211" s="117">
        <v>8.5000000000000006E-2</v>
      </c>
      <c r="AA211" s="117">
        <v>0.38250000000000001</v>
      </c>
      <c r="AB211" s="118">
        <v>81.7</v>
      </c>
      <c r="AH211" s="72" t="str">
        <f>IF(AND(B211="Premier League",E211="Live"),_xlfn.XLOOKUP(_xlfn.TEXTJOIN(" vs ",,C211:D211),Calendar!G:G,Calendar!B:B),IF(AND(B211="Premier League",E211="Highlights"),_xlfn.XLOOKUP(H211,Calendar!O:O,Calendar!N:N,,-1),""))</f>
        <v/>
      </c>
    </row>
    <row r="212" spans="1:34" s="72" customFormat="1" hidden="1" x14ac:dyDescent="0.35">
      <c r="A212" s="112" t="s">
        <v>70</v>
      </c>
      <c r="B212" s="112" t="s">
        <v>620</v>
      </c>
      <c r="C212" s="112" t="s">
        <v>95</v>
      </c>
      <c r="D212" s="112" t="s">
        <v>528</v>
      </c>
      <c r="E212" s="112" t="s">
        <v>41</v>
      </c>
      <c r="F212" s="113">
        <v>0.83333333333333337</v>
      </c>
      <c r="G212" s="112"/>
      <c r="H212" s="114">
        <v>45919</v>
      </c>
      <c r="I212" s="112" t="s">
        <v>522</v>
      </c>
      <c r="J212" s="115" t="s">
        <v>71</v>
      </c>
      <c r="K212" s="112" t="s">
        <v>53</v>
      </c>
      <c r="L212" s="112" t="s">
        <v>54</v>
      </c>
      <c r="M212" s="115" t="s">
        <v>55</v>
      </c>
      <c r="N212" s="113">
        <v>0.83333333333333337</v>
      </c>
      <c r="O212" s="113">
        <v>0.91250000000000009</v>
      </c>
      <c r="P212" s="113">
        <v>7.9166666666666718E-2</v>
      </c>
      <c r="Q212" s="116">
        <v>236.6</v>
      </c>
      <c r="R212" s="117">
        <v>0.38300000000000001</v>
      </c>
      <c r="S212" s="117">
        <v>1.9672000000000001</v>
      </c>
      <c r="T212" s="117">
        <v>312.39999999999998</v>
      </c>
      <c r="U212" s="117">
        <v>20</v>
      </c>
      <c r="V212" s="117">
        <v>0.27500000000000002</v>
      </c>
      <c r="W212" s="117">
        <v>6.8681000000000001</v>
      </c>
      <c r="X212" s="117">
        <v>33.5</v>
      </c>
      <c r="Y212" s="117">
        <v>219.8</v>
      </c>
      <c r="Z212" s="117">
        <v>0.41699999999999998</v>
      </c>
      <c r="AA212" s="117">
        <v>1.8779999999999999</v>
      </c>
      <c r="AB212" s="118">
        <v>291.39999999999998</v>
      </c>
      <c r="AH212" s="72" t="str">
        <f>IF(AND(B212="Premier League",E212="Live"),_xlfn.XLOOKUP(_xlfn.TEXTJOIN(" vs ",,C212:D212),Calendar!G:G,Calendar!B:B),IF(AND(B212="Premier League",E212="Highlights"),_xlfn.XLOOKUP(H212,Calendar!O:O,Calendar!N:N,,-1),""))</f>
        <v/>
      </c>
    </row>
    <row r="213" spans="1:34" s="72" customFormat="1" hidden="1" x14ac:dyDescent="0.35">
      <c r="A213" s="112" t="s">
        <v>70</v>
      </c>
      <c r="B213" s="112" t="s">
        <v>620</v>
      </c>
      <c r="C213" s="112" t="s">
        <v>95</v>
      </c>
      <c r="D213" s="112" t="s">
        <v>528</v>
      </c>
      <c r="E213" s="112" t="s">
        <v>41</v>
      </c>
      <c r="F213" s="113">
        <v>0.83333333333333337</v>
      </c>
      <c r="G213" s="112"/>
      <c r="H213" s="114">
        <v>45919</v>
      </c>
      <c r="I213" s="112" t="s">
        <v>522</v>
      </c>
      <c r="J213" s="115" t="s">
        <v>71</v>
      </c>
      <c r="K213" s="112" t="s">
        <v>53</v>
      </c>
      <c r="L213" s="112" t="s">
        <v>120</v>
      </c>
      <c r="M213" s="115" t="s">
        <v>55</v>
      </c>
      <c r="N213" s="113">
        <v>0.83333333333333337</v>
      </c>
      <c r="O213" s="113">
        <v>0.91250000000000009</v>
      </c>
      <c r="P213" s="113">
        <v>7.9166666666666718E-2</v>
      </c>
      <c r="Q213" s="116">
        <v>94.8</v>
      </c>
      <c r="R213" s="117">
        <v>0.153</v>
      </c>
      <c r="S213" s="117">
        <v>0.78820000000000001</v>
      </c>
      <c r="T213" s="117">
        <v>139.30000000000001</v>
      </c>
      <c r="U213" s="117">
        <v>13.7</v>
      </c>
      <c r="V213" s="117">
        <v>0.188</v>
      </c>
      <c r="W213" s="117">
        <v>4.7046999999999999</v>
      </c>
      <c r="X213" s="117">
        <v>46.5</v>
      </c>
      <c r="Y213" s="117">
        <v>91.4</v>
      </c>
      <c r="Z213" s="117">
        <v>0.17299999999999999</v>
      </c>
      <c r="AA213" s="117">
        <v>0.78090000000000004</v>
      </c>
      <c r="AB213" s="118">
        <v>137.19999999999999</v>
      </c>
      <c r="AH213" s="72" t="str">
        <f>IF(AND(B213="Premier League",E213="Live"),_xlfn.XLOOKUP(_xlfn.TEXTJOIN(" vs ",,C213:D213),Calendar!G:G,Calendar!B:B),IF(AND(B213="Premier League",E213="Highlights"),_xlfn.XLOOKUP(H213,Calendar!O:O,Calendar!N:N,,-1),""))</f>
        <v/>
      </c>
    </row>
    <row r="214" spans="1:34" s="72" customFormat="1" hidden="1" x14ac:dyDescent="0.35">
      <c r="A214" s="112" t="s">
        <v>70</v>
      </c>
      <c r="B214" s="112" t="s">
        <v>620</v>
      </c>
      <c r="C214" s="112" t="s">
        <v>88</v>
      </c>
      <c r="D214" s="112" t="s">
        <v>113</v>
      </c>
      <c r="E214" s="112" t="s">
        <v>41</v>
      </c>
      <c r="F214" s="113">
        <v>0.52083333333333337</v>
      </c>
      <c r="G214" s="112"/>
      <c r="H214" s="114">
        <v>45920</v>
      </c>
      <c r="I214" s="112" t="s">
        <v>522</v>
      </c>
      <c r="J214" s="115" t="s">
        <v>37</v>
      </c>
      <c r="K214" s="112" t="s">
        <v>53</v>
      </c>
      <c r="L214" s="112" t="s">
        <v>548</v>
      </c>
      <c r="M214" s="115" t="s">
        <v>55</v>
      </c>
      <c r="N214" s="113">
        <v>0.52222222222222225</v>
      </c>
      <c r="O214" s="113">
        <v>0.60694444444444451</v>
      </c>
      <c r="P214" s="113">
        <v>8.4722222222222254E-2</v>
      </c>
      <c r="Q214" s="116">
        <v>33.6</v>
      </c>
      <c r="R214" s="117">
        <v>5.3999999999999999E-2</v>
      </c>
      <c r="S214" s="117">
        <v>0.46829999999999999</v>
      </c>
      <c r="T214" s="117">
        <v>62.2</v>
      </c>
      <c r="U214" s="117">
        <v>0</v>
      </c>
      <c r="V214" s="117">
        <v>0</v>
      </c>
      <c r="W214" s="117">
        <v>0</v>
      </c>
      <c r="X214" s="117" t="s">
        <v>541</v>
      </c>
      <c r="Y214" s="117">
        <v>32.5</v>
      </c>
      <c r="Z214" s="117">
        <v>6.2E-2</v>
      </c>
      <c r="AA214" s="117">
        <v>0.47370000000000001</v>
      </c>
      <c r="AB214" s="118">
        <v>62.2</v>
      </c>
      <c r="AH214" s="72" t="str">
        <f>IF(AND(B214="Premier League",E214="Live"),_xlfn.XLOOKUP(_xlfn.TEXTJOIN(" vs ",,C214:D214),Calendar!G:G,Calendar!B:B),IF(AND(B214="Premier League",E214="Highlights"),_xlfn.XLOOKUP(H214,Calendar!O:O,Calendar!N:N,,-1),""))</f>
        <v/>
      </c>
    </row>
    <row r="215" spans="1:34" s="72" customFormat="1" hidden="1" x14ac:dyDescent="0.35">
      <c r="A215" s="112" t="s">
        <v>70</v>
      </c>
      <c r="B215" s="112" t="s">
        <v>620</v>
      </c>
      <c r="C215" s="112" t="s">
        <v>69</v>
      </c>
      <c r="D215" s="112" t="s">
        <v>96</v>
      </c>
      <c r="E215" s="112" t="s">
        <v>41</v>
      </c>
      <c r="F215" s="113">
        <v>0.52083333333333337</v>
      </c>
      <c r="G215" s="112"/>
      <c r="H215" s="114">
        <v>45920</v>
      </c>
      <c r="I215" s="112" t="s">
        <v>522</v>
      </c>
      <c r="J215" s="115" t="s">
        <v>37</v>
      </c>
      <c r="K215" s="112" t="s">
        <v>53</v>
      </c>
      <c r="L215" s="112" t="s">
        <v>54</v>
      </c>
      <c r="M215" s="115" t="s">
        <v>55</v>
      </c>
      <c r="N215" s="113">
        <v>0.52083333333333337</v>
      </c>
      <c r="O215" s="113">
        <v>0.59791666666666665</v>
      </c>
      <c r="P215" s="113">
        <v>7.7083333333333282E-2</v>
      </c>
      <c r="Q215" s="116">
        <v>100.1</v>
      </c>
      <c r="R215" s="117">
        <v>0.16200000000000001</v>
      </c>
      <c r="S215" s="117">
        <v>1.4027000000000001</v>
      </c>
      <c r="T215" s="117">
        <v>142</v>
      </c>
      <c r="U215" s="117">
        <v>3.1</v>
      </c>
      <c r="V215" s="117">
        <v>4.2999999999999997E-2</v>
      </c>
      <c r="W215" s="117">
        <v>0.68840000000000001</v>
      </c>
      <c r="X215" s="117">
        <v>7.3</v>
      </c>
      <c r="Y215" s="117">
        <v>91.2</v>
      </c>
      <c r="Z215" s="117">
        <v>0.17299999999999999</v>
      </c>
      <c r="AA215" s="117">
        <v>1.3359000000000001</v>
      </c>
      <c r="AB215" s="118">
        <v>130</v>
      </c>
      <c r="AH215" s="72" t="str">
        <f>IF(AND(B215="Premier League",E215="Live"),_xlfn.XLOOKUP(_xlfn.TEXTJOIN(" vs ",,C215:D215),Calendar!G:G,Calendar!B:B),IF(AND(B215="Premier League",E215="Highlights"),_xlfn.XLOOKUP(H215,Calendar!O:O,Calendar!N:N,,-1),""))</f>
        <v/>
      </c>
    </row>
    <row r="216" spans="1:34" s="72" customFormat="1" hidden="1" x14ac:dyDescent="0.35">
      <c r="A216" s="112" t="s">
        <v>70</v>
      </c>
      <c r="B216" s="112" t="s">
        <v>620</v>
      </c>
      <c r="C216" s="112" t="s">
        <v>69</v>
      </c>
      <c r="D216" s="112" t="s">
        <v>96</v>
      </c>
      <c r="E216" s="112" t="s">
        <v>41</v>
      </c>
      <c r="F216" s="113">
        <v>0.52083333333333337</v>
      </c>
      <c r="G216" s="112"/>
      <c r="H216" s="114">
        <v>45920</v>
      </c>
      <c r="I216" s="112" t="s">
        <v>522</v>
      </c>
      <c r="J216" s="115" t="s">
        <v>37</v>
      </c>
      <c r="K216" s="112" t="s">
        <v>53</v>
      </c>
      <c r="L216" s="112" t="s">
        <v>120</v>
      </c>
      <c r="M216" s="115" t="s">
        <v>55</v>
      </c>
      <c r="N216" s="113">
        <v>0.52083333333333337</v>
      </c>
      <c r="O216" s="113">
        <v>0.59791666666666665</v>
      </c>
      <c r="P216" s="113">
        <v>7.7083333333333282E-2</v>
      </c>
      <c r="Q216" s="116">
        <v>117</v>
      </c>
      <c r="R216" s="117">
        <v>0.189</v>
      </c>
      <c r="S216" s="117">
        <v>1.6395999999999999</v>
      </c>
      <c r="T216" s="117">
        <v>158</v>
      </c>
      <c r="U216" s="117">
        <v>15.6</v>
      </c>
      <c r="V216" s="117">
        <v>0.215</v>
      </c>
      <c r="W216" s="117">
        <v>3.4643999999999999</v>
      </c>
      <c r="X216" s="117">
        <v>18.5</v>
      </c>
      <c r="Y216" s="117">
        <v>107.7</v>
      </c>
      <c r="Z216" s="117">
        <v>0.20399999999999999</v>
      </c>
      <c r="AA216" s="117">
        <v>1.5775999999999999</v>
      </c>
      <c r="AB216" s="118">
        <v>147.1</v>
      </c>
      <c r="AH216" s="72" t="str">
        <f>IF(AND(B216="Premier League",E216="Live"),_xlfn.XLOOKUP(_xlfn.TEXTJOIN(" vs ",,C216:D216),Calendar!G:G,Calendar!B:B),IF(AND(B216="Premier League",E216="Highlights"),_xlfn.XLOOKUP(H216,Calendar!O:O,Calendar!N:N,,-1),""))</f>
        <v/>
      </c>
    </row>
    <row r="217" spans="1:34" s="72" customFormat="1" hidden="1" x14ac:dyDescent="0.35">
      <c r="A217" s="112" t="s">
        <v>70</v>
      </c>
      <c r="B217" s="112" t="s">
        <v>32</v>
      </c>
      <c r="C217" s="112" t="s">
        <v>45</v>
      </c>
      <c r="D217" s="112" t="s">
        <v>86</v>
      </c>
      <c r="E217" s="112" t="s">
        <v>41</v>
      </c>
      <c r="F217" s="113">
        <v>0.52083333333333337</v>
      </c>
      <c r="G217" s="112"/>
      <c r="H217" s="114">
        <v>45920</v>
      </c>
      <c r="I217" s="112" t="s">
        <v>522</v>
      </c>
      <c r="J217" s="115" t="s">
        <v>37</v>
      </c>
      <c r="K217" s="112" t="s">
        <v>53</v>
      </c>
      <c r="L217" s="112" t="s">
        <v>510</v>
      </c>
      <c r="M217" s="115" t="s">
        <v>511</v>
      </c>
      <c r="N217" s="113">
        <v>0.52152777777777781</v>
      </c>
      <c r="O217" s="113">
        <v>0.59791666666666665</v>
      </c>
      <c r="P217" s="113">
        <v>7.638888888888884E-2</v>
      </c>
      <c r="Q217" s="116">
        <v>1198.5</v>
      </c>
      <c r="R217" s="117">
        <v>1.94</v>
      </c>
      <c r="S217" s="117">
        <v>16.794899999999998</v>
      </c>
      <c r="T217" s="117">
        <v>1461</v>
      </c>
      <c r="U217" s="117">
        <v>225.5</v>
      </c>
      <c r="V217" s="117">
        <v>3.101</v>
      </c>
      <c r="W217" s="117">
        <v>50.0777</v>
      </c>
      <c r="X217" s="117">
        <v>268.7</v>
      </c>
      <c r="Y217" s="117">
        <v>1133.2</v>
      </c>
      <c r="Z217" s="117">
        <v>2.1480000000000001</v>
      </c>
      <c r="AA217" s="117">
        <v>16.599499999999999</v>
      </c>
      <c r="AB217" s="118">
        <v>1366.3</v>
      </c>
      <c r="AH217" s="72" t="e">
        <f>IF(AND(B217="Premier League",E217="Live"),_xlfn.XLOOKUP(_xlfn.TEXTJOIN(" vs ",,C217:D217),Calendar!G:G,Calendar!B:B),IF(AND(B217="Premier League",E217="Highlights"),_xlfn.XLOOKUP(H217,Calendar!O:O,Calendar!N:N,,-1),""))</f>
        <v>#N/A</v>
      </c>
    </row>
    <row r="218" spans="1:34" s="72" customFormat="1" hidden="1" x14ac:dyDescent="0.35">
      <c r="A218" s="112" t="s">
        <v>70</v>
      </c>
      <c r="B218" s="112" t="s">
        <v>547</v>
      </c>
      <c r="C218" s="112" t="s">
        <v>533</v>
      </c>
      <c r="D218" s="112" t="s">
        <v>534</v>
      </c>
      <c r="E218" s="112" t="s">
        <v>41</v>
      </c>
      <c r="F218" s="113">
        <v>0.625</v>
      </c>
      <c r="G218" s="112"/>
      <c r="H218" s="114">
        <v>45920</v>
      </c>
      <c r="I218" s="112" t="s">
        <v>522</v>
      </c>
      <c r="J218" s="115" t="s">
        <v>37</v>
      </c>
      <c r="K218" s="112" t="s">
        <v>53</v>
      </c>
      <c r="L218" s="112" t="s">
        <v>621</v>
      </c>
      <c r="M218" s="115" t="s">
        <v>532</v>
      </c>
      <c r="N218" s="113">
        <v>0.62638888888888888</v>
      </c>
      <c r="O218" s="113">
        <v>0.70277777777777783</v>
      </c>
      <c r="P218" s="113">
        <v>7.6388888888888951E-2</v>
      </c>
      <c r="Q218" s="116">
        <v>25.3</v>
      </c>
      <c r="R218" s="117">
        <v>4.1000000000000002E-2</v>
      </c>
      <c r="S218" s="117">
        <v>0.33789999999999998</v>
      </c>
      <c r="T218" s="117">
        <v>31</v>
      </c>
      <c r="U218" s="117">
        <v>0</v>
      </c>
      <c r="V218" s="117">
        <v>0</v>
      </c>
      <c r="W218" s="117">
        <v>0</v>
      </c>
      <c r="X218" s="117" t="s">
        <v>541</v>
      </c>
      <c r="Y218" s="117">
        <v>25.3</v>
      </c>
      <c r="Z218" s="117">
        <v>4.8000000000000001E-2</v>
      </c>
      <c r="AA218" s="117">
        <v>0.34989999999999999</v>
      </c>
      <c r="AB218" s="118">
        <v>31</v>
      </c>
      <c r="AH218" s="72" t="str">
        <f>IF(AND(B218="Premier League",E218="Live"),_xlfn.XLOOKUP(_xlfn.TEXTJOIN(" vs ",,C218:D218),Calendar!G:G,Calendar!B:B),IF(AND(B218="Premier League",E218="Highlights"),_xlfn.XLOOKUP(H218,Calendar!O:O,Calendar!N:N,,-1),""))</f>
        <v/>
      </c>
    </row>
    <row r="219" spans="1:34" s="72" customFormat="1" hidden="1" x14ac:dyDescent="0.35">
      <c r="A219" s="112" t="s">
        <v>70</v>
      </c>
      <c r="B219" s="112" t="s">
        <v>32</v>
      </c>
      <c r="C219" s="112" t="s">
        <v>42</v>
      </c>
      <c r="D219" s="112" t="s">
        <v>67</v>
      </c>
      <c r="E219" s="112" t="s">
        <v>41</v>
      </c>
      <c r="F219" s="113">
        <v>0.72916666666666663</v>
      </c>
      <c r="G219" s="112"/>
      <c r="H219" s="114">
        <v>45920</v>
      </c>
      <c r="I219" s="112" t="s">
        <v>522</v>
      </c>
      <c r="J219" s="115" t="s">
        <v>37</v>
      </c>
      <c r="K219" s="112" t="s">
        <v>53</v>
      </c>
      <c r="L219" s="112" t="s">
        <v>54</v>
      </c>
      <c r="M219" s="115" t="s">
        <v>55</v>
      </c>
      <c r="N219" s="113">
        <v>0.72916666666666674</v>
      </c>
      <c r="O219" s="113">
        <v>0.81597222222222221</v>
      </c>
      <c r="P219" s="113">
        <v>8.6805555555555469E-2</v>
      </c>
      <c r="Q219" s="116">
        <v>1190.5999999999999</v>
      </c>
      <c r="R219" s="117">
        <v>1.927</v>
      </c>
      <c r="S219" s="117">
        <v>9.6089000000000002</v>
      </c>
      <c r="T219" s="117">
        <v>1374.8</v>
      </c>
      <c r="U219" s="117">
        <v>179</v>
      </c>
      <c r="V219" s="117">
        <v>2.4609999999999999</v>
      </c>
      <c r="W219" s="117">
        <v>30.535699999999999</v>
      </c>
      <c r="X219" s="117">
        <v>250.6</v>
      </c>
      <c r="Y219" s="117">
        <v>1120.4000000000001</v>
      </c>
      <c r="Z219" s="117">
        <v>2.1240000000000001</v>
      </c>
      <c r="AA219" s="117">
        <v>9.5061999999999998</v>
      </c>
      <c r="AB219" s="118">
        <v>1295.8</v>
      </c>
      <c r="AH219" s="72" t="e">
        <f>IF(AND(B219="Premier League",E219="Live"),_xlfn.XLOOKUP(_xlfn.TEXTJOIN(" vs ",,C219:D219),Calendar!G:G,Calendar!B:B),IF(AND(B219="Premier League",E219="Highlights"),_xlfn.XLOOKUP(H219,Calendar!O:O,Calendar!N:N,,-1),""))</f>
        <v>#N/A</v>
      </c>
    </row>
    <row r="220" spans="1:34" s="72" customFormat="1" hidden="1" x14ac:dyDescent="0.35">
      <c r="A220" s="112" t="s">
        <v>70</v>
      </c>
      <c r="B220" s="112" t="s">
        <v>32</v>
      </c>
      <c r="C220" s="112" t="s">
        <v>42</v>
      </c>
      <c r="D220" s="112" t="s">
        <v>67</v>
      </c>
      <c r="E220" s="112" t="s">
        <v>41</v>
      </c>
      <c r="F220" s="113">
        <v>0.72916666666666663</v>
      </c>
      <c r="G220" s="112"/>
      <c r="H220" s="114">
        <v>45920</v>
      </c>
      <c r="I220" s="112" t="s">
        <v>522</v>
      </c>
      <c r="J220" s="115" t="s">
        <v>37</v>
      </c>
      <c r="K220" s="112" t="s">
        <v>53</v>
      </c>
      <c r="L220" s="112" t="s">
        <v>57</v>
      </c>
      <c r="M220" s="115" t="s">
        <v>55</v>
      </c>
      <c r="N220" s="113">
        <v>0.72916666666666674</v>
      </c>
      <c r="O220" s="113">
        <v>0.81597222222222221</v>
      </c>
      <c r="P220" s="113">
        <v>8.6805555555555469E-2</v>
      </c>
      <c r="Q220" s="116">
        <v>835</v>
      </c>
      <c r="R220" s="117">
        <v>1.351</v>
      </c>
      <c r="S220" s="117">
        <v>6.7389999999999999</v>
      </c>
      <c r="T220" s="117">
        <v>1022.5</v>
      </c>
      <c r="U220" s="117">
        <v>98.8</v>
      </c>
      <c r="V220" s="117">
        <v>1.359</v>
      </c>
      <c r="W220" s="117">
        <v>16.854299999999999</v>
      </c>
      <c r="X220" s="117">
        <v>130.5</v>
      </c>
      <c r="Y220" s="117">
        <v>757.7</v>
      </c>
      <c r="Z220" s="117">
        <v>1.4370000000000001</v>
      </c>
      <c r="AA220" s="117">
        <v>6.4287999999999998</v>
      </c>
      <c r="AB220" s="118">
        <v>930.2</v>
      </c>
      <c r="AH220" s="72" t="e">
        <f>IF(AND(B220="Premier League",E220="Live"),_xlfn.XLOOKUP(_xlfn.TEXTJOIN(" vs ",,C220:D220),Calendar!G:G,Calendar!B:B),IF(AND(B220="Premier League",E220="Highlights"),_xlfn.XLOOKUP(H220,Calendar!O:O,Calendar!N:N,,-1),""))</f>
        <v>#N/A</v>
      </c>
    </row>
    <row r="221" spans="1:34" s="72" customFormat="1" hidden="1" x14ac:dyDescent="0.35">
      <c r="A221" s="112" t="s">
        <v>70</v>
      </c>
      <c r="B221" s="112" t="s">
        <v>547</v>
      </c>
      <c r="C221" s="112" t="s">
        <v>194</v>
      </c>
      <c r="D221" s="112" t="s">
        <v>545</v>
      </c>
      <c r="E221" s="112" t="s">
        <v>41</v>
      </c>
      <c r="F221" s="113">
        <v>0.73958333333333337</v>
      </c>
      <c r="G221" s="112"/>
      <c r="H221" s="114">
        <v>45920</v>
      </c>
      <c r="I221" s="112" t="s">
        <v>522</v>
      </c>
      <c r="J221" s="115" t="s">
        <v>37</v>
      </c>
      <c r="K221" s="112" t="s">
        <v>53</v>
      </c>
      <c r="L221" s="112" t="s">
        <v>531</v>
      </c>
      <c r="M221" s="115" t="s">
        <v>532</v>
      </c>
      <c r="N221" s="113">
        <v>0.74027777777777781</v>
      </c>
      <c r="O221" s="113">
        <v>0.82013888888888897</v>
      </c>
      <c r="P221" s="113">
        <v>7.986111111111116E-2</v>
      </c>
      <c r="Q221" s="116">
        <v>97.6</v>
      </c>
      <c r="R221" s="117">
        <v>0.158</v>
      </c>
      <c r="S221" s="117">
        <v>0.75719999999999998</v>
      </c>
      <c r="T221" s="117">
        <v>128.1</v>
      </c>
      <c r="U221" s="117">
        <v>16</v>
      </c>
      <c r="V221" s="117">
        <v>0.22</v>
      </c>
      <c r="W221" s="117">
        <v>2.6930999999999998</v>
      </c>
      <c r="X221" s="117">
        <v>28.1</v>
      </c>
      <c r="Y221" s="117">
        <v>90.2</v>
      </c>
      <c r="Z221" s="117">
        <v>0.17100000000000001</v>
      </c>
      <c r="AA221" s="117">
        <v>0.73709999999999998</v>
      </c>
      <c r="AB221" s="118">
        <v>121.2</v>
      </c>
      <c r="AH221" s="72" t="str">
        <f>IF(AND(B221="Premier League",E221="Live"),_xlfn.XLOOKUP(_xlfn.TEXTJOIN(" vs ",,C221:D221),Calendar!G:G,Calendar!B:B),IF(AND(B221="Premier League",E221="Highlights"),_xlfn.XLOOKUP(H221,Calendar!O:O,Calendar!N:N,,-1),""))</f>
        <v/>
      </c>
    </row>
    <row r="222" spans="1:34" s="72" customFormat="1" hidden="1" x14ac:dyDescent="0.35">
      <c r="A222" s="112" t="s">
        <v>70</v>
      </c>
      <c r="B222" s="112" t="s">
        <v>32</v>
      </c>
      <c r="C222" s="112" t="s">
        <v>94</v>
      </c>
      <c r="D222" s="112" t="s">
        <v>140</v>
      </c>
      <c r="E222" s="112" t="s">
        <v>41</v>
      </c>
      <c r="F222" s="113">
        <v>0.83333333333333337</v>
      </c>
      <c r="G222" s="112"/>
      <c r="H222" s="114">
        <v>45920</v>
      </c>
      <c r="I222" s="112" t="s">
        <v>522</v>
      </c>
      <c r="J222" s="115" t="s">
        <v>37</v>
      </c>
      <c r="K222" s="112" t="s">
        <v>53</v>
      </c>
      <c r="L222" s="112" t="s">
        <v>54</v>
      </c>
      <c r="M222" s="115" t="s">
        <v>55</v>
      </c>
      <c r="N222" s="113">
        <v>0.83333333333333337</v>
      </c>
      <c r="O222" s="113">
        <v>0.9159722222222223</v>
      </c>
      <c r="P222" s="113">
        <v>8.2638888888888928E-2</v>
      </c>
      <c r="Q222" s="116">
        <v>386.8</v>
      </c>
      <c r="R222" s="117">
        <v>0.626</v>
      </c>
      <c r="S222" s="117">
        <v>3.4575</v>
      </c>
      <c r="T222" s="117">
        <v>491.4</v>
      </c>
      <c r="U222" s="117">
        <v>55.6</v>
      </c>
      <c r="V222" s="117">
        <v>0.76500000000000001</v>
      </c>
      <c r="W222" s="117">
        <v>17.611699999999999</v>
      </c>
      <c r="X222" s="117">
        <v>80.599999999999994</v>
      </c>
      <c r="Y222" s="117">
        <v>372.3</v>
      </c>
      <c r="Z222" s="117">
        <v>0.70599999999999996</v>
      </c>
      <c r="AA222" s="117">
        <v>3.4417</v>
      </c>
      <c r="AB222" s="118">
        <v>465.8</v>
      </c>
      <c r="AH222" s="72" t="e">
        <f>IF(AND(B222="Premier League",E222="Live"),_xlfn.XLOOKUP(_xlfn.TEXTJOIN(" vs ",,C222:D222),Calendar!G:G,Calendar!B:B),IF(AND(B222="Premier League",E222="Highlights"),_xlfn.XLOOKUP(H222,Calendar!O:O,Calendar!N:N,,-1),""))</f>
        <v>#N/A</v>
      </c>
    </row>
    <row r="223" spans="1:34" s="72" customFormat="1" hidden="1" x14ac:dyDescent="0.35">
      <c r="A223" s="112" t="s">
        <v>70</v>
      </c>
      <c r="B223" s="112" t="s">
        <v>32</v>
      </c>
      <c r="C223" s="112" t="s">
        <v>94</v>
      </c>
      <c r="D223" s="112" t="s">
        <v>140</v>
      </c>
      <c r="E223" s="112" t="s">
        <v>41</v>
      </c>
      <c r="F223" s="113">
        <v>0.83333333333333337</v>
      </c>
      <c r="G223" s="112"/>
      <c r="H223" s="114">
        <v>45920</v>
      </c>
      <c r="I223" s="112" t="s">
        <v>522</v>
      </c>
      <c r="J223" s="115" t="s">
        <v>37</v>
      </c>
      <c r="K223" s="112" t="s">
        <v>53</v>
      </c>
      <c r="L223" s="112" t="s">
        <v>57</v>
      </c>
      <c r="M223" s="115" t="s">
        <v>55</v>
      </c>
      <c r="N223" s="113">
        <v>0.83333333333333337</v>
      </c>
      <c r="O223" s="113">
        <v>0.9159722222222223</v>
      </c>
      <c r="P223" s="113">
        <v>8.2638888888888928E-2</v>
      </c>
      <c r="Q223" s="116">
        <v>362.5</v>
      </c>
      <c r="R223" s="117">
        <v>0.58699999999999997</v>
      </c>
      <c r="S223" s="117">
        <v>3.2403</v>
      </c>
      <c r="T223" s="117">
        <v>448.5</v>
      </c>
      <c r="U223" s="117">
        <v>39.799999999999997</v>
      </c>
      <c r="V223" s="117">
        <v>0.54700000000000004</v>
      </c>
      <c r="W223" s="117">
        <v>12.6069</v>
      </c>
      <c r="X223" s="117">
        <v>65</v>
      </c>
      <c r="Y223" s="117">
        <v>347.5</v>
      </c>
      <c r="Z223" s="117">
        <v>0.65900000000000003</v>
      </c>
      <c r="AA223" s="117">
        <v>3.2124000000000001</v>
      </c>
      <c r="AB223" s="118">
        <v>435.6</v>
      </c>
      <c r="AH223" s="72" t="e">
        <f>IF(AND(B223="Premier League",E223="Live"),_xlfn.XLOOKUP(_xlfn.TEXTJOIN(" vs ",,C223:D223),Calendar!G:G,Calendar!B:B),IF(AND(B223="Premier League",E223="Highlights"),_xlfn.XLOOKUP(H223,Calendar!O:O,Calendar!N:N,,-1),""))</f>
        <v>#N/A</v>
      </c>
    </row>
    <row r="224" spans="1:34" s="72" customFormat="1" hidden="1" x14ac:dyDescent="0.35">
      <c r="A224" s="112" t="s">
        <v>70</v>
      </c>
      <c r="B224" s="112" t="s">
        <v>32</v>
      </c>
      <c r="C224" s="112"/>
      <c r="D224" s="112"/>
      <c r="E224" s="112" t="s">
        <v>33</v>
      </c>
      <c r="F224" s="113">
        <v>0.9375</v>
      </c>
      <c r="G224" s="112"/>
      <c r="H224" s="114">
        <v>45920</v>
      </c>
      <c r="I224" s="112" t="s">
        <v>522</v>
      </c>
      <c r="J224" s="115" t="s">
        <v>37</v>
      </c>
      <c r="K224" s="112" t="s">
        <v>552</v>
      </c>
      <c r="L224" s="112" t="s">
        <v>35</v>
      </c>
      <c r="M224" s="115" t="s">
        <v>36</v>
      </c>
      <c r="N224" s="113">
        <v>0.93819444444444444</v>
      </c>
      <c r="O224" s="113">
        <v>0.99655092592592598</v>
      </c>
      <c r="P224" s="113">
        <v>5.8333333333333334E-2</v>
      </c>
      <c r="Q224" s="116">
        <v>2390.6999999999998</v>
      </c>
      <c r="R224" s="117">
        <v>3.8690000000000002</v>
      </c>
      <c r="S224" s="117">
        <v>36.264499999999998</v>
      </c>
      <c r="T224" s="117">
        <v>3159.8</v>
      </c>
      <c r="U224" s="117">
        <v>210.4</v>
      </c>
      <c r="V224" s="117">
        <v>2.8929999999999998</v>
      </c>
      <c r="W224" s="117">
        <v>61.845999999999997</v>
      </c>
      <c r="X224" s="117">
        <v>298.60000000000002</v>
      </c>
      <c r="Y224" s="117">
        <v>2297.9</v>
      </c>
      <c r="Z224" s="117">
        <v>4.3570000000000002</v>
      </c>
      <c r="AA224" s="117">
        <v>35.855899999999998</v>
      </c>
      <c r="AB224" s="118">
        <v>3016.5</v>
      </c>
      <c r="AH224" s="72" t="str">
        <f>IF(AND(B224="Premier League",E224="Live"),_xlfn.XLOOKUP(_xlfn.TEXTJOIN(" vs ",,C224:D224),Calendar!G:G,Calendar!B:B),IF(AND(B224="Premier League",E224="Highlights"),_xlfn.XLOOKUP(H224,Calendar!O:O,Calendar!N:N,,-1),""))</f>
        <v>Matchweek 01</v>
      </c>
    </row>
    <row r="225" spans="1:34" s="72" customFormat="1" hidden="1" x14ac:dyDescent="0.35">
      <c r="A225" s="112" t="s">
        <v>70</v>
      </c>
      <c r="B225" s="112" t="s">
        <v>152</v>
      </c>
      <c r="C225" s="112" t="s">
        <v>601</v>
      </c>
      <c r="D225" s="112" t="s">
        <v>602</v>
      </c>
      <c r="E225" s="112" t="s">
        <v>41</v>
      </c>
      <c r="F225" s="113">
        <v>0.5</v>
      </c>
      <c r="G225" s="112"/>
      <c r="H225" s="114">
        <v>45921</v>
      </c>
      <c r="I225" s="112" t="s">
        <v>522</v>
      </c>
      <c r="J225" s="115" t="s">
        <v>38</v>
      </c>
      <c r="K225" s="112" t="s">
        <v>53</v>
      </c>
      <c r="L225" s="112" t="s">
        <v>281</v>
      </c>
      <c r="M225" s="115" t="s">
        <v>55</v>
      </c>
      <c r="N225" s="113">
        <v>0.5</v>
      </c>
      <c r="O225" s="113">
        <v>0.57916666666666672</v>
      </c>
      <c r="P225" s="113">
        <v>7.9166666666666718E-2</v>
      </c>
      <c r="Q225" s="116">
        <v>1.9</v>
      </c>
      <c r="R225" s="117">
        <v>3.0000000000000001E-3</v>
      </c>
      <c r="S225" s="117">
        <v>2.9600000000000001E-2</v>
      </c>
      <c r="T225" s="117">
        <v>14.1</v>
      </c>
      <c r="U225" s="117">
        <v>0</v>
      </c>
      <c r="V225" s="117">
        <v>0</v>
      </c>
      <c r="W225" s="117">
        <v>0</v>
      </c>
      <c r="X225" s="117" t="s">
        <v>541</v>
      </c>
      <c r="Y225" s="117">
        <v>1.9</v>
      </c>
      <c r="Z225" s="117">
        <v>4.0000000000000001E-3</v>
      </c>
      <c r="AA225" s="117">
        <v>3.0800000000000001E-2</v>
      </c>
      <c r="AB225" s="118">
        <v>14.1</v>
      </c>
      <c r="AH225" s="72" t="str">
        <f>IF(AND(B225="Premier League",E225="Live"),_xlfn.XLOOKUP(_xlfn.TEXTJOIN(" vs ",,C225:D225),Calendar!G:G,Calendar!B:B),IF(AND(B225="Premier League",E225="Highlights"),_xlfn.XLOOKUP(H225,Calendar!O:O,Calendar!N:N,,-1),""))</f>
        <v/>
      </c>
    </row>
    <row r="226" spans="1:34" s="72" customFormat="1" hidden="1" x14ac:dyDescent="0.35">
      <c r="A226" s="112" t="s">
        <v>70</v>
      </c>
      <c r="B226" s="112" t="s">
        <v>152</v>
      </c>
      <c r="C226" s="112" t="s">
        <v>601</v>
      </c>
      <c r="D226" s="112" t="s">
        <v>602</v>
      </c>
      <c r="E226" s="112" t="s">
        <v>41</v>
      </c>
      <c r="F226" s="113">
        <v>0.5</v>
      </c>
      <c r="G226" s="112"/>
      <c r="H226" s="114">
        <v>45921</v>
      </c>
      <c r="I226" s="112" t="s">
        <v>522</v>
      </c>
      <c r="J226" s="115" t="s">
        <v>38</v>
      </c>
      <c r="K226" s="112" t="s">
        <v>53</v>
      </c>
      <c r="L226" s="112" t="s">
        <v>548</v>
      </c>
      <c r="M226" s="115" t="s">
        <v>55</v>
      </c>
      <c r="N226" s="113">
        <v>0.5</v>
      </c>
      <c r="O226" s="113">
        <v>0.57916666666666672</v>
      </c>
      <c r="P226" s="113">
        <v>7.9166666666666718E-2</v>
      </c>
      <c r="Q226" s="116">
        <v>3.9</v>
      </c>
      <c r="R226" s="117">
        <v>6.0000000000000001E-3</v>
      </c>
      <c r="S226" s="117">
        <v>6.0900000000000003E-2</v>
      </c>
      <c r="T226" s="117">
        <v>19.3</v>
      </c>
      <c r="U226" s="117">
        <v>0</v>
      </c>
      <c r="V226" s="117">
        <v>0</v>
      </c>
      <c r="W226" s="117">
        <v>0</v>
      </c>
      <c r="X226" s="117" t="s">
        <v>541</v>
      </c>
      <c r="Y226" s="117">
        <v>3.9</v>
      </c>
      <c r="Z226" s="117">
        <v>7.0000000000000001E-3</v>
      </c>
      <c r="AA226" s="117">
        <v>6.3200000000000006E-2</v>
      </c>
      <c r="AB226" s="118">
        <v>19.3</v>
      </c>
      <c r="AH226" s="72" t="str">
        <f>IF(AND(B226="Premier League",E226="Live"),_xlfn.XLOOKUP(_xlfn.TEXTJOIN(" vs ",,C226:D226),Calendar!G:G,Calendar!B:B),IF(AND(B226="Premier League",E226="Highlights"),_xlfn.XLOOKUP(H226,Calendar!O:O,Calendar!N:N,,-1),""))</f>
        <v/>
      </c>
    </row>
    <row r="227" spans="1:34" s="72" customFormat="1" hidden="1" x14ac:dyDescent="0.35">
      <c r="A227" s="112" t="s">
        <v>70</v>
      </c>
      <c r="B227" s="112" t="s">
        <v>152</v>
      </c>
      <c r="C227" s="112" t="s">
        <v>252</v>
      </c>
      <c r="D227" s="112" t="s">
        <v>611</v>
      </c>
      <c r="E227" s="112" t="s">
        <v>41</v>
      </c>
      <c r="F227" s="113">
        <v>0.5</v>
      </c>
      <c r="G227" s="112"/>
      <c r="H227" s="114">
        <v>45921</v>
      </c>
      <c r="I227" s="112" t="s">
        <v>522</v>
      </c>
      <c r="J227" s="115" t="s">
        <v>38</v>
      </c>
      <c r="K227" s="112" t="s">
        <v>53</v>
      </c>
      <c r="L227" s="112" t="s">
        <v>120</v>
      </c>
      <c r="M227" s="115" t="s">
        <v>55</v>
      </c>
      <c r="N227" s="113">
        <v>0.50069444444444444</v>
      </c>
      <c r="O227" s="113">
        <v>0.5805555555555556</v>
      </c>
      <c r="P227" s="113">
        <v>7.986111111111116E-2</v>
      </c>
      <c r="Q227" s="116">
        <v>49</v>
      </c>
      <c r="R227" s="117">
        <v>7.9000000000000001E-2</v>
      </c>
      <c r="S227" s="117">
        <v>0.76439999999999997</v>
      </c>
      <c r="T227" s="117">
        <v>82.9</v>
      </c>
      <c r="U227" s="117">
        <v>13.3</v>
      </c>
      <c r="V227" s="117">
        <v>0.183</v>
      </c>
      <c r="W227" s="117">
        <v>4.2316000000000003</v>
      </c>
      <c r="X227" s="117">
        <v>23.1</v>
      </c>
      <c r="Y227" s="117">
        <v>48.9</v>
      </c>
      <c r="Z227" s="117">
        <v>9.2999999999999999E-2</v>
      </c>
      <c r="AA227" s="117">
        <v>0.7923</v>
      </c>
      <c r="AB227" s="118">
        <v>82.9</v>
      </c>
      <c r="AH227" s="72" t="str">
        <f>IF(AND(B227="Premier League",E227="Live"),_xlfn.XLOOKUP(_xlfn.TEXTJOIN(" vs ",,C227:D227),Calendar!G:G,Calendar!B:B),IF(AND(B227="Premier League",E227="Highlights"),_xlfn.XLOOKUP(H227,Calendar!O:O,Calendar!N:N,,-1),""))</f>
        <v/>
      </c>
    </row>
    <row r="228" spans="1:34" s="72" customFormat="1" hidden="1" x14ac:dyDescent="0.35">
      <c r="A228" s="112" t="s">
        <v>70</v>
      </c>
      <c r="B228" s="112" t="s">
        <v>32</v>
      </c>
      <c r="C228" s="112" t="s">
        <v>128</v>
      </c>
      <c r="D228" s="112" t="s">
        <v>46</v>
      </c>
      <c r="E228" s="112" t="s">
        <v>41</v>
      </c>
      <c r="F228" s="113">
        <v>0.58333333333333337</v>
      </c>
      <c r="G228" s="112"/>
      <c r="H228" s="114">
        <v>45921</v>
      </c>
      <c r="I228" s="112" t="s">
        <v>522</v>
      </c>
      <c r="J228" s="115" t="s">
        <v>38</v>
      </c>
      <c r="K228" s="112" t="s">
        <v>53</v>
      </c>
      <c r="L228" s="112" t="s">
        <v>57</v>
      </c>
      <c r="M228" s="115" t="s">
        <v>55</v>
      </c>
      <c r="N228" s="113">
        <v>0.58333333333333337</v>
      </c>
      <c r="O228" s="113">
        <v>0.66319444444444442</v>
      </c>
      <c r="P228" s="113">
        <v>7.9861111111111049E-2</v>
      </c>
      <c r="Q228" s="116">
        <v>713.1</v>
      </c>
      <c r="R228" s="117">
        <v>1.1539999999999999</v>
      </c>
      <c r="S228" s="117">
        <v>11.845499999999999</v>
      </c>
      <c r="T228" s="117">
        <v>818.8</v>
      </c>
      <c r="U228" s="117">
        <v>84</v>
      </c>
      <c r="V228" s="117">
        <v>1.155</v>
      </c>
      <c r="W228" s="117">
        <v>27.759399999999999</v>
      </c>
      <c r="X228" s="117">
        <v>105.5</v>
      </c>
      <c r="Y228" s="117">
        <v>665.9</v>
      </c>
      <c r="Z228" s="117">
        <v>1.262</v>
      </c>
      <c r="AA228" s="117">
        <v>11.4739</v>
      </c>
      <c r="AB228" s="118">
        <v>765</v>
      </c>
      <c r="AH228" s="72" t="e">
        <f>IF(AND(B228="Premier League",E228="Live"),_xlfn.XLOOKUP(_xlfn.TEXTJOIN(" vs ",,C228:D228),Calendar!G:G,Calendar!B:B),IF(AND(B228="Premier League",E228="Highlights"),_xlfn.XLOOKUP(H228,Calendar!O:O,Calendar!N:N,,-1),""))</f>
        <v>#N/A</v>
      </c>
    </row>
    <row r="229" spans="1:34" s="72" customFormat="1" hidden="1" x14ac:dyDescent="0.35">
      <c r="A229" s="112" t="s">
        <v>70</v>
      </c>
      <c r="B229" s="112" t="s">
        <v>32</v>
      </c>
      <c r="C229" s="112" t="s">
        <v>235</v>
      </c>
      <c r="D229" s="112" t="s">
        <v>82</v>
      </c>
      <c r="E229" s="112" t="s">
        <v>41</v>
      </c>
      <c r="F229" s="113">
        <v>0.58333333333333337</v>
      </c>
      <c r="G229" s="112"/>
      <c r="H229" s="114">
        <v>45921</v>
      </c>
      <c r="I229" s="112" t="s">
        <v>522</v>
      </c>
      <c r="J229" s="115" t="s">
        <v>38</v>
      </c>
      <c r="K229" s="112" t="s">
        <v>53</v>
      </c>
      <c r="L229" s="112" t="s">
        <v>54</v>
      </c>
      <c r="M229" s="115" t="s">
        <v>55</v>
      </c>
      <c r="N229" s="113">
        <v>0.58333333333333337</v>
      </c>
      <c r="O229" s="113">
        <v>0.66319444444444442</v>
      </c>
      <c r="P229" s="113">
        <v>7.9861111111111049E-2</v>
      </c>
      <c r="Q229" s="116">
        <v>598.9</v>
      </c>
      <c r="R229" s="117">
        <v>0.96899999999999997</v>
      </c>
      <c r="S229" s="117">
        <v>9.9484999999999992</v>
      </c>
      <c r="T229" s="117">
        <v>932.2</v>
      </c>
      <c r="U229" s="117">
        <v>67.8</v>
      </c>
      <c r="V229" s="117">
        <v>0.93200000000000005</v>
      </c>
      <c r="W229" s="117">
        <v>22.405799999999999</v>
      </c>
      <c r="X229" s="117">
        <v>104.6</v>
      </c>
      <c r="Y229" s="117">
        <v>575.1</v>
      </c>
      <c r="Z229" s="117">
        <v>1.0900000000000001</v>
      </c>
      <c r="AA229" s="117">
        <v>9.9093999999999998</v>
      </c>
      <c r="AB229" s="118">
        <v>887.1</v>
      </c>
      <c r="AH229" s="72" t="e">
        <f>IF(AND(B229="Premier League",E229="Live"),_xlfn.XLOOKUP(_xlfn.TEXTJOIN(" vs ",,C229:D229),Calendar!G:G,Calendar!B:B),IF(AND(B229="Premier League",E229="Highlights"),_xlfn.XLOOKUP(H229,Calendar!O:O,Calendar!N:N,,-1),""))</f>
        <v>#N/A</v>
      </c>
    </row>
    <row r="230" spans="1:34" s="72" customFormat="1" hidden="1" x14ac:dyDescent="0.35">
      <c r="A230" s="112" t="s">
        <v>70</v>
      </c>
      <c r="B230" s="112" t="s">
        <v>152</v>
      </c>
      <c r="C230" s="112" t="s">
        <v>604</v>
      </c>
      <c r="D230" s="112" t="s">
        <v>599</v>
      </c>
      <c r="E230" s="112" t="s">
        <v>41</v>
      </c>
      <c r="F230" s="113">
        <v>0.61805555555555558</v>
      </c>
      <c r="G230" s="112"/>
      <c r="H230" s="114">
        <v>45921</v>
      </c>
      <c r="I230" s="112" t="s">
        <v>522</v>
      </c>
      <c r="J230" s="115" t="s">
        <v>38</v>
      </c>
      <c r="K230" s="112" t="s">
        <v>53</v>
      </c>
      <c r="L230" s="112" t="s">
        <v>591</v>
      </c>
      <c r="M230" s="115" t="s">
        <v>36</v>
      </c>
      <c r="N230" s="113">
        <v>0.61805555555555558</v>
      </c>
      <c r="O230" s="113">
        <v>0.69861111111111118</v>
      </c>
      <c r="P230" s="113">
        <v>8.0555555555555602E-2</v>
      </c>
      <c r="Q230" s="116">
        <v>551.4</v>
      </c>
      <c r="R230" s="117">
        <v>0.89200000000000002</v>
      </c>
      <c r="S230" s="117">
        <v>8.3574999999999999</v>
      </c>
      <c r="T230" s="117">
        <v>688.8</v>
      </c>
      <c r="U230" s="117">
        <v>14.1</v>
      </c>
      <c r="V230" s="117">
        <v>0.19400000000000001</v>
      </c>
      <c r="W230" s="117">
        <v>4.0481999999999996</v>
      </c>
      <c r="X230" s="117">
        <v>29</v>
      </c>
      <c r="Y230" s="117">
        <v>527.4</v>
      </c>
      <c r="Z230" s="117">
        <v>1</v>
      </c>
      <c r="AA230" s="117">
        <v>8.3185000000000002</v>
      </c>
      <c r="AB230" s="118">
        <v>646.6</v>
      </c>
      <c r="AH230" s="72" t="str">
        <f>IF(AND(B230="Premier League",E230="Live"),_xlfn.XLOOKUP(_xlfn.TEXTJOIN(" vs ",,C230:D230),Calendar!G:G,Calendar!B:B),IF(AND(B230="Premier League",E230="Highlights"),_xlfn.XLOOKUP(H230,Calendar!O:O,Calendar!N:N,,-1),""))</f>
        <v/>
      </c>
    </row>
    <row r="231" spans="1:34" s="72" customFormat="1" hidden="1" x14ac:dyDescent="0.35">
      <c r="A231" s="112" t="s">
        <v>70</v>
      </c>
      <c r="B231" s="112" t="s">
        <v>547</v>
      </c>
      <c r="C231" s="112" t="s">
        <v>622</v>
      </c>
      <c r="D231" s="112" t="s">
        <v>195</v>
      </c>
      <c r="E231" s="112" t="s">
        <v>41</v>
      </c>
      <c r="F231" s="113">
        <v>0.64583333333333337</v>
      </c>
      <c r="G231" s="112"/>
      <c r="H231" s="114">
        <v>45921</v>
      </c>
      <c r="I231" s="112" t="s">
        <v>522</v>
      </c>
      <c r="J231" s="115" t="s">
        <v>38</v>
      </c>
      <c r="K231" s="112" t="s">
        <v>53</v>
      </c>
      <c r="L231" s="112" t="s">
        <v>531</v>
      </c>
      <c r="M231" s="115" t="s">
        <v>532</v>
      </c>
      <c r="N231" s="113">
        <v>0.64722222222222225</v>
      </c>
      <c r="O231" s="113">
        <v>0.72152777777777777</v>
      </c>
      <c r="P231" s="113">
        <v>7.4305555555555514E-2</v>
      </c>
      <c r="Q231" s="116">
        <v>82.5</v>
      </c>
      <c r="R231" s="117">
        <v>0.13400000000000001</v>
      </c>
      <c r="S231" s="117">
        <v>1.1109</v>
      </c>
      <c r="T231" s="117">
        <v>128.9</v>
      </c>
      <c r="U231" s="117">
        <v>9.5</v>
      </c>
      <c r="V231" s="117">
        <v>0.13100000000000001</v>
      </c>
      <c r="W231" s="117">
        <v>2.2496</v>
      </c>
      <c r="X231" s="117">
        <v>16.8</v>
      </c>
      <c r="Y231" s="117">
        <v>82.5</v>
      </c>
      <c r="Z231" s="117">
        <v>0.156</v>
      </c>
      <c r="AA231" s="117">
        <v>1.1563000000000001</v>
      </c>
      <c r="AB231" s="118">
        <v>128.9</v>
      </c>
      <c r="AH231" s="72" t="str">
        <f>IF(AND(B231="Premier League",E231="Live"),_xlfn.XLOOKUP(_xlfn.TEXTJOIN(" vs ",,C231:D231),Calendar!G:G,Calendar!B:B),IF(AND(B231="Premier League",E231="Highlights"),_xlfn.XLOOKUP(H231,Calendar!O:O,Calendar!N:N,,-1),""))</f>
        <v/>
      </c>
    </row>
    <row r="232" spans="1:34" s="72" customFormat="1" hidden="1" x14ac:dyDescent="0.35">
      <c r="A232" s="112" t="s">
        <v>70</v>
      </c>
      <c r="B232" s="112" t="s">
        <v>32</v>
      </c>
      <c r="C232" s="112" t="s">
        <v>40</v>
      </c>
      <c r="D232" s="112" t="s">
        <v>49</v>
      </c>
      <c r="E232" s="112" t="s">
        <v>41</v>
      </c>
      <c r="F232" s="113">
        <v>0.6875</v>
      </c>
      <c r="G232" s="112"/>
      <c r="H232" s="114">
        <v>45921</v>
      </c>
      <c r="I232" s="112" t="s">
        <v>522</v>
      </c>
      <c r="J232" s="115" t="s">
        <v>38</v>
      </c>
      <c r="K232" s="112" t="s">
        <v>53</v>
      </c>
      <c r="L232" s="112" t="s">
        <v>54</v>
      </c>
      <c r="M232" s="115" t="s">
        <v>55</v>
      </c>
      <c r="N232" s="113">
        <v>0.6875</v>
      </c>
      <c r="O232" s="113">
        <v>0.77222222222222225</v>
      </c>
      <c r="P232" s="113">
        <v>8.4722222222222254E-2</v>
      </c>
      <c r="Q232" s="116">
        <v>1218.2</v>
      </c>
      <c r="R232" s="117">
        <v>1.972</v>
      </c>
      <c r="S232" s="117">
        <v>12.432499999999999</v>
      </c>
      <c r="T232" s="117">
        <v>1418.3</v>
      </c>
      <c r="U232" s="117">
        <v>139</v>
      </c>
      <c r="V232" s="117">
        <v>1.911</v>
      </c>
      <c r="W232" s="117">
        <v>24.896999999999998</v>
      </c>
      <c r="X232" s="117">
        <v>181</v>
      </c>
      <c r="Y232" s="117">
        <v>1121.5999999999999</v>
      </c>
      <c r="Z232" s="117">
        <v>2.1259999999999999</v>
      </c>
      <c r="AA232" s="117">
        <v>11.8894</v>
      </c>
      <c r="AB232" s="118">
        <v>1315.3</v>
      </c>
      <c r="AH232" s="72" t="e">
        <f>IF(AND(B232="Premier League",E232="Live"),_xlfn.XLOOKUP(_xlfn.TEXTJOIN(" vs ",,C232:D232),Calendar!G:G,Calendar!B:B),IF(AND(B232="Premier League",E232="Highlights"),_xlfn.XLOOKUP(H232,Calendar!O:O,Calendar!N:N,,-1),""))</f>
        <v>#N/A</v>
      </c>
    </row>
    <row r="233" spans="1:34" s="72" customFormat="1" hidden="1" x14ac:dyDescent="0.35">
      <c r="A233" s="112" t="s">
        <v>70</v>
      </c>
      <c r="B233" s="112" t="s">
        <v>32</v>
      </c>
      <c r="C233" s="112" t="s">
        <v>40</v>
      </c>
      <c r="D233" s="112" t="s">
        <v>49</v>
      </c>
      <c r="E233" s="112" t="s">
        <v>41</v>
      </c>
      <c r="F233" s="113">
        <v>0.6875</v>
      </c>
      <c r="G233" s="112"/>
      <c r="H233" s="114">
        <v>45921</v>
      </c>
      <c r="I233" s="112" t="s">
        <v>522</v>
      </c>
      <c r="J233" s="115" t="s">
        <v>38</v>
      </c>
      <c r="K233" s="112" t="s">
        <v>53</v>
      </c>
      <c r="L233" s="112" t="s">
        <v>57</v>
      </c>
      <c r="M233" s="115" t="s">
        <v>55</v>
      </c>
      <c r="N233" s="113">
        <v>0.6875</v>
      </c>
      <c r="O233" s="113">
        <v>0.77222222222222225</v>
      </c>
      <c r="P233" s="113">
        <v>8.4722222222222254E-2</v>
      </c>
      <c r="Q233" s="116">
        <v>1606.1</v>
      </c>
      <c r="R233" s="117">
        <v>2.5990000000000002</v>
      </c>
      <c r="S233" s="117">
        <v>16.391300000000001</v>
      </c>
      <c r="T233" s="117">
        <v>1816.4</v>
      </c>
      <c r="U233" s="117">
        <v>224.8</v>
      </c>
      <c r="V233" s="117">
        <v>3.0910000000000002</v>
      </c>
      <c r="W233" s="117">
        <v>40.265099999999997</v>
      </c>
      <c r="X233" s="117">
        <v>276.3</v>
      </c>
      <c r="Y233" s="117">
        <v>1535.4</v>
      </c>
      <c r="Z233" s="117">
        <v>2.911</v>
      </c>
      <c r="AA233" s="117">
        <v>16.2759</v>
      </c>
      <c r="AB233" s="118">
        <v>1721.5</v>
      </c>
      <c r="AH233" s="72" t="e">
        <f>IF(AND(B233="Premier League",E233="Live"),_xlfn.XLOOKUP(_xlfn.TEXTJOIN(" vs ",,C233:D233),Calendar!G:G,Calendar!B:B),IF(AND(B233="Premier League",E233="Highlights"),_xlfn.XLOOKUP(H233,Calendar!O:O,Calendar!N:N,,-1),""))</f>
        <v>#N/A</v>
      </c>
    </row>
    <row r="234" spans="1:34" s="72" customFormat="1" hidden="1" x14ac:dyDescent="0.35">
      <c r="A234" s="112" t="s">
        <v>70</v>
      </c>
      <c r="B234" s="112" t="s">
        <v>32</v>
      </c>
      <c r="C234" s="112"/>
      <c r="D234" s="112"/>
      <c r="E234" s="112" t="s">
        <v>33</v>
      </c>
      <c r="F234" s="113">
        <v>0.3125</v>
      </c>
      <c r="G234" s="112"/>
      <c r="H234" s="114">
        <v>45921</v>
      </c>
      <c r="I234" s="112" t="s">
        <v>522</v>
      </c>
      <c r="J234" s="115" t="s">
        <v>38</v>
      </c>
      <c r="K234" s="112" t="s">
        <v>553</v>
      </c>
      <c r="L234" s="112" t="s">
        <v>35</v>
      </c>
      <c r="M234" s="115" t="s">
        <v>36</v>
      </c>
      <c r="N234" s="113">
        <v>0.31597222222222221</v>
      </c>
      <c r="O234" s="113">
        <v>0.37434027777777779</v>
      </c>
      <c r="P234" s="113">
        <v>5.8333333333333334E-2</v>
      </c>
      <c r="Q234" s="116">
        <v>755.8</v>
      </c>
      <c r="R234" s="117">
        <v>1.2230000000000001</v>
      </c>
      <c r="S234" s="117">
        <v>24.014199999999999</v>
      </c>
      <c r="T234" s="117">
        <v>874</v>
      </c>
      <c r="U234" s="117">
        <v>18.7</v>
      </c>
      <c r="V234" s="117">
        <v>0.25700000000000001</v>
      </c>
      <c r="W234" s="117">
        <v>24.349</v>
      </c>
      <c r="X234" s="117">
        <v>45.3</v>
      </c>
      <c r="Y234" s="117">
        <v>707.1</v>
      </c>
      <c r="Z234" s="117">
        <v>1.341</v>
      </c>
      <c r="AA234" s="117">
        <v>23.922499999999999</v>
      </c>
      <c r="AB234" s="118">
        <v>821.9</v>
      </c>
      <c r="AH234" s="72" t="str">
        <f>IF(AND(B234="Premier League",E234="Live"),_xlfn.XLOOKUP(_xlfn.TEXTJOIN(" vs ",,C234:D234),Calendar!G:G,Calendar!B:B),IF(AND(B234="Premier League",E234="Highlights"),_xlfn.XLOOKUP(H234,Calendar!O:O,Calendar!N:N,,-1),""))</f>
        <v>Matchweek 01</v>
      </c>
    </row>
    <row r="235" spans="1:34" s="72" customFormat="1" hidden="1" x14ac:dyDescent="0.35">
      <c r="A235" s="112" t="s">
        <v>70</v>
      </c>
      <c r="B235" s="112" t="s">
        <v>32</v>
      </c>
      <c r="C235" s="112"/>
      <c r="D235" s="112"/>
      <c r="E235" s="112" t="s">
        <v>33</v>
      </c>
      <c r="F235" s="113">
        <v>0.9375</v>
      </c>
      <c r="G235" s="112"/>
      <c r="H235" s="114">
        <v>45921</v>
      </c>
      <c r="I235" s="112" t="s">
        <v>522</v>
      </c>
      <c r="J235" s="115" t="s">
        <v>38</v>
      </c>
      <c r="K235" s="112" t="s">
        <v>552</v>
      </c>
      <c r="L235" s="112" t="s">
        <v>35</v>
      </c>
      <c r="M235" s="115" t="s">
        <v>36</v>
      </c>
      <c r="N235" s="113">
        <v>0.93888888888888888</v>
      </c>
      <c r="O235" s="113">
        <v>0.97973379629629631</v>
      </c>
      <c r="P235" s="113">
        <v>4.0682870370370369E-2</v>
      </c>
      <c r="Q235" s="116">
        <v>1507.4</v>
      </c>
      <c r="R235" s="117">
        <v>2.44</v>
      </c>
      <c r="S235" s="117">
        <v>22.2498</v>
      </c>
      <c r="T235" s="117">
        <v>2084.8000000000002</v>
      </c>
      <c r="U235" s="117">
        <v>74</v>
      </c>
      <c r="V235" s="117">
        <v>1.018</v>
      </c>
      <c r="W235" s="117">
        <v>31.131699999999999</v>
      </c>
      <c r="X235" s="117">
        <v>90.5</v>
      </c>
      <c r="Y235" s="117">
        <v>1477.5</v>
      </c>
      <c r="Z235" s="117">
        <v>2.8010000000000002</v>
      </c>
      <c r="AA235" s="117">
        <v>22.279</v>
      </c>
      <c r="AB235" s="118">
        <v>2018</v>
      </c>
      <c r="AH235" s="72" t="str">
        <f>IF(AND(B235="Premier League",E235="Live"),_xlfn.XLOOKUP(_xlfn.TEXTJOIN(" vs ",,C235:D235),Calendar!G:G,Calendar!B:B),IF(AND(B235="Premier League",E235="Highlights"),_xlfn.XLOOKUP(H235,Calendar!O:O,Calendar!N:N,,-1),""))</f>
        <v>Matchweek 01</v>
      </c>
    </row>
    <row r="236" spans="1:34" s="72" customFormat="1" hidden="1" x14ac:dyDescent="0.35">
      <c r="A236" s="112" t="s">
        <v>70</v>
      </c>
      <c r="B236" s="112" t="s">
        <v>623</v>
      </c>
      <c r="C236" s="112"/>
      <c r="D236" s="112"/>
      <c r="E236" s="112" t="s">
        <v>33</v>
      </c>
      <c r="F236" s="113">
        <v>0.97916666666666663</v>
      </c>
      <c r="G236" s="112"/>
      <c r="H236" s="114">
        <v>45921</v>
      </c>
      <c r="I236" s="112" t="s">
        <v>522</v>
      </c>
      <c r="J236" s="115" t="s">
        <v>38</v>
      </c>
      <c r="K236" s="112" t="s">
        <v>607</v>
      </c>
      <c r="L236" s="112" t="s">
        <v>35</v>
      </c>
      <c r="M236" s="115" t="s">
        <v>36</v>
      </c>
      <c r="N236" s="113">
        <v>0.98055555555555551</v>
      </c>
      <c r="O236" s="113">
        <v>1.0146875</v>
      </c>
      <c r="P236" s="113">
        <v>3.408564814814815E-2</v>
      </c>
      <c r="Q236" s="116">
        <v>297.8</v>
      </c>
      <c r="R236" s="117">
        <v>0.48199999999999998</v>
      </c>
      <c r="S236" s="117">
        <v>8.9665999999999997</v>
      </c>
      <c r="T236" s="117">
        <v>526.70000000000005</v>
      </c>
      <c r="U236" s="117">
        <v>17.399999999999999</v>
      </c>
      <c r="V236" s="117">
        <v>0.23899999999999999</v>
      </c>
      <c r="W236" s="117">
        <v>15.3575</v>
      </c>
      <c r="X236" s="117">
        <v>23.1</v>
      </c>
      <c r="Y236" s="117">
        <v>293.7</v>
      </c>
      <c r="Z236" s="117">
        <v>0.55700000000000005</v>
      </c>
      <c r="AA236" s="117">
        <v>8.9772999999999996</v>
      </c>
      <c r="AB236" s="118">
        <v>522.79999999999995</v>
      </c>
      <c r="AH236" s="72" t="str">
        <f>IF(AND(B236="Premier League",E236="Live"),_xlfn.XLOOKUP(_xlfn.TEXTJOIN(" vs ",,C236:D236),Calendar!G:G,Calendar!B:B),IF(AND(B236="Premier League",E236="Highlights"),_xlfn.XLOOKUP(H236,Calendar!O:O,Calendar!N:N,,-1),""))</f>
        <v/>
      </c>
    </row>
    <row r="237" spans="1:34" s="72" customFormat="1" hidden="1" x14ac:dyDescent="0.35">
      <c r="A237" s="112" t="s">
        <v>70</v>
      </c>
      <c r="B237" s="112" t="s">
        <v>145</v>
      </c>
      <c r="C237" s="112" t="s">
        <v>116</v>
      </c>
      <c r="D237" s="112" t="s">
        <v>64</v>
      </c>
      <c r="E237" s="112" t="s">
        <v>41</v>
      </c>
      <c r="F237" s="113">
        <v>0.83333333333333337</v>
      </c>
      <c r="G237" s="112"/>
      <c r="H237" s="114">
        <v>45922</v>
      </c>
      <c r="I237" s="112" t="s">
        <v>522</v>
      </c>
      <c r="J237" s="115" t="s">
        <v>74</v>
      </c>
      <c r="K237" s="112" t="s">
        <v>53</v>
      </c>
      <c r="L237" s="112" t="s">
        <v>54</v>
      </c>
      <c r="M237" s="115" t="s">
        <v>55</v>
      </c>
      <c r="N237" s="113">
        <v>0.83333333333333337</v>
      </c>
      <c r="O237" s="113">
        <v>0.91319444444444453</v>
      </c>
      <c r="P237" s="113">
        <v>7.986111111111116E-2</v>
      </c>
      <c r="Q237" s="116">
        <v>202.1</v>
      </c>
      <c r="R237" s="117">
        <v>0.32700000000000001</v>
      </c>
      <c r="S237" s="117">
        <v>1.5177</v>
      </c>
      <c r="T237" s="117">
        <v>270.8</v>
      </c>
      <c r="U237" s="117">
        <v>21.6</v>
      </c>
      <c r="V237" s="117">
        <v>0.29699999999999999</v>
      </c>
      <c r="W237" s="117">
        <v>6.2050999999999998</v>
      </c>
      <c r="X237" s="117">
        <v>37.4</v>
      </c>
      <c r="Y237" s="117">
        <v>196.5</v>
      </c>
      <c r="Z237" s="117">
        <v>0.373</v>
      </c>
      <c r="AA237" s="117">
        <v>1.5004</v>
      </c>
      <c r="AB237" s="118">
        <v>263.60000000000002</v>
      </c>
      <c r="AH237" s="72" t="str">
        <f>IF(AND(B237="Premier League",E237="Live"),_xlfn.XLOOKUP(_xlfn.TEXTJOIN(" vs ",,C237:D237),Calendar!G:G,Calendar!B:B),IF(AND(B237="Premier League",E237="Highlights"),_xlfn.XLOOKUP(H237,Calendar!O:O,Calendar!N:N,,-1),""))</f>
        <v/>
      </c>
    </row>
    <row r="238" spans="1:34" s="72" customFormat="1" hidden="1" x14ac:dyDescent="0.35">
      <c r="A238" s="112" t="s">
        <v>70</v>
      </c>
      <c r="B238" s="112" t="s">
        <v>145</v>
      </c>
      <c r="C238" s="112" t="s">
        <v>116</v>
      </c>
      <c r="D238" s="112" t="s">
        <v>64</v>
      </c>
      <c r="E238" s="112" t="s">
        <v>41</v>
      </c>
      <c r="F238" s="113">
        <v>0.83333333333333337</v>
      </c>
      <c r="G238" s="112"/>
      <c r="H238" s="114">
        <v>45922</v>
      </c>
      <c r="I238" s="112" t="s">
        <v>522</v>
      </c>
      <c r="J238" s="115" t="s">
        <v>74</v>
      </c>
      <c r="K238" s="112" t="s">
        <v>53</v>
      </c>
      <c r="L238" s="112" t="s">
        <v>120</v>
      </c>
      <c r="M238" s="115" t="s">
        <v>55</v>
      </c>
      <c r="N238" s="113">
        <v>0.83333333333333337</v>
      </c>
      <c r="O238" s="113">
        <v>0.91319444444444453</v>
      </c>
      <c r="P238" s="113">
        <v>7.986111111111116E-2</v>
      </c>
      <c r="Q238" s="116">
        <v>62</v>
      </c>
      <c r="R238" s="117">
        <v>0.1</v>
      </c>
      <c r="S238" s="117">
        <v>0.46560000000000001</v>
      </c>
      <c r="T238" s="117">
        <v>94.6</v>
      </c>
      <c r="U238" s="117">
        <v>5.7</v>
      </c>
      <c r="V238" s="117">
        <v>7.8E-2</v>
      </c>
      <c r="W238" s="117">
        <v>1.6375</v>
      </c>
      <c r="X238" s="117">
        <v>11.3</v>
      </c>
      <c r="Y238" s="117">
        <v>61.7</v>
      </c>
      <c r="Z238" s="117">
        <v>0.11700000000000001</v>
      </c>
      <c r="AA238" s="117">
        <v>0.47110000000000002</v>
      </c>
      <c r="AB238" s="118">
        <v>94.6</v>
      </c>
      <c r="AH238" s="72" t="str">
        <f>IF(AND(B238="Premier League",E238="Live"),_xlfn.XLOOKUP(_xlfn.TEXTJOIN(" vs ",,C238:D238),Calendar!G:G,Calendar!B:B),IF(AND(B238="Premier League",E238="Highlights"),_xlfn.XLOOKUP(H238,Calendar!O:O,Calendar!N:N,,-1),""))</f>
        <v/>
      </c>
    </row>
    <row r="239" spans="1:34" s="72" customFormat="1" hidden="1" x14ac:dyDescent="0.35">
      <c r="A239" s="112" t="s">
        <v>70</v>
      </c>
      <c r="B239" s="112" t="s">
        <v>32</v>
      </c>
      <c r="C239" s="112"/>
      <c r="D239" s="112"/>
      <c r="E239" s="112" t="s">
        <v>33</v>
      </c>
      <c r="F239" s="113">
        <v>0.33333333333333331</v>
      </c>
      <c r="G239" s="112"/>
      <c r="H239" s="114">
        <v>45922</v>
      </c>
      <c r="I239" s="112" t="s">
        <v>522</v>
      </c>
      <c r="J239" s="115" t="s">
        <v>74</v>
      </c>
      <c r="K239" s="112" t="s">
        <v>553</v>
      </c>
      <c r="L239" s="112" t="s">
        <v>278</v>
      </c>
      <c r="M239" s="115" t="s">
        <v>36</v>
      </c>
      <c r="N239" s="113">
        <v>0.33333333333333331</v>
      </c>
      <c r="O239" s="113">
        <v>0.37417824074074074</v>
      </c>
      <c r="P239" s="113">
        <v>4.0671296296296296E-2</v>
      </c>
      <c r="Q239" s="116">
        <v>55.6</v>
      </c>
      <c r="R239" s="117">
        <v>0.09</v>
      </c>
      <c r="S239" s="117">
        <v>1.6042000000000001</v>
      </c>
      <c r="T239" s="117">
        <v>92.5</v>
      </c>
      <c r="U239" s="117">
        <v>1.6</v>
      </c>
      <c r="V239" s="117">
        <v>2.1999999999999999E-2</v>
      </c>
      <c r="W239" s="117">
        <v>2.6059000000000001</v>
      </c>
      <c r="X239" s="117">
        <v>2.6</v>
      </c>
      <c r="Y239" s="117">
        <v>53.1</v>
      </c>
      <c r="Z239" s="117">
        <v>0.10100000000000001</v>
      </c>
      <c r="AA239" s="117">
        <v>1.6061000000000001</v>
      </c>
      <c r="AB239" s="118">
        <v>86.5</v>
      </c>
      <c r="AH239" s="72" t="str">
        <f>IF(AND(B239="Premier League",E239="Live"),_xlfn.XLOOKUP(_xlfn.TEXTJOIN(" vs ",,C239:D239),Calendar!G:G,Calendar!B:B),IF(AND(B239="Premier League",E239="Highlights"),_xlfn.XLOOKUP(H239,Calendar!O:O,Calendar!N:N,,-1),""))</f>
        <v>Matchweek 01</v>
      </c>
    </row>
    <row r="240" spans="1:34" s="72" customFormat="1" hidden="1" x14ac:dyDescent="0.35">
      <c r="A240" s="112" t="s">
        <v>70</v>
      </c>
      <c r="B240" s="112" t="s">
        <v>103</v>
      </c>
      <c r="C240" s="112" t="s">
        <v>167</v>
      </c>
      <c r="D240" s="112" t="s">
        <v>67</v>
      </c>
      <c r="E240" s="112" t="s">
        <v>41</v>
      </c>
      <c r="F240" s="113">
        <v>0.82291666666666663</v>
      </c>
      <c r="G240" s="112"/>
      <c r="H240" s="114">
        <v>45923</v>
      </c>
      <c r="I240" s="112" t="s">
        <v>522</v>
      </c>
      <c r="J240" s="115" t="s">
        <v>122</v>
      </c>
      <c r="K240" s="112" t="s">
        <v>53</v>
      </c>
      <c r="L240" s="112" t="s">
        <v>120</v>
      </c>
      <c r="M240" s="115" t="s">
        <v>55</v>
      </c>
      <c r="N240" s="113">
        <v>0.82291666666666674</v>
      </c>
      <c r="O240" s="113">
        <v>0.90208333333333335</v>
      </c>
      <c r="P240" s="113">
        <v>7.9166666666666607E-2</v>
      </c>
      <c r="Q240" s="116">
        <v>245.1</v>
      </c>
      <c r="R240" s="117">
        <v>0.39700000000000002</v>
      </c>
      <c r="S240" s="117">
        <v>1.6855</v>
      </c>
      <c r="T240" s="117">
        <v>316.2</v>
      </c>
      <c r="U240" s="117">
        <v>38</v>
      </c>
      <c r="V240" s="117">
        <v>0.52300000000000002</v>
      </c>
      <c r="W240" s="117">
        <v>6.8728999999999996</v>
      </c>
      <c r="X240" s="117">
        <v>47.3</v>
      </c>
      <c r="Y240" s="117">
        <v>233.2</v>
      </c>
      <c r="Z240" s="117">
        <v>0.442</v>
      </c>
      <c r="AA240" s="117">
        <v>1.6527000000000001</v>
      </c>
      <c r="AB240" s="118">
        <v>303.2</v>
      </c>
      <c r="AH240" s="72" t="str">
        <f>IF(AND(B240="Premier League",E240="Live"),_xlfn.XLOOKUP(_xlfn.TEXTJOIN(" vs ",,C240:D240),Calendar!G:G,Calendar!B:B),IF(AND(B240="Premier League",E240="Highlights"),_xlfn.XLOOKUP(H240,Calendar!O:O,Calendar!N:N,,-1),""))</f>
        <v/>
      </c>
    </row>
    <row r="241" spans="1:34" s="72" customFormat="1" hidden="1" x14ac:dyDescent="0.35">
      <c r="A241" s="112" t="s">
        <v>70</v>
      </c>
      <c r="B241" s="112" t="s">
        <v>103</v>
      </c>
      <c r="C241" s="112" t="s">
        <v>72</v>
      </c>
      <c r="D241" s="112" t="s">
        <v>86</v>
      </c>
      <c r="E241" s="112" t="s">
        <v>41</v>
      </c>
      <c r="F241" s="113">
        <v>0.82291666666666663</v>
      </c>
      <c r="G241" s="112"/>
      <c r="H241" s="114">
        <v>45923</v>
      </c>
      <c r="I241" s="112" t="s">
        <v>522</v>
      </c>
      <c r="J241" s="115" t="s">
        <v>122</v>
      </c>
      <c r="K241" s="112" t="s">
        <v>53</v>
      </c>
      <c r="L241" s="112" t="s">
        <v>548</v>
      </c>
      <c r="M241" s="115" t="s">
        <v>55</v>
      </c>
      <c r="N241" s="113">
        <v>0.82291666666666674</v>
      </c>
      <c r="O241" s="113">
        <v>0.90138888888888891</v>
      </c>
      <c r="P241" s="113">
        <v>7.8472222222222165E-2</v>
      </c>
      <c r="Q241" s="116">
        <v>126.2</v>
      </c>
      <c r="R241" s="117">
        <v>0.20399999999999999</v>
      </c>
      <c r="S241" s="117">
        <v>0.86719999999999997</v>
      </c>
      <c r="T241" s="117">
        <v>179.9</v>
      </c>
      <c r="U241" s="117">
        <v>5.3</v>
      </c>
      <c r="V241" s="117">
        <v>7.2999999999999995E-2</v>
      </c>
      <c r="W241" s="117">
        <v>0.95750000000000002</v>
      </c>
      <c r="X241" s="117">
        <v>9.3000000000000007</v>
      </c>
      <c r="Y241" s="117">
        <v>121.7</v>
      </c>
      <c r="Z241" s="117">
        <v>0.23100000000000001</v>
      </c>
      <c r="AA241" s="117">
        <v>0.86199999999999999</v>
      </c>
      <c r="AB241" s="118">
        <v>166.6</v>
      </c>
      <c r="AH241" s="72" t="str">
        <f>IF(AND(B241="Premier League",E241="Live"),_xlfn.XLOOKUP(_xlfn.TEXTJOIN(" vs ",,C241:D241),Calendar!G:G,Calendar!B:B),IF(AND(B241="Premier League",E241="Highlights"),_xlfn.XLOOKUP(H241,Calendar!O:O,Calendar!N:N,,-1),""))</f>
        <v/>
      </c>
    </row>
    <row r="242" spans="1:34" s="72" customFormat="1" hidden="1" x14ac:dyDescent="0.35">
      <c r="A242" s="112" t="s">
        <v>70</v>
      </c>
      <c r="B242" s="112" t="s">
        <v>529</v>
      </c>
      <c r="C242" s="112" t="s">
        <v>535</v>
      </c>
      <c r="D242" s="112" t="s">
        <v>545</v>
      </c>
      <c r="E242" s="112" t="s">
        <v>41</v>
      </c>
      <c r="F242" s="113">
        <v>0.82291666666666663</v>
      </c>
      <c r="G242" s="112"/>
      <c r="H242" s="114">
        <v>45923</v>
      </c>
      <c r="I242" s="112" t="s">
        <v>522</v>
      </c>
      <c r="J242" s="115" t="s">
        <v>122</v>
      </c>
      <c r="K242" s="112" t="s">
        <v>53</v>
      </c>
      <c r="L242" s="112" t="s">
        <v>531</v>
      </c>
      <c r="M242" s="115" t="s">
        <v>532</v>
      </c>
      <c r="N242" s="113">
        <v>0.8222222222222223</v>
      </c>
      <c r="O242" s="113">
        <v>0.9</v>
      </c>
      <c r="P242" s="113">
        <v>7.7777777777777724E-2</v>
      </c>
      <c r="Q242" s="116">
        <v>28.8</v>
      </c>
      <c r="R242" s="117">
        <v>4.7E-2</v>
      </c>
      <c r="S242" s="117">
        <v>0.19800000000000001</v>
      </c>
      <c r="T242" s="117">
        <v>41.3</v>
      </c>
      <c r="U242" s="117">
        <v>1</v>
      </c>
      <c r="V242" s="117">
        <v>1.4E-2</v>
      </c>
      <c r="W242" s="117">
        <v>0.18090000000000001</v>
      </c>
      <c r="X242" s="117">
        <v>4</v>
      </c>
      <c r="Y242" s="117">
        <v>28.8</v>
      </c>
      <c r="Z242" s="117">
        <v>5.5E-2</v>
      </c>
      <c r="AA242" s="117">
        <v>0.2041</v>
      </c>
      <c r="AB242" s="118">
        <v>41.3</v>
      </c>
      <c r="AH242" s="72" t="str">
        <f>IF(AND(B242="Premier League",E242="Live"),_xlfn.XLOOKUP(_xlfn.TEXTJOIN(" vs ",,C242:D242),Calendar!G:G,Calendar!B:B),IF(AND(B242="Premier League",E242="Highlights"),_xlfn.XLOOKUP(H242,Calendar!O:O,Calendar!N:N,,-1),""))</f>
        <v/>
      </c>
    </row>
    <row r="243" spans="1:34" s="72" customFormat="1" hidden="1" x14ac:dyDescent="0.35">
      <c r="A243" s="112" t="s">
        <v>70</v>
      </c>
      <c r="B243" s="112" t="s">
        <v>103</v>
      </c>
      <c r="C243" s="112" t="s">
        <v>45</v>
      </c>
      <c r="D243" s="112" t="s">
        <v>66</v>
      </c>
      <c r="E243" s="112" t="s">
        <v>41</v>
      </c>
      <c r="F243" s="113">
        <v>0.83333333333333337</v>
      </c>
      <c r="G243" s="112"/>
      <c r="H243" s="114">
        <v>45923</v>
      </c>
      <c r="I243" s="112" t="s">
        <v>522</v>
      </c>
      <c r="J243" s="115" t="s">
        <v>122</v>
      </c>
      <c r="K243" s="112" t="s">
        <v>53</v>
      </c>
      <c r="L243" s="112" t="s">
        <v>549</v>
      </c>
      <c r="M243" s="115" t="s">
        <v>80</v>
      </c>
      <c r="N243" s="113">
        <v>0.83402777777777781</v>
      </c>
      <c r="O243" s="113">
        <v>0.91180555555555554</v>
      </c>
      <c r="P243" s="113">
        <v>7.7777777777777724E-2</v>
      </c>
      <c r="Q243" s="116">
        <v>1911.7</v>
      </c>
      <c r="R243" s="117">
        <v>3.0939999999999999</v>
      </c>
      <c r="S243" s="117">
        <v>13.020099999999999</v>
      </c>
      <c r="T243" s="117">
        <v>2409.6</v>
      </c>
      <c r="U243" s="117">
        <v>92.1</v>
      </c>
      <c r="V243" s="117">
        <v>1.266</v>
      </c>
      <c r="W243" s="117">
        <v>16.192</v>
      </c>
      <c r="X243" s="117">
        <v>136.19999999999999</v>
      </c>
      <c r="Y243" s="117">
        <v>1859.4</v>
      </c>
      <c r="Z243" s="117">
        <v>3.5249999999999999</v>
      </c>
      <c r="AA243" s="117">
        <v>13.0444</v>
      </c>
      <c r="AB243" s="118">
        <v>2357.6</v>
      </c>
      <c r="AH243" s="72" t="str">
        <f>IF(AND(B243="Premier League",E243="Live"),_xlfn.XLOOKUP(_xlfn.TEXTJOIN(" vs ",,C243:D243),Calendar!G:G,Calendar!B:B),IF(AND(B243="Premier League",E243="Highlights"),_xlfn.XLOOKUP(H243,Calendar!O:O,Calendar!N:N,,-1),""))</f>
        <v/>
      </c>
    </row>
    <row r="244" spans="1:34" s="72" customFormat="1" hidden="1" x14ac:dyDescent="0.35">
      <c r="A244" s="112" t="s">
        <v>70</v>
      </c>
      <c r="B244" s="112" t="s">
        <v>103</v>
      </c>
      <c r="C244" s="112" t="s">
        <v>45</v>
      </c>
      <c r="D244" s="112" t="s">
        <v>66</v>
      </c>
      <c r="E244" s="112" t="s">
        <v>41</v>
      </c>
      <c r="F244" s="113">
        <v>0.83333333333333337</v>
      </c>
      <c r="G244" s="112"/>
      <c r="H244" s="114">
        <v>45923</v>
      </c>
      <c r="I244" s="112" t="s">
        <v>522</v>
      </c>
      <c r="J244" s="115" t="s">
        <v>122</v>
      </c>
      <c r="K244" s="112" t="s">
        <v>53</v>
      </c>
      <c r="L244" s="112" t="s">
        <v>54</v>
      </c>
      <c r="M244" s="115" t="s">
        <v>55</v>
      </c>
      <c r="N244" s="113">
        <v>0.83402777777777781</v>
      </c>
      <c r="O244" s="113">
        <v>0.91180555555555554</v>
      </c>
      <c r="P244" s="113">
        <v>7.7777777777777724E-2</v>
      </c>
      <c r="Q244" s="116">
        <v>492.4</v>
      </c>
      <c r="R244" s="117">
        <v>0.79700000000000004</v>
      </c>
      <c r="S244" s="117">
        <v>3.3536000000000001</v>
      </c>
      <c r="T244" s="117">
        <v>723.2</v>
      </c>
      <c r="U244" s="117">
        <v>46.7</v>
      </c>
      <c r="V244" s="117">
        <v>0.64200000000000002</v>
      </c>
      <c r="W244" s="117">
        <v>8.2103000000000002</v>
      </c>
      <c r="X244" s="117">
        <v>72.3</v>
      </c>
      <c r="Y244" s="117">
        <v>468.2</v>
      </c>
      <c r="Z244" s="117">
        <v>0.88800000000000001</v>
      </c>
      <c r="AA244" s="117">
        <v>3.2846000000000002</v>
      </c>
      <c r="AB244" s="118">
        <v>692.4</v>
      </c>
      <c r="AH244" s="72" t="str">
        <f>IF(AND(B244="Premier League",E244="Live"),_xlfn.XLOOKUP(_xlfn.TEXTJOIN(" vs ",,C244:D244),Calendar!G:G,Calendar!B:B),IF(AND(B244="Premier League",E244="Highlights"),_xlfn.XLOOKUP(H244,Calendar!O:O,Calendar!N:N,,-1),""))</f>
        <v/>
      </c>
    </row>
    <row r="245" spans="1:34" s="72" customFormat="1" hidden="1" x14ac:dyDescent="0.35">
      <c r="A245" s="112" t="s">
        <v>70</v>
      </c>
      <c r="B245" s="112" t="s">
        <v>148</v>
      </c>
      <c r="C245" s="112" t="s">
        <v>634</v>
      </c>
      <c r="D245" s="112" t="s">
        <v>635</v>
      </c>
      <c r="E245" s="112" t="s">
        <v>41</v>
      </c>
      <c r="F245" s="113">
        <v>0.73958333333333337</v>
      </c>
      <c r="G245" s="112"/>
      <c r="H245" s="114">
        <v>45924</v>
      </c>
      <c r="I245" s="112" t="s">
        <v>522</v>
      </c>
      <c r="J245" s="115" t="s">
        <v>123</v>
      </c>
      <c r="K245" s="112" t="s">
        <v>53</v>
      </c>
      <c r="L245" s="112" t="s">
        <v>513</v>
      </c>
      <c r="M245" s="115" t="s">
        <v>511</v>
      </c>
      <c r="N245" s="113">
        <v>0.74027777777777781</v>
      </c>
      <c r="O245" s="113">
        <v>0.81874999999999998</v>
      </c>
      <c r="P245" s="113">
        <v>7.8472222222222165E-2</v>
      </c>
      <c r="Q245" s="116">
        <v>26.1</v>
      </c>
      <c r="R245" s="117">
        <v>4.2000000000000003E-2</v>
      </c>
      <c r="S245" s="117">
        <v>0.26250000000000001</v>
      </c>
      <c r="T245" s="117">
        <v>71.099999999999994</v>
      </c>
      <c r="U245" s="117">
        <v>3.8</v>
      </c>
      <c r="V245" s="117">
        <v>5.1999999999999998E-2</v>
      </c>
      <c r="W245" s="117">
        <v>2.0891000000000002</v>
      </c>
      <c r="X245" s="117">
        <v>18.2</v>
      </c>
      <c r="Y245" s="117">
        <v>18</v>
      </c>
      <c r="Z245" s="117">
        <v>3.4000000000000002E-2</v>
      </c>
      <c r="AA245" s="117">
        <v>0.186</v>
      </c>
      <c r="AB245" s="118">
        <v>69.900000000000006</v>
      </c>
      <c r="AH245" s="72" t="str">
        <f>IF(AND(B245="Premier League",E245="Live"),_xlfn.XLOOKUP(_xlfn.TEXTJOIN(" vs ",,C245:D245),Calendar!G:G,Calendar!B:B),IF(AND(B245="Premier League",E245="Highlights"),_xlfn.XLOOKUP(H245,Calendar!O:O,Calendar!N:N,,-1),""))</f>
        <v/>
      </c>
    </row>
    <row r="246" spans="1:34" s="72" customFormat="1" hidden="1" x14ac:dyDescent="0.35">
      <c r="A246" s="112" t="s">
        <v>70</v>
      </c>
      <c r="B246" s="112" t="s">
        <v>103</v>
      </c>
      <c r="C246" s="112" t="s">
        <v>114</v>
      </c>
      <c r="D246" s="112" t="s">
        <v>49</v>
      </c>
      <c r="E246" s="112" t="s">
        <v>41</v>
      </c>
      <c r="F246" s="113">
        <v>0.82291666666666663</v>
      </c>
      <c r="G246" s="112"/>
      <c r="H246" s="114">
        <v>45924</v>
      </c>
      <c r="I246" s="112" t="s">
        <v>522</v>
      </c>
      <c r="J246" s="115" t="s">
        <v>123</v>
      </c>
      <c r="K246" s="112" t="s">
        <v>53</v>
      </c>
      <c r="L246" s="112" t="s">
        <v>57</v>
      </c>
      <c r="M246" s="115" t="s">
        <v>55</v>
      </c>
      <c r="N246" s="113">
        <v>0.82291666666666674</v>
      </c>
      <c r="O246" s="113">
        <v>0.91041666666666665</v>
      </c>
      <c r="P246" s="113">
        <v>8.7499999999999911E-2</v>
      </c>
      <c r="Q246" s="116">
        <v>205.4</v>
      </c>
      <c r="R246" s="117">
        <v>0.33200000000000002</v>
      </c>
      <c r="S246" s="117">
        <v>1.5585</v>
      </c>
      <c r="T246" s="117">
        <v>295.7</v>
      </c>
      <c r="U246" s="117">
        <v>19.2</v>
      </c>
      <c r="V246" s="117">
        <v>0.26400000000000001</v>
      </c>
      <c r="W246" s="117">
        <v>4.9154999999999998</v>
      </c>
      <c r="X246" s="117">
        <v>47.9</v>
      </c>
      <c r="Y246" s="117">
        <v>194.7</v>
      </c>
      <c r="Z246" s="117">
        <v>0.36899999999999999</v>
      </c>
      <c r="AA246" s="117">
        <v>1.5155000000000001</v>
      </c>
      <c r="AB246" s="118">
        <v>273.2</v>
      </c>
      <c r="AH246" s="72" t="str">
        <f>IF(AND(B246="Premier League",E246="Live"),_xlfn.XLOOKUP(_xlfn.TEXTJOIN(" vs ",,C246:D246),Calendar!G:G,Calendar!B:B),IF(AND(B246="Premier League",E246="Highlights"),_xlfn.XLOOKUP(H246,Calendar!O:O,Calendar!N:N,,-1),""))</f>
        <v/>
      </c>
    </row>
    <row r="247" spans="1:34" s="72" customFormat="1" hidden="1" x14ac:dyDescent="0.35">
      <c r="A247" s="112" t="s">
        <v>70</v>
      </c>
      <c r="B247" s="112" t="s">
        <v>103</v>
      </c>
      <c r="C247" s="112" t="s">
        <v>46</v>
      </c>
      <c r="D247" s="112" t="s">
        <v>171</v>
      </c>
      <c r="E247" s="112" t="s">
        <v>41</v>
      </c>
      <c r="F247" s="113">
        <v>0.82291666666666663</v>
      </c>
      <c r="G247" s="112"/>
      <c r="H247" s="114">
        <v>45924</v>
      </c>
      <c r="I247" s="112" t="s">
        <v>522</v>
      </c>
      <c r="J247" s="115" t="s">
        <v>123</v>
      </c>
      <c r="K247" s="112" t="s">
        <v>53</v>
      </c>
      <c r="L247" s="112" t="s">
        <v>120</v>
      </c>
      <c r="M247" s="115" t="s">
        <v>55</v>
      </c>
      <c r="N247" s="113">
        <v>0.82291666666666674</v>
      </c>
      <c r="O247" s="113">
        <v>0.90277777777777779</v>
      </c>
      <c r="P247" s="113">
        <v>7.9861111111111049E-2</v>
      </c>
      <c r="Q247" s="116">
        <v>241.3</v>
      </c>
      <c r="R247" s="117">
        <v>0.39100000000000001</v>
      </c>
      <c r="S247" s="117">
        <v>1.8262</v>
      </c>
      <c r="T247" s="117">
        <v>297</v>
      </c>
      <c r="U247" s="117">
        <v>39.700000000000003</v>
      </c>
      <c r="V247" s="117">
        <v>0.54600000000000004</v>
      </c>
      <c r="W247" s="117">
        <v>10.3682</v>
      </c>
      <c r="X247" s="117">
        <v>49.6</v>
      </c>
      <c r="Y247" s="117">
        <v>233</v>
      </c>
      <c r="Z247" s="117">
        <v>0.442</v>
      </c>
      <c r="AA247" s="117">
        <v>1.8092999999999999</v>
      </c>
      <c r="AB247" s="118">
        <v>288.5</v>
      </c>
      <c r="AH247" s="72" t="str">
        <f>IF(AND(B247="Premier League",E247="Live"),_xlfn.XLOOKUP(_xlfn.TEXTJOIN(" vs ",,C247:D247),Calendar!G:G,Calendar!B:B),IF(AND(B247="Premier League",E247="Highlights"),_xlfn.XLOOKUP(H247,Calendar!O:O,Calendar!N:N,,-1),""))</f>
        <v/>
      </c>
    </row>
    <row r="248" spans="1:34" s="72" customFormat="1" hidden="1" x14ac:dyDescent="0.35">
      <c r="A248" s="112" t="s">
        <v>70</v>
      </c>
      <c r="B248" s="112" t="s">
        <v>103</v>
      </c>
      <c r="C248" s="112" t="s">
        <v>48</v>
      </c>
      <c r="D248" s="112" t="s">
        <v>218</v>
      </c>
      <c r="E248" s="112" t="s">
        <v>41</v>
      </c>
      <c r="F248" s="113">
        <v>0.82291666666666663</v>
      </c>
      <c r="G248" s="112"/>
      <c r="H248" s="114">
        <v>45924</v>
      </c>
      <c r="I248" s="112" t="s">
        <v>522</v>
      </c>
      <c r="J248" s="115" t="s">
        <v>123</v>
      </c>
      <c r="K248" s="112" t="s">
        <v>53</v>
      </c>
      <c r="L248" s="112" t="s">
        <v>548</v>
      </c>
      <c r="M248" s="115" t="s">
        <v>55</v>
      </c>
      <c r="N248" s="113">
        <v>0.82361111111111118</v>
      </c>
      <c r="O248" s="113">
        <v>0.90208333333333335</v>
      </c>
      <c r="P248" s="113">
        <v>7.8472222222222165E-2</v>
      </c>
      <c r="Q248" s="116">
        <v>257.3</v>
      </c>
      <c r="R248" s="117">
        <v>0.41599999999999998</v>
      </c>
      <c r="S248" s="117">
        <v>1.946</v>
      </c>
      <c r="T248" s="117">
        <v>327.8</v>
      </c>
      <c r="U248" s="117">
        <v>5.3</v>
      </c>
      <c r="V248" s="117">
        <v>7.2999999999999995E-2</v>
      </c>
      <c r="W248" s="117">
        <v>1.3855999999999999</v>
      </c>
      <c r="X248" s="117">
        <v>10.9</v>
      </c>
      <c r="Y248" s="117">
        <v>245.3</v>
      </c>
      <c r="Z248" s="117">
        <v>0.46500000000000002</v>
      </c>
      <c r="AA248" s="117">
        <v>1.9034</v>
      </c>
      <c r="AB248" s="118">
        <v>300.8</v>
      </c>
      <c r="AH248" s="72" t="str">
        <f>IF(AND(B248="Premier League",E248="Live"),_xlfn.XLOOKUP(_xlfn.TEXTJOIN(" vs ",,C248:D248),Calendar!G:G,Calendar!B:B),IF(AND(B248="Premier League",E248="Highlights"),_xlfn.XLOOKUP(H248,Calendar!O:O,Calendar!N:N,,-1),""))</f>
        <v/>
      </c>
    </row>
    <row r="249" spans="1:34" s="72" customFormat="1" hidden="1" x14ac:dyDescent="0.35">
      <c r="A249" s="112" t="s">
        <v>70</v>
      </c>
      <c r="B249" s="112" t="s">
        <v>103</v>
      </c>
      <c r="C249" s="112" t="s">
        <v>521</v>
      </c>
      <c r="D249" s="112" t="s">
        <v>40</v>
      </c>
      <c r="E249" s="112" t="s">
        <v>41</v>
      </c>
      <c r="F249" s="113">
        <v>0.83333333333333337</v>
      </c>
      <c r="G249" s="112"/>
      <c r="H249" s="114">
        <v>45924</v>
      </c>
      <c r="I249" s="112" t="s">
        <v>522</v>
      </c>
      <c r="J249" s="115" t="s">
        <v>123</v>
      </c>
      <c r="K249" s="112" t="s">
        <v>53</v>
      </c>
      <c r="L249" s="112" t="s">
        <v>54</v>
      </c>
      <c r="M249" s="115" t="s">
        <v>55</v>
      </c>
      <c r="N249" s="113">
        <v>0.83333333333333337</v>
      </c>
      <c r="O249" s="113">
        <v>0.91041666666666665</v>
      </c>
      <c r="P249" s="113">
        <v>7.7083333333333282E-2</v>
      </c>
      <c r="Q249" s="116">
        <v>457.8</v>
      </c>
      <c r="R249" s="117">
        <v>0.74099999999999999</v>
      </c>
      <c r="S249" s="117">
        <v>3.4348000000000001</v>
      </c>
      <c r="T249" s="117">
        <v>634.20000000000005</v>
      </c>
      <c r="U249" s="117">
        <v>68.599999999999994</v>
      </c>
      <c r="V249" s="117">
        <v>0.94299999999999995</v>
      </c>
      <c r="W249" s="117">
        <v>17.077400000000001</v>
      </c>
      <c r="X249" s="117">
        <v>93.7</v>
      </c>
      <c r="Y249" s="117">
        <v>447.5</v>
      </c>
      <c r="Z249" s="117">
        <v>0.84799999999999998</v>
      </c>
      <c r="AA249" s="117">
        <v>3.4424000000000001</v>
      </c>
      <c r="AB249" s="118">
        <v>628.29999999999995</v>
      </c>
      <c r="AH249" s="72" t="str">
        <f>IF(AND(B249="Premier League",E249="Live"),_xlfn.XLOOKUP(_xlfn.TEXTJOIN(" vs ",,C249:D249),Calendar!G:G,Calendar!B:B),IF(AND(B249="Premier League",E249="Highlights"),_xlfn.XLOOKUP(H249,Calendar!O:O,Calendar!N:N,,-1),""))</f>
        <v/>
      </c>
    </row>
    <row r="250" spans="1:34" s="72" customFormat="1" hidden="1" x14ac:dyDescent="0.35">
      <c r="A250" s="112" t="s">
        <v>70</v>
      </c>
      <c r="B250" s="112" t="s">
        <v>148</v>
      </c>
      <c r="C250" s="112" t="s">
        <v>571</v>
      </c>
      <c r="D250" s="112" t="s">
        <v>195</v>
      </c>
      <c r="E250" s="112" t="s">
        <v>41</v>
      </c>
      <c r="F250" s="113">
        <v>0.83333333333333337</v>
      </c>
      <c r="G250" s="112"/>
      <c r="H250" s="114">
        <v>45924</v>
      </c>
      <c r="I250" s="112" t="s">
        <v>522</v>
      </c>
      <c r="J250" s="115" t="s">
        <v>123</v>
      </c>
      <c r="K250" s="112" t="s">
        <v>53</v>
      </c>
      <c r="L250" s="112" t="s">
        <v>512</v>
      </c>
      <c r="M250" s="115" t="s">
        <v>511</v>
      </c>
      <c r="N250" s="113">
        <v>0.83680555555555558</v>
      </c>
      <c r="O250" s="113">
        <v>0.91527777777777786</v>
      </c>
      <c r="P250" s="113">
        <v>7.8472222222222276E-2</v>
      </c>
      <c r="Q250" s="116">
        <v>1.6</v>
      </c>
      <c r="R250" s="117">
        <v>3.0000000000000001E-3</v>
      </c>
      <c r="S250" s="117">
        <v>1.2E-2</v>
      </c>
      <c r="T250" s="117">
        <v>34.700000000000003</v>
      </c>
      <c r="U250" s="117">
        <v>0.1</v>
      </c>
      <c r="V250" s="117">
        <v>1E-3</v>
      </c>
      <c r="W250" s="117">
        <v>2.47E-2</v>
      </c>
      <c r="X250" s="117">
        <v>9.5</v>
      </c>
      <c r="Y250" s="117">
        <v>1.6</v>
      </c>
      <c r="Z250" s="117">
        <v>3.0000000000000001E-3</v>
      </c>
      <c r="AA250" s="117">
        <v>1.23E-2</v>
      </c>
      <c r="AB250" s="118">
        <v>34.700000000000003</v>
      </c>
      <c r="AH250" s="72" t="str">
        <f>IF(AND(B250="Premier League",E250="Live"),_xlfn.XLOOKUP(_xlfn.TEXTJOIN(" vs ",,C250:D250),Calendar!G:G,Calendar!B:B),IF(AND(B250="Premier League",E250="Highlights"),_xlfn.XLOOKUP(H250,Calendar!O:O,Calendar!N:N,,-1),""))</f>
        <v/>
      </c>
    </row>
    <row r="251" spans="1:34" s="72" customFormat="1" hidden="1" x14ac:dyDescent="0.35">
      <c r="A251" s="112" t="s">
        <v>70</v>
      </c>
      <c r="B251" s="112" t="s">
        <v>148</v>
      </c>
      <c r="C251" s="112" t="s">
        <v>636</v>
      </c>
      <c r="D251" s="112" t="s">
        <v>246</v>
      </c>
      <c r="E251" s="112" t="s">
        <v>41</v>
      </c>
      <c r="F251" s="113">
        <v>0.83333333333333337</v>
      </c>
      <c r="G251" s="112"/>
      <c r="H251" s="114">
        <v>45924</v>
      </c>
      <c r="I251" s="112" t="s">
        <v>522</v>
      </c>
      <c r="J251" s="115" t="s">
        <v>123</v>
      </c>
      <c r="K251" s="112" t="s">
        <v>53</v>
      </c>
      <c r="L251" s="112" t="s">
        <v>513</v>
      </c>
      <c r="M251" s="115" t="s">
        <v>511</v>
      </c>
      <c r="N251" s="113">
        <v>0.83472222222222225</v>
      </c>
      <c r="O251" s="113">
        <v>0.91319444444444453</v>
      </c>
      <c r="P251" s="113">
        <v>7.8472222222222276E-2</v>
      </c>
      <c r="Q251" s="116">
        <v>206.6</v>
      </c>
      <c r="R251" s="117">
        <v>0.33400000000000002</v>
      </c>
      <c r="S251" s="117">
        <v>1.5508999999999999</v>
      </c>
      <c r="T251" s="117">
        <v>233.4</v>
      </c>
      <c r="U251" s="117">
        <v>8.4</v>
      </c>
      <c r="V251" s="117">
        <v>0.11600000000000001</v>
      </c>
      <c r="W251" s="117">
        <v>2.0756000000000001</v>
      </c>
      <c r="X251" s="117">
        <v>16.2</v>
      </c>
      <c r="Y251" s="117">
        <v>201.1</v>
      </c>
      <c r="Z251" s="117">
        <v>0.38100000000000001</v>
      </c>
      <c r="AA251" s="117">
        <v>1.5474000000000001</v>
      </c>
      <c r="AB251" s="118">
        <v>227.1</v>
      </c>
      <c r="AH251" s="72" t="str">
        <f>IF(AND(B251="Premier League",E251="Live"),_xlfn.XLOOKUP(_xlfn.TEXTJOIN(" vs ",,C251:D251),Calendar!G:G,Calendar!B:B),IF(AND(B251="Premier League",E251="Highlights"),_xlfn.XLOOKUP(H251,Calendar!O:O,Calendar!N:N,,-1),""))</f>
        <v/>
      </c>
    </row>
    <row r="252" spans="1:34" s="72" customFormat="1" hidden="1" x14ac:dyDescent="0.35">
      <c r="A252" s="112" t="s">
        <v>70</v>
      </c>
      <c r="B252" s="112" t="s">
        <v>148</v>
      </c>
      <c r="C252" s="112" t="s">
        <v>637</v>
      </c>
      <c r="D252" s="112" t="s">
        <v>164</v>
      </c>
      <c r="E252" s="112" t="s">
        <v>41</v>
      </c>
      <c r="F252" s="113">
        <v>0.83333333333333337</v>
      </c>
      <c r="G252" s="112"/>
      <c r="H252" s="114">
        <v>45924</v>
      </c>
      <c r="I252" s="112" t="s">
        <v>522</v>
      </c>
      <c r="J252" s="115" t="s">
        <v>123</v>
      </c>
      <c r="K252" s="112" t="s">
        <v>53</v>
      </c>
      <c r="L252" s="112" t="s">
        <v>510</v>
      </c>
      <c r="M252" s="115" t="s">
        <v>511</v>
      </c>
      <c r="N252" s="113">
        <v>0.8354166666666667</v>
      </c>
      <c r="O252" s="113">
        <v>0.91388888888888897</v>
      </c>
      <c r="P252" s="113">
        <v>7.8472222222222276E-2</v>
      </c>
      <c r="Q252" s="116">
        <v>251.8</v>
      </c>
      <c r="R252" s="117">
        <v>0.40799999999999997</v>
      </c>
      <c r="S252" s="117">
        <v>1.8907</v>
      </c>
      <c r="T252" s="117">
        <v>321.39999999999998</v>
      </c>
      <c r="U252" s="117">
        <v>14.6</v>
      </c>
      <c r="V252" s="117">
        <v>0.20100000000000001</v>
      </c>
      <c r="W252" s="117">
        <v>3.5977999999999999</v>
      </c>
      <c r="X252" s="117">
        <v>32.6</v>
      </c>
      <c r="Y252" s="117">
        <v>246.4</v>
      </c>
      <c r="Z252" s="117">
        <v>0.46700000000000003</v>
      </c>
      <c r="AA252" s="117">
        <v>1.8963000000000001</v>
      </c>
      <c r="AB252" s="118">
        <v>320.7</v>
      </c>
      <c r="AH252" s="72" t="str">
        <f>IF(AND(B252="Premier League",E252="Live"),_xlfn.XLOOKUP(_xlfn.TEXTJOIN(" vs ",,C252:D252),Calendar!G:G,Calendar!B:B),IF(AND(B252="Premier League",E252="Highlights"),_xlfn.XLOOKUP(H252,Calendar!O:O,Calendar!N:N,,-1),""))</f>
        <v/>
      </c>
    </row>
    <row r="253" spans="1:34" s="72" customFormat="1" hidden="1" x14ac:dyDescent="0.35">
      <c r="A253" s="112" t="s">
        <v>70</v>
      </c>
      <c r="B253" s="112" t="s">
        <v>148</v>
      </c>
      <c r="C253" s="112" t="s">
        <v>82</v>
      </c>
      <c r="D253" s="112" t="s">
        <v>631</v>
      </c>
      <c r="E253" s="112" t="s">
        <v>41</v>
      </c>
      <c r="F253" s="113">
        <v>0.83333333333333337</v>
      </c>
      <c r="G253" s="112"/>
      <c r="H253" s="114">
        <v>45925</v>
      </c>
      <c r="I253" s="112" t="s">
        <v>522</v>
      </c>
      <c r="J253" s="115" t="s">
        <v>127</v>
      </c>
      <c r="K253" s="112" t="s">
        <v>53</v>
      </c>
      <c r="L253" s="112" t="s">
        <v>510</v>
      </c>
      <c r="M253" s="115" t="s">
        <v>511</v>
      </c>
      <c r="N253" s="113">
        <v>0.83472222222222225</v>
      </c>
      <c r="O253" s="113">
        <v>0.91319444444444453</v>
      </c>
      <c r="P253" s="113">
        <v>7.8472222222222276E-2</v>
      </c>
      <c r="Q253" s="116">
        <v>311.8</v>
      </c>
      <c r="R253" s="117">
        <v>0.505</v>
      </c>
      <c r="S253" s="117">
        <v>2.3386</v>
      </c>
      <c r="T253" s="117">
        <v>400</v>
      </c>
      <c r="U253" s="117">
        <v>17.3</v>
      </c>
      <c r="V253" s="117">
        <v>0.23799999999999999</v>
      </c>
      <c r="W253" s="117">
        <v>4.7164999999999999</v>
      </c>
      <c r="X253" s="117">
        <v>35.9</v>
      </c>
      <c r="Y253" s="117">
        <v>303.2</v>
      </c>
      <c r="Z253" s="117">
        <v>0.57499999999999996</v>
      </c>
      <c r="AA253" s="117">
        <v>2.3342000000000001</v>
      </c>
      <c r="AB253" s="118">
        <v>392.4</v>
      </c>
      <c r="AH253" s="72" t="str">
        <f>IF(AND(B253="Premier League",E253="Live"),_xlfn.XLOOKUP(_xlfn.TEXTJOIN(" vs ",,C253:D253),Calendar!G:G,Calendar!B:B),IF(AND(B253="Premier League",E253="Highlights"),_xlfn.XLOOKUP(H253,Calendar!O:O,Calendar!N:N,,-1),""))</f>
        <v/>
      </c>
    </row>
    <row r="254" spans="1:34" s="72" customFormat="1" hidden="1" x14ac:dyDescent="0.35">
      <c r="A254" s="112" t="s">
        <v>70</v>
      </c>
      <c r="B254" s="112" t="s">
        <v>148</v>
      </c>
      <c r="C254" s="112" t="s">
        <v>194</v>
      </c>
      <c r="D254" s="112" t="s">
        <v>632</v>
      </c>
      <c r="E254" s="112" t="s">
        <v>41</v>
      </c>
      <c r="F254" s="113">
        <v>0.83333333333333337</v>
      </c>
      <c r="G254" s="112"/>
      <c r="H254" s="114">
        <v>45925</v>
      </c>
      <c r="I254" s="112" t="s">
        <v>522</v>
      </c>
      <c r="J254" s="115" t="s">
        <v>127</v>
      </c>
      <c r="K254" s="112" t="s">
        <v>53</v>
      </c>
      <c r="L254" s="112" t="s">
        <v>512</v>
      </c>
      <c r="M254" s="115" t="s">
        <v>511</v>
      </c>
      <c r="N254" s="113">
        <v>0.83402777777777781</v>
      </c>
      <c r="O254" s="113">
        <v>0.9159722222222223</v>
      </c>
      <c r="P254" s="113">
        <v>8.1944444444444486E-2</v>
      </c>
      <c r="Q254" s="116">
        <v>258.2</v>
      </c>
      <c r="R254" s="117">
        <v>0.41799999999999998</v>
      </c>
      <c r="S254" s="117">
        <v>1.9335</v>
      </c>
      <c r="T254" s="117">
        <v>330.2</v>
      </c>
      <c r="U254" s="117">
        <v>16.100000000000001</v>
      </c>
      <c r="V254" s="117">
        <v>0.221</v>
      </c>
      <c r="W254" s="117">
        <v>4.3536999999999999</v>
      </c>
      <c r="X254" s="117">
        <v>25.4</v>
      </c>
      <c r="Y254" s="117">
        <v>249.8</v>
      </c>
      <c r="Z254" s="117">
        <v>0.47399999999999998</v>
      </c>
      <c r="AA254" s="117">
        <v>1.9198999999999999</v>
      </c>
      <c r="AB254" s="118">
        <v>322.8</v>
      </c>
      <c r="AH254" s="72" t="str">
        <f>IF(AND(B254="Premier League",E254="Live"),_xlfn.XLOOKUP(_xlfn.TEXTJOIN(" vs ",,C254:D254),Calendar!G:G,Calendar!B:B),IF(AND(B254="Premier League",E254="Highlights"),_xlfn.XLOOKUP(H254,Calendar!O:O,Calendar!N:N,,-1),""))</f>
        <v/>
      </c>
    </row>
    <row r="255" spans="1:34" s="72" customFormat="1" hidden="1" x14ac:dyDescent="0.35">
      <c r="A255" s="112" t="s">
        <v>70</v>
      </c>
      <c r="B255" s="112" t="s">
        <v>145</v>
      </c>
      <c r="C255" s="112" t="s">
        <v>528</v>
      </c>
      <c r="D255" s="112" t="s">
        <v>69</v>
      </c>
      <c r="E255" s="112" t="s">
        <v>41</v>
      </c>
      <c r="F255" s="113">
        <v>0.83333333333333337</v>
      </c>
      <c r="G255" s="112"/>
      <c r="H255" s="114">
        <v>45926</v>
      </c>
      <c r="I255" s="112" t="s">
        <v>522</v>
      </c>
      <c r="J255" s="115" t="s">
        <v>71</v>
      </c>
      <c r="K255" s="112" t="s">
        <v>53</v>
      </c>
      <c r="L255" s="112" t="s">
        <v>120</v>
      </c>
      <c r="M255" s="115" t="s">
        <v>55</v>
      </c>
      <c r="N255" s="113">
        <v>0.83333333333333337</v>
      </c>
      <c r="O255" s="113">
        <v>0.91250000000000009</v>
      </c>
      <c r="P255" s="113">
        <v>7.9166666666666718E-2</v>
      </c>
      <c r="Q255" s="116">
        <v>256.60000000000002</v>
      </c>
      <c r="R255" s="117">
        <v>0.41499999999999998</v>
      </c>
      <c r="S255" s="117">
        <v>1.9550000000000001</v>
      </c>
      <c r="T255" s="117">
        <v>345</v>
      </c>
      <c r="U255" s="117">
        <v>13.9</v>
      </c>
      <c r="V255" s="117">
        <v>0.191</v>
      </c>
      <c r="W255" s="117">
        <v>4.1805000000000003</v>
      </c>
      <c r="X255" s="117">
        <v>29.1</v>
      </c>
      <c r="Y255" s="117">
        <v>247</v>
      </c>
      <c r="Z255" s="117">
        <v>0.46800000000000003</v>
      </c>
      <c r="AA255" s="117">
        <v>1.9283999999999999</v>
      </c>
      <c r="AB255" s="118">
        <v>330.5</v>
      </c>
      <c r="AH255" s="72" t="str">
        <f>IF(AND(B255="Premier League",E255="Live"),_xlfn.XLOOKUP(_xlfn.TEXTJOIN(" vs ",,C255:D255),Calendar!G:G,Calendar!B:B),IF(AND(B255="Premier League",E255="Highlights"),_xlfn.XLOOKUP(H255,Calendar!O:O,Calendar!N:N,,-1),""))</f>
        <v/>
      </c>
    </row>
    <row r="256" spans="1:34" s="72" customFormat="1" hidden="1" x14ac:dyDescent="0.35">
      <c r="A256" s="112" t="s">
        <v>70</v>
      </c>
      <c r="B256" s="112" t="s">
        <v>152</v>
      </c>
      <c r="C256" s="112" t="s">
        <v>599</v>
      </c>
      <c r="D256" s="112" t="s">
        <v>603</v>
      </c>
      <c r="E256" s="112" t="s">
        <v>41</v>
      </c>
      <c r="F256" s="113">
        <v>0.5</v>
      </c>
      <c r="G256" s="112"/>
      <c r="H256" s="114">
        <v>45927</v>
      </c>
      <c r="I256" s="112" t="s">
        <v>522</v>
      </c>
      <c r="J256" s="115" t="s">
        <v>37</v>
      </c>
      <c r="K256" s="112" t="s">
        <v>53</v>
      </c>
      <c r="L256" s="112" t="s">
        <v>57</v>
      </c>
      <c r="M256" s="115" t="s">
        <v>55</v>
      </c>
      <c r="N256" s="113">
        <v>0.5</v>
      </c>
      <c r="O256" s="113">
        <v>0.58125000000000004</v>
      </c>
      <c r="P256" s="113">
        <v>8.1250000000000044E-2</v>
      </c>
      <c r="Q256" s="116">
        <v>59.5</v>
      </c>
      <c r="R256" s="117">
        <v>9.6000000000000002E-2</v>
      </c>
      <c r="S256" s="117">
        <v>1.0327</v>
      </c>
      <c r="T256" s="117">
        <v>90.7</v>
      </c>
      <c r="U256" s="117">
        <v>2.4</v>
      </c>
      <c r="V256" s="117">
        <v>3.3000000000000002E-2</v>
      </c>
      <c r="W256" s="117">
        <v>0.97050000000000003</v>
      </c>
      <c r="X256" s="117">
        <v>11.2</v>
      </c>
      <c r="Y256" s="117">
        <v>56.9</v>
      </c>
      <c r="Z256" s="117">
        <v>0.108</v>
      </c>
      <c r="AA256" s="117">
        <v>1.0239</v>
      </c>
      <c r="AB256" s="118">
        <v>87.4</v>
      </c>
      <c r="AH256" s="72" t="str">
        <f>IF(AND(B256="Premier League",E256="Live"),_xlfn.XLOOKUP(_xlfn.TEXTJOIN(" vs ",,C256:D256),Calendar!G:G,Calendar!B:B),IF(AND(B256="Premier League",E256="Highlights"),_xlfn.XLOOKUP(H256,Calendar!O:O,Calendar!N:N,,-1),""))</f>
        <v/>
      </c>
    </row>
    <row r="257" spans="1:34" s="72" customFormat="1" hidden="1" x14ac:dyDescent="0.35">
      <c r="A257" s="112" t="s">
        <v>70</v>
      </c>
      <c r="B257" s="112" t="s">
        <v>152</v>
      </c>
      <c r="C257" s="112" t="s">
        <v>599</v>
      </c>
      <c r="D257" s="112" t="s">
        <v>603</v>
      </c>
      <c r="E257" s="112" t="s">
        <v>41</v>
      </c>
      <c r="F257" s="113">
        <v>0.5</v>
      </c>
      <c r="G257" s="112"/>
      <c r="H257" s="114">
        <v>45927</v>
      </c>
      <c r="I257" s="112" t="s">
        <v>522</v>
      </c>
      <c r="J257" s="115" t="s">
        <v>37</v>
      </c>
      <c r="K257" s="112" t="s">
        <v>53</v>
      </c>
      <c r="L257" s="112" t="s">
        <v>83</v>
      </c>
      <c r="M257" s="115" t="s">
        <v>55</v>
      </c>
      <c r="N257" s="113">
        <v>0.5</v>
      </c>
      <c r="O257" s="113">
        <v>0.58125000000000004</v>
      </c>
      <c r="P257" s="113">
        <v>8.1250000000000044E-2</v>
      </c>
      <c r="Q257" s="116">
        <v>12.6</v>
      </c>
      <c r="R257" s="117">
        <v>0.02</v>
      </c>
      <c r="S257" s="117">
        <v>0.21870000000000001</v>
      </c>
      <c r="T257" s="117">
        <v>20.5</v>
      </c>
      <c r="U257" s="117">
        <v>3.5</v>
      </c>
      <c r="V257" s="117">
        <v>4.8000000000000001E-2</v>
      </c>
      <c r="W257" s="117">
        <v>1.4153</v>
      </c>
      <c r="X257" s="117">
        <v>9.6</v>
      </c>
      <c r="Y257" s="117">
        <v>12.6</v>
      </c>
      <c r="Z257" s="117">
        <v>2.4E-2</v>
      </c>
      <c r="AA257" s="117">
        <v>0.22670000000000001</v>
      </c>
      <c r="AB257" s="118">
        <v>20.5</v>
      </c>
      <c r="AH257" s="72" t="str">
        <f>IF(AND(B257="Premier League",E257="Live"),_xlfn.XLOOKUP(_xlfn.TEXTJOIN(" vs ",,C257:D257),Calendar!G:G,Calendar!B:B),IF(AND(B257="Premier League",E257="Highlights"),_xlfn.XLOOKUP(H257,Calendar!O:O,Calendar!N:N,,-1),""))</f>
        <v/>
      </c>
    </row>
    <row r="258" spans="1:34" s="72" customFormat="1" hidden="1" x14ac:dyDescent="0.35">
      <c r="A258" s="112" t="s">
        <v>70</v>
      </c>
      <c r="B258" s="112" t="s">
        <v>145</v>
      </c>
      <c r="C258" s="112" t="s">
        <v>96</v>
      </c>
      <c r="D258" s="112" t="s">
        <v>88</v>
      </c>
      <c r="E258" s="112" t="s">
        <v>41</v>
      </c>
      <c r="F258" s="113">
        <v>0.52083333333333337</v>
      </c>
      <c r="G258" s="112"/>
      <c r="H258" s="114">
        <v>45927</v>
      </c>
      <c r="I258" s="112" t="s">
        <v>522</v>
      </c>
      <c r="J258" s="115" t="s">
        <v>37</v>
      </c>
      <c r="K258" s="112" t="s">
        <v>53</v>
      </c>
      <c r="L258" s="112" t="s">
        <v>120</v>
      </c>
      <c r="M258" s="115" t="s">
        <v>55</v>
      </c>
      <c r="N258" s="113">
        <v>0.52152777777777781</v>
      </c>
      <c r="O258" s="113">
        <v>0.6020833333333333</v>
      </c>
      <c r="P258" s="113">
        <v>8.0555555555555491E-2</v>
      </c>
      <c r="Q258" s="116">
        <v>117.7</v>
      </c>
      <c r="R258" s="117">
        <v>0.19</v>
      </c>
      <c r="S258" s="117">
        <v>1.9051</v>
      </c>
      <c r="T258" s="117">
        <v>190</v>
      </c>
      <c r="U258" s="117">
        <v>31.9</v>
      </c>
      <c r="V258" s="117">
        <v>0.439</v>
      </c>
      <c r="W258" s="117">
        <v>11.4092</v>
      </c>
      <c r="X258" s="117">
        <v>55.5</v>
      </c>
      <c r="Y258" s="117">
        <v>105.9</v>
      </c>
      <c r="Z258" s="117">
        <v>0.20100000000000001</v>
      </c>
      <c r="AA258" s="117">
        <v>1.7766</v>
      </c>
      <c r="AB258" s="118">
        <v>174.6</v>
      </c>
      <c r="AH258" s="72" t="str">
        <f>IF(AND(B258="Premier League",E258="Live"),_xlfn.XLOOKUP(_xlfn.TEXTJOIN(" vs ",,C258:D258),Calendar!G:G,Calendar!B:B),IF(AND(B258="Premier League",E258="Highlights"),_xlfn.XLOOKUP(H258,Calendar!O:O,Calendar!N:N,,-1),""))</f>
        <v/>
      </c>
    </row>
    <row r="259" spans="1:34" s="72" customFormat="1" hidden="1" x14ac:dyDescent="0.35">
      <c r="A259" s="112" t="s">
        <v>70</v>
      </c>
      <c r="B259" s="112" t="s">
        <v>145</v>
      </c>
      <c r="C259" s="112" t="s">
        <v>110</v>
      </c>
      <c r="D259" s="112" t="s">
        <v>89</v>
      </c>
      <c r="E259" s="112" t="s">
        <v>41</v>
      </c>
      <c r="F259" s="113">
        <v>0.52083333333333337</v>
      </c>
      <c r="G259" s="112"/>
      <c r="H259" s="114">
        <v>45927</v>
      </c>
      <c r="I259" s="112" t="s">
        <v>522</v>
      </c>
      <c r="J259" s="115" t="s">
        <v>37</v>
      </c>
      <c r="K259" s="112" t="s">
        <v>53</v>
      </c>
      <c r="L259" s="112" t="s">
        <v>548</v>
      </c>
      <c r="M259" s="115" t="s">
        <v>55</v>
      </c>
      <c r="N259" s="113">
        <v>0.52083333333333337</v>
      </c>
      <c r="O259" s="113">
        <v>0.60138888888888886</v>
      </c>
      <c r="P259" s="113">
        <v>8.0555555555555491E-2</v>
      </c>
      <c r="Q259" s="116">
        <v>82.6</v>
      </c>
      <c r="R259" s="117">
        <v>0.13400000000000001</v>
      </c>
      <c r="S259" s="117">
        <v>1.3392999999999999</v>
      </c>
      <c r="T259" s="117">
        <v>129.69999999999999</v>
      </c>
      <c r="U259" s="117">
        <v>0.3</v>
      </c>
      <c r="V259" s="117">
        <v>4.0000000000000001E-3</v>
      </c>
      <c r="W259" s="117">
        <v>0.1075</v>
      </c>
      <c r="X259" s="117">
        <v>21.8</v>
      </c>
      <c r="Y259" s="117">
        <v>72.099999999999994</v>
      </c>
      <c r="Z259" s="117">
        <v>0.13700000000000001</v>
      </c>
      <c r="AA259" s="117">
        <v>1.2117</v>
      </c>
      <c r="AB259" s="118">
        <v>118</v>
      </c>
      <c r="AH259" s="72" t="str">
        <f>IF(AND(B259="Premier League",E259="Live"),_xlfn.XLOOKUP(_xlfn.TEXTJOIN(" vs ",,C259:D259),Calendar!G:G,Calendar!B:B),IF(AND(B259="Premier League",E259="Highlights"),_xlfn.XLOOKUP(H259,Calendar!O:O,Calendar!N:N,,-1),""))</f>
        <v/>
      </c>
    </row>
    <row r="260" spans="1:34" s="72" customFormat="1" hidden="1" x14ac:dyDescent="0.35">
      <c r="A260" s="112" t="s">
        <v>70</v>
      </c>
      <c r="B260" s="112" t="s">
        <v>32</v>
      </c>
      <c r="C260" s="112" t="s">
        <v>140</v>
      </c>
      <c r="D260" s="112" t="s">
        <v>42</v>
      </c>
      <c r="E260" s="112" t="s">
        <v>41</v>
      </c>
      <c r="F260" s="113">
        <v>0.52083333333333337</v>
      </c>
      <c r="G260" s="112"/>
      <c r="H260" s="114">
        <v>45927</v>
      </c>
      <c r="I260" s="112" t="s">
        <v>522</v>
      </c>
      <c r="J260" s="115" t="s">
        <v>37</v>
      </c>
      <c r="K260" s="112" t="s">
        <v>53</v>
      </c>
      <c r="L260" s="112" t="s">
        <v>510</v>
      </c>
      <c r="M260" s="115" t="s">
        <v>511</v>
      </c>
      <c r="N260" s="113">
        <v>0.52152777777777781</v>
      </c>
      <c r="O260" s="113">
        <v>0.6034722222222223</v>
      </c>
      <c r="P260" s="113">
        <v>8.1944444444444486E-2</v>
      </c>
      <c r="Q260" s="116">
        <v>884</v>
      </c>
      <c r="R260" s="117">
        <v>1.431</v>
      </c>
      <c r="S260" s="117">
        <v>14.2956</v>
      </c>
      <c r="T260" s="117">
        <v>1118.4000000000001</v>
      </c>
      <c r="U260" s="117">
        <v>127.7</v>
      </c>
      <c r="V260" s="117">
        <v>1.756</v>
      </c>
      <c r="W260" s="117">
        <v>45.623399999999997</v>
      </c>
      <c r="X260" s="117">
        <v>186.2</v>
      </c>
      <c r="Y260" s="117">
        <v>828.3</v>
      </c>
      <c r="Z260" s="117">
        <v>1.57</v>
      </c>
      <c r="AA260" s="117">
        <v>13.882300000000001</v>
      </c>
      <c r="AB260" s="118">
        <v>1066.9000000000001</v>
      </c>
      <c r="AH260" s="72" t="e">
        <f>IF(AND(B260="Premier League",E260="Live"),_xlfn.XLOOKUP(_xlfn.TEXTJOIN(" vs ",,C260:D260),Calendar!G:G,Calendar!B:B),IF(AND(B260="Premier League",E260="Highlights"),_xlfn.XLOOKUP(H260,Calendar!O:O,Calendar!N:N,,-1),""))</f>
        <v>#N/A</v>
      </c>
    </row>
    <row r="261" spans="1:34" s="72" customFormat="1" hidden="1" x14ac:dyDescent="0.35">
      <c r="A261" s="112" t="s">
        <v>70</v>
      </c>
      <c r="B261" s="112" t="s">
        <v>32</v>
      </c>
      <c r="C261" s="112" t="s">
        <v>164</v>
      </c>
      <c r="D261" s="112" t="s">
        <v>235</v>
      </c>
      <c r="E261" s="112" t="s">
        <v>41</v>
      </c>
      <c r="F261" s="113">
        <v>0.72916666666666663</v>
      </c>
      <c r="G261" s="112"/>
      <c r="H261" s="114">
        <v>45927</v>
      </c>
      <c r="I261" s="112" t="s">
        <v>522</v>
      </c>
      <c r="J261" s="115" t="s">
        <v>37</v>
      </c>
      <c r="K261" s="112" t="s">
        <v>53</v>
      </c>
      <c r="L261" s="112" t="s">
        <v>57</v>
      </c>
      <c r="M261" s="115" t="s">
        <v>55</v>
      </c>
      <c r="N261" s="113">
        <v>0.72916666666666674</v>
      </c>
      <c r="O261" s="113">
        <v>0.80833333333333335</v>
      </c>
      <c r="P261" s="113">
        <v>7.9166666666666607E-2</v>
      </c>
      <c r="Q261" s="116">
        <v>770.1</v>
      </c>
      <c r="R261" s="117">
        <v>1.246</v>
      </c>
      <c r="S261" s="117">
        <v>6.4276</v>
      </c>
      <c r="T261" s="117">
        <v>924.8</v>
      </c>
      <c r="U261" s="117">
        <v>83.2</v>
      </c>
      <c r="V261" s="117">
        <v>1.1439999999999999</v>
      </c>
      <c r="W261" s="117">
        <v>21.020700000000001</v>
      </c>
      <c r="X261" s="117">
        <v>116</v>
      </c>
      <c r="Y261" s="117">
        <v>728.7</v>
      </c>
      <c r="Z261" s="117">
        <v>1.3819999999999999</v>
      </c>
      <c r="AA261" s="117">
        <v>6.3445999999999998</v>
      </c>
      <c r="AB261" s="118">
        <v>859.6</v>
      </c>
      <c r="AH261" s="72" t="e">
        <f>IF(AND(B261="Premier League",E261="Live"),_xlfn.XLOOKUP(_xlfn.TEXTJOIN(" vs ",,C261:D261),Calendar!G:G,Calendar!B:B),IF(AND(B261="Premier League",E261="Highlights"),_xlfn.XLOOKUP(H261,Calendar!O:O,Calendar!N:N,,-1),""))</f>
        <v>#N/A</v>
      </c>
    </row>
    <row r="262" spans="1:34" s="72" customFormat="1" hidden="1" x14ac:dyDescent="0.35">
      <c r="A262" s="112" t="s">
        <v>70</v>
      </c>
      <c r="B262" s="112" t="s">
        <v>529</v>
      </c>
      <c r="C262" s="112" t="s">
        <v>534</v>
      </c>
      <c r="D262" s="112" t="s">
        <v>533</v>
      </c>
      <c r="E262" s="112" t="s">
        <v>41</v>
      </c>
      <c r="F262" s="113">
        <v>0.73958333333333337</v>
      </c>
      <c r="G262" s="112"/>
      <c r="H262" s="114">
        <v>45927</v>
      </c>
      <c r="I262" s="112" t="s">
        <v>522</v>
      </c>
      <c r="J262" s="115" t="s">
        <v>37</v>
      </c>
      <c r="K262" s="112" t="s">
        <v>53</v>
      </c>
      <c r="L262" s="112" t="s">
        <v>621</v>
      </c>
      <c r="M262" s="115" t="s">
        <v>532</v>
      </c>
      <c r="N262" s="113">
        <v>0.74027777777777781</v>
      </c>
      <c r="O262" s="113">
        <v>0.81944444444444453</v>
      </c>
      <c r="P262" s="113">
        <v>7.9166666666666718E-2</v>
      </c>
      <c r="Q262" s="116">
        <v>23.2</v>
      </c>
      <c r="R262" s="117">
        <v>3.7999999999999999E-2</v>
      </c>
      <c r="S262" s="117">
        <v>0.1857</v>
      </c>
      <c r="T262" s="117">
        <v>27.5</v>
      </c>
      <c r="U262" s="117">
        <v>0</v>
      </c>
      <c r="V262" s="117">
        <v>0</v>
      </c>
      <c r="W262" s="117">
        <v>0</v>
      </c>
      <c r="X262" s="117" t="s">
        <v>541</v>
      </c>
      <c r="Y262" s="117">
        <v>21.3</v>
      </c>
      <c r="Z262" s="117">
        <v>0.04</v>
      </c>
      <c r="AA262" s="117">
        <v>0.17829999999999999</v>
      </c>
      <c r="AB262" s="118">
        <v>25.5</v>
      </c>
      <c r="AH262" s="72" t="str">
        <f>IF(AND(B262="Premier League",E262="Live"),_xlfn.XLOOKUP(_xlfn.TEXTJOIN(" vs ",,C262:D262),Calendar!G:G,Calendar!B:B),IF(AND(B262="Premier League",E262="Highlights"),_xlfn.XLOOKUP(H262,Calendar!O:O,Calendar!N:N,,-1),""))</f>
        <v/>
      </c>
    </row>
    <row r="263" spans="1:34" s="72" customFormat="1" hidden="1" x14ac:dyDescent="0.35">
      <c r="A263" s="112" t="s">
        <v>70</v>
      </c>
      <c r="B263" s="112" t="s">
        <v>32</v>
      </c>
      <c r="C263" s="112" t="s">
        <v>48</v>
      </c>
      <c r="D263" s="112" t="s">
        <v>72</v>
      </c>
      <c r="E263" s="112" t="s">
        <v>41</v>
      </c>
      <c r="F263" s="113">
        <v>0.83333333333333337</v>
      </c>
      <c r="G263" s="112"/>
      <c r="H263" s="114">
        <v>45927</v>
      </c>
      <c r="I263" s="112" t="s">
        <v>522</v>
      </c>
      <c r="J263" s="115" t="s">
        <v>37</v>
      </c>
      <c r="K263" s="112" t="s">
        <v>53</v>
      </c>
      <c r="L263" s="112" t="s">
        <v>57</v>
      </c>
      <c r="M263" s="115" t="s">
        <v>55</v>
      </c>
      <c r="N263" s="113">
        <v>0.83333333333333337</v>
      </c>
      <c r="O263" s="113">
        <v>0.91388888888888897</v>
      </c>
      <c r="P263" s="113">
        <v>8.0555555555555602E-2</v>
      </c>
      <c r="Q263" s="116">
        <v>763.9</v>
      </c>
      <c r="R263" s="117">
        <v>1.236</v>
      </c>
      <c r="S263" s="117">
        <v>5.3381999999999996</v>
      </c>
      <c r="T263" s="117">
        <v>980.5</v>
      </c>
      <c r="U263" s="117">
        <v>119.1</v>
      </c>
      <c r="V263" s="117">
        <v>1.6379999999999999</v>
      </c>
      <c r="W263" s="117">
        <v>23.261700000000001</v>
      </c>
      <c r="X263" s="117">
        <v>165.3</v>
      </c>
      <c r="Y263" s="117">
        <v>725.9</v>
      </c>
      <c r="Z263" s="117">
        <v>1.3759999999999999</v>
      </c>
      <c r="AA263" s="117">
        <v>5.2975000000000003</v>
      </c>
      <c r="AB263" s="118">
        <v>945.9</v>
      </c>
      <c r="AH263" s="72" t="e">
        <f>IF(AND(B263="Premier League",E263="Live"),_xlfn.XLOOKUP(_xlfn.TEXTJOIN(" vs ",,C263:D263),Calendar!G:G,Calendar!B:B),IF(AND(B263="Premier League",E263="Highlights"),_xlfn.XLOOKUP(H263,Calendar!O:O,Calendar!N:N,,-1),""))</f>
        <v>#N/A</v>
      </c>
    </row>
    <row r="264" spans="1:34" s="72" customFormat="1" hidden="1" x14ac:dyDescent="0.35">
      <c r="A264" s="112" t="s">
        <v>70</v>
      </c>
      <c r="B264" s="112" t="s">
        <v>32</v>
      </c>
      <c r="C264" s="112"/>
      <c r="D264" s="112"/>
      <c r="E264" s="112" t="s">
        <v>33</v>
      </c>
      <c r="F264" s="113">
        <v>0.3125</v>
      </c>
      <c r="G264" s="112"/>
      <c r="H264" s="114">
        <v>45927</v>
      </c>
      <c r="I264" s="112" t="s">
        <v>522</v>
      </c>
      <c r="J264" s="115" t="s">
        <v>38</v>
      </c>
      <c r="K264" s="112" t="s">
        <v>552</v>
      </c>
      <c r="L264" s="112" t="s">
        <v>35</v>
      </c>
      <c r="M264" s="115" t="s">
        <v>36</v>
      </c>
      <c r="N264" s="113">
        <v>0.93958333333333333</v>
      </c>
      <c r="O264" s="113">
        <v>0.99834490740740744</v>
      </c>
      <c r="P264" s="113">
        <v>5.8368055555555555E-2</v>
      </c>
      <c r="Q264" s="116">
        <v>2382.5</v>
      </c>
      <c r="R264" s="117">
        <v>3.8559999999999999</v>
      </c>
      <c r="S264" s="117">
        <v>31.194800000000001</v>
      </c>
      <c r="T264" s="117">
        <v>3207.7</v>
      </c>
      <c r="U264" s="117">
        <v>195.4</v>
      </c>
      <c r="V264" s="117">
        <v>2.6869999999999998</v>
      </c>
      <c r="W264" s="117">
        <v>48.426299999999998</v>
      </c>
      <c r="X264" s="117">
        <v>273.7</v>
      </c>
      <c r="Y264" s="117">
        <v>2301.6</v>
      </c>
      <c r="Z264" s="117">
        <v>4.3639999999999999</v>
      </c>
      <c r="AA264" s="117">
        <v>30.889800000000001</v>
      </c>
      <c r="AB264" s="118">
        <v>3057.6</v>
      </c>
      <c r="AH264" s="72" t="str">
        <f>IF(AND(B264="Premier League",E264="Live"),_xlfn.XLOOKUP(_xlfn.TEXTJOIN(" vs ",,C264:D264),Calendar!G:G,Calendar!B:B),IF(AND(B264="Premier League",E264="Highlights"),_xlfn.XLOOKUP(H264,Calendar!O:O,Calendar!N:N,,-1),""))</f>
        <v>Matchweek 01</v>
      </c>
    </row>
    <row r="265" spans="1:34" s="72" customFormat="1" hidden="1" x14ac:dyDescent="0.35">
      <c r="A265" s="112" t="s">
        <v>70</v>
      </c>
      <c r="B265" s="112" t="s">
        <v>152</v>
      </c>
      <c r="C265" s="112" t="s">
        <v>609</v>
      </c>
      <c r="D265" s="112" t="s">
        <v>604</v>
      </c>
      <c r="E265" s="112" t="s">
        <v>41</v>
      </c>
      <c r="F265" s="113">
        <v>0.5</v>
      </c>
      <c r="G265" s="112"/>
      <c r="H265" s="114">
        <v>45928</v>
      </c>
      <c r="I265" s="112" t="s">
        <v>522</v>
      </c>
      <c r="J265" s="115" t="s">
        <v>38</v>
      </c>
      <c r="K265" s="112" t="s">
        <v>53</v>
      </c>
      <c r="L265" s="112" t="s">
        <v>54</v>
      </c>
      <c r="M265" s="115" t="s">
        <v>55</v>
      </c>
      <c r="N265" s="113">
        <v>0.5</v>
      </c>
      <c r="O265" s="113">
        <v>0.53402777777777777</v>
      </c>
      <c r="P265" s="113">
        <v>3.4027777777777768E-2</v>
      </c>
      <c r="Q265" s="116">
        <v>57.3</v>
      </c>
      <c r="R265" s="117">
        <v>9.2999999999999999E-2</v>
      </c>
      <c r="S265" s="117">
        <v>1.2025999999999999</v>
      </c>
      <c r="T265" s="117">
        <v>1.2</v>
      </c>
      <c r="U265" s="117">
        <v>1.7000000000000001E-2</v>
      </c>
      <c r="V265" s="117">
        <v>0.66820000000000002</v>
      </c>
      <c r="W265" s="117">
        <v>56</v>
      </c>
      <c r="X265" s="117">
        <v>0.106</v>
      </c>
      <c r="Y265" s="117">
        <v>1.2112000000000001</v>
      </c>
      <c r="Z265" s="117">
        <v>1.3</v>
      </c>
      <c r="AA265" s="117">
        <v>1.4E-2</v>
      </c>
      <c r="AB265" s="118">
        <v>0.92130000000000001</v>
      </c>
      <c r="AH265" s="72" t="str">
        <f>IF(AND(B265="Premier League",E265="Live"),_xlfn.XLOOKUP(_xlfn.TEXTJOIN(" vs ",,C265:D265),Calendar!G:G,Calendar!B:B),IF(AND(B265="Premier League",E265="Highlights"),_xlfn.XLOOKUP(H265,Calendar!O:O,Calendar!N:N,,-1),""))</f>
        <v/>
      </c>
    </row>
    <row r="266" spans="1:34" s="72" customFormat="1" hidden="1" x14ac:dyDescent="0.35">
      <c r="A266" s="112" t="s">
        <v>70</v>
      </c>
      <c r="B266" s="112" t="s">
        <v>152</v>
      </c>
      <c r="C266" s="112" t="s">
        <v>609</v>
      </c>
      <c r="D266" s="112" t="s">
        <v>604</v>
      </c>
      <c r="E266" s="112" t="s">
        <v>41</v>
      </c>
      <c r="F266" s="113">
        <v>0.5</v>
      </c>
      <c r="G266" s="112"/>
      <c r="H266" s="114">
        <v>45928</v>
      </c>
      <c r="I266" s="112" t="s">
        <v>522</v>
      </c>
      <c r="J266" s="115" t="s">
        <v>38</v>
      </c>
      <c r="K266" s="112" t="s">
        <v>53</v>
      </c>
      <c r="L266" s="112" t="s">
        <v>120</v>
      </c>
      <c r="M266" s="115" t="s">
        <v>55</v>
      </c>
      <c r="N266" s="113">
        <v>0.5</v>
      </c>
      <c r="O266" s="113">
        <v>0.57847222222222228</v>
      </c>
      <c r="P266" s="113">
        <v>7.8472222222222276E-2</v>
      </c>
      <c r="Q266" s="116">
        <v>34.6</v>
      </c>
      <c r="R266" s="117">
        <v>5.6000000000000001E-2</v>
      </c>
      <c r="S266" s="117">
        <v>0.68540000000000001</v>
      </c>
      <c r="T266" s="117">
        <v>0.3</v>
      </c>
      <c r="U266" s="117">
        <v>4.0000000000000001E-3</v>
      </c>
      <c r="V266" s="117">
        <v>0.18329999999999999</v>
      </c>
      <c r="W266" s="117">
        <v>32.799999999999997</v>
      </c>
      <c r="X266" s="117">
        <v>6.2E-2</v>
      </c>
      <c r="Y266" s="117">
        <v>0.66810000000000003</v>
      </c>
      <c r="Z266" s="117">
        <v>1.7</v>
      </c>
      <c r="AA266" s="117">
        <v>1.9E-2</v>
      </c>
      <c r="AB266" s="118">
        <v>1.2239</v>
      </c>
      <c r="AH266" s="72" t="str">
        <f>IF(AND(B266="Premier League",E266="Live"),_xlfn.XLOOKUP(_xlfn.TEXTJOIN(" vs ",,C266:D266),Calendar!G:G,Calendar!B:B),IF(AND(B266="Premier League",E266="Highlights"),_xlfn.XLOOKUP(H266,Calendar!O:O,Calendar!N:N,,-1),""))</f>
        <v/>
      </c>
    </row>
    <row r="267" spans="1:34" s="72" customFormat="1" hidden="1" x14ac:dyDescent="0.35">
      <c r="A267" s="112" t="s">
        <v>70</v>
      </c>
      <c r="B267" s="112" t="s">
        <v>152</v>
      </c>
      <c r="C267" s="112" t="s">
        <v>609</v>
      </c>
      <c r="D267" s="112" t="s">
        <v>604</v>
      </c>
      <c r="E267" s="112" t="s">
        <v>41</v>
      </c>
      <c r="F267" s="113">
        <v>0.5</v>
      </c>
      <c r="G267" s="112"/>
      <c r="H267" s="114">
        <v>45928</v>
      </c>
      <c r="I267" s="112" t="s">
        <v>522</v>
      </c>
      <c r="J267" s="115" t="s">
        <v>38</v>
      </c>
      <c r="K267" s="112" t="s">
        <v>53</v>
      </c>
      <c r="L267" s="112" t="s">
        <v>83</v>
      </c>
      <c r="M267" s="115" t="s">
        <v>55</v>
      </c>
      <c r="N267" s="113">
        <v>0.5</v>
      </c>
      <c r="O267" s="113">
        <v>0.57847222222222228</v>
      </c>
      <c r="P267" s="113">
        <v>7.8472222222222276E-2</v>
      </c>
      <c r="Q267" s="116">
        <v>42.7</v>
      </c>
      <c r="R267" s="117">
        <v>6.9000000000000006E-2</v>
      </c>
      <c r="S267" s="117">
        <v>0.84589999999999999</v>
      </c>
      <c r="T267" s="117">
        <v>61.4</v>
      </c>
      <c r="U267" s="117">
        <v>2.7035087719298225</v>
      </c>
      <c r="V267" s="117">
        <v>3.6315789473684211E-2</v>
      </c>
      <c r="W267" s="117">
        <v>1.805087719298246</v>
      </c>
      <c r="X267" s="117">
        <v>6.7</v>
      </c>
      <c r="Y267" s="117">
        <v>41.964912280701732</v>
      </c>
      <c r="Z267" s="117">
        <v>7.9649122807017608E-2</v>
      </c>
      <c r="AA267" s="117">
        <v>0.84833333333333361</v>
      </c>
      <c r="AB267" s="118">
        <v>56.9</v>
      </c>
      <c r="AH267" s="72" t="str">
        <f>IF(AND(B267="Premier League",E267="Live"),_xlfn.XLOOKUP(_xlfn.TEXTJOIN(" vs ",,C267:D267),Calendar!G:G,Calendar!B:B),IF(AND(B267="Premier League",E267="Highlights"),_xlfn.XLOOKUP(H267,Calendar!O:O,Calendar!N:N,,-1),""))</f>
        <v/>
      </c>
    </row>
    <row r="268" spans="1:34" s="72" customFormat="1" hidden="1" x14ac:dyDescent="0.35">
      <c r="A268" s="112" t="s">
        <v>70</v>
      </c>
      <c r="B268" s="112" t="s">
        <v>152</v>
      </c>
      <c r="C268" s="112" t="s">
        <v>596</v>
      </c>
      <c r="D268" s="112" t="s">
        <v>600</v>
      </c>
      <c r="E268" s="112" t="s">
        <v>41</v>
      </c>
      <c r="F268" s="113">
        <v>0.5</v>
      </c>
      <c r="G268" s="112"/>
      <c r="H268" s="114">
        <v>45928</v>
      </c>
      <c r="I268" s="112" t="s">
        <v>522</v>
      </c>
      <c r="J268" s="115" t="s">
        <v>38</v>
      </c>
      <c r="K268" s="112" t="s">
        <v>53</v>
      </c>
      <c r="L268" s="112" t="s">
        <v>281</v>
      </c>
      <c r="M268" s="115" t="s">
        <v>55</v>
      </c>
      <c r="N268" s="113">
        <v>0.5</v>
      </c>
      <c r="O268" s="113">
        <v>0.58125000000000004</v>
      </c>
      <c r="P268" s="113">
        <v>8.1250000000000044E-2</v>
      </c>
      <c r="Q268" s="116">
        <v>15.7</v>
      </c>
      <c r="R268" s="117">
        <v>2.5000000000000001E-2</v>
      </c>
      <c r="S268" s="117">
        <v>0.31040000000000001</v>
      </c>
      <c r="T268" s="117">
        <v>0.3</v>
      </c>
      <c r="U268" s="117">
        <v>4.0000000000000001E-3</v>
      </c>
      <c r="V268" s="117">
        <v>0.184</v>
      </c>
      <c r="W268" s="117">
        <v>15.7</v>
      </c>
      <c r="X268" s="117">
        <v>0.03</v>
      </c>
      <c r="Y268" s="117">
        <v>0.31919999999999998</v>
      </c>
      <c r="Z268" s="117">
        <v>0</v>
      </c>
      <c r="AA268" s="117">
        <v>0</v>
      </c>
      <c r="AB268" s="118">
        <v>0</v>
      </c>
      <c r="AH268" s="72" t="str">
        <f>IF(AND(B268="Premier League",E268="Live"),_xlfn.XLOOKUP(_xlfn.TEXTJOIN(" vs ",,C268:D268),Calendar!G:G,Calendar!B:B),IF(AND(B268="Premier League",E268="Highlights"),_xlfn.XLOOKUP(H268,Calendar!O:O,Calendar!N:N,,-1),""))</f>
        <v/>
      </c>
    </row>
    <row r="269" spans="1:34" s="72" customFormat="1" hidden="1" x14ac:dyDescent="0.35">
      <c r="A269" s="112" t="s">
        <v>70</v>
      </c>
      <c r="B269" s="112" t="s">
        <v>32</v>
      </c>
      <c r="C269" s="112" t="s">
        <v>82</v>
      </c>
      <c r="D269" s="112" t="s">
        <v>94</v>
      </c>
      <c r="E269" s="112" t="s">
        <v>41</v>
      </c>
      <c r="F269" s="113">
        <v>0.58333333333333337</v>
      </c>
      <c r="G269" s="112"/>
      <c r="H269" s="114">
        <v>45928</v>
      </c>
      <c r="I269" s="112" t="s">
        <v>522</v>
      </c>
      <c r="J269" s="115" t="s">
        <v>38</v>
      </c>
      <c r="K269" s="112" t="s">
        <v>53</v>
      </c>
      <c r="L269" s="112" t="s">
        <v>54</v>
      </c>
      <c r="M269" s="115" t="s">
        <v>55</v>
      </c>
      <c r="N269" s="113">
        <v>0.58333333333333337</v>
      </c>
      <c r="O269" s="113">
        <v>0.66736111111111118</v>
      </c>
      <c r="P269" s="113">
        <v>8.4027777777777812E-2</v>
      </c>
      <c r="Q269" s="116">
        <v>712.1</v>
      </c>
      <c r="R269" s="117">
        <v>1.1519999999999999</v>
      </c>
      <c r="S269" s="117">
        <v>11.356400000000001</v>
      </c>
      <c r="T269" s="117">
        <v>65.900000000000006</v>
      </c>
      <c r="U269" s="117">
        <v>0.90600000000000003</v>
      </c>
      <c r="V269" s="117">
        <v>25.0761</v>
      </c>
      <c r="W269" s="117">
        <v>692.7</v>
      </c>
      <c r="X269" s="117">
        <v>1.3129999999999999</v>
      </c>
      <c r="Y269" s="117">
        <v>11.3643</v>
      </c>
      <c r="Z269" s="117">
        <v>19.5</v>
      </c>
      <c r="AA269" s="117">
        <v>0.216</v>
      </c>
      <c r="AB269" s="118">
        <v>11.1365</v>
      </c>
      <c r="AH269" s="72" t="e">
        <f>IF(AND(B269="Premier League",E269="Live"),_xlfn.XLOOKUP(_xlfn.TEXTJOIN(" vs ",,C269:D269),Calendar!G:G,Calendar!B:B),IF(AND(B269="Premier League",E269="Highlights"),_xlfn.XLOOKUP(H269,Calendar!O:O,Calendar!N:N,,-1),""))</f>
        <v>#N/A</v>
      </c>
    </row>
    <row r="270" spans="1:34" s="72" customFormat="1" hidden="1" x14ac:dyDescent="0.35">
      <c r="A270" s="112" t="s">
        <v>70</v>
      </c>
      <c r="B270" s="112" t="s">
        <v>32</v>
      </c>
      <c r="C270" s="112" t="s">
        <v>82</v>
      </c>
      <c r="D270" s="112" t="s">
        <v>94</v>
      </c>
      <c r="E270" s="112" t="s">
        <v>41</v>
      </c>
      <c r="F270" s="113">
        <v>0.58333333333333337</v>
      </c>
      <c r="G270" s="112"/>
      <c r="H270" s="114">
        <v>45928</v>
      </c>
      <c r="I270" s="112" t="s">
        <v>522</v>
      </c>
      <c r="J270" s="115" t="s">
        <v>38</v>
      </c>
      <c r="K270" s="112" t="s">
        <v>53</v>
      </c>
      <c r="L270" s="112" t="s">
        <v>57</v>
      </c>
      <c r="M270" s="115" t="s">
        <v>55</v>
      </c>
      <c r="N270" s="113">
        <v>0.58333333333333337</v>
      </c>
      <c r="O270" s="113">
        <v>0.66736111111111118</v>
      </c>
      <c r="P270" s="113">
        <v>8.4027777777777812E-2</v>
      </c>
      <c r="Q270" s="116">
        <v>422.9</v>
      </c>
      <c r="R270" s="117">
        <v>0.68400000000000005</v>
      </c>
      <c r="S270" s="117">
        <v>6.7443</v>
      </c>
      <c r="T270" s="117">
        <v>46.9</v>
      </c>
      <c r="U270" s="117">
        <v>0.64500000000000002</v>
      </c>
      <c r="V270" s="117">
        <v>17.846299999999999</v>
      </c>
      <c r="W270" s="117">
        <v>400</v>
      </c>
      <c r="X270" s="117">
        <v>0.75800000000000001</v>
      </c>
      <c r="Y270" s="117">
        <v>6.5622999999999996</v>
      </c>
      <c r="Z270" s="117">
        <v>23</v>
      </c>
      <c r="AA270" s="117">
        <v>0.254</v>
      </c>
      <c r="AB270" s="118">
        <v>13.135400000000001</v>
      </c>
      <c r="AH270" s="72" t="e">
        <f>IF(AND(B270="Premier League",E270="Live"),_xlfn.XLOOKUP(_xlfn.TEXTJOIN(" vs ",,C270:D270),Calendar!G:G,Calendar!B:B),IF(AND(B270="Premier League",E270="Highlights"),_xlfn.XLOOKUP(H270,Calendar!O:O,Calendar!N:N,,-1),""))</f>
        <v>#N/A</v>
      </c>
    </row>
    <row r="271" spans="1:34" s="72" customFormat="1" hidden="1" x14ac:dyDescent="0.35">
      <c r="A271" s="112" t="s">
        <v>70</v>
      </c>
      <c r="B271" s="112" t="s">
        <v>529</v>
      </c>
      <c r="C271" s="112" t="s">
        <v>633</v>
      </c>
      <c r="D271" s="112" t="s">
        <v>194</v>
      </c>
      <c r="E271" s="112" t="s">
        <v>41</v>
      </c>
      <c r="F271" s="113">
        <v>0.625</v>
      </c>
      <c r="G271" s="112"/>
      <c r="H271" s="114">
        <v>45928</v>
      </c>
      <c r="I271" s="112" t="s">
        <v>522</v>
      </c>
      <c r="J271" s="115" t="s">
        <v>38</v>
      </c>
      <c r="K271" s="112" t="s">
        <v>53</v>
      </c>
      <c r="L271" s="112" t="s">
        <v>120</v>
      </c>
      <c r="M271" s="115" t="s">
        <v>55</v>
      </c>
      <c r="N271" s="113">
        <v>0.625</v>
      </c>
      <c r="O271" s="113">
        <v>0.70694444444444449</v>
      </c>
      <c r="P271" s="113">
        <v>8.1944444444444486E-2</v>
      </c>
      <c r="Q271" s="116">
        <v>148.69999999999999</v>
      </c>
      <c r="R271" s="117">
        <v>0.24099999999999999</v>
      </c>
      <c r="S271" s="117">
        <v>1.9994000000000001</v>
      </c>
      <c r="T271" s="117">
        <v>12.5</v>
      </c>
      <c r="U271" s="117">
        <v>0.17199999999999999</v>
      </c>
      <c r="V271" s="117">
        <v>3.6840999999999999</v>
      </c>
      <c r="W271" s="117">
        <v>147.30000000000001</v>
      </c>
      <c r="X271" s="117">
        <v>0.27900000000000003</v>
      </c>
      <c r="Y271" s="117">
        <v>2.0400999999999998</v>
      </c>
      <c r="Z271" s="117">
        <v>1.4</v>
      </c>
      <c r="AA271" s="117">
        <v>1.4999999999999999E-2</v>
      </c>
      <c r="AB271" s="118">
        <v>0.64490000000000003</v>
      </c>
      <c r="AH271" s="72" t="str">
        <f>IF(AND(B271="Premier League",E271="Live"),_xlfn.XLOOKUP(_xlfn.TEXTJOIN(" vs ",,C271:D271),Calendar!G:G,Calendar!B:B),IF(AND(B271="Premier League",E271="Highlights"),_xlfn.XLOOKUP(H271,Calendar!O:O,Calendar!N:N,,-1),""))</f>
        <v/>
      </c>
    </row>
    <row r="272" spans="1:34" s="72" customFormat="1" hidden="1" x14ac:dyDescent="0.35">
      <c r="A272" s="112" t="s">
        <v>70</v>
      </c>
      <c r="B272" s="112" t="s">
        <v>32</v>
      </c>
      <c r="C272" s="112" t="s">
        <v>46</v>
      </c>
      <c r="D272" s="112" t="s">
        <v>40</v>
      </c>
      <c r="E272" s="112" t="s">
        <v>41</v>
      </c>
      <c r="F272" s="113">
        <v>0.6875</v>
      </c>
      <c r="G272" s="112"/>
      <c r="H272" s="114">
        <v>45928</v>
      </c>
      <c r="I272" s="112" t="s">
        <v>522</v>
      </c>
      <c r="J272" s="115" t="s">
        <v>38</v>
      </c>
      <c r="K272" s="112" t="s">
        <v>53</v>
      </c>
      <c r="L272" s="112" t="s">
        <v>54</v>
      </c>
      <c r="M272" s="115" t="s">
        <v>55</v>
      </c>
      <c r="N272" s="113">
        <v>0.6875</v>
      </c>
      <c r="O272" s="113">
        <v>0.77222222222222225</v>
      </c>
      <c r="P272" s="113">
        <v>8.4722222222222254E-2</v>
      </c>
      <c r="Q272" s="116">
        <v>1263.7</v>
      </c>
      <c r="R272" s="117">
        <v>2.0449999999999999</v>
      </c>
      <c r="S272" s="117">
        <v>12.5954</v>
      </c>
      <c r="T272" s="117">
        <v>139.30000000000001</v>
      </c>
      <c r="U272" s="117">
        <v>1.9159999999999999</v>
      </c>
      <c r="V272" s="117">
        <v>30.4148</v>
      </c>
      <c r="W272" s="117">
        <v>1176.7</v>
      </c>
      <c r="X272" s="117">
        <v>2.2309999999999999</v>
      </c>
      <c r="Y272" s="117">
        <v>12.1571</v>
      </c>
      <c r="Z272" s="117">
        <v>87</v>
      </c>
      <c r="AA272" s="117">
        <v>0.96199999999999997</v>
      </c>
      <c r="AB272" s="118">
        <v>24.583200000000001</v>
      </c>
      <c r="AH272" s="72" t="e">
        <f>IF(AND(B272="Premier League",E272="Live"),_xlfn.XLOOKUP(_xlfn.TEXTJOIN(" vs ",,C272:D272),Calendar!G:G,Calendar!B:B),IF(AND(B272="Premier League",E272="Highlights"),_xlfn.XLOOKUP(H272,Calendar!O:O,Calendar!N:N,,-1),""))</f>
        <v>#N/A</v>
      </c>
    </row>
    <row r="273" spans="1:34" s="72" customFormat="1" hidden="1" x14ac:dyDescent="0.35">
      <c r="A273" s="112" t="s">
        <v>70</v>
      </c>
      <c r="B273" s="112" t="s">
        <v>32</v>
      </c>
      <c r="C273" s="112" t="s">
        <v>46</v>
      </c>
      <c r="D273" s="112" t="s">
        <v>40</v>
      </c>
      <c r="E273" s="112" t="s">
        <v>41</v>
      </c>
      <c r="F273" s="113">
        <v>0.6875</v>
      </c>
      <c r="G273" s="112"/>
      <c r="H273" s="114">
        <v>45928</v>
      </c>
      <c r="I273" s="112" t="s">
        <v>522</v>
      </c>
      <c r="J273" s="115" t="s">
        <v>38</v>
      </c>
      <c r="K273" s="112" t="s">
        <v>53</v>
      </c>
      <c r="L273" s="112" t="s">
        <v>57</v>
      </c>
      <c r="M273" s="115" t="s">
        <v>55</v>
      </c>
      <c r="N273" s="113">
        <v>0.6875</v>
      </c>
      <c r="O273" s="113">
        <v>0.77222222222222225</v>
      </c>
      <c r="P273" s="113">
        <v>8.4722222222222254E-2</v>
      </c>
      <c r="Q273" s="116">
        <v>776.4</v>
      </c>
      <c r="R273" s="117">
        <v>1.2569999999999999</v>
      </c>
      <c r="S273" s="117">
        <v>7.7385000000000002</v>
      </c>
      <c r="T273" s="117">
        <v>54.1</v>
      </c>
      <c r="U273" s="117">
        <v>0.74399999999999999</v>
      </c>
      <c r="V273" s="117">
        <v>11.812200000000001</v>
      </c>
      <c r="W273" s="117">
        <v>732.9</v>
      </c>
      <c r="X273" s="117">
        <v>1.389</v>
      </c>
      <c r="Y273" s="117">
        <v>7.5720000000000001</v>
      </c>
      <c r="Z273" s="117">
        <v>43.5</v>
      </c>
      <c r="AA273" s="117">
        <v>0.48099999999999998</v>
      </c>
      <c r="AB273" s="118">
        <v>12.291600000000001</v>
      </c>
      <c r="AH273" s="72" t="e">
        <f>IF(AND(B273="Premier League",E273="Live"),_xlfn.XLOOKUP(_xlfn.TEXTJOIN(" vs ",,C273:D273),Calendar!G:G,Calendar!B:B),IF(AND(B273="Premier League",E273="Highlights"),_xlfn.XLOOKUP(H273,Calendar!O:O,Calendar!N:N,,-1),""))</f>
        <v>#N/A</v>
      </c>
    </row>
    <row r="274" spans="1:34" s="72" customFormat="1" hidden="1" x14ac:dyDescent="0.35">
      <c r="A274" s="112" t="s">
        <v>70</v>
      </c>
      <c r="B274" s="112" t="s">
        <v>32</v>
      </c>
      <c r="C274" s="112"/>
      <c r="D274" s="112"/>
      <c r="E274" s="112" t="s">
        <v>33</v>
      </c>
      <c r="F274" s="113">
        <v>0.9375</v>
      </c>
      <c r="G274" s="112"/>
      <c r="H274" s="114">
        <v>45928</v>
      </c>
      <c r="I274" s="112" t="s">
        <v>522</v>
      </c>
      <c r="J274" s="115" t="s">
        <v>38</v>
      </c>
      <c r="K274" s="112" t="s">
        <v>553</v>
      </c>
      <c r="L274" s="112" t="s">
        <v>35</v>
      </c>
      <c r="M274" s="115" t="s">
        <v>36</v>
      </c>
      <c r="N274" s="113">
        <v>0.31597222222222221</v>
      </c>
      <c r="O274" s="113">
        <v>0.37461805555555555</v>
      </c>
      <c r="P274" s="113">
        <v>5.8344907407407408E-2</v>
      </c>
      <c r="Q274" s="116">
        <v>656.3</v>
      </c>
      <c r="R274" s="117">
        <v>1.0620000000000001</v>
      </c>
      <c r="S274" s="117">
        <v>20.88</v>
      </c>
      <c r="T274" s="117">
        <v>801.7</v>
      </c>
      <c r="U274" s="117">
        <v>16.8</v>
      </c>
      <c r="V274" s="117">
        <v>0.23100000000000001</v>
      </c>
      <c r="W274" s="117">
        <v>25.648900000000001</v>
      </c>
      <c r="X274" s="117">
        <v>30.2</v>
      </c>
      <c r="Y274" s="117">
        <v>634</v>
      </c>
      <c r="Z274" s="117">
        <v>1.202</v>
      </c>
      <c r="AA274" s="117">
        <v>21.261600000000001</v>
      </c>
      <c r="AB274" s="118">
        <v>777.8</v>
      </c>
      <c r="AH274" s="72" t="str">
        <f>IF(AND(B274="Premier League",E274="Live"),_xlfn.XLOOKUP(_xlfn.TEXTJOIN(" vs ",,C274:D274),Calendar!G:G,Calendar!B:B),IF(AND(B274="Premier League",E274="Highlights"),_xlfn.XLOOKUP(H274,Calendar!O:O,Calendar!N:N,,-1),""))</f>
        <v>Matchweek 01</v>
      </c>
    </row>
    <row r="275" spans="1:34" s="72" customFormat="1" hidden="1" x14ac:dyDescent="0.35">
      <c r="A275" s="112" t="s">
        <v>70</v>
      </c>
      <c r="B275" s="112" t="s">
        <v>32</v>
      </c>
      <c r="C275" s="112"/>
      <c r="D275" s="112"/>
      <c r="E275" s="112" t="s">
        <v>33</v>
      </c>
      <c r="F275" s="113">
        <v>0.9375</v>
      </c>
      <c r="G275" s="112"/>
      <c r="H275" s="114">
        <v>45928</v>
      </c>
      <c r="I275" s="112" t="s">
        <v>522</v>
      </c>
      <c r="J275" s="115" t="s">
        <v>38</v>
      </c>
      <c r="K275" s="112" t="s">
        <v>552</v>
      </c>
      <c r="L275" s="112" t="s">
        <v>35</v>
      </c>
      <c r="M275" s="115" t="s">
        <v>36</v>
      </c>
      <c r="N275" s="113">
        <v>0.93888888888888888</v>
      </c>
      <c r="O275" s="113">
        <v>0.97303240740740737</v>
      </c>
      <c r="P275" s="113">
        <v>3.4039351851851848E-2</v>
      </c>
      <c r="Q275" s="116">
        <v>1427.2</v>
      </c>
      <c r="R275" s="117">
        <v>2.31</v>
      </c>
      <c r="S275" s="117">
        <v>18.335999999999999</v>
      </c>
      <c r="T275" s="117">
        <v>1864.9</v>
      </c>
      <c r="U275" s="117">
        <v>35.5</v>
      </c>
      <c r="V275" s="117">
        <v>0.48799999999999999</v>
      </c>
      <c r="W275" s="117">
        <v>13.5755</v>
      </c>
      <c r="X275" s="117">
        <v>48.2</v>
      </c>
      <c r="Y275" s="117">
        <v>1401</v>
      </c>
      <c r="Z275" s="117">
        <v>2.6560000000000001</v>
      </c>
      <c r="AA275" s="117">
        <v>18.275500000000001</v>
      </c>
      <c r="AB275" s="118">
        <v>1819.6</v>
      </c>
      <c r="AH275" s="72" t="str">
        <f>IF(AND(B275="Premier League",E275="Live"),_xlfn.XLOOKUP(_xlfn.TEXTJOIN(" vs ",,C275:D275),Calendar!G:G,Calendar!B:B),IF(AND(B275="Premier League",E275="Highlights"),_xlfn.XLOOKUP(H275,Calendar!O:O,Calendar!N:N,,-1),""))</f>
        <v>Matchweek 01</v>
      </c>
    </row>
    <row r="276" spans="1:34" s="72" customFormat="1" hidden="1" x14ac:dyDescent="0.35">
      <c r="A276" s="112" t="s">
        <v>70</v>
      </c>
      <c r="B276" s="112" t="s">
        <v>623</v>
      </c>
      <c r="C276" s="112"/>
      <c r="D276" s="112"/>
      <c r="E276" s="112" t="s">
        <v>33</v>
      </c>
      <c r="F276" s="113">
        <v>0.97222222222222221</v>
      </c>
      <c r="G276" s="112"/>
      <c r="H276" s="114">
        <v>45929</v>
      </c>
      <c r="I276" s="112" t="s">
        <v>522</v>
      </c>
      <c r="J276" s="115" t="s">
        <v>38</v>
      </c>
      <c r="K276" s="112" t="s">
        <v>553</v>
      </c>
      <c r="L276" s="112" t="s">
        <v>35</v>
      </c>
      <c r="M276" s="115" t="s">
        <v>36</v>
      </c>
      <c r="N276" s="113">
        <v>0.34027777777777779</v>
      </c>
      <c r="O276" s="113">
        <v>0.37498842592592591</v>
      </c>
      <c r="P276" s="113">
        <v>3.4722222222222224E-2</v>
      </c>
      <c r="Q276" s="116">
        <v>84.1</v>
      </c>
      <c r="R276" s="117">
        <v>0.13600000000000001</v>
      </c>
      <c r="S276" s="117">
        <v>2.3469000000000002</v>
      </c>
      <c r="T276" s="117">
        <v>113.3</v>
      </c>
      <c r="U276" s="117">
        <v>0.8</v>
      </c>
      <c r="V276" s="117">
        <v>1.0999999999999999E-2</v>
      </c>
      <c r="W276" s="117">
        <v>1.5208999999999999</v>
      </c>
      <c r="X276" s="117">
        <v>6.1</v>
      </c>
      <c r="Y276" s="117">
        <v>73.8</v>
      </c>
      <c r="Z276" s="117">
        <v>0.14000000000000001</v>
      </c>
      <c r="AA276" s="117">
        <v>2.1490999999999998</v>
      </c>
      <c r="AB276" s="118">
        <v>102.4</v>
      </c>
      <c r="AH276" s="72" t="str">
        <f>IF(AND(B276="Premier League",E276="Live"),_xlfn.XLOOKUP(_xlfn.TEXTJOIN(" vs ",,C276:D276),Calendar!G:G,Calendar!B:B),IF(AND(B276="Premier League",E276="Highlights"),_xlfn.XLOOKUP(H276,Calendar!O:O,Calendar!N:N,,-1),""))</f>
        <v/>
      </c>
    </row>
    <row r="277" spans="1:34" s="72" customFormat="1" hidden="1" x14ac:dyDescent="0.35">
      <c r="A277" s="112" t="s">
        <v>70</v>
      </c>
      <c r="B277" s="112" t="s">
        <v>32</v>
      </c>
      <c r="C277" s="112" t="s">
        <v>86</v>
      </c>
      <c r="D277" s="112" t="s">
        <v>47</v>
      </c>
      <c r="E277" s="112" t="s">
        <v>41</v>
      </c>
      <c r="F277" s="113">
        <v>0.83333333333333337</v>
      </c>
      <c r="G277" s="112"/>
      <c r="H277" s="114">
        <v>45929</v>
      </c>
      <c r="I277" s="112" t="s">
        <v>522</v>
      </c>
      <c r="J277" s="115" t="s">
        <v>74</v>
      </c>
      <c r="K277" s="112" t="s">
        <v>53</v>
      </c>
      <c r="L277" s="112" t="s">
        <v>54</v>
      </c>
      <c r="M277" s="115" t="s">
        <v>55</v>
      </c>
      <c r="N277" s="113">
        <v>0.83333333333333337</v>
      </c>
      <c r="O277" s="113">
        <v>0.91180555555555554</v>
      </c>
      <c r="P277" s="113">
        <v>7.8472222222222165E-2</v>
      </c>
      <c r="Q277" s="116">
        <v>779.5</v>
      </c>
      <c r="R277" s="117">
        <v>1.262</v>
      </c>
      <c r="S277" s="117">
        <v>6.5242000000000004</v>
      </c>
      <c r="T277" s="117">
        <v>915.3</v>
      </c>
      <c r="U277" s="117">
        <v>71.8</v>
      </c>
      <c r="V277" s="117">
        <v>0.98699999999999999</v>
      </c>
      <c r="W277" s="117">
        <v>19.569400000000002</v>
      </c>
      <c r="X277" s="117">
        <v>97.4</v>
      </c>
      <c r="Y277" s="117">
        <v>741</v>
      </c>
      <c r="Z277" s="117">
        <v>1.405</v>
      </c>
      <c r="AA277" s="117">
        <v>6.3236999999999997</v>
      </c>
      <c r="AB277" s="118">
        <v>886.7</v>
      </c>
      <c r="AH277" s="72" t="e">
        <f>IF(AND(B277="Premier League",E277="Live"),_xlfn.XLOOKUP(_xlfn.TEXTJOIN(" vs ",,C277:D277),Calendar!G:G,Calendar!B:B),IF(AND(B277="Premier League",E277="Highlights"),_xlfn.XLOOKUP(H277,Calendar!O:O,Calendar!N:N,,-1),""))</f>
        <v>#N/A</v>
      </c>
    </row>
    <row r="278" spans="1:34" s="72" customFormat="1" hidden="1" x14ac:dyDescent="0.35">
      <c r="A278" s="112" t="s">
        <v>70</v>
      </c>
      <c r="B278" s="112" t="s">
        <v>32</v>
      </c>
      <c r="C278" s="112" t="s">
        <v>86</v>
      </c>
      <c r="D278" s="112" t="s">
        <v>47</v>
      </c>
      <c r="E278" s="112" t="s">
        <v>41</v>
      </c>
      <c r="F278" s="113">
        <v>0.83333333333333337</v>
      </c>
      <c r="G278" s="112"/>
      <c r="H278" s="114">
        <v>45929</v>
      </c>
      <c r="I278" s="112" t="s">
        <v>522</v>
      </c>
      <c r="J278" s="115" t="s">
        <v>74</v>
      </c>
      <c r="K278" s="112" t="s">
        <v>53</v>
      </c>
      <c r="L278" s="112" t="s">
        <v>57</v>
      </c>
      <c r="M278" s="115" t="s">
        <v>55</v>
      </c>
      <c r="N278" s="113">
        <v>0.83333333333333337</v>
      </c>
      <c r="O278" s="113">
        <v>0.91180555555555554</v>
      </c>
      <c r="P278" s="113">
        <v>7.8472222222222165E-2</v>
      </c>
      <c r="Q278" s="116">
        <v>486.8</v>
      </c>
      <c r="R278" s="117">
        <v>0.78800000000000003</v>
      </c>
      <c r="S278" s="117">
        <v>4.0743999999999998</v>
      </c>
      <c r="T278" s="117">
        <v>560.6</v>
      </c>
      <c r="U278" s="117">
        <v>58</v>
      </c>
      <c r="V278" s="117">
        <v>0.79800000000000004</v>
      </c>
      <c r="W278" s="117">
        <v>15.8081</v>
      </c>
      <c r="X278" s="117">
        <v>94.4</v>
      </c>
      <c r="Y278" s="117">
        <v>469.2</v>
      </c>
      <c r="Z278" s="117">
        <v>0.89</v>
      </c>
      <c r="AA278" s="117">
        <v>4.0041000000000002</v>
      </c>
      <c r="AB278" s="118">
        <v>547.70000000000005</v>
      </c>
      <c r="AH278" s="72" t="e">
        <f>IF(AND(B278="Premier League",E278="Live"),_xlfn.XLOOKUP(_xlfn.TEXTJOIN(" vs ",,C278:D278),Calendar!G:G,Calendar!B:B),IF(AND(B278="Premier League",E278="Highlights"),_xlfn.XLOOKUP(H278,Calendar!O:O,Calendar!N:N,,-1),""))</f>
        <v>#N/A</v>
      </c>
    </row>
    <row r="279" spans="1:34" s="72" customFormat="1" hidden="1" x14ac:dyDescent="0.35">
      <c r="A279" s="112" t="s">
        <v>70</v>
      </c>
      <c r="B279" s="112" t="s">
        <v>32</v>
      </c>
      <c r="C279" s="112"/>
      <c r="D279" s="112"/>
      <c r="E279" s="112" t="s">
        <v>33</v>
      </c>
      <c r="F279" s="113">
        <v>0.34027777777777779</v>
      </c>
      <c r="G279" s="112"/>
      <c r="H279" s="114">
        <v>45929</v>
      </c>
      <c r="I279" s="112" t="s">
        <v>522</v>
      </c>
      <c r="J279" s="115" t="s">
        <v>74</v>
      </c>
      <c r="K279" s="112" t="s">
        <v>553</v>
      </c>
      <c r="L279" s="112" t="s">
        <v>278</v>
      </c>
      <c r="M279" s="115" t="s">
        <v>36</v>
      </c>
      <c r="N279" s="113">
        <v>0.33958333333333335</v>
      </c>
      <c r="O279" s="113">
        <v>0.3740162037037037</v>
      </c>
      <c r="P279" s="113">
        <v>3.4039351851851848E-2</v>
      </c>
      <c r="Q279" s="116">
        <v>85</v>
      </c>
      <c r="R279" s="117">
        <v>0.13800000000000001</v>
      </c>
      <c r="S279" s="117">
        <v>2.3706</v>
      </c>
      <c r="T279" s="117">
        <v>113.3</v>
      </c>
      <c r="U279" s="117">
        <v>0.9</v>
      </c>
      <c r="V279" s="117">
        <v>1.2E-2</v>
      </c>
      <c r="W279" s="117">
        <v>1.6949000000000001</v>
      </c>
      <c r="X279" s="117">
        <v>6.1</v>
      </c>
      <c r="Y279" s="117">
        <v>74.599999999999994</v>
      </c>
      <c r="Z279" s="117">
        <v>0.14099999999999999</v>
      </c>
      <c r="AA279" s="117">
        <v>2.1714000000000002</v>
      </c>
      <c r="AB279" s="118">
        <v>102.4</v>
      </c>
      <c r="AH279" s="72" t="str">
        <f>IF(AND(B279="Premier League",E279="Live"),_xlfn.XLOOKUP(_xlfn.TEXTJOIN(" vs ",,C279:D279),Calendar!G:G,Calendar!B:B),IF(AND(B279="Premier League",E279="Highlights"),_xlfn.XLOOKUP(H279,Calendar!O:O,Calendar!N:N,,-1),""))</f>
        <v>Matchweek 01</v>
      </c>
    </row>
    <row r="280" spans="1:34" s="72" customFormat="1" hidden="1" x14ac:dyDescent="0.35">
      <c r="A280" s="112" t="s">
        <v>70</v>
      </c>
      <c r="B280" s="112" t="s">
        <v>131</v>
      </c>
      <c r="C280" s="112" t="s">
        <v>209</v>
      </c>
      <c r="D280" s="112" t="s">
        <v>175</v>
      </c>
      <c r="E280" s="112" t="s">
        <v>41</v>
      </c>
      <c r="F280" s="113">
        <v>0.73958333333333337</v>
      </c>
      <c r="G280" s="112"/>
      <c r="H280" s="114">
        <v>45930</v>
      </c>
      <c r="I280" s="112" t="s">
        <v>522</v>
      </c>
      <c r="J280" s="115" t="s">
        <v>122</v>
      </c>
      <c r="K280" s="112" t="s">
        <v>53</v>
      </c>
      <c r="L280" s="112" t="s">
        <v>513</v>
      </c>
      <c r="M280" s="115" t="s">
        <v>511</v>
      </c>
      <c r="N280" s="113">
        <v>0.73958333333333337</v>
      </c>
      <c r="O280" s="113">
        <v>0.81736111111111109</v>
      </c>
      <c r="P280" s="113">
        <v>7.7777777777777724E-2</v>
      </c>
      <c r="Q280" s="116">
        <v>113.6</v>
      </c>
      <c r="R280" s="117">
        <v>0.184</v>
      </c>
      <c r="S280" s="117">
        <v>1.0804</v>
      </c>
      <c r="T280" s="117">
        <v>165.9</v>
      </c>
      <c r="U280" s="117">
        <v>15.1</v>
      </c>
      <c r="V280" s="117">
        <v>0.20799999999999999</v>
      </c>
      <c r="W280" s="117">
        <v>7.9432</v>
      </c>
      <c r="X280" s="117">
        <v>46.5</v>
      </c>
      <c r="Y280" s="117">
        <v>109</v>
      </c>
      <c r="Z280" s="117">
        <v>0.20699999999999999</v>
      </c>
      <c r="AA280" s="117">
        <v>1.0649</v>
      </c>
      <c r="AB280" s="118">
        <v>165.9</v>
      </c>
      <c r="AH280" s="72" t="str">
        <f>IF(AND(B280="Premier League",E280="Live"),_xlfn.XLOOKUP(_xlfn.TEXTJOIN(" vs ",,C280:D280),Calendar!G:G,Calendar!B:B),IF(AND(B280="Premier League",E280="Highlights"),_xlfn.XLOOKUP(H280,Calendar!O:O,Calendar!N:N,,-1),""))</f>
        <v/>
      </c>
    </row>
    <row r="281" spans="1:34" s="72" customFormat="1" hidden="1" x14ac:dyDescent="0.35">
      <c r="A281" s="112" t="s">
        <v>70</v>
      </c>
      <c r="B281" s="112" t="s">
        <v>131</v>
      </c>
      <c r="C281" s="112" t="s">
        <v>638</v>
      </c>
      <c r="D281" s="112" t="s">
        <v>179</v>
      </c>
      <c r="E281" s="112" t="s">
        <v>41</v>
      </c>
      <c r="F281" s="113">
        <v>0.73958333333333337</v>
      </c>
      <c r="G281" s="112"/>
      <c r="H281" s="114">
        <v>45930</v>
      </c>
      <c r="I281" s="112" t="s">
        <v>522</v>
      </c>
      <c r="J281" s="115" t="s">
        <v>122</v>
      </c>
      <c r="K281" s="112" t="s">
        <v>53</v>
      </c>
      <c r="L281" s="112" t="s">
        <v>512</v>
      </c>
      <c r="M281" s="115" t="s">
        <v>511</v>
      </c>
      <c r="N281" s="113">
        <v>0.74097222222222225</v>
      </c>
      <c r="O281" s="113">
        <v>0.81736111111111109</v>
      </c>
      <c r="P281" s="113">
        <v>7.638888888888884E-2</v>
      </c>
      <c r="Q281" s="116">
        <v>81.2</v>
      </c>
      <c r="R281" s="117">
        <v>0.13100000000000001</v>
      </c>
      <c r="S281" s="117">
        <v>0.57530000000000003</v>
      </c>
      <c r="T281" s="117">
        <v>180.1</v>
      </c>
      <c r="U281" s="117">
        <v>15.6</v>
      </c>
      <c r="V281" s="117">
        <v>0.215</v>
      </c>
      <c r="W281" s="117">
        <v>3.2290999999999999</v>
      </c>
      <c r="X281" s="117">
        <v>30.7</v>
      </c>
      <c r="Y281" s="117">
        <v>79.3</v>
      </c>
      <c r="Z281" s="117">
        <v>0.15</v>
      </c>
      <c r="AA281" s="117">
        <v>0.58130000000000004</v>
      </c>
      <c r="AB281" s="118">
        <v>180.1</v>
      </c>
      <c r="AH281" s="72" t="str">
        <f>IF(AND(B281="Premier League",E281="Live"),_xlfn.XLOOKUP(_xlfn.TEXTJOIN(" vs ",,C281:D281),Calendar!G:G,Calendar!B:B),IF(AND(B281="Premier League",E281="Highlights"),_xlfn.XLOOKUP(H281,Calendar!O:O,Calendar!N:N,,-1),""))</f>
        <v/>
      </c>
    </row>
    <row r="282" spans="1:34" s="72" customFormat="1" hidden="1" x14ac:dyDescent="0.35">
      <c r="A282" s="112" t="s">
        <v>70</v>
      </c>
      <c r="B282" s="112" t="s">
        <v>145</v>
      </c>
      <c r="C282" s="112" t="s">
        <v>95</v>
      </c>
      <c r="D282" s="112" t="s">
        <v>199</v>
      </c>
      <c r="E282" s="112" t="s">
        <v>41</v>
      </c>
      <c r="F282" s="113">
        <v>0.82291666666666663</v>
      </c>
      <c r="G282" s="112"/>
      <c r="H282" s="114">
        <v>45930</v>
      </c>
      <c r="I282" s="112" t="s">
        <v>522</v>
      </c>
      <c r="J282" s="115" t="s">
        <v>122</v>
      </c>
      <c r="K282" s="112" t="s">
        <v>53</v>
      </c>
      <c r="L282" s="112" t="s">
        <v>548</v>
      </c>
      <c r="M282" s="115" t="s">
        <v>55</v>
      </c>
      <c r="N282" s="113">
        <v>0.82291666666666674</v>
      </c>
      <c r="O282" s="113">
        <v>0.90208333333333335</v>
      </c>
      <c r="P282" s="113">
        <v>7.9166666666666607E-2</v>
      </c>
      <c r="Q282" s="116">
        <v>62.2</v>
      </c>
      <c r="R282" s="117">
        <v>0.10100000000000001</v>
      </c>
      <c r="S282" s="117">
        <v>0.44069999999999998</v>
      </c>
      <c r="T282" s="117">
        <v>113</v>
      </c>
      <c r="U282" s="117">
        <v>4</v>
      </c>
      <c r="V282" s="117">
        <v>5.5E-2</v>
      </c>
      <c r="W282" s="117">
        <v>0.82799999999999996</v>
      </c>
      <c r="X282" s="117">
        <v>20.2</v>
      </c>
      <c r="Y282" s="117">
        <v>60.7</v>
      </c>
      <c r="Z282" s="117">
        <v>0.115</v>
      </c>
      <c r="AA282" s="117">
        <v>0.44490000000000002</v>
      </c>
      <c r="AB282" s="118">
        <v>107.1</v>
      </c>
      <c r="AH282" s="72" t="str">
        <f>IF(AND(B282="Premier League",E282="Live"),_xlfn.XLOOKUP(_xlfn.TEXTJOIN(" vs ",,C282:D282),Calendar!G:G,Calendar!B:B),IF(AND(B282="Premier League",E282="Highlights"),_xlfn.XLOOKUP(H282,Calendar!O:O,Calendar!N:N,,-1),""))</f>
        <v/>
      </c>
    </row>
    <row r="283" spans="1:34" s="72" customFormat="1" hidden="1" x14ac:dyDescent="0.35">
      <c r="A283" s="112" t="s">
        <v>70</v>
      </c>
      <c r="B283" s="112" t="s">
        <v>145</v>
      </c>
      <c r="C283" s="112" t="s">
        <v>89</v>
      </c>
      <c r="D283" s="112" t="s">
        <v>92</v>
      </c>
      <c r="E283" s="112" t="s">
        <v>41</v>
      </c>
      <c r="F283" s="113">
        <v>0.83333333333333337</v>
      </c>
      <c r="G283" s="112"/>
      <c r="H283" s="114">
        <v>45930</v>
      </c>
      <c r="I283" s="112" t="s">
        <v>522</v>
      </c>
      <c r="J283" s="115" t="s">
        <v>122</v>
      </c>
      <c r="K283" s="112" t="s">
        <v>53</v>
      </c>
      <c r="L283" s="112" t="s">
        <v>54</v>
      </c>
      <c r="M283" s="115" t="s">
        <v>55</v>
      </c>
      <c r="N283" s="113">
        <v>0.83333333333333337</v>
      </c>
      <c r="O283" s="113">
        <v>0.91250000000000009</v>
      </c>
      <c r="P283" s="113">
        <v>7.9166666666666718E-2</v>
      </c>
      <c r="Q283" s="116">
        <v>65.8</v>
      </c>
      <c r="R283" s="117">
        <v>0.106</v>
      </c>
      <c r="S283" s="117">
        <v>0.46560000000000001</v>
      </c>
      <c r="T283" s="117">
        <v>101.8</v>
      </c>
      <c r="U283" s="117">
        <v>0.9</v>
      </c>
      <c r="V283" s="117">
        <v>1.2E-2</v>
      </c>
      <c r="W283" s="117">
        <v>0.17910000000000001</v>
      </c>
      <c r="X283" s="117">
        <v>10.4</v>
      </c>
      <c r="Y283" s="117">
        <v>57.8</v>
      </c>
      <c r="Z283" s="117">
        <v>0.11</v>
      </c>
      <c r="AA283" s="117">
        <v>0.4229</v>
      </c>
      <c r="AB283" s="118">
        <v>91.9</v>
      </c>
      <c r="AH283" s="72" t="str">
        <f>IF(AND(B283="Premier League",E283="Live"),_xlfn.XLOOKUP(_xlfn.TEXTJOIN(" vs ",,C283:D283),Calendar!G:G,Calendar!B:B),IF(AND(B283="Premier League",E283="Highlights"),_xlfn.XLOOKUP(H283,Calendar!O:O,Calendar!N:N,,-1),""))</f>
        <v/>
      </c>
    </row>
    <row r="284" spans="1:34" s="72" customFormat="1" hidden="1" x14ac:dyDescent="0.35">
      <c r="A284" s="112" t="s">
        <v>70</v>
      </c>
      <c r="B284" s="112" t="s">
        <v>145</v>
      </c>
      <c r="C284" s="112" t="s">
        <v>89</v>
      </c>
      <c r="D284" s="112" t="s">
        <v>92</v>
      </c>
      <c r="E284" s="112" t="s">
        <v>41</v>
      </c>
      <c r="F284" s="113">
        <v>0.83333333333333337</v>
      </c>
      <c r="G284" s="112"/>
      <c r="H284" s="114">
        <v>45930</v>
      </c>
      <c r="I284" s="112" t="s">
        <v>522</v>
      </c>
      <c r="J284" s="115" t="s">
        <v>122</v>
      </c>
      <c r="K284" s="112" t="s">
        <v>53</v>
      </c>
      <c r="L284" s="112" t="s">
        <v>120</v>
      </c>
      <c r="M284" s="115" t="s">
        <v>55</v>
      </c>
      <c r="N284" s="113">
        <v>0.83333333333333337</v>
      </c>
      <c r="O284" s="113">
        <v>0.91250000000000009</v>
      </c>
      <c r="P284" s="113">
        <v>7.9166666666666718E-2</v>
      </c>
      <c r="Q284" s="116">
        <v>35.299999999999997</v>
      </c>
      <c r="R284" s="117">
        <v>5.7000000000000002E-2</v>
      </c>
      <c r="S284" s="117">
        <v>0.24979999999999999</v>
      </c>
      <c r="T284" s="117">
        <v>64.5</v>
      </c>
      <c r="U284" s="117">
        <v>0</v>
      </c>
      <c r="V284" s="117">
        <v>0</v>
      </c>
      <c r="W284" s="117">
        <v>0</v>
      </c>
      <c r="X284" s="117">
        <v>1.9</v>
      </c>
      <c r="Y284" s="117">
        <v>35</v>
      </c>
      <c r="Z284" s="117">
        <v>6.6000000000000003E-2</v>
      </c>
      <c r="AA284" s="117">
        <v>0.25609999999999999</v>
      </c>
      <c r="AB284" s="118">
        <v>61</v>
      </c>
      <c r="AH284" s="72" t="str">
        <f>IF(AND(B284="Premier League",E284="Live"),_xlfn.XLOOKUP(_xlfn.TEXTJOIN(" vs ",,C284:D284),Calendar!G:G,Calendar!B:B),IF(AND(B284="Premier League",E284="Highlights"),_xlfn.XLOOKUP(H284,Calendar!O:O,Calendar!N:N,,-1),""))</f>
        <v/>
      </c>
    </row>
    <row r="285" spans="1:34" s="72" customFormat="1" hidden="1" x14ac:dyDescent="0.35">
      <c r="A285" s="112" t="s">
        <v>70</v>
      </c>
      <c r="B285" s="112" t="s">
        <v>131</v>
      </c>
      <c r="C285" s="112" t="s">
        <v>639</v>
      </c>
      <c r="D285" s="112" t="s">
        <v>48</v>
      </c>
      <c r="E285" s="112" t="s">
        <v>41</v>
      </c>
      <c r="F285" s="113">
        <v>0.83333333333333337</v>
      </c>
      <c r="G285" s="112"/>
      <c r="H285" s="114">
        <v>45930</v>
      </c>
      <c r="I285" s="112" t="s">
        <v>522</v>
      </c>
      <c r="J285" s="115" t="s">
        <v>122</v>
      </c>
      <c r="K285" s="112" t="s">
        <v>53</v>
      </c>
      <c r="L285" s="112" t="s">
        <v>512</v>
      </c>
      <c r="M285" s="115" t="s">
        <v>511</v>
      </c>
      <c r="N285" s="113">
        <v>0.83402777777777781</v>
      </c>
      <c r="O285" s="113">
        <v>0.91458333333333341</v>
      </c>
      <c r="P285" s="113">
        <v>8.0555555555555602E-2</v>
      </c>
      <c r="Q285" s="116">
        <v>154.9</v>
      </c>
      <c r="R285" s="117">
        <v>0.251</v>
      </c>
      <c r="S285" s="117">
        <v>1.1002000000000001</v>
      </c>
      <c r="T285" s="117">
        <v>222.6</v>
      </c>
      <c r="U285" s="117">
        <v>21.9</v>
      </c>
      <c r="V285" s="117">
        <v>0.30099999999999999</v>
      </c>
      <c r="W285" s="117">
        <v>4.3677999999999999</v>
      </c>
      <c r="X285" s="117">
        <v>47.2</v>
      </c>
      <c r="Y285" s="117">
        <v>153.9</v>
      </c>
      <c r="Z285" s="117">
        <v>0.29199999999999998</v>
      </c>
      <c r="AA285" s="117">
        <v>1.1297999999999999</v>
      </c>
      <c r="AB285" s="118">
        <v>216.8</v>
      </c>
      <c r="AH285" s="72" t="str">
        <f>IF(AND(B285="Premier League",E285="Live"),_xlfn.XLOOKUP(_xlfn.TEXTJOIN(" vs ",,C285:D285),Calendar!G:G,Calendar!B:B),IF(AND(B285="Premier League",E285="Highlights"),_xlfn.XLOOKUP(H285,Calendar!O:O,Calendar!N:N,,-1),""))</f>
        <v/>
      </c>
    </row>
    <row r="286" spans="1:34" s="72" customFormat="1" hidden="1" x14ac:dyDescent="0.35">
      <c r="A286" s="112" t="s">
        <v>70</v>
      </c>
      <c r="B286" s="112" t="s">
        <v>131</v>
      </c>
      <c r="C286" s="112" t="s">
        <v>67</v>
      </c>
      <c r="D286" s="112" t="s">
        <v>214</v>
      </c>
      <c r="E286" s="112" t="s">
        <v>41</v>
      </c>
      <c r="F286" s="113">
        <v>0.83333333333333337</v>
      </c>
      <c r="G286" s="112"/>
      <c r="H286" s="114">
        <v>45930</v>
      </c>
      <c r="I286" s="112" t="s">
        <v>522</v>
      </c>
      <c r="J286" s="115" t="s">
        <v>122</v>
      </c>
      <c r="K286" s="112" t="s">
        <v>53</v>
      </c>
      <c r="L286" s="112" t="s">
        <v>510</v>
      </c>
      <c r="M286" s="115" t="s">
        <v>511</v>
      </c>
      <c r="N286" s="113">
        <v>0.83402777777777781</v>
      </c>
      <c r="O286" s="113">
        <v>0.91388888888888897</v>
      </c>
      <c r="P286" s="113">
        <v>7.986111111111116E-2</v>
      </c>
      <c r="Q286" s="116">
        <v>358.9</v>
      </c>
      <c r="R286" s="117">
        <v>0.58099999999999996</v>
      </c>
      <c r="S286" s="117">
        <v>2.5463</v>
      </c>
      <c r="T286" s="117">
        <v>452.1</v>
      </c>
      <c r="U286" s="117">
        <v>20.8</v>
      </c>
      <c r="V286" s="117">
        <v>0.28599999999999998</v>
      </c>
      <c r="W286" s="117">
        <v>4.1483999999999996</v>
      </c>
      <c r="X286" s="117">
        <v>34</v>
      </c>
      <c r="Y286" s="117">
        <v>348.4</v>
      </c>
      <c r="Z286" s="117">
        <v>0.66100000000000003</v>
      </c>
      <c r="AA286" s="117">
        <v>2.5550999999999999</v>
      </c>
      <c r="AB286" s="118">
        <v>434.2</v>
      </c>
      <c r="AH286" s="72" t="str">
        <f>IF(AND(B286="Premier League",E286="Live"),_xlfn.XLOOKUP(_xlfn.TEXTJOIN(" vs ",,C286:D286),Calendar!G:G,Calendar!B:B),IF(AND(B286="Premier League",E286="Highlights"),_xlfn.XLOOKUP(H286,Calendar!O:O,Calendar!N:N,,-1),""))</f>
        <v/>
      </c>
    </row>
    <row r="287" spans="1:34" s="72" customFormat="1" hidden="1" x14ac:dyDescent="0.35">
      <c r="A287" s="112" t="s">
        <v>70</v>
      </c>
      <c r="B287" s="112" t="s">
        <v>131</v>
      </c>
      <c r="C287" s="112" t="s">
        <v>572</v>
      </c>
      <c r="D287" s="112" t="s">
        <v>574</v>
      </c>
      <c r="E287" s="112" t="s">
        <v>41</v>
      </c>
      <c r="F287" s="113">
        <v>0.73958333333333337</v>
      </c>
      <c r="G287" s="112"/>
      <c r="H287" s="114">
        <v>45931</v>
      </c>
      <c r="I287" s="112" t="s">
        <v>522</v>
      </c>
      <c r="J287" s="115" t="s">
        <v>123</v>
      </c>
      <c r="K287" s="112" t="s">
        <v>53</v>
      </c>
      <c r="L287" s="112" t="s">
        <v>513</v>
      </c>
      <c r="M287" s="115" t="s">
        <v>511</v>
      </c>
      <c r="N287" s="113">
        <v>0.74027777777777781</v>
      </c>
      <c r="O287" s="113">
        <v>0.81805555555555554</v>
      </c>
      <c r="P287" s="113">
        <v>7.7777777777777724E-2</v>
      </c>
      <c r="Q287" s="116">
        <v>6.2</v>
      </c>
      <c r="R287" s="117">
        <v>0.01</v>
      </c>
      <c r="S287" s="117">
        <v>5.96E-2</v>
      </c>
      <c r="T287" s="117">
        <v>25.6</v>
      </c>
      <c r="U287" s="117">
        <v>0.6</v>
      </c>
      <c r="V287" s="117">
        <v>8.0000000000000002E-3</v>
      </c>
      <c r="W287" s="117">
        <v>0.27039999999999997</v>
      </c>
      <c r="X287" s="117">
        <v>7.8</v>
      </c>
      <c r="Y287" s="117">
        <v>6.1</v>
      </c>
      <c r="Z287" s="117">
        <v>1.2E-2</v>
      </c>
      <c r="AA287" s="117">
        <v>6.0100000000000001E-2</v>
      </c>
      <c r="AB287" s="118">
        <v>25.6</v>
      </c>
      <c r="AH287" s="72" t="str">
        <f>IF(AND(B287="Premier League",E287="Live"),_xlfn.XLOOKUP(_xlfn.TEXTJOIN(" vs ",,C287:D287),Calendar!G:G,Calendar!B:B),IF(AND(B287="Premier League",E287="Highlights"),_xlfn.XLOOKUP(H287,Calendar!O:O,Calendar!N:N,,-1),""))</f>
        <v/>
      </c>
    </row>
    <row r="288" spans="1:34" s="72" customFormat="1" hidden="1" x14ac:dyDescent="0.35">
      <c r="A288" s="112" t="s">
        <v>70</v>
      </c>
      <c r="B288" s="112" t="s">
        <v>131</v>
      </c>
      <c r="C288" s="112" t="s">
        <v>626</v>
      </c>
      <c r="D288" s="112" t="s">
        <v>46</v>
      </c>
      <c r="E288" s="112" t="s">
        <v>41</v>
      </c>
      <c r="F288" s="113">
        <v>0.73958333333333337</v>
      </c>
      <c r="G288" s="112"/>
      <c r="H288" s="114">
        <v>45931</v>
      </c>
      <c r="I288" s="112" t="s">
        <v>522</v>
      </c>
      <c r="J288" s="115" t="s">
        <v>123</v>
      </c>
      <c r="K288" s="112" t="s">
        <v>53</v>
      </c>
      <c r="L288" s="112" t="s">
        <v>512</v>
      </c>
      <c r="M288" s="115" t="s">
        <v>511</v>
      </c>
      <c r="N288" s="113">
        <v>0.73958333333333337</v>
      </c>
      <c r="O288" s="113">
        <v>0.81736111111111109</v>
      </c>
      <c r="P288" s="113">
        <v>7.7777777777777724E-2</v>
      </c>
      <c r="Q288" s="116">
        <v>378.2</v>
      </c>
      <c r="R288" s="117">
        <v>0.61199999999999999</v>
      </c>
      <c r="S288" s="117">
        <v>3.6509999999999998</v>
      </c>
      <c r="T288" s="117">
        <v>495.7</v>
      </c>
      <c r="U288" s="117">
        <v>41.2</v>
      </c>
      <c r="V288" s="117">
        <v>0.56599999999999995</v>
      </c>
      <c r="W288" s="117">
        <v>18.701799999999999</v>
      </c>
      <c r="X288" s="117">
        <v>88</v>
      </c>
      <c r="Y288" s="117">
        <v>344.9</v>
      </c>
      <c r="Z288" s="117">
        <v>0.65300000000000002</v>
      </c>
      <c r="AA288" s="117">
        <v>3.4081000000000001</v>
      </c>
      <c r="AB288" s="118">
        <v>462.9</v>
      </c>
      <c r="AH288" s="72" t="str">
        <f>IF(AND(B288="Premier League",E288="Live"),_xlfn.XLOOKUP(_xlfn.TEXTJOIN(" vs ",,C288:D288),Calendar!G:G,Calendar!B:B),IF(AND(B288="Premier League",E288="Highlights"),_xlfn.XLOOKUP(H288,Calendar!O:O,Calendar!N:N,,-1),""))</f>
        <v/>
      </c>
    </row>
    <row r="289" spans="1:34" s="72" customFormat="1" hidden="1" x14ac:dyDescent="0.35">
      <c r="A289" s="112" t="s">
        <v>70</v>
      </c>
      <c r="B289" s="112" t="s">
        <v>145</v>
      </c>
      <c r="C289" s="112" t="s">
        <v>101</v>
      </c>
      <c r="D289" s="112" t="s">
        <v>244</v>
      </c>
      <c r="E289" s="112" t="s">
        <v>41</v>
      </c>
      <c r="F289" s="113">
        <v>0.83333333333333337</v>
      </c>
      <c r="G289" s="112"/>
      <c r="H289" s="114">
        <v>45931</v>
      </c>
      <c r="I289" s="112" t="s">
        <v>522</v>
      </c>
      <c r="J289" s="115" t="s">
        <v>123</v>
      </c>
      <c r="K289" s="112" t="s">
        <v>53</v>
      </c>
      <c r="L289" s="112" t="s">
        <v>54</v>
      </c>
      <c r="M289" s="115" t="s">
        <v>55</v>
      </c>
      <c r="N289" s="113">
        <v>0.83333333333333337</v>
      </c>
      <c r="O289" s="113">
        <v>0.91180555555555554</v>
      </c>
      <c r="P289" s="113">
        <v>7.8472222222222165E-2</v>
      </c>
      <c r="Q289" s="116">
        <v>67.7</v>
      </c>
      <c r="R289" s="117">
        <v>0.11</v>
      </c>
      <c r="S289" s="117">
        <v>0.48970000000000002</v>
      </c>
      <c r="T289" s="117">
        <v>102.8</v>
      </c>
      <c r="U289" s="117">
        <v>1.9</v>
      </c>
      <c r="V289" s="117">
        <v>2.5999999999999999E-2</v>
      </c>
      <c r="W289" s="117">
        <v>0.43630000000000002</v>
      </c>
      <c r="X289" s="117">
        <v>7.7</v>
      </c>
      <c r="Y289" s="117">
        <v>67.5</v>
      </c>
      <c r="Z289" s="117">
        <v>0.128</v>
      </c>
      <c r="AA289" s="117">
        <v>0.49940000000000001</v>
      </c>
      <c r="AB289" s="118">
        <v>101.1</v>
      </c>
      <c r="AH289" s="72" t="str">
        <f>IF(AND(B289="Premier League",E289="Live"),_xlfn.XLOOKUP(_xlfn.TEXTJOIN(" vs ",,C289:D289),Calendar!G:G,Calendar!B:B),IF(AND(B289="Premier League",E289="Highlights"),_xlfn.XLOOKUP(H289,Calendar!O:O,Calendar!N:N,,-1),""))</f>
        <v/>
      </c>
    </row>
    <row r="290" spans="1:34" s="72" customFormat="1" hidden="1" x14ac:dyDescent="0.35">
      <c r="A290" s="112" t="s">
        <v>70</v>
      </c>
      <c r="B290" s="112" t="s">
        <v>145</v>
      </c>
      <c r="C290" s="112" t="s">
        <v>101</v>
      </c>
      <c r="D290" s="112" t="s">
        <v>244</v>
      </c>
      <c r="E290" s="112" t="s">
        <v>41</v>
      </c>
      <c r="F290" s="113">
        <v>0.83333333333333337</v>
      </c>
      <c r="G290" s="112"/>
      <c r="H290" s="114">
        <v>45931</v>
      </c>
      <c r="I290" s="112" t="s">
        <v>522</v>
      </c>
      <c r="J290" s="115" t="s">
        <v>123</v>
      </c>
      <c r="K290" s="112" t="s">
        <v>53</v>
      </c>
      <c r="L290" s="112" t="s">
        <v>120</v>
      </c>
      <c r="M290" s="115" t="s">
        <v>55</v>
      </c>
      <c r="N290" s="113">
        <v>0.83333333333333337</v>
      </c>
      <c r="O290" s="113">
        <v>0.91180555555555554</v>
      </c>
      <c r="P290" s="113">
        <v>7.8472222222222165E-2</v>
      </c>
      <c r="Q290" s="116">
        <v>32.299999999999997</v>
      </c>
      <c r="R290" s="117">
        <v>5.1999999999999998E-2</v>
      </c>
      <c r="S290" s="117">
        <v>0.23369999999999999</v>
      </c>
      <c r="T290" s="117">
        <v>57.2</v>
      </c>
      <c r="U290" s="117">
        <v>0.1</v>
      </c>
      <c r="V290" s="117">
        <v>1E-3</v>
      </c>
      <c r="W290" s="117">
        <v>2.3E-2</v>
      </c>
      <c r="X290" s="117">
        <v>7.4</v>
      </c>
      <c r="Y290" s="117">
        <v>32.200000000000003</v>
      </c>
      <c r="Z290" s="117">
        <v>6.0999999999999999E-2</v>
      </c>
      <c r="AA290" s="117">
        <v>0.23830000000000001</v>
      </c>
      <c r="AB290" s="118">
        <v>57.2</v>
      </c>
      <c r="AH290" s="72" t="str">
        <f>IF(AND(B290="Premier League",E290="Live"),_xlfn.XLOOKUP(_xlfn.TEXTJOIN(" vs ",,C290:D290),Calendar!G:G,Calendar!B:B),IF(AND(B290="Premier League",E290="Highlights"),_xlfn.XLOOKUP(H290,Calendar!O:O,Calendar!N:N,,-1),""))</f>
        <v/>
      </c>
    </row>
    <row r="291" spans="1:34" s="72" customFormat="1" hidden="1" x14ac:dyDescent="0.35">
      <c r="A291" s="112" t="s">
        <v>70</v>
      </c>
      <c r="B291" s="112" t="s">
        <v>131</v>
      </c>
      <c r="C291" s="112" t="s">
        <v>40</v>
      </c>
      <c r="D291" s="112" t="s">
        <v>628</v>
      </c>
      <c r="E291" s="112" t="s">
        <v>41</v>
      </c>
      <c r="F291" s="113">
        <v>0.83333333333333337</v>
      </c>
      <c r="G291" s="112"/>
      <c r="H291" s="114">
        <v>45931</v>
      </c>
      <c r="I291" s="112" t="s">
        <v>522</v>
      </c>
      <c r="J291" s="115" t="s">
        <v>123</v>
      </c>
      <c r="K291" s="112" t="s">
        <v>53</v>
      </c>
      <c r="L291" s="112" t="s">
        <v>510</v>
      </c>
      <c r="M291" s="115" t="s">
        <v>511</v>
      </c>
      <c r="N291" s="113">
        <v>0.83402777777777781</v>
      </c>
      <c r="O291" s="113">
        <v>0.91319444444444453</v>
      </c>
      <c r="P291" s="113">
        <v>7.9166666666666718E-2</v>
      </c>
      <c r="Q291" s="116">
        <v>537.4</v>
      </c>
      <c r="R291" s="117">
        <v>0.86899999999999999</v>
      </c>
      <c r="S291" s="117">
        <v>3.8866999999999998</v>
      </c>
      <c r="T291" s="117">
        <v>625.29999999999995</v>
      </c>
      <c r="U291" s="117">
        <v>72.3</v>
      </c>
      <c r="V291" s="117">
        <v>0.99399999999999999</v>
      </c>
      <c r="W291" s="117">
        <v>16.540800000000001</v>
      </c>
      <c r="X291" s="117">
        <v>104.2</v>
      </c>
      <c r="Y291" s="117">
        <v>525.29999999999995</v>
      </c>
      <c r="Z291" s="117">
        <v>0.995</v>
      </c>
      <c r="AA291" s="117">
        <v>3.8849999999999998</v>
      </c>
      <c r="AB291" s="118">
        <v>607.20000000000005</v>
      </c>
      <c r="AH291" s="72" t="str">
        <f>IF(AND(B291="Premier League",E291="Live"),_xlfn.XLOOKUP(_xlfn.TEXTJOIN(" vs ",,C291:D291),Calendar!G:G,Calendar!B:B),IF(AND(B291="Premier League",E291="Highlights"),_xlfn.XLOOKUP(H291,Calendar!O:O,Calendar!N:N,,-1),""))</f>
        <v/>
      </c>
    </row>
    <row r="292" spans="1:34" s="72" customFormat="1" hidden="1" x14ac:dyDescent="0.35">
      <c r="A292" s="112" t="s">
        <v>70</v>
      </c>
      <c r="B292" s="112" t="s">
        <v>131</v>
      </c>
      <c r="C292" s="112" t="s">
        <v>177</v>
      </c>
      <c r="D292" s="112" t="s">
        <v>543</v>
      </c>
      <c r="E292" s="112" t="s">
        <v>41</v>
      </c>
      <c r="F292" s="113">
        <v>0.83333333333333337</v>
      </c>
      <c r="G292" s="112"/>
      <c r="H292" s="114">
        <v>45931</v>
      </c>
      <c r="I292" s="112" t="s">
        <v>522</v>
      </c>
      <c r="J292" s="115" t="s">
        <v>123</v>
      </c>
      <c r="K292" s="112" t="s">
        <v>53</v>
      </c>
      <c r="L292" s="112" t="s">
        <v>514</v>
      </c>
      <c r="M292" s="115" t="s">
        <v>511</v>
      </c>
      <c r="N292" s="113">
        <v>0.83402777777777781</v>
      </c>
      <c r="O292" s="113">
        <v>0.91180555555555554</v>
      </c>
      <c r="P292" s="113">
        <v>7.7777777777777724E-2</v>
      </c>
      <c r="Q292" s="116">
        <v>283.7</v>
      </c>
      <c r="R292" s="117">
        <v>0.45900000000000002</v>
      </c>
      <c r="S292" s="117">
        <v>2.0510000000000002</v>
      </c>
      <c r="T292" s="117">
        <v>370.3</v>
      </c>
      <c r="U292" s="117">
        <v>43.1</v>
      </c>
      <c r="V292" s="117">
        <v>0.59299999999999997</v>
      </c>
      <c r="W292" s="117">
        <v>9.8808000000000007</v>
      </c>
      <c r="X292" s="117">
        <v>58.2</v>
      </c>
      <c r="Y292" s="117">
        <v>241.8</v>
      </c>
      <c r="Z292" s="117">
        <v>0.45800000000000002</v>
      </c>
      <c r="AA292" s="117">
        <v>1.7878000000000001</v>
      </c>
      <c r="AB292" s="118">
        <v>333.6</v>
      </c>
      <c r="AH292" s="72" t="str">
        <f>IF(AND(B292="Premier League",E292="Live"),_xlfn.XLOOKUP(_xlfn.TEXTJOIN(" vs ",,C292:D292),Calendar!G:G,Calendar!B:B),IF(AND(B292="Premier League",E292="Highlights"),_xlfn.XLOOKUP(H292,Calendar!O:O,Calendar!N:N,,-1),""))</f>
        <v/>
      </c>
    </row>
    <row r="293" spans="1:34" s="72" customFormat="1" hidden="1" x14ac:dyDescent="0.35">
      <c r="A293" s="112" t="s">
        <v>70</v>
      </c>
      <c r="B293" s="112" t="s">
        <v>131</v>
      </c>
      <c r="C293" s="112" t="s">
        <v>619</v>
      </c>
      <c r="D293" s="112" t="s">
        <v>49</v>
      </c>
      <c r="E293" s="112" t="s">
        <v>41</v>
      </c>
      <c r="F293" s="113">
        <v>0.83333333333333337</v>
      </c>
      <c r="G293" s="112"/>
      <c r="H293" s="114">
        <v>45931</v>
      </c>
      <c r="I293" s="112" t="s">
        <v>522</v>
      </c>
      <c r="J293" s="115" t="s">
        <v>123</v>
      </c>
      <c r="K293" s="112" t="s">
        <v>53</v>
      </c>
      <c r="L293" s="112" t="s">
        <v>512</v>
      </c>
      <c r="M293" s="115" t="s">
        <v>511</v>
      </c>
      <c r="N293" s="113">
        <v>0.83402777777777781</v>
      </c>
      <c r="O293" s="113">
        <v>0.91458333333333341</v>
      </c>
      <c r="P293" s="113">
        <v>8.0555555555555602E-2</v>
      </c>
      <c r="Q293" s="116">
        <v>274.39999999999998</v>
      </c>
      <c r="R293" s="117">
        <v>0.44400000000000001</v>
      </c>
      <c r="S293" s="117">
        <v>1.9838</v>
      </c>
      <c r="T293" s="117">
        <v>358.2</v>
      </c>
      <c r="U293" s="117">
        <v>23.1</v>
      </c>
      <c r="V293" s="117">
        <v>0.318</v>
      </c>
      <c r="W293" s="117">
        <v>5.2607999999999997</v>
      </c>
      <c r="X293" s="117">
        <v>41.1</v>
      </c>
      <c r="Y293" s="117">
        <v>266.89999999999998</v>
      </c>
      <c r="Z293" s="117">
        <v>0.50600000000000001</v>
      </c>
      <c r="AA293" s="117">
        <v>1.9729000000000001</v>
      </c>
      <c r="AB293" s="118">
        <v>342.1</v>
      </c>
      <c r="AH293" s="72" t="str">
        <f>IF(AND(B293="Premier League",E293="Live"),_xlfn.XLOOKUP(_xlfn.TEXTJOIN(" vs ",,C293:D293),Calendar!G:G,Calendar!B:B),IF(AND(B293="Premier League",E293="Highlights"),_xlfn.XLOOKUP(H293,Calendar!O:O,Calendar!N:N,,-1),""))</f>
        <v/>
      </c>
    </row>
    <row r="294" spans="1:34" s="72" customFormat="1" hidden="1" x14ac:dyDescent="0.35">
      <c r="A294" s="112" t="s">
        <v>70</v>
      </c>
      <c r="B294" s="112" t="s">
        <v>562</v>
      </c>
      <c r="C294" s="112" t="s">
        <v>640</v>
      </c>
      <c r="D294" s="112" t="s">
        <v>81</v>
      </c>
      <c r="E294" s="112" t="s">
        <v>41</v>
      </c>
      <c r="F294" s="113">
        <v>0.73958333333333337</v>
      </c>
      <c r="G294" s="112"/>
      <c r="H294" s="114">
        <v>45932</v>
      </c>
      <c r="I294" s="112" t="s">
        <v>522</v>
      </c>
      <c r="J294" s="115" t="s">
        <v>127</v>
      </c>
      <c r="K294" s="112" t="s">
        <v>53</v>
      </c>
      <c r="L294" s="112" t="s">
        <v>513</v>
      </c>
      <c r="M294" s="115" t="s">
        <v>511</v>
      </c>
      <c r="N294" s="113">
        <v>0.74027777777777781</v>
      </c>
      <c r="O294" s="113">
        <v>0.82083333333333341</v>
      </c>
      <c r="P294" s="113">
        <v>8.0555555555555602E-2</v>
      </c>
      <c r="Q294" s="116">
        <v>143.1</v>
      </c>
      <c r="R294" s="117">
        <v>0.23100000000000001</v>
      </c>
      <c r="S294" s="117">
        <v>1.3364</v>
      </c>
      <c r="T294" s="117">
        <v>244</v>
      </c>
      <c r="U294" s="117">
        <v>12.8</v>
      </c>
      <c r="V294" s="117">
        <v>0.17599999999999999</v>
      </c>
      <c r="W294" s="117">
        <v>6.2868000000000004</v>
      </c>
      <c r="X294" s="117">
        <v>23.2</v>
      </c>
      <c r="Y294" s="117">
        <v>135.30000000000001</v>
      </c>
      <c r="Z294" s="117">
        <v>0.25600000000000001</v>
      </c>
      <c r="AA294" s="117">
        <v>1.2943</v>
      </c>
      <c r="AB294" s="118">
        <v>225.8</v>
      </c>
      <c r="AH294" s="72" t="str">
        <f>IF(AND(B294="Premier League",E294="Live"),_xlfn.XLOOKUP(_xlfn.TEXTJOIN(" vs ",,C294:D294),Calendar!G:G,Calendar!B:B),IF(AND(B294="Premier League",E294="Highlights"),_xlfn.XLOOKUP(H294,Calendar!O:O,Calendar!N:N,,-1),""))</f>
        <v/>
      </c>
    </row>
    <row r="295" spans="1:34" s="72" customFormat="1" hidden="1" x14ac:dyDescent="0.35">
      <c r="A295" s="112" t="s">
        <v>70</v>
      </c>
      <c r="B295" s="112" t="s">
        <v>148</v>
      </c>
      <c r="C295" s="112" t="s">
        <v>195</v>
      </c>
      <c r="D295" s="112" t="s">
        <v>641</v>
      </c>
      <c r="E295" s="112" t="s">
        <v>41</v>
      </c>
      <c r="F295" s="113">
        <v>0.73958333333333337</v>
      </c>
      <c r="G295" s="112"/>
      <c r="H295" s="114">
        <v>45932</v>
      </c>
      <c r="I295" s="112" t="s">
        <v>522</v>
      </c>
      <c r="J295" s="115" t="s">
        <v>127</v>
      </c>
      <c r="K295" s="112" t="s">
        <v>53</v>
      </c>
      <c r="L295" s="112" t="s">
        <v>512</v>
      </c>
      <c r="M295" s="115" t="s">
        <v>511</v>
      </c>
      <c r="N295" s="113">
        <v>0.73958333333333337</v>
      </c>
      <c r="O295" s="113">
        <v>0.81874999999999998</v>
      </c>
      <c r="P295" s="113">
        <v>7.9166666666666607E-2</v>
      </c>
      <c r="Q295" s="116">
        <v>210.3</v>
      </c>
      <c r="R295" s="117">
        <v>0.34</v>
      </c>
      <c r="S295" s="117">
        <v>1.9725999999999999</v>
      </c>
      <c r="T295" s="117">
        <v>297.5</v>
      </c>
      <c r="U295" s="117">
        <v>12.9</v>
      </c>
      <c r="V295" s="117">
        <v>0.17699999999999999</v>
      </c>
      <c r="W295" s="117">
        <v>6.3704000000000001</v>
      </c>
      <c r="X295" s="117">
        <v>22.2</v>
      </c>
      <c r="Y295" s="117">
        <v>204.1</v>
      </c>
      <c r="Z295" s="117">
        <v>0.38700000000000001</v>
      </c>
      <c r="AA295" s="117">
        <v>1.9608000000000001</v>
      </c>
      <c r="AB295" s="118">
        <v>281.5</v>
      </c>
      <c r="AH295" s="72" t="str">
        <f>IF(AND(B295="Premier League",E295="Live"),_xlfn.XLOOKUP(_xlfn.TEXTJOIN(" vs ",,C295:D295),Calendar!G:G,Calendar!B:B),IF(AND(B295="Premier League",E295="Highlights"),_xlfn.XLOOKUP(H295,Calendar!O:O,Calendar!N:N,,-1),""))</f>
        <v/>
      </c>
    </row>
    <row r="296" spans="1:34" s="72" customFormat="1" hidden="1" x14ac:dyDescent="0.35">
      <c r="A296" s="112" t="s">
        <v>70</v>
      </c>
      <c r="B296" s="112" t="s">
        <v>148</v>
      </c>
      <c r="C296" s="112" t="s">
        <v>246</v>
      </c>
      <c r="D296" s="112" t="s">
        <v>190</v>
      </c>
      <c r="E296" s="112" t="s">
        <v>41</v>
      </c>
      <c r="F296" s="113">
        <v>0.73958333333333337</v>
      </c>
      <c r="G296" s="112"/>
      <c r="H296" s="114">
        <v>45932</v>
      </c>
      <c r="I296" s="112" t="s">
        <v>522</v>
      </c>
      <c r="J296" s="115" t="s">
        <v>127</v>
      </c>
      <c r="K296" s="112" t="s">
        <v>53</v>
      </c>
      <c r="L296" s="112" t="s">
        <v>514</v>
      </c>
      <c r="M296" s="115" t="s">
        <v>511</v>
      </c>
      <c r="N296" s="113">
        <v>0.74097222222222225</v>
      </c>
      <c r="O296" s="113">
        <v>0.82083333333333341</v>
      </c>
      <c r="P296" s="113">
        <v>7.986111111111116E-2</v>
      </c>
      <c r="Q296" s="116">
        <v>18.100000000000001</v>
      </c>
      <c r="R296" s="117">
        <v>2.9000000000000001E-2</v>
      </c>
      <c r="S296" s="117">
        <v>0.16880000000000001</v>
      </c>
      <c r="T296" s="117">
        <v>123.6</v>
      </c>
      <c r="U296" s="117">
        <v>1.8</v>
      </c>
      <c r="V296" s="117">
        <v>2.5000000000000001E-2</v>
      </c>
      <c r="W296" s="117">
        <v>0.88280000000000003</v>
      </c>
      <c r="X296" s="117">
        <v>20.9</v>
      </c>
      <c r="Y296" s="117">
        <v>17.600000000000001</v>
      </c>
      <c r="Z296" s="117">
        <v>3.3000000000000002E-2</v>
      </c>
      <c r="AA296" s="117">
        <v>0.1681</v>
      </c>
      <c r="AB296" s="118">
        <v>111</v>
      </c>
      <c r="AH296" s="72" t="str">
        <f>IF(AND(B296="Premier League",E296="Live"),_xlfn.XLOOKUP(_xlfn.TEXTJOIN(" vs ",,C296:D296),Calendar!G:G,Calendar!B:B),IF(AND(B296="Premier League",E296="Highlights"),_xlfn.XLOOKUP(H296,Calendar!O:O,Calendar!N:N,,-1),""))</f>
        <v/>
      </c>
    </row>
    <row r="297" spans="1:34" s="72" customFormat="1" hidden="1" x14ac:dyDescent="0.35">
      <c r="A297" s="112" t="s">
        <v>70</v>
      </c>
      <c r="B297" s="112" t="s">
        <v>146</v>
      </c>
      <c r="C297" s="112" t="s">
        <v>232</v>
      </c>
      <c r="D297" s="112" t="s">
        <v>171</v>
      </c>
      <c r="E297" s="112" t="s">
        <v>41</v>
      </c>
      <c r="F297" s="113">
        <v>0.83333333333333337</v>
      </c>
      <c r="G297" s="112"/>
      <c r="H297" s="114">
        <v>45932</v>
      </c>
      <c r="I297" s="112" t="s">
        <v>522</v>
      </c>
      <c r="J297" s="115" t="s">
        <v>127</v>
      </c>
      <c r="K297" s="112" t="s">
        <v>53</v>
      </c>
      <c r="L297" s="112" t="s">
        <v>54</v>
      </c>
      <c r="M297" s="115" t="s">
        <v>55</v>
      </c>
      <c r="N297" s="113">
        <v>0.83402777777777781</v>
      </c>
      <c r="O297" s="113">
        <v>0.91250000000000009</v>
      </c>
      <c r="P297" s="113">
        <v>7.8472222222222276E-2</v>
      </c>
      <c r="Q297" s="116">
        <v>39.799999999999997</v>
      </c>
      <c r="R297" s="117">
        <v>6.4000000000000001E-2</v>
      </c>
      <c r="S297" s="117">
        <v>0.27700000000000002</v>
      </c>
      <c r="T297" s="117">
        <v>68.3</v>
      </c>
      <c r="U297" s="117">
        <v>0</v>
      </c>
      <c r="V297" s="117">
        <v>0</v>
      </c>
      <c r="W297" s="117">
        <v>0</v>
      </c>
      <c r="X297" s="117" t="s">
        <v>541</v>
      </c>
      <c r="Y297" s="117">
        <v>39.4</v>
      </c>
      <c r="Z297" s="117">
        <v>7.4999999999999997E-2</v>
      </c>
      <c r="AA297" s="117">
        <v>0.28110000000000002</v>
      </c>
      <c r="AB297" s="118">
        <v>67.5</v>
      </c>
      <c r="AH297" s="72" t="str">
        <f>IF(AND(B297="Premier League",E297="Live"),_xlfn.XLOOKUP(_xlfn.TEXTJOIN(" vs ",,C297:D297),Calendar!G:G,Calendar!B:B),IF(AND(B297="Premier League",E297="Highlights"),_xlfn.XLOOKUP(H297,Calendar!O:O,Calendar!N:N,,-1),""))</f>
        <v/>
      </c>
    </row>
    <row r="298" spans="1:34" s="72" customFormat="1" hidden="1" x14ac:dyDescent="0.35">
      <c r="A298" s="112" t="s">
        <v>70</v>
      </c>
      <c r="B298" s="112" t="s">
        <v>146</v>
      </c>
      <c r="C298" s="112" t="s">
        <v>232</v>
      </c>
      <c r="D298" s="112" t="s">
        <v>171</v>
      </c>
      <c r="E298" s="112" t="s">
        <v>41</v>
      </c>
      <c r="F298" s="113">
        <v>0.83333333333333337</v>
      </c>
      <c r="G298" s="112"/>
      <c r="H298" s="114">
        <v>45932</v>
      </c>
      <c r="I298" s="112" t="s">
        <v>522</v>
      </c>
      <c r="J298" s="115" t="s">
        <v>127</v>
      </c>
      <c r="K298" s="112" t="s">
        <v>53</v>
      </c>
      <c r="L298" s="112" t="s">
        <v>120</v>
      </c>
      <c r="M298" s="115" t="s">
        <v>55</v>
      </c>
      <c r="N298" s="113">
        <v>0.83402777777777781</v>
      </c>
      <c r="O298" s="113">
        <v>0.91250000000000009</v>
      </c>
      <c r="P298" s="113">
        <v>7.8472222222222276E-2</v>
      </c>
      <c r="Q298" s="116">
        <v>49.7</v>
      </c>
      <c r="R298" s="117">
        <v>0.08</v>
      </c>
      <c r="S298" s="117">
        <v>0.34589999999999999</v>
      </c>
      <c r="T298" s="117">
        <v>68.2</v>
      </c>
      <c r="U298" s="117">
        <v>0.2</v>
      </c>
      <c r="V298" s="117">
        <v>3.0000000000000001E-3</v>
      </c>
      <c r="W298" s="117">
        <v>5.5E-2</v>
      </c>
      <c r="X298" s="117">
        <v>8.6</v>
      </c>
      <c r="Y298" s="117">
        <v>49.6</v>
      </c>
      <c r="Z298" s="117">
        <v>9.4E-2</v>
      </c>
      <c r="AA298" s="117">
        <v>0.3538</v>
      </c>
      <c r="AB298" s="118">
        <v>68.2</v>
      </c>
      <c r="AH298" s="72" t="str">
        <f>IF(AND(B298="Premier League",E298="Live"),_xlfn.XLOOKUP(_xlfn.TEXTJOIN(" vs ",,C298:D298),Calendar!G:G,Calendar!B:B),IF(AND(B298="Premier League",E298="Highlights"),_xlfn.XLOOKUP(H298,Calendar!O:O,Calendar!N:N,,-1),""))</f>
        <v/>
      </c>
    </row>
    <row r="299" spans="1:34" s="72" customFormat="1" hidden="1" x14ac:dyDescent="0.35">
      <c r="A299" s="112" t="s">
        <v>70</v>
      </c>
      <c r="B299" s="112" t="s">
        <v>562</v>
      </c>
      <c r="C299" s="112" t="s">
        <v>533</v>
      </c>
      <c r="D299" s="112" t="s">
        <v>180</v>
      </c>
      <c r="E299" s="112" t="s">
        <v>41</v>
      </c>
      <c r="F299" s="113">
        <v>0.83333333333333337</v>
      </c>
      <c r="G299" s="112"/>
      <c r="H299" s="114">
        <v>45932</v>
      </c>
      <c r="I299" s="112" t="s">
        <v>522</v>
      </c>
      <c r="J299" s="115" t="s">
        <v>127</v>
      </c>
      <c r="K299" s="112" t="s">
        <v>53</v>
      </c>
      <c r="L299" s="112" t="s">
        <v>514</v>
      </c>
      <c r="M299" s="115" t="s">
        <v>511</v>
      </c>
      <c r="N299" s="113">
        <v>0.83472222222222225</v>
      </c>
      <c r="O299" s="113">
        <v>0.91250000000000009</v>
      </c>
      <c r="P299" s="113">
        <v>7.7777777777777835E-2</v>
      </c>
      <c r="Q299" s="116">
        <v>48.4</v>
      </c>
      <c r="R299" s="117">
        <v>7.8E-2</v>
      </c>
      <c r="S299" s="117">
        <v>0.33660000000000001</v>
      </c>
      <c r="T299" s="117">
        <v>116.6</v>
      </c>
      <c r="U299" s="117">
        <v>9.3000000000000007</v>
      </c>
      <c r="V299" s="117">
        <v>0.128</v>
      </c>
      <c r="W299" s="117">
        <v>2.5499999999999998</v>
      </c>
      <c r="X299" s="117">
        <v>14.7</v>
      </c>
      <c r="Y299" s="117">
        <v>44</v>
      </c>
      <c r="Z299" s="117">
        <v>8.3000000000000004E-2</v>
      </c>
      <c r="AA299" s="117">
        <v>0.31359999999999999</v>
      </c>
      <c r="AB299" s="118">
        <v>112.9</v>
      </c>
      <c r="AH299" s="72" t="str">
        <f>IF(AND(B299="Premier League",E299="Live"),_xlfn.XLOOKUP(_xlfn.TEXTJOIN(" vs ",,C299:D299),Calendar!G:G,Calendar!B:B),IF(AND(B299="Premier League",E299="Highlights"),_xlfn.XLOOKUP(H299,Calendar!O:O,Calendar!N:N,,-1),""))</f>
        <v/>
      </c>
    </row>
    <row r="300" spans="1:34" s="72" customFormat="1" hidden="1" x14ac:dyDescent="0.35">
      <c r="A300" s="112" t="s">
        <v>70</v>
      </c>
      <c r="B300" s="112" t="s">
        <v>148</v>
      </c>
      <c r="C300" s="112" t="s">
        <v>642</v>
      </c>
      <c r="D300" s="112" t="s">
        <v>82</v>
      </c>
      <c r="E300" s="112" t="s">
        <v>41</v>
      </c>
      <c r="F300" s="113">
        <v>0.83333333333333337</v>
      </c>
      <c r="G300" s="112"/>
      <c r="H300" s="114">
        <v>45932</v>
      </c>
      <c r="I300" s="112" t="s">
        <v>522</v>
      </c>
      <c r="J300" s="115" t="s">
        <v>127</v>
      </c>
      <c r="K300" s="112" t="s">
        <v>53</v>
      </c>
      <c r="L300" s="112" t="s">
        <v>513</v>
      </c>
      <c r="M300" s="115" t="s">
        <v>511</v>
      </c>
      <c r="N300" s="113">
        <v>0.83472222222222225</v>
      </c>
      <c r="O300" s="113">
        <v>0.91319444444444453</v>
      </c>
      <c r="P300" s="113">
        <v>7.8472222222222276E-2</v>
      </c>
      <c r="Q300" s="116">
        <v>223.6</v>
      </c>
      <c r="R300" s="117">
        <v>0.36199999999999999</v>
      </c>
      <c r="S300" s="117">
        <v>1.5517000000000001</v>
      </c>
      <c r="T300" s="117">
        <v>290.10000000000002</v>
      </c>
      <c r="U300" s="117">
        <v>7.1</v>
      </c>
      <c r="V300" s="117">
        <v>9.8000000000000004E-2</v>
      </c>
      <c r="W300" s="117">
        <v>1.9382999999999999</v>
      </c>
      <c r="X300" s="117">
        <v>11.9</v>
      </c>
      <c r="Y300" s="117">
        <v>207.3</v>
      </c>
      <c r="Z300" s="117">
        <v>0.39300000000000002</v>
      </c>
      <c r="AA300" s="117">
        <v>1.4743999999999999</v>
      </c>
      <c r="AB300" s="118">
        <v>273.5</v>
      </c>
      <c r="AH300" s="72" t="str">
        <f>IF(AND(B300="Premier League",E300="Live"),_xlfn.XLOOKUP(_xlfn.TEXTJOIN(" vs ",,C300:D300),Calendar!G:G,Calendar!B:B),IF(AND(B300="Premier League",E300="Highlights"),_xlfn.XLOOKUP(H300,Calendar!O:O,Calendar!N:N,,-1),""))</f>
        <v/>
      </c>
    </row>
    <row r="301" spans="1:34" s="72" customFormat="1" hidden="1" x14ac:dyDescent="0.35">
      <c r="A301" s="112" t="s">
        <v>70</v>
      </c>
      <c r="B301" s="112" t="s">
        <v>148</v>
      </c>
      <c r="C301" s="112" t="s">
        <v>164</v>
      </c>
      <c r="D301" s="112" t="s">
        <v>634</v>
      </c>
      <c r="E301" s="112" t="s">
        <v>41</v>
      </c>
      <c r="F301" s="113">
        <v>0.83333333333333337</v>
      </c>
      <c r="G301" s="112"/>
      <c r="H301" s="114">
        <v>45932</v>
      </c>
      <c r="I301" s="112" t="s">
        <v>522</v>
      </c>
      <c r="J301" s="115" t="s">
        <v>127</v>
      </c>
      <c r="K301" s="112" t="s">
        <v>53</v>
      </c>
      <c r="L301" s="112" t="s">
        <v>510</v>
      </c>
      <c r="M301" s="115" t="s">
        <v>511</v>
      </c>
      <c r="N301" s="113">
        <v>0.83402777777777781</v>
      </c>
      <c r="O301" s="113">
        <v>0.91388888888888897</v>
      </c>
      <c r="P301" s="113">
        <v>7.986111111111116E-2</v>
      </c>
      <c r="Q301" s="116">
        <v>265.5</v>
      </c>
      <c r="R301" s="117">
        <v>0.42899999999999999</v>
      </c>
      <c r="S301" s="117">
        <v>1.8403</v>
      </c>
      <c r="T301" s="117">
        <v>353.4</v>
      </c>
      <c r="U301" s="117">
        <v>5.8</v>
      </c>
      <c r="V301" s="117">
        <v>0.08</v>
      </c>
      <c r="W301" s="117">
        <v>1.5821000000000001</v>
      </c>
      <c r="X301" s="117">
        <v>12.5</v>
      </c>
      <c r="Y301" s="117">
        <v>261.3</v>
      </c>
      <c r="Z301" s="117">
        <v>0.495</v>
      </c>
      <c r="AA301" s="117">
        <v>1.8562000000000001</v>
      </c>
      <c r="AB301" s="118">
        <v>350.9</v>
      </c>
      <c r="AH301" s="72" t="str">
        <f>IF(AND(B301="Premier League",E301="Live"),_xlfn.XLOOKUP(_xlfn.TEXTJOIN(" vs ",,C301:D301),Calendar!G:G,Calendar!B:B),IF(AND(B301="Premier League",E301="Highlights"),_xlfn.XLOOKUP(H301,Calendar!O:O,Calendar!N:N,,-1),""))</f>
        <v/>
      </c>
    </row>
    <row r="302" spans="1:34" s="72" customFormat="1" hidden="1" x14ac:dyDescent="0.35">
      <c r="A302" s="112" t="s">
        <v>70</v>
      </c>
      <c r="B302" s="112" t="s">
        <v>148</v>
      </c>
      <c r="C302" s="112" t="s">
        <v>635</v>
      </c>
      <c r="D302" s="112" t="s">
        <v>194</v>
      </c>
      <c r="E302" s="112" t="s">
        <v>41</v>
      </c>
      <c r="F302" s="113">
        <v>0.83333333333333337</v>
      </c>
      <c r="G302" s="112"/>
      <c r="H302" s="114">
        <v>45932</v>
      </c>
      <c r="I302" s="112" t="s">
        <v>522</v>
      </c>
      <c r="J302" s="115" t="s">
        <v>127</v>
      </c>
      <c r="K302" s="112" t="s">
        <v>53</v>
      </c>
      <c r="L302" s="112" t="s">
        <v>512</v>
      </c>
      <c r="M302" s="115" t="s">
        <v>511</v>
      </c>
      <c r="N302" s="113">
        <v>0.83402777777777781</v>
      </c>
      <c r="O302" s="113">
        <v>0.91180555555555554</v>
      </c>
      <c r="P302" s="113">
        <v>7.7777777777777724E-2</v>
      </c>
      <c r="Q302" s="116">
        <v>234.6</v>
      </c>
      <c r="R302" s="117">
        <v>0.379</v>
      </c>
      <c r="S302" s="117">
        <v>1.6362000000000001</v>
      </c>
      <c r="T302" s="117">
        <v>268.89999999999998</v>
      </c>
      <c r="U302" s="117">
        <v>14.8</v>
      </c>
      <c r="V302" s="117">
        <v>0.20300000000000001</v>
      </c>
      <c r="W302" s="117">
        <v>4.0918000000000001</v>
      </c>
      <c r="X302" s="117">
        <v>27.3</v>
      </c>
      <c r="Y302" s="117">
        <v>228.1</v>
      </c>
      <c r="Z302" s="117">
        <v>0.432</v>
      </c>
      <c r="AA302" s="117">
        <v>1.6307</v>
      </c>
      <c r="AB302" s="118">
        <v>258.39999999999998</v>
      </c>
      <c r="AH302" s="72" t="str">
        <f>IF(AND(B302="Premier League",E302="Live"),_xlfn.XLOOKUP(_xlfn.TEXTJOIN(" vs ",,C302:D302),Calendar!G:G,Calendar!B:B),IF(AND(B302="Premier League",E302="Highlights"),_xlfn.XLOOKUP(H302,Calendar!O:O,Calendar!N:N,,-1),""))</f>
        <v/>
      </c>
    </row>
    <row r="303" spans="1:34" s="72" customFormat="1" hidden="1" x14ac:dyDescent="0.35">
      <c r="A303" s="112" t="s">
        <v>70</v>
      </c>
      <c r="B303" s="112" t="s">
        <v>152</v>
      </c>
      <c r="C303" s="112" t="s">
        <v>604</v>
      </c>
      <c r="D303" s="112" t="s">
        <v>252</v>
      </c>
      <c r="E303" s="112" t="s">
        <v>41</v>
      </c>
      <c r="F303" s="113">
        <v>0.8125</v>
      </c>
      <c r="G303" s="112"/>
      <c r="H303" s="114">
        <v>45933</v>
      </c>
      <c r="I303" s="112" t="s">
        <v>522</v>
      </c>
      <c r="J303" s="115" t="s">
        <v>71</v>
      </c>
      <c r="K303" s="112" t="s">
        <v>53</v>
      </c>
      <c r="L303" s="112" t="s">
        <v>352</v>
      </c>
      <c r="M303" s="115" t="s">
        <v>36</v>
      </c>
      <c r="N303" s="113">
        <v>0.8125</v>
      </c>
      <c r="O303" s="113">
        <v>0.89027777777777783</v>
      </c>
      <c r="P303" s="113">
        <v>7.7777777777777835E-2</v>
      </c>
      <c r="Q303" s="116">
        <v>190.9</v>
      </c>
      <c r="R303" s="117">
        <v>0.309</v>
      </c>
      <c r="S303" s="117">
        <v>1.4496</v>
      </c>
      <c r="T303" s="117">
        <v>260.7</v>
      </c>
      <c r="U303" s="117">
        <v>10.7</v>
      </c>
      <c r="V303" s="117">
        <v>0.14699999999999999</v>
      </c>
      <c r="W303" s="117">
        <v>3.6530999999999998</v>
      </c>
      <c r="X303" s="117">
        <v>13.4</v>
      </c>
      <c r="Y303" s="117">
        <v>184.9</v>
      </c>
      <c r="Z303" s="117">
        <v>0.35</v>
      </c>
      <c r="AA303" s="117">
        <v>1.4459</v>
      </c>
      <c r="AB303" s="118">
        <v>251.5</v>
      </c>
      <c r="AH303" s="72" t="str">
        <f>IF(AND(B303="Premier League",E303="Live"),_xlfn.XLOOKUP(_xlfn.TEXTJOIN(" vs ",,C303:D303),Calendar!G:G,Calendar!B:B),IF(AND(B303="Premier League",E303="Highlights"),_xlfn.XLOOKUP(H303,Calendar!O:O,Calendar!N:N,,-1),""))</f>
        <v/>
      </c>
    </row>
    <row r="304" spans="1:34" s="72" customFormat="1" hidden="1" x14ac:dyDescent="0.35">
      <c r="A304" s="112" t="s">
        <v>70</v>
      </c>
      <c r="B304" s="112" t="s">
        <v>145</v>
      </c>
      <c r="C304" s="112" t="s">
        <v>110</v>
      </c>
      <c r="D304" s="112" t="s">
        <v>88</v>
      </c>
      <c r="E304" s="112" t="s">
        <v>41</v>
      </c>
      <c r="F304" s="113">
        <v>0.83333333333333337</v>
      </c>
      <c r="G304" s="112"/>
      <c r="H304" s="114">
        <v>45933</v>
      </c>
      <c r="I304" s="112" t="s">
        <v>522</v>
      </c>
      <c r="J304" s="115" t="s">
        <v>71</v>
      </c>
      <c r="K304" s="112" t="s">
        <v>53</v>
      </c>
      <c r="L304" s="112" t="s">
        <v>120</v>
      </c>
      <c r="M304" s="115" t="s">
        <v>55</v>
      </c>
      <c r="N304" s="113">
        <v>0.83333333333333337</v>
      </c>
      <c r="O304" s="113">
        <v>0.91180555555555554</v>
      </c>
      <c r="P304" s="113">
        <v>7.8472222222222165E-2</v>
      </c>
      <c r="Q304" s="116">
        <v>165.7</v>
      </c>
      <c r="R304" s="117">
        <v>0.26800000000000002</v>
      </c>
      <c r="S304" s="117">
        <v>1.1792</v>
      </c>
      <c r="T304" s="117">
        <v>229</v>
      </c>
      <c r="U304" s="117">
        <v>13.4</v>
      </c>
      <c r="V304" s="117">
        <v>0.184</v>
      </c>
      <c r="W304" s="117">
        <v>3.6433</v>
      </c>
      <c r="X304" s="117">
        <v>28.7</v>
      </c>
      <c r="Y304" s="117">
        <v>154.9</v>
      </c>
      <c r="Z304" s="117">
        <v>0.29299999999999998</v>
      </c>
      <c r="AA304" s="117">
        <v>1.1354</v>
      </c>
      <c r="AB304" s="118">
        <v>215</v>
      </c>
      <c r="AH304" s="72" t="str">
        <f>IF(AND(B304="Premier League",E304="Live"),_xlfn.XLOOKUP(_xlfn.TEXTJOIN(" vs ",,C304:D304),Calendar!G:G,Calendar!B:B),IF(AND(B304="Premier League",E304="Highlights"),_xlfn.XLOOKUP(H304,Calendar!O:O,Calendar!N:N,,-1),""))</f>
        <v/>
      </c>
    </row>
    <row r="305" spans="1:34" s="72" customFormat="1" hidden="1" x14ac:dyDescent="0.35">
      <c r="A305" s="112" t="s">
        <v>70</v>
      </c>
      <c r="B305" s="112" t="s">
        <v>32</v>
      </c>
      <c r="C305" s="112" t="s">
        <v>128</v>
      </c>
      <c r="D305" s="112" t="s">
        <v>94</v>
      </c>
      <c r="E305" s="112" t="s">
        <v>41</v>
      </c>
      <c r="F305" s="113">
        <v>0.83333333333333337</v>
      </c>
      <c r="G305" s="112"/>
      <c r="H305" s="114">
        <v>45933</v>
      </c>
      <c r="I305" s="112" t="s">
        <v>522</v>
      </c>
      <c r="J305" s="115" t="s">
        <v>71</v>
      </c>
      <c r="K305" s="112" t="s">
        <v>53</v>
      </c>
      <c r="L305" s="112" t="s">
        <v>54</v>
      </c>
      <c r="M305" s="115" t="s">
        <v>55</v>
      </c>
      <c r="N305" s="113">
        <v>0.83333333333333337</v>
      </c>
      <c r="O305" s="113">
        <v>0.91458333333333341</v>
      </c>
      <c r="P305" s="113">
        <v>8.1250000000000044E-2</v>
      </c>
      <c r="Q305" s="116">
        <v>356.7</v>
      </c>
      <c r="R305" s="117">
        <v>0.57699999999999996</v>
      </c>
      <c r="S305" s="117">
        <v>2.5356000000000001</v>
      </c>
      <c r="T305" s="117">
        <v>435.7</v>
      </c>
      <c r="U305" s="117">
        <v>9.6</v>
      </c>
      <c r="V305" s="117">
        <v>0.13200000000000001</v>
      </c>
      <c r="W305" s="117">
        <v>2.5848</v>
      </c>
      <c r="X305" s="117">
        <v>18</v>
      </c>
      <c r="Y305" s="117">
        <v>344</v>
      </c>
      <c r="Z305" s="117">
        <v>0.65200000000000002</v>
      </c>
      <c r="AA305" s="117">
        <v>2.5185</v>
      </c>
      <c r="AB305" s="118">
        <v>418.5</v>
      </c>
      <c r="AH305" s="72" t="e">
        <f>IF(AND(B305="Premier League",E305="Live"),_xlfn.XLOOKUP(_xlfn.TEXTJOIN(" vs ",,C305:D305),Calendar!G:G,Calendar!B:B),IF(AND(B305="Premier League",E305="Highlights"),_xlfn.XLOOKUP(H305,Calendar!O:O,Calendar!N:N,,-1),""))</f>
        <v>#N/A</v>
      </c>
    </row>
    <row r="306" spans="1:34" s="72" customFormat="1" hidden="1" x14ac:dyDescent="0.35">
      <c r="A306" s="112" t="s">
        <v>70</v>
      </c>
      <c r="B306" s="112" t="s">
        <v>32</v>
      </c>
      <c r="C306" s="112" t="s">
        <v>128</v>
      </c>
      <c r="D306" s="112" t="s">
        <v>94</v>
      </c>
      <c r="E306" s="112" t="s">
        <v>41</v>
      </c>
      <c r="F306" s="113">
        <v>0.83333333333333337</v>
      </c>
      <c r="G306" s="112"/>
      <c r="H306" s="114">
        <v>45933</v>
      </c>
      <c r="I306" s="112" t="s">
        <v>522</v>
      </c>
      <c r="J306" s="115" t="s">
        <v>71</v>
      </c>
      <c r="K306" s="112" t="s">
        <v>53</v>
      </c>
      <c r="L306" s="112" t="s">
        <v>57</v>
      </c>
      <c r="M306" s="115" t="s">
        <v>55</v>
      </c>
      <c r="N306" s="113">
        <v>0.83333333333333337</v>
      </c>
      <c r="O306" s="113">
        <v>0.91458333333333341</v>
      </c>
      <c r="P306" s="113">
        <v>8.1250000000000044E-2</v>
      </c>
      <c r="Q306" s="116">
        <v>176.1</v>
      </c>
      <c r="R306" s="117">
        <v>0.28499999999999998</v>
      </c>
      <c r="S306" s="117">
        <v>1.2518</v>
      </c>
      <c r="T306" s="117">
        <v>328.2</v>
      </c>
      <c r="U306" s="117">
        <v>19</v>
      </c>
      <c r="V306" s="117">
        <v>0.26100000000000001</v>
      </c>
      <c r="W306" s="117">
        <v>5.1158000000000001</v>
      </c>
      <c r="X306" s="117">
        <v>37.9</v>
      </c>
      <c r="Y306" s="117">
        <v>165.8</v>
      </c>
      <c r="Z306" s="117">
        <v>0.314</v>
      </c>
      <c r="AA306" s="117">
        <v>1.2139</v>
      </c>
      <c r="AB306" s="118">
        <v>319</v>
      </c>
      <c r="AH306" s="72" t="e">
        <f>IF(AND(B306="Premier League",E306="Live"),_xlfn.XLOOKUP(_xlfn.TEXTJOIN(" vs ",,C306:D306),Calendar!G:G,Calendar!B:B),IF(AND(B306="Premier League",E306="Highlights"),_xlfn.XLOOKUP(H306,Calendar!O:O,Calendar!N:N,,-1),""))</f>
        <v>#N/A</v>
      </c>
    </row>
    <row r="307" spans="1:34" s="72" customFormat="1" hidden="1" x14ac:dyDescent="0.35">
      <c r="A307" s="112" t="s">
        <v>70</v>
      </c>
      <c r="B307" s="112" t="s">
        <v>152</v>
      </c>
      <c r="C307" s="112" t="s">
        <v>596</v>
      </c>
      <c r="D307" s="112" t="s">
        <v>599</v>
      </c>
      <c r="E307" s="112" t="s">
        <v>41</v>
      </c>
      <c r="F307" s="113">
        <v>0.5</v>
      </c>
      <c r="G307" s="112"/>
      <c r="H307" s="114">
        <v>45934</v>
      </c>
      <c r="I307" s="112" t="s">
        <v>522</v>
      </c>
      <c r="J307" s="115" t="s">
        <v>37</v>
      </c>
      <c r="K307" s="112" t="s">
        <v>53</v>
      </c>
      <c r="L307" s="112" t="s">
        <v>54</v>
      </c>
      <c r="M307" s="115" t="s">
        <v>55</v>
      </c>
      <c r="N307" s="113">
        <v>0.50138888888888888</v>
      </c>
      <c r="O307" s="113">
        <v>0.58263888888888893</v>
      </c>
      <c r="P307" s="113">
        <v>8.1250000000000044E-2</v>
      </c>
      <c r="Q307" s="116">
        <v>38.799999999999997</v>
      </c>
      <c r="R307" s="117">
        <v>6.3E-2</v>
      </c>
      <c r="S307" s="117">
        <v>0.70609999999999995</v>
      </c>
      <c r="T307" s="117">
        <v>69.8</v>
      </c>
      <c r="U307" s="117">
        <v>1.3</v>
      </c>
      <c r="V307" s="117">
        <v>1.7999999999999999E-2</v>
      </c>
      <c r="W307" s="117">
        <v>0.62860000000000005</v>
      </c>
      <c r="X307" s="117">
        <v>6.2</v>
      </c>
      <c r="Y307" s="117">
        <v>38.5</v>
      </c>
      <c r="Z307" s="117">
        <v>7.2999999999999995E-2</v>
      </c>
      <c r="AA307" s="117">
        <v>0.72589999999999999</v>
      </c>
      <c r="AB307" s="118">
        <v>67.099999999999994</v>
      </c>
      <c r="AH307" s="72" t="str">
        <f>IF(AND(B307="Premier League",E307="Live"),_xlfn.XLOOKUP(_xlfn.TEXTJOIN(" vs ",,C307:D307),Calendar!G:G,Calendar!B:B),IF(AND(B307="Premier League",E307="Highlights"),_xlfn.XLOOKUP(H307,Calendar!O:O,Calendar!N:N,,-1),""))</f>
        <v/>
      </c>
    </row>
    <row r="308" spans="1:34" s="72" customFormat="1" hidden="1" x14ac:dyDescent="0.35">
      <c r="A308" s="112" t="s">
        <v>70</v>
      </c>
      <c r="B308" s="112" t="s">
        <v>152</v>
      </c>
      <c r="C308" s="112" t="s">
        <v>596</v>
      </c>
      <c r="D308" s="112" t="s">
        <v>599</v>
      </c>
      <c r="E308" s="112" t="s">
        <v>41</v>
      </c>
      <c r="F308" s="113">
        <v>0.5</v>
      </c>
      <c r="G308" s="112"/>
      <c r="H308" s="114">
        <v>45934</v>
      </c>
      <c r="I308" s="112" t="s">
        <v>522</v>
      </c>
      <c r="J308" s="115" t="s">
        <v>37</v>
      </c>
      <c r="K308" s="112" t="s">
        <v>53</v>
      </c>
      <c r="L308" s="112" t="s">
        <v>57</v>
      </c>
      <c r="M308" s="115" t="s">
        <v>55</v>
      </c>
      <c r="N308" s="113">
        <v>0.50138888888888888</v>
      </c>
      <c r="O308" s="113">
        <v>0.58263888888888893</v>
      </c>
      <c r="P308" s="113">
        <v>8.1250000000000044E-2</v>
      </c>
      <c r="Q308" s="116">
        <v>44.5</v>
      </c>
      <c r="R308" s="117">
        <v>7.1999999999999995E-2</v>
      </c>
      <c r="S308" s="117">
        <v>0.80979999999999996</v>
      </c>
      <c r="T308" s="117">
        <v>74.400000000000006</v>
      </c>
      <c r="U308" s="117">
        <v>0.3</v>
      </c>
      <c r="V308" s="117">
        <v>4.0000000000000001E-3</v>
      </c>
      <c r="W308" s="117">
        <v>0.14510000000000001</v>
      </c>
      <c r="X308" s="117">
        <v>6.1</v>
      </c>
      <c r="Y308" s="117">
        <v>40.5</v>
      </c>
      <c r="Z308" s="117">
        <v>7.6999999999999999E-2</v>
      </c>
      <c r="AA308" s="117">
        <v>0.76370000000000005</v>
      </c>
      <c r="AB308" s="118">
        <v>74.400000000000006</v>
      </c>
      <c r="AH308" s="72" t="str">
        <f>IF(AND(B308="Premier League",E308="Live"),_xlfn.XLOOKUP(_xlfn.TEXTJOIN(" vs ",,C308:D308),Calendar!G:G,Calendar!B:B),IF(AND(B308="Premier League",E308="Highlights"),_xlfn.XLOOKUP(H308,Calendar!O:O,Calendar!N:N,,-1),""))</f>
        <v/>
      </c>
    </row>
    <row r="309" spans="1:34" s="72" customFormat="1" hidden="1" x14ac:dyDescent="0.35">
      <c r="A309" s="112" t="s">
        <v>70</v>
      </c>
      <c r="B309" s="112" t="s">
        <v>152</v>
      </c>
      <c r="C309" s="112" t="s">
        <v>596</v>
      </c>
      <c r="D309" s="112" t="s">
        <v>599</v>
      </c>
      <c r="E309" s="112" t="s">
        <v>41</v>
      </c>
      <c r="F309" s="113">
        <v>0.5</v>
      </c>
      <c r="G309" s="112"/>
      <c r="H309" s="114">
        <v>45934</v>
      </c>
      <c r="I309" s="112" t="s">
        <v>522</v>
      </c>
      <c r="J309" s="115" t="s">
        <v>37</v>
      </c>
      <c r="K309" s="112" t="s">
        <v>53</v>
      </c>
      <c r="L309" s="112" t="s">
        <v>83</v>
      </c>
      <c r="M309" s="115" t="s">
        <v>55</v>
      </c>
      <c r="N309" s="113">
        <v>0.50138888888888888</v>
      </c>
      <c r="O309" s="113">
        <v>0.58263888888888893</v>
      </c>
      <c r="P309" s="113">
        <v>8.1250000000000044E-2</v>
      </c>
      <c r="Q309" s="116">
        <v>37.799999999999997</v>
      </c>
      <c r="R309" s="117">
        <v>6.0999999999999999E-2</v>
      </c>
      <c r="S309" s="117">
        <v>0.68789999999999996</v>
      </c>
      <c r="T309" s="117">
        <v>65.599999999999994</v>
      </c>
      <c r="U309" s="117">
        <v>0.3</v>
      </c>
      <c r="V309" s="117">
        <v>4.0000000000000001E-3</v>
      </c>
      <c r="W309" s="117">
        <v>0.14510000000000001</v>
      </c>
      <c r="X309" s="117">
        <v>11.3</v>
      </c>
      <c r="Y309" s="117">
        <v>34.4</v>
      </c>
      <c r="Z309" s="117">
        <v>6.5000000000000002E-2</v>
      </c>
      <c r="AA309" s="117">
        <v>0.64859999999999995</v>
      </c>
      <c r="AB309" s="118">
        <v>58</v>
      </c>
      <c r="AH309" s="72" t="str">
        <f>IF(AND(B309="Premier League",E309="Live"),_xlfn.XLOOKUP(_xlfn.TEXTJOIN(" vs ",,C309:D309),Calendar!G:G,Calendar!B:B),IF(AND(B309="Premier League",E309="Highlights"),_xlfn.XLOOKUP(H309,Calendar!O:O,Calendar!N:N,,-1),""))</f>
        <v/>
      </c>
    </row>
    <row r="310" spans="1:34" s="72" customFormat="1" hidden="1" x14ac:dyDescent="0.35">
      <c r="A310" s="112" t="s">
        <v>70</v>
      </c>
      <c r="B310" s="112" t="s">
        <v>145</v>
      </c>
      <c r="C310" s="112" t="s">
        <v>130</v>
      </c>
      <c r="D310" s="112" t="s">
        <v>91</v>
      </c>
      <c r="E310" s="112" t="s">
        <v>41</v>
      </c>
      <c r="F310" s="113">
        <v>0.52083333333333337</v>
      </c>
      <c r="G310" s="112"/>
      <c r="H310" s="114">
        <v>45934</v>
      </c>
      <c r="I310" s="112" t="s">
        <v>522</v>
      </c>
      <c r="J310" s="115" t="s">
        <v>37</v>
      </c>
      <c r="K310" s="112" t="s">
        <v>53</v>
      </c>
      <c r="L310" s="112" t="s">
        <v>120</v>
      </c>
      <c r="M310" s="115" t="s">
        <v>55</v>
      </c>
      <c r="N310" s="113">
        <v>0.52083333333333337</v>
      </c>
      <c r="O310" s="113">
        <v>0.59930555555555554</v>
      </c>
      <c r="P310" s="113">
        <v>7.8472222222222165E-2</v>
      </c>
      <c r="Q310" s="116">
        <v>112.3</v>
      </c>
      <c r="R310" s="117">
        <v>0.182</v>
      </c>
      <c r="S310" s="117">
        <v>1.9192</v>
      </c>
      <c r="T310" s="117">
        <v>144</v>
      </c>
      <c r="U310" s="117">
        <v>0.2</v>
      </c>
      <c r="V310" s="117">
        <v>3.0000000000000001E-3</v>
      </c>
      <c r="W310" s="117">
        <v>8.1900000000000001E-2</v>
      </c>
      <c r="X310" s="117">
        <v>1.4</v>
      </c>
      <c r="Y310" s="117">
        <v>110.7</v>
      </c>
      <c r="Z310" s="117">
        <v>0.21</v>
      </c>
      <c r="AA310" s="117">
        <v>1.9608000000000001</v>
      </c>
      <c r="AB310" s="118">
        <v>142</v>
      </c>
      <c r="AH310" s="72" t="str">
        <f>IF(AND(B310="Premier League",E310="Live"),_xlfn.XLOOKUP(_xlfn.TEXTJOIN(" vs ",,C310:D310),Calendar!G:G,Calendar!B:B),IF(AND(B310="Premier League",E310="Highlights"),_xlfn.XLOOKUP(H310,Calendar!O:O,Calendar!N:N,,-1),""))</f>
        <v/>
      </c>
    </row>
    <row r="311" spans="1:34" s="72" customFormat="1" hidden="1" x14ac:dyDescent="0.35">
      <c r="A311" s="112" t="s">
        <v>70</v>
      </c>
      <c r="B311" s="112" t="s">
        <v>145</v>
      </c>
      <c r="C311" s="112" t="s">
        <v>93</v>
      </c>
      <c r="D311" s="112" t="s">
        <v>96</v>
      </c>
      <c r="E311" s="112" t="s">
        <v>41</v>
      </c>
      <c r="F311" s="113">
        <v>0.52083333333333337</v>
      </c>
      <c r="G311" s="112"/>
      <c r="H311" s="114">
        <v>45934</v>
      </c>
      <c r="I311" s="112" t="s">
        <v>522</v>
      </c>
      <c r="J311" s="115" t="s">
        <v>37</v>
      </c>
      <c r="K311" s="112" t="s">
        <v>53</v>
      </c>
      <c r="L311" s="112" t="s">
        <v>548</v>
      </c>
      <c r="M311" s="115" t="s">
        <v>55</v>
      </c>
      <c r="N311" s="113">
        <v>0.52083333333333337</v>
      </c>
      <c r="O311" s="113">
        <v>0.60138888888888886</v>
      </c>
      <c r="P311" s="113">
        <v>8.0555555555555491E-2</v>
      </c>
      <c r="Q311" s="116">
        <v>92.1</v>
      </c>
      <c r="R311" s="117">
        <v>0.14899999999999999</v>
      </c>
      <c r="S311" s="117">
        <v>1.5702</v>
      </c>
      <c r="T311" s="117">
        <v>127.5</v>
      </c>
      <c r="U311" s="117">
        <v>4.4000000000000004</v>
      </c>
      <c r="V311" s="117">
        <v>0.06</v>
      </c>
      <c r="W311" s="117">
        <v>1.7791999999999999</v>
      </c>
      <c r="X311" s="117">
        <v>12.3</v>
      </c>
      <c r="Y311" s="117">
        <v>86.9</v>
      </c>
      <c r="Z311" s="117">
        <v>0.16500000000000001</v>
      </c>
      <c r="AA311" s="117">
        <v>1.5357000000000001</v>
      </c>
      <c r="AB311" s="118">
        <v>121.6</v>
      </c>
      <c r="AH311" s="72" t="str">
        <f>IF(AND(B311="Premier League",E311="Live"),_xlfn.XLOOKUP(_xlfn.TEXTJOIN(" vs ",,C311:D311),Calendar!G:G,Calendar!B:B),IF(AND(B311="Premier League",E311="Highlights"),_xlfn.XLOOKUP(H311,Calendar!O:O,Calendar!N:N,,-1),""))</f>
        <v/>
      </c>
    </row>
    <row r="312" spans="1:34" s="72" customFormat="1" x14ac:dyDescent="0.35">
      <c r="A312" s="112" t="s">
        <v>70</v>
      </c>
      <c r="B312" s="112" t="s">
        <v>32</v>
      </c>
      <c r="C312" s="112" t="s">
        <v>43</v>
      </c>
      <c r="D312" s="112" t="s">
        <v>48</v>
      </c>
      <c r="E312" s="112" t="s">
        <v>41</v>
      </c>
      <c r="F312" s="113">
        <v>0.52083333333333337</v>
      </c>
      <c r="G312" s="112"/>
      <c r="H312" s="114">
        <v>45934</v>
      </c>
      <c r="I312" s="112" t="s">
        <v>522</v>
      </c>
      <c r="J312" s="115" t="s">
        <v>37</v>
      </c>
      <c r="K312" s="112" t="s">
        <v>53</v>
      </c>
      <c r="L312" s="112" t="s">
        <v>510</v>
      </c>
      <c r="M312" s="115" t="s">
        <v>511</v>
      </c>
      <c r="N312" s="113">
        <v>0.52152777777777781</v>
      </c>
      <c r="O312" s="113">
        <v>0.60277777777777775</v>
      </c>
      <c r="P312" s="113">
        <v>8.1249999999999933E-2</v>
      </c>
      <c r="Q312" s="116">
        <v>859.4</v>
      </c>
      <c r="R312" s="117">
        <v>1.39</v>
      </c>
      <c r="S312" s="117">
        <v>14.6144</v>
      </c>
      <c r="T312" s="117">
        <v>1043.5999999999999</v>
      </c>
      <c r="U312" s="117">
        <v>136.4</v>
      </c>
      <c r="V312" s="117">
        <v>1.875</v>
      </c>
      <c r="W312" s="117">
        <v>54.581800000000001</v>
      </c>
      <c r="X312" s="117">
        <v>181.2</v>
      </c>
      <c r="Y312" s="117">
        <v>810.9</v>
      </c>
      <c r="Z312" s="117">
        <v>1.536</v>
      </c>
      <c r="AA312" s="117">
        <v>14.292299999999999</v>
      </c>
      <c r="AB312" s="118">
        <v>996.4</v>
      </c>
      <c r="AH312" s="72" t="e">
        <f>IF(AND(B312="Premier League",E312="Live"),_xlfn.XLOOKUP(_xlfn.TEXTJOIN(" vs ",,C312:D312),Calendar!G:G,Calendar!B:B),IF(AND(B312="Premier League",E312="Highlights"),_xlfn.XLOOKUP(H312,Calendar!O:O,Calendar!N:N,,-1),""))</f>
        <v>#N/A</v>
      </c>
    </row>
    <row r="313" spans="1:34" s="72" customFormat="1" hidden="1" x14ac:dyDescent="0.35">
      <c r="A313" s="112" t="s">
        <v>70</v>
      </c>
      <c r="B313" s="112" t="s">
        <v>32</v>
      </c>
      <c r="C313" s="112" t="s">
        <v>67</v>
      </c>
      <c r="D313" s="112" t="s">
        <v>45</v>
      </c>
      <c r="E313" s="112" t="s">
        <v>41</v>
      </c>
      <c r="F313" s="113">
        <v>0.72916666666666663</v>
      </c>
      <c r="G313" s="112"/>
      <c r="H313" s="114">
        <v>45934</v>
      </c>
      <c r="I313" s="112" t="s">
        <v>522</v>
      </c>
      <c r="J313" s="115" t="s">
        <v>37</v>
      </c>
      <c r="K313" s="112" t="s">
        <v>53</v>
      </c>
      <c r="L313" s="112" t="s">
        <v>54</v>
      </c>
      <c r="M313" s="115" t="s">
        <v>55</v>
      </c>
      <c r="N313" s="113">
        <v>0.72916666666666674</v>
      </c>
      <c r="O313" s="113">
        <v>0.80972222222222223</v>
      </c>
      <c r="P313" s="113">
        <v>8.0555555555555491E-2</v>
      </c>
      <c r="Q313" s="116">
        <v>1160.3</v>
      </c>
      <c r="R313" s="117">
        <v>1.877</v>
      </c>
      <c r="S313" s="117">
        <v>8.8340999999999994</v>
      </c>
      <c r="T313" s="117">
        <v>1324.5</v>
      </c>
      <c r="U313" s="117">
        <v>151.6</v>
      </c>
      <c r="V313" s="117">
        <v>2.0840000000000001</v>
      </c>
      <c r="W313" s="117">
        <v>27.986000000000001</v>
      </c>
      <c r="X313" s="117">
        <v>193.8</v>
      </c>
      <c r="Y313" s="117">
        <v>1076.0999999999999</v>
      </c>
      <c r="Z313" s="117">
        <v>2.0390000000000001</v>
      </c>
      <c r="AA313" s="117">
        <v>8.5642999999999994</v>
      </c>
      <c r="AB313" s="118">
        <v>1229</v>
      </c>
      <c r="AH313" s="72" t="e">
        <f>IF(AND(B313="Premier League",E313="Live"),_xlfn.XLOOKUP(_xlfn.TEXTJOIN(" vs ",,C313:D313),Calendar!G:G,Calendar!B:B),IF(AND(B313="Premier League",E313="Highlights"),_xlfn.XLOOKUP(H313,Calendar!O:O,Calendar!N:N,,-1),""))</f>
        <v>#N/A</v>
      </c>
    </row>
    <row r="314" spans="1:34" s="72" customFormat="1" hidden="1" x14ac:dyDescent="0.35">
      <c r="A314" s="112" t="s">
        <v>70</v>
      </c>
      <c r="B314" s="112" t="s">
        <v>32</v>
      </c>
      <c r="C314" s="112" t="s">
        <v>67</v>
      </c>
      <c r="D314" s="112" t="s">
        <v>45</v>
      </c>
      <c r="E314" s="112" t="s">
        <v>41</v>
      </c>
      <c r="F314" s="113">
        <v>0.72916666666666663</v>
      </c>
      <c r="G314" s="112"/>
      <c r="H314" s="114">
        <v>45934</v>
      </c>
      <c r="I314" s="112" t="s">
        <v>522</v>
      </c>
      <c r="J314" s="115" t="s">
        <v>37</v>
      </c>
      <c r="K314" s="112" t="s">
        <v>53</v>
      </c>
      <c r="L314" s="112" t="s">
        <v>57</v>
      </c>
      <c r="M314" s="115" t="s">
        <v>55</v>
      </c>
      <c r="N314" s="113">
        <v>0.72916666666666674</v>
      </c>
      <c r="O314" s="113">
        <v>0.80972222222222223</v>
      </c>
      <c r="P314" s="113">
        <v>8.0555555555555491E-2</v>
      </c>
      <c r="Q314" s="116">
        <v>977.5</v>
      </c>
      <c r="R314" s="117">
        <v>1.581</v>
      </c>
      <c r="S314" s="117">
        <v>7.4423000000000004</v>
      </c>
      <c r="T314" s="117">
        <v>1111.7</v>
      </c>
      <c r="U314" s="117">
        <v>132.30000000000001</v>
      </c>
      <c r="V314" s="117">
        <v>1.819</v>
      </c>
      <c r="W314" s="117">
        <v>24.423100000000002</v>
      </c>
      <c r="X314" s="117">
        <v>155.5</v>
      </c>
      <c r="Y314" s="117">
        <v>916.4</v>
      </c>
      <c r="Z314" s="117">
        <v>1.736</v>
      </c>
      <c r="AA314" s="117">
        <v>7.2933000000000003</v>
      </c>
      <c r="AB314" s="118">
        <v>1037.0999999999999</v>
      </c>
      <c r="AH314" s="72" t="e">
        <f>IF(AND(B314="Premier League",E314="Live"),_xlfn.XLOOKUP(_xlfn.TEXTJOIN(" vs ",,C314:D314),Calendar!G:G,Calendar!B:B),IF(AND(B314="Premier League",E314="Highlights"),_xlfn.XLOOKUP(H314,Calendar!O:O,Calendar!N:N,,-1),""))</f>
        <v>#N/A</v>
      </c>
    </row>
    <row r="315" spans="1:34" s="72" customFormat="1" hidden="1" x14ac:dyDescent="0.35">
      <c r="A315" s="112" t="s">
        <v>70</v>
      </c>
      <c r="B315" s="112" t="s">
        <v>529</v>
      </c>
      <c r="C315" s="112" t="s">
        <v>537</v>
      </c>
      <c r="D315" s="112" t="s">
        <v>545</v>
      </c>
      <c r="E315" s="112" t="s">
        <v>41</v>
      </c>
      <c r="F315" s="113">
        <v>0.73958333333333337</v>
      </c>
      <c r="G315" s="112"/>
      <c r="H315" s="114">
        <v>45934</v>
      </c>
      <c r="I315" s="112" t="s">
        <v>522</v>
      </c>
      <c r="J315" s="115" t="s">
        <v>37</v>
      </c>
      <c r="K315" s="112" t="s">
        <v>53</v>
      </c>
      <c r="L315" s="112" t="s">
        <v>621</v>
      </c>
      <c r="M315" s="115" t="s">
        <v>532</v>
      </c>
      <c r="N315" s="113">
        <v>0.73958333333333337</v>
      </c>
      <c r="O315" s="113">
        <v>0.81666666666666665</v>
      </c>
      <c r="P315" s="113">
        <v>7.7083333333333282E-2</v>
      </c>
      <c r="Q315" s="116">
        <v>56.3</v>
      </c>
      <c r="R315" s="117">
        <v>9.0999999999999998E-2</v>
      </c>
      <c r="S315" s="117">
        <v>0.40849999999999997</v>
      </c>
      <c r="T315" s="117">
        <v>90.8</v>
      </c>
      <c r="U315" s="117">
        <v>10.8</v>
      </c>
      <c r="V315" s="117">
        <v>0.14799999999999999</v>
      </c>
      <c r="W315" s="117">
        <v>1.9202999999999999</v>
      </c>
      <c r="X315" s="117">
        <v>17.8</v>
      </c>
      <c r="Y315" s="117">
        <v>54.4</v>
      </c>
      <c r="Z315" s="117">
        <v>0.10299999999999999</v>
      </c>
      <c r="AA315" s="117">
        <v>0.41339999999999999</v>
      </c>
      <c r="AB315" s="118">
        <v>88.1</v>
      </c>
      <c r="AH315" s="72" t="str">
        <f>IF(AND(B315="Premier League",E315="Live"),_xlfn.XLOOKUP(_xlfn.TEXTJOIN(" vs ",,C315:D315),Calendar!G:G,Calendar!B:B),IF(AND(B315="Premier League",E315="Highlights"),_xlfn.XLOOKUP(H315,Calendar!O:O,Calendar!N:N,,-1),""))</f>
        <v/>
      </c>
    </row>
    <row r="316" spans="1:34" s="72" customFormat="1" hidden="1" x14ac:dyDescent="0.35">
      <c r="A316" s="112" t="s">
        <v>70</v>
      </c>
      <c r="B316" s="112" t="s">
        <v>32</v>
      </c>
      <c r="C316" s="112" t="s">
        <v>42</v>
      </c>
      <c r="D316" s="112" t="s">
        <v>235</v>
      </c>
      <c r="E316" s="112" t="s">
        <v>282</v>
      </c>
      <c r="F316" s="113">
        <v>0.85416666666666663</v>
      </c>
      <c r="G316" s="112"/>
      <c r="H316" s="114">
        <v>45934</v>
      </c>
      <c r="I316" s="112" t="s">
        <v>522</v>
      </c>
      <c r="J316" s="115" t="s">
        <v>37</v>
      </c>
      <c r="K316" s="112" t="s">
        <v>53</v>
      </c>
      <c r="L316" s="112" t="s">
        <v>57</v>
      </c>
      <c r="M316" s="115" t="s">
        <v>55</v>
      </c>
      <c r="N316" s="113">
        <v>0.86597222222222225</v>
      </c>
      <c r="O316" s="113">
        <v>0.94236111111111109</v>
      </c>
      <c r="P316" s="113">
        <v>7.638888888888884E-2</v>
      </c>
      <c r="Q316" s="116">
        <v>72.3</v>
      </c>
      <c r="R316" s="117">
        <v>0.11700000000000001</v>
      </c>
      <c r="S316" s="117">
        <v>0.73570000000000002</v>
      </c>
      <c r="T316" s="117">
        <v>129.4</v>
      </c>
      <c r="U316" s="117">
        <v>0.5</v>
      </c>
      <c r="V316" s="117">
        <v>7.0000000000000001E-3</v>
      </c>
      <c r="W316" s="117">
        <v>0.21029999999999999</v>
      </c>
      <c r="X316" s="117">
        <v>7.4</v>
      </c>
      <c r="Y316" s="117">
        <v>67.7</v>
      </c>
      <c r="Z316" s="117">
        <v>0.128</v>
      </c>
      <c r="AA316" s="117">
        <v>0.70320000000000005</v>
      </c>
      <c r="AB316" s="118">
        <v>118.4</v>
      </c>
      <c r="AH316" s="72" t="str">
        <f>IF(AND(B316="Premier League",E316="Live"),_xlfn.XLOOKUP(_xlfn.TEXTJOIN(" vs ",,C316:D316),Calendar!G:G,Calendar!B:B),IF(AND(B316="Premier League",E316="Highlights"),_xlfn.XLOOKUP(H316,Calendar!O:O,Calendar!N:N,,-1),""))</f>
        <v/>
      </c>
    </row>
    <row r="317" spans="1:34" s="72" customFormat="1" hidden="1" x14ac:dyDescent="0.35">
      <c r="A317" s="112" t="s">
        <v>70</v>
      </c>
      <c r="B317" s="112" t="s">
        <v>32</v>
      </c>
      <c r="C317" s="112"/>
      <c r="D317" s="112"/>
      <c r="E317" s="112" t="s">
        <v>33</v>
      </c>
      <c r="F317" s="113">
        <v>0.9375</v>
      </c>
      <c r="G317" s="112"/>
      <c r="H317" s="114">
        <v>45934</v>
      </c>
      <c r="I317" s="112" t="s">
        <v>522</v>
      </c>
      <c r="J317" s="115" t="s">
        <v>37</v>
      </c>
      <c r="K317" s="112" t="s">
        <v>552</v>
      </c>
      <c r="L317" s="112" t="s">
        <v>35</v>
      </c>
      <c r="M317" s="115" t="s">
        <v>36</v>
      </c>
      <c r="N317" s="113">
        <v>0.93958333333333333</v>
      </c>
      <c r="O317" s="113">
        <v>0.98802083333333335</v>
      </c>
      <c r="P317" s="113">
        <v>4.7974537037037038E-2</v>
      </c>
      <c r="Q317" s="116">
        <v>2347.9</v>
      </c>
      <c r="R317" s="117">
        <v>3.798</v>
      </c>
      <c r="S317" s="117">
        <v>33.950299999999999</v>
      </c>
      <c r="T317" s="117">
        <v>2948.4</v>
      </c>
      <c r="U317" s="117">
        <v>152.6</v>
      </c>
      <c r="V317" s="117">
        <v>2.0981999999999998</v>
      </c>
      <c r="W317" s="117">
        <v>54.539000000000001</v>
      </c>
      <c r="X317" s="117">
        <v>195.5</v>
      </c>
      <c r="Y317" s="117">
        <v>2247.6999999999998</v>
      </c>
      <c r="Z317" s="117">
        <v>4.2587000000000002</v>
      </c>
      <c r="AA317" s="117">
        <v>33.307600000000001</v>
      </c>
      <c r="AB317" s="118">
        <v>2809.1</v>
      </c>
      <c r="AH317" s="72" t="str">
        <f>IF(AND(B317="Premier League",E317="Live"),_xlfn.XLOOKUP(_xlfn.TEXTJOIN(" vs ",,C317:D317),Calendar!G:G,Calendar!B:B),IF(AND(B317="Premier League",E317="Highlights"),_xlfn.XLOOKUP(H317,Calendar!O:O,Calendar!N:N,,-1),""))</f>
        <v>Matchweek 01</v>
      </c>
    </row>
    <row r="318" spans="1:34" s="72" customFormat="1" hidden="1" x14ac:dyDescent="0.35">
      <c r="A318" s="112" t="s">
        <v>70</v>
      </c>
      <c r="B318" s="112" t="s">
        <v>152</v>
      </c>
      <c r="C318" s="112" t="s">
        <v>600</v>
      </c>
      <c r="D318" s="112" t="s">
        <v>609</v>
      </c>
      <c r="E318" s="112" t="s">
        <v>41</v>
      </c>
      <c r="F318" s="113">
        <v>0.49652777777777779</v>
      </c>
      <c r="G318" s="112"/>
      <c r="H318" s="114">
        <v>45935</v>
      </c>
      <c r="I318" s="112" t="s">
        <v>522</v>
      </c>
      <c r="J318" s="115" t="s">
        <v>38</v>
      </c>
      <c r="K318" s="112" t="s">
        <v>53</v>
      </c>
      <c r="L318" s="112" t="s">
        <v>548</v>
      </c>
      <c r="M318" s="115" t="s">
        <v>55</v>
      </c>
      <c r="N318" s="113">
        <v>0.49652777777777779</v>
      </c>
      <c r="O318" s="113">
        <v>0.57569444444444451</v>
      </c>
      <c r="P318" s="113">
        <v>7.9166666666666718E-2</v>
      </c>
      <c r="Q318" s="116">
        <v>10.9</v>
      </c>
      <c r="R318" s="117">
        <v>1.7600000000000001E-2</v>
      </c>
      <c r="S318" s="117">
        <v>0.17449999999999999</v>
      </c>
      <c r="T318" s="117">
        <v>47.1</v>
      </c>
      <c r="U318" s="117">
        <v>1.1000000000000001</v>
      </c>
      <c r="V318" s="117">
        <v>1.5100000000000001E-2</v>
      </c>
      <c r="W318" s="117">
        <v>0.41310000000000002</v>
      </c>
      <c r="X318" s="117">
        <v>5.8</v>
      </c>
      <c r="Y318" s="117">
        <v>10</v>
      </c>
      <c r="Z318" s="117">
        <v>1.89E-2</v>
      </c>
      <c r="AA318" s="117">
        <v>0.1663</v>
      </c>
      <c r="AB318" s="118">
        <v>47.1</v>
      </c>
      <c r="AH318" s="72" t="str">
        <f>IF(AND(B318="Premier League",E318="Live"),_xlfn.XLOOKUP(_xlfn.TEXTJOIN(" vs ",,C318:D318),Calendar!G:G,Calendar!B:B),IF(AND(B318="Premier League",E318="Highlights"),_xlfn.XLOOKUP(H318,Calendar!O:O,Calendar!N:N,,-1),""))</f>
        <v/>
      </c>
    </row>
    <row r="319" spans="1:34" s="72" customFormat="1" hidden="1" x14ac:dyDescent="0.35">
      <c r="A319" s="112" t="s">
        <v>70</v>
      </c>
      <c r="B319" s="112" t="s">
        <v>145</v>
      </c>
      <c r="C319" s="112" t="s">
        <v>236</v>
      </c>
      <c r="D319" s="112" t="s">
        <v>44</v>
      </c>
      <c r="E319" s="112" t="s">
        <v>41</v>
      </c>
      <c r="F319" s="113">
        <v>0.5</v>
      </c>
      <c r="G319" s="112"/>
      <c r="H319" s="114">
        <v>45935</v>
      </c>
      <c r="I319" s="112" t="s">
        <v>522</v>
      </c>
      <c r="J319" s="115" t="s">
        <v>38</v>
      </c>
      <c r="K319" s="112" t="s">
        <v>53</v>
      </c>
      <c r="L319" s="112" t="s">
        <v>549</v>
      </c>
      <c r="M319" s="115" t="s">
        <v>80</v>
      </c>
      <c r="N319" s="113">
        <v>0.50138888888888888</v>
      </c>
      <c r="O319" s="113">
        <v>0.57986111111111116</v>
      </c>
      <c r="P319" s="113">
        <v>7.8472222222222276E-2</v>
      </c>
      <c r="Q319" s="116">
        <v>713.2</v>
      </c>
      <c r="R319" s="117">
        <v>1.1536999999999999</v>
      </c>
      <c r="S319" s="117">
        <v>11.137</v>
      </c>
      <c r="T319" s="117">
        <v>1001</v>
      </c>
      <c r="U319" s="117">
        <v>37.5</v>
      </c>
      <c r="V319" s="117">
        <v>0.51559999999999995</v>
      </c>
      <c r="W319" s="117">
        <v>13.5184</v>
      </c>
      <c r="X319" s="117">
        <v>56.6</v>
      </c>
      <c r="Y319" s="117">
        <v>685</v>
      </c>
      <c r="Z319" s="117">
        <v>1.2979000000000001</v>
      </c>
      <c r="AA319" s="117">
        <v>11.105499999999999</v>
      </c>
      <c r="AB319" s="118">
        <v>938.9</v>
      </c>
      <c r="AH319" s="72" t="str">
        <f>IF(AND(B319="Premier League",E319="Live"),_xlfn.XLOOKUP(_xlfn.TEXTJOIN(" vs ",,C319:D319),Calendar!G:G,Calendar!B:B),IF(AND(B319="Premier League",E319="Highlights"),_xlfn.XLOOKUP(H319,Calendar!O:O,Calendar!N:N,,-1),""))</f>
        <v/>
      </c>
    </row>
    <row r="320" spans="1:34" s="72" customFormat="1" hidden="1" x14ac:dyDescent="0.35">
      <c r="A320" s="112" t="s">
        <v>70</v>
      </c>
      <c r="B320" s="112" t="s">
        <v>145</v>
      </c>
      <c r="C320" s="112" t="s">
        <v>236</v>
      </c>
      <c r="D320" s="112" t="s">
        <v>44</v>
      </c>
      <c r="E320" s="112" t="s">
        <v>41</v>
      </c>
      <c r="F320" s="113">
        <v>0.5</v>
      </c>
      <c r="G320" s="112"/>
      <c r="H320" s="114">
        <v>45935</v>
      </c>
      <c r="I320" s="112" t="s">
        <v>522</v>
      </c>
      <c r="J320" s="115" t="s">
        <v>38</v>
      </c>
      <c r="K320" s="112" t="s">
        <v>53</v>
      </c>
      <c r="L320" s="112" t="s">
        <v>54</v>
      </c>
      <c r="M320" s="115" t="s">
        <v>55</v>
      </c>
      <c r="N320" s="113">
        <v>0.50138888888888888</v>
      </c>
      <c r="O320" s="113">
        <v>0.53402777777777777</v>
      </c>
      <c r="P320" s="113">
        <v>3.2638888888888884E-2</v>
      </c>
      <c r="Q320" s="116">
        <v>161.80000000000001</v>
      </c>
      <c r="R320" s="117">
        <v>0.26169999999999999</v>
      </c>
      <c r="S320" s="117">
        <v>2.9394</v>
      </c>
      <c r="T320" s="117">
        <v>210.6</v>
      </c>
      <c r="U320" s="117">
        <v>8.1</v>
      </c>
      <c r="V320" s="117">
        <v>0.1114</v>
      </c>
      <c r="W320" s="117">
        <v>4.1947000000000001</v>
      </c>
      <c r="X320" s="117">
        <v>11.7</v>
      </c>
      <c r="Y320" s="117">
        <v>145.4</v>
      </c>
      <c r="Z320" s="117">
        <v>0.27550000000000002</v>
      </c>
      <c r="AA320" s="117">
        <v>2.7446000000000002</v>
      </c>
      <c r="AB320" s="118">
        <v>197.2</v>
      </c>
      <c r="AH320" s="72" t="str">
        <f>IF(AND(B320="Premier League",E320="Live"),_xlfn.XLOOKUP(_xlfn.TEXTJOIN(" vs ",,C320:D320),Calendar!G:G,Calendar!B:B),IF(AND(B320="Premier League",E320="Highlights"),_xlfn.XLOOKUP(H320,Calendar!O:O,Calendar!N:N,,-1),""))</f>
        <v/>
      </c>
    </row>
    <row r="321" spans="1:34" s="72" customFormat="1" hidden="1" x14ac:dyDescent="0.35">
      <c r="A321" s="112" t="s">
        <v>70</v>
      </c>
      <c r="B321" s="112" t="s">
        <v>145</v>
      </c>
      <c r="C321" s="112" t="s">
        <v>236</v>
      </c>
      <c r="D321" s="112" t="s">
        <v>44</v>
      </c>
      <c r="E321" s="112" t="s">
        <v>41</v>
      </c>
      <c r="F321" s="113">
        <v>0.5</v>
      </c>
      <c r="G321" s="112"/>
      <c r="H321" s="114">
        <v>45935</v>
      </c>
      <c r="I321" s="112" t="s">
        <v>522</v>
      </c>
      <c r="J321" s="115" t="s">
        <v>38</v>
      </c>
      <c r="K321" s="112" t="s">
        <v>53</v>
      </c>
      <c r="L321" s="112" t="s">
        <v>120</v>
      </c>
      <c r="M321" s="115" t="s">
        <v>55</v>
      </c>
      <c r="N321" s="113">
        <v>0.50138888888888888</v>
      </c>
      <c r="O321" s="113">
        <v>0.57986111111111116</v>
      </c>
      <c r="P321" s="113">
        <v>7.8472222222222276E-2</v>
      </c>
      <c r="Q321" s="116">
        <v>140.5</v>
      </c>
      <c r="R321" s="117">
        <v>0.2273</v>
      </c>
      <c r="S321" s="117">
        <v>2.194</v>
      </c>
      <c r="T321" s="117">
        <v>264.3</v>
      </c>
      <c r="U321" s="117">
        <v>18.5</v>
      </c>
      <c r="V321" s="117">
        <v>0.25440000000000002</v>
      </c>
      <c r="W321" s="117">
        <v>6.6691000000000003</v>
      </c>
      <c r="X321" s="117">
        <v>47.9</v>
      </c>
      <c r="Y321" s="117">
        <v>134.19999999999999</v>
      </c>
      <c r="Z321" s="117">
        <v>0.25430000000000003</v>
      </c>
      <c r="AA321" s="117">
        <v>2.1757</v>
      </c>
      <c r="AB321" s="118">
        <v>257.7</v>
      </c>
      <c r="AH321" s="72" t="str">
        <f>IF(AND(B321="Premier League",E321="Live"),_xlfn.XLOOKUP(_xlfn.TEXTJOIN(" vs ",,C321:D321),Calendar!G:G,Calendar!B:B),IF(AND(B321="Premier League",E321="Highlights"),_xlfn.XLOOKUP(H321,Calendar!O:O,Calendar!N:N,,-1),""))</f>
        <v/>
      </c>
    </row>
    <row r="322" spans="1:34" s="72" customFormat="1" hidden="1" x14ac:dyDescent="0.35">
      <c r="A322" s="112" t="s">
        <v>70</v>
      </c>
      <c r="B322" s="112" t="s">
        <v>32</v>
      </c>
      <c r="C322" s="112" t="s">
        <v>82</v>
      </c>
      <c r="D322" s="112" t="s">
        <v>62</v>
      </c>
      <c r="E322" s="112" t="s">
        <v>41</v>
      </c>
      <c r="F322" s="113">
        <v>0.58333333333333337</v>
      </c>
      <c r="G322" s="112"/>
      <c r="H322" s="114">
        <v>45935</v>
      </c>
      <c r="I322" s="112" t="s">
        <v>522</v>
      </c>
      <c r="J322" s="115" t="s">
        <v>38</v>
      </c>
      <c r="K322" s="112" t="s">
        <v>53</v>
      </c>
      <c r="L322" s="112" t="s">
        <v>548</v>
      </c>
      <c r="M322" s="115" t="s">
        <v>55</v>
      </c>
      <c r="N322" s="113">
        <v>0.58333333333333337</v>
      </c>
      <c r="O322" s="113">
        <v>0.66736111111111118</v>
      </c>
      <c r="P322" s="113">
        <v>8.4027777777777812E-2</v>
      </c>
      <c r="Q322" s="116">
        <v>174.6</v>
      </c>
      <c r="R322" s="117">
        <v>0.28239999999999998</v>
      </c>
      <c r="S322" s="117">
        <v>2.2633000000000001</v>
      </c>
      <c r="T322" s="117">
        <v>265.89999999999998</v>
      </c>
      <c r="U322" s="117">
        <v>13.4</v>
      </c>
      <c r="V322" s="117">
        <v>0.1842</v>
      </c>
      <c r="W322" s="117">
        <v>3.5272000000000001</v>
      </c>
      <c r="X322" s="117">
        <v>44</v>
      </c>
      <c r="Y322" s="117">
        <v>164.8</v>
      </c>
      <c r="Z322" s="117">
        <v>0.31219999999999998</v>
      </c>
      <c r="AA322" s="117">
        <v>2.2311999999999999</v>
      </c>
      <c r="AB322" s="118">
        <v>244.4</v>
      </c>
      <c r="AH322" s="72" t="e">
        <f>IF(AND(B322="Premier League",E322="Live"),_xlfn.XLOOKUP(_xlfn.TEXTJOIN(" vs ",,C322:D322),Calendar!G:G,Calendar!B:B),IF(AND(B322="Premier League",E322="Highlights"),_xlfn.XLOOKUP(H322,Calendar!O:O,Calendar!N:N,,-1),""))</f>
        <v>#N/A</v>
      </c>
    </row>
    <row r="323" spans="1:34" s="72" customFormat="1" hidden="1" x14ac:dyDescent="0.35">
      <c r="A323" s="112" t="s">
        <v>70</v>
      </c>
      <c r="B323" s="112" t="s">
        <v>32</v>
      </c>
      <c r="C323" s="112" t="s">
        <v>86</v>
      </c>
      <c r="D323" s="112" t="s">
        <v>81</v>
      </c>
      <c r="E323" s="112" t="s">
        <v>41</v>
      </c>
      <c r="F323" s="113">
        <v>0.58333333333333337</v>
      </c>
      <c r="G323" s="112"/>
      <c r="H323" s="114">
        <v>45935</v>
      </c>
      <c r="I323" s="112" t="s">
        <v>522</v>
      </c>
      <c r="J323" s="115" t="s">
        <v>38</v>
      </c>
      <c r="K323" s="112" t="s">
        <v>53</v>
      </c>
      <c r="L323" s="112" t="s">
        <v>57</v>
      </c>
      <c r="M323" s="115" t="s">
        <v>55</v>
      </c>
      <c r="N323" s="113">
        <v>0.58333333333333337</v>
      </c>
      <c r="O323" s="113">
        <v>0.66736111111111118</v>
      </c>
      <c r="P323" s="113">
        <v>8.4027777777777812E-2</v>
      </c>
      <c r="Q323" s="116">
        <v>456.7</v>
      </c>
      <c r="R323" s="117">
        <v>0.73880000000000001</v>
      </c>
      <c r="S323" s="117">
        <v>5.92</v>
      </c>
      <c r="T323" s="117">
        <v>703.1</v>
      </c>
      <c r="U323" s="117">
        <v>46.1</v>
      </c>
      <c r="V323" s="117">
        <v>0.63390000000000002</v>
      </c>
      <c r="W323" s="117">
        <v>12.1348</v>
      </c>
      <c r="X323" s="117">
        <v>70.400000000000006</v>
      </c>
      <c r="Y323" s="117">
        <v>417.5</v>
      </c>
      <c r="Z323" s="117">
        <v>0.79100000000000004</v>
      </c>
      <c r="AA323" s="117">
        <v>5.6524000000000001</v>
      </c>
      <c r="AB323" s="118">
        <v>682.7</v>
      </c>
      <c r="AH323" s="72" t="e">
        <f>IF(AND(B323="Premier League",E323="Live"),_xlfn.XLOOKUP(_xlfn.TEXTJOIN(" vs ",,C323:D323),Calendar!G:G,Calendar!B:B),IF(AND(B323="Premier League",E323="Highlights"),_xlfn.XLOOKUP(H323,Calendar!O:O,Calendar!N:N,,-1),""))</f>
        <v>#N/A</v>
      </c>
    </row>
    <row r="324" spans="1:34" s="72" customFormat="1" hidden="1" x14ac:dyDescent="0.35">
      <c r="A324" s="112" t="s">
        <v>70</v>
      </c>
      <c r="B324" s="112" t="s">
        <v>32</v>
      </c>
      <c r="C324" s="112" t="s">
        <v>46</v>
      </c>
      <c r="D324" s="112" t="s">
        <v>164</v>
      </c>
      <c r="E324" s="112" t="s">
        <v>41</v>
      </c>
      <c r="F324" s="113">
        <v>0.58333333333333337</v>
      </c>
      <c r="G324" s="112"/>
      <c r="H324" s="114">
        <v>45935</v>
      </c>
      <c r="I324" s="112" t="s">
        <v>522</v>
      </c>
      <c r="J324" s="115" t="s">
        <v>38</v>
      </c>
      <c r="K324" s="112" t="s">
        <v>53</v>
      </c>
      <c r="L324" s="112" t="s">
        <v>54</v>
      </c>
      <c r="M324" s="115" t="s">
        <v>55</v>
      </c>
      <c r="N324" s="113">
        <v>0.58333333333333337</v>
      </c>
      <c r="O324" s="113">
        <v>0.66249999999999998</v>
      </c>
      <c r="P324" s="113">
        <v>7.9166666666666607E-2</v>
      </c>
      <c r="Q324" s="116">
        <v>751</v>
      </c>
      <c r="R324" s="117">
        <v>1.2148000000000001</v>
      </c>
      <c r="S324" s="117">
        <v>9.7432999999999996</v>
      </c>
      <c r="T324" s="117">
        <v>989.5</v>
      </c>
      <c r="U324" s="117">
        <v>66.099999999999994</v>
      </c>
      <c r="V324" s="117">
        <v>0.90880000000000005</v>
      </c>
      <c r="W324" s="117">
        <v>17.285599999999999</v>
      </c>
      <c r="X324" s="117">
        <v>107.2</v>
      </c>
      <c r="Y324" s="117">
        <v>706.3</v>
      </c>
      <c r="Z324" s="117">
        <v>1.3382000000000001</v>
      </c>
      <c r="AA324" s="117">
        <v>9.5706000000000007</v>
      </c>
      <c r="AB324" s="118">
        <v>937.9</v>
      </c>
      <c r="AH324" s="72" t="e">
        <f>IF(AND(B324="Premier League",E324="Live"),_xlfn.XLOOKUP(_xlfn.TEXTJOIN(" vs ",,C324:D324),Calendar!G:G,Calendar!B:B),IF(AND(B324="Premier League",E324="Highlights"),_xlfn.XLOOKUP(H324,Calendar!O:O,Calendar!N:N,,-1),""))</f>
        <v>#N/A</v>
      </c>
    </row>
    <row r="325" spans="1:34" s="72" customFormat="1" hidden="1" x14ac:dyDescent="0.35">
      <c r="A325" s="112" t="s">
        <v>70</v>
      </c>
      <c r="B325" s="112" t="s">
        <v>32</v>
      </c>
      <c r="C325" s="112" t="s">
        <v>72</v>
      </c>
      <c r="D325" s="112" t="s">
        <v>161</v>
      </c>
      <c r="E325" s="112" t="s">
        <v>41</v>
      </c>
      <c r="F325" s="113">
        <v>0.58333333333333337</v>
      </c>
      <c r="G325" s="112"/>
      <c r="H325" s="114">
        <v>45935</v>
      </c>
      <c r="I325" s="112" t="s">
        <v>522</v>
      </c>
      <c r="J325" s="115" t="s">
        <v>38</v>
      </c>
      <c r="K325" s="112" t="s">
        <v>53</v>
      </c>
      <c r="L325" s="112" t="s">
        <v>281</v>
      </c>
      <c r="M325" s="115" t="s">
        <v>55</v>
      </c>
      <c r="N325" s="113">
        <v>0.58333333333333337</v>
      </c>
      <c r="O325" s="113">
        <v>0.66319444444444442</v>
      </c>
      <c r="P325" s="113">
        <v>7.9861111111111049E-2</v>
      </c>
      <c r="Q325" s="116">
        <v>38</v>
      </c>
      <c r="R325" s="117">
        <v>6.1499999999999999E-2</v>
      </c>
      <c r="S325" s="117">
        <v>0.4929</v>
      </c>
      <c r="T325" s="117">
        <v>80.900000000000006</v>
      </c>
      <c r="U325" s="117">
        <v>3.2</v>
      </c>
      <c r="V325" s="117">
        <v>4.3999999999999997E-2</v>
      </c>
      <c r="W325" s="117">
        <v>0.83750000000000002</v>
      </c>
      <c r="X325" s="117">
        <v>35.6</v>
      </c>
      <c r="Y325" s="117">
        <v>37.299999999999997</v>
      </c>
      <c r="Z325" s="117">
        <v>7.0699999999999999E-2</v>
      </c>
      <c r="AA325" s="117">
        <v>0.50539999999999996</v>
      </c>
      <c r="AB325" s="118">
        <v>73.900000000000006</v>
      </c>
      <c r="AH325" s="72" t="e">
        <f>IF(AND(B325="Premier League",E325="Live"),_xlfn.XLOOKUP(_xlfn.TEXTJOIN(" vs ",,C325:D325),Calendar!G:G,Calendar!B:B),IF(AND(B325="Premier League",E325="Highlights"),_xlfn.XLOOKUP(H325,Calendar!O:O,Calendar!N:N,,-1),""))</f>
        <v>#N/A</v>
      </c>
    </row>
    <row r="326" spans="1:34" s="72" customFormat="1" hidden="1" x14ac:dyDescent="0.35">
      <c r="A326" s="112" t="s">
        <v>70</v>
      </c>
      <c r="B326" s="112" t="s">
        <v>529</v>
      </c>
      <c r="C326" s="112" t="s">
        <v>535</v>
      </c>
      <c r="D326" s="112" t="s">
        <v>194</v>
      </c>
      <c r="E326" s="112" t="s">
        <v>41</v>
      </c>
      <c r="F326" s="113">
        <v>0.625</v>
      </c>
      <c r="G326" s="112"/>
      <c r="H326" s="114">
        <v>45935</v>
      </c>
      <c r="I326" s="112" t="s">
        <v>522</v>
      </c>
      <c r="J326" s="115" t="s">
        <v>38</v>
      </c>
      <c r="K326" s="112" t="s">
        <v>53</v>
      </c>
      <c r="L326" s="112" t="s">
        <v>120</v>
      </c>
      <c r="M326" s="115" t="s">
        <v>55</v>
      </c>
      <c r="N326" s="113">
        <v>0.625</v>
      </c>
      <c r="O326" s="113">
        <v>0.7055555555555556</v>
      </c>
      <c r="P326" s="113">
        <v>8.0555555555555602E-2</v>
      </c>
      <c r="Q326" s="116">
        <v>211.5</v>
      </c>
      <c r="R326" s="117">
        <v>0.34210000000000002</v>
      </c>
      <c r="S326" s="117">
        <v>2.6654</v>
      </c>
      <c r="T326" s="117">
        <v>274.10000000000002</v>
      </c>
      <c r="U326" s="117">
        <v>14.5</v>
      </c>
      <c r="V326" s="117">
        <v>0.19939999999999999</v>
      </c>
      <c r="W326" s="117">
        <v>4.3647999999999998</v>
      </c>
      <c r="X326" s="117">
        <v>19</v>
      </c>
      <c r="Y326" s="117">
        <v>205.2</v>
      </c>
      <c r="Z326" s="117">
        <v>0.38879999999999998</v>
      </c>
      <c r="AA326" s="117">
        <v>2.7016</v>
      </c>
      <c r="AB326" s="118">
        <v>269</v>
      </c>
      <c r="AH326" s="72" t="str">
        <f>IF(AND(B326="Premier League",E326="Live"),_xlfn.XLOOKUP(_xlfn.TEXTJOIN(" vs ",,C326:D326),Calendar!G:G,Calendar!B:B),IF(AND(B326="Premier League",E326="Highlights"),_xlfn.XLOOKUP(H326,Calendar!O:O,Calendar!N:N,,-1),""))</f>
        <v/>
      </c>
    </row>
    <row r="327" spans="1:34" s="72" customFormat="1" hidden="1" x14ac:dyDescent="0.35">
      <c r="A327" s="112" t="s">
        <v>70</v>
      </c>
      <c r="B327" s="112" t="s">
        <v>32</v>
      </c>
      <c r="C327" s="112" t="s">
        <v>140</v>
      </c>
      <c r="D327" s="112" t="s">
        <v>49</v>
      </c>
      <c r="E327" s="112" t="s">
        <v>41</v>
      </c>
      <c r="F327" s="113">
        <v>0.6875</v>
      </c>
      <c r="G327" s="112"/>
      <c r="H327" s="114">
        <v>45935</v>
      </c>
      <c r="I327" s="112" t="s">
        <v>522</v>
      </c>
      <c r="J327" s="115" t="s">
        <v>38</v>
      </c>
      <c r="K327" s="112" t="s">
        <v>53</v>
      </c>
      <c r="L327" s="112" t="s">
        <v>54</v>
      </c>
      <c r="M327" s="115" t="s">
        <v>55</v>
      </c>
      <c r="N327" s="113">
        <v>0.68819444444444444</v>
      </c>
      <c r="O327" s="113">
        <v>0.76666666666666672</v>
      </c>
      <c r="P327" s="113">
        <v>7.8472222222222276E-2</v>
      </c>
      <c r="Q327" s="116">
        <v>927.5</v>
      </c>
      <c r="R327" s="117">
        <v>1.5003</v>
      </c>
      <c r="S327" s="117">
        <v>9.9133999999999993</v>
      </c>
      <c r="T327" s="117">
        <v>1226.8</v>
      </c>
      <c r="U327" s="117">
        <v>131.9</v>
      </c>
      <c r="V327" s="117">
        <v>1.8136000000000001</v>
      </c>
      <c r="W327" s="117">
        <v>35.920499999999997</v>
      </c>
      <c r="X327" s="117">
        <v>198.6</v>
      </c>
      <c r="Y327" s="117">
        <v>882.5</v>
      </c>
      <c r="Z327" s="117">
        <v>1.6720999999999999</v>
      </c>
      <c r="AA327" s="117">
        <v>9.7347000000000001</v>
      </c>
      <c r="AB327" s="118">
        <v>1171.3</v>
      </c>
      <c r="AH327" s="72" t="e">
        <f>IF(AND(B327="Premier League",E327="Live"),_xlfn.XLOOKUP(_xlfn.TEXTJOIN(" vs ",,C327:D327),Calendar!G:G,Calendar!B:B),IF(AND(B327="Premier League",E327="Highlights"),_xlfn.XLOOKUP(H327,Calendar!O:O,Calendar!N:N,,-1),""))</f>
        <v>#N/A</v>
      </c>
    </row>
    <row r="328" spans="1:34" s="72" customFormat="1" hidden="1" x14ac:dyDescent="0.35">
      <c r="A328" s="112" t="s">
        <v>70</v>
      </c>
      <c r="B328" s="112" t="s">
        <v>32</v>
      </c>
      <c r="C328" s="112" t="s">
        <v>140</v>
      </c>
      <c r="D328" s="112" t="s">
        <v>49</v>
      </c>
      <c r="E328" s="112" t="s">
        <v>41</v>
      </c>
      <c r="F328" s="113">
        <v>0.6875</v>
      </c>
      <c r="G328" s="112"/>
      <c r="H328" s="114">
        <v>45935</v>
      </c>
      <c r="I328" s="112" t="s">
        <v>522</v>
      </c>
      <c r="J328" s="115" t="s">
        <v>38</v>
      </c>
      <c r="K328" s="112" t="s">
        <v>53</v>
      </c>
      <c r="L328" s="112" t="s">
        <v>57</v>
      </c>
      <c r="M328" s="115" t="s">
        <v>55</v>
      </c>
      <c r="N328" s="113">
        <v>0.68819444444444444</v>
      </c>
      <c r="O328" s="113">
        <v>0.76666666666666672</v>
      </c>
      <c r="P328" s="113">
        <v>7.8472222222222276E-2</v>
      </c>
      <c r="Q328" s="116">
        <v>698.9</v>
      </c>
      <c r="R328" s="117">
        <v>1.1306</v>
      </c>
      <c r="S328" s="117">
        <v>7.3776999999999999</v>
      </c>
      <c r="T328" s="117">
        <v>843.1</v>
      </c>
      <c r="U328" s="117">
        <v>47.2</v>
      </c>
      <c r="V328" s="117">
        <v>0.64900000000000002</v>
      </c>
      <c r="W328" s="117">
        <v>12.6677</v>
      </c>
      <c r="X328" s="117">
        <v>78.8</v>
      </c>
      <c r="Y328" s="117">
        <v>661.7</v>
      </c>
      <c r="Z328" s="117">
        <v>1.2537</v>
      </c>
      <c r="AA328" s="117">
        <v>7.2049000000000003</v>
      </c>
      <c r="AB328" s="118">
        <v>804.3</v>
      </c>
      <c r="AH328" s="72" t="e">
        <f>IF(AND(B328="Premier League",E328="Live"),_xlfn.XLOOKUP(_xlfn.TEXTJOIN(" vs ",,C328:D328),Calendar!G:G,Calendar!B:B),IF(AND(B328="Premier League",E328="Highlights"),_xlfn.XLOOKUP(H328,Calendar!O:O,Calendar!N:N,,-1),""))</f>
        <v>#N/A</v>
      </c>
    </row>
    <row r="329" spans="1:34" s="72" customFormat="1" hidden="1" x14ac:dyDescent="0.35">
      <c r="A329" s="112" t="s">
        <v>70</v>
      </c>
      <c r="B329" s="112" t="s">
        <v>32</v>
      </c>
      <c r="C329" s="112"/>
      <c r="D329" s="112"/>
      <c r="E329" s="112" t="s">
        <v>33</v>
      </c>
      <c r="F329" s="113">
        <v>0.3263888888888889</v>
      </c>
      <c r="G329" s="112"/>
      <c r="H329" s="114">
        <v>45935</v>
      </c>
      <c r="I329" s="112" t="s">
        <v>522</v>
      </c>
      <c r="J329" s="115" t="s">
        <v>38</v>
      </c>
      <c r="K329" s="112" t="s">
        <v>553</v>
      </c>
      <c r="L329" s="112" t="s">
        <v>35</v>
      </c>
      <c r="M329" s="115" t="s">
        <v>36</v>
      </c>
      <c r="N329" s="113">
        <v>0.32569444444444445</v>
      </c>
      <c r="O329" s="113">
        <v>0.3737152777777778</v>
      </c>
      <c r="P329" s="113">
        <v>4.7962962962962964E-2</v>
      </c>
      <c r="Q329" s="116">
        <v>635</v>
      </c>
      <c r="R329" s="117">
        <v>1.0271999999999999</v>
      </c>
      <c r="S329" s="117">
        <v>18.519100000000002</v>
      </c>
      <c r="T329" s="117">
        <v>702</v>
      </c>
      <c r="U329" s="117">
        <v>25.4</v>
      </c>
      <c r="V329" s="117">
        <v>0.34920000000000001</v>
      </c>
      <c r="W329" s="117">
        <v>32.564100000000003</v>
      </c>
      <c r="X329" s="117">
        <v>52.7</v>
      </c>
      <c r="Y329" s="117">
        <v>621.5</v>
      </c>
      <c r="Z329" s="117">
        <v>1.1776</v>
      </c>
      <c r="AA329" s="117">
        <v>18.9603</v>
      </c>
      <c r="AB329" s="118">
        <v>687.4</v>
      </c>
      <c r="AH329" s="72" t="str">
        <f>IF(AND(B329="Premier League",E329="Live"),_xlfn.XLOOKUP(_xlfn.TEXTJOIN(" vs ",,C329:D329),Calendar!G:G,Calendar!B:B),IF(AND(B329="Premier League",E329="Highlights"),_xlfn.XLOOKUP(H329,Calendar!O:O,Calendar!N:N,,-1),""))</f>
        <v>Matchweek 01</v>
      </c>
    </row>
    <row r="330" spans="1:34" s="72" customFormat="1" hidden="1" x14ac:dyDescent="0.35">
      <c r="A330" s="112" t="s">
        <v>70</v>
      </c>
      <c r="B330" s="112" t="s">
        <v>32</v>
      </c>
      <c r="C330" s="112"/>
      <c r="D330" s="112"/>
      <c r="E330" s="112" t="s">
        <v>33</v>
      </c>
      <c r="F330" s="113">
        <v>0.9375</v>
      </c>
      <c r="G330" s="112"/>
      <c r="H330" s="114">
        <v>45935</v>
      </c>
      <c r="I330" s="112" t="s">
        <v>522</v>
      </c>
      <c r="J330" s="115" t="s">
        <v>38</v>
      </c>
      <c r="K330" s="112" t="s">
        <v>552</v>
      </c>
      <c r="L330" s="112" t="s">
        <v>35</v>
      </c>
      <c r="M330" s="115" t="s">
        <v>36</v>
      </c>
      <c r="N330" s="113">
        <v>0.93819444444444444</v>
      </c>
      <c r="O330" s="113">
        <v>0.98996527777777776</v>
      </c>
      <c r="P330" s="113">
        <v>5.1516203703703703E-2</v>
      </c>
      <c r="Q330" s="116">
        <v>1563.3</v>
      </c>
      <c r="R330" s="117">
        <v>2.5287999999999999</v>
      </c>
      <c r="S330" s="117">
        <v>24.273</v>
      </c>
      <c r="T330" s="117">
        <v>2041.5</v>
      </c>
      <c r="U330" s="117">
        <v>71.5</v>
      </c>
      <c r="V330" s="117">
        <v>0.98309999999999997</v>
      </c>
      <c r="W330" s="117">
        <v>31.595199999999998</v>
      </c>
      <c r="X330" s="117">
        <v>95.2</v>
      </c>
      <c r="Y330" s="117">
        <v>1545.7</v>
      </c>
      <c r="Z330" s="117">
        <v>2.9285999999999999</v>
      </c>
      <c r="AA330" s="117">
        <v>24.370899999999999</v>
      </c>
      <c r="AB330" s="118">
        <v>2013.4</v>
      </c>
      <c r="AH330" s="72" t="str">
        <f>IF(AND(B330="Premier League",E330="Live"),_xlfn.XLOOKUP(_xlfn.TEXTJOIN(" vs ",,C330:D330),Calendar!G:G,Calendar!B:B),IF(AND(B330="Premier League",E330="Highlights"),_xlfn.XLOOKUP(H330,Calendar!O:O,Calendar!N:N,,-1),""))</f>
        <v>Matchweek 01</v>
      </c>
    </row>
    <row r="331" spans="1:34" s="72" customFormat="1" hidden="1" x14ac:dyDescent="0.35">
      <c r="A331" s="112" t="s">
        <v>70</v>
      </c>
      <c r="B331" s="112" t="s">
        <v>623</v>
      </c>
      <c r="C331" s="112"/>
      <c r="D331" s="112"/>
      <c r="E331" s="112" t="s">
        <v>33</v>
      </c>
      <c r="F331" s="113">
        <v>0.98958333333333337</v>
      </c>
      <c r="G331" s="112"/>
      <c r="H331" s="114">
        <v>45935</v>
      </c>
      <c r="I331" s="112" t="s">
        <v>522</v>
      </c>
      <c r="J331" s="115" t="s">
        <v>38</v>
      </c>
      <c r="K331" s="112" t="s">
        <v>607</v>
      </c>
      <c r="L331" s="112" t="s">
        <v>35</v>
      </c>
      <c r="M331" s="115" t="s">
        <v>36</v>
      </c>
      <c r="N331" s="113">
        <v>0.99027777777777781</v>
      </c>
      <c r="O331" s="113">
        <v>1.0247916666666668</v>
      </c>
      <c r="P331" s="113">
        <v>3.408564814814815E-2</v>
      </c>
      <c r="Q331" s="116">
        <v>191.3</v>
      </c>
      <c r="R331" s="117">
        <v>0.3095</v>
      </c>
      <c r="S331" s="117">
        <v>6.5865999999999998</v>
      </c>
      <c r="T331" s="117">
        <v>380.3</v>
      </c>
      <c r="U331" s="117">
        <v>3.4</v>
      </c>
      <c r="V331" s="117">
        <v>4.6699999999999998E-2</v>
      </c>
      <c r="W331" s="117">
        <v>3.0994000000000002</v>
      </c>
      <c r="X331" s="117">
        <v>6.2</v>
      </c>
      <c r="Y331" s="117">
        <v>190.9</v>
      </c>
      <c r="Z331" s="117">
        <v>0.36170000000000002</v>
      </c>
      <c r="AA331" s="117">
        <v>6.7031999999999998</v>
      </c>
      <c r="AB331" s="118">
        <v>378.4</v>
      </c>
      <c r="AH331" s="72" t="str">
        <f>IF(AND(B331="Premier League",E331="Live"),_xlfn.XLOOKUP(_xlfn.TEXTJOIN(" vs ",,C331:D331),Calendar!G:G,Calendar!B:B),IF(AND(B331="Premier League",E331="Highlights"),_xlfn.XLOOKUP(H331,Calendar!O:O,Calendar!N:N,,-1),""))</f>
        <v/>
      </c>
    </row>
    <row r="332" spans="1:34" s="72" customFormat="1" hidden="1" x14ac:dyDescent="0.35">
      <c r="A332" s="112" t="s">
        <v>70</v>
      </c>
      <c r="B332" s="112" t="s">
        <v>147</v>
      </c>
      <c r="C332" s="112" t="s">
        <v>162</v>
      </c>
      <c r="D332" s="112" t="s">
        <v>643</v>
      </c>
      <c r="E332" s="112" t="s">
        <v>41</v>
      </c>
      <c r="F332" s="113">
        <v>0.83333333333333337</v>
      </c>
      <c r="G332" s="112"/>
      <c r="H332" s="114">
        <v>45936</v>
      </c>
      <c r="I332" s="112" t="s">
        <v>522</v>
      </c>
      <c r="J332" s="115" t="s">
        <v>74</v>
      </c>
      <c r="K332" s="112" t="s">
        <v>53</v>
      </c>
      <c r="L332" s="112" t="s">
        <v>120</v>
      </c>
      <c r="M332" s="115" t="s">
        <v>55</v>
      </c>
      <c r="N332" s="113">
        <v>0.83333333333333337</v>
      </c>
      <c r="O332" s="113">
        <v>0.91388888888888886</v>
      </c>
      <c r="P332" s="113">
        <v>8.0555555555555561E-2</v>
      </c>
      <c r="Q332" s="116">
        <v>117.2</v>
      </c>
      <c r="R332" s="117">
        <v>0.19</v>
      </c>
      <c r="S332" s="117">
        <v>0.81830000000000003</v>
      </c>
      <c r="T332" s="117">
        <v>165</v>
      </c>
      <c r="U332" s="117">
        <v>23.3</v>
      </c>
      <c r="V332" s="117">
        <v>0.32</v>
      </c>
      <c r="W332" s="117">
        <v>6.2215999999999996</v>
      </c>
      <c r="X332" s="117">
        <v>33.9</v>
      </c>
      <c r="Y332" s="117">
        <v>115.4</v>
      </c>
      <c r="Z332" s="117">
        <v>0.219</v>
      </c>
      <c r="AA332" s="117">
        <v>0.81920000000000004</v>
      </c>
      <c r="AB332" s="118">
        <v>159.5</v>
      </c>
      <c r="AH332" s="72" t="str">
        <f>IF(AND(B332="Premier League",E332="Live"),_xlfn.XLOOKUP(_xlfn.TEXTJOIN(" vs ",,C332:D332),Calendar!G:G,Calendar!B:B),IF(AND(B332="Premier League",E332="Highlights"),_xlfn.XLOOKUP(H332,Calendar!O:O,Calendar!N:N,,-1),""))</f>
        <v/>
      </c>
    </row>
    <row r="333" spans="1:34" s="72" customFormat="1" hidden="1" x14ac:dyDescent="0.35">
      <c r="A333" s="112" t="s">
        <v>70</v>
      </c>
      <c r="B333" s="112" t="s">
        <v>32</v>
      </c>
      <c r="C333" s="112"/>
      <c r="D333" s="112"/>
      <c r="E333" s="112" t="s">
        <v>33</v>
      </c>
      <c r="F333" s="113">
        <v>0.32291666666666669</v>
      </c>
      <c r="G333" s="112" t="s">
        <v>541</v>
      </c>
      <c r="H333" s="114">
        <v>45936</v>
      </c>
      <c r="I333" s="112" t="s">
        <v>522</v>
      </c>
      <c r="J333" s="115" t="s">
        <v>74</v>
      </c>
      <c r="K333" s="112" t="s">
        <v>553</v>
      </c>
      <c r="L333" s="112" t="s">
        <v>278</v>
      </c>
      <c r="M333" s="115" t="s">
        <v>36</v>
      </c>
      <c r="N333" s="113">
        <v>0.32291666666666669</v>
      </c>
      <c r="O333" s="113">
        <v>0.37498842592592591</v>
      </c>
      <c r="P333" s="113">
        <v>5.2083333333333336E-2</v>
      </c>
      <c r="Q333" s="116">
        <v>92.4</v>
      </c>
      <c r="R333" s="117">
        <v>0.14899999999999999</v>
      </c>
      <c r="S333" s="117">
        <v>2.6886999999999999</v>
      </c>
      <c r="T333" s="117">
        <v>121.8</v>
      </c>
      <c r="U333" s="117">
        <v>2.6</v>
      </c>
      <c r="V333" s="117">
        <v>3.5999999999999997E-2</v>
      </c>
      <c r="W333" s="117">
        <v>5.2525000000000004</v>
      </c>
      <c r="X333" s="117">
        <v>9.1999999999999993</v>
      </c>
      <c r="Y333" s="117">
        <v>86.7</v>
      </c>
      <c r="Z333" s="117">
        <v>0.16400000000000001</v>
      </c>
      <c r="AA333" s="117">
        <v>2.6604000000000001</v>
      </c>
      <c r="AB333" s="118">
        <v>112.3</v>
      </c>
      <c r="AH333" s="72" t="str">
        <f>IF(AND(B333="Premier League",E333="Live"),_xlfn.XLOOKUP(_xlfn.TEXTJOIN(" vs ",,C333:D333),Calendar!G:G,Calendar!B:B),IF(AND(B333="Premier League",E333="Highlights"),_xlfn.XLOOKUP(H333,Calendar!O:O,Calendar!N:N,,-1),""))</f>
        <v>Matchweek 01</v>
      </c>
    </row>
    <row r="334" spans="1:34" s="72" customFormat="1" hidden="1" x14ac:dyDescent="0.35">
      <c r="A334" s="112" t="s">
        <v>70</v>
      </c>
      <c r="B334" s="112" t="s">
        <v>589</v>
      </c>
      <c r="C334" s="112" t="s">
        <v>267</v>
      </c>
      <c r="D334" s="112" t="s">
        <v>644</v>
      </c>
      <c r="E334" s="112" t="s">
        <v>41</v>
      </c>
      <c r="F334" s="113">
        <v>0.82291666666666663</v>
      </c>
      <c r="G334" s="112"/>
      <c r="H334" s="114">
        <v>45939</v>
      </c>
      <c r="I334" s="112" t="s">
        <v>522</v>
      </c>
      <c r="J334" s="115" t="s">
        <v>127</v>
      </c>
      <c r="K334" s="112" t="s">
        <v>53</v>
      </c>
      <c r="L334" s="112" t="s">
        <v>509</v>
      </c>
      <c r="M334" s="115" t="s">
        <v>36</v>
      </c>
      <c r="N334" s="113">
        <v>0.82500000000000007</v>
      </c>
      <c r="O334" s="113">
        <v>0.90555555555555556</v>
      </c>
      <c r="P334" s="113">
        <v>8.0555555555555491E-2</v>
      </c>
      <c r="Q334" s="116">
        <v>126</v>
      </c>
      <c r="R334" s="117">
        <v>0.20399999999999999</v>
      </c>
      <c r="S334" s="117">
        <v>0.73540000000000005</v>
      </c>
      <c r="T334" s="117">
        <v>164.8</v>
      </c>
      <c r="U334" s="117">
        <v>6</v>
      </c>
      <c r="V334" s="117">
        <v>8.2000000000000003E-2</v>
      </c>
      <c r="W334" s="117">
        <v>0.73740000000000006</v>
      </c>
      <c r="X334" s="117">
        <v>12.4</v>
      </c>
      <c r="Y334" s="117">
        <v>119.4</v>
      </c>
      <c r="Z334" s="117">
        <v>0.22600000000000001</v>
      </c>
      <c r="AA334" s="117">
        <v>0.72389999999999999</v>
      </c>
      <c r="AB334" s="118">
        <v>154.4</v>
      </c>
      <c r="AH334" s="72" t="str">
        <f>IF(AND(B334="Premier League",E334="Live"),_xlfn.XLOOKUP(_xlfn.TEXTJOIN(" vs ",,C334:D334),Calendar!G:G,Calendar!B:B),IF(AND(B334="Premier League",E334="Highlights"),_xlfn.XLOOKUP(H334,Calendar!O:O,Calendar!N:N,,-1),""))</f>
        <v/>
      </c>
    </row>
    <row r="335" spans="1:34" s="72" customFormat="1" hidden="1" x14ac:dyDescent="0.35">
      <c r="A335" s="112" t="s">
        <v>70</v>
      </c>
      <c r="B335" s="112" t="s">
        <v>589</v>
      </c>
      <c r="C335" s="112" t="s">
        <v>267</v>
      </c>
      <c r="D335" s="112" t="s">
        <v>644</v>
      </c>
      <c r="E335" s="112" t="s">
        <v>41</v>
      </c>
      <c r="F335" s="113">
        <v>0.82291666666666663</v>
      </c>
      <c r="G335" s="112"/>
      <c r="H335" s="114">
        <v>45939</v>
      </c>
      <c r="I335" s="112" t="s">
        <v>522</v>
      </c>
      <c r="J335" s="115" t="s">
        <v>127</v>
      </c>
      <c r="K335" s="112" t="s">
        <v>53</v>
      </c>
      <c r="L335" s="112" t="s">
        <v>597</v>
      </c>
      <c r="M335" s="115" t="s">
        <v>36</v>
      </c>
      <c r="N335" s="113">
        <v>0.82500000000000007</v>
      </c>
      <c r="O335" s="113">
        <v>0.90555555555555556</v>
      </c>
      <c r="P335" s="113">
        <v>8.0555555555555491E-2</v>
      </c>
      <c r="Q335" s="116">
        <v>776.3</v>
      </c>
      <c r="R335" s="117">
        <v>1.256</v>
      </c>
      <c r="S335" s="117">
        <v>4.5309999999999997</v>
      </c>
      <c r="T335" s="117">
        <v>1351.6</v>
      </c>
      <c r="U335" s="117">
        <v>40.299999999999997</v>
      </c>
      <c r="V335" s="117">
        <v>0.55400000000000005</v>
      </c>
      <c r="W335" s="117">
        <v>4.9527000000000001</v>
      </c>
      <c r="X335" s="117">
        <v>70.900000000000006</v>
      </c>
      <c r="Y335" s="117">
        <v>758.7</v>
      </c>
      <c r="Z335" s="117">
        <v>1.4379999999999999</v>
      </c>
      <c r="AA335" s="117">
        <v>4.5998999999999999</v>
      </c>
      <c r="AB335" s="118">
        <v>1338.2</v>
      </c>
      <c r="AH335" s="72" t="str">
        <f>IF(AND(B335="Premier League",E335="Live"),_xlfn.XLOOKUP(_xlfn.TEXTJOIN(" vs ",,C335:D335),Calendar!G:G,Calendar!B:B),IF(AND(B335="Premier League",E335="Highlights"),_xlfn.XLOOKUP(H335,Calendar!O:O,Calendar!N:N,,-1),""))</f>
        <v/>
      </c>
    </row>
    <row r="336" spans="1:34" s="72" customFormat="1" hidden="1" x14ac:dyDescent="0.35">
      <c r="A336" s="112" t="s">
        <v>70</v>
      </c>
      <c r="B336" s="112" t="s">
        <v>616</v>
      </c>
      <c r="C336" s="112" t="s">
        <v>76</v>
      </c>
      <c r="D336" s="112" t="s">
        <v>169</v>
      </c>
      <c r="E336" s="112" t="s">
        <v>41</v>
      </c>
      <c r="F336" s="113">
        <v>0.82291666666666663</v>
      </c>
      <c r="G336" s="112"/>
      <c r="H336" s="114">
        <v>45939</v>
      </c>
      <c r="I336" s="112" t="s">
        <v>522</v>
      </c>
      <c r="J336" s="115" t="s">
        <v>127</v>
      </c>
      <c r="K336" s="112" t="s">
        <v>53</v>
      </c>
      <c r="L336" s="112" t="s">
        <v>549</v>
      </c>
      <c r="M336" s="115" t="s">
        <v>80</v>
      </c>
      <c r="N336" s="113">
        <v>0.82430555555555562</v>
      </c>
      <c r="O336" s="113">
        <v>0.90208333333333335</v>
      </c>
      <c r="P336" s="113">
        <v>7.7777777777777724E-2</v>
      </c>
      <c r="Q336" s="116">
        <v>3397.7</v>
      </c>
      <c r="R336" s="117">
        <v>5.4960000000000004</v>
      </c>
      <c r="S336" s="117">
        <v>20.202400000000001</v>
      </c>
      <c r="T336" s="117">
        <v>3920.8</v>
      </c>
      <c r="U336" s="117">
        <v>199.2</v>
      </c>
      <c r="V336" s="117">
        <v>2.7389999999999999</v>
      </c>
      <c r="W336" s="117">
        <v>25.317699999999999</v>
      </c>
      <c r="X336" s="117">
        <v>269.2</v>
      </c>
      <c r="Y336" s="117">
        <v>3200.6</v>
      </c>
      <c r="Z336" s="117">
        <v>6.0640000000000001</v>
      </c>
      <c r="AA336" s="117">
        <v>19.765000000000001</v>
      </c>
      <c r="AB336" s="118">
        <v>3681.5</v>
      </c>
      <c r="AH336" s="72" t="str">
        <f>IF(AND(B336="Premier League",E336="Live"),_xlfn.XLOOKUP(_xlfn.TEXTJOIN(" vs ",,C336:D336),Calendar!G:G,Calendar!B:B),IF(AND(B336="Premier League",E336="Highlights"),_xlfn.XLOOKUP(H336,Calendar!O:O,Calendar!N:N,,-1),""))</f>
        <v/>
      </c>
    </row>
    <row r="337" spans="1:34" s="72" customFormat="1" hidden="1" x14ac:dyDescent="0.35">
      <c r="A337" s="112" t="s">
        <v>70</v>
      </c>
      <c r="B337" s="112" t="s">
        <v>589</v>
      </c>
      <c r="C337" s="112" t="s">
        <v>593</v>
      </c>
      <c r="D337" s="112" t="s">
        <v>645</v>
      </c>
      <c r="E337" s="112" t="s">
        <v>41</v>
      </c>
      <c r="F337" s="113">
        <v>0.82291666666666663</v>
      </c>
      <c r="G337" s="112"/>
      <c r="H337" s="114">
        <v>45940</v>
      </c>
      <c r="I337" s="112" t="s">
        <v>522</v>
      </c>
      <c r="J337" s="115" t="s">
        <v>71</v>
      </c>
      <c r="K337" s="112" t="s">
        <v>53</v>
      </c>
      <c r="L337" s="112" t="s">
        <v>594</v>
      </c>
      <c r="M337" s="115" t="s">
        <v>36</v>
      </c>
      <c r="N337" s="113">
        <v>0.82361111111111118</v>
      </c>
      <c r="O337" s="113">
        <v>0.90277777777777779</v>
      </c>
      <c r="P337" s="113">
        <v>7.9166666666666607E-2</v>
      </c>
      <c r="Q337" s="116">
        <v>91.2</v>
      </c>
      <c r="R337" s="117">
        <v>5.17</v>
      </c>
      <c r="S337" s="117">
        <v>22.5519</v>
      </c>
      <c r="T337" s="117">
        <v>131.5</v>
      </c>
      <c r="U337" s="117">
        <v>1.1000000000000001</v>
      </c>
      <c r="V337" s="117">
        <v>0.53100000000000003</v>
      </c>
      <c r="W337" s="117">
        <v>8.0291999999999994</v>
      </c>
      <c r="X337" s="117">
        <v>2.5</v>
      </c>
      <c r="Y337" s="117">
        <v>87</v>
      </c>
      <c r="Z337" s="117">
        <v>5.8860000000000001</v>
      </c>
      <c r="AA337" s="117">
        <v>21.942</v>
      </c>
      <c r="AB337" s="118">
        <v>125.1</v>
      </c>
      <c r="AH337" s="72" t="str">
        <f>IF(AND(B337="Premier League",E337="Live"),_xlfn.XLOOKUP(_xlfn.TEXTJOIN(" vs ",,C337:D337),Calendar!G:G,Calendar!B:B),IF(AND(B337="Premier League",E337="Highlights"),_xlfn.XLOOKUP(H337,Calendar!O:O,Calendar!N:N,,-1),""))</f>
        <v/>
      </c>
    </row>
    <row r="338" spans="1:34" s="72" customFormat="1" hidden="1" x14ac:dyDescent="0.35">
      <c r="A338" s="112" t="s">
        <v>70</v>
      </c>
      <c r="B338" s="112" t="s">
        <v>589</v>
      </c>
      <c r="C338" s="112" t="s">
        <v>593</v>
      </c>
      <c r="D338" s="112" t="s">
        <v>645</v>
      </c>
      <c r="E338" s="112" t="s">
        <v>41</v>
      </c>
      <c r="F338" s="113">
        <v>0.82291666666666663</v>
      </c>
      <c r="G338" s="112"/>
      <c r="H338" s="114">
        <v>45940</v>
      </c>
      <c r="I338" s="112" t="s">
        <v>522</v>
      </c>
      <c r="J338" s="115" t="s">
        <v>71</v>
      </c>
      <c r="K338" s="112" t="s">
        <v>53</v>
      </c>
      <c r="L338" s="112" t="s">
        <v>597</v>
      </c>
      <c r="M338" s="115" t="s">
        <v>36</v>
      </c>
      <c r="N338" s="113">
        <v>0.82361111111111118</v>
      </c>
      <c r="O338" s="113">
        <v>0.90277777777777779</v>
      </c>
      <c r="P338" s="113">
        <v>7.9166666666666607E-2</v>
      </c>
      <c r="Q338" s="116">
        <v>730.1</v>
      </c>
      <c r="R338" s="117">
        <v>1.181</v>
      </c>
      <c r="S338" s="117">
        <v>5.9390000000000001</v>
      </c>
      <c r="T338" s="117">
        <v>1088.5</v>
      </c>
      <c r="U338" s="117">
        <v>20.2</v>
      </c>
      <c r="V338" s="117">
        <v>0.27800000000000002</v>
      </c>
      <c r="W338" s="117">
        <v>7.3966000000000003</v>
      </c>
      <c r="X338" s="117">
        <v>32.799999999999997</v>
      </c>
      <c r="Y338" s="117">
        <v>711.9</v>
      </c>
      <c r="Z338" s="117">
        <v>1.349</v>
      </c>
      <c r="AA338" s="117">
        <v>5.9345999999999997</v>
      </c>
      <c r="AB338" s="118">
        <v>1070.4000000000001</v>
      </c>
      <c r="AH338" s="72" t="str">
        <f>IF(AND(B338="Premier League",E338="Live"),_xlfn.XLOOKUP(_xlfn.TEXTJOIN(" vs ",,C338:D338),Calendar!G:G,Calendar!B:B),IF(AND(B338="Premier League",E338="Highlights"),_xlfn.XLOOKUP(H338,Calendar!O:O,Calendar!N:N,,-1),""))</f>
        <v/>
      </c>
    </row>
    <row r="339" spans="1:34" s="72" customFormat="1" hidden="1" x14ac:dyDescent="0.35">
      <c r="A339" s="112" t="s">
        <v>70</v>
      </c>
      <c r="B339" s="112" t="s">
        <v>581</v>
      </c>
      <c r="C339" s="112" t="s">
        <v>646</v>
      </c>
      <c r="D339" s="112" t="s">
        <v>263</v>
      </c>
      <c r="E339" s="112" t="s">
        <v>41</v>
      </c>
      <c r="F339" s="113">
        <v>0.52083333333333337</v>
      </c>
      <c r="G339" s="112"/>
      <c r="H339" s="114">
        <v>45941</v>
      </c>
      <c r="I339" s="112" t="s">
        <v>522</v>
      </c>
      <c r="J339" s="115" t="s">
        <v>37</v>
      </c>
      <c r="K339" s="112" t="s">
        <v>53</v>
      </c>
      <c r="L339" s="112" t="s">
        <v>584</v>
      </c>
      <c r="M339" s="115" t="s">
        <v>36</v>
      </c>
      <c r="N339" s="113">
        <v>0.52152777777777781</v>
      </c>
      <c r="O339" s="113">
        <v>0.6034722222222223</v>
      </c>
      <c r="P339" s="113">
        <v>8.1944444444444486E-2</v>
      </c>
      <c r="Q339" s="116">
        <v>5.9</v>
      </c>
      <c r="R339" s="117">
        <v>0.01</v>
      </c>
      <c r="S339" s="117">
        <v>0.1202</v>
      </c>
      <c r="T339" s="117">
        <v>14.4</v>
      </c>
      <c r="U339" s="117">
        <v>0</v>
      </c>
      <c r="V339" s="117">
        <v>0</v>
      </c>
      <c r="W339" s="117">
        <v>0</v>
      </c>
      <c r="X339" s="117" t="s">
        <v>541</v>
      </c>
      <c r="Y339" s="117">
        <v>5.9</v>
      </c>
      <c r="Z339" s="117">
        <v>1.0999999999999999E-2</v>
      </c>
      <c r="AA339" s="117">
        <v>0.1241</v>
      </c>
      <c r="AB339" s="118">
        <v>14.4</v>
      </c>
      <c r="AH339" s="72" t="str">
        <f>IF(AND(B339="Premier League",E339="Live"),_xlfn.XLOOKUP(_xlfn.TEXTJOIN(" vs ",,C339:D339),Calendar!G:G,Calendar!B:B),IF(AND(B339="Premier League",E339="Highlights"),_xlfn.XLOOKUP(H339,Calendar!O:O,Calendar!N:N,,-1),""))</f>
        <v/>
      </c>
    </row>
    <row r="340" spans="1:34" s="72" customFormat="1" hidden="1" x14ac:dyDescent="0.35">
      <c r="A340" s="112" t="s">
        <v>70</v>
      </c>
      <c r="B340" s="112" t="s">
        <v>146</v>
      </c>
      <c r="C340" s="112" t="s">
        <v>556</v>
      </c>
      <c r="D340" s="112" t="s">
        <v>521</v>
      </c>
      <c r="E340" s="112" t="s">
        <v>41</v>
      </c>
      <c r="F340" s="113">
        <v>0.625</v>
      </c>
      <c r="G340" s="112"/>
      <c r="H340" s="114">
        <v>45941</v>
      </c>
      <c r="I340" s="112" t="s">
        <v>522</v>
      </c>
      <c r="J340" s="115" t="s">
        <v>37</v>
      </c>
      <c r="K340" s="112" t="s">
        <v>53</v>
      </c>
      <c r="L340" s="112" t="s">
        <v>548</v>
      </c>
      <c r="M340" s="115" t="s">
        <v>55</v>
      </c>
      <c r="N340" s="113">
        <v>0.625</v>
      </c>
      <c r="O340" s="113">
        <v>0.70416666666666672</v>
      </c>
      <c r="P340" s="113">
        <v>7.9166666666666718E-2</v>
      </c>
      <c r="Q340" s="116">
        <v>44.6</v>
      </c>
      <c r="R340" s="117">
        <v>7.1999999999999995E-2</v>
      </c>
      <c r="S340" s="117">
        <v>0.73509999999999998</v>
      </c>
      <c r="T340" s="117">
        <v>80.2</v>
      </c>
      <c r="U340" s="117">
        <v>2.1</v>
      </c>
      <c r="V340" s="117">
        <v>2.9000000000000001E-2</v>
      </c>
      <c r="W340" s="117">
        <v>1.8325</v>
      </c>
      <c r="X340" s="117">
        <v>11.5</v>
      </c>
      <c r="Y340" s="117">
        <v>44.5</v>
      </c>
      <c r="Z340" s="117">
        <v>8.4000000000000005E-2</v>
      </c>
      <c r="AA340" s="117">
        <v>0.76229999999999998</v>
      </c>
      <c r="AB340" s="118">
        <v>80.2</v>
      </c>
      <c r="AH340" s="72" t="str">
        <f>IF(AND(B340="Premier League",E340="Live"),_xlfn.XLOOKUP(_xlfn.TEXTJOIN(" vs ",,C340:D340),Calendar!G:G,Calendar!B:B),IF(AND(B340="Premier League",E340="Highlights"),_xlfn.XLOOKUP(H340,Calendar!O:O,Calendar!N:N,,-1),""))</f>
        <v/>
      </c>
    </row>
    <row r="341" spans="1:34" s="72" customFormat="1" hidden="1" x14ac:dyDescent="0.35">
      <c r="A341" s="112" t="s">
        <v>70</v>
      </c>
      <c r="B341" s="112" t="s">
        <v>647</v>
      </c>
      <c r="C341" s="112" t="s">
        <v>648</v>
      </c>
      <c r="D341" s="112" t="s">
        <v>194</v>
      </c>
      <c r="E341" s="112" t="s">
        <v>41</v>
      </c>
      <c r="F341" s="113">
        <v>0.625</v>
      </c>
      <c r="G341" s="112"/>
      <c r="H341" s="114">
        <v>45941</v>
      </c>
      <c r="I341" s="112" t="s">
        <v>522</v>
      </c>
      <c r="J341" s="115" t="s">
        <v>37</v>
      </c>
      <c r="K341" s="112" t="s">
        <v>53</v>
      </c>
      <c r="L341" s="112" t="s">
        <v>531</v>
      </c>
      <c r="M341" s="115" t="s">
        <v>532</v>
      </c>
      <c r="N341" s="113">
        <v>0.625</v>
      </c>
      <c r="O341" s="113">
        <v>0.70277777777777783</v>
      </c>
      <c r="P341" s="113">
        <v>7.7777777777777835E-2</v>
      </c>
      <c r="Q341" s="116">
        <v>0.9</v>
      </c>
      <c r="R341" s="117">
        <v>1E-3</v>
      </c>
      <c r="S341" s="117">
        <v>1.49E-2</v>
      </c>
      <c r="T341" s="117">
        <v>14.5</v>
      </c>
      <c r="U341" s="117">
        <v>0</v>
      </c>
      <c r="V341" s="117">
        <v>0</v>
      </c>
      <c r="W341" s="117">
        <v>0</v>
      </c>
      <c r="X341" s="117" t="s">
        <v>541</v>
      </c>
      <c r="Y341" s="117">
        <v>0.9</v>
      </c>
      <c r="Z341" s="117">
        <v>2E-3</v>
      </c>
      <c r="AA341" s="117">
        <v>1.55E-2</v>
      </c>
      <c r="AB341" s="118">
        <v>14.5</v>
      </c>
      <c r="AH341" s="72" t="str">
        <f>IF(AND(B341="Premier League",E341="Live"),_xlfn.XLOOKUP(_xlfn.TEXTJOIN(" vs ",,C341:D341),Calendar!G:G,Calendar!B:B),IF(AND(B341="Premier League",E341="Highlights"),_xlfn.XLOOKUP(H341,Calendar!O:O,Calendar!N:N,,-1),""))</f>
        <v/>
      </c>
    </row>
    <row r="342" spans="1:34" s="72" customFormat="1" hidden="1" x14ac:dyDescent="0.35">
      <c r="A342" s="112" t="s">
        <v>70</v>
      </c>
      <c r="B342" s="112" t="s">
        <v>152</v>
      </c>
      <c r="C342" s="112" t="s">
        <v>603</v>
      </c>
      <c r="D342" s="112" t="s">
        <v>611</v>
      </c>
      <c r="E342" s="112" t="s">
        <v>41</v>
      </c>
      <c r="F342" s="113">
        <v>0.5</v>
      </c>
      <c r="G342" s="112"/>
      <c r="H342" s="114">
        <v>45942</v>
      </c>
      <c r="I342" s="112" t="s">
        <v>522</v>
      </c>
      <c r="J342" s="115" t="s">
        <v>38</v>
      </c>
      <c r="K342" s="112" t="s">
        <v>53</v>
      </c>
      <c r="L342" s="112" t="s">
        <v>120</v>
      </c>
      <c r="M342" s="115" t="s">
        <v>55</v>
      </c>
      <c r="N342" s="113">
        <v>0.5</v>
      </c>
      <c r="O342" s="113">
        <v>0.57916666666666672</v>
      </c>
      <c r="P342" s="113">
        <v>7.9166666666666718E-2</v>
      </c>
      <c r="Q342" s="116">
        <v>13.2</v>
      </c>
      <c r="R342" s="117">
        <v>2.1000000000000001E-2</v>
      </c>
      <c r="S342" s="117">
        <v>0.2591</v>
      </c>
      <c r="T342" s="117">
        <v>23.2</v>
      </c>
      <c r="U342" s="117">
        <v>0</v>
      </c>
      <c r="V342" s="117">
        <v>0</v>
      </c>
      <c r="W342" s="117">
        <v>0</v>
      </c>
      <c r="X342" s="117" t="s">
        <v>541</v>
      </c>
      <c r="Y342" s="117">
        <v>13.1</v>
      </c>
      <c r="Z342" s="117">
        <v>2.5000000000000001E-2</v>
      </c>
      <c r="AA342" s="117">
        <v>0.26379999999999998</v>
      </c>
      <c r="AB342" s="118">
        <v>23.2</v>
      </c>
      <c r="AH342" s="72" t="str">
        <f>IF(AND(B342="Premier League",E342="Live"),_xlfn.XLOOKUP(_xlfn.TEXTJOIN(" vs ",,C342:D342),Calendar!G:G,Calendar!B:B),IF(AND(B342="Premier League",E342="Highlights"),_xlfn.XLOOKUP(H342,Calendar!O:O,Calendar!N:N,,-1),""))</f>
        <v/>
      </c>
    </row>
    <row r="343" spans="1:34" s="72" customFormat="1" hidden="1" x14ac:dyDescent="0.35">
      <c r="A343" s="112" t="s">
        <v>70</v>
      </c>
      <c r="B343" s="112" t="s">
        <v>152</v>
      </c>
      <c r="C343" s="112" t="s">
        <v>252</v>
      </c>
      <c r="D343" s="112" t="s">
        <v>612</v>
      </c>
      <c r="E343" s="112" t="s">
        <v>41</v>
      </c>
      <c r="F343" s="113">
        <v>0.5</v>
      </c>
      <c r="G343" s="112"/>
      <c r="H343" s="114">
        <v>45942</v>
      </c>
      <c r="I343" s="112" t="s">
        <v>522</v>
      </c>
      <c r="J343" s="115" t="s">
        <v>38</v>
      </c>
      <c r="K343" s="112" t="s">
        <v>53</v>
      </c>
      <c r="L343" s="112" t="s">
        <v>54</v>
      </c>
      <c r="M343" s="115" t="s">
        <v>55</v>
      </c>
      <c r="N343" s="113">
        <v>0.5</v>
      </c>
      <c r="O343" s="113">
        <v>0.57847222222222228</v>
      </c>
      <c r="P343" s="113">
        <v>7.8472222222222276E-2</v>
      </c>
      <c r="Q343" s="116">
        <v>62.4</v>
      </c>
      <c r="R343" s="117">
        <v>0.10100000000000001</v>
      </c>
      <c r="S343" s="117">
        <v>1.2256</v>
      </c>
      <c r="T343" s="117">
        <v>102.9</v>
      </c>
      <c r="U343" s="117">
        <v>10.3</v>
      </c>
      <c r="V343" s="117">
        <v>0.14199999999999999</v>
      </c>
      <c r="W343" s="117">
        <v>8.9331999999999994</v>
      </c>
      <c r="X343" s="117">
        <v>23.9</v>
      </c>
      <c r="Y343" s="117">
        <v>62.2</v>
      </c>
      <c r="Z343" s="117">
        <v>0.11799999999999999</v>
      </c>
      <c r="AA343" s="117">
        <v>1.2535000000000001</v>
      </c>
      <c r="AB343" s="118">
        <v>102</v>
      </c>
      <c r="AH343" s="72" t="str">
        <f>IF(AND(B343="Premier League",E343="Live"),_xlfn.XLOOKUP(_xlfn.TEXTJOIN(" vs ",,C343:D343),Calendar!G:G,Calendar!B:B),IF(AND(B343="Premier League",E343="Highlights"),_xlfn.XLOOKUP(H343,Calendar!O:O,Calendar!N:N,,-1),""))</f>
        <v/>
      </c>
    </row>
    <row r="344" spans="1:34" s="72" customFormat="1" hidden="1" x14ac:dyDescent="0.35">
      <c r="A344" s="112" t="s">
        <v>70</v>
      </c>
      <c r="B344" s="112" t="s">
        <v>152</v>
      </c>
      <c r="C344" s="112" t="s">
        <v>610</v>
      </c>
      <c r="D344" s="112" t="s">
        <v>604</v>
      </c>
      <c r="E344" s="112" t="s">
        <v>41</v>
      </c>
      <c r="F344" s="113">
        <v>0.5</v>
      </c>
      <c r="G344" s="112"/>
      <c r="H344" s="114">
        <v>45942</v>
      </c>
      <c r="I344" s="112" t="s">
        <v>522</v>
      </c>
      <c r="J344" s="115" t="s">
        <v>38</v>
      </c>
      <c r="K344" s="112" t="s">
        <v>53</v>
      </c>
      <c r="L344" s="112" t="s">
        <v>57</v>
      </c>
      <c r="M344" s="115" t="s">
        <v>55</v>
      </c>
      <c r="N344" s="113">
        <v>0.50069444444444444</v>
      </c>
      <c r="O344" s="113">
        <v>0.58194444444444449</v>
      </c>
      <c r="P344" s="113">
        <v>8.1250000000000044E-2</v>
      </c>
      <c r="Q344" s="116">
        <v>68.599999999999994</v>
      </c>
      <c r="R344" s="117">
        <v>0.111</v>
      </c>
      <c r="S344" s="117">
        <v>1.3421000000000001</v>
      </c>
      <c r="T344" s="117">
        <v>108.7</v>
      </c>
      <c r="U344" s="117">
        <v>6.4</v>
      </c>
      <c r="V344" s="117">
        <v>8.7999999999999995E-2</v>
      </c>
      <c r="W344" s="117">
        <v>5.6337999999999999</v>
      </c>
      <c r="X344" s="117">
        <v>10.9</v>
      </c>
      <c r="Y344" s="117">
        <v>64.900000000000006</v>
      </c>
      <c r="Z344" s="117">
        <v>0.123</v>
      </c>
      <c r="AA344" s="117">
        <v>1.3024</v>
      </c>
      <c r="AB344" s="118">
        <v>104.9</v>
      </c>
      <c r="AH344" s="72" t="str">
        <f>IF(AND(B344="Premier League",E344="Live"),_xlfn.XLOOKUP(_xlfn.TEXTJOIN(" vs ",,C344:D344),Calendar!G:G,Calendar!B:B),IF(AND(B344="Premier League",E344="Highlights"),_xlfn.XLOOKUP(H344,Calendar!O:O,Calendar!N:N,,-1),""))</f>
        <v/>
      </c>
    </row>
    <row r="345" spans="1:34" s="72" customFormat="1" hidden="1" x14ac:dyDescent="0.35">
      <c r="A345" s="112" t="s">
        <v>70</v>
      </c>
      <c r="B345" s="112" t="s">
        <v>152</v>
      </c>
      <c r="C345" s="112" t="s">
        <v>600</v>
      </c>
      <c r="D345" s="112" t="s">
        <v>602</v>
      </c>
      <c r="E345" s="112" t="s">
        <v>41</v>
      </c>
      <c r="F345" s="113">
        <v>0.5</v>
      </c>
      <c r="G345" s="112"/>
      <c r="H345" s="114">
        <v>45942</v>
      </c>
      <c r="I345" s="112" t="s">
        <v>522</v>
      </c>
      <c r="J345" s="115" t="s">
        <v>38</v>
      </c>
      <c r="K345" s="112" t="s">
        <v>53</v>
      </c>
      <c r="L345" s="112" t="s">
        <v>281</v>
      </c>
      <c r="M345" s="115" t="s">
        <v>55</v>
      </c>
      <c r="N345" s="113">
        <v>0.50069444444444444</v>
      </c>
      <c r="O345" s="113">
        <v>0.57916666666666672</v>
      </c>
      <c r="P345" s="113">
        <v>7.8472222222222276E-2</v>
      </c>
      <c r="Q345" s="116">
        <v>0.8</v>
      </c>
      <c r="R345" s="117">
        <v>1E-3</v>
      </c>
      <c r="S345" s="117">
        <v>1.5699999999999999E-2</v>
      </c>
      <c r="T345" s="117">
        <v>8.4</v>
      </c>
      <c r="U345" s="117">
        <v>0</v>
      </c>
      <c r="V345" s="117">
        <v>0</v>
      </c>
      <c r="W345" s="117">
        <v>0</v>
      </c>
      <c r="X345" s="117" t="s">
        <v>541</v>
      </c>
      <c r="Y345" s="117">
        <v>0.8</v>
      </c>
      <c r="Z345" s="117">
        <v>2E-3</v>
      </c>
      <c r="AA345" s="117">
        <v>1.61E-2</v>
      </c>
      <c r="AB345" s="118">
        <v>8.4</v>
      </c>
      <c r="AH345" s="72" t="str">
        <f>IF(AND(B345="Premier League",E345="Live"),_xlfn.XLOOKUP(_xlfn.TEXTJOIN(" vs ",,C345:D345),Calendar!G:G,Calendar!B:B),IF(AND(B345="Premier League",E345="Highlights"),_xlfn.XLOOKUP(H345,Calendar!O:O,Calendar!N:N,,-1),""))</f>
        <v/>
      </c>
    </row>
    <row r="346" spans="1:34" s="72" customFormat="1" hidden="1" x14ac:dyDescent="0.35">
      <c r="A346" s="112" t="s">
        <v>70</v>
      </c>
      <c r="B346" s="112" t="s">
        <v>152</v>
      </c>
      <c r="C346" s="112" t="s">
        <v>599</v>
      </c>
      <c r="D346" s="112" t="s">
        <v>601</v>
      </c>
      <c r="E346" s="112" t="s">
        <v>41</v>
      </c>
      <c r="F346" s="113">
        <v>0.60416666666666663</v>
      </c>
      <c r="G346" s="112"/>
      <c r="H346" s="114">
        <v>45942</v>
      </c>
      <c r="I346" s="112" t="s">
        <v>522</v>
      </c>
      <c r="J346" s="115" t="s">
        <v>38</v>
      </c>
      <c r="K346" s="112" t="s">
        <v>53</v>
      </c>
      <c r="L346" s="112" t="s">
        <v>597</v>
      </c>
      <c r="M346" s="115" t="s">
        <v>36</v>
      </c>
      <c r="N346" s="113">
        <v>0.60416666666666674</v>
      </c>
      <c r="O346" s="113">
        <v>0.68819444444444444</v>
      </c>
      <c r="P346" s="113">
        <v>8.4027777777777701E-2</v>
      </c>
      <c r="Q346" s="116">
        <v>430.1</v>
      </c>
      <c r="R346" s="117">
        <v>0.69599999999999995</v>
      </c>
      <c r="S346" s="117">
        <v>7.2912999999999997</v>
      </c>
      <c r="T346" s="117">
        <v>620.20000000000005</v>
      </c>
      <c r="U346" s="117">
        <v>5.7</v>
      </c>
      <c r="V346" s="117">
        <v>7.8E-2</v>
      </c>
      <c r="W346" s="117">
        <v>4.2857000000000003</v>
      </c>
      <c r="X346" s="117">
        <v>7.1</v>
      </c>
      <c r="Y346" s="117">
        <v>414.6</v>
      </c>
      <c r="Z346" s="117">
        <v>0.78600000000000003</v>
      </c>
      <c r="AA346" s="117">
        <v>7.2874999999999996</v>
      </c>
      <c r="AB346" s="118">
        <v>592.70000000000005</v>
      </c>
      <c r="AH346" s="72" t="str">
        <f>IF(AND(B346="Premier League",E346="Live"),_xlfn.XLOOKUP(_xlfn.TEXTJOIN(" vs ",,C346:D346),Calendar!G:G,Calendar!B:B),IF(AND(B346="Premier League",E346="Highlights"),_xlfn.XLOOKUP(H346,Calendar!O:O,Calendar!N:N,,-1),""))</f>
        <v/>
      </c>
    </row>
    <row r="347" spans="1:34" s="72" customFormat="1" hidden="1" x14ac:dyDescent="0.35">
      <c r="A347" s="112" t="s">
        <v>70</v>
      </c>
      <c r="B347" s="112" t="s">
        <v>152</v>
      </c>
      <c r="C347" s="112" t="s">
        <v>609</v>
      </c>
      <c r="D347" s="112" t="s">
        <v>596</v>
      </c>
      <c r="E347" s="112" t="s">
        <v>41</v>
      </c>
      <c r="F347" s="113">
        <v>0.69791666666666663</v>
      </c>
      <c r="G347" s="112"/>
      <c r="H347" s="114">
        <v>45942</v>
      </c>
      <c r="I347" s="112" t="s">
        <v>522</v>
      </c>
      <c r="J347" s="115" t="s">
        <v>38</v>
      </c>
      <c r="K347" s="112" t="s">
        <v>53</v>
      </c>
      <c r="L347" s="112" t="s">
        <v>57</v>
      </c>
      <c r="M347" s="115" t="s">
        <v>55</v>
      </c>
      <c r="N347" s="113">
        <v>0.69791666666666674</v>
      </c>
      <c r="O347" s="113">
        <v>0.77847222222222223</v>
      </c>
      <c r="P347" s="113">
        <v>8.0555555555555491E-2</v>
      </c>
      <c r="Q347" s="116">
        <v>46.4</v>
      </c>
      <c r="R347" s="117">
        <v>7.4999999999999997E-2</v>
      </c>
      <c r="S347" s="117">
        <v>0.48809999999999998</v>
      </c>
      <c r="T347" s="117">
        <v>74.599999999999994</v>
      </c>
      <c r="U347" s="117">
        <v>0.2</v>
      </c>
      <c r="V347" s="117">
        <v>3.0000000000000001E-3</v>
      </c>
      <c r="W347" s="117">
        <v>0.1057</v>
      </c>
      <c r="X347" s="117">
        <v>8.9</v>
      </c>
      <c r="Y347" s="117">
        <v>46.3</v>
      </c>
      <c r="Z347" s="117">
        <v>8.7999999999999995E-2</v>
      </c>
      <c r="AA347" s="117">
        <v>0.4995</v>
      </c>
      <c r="AB347" s="118">
        <v>74.599999999999994</v>
      </c>
      <c r="AH347" s="72" t="str">
        <f>IF(AND(B347="Premier League",E347="Live"),_xlfn.XLOOKUP(_xlfn.TEXTJOIN(" vs ",,C347:D347),Calendar!G:G,Calendar!B:B),IF(AND(B347="Premier League",E347="Highlights"),_xlfn.XLOOKUP(H347,Calendar!O:O,Calendar!N:N,,-1),""))</f>
        <v/>
      </c>
    </row>
    <row r="348" spans="1:34" s="72" customFormat="1" hidden="1" x14ac:dyDescent="0.35">
      <c r="A348" s="112" t="s">
        <v>70</v>
      </c>
      <c r="B348" s="112" t="s">
        <v>589</v>
      </c>
      <c r="C348" s="112" t="s">
        <v>267</v>
      </c>
      <c r="D348" s="112" t="s">
        <v>613</v>
      </c>
      <c r="E348" s="112" t="s">
        <v>41</v>
      </c>
      <c r="F348" s="113">
        <v>0.70833333333333337</v>
      </c>
      <c r="G348" s="112"/>
      <c r="H348" s="114">
        <v>45942</v>
      </c>
      <c r="I348" s="112" t="s">
        <v>522</v>
      </c>
      <c r="J348" s="115" t="s">
        <v>38</v>
      </c>
      <c r="K348" s="112" t="s">
        <v>53</v>
      </c>
      <c r="L348" s="112" t="s">
        <v>509</v>
      </c>
      <c r="M348" s="115" t="s">
        <v>36</v>
      </c>
      <c r="N348" s="113">
        <v>0.70902777777777781</v>
      </c>
      <c r="O348" s="113">
        <v>0.79027777777777786</v>
      </c>
      <c r="P348" s="113">
        <v>8.1250000000000044E-2</v>
      </c>
      <c r="Q348" s="116">
        <v>107.3</v>
      </c>
      <c r="R348" s="117">
        <v>0.17399999999999999</v>
      </c>
      <c r="S348" s="117">
        <v>1.0622</v>
      </c>
      <c r="T348" s="117">
        <v>170.2</v>
      </c>
      <c r="U348" s="117">
        <v>6.2</v>
      </c>
      <c r="V348" s="117">
        <v>8.5000000000000006E-2</v>
      </c>
      <c r="W348" s="117">
        <v>2.9510000000000001</v>
      </c>
      <c r="X348" s="117">
        <v>14.7</v>
      </c>
      <c r="Y348" s="117">
        <v>104.7</v>
      </c>
      <c r="Z348" s="117">
        <v>0.19800000000000001</v>
      </c>
      <c r="AA348" s="117">
        <v>1.0633999999999999</v>
      </c>
      <c r="AB348" s="118">
        <v>164.4</v>
      </c>
      <c r="AH348" s="72" t="str">
        <f>IF(AND(B348="Premier League",E348="Live"),_xlfn.XLOOKUP(_xlfn.TEXTJOIN(" vs ",,C348:D348),Calendar!G:G,Calendar!B:B),IF(AND(B348="Premier League",E348="Highlights"),_xlfn.XLOOKUP(H348,Calendar!O:O,Calendar!N:N,,-1),""))</f>
        <v/>
      </c>
    </row>
    <row r="349" spans="1:34" s="72" customFormat="1" hidden="1" x14ac:dyDescent="0.35">
      <c r="A349" s="112" t="s">
        <v>70</v>
      </c>
      <c r="B349" s="112" t="s">
        <v>589</v>
      </c>
      <c r="C349" s="112" t="s">
        <v>267</v>
      </c>
      <c r="D349" s="112" t="s">
        <v>613</v>
      </c>
      <c r="E349" s="112" t="s">
        <v>41</v>
      </c>
      <c r="F349" s="113">
        <v>0.70833333333333337</v>
      </c>
      <c r="G349" s="112"/>
      <c r="H349" s="114">
        <v>45942</v>
      </c>
      <c r="I349" s="112" t="s">
        <v>522</v>
      </c>
      <c r="J349" s="115" t="s">
        <v>38</v>
      </c>
      <c r="K349" s="112" t="s">
        <v>53</v>
      </c>
      <c r="L349" s="112" t="s">
        <v>597</v>
      </c>
      <c r="M349" s="115" t="s">
        <v>36</v>
      </c>
      <c r="N349" s="113">
        <v>0.70902777777777781</v>
      </c>
      <c r="O349" s="113">
        <v>0.79027777777777786</v>
      </c>
      <c r="P349" s="113">
        <v>8.1250000000000044E-2</v>
      </c>
      <c r="Q349" s="116">
        <v>1490.2</v>
      </c>
      <c r="R349" s="117">
        <v>2.411</v>
      </c>
      <c r="S349" s="117">
        <v>14.7514</v>
      </c>
      <c r="T349" s="117">
        <v>1868.3</v>
      </c>
      <c r="U349" s="117">
        <v>39</v>
      </c>
      <c r="V349" s="117">
        <v>0.53600000000000003</v>
      </c>
      <c r="W349" s="117">
        <v>18.5626</v>
      </c>
      <c r="X349" s="117">
        <v>83.7</v>
      </c>
      <c r="Y349" s="117">
        <v>1459.2</v>
      </c>
      <c r="Z349" s="117">
        <v>2.7650000000000001</v>
      </c>
      <c r="AA349" s="117">
        <v>14.820499999999999</v>
      </c>
      <c r="AB349" s="118">
        <v>1819.7</v>
      </c>
      <c r="AH349" s="72" t="str">
        <f>IF(AND(B349="Premier League",E349="Live"),_xlfn.XLOOKUP(_xlfn.TEXTJOIN(" vs ",,C349:D349),Calendar!G:G,Calendar!B:B),IF(AND(B349="Premier League",E349="Highlights"),_xlfn.XLOOKUP(H349,Calendar!O:O,Calendar!N:N,,-1),""))</f>
        <v/>
      </c>
    </row>
    <row r="350" spans="1:34" s="72" customFormat="1" hidden="1" x14ac:dyDescent="0.35">
      <c r="A350" s="112" t="s">
        <v>70</v>
      </c>
      <c r="B350" s="112" t="s">
        <v>581</v>
      </c>
      <c r="C350" s="112" t="s">
        <v>649</v>
      </c>
      <c r="D350" s="112" t="s">
        <v>261</v>
      </c>
      <c r="E350" s="112" t="s">
        <v>41</v>
      </c>
      <c r="F350" s="113">
        <v>0.8125</v>
      </c>
      <c r="G350" s="112"/>
      <c r="H350" s="114">
        <v>45943</v>
      </c>
      <c r="I350" s="112" t="s">
        <v>522</v>
      </c>
      <c r="J350" s="115" t="s">
        <v>74</v>
      </c>
      <c r="K350" s="112" t="s">
        <v>53</v>
      </c>
      <c r="L350" s="112" t="s">
        <v>510</v>
      </c>
      <c r="M350" s="115" t="s">
        <v>511</v>
      </c>
      <c r="N350" s="113">
        <v>0.81319444444444444</v>
      </c>
      <c r="O350" s="113">
        <v>0.89166666666666672</v>
      </c>
      <c r="P350" s="113">
        <v>7.8472222222222276E-2</v>
      </c>
      <c r="Q350" s="116">
        <v>46.8</v>
      </c>
      <c r="R350" s="117">
        <v>7.5999999999999998E-2</v>
      </c>
      <c r="S350" s="117">
        <v>0.35289999999999999</v>
      </c>
      <c r="T350" s="117">
        <v>72</v>
      </c>
      <c r="U350" s="117">
        <v>3</v>
      </c>
      <c r="V350" s="117">
        <v>4.1000000000000002E-2</v>
      </c>
      <c r="W350" s="117">
        <v>0.9728</v>
      </c>
      <c r="X350" s="117">
        <v>13.4</v>
      </c>
      <c r="Y350" s="117">
        <v>46.1</v>
      </c>
      <c r="Z350" s="117">
        <v>8.6999999999999994E-2</v>
      </c>
      <c r="AA350" s="117">
        <v>0.35570000000000002</v>
      </c>
      <c r="AB350" s="118">
        <v>72</v>
      </c>
      <c r="AH350" s="72" t="str">
        <f>IF(AND(B350="Premier League",E350="Live"),_xlfn.XLOOKUP(_xlfn.TEXTJOIN(" vs ",,C350:D350),Calendar!G:G,Calendar!B:B),IF(AND(B350="Premier League",E350="Highlights"),_xlfn.XLOOKUP(H350,Calendar!O:O,Calendar!N:N,,-1),""))</f>
        <v/>
      </c>
    </row>
    <row r="351" spans="1:34" s="72" customFormat="1" hidden="1" x14ac:dyDescent="0.35">
      <c r="A351" s="112" t="s">
        <v>70</v>
      </c>
      <c r="B351" s="112" t="s">
        <v>589</v>
      </c>
      <c r="C351" s="112" t="s">
        <v>593</v>
      </c>
      <c r="D351" s="112" t="s">
        <v>269</v>
      </c>
      <c r="E351" s="112" t="s">
        <v>41</v>
      </c>
      <c r="F351" s="113">
        <v>0.82291666666666663</v>
      </c>
      <c r="G351" s="112"/>
      <c r="H351" s="114">
        <v>45943</v>
      </c>
      <c r="I351" s="112" t="s">
        <v>522</v>
      </c>
      <c r="J351" s="115" t="s">
        <v>74</v>
      </c>
      <c r="K351" s="112" t="s">
        <v>53</v>
      </c>
      <c r="L351" s="112" t="s">
        <v>597</v>
      </c>
      <c r="M351" s="115" t="s">
        <v>36</v>
      </c>
      <c r="N351" s="113">
        <v>0.82291666666666674</v>
      </c>
      <c r="O351" s="113">
        <v>0.90138888888888891</v>
      </c>
      <c r="P351" s="113">
        <v>7.8472222222222165E-2</v>
      </c>
      <c r="Q351" s="116">
        <v>1302</v>
      </c>
      <c r="R351" s="117">
        <v>2.1059999999999999</v>
      </c>
      <c r="S351" s="117">
        <v>9.6355000000000004</v>
      </c>
      <c r="T351" s="117">
        <v>1591.4</v>
      </c>
      <c r="U351" s="117">
        <v>43</v>
      </c>
      <c r="V351" s="117">
        <v>0.59099999999999997</v>
      </c>
      <c r="W351" s="117">
        <v>12.940099999999999</v>
      </c>
      <c r="X351" s="117">
        <v>63.8</v>
      </c>
      <c r="Y351" s="117">
        <v>1277</v>
      </c>
      <c r="Z351" s="117">
        <v>2.42</v>
      </c>
      <c r="AA351" s="117">
        <v>9.6656999999999993</v>
      </c>
      <c r="AB351" s="118">
        <v>1576.2</v>
      </c>
      <c r="AH351" s="72" t="str">
        <f>IF(AND(B351="Premier League",E351="Live"),_xlfn.XLOOKUP(_xlfn.TEXTJOIN(" vs ",,C351:D351),Calendar!G:G,Calendar!B:B),IF(AND(B351="Premier League",E351="Highlights"),_xlfn.XLOOKUP(H351,Calendar!O:O,Calendar!N:N,,-1),""))</f>
        <v/>
      </c>
    </row>
    <row r="352" spans="1:34" s="72" customFormat="1" hidden="1" x14ac:dyDescent="0.35">
      <c r="A352" s="112" t="s">
        <v>70</v>
      </c>
      <c r="B352" s="112" t="s">
        <v>589</v>
      </c>
      <c r="C352" s="112" t="s">
        <v>169</v>
      </c>
      <c r="D352" s="112" t="s">
        <v>170</v>
      </c>
      <c r="E352" s="112" t="s">
        <v>41</v>
      </c>
      <c r="F352" s="113">
        <v>0.82291666666666663</v>
      </c>
      <c r="G352" s="112"/>
      <c r="H352" s="114">
        <v>45943</v>
      </c>
      <c r="I352" s="112" t="s">
        <v>522</v>
      </c>
      <c r="J352" s="115" t="s">
        <v>74</v>
      </c>
      <c r="K352" s="112" t="s">
        <v>53</v>
      </c>
      <c r="L352" s="112" t="s">
        <v>618</v>
      </c>
      <c r="M352" s="115" t="s">
        <v>36</v>
      </c>
      <c r="N352" s="113">
        <v>0.82430555555555562</v>
      </c>
      <c r="O352" s="113">
        <v>0.90625</v>
      </c>
      <c r="P352" s="113">
        <v>8.1944444444444375E-2</v>
      </c>
      <c r="Q352" s="116">
        <v>171</v>
      </c>
      <c r="R352" s="117">
        <v>5.8419999999999996</v>
      </c>
      <c r="S352" s="117">
        <v>23.3383</v>
      </c>
      <c r="T352" s="117">
        <v>221.5</v>
      </c>
      <c r="U352" s="117">
        <v>6.4</v>
      </c>
      <c r="V352" s="117">
        <v>1.85</v>
      </c>
      <c r="W352" s="117">
        <v>25.8065</v>
      </c>
      <c r="X352" s="117">
        <v>20.6</v>
      </c>
      <c r="Y352" s="117">
        <v>167.3</v>
      </c>
      <c r="Z352" s="117">
        <v>6.6340000000000003</v>
      </c>
      <c r="AA352" s="117">
        <v>23.64</v>
      </c>
      <c r="AB352" s="118">
        <v>215.1</v>
      </c>
      <c r="AH352" s="72" t="str">
        <f>IF(AND(B352="Premier League",E352="Live"),_xlfn.XLOOKUP(_xlfn.TEXTJOIN(" vs ",,C352:D352),Calendar!G:G,Calendar!B:B),IF(AND(B352="Premier League",E352="Highlights"),_xlfn.XLOOKUP(H352,Calendar!O:O,Calendar!N:N,,-1),""))</f>
        <v/>
      </c>
    </row>
    <row r="353" spans="1:34" s="72" customFormat="1" hidden="1" x14ac:dyDescent="0.35">
      <c r="A353" s="112" t="s">
        <v>70</v>
      </c>
      <c r="B353" s="112" t="s">
        <v>589</v>
      </c>
      <c r="C353" s="112" t="s">
        <v>169</v>
      </c>
      <c r="D353" s="112" t="s">
        <v>170</v>
      </c>
      <c r="E353" s="112" t="s">
        <v>41</v>
      </c>
      <c r="F353" s="113">
        <v>0.82291666666666663</v>
      </c>
      <c r="G353" s="112"/>
      <c r="H353" s="114">
        <v>45943</v>
      </c>
      <c r="I353" s="112" t="s">
        <v>522</v>
      </c>
      <c r="J353" s="115" t="s">
        <v>74</v>
      </c>
      <c r="K353" s="112" t="s">
        <v>53</v>
      </c>
      <c r="L353" s="112" t="s">
        <v>595</v>
      </c>
      <c r="M353" s="115" t="s">
        <v>36</v>
      </c>
      <c r="N353" s="113">
        <v>0.82430555555555562</v>
      </c>
      <c r="O353" s="113">
        <v>0.90625</v>
      </c>
      <c r="P353" s="113">
        <v>8.1944444444444375E-2</v>
      </c>
      <c r="Q353" s="116">
        <v>357.9</v>
      </c>
      <c r="R353" s="117">
        <v>0.57899999999999996</v>
      </c>
      <c r="S353" s="117">
        <v>2.6355</v>
      </c>
      <c r="T353" s="117">
        <v>476.4</v>
      </c>
      <c r="U353" s="117">
        <v>12.8</v>
      </c>
      <c r="V353" s="117">
        <v>0.17599999999999999</v>
      </c>
      <c r="W353" s="117">
        <v>3.7703000000000002</v>
      </c>
      <c r="X353" s="117">
        <v>31.9</v>
      </c>
      <c r="Y353" s="117">
        <v>341.5</v>
      </c>
      <c r="Z353" s="117">
        <v>0.64700000000000002</v>
      </c>
      <c r="AA353" s="117">
        <v>2.5714999999999999</v>
      </c>
      <c r="AB353" s="118">
        <v>459</v>
      </c>
      <c r="AH353" s="72" t="str">
        <f>IF(AND(B353="Premier League",E353="Live"),_xlfn.XLOOKUP(_xlfn.TEXTJOIN(" vs ",,C353:D353),Calendar!G:G,Calendar!B:B),IF(AND(B353="Premier League",E353="Highlights"),_xlfn.XLOOKUP(H353,Calendar!O:O,Calendar!N:N,,-1),""))</f>
        <v/>
      </c>
    </row>
    <row r="354" spans="1:34" s="72" customFormat="1" hidden="1" x14ac:dyDescent="0.35">
      <c r="A354" s="112" t="s">
        <v>70</v>
      </c>
      <c r="B354" s="112" t="s">
        <v>589</v>
      </c>
      <c r="C354" s="112" t="s">
        <v>650</v>
      </c>
      <c r="D354" s="112" t="s">
        <v>76</v>
      </c>
      <c r="E354" s="112" t="s">
        <v>41</v>
      </c>
      <c r="F354" s="113">
        <v>0.82291666666666663</v>
      </c>
      <c r="G354" s="112"/>
      <c r="H354" s="114">
        <v>45944</v>
      </c>
      <c r="I354" s="112" t="s">
        <v>522</v>
      </c>
      <c r="J354" s="115" t="s">
        <v>122</v>
      </c>
      <c r="K354" s="112" t="s">
        <v>53</v>
      </c>
      <c r="L354" s="112" t="s">
        <v>549</v>
      </c>
      <c r="M354" s="115" t="s">
        <v>80</v>
      </c>
      <c r="N354" s="113">
        <v>0.82361111111111118</v>
      </c>
      <c r="O354" s="113">
        <v>0.9</v>
      </c>
      <c r="P354" s="113">
        <v>7.638888888888884E-2</v>
      </c>
      <c r="Q354" s="116">
        <v>4162.6000000000004</v>
      </c>
      <c r="R354" s="117">
        <v>6.734</v>
      </c>
      <c r="S354" s="117">
        <v>25.444400000000002</v>
      </c>
      <c r="T354" s="117">
        <v>4745.1000000000004</v>
      </c>
      <c r="U354" s="117">
        <v>211.9</v>
      </c>
      <c r="V354" s="117">
        <v>2.9140000000000001</v>
      </c>
      <c r="W354" s="117">
        <v>37.900199999999998</v>
      </c>
      <c r="X354" s="117">
        <v>277.8</v>
      </c>
      <c r="Y354" s="117">
        <v>3984.6</v>
      </c>
      <c r="Z354" s="117">
        <v>7.55</v>
      </c>
      <c r="AA354" s="117">
        <v>25.061199999999999</v>
      </c>
      <c r="AB354" s="118">
        <v>4523.2</v>
      </c>
      <c r="AH354" s="72" t="str">
        <f>IF(AND(B354="Premier League",E354="Live"),_xlfn.XLOOKUP(_xlfn.TEXTJOIN(" vs ",,C354:D354),Calendar!G:G,Calendar!B:B),IF(AND(B354="Premier League",E354="Highlights"),_xlfn.XLOOKUP(H354,Calendar!O:O,Calendar!N:N,,-1),""))</f>
        <v/>
      </c>
    </row>
    <row r="355" spans="1:34" s="72" customFormat="1" hidden="1" x14ac:dyDescent="0.35">
      <c r="A355" s="112" t="s">
        <v>70</v>
      </c>
      <c r="B355" s="112" t="s">
        <v>146</v>
      </c>
      <c r="C355" s="112" t="s">
        <v>114</v>
      </c>
      <c r="D355" s="112" t="s">
        <v>118</v>
      </c>
      <c r="E355" s="112" t="s">
        <v>41</v>
      </c>
      <c r="F355" s="113">
        <v>0.83333333333333337</v>
      </c>
      <c r="G355" s="112"/>
      <c r="H355" s="114">
        <v>45946</v>
      </c>
      <c r="I355" s="112" t="s">
        <v>522</v>
      </c>
      <c r="J355" s="115" t="s">
        <v>127</v>
      </c>
      <c r="K355" s="112" t="s">
        <v>53</v>
      </c>
      <c r="L355" s="112" t="s">
        <v>54</v>
      </c>
      <c r="M355" s="115" t="s">
        <v>55</v>
      </c>
      <c r="N355" s="113">
        <v>0.83333333333333337</v>
      </c>
      <c r="O355" s="113">
        <v>0.91250000000000009</v>
      </c>
      <c r="P355" s="113">
        <v>7.9166666666666718E-2</v>
      </c>
      <c r="Q355" s="116">
        <v>133.19999999999999</v>
      </c>
      <c r="R355" s="117">
        <v>0.215</v>
      </c>
      <c r="S355" s="117">
        <v>0.7742</v>
      </c>
      <c r="T355" s="117">
        <v>175.3</v>
      </c>
      <c r="U355" s="117">
        <v>2.7</v>
      </c>
      <c r="V355" s="117">
        <v>3.6999999999999998E-2</v>
      </c>
      <c r="W355" s="117">
        <v>0.36280000000000001</v>
      </c>
      <c r="X355" s="117">
        <v>6.2</v>
      </c>
      <c r="Y355" s="117">
        <v>123.4</v>
      </c>
      <c r="Z355" s="117">
        <v>0.23400000000000001</v>
      </c>
      <c r="AA355" s="117">
        <v>0.74329999999999996</v>
      </c>
      <c r="AB355" s="118">
        <v>155.1</v>
      </c>
      <c r="AH355" s="72" t="str">
        <f>IF(AND(B355="Premier League",E355="Live"),_xlfn.XLOOKUP(_xlfn.TEXTJOIN(" vs ",,C355:D355),Calendar!G:G,Calendar!B:B),IF(AND(B355="Premier League",E355="Highlights"),_xlfn.XLOOKUP(H355,Calendar!O:O,Calendar!N:N,,-1),""))</f>
        <v/>
      </c>
    </row>
    <row r="356" spans="1:34" s="72" customFormat="1" hidden="1" x14ac:dyDescent="0.35">
      <c r="A356" s="112" t="s">
        <v>70</v>
      </c>
      <c r="B356" s="112" t="s">
        <v>146</v>
      </c>
      <c r="C356" s="112" t="s">
        <v>114</v>
      </c>
      <c r="D356" s="112" t="s">
        <v>118</v>
      </c>
      <c r="E356" s="112" t="s">
        <v>41</v>
      </c>
      <c r="F356" s="113">
        <v>0.83333333333333337</v>
      </c>
      <c r="G356" s="112"/>
      <c r="H356" s="114">
        <v>45946</v>
      </c>
      <c r="I356" s="112" t="s">
        <v>522</v>
      </c>
      <c r="J356" s="115" t="s">
        <v>127</v>
      </c>
      <c r="K356" s="112" t="s">
        <v>53</v>
      </c>
      <c r="L356" s="112" t="s">
        <v>120</v>
      </c>
      <c r="M356" s="115" t="s">
        <v>55</v>
      </c>
      <c r="N356" s="113">
        <v>0.83333333333333337</v>
      </c>
      <c r="O356" s="113">
        <v>0.91250000000000009</v>
      </c>
      <c r="P356" s="113">
        <v>7.9166666666666718E-2</v>
      </c>
      <c r="Q356" s="116">
        <v>67.099999999999994</v>
      </c>
      <c r="R356" s="117">
        <v>0.109</v>
      </c>
      <c r="S356" s="117">
        <v>0.39</v>
      </c>
      <c r="T356" s="117">
        <v>124.3</v>
      </c>
      <c r="U356" s="117">
        <v>1.6</v>
      </c>
      <c r="V356" s="117">
        <v>2.1999999999999999E-2</v>
      </c>
      <c r="W356" s="117">
        <v>0.215</v>
      </c>
      <c r="X356" s="117">
        <v>6.5</v>
      </c>
      <c r="Y356" s="117">
        <v>64.900000000000006</v>
      </c>
      <c r="Z356" s="117">
        <v>0.123</v>
      </c>
      <c r="AA356" s="117">
        <v>0.39090000000000003</v>
      </c>
      <c r="AB356" s="118">
        <v>114.9</v>
      </c>
      <c r="AH356" s="72" t="str">
        <f>IF(AND(B356="Premier League",E356="Live"),_xlfn.XLOOKUP(_xlfn.TEXTJOIN(" vs ",,C356:D356),Calendar!G:G,Calendar!B:B),IF(AND(B356="Premier League",E356="Highlights"),_xlfn.XLOOKUP(H356,Calendar!O:O,Calendar!N:N,,-1),""))</f>
        <v/>
      </c>
    </row>
    <row r="357" spans="1:34" s="72" customFormat="1" hidden="1" x14ac:dyDescent="0.35">
      <c r="A357" s="112" t="s">
        <v>70</v>
      </c>
      <c r="B357" s="112" t="s">
        <v>145</v>
      </c>
      <c r="C357" s="112" t="s">
        <v>95</v>
      </c>
      <c r="D357" s="112" t="s">
        <v>236</v>
      </c>
      <c r="E357" s="112" t="s">
        <v>41</v>
      </c>
      <c r="F357" s="113">
        <v>0.83333333333333337</v>
      </c>
      <c r="G357" s="112"/>
      <c r="H357" s="114">
        <v>45947</v>
      </c>
      <c r="I357" s="112" t="s">
        <v>522</v>
      </c>
      <c r="J357" s="115" t="s">
        <v>71</v>
      </c>
      <c r="K357" s="112" t="s">
        <v>53</v>
      </c>
      <c r="L357" s="112" t="s">
        <v>54</v>
      </c>
      <c r="M357" s="115" t="s">
        <v>55</v>
      </c>
      <c r="N357" s="113">
        <v>0.83333333333333337</v>
      </c>
      <c r="O357" s="113">
        <v>0.91111111111111109</v>
      </c>
      <c r="P357" s="113">
        <v>7.7777777777777724E-2</v>
      </c>
      <c r="Q357" s="116">
        <v>264.3</v>
      </c>
      <c r="R357" s="117">
        <v>0.42799999999999999</v>
      </c>
      <c r="S357" s="117">
        <v>1.9534</v>
      </c>
      <c r="T357" s="117">
        <v>350.1</v>
      </c>
      <c r="U357" s="117">
        <v>27.5</v>
      </c>
      <c r="V357" s="117">
        <v>0.378</v>
      </c>
      <c r="W357" s="117">
        <v>7.4084000000000003</v>
      </c>
      <c r="X357" s="117">
        <v>44.5</v>
      </c>
      <c r="Y357" s="117">
        <v>257.7</v>
      </c>
      <c r="Z357" s="117">
        <v>0.48799999999999999</v>
      </c>
      <c r="AA357" s="117">
        <v>1.954</v>
      </c>
      <c r="AB357" s="118">
        <v>346.2</v>
      </c>
      <c r="AH357" s="72" t="str">
        <f>IF(AND(B357="Premier League",E357="Live"),_xlfn.XLOOKUP(_xlfn.TEXTJOIN(" vs ",,C357:D357),Calendar!G:G,Calendar!B:B),IF(AND(B357="Premier League",E357="Highlights"),_xlfn.XLOOKUP(H357,Calendar!O:O,Calendar!N:N,,-1),""))</f>
        <v/>
      </c>
    </row>
    <row r="358" spans="1:34" s="72" customFormat="1" hidden="1" x14ac:dyDescent="0.35">
      <c r="A358" s="112" t="s">
        <v>70</v>
      </c>
      <c r="B358" s="112" t="s">
        <v>145</v>
      </c>
      <c r="C358" s="112" t="s">
        <v>95</v>
      </c>
      <c r="D358" s="112" t="s">
        <v>236</v>
      </c>
      <c r="E358" s="112" t="s">
        <v>41</v>
      </c>
      <c r="F358" s="113">
        <v>0.83333333333333337</v>
      </c>
      <c r="G358" s="112"/>
      <c r="H358" s="114">
        <v>45947</v>
      </c>
      <c r="I358" s="112" t="s">
        <v>522</v>
      </c>
      <c r="J358" s="115" t="s">
        <v>71</v>
      </c>
      <c r="K358" s="112" t="s">
        <v>53</v>
      </c>
      <c r="L358" s="112" t="s">
        <v>120</v>
      </c>
      <c r="M358" s="115" t="s">
        <v>55</v>
      </c>
      <c r="N358" s="113">
        <v>0.83333333333333337</v>
      </c>
      <c r="O358" s="113">
        <v>0.91111111111111109</v>
      </c>
      <c r="P358" s="113">
        <v>7.7777777777777724E-2</v>
      </c>
      <c r="Q358" s="116">
        <v>178</v>
      </c>
      <c r="R358" s="117">
        <v>0.28799999999999998</v>
      </c>
      <c r="S358" s="117">
        <v>1.3156000000000001</v>
      </c>
      <c r="T358" s="117">
        <v>250.7</v>
      </c>
      <c r="U358" s="117">
        <v>10.6</v>
      </c>
      <c r="V358" s="117">
        <v>0.14599999999999999</v>
      </c>
      <c r="W358" s="117">
        <v>2.8555999999999999</v>
      </c>
      <c r="X358" s="117">
        <v>34.1</v>
      </c>
      <c r="Y358" s="117">
        <v>173.7</v>
      </c>
      <c r="Z358" s="117">
        <v>0.32900000000000001</v>
      </c>
      <c r="AA358" s="117">
        <v>1.3170999999999999</v>
      </c>
      <c r="AB358" s="118">
        <v>239</v>
      </c>
      <c r="AH358" s="72" t="str">
        <f>IF(AND(B358="Premier League",E358="Live"),_xlfn.XLOOKUP(_xlfn.TEXTJOIN(" vs ",,C358:D358),Calendar!G:G,Calendar!B:B),IF(AND(B358="Premier League",E358="Highlights"),_xlfn.XLOOKUP(H358,Calendar!O:O,Calendar!N:N,,-1),""))</f>
        <v/>
      </c>
    </row>
    <row r="359" spans="1:34" s="72" customFormat="1" hidden="1" x14ac:dyDescent="0.35">
      <c r="A359" s="112" t="s">
        <v>70</v>
      </c>
      <c r="B359" s="112" t="s">
        <v>145</v>
      </c>
      <c r="C359" s="112" t="s">
        <v>101</v>
      </c>
      <c r="D359" s="112" t="s">
        <v>116</v>
      </c>
      <c r="E359" s="112" t="s">
        <v>41</v>
      </c>
      <c r="F359" s="113">
        <v>0.52083333333333337</v>
      </c>
      <c r="G359" s="112"/>
      <c r="H359" s="114">
        <v>45948</v>
      </c>
      <c r="I359" s="112" t="s">
        <v>522</v>
      </c>
      <c r="J359" s="115" t="s">
        <v>37</v>
      </c>
      <c r="K359" s="112" t="s">
        <v>53</v>
      </c>
      <c r="L359" s="112" t="s">
        <v>54</v>
      </c>
      <c r="M359" s="115" t="s">
        <v>55</v>
      </c>
      <c r="N359" s="113">
        <v>0.52152777777777781</v>
      </c>
      <c r="O359" s="113">
        <v>0.60416666666666674</v>
      </c>
      <c r="P359" s="113">
        <v>8.2638888888888928E-2</v>
      </c>
      <c r="Q359" s="116">
        <v>108.4</v>
      </c>
      <c r="R359" s="117">
        <v>0.1754</v>
      </c>
      <c r="S359" s="117">
        <v>2.0011999999999999</v>
      </c>
      <c r="T359" s="117">
        <v>167.1</v>
      </c>
      <c r="U359" s="117">
        <v>13.9</v>
      </c>
      <c r="V359" s="117">
        <v>0.19109999999999999</v>
      </c>
      <c r="W359" s="117">
        <v>7.0095999999999998</v>
      </c>
      <c r="X359" s="117">
        <v>36.9</v>
      </c>
      <c r="Y359" s="117">
        <v>106.9</v>
      </c>
      <c r="Z359" s="117">
        <v>0.20250000000000001</v>
      </c>
      <c r="AA359" s="117">
        <v>2.0367000000000002</v>
      </c>
      <c r="AB359" s="118">
        <v>165.3</v>
      </c>
      <c r="AH359" s="72" t="str">
        <f>IF(AND(B359="Premier League",E359="Live"),_xlfn.XLOOKUP(_xlfn.TEXTJOIN(" vs ",,C359:D359),Calendar!G:G,Calendar!B:B),IF(AND(B359="Premier League",E359="Highlights"),_xlfn.XLOOKUP(H359,Calendar!O:O,Calendar!N:N,,-1),""))</f>
        <v/>
      </c>
    </row>
    <row r="360" spans="1:34" s="72" customFormat="1" hidden="1" x14ac:dyDescent="0.35">
      <c r="A360" s="112" t="s">
        <v>70</v>
      </c>
      <c r="B360" s="112" t="s">
        <v>145</v>
      </c>
      <c r="C360" s="112" t="s">
        <v>101</v>
      </c>
      <c r="D360" s="112" t="s">
        <v>116</v>
      </c>
      <c r="E360" s="112" t="s">
        <v>41</v>
      </c>
      <c r="F360" s="113">
        <v>0.52083333333333337</v>
      </c>
      <c r="G360" s="112"/>
      <c r="H360" s="114">
        <v>45948</v>
      </c>
      <c r="I360" s="112" t="s">
        <v>522</v>
      </c>
      <c r="J360" s="115" t="s">
        <v>37</v>
      </c>
      <c r="K360" s="112" t="s">
        <v>53</v>
      </c>
      <c r="L360" s="112" t="s">
        <v>120</v>
      </c>
      <c r="M360" s="115" t="s">
        <v>55</v>
      </c>
      <c r="N360" s="113">
        <v>0.52152777777777781</v>
      </c>
      <c r="O360" s="113">
        <v>0.60416666666666674</v>
      </c>
      <c r="P360" s="113">
        <v>8.2638888888888928E-2</v>
      </c>
      <c r="Q360" s="116">
        <v>41.4</v>
      </c>
      <c r="R360" s="117">
        <v>6.7000000000000004E-2</v>
      </c>
      <c r="S360" s="117">
        <v>0.76429999999999998</v>
      </c>
      <c r="T360" s="117">
        <v>70.2</v>
      </c>
      <c r="U360" s="117">
        <v>5.4</v>
      </c>
      <c r="V360" s="117">
        <v>7.4200000000000002E-2</v>
      </c>
      <c r="W360" s="117">
        <v>2.7231000000000001</v>
      </c>
      <c r="X360" s="117">
        <v>15.1</v>
      </c>
      <c r="Y360" s="117">
        <v>41.4</v>
      </c>
      <c r="Z360" s="117">
        <v>7.8399999999999997E-2</v>
      </c>
      <c r="AA360" s="117">
        <v>0.78879999999999995</v>
      </c>
      <c r="AB360" s="118">
        <v>70.2</v>
      </c>
      <c r="AH360" s="72" t="str">
        <f>IF(AND(B360="Premier League",E360="Live"),_xlfn.XLOOKUP(_xlfn.TEXTJOIN(" vs ",,C360:D360),Calendar!G:G,Calendar!B:B),IF(AND(B360="Premier League",E360="Highlights"),_xlfn.XLOOKUP(H360,Calendar!O:O,Calendar!N:N,,-1),""))</f>
        <v/>
      </c>
    </row>
    <row r="361" spans="1:34" s="72" customFormat="1" hidden="1" x14ac:dyDescent="0.35">
      <c r="A361" s="112" t="s">
        <v>70</v>
      </c>
      <c r="B361" s="112" t="s">
        <v>145</v>
      </c>
      <c r="C361" s="112" t="s">
        <v>66</v>
      </c>
      <c r="D361" s="112" t="s">
        <v>113</v>
      </c>
      <c r="E361" s="112" t="s">
        <v>41</v>
      </c>
      <c r="F361" s="113">
        <v>0.52083333333333337</v>
      </c>
      <c r="G361" s="112"/>
      <c r="H361" s="114">
        <v>45948</v>
      </c>
      <c r="I361" s="112" t="s">
        <v>522</v>
      </c>
      <c r="J361" s="115" t="s">
        <v>37</v>
      </c>
      <c r="K361" s="112" t="s">
        <v>53</v>
      </c>
      <c r="L361" s="112" t="s">
        <v>548</v>
      </c>
      <c r="M361" s="115" t="s">
        <v>55</v>
      </c>
      <c r="N361" s="113">
        <v>0.52083333333333337</v>
      </c>
      <c r="O361" s="113">
        <v>0.6</v>
      </c>
      <c r="P361" s="113">
        <v>7.9166666666666607E-2</v>
      </c>
      <c r="Q361" s="116">
        <v>32.799999999999997</v>
      </c>
      <c r="R361" s="117">
        <v>5.3100000000000001E-2</v>
      </c>
      <c r="S361" s="117">
        <v>0.60599999999999998</v>
      </c>
      <c r="T361" s="117">
        <v>87.1</v>
      </c>
      <c r="U361" s="117">
        <v>4.5999999999999996</v>
      </c>
      <c r="V361" s="117">
        <v>6.3200000000000006E-2</v>
      </c>
      <c r="W361" s="117">
        <v>2.3209</v>
      </c>
      <c r="X361" s="117">
        <v>4.7</v>
      </c>
      <c r="Y361" s="117">
        <v>32.799999999999997</v>
      </c>
      <c r="Z361" s="117">
        <v>6.2100000000000002E-2</v>
      </c>
      <c r="AA361" s="117">
        <v>0.62539999999999996</v>
      </c>
      <c r="AB361" s="118">
        <v>87.1</v>
      </c>
      <c r="AH361" s="72" t="str">
        <f>IF(AND(B361="Premier League",E361="Live"),_xlfn.XLOOKUP(_xlfn.TEXTJOIN(" vs ",,C361:D361),Calendar!G:G,Calendar!B:B),IF(AND(B361="Premier League",E361="Highlights"),_xlfn.XLOOKUP(H361,Calendar!O:O,Calendar!N:N,,-1),""))</f>
        <v/>
      </c>
    </row>
    <row r="362" spans="1:34" s="72" customFormat="1" x14ac:dyDescent="0.35">
      <c r="A362" s="112" t="s">
        <v>70</v>
      </c>
      <c r="B362" s="112" t="s">
        <v>32</v>
      </c>
      <c r="C362" s="112" t="s">
        <v>164</v>
      </c>
      <c r="D362" s="112" t="s">
        <v>67</v>
      </c>
      <c r="E362" s="112" t="s">
        <v>41</v>
      </c>
      <c r="F362" s="113">
        <v>0.52083333333333337</v>
      </c>
      <c r="G362" s="112"/>
      <c r="H362" s="114">
        <v>45948</v>
      </c>
      <c r="I362" s="112" t="s">
        <v>522</v>
      </c>
      <c r="J362" s="115" t="s">
        <v>37</v>
      </c>
      <c r="K362" s="112" t="s">
        <v>53</v>
      </c>
      <c r="L362" s="112" t="s">
        <v>510</v>
      </c>
      <c r="M362" s="115" t="s">
        <v>511</v>
      </c>
      <c r="N362" s="113">
        <v>0.52152777777777781</v>
      </c>
      <c r="O362" s="113">
        <v>0.59930555555555554</v>
      </c>
      <c r="P362" s="113">
        <v>7.7777777777777724E-2</v>
      </c>
      <c r="Q362" s="116">
        <v>738.2</v>
      </c>
      <c r="R362" s="117">
        <v>1.1940999999999999</v>
      </c>
      <c r="S362" s="117">
        <v>13.624700000000001</v>
      </c>
      <c r="T362" s="117">
        <v>877.6</v>
      </c>
      <c r="U362" s="117">
        <v>105.8</v>
      </c>
      <c r="V362" s="117">
        <v>1.4547000000000001</v>
      </c>
      <c r="W362" s="117">
        <v>53.139099999999999</v>
      </c>
      <c r="X362" s="117">
        <v>142.5</v>
      </c>
      <c r="Y362" s="117">
        <v>692.6</v>
      </c>
      <c r="Z362" s="117">
        <v>1.3123</v>
      </c>
      <c r="AA362" s="117">
        <v>13.193099999999999</v>
      </c>
      <c r="AB362" s="118">
        <v>829</v>
      </c>
      <c r="AH362" s="72" t="e">
        <f>IF(AND(B362="Premier League",E362="Live"),_xlfn.XLOOKUP(_xlfn.TEXTJOIN(" vs ",,C362:D362),Calendar!G:G,Calendar!B:B),IF(AND(B362="Premier League",E362="Highlights"),_xlfn.XLOOKUP(H362,Calendar!O:O,Calendar!N:N,,-1),""))</f>
        <v>#N/A</v>
      </c>
    </row>
    <row r="363" spans="1:34" s="72" customFormat="1" hidden="1" x14ac:dyDescent="0.35">
      <c r="A363" s="112" t="s">
        <v>70</v>
      </c>
      <c r="B363" s="112" t="s">
        <v>32</v>
      </c>
      <c r="C363" s="112" t="s">
        <v>94</v>
      </c>
      <c r="D363" s="112" t="s">
        <v>40</v>
      </c>
      <c r="E363" s="112" t="s">
        <v>41</v>
      </c>
      <c r="F363" s="113">
        <v>0.72916666666666663</v>
      </c>
      <c r="G363" s="112"/>
      <c r="H363" s="114">
        <v>45948</v>
      </c>
      <c r="I363" s="112" t="s">
        <v>522</v>
      </c>
      <c r="J363" s="115" t="s">
        <v>37</v>
      </c>
      <c r="K363" s="112" t="s">
        <v>53</v>
      </c>
      <c r="L363" s="112" t="s">
        <v>54</v>
      </c>
      <c r="M363" s="115" t="s">
        <v>55</v>
      </c>
      <c r="N363" s="113">
        <v>0.72986111111111118</v>
      </c>
      <c r="O363" s="113">
        <v>0.81319444444444444</v>
      </c>
      <c r="P363" s="113">
        <v>8.3333333333333259E-2</v>
      </c>
      <c r="Q363" s="116">
        <v>784.5</v>
      </c>
      <c r="R363" s="117">
        <v>1.2689999999999999</v>
      </c>
      <c r="S363" s="117">
        <v>6.2350000000000003</v>
      </c>
      <c r="T363" s="117">
        <v>925.5</v>
      </c>
      <c r="U363" s="117">
        <v>99.5</v>
      </c>
      <c r="V363" s="117">
        <v>1.3681000000000001</v>
      </c>
      <c r="W363" s="117">
        <v>21.3749</v>
      </c>
      <c r="X363" s="117">
        <v>137.30000000000001</v>
      </c>
      <c r="Y363" s="117">
        <v>756</v>
      </c>
      <c r="Z363" s="117">
        <v>1.4323999999999999</v>
      </c>
      <c r="AA363" s="117">
        <v>6.2632000000000003</v>
      </c>
      <c r="AB363" s="118">
        <v>893.5</v>
      </c>
      <c r="AH363" s="72" t="e">
        <f>IF(AND(B363="Premier League",E363="Live"),_xlfn.XLOOKUP(_xlfn.TEXTJOIN(" vs ",,C363:D363),Calendar!G:G,Calendar!B:B),IF(AND(B363="Premier League",E363="Highlights"),_xlfn.XLOOKUP(H363,Calendar!O:O,Calendar!N:N,,-1),""))</f>
        <v>#N/A</v>
      </c>
    </row>
    <row r="364" spans="1:34" s="72" customFormat="1" hidden="1" x14ac:dyDescent="0.35">
      <c r="A364" s="112" t="s">
        <v>70</v>
      </c>
      <c r="B364" s="112" t="s">
        <v>32</v>
      </c>
      <c r="C364" s="112" t="s">
        <v>94</v>
      </c>
      <c r="D364" s="112" t="s">
        <v>40</v>
      </c>
      <c r="E364" s="112" t="s">
        <v>41</v>
      </c>
      <c r="F364" s="113">
        <v>0.72916666666666663</v>
      </c>
      <c r="G364" s="112"/>
      <c r="H364" s="114">
        <v>45948</v>
      </c>
      <c r="I364" s="112" t="s">
        <v>522</v>
      </c>
      <c r="J364" s="115" t="s">
        <v>37</v>
      </c>
      <c r="K364" s="112" t="s">
        <v>53</v>
      </c>
      <c r="L364" s="112" t="s">
        <v>57</v>
      </c>
      <c r="M364" s="115" t="s">
        <v>55</v>
      </c>
      <c r="N364" s="113">
        <v>0.72986111111111118</v>
      </c>
      <c r="O364" s="113">
        <v>0.81319444444444444</v>
      </c>
      <c r="P364" s="113">
        <v>8.3333333333333259E-2</v>
      </c>
      <c r="Q364" s="116">
        <v>530.4</v>
      </c>
      <c r="R364" s="117">
        <v>0.85799999999999998</v>
      </c>
      <c r="S364" s="117">
        <v>4.2154999999999996</v>
      </c>
      <c r="T364" s="117">
        <v>643.1</v>
      </c>
      <c r="U364" s="117">
        <v>69.400000000000006</v>
      </c>
      <c r="V364" s="117">
        <v>0.95420000000000005</v>
      </c>
      <c r="W364" s="117">
        <v>14.9087</v>
      </c>
      <c r="X364" s="117">
        <v>105.1</v>
      </c>
      <c r="Y364" s="117">
        <v>495.9</v>
      </c>
      <c r="Z364" s="117">
        <v>0.93959999999999999</v>
      </c>
      <c r="AA364" s="117">
        <v>4.1082999999999998</v>
      </c>
      <c r="AB364" s="118">
        <v>601.1</v>
      </c>
      <c r="AH364" s="72" t="e">
        <f>IF(AND(B364="Premier League",E364="Live"),_xlfn.XLOOKUP(_xlfn.TEXTJOIN(" vs ",,C364:D364),Calendar!G:G,Calendar!B:B),IF(AND(B364="Premier League",E364="Highlights"),_xlfn.XLOOKUP(H364,Calendar!O:O,Calendar!N:N,,-1),""))</f>
        <v>#N/A</v>
      </c>
    </row>
    <row r="365" spans="1:34" s="72" customFormat="1" hidden="1" x14ac:dyDescent="0.35">
      <c r="A365" s="112" t="s">
        <v>70</v>
      </c>
      <c r="B365" s="112" t="s">
        <v>529</v>
      </c>
      <c r="C365" s="112" t="s">
        <v>605</v>
      </c>
      <c r="D365" s="112" t="s">
        <v>537</v>
      </c>
      <c r="E365" s="112" t="s">
        <v>41</v>
      </c>
      <c r="F365" s="113">
        <v>0.73958333333333337</v>
      </c>
      <c r="G365" s="112"/>
      <c r="H365" s="114">
        <v>45948</v>
      </c>
      <c r="I365" s="112" t="s">
        <v>522</v>
      </c>
      <c r="J365" s="115" t="s">
        <v>37</v>
      </c>
      <c r="K365" s="112" t="s">
        <v>53</v>
      </c>
      <c r="L365" s="112" t="s">
        <v>621</v>
      </c>
      <c r="M365" s="115" t="s">
        <v>532</v>
      </c>
      <c r="N365" s="113">
        <v>0.74027777777777781</v>
      </c>
      <c r="O365" s="113">
        <v>0.81805555555555554</v>
      </c>
      <c r="P365" s="113">
        <v>7.7777777777777724E-2</v>
      </c>
      <c r="Q365" s="116">
        <v>32.5</v>
      </c>
      <c r="R365" s="117">
        <v>5.2600000000000001E-2</v>
      </c>
      <c r="S365" s="117">
        <v>0.2475</v>
      </c>
      <c r="T365" s="117">
        <v>52</v>
      </c>
      <c r="U365" s="117">
        <v>4.0999999999999996</v>
      </c>
      <c r="V365" s="117">
        <v>5.6399999999999999E-2</v>
      </c>
      <c r="W365" s="117">
        <v>0.85129999999999995</v>
      </c>
      <c r="X365" s="117">
        <v>9.1999999999999993</v>
      </c>
      <c r="Y365" s="117">
        <v>29.3</v>
      </c>
      <c r="Z365" s="117">
        <v>5.5500000000000001E-2</v>
      </c>
      <c r="AA365" s="117">
        <v>0.2329</v>
      </c>
      <c r="AB365" s="118">
        <v>48.6</v>
      </c>
      <c r="AH365" s="72" t="str">
        <f>IF(AND(B365="Premier League",E365="Live"),_xlfn.XLOOKUP(_xlfn.TEXTJOIN(" vs ",,C365:D365),Calendar!G:G,Calendar!B:B),IF(AND(B365="Premier League",E365="Highlights"),_xlfn.XLOOKUP(H365,Calendar!O:O,Calendar!N:N,,-1),""))</f>
        <v/>
      </c>
    </row>
    <row r="366" spans="1:34" s="72" customFormat="1" hidden="1" x14ac:dyDescent="0.35">
      <c r="A366" s="112" t="s">
        <v>70</v>
      </c>
      <c r="B366" s="112" t="s">
        <v>145</v>
      </c>
      <c r="C366" s="112" t="s">
        <v>69</v>
      </c>
      <c r="D366" s="112" t="s">
        <v>163</v>
      </c>
      <c r="E366" s="112" t="s">
        <v>41</v>
      </c>
      <c r="F366" s="113">
        <v>0.82291666666666663</v>
      </c>
      <c r="G366" s="112"/>
      <c r="H366" s="114">
        <v>45948</v>
      </c>
      <c r="I366" s="112" t="s">
        <v>522</v>
      </c>
      <c r="J366" s="115" t="s">
        <v>37</v>
      </c>
      <c r="K366" s="112" t="s">
        <v>53</v>
      </c>
      <c r="L366" s="112" t="s">
        <v>548</v>
      </c>
      <c r="M366" s="115" t="s">
        <v>55</v>
      </c>
      <c r="N366" s="113">
        <v>0.82361111111111118</v>
      </c>
      <c r="O366" s="113">
        <v>0.90486111111111112</v>
      </c>
      <c r="P366" s="113">
        <v>8.1249999999999933E-2</v>
      </c>
      <c r="Q366" s="116">
        <v>176.7</v>
      </c>
      <c r="R366" s="117">
        <v>0.2858</v>
      </c>
      <c r="S366" s="117">
        <v>1.379</v>
      </c>
      <c r="T366" s="117">
        <v>265.5</v>
      </c>
      <c r="U366" s="117">
        <v>30.5</v>
      </c>
      <c r="V366" s="117">
        <v>0.4194</v>
      </c>
      <c r="W366" s="117">
        <v>9.1481999999999992</v>
      </c>
      <c r="X366" s="117">
        <v>53.9</v>
      </c>
      <c r="Y366" s="117">
        <v>163.4</v>
      </c>
      <c r="Z366" s="117">
        <v>0.30959999999999999</v>
      </c>
      <c r="AA366" s="117">
        <v>1.3269</v>
      </c>
      <c r="AB366" s="118">
        <v>236.9</v>
      </c>
      <c r="AH366" s="72" t="str">
        <f>IF(AND(B366="Premier League",E366="Live"),_xlfn.XLOOKUP(_xlfn.TEXTJOIN(" vs ",,C366:D366),Calendar!G:G,Calendar!B:B),IF(AND(B366="Premier League",E366="Highlights"),_xlfn.XLOOKUP(H366,Calendar!O:O,Calendar!N:N,,-1),""))</f>
        <v/>
      </c>
    </row>
    <row r="367" spans="1:34" s="72" customFormat="1" hidden="1" x14ac:dyDescent="0.35">
      <c r="A367" s="112" t="s">
        <v>70</v>
      </c>
      <c r="B367" s="112" t="s">
        <v>32</v>
      </c>
      <c r="C367" s="112" t="s">
        <v>81</v>
      </c>
      <c r="D367" s="112" t="s">
        <v>128</v>
      </c>
      <c r="E367" s="112" t="s">
        <v>282</v>
      </c>
      <c r="F367" s="113">
        <v>0.85416666666666663</v>
      </c>
      <c r="G367" s="112"/>
      <c r="H367" s="114">
        <v>45948</v>
      </c>
      <c r="I367" s="112" t="s">
        <v>522</v>
      </c>
      <c r="J367" s="115" t="s">
        <v>37</v>
      </c>
      <c r="K367" s="112" t="s">
        <v>53</v>
      </c>
      <c r="L367" s="112" t="s">
        <v>57</v>
      </c>
      <c r="M367" s="115" t="s">
        <v>55</v>
      </c>
      <c r="N367" s="113">
        <v>0.85763888888888895</v>
      </c>
      <c r="O367" s="113">
        <v>0.93472222222222223</v>
      </c>
      <c r="P367" s="113">
        <v>7.7083333333333282E-2</v>
      </c>
      <c r="Q367" s="116">
        <v>42.9</v>
      </c>
      <c r="R367" s="117">
        <v>6.9400000000000003E-2</v>
      </c>
      <c r="S367" s="117">
        <v>0.38229999999999997</v>
      </c>
      <c r="T367" s="117">
        <v>84.4</v>
      </c>
      <c r="U367" s="117">
        <v>0.1</v>
      </c>
      <c r="V367" s="117">
        <v>1.4E-3</v>
      </c>
      <c r="W367" s="117">
        <v>3.2000000000000001E-2</v>
      </c>
      <c r="X367" s="117">
        <v>4.8</v>
      </c>
      <c r="Y367" s="117">
        <v>42.7</v>
      </c>
      <c r="Z367" s="117">
        <v>8.09E-2</v>
      </c>
      <c r="AA367" s="117">
        <v>0.39069999999999999</v>
      </c>
      <c r="AB367" s="118">
        <v>84.4</v>
      </c>
      <c r="AH367" s="72" t="str">
        <f>IF(AND(B367="Premier League",E367="Live"),_xlfn.XLOOKUP(_xlfn.TEXTJOIN(" vs ",,C367:D367),Calendar!G:G,Calendar!B:B),IF(AND(B367="Premier League",E367="Highlights"),_xlfn.XLOOKUP(H367,Calendar!O:O,Calendar!N:N,,-1),""))</f>
        <v/>
      </c>
    </row>
    <row r="368" spans="1:34" s="72" customFormat="1" hidden="1" x14ac:dyDescent="0.35">
      <c r="A368" s="112" t="s">
        <v>70</v>
      </c>
      <c r="B368" s="112" t="s">
        <v>32</v>
      </c>
      <c r="C368" s="112"/>
      <c r="D368" s="112"/>
      <c r="E368" s="112" t="s">
        <v>33</v>
      </c>
      <c r="F368" s="113">
        <v>0.9375</v>
      </c>
      <c r="G368" s="112"/>
      <c r="H368" s="114">
        <v>45948</v>
      </c>
      <c r="I368" s="112" t="s">
        <v>522</v>
      </c>
      <c r="J368" s="115" t="s">
        <v>37</v>
      </c>
      <c r="K368" s="112" t="s">
        <v>552</v>
      </c>
      <c r="L368" s="112" t="s">
        <v>35</v>
      </c>
      <c r="M368" s="115" t="s">
        <v>36</v>
      </c>
      <c r="N368" s="113">
        <v>0.9375</v>
      </c>
      <c r="O368" s="113">
        <v>0.99635416666666665</v>
      </c>
      <c r="P368" s="113">
        <v>5.8356481481481481E-2</v>
      </c>
      <c r="Q368" s="116">
        <v>2313.3000000000002</v>
      </c>
      <c r="R368" s="117">
        <v>3.742</v>
      </c>
      <c r="S368" s="117">
        <v>30.282</v>
      </c>
      <c r="T368" s="117">
        <v>2853.5</v>
      </c>
      <c r="U368" s="117">
        <v>150.5</v>
      </c>
      <c r="V368" s="117">
        <v>2.0693000000000001</v>
      </c>
      <c r="W368" s="117">
        <v>43.686500000000002</v>
      </c>
      <c r="X368" s="117">
        <v>213.5</v>
      </c>
      <c r="Y368" s="117">
        <v>2238.6999999999998</v>
      </c>
      <c r="Z368" s="117">
        <v>4.2416</v>
      </c>
      <c r="AA368" s="117">
        <v>29.933499999999999</v>
      </c>
      <c r="AB368" s="118">
        <v>2768</v>
      </c>
      <c r="AH368" s="72" t="str">
        <f>IF(AND(B368="Premier League",E368="Live"),_xlfn.XLOOKUP(_xlfn.TEXTJOIN(" vs ",,C368:D368),Calendar!G:G,Calendar!B:B),IF(AND(B368="Premier League",E368="Highlights"),_xlfn.XLOOKUP(H368,Calendar!O:O,Calendar!N:N,,-1),""))</f>
        <v>Matchweek 01</v>
      </c>
    </row>
    <row r="369" spans="1:34" s="72" customFormat="1" hidden="1" x14ac:dyDescent="0.35">
      <c r="A369" s="112" t="s">
        <v>70</v>
      </c>
      <c r="B369" s="112" t="s">
        <v>529</v>
      </c>
      <c r="C369" s="112" t="s">
        <v>530</v>
      </c>
      <c r="D369" s="112" t="s">
        <v>195</v>
      </c>
      <c r="E369" s="112" t="s">
        <v>41</v>
      </c>
      <c r="F369" s="113">
        <v>0.5</v>
      </c>
      <c r="G369" s="112"/>
      <c r="H369" s="114">
        <v>45949</v>
      </c>
      <c r="I369" s="112" t="s">
        <v>522</v>
      </c>
      <c r="J369" s="115" t="s">
        <v>38</v>
      </c>
      <c r="K369" s="112" t="s">
        <v>53</v>
      </c>
      <c r="L369" s="112" t="s">
        <v>120</v>
      </c>
      <c r="M369" s="115" t="s">
        <v>55</v>
      </c>
      <c r="N369" s="113">
        <v>0.50138888888888888</v>
      </c>
      <c r="O369" s="113">
        <v>0.58263888888888893</v>
      </c>
      <c r="P369" s="113">
        <v>8.1250000000000044E-2</v>
      </c>
      <c r="Q369" s="116">
        <v>243.8</v>
      </c>
      <c r="R369" s="117">
        <v>0.39439999999999997</v>
      </c>
      <c r="S369" s="117">
        <v>4.1603000000000003</v>
      </c>
      <c r="T369" s="117">
        <v>336.9</v>
      </c>
      <c r="U369" s="117">
        <v>14.2</v>
      </c>
      <c r="V369" s="117">
        <v>0.19520000000000001</v>
      </c>
      <c r="W369" s="117">
        <v>8.7926000000000002</v>
      </c>
      <c r="X369" s="117">
        <v>22</v>
      </c>
      <c r="Y369" s="117">
        <v>234.7</v>
      </c>
      <c r="Z369" s="117">
        <v>0.44469999999999998</v>
      </c>
      <c r="AA369" s="117">
        <v>4.1313000000000004</v>
      </c>
      <c r="AB369" s="118">
        <v>332.8</v>
      </c>
      <c r="AH369" s="72" t="str">
        <f>IF(AND(B369="Premier League",E369="Live"),_xlfn.XLOOKUP(_xlfn.TEXTJOIN(" vs ",,C369:D369),Calendar!G:G,Calendar!B:B),IF(AND(B369="Premier League",E369="Highlights"),_xlfn.XLOOKUP(H369,Calendar!O:O,Calendar!N:N,,-1),""))</f>
        <v/>
      </c>
    </row>
    <row r="370" spans="1:34" s="72" customFormat="1" hidden="1" x14ac:dyDescent="0.35">
      <c r="A370" s="112" t="s">
        <v>70</v>
      </c>
      <c r="B370" s="112" t="s">
        <v>32</v>
      </c>
      <c r="C370" s="112" t="s">
        <v>48</v>
      </c>
      <c r="D370" s="112" t="s">
        <v>82</v>
      </c>
      <c r="E370" s="112" t="s">
        <v>41</v>
      </c>
      <c r="F370" s="113">
        <v>0.58333333333333337</v>
      </c>
      <c r="G370" s="112"/>
      <c r="H370" s="114">
        <v>45949</v>
      </c>
      <c r="I370" s="112" t="s">
        <v>522</v>
      </c>
      <c r="J370" s="115" t="s">
        <v>38</v>
      </c>
      <c r="K370" s="112" t="s">
        <v>53</v>
      </c>
      <c r="L370" s="112" t="s">
        <v>54</v>
      </c>
      <c r="M370" s="115" t="s">
        <v>55</v>
      </c>
      <c r="N370" s="113">
        <v>0.58333333333333337</v>
      </c>
      <c r="O370" s="113">
        <v>0.6659722222222223</v>
      </c>
      <c r="P370" s="113">
        <v>8.2638888888888928E-2</v>
      </c>
      <c r="Q370" s="116">
        <v>870.4</v>
      </c>
      <c r="R370" s="117">
        <v>1.4079999999999999</v>
      </c>
      <c r="S370" s="117">
        <v>11.6312</v>
      </c>
      <c r="T370" s="117">
        <v>1180.5999999999999</v>
      </c>
      <c r="U370" s="117">
        <v>101.3</v>
      </c>
      <c r="V370" s="117">
        <v>1.3928</v>
      </c>
      <c r="W370" s="117">
        <v>31.8353</v>
      </c>
      <c r="X370" s="117">
        <v>128.1</v>
      </c>
      <c r="Y370" s="117">
        <v>820.7</v>
      </c>
      <c r="Z370" s="117">
        <v>1.5549999999999999</v>
      </c>
      <c r="AA370" s="117">
        <v>11.340299999999999</v>
      </c>
      <c r="AB370" s="118">
        <v>1101</v>
      </c>
      <c r="AH370" s="72" t="e">
        <f>IF(AND(B370="Premier League",E370="Live"),_xlfn.XLOOKUP(_xlfn.TEXTJOIN(" vs ",,C370:D370),Calendar!G:G,Calendar!B:B),IF(AND(B370="Premier League",E370="Highlights"),_xlfn.XLOOKUP(H370,Calendar!O:O,Calendar!N:N,,-1),""))</f>
        <v>#N/A</v>
      </c>
    </row>
    <row r="371" spans="1:34" s="72" customFormat="1" hidden="1" x14ac:dyDescent="0.35">
      <c r="A371" s="112" t="s">
        <v>70</v>
      </c>
      <c r="B371" s="112" t="s">
        <v>32</v>
      </c>
      <c r="C371" s="112" t="s">
        <v>48</v>
      </c>
      <c r="D371" s="112" t="s">
        <v>82</v>
      </c>
      <c r="E371" s="112" t="s">
        <v>41</v>
      </c>
      <c r="F371" s="113">
        <v>0.58333333333333337</v>
      </c>
      <c r="G371" s="112"/>
      <c r="H371" s="114">
        <v>45949</v>
      </c>
      <c r="I371" s="112" t="s">
        <v>522</v>
      </c>
      <c r="J371" s="115" t="s">
        <v>38</v>
      </c>
      <c r="K371" s="112" t="s">
        <v>53</v>
      </c>
      <c r="L371" s="112" t="s">
        <v>57</v>
      </c>
      <c r="M371" s="115" t="s">
        <v>55</v>
      </c>
      <c r="N371" s="113">
        <v>0.58333333333333337</v>
      </c>
      <c r="O371" s="113">
        <v>0.6659722222222223</v>
      </c>
      <c r="P371" s="113">
        <v>8.2638888888888928E-2</v>
      </c>
      <c r="Q371" s="116">
        <v>646.29999999999995</v>
      </c>
      <c r="R371" s="117">
        <v>1.0455000000000001</v>
      </c>
      <c r="S371" s="117">
        <v>8.6365999999999996</v>
      </c>
      <c r="T371" s="117">
        <v>896.3</v>
      </c>
      <c r="U371" s="117">
        <v>39.700000000000003</v>
      </c>
      <c r="V371" s="117">
        <v>0.54590000000000005</v>
      </c>
      <c r="W371" s="117">
        <v>12.4764</v>
      </c>
      <c r="X371" s="117">
        <v>67</v>
      </c>
      <c r="Y371" s="117">
        <v>629.5</v>
      </c>
      <c r="Z371" s="117">
        <v>1.1927000000000001</v>
      </c>
      <c r="AA371" s="117">
        <v>8.6983999999999995</v>
      </c>
      <c r="AB371" s="118">
        <v>857.1</v>
      </c>
      <c r="AH371" s="72" t="e">
        <f>IF(AND(B371="Premier League",E371="Live"),_xlfn.XLOOKUP(_xlfn.TEXTJOIN(" vs ",,C371:D371),Calendar!G:G,Calendar!B:B),IF(AND(B371="Premier League",E371="Highlights"),_xlfn.XLOOKUP(H371,Calendar!O:O,Calendar!N:N,,-1),""))</f>
        <v>#N/A</v>
      </c>
    </row>
    <row r="372" spans="1:34" s="72" customFormat="1" hidden="1" x14ac:dyDescent="0.35">
      <c r="A372" s="112" t="s">
        <v>70</v>
      </c>
      <c r="B372" s="112" t="s">
        <v>32</v>
      </c>
      <c r="C372" s="112" t="s">
        <v>45</v>
      </c>
      <c r="D372" s="112" t="s">
        <v>42</v>
      </c>
      <c r="E372" s="112" t="s">
        <v>41</v>
      </c>
      <c r="F372" s="113">
        <v>0.6875</v>
      </c>
      <c r="G372" s="112"/>
      <c r="H372" s="114">
        <v>45949</v>
      </c>
      <c r="I372" s="112" t="s">
        <v>522</v>
      </c>
      <c r="J372" s="115" t="s">
        <v>38</v>
      </c>
      <c r="K372" s="112" t="s">
        <v>53</v>
      </c>
      <c r="L372" s="112" t="s">
        <v>54</v>
      </c>
      <c r="M372" s="115" t="s">
        <v>55</v>
      </c>
      <c r="N372" s="113">
        <v>0.6875</v>
      </c>
      <c r="O372" s="113">
        <v>0.77013888888888893</v>
      </c>
      <c r="P372" s="113">
        <v>8.2638888888888928E-2</v>
      </c>
      <c r="Q372" s="116">
        <v>1962.7</v>
      </c>
      <c r="R372" s="117">
        <v>3.1749000000000001</v>
      </c>
      <c r="S372" s="117">
        <v>17.141500000000001</v>
      </c>
      <c r="T372" s="117">
        <v>2334.1999999999998</v>
      </c>
      <c r="U372" s="117">
        <v>261.89999999999998</v>
      </c>
      <c r="V372" s="117">
        <v>3.601</v>
      </c>
      <c r="W372" s="117">
        <v>44.337200000000003</v>
      </c>
      <c r="X372" s="117">
        <v>326.60000000000002</v>
      </c>
      <c r="Y372" s="117">
        <v>1871.8</v>
      </c>
      <c r="Z372" s="117">
        <v>3.5465</v>
      </c>
      <c r="AA372" s="117">
        <v>17.034300000000002</v>
      </c>
      <c r="AB372" s="118">
        <v>2226.9</v>
      </c>
      <c r="AH372" s="72" t="e">
        <f>IF(AND(B372="Premier League",E372="Live"),_xlfn.XLOOKUP(_xlfn.TEXTJOIN(" vs ",,C372:D372),Calendar!G:G,Calendar!B:B),IF(AND(B372="Premier League",E372="Highlights"),_xlfn.XLOOKUP(H372,Calendar!O:O,Calendar!N:N,,-1),""))</f>
        <v>#N/A</v>
      </c>
    </row>
    <row r="373" spans="1:34" s="72" customFormat="1" hidden="1" x14ac:dyDescent="0.35">
      <c r="A373" s="112" t="s">
        <v>70</v>
      </c>
      <c r="B373" s="112" t="s">
        <v>32</v>
      </c>
      <c r="C373" s="112" t="s">
        <v>45</v>
      </c>
      <c r="D373" s="112" t="s">
        <v>42</v>
      </c>
      <c r="E373" s="112" t="s">
        <v>41</v>
      </c>
      <c r="F373" s="113">
        <v>0.6875</v>
      </c>
      <c r="G373" s="112"/>
      <c r="H373" s="114">
        <v>45949</v>
      </c>
      <c r="I373" s="112" t="s">
        <v>522</v>
      </c>
      <c r="J373" s="115" t="s">
        <v>38</v>
      </c>
      <c r="K373" s="112" t="s">
        <v>53</v>
      </c>
      <c r="L373" s="112" t="s">
        <v>57</v>
      </c>
      <c r="M373" s="115" t="s">
        <v>55</v>
      </c>
      <c r="N373" s="113">
        <v>0.6875</v>
      </c>
      <c r="O373" s="113">
        <v>0.77013888888888893</v>
      </c>
      <c r="P373" s="113">
        <v>8.2638888888888928E-2</v>
      </c>
      <c r="Q373" s="116">
        <v>1418.5</v>
      </c>
      <c r="R373" s="117">
        <v>2.2946</v>
      </c>
      <c r="S373" s="117">
        <v>12.3886</v>
      </c>
      <c r="T373" s="117">
        <v>1654.4</v>
      </c>
      <c r="U373" s="117">
        <v>170</v>
      </c>
      <c r="V373" s="117">
        <v>2.3374000000000001</v>
      </c>
      <c r="W373" s="117">
        <v>28.779399999999999</v>
      </c>
      <c r="X373" s="117">
        <v>200.5</v>
      </c>
      <c r="Y373" s="117">
        <v>1324.6</v>
      </c>
      <c r="Z373" s="117">
        <v>2.5097</v>
      </c>
      <c r="AA373" s="117">
        <v>12.054500000000001</v>
      </c>
      <c r="AB373" s="118">
        <v>1512.9</v>
      </c>
      <c r="AH373" s="72" t="e">
        <f>IF(AND(B373="Premier League",E373="Live"),_xlfn.XLOOKUP(_xlfn.TEXTJOIN(" vs ",,C373:D373),Calendar!G:G,Calendar!B:B),IF(AND(B373="Premier League",E373="Highlights"),_xlfn.XLOOKUP(H373,Calendar!O:O,Calendar!N:N,,-1),""))</f>
        <v>#N/A</v>
      </c>
    </row>
    <row r="374" spans="1:34" s="72" customFormat="1" hidden="1" x14ac:dyDescent="0.35">
      <c r="A374" s="112" t="s">
        <v>70</v>
      </c>
      <c r="B374" s="112" t="s">
        <v>32</v>
      </c>
      <c r="C374" s="112"/>
      <c r="D374" s="112"/>
      <c r="E374" s="112" t="s">
        <v>33</v>
      </c>
      <c r="F374" s="113">
        <v>0.31597222222222221</v>
      </c>
      <c r="G374" s="112"/>
      <c r="H374" s="114">
        <v>45949</v>
      </c>
      <c r="I374" s="112" t="s">
        <v>522</v>
      </c>
      <c r="J374" s="115" t="s">
        <v>38</v>
      </c>
      <c r="K374" s="112" t="s">
        <v>553</v>
      </c>
      <c r="L374" s="112" t="s">
        <v>35</v>
      </c>
      <c r="M374" s="115" t="s">
        <v>36</v>
      </c>
      <c r="N374" s="113">
        <v>0.31597222222222221</v>
      </c>
      <c r="O374" s="113">
        <v>0.37439814814814815</v>
      </c>
      <c r="P374" s="113">
        <v>5.8344907407407408E-2</v>
      </c>
      <c r="Q374" s="116">
        <v>639.1</v>
      </c>
      <c r="R374" s="117">
        <v>1.0338000000000001</v>
      </c>
      <c r="S374" s="117">
        <v>20.888999999999999</v>
      </c>
      <c r="T374" s="117">
        <v>769.5</v>
      </c>
      <c r="U374" s="117">
        <v>19.8</v>
      </c>
      <c r="V374" s="117">
        <v>0.2722</v>
      </c>
      <c r="W374" s="117">
        <v>25.714300000000001</v>
      </c>
      <c r="X374" s="117">
        <v>47.5</v>
      </c>
      <c r="Y374" s="117">
        <v>627.1</v>
      </c>
      <c r="Z374" s="117">
        <v>1.1881999999999999</v>
      </c>
      <c r="AA374" s="117">
        <v>21.545400000000001</v>
      </c>
      <c r="AB374" s="118">
        <v>759.7</v>
      </c>
      <c r="AH374" s="72" t="str">
        <f>IF(AND(B374="Premier League",E374="Live"),_xlfn.XLOOKUP(_xlfn.TEXTJOIN(" vs ",,C374:D374),Calendar!G:G,Calendar!B:B),IF(AND(B374="Premier League",E374="Highlights"),_xlfn.XLOOKUP(H374,Calendar!O:O,Calendar!N:N,,-1),""))</f>
        <v>Matchweek 01</v>
      </c>
    </row>
    <row r="375" spans="1:34" s="72" customFormat="1" hidden="1" x14ac:dyDescent="0.35">
      <c r="A375" s="112" t="s">
        <v>70</v>
      </c>
      <c r="B375" s="112" t="s">
        <v>32</v>
      </c>
      <c r="C375" s="112"/>
      <c r="D375" s="112"/>
      <c r="E375" s="112" t="s">
        <v>33</v>
      </c>
      <c r="F375" s="113">
        <v>0.9375</v>
      </c>
      <c r="G375" s="112"/>
      <c r="H375" s="114">
        <v>45949</v>
      </c>
      <c r="I375" s="112" t="s">
        <v>522</v>
      </c>
      <c r="J375" s="115" t="s">
        <v>38</v>
      </c>
      <c r="K375" s="112" t="s">
        <v>552</v>
      </c>
      <c r="L375" s="112" t="s">
        <v>35</v>
      </c>
      <c r="M375" s="115" t="s">
        <v>36</v>
      </c>
      <c r="N375" s="113">
        <v>0.93888888888888888</v>
      </c>
      <c r="O375" s="113">
        <v>0.9731481481481481</v>
      </c>
      <c r="P375" s="113">
        <v>3.4108796296296297E-2</v>
      </c>
      <c r="Q375" s="116">
        <v>1867.6</v>
      </c>
      <c r="R375" s="117">
        <v>3.0211000000000001</v>
      </c>
      <c r="S375" s="117">
        <v>25.294599999999999</v>
      </c>
      <c r="T375" s="117">
        <v>2383.6999999999998</v>
      </c>
      <c r="U375" s="117">
        <v>127.8</v>
      </c>
      <c r="V375" s="117">
        <v>1.7572000000000001</v>
      </c>
      <c r="W375" s="117">
        <v>49.362699999999997</v>
      </c>
      <c r="X375" s="117">
        <v>166</v>
      </c>
      <c r="Y375" s="117">
        <v>1836.1</v>
      </c>
      <c r="Z375" s="117">
        <v>3.4788000000000001</v>
      </c>
      <c r="AA375" s="117">
        <v>25.3749</v>
      </c>
      <c r="AB375" s="118">
        <v>2332</v>
      </c>
      <c r="AH375" s="72" t="str">
        <f>IF(AND(B375="Premier League",E375="Live"),_xlfn.XLOOKUP(_xlfn.TEXTJOIN(" vs ",,C375:D375),Calendar!G:G,Calendar!B:B),IF(AND(B375="Premier League",E375="Highlights"),_xlfn.XLOOKUP(H375,Calendar!O:O,Calendar!N:N,,-1),""))</f>
        <v>Matchweek 01</v>
      </c>
    </row>
    <row r="376" spans="1:34" s="72" customFormat="1" hidden="1" x14ac:dyDescent="0.35">
      <c r="A376" s="112" t="s">
        <v>70</v>
      </c>
      <c r="B376" s="112" t="s">
        <v>32</v>
      </c>
      <c r="C376" s="112" t="s">
        <v>47</v>
      </c>
      <c r="D376" s="112" t="s">
        <v>140</v>
      </c>
      <c r="E376" s="112" t="s">
        <v>41</v>
      </c>
      <c r="F376" s="113">
        <v>0.83333333333333337</v>
      </c>
      <c r="G376" s="112"/>
      <c r="H376" s="114">
        <v>45950</v>
      </c>
      <c r="I376" s="112" t="s">
        <v>522</v>
      </c>
      <c r="J376" s="115" t="s">
        <v>74</v>
      </c>
      <c r="K376" s="112" t="s">
        <v>53</v>
      </c>
      <c r="L376" s="112" t="s">
        <v>54</v>
      </c>
      <c r="M376" s="115" t="s">
        <v>55</v>
      </c>
      <c r="N376" s="113">
        <v>0.83472222222222225</v>
      </c>
      <c r="O376" s="113">
        <v>0.91736111111111118</v>
      </c>
      <c r="P376" s="113">
        <v>8.2638888888888928E-2</v>
      </c>
      <c r="Q376" s="116">
        <v>689</v>
      </c>
      <c r="R376" s="117">
        <v>1.115</v>
      </c>
      <c r="S376" s="117">
        <v>4.9249000000000001</v>
      </c>
      <c r="T376" s="117">
        <v>828.9</v>
      </c>
      <c r="U376" s="117">
        <v>42.2</v>
      </c>
      <c r="V376" s="117">
        <v>0.57999999999999996</v>
      </c>
      <c r="W376" s="117">
        <v>10.521100000000001</v>
      </c>
      <c r="X376" s="117">
        <v>68.900000000000006</v>
      </c>
      <c r="Y376" s="117">
        <v>671.2</v>
      </c>
      <c r="Z376" s="117">
        <v>1.272</v>
      </c>
      <c r="AA376" s="117">
        <v>4.9042000000000003</v>
      </c>
      <c r="AB376" s="118">
        <v>811.1</v>
      </c>
      <c r="AH376" s="72" t="e">
        <f>IF(AND(B376="Premier League",E376="Live"),_xlfn.XLOOKUP(_xlfn.TEXTJOIN(" vs ",,C376:D376),Calendar!G:G,Calendar!B:B),IF(AND(B376="Premier League",E376="Highlights"),_xlfn.XLOOKUP(H376,Calendar!O:O,Calendar!N:N,,-1),""))</f>
        <v>#N/A</v>
      </c>
    </row>
    <row r="377" spans="1:34" s="72" customFormat="1" hidden="1" x14ac:dyDescent="0.35">
      <c r="A377" s="112" t="s">
        <v>70</v>
      </c>
      <c r="B377" s="112" t="s">
        <v>32</v>
      </c>
      <c r="C377" s="112" t="s">
        <v>47</v>
      </c>
      <c r="D377" s="112" t="s">
        <v>140</v>
      </c>
      <c r="E377" s="112" t="s">
        <v>41</v>
      </c>
      <c r="F377" s="113">
        <v>0.83333333333333337</v>
      </c>
      <c r="G377" s="112"/>
      <c r="H377" s="114">
        <v>45950</v>
      </c>
      <c r="I377" s="112" t="s">
        <v>522</v>
      </c>
      <c r="J377" s="115" t="s">
        <v>74</v>
      </c>
      <c r="K377" s="112" t="s">
        <v>53</v>
      </c>
      <c r="L377" s="112" t="s">
        <v>57</v>
      </c>
      <c r="M377" s="115" t="s">
        <v>55</v>
      </c>
      <c r="N377" s="113">
        <v>0.83472222222222225</v>
      </c>
      <c r="O377" s="113">
        <v>0.91736111111111118</v>
      </c>
      <c r="P377" s="113">
        <v>8.2638888888888928E-2</v>
      </c>
      <c r="Q377" s="116">
        <v>380.2</v>
      </c>
      <c r="R377" s="117">
        <v>0.61499999999999999</v>
      </c>
      <c r="S377" s="117">
        <v>2.7176999999999998</v>
      </c>
      <c r="T377" s="117">
        <v>481.7</v>
      </c>
      <c r="U377" s="117">
        <v>34.6</v>
      </c>
      <c r="V377" s="117">
        <v>0.47599999999999998</v>
      </c>
      <c r="W377" s="117">
        <v>8.6263000000000005</v>
      </c>
      <c r="X377" s="117">
        <v>51.9</v>
      </c>
      <c r="Y377" s="117">
        <v>360.9</v>
      </c>
      <c r="Z377" s="117">
        <v>0.68400000000000005</v>
      </c>
      <c r="AA377" s="117">
        <v>2.637</v>
      </c>
      <c r="AB377" s="118">
        <v>463</v>
      </c>
      <c r="AH377" s="72" t="e">
        <f>IF(AND(B377="Premier League",E377="Live"),_xlfn.XLOOKUP(_xlfn.TEXTJOIN(" vs ",,C377:D377),Calendar!G:G,Calendar!B:B),IF(AND(B377="Premier League",E377="Highlights"),_xlfn.XLOOKUP(H377,Calendar!O:O,Calendar!N:N,,-1),""))</f>
        <v>#N/A</v>
      </c>
    </row>
    <row r="378" spans="1:34" s="72" customFormat="1" hidden="1" x14ac:dyDescent="0.35">
      <c r="A378" s="112" t="s">
        <v>70</v>
      </c>
      <c r="B378" s="112" t="s">
        <v>32</v>
      </c>
      <c r="C378" s="112"/>
      <c r="D378" s="112"/>
      <c r="E378" s="112" t="s">
        <v>33</v>
      </c>
      <c r="F378" s="113">
        <v>0.34027777777777779</v>
      </c>
      <c r="G378" s="112"/>
      <c r="H378" s="114">
        <v>45950</v>
      </c>
      <c r="I378" s="112" t="s">
        <v>522</v>
      </c>
      <c r="J378" s="115" t="s">
        <v>74</v>
      </c>
      <c r="K378" s="112" t="s">
        <v>553</v>
      </c>
      <c r="L378" s="112" t="s">
        <v>278</v>
      </c>
      <c r="M378" s="115" t="s">
        <v>36</v>
      </c>
      <c r="N378" s="113">
        <v>0.33958333333333335</v>
      </c>
      <c r="O378" s="113">
        <v>0.37394675925925924</v>
      </c>
      <c r="P378" s="113">
        <v>3.4097222222222223E-2</v>
      </c>
      <c r="Q378" s="116">
        <v>54.3</v>
      </c>
      <c r="R378" s="117">
        <v>8.7999999999999995E-2</v>
      </c>
      <c r="S378" s="117">
        <v>1.4778</v>
      </c>
      <c r="T378" s="117">
        <v>81.900000000000006</v>
      </c>
      <c r="U378" s="117">
        <v>2.5</v>
      </c>
      <c r="V378" s="117">
        <v>3.4000000000000002E-2</v>
      </c>
      <c r="W378" s="117">
        <v>3.7764000000000002</v>
      </c>
      <c r="X378" s="117">
        <v>12.5</v>
      </c>
      <c r="Y378" s="117">
        <v>53.2</v>
      </c>
      <c r="Z378" s="117">
        <v>0.10100000000000001</v>
      </c>
      <c r="AA378" s="117">
        <v>1.5217000000000001</v>
      </c>
      <c r="AB378" s="118">
        <v>81.900000000000006</v>
      </c>
      <c r="AH378" s="72" t="str">
        <f>IF(AND(B378="Premier League",E378="Live"),_xlfn.XLOOKUP(_xlfn.TEXTJOIN(" vs ",,C378:D378),Calendar!G:G,Calendar!B:B),IF(AND(B378="Premier League",E378="Highlights"),_xlfn.XLOOKUP(H378,Calendar!O:O,Calendar!N:N,,-1),""))</f>
        <v>Matchweek 01</v>
      </c>
    </row>
    <row r="379" spans="1:34" s="72" customFormat="1" hidden="1" x14ac:dyDescent="0.35">
      <c r="A379" s="112" t="s">
        <v>70</v>
      </c>
      <c r="B379" s="112" t="s">
        <v>131</v>
      </c>
      <c r="C379" s="112" t="s">
        <v>177</v>
      </c>
      <c r="D379" s="112" t="s">
        <v>628</v>
      </c>
      <c r="E379" s="112" t="s">
        <v>41</v>
      </c>
      <c r="F379" s="113">
        <v>0.73958333333333337</v>
      </c>
      <c r="G379" s="112"/>
      <c r="H379" s="114">
        <v>45951</v>
      </c>
      <c r="I379" s="112" t="s">
        <v>522</v>
      </c>
      <c r="J379" s="115" t="s">
        <v>122</v>
      </c>
      <c r="K379" s="112" t="s">
        <v>53</v>
      </c>
      <c r="L379" s="112" t="s">
        <v>510</v>
      </c>
      <c r="M379" s="115" t="s">
        <v>511</v>
      </c>
      <c r="N379" s="113">
        <v>0.74027777777777781</v>
      </c>
      <c r="O379" s="113">
        <v>0.81805555555555554</v>
      </c>
      <c r="P379" s="113">
        <v>7.7777777777777724E-2</v>
      </c>
      <c r="Q379" s="116">
        <v>210.2</v>
      </c>
      <c r="R379" s="117">
        <v>0.34</v>
      </c>
      <c r="S379" s="117">
        <v>1.9389000000000001</v>
      </c>
      <c r="T379" s="117">
        <v>322.60000000000002</v>
      </c>
      <c r="U379" s="117">
        <v>5.6</v>
      </c>
      <c r="V379" s="117">
        <v>7.6999999999999999E-2</v>
      </c>
      <c r="W379" s="117">
        <v>2.9197000000000002</v>
      </c>
      <c r="X379" s="117">
        <v>22</v>
      </c>
      <c r="Y379" s="117">
        <v>183.4</v>
      </c>
      <c r="Z379" s="117">
        <v>0.34699999999999998</v>
      </c>
      <c r="AA379" s="117">
        <v>1.7315</v>
      </c>
      <c r="AB379" s="118">
        <v>285.8</v>
      </c>
      <c r="AH379" s="72" t="str">
        <f>IF(AND(B379="Premier League",E379="Live"),_xlfn.XLOOKUP(_xlfn.TEXTJOIN(" vs ",,C379:D379),Calendar!G:G,Calendar!B:B),IF(AND(B379="Premier League",E379="Highlights"),_xlfn.XLOOKUP(H379,Calendar!O:O,Calendar!N:N,,-1),""))</f>
        <v/>
      </c>
    </row>
    <row r="380" spans="1:34" s="72" customFormat="1" hidden="1" x14ac:dyDescent="0.35">
      <c r="A380" s="112" t="s">
        <v>70</v>
      </c>
      <c r="B380" s="112" t="s">
        <v>131</v>
      </c>
      <c r="C380" s="112" t="s">
        <v>638</v>
      </c>
      <c r="D380" s="112" t="s">
        <v>570</v>
      </c>
      <c r="E380" s="112" t="s">
        <v>41</v>
      </c>
      <c r="F380" s="113">
        <v>0.73958333333333337</v>
      </c>
      <c r="G380" s="112"/>
      <c r="H380" s="114">
        <v>45951</v>
      </c>
      <c r="I380" s="112" t="s">
        <v>522</v>
      </c>
      <c r="J380" s="115" t="s">
        <v>122</v>
      </c>
      <c r="K380" s="112" t="s">
        <v>53</v>
      </c>
      <c r="L380" s="112" t="s">
        <v>513</v>
      </c>
      <c r="M380" s="115" t="s">
        <v>511</v>
      </c>
      <c r="N380" s="113">
        <v>0.73958333333333337</v>
      </c>
      <c r="O380" s="113">
        <v>0.81805555555555554</v>
      </c>
      <c r="P380" s="113">
        <v>7.8472222222222165E-2</v>
      </c>
      <c r="Q380" s="116">
        <v>13.1</v>
      </c>
      <c r="R380" s="117">
        <v>2.1000000000000001E-2</v>
      </c>
      <c r="S380" s="117">
        <v>0.121</v>
      </c>
      <c r="T380" s="117">
        <v>120.9</v>
      </c>
      <c r="U380" s="117">
        <v>0.7</v>
      </c>
      <c r="V380" s="117">
        <v>0.01</v>
      </c>
      <c r="W380" s="117">
        <v>0.36499999999999999</v>
      </c>
      <c r="X380" s="117">
        <v>23.8</v>
      </c>
      <c r="Y380" s="117">
        <v>12.6</v>
      </c>
      <c r="Z380" s="117">
        <v>2.4E-2</v>
      </c>
      <c r="AA380" s="117">
        <v>0.1191</v>
      </c>
      <c r="AB380" s="118">
        <v>112.3</v>
      </c>
      <c r="AH380" s="72" t="str">
        <f>IF(AND(B380="Premier League",E380="Live"),_xlfn.XLOOKUP(_xlfn.TEXTJOIN(" vs ",,C380:D380),Calendar!G:G,Calendar!B:B),IF(AND(B380="Premier League",E380="Highlights"),_xlfn.XLOOKUP(H380,Calendar!O:O,Calendar!N:N,,-1),""))</f>
        <v/>
      </c>
    </row>
    <row r="381" spans="1:34" s="72" customFormat="1" hidden="1" x14ac:dyDescent="0.35">
      <c r="A381" s="112" t="s">
        <v>70</v>
      </c>
      <c r="B381" s="112" t="s">
        <v>145</v>
      </c>
      <c r="C381" s="112" t="s">
        <v>116</v>
      </c>
      <c r="D381" s="112" t="s">
        <v>199</v>
      </c>
      <c r="E381" s="112" t="s">
        <v>41</v>
      </c>
      <c r="F381" s="113">
        <v>0.82291666666666663</v>
      </c>
      <c r="G381" s="112"/>
      <c r="H381" s="114">
        <v>45951</v>
      </c>
      <c r="I381" s="112" t="s">
        <v>522</v>
      </c>
      <c r="J381" s="115" t="s">
        <v>122</v>
      </c>
      <c r="K381" s="112" t="s">
        <v>53</v>
      </c>
      <c r="L381" s="112" t="s">
        <v>548</v>
      </c>
      <c r="M381" s="115" t="s">
        <v>55</v>
      </c>
      <c r="N381" s="113">
        <v>0.82291666666666674</v>
      </c>
      <c r="O381" s="113">
        <v>0.90486111111111112</v>
      </c>
      <c r="P381" s="113">
        <v>8.1944444444444375E-2</v>
      </c>
      <c r="Q381" s="116">
        <v>28.4</v>
      </c>
      <c r="R381" s="117">
        <v>4.5999999999999999E-2</v>
      </c>
      <c r="S381" s="117">
        <v>0.19589999999999999</v>
      </c>
      <c r="T381" s="117">
        <v>66.2</v>
      </c>
      <c r="U381" s="117">
        <v>0.1</v>
      </c>
      <c r="V381" s="117">
        <v>1E-3</v>
      </c>
      <c r="W381" s="117">
        <v>2.2200000000000001E-2</v>
      </c>
      <c r="X381" s="117">
        <v>9.9</v>
      </c>
      <c r="Y381" s="117">
        <v>28.2</v>
      </c>
      <c r="Z381" s="117">
        <v>5.2999999999999999E-2</v>
      </c>
      <c r="AA381" s="117">
        <v>0.19900000000000001</v>
      </c>
      <c r="AB381" s="118">
        <v>55.2</v>
      </c>
      <c r="AH381" s="72" t="str">
        <f>IF(AND(B381="Premier League",E381="Live"),_xlfn.XLOOKUP(_xlfn.TEXTJOIN(" vs ",,C381:D381),Calendar!G:G,Calendar!B:B),IF(AND(B381="Premier League",E381="Highlights"),_xlfn.XLOOKUP(H381,Calendar!O:O,Calendar!N:N,,-1),""))</f>
        <v/>
      </c>
    </row>
    <row r="382" spans="1:34" s="72" customFormat="1" hidden="1" x14ac:dyDescent="0.35">
      <c r="A382" s="112" t="s">
        <v>70</v>
      </c>
      <c r="B382" s="112" t="s">
        <v>145</v>
      </c>
      <c r="C382" s="112" t="s">
        <v>112</v>
      </c>
      <c r="D382" s="112" t="s">
        <v>66</v>
      </c>
      <c r="E382" s="112" t="s">
        <v>41</v>
      </c>
      <c r="F382" s="113">
        <v>0.83333333333333337</v>
      </c>
      <c r="G382" s="112"/>
      <c r="H382" s="114">
        <v>45951</v>
      </c>
      <c r="I382" s="112" t="s">
        <v>522</v>
      </c>
      <c r="J382" s="115" t="s">
        <v>122</v>
      </c>
      <c r="K382" s="112" t="s">
        <v>53</v>
      </c>
      <c r="L382" s="112" t="s">
        <v>54</v>
      </c>
      <c r="M382" s="115" t="s">
        <v>55</v>
      </c>
      <c r="N382" s="113">
        <v>0.83333333333333337</v>
      </c>
      <c r="O382" s="113">
        <v>0.91249999999999998</v>
      </c>
      <c r="P382" s="113">
        <v>7.9166666666666607E-2</v>
      </c>
      <c r="Q382" s="116">
        <v>97.2</v>
      </c>
      <c r="R382" s="117">
        <v>0.157</v>
      </c>
      <c r="S382" s="117">
        <v>0.65900000000000003</v>
      </c>
      <c r="T382" s="117">
        <v>129.30000000000001</v>
      </c>
      <c r="U382" s="117">
        <v>9.4</v>
      </c>
      <c r="V382" s="117">
        <v>0.129</v>
      </c>
      <c r="W382" s="117">
        <v>1.9013</v>
      </c>
      <c r="X382" s="117">
        <v>15.5</v>
      </c>
      <c r="Y382" s="117">
        <v>95.8</v>
      </c>
      <c r="Z382" s="117">
        <v>0.182</v>
      </c>
      <c r="AA382" s="117">
        <v>0.66439999999999999</v>
      </c>
      <c r="AB382" s="118">
        <v>127</v>
      </c>
      <c r="AH382" s="72" t="str">
        <f>IF(AND(B382="Premier League",E382="Live"),_xlfn.XLOOKUP(_xlfn.TEXTJOIN(" vs ",,C382:D382),Calendar!G:G,Calendar!B:B),IF(AND(B382="Premier League",E382="Highlights"),_xlfn.XLOOKUP(H382,Calendar!O:O,Calendar!N:N,,-1),""))</f>
        <v/>
      </c>
    </row>
    <row r="383" spans="1:34" s="72" customFormat="1" hidden="1" x14ac:dyDescent="0.35">
      <c r="A383" s="112" t="s">
        <v>70</v>
      </c>
      <c r="B383" s="112" t="s">
        <v>145</v>
      </c>
      <c r="C383" s="112" t="s">
        <v>112</v>
      </c>
      <c r="D383" s="112" t="s">
        <v>66</v>
      </c>
      <c r="E383" s="112" t="s">
        <v>41</v>
      </c>
      <c r="F383" s="113">
        <v>0.83333333333333337</v>
      </c>
      <c r="G383" s="112"/>
      <c r="H383" s="114">
        <v>45951</v>
      </c>
      <c r="I383" s="112" t="s">
        <v>522</v>
      </c>
      <c r="J383" s="115" t="s">
        <v>122</v>
      </c>
      <c r="K383" s="112" t="s">
        <v>53</v>
      </c>
      <c r="L383" s="112" t="s">
        <v>120</v>
      </c>
      <c r="M383" s="115" t="s">
        <v>55</v>
      </c>
      <c r="N383" s="113">
        <v>0.83333333333333337</v>
      </c>
      <c r="O383" s="113">
        <v>0.91250000000000009</v>
      </c>
      <c r="P383" s="113">
        <v>7.9166666666666718E-2</v>
      </c>
      <c r="Q383" s="116">
        <v>30.2</v>
      </c>
      <c r="R383" s="117">
        <v>4.9000000000000002E-2</v>
      </c>
      <c r="S383" s="117">
        <v>0.20480000000000001</v>
      </c>
      <c r="T383" s="117">
        <v>53.8</v>
      </c>
      <c r="U383" s="117">
        <v>3.8</v>
      </c>
      <c r="V383" s="117">
        <v>5.1999999999999998E-2</v>
      </c>
      <c r="W383" s="117">
        <v>0.76859999999999995</v>
      </c>
      <c r="X383" s="117">
        <v>14.6</v>
      </c>
      <c r="Y383" s="117">
        <v>30</v>
      </c>
      <c r="Z383" s="117">
        <v>5.7000000000000002E-2</v>
      </c>
      <c r="AA383" s="117">
        <v>0.20810000000000001</v>
      </c>
      <c r="AB383" s="118">
        <v>53.8</v>
      </c>
      <c r="AH383" s="72" t="str">
        <f>IF(AND(B383="Premier League",E383="Live"),_xlfn.XLOOKUP(_xlfn.TEXTJOIN(" vs ",,C383:D383),Calendar!G:G,Calendar!B:B),IF(AND(B383="Premier League",E383="Highlights"),_xlfn.XLOOKUP(H383,Calendar!O:O,Calendar!N:N,,-1),""))</f>
        <v/>
      </c>
    </row>
    <row r="384" spans="1:34" s="72" customFormat="1" hidden="1" x14ac:dyDescent="0.35">
      <c r="A384" s="112" t="s">
        <v>70</v>
      </c>
      <c r="B384" s="112" t="s">
        <v>131</v>
      </c>
      <c r="C384" s="112" t="s">
        <v>46</v>
      </c>
      <c r="D384" s="112" t="s">
        <v>214</v>
      </c>
      <c r="E384" s="112" t="s">
        <v>41</v>
      </c>
      <c r="F384" s="113">
        <v>0.83333333333333337</v>
      </c>
      <c r="G384" s="112"/>
      <c r="H384" s="114">
        <v>45951</v>
      </c>
      <c r="I384" s="112" t="s">
        <v>522</v>
      </c>
      <c r="J384" s="115" t="s">
        <v>122</v>
      </c>
      <c r="K384" s="112" t="s">
        <v>53</v>
      </c>
      <c r="L384" s="112" t="s">
        <v>512</v>
      </c>
      <c r="M384" s="115" t="s">
        <v>511</v>
      </c>
      <c r="N384" s="113">
        <v>0.83333333333333337</v>
      </c>
      <c r="O384" s="113">
        <v>0.90972222222222221</v>
      </c>
      <c r="P384" s="113">
        <v>7.638888888888884E-2</v>
      </c>
      <c r="Q384" s="116">
        <v>374.3</v>
      </c>
      <c r="R384" s="117">
        <v>0.60499999999999998</v>
      </c>
      <c r="S384" s="117">
        <v>2.5375999999999999</v>
      </c>
      <c r="T384" s="117">
        <v>723.3</v>
      </c>
      <c r="U384" s="117">
        <v>33</v>
      </c>
      <c r="V384" s="117">
        <v>0.45400000000000001</v>
      </c>
      <c r="W384" s="117">
        <v>6.7497999999999996</v>
      </c>
      <c r="X384" s="117">
        <v>44.4</v>
      </c>
      <c r="Y384" s="117">
        <v>355.3</v>
      </c>
      <c r="Z384" s="117">
        <v>0.67300000000000004</v>
      </c>
      <c r="AA384" s="117">
        <v>2.4645999999999999</v>
      </c>
      <c r="AB384" s="118">
        <v>648.4</v>
      </c>
      <c r="AH384" s="72" t="str">
        <f>IF(AND(B384="Premier League",E384="Live"),_xlfn.XLOOKUP(_xlfn.TEXTJOIN(" vs ",,C384:D384),Calendar!G:G,Calendar!B:B),IF(AND(B384="Premier League",E384="Highlights"),_xlfn.XLOOKUP(H384,Calendar!O:O,Calendar!N:N,,-1),""))</f>
        <v/>
      </c>
    </row>
    <row r="385" spans="1:34" s="72" customFormat="1" hidden="1" x14ac:dyDescent="0.35">
      <c r="A385" s="112" t="s">
        <v>70</v>
      </c>
      <c r="B385" s="112" t="s">
        <v>131</v>
      </c>
      <c r="C385" s="112" t="s">
        <v>99</v>
      </c>
      <c r="D385" s="112" t="s">
        <v>49</v>
      </c>
      <c r="E385" s="112" t="s">
        <v>41</v>
      </c>
      <c r="F385" s="113">
        <v>0.83333333333333337</v>
      </c>
      <c r="G385" s="112"/>
      <c r="H385" s="114">
        <v>45951</v>
      </c>
      <c r="I385" s="112" t="s">
        <v>522</v>
      </c>
      <c r="J385" s="115" t="s">
        <v>122</v>
      </c>
      <c r="K385" s="112" t="s">
        <v>53</v>
      </c>
      <c r="L385" s="112" t="s">
        <v>510</v>
      </c>
      <c r="M385" s="115" t="s">
        <v>511</v>
      </c>
      <c r="N385" s="113">
        <v>0.83333333333333337</v>
      </c>
      <c r="O385" s="113">
        <v>0.91041666666666665</v>
      </c>
      <c r="P385" s="113">
        <v>7.7083333333333282E-2</v>
      </c>
      <c r="Q385" s="116">
        <v>303.2</v>
      </c>
      <c r="R385" s="117">
        <v>0.49</v>
      </c>
      <c r="S385" s="117">
        <v>2.0554000000000001</v>
      </c>
      <c r="T385" s="117">
        <v>653.5</v>
      </c>
      <c r="U385" s="117">
        <v>6</v>
      </c>
      <c r="V385" s="117">
        <v>8.2000000000000003E-2</v>
      </c>
      <c r="W385" s="117">
        <v>1.2235</v>
      </c>
      <c r="X385" s="117">
        <v>50.6</v>
      </c>
      <c r="Y385" s="117">
        <v>289.3</v>
      </c>
      <c r="Z385" s="117">
        <v>0.54800000000000004</v>
      </c>
      <c r="AA385" s="117">
        <v>2.0065</v>
      </c>
      <c r="AB385" s="118">
        <v>594.5</v>
      </c>
      <c r="AH385" s="72" t="str">
        <f>IF(AND(B385="Premier League",E385="Live"),_xlfn.XLOOKUP(_xlfn.TEXTJOIN(" vs ",,C385:D385),Calendar!G:G,Calendar!B:B),IF(AND(B385="Premier League",E385="Highlights"),_xlfn.XLOOKUP(H385,Calendar!O:O,Calendar!N:N,,-1),""))</f>
        <v/>
      </c>
    </row>
    <row r="386" spans="1:34" s="72" customFormat="1" hidden="1" x14ac:dyDescent="0.35">
      <c r="A386" s="112" t="s">
        <v>70</v>
      </c>
      <c r="B386" s="112" t="s">
        <v>131</v>
      </c>
      <c r="C386" s="112" t="s">
        <v>624</v>
      </c>
      <c r="D386" s="112" t="s">
        <v>572</v>
      </c>
      <c r="E386" s="112" t="s">
        <v>41</v>
      </c>
      <c r="F386" s="113">
        <v>0.73958333333333337</v>
      </c>
      <c r="G386" s="112"/>
      <c r="H386" s="114">
        <v>45952</v>
      </c>
      <c r="I386" s="112" t="s">
        <v>522</v>
      </c>
      <c r="J386" s="115" t="s">
        <v>123</v>
      </c>
      <c r="K386" s="112" t="s">
        <v>53</v>
      </c>
      <c r="L386" s="112" t="s">
        <v>514</v>
      </c>
      <c r="M386" s="115" t="s">
        <v>511</v>
      </c>
      <c r="N386" s="113">
        <v>0.74097222222222225</v>
      </c>
      <c r="O386" s="113">
        <v>0.81805555555555554</v>
      </c>
      <c r="P386" s="113">
        <v>7.7083333333333282E-2</v>
      </c>
      <c r="Q386" s="116">
        <v>89.8</v>
      </c>
      <c r="R386" s="117">
        <v>0.14499999999999999</v>
      </c>
      <c r="S386" s="117">
        <v>0.82979999999999998</v>
      </c>
      <c r="T386" s="117">
        <v>173.5</v>
      </c>
      <c r="U386" s="117">
        <v>8</v>
      </c>
      <c r="V386" s="117">
        <v>0.11</v>
      </c>
      <c r="W386" s="117">
        <v>4.5350999999999999</v>
      </c>
      <c r="X386" s="117">
        <v>12.1</v>
      </c>
      <c r="Y386" s="117">
        <v>88.1</v>
      </c>
      <c r="Z386" s="117">
        <v>0.16700000000000001</v>
      </c>
      <c r="AA386" s="117">
        <v>0.83099999999999996</v>
      </c>
      <c r="AB386" s="118">
        <v>168</v>
      </c>
      <c r="AH386" s="72" t="str">
        <f>IF(AND(B386="Premier League",E386="Live"),_xlfn.XLOOKUP(_xlfn.TEXTJOIN(" vs ",,C386:D386),Calendar!G:G,Calendar!B:B),IF(AND(B386="Premier League",E386="Highlights"),_xlfn.XLOOKUP(H386,Calendar!O:O,Calendar!N:N,,-1),""))</f>
        <v/>
      </c>
    </row>
    <row r="387" spans="1:34" s="72" customFormat="1" hidden="1" x14ac:dyDescent="0.35">
      <c r="A387" s="112" t="s">
        <v>70</v>
      </c>
      <c r="B387" s="112" t="s">
        <v>145</v>
      </c>
      <c r="C387" s="112" t="s">
        <v>64</v>
      </c>
      <c r="D387" s="112" t="s">
        <v>528</v>
      </c>
      <c r="E387" s="112" t="s">
        <v>41</v>
      </c>
      <c r="F387" s="113">
        <v>0.82291666666666663</v>
      </c>
      <c r="G387" s="112"/>
      <c r="H387" s="114">
        <v>45952</v>
      </c>
      <c r="I387" s="112" t="s">
        <v>522</v>
      </c>
      <c r="J387" s="115" t="s">
        <v>123</v>
      </c>
      <c r="K387" s="112" t="s">
        <v>53</v>
      </c>
      <c r="L387" s="112" t="s">
        <v>548</v>
      </c>
      <c r="M387" s="115" t="s">
        <v>55</v>
      </c>
      <c r="N387" s="113">
        <v>0.82291666666666674</v>
      </c>
      <c r="O387" s="113">
        <v>0.90277777777777779</v>
      </c>
      <c r="P387" s="113">
        <v>7.9861111111111049E-2</v>
      </c>
      <c r="Q387" s="116">
        <v>36</v>
      </c>
      <c r="R387" s="117">
        <v>5.8000000000000003E-2</v>
      </c>
      <c r="S387" s="117">
        <v>0.20979999999999999</v>
      </c>
      <c r="T387" s="117">
        <v>66.099999999999994</v>
      </c>
      <c r="U387" s="117">
        <v>2.6</v>
      </c>
      <c r="V387" s="117">
        <v>3.5999999999999997E-2</v>
      </c>
      <c r="W387" s="117">
        <v>0.34110000000000001</v>
      </c>
      <c r="X387" s="117">
        <v>14.2</v>
      </c>
      <c r="Y387" s="117">
        <v>35.1</v>
      </c>
      <c r="Z387" s="117">
        <v>6.7000000000000004E-2</v>
      </c>
      <c r="AA387" s="117">
        <v>0.2114</v>
      </c>
      <c r="AB387" s="118">
        <v>64.599999999999994</v>
      </c>
      <c r="AH387" s="72" t="str">
        <f>IF(AND(B387="Premier League",E387="Live"),_xlfn.XLOOKUP(_xlfn.TEXTJOIN(" vs ",,C387:D387),Calendar!G:G,Calendar!B:B),IF(AND(B387="Premier League",E387="Highlights"),_xlfn.XLOOKUP(H387,Calendar!O:O,Calendar!N:N,,-1),""))</f>
        <v/>
      </c>
    </row>
    <row r="388" spans="1:34" s="72" customFormat="1" hidden="1" x14ac:dyDescent="0.35">
      <c r="A388" s="112" t="s">
        <v>70</v>
      </c>
      <c r="B388" s="112" t="s">
        <v>145</v>
      </c>
      <c r="C388" s="112" t="s">
        <v>93</v>
      </c>
      <c r="D388" s="112" t="s">
        <v>95</v>
      </c>
      <c r="E388" s="112" t="s">
        <v>41</v>
      </c>
      <c r="F388" s="113">
        <v>0.83333333333333337</v>
      </c>
      <c r="G388" s="112"/>
      <c r="H388" s="114">
        <v>45952</v>
      </c>
      <c r="I388" s="112" t="s">
        <v>522</v>
      </c>
      <c r="J388" s="115" t="s">
        <v>123</v>
      </c>
      <c r="K388" s="112" t="s">
        <v>53</v>
      </c>
      <c r="L388" s="112" t="s">
        <v>54</v>
      </c>
      <c r="M388" s="115" t="s">
        <v>55</v>
      </c>
      <c r="N388" s="113">
        <v>0.83402777777777781</v>
      </c>
      <c r="O388" s="113">
        <v>0.91111111111111109</v>
      </c>
      <c r="P388" s="113">
        <v>7.7083333333333282E-2</v>
      </c>
      <c r="Q388" s="116">
        <v>83.1</v>
      </c>
      <c r="R388" s="117">
        <v>0.13400000000000001</v>
      </c>
      <c r="S388" s="117">
        <v>0.45200000000000001</v>
      </c>
      <c r="T388" s="117">
        <v>107</v>
      </c>
      <c r="U388" s="117">
        <v>0.1</v>
      </c>
      <c r="V388" s="117">
        <v>1E-3</v>
      </c>
      <c r="W388" s="117">
        <v>1.0999999999999999E-2</v>
      </c>
      <c r="X388" s="117">
        <v>6.9</v>
      </c>
      <c r="Y388" s="117">
        <v>80.7</v>
      </c>
      <c r="Z388" s="117">
        <v>0.153</v>
      </c>
      <c r="AA388" s="117">
        <v>0.45429999999999998</v>
      </c>
      <c r="AB388" s="118">
        <v>107</v>
      </c>
      <c r="AH388" s="72" t="str">
        <f>IF(AND(B388="Premier League",E388="Live"),_xlfn.XLOOKUP(_xlfn.TEXTJOIN(" vs ",,C388:D388),Calendar!G:G,Calendar!B:B),IF(AND(B388="Premier League",E388="Highlights"),_xlfn.XLOOKUP(H388,Calendar!O:O,Calendar!N:N,,-1),""))</f>
        <v/>
      </c>
    </row>
    <row r="389" spans="1:34" s="72" customFormat="1" hidden="1" x14ac:dyDescent="0.35">
      <c r="A389" s="112" t="s">
        <v>70</v>
      </c>
      <c r="B389" s="112" t="s">
        <v>145</v>
      </c>
      <c r="C389" s="112" t="s">
        <v>93</v>
      </c>
      <c r="D389" s="112" t="s">
        <v>95</v>
      </c>
      <c r="E389" s="112" t="s">
        <v>41</v>
      </c>
      <c r="F389" s="113">
        <v>0.83333333333333337</v>
      </c>
      <c r="G389" s="112"/>
      <c r="H389" s="114">
        <v>45952</v>
      </c>
      <c r="I389" s="112" t="s">
        <v>522</v>
      </c>
      <c r="J389" s="115" t="s">
        <v>123</v>
      </c>
      <c r="K389" s="112" t="s">
        <v>53</v>
      </c>
      <c r="L389" s="112" t="s">
        <v>120</v>
      </c>
      <c r="M389" s="115" t="s">
        <v>55</v>
      </c>
      <c r="N389" s="113">
        <v>0.83402777777777781</v>
      </c>
      <c r="O389" s="113">
        <v>0.91111111111111109</v>
      </c>
      <c r="P389" s="113">
        <v>7.7083333333333282E-2</v>
      </c>
      <c r="Q389" s="116">
        <v>52.1</v>
      </c>
      <c r="R389" s="117">
        <v>8.4000000000000005E-2</v>
      </c>
      <c r="S389" s="117">
        <v>0.28339999999999999</v>
      </c>
      <c r="T389" s="117">
        <v>89.2</v>
      </c>
      <c r="U389" s="117">
        <v>9.5</v>
      </c>
      <c r="V389" s="117">
        <v>0.13100000000000001</v>
      </c>
      <c r="W389" s="117">
        <v>1.0449999999999999</v>
      </c>
      <c r="X389" s="117">
        <v>28.4</v>
      </c>
      <c r="Y389" s="117">
        <v>51.1</v>
      </c>
      <c r="Z389" s="117">
        <v>9.7000000000000003E-2</v>
      </c>
      <c r="AA389" s="117">
        <v>0.28770000000000001</v>
      </c>
      <c r="AB389" s="118">
        <v>84</v>
      </c>
      <c r="AH389" s="72" t="str">
        <f>IF(AND(B389="Premier League",E389="Live"),_xlfn.XLOOKUP(_xlfn.TEXTJOIN(" vs ",,C389:D389),Calendar!G:G,Calendar!B:B),IF(AND(B389="Premier League",E389="Highlights"),_xlfn.XLOOKUP(H389,Calendar!O:O,Calendar!N:N,,-1),""))</f>
        <v/>
      </c>
    </row>
    <row r="390" spans="1:34" s="72" customFormat="1" hidden="1" x14ac:dyDescent="0.35">
      <c r="A390" s="112" t="s">
        <v>70</v>
      </c>
      <c r="B390" s="112" t="s">
        <v>131</v>
      </c>
      <c r="C390" s="112" t="s">
        <v>67</v>
      </c>
      <c r="D390" s="112" t="s">
        <v>181</v>
      </c>
      <c r="E390" s="112" t="s">
        <v>41</v>
      </c>
      <c r="F390" s="113">
        <v>0.83333333333333337</v>
      </c>
      <c r="G390" s="112"/>
      <c r="H390" s="114">
        <v>45952</v>
      </c>
      <c r="I390" s="112" t="s">
        <v>522</v>
      </c>
      <c r="J390" s="115" t="s">
        <v>123</v>
      </c>
      <c r="K390" s="112" t="s">
        <v>53</v>
      </c>
      <c r="L390" s="112" t="s">
        <v>512</v>
      </c>
      <c r="M390" s="115" t="s">
        <v>511</v>
      </c>
      <c r="N390" s="113">
        <v>0.83402777777777781</v>
      </c>
      <c r="O390" s="113">
        <v>0.91527777777777786</v>
      </c>
      <c r="P390" s="113">
        <v>8.1250000000000044E-2</v>
      </c>
      <c r="Q390" s="116">
        <v>187.6</v>
      </c>
      <c r="R390" s="117">
        <v>0.30299999999999999</v>
      </c>
      <c r="S390" s="117">
        <v>1.0085999999999999</v>
      </c>
      <c r="T390" s="117">
        <v>265.2</v>
      </c>
      <c r="U390" s="117">
        <v>30.2</v>
      </c>
      <c r="V390" s="117">
        <v>0.41499999999999998</v>
      </c>
      <c r="W390" s="117">
        <v>3.2181999999999999</v>
      </c>
      <c r="X390" s="117">
        <v>44.4</v>
      </c>
      <c r="Y390" s="117">
        <v>177.5</v>
      </c>
      <c r="Z390" s="117">
        <v>0.33600000000000002</v>
      </c>
      <c r="AA390" s="117">
        <v>0.9879</v>
      </c>
      <c r="AB390" s="118">
        <v>235.4</v>
      </c>
      <c r="AH390" s="72" t="str">
        <f>IF(AND(B390="Premier League",E390="Live"),_xlfn.XLOOKUP(_xlfn.TEXTJOIN(" vs ",,C390:D390),Calendar!G:G,Calendar!B:B),IF(AND(B390="Premier League",E390="Highlights"),_xlfn.XLOOKUP(H390,Calendar!O:O,Calendar!N:N,,-1),""))</f>
        <v/>
      </c>
    </row>
    <row r="391" spans="1:34" s="72" customFormat="1" hidden="1" x14ac:dyDescent="0.35">
      <c r="A391" s="112" t="s">
        <v>70</v>
      </c>
      <c r="B391" s="112" t="s">
        <v>131</v>
      </c>
      <c r="C391" s="112" t="s">
        <v>660</v>
      </c>
      <c r="D391" s="112" t="s">
        <v>45</v>
      </c>
      <c r="E391" s="112" t="s">
        <v>41</v>
      </c>
      <c r="F391" s="113">
        <v>0.83333333333333337</v>
      </c>
      <c r="G391" s="112"/>
      <c r="H391" s="114">
        <v>45952</v>
      </c>
      <c r="I391" s="112" t="s">
        <v>522</v>
      </c>
      <c r="J391" s="115" t="s">
        <v>123</v>
      </c>
      <c r="K391" s="112" t="s">
        <v>53</v>
      </c>
      <c r="L391" s="112" t="s">
        <v>510</v>
      </c>
      <c r="M391" s="115" t="s">
        <v>511</v>
      </c>
      <c r="N391" s="113">
        <v>0.83333333333333337</v>
      </c>
      <c r="O391" s="113">
        <v>0.91180555555555554</v>
      </c>
      <c r="P391" s="113">
        <v>7.8472222222222165E-2</v>
      </c>
      <c r="Q391" s="116">
        <v>859.7</v>
      </c>
      <c r="R391" s="117">
        <v>1.391</v>
      </c>
      <c r="S391" s="117">
        <v>4.6801000000000004</v>
      </c>
      <c r="T391" s="117">
        <v>1059.4000000000001</v>
      </c>
      <c r="U391" s="117">
        <v>88</v>
      </c>
      <c r="V391" s="117">
        <v>1.21</v>
      </c>
      <c r="W391" s="117">
        <v>9.6883999999999997</v>
      </c>
      <c r="X391" s="117">
        <v>123.5</v>
      </c>
      <c r="Y391" s="117">
        <v>803</v>
      </c>
      <c r="Z391" s="117">
        <v>1.5209999999999999</v>
      </c>
      <c r="AA391" s="117">
        <v>4.5242000000000004</v>
      </c>
      <c r="AB391" s="118">
        <v>996.5</v>
      </c>
      <c r="AH391" s="72" t="str">
        <f>IF(AND(B391="Premier League",E391="Live"),_xlfn.XLOOKUP(_xlfn.TEXTJOIN(" vs ",,C391:D391),Calendar!G:G,Calendar!B:B),IF(AND(B391="Premier League",E391="Highlights"),_xlfn.XLOOKUP(H391,Calendar!O:O,Calendar!N:N,,-1),""))</f>
        <v/>
      </c>
    </row>
    <row r="392" spans="1:34" s="72" customFormat="1" hidden="1" x14ac:dyDescent="0.35">
      <c r="A392" s="112" t="s">
        <v>70</v>
      </c>
      <c r="B392" s="112" t="s">
        <v>131</v>
      </c>
      <c r="C392" s="112" t="s">
        <v>619</v>
      </c>
      <c r="D392" s="112" t="s">
        <v>48</v>
      </c>
      <c r="E392" s="112" t="s">
        <v>41</v>
      </c>
      <c r="F392" s="113">
        <v>0.83333333333333337</v>
      </c>
      <c r="G392" s="112"/>
      <c r="H392" s="114">
        <v>45952</v>
      </c>
      <c r="I392" s="112" t="s">
        <v>522</v>
      </c>
      <c r="J392" s="115" t="s">
        <v>123</v>
      </c>
      <c r="K392" s="112" t="s">
        <v>53</v>
      </c>
      <c r="L392" s="112" t="s">
        <v>513</v>
      </c>
      <c r="M392" s="115" t="s">
        <v>511</v>
      </c>
      <c r="N392" s="113">
        <v>0.83472222222222225</v>
      </c>
      <c r="O392" s="113">
        <v>0.91319444444444453</v>
      </c>
      <c r="P392" s="113">
        <v>7.8472222222222276E-2</v>
      </c>
      <c r="Q392" s="116">
        <v>186.9</v>
      </c>
      <c r="R392" s="117">
        <v>0.30199999999999999</v>
      </c>
      <c r="S392" s="117">
        <v>1.0082</v>
      </c>
      <c r="T392" s="117">
        <v>265.2</v>
      </c>
      <c r="U392" s="117">
        <v>30.4</v>
      </c>
      <c r="V392" s="117">
        <v>0.41799999999999998</v>
      </c>
      <c r="W392" s="117">
        <v>3.2694999999999999</v>
      </c>
      <c r="X392" s="117">
        <v>44.4</v>
      </c>
      <c r="Y392" s="117">
        <v>176.5</v>
      </c>
      <c r="Z392" s="117">
        <v>0.33400000000000002</v>
      </c>
      <c r="AA392" s="117">
        <v>0.98560000000000003</v>
      </c>
      <c r="AB392" s="118">
        <v>235.4</v>
      </c>
      <c r="AH392" s="72" t="str">
        <f>IF(AND(B392="Premier League",E392="Live"),_xlfn.XLOOKUP(_xlfn.TEXTJOIN(" vs ",,C392:D392),Calendar!G:G,Calendar!B:B),IF(AND(B392="Premier League",E392="Highlights"),_xlfn.XLOOKUP(H392,Calendar!O:O,Calendar!N:N,,-1),""))</f>
        <v/>
      </c>
    </row>
    <row r="393" spans="1:34" s="72" customFormat="1" hidden="1" x14ac:dyDescent="0.35">
      <c r="A393" s="112" t="s">
        <v>70</v>
      </c>
      <c r="B393" s="112" t="s">
        <v>562</v>
      </c>
      <c r="C393" s="112" t="s">
        <v>203</v>
      </c>
      <c r="D393" s="112" t="s">
        <v>533</v>
      </c>
      <c r="E393" s="112" t="s">
        <v>41</v>
      </c>
      <c r="F393" s="113">
        <v>0.73958333333333337</v>
      </c>
      <c r="G393" s="112"/>
      <c r="H393" s="114">
        <v>45953</v>
      </c>
      <c r="I393" s="112" t="s">
        <v>522</v>
      </c>
      <c r="J393" s="115" t="s">
        <v>127</v>
      </c>
      <c r="K393" s="112" t="s">
        <v>53</v>
      </c>
      <c r="L393" s="112" t="s">
        <v>513</v>
      </c>
      <c r="M393" s="115" t="s">
        <v>511</v>
      </c>
      <c r="N393" s="113">
        <v>0.74027777777777781</v>
      </c>
      <c r="O393" s="113">
        <v>0.82013888888888897</v>
      </c>
      <c r="P393" s="113">
        <v>7.986111111111116E-2</v>
      </c>
      <c r="Q393" s="116">
        <v>44.7</v>
      </c>
      <c r="R393" s="117">
        <v>7.1999999999999995E-2</v>
      </c>
      <c r="S393" s="117">
        <v>0.3952</v>
      </c>
      <c r="T393" s="117">
        <v>71.099999999999994</v>
      </c>
      <c r="U393" s="117">
        <v>0</v>
      </c>
      <c r="V393" s="117">
        <v>0</v>
      </c>
      <c r="W393" s="117">
        <v>0</v>
      </c>
      <c r="X393" s="117">
        <v>3.9</v>
      </c>
      <c r="Y393" s="117">
        <v>42.9</v>
      </c>
      <c r="Z393" s="117">
        <v>8.1000000000000003E-2</v>
      </c>
      <c r="AA393" s="117">
        <v>0.38900000000000001</v>
      </c>
      <c r="AB393" s="118">
        <v>69.3</v>
      </c>
      <c r="AH393" s="72" t="str">
        <f>IF(AND(B393="Premier League",E393="Live"),_xlfn.XLOOKUP(_xlfn.TEXTJOIN(" vs ",,C393:D393),Calendar!G:G,Calendar!B:B),IF(AND(B393="Premier League",E393="Highlights"),_xlfn.XLOOKUP(H393,Calendar!O:O,Calendar!N:N,,-1),""))</f>
        <v/>
      </c>
    </row>
    <row r="394" spans="1:34" s="72" customFormat="1" hidden="1" x14ac:dyDescent="0.35">
      <c r="A394" s="112" t="s">
        <v>70</v>
      </c>
      <c r="B394" s="112" t="s">
        <v>148</v>
      </c>
      <c r="C394" s="112" t="s">
        <v>651</v>
      </c>
      <c r="D394" s="112" t="s">
        <v>82</v>
      </c>
      <c r="E394" s="112" t="s">
        <v>41</v>
      </c>
      <c r="F394" s="113">
        <v>0.73958333333333337</v>
      </c>
      <c r="G394" s="112"/>
      <c r="H394" s="114">
        <v>45953</v>
      </c>
      <c r="I394" s="112" t="s">
        <v>522</v>
      </c>
      <c r="J394" s="115" t="s">
        <v>127</v>
      </c>
      <c r="K394" s="112" t="s">
        <v>53</v>
      </c>
      <c r="L394" s="112" t="s">
        <v>510</v>
      </c>
      <c r="M394" s="115" t="s">
        <v>511</v>
      </c>
      <c r="N394" s="113">
        <v>0.73958333333333337</v>
      </c>
      <c r="O394" s="113">
        <v>0.81874999999999998</v>
      </c>
      <c r="P394" s="113">
        <v>7.9166666666666607E-2</v>
      </c>
      <c r="Q394" s="116">
        <v>237.2</v>
      </c>
      <c r="R394" s="117">
        <v>0.38400000000000001</v>
      </c>
      <c r="S394" s="117">
        <v>2.1063000000000001</v>
      </c>
      <c r="T394" s="117">
        <v>367.8</v>
      </c>
      <c r="U394" s="117">
        <v>13.2</v>
      </c>
      <c r="V394" s="117">
        <v>0.18099999999999999</v>
      </c>
      <c r="W394" s="117">
        <v>6.1711</v>
      </c>
      <c r="X394" s="117">
        <v>44.2</v>
      </c>
      <c r="Y394" s="117">
        <v>225.6</v>
      </c>
      <c r="Z394" s="117">
        <v>0.42699999999999999</v>
      </c>
      <c r="AA394" s="117">
        <v>2.0546000000000002</v>
      </c>
      <c r="AB394" s="118">
        <v>359.6</v>
      </c>
      <c r="AH394" s="72" t="str">
        <f>IF(AND(B394="Premier League",E394="Live"),_xlfn.XLOOKUP(_xlfn.TEXTJOIN(" vs ",,C394:D394),Calendar!G:G,Calendar!B:B),IF(AND(B394="Premier League",E394="Highlights"),_xlfn.XLOOKUP(H394,Calendar!O:O,Calendar!N:N,,-1),""))</f>
        <v/>
      </c>
    </row>
    <row r="395" spans="1:34" s="72" customFormat="1" hidden="1" x14ac:dyDescent="0.35">
      <c r="A395" s="112" t="s">
        <v>70</v>
      </c>
      <c r="B395" s="112" t="s">
        <v>148</v>
      </c>
      <c r="C395" s="112" t="s">
        <v>652</v>
      </c>
      <c r="D395" s="112" t="s">
        <v>194</v>
      </c>
      <c r="E395" s="112" t="s">
        <v>41</v>
      </c>
      <c r="F395" s="113">
        <v>0.73958333333333337</v>
      </c>
      <c r="G395" s="112"/>
      <c r="H395" s="114">
        <v>45953</v>
      </c>
      <c r="I395" s="112" t="s">
        <v>522</v>
      </c>
      <c r="J395" s="115" t="s">
        <v>127</v>
      </c>
      <c r="K395" s="112" t="s">
        <v>53</v>
      </c>
      <c r="L395" s="112" t="s">
        <v>512</v>
      </c>
      <c r="M395" s="115" t="s">
        <v>511</v>
      </c>
      <c r="N395" s="113">
        <v>0.74097222222222225</v>
      </c>
      <c r="O395" s="113">
        <v>0.81944444444444453</v>
      </c>
      <c r="P395" s="113">
        <v>7.8472222222222276E-2</v>
      </c>
      <c r="Q395" s="116">
        <v>226.8</v>
      </c>
      <c r="R395" s="117">
        <v>0.36699999999999999</v>
      </c>
      <c r="S395" s="117">
        <v>2.0047000000000001</v>
      </c>
      <c r="T395" s="117">
        <v>279.5</v>
      </c>
      <c r="U395" s="117">
        <v>30.2</v>
      </c>
      <c r="V395" s="117">
        <v>0.41499999999999998</v>
      </c>
      <c r="W395" s="117">
        <v>13.988</v>
      </c>
      <c r="X395" s="117">
        <v>51.9</v>
      </c>
      <c r="Y395" s="117">
        <v>222.1</v>
      </c>
      <c r="Z395" s="117">
        <v>0.42099999999999999</v>
      </c>
      <c r="AA395" s="117">
        <v>2.0135000000000001</v>
      </c>
      <c r="AB395" s="118">
        <v>273.60000000000002</v>
      </c>
      <c r="AH395" s="72" t="str">
        <f>IF(AND(B395="Premier League",E395="Live"),_xlfn.XLOOKUP(_xlfn.TEXTJOIN(" vs ",,C395:D395),Calendar!G:G,Calendar!B:B),IF(AND(B395="Premier League",E395="Highlights"),_xlfn.XLOOKUP(H395,Calendar!O:O,Calendar!N:N,,-1),""))</f>
        <v/>
      </c>
    </row>
    <row r="396" spans="1:34" s="72" customFormat="1" hidden="1" x14ac:dyDescent="0.35">
      <c r="A396" s="112" t="s">
        <v>70</v>
      </c>
      <c r="B396" s="112" t="s">
        <v>146</v>
      </c>
      <c r="C396" s="112" t="s">
        <v>653</v>
      </c>
      <c r="D396" s="112" t="s">
        <v>222</v>
      </c>
      <c r="E396" s="112" t="s">
        <v>41</v>
      </c>
      <c r="F396" s="113">
        <v>0.83333333333333337</v>
      </c>
      <c r="G396" s="112"/>
      <c r="H396" s="114">
        <v>45953</v>
      </c>
      <c r="I396" s="112" t="s">
        <v>522</v>
      </c>
      <c r="J396" s="115" t="s">
        <v>127</v>
      </c>
      <c r="K396" s="112" t="s">
        <v>53</v>
      </c>
      <c r="L396" s="112" t="s">
        <v>54</v>
      </c>
      <c r="M396" s="115" t="s">
        <v>55</v>
      </c>
      <c r="N396" s="113">
        <v>0.83333333333333337</v>
      </c>
      <c r="O396" s="113">
        <v>0.91319444444444453</v>
      </c>
      <c r="P396" s="113">
        <v>7.986111111111116E-2</v>
      </c>
      <c r="Q396" s="116">
        <v>69.7</v>
      </c>
      <c r="R396" s="117">
        <v>0.113</v>
      </c>
      <c r="S396" s="117">
        <v>0.38629999999999998</v>
      </c>
      <c r="T396" s="117">
        <v>97.4</v>
      </c>
      <c r="U396" s="117">
        <v>3.4</v>
      </c>
      <c r="V396" s="117">
        <v>4.7E-2</v>
      </c>
      <c r="W396" s="117">
        <v>0.38100000000000001</v>
      </c>
      <c r="X396" s="117">
        <v>7.9</v>
      </c>
      <c r="Y396" s="117">
        <v>68.7</v>
      </c>
      <c r="Z396" s="117">
        <v>0.13</v>
      </c>
      <c r="AA396" s="117">
        <v>0.39450000000000002</v>
      </c>
      <c r="AB396" s="118">
        <v>97.4</v>
      </c>
      <c r="AH396" s="72" t="str">
        <f>IF(AND(B396="Premier League",E396="Live"),_xlfn.XLOOKUP(_xlfn.TEXTJOIN(" vs ",,C396:D396),Calendar!G:G,Calendar!B:B),IF(AND(B396="Premier League",E396="Highlights"),_xlfn.XLOOKUP(H396,Calendar!O:O,Calendar!N:N,,-1),""))</f>
        <v/>
      </c>
    </row>
    <row r="397" spans="1:34" s="72" customFormat="1" hidden="1" x14ac:dyDescent="0.35">
      <c r="A397" s="112" t="s">
        <v>70</v>
      </c>
      <c r="B397" s="112" t="s">
        <v>146</v>
      </c>
      <c r="C397" s="112" t="s">
        <v>653</v>
      </c>
      <c r="D397" s="112" t="s">
        <v>222</v>
      </c>
      <c r="E397" s="112" t="s">
        <v>41</v>
      </c>
      <c r="F397" s="113">
        <v>0.83333333333333337</v>
      </c>
      <c r="G397" s="112"/>
      <c r="H397" s="114">
        <v>45953</v>
      </c>
      <c r="I397" s="112" t="s">
        <v>522</v>
      </c>
      <c r="J397" s="115" t="s">
        <v>127</v>
      </c>
      <c r="K397" s="112" t="s">
        <v>53</v>
      </c>
      <c r="L397" s="112" t="s">
        <v>120</v>
      </c>
      <c r="M397" s="115" t="s">
        <v>55</v>
      </c>
      <c r="N397" s="113">
        <v>0.83333333333333337</v>
      </c>
      <c r="O397" s="113">
        <v>0.91319444444444453</v>
      </c>
      <c r="P397" s="113">
        <v>7.986111111111116E-2</v>
      </c>
      <c r="Q397" s="116">
        <v>14.5</v>
      </c>
      <c r="R397" s="117">
        <v>2.3E-2</v>
      </c>
      <c r="S397" s="117">
        <v>8.0399999999999999E-2</v>
      </c>
      <c r="T397" s="117">
        <v>42.3</v>
      </c>
      <c r="U397" s="117">
        <v>1.8</v>
      </c>
      <c r="V397" s="117">
        <v>2.5000000000000001E-2</v>
      </c>
      <c r="W397" s="117">
        <v>0.20169999999999999</v>
      </c>
      <c r="X397" s="117">
        <v>9.8000000000000007</v>
      </c>
      <c r="Y397" s="117">
        <v>14.5</v>
      </c>
      <c r="Z397" s="117">
        <v>2.7E-2</v>
      </c>
      <c r="AA397" s="117">
        <v>8.3299999999999999E-2</v>
      </c>
      <c r="AB397" s="118">
        <v>42.3</v>
      </c>
      <c r="AH397" s="72" t="str">
        <f>IF(AND(B397="Premier League",E397="Live"),_xlfn.XLOOKUP(_xlfn.TEXTJOIN(" vs ",,C397:D397),Calendar!G:G,Calendar!B:B),IF(AND(B397="Premier League",E397="Highlights"),_xlfn.XLOOKUP(H397,Calendar!O:O,Calendar!N:N,,-1),""))</f>
        <v/>
      </c>
    </row>
    <row r="398" spans="1:34" s="72" customFormat="1" hidden="1" x14ac:dyDescent="0.35">
      <c r="A398" s="112" t="s">
        <v>70</v>
      </c>
      <c r="B398" s="112" t="s">
        <v>562</v>
      </c>
      <c r="C398" s="112" t="s">
        <v>81</v>
      </c>
      <c r="D398" s="112" t="s">
        <v>654</v>
      </c>
      <c r="E398" s="112" t="s">
        <v>41</v>
      </c>
      <c r="F398" s="113">
        <v>0.83333333333333337</v>
      </c>
      <c r="G398" s="112"/>
      <c r="H398" s="114">
        <v>45953</v>
      </c>
      <c r="I398" s="112" t="s">
        <v>522</v>
      </c>
      <c r="J398" s="115" t="s">
        <v>127</v>
      </c>
      <c r="K398" s="112" t="s">
        <v>53</v>
      </c>
      <c r="L398" s="112" t="s">
        <v>513</v>
      </c>
      <c r="M398" s="115" t="s">
        <v>511</v>
      </c>
      <c r="N398" s="113">
        <v>0.83333333333333337</v>
      </c>
      <c r="O398" s="113">
        <v>0.91527777777777786</v>
      </c>
      <c r="P398" s="113">
        <v>8.1944444444444486E-2</v>
      </c>
      <c r="Q398" s="116">
        <v>110.9</v>
      </c>
      <c r="R398" s="117">
        <v>0.17899999999999999</v>
      </c>
      <c r="S398" s="117">
        <v>0.60880000000000001</v>
      </c>
      <c r="T398" s="117">
        <v>183.7</v>
      </c>
      <c r="U398" s="117">
        <v>26.7</v>
      </c>
      <c r="V398" s="117">
        <v>0.36699999999999999</v>
      </c>
      <c r="W398" s="117">
        <v>2.9346999999999999</v>
      </c>
      <c r="X398" s="117">
        <v>48.2</v>
      </c>
      <c r="Y398" s="117">
        <v>105.1</v>
      </c>
      <c r="Z398" s="117">
        <v>0.19900000000000001</v>
      </c>
      <c r="AA398" s="117">
        <v>0.59809999999999997</v>
      </c>
      <c r="AB398" s="118">
        <v>177.2</v>
      </c>
      <c r="AH398" s="72" t="str">
        <f>IF(AND(B398="Premier League",E398="Live"),_xlfn.XLOOKUP(_xlfn.TEXTJOIN(" vs ",,C398:D398),Calendar!G:G,Calendar!B:B),IF(AND(B398="Premier League",E398="Highlights"),_xlfn.XLOOKUP(H398,Calendar!O:O,Calendar!N:N,,-1),""))</f>
        <v/>
      </c>
    </row>
    <row r="399" spans="1:34" s="72" customFormat="1" hidden="1" x14ac:dyDescent="0.35">
      <c r="A399" s="112" t="s">
        <v>70</v>
      </c>
      <c r="B399" s="112" t="s">
        <v>148</v>
      </c>
      <c r="C399" s="112" t="s">
        <v>195</v>
      </c>
      <c r="D399" s="112" t="s">
        <v>635</v>
      </c>
      <c r="E399" s="112" t="s">
        <v>41</v>
      </c>
      <c r="F399" s="113">
        <v>0.83333333333333337</v>
      </c>
      <c r="G399" s="112"/>
      <c r="H399" s="114">
        <v>45953</v>
      </c>
      <c r="I399" s="112" t="s">
        <v>522</v>
      </c>
      <c r="J399" s="115" t="s">
        <v>127</v>
      </c>
      <c r="K399" s="112" t="s">
        <v>53</v>
      </c>
      <c r="L399" s="112" t="s">
        <v>512</v>
      </c>
      <c r="M399" s="115" t="s">
        <v>511</v>
      </c>
      <c r="N399" s="113">
        <v>0.83402777777777781</v>
      </c>
      <c r="O399" s="113">
        <v>0.91250000000000009</v>
      </c>
      <c r="P399" s="113">
        <v>7.8472222222222276E-2</v>
      </c>
      <c r="Q399" s="116">
        <v>171.8</v>
      </c>
      <c r="R399" s="117">
        <v>0.27800000000000002</v>
      </c>
      <c r="S399" s="117">
        <v>0.95199999999999996</v>
      </c>
      <c r="T399" s="117">
        <v>249.6</v>
      </c>
      <c r="U399" s="117">
        <v>14.4</v>
      </c>
      <c r="V399" s="117">
        <v>0.19800000000000001</v>
      </c>
      <c r="W399" s="117">
        <v>1.6147</v>
      </c>
      <c r="X399" s="117">
        <v>30.2</v>
      </c>
      <c r="Y399" s="117">
        <v>167.7</v>
      </c>
      <c r="Z399" s="117">
        <v>0.318</v>
      </c>
      <c r="AA399" s="117">
        <v>0.96299999999999997</v>
      </c>
      <c r="AB399" s="118">
        <v>241.6</v>
      </c>
      <c r="AH399" s="72" t="str">
        <f>IF(AND(B399="Premier League",E399="Live"),_xlfn.XLOOKUP(_xlfn.TEXTJOIN(" vs ",,C399:D399),Calendar!G:G,Calendar!B:B),IF(AND(B399="Premier League",E399="Highlights"),_xlfn.XLOOKUP(H399,Calendar!O:O,Calendar!N:N,,-1),""))</f>
        <v/>
      </c>
    </row>
    <row r="400" spans="1:34" s="72" customFormat="1" hidden="1" x14ac:dyDescent="0.35">
      <c r="A400" s="112" t="s">
        <v>70</v>
      </c>
      <c r="B400" s="112" t="s">
        <v>148</v>
      </c>
      <c r="C400" s="112" t="s">
        <v>164</v>
      </c>
      <c r="D400" s="112" t="s">
        <v>247</v>
      </c>
      <c r="E400" s="112" t="s">
        <v>41</v>
      </c>
      <c r="F400" s="113">
        <v>0.83333333333333337</v>
      </c>
      <c r="G400" s="112"/>
      <c r="H400" s="114">
        <v>45953</v>
      </c>
      <c r="I400" s="112" t="s">
        <v>522</v>
      </c>
      <c r="J400" s="115" t="s">
        <v>127</v>
      </c>
      <c r="K400" s="112" t="s">
        <v>53</v>
      </c>
      <c r="L400" s="112" t="s">
        <v>510</v>
      </c>
      <c r="M400" s="115" t="s">
        <v>511</v>
      </c>
      <c r="N400" s="113">
        <v>0.83402777777777781</v>
      </c>
      <c r="O400" s="113">
        <v>0.9159722222222223</v>
      </c>
      <c r="P400" s="113">
        <v>8.1944444444444486E-2</v>
      </c>
      <c r="Q400" s="116">
        <v>386.6</v>
      </c>
      <c r="R400" s="117">
        <v>0.625</v>
      </c>
      <c r="S400" s="117">
        <v>2.1103999999999998</v>
      </c>
      <c r="T400" s="117">
        <v>483.9</v>
      </c>
      <c r="U400" s="117">
        <v>45.7</v>
      </c>
      <c r="V400" s="117">
        <v>0.628</v>
      </c>
      <c r="W400" s="117">
        <v>4.9630999999999998</v>
      </c>
      <c r="X400" s="117">
        <v>68.599999999999994</v>
      </c>
      <c r="Y400" s="117">
        <v>380.9</v>
      </c>
      <c r="Z400" s="117">
        <v>0.72199999999999998</v>
      </c>
      <c r="AA400" s="117">
        <v>2.1555</v>
      </c>
      <c r="AB400" s="118">
        <v>477.1</v>
      </c>
      <c r="AH400" s="72" t="str">
        <f>IF(AND(B400="Premier League",E400="Live"),_xlfn.XLOOKUP(_xlfn.TEXTJOIN(" vs ",,C400:D400),Calendar!G:G,Calendar!B:B),IF(AND(B400="Premier League",E400="Highlights"),_xlfn.XLOOKUP(H400,Calendar!O:O,Calendar!N:N,,-1),""))</f>
        <v/>
      </c>
    </row>
    <row r="401" spans="1:34" s="72" customFormat="1" hidden="1" x14ac:dyDescent="0.35">
      <c r="A401" s="112" t="s">
        <v>70</v>
      </c>
      <c r="B401" s="112" t="s">
        <v>145</v>
      </c>
      <c r="C401" s="112" t="s">
        <v>115</v>
      </c>
      <c r="D401" s="112" t="s">
        <v>91</v>
      </c>
      <c r="E401" s="112" t="s">
        <v>41</v>
      </c>
      <c r="F401" s="113">
        <v>0.83333333333333337</v>
      </c>
      <c r="G401" s="112"/>
      <c r="H401" s="114">
        <v>45954</v>
      </c>
      <c r="I401" s="112" t="s">
        <v>522</v>
      </c>
      <c r="J401" s="115" t="s">
        <v>71</v>
      </c>
      <c r="K401" s="112" t="s">
        <v>53</v>
      </c>
      <c r="L401" s="112" t="s">
        <v>120</v>
      </c>
      <c r="M401" s="115" t="s">
        <v>55</v>
      </c>
      <c r="N401" s="113">
        <v>0.83402777777777781</v>
      </c>
      <c r="O401" s="113">
        <v>0.91527777777777786</v>
      </c>
      <c r="P401" s="113">
        <v>8.1250000000000044E-2</v>
      </c>
      <c r="Q401" s="116">
        <v>37.5</v>
      </c>
      <c r="R401" s="117">
        <v>6.0999999999999999E-2</v>
      </c>
      <c r="S401" s="117">
        <v>0.27350000000000002</v>
      </c>
      <c r="T401" s="117">
        <v>72.7</v>
      </c>
      <c r="U401" s="117">
        <v>0.4</v>
      </c>
      <c r="V401" s="117">
        <v>5.0000000000000001E-3</v>
      </c>
      <c r="W401" s="117">
        <v>0.1013</v>
      </c>
      <c r="X401" s="117">
        <v>5</v>
      </c>
      <c r="Y401" s="117">
        <v>37.5</v>
      </c>
      <c r="Z401" s="117">
        <v>7.0999999999999994E-2</v>
      </c>
      <c r="AA401" s="117">
        <v>0.2802</v>
      </c>
      <c r="AB401" s="118">
        <v>72.7</v>
      </c>
      <c r="AH401" s="72" t="str">
        <f>IF(AND(B401="Premier League",E401="Live"),_xlfn.XLOOKUP(_xlfn.TEXTJOIN(" vs ",,C401:D401),Calendar!G:G,Calendar!B:B),IF(AND(B401="Premier League",E401="Highlights"),_xlfn.XLOOKUP(H401,Calendar!O:O,Calendar!N:N,,-1),""))</f>
        <v/>
      </c>
    </row>
    <row r="402" spans="1:34" s="154" customFormat="1" hidden="1" x14ac:dyDescent="0.35">
      <c r="A402" s="147" t="s">
        <v>70</v>
      </c>
      <c r="B402" s="147" t="s">
        <v>32</v>
      </c>
      <c r="C402" s="147" t="s">
        <v>43</v>
      </c>
      <c r="D402" s="147" t="s">
        <v>47</v>
      </c>
      <c r="E402" s="147" t="s">
        <v>41</v>
      </c>
      <c r="F402" s="148">
        <v>0.83333333333333337</v>
      </c>
      <c r="G402" s="147"/>
      <c r="H402" s="149">
        <v>45954</v>
      </c>
      <c r="I402" s="147" t="s">
        <v>522</v>
      </c>
      <c r="J402" s="150" t="s">
        <v>71</v>
      </c>
      <c r="K402" s="147" t="s">
        <v>53</v>
      </c>
      <c r="L402" s="147" t="s">
        <v>54</v>
      </c>
      <c r="M402" s="150" t="s">
        <v>55</v>
      </c>
      <c r="N402" s="148">
        <v>0.83402777777777781</v>
      </c>
      <c r="O402" s="148">
        <v>0.92013888888888895</v>
      </c>
      <c r="P402" s="148">
        <v>8.6111111111111138E-2</v>
      </c>
      <c r="Q402" s="151">
        <v>485</v>
      </c>
      <c r="R402" s="152">
        <v>0.78500000000000003</v>
      </c>
      <c r="S402" s="152">
        <v>3.5777999999999999</v>
      </c>
      <c r="T402" s="152">
        <v>624</v>
      </c>
      <c r="U402" s="152">
        <v>19</v>
      </c>
      <c r="V402" s="152">
        <v>0.26100000000000001</v>
      </c>
      <c r="W402" s="152">
        <v>4.8518999999999997</v>
      </c>
      <c r="X402" s="152">
        <v>33.5</v>
      </c>
      <c r="Y402" s="152">
        <v>444.2</v>
      </c>
      <c r="Z402" s="152">
        <v>0.84199999999999997</v>
      </c>
      <c r="AA402" s="152">
        <v>3.3574000000000002</v>
      </c>
      <c r="AB402" s="153">
        <v>574.70000000000005</v>
      </c>
      <c r="AH402" s="154" t="e">
        <f>IF(AND(B402="Premier League",E402="Live"),_xlfn.XLOOKUP(_xlfn.TEXTJOIN(" vs ",,C402:D402),Calendar!G:G,Calendar!B:B),IF(AND(B402="Premier League",E402="Highlights"),_xlfn.XLOOKUP(H402,Calendar!O:O,Calendar!N:N,,-1),""))</f>
        <v>#N/A</v>
      </c>
    </row>
    <row r="403" spans="1:34" s="72" customFormat="1" hidden="1" x14ac:dyDescent="0.35">
      <c r="A403" s="112" t="s">
        <v>70</v>
      </c>
      <c r="B403" s="112" t="s">
        <v>32</v>
      </c>
      <c r="C403" s="112" t="s">
        <v>43</v>
      </c>
      <c r="D403" s="112" t="s">
        <v>47</v>
      </c>
      <c r="E403" s="112" t="s">
        <v>41</v>
      </c>
      <c r="F403" s="113">
        <v>0.83333333333333337</v>
      </c>
      <c r="G403" s="112"/>
      <c r="H403" s="114">
        <v>45954</v>
      </c>
      <c r="I403" s="112" t="s">
        <v>522</v>
      </c>
      <c r="J403" s="115" t="s">
        <v>71</v>
      </c>
      <c r="K403" s="112" t="s">
        <v>53</v>
      </c>
      <c r="L403" s="112" t="s">
        <v>57</v>
      </c>
      <c r="M403" s="115" t="s">
        <v>55</v>
      </c>
      <c r="N403" s="113">
        <v>0.83402777777777781</v>
      </c>
      <c r="O403" s="113">
        <v>0.92013888888888895</v>
      </c>
      <c r="P403" s="113">
        <v>8.6111111111111138E-2</v>
      </c>
      <c r="Q403" s="116">
        <v>389.5</v>
      </c>
      <c r="R403" s="117">
        <v>0.63</v>
      </c>
      <c r="S403" s="117">
        <v>2.8733</v>
      </c>
      <c r="T403" s="117">
        <v>525.70000000000005</v>
      </c>
      <c r="U403" s="117">
        <v>49.3</v>
      </c>
      <c r="V403" s="117">
        <v>0.67800000000000005</v>
      </c>
      <c r="W403" s="117">
        <v>12.589399999999999</v>
      </c>
      <c r="X403" s="117">
        <v>63.8</v>
      </c>
      <c r="Y403" s="117">
        <v>375.8</v>
      </c>
      <c r="Z403" s="117">
        <v>0.71199999999999997</v>
      </c>
      <c r="AA403" s="117">
        <v>2.8403999999999998</v>
      </c>
      <c r="AB403" s="118">
        <v>503.3</v>
      </c>
      <c r="AH403" s="72" t="e">
        <f>IF(AND(B403="Premier League",E403="Live"),_xlfn.XLOOKUP(_xlfn.TEXTJOIN(" vs ",,C403:D403),Calendar!G:G,Calendar!B:B),IF(AND(B403="Premier League",E403="Highlights"),_xlfn.XLOOKUP(H403,Calendar!O:O,Calendar!N:N,,-1),""))</f>
        <v>#N/A</v>
      </c>
    </row>
    <row r="404" spans="1:34" s="72" customFormat="1" hidden="1" x14ac:dyDescent="0.35">
      <c r="A404" s="112" t="s">
        <v>70</v>
      </c>
      <c r="B404" s="112" t="s">
        <v>349</v>
      </c>
      <c r="C404" s="112" t="s">
        <v>655</v>
      </c>
      <c r="D404" s="112" t="s">
        <v>656</v>
      </c>
      <c r="E404" s="112" t="s">
        <v>41</v>
      </c>
      <c r="F404" s="113">
        <v>0.51041666666666663</v>
      </c>
      <c r="G404" s="112"/>
      <c r="H404" s="114">
        <v>45955</v>
      </c>
      <c r="I404" s="112" t="s">
        <v>522</v>
      </c>
      <c r="J404" s="115" t="s">
        <v>37</v>
      </c>
      <c r="K404" s="112" t="s">
        <v>53</v>
      </c>
      <c r="L404" s="112" t="s">
        <v>510</v>
      </c>
      <c r="M404" s="115" t="s">
        <v>511</v>
      </c>
      <c r="N404" s="113">
        <v>0.51041666666666674</v>
      </c>
      <c r="O404" s="113">
        <v>0.59722222222222221</v>
      </c>
      <c r="P404" s="113">
        <v>8.6805555555555469E-2</v>
      </c>
      <c r="Q404" s="116">
        <v>23.3</v>
      </c>
      <c r="R404" s="117">
        <v>3.7999999999999999E-2</v>
      </c>
      <c r="S404" s="117">
        <v>0.4526</v>
      </c>
      <c r="T404" s="117">
        <v>48</v>
      </c>
      <c r="U404" s="117">
        <v>0</v>
      </c>
      <c r="V404" s="117">
        <v>0</v>
      </c>
      <c r="W404" s="117">
        <v>0</v>
      </c>
      <c r="X404" s="117" t="s">
        <v>541</v>
      </c>
      <c r="Y404" s="117">
        <v>23.3</v>
      </c>
      <c r="Z404" s="117">
        <v>4.3999999999999997E-2</v>
      </c>
      <c r="AA404" s="117">
        <v>0.46729999999999999</v>
      </c>
      <c r="AB404" s="118">
        <v>48</v>
      </c>
      <c r="AH404" s="72" t="str">
        <f>IF(AND(B404="Premier League",E404="Live"),_xlfn.XLOOKUP(_xlfn.TEXTJOIN(" vs ",,C404:D404),Calendar!G:G,Calendar!B:B),IF(AND(B404="Premier League",E404="Highlights"),_xlfn.XLOOKUP(H404,Calendar!O:O,Calendar!N:N,,-1),""))</f>
        <v/>
      </c>
    </row>
    <row r="405" spans="1:34" s="72" customFormat="1" hidden="1" x14ac:dyDescent="0.35">
      <c r="A405" s="112" t="s">
        <v>70</v>
      </c>
      <c r="B405" s="112" t="s">
        <v>145</v>
      </c>
      <c r="C405" s="112" t="s">
        <v>96</v>
      </c>
      <c r="D405" s="112" t="s">
        <v>64</v>
      </c>
      <c r="E405" s="112" t="s">
        <v>41</v>
      </c>
      <c r="F405" s="113">
        <v>0.52083333333333337</v>
      </c>
      <c r="G405" s="112"/>
      <c r="H405" s="114">
        <v>45955</v>
      </c>
      <c r="I405" s="112" t="s">
        <v>522</v>
      </c>
      <c r="J405" s="115" t="s">
        <v>37</v>
      </c>
      <c r="K405" s="112" t="s">
        <v>53</v>
      </c>
      <c r="L405" s="112" t="s">
        <v>548</v>
      </c>
      <c r="M405" s="115" t="s">
        <v>55</v>
      </c>
      <c r="N405" s="113">
        <v>0.52152777777777781</v>
      </c>
      <c r="O405" s="113">
        <v>0.60277777777777775</v>
      </c>
      <c r="P405" s="113">
        <v>8.1249999999999933E-2</v>
      </c>
      <c r="Q405" s="116">
        <v>122.6</v>
      </c>
      <c r="R405" s="117">
        <v>0.19800000000000001</v>
      </c>
      <c r="S405" s="117">
        <v>2.3142</v>
      </c>
      <c r="T405" s="117">
        <v>160.1</v>
      </c>
      <c r="U405" s="117">
        <v>15.8</v>
      </c>
      <c r="V405" s="117">
        <v>0.217</v>
      </c>
      <c r="W405" s="117">
        <v>7.7412999999999998</v>
      </c>
      <c r="X405" s="117">
        <v>23.8</v>
      </c>
      <c r="Y405" s="117">
        <v>118.2</v>
      </c>
      <c r="Z405" s="117">
        <v>0.224</v>
      </c>
      <c r="AA405" s="117">
        <v>2.3031000000000001</v>
      </c>
      <c r="AB405" s="118">
        <v>150.19999999999999</v>
      </c>
      <c r="AH405" s="72" t="str">
        <f>IF(AND(B405="Premier League",E405="Live"),_xlfn.XLOOKUP(_xlfn.TEXTJOIN(" vs ",,C405:D405),Calendar!G:G,Calendar!B:B),IF(AND(B405="Premier League",E405="Highlights"),_xlfn.XLOOKUP(H405,Calendar!O:O,Calendar!N:N,,-1),""))</f>
        <v/>
      </c>
    </row>
    <row r="406" spans="1:34" s="72" customFormat="1" hidden="1" x14ac:dyDescent="0.35">
      <c r="A406" s="112" t="s">
        <v>70</v>
      </c>
      <c r="B406" s="112" t="s">
        <v>145</v>
      </c>
      <c r="C406" s="112" t="s">
        <v>236</v>
      </c>
      <c r="D406" s="112" t="s">
        <v>90</v>
      </c>
      <c r="E406" s="112" t="s">
        <v>41</v>
      </c>
      <c r="F406" s="113">
        <v>0.52083333333333337</v>
      </c>
      <c r="G406" s="112"/>
      <c r="H406" s="114">
        <v>45955</v>
      </c>
      <c r="I406" s="112" t="s">
        <v>522</v>
      </c>
      <c r="J406" s="115" t="s">
        <v>37</v>
      </c>
      <c r="K406" s="112" t="s">
        <v>53</v>
      </c>
      <c r="L406" s="112" t="s">
        <v>54</v>
      </c>
      <c r="M406" s="115" t="s">
        <v>55</v>
      </c>
      <c r="N406" s="113">
        <v>0.52152777777777781</v>
      </c>
      <c r="O406" s="113">
        <v>0.60069444444444442</v>
      </c>
      <c r="P406" s="113">
        <v>7.9166666666666607E-2</v>
      </c>
      <c r="Q406" s="116">
        <v>218.7</v>
      </c>
      <c r="R406" s="117">
        <v>0.35399999999999998</v>
      </c>
      <c r="S406" s="117">
        <v>4.1369999999999996</v>
      </c>
      <c r="T406" s="117">
        <v>277.10000000000002</v>
      </c>
      <c r="U406" s="117">
        <v>17.2</v>
      </c>
      <c r="V406" s="117">
        <v>0.23599999999999999</v>
      </c>
      <c r="W406" s="117">
        <v>8.4520999999999997</v>
      </c>
      <c r="X406" s="117">
        <v>32.299999999999997</v>
      </c>
      <c r="Y406" s="117">
        <v>199.1</v>
      </c>
      <c r="Z406" s="117">
        <v>0.377</v>
      </c>
      <c r="AA406" s="117">
        <v>3.8877000000000002</v>
      </c>
      <c r="AB406" s="118">
        <v>260.3</v>
      </c>
      <c r="AH406" s="72" t="str">
        <f>IF(AND(B406="Premier League",E406="Live"),_xlfn.XLOOKUP(_xlfn.TEXTJOIN(" vs ",,C406:D406),Calendar!G:G,Calendar!B:B),IF(AND(B406="Premier League",E406="Highlights"),_xlfn.XLOOKUP(H406,Calendar!O:O,Calendar!N:N,,-1),""))</f>
        <v/>
      </c>
    </row>
    <row r="407" spans="1:34" s="72" customFormat="1" hidden="1" x14ac:dyDescent="0.35">
      <c r="A407" s="112" t="s">
        <v>70</v>
      </c>
      <c r="B407" s="112" t="s">
        <v>145</v>
      </c>
      <c r="C407" s="112" t="s">
        <v>236</v>
      </c>
      <c r="D407" s="112" t="s">
        <v>90</v>
      </c>
      <c r="E407" s="112" t="s">
        <v>41</v>
      </c>
      <c r="F407" s="113">
        <v>0.52083333333333337</v>
      </c>
      <c r="G407" s="112"/>
      <c r="H407" s="114">
        <v>45955</v>
      </c>
      <c r="I407" s="112" t="s">
        <v>522</v>
      </c>
      <c r="J407" s="115" t="s">
        <v>37</v>
      </c>
      <c r="K407" s="112" t="s">
        <v>53</v>
      </c>
      <c r="L407" s="112" t="s">
        <v>120</v>
      </c>
      <c r="M407" s="115" t="s">
        <v>55</v>
      </c>
      <c r="N407" s="113">
        <v>0.52152777777777781</v>
      </c>
      <c r="O407" s="113">
        <v>0.60069444444444442</v>
      </c>
      <c r="P407" s="113">
        <v>7.9166666666666607E-2</v>
      </c>
      <c r="Q407" s="116">
        <v>91.2</v>
      </c>
      <c r="R407" s="117">
        <v>0.14799999999999999</v>
      </c>
      <c r="S407" s="117">
        <v>1.7251000000000001</v>
      </c>
      <c r="T407" s="117">
        <v>143.5</v>
      </c>
      <c r="U407" s="117">
        <v>5.8</v>
      </c>
      <c r="V407" s="117">
        <v>0.08</v>
      </c>
      <c r="W407" s="117">
        <v>2.8500999999999999</v>
      </c>
      <c r="X407" s="117">
        <v>19.600000000000001</v>
      </c>
      <c r="Y407" s="117">
        <v>88.1</v>
      </c>
      <c r="Z407" s="117">
        <v>0.16700000000000001</v>
      </c>
      <c r="AA407" s="117">
        <v>1.7202999999999999</v>
      </c>
      <c r="AB407" s="118">
        <v>141.4</v>
      </c>
      <c r="AH407" s="72" t="str">
        <f>IF(AND(B407="Premier League",E407="Live"),_xlfn.XLOOKUP(_xlfn.TEXTJOIN(" vs ",,C407:D407),Calendar!G:G,Calendar!B:B),IF(AND(B407="Premier League",E407="Highlights"),_xlfn.XLOOKUP(H407,Calendar!O:O,Calendar!N:N,,-1),""))</f>
        <v/>
      </c>
    </row>
    <row r="408" spans="1:34" s="72" customFormat="1" hidden="1" x14ac:dyDescent="0.35">
      <c r="A408" s="112" t="s">
        <v>70</v>
      </c>
      <c r="B408" s="112" t="s">
        <v>32</v>
      </c>
      <c r="C408" s="112" t="s">
        <v>42</v>
      </c>
      <c r="D408" s="112" t="s">
        <v>161</v>
      </c>
      <c r="E408" s="112" t="s">
        <v>41</v>
      </c>
      <c r="F408" s="113">
        <v>0.72916666666666663</v>
      </c>
      <c r="G408" s="112"/>
      <c r="H408" s="114">
        <v>45955</v>
      </c>
      <c r="I408" s="112" t="s">
        <v>522</v>
      </c>
      <c r="J408" s="115" t="s">
        <v>37</v>
      </c>
      <c r="K408" s="112" t="s">
        <v>53</v>
      </c>
      <c r="L408" s="112" t="s">
        <v>54</v>
      </c>
      <c r="M408" s="115" t="s">
        <v>55</v>
      </c>
      <c r="N408" s="113">
        <v>0.72986111111111118</v>
      </c>
      <c r="O408" s="113">
        <v>0.80902777777777779</v>
      </c>
      <c r="P408" s="113">
        <v>7.9166666666666607E-2</v>
      </c>
      <c r="Q408" s="116">
        <v>1110.0999999999999</v>
      </c>
      <c r="R408" s="117">
        <v>1.796</v>
      </c>
      <c r="S408" s="117">
        <v>8.6137999999999995</v>
      </c>
      <c r="T408" s="117">
        <v>1381.4</v>
      </c>
      <c r="U408" s="117">
        <v>171.6</v>
      </c>
      <c r="V408" s="117">
        <v>2.359</v>
      </c>
      <c r="W408" s="117">
        <v>31.754300000000001</v>
      </c>
      <c r="X408" s="117">
        <v>239.8</v>
      </c>
      <c r="Y408" s="117">
        <v>1041.7</v>
      </c>
      <c r="Z408" s="117">
        <v>1.974</v>
      </c>
      <c r="AA408" s="117">
        <v>8.4670000000000005</v>
      </c>
      <c r="AB408" s="118">
        <v>1302.7</v>
      </c>
      <c r="AH408" s="72" t="e">
        <f>IF(AND(B408="Premier League",E408="Live"),_xlfn.XLOOKUP(_xlfn.TEXTJOIN(" vs ",,C408:D408),Calendar!G:G,Calendar!B:B),IF(AND(B408="Premier League",E408="Highlights"),_xlfn.XLOOKUP(H408,Calendar!O:O,Calendar!N:N,,-1),""))</f>
        <v>#N/A</v>
      </c>
    </row>
    <row r="409" spans="1:34" s="72" customFormat="1" hidden="1" x14ac:dyDescent="0.35">
      <c r="A409" s="112" t="s">
        <v>70</v>
      </c>
      <c r="B409" s="112" t="s">
        <v>32</v>
      </c>
      <c r="C409" s="112" t="s">
        <v>42</v>
      </c>
      <c r="D409" s="112" t="s">
        <v>161</v>
      </c>
      <c r="E409" s="112" t="s">
        <v>41</v>
      </c>
      <c r="F409" s="113">
        <v>0.72916666666666663</v>
      </c>
      <c r="G409" s="112"/>
      <c r="H409" s="114">
        <v>45955</v>
      </c>
      <c r="I409" s="112" t="s">
        <v>522</v>
      </c>
      <c r="J409" s="115" t="s">
        <v>37</v>
      </c>
      <c r="K409" s="112" t="s">
        <v>53</v>
      </c>
      <c r="L409" s="112" t="s">
        <v>57</v>
      </c>
      <c r="M409" s="115" t="s">
        <v>55</v>
      </c>
      <c r="N409" s="113">
        <v>0.72986111111111118</v>
      </c>
      <c r="O409" s="113">
        <v>0.80902777777777779</v>
      </c>
      <c r="P409" s="113">
        <v>7.9166666666666607E-2</v>
      </c>
      <c r="Q409" s="116">
        <v>635.4</v>
      </c>
      <c r="R409" s="117">
        <v>1.028</v>
      </c>
      <c r="S409" s="117">
        <v>4.9303999999999997</v>
      </c>
      <c r="T409" s="117">
        <v>788.1</v>
      </c>
      <c r="U409" s="117">
        <v>96.3</v>
      </c>
      <c r="V409" s="117">
        <v>1.3240000000000001</v>
      </c>
      <c r="W409" s="117">
        <v>17.8201</v>
      </c>
      <c r="X409" s="117">
        <v>149.30000000000001</v>
      </c>
      <c r="Y409" s="117">
        <v>585.6</v>
      </c>
      <c r="Z409" s="117">
        <v>1.1100000000000001</v>
      </c>
      <c r="AA409" s="117">
        <v>4.7598000000000003</v>
      </c>
      <c r="AB409" s="118">
        <v>727.3</v>
      </c>
      <c r="AH409" s="72" t="e">
        <f>IF(AND(B409="Premier League",E409="Live"),_xlfn.XLOOKUP(_xlfn.TEXTJOIN(" vs ",,C409:D409),Calendar!G:G,Calendar!B:B),IF(AND(B409="Premier League",E409="Highlights"),_xlfn.XLOOKUP(H409,Calendar!O:O,Calendar!N:N,,-1),""))</f>
        <v>#N/A</v>
      </c>
    </row>
    <row r="410" spans="1:34" s="72" customFormat="1" hidden="1" x14ac:dyDescent="0.35">
      <c r="A410" s="112" t="s">
        <v>70</v>
      </c>
      <c r="B410" s="112" t="s">
        <v>478</v>
      </c>
      <c r="C410" s="112" t="s">
        <v>657</v>
      </c>
      <c r="D410" s="112" t="s">
        <v>658</v>
      </c>
      <c r="E410" s="112" t="s">
        <v>41</v>
      </c>
      <c r="F410" s="113">
        <v>0.72916666666666663</v>
      </c>
      <c r="G410" s="112"/>
      <c r="H410" s="114">
        <v>45955</v>
      </c>
      <c r="I410" s="112" t="s">
        <v>522</v>
      </c>
      <c r="J410" s="115" t="s">
        <v>37</v>
      </c>
      <c r="K410" s="112" t="s">
        <v>53</v>
      </c>
      <c r="L410" s="112" t="s">
        <v>549</v>
      </c>
      <c r="M410" s="115" t="s">
        <v>80</v>
      </c>
      <c r="N410" s="113">
        <v>0.72916666666666674</v>
      </c>
      <c r="O410" s="113">
        <v>0.81180555555555556</v>
      </c>
      <c r="P410" s="113">
        <v>8.2638888888888817E-2</v>
      </c>
      <c r="Q410" s="116">
        <v>1036.4000000000001</v>
      </c>
      <c r="R410" s="117">
        <v>1.677</v>
      </c>
      <c r="S410" s="117">
        <v>8.0068999999999999</v>
      </c>
      <c r="T410" s="117">
        <v>1328.1</v>
      </c>
      <c r="U410" s="117">
        <v>44.8</v>
      </c>
      <c r="V410" s="117">
        <v>0.61599999999999999</v>
      </c>
      <c r="W410" s="117">
        <v>8.3178999999999998</v>
      </c>
      <c r="X410" s="117">
        <v>61</v>
      </c>
      <c r="Y410" s="117">
        <v>988</v>
      </c>
      <c r="Z410" s="117">
        <v>1.8720000000000001</v>
      </c>
      <c r="AA410" s="117">
        <v>7.9973999999999998</v>
      </c>
      <c r="AB410" s="118">
        <v>1277.9000000000001</v>
      </c>
      <c r="AH410" s="72" t="str">
        <f>IF(AND(B410="Premier League",E410="Live"),_xlfn.XLOOKUP(_xlfn.TEXTJOIN(" vs ",,C410:D410),Calendar!G:G,Calendar!B:B),IF(AND(B410="Premier League",E410="Highlights"),_xlfn.XLOOKUP(H410,Calendar!O:O,Calendar!N:N,,-1),""))</f>
        <v/>
      </c>
    </row>
    <row r="411" spans="1:34" s="72" customFormat="1" x14ac:dyDescent="0.35">
      <c r="A411" s="112" t="s">
        <v>70</v>
      </c>
      <c r="B411" s="112" t="s">
        <v>32</v>
      </c>
      <c r="C411" s="112" t="s">
        <v>140</v>
      </c>
      <c r="D411" s="112" t="s">
        <v>45</v>
      </c>
      <c r="E411" s="112" t="s">
        <v>41</v>
      </c>
      <c r="F411" s="113">
        <v>0.83333333333333337</v>
      </c>
      <c r="G411" s="112"/>
      <c r="H411" s="114">
        <v>45955</v>
      </c>
      <c r="I411" s="112" t="s">
        <v>522</v>
      </c>
      <c r="J411" s="115" t="s">
        <v>37</v>
      </c>
      <c r="K411" s="112" t="s">
        <v>53</v>
      </c>
      <c r="L411" s="112" t="s">
        <v>510</v>
      </c>
      <c r="M411" s="115" t="s">
        <v>511</v>
      </c>
      <c r="N411" s="113">
        <v>0.83333333333333337</v>
      </c>
      <c r="O411" s="113">
        <v>0.92291666666666672</v>
      </c>
      <c r="P411" s="113">
        <v>8.9583333333333348E-2</v>
      </c>
      <c r="Q411" s="116">
        <v>1041.0999999999999</v>
      </c>
      <c r="R411" s="117">
        <v>1.6839999999999999</v>
      </c>
      <c r="S411" s="117">
        <v>7.9691000000000001</v>
      </c>
      <c r="T411" s="117">
        <v>1272.0999999999999</v>
      </c>
      <c r="U411" s="117">
        <v>146.1</v>
      </c>
      <c r="V411" s="117">
        <v>2.0089999999999999</v>
      </c>
      <c r="W411" s="117">
        <v>28.7316</v>
      </c>
      <c r="X411" s="117">
        <v>199.8</v>
      </c>
      <c r="Y411" s="117">
        <v>944.6</v>
      </c>
      <c r="Z411" s="117">
        <v>1.79</v>
      </c>
      <c r="AA411" s="117">
        <v>7.5297999999999998</v>
      </c>
      <c r="AB411" s="118">
        <v>1163.9000000000001</v>
      </c>
      <c r="AH411" s="72" t="e">
        <f>IF(AND(B411="Premier League",E411="Live"),_xlfn.XLOOKUP(_xlfn.TEXTJOIN(" vs ",,C411:D411),Calendar!G:G,Calendar!B:B),IF(AND(B411="Premier League",E411="Highlights"),_xlfn.XLOOKUP(H411,Calendar!O:O,Calendar!N:N,,-1),""))</f>
        <v>#N/A</v>
      </c>
    </row>
    <row r="412" spans="1:34" s="72" customFormat="1" hidden="1" x14ac:dyDescent="0.35">
      <c r="A412" s="112" t="s">
        <v>70</v>
      </c>
      <c r="B412" s="112" t="s">
        <v>32</v>
      </c>
      <c r="C412" s="112"/>
      <c r="D412" s="112"/>
      <c r="E412" s="112" t="s">
        <v>33</v>
      </c>
      <c r="F412" s="113">
        <v>0.93402777777777779</v>
      </c>
      <c r="G412" s="112"/>
      <c r="H412" s="114">
        <v>45955</v>
      </c>
      <c r="I412" s="112" t="s">
        <v>522</v>
      </c>
      <c r="J412" s="115" t="s">
        <v>37</v>
      </c>
      <c r="K412" s="112" t="s">
        <v>552</v>
      </c>
      <c r="L412" s="112" t="s">
        <v>35</v>
      </c>
      <c r="M412" s="115" t="s">
        <v>36</v>
      </c>
      <c r="N412" s="113">
        <v>0.93402777777777779</v>
      </c>
      <c r="O412" s="113">
        <v>0.98263888888888884</v>
      </c>
      <c r="P412" s="113">
        <v>4.8611111111111049E-2</v>
      </c>
      <c r="Q412" s="116">
        <v>2586.9</v>
      </c>
      <c r="R412" s="117">
        <v>4.1849999999999996</v>
      </c>
      <c r="S412" s="117">
        <v>29.208100000000002</v>
      </c>
      <c r="T412" s="117">
        <v>3114.9</v>
      </c>
      <c r="U412" s="117">
        <v>186.3</v>
      </c>
      <c r="V412" s="117">
        <v>2.5619999999999998</v>
      </c>
      <c r="W412" s="117">
        <v>42.044699999999999</v>
      </c>
      <c r="X412" s="117">
        <v>249.8</v>
      </c>
      <c r="Y412" s="117">
        <v>2527.3000000000002</v>
      </c>
      <c r="Z412" s="117">
        <v>4.7880000000000003</v>
      </c>
      <c r="AA412" s="117">
        <v>29.214300000000001</v>
      </c>
      <c r="AB412" s="118">
        <v>3023</v>
      </c>
      <c r="AH412" s="72" t="str">
        <f>IF(AND(B412="Premier League",E412="Live"),_xlfn.XLOOKUP(_xlfn.TEXTJOIN(" vs ",,C412:D412),Calendar!G:G,Calendar!B:B),IF(AND(B412="Premier League",E412="Highlights"),_xlfn.XLOOKUP(H412,Calendar!O:O,Calendar!N:N,,-1),""))</f>
        <v>Matchweek 01</v>
      </c>
    </row>
    <row r="413" spans="1:34" s="72" customFormat="1" hidden="1" x14ac:dyDescent="0.35">
      <c r="A413" s="112" t="s">
        <v>70</v>
      </c>
      <c r="B413" s="112" t="s">
        <v>529</v>
      </c>
      <c r="C413" s="112" t="s">
        <v>537</v>
      </c>
      <c r="D413" s="112" t="s">
        <v>195</v>
      </c>
      <c r="E413" s="112" t="s">
        <v>41</v>
      </c>
      <c r="F413" s="113">
        <v>0.5</v>
      </c>
      <c r="G413" s="112"/>
      <c r="H413" s="114">
        <v>45956</v>
      </c>
      <c r="I413" s="112" t="s">
        <v>522</v>
      </c>
      <c r="J413" s="115" t="s">
        <v>38</v>
      </c>
      <c r="K413" s="112" t="s">
        <v>53</v>
      </c>
      <c r="L413" s="112" t="s">
        <v>120</v>
      </c>
      <c r="M413" s="115" t="s">
        <v>55</v>
      </c>
      <c r="N413" s="113">
        <v>0.50069444444444444</v>
      </c>
      <c r="O413" s="113">
        <v>0.57916666666666672</v>
      </c>
      <c r="P413" s="113">
        <v>7.8472222222222276E-2</v>
      </c>
      <c r="Q413" s="116">
        <v>337.1</v>
      </c>
      <c r="R413" s="117">
        <v>0.54500000000000004</v>
      </c>
      <c r="S413" s="117">
        <v>5.7786</v>
      </c>
      <c r="T413" s="117">
        <v>550.70000000000005</v>
      </c>
      <c r="U413" s="117">
        <v>24</v>
      </c>
      <c r="V413" s="117">
        <v>0.33</v>
      </c>
      <c r="W413" s="117">
        <v>14.651999999999999</v>
      </c>
      <c r="X413" s="117">
        <v>30.7</v>
      </c>
      <c r="Y413" s="117">
        <v>321.89999999999998</v>
      </c>
      <c r="Z413" s="117">
        <v>0.61</v>
      </c>
      <c r="AA413" s="117">
        <v>5.6886999999999999</v>
      </c>
      <c r="AB413" s="118">
        <v>528.4</v>
      </c>
      <c r="AH413" s="72" t="str">
        <f>IF(AND(B413="Premier League",E413="Live"),_xlfn.XLOOKUP(_xlfn.TEXTJOIN(" vs ",,C413:D413),Calendar!G:G,Calendar!B:B),IF(AND(B413="Premier League",E413="Highlights"),_xlfn.XLOOKUP(H413,Calendar!O:O,Calendar!N:N,,-1),""))</f>
        <v/>
      </c>
    </row>
    <row r="414" spans="1:34" s="72" customFormat="1" hidden="1" x14ac:dyDescent="0.35">
      <c r="A414" s="112" t="s">
        <v>70</v>
      </c>
      <c r="B414" s="112" t="s">
        <v>32</v>
      </c>
      <c r="C414" s="112" t="s">
        <v>128</v>
      </c>
      <c r="D414" s="112" t="s">
        <v>164</v>
      </c>
      <c r="E414" s="112" t="s">
        <v>41</v>
      </c>
      <c r="F414" s="113">
        <v>0.58333333333333337</v>
      </c>
      <c r="G414" s="112"/>
      <c r="H414" s="114">
        <v>45956</v>
      </c>
      <c r="I414" s="112" t="s">
        <v>522</v>
      </c>
      <c r="J414" s="115" t="s">
        <v>38</v>
      </c>
      <c r="K414" s="112" t="s">
        <v>53</v>
      </c>
      <c r="L414" s="112" t="s">
        <v>548</v>
      </c>
      <c r="M414" s="115" t="s">
        <v>55</v>
      </c>
      <c r="N414" s="113">
        <v>0.58402777777777781</v>
      </c>
      <c r="O414" s="113">
        <v>0.66180555555555554</v>
      </c>
      <c r="P414" s="113">
        <v>7.7777777777777724E-2</v>
      </c>
      <c r="Q414" s="116">
        <v>129.1</v>
      </c>
      <c r="R414" s="117">
        <v>0.20899999999999999</v>
      </c>
      <c r="S414" s="117">
        <v>1.6839</v>
      </c>
      <c r="T414" s="117">
        <v>259.89999999999998</v>
      </c>
      <c r="U414" s="117">
        <v>7.3</v>
      </c>
      <c r="V414" s="117">
        <v>0.1</v>
      </c>
      <c r="W414" s="117">
        <v>2.2256</v>
      </c>
      <c r="X414" s="117">
        <v>28.5</v>
      </c>
      <c r="Y414" s="117">
        <v>119.8</v>
      </c>
      <c r="Z414" s="117">
        <v>0.22700000000000001</v>
      </c>
      <c r="AA414" s="117">
        <v>1.6389</v>
      </c>
      <c r="AB414" s="118">
        <v>240.6</v>
      </c>
      <c r="AH414" s="72" t="e">
        <f>IF(AND(B414="Premier League",E414="Live"),_xlfn.XLOOKUP(_xlfn.TEXTJOIN(" vs ",,C414:D414),Calendar!G:G,Calendar!B:B),IF(AND(B414="Premier League",E414="Highlights"),_xlfn.XLOOKUP(H414,Calendar!O:O,Calendar!N:N,,-1),""))</f>
        <v>#N/A</v>
      </c>
    </row>
    <row r="415" spans="1:34" s="72" customFormat="1" hidden="1" x14ac:dyDescent="0.35">
      <c r="A415" s="112" t="s">
        <v>70</v>
      </c>
      <c r="B415" s="112" t="s">
        <v>32</v>
      </c>
      <c r="C415" s="112" t="s">
        <v>40</v>
      </c>
      <c r="D415" s="112" t="s">
        <v>81</v>
      </c>
      <c r="E415" s="112" t="s">
        <v>41</v>
      </c>
      <c r="F415" s="113">
        <v>0.58333333333333337</v>
      </c>
      <c r="G415" s="112"/>
      <c r="H415" s="114">
        <v>45956</v>
      </c>
      <c r="I415" s="112" t="s">
        <v>522</v>
      </c>
      <c r="J415" s="115" t="s">
        <v>38</v>
      </c>
      <c r="K415" s="112" t="s">
        <v>53</v>
      </c>
      <c r="L415" s="112" t="s">
        <v>57</v>
      </c>
      <c r="M415" s="115" t="s">
        <v>55</v>
      </c>
      <c r="N415" s="113">
        <v>0.58333333333333337</v>
      </c>
      <c r="O415" s="113">
        <v>0.66319444444444442</v>
      </c>
      <c r="P415" s="113">
        <v>7.9861111111111049E-2</v>
      </c>
      <c r="Q415" s="116">
        <v>853.8</v>
      </c>
      <c r="R415" s="117">
        <v>1.381</v>
      </c>
      <c r="S415" s="117">
        <v>11.1195</v>
      </c>
      <c r="T415" s="117">
        <v>1045.8</v>
      </c>
      <c r="U415" s="117">
        <v>121.6</v>
      </c>
      <c r="V415" s="117">
        <v>1.6719999999999999</v>
      </c>
      <c r="W415" s="117">
        <v>36.982999999999997</v>
      </c>
      <c r="X415" s="117">
        <v>171.9</v>
      </c>
      <c r="Y415" s="117">
        <v>790.2</v>
      </c>
      <c r="Z415" s="117">
        <v>1.4970000000000001</v>
      </c>
      <c r="AA415" s="117">
        <v>10.792899999999999</v>
      </c>
      <c r="AB415" s="118">
        <v>994.8</v>
      </c>
      <c r="AH415" s="72" t="e">
        <f>IF(AND(B415="Premier League",E415="Live"),_xlfn.XLOOKUP(_xlfn.TEXTJOIN(" vs ",,C415:D415),Calendar!G:G,Calendar!B:B),IF(AND(B415="Premier League",E415="Highlights"),_xlfn.XLOOKUP(H415,Calendar!O:O,Calendar!N:N,,-1),""))</f>
        <v>#N/A</v>
      </c>
    </row>
    <row r="416" spans="1:34" s="72" customFormat="1" hidden="1" x14ac:dyDescent="0.35">
      <c r="A416" s="112" t="s">
        <v>70</v>
      </c>
      <c r="B416" s="112" t="s">
        <v>32</v>
      </c>
      <c r="C416" s="112" t="s">
        <v>82</v>
      </c>
      <c r="D416" s="112" t="s">
        <v>49</v>
      </c>
      <c r="E416" s="112" t="s">
        <v>41</v>
      </c>
      <c r="F416" s="113">
        <v>0.58333333333333337</v>
      </c>
      <c r="G416" s="112"/>
      <c r="H416" s="114">
        <v>45956</v>
      </c>
      <c r="I416" s="112" t="s">
        <v>522</v>
      </c>
      <c r="J416" s="115" t="s">
        <v>38</v>
      </c>
      <c r="K416" s="112" t="s">
        <v>53</v>
      </c>
      <c r="L416" s="112" t="s">
        <v>54</v>
      </c>
      <c r="M416" s="115" t="s">
        <v>55</v>
      </c>
      <c r="N416" s="113">
        <v>0.58333333333333337</v>
      </c>
      <c r="O416" s="113">
        <v>0.6645833333333333</v>
      </c>
      <c r="P416" s="113">
        <v>8.1249999999999933E-2</v>
      </c>
      <c r="Q416" s="116">
        <v>810.2</v>
      </c>
      <c r="R416" s="117">
        <v>1.3109999999999999</v>
      </c>
      <c r="S416" s="117">
        <v>10.525600000000001</v>
      </c>
      <c r="T416" s="117">
        <v>1178.3</v>
      </c>
      <c r="U416" s="117">
        <v>66.2</v>
      </c>
      <c r="V416" s="117">
        <v>0.91</v>
      </c>
      <c r="W416" s="117">
        <v>20.054500000000001</v>
      </c>
      <c r="X416" s="117">
        <v>112.4</v>
      </c>
      <c r="Y416" s="117">
        <v>725.5</v>
      </c>
      <c r="Z416" s="117">
        <v>1.375</v>
      </c>
      <c r="AA416" s="117">
        <v>9.8850999999999996</v>
      </c>
      <c r="AB416" s="118">
        <v>1065.9000000000001</v>
      </c>
      <c r="AH416" s="72" t="e">
        <f>IF(AND(B416="Premier League",E416="Live"),_xlfn.XLOOKUP(_xlfn.TEXTJOIN(" vs ",,C416:D416),Calendar!G:G,Calendar!B:B),IF(AND(B416="Premier League",E416="Highlights"),_xlfn.XLOOKUP(H416,Calendar!O:O,Calendar!N:N,,-1),""))</f>
        <v>#N/A</v>
      </c>
    </row>
    <row r="417" spans="1:34" s="72" customFormat="1" hidden="1" x14ac:dyDescent="0.35">
      <c r="A417" s="112" t="s">
        <v>70</v>
      </c>
      <c r="B417" s="112" t="s">
        <v>32</v>
      </c>
      <c r="C417" s="112" t="s">
        <v>72</v>
      </c>
      <c r="D417" s="112" t="s">
        <v>62</v>
      </c>
      <c r="E417" s="112" t="s">
        <v>41</v>
      </c>
      <c r="F417" s="113">
        <v>0.58333333333333337</v>
      </c>
      <c r="G417" s="112"/>
      <c r="H417" s="114">
        <v>45956</v>
      </c>
      <c r="I417" s="112" t="s">
        <v>522</v>
      </c>
      <c r="J417" s="115" t="s">
        <v>38</v>
      </c>
      <c r="K417" s="112" t="s">
        <v>53</v>
      </c>
      <c r="L417" s="112" t="s">
        <v>659</v>
      </c>
      <c r="M417" s="115" t="s">
        <v>55</v>
      </c>
      <c r="N417" s="113">
        <v>0.58333333333333337</v>
      </c>
      <c r="O417" s="113">
        <v>0.66527777777777786</v>
      </c>
      <c r="P417" s="113">
        <v>8.1944444444444486E-2</v>
      </c>
      <c r="Q417" s="116">
        <v>107.8</v>
      </c>
      <c r="R417" s="117">
        <v>0.17399999999999999</v>
      </c>
      <c r="S417" s="117">
        <v>1.3989</v>
      </c>
      <c r="T417" s="117">
        <v>191.7</v>
      </c>
      <c r="U417" s="117">
        <v>1.1000000000000001</v>
      </c>
      <c r="V417" s="117">
        <v>1.4999999999999999E-2</v>
      </c>
      <c r="W417" s="117">
        <v>0.33260000000000001</v>
      </c>
      <c r="X417" s="117">
        <v>7.1</v>
      </c>
      <c r="Y417" s="117">
        <v>105.6</v>
      </c>
      <c r="Z417" s="117">
        <v>0.2</v>
      </c>
      <c r="AA417" s="117">
        <v>1.4373</v>
      </c>
      <c r="AB417" s="118">
        <v>191.7</v>
      </c>
      <c r="AH417" s="72" t="e">
        <f>IF(AND(B417="Premier League",E417="Live"),_xlfn.XLOOKUP(_xlfn.TEXTJOIN(" vs ",,C417:D417),Calendar!G:G,Calendar!B:B),IF(AND(B417="Premier League",E417="Highlights"),_xlfn.XLOOKUP(H417,Calendar!O:O,Calendar!N:N,,-1),""))</f>
        <v>#N/A</v>
      </c>
    </row>
    <row r="418" spans="1:34" s="72" customFormat="1" hidden="1" x14ac:dyDescent="0.35">
      <c r="A418" s="112" t="s">
        <v>70</v>
      </c>
      <c r="B418" s="112" t="s">
        <v>529</v>
      </c>
      <c r="C418" s="112" t="s">
        <v>533</v>
      </c>
      <c r="D418" s="112" t="s">
        <v>545</v>
      </c>
      <c r="E418" s="112" t="s">
        <v>41</v>
      </c>
      <c r="F418" s="113">
        <v>0.60416666666666663</v>
      </c>
      <c r="G418" s="112"/>
      <c r="H418" s="114">
        <v>45956</v>
      </c>
      <c r="I418" s="112" t="s">
        <v>522</v>
      </c>
      <c r="J418" s="115" t="s">
        <v>38</v>
      </c>
      <c r="K418" s="112" t="s">
        <v>53</v>
      </c>
      <c r="L418" s="112" t="s">
        <v>621</v>
      </c>
      <c r="M418" s="115" t="s">
        <v>532</v>
      </c>
      <c r="N418" s="113">
        <v>0.60486111111111107</v>
      </c>
      <c r="O418" s="113">
        <v>0.68402777777777779</v>
      </c>
      <c r="P418" s="113">
        <v>7.9166666666666607E-2</v>
      </c>
      <c r="Q418" s="116">
        <v>30.2</v>
      </c>
      <c r="R418" s="117">
        <v>4.9000000000000002E-2</v>
      </c>
      <c r="S418" s="117">
        <v>0.37040000000000001</v>
      </c>
      <c r="T418" s="117">
        <v>80.7</v>
      </c>
      <c r="U418" s="117">
        <v>2.5</v>
      </c>
      <c r="V418" s="117">
        <v>3.4000000000000002E-2</v>
      </c>
      <c r="W418" s="117">
        <v>0.71409999999999996</v>
      </c>
      <c r="X418" s="117">
        <v>14.6</v>
      </c>
      <c r="Y418" s="117">
        <v>30.2</v>
      </c>
      <c r="Z418" s="117">
        <v>5.7000000000000002E-2</v>
      </c>
      <c r="AA418" s="117">
        <v>0.3891</v>
      </c>
      <c r="AB418" s="118">
        <v>80.7</v>
      </c>
      <c r="AH418" s="72" t="str">
        <f>IF(AND(B418="Premier League",E418="Live"),_xlfn.XLOOKUP(_xlfn.TEXTJOIN(" vs ",,C418:D418),Calendar!G:G,Calendar!B:B),IF(AND(B418="Premier League",E418="Highlights"),_xlfn.XLOOKUP(H418,Calendar!O:O,Calendar!N:N,,-1),""))</f>
        <v/>
      </c>
    </row>
    <row r="419" spans="1:34" s="72" customFormat="1" hidden="1" x14ac:dyDescent="0.35">
      <c r="A419" s="112" t="s">
        <v>70</v>
      </c>
      <c r="B419" s="112" t="s">
        <v>32</v>
      </c>
      <c r="C419" s="112" t="s">
        <v>86</v>
      </c>
      <c r="D419" s="112" t="s">
        <v>48</v>
      </c>
      <c r="E419" s="112" t="s">
        <v>41</v>
      </c>
      <c r="F419" s="113">
        <v>0.6875</v>
      </c>
      <c r="G419" s="112"/>
      <c r="H419" s="114">
        <v>45956</v>
      </c>
      <c r="I419" s="112" t="s">
        <v>522</v>
      </c>
      <c r="J419" s="115" t="s">
        <v>38</v>
      </c>
      <c r="K419" s="112" t="s">
        <v>53</v>
      </c>
      <c r="L419" s="112" t="s">
        <v>54</v>
      </c>
      <c r="M419" s="115" t="s">
        <v>55</v>
      </c>
      <c r="N419" s="113">
        <v>0.6875</v>
      </c>
      <c r="O419" s="113">
        <v>0.77013888888888893</v>
      </c>
      <c r="P419" s="113">
        <v>8.2638888888888928E-2</v>
      </c>
      <c r="Q419" s="116">
        <v>927.5</v>
      </c>
      <c r="R419" s="117">
        <v>1.5</v>
      </c>
      <c r="S419" s="117">
        <v>8.6354000000000006</v>
      </c>
      <c r="T419" s="117">
        <v>1055.5999999999999</v>
      </c>
      <c r="U419" s="117">
        <v>106.5</v>
      </c>
      <c r="V419" s="117">
        <v>1.464</v>
      </c>
      <c r="W419" s="117">
        <v>27.265699999999999</v>
      </c>
      <c r="X419" s="117">
        <v>160</v>
      </c>
      <c r="Y419" s="117">
        <v>891.7</v>
      </c>
      <c r="Z419" s="117">
        <v>1.6890000000000001</v>
      </c>
      <c r="AA419" s="117">
        <v>8.6526999999999994</v>
      </c>
      <c r="AB419" s="118">
        <v>1002.7</v>
      </c>
      <c r="AH419" s="72" t="e">
        <f>IF(AND(B419="Premier League",E419="Live"),_xlfn.XLOOKUP(_xlfn.TEXTJOIN(" vs ",,C419:D419),Calendar!G:G,Calendar!B:B),IF(AND(B419="Premier League",E419="Highlights"),_xlfn.XLOOKUP(H419,Calendar!O:O,Calendar!N:N,,-1),""))</f>
        <v>#N/A</v>
      </c>
    </row>
    <row r="420" spans="1:34" s="72" customFormat="1" hidden="1" x14ac:dyDescent="0.35">
      <c r="A420" s="112" t="s">
        <v>70</v>
      </c>
      <c r="B420" s="112" t="s">
        <v>32</v>
      </c>
      <c r="C420" s="112" t="s">
        <v>86</v>
      </c>
      <c r="D420" s="112" t="s">
        <v>48</v>
      </c>
      <c r="E420" s="112" t="s">
        <v>41</v>
      </c>
      <c r="F420" s="113">
        <v>0.6875</v>
      </c>
      <c r="G420" s="112"/>
      <c r="H420" s="114">
        <v>45956</v>
      </c>
      <c r="I420" s="112" t="s">
        <v>522</v>
      </c>
      <c r="J420" s="115" t="s">
        <v>38</v>
      </c>
      <c r="K420" s="112" t="s">
        <v>53</v>
      </c>
      <c r="L420" s="112" t="s">
        <v>57</v>
      </c>
      <c r="M420" s="115" t="s">
        <v>55</v>
      </c>
      <c r="N420" s="113">
        <v>0.6875</v>
      </c>
      <c r="O420" s="113">
        <v>0.77013888888888893</v>
      </c>
      <c r="P420" s="113">
        <v>8.2638888888888928E-2</v>
      </c>
      <c r="Q420" s="116">
        <v>886.4</v>
      </c>
      <c r="R420" s="117">
        <v>1.4339999999999999</v>
      </c>
      <c r="S420" s="117">
        <v>8.2527000000000008</v>
      </c>
      <c r="T420" s="117">
        <v>987.6</v>
      </c>
      <c r="U420" s="117">
        <v>94.5</v>
      </c>
      <c r="V420" s="117">
        <v>1.2989999999999999</v>
      </c>
      <c r="W420" s="117">
        <v>24.1935</v>
      </c>
      <c r="X420" s="117">
        <v>148.19999999999999</v>
      </c>
      <c r="Y420" s="117">
        <v>841.2</v>
      </c>
      <c r="Z420" s="117">
        <v>1.5940000000000001</v>
      </c>
      <c r="AA420" s="117">
        <v>8.1625999999999994</v>
      </c>
      <c r="AB420" s="118">
        <v>936.4</v>
      </c>
      <c r="AH420" s="72" t="e">
        <f>IF(AND(B420="Premier League",E420="Live"),_xlfn.XLOOKUP(_xlfn.TEXTJOIN(" vs ",,C420:D420),Calendar!G:G,Calendar!B:B),IF(AND(B420="Premier League",E420="Highlights"),_xlfn.XLOOKUP(H420,Calendar!O:O,Calendar!N:N,,-1),""))</f>
        <v>#N/A</v>
      </c>
    </row>
    <row r="421" spans="1:34" s="72" customFormat="1" hidden="1" x14ac:dyDescent="0.35">
      <c r="A421" s="112" t="s">
        <v>70</v>
      </c>
      <c r="B421" s="112" t="s">
        <v>32</v>
      </c>
      <c r="C421" s="112"/>
      <c r="D421" s="112"/>
      <c r="E421" s="112" t="s">
        <v>33</v>
      </c>
      <c r="F421" s="113">
        <v>0.3263888888888889</v>
      </c>
      <c r="G421" s="112"/>
      <c r="H421" s="114">
        <v>45956</v>
      </c>
      <c r="I421" s="112" t="s">
        <v>522</v>
      </c>
      <c r="J421" s="115" t="s">
        <v>38</v>
      </c>
      <c r="K421" s="112" t="s">
        <v>553</v>
      </c>
      <c r="L421" s="112" t="s">
        <v>35</v>
      </c>
      <c r="M421" s="115" t="s">
        <v>36</v>
      </c>
      <c r="N421" s="113">
        <v>0.3263888888888889</v>
      </c>
      <c r="O421" s="113">
        <v>0.375</v>
      </c>
      <c r="P421" s="113">
        <v>4.8611111111111105E-2</v>
      </c>
      <c r="Q421" s="116">
        <v>862.3</v>
      </c>
      <c r="R421" s="117">
        <v>1.395</v>
      </c>
      <c r="S421" s="117">
        <v>20.581399999999999</v>
      </c>
      <c r="T421" s="117">
        <v>1047.3</v>
      </c>
      <c r="U421" s="117">
        <v>26.5</v>
      </c>
      <c r="V421" s="117">
        <v>0.36399999999999999</v>
      </c>
      <c r="W421" s="117">
        <v>19.687999999999999</v>
      </c>
      <c r="X421" s="117">
        <v>36.299999999999997</v>
      </c>
      <c r="Y421" s="117">
        <v>822.8</v>
      </c>
      <c r="Z421" s="117">
        <v>1.5589999999999999</v>
      </c>
      <c r="AA421" s="117">
        <v>20.669699999999999</v>
      </c>
      <c r="AB421" s="118">
        <v>1009</v>
      </c>
      <c r="AH421" s="72" t="str">
        <f>IF(AND(B421="Premier League",E421="Live"),_xlfn.XLOOKUP(_xlfn.TEXTJOIN(" vs ",,C421:D421),Calendar!G:G,Calendar!B:B),IF(AND(B421="Premier League",E421="Highlights"),_xlfn.XLOOKUP(H421,Calendar!O:O,Calendar!N:N,,-1),""))</f>
        <v>Matchweek 01</v>
      </c>
    </row>
    <row r="422" spans="1:34" s="72" customFormat="1" hidden="1" x14ac:dyDescent="0.35">
      <c r="A422" s="112" t="s">
        <v>70</v>
      </c>
      <c r="B422" s="112" t="s">
        <v>32</v>
      </c>
      <c r="C422" s="112"/>
      <c r="D422" s="112"/>
      <c r="E422" s="112" t="s">
        <v>33</v>
      </c>
      <c r="F422" s="113">
        <v>0.9375</v>
      </c>
      <c r="G422" s="112"/>
      <c r="H422" s="114">
        <v>45956</v>
      </c>
      <c r="I422" s="112" t="s">
        <v>522</v>
      </c>
      <c r="J422" s="115" t="s">
        <v>38</v>
      </c>
      <c r="K422" s="112" t="s">
        <v>552</v>
      </c>
      <c r="L422" s="112" t="s">
        <v>35</v>
      </c>
      <c r="M422" s="115" t="s">
        <v>36</v>
      </c>
      <c r="N422" s="113">
        <v>0.9375</v>
      </c>
      <c r="O422" s="113">
        <v>0.98958333333333337</v>
      </c>
      <c r="P422" s="113">
        <v>5.208333333333337E-2</v>
      </c>
      <c r="Q422" s="116">
        <v>1570</v>
      </c>
      <c r="R422" s="117">
        <v>2.54</v>
      </c>
      <c r="S422" s="117">
        <v>27.362400000000001</v>
      </c>
      <c r="T422" s="117">
        <v>2076.6</v>
      </c>
      <c r="U422" s="117">
        <v>59.5</v>
      </c>
      <c r="V422" s="117">
        <v>0.81799999999999995</v>
      </c>
      <c r="W422" s="117">
        <v>26.996400000000001</v>
      </c>
      <c r="X422" s="117">
        <v>102.5</v>
      </c>
      <c r="Y422" s="117">
        <v>1530.3</v>
      </c>
      <c r="Z422" s="117">
        <v>2.899</v>
      </c>
      <c r="AA422" s="117">
        <v>27.337</v>
      </c>
      <c r="AB422" s="118">
        <v>2007</v>
      </c>
      <c r="AH422" s="72" t="str">
        <f>IF(AND(B422="Premier League",E422="Live"),_xlfn.XLOOKUP(_xlfn.TEXTJOIN(" vs ",,C422:D422),Calendar!G:G,Calendar!B:B),IF(AND(B422="Premier League",E422="Highlights"),_xlfn.XLOOKUP(H422,Calendar!O:O,Calendar!N:N,,-1),""))</f>
        <v>Matchweek 01</v>
      </c>
    </row>
    <row r="423" spans="1:34" s="72" customFormat="1" hidden="1" x14ac:dyDescent="0.35">
      <c r="A423" s="112" t="s">
        <v>70</v>
      </c>
      <c r="B423" s="112" t="s">
        <v>146</v>
      </c>
      <c r="C423" s="112" t="s">
        <v>521</v>
      </c>
      <c r="D423" s="112" t="s">
        <v>109</v>
      </c>
      <c r="E423" s="112" t="s">
        <v>41</v>
      </c>
      <c r="F423" s="113">
        <v>0.83333333333333337</v>
      </c>
      <c r="G423" s="112"/>
      <c r="H423" s="114">
        <v>45957</v>
      </c>
      <c r="I423" s="112" t="s">
        <v>522</v>
      </c>
      <c r="J423" s="115" t="s">
        <v>74</v>
      </c>
      <c r="K423" s="112" t="s">
        <v>53</v>
      </c>
      <c r="L423" s="112" t="s">
        <v>54</v>
      </c>
      <c r="M423" s="115" t="s">
        <v>55</v>
      </c>
      <c r="N423" s="113">
        <v>0.83402777777777781</v>
      </c>
      <c r="O423" s="113">
        <v>0.91319444444444453</v>
      </c>
      <c r="P423" s="113">
        <v>7.9166666666666718E-2</v>
      </c>
      <c r="Q423" s="116">
        <v>29.1</v>
      </c>
      <c r="R423" s="117">
        <v>4.7E-2</v>
      </c>
      <c r="S423" s="117">
        <v>5.3999999999999999E-2</v>
      </c>
      <c r="T423" s="117">
        <v>1.3</v>
      </c>
      <c r="U423" s="117">
        <v>1.7999999999999999E-2</v>
      </c>
      <c r="V423" s="117">
        <v>0.02</v>
      </c>
      <c r="W423" s="117">
        <v>29</v>
      </c>
      <c r="X423" s="117">
        <v>5.5E-2</v>
      </c>
      <c r="Y423" s="117">
        <v>6.3E-2</v>
      </c>
      <c r="Z423" s="117">
        <v>0.2</v>
      </c>
      <c r="AA423" s="117">
        <v>2E-3</v>
      </c>
      <c r="AB423" s="118">
        <v>3.0000000000000001E-3</v>
      </c>
      <c r="AH423" s="72" t="str">
        <f>IF(AND(B423="Premier League",E423="Live"),_xlfn.XLOOKUP(_xlfn.TEXTJOIN(" vs ",,C423:D423),Calendar!G:G,Calendar!B:B),IF(AND(B423="Premier League",E423="Highlights"),_xlfn.XLOOKUP(H423,Calendar!O:O,Calendar!N:N,,-1),""))</f>
        <v/>
      </c>
    </row>
    <row r="424" spans="1:34" s="72" customFormat="1" hidden="1" x14ac:dyDescent="0.35">
      <c r="A424" s="112" t="s">
        <v>70</v>
      </c>
      <c r="B424" s="112" t="s">
        <v>146</v>
      </c>
      <c r="C424" s="112" t="s">
        <v>521</v>
      </c>
      <c r="D424" s="112" t="s">
        <v>109</v>
      </c>
      <c r="E424" s="112" t="s">
        <v>41</v>
      </c>
      <c r="F424" s="113">
        <v>0.83333333333333337</v>
      </c>
      <c r="G424" s="112"/>
      <c r="H424" s="114">
        <v>45957</v>
      </c>
      <c r="I424" s="112" t="s">
        <v>522</v>
      </c>
      <c r="J424" s="115" t="s">
        <v>74</v>
      </c>
      <c r="K424" s="112" t="s">
        <v>53</v>
      </c>
      <c r="L424" s="112" t="s">
        <v>120</v>
      </c>
      <c r="M424" s="115" t="s">
        <v>55</v>
      </c>
      <c r="N424" s="113">
        <v>0.83402777777777781</v>
      </c>
      <c r="O424" s="113">
        <v>0.91319444444444453</v>
      </c>
      <c r="P424" s="113">
        <v>7.9166666666666718E-2</v>
      </c>
      <c r="Q424" s="116">
        <v>142.4</v>
      </c>
      <c r="R424" s="117">
        <v>0.23</v>
      </c>
      <c r="S424" s="117">
        <v>0.26300000000000001</v>
      </c>
      <c r="T424" s="117">
        <v>13.9</v>
      </c>
      <c r="U424" s="117">
        <v>0.191</v>
      </c>
      <c r="V424" s="117">
        <v>0.218</v>
      </c>
      <c r="W424" s="117">
        <v>139.4</v>
      </c>
      <c r="X424" s="117">
        <v>0.26400000000000001</v>
      </c>
      <c r="Y424" s="117">
        <v>0.30099999999999999</v>
      </c>
      <c r="Z424" s="117">
        <v>3</v>
      </c>
      <c r="AA424" s="117">
        <v>3.3000000000000002E-2</v>
      </c>
      <c r="AB424" s="118">
        <v>3.7999999999999999E-2</v>
      </c>
      <c r="AH424" s="72" t="str">
        <f>IF(AND(B424="Premier League",E424="Live"),_xlfn.XLOOKUP(_xlfn.TEXTJOIN(" vs ",,C424:D424),Calendar!G:G,Calendar!B:B),IF(AND(B424="Premier League",E424="Highlights"),_xlfn.XLOOKUP(H424,Calendar!O:O,Calendar!N:N,,-1),""))</f>
        <v/>
      </c>
    </row>
    <row r="425" spans="1:34" s="72" customFormat="1" hidden="1" x14ac:dyDescent="0.35">
      <c r="A425" s="112" t="s">
        <v>70</v>
      </c>
      <c r="B425" s="112" t="s">
        <v>32</v>
      </c>
      <c r="C425" s="112"/>
      <c r="D425" s="112"/>
      <c r="E425" s="112" t="s">
        <v>33</v>
      </c>
      <c r="F425" s="113">
        <v>0.32291666666666669</v>
      </c>
      <c r="G425" s="112"/>
      <c r="H425" s="114">
        <v>45957</v>
      </c>
      <c r="I425" s="112" t="s">
        <v>522</v>
      </c>
      <c r="J425" s="115" t="s">
        <v>74</v>
      </c>
      <c r="K425" s="112" t="s">
        <v>553</v>
      </c>
      <c r="L425" s="112" t="s">
        <v>278</v>
      </c>
      <c r="M425" s="115" t="s">
        <v>36</v>
      </c>
      <c r="N425" s="113">
        <v>0.32222222222222224</v>
      </c>
      <c r="O425" s="113">
        <v>0.37406250000000002</v>
      </c>
      <c r="P425" s="113">
        <v>5.1481481481481482E-2</v>
      </c>
      <c r="Q425" s="116">
        <v>119.5</v>
      </c>
      <c r="R425" s="117">
        <v>0.193</v>
      </c>
      <c r="S425" s="117">
        <v>3.2094999999999998</v>
      </c>
      <c r="T425" s="117">
        <v>176.1</v>
      </c>
      <c r="U425" s="117">
        <v>0</v>
      </c>
      <c r="V425" s="117">
        <v>0</v>
      </c>
      <c r="W425" s="117">
        <v>0</v>
      </c>
      <c r="X425" s="117">
        <v>1.4</v>
      </c>
      <c r="Y425" s="117">
        <v>107.5</v>
      </c>
      <c r="Z425" s="117">
        <v>0.20399999999999999</v>
      </c>
      <c r="AA425" s="117">
        <v>3.0312000000000001</v>
      </c>
      <c r="AB425" s="118">
        <v>150.5</v>
      </c>
      <c r="AH425" s="72" t="str">
        <f>IF(AND(B425="Premier League",E425="Live"),_xlfn.XLOOKUP(_xlfn.TEXTJOIN(" vs ",,C425:D425),Calendar!G:G,Calendar!B:B),IF(AND(B425="Premier League",E425="Highlights"),_xlfn.XLOOKUP(H425,Calendar!O:O,Calendar!N:N,,-1),""))</f>
        <v>Matchweek 01</v>
      </c>
    </row>
    <row r="426" spans="1:34" s="72" customFormat="1" hidden="1" x14ac:dyDescent="0.35">
      <c r="A426" s="112" t="s">
        <v>70</v>
      </c>
      <c r="B426" s="112" t="s">
        <v>478</v>
      </c>
      <c r="C426" s="112" t="s">
        <v>657</v>
      </c>
      <c r="D426" s="112" t="s">
        <v>661</v>
      </c>
      <c r="E426" s="112" t="s">
        <v>41</v>
      </c>
      <c r="F426" s="113">
        <v>0.79166666666666663</v>
      </c>
      <c r="G426" s="112"/>
      <c r="H426" s="114">
        <v>45958</v>
      </c>
      <c r="I426" s="112" t="s">
        <v>522</v>
      </c>
      <c r="J426" s="115" t="s">
        <v>122</v>
      </c>
      <c r="K426" s="112" t="s">
        <v>53</v>
      </c>
      <c r="L426" s="112" t="s">
        <v>350</v>
      </c>
      <c r="M426" s="115" t="s">
        <v>80</v>
      </c>
      <c r="N426" s="113">
        <v>0.79166666666666674</v>
      </c>
      <c r="O426" s="113">
        <v>0.87152777777777779</v>
      </c>
      <c r="P426" s="113">
        <v>7.9861111111111049E-2</v>
      </c>
      <c r="Q426" s="116">
        <v>568.20000000000005</v>
      </c>
      <c r="R426" s="117">
        <v>0.91900000000000004</v>
      </c>
      <c r="S426" s="117">
        <v>4.2785000000000002</v>
      </c>
      <c r="T426" s="117">
        <v>769.3</v>
      </c>
      <c r="U426" s="117">
        <v>14.9</v>
      </c>
      <c r="V426" s="117">
        <v>0.20499999999999999</v>
      </c>
      <c r="W426" s="117">
        <v>4.5303000000000004</v>
      </c>
      <c r="X426" s="117">
        <v>36.200000000000003</v>
      </c>
      <c r="Y426" s="117">
        <v>533.79999999999995</v>
      </c>
      <c r="Z426" s="117">
        <v>1.0109999999999999</v>
      </c>
      <c r="AA426" s="117">
        <v>4.1436999999999999</v>
      </c>
      <c r="AB426" s="118">
        <v>729.1</v>
      </c>
      <c r="AH426" s="72" t="str">
        <f>IF(AND(B426="Premier League",E426="Live"),_xlfn.XLOOKUP(_xlfn.TEXTJOIN(" vs ",,C426:D426),Calendar!G:G,Calendar!B:B),IF(AND(B426="Premier League",E426="Highlights"),_xlfn.XLOOKUP(H426,Calendar!O:O,Calendar!N:N,,-1),""))</f>
        <v/>
      </c>
    </row>
    <row r="427" spans="1:34" s="72" customFormat="1" hidden="1" x14ac:dyDescent="0.35">
      <c r="A427" s="112" t="s">
        <v>70</v>
      </c>
      <c r="B427" s="112" t="s">
        <v>478</v>
      </c>
      <c r="C427" s="112" t="s">
        <v>662</v>
      </c>
      <c r="D427" s="112" t="s">
        <v>663</v>
      </c>
      <c r="E427" s="112" t="s">
        <v>41</v>
      </c>
      <c r="F427" s="113">
        <v>0.82291666666666663</v>
      </c>
      <c r="G427" s="112"/>
      <c r="H427" s="114">
        <v>45958</v>
      </c>
      <c r="I427" s="112" t="s">
        <v>522</v>
      </c>
      <c r="J427" s="115" t="s">
        <v>122</v>
      </c>
      <c r="K427" s="112" t="s">
        <v>53</v>
      </c>
      <c r="L427" s="112" t="s">
        <v>618</v>
      </c>
      <c r="M427" s="115" t="s">
        <v>36</v>
      </c>
      <c r="N427" s="113">
        <v>0.82291666666666674</v>
      </c>
      <c r="O427" s="113">
        <v>0.90069444444444446</v>
      </c>
      <c r="P427" s="113">
        <v>7.7777777777777724E-2</v>
      </c>
      <c r="Q427" s="116">
        <v>27.6</v>
      </c>
      <c r="R427" s="117">
        <v>0.94299999999999995</v>
      </c>
      <c r="S427" s="117">
        <v>3.3799000000000001</v>
      </c>
      <c r="T427" s="117">
        <v>66.599999999999994</v>
      </c>
      <c r="U427" s="117">
        <v>0</v>
      </c>
      <c r="V427" s="117">
        <v>0</v>
      </c>
      <c r="W427" s="117">
        <v>0</v>
      </c>
      <c r="X427" s="117" t="s">
        <v>541</v>
      </c>
      <c r="Y427" s="117">
        <v>27.5</v>
      </c>
      <c r="Z427" s="117">
        <v>1.0900000000000001</v>
      </c>
      <c r="AA427" s="117">
        <v>3.5270000000000001</v>
      </c>
      <c r="AB427" s="118">
        <v>66.599999999999994</v>
      </c>
      <c r="AH427" s="72" t="str">
        <f>IF(AND(B427="Premier League",E427="Live"),_xlfn.XLOOKUP(_xlfn.TEXTJOIN(" vs ",,C427:D427),Calendar!G:G,Calendar!B:B),IF(AND(B427="Premier League",E427="Highlights"),_xlfn.XLOOKUP(H427,Calendar!O:O,Calendar!N:N,,-1),""))</f>
        <v/>
      </c>
    </row>
    <row r="428" spans="1:34" s="72" customFormat="1" hidden="1" x14ac:dyDescent="0.35">
      <c r="A428" s="112" t="s">
        <v>70</v>
      </c>
      <c r="B428" s="112" t="s">
        <v>103</v>
      </c>
      <c r="C428" s="112" t="s">
        <v>110</v>
      </c>
      <c r="D428" s="112" t="s">
        <v>119</v>
      </c>
      <c r="E428" s="112" t="s">
        <v>41</v>
      </c>
      <c r="F428" s="113">
        <v>0.83333333333333337</v>
      </c>
      <c r="G428" s="112"/>
      <c r="H428" s="114">
        <v>45958</v>
      </c>
      <c r="I428" s="112" t="s">
        <v>522</v>
      </c>
      <c r="J428" s="115" t="s">
        <v>122</v>
      </c>
      <c r="K428" s="112" t="s">
        <v>53</v>
      </c>
      <c r="L428" s="112" t="s">
        <v>549</v>
      </c>
      <c r="M428" s="115" t="s">
        <v>80</v>
      </c>
      <c r="N428" s="113">
        <v>0.83333333333333337</v>
      </c>
      <c r="O428" s="113">
        <v>0.91319444444444453</v>
      </c>
      <c r="P428" s="113">
        <v>7.986111111111116E-2</v>
      </c>
      <c r="Q428" s="116">
        <v>1226.5</v>
      </c>
      <c r="R428" s="117">
        <v>1.984</v>
      </c>
      <c r="S428" s="117">
        <v>8.2064000000000004</v>
      </c>
      <c r="T428" s="117">
        <v>1511.6</v>
      </c>
      <c r="U428" s="117">
        <v>66.2</v>
      </c>
      <c r="V428" s="117">
        <v>0.91</v>
      </c>
      <c r="W428" s="117">
        <v>12.831899999999999</v>
      </c>
      <c r="X428" s="117">
        <v>84.5</v>
      </c>
      <c r="Y428" s="117">
        <v>1188.8</v>
      </c>
      <c r="Z428" s="117">
        <v>2.2519999999999998</v>
      </c>
      <c r="AA428" s="117">
        <v>8.1783000000000001</v>
      </c>
      <c r="AB428" s="118">
        <v>1473.3</v>
      </c>
      <c r="AH428" s="72" t="str">
        <f>IF(AND(B428="Premier League",E428="Live"),_xlfn.XLOOKUP(_xlfn.TEXTJOIN(" vs ",,C428:D428),Calendar!G:G,Calendar!B:B),IF(AND(B428="Premier League",E428="Highlights"),_xlfn.XLOOKUP(H428,Calendar!O:O,Calendar!N:N,,-1),""))</f>
        <v/>
      </c>
    </row>
    <row r="429" spans="1:34" s="72" customFormat="1" hidden="1" x14ac:dyDescent="0.35">
      <c r="A429" s="112" t="s">
        <v>70</v>
      </c>
      <c r="B429" s="112" t="s">
        <v>103</v>
      </c>
      <c r="C429" s="112" t="s">
        <v>110</v>
      </c>
      <c r="D429" s="112" t="s">
        <v>119</v>
      </c>
      <c r="E429" s="112" t="s">
        <v>41</v>
      </c>
      <c r="F429" s="113">
        <v>0.83333333333333337</v>
      </c>
      <c r="G429" s="112"/>
      <c r="H429" s="114">
        <v>45958</v>
      </c>
      <c r="I429" s="112" t="s">
        <v>522</v>
      </c>
      <c r="J429" s="115" t="s">
        <v>122</v>
      </c>
      <c r="K429" s="112" t="s">
        <v>53</v>
      </c>
      <c r="L429" s="112" t="s">
        <v>54</v>
      </c>
      <c r="M429" s="115" t="s">
        <v>55</v>
      </c>
      <c r="N429" s="113">
        <v>0.83333333333333337</v>
      </c>
      <c r="O429" s="113">
        <v>0.91319444444444453</v>
      </c>
      <c r="P429" s="113">
        <v>7.986111111111116E-2</v>
      </c>
      <c r="Q429" s="116">
        <v>143.19999999999999</v>
      </c>
      <c r="R429" s="117">
        <v>0.23200000000000001</v>
      </c>
      <c r="S429" s="117">
        <v>0.95809999999999995</v>
      </c>
      <c r="T429" s="117">
        <v>178.5</v>
      </c>
      <c r="U429" s="117">
        <v>0.9</v>
      </c>
      <c r="V429" s="117">
        <v>1.2E-2</v>
      </c>
      <c r="W429" s="117">
        <v>0.17449999999999999</v>
      </c>
      <c r="X429" s="117">
        <v>8.5</v>
      </c>
      <c r="Y429" s="117">
        <v>132.5</v>
      </c>
      <c r="Z429" s="117">
        <v>0.251</v>
      </c>
      <c r="AA429" s="117">
        <v>0.91149999999999998</v>
      </c>
      <c r="AB429" s="118">
        <v>172.8</v>
      </c>
      <c r="AH429" s="72" t="str">
        <f>IF(AND(B429="Premier League",E429="Live"),_xlfn.XLOOKUP(_xlfn.TEXTJOIN(" vs ",,C429:D429),Calendar!G:G,Calendar!B:B),IF(AND(B429="Premier League",E429="Highlights"),_xlfn.XLOOKUP(H429,Calendar!O:O,Calendar!N:N,,-1),""))</f>
        <v/>
      </c>
    </row>
    <row r="430" spans="1:34" s="72" customFormat="1" hidden="1" x14ac:dyDescent="0.35">
      <c r="A430" s="112" t="s">
        <v>70</v>
      </c>
      <c r="B430" s="112" t="s">
        <v>103</v>
      </c>
      <c r="C430" s="112" t="s">
        <v>110</v>
      </c>
      <c r="D430" s="112" t="s">
        <v>119</v>
      </c>
      <c r="E430" s="112" t="s">
        <v>41</v>
      </c>
      <c r="F430" s="113">
        <v>0.83333333333333337</v>
      </c>
      <c r="G430" s="112"/>
      <c r="H430" s="114">
        <v>45958</v>
      </c>
      <c r="I430" s="112" t="s">
        <v>522</v>
      </c>
      <c r="J430" s="115" t="s">
        <v>122</v>
      </c>
      <c r="K430" s="112" t="s">
        <v>53</v>
      </c>
      <c r="L430" s="112" t="s">
        <v>120</v>
      </c>
      <c r="M430" s="115" t="s">
        <v>55</v>
      </c>
      <c r="N430" s="113">
        <v>0.83333333333333337</v>
      </c>
      <c r="O430" s="113">
        <v>0.91319444444444453</v>
      </c>
      <c r="P430" s="113">
        <v>7.986111111111116E-2</v>
      </c>
      <c r="Q430" s="116">
        <v>48</v>
      </c>
      <c r="R430" s="117">
        <v>7.8E-2</v>
      </c>
      <c r="S430" s="117">
        <v>0.32119999999999999</v>
      </c>
      <c r="T430" s="117">
        <v>76.599999999999994</v>
      </c>
      <c r="U430" s="117">
        <v>5.9</v>
      </c>
      <c r="V430" s="117">
        <v>8.1000000000000003E-2</v>
      </c>
      <c r="W430" s="117">
        <v>1.1435999999999999</v>
      </c>
      <c r="X430" s="117">
        <v>13.5</v>
      </c>
      <c r="Y430" s="117">
        <v>45.5</v>
      </c>
      <c r="Z430" s="117">
        <v>8.5999999999999993E-2</v>
      </c>
      <c r="AA430" s="117">
        <v>0.313</v>
      </c>
      <c r="AB430" s="118">
        <v>74.2</v>
      </c>
      <c r="AH430" s="72" t="str">
        <f>IF(AND(B430="Premier League",E430="Live"),_xlfn.XLOOKUP(_xlfn.TEXTJOIN(" vs ",,C430:D430),Calendar!G:G,Calendar!B:B),IF(AND(B430="Premier League",E430="Highlights"),_xlfn.XLOOKUP(H430,Calendar!O:O,Calendar!N:N,,-1),""))</f>
        <v/>
      </c>
    </row>
    <row r="431" spans="1:34" s="72" customFormat="1" hidden="1" x14ac:dyDescent="0.35">
      <c r="A431" s="112" t="s">
        <v>70</v>
      </c>
      <c r="B431" s="112" t="s">
        <v>103</v>
      </c>
      <c r="C431" s="112" t="s">
        <v>110</v>
      </c>
      <c r="D431" s="112" t="s">
        <v>119</v>
      </c>
      <c r="E431" s="112" t="s">
        <v>41</v>
      </c>
      <c r="F431" s="113">
        <v>0.83333333333333337</v>
      </c>
      <c r="G431" s="112"/>
      <c r="H431" s="114">
        <v>45958</v>
      </c>
      <c r="I431" s="112" t="s">
        <v>522</v>
      </c>
      <c r="J431" s="115" t="s">
        <v>122</v>
      </c>
      <c r="K431" s="112" t="s">
        <v>53</v>
      </c>
      <c r="L431" s="112" t="s">
        <v>548</v>
      </c>
      <c r="M431" s="115" t="s">
        <v>55</v>
      </c>
      <c r="N431" s="113">
        <v>0.83333333333333337</v>
      </c>
      <c r="O431" s="113">
        <v>0.91319444444444453</v>
      </c>
      <c r="P431" s="113">
        <v>7.986111111111116E-2</v>
      </c>
      <c r="Q431" s="116">
        <v>21.1</v>
      </c>
      <c r="R431" s="117">
        <v>3.4000000000000002E-2</v>
      </c>
      <c r="S431" s="117">
        <v>0.14119999999999999</v>
      </c>
      <c r="T431" s="117">
        <v>44.4</v>
      </c>
      <c r="U431" s="117">
        <v>0.2</v>
      </c>
      <c r="V431" s="117">
        <v>3.0000000000000001E-3</v>
      </c>
      <c r="W431" s="117">
        <v>3.8800000000000001E-2</v>
      </c>
      <c r="X431" s="117">
        <v>8.8000000000000007</v>
      </c>
      <c r="Y431" s="117">
        <v>20.8</v>
      </c>
      <c r="Z431" s="117">
        <v>3.9E-2</v>
      </c>
      <c r="AA431" s="117">
        <v>0.1431</v>
      </c>
      <c r="AB431" s="118">
        <v>41.6</v>
      </c>
      <c r="AH431" s="72" t="str">
        <f>IF(AND(B431="Premier League",E431="Live"),_xlfn.XLOOKUP(_xlfn.TEXTJOIN(" vs ",,C431:D431),Calendar!G:G,Calendar!B:B),IF(AND(B431="Premier League",E431="Highlights"),_xlfn.XLOOKUP(H431,Calendar!O:O,Calendar!N:N,,-1),""))</f>
        <v/>
      </c>
    </row>
    <row r="432" spans="1:34" s="72" customFormat="1" hidden="1" x14ac:dyDescent="0.35">
      <c r="A432" s="112" t="s">
        <v>70</v>
      </c>
      <c r="B432" s="112" t="s">
        <v>103</v>
      </c>
      <c r="C432" s="112" t="s">
        <v>45</v>
      </c>
      <c r="D432" s="112" t="s">
        <v>81</v>
      </c>
      <c r="E432" s="112" t="s">
        <v>41</v>
      </c>
      <c r="F432" s="113">
        <v>0.82291666666666663</v>
      </c>
      <c r="G432" s="112"/>
      <c r="H432" s="114">
        <v>45959</v>
      </c>
      <c r="I432" s="112" t="s">
        <v>522</v>
      </c>
      <c r="J432" s="115" t="s">
        <v>123</v>
      </c>
      <c r="K432" s="112" t="s">
        <v>53</v>
      </c>
      <c r="L432" s="112" t="s">
        <v>57</v>
      </c>
      <c r="M432" s="115" t="s">
        <v>55</v>
      </c>
      <c r="N432" s="113">
        <v>0.82291666666666674</v>
      </c>
      <c r="O432" s="113">
        <v>0.90208333333333335</v>
      </c>
      <c r="P432" s="113">
        <v>7.9166666666666607E-2</v>
      </c>
      <c r="Q432" s="116">
        <v>716.6</v>
      </c>
      <c r="R432" s="117">
        <v>1.159</v>
      </c>
      <c r="S432" s="117">
        <v>4.2980999999999998</v>
      </c>
      <c r="T432" s="117">
        <v>909.5</v>
      </c>
      <c r="U432" s="117">
        <v>104.4</v>
      </c>
      <c r="V432" s="117">
        <v>1.4350000000000001</v>
      </c>
      <c r="W432" s="117">
        <v>12.066599999999999</v>
      </c>
      <c r="X432" s="117">
        <v>126.4</v>
      </c>
      <c r="Y432" s="117">
        <v>672.6</v>
      </c>
      <c r="Z432" s="117">
        <v>1.274</v>
      </c>
      <c r="AA432" s="117">
        <v>4.1879</v>
      </c>
      <c r="AB432" s="118">
        <v>862.3</v>
      </c>
      <c r="AH432" s="72" t="str">
        <f>IF(AND(B432="Premier League",E432="Live"),_xlfn.XLOOKUP(_xlfn.TEXTJOIN(" vs ",,C432:D432),Calendar!G:G,Calendar!B:B),IF(AND(B432="Premier League",E432="Highlights"),_xlfn.XLOOKUP(H432,Calendar!O:O,Calendar!N:N,,-1),""))</f>
        <v/>
      </c>
    </row>
    <row r="433" spans="1:34" s="72" customFormat="1" hidden="1" x14ac:dyDescent="0.35">
      <c r="A433" s="112" t="s">
        <v>70</v>
      </c>
      <c r="B433" s="112" t="s">
        <v>529</v>
      </c>
      <c r="C433" s="112" t="s">
        <v>545</v>
      </c>
      <c r="D433" s="112" t="s">
        <v>194</v>
      </c>
      <c r="E433" s="112" t="s">
        <v>41</v>
      </c>
      <c r="F433" s="113">
        <v>0.82291666666666663</v>
      </c>
      <c r="G433" s="112"/>
      <c r="H433" s="114">
        <v>45959</v>
      </c>
      <c r="I433" s="112" t="s">
        <v>522</v>
      </c>
      <c r="J433" s="115" t="s">
        <v>123</v>
      </c>
      <c r="K433" s="112" t="s">
        <v>53</v>
      </c>
      <c r="L433" s="112" t="s">
        <v>120</v>
      </c>
      <c r="M433" s="115" t="s">
        <v>55</v>
      </c>
      <c r="N433" s="113">
        <v>0.82291666666666674</v>
      </c>
      <c r="O433" s="113">
        <v>0.90208333333333335</v>
      </c>
      <c r="P433" s="113">
        <v>7.9166666666666607E-2</v>
      </c>
      <c r="Q433" s="116">
        <v>164.1</v>
      </c>
      <c r="R433" s="117">
        <v>0.26500000000000001</v>
      </c>
      <c r="S433" s="117">
        <v>0.98419999999999996</v>
      </c>
      <c r="T433" s="117">
        <v>229.3</v>
      </c>
      <c r="U433" s="117">
        <v>10.4</v>
      </c>
      <c r="V433" s="117">
        <v>0.14299999999999999</v>
      </c>
      <c r="W433" s="117">
        <v>1.202</v>
      </c>
      <c r="X433" s="117">
        <v>23</v>
      </c>
      <c r="Y433" s="117">
        <v>160.6</v>
      </c>
      <c r="Z433" s="117">
        <v>0.30399999999999999</v>
      </c>
      <c r="AA433" s="117">
        <v>1</v>
      </c>
      <c r="AB433" s="118">
        <v>220.3</v>
      </c>
      <c r="AH433" s="72" t="str">
        <f>IF(AND(B433="Premier League",E433="Live"),_xlfn.XLOOKUP(_xlfn.TEXTJOIN(" vs ",,C433:D433),Calendar!G:G,Calendar!B:B),IF(AND(B433="Premier League",E433="Highlights"),_xlfn.XLOOKUP(H433,Calendar!O:O,Calendar!N:N,,-1),""))</f>
        <v/>
      </c>
    </row>
    <row r="434" spans="1:34" s="72" customFormat="1" hidden="1" x14ac:dyDescent="0.35">
      <c r="A434" s="112" t="s">
        <v>70</v>
      </c>
      <c r="B434" s="112" t="s">
        <v>103</v>
      </c>
      <c r="C434" s="112" t="s">
        <v>46</v>
      </c>
      <c r="D434" s="112" t="s">
        <v>48</v>
      </c>
      <c r="E434" s="112" t="s">
        <v>41</v>
      </c>
      <c r="F434" s="113">
        <v>0.83333333333333337</v>
      </c>
      <c r="G434" s="112"/>
      <c r="H434" s="114">
        <v>45959</v>
      </c>
      <c r="I434" s="112" t="s">
        <v>522</v>
      </c>
      <c r="J434" s="115" t="s">
        <v>123</v>
      </c>
      <c r="K434" s="112" t="s">
        <v>53</v>
      </c>
      <c r="L434" s="112" t="s">
        <v>549</v>
      </c>
      <c r="M434" s="115" t="s">
        <v>80</v>
      </c>
      <c r="N434" s="113">
        <v>0.83402777777777781</v>
      </c>
      <c r="O434" s="113">
        <v>0.91180555555555554</v>
      </c>
      <c r="P434" s="113">
        <v>7.7777777777777724E-2</v>
      </c>
      <c r="Q434" s="116">
        <v>1724</v>
      </c>
      <c r="R434" s="117">
        <v>2.7890000000000001</v>
      </c>
      <c r="S434" s="117">
        <v>9.5525000000000002</v>
      </c>
      <c r="T434" s="117">
        <v>2001.8</v>
      </c>
      <c r="U434" s="117">
        <v>40</v>
      </c>
      <c r="V434" s="117">
        <v>0.55000000000000004</v>
      </c>
      <c r="W434" s="117">
        <v>3.9358</v>
      </c>
      <c r="X434" s="117">
        <v>55.3</v>
      </c>
      <c r="Y434" s="117">
        <v>1655.6</v>
      </c>
      <c r="Z434" s="117">
        <v>3.137</v>
      </c>
      <c r="AA434" s="117">
        <v>9.5381</v>
      </c>
      <c r="AB434" s="118">
        <v>1916.8</v>
      </c>
      <c r="AH434" s="72" t="str">
        <f>IF(AND(B434="Premier League",E434="Live"),_xlfn.XLOOKUP(_xlfn.TEXTJOIN(" vs ",,C434:D434),Calendar!G:G,Calendar!B:B),IF(AND(B434="Premier League",E434="Highlights"),_xlfn.XLOOKUP(H434,Calendar!O:O,Calendar!N:N,,-1),""))</f>
        <v/>
      </c>
    </row>
    <row r="435" spans="1:34" s="72" customFormat="1" hidden="1" x14ac:dyDescent="0.35">
      <c r="A435" s="112" t="s">
        <v>70</v>
      </c>
      <c r="B435" s="112" t="s">
        <v>103</v>
      </c>
      <c r="C435" s="112" t="s">
        <v>46</v>
      </c>
      <c r="D435" s="112" t="s">
        <v>48</v>
      </c>
      <c r="E435" s="112" t="s">
        <v>41</v>
      </c>
      <c r="F435" s="113">
        <v>0.83333333333333337</v>
      </c>
      <c r="G435" s="112"/>
      <c r="H435" s="114">
        <v>45959</v>
      </c>
      <c r="I435" s="112" t="s">
        <v>522</v>
      </c>
      <c r="J435" s="115" t="s">
        <v>123</v>
      </c>
      <c r="K435" s="112" t="s">
        <v>53</v>
      </c>
      <c r="L435" s="112" t="s">
        <v>54</v>
      </c>
      <c r="M435" s="115" t="s">
        <v>55</v>
      </c>
      <c r="N435" s="113">
        <v>0.83402777777777781</v>
      </c>
      <c r="O435" s="113">
        <v>0.91180555555555554</v>
      </c>
      <c r="P435" s="113">
        <v>7.7777777777777724E-2</v>
      </c>
      <c r="Q435" s="116">
        <v>394.2</v>
      </c>
      <c r="R435" s="117">
        <v>0.63800000000000001</v>
      </c>
      <c r="S435" s="117">
        <v>2.1842000000000001</v>
      </c>
      <c r="T435" s="117">
        <v>610.6</v>
      </c>
      <c r="U435" s="117">
        <v>41.6</v>
      </c>
      <c r="V435" s="117">
        <v>0.57199999999999995</v>
      </c>
      <c r="W435" s="117">
        <v>4.0933000000000002</v>
      </c>
      <c r="X435" s="117">
        <v>79.7</v>
      </c>
      <c r="Y435" s="117">
        <v>378.1</v>
      </c>
      <c r="Z435" s="117">
        <v>0.71599999999999997</v>
      </c>
      <c r="AA435" s="117">
        <v>2.1783000000000001</v>
      </c>
      <c r="AB435" s="118">
        <v>581</v>
      </c>
      <c r="AH435" s="72" t="str">
        <f>IF(AND(B435="Premier League",E435="Live"),_xlfn.XLOOKUP(_xlfn.TEXTJOIN(" vs ",,C435:D435),Calendar!G:G,Calendar!B:B),IF(AND(B435="Premier League",E435="Highlights"),_xlfn.XLOOKUP(H435,Calendar!O:O,Calendar!N:N,,-1),""))</f>
        <v/>
      </c>
    </row>
    <row r="436" spans="1:34" s="72" customFormat="1" hidden="1" x14ac:dyDescent="0.35">
      <c r="A436" s="112" t="s">
        <v>70</v>
      </c>
      <c r="B436" s="112" t="s">
        <v>581</v>
      </c>
      <c r="C436" s="112" t="s">
        <v>165</v>
      </c>
      <c r="D436" s="112" t="s">
        <v>261</v>
      </c>
      <c r="E436" s="112" t="s">
        <v>41</v>
      </c>
      <c r="F436" s="113">
        <v>0.8125</v>
      </c>
      <c r="G436" s="112"/>
      <c r="H436" s="114">
        <v>45961</v>
      </c>
      <c r="I436" s="112" t="s">
        <v>522</v>
      </c>
      <c r="J436" s="115" t="s">
        <v>71</v>
      </c>
      <c r="K436" s="112" t="s">
        <v>53</v>
      </c>
      <c r="L436" s="112" t="s">
        <v>510</v>
      </c>
      <c r="M436" s="115" t="s">
        <v>511</v>
      </c>
      <c r="N436" s="113">
        <v>0.8125</v>
      </c>
      <c r="O436" s="113">
        <v>0.89236111111111116</v>
      </c>
      <c r="P436" s="113">
        <v>7.986111111111116E-2</v>
      </c>
      <c r="Q436" s="116">
        <v>87.7</v>
      </c>
      <c r="R436" s="117">
        <v>0.14199999999999999</v>
      </c>
      <c r="S436" s="117">
        <v>0.67010000000000003</v>
      </c>
      <c r="T436" s="117">
        <v>163.19999999999999</v>
      </c>
      <c r="U436" s="117">
        <v>12.2</v>
      </c>
      <c r="V436" s="117">
        <v>0.16800000000000001</v>
      </c>
      <c r="W436" s="117">
        <v>3.6825000000000001</v>
      </c>
      <c r="X436" s="117">
        <v>12.8</v>
      </c>
      <c r="Y436" s="117">
        <v>84.3</v>
      </c>
      <c r="Z436" s="117">
        <v>0.16</v>
      </c>
      <c r="AA436" s="117">
        <v>0.65810000000000002</v>
      </c>
      <c r="AB436" s="118">
        <v>163.19999999999999</v>
      </c>
      <c r="AC436" s="72">
        <v>3.4</v>
      </c>
      <c r="AD436" s="72">
        <v>3.7999999999999999E-2</v>
      </c>
      <c r="AE436" s="72">
        <v>1.2213000000000001</v>
      </c>
      <c r="AF436" s="72">
        <v>8.9</v>
      </c>
      <c r="AH436" s="72" t="str">
        <f>IF(AND(B436="Premier League",E436="Live"),_xlfn.XLOOKUP(_xlfn.TEXTJOIN(" vs ",,C436:D436),Calendar!G:G,Calendar!B:B),IF(AND(B436="Premier League",E436="Highlights"),_xlfn.XLOOKUP(H436,Calendar!O:O,Calendar!N:N,,-1),""))</f>
        <v/>
      </c>
    </row>
    <row r="437" spans="1:34" s="72" customFormat="1" hidden="1" x14ac:dyDescent="0.35">
      <c r="A437" s="112" t="s">
        <v>70</v>
      </c>
      <c r="B437" s="112" t="s">
        <v>518</v>
      </c>
      <c r="C437" s="112" t="s">
        <v>664</v>
      </c>
      <c r="D437" s="112" t="s">
        <v>569</v>
      </c>
      <c r="E437" s="112" t="s">
        <v>41</v>
      </c>
      <c r="F437" s="113">
        <v>0.82291666666666663</v>
      </c>
      <c r="G437" s="112"/>
      <c r="H437" s="114">
        <v>45961</v>
      </c>
      <c r="I437" s="112" t="s">
        <v>522</v>
      </c>
      <c r="J437" s="115" t="s">
        <v>71</v>
      </c>
      <c r="K437" s="112" t="s">
        <v>53</v>
      </c>
      <c r="L437" s="112" t="s">
        <v>509</v>
      </c>
      <c r="M437" s="115" t="s">
        <v>36</v>
      </c>
      <c r="N437" s="113">
        <v>0.82430555555555562</v>
      </c>
      <c r="O437" s="113">
        <v>0.90138888888888891</v>
      </c>
      <c r="P437" s="113">
        <v>7.7083333333333282E-2</v>
      </c>
      <c r="Q437" s="116">
        <v>59.7</v>
      </c>
      <c r="R437" s="117">
        <v>9.7000000000000003E-2</v>
      </c>
      <c r="S437" s="117">
        <v>0.44529999999999997</v>
      </c>
      <c r="T437" s="117">
        <v>86.6</v>
      </c>
      <c r="U437" s="117">
        <v>0</v>
      </c>
      <c r="V437" s="117">
        <v>0</v>
      </c>
      <c r="W437" s="117">
        <v>0</v>
      </c>
      <c r="X437" s="117" t="s">
        <v>541</v>
      </c>
      <c r="Y437" s="117">
        <v>58.1</v>
      </c>
      <c r="Z437" s="117">
        <v>0.11</v>
      </c>
      <c r="AA437" s="117">
        <v>0.44269999999999998</v>
      </c>
      <c r="AB437" s="118">
        <v>82.4</v>
      </c>
      <c r="AC437" s="72">
        <v>1.5</v>
      </c>
      <c r="AD437" s="72">
        <v>1.7000000000000001E-2</v>
      </c>
      <c r="AE437" s="72">
        <v>0.52869999999999995</v>
      </c>
      <c r="AF437" s="72">
        <v>4.0999999999999996</v>
      </c>
      <c r="AH437" s="72" t="str">
        <f>IF(AND(B437="Premier League",E437="Live"),_xlfn.XLOOKUP(_xlfn.TEXTJOIN(" vs ",,C437:D437),Calendar!G:G,Calendar!B:B),IF(AND(B437="Premier League",E437="Highlights"),_xlfn.XLOOKUP(H437,Calendar!O:O,Calendar!N:N,,-1),""))</f>
        <v/>
      </c>
    </row>
    <row r="438" spans="1:34" s="72" customFormat="1" hidden="1" x14ac:dyDescent="0.35">
      <c r="A438" s="112" t="s">
        <v>70</v>
      </c>
      <c r="B438" s="112" t="s">
        <v>145</v>
      </c>
      <c r="C438" s="112" t="s">
        <v>110</v>
      </c>
      <c r="D438" s="112" t="s">
        <v>96</v>
      </c>
      <c r="E438" s="112" t="s">
        <v>41</v>
      </c>
      <c r="F438" s="113">
        <v>0.83333333333333337</v>
      </c>
      <c r="G438" s="112"/>
      <c r="H438" s="114">
        <v>45961</v>
      </c>
      <c r="I438" s="112" t="s">
        <v>522</v>
      </c>
      <c r="J438" s="115" t="s">
        <v>71</v>
      </c>
      <c r="K438" s="112" t="s">
        <v>53</v>
      </c>
      <c r="L438" s="112" t="s">
        <v>54</v>
      </c>
      <c r="M438" s="115" t="s">
        <v>55</v>
      </c>
      <c r="N438" s="113">
        <v>0.83333333333333337</v>
      </c>
      <c r="O438" s="113">
        <v>0.91111111111111109</v>
      </c>
      <c r="P438" s="113">
        <v>7.7777777777777724E-2</v>
      </c>
      <c r="Q438" s="116">
        <v>263.8</v>
      </c>
      <c r="R438" s="117">
        <v>0.42699999999999999</v>
      </c>
      <c r="S438" s="117">
        <v>2.1827000000000001</v>
      </c>
      <c r="T438" s="117">
        <v>435</v>
      </c>
      <c r="U438" s="117">
        <v>25.1</v>
      </c>
      <c r="V438" s="117">
        <v>0.34499999999999997</v>
      </c>
      <c r="W438" s="117">
        <v>7.7088000000000001</v>
      </c>
      <c r="X438" s="117">
        <v>50.9</v>
      </c>
      <c r="Y438" s="117">
        <v>258.89999999999998</v>
      </c>
      <c r="Z438" s="117">
        <v>0.49099999999999999</v>
      </c>
      <c r="AA438" s="117">
        <v>2.1879</v>
      </c>
      <c r="AB438" s="118">
        <v>431</v>
      </c>
      <c r="AC438" s="72">
        <v>4.9000000000000004</v>
      </c>
      <c r="AD438" s="72">
        <v>5.3999999999999999E-2</v>
      </c>
      <c r="AE438" s="72">
        <v>1.9375</v>
      </c>
      <c r="AF438" s="72">
        <v>18.5</v>
      </c>
      <c r="AH438" s="72" t="str">
        <f>IF(AND(B438="Premier League",E438="Live"),_xlfn.XLOOKUP(_xlfn.TEXTJOIN(" vs ",,C438:D438),Calendar!G:G,Calendar!B:B),IF(AND(B438="Premier League",E438="Highlights"),_xlfn.XLOOKUP(H438,Calendar!O:O,Calendar!N:N,,-1),""))</f>
        <v/>
      </c>
    </row>
    <row r="439" spans="1:34" s="72" customFormat="1" hidden="1" x14ac:dyDescent="0.35">
      <c r="A439" s="112" t="s">
        <v>70</v>
      </c>
      <c r="B439" s="112" t="s">
        <v>145</v>
      </c>
      <c r="C439" s="112" t="s">
        <v>110</v>
      </c>
      <c r="D439" s="112" t="s">
        <v>96</v>
      </c>
      <c r="E439" s="112" t="s">
        <v>41</v>
      </c>
      <c r="F439" s="113">
        <v>0.83333333333333337</v>
      </c>
      <c r="G439" s="112"/>
      <c r="H439" s="114">
        <v>45961</v>
      </c>
      <c r="I439" s="112" t="s">
        <v>522</v>
      </c>
      <c r="J439" s="115" t="s">
        <v>71</v>
      </c>
      <c r="K439" s="112" t="s">
        <v>53</v>
      </c>
      <c r="L439" s="112" t="s">
        <v>120</v>
      </c>
      <c r="M439" s="115" t="s">
        <v>55</v>
      </c>
      <c r="N439" s="113">
        <v>0.83333333333333337</v>
      </c>
      <c r="O439" s="113">
        <v>0.91111111111111109</v>
      </c>
      <c r="P439" s="113">
        <v>7.7777777777777724E-2</v>
      </c>
      <c r="Q439" s="116">
        <v>79.5</v>
      </c>
      <c r="R439" s="117">
        <v>0.129</v>
      </c>
      <c r="S439" s="117">
        <v>0.65780000000000005</v>
      </c>
      <c r="T439" s="117">
        <v>148.6</v>
      </c>
      <c r="U439" s="117">
        <v>3.8</v>
      </c>
      <c r="V439" s="117">
        <v>5.1999999999999998E-2</v>
      </c>
      <c r="W439" s="117">
        <v>1.1671</v>
      </c>
      <c r="X439" s="117">
        <v>20.2</v>
      </c>
      <c r="Y439" s="117">
        <v>79.400000000000006</v>
      </c>
      <c r="Z439" s="117">
        <v>0.15</v>
      </c>
      <c r="AA439" s="117">
        <v>0.67100000000000004</v>
      </c>
      <c r="AB439" s="118">
        <v>148.6</v>
      </c>
      <c r="AC439" s="72">
        <v>0</v>
      </c>
      <c r="AD439" s="72">
        <v>0</v>
      </c>
      <c r="AE439" s="72">
        <v>0</v>
      </c>
      <c r="AF439" s="72">
        <v>8</v>
      </c>
      <c r="AH439" s="72" t="str">
        <f>IF(AND(B439="Premier League",E439="Live"),_xlfn.XLOOKUP(_xlfn.TEXTJOIN(" vs ",,C439:D439),Calendar!G:G,Calendar!B:B),IF(AND(B439="Premier League",E439="Highlights"),_xlfn.XLOOKUP(H439,Calendar!O:O,Calendar!N:N,,-1),""))</f>
        <v/>
      </c>
    </row>
    <row r="440" spans="1:34" s="72" customFormat="1" hidden="1" x14ac:dyDescent="0.35">
      <c r="A440" s="112" t="s">
        <v>70</v>
      </c>
      <c r="B440" s="112" t="s">
        <v>581</v>
      </c>
      <c r="C440" s="112" t="s">
        <v>665</v>
      </c>
      <c r="D440" s="112" t="s">
        <v>666</v>
      </c>
      <c r="E440" s="112" t="s">
        <v>41</v>
      </c>
      <c r="F440" s="113">
        <v>0.5</v>
      </c>
      <c r="G440" s="112"/>
      <c r="H440" s="114">
        <v>45962</v>
      </c>
      <c r="I440" s="112" t="s">
        <v>522</v>
      </c>
      <c r="J440" s="115" t="s">
        <v>37</v>
      </c>
      <c r="K440" s="112" t="s">
        <v>53</v>
      </c>
      <c r="L440" s="112" t="s">
        <v>510</v>
      </c>
      <c r="M440" s="115" t="s">
        <v>511</v>
      </c>
      <c r="N440" s="113">
        <v>0.50069444444444444</v>
      </c>
      <c r="O440" s="113">
        <v>0.5805555555555556</v>
      </c>
      <c r="P440" s="113">
        <v>7.986111111111116E-2</v>
      </c>
      <c r="Q440" s="116">
        <v>95.6</v>
      </c>
      <c r="R440" s="117">
        <v>0.156</v>
      </c>
      <c r="S440" s="117">
        <v>1.8977999999999999</v>
      </c>
      <c r="T440" s="117">
        <v>133.5</v>
      </c>
      <c r="U440" s="117">
        <v>6</v>
      </c>
      <c r="V440" s="117">
        <v>8.3000000000000004E-2</v>
      </c>
      <c r="W440" s="117">
        <v>3.7221000000000002</v>
      </c>
      <c r="X440" s="117">
        <v>17.600000000000001</v>
      </c>
      <c r="Y440" s="117">
        <v>87.3</v>
      </c>
      <c r="Z440" s="117">
        <v>0.16700000000000001</v>
      </c>
      <c r="AA440" s="117">
        <v>1.7971999999999999</v>
      </c>
      <c r="AB440" s="118">
        <v>125.2</v>
      </c>
      <c r="AC440" s="72">
        <v>8.3000000000000007</v>
      </c>
      <c r="AD440" s="72">
        <v>9.1999999999999998E-2</v>
      </c>
      <c r="AE440" s="72">
        <v>4.6162000000000001</v>
      </c>
      <c r="AF440" s="72">
        <v>10</v>
      </c>
      <c r="AH440" s="72" t="str">
        <f>IF(AND(B440="Premier League",E440="Live"),_xlfn.XLOOKUP(_xlfn.TEXTJOIN(" vs ",,C440:D440),Calendar!G:G,Calendar!B:B),IF(AND(B440="Premier League",E440="Highlights"),_xlfn.XLOOKUP(H440,Calendar!O:O,Calendar!N:N,,-1),""))</f>
        <v/>
      </c>
    </row>
    <row r="441" spans="1:34" s="72" customFormat="1" hidden="1" x14ac:dyDescent="0.35">
      <c r="A441" s="112" t="s">
        <v>70</v>
      </c>
      <c r="B441" s="112" t="s">
        <v>581</v>
      </c>
      <c r="C441" s="112" t="s">
        <v>665</v>
      </c>
      <c r="D441" s="112" t="s">
        <v>666</v>
      </c>
      <c r="E441" s="112" t="s">
        <v>41</v>
      </c>
      <c r="F441" s="113">
        <v>0.5</v>
      </c>
      <c r="G441" s="112"/>
      <c r="H441" s="114">
        <v>45962</v>
      </c>
      <c r="I441" s="112" t="s">
        <v>522</v>
      </c>
      <c r="J441" s="115" t="s">
        <v>37</v>
      </c>
      <c r="K441" s="112" t="s">
        <v>53</v>
      </c>
      <c r="L441" s="112" t="s">
        <v>513</v>
      </c>
      <c r="M441" s="115" t="s">
        <v>511</v>
      </c>
      <c r="N441" s="113">
        <v>0.50069444444444444</v>
      </c>
      <c r="O441" s="113">
        <v>0.5805555555555556</v>
      </c>
      <c r="P441" s="113">
        <v>7.986111111111116E-2</v>
      </c>
      <c r="Q441" s="116">
        <v>11</v>
      </c>
      <c r="R441" s="117">
        <v>1.7999999999999999E-2</v>
      </c>
      <c r="S441" s="117">
        <v>0.21809999999999999</v>
      </c>
      <c r="T441" s="117">
        <v>22.7</v>
      </c>
      <c r="U441" s="117">
        <v>0.1</v>
      </c>
      <c r="V441" s="117">
        <v>1E-3</v>
      </c>
      <c r="W441" s="117">
        <v>6.2E-2</v>
      </c>
      <c r="X441" s="117">
        <v>12.9</v>
      </c>
      <c r="Y441" s="117">
        <v>11</v>
      </c>
      <c r="Z441" s="117">
        <v>2.1000000000000001E-2</v>
      </c>
      <c r="AA441" s="117">
        <v>0.2261</v>
      </c>
      <c r="AB441" s="118">
        <v>22.7</v>
      </c>
      <c r="AC441" s="72">
        <v>0</v>
      </c>
      <c r="AD441" s="72">
        <v>0</v>
      </c>
      <c r="AE441" s="72">
        <v>0</v>
      </c>
      <c r="AF441" s="72" t="s">
        <v>541</v>
      </c>
      <c r="AH441" s="72" t="str">
        <f>IF(AND(B441="Premier League",E441="Live"),_xlfn.XLOOKUP(_xlfn.TEXTJOIN(" vs ",,C441:D441),Calendar!G:G,Calendar!B:B),IF(AND(B441="Premier League",E441="Highlights"),_xlfn.XLOOKUP(H441,Calendar!O:O,Calendar!N:N,,-1),""))</f>
        <v/>
      </c>
    </row>
    <row r="442" spans="1:34" s="72" customFormat="1" hidden="1" x14ac:dyDescent="0.35">
      <c r="A442" s="112" t="s">
        <v>70</v>
      </c>
      <c r="B442" s="112" t="s">
        <v>152</v>
      </c>
      <c r="C442" s="112" t="s">
        <v>252</v>
      </c>
      <c r="D442" s="112" t="s">
        <v>600</v>
      </c>
      <c r="E442" s="112" t="s">
        <v>41</v>
      </c>
      <c r="F442" s="113">
        <v>0.5</v>
      </c>
      <c r="G442" s="112"/>
      <c r="H442" s="114">
        <v>45962</v>
      </c>
      <c r="I442" s="112" t="s">
        <v>522</v>
      </c>
      <c r="J442" s="115" t="s">
        <v>37</v>
      </c>
      <c r="K442" s="112" t="s">
        <v>53</v>
      </c>
      <c r="L442" s="112" t="s">
        <v>57</v>
      </c>
      <c r="M442" s="115" t="s">
        <v>55</v>
      </c>
      <c r="N442" s="113">
        <v>0.5</v>
      </c>
      <c r="O442" s="113">
        <v>0.57847222222222228</v>
      </c>
      <c r="P442" s="113">
        <v>7.8472222222222276E-2</v>
      </c>
      <c r="Q442" s="116">
        <v>66.900000000000006</v>
      </c>
      <c r="R442" s="117">
        <v>0.109</v>
      </c>
      <c r="S442" s="117">
        <v>1.3348</v>
      </c>
      <c r="T442" s="117">
        <v>86</v>
      </c>
      <c r="U442" s="117">
        <v>13</v>
      </c>
      <c r="V442" s="117">
        <v>0.18099999999999999</v>
      </c>
      <c r="W442" s="117">
        <v>8.0694999999999997</v>
      </c>
      <c r="X442" s="117">
        <v>16.2</v>
      </c>
      <c r="Y442" s="117">
        <v>66.900000000000006</v>
      </c>
      <c r="Z442" s="117">
        <v>0.128</v>
      </c>
      <c r="AA442" s="117">
        <v>1.3845000000000001</v>
      </c>
      <c r="AB442" s="118">
        <v>86</v>
      </c>
      <c r="AC442" s="72">
        <v>0</v>
      </c>
      <c r="AD442" s="72">
        <v>0</v>
      </c>
      <c r="AE442" s="72">
        <v>0</v>
      </c>
      <c r="AF442" s="72" t="s">
        <v>541</v>
      </c>
      <c r="AH442" s="72" t="str">
        <f>IF(AND(B442="Premier League",E442="Live"),_xlfn.XLOOKUP(_xlfn.TEXTJOIN(" vs ",,C442:D442),Calendar!G:G,Calendar!B:B),IF(AND(B442="Premier League",E442="Highlights"),_xlfn.XLOOKUP(H442,Calendar!O:O,Calendar!N:N,,-1),""))</f>
        <v/>
      </c>
    </row>
    <row r="443" spans="1:34" s="72" customFormat="1" hidden="1" x14ac:dyDescent="0.35">
      <c r="A443" s="112" t="s">
        <v>70</v>
      </c>
      <c r="B443" s="112" t="s">
        <v>152</v>
      </c>
      <c r="C443" s="112" t="s">
        <v>596</v>
      </c>
      <c r="D443" s="112" t="s">
        <v>602</v>
      </c>
      <c r="E443" s="112" t="s">
        <v>41</v>
      </c>
      <c r="F443" s="113">
        <v>0.5</v>
      </c>
      <c r="G443" s="112"/>
      <c r="H443" s="114">
        <v>45962</v>
      </c>
      <c r="I443" s="112" t="s">
        <v>522</v>
      </c>
      <c r="J443" s="115" t="s">
        <v>37</v>
      </c>
      <c r="K443" s="112" t="s">
        <v>53</v>
      </c>
      <c r="L443" s="112" t="s">
        <v>281</v>
      </c>
      <c r="M443" s="115" t="s">
        <v>55</v>
      </c>
      <c r="N443" s="113">
        <v>0.50138888888888888</v>
      </c>
      <c r="O443" s="113">
        <v>0.58125000000000004</v>
      </c>
      <c r="P443" s="113">
        <v>7.986111111111116E-2</v>
      </c>
      <c r="Q443" s="116">
        <v>10.1</v>
      </c>
      <c r="R443" s="117">
        <v>1.6E-2</v>
      </c>
      <c r="S443" s="117">
        <v>0.20019999999999999</v>
      </c>
      <c r="T443" s="117">
        <v>24.6</v>
      </c>
      <c r="U443" s="117">
        <v>0</v>
      </c>
      <c r="V443" s="117">
        <v>0</v>
      </c>
      <c r="W443" s="117">
        <v>0</v>
      </c>
      <c r="X443" s="117" t="s">
        <v>541</v>
      </c>
      <c r="Y443" s="117">
        <v>9.6999999999999993</v>
      </c>
      <c r="Z443" s="117">
        <v>1.9E-2</v>
      </c>
      <c r="AA443" s="117">
        <v>0.19939999999999999</v>
      </c>
      <c r="AB443" s="118">
        <v>24.6</v>
      </c>
      <c r="AC443" s="72">
        <v>0.4</v>
      </c>
      <c r="AD443" s="72">
        <v>4.0000000000000001E-3</v>
      </c>
      <c r="AE443" s="72">
        <v>0.2225</v>
      </c>
      <c r="AF443" s="72">
        <v>6.3</v>
      </c>
      <c r="AH443" s="72" t="str">
        <f>IF(AND(B443="Premier League",E443="Live"),_xlfn.XLOOKUP(_xlfn.TEXTJOIN(" vs ",,C443:D443),Calendar!G:G,Calendar!B:B),IF(AND(B443="Premier League",E443="Highlights"),_xlfn.XLOOKUP(H443,Calendar!O:O,Calendar!N:N,,-1),""))</f>
        <v/>
      </c>
    </row>
    <row r="444" spans="1:34" s="72" customFormat="1" hidden="1" x14ac:dyDescent="0.35">
      <c r="A444" s="112" t="s">
        <v>70</v>
      </c>
      <c r="B444" s="112" t="s">
        <v>145</v>
      </c>
      <c r="C444" s="112" t="s">
        <v>69</v>
      </c>
      <c r="D444" s="112" t="s">
        <v>129</v>
      </c>
      <c r="E444" s="112" t="s">
        <v>41</v>
      </c>
      <c r="F444" s="113">
        <v>0.52083333333333337</v>
      </c>
      <c r="G444" s="112"/>
      <c r="H444" s="114">
        <v>45962</v>
      </c>
      <c r="I444" s="112" t="s">
        <v>522</v>
      </c>
      <c r="J444" s="115" t="s">
        <v>37</v>
      </c>
      <c r="K444" s="112" t="s">
        <v>53</v>
      </c>
      <c r="L444" s="112" t="s">
        <v>54</v>
      </c>
      <c r="M444" s="115" t="s">
        <v>55</v>
      </c>
      <c r="N444" s="113">
        <v>0.52083333333333337</v>
      </c>
      <c r="O444" s="113">
        <v>0.6</v>
      </c>
      <c r="P444" s="113">
        <v>7.9166666666666607E-2</v>
      </c>
      <c r="Q444" s="116">
        <v>158</v>
      </c>
      <c r="R444" s="117">
        <v>0.25800000000000001</v>
      </c>
      <c r="S444" s="117">
        <v>2.9929000000000001</v>
      </c>
      <c r="T444" s="117">
        <v>223</v>
      </c>
      <c r="U444" s="117">
        <v>5.8</v>
      </c>
      <c r="V444" s="117">
        <v>8.1000000000000003E-2</v>
      </c>
      <c r="W444" s="117">
        <v>3.6825000000000001</v>
      </c>
      <c r="X444" s="117">
        <v>13.2</v>
      </c>
      <c r="Y444" s="117">
        <v>155.30000000000001</v>
      </c>
      <c r="Z444" s="117">
        <v>0.29699999999999999</v>
      </c>
      <c r="AA444" s="117">
        <v>3.0445000000000002</v>
      </c>
      <c r="AB444" s="118">
        <v>218</v>
      </c>
      <c r="AC444" s="72">
        <v>2.7</v>
      </c>
      <c r="AD444" s="72">
        <v>0.03</v>
      </c>
      <c r="AE444" s="72">
        <v>1.516</v>
      </c>
      <c r="AF444" s="72">
        <v>13.5</v>
      </c>
      <c r="AH444" s="72" t="str">
        <f>IF(AND(B444="Premier League",E444="Live"),_xlfn.XLOOKUP(_xlfn.TEXTJOIN(" vs ",,C444:D444),Calendar!G:G,Calendar!B:B),IF(AND(B444="Premier League",E444="Highlights"),_xlfn.XLOOKUP(H444,Calendar!O:O,Calendar!N:N,,-1),""))</f>
        <v/>
      </c>
    </row>
    <row r="445" spans="1:34" s="72" customFormat="1" hidden="1" x14ac:dyDescent="0.35">
      <c r="A445" s="112" t="s">
        <v>70</v>
      </c>
      <c r="B445" s="112" t="s">
        <v>145</v>
      </c>
      <c r="C445" s="112" t="s">
        <v>69</v>
      </c>
      <c r="D445" s="112" t="s">
        <v>129</v>
      </c>
      <c r="E445" s="112" t="s">
        <v>41</v>
      </c>
      <c r="F445" s="113">
        <v>0.52083333333333337</v>
      </c>
      <c r="G445" s="112"/>
      <c r="H445" s="114">
        <v>45962</v>
      </c>
      <c r="I445" s="112" t="s">
        <v>522</v>
      </c>
      <c r="J445" s="115" t="s">
        <v>37</v>
      </c>
      <c r="K445" s="112" t="s">
        <v>53</v>
      </c>
      <c r="L445" s="112" t="s">
        <v>120</v>
      </c>
      <c r="M445" s="115" t="s">
        <v>55</v>
      </c>
      <c r="N445" s="113">
        <v>0.52083333333333337</v>
      </c>
      <c r="O445" s="113">
        <v>0.6</v>
      </c>
      <c r="P445" s="113">
        <v>7.9166666666666607E-2</v>
      </c>
      <c r="Q445" s="116">
        <v>79</v>
      </c>
      <c r="R445" s="117">
        <v>0.129</v>
      </c>
      <c r="S445" s="117">
        <v>1.4964</v>
      </c>
      <c r="T445" s="117">
        <v>121.1</v>
      </c>
      <c r="U445" s="117">
        <v>6</v>
      </c>
      <c r="V445" s="117">
        <v>8.3000000000000004E-2</v>
      </c>
      <c r="W445" s="117">
        <v>3.8094999999999999</v>
      </c>
      <c r="X445" s="117">
        <v>21.3</v>
      </c>
      <c r="Y445" s="117">
        <v>72</v>
      </c>
      <c r="Z445" s="117">
        <v>0.13800000000000001</v>
      </c>
      <c r="AA445" s="117">
        <v>1.4115</v>
      </c>
      <c r="AB445" s="118">
        <v>116.2</v>
      </c>
      <c r="AC445" s="72">
        <v>7</v>
      </c>
      <c r="AD445" s="72">
        <v>7.6999999999999999E-2</v>
      </c>
      <c r="AE445" s="72">
        <v>3.9304000000000001</v>
      </c>
      <c r="AF445" s="72">
        <v>15.5</v>
      </c>
      <c r="AH445" s="72" t="str">
        <f>IF(AND(B445="Premier League",E445="Live"),_xlfn.XLOOKUP(_xlfn.TEXTJOIN(" vs ",,C445:D445),Calendar!G:G,Calendar!B:B),IF(AND(B445="Premier League",E445="Highlights"),_xlfn.XLOOKUP(H445,Calendar!O:O,Calendar!N:N,,-1),""))</f>
        <v/>
      </c>
    </row>
    <row r="446" spans="1:34" s="72" customFormat="1" hidden="1" x14ac:dyDescent="0.35">
      <c r="A446" s="112" t="s">
        <v>70</v>
      </c>
      <c r="B446" s="112" t="s">
        <v>145</v>
      </c>
      <c r="C446" s="112" t="s">
        <v>90</v>
      </c>
      <c r="D446" s="112" t="s">
        <v>93</v>
      </c>
      <c r="E446" s="112" t="s">
        <v>41</v>
      </c>
      <c r="F446" s="113">
        <v>0.52083333333333337</v>
      </c>
      <c r="G446" s="112"/>
      <c r="H446" s="114">
        <v>45962</v>
      </c>
      <c r="I446" s="112" t="s">
        <v>522</v>
      </c>
      <c r="J446" s="115" t="s">
        <v>37</v>
      </c>
      <c r="K446" s="112" t="s">
        <v>53</v>
      </c>
      <c r="L446" s="112" t="s">
        <v>548</v>
      </c>
      <c r="M446" s="115" t="s">
        <v>55</v>
      </c>
      <c r="N446" s="113">
        <v>0.52083333333333337</v>
      </c>
      <c r="O446" s="113">
        <v>0.6</v>
      </c>
      <c r="P446" s="113">
        <v>7.9166666666666607E-2</v>
      </c>
      <c r="Q446" s="116">
        <v>46</v>
      </c>
      <c r="R446" s="117">
        <v>7.4999999999999997E-2</v>
      </c>
      <c r="S446" s="117">
        <v>0.87129999999999996</v>
      </c>
      <c r="T446" s="117">
        <v>94.5</v>
      </c>
      <c r="U446" s="117">
        <v>0.9</v>
      </c>
      <c r="V446" s="117">
        <v>1.2999999999999999E-2</v>
      </c>
      <c r="W446" s="117">
        <v>0.57140000000000002</v>
      </c>
      <c r="X446" s="117">
        <v>5.4</v>
      </c>
      <c r="Y446" s="117">
        <v>45.7</v>
      </c>
      <c r="Z446" s="117">
        <v>8.7999999999999995E-2</v>
      </c>
      <c r="AA446" s="117">
        <v>0.89590000000000003</v>
      </c>
      <c r="AB446" s="118">
        <v>94.5</v>
      </c>
      <c r="AC446" s="72">
        <v>0.2</v>
      </c>
      <c r="AD446" s="72">
        <v>2E-3</v>
      </c>
      <c r="AE446" s="72">
        <v>0.1123</v>
      </c>
      <c r="AF446" s="72">
        <v>6.9</v>
      </c>
      <c r="AH446" s="72" t="str">
        <f>IF(AND(B446="Premier League",E446="Live"),_xlfn.XLOOKUP(_xlfn.TEXTJOIN(" vs ",,C446:D446),Calendar!G:G,Calendar!B:B),IF(AND(B446="Premier League",E446="Highlights"),_xlfn.XLOOKUP(H446,Calendar!O:O,Calendar!N:N,,-1),""))</f>
        <v/>
      </c>
    </row>
    <row r="447" spans="1:34" s="72" customFormat="1" hidden="1" x14ac:dyDescent="0.35">
      <c r="A447" s="112" t="s">
        <v>70</v>
      </c>
      <c r="B447" s="112" t="s">
        <v>581</v>
      </c>
      <c r="C447" s="112" t="s">
        <v>225</v>
      </c>
      <c r="D447" s="112" t="s">
        <v>111</v>
      </c>
      <c r="E447" s="112" t="s">
        <v>41</v>
      </c>
      <c r="F447" s="113">
        <v>0.72916666666666663</v>
      </c>
      <c r="G447" s="112"/>
      <c r="H447" s="114">
        <v>45962</v>
      </c>
      <c r="I447" s="112" t="s">
        <v>522</v>
      </c>
      <c r="J447" s="115" t="s">
        <v>37</v>
      </c>
      <c r="K447" s="112" t="s">
        <v>53</v>
      </c>
      <c r="L447" s="112" t="s">
        <v>278</v>
      </c>
      <c r="M447" s="115" t="s">
        <v>36</v>
      </c>
      <c r="N447" s="113">
        <v>0.72986111111111118</v>
      </c>
      <c r="O447" s="113">
        <v>0.84583333333333333</v>
      </c>
      <c r="P447" s="113">
        <v>0.11597222222222214</v>
      </c>
      <c r="Q447" s="116">
        <v>539.1</v>
      </c>
      <c r="R447" s="117">
        <v>0.88</v>
      </c>
      <c r="S447" s="117">
        <v>3.9838</v>
      </c>
      <c r="T447" s="117">
        <v>832</v>
      </c>
      <c r="U447" s="117">
        <v>10.9</v>
      </c>
      <c r="V447" s="117">
        <v>0.152</v>
      </c>
      <c r="W447" s="117">
        <v>2.5983000000000001</v>
      </c>
      <c r="X447" s="117">
        <v>30</v>
      </c>
      <c r="Y447" s="117">
        <v>523.5</v>
      </c>
      <c r="Z447" s="117">
        <v>1.002</v>
      </c>
      <c r="AA447" s="117">
        <v>4.0838999999999999</v>
      </c>
      <c r="AB447" s="118">
        <v>804.6</v>
      </c>
      <c r="AC447" s="72">
        <v>15.7</v>
      </c>
      <c r="AD447" s="72">
        <v>0.17399999999999999</v>
      </c>
      <c r="AE447" s="72">
        <v>2.1998000000000002</v>
      </c>
      <c r="AF447" s="72">
        <v>47.1</v>
      </c>
      <c r="AH447" s="72" t="str">
        <f>IF(AND(B447="Premier League",E447="Live"),_xlfn.XLOOKUP(_xlfn.TEXTJOIN(" vs ",,C447:D447),Calendar!G:G,Calendar!B:B),IF(AND(B447="Premier League",E447="Highlights"),_xlfn.XLOOKUP(H447,Calendar!O:O,Calendar!N:N,,-1),""))</f>
        <v/>
      </c>
    </row>
    <row r="448" spans="1:34" s="72" customFormat="1" hidden="1" x14ac:dyDescent="0.35">
      <c r="A448" s="112" t="s">
        <v>70</v>
      </c>
      <c r="B448" s="112" t="s">
        <v>581</v>
      </c>
      <c r="C448" s="112" t="s">
        <v>225</v>
      </c>
      <c r="D448" s="112" t="s">
        <v>111</v>
      </c>
      <c r="E448" s="112" t="s">
        <v>41</v>
      </c>
      <c r="F448" s="113">
        <v>0.72916666666666663</v>
      </c>
      <c r="G448" s="112"/>
      <c r="H448" s="114">
        <v>45962</v>
      </c>
      <c r="I448" s="112" t="s">
        <v>522</v>
      </c>
      <c r="J448" s="115" t="s">
        <v>37</v>
      </c>
      <c r="K448" s="112" t="s">
        <v>53</v>
      </c>
      <c r="L448" s="112" t="s">
        <v>513</v>
      </c>
      <c r="M448" s="115" t="s">
        <v>511</v>
      </c>
      <c r="N448" s="113">
        <v>0.72986111111111118</v>
      </c>
      <c r="O448" s="113">
        <v>0.84583333333333333</v>
      </c>
      <c r="P448" s="113">
        <v>0.11597222222222214</v>
      </c>
      <c r="Q448" s="116">
        <v>6.3</v>
      </c>
      <c r="R448" s="117">
        <v>0.01</v>
      </c>
      <c r="S448" s="117">
        <v>4.6600000000000003E-2</v>
      </c>
      <c r="T448" s="117">
        <v>34.799999999999997</v>
      </c>
      <c r="U448" s="117">
        <v>0.5</v>
      </c>
      <c r="V448" s="117">
        <v>7.0000000000000001E-3</v>
      </c>
      <c r="W448" s="117">
        <v>0.1192</v>
      </c>
      <c r="X448" s="117">
        <v>3.8</v>
      </c>
      <c r="Y448" s="117">
        <v>6.2</v>
      </c>
      <c r="Z448" s="117">
        <v>1.2E-2</v>
      </c>
      <c r="AA448" s="117">
        <v>4.8399999999999999E-2</v>
      </c>
      <c r="AB448" s="118">
        <v>34.799999999999997</v>
      </c>
      <c r="AH448" s="72" t="str">
        <f>IF(AND(B448="Premier League",E448="Live"),_xlfn.XLOOKUP(_xlfn.TEXTJOIN(" vs ",,C448:D448),Calendar!G:G,Calendar!B:B),IF(AND(B448="Premier League",E448="Highlights"),_xlfn.XLOOKUP(H448,Calendar!O:O,Calendar!N:N,,-1),""))</f>
        <v/>
      </c>
    </row>
    <row r="449" spans="1:34" s="72" customFormat="1" hidden="1" x14ac:dyDescent="0.35">
      <c r="A449" s="112" t="s">
        <v>70</v>
      </c>
      <c r="B449" s="112" t="s">
        <v>32</v>
      </c>
      <c r="C449" s="112" t="s">
        <v>48</v>
      </c>
      <c r="D449" s="112" t="s">
        <v>67</v>
      </c>
      <c r="E449" s="112" t="s">
        <v>41</v>
      </c>
      <c r="F449" s="113">
        <v>0.72916666666666663</v>
      </c>
      <c r="G449" s="112"/>
      <c r="H449" s="114">
        <v>45962</v>
      </c>
      <c r="I449" s="112" t="s">
        <v>522</v>
      </c>
      <c r="J449" s="115" t="s">
        <v>37</v>
      </c>
      <c r="K449" s="112" t="s">
        <v>53</v>
      </c>
      <c r="L449" s="112" t="s">
        <v>54</v>
      </c>
      <c r="M449" s="115" t="s">
        <v>55</v>
      </c>
      <c r="N449" s="113">
        <v>0.72916666666666674</v>
      </c>
      <c r="O449" s="113">
        <v>0.81319444444444444</v>
      </c>
      <c r="P449" s="113">
        <v>8.4027777777777701E-2</v>
      </c>
      <c r="Q449" s="116">
        <v>849.6</v>
      </c>
      <c r="R449" s="117">
        <v>1.387</v>
      </c>
      <c r="S449" s="117">
        <v>6.5571000000000002</v>
      </c>
      <c r="T449" s="117">
        <v>1012.4</v>
      </c>
      <c r="U449" s="117">
        <v>77</v>
      </c>
      <c r="V449" s="117">
        <v>1.071</v>
      </c>
      <c r="W449" s="117">
        <v>18.443100000000001</v>
      </c>
      <c r="X449" s="117">
        <v>98.1</v>
      </c>
      <c r="Y449" s="117">
        <v>792.4</v>
      </c>
      <c r="Z449" s="117">
        <v>1.5169999999999999</v>
      </c>
      <c r="AA449" s="117">
        <v>6.4436999999999998</v>
      </c>
      <c r="AB449" s="118">
        <v>937.9</v>
      </c>
      <c r="AH449" s="72" t="e">
        <f>IF(AND(B449="Premier League",E449="Live"),_xlfn.XLOOKUP(_xlfn.TEXTJOIN(" vs ",,C449:D449),Calendar!G:G,Calendar!B:B),IF(AND(B449="Premier League",E449="Highlights"),_xlfn.XLOOKUP(H449,Calendar!O:O,Calendar!N:N,,-1),""))</f>
        <v>#N/A</v>
      </c>
    </row>
    <row r="450" spans="1:34" s="72" customFormat="1" hidden="1" x14ac:dyDescent="0.35">
      <c r="A450" s="112" t="s">
        <v>70</v>
      </c>
      <c r="B450" s="112" t="s">
        <v>32</v>
      </c>
      <c r="C450" s="112" t="s">
        <v>48</v>
      </c>
      <c r="D450" s="112" t="s">
        <v>67</v>
      </c>
      <c r="E450" s="112" t="s">
        <v>41</v>
      </c>
      <c r="F450" s="113">
        <v>0.72916666666666663</v>
      </c>
      <c r="G450" s="112"/>
      <c r="H450" s="114">
        <v>45962</v>
      </c>
      <c r="I450" s="112" t="s">
        <v>522</v>
      </c>
      <c r="J450" s="115" t="s">
        <v>37</v>
      </c>
      <c r="K450" s="112" t="s">
        <v>53</v>
      </c>
      <c r="L450" s="112" t="s">
        <v>57</v>
      </c>
      <c r="M450" s="115" t="s">
        <v>55</v>
      </c>
      <c r="N450" s="113">
        <v>0.72916666666666674</v>
      </c>
      <c r="O450" s="113">
        <v>0.81319444444444444</v>
      </c>
      <c r="P450" s="113">
        <v>8.4027777777777701E-2</v>
      </c>
      <c r="Q450" s="116">
        <v>638.5</v>
      </c>
      <c r="R450" s="117">
        <v>1.042</v>
      </c>
      <c r="S450" s="117">
        <v>4.9279000000000002</v>
      </c>
      <c r="T450" s="117">
        <v>818.2</v>
      </c>
      <c r="U450" s="117">
        <v>83.1</v>
      </c>
      <c r="V450" s="117">
        <v>1.1559999999999999</v>
      </c>
      <c r="W450" s="117">
        <v>19.904199999999999</v>
      </c>
      <c r="X450" s="117">
        <v>122.4</v>
      </c>
      <c r="Y450" s="117">
        <v>614.4</v>
      </c>
      <c r="Z450" s="117">
        <v>1.1759999999999999</v>
      </c>
      <c r="AA450" s="117">
        <v>4.9962</v>
      </c>
      <c r="AB450" s="118">
        <v>782.4</v>
      </c>
      <c r="AH450" s="72" t="e">
        <f>IF(AND(B450="Premier League",E450="Live"),_xlfn.XLOOKUP(_xlfn.TEXTJOIN(" vs ",,C450:D450),Calendar!G:G,Calendar!B:B),IF(AND(B450="Premier League",E450="Highlights"),_xlfn.XLOOKUP(H450,Calendar!O:O,Calendar!N:N,,-1),""))</f>
        <v>#N/A</v>
      </c>
    </row>
    <row r="451" spans="1:34" s="72" customFormat="1" hidden="1" x14ac:dyDescent="0.35">
      <c r="A451" s="112" t="s">
        <v>70</v>
      </c>
      <c r="B451" s="112" t="s">
        <v>547</v>
      </c>
      <c r="C451" s="112" t="s">
        <v>534</v>
      </c>
      <c r="D451" s="112" t="s">
        <v>536</v>
      </c>
      <c r="E451" s="112" t="s">
        <v>41</v>
      </c>
      <c r="F451" s="113">
        <v>0.72916666666666663</v>
      </c>
      <c r="G451" s="112"/>
      <c r="H451" s="114">
        <v>45962</v>
      </c>
      <c r="I451" s="112" t="s">
        <v>522</v>
      </c>
      <c r="J451" s="115" t="s">
        <v>37</v>
      </c>
      <c r="K451" s="112" t="s">
        <v>53</v>
      </c>
      <c r="L451" s="112" t="s">
        <v>531</v>
      </c>
      <c r="M451" s="115" t="s">
        <v>532</v>
      </c>
      <c r="N451" s="113">
        <v>0.72986111111111118</v>
      </c>
      <c r="O451" s="113">
        <v>0.81180555555555556</v>
      </c>
      <c r="P451" s="113">
        <v>8.1944444444444375E-2</v>
      </c>
      <c r="Q451" s="116">
        <v>19.8</v>
      </c>
      <c r="R451" s="117">
        <v>3.2000000000000001E-2</v>
      </c>
      <c r="S451" s="117">
        <v>0.15310000000000001</v>
      </c>
      <c r="T451" s="117">
        <v>43.1</v>
      </c>
      <c r="U451" s="117">
        <v>0</v>
      </c>
      <c r="V451" s="117">
        <v>0</v>
      </c>
      <c r="W451" s="117">
        <v>0</v>
      </c>
      <c r="X451" s="117" t="s">
        <v>541</v>
      </c>
      <c r="Y451" s="117">
        <v>19.399999999999999</v>
      </c>
      <c r="Z451" s="117">
        <v>3.6999999999999998E-2</v>
      </c>
      <c r="AA451" s="117">
        <v>0.158</v>
      </c>
      <c r="AB451" s="118">
        <v>43.1</v>
      </c>
      <c r="AH451" s="72" t="str">
        <f>IF(AND(B451="Premier League",E451="Live"),_xlfn.XLOOKUP(_xlfn.TEXTJOIN(" vs ",,C451:D451),Calendar!G:G,Calendar!B:B),IF(AND(B451="Premier League",E451="Highlights"),_xlfn.XLOOKUP(H451,Calendar!O:O,Calendar!N:N,,-1),""))</f>
        <v/>
      </c>
    </row>
    <row r="452" spans="1:34" s="72" customFormat="1" hidden="1" x14ac:dyDescent="0.35">
      <c r="A452" s="112" t="s">
        <v>70</v>
      </c>
      <c r="B452" s="112" t="s">
        <v>32</v>
      </c>
      <c r="C452" s="112" t="s">
        <v>45</v>
      </c>
      <c r="D452" s="112" t="s">
        <v>82</v>
      </c>
      <c r="E452" s="112" t="s">
        <v>41</v>
      </c>
      <c r="F452" s="113">
        <v>0.83333333333333337</v>
      </c>
      <c r="G452" s="112"/>
      <c r="H452" s="114">
        <v>45962</v>
      </c>
      <c r="I452" s="112" t="s">
        <v>522</v>
      </c>
      <c r="J452" s="115" t="s">
        <v>37</v>
      </c>
      <c r="K452" s="112" t="s">
        <v>53</v>
      </c>
      <c r="L452" s="112" t="s">
        <v>510</v>
      </c>
      <c r="M452" s="115" t="s">
        <v>511</v>
      </c>
      <c r="N452" s="113">
        <v>0.83402777777777781</v>
      </c>
      <c r="O452" s="113">
        <v>0.91388888888888897</v>
      </c>
      <c r="P452" s="113">
        <v>7.986111111111116E-2</v>
      </c>
      <c r="Q452" s="116">
        <v>1019.8</v>
      </c>
      <c r="R452" s="117">
        <v>1.665</v>
      </c>
      <c r="S452" s="117">
        <v>7.8075999999999999</v>
      </c>
      <c r="T452" s="117">
        <v>1172.4000000000001</v>
      </c>
      <c r="U452" s="117">
        <v>143</v>
      </c>
      <c r="V452" s="117">
        <v>1.9890000000000001</v>
      </c>
      <c r="W452" s="117">
        <v>33.418999999999997</v>
      </c>
      <c r="X452" s="117">
        <v>180.3</v>
      </c>
      <c r="Y452" s="117">
        <v>967.1</v>
      </c>
      <c r="Z452" s="117">
        <v>1.8520000000000001</v>
      </c>
      <c r="AA452" s="117">
        <v>7.7138</v>
      </c>
      <c r="AB452" s="118">
        <v>1113.7</v>
      </c>
      <c r="AH452" s="72" t="e">
        <f>IF(AND(B452="Premier League",E452="Live"),_xlfn.XLOOKUP(_xlfn.TEXTJOIN(" vs ",,C452:D452),Calendar!G:G,Calendar!B:B),IF(AND(B452="Premier League",E452="Highlights"),_xlfn.XLOOKUP(H452,Calendar!O:O,Calendar!N:N,,-1),""))</f>
        <v>#N/A</v>
      </c>
    </row>
    <row r="453" spans="1:34" s="72" customFormat="1" hidden="1" x14ac:dyDescent="0.35">
      <c r="A453" s="112" t="s">
        <v>70</v>
      </c>
      <c r="B453" s="112" t="s">
        <v>32</v>
      </c>
      <c r="C453" s="112"/>
      <c r="D453" s="112"/>
      <c r="E453" s="112" t="s">
        <v>33</v>
      </c>
      <c r="F453" s="113">
        <v>0.9375</v>
      </c>
      <c r="G453" s="112"/>
      <c r="H453" s="114">
        <v>45962</v>
      </c>
      <c r="I453" s="112" t="s">
        <v>522</v>
      </c>
      <c r="J453" s="115" t="s">
        <v>37</v>
      </c>
      <c r="K453" s="112" t="s">
        <v>552</v>
      </c>
      <c r="L453" s="112" t="s">
        <v>35</v>
      </c>
      <c r="M453" s="115" t="s">
        <v>36</v>
      </c>
      <c r="N453" s="113">
        <v>0.9375</v>
      </c>
      <c r="O453" s="113">
        <v>0.99622685185185189</v>
      </c>
      <c r="P453" s="113">
        <v>5.8333333333333334E-2</v>
      </c>
      <c r="Q453" s="116">
        <v>2268.9</v>
      </c>
      <c r="R453" s="117">
        <v>3.7029999999999998</v>
      </c>
      <c r="S453" s="117">
        <v>32.594499999999996</v>
      </c>
      <c r="T453" s="117">
        <v>3104.9</v>
      </c>
      <c r="U453" s="117">
        <v>182.2</v>
      </c>
      <c r="V453" s="117">
        <v>2.5339999999999998</v>
      </c>
      <c r="W453" s="117">
        <v>66.038399999999996</v>
      </c>
      <c r="X453" s="117">
        <v>262.89999999999998</v>
      </c>
      <c r="Y453" s="117">
        <v>2191</v>
      </c>
      <c r="Z453" s="117">
        <v>4.1950000000000003</v>
      </c>
      <c r="AA453" s="117">
        <v>32.285200000000003</v>
      </c>
      <c r="AB453" s="118">
        <v>2967.5</v>
      </c>
      <c r="AH453" s="72" t="str">
        <f>IF(AND(B453="Premier League",E453="Live"),_xlfn.XLOOKUP(_xlfn.TEXTJOIN(" vs ",,C453:D453),Calendar!G:G,Calendar!B:B),IF(AND(B453="Premier League",E453="Highlights"),_xlfn.XLOOKUP(H453,Calendar!O:O,Calendar!N:N,,-1),""))</f>
        <v>Matchweek 01</v>
      </c>
    </row>
    <row r="454" spans="1:34" s="72" customFormat="1" hidden="1" x14ac:dyDescent="0.35">
      <c r="A454" s="112" t="s">
        <v>70</v>
      </c>
      <c r="B454" s="112" t="s">
        <v>581</v>
      </c>
      <c r="C454" s="112" t="s">
        <v>667</v>
      </c>
      <c r="D454" s="112" t="s">
        <v>668</v>
      </c>
      <c r="E454" s="112" t="s">
        <v>41</v>
      </c>
      <c r="F454" s="113">
        <v>0.5</v>
      </c>
      <c r="G454" s="112"/>
      <c r="H454" s="114">
        <v>45963</v>
      </c>
      <c r="I454" s="112" t="s">
        <v>522</v>
      </c>
      <c r="J454" s="115" t="s">
        <v>38</v>
      </c>
      <c r="K454" s="112" t="s">
        <v>53</v>
      </c>
      <c r="L454" s="112" t="s">
        <v>510</v>
      </c>
      <c r="M454" s="115" t="s">
        <v>511</v>
      </c>
      <c r="N454" s="113">
        <v>0.5</v>
      </c>
      <c r="O454" s="113">
        <v>0.58125000000000004</v>
      </c>
      <c r="P454" s="113">
        <v>8.1250000000000044E-2</v>
      </c>
      <c r="Q454" s="116">
        <v>68.599999999999994</v>
      </c>
      <c r="R454" s="117">
        <v>0.112</v>
      </c>
      <c r="S454" s="117">
        <v>1.2238</v>
      </c>
      <c r="T454" s="117">
        <v>115.1</v>
      </c>
      <c r="U454" s="117">
        <v>7.2</v>
      </c>
      <c r="V454" s="117">
        <v>0.1</v>
      </c>
      <c r="W454" s="117">
        <v>4.3164999999999996</v>
      </c>
      <c r="X454" s="117">
        <v>9</v>
      </c>
      <c r="Y454" s="117">
        <v>67.099999999999994</v>
      </c>
      <c r="Z454" s="117">
        <v>0.128</v>
      </c>
      <c r="AA454" s="117">
        <v>1.2396</v>
      </c>
      <c r="AB454" s="118">
        <v>112.2</v>
      </c>
      <c r="AH454" s="72" t="str">
        <f>IF(AND(B454="Premier League",E454="Live"),_xlfn.XLOOKUP(_xlfn.TEXTJOIN(" vs ",,C454:D454),Calendar!G:G,Calendar!B:B),IF(AND(B454="Premier League",E454="Highlights"),_xlfn.XLOOKUP(H454,Calendar!O:O,Calendar!N:N,,-1),""))</f>
        <v/>
      </c>
    </row>
    <row r="455" spans="1:34" s="72" customFormat="1" hidden="1" x14ac:dyDescent="0.35">
      <c r="A455" s="112" t="s">
        <v>70</v>
      </c>
      <c r="B455" s="112" t="s">
        <v>152</v>
      </c>
      <c r="C455" s="112" t="s">
        <v>601</v>
      </c>
      <c r="D455" s="112" t="s">
        <v>604</v>
      </c>
      <c r="E455" s="112" t="s">
        <v>41</v>
      </c>
      <c r="F455" s="113">
        <v>0.5</v>
      </c>
      <c r="G455" s="112"/>
      <c r="H455" s="114">
        <v>45963</v>
      </c>
      <c r="I455" s="112" t="s">
        <v>522</v>
      </c>
      <c r="J455" s="115" t="s">
        <v>38</v>
      </c>
      <c r="K455" s="112" t="s">
        <v>53</v>
      </c>
      <c r="L455" s="112" t="s">
        <v>120</v>
      </c>
      <c r="M455" s="115" t="s">
        <v>55</v>
      </c>
      <c r="N455" s="113">
        <v>0.5</v>
      </c>
      <c r="O455" s="113">
        <v>0.57986111111111116</v>
      </c>
      <c r="P455" s="113">
        <v>7.986111111111116E-2</v>
      </c>
      <c r="Q455" s="116">
        <v>48.3</v>
      </c>
      <c r="R455" s="117">
        <v>7.9000000000000001E-2</v>
      </c>
      <c r="S455" s="117">
        <v>0.86219999999999997</v>
      </c>
      <c r="T455" s="117">
        <v>81.099999999999994</v>
      </c>
      <c r="U455" s="117">
        <v>0</v>
      </c>
      <c r="V455" s="117">
        <v>0</v>
      </c>
      <c r="W455" s="117">
        <v>0</v>
      </c>
      <c r="X455" s="117" t="s">
        <v>541</v>
      </c>
      <c r="Y455" s="117">
        <v>48.1</v>
      </c>
      <c r="Z455" s="117">
        <v>9.1999999999999998E-2</v>
      </c>
      <c r="AA455" s="117">
        <v>0.88919999999999999</v>
      </c>
      <c r="AB455" s="118">
        <v>81.099999999999994</v>
      </c>
      <c r="AH455" s="72" t="str">
        <f>IF(AND(B455="Premier League",E455="Live"),_xlfn.XLOOKUP(_xlfn.TEXTJOIN(" vs ",,C455:D455),Calendar!G:G,Calendar!B:B),IF(AND(B455="Premier League",E455="Highlights"),_xlfn.XLOOKUP(H455,Calendar!O:O,Calendar!N:N,,-1),""))</f>
        <v/>
      </c>
    </row>
    <row r="456" spans="1:34" s="72" customFormat="1" hidden="1" x14ac:dyDescent="0.35">
      <c r="A456" s="112" t="s">
        <v>70</v>
      </c>
      <c r="B456" s="112" t="s">
        <v>152</v>
      </c>
      <c r="C456" s="112" t="s">
        <v>601</v>
      </c>
      <c r="D456" s="112" t="s">
        <v>604</v>
      </c>
      <c r="E456" s="112" t="s">
        <v>41</v>
      </c>
      <c r="F456" s="113">
        <v>0.5</v>
      </c>
      <c r="G456" s="112"/>
      <c r="H456" s="114">
        <v>45963</v>
      </c>
      <c r="I456" s="112" t="s">
        <v>522</v>
      </c>
      <c r="J456" s="115" t="s">
        <v>38</v>
      </c>
      <c r="K456" s="112" t="s">
        <v>53</v>
      </c>
      <c r="L456" s="112" t="s">
        <v>83</v>
      </c>
      <c r="M456" s="115" t="s">
        <v>55</v>
      </c>
      <c r="N456" s="113">
        <v>0.5</v>
      </c>
      <c r="O456" s="113">
        <v>0.57986111111111116</v>
      </c>
      <c r="P456" s="113">
        <v>7.986111111111116E-2</v>
      </c>
      <c r="Q456" s="116">
        <v>24.7</v>
      </c>
      <c r="R456" s="117">
        <v>0.04</v>
      </c>
      <c r="S456" s="117">
        <v>0.44090000000000001</v>
      </c>
      <c r="T456" s="117">
        <v>42.1</v>
      </c>
      <c r="U456" s="117">
        <v>1.6</v>
      </c>
      <c r="V456" s="117">
        <v>2.1999999999999999E-2</v>
      </c>
      <c r="W456" s="117">
        <v>0.96440000000000003</v>
      </c>
      <c r="X456" s="117">
        <v>5.4</v>
      </c>
      <c r="Y456" s="117">
        <v>24.6</v>
      </c>
      <c r="Z456" s="117">
        <v>4.7E-2</v>
      </c>
      <c r="AA456" s="117">
        <v>0.45479999999999998</v>
      </c>
      <c r="AB456" s="118">
        <v>42.1</v>
      </c>
      <c r="AH456" s="72" t="str">
        <f>IF(AND(B456="Premier League",E456="Live"),_xlfn.XLOOKUP(_xlfn.TEXTJOIN(" vs ",,C456:D456),Calendar!G:G,Calendar!B:B),IF(AND(B456="Premier League",E456="Highlights"),_xlfn.XLOOKUP(H456,Calendar!O:O,Calendar!N:N,,-1),""))</f>
        <v/>
      </c>
    </row>
    <row r="457" spans="1:34" s="72" customFormat="1" hidden="1" x14ac:dyDescent="0.35">
      <c r="A457" s="112" t="s">
        <v>70</v>
      </c>
      <c r="B457" s="112" t="s">
        <v>152</v>
      </c>
      <c r="C457" s="112" t="s">
        <v>611</v>
      </c>
      <c r="D457" s="112" t="s">
        <v>599</v>
      </c>
      <c r="E457" s="112" t="s">
        <v>41</v>
      </c>
      <c r="F457" s="113">
        <v>0.5</v>
      </c>
      <c r="G457" s="112"/>
      <c r="H457" s="114">
        <v>45963</v>
      </c>
      <c r="I457" s="112" t="s">
        <v>522</v>
      </c>
      <c r="J457" s="115" t="s">
        <v>38</v>
      </c>
      <c r="K457" s="112" t="s">
        <v>53</v>
      </c>
      <c r="L457" s="112" t="s">
        <v>281</v>
      </c>
      <c r="M457" s="115" t="s">
        <v>55</v>
      </c>
      <c r="N457" s="113">
        <v>0.5</v>
      </c>
      <c r="O457" s="113">
        <v>0.5805555555555556</v>
      </c>
      <c r="P457" s="113">
        <v>8.0555555555555602E-2</v>
      </c>
      <c r="Q457" s="116">
        <v>44.9</v>
      </c>
      <c r="R457" s="117">
        <v>7.2999999999999995E-2</v>
      </c>
      <c r="S457" s="117">
        <v>0.80130000000000001</v>
      </c>
      <c r="T457" s="117">
        <v>62.8</v>
      </c>
      <c r="U457" s="117">
        <v>19.899999999999999</v>
      </c>
      <c r="V457" s="117">
        <v>0.27700000000000002</v>
      </c>
      <c r="W457" s="117">
        <v>11.9663</v>
      </c>
      <c r="X457" s="117">
        <v>19.899999999999999</v>
      </c>
      <c r="Y457" s="117">
        <v>44.7</v>
      </c>
      <c r="Z457" s="117">
        <v>8.5999999999999993E-2</v>
      </c>
      <c r="AA457" s="117">
        <v>0.82609999999999995</v>
      </c>
      <c r="AB457" s="118">
        <v>62.8</v>
      </c>
      <c r="AH457" s="72" t="str">
        <f>IF(AND(B457="Premier League",E457="Live"),_xlfn.XLOOKUP(_xlfn.TEXTJOIN(" vs ",,C457:D457),Calendar!G:G,Calendar!B:B),IF(AND(B457="Premier League",E457="Highlights"),_xlfn.XLOOKUP(H457,Calendar!O:O,Calendar!N:N,,-1),""))</f>
        <v/>
      </c>
    </row>
    <row r="458" spans="1:34" s="72" customFormat="1" hidden="1" x14ac:dyDescent="0.35">
      <c r="A458" s="112" t="s">
        <v>70</v>
      </c>
      <c r="B458" s="112" t="s">
        <v>32</v>
      </c>
      <c r="C458" s="112" t="s">
        <v>47</v>
      </c>
      <c r="D458" s="112" t="s">
        <v>46</v>
      </c>
      <c r="E458" s="112" t="s">
        <v>41</v>
      </c>
      <c r="F458" s="113">
        <v>0.58333333333333337</v>
      </c>
      <c r="G458" s="112"/>
      <c r="H458" s="114">
        <v>45963</v>
      </c>
      <c r="I458" s="112" t="s">
        <v>522</v>
      </c>
      <c r="J458" s="115" t="s">
        <v>38</v>
      </c>
      <c r="K458" s="112" t="s">
        <v>53</v>
      </c>
      <c r="L458" s="112" t="s">
        <v>54</v>
      </c>
      <c r="M458" s="115" t="s">
        <v>55</v>
      </c>
      <c r="N458" s="113">
        <v>0.58333333333333337</v>
      </c>
      <c r="O458" s="113">
        <v>0.66736111111111118</v>
      </c>
      <c r="P458" s="113">
        <v>8.4027777777777812E-2</v>
      </c>
      <c r="Q458" s="116">
        <v>876.6</v>
      </c>
      <c r="R458" s="117">
        <v>1.431</v>
      </c>
      <c r="S458" s="117">
        <v>12.693300000000001</v>
      </c>
      <c r="T458" s="117">
        <v>1254.2</v>
      </c>
      <c r="U458" s="117">
        <v>112.2</v>
      </c>
      <c r="V458" s="117">
        <v>1.56</v>
      </c>
      <c r="W458" s="117">
        <v>36.798999999999999</v>
      </c>
      <c r="X458" s="117">
        <v>155.69999999999999</v>
      </c>
      <c r="Y458" s="117">
        <v>845.1</v>
      </c>
      <c r="Z458" s="117">
        <v>1.6180000000000001</v>
      </c>
      <c r="AA458" s="117">
        <v>12.6867</v>
      </c>
      <c r="AB458" s="118">
        <v>1203.5</v>
      </c>
      <c r="AH458" s="72" t="e">
        <f>IF(AND(B458="Premier League",E458="Live"),_xlfn.XLOOKUP(_xlfn.TEXTJOIN(" vs ",,C458:D458),Calendar!G:G,Calendar!B:B),IF(AND(B458="Premier League",E458="Highlights"),_xlfn.XLOOKUP(H458,Calendar!O:O,Calendar!N:N,,-1),""))</f>
        <v>#N/A</v>
      </c>
    </row>
    <row r="459" spans="1:34" s="72" customFormat="1" hidden="1" x14ac:dyDescent="0.35">
      <c r="A459" s="112" t="s">
        <v>70</v>
      </c>
      <c r="B459" s="112" t="s">
        <v>32</v>
      </c>
      <c r="C459" s="112" t="s">
        <v>47</v>
      </c>
      <c r="D459" s="112" t="s">
        <v>46</v>
      </c>
      <c r="E459" s="112" t="s">
        <v>41</v>
      </c>
      <c r="F459" s="113">
        <v>0.58333333333333337</v>
      </c>
      <c r="G459" s="112"/>
      <c r="H459" s="114">
        <v>45963</v>
      </c>
      <c r="I459" s="112" t="s">
        <v>522</v>
      </c>
      <c r="J459" s="115" t="s">
        <v>38</v>
      </c>
      <c r="K459" s="112" t="s">
        <v>53</v>
      </c>
      <c r="L459" s="112" t="s">
        <v>57</v>
      </c>
      <c r="M459" s="115" t="s">
        <v>55</v>
      </c>
      <c r="N459" s="113">
        <v>0.58333333333333337</v>
      </c>
      <c r="O459" s="113">
        <v>0.66736111111111118</v>
      </c>
      <c r="P459" s="113">
        <v>8.4027777777777812E-2</v>
      </c>
      <c r="Q459" s="116">
        <v>488.5</v>
      </c>
      <c r="R459" s="117">
        <v>0.79700000000000004</v>
      </c>
      <c r="S459" s="117">
        <v>7.0735999999999999</v>
      </c>
      <c r="T459" s="117">
        <v>616.79999999999995</v>
      </c>
      <c r="U459" s="117">
        <v>44</v>
      </c>
      <c r="V459" s="117">
        <v>0.61199999999999999</v>
      </c>
      <c r="W459" s="117">
        <v>14.430999999999999</v>
      </c>
      <c r="X459" s="117">
        <v>80.2</v>
      </c>
      <c r="Y459" s="117">
        <v>477.4</v>
      </c>
      <c r="Z459" s="117">
        <v>0.91400000000000003</v>
      </c>
      <c r="AA459" s="117">
        <v>7.1668000000000003</v>
      </c>
      <c r="AB459" s="118">
        <v>599.1</v>
      </c>
      <c r="AH459" s="72" t="e">
        <f>IF(AND(B459="Premier League",E459="Live"),_xlfn.XLOOKUP(_xlfn.TEXTJOIN(" vs ",,C459:D459),Calendar!G:G,Calendar!B:B),IF(AND(B459="Premier League",E459="Highlights"),_xlfn.XLOOKUP(H459,Calendar!O:O,Calendar!N:N,,-1),""))</f>
        <v>#N/A</v>
      </c>
    </row>
    <row r="460" spans="1:34" s="72" customFormat="1" hidden="1" x14ac:dyDescent="0.35">
      <c r="A460" s="112" t="s">
        <v>70</v>
      </c>
      <c r="B460" s="112" t="s">
        <v>547</v>
      </c>
      <c r="C460" s="112" t="s">
        <v>195</v>
      </c>
      <c r="D460" s="112" t="s">
        <v>194</v>
      </c>
      <c r="E460" s="112" t="s">
        <v>41</v>
      </c>
      <c r="F460" s="113">
        <v>0.58333333333333337</v>
      </c>
      <c r="G460" s="112"/>
      <c r="H460" s="114">
        <v>45963</v>
      </c>
      <c r="I460" s="112" t="s">
        <v>522</v>
      </c>
      <c r="J460" s="115" t="s">
        <v>38</v>
      </c>
      <c r="K460" s="112" t="s">
        <v>53</v>
      </c>
      <c r="L460" s="112" t="s">
        <v>531</v>
      </c>
      <c r="M460" s="115" t="s">
        <v>532</v>
      </c>
      <c r="N460" s="113">
        <v>0.58402777777777781</v>
      </c>
      <c r="O460" s="113">
        <v>0.69027777777777777</v>
      </c>
      <c r="P460" s="113">
        <v>0.10624999999999996</v>
      </c>
      <c r="Q460" s="116">
        <v>264.8</v>
      </c>
      <c r="R460" s="117">
        <v>0.432</v>
      </c>
      <c r="S460" s="117">
        <v>3.6806999999999999</v>
      </c>
      <c r="T460" s="117">
        <v>313</v>
      </c>
      <c r="U460" s="117">
        <v>17.100000000000001</v>
      </c>
      <c r="V460" s="117">
        <v>0.23799999999999999</v>
      </c>
      <c r="W460" s="117">
        <v>5.6176000000000004</v>
      </c>
      <c r="X460" s="117">
        <v>24.8</v>
      </c>
      <c r="Y460" s="117">
        <v>249.6</v>
      </c>
      <c r="Z460" s="117">
        <v>0.47799999999999998</v>
      </c>
      <c r="AA460" s="117">
        <v>3.6048</v>
      </c>
      <c r="AB460" s="118">
        <v>296.7</v>
      </c>
      <c r="AH460" s="72" t="str">
        <f>IF(AND(B460="Premier League",E460="Live"),_xlfn.XLOOKUP(_xlfn.TEXTJOIN(" vs ",,C460:D460),Calendar!G:G,Calendar!B:B),IF(AND(B460="Premier League",E460="Highlights"),_xlfn.XLOOKUP(H460,Calendar!O:O,Calendar!N:N,,-1),""))</f>
        <v/>
      </c>
    </row>
    <row r="461" spans="1:34" s="72" customFormat="1" hidden="1" x14ac:dyDescent="0.35">
      <c r="A461" s="112" t="s">
        <v>70</v>
      </c>
      <c r="B461" s="112" t="s">
        <v>581</v>
      </c>
      <c r="C461" s="112" t="s">
        <v>669</v>
      </c>
      <c r="D461" s="112" t="s">
        <v>157</v>
      </c>
      <c r="E461" s="112" t="s">
        <v>41</v>
      </c>
      <c r="F461" s="113">
        <v>0.59375</v>
      </c>
      <c r="G461" s="112"/>
      <c r="H461" s="114">
        <v>45963</v>
      </c>
      <c r="I461" s="112" t="s">
        <v>522</v>
      </c>
      <c r="J461" s="115" t="s">
        <v>38</v>
      </c>
      <c r="K461" s="112" t="s">
        <v>53</v>
      </c>
      <c r="L461" s="112" t="s">
        <v>278</v>
      </c>
      <c r="M461" s="115" t="s">
        <v>36</v>
      </c>
      <c r="N461" s="113">
        <v>0.59375</v>
      </c>
      <c r="O461" s="113">
        <v>0.67222222222222228</v>
      </c>
      <c r="P461" s="113">
        <v>7.8472222222222276E-2</v>
      </c>
      <c r="Q461" s="116">
        <v>422.1</v>
      </c>
      <c r="R461" s="117">
        <v>0.68899999999999995</v>
      </c>
      <c r="S461" s="117">
        <v>5.9547999999999996</v>
      </c>
      <c r="T461" s="117">
        <v>543.4</v>
      </c>
      <c r="U461" s="117">
        <v>8.6</v>
      </c>
      <c r="V461" s="117">
        <v>0.12</v>
      </c>
      <c r="W461" s="117">
        <v>2.7528999999999999</v>
      </c>
      <c r="X461" s="117">
        <v>21.3</v>
      </c>
      <c r="Y461" s="117">
        <v>415.1</v>
      </c>
      <c r="Z461" s="117">
        <v>0.79500000000000004</v>
      </c>
      <c r="AA461" s="117">
        <v>6.0768000000000004</v>
      </c>
      <c r="AB461" s="118">
        <v>535.4</v>
      </c>
      <c r="AH461" s="72" t="str">
        <f>IF(AND(B461="Premier League",E461="Live"),_xlfn.XLOOKUP(_xlfn.TEXTJOIN(" vs ",,C461:D461),Calendar!G:G,Calendar!B:B),IF(AND(B461="Premier League",E461="Highlights"),_xlfn.XLOOKUP(H461,Calendar!O:O,Calendar!N:N,,-1),""))</f>
        <v/>
      </c>
    </row>
    <row r="462" spans="1:34" s="72" customFormat="1" hidden="1" x14ac:dyDescent="0.35">
      <c r="A462" s="112" t="s">
        <v>70</v>
      </c>
      <c r="B462" s="112" t="s">
        <v>581</v>
      </c>
      <c r="C462" s="112" t="s">
        <v>669</v>
      </c>
      <c r="D462" s="112" t="s">
        <v>157</v>
      </c>
      <c r="E462" s="112" t="s">
        <v>41</v>
      </c>
      <c r="F462" s="113">
        <v>0.59375</v>
      </c>
      <c r="G462" s="112"/>
      <c r="H462" s="114">
        <v>45963</v>
      </c>
      <c r="I462" s="112" t="s">
        <v>522</v>
      </c>
      <c r="J462" s="115" t="s">
        <v>38</v>
      </c>
      <c r="K462" s="112" t="s">
        <v>53</v>
      </c>
      <c r="L462" s="112" t="s">
        <v>512</v>
      </c>
      <c r="M462" s="115" t="s">
        <v>511</v>
      </c>
      <c r="N462" s="113">
        <v>0.59375</v>
      </c>
      <c r="O462" s="113">
        <v>0.67222222222222228</v>
      </c>
      <c r="P462" s="113">
        <v>7.8472222222222276E-2</v>
      </c>
      <c r="Q462" s="116">
        <v>18.100000000000001</v>
      </c>
      <c r="R462" s="117">
        <v>0.03</v>
      </c>
      <c r="S462" s="117">
        <v>0.25530000000000003</v>
      </c>
      <c r="T462" s="117">
        <v>30.1</v>
      </c>
      <c r="U462" s="117">
        <v>1.5</v>
      </c>
      <c r="V462" s="117">
        <v>2.1000000000000001E-2</v>
      </c>
      <c r="W462" s="117">
        <v>0.48020000000000002</v>
      </c>
      <c r="X462" s="117">
        <v>4.5</v>
      </c>
      <c r="Y462" s="117">
        <v>17.2</v>
      </c>
      <c r="Z462" s="117">
        <v>3.3000000000000002E-2</v>
      </c>
      <c r="AA462" s="117">
        <v>0.25180000000000002</v>
      </c>
      <c r="AB462" s="118">
        <v>30.1</v>
      </c>
      <c r="AH462" s="72" t="str">
        <f>IF(AND(B462="Premier League",E462="Live"),_xlfn.XLOOKUP(_xlfn.TEXTJOIN(" vs ",,C462:D462),Calendar!G:G,Calendar!B:B),IF(AND(B462="Premier League",E462="Highlights"),_xlfn.XLOOKUP(H462,Calendar!O:O,Calendar!N:N,,-1),""))</f>
        <v/>
      </c>
    </row>
    <row r="463" spans="1:34" s="72" customFormat="1" hidden="1" x14ac:dyDescent="0.35">
      <c r="A463" s="112" t="s">
        <v>70</v>
      </c>
      <c r="B463" s="112" t="s">
        <v>581</v>
      </c>
      <c r="C463" s="112" t="s">
        <v>521</v>
      </c>
      <c r="D463" s="112" t="s">
        <v>670</v>
      </c>
      <c r="E463" s="112" t="s">
        <v>41</v>
      </c>
      <c r="F463" s="113">
        <v>0.625</v>
      </c>
      <c r="G463" s="112"/>
      <c r="H463" s="114">
        <v>45963</v>
      </c>
      <c r="I463" s="112" t="s">
        <v>522</v>
      </c>
      <c r="J463" s="115" t="s">
        <v>38</v>
      </c>
      <c r="K463" s="112" t="s">
        <v>53</v>
      </c>
      <c r="L463" s="112" t="s">
        <v>510</v>
      </c>
      <c r="M463" s="115" t="s">
        <v>511</v>
      </c>
      <c r="N463" s="113">
        <v>0.625</v>
      </c>
      <c r="O463" s="113">
        <v>0.70625000000000004</v>
      </c>
      <c r="P463" s="113">
        <v>8.1250000000000044E-2</v>
      </c>
      <c r="Q463" s="116">
        <v>70.5</v>
      </c>
      <c r="R463" s="117">
        <v>0.115</v>
      </c>
      <c r="S463" s="117">
        <v>0.88500000000000001</v>
      </c>
      <c r="T463" s="117">
        <v>131.80000000000001</v>
      </c>
      <c r="U463" s="117">
        <v>19.3</v>
      </c>
      <c r="V463" s="117">
        <v>0.26800000000000002</v>
      </c>
      <c r="W463" s="117">
        <v>5.9275000000000002</v>
      </c>
      <c r="X463" s="117">
        <v>34.299999999999997</v>
      </c>
      <c r="Y463" s="117">
        <v>69.7</v>
      </c>
      <c r="Z463" s="117">
        <v>0.13300000000000001</v>
      </c>
      <c r="AA463" s="117">
        <v>0.91249999999999998</v>
      </c>
      <c r="AB463" s="118">
        <v>129.1</v>
      </c>
      <c r="AH463" s="72" t="str">
        <f>IF(AND(B463="Premier League",E463="Live"),_xlfn.XLOOKUP(_xlfn.TEXTJOIN(" vs ",,C463:D463),Calendar!G:G,Calendar!B:B),IF(AND(B463="Premier League",E463="Highlights"),_xlfn.XLOOKUP(H463,Calendar!O:O,Calendar!N:N,,-1),""))</f>
        <v/>
      </c>
    </row>
    <row r="464" spans="1:34" s="72" customFormat="1" hidden="1" x14ac:dyDescent="0.35">
      <c r="A464" s="112" t="s">
        <v>70</v>
      </c>
      <c r="B464" s="112" t="s">
        <v>32</v>
      </c>
      <c r="C464" s="112" t="s">
        <v>49</v>
      </c>
      <c r="D464" s="112" t="s">
        <v>128</v>
      </c>
      <c r="E464" s="112" t="s">
        <v>41</v>
      </c>
      <c r="F464" s="113">
        <v>0.6875</v>
      </c>
      <c r="G464" s="112"/>
      <c r="H464" s="114">
        <v>45963</v>
      </c>
      <c r="I464" s="112" t="s">
        <v>522</v>
      </c>
      <c r="J464" s="115" t="s">
        <v>38</v>
      </c>
      <c r="K464" s="112" t="s">
        <v>53</v>
      </c>
      <c r="L464" s="112" t="s">
        <v>54</v>
      </c>
      <c r="M464" s="115" t="s">
        <v>55</v>
      </c>
      <c r="N464" s="113">
        <v>0.6875</v>
      </c>
      <c r="O464" s="113">
        <v>0.76875000000000004</v>
      </c>
      <c r="P464" s="113">
        <v>8.1250000000000044E-2</v>
      </c>
      <c r="Q464" s="116">
        <v>1070.4000000000001</v>
      </c>
      <c r="R464" s="117">
        <v>1.7470000000000001</v>
      </c>
      <c r="S464" s="117">
        <v>10.0215</v>
      </c>
      <c r="T464" s="117">
        <v>1236.9000000000001</v>
      </c>
      <c r="U464" s="117">
        <v>122.2</v>
      </c>
      <c r="V464" s="117">
        <v>1.6990000000000001</v>
      </c>
      <c r="W464" s="117">
        <v>33.701000000000001</v>
      </c>
      <c r="X464" s="117">
        <v>169.8</v>
      </c>
      <c r="Y464" s="117">
        <v>1025.9000000000001</v>
      </c>
      <c r="Z464" s="117">
        <v>1.964</v>
      </c>
      <c r="AA464" s="117">
        <v>9.9981000000000009</v>
      </c>
      <c r="AB464" s="118">
        <v>1183.0999999999999</v>
      </c>
      <c r="AH464" s="72" t="e">
        <f>IF(AND(B464="Premier League",E464="Live"),_xlfn.XLOOKUP(_xlfn.TEXTJOIN(" vs ",,C464:D464),Calendar!G:G,Calendar!B:B),IF(AND(B464="Premier League",E464="Highlights"),_xlfn.XLOOKUP(H464,Calendar!O:O,Calendar!N:N,,-1),""))</f>
        <v>#N/A</v>
      </c>
    </row>
    <row r="465" spans="1:34" s="72" customFormat="1" hidden="1" x14ac:dyDescent="0.35">
      <c r="A465" s="112" t="s">
        <v>70</v>
      </c>
      <c r="B465" s="112" t="s">
        <v>32</v>
      </c>
      <c r="C465" s="112" t="s">
        <v>49</v>
      </c>
      <c r="D465" s="112" t="s">
        <v>128</v>
      </c>
      <c r="E465" s="112" t="s">
        <v>41</v>
      </c>
      <c r="F465" s="113">
        <v>0.6875</v>
      </c>
      <c r="G465" s="112"/>
      <c r="H465" s="114">
        <v>45963</v>
      </c>
      <c r="I465" s="112" t="s">
        <v>522</v>
      </c>
      <c r="J465" s="115" t="s">
        <v>38</v>
      </c>
      <c r="K465" s="112" t="s">
        <v>53</v>
      </c>
      <c r="L465" s="112" t="s">
        <v>57</v>
      </c>
      <c r="M465" s="115" t="s">
        <v>55</v>
      </c>
      <c r="N465" s="113">
        <v>0.6875</v>
      </c>
      <c r="O465" s="113">
        <v>0.76875000000000004</v>
      </c>
      <c r="P465" s="113">
        <v>8.1250000000000044E-2</v>
      </c>
      <c r="Q465" s="116">
        <v>652.70000000000005</v>
      </c>
      <c r="R465" s="117">
        <v>1.0649999999999999</v>
      </c>
      <c r="S465" s="117">
        <v>6.1109</v>
      </c>
      <c r="T465" s="117">
        <v>786</v>
      </c>
      <c r="U465" s="117">
        <v>82.7</v>
      </c>
      <c r="V465" s="117">
        <v>1.1499999999999999</v>
      </c>
      <c r="W465" s="117">
        <v>22.807500000000001</v>
      </c>
      <c r="X465" s="117">
        <v>115.6</v>
      </c>
      <c r="Y465" s="117">
        <v>627.5</v>
      </c>
      <c r="Z465" s="117">
        <v>1.202</v>
      </c>
      <c r="AA465" s="117">
        <v>6.1154000000000002</v>
      </c>
      <c r="AB465" s="118">
        <v>748</v>
      </c>
      <c r="AH465" s="72" t="e">
        <f>IF(AND(B465="Premier League",E465="Live"),_xlfn.XLOOKUP(_xlfn.TEXTJOIN(" vs ",,C465:D465),Calendar!G:G,Calendar!B:B),IF(AND(B465="Premier League",E465="Highlights"),_xlfn.XLOOKUP(H465,Calendar!O:O,Calendar!N:N,,-1),""))</f>
        <v>#N/A</v>
      </c>
    </row>
    <row r="466" spans="1:34" s="72" customFormat="1" hidden="1" x14ac:dyDescent="0.35">
      <c r="A466" s="112" t="s">
        <v>70</v>
      </c>
      <c r="B466" s="112" t="s">
        <v>581</v>
      </c>
      <c r="C466" s="112" t="s">
        <v>671</v>
      </c>
      <c r="D466" s="112" t="s">
        <v>234</v>
      </c>
      <c r="E466" s="112" t="s">
        <v>41</v>
      </c>
      <c r="F466" s="113">
        <v>0.71875</v>
      </c>
      <c r="G466" s="112"/>
      <c r="H466" s="114">
        <v>45963</v>
      </c>
      <c r="I466" s="112" t="s">
        <v>522</v>
      </c>
      <c r="J466" s="115" t="s">
        <v>38</v>
      </c>
      <c r="K466" s="112" t="s">
        <v>53</v>
      </c>
      <c r="L466" s="112" t="s">
        <v>510</v>
      </c>
      <c r="M466" s="115" t="s">
        <v>511</v>
      </c>
      <c r="N466" s="113">
        <v>0.71875</v>
      </c>
      <c r="O466" s="113">
        <v>0.81180555555555556</v>
      </c>
      <c r="P466" s="113">
        <v>9.3055555555555558E-2</v>
      </c>
      <c r="Q466" s="116">
        <v>20.2</v>
      </c>
      <c r="R466" s="117">
        <v>3.3000000000000002E-2</v>
      </c>
      <c r="S466" s="117">
        <v>0.1673</v>
      </c>
      <c r="T466" s="117">
        <v>39.700000000000003</v>
      </c>
      <c r="U466" s="117">
        <v>1.5</v>
      </c>
      <c r="V466" s="117">
        <v>2.1000000000000001E-2</v>
      </c>
      <c r="W466" s="117">
        <v>0.4325</v>
      </c>
      <c r="X466" s="117">
        <v>9.6999999999999993</v>
      </c>
      <c r="Y466" s="117">
        <v>20.2</v>
      </c>
      <c r="Z466" s="117">
        <v>3.9E-2</v>
      </c>
      <c r="AA466" s="117">
        <v>0.1736</v>
      </c>
      <c r="AB466" s="118">
        <v>39.700000000000003</v>
      </c>
      <c r="AH466" s="72" t="str">
        <f>IF(AND(B466="Premier League",E466="Live"),_xlfn.XLOOKUP(_xlfn.TEXTJOIN(" vs ",,C466:D466),Calendar!G:G,Calendar!B:B),IF(AND(B466="Premier League",E466="Highlights"),_xlfn.XLOOKUP(H466,Calendar!O:O,Calendar!N:N,,-1),""))</f>
        <v/>
      </c>
    </row>
    <row r="467" spans="1:34" s="72" customFormat="1" hidden="1" x14ac:dyDescent="0.35">
      <c r="A467" s="112" t="s">
        <v>70</v>
      </c>
      <c r="B467" s="112" t="s">
        <v>581</v>
      </c>
      <c r="C467" s="112" t="s">
        <v>671</v>
      </c>
      <c r="D467" s="112" t="s">
        <v>234</v>
      </c>
      <c r="E467" s="112" t="s">
        <v>41</v>
      </c>
      <c r="F467" s="113">
        <v>0.71875</v>
      </c>
      <c r="G467" s="112"/>
      <c r="H467" s="114">
        <v>45963</v>
      </c>
      <c r="I467" s="112" t="s">
        <v>522</v>
      </c>
      <c r="J467" s="115" t="s">
        <v>38</v>
      </c>
      <c r="K467" s="112" t="s">
        <v>53</v>
      </c>
      <c r="L467" s="112" t="s">
        <v>512</v>
      </c>
      <c r="M467" s="115" t="s">
        <v>511</v>
      </c>
      <c r="N467" s="113">
        <v>0.71875</v>
      </c>
      <c r="O467" s="113">
        <v>0.82569444444444451</v>
      </c>
      <c r="P467" s="113">
        <v>0.10694444444444451</v>
      </c>
      <c r="Q467" s="116">
        <v>27.3</v>
      </c>
      <c r="R467" s="117">
        <v>4.4999999999999998E-2</v>
      </c>
      <c r="S467" s="117">
        <v>0.21959999999999999</v>
      </c>
      <c r="T467" s="117">
        <v>47.2</v>
      </c>
      <c r="U467" s="117">
        <v>0</v>
      </c>
      <c r="V467" s="117">
        <v>0</v>
      </c>
      <c r="W467" s="117">
        <v>0</v>
      </c>
      <c r="X467" s="117">
        <v>2.9</v>
      </c>
      <c r="Y467" s="117">
        <v>27.3</v>
      </c>
      <c r="Z467" s="117">
        <v>5.1999999999999998E-2</v>
      </c>
      <c r="AA467" s="117">
        <v>0.22789999999999999</v>
      </c>
      <c r="AB467" s="118">
        <v>47.2</v>
      </c>
      <c r="AH467" s="72" t="str">
        <f>IF(AND(B467="Premier League",E467="Live"),_xlfn.XLOOKUP(_xlfn.TEXTJOIN(" vs ",,C467:D467),Calendar!G:G,Calendar!B:B),IF(AND(B467="Premier League",E467="Highlights"),_xlfn.XLOOKUP(H467,Calendar!O:O,Calendar!N:N,,-1),""))</f>
        <v/>
      </c>
    </row>
    <row r="468" spans="1:34" s="72" customFormat="1" hidden="1" x14ac:dyDescent="0.35">
      <c r="A468" s="112" t="s">
        <v>70</v>
      </c>
      <c r="B468" s="112" t="s">
        <v>32</v>
      </c>
      <c r="C468" s="112"/>
      <c r="D468" s="112"/>
      <c r="E468" s="112" t="s">
        <v>33</v>
      </c>
      <c r="F468" s="113">
        <v>0.3125</v>
      </c>
      <c r="G468" s="112"/>
      <c r="H468" s="114">
        <v>45963</v>
      </c>
      <c r="I468" s="112" t="s">
        <v>522</v>
      </c>
      <c r="J468" s="115" t="s">
        <v>38</v>
      </c>
      <c r="K468" s="112" t="s">
        <v>553</v>
      </c>
      <c r="L468" s="112" t="s">
        <v>35</v>
      </c>
      <c r="M468" s="115" t="s">
        <v>36</v>
      </c>
      <c r="N468" s="113">
        <v>0.31388888888888888</v>
      </c>
      <c r="O468" s="113">
        <v>0.3737847222222222</v>
      </c>
      <c r="P468" s="113">
        <v>5.9502314814814813E-2</v>
      </c>
      <c r="Q468" s="116">
        <v>787.4</v>
      </c>
      <c r="R468" s="117">
        <v>1.2849999999999999</v>
      </c>
      <c r="S468" s="117">
        <v>22.679200000000002</v>
      </c>
      <c r="T468" s="117">
        <v>891.5</v>
      </c>
      <c r="U468" s="117">
        <v>73.599999999999994</v>
      </c>
      <c r="V468" s="117">
        <v>1.024</v>
      </c>
      <c r="W468" s="117">
        <v>62.372900000000001</v>
      </c>
      <c r="X468" s="117">
        <v>98.9</v>
      </c>
      <c r="Y468" s="117">
        <v>772.7</v>
      </c>
      <c r="Z468" s="117">
        <v>1.48</v>
      </c>
      <c r="AA468" s="117">
        <v>23.045000000000002</v>
      </c>
      <c r="AB468" s="118">
        <v>876.5</v>
      </c>
      <c r="AH468" s="72" t="str">
        <f>IF(AND(B468="Premier League",E468="Live"),_xlfn.XLOOKUP(_xlfn.TEXTJOIN(" vs ",,C468:D468),Calendar!G:G,Calendar!B:B),IF(AND(B468="Premier League",E468="Highlights"),_xlfn.XLOOKUP(H468,Calendar!O:O,Calendar!N:N,,-1),""))</f>
        <v>Matchweek 01</v>
      </c>
    </row>
    <row r="469" spans="1:34" s="72" customFormat="1" hidden="1" x14ac:dyDescent="0.35">
      <c r="A469" s="112" t="s">
        <v>70</v>
      </c>
      <c r="B469" s="112" t="s">
        <v>32</v>
      </c>
      <c r="C469" s="112"/>
      <c r="D469" s="112"/>
      <c r="E469" s="112" t="s">
        <v>33</v>
      </c>
      <c r="F469" s="113">
        <v>0.9375</v>
      </c>
      <c r="G469" s="112"/>
      <c r="H469" s="114">
        <v>45963</v>
      </c>
      <c r="I469" s="112" t="s">
        <v>522</v>
      </c>
      <c r="J469" s="115" t="s">
        <v>38</v>
      </c>
      <c r="K469" s="112" t="s">
        <v>552</v>
      </c>
      <c r="L469" s="112" t="s">
        <v>35</v>
      </c>
      <c r="M469" s="115" t="s">
        <v>36</v>
      </c>
      <c r="N469" s="113">
        <v>0.93819444444444444</v>
      </c>
      <c r="O469" s="113">
        <v>0.97623842592592591</v>
      </c>
      <c r="P469" s="113">
        <v>3.7650462962962962E-2</v>
      </c>
      <c r="Q469" s="116">
        <v>1584.4</v>
      </c>
      <c r="R469" s="117">
        <v>2.5859999999999999</v>
      </c>
      <c r="S469" s="117">
        <v>24.155799999999999</v>
      </c>
      <c r="T469" s="117">
        <v>2181.5</v>
      </c>
      <c r="U469" s="117">
        <v>49.3</v>
      </c>
      <c r="V469" s="117">
        <v>0.68600000000000005</v>
      </c>
      <c r="W469" s="117">
        <v>22.834599999999998</v>
      </c>
      <c r="X469" s="117">
        <v>75.5</v>
      </c>
      <c r="Y469" s="117">
        <v>1547</v>
      </c>
      <c r="Z469" s="117">
        <v>2.9620000000000002</v>
      </c>
      <c r="AA469" s="117">
        <v>23.985199999999999</v>
      </c>
      <c r="AB469" s="118">
        <v>2132.3000000000002</v>
      </c>
      <c r="AH469" s="72" t="str">
        <f>IF(AND(B469="Premier League",E469="Live"),_xlfn.XLOOKUP(_xlfn.TEXTJOIN(" vs ",,C469:D469),Calendar!G:G,Calendar!B:B),IF(AND(B469="Premier League",E469="Highlights"),_xlfn.XLOOKUP(H469,Calendar!O:O,Calendar!N:N,,-1),""))</f>
        <v>Matchweek 01</v>
      </c>
    </row>
    <row r="470" spans="1:34" s="72" customFormat="1" hidden="1" x14ac:dyDescent="0.35">
      <c r="A470" s="112" t="s">
        <v>70</v>
      </c>
      <c r="B470" s="112" t="s">
        <v>623</v>
      </c>
      <c r="C470" s="112"/>
      <c r="D470" s="112"/>
      <c r="E470" s="112" t="s">
        <v>33</v>
      </c>
      <c r="F470" s="113">
        <v>0.97569444444444442</v>
      </c>
      <c r="G470" s="112"/>
      <c r="H470" s="114">
        <v>45963</v>
      </c>
      <c r="I470" s="112" t="s">
        <v>522</v>
      </c>
      <c r="J470" s="115" t="s">
        <v>38</v>
      </c>
      <c r="K470" s="112" t="s">
        <v>607</v>
      </c>
      <c r="L470" s="112" t="s">
        <v>35</v>
      </c>
      <c r="M470" s="115" t="s">
        <v>36</v>
      </c>
      <c r="N470" s="113">
        <v>0.97638888888888886</v>
      </c>
      <c r="O470" s="113">
        <v>1.0109953703703705</v>
      </c>
      <c r="P470" s="113">
        <v>3.4004629629629628E-2</v>
      </c>
      <c r="Q470" s="116">
        <v>341.1</v>
      </c>
      <c r="R470" s="117">
        <v>0.55700000000000005</v>
      </c>
      <c r="S470" s="117">
        <v>10.0989</v>
      </c>
      <c r="T470" s="117">
        <v>586.4</v>
      </c>
      <c r="U470" s="117">
        <v>13.5</v>
      </c>
      <c r="V470" s="117">
        <v>0.188</v>
      </c>
      <c r="W470" s="117">
        <v>7.6486999999999998</v>
      </c>
      <c r="X470" s="117">
        <v>15.2</v>
      </c>
      <c r="Y470" s="117">
        <v>324.2</v>
      </c>
      <c r="Z470" s="117">
        <v>0.621</v>
      </c>
      <c r="AA470" s="117">
        <v>9.7196999999999996</v>
      </c>
      <c r="AB470" s="118">
        <v>566.1</v>
      </c>
      <c r="AH470" s="72" t="str">
        <f>IF(AND(B470="Premier League",E470="Live"),_xlfn.XLOOKUP(_xlfn.TEXTJOIN(" vs ",,C470:D470),Calendar!G:G,Calendar!B:B),IF(AND(B470="Premier League",E470="Highlights"),_xlfn.XLOOKUP(H470,Calendar!O:O,Calendar!N:N,,-1),""))</f>
        <v/>
      </c>
    </row>
    <row r="471" spans="1:34" s="72" customFormat="1" hidden="1" x14ac:dyDescent="0.35">
      <c r="A471" s="112" t="s">
        <v>70</v>
      </c>
      <c r="B471" s="112" t="s">
        <v>581</v>
      </c>
      <c r="C471" s="112" t="s">
        <v>672</v>
      </c>
      <c r="D471" s="112" t="s">
        <v>100</v>
      </c>
      <c r="E471" s="112" t="s">
        <v>41</v>
      </c>
      <c r="F471" s="113">
        <v>0.8125</v>
      </c>
      <c r="G471" s="112"/>
      <c r="H471" s="114">
        <v>45964</v>
      </c>
      <c r="I471" s="112" t="s">
        <v>522</v>
      </c>
      <c r="J471" s="115" t="s">
        <v>74</v>
      </c>
      <c r="K471" s="112" t="s">
        <v>53</v>
      </c>
      <c r="L471" s="112" t="s">
        <v>510</v>
      </c>
      <c r="M471" s="115" t="s">
        <v>511</v>
      </c>
      <c r="N471" s="113">
        <v>0.81319444444444444</v>
      </c>
      <c r="O471" s="113">
        <v>0.89444444444444449</v>
      </c>
      <c r="P471" s="113">
        <v>8.1250000000000044E-2</v>
      </c>
      <c r="Q471" s="116">
        <v>60.3</v>
      </c>
      <c r="R471" s="117">
        <v>9.8000000000000004E-2</v>
      </c>
      <c r="S471" s="117">
        <v>0.42820000000000003</v>
      </c>
      <c r="T471" s="117">
        <v>89.1</v>
      </c>
      <c r="U471" s="117">
        <v>0</v>
      </c>
      <c r="V471" s="117">
        <v>0</v>
      </c>
      <c r="W471" s="117">
        <v>0</v>
      </c>
      <c r="X471" s="117" t="s">
        <v>541</v>
      </c>
      <c r="Y471" s="117">
        <v>60.2</v>
      </c>
      <c r="Z471" s="117">
        <v>0.115</v>
      </c>
      <c r="AA471" s="117">
        <v>0.43780000000000002</v>
      </c>
      <c r="AB471" s="118">
        <v>89.1</v>
      </c>
      <c r="AH471" s="72" t="str">
        <f>IF(AND(B471="Premier League",E471="Live"),_xlfn.XLOOKUP(_xlfn.TEXTJOIN(" vs ",,C471:D471),Calendar!G:G,Calendar!B:B),IF(AND(B471="Premier League",E471="Highlights"),_xlfn.XLOOKUP(H471,Calendar!O:O,Calendar!N:N,,-1),""))</f>
        <v/>
      </c>
    </row>
    <row r="472" spans="1:34" s="72" customFormat="1" hidden="1" x14ac:dyDescent="0.35">
      <c r="A472" s="112" t="s">
        <v>70</v>
      </c>
      <c r="B472" s="112" t="s">
        <v>32</v>
      </c>
      <c r="C472" s="112" t="s">
        <v>235</v>
      </c>
      <c r="D472" s="112" t="s">
        <v>86</v>
      </c>
      <c r="E472" s="112" t="s">
        <v>41</v>
      </c>
      <c r="F472" s="113">
        <v>0.83333333333333337</v>
      </c>
      <c r="G472" s="112"/>
      <c r="H472" s="114">
        <v>45964</v>
      </c>
      <c r="I472" s="112" t="s">
        <v>522</v>
      </c>
      <c r="J472" s="115" t="s">
        <v>74</v>
      </c>
      <c r="K472" s="112" t="s">
        <v>53</v>
      </c>
      <c r="L472" s="112" t="s">
        <v>54</v>
      </c>
      <c r="M472" s="115" t="s">
        <v>55</v>
      </c>
      <c r="N472" s="113">
        <v>0.83333333333333337</v>
      </c>
      <c r="O472" s="113">
        <v>0.91180555555555554</v>
      </c>
      <c r="P472" s="113">
        <v>7.8472222222222165E-2</v>
      </c>
      <c r="Q472" s="116">
        <v>834.5</v>
      </c>
      <c r="R472" s="117">
        <v>1.3620000000000001</v>
      </c>
      <c r="S472" s="117">
        <v>5.7732000000000001</v>
      </c>
      <c r="T472" s="117">
        <v>963.7</v>
      </c>
      <c r="U472" s="117">
        <v>76.5</v>
      </c>
      <c r="V472" s="117">
        <v>1.0640000000000001</v>
      </c>
      <c r="W472" s="117">
        <v>15.5709</v>
      </c>
      <c r="X472" s="117">
        <v>92.6</v>
      </c>
      <c r="Y472" s="117">
        <v>785</v>
      </c>
      <c r="Z472" s="117">
        <v>1.5029999999999999</v>
      </c>
      <c r="AA472" s="117">
        <v>5.5453999999999999</v>
      </c>
      <c r="AB472" s="118">
        <v>916.1</v>
      </c>
      <c r="AH472" s="72" t="e">
        <f>IF(AND(B472="Premier League",E472="Live"),_xlfn.XLOOKUP(_xlfn.TEXTJOIN(" vs ",,C472:D472),Calendar!G:G,Calendar!B:B),IF(AND(B472="Premier League",E472="Highlights"),_xlfn.XLOOKUP(H472,Calendar!O:O,Calendar!N:N,,-1),""))</f>
        <v>#N/A</v>
      </c>
    </row>
    <row r="473" spans="1:34" s="72" customFormat="1" hidden="1" x14ac:dyDescent="0.35">
      <c r="A473" s="112" t="s">
        <v>70</v>
      </c>
      <c r="B473" s="112" t="s">
        <v>32</v>
      </c>
      <c r="C473" s="112" t="s">
        <v>235</v>
      </c>
      <c r="D473" s="112" t="s">
        <v>86</v>
      </c>
      <c r="E473" s="112" t="s">
        <v>41</v>
      </c>
      <c r="F473" s="113">
        <v>0.83333333333333337</v>
      </c>
      <c r="G473" s="112"/>
      <c r="H473" s="114">
        <v>45964</v>
      </c>
      <c r="I473" s="112" t="s">
        <v>522</v>
      </c>
      <c r="J473" s="115" t="s">
        <v>74</v>
      </c>
      <c r="K473" s="112" t="s">
        <v>53</v>
      </c>
      <c r="L473" s="112" t="s">
        <v>57</v>
      </c>
      <c r="M473" s="115" t="s">
        <v>55</v>
      </c>
      <c r="N473" s="113">
        <v>0.83333333333333337</v>
      </c>
      <c r="O473" s="113">
        <v>0.91180555555555554</v>
      </c>
      <c r="P473" s="113">
        <v>7.8472222222222165E-2</v>
      </c>
      <c r="Q473" s="116">
        <v>349.7</v>
      </c>
      <c r="R473" s="117">
        <v>0.57099999999999995</v>
      </c>
      <c r="S473" s="117">
        <v>2.4192999999999998</v>
      </c>
      <c r="T473" s="117">
        <v>443.5</v>
      </c>
      <c r="U473" s="117">
        <v>64.099999999999994</v>
      </c>
      <c r="V473" s="117">
        <v>0.89100000000000001</v>
      </c>
      <c r="W473" s="117">
        <v>13.047000000000001</v>
      </c>
      <c r="X473" s="117">
        <v>82.2</v>
      </c>
      <c r="Y473" s="117">
        <v>339.7</v>
      </c>
      <c r="Z473" s="117">
        <v>0.65</v>
      </c>
      <c r="AA473" s="117">
        <v>2.3997000000000002</v>
      </c>
      <c r="AB473" s="118">
        <v>435</v>
      </c>
      <c r="AH473" s="72" t="e">
        <f>IF(AND(B473="Premier League",E473="Live"),_xlfn.XLOOKUP(_xlfn.TEXTJOIN(" vs ",,C473:D473),Calendar!G:G,Calendar!B:B),IF(AND(B473="Premier League",E473="Highlights"),_xlfn.XLOOKUP(H473,Calendar!O:O,Calendar!N:N,,-1),""))</f>
        <v>#N/A</v>
      </c>
    </row>
    <row r="474" spans="1:34" s="72" customFormat="1" hidden="1" x14ac:dyDescent="0.35">
      <c r="A474" s="112" t="s">
        <v>70</v>
      </c>
      <c r="B474" s="112" t="s">
        <v>32</v>
      </c>
      <c r="C474" s="112"/>
      <c r="D474" s="112"/>
      <c r="E474" s="112" t="s">
        <v>33</v>
      </c>
      <c r="F474" s="113">
        <v>0.33680555555555558</v>
      </c>
      <c r="G474" s="112"/>
      <c r="H474" s="114">
        <v>45964</v>
      </c>
      <c r="I474" s="112" t="s">
        <v>522</v>
      </c>
      <c r="J474" s="115" t="s">
        <v>74</v>
      </c>
      <c r="K474" s="112" t="s">
        <v>553</v>
      </c>
      <c r="L474" s="112" t="s">
        <v>278</v>
      </c>
      <c r="M474" s="115" t="s">
        <v>36</v>
      </c>
      <c r="N474" s="113">
        <v>0.33680555555555558</v>
      </c>
      <c r="O474" s="113">
        <v>0.37447916666666664</v>
      </c>
      <c r="P474" s="113">
        <v>3.7650462962962962E-2</v>
      </c>
      <c r="Q474" s="116">
        <v>67.3</v>
      </c>
      <c r="R474" s="117">
        <v>0.11</v>
      </c>
      <c r="S474" s="117">
        <v>1.7485999999999999</v>
      </c>
      <c r="T474" s="117">
        <v>95.2</v>
      </c>
      <c r="U474" s="117">
        <v>1.1000000000000001</v>
      </c>
      <c r="V474" s="117">
        <v>1.4999999999999999E-2</v>
      </c>
      <c r="W474" s="117">
        <v>1.7028000000000001</v>
      </c>
      <c r="X474" s="117">
        <v>15.1</v>
      </c>
      <c r="Y474" s="117">
        <v>55.4</v>
      </c>
      <c r="Z474" s="117">
        <v>0.106</v>
      </c>
      <c r="AA474" s="117">
        <v>1.5095000000000001</v>
      </c>
      <c r="AB474" s="118">
        <v>73.8</v>
      </c>
      <c r="AH474" s="72" t="str">
        <f>IF(AND(B474="Premier League",E474="Live"),_xlfn.XLOOKUP(_xlfn.TEXTJOIN(" vs ",,C474:D474),Calendar!G:G,Calendar!B:B),IF(AND(B474="Premier League",E474="Highlights"),_xlfn.XLOOKUP(H474,Calendar!O:O,Calendar!N:N,,-1),""))</f>
        <v>Matchweek 01</v>
      </c>
    </row>
    <row r="475" spans="1:34" s="72" customFormat="1" hidden="1" x14ac:dyDescent="0.35">
      <c r="A475" s="112" t="s">
        <v>70</v>
      </c>
      <c r="B475" s="112" t="s">
        <v>131</v>
      </c>
      <c r="C475" s="112" t="s">
        <v>206</v>
      </c>
      <c r="D475" s="112" t="s">
        <v>660</v>
      </c>
      <c r="E475" s="112" t="s">
        <v>41</v>
      </c>
      <c r="F475" s="113">
        <v>0.73958333333333337</v>
      </c>
      <c r="G475" s="112"/>
      <c r="H475" s="114">
        <v>45965</v>
      </c>
      <c r="I475" s="112" t="s">
        <v>522</v>
      </c>
      <c r="J475" s="115" t="s">
        <v>122</v>
      </c>
      <c r="K475" s="112" t="s">
        <v>53</v>
      </c>
      <c r="L475" s="112" t="s">
        <v>512</v>
      </c>
      <c r="M475" s="115" t="s">
        <v>511</v>
      </c>
      <c r="N475" s="113">
        <v>0.74027777777777781</v>
      </c>
      <c r="O475" s="113">
        <v>0.81944444444444453</v>
      </c>
      <c r="P475" s="113">
        <v>7.9166666666666718E-2</v>
      </c>
      <c r="Q475" s="116">
        <v>47.3</v>
      </c>
      <c r="R475" s="117">
        <v>7.6999999999999999E-2</v>
      </c>
      <c r="S475" s="117">
        <v>0.41720000000000002</v>
      </c>
      <c r="T475" s="117">
        <v>182.3</v>
      </c>
      <c r="U475" s="117">
        <v>1.3</v>
      </c>
      <c r="V475" s="117">
        <v>1.7999999999999999E-2</v>
      </c>
      <c r="W475" s="117">
        <v>0.47339999999999999</v>
      </c>
      <c r="X475" s="117">
        <v>12</v>
      </c>
      <c r="Y475" s="117">
        <v>36.799999999999997</v>
      </c>
      <c r="Z475" s="117">
        <v>7.0000000000000007E-2</v>
      </c>
      <c r="AA475" s="117">
        <v>0.33289999999999997</v>
      </c>
      <c r="AB475" s="118">
        <v>164.3</v>
      </c>
      <c r="AH475" s="72" t="str">
        <f>IF(AND(B475="Premier League",E475="Live"),_xlfn.XLOOKUP(_xlfn.TEXTJOIN(" vs ",,C475:D475),Calendar!G:G,Calendar!B:B),IF(AND(B475="Premier League",E475="Highlights"),_xlfn.XLOOKUP(H475,Calendar!O:O,Calendar!N:N,,-1),""))</f>
        <v/>
      </c>
    </row>
    <row r="476" spans="1:34" s="72" customFormat="1" hidden="1" x14ac:dyDescent="0.35">
      <c r="A476" s="112" t="s">
        <v>70</v>
      </c>
      <c r="B476" s="112" t="s">
        <v>131</v>
      </c>
      <c r="C476" s="112" t="s">
        <v>245</v>
      </c>
      <c r="D476" s="112" t="s">
        <v>40</v>
      </c>
      <c r="E476" s="112" t="s">
        <v>41</v>
      </c>
      <c r="F476" s="113">
        <v>0.73958333333333337</v>
      </c>
      <c r="G476" s="112"/>
      <c r="H476" s="114">
        <v>45965</v>
      </c>
      <c r="I476" s="112" t="s">
        <v>522</v>
      </c>
      <c r="J476" s="115" t="s">
        <v>122</v>
      </c>
      <c r="K476" s="112" t="s">
        <v>53</v>
      </c>
      <c r="L476" s="112" t="s">
        <v>510</v>
      </c>
      <c r="M476" s="115" t="s">
        <v>511</v>
      </c>
      <c r="N476" s="113">
        <v>0.73958333333333337</v>
      </c>
      <c r="O476" s="113">
        <v>0.82152777777777786</v>
      </c>
      <c r="P476" s="113">
        <v>8.1944444444444486E-2</v>
      </c>
      <c r="Q476" s="116">
        <v>602.9</v>
      </c>
      <c r="R476" s="117">
        <v>0.98399999999999999</v>
      </c>
      <c r="S476" s="117">
        <v>5.3075999999999999</v>
      </c>
      <c r="T476" s="117">
        <v>804.6</v>
      </c>
      <c r="U476" s="117">
        <v>78.3</v>
      </c>
      <c r="V476" s="117">
        <v>1.089</v>
      </c>
      <c r="W476" s="117">
        <v>28.545400000000001</v>
      </c>
      <c r="X476" s="117">
        <v>119.3</v>
      </c>
      <c r="Y476" s="117">
        <v>558.1</v>
      </c>
      <c r="Z476" s="117">
        <v>1.069</v>
      </c>
      <c r="AA476" s="117">
        <v>5.0396999999999998</v>
      </c>
      <c r="AB476" s="118">
        <v>761.8</v>
      </c>
      <c r="AH476" s="72" t="str">
        <f>IF(AND(B476="Premier League",E476="Live"),_xlfn.XLOOKUP(_xlfn.TEXTJOIN(" vs ",,C476:D476),Calendar!G:G,Calendar!B:B),IF(AND(B476="Premier League",E476="Highlights"),_xlfn.XLOOKUP(H476,Calendar!O:O,Calendar!N:N,,-1),""))</f>
        <v/>
      </c>
    </row>
    <row r="477" spans="1:34" s="72" customFormat="1" hidden="1" x14ac:dyDescent="0.35">
      <c r="A477" s="112" t="s">
        <v>70</v>
      </c>
      <c r="B477" s="112" t="s">
        <v>145</v>
      </c>
      <c r="C477" s="112" t="s">
        <v>69</v>
      </c>
      <c r="D477" s="112" t="s">
        <v>95</v>
      </c>
      <c r="E477" s="112" t="s">
        <v>41</v>
      </c>
      <c r="F477" s="113">
        <v>0.82291666666666663</v>
      </c>
      <c r="G477" s="112"/>
      <c r="H477" s="114">
        <v>45965</v>
      </c>
      <c r="I477" s="112" t="s">
        <v>522</v>
      </c>
      <c r="J477" s="115" t="s">
        <v>122</v>
      </c>
      <c r="K477" s="112" t="s">
        <v>53</v>
      </c>
      <c r="L477" s="112" t="s">
        <v>548</v>
      </c>
      <c r="M477" s="115" t="s">
        <v>55</v>
      </c>
      <c r="N477" s="113">
        <v>0.82361111111111118</v>
      </c>
      <c r="O477" s="113">
        <v>0.90625</v>
      </c>
      <c r="P477" s="113">
        <v>8.2638888888888817E-2</v>
      </c>
      <c r="Q477" s="116">
        <v>93.6</v>
      </c>
      <c r="R477" s="117">
        <v>0.153</v>
      </c>
      <c r="S477" s="117">
        <v>0.64300000000000002</v>
      </c>
      <c r="T477" s="117">
        <v>126.5</v>
      </c>
      <c r="U477" s="117">
        <v>0.2</v>
      </c>
      <c r="V477" s="117">
        <v>3.0000000000000001E-3</v>
      </c>
      <c r="W477" s="117">
        <v>4.2500000000000003E-2</v>
      </c>
      <c r="X477" s="117">
        <v>7.8</v>
      </c>
      <c r="Y477" s="117">
        <v>92.3</v>
      </c>
      <c r="Z477" s="117">
        <v>0.17699999999999999</v>
      </c>
      <c r="AA477" s="117">
        <v>0.65</v>
      </c>
      <c r="AB477" s="118">
        <v>125</v>
      </c>
      <c r="AH477" s="72" t="str">
        <f>IF(AND(B477="Premier League",E477="Live"),_xlfn.XLOOKUP(_xlfn.TEXTJOIN(" vs ",,C477:D477),Calendar!G:G,Calendar!B:B),IF(AND(B477="Premier League",E477="Highlights"),_xlfn.XLOOKUP(H477,Calendar!O:O,Calendar!N:N,,-1),""))</f>
        <v/>
      </c>
    </row>
    <row r="478" spans="1:34" s="72" customFormat="1" hidden="1" x14ac:dyDescent="0.35">
      <c r="A478" s="112" t="s">
        <v>70</v>
      </c>
      <c r="B478" s="112" t="s">
        <v>145</v>
      </c>
      <c r="C478" s="112" t="s">
        <v>96</v>
      </c>
      <c r="D478" s="112" t="s">
        <v>91</v>
      </c>
      <c r="E478" s="112" t="s">
        <v>41</v>
      </c>
      <c r="F478" s="113">
        <v>0.83333333333333337</v>
      </c>
      <c r="G478" s="112"/>
      <c r="H478" s="114">
        <v>45965</v>
      </c>
      <c r="I478" s="112" t="s">
        <v>522</v>
      </c>
      <c r="J478" s="115" t="s">
        <v>122</v>
      </c>
      <c r="K478" s="112" t="s">
        <v>53</v>
      </c>
      <c r="L478" s="112" t="s">
        <v>54</v>
      </c>
      <c r="M478" s="115" t="s">
        <v>55</v>
      </c>
      <c r="N478" s="113">
        <v>0.83402777777777781</v>
      </c>
      <c r="O478" s="113">
        <v>0.91250000000000009</v>
      </c>
      <c r="P478" s="113">
        <v>7.8472222222222276E-2</v>
      </c>
      <c r="Q478" s="116">
        <v>80</v>
      </c>
      <c r="R478" s="117">
        <v>0.13100000000000001</v>
      </c>
      <c r="S478" s="117">
        <v>0.5464</v>
      </c>
      <c r="T478" s="117">
        <v>121.2</v>
      </c>
      <c r="U478" s="117">
        <v>0.5</v>
      </c>
      <c r="V478" s="117">
        <v>7.0000000000000001E-3</v>
      </c>
      <c r="W478" s="117">
        <v>0.10100000000000001</v>
      </c>
      <c r="X478" s="117">
        <v>7.3</v>
      </c>
      <c r="Y478" s="117">
        <v>74.900000000000006</v>
      </c>
      <c r="Z478" s="117">
        <v>0.14299999999999999</v>
      </c>
      <c r="AA478" s="117">
        <v>0.52410000000000001</v>
      </c>
      <c r="AB478" s="118">
        <v>110.1</v>
      </c>
      <c r="AH478" s="72" t="str">
        <f>IF(AND(B478="Premier League",E478="Live"),_xlfn.XLOOKUP(_xlfn.TEXTJOIN(" vs ",,C478:D478),Calendar!G:G,Calendar!B:B),IF(AND(B478="Premier League",E478="Highlights"),_xlfn.XLOOKUP(H478,Calendar!O:O,Calendar!N:N,,-1),""))</f>
        <v/>
      </c>
    </row>
    <row r="479" spans="1:34" s="72" customFormat="1" hidden="1" x14ac:dyDescent="0.35">
      <c r="A479" s="112" t="s">
        <v>70</v>
      </c>
      <c r="B479" s="112" t="s">
        <v>145</v>
      </c>
      <c r="C479" s="112" t="s">
        <v>96</v>
      </c>
      <c r="D479" s="112" t="s">
        <v>91</v>
      </c>
      <c r="E479" s="112" t="s">
        <v>41</v>
      </c>
      <c r="F479" s="113">
        <v>0.83333333333333337</v>
      </c>
      <c r="G479" s="112"/>
      <c r="H479" s="114">
        <v>45965</v>
      </c>
      <c r="I479" s="112" t="s">
        <v>522</v>
      </c>
      <c r="J479" s="115" t="s">
        <v>122</v>
      </c>
      <c r="K479" s="112" t="s">
        <v>53</v>
      </c>
      <c r="L479" s="112" t="s">
        <v>120</v>
      </c>
      <c r="M479" s="115" t="s">
        <v>55</v>
      </c>
      <c r="N479" s="113">
        <v>0.83402777777777781</v>
      </c>
      <c r="O479" s="113">
        <v>0.91250000000000009</v>
      </c>
      <c r="P479" s="113">
        <v>7.8472222222222276E-2</v>
      </c>
      <c r="Q479" s="116">
        <v>52</v>
      </c>
      <c r="R479" s="117">
        <v>8.5000000000000006E-2</v>
      </c>
      <c r="S479" s="117">
        <v>0.35510000000000003</v>
      </c>
      <c r="T479" s="117">
        <v>112.8</v>
      </c>
      <c r="U479" s="117">
        <v>1.4</v>
      </c>
      <c r="V479" s="117">
        <v>1.9E-2</v>
      </c>
      <c r="W479" s="117">
        <v>0.2828</v>
      </c>
      <c r="X479" s="117">
        <v>17.399999999999999</v>
      </c>
      <c r="Y479" s="117">
        <v>45.6</v>
      </c>
      <c r="Z479" s="117">
        <v>8.6999999999999994E-2</v>
      </c>
      <c r="AA479" s="117">
        <v>0.31909999999999999</v>
      </c>
      <c r="AB479" s="118">
        <v>109.4</v>
      </c>
      <c r="AH479" s="72" t="str">
        <f>IF(AND(B479="Premier League",E479="Live"),_xlfn.XLOOKUP(_xlfn.TEXTJOIN(" vs ",,C479:D479),Calendar!G:G,Calendar!B:B),IF(AND(B479="Premier League",E479="Highlights"),_xlfn.XLOOKUP(H479,Calendar!O:O,Calendar!N:N,,-1),""))</f>
        <v/>
      </c>
    </row>
    <row r="480" spans="1:34" s="72" customFormat="1" hidden="1" x14ac:dyDescent="0.35">
      <c r="A480" s="112" t="s">
        <v>70</v>
      </c>
      <c r="B480" s="112" t="s">
        <v>131</v>
      </c>
      <c r="C480" s="112" t="s">
        <v>173</v>
      </c>
      <c r="D480" s="112" t="s">
        <v>674</v>
      </c>
      <c r="E480" s="112" t="s">
        <v>41</v>
      </c>
      <c r="F480" s="113">
        <v>0.83333333333333337</v>
      </c>
      <c r="G480" s="112"/>
      <c r="H480" s="114">
        <v>45965</v>
      </c>
      <c r="I480" s="112" t="s">
        <v>522</v>
      </c>
      <c r="J480" s="115" t="s">
        <v>122</v>
      </c>
      <c r="K480" s="112" t="s">
        <v>53</v>
      </c>
      <c r="L480" s="112" t="s">
        <v>514</v>
      </c>
      <c r="M480" s="115" t="s">
        <v>511</v>
      </c>
      <c r="N480" s="113">
        <v>0.83402777777777781</v>
      </c>
      <c r="O480" s="113">
        <v>0.91111111111111109</v>
      </c>
      <c r="P480" s="113">
        <v>7.7083333333333282E-2</v>
      </c>
      <c r="Q480" s="116">
        <v>10.8</v>
      </c>
      <c r="R480" s="117">
        <v>1.7999999999999999E-2</v>
      </c>
      <c r="S480" s="117">
        <v>7.3599999999999999E-2</v>
      </c>
      <c r="T480" s="117">
        <v>112.8</v>
      </c>
      <c r="U480" s="117">
        <v>0.2</v>
      </c>
      <c r="V480" s="117">
        <v>3.0000000000000001E-3</v>
      </c>
      <c r="W480" s="117">
        <v>4.0399999999999998E-2</v>
      </c>
      <c r="X480" s="117">
        <v>6.9</v>
      </c>
      <c r="Y480" s="117">
        <v>10.4</v>
      </c>
      <c r="Z480" s="117">
        <v>0.02</v>
      </c>
      <c r="AA480" s="117">
        <v>7.2599999999999998E-2</v>
      </c>
      <c r="AB480" s="118">
        <v>107.2</v>
      </c>
      <c r="AH480" s="72" t="str">
        <f>IF(AND(B480="Premier League",E480="Live"),_xlfn.XLOOKUP(_xlfn.TEXTJOIN(" vs ",,C480:D480),Calendar!G:G,Calendar!B:B),IF(AND(B480="Premier League",E480="Highlights"),_xlfn.XLOOKUP(H480,Calendar!O:O,Calendar!N:N,,-1),""))</f>
        <v/>
      </c>
    </row>
    <row r="481" spans="1:34" s="72" customFormat="1" hidden="1" x14ac:dyDescent="0.35">
      <c r="A481" s="112" t="s">
        <v>70</v>
      </c>
      <c r="B481" s="112" t="s">
        <v>131</v>
      </c>
      <c r="C481" s="112" t="s">
        <v>543</v>
      </c>
      <c r="D481" s="112" t="s">
        <v>183</v>
      </c>
      <c r="E481" s="112" t="s">
        <v>41</v>
      </c>
      <c r="F481" s="113">
        <v>0.83333333333333337</v>
      </c>
      <c r="G481" s="112"/>
      <c r="H481" s="114">
        <v>45965</v>
      </c>
      <c r="I481" s="112" t="s">
        <v>522</v>
      </c>
      <c r="J481" s="115" t="s">
        <v>122</v>
      </c>
      <c r="K481" s="112" t="s">
        <v>53</v>
      </c>
      <c r="L481" s="112" t="s">
        <v>512</v>
      </c>
      <c r="M481" s="115" t="s">
        <v>511</v>
      </c>
      <c r="N481" s="113">
        <v>0.83472222222222225</v>
      </c>
      <c r="O481" s="113">
        <v>0.91805555555555562</v>
      </c>
      <c r="P481" s="113">
        <v>8.333333333333337E-2</v>
      </c>
      <c r="Q481" s="116">
        <v>154.69999999999999</v>
      </c>
      <c r="R481" s="117">
        <v>0.253</v>
      </c>
      <c r="S481" s="117">
        <v>1.0646</v>
      </c>
      <c r="T481" s="117">
        <v>247.1</v>
      </c>
      <c r="U481" s="117">
        <v>14.5</v>
      </c>
      <c r="V481" s="117">
        <v>0.20200000000000001</v>
      </c>
      <c r="W481" s="117">
        <v>2.9157000000000002</v>
      </c>
      <c r="X481" s="117">
        <v>28.5</v>
      </c>
      <c r="Y481" s="117">
        <v>143.1</v>
      </c>
      <c r="Z481" s="117">
        <v>0.27400000000000002</v>
      </c>
      <c r="AA481" s="117">
        <v>1.0085999999999999</v>
      </c>
      <c r="AB481" s="118">
        <v>232.4</v>
      </c>
      <c r="AH481" s="72" t="str">
        <f>IF(AND(B481="Premier League",E481="Live"),_xlfn.XLOOKUP(_xlfn.TEXTJOIN(" vs ",,C481:D481),Calendar!G:G,Calendar!B:B),IF(AND(B481="Premier League",E481="Highlights"),_xlfn.XLOOKUP(H481,Calendar!O:O,Calendar!N:N,,-1),""))</f>
        <v/>
      </c>
    </row>
    <row r="482" spans="1:34" s="72" customFormat="1" hidden="1" x14ac:dyDescent="0.35">
      <c r="A482" s="112" t="s">
        <v>70</v>
      </c>
      <c r="B482" s="112" t="s">
        <v>131</v>
      </c>
      <c r="C482" s="112" t="s">
        <v>48</v>
      </c>
      <c r="D482" s="112" t="s">
        <v>574</v>
      </c>
      <c r="E482" s="112" t="s">
        <v>41</v>
      </c>
      <c r="F482" s="113">
        <v>0.83333333333333337</v>
      </c>
      <c r="G482" s="112"/>
      <c r="H482" s="114">
        <v>45965</v>
      </c>
      <c r="I482" s="112" t="s">
        <v>522</v>
      </c>
      <c r="J482" s="115" t="s">
        <v>122</v>
      </c>
      <c r="K482" s="112" t="s">
        <v>53</v>
      </c>
      <c r="L482" s="112" t="s">
        <v>510</v>
      </c>
      <c r="M482" s="115" t="s">
        <v>511</v>
      </c>
      <c r="N482" s="113">
        <v>0.83333333333333337</v>
      </c>
      <c r="O482" s="113">
        <v>0.91041666666666665</v>
      </c>
      <c r="P482" s="113">
        <v>7.7083333333333282E-2</v>
      </c>
      <c r="Q482" s="116">
        <v>281.5</v>
      </c>
      <c r="R482" s="117">
        <v>0.45900000000000002</v>
      </c>
      <c r="S482" s="117">
        <v>1.9182999999999999</v>
      </c>
      <c r="T482" s="117">
        <v>357.3</v>
      </c>
      <c r="U482" s="117">
        <v>26</v>
      </c>
      <c r="V482" s="117">
        <v>0.36199999999999999</v>
      </c>
      <c r="W482" s="117">
        <v>5.2652999999999999</v>
      </c>
      <c r="X482" s="117">
        <v>48.8</v>
      </c>
      <c r="Y482" s="117">
        <v>270</v>
      </c>
      <c r="Z482" s="117">
        <v>0.51700000000000002</v>
      </c>
      <c r="AA482" s="117">
        <v>1.8855999999999999</v>
      </c>
      <c r="AB482" s="118">
        <v>348.5</v>
      </c>
      <c r="AH482" s="72" t="str">
        <f>IF(AND(B482="Premier League",E482="Live"),_xlfn.XLOOKUP(_xlfn.TEXTJOIN(" vs ",,C482:D482),Calendar!G:G,Calendar!B:B),IF(AND(B482="Premier League",E482="Highlights"),_xlfn.XLOOKUP(H482,Calendar!O:O,Calendar!N:N,,-1),""))</f>
        <v/>
      </c>
    </row>
    <row r="483" spans="1:34" s="72" customFormat="1" hidden="1" x14ac:dyDescent="0.35">
      <c r="A483" s="112" t="s">
        <v>70</v>
      </c>
      <c r="B483" s="112" t="s">
        <v>131</v>
      </c>
      <c r="C483" s="112" t="s">
        <v>572</v>
      </c>
      <c r="D483" s="112" t="s">
        <v>67</v>
      </c>
      <c r="E483" s="112" t="s">
        <v>41</v>
      </c>
      <c r="F483" s="113">
        <v>0.73958333333333337</v>
      </c>
      <c r="G483" s="112"/>
      <c r="H483" s="114">
        <v>45966</v>
      </c>
      <c r="I483" s="112" t="s">
        <v>522</v>
      </c>
      <c r="J483" s="115" t="s">
        <v>123</v>
      </c>
      <c r="K483" s="112" t="s">
        <v>53</v>
      </c>
      <c r="L483" s="112" t="s">
        <v>512</v>
      </c>
      <c r="M483" s="115" t="s">
        <v>511</v>
      </c>
      <c r="N483" s="113">
        <v>0.73958333333333337</v>
      </c>
      <c r="O483" s="113">
        <v>0.81874999999999998</v>
      </c>
      <c r="P483" s="113">
        <v>7.9166666666666607E-2</v>
      </c>
      <c r="Q483" s="116">
        <v>460.6</v>
      </c>
      <c r="R483" s="117">
        <v>0.752</v>
      </c>
      <c r="S483" s="117">
        <v>4.0194999999999999</v>
      </c>
      <c r="T483" s="117">
        <v>705.6</v>
      </c>
      <c r="U483" s="117">
        <v>40.5</v>
      </c>
      <c r="V483" s="117">
        <v>0.56299999999999994</v>
      </c>
      <c r="W483" s="117">
        <v>16.337199999999999</v>
      </c>
      <c r="X483" s="117">
        <v>51.6</v>
      </c>
      <c r="Y483" s="117">
        <v>451.4</v>
      </c>
      <c r="Z483" s="117">
        <v>0.86399999999999999</v>
      </c>
      <c r="AA483" s="117">
        <v>4.0236000000000001</v>
      </c>
      <c r="AB483" s="118">
        <v>689.2</v>
      </c>
      <c r="AH483" s="72" t="str">
        <f>IF(AND(B483="Premier League",E483="Live"),_xlfn.XLOOKUP(_xlfn.TEXTJOIN(" vs ",,C483:D483),Calendar!G:G,Calendar!B:B),IF(AND(B483="Premier League",E483="Highlights"),_xlfn.XLOOKUP(H483,Calendar!O:O,Calendar!N:N,,-1),""))</f>
        <v/>
      </c>
    </row>
    <row r="484" spans="1:34" s="72" customFormat="1" hidden="1" x14ac:dyDescent="0.35">
      <c r="A484" s="112" t="s">
        <v>70</v>
      </c>
      <c r="B484" s="112" t="s">
        <v>131</v>
      </c>
      <c r="C484" s="112" t="s">
        <v>570</v>
      </c>
      <c r="D484" s="112" t="s">
        <v>99</v>
      </c>
      <c r="E484" s="112" t="s">
        <v>41</v>
      </c>
      <c r="F484" s="113">
        <v>0.73958333333333337</v>
      </c>
      <c r="G484" s="112"/>
      <c r="H484" s="114">
        <v>45966</v>
      </c>
      <c r="I484" s="112" t="s">
        <v>522</v>
      </c>
      <c r="J484" s="115" t="s">
        <v>123</v>
      </c>
      <c r="K484" s="112" t="s">
        <v>53</v>
      </c>
      <c r="L484" s="112" t="s">
        <v>513</v>
      </c>
      <c r="M484" s="115" t="s">
        <v>511</v>
      </c>
      <c r="N484" s="113">
        <v>0.73958333333333337</v>
      </c>
      <c r="O484" s="113">
        <v>0.81805555555555554</v>
      </c>
      <c r="P484" s="113">
        <v>7.8472222222222165E-2</v>
      </c>
      <c r="Q484" s="116">
        <v>14.2</v>
      </c>
      <c r="R484" s="117">
        <v>2.3E-2</v>
      </c>
      <c r="S484" s="117">
        <v>0.1241</v>
      </c>
      <c r="T484" s="117">
        <v>61.7</v>
      </c>
      <c r="U484" s="117">
        <v>0.2</v>
      </c>
      <c r="V484" s="117">
        <v>3.0000000000000001E-3</v>
      </c>
      <c r="W484" s="117">
        <v>8.09E-2</v>
      </c>
      <c r="X484" s="117">
        <v>10.5</v>
      </c>
      <c r="Y484" s="117">
        <v>13.8</v>
      </c>
      <c r="Z484" s="117">
        <v>2.5999999999999999E-2</v>
      </c>
      <c r="AA484" s="117">
        <v>0.1232</v>
      </c>
      <c r="AB484" s="118">
        <v>61.7</v>
      </c>
      <c r="AH484" s="72" t="str">
        <f>IF(AND(B484="Premier League",E484="Live"),_xlfn.XLOOKUP(_xlfn.TEXTJOIN(" vs ",,C484:D484),Calendar!G:G,Calendar!B:B),IF(AND(B484="Premier League",E484="Highlights"),_xlfn.XLOOKUP(H484,Calendar!O:O,Calendar!N:N,,-1),""))</f>
        <v/>
      </c>
    </row>
    <row r="485" spans="1:34" s="72" customFormat="1" hidden="1" x14ac:dyDescent="0.35">
      <c r="A485" s="112" t="s">
        <v>70</v>
      </c>
      <c r="B485" s="112" t="s">
        <v>145</v>
      </c>
      <c r="C485" s="112" t="s">
        <v>580</v>
      </c>
      <c r="D485" s="112" t="s">
        <v>66</v>
      </c>
      <c r="E485" s="112" t="s">
        <v>41</v>
      </c>
      <c r="F485" s="113">
        <v>0.82291666666666663</v>
      </c>
      <c r="G485" s="112"/>
      <c r="H485" s="114">
        <v>45966</v>
      </c>
      <c r="I485" s="112" t="s">
        <v>522</v>
      </c>
      <c r="J485" s="115" t="s">
        <v>123</v>
      </c>
      <c r="K485" s="112" t="s">
        <v>53</v>
      </c>
      <c r="L485" s="112" t="s">
        <v>548</v>
      </c>
      <c r="M485" s="115" t="s">
        <v>55</v>
      </c>
      <c r="N485" s="113">
        <v>0.82291666666666674</v>
      </c>
      <c r="O485" s="113">
        <v>0.90416666666666667</v>
      </c>
      <c r="P485" s="113">
        <v>8.1249999999999933E-2</v>
      </c>
      <c r="Q485" s="116">
        <v>67.599999999999994</v>
      </c>
      <c r="R485" s="117">
        <v>0.11</v>
      </c>
      <c r="S485" s="117">
        <v>0.4713</v>
      </c>
      <c r="T485" s="117">
        <v>104.5</v>
      </c>
      <c r="U485" s="117">
        <v>5.9</v>
      </c>
      <c r="V485" s="117">
        <v>8.2000000000000003E-2</v>
      </c>
      <c r="W485" s="117">
        <v>1.4536</v>
      </c>
      <c r="X485" s="117">
        <v>9</v>
      </c>
      <c r="Y485" s="117">
        <v>66.7</v>
      </c>
      <c r="Z485" s="117">
        <v>0.128</v>
      </c>
      <c r="AA485" s="117">
        <v>0.4743</v>
      </c>
      <c r="AB485" s="118">
        <v>102.5</v>
      </c>
      <c r="AH485" s="72" t="str">
        <f>IF(AND(B485="Premier League",E485="Live"),_xlfn.XLOOKUP(_xlfn.TEXTJOIN(" vs ",,C485:D485),Calendar!G:G,Calendar!B:B),IF(AND(B485="Premier League",E485="Highlights"),_xlfn.XLOOKUP(H485,Calendar!O:O,Calendar!N:N,,-1),""))</f>
        <v/>
      </c>
    </row>
    <row r="486" spans="1:34" s="72" customFormat="1" hidden="1" x14ac:dyDescent="0.35">
      <c r="A486" s="112" t="s">
        <v>70</v>
      </c>
      <c r="B486" s="112" t="s">
        <v>145</v>
      </c>
      <c r="C486" s="112" t="s">
        <v>163</v>
      </c>
      <c r="D486" s="112" t="s">
        <v>110</v>
      </c>
      <c r="E486" s="112" t="s">
        <v>41</v>
      </c>
      <c r="F486" s="113">
        <v>0.83333333333333337</v>
      </c>
      <c r="G486" s="112"/>
      <c r="H486" s="114">
        <v>45966</v>
      </c>
      <c r="I486" s="112" t="s">
        <v>522</v>
      </c>
      <c r="J486" s="115" t="s">
        <v>123</v>
      </c>
      <c r="K486" s="112" t="s">
        <v>53</v>
      </c>
      <c r="L486" s="112" t="s">
        <v>54</v>
      </c>
      <c r="M486" s="115" t="s">
        <v>55</v>
      </c>
      <c r="N486" s="113">
        <v>0.83333333333333337</v>
      </c>
      <c r="O486" s="113">
        <v>0.91041666666666665</v>
      </c>
      <c r="P486" s="113">
        <v>7.7083333333333282E-2</v>
      </c>
      <c r="Q486" s="116">
        <v>110</v>
      </c>
      <c r="R486" s="117">
        <v>0.18</v>
      </c>
      <c r="S486" s="117">
        <v>0.75060000000000004</v>
      </c>
      <c r="T486" s="117">
        <v>149.9</v>
      </c>
      <c r="U486" s="117">
        <v>1.5</v>
      </c>
      <c r="V486" s="117">
        <v>2.1000000000000001E-2</v>
      </c>
      <c r="W486" s="117">
        <v>0.35299999999999998</v>
      </c>
      <c r="X486" s="117">
        <v>6.7</v>
      </c>
      <c r="Y486" s="117">
        <v>103.9</v>
      </c>
      <c r="Z486" s="117">
        <v>0.19900000000000001</v>
      </c>
      <c r="AA486" s="117">
        <v>0.72240000000000004</v>
      </c>
      <c r="AB486" s="118">
        <v>139.6</v>
      </c>
      <c r="AH486" s="72" t="str">
        <f>IF(AND(B486="Premier League",E486="Live"),_xlfn.XLOOKUP(_xlfn.TEXTJOIN(" vs ",,C486:D486),Calendar!G:G,Calendar!B:B),IF(AND(B486="Premier League",E486="Highlights"),_xlfn.XLOOKUP(H486,Calendar!O:O,Calendar!N:N,,-1),""))</f>
        <v/>
      </c>
    </row>
    <row r="487" spans="1:34" s="72" customFormat="1" hidden="1" x14ac:dyDescent="0.35">
      <c r="A487" s="112" t="s">
        <v>70</v>
      </c>
      <c r="B487" s="112" t="s">
        <v>145</v>
      </c>
      <c r="C487" s="112" t="s">
        <v>163</v>
      </c>
      <c r="D487" s="112" t="s">
        <v>110</v>
      </c>
      <c r="E487" s="112" t="s">
        <v>41</v>
      </c>
      <c r="F487" s="113">
        <v>0.83333333333333337</v>
      </c>
      <c r="G487" s="112"/>
      <c r="H487" s="114">
        <v>45966</v>
      </c>
      <c r="I487" s="112" t="s">
        <v>522</v>
      </c>
      <c r="J487" s="115" t="s">
        <v>123</v>
      </c>
      <c r="K487" s="112" t="s">
        <v>53</v>
      </c>
      <c r="L487" s="112" t="s">
        <v>120</v>
      </c>
      <c r="M487" s="115" t="s">
        <v>55</v>
      </c>
      <c r="N487" s="113">
        <v>0.83333333333333337</v>
      </c>
      <c r="O487" s="113">
        <v>0.91041666666666665</v>
      </c>
      <c r="P487" s="113">
        <v>7.7083333333333282E-2</v>
      </c>
      <c r="Q487" s="116">
        <v>43.6</v>
      </c>
      <c r="R487" s="117">
        <v>7.0999999999999994E-2</v>
      </c>
      <c r="S487" s="117">
        <v>0.29749999999999999</v>
      </c>
      <c r="T487" s="117">
        <v>73.8</v>
      </c>
      <c r="U487" s="117">
        <v>0.9</v>
      </c>
      <c r="V487" s="117">
        <v>1.2999999999999999E-2</v>
      </c>
      <c r="W487" s="117">
        <v>0.21179999999999999</v>
      </c>
      <c r="X487" s="117">
        <v>4.3</v>
      </c>
      <c r="Y487" s="117">
        <v>42.6</v>
      </c>
      <c r="Z487" s="117">
        <v>8.2000000000000003E-2</v>
      </c>
      <c r="AA487" s="117">
        <v>0.29620000000000002</v>
      </c>
      <c r="AB487" s="118">
        <v>73.8</v>
      </c>
      <c r="AH487" s="72" t="str">
        <f>IF(AND(B487="Premier League",E487="Live"),_xlfn.XLOOKUP(_xlfn.TEXTJOIN(" vs ",,C487:D487),Calendar!G:G,Calendar!B:B),IF(AND(B487="Premier League",E487="Highlights"),_xlfn.XLOOKUP(H487,Calendar!O:O,Calendar!N:N,,-1),""))</f>
        <v/>
      </c>
    </row>
    <row r="488" spans="1:34" s="72" customFormat="1" hidden="1" x14ac:dyDescent="0.35">
      <c r="A488" s="112" t="s">
        <v>70</v>
      </c>
      <c r="B488" s="112" t="s">
        <v>131</v>
      </c>
      <c r="C488" s="112" t="s">
        <v>175</v>
      </c>
      <c r="D488" s="112" t="s">
        <v>177</v>
      </c>
      <c r="E488" s="112" t="s">
        <v>41</v>
      </c>
      <c r="F488" s="113">
        <v>0.83333333333333337</v>
      </c>
      <c r="G488" s="112"/>
      <c r="H488" s="114">
        <v>45966</v>
      </c>
      <c r="I488" s="112" t="s">
        <v>522</v>
      </c>
      <c r="J488" s="115" t="s">
        <v>123</v>
      </c>
      <c r="K488" s="112" t="s">
        <v>53</v>
      </c>
      <c r="L488" s="112" t="s">
        <v>514</v>
      </c>
      <c r="M488" s="115" t="s">
        <v>511</v>
      </c>
      <c r="N488" s="113">
        <v>0.83333333333333337</v>
      </c>
      <c r="O488" s="113">
        <v>0.91458333333333341</v>
      </c>
      <c r="P488" s="113">
        <v>8.1250000000000044E-2</v>
      </c>
      <c r="Q488" s="116">
        <v>58.2</v>
      </c>
      <c r="R488" s="117">
        <v>9.5000000000000001E-2</v>
      </c>
      <c r="S488" s="117">
        <v>0.3952</v>
      </c>
      <c r="T488" s="117">
        <v>110.4</v>
      </c>
      <c r="U488" s="117">
        <v>6.5</v>
      </c>
      <c r="V488" s="117">
        <v>0.09</v>
      </c>
      <c r="W488" s="117">
        <v>1.5116000000000001</v>
      </c>
      <c r="X488" s="117">
        <v>19.2</v>
      </c>
      <c r="Y488" s="117">
        <v>47.4</v>
      </c>
      <c r="Z488" s="117">
        <v>9.0999999999999998E-2</v>
      </c>
      <c r="AA488" s="117">
        <v>0.32790000000000002</v>
      </c>
      <c r="AB488" s="118">
        <v>98.8</v>
      </c>
      <c r="AH488" s="72" t="str">
        <f>IF(AND(B488="Premier League",E488="Live"),_xlfn.XLOOKUP(_xlfn.TEXTJOIN(" vs ",,C488:D488),Calendar!G:G,Calendar!B:B),IF(AND(B488="Premier League",E488="Highlights"),_xlfn.XLOOKUP(H488,Calendar!O:O,Calendar!N:N,,-1),""))</f>
        <v/>
      </c>
    </row>
    <row r="489" spans="1:34" s="72" customFormat="1" hidden="1" x14ac:dyDescent="0.35">
      <c r="A489" s="112" t="s">
        <v>70</v>
      </c>
      <c r="B489" s="112" t="s">
        <v>131</v>
      </c>
      <c r="C489" s="112" t="s">
        <v>49</v>
      </c>
      <c r="D489" s="112" t="s">
        <v>202</v>
      </c>
      <c r="E489" s="112" t="s">
        <v>41</v>
      </c>
      <c r="F489" s="113">
        <v>0.83333333333333337</v>
      </c>
      <c r="G489" s="112"/>
      <c r="H489" s="114">
        <v>45966</v>
      </c>
      <c r="I489" s="112" t="s">
        <v>522</v>
      </c>
      <c r="J489" s="115" t="s">
        <v>123</v>
      </c>
      <c r="K489" s="112" t="s">
        <v>53</v>
      </c>
      <c r="L489" s="112" t="s">
        <v>510</v>
      </c>
      <c r="M489" s="115" t="s">
        <v>511</v>
      </c>
      <c r="N489" s="113">
        <v>0.83333333333333337</v>
      </c>
      <c r="O489" s="113">
        <v>0.91111111111111109</v>
      </c>
      <c r="P489" s="113">
        <v>7.7777777777777724E-2</v>
      </c>
      <c r="Q489" s="116">
        <v>506.9</v>
      </c>
      <c r="R489" s="117">
        <v>0.82699999999999996</v>
      </c>
      <c r="S489" s="117">
        <v>3.4550000000000001</v>
      </c>
      <c r="T489" s="117">
        <v>632.6</v>
      </c>
      <c r="U489" s="117">
        <v>40.4</v>
      </c>
      <c r="V489" s="117">
        <v>0.56200000000000006</v>
      </c>
      <c r="W489" s="117">
        <v>9.4812999999999992</v>
      </c>
      <c r="X489" s="117">
        <v>70.3</v>
      </c>
      <c r="Y489" s="117">
        <v>488.6</v>
      </c>
      <c r="Z489" s="117">
        <v>0.93600000000000005</v>
      </c>
      <c r="AA489" s="117">
        <v>3.3934000000000002</v>
      </c>
      <c r="AB489" s="118">
        <v>597.5</v>
      </c>
      <c r="AH489" s="72" t="str">
        <f>IF(AND(B489="Premier League",E489="Live"),_xlfn.XLOOKUP(_xlfn.TEXTJOIN(" vs ",,C489:D489),Calendar!G:G,Calendar!B:B),IF(AND(B489="Premier League",E489="Highlights"),_xlfn.XLOOKUP(H489,Calendar!O:O,Calendar!N:N,,-1),""))</f>
        <v/>
      </c>
    </row>
    <row r="490" spans="1:34" s="72" customFormat="1" hidden="1" x14ac:dyDescent="0.35">
      <c r="A490" s="112" t="s">
        <v>70</v>
      </c>
      <c r="B490" s="112" t="s">
        <v>131</v>
      </c>
      <c r="C490" s="112" t="s">
        <v>46</v>
      </c>
      <c r="D490" s="112" t="s">
        <v>624</v>
      </c>
      <c r="E490" s="112" t="s">
        <v>41</v>
      </c>
      <c r="F490" s="113">
        <v>0.83333333333333337</v>
      </c>
      <c r="G490" s="112"/>
      <c r="H490" s="114">
        <v>45966</v>
      </c>
      <c r="I490" s="112" t="s">
        <v>522</v>
      </c>
      <c r="J490" s="115" t="s">
        <v>123</v>
      </c>
      <c r="K490" s="112" t="s">
        <v>53</v>
      </c>
      <c r="L490" s="112" t="s">
        <v>512</v>
      </c>
      <c r="M490" s="115" t="s">
        <v>511</v>
      </c>
      <c r="N490" s="113">
        <v>0.83333333333333337</v>
      </c>
      <c r="O490" s="113">
        <v>0.91180555555555554</v>
      </c>
      <c r="P490" s="113">
        <v>7.8472222222222165E-2</v>
      </c>
      <c r="Q490" s="116">
        <v>390.6</v>
      </c>
      <c r="R490" s="117">
        <v>0.63800000000000001</v>
      </c>
      <c r="S490" s="117">
        <v>2.6591999999999998</v>
      </c>
      <c r="T490" s="117">
        <v>474.7</v>
      </c>
      <c r="U490" s="117">
        <v>34.9</v>
      </c>
      <c r="V490" s="117">
        <v>0.48499999999999999</v>
      </c>
      <c r="W490" s="117">
        <v>8.1694999999999993</v>
      </c>
      <c r="X490" s="117">
        <v>50.8</v>
      </c>
      <c r="Y490" s="117">
        <v>375.8</v>
      </c>
      <c r="Z490" s="117">
        <v>0.72</v>
      </c>
      <c r="AA490" s="117">
        <v>2.6069</v>
      </c>
      <c r="AB490" s="118">
        <v>454.5</v>
      </c>
      <c r="AH490" s="72" t="str">
        <f>IF(AND(B490="Premier League",E490="Live"),_xlfn.XLOOKUP(_xlfn.TEXTJOIN(" vs ",,C490:D490),Calendar!G:G,Calendar!B:B),IF(AND(B490="Premier League",E490="Highlights"),_xlfn.XLOOKUP(H490,Calendar!O:O,Calendar!N:N,,-1),""))</f>
        <v/>
      </c>
    </row>
    <row r="491" spans="1:34" s="72" customFormat="1" hidden="1" x14ac:dyDescent="0.35">
      <c r="A491" s="112" t="s">
        <v>70</v>
      </c>
      <c r="B491" s="112" t="s">
        <v>562</v>
      </c>
      <c r="C491" s="112" t="s">
        <v>203</v>
      </c>
      <c r="D491" s="112" t="s">
        <v>676</v>
      </c>
      <c r="E491" s="112" t="s">
        <v>41</v>
      </c>
      <c r="F491" s="113">
        <v>0.73958333333333337</v>
      </c>
      <c r="G491" s="112"/>
      <c r="H491" s="114">
        <v>45967</v>
      </c>
      <c r="I491" s="112" t="s">
        <v>522</v>
      </c>
      <c r="J491" s="115" t="s">
        <v>127</v>
      </c>
      <c r="K491" s="112" t="s">
        <v>53</v>
      </c>
      <c r="L491" s="112" t="s">
        <v>514</v>
      </c>
      <c r="M491" s="115" t="s">
        <v>511</v>
      </c>
      <c r="N491" s="113">
        <v>0.74027777777777781</v>
      </c>
      <c r="O491" s="113">
        <v>0.8222222222222223</v>
      </c>
      <c r="P491" s="113">
        <v>8.1944444444444486E-2</v>
      </c>
      <c r="Q491" s="116">
        <v>4.3</v>
      </c>
      <c r="R491" s="117">
        <v>7.0000000000000001E-3</v>
      </c>
      <c r="S491" s="117">
        <v>3.7999999999999999E-2</v>
      </c>
      <c r="T491" s="117">
        <v>29.2</v>
      </c>
      <c r="U491" s="117">
        <v>0.2</v>
      </c>
      <c r="V491" s="117">
        <v>3.0000000000000001E-3</v>
      </c>
      <c r="W491" s="117">
        <v>8.1500000000000003E-2</v>
      </c>
      <c r="X491" s="117">
        <v>3.3</v>
      </c>
      <c r="Y491" s="117">
        <v>4.3</v>
      </c>
      <c r="Z491" s="117">
        <v>8.0000000000000002E-3</v>
      </c>
      <c r="AA491" s="117">
        <v>3.9300000000000002E-2</v>
      </c>
      <c r="AB491" s="118">
        <v>29.2</v>
      </c>
      <c r="AH491" s="72" t="str">
        <f>IF(AND(B491="Premier League",E491="Live"),_xlfn.XLOOKUP(_xlfn.TEXTJOIN(" vs ",,C491:D491),Calendar!G:G,Calendar!B:B),IF(AND(B491="Premier League",E491="Highlights"),_xlfn.XLOOKUP(H491,Calendar!O:O,Calendar!N:N,,-1),""))</f>
        <v/>
      </c>
    </row>
    <row r="492" spans="1:34" s="72" customFormat="1" hidden="1" x14ac:dyDescent="0.35">
      <c r="A492" s="112" t="s">
        <v>70</v>
      </c>
      <c r="B492" s="112" t="s">
        <v>562</v>
      </c>
      <c r="C492" s="112" t="s">
        <v>654</v>
      </c>
      <c r="D492" s="112" t="s">
        <v>533</v>
      </c>
      <c r="E492" s="112" t="s">
        <v>41</v>
      </c>
      <c r="F492" s="113">
        <v>0.73958333333333337</v>
      </c>
      <c r="G492" s="112"/>
      <c r="H492" s="114">
        <v>45967</v>
      </c>
      <c r="I492" s="112" t="s">
        <v>522</v>
      </c>
      <c r="J492" s="115" t="s">
        <v>127</v>
      </c>
      <c r="K492" s="112" t="s">
        <v>53</v>
      </c>
      <c r="L492" s="112" t="s">
        <v>513</v>
      </c>
      <c r="M492" s="115" t="s">
        <v>511</v>
      </c>
      <c r="N492" s="113">
        <v>0.74027777777777781</v>
      </c>
      <c r="O492" s="113">
        <v>0.81736111111111109</v>
      </c>
      <c r="P492" s="113">
        <v>7.7083333333333282E-2</v>
      </c>
      <c r="Q492" s="116">
        <v>46.6</v>
      </c>
      <c r="R492" s="117">
        <v>7.5999999999999998E-2</v>
      </c>
      <c r="S492" s="117">
        <v>0.41489999999999999</v>
      </c>
      <c r="T492" s="117">
        <v>67.7</v>
      </c>
      <c r="U492" s="117">
        <v>2.2999999999999998</v>
      </c>
      <c r="V492" s="117">
        <v>3.2000000000000001E-2</v>
      </c>
      <c r="W492" s="117">
        <v>0.95750000000000002</v>
      </c>
      <c r="X492" s="117">
        <v>8.6</v>
      </c>
      <c r="Y492" s="117">
        <v>42.4</v>
      </c>
      <c r="Z492" s="117">
        <v>8.1000000000000003E-2</v>
      </c>
      <c r="AA492" s="117">
        <v>0.38979999999999998</v>
      </c>
      <c r="AB492" s="118">
        <v>59.7</v>
      </c>
      <c r="AH492" s="72" t="str">
        <f>IF(AND(B492="Premier League",E492="Live"),_xlfn.XLOOKUP(_xlfn.TEXTJOIN(" vs ",,C492:D492),Calendar!G:G,Calendar!B:B),IF(AND(B492="Premier League",E492="Highlights"),_xlfn.XLOOKUP(H492,Calendar!O:O,Calendar!N:N,,-1),""))</f>
        <v/>
      </c>
    </row>
    <row r="493" spans="1:34" s="72" customFormat="1" hidden="1" x14ac:dyDescent="0.35">
      <c r="A493" s="112" t="s">
        <v>70</v>
      </c>
      <c r="B493" s="112" t="s">
        <v>148</v>
      </c>
      <c r="C493" s="112" t="s">
        <v>634</v>
      </c>
      <c r="D493" s="112" t="s">
        <v>195</v>
      </c>
      <c r="E493" s="112" t="s">
        <v>41</v>
      </c>
      <c r="F493" s="113">
        <v>0.73958333333333337</v>
      </c>
      <c r="G493" s="112"/>
      <c r="H493" s="114">
        <v>45967</v>
      </c>
      <c r="I493" s="112" t="s">
        <v>522</v>
      </c>
      <c r="J493" s="115" t="s">
        <v>127</v>
      </c>
      <c r="K493" s="112" t="s">
        <v>53</v>
      </c>
      <c r="L493" s="112" t="s">
        <v>512</v>
      </c>
      <c r="M493" s="115" t="s">
        <v>511</v>
      </c>
      <c r="N493" s="113">
        <v>0.74097222222222225</v>
      </c>
      <c r="O493" s="113">
        <v>0.82083333333333341</v>
      </c>
      <c r="P493" s="113">
        <v>7.986111111111116E-2</v>
      </c>
      <c r="Q493" s="116">
        <v>162.5</v>
      </c>
      <c r="R493" s="117">
        <v>0.26500000000000001</v>
      </c>
      <c r="S493" s="117">
        <v>1.4367000000000001</v>
      </c>
      <c r="T493" s="117">
        <v>229.5</v>
      </c>
      <c r="U493" s="117">
        <v>15.1</v>
      </c>
      <c r="V493" s="117">
        <v>0.21</v>
      </c>
      <c r="W493" s="117">
        <v>6.1557000000000004</v>
      </c>
      <c r="X493" s="117">
        <v>26</v>
      </c>
      <c r="Y493" s="117">
        <v>158.5</v>
      </c>
      <c r="Z493" s="117">
        <v>0.30299999999999999</v>
      </c>
      <c r="AA493" s="117">
        <v>1.4472</v>
      </c>
      <c r="AB493" s="118">
        <v>217.8</v>
      </c>
      <c r="AH493" s="72" t="str">
        <f>IF(AND(B493="Premier League",E493="Live"),_xlfn.XLOOKUP(_xlfn.TEXTJOIN(" vs ",,C493:D493),Calendar!G:G,Calendar!B:B),IF(AND(B493="Premier League",E493="Highlights"),_xlfn.XLOOKUP(H493,Calendar!O:O,Calendar!N:N,,-1),""))</f>
        <v/>
      </c>
    </row>
    <row r="494" spans="1:34" s="72" customFormat="1" hidden="1" x14ac:dyDescent="0.35">
      <c r="A494" s="112" t="s">
        <v>70</v>
      </c>
      <c r="B494" s="112" t="s">
        <v>148</v>
      </c>
      <c r="C494" s="112" t="s">
        <v>635</v>
      </c>
      <c r="D494" s="112" t="s">
        <v>164</v>
      </c>
      <c r="E494" s="112" t="s">
        <v>41</v>
      </c>
      <c r="F494" s="113">
        <v>0.73958333333333337</v>
      </c>
      <c r="G494" s="112"/>
      <c r="H494" s="114">
        <v>45967</v>
      </c>
      <c r="I494" s="112" t="s">
        <v>522</v>
      </c>
      <c r="J494" s="115" t="s">
        <v>127</v>
      </c>
      <c r="K494" s="112" t="s">
        <v>53</v>
      </c>
      <c r="L494" s="112" t="s">
        <v>510</v>
      </c>
      <c r="M494" s="115" t="s">
        <v>511</v>
      </c>
      <c r="N494" s="113">
        <v>0.73958333333333337</v>
      </c>
      <c r="O494" s="113">
        <v>0.81736111111111109</v>
      </c>
      <c r="P494" s="113">
        <v>7.7777777777777724E-2</v>
      </c>
      <c r="Q494" s="116">
        <v>198.9</v>
      </c>
      <c r="R494" s="117">
        <v>0.32500000000000001</v>
      </c>
      <c r="S494" s="117">
        <v>1.7729999999999999</v>
      </c>
      <c r="T494" s="117">
        <v>289</v>
      </c>
      <c r="U494" s="117">
        <v>12.4</v>
      </c>
      <c r="V494" s="117">
        <v>0.17199999999999999</v>
      </c>
      <c r="W494" s="117">
        <v>5.1775000000000002</v>
      </c>
      <c r="X494" s="117">
        <v>39.299999999999997</v>
      </c>
      <c r="Y494" s="117">
        <v>193.9</v>
      </c>
      <c r="Z494" s="117">
        <v>0.371</v>
      </c>
      <c r="AA494" s="117">
        <v>1.7850999999999999</v>
      </c>
      <c r="AB494" s="118">
        <v>281.39999999999998</v>
      </c>
      <c r="AH494" s="72" t="str">
        <f>IF(AND(B494="Premier League",E494="Live"),_xlfn.XLOOKUP(_xlfn.TEXTJOIN(" vs ",,C494:D494),Calendar!G:G,Calendar!B:B),IF(AND(B494="Premier League",E494="Highlights"),_xlfn.XLOOKUP(H494,Calendar!O:O,Calendar!N:N,,-1),""))</f>
        <v/>
      </c>
    </row>
    <row r="495" spans="1:34" s="72" customFormat="1" hidden="1" x14ac:dyDescent="0.35">
      <c r="A495" s="112" t="s">
        <v>70</v>
      </c>
      <c r="B495" s="112" t="s">
        <v>146</v>
      </c>
      <c r="C495" s="112" t="s">
        <v>208</v>
      </c>
      <c r="D495" s="112" t="s">
        <v>678</v>
      </c>
      <c r="E495" s="112" t="s">
        <v>41</v>
      </c>
      <c r="F495" s="113">
        <v>0.83333333333333337</v>
      </c>
      <c r="G495" s="112"/>
      <c r="H495" s="114">
        <v>45967</v>
      </c>
      <c r="I495" s="112" t="s">
        <v>522</v>
      </c>
      <c r="J495" s="115" t="s">
        <v>127</v>
      </c>
      <c r="K495" s="112" t="s">
        <v>53</v>
      </c>
      <c r="L495" s="112" t="s">
        <v>54</v>
      </c>
      <c r="M495" s="115" t="s">
        <v>55</v>
      </c>
      <c r="N495" s="113">
        <v>0.83333333333333337</v>
      </c>
      <c r="O495" s="113">
        <v>0.91250000000000009</v>
      </c>
      <c r="P495" s="113">
        <v>7.9166666666666718E-2</v>
      </c>
      <c r="Q495" s="116">
        <v>34.1</v>
      </c>
      <c r="R495" s="117">
        <v>5.6000000000000001E-2</v>
      </c>
      <c r="S495" s="117">
        <v>0.17680000000000001</v>
      </c>
      <c r="T495" s="117">
        <v>76</v>
      </c>
      <c r="U495" s="117">
        <v>0.8</v>
      </c>
      <c r="V495" s="117">
        <v>1.0999999999999999E-2</v>
      </c>
      <c r="W495" s="117">
        <v>8.14E-2</v>
      </c>
      <c r="X495" s="117">
        <v>9.6</v>
      </c>
      <c r="Y495" s="117">
        <v>33.799999999999997</v>
      </c>
      <c r="Z495" s="117">
        <v>6.5000000000000002E-2</v>
      </c>
      <c r="AA495" s="117">
        <v>0.1825</v>
      </c>
      <c r="AB495" s="118">
        <v>76</v>
      </c>
      <c r="AH495" s="72" t="str">
        <f>IF(AND(B495="Premier League",E495="Live"),_xlfn.XLOOKUP(_xlfn.TEXTJOIN(" vs ",,C495:D495),Calendar!G:G,Calendar!B:B),IF(AND(B495="Premier League",E495="Highlights"),_xlfn.XLOOKUP(H495,Calendar!O:O,Calendar!N:N,,-1),""))</f>
        <v/>
      </c>
    </row>
    <row r="496" spans="1:34" s="72" customFormat="1" hidden="1" x14ac:dyDescent="0.35">
      <c r="A496" s="112" t="s">
        <v>70</v>
      </c>
      <c r="B496" s="112" t="s">
        <v>146</v>
      </c>
      <c r="C496" s="112" t="s">
        <v>208</v>
      </c>
      <c r="D496" s="112" t="s">
        <v>678</v>
      </c>
      <c r="E496" s="112" t="s">
        <v>41</v>
      </c>
      <c r="F496" s="113">
        <v>0.83333333333333337</v>
      </c>
      <c r="G496" s="112"/>
      <c r="H496" s="114">
        <v>45967</v>
      </c>
      <c r="I496" s="112" t="s">
        <v>522</v>
      </c>
      <c r="J496" s="115" t="s">
        <v>127</v>
      </c>
      <c r="K496" s="112" t="s">
        <v>53</v>
      </c>
      <c r="L496" s="112" t="s">
        <v>120</v>
      </c>
      <c r="M496" s="115" t="s">
        <v>55</v>
      </c>
      <c r="N496" s="113">
        <v>0.83333333333333337</v>
      </c>
      <c r="O496" s="113">
        <v>0.91250000000000009</v>
      </c>
      <c r="P496" s="113">
        <v>7.9166666666666718E-2</v>
      </c>
      <c r="Q496" s="116">
        <v>34.200000000000003</v>
      </c>
      <c r="R496" s="117">
        <v>5.6000000000000001E-2</v>
      </c>
      <c r="S496" s="117">
        <v>0.17730000000000001</v>
      </c>
      <c r="T496" s="117">
        <v>45.9</v>
      </c>
      <c r="U496" s="117">
        <v>0</v>
      </c>
      <c r="V496" s="117">
        <v>0</v>
      </c>
      <c r="W496" s="117">
        <v>0</v>
      </c>
      <c r="X496" s="117" t="s">
        <v>541</v>
      </c>
      <c r="Y496" s="117">
        <v>32.1</v>
      </c>
      <c r="Z496" s="117">
        <v>6.0999999999999999E-2</v>
      </c>
      <c r="AA496" s="117">
        <v>0.17330000000000001</v>
      </c>
      <c r="AB496" s="118">
        <v>43.4</v>
      </c>
      <c r="AH496" s="72" t="str">
        <f>IF(AND(B496="Premier League",E496="Live"),_xlfn.XLOOKUP(_xlfn.TEXTJOIN(" vs ",,C496:D496),Calendar!G:G,Calendar!B:B),IF(AND(B496="Premier League",E496="Highlights"),_xlfn.XLOOKUP(H496,Calendar!O:O,Calendar!N:N,,-1),""))</f>
        <v/>
      </c>
    </row>
    <row r="497" spans="1:34" s="72" customFormat="1" hidden="1" x14ac:dyDescent="0.35">
      <c r="A497" s="112" t="s">
        <v>70</v>
      </c>
      <c r="B497" s="112" t="s">
        <v>562</v>
      </c>
      <c r="C497" s="112" t="s">
        <v>81</v>
      </c>
      <c r="D497" s="112" t="s">
        <v>679</v>
      </c>
      <c r="E497" s="112" t="s">
        <v>41</v>
      </c>
      <c r="F497" s="113">
        <v>0.83333333333333337</v>
      </c>
      <c r="G497" s="112"/>
      <c r="H497" s="114">
        <v>45967</v>
      </c>
      <c r="I497" s="112" t="s">
        <v>522</v>
      </c>
      <c r="J497" s="115" t="s">
        <v>127</v>
      </c>
      <c r="K497" s="112" t="s">
        <v>53</v>
      </c>
      <c r="L497" s="112" t="s">
        <v>510</v>
      </c>
      <c r="M497" s="115" t="s">
        <v>511</v>
      </c>
      <c r="N497" s="113">
        <v>0.83402777777777781</v>
      </c>
      <c r="O497" s="113">
        <v>0.9159722222222223</v>
      </c>
      <c r="P497" s="113">
        <v>8.1944444444444486E-2</v>
      </c>
      <c r="Q497" s="116">
        <v>172.8</v>
      </c>
      <c r="R497" s="117">
        <v>0.28199999999999997</v>
      </c>
      <c r="S497" s="117">
        <v>0.88549999999999995</v>
      </c>
      <c r="T497" s="117">
        <v>237.7</v>
      </c>
      <c r="U497" s="117">
        <v>21</v>
      </c>
      <c r="V497" s="117">
        <v>0.29199999999999998</v>
      </c>
      <c r="W497" s="117">
        <v>2.0739000000000001</v>
      </c>
      <c r="X497" s="117">
        <v>52.9</v>
      </c>
      <c r="Y497" s="117">
        <v>168.2</v>
      </c>
      <c r="Z497" s="117">
        <v>0.32200000000000001</v>
      </c>
      <c r="AA497" s="117">
        <v>0.89790000000000003</v>
      </c>
      <c r="AB497" s="118">
        <v>230.3</v>
      </c>
      <c r="AH497" s="72" t="str">
        <f>IF(AND(B497="Premier League",E497="Live"),_xlfn.XLOOKUP(_xlfn.TEXTJOIN(" vs ",,C497:D497),Calendar!G:G,Calendar!B:B),IF(AND(B497="Premier League",E497="Highlights"),_xlfn.XLOOKUP(H497,Calendar!O:O,Calendar!N:N,,-1),""))</f>
        <v/>
      </c>
    </row>
    <row r="498" spans="1:34" s="72" customFormat="1" hidden="1" x14ac:dyDescent="0.35">
      <c r="A498" s="112" t="s">
        <v>70</v>
      </c>
      <c r="B498" s="112" t="s">
        <v>562</v>
      </c>
      <c r="C498" s="112" t="s">
        <v>563</v>
      </c>
      <c r="D498" s="112" t="s">
        <v>680</v>
      </c>
      <c r="E498" s="112" t="s">
        <v>41</v>
      </c>
      <c r="F498" s="113">
        <v>0.83333333333333337</v>
      </c>
      <c r="G498" s="112"/>
      <c r="H498" s="114">
        <v>45967</v>
      </c>
      <c r="I498" s="112" t="s">
        <v>522</v>
      </c>
      <c r="J498" s="115" t="s">
        <v>127</v>
      </c>
      <c r="K498" s="112" t="s">
        <v>53</v>
      </c>
      <c r="L498" s="112" t="s">
        <v>514</v>
      </c>
      <c r="M498" s="115" t="s">
        <v>511</v>
      </c>
      <c r="N498" s="113">
        <v>0.83402777777777781</v>
      </c>
      <c r="O498" s="113">
        <v>0.91527777777777786</v>
      </c>
      <c r="P498" s="113">
        <v>8.1250000000000044E-2</v>
      </c>
      <c r="Q498" s="116">
        <v>8.1250000000000003E-2</v>
      </c>
      <c r="R498" s="117">
        <v>8.9</v>
      </c>
      <c r="S498" s="117">
        <v>1.4999999999999999E-2</v>
      </c>
      <c r="T498" s="117">
        <v>4.5699999999999998E-2</v>
      </c>
      <c r="U498" s="117">
        <v>89.8</v>
      </c>
      <c r="V498" s="117">
        <v>0.2</v>
      </c>
      <c r="W498" s="117">
        <v>3.0000000000000001E-3</v>
      </c>
      <c r="X498" s="117">
        <v>1.9900000000000001E-2</v>
      </c>
      <c r="Y498" s="117">
        <v>16.5</v>
      </c>
      <c r="Z498" s="117">
        <v>8</v>
      </c>
      <c r="AA498" s="117">
        <v>1.4999999999999999E-2</v>
      </c>
      <c r="AB498" s="118">
        <v>4.2799999999999998E-2</v>
      </c>
      <c r="AH498" s="72" t="str">
        <f>IF(AND(B498="Premier League",E498="Live"),_xlfn.XLOOKUP(_xlfn.TEXTJOIN(" vs ",,C498:D498),Calendar!G:G,Calendar!B:B),IF(AND(B498="Premier League",E498="Highlights"),_xlfn.XLOOKUP(H498,Calendar!O:O,Calendar!N:N,,-1),""))</f>
        <v/>
      </c>
    </row>
    <row r="499" spans="1:34" s="72" customFormat="1" hidden="1" x14ac:dyDescent="0.35">
      <c r="A499" s="112" t="s">
        <v>70</v>
      </c>
      <c r="B499" s="112" t="s">
        <v>148</v>
      </c>
      <c r="C499" s="112" t="s">
        <v>82</v>
      </c>
      <c r="D499" s="112" t="s">
        <v>681</v>
      </c>
      <c r="E499" s="112" t="s">
        <v>41</v>
      </c>
      <c r="F499" s="113">
        <v>0.83333333333333337</v>
      </c>
      <c r="G499" s="112"/>
      <c r="H499" s="114">
        <v>45967</v>
      </c>
      <c r="I499" s="112" t="s">
        <v>522</v>
      </c>
      <c r="J499" s="115" t="s">
        <v>127</v>
      </c>
      <c r="K499" s="112" t="s">
        <v>53</v>
      </c>
      <c r="L499" s="112" t="s">
        <v>512</v>
      </c>
      <c r="M499" s="115" t="s">
        <v>511</v>
      </c>
      <c r="N499" s="113">
        <v>0.83611111111111114</v>
      </c>
      <c r="O499" s="113">
        <v>0.91666666666666674</v>
      </c>
      <c r="P499" s="113">
        <v>8.0555555555555602E-2</v>
      </c>
      <c r="Q499" s="116">
        <v>318</v>
      </c>
      <c r="R499" s="117">
        <v>0.51900000000000002</v>
      </c>
      <c r="S499" s="117">
        <v>1.6194</v>
      </c>
      <c r="T499" s="117">
        <v>438.5</v>
      </c>
      <c r="U499" s="117">
        <v>14.3</v>
      </c>
      <c r="V499" s="117">
        <v>0.19900000000000001</v>
      </c>
      <c r="W499" s="117">
        <v>1.3861000000000001</v>
      </c>
      <c r="X499" s="117">
        <v>33</v>
      </c>
      <c r="Y499" s="117">
        <v>298.7</v>
      </c>
      <c r="Z499" s="117">
        <v>0.57199999999999995</v>
      </c>
      <c r="AA499" s="117">
        <v>1.585</v>
      </c>
      <c r="AB499" s="118">
        <v>415.5</v>
      </c>
      <c r="AH499" s="72" t="str">
        <f>IF(AND(B499="Premier League",E499="Live"),_xlfn.XLOOKUP(_xlfn.TEXTJOIN(" vs ",,C499:D499),Calendar!G:G,Calendar!B:B),IF(AND(B499="Premier League",E499="Highlights"),_xlfn.XLOOKUP(H499,Calendar!O:O,Calendar!N:N,,-1),""))</f>
        <v/>
      </c>
    </row>
    <row r="500" spans="1:34" s="72" customFormat="1" hidden="1" x14ac:dyDescent="0.35">
      <c r="A500" s="112" t="s">
        <v>70</v>
      </c>
      <c r="B500" s="112" t="s">
        <v>148</v>
      </c>
      <c r="C500" s="112" t="s">
        <v>194</v>
      </c>
      <c r="D500" s="112" t="s">
        <v>246</v>
      </c>
      <c r="E500" s="112" t="s">
        <v>41</v>
      </c>
      <c r="F500" s="113">
        <v>0.83333333333333337</v>
      </c>
      <c r="G500" s="112"/>
      <c r="H500" s="114">
        <v>45967</v>
      </c>
      <c r="I500" s="112" t="s">
        <v>522</v>
      </c>
      <c r="J500" s="115" t="s">
        <v>127</v>
      </c>
      <c r="K500" s="112" t="s">
        <v>53</v>
      </c>
      <c r="L500" s="112" t="s">
        <v>513</v>
      </c>
      <c r="M500" s="115" t="s">
        <v>511</v>
      </c>
      <c r="N500" s="113">
        <v>0.83333333333333337</v>
      </c>
      <c r="O500" s="113">
        <v>0.91041666666666665</v>
      </c>
      <c r="P500" s="113">
        <v>7.7083333333333282E-2</v>
      </c>
      <c r="Q500" s="116">
        <v>257.2</v>
      </c>
      <c r="R500" s="117">
        <v>0.42</v>
      </c>
      <c r="S500" s="117">
        <v>1.3414999999999999</v>
      </c>
      <c r="T500" s="117">
        <v>313.5</v>
      </c>
      <c r="U500" s="117">
        <v>13.4</v>
      </c>
      <c r="V500" s="117">
        <v>0.186</v>
      </c>
      <c r="W500" s="117">
        <v>1.3856999999999999</v>
      </c>
      <c r="X500" s="117">
        <v>26.5</v>
      </c>
      <c r="Y500" s="117">
        <v>253.9</v>
      </c>
      <c r="Z500" s="117">
        <v>0.48599999999999999</v>
      </c>
      <c r="AA500" s="117">
        <v>1.3788</v>
      </c>
      <c r="AB500" s="118">
        <v>311.7</v>
      </c>
      <c r="AH500" s="72" t="str">
        <f>IF(AND(B500="Premier League",E500="Live"),_xlfn.XLOOKUP(_xlfn.TEXTJOIN(" vs ",,C500:D500),Calendar!G:G,Calendar!B:B),IF(AND(B500="Premier League",E500="Highlights"),_xlfn.XLOOKUP(H500,Calendar!O:O,Calendar!N:N,,-1),""))</f>
        <v/>
      </c>
    </row>
    <row r="501" spans="1:34" s="72" customFormat="1" hidden="1" x14ac:dyDescent="0.35">
      <c r="A501" s="112" t="s">
        <v>70</v>
      </c>
      <c r="B501" s="112" t="s">
        <v>518</v>
      </c>
      <c r="C501" s="112" t="s">
        <v>682</v>
      </c>
      <c r="D501" s="112" t="s">
        <v>622</v>
      </c>
      <c r="E501" s="112" t="s">
        <v>41</v>
      </c>
      <c r="F501" s="113">
        <v>0.82291666666666663</v>
      </c>
      <c r="G501" s="112"/>
      <c r="H501" s="114">
        <v>45968</v>
      </c>
      <c r="I501" s="112" t="s">
        <v>522</v>
      </c>
      <c r="J501" s="115" t="s">
        <v>71</v>
      </c>
      <c r="K501" s="112" t="s">
        <v>53</v>
      </c>
      <c r="L501" s="112" t="s">
        <v>509</v>
      </c>
      <c r="M501" s="115" t="s">
        <v>36</v>
      </c>
      <c r="N501" s="113">
        <v>0.82430555555555562</v>
      </c>
      <c r="O501" s="113">
        <v>0.90277777777777779</v>
      </c>
      <c r="P501" s="113">
        <v>7.8472222222222165E-2</v>
      </c>
      <c r="Q501" s="116">
        <v>44.2</v>
      </c>
      <c r="R501" s="117">
        <v>7.1999999999999995E-2</v>
      </c>
      <c r="S501" s="117">
        <v>0.32529999999999998</v>
      </c>
      <c r="T501" s="117">
        <v>77.3</v>
      </c>
      <c r="U501" s="117">
        <v>2.1</v>
      </c>
      <c r="V501" s="117">
        <v>2.9000000000000001E-2</v>
      </c>
      <c r="W501" s="117">
        <v>0.61419999999999997</v>
      </c>
      <c r="X501" s="117">
        <v>10.6</v>
      </c>
      <c r="Y501" s="117">
        <v>42.8</v>
      </c>
      <c r="Z501" s="117">
        <v>8.2000000000000003E-2</v>
      </c>
      <c r="AA501" s="117">
        <v>0.32190000000000002</v>
      </c>
      <c r="AB501" s="118">
        <v>71.2</v>
      </c>
      <c r="AH501" s="72" t="str">
        <f>IF(AND(B501="Premier League",E501="Live"),_xlfn.XLOOKUP(_xlfn.TEXTJOIN(" vs ",,C501:D501),Calendar!G:G,Calendar!B:B),IF(AND(B501="Premier League",E501="Highlights"),_xlfn.XLOOKUP(H501,Calendar!O:O,Calendar!N:N,,-1),""))</f>
        <v/>
      </c>
    </row>
    <row r="502" spans="1:34" s="72" customFormat="1" hidden="1" x14ac:dyDescent="0.35">
      <c r="A502" s="112" t="s">
        <v>70</v>
      </c>
      <c r="B502" s="112" t="s">
        <v>145</v>
      </c>
      <c r="C502" s="112" t="s">
        <v>64</v>
      </c>
      <c r="D502" s="112" t="s">
        <v>112</v>
      </c>
      <c r="E502" s="112" t="s">
        <v>41</v>
      </c>
      <c r="F502" s="113">
        <v>0.83333333333333337</v>
      </c>
      <c r="G502" s="112"/>
      <c r="H502" s="114">
        <v>45968</v>
      </c>
      <c r="I502" s="112" t="s">
        <v>522</v>
      </c>
      <c r="J502" s="115" t="s">
        <v>71</v>
      </c>
      <c r="K502" s="112" t="s">
        <v>53</v>
      </c>
      <c r="L502" s="112" t="s">
        <v>54</v>
      </c>
      <c r="M502" s="115" t="s">
        <v>55</v>
      </c>
      <c r="N502" s="113">
        <v>0.8354166666666667</v>
      </c>
      <c r="O502" s="113">
        <v>0.91458333333333341</v>
      </c>
      <c r="P502" s="113">
        <v>7.9166666666666718E-2</v>
      </c>
      <c r="Q502" s="116">
        <v>317.8</v>
      </c>
      <c r="R502" s="117">
        <v>0.51900000000000002</v>
      </c>
      <c r="S502" s="117">
        <v>2.3157000000000001</v>
      </c>
      <c r="T502" s="117">
        <v>432.7</v>
      </c>
      <c r="U502" s="117">
        <v>33.4</v>
      </c>
      <c r="V502" s="117">
        <v>0.46400000000000002</v>
      </c>
      <c r="W502" s="117">
        <v>9.5291999999999994</v>
      </c>
      <c r="X502" s="117">
        <v>56.5</v>
      </c>
      <c r="Y502" s="117">
        <v>311.39999999999998</v>
      </c>
      <c r="Z502" s="117">
        <v>0.59599999999999997</v>
      </c>
      <c r="AA502" s="117">
        <v>2.3182</v>
      </c>
      <c r="AB502" s="118">
        <v>429</v>
      </c>
      <c r="AH502" s="72" t="str">
        <f>IF(AND(B502="Premier League",E502="Live"),_xlfn.XLOOKUP(_xlfn.TEXTJOIN(" vs ",,C502:D502),Calendar!G:G,Calendar!B:B),IF(AND(B502="Premier League",E502="Highlights"),_xlfn.XLOOKUP(H502,Calendar!O:O,Calendar!N:N,,-1),""))</f>
        <v/>
      </c>
    </row>
    <row r="503" spans="1:34" s="72" customFormat="1" hidden="1" x14ac:dyDescent="0.35">
      <c r="A503" s="112" t="s">
        <v>70</v>
      </c>
      <c r="B503" s="112" t="s">
        <v>145</v>
      </c>
      <c r="C503" s="112" t="s">
        <v>64</v>
      </c>
      <c r="D503" s="112" t="s">
        <v>112</v>
      </c>
      <c r="E503" s="112" t="s">
        <v>41</v>
      </c>
      <c r="F503" s="113">
        <v>0.83333333333333337</v>
      </c>
      <c r="G503" s="112"/>
      <c r="H503" s="114">
        <v>45968</v>
      </c>
      <c r="I503" s="112" t="s">
        <v>522</v>
      </c>
      <c r="J503" s="115" t="s">
        <v>71</v>
      </c>
      <c r="K503" s="112" t="s">
        <v>53</v>
      </c>
      <c r="L503" s="112" t="s">
        <v>120</v>
      </c>
      <c r="M503" s="115" t="s">
        <v>55</v>
      </c>
      <c r="N503" s="113">
        <v>0.8354166666666667</v>
      </c>
      <c r="O503" s="113">
        <v>0.91458333333333341</v>
      </c>
      <c r="P503" s="113">
        <v>7.9166666666666718E-2</v>
      </c>
      <c r="Q503" s="116">
        <v>81.900000000000006</v>
      </c>
      <c r="R503" s="117">
        <v>0.13400000000000001</v>
      </c>
      <c r="S503" s="117">
        <v>0.5968</v>
      </c>
      <c r="T503" s="117">
        <v>117.2</v>
      </c>
      <c r="U503" s="117">
        <v>7.2</v>
      </c>
      <c r="V503" s="117">
        <v>0.1</v>
      </c>
      <c r="W503" s="117">
        <v>2.0541999999999998</v>
      </c>
      <c r="X503" s="117">
        <v>15.7</v>
      </c>
      <c r="Y503" s="117">
        <v>81.400000000000006</v>
      </c>
      <c r="Z503" s="117">
        <v>0.156</v>
      </c>
      <c r="AA503" s="117">
        <v>0.60599999999999998</v>
      </c>
      <c r="AB503" s="118">
        <v>114.5</v>
      </c>
      <c r="AH503" s="72" t="str">
        <f>IF(AND(B503="Premier League",E503="Live"),_xlfn.XLOOKUP(_xlfn.TEXTJOIN(" vs ",,C503:D503),Calendar!G:G,Calendar!B:B),IF(AND(B503="Premier League",E503="Highlights"),_xlfn.XLOOKUP(H503,Calendar!O:O,Calendar!N:N,,-1),""))</f>
        <v/>
      </c>
    </row>
    <row r="504" spans="1:34" s="72" customFormat="1" hidden="1" x14ac:dyDescent="0.35">
      <c r="A504" s="112" t="s">
        <v>70</v>
      </c>
      <c r="B504" s="112" t="s">
        <v>152</v>
      </c>
      <c r="C504" s="112" t="s">
        <v>599</v>
      </c>
      <c r="D504" s="112" t="s">
        <v>252</v>
      </c>
      <c r="E504" s="112" t="s">
        <v>41</v>
      </c>
      <c r="F504" s="113">
        <v>0.5</v>
      </c>
      <c r="G504" s="112"/>
      <c r="H504" s="114">
        <v>45969</v>
      </c>
      <c r="I504" s="112" t="s">
        <v>522</v>
      </c>
      <c r="J504" s="115" t="s">
        <v>37</v>
      </c>
      <c r="K504" s="112" t="s">
        <v>53</v>
      </c>
      <c r="L504" s="112" t="s">
        <v>54</v>
      </c>
      <c r="M504" s="115" t="s">
        <v>55</v>
      </c>
      <c r="N504" s="113">
        <v>0.5</v>
      </c>
      <c r="O504" s="113">
        <v>0.57986111111111116</v>
      </c>
      <c r="P504" s="113">
        <v>7.986111111111116E-2</v>
      </c>
      <c r="Q504" s="116">
        <v>60.3</v>
      </c>
      <c r="R504" s="117">
        <v>9.8400000000000001E-2</v>
      </c>
      <c r="S504" s="117">
        <v>1.0648</v>
      </c>
      <c r="T504" s="117">
        <v>82.2</v>
      </c>
      <c r="U504" s="117">
        <v>7.3</v>
      </c>
      <c r="V504" s="117">
        <v>0.10150000000000001</v>
      </c>
      <c r="W504" s="117">
        <v>2.3833000000000002</v>
      </c>
      <c r="X504" s="117">
        <v>9.3000000000000007</v>
      </c>
      <c r="Y504" s="117">
        <v>58.8</v>
      </c>
      <c r="Z504" s="117">
        <v>0.11260000000000001</v>
      </c>
      <c r="AA504" s="117">
        <v>1.0893999999999999</v>
      </c>
      <c r="AB504" s="118">
        <v>80.3</v>
      </c>
      <c r="AH504" s="72" t="str">
        <f>IF(AND(B504="Premier League",E504="Live"),_xlfn.XLOOKUP(_xlfn.TEXTJOIN(" vs ",,C504:D504),Calendar!G:G,Calendar!B:B),IF(AND(B504="Premier League",E504="Highlights"),_xlfn.XLOOKUP(H504,Calendar!O:O,Calendar!N:N,,-1),""))</f>
        <v/>
      </c>
    </row>
    <row r="505" spans="1:34" s="72" customFormat="1" hidden="1" x14ac:dyDescent="0.35">
      <c r="A505" s="112" t="s">
        <v>70</v>
      </c>
      <c r="B505" s="112" t="s">
        <v>152</v>
      </c>
      <c r="C505" s="112" t="s">
        <v>599</v>
      </c>
      <c r="D505" s="112" t="s">
        <v>252</v>
      </c>
      <c r="E505" s="112" t="s">
        <v>41</v>
      </c>
      <c r="F505" s="113">
        <v>0.5</v>
      </c>
      <c r="G505" s="112"/>
      <c r="H505" s="114">
        <v>45969</v>
      </c>
      <c r="I505" s="112" t="s">
        <v>522</v>
      </c>
      <c r="J505" s="115" t="s">
        <v>37</v>
      </c>
      <c r="K505" s="112" t="s">
        <v>53</v>
      </c>
      <c r="L505" s="112" t="s">
        <v>57</v>
      </c>
      <c r="M505" s="115" t="s">
        <v>55</v>
      </c>
      <c r="N505" s="113">
        <v>0.5</v>
      </c>
      <c r="O505" s="113">
        <v>0.57986111111111116</v>
      </c>
      <c r="P505" s="113">
        <v>7.986111111111116E-2</v>
      </c>
      <c r="Q505" s="116">
        <v>17.8</v>
      </c>
      <c r="R505" s="117">
        <v>2.9100000000000001E-2</v>
      </c>
      <c r="S505" s="117">
        <v>0.31430000000000002</v>
      </c>
      <c r="T505" s="117">
        <v>46.7</v>
      </c>
      <c r="U505" s="117">
        <v>0.3</v>
      </c>
      <c r="V505" s="117">
        <v>4.1999999999999997E-3</v>
      </c>
      <c r="W505" s="117">
        <v>9.7900000000000001E-2</v>
      </c>
      <c r="X505" s="117">
        <v>4</v>
      </c>
      <c r="Y505" s="117">
        <v>17.2</v>
      </c>
      <c r="Z505" s="117">
        <v>3.2899999999999999E-2</v>
      </c>
      <c r="AA505" s="117">
        <v>0.31869999999999998</v>
      </c>
      <c r="AB505" s="118">
        <v>46.7</v>
      </c>
      <c r="AH505" s="72" t="str">
        <f>IF(AND(B505="Premier League",E505="Live"),_xlfn.XLOOKUP(_xlfn.TEXTJOIN(" vs ",,C505:D505),Calendar!G:G,Calendar!B:B),IF(AND(B505="Premier League",E505="Highlights"),_xlfn.XLOOKUP(H505,Calendar!O:O,Calendar!N:N,,-1),""))</f>
        <v/>
      </c>
    </row>
    <row r="506" spans="1:34" s="72" customFormat="1" hidden="1" x14ac:dyDescent="0.35">
      <c r="A506" s="112" t="s">
        <v>70</v>
      </c>
      <c r="B506" s="112" t="s">
        <v>145</v>
      </c>
      <c r="C506" s="112" t="s">
        <v>129</v>
      </c>
      <c r="D506" s="112" t="s">
        <v>89</v>
      </c>
      <c r="E506" s="112" t="s">
        <v>41</v>
      </c>
      <c r="F506" s="113">
        <v>0.52083333333333337</v>
      </c>
      <c r="G506" s="112"/>
      <c r="H506" s="114">
        <v>45969</v>
      </c>
      <c r="I506" s="112" t="s">
        <v>522</v>
      </c>
      <c r="J506" s="115" t="s">
        <v>37</v>
      </c>
      <c r="K506" s="112" t="s">
        <v>53</v>
      </c>
      <c r="L506" s="112" t="s">
        <v>120</v>
      </c>
      <c r="M506" s="115" t="s">
        <v>55</v>
      </c>
      <c r="N506" s="113">
        <v>0.52083333333333337</v>
      </c>
      <c r="O506" s="113">
        <v>0.6</v>
      </c>
      <c r="P506" s="113">
        <v>7.9166666666666607E-2</v>
      </c>
      <c r="Q506" s="116">
        <v>127</v>
      </c>
      <c r="R506" s="117">
        <v>0.20730000000000001</v>
      </c>
      <c r="S506" s="117">
        <v>2.0211999999999999</v>
      </c>
      <c r="T506" s="117">
        <v>166.8</v>
      </c>
      <c r="U506" s="117">
        <v>19</v>
      </c>
      <c r="V506" s="117">
        <v>0.26419999999999999</v>
      </c>
      <c r="W506" s="117">
        <v>5.0198</v>
      </c>
      <c r="X506" s="117">
        <v>26.6</v>
      </c>
      <c r="Y506" s="117">
        <v>116.4</v>
      </c>
      <c r="Z506" s="117">
        <v>0.22289999999999999</v>
      </c>
      <c r="AA506" s="117">
        <v>1.9467000000000001</v>
      </c>
      <c r="AB506" s="118">
        <v>160.30000000000001</v>
      </c>
      <c r="AH506" s="72" t="str">
        <f>IF(AND(B506="Premier League",E506="Live"),_xlfn.XLOOKUP(_xlfn.TEXTJOIN(" vs ",,C506:D506),Calendar!G:G,Calendar!B:B),IF(AND(B506="Premier League",E506="Highlights"),_xlfn.XLOOKUP(H506,Calendar!O:O,Calendar!N:N,,-1),""))</f>
        <v/>
      </c>
    </row>
    <row r="507" spans="1:34" s="72" customFormat="1" hidden="1" x14ac:dyDescent="0.35">
      <c r="A507" s="112" t="s">
        <v>70</v>
      </c>
      <c r="B507" s="112" t="s">
        <v>145</v>
      </c>
      <c r="C507" s="112" t="s">
        <v>116</v>
      </c>
      <c r="D507" s="112" t="s">
        <v>115</v>
      </c>
      <c r="E507" s="112" t="s">
        <v>41</v>
      </c>
      <c r="F507" s="113">
        <v>0.52083333333333337</v>
      </c>
      <c r="G507" s="112"/>
      <c r="H507" s="114">
        <v>45969</v>
      </c>
      <c r="I507" s="112" t="s">
        <v>522</v>
      </c>
      <c r="J507" s="115" t="s">
        <v>37</v>
      </c>
      <c r="K507" s="112" t="s">
        <v>53</v>
      </c>
      <c r="L507" s="112" t="s">
        <v>548</v>
      </c>
      <c r="M507" s="115" t="s">
        <v>55</v>
      </c>
      <c r="N507" s="113">
        <v>0.52083333333333337</v>
      </c>
      <c r="O507" s="113">
        <v>0.59930555555555554</v>
      </c>
      <c r="P507" s="113">
        <v>7.8472222222222165E-2</v>
      </c>
      <c r="Q507" s="116">
        <v>47.5</v>
      </c>
      <c r="R507" s="117">
        <v>7.7499999999999999E-2</v>
      </c>
      <c r="S507" s="117">
        <v>0.75670000000000004</v>
      </c>
      <c r="T507" s="117">
        <v>75.7</v>
      </c>
      <c r="U507" s="117">
        <v>15.7</v>
      </c>
      <c r="V507" s="117">
        <v>0.21829999999999999</v>
      </c>
      <c r="W507" s="117">
        <v>4.1577999999999999</v>
      </c>
      <c r="X507" s="117">
        <v>26.7</v>
      </c>
      <c r="Y507" s="117">
        <v>46</v>
      </c>
      <c r="Z507" s="117">
        <v>8.8099999999999998E-2</v>
      </c>
      <c r="AA507" s="117">
        <v>0.77010000000000001</v>
      </c>
      <c r="AB507" s="118">
        <v>72</v>
      </c>
      <c r="AH507" s="72" t="str">
        <f>IF(AND(B507="Premier League",E507="Live"),_xlfn.XLOOKUP(_xlfn.TEXTJOIN(" vs ",,C507:D507),Calendar!G:G,Calendar!B:B),IF(AND(B507="Premier League",E507="Highlights"),_xlfn.XLOOKUP(H507,Calendar!O:O,Calendar!N:N,,-1),""))</f>
        <v/>
      </c>
    </row>
    <row r="508" spans="1:34" s="72" customFormat="1" hidden="1" x14ac:dyDescent="0.35">
      <c r="A508" s="112" t="s">
        <v>70</v>
      </c>
      <c r="B508" s="112" t="s">
        <v>32</v>
      </c>
      <c r="C508" s="112" t="s">
        <v>48</v>
      </c>
      <c r="D508" s="112" t="s">
        <v>42</v>
      </c>
      <c r="E508" s="112" t="s">
        <v>41</v>
      </c>
      <c r="F508" s="113">
        <v>0.52083333333333337</v>
      </c>
      <c r="G508" s="112"/>
      <c r="H508" s="114">
        <v>45969</v>
      </c>
      <c r="I508" s="112" t="s">
        <v>522</v>
      </c>
      <c r="J508" s="115" t="s">
        <v>37</v>
      </c>
      <c r="K508" s="112" t="s">
        <v>53</v>
      </c>
      <c r="L508" s="112" t="s">
        <v>510</v>
      </c>
      <c r="M508" s="115" t="s">
        <v>511</v>
      </c>
      <c r="N508" s="113">
        <v>0.52152777777777781</v>
      </c>
      <c r="O508" s="113">
        <v>0.60138888888888886</v>
      </c>
      <c r="P508" s="113">
        <v>7.9861111111111049E-2</v>
      </c>
      <c r="Q508" s="116">
        <v>1045.5</v>
      </c>
      <c r="R508" s="117">
        <v>1.7064999999999999</v>
      </c>
      <c r="S508" s="117">
        <v>16.5747</v>
      </c>
      <c r="T508" s="117">
        <v>1236.2</v>
      </c>
      <c r="U508" s="117">
        <v>188.3</v>
      </c>
      <c r="V508" s="117">
        <v>2.6185999999999998</v>
      </c>
      <c r="W508" s="117">
        <v>49.422600000000003</v>
      </c>
      <c r="X508" s="117">
        <v>230.4</v>
      </c>
      <c r="Y508" s="117">
        <v>990.5</v>
      </c>
      <c r="Z508" s="117">
        <v>1.8966000000000001</v>
      </c>
      <c r="AA508" s="117">
        <v>16.502600000000001</v>
      </c>
      <c r="AB508" s="118">
        <v>1155.9000000000001</v>
      </c>
      <c r="AH508" s="72" t="e">
        <f>IF(AND(B508="Premier League",E508="Live"),_xlfn.XLOOKUP(_xlfn.TEXTJOIN(" vs ",,C508:D508),Calendar!G:G,Calendar!B:B),IF(AND(B508="Premier League",E508="Highlights"),_xlfn.XLOOKUP(H508,Calendar!O:O,Calendar!N:N,,-1),""))</f>
        <v>#N/A</v>
      </c>
    </row>
    <row r="509" spans="1:34" s="72" customFormat="1" hidden="1" x14ac:dyDescent="0.35">
      <c r="A509" s="112" t="s">
        <v>70</v>
      </c>
      <c r="B509" s="112" t="s">
        <v>32</v>
      </c>
      <c r="C509" s="112" t="s">
        <v>235</v>
      </c>
      <c r="D509" s="112" t="s">
        <v>40</v>
      </c>
      <c r="E509" s="112" t="s">
        <v>41</v>
      </c>
      <c r="F509" s="113">
        <v>0.72916666666666663</v>
      </c>
      <c r="G509" s="112"/>
      <c r="H509" s="114">
        <v>45969</v>
      </c>
      <c r="I509" s="112" t="s">
        <v>522</v>
      </c>
      <c r="J509" s="115" t="s">
        <v>37</v>
      </c>
      <c r="K509" s="112" t="s">
        <v>53</v>
      </c>
      <c r="L509" s="112" t="s">
        <v>54</v>
      </c>
      <c r="M509" s="115" t="s">
        <v>55</v>
      </c>
      <c r="N509" s="113">
        <v>0.73055555555555562</v>
      </c>
      <c r="O509" s="113">
        <v>0.81666666666666665</v>
      </c>
      <c r="P509" s="113">
        <v>8.6111111111111027E-2</v>
      </c>
      <c r="Q509" s="116">
        <v>788.1</v>
      </c>
      <c r="R509" s="117">
        <v>1.2864</v>
      </c>
      <c r="S509" s="117">
        <v>5.6379000000000001</v>
      </c>
      <c r="T509" s="117">
        <v>956.8</v>
      </c>
      <c r="U509" s="117">
        <v>81</v>
      </c>
      <c r="V509" s="117">
        <v>1.1264000000000001</v>
      </c>
      <c r="W509" s="117">
        <v>14.9917</v>
      </c>
      <c r="X509" s="117">
        <v>105.6</v>
      </c>
      <c r="Y509" s="117">
        <v>733.9</v>
      </c>
      <c r="Z509" s="117">
        <v>1.4053</v>
      </c>
      <c r="AA509" s="117">
        <v>5.5061999999999998</v>
      </c>
      <c r="AB509" s="118">
        <v>889.7</v>
      </c>
      <c r="AH509" s="72" t="e">
        <f>IF(AND(B509="Premier League",E509="Live"),_xlfn.XLOOKUP(_xlfn.TEXTJOIN(" vs ",,C509:D509),Calendar!G:G,Calendar!B:B),IF(AND(B509="Premier League",E509="Highlights"),_xlfn.XLOOKUP(H509,Calendar!O:O,Calendar!N:N,,-1),""))</f>
        <v>#N/A</v>
      </c>
    </row>
    <row r="510" spans="1:34" s="72" customFormat="1" hidden="1" x14ac:dyDescent="0.35">
      <c r="A510" s="112" t="s">
        <v>70</v>
      </c>
      <c r="B510" s="112" t="s">
        <v>32</v>
      </c>
      <c r="C510" s="112" t="s">
        <v>235</v>
      </c>
      <c r="D510" s="112" t="s">
        <v>40</v>
      </c>
      <c r="E510" s="112" t="s">
        <v>41</v>
      </c>
      <c r="F510" s="113">
        <v>0.72916666666666663</v>
      </c>
      <c r="G510" s="112"/>
      <c r="H510" s="114">
        <v>45969</v>
      </c>
      <c r="I510" s="112" t="s">
        <v>522</v>
      </c>
      <c r="J510" s="115" t="s">
        <v>37</v>
      </c>
      <c r="K510" s="112" t="s">
        <v>53</v>
      </c>
      <c r="L510" s="112" t="s">
        <v>57</v>
      </c>
      <c r="M510" s="115" t="s">
        <v>55</v>
      </c>
      <c r="N510" s="113">
        <v>0.73055555555555562</v>
      </c>
      <c r="O510" s="113">
        <v>0.81666666666666665</v>
      </c>
      <c r="P510" s="113">
        <v>8.6111111111111027E-2</v>
      </c>
      <c r="Q510" s="116">
        <v>849.5</v>
      </c>
      <c r="R510" s="117">
        <v>1.3866000000000001</v>
      </c>
      <c r="S510" s="117">
        <v>6.0770999999999997</v>
      </c>
      <c r="T510" s="117">
        <v>1004.7</v>
      </c>
      <c r="U510" s="117">
        <v>99.2</v>
      </c>
      <c r="V510" s="117">
        <v>1.3794999999999999</v>
      </c>
      <c r="W510" s="117">
        <v>18.360199999999999</v>
      </c>
      <c r="X510" s="117">
        <v>165</v>
      </c>
      <c r="Y510" s="117">
        <v>800.1</v>
      </c>
      <c r="Z510" s="117">
        <v>1.532</v>
      </c>
      <c r="AA510" s="117">
        <v>6.0029000000000003</v>
      </c>
      <c r="AB510" s="118">
        <v>944</v>
      </c>
      <c r="AH510" s="72" t="e">
        <f>IF(AND(B510="Premier League",E510="Live"),_xlfn.XLOOKUP(_xlfn.TEXTJOIN(" vs ",,C510:D510),Calendar!G:G,Calendar!B:B),IF(AND(B510="Premier League",E510="Highlights"),_xlfn.XLOOKUP(H510,Calendar!O:O,Calendar!N:N,,-1),""))</f>
        <v>#N/A</v>
      </c>
    </row>
    <row r="511" spans="1:34" s="72" customFormat="1" hidden="1" x14ac:dyDescent="0.35">
      <c r="A511" s="112" t="s">
        <v>70</v>
      </c>
      <c r="B511" s="112" t="s">
        <v>529</v>
      </c>
      <c r="C511" s="112" t="s">
        <v>536</v>
      </c>
      <c r="D511" s="112" t="s">
        <v>545</v>
      </c>
      <c r="E511" s="112" t="s">
        <v>41</v>
      </c>
      <c r="F511" s="113">
        <v>0.73958333333333337</v>
      </c>
      <c r="G511" s="112"/>
      <c r="H511" s="114">
        <v>45969</v>
      </c>
      <c r="I511" s="112" t="s">
        <v>522</v>
      </c>
      <c r="J511" s="115" t="s">
        <v>37</v>
      </c>
      <c r="K511" s="112" t="s">
        <v>53</v>
      </c>
      <c r="L511" s="112" t="s">
        <v>531</v>
      </c>
      <c r="M511" s="115" t="s">
        <v>532</v>
      </c>
      <c r="N511" s="113">
        <v>0.74097222222222225</v>
      </c>
      <c r="O511" s="113">
        <v>0.82013888888888897</v>
      </c>
      <c r="P511" s="113">
        <v>7.9166666666666718E-2</v>
      </c>
      <c r="Q511" s="116">
        <v>9.6999999999999993</v>
      </c>
      <c r="R511" s="117">
        <v>1.5800000000000002E-2</v>
      </c>
      <c r="S511" s="117">
        <v>6.7299999999999999E-2</v>
      </c>
      <c r="T511" s="117">
        <v>15.8</v>
      </c>
      <c r="U511" s="117">
        <v>0</v>
      </c>
      <c r="V511" s="117">
        <v>0</v>
      </c>
      <c r="W511" s="117">
        <v>0</v>
      </c>
      <c r="X511" s="117" t="s">
        <v>541</v>
      </c>
      <c r="Y511" s="117">
        <v>7.7</v>
      </c>
      <c r="Z511" s="117">
        <v>1.47E-2</v>
      </c>
      <c r="AA511" s="117">
        <v>5.6000000000000001E-2</v>
      </c>
      <c r="AB511" s="118">
        <v>15.5</v>
      </c>
      <c r="AH511" s="72" t="str">
        <f>IF(AND(B511="Premier League",E511="Live"),_xlfn.XLOOKUP(_xlfn.TEXTJOIN(" vs ",,C511:D511),Calendar!G:G,Calendar!B:B),IF(AND(B511="Premier League",E511="Highlights"),_xlfn.XLOOKUP(H511,Calendar!O:O,Calendar!N:N,,-1),""))</f>
        <v/>
      </c>
    </row>
    <row r="512" spans="1:34" s="72" customFormat="1" hidden="1" x14ac:dyDescent="0.35">
      <c r="A512" s="112" t="s">
        <v>70</v>
      </c>
      <c r="B512" s="112" t="s">
        <v>32</v>
      </c>
      <c r="C512" s="112" t="s">
        <v>67</v>
      </c>
      <c r="D512" s="112" t="s">
        <v>72</v>
      </c>
      <c r="E512" s="112" t="s">
        <v>41</v>
      </c>
      <c r="F512" s="113">
        <v>0.83333333333333337</v>
      </c>
      <c r="G512" s="112"/>
      <c r="H512" s="114">
        <v>45969</v>
      </c>
      <c r="I512" s="112" t="s">
        <v>522</v>
      </c>
      <c r="J512" s="115" t="s">
        <v>37</v>
      </c>
      <c r="K512" s="112" t="s">
        <v>53</v>
      </c>
      <c r="L512" s="112" t="s">
        <v>54</v>
      </c>
      <c r="M512" s="115" t="s">
        <v>55</v>
      </c>
      <c r="N512" s="113">
        <v>0.83402777777777781</v>
      </c>
      <c r="O512" s="113">
        <v>0.91319444444444453</v>
      </c>
      <c r="P512" s="113">
        <v>7.9166666666666718E-2</v>
      </c>
      <c r="Q512" s="116">
        <v>486.4</v>
      </c>
      <c r="R512" s="117">
        <v>0.79390000000000005</v>
      </c>
      <c r="S512" s="117">
        <v>3.8045</v>
      </c>
      <c r="T512" s="117">
        <v>603.79999999999995</v>
      </c>
      <c r="U512" s="117">
        <v>66.7</v>
      </c>
      <c r="V512" s="117">
        <v>0.92749999999999999</v>
      </c>
      <c r="W512" s="117">
        <v>13.603899999999999</v>
      </c>
      <c r="X512" s="117">
        <v>88.5</v>
      </c>
      <c r="Y512" s="117">
        <v>418.6</v>
      </c>
      <c r="Z512" s="117">
        <v>0.80149999999999999</v>
      </c>
      <c r="AA512" s="117">
        <v>3.3959999999999999</v>
      </c>
      <c r="AB512" s="118">
        <v>524.1</v>
      </c>
      <c r="AH512" s="72" t="e">
        <f>IF(AND(B512="Premier League",E512="Live"),_xlfn.XLOOKUP(_xlfn.TEXTJOIN(" vs ",,C512:D512),Calendar!G:G,Calendar!B:B),IF(AND(B512="Premier League",E512="Highlights"),_xlfn.XLOOKUP(H512,Calendar!O:O,Calendar!N:N,,-1),""))</f>
        <v>#N/A</v>
      </c>
    </row>
    <row r="513" spans="1:34" s="72" customFormat="1" hidden="1" x14ac:dyDescent="0.35">
      <c r="A513" s="112" t="s">
        <v>70</v>
      </c>
      <c r="B513" s="112" t="s">
        <v>32</v>
      </c>
      <c r="C513" s="112" t="s">
        <v>67</v>
      </c>
      <c r="D513" s="112" t="s">
        <v>72</v>
      </c>
      <c r="E513" s="112" t="s">
        <v>41</v>
      </c>
      <c r="F513" s="113">
        <v>0.83333333333333337</v>
      </c>
      <c r="G513" s="112"/>
      <c r="H513" s="114">
        <v>45969</v>
      </c>
      <c r="I513" s="112" t="s">
        <v>522</v>
      </c>
      <c r="J513" s="115" t="s">
        <v>37</v>
      </c>
      <c r="K513" s="112" t="s">
        <v>53</v>
      </c>
      <c r="L513" s="112" t="s">
        <v>57</v>
      </c>
      <c r="M513" s="115" t="s">
        <v>55</v>
      </c>
      <c r="N513" s="113">
        <v>0.83402777777777781</v>
      </c>
      <c r="O513" s="113">
        <v>0.91319444444444453</v>
      </c>
      <c r="P513" s="113">
        <v>7.9166666666666718E-2</v>
      </c>
      <c r="Q513" s="116">
        <v>330.3</v>
      </c>
      <c r="R513" s="117">
        <v>0.53910000000000002</v>
      </c>
      <c r="S513" s="117">
        <v>2.5834999999999999</v>
      </c>
      <c r="T513" s="117">
        <v>406.3</v>
      </c>
      <c r="U513" s="117">
        <v>41.4</v>
      </c>
      <c r="V513" s="117">
        <v>0.57569999999999999</v>
      </c>
      <c r="W513" s="117">
        <v>8.4437999999999995</v>
      </c>
      <c r="X513" s="117">
        <v>62.1</v>
      </c>
      <c r="Y513" s="117">
        <v>308.60000000000002</v>
      </c>
      <c r="Z513" s="117">
        <v>0.59089999999999998</v>
      </c>
      <c r="AA513" s="117">
        <v>2.5036</v>
      </c>
      <c r="AB513" s="118">
        <v>380.6</v>
      </c>
      <c r="AH513" s="72" t="e">
        <f>IF(AND(B513="Premier League",E513="Live"),_xlfn.XLOOKUP(_xlfn.TEXTJOIN(" vs ",,C513:D513),Calendar!G:G,Calendar!B:B),IF(AND(B513="Premier League",E513="Highlights"),_xlfn.XLOOKUP(H513,Calendar!O:O,Calendar!N:N,,-1),""))</f>
        <v>#N/A</v>
      </c>
    </row>
    <row r="514" spans="1:34" s="72" customFormat="1" hidden="1" x14ac:dyDescent="0.35">
      <c r="A514" s="112" t="s">
        <v>70</v>
      </c>
      <c r="B514" s="112" t="s">
        <v>32</v>
      </c>
      <c r="C514" s="112"/>
      <c r="D514" s="112"/>
      <c r="E514" s="112" t="s">
        <v>33</v>
      </c>
      <c r="F514" s="113">
        <v>0.95138888888888884</v>
      </c>
      <c r="G514" s="112"/>
      <c r="H514" s="114">
        <v>45969</v>
      </c>
      <c r="I514" s="112" t="s">
        <v>522</v>
      </c>
      <c r="J514" s="115" t="s">
        <v>37</v>
      </c>
      <c r="K514" s="112" t="s">
        <v>552</v>
      </c>
      <c r="L514" s="112" t="s">
        <v>35</v>
      </c>
      <c r="M514" s="115" t="s">
        <v>36</v>
      </c>
      <c r="N514" s="113">
        <v>0.95138888888888884</v>
      </c>
      <c r="O514" s="113">
        <v>1.000011574074074</v>
      </c>
      <c r="P514" s="113">
        <v>4.7951388888888891E-2</v>
      </c>
      <c r="Q514" s="116">
        <v>2033.1</v>
      </c>
      <c r="R514" s="117">
        <v>3.3186</v>
      </c>
      <c r="S514" s="117">
        <v>32.35</v>
      </c>
      <c r="T514" s="117">
        <v>2581.6</v>
      </c>
      <c r="U514" s="117">
        <v>112.6</v>
      </c>
      <c r="V514" s="117">
        <v>1.5658000000000001</v>
      </c>
      <c r="W514" s="117">
        <v>45.166499999999999</v>
      </c>
      <c r="X514" s="117">
        <v>182</v>
      </c>
      <c r="Y514" s="117">
        <v>1959.3</v>
      </c>
      <c r="Z514" s="117">
        <v>3.7515999999999998</v>
      </c>
      <c r="AA514" s="117">
        <v>32.091299999999997</v>
      </c>
      <c r="AB514" s="118">
        <v>2479.6999999999998</v>
      </c>
      <c r="AH514" s="72" t="str">
        <f>IF(AND(B514="Premier League",E514="Live"),_xlfn.XLOOKUP(_xlfn.TEXTJOIN(" vs ",,C514:D514),Calendar!G:G,Calendar!B:B),IF(AND(B514="Premier League",E514="Highlights"),_xlfn.XLOOKUP(H514,Calendar!O:O,Calendar!N:N,,-1),""))</f>
        <v>Matchweek 01</v>
      </c>
    </row>
    <row r="515" spans="1:34" s="72" customFormat="1" hidden="1" x14ac:dyDescent="0.35">
      <c r="A515" s="112" t="s">
        <v>70</v>
      </c>
      <c r="B515" s="112" t="s">
        <v>152</v>
      </c>
      <c r="C515" s="112" t="s">
        <v>609</v>
      </c>
      <c r="D515" s="112" t="s">
        <v>601</v>
      </c>
      <c r="E515" s="112" t="s">
        <v>41</v>
      </c>
      <c r="F515" s="113">
        <v>0.5</v>
      </c>
      <c r="G515" s="112"/>
      <c r="H515" s="114">
        <v>45970</v>
      </c>
      <c r="I515" s="112" t="s">
        <v>522</v>
      </c>
      <c r="J515" s="115" t="s">
        <v>38</v>
      </c>
      <c r="K515" s="112" t="s">
        <v>53</v>
      </c>
      <c r="L515" s="112" t="s">
        <v>120</v>
      </c>
      <c r="M515" s="115" t="s">
        <v>55</v>
      </c>
      <c r="N515" s="113">
        <v>0.5</v>
      </c>
      <c r="O515" s="113">
        <v>0.57847222222222228</v>
      </c>
      <c r="P515" s="113">
        <v>7.8472222222222276E-2</v>
      </c>
      <c r="Q515" s="116">
        <v>42.6</v>
      </c>
      <c r="R515" s="117">
        <v>6.9500000000000006E-2</v>
      </c>
      <c r="S515" s="117">
        <v>0.66390000000000005</v>
      </c>
      <c r="T515" s="117">
        <v>96.6</v>
      </c>
      <c r="U515" s="117">
        <v>1.5</v>
      </c>
      <c r="V515" s="117">
        <v>2.0899999999999998E-2</v>
      </c>
      <c r="W515" s="117">
        <v>0.88029999999999997</v>
      </c>
      <c r="X515" s="117">
        <v>5.5</v>
      </c>
      <c r="Y515" s="117">
        <v>41.4</v>
      </c>
      <c r="Z515" s="117">
        <v>7.9299999999999995E-2</v>
      </c>
      <c r="AA515" s="117">
        <v>0.67110000000000003</v>
      </c>
      <c r="AB515" s="118">
        <v>83.8</v>
      </c>
      <c r="AH515" s="72" t="str">
        <f>IF(AND(B515="Premier League",E515="Live"),_xlfn.XLOOKUP(_xlfn.TEXTJOIN(" vs ",,C515:D515),Calendar!G:G,Calendar!B:B),IF(AND(B515="Premier League",E515="Highlights"),_xlfn.XLOOKUP(H515,Calendar!O:O,Calendar!N:N,,-1),""))</f>
        <v/>
      </c>
    </row>
    <row r="516" spans="1:34" s="72" customFormat="1" hidden="1" x14ac:dyDescent="0.35">
      <c r="A516" s="112" t="s">
        <v>70</v>
      </c>
      <c r="B516" s="112" t="s">
        <v>152</v>
      </c>
      <c r="C516" s="112" t="s">
        <v>609</v>
      </c>
      <c r="D516" s="112" t="s">
        <v>601</v>
      </c>
      <c r="E516" s="112" t="s">
        <v>41</v>
      </c>
      <c r="F516" s="113">
        <v>0.5</v>
      </c>
      <c r="G516" s="112"/>
      <c r="H516" s="114">
        <v>45970</v>
      </c>
      <c r="I516" s="112" t="s">
        <v>522</v>
      </c>
      <c r="J516" s="115" t="s">
        <v>38</v>
      </c>
      <c r="K516" s="112" t="s">
        <v>53</v>
      </c>
      <c r="L516" s="112" t="s">
        <v>83</v>
      </c>
      <c r="M516" s="115" t="s">
        <v>55</v>
      </c>
      <c r="N516" s="113">
        <v>0.5</v>
      </c>
      <c r="O516" s="113">
        <v>0.57847222222222228</v>
      </c>
      <c r="P516" s="113">
        <v>7.8472222222222276E-2</v>
      </c>
      <c r="Q516" s="116">
        <v>32.1</v>
      </c>
      <c r="R516" s="117">
        <v>5.2400000000000002E-2</v>
      </c>
      <c r="S516" s="117">
        <v>0.50029999999999997</v>
      </c>
      <c r="T516" s="117">
        <v>51.2</v>
      </c>
      <c r="U516" s="117">
        <v>0</v>
      </c>
      <c r="V516" s="117">
        <v>0</v>
      </c>
      <c r="W516" s="117">
        <v>0</v>
      </c>
      <c r="X516" s="117" t="s">
        <v>541</v>
      </c>
      <c r="Y516" s="117">
        <v>31.5</v>
      </c>
      <c r="Z516" s="117">
        <v>6.0299999999999999E-2</v>
      </c>
      <c r="AA516" s="117">
        <v>0.51060000000000005</v>
      </c>
      <c r="AB516" s="118">
        <v>51.2</v>
      </c>
      <c r="AH516" s="72" t="str">
        <f>IF(AND(B516="Premier League",E516="Live"),_xlfn.XLOOKUP(_xlfn.TEXTJOIN(" vs ",,C516:D516),Calendar!G:G,Calendar!B:B),IF(AND(B516="Premier League",E516="Highlights"),_xlfn.XLOOKUP(H516,Calendar!O:O,Calendar!N:N,,-1),""))</f>
        <v/>
      </c>
    </row>
    <row r="517" spans="1:34" s="72" customFormat="1" hidden="1" x14ac:dyDescent="0.35">
      <c r="A517" s="112" t="s">
        <v>70</v>
      </c>
      <c r="B517" s="112" t="s">
        <v>32</v>
      </c>
      <c r="C517" s="112" t="s">
        <v>82</v>
      </c>
      <c r="D517" s="112" t="s">
        <v>128</v>
      </c>
      <c r="E517" s="112" t="s">
        <v>41</v>
      </c>
      <c r="F517" s="113">
        <v>0.58333333333333337</v>
      </c>
      <c r="G517" s="112"/>
      <c r="H517" s="114">
        <v>45970</v>
      </c>
      <c r="I517" s="112" t="s">
        <v>522</v>
      </c>
      <c r="J517" s="115" t="s">
        <v>38</v>
      </c>
      <c r="K517" s="112" t="s">
        <v>53</v>
      </c>
      <c r="L517" s="112" t="s">
        <v>675</v>
      </c>
      <c r="M517" s="115" t="s">
        <v>55</v>
      </c>
      <c r="N517" s="113">
        <v>0.58402777777777781</v>
      </c>
      <c r="O517" s="113">
        <v>0.66875000000000007</v>
      </c>
      <c r="P517" s="113">
        <v>8.4722222222222254E-2</v>
      </c>
      <c r="Q517" s="116">
        <v>275.10000000000002</v>
      </c>
      <c r="R517" s="117">
        <v>0.44900000000000001</v>
      </c>
      <c r="S517" s="117">
        <v>3.6379999999999999</v>
      </c>
      <c r="T517" s="117">
        <v>363.5</v>
      </c>
      <c r="U517" s="117">
        <v>25.7</v>
      </c>
      <c r="V517" s="117">
        <v>0.3574</v>
      </c>
      <c r="W517" s="117">
        <v>8.0564</v>
      </c>
      <c r="X517" s="117">
        <v>40.9</v>
      </c>
      <c r="Y517" s="117">
        <v>256.60000000000002</v>
      </c>
      <c r="Z517" s="117">
        <v>0.49130000000000001</v>
      </c>
      <c r="AA517" s="117">
        <v>3.5272000000000001</v>
      </c>
      <c r="AB517" s="118">
        <v>341.3</v>
      </c>
      <c r="AH517" s="72" t="e">
        <f>IF(AND(B517="Premier League",E517="Live"),_xlfn.XLOOKUP(_xlfn.TEXTJOIN(" vs ",,C517:D517),Calendar!G:G,Calendar!B:B),IF(AND(B517="Premier League",E517="Highlights"),_xlfn.XLOOKUP(H517,Calendar!O:O,Calendar!N:N,,-1),""))</f>
        <v>#N/A</v>
      </c>
    </row>
    <row r="518" spans="1:34" s="72" customFormat="1" hidden="1" x14ac:dyDescent="0.35">
      <c r="A518" s="112" t="s">
        <v>70</v>
      </c>
      <c r="B518" s="112" t="s">
        <v>32</v>
      </c>
      <c r="C518" s="112" t="s">
        <v>140</v>
      </c>
      <c r="D518" s="112" t="s">
        <v>46</v>
      </c>
      <c r="E518" s="112" t="s">
        <v>41</v>
      </c>
      <c r="F518" s="113">
        <v>0.58333333333333337</v>
      </c>
      <c r="G518" s="112"/>
      <c r="H518" s="114">
        <v>45970</v>
      </c>
      <c r="I518" s="112" t="s">
        <v>522</v>
      </c>
      <c r="J518" s="115" t="s">
        <v>38</v>
      </c>
      <c r="K518" s="112" t="s">
        <v>53</v>
      </c>
      <c r="L518" s="112" t="s">
        <v>54</v>
      </c>
      <c r="M518" s="115" t="s">
        <v>55</v>
      </c>
      <c r="N518" s="113">
        <v>0.58402777777777781</v>
      </c>
      <c r="O518" s="113">
        <v>0.66875000000000007</v>
      </c>
      <c r="P518" s="113">
        <v>8.4722222222222254E-2</v>
      </c>
      <c r="Q518" s="116">
        <v>675.3</v>
      </c>
      <c r="R518" s="117">
        <v>1.1023000000000001</v>
      </c>
      <c r="S518" s="117">
        <v>8.9304000000000006</v>
      </c>
      <c r="T518" s="117">
        <v>832</v>
      </c>
      <c r="U518" s="117">
        <v>48.8</v>
      </c>
      <c r="V518" s="117">
        <v>0.67859999999999998</v>
      </c>
      <c r="W518" s="117">
        <v>15.297800000000001</v>
      </c>
      <c r="X518" s="117">
        <v>65.599999999999994</v>
      </c>
      <c r="Y518" s="117">
        <v>646.70000000000005</v>
      </c>
      <c r="Z518" s="117">
        <v>1.2383</v>
      </c>
      <c r="AA518" s="117">
        <v>8.8895</v>
      </c>
      <c r="AB518" s="118">
        <v>793.3</v>
      </c>
      <c r="AH518" s="72" t="e">
        <f>IF(AND(B518="Premier League",E518="Live"),_xlfn.XLOOKUP(_xlfn.TEXTJOIN(" vs ",,C518:D518),Calendar!G:G,Calendar!B:B),IF(AND(B518="Premier League",E518="Highlights"),_xlfn.XLOOKUP(H518,Calendar!O:O,Calendar!N:N,,-1),""))</f>
        <v>#N/A</v>
      </c>
    </row>
    <row r="519" spans="1:34" s="72" customFormat="1" hidden="1" x14ac:dyDescent="0.35">
      <c r="A519" s="112" t="s">
        <v>70</v>
      </c>
      <c r="B519" s="112" t="s">
        <v>32</v>
      </c>
      <c r="C519" s="112" t="s">
        <v>81</v>
      </c>
      <c r="D519" s="112" t="s">
        <v>161</v>
      </c>
      <c r="E519" s="112" t="s">
        <v>41</v>
      </c>
      <c r="F519" s="113">
        <v>0.58333333333333337</v>
      </c>
      <c r="G519" s="112"/>
      <c r="H519" s="114">
        <v>45970</v>
      </c>
      <c r="I519" s="112" t="s">
        <v>522</v>
      </c>
      <c r="J519" s="115" t="s">
        <v>38</v>
      </c>
      <c r="K519" s="112" t="s">
        <v>53</v>
      </c>
      <c r="L519" s="112" t="s">
        <v>548</v>
      </c>
      <c r="M519" s="115" t="s">
        <v>55</v>
      </c>
      <c r="N519" s="113">
        <v>0.58333333333333337</v>
      </c>
      <c r="O519" s="113">
        <v>0.66388888888888886</v>
      </c>
      <c r="P519" s="113">
        <v>8.0555555555555491E-2</v>
      </c>
      <c r="Q519" s="116">
        <v>235.5</v>
      </c>
      <c r="R519" s="117">
        <v>0.38440000000000002</v>
      </c>
      <c r="S519" s="117">
        <v>3.1408999999999998</v>
      </c>
      <c r="T519" s="117">
        <v>290.10000000000002</v>
      </c>
      <c r="U519" s="117">
        <v>21.9</v>
      </c>
      <c r="V519" s="117">
        <v>0.30449999999999999</v>
      </c>
      <c r="W519" s="117">
        <v>6.9767000000000001</v>
      </c>
      <c r="X519" s="117">
        <v>50.8</v>
      </c>
      <c r="Y519" s="117">
        <v>225.1</v>
      </c>
      <c r="Z519" s="117">
        <v>0.43099999999999999</v>
      </c>
      <c r="AA519" s="117">
        <v>3.12</v>
      </c>
      <c r="AB519" s="118">
        <v>278.10000000000002</v>
      </c>
      <c r="AH519" s="72" t="e">
        <f>IF(AND(B519="Premier League",E519="Live"),_xlfn.XLOOKUP(_xlfn.TEXTJOIN(" vs ",,C519:D519),Calendar!G:G,Calendar!B:B),IF(AND(B519="Premier League",E519="Highlights"),_xlfn.XLOOKUP(H519,Calendar!O:O,Calendar!N:N,,-1),""))</f>
        <v>#N/A</v>
      </c>
    </row>
    <row r="520" spans="1:34" s="72" customFormat="1" hidden="1" x14ac:dyDescent="0.35">
      <c r="A520" s="112" t="s">
        <v>70</v>
      </c>
      <c r="B520" s="112" t="s">
        <v>32</v>
      </c>
      <c r="C520" s="112" t="s">
        <v>164</v>
      </c>
      <c r="D520" s="112" t="s">
        <v>43</v>
      </c>
      <c r="E520" s="112" t="s">
        <v>41</v>
      </c>
      <c r="F520" s="113">
        <v>0.58333333333333337</v>
      </c>
      <c r="G520" s="112"/>
      <c r="H520" s="114">
        <v>45970</v>
      </c>
      <c r="I520" s="112" t="s">
        <v>522</v>
      </c>
      <c r="J520" s="115" t="s">
        <v>38</v>
      </c>
      <c r="K520" s="112" t="s">
        <v>53</v>
      </c>
      <c r="L520" s="112" t="s">
        <v>57</v>
      </c>
      <c r="M520" s="115" t="s">
        <v>55</v>
      </c>
      <c r="N520" s="113">
        <v>0.58472222222222225</v>
      </c>
      <c r="O520" s="113">
        <v>0.6659722222222223</v>
      </c>
      <c r="P520" s="113">
        <v>8.1250000000000044E-2</v>
      </c>
      <c r="Q520" s="116">
        <v>423.5</v>
      </c>
      <c r="R520" s="117">
        <v>0.69130000000000003</v>
      </c>
      <c r="S520" s="117">
        <v>5.6139999999999999</v>
      </c>
      <c r="T520" s="117">
        <v>503.1</v>
      </c>
      <c r="U520" s="117">
        <v>29.8</v>
      </c>
      <c r="V520" s="117">
        <v>0.41439999999999999</v>
      </c>
      <c r="W520" s="117">
        <v>9.3740000000000006</v>
      </c>
      <c r="X520" s="117">
        <v>46.7</v>
      </c>
      <c r="Y520" s="117">
        <v>399.8</v>
      </c>
      <c r="Z520" s="117">
        <v>0.76549999999999996</v>
      </c>
      <c r="AA520" s="117">
        <v>5.5083000000000002</v>
      </c>
      <c r="AB520" s="118">
        <v>477.6</v>
      </c>
      <c r="AH520" s="72" t="e">
        <f>IF(AND(B520="Premier League",E520="Live"),_xlfn.XLOOKUP(_xlfn.TEXTJOIN(" vs ",,C520:D520),Calendar!G:G,Calendar!B:B),IF(AND(B520="Premier League",E520="Highlights"),_xlfn.XLOOKUP(H520,Calendar!O:O,Calendar!N:N,,-1),""))</f>
        <v>#N/A</v>
      </c>
    </row>
    <row r="521" spans="1:34" s="72" customFormat="1" hidden="1" x14ac:dyDescent="0.35">
      <c r="A521" s="112" t="s">
        <v>70</v>
      </c>
      <c r="B521" s="112" t="s">
        <v>152</v>
      </c>
      <c r="C521" s="112" t="s">
        <v>610</v>
      </c>
      <c r="D521" s="112" t="s">
        <v>596</v>
      </c>
      <c r="E521" s="112" t="s">
        <v>41</v>
      </c>
      <c r="F521" s="113">
        <v>0.60416666666666663</v>
      </c>
      <c r="G521" s="112"/>
      <c r="H521" s="114">
        <v>45970</v>
      </c>
      <c r="I521" s="112" t="s">
        <v>522</v>
      </c>
      <c r="J521" s="115" t="s">
        <v>38</v>
      </c>
      <c r="K521" s="112" t="s">
        <v>53</v>
      </c>
      <c r="L521" s="112" t="s">
        <v>278</v>
      </c>
      <c r="M521" s="115" t="s">
        <v>36</v>
      </c>
      <c r="N521" s="113">
        <v>0.60625000000000007</v>
      </c>
      <c r="O521" s="113">
        <v>0.68611111111111112</v>
      </c>
      <c r="P521" s="113">
        <v>7.9861111111111049E-2</v>
      </c>
      <c r="Q521" s="116">
        <v>356.4</v>
      </c>
      <c r="R521" s="117">
        <v>0.58169999999999999</v>
      </c>
      <c r="S521" s="117">
        <v>4.4386999999999999</v>
      </c>
      <c r="T521" s="117">
        <v>454.7</v>
      </c>
      <c r="U521" s="117">
        <v>3.1</v>
      </c>
      <c r="V521" s="117">
        <v>4.3099999999999999E-2</v>
      </c>
      <c r="W521" s="117">
        <v>0.86019999999999996</v>
      </c>
      <c r="X521" s="117">
        <v>14.4</v>
      </c>
      <c r="Y521" s="117">
        <v>330.6</v>
      </c>
      <c r="Z521" s="117">
        <v>0.63300000000000001</v>
      </c>
      <c r="AA521" s="117">
        <v>4.2796000000000003</v>
      </c>
      <c r="AB521" s="118">
        <v>424.1</v>
      </c>
      <c r="AH521" s="72" t="str">
        <f>IF(AND(B521="Premier League",E521="Live"),_xlfn.XLOOKUP(_xlfn.TEXTJOIN(" vs ",,C521:D521),Calendar!G:G,Calendar!B:B),IF(AND(B521="Premier League",E521="Highlights"),_xlfn.XLOOKUP(H521,Calendar!O:O,Calendar!N:N,,-1),""))</f>
        <v/>
      </c>
    </row>
    <row r="522" spans="1:34" s="72" customFormat="1" hidden="1" x14ac:dyDescent="0.35">
      <c r="A522" s="112" t="s">
        <v>70</v>
      </c>
      <c r="B522" s="112" t="s">
        <v>529</v>
      </c>
      <c r="C522" s="112" t="s">
        <v>530</v>
      </c>
      <c r="D522" s="112" t="s">
        <v>194</v>
      </c>
      <c r="E522" s="112" t="s">
        <v>41</v>
      </c>
      <c r="F522" s="113">
        <v>0.625</v>
      </c>
      <c r="G522" s="112"/>
      <c r="H522" s="114">
        <v>45970</v>
      </c>
      <c r="I522" s="112" t="s">
        <v>522</v>
      </c>
      <c r="J522" s="115" t="s">
        <v>38</v>
      </c>
      <c r="K522" s="112" t="s">
        <v>53</v>
      </c>
      <c r="L522" s="112" t="s">
        <v>120</v>
      </c>
      <c r="M522" s="115" t="s">
        <v>55</v>
      </c>
      <c r="N522" s="113">
        <v>0.62777777777777777</v>
      </c>
      <c r="O522" s="113">
        <v>0.70625000000000004</v>
      </c>
      <c r="P522" s="113">
        <v>7.8472222222222276E-2</v>
      </c>
      <c r="Q522" s="116">
        <v>146.9</v>
      </c>
      <c r="R522" s="117">
        <v>0.23980000000000001</v>
      </c>
      <c r="S522" s="117">
        <v>1.6544000000000001</v>
      </c>
      <c r="T522" s="117">
        <v>189.1</v>
      </c>
      <c r="U522" s="117">
        <v>4.2</v>
      </c>
      <c r="V522" s="117">
        <v>5.8400000000000001E-2</v>
      </c>
      <c r="W522" s="117">
        <v>0.9385</v>
      </c>
      <c r="X522" s="117">
        <v>7.8</v>
      </c>
      <c r="Y522" s="117">
        <v>141.9</v>
      </c>
      <c r="Z522" s="117">
        <v>0.2717</v>
      </c>
      <c r="AA522" s="117">
        <v>1.6682999999999999</v>
      </c>
      <c r="AB522" s="118">
        <v>182.5</v>
      </c>
      <c r="AH522" s="72" t="str">
        <f>IF(AND(B522="Premier League",E522="Live"),_xlfn.XLOOKUP(_xlfn.TEXTJOIN(" vs ",,C522:D522),Calendar!G:G,Calendar!B:B),IF(AND(B522="Premier League",E522="Highlights"),_xlfn.XLOOKUP(H522,Calendar!O:O,Calendar!N:N,,-1),""))</f>
        <v/>
      </c>
    </row>
    <row r="523" spans="1:34" s="72" customFormat="1" hidden="1" x14ac:dyDescent="0.35">
      <c r="A523" s="112" t="s">
        <v>70</v>
      </c>
      <c r="B523" s="112" t="s">
        <v>32</v>
      </c>
      <c r="C523" s="112" t="s">
        <v>49</v>
      </c>
      <c r="D523" s="112" t="s">
        <v>45</v>
      </c>
      <c r="E523" s="112" t="s">
        <v>41</v>
      </c>
      <c r="F523" s="113">
        <v>0.6875</v>
      </c>
      <c r="G523" s="112"/>
      <c r="H523" s="114">
        <v>45970</v>
      </c>
      <c r="I523" s="112" t="s">
        <v>522</v>
      </c>
      <c r="J523" s="115" t="s">
        <v>38</v>
      </c>
      <c r="K523" s="112" t="s">
        <v>53</v>
      </c>
      <c r="L523" s="112" t="s">
        <v>54</v>
      </c>
      <c r="M523" s="115" t="s">
        <v>55</v>
      </c>
      <c r="N523" s="113">
        <v>0.68819444444444444</v>
      </c>
      <c r="O523" s="113">
        <v>0.76875000000000004</v>
      </c>
      <c r="P523" s="113">
        <v>8.0555555555555602E-2</v>
      </c>
      <c r="Q523" s="116">
        <v>1420.5</v>
      </c>
      <c r="R523" s="117">
        <v>2.3187000000000002</v>
      </c>
      <c r="S523" s="117">
        <v>11.2836</v>
      </c>
      <c r="T523" s="117">
        <v>1670.4</v>
      </c>
      <c r="U523" s="117">
        <v>211</v>
      </c>
      <c r="V523" s="117">
        <v>2.9342000000000001</v>
      </c>
      <c r="W523" s="117">
        <v>28.5289</v>
      </c>
      <c r="X523" s="117">
        <v>285.60000000000002</v>
      </c>
      <c r="Y523" s="117">
        <v>1340.2</v>
      </c>
      <c r="Z523" s="117">
        <v>2.5661999999999998</v>
      </c>
      <c r="AA523" s="117">
        <v>11.1562</v>
      </c>
      <c r="AB523" s="118">
        <v>1570.6</v>
      </c>
      <c r="AH523" s="72" t="e">
        <f>IF(AND(B523="Premier League",E523="Live"),_xlfn.XLOOKUP(_xlfn.TEXTJOIN(" vs ",,C523:D523),Calendar!G:G,Calendar!B:B),IF(AND(B523="Premier League",E523="Highlights"),_xlfn.XLOOKUP(H523,Calendar!O:O,Calendar!N:N,,-1),""))</f>
        <v>#N/A</v>
      </c>
    </row>
    <row r="524" spans="1:34" s="72" customFormat="1" hidden="1" x14ac:dyDescent="0.35">
      <c r="A524" s="112" t="s">
        <v>70</v>
      </c>
      <c r="B524" s="112" t="s">
        <v>32</v>
      </c>
      <c r="C524" s="112" t="s">
        <v>49</v>
      </c>
      <c r="D524" s="112" t="s">
        <v>45</v>
      </c>
      <c r="E524" s="112" t="s">
        <v>41</v>
      </c>
      <c r="F524" s="113">
        <v>0.6875</v>
      </c>
      <c r="G524" s="112"/>
      <c r="H524" s="114">
        <v>45970</v>
      </c>
      <c r="I524" s="112" t="s">
        <v>522</v>
      </c>
      <c r="J524" s="115" t="s">
        <v>38</v>
      </c>
      <c r="K524" s="112" t="s">
        <v>53</v>
      </c>
      <c r="L524" s="112" t="s">
        <v>57</v>
      </c>
      <c r="M524" s="115" t="s">
        <v>55</v>
      </c>
      <c r="N524" s="113">
        <v>0.68819444444444444</v>
      </c>
      <c r="O524" s="113">
        <v>0.76875000000000004</v>
      </c>
      <c r="P524" s="113">
        <v>8.0555555555555602E-2</v>
      </c>
      <c r="Q524" s="116">
        <v>1090.0999999999999</v>
      </c>
      <c r="R524" s="117">
        <v>1.7793000000000001</v>
      </c>
      <c r="S524" s="117">
        <v>8.6591000000000005</v>
      </c>
      <c r="T524" s="117">
        <v>1227.4000000000001</v>
      </c>
      <c r="U524" s="117">
        <v>130.19999999999999</v>
      </c>
      <c r="V524" s="117">
        <v>1.8106</v>
      </c>
      <c r="W524" s="117">
        <v>17.604099999999999</v>
      </c>
      <c r="X524" s="117">
        <v>170.8</v>
      </c>
      <c r="Y524" s="117">
        <v>1013.7</v>
      </c>
      <c r="Z524" s="117">
        <v>1.9410000000000001</v>
      </c>
      <c r="AA524" s="117">
        <v>8.4382999999999999</v>
      </c>
      <c r="AB524" s="118">
        <v>1147.5999999999999</v>
      </c>
      <c r="AH524" s="72" t="e">
        <f>IF(AND(B524="Premier League",E524="Live"),_xlfn.XLOOKUP(_xlfn.TEXTJOIN(" vs ",,C524:D524),Calendar!G:G,Calendar!B:B),IF(AND(B524="Premier League",E524="Highlights"),_xlfn.XLOOKUP(H524,Calendar!O:O,Calendar!N:N,,-1),""))</f>
        <v>#N/A</v>
      </c>
    </row>
    <row r="525" spans="1:34" s="72" customFormat="1" hidden="1" x14ac:dyDescent="0.35">
      <c r="A525" s="112" t="s">
        <v>70</v>
      </c>
      <c r="B525" s="112" t="s">
        <v>32</v>
      </c>
      <c r="C525" s="112"/>
      <c r="D525" s="112"/>
      <c r="E525" s="112" t="s">
        <v>33</v>
      </c>
      <c r="F525" s="113">
        <v>0.32291666666666669</v>
      </c>
      <c r="G525" s="112"/>
      <c r="H525" s="114">
        <v>45970</v>
      </c>
      <c r="I525" s="112" t="s">
        <v>522</v>
      </c>
      <c r="J525" s="115" t="s">
        <v>38</v>
      </c>
      <c r="K525" s="112" t="s">
        <v>553</v>
      </c>
      <c r="L525" s="112" t="s">
        <v>35</v>
      </c>
      <c r="M525" s="115" t="s">
        <v>36</v>
      </c>
      <c r="N525" s="113">
        <v>0.32430555555555557</v>
      </c>
      <c r="O525" s="113">
        <v>0.37405092592592593</v>
      </c>
      <c r="P525" s="113">
        <v>4.9224537037037039E-2</v>
      </c>
      <c r="Q525" s="116">
        <v>775.6</v>
      </c>
      <c r="R525" s="117">
        <v>1.266</v>
      </c>
      <c r="S525" s="117">
        <v>22.866199999999999</v>
      </c>
      <c r="T525" s="117">
        <v>888.9</v>
      </c>
      <c r="U525" s="117">
        <v>35.299999999999997</v>
      </c>
      <c r="V525" s="117">
        <v>0.4909</v>
      </c>
      <c r="W525" s="117">
        <v>42.996299999999998</v>
      </c>
      <c r="X525" s="117">
        <v>57.5</v>
      </c>
      <c r="Y525" s="117">
        <v>754.7</v>
      </c>
      <c r="Z525" s="117">
        <v>1.4451000000000001</v>
      </c>
      <c r="AA525" s="117">
        <v>23.2194</v>
      </c>
      <c r="AB525" s="118">
        <v>866.5</v>
      </c>
      <c r="AH525" s="72" t="str">
        <f>IF(AND(B525="Premier League",E525="Live"),_xlfn.XLOOKUP(_xlfn.TEXTJOIN(" vs ",,C525:D525),Calendar!G:G,Calendar!B:B),IF(AND(B525="Premier League",E525="Highlights"),_xlfn.XLOOKUP(H525,Calendar!O:O,Calendar!N:N,,-1),""))</f>
        <v>Matchweek 01</v>
      </c>
    </row>
    <row r="526" spans="1:34" s="72" customFormat="1" hidden="1" x14ac:dyDescent="0.35">
      <c r="A526" s="112" t="s">
        <v>70</v>
      </c>
      <c r="B526" s="112" t="s">
        <v>32</v>
      </c>
      <c r="C526" s="112"/>
      <c r="D526" s="112"/>
      <c r="E526" s="112" t="s">
        <v>33</v>
      </c>
      <c r="F526" s="113">
        <v>0.9375</v>
      </c>
      <c r="G526" s="112"/>
      <c r="H526" s="114">
        <v>45970</v>
      </c>
      <c r="I526" s="112" t="s">
        <v>522</v>
      </c>
      <c r="J526" s="115" t="s">
        <v>38</v>
      </c>
      <c r="K526" s="112" t="s">
        <v>552</v>
      </c>
      <c r="L526" s="112" t="s">
        <v>35</v>
      </c>
      <c r="M526" s="115" t="s">
        <v>36</v>
      </c>
      <c r="N526" s="113">
        <v>0.93819444444444444</v>
      </c>
      <c r="O526" s="113">
        <v>0.9903819444444445</v>
      </c>
      <c r="P526" s="113">
        <v>5.1516203703703703E-2</v>
      </c>
      <c r="Q526" s="116">
        <v>1756.9</v>
      </c>
      <c r="R526" s="117">
        <v>2.8677000000000001</v>
      </c>
      <c r="S526" s="117">
        <v>25.294799999999999</v>
      </c>
      <c r="T526" s="117">
        <v>2490.4</v>
      </c>
      <c r="U526" s="117">
        <v>79.8</v>
      </c>
      <c r="V526" s="117">
        <v>1.1096999999999999</v>
      </c>
      <c r="W526" s="117">
        <v>35.2941</v>
      </c>
      <c r="X526" s="117">
        <v>134.30000000000001</v>
      </c>
      <c r="Y526" s="117">
        <v>1715.9</v>
      </c>
      <c r="Z526" s="117">
        <v>3.2856000000000001</v>
      </c>
      <c r="AA526" s="117">
        <v>25.34</v>
      </c>
      <c r="AB526" s="118">
        <v>2420</v>
      </c>
      <c r="AH526" s="72" t="str">
        <f>IF(AND(B526="Premier League",E526="Live"),_xlfn.XLOOKUP(_xlfn.TEXTJOIN(" vs ",,C526:D526),Calendar!G:G,Calendar!B:B),IF(AND(B526="Premier League",E526="Highlights"),_xlfn.XLOOKUP(H526,Calendar!O:O,Calendar!N:N,,-1),""))</f>
        <v>Matchweek 01</v>
      </c>
    </row>
    <row r="527" spans="1:34" s="72" customFormat="1" hidden="1" x14ac:dyDescent="0.35">
      <c r="A527" s="112" t="s">
        <v>70</v>
      </c>
      <c r="B527" s="112" t="s">
        <v>623</v>
      </c>
      <c r="C527" s="112"/>
      <c r="D527" s="112"/>
      <c r="E527" s="112" t="s">
        <v>33</v>
      </c>
      <c r="F527" s="113">
        <v>0.98958333333333337</v>
      </c>
      <c r="G527" s="112"/>
      <c r="H527" s="114">
        <v>45970</v>
      </c>
      <c r="I527" s="112" t="s">
        <v>522</v>
      </c>
      <c r="J527" s="115" t="s">
        <v>38</v>
      </c>
      <c r="K527" s="112" t="s">
        <v>607</v>
      </c>
      <c r="L527" s="112" t="s">
        <v>35</v>
      </c>
      <c r="M527" s="115" t="s">
        <v>36</v>
      </c>
      <c r="N527" s="113">
        <v>0.99097222222222225</v>
      </c>
      <c r="O527" s="113">
        <v>1.0250578703703703</v>
      </c>
      <c r="P527" s="113">
        <v>3.4027777777777775E-2</v>
      </c>
      <c r="Q527" s="116">
        <v>251.2</v>
      </c>
      <c r="R527" s="117">
        <v>0.41</v>
      </c>
      <c r="S527" s="117">
        <v>9.1869999999999994</v>
      </c>
      <c r="T527" s="117">
        <v>425.7</v>
      </c>
      <c r="U527" s="117">
        <v>4.5999999999999996</v>
      </c>
      <c r="V527" s="117">
        <v>6.4000000000000001E-2</v>
      </c>
      <c r="W527" s="117">
        <v>7.7834000000000003</v>
      </c>
      <c r="X527" s="117">
        <v>18</v>
      </c>
      <c r="Y527" s="117">
        <v>249.9</v>
      </c>
      <c r="Z527" s="117">
        <v>0.47849999999999998</v>
      </c>
      <c r="AA527" s="117">
        <v>9.3048000000000002</v>
      </c>
      <c r="AB527" s="118">
        <v>421.1</v>
      </c>
      <c r="AH527" s="72" t="str">
        <f>IF(AND(B527="Premier League",E527="Live"),_xlfn.XLOOKUP(_xlfn.TEXTJOIN(" vs ",,C527:D527),Calendar!G:G,Calendar!B:B),IF(AND(B527="Premier League",E527="Highlights"),_xlfn.XLOOKUP(H527,Calendar!O:O,Calendar!N:N,,-1),""))</f>
        <v/>
      </c>
    </row>
    <row r="528" spans="1:34" s="72" customFormat="1" hidden="1" x14ac:dyDescent="0.35">
      <c r="A528" s="97" t="s">
        <v>70</v>
      </c>
      <c r="B528" s="97" t="s">
        <v>147</v>
      </c>
      <c r="C528" s="97" t="s">
        <v>106</v>
      </c>
      <c r="D528" s="97" t="s">
        <v>111</v>
      </c>
      <c r="E528" s="97" t="s">
        <v>41</v>
      </c>
      <c r="F528" s="98">
        <v>0.83333333333333337</v>
      </c>
      <c r="G528" s="97"/>
      <c r="H528" s="99">
        <v>45971</v>
      </c>
      <c r="I528" s="97" t="s">
        <v>522</v>
      </c>
      <c r="J528" s="100" t="s">
        <v>74</v>
      </c>
      <c r="K528" s="97" t="s">
        <v>53</v>
      </c>
      <c r="L528" s="97" t="s">
        <v>120</v>
      </c>
      <c r="M528" s="100" t="s">
        <v>55</v>
      </c>
      <c r="N528" s="98">
        <v>0.83333333333333337</v>
      </c>
      <c r="O528" s="98">
        <v>0.91041666666666665</v>
      </c>
      <c r="P528" s="98">
        <v>7.7083333333333282E-2</v>
      </c>
      <c r="Q528" s="101">
        <v>88.8</v>
      </c>
      <c r="R528" s="102">
        <v>0.14499999999999999</v>
      </c>
      <c r="S528" s="102">
        <v>0.60740000000000005</v>
      </c>
      <c r="T528" s="102">
        <v>116</v>
      </c>
      <c r="U528" s="102">
        <v>17.8</v>
      </c>
      <c r="V528" s="102">
        <v>0.248</v>
      </c>
      <c r="W528" s="102">
        <v>5.0014000000000003</v>
      </c>
      <c r="X528" s="102">
        <v>27.3</v>
      </c>
      <c r="Y528" s="102">
        <v>84.5</v>
      </c>
      <c r="Z528" s="102">
        <v>0.16200000000000001</v>
      </c>
      <c r="AA528" s="102">
        <v>0.58789999999999998</v>
      </c>
      <c r="AB528" s="103">
        <v>111.5</v>
      </c>
      <c r="AH528" s="72" t="str">
        <f>IF(AND(B528="Premier League",E528="Live"),_xlfn.XLOOKUP(_xlfn.TEXTJOIN(" vs ",,C528:D528),Calendar!G:G,Calendar!B:B),IF(AND(B528="Premier League",E528="Highlights"),_xlfn.XLOOKUP(H528,Calendar!O:O,Calendar!N:N,,-1),""))</f>
        <v/>
      </c>
    </row>
    <row r="529" spans="1:34" s="72" customFormat="1" hidden="1" x14ac:dyDescent="0.35">
      <c r="A529" s="97" t="s">
        <v>70</v>
      </c>
      <c r="B529" s="97" t="s">
        <v>32</v>
      </c>
      <c r="C529" s="97"/>
      <c r="D529" s="97"/>
      <c r="E529" s="97" t="s">
        <v>33</v>
      </c>
      <c r="F529" s="98">
        <v>0.32291666666666669</v>
      </c>
      <c r="G529" s="97"/>
      <c r="H529" s="99">
        <v>45971</v>
      </c>
      <c r="I529" s="97" t="s">
        <v>522</v>
      </c>
      <c r="J529" s="100" t="s">
        <v>74</v>
      </c>
      <c r="K529" s="97" t="s">
        <v>553</v>
      </c>
      <c r="L529" s="97" t="s">
        <v>278</v>
      </c>
      <c r="M529" s="100" t="s">
        <v>36</v>
      </c>
      <c r="N529" s="98">
        <v>0.32222222222222224</v>
      </c>
      <c r="O529" s="98">
        <v>0.37429398148148146</v>
      </c>
      <c r="P529" s="98">
        <v>5.1493055555555556E-2</v>
      </c>
      <c r="Q529" s="101">
        <v>102.6</v>
      </c>
      <c r="R529" s="102">
        <v>0.16700000000000001</v>
      </c>
      <c r="S529" s="102">
        <v>2.7536999999999998</v>
      </c>
      <c r="T529" s="102">
        <v>147.6</v>
      </c>
      <c r="U529" s="102">
        <v>5.6</v>
      </c>
      <c r="V529" s="102">
        <v>7.8E-2</v>
      </c>
      <c r="W529" s="102">
        <v>8.1870999999999992</v>
      </c>
      <c r="X529" s="102">
        <v>10.3</v>
      </c>
      <c r="Y529" s="102">
        <v>99.9</v>
      </c>
      <c r="Z529" s="102">
        <v>0.191</v>
      </c>
      <c r="AA529" s="102">
        <v>2.8094999999999999</v>
      </c>
      <c r="AB529" s="103">
        <v>139.30000000000001</v>
      </c>
      <c r="AH529" s="72" t="str">
        <f>IF(AND(B529="Premier League",E529="Live"),_xlfn.XLOOKUP(_xlfn.TEXTJOIN(" vs ",,C529:D529),Calendar!G:G,Calendar!B:B),IF(AND(B529="Premier League",E529="Highlights"),_xlfn.XLOOKUP(H529,Calendar!O:O,Calendar!N:N,,-1),""))</f>
        <v>Matchweek 01</v>
      </c>
    </row>
    <row r="530" spans="1:34" s="72" customFormat="1" hidden="1" x14ac:dyDescent="0.35">
      <c r="A530" s="97" t="s">
        <v>70</v>
      </c>
      <c r="B530" s="97" t="s">
        <v>683</v>
      </c>
      <c r="C530" s="97" t="s">
        <v>604</v>
      </c>
      <c r="D530" s="97" t="s">
        <v>684</v>
      </c>
      <c r="E530" s="97" t="s">
        <v>41</v>
      </c>
      <c r="F530" s="98">
        <v>0.83333333333333337</v>
      </c>
      <c r="G530" s="97"/>
      <c r="H530" s="99">
        <v>45973</v>
      </c>
      <c r="I530" s="97" t="s">
        <v>522</v>
      </c>
      <c r="J530" s="100" t="s">
        <v>123</v>
      </c>
      <c r="K530" s="97" t="s">
        <v>53</v>
      </c>
      <c r="L530" s="97" t="s">
        <v>595</v>
      </c>
      <c r="M530" s="100" t="s">
        <v>36</v>
      </c>
      <c r="N530" s="98">
        <v>0.83402777777777781</v>
      </c>
      <c r="O530" s="98">
        <v>0.9145833333333333</v>
      </c>
      <c r="P530" s="98">
        <v>8.0555555555555491E-2</v>
      </c>
      <c r="Q530" s="101">
        <v>305.10000000000002</v>
      </c>
      <c r="R530" s="102">
        <v>0.498</v>
      </c>
      <c r="S530" s="102">
        <v>2.1105999999999998</v>
      </c>
      <c r="T530" s="102">
        <v>390.8</v>
      </c>
      <c r="U530" s="102">
        <v>3.3</v>
      </c>
      <c r="V530" s="102">
        <v>4.5999999999999999E-2</v>
      </c>
      <c r="W530" s="102">
        <v>1.2281</v>
      </c>
      <c r="X530" s="102">
        <v>7.9</v>
      </c>
      <c r="Y530" s="102">
        <v>293.7</v>
      </c>
      <c r="Z530" s="102">
        <v>0.56200000000000006</v>
      </c>
      <c r="AA530" s="102">
        <v>2.0651999999999999</v>
      </c>
      <c r="AB530" s="103">
        <v>378.8</v>
      </c>
      <c r="AH530" s="72" t="str">
        <f>IF(AND(B530="Premier League",E530="Live"),_xlfn.XLOOKUP(_xlfn.TEXTJOIN(" vs ",,C530:D530),Calendar!G:G,Calendar!B:B),IF(AND(B530="Premier League",E530="Highlights"),_xlfn.XLOOKUP(H530,Calendar!O:O,Calendar!N:N,,-1),""))</f>
        <v/>
      </c>
    </row>
    <row r="531" spans="1:34" hidden="1" x14ac:dyDescent="0.35">
      <c r="AH531" s="16" t="str">
        <f>IF(AND(B531="Premier League",E531="Live"),_xlfn.XLOOKUP(_xlfn.TEXTJOIN(" vs ",,C531:D531),Calendar!G:G,Calendar!B:B),IF(AND(B531="Premier League",E531="Highlights"),_xlfn.XLOOKUP(H531,Calendar!O:O,Calendar!N:N,,-1),""))</f>
        <v/>
      </c>
    </row>
    <row r="532" spans="1:34" hidden="1" x14ac:dyDescent="0.35">
      <c r="AH532" s="16" t="str">
        <f>IF(AND(B532="Premier League",E532="Live"),_xlfn.XLOOKUP(_xlfn.TEXTJOIN(" vs ",,C532:D532),Calendar!G:G,Calendar!B:B),IF(AND(B532="Premier League",E532="Highlights"),_xlfn.XLOOKUP(H532,Calendar!O:O,Calendar!N:N,,-1),""))</f>
        <v/>
      </c>
    </row>
    <row r="533" spans="1:34" hidden="1" x14ac:dyDescent="0.35">
      <c r="AH533" s="16" t="str">
        <f>IF(AND(B533="Premier League",E533="Live"),_xlfn.XLOOKUP(_xlfn.TEXTJOIN(" vs ",,C533:D533),Calendar!G:G,Calendar!B:B),IF(AND(B533="Premier League",E533="Highlights"),_xlfn.XLOOKUP(H533,Calendar!O:O,Calendar!N:N,,-1),""))</f>
        <v/>
      </c>
    </row>
    <row r="534" spans="1:34" hidden="1" x14ac:dyDescent="0.35">
      <c r="AH534" s="16" t="str">
        <f>IF(AND(B534="Premier League",E534="Live"),_xlfn.XLOOKUP(_xlfn.TEXTJOIN(" vs ",,C534:D534),Calendar!G:G,Calendar!B:B),IF(AND(B534="Premier League",E534="Highlights"),_xlfn.XLOOKUP(H534,Calendar!O:O,Calendar!N:N,,-1),""))</f>
        <v/>
      </c>
    </row>
    <row r="535" spans="1:34" hidden="1" x14ac:dyDescent="0.35">
      <c r="AH535" s="16" t="str">
        <f>IF(AND(B535="Premier League",E535="Live"),_xlfn.XLOOKUP(_xlfn.TEXTJOIN(" vs ",,C535:D535),Calendar!G:G,Calendar!B:B),IF(AND(B535="Premier League",E535="Highlights"),_xlfn.XLOOKUP(H535,Calendar!O:O,Calendar!N:N,,-1),""))</f>
        <v/>
      </c>
    </row>
    <row r="536" spans="1:34" hidden="1" x14ac:dyDescent="0.35">
      <c r="AH536" s="16" t="str">
        <f>IF(AND(B536="Premier League",E536="Live"),_xlfn.XLOOKUP(_xlfn.TEXTJOIN(" vs ",,C536:D536),Calendar!G:G,Calendar!B:B),IF(AND(B536="Premier League",E536="Highlights"),_xlfn.XLOOKUP(H536,Calendar!O:O,Calendar!N:N,,-1),""))</f>
        <v/>
      </c>
    </row>
    <row r="537" spans="1:34" hidden="1" x14ac:dyDescent="0.35">
      <c r="AH537" s="16" t="str">
        <f>IF(AND(B537="Premier League",E537="Live"),_xlfn.XLOOKUP(_xlfn.TEXTJOIN(" vs ",,C537:D537),Calendar!G:G,Calendar!B:B),IF(AND(B537="Premier League",E537="Highlights"),_xlfn.XLOOKUP(H537,Calendar!O:O,Calendar!N:N,,-1),""))</f>
        <v/>
      </c>
    </row>
    <row r="538" spans="1:34" hidden="1" x14ac:dyDescent="0.35">
      <c r="AH538" s="16" t="str">
        <f>IF(AND(B538="Premier League",E538="Live"),_xlfn.XLOOKUP(_xlfn.TEXTJOIN(" vs ",,C538:D538),Calendar!G:G,Calendar!B:B),IF(AND(B538="Premier League",E538="Highlights"),_xlfn.XLOOKUP(H538,Calendar!O:O,Calendar!N:N,,-1),""))</f>
        <v/>
      </c>
    </row>
    <row r="539" spans="1:34" hidden="1" x14ac:dyDescent="0.35">
      <c r="AH539" s="16" t="str">
        <f>IF(AND(B539="Premier League",E539="Live"),_xlfn.XLOOKUP(_xlfn.TEXTJOIN(" vs ",,C539:D539),Calendar!G:G,Calendar!B:B),IF(AND(B539="Premier League",E539="Highlights"),_xlfn.XLOOKUP(H539,Calendar!O:O,Calendar!N:N,,-1),""))</f>
        <v/>
      </c>
    </row>
    <row r="540" spans="1:34" hidden="1" x14ac:dyDescent="0.35">
      <c r="AH540" s="16" t="str">
        <f>IF(AND(B540="Premier League",E540="Live"),_xlfn.XLOOKUP(_xlfn.TEXTJOIN(" vs ",,C540:D540),Calendar!G:G,Calendar!B:B),IF(AND(B540="Premier League",E540="Highlights"),_xlfn.XLOOKUP(H540,Calendar!O:O,Calendar!N:N,,-1),""))</f>
        <v/>
      </c>
    </row>
    <row r="541" spans="1:34" hidden="1" x14ac:dyDescent="0.35">
      <c r="AH541" s="16" t="str">
        <f>IF(AND(B541="Premier League",E541="Live"),_xlfn.XLOOKUP(_xlfn.TEXTJOIN(" vs ",,C541:D541),Calendar!G:G,Calendar!B:B),IF(AND(B541="Premier League",E541="Highlights"),_xlfn.XLOOKUP(H541,Calendar!O:O,Calendar!N:N,,-1),""))</f>
        <v/>
      </c>
    </row>
    <row r="542" spans="1:34" hidden="1" x14ac:dyDescent="0.35">
      <c r="AH542" s="16" t="str">
        <f>IF(AND(B542="Premier League",E542="Live"),_xlfn.XLOOKUP(_xlfn.TEXTJOIN(" vs ",,C542:D542),Calendar!G:G,Calendar!B:B),IF(AND(B542="Premier League",E542="Highlights"),_xlfn.XLOOKUP(H542,Calendar!O:O,Calendar!N:N,,-1),""))</f>
        <v/>
      </c>
    </row>
    <row r="543" spans="1:34" hidden="1" x14ac:dyDescent="0.35">
      <c r="AH543" s="16" t="str">
        <f>IF(AND(B543="Premier League",E543="Live"),_xlfn.XLOOKUP(_xlfn.TEXTJOIN(" vs ",,C543:D543),Calendar!G:G,Calendar!B:B),IF(AND(B543="Premier League",E543="Highlights"),_xlfn.XLOOKUP(H543,Calendar!O:O,Calendar!N:N,,-1),""))</f>
        <v/>
      </c>
    </row>
    <row r="544" spans="1:34" hidden="1" x14ac:dyDescent="0.35">
      <c r="AH544" s="16" t="str">
        <f>IF(AND(B544="Premier League",E544="Live"),_xlfn.XLOOKUP(_xlfn.TEXTJOIN(" vs ",,C544:D544),Calendar!G:G,Calendar!B:B),IF(AND(B544="Premier League",E544="Highlights"),_xlfn.XLOOKUP(H544,Calendar!O:O,Calendar!N:N,,-1),""))</f>
        <v/>
      </c>
    </row>
    <row r="545" spans="34:34" hidden="1" x14ac:dyDescent="0.35">
      <c r="AH545" s="16" t="str">
        <f>IF(AND(B545="Premier League",E545="Live"),_xlfn.XLOOKUP(_xlfn.TEXTJOIN(" vs ",,C545:D545),Calendar!G:G,Calendar!B:B),IF(AND(B545="Premier League",E545="Highlights"),_xlfn.XLOOKUP(H545,Calendar!O:O,Calendar!N:N,,-1),""))</f>
        <v/>
      </c>
    </row>
    <row r="546" spans="34:34" hidden="1" x14ac:dyDescent="0.35">
      <c r="AH546" s="16" t="str">
        <f>IF(AND(B546="Premier League",E546="Live"),_xlfn.XLOOKUP(_xlfn.TEXTJOIN(" vs ",,C546:D546),Calendar!G:G,Calendar!B:B),IF(AND(B546="Premier League",E546="Highlights"),_xlfn.XLOOKUP(H546,Calendar!O:O,Calendar!N:N,,-1),""))</f>
        <v/>
      </c>
    </row>
    <row r="547" spans="34:34" hidden="1" x14ac:dyDescent="0.35">
      <c r="AH547" s="16" t="str">
        <f>IF(AND(B547="Premier League",E547="Live"),_xlfn.XLOOKUP(_xlfn.TEXTJOIN(" vs ",,C547:D547),Calendar!G:G,Calendar!B:B),IF(AND(B547="Premier League",E547="Highlights"),_xlfn.XLOOKUP(H547,Calendar!O:O,Calendar!N:N,,-1),""))</f>
        <v/>
      </c>
    </row>
    <row r="548" spans="34:34" hidden="1" x14ac:dyDescent="0.35">
      <c r="AH548" s="16" t="str">
        <f>IF(AND(B548="Premier League",E548="Live"),_xlfn.XLOOKUP(_xlfn.TEXTJOIN(" vs ",,C548:D548),Calendar!G:G,Calendar!B:B),IF(AND(B548="Premier League",E548="Highlights"),_xlfn.XLOOKUP(H548,Calendar!O:O,Calendar!N:N,,-1),""))</f>
        <v/>
      </c>
    </row>
    <row r="549" spans="34:34" hidden="1" x14ac:dyDescent="0.35">
      <c r="AH549" s="16" t="str">
        <f>IF(AND(B549="Premier League",E549="Live"),_xlfn.XLOOKUP(_xlfn.TEXTJOIN(" vs ",,C549:D549),Calendar!G:G,Calendar!B:B),IF(AND(B549="Premier League",E549="Highlights"),_xlfn.XLOOKUP(H549,Calendar!O:O,Calendar!N:N,,-1),""))</f>
        <v/>
      </c>
    </row>
    <row r="550" spans="34:34" hidden="1" x14ac:dyDescent="0.35">
      <c r="AH550" s="16" t="str">
        <f>IF(AND(B550="Premier League",E550="Live"),_xlfn.XLOOKUP(_xlfn.TEXTJOIN(" vs ",,C550:D550),Calendar!G:G,Calendar!B:B),IF(AND(B550="Premier League",E550="Highlights"),_xlfn.XLOOKUP(H550,Calendar!O:O,Calendar!N:N,,-1),""))</f>
        <v/>
      </c>
    </row>
    <row r="551" spans="34:34" hidden="1" x14ac:dyDescent="0.35">
      <c r="AH551" s="16" t="str">
        <f>IF(AND(B551="Premier League",E551="Live"),_xlfn.XLOOKUP(_xlfn.TEXTJOIN(" vs ",,C551:D551),Calendar!G:G,Calendar!B:B),IF(AND(B551="Premier League",E551="Highlights"),_xlfn.XLOOKUP(H551,Calendar!O:O,Calendar!N:N,,-1),""))</f>
        <v/>
      </c>
    </row>
    <row r="552" spans="34:34" hidden="1" x14ac:dyDescent="0.35">
      <c r="AH552" s="16" t="str">
        <f>IF(AND(B552="Premier League",E552="Live"),_xlfn.XLOOKUP(_xlfn.TEXTJOIN(" vs ",,C552:D552),Calendar!G:G,Calendar!B:B),IF(AND(B552="Premier League",E552="Highlights"),_xlfn.XLOOKUP(H552,Calendar!O:O,Calendar!N:N,,-1),""))</f>
        <v/>
      </c>
    </row>
    <row r="553" spans="34:34" hidden="1" x14ac:dyDescent="0.35">
      <c r="AH553" s="16" t="str">
        <f>IF(AND(B553="Premier League",E553="Live"),_xlfn.XLOOKUP(_xlfn.TEXTJOIN(" vs ",,C553:D553),Calendar!G:G,Calendar!B:B),IF(AND(B553="Premier League",E553="Highlights"),_xlfn.XLOOKUP(H553,Calendar!O:O,Calendar!N:N,,-1),""))</f>
        <v/>
      </c>
    </row>
    <row r="554" spans="34:34" hidden="1" x14ac:dyDescent="0.35">
      <c r="AH554" s="16" t="str">
        <f>IF(AND(B554="Premier League",E554="Live"),_xlfn.XLOOKUP(_xlfn.TEXTJOIN(" vs ",,C554:D554),Calendar!G:G,Calendar!B:B),IF(AND(B554="Premier League",E554="Highlights"),_xlfn.XLOOKUP(H554,Calendar!O:O,Calendar!N:N,,-1),""))</f>
        <v/>
      </c>
    </row>
    <row r="555" spans="34:34" hidden="1" x14ac:dyDescent="0.35">
      <c r="AH555" s="16" t="str">
        <f>IF(AND(B555="Premier League",E555="Live"),_xlfn.XLOOKUP(_xlfn.TEXTJOIN(" vs ",,C555:D555),Calendar!G:G,Calendar!B:B),IF(AND(B555="Premier League",E555="Highlights"),_xlfn.XLOOKUP(H555,Calendar!O:O,Calendar!N:N,,-1),""))</f>
        <v/>
      </c>
    </row>
    <row r="556" spans="34:34" hidden="1" x14ac:dyDescent="0.35">
      <c r="AH556" s="16" t="str">
        <f>IF(AND(B556="Premier League",E556="Live"),_xlfn.XLOOKUP(_xlfn.TEXTJOIN(" vs ",,C556:D556),Calendar!G:G,Calendar!B:B),IF(AND(B556="Premier League",E556="Highlights"),_xlfn.XLOOKUP(H556,Calendar!O:O,Calendar!N:N,,-1),""))</f>
        <v/>
      </c>
    </row>
    <row r="557" spans="34:34" hidden="1" x14ac:dyDescent="0.35">
      <c r="AH557" s="16" t="str">
        <f>IF(AND(B557="Premier League",E557="Live"),_xlfn.XLOOKUP(_xlfn.TEXTJOIN(" vs ",,C557:D557),Calendar!G:G,Calendar!B:B),IF(AND(B557="Premier League",E557="Highlights"),_xlfn.XLOOKUP(H557,Calendar!O:O,Calendar!N:N,,-1),""))</f>
        <v/>
      </c>
    </row>
    <row r="558" spans="34:34" hidden="1" x14ac:dyDescent="0.35">
      <c r="AH558" s="16" t="str">
        <f>IF(AND(B558="Premier League",E558="Live"),_xlfn.XLOOKUP(_xlfn.TEXTJOIN(" vs ",,C558:D558),Calendar!G:G,Calendar!B:B),IF(AND(B558="Premier League",E558="Highlights"),_xlfn.XLOOKUP(H558,Calendar!O:O,Calendar!N:N,,-1),""))</f>
        <v/>
      </c>
    </row>
    <row r="559" spans="34:34" hidden="1" x14ac:dyDescent="0.35">
      <c r="AH559" s="16" t="str">
        <f>IF(AND(B559="Premier League",E559="Live"),_xlfn.XLOOKUP(_xlfn.TEXTJOIN(" vs ",,C559:D559),Calendar!G:G,Calendar!B:B),IF(AND(B559="Premier League",E559="Highlights"),_xlfn.XLOOKUP(H559,Calendar!O:O,Calendar!N:N,,-1),""))</f>
        <v/>
      </c>
    </row>
    <row r="560" spans="34:34" hidden="1" x14ac:dyDescent="0.35">
      <c r="AH560" s="16" t="str">
        <f>IF(AND(B560="Premier League",E560="Live"),_xlfn.XLOOKUP(_xlfn.TEXTJOIN(" vs ",,C560:D560),Calendar!G:G,Calendar!B:B),IF(AND(B560="Premier League",E560="Highlights"),_xlfn.XLOOKUP(H560,Calendar!O:O,Calendar!N:N,,-1),""))</f>
        <v/>
      </c>
    </row>
    <row r="561" spans="34:34" hidden="1" x14ac:dyDescent="0.35">
      <c r="AH561" s="16" t="str">
        <f>IF(AND(B561="Premier League",E561="Live"),_xlfn.XLOOKUP(_xlfn.TEXTJOIN(" vs ",,C561:D561),Calendar!G:G,Calendar!B:B),IF(AND(B561="Premier League",E561="Highlights"),_xlfn.XLOOKUP(H561,Calendar!O:O,Calendar!N:N,,-1),""))</f>
        <v/>
      </c>
    </row>
    <row r="562" spans="34:34" hidden="1" x14ac:dyDescent="0.35">
      <c r="AH562" s="16" t="str">
        <f>IF(AND(B562="Premier League",E562="Live"),_xlfn.XLOOKUP(_xlfn.TEXTJOIN(" vs ",,C562:D562),Calendar!G:G,Calendar!B:B),IF(AND(B562="Premier League",E562="Highlights"),_xlfn.XLOOKUP(H562,Calendar!O:O,Calendar!N:N,,-1),""))</f>
        <v/>
      </c>
    </row>
    <row r="563" spans="34:34" hidden="1" x14ac:dyDescent="0.35">
      <c r="AH563" s="16" t="str">
        <f>IF(AND(B563="Premier League",E563="Live"),_xlfn.XLOOKUP(_xlfn.TEXTJOIN(" vs ",,C563:D563),Calendar!G:G,Calendar!B:B),IF(AND(B563="Premier League",E563="Highlights"),_xlfn.XLOOKUP(H563,Calendar!O:O,Calendar!N:N,,-1),""))</f>
        <v/>
      </c>
    </row>
    <row r="564" spans="34:34" hidden="1" x14ac:dyDescent="0.35">
      <c r="AH564" s="16" t="str">
        <f>IF(AND(B564="Premier League",E564="Live"),_xlfn.XLOOKUP(_xlfn.TEXTJOIN(" vs ",,C564:D564),Calendar!G:G,Calendar!B:B),IF(AND(B564="Premier League",E564="Highlights"),_xlfn.XLOOKUP(H564,Calendar!O:O,Calendar!N:N,,-1),""))</f>
        <v/>
      </c>
    </row>
    <row r="565" spans="34:34" hidden="1" x14ac:dyDescent="0.35">
      <c r="AH565" s="16" t="str">
        <f>IF(AND(B565="Premier League",E565="Live"),_xlfn.XLOOKUP(_xlfn.TEXTJOIN(" vs ",,C565:D565),Calendar!G:G,Calendar!B:B),IF(AND(B565="Premier League",E565="Highlights"),_xlfn.XLOOKUP(H565,Calendar!O:O,Calendar!N:N,,-1),""))</f>
        <v/>
      </c>
    </row>
    <row r="566" spans="34:34" hidden="1" x14ac:dyDescent="0.35">
      <c r="AH566" s="16" t="str">
        <f>IF(AND(B566="Premier League",E566="Live"),_xlfn.XLOOKUP(_xlfn.TEXTJOIN(" vs ",,C566:D566),Calendar!G:G,Calendar!B:B),IF(AND(B566="Premier League",E566="Highlights"),_xlfn.XLOOKUP(H566,Calendar!O:O,Calendar!N:N,,-1),""))</f>
        <v/>
      </c>
    </row>
    <row r="567" spans="34:34" hidden="1" x14ac:dyDescent="0.35">
      <c r="AH567" s="16" t="str">
        <f>IF(AND(B567="Premier League",E567="Live"),_xlfn.XLOOKUP(_xlfn.TEXTJOIN(" vs ",,C567:D567),Calendar!G:G,Calendar!B:B),IF(AND(B567="Premier League",E567="Highlights"),_xlfn.XLOOKUP(H567,Calendar!O:O,Calendar!N:N,,-1),""))</f>
        <v/>
      </c>
    </row>
    <row r="568" spans="34:34" hidden="1" x14ac:dyDescent="0.35">
      <c r="AH568" s="16" t="str">
        <f>IF(AND(B568="Premier League",E568="Live"),_xlfn.XLOOKUP(_xlfn.TEXTJOIN(" vs ",,C568:D568),Calendar!G:G,Calendar!B:B),IF(AND(B568="Premier League",E568="Highlights"),_xlfn.XLOOKUP(H568,Calendar!O:O,Calendar!N:N,,-1),""))</f>
        <v/>
      </c>
    </row>
    <row r="569" spans="34:34" hidden="1" x14ac:dyDescent="0.35">
      <c r="AH569" s="16" t="str">
        <f>IF(AND(B569="Premier League",E569="Live"),_xlfn.XLOOKUP(_xlfn.TEXTJOIN(" vs ",,C569:D569),Calendar!G:G,Calendar!B:B),IF(AND(B569="Premier League",E569="Highlights"),_xlfn.XLOOKUP(H569,Calendar!O:O,Calendar!N:N,,-1),""))</f>
        <v/>
      </c>
    </row>
    <row r="570" spans="34:34" hidden="1" x14ac:dyDescent="0.35">
      <c r="AH570" s="16" t="str">
        <f>IF(AND(B570="Premier League",E570="Live"),_xlfn.XLOOKUP(_xlfn.TEXTJOIN(" vs ",,C570:D570),Calendar!G:G,Calendar!B:B),IF(AND(B570="Premier League",E570="Highlights"),_xlfn.XLOOKUP(H570,Calendar!O:O,Calendar!N:N,,-1),""))</f>
        <v/>
      </c>
    </row>
    <row r="571" spans="34:34" hidden="1" x14ac:dyDescent="0.35">
      <c r="AH571" s="16" t="str">
        <f>IF(AND(B571="Premier League",E571="Live"),_xlfn.XLOOKUP(_xlfn.TEXTJOIN(" vs ",,C571:D571),Calendar!G:G,Calendar!B:B),IF(AND(B571="Premier League",E571="Highlights"),_xlfn.XLOOKUP(H571,Calendar!O:O,Calendar!N:N,,-1),""))</f>
        <v/>
      </c>
    </row>
    <row r="572" spans="34:34" hidden="1" x14ac:dyDescent="0.35">
      <c r="AH572" s="16" t="str">
        <f>IF(AND(B572="Premier League",E572="Live"),_xlfn.XLOOKUP(_xlfn.TEXTJOIN(" vs ",,C572:D572),Calendar!G:G,Calendar!B:B),IF(AND(B572="Premier League",E572="Highlights"),_xlfn.XLOOKUP(H572,Calendar!O:O,Calendar!N:N,,-1),""))</f>
        <v/>
      </c>
    </row>
    <row r="573" spans="34:34" hidden="1" x14ac:dyDescent="0.35">
      <c r="AH573" s="16" t="str">
        <f>IF(AND(B573="Premier League",E573="Live"),_xlfn.XLOOKUP(_xlfn.TEXTJOIN(" vs ",,C573:D573),Calendar!G:G,Calendar!B:B),IF(AND(B573="Premier League",E573="Highlights"),_xlfn.XLOOKUP(H573,Calendar!O:O,Calendar!N:N,,-1),""))</f>
        <v/>
      </c>
    </row>
    <row r="574" spans="34:34" hidden="1" x14ac:dyDescent="0.35">
      <c r="AH574" s="16" t="str">
        <f>IF(AND(B574="Premier League",E574="Live"),_xlfn.XLOOKUP(_xlfn.TEXTJOIN(" vs ",,C574:D574),Calendar!G:G,Calendar!B:B),IF(AND(B574="Premier League",E574="Highlights"),_xlfn.XLOOKUP(H574,Calendar!O:O,Calendar!N:N,,-1),""))</f>
        <v/>
      </c>
    </row>
    <row r="575" spans="34:34" hidden="1" x14ac:dyDescent="0.35">
      <c r="AH575" s="16" t="str">
        <f>IF(AND(B575="Premier League",E575="Live"),_xlfn.XLOOKUP(_xlfn.TEXTJOIN(" vs ",,C575:D575),Calendar!G:G,Calendar!B:B),IF(AND(B575="Premier League",E575="Highlights"),_xlfn.XLOOKUP(H575,Calendar!O:O,Calendar!N:N,,-1),""))</f>
        <v/>
      </c>
    </row>
    <row r="576" spans="34:34" hidden="1" x14ac:dyDescent="0.35">
      <c r="AH576" s="16" t="str">
        <f>IF(AND(B576="Premier League",E576="Live"),_xlfn.XLOOKUP(_xlfn.TEXTJOIN(" vs ",,C576:D576),Calendar!G:G,Calendar!B:B),IF(AND(B576="Premier League",E576="Highlights"),_xlfn.XLOOKUP(H576,Calendar!O:O,Calendar!N:N,,-1),""))</f>
        <v/>
      </c>
    </row>
    <row r="577" spans="34:34" hidden="1" x14ac:dyDescent="0.35">
      <c r="AH577" s="16" t="str">
        <f>IF(AND(B577="Premier League",E577="Live"),_xlfn.XLOOKUP(_xlfn.TEXTJOIN(" vs ",,C577:D577),Calendar!G:G,Calendar!B:B),IF(AND(B577="Premier League",E577="Highlights"),_xlfn.XLOOKUP(H577,Calendar!O:O,Calendar!N:N,,-1),""))</f>
        <v/>
      </c>
    </row>
    <row r="578" spans="34:34" hidden="1" x14ac:dyDescent="0.35">
      <c r="AH578" s="16" t="str">
        <f>IF(AND(B578="Premier League",E578="Live"),_xlfn.XLOOKUP(_xlfn.TEXTJOIN(" vs ",,C578:D578),Calendar!G:G,Calendar!B:B),IF(AND(B578="Premier League",E578="Highlights"),_xlfn.XLOOKUP(H578,Calendar!O:O,Calendar!N:N,,-1),""))</f>
        <v/>
      </c>
    </row>
    <row r="579" spans="34:34" hidden="1" x14ac:dyDescent="0.35">
      <c r="AH579" s="16" t="str">
        <f>IF(AND(B579="Premier League",E579="Live"),_xlfn.XLOOKUP(_xlfn.TEXTJOIN(" vs ",,C579:D579),Calendar!G:G,Calendar!B:B),IF(AND(B579="Premier League",E579="Highlights"),_xlfn.XLOOKUP(H579,Calendar!O:O,Calendar!N:N,,-1),""))</f>
        <v/>
      </c>
    </row>
    <row r="580" spans="34:34" hidden="1" x14ac:dyDescent="0.35">
      <c r="AH580" s="16" t="str">
        <f>IF(AND(B580="Premier League",E580="Live"),_xlfn.XLOOKUP(_xlfn.TEXTJOIN(" vs ",,C580:D580),Calendar!G:G,Calendar!B:B),IF(AND(B580="Premier League",E580="Highlights"),_xlfn.XLOOKUP(H580,Calendar!O:O,Calendar!N:N,,-1),""))</f>
        <v/>
      </c>
    </row>
    <row r="581" spans="34:34" hidden="1" x14ac:dyDescent="0.35">
      <c r="AH581" s="16" t="str">
        <f>IF(AND(B581="Premier League",E581="Live"),_xlfn.XLOOKUP(_xlfn.TEXTJOIN(" vs ",,C581:D581),Calendar!G:G,Calendar!B:B),IF(AND(B581="Premier League",E581="Highlights"),_xlfn.XLOOKUP(H581,Calendar!O:O,Calendar!N:N,,-1),""))</f>
        <v/>
      </c>
    </row>
    <row r="582" spans="34:34" hidden="1" x14ac:dyDescent="0.35">
      <c r="AH582" s="16" t="str">
        <f>IF(AND(B582="Premier League",E582="Live"),_xlfn.XLOOKUP(_xlfn.TEXTJOIN(" vs ",,C582:D582),Calendar!G:G,Calendar!B:B),IF(AND(B582="Premier League",E582="Highlights"),_xlfn.XLOOKUP(H582,Calendar!O:O,Calendar!N:N,,-1),""))</f>
        <v/>
      </c>
    </row>
    <row r="583" spans="34:34" hidden="1" x14ac:dyDescent="0.35">
      <c r="AH583" s="16" t="str">
        <f>IF(AND(B583="Premier League",E583="Live"),_xlfn.XLOOKUP(_xlfn.TEXTJOIN(" vs ",,C583:D583),Calendar!G:G,Calendar!B:B),IF(AND(B583="Premier League",E583="Highlights"),_xlfn.XLOOKUP(H583,Calendar!O:O,Calendar!N:N,,-1),""))</f>
        <v/>
      </c>
    </row>
    <row r="584" spans="34:34" hidden="1" x14ac:dyDescent="0.35">
      <c r="AH584" s="16" t="str">
        <f>IF(AND(B584="Premier League",E584="Live"),_xlfn.XLOOKUP(_xlfn.TEXTJOIN(" vs ",,C584:D584),Calendar!G:G,Calendar!B:B),IF(AND(B584="Premier League",E584="Highlights"),_xlfn.XLOOKUP(H584,Calendar!O:O,Calendar!N:N,,-1),""))</f>
        <v/>
      </c>
    </row>
    <row r="585" spans="34:34" hidden="1" x14ac:dyDescent="0.35">
      <c r="AH585" s="16" t="str">
        <f>IF(AND(B585="Premier League",E585="Live"),_xlfn.XLOOKUP(_xlfn.TEXTJOIN(" vs ",,C585:D585),Calendar!G:G,Calendar!B:B),IF(AND(B585="Premier League",E585="Highlights"),_xlfn.XLOOKUP(H585,Calendar!O:O,Calendar!N:N,,-1),""))</f>
        <v/>
      </c>
    </row>
    <row r="586" spans="34:34" hidden="1" x14ac:dyDescent="0.35">
      <c r="AH586" s="16" t="str">
        <f>IF(AND(B586="Premier League",E586="Live"),_xlfn.XLOOKUP(_xlfn.TEXTJOIN(" vs ",,C586:D586),Calendar!G:G,Calendar!B:B),IF(AND(B586="Premier League",E586="Highlights"),_xlfn.XLOOKUP(H586,Calendar!O:O,Calendar!N:N,,-1),""))</f>
        <v/>
      </c>
    </row>
    <row r="587" spans="34:34" hidden="1" x14ac:dyDescent="0.35">
      <c r="AH587" s="16" t="str">
        <f>IF(AND(B587="Premier League",E587="Live"),_xlfn.XLOOKUP(_xlfn.TEXTJOIN(" vs ",,C587:D587),Calendar!G:G,Calendar!B:B),IF(AND(B587="Premier League",E587="Highlights"),_xlfn.XLOOKUP(H587,Calendar!O:O,Calendar!N:N,,-1),""))</f>
        <v/>
      </c>
    </row>
    <row r="588" spans="34:34" hidden="1" x14ac:dyDescent="0.35">
      <c r="AH588" s="16" t="str">
        <f>IF(AND(B588="Premier League",E588="Live"),_xlfn.XLOOKUP(_xlfn.TEXTJOIN(" vs ",,C588:D588),Calendar!G:G,Calendar!B:B),IF(AND(B588="Premier League",E588="Highlights"),_xlfn.XLOOKUP(H588,Calendar!O:O,Calendar!N:N,,-1),""))</f>
        <v/>
      </c>
    </row>
    <row r="589" spans="34:34" hidden="1" x14ac:dyDescent="0.35">
      <c r="AH589" s="16" t="str">
        <f>IF(AND(B589="Premier League",E589="Live"),_xlfn.XLOOKUP(_xlfn.TEXTJOIN(" vs ",,C589:D589),Calendar!G:G,Calendar!B:B),IF(AND(B589="Premier League",E589="Highlights"),_xlfn.XLOOKUP(H589,Calendar!O:O,Calendar!N:N,,-1),""))</f>
        <v/>
      </c>
    </row>
    <row r="590" spans="34:34" hidden="1" x14ac:dyDescent="0.35">
      <c r="AH590" s="16" t="str">
        <f>IF(AND(B590="Premier League",E590="Live"),_xlfn.XLOOKUP(_xlfn.TEXTJOIN(" vs ",,C590:D590),Calendar!G:G,Calendar!B:B),IF(AND(B590="Premier League",E590="Highlights"),_xlfn.XLOOKUP(H590,Calendar!O:O,Calendar!N:N,,-1),""))</f>
        <v/>
      </c>
    </row>
    <row r="591" spans="34:34" hidden="1" x14ac:dyDescent="0.35">
      <c r="AH591" s="16" t="str">
        <f>IF(AND(B591="Premier League",E591="Live"),_xlfn.XLOOKUP(_xlfn.TEXTJOIN(" vs ",,C591:D591),Calendar!G:G,Calendar!B:B),IF(AND(B591="Premier League",E591="Highlights"),_xlfn.XLOOKUP(H591,Calendar!O:O,Calendar!N:N,,-1),""))</f>
        <v/>
      </c>
    </row>
    <row r="592" spans="34:34" hidden="1" x14ac:dyDescent="0.35">
      <c r="AH592" s="16" t="str">
        <f>IF(AND(B592="Premier League",E592="Live"),_xlfn.XLOOKUP(_xlfn.TEXTJOIN(" vs ",,C592:D592),Calendar!G:G,Calendar!B:B),IF(AND(B592="Premier League",E592="Highlights"),_xlfn.XLOOKUP(H592,Calendar!O:O,Calendar!N:N,,-1),""))</f>
        <v/>
      </c>
    </row>
    <row r="593" spans="34:34" hidden="1" x14ac:dyDescent="0.35">
      <c r="AH593" s="16" t="str">
        <f>IF(AND(B593="Premier League",E593="Live"),_xlfn.XLOOKUP(_xlfn.TEXTJOIN(" vs ",,C593:D593),Calendar!G:G,Calendar!B:B),IF(AND(B593="Premier League",E593="Highlights"),_xlfn.XLOOKUP(H593,Calendar!O:O,Calendar!N:N,,-1),""))</f>
        <v/>
      </c>
    </row>
    <row r="594" spans="34:34" hidden="1" x14ac:dyDescent="0.35">
      <c r="AH594" s="16" t="str">
        <f>IF(AND(B594="Premier League",E594="Live"),_xlfn.XLOOKUP(_xlfn.TEXTJOIN(" vs ",,C594:D594),Calendar!G:G,Calendar!B:B),IF(AND(B594="Premier League",E594="Highlights"),_xlfn.XLOOKUP(H594,Calendar!O:O,Calendar!N:N,,-1),""))</f>
        <v/>
      </c>
    </row>
    <row r="595" spans="34:34" hidden="1" x14ac:dyDescent="0.35">
      <c r="AH595" s="16" t="str">
        <f>IF(AND(B595="Premier League",E595="Live"),_xlfn.XLOOKUP(_xlfn.TEXTJOIN(" vs ",,C595:D595),Calendar!G:G,Calendar!B:B),IF(AND(B595="Premier League",E595="Highlights"),_xlfn.XLOOKUP(H595,Calendar!O:O,Calendar!N:N,,-1),""))</f>
        <v/>
      </c>
    </row>
    <row r="596" spans="34:34" hidden="1" x14ac:dyDescent="0.35">
      <c r="AH596" s="16" t="str">
        <f>IF(AND(B596="Premier League",E596="Live"),_xlfn.XLOOKUP(_xlfn.TEXTJOIN(" vs ",,C596:D596),Calendar!G:G,Calendar!B:B),IF(AND(B596="Premier League",E596="Highlights"),_xlfn.XLOOKUP(H596,Calendar!O:O,Calendar!N:N,,-1),""))</f>
        <v/>
      </c>
    </row>
    <row r="597" spans="34:34" hidden="1" x14ac:dyDescent="0.35">
      <c r="AH597" s="16" t="str">
        <f>IF(AND(B597="Premier League",E597="Live"),_xlfn.XLOOKUP(_xlfn.TEXTJOIN(" vs ",,C597:D597),Calendar!G:G,Calendar!B:B),IF(AND(B597="Premier League",E597="Highlights"),_xlfn.XLOOKUP(H597,Calendar!O:O,Calendar!N:N,,-1),""))</f>
        <v/>
      </c>
    </row>
    <row r="598" spans="34:34" hidden="1" x14ac:dyDescent="0.35">
      <c r="AH598" s="16" t="str">
        <f>IF(AND(B598="Premier League",E598="Live"),_xlfn.XLOOKUP(_xlfn.TEXTJOIN(" vs ",,C598:D598),Calendar!G:G,Calendar!B:B),IF(AND(B598="Premier League",E598="Highlights"),_xlfn.XLOOKUP(H598,Calendar!O:O,Calendar!N:N,,-1),""))</f>
        <v/>
      </c>
    </row>
    <row r="599" spans="34:34" hidden="1" x14ac:dyDescent="0.35">
      <c r="AH599" s="16" t="str">
        <f>IF(AND(B599="Premier League",E599="Live"),_xlfn.XLOOKUP(_xlfn.TEXTJOIN(" vs ",,C599:D599),Calendar!G:G,Calendar!B:B),IF(AND(B599="Premier League",E599="Highlights"),_xlfn.XLOOKUP(H599,Calendar!O:O,Calendar!N:N,,-1),""))</f>
        <v/>
      </c>
    </row>
    <row r="600" spans="34:34" hidden="1" x14ac:dyDescent="0.35">
      <c r="AH600" s="16" t="str">
        <f>IF(AND(B600="Premier League",E600="Live"),_xlfn.XLOOKUP(_xlfn.TEXTJOIN(" vs ",,C600:D600),Calendar!G:G,Calendar!B:B),IF(AND(B600="Premier League",E600="Highlights"),_xlfn.XLOOKUP(H600,Calendar!O:O,Calendar!N:N,,-1),""))</f>
        <v/>
      </c>
    </row>
    <row r="601" spans="34:34" hidden="1" x14ac:dyDescent="0.35">
      <c r="AH601" s="16" t="str">
        <f>IF(AND(B601="Premier League",E601="Live"),_xlfn.XLOOKUP(_xlfn.TEXTJOIN(" vs ",,C601:D601),Calendar!G:G,Calendar!B:B),IF(AND(B601="Premier League",E601="Highlights"),_xlfn.XLOOKUP(H601,Calendar!O:O,Calendar!N:N,,-1),""))</f>
        <v/>
      </c>
    </row>
    <row r="602" spans="34:34" hidden="1" x14ac:dyDescent="0.35">
      <c r="AH602" s="16" t="str">
        <f>IF(AND(B602="Premier League",E602="Live"),_xlfn.XLOOKUP(_xlfn.TEXTJOIN(" vs ",,C602:D602),Calendar!G:G,Calendar!B:B),IF(AND(B602="Premier League",E602="Highlights"),_xlfn.XLOOKUP(H602,Calendar!O:O,Calendar!N:N,,-1),""))</f>
        <v/>
      </c>
    </row>
    <row r="603" spans="34:34" hidden="1" x14ac:dyDescent="0.35">
      <c r="AH603" s="16" t="str">
        <f>IF(AND(B603="Premier League",E603="Live"),_xlfn.XLOOKUP(_xlfn.TEXTJOIN(" vs ",,C603:D603),Calendar!G:G,Calendar!B:B),IF(AND(B603="Premier League",E603="Highlights"),_xlfn.XLOOKUP(H603,Calendar!O:O,Calendar!N:N,,-1),""))</f>
        <v/>
      </c>
    </row>
    <row r="604" spans="34:34" hidden="1" x14ac:dyDescent="0.35">
      <c r="AH604" s="16" t="str">
        <f>IF(AND(B604="Premier League",E604="Live"),_xlfn.XLOOKUP(_xlfn.TEXTJOIN(" vs ",,C604:D604),Calendar!G:G,Calendar!B:B),IF(AND(B604="Premier League",E604="Highlights"),_xlfn.XLOOKUP(H604,Calendar!O:O,Calendar!N:N,,-1),""))</f>
        <v/>
      </c>
    </row>
    <row r="605" spans="34:34" hidden="1" x14ac:dyDescent="0.35">
      <c r="AH605" s="16" t="str">
        <f>IF(AND(B605="Premier League",E605="Live"),_xlfn.XLOOKUP(_xlfn.TEXTJOIN(" vs ",,C605:D605),Calendar!G:G,Calendar!B:B),IF(AND(B605="Premier League",E605="Highlights"),_xlfn.XLOOKUP(H605,Calendar!O:O,Calendar!N:N,,-1),""))</f>
        <v/>
      </c>
    </row>
    <row r="606" spans="34:34" hidden="1" x14ac:dyDescent="0.35">
      <c r="AH606" s="16" t="str">
        <f>IF(AND(B606="Premier League",E606="Live"),_xlfn.XLOOKUP(_xlfn.TEXTJOIN(" vs ",,C606:D606),Calendar!G:G,Calendar!B:B),IF(AND(B606="Premier League",E606="Highlights"),_xlfn.XLOOKUP(H606,Calendar!O:O,Calendar!N:N,,-1),""))</f>
        <v/>
      </c>
    </row>
    <row r="607" spans="34:34" hidden="1" x14ac:dyDescent="0.35">
      <c r="AH607" s="16" t="str">
        <f>IF(AND(B607="Premier League",E607="Live"),_xlfn.XLOOKUP(_xlfn.TEXTJOIN(" vs ",,C607:D607),Calendar!G:G,Calendar!B:B),IF(AND(B607="Premier League",E607="Highlights"),_xlfn.XLOOKUP(H607,Calendar!O:O,Calendar!N:N,,-1),""))</f>
        <v/>
      </c>
    </row>
    <row r="608" spans="34:34" hidden="1" x14ac:dyDescent="0.35">
      <c r="AH608" s="16" t="str">
        <f>IF(AND(B608="Premier League",E608="Live"),_xlfn.XLOOKUP(_xlfn.TEXTJOIN(" vs ",,C608:D608),Calendar!G:G,Calendar!B:B),IF(AND(B608="Premier League",E608="Highlights"),_xlfn.XLOOKUP(H608,Calendar!O:O,Calendar!N:N,,-1),""))</f>
        <v/>
      </c>
    </row>
    <row r="609" spans="34:34" hidden="1" x14ac:dyDescent="0.35">
      <c r="AH609" s="16" t="str">
        <f>IF(AND(B609="Premier League",E609="Live"),_xlfn.XLOOKUP(_xlfn.TEXTJOIN(" vs ",,C609:D609),Calendar!G:G,Calendar!B:B),IF(AND(B609="Premier League",E609="Highlights"),_xlfn.XLOOKUP(H609,Calendar!O:O,Calendar!N:N,,-1),""))</f>
        <v/>
      </c>
    </row>
    <row r="610" spans="34:34" hidden="1" x14ac:dyDescent="0.35">
      <c r="AH610" s="16" t="str">
        <f>IF(AND(B610="Premier League",E610="Live"),_xlfn.XLOOKUP(_xlfn.TEXTJOIN(" vs ",,C610:D610),Calendar!G:G,Calendar!B:B),IF(AND(B610="Premier League",E610="Highlights"),_xlfn.XLOOKUP(H610,Calendar!O:O,Calendar!N:N,,-1),""))</f>
        <v/>
      </c>
    </row>
    <row r="611" spans="34:34" hidden="1" x14ac:dyDescent="0.35">
      <c r="AH611" s="16" t="str">
        <f>IF(AND(B611="Premier League",E611="Live"),_xlfn.XLOOKUP(_xlfn.TEXTJOIN(" vs ",,C611:D611),Calendar!G:G,Calendar!B:B),IF(AND(B611="Premier League",E611="Highlights"),_xlfn.XLOOKUP(H611,Calendar!O:O,Calendar!N:N,,-1),""))</f>
        <v/>
      </c>
    </row>
    <row r="612" spans="34:34" hidden="1" x14ac:dyDescent="0.35">
      <c r="AH612" s="16" t="str">
        <f>IF(AND(B612="Premier League",E612="Live"),_xlfn.XLOOKUP(_xlfn.TEXTJOIN(" vs ",,C612:D612),Calendar!G:G,Calendar!B:B),IF(AND(B612="Premier League",E612="Highlights"),_xlfn.XLOOKUP(H612,Calendar!O:O,Calendar!N:N,,-1),""))</f>
        <v/>
      </c>
    </row>
    <row r="613" spans="34:34" hidden="1" x14ac:dyDescent="0.35">
      <c r="AH613" s="16" t="str">
        <f>IF(AND(B613="Premier League",E613="Live"),_xlfn.XLOOKUP(_xlfn.TEXTJOIN(" vs ",,C613:D613),Calendar!G:G,Calendar!B:B),IF(AND(B613="Premier League",E613="Highlights"),_xlfn.XLOOKUP(H613,Calendar!O:O,Calendar!N:N,,-1),""))</f>
        <v/>
      </c>
    </row>
    <row r="614" spans="34:34" hidden="1" x14ac:dyDescent="0.35">
      <c r="AH614" s="16" t="str">
        <f>IF(AND(B614="Premier League",E614="Live"),_xlfn.XLOOKUP(_xlfn.TEXTJOIN(" vs ",,C614:D614),Calendar!G:G,Calendar!B:B),IF(AND(B614="Premier League",E614="Highlights"),_xlfn.XLOOKUP(H614,Calendar!O:O,Calendar!N:N,,-1),""))</f>
        <v/>
      </c>
    </row>
    <row r="615" spans="34:34" hidden="1" x14ac:dyDescent="0.35">
      <c r="AH615" s="16" t="str">
        <f>IF(AND(B615="Premier League",E615="Live"),_xlfn.XLOOKUP(_xlfn.TEXTJOIN(" vs ",,C615:D615),Calendar!G:G,Calendar!B:B),IF(AND(B615="Premier League",E615="Highlights"),_xlfn.XLOOKUP(H615,Calendar!O:O,Calendar!N:N,,-1),""))</f>
        <v/>
      </c>
    </row>
    <row r="616" spans="34:34" hidden="1" x14ac:dyDescent="0.35">
      <c r="AH616" s="16" t="str">
        <f>IF(AND(B616="Premier League",E616="Live"),_xlfn.XLOOKUP(_xlfn.TEXTJOIN(" vs ",,C616:D616),Calendar!G:G,Calendar!B:B),IF(AND(B616="Premier League",E616="Highlights"),_xlfn.XLOOKUP(H616,Calendar!O:O,Calendar!N:N,,-1),""))</f>
        <v/>
      </c>
    </row>
    <row r="617" spans="34:34" hidden="1" x14ac:dyDescent="0.35">
      <c r="AH617" s="16" t="str">
        <f>IF(AND(B617="Premier League",E617="Live"),_xlfn.XLOOKUP(_xlfn.TEXTJOIN(" vs ",,C617:D617),Calendar!G:G,Calendar!B:B),IF(AND(B617="Premier League",E617="Highlights"),_xlfn.XLOOKUP(H617,Calendar!O:O,Calendar!N:N,,-1),""))</f>
        <v/>
      </c>
    </row>
    <row r="618" spans="34:34" hidden="1" x14ac:dyDescent="0.35">
      <c r="AH618" s="16" t="str">
        <f>IF(AND(B618="Premier League",E618="Live"),_xlfn.XLOOKUP(_xlfn.TEXTJOIN(" vs ",,C618:D618),Calendar!G:G,Calendar!B:B),IF(AND(B618="Premier League",E618="Highlights"),_xlfn.XLOOKUP(H618,Calendar!O:O,Calendar!N:N,,-1),""))</f>
        <v/>
      </c>
    </row>
    <row r="619" spans="34:34" hidden="1" x14ac:dyDescent="0.35">
      <c r="AH619" s="16" t="str">
        <f>IF(AND(B619="Premier League",E619="Live"),_xlfn.XLOOKUP(_xlfn.TEXTJOIN(" vs ",,C619:D619),Calendar!G:G,Calendar!B:B),IF(AND(B619="Premier League",E619="Highlights"),_xlfn.XLOOKUP(H619,Calendar!O:O,Calendar!N:N,,-1),""))</f>
        <v/>
      </c>
    </row>
    <row r="620" spans="34:34" hidden="1" x14ac:dyDescent="0.35">
      <c r="AH620" s="16" t="str">
        <f>IF(AND(B620="Premier League",E620="Live"),_xlfn.XLOOKUP(_xlfn.TEXTJOIN(" vs ",,C620:D620),Calendar!G:G,Calendar!B:B),IF(AND(B620="Premier League",E620="Highlights"),_xlfn.XLOOKUP(H620,Calendar!O:O,Calendar!N:N,,-1),""))</f>
        <v/>
      </c>
    </row>
    <row r="621" spans="34:34" hidden="1" x14ac:dyDescent="0.35">
      <c r="AH621" s="16" t="str">
        <f>IF(AND(B621="Premier League",E621="Live"),_xlfn.XLOOKUP(_xlfn.TEXTJOIN(" vs ",,C621:D621),Calendar!G:G,Calendar!B:B),IF(AND(B621="Premier League",E621="Highlights"),_xlfn.XLOOKUP(H621,Calendar!O:O,Calendar!N:N,,-1),""))</f>
        <v/>
      </c>
    </row>
    <row r="622" spans="34:34" hidden="1" x14ac:dyDescent="0.35">
      <c r="AH622" s="16" t="str">
        <f>IF(AND(B622="Premier League",E622="Live"),_xlfn.XLOOKUP(_xlfn.TEXTJOIN(" vs ",,C622:D622),Calendar!G:G,Calendar!B:B),IF(AND(B622="Premier League",E622="Highlights"),_xlfn.XLOOKUP(H622,Calendar!O:O,Calendar!N:N,,-1),""))</f>
        <v/>
      </c>
    </row>
    <row r="623" spans="34:34" hidden="1" x14ac:dyDescent="0.35">
      <c r="AH623" s="16" t="str">
        <f>IF(AND(B623="Premier League",E623="Live"),_xlfn.XLOOKUP(_xlfn.TEXTJOIN(" vs ",,C623:D623),Calendar!G:G,Calendar!B:B),IF(AND(B623="Premier League",E623="Highlights"),_xlfn.XLOOKUP(H623,Calendar!O:O,Calendar!N:N,,-1),""))</f>
        <v/>
      </c>
    </row>
    <row r="624" spans="34:34" hidden="1" x14ac:dyDescent="0.35">
      <c r="AH624" s="16" t="str">
        <f>IF(AND(B624="Premier League",E624="Live"),_xlfn.XLOOKUP(_xlfn.TEXTJOIN(" vs ",,C624:D624),Calendar!G:G,Calendar!B:B),IF(AND(B624="Premier League",E624="Highlights"),_xlfn.XLOOKUP(H624,Calendar!O:O,Calendar!N:N,,-1),""))</f>
        <v/>
      </c>
    </row>
    <row r="625" spans="34:34" hidden="1" x14ac:dyDescent="0.35">
      <c r="AH625" s="16" t="str">
        <f>IF(AND(B625="Premier League",E625="Live"),_xlfn.XLOOKUP(_xlfn.TEXTJOIN(" vs ",,C625:D625),Calendar!G:G,Calendar!B:B),IF(AND(B625="Premier League",E625="Highlights"),_xlfn.XLOOKUP(H625,Calendar!O:O,Calendar!N:N,,-1),""))</f>
        <v/>
      </c>
    </row>
    <row r="626" spans="34:34" hidden="1" x14ac:dyDescent="0.35">
      <c r="AH626" s="16" t="str">
        <f>IF(AND(B626="Premier League",E626="Live"),_xlfn.XLOOKUP(_xlfn.TEXTJOIN(" vs ",,C626:D626),Calendar!G:G,Calendar!B:B),IF(AND(B626="Premier League",E626="Highlights"),_xlfn.XLOOKUP(H626,Calendar!O:O,Calendar!N:N,,-1),""))</f>
        <v/>
      </c>
    </row>
    <row r="627" spans="34:34" hidden="1" x14ac:dyDescent="0.35">
      <c r="AH627" s="16" t="str">
        <f>IF(AND(B627="Premier League",E627="Live"),_xlfn.XLOOKUP(_xlfn.TEXTJOIN(" vs ",,C627:D627),Calendar!G:G,Calendar!B:B),IF(AND(B627="Premier League",E627="Highlights"),_xlfn.XLOOKUP(H627,Calendar!O:O,Calendar!N:N,,-1),""))</f>
        <v/>
      </c>
    </row>
    <row r="628" spans="34:34" hidden="1" x14ac:dyDescent="0.35">
      <c r="AH628" s="16" t="str">
        <f>IF(AND(B628="Premier League",E628="Live"),_xlfn.XLOOKUP(_xlfn.TEXTJOIN(" vs ",,C628:D628),Calendar!G:G,Calendar!B:B),IF(AND(B628="Premier League",E628="Highlights"),_xlfn.XLOOKUP(H628,Calendar!O:O,Calendar!N:N,,-1),""))</f>
        <v/>
      </c>
    </row>
    <row r="629" spans="34:34" hidden="1" x14ac:dyDescent="0.35">
      <c r="AH629" s="16" t="str">
        <f>IF(AND(B629="Premier League",E629="Live"),_xlfn.XLOOKUP(_xlfn.TEXTJOIN(" vs ",,C629:D629),Calendar!G:G,Calendar!B:B),IF(AND(B629="Premier League",E629="Highlights"),_xlfn.XLOOKUP(H629,Calendar!O:O,Calendar!N:N,,-1),""))</f>
        <v/>
      </c>
    </row>
    <row r="630" spans="34:34" hidden="1" x14ac:dyDescent="0.35">
      <c r="AH630" s="16" t="str">
        <f>IF(AND(B630="Premier League",E630="Live"),_xlfn.XLOOKUP(_xlfn.TEXTJOIN(" vs ",,C630:D630),Calendar!G:G,Calendar!B:B),IF(AND(B630="Premier League",E630="Highlights"),_xlfn.XLOOKUP(H630,Calendar!O:O,Calendar!N:N,,-1),""))</f>
        <v/>
      </c>
    </row>
    <row r="631" spans="34:34" hidden="1" x14ac:dyDescent="0.35">
      <c r="AH631" s="16" t="str">
        <f>IF(AND(B631="Premier League",E631="Live"),_xlfn.XLOOKUP(_xlfn.TEXTJOIN(" vs ",,C631:D631),Calendar!G:G,Calendar!B:B),IF(AND(B631="Premier League",E631="Highlights"),_xlfn.XLOOKUP(H631,Calendar!O:O,Calendar!N:N,,-1),""))</f>
        <v/>
      </c>
    </row>
    <row r="632" spans="34:34" hidden="1" x14ac:dyDescent="0.35">
      <c r="AH632" s="16" t="str">
        <f>IF(AND(B632="Premier League",E632="Live"),_xlfn.XLOOKUP(_xlfn.TEXTJOIN(" vs ",,C632:D632),Calendar!G:G,Calendar!B:B),IF(AND(B632="Premier League",E632="Highlights"),_xlfn.XLOOKUP(H632,Calendar!O:O,Calendar!N:N,,-1),""))</f>
        <v/>
      </c>
    </row>
    <row r="633" spans="34:34" hidden="1" x14ac:dyDescent="0.35">
      <c r="AH633" s="16" t="str">
        <f>IF(AND(B633="Premier League",E633="Live"),_xlfn.XLOOKUP(_xlfn.TEXTJOIN(" vs ",,C633:D633),Calendar!G:G,Calendar!B:B),IF(AND(B633="Premier League",E633="Highlights"),_xlfn.XLOOKUP(H633,Calendar!O:O,Calendar!N:N,,-1),""))</f>
        <v/>
      </c>
    </row>
    <row r="634" spans="34:34" hidden="1" x14ac:dyDescent="0.35">
      <c r="AH634" s="16" t="str">
        <f>IF(AND(B634="Premier League",E634="Live"),_xlfn.XLOOKUP(_xlfn.TEXTJOIN(" vs ",,C634:D634),Calendar!G:G,Calendar!B:B),IF(AND(B634="Premier League",E634="Highlights"),_xlfn.XLOOKUP(H634,Calendar!O:O,Calendar!N:N,,-1),""))</f>
        <v/>
      </c>
    </row>
    <row r="635" spans="34:34" hidden="1" x14ac:dyDescent="0.35">
      <c r="AH635" s="16" t="str">
        <f>IF(AND(B635="Premier League",E635="Live"),_xlfn.XLOOKUP(_xlfn.TEXTJOIN(" vs ",,C635:D635),Calendar!G:G,Calendar!B:B),IF(AND(B635="Premier League",E635="Highlights"),_xlfn.XLOOKUP(H635,Calendar!O:O,Calendar!N:N,,-1),""))</f>
        <v/>
      </c>
    </row>
    <row r="636" spans="34:34" hidden="1" x14ac:dyDescent="0.35">
      <c r="AH636" s="16" t="str">
        <f>IF(AND(B636="Premier League",E636="Live"),_xlfn.XLOOKUP(_xlfn.TEXTJOIN(" vs ",,C636:D636),Calendar!G:G,Calendar!B:B),IF(AND(B636="Premier League",E636="Highlights"),_xlfn.XLOOKUP(H636,Calendar!O:O,Calendar!N:N,,-1),""))</f>
        <v/>
      </c>
    </row>
    <row r="637" spans="34:34" hidden="1" x14ac:dyDescent="0.35">
      <c r="AH637" s="16" t="str">
        <f>IF(AND(B637="Premier League",E637="Live"),_xlfn.XLOOKUP(_xlfn.TEXTJOIN(" vs ",,C637:D637),Calendar!G:G,Calendar!B:B),IF(AND(B637="Premier League",E637="Highlights"),_xlfn.XLOOKUP(H637,Calendar!O:O,Calendar!N:N,,-1),""))</f>
        <v/>
      </c>
    </row>
    <row r="638" spans="34:34" hidden="1" x14ac:dyDescent="0.35">
      <c r="AH638" s="16" t="str">
        <f>IF(AND(B638="Premier League",E638="Live"),_xlfn.XLOOKUP(_xlfn.TEXTJOIN(" vs ",,C638:D638),Calendar!G:G,Calendar!B:B),IF(AND(B638="Premier League",E638="Highlights"),_xlfn.XLOOKUP(H638,Calendar!O:O,Calendar!N:N,,-1),""))</f>
        <v/>
      </c>
    </row>
    <row r="639" spans="34:34" hidden="1" x14ac:dyDescent="0.35">
      <c r="AH639" s="16" t="str">
        <f>IF(AND(B639="Premier League",E639="Live"),_xlfn.XLOOKUP(_xlfn.TEXTJOIN(" vs ",,C639:D639),Calendar!G:G,Calendar!B:B),IF(AND(B639="Premier League",E639="Highlights"),_xlfn.XLOOKUP(H639,Calendar!O:O,Calendar!N:N,,-1),""))</f>
        <v/>
      </c>
    </row>
    <row r="640" spans="34:34" hidden="1" x14ac:dyDescent="0.35">
      <c r="AH640" s="16" t="str">
        <f>IF(AND(B640="Premier League",E640="Live"),_xlfn.XLOOKUP(_xlfn.TEXTJOIN(" vs ",,C640:D640),Calendar!G:G,Calendar!B:B),IF(AND(B640="Premier League",E640="Highlights"),_xlfn.XLOOKUP(H640,Calendar!O:O,Calendar!N:N,,-1),""))</f>
        <v/>
      </c>
    </row>
    <row r="641" spans="34:34" hidden="1" x14ac:dyDescent="0.35">
      <c r="AH641" s="16" t="str">
        <f>IF(AND(B641="Premier League",E641="Live"),_xlfn.XLOOKUP(_xlfn.TEXTJOIN(" vs ",,C641:D641),Calendar!G:G,Calendar!B:B),IF(AND(B641="Premier League",E641="Highlights"),_xlfn.XLOOKUP(H641,Calendar!O:O,Calendar!N:N,,-1),""))</f>
        <v/>
      </c>
    </row>
    <row r="642" spans="34:34" hidden="1" x14ac:dyDescent="0.35">
      <c r="AH642" s="16" t="str">
        <f>IF(AND(B642="Premier League",E642="Live"),_xlfn.XLOOKUP(_xlfn.TEXTJOIN(" vs ",,C642:D642),Calendar!G:G,Calendar!B:B),IF(AND(B642="Premier League",E642="Highlights"),_xlfn.XLOOKUP(H642,Calendar!O:O,Calendar!N:N,,-1),""))</f>
        <v/>
      </c>
    </row>
    <row r="643" spans="34:34" hidden="1" x14ac:dyDescent="0.35">
      <c r="AH643" s="16" t="str">
        <f>IF(AND(B643="Premier League",E643="Live"),_xlfn.XLOOKUP(_xlfn.TEXTJOIN(" vs ",,C643:D643),Calendar!G:G,Calendar!B:B),IF(AND(B643="Premier League",E643="Highlights"),_xlfn.XLOOKUP(H643,Calendar!O:O,Calendar!N:N,,-1),""))</f>
        <v/>
      </c>
    </row>
    <row r="644" spans="34:34" hidden="1" x14ac:dyDescent="0.35">
      <c r="AH644" s="16" t="str">
        <f>IF(AND(B644="Premier League",E644="Live"),_xlfn.XLOOKUP(_xlfn.TEXTJOIN(" vs ",,C644:D644),Calendar!G:G,Calendar!B:B),IF(AND(B644="Premier League",E644="Highlights"),_xlfn.XLOOKUP(H644,Calendar!O:O,Calendar!N:N,,-1),""))</f>
        <v/>
      </c>
    </row>
    <row r="645" spans="34:34" hidden="1" x14ac:dyDescent="0.35">
      <c r="AH645" s="16" t="str">
        <f>IF(AND(B645="Premier League",E645="Live"),_xlfn.XLOOKUP(_xlfn.TEXTJOIN(" vs ",,C645:D645),Calendar!G:G,Calendar!B:B),IF(AND(B645="Premier League",E645="Highlights"),_xlfn.XLOOKUP(H645,Calendar!O:O,Calendar!N:N,,-1),""))</f>
        <v/>
      </c>
    </row>
    <row r="646" spans="34:34" hidden="1" x14ac:dyDescent="0.35">
      <c r="AH646" s="16" t="str">
        <f>IF(AND(B646="Premier League",E646="Live"),_xlfn.XLOOKUP(_xlfn.TEXTJOIN(" vs ",,C646:D646),Calendar!G:G,Calendar!B:B),IF(AND(B646="Premier League",E646="Highlights"),_xlfn.XLOOKUP(H646,Calendar!O:O,Calendar!N:N,,-1),""))</f>
        <v/>
      </c>
    </row>
    <row r="647" spans="34:34" hidden="1" x14ac:dyDescent="0.35">
      <c r="AH647" s="16" t="str">
        <f>IF(AND(B647="Premier League",E647="Live"),_xlfn.XLOOKUP(_xlfn.TEXTJOIN(" vs ",,C647:D647),Calendar!G:G,Calendar!B:B),IF(AND(B647="Premier League",E647="Highlights"),_xlfn.XLOOKUP(H647,Calendar!O:O,Calendar!N:N,,-1),""))</f>
        <v/>
      </c>
    </row>
    <row r="648" spans="34:34" hidden="1" x14ac:dyDescent="0.35">
      <c r="AH648" s="16" t="str">
        <f>IF(AND(B648="Premier League",E648="Live"),_xlfn.XLOOKUP(_xlfn.TEXTJOIN(" vs ",,C648:D648),Calendar!G:G,Calendar!B:B),IF(AND(B648="Premier League",E648="Highlights"),_xlfn.XLOOKUP(H648,Calendar!O:O,Calendar!N:N,,-1),""))</f>
        <v/>
      </c>
    </row>
    <row r="649" spans="34:34" hidden="1" x14ac:dyDescent="0.35">
      <c r="AH649" s="16" t="str">
        <f>IF(AND(B649="Premier League",E649="Live"),_xlfn.XLOOKUP(_xlfn.TEXTJOIN(" vs ",,C649:D649),Calendar!G:G,Calendar!B:B),IF(AND(B649="Premier League",E649="Highlights"),_xlfn.XLOOKUP(H649,Calendar!O:O,Calendar!N:N,,-1),""))</f>
        <v/>
      </c>
    </row>
    <row r="650" spans="34:34" hidden="1" x14ac:dyDescent="0.35">
      <c r="AH650" s="16" t="str">
        <f>IF(AND(B650="Premier League",E650="Live"),_xlfn.XLOOKUP(_xlfn.TEXTJOIN(" vs ",,C650:D650),Calendar!G:G,Calendar!B:B),IF(AND(B650="Premier League",E650="Highlights"),_xlfn.XLOOKUP(H650,Calendar!O:O,Calendar!N:N,,-1),""))</f>
        <v/>
      </c>
    </row>
    <row r="651" spans="34:34" hidden="1" x14ac:dyDescent="0.35">
      <c r="AH651" s="16" t="str">
        <f>IF(AND(B651="Premier League",E651="Live"),_xlfn.XLOOKUP(_xlfn.TEXTJOIN(" vs ",,C651:D651),Calendar!G:G,Calendar!B:B),IF(AND(B651="Premier League",E651="Highlights"),_xlfn.XLOOKUP(H651,Calendar!O:O,Calendar!N:N,,-1),""))</f>
        <v/>
      </c>
    </row>
    <row r="652" spans="34:34" hidden="1" x14ac:dyDescent="0.35">
      <c r="AH652" s="16" t="str">
        <f>IF(AND(B652="Premier League",E652="Live"),_xlfn.XLOOKUP(_xlfn.TEXTJOIN(" vs ",,C652:D652),Calendar!G:G,Calendar!B:B),IF(AND(B652="Premier League",E652="Highlights"),_xlfn.XLOOKUP(H652,Calendar!O:O,Calendar!N:N,,-1),""))</f>
        <v/>
      </c>
    </row>
    <row r="653" spans="34:34" hidden="1" x14ac:dyDescent="0.35">
      <c r="AH653" s="16" t="str">
        <f>IF(AND(B653="Premier League",E653="Live"),_xlfn.XLOOKUP(_xlfn.TEXTJOIN(" vs ",,C653:D653),Calendar!G:G,Calendar!B:B),IF(AND(B653="Premier League",E653="Highlights"),_xlfn.XLOOKUP(H653,Calendar!O:O,Calendar!N:N,,-1),""))</f>
        <v/>
      </c>
    </row>
    <row r="654" spans="34:34" hidden="1" x14ac:dyDescent="0.35">
      <c r="AH654" s="16" t="str">
        <f>IF(AND(B654="Premier League",E654="Live"),_xlfn.XLOOKUP(_xlfn.TEXTJOIN(" vs ",,C654:D654),Calendar!G:G,Calendar!B:B),IF(AND(B654="Premier League",E654="Highlights"),_xlfn.XLOOKUP(H654,Calendar!O:O,Calendar!N:N,,-1),""))</f>
        <v/>
      </c>
    </row>
    <row r="655" spans="34:34" hidden="1" x14ac:dyDescent="0.35">
      <c r="AH655" s="16" t="str">
        <f>IF(AND(B655="Premier League",E655="Live"),_xlfn.XLOOKUP(_xlfn.TEXTJOIN(" vs ",,C655:D655),Calendar!G:G,Calendar!B:B),IF(AND(B655="Premier League",E655="Highlights"),_xlfn.XLOOKUP(H655,Calendar!O:O,Calendar!N:N,,-1),""))</f>
        <v/>
      </c>
    </row>
    <row r="656" spans="34:34" hidden="1" x14ac:dyDescent="0.35">
      <c r="AH656" s="16" t="str">
        <f>IF(AND(B656="Premier League",E656="Live"),_xlfn.XLOOKUP(_xlfn.TEXTJOIN(" vs ",,C656:D656),Calendar!G:G,Calendar!B:B),IF(AND(B656="Premier League",E656="Highlights"),_xlfn.XLOOKUP(H656,Calendar!O:O,Calendar!N:N,,-1),""))</f>
        <v/>
      </c>
    </row>
    <row r="657" spans="34:34" hidden="1" x14ac:dyDescent="0.35">
      <c r="AH657" s="16" t="str">
        <f>IF(AND(B657="Premier League",E657="Live"),_xlfn.XLOOKUP(_xlfn.TEXTJOIN(" vs ",,C657:D657),Calendar!G:G,Calendar!B:B),IF(AND(B657="Premier League",E657="Highlights"),_xlfn.XLOOKUP(H657,Calendar!O:O,Calendar!N:N,,-1),""))</f>
        <v/>
      </c>
    </row>
    <row r="658" spans="34:34" hidden="1" x14ac:dyDescent="0.35">
      <c r="AH658" s="16" t="str">
        <f>IF(AND(B658="Premier League",E658="Live"),_xlfn.XLOOKUP(_xlfn.TEXTJOIN(" vs ",,C658:D658),Calendar!G:G,Calendar!B:B),IF(AND(B658="Premier League",E658="Highlights"),_xlfn.XLOOKUP(H658,Calendar!O:O,Calendar!N:N,,-1),""))</f>
        <v/>
      </c>
    </row>
    <row r="659" spans="34:34" hidden="1" x14ac:dyDescent="0.35">
      <c r="AH659" s="16" t="str">
        <f>IF(AND(B659="Premier League",E659="Live"),_xlfn.XLOOKUP(_xlfn.TEXTJOIN(" vs ",,C659:D659),Calendar!G:G,Calendar!B:B),IF(AND(B659="Premier League",E659="Highlights"),_xlfn.XLOOKUP(H659,Calendar!O:O,Calendar!N:N,,-1),""))</f>
        <v/>
      </c>
    </row>
    <row r="660" spans="34:34" hidden="1" x14ac:dyDescent="0.35">
      <c r="AH660" s="16" t="str">
        <f>IF(AND(B660="Premier League",E660="Live"),_xlfn.XLOOKUP(_xlfn.TEXTJOIN(" vs ",,C660:D660),Calendar!G:G,Calendar!B:B),IF(AND(B660="Premier League",E660="Highlights"),_xlfn.XLOOKUP(H660,Calendar!O:O,Calendar!N:N,,-1),""))</f>
        <v/>
      </c>
    </row>
    <row r="661" spans="34:34" hidden="1" x14ac:dyDescent="0.35">
      <c r="AH661" s="16" t="str">
        <f>IF(AND(B661="Premier League",E661="Live"),_xlfn.XLOOKUP(_xlfn.TEXTJOIN(" vs ",,C661:D661),Calendar!G:G,Calendar!B:B),IF(AND(B661="Premier League",E661="Highlights"),_xlfn.XLOOKUP(H661,Calendar!O:O,Calendar!N:N,,-1),""))</f>
        <v/>
      </c>
    </row>
    <row r="662" spans="34:34" hidden="1" x14ac:dyDescent="0.35">
      <c r="AH662" s="16" t="str">
        <f>IF(AND(B662="Premier League",E662="Live"),_xlfn.XLOOKUP(_xlfn.TEXTJOIN(" vs ",,C662:D662),Calendar!G:G,Calendar!B:B),IF(AND(B662="Premier League",E662="Highlights"),_xlfn.XLOOKUP(H662,Calendar!O:O,Calendar!N:N,,-1),""))</f>
        <v/>
      </c>
    </row>
    <row r="663" spans="34:34" hidden="1" x14ac:dyDescent="0.35">
      <c r="AH663" s="16" t="str">
        <f>IF(AND(B663="Premier League",E663="Live"),_xlfn.XLOOKUP(_xlfn.TEXTJOIN(" vs ",,C663:D663),Calendar!G:G,Calendar!B:B),IF(AND(B663="Premier League",E663="Highlights"),_xlfn.XLOOKUP(H663,Calendar!O:O,Calendar!N:N,,-1),""))</f>
        <v/>
      </c>
    </row>
    <row r="664" spans="34:34" hidden="1" x14ac:dyDescent="0.35">
      <c r="AH664" s="16" t="str">
        <f>IF(AND(B664="Premier League",E664="Live"),_xlfn.XLOOKUP(_xlfn.TEXTJOIN(" vs ",,C664:D664),Calendar!G:G,Calendar!B:B),IF(AND(B664="Premier League",E664="Highlights"),_xlfn.XLOOKUP(H664,Calendar!O:O,Calendar!N:N,,-1),""))</f>
        <v/>
      </c>
    </row>
    <row r="665" spans="34:34" hidden="1" x14ac:dyDescent="0.35">
      <c r="AH665" s="16" t="str">
        <f>IF(AND(B665="Premier League",E665="Live"),_xlfn.XLOOKUP(_xlfn.TEXTJOIN(" vs ",,C665:D665),Calendar!G:G,Calendar!B:B),IF(AND(B665="Premier League",E665="Highlights"),_xlfn.XLOOKUP(H665,Calendar!O:O,Calendar!N:N,,-1),""))</f>
        <v/>
      </c>
    </row>
    <row r="666" spans="34:34" hidden="1" x14ac:dyDescent="0.35">
      <c r="AH666" s="16" t="str">
        <f>IF(AND(B666="Premier League",E666="Live"),_xlfn.XLOOKUP(_xlfn.TEXTJOIN(" vs ",,C666:D666),Calendar!G:G,Calendar!B:B),IF(AND(B666="Premier League",E666="Highlights"),_xlfn.XLOOKUP(H666,Calendar!O:O,Calendar!N:N,,-1),""))</f>
        <v/>
      </c>
    </row>
    <row r="667" spans="34:34" hidden="1" x14ac:dyDescent="0.35">
      <c r="AH667" s="16" t="str">
        <f>IF(AND(B667="Premier League",E667="Live"),_xlfn.XLOOKUP(_xlfn.TEXTJOIN(" vs ",,C667:D667),Calendar!G:G,Calendar!B:B),IF(AND(B667="Premier League",E667="Highlights"),_xlfn.XLOOKUP(H667,Calendar!O:O,Calendar!N:N,,-1),""))</f>
        <v/>
      </c>
    </row>
    <row r="668" spans="34:34" hidden="1" x14ac:dyDescent="0.35">
      <c r="AH668" s="16" t="str">
        <f>IF(AND(B668="Premier League",E668="Live"),_xlfn.XLOOKUP(_xlfn.TEXTJOIN(" vs ",,C668:D668),Calendar!G:G,Calendar!B:B),IF(AND(B668="Premier League",E668="Highlights"),_xlfn.XLOOKUP(H668,Calendar!O:O,Calendar!N:N,,-1),""))</f>
        <v/>
      </c>
    </row>
    <row r="669" spans="34:34" hidden="1" x14ac:dyDescent="0.35">
      <c r="AH669" s="16" t="str">
        <f>IF(AND(B669="Premier League",E669="Live"),_xlfn.XLOOKUP(_xlfn.TEXTJOIN(" vs ",,C669:D669),Calendar!G:G,Calendar!B:B),IF(AND(B669="Premier League",E669="Highlights"),_xlfn.XLOOKUP(H669,Calendar!O:O,Calendar!N:N,,-1),""))</f>
        <v/>
      </c>
    </row>
    <row r="670" spans="34:34" hidden="1" x14ac:dyDescent="0.35">
      <c r="AH670" s="16" t="str">
        <f>IF(AND(B670="Premier League",E670="Live"),_xlfn.XLOOKUP(_xlfn.TEXTJOIN(" vs ",,C670:D670),Calendar!G:G,Calendar!B:B),IF(AND(B670="Premier League",E670="Highlights"),_xlfn.XLOOKUP(H670,Calendar!O:O,Calendar!N:N,,-1),""))</f>
        <v/>
      </c>
    </row>
    <row r="671" spans="34:34" hidden="1" x14ac:dyDescent="0.35">
      <c r="AH671" s="16" t="str">
        <f>IF(AND(B671="Premier League",E671="Live"),_xlfn.XLOOKUP(_xlfn.TEXTJOIN(" vs ",,C671:D671),Calendar!G:G,Calendar!B:B),IF(AND(B671="Premier League",E671="Highlights"),_xlfn.XLOOKUP(H671,Calendar!O:O,Calendar!N:N,,-1),""))</f>
        <v/>
      </c>
    </row>
    <row r="672" spans="34:34" hidden="1" x14ac:dyDescent="0.35">
      <c r="AH672" s="16" t="str">
        <f>IF(AND(B672="Premier League",E672="Live"),_xlfn.XLOOKUP(_xlfn.TEXTJOIN(" vs ",,C672:D672),Calendar!G:G,Calendar!B:B),IF(AND(B672="Premier League",E672="Highlights"),_xlfn.XLOOKUP(H672,Calendar!O:O,Calendar!N:N,,-1),""))</f>
        <v/>
      </c>
    </row>
    <row r="673" spans="34:34" hidden="1" x14ac:dyDescent="0.35">
      <c r="AH673" s="16" t="str">
        <f>IF(AND(B673="Premier League",E673="Live"),_xlfn.XLOOKUP(_xlfn.TEXTJOIN(" vs ",,C673:D673),Calendar!G:G,Calendar!B:B),IF(AND(B673="Premier League",E673="Highlights"),_xlfn.XLOOKUP(H673,Calendar!O:O,Calendar!N:N,,-1),""))</f>
        <v/>
      </c>
    </row>
    <row r="674" spans="34:34" hidden="1" x14ac:dyDescent="0.35">
      <c r="AH674" s="16" t="str">
        <f>IF(AND(B674="Premier League",E674="Live"),_xlfn.XLOOKUP(_xlfn.TEXTJOIN(" vs ",,C674:D674),Calendar!G:G,Calendar!B:B),IF(AND(B674="Premier League",E674="Highlights"),_xlfn.XLOOKUP(H674,Calendar!O:O,Calendar!N:N,,-1),""))</f>
        <v/>
      </c>
    </row>
    <row r="675" spans="34:34" hidden="1" x14ac:dyDescent="0.35">
      <c r="AH675" s="16" t="str">
        <f>IF(AND(B675="Premier League",E675="Live"),_xlfn.XLOOKUP(_xlfn.TEXTJOIN(" vs ",,C675:D675),Calendar!G:G,Calendar!B:B),IF(AND(B675="Premier League",E675="Highlights"),_xlfn.XLOOKUP(H675,Calendar!O:O,Calendar!N:N,,-1),""))</f>
        <v/>
      </c>
    </row>
    <row r="676" spans="34:34" hidden="1" x14ac:dyDescent="0.35">
      <c r="AH676" s="16" t="str">
        <f>IF(AND(B676="Premier League",E676="Live"),_xlfn.XLOOKUP(_xlfn.TEXTJOIN(" vs ",,C676:D676),Calendar!G:G,Calendar!B:B),IF(AND(B676="Premier League",E676="Highlights"),_xlfn.XLOOKUP(H676,Calendar!O:O,Calendar!N:N,,-1),""))</f>
        <v/>
      </c>
    </row>
    <row r="677" spans="34:34" hidden="1" x14ac:dyDescent="0.35">
      <c r="AH677" s="16" t="str">
        <f>IF(AND(B677="Premier League",E677="Live"),_xlfn.XLOOKUP(_xlfn.TEXTJOIN(" vs ",,C677:D677),Calendar!G:G,Calendar!B:B),IF(AND(B677="Premier League",E677="Highlights"),_xlfn.XLOOKUP(H677,Calendar!O:O,Calendar!N:N,,-1),""))</f>
        <v/>
      </c>
    </row>
    <row r="678" spans="34:34" hidden="1" x14ac:dyDescent="0.35">
      <c r="AH678" s="16" t="str">
        <f>IF(AND(B678="Premier League",E678="Live"),_xlfn.XLOOKUP(_xlfn.TEXTJOIN(" vs ",,C678:D678),Calendar!G:G,Calendar!B:B),IF(AND(B678="Premier League",E678="Highlights"),_xlfn.XLOOKUP(H678,Calendar!O:O,Calendar!N:N,,-1),""))</f>
        <v/>
      </c>
    </row>
    <row r="679" spans="34:34" hidden="1" x14ac:dyDescent="0.35">
      <c r="AH679" s="16" t="str">
        <f>IF(AND(B679="Premier League",E679="Live"),_xlfn.XLOOKUP(_xlfn.TEXTJOIN(" vs ",,C679:D679),Calendar!G:G,Calendar!B:B),IF(AND(B679="Premier League",E679="Highlights"),_xlfn.XLOOKUP(H679,Calendar!O:O,Calendar!N:N,,-1),""))</f>
        <v/>
      </c>
    </row>
    <row r="680" spans="34:34" hidden="1" x14ac:dyDescent="0.35">
      <c r="AH680" s="16" t="str">
        <f>IF(AND(B680="Premier League",E680="Live"),_xlfn.XLOOKUP(_xlfn.TEXTJOIN(" vs ",,C680:D680),Calendar!G:G,Calendar!B:B),IF(AND(B680="Premier League",E680="Highlights"),_xlfn.XLOOKUP(H680,Calendar!O:O,Calendar!N:N,,-1),""))</f>
        <v/>
      </c>
    </row>
    <row r="681" spans="34:34" hidden="1" x14ac:dyDescent="0.35">
      <c r="AH681" s="16" t="str">
        <f>IF(AND(B681="Premier League",E681="Live"),_xlfn.XLOOKUP(_xlfn.TEXTJOIN(" vs ",,C681:D681),Calendar!G:G,Calendar!B:B),IF(AND(B681="Premier League",E681="Highlights"),_xlfn.XLOOKUP(H681,Calendar!O:O,Calendar!N:N,,-1),""))</f>
        <v/>
      </c>
    </row>
    <row r="682" spans="34:34" hidden="1" x14ac:dyDescent="0.35">
      <c r="AH682" s="16" t="str">
        <f>IF(AND(B682="Premier League",E682="Live"),_xlfn.XLOOKUP(_xlfn.TEXTJOIN(" vs ",,C682:D682),Calendar!G:G,Calendar!B:B),IF(AND(B682="Premier League",E682="Highlights"),_xlfn.XLOOKUP(H682,Calendar!O:O,Calendar!N:N,,-1),""))</f>
        <v/>
      </c>
    </row>
    <row r="683" spans="34:34" hidden="1" x14ac:dyDescent="0.35">
      <c r="AH683" s="16" t="str">
        <f>IF(AND(B683="Premier League",E683="Live"),_xlfn.XLOOKUP(_xlfn.TEXTJOIN(" vs ",,C683:D683),Calendar!G:G,Calendar!B:B),IF(AND(B683="Premier League",E683="Highlights"),_xlfn.XLOOKUP(H683,Calendar!O:O,Calendar!N:N,,-1),""))</f>
        <v/>
      </c>
    </row>
    <row r="684" spans="34:34" hidden="1" x14ac:dyDescent="0.35">
      <c r="AH684" s="16" t="str">
        <f>IF(AND(B684="Premier League",E684="Live"),_xlfn.XLOOKUP(_xlfn.TEXTJOIN(" vs ",,C684:D684),Calendar!G:G,Calendar!B:B),IF(AND(B684="Premier League",E684="Highlights"),_xlfn.XLOOKUP(H684,Calendar!O:O,Calendar!N:N,,-1),""))</f>
        <v/>
      </c>
    </row>
    <row r="685" spans="34:34" hidden="1" x14ac:dyDescent="0.35">
      <c r="AH685" s="16" t="str">
        <f>IF(AND(B685="Premier League",E685="Live"),_xlfn.XLOOKUP(_xlfn.TEXTJOIN(" vs ",,C685:D685),Calendar!G:G,Calendar!B:B),IF(AND(B685="Premier League",E685="Highlights"),_xlfn.XLOOKUP(H685,Calendar!O:O,Calendar!N:N,,-1),""))</f>
        <v/>
      </c>
    </row>
    <row r="686" spans="34:34" hidden="1" x14ac:dyDescent="0.35">
      <c r="AH686" s="16" t="str">
        <f>IF(AND(B686="Premier League",E686="Live"),_xlfn.XLOOKUP(_xlfn.TEXTJOIN(" vs ",,C686:D686),Calendar!G:G,Calendar!B:B),IF(AND(B686="Premier League",E686="Highlights"),_xlfn.XLOOKUP(H686,Calendar!O:O,Calendar!N:N,,-1),""))</f>
        <v/>
      </c>
    </row>
    <row r="687" spans="34:34" hidden="1" x14ac:dyDescent="0.35">
      <c r="AH687" s="16" t="str">
        <f>IF(AND(B687="Premier League",E687="Live"),_xlfn.XLOOKUP(_xlfn.TEXTJOIN(" vs ",,C687:D687),Calendar!G:G,Calendar!B:B),IF(AND(B687="Premier League",E687="Highlights"),_xlfn.XLOOKUP(H687,Calendar!O:O,Calendar!N:N,,-1),""))</f>
        <v/>
      </c>
    </row>
    <row r="688" spans="34:34" hidden="1" x14ac:dyDescent="0.35">
      <c r="AH688" s="16" t="str">
        <f>IF(AND(B688="Premier League",E688="Live"),_xlfn.XLOOKUP(_xlfn.TEXTJOIN(" vs ",,C688:D688),Calendar!G:G,Calendar!B:B),IF(AND(B688="Premier League",E688="Highlights"),_xlfn.XLOOKUP(H688,Calendar!O:O,Calendar!N:N,,-1),""))</f>
        <v/>
      </c>
    </row>
    <row r="689" spans="34:34" hidden="1" x14ac:dyDescent="0.35">
      <c r="AH689" s="16" t="str">
        <f>IF(AND(B689="Premier League",E689="Live"),_xlfn.XLOOKUP(_xlfn.TEXTJOIN(" vs ",,C689:D689),Calendar!G:G,Calendar!B:B),IF(AND(B689="Premier League",E689="Highlights"),_xlfn.XLOOKUP(H689,Calendar!O:O,Calendar!N:N,,-1),""))</f>
        <v/>
      </c>
    </row>
    <row r="690" spans="34:34" hidden="1" x14ac:dyDescent="0.35">
      <c r="AH690" s="16" t="str">
        <f>IF(AND(B690="Premier League",E690="Live"),_xlfn.XLOOKUP(_xlfn.TEXTJOIN(" vs ",,C690:D690),Calendar!G:G,Calendar!B:B),IF(AND(B690="Premier League",E690="Highlights"),_xlfn.XLOOKUP(H690,Calendar!O:O,Calendar!N:N,,-1),""))</f>
        <v/>
      </c>
    </row>
    <row r="691" spans="34:34" hidden="1" x14ac:dyDescent="0.35">
      <c r="AH691" s="16" t="str">
        <f>IF(AND(B691="Premier League",E691="Live"),_xlfn.XLOOKUP(_xlfn.TEXTJOIN(" vs ",,C691:D691),Calendar!G:G,Calendar!B:B),IF(AND(B691="Premier League",E691="Highlights"),_xlfn.XLOOKUP(H691,Calendar!O:O,Calendar!N:N,,-1),""))</f>
        <v/>
      </c>
    </row>
    <row r="692" spans="34:34" hidden="1" x14ac:dyDescent="0.35">
      <c r="AH692" s="16" t="str">
        <f>IF(AND(B692="Premier League",E692="Live"),_xlfn.XLOOKUP(_xlfn.TEXTJOIN(" vs ",,C692:D692),Calendar!G:G,Calendar!B:B),IF(AND(B692="Premier League",E692="Highlights"),_xlfn.XLOOKUP(H692,Calendar!O:O,Calendar!N:N,,-1),""))</f>
        <v/>
      </c>
    </row>
    <row r="693" spans="34:34" hidden="1" x14ac:dyDescent="0.35">
      <c r="AH693" s="16" t="str">
        <f>IF(AND(B693="Premier League",E693="Live"),_xlfn.XLOOKUP(_xlfn.TEXTJOIN(" vs ",,C693:D693),Calendar!G:G,Calendar!B:B),IF(AND(B693="Premier League",E693="Highlights"),_xlfn.XLOOKUP(H693,Calendar!O:O,Calendar!N:N,,-1),""))</f>
        <v/>
      </c>
    </row>
    <row r="694" spans="34:34" hidden="1" x14ac:dyDescent="0.35">
      <c r="AH694" s="16" t="str">
        <f>IF(AND(B694="Premier League",E694="Live"),_xlfn.XLOOKUP(_xlfn.TEXTJOIN(" vs ",,C694:D694),Calendar!G:G,Calendar!B:B),IF(AND(B694="Premier League",E694="Highlights"),_xlfn.XLOOKUP(H694,Calendar!O:O,Calendar!N:N,,-1),""))</f>
        <v/>
      </c>
    </row>
    <row r="695" spans="34:34" hidden="1" x14ac:dyDescent="0.35">
      <c r="AH695" s="16" t="str">
        <f>IF(AND(B695="Premier League",E695="Live"),_xlfn.XLOOKUP(_xlfn.TEXTJOIN(" vs ",,C695:D695),Calendar!G:G,Calendar!B:B),IF(AND(B695="Premier League",E695="Highlights"),_xlfn.XLOOKUP(H695,Calendar!O:O,Calendar!N:N,,-1),""))</f>
        <v/>
      </c>
    </row>
    <row r="696" spans="34:34" hidden="1" x14ac:dyDescent="0.35">
      <c r="AH696" s="16" t="str">
        <f>IF(AND(B696="Premier League",E696="Live"),_xlfn.XLOOKUP(_xlfn.TEXTJOIN(" vs ",,C696:D696),Calendar!G:G,Calendar!B:B),IF(AND(B696="Premier League",E696="Highlights"),_xlfn.XLOOKUP(H696,Calendar!O:O,Calendar!N:N,,-1),""))</f>
        <v/>
      </c>
    </row>
    <row r="697" spans="34:34" hidden="1" x14ac:dyDescent="0.35">
      <c r="AH697" s="16" t="str">
        <f>IF(AND(B697="Premier League",E697="Live"),_xlfn.XLOOKUP(_xlfn.TEXTJOIN(" vs ",,C697:D697),Calendar!G:G,Calendar!B:B),IF(AND(B697="Premier League",E697="Highlights"),_xlfn.XLOOKUP(H697,Calendar!O:O,Calendar!N:N,,-1),""))</f>
        <v/>
      </c>
    </row>
    <row r="698" spans="34:34" hidden="1" x14ac:dyDescent="0.35">
      <c r="AH698" s="16" t="str">
        <f>IF(AND(B698="Premier League",E698="Live"),_xlfn.XLOOKUP(_xlfn.TEXTJOIN(" vs ",,C698:D698),Calendar!G:G,Calendar!B:B),IF(AND(B698="Premier League",E698="Highlights"),_xlfn.XLOOKUP(H698,Calendar!O:O,Calendar!N:N,,-1),""))</f>
        <v/>
      </c>
    </row>
    <row r="699" spans="34:34" hidden="1" x14ac:dyDescent="0.35">
      <c r="AH699" s="16" t="str">
        <f>IF(AND(B699="Premier League",E699="Live"),_xlfn.XLOOKUP(_xlfn.TEXTJOIN(" vs ",,C699:D699),Calendar!G:G,Calendar!B:B),IF(AND(B699="Premier League",E699="Highlights"),_xlfn.XLOOKUP(H699,Calendar!O:O,Calendar!N:N,,-1),""))</f>
        <v/>
      </c>
    </row>
    <row r="700" spans="34:34" hidden="1" x14ac:dyDescent="0.35">
      <c r="AH700" s="16" t="str">
        <f>IF(AND(B700="Premier League",E700="Live"),_xlfn.XLOOKUP(_xlfn.TEXTJOIN(" vs ",,C700:D700),Calendar!G:G,Calendar!B:B),IF(AND(B700="Premier League",E700="Highlights"),_xlfn.XLOOKUP(H700,Calendar!O:O,Calendar!N:N,,-1),""))</f>
        <v/>
      </c>
    </row>
    <row r="701" spans="34:34" hidden="1" x14ac:dyDescent="0.35">
      <c r="AH701" s="16" t="str">
        <f>IF(AND(B701="Premier League",E701="Live"),_xlfn.XLOOKUP(_xlfn.TEXTJOIN(" vs ",,C701:D701),Calendar!G:G,Calendar!B:B),IF(AND(B701="Premier League",E701="Highlights"),_xlfn.XLOOKUP(H701,Calendar!O:O,Calendar!N:N,,-1),""))</f>
        <v/>
      </c>
    </row>
    <row r="702" spans="34:34" hidden="1" x14ac:dyDescent="0.35">
      <c r="AH702" s="16" t="str">
        <f>IF(AND(B702="Premier League",E702="Live"),_xlfn.XLOOKUP(_xlfn.TEXTJOIN(" vs ",,C702:D702),Calendar!G:G,Calendar!B:B),IF(AND(B702="Premier League",E702="Highlights"),_xlfn.XLOOKUP(H702,Calendar!O:O,Calendar!N:N,,-1),""))</f>
        <v/>
      </c>
    </row>
    <row r="703" spans="34:34" hidden="1" x14ac:dyDescent="0.35">
      <c r="AH703" s="16" t="str">
        <f>IF(AND(B703="Premier League",E703="Live"),_xlfn.XLOOKUP(_xlfn.TEXTJOIN(" vs ",,C703:D703),Calendar!G:G,Calendar!B:B),IF(AND(B703="Premier League",E703="Highlights"),_xlfn.XLOOKUP(H703,Calendar!O:O,Calendar!N:N,,-1),""))</f>
        <v/>
      </c>
    </row>
    <row r="704" spans="34:34" hidden="1" x14ac:dyDescent="0.35">
      <c r="AH704" s="16" t="str">
        <f>IF(AND(B704="Premier League",E704="Live"),_xlfn.XLOOKUP(_xlfn.TEXTJOIN(" vs ",,C704:D704),Calendar!G:G,Calendar!B:B),IF(AND(B704="Premier League",E704="Highlights"),_xlfn.XLOOKUP(H704,Calendar!O:O,Calendar!N:N,,-1),""))</f>
        <v/>
      </c>
    </row>
    <row r="705" spans="34:34" hidden="1" x14ac:dyDescent="0.35">
      <c r="AH705" s="16" t="str">
        <f>IF(AND(B705="Premier League",E705="Live"),_xlfn.XLOOKUP(_xlfn.TEXTJOIN(" vs ",,C705:D705),Calendar!G:G,Calendar!B:B),IF(AND(B705="Premier League",E705="Highlights"),_xlfn.XLOOKUP(H705,Calendar!O:O,Calendar!N:N,,-1),""))</f>
        <v/>
      </c>
    </row>
    <row r="706" spans="34:34" hidden="1" x14ac:dyDescent="0.35">
      <c r="AH706" s="16" t="str">
        <f>IF(AND(B706="Premier League",E706="Live"),_xlfn.XLOOKUP(_xlfn.TEXTJOIN(" vs ",,C706:D706),Calendar!G:G,Calendar!B:B),IF(AND(B706="Premier League",E706="Highlights"),_xlfn.XLOOKUP(H706,Calendar!O:O,Calendar!N:N,,-1),""))</f>
        <v/>
      </c>
    </row>
    <row r="707" spans="34:34" hidden="1" x14ac:dyDescent="0.35">
      <c r="AH707" s="16" t="str">
        <f>IF(AND(B707="Premier League",E707="Live"),_xlfn.XLOOKUP(_xlfn.TEXTJOIN(" vs ",,C707:D707),Calendar!G:G,Calendar!B:B),IF(AND(B707="Premier League",E707="Highlights"),_xlfn.XLOOKUP(H707,Calendar!O:O,Calendar!N:N,,-1),""))</f>
        <v/>
      </c>
    </row>
    <row r="708" spans="34:34" hidden="1" x14ac:dyDescent="0.35">
      <c r="AH708" s="16" t="str">
        <f>IF(AND(B708="Premier League",E708="Live"),_xlfn.XLOOKUP(_xlfn.TEXTJOIN(" vs ",,C708:D708),Calendar!G:G,Calendar!B:B),IF(AND(B708="Premier League",E708="Highlights"),_xlfn.XLOOKUP(H708,Calendar!O:O,Calendar!N:N,,-1),""))</f>
        <v/>
      </c>
    </row>
    <row r="709" spans="34:34" hidden="1" x14ac:dyDescent="0.35">
      <c r="AH709" s="16" t="str">
        <f>IF(AND(B709="Premier League",E709="Live"),_xlfn.XLOOKUP(_xlfn.TEXTJOIN(" vs ",,C709:D709),Calendar!G:G,Calendar!B:B),IF(AND(B709="Premier League",E709="Highlights"),_xlfn.XLOOKUP(H709,Calendar!O:O,Calendar!N:N,,-1),""))</f>
        <v/>
      </c>
    </row>
    <row r="710" spans="34:34" hidden="1" x14ac:dyDescent="0.35">
      <c r="AH710" s="16" t="str">
        <f>IF(AND(B710="Premier League",E710="Live"),_xlfn.XLOOKUP(_xlfn.TEXTJOIN(" vs ",,C710:D710),Calendar!G:G,Calendar!B:B),IF(AND(B710="Premier League",E710="Highlights"),_xlfn.XLOOKUP(H710,Calendar!O:O,Calendar!N:N,,-1),""))</f>
        <v/>
      </c>
    </row>
    <row r="711" spans="34:34" hidden="1" x14ac:dyDescent="0.35">
      <c r="AH711" s="16" t="str">
        <f>IF(AND(B711="Premier League",E711="Live"),_xlfn.XLOOKUP(_xlfn.TEXTJOIN(" vs ",,C711:D711),Calendar!G:G,Calendar!B:B),IF(AND(B711="Premier League",E711="Highlights"),_xlfn.XLOOKUP(H711,Calendar!O:O,Calendar!N:N,,-1),""))</f>
        <v/>
      </c>
    </row>
    <row r="712" spans="34:34" hidden="1" x14ac:dyDescent="0.35">
      <c r="AH712" s="16" t="str">
        <f>IF(AND(B712="Premier League",E712="Live"),_xlfn.XLOOKUP(_xlfn.TEXTJOIN(" vs ",,C712:D712),Calendar!G:G,Calendar!B:B),IF(AND(B712="Premier League",E712="Highlights"),_xlfn.XLOOKUP(H712,Calendar!O:O,Calendar!N:N,,-1),""))</f>
        <v/>
      </c>
    </row>
    <row r="713" spans="34:34" hidden="1" x14ac:dyDescent="0.35">
      <c r="AH713" s="16" t="str">
        <f>IF(AND(B713="Premier League",E713="Live"),_xlfn.XLOOKUP(_xlfn.TEXTJOIN(" vs ",,C713:D713),Calendar!G:G,Calendar!B:B),IF(AND(B713="Premier League",E713="Highlights"),_xlfn.XLOOKUP(H713,Calendar!O:O,Calendar!N:N,,-1),""))</f>
        <v/>
      </c>
    </row>
    <row r="714" spans="34:34" hidden="1" x14ac:dyDescent="0.35">
      <c r="AH714" s="16" t="str">
        <f>IF(AND(B714="Premier League",E714="Live"),_xlfn.XLOOKUP(_xlfn.TEXTJOIN(" vs ",,C714:D714),Calendar!G:G,Calendar!B:B),IF(AND(B714="Premier League",E714="Highlights"),_xlfn.XLOOKUP(H714,Calendar!O:O,Calendar!N:N,,-1),""))</f>
        <v/>
      </c>
    </row>
    <row r="715" spans="34:34" hidden="1" x14ac:dyDescent="0.35">
      <c r="AH715" s="16" t="str">
        <f>IF(AND(B715="Premier League",E715="Live"),_xlfn.XLOOKUP(_xlfn.TEXTJOIN(" vs ",,C715:D715),Calendar!G:G,Calendar!B:B),IF(AND(B715="Premier League",E715="Highlights"),_xlfn.XLOOKUP(H715,Calendar!O:O,Calendar!N:N,,-1),""))</f>
        <v/>
      </c>
    </row>
    <row r="716" spans="34:34" hidden="1" x14ac:dyDescent="0.35">
      <c r="AH716" s="16" t="str">
        <f>IF(AND(B716="Premier League",E716="Live"),_xlfn.XLOOKUP(_xlfn.TEXTJOIN(" vs ",,C716:D716),Calendar!G:G,Calendar!B:B),IF(AND(B716="Premier League",E716="Highlights"),_xlfn.XLOOKUP(H716,Calendar!O:O,Calendar!N:N,,-1),""))</f>
        <v/>
      </c>
    </row>
    <row r="717" spans="34:34" hidden="1" x14ac:dyDescent="0.35">
      <c r="AH717" s="16" t="str">
        <f>IF(AND(B717="Premier League",E717="Live"),_xlfn.XLOOKUP(_xlfn.TEXTJOIN(" vs ",,C717:D717),Calendar!G:G,Calendar!B:B),IF(AND(B717="Premier League",E717="Highlights"),_xlfn.XLOOKUP(H717,Calendar!O:O,Calendar!N:N,,-1),""))</f>
        <v/>
      </c>
    </row>
    <row r="718" spans="34:34" hidden="1" x14ac:dyDescent="0.35">
      <c r="AH718" s="16" t="str">
        <f>IF(AND(B718="Premier League",E718="Live"),_xlfn.XLOOKUP(_xlfn.TEXTJOIN(" vs ",,C718:D718),Calendar!G:G,Calendar!B:B),IF(AND(B718="Premier League",E718="Highlights"),_xlfn.XLOOKUP(H718,Calendar!O:O,Calendar!N:N,,-1),""))</f>
        <v/>
      </c>
    </row>
    <row r="719" spans="34:34" hidden="1" x14ac:dyDescent="0.35">
      <c r="AH719" s="16" t="str">
        <f>IF(AND(B719="Premier League",E719="Live"),_xlfn.XLOOKUP(_xlfn.TEXTJOIN(" vs ",,C719:D719),Calendar!G:G,Calendar!B:B),IF(AND(B719="Premier League",E719="Highlights"),_xlfn.XLOOKUP(H719,Calendar!O:O,Calendar!N:N,,-1),""))</f>
        <v/>
      </c>
    </row>
    <row r="720" spans="34:34" hidden="1" x14ac:dyDescent="0.35">
      <c r="AH720" s="16" t="str">
        <f>IF(AND(B720="Premier League",E720="Live"),_xlfn.XLOOKUP(_xlfn.TEXTJOIN(" vs ",,C720:D720),Calendar!G:G,Calendar!B:B),IF(AND(B720="Premier League",E720="Highlights"),_xlfn.XLOOKUP(H720,Calendar!O:O,Calendar!N:N,,-1),""))</f>
        <v/>
      </c>
    </row>
    <row r="721" spans="34:34" hidden="1" x14ac:dyDescent="0.35">
      <c r="AH721" s="16" t="str">
        <f>IF(AND(B721="Premier League",E721="Live"),_xlfn.XLOOKUP(_xlfn.TEXTJOIN(" vs ",,C721:D721),Calendar!G:G,Calendar!B:B),IF(AND(B721="Premier League",E721="Highlights"),_xlfn.XLOOKUP(H721,Calendar!O:O,Calendar!N:N,,-1),""))</f>
        <v/>
      </c>
    </row>
    <row r="722" spans="34:34" hidden="1" x14ac:dyDescent="0.35">
      <c r="AH722" s="16" t="str">
        <f>IF(AND(B722="Premier League",E722="Live"),_xlfn.XLOOKUP(_xlfn.TEXTJOIN(" vs ",,C722:D722),Calendar!G:G,Calendar!B:B),IF(AND(B722="Premier League",E722="Highlights"),_xlfn.XLOOKUP(H722,Calendar!O:O,Calendar!N:N,,-1),""))</f>
        <v/>
      </c>
    </row>
    <row r="723" spans="34:34" hidden="1" x14ac:dyDescent="0.35">
      <c r="AH723" s="16" t="str">
        <f>IF(AND(B723="Premier League",E723="Live"),_xlfn.XLOOKUP(_xlfn.TEXTJOIN(" vs ",,C723:D723),Calendar!G:G,Calendar!B:B),IF(AND(B723="Premier League",E723="Highlights"),_xlfn.XLOOKUP(H723,Calendar!O:O,Calendar!N:N,,-1),""))</f>
        <v/>
      </c>
    </row>
    <row r="724" spans="34:34" hidden="1" x14ac:dyDescent="0.35">
      <c r="AH724" s="16" t="str">
        <f>IF(AND(B724="Premier League",E724="Live"),_xlfn.XLOOKUP(_xlfn.TEXTJOIN(" vs ",,C724:D724),Calendar!G:G,Calendar!B:B),IF(AND(B724="Premier League",E724="Highlights"),_xlfn.XLOOKUP(H724,Calendar!O:O,Calendar!N:N,,-1),""))</f>
        <v/>
      </c>
    </row>
    <row r="725" spans="34:34" hidden="1" x14ac:dyDescent="0.35">
      <c r="AH725" s="16" t="str">
        <f>IF(AND(B725="Premier League",E725="Live"),_xlfn.XLOOKUP(_xlfn.TEXTJOIN(" vs ",,C725:D725),Calendar!G:G,Calendar!B:B),IF(AND(B725="Premier League",E725="Highlights"),_xlfn.XLOOKUP(H725,Calendar!O:O,Calendar!N:N,,-1),""))</f>
        <v/>
      </c>
    </row>
    <row r="726" spans="34:34" hidden="1" x14ac:dyDescent="0.35">
      <c r="AH726" s="16" t="str">
        <f>IF(AND(B726="Premier League",E726="Live"),_xlfn.XLOOKUP(_xlfn.TEXTJOIN(" vs ",,C726:D726),Calendar!G:G,Calendar!B:B),IF(AND(B726="Premier League",E726="Highlights"),_xlfn.XLOOKUP(H726,Calendar!O:O,Calendar!N:N,,-1),""))</f>
        <v/>
      </c>
    </row>
    <row r="727" spans="34:34" hidden="1" x14ac:dyDescent="0.35">
      <c r="AH727" s="16" t="str">
        <f>IF(AND(B727="Premier League",E727="Live"),_xlfn.XLOOKUP(_xlfn.TEXTJOIN(" vs ",,C727:D727),Calendar!G:G,Calendar!B:B),IF(AND(B727="Premier League",E727="Highlights"),_xlfn.XLOOKUP(H727,Calendar!O:O,Calendar!N:N,,-1),""))</f>
        <v/>
      </c>
    </row>
    <row r="728" spans="34:34" hidden="1" x14ac:dyDescent="0.35">
      <c r="AH728" s="16" t="str">
        <f>IF(AND(B728="Premier League",E728="Live"),_xlfn.XLOOKUP(_xlfn.TEXTJOIN(" vs ",,C728:D728),Calendar!G:G,Calendar!B:B),IF(AND(B728="Premier League",E728="Highlights"),_xlfn.XLOOKUP(H728,Calendar!O:O,Calendar!N:N,,-1),""))</f>
        <v/>
      </c>
    </row>
    <row r="729" spans="34:34" hidden="1" x14ac:dyDescent="0.35">
      <c r="AH729" s="16" t="str">
        <f>IF(AND(B729="Premier League",E729="Live"),_xlfn.XLOOKUP(_xlfn.TEXTJOIN(" vs ",,C729:D729),Calendar!G:G,Calendar!B:B),IF(AND(B729="Premier League",E729="Highlights"),_xlfn.XLOOKUP(H729,Calendar!O:O,Calendar!N:N,,-1),""))</f>
        <v/>
      </c>
    </row>
    <row r="730" spans="34:34" hidden="1" x14ac:dyDescent="0.35">
      <c r="AH730" s="16" t="str">
        <f>IF(AND(B730="Premier League",E730="Live"),_xlfn.XLOOKUP(_xlfn.TEXTJOIN(" vs ",,C730:D730),Calendar!G:G,Calendar!B:B),IF(AND(B730="Premier League",E730="Highlights"),_xlfn.XLOOKUP(H730,Calendar!O:O,Calendar!N:N,,-1),""))</f>
        <v/>
      </c>
    </row>
    <row r="731" spans="34:34" hidden="1" x14ac:dyDescent="0.35">
      <c r="AH731" s="16" t="str">
        <f>IF(AND(B731="Premier League",E731="Live"),_xlfn.XLOOKUP(_xlfn.TEXTJOIN(" vs ",,C731:D731),Calendar!G:G,Calendar!B:B),IF(AND(B731="Premier League",E731="Highlights"),_xlfn.XLOOKUP(H731,Calendar!O:O,Calendar!N:N,,-1),""))</f>
        <v/>
      </c>
    </row>
    <row r="732" spans="34:34" hidden="1" x14ac:dyDescent="0.35">
      <c r="AH732" s="16" t="str">
        <f>IF(AND(B732="Premier League",E732="Live"),_xlfn.XLOOKUP(_xlfn.TEXTJOIN(" vs ",,C732:D732),Calendar!G:G,Calendar!B:B),IF(AND(B732="Premier League",E732="Highlights"),_xlfn.XLOOKUP(H732,Calendar!O:O,Calendar!N:N,,-1),""))</f>
        <v/>
      </c>
    </row>
    <row r="733" spans="34:34" hidden="1" x14ac:dyDescent="0.35">
      <c r="AH733" s="16" t="str">
        <f>IF(AND(B733="Premier League",E733="Live"),_xlfn.XLOOKUP(_xlfn.TEXTJOIN(" vs ",,C733:D733),Calendar!G:G,Calendar!B:B),IF(AND(B733="Premier League",E733="Highlights"),_xlfn.XLOOKUP(H733,Calendar!O:O,Calendar!N:N,,-1),""))</f>
        <v/>
      </c>
    </row>
    <row r="734" spans="34:34" hidden="1" x14ac:dyDescent="0.35">
      <c r="AH734" s="16" t="str">
        <f>IF(AND(B734="Premier League",E734="Live"),_xlfn.XLOOKUP(_xlfn.TEXTJOIN(" vs ",,C734:D734),Calendar!G:G,Calendar!B:B),IF(AND(B734="Premier League",E734="Highlights"),_xlfn.XLOOKUP(H734,Calendar!O:O,Calendar!N:N,,-1),""))</f>
        <v/>
      </c>
    </row>
    <row r="735" spans="34:34" hidden="1" x14ac:dyDescent="0.35">
      <c r="AH735" s="16" t="str">
        <f>IF(AND(B735="Premier League",E735="Live"),_xlfn.XLOOKUP(_xlfn.TEXTJOIN(" vs ",,C735:D735),Calendar!G:G,Calendar!B:B),IF(AND(B735="Premier League",E735="Highlights"),_xlfn.XLOOKUP(H735,Calendar!O:O,Calendar!N:N,,-1),""))</f>
        <v/>
      </c>
    </row>
    <row r="736" spans="34:34" hidden="1" x14ac:dyDescent="0.35">
      <c r="AH736" s="16" t="str">
        <f>IF(AND(B736="Premier League",E736="Live"),_xlfn.XLOOKUP(_xlfn.TEXTJOIN(" vs ",,C736:D736),Calendar!G:G,Calendar!B:B),IF(AND(B736="Premier League",E736="Highlights"),_xlfn.XLOOKUP(H736,Calendar!O:O,Calendar!N:N,,-1),""))</f>
        <v/>
      </c>
    </row>
    <row r="737" spans="34:34" hidden="1" x14ac:dyDescent="0.35">
      <c r="AH737" s="16" t="str">
        <f>IF(AND(B737="Premier League",E737="Live"),_xlfn.XLOOKUP(_xlfn.TEXTJOIN(" vs ",,C737:D737),Calendar!G:G,Calendar!B:B),IF(AND(B737="Premier League",E737="Highlights"),_xlfn.XLOOKUP(H737,Calendar!O:O,Calendar!N:N,,-1),""))</f>
        <v/>
      </c>
    </row>
    <row r="738" spans="34:34" hidden="1" x14ac:dyDescent="0.35">
      <c r="AH738" s="16" t="str">
        <f>IF(AND(B738="Premier League",E738="Live"),_xlfn.XLOOKUP(_xlfn.TEXTJOIN(" vs ",,C738:D738),Calendar!G:G,Calendar!B:B),IF(AND(B738="Premier League",E738="Highlights"),_xlfn.XLOOKUP(H738,Calendar!O:O,Calendar!N:N,,-1),""))</f>
        <v/>
      </c>
    </row>
    <row r="739" spans="34:34" hidden="1" x14ac:dyDescent="0.35">
      <c r="AH739" s="16" t="str">
        <f>IF(AND(B739="Premier League",E739="Live"),_xlfn.XLOOKUP(_xlfn.TEXTJOIN(" vs ",,C739:D739),Calendar!G:G,Calendar!B:B),IF(AND(B739="Premier League",E739="Highlights"),_xlfn.XLOOKUP(H739,Calendar!O:O,Calendar!N:N,,-1),""))</f>
        <v/>
      </c>
    </row>
    <row r="740" spans="34:34" hidden="1" x14ac:dyDescent="0.35">
      <c r="AH740" s="16" t="str">
        <f>IF(AND(B740="Premier League",E740="Live"),_xlfn.XLOOKUP(_xlfn.TEXTJOIN(" vs ",,C740:D740),Calendar!G:G,Calendar!B:B),IF(AND(B740="Premier League",E740="Highlights"),_xlfn.XLOOKUP(H740,Calendar!O:O,Calendar!N:N,,-1),""))</f>
        <v/>
      </c>
    </row>
    <row r="741" spans="34:34" hidden="1" x14ac:dyDescent="0.35">
      <c r="AH741" s="16" t="str">
        <f>IF(AND(B741="Premier League",E741="Live"),_xlfn.XLOOKUP(_xlfn.TEXTJOIN(" vs ",,C741:D741),Calendar!G:G,Calendar!B:B),IF(AND(B741="Premier League",E741="Highlights"),_xlfn.XLOOKUP(H741,Calendar!O:O,Calendar!N:N,,-1),""))</f>
        <v/>
      </c>
    </row>
    <row r="742" spans="34:34" hidden="1" x14ac:dyDescent="0.35">
      <c r="AH742" s="16" t="str">
        <f>IF(AND(B742="Premier League",E742="Live"),_xlfn.XLOOKUP(_xlfn.TEXTJOIN(" vs ",,C742:D742),Calendar!G:G,Calendar!B:B),IF(AND(B742="Premier League",E742="Highlights"),_xlfn.XLOOKUP(H742,Calendar!O:O,Calendar!N:N,,-1),""))</f>
        <v/>
      </c>
    </row>
    <row r="743" spans="34:34" hidden="1" x14ac:dyDescent="0.35">
      <c r="AH743" s="16" t="str">
        <f>IF(AND(B743="Premier League",E743="Live"),_xlfn.XLOOKUP(_xlfn.TEXTJOIN(" vs ",,C743:D743),Calendar!G:G,Calendar!B:B),IF(AND(B743="Premier League",E743="Highlights"),_xlfn.XLOOKUP(H743,Calendar!O:O,Calendar!N:N,,-1),""))</f>
        <v/>
      </c>
    </row>
    <row r="744" spans="34:34" hidden="1" x14ac:dyDescent="0.35">
      <c r="AH744" s="16" t="str">
        <f>IF(AND(B744="Premier League",E744="Live"),_xlfn.XLOOKUP(_xlfn.TEXTJOIN(" vs ",,C744:D744),Calendar!G:G,Calendar!B:B),IF(AND(B744="Premier League",E744="Highlights"),_xlfn.XLOOKUP(H744,Calendar!O:O,Calendar!N:N,,-1),""))</f>
        <v/>
      </c>
    </row>
    <row r="745" spans="34:34" hidden="1" x14ac:dyDescent="0.35">
      <c r="AH745" s="16" t="str">
        <f>IF(AND(B745="Premier League",E745="Live"),_xlfn.XLOOKUP(_xlfn.TEXTJOIN(" vs ",,C745:D745),Calendar!G:G,Calendar!B:B),IF(AND(B745="Premier League",E745="Highlights"),_xlfn.XLOOKUP(H745,Calendar!O:O,Calendar!N:N,,-1),""))</f>
        <v/>
      </c>
    </row>
    <row r="746" spans="34:34" hidden="1" x14ac:dyDescent="0.35">
      <c r="AH746" s="16" t="str">
        <f>IF(AND(B746="Premier League",E746="Live"),_xlfn.XLOOKUP(_xlfn.TEXTJOIN(" vs ",,C746:D746),Calendar!G:G,Calendar!B:B),IF(AND(B746="Premier League",E746="Highlights"),_xlfn.XLOOKUP(H746,Calendar!O:O,Calendar!N:N,,-1),""))</f>
        <v/>
      </c>
    </row>
    <row r="747" spans="34:34" hidden="1" x14ac:dyDescent="0.35">
      <c r="AH747" s="16" t="str">
        <f>IF(AND(B747="Premier League",E747="Live"),_xlfn.XLOOKUP(_xlfn.TEXTJOIN(" vs ",,C747:D747),Calendar!G:G,Calendar!B:B),IF(AND(B747="Premier League",E747="Highlights"),_xlfn.XLOOKUP(H747,Calendar!O:O,Calendar!N:N,,-1),""))</f>
        <v/>
      </c>
    </row>
    <row r="748" spans="34:34" hidden="1" x14ac:dyDescent="0.35">
      <c r="AH748" s="16" t="str">
        <f>IF(AND(B748="Premier League",E748="Live"),_xlfn.XLOOKUP(_xlfn.TEXTJOIN(" vs ",,C748:D748),Calendar!G:G,Calendar!B:B),IF(AND(B748="Premier League",E748="Highlights"),_xlfn.XLOOKUP(H748,Calendar!O:O,Calendar!N:N,,-1),""))</f>
        <v/>
      </c>
    </row>
    <row r="749" spans="34:34" hidden="1" x14ac:dyDescent="0.35">
      <c r="AH749" s="16" t="str">
        <f>IF(AND(B749="Premier League",E749="Live"),_xlfn.XLOOKUP(_xlfn.TEXTJOIN(" vs ",,C749:D749),Calendar!G:G,Calendar!B:B),IF(AND(B749="Premier League",E749="Highlights"),_xlfn.XLOOKUP(H749,Calendar!O:O,Calendar!N:N,,-1),""))</f>
        <v/>
      </c>
    </row>
    <row r="750" spans="34:34" hidden="1" x14ac:dyDescent="0.35">
      <c r="AH750" s="16" t="str">
        <f>IF(AND(B750="Premier League",E750="Live"),_xlfn.XLOOKUP(_xlfn.TEXTJOIN(" vs ",,C750:D750),Calendar!G:G,Calendar!B:B),IF(AND(B750="Premier League",E750="Highlights"),_xlfn.XLOOKUP(H750,Calendar!O:O,Calendar!N:N,,-1),""))</f>
        <v/>
      </c>
    </row>
    <row r="751" spans="34:34" hidden="1" x14ac:dyDescent="0.35">
      <c r="AH751" s="16" t="str">
        <f>IF(AND(B751="Premier League",E751="Live"),_xlfn.XLOOKUP(_xlfn.TEXTJOIN(" vs ",,C751:D751),Calendar!G:G,Calendar!B:B),IF(AND(B751="Premier League",E751="Highlights"),_xlfn.XLOOKUP(H751,Calendar!O:O,Calendar!N:N,,-1),""))</f>
        <v/>
      </c>
    </row>
    <row r="752" spans="34:34" hidden="1" x14ac:dyDescent="0.35">
      <c r="AH752" s="16" t="str">
        <f>IF(AND(B752="Premier League",E752="Live"),_xlfn.XLOOKUP(_xlfn.TEXTJOIN(" vs ",,C752:D752),Calendar!G:G,Calendar!B:B),IF(AND(B752="Premier League",E752="Highlights"),_xlfn.XLOOKUP(H752,Calendar!O:O,Calendar!N:N,,-1),""))</f>
        <v/>
      </c>
    </row>
    <row r="753" spans="34:34" hidden="1" x14ac:dyDescent="0.35">
      <c r="AH753" s="16" t="str">
        <f>IF(AND(B753="Premier League",E753="Live"),_xlfn.XLOOKUP(_xlfn.TEXTJOIN(" vs ",,C753:D753),Calendar!G:G,Calendar!B:B),IF(AND(B753="Premier League",E753="Highlights"),_xlfn.XLOOKUP(H753,Calendar!O:O,Calendar!N:N,,-1),""))</f>
        <v/>
      </c>
    </row>
    <row r="754" spans="34:34" hidden="1" x14ac:dyDescent="0.35">
      <c r="AH754" s="16" t="str">
        <f>IF(AND(B754="Premier League",E754="Live"),_xlfn.XLOOKUP(_xlfn.TEXTJOIN(" vs ",,C754:D754),Calendar!G:G,Calendar!B:B),IF(AND(B754="Premier League",E754="Highlights"),_xlfn.XLOOKUP(H754,Calendar!O:O,Calendar!N:N,,-1),""))</f>
        <v/>
      </c>
    </row>
    <row r="755" spans="34:34" hidden="1" x14ac:dyDescent="0.35">
      <c r="AH755" s="16" t="str">
        <f>IF(AND(B755="Premier League",E755="Live"),_xlfn.XLOOKUP(_xlfn.TEXTJOIN(" vs ",,C755:D755),Calendar!G:G,Calendar!B:B),IF(AND(B755="Premier League",E755="Highlights"),_xlfn.XLOOKUP(H755,Calendar!O:O,Calendar!N:N,,-1),""))</f>
        <v/>
      </c>
    </row>
    <row r="756" spans="34:34" hidden="1" x14ac:dyDescent="0.35">
      <c r="AH756" s="16" t="str">
        <f>IF(AND(B756="Premier League",E756="Live"),_xlfn.XLOOKUP(_xlfn.TEXTJOIN(" vs ",,C756:D756),Calendar!G:G,Calendar!B:B),IF(AND(B756="Premier League",E756="Highlights"),_xlfn.XLOOKUP(H756,Calendar!O:O,Calendar!N:N,,-1),""))</f>
        <v/>
      </c>
    </row>
    <row r="757" spans="34:34" hidden="1" x14ac:dyDescent="0.35">
      <c r="AH757" s="16" t="str">
        <f>IF(AND(B757="Premier League",E757="Live"),_xlfn.XLOOKUP(_xlfn.TEXTJOIN(" vs ",,C757:D757),Calendar!G:G,Calendar!B:B),IF(AND(B757="Premier League",E757="Highlights"),_xlfn.XLOOKUP(H757,Calendar!O:O,Calendar!N:N,,-1),""))</f>
        <v/>
      </c>
    </row>
    <row r="758" spans="34:34" hidden="1" x14ac:dyDescent="0.35">
      <c r="AH758" s="16" t="str">
        <f>IF(AND(B758="Premier League",E758="Live"),_xlfn.XLOOKUP(_xlfn.TEXTJOIN(" vs ",,C758:D758),Calendar!G:G,Calendar!B:B),IF(AND(B758="Premier League",E758="Highlights"),_xlfn.XLOOKUP(H758,Calendar!O:O,Calendar!N:N,,-1),""))</f>
        <v/>
      </c>
    </row>
    <row r="759" spans="34:34" hidden="1" x14ac:dyDescent="0.35">
      <c r="AH759" s="16" t="str">
        <f>IF(AND(B759="Premier League",E759="Live"),_xlfn.XLOOKUP(_xlfn.TEXTJOIN(" vs ",,C759:D759),Calendar!G:G,Calendar!B:B),IF(AND(B759="Premier League",E759="Highlights"),_xlfn.XLOOKUP(H759,Calendar!O:O,Calendar!N:N,,-1),""))</f>
        <v/>
      </c>
    </row>
    <row r="760" spans="34:34" hidden="1" x14ac:dyDescent="0.35">
      <c r="AH760" s="16" t="str">
        <f>IF(AND(B760="Premier League",E760="Live"),_xlfn.XLOOKUP(_xlfn.TEXTJOIN(" vs ",,C760:D760),Calendar!G:G,Calendar!B:B),IF(AND(B760="Premier League",E760="Highlights"),_xlfn.XLOOKUP(H760,Calendar!O:O,Calendar!N:N,,-1),""))</f>
        <v/>
      </c>
    </row>
    <row r="761" spans="34:34" hidden="1" x14ac:dyDescent="0.35">
      <c r="AH761" s="16" t="str">
        <f>IF(AND(B761="Premier League",E761="Live"),_xlfn.XLOOKUP(_xlfn.TEXTJOIN(" vs ",,C761:D761),Calendar!G:G,Calendar!B:B),IF(AND(B761="Premier League",E761="Highlights"),_xlfn.XLOOKUP(H761,Calendar!O:O,Calendar!N:N,,-1),""))</f>
        <v/>
      </c>
    </row>
    <row r="762" spans="34:34" hidden="1" x14ac:dyDescent="0.35">
      <c r="AH762" s="16" t="str">
        <f>IF(AND(B762="Premier League",E762="Live"),_xlfn.XLOOKUP(_xlfn.TEXTJOIN(" vs ",,C762:D762),Calendar!G:G,Calendar!B:B),IF(AND(B762="Premier League",E762="Highlights"),_xlfn.XLOOKUP(H762,Calendar!O:O,Calendar!N:N,,-1),""))</f>
        <v/>
      </c>
    </row>
    <row r="763" spans="34:34" hidden="1" x14ac:dyDescent="0.35">
      <c r="AH763" s="16" t="str">
        <f>IF(AND(B763="Premier League",E763="Live"),_xlfn.XLOOKUP(_xlfn.TEXTJOIN(" vs ",,C763:D763),Calendar!G:G,Calendar!B:B),IF(AND(B763="Premier League",E763="Highlights"),_xlfn.XLOOKUP(H763,Calendar!O:O,Calendar!N:N,,-1),""))</f>
        <v/>
      </c>
    </row>
    <row r="764" spans="34:34" hidden="1" x14ac:dyDescent="0.35">
      <c r="AH764" s="16" t="str">
        <f>IF(AND(B764="Premier League",E764="Live"),_xlfn.XLOOKUP(_xlfn.TEXTJOIN(" vs ",,C764:D764),Calendar!G:G,Calendar!B:B),IF(AND(B764="Premier League",E764="Highlights"),_xlfn.XLOOKUP(H764,Calendar!O:O,Calendar!N:N,,-1),""))</f>
        <v/>
      </c>
    </row>
    <row r="765" spans="34:34" hidden="1" x14ac:dyDescent="0.35">
      <c r="AH765" s="16" t="str">
        <f>IF(AND(B765="Premier League",E765="Live"),_xlfn.XLOOKUP(_xlfn.TEXTJOIN(" vs ",,C765:D765),Calendar!G:G,Calendar!B:B),IF(AND(B765="Premier League",E765="Highlights"),_xlfn.XLOOKUP(H765,Calendar!O:O,Calendar!N:N,,-1),""))</f>
        <v/>
      </c>
    </row>
    <row r="766" spans="34:34" hidden="1" x14ac:dyDescent="0.35">
      <c r="AH766" s="16" t="str">
        <f>IF(AND(B766="Premier League",E766="Live"),_xlfn.XLOOKUP(_xlfn.TEXTJOIN(" vs ",,C766:D766),Calendar!G:G,Calendar!B:B),IF(AND(B766="Premier League",E766="Highlights"),_xlfn.XLOOKUP(H766,Calendar!O:O,Calendar!N:N,,-1),""))</f>
        <v/>
      </c>
    </row>
    <row r="767" spans="34:34" hidden="1" x14ac:dyDescent="0.35">
      <c r="AH767" s="16" t="str">
        <f>IF(AND(B767="Premier League",E767="Live"),_xlfn.XLOOKUP(_xlfn.TEXTJOIN(" vs ",,C767:D767),Calendar!G:G,Calendar!B:B),IF(AND(B767="Premier League",E767="Highlights"),_xlfn.XLOOKUP(H767,Calendar!O:O,Calendar!N:N,,-1),""))</f>
        <v/>
      </c>
    </row>
    <row r="768" spans="34:34" hidden="1" x14ac:dyDescent="0.35">
      <c r="AH768" s="16" t="str">
        <f>IF(AND(B768="Premier League",E768="Live"),_xlfn.XLOOKUP(_xlfn.TEXTJOIN(" vs ",,C768:D768),Calendar!G:G,Calendar!B:B),IF(AND(B768="Premier League",E768="Highlights"),_xlfn.XLOOKUP(H768,Calendar!O:O,Calendar!N:N,,-1),""))</f>
        <v/>
      </c>
    </row>
    <row r="769" spans="34:34" hidden="1" x14ac:dyDescent="0.35">
      <c r="AH769" s="16" t="str">
        <f>IF(AND(B769="Premier League",E769="Live"),_xlfn.XLOOKUP(_xlfn.TEXTJOIN(" vs ",,C769:D769),Calendar!G:G,Calendar!B:B),IF(AND(B769="Premier League",E769="Highlights"),_xlfn.XLOOKUP(H769,Calendar!O:O,Calendar!N:N,,-1),""))</f>
        <v/>
      </c>
    </row>
    <row r="770" spans="34:34" hidden="1" x14ac:dyDescent="0.35">
      <c r="AH770" s="16" t="str">
        <f>IF(AND(B770="Premier League",E770="Live"),_xlfn.XLOOKUP(_xlfn.TEXTJOIN(" vs ",,C770:D770),Calendar!G:G,Calendar!B:B),IF(AND(B770="Premier League",E770="Highlights"),_xlfn.XLOOKUP(H770,Calendar!O:O,Calendar!N:N,,-1),""))</f>
        <v/>
      </c>
    </row>
    <row r="771" spans="34:34" hidden="1" x14ac:dyDescent="0.35">
      <c r="AH771" s="16" t="str">
        <f>IF(AND(B771="Premier League",E771="Live"),_xlfn.XLOOKUP(_xlfn.TEXTJOIN(" vs ",,C771:D771),Calendar!G:G,Calendar!B:B),IF(AND(B771="Premier League",E771="Highlights"),_xlfn.XLOOKUP(H771,Calendar!O:O,Calendar!N:N,,-1),""))</f>
        <v/>
      </c>
    </row>
    <row r="772" spans="34:34" hidden="1" x14ac:dyDescent="0.35">
      <c r="AH772" s="16" t="str">
        <f>IF(AND(B772="Premier League",E772="Live"),_xlfn.XLOOKUP(_xlfn.TEXTJOIN(" vs ",,C772:D772),Calendar!G:G,Calendar!B:B),IF(AND(B772="Premier League",E772="Highlights"),_xlfn.XLOOKUP(H772,Calendar!O:O,Calendar!N:N,,-1),""))</f>
        <v/>
      </c>
    </row>
    <row r="773" spans="34:34" hidden="1" x14ac:dyDescent="0.35">
      <c r="AH773" s="16" t="str">
        <f>IF(AND(B773="Premier League",E773="Live"),_xlfn.XLOOKUP(_xlfn.TEXTJOIN(" vs ",,C773:D773),Calendar!G:G,Calendar!B:B),IF(AND(B773="Premier League",E773="Highlights"),_xlfn.XLOOKUP(H773,Calendar!O:O,Calendar!N:N,,-1),""))</f>
        <v/>
      </c>
    </row>
    <row r="774" spans="34:34" hidden="1" x14ac:dyDescent="0.35">
      <c r="AH774" s="16" t="str">
        <f>IF(AND(B774="Premier League",E774="Live"),_xlfn.XLOOKUP(_xlfn.TEXTJOIN(" vs ",,C774:D774),Calendar!G:G,Calendar!B:B),IF(AND(B774="Premier League",E774="Highlights"),_xlfn.XLOOKUP(H774,Calendar!O:O,Calendar!N:N,,-1),""))</f>
        <v/>
      </c>
    </row>
    <row r="775" spans="34:34" hidden="1" x14ac:dyDescent="0.35">
      <c r="AH775" s="16" t="str">
        <f>IF(AND(B775="Premier League",E775="Live"),_xlfn.XLOOKUP(_xlfn.TEXTJOIN(" vs ",,C775:D775),Calendar!G:G,Calendar!B:B),IF(AND(B775="Premier League",E775="Highlights"),_xlfn.XLOOKUP(H775,Calendar!O:O,Calendar!N:N,,-1),""))</f>
        <v/>
      </c>
    </row>
    <row r="776" spans="34:34" hidden="1" x14ac:dyDescent="0.35">
      <c r="AH776" s="16" t="str">
        <f>IF(AND(B776="Premier League",E776="Live"),_xlfn.XLOOKUP(_xlfn.TEXTJOIN(" vs ",,C776:D776),Calendar!G:G,Calendar!B:B),IF(AND(B776="Premier League",E776="Highlights"),_xlfn.XLOOKUP(H776,Calendar!O:O,Calendar!N:N,,-1),""))</f>
        <v/>
      </c>
    </row>
    <row r="777" spans="34:34" hidden="1" x14ac:dyDescent="0.35">
      <c r="AH777" s="16" t="str">
        <f>IF(AND(B777="Premier League",E777="Live"),_xlfn.XLOOKUP(_xlfn.TEXTJOIN(" vs ",,C777:D777),Calendar!G:G,Calendar!B:B),IF(AND(B777="Premier League",E777="Highlights"),_xlfn.XLOOKUP(H777,Calendar!O:O,Calendar!N:N,,-1),""))</f>
        <v/>
      </c>
    </row>
    <row r="778" spans="34:34" hidden="1" x14ac:dyDescent="0.35">
      <c r="AH778" s="16" t="str">
        <f>IF(AND(B778="Premier League",E778="Live"),_xlfn.XLOOKUP(_xlfn.TEXTJOIN(" vs ",,C778:D778),Calendar!G:G,Calendar!B:B),IF(AND(B778="Premier League",E778="Highlights"),_xlfn.XLOOKUP(H778,Calendar!O:O,Calendar!N:N,,-1),""))</f>
        <v/>
      </c>
    </row>
    <row r="779" spans="34:34" hidden="1" x14ac:dyDescent="0.35">
      <c r="AH779" s="16" t="str">
        <f>IF(AND(B779="Premier League",E779="Live"),_xlfn.XLOOKUP(_xlfn.TEXTJOIN(" vs ",,C779:D779),Calendar!G:G,Calendar!B:B),IF(AND(B779="Premier League",E779="Highlights"),_xlfn.XLOOKUP(H779,Calendar!O:O,Calendar!N:N,,-1),""))</f>
        <v/>
      </c>
    </row>
    <row r="780" spans="34:34" hidden="1" x14ac:dyDescent="0.35">
      <c r="AH780" s="16" t="str">
        <f>IF(AND(B780="Premier League",E780="Live"),_xlfn.XLOOKUP(_xlfn.TEXTJOIN(" vs ",,C780:D780),Calendar!G:G,Calendar!B:B),IF(AND(B780="Premier League",E780="Highlights"),_xlfn.XLOOKUP(H780,Calendar!O:O,Calendar!N:N,,-1),""))</f>
        <v/>
      </c>
    </row>
    <row r="781" spans="34:34" hidden="1" x14ac:dyDescent="0.35">
      <c r="AH781" s="16" t="str">
        <f>IF(AND(B781="Premier League",E781="Live"),_xlfn.XLOOKUP(_xlfn.TEXTJOIN(" vs ",,C781:D781),Calendar!G:G,Calendar!B:B),IF(AND(B781="Premier League",E781="Highlights"),_xlfn.XLOOKUP(H781,Calendar!O:O,Calendar!N:N,,-1),""))</f>
        <v/>
      </c>
    </row>
    <row r="782" spans="34:34" hidden="1" x14ac:dyDescent="0.35">
      <c r="AH782" s="16" t="str">
        <f>IF(AND(B782="Premier League",E782="Live"),_xlfn.XLOOKUP(_xlfn.TEXTJOIN(" vs ",,C782:D782),Calendar!G:G,Calendar!B:B),IF(AND(B782="Premier League",E782="Highlights"),_xlfn.XLOOKUP(H782,Calendar!O:O,Calendar!N:N,,-1),""))</f>
        <v/>
      </c>
    </row>
    <row r="783" spans="34:34" hidden="1" x14ac:dyDescent="0.35">
      <c r="AH783" s="16" t="str">
        <f>IF(AND(B783="Premier League",E783="Live"),_xlfn.XLOOKUP(_xlfn.TEXTJOIN(" vs ",,C783:D783),Calendar!G:G,Calendar!B:B),IF(AND(B783="Premier League",E783="Highlights"),_xlfn.XLOOKUP(H783,Calendar!O:O,Calendar!N:N,,-1),""))</f>
        <v/>
      </c>
    </row>
    <row r="784" spans="34:34" hidden="1" x14ac:dyDescent="0.35">
      <c r="AH784" s="16" t="str">
        <f>IF(AND(B784="Premier League",E784="Live"),_xlfn.XLOOKUP(_xlfn.TEXTJOIN(" vs ",,C784:D784),Calendar!G:G,Calendar!B:B),IF(AND(B784="Premier League",E784="Highlights"),_xlfn.XLOOKUP(H784,Calendar!O:O,Calendar!N:N,,-1),""))</f>
        <v/>
      </c>
    </row>
    <row r="785" spans="34:34" hidden="1" x14ac:dyDescent="0.35">
      <c r="AH785" s="16" t="str">
        <f>IF(AND(B785="Premier League",E785="Live"),_xlfn.XLOOKUP(_xlfn.TEXTJOIN(" vs ",,C785:D785),Calendar!G:G,Calendar!B:B),IF(AND(B785="Premier League",E785="Highlights"),_xlfn.XLOOKUP(H785,Calendar!O:O,Calendar!N:N,,-1),""))</f>
        <v/>
      </c>
    </row>
    <row r="786" spans="34:34" hidden="1" x14ac:dyDescent="0.35">
      <c r="AH786" s="16" t="str">
        <f>IF(AND(B786="Premier League",E786="Live"),_xlfn.XLOOKUP(_xlfn.TEXTJOIN(" vs ",,C786:D786),Calendar!G:G,Calendar!B:B),IF(AND(B786="Premier League",E786="Highlights"),_xlfn.XLOOKUP(H786,Calendar!O:O,Calendar!N:N,,-1),""))</f>
        <v/>
      </c>
    </row>
    <row r="787" spans="34:34" hidden="1" x14ac:dyDescent="0.35">
      <c r="AH787" s="16" t="str">
        <f>IF(AND(B787="Premier League",E787="Live"),_xlfn.XLOOKUP(_xlfn.TEXTJOIN(" vs ",,C787:D787),Calendar!G:G,Calendar!B:B),IF(AND(B787="Premier League",E787="Highlights"),_xlfn.XLOOKUP(H787,Calendar!O:O,Calendar!N:N,,-1),""))</f>
        <v/>
      </c>
    </row>
    <row r="788" spans="34:34" hidden="1" x14ac:dyDescent="0.35">
      <c r="AH788" s="16" t="str">
        <f>IF(AND(B788="Premier League",E788="Live"),_xlfn.XLOOKUP(_xlfn.TEXTJOIN(" vs ",,C788:D788),Calendar!G:G,Calendar!B:B),IF(AND(B788="Premier League",E788="Highlights"),_xlfn.XLOOKUP(H788,Calendar!O:O,Calendar!N:N,,-1),""))</f>
        <v/>
      </c>
    </row>
    <row r="789" spans="34:34" hidden="1" x14ac:dyDescent="0.35">
      <c r="AH789" s="16" t="str">
        <f>IF(AND(B789="Premier League",E789="Live"),_xlfn.XLOOKUP(_xlfn.TEXTJOIN(" vs ",,C789:D789),Calendar!G:G,Calendar!B:B),IF(AND(B789="Premier League",E789="Highlights"),_xlfn.XLOOKUP(H789,Calendar!O:O,Calendar!N:N,,-1),""))</f>
        <v/>
      </c>
    </row>
    <row r="790" spans="34:34" hidden="1" x14ac:dyDescent="0.35">
      <c r="AH790" s="16" t="str">
        <f>IF(AND(B790="Premier League",E790="Live"),_xlfn.XLOOKUP(_xlfn.TEXTJOIN(" vs ",,C790:D790),Calendar!G:G,Calendar!B:B),IF(AND(B790="Premier League",E790="Highlights"),_xlfn.XLOOKUP(H790,Calendar!O:O,Calendar!N:N,,-1),""))</f>
        <v/>
      </c>
    </row>
    <row r="791" spans="34:34" hidden="1" x14ac:dyDescent="0.35">
      <c r="AH791" s="16" t="str">
        <f>IF(AND(B791="Premier League",E791="Live"),_xlfn.XLOOKUP(_xlfn.TEXTJOIN(" vs ",,C791:D791),Calendar!G:G,Calendar!B:B),IF(AND(B791="Premier League",E791="Highlights"),_xlfn.XLOOKUP(H791,Calendar!O:O,Calendar!N:N,,-1),""))</f>
        <v/>
      </c>
    </row>
    <row r="792" spans="34:34" hidden="1" x14ac:dyDescent="0.35">
      <c r="AH792" s="16" t="str">
        <f>IF(AND(B792="Premier League",E792="Live"),_xlfn.XLOOKUP(_xlfn.TEXTJOIN(" vs ",,C792:D792),Calendar!G:G,Calendar!B:B),IF(AND(B792="Premier League",E792="Highlights"),_xlfn.XLOOKUP(H792,Calendar!O:O,Calendar!N:N,,-1),""))</f>
        <v/>
      </c>
    </row>
    <row r="793" spans="34:34" hidden="1" x14ac:dyDescent="0.35">
      <c r="AH793" s="16" t="str">
        <f>IF(AND(B793="Premier League",E793="Live"),_xlfn.XLOOKUP(_xlfn.TEXTJOIN(" vs ",,C793:D793),Calendar!G:G,Calendar!B:B),IF(AND(B793="Premier League",E793="Highlights"),_xlfn.XLOOKUP(H793,Calendar!O:O,Calendar!N:N,,-1),""))</f>
        <v/>
      </c>
    </row>
    <row r="794" spans="34:34" hidden="1" x14ac:dyDescent="0.35">
      <c r="AH794" s="16" t="str">
        <f>IF(AND(B794="Premier League",E794="Live"),_xlfn.XLOOKUP(_xlfn.TEXTJOIN(" vs ",,C794:D794),Calendar!G:G,Calendar!B:B),IF(AND(B794="Premier League",E794="Highlights"),_xlfn.XLOOKUP(H794,Calendar!O:O,Calendar!N:N,,-1),""))</f>
        <v/>
      </c>
    </row>
    <row r="795" spans="34:34" hidden="1" x14ac:dyDescent="0.35">
      <c r="AH795" s="16" t="str">
        <f>IF(AND(B795="Premier League",E795="Live"),_xlfn.XLOOKUP(_xlfn.TEXTJOIN(" vs ",,C795:D795),Calendar!G:G,Calendar!B:B),IF(AND(B795="Premier League",E795="Highlights"),_xlfn.XLOOKUP(H795,Calendar!O:O,Calendar!N:N,,-1),""))</f>
        <v/>
      </c>
    </row>
    <row r="796" spans="34:34" hidden="1" x14ac:dyDescent="0.35">
      <c r="AH796" s="16" t="str">
        <f>IF(AND(B796="Premier League",E796="Live"),_xlfn.XLOOKUP(_xlfn.TEXTJOIN(" vs ",,C796:D796),Calendar!G:G,Calendar!B:B),IF(AND(B796="Premier League",E796="Highlights"),_xlfn.XLOOKUP(H796,Calendar!O:O,Calendar!N:N,,-1),""))</f>
        <v/>
      </c>
    </row>
    <row r="797" spans="34:34" hidden="1" x14ac:dyDescent="0.35">
      <c r="AH797" s="16" t="str">
        <f>IF(AND(B797="Premier League",E797="Live"),_xlfn.XLOOKUP(_xlfn.TEXTJOIN(" vs ",,C797:D797),Calendar!G:G,Calendar!B:B),IF(AND(B797="Premier League",E797="Highlights"),_xlfn.XLOOKUP(H797,Calendar!O:O,Calendar!N:N,,-1),""))</f>
        <v/>
      </c>
    </row>
    <row r="798" spans="34:34" hidden="1" x14ac:dyDescent="0.35">
      <c r="AH798" s="16" t="str">
        <f>IF(AND(B798="Premier League",E798="Live"),_xlfn.XLOOKUP(_xlfn.TEXTJOIN(" vs ",,C798:D798),Calendar!G:G,Calendar!B:B),IF(AND(B798="Premier League",E798="Highlights"),_xlfn.XLOOKUP(H798,Calendar!O:O,Calendar!N:N,,-1),""))</f>
        <v/>
      </c>
    </row>
    <row r="799" spans="34:34" hidden="1" x14ac:dyDescent="0.35">
      <c r="AH799" s="16" t="str">
        <f>IF(AND(B799="Premier League",E799="Live"),_xlfn.XLOOKUP(_xlfn.TEXTJOIN(" vs ",,C799:D799),Calendar!G:G,Calendar!B:B),IF(AND(B799="Premier League",E799="Highlights"),_xlfn.XLOOKUP(H799,Calendar!O:O,Calendar!N:N,,-1),""))</f>
        <v/>
      </c>
    </row>
    <row r="800" spans="34:34" hidden="1" x14ac:dyDescent="0.35">
      <c r="AH800" s="16" t="str">
        <f>IF(AND(B800="Premier League",E800="Live"),_xlfn.XLOOKUP(_xlfn.TEXTJOIN(" vs ",,C800:D800),Calendar!G:G,Calendar!B:B),IF(AND(B800="Premier League",E800="Highlights"),_xlfn.XLOOKUP(H800,Calendar!O:O,Calendar!N:N,,-1),""))</f>
        <v/>
      </c>
    </row>
    <row r="801" spans="34:34" hidden="1" x14ac:dyDescent="0.35">
      <c r="AH801" s="16" t="str">
        <f>IF(AND(B801="Premier League",E801="Live"),_xlfn.XLOOKUP(_xlfn.TEXTJOIN(" vs ",,C801:D801),Calendar!G:G,Calendar!B:B),IF(AND(B801="Premier League",E801="Highlights"),_xlfn.XLOOKUP(H801,Calendar!O:O,Calendar!N:N,,-1),""))</f>
        <v/>
      </c>
    </row>
    <row r="802" spans="34:34" hidden="1" x14ac:dyDescent="0.35">
      <c r="AH802" s="16" t="str">
        <f>IF(AND(B802="Premier League",E802="Live"),_xlfn.XLOOKUP(_xlfn.TEXTJOIN(" vs ",,C802:D802),Calendar!G:G,Calendar!B:B),IF(AND(B802="Premier League",E802="Highlights"),_xlfn.XLOOKUP(H802,Calendar!O:O,Calendar!N:N,,-1),""))</f>
        <v/>
      </c>
    </row>
    <row r="803" spans="34:34" hidden="1" x14ac:dyDescent="0.35">
      <c r="AH803" s="16" t="str">
        <f>IF(AND(B803="Premier League",E803="Live"),_xlfn.XLOOKUP(_xlfn.TEXTJOIN(" vs ",,C803:D803),Calendar!G:G,Calendar!B:B),IF(AND(B803="Premier League",E803="Highlights"),_xlfn.XLOOKUP(H803,Calendar!O:O,Calendar!N:N,,-1),""))</f>
        <v/>
      </c>
    </row>
    <row r="804" spans="34:34" hidden="1" x14ac:dyDescent="0.35">
      <c r="AH804" s="16" t="str">
        <f>IF(AND(B804="Premier League",E804="Live"),_xlfn.XLOOKUP(_xlfn.TEXTJOIN(" vs ",,C804:D804),Calendar!G:G,Calendar!B:B),IF(AND(B804="Premier League",E804="Highlights"),_xlfn.XLOOKUP(H804,Calendar!O:O,Calendar!N:N,,-1),""))</f>
        <v/>
      </c>
    </row>
    <row r="805" spans="34:34" hidden="1" x14ac:dyDescent="0.35">
      <c r="AH805" s="16" t="str">
        <f>IF(AND(B805="Premier League",E805="Live"),_xlfn.XLOOKUP(_xlfn.TEXTJOIN(" vs ",,C805:D805),Calendar!G:G,Calendar!B:B),IF(AND(B805="Premier League",E805="Highlights"),_xlfn.XLOOKUP(H805,Calendar!O:O,Calendar!N:N,,-1),""))</f>
        <v/>
      </c>
    </row>
    <row r="806" spans="34:34" hidden="1" x14ac:dyDescent="0.35">
      <c r="AH806" s="16" t="str">
        <f>IF(AND(B806="Premier League",E806="Live"),_xlfn.XLOOKUP(_xlfn.TEXTJOIN(" vs ",,C806:D806),Calendar!G:G,Calendar!B:B),IF(AND(B806="Premier League",E806="Highlights"),_xlfn.XLOOKUP(H806,Calendar!O:O,Calendar!N:N,,-1),""))</f>
        <v/>
      </c>
    </row>
    <row r="807" spans="34:34" hidden="1" x14ac:dyDescent="0.35">
      <c r="AH807" s="16" t="str">
        <f>IF(AND(B807="Premier League",E807="Live"),_xlfn.XLOOKUP(_xlfn.TEXTJOIN(" vs ",,C807:D807),Calendar!G:G,Calendar!B:B),IF(AND(B807="Premier League",E807="Highlights"),_xlfn.XLOOKUP(H807,Calendar!O:O,Calendar!N:N,,-1),""))</f>
        <v/>
      </c>
    </row>
    <row r="808" spans="34:34" hidden="1" x14ac:dyDescent="0.35">
      <c r="AH808" s="16" t="str">
        <f>IF(AND(B808="Premier League",E808="Live"),_xlfn.XLOOKUP(_xlfn.TEXTJOIN(" vs ",,C808:D808),Calendar!G:G,Calendar!B:B),IF(AND(B808="Premier League",E808="Highlights"),_xlfn.XLOOKUP(H808,Calendar!O:O,Calendar!N:N,,-1),""))</f>
        <v/>
      </c>
    </row>
    <row r="809" spans="34:34" hidden="1" x14ac:dyDescent="0.35">
      <c r="AH809" s="16" t="str">
        <f>IF(AND(B809="Premier League",E809="Live"),_xlfn.XLOOKUP(_xlfn.TEXTJOIN(" vs ",,C809:D809),Calendar!G:G,Calendar!B:B),IF(AND(B809="Premier League",E809="Highlights"),_xlfn.XLOOKUP(H809,Calendar!O:O,Calendar!N:N,,-1),""))</f>
        <v/>
      </c>
    </row>
    <row r="810" spans="34:34" hidden="1" x14ac:dyDescent="0.35">
      <c r="AH810" s="16" t="str">
        <f>IF(AND(B810="Premier League",E810="Live"),_xlfn.XLOOKUP(_xlfn.TEXTJOIN(" vs ",,C810:D810),Calendar!G:G,Calendar!B:B),IF(AND(B810="Premier League",E810="Highlights"),_xlfn.XLOOKUP(H810,Calendar!O:O,Calendar!N:N,,-1),""))</f>
        <v/>
      </c>
    </row>
    <row r="811" spans="34:34" hidden="1" x14ac:dyDescent="0.35">
      <c r="AH811" s="16" t="str">
        <f>IF(AND(B811="Premier League",E811="Live"),_xlfn.XLOOKUP(_xlfn.TEXTJOIN(" vs ",,C811:D811),Calendar!G:G,Calendar!B:B),IF(AND(B811="Premier League",E811="Highlights"),_xlfn.XLOOKUP(H811,Calendar!O:O,Calendar!N:N,,-1),""))</f>
        <v/>
      </c>
    </row>
    <row r="812" spans="34:34" hidden="1" x14ac:dyDescent="0.35">
      <c r="AH812" s="16" t="str">
        <f>IF(AND(B812="Premier League",E812="Live"),_xlfn.XLOOKUP(_xlfn.TEXTJOIN(" vs ",,C812:D812),Calendar!G:G,Calendar!B:B),IF(AND(B812="Premier League",E812="Highlights"),_xlfn.XLOOKUP(H812,Calendar!O:O,Calendar!N:N,,-1),""))</f>
        <v/>
      </c>
    </row>
    <row r="813" spans="34:34" hidden="1" x14ac:dyDescent="0.35">
      <c r="AH813" s="16" t="str">
        <f>IF(AND(B813="Premier League",E813="Live"),_xlfn.XLOOKUP(_xlfn.TEXTJOIN(" vs ",,C813:D813),Calendar!G:G,Calendar!B:B),IF(AND(B813="Premier League",E813="Highlights"),_xlfn.XLOOKUP(H813,Calendar!O:O,Calendar!N:N,,-1),""))</f>
        <v/>
      </c>
    </row>
    <row r="814" spans="34:34" hidden="1" x14ac:dyDescent="0.35">
      <c r="AH814" s="16" t="str">
        <f>IF(AND(B814="Premier League",E814="Live"),_xlfn.XLOOKUP(_xlfn.TEXTJOIN(" vs ",,C814:D814),Calendar!G:G,Calendar!B:B),IF(AND(B814="Premier League",E814="Highlights"),_xlfn.XLOOKUP(H814,Calendar!O:O,Calendar!N:N,,-1),""))</f>
        <v/>
      </c>
    </row>
    <row r="815" spans="34:34" hidden="1" x14ac:dyDescent="0.35">
      <c r="AH815" s="16" t="str">
        <f>IF(AND(B815="Premier League",E815="Live"),_xlfn.XLOOKUP(_xlfn.TEXTJOIN(" vs ",,C815:D815),Calendar!G:G,Calendar!B:B),IF(AND(B815="Premier League",E815="Highlights"),_xlfn.XLOOKUP(H815,Calendar!O:O,Calendar!N:N,,-1),""))</f>
        <v/>
      </c>
    </row>
    <row r="816" spans="34:34" hidden="1" x14ac:dyDescent="0.35">
      <c r="AH816" s="16" t="str">
        <f>IF(AND(B816="Premier League",E816="Live"),_xlfn.XLOOKUP(_xlfn.TEXTJOIN(" vs ",,C816:D816),Calendar!G:G,Calendar!B:B),IF(AND(B816="Premier League",E816="Highlights"),_xlfn.XLOOKUP(H816,Calendar!O:O,Calendar!N:N,,-1),""))</f>
        <v/>
      </c>
    </row>
    <row r="817" spans="34:34" hidden="1" x14ac:dyDescent="0.35">
      <c r="AH817" s="16" t="str">
        <f>IF(AND(B817="Premier League",E817="Live"),_xlfn.XLOOKUP(_xlfn.TEXTJOIN(" vs ",,C817:D817),Calendar!G:G,Calendar!B:B),IF(AND(B817="Premier League",E817="Highlights"),_xlfn.XLOOKUP(H817,Calendar!O:O,Calendar!N:N,,-1),""))</f>
        <v/>
      </c>
    </row>
    <row r="818" spans="34:34" hidden="1" x14ac:dyDescent="0.35">
      <c r="AH818" s="16" t="str">
        <f>IF(AND(B818="Premier League",E818="Live"),_xlfn.XLOOKUP(_xlfn.TEXTJOIN(" vs ",,C818:D818),Calendar!G:G,Calendar!B:B),IF(AND(B818="Premier League",E818="Highlights"),_xlfn.XLOOKUP(H818,Calendar!O:O,Calendar!N:N,,-1),""))</f>
        <v/>
      </c>
    </row>
    <row r="819" spans="34:34" hidden="1" x14ac:dyDescent="0.35">
      <c r="AH819" s="16" t="str">
        <f>IF(AND(B819="Premier League",E819="Live"),_xlfn.XLOOKUP(_xlfn.TEXTJOIN(" vs ",,C819:D819),Calendar!G:G,Calendar!B:B),IF(AND(B819="Premier League",E819="Highlights"),_xlfn.XLOOKUP(H819,Calendar!O:O,Calendar!N:N,,-1),""))</f>
        <v/>
      </c>
    </row>
    <row r="820" spans="34:34" hidden="1" x14ac:dyDescent="0.35">
      <c r="AH820" s="16" t="str">
        <f>IF(AND(B820="Premier League",E820="Live"),_xlfn.XLOOKUP(_xlfn.TEXTJOIN(" vs ",,C820:D820),Calendar!G:G,Calendar!B:B),IF(AND(B820="Premier League",E820="Highlights"),_xlfn.XLOOKUP(H820,Calendar!O:O,Calendar!N:N,,-1),""))</f>
        <v/>
      </c>
    </row>
    <row r="821" spans="34:34" hidden="1" x14ac:dyDescent="0.35">
      <c r="AH821" s="16" t="str">
        <f>IF(AND(B821="Premier League",E821="Live"),_xlfn.XLOOKUP(_xlfn.TEXTJOIN(" vs ",,C821:D821),Calendar!G:G,Calendar!B:B),IF(AND(B821="Premier League",E821="Highlights"),_xlfn.XLOOKUP(H821,Calendar!O:O,Calendar!N:N,,-1),""))</f>
        <v/>
      </c>
    </row>
    <row r="822" spans="34:34" hidden="1" x14ac:dyDescent="0.35">
      <c r="AH822" s="16" t="str">
        <f>IF(AND(B822="Premier League",E822="Live"),_xlfn.XLOOKUP(_xlfn.TEXTJOIN(" vs ",,C822:D822),Calendar!G:G,Calendar!B:B),IF(AND(B822="Premier League",E822="Highlights"),_xlfn.XLOOKUP(H822,Calendar!O:O,Calendar!N:N,,-1),""))</f>
        <v/>
      </c>
    </row>
    <row r="823" spans="34:34" hidden="1" x14ac:dyDescent="0.35">
      <c r="AH823" s="16" t="str">
        <f>IF(AND(B823="Premier League",E823="Live"),_xlfn.XLOOKUP(_xlfn.TEXTJOIN(" vs ",,C823:D823),Calendar!G:G,Calendar!B:B),IF(AND(B823="Premier League",E823="Highlights"),_xlfn.XLOOKUP(H823,Calendar!O:O,Calendar!N:N,,-1),""))</f>
        <v/>
      </c>
    </row>
    <row r="824" spans="34:34" hidden="1" x14ac:dyDescent="0.35">
      <c r="AH824" s="16" t="str">
        <f>IF(AND(B824="Premier League",E824="Live"),_xlfn.XLOOKUP(_xlfn.TEXTJOIN(" vs ",,C824:D824),Calendar!G:G,Calendar!B:B),IF(AND(B824="Premier League",E824="Highlights"),_xlfn.XLOOKUP(H824,Calendar!O:O,Calendar!N:N,,-1),""))</f>
        <v/>
      </c>
    </row>
    <row r="825" spans="34:34" hidden="1" x14ac:dyDescent="0.35">
      <c r="AH825" s="16" t="str">
        <f>IF(AND(B825="Premier League",E825="Live"),_xlfn.XLOOKUP(_xlfn.TEXTJOIN(" vs ",,C825:D825),Calendar!G:G,Calendar!B:B),IF(AND(B825="Premier League",E825="Highlights"),_xlfn.XLOOKUP(H825,Calendar!O:O,Calendar!N:N,,-1),""))</f>
        <v/>
      </c>
    </row>
    <row r="826" spans="34:34" hidden="1" x14ac:dyDescent="0.35">
      <c r="AH826" s="16" t="str">
        <f>IF(AND(B826="Premier League",E826="Live"),_xlfn.XLOOKUP(_xlfn.TEXTJOIN(" vs ",,C826:D826),Calendar!G:G,Calendar!B:B),IF(AND(B826="Premier League",E826="Highlights"),_xlfn.XLOOKUP(H826,Calendar!O:O,Calendar!N:N,,-1),""))</f>
        <v/>
      </c>
    </row>
    <row r="827" spans="34:34" hidden="1" x14ac:dyDescent="0.35">
      <c r="AH827" s="16" t="str">
        <f>IF(AND(B827="Premier League",E827="Live"),_xlfn.XLOOKUP(_xlfn.TEXTJOIN(" vs ",,C827:D827),Calendar!G:G,Calendar!B:B),IF(AND(B827="Premier League",E827="Highlights"),_xlfn.XLOOKUP(H827,Calendar!O:O,Calendar!N:N,,-1),""))</f>
        <v/>
      </c>
    </row>
    <row r="828" spans="34:34" hidden="1" x14ac:dyDescent="0.35">
      <c r="AH828" s="16" t="str">
        <f>IF(AND(B828="Premier League",E828="Live"),_xlfn.XLOOKUP(_xlfn.TEXTJOIN(" vs ",,C828:D828),Calendar!G:G,Calendar!B:B),IF(AND(B828="Premier League",E828="Highlights"),_xlfn.XLOOKUP(H828,Calendar!O:O,Calendar!N:N,,-1),""))</f>
        <v/>
      </c>
    </row>
    <row r="829" spans="34:34" hidden="1" x14ac:dyDescent="0.35">
      <c r="AH829" s="16" t="str">
        <f>IF(AND(B829="Premier League",E829="Live"),_xlfn.XLOOKUP(_xlfn.TEXTJOIN(" vs ",,C829:D829),Calendar!G:G,Calendar!B:B),IF(AND(B829="Premier League",E829="Highlights"),_xlfn.XLOOKUP(H829,Calendar!O:O,Calendar!N:N,,-1),""))</f>
        <v/>
      </c>
    </row>
    <row r="830" spans="34:34" hidden="1" x14ac:dyDescent="0.35">
      <c r="AH830" s="16" t="str">
        <f>IF(AND(B830="Premier League",E830="Live"),_xlfn.XLOOKUP(_xlfn.TEXTJOIN(" vs ",,C830:D830),Calendar!G:G,Calendar!B:B),IF(AND(B830="Premier League",E830="Highlights"),_xlfn.XLOOKUP(H830,Calendar!O:O,Calendar!N:N,,-1),""))</f>
        <v/>
      </c>
    </row>
    <row r="831" spans="34:34" hidden="1" x14ac:dyDescent="0.35">
      <c r="AH831" s="16" t="str">
        <f>IF(AND(B831="Premier League",E831="Live"),_xlfn.XLOOKUP(_xlfn.TEXTJOIN(" vs ",,C831:D831),Calendar!G:G,Calendar!B:B),IF(AND(B831="Premier League",E831="Highlights"),_xlfn.XLOOKUP(H831,Calendar!O:O,Calendar!N:N,,-1),""))</f>
        <v/>
      </c>
    </row>
    <row r="832" spans="34:34" hidden="1" x14ac:dyDescent="0.35">
      <c r="AH832" s="16" t="str">
        <f>IF(AND(B832="Premier League",E832="Live"),_xlfn.XLOOKUP(_xlfn.TEXTJOIN(" vs ",,C832:D832),Calendar!G:G,Calendar!B:B),IF(AND(B832="Premier League",E832="Highlights"),_xlfn.XLOOKUP(H832,Calendar!O:O,Calendar!N:N,,-1),""))</f>
        <v/>
      </c>
    </row>
    <row r="833" spans="34:34" hidden="1" x14ac:dyDescent="0.35">
      <c r="AH833" s="16" t="str">
        <f>IF(AND(B833="Premier League",E833="Live"),_xlfn.XLOOKUP(_xlfn.TEXTJOIN(" vs ",,C833:D833),Calendar!G:G,Calendar!B:B),IF(AND(B833="Premier League",E833="Highlights"),_xlfn.XLOOKUP(H833,Calendar!O:O,Calendar!N:N,,-1),""))</f>
        <v/>
      </c>
    </row>
    <row r="834" spans="34:34" hidden="1" x14ac:dyDescent="0.35">
      <c r="AH834" s="16" t="str">
        <f>IF(AND(B834="Premier League",E834="Live"),_xlfn.XLOOKUP(_xlfn.TEXTJOIN(" vs ",,C834:D834),Calendar!G:G,Calendar!B:B),IF(AND(B834="Premier League",E834="Highlights"),_xlfn.XLOOKUP(H834,Calendar!O:O,Calendar!N:N,,-1),""))</f>
        <v/>
      </c>
    </row>
    <row r="835" spans="34:34" hidden="1" x14ac:dyDescent="0.35">
      <c r="AH835" s="16" t="str">
        <f>IF(AND(B835="Premier League",E835="Live"),_xlfn.XLOOKUP(_xlfn.TEXTJOIN(" vs ",,C835:D835),Calendar!G:G,Calendar!B:B),IF(AND(B835="Premier League",E835="Highlights"),_xlfn.XLOOKUP(H835,Calendar!O:O,Calendar!N:N,,-1),""))</f>
        <v/>
      </c>
    </row>
    <row r="836" spans="34:34" hidden="1" x14ac:dyDescent="0.35">
      <c r="AH836" s="16" t="str">
        <f>IF(AND(B836="Premier League",E836="Live"),_xlfn.XLOOKUP(_xlfn.TEXTJOIN(" vs ",,C836:D836),Calendar!G:G,Calendar!B:B),IF(AND(B836="Premier League",E836="Highlights"),_xlfn.XLOOKUP(H836,Calendar!O:O,Calendar!N:N,,-1),""))</f>
        <v/>
      </c>
    </row>
    <row r="837" spans="34:34" hidden="1" x14ac:dyDescent="0.35">
      <c r="AH837" s="16" t="str">
        <f>IF(AND(B837="Premier League",E837="Live"),_xlfn.XLOOKUP(_xlfn.TEXTJOIN(" vs ",,C837:D837),Calendar!G:G,Calendar!B:B),IF(AND(B837="Premier League",E837="Highlights"),_xlfn.XLOOKUP(H837,Calendar!O:O,Calendar!N:N,,-1),""))</f>
        <v/>
      </c>
    </row>
    <row r="838" spans="34:34" hidden="1" x14ac:dyDescent="0.35">
      <c r="AH838" s="16" t="str">
        <f>IF(AND(B838="Premier League",E838="Live"),_xlfn.XLOOKUP(_xlfn.TEXTJOIN(" vs ",,C838:D838),Calendar!G:G,Calendar!B:B),IF(AND(B838="Premier League",E838="Highlights"),_xlfn.XLOOKUP(H838,Calendar!O:O,Calendar!N:N,,-1),""))</f>
        <v/>
      </c>
    </row>
    <row r="839" spans="34:34" hidden="1" x14ac:dyDescent="0.35">
      <c r="AH839" s="16" t="str">
        <f>IF(AND(B839="Premier League",E839="Live"),_xlfn.XLOOKUP(_xlfn.TEXTJOIN(" vs ",,C839:D839),Calendar!G:G,Calendar!B:B),IF(AND(B839="Premier League",E839="Highlights"),_xlfn.XLOOKUP(H839,Calendar!O:O,Calendar!N:N,,-1),""))</f>
        <v/>
      </c>
    </row>
    <row r="840" spans="34:34" hidden="1" x14ac:dyDescent="0.35">
      <c r="AH840" s="16" t="str">
        <f>IF(AND(B840="Premier League",E840="Live"),_xlfn.XLOOKUP(_xlfn.TEXTJOIN(" vs ",,C840:D840),Calendar!G:G,Calendar!B:B),IF(AND(B840="Premier League",E840="Highlights"),_xlfn.XLOOKUP(H840,Calendar!O:O,Calendar!N:N,,-1),""))</f>
        <v/>
      </c>
    </row>
    <row r="841" spans="34:34" hidden="1" x14ac:dyDescent="0.35">
      <c r="AH841" s="16" t="str">
        <f>IF(AND(B841="Premier League",E841="Live"),_xlfn.XLOOKUP(_xlfn.TEXTJOIN(" vs ",,C841:D841),Calendar!G:G,Calendar!B:B),IF(AND(B841="Premier League",E841="Highlights"),_xlfn.XLOOKUP(H841,Calendar!O:O,Calendar!N:N,,-1),""))</f>
        <v/>
      </c>
    </row>
    <row r="842" spans="34:34" hidden="1" x14ac:dyDescent="0.35">
      <c r="AH842" s="16" t="str">
        <f>IF(AND(B842="Premier League",E842="Live"),_xlfn.XLOOKUP(_xlfn.TEXTJOIN(" vs ",,C842:D842),Calendar!G:G,Calendar!B:B),IF(AND(B842="Premier League",E842="Highlights"),_xlfn.XLOOKUP(H842,Calendar!O:O,Calendar!N:N,,-1),""))</f>
        <v/>
      </c>
    </row>
    <row r="843" spans="34:34" hidden="1" x14ac:dyDescent="0.35">
      <c r="AH843" s="16" t="str">
        <f>IF(AND(B843="Premier League",E843="Live"),_xlfn.XLOOKUP(_xlfn.TEXTJOIN(" vs ",,C843:D843),Calendar!G:G,Calendar!B:B),IF(AND(B843="Premier League",E843="Highlights"),_xlfn.XLOOKUP(H843,Calendar!O:O,Calendar!N:N,,-1),""))</f>
        <v/>
      </c>
    </row>
    <row r="844" spans="34:34" hidden="1" x14ac:dyDescent="0.35">
      <c r="AH844" s="16" t="str">
        <f>IF(AND(B844="Premier League",E844="Live"),_xlfn.XLOOKUP(_xlfn.TEXTJOIN(" vs ",,C844:D844),Calendar!G:G,Calendar!B:B),IF(AND(B844="Premier League",E844="Highlights"),_xlfn.XLOOKUP(H844,Calendar!O:O,Calendar!N:N,,-1),""))</f>
        <v/>
      </c>
    </row>
    <row r="845" spans="34:34" hidden="1" x14ac:dyDescent="0.35">
      <c r="AH845" s="16" t="str">
        <f>IF(AND(B845="Premier League",E845="Live"),_xlfn.XLOOKUP(_xlfn.TEXTJOIN(" vs ",,C845:D845),Calendar!G:G,Calendar!B:B),IF(AND(B845="Premier League",E845="Highlights"),_xlfn.XLOOKUP(H845,Calendar!O:O,Calendar!N:N,,-1),""))</f>
        <v/>
      </c>
    </row>
    <row r="846" spans="34:34" hidden="1" x14ac:dyDescent="0.35">
      <c r="AH846" s="16" t="str">
        <f>IF(AND(B846="Premier League",E846="Live"),_xlfn.XLOOKUP(_xlfn.TEXTJOIN(" vs ",,C846:D846),Calendar!G:G,Calendar!B:B),IF(AND(B846="Premier League",E846="Highlights"),_xlfn.XLOOKUP(H846,Calendar!O:O,Calendar!N:N,,-1),""))</f>
        <v/>
      </c>
    </row>
    <row r="847" spans="34:34" hidden="1" x14ac:dyDescent="0.35">
      <c r="AH847" s="16" t="str">
        <f>IF(AND(B847="Premier League",E847="Live"),_xlfn.XLOOKUP(_xlfn.TEXTJOIN(" vs ",,C847:D847),Calendar!G:G,Calendar!B:B),IF(AND(B847="Premier League",E847="Highlights"),_xlfn.XLOOKUP(H847,Calendar!O:O,Calendar!N:N,,-1),""))</f>
        <v/>
      </c>
    </row>
    <row r="848" spans="34:34" hidden="1" x14ac:dyDescent="0.35">
      <c r="AH848" s="16" t="str">
        <f>IF(AND(B848="Premier League",E848="Live"),_xlfn.XLOOKUP(_xlfn.TEXTJOIN(" vs ",,C848:D848),Calendar!G:G,Calendar!B:B),IF(AND(B848="Premier League",E848="Highlights"),_xlfn.XLOOKUP(H848,Calendar!O:O,Calendar!N:N,,-1),""))</f>
        <v/>
      </c>
    </row>
    <row r="849" spans="34:34" hidden="1" x14ac:dyDescent="0.35">
      <c r="AH849" s="16" t="str">
        <f>IF(AND(B849="Premier League",E849="Live"),_xlfn.XLOOKUP(_xlfn.TEXTJOIN(" vs ",,C849:D849),Calendar!G:G,Calendar!B:B),IF(AND(B849="Premier League",E849="Highlights"),_xlfn.XLOOKUP(H849,Calendar!O:O,Calendar!N:N,,-1),""))</f>
        <v/>
      </c>
    </row>
    <row r="850" spans="34:34" hidden="1" x14ac:dyDescent="0.35">
      <c r="AH850" s="16" t="str">
        <f>IF(AND(B850="Premier League",E850="Live"),_xlfn.XLOOKUP(_xlfn.TEXTJOIN(" vs ",,C850:D850),Calendar!G:G,Calendar!B:B),IF(AND(B850="Premier League",E850="Highlights"),_xlfn.XLOOKUP(H850,Calendar!O:O,Calendar!N:N,,-1),""))</f>
        <v/>
      </c>
    </row>
    <row r="851" spans="34:34" hidden="1" x14ac:dyDescent="0.35">
      <c r="AH851" s="16" t="str">
        <f>IF(AND(B851="Premier League",E851="Live"),_xlfn.XLOOKUP(_xlfn.TEXTJOIN(" vs ",,C851:D851),Calendar!G:G,Calendar!B:B),IF(AND(B851="Premier League",E851="Highlights"),_xlfn.XLOOKUP(H851,Calendar!O:O,Calendar!N:N,,-1),""))</f>
        <v/>
      </c>
    </row>
    <row r="852" spans="34:34" hidden="1" x14ac:dyDescent="0.35">
      <c r="AH852" s="16" t="str">
        <f>IF(AND(B852="Premier League",E852="Live"),_xlfn.XLOOKUP(_xlfn.TEXTJOIN(" vs ",,C852:D852),Calendar!G:G,Calendar!B:B),IF(AND(B852="Premier League",E852="Highlights"),_xlfn.XLOOKUP(H852,Calendar!O:O,Calendar!N:N,,-1),""))</f>
        <v/>
      </c>
    </row>
    <row r="853" spans="34:34" hidden="1" x14ac:dyDescent="0.35">
      <c r="AH853" s="16" t="str">
        <f>IF(AND(B853="Premier League",E853="Live"),_xlfn.XLOOKUP(_xlfn.TEXTJOIN(" vs ",,C853:D853),Calendar!G:G,Calendar!B:B),IF(AND(B853="Premier League",E853="Highlights"),_xlfn.XLOOKUP(H853,Calendar!O:O,Calendar!N:N,,-1),""))</f>
        <v/>
      </c>
    </row>
    <row r="854" spans="34:34" hidden="1" x14ac:dyDescent="0.35">
      <c r="AH854" s="16" t="str">
        <f>IF(AND(B854="Premier League",E854="Live"),_xlfn.XLOOKUP(_xlfn.TEXTJOIN(" vs ",,C854:D854),Calendar!G:G,Calendar!B:B),IF(AND(B854="Premier League",E854="Highlights"),_xlfn.XLOOKUP(H854,Calendar!O:O,Calendar!N:N,,-1),""))</f>
        <v/>
      </c>
    </row>
    <row r="855" spans="34:34" hidden="1" x14ac:dyDescent="0.35">
      <c r="AH855" s="16" t="str">
        <f>IF(AND(B855="Premier League",E855="Live"),_xlfn.XLOOKUP(_xlfn.TEXTJOIN(" vs ",,C855:D855),Calendar!G:G,Calendar!B:B),IF(AND(B855="Premier League",E855="Highlights"),_xlfn.XLOOKUP(H855,Calendar!O:O,Calendar!N:N,,-1),""))</f>
        <v/>
      </c>
    </row>
    <row r="856" spans="34:34" hidden="1" x14ac:dyDescent="0.35">
      <c r="AH856" s="16" t="str">
        <f>IF(AND(B856="Premier League",E856="Live"),_xlfn.XLOOKUP(_xlfn.TEXTJOIN(" vs ",,C856:D856),Calendar!G:G,Calendar!B:B),IF(AND(B856="Premier League",E856="Highlights"),_xlfn.XLOOKUP(H856,Calendar!O:O,Calendar!N:N,,-1),""))</f>
        <v/>
      </c>
    </row>
    <row r="857" spans="34:34" hidden="1" x14ac:dyDescent="0.35">
      <c r="AH857" s="16" t="str">
        <f>IF(AND(B857="Premier League",E857="Live"),_xlfn.XLOOKUP(_xlfn.TEXTJOIN(" vs ",,C857:D857),Calendar!G:G,Calendar!B:B),IF(AND(B857="Premier League",E857="Highlights"),_xlfn.XLOOKUP(H857,Calendar!O:O,Calendar!N:N,,-1),""))</f>
        <v/>
      </c>
    </row>
    <row r="858" spans="34:34" hidden="1" x14ac:dyDescent="0.35">
      <c r="AH858" s="16" t="str">
        <f>IF(AND(B858="Premier League",E858="Live"),_xlfn.XLOOKUP(_xlfn.TEXTJOIN(" vs ",,C858:D858),Calendar!G:G,Calendar!B:B),IF(AND(B858="Premier League",E858="Highlights"),_xlfn.XLOOKUP(H858,Calendar!O:O,Calendar!N:N,,-1),""))</f>
        <v/>
      </c>
    </row>
    <row r="859" spans="34:34" hidden="1" x14ac:dyDescent="0.35">
      <c r="AH859" s="16" t="str">
        <f>IF(AND(B859="Premier League",E859="Live"),_xlfn.XLOOKUP(_xlfn.TEXTJOIN(" vs ",,C859:D859),Calendar!G:G,Calendar!B:B),IF(AND(B859="Premier League",E859="Highlights"),_xlfn.XLOOKUP(H859,Calendar!O:O,Calendar!N:N,,-1),""))</f>
        <v/>
      </c>
    </row>
    <row r="860" spans="34:34" hidden="1" x14ac:dyDescent="0.35">
      <c r="AH860" s="16" t="str">
        <f>IF(AND(B860="Premier League",E860="Live"),_xlfn.XLOOKUP(_xlfn.TEXTJOIN(" vs ",,C860:D860),Calendar!G:G,Calendar!B:B),IF(AND(B860="Premier League",E860="Highlights"),_xlfn.XLOOKUP(H860,Calendar!O:O,Calendar!N:N,,-1),""))</f>
        <v/>
      </c>
    </row>
    <row r="861" spans="34:34" hidden="1" x14ac:dyDescent="0.35">
      <c r="AH861" s="16" t="str">
        <f>IF(AND(B861="Premier League",E861="Live"),_xlfn.XLOOKUP(_xlfn.TEXTJOIN(" vs ",,C861:D861),Calendar!G:G,Calendar!B:B),IF(AND(B861="Premier League",E861="Highlights"),_xlfn.XLOOKUP(H861,Calendar!O:O,Calendar!N:N,,-1),""))</f>
        <v/>
      </c>
    </row>
    <row r="862" spans="34:34" hidden="1" x14ac:dyDescent="0.35">
      <c r="AH862" s="16" t="str">
        <f>IF(AND(B862="Premier League",E862="Live"),_xlfn.XLOOKUP(_xlfn.TEXTJOIN(" vs ",,C862:D862),Calendar!G:G,Calendar!B:B),IF(AND(B862="Premier League",E862="Highlights"),_xlfn.XLOOKUP(H862,Calendar!O:O,Calendar!N:N,,-1),""))</f>
        <v/>
      </c>
    </row>
    <row r="863" spans="34:34" hidden="1" x14ac:dyDescent="0.35">
      <c r="AH863" s="16" t="str">
        <f>IF(AND(B863="Premier League",E863="Live"),_xlfn.XLOOKUP(_xlfn.TEXTJOIN(" vs ",,C863:D863),Calendar!G:G,Calendar!B:B),IF(AND(B863="Premier League",E863="Highlights"),_xlfn.XLOOKUP(H863,Calendar!O:O,Calendar!N:N,,-1),""))</f>
        <v/>
      </c>
    </row>
    <row r="864" spans="34:34" hidden="1" x14ac:dyDescent="0.35">
      <c r="AH864" s="16" t="str">
        <f>IF(AND(B864="Premier League",E864="Live"),_xlfn.XLOOKUP(_xlfn.TEXTJOIN(" vs ",,C864:D864),Calendar!G:G,Calendar!B:B),IF(AND(B864="Premier League",E864="Highlights"),_xlfn.XLOOKUP(H864,Calendar!O:O,Calendar!N:N,,-1),""))</f>
        <v/>
      </c>
    </row>
    <row r="865" spans="34:34" hidden="1" x14ac:dyDescent="0.35">
      <c r="AH865" s="16" t="str">
        <f>IF(AND(B865="Premier League",E865="Live"),_xlfn.XLOOKUP(_xlfn.TEXTJOIN(" vs ",,C865:D865),Calendar!G:G,Calendar!B:B),IF(AND(B865="Premier League",E865="Highlights"),_xlfn.XLOOKUP(H865,Calendar!O:O,Calendar!N:N,,-1),""))</f>
        <v/>
      </c>
    </row>
    <row r="866" spans="34:34" hidden="1" x14ac:dyDescent="0.35">
      <c r="AH866" s="16" t="str">
        <f>IF(AND(B866="Premier League",E866="Live"),_xlfn.XLOOKUP(_xlfn.TEXTJOIN(" vs ",,C866:D866),Calendar!G:G,Calendar!B:B),IF(AND(B866="Premier League",E866="Highlights"),_xlfn.XLOOKUP(H866,Calendar!O:O,Calendar!N:N,,-1),""))</f>
        <v/>
      </c>
    </row>
    <row r="867" spans="34:34" hidden="1" x14ac:dyDescent="0.35">
      <c r="AH867" s="16" t="str">
        <f>IF(AND(B867="Premier League",E867="Live"),_xlfn.XLOOKUP(_xlfn.TEXTJOIN(" vs ",,C867:D867),Calendar!G:G,Calendar!B:B),IF(AND(B867="Premier League",E867="Highlights"),_xlfn.XLOOKUP(H867,Calendar!O:O,Calendar!N:N,,-1),""))</f>
        <v/>
      </c>
    </row>
    <row r="868" spans="34:34" hidden="1" x14ac:dyDescent="0.35">
      <c r="AH868" s="16" t="str">
        <f>IF(AND(B868="Premier League",E868="Live"),_xlfn.XLOOKUP(_xlfn.TEXTJOIN(" vs ",,C868:D868),Calendar!G:G,Calendar!B:B),IF(AND(B868="Premier League",E868="Highlights"),_xlfn.XLOOKUP(H868,Calendar!O:O,Calendar!N:N,,-1),""))</f>
        <v/>
      </c>
    </row>
    <row r="869" spans="34:34" hidden="1" x14ac:dyDescent="0.35">
      <c r="AH869" s="16" t="str">
        <f>IF(AND(B869="Premier League",E869="Live"),_xlfn.XLOOKUP(_xlfn.TEXTJOIN(" vs ",,C869:D869),Calendar!G:G,Calendar!B:B),IF(AND(B869="Premier League",E869="Highlights"),_xlfn.XLOOKUP(H869,Calendar!O:O,Calendar!N:N,,-1),""))</f>
        <v/>
      </c>
    </row>
    <row r="870" spans="34:34" hidden="1" x14ac:dyDescent="0.35">
      <c r="AH870" s="16" t="str">
        <f>IF(AND(B870="Premier League",E870="Live"),_xlfn.XLOOKUP(_xlfn.TEXTJOIN(" vs ",,C870:D870),Calendar!G:G,Calendar!B:B),IF(AND(B870="Premier League",E870="Highlights"),_xlfn.XLOOKUP(H870,Calendar!O:O,Calendar!N:N,,-1),""))</f>
        <v/>
      </c>
    </row>
    <row r="871" spans="34:34" hidden="1" x14ac:dyDescent="0.35">
      <c r="AH871" s="16" t="str">
        <f>IF(AND(B871="Premier League",E871="Live"),_xlfn.XLOOKUP(_xlfn.TEXTJOIN(" vs ",,C871:D871),Calendar!G:G,Calendar!B:B),IF(AND(B871="Premier League",E871="Highlights"),_xlfn.XLOOKUP(H871,Calendar!O:O,Calendar!N:N,,-1),""))</f>
        <v/>
      </c>
    </row>
    <row r="872" spans="34:34" hidden="1" x14ac:dyDescent="0.35">
      <c r="AH872" s="16" t="str">
        <f>IF(AND(B872="Premier League",E872="Live"),_xlfn.XLOOKUP(_xlfn.TEXTJOIN(" vs ",,C872:D872),Calendar!G:G,Calendar!B:B),IF(AND(B872="Premier League",E872="Highlights"),_xlfn.XLOOKUP(H872,Calendar!O:O,Calendar!N:N,,-1),""))</f>
        <v/>
      </c>
    </row>
    <row r="873" spans="34:34" hidden="1" x14ac:dyDescent="0.35">
      <c r="AH873" s="16" t="str">
        <f>IF(AND(B873="Premier League",E873="Live"),_xlfn.XLOOKUP(_xlfn.TEXTJOIN(" vs ",,C873:D873),Calendar!G:G,Calendar!B:B),IF(AND(B873="Premier League",E873="Highlights"),_xlfn.XLOOKUP(H873,Calendar!O:O,Calendar!N:N,,-1),""))</f>
        <v/>
      </c>
    </row>
    <row r="874" spans="34:34" hidden="1" x14ac:dyDescent="0.35">
      <c r="AH874" s="16" t="str">
        <f>IF(AND(B874="Premier League",E874="Live"),_xlfn.XLOOKUP(_xlfn.TEXTJOIN(" vs ",,C874:D874),Calendar!G:G,Calendar!B:B),IF(AND(B874="Premier League",E874="Highlights"),_xlfn.XLOOKUP(H874,Calendar!O:O,Calendar!N:N,,-1),""))</f>
        <v/>
      </c>
    </row>
    <row r="875" spans="34:34" hidden="1" x14ac:dyDescent="0.35">
      <c r="AH875" s="16" t="str">
        <f>IF(AND(B875="Premier League",E875="Live"),_xlfn.XLOOKUP(_xlfn.TEXTJOIN(" vs ",,C875:D875),Calendar!G:G,Calendar!B:B),IF(AND(B875="Premier League",E875="Highlights"),_xlfn.XLOOKUP(H875,Calendar!O:O,Calendar!N:N,,-1),""))</f>
        <v/>
      </c>
    </row>
    <row r="876" spans="34:34" hidden="1" x14ac:dyDescent="0.35">
      <c r="AH876" s="16" t="str">
        <f>IF(AND(B876="Premier League",E876="Live"),_xlfn.XLOOKUP(_xlfn.TEXTJOIN(" vs ",,C876:D876),Calendar!G:G,Calendar!B:B),IF(AND(B876="Premier League",E876="Highlights"),_xlfn.XLOOKUP(H876,Calendar!O:O,Calendar!N:N,,-1),""))</f>
        <v/>
      </c>
    </row>
    <row r="877" spans="34:34" hidden="1" x14ac:dyDescent="0.35">
      <c r="AH877" s="16" t="str">
        <f>IF(AND(B877="Premier League",E877="Live"),_xlfn.XLOOKUP(_xlfn.TEXTJOIN(" vs ",,C877:D877),Calendar!G:G,Calendar!B:B),IF(AND(B877="Premier League",E877="Highlights"),_xlfn.XLOOKUP(H877,Calendar!O:O,Calendar!N:N,,-1),""))</f>
        <v/>
      </c>
    </row>
    <row r="878" spans="34:34" hidden="1" x14ac:dyDescent="0.35">
      <c r="AH878" s="16" t="str">
        <f>IF(AND(B878="Premier League",E878="Live"),_xlfn.XLOOKUP(_xlfn.TEXTJOIN(" vs ",,C878:D878),Calendar!G:G,Calendar!B:B),IF(AND(B878="Premier League",E878="Highlights"),_xlfn.XLOOKUP(H878,Calendar!O:O,Calendar!N:N,,-1),""))</f>
        <v/>
      </c>
    </row>
    <row r="879" spans="34:34" hidden="1" x14ac:dyDescent="0.35">
      <c r="AH879" s="16" t="str">
        <f>IF(AND(B879="Premier League",E879="Live"),_xlfn.XLOOKUP(_xlfn.TEXTJOIN(" vs ",,C879:D879),Calendar!G:G,Calendar!B:B),IF(AND(B879="Premier League",E879="Highlights"),_xlfn.XLOOKUP(H879,Calendar!O:O,Calendar!N:N,,-1),""))</f>
        <v/>
      </c>
    </row>
    <row r="880" spans="34:34" hidden="1" x14ac:dyDescent="0.35">
      <c r="AH880" s="16" t="str">
        <f>IF(AND(B880="Premier League",E880="Live"),_xlfn.XLOOKUP(_xlfn.TEXTJOIN(" vs ",,C880:D880),Calendar!G:G,Calendar!B:B),IF(AND(B880="Premier League",E880="Highlights"),_xlfn.XLOOKUP(H880,Calendar!O:O,Calendar!N:N,,-1),""))</f>
        <v/>
      </c>
    </row>
    <row r="881" spans="34:34" hidden="1" x14ac:dyDescent="0.35">
      <c r="AH881" s="16" t="str">
        <f>IF(AND(B881="Premier League",E881="Live"),_xlfn.XLOOKUP(_xlfn.TEXTJOIN(" vs ",,C881:D881),Calendar!G:G,Calendar!B:B),IF(AND(B881="Premier League",E881="Highlights"),_xlfn.XLOOKUP(H881,Calendar!O:O,Calendar!N:N,,-1),""))</f>
        <v/>
      </c>
    </row>
    <row r="882" spans="34:34" hidden="1" x14ac:dyDescent="0.35">
      <c r="AH882" s="16" t="str">
        <f>IF(AND(B882="Premier League",E882="Live"),_xlfn.XLOOKUP(_xlfn.TEXTJOIN(" vs ",,C882:D882),Calendar!G:G,Calendar!B:B),IF(AND(B882="Premier League",E882="Highlights"),_xlfn.XLOOKUP(H882,Calendar!O:O,Calendar!N:N,,-1),""))</f>
        <v/>
      </c>
    </row>
    <row r="883" spans="34:34" hidden="1" x14ac:dyDescent="0.35">
      <c r="AH883" s="16" t="str">
        <f>IF(AND(B883="Premier League",E883="Live"),_xlfn.XLOOKUP(_xlfn.TEXTJOIN(" vs ",,C883:D883),Calendar!G:G,Calendar!B:B),IF(AND(B883="Premier League",E883="Highlights"),_xlfn.XLOOKUP(H883,Calendar!O:O,Calendar!N:N,,-1),""))</f>
        <v/>
      </c>
    </row>
    <row r="884" spans="34:34" hidden="1" x14ac:dyDescent="0.35">
      <c r="AH884" s="16" t="str">
        <f>IF(AND(B884="Premier League",E884="Live"),_xlfn.XLOOKUP(_xlfn.TEXTJOIN(" vs ",,C884:D884),Calendar!G:G,Calendar!B:B),IF(AND(B884="Premier League",E884="Highlights"),_xlfn.XLOOKUP(H884,Calendar!O:O,Calendar!N:N,,-1),""))</f>
        <v/>
      </c>
    </row>
    <row r="885" spans="34:34" hidden="1" x14ac:dyDescent="0.35">
      <c r="AH885" s="16" t="str">
        <f>IF(AND(B885="Premier League",E885="Live"),_xlfn.XLOOKUP(_xlfn.TEXTJOIN(" vs ",,C885:D885),Calendar!G:G,Calendar!B:B),IF(AND(B885="Premier League",E885="Highlights"),_xlfn.XLOOKUP(H885,Calendar!O:O,Calendar!N:N,,-1),""))</f>
        <v/>
      </c>
    </row>
    <row r="886" spans="34:34" hidden="1" x14ac:dyDescent="0.35">
      <c r="AH886" s="16" t="str">
        <f>IF(AND(B886="Premier League",E886="Live"),_xlfn.XLOOKUP(_xlfn.TEXTJOIN(" vs ",,C886:D886),Calendar!G:G,Calendar!B:B),IF(AND(B886="Premier League",E886="Highlights"),_xlfn.XLOOKUP(H886,Calendar!O:O,Calendar!N:N,,-1),""))</f>
        <v/>
      </c>
    </row>
    <row r="887" spans="34:34" hidden="1" x14ac:dyDescent="0.35">
      <c r="AH887" s="16" t="str">
        <f>IF(AND(B887="Premier League",E887="Live"),_xlfn.XLOOKUP(_xlfn.TEXTJOIN(" vs ",,C887:D887),Calendar!G:G,Calendar!B:B),IF(AND(B887="Premier League",E887="Highlights"),_xlfn.XLOOKUP(H887,Calendar!O:O,Calendar!N:N,,-1),""))</f>
        <v/>
      </c>
    </row>
    <row r="888" spans="34:34" hidden="1" x14ac:dyDescent="0.35">
      <c r="AH888" s="16" t="str">
        <f>IF(AND(B888="Premier League",E888="Live"),_xlfn.XLOOKUP(_xlfn.TEXTJOIN(" vs ",,C888:D888),Calendar!G:G,Calendar!B:B),IF(AND(B888="Premier League",E888="Highlights"),_xlfn.XLOOKUP(H888,Calendar!O:O,Calendar!N:N,,-1),""))</f>
        <v/>
      </c>
    </row>
    <row r="889" spans="34:34" hidden="1" x14ac:dyDescent="0.35">
      <c r="AH889" s="16" t="str">
        <f>IF(AND(B889="Premier League",E889="Live"),_xlfn.XLOOKUP(_xlfn.TEXTJOIN(" vs ",,C889:D889),Calendar!G:G,Calendar!B:B),IF(AND(B889="Premier League",E889="Highlights"),_xlfn.XLOOKUP(H889,Calendar!O:O,Calendar!N:N,,-1),""))</f>
        <v/>
      </c>
    </row>
    <row r="890" spans="34:34" hidden="1" x14ac:dyDescent="0.35">
      <c r="AH890" s="16" t="str">
        <f>IF(AND(B890="Premier League",E890="Live"),_xlfn.XLOOKUP(_xlfn.TEXTJOIN(" vs ",,C890:D890),Calendar!G:G,Calendar!B:B),IF(AND(B890="Premier League",E890="Highlights"),_xlfn.XLOOKUP(H890,Calendar!O:O,Calendar!N:N,,-1),""))</f>
        <v/>
      </c>
    </row>
    <row r="891" spans="34:34" hidden="1" x14ac:dyDescent="0.35">
      <c r="AH891" s="16" t="str">
        <f>IF(AND(B891="Premier League",E891="Live"),_xlfn.XLOOKUP(_xlfn.TEXTJOIN(" vs ",,C891:D891),Calendar!G:G,Calendar!B:B),IF(AND(B891="Premier League",E891="Highlights"),_xlfn.XLOOKUP(H891,Calendar!O:O,Calendar!N:N,,-1),""))</f>
        <v/>
      </c>
    </row>
    <row r="892" spans="34:34" hidden="1" x14ac:dyDescent="0.35">
      <c r="AH892" s="16" t="str">
        <f>IF(AND(B892="Premier League",E892="Live"),_xlfn.XLOOKUP(_xlfn.TEXTJOIN(" vs ",,C892:D892),Calendar!G:G,Calendar!B:B),IF(AND(B892="Premier League",E892="Highlights"),_xlfn.XLOOKUP(H892,Calendar!O:O,Calendar!N:N,,-1),""))</f>
        <v/>
      </c>
    </row>
    <row r="893" spans="34:34" hidden="1" x14ac:dyDescent="0.35">
      <c r="AH893" s="16" t="str">
        <f>IF(AND(B893="Premier League",E893="Live"),_xlfn.XLOOKUP(_xlfn.TEXTJOIN(" vs ",,C893:D893),Calendar!G:G,Calendar!B:B),IF(AND(B893="Premier League",E893="Highlights"),_xlfn.XLOOKUP(H893,Calendar!O:O,Calendar!N:N,,-1),""))</f>
        <v/>
      </c>
    </row>
    <row r="894" spans="34:34" hidden="1" x14ac:dyDescent="0.35">
      <c r="AH894" s="16" t="str">
        <f>IF(AND(B894="Premier League",E894="Live"),_xlfn.XLOOKUP(_xlfn.TEXTJOIN(" vs ",,C894:D894),Calendar!G:G,Calendar!B:B),IF(AND(B894="Premier League",E894="Highlights"),_xlfn.XLOOKUP(H894,Calendar!O:O,Calendar!N:N,,-1),""))</f>
        <v/>
      </c>
    </row>
    <row r="895" spans="34:34" hidden="1" x14ac:dyDescent="0.35">
      <c r="AH895" s="16" t="str">
        <f>IF(AND(B895="Premier League",E895="Live"),_xlfn.XLOOKUP(_xlfn.TEXTJOIN(" vs ",,C895:D895),Calendar!G:G,Calendar!B:B),IF(AND(B895="Premier League",E895="Highlights"),_xlfn.XLOOKUP(H895,Calendar!O:O,Calendar!N:N,,-1),""))</f>
        <v/>
      </c>
    </row>
    <row r="896" spans="34:34" hidden="1" x14ac:dyDescent="0.35">
      <c r="AH896" s="16" t="str">
        <f>IF(AND(B896="Premier League",E896="Live"),_xlfn.XLOOKUP(_xlfn.TEXTJOIN(" vs ",,C896:D896),Calendar!G:G,Calendar!B:B),IF(AND(B896="Premier League",E896="Highlights"),_xlfn.XLOOKUP(H896,Calendar!O:O,Calendar!N:N,,-1),""))</f>
        <v/>
      </c>
    </row>
    <row r="897" spans="34:34" hidden="1" x14ac:dyDescent="0.35">
      <c r="AH897" s="16" t="str">
        <f>IF(AND(B897="Premier League",E897="Live"),_xlfn.XLOOKUP(_xlfn.TEXTJOIN(" vs ",,C897:D897),Calendar!G:G,Calendar!B:B),IF(AND(B897="Premier League",E897="Highlights"),_xlfn.XLOOKUP(H897,Calendar!O:O,Calendar!N:N,,-1),""))</f>
        <v/>
      </c>
    </row>
    <row r="898" spans="34:34" hidden="1" x14ac:dyDescent="0.35">
      <c r="AH898" s="16" t="str">
        <f>IF(AND(B898="Premier League",E898="Live"),_xlfn.XLOOKUP(_xlfn.TEXTJOIN(" vs ",,C898:D898),Calendar!G:G,Calendar!B:B),IF(AND(B898="Premier League",E898="Highlights"),_xlfn.XLOOKUP(H898,Calendar!O:O,Calendar!N:N,,-1),""))</f>
        <v/>
      </c>
    </row>
    <row r="899" spans="34:34" hidden="1" x14ac:dyDescent="0.35">
      <c r="AH899" s="16" t="str">
        <f>IF(AND(B899="Premier League",E899="Live"),_xlfn.XLOOKUP(_xlfn.TEXTJOIN(" vs ",,C899:D899),Calendar!G:G,Calendar!B:B),IF(AND(B899="Premier League",E899="Highlights"),_xlfn.XLOOKUP(H899,Calendar!O:O,Calendar!N:N,,-1),""))</f>
        <v/>
      </c>
    </row>
    <row r="900" spans="34:34" hidden="1" x14ac:dyDescent="0.35">
      <c r="AH900" s="16" t="str">
        <f>IF(AND(B900="Premier League",E900="Live"),_xlfn.XLOOKUP(_xlfn.TEXTJOIN(" vs ",,C900:D900),Calendar!G:G,Calendar!B:B),IF(AND(B900="Premier League",E900="Highlights"),_xlfn.XLOOKUP(H900,Calendar!O:O,Calendar!N:N,,-1),""))</f>
        <v/>
      </c>
    </row>
    <row r="901" spans="34:34" hidden="1" x14ac:dyDescent="0.35">
      <c r="AH901" s="16" t="str">
        <f>IF(AND(B901="Premier League",E901="Live"),_xlfn.XLOOKUP(_xlfn.TEXTJOIN(" vs ",,C901:D901),Calendar!G:G,Calendar!B:B),IF(AND(B901="Premier League",E901="Highlights"),_xlfn.XLOOKUP(H901,Calendar!O:O,Calendar!N:N,,-1),""))</f>
        <v/>
      </c>
    </row>
    <row r="902" spans="34:34" hidden="1" x14ac:dyDescent="0.35">
      <c r="AH902" s="16" t="str">
        <f>IF(AND(B902="Premier League",E902="Live"),_xlfn.XLOOKUP(_xlfn.TEXTJOIN(" vs ",,C902:D902),Calendar!G:G,Calendar!B:B),IF(AND(B902="Premier League",E902="Highlights"),_xlfn.XLOOKUP(H902,Calendar!O:O,Calendar!N:N,,-1),""))</f>
        <v/>
      </c>
    </row>
    <row r="903" spans="34:34" hidden="1" x14ac:dyDescent="0.35">
      <c r="AH903" s="16" t="str">
        <f>IF(AND(B903="Premier League",E903="Live"),_xlfn.XLOOKUP(_xlfn.TEXTJOIN(" vs ",,C903:D903),Calendar!G:G,Calendar!B:B),IF(AND(B903="Premier League",E903="Highlights"),_xlfn.XLOOKUP(H903,Calendar!O:O,Calendar!N:N,,-1),""))</f>
        <v/>
      </c>
    </row>
    <row r="904" spans="34:34" hidden="1" x14ac:dyDescent="0.35">
      <c r="AH904" s="16" t="str">
        <f>IF(AND(B904="Premier League",E904="Live"),_xlfn.XLOOKUP(_xlfn.TEXTJOIN(" vs ",,C904:D904),Calendar!G:G,Calendar!B:B),IF(AND(B904="Premier League",E904="Highlights"),_xlfn.XLOOKUP(H904,Calendar!O:O,Calendar!N:N,,-1),""))</f>
        <v/>
      </c>
    </row>
    <row r="905" spans="34:34" hidden="1" x14ac:dyDescent="0.35">
      <c r="AH905" s="16" t="str">
        <f>IF(AND(B905="Premier League",E905="Live"),_xlfn.XLOOKUP(_xlfn.TEXTJOIN(" vs ",,C905:D905),Calendar!G:G,Calendar!B:B),IF(AND(B905="Premier League",E905="Highlights"),_xlfn.XLOOKUP(H905,Calendar!O:O,Calendar!N:N,,-1),""))</f>
        <v/>
      </c>
    </row>
    <row r="906" spans="34:34" hidden="1" x14ac:dyDescent="0.35">
      <c r="AH906" s="16" t="str">
        <f>IF(AND(B906="Premier League",E906="Live"),_xlfn.XLOOKUP(_xlfn.TEXTJOIN(" vs ",,C906:D906),Calendar!G:G,Calendar!B:B),IF(AND(B906="Premier League",E906="Highlights"),_xlfn.XLOOKUP(H906,Calendar!O:O,Calendar!N:N,,-1),""))</f>
        <v/>
      </c>
    </row>
    <row r="907" spans="34:34" hidden="1" x14ac:dyDescent="0.35">
      <c r="AH907" s="16" t="str">
        <f>IF(AND(B907="Premier League",E907="Live"),_xlfn.XLOOKUP(_xlfn.TEXTJOIN(" vs ",,C907:D907),Calendar!G:G,Calendar!B:B),IF(AND(B907="Premier League",E907="Highlights"),_xlfn.XLOOKUP(H907,Calendar!O:O,Calendar!N:N,,-1),""))</f>
        <v/>
      </c>
    </row>
    <row r="908" spans="34:34" hidden="1" x14ac:dyDescent="0.35">
      <c r="AH908" s="16" t="str">
        <f>IF(AND(B908="Premier League",E908="Live"),_xlfn.XLOOKUP(_xlfn.TEXTJOIN(" vs ",,C908:D908),Calendar!G:G,Calendar!B:B),IF(AND(B908="Premier League",E908="Highlights"),_xlfn.XLOOKUP(H908,Calendar!O:O,Calendar!N:N,,-1),""))</f>
        <v/>
      </c>
    </row>
    <row r="909" spans="34:34" hidden="1" x14ac:dyDescent="0.35">
      <c r="AH909" s="16" t="str">
        <f>IF(AND(B909="Premier League",E909="Live"),_xlfn.XLOOKUP(_xlfn.TEXTJOIN(" vs ",,C909:D909),Calendar!G:G,Calendar!B:B),IF(AND(B909="Premier League",E909="Highlights"),_xlfn.XLOOKUP(H909,Calendar!O:O,Calendar!N:N,,-1),""))</f>
        <v/>
      </c>
    </row>
    <row r="910" spans="34:34" hidden="1" x14ac:dyDescent="0.35">
      <c r="AH910" s="16" t="str">
        <f>IF(AND(B910="Premier League",E910="Live"),_xlfn.XLOOKUP(_xlfn.TEXTJOIN(" vs ",,C910:D910),Calendar!G:G,Calendar!B:B),IF(AND(B910="Premier League",E910="Highlights"),_xlfn.XLOOKUP(H910,Calendar!O:O,Calendar!N:N,,-1),""))</f>
        <v/>
      </c>
    </row>
    <row r="911" spans="34:34" hidden="1" x14ac:dyDescent="0.35">
      <c r="AH911" s="16" t="str">
        <f>IF(AND(B911="Premier League",E911="Live"),_xlfn.XLOOKUP(_xlfn.TEXTJOIN(" vs ",,C911:D911),Calendar!G:G,Calendar!B:B),IF(AND(B911="Premier League",E911="Highlights"),_xlfn.XLOOKUP(H911,Calendar!O:O,Calendar!N:N,,-1),""))</f>
        <v/>
      </c>
    </row>
    <row r="912" spans="34:34" hidden="1" x14ac:dyDescent="0.35">
      <c r="AH912" s="16" t="str">
        <f>IF(AND(B912="Premier League",E912="Live"),_xlfn.XLOOKUP(_xlfn.TEXTJOIN(" vs ",,C912:D912),Calendar!G:G,Calendar!B:B),IF(AND(B912="Premier League",E912="Highlights"),_xlfn.XLOOKUP(H912,Calendar!O:O,Calendar!N:N,,-1),""))</f>
        <v/>
      </c>
    </row>
    <row r="913" spans="34:34" hidden="1" x14ac:dyDescent="0.35">
      <c r="AH913" s="16" t="str">
        <f>IF(AND(B913="Premier League",E913="Live"),_xlfn.XLOOKUP(_xlfn.TEXTJOIN(" vs ",,C913:D913),Calendar!G:G,Calendar!B:B),IF(AND(B913="Premier League",E913="Highlights"),_xlfn.XLOOKUP(H913,Calendar!O:O,Calendar!N:N,,-1),""))</f>
        <v/>
      </c>
    </row>
    <row r="914" spans="34:34" hidden="1" x14ac:dyDescent="0.35">
      <c r="AH914" s="16" t="str">
        <f>IF(AND(B914="Premier League",E914="Live"),_xlfn.XLOOKUP(_xlfn.TEXTJOIN(" vs ",,C914:D914),Calendar!G:G,Calendar!B:B),IF(AND(B914="Premier League",E914="Highlights"),_xlfn.XLOOKUP(H914,Calendar!O:O,Calendar!N:N,,-1),""))</f>
        <v/>
      </c>
    </row>
    <row r="915" spans="34:34" hidden="1" x14ac:dyDescent="0.35">
      <c r="AH915" s="16" t="str">
        <f>IF(AND(B915="Premier League",E915="Live"),_xlfn.XLOOKUP(_xlfn.TEXTJOIN(" vs ",,C915:D915),Calendar!G:G,Calendar!B:B),IF(AND(B915="Premier League",E915="Highlights"),_xlfn.XLOOKUP(H915,Calendar!O:O,Calendar!N:N,,-1),""))</f>
        <v/>
      </c>
    </row>
    <row r="916" spans="34:34" hidden="1" x14ac:dyDescent="0.35">
      <c r="AH916" s="16" t="str">
        <f>IF(AND(B916="Premier League",E916="Live"),_xlfn.XLOOKUP(_xlfn.TEXTJOIN(" vs ",,C916:D916),Calendar!G:G,Calendar!B:B),IF(AND(B916="Premier League",E916="Highlights"),_xlfn.XLOOKUP(H916,Calendar!O:O,Calendar!N:N,,-1),""))</f>
        <v/>
      </c>
    </row>
    <row r="917" spans="34:34" hidden="1" x14ac:dyDescent="0.35">
      <c r="AH917" s="16" t="str">
        <f>IF(AND(B917="Premier League",E917="Live"),_xlfn.XLOOKUP(_xlfn.TEXTJOIN(" vs ",,C917:D917),Calendar!G:G,Calendar!B:B),IF(AND(B917="Premier League",E917="Highlights"),_xlfn.XLOOKUP(H917,Calendar!O:O,Calendar!N:N,,-1),""))</f>
        <v/>
      </c>
    </row>
    <row r="918" spans="34:34" hidden="1" x14ac:dyDescent="0.35">
      <c r="AH918" s="16" t="str">
        <f>IF(AND(B918="Premier League",E918="Live"),_xlfn.XLOOKUP(_xlfn.TEXTJOIN(" vs ",,C918:D918),Calendar!G:G,Calendar!B:B),IF(AND(B918="Premier League",E918="Highlights"),_xlfn.XLOOKUP(H918,Calendar!O:O,Calendar!N:N,,-1),""))</f>
        <v/>
      </c>
    </row>
    <row r="919" spans="34:34" hidden="1" x14ac:dyDescent="0.35">
      <c r="AH919" s="16" t="str">
        <f>IF(AND(B919="Premier League",E919="Live"),_xlfn.XLOOKUP(_xlfn.TEXTJOIN(" vs ",,C919:D919),Calendar!G:G,Calendar!B:B),IF(AND(B919="Premier League",E919="Highlights"),_xlfn.XLOOKUP(H919,Calendar!O:O,Calendar!N:N,,-1),""))</f>
        <v/>
      </c>
    </row>
    <row r="920" spans="34:34" hidden="1" x14ac:dyDescent="0.35">
      <c r="AH920" s="16" t="str">
        <f>IF(AND(B920="Premier League",E920="Live"),_xlfn.XLOOKUP(_xlfn.TEXTJOIN(" vs ",,C920:D920),Calendar!G:G,Calendar!B:B),IF(AND(B920="Premier League",E920="Highlights"),_xlfn.XLOOKUP(H920,Calendar!O:O,Calendar!N:N,,-1),""))</f>
        <v/>
      </c>
    </row>
    <row r="921" spans="34:34" hidden="1" x14ac:dyDescent="0.35">
      <c r="AH921" s="16" t="str">
        <f>IF(AND(B921="Premier League",E921="Live"),_xlfn.XLOOKUP(_xlfn.TEXTJOIN(" vs ",,C921:D921),Calendar!G:G,Calendar!B:B),IF(AND(B921="Premier League",E921="Highlights"),_xlfn.XLOOKUP(H921,Calendar!O:O,Calendar!N:N,,-1),""))</f>
        <v/>
      </c>
    </row>
    <row r="922" spans="34:34" hidden="1" x14ac:dyDescent="0.35">
      <c r="AH922" s="16" t="str">
        <f>IF(AND(B922="Premier League",E922="Live"),_xlfn.XLOOKUP(_xlfn.TEXTJOIN(" vs ",,C922:D922),Calendar!G:G,Calendar!B:B),IF(AND(B922="Premier League",E922="Highlights"),_xlfn.XLOOKUP(H922,Calendar!O:O,Calendar!N:N,,-1),""))</f>
        <v/>
      </c>
    </row>
    <row r="923" spans="34:34" hidden="1" x14ac:dyDescent="0.35">
      <c r="AH923" s="16" t="str">
        <f>IF(AND(B923="Premier League",E923="Live"),_xlfn.XLOOKUP(_xlfn.TEXTJOIN(" vs ",,C923:D923),Calendar!G:G,Calendar!B:B),IF(AND(B923="Premier League",E923="Highlights"),_xlfn.XLOOKUP(H923,Calendar!O:O,Calendar!N:N,,-1),""))</f>
        <v/>
      </c>
    </row>
    <row r="924" spans="34:34" hidden="1" x14ac:dyDescent="0.35">
      <c r="AH924" s="16" t="str">
        <f>IF(AND(B924="Premier League",E924="Live"),_xlfn.XLOOKUP(_xlfn.TEXTJOIN(" vs ",,C924:D924),Calendar!G:G,Calendar!B:B),IF(AND(B924="Premier League",E924="Highlights"),_xlfn.XLOOKUP(H924,Calendar!O:O,Calendar!N:N,,-1),""))</f>
        <v/>
      </c>
    </row>
    <row r="925" spans="34:34" hidden="1" x14ac:dyDescent="0.35">
      <c r="AH925" s="16" t="str">
        <f>IF(AND(B925="Premier League",E925="Live"),_xlfn.XLOOKUP(_xlfn.TEXTJOIN(" vs ",,C925:D925),Calendar!G:G,Calendar!B:B),IF(AND(B925="Premier League",E925="Highlights"),_xlfn.XLOOKUP(H925,Calendar!O:O,Calendar!N:N,,-1),""))</f>
        <v/>
      </c>
    </row>
    <row r="926" spans="34:34" hidden="1" x14ac:dyDescent="0.35">
      <c r="AH926" s="16" t="str">
        <f>IF(AND(B926="Premier League",E926="Live"),_xlfn.XLOOKUP(_xlfn.TEXTJOIN(" vs ",,C926:D926),Calendar!G:G,Calendar!B:B),IF(AND(B926="Premier League",E926="Highlights"),_xlfn.XLOOKUP(H926,Calendar!O:O,Calendar!N:N,,-1),""))</f>
        <v/>
      </c>
    </row>
    <row r="927" spans="34:34" hidden="1" x14ac:dyDescent="0.35">
      <c r="AH927" s="16" t="str">
        <f>IF(AND(B927="Premier League",E927="Live"),_xlfn.XLOOKUP(_xlfn.TEXTJOIN(" vs ",,C927:D927),Calendar!G:G,Calendar!B:B),IF(AND(B927="Premier League",E927="Highlights"),_xlfn.XLOOKUP(H927,Calendar!O:O,Calendar!N:N,,-1),""))</f>
        <v/>
      </c>
    </row>
    <row r="928" spans="34:34" hidden="1" x14ac:dyDescent="0.35">
      <c r="AH928" s="16" t="str">
        <f>IF(AND(B928="Premier League",E928="Live"),_xlfn.XLOOKUP(_xlfn.TEXTJOIN(" vs ",,C928:D928),Calendar!G:G,Calendar!B:B),IF(AND(B928="Premier League",E928="Highlights"),_xlfn.XLOOKUP(H928,Calendar!O:O,Calendar!N:N,,-1),""))</f>
        <v/>
      </c>
    </row>
    <row r="929" spans="34:34" hidden="1" x14ac:dyDescent="0.35">
      <c r="AH929" s="16" t="str">
        <f>IF(AND(B929="Premier League",E929="Live"),_xlfn.XLOOKUP(_xlfn.TEXTJOIN(" vs ",,C929:D929),Calendar!G:G,Calendar!B:B),IF(AND(B929="Premier League",E929="Highlights"),_xlfn.XLOOKUP(H929,Calendar!O:O,Calendar!N:N,,-1),""))</f>
        <v/>
      </c>
    </row>
    <row r="930" spans="34:34" hidden="1" x14ac:dyDescent="0.35">
      <c r="AH930" s="16" t="str">
        <f>IF(AND(B930="Premier League",E930="Live"),_xlfn.XLOOKUP(_xlfn.TEXTJOIN(" vs ",,C930:D930),Calendar!G:G,Calendar!B:B),IF(AND(B930="Premier League",E930="Highlights"),_xlfn.XLOOKUP(H930,Calendar!O:O,Calendar!N:N,,-1),""))</f>
        <v/>
      </c>
    </row>
    <row r="931" spans="34:34" hidden="1" x14ac:dyDescent="0.35">
      <c r="AH931" s="16" t="str">
        <f>IF(AND(B931="Premier League",E931="Live"),_xlfn.XLOOKUP(_xlfn.TEXTJOIN(" vs ",,C931:D931),Calendar!G:G,Calendar!B:B),IF(AND(B931="Premier League",E931="Highlights"),_xlfn.XLOOKUP(H931,Calendar!O:O,Calendar!N:N,,-1),""))</f>
        <v/>
      </c>
    </row>
    <row r="932" spans="34:34" hidden="1" x14ac:dyDescent="0.35">
      <c r="AH932" s="16" t="str">
        <f>IF(AND(B932="Premier League",E932="Live"),_xlfn.XLOOKUP(_xlfn.TEXTJOIN(" vs ",,C932:D932),Calendar!G:G,Calendar!B:B),IF(AND(B932="Premier League",E932="Highlights"),_xlfn.XLOOKUP(H932,Calendar!O:O,Calendar!N:N,,-1),""))</f>
        <v/>
      </c>
    </row>
    <row r="933" spans="34:34" hidden="1" x14ac:dyDescent="0.35">
      <c r="AH933" s="16" t="str">
        <f>IF(AND(B933="Premier League",E933="Live"),_xlfn.XLOOKUP(_xlfn.TEXTJOIN(" vs ",,C933:D933),Calendar!G:G,Calendar!B:B),IF(AND(B933="Premier League",E933="Highlights"),_xlfn.XLOOKUP(H933,Calendar!O:O,Calendar!N:N,,-1),""))</f>
        <v/>
      </c>
    </row>
    <row r="934" spans="34:34" hidden="1" x14ac:dyDescent="0.35">
      <c r="AH934" s="16" t="str">
        <f>IF(AND(B934="Premier League",E934="Live"),_xlfn.XLOOKUP(_xlfn.TEXTJOIN(" vs ",,C934:D934),Calendar!G:G,Calendar!B:B),IF(AND(B934="Premier League",E934="Highlights"),_xlfn.XLOOKUP(H934,Calendar!O:O,Calendar!N:N,,-1),""))</f>
        <v/>
      </c>
    </row>
    <row r="935" spans="34:34" hidden="1" x14ac:dyDescent="0.35">
      <c r="AH935" s="16" t="str">
        <f>IF(AND(B935="Premier League",E935="Live"),_xlfn.XLOOKUP(_xlfn.TEXTJOIN(" vs ",,C935:D935),Calendar!G:G,Calendar!B:B),IF(AND(B935="Premier League",E935="Highlights"),_xlfn.XLOOKUP(H935,Calendar!O:O,Calendar!N:N,,-1),""))</f>
        <v/>
      </c>
    </row>
    <row r="936" spans="34:34" hidden="1" x14ac:dyDescent="0.35">
      <c r="AH936" s="16" t="str">
        <f>IF(AND(B936="Premier League",E936="Live"),_xlfn.XLOOKUP(_xlfn.TEXTJOIN(" vs ",,C936:D936),Calendar!G:G,Calendar!B:B),IF(AND(B936="Premier League",E936="Highlights"),_xlfn.XLOOKUP(H936,Calendar!O:O,Calendar!N:N,,-1),""))</f>
        <v/>
      </c>
    </row>
    <row r="937" spans="34:34" hidden="1" x14ac:dyDescent="0.35">
      <c r="AH937" s="16" t="str">
        <f>IF(AND(B937="Premier League",E937="Live"),_xlfn.XLOOKUP(_xlfn.TEXTJOIN(" vs ",,C937:D937),Calendar!G:G,Calendar!B:B),IF(AND(B937="Premier League",E937="Highlights"),_xlfn.XLOOKUP(H937,Calendar!O:O,Calendar!N:N,,-1),""))</f>
        <v/>
      </c>
    </row>
    <row r="938" spans="34:34" hidden="1" x14ac:dyDescent="0.35">
      <c r="AH938" s="16" t="str">
        <f>IF(AND(B938="Premier League",E938="Live"),_xlfn.XLOOKUP(_xlfn.TEXTJOIN(" vs ",,C938:D938),Calendar!G:G,Calendar!B:B),IF(AND(B938="Premier League",E938="Highlights"),_xlfn.XLOOKUP(H938,Calendar!O:O,Calendar!N:N,,-1),""))</f>
        <v/>
      </c>
    </row>
    <row r="939" spans="34:34" hidden="1" x14ac:dyDescent="0.35">
      <c r="AH939" s="16" t="str">
        <f>IF(AND(B939="Premier League",E939="Live"),_xlfn.XLOOKUP(_xlfn.TEXTJOIN(" vs ",,C939:D939),Calendar!G:G,Calendar!B:B),IF(AND(B939="Premier League",E939="Highlights"),_xlfn.XLOOKUP(H939,Calendar!O:O,Calendar!N:N,,-1),""))</f>
        <v/>
      </c>
    </row>
    <row r="940" spans="34:34" hidden="1" x14ac:dyDescent="0.35">
      <c r="AH940" s="16" t="str">
        <f>IF(AND(B940="Premier League",E940="Live"),_xlfn.XLOOKUP(_xlfn.TEXTJOIN(" vs ",,C940:D940),Calendar!G:G,Calendar!B:B),IF(AND(B940="Premier League",E940="Highlights"),_xlfn.XLOOKUP(H940,Calendar!O:O,Calendar!N:N,,-1),""))</f>
        <v/>
      </c>
    </row>
    <row r="941" spans="34:34" hidden="1" x14ac:dyDescent="0.35">
      <c r="AH941" s="16" t="str">
        <f>IF(AND(B941="Premier League",E941="Live"),_xlfn.XLOOKUP(_xlfn.TEXTJOIN(" vs ",,C941:D941),Calendar!G:G,Calendar!B:B),IF(AND(B941="Premier League",E941="Highlights"),_xlfn.XLOOKUP(H941,Calendar!O:O,Calendar!N:N,,-1),""))</f>
        <v/>
      </c>
    </row>
    <row r="942" spans="34:34" hidden="1" x14ac:dyDescent="0.35">
      <c r="AH942" s="16" t="str">
        <f>IF(AND(B942="Premier League",E942="Live"),_xlfn.XLOOKUP(_xlfn.TEXTJOIN(" vs ",,C942:D942),Calendar!G:G,Calendar!B:B),IF(AND(B942="Premier League",E942="Highlights"),_xlfn.XLOOKUP(H942,Calendar!O:O,Calendar!N:N,,-1),""))</f>
        <v/>
      </c>
    </row>
    <row r="943" spans="34:34" hidden="1" x14ac:dyDescent="0.35">
      <c r="AH943" s="16" t="str">
        <f>IF(AND(B943="Premier League",E943="Live"),_xlfn.XLOOKUP(_xlfn.TEXTJOIN(" vs ",,C943:D943),Calendar!G:G,Calendar!B:B),IF(AND(B943="Premier League",E943="Highlights"),_xlfn.XLOOKUP(H943,Calendar!O:O,Calendar!N:N,,-1),""))</f>
        <v/>
      </c>
    </row>
    <row r="944" spans="34:34" hidden="1" x14ac:dyDescent="0.35">
      <c r="AH944" s="16" t="str">
        <f>IF(AND(B944="Premier League",E944="Live"),_xlfn.XLOOKUP(_xlfn.TEXTJOIN(" vs ",,C944:D944),Calendar!G:G,Calendar!B:B),IF(AND(B944="Premier League",E944="Highlights"),_xlfn.XLOOKUP(H944,Calendar!O:O,Calendar!N:N,,-1),""))</f>
        <v/>
      </c>
    </row>
    <row r="945" spans="34:34" hidden="1" x14ac:dyDescent="0.35">
      <c r="AH945" s="16" t="str">
        <f>IF(AND(B945="Premier League",E945="Live"),_xlfn.XLOOKUP(_xlfn.TEXTJOIN(" vs ",,C945:D945),Calendar!G:G,Calendar!B:B),IF(AND(B945="Premier League",E945="Highlights"),_xlfn.XLOOKUP(H945,Calendar!O:O,Calendar!N:N,,-1),""))</f>
        <v/>
      </c>
    </row>
    <row r="946" spans="34:34" hidden="1" x14ac:dyDescent="0.35">
      <c r="AH946" s="16" t="str">
        <f>IF(AND(B946="Premier League",E946="Live"),_xlfn.XLOOKUP(_xlfn.TEXTJOIN(" vs ",,C946:D946),Calendar!G:G,Calendar!B:B),IF(AND(B946="Premier League",E946="Highlights"),_xlfn.XLOOKUP(H946,Calendar!O:O,Calendar!N:N,,-1),""))</f>
        <v/>
      </c>
    </row>
    <row r="947" spans="34:34" hidden="1" x14ac:dyDescent="0.35">
      <c r="AH947" s="16" t="str">
        <f>IF(AND(B947="Premier League",E947="Live"),_xlfn.XLOOKUP(_xlfn.TEXTJOIN(" vs ",,C947:D947),Calendar!G:G,Calendar!B:B),IF(AND(B947="Premier League",E947="Highlights"),_xlfn.XLOOKUP(H947,Calendar!O:O,Calendar!N:N,,-1),""))</f>
        <v/>
      </c>
    </row>
    <row r="948" spans="34:34" hidden="1" x14ac:dyDescent="0.35">
      <c r="AH948" s="16" t="str">
        <f>IF(AND(B948="Premier League",E948="Live"),_xlfn.XLOOKUP(_xlfn.TEXTJOIN(" vs ",,C948:D948),Calendar!G:G,Calendar!B:B),IF(AND(B948="Premier League",E948="Highlights"),_xlfn.XLOOKUP(H948,Calendar!O:O,Calendar!N:N,,-1),""))</f>
        <v/>
      </c>
    </row>
    <row r="949" spans="34:34" hidden="1" x14ac:dyDescent="0.35">
      <c r="AH949" s="16" t="str">
        <f>IF(AND(B949="Premier League",E949="Live"),_xlfn.XLOOKUP(_xlfn.TEXTJOIN(" vs ",,C949:D949),Calendar!G:G,Calendar!B:B),IF(AND(B949="Premier League",E949="Highlights"),_xlfn.XLOOKUP(H949,Calendar!O:O,Calendar!N:N,,-1),""))</f>
        <v/>
      </c>
    </row>
    <row r="950" spans="34:34" hidden="1" x14ac:dyDescent="0.35">
      <c r="AH950" s="16" t="str">
        <f>IF(AND(B950="Premier League",E950="Live"),_xlfn.XLOOKUP(_xlfn.TEXTJOIN(" vs ",,C950:D950),Calendar!G:G,Calendar!B:B),IF(AND(B950="Premier League",E950="Highlights"),_xlfn.XLOOKUP(H950,Calendar!O:O,Calendar!N:N,,-1),""))</f>
        <v/>
      </c>
    </row>
    <row r="951" spans="34:34" hidden="1" x14ac:dyDescent="0.35">
      <c r="AH951" s="16" t="str">
        <f>IF(AND(B951="Premier League",E951="Live"),_xlfn.XLOOKUP(_xlfn.TEXTJOIN(" vs ",,C951:D951),Calendar!G:G,Calendar!B:B),IF(AND(B951="Premier League",E951="Highlights"),_xlfn.XLOOKUP(H951,Calendar!O:O,Calendar!N:N,,-1),""))</f>
        <v/>
      </c>
    </row>
    <row r="952" spans="34:34" hidden="1" x14ac:dyDescent="0.35">
      <c r="AH952" s="16" t="str">
        <f>IF(AND(B952="Premier League",E952="Live"),_xlfn.XLOOKUP(_xlfn.TEXTJOIN(" vs ",,C952:D952),Calendar!G:G,Calendar!B:B),IF(AND(B952="Premier League",E952="Highlights"),_xlfn.XLOOKUP(H952,Calendar!O:O,Calendar!N:N,,-1),""))</f>
        <v/>
      </c>
    </row>
    <row r="953" spans="34:34" hidden="1" x14ac:dyDescent="0.35">
      <c r="AH953" s="16" t="str">
        <f>IF(AND(B953="Premier League",E953="Live"),_xlfn.XLOOKUP(_xlfn.TEXTJOIN(" vs ",,C953:D953),Calendar!G:G,Calendar!B:B),IF(AND(B953="Premier League",E953="Highlights"),_xlfn.XLOOKUP(H953,Calendar!O:O,Calendar!N:N,,-1),""))</f>
        <v/>
      </c>
    </row>
    <row r="954" spans="34:34" hidden="1" x14ac:dyDescent="0.35">
      <c r="AH954" s="16" t="str">
        <f>IF(AND(B954="Premier League",E954="Live"),_xlfn.XLOOKUP(_xlfn.TEXTJOIN(" vs ",,C954:D954),Calendar!G:G,Calendar!B:B),IF(AND(B954="Premier League",E954="Highlights"),_xlfn.XLOOKUP(H954,Calendar!O:O,Calendar!N:N,,-1),""))</f>
        <v/>
      </c>
    </row>
    <row r="955" spans="34:34" hidden="1" x14ac:dyDescent="0.35">
      <c r="AH955" s="16" t="str">
        <f>IF(AND(B955="Premier League",E955="Live"),_xlfn.XLOOKUP(_xlfn.TEXTJOIN(" vs ",,C955:D955),Calendar!G:G,Calendar!B:B),IF(AND(B955="Premier League",E955="Highlights"),_xlfn.XLOOKUP(H955,Calendar!O:O,Calendar!N:N,,-1),""))</f>
        <v/>
      </c>
    </row>
    <row r="956" spans="34:34" hidden="1" x14ac:dyDescent="0.35">
      <c r="AH956" s="16" t="str">
        <f>IF(AND(B956="Premier League",E956="Live"),_xlfn.XLOOKUP(_xlfn.TEXTJOIN(" vs ",,C956:D956),Calendar!G:G,Calendar!B:B),IF(AND(B956="Premier League",E956="Highlights"),_xlfn.XLOOKUP(H956,Calendar!O:O,Calendar!N:N,,-1),""))</f>
        <v/>
      </c>
    </row>
    <row r="957" spans="34:34" hidden="1" x14ac:dyDescent="0.35">
      <c r="AH957" s="16" t="str">
        <f>IF(AND(B957="Premier League",E957="Live"),_xlfn.XLOOKUP(_xlfn.TEXTJOIN(" vs ",,C957:D957),Calendar!G:G,Calendar!B:B),IF(AND(B957="Premier League",E957="Highlights"),_xlfn.XLOOKUP(H957,Calendar!O:O,Calendar!N:N,,-1),""))</f>
        <v/>
      </c>
    </row>
    <row r="958" spans="34:34" hidden="1" x14ac:dyDescent="0.35">
      <c r="AH958" s="16" t="str">
        <f>IF(AND(B958="Premier League",E958="Live"),_xlfn.XLOOKUP(_xlfn.TEXTJOIN(" vs ",,C958:D958),Calendar!G:G,Calendar!B:B),IF(AND(B958="Premier League",E958="Highlights"),_xlfn.XLOOKUP(H958,Calendar!O:O,Calendar!N:N,,-1),""))</f>
        <v/>
      </c>
    </row>
    <row r="959" spans="34:34" hidden="1" x14ac:dyDescent="0.35">
      <c r="AH959" s="16" t="str">
        <f>IF(AND(B959="Premier League",E959="Live"),_xlfn.XLOOKUP(_xlfn.TEXTJOIN(" vs ",,C959:D959),Calendar!G:G,Calendar!B:B),IF(AND(B959="Premier League",E959="Highlights"),_xlfn.XLOOKUP(H959,Calendar!O:O,Calendar!N:N,,-1),""))</f>
        <v/>
      </c>
    </row>
    <row r="960" spans="34:34" hidden="1" x14ac:dyDescent="0.35">
      <c r="AH960" s="16" t="str">
        <f>IF(AND(B960="Premier League",E960="Live"),_xlfn.XLOOKUP(_xlfn.TEXTJOIN(" vs ",,C960:D960),Calendar!G:G,Calendar!B:B),IF(AND(B960="Premier League",E960="Highlights"),_xlfn.XLOOKUP(H960,Calendar!O:O,Calendar!N:N,,-1),""))</f>
        <v/>
      </c>
    </row>
    <row r="961" spans="34:34" hidden="1" x14ac:dyDescent="0.35">
      <c r="AH961" s="16" t="str">
        <f>IF(AND(B961="Premier League",E961="Live"),_xlfn.XLOOKUP(_xlfn.TEXTJOIN(" vs ",,C961:D961),Calendar!G:G,Calendar!B:B),IF(AND(B961="Premier League",E961="Highlights"),_xlfn.XLOOKUP(H961,Calendar!O:O,Calendar!N:N,,-1),""))</f>
        <v/>
      </c>
    </row>
    <row r="962" spans="34:34" hidden="1" x14ac:dyDescent="0.35">
      <c r="AH962" s="16" t="str">
        <f>IF(AND(B962="Premier League",E962="Live"),_xlfn.XLOOKUP(_xlfn.TEXTJOIN(" vs ",,C962:D962),Calendar!G:G,Calendar!B:B),IF(AND(B962="Premier League",E962="Highlights"),_xlfn.XLOOKUP(H962,Calendar!O:O,Calendar!N:N,,-1),""))</f>
        <v/>
      </c>
    </row>
    <row r="963" spans="34:34" hidden="1" x14ac:dyDescent="0.35">
      <c r="AH963" s="16" t="str">
        <f>IF(AND(B963="Premier League",E963="Live"),_xlfn.XLOOKUP(_xlfn.TEXTJOIN(" vs ",,C963:D963),Calendar!G:G,Calendar!B:B),IF(AND(B963="Premier League",E963="Highlights"),_xlfn.XLOOKUP(H963,Calendar!O:O,Calendar!N:N,,-1),""))</f>
        <v/>
      </c>
    </row>
    <row r="964" spans="34:34" hidden="1" x14ac:dyDescent="0.35">
      <c r="AH964" s="16" t="str">
        <f>IF(AND(B964="Premier League",E964="Live"),_xlfn.XLOOKUP(_xlfn.TEXTJOIN(" vs ",,C964:D964),Calendar!G:G,Calendar!B:B),IF(AND(B964="Premier League",E964="Highlights"),_xlfn.XLOOKUP(H964,Calendar!O:O,Calendar!N:N,,-1),""))</f>
        <v/>
      </c>
    </row>
    <row r="965" spans="34:34" hidden="1" x14ac:dyDescent="0.35">
      <c r="AH965" s="16" t="str">
        <f>IF(AND(B965="Premier League",E965="Live"),_xlfn.XLOOKUP(_xlfn.TEXTJOIN(" vs ",,C965:D965),Calendar!G:G,Calendar!B:B),IF(AND(B965="Premier League",E965="Highlights"),_xlfn.XLOOKUP(H965,Calendar!O:O,Calendar!N:N,,-1),""))</f>
        <v/>
      </c>
    </row>
    <row r="966" spans="34:34" hidden="1" x14ac:dyDescent="0.35">
      <c r="AH966" s="16" t="str">
        <f>IF(AND(B966="Premier League",E966="Live"),_xlfn.XLOOKUP(_xlfn.TEXTJOIN(" vs ",,C966:D966),Calendar!G:G,Calendar!B:B),IF(AND(B966="Premier League",E966="Highlights"),_xlfn.XLOOKUP(H966,Calendar!O:O,Calendar!N:N,,-1),""))</f>
        <v/>
      </c>
    </row>
    <row r="967" spans="34:34" hidden="1" x14ac:dyDescent="0.35">
      <c r="AH967" s="16" t="str">
        <f>IF(AND(B967="Premier League",E967="Live"),_xlfn.XLOOKUP(_xlfn.TEXTJOIN(" vs ",,C967:D967),Calendar!G:G,Calendar!B:B),IF(AND(B967="Premier League",E967="Highlights"),_xlfn.XLOOKUP(H967,Calendar!O:O,Calendar!N:N,,-1),""))</f>
        <v/>
      </c>
    </row>
    <row r="968" spans="34:34" hidden="1" x14ac:dyDescent="0.35">
      <c r="AH968" s="16" t="str">
        <f>IF(AND(B968="Premier League",E968="Live"),_xlfn.XLOOKUP(_xlfn.TEXTJOIN(" vs ",,C968:D968),Calendar!G:G,Calendar!B:B),IF(AND(B968="Premier League",E968="Highlights"),_xlfn.XLOOKUP(H968,Calendar!O:O,Calendar!N:N,,-1),""))</f>
        <v/>
      </c>
    </row>
    <row r="969" spans="34:34" hidden="1" x14ac:dyDescent="0.35">
      <c r="AH969" s="16" t="str">
        <f>IF(AND(B969="Premier League",E969="Live"),_xlfn.XLOOKUP(_xlfn.TEXTJOIN(" vs ",,C969:D969),Calendar!G:G,Calendar!B:B),IF(AND(B969="Premier League",E969="Highlights"),_xlfn.XLOOKUP(H969,Calendar!O:O,Calendar!N:N,,-1),""))</f>
        <v/>
      </c>
    </row>
    <row r="970" spans="34:34" hidden="1" x14ac:dyDescent="0.35">
      <c r="AH970" s="16" t="str">
        <f>IF(AND(B970="Premier League",E970="Live"),_xlfn.XLOOKUP(_xlfn.TEXTJOIN(" vs ",,C970:D970),Calendar!G:G,Calendar!B:B),IF(AND(B970="Premier League",E970="Highlights"),_xlfn.XLOOKUP(H970,Calendar!O:O,Calendar!N:N,,-1),""))</f>
        <v/>
      </c>
    </row>
    <row r="971" spans="34:34" hidden="1" x14ac:dyDescent="0.35">
      <c r="AH971" s="16" t="str">
        <f>IF(AND(B971="Premier League",E971="Live"),_xlfn.XLOOKUP(_xlfn.TEXTJOIN(" vs ",,C971:D971),Calendar!G:G,Calendar!B:B),IF(AND(B971="Premier League",E971="Highlights"),_xlfn.XLOOKUP(H971,Calendar!O:O,Calendar!N:N,,-1),""))</f>
        <v/>
      </c>
    </row>
    <row r="972" spans="34:34" hidden="1" x14ac:dyDescent="0.35">
      <c r="AH972" s="16" t="str">
        <f>IF(AND(B972="Premier League",E972="Live"),_xlfn.XLOOKUP(_xlfn.TEXTJOIN(" vs ",,C972:D972),Calendar!G:G,Calendar!B:B),IF(AND(B972="Premier League",E972="Highlights"),_xlfn.XLOOKUP(H972,Calendar!O:O,Calendar!N:N,,-1),""))</f>
        <v/>
      </c>
    </row>
    <row r="973" spans="34:34" hidden="1" x14ac:dyDescent="0.35">
      <c r="AH973" s="16" t="str">
        <f>IF(AND(B973="Premier League",E973="Live"),_xlfn.XLOOKUP(_xlfn.TEXTJOIN(" vs ",,C973:D973),Calendar!G:G,Calendar!B:B),IF(AND(B973="Premier League",E973="Highlights"),_xlfn.XLOOKUP(H973,Calendar!O:O,Calendar!N:N,,-1),""))</f>
        <v/>
      </c>
    </row>
    <row r="974" spans="34:34" hidden="1" x14ac:dyDescent="0.35">
      <c r="AH974" s="16" t="str">
        <f>IF(AND(B974="Premier League",E974="Live"),_xlfn.XLOOKUP(_xlfn.TEXTJOIN(" vs ",,C974:D974),Calendar!G:G,Calendar!B:B),IF(AND(B974="Premier League",E974="Highlights"),_xlfn.XLOOKUP(H974,Calendar!O:O,Calendar!N:N,,-1),""))</f>
        <v/>
      </c>
    </row>
    <row r="975" spans="34:34" hidden="1" x14ac:dyDescent="0.35">
      <c r="AH975" s="16" t="str">
        <f>IF(AND(B975="Premier League",E975="Live"),_xlfn.XLOOKUP(_xlfn.TEXTJOIN(" vs ",,C975:D975),Calendar!G:G,Calendar!B:B),IF(AND(B975="Premier League",E975="Highlights"),_xlfn.XLOOKUP(H975,Calendar!O:O,Calendar!N:N,,-1),""))</f>
        <v/>
      </c>
    </row>
    <row r="976" spans="34:34" hidden="1" x14ac:dyDescent="0.35">
      <c r="AH976" s="16" t="str">
        <f>IF(AND(B976="Premier League",E976="Live"),_xlfn.XLOOKUP(_xlfn.TEXTJOIN(" vs ",,C976:D976),Calendar!G:G,Calendar!B:B),IF(AND(B976="Premier League",E976="Highlights"),_xlfn.XLOOKUP(H976,Calendar!O:O,Calendar!N:N,,-1),""))</f>
        <v/>
      </c>
    </row>
    <row r="977" spans="34:34" hidden="1" x14ac:dyDescent="0.35">
      <c r="AH977" s="16" t="str">
        <f>IF(AND(B977="Premier League",E977="Live"),_xlfn.XLOOKUP(_xlfn.TEXTJOIN(" vs ",,C977:D977),Calendar!G:G,Calendar!B:B),IF(AND(B977="Premier League",E977="Highlights"),_xlfn.XLOOKUP(H977,Calendar!O:O,Calendar!N:N,,-1),""))</f>
        <v/>
      </c>
    </row>
    <row r="978" spans="34:34" hidden="1" x14ac:dyDescent="0.35">
      <c r="AH978" s="16" t="str">
        <f>IF(AND(B978="Premier League",E978="Live"),_xlfn.XLOOKUP(_xlfn.TEXTJOIN(" vs ",,C978:D978),Calendar!G:G,Calendar!B:B),IF(AND(B978="Premier League",E978="Highlights"),_xlfn.XLOOKUP(H978,Calendar!O:O,Calendar!N:N,,-1),""))</f>
        <v/>
      </c>
    </row>
    <row r="979" spans="34:34" hidden="1" x14ac:dyDescent="0.35">
      <c r="AH979" s="16" t="str">
        <f>IF(AND(B979="Premier League",E979="Live"),_xlfn.XLOOKUP(_xlfn.TEXTJOIN(" vs ",,C979:D979),Calendar!G:G,Calendar!B:B),IF(AND(B979="Premier League",E979="Highlights"),_xlfn.XLOOKUP(H979,Calendar!O:O,Calendar!N:N,,-1),""))</f>
        <v/>
      </c>
    </row>
    <row r="980" spans="34:34" hidden="1" x14ac:dyDescent="0.35">
      <c r="AH980" s="16" t="str">
        <f>IF(AND(B980="Premier League",E980="Live"),_xlfn.XLOOKUP(_xlfn.TEXTJOIN(" vs ",,C980:D980),Calendar!G:G,Calendar!B:B),IF(AND(B980="Premier League",E980="Highlights"),_xlfn.XLOOKUP(H980,Calendar!O:O,Calendar!N:N,,-1),""))</f>
        <v/>
      </c>
    </row>
    <row r="981" spans="34:34" hidden="1" x14ac:dyDescent="0.35">
      <c r="AH981" s="16" t="str">
        <f>IF(AND(B981="Premier League",E981="Live"),_xlfn.XLOOKUP(_xlfn.TEXTJOIN(" vs ",,C981:D981),Calendar!G:G,Calendar!B:B),IF(AND(B981="Premier League",E981="Highlights"),_xlfn.XLOOKUP(H981,Calendar!O:O,Calendar!N:N,,-1),""))</f>
        <v/>
      </c>
    </row>
    <row r="982" spans="34:34" hidden="1" x14ac:dyDescent="0.35">
      <c r="AH982" s="16" t="str">
        <f>IF(AND(B982="Premier League",E982="Live"),_xlfn.XLOOKUP(_xlfn.TEXTJOIN(" vs ",,C982:D982),Calendar!G:G,Calendar!B:B),IF(AND(B982="Premier League",E982="Highlights"),_xlfn.XLOOKUP(H982,Calendar!O:O,Calendar!N:N,,-1),""))</f>
        <v/>
      </c>
    </row>
    <row r="983" spans="34:34" hidden="1" x14ac:dyDescent="0.35">
      <c r="AH983" s="16" t="str">
        <f>IF(AND(B983="Premier League",E983="Live"),_xlfn.XLOOKUP(_xlfn.TEXTJOIN(" vs ",,C983:D983),Calendar!G:G,Calendar!B:B),IF(AND(B983="Premier League",E983="Highlights"),_xlfn.XLOOKUP(H983,Calendar!O:O,Calendar!N:N,,-1),""))</f>
        <v/>
      </c>
    </row>
    <row r="984" spans="34:34" hidden="1" x14ac:dyDescent="0.35">
      <c r="AH984" s="16" t="str">
        <f>IF(AND(B984="Premier League",E984="Live"),_xlfn.XLOOKUP(_xlfn.TEXTJOIN(" vs ",,C984:D984),Calendar!G:G,Calendar!B:B),IF(AND(B984="Premier League",E984="Highlights"),_xlfn.XLOOKUP(H984,Calendar!O:O,Calendar!N:N,,-1),""))</f>
        <v/>
      </c>
    </row>
    <row r="985" spans="34:34" hidden="1" x14ac:dyDescent="0.35">
      <c r="AH985" s="16" t="str">
        <f>IF(AND(B985="Premier League",E985="Live"),_xlfn.XLOOKUP(_xlfn.TEXTJOIN(" vs ",,C985:D985),Calendar!G:G,Calendar!B:B),IF(AND(B985="Premier League",E985="Highlights"),_xlfn.XLOOKUP(H985,Calendar!O:O,Calendar!N:N,,-1),""))</f>
        <v/>
      </c>
    </row>
    <row r="986" spans="34:34" hidden="1" x14ac:dyDescent="0.35">
      <c r="AH986" s="16" t="str">
        <f>IF(AND(B986="Premier League",E986="Live"),_xlfn.XLOOKUP(_xlfn.TEXTJOIN(" vs ",,C986:D986),Calendar!G:G,Calendar!B:B),IF(AND(B986="Premier League",E986="Highlights"),_xlfn.XLOOKUP(H986,Calendar!O:O,Calendar!N:N,,-1),""))</f>
        <v/>
      </c>
    </row>
    <row r="987" spans="34:34" hidden="1" x14ac:dyDescent="0.35">
      <c r="AH987" s="16" t="str">
        <f>IF(AND(B987="Premier League",E987="Live"),_xlfn.XLOOKUP(_xlfn.TEXTJOIN(" vs ",,C987:D987),Calendar!G:G,Calendar!B:B),IF(AND(B987="Premier League",E987="Highlights"),_xlfn.XLOOKUP(H987,Calendar!O:O,Calendar!N:N,,-1),""))</f>
        <v/>
      </c>
    </row>
    <row r="988" spans="34:34" hidden="1" x14ac:dyDescent="0.35">
      <c r="AH988" s="16" t="str">
        <f>IF(AND(B988="Premier League",E988="Live"),_xlfn.XLOOKUP(_xlfn.TEXTJOIN(" vs ",,C988:D988),Calendar!G:G,Calendar!B:B),IF(AND(B988="Premier League",E988="Highlights"),_xlfn.XLOOKUP(H988,Calendar!O:O,Calendar!N:N,,-1),""))</f>
        <v/>
      </c>
    </row>
    <row r="989" spans="34:34" hidden="1" x14ac:dyDescent="0.35">
      <c r="AH989" s="16" t="str">
        <f>IF(AND(B989="Premier League",E989="Live"),_xlfn.XLOOKUP(_xlfn.TEXTJOIN(" vs ",,C989:D989),Calendar!G:G,Calendar!B:B),IF(AND(B989="Premier League",E989="Highlights"),_xlfn.XLOOKUP(H989,Calendar!O:O,Calendar!N:N,,-1),""))</f>
        <v/>
      </c>
    </row>
    <row r="990" spans="34:34" hidden="1" x14ac:dyDescent="0.35">
      <c r="AH990" s="16" t="str">
        <f>IF(AND(B990="Premier League",E990="Live"),_xlfn.XLOOKUP(_xlfn.TEXTJOIN(" vs ",,C990:D990),Calendar!G:G,Calendar!B:B),IF(AND(B990="Premier League",E990="Highlights"),_xlfn.XLOOKUP(H990,Calendar!O:O,Calendar!N:N,,-1),""))</f>
        <v/>
      </c>
    </row>
    <row r="991" spans="34:34" hidden="1" x14ac:dyDescent="0.35">
      <c r="AH991" s="16" t="str">
        <f>IF(AND(B991="Premier League",E991="Live"),_xlfn.XLOOKUP(_xlfn.TEXTJOIN(" vs ",,C991:D991),Calendar!G:G,Calendar!B:B),IF(AND(B991="Premier League",E991="Highlights"),_xlfn.XLOOKUP(H991,Calendar!O:O,Calendar!N:N,,-1),""))</f>
        <v/>
      </c>
    </row>
    <row r="992" spans="34:34" hidden="1" x14ac:dyDescent="0.35">
      <c r="AH992" s="16" t="str">
        <f>IF(AND(B992="Premier League",E992="Live"),_xlfn.XLOOKUP(_xlfn.TEXTJOIN(" vs ",,C992:D992),Calendar!G:G,Calendar!B:B),IF(AND(B992="Premier League",E992="Highlights"),_xlfn.XLOOKUP(H992,Calendar!O:O,Calendar!N:N,,-1),""))</f>
        <v/>
      </c>
    </row>
    <row r="993" spans="34:34" hidden="1" x14ac:dyDescent="0.35">
      <c r="AH993" s="16" t="str">
        <f>IF(AND(B993="Premier League",E993="Live"),_xlfn.XLOOKUP(_xlfn.TEXTJOIN(" vs ",,C993:D993),Calendar!G:G,Calendar!B:B),IF(AND(B993="Premier League",E993="Highlights"),_xlfn.XLOOKUP(H993,Calendar!O:O,Calendar!N:N,,-1),""))</f>
        <v/>
      </c>
    </row>
    <row r="994" spans="34:34" hidden="1" x14ac:dyDescent="0.35">
      <c r="AH994" s="16" t="str">
        <f>IF(AND(B994="Premier League",E994="Live"),_xlfn.XLOOKUP(_xlfn.TEXTJOIN(" vs ",,C994:D994),Calendar!G:G,Calendar!B:B),IF(AND(B994="Premier League",E994="Highlights"),_xlfn.XLOOKUP(H994,Calendar!O:O,Calendar!N:N,,-1),""))</f>
        <v/>
      </c>
    </row>
    <row r="995" spans="34:34" hidden="1" x14ac:dyDescent="0.35">
      <c r="AH995" s="16" t="str">
        <f>IF(AND(B995="Premier League",E995="Live"),_xlfn.XLOOKUP(_xlfn.TEXTJOIN(" vs ",,C995:D995),Calendar!G:G,Calendar!B:B),IF(AND(B995="Premier League",E995="Highlights"),_xlfn.XLOOKUP(H995,Calendar!O:O,Calendar!N:N,,-1),""))</f>
        <v/>
      </c>
    </row>
    <row r="996" spans="34:34" hidden="1" x14ac:dyDescent="0.35">
      <c r="AH996" s="16" t="str">
        <f>IF(AND(B996="Premier League",E996="Live"),_xlfn.XLOOKUP(_xlfn.TEXTJOIN(" vs ",,C996:D996),Calendar!G:G,Calendar!B:B),IF(AND(B996="Premier League",E996="Highlights"),_xlfn.XLOOKUP(H996,Calendar!O:O,Calendar!N:N,,-1),""))</f>
        <v/>
      </c>
    </row>
    <row r="997" spans="34:34" hidden="1" x14ac:dyDescent="0.35">
      <c r="AH997" s="16" t="str">
        <f>IF(AND(B997="Premier League",E997="Live"),_xlfn.XLOOKUP(_xlfn.TEXTJOIN(" vs ",,C997:D997),Calendar!G:G,Calendar!B:B),IF(AND(B997="Premier League",E997="Highlights"),_xlfn.XLOOKUP(H997,Calendar!O:O,Calendar!N:N,,-1),""))</f>
        <v/>
      </c>
    </row>
    <row r="998" spans="34:34" hidden="1" x14ac:dyDescent="0.35">
      <c r="AH998" s="16" t="str">
        <f>IF(AND(B998="Premier League",E998="Live"),_xlfn.XLOOKUP(_xlfn.TEXTJOIN(" vs ",,C998:D998),Calendar!G:G,Calendar!B:B),IF(AND(B998="Premier League",E998="Highlights"),_xlfn.XLOOKUP(H998,Calendar!O:O,Calendar!N:N,,-1),""))</f>
        <v/>
      </c>
    </row>
    <row r="999" spans="34:34" hidden="1" x14ac:dyDescent="0.35">
      <c r="AH999" s="16" t="str">
        <f>IF(AND(B999="Premier League",E999="Live"),_xlfn.XLOOKUP(_xlfn.TEXTJOIN(" vs ",,C999:D999),Calendar!G:G,Calendar!B:B),IF(AND(B999="Premier League",E999="Highlights"),_xlfn.XLOOKUP(H999,Calendar!O:O,Calendar!N:N,,-1),""))</f>
        <v/>
      </c>
    </row>
    <row r="1000" spans="34:34" hidden="1" x14ac:dyDescent="0.35">
      <c r="AH1000" s="16" t="str">
        <f>IF(AND(B1000="Premier League",E1000="Live"),_xlfn.XLOOKUP(_xlfn.TEXTJOIN(" vs ",,C1000:D1000),Calendar!G:G,Calendar!B:B),IF(AND(B1000="Premier League",E1000="Highlights"),_xlfn.XLOOKUP(H1000,Calendar!O:O,Calendar!N:N,,-1),""))</f>
        <v/>
      </c>
    </row>
    <row r="1001" spans="34:34" hidden="1" x14ac:dyDescent="0.35">
      <c r="AH1001" s="16" t="str">
        <f>IF(AND(B1001="Premier League",E1001="Live"),_xlfn.XLOOKUP(_xlfn.TEXTJOIN(" vs ",,C1001:D1001),Calendar!G:G,Calendar!B:B),IF(AND(B1001="Premier League",E1001="Highlights"),_xlfn.XLOOKUP(H1001,Calendar!O:O,Calendar!N:N,,-1),""))</f>
        <v/>
      </c>
    </row>
    <row r="1002" spans="34:34" hidden="1" x14ac:dyDescent="0.35">
      <c r="AH1002" s="16" t="str">
        <f>IF(AND(B1002="Premier League",E1002="Live"),_xlfn.XLOOKUP(_xlfn.TEXTJOIN(" vs ",,C1002:D1002),Calendar!G:G,Calendar!B:B),IF(AND(B1002="Premier League",E1002="Highlights"),_xlfn.XLOOKUP(H1002,Calendar!O:O,Calendar!N:N,,-1),""))</f>
        <v/>
      </c>
    </row>
    <row r="1003" spans="34:34" hidden="1" x14ac:dyDescent="0.35">
      <c r="AH1003" s="16" t="str">
        <f>IF(AND(B1003="Premier League",E1003="Live"),_xlfn.XLOOKUP(_xlfn.TEXTJOIN(" vs ",,C1003:D1003),Calendar!G:G,Calendar!B:B),IF(AND(B1003="Premier League",E1003="Highlights"),_xlfn.XLOOKUP(H1003,Calendar!O:O,Calendar!N:N,,-1),""))</f>
        <v/>
      </c>
    </row>
    <row r="1004" spans="34:34" hidden="1" x14ac:dyDescent="0.35">
      <c r="AH1004" s="16" t="str">
        <f>IF(AND(B1004="Premier League",E1004="Live"),_xlfn.XLOOKUP(_xlfn.TEXTJOIN(" vs ",,C1004:D1004),Calendar!G:G,Calendar!B:B),IF(AND(B1004="Premier League",E1004="Highlights"),_xlfn.XLOOKUP(H1004,Calendar!O:O,Calendar!N:N,,-1),""))</f>
        <v/>
      </c>
    </row>
    <row r="1005" spans="34:34" hidden="1" x14ac:dyDescent="0.35">
      <c r="AH1005" s="16" t="str">
        <f>IF(AND(B1005="Premier League",E1005="Live"),_xlfn.XLOOKUP(_xlfn.TEXTJOIN(" vs ",,C1005:D1005),Calendar!G:G,Calendar!B:B),IF(AND(B1005="Premier League",E1005="Highlights"),_xlfn.XLOOKUP(H1005,Calendar!O:O,Calendar!N:N,,-1),""))</f>
        <v/>
      </c>
    </row>
    <row r="1006" spans="34:34" hidden="1" x14ac:dyDescent="0.35">
      <c r="AH1006" s="16" t="str">
        <f>IF(AND(B1006="Premier League",E1006="Live"),_xlfn.XLOOKUP(_xlfn.TEXTJOIN(" vs ",,C1006:D1006),Calendar!G:G,Calendar!B:B),IF(AND(B1006="Premier League",E1006="Highlights"),_xlfn.XLOOKUP(H1006,Calendar!O:O,Calendar!N:N,,-1),""))</f>
        <v/>
      </c>
    </row>
    <row r="1007" spans="34:34" hidden="1" x14ac:dyDescent="0.35">
      <c r="AH1007" s="16" t="str">
        <f>IF(AND(B1007="Premier League",E1007="Live"),_xlfn.XLOOKUP(_xlfn.TEXTJOIN(" vs ",,C1007:D1007),Calendar!G:G,Calendar!B:B),IF(AND(B1007="Premier League",E1007="Highlights"),_xlfn.XLOOKUP(H1007,Calendar!O:O,Calendar!N:N,,-1),""))</f>
        <v/>
      </c>
    </row>
    <row r="1008" spans="34:34" hidden="1" x14ac:dyDescent="0.35">
      <c r="AH1008" s="16" t="str">
        <f>IF(AND(B1008="Premier League",E1008="Live"),_xlfn.XLOOKUP(_xlfn.TEXTJOIN(" vs ",,C1008:D1008),Calendar!G:G,Calendar!B:B),IF(AND(B1008="Premier League",E1008="Highlights"),_xlfn.XLOOKUP(H1008,Calendar!O:O,Calendar!N:N,,-1),""))</f>
        <v/>
      </c>
    </row>
    <row r="1009" spans="34:34" hidden="1" x14ac:dyDescent="0.35">
      <c r="AH1009" s="16" t="str">
        <f>IF(AND(B1009="Premier League",E1009="Live"),_xlfn.XLOOKUP(_xlfn.TEXTJOIN(" vs ",,C1009:D1009),Calendar!G:G,Calendar!B:B),IF(AND(B1009="Premier League",E1009="Highlights"),_xlfn.XLOOKUP(H1009,Calendar!O:O,Calendar!N:N,,-1),""))</f>
        <v/>
      </c>
    </row>
    <row r="1010" spans="34:34" hidden="1" x14ac:dyDescent="0.35">
      <c r="AH1010" s="16" t="str">
        <f>IF(AND(B1010="Premier League",E1010="Live"),_xlfn.XLOOKUP(_xlfn.TEXTJOIN(" vs ",,C1010:D1010),Calendar!G:G,Calendar!B:B),IF(AND(B1010="Premier League",E1010="Highlights"),_xlfn.XLOOKUP(H1010,Calendar!O:O,Calendar!N:N,,-1),""))</f>
        <v/>
      </c>
    </row>
    <row r="1011" spans="34:34" hidden="1" x14ac:dyDescent="0.35">
      <c r="AH1011" s="16" t="str">
        <f>IF(AND(B1011="Premier League",E1011="Live"),_xlfn.XLOOKUP(_xlfn.TEXTJOIN(" vs ",,C1011:D1011),Calendar!G:G,Calendar!B:B),IF(AND(B1011="Premier League",E1011="Highlights"),_xlfn.XLOOKUP(H1011,Calendar!O:O,Calendar!N:N,,-1),""))</f>
        <v/>
      </c>
    </row>
    <row r="1012" spans="34:34" hidden="1" x14ac:dyDescent="0.35">
      <c r="AH1012" s="16" t="str">
        <f>IF(AND(B1012="Premier League",E1012="Live"),_xlfn.XLOOKUP(_xlfn.TEXTJOIN(" vs ",,C1012:D1012),Calendar!G:G,Calendar!B:B),IF(AND(B1012="Premier League",E1012="Highlights"),_xlfn.XLOOKUP(H1012,Calendar!O:O,Calendar!N:N,,-1),""))</f>
        <v/>
      </c>
    </row>
    <row r="1013" spans="34:34" hidden="1" x14ac:dyDescent="0.35">
      <c r="AH1013" s="16" t="str">
        <f>IF(AND(B1013="Premier League",E1013="Live"),_xlfn.XLOOKUP(_xlfn.TEXTJOIN(" vs ",,C1013:D1013),Calendar!G:G,Calendar!B:B),IF(AND(B1013="Premier League",E1013="Highlights"),_xlfn.XLOOKUP(H1013,Calendar!O:O,Calendar!N:N,,-1),""))</f>
        <v/>
      </c>
    </row>
    <row r="1014" spans="34:34" hidden="1" x14ac:dyDescent="0.35">
      <c r="AH1014" s="16" t="str">
        <f>IF(AND(B1014="Premier League",E1014="Live"),_xlfn.XLOOKUP(_xlfn.TEXTJOIN(" vs ",,C1014:D1014),Calendar!G:G,Calendar!B:B),IF(AND(B1014="Premier League",E1014="Highlights"),_xlfn.XLOOKUP(H1014,Calendar!O:O,Calendar!N:N,,-1),""))</f>
        <v/>
      </c>
    </row>
    <row r="1015" spans="34:34" hidden="1" x14ac:dyDescent="0.35">
      <c r="AH1015" s="16" t="str">
        <f>IF(AND(B1015="Premier League",E1015="Live"),_xlfn.XLOOKUP(_xlfn.TEXTJOIN(" vs ",,C1015:D1015),Calendar!G:G,Calendar!B:B),IF(AND(B1015="Premier League",E1015="Highlights"),_xlfn.XLOOKUP(H1015,Calendar!O:O,Calendar!N:N,,-1),""))</f>
        <v/>
      </c>
    </row>
    <row r="1016" spans="34:34" hidden="1" x14ac:dyDescent="0.35">
      <c r="AH1016" s="16" t="str">
        <f>IF(AND(B1016="Premier League",E1016="Live"),_xlfn.XLOOKUP(_xlfn.TEXTJOIN(" vs ",,C1016:D1016),Calendar!G:G,Calendar!B:B),IF(AND(B1016="Premier League",E1016="Highlights"),_xlfn.XLOOKUP(H1016,Calendar!O:O,Calendar!N:N,,-1),""))</f>
        <v/>
      </c>
    </row>
    <row r="1017" spans="34:34" hidden="1" x14ac:dyDescent="0.35">
      <c r="AH1017" s="16" t="str">
        <f>IF(AND(B1017="Premier League",E1017="Live"),_xlfn.XLOOKUP(_xlfn.TEXTJOIN(" vs ",,C1017:D1017),Calendar!G:G,Calendar!B:B),IF(AND(B1017="Premier League",E1017="Highlights"),_xlfn.XLOOKUP(H1017,Calendar!O:O,Calendar!N:N,,-1),""))</f>
        <v/>
      </c>
    </row>
    <row r="1018" spans="34:34" hidden="1" x14ac:dyDescent="0.35">
      <c r="AH1018" s="16" t="str">
        <f>IF(AND(B1018="Premier League",E1018="Live"),_xlfn.XLOOKUP(_xlfn.TEXTJOIN(" vs ",,C1018:D1018),Calendar!G:G,Calendar!B:B),IF(AND(B1018="Premier League",E1018="Highlights"),_xlfn.XLOOKUP(H1018,Calendar!O:O,Calendar!N:N,,-1),""))</f>
        <v/>
      </c>
    </row>
    <row r="1019" spans="34:34" hidden="1" x14ac:dyDescent="0.35">
      <c r="AH1019" s="16" t="str">
        <f>IF(AND(B1019="Premier League",E1019="Live"),_xlfn.XLOOKUP(_xlfn.TEXTJOIN(" vs ",,C1019:D1019),Calendar!G:G,Calendar!B:B),IF(AND(B1019="Premier League",E1019="Highlights"),_xlfn.XLOOKUP(H1019,Calendar!O:O,Calendar!N:N,,-1),""))</f>
        <v/>
      </c>
    </row>
    <row r="1020" spans="34:34" hidden="1" x14ac:dyDescent="0.35">
      <c r="AH1020" s="16" t="str">
        <f>IF(AND(B1020="Premier League",E1020="Live"),_xlfn.XLOOKUP(_xlfn.TEXTJOIN(" vs ",,C1020:D1020),Calendar!G:G,Calendar!B:B),IF(AND(B1020="Premier League",E1020="Highlights"),_xlfn.XLOOKUP(H1020,Calendar!O:O,Calendar!N:N,,-1),""))</f>
        <v/>
      </c>
    </row>
    <row r="1021" spans="34:34" hidden="1" x14ac:dyDescent="0.35">
      <c r="AH1021" s="16" t="str">
        <f>IF(AND(B1021="Premier League",E1021="Live"),_xlfn.XLOOKUP(_xlfn.TEXTJOIN(" vs ",,C1021:D1021),Calendar!G:G,Calendar!B:B),IF(AND(B1021="Premier League",E1021="Highlights"),_xlfn.XLOOKUP(H1021,Calendar!O:O,Calendar!N:N,,-1),""))</f>
        <v/>
      </c>
    </row>
    <row r="1022" spans="34:34" hidden="1" x14ac:dyDescent="0.35">
      <c r="AH1022" s="16" t="str">
        <f>IF(AND(B1022="Premier League",E1022="Live"),_xlfn.XLOOKUP(_xlfn.TEXTJOIN(" vs ",,C1022:D1022),Calendar!G:G,Calendar!B:B),IF(AND(B1022="Premier League",E1022="Highlights"),_xlfn.XLOOKUP(H1022,Calendar!O:O,Calendar!N:N,,-1),""))</f>
        <v/>
      </c>
    </row>
    <row r="1023" spans="34:34" hidden="1" x14ac:dyDescent="0.35">
      <c r="AH1023" s="16" t="str">
        <f>IF(AND(B1023="Premier League",E1023="Live"),_xlfn.XLOOKUP(_xlfn.TEXTJOIN(" vs ",,C1023:D1023),Calendar!G:G,Calendar!B:B),IF(AND(B1023="Premier League",E1023="Highlights"),_xlfn.XLOOKUP(H1023,Calendar!O:O,Calendar!N:N,,-1),""))</f>
        <v/>
      </c>
    </row>
    <row r="1024" spans="34:34" hidden="1" x14ac:dyDescent="0.35">
      <c r="AH1024" s="16" t="str">
        <f>IF(AND(B1024="Premier League",E1024="Live"),_xlfn.XLOOKUP(_xlfn.TEXTJOIN(" vs ",,C1024:D1024),Calendar!G:G,Calendar!B:B),IF(AND(B1024="Premier League",E1024="Highlights"),_xlfn.XLOOKUP(H1024,Calendar!O:O,Calendar!N:N,,-1),""))</f>
        <v/>
      </c>
    </row>
    <row r="1025" spans="34:34" hidden="1" x14ac:dyDescent="0.35">
      <c r="AH1025" s="16" t="str">
        <f>IF(AND(B1025="Premier League",E1025="Live"),_xlfn.XLOOKUP(_xlfn.TEXTJOIN(" vs ",,C1025:D1025),Calendar!G:G,Calendar!B:B),IF(AND(B1025="Premier League",E1025="Highlights"),_xlfn.XLOOKUP(H1025,Calendar!O:O,Calendar!N:N,,-1),""))</f>
        <v/>
      </c>
    </row>
    <row r="1026" spans="34:34" hidden="1" x14ac:dyDescent="0.35">
      <c r="AH1026" s="16" t="str">
        <f>IF(AND(B1026="Premier League",E1026="Live"),_xlfn.XLOOKUP(_xlfn.TEXTJOIN(" vs ",,C1026:D1026),Calendar!G:G,Calendar!B:B),IF(AND(B1026="Premier League",E1026="Highlights"),_xlfn.XLOOKUP(H1026,Calendar!O:O,Calendar!N:N,,-1),""))</f>
        <v/>
      </c>
    </row>
    <row r="1027" spans="34:34" hidden="1" x14ac:dyDescent="0.35">
      <c r="AH1027" s="16" t="str">
        <f>IF(AND(B1027="Premier League",E1027="Live"),_xlfn.XLOOKUP(_xlfn.TEXTJOIN(" vs ",,C1027:D1027),Calendar!G:G,Calendar!B:B),IF(AND(B1027="Premier League",E1027="Highlights"),_xlfn.XLOOKUP(H1027,Calendar!O:O,Calendar!N:N,,-1),""))</f>
        <v/>
      </c>
    </row>
    <row r="1028" spans="34:34" hidden="1" x14ac:dyDescent="0.35">
      <c r="AH1028" s="16" t="str">
        <f>IF(AND(B1028="Premier League",E1028="Live"),_xlfn.XLOOKUP(_xlfn.TEXTJOIN(" vs ",,C1028:D1028),Calendar!G:G,Calendar!B:B),IF(AND(B1028="Premier League",E1028="Highlights"),_xlfn.XLOOKUP(H1028,Calendar!O:O,Calendar!N:N,,-1),""))</f>
        <v/>
      </c>
    </row>
    <row r="1029" spans="34:34" hidden="1" x14ac:dyDescent="0.35">
      <c r="AH1029" s="16" t="str">
        <f>IF(AND(B1029="Premier League",E1029="Live"),_xlfn.XLOOKUP(_xlfn.TEXTJOIN(" vs ",,C1029:D1029),Calendar!G:G,Calendar!B:B),IF(AND(B1029="Premier League",E1029="Highlights"),_xlfn.XLOOKUP(H1029,Calendar!O:O,Calendar!N:N,,-1),""))</f>
        <v/>
      </c>
    </row>
    <row r="1030" spans="34:34" hidden="1" x14ac:dyDescent="0.35">
      <c r="AH1030" s="16" t="str">
        <f>IF(AND(B1030="Premier League",E1030="Live"),_xlfn.XLOOKUP(_xlfn.TEXTJOIN(" vs ",,C1030:D1030),Calendar!G:G,Calendar!B:B),IF(AND(B1030="Premier League",E1030="Highlights"),_xlfn.XLOOKUP(H1030,Calendar!O:O,Calendar!N:N,,-1),""))</f>
        <v/>
      </c>
    </row>
    <row r="1031" spans="34:34" hidden="1" x14ac:dyDescent="0.35">
      <c r="AH1031" s="16" t="str">
        <f>IF(AND(B1031="Premier League",E1031="Live"),_xlfn.XLOOKUP(_xlfn.TEXTJOIN(" vs ",,C1031:D1031),Calendar!G:G,Calendar!B:B),IF(AND(B1031="Premier League",E1031="Highlights"),_xlfn.XLOOKUP(H1031,Calendar!O:O,Calendar!N:N,,-1),""))</f>
        <v/>
      </c>
    </row>
    <row r="1032" spans="34:34" hidden="1" x14ac:dyDescent="0.35">
      <c r="AH1032" s="16" t="str">
        <f>IF(AND(B1032="Premier League",E1032="Live"),_xlfn.XLOOKUP(_xlfn.TEXTJOIN(" vs ",,C1032:D1032),Calendar!G:G,Calendar!B:B),IF(AND(B1032="Premier League",E1032="Highlights"),_xlfn.XLOOKUP(H1032,Calendar!O:O,Calendar!N:N,,-1),""))</f>
        <v/>
      </c>
    </row>
    <row r="1033" spans="34:34" hidden="1" x14ac:dyDescent="0.35">
      <c r="AH1033" s="16" t="str">
        <f>IF(AND(B1033="Premier League",E1033="Live"),_xlfn.XLOOKUP(_xlfn.TEXTJOIN(" vs ",,C1033:D1033),Calendar!G:G,Calendar!B:B),IF(AND(B1033="Premier League",E1033="Highlights"),_xlfn.XLOOKUP(H1033,Calendar!O:O,Calendar!N:N,,-1),""))</f>
        <v/>
      </c>
    </row>
    <row r="1034" spans="34:34" hidden="1" x14ac:dyDescent="0.35">
      <c r="AH1034" s="16" t="str">
        <f>IF(AND(B1034="Premier League",E1034="Live"),_xlfn.XLOOKUP(_xlfn.TEXTJOIN(" vs ",,C1034:D1034),Calendar!G:G,Calendar!B:B),IF(AND(B1034="Premier League",E1034="Highlights"),_xlfn.XLOOKUP(H1034,Calendar!O:O,Calendar!N:N,,-1),""))</f>
        <v/>
      </c>
    </row>
    <row r="1035" spans="34:34" hidden="1" x14ac:dyDescent="0.35">
      <c r="AH1035" s="16" t="str">
        <f>IF(AND(B1035="Premier League",E1035="Live"),_xlfn.XLOOKUP(_xlfn.TEXTJOIN(" vs ",,C1035:D1035),Calendar!G:G,Calendar!B:B),IF(AND(B1035="Premier League",E1035="Highlights"),_xlfn.XLOOKUP(H1035,Calendar!O:O,Calendar!N:N,,-1),""))</f>
        <v/>
      </c>
    </row>
    <row r="1036" spans="34:34" hidden="1" x14ac:dyDescent="0.35">
      <c r="AH1036" s="16" t="str">
        <f>IF(AND(B1036="Premier League",E1036="Live"),_xlfn.XLOOKUP(_xlfn.TEXTJOIN(" vs ",,C1036:D1036),Calendar!G:G,Calendar!B:B),IF(AND(B1036="Premier League",E1036="Highlights"),_xlfn.XLOOKUP(H1036,Calendar!O:O,Calendar!N:N,,-1),""))</f>
        <v/>
      </c>
    </row>
    <row r="1037" spans="34:34" hidden="1" x14ac:dyDescent="0.35">
      <c r="AH1037" s="16" t="str">
        <f>IF(AND(B1037="Premier League",E1037="Live"),_xlfn.XLOOKUP(_xlfn.TEXTJOIN(" vs ",,C1037:D1037),Calendar!G:G,Calendar!B:B),IF(AND(B1037="Premier League",E1037="Highlights"),_xlfn.XLOOKUP(H1037,Calendar!O:O,Calendar!N:N,,-1),""))</f>
        <v/>
      </c>
    </row>
    <row r="1038" spans="34:34" hidden="1" x14ac:dyDescent="0.35">
      <c r="AH1038" s="16" t="str">
        <f>IF(AND(B1038="Premier League",E1038="Live"),_xlfn.XLOOKUP(_xlfn.TEXTJOIN(" vs ",,C1038:D1038),Calendar!G:G,Calendar!B:B),IF(AND(B1038="Premier League",E1038="Highlights"),_xlfn.XLOOKUP(H1038,Calendar!O:O,Calendar!N:N,,-1),""))</f>
        <v/>
      </c>
    </row>
    <row r="1039" spans="34:34" hidden="1" x14ac:dyDescent="0.35">
      <c r="AH1039" s="16" t="str">
        <f>IF(AND(B1039="Premier League",E1039="Live"),_xlfn.XLOOKUP(_xlfn.TEXTJOIN(" vs ",,C1039:D1039),Calendar!G:G,Calendar!B:B),IF(AND(B1039="Premier League",E1039="Highlights"),_xlfn.XLOOKUP(H1039,Calendar!O:O,Calendar!N:N,,-1),""))</f>
        <v/>
      </c>
    </row>
    <row r="1040" spans="34:34" hidden="1" x14ac:dyDescent="0.35">
      <c r="AH1040" s="16" t="str">
        <f>IF(AND(B1040="Premier League",E1040="Live"),_xlfn.XLOOKUP(_xlfn.TEXTJOIN(" vs ",,C1040:D1040),Calendar!G:G,Calendar!B:B),IF(AND(B1040="Premier League",E1040="Highlights"),_xlfn.XLOOKUP(H1040,Calendar!O:O,Calendar!N:N,,-1),""))</f>
        <v/>
      </c>
    </row>
    <row r="1041" spans="34:34" hidden="1" x14ac:dyDescent="0.35">
      <c r="AH1041" s="16" t="str">
        <f>IF(AND(B1041="Premier League",E1041="Live"),_xlfn.XLOOKUP(_xlfn.TEXTJOIN(" vs ",,C1041:D1041),Calendar!G:G,Calendar!B:B),IF(AND(B1041="Premier League",E1041="Highlights"),_xlfn.XLOOKUP(H1041,Calendar!O:O,Calendar!N:N,,-1),""))</f>
        <v/>
      </c>
    </row>
    <row r="1042" spans="34:34" hidden="1" x14ac:dyDescent="0.35">
      <c r="AH1042" s="16" t="str">
        <f>IF(AND(B1042="Premier League",E1042="Live"),_xlfn.XLOOKUP(_xlfn.TEXTJOIN(" vs ",,C1042:D1042),Calendar!G:G,Calendar!B:B),IF(AND(B1042="Premier League",E1042="Highlights"),_xlfn.XLOOKUP(H1042,Calendar!O:O,Calendar!N:N,,-1),""))</f>
        <v/>
      </c>
    </row>
    <row r="1043" spans="34:34" hidden="1" x14ac:dyDescent="0.35">
      <c r="AH1043" s="16" t="str">
        <f>IF(AND(B1043="Premier League",E1043="Live"),_xlfn.XLOOKUP(_xlfn.TEXTJOIN(" vs ",,C1043:D1043),Calendar!G:G,Calendar!B:B),IF(AND(B1043="Premier League",E1043="Highlights"),_xlfn.XLOOKUP(H1043,Calendar!O:O,Calendar!N:N,,-1),""))</f>
        <v/>
      </c>
    </row>
    <row r="1044" spans="34:34" hidden="1" x14ac:dyDescent="0.35">
      <c r="AH1044" s="16" t="str">
        <f>IF(AND(B1044="Premier League",E1044="Live"),_xlfn.XLOOKUP(_xlfn.TEXTJOIN(" vs ",,C1044:D1044),Calendar!G:G,Calendar!B:B),IF(AND(B1044="Premier League",E1044="Highlights"),_xlfn.XLOOKUP(H1044,Calendar!O:O,Calendar!N:N,,-1),""))</f>
        <v/>
      </c>
    </row>
    <row r="1045" spans="34:34" hidden="1" x14ac:dyDescent="0.35">
      <c r="AH1045" s="16" t="str">
        <f>IF(AND(B1045="Premier League",E1045="Live"),_xlfn.XLOOKUP(_xlfn.TEXTJOIN(" vs ",,C1045:D1045),Calendar!G:G,Calendar!B:B),IF(AND(B1045="Premier League",E1045="Highlights"),_xlfn.XLOOKUP(H1045,Calendar!O:O,Calendar!N:N,,-1),""))</f>
        <v/>
      </c>
    </row>
    <row r="1046" spans="34:34" hidden="1" x14ac:dyDescent="0.35">
      <c r="AH1046" s="16" t="str">
        <f>IF(AND(B1046="Premier League",E1046="Live"),_xlfn.XLOOKUP(_xlfn.TEXTJOIN(" vs ",,C1046:D1046),Calendar!G:G,Calendar!B:B),IF(AND(B1046="Premier League",E1046="Highlights"),_xlfn.XLOOKUP(H1046,Calendar!O:O,Calendar!N:N,,-1),""))</f>
        <v/>
      </c>
    </row>
    <row r="1047" spans="34:34" hidden="1" x14ac:dyDescent="0.35">
      <c r="AH1047" s="16" t="str">
        <f>IF(AND(B1047="Premier League",E1047="Live"),_xlfn.XLOOKUP(_xlfn.TEXTJOIN(" vs ",,C1047:D1047),Calendar!G:G,Calendar!B:B),IF(AND(B1047="Premier League",E1047="Highlights"),_xlfn.XLOOKUP(H1047,Calendar!O:O,Calendar!N:N,,-1),""))</f>
        <v/>
      </c>
    </row>
    <row r="1048" spans="34:34" hidden="1" x14ac:dyDescent="0.35">
      <c r="AH1048" s="16" t="str">
        <f>IF(AND(B1048="Premier League",E1048="Live"),_xlfn.XLOOKUP(_xlfn.TEXTJOIN(" vs ",,C1048:D1048),Calendar!G:G,Calendar!B:B),IF(AND(B1048="Premier League",E1048="Highlights"),_xlfn.XLOOKUP(H1048,Calendar!O:O,Calendar!N:N,,-1),""))</f>
        <v/>
      </c>
    </row>
    <row r="1049" spans="34:34" hidden="1" x14ac:dyDescent="0.35">
      <c r="AH1049" s="16" t="str">
        <f>IF(AND(B1049="Premier League",E1049="Live"),_xlfn.XLOOKUP(_xlfn.TEXTJOIN(" vs ",,C1049:D1049),Calendar!G:G,Calendar!B:B),IF(AND(B1049="Premier League",E1049="Highlights"),_xlfn.XLOOKUP(H1049,Calendar!O:O,Calendar!N:N,,-1),""))</f>
        <v/>
      </c>
    </row>
    <row r="1050" spans="34:34" hidden="1" x14ac:dyDescent="0.35">
      <c r="AH1050" s="16" t="str">
        <f>IF(AND(B1050="Premier League",E1050="Live"),_xlfn.XLOOKUP(_xlfn.TEXTJOIN(" vs ",,C1050:D1050),Calendar!G:G,Calendar!B:B),IF(AND(B1050="Premier League",E1050="Highlights"),_xlfn.XLOOKUP(H1050,Calendar!O:O,Calendar!N:N,,-1),""))</f>
        <v/>
      </c>
    </row>
    <row r="1051" spans="34:34" hidden="1" x14ac:dyDescent="0.35">
      <c r="AH1051" s="16" t="str">
        <f>IF(AND(B1051="Premier League",E1051="Live"),_xlfn.XLOOKUP(_xlfn.TEXTJOIN(" vs ",,C1051:D1051),Calendar!G:G,Calendar!B:B),IF(AND(B1051="Premier League",E1051="Highlights"),_xlfn.XLOOKUP(H1051,Calendar!O:O,Calendar!N:N,,-1),""))</f>
        <v/>
      </c>
    </row>
    <row r="1052" spans="34:34" hidden="1" x14ac:dyDescent="0.35">
      <c r="AH1052" s="16" t="str">
        <f>IF(AND(B1052="Premier League",E1052="Live"),_xlfn.XLOOKUP(_xlfn.TEXTJOIN(" vs ",,C1052:D1052),Calendar!G:G,Calendar!B:B),IF(AND(B1052="Premier League",E1052="Highlights"),_xlfn.XLOOKUP(H1052,Calendar!O:O,Calendar!N:N,,-1),""))</f>
        <v/>
      </c>
    </row>
    <row r="1053" spans="34:34" hidden="1" x14ac:dyDescent="0.35">
      <c r="AH1053" s="16" t="str">
        <f>IF(AND(B1053="Premier League",E1053="Live"),_xlfn.XLOOKUP(_xlfn.TEXTJOIN(" vs ",,C1053:D1053),Calendar!G:G,Calendar!B:B),IF(AND(B1053="Premier League",E1053="Highlights"),_xlfn.XLOOKUP(H1053,Calendar!O:O,Calendar!N:N,,-1),""))</f>
        <v/>
      </c>
    </row>
    <row r="1054" spans="34:34" hidden="1" x14ac:dyDescent="0.35">
      <c r="AH1054" s="16" t="str">
        <f>IF(AND(B1054="Premier League",E1054="Live"),_xlfn.XLOOKUP(_xlfn.TEXTJOIN(" vs ",,C1054:D1054),Calendar!G:G,Calendar!B:B),IF(AND(B1054="Premier League",E1054="Highlights"),_xlfn.XLOOKUP(H1054,Calendar!O:O,Calendar!N:N,,-1),""))</f>
        <v/>
      </c>
    </row>
    <row r="1055" spans="34:34" hidden="1" x14ac:dyDescent="0.35">
      <c r="AH1055" s="16" t="str">
        <f>IF(AND(B1055="Premier League",E1055="Live"),_xlfn.XLOOKUP(_xlfn.TEXTJOIN(" vs ",,C1055:D1055),Calendar!G:G,Calendar!B:B),IF(AND(B1055="Premier League",E1055="Highlights"),_xlfn.XLOOKUP(H1055,Calendar!O:O,Calendar!N:N,,-1),""))</f>
        <v/>
      </c>
    </row>
    <row r="1056" spans="34:34" hidden="1" x14ac:dyDescent="0.35">
      <c r="AH1056" s="16" t="str">
        <f>IF(AND(B1056="Premier League",E1056="Live"),_xlfn.XLOOKUP(_xlfn.TEXTJOIN(" vs ",,C1056:D1056),Calendar!G:G,Calendar!B:B),IF(AND(B1056="Premier League",E1056="Highlights"),_xlfn.XLOOKUP(H1056,Calendar!O:O,Calendar!N:N,,-1),""))</f>
        <v/>
      </c>
    </row>
    <row r="1057" spans="34:34" hidden="1" x14ac:dyDescent="0.35">
      <c r="AH1057" s="16" t="str">
        <f>IF(AND(B1057="Premier League",E1057="Live"),_xlfn.XLOOKUP(_xlfn.TEXTJOIN(" vs ",,C1057:D1057),Calendar!G:G,Calendar!B:B),IF(AND(B1057="Premier League",E1057="Highlights"),_xlfn.XLOOKUP(H1057,Calendar!O:O,Calendar!N:N,,-1),""))</f>
        <v/>
      </c>
    </row>
    <row r="1058" spans="34:34" hidden="1" x14ac:dyDescent="0.35">
      <c r="AH1058" s="16" t="str">
        <f>IF(AND(B1058="Premier League",E1058="Live"),_xlfn.XLOOKUP(_xlfn.TEXTJOIN(" vs ",,C1058:D1058),Calendar!G:G,Calendar!B:B),IF(AND(B1058="Premier League",E1058="Highlights"),_xlfn.XLOOKUP(H1058,Calendar!O:O,Calendar!N:N,,-1),""))</f>
        <v/>
      </c>
    </row>
    <row r="1059" spans="34:34" hidden="1" x14ac:dyDescent="0.35">
      <c r="AH1059" s="16" t="str">
        <f>IF(AND(B1059="Premier League",E1059="Live"),_xlfn.XLOOKUP(_xlfn.TEXTJOIN(" vs ",,C1059:D1059),Calendar!G:G,Calendar!B:B),IF(AND(B1059="Premier League",E1059="Highlights"),_xlfn.XLOOKUP(H1059,Calendar!O:O,Calendar!N:N,,-1),""))</f>
        <v/>
      </c>
    </row>
    <row r="1060" spans="34:34" hidden="1" x14ac:dyDescent="0.35">
      <c r="AH1060" s="16" t="str">
        <f>IF(AND(B1060="Premier League",E1060="Live"),_xlfn.XLOOKUP(_xlfn.TEXTJOIN(" vs ",,C1060:D1060),Calendar!G:G,Calendar!B:B),IF(AND(B1060="Premier League",E1060="Highlights"),_xlfn.XLOOKUP(H1060,Calendar!O:O,Calendar!N:N,,-1),""))</f>
        <v/>
      </c>
    </row>
    <row r="1061" spans="34:34" hidden="1" x14ac:dyDescent="0.35">
      <c r="AH1061" s="16" t="str">
        <f>IF(AND(B1061="Premier League",E1061="Live"),_xlfn.XLOOKUP(_xlfn.TEXTJOIN(" vs ",,C1061:D1061),Calendar!G:G,Calendar!B:B),IF(AND(B1061="Premier League",E1061="Highlights"),_xlfn.XLOOKUP(H1061,Calendar!O:O,Calendar!N:N,,-1),""))</f>
        <v/>
      </c>
    </row>
    <row r="1062" spans="34:34" hidden="1" x14ac:dyDescent="0.35">
      <c r="AH1062" s="16" t="str">
        <f>IF(AND(B1062="Premier League",E1062="Live"),_xlfn.XLOOKUP(_xlfn.TEXTJOIN(" vs ",,C1062:D1062),Calendar!G:G,Calendar!B:B),IF(AND(B1062="Premier League",E1062="Highlights"),_xlfn.XLOOKUP(H1062,Calendar!O:O,Calendar!N:N,,-1),""))</f>
        <v/>
      </c>
    </row>
    <row r="1063" spans="34:34" hidden="1" x14ac:dyDescent="0.35">
      <c r="AH1063" s="16" t="str">
        <f>IF(AND(B1063="Premier League",E1063="Live"),_xlfn.XLOOKUP(_xlfn.TEXTJOIN(" vs ",,C1063:D1063),Calendar!G:G,Calendar!B:B),IF(AND(B1063="Premier League",E1063="Highlights"),_xlfn.XLOOKUP(H1063,Calendar!O:O,Calendar!N:N,,-1),""))</f>
        <v/>
      </c>
    </row>
    <row r="1064" spans="34:34" hidden="1" x14ac:dyDescent="0.35">
      <c r="AH1064" s="16" t="str">
        <f>IF(AND(B1064="Premier League",E1064="Live"),_xlfn.XLOOKUP(_xlfn.TEXTJOIN(" vs ",,C1064:D1064),Calendar!G:G,Calendar!B:B),IF(AND(B1064="Premier League",E1064="Highlights"),_xlfn.XLOOKUP(H1064,Calendar!O:O,Calendar!N:N,,-1),""))</f>
        <v/>
      </c>
    </row>
    <row r="1065" spans="34:34" hidden="1" x14ac:dyDescent="0.35">
      <c r="AH1065" s="16" t="str">
        <f>IF(AND(B1065="Premier League",E1065="Live"),_xlfn.XLOOKUP(_xlfn.TEXTJOIN(" vs ",,C1065:D1065),Calendar!G:G,Calendar!B:B),IF(AND(B1065="Premier League",E1065="Highlights"),_xlfn.XLOOKUP(H1065,Calendar!O:O,Calendar!N:N,,-1),""))</f>
        <v/>
      </c>
    </row>
    <row r="1066" spans="34:34" hidden="1" x14ac:dyDescent="0.35">
      <c r="AH1066" s="16" t="str">
        <f>IF(AND(B1066="Premier League",E1066="Live"),_xlfn.XLOOKUP(_xlfn.TEXTJOIN(" vs ",,C1066:D1066),Calendar!G:G,Calendar!B:B),IF(AND(B1066="Premier League",E1066="Highlights"),_xlfn.XLOOKUP(H1066,Calendar!O:O,Calendar!N:N,,-1),""))</f>
        <v/>
      </c>
    </row>
    <row r="1067" spans="34:34" hidden="1" x14ac:dyDescent="0.35">
      <c r="AH1067" s="16" t="str">
        <f>IF(AND(B1067="Premier League",E1067="Live"),_xlfn.XLOOKUP(_xlfn.TEXTJOIN(" vs ",,C1067:D1067),Calendar!G:G,Calendar!B:B),IF(AND(B1067="Premier League",E1067="Highlights"),_xlfn.XLOOKUP(H1067,Calendar!O:O,Calendar!N:N,,-1),""))</f>
        <v/>
      </c>
    </row>
    <row r="1068" spans="34:34" hidden="1" x14ac:dyDescent="0.35">
      <c r="AH1068" s="16" t="str">
        <f>IF(AND(B1068="Premier League",E1068="Live"),_xlfn.XLOOKUP(_xlfn.TEXTJOIN(" vs ",,C1068:D1068),Calendar!G:G,Calendar!B:B),IF(AND(B1068="Premier League",E1068="Highlights"),_xlfn.XLOOKUP(H1068,Calendar!O:O,Calendar!N:N,,-1),""))</f>
        <v/>
      </c>
    </row>
    <row r="1069" spans="34:34" hidden="1" x14ac:dyDescent="0.35">
      <c r="AH1069" s="16" t="str">
        <f>IF(AND(B1069="Premier League",E1069="Live"),_xlfn.XLOOKUP(_xlfn.TEXTJOIN(" vs ",,C1069:D1069),Calendar!G:G,Calendar!B:B),IF(AND(B1069="Premier League",E1069="Highlights"),_xlfn.XLOOKUP(H1069,Calendar!O:O,Calendar!N:N,,-1),""))</f>
        <v/>
      </c>
    </row>
    <row r="1070" spans="34:34" hidden="1" x14ac:dyDescent="0.35">
      <c r="AH1070" s="16" t="str">
        <f>IF(AND(B1070="Premier League",E1070="Live"),_xlfn.XLOOKUP(_xlfn.TEXTJOIN(" vs ",,C1070:D1070),Calendar!G:G,Calendar!B:B),IF(AND(B1070="Premier League",E1070="Highlights"),_xlfn.XLOOKUP(H1070,Calendar!O:O,Calendar!N:N,,-1),""))</f>
        <v/>
      </c>
    </row>
    <row r="1071" spans="34:34" hidden="1" x14ac:dyDescent="0.35">
      <c r="AH1071" s="16" t="str">
        <f>IF(AND(B1071="Premier League",E1071="Live"),_xlfn.XLOOKUP(_xlfn.TEXTJOIN(" vs ",,C1071:D1071),Calendar!G:G,Calendar!B:B),IF(AND(B1071="Premier League",E1071="Highlights"),_xlfn.XLOOKUP(H1071,Calendar!O:O,Calendar!N:N,,-1),""))</f>
        <v/>
      </c>
    </row>
    <row r="1072" spans="34:34" hidden="1" x14ac:dyDescent="0.35">
      <c r="AH1072" s="16" t="str">
        <f>IF(AND(B1072="Premier League",E1072="Live"),_xlfn.XLOOKUP(_xlfn.TEXTJOIN(" vs ",,C1072:D1072),Calendar!G:G,Calendar!B:B),IF(AND(B1072="Premier League",E1072="Highlights"),_xlfn.XLOOKUP(H1072,Calendar!O:O,Calendar!N:N,,-1),""))</f>
        <v/>
      </c>
    </row>
    <row r="1073" spans="34:34" hidden="1" x14ac:dyDescent="0.35">
      <c r="AH1073" s="16" t="str">
        <f>IF(AND(B1073="Premier League",E1073="Live"),_xlfn.XLOOKUP(_xlfn.TEXTJOIN(" vs ",,C1073:D1073),Calendar!G:G,Calendar!B:B),IF(AND(B1073="Premier League",E1073="Highlights"),_xlfn.XLOOKUP(H1073,Calendar!O:O,Calendar!N:N,,-1),""))</f>
        <v/>
      </c>
    </row>
    <row r="1074" spans="34:34" hidden="1" x14ac:dyDescent="0.35">
      <c r="AH1074" s="16" t="str">
        <f>IF(AND(B1074="Premier League",E1074="Live"),_xlfn.XLOOKUP(_xlfn.TEXTJOIN(" vs ",,C1074:D1074),Calendar!G:G,Calendar!B:B),IF(AND(B1074="Premier League",E1074="Highlights"),_xlfn.XLOOKUP(H1074,Calendar!O:O,Calendar!N:N,,-1),""))</f>
        <v/>
      </c>
    </row>
    <row r="1075" spans="34:34" hidden="1" x14ac:dyDescent="0.35">
      <c r="AH1075" s="16" t="str">
        <f>IF(AND(B1075="Premier League",E1075="Live"),_xlfn.XLOOKUP(_xlfn.TEXTJOIN(" vs ",,C1075:D1075),Calendar!G:G,Calendar!B:B),IF(AND(B1075="Premier League",E1075="Highlights"),_xlfn.XLOOKUP(H1075,Calendar!O:O,Calendar!N:N,,-1),""))</f>
        <v/>
      </c>
    </row>
    <row r="1076" spans="34:34" hidden="1" x14ac:dyDescent="0.35">
      <c r="AH1076" s="16" t="str">
        <f>IF(AND(B1076="Premier League",E1076="Live"),_xlfn.XLOOKUP(_xlfn.TEXTJOIN(" vs ",,C1076:D1076),Calendar!G:G,Calendar!B:B),IF(AND(B1076="Premier League",E1076="Highlights"),_xlfn.XLOOKUP(H1076,Calendar!O:O,Calendar!N:N,,-1),""))</f>
        <v/>
      </c>
    </row>
    <row r="1077" spans="34:34" hidden="1" x14ac:dyDescent="0.35">
      <c r="AH1077" s="16" t="str">
        <f>IF(AND(B1077="Premier League",E1077="Live"),_xlfn.XLOOKUP(_xlfn.TEXTJOIN(" vs ",,C1077:D1077),Calendar!G:G,Calendar!B:B),IF(AND(B1077="Premier League",E1077="Highlights"),_xlfn.XLOOKUP(H1077,Calendar!O:O,Calendar!N:N,,-1),""))</f>
        <v/>
      </c>
    </row>
    <row r="1078" spans="34:34" hidden="1" x14ac:dyDescent="0.35">
      <c r="AH1078" s="16" t="str">
        <f>IF(AND(B1078="Premier League",E1078="Live"),_xlfn.XLOOKUP(_xlfn.TEXTJOIN(" vs ",,C1078:D1078),Calendar!G:G,Calendar!B:B),IF(AND(B1078="Premier League",E1078="Highlights"),_xlfn.XLOOKUP(H1078,Calendar!O:O,Calendar!N:N,,-1),""))</f>
        <v/>
      </c>
    </row>
    <row r="1079" spans="34:34" hidden="1" x14ac:dyDescent="0.35">
      <c r="AH1079" s="16" t="str">
        <f>IF(AND(B1079="Premier League",E1079="Live"),_xlfn.XLOOKUP(_xlfn.TEXTJOIN(" vs ",,C1079:D1079),Calendar!G:G,Calendar!B:B),IF(AND(B1079="Premier League",E1079="Highlights"),_xlfn.XLOOKUP(H1079,Calendar!O:O,Calendar!N:N,,-1),""))</f>
        <v/>
      </c>
    </row>
    <row r="1080" spans="34:34" hidden="1" x14ac:dyDescent="0.35">
      <c r="AH1080" s="16" t="str">
        <f>IF(AND(B1080="Premier League",E1080="Live"),_xlfn.XLOOKUP(_xlfn.TEXTJOIN(" vs ",,C1080:D1080),Calendar!G:G,Calendar!B:B),IF(AND(B1080="Premier League",E1080="Highlights"),_xlfn.XLOOKUP(H1080,Calendar!O:O,Calendar!N:N,,-1),""))</f>
        <v/>
      </c>
    </row>
    <row r="1081" spans="34:34" hidden="1" x14ac:dyDescent="0.35">
      <c r="AH1081" s="16" t="str">
        <f>IF(AND(B1081="Premier League",E1081="Live"),_xlfn.XLOOKUP(_xlfn.TEXTJOIN(" vs ",,C1081:D1081),Calendar!G:G,Calendar!B:B),IF(AND(B1081="Premier League",E1081="Highlights"),_xlfn.XLOOKUP(H1081,Calendar!O:O,Calendar!N:N,,-1),""))</f>
        <v/>
      </c>
    </row>
    <row r="1082" spans="34:34" hidden="1" x14ac:dyDescent="0.35">
      <c r="AH1082" s="16" t="str">
        <f>IF(AND(B1082="Premier League",E1082="Live"),_xlfn.XLOOKUP(_xlfn.TEXTJOIN(" vs ",,C1082:D1082),Calendar!G:G,Calendar!B:B),IF(AND(B1082="Premier League",E1082="Highlights"),_xlfn.XLOOKUP(H1082,Calendar!O:O,Calendar!N:N,,-1),""))</f>
        <v/>
      </c>
    </row>
    <row r="1083" spans="34:34" hidden="1" x14ac:dyDescent="0.35">
      <c r="AH1083" s="16" t="str">
        <f>IF(AND(B1083="Premier League",E1083="Live"),_xlfn.XLOOKUP(_xlfn.TEXTJOIN(" vs ",,C1083:D1083),Calendar!G:G,Calendar!B:B),IF(AND(B1083="Premier League",E1083="Highlights"),_xlfn.XLOOKUP(H1083,Calendar!O:O,Calendar!N:N,,-1),""))</f>
        <v/>
      </c>
    </row>
    <row r="1084" spans="34:34" hidden="1" x14ac:dyDescent="0.35">
      <c r="AH1084" s="16" t="str">
        <f>IF(AND(B1084="Premier League",E1084="Live"),_xlfn.XLOOKUP(_xlfn.TEXTJOIN(" vs ",,C1084:D1084),Calendar!G:G,Calendar!B:B),IF(AND(B1084="Premier League",E1084="Highlights"),_xlfn.XLOOKUP(H1084,Calendar!O:O,Calendar!N:N,,-1),""))</f>
        <v/>
      </c>
    </row>
    <row r="1085" spans="34:34" hidden="1" x14ac:dyDescent="0.35">
      <c r="AH1085" s="16" t="str">
        <f>IF(AND(B1085="Premier League",E1085="Live"),_xlfn.XLOOKUP(_xlfn.TEXTJOIN(" vs ",,C1085:D1085),Calendar!G:G,Calendar!B:B),IF(AND(B1085="Premier League",E1085="Highlights"),_xlfn.XLOOKUP(H1085,Calendar!O:O,Calendar!N:N,,-1),""))</f>
        <v/>
      </c>
    </row>
    <row r="1086" spans="34:34" hidden="1" x14ac:dyDescent="0.35">
      <c r="AH1086" s="16" t="str">
        <f>IF(AND(B1086="Premier League",E1086="Live"),_xlfn.XLOOKUP(_xlfn.TEXTJOIN(" vs ",,C1086:D1086),Calendar!G:G,Calendar!B:B),IF(AND(B1086="Premier League",E1086="Highlights"),_xlfn.XLOOKUP(H1086,Calendar!O:O,Calendar!N:N,,-1),""))</f>
        <v/>
      </c>
    </row>
    <row r="1087" spans="34:34" hidden="1" x14ac:dyDescent="0.35">
      <c r="AH1087" s="16" t="str">
        <f>IF(AND(B1087="Premier League",E1087="Live"),_xlfn.XLOOKUP(_xlfn.TEXTJOIN(" vs ",,C1087:D1087),Calendar!G:G,Calendar!B:B),IF(AND(B1087="Premier League",E1087="Highlights"),_xlfn.XLOOKUP(H1087,Calendar!O:O,Calendar!N:N,,-1),""))</f>
        <v/>
      </c>
    </row>
    <row r="1088" spans="34:34" hidden="1" x14ac:dyDescent="0.35">
      <c r="AH1088" s="16" t="str">
        <f>IF(AND(B1088="Premier League",E1088="Live"),_xlfn.XLOOKUP(_xlfn.TEXTJOIN(" vs ",,C1088:D1088),Calendar!G:G,Calendar!B:B),IF(AND(B1088="Premier League",E1088="Highlights"),_xlfn.XLOOKUP(H1088,Calendar!O:O,Calendar!N:N,,-1),""))</f>
        <v/>
      </c>
    </row>
    <row r="1089" spans="34:34" hidden="1" x14ac:dyDescent="0.35">
      <c r="AH1089" s="16" t="str">
        <f>IF(AND(B1089="Premier League",E1089="Live"),_xlfn.XLOOKUP(_xlfn.TEXTJOIN(" vs ",,C1089:D1089),Calendar!G:G,Calendar!B:B),IF(AND(B1089="Premier League",E1089="Highlights"),_xlfn.XLOOKUP(H1089,Calendar!O:O,Calendar!N:N,,-1),""))</f>
        <v/>
      </c>
    </row>
    <row r="1090" spans="34:34" hidden="1" x14ac:dyDescent="0.35">
      <c r="AH1090" s="16" t="str">
        <f>IF(AND(B1090="Premier League",E1090="Live"),_xlfn.XLOOKUP(_xlfn.TEXTJOIN(" vs ",,C1090:D1090),Calendar!G:G,Calendar!B:B),IF(AND(B1090="Premier League",E1090="Highlights"),_xlfn.XLOOKUP(H1090,Calendar!O:O,Calendar!N:N,,-1),""))</f>
        <v/>
      </c>
    </row>
    <row r="1091" spans="34:34" hidden="1" x14ac:dyDescent="0.35">
      <c r="AH1091" s="16" t="str">
        <f>IF(AND(B1091="Premier League",E1091="Live"),_xlfn.XLOOKUP(_xlfn.TEXTJOIN(" vs ",,C1091:D1091),Calendar!G:G,Calendar!B:B),IF(AND(B1091="Premier League",E1091="Highlights"),_xlfn.XLOOKUP(H1091,Calendar!O:O,Calendar!N:N,,-1),""))</f>
        <v/>
      </c>
    </row>
    <row r="1092" spans="34:34" hidden="1" x14ac:dyDescent="0.35">
      <c r="AH1092" s="16" t="str">
        <f>IF(AND(B1092="Premier League",E1092="Live"),_xlfn.XLOOKUP(_xlfn.TEXTJOIN(" vs ",,C1092:D1092),Calendar!G:G,Calendar!B:B),IF(AND(B1092="Premier League",E1092="Highlights"),_xlfn.XLOOKUP(H1092,Calendar!O:O,Calendar!N:N,,-1),""))</f>
        <v/>
      </c>
    </row>
    <row r="1093" spans="34:34" hidden="1" x14ac:dyDescent="0.35">
      <c r="AH1093" s="16" t="str">
        <f>IF(AND(B1093="Premier League",E1093="Live"),_xlfn.XLOOKUP(_xlfn.TEXTJOIN(" vs ",,C1093:D1093),Calendar!G:G,Calendar!B:B),IF(AND(B1093="Premier League",E1093="Highlights"),_xlfn.XLOOKUP(H1093,Calendar!O:O,Calendar!N:N,,-1),""))</f>
        <v/>
      </c>
    </row>
    <row r="1094" spans="34:34" hidden="1" x14ac:dyDescent="0.35">
      <c r="AH1094" s="16" t="str">
        <f>IF(AND(B1094="Premier League",E1094="Live"),_xlfn.XLOOKUP(_xlfn.TEXTJOIN(" vs ",,C1094:D1094),Calendar!G:G,Calendar!B:B),IF(AND(B1094="Premier League",E1094="Highlights"),_xlfn.XLOOKUP(H1094,Calendar!O:O,Calendar!N:N,,-1),""))</f>
        <v/>
      </c>
    </row>
    <row r="1095" spans="34:34" hidden="1" x14ac:dyDescent="0.35">
      <c r="AH1095" s="16" t="str">
        <f>IF(AND(B1095="Premier League",E1095="Live"),_xlfn.XLOOKUP(_xlfn.TEXTJOIN(" vs ",,C1095:D1095),Calendar!G:G,Calendar!B:B),IF(AND(B1095="Premier League",E1095="Highlights"),_xlfn.XLOOKUP(H1095,Calendar!O:O,Calendar!N:N,,-1),""))</f>
        <v/>
      </c>
    </row>
    <row r="1096" spans="34:34" hidden="1" x14ac:dyDescent="0.35">
      <c r="AH1096" s="16" t="str">
        <f>IF(AND(B1096="Premier League",E1096="Live"),_xlfn.XLOOKUP(_xlfn.TEXTJOIN(" vs ",,C1096:D1096),Calendar!G:G,Calendar!B:B),IF(AND(B1096="Premier League",E1096="Highlights"),_xlfn.XLOOKUP(H1096,Calendar!O:O,Calendar!N:N,,-1),""))</f>
        <v/>
      </c>
    </row>
    <row r="1097" spans="34:34" hidden="1" x14ac:dyDescent="0.35">
      <c r="AH1097" s="16" t="str">
        <f>IF(AND(B1097="Premier League",E1097="Live"),_xlfn.XLOOKUP(_xlfn.TEXTJOIN(" vs ",,C1097:D1097),Calendar!G:G,Calendar!B:B),IF(AND(B1097="Premier League",E1097="Highlights"),_xlfn.XLOOKUP(H1097,Calendar!O:O,Calendar!N:N,,-1),""))</f>
        <v/>
      </c>
    </row>
    <row r="1098" spans="34:34" hidden="1" x14ac:dyDescent="0.35">
      <c r="AH1098" s="16" t="str">
        <f>IF(AND(B1098="Premier League",E1098="Live"),_xlfn.XLOOKUP(_xlfn.TEXTJOIN(" vs ",,C1098:D1098),Calendar!G:G,Calendar!B:B),IF(AND(B1098="Premier League",E1098="Highlights"),_xlfn.XLOOKUP(H1098,Calendar!O:O,Calendar!N:N,,-1),""))</f>
        <v/>
      </c>
    </row>
    <row r="1099" spans="34:34" hidden="1" x14ac:dyDescent="0.35">
      <c r="AH1099" s="16" t="str">
        <f>IF(AND(B1099="Premier League",E1099="Live"),_xlfn.XLOOKUP(_xlfn.TEXTJOIN(" vs ",,C1099:D1099),Calendar!G:G,Calendar!B:B),IF(AND(B1099="Premier League",E1099="Highlights"),_xlfn.XLOOKUP(H1099,Calendar!O:O,Calendar!N:N,,-1),""))</f>
        <v/>
      </c>
    </row>
    <row r="1100" spans="34:34" hidden="1" x14ac:dyDescent="0.35">
      <c r="AH1100" s="16" t="str">
        <f>IF(AND(B1100="Premier League",E1100="Live"),_xlfn.XLOOKUP(_xlfn.TEXTJOIN(" vs ",,C1100:D1100),Calendar!G:G,Calendar!B:B),IF(AND(B1100="Premier League",E1100="Highlights"),_xlfn.XLOOKUP(H1100,Calendar!O:O,Calendar!N:N,,-1),""))</f>
        <v/>
      </c>
    </row>
    <row r="1101" spans="34:34" hidden="1" x14ac:dyDescent="0.35">
      <c r="AH1101" s="16" t="str">
        <f>IF(AND(B1101="Premier League",E1101="Live"),_xlfn.XLOOKUP(_xlfn.TEXTJOIN(" vs ",,C1101:D1101),Calendar!G:G,Calendar!B:B),IF(AND(B1101="Premier League",E1101="Highlights"),_xlfn.XLOOKUP(H1101,Calendar!O:O,Calendar!N:N,,-1),""))</f>
        <v/>
      </c>
    </row>
    <row r="1102" spans="34:34" hidden="1" x14ac:dyDescent="0.35">
      <c r="AH1102" s="16" t="str">
        <f>IF(AND(B1102="Premier League",E1102="Live"),_xlfn.XLOOKUP(_xlfn.TEXTJOIN(" vs ",,C1102:D1102),Calendar!G:G,Calendar!B:B),IF(AND(B1102="Premier League",E1102="Highlights"),_xlfn.XLOOKUP(H1102,Calendar!O:O,Calendar!N:N,,-1),""))</f>
        <v/>
      </c>
    </row>
    <row r="1103" spans="34:34" hidden="1" x14ac:dyDescent="0.35">
      <c r="AH1103" s="16" t="str">
        <f>IF(AND(B1103="Premier League",E1103="Live"),_xlfn.XLOOKUP(_xlfn.TEXTJOIN(" vs ",,C1103:D1103),Calendar!G:G,Calendar!B:B),IF(AND(B1103="Premier League",E1103="Highlights"),_xlfn.XLOOKUP(H1103,Calendar!O:O,Calendar!N:N,,-1),""))</f>
        <v/>
      </c>
    </row>
    <row r="1104" spans="34:34" hidden="1" x14ac:dyDescent="0.35">
      <c r="AH1104" s="16" t="str">
        <f>IF(AND(B1104="Premier League",E1104="Live"),_xlfn.XLOOKUP(_xlfn.TEXTJOIN(" vs ",,C1104:D1104),Calendar!G:G,Calendar!B:B),IF(AND(B1104="Premier League",E1104="Highlights"),_xlfn.XLOOKUP(H1104,Calendar!O:O,Calendar!N:N,,-1),""))</f>
        <v/>
      </c>
    </row>
    <row r="1105" spans="34:34" hidden="1" x14ac:dyDescent="0.35">
      <c r="AH1105" s="16" t="str">
        <f>IF(AND(B1105="Premier League",E1105="Live"),_xlfn.XLOOKUP(_xlfn.TEXTJOIN(" vs ",,C1105:D1105),Calendar!G:G,Calendar!B:B),IF(AND(B1105="Premier League",E1105="Highlights"),_xlfn.XLOOKUP(H1105,Calendar!O:O,Calendar!N:N,,-1),""))</f>
        <v/>
      </c>
    </row>
    <row r="1106" spans="34:34" hidden="1" x14ac:dyDescent="0.35">
      <c r="AH1106" s="16" t="str">
        <f>IF(AND(B1106="Premier League",E1106="Live"),_xlfn.XLOOKUP(_xlfn.TEXTJOIN(" vs ",,C1106:D1106),Calendar!G:G,Calendar!B:B),IF(AND(B1106="Premier League",E1106="Highlights"),_xlfn.XLOOKUP(H1106,Calendar!O:O,Calendar!N:N,,-1),""))</f>
        <v/>
      </c>
    </row>
    <row r="1107" spans="34:34" hidden="1" x14ac:dyDescent="0.35">
      <c r="AH1107" s="16" t="str">
        <f>IF(AND(B1107="Premier League",E1107="Live"),_xlfn.XLOOKUP(_xlfn.TEXTJOIN(" vs ",,C1107:D1107),Calendar!G:G,Calendar!B:B),IF(AND(B1107="Premier League",E1107="Highlights"),_xlfn.XLOOKUP(H1107,Calendar!O:O,Calendar!N:N,,-1),""))</f>
        <v/>
      </c>
    </row>
    <row r="1108" spans="34:34" hidden="1" x14ac:dyDescent="0.35">
      <c r="AH1108" s="16" t="str">
        <f>IF(AND(B1108="Premier League",E1108="Live"),_xlfn.XLOOKUP(_xlfn.TEXTJOIN(" vs ",,C1108:D1108),Calendar!G:G,Calendar!B:B),IF(AND(B1108="Premier League",E1108="Highlights"),_xlfn.XLOOKUP(H1108,Calendar!O:O,Calendar!N:N,,-1),""))</f>
        <v/>
      </c>
    </row>
    <row r="1109" spans="34:34" hidden="1" x14ac:dyDescent="0.35">
      <c r="AH1109" s="16" t="str">
        <f>IF(AND(B1109="Premier League",E1109="Live"),_xlfn.XLOOKUP(_xlfn.TEXTJOIN(" vs ",,C1109:D1109),Calendar!G:G,Calendar!B:B),IF(AND(B1109="Premier League",E1109="Highlights"),_xlfn.XLOOKUP(H1109,Calendar!O:O,Calendar!N:N,,-1),""))</f>
        <v/>
      </c>
    </row>
    <row r="1110" spans="34:34" hidden="1" x14ac:dyDescent="0.35">
      <c r="AH1110" s="16" t="str">
        <f>IF(AND(B1110="Premier League",E1110="Live"),_xlfn.XLOOKUP(_xlfn.TEXTJOIN(" vs ",,C1110:D1110),Calendar!G:G,Calendar!B:B),IF(AND(B1110="Premier League",E1110="Highlights"),_xlfn.XLOOKUP(H1110,Calendar!O:O,Calendar!N:N,,-1),""))</f>
        <v/>
      </c>
    </row>
    <row r="1111" spans="34:34" hidden="1" x14ac:dyDescent="0.35">
      <c r="AH1111" s="16" t="str">
        <f>IF(AND(B1111="Premier League",E1111="Live"),_xlfn.XLOOKUP(_xlfn.TEXTJOIN(" vs ",,C1111:D1111),Calendar!G:G,Calendar!B:B),IF(AND(B1111="Premier League",E1111="Highlights"),_xlfn.XLOOKUP(H1111,Calendar!O:O,Calendar!N:N,,-1),""))</f>
        <v/>
      </c>
    </row>
    <row r="1112" spans="34:34" hidden="1" x14ac:dyDescent="0.35">
      <c r="AH1112" s="16" t="str">
        <f>IF(AND(B1112="Premier League",E1112="Live"),_xlfn.XLOOKUP(_xlfn.TEXTJOIN(" vs ",,C1112:D1112),Calendar!G:G,Calendar!B:B),IF(AND(B1112="Premier League",E1112="Highlights"),_xlfn.XLOOKUP(H1112,Calendar!O:O,Calendar!N:N,,-1),""))</f>
        <v/>
      </c>
    </row>
    <row r="1113" spans="34:34" hidden="1" x14ac:dyDescent="0.35">
      <c r="AH1113" s="16" t="str">
        <f>IF(AND(B1113="Premier League",E1113="Live"),_xlfn.XLOOKUP(_xlfn.TEXTJOIN(" vs ",,C1113:D1113),Calendar!G:G,Calendar!B:B),IF(AND(B1113="Premier League",E1113="Highlights"),_xlfn.XLOOKUP(H1113,Calendar!O:O,Calendar!N:N,,-1),""))</f>
        <v/>
      </c>
    </row>
    <row r="1114" spans="34:34" hidden="1" x14ac:dyDescent="0.35">
      <c r="AH1114" s="16" t="str">
        <f>IF(AND(B1114="Premier League",E1114="Live"),_xlfn.XLOOKUP(_xlfn.TEXTJOIN(" vs ",,C1114:D1114),Calendar!G:G,Calendar!B:B),IF(AND(B1114="Premier League",E1114="Highlights"),_xlfn.XLOOKUP(H1114,Calendar!O:O,Calendar!N:N,,-1),""))</f>
        <v/>
      </c>
    </row>
    <row r="1115" spans="34:34" hidden="1" x14ac:dyDescent="0.35">
      <c r="AH1115" s="16" t="str">
        <f>IF(AND(B1115="Premier League",E1115="Live"),_xlfn.XLOOKUP(_xlfn.TEXTJOIN(" vs ",,C1115:D1115),Calendar!G:G,Calendar!B:B),IF(AND(B1115="Premier League",E1115="Highlights"),_xlfn.XLOOKUP(H1115,Calendar!O:O,Calendar!N:N,,-1),""))</f>
        <v/>
      </c>
    </row>
    <row r="1116" spans="34:34" hidden="1" x14ac:dyDescent="0.35">
      <c r="AH1116" s="16" t="str">
        <f>IF(AND(B1116="Premier League",E1116="Live"),_xlfn.XLOOKUP(_xlfn.TEXTJOIN(" vs ",,C1116:D1116),Calendar!G:G,Calendar!B:B),IF(AND(B1116="Premier League",E1116="Highlights"),_xlfn.XLOOKUP(H1116,Calendar!O:O,Calendar!N:N,,-1),""))</f>
        <v/>
      </c>
    </row>
    <row r="1117" spans="34:34" hidden="1" x14ac:dyDescent="0.35">
      <c r="AH1117" s="16" t="str">
        <f>IF(AND(B1117="Premier League",E1117="Live"),_xlfn.XLOOKUP(_xlfn.TEXTJOIN(" vs ",,C1117:D1117),Calendar!G:G,Calendar!B:B),IF(AND(B1117="Premier League",E1117="Highlights"),_xlfn.XLOOKUP(H1117,Calendar!O:O,Calendar!N:N,,-1),""))</f>
        <v/>
      </c>
    </row>
    <row r="1118" spans="34:34" hidden="1" x14ac:dyDescent="0.35">
      <c r="AH1118" s="16" t="str">
        <f>IF(AND(B1118="Premier League",E1118="Live"),_xlfn.XLOOKUP(_xlfn.TEXTJOIN(" vs ",,C1118:D1118),Calendar!G:G,Calendar!B:B),IF(AND(B1118="Premier League",E1118="Highlights"),_xlfn.XLOOKUP(H1118,Calendar!O:O,Calendar!N:N,,-1),""))</f>
        <v/>
      </c>
    </row>
    <row r="1119" spans="34:34" hidden="1" x14ac:dyDescent="0.35">
      <c r="AH1119" s="16" t="str">
        <f>IF(AND(B1119="Premier League",E1119="Live"),_xlfn.XLOOKUP(_xlfn.TEXTJOIN(" vs ",,C1119:D1119),Calendar!G:G,Calendar!B:B),IF(AND(B1119="Premier League",E1119="Highlights"),_xlfn.XLOOKUP(H1119,Calendar!O:O,Calendar!N:N,,-1),""))</f>
        <v/>
      </c>
    </row>
    <row r="1120" spans="34:34" hidden="1" x14ac:dyDescent="0.35">
      <c r="AH1120" s="16" t="str">
        <f>IF(AND(B1120="Premier League",E1120="Live"),_xlfn.XLOOKUP(_xlfn.TEXTJOIN(" vs ",,C1120:D1120),Calendar!G:G,Calendar!B:B),IF(AND(B1120="Premier League",E1120="Highlights"),_xlfn.XLOOKUP(H1120,Calendar!O:O,Calendar!N:N,,-1),""))</f>
        <v/>
      </c>
    </row>
    <row r="1121" spans="34:34" hidden="1" x14ac:dyDescent="0.35">
      <c r="AH1121" s="16" t="str">
        <f>IF(AND(B1121="Premier League",E1121="Live"),_xlfn.XLOOKUP(_xlfn.TEXTJOIN(" vs ",,C1121:D1121),Calendar!G:G,Calendar!B:B),IF(AND(B1121="Premier League",E1121="Highlights"),_xlfn.XLOOKUP(H1121,Calendar!O:O,Calendar!N:N,,-1),""))</f>
        <v/>
      </c>
    </row>
    <row r="1122" spans="34:34" hidden="1" x14ac:dyDescent="0.35">
      <c r="AH1122" s="16" t="str">
        <f>IF(AND(B1122="Premier League",E1122="Live"),_xlfn.XLOOKUP(_xlfn.TEXTJOIN(" vs ",,C1122:D1122),Calendar!G:G,Calendar!B:B),IF(AND(B1122="Premier League",E1122="Highlights"),_xlfn.XLOOKUP(H1122,Calendar!O:O,Calendar!N:N,,-1),""))</f>
        <v/>
      </c>
    </row>
    <row r="1123" spans="34:34" hidden="1" x14ac:dyDescent="0.35">
      <c r="AH1123" s="16" t="str">
        <f>IF(AND(B1123="Premier League",E1123="Live"),_xlfn.XLOOKUP(_xlfn.TEXTJOIN(" vs ",,C1123:D1123),Calendar!G:G,Calendar!B:B),IF(AND(B1123="Premier League",E1123="Highlights"),_xlfn.XLOOKUP(H1123,Calendar!O:O,Calendar!N:N,,-1),""))</f>
        <v/>
      </c>
    </row>
    <row r="1124" spans="34:34" hidden="1" x14ac:dyDescent="0.35">
      <c r="AH1124" s="16" t="str">
        <f>IF(AND(B1124="Premier League",E1124="Live"),_xlfn.XLOOKUP(_xlfn.TEXTJOIN(" vs ",,C1124:D1124),Calendar!G:G,Calendar!B:B),IF(AND(B1124="Premier League",E1124="Highlights"),_xlfn.XLOOKUP(H1124,Calendar!O:O,Calendar!N:N,,-1),""))</f>
        <v/>
      </c>
    </row>
    <row r="1125" spans="34:34" hidden="1" x14ac:dyDescent="0.35">
      <c r="AH1125" s="16" t="str">
        <f>IF(AND(B1125="Premier League",E1125="Live"),_xlfn.XLOOKUP(_xlfn.TEXTJOIN(" vs ",,C1125:D1125),Calendar!G:G,Calendar!B:B),IF(AND(B1125="Premier League",E1125="Highlights"),_xlfn.XLOOKUP(H1125,Calendar!O:O,Calendar!N:N,,-1),""))</f>
        <v/>
      </c>
    </row>
    <row r="1126" spans="34:34" hidden="1" x14ac:dyDescent="0.35">
      <c r="AH1126" s="16" t="str">
        <f>IF(AND(B1126="Premier League",E1126="Live"),_xlfn.XLOOKUP(_xlfn.TEXTJOIN(" vs ",,C1126:D1126),Calendar!G:G,Calendar!B:B),IF(AND(B1126="Premier League",E1126="Highlights"),_xlfn.XLOOKUP(H1126,Calendar!O:O,Calendar!N:N,,-1),""))</f>
        <v/>
      </c>
    </row>
    <row r="1127" spans="34:34" hidden="1" x14ac:dyDescent="0.35">
      <c r="AH1127" s="16" t="str">
        <f>IF(AND(B1127="Premier League",E1127="Live"),_xlfn.XLOOKUP(_xlfn.TEXTJOIN(" vs ",,C1127:D1127),Calendar!G:G,Calendar!B:B),IF(AND(B1127="Premier League",E1127="Highlights"),_xlfn.XLOOKUP(H1127,Calendar!O:O,Calendar!N:N,,-1),""))</f>
        <v/>
      </c>
    </row>
    <row r="1128" spans="34:34" hidden="1" x14ac:dyDescent="0.35">
      <c r="AH1128" s="16" t="str">
        <f>IF(AND(B1128="Premier League",E1128="Live"),_xlfn.XLOOKUP(_xlfn.TEXTJOIN(" vs ",,C1128:D1128),Calendar!G:G,Calendar!B:B),IF(AND(B1128="Premier League",E1128="Highlights"),_xlfn.XLOOKUP(H1128,Calendar!O:O,Calendar!N:N,,-1),""))</f>
        <v/>
      </c>
    </row>
    <row r="1129" spans="34:34" hidden="1" x14ac:dyDescent="0.35">
      <c r="AH1129" s="16" t="str">
        <f>IF(AND(B1129="Premier League",E1129="Live"),_xlfn.XLOOKUP(_xlfn.TEXTJOIN(" vs ",,C1129:D1129),Calendar!G:G,Calendar!B:B),IF(AND(B1129="Premier League",E1129="Highlights"),_xlfn.XLOOKUP(H1129,Calendar!O:O,Calendar!N:N,,-1),""))</f>
        <v/>
      </c>
    </row>
    <row r="1130" spans="34:34" hidden="1" x14ac:dyDescent="0.35">
      <c r="AH1130" s="16" t="str">
        <f>IF(AND(B1130="Premier League",E1130="Live"),_xlfn.XLOOKUP(_xlfn.TEXTJOIN(" vs ",,C1130:D1130),Calendar!G:G,Calendar!B:B),IF(AND(B1130="Premier League",E1130="Highlights"),_xlfn.XLOOKUP(H1130,Calendar!O:O,Calendar!N:N,,-1),""))</f>
        <v/>
      </c>
    </row>
    <row r="1131" spans="34:34" hidden="1" x14ac:dyDescent="0.35">
      <c r="AH1131" s="16" t="str">
        <f>IF(AND(B1131="Premier League",E1131="Live"),_xlfn.XLOOKUP(_xlfn.TEXTJOIN(" vs ",,C1131:D1131),Calendar!G:G,Calendar!B:B),IF(AND(B1131="Premier League",E1131="Highlights"),_xlfn.XLOOKUP(H1131,Calendar!O:O,Calendar!N:N,,-1),""))</f>
        <v/>
      </c>
    </row>
    <row r="1132" spans="34:34" hidden="1" x14ac:dyDescent="0.35">
      <c r="AH1132" s="16" t="str">
        <f>IF(AND(B1132="Premier League",E1132="Live"),_xlfn.XLOOKUP(_xlfn.TEXTJOIN(" vs ",,C1132:D1132),Calendar!G:G,Calendar!B:B),IF(AND(B1132="Premier League",E1132="Highlights"),_xlfn.XLOOKUP(H1132,Calendar!O:O,Calendar!N:N,,-1),""))</f>
        <v/>
      </c>
    </row>
    <row r="1133" spans="34:34" hidden="1" x14ac:dyDescent="0.35">
      <c r="AH1133" s="16" t="str">
        <f>IF(AND(B1133="Premier League",E1133="Live"),_xlfn.XLOOKUP(_xlfn.TEXTJOIN(" vs ",,C1133:D1133),Calendar!G:G,Calendar!B:B),IF(AND(B1133="Premier League",E1133="Highlights"),_xlfn.XLOOKUP(H1133,Calendar!O:O,Calendar!N:N,,-1),""))</f>
        <v/>
      </c>
    </row>
    <row r="1134" spans="34:34" hidden="1" x14ac:dyDescent="0.35">
      <c r="AH1134" s="16" t="str">
        <f>IF(AND(B1134="Premier League",E1134="Live"),_xlfn.XLOOKUP(_xlfn.TEXTJOIN(" vs ",,C1134:D1134),Calendar!G:G,Calendar!B:B),IF(AND(B1134="Premier League",E1134="Highlights"),_xlfn.XLOOKUP(H1134,Calendar!O:O,Calendar!N:N,,-1),""))</f>
        <v/>
      </c>
    </row>
    <row r="1135" spans="34:34" hidden="1" x14ac:dyDescent="0.35">
      <c r="AH1135" s="16" t="str">
        <f>IF(AND(B1135="Premier League",E1135="Live"),_xlfn.XLOOKUP(_xlfn.TEXTJOIN(" vs ",,C1135:D1135),Calendar!G:G,Calendar!B:B),IF(AND(B1135="Premier League",E1135="Highlights"),_xlfn.XLOOKUP(H1135,Calendar!O:O,Calendar!N:N,,-1),""))</f>
        <v/>
      </c>
    </row>
    <row r="1136" spans="34:34" hidden="1" x14ac:dyDescent="0.35">
      <c r="AH1136" s="16" t="str">
        <f>IF(AND(B1136="Premier League",E1136="Live"),_xlfn.XLOOKUP(_xlfn.TEXTJOIN(" vs ",,C1136:D1136),Calendar!G:G,Calendar!B:B),IF(AND(B1136="Premier League",E1136="Highlights"),_xlfn.XLOOKUP(H1136,Calendar!O:O,Calendar!N:N,,-1),""))</f>
        <v/>
      </c>
    </row>
    <row r="1137" spans="34:34" hidden="1" x14ac:dyDescent="0.35">
      <c r="AH1137" s="16" t="str">
        <f>IF(AND(B1137="Premier League",E1137="Live"),_xlfn.XLOOKUP(_xlfn.TEXTJOIN(" vs ",,C1137:D1137),Calendar!G:G,Calendar!B:B),IF(AND(B1137="Premier League",E1137="Highlights"),_xlfn.XLOOKUP(H1137,Calendar!O:O,Calendar!N:N,,-1),""))</f>
        <v/>
      </c>
    </row>
    <row r="1138" spans="34:34" hidden="1" x14ac:dyDescent="0.35">
      <c r="AH1138" s="16" t="str">
        <f>IF(AND(B1138="Premier League",E1138="Live"),_xlfn.XLOOKUP(_xlfn.TEXTJOIN(" vs ",,C1138:D1138),Calendar!G:G,Calendar!B:B),IF(AND(B1138="Premier League",E1138="Highlights"),_xlfn.XLOOKUP(H1138,Calendar!O:O,Calendar!N:N,,-1),""))</f>
        <v/>
      </c>
    </row>
    <row r="1139" spans="34:34" hidden="1" x14ac:dyDescent="0.35">
      <c r="AH1139" s="16" t="str">
        <f>IF(AND(B1139="Premier League",E1139="Live"),_xlfn.XLOOKUP(_xlfn.TEXTJOIN(" vs ",,C1139:D1139),Calendar!G:G,Calendar!B:B),IF(AND(B1139="Premier League",E1139="Highlights"),_xlfn.XLOOKUP(H1139,Calendar!O:O,Calendar!N:N,,-1),""))</f>
        <v/>
      </c>
    </row>
    <row r="1140" spans="34:34" hidden="1" x14ac:dyDescent="0.35">
      <c r="AH1140" s="16" t="str">
        <f>IF(AND(B1140="Premier League",E1140="Live"),_xlfn.XLOOKUP(_xlfn.TEXTJOIN(" vs ",,C1140:D1140),Calendar!G:G,Calendar!B:B),IF(AND(B1140="Premier League",E1140="Highlights"),_xlfn.XLOOKUP(H1140,Calendar!O:O,Calendar!N:N,,-1),""))</f>
        <v/>
      </c>
    </row>
    <row r="1141" spans="34:34" hidden="1" x14ac:dyDescent="0.35">
      <c r="AH1141" s="16" t="str">
        <f>IF(AND(B1141="Premier League",E1141="Live"),_xlfn.XLOOKUP(_xlfn.TEXTJOIN(" vs ",,C1141:D1141),Calendar!G:G,Calendar!B:B),IF(AND(B1141="Premier League",E1141="Highlights"),_xlfn.XLOOKUP(H1141,Calendar!O:O,Calendar!N:N,,-1),""))</f>
        <v/>
      </c>
    </row>
    <row r="1142" spans="34:34" hidden="1" x14ac:dyDescent="0.35">
      <c r="AH1142" s="16" t="str">
        <f>IF(AND(B1142="Premier League",E1142="Live"),_xlfn.XLOOKUP(_xlfn.TEXTJOIN(" vs ",,C1142:D1142),Calendar!G:G,Calendar!B:B),IF(AND(B1142="Premier League",E1142="Highlights"),_xlfn.XLOOKUP(H1142,Calendar!O:O,Calendar!N:N,,-1),""))</f>
        <v/>
      </c>
    </row>
    <row r="1143" spans="34:34" hidden="1" x14ac:dyDescent="0.35">
      <c r="AH1143" s="16" t="str">
        <f>IF(AND(B1143="Premier League",E1143="Live"),_xlfn.XLOOKUP(_xlfn.TEXTJOIN(" vs ",,C1143:D1143),Calendar!G:G,Calendar!B:B),IF(AND(B1143="Premier League",E1143="Highlights"),_xlfn.XLOOKUP(H1143,Calendar!O:O,Calendar!N:N,,-1),""))</f>
        <v/>
      </c>
    </row>
    <row r="1144" spans="34:34" hidden="1" x14ac:dyDescent="0.35">
      <c r="AH1144" s="16" t="str">
        <f>IF(AND(B1144="Premier League",E1144="Live"),_xlfn.XLOOKUP(_xlfn.TEXTJOIN(" vs ",,C1144:D1144),Calendar!G:G,Calendar!B:B),IF(AND(B1144="Premier League",E1144="Highlights"),_xlfn.XLOOKUP(H1144,Calendar!O:O,Calendar!N:N,,-1),""))</f>
        <v/>
      </c>
    </row>
    <row r="1145" spans="34:34" hidden="1" x14ac:dyDescent="0.35">
      <c r="AH1145" s="16" t="str">
        <f>IF(AND(B1145="Premier League",E1145="Live"),_xlfn.XLOOKUP(_xlfn.TEXTJOIN(" vs ",,C1145:D1145),Calendar!G:G,Calendar!B:B),IF(AND(B1145="Premier League",E1145="Highlights"),_xlfn.XLOOKUP(H1145,Calendar!O:O,Calendar!N:N,,-1),""))</f>
        <v/>
      </c>
    </row>
    <row r="1146" spans="34:34" hidden="1" x14ac:dyDescent="0.35">
      <c r="AH1146" s="16" t="str">
        <f>IF(AND(B1146="Premier League",E1146="Live"),_xlfn.XLOOKUP(_xlfn.TEXTJOIN(" vs ",,C1146:D1146),Calendar!G:G,Calendar!B:B),IF(AND(B1146="Premier League",E1146="Highlights"),_xlfn.XLOOKUP(H1146,Calendar!O:O,Calendar!N:N,,-1),""))</f>
        <v/>
      </c>
    </row>
    <row r="1147" spans="34:34" hidden="1" x14ac:dyDescent="0.35">
      <c r="AH1147" s="16" t="str">
        <f>IF(AND(B1147="Premier League",E1147="Live"),_xlfn.XLOOKUP(_xlfn.TEXTJOIN(" vs ",,C1147:D1147),Calendar!G:G,Calendar!B:B),IF(AND(B1147="Premier League",E1147="Highlights"),_xlfn.XLOOKUP(H1147,Calendar!O:O,Calendar!N:N,,-1),""))</f>
        <v/>
      </c>
    </row>
    <row r="1148" spans="34:34" hidden="1" x14ac:dyDescent="0.35">
      <c r="AH1148" s="16" t="str">
        <f>IF(AND(B1148="Premier League",E1148="Live"),_xlfn.XLOOKUP(_xlfn.TEXTJOIN(" vs ",,C1148:D1148),Calendar!G:G,Calendar!B:B),IF(AND(B1148="Premier League",E1148="Highlights"),_xlfn.XLOOKUP(H1148,Calendar!O:O,Calendar!N:N,,-1),""))</f>
        <v/>
      </c>
    </row>
    <row r="1149" spans="34:34" hidden="1" x14ac:dyDescent="0.35">
      <c r="AH1149" s="16" t="str">
        <f>IF(AND(B1149="Premier League",E1149="Live"),_xlfn.XLOOKUP(_xlfn.TEXTJOIN(" vs ",,C1149:D1149),Calendar!G:G,Calendar!B:B),IF(AND(B1149="Premier League",E1149="Highlights"),_xlfn.XLOOKUP(H1149,Calendar!O:O,Calendar!N:N,,-1),""))</f>
        <v/>
      </c>
    </row>
    <row r="1150" spans="34:34" hidden="1" x14ac:dyDescent="0.35">
      <c r="AH1150" s="16" t="str">
        <f>IF(AND(B1150="Premier League",E1150="Live"),_xlfn.XLOOKUP(_xlfn.TEXTJOIN(" vs ",,C1150:D1150),Calendar!G:G,Calendar!B:B),IF(AND(B1150="Premier League",E1150="Highlights"),_xlfn.XLOOKUP(H1150,Calendar!O:O,Calendar!N:N,,-1),""))</f>
        <v/>
      </c>
    </row>
    <row r="1151" spans="34:34" hidden="1" x14ac:dyDescent="0.35">
      <c r="AH1151" s="16" t="str">
        <f>IF(AND(B1151="Premier League",E1151="Live"),_xlfn.XLOOKUP(_xlfn.TEXTJOIN(" vs ",,C1151:D1151),Calendar!G:G,Calendar!B:B),IF(AND(B1151="Premier League",E1151="Highlights"),_xlfn.XLOOKUP(H1151,Calendar!O:O,Calendar!N:N,,-1),""))</f>
        <v/>
      </c>
    </row>
    <row r="1152" spans="34:34" hidden="1" x14ac:dyDescent="0.35">
      <c r="AH1152" s="16" t="str">
        <f>IF(AND(B1152="Premier League",E1152="Live"),_xlfn.XLOOKUP(_xlfn.TEXTJOIN(" vs ",,C1152:D1152),Calendar!G:G,Calendar!B:B),IF(AND(B1152="Premier League",E1152="Highlights"),_xlfn.XLOOKUP(H1152,Calendar!O:O,Calendar!N:N,,-1),""))</f>
        <v/>
      </c>
    </row>
    <row r="1153" spans="34:34" hidden="1" x14ac:dyDescent="0.35">
      <c r="AH1153" s="16" t="str">
        <f>IF(AND(B1153="Premier League",E1153="Live"),_xlfn.XLOOKUP(_xlfn.TEXTJOIN(" vs ",,C1153:D1153),Calendar!G:G,Calendar!B:B),IF(AND(B1153="Premier League",E1153="Highlights"),_xlfn.XLOOKUP(H1153,Calendar!O:O,Calendar!N:N,,-1),""))</f>
        <v/>
      </c>
    </row>
    <row r="1154" spans="34:34" hidden="1" x14ac:dyDescent="0.35">
      <c r="AH1154" s="16" t="str">
        <f>IF(AND(B1154="Premier League",E1154="Live"),_xlfn.XLOOKUP(_xlfn.TEXTJOIN(" vs ",,C1154:D1154),Calendar!G:G,Calendar!B:B),IF(AND(B1154="Premier League",E1154="Highlights"),_xlfn.XLOOKUP(H1154,Calendar!O:O,Calendar!N:N,,-1),""))</f>
        <v/>
      </c>
    </row>
    <row r="1155" spans="34:34" hidden="1" x14ac:dyDescent="0.35">
      <c r="AH1155" s="16" t="str">
        <f>IF(AND(B1155="Premier League",E1155="Live"),_xlfn.XLOOKUP(_xlfn.TEXTJOIN(" vs ",,C1155:D1155),Calendar!G:G,Calendar!B:B),IF(AND(B1155="Premier League",E1155="Highlights"),_xlfn.XLOOKUP(H1155,Calendar!O:O,Calendar!N:N,,-1),""))</f>
        <v/>
      </c>
    </row>
    <row r="1156" spans="34:34" hidden="1" x14ac:dyDescent="0.35">
      <c r="AH1156" s="16" t="str">
        <f>IF(AND(B1156="Premier League",E1156="Live"),_xlfn.XLOOKUP(_xlfn.TEXTJOIN(" vs ",,C1156:D1156),Calendar!G:G,Calendar!B:B),IF(AND(B1156="Premier League",E1156="Highlights"),_xlfn.XLOOKUP(H1156,Calendar!O:O,Calendar!N:N,,-1),""))</f>
        <v/>
      </c>
    </row>
    <row r="1157" spans="34:34" hidden="1" x14ac:dyDescent="0.35">
      <c r="AH1157" s="16" t="str">
        <f>IF(AND(B1157="Premier League",E1157="Live"),_xlfn.XLOOKUP(_xlfn.TEXTJOIN(" vs ",,C1157:D1157),Calendar!G:G,Calendar!B:B),IF(AND(B1157="Premier League",E1157="Highlights"),_xlfn.XLOOKUP(H1157,Calendar!O:O,Calendar!N:N,,-1),""))</f>
        <v/>
      </c>
    </row>
    <row r="1158" spans="34:34" hidden="1" x14ac:dyDescent="0.35">
      <c r="AH1158" s="16" t="str">
        <f>IF(AND(B1158="Premier League",E1158="Live"),_xlfn.XLOOKUP(_xlfn.TEXTJOIN(" vs ",,C1158:D1158),Calendar!G:G,Calendar!B:B),IF(AND(B1158="Premier League",E1158="Highlights"),_xlfn.XLOOKUP(H1158,Calendar!O:O,Calendar!N:N,,-1),""))</f>
        <v/>
      </c>
    </row>
    <row r="1159" spans="34:34" hidden="1" x14ac:dyDescent="0.35">
      <c r="AH1159" s="16" t="str">
        <f>IF(AND(B1159="Premier League",E1159="Live"),_xlfn.XLOOKUP(_xlfn.TEXTJOIN(" vs ",,C1159:D1159),Calendar!G:G,Calendar!B:B),IF(AND(B1159="Premier League",E1159="Highlights"),_xlfn.XLOOKUP(H1159,Calendar!O:O,Calendar!N:N,,-1),""))</f>
        <v/>
      </c>
    </row>
    <row r="1160" spans="34:34" hidden="1" x14ac:dyDescent="0.35">
      <c r="AH1160" s="16" t="str">
        <f>IF(AND(B1160="Premier League",E1160="Live"),_xlfn.XLOOKUP(_xlfn.TEXTJOIN(" vs ",,C1160:D1160),Calendar!G:G,Calendar!B:B),IF(AND(B1160="Premier League",E1160="Highlights"),_xlfn.XLOOKUP(H1160,Calendar!O:O,Calendar!N:N,,-1),""))</f>
        <v/>
      </c>
    </row>
    <row r="1161" spans="34:34" hidden="1" x14ac:dyDescent="0.35">
      <c r="AH1161" s="16" t="str">
        <f>IF(AND(B1161="Premier League",E1161="Live"),_xlfn.XLOOKUP(_xlfn.TEXTJOIN(" vs ",,C1161:D1161),Calendar!G:G,Calendar!B:B),IF(AND(B1161="Premier League",E1161="Highlights"),_xlfn.XLOOKUP(H1161,Calendar!O:O,Calendar!N:N,,-1),""))</f>
        <v/>
      </c>
    </row>
    <row r="1162" spans="34:34" hidden="1" x14ac:dyDescent="0.35">
      <c r="AH1162" s="16" t="str">
        <f>IF(AND(B1162="Premier League",E1162="Live"),_xlfn.XLOOKUP(_xlfn.TEXTJOIN(" vs ",,C1162:D1162),Calendar!G:G,Calendar!B:B),IF(AND(B1162="Premier League",E1162="Highlights"),_xlfn.XLOOKUP(H1162,Calendar!O:O,Calendar!N:N,,-1),""))</f>
        <v/>
      </c>
    </row>
    <row r="1163" spans="34:34" hidden="1" x14ac:dyDescent="0.35">
      <c r="AH1163" s="16" t="str">
        <f>IF(AND(B1163="Premier League",E1163="Live"),_xlfn.XLOOKUP(_xlfn.TEXTJOIN(" vs ",,C1163:D1163),Calendar!G:G,Calendar!B:B),IF(AND(B1163="Premier League",E1163="Highlights"),_xlfn.XLOOKUP(H1163,Calendar!O:O,Calendar!N:N,,-1),""))</f>
        <v/>
      </c>
    </row>
    <row r="1164" spans="34:34" hidden="1" x14ac:dyDescent="0.35">
      <c r="AH1164" s="16" t="str">
        <f>IF(AND(B1164="Premier League",E1164="Live"),_xlfn.XLOOKUP(_xlfn.TEXTJOIN(" vs ",,C1164:D1164),Calendar!G:G,Calendar!B:B),IF(AND(B1164="Premier League",E1164="Highlights"),_xlfn.XLOOKUP(H1164,Calendar!O:O,Calendar!N:N,,-1),""))</f>
        <v/>
      </c>
    </row>
    <row r="1165" spans="34:34" hidden="1" x14ac:dyDescent="0.35">
      <c r="AH1165" s="16" t="str">
        <f>IF(AND(B1165="Premier League",E1165="Live"),_xlfn.XLOOKUP(_xlfn.TEXTJOIN(" vs ",,C1165:D1165),Calendar!G:G,Calendar!B:B),IF(AND(B1165="Premier League",E1165="Highlights"),_xlfn.XLOOKUP(H1165,Calendar!O:O,Calendar!N:N,,-1),""))</f>
        <v/>
      </c>
    </row>
    <row r="1166" spans="34:34" hidden="1" x14ac:dyDescent="0.35">
      <c r="AH1166" s="16" t="str">
        <f>IF(AND(B1166="Premier League",E1166="Live"),_xlfn.XLOOKUP(_xlfn.TEXTJOIN(" vs ",,C1166:D1166),Calendar!G:G,Calendar!B:B),IF(AND(B1166="Premier League",E1166="Highlights"),_xlfn.XLOOKUP(H1166,Calendar!O:O,Calendar!N:N,,-1),""))</f>
        <v/>
      </c>
    </row>
    <row r="1167" spans="34:34" hidden="1" x14ac:dyDescent="0.35">
      <c r="AH1167" s="16" t="str">
        <f>IF(AND(B1167="Premier League",E1167="Live"),_xlfn.XLOOKUP(_xlfn.TEXTJOIN(" vs ",,C1167:D1167),Calendar!G:G,Calendar!B:B),IF(AND(B1167="Premier League",E1167="Highlights"),_xlfn.XLOOKUP(H1167,Calendar!O:O,Calendar!N:N,,-1),""))</f>
        <v/>
      </c>
    </row>
    <row r="1168" spans="34:34" hidden="1" x14ac:dyDescent="0.35">
      <c r="AH1168" s="16" t="str">
        <f>IF(AND(B1168="Premier League",E1168="Live"),_xlfn.XLOOKUP(_xlfn.TEXTJOIN(" vs ",,C1168:D1168),Calendar!G:G,Calendar!B:B),IF(AND(B1168="Premier League",E1168="Highlights"),_xlfn.XLOOKUP(H1168,Calendar!O:O,Calendar!N:N,,-1),""))</f>
        <v/>
      </c>
    </row>
    <row r="1169" spans="34:34" hidden="1" x14ac:dyDescent="0.35">
      <c r="AH1169" s="16" t="str">
        <f>IF(AND(B1169="Premier League",E1169="Live"),_xlfn.XLOOKUP(_xlfn.TEXTJOIN(" vs ",,C1169:D1169),Calendar!G:G,Calendar!B:B),IF(AND(B1169="Premier League",E1169="Highlights"),_xlfn.XLOOKUP(H1169,Calendar!O:O,Calendar!N:N,,-1),""))</f>
        <v/>
      </c>
    </row>
    <row r="1170" spans="34:34" hidden="1" x14ac:dyDescent="0.35">
      <c r="AH1170" s="16" t="str">
        <f>IF(AND(B1170="Premier League",E1170="Live"),_xlfn.XLOOKUP(_xlfn.TEXTJOIN(" vs ",,C1170:D1170),Calendar!G:G,Calendar!B:B),IF(AND(B1170="Premier League",E1170="Highlights"),_xlfn.XLOOKUP(H1170,Calendar!O:O,Calendar!N:N,,-1),""))</f>
        <v/>
      </c>
    </row>
    <row r="1171" spans="34:34" hidden="1" x14ac:dyDescent="0.35">
      <c r="AH1171" s="16" t="str">
        <f>IF(AND(B1171="Premier League",E1171="Live"),_xlfn.XLOOKUP(_xlfn.TEXTJOIN(" vs ",,C1171:D1171),Calendar!G:G,Calendar!B:B),IF(AND(B1171="Premier League",E1171="Highlights"),_xlfn.XLOOKUP(H1171,Calendar!O:O,Calendar!N:N,,-1),""))</f>
        <v/>
      </c>
    </row>
    <row r="1172" spans="34:34" hidden="1" x14ac:dyDescent="0.35">
      <c r="AH1172" s="16" t="str">
        <f>IF(AND(B1172="Premier League",E1172="Live"),_xlfn.XLOOKUP(_xlfn.TEXTJOIN(" vs ",,C1172:D1172),Calendar!G:G,Calendar!B:B),IF(AND(B1172="Premier League",E1172="Highlights"),_xlfn.XLOOKUP(H1172,Calendar!O:O,Calendar!N:N,,-1),""))</f>
        <v/>
      </c>
    </row>
    <row r="1173" spans="34:34" hidden="1" x14ac:dyDescent="0.35">
      <c r="AH1173" s="16" t="str">
        <f>IF(AND(B1173="Premier League",E1173="Live"),_xlfn.XLOOKUP(_xlfn.TEXTJOIN(" vs ",,C1173:D1173),Calendar!G:G,Calendar!B:B),IF(AND(B1173="Premier League",E1173="Highlights"),_xlfn.XLOOKUP(H1173,Calendar!O:O,Calendar!N:N,,-1),""))</f>
        <v/>
      </c>
    </row>
    <row r="1174" spans="34:34" hidden="1" x14ac:dyDescent="0.35">
      <c r="AH1174" s="16" t="str">
        <f>IF(AND(B1174="Premier League",E1174="Live"),_xlfn.XLOOKUP(_xlfn.TEXTJOIN(" vs ",,C1174:D1174),Calendar!G:G,Calendar!B:B),IF(AND(B1174="Premier League",E1174="Highlights"),_xlfn.XLOOKUP(H1174,Calendar!O:O,Calendar!N:N,,-1),""))</f>
        <v/>
      </c>
    </row>
    <row r="1175" spans="34:34" hidden="1" x14ac:dyDescent="0.35">
      <c r="AH1175" s="16" t="str">
        <f>IF(AND(B1175="Premier League",E1175="Live"),_xlfn.XLOOKUP(_xlfn.TEXTJOIN(" vs ",,C1175:D1175),Calendar!G:G,Calendar!B:B),IF(AND(B1175="Premier League",E1175="Highlights"),_xlfn.XLOOKUP(H1175,Calendar!O:O,Calendar!N:N,,-1),""))</f>
        <v/>
      </c>
    </row>
    <row r="1176" spans="34:34" hidden="1" x14ac:dyDescent="0.35">
      <c r="AH1176" s="16" t="str">
        <f>IF(AND(B1176="Premier League",E1176="Live"),_xlfn.XLOOKUP(_xlfn.TEXTJOIN(" vs ",,C1176:D1176),Calendar!G:G,Calendar!B:B),IF(AND(B1176="Premier League",E1176="Highlights"),_xlfn.XLOOKUP(H1176,Calendar!O:O,Calendar!N:N,,-1),""))</f>
        <v/>
      </c>
    </row>
    <row r="1177" spans="34:34" hidden="1" x14ac:dyDescent="0.35">
      <c r="AH1177" s="16" t="str">
        <f>IF(AND(B1177="Premier League",E1177="Live"),_xlfn.XLOOKUP(_xlfn.TEXTJOIN(" vs ",,C1177:D1177),Calendar!G:G,Calendar!B:B),IF(AND(B1177="Premier League",E1177="Highlights"),_xlfn.XLOOKUP(H1177,Calendar!O:O,Calendar!N:N,,-1),""))</f>
        <v/>
      </c>
    </row>
    <row r="1178" spans="34:34" hidden="1" x14ac:dyDescent="0.35">
      <c r="AH1178" s="16" t="str">
        <f>IF(AND(B1178="Premier League",E1178="Live"),_xlfn.XLOOKUP(_xlfn.TEXTJOIN(" vs ",,C1178:D1178),Calendar!G:G,Calendar!B:B),IF(AND(B1178="Premier League",E1178="Highlights"),_xlfn.XLOOKUP(H1178,Calendar!O:O,Calendar!N:N,,-1),""))</f>
        <v/>
      </c>
    </row>
    <row r="1179" spans="34:34" hidden="1" x14ac:dyDescent="0.35">
      <c r="AH1179" s="16" t="str">
        <f>IF(AND(B1179="Premier League",E1179="Live"),_xlfn.XLOOKUP(_xlfn.TEXTJOIN(" vs ",,C1179:D1179),Calendar!G:G,Calendar!B:B),IF(AND(B1179="Premier League",E1179="Highlights"),_xlfn.XLOOKUP(H1179,Calendar!O:O,Calendar!N:N,,-1),""))</f>
        <v/>
      </c>
    </row>
    <row r="1180" spans="34:34" hidden="1" x14ac:dyDescent="0.35">
      <c r="AH1180" s="16" t="str">
        <f>IF(AND(B1180="Premier League",E1180="Live"),_xlfn.XLOOKUP(_xlfn.TEXTJOIN(" vs ",,C1180:D1180),Calendar!G:G,Calendar!B:B),IF(AND(B1180="Premier League",E1180="Highlights"),_xlfn.XLOOKUP(H1180,Calendar!O:O,Calendar!N:N,,-1),""))</f>
        <v/>
      </c>
    </row>
    <row r="1181" spans="34:34" hidden="1" x14ac:dyDescent="0.35">
      <c r="AH1181" s="16" t="str">
        <f>IF(AND(B1181="Premier League",E1181="Live"),_xlfn.XLOOKUP(_xlfn.TEXTJOIN(" vs ",,C1181:D1181),Calendar!G:G,Calendar!B:B),IF(AND(B1181="Premier League",E1181="Highlights"),_xlfn.XLOOKUP(H1181,Calendar!O:O,Calendar!N:N,,-1),""))</f>
        <v/>
      </c>
    </row>
    <row r="1182" spans="34:34" hidden="1" x14ac:dyDescent="0.35">
      <c r="AH1182" s="16" t="str">
        <f>IF(AND(B1182="Premier League",E1182="Live"),_xlfn.XLOOKUP(_xlfn.TEXTJOIN(" vs ",,C1182:D1182),Calendar!G:G,Calendar!B:B),IF(AND(B1182="Premier League",E1182="Highlights"),_xlfn.XLOOKUP(H1182,Calendar!O:O,Calendar!N:N,,-1),""))</f>
        <v/>
      </c>
    </row>
    <row r="1183" spans="34:34" hidden="1" x14ac:dyDescent="0.35">
      <c r="AH1183" s="16" t="str">
        <f>IF(AND(B1183="Premier League",E1183="Live"),_xlfn.XLOOKUP(_xlfn.TEXTJOIN(" vs ",,C1183:D1183),Calendar!G:G,Calendar!B:B),IF(AND(B1183="Premier League",E1183="Highlights"),_xlfn.XLOOKUP(H1183,Calendar!O:O,Calendar!N:N,,-1),""))</f>
        <v/>
      </c>
    </row>
    <row r="1184" spans="34:34" hidden="1" x14ac:dyDescent="0.35">
      <c r="AH1184" s="16" t="str">
        <f>IF(AND(B1184="Premier League",E1184="Live"),_xlfn.XLOOKUP(_xlfn.TEXTJOIN(" vs ",,C1184:D1184),Calendar!G:G,Calendar!B:B),IF(AND(B1184="Premier League",E1184="Highlights"),_xlfn.XLOOKUP(H1184,Calendar!O:O,Calendar!N:N,,-1),""))</f>
        <v/>
      </c>
    </row>
    <row r="1185" spans="34:34" hidden="1" x14ac:dyDescent="0.35">
      <c r="AH1185" s="16" t="str">
        <f>IF(AND(B1185="Premier League",E1185="Live"),_xlfn.XLOOKUP(_xlfn.TEXTJOIN(" vs ",,C1185:D1185),Calendar!G:G,Calendar!B:B),IF(AND(B1185="Premier League",E1185="Highlights"),_xlfn.XLOOKUP(H1185,Calendar!O:O,Calendar!N:N,,-1),""))</f>
        <v/>
      </c>
    </row>
    <row r="1186" spans="34:34" hidden="1" x14ac:dyDescent="0.35">
      <c r="AH1186" s="16" t="str">
        <f>IF(AND(B1186="Premier League",E1186="Live"),_xlfn.XLOOKUP(_xlfn.TEXTJOIN(" vs ",,C1186:D1186),Calendar!G:G,Calendar!B:B),IF(AND(B1186="Premier League",E1186="Highlights"),_xlfn.XLOOKUP(H1186,Calendar!O:O,Calendar!N:N,,-1),""))</f>
        <v/>
      </c>
    </row>
    <row r="1187" spans="34:34" hidden="1" x14ac:dyDescent="0.35">
      <c r="AH1187" s="16" t="str">
        <f>IF(AND(B1187="Premier League",E1187="Live"),_xlfn.XLOOKUP(_xlfn.TEXTJOIN(" vs ",,C1187:D1187),Calendar!G:G,Calendar!B:B),IF(AND(B1187="Premier League",E1187="Highlights"),_xlfn.XLOOKUP(H1187,Calendar!O:O,Calendar!N:N,,-1),""))</f>
        <v/>
      </c>
    </row>
    <row r="1188" spans="34:34" hidden="1" x14ac:dyDescent="0.35">
      <c r="AH1188" s="16" t="str">
        <f>IF(AND(B1188="Premier League",E1188="Live"),_xlfn.XLOOKUP(_xlfn.TEXTJOIN(" vs ",,C1188:D1188),Calendar!G:G,Calendar!B:B),IF(AND(B1188="Premier League",E1188="Highlights"),_xlfn.XLOOKUP(H1188,Calendar!O:O,Calendar!N:N,,-1),""))</f>
        <v/>
      </c>
    </row>
    <row r="1189" spans="34:34" hidden="1" x14ac:dyDescent="0.35">
      <c r="AH1189" s="16" t="str">
        <f>IF(AND(B1189="Premier League",E1189="Live"),_xlfn.XLOOKUP(_xlfn.TEXTJOIN(" vs ",,C1189:D1189),Calendar!G:G,Calendar!B:B),IF(AND(B1189="Premier League",E1189="Highlights"),_xlfn.XLOOKUP(H1189,Calendar!O:O,Calendar!N:N,,-1),""))</f>
        <v/>
      </c>
    </row>
    <row r="1190" spans="34:34" hidden="1" x14ac:dyDescent="0.35">
      <c r="AH1190" s="16" t="str">
        <f>IF(AND(B1190="Premier League",E1190="Live"),_xlfn.XLOOKUP(_xlfn.TEXTJOIN(" vs ",,C1190:D1190),Calendar!G:G,Calendar!B:B),IF(AND(B1190="Premier League",E1190="Highlights"),_xlfn.XLOOKUP(H1190,Calendar!O:O,Calendar!N:N,,-1),""))</f>
        <v/>
      </c>
    </row>
    <row r="1191" spans="34:34" hidden="1" x14ac:dyDescent="0.35">
      <c r="AH1191" s="16" t="str">
        <f>IF(AND(B1191="Premier League",E1191="Live"),_xlfn.XLOOKUP(_xlfn.TEXTJOIN(" vs ",,C1191:D1191),Calendar!G:G,Calendar!B:B),IF(AND(B1191="Premier League",E1191="Highlights"),_xlfn.XLOOKUP(H1191,Calendar!O:O,Calendar!N:N,,-1),""))</f>
        <v/>
      </c>
    </row>
    <row r="1192" spans="34:34" hidden="1" x14ac:dyDescent="0.35">
      <c r="AH1192" s="16" t="str">
        <f>IF(AND(B1192="Premier League",E1192="Live"),_xlfn.XLOOKUP(_xlfn.TEXTJOIN(" vs ",,C1192:D1192),Calendar!G:G,Calendar!B:B),IF(AND(B1192="Premier League",E1192="Highlights"),_xlfn.XLOOKUP(H1192,Calendar!O:O,Calendar!N:N,,-1),""))</f>
        <v/>
      </c>
    </row>
    <row r="1193" spans="34:34" hidden="1" x14ac:dyDescent="0.35">
      <c r="AH1193" s="16" t="str">
        <f>IF(AND(B1193="Premier League",E1193="Live"),_xlfn.XLOOKUP(_xlfn.TEXTJOIN(" vs ",,C1193:D1193),Calendar!G:G,Calendar!B:B),IF(AND(B1193="Premier League",E1193="Highlights"),_xlfn.XLOOKUP(H1193,Calendar!O:O,Calendar!N:N,,-1),""))</f>
        <v/>
      </c>
    </row>
    <row r="1194" spans="34:34" hidden="1" x14ac:dyDescent="0.35">
      <c r="AH1194" s="16" t="str">
        <f>IF(AND(B1194="Premier League",E1194="Live"),_xlfn.XLOOKUP(_xlfn.TEXTJOIN(" vs ",,C1194:D1194),Calendar!G:G,Calendar!B:B),IF(AND(B1194="Premier League",E1194="Highlights"),_xlfn.XLOOKUP(H1194,Calendar!O:O,Calendar!N:N,,-1),""))</f>
        <v/>
      </c>
    </row>
    <row r="1195" spans="34:34" hidden="1" x14ac:dyDescent="0.35">
      <c r="AH1195" s="16" t="str">
        <f>IF(AND(B1195="Premier League",E1195="Live"),_xlfn.XLOOKUP(_xlfn.TEXTJOIN(" vs ",,C1195:D1195),Calendar!G:G,Calendar!B:B),IF(AND(B1195="Premier League",E1195="Highlights"),_xlfn.XLOOKUP(H1195,Calendar!O:O,Calendar!N:N,,-1),""))</f>
        <v/>
      </c>
    </row>
    <row r="1196" spans="34:34" hidden="1" x14ac:dyDescent="0.35">
      <c r="AH1196" s="16" t="str">
        <f>IF(AND(B1196="Premier League",E1196="Live"),_xlfn.XLOOKUP(_xlfn.TEXTJOIN(" vs ",,C1196:D1196),Calendar!G:G,Calendar!B:B),IF(AND(B1196="Premier League",E1196="Highlights"),_xlfn.XLOOKUP(H1196,Calendar!O:O,Calendar!N:N,,-1),""))</f>
        <v/>
      </c>
    </row>
    <row r="1197" spans="34:34" hidden="1" x14ac:dyDescent="0.35">
      <c r="AH1197" s="16" t="str">
        <f>IF(AND(B1197="Premier League",E1197="Live"),_xlfn.XLOOKUP(_xlfn.TEXTJOIN(" vs ",,C1197:D1197),Calendar!G:G,Calendar!B:B),IF(AND(B1197="Premier League",E1197="Highlights"),_xlfn.XLOOKUP(H1197,Calendar!O:O,Calendar!N:N,,-1),""))</f>
        <v/>
      </c>
    </row>
    <row r="1198" spans="34:34" hidden="1" x14ac:dyDescent="0.35">
      <c r="AH1198" s="16" t="str">
        <f>IF(AND(B1198="Premier League",E1198="Live"),_xlfn.XLOOKUP(_xlfn.TEXTJOIN(" vs ",,C1198:D1198),Calendar!G:G,Calendar!B:B),IF(AND(B1198="Premier League",E1198="Highlights"),_xlfn.XLOOKUP(H1198,Calendar!O:O,Calendar!N:N,,-1),""))</f>
        <v/>
      </c>
    </row>
    <row r="1199" spans="34:34" hidden="1" x14ac:dyDescent="0.35">
      <c r="AH1199" s="16" t="str">
        <f>IF(AND(B1199="Premier League",E1199="Live"),_xlfn.XLOOKUP(_xlfn.TEXTJOIN(" vs ",,C1199:D1199),Calendar!G:G,Calendar!B:B),IF(AND(B1199="Premier League",E1199="Highlights"),_xlfn.XLOOKUP(H1199,Calendar!O:O,Calendar!N:N,,-1),""))</f>
        <v/>
      </c>
    </row>
    <row r="1200" spans="34:34" hidden="1" x14ac:dyDescent="0.35">
      <c r="AH1200" s="16" t="str">
        <f>IF(AND(B1200="Premier League",E1200="Live"),_xlfn.XLOOKUP(_xlfn.TEXTJOIN(" vs ",,C1200:D1200),Calendar!G:G,Calendar!B:B),IF(AND(B1200="Premier League",E1200="Highlights"),_xlfn.XLOOKUP(H1200,Calendar!O:O,Calendar!N:N,,-1),""))</f>
        <v/>
      </c>
    </row>
    <row r="1201" spans="34:34" hidden="1" x14ac:dyDescent="0.35">
      <c r="AH1201" s="16" t="str">
        <f>IF(AND(B1201="Premier League",E1201="Live"),_xlfn.XLOOKUP(_xlfn.TEXTJOIN(" vs ",,C1201:D1201),Calendar!G:G,Calendar!B:B),IF(AND(B1201="Premier League",E1201="Highlights"),_xlfn.XLOOKUP(H1201,Calendar!O:O,Calendar!N:N,,-1),""))</f>
        <v/>
      </c>
    </row>
    <row r="1202" spans="34:34" hidden="1" x14ac:dyDescent="0.35">
      <c r="AH1202" s="16" t="str">
        <f>IF(AND(B1202="Premier League",E1202="Live"),_xlfn.XLOOKUP(_xlfn.TEXTJOIN(" vs ",,C1202:D1202),Calendar!G:G,Calendar!B:B),IF(AND(B1202="Premier League",E1202="Highlights"),_xlfn.XLOOKUP(H1202,Calendar!O:O,Calendar!N:N,,-1),""))</f>
        <v/>
      </c>
    </row>
    <row r="1203" spans="34:34" hidden="1" x14ac:dyDescent="0.35">
      <c r="AH1203" s="16" t="str">
        <f>IF(AND(B1203="Premier League",E1203="Live"),_xlfn.XLOOKUP(_xlfn.TEXTJOIN(" vs ",,C1203:D1203),Calendar!G:G,Calendar!B:B),IF(AND(B1203="Premier League",E1203="Highlights"),_xlfn.XLOOKUP(H1203,Calendar!O:O,Calendar!N:N,,-1),""))</f>
        <v/>
      </c>
    </row>
    <row r="1204" spans="34:34" hidden="1" x14ac:dyDescent="0.35">
      <c r="AH1204" s="16" t="str">
        <f>IF(AND(B1204="Premier League",E1204="Live"),_xlfn.XLOOKUP(_xlfn.TEXTJOIN(" vs ",,C1204:D1204),Calendar!G:G,Calendar!B:B),IF(AND(B1204="Premier League",E1204="Highlights"),_xlfn.XLOOKUP(H1204,Calendar!O:O,Calendar!N:N,,-1),""))</f>
        <v/>
      </c>
    </row>
    <row r="1205" spans="34:34" hidden="1" x14ac:dyDescent="0.35">
      <c r="AH1205" s="16" t="str">
        <f>IF(AND(B1205="Premier League",E1205="Live"),_xlfn.XLOOKUP(_xlfn.TEXTJOIN(" vs ",,C1205:D1205),Calendar!G:G,Calendar!B:B),IF(AND(B1205="Premier League",E1205="Highlights"),_xlfn.XLOOKUP(H1205,Calendar!O:O,Calendar!N:N,,-1),""))</f>
        <v/>
      </c>
    </row>
    <row r="1206" spans="34:34" hidden="1" x14ac:dyDescent="0.35">
      <c r="AH1206" s="16" t="str">
        <f>IF(AND(B1206="Premier League",E1206="Live"),_xlfn.XLOOKUP(_xlfn.TEXTJOIN(" vs ",,C1206:D1206),Calendar!G:G,Calendar!B:B),IF(AND(B1206="Premier League",E1206="Highlights"),_xlfn.XLOOKUP(H1206,Calendar!O:O,Calendar!N:N,,-1),""))</f>
        <v/>
      </c>
    </row>
    <row r="1207" spans="34:34" hidden="1" x14ac:dyDescent="0.35">
      <c r="AH1207" s="16" t="str">
        <f>IF(AND(B1207="Premier League",E1207="Live"),_xlfn.XLOOKUP(_xlfn.TEXTJOIN(" vs ",,C1207:D1207),Calendar!G:G,Calendar!B:B),IF(AND(B1207="Premier League",E1207="Highlights"),_xlfn.XLOOKUP(H1207,Calendar!O:O,Calendar!N:N,,-1),""))</f>
        <v/>
      </c>
    </row>
    <row r="1208" spans="34:34" hidden="1" x14ac:dyDescent="0.35">
      <c r="AH1208" s="16" t="str">
        <f>IF(AND(B1208="Premier League",E1208="Live"),_xlfn.XLOOKUP(_xlfn.TEXTJOIN(" vs ",,C1208:D1208),Calendar!G:G,Calendar!B:B),IF(AND(B1208="Premier League",E1208="Highlights"),_xlfn.XLOOKUP(H1208,Calendar!O:O,Calendar!N:N,,-1),""))</f>
        <v/>
      </c>
    </row>
    <row r="1209" spans="34:34" hidden="1" x14ac:dyDescent="0.35">
      <c r="AH1209" s="16" t="str">
        <f>IF(AND(B1209="Premier League",E1209="Live"),_xlfn.XLOOKUP(_xlfn.TEXTJOIN(" vs ",,C1209:D1209),Calendar!G:G,Calendar!B:B),IF(AND(B1209="Premier League",E1209="Highlights"),_xlfn.XLOOKUP(H1209,Calendar!O:O,Calendar!N:N,,-1),""))</f>
        <v/>
      </c>
    </row>
    <row r="1210" spans="34:34" hidden="1" x14ac:dyDescent="0.35">
      <c r="AH1210" s="16" t="str">
        <f>IF(AND(B1210="Premier League",E1210="Live"),_xlfn.XLOOKUP(_xlfn.TEXTJOIN(" vs ",,C1210:D1210),Calendar!G:G,Calendar!B:B),IF(AND(B1210="Premier League",E1210="Highlights"),_xlfn.XLOOKUP(H1210,Calendar!O:O,Calendar!N:N,,-1),""))</f>
        <v/>
      </c>
    </row>
    <row r="1211" spans="34:34" hidden="1" x14ac:dyDescent="0.35">
      <c r="AH1211" s="16" t="str">
        <f>IF(AND(B1211="Premier League",E1211="Live"),_xlfn.XLOOKUP(_xlfn.TEXTJOIN(" vs ",,C1211:D1211),Calendar!G:G,Calendar!B:B),IF(AND(B1211="Premier League",E1211="Highlights"),_xlfn.XLOOKUP(H1211,Calendar!O:O,Calendar!N:N,,-1),""))</f>
        <v/>
      </c>
    </row>
    <row r="1212" spans="34:34" hidden="1" x14ac:dyDescent="0.35">
      <c r="AH1212" s="16" t="str">
        <f>IF(AND(B1212="Premier League",E1212="Live"),_xlfn.XLOOKUP(_xlfn.TEXTJOIN(" vs ",,C1212:D1212),Calendar!G:G,Calendar!B:B),IF(AND(B1212="Premier League",E1212="Highlights"),_xlfn.XLOOKUP(H1212,Calendar!O:O,Calendar!N:N,,-1),""))</f>
        <v/>
      </c>
    </row>
    <row r="1213" spans="34:34" hidden="1" x14ac:dyDescent="0.35">
      <c r="AH1213" s="16" t="str">
        <f>IF(AND(B1213="Premier League",E1213="Live"),_xlfn.XLOOKUP(_xlfn.TEXTJOIN(" vs ",,C1213:D1213),Calendar!G:G,Calendar!B:B),IF(AND(B1213="Premier League",E1213="Highlights"),_xlfn.XLOOKUP(H1213,Calendar!O:O,Calendar!N:N,,-1),""))</f>
        <v/>
      </c>
    </row>
    <row r="1214" spans="34:34" hidden="1" x14ac:dyDescent="0.35">
      <c r="AH1214" s="16" t="str">
        <f>IF(AND(B1214="Premier League",E1214="Live"),_xlfn.XLOOKUP(_xlfn.TEXTJOIN(" vs ",,C1214:D1214),Calendar!G:G,Calendar!B:B),IF(AND(B1214="Premier League",E1214="Highlights"),_xlfn.XLOOKUP(H1214,Calendar!O:O,Calendar!N:N,,-1),""))</f>
        <v/>
      </c>
    </row>
    <row r="1215" spans="34:34" hidden="1" x14ac:dyDescent="0.35">
      <c r="AH1215" s="16" t="str">
        <f>IF(AND(B1215="Premier League",E1215="Live"),_xlfn.XLOOKUP(_xlfn.TEXTJOIN(" vs ",,C1215:D1215),Calendar!G:G,Calendar!B:B),IF(AND(B1215="Premier League",E1215="Highlights"),_xlfn.XLOOKUP(H1215,Calendar!O:O,Calendar!N:N,,-1),""))</f>
        <v/>
      </c>
    </row>
    <row r="1216" spans="34:34" hidden="1" x14ac:dyDescent="0.35">
      <c r="AH1216" s="16" t="str">
        <f>IF(AND(B1216="Premier League",E1216="Live"),_xlfn.XLOOKUP(_xlfn.TEXTJOIN(" vs ",,C1216:D1216),Calendar!G:G,Calendar!B:B),IF(AND(B1216="Premier League",E1216="Highlights"),_xlfn.XLOOKUP(H1216,Calendar!O:O,Calendar!N:N,,-1),""))</f>
        <v/>
      </c>
    </row>
    <row r="1217" spans="34:34" hidden="1" x14ac:dyDescent="0.35">
      <c r="AH1217" s="16" t="str">
        <f>IF(AND(B1217="Premier League",E1217="Live"),_xlfn.XLOOKUP(_xlfn.TEXTJOIN(" vs ",,C1217:D1217),Calendar!G:G,Calendar!B:B),IF(AND(B1217="Premier League",E1217="Highlights"),_xlfn.XLOOKUP(H1217,Calendar!O:O,Calendar!N:N,,-1),""))</f>
        <v/>
      </c>
    </row>
    <row r="1218" spans="34:34" hidden="1" x14ac:dyDescent="0.35">
      <c r="AH1218" s="16" t="str">
        <f>IF(AND(B1218="Premier League",E1218="Live"),_xlfn.XLOOKUP(_xlfn.TEXTJOIN(" vs ",,C1218:D1218),Calendar!G:G,Calendar!B:B),IF(AND(B1218="Premier League",E1218="Highlights"),_xlfn.XLOOKUP(H1218,Calendar!O:O,Calendar!N:N,,-1),""))</f>
        <v/>
      </c>
    </row>
    <row r="1219" spans="34:34" hidden="1" x14ac:dyDescent="0.35">
      <c r="AH1219" s="16" t="str">
        <f>IF(AND(B1219="Premier League",E1219="Live"),_xlfn.XLOOKUP(_xlfn.TEXTJOIN(" vs ",,C1219:D1219),Calendar!G:G,Calendar!B:B),IF(AND(B1219="Premier League",E1219="Highlights"),_xlfn.XLOOKUP(H1219,Calendar!O:O,Calendar!N:N,,-1),""))</f>
        <v/>
      </c>
    </row>
    <row r="1220" spans="34:34" hidden="1" x14ac:dyDescent="0.35">
      <c r="AH1220" s="16" t="str">
        <f>IF(AND(B1220="Premier League",E1220="Live"),_xlfn.XLOOKUP(_xlfn.TEXTJOIN(" vs ",,C1220:D1220),Calendar!G:G,Calendar!B:B),IF(AND(B1220="Premier League",E1220="Highlights"),_xlfn.XLOOKUP(H1220,Calendar!O:O,Calendar!N:N,,-1),""))</f>
        <v/>
      </c>
    </row>
    <row r="1221" spans="34:34" hidden="1" x14ac:dyDescent="0.35">
      <c r="AH1221" s="16" t="str">
        <f>IF(AND(B1221="Premier League",E1221="Live"),_xlfn.XLOOKUP(_xlfn.TEXTJOIN(" vs ",,C1221:D1221),Calendar!G:G,Calendar!B:B),IF(AND(B1221="Premier League",E1221="Highlights"),_xlfn.XLOOKUP(H1221,Calendar!O:O,Calendar!N:N,,-1),""))</f>
        <v/>
      </c>
    </row>
    <row r="1222" spans="34:34" hidden="1" x14ac:dyDescent="0.35">
      <c r="AH1222" s="16" t="str">
        <f>IF(AND(B1222="Premier League",E1222="Live"),_xlfn.XLOOKUP(_xlfn.TEXTJOIN(" vs ",,C1222:D1222),Calendar!G:G,Calendar!B:B),IF(AND(B1222="Premier League",E1222="Highlights"),_xlfn.XLOOKUP(H1222,Calendar!O:O,Calendar!N:N,,-1),""))</f>
        <v/>
      </c>
    </row>
    <row r="1223" spans="34:34" hidden="1" x14ac:dyDescent="0.35">
      <c r="AH1223" s="16" t="str">
        <f>IF(AND(B1223="Premier League",E1223="Live"),_xlfn.XLOOKUP(_xlfn.TEXTJOIN(" vs ",,C1223:D1223),Calendar!G:G,Calendar!B:B),IF(AND(B1223="Premier League",E1223="Highlights"),_xlfn.XLOOKUP(H1223,Calendar!O:O,Calendar!N:N,,-1),""))</f>
        <v/>
      </c>
    </row>
    <row r="1224" spans="34:34" hidden="1" x14ac:dyDescent="0.35">
      <c r="AH1224" s="16" t="str">
        <f>IF(AND(B1224="Premier League",E1224="Live"),_xlfn.XLOOKUP(_xlfn.TEXTJOIN(" vs ",,C1224:D1224),Calendar!G:G,Calendar!B:B),IF(AND(B1224="Premier League",E1224="Highlights"),_xlfn.XLOOKUP(H1224,Calendar!O:O,Calendar!N:N,,-1),""))</f>
        <v/>
      </c>
    </row>
    <row r="1225" spans="34:34" hidden="1" x14ac:dyDescent="0.35">
      <c r="AH1225" s="16" t="str">
        <f>IF(AND(B1225="Premier League",E1225="Live"),_xlfn.XLOOKUP(_xlfn.TEXTJOIN(" vs ",,C1225:D1225),Calendar!G:G,Calendar!B:B),IF(AND(B1225="Premier League",E1225="Highlights"),_xlfn.XLOOKUP(H1225,Calendar!O:O,Calendar!N:N,,-1),""))</f>
        <v/>
      </c>
    </row>
    <row r="1226" spans="34:34" hidden="1" x14ac:dyDescent="0.35">
      <c r="AH1226" s="16" t="str">
        <f>IF(AND(B1226="Premier League",E1226="Live"),_xlfn.XLOOKUP(_xlfn.TEXTJOIN(" vs ",,C1226:D1226),Calendar!G:G,Calendar!B:B),IF(AND(B1226="Premier League",E1226="Highlights"),_xlfn.XLOOKUP(H1226,Calendar!O:O,Calendar!N:N,,-1),""))</f>
        <v/>
      </c>
    </row>
    <row r="1227" spans="34:34" hidden="1" x14ac:dyDescent="0.35">
      <c r="AH1227" s="16" t="str">
        <f>IF(AND(B1227="Premier League",E1227="Live"),_xlfn.XLOOKUP(_xlfn.TEXTJOIN(" vs ",,C1227:D1227),Calendar!G:G,Calendar!B:B),IF(AND(B1227="Premier League",E1227="Highlights"),_xlfn.XLOOKUP(H1227,Calendar!O:O,Calendar!N:N,,-1),""))</f>
        <v/>
      </c>
    </row>
    <row r="1228" spans="34:34" hidden="1" x14ac:dyDescent="0.35">
      <c r="AH1228" s="16" t="str">
        <f>IF(AND(B1228="Premier League",E1228="Live"),_xlfn.XLOOKUP(_xlfn.TEXTJOIN(" vs ",,C1228:D1228),Calendar!G:G,Calendar!B:B),IF(AND(B1228="Premier League",E1228="Highlights"),_xlfn.XLOOKUP(H1228,Calendar!O:O,Calendar!N:N,,-1),""))</f>
        <v/>
      </c>
    </row>
    <row r="1229" spans="34:34" hidden="1" x14ac:dyDescent="0.35">
      <c r="AH1229" s="16" t="str">
        <f>IF(AND(B1229="Premier League",E1229="Live"),_xlfn.XLOOKUP(_xlfn.TEXTJOIN(" vs ",,C1229:D1229),Calendar!G:G,Calendar!B:B),IF(AND(B1229="Premier League",E1229="Highlights"),_xlfn.XLOOKUP(H1229,Calendar!O:O,Calendar!N:N,,-1),""))</f>
        <v/>
      </c>
    </row>
    <row r="1230" spans="34:34" hidden="1" x14ac:dyDescent="0.35">
      <c r="AH1230" s="16" t="str">
        <f>IF(AND(B1230="Premier League",E1230="Live"),_xlfn.XLOOKUP(_xlfn.TEXTJOIN(" vs ",,C1230:D1230),Calendar!G:G,Calendar!B:B),IF(AND(B1230="Premier League",E1230="Highlights"),_xlfn.XLOOKUP(H1230,Calendar!O:O,Calendar!N:N,,-1),""))</f>
        <v/>
      </c>
    </row>
    <row r="1231" spans="34:34" hidden="1" x14ac:dyDescent="0.35">
      <c r="AH1231" s="16" t="str">
        <f>IF(AND(B1231="Premier League",E1231="Live"),_xlfn.XLOOKUP(_xlfn.TEXTJOIN(" vs ",,C1231:D1231),Calendar!G:G,Calendar!B:B),IF(AND(B1231="Premier League",E1231="Highlights"),_xlfn.XLOOKUP(H1231,Calendar!O:O,Calendar!N:N,,-1),""))</f>
        <v/>
      </c>
    </row>
    <row r="1232" spans="34:34" hidden="1" x14ac:dyDescent="0.35">
      <c r="AH1232" s="16" t="str">
        <f>IF(AND(B1232="Premier League",E1232="Live"),_xlfn.XLOOKUP(_xlfn.TEXTJOIN(" vs ",,C1232:D1232),Calendar!G:G,Calendar!B:B),IF(AND(B1232="Premier League",E1232="Highlights"),_xlfn.XLOOKUP(H1232,Calendar!O:O,Calendar!N:N,,-1),""))</f>
        <v/>
      </c>
    </row>
    <row r="1233" spans="34:34" hidden="1" x14ac:dyDescent="0.35">
      <c r="AH1233" s="16" t="str">
        <f>IF(AND(B1233="Premier League",E1233="Live"),_xlfn.XLOOKUP(_xlfn.TEXTJOIN(" vs ",,C1233:D1233),Calendar!G:G,Calendar!B:B),IF(AND(B1233="Premier League",E1233="Highlights"),_xlfn.XLOOKUP(H1233,Calendar!O:O,Calendar!N:N,,-1),""))</f>
        <v/>
      </c>
    </row>
    <row r="1234" spans="34:34" hidden="1" x14ac:dyDescent="0.35">
      <c r="AH1234" s="16" t="str">
        <f>IF(AND(B1234="Premier League",E1234="Live"),_xlfn.XLOOKUP(_xlfn.TEXTJOIN(" vs ",,C1234:D1234),Calendar!G:G,Calendar!B:B),IF(AND(B1234="Premier League",E1234="Highlights"),_xlfn.XLOOKUP(H1234,Calendar!O:O,Calendar!N:N,,-1),""))</f>
        <v/>
      </c>
    </row>
    <row r="1235" spans="34:34" hidden="1" x14ac:dyDescent="0.35">
      <c r="AH1235" s="16" t="str">
        <f>IF(AND(B1235="Premier League",E1235="Live"),_xlfn.XLOOKUP(_xlfn.TEXTJOIN(" vs ",,C1235:D1235),Calendar!G:G,Calendar!B:B),IF(AND(B1235="Premier League",E1235="Highlights"),_xlfn.XLOOKUP(H1235,Calendar!O:O,Calendar!N:N,,-1),""))</f>
        <v/>
      </c>
    </row>
    <row r="1236" spans="34:34" hidden="1" x14ac:dyDescent="0.35">
      <c r="AH1236" s="16" t="str">
        <f>IF(AND(B1236="Premier League",E1236="Live"),_xlfn.XLOOKUP(_xlfn.TEXTJOIN(" vs ",,C1236:D1236),Calendar!G:G,Calendar!B:B),IF(AND(B1236="Premier League",E1236="Highlights"),_xlfn.XLOOKUP(H1236,Calendar!O:O,Calendar!N:N,,-1),""))</f>
        <v/>
      </c>
    </row>
    <row r="1237" spans="34:34" hidden="1" x14ac:dyDescent="0.35">
      <c r="AH1237" s="16" t="str">
        <f>IF(AND(B1237="Premier League",E1237="Live"),_xlfn.XLOOKUP(_xlfn.TEXTJOIN(" vs ",,C1237:D1237),Calendar!G:G,Calendar!B:B),IF(AND(B1237="Premier League",E1237="Highlights"),_xlfn.XLOOKUP(H1237,Calendar!O:O,Calendar!N:N,,-1),""))</f>
        <v/>
      </c>
    </row>
    <row r="1238" spans="34:34" hidden="1" x14ac:dyDescent="0.35">
      <c r="AH1238" s="16" t="str">
        <f>IF(AND(B1238="Premier League",E1238="Live"),_xlfn.XLOOKUP(_xlfn.TEXTJOIN(" vs ",,C1238:D1238),Calendar!G:G,Calendar!B:B),IF(AND(B1238="Premier League",E1238="Highlights"),_xlfn.XLOOKUP(H1238,Calendar!O:O,Calendar!N:N,,-1),""))</f>
        <v/>
      </c>
    </row>
    <row r="1239" spans="34:34" hidden="1" x14ac:dyDescent="0.35">
      <c r="AH1239" s="16" t="str">
        <f>IF(AND(B1239="Premier League",E1239="Live"),_xlfn.XLOOKUP(_xlfn.TEXTJOIN(" vs ",,C1239:D1239),Calendar!G:G,Calendar!B:B),IF(AND(B1239="Premier League",E1239="Highlights"),_xlfn.XLOOKUP(H1239,Calendar!O:O,Calendar!N:N,,-1),""))</f>
        <v/>
      </c>
    </row>
    <row r="1240" spans="34:34" hidden="1" x14ac:dyDescent="0.35">
      <c r="AH1240" s="16" t="str">
        <f>IF(AND(B1240="Premier League",E1240="Live"),_xlfn.XLOOKUP(_xlfn.TEXTJOIN(" vs ",,C1240:D1240),Calendar!G:G,Calendar!B:B),IF(AND(B1240="Premier League",E1240="Highlights"),_xlfn.XLOOKUP(H1240,Calendar!O:O,Calendar!N:N,,-1),""))</f>
        <v/>
      </c>
    </row>
    <row r="1241" spans="34:34" hidden="1" x14ac:dyDescent="0.35">
      <c r="AH1241" s="16" t="str">
        <f>IF(AND(B1241="Premier League",E1241="Live"),_xlfn.XLOOKUP(_xlfn.TEXTJOIN(" vs ",,C1241:D1241),Calendar!G:G,Calendar!B:B),IF(AND(B1241="Premier League",E1241="Highlights"),_xlfn.XLOOKUP(H1241,Calendar!O:O,Calendar!N:N,,-1),""))</f>
        <v/>
      </c>
    </row>
    <row r="1242" spans="34:34" hidden="1" x14ac:dyDescent="0.35">
      <c r="AH1242" s="16" t="str">
        <f>IF(AND(B1242="Premier League",E1242="Live"),_xlfn.XLOOKUP(_xlfn.TEXTJOIN(" vs ",,C1242:D1242),Calendar!G:G,Calendar!B:B),IF(AND(B1242="Premier League",E1242="Highlights"),_xlfn.XLOOKUP(H1242,Calendar!O:O,Calendar!N:N,,-1),""))</f>
        <v/>
      </c>
    </row>
    <row r="1243" spans="34:34" hidden="1" x14ac:dyDescent="0.35">
      <c r="AH1243" s="16" t="str">
        <f>IF(AND(B1243="Premier League",E1243="Live"),_xlfn.XLOOKUP(_xlfn.TEXTJOIN(" vs ",,C1243:D1243),Calendar!G:G,Calendar!B:B),IF(AND(B1243="Premier League",E1243="Highlights"),_xlfn.XLOOKUP(H1243,Calendar!O:O,Calendar!N:N,,-1),""))</f>
        <v/>
      </c>
    </row>
    <row r="1244" spans="34:34" hidden="1" x14ac:dyDescent="0.35">
      <c r="AH1244" s="16" t="str">
        <f>IF(AND(B1244="Premier League",E1244="Live"),_xlfn.XLOOKUP(_xlfn.TEXTJOIN(" vs ",,C1244:D1244),Calendar!G:G,Calendar!B:B),IF(AND(B1244="Premier League",E1244="Highlights"),_xlfn.XLOOKUP(H1244,Calendar!O:O,Calendar!N:N,,-1),""))</f>
        <v/>
      </c>
    </row>
    <row r="1245" spans="34:34" hidden="1" x14ac:dyDescent="0.35">
      <c r="AH1245" s="16" t="str">
        <f>IF(AND(B1245="Premier League",E1245="Live"),_xlfn.XLOOKUP(_xlfn.TEXTJOIN(" vs ",,C1245:D1245),Calendar!G:G,Calendar!B:B),IF(AND(B1245="Premier League",E1245="Highlights"),_xlfn.XLOOKUP(H1245,Calendar!O:O,Calendar!N:N,,-1),""))</f>
        <v/>
      </c>
    </row>
    <row r="1246" spans="34:34" hidden="1" x14ac:dyDescent="0.35">
      <c r="AH1246" s="16" t="str">
        <f>IF(AND(B1246="Premier League",E1246="Live"),_xlfn.XLOOKUP(_xlfn.TEXTJOIN(" vs ",,C1246:D1246),Calendar!G:G,Calendar!B:B),IF(AND(B1246="Premier League",E1246="Highlights"),_xlfn.XLOOKUP(H1246,Calendar!O:O,Calendar!N:N,,-1),""))</f>
        <v/>
      </c>
    </row>
    <row r="1247" spans="34:34" hidden="1" x14ac:dyDescent="0.35">
      <c r="AH1247" s="16" t="str">
        <f>IF(AND(B1247="Premier League",E1247="Live"),_xlfn.XLOOKUP(_xlfn.TEXTJOIN(" vs ",,C1247:D1247),Calendar!G:G,Calendar!B:B),IF(AND(B1247="Premier League",E1247="Highlights"),_xlfn.XLOOKUP(H1247,Calendar!O:O,Calendar!N:N,,-1),""))</f>
        <v/>
      </c>
    </row>
    <row r="1248" spans="34:34" hidden="1" x14ac:dyDescent="0.35">
      <c r="AH1248" s="16" t="str">
        <f>IF(AND(B1248="Premier League",E1248="Live"),_xlfn.XLOOKUP(_xlfn.TEXTJOIN(" vs ",,C1248:D1248),Calendar!G:G,Calendar!B:B),IF(AND(B1248="Premier League",E1248="Highlights"),_xlfn.XLOOKUP(H1248,Calendar!O:O,Calendar!N:N,,-1),""))</f>
        <v/>
      </c>
    </row>
    <row r="1249" spans="34:34" hidden="1" x14ac:dyDescent="0.35">
      <c r="AH1249" s="16" t="str">
        <f>IF(AND(B1249="Premier League",E1249="Live"),_xlfn.XLOOKUP(_xlfn.TEXTJOIN(" vs ",,C1249:D1249),Calendar!G:G,Calendar!B:B),IF(AND(B1249="Premier League",E1249="Highlights"),_xlfn.XLOOKUP(H1249,Calendar!O:O,Calendar!N:N,,-1),""))</f>
        <v/>
      </c>
    </row>
    <row r="1250" spans="34:34" hidden="1" x14ac:dyDescent="0.35">
      <c r="AH1250" s="16" t="str">
        <f>IF(AND(B1250="Premier League",E1250="Live"),_xlfn.XLOOKUP(_xlfn.TEXTJOIN(" vs ",,C1250:D1250),Calendar!G:G,Calendar!B:B),IF(AND(B1250="Premier League",E1250="Highlights"),_xlfn.XLOOKUP(H1250,Calendar!O:O,Calendar!N:N,,-1),""))</f>
        <v/>
      </c>
    </row>
    <row r="1251" spans="34:34" hidden="1" x14ac:dyDescent="0.35">
      <c r="AH1251" s="16" t="str">
        <f>IF(AND(B1251="Premier League",E1251="Live"),_xlfn.XLOOKUP(_xlfn.TEXTJOIN(" vs ",,C1251:D1251),Calendar!G:G,Calendar!B:B),IF(AND(B1251="Premier League",E1251="Highlights"),_xlfn.XLOOKUP(H1251,Calendar!O:O,Calendar!N:N,,-1),""))</f>
        <v/>
      </c>
    </row>
    <row r="1252" spans="34:34" hidden="1" x14ac:dyDescent="0.35">
      <c r="AH1252" s="16" t="str">
        <f>IF(AND(B1252="Premier League",E1252="Live"),_xlfn.XLOOKUP(_xlfn.TEXTJOIN(" vs ",,C1252:D1252),Calendar!G:G,Calendar!B:B),IF(AND(B1252="Premier League",E1252="Highlights"),_xlfn.XLOOKUP(H1252,Calendar!O:O,Calendar!N:N,,-1),""))</f>
        <v/>
      </c>
    </row>
    <row r="1253" spans="34:34" hidden="1" x14ac:dyDescent="0.35">
      <c r="AH1253" s="16" t="str">
        <f>IF(AND(B1253="Premier League",E1253="Live"),_xlfn.XLOOKUP(_xlfn.TEXTJOIN(" vs ",,C1253:D1253),Calendar!G:G,Calendar!B:B),IF(AND(B1253="Premier League",E1253="Highlights"),_xlfn.XLOOKUP(H1253,Calendar!O:O,Calendar!N:N,,-1),""))</f>
        <v/>
      </c>
    </row>
    <row r="1254" spans="34:34" hidden="1" x14ac:dyDescent="0.35">
      <c r="AH1254" s="16" t="str">
        <f>IF(AND(B1254="Premier League",E1254="Live"),_xlfn.XLOOKUP(_xlfn.TEXTJOIN(" vs ",,C1254:D1254),Calendar!G:G,Calendar!B:B),IF(AND(B1254="Premier League",E1254="Highlights"),_xlfn.XLOOKUP(H1254,Calendar!O:O,Calendar!N:N,,-1),""))</f>
        <v/>
      </c>
    </row>
    <row r="1255" spans="34:34" hidden="1" x14ac:dyDescent="0.35">
      <c r="AH1255" s="16" t="str">
        <f>IF(AND(B1255="Premier League",E1255="Live"),_xlfn.XLOOKUP(_xlfn.TEXTJOIN(" vs ",,C1255:D1255),Calendar!G:G,Calendar!B:B),IF(AND(B1255="Premier League",E1255="Highlights"),_xlfn.XLOOKUP(H1255,Calendar!O:O,Calendar!N:N,,-1),""))</f>
        <v/>
      </c>
    </row>
    <row r="1256" spans="34:34" hidden="1" x14ac:dyDescent="0.35">
      <c r="AH1256" s="16" t="str">
        <f>IF(AND(B1256="Premier League",E1256="Live"),_xlfn.XLOOKUP(_xlfn.TEXTJOIN(" vs ",,C1256:D1256),Calendar!G:G,Calendar!B:B),IF(AND(B1256="Premier League",E1256="Highlights"),_xlfn.XLOOKUP(H1256,Calendar!O:O,Calendar!N:N,,-1),""))</f>
        <v/>
      </c>
    </row>
    <row r="1257" spans="34:34" hidden="1" x14ac:dyDescent="0.35">
      <c r="AH1257" s="16" t="str">
        <f>IF(AND(B1257="Premier League",E1257="Live"),_xlfn.XLOOKUP(_xlfn.TEXTJOIN(" vs ",,C1257:D1257),Calendar!G:G,Calendar!B:B),IF(AND(B1257="Premier League",E1257="Highlights"),_xlfn.XLOOKUP(H1257,Calendar!O:O,Calendar!N:N,,-1),""))</f>
        <v/>
      </c>
    </row>
    <row r="1258" spans="34:34" hidden="1" x14ac:dyDescent="0.35">
      <c r="AH1258" s="16" t="str">
        <f>IF(AND(B1258="Premier League",E1258="Live"),_xlfn.XLOOKUP(_xlfn.TEXTJOIN(" vs ",,C1258:D1258),Calendar!G:G,Calendar!B:B),IF(AND(B1258="Premier League",E1258="Highlights"),_xlfn.XLOOKUP(H1258,Calendar!O:O,Calendar!N:N,,-1),""))</f>
        <v/>
      </c>
    </row>
    <row r="1259" spans="34:34" hidden="1" x14ac:dyDescent="0.35">
      <c r="AH1259" s="16" t="str">
        <f>IF(AND(B1259="Premier League",E1259="Live"),_xlfn.XLOOKUP(_xlfn.TEXTJOIN(" vs ",,C1259:D1259),Calendar!G:G,Calendar!B:B),IF(AND(B1259="Premier League",E1259="Highlights"),_xlfn.XLOOKUP(H1259,Calendar!O:O,Calendar!N:N,,-1),""))</f>
        <v/>
      </c>
    </row>
    <row r="1260" spans="34:34" hidden="1" x14ac:dyDescent="0.35">
      <c r="AH1260" s="16" t="str">
        <f>IF(AND(B1260="Premier League",E1260="Live"),_xlfn.XLOOKUP(_xlfn.TEXTJOIN(" vs ",,C1260:D1260),Calendar!G:G,Calendar!B:B),IF(AND(B1260="Premier League",E1260="Highlights"),_xlfn.XLOOKUP(H1260,Calendar!O:O,Calendar!N:N,,-1),""))</f>
        <v/>
      </c>
    </row>
    <row r="1261" spans="34:34" hidden="1" x14ac:dyDescent="0.35">
      <c r="AH1261" s="16" t="str">
        <f>IF(AND(B1261="Premier League",E1261="Live"),_xlfn.XLOOKUP(_xlfn.TEXTJOIN(" vs ",,C1261:D1261),Calendar!G:G,Calendar!B:B),IF(AND(B1261="Premier League",E1261="Highlights"),_xlfn.XLOOKUP(H1261,Calendar!O:O,Calendar!N:N,,-1),""))</f>
        <v/>
      </c>
    </row>
    <row r="1262" spans="34:34" hidden="1" x14ac:dyDescent="0.35">
      <c r="AH1262" s="16" t="str">
        <f>IF(AND(B1262="Premier League",E1262="Live"),_xlfn.XLOOKUP(_xlfn.TEXTJOIN(" vs ",,C1262:D1262),Calendar!G:G,Calendar!B:B),IF(AND(B1262="Premier League",E1262="Highlights"),_xlfn.XLOOKUP(H1262,Calendar!O:O,Calendar!N:N,,-1),""))</f>
        <v/>
      </c>
    </row>
    <row r="1263" spans="34:34" hidden="1" x14ac:dyDescent="0.35">
      <c r="AH1263" s="16" t="str">
        <f>IF(AND(B1263="Premier League",E1263="Live"),_xlfn.XLOOKUP(_xlfn.TEXTJOIN(" vs ",,C1263:D1263),Calendar!G:G,Calendar!B:B),IF(AND(B1263="Premier League",E1263="Highlights"),_xlfn.XLOOKUP(H1263,Calendar!O:O,Calendar!N:N,,-1),""))</f>
        <v/>
      </c>
    </row>
    <row r="1264" spans="34:34" hidden="1" x14ac:dyDescent="0.35">
      <c r="AH1264" s="16" t="str">
        <f>IF(AND(B1264="Premier League",E1264="Live"),_xlfn.XLOOKUP(_xlfn.TEXTJOIN(" vs ",,C1264:D1264),Calendar!G:G,Calendar!B:B),IF(AND(B1264="Premier League",E1264="Highlights"),_xlfn.XLOOKUP(H1264,Calendar!O:O,Calendar!N:N,,-1),""))</f>
        <v/>
      </c>
    </row>
    <row r="1265" spans="34:34" hidden="1" x14ac:dyDescent="0.35">
      <c r="AH1265" s="16" t="str">
        <f>IF(AND(B1265="Premier League",E1265="Live"),_xlfn.XLOOKUP(_xlfn.TEXTJOIN(" vs ",,C1265:D1265),Calendar!G:G,Calendar!B:B),IF(AND(B1265="Premier League",E1265="Highlights"),_xlfn.XLOOKUP(H1265,Calendar!O:O,Calendar!N:N,,-1),""))</f>
        <v/>
      </c>
    </row>
    <row r="1266" spans="34:34" hidden="1" x14ac:dyDescent="0.35">
      <c r="AH1266" s="16" t="str">
        <f>IF(AND(B1266="Premier League",E1266="Live"),_xlfn.XLOOKUP(_xlfn.TEXTJOIN(" vs ",,C1266:D1266),Calendar!G:G,Calendar!B:B),IF(AND(B1266="Premier League",E1266="Highlights"),_xlfn.XLOOKUP(H1266,Calendar!O:O,Calendar!N:N,,-1),""))</f>
        <v/>
      </c>
    </row>
    <row r="1267" spans="34:34" hidden="1" x14ac:dyDescent="0.35">
      <c r="AH1267" s="16" t="str">
        <f>IF(AND(B1267="Premier League",E1267="Live"),_xlfn.XLOOKUP(_xlfn.TEXTJOIN(" vs ",,C1267:D1267),Calendar!G:G,Calendar!B:B),IF(AND(B1267="Premier League",E1267="Highlights"),_xlfn.XLOOKUP(H1267,Calendar!O:O,Calendar!N:N,,-1),""))</f>
        <v/>
      </c>
    </row>
    <row r="1268" spans="34:34" hidden="1" x14ac:dyDescent="0.35">
      <c r="AH1268" s="16" t="str">
        <f>IF(AND(B1268="Premier League",E1268="Live"),_xlfn.XLOOKUP(_xlfn.TEXTJOIN(" vs ",,C1268:D1268),Calendar!G:G,Calendar!B:B),IF(AND(B1268="Premier League",E1268="Highlights"),_xlfn.XLOOKUP(H1268,Calendar!O:O,Calendar!N:N,,-1),""))</f>
        <v/>
      </c>
    </row>
    <row r="1269" spans="34:34" hidden="1" x14ac:dyDescent="0.35">
      <c r="AH1269" s="16" t="str">
        <f>IF(AND(B1269="Premier League",E1269="Live"),_xlfn.XLOOKUP(_xlfn.TEXTJOIN(" vs ",,C1269:D1269),Calendar!G:G,Calendar!B:B),IF(AND(B1269="Premier League",E1269="Highlights"),_xlfn.XLOOKUP(H1269,Calendar!O:O,Calendar!N:N,,-1),""))</f>
        <v/>
      </c>
    </row>
    <row r="1270" spans="34:34" hidden="1" x14ac:dyDescent="0.35">
      <c r="AH1270" s="16" t="str">
        <f>IF(AND(B1270="Premier League",E1270="Live"),_xlfn.XLOOKUP(_xlfn.TEXTJOIN(" vs ",,C1270:D1270),Calendar!G:G,Calendar!B:B),IF(AND(B1270="Premier League",E1270="Highlights"),_xlfn.XLOOKUP(H1270,Calendar!O:O,Calendar!N:N,,-1),""))</f>
        <v/>
      </c>
    </row>
    <row r="1271" spans="34:34" hidden="1" x14ac:dyDescent="0.35">
      <c r="AH1271" s="16" t="str">
        <f>IF(AND(B1271="Premier League",E1271="Live"),_xlfn.XLOOKUP(_xlfn.TEXTJOIN(" vs ",,C1271:D1271),Calendar!G:G,Calendar!B:B),IF(AND(B1271="Premier League",E1271="Highlights"),_xlfn.XLOOKUP(H1271,Calendar!O:O,Calendar!N:N,,-1),""))</f>
        <v/>
      </c>
    </row>
    <row r="1272" spans="34:34" hidden="1" x14ac:dyDescent="0.35">
      <c r="AH1272" s="16" t="str">
        <f>IF(AND(B1272="Premier League",E1272="Live"),_xlfn.XLOOKUP(_xlfn.TEXTJOIN(" vs ",,C1272:D1272),Calendar!G:G,Calendar!B:B),IF(AND(B1272="Premier League",E1272="Highlights"),_xlfn.XLOOKUP(H1272,Calendar!O:O,Calendar!N:N,,-1),""))</f>
        <v/>
      </c>
    </row>
    <row r="1273" spans="34:34" hidden="1" x14ac:dyDescent="0.35">
      <c r="AH1273" s="16" t="str">
        <f>IF(AND(B1273="Premier League",E1273="Live"),_xlfn.XLOOKUP(_xlfn.TEXTJOIN(" vs ",,C1273:D1273),Calendar!G:G,Calendar!B:B),IF(AND(B1273="Premier League",E1273="Highlights"),_xlfn.XLOOKUP(H1273,Calendar!O:O,Calendar!N:N,,-1),""))</f>
        <v/>
      </c>
    </row>
    <row r="1274" spans="34:34" hidden="1" x14ac:dyDescent="0.35">
      <c r="AH1274" s="16" t="str">
        <f>IF(AND(B1274="Premier League",E1274="Live"),_xlfn.XLOOKUP(_xlfn.TEXTJOIN(" vs ",,C1274:D1274),Calendar!G:G,Calendar!B:B),IF(AND(B1274="Premier League",E1274="Highlights"),_xlfn.XLOOKUP(H1274,Calendar!O:O,Calendar!N:N,,-1),""))</f>
        <v/>
      </c>
    </row>
    <row r="1275" spans="34:34" hidden="1" x14ac:dyDescent="0.35">
      <c r="AH1275" s="16" t="str">
        <f>IF(AND(B1275="Premier League",E1275="Live"),_xlfn.XLOOKUP(_xlfn.TEXTJOIN(" vs ",,C1275:D1275),Calendar!G:G,Calendar!B:B),IF(AND(B1275="Premier League",E1275="Highlights"),_xlfn.XLOOKUP(H1275,Calendar!O:O,Calendar!N:N,,-1),""))</f>
        <v/>
      </c>
    </row>
    <row r="1276" spans="34:34" hidden="1" x14ac:dyDescent="0.35">
      <c r="AH1276" s="16" t="str">
        <f>IF(AND(B1276="Premier League",E1276="Live"),_xlfn.XLOOKUP(_xlfn.TEXTJOIN(" vs ",,C1276:D1276),Calendar!G:G,Calendar!B:B),IF(AND(B1276="Premier League",E1276="Highlights"),_xlfn.XLOOKUP(H1276,Calendar!O:O,Calendar!N:N,,-1),""))</f>
        <v/>
      </c>
    </row>
    <row r="1277" spans="34:34" hidden="1" x14ac:dyDescent="0.35">
      <c r="AH1277" s="16" t="str">
        <f>IF(AND(B1277="Premier League",E1277="Live"),_xlfn.XLOOKUP(_xlfn.TEXTJOIN(" vs ",,C1277:D1277),Calendar!G:G,Calendar!B:B),IF(AND(B1277="Premier League",E1277="Highlights"),_xlfn.XLOOKUP(H1277,Calendar!O:O,Calendar!N:N,,-1),""))</f>
        <v/>
      </c>
    </row>
    <row r="1278" spans="34:34" hidden="1" x14ac:dyDescent="0.35">
      <c r="AH1278" s="16" t="str">
        <f>IF(AND(B1278="Premier League",E1278="Live"),_xlfn.XLOOKUP(_xlfn.TEXTJOIN(" vs ",,C1278:D1278),Calendar!G:G,Calendar!B:B),IF(AND(B1278="Premier League",E1278="Highlights"),_xlfn.XLOOKUP(H1278,Calendar!O:O,Calendar!N:N,,-1),""))</f>
        <v/>
      </c>
    </row>
    <row r="1279" spans="34:34" hidden="1" x14ac:dyDescent="0.35">
      <c r="AH1279" s="16" t="str">
        <f>IF(AND(B1279="Premier League",E1279="Live"),_xlfn.XLOOKUP(_xlfn.TEXTJOIN(" vs ",,C1279:D1279),Calendar!G:G,Calendar!B:B),IF(AND(B1279="Premier League",E1279="Highlights"),_xlfn.XLOOKUP(H1279,Calendar!O:O,Calendar!N:N,,-1),""))</f>
        <v/>
      </c>
    </row>
    <row r="1280" spans="34:34" hidden="1" x14ac:dyDescent="0.35">
      <c r="AH1280" s="16" t="str">
        <f>IF(AND(B1280="Premier League",E1280="Live"),_xlfn.XLOOKUP(_xlfn.TEXTJOIN(" vs ",,C1280:D1280),Calendar!G:G,Calendar!B:B),IF(AND(B1280="Premier League",E1280="Highlights"),_xlfn.XLOOKUP(H1280,Calendar!O:O,Calendar!N:N,,-1),""))</f>
        <v/>
      </c>
    </row>
    <row r="1281" spans="34:34" hidden="1" x14ac:dyDescent="0.35">
      <c r="AH1281" s="16" t="str">
        <f>IF(AND(B1281="Premier League",E1281="Live"),_xlfn.XLOOKUP(_xlfn.TEXTJOIN(" vs ",,C1281:D1281),Calendar!G:G,Calendar!B:B),IF(AND(B1281="Premier League",E1281="Highlights"),_xlfn.XLOOKUP(H1281,Calendar!O:O,Calendar!N:N,,-1),""))</f>
        <v/>
      </c>
    </row>
    <row r="1282" spans="34:34" hidden="1" x14ac:dyDescent="0.35">
      <c r="AH1282" s="16" t="str">
        <f>IF(AND(B1282="Premier League",E1282="Live"),_xlfn.XLOOKUP(_xlfn.TEXTJOIN(" vs ",,C1282:D1282),Calendar!G:G,Calendar!B:B),IF(AND(B1282="Premier League",E1282="Highlights"),_xlfn.XLOOKUP(H1282,Calendar!O:O,Calendar!N:N,,-1),""))</f>
        <v/>
      </c>
    </row>
    <row r="1283" spans="34:34" hidden="1" x14ac:dyDescent="0.35">
      <c r="AH1283" s="16" t="str">
        <f>IF(AND(B1283="Premier League",E1283="Live"),_xlfn.XLOOKUP(_xlfn.TEXTJOIN(" vs ",,C1283:D1283),Calendar!G:G,Calendar!B:B),IF(AND(B1283="Premier League",E1283="Highlights"),_xlfn.XLOOKUP(H1283,Calendar!O:O,Calendar!N:N,,-1),""))</f>
        <v/>
      </c>
    </row>
    <row r="1284" spans="34:34" hidden="1" x14ac:dyDescent="0.35">
      <c r="AH1284" s="16" t="str">
        <f>IF(AND(B1284="Premier League",E1284="Live"),_xlfn.XLOOKUP(_xlfn.TEXTJOIN(" vs ",,C1284:D1284),Calendar!G:G,Calendar!B:B),IF(AND(B1284="Premier League",E1284="Highlights"),_xlfn.XLOOKUP(H1284,Calendar!O:O,Calendar!N:N,,-1),""))</f>
        <v/>
      </c>
    </row>
    <row r="1285" spans="34:34" hidden="1" x14ac:dyDescent="0.35">
      <c r="AH1285" s="16" t="str">
        <f>IF(AND(B1285="Premier League",E1285="Live"),_xlfn.XLOOKUP(_xlfn.TEXTJOIN(" vs ",,C1285:D1285),Calendar!G:G,Calendar!B:B),IF(AND(B1285="Premier League",E1285="Highlights"),_xlfn.XLOOKUP(H1285,Calendar!O:O,Calendar!N:N,,-1),""))</f>
        <v/>
      </c>
    </row>
    <row r="1286" spans="34:34" hidden="1" x14ac:dyDescent="0.35">
      <c r="AH1286" s="16" t="str">
        <f>IF(AND(B1286="Premier League",E1286="Live"),_xlfn.XLOOKUP(_xlfn.TEXTJOIN(" vs ",,C1286:D1286),Calendar!G:G,Calendar!B:B),IF(AND(B1286="Premier League",E1286="Highlights"),_xlfn.XLOOKUP(H1286,Calendar!O:O,Calendar!N:N,,-1),""))</f>
        <v/>
      </c>
    </row>
    <row r="1287" spans="34:34" hidden="1" x14ac:dyDescent="0.35">
      <c r="AH1287" s="16" t="str">
        <f>IF(AND(B1287="Premier League",E1287="Live"),_xlfn.XLOOKUP(_xlfn.TEXTJOIN(" vs ",,C1287:D1287),Calendar!G:G,Calendar!B:B),IF(AND(B1287="Premier League",E1287="Highlights"),_xlfn.XLOOKUP(H1287,Calendar!O:O,Calendar!N:N,,-1),""))</f>
        <v/>
      </c>
    </row>
    <row r="1288" spans="34:34" hidden="1" x14ac:dyDescent="0.35">
      <c r="AH1288" s="16" t="str">
        <f>IF(AND(B1288="Premier League",E1288="Live"),_xlfn.XLOOKUP(_xlfn.TEXTJOIN(" vs ",,C1288:D1288),Calendar!G:G,Calendar!B:B),IF(AND(B1288="Premier League",E1288="Highlights"),_xlfn.XLOOKUP(H1288,Calendar!O:O,Calendar!N:N,,-1),""))</f>
        <v/>
      </c>
    </row>
    <row r="1289" spans="34:34" hidden="1" x14ac:dyDescent="0.35">
      <c r="AH1289" s="16" t="str">
        <f>IF(AND(B1289="Premier League",E1289="Live"),_xlfn.XLOOKUP(_xlfn.TEXTJOIN(" vs ",,C1289:D1289),Calendar!G:G,Calendar!B:B),IF(AND(B1289="Premier League",E1289="Highlights"),_xlfn.XLOOKUP(H1289,Calendar!O:O,Calendar!N:N,,-1),""))</f>
        <v/>
      </c>
    </row>
    <row r="1290" spans="34:34" hidden="1" x14ac:dyDescent="0.35">
      <c r="AH1290" s="16" t="str">
        <f>IF(AND(B1290="Premier League",E1290="Live"),_xlfn.XLOOKUP(_xlfn.TEXTJOIN(" vs ",,C1290:D1290),Calendar!G:G,Calendar!B:B),IF(AND(B1290="Premier League",E1290="Highlights"),_xlfn.XLOOKUP(H1290,Calendar!O:O,Calendar!N:N,,-1),""))</f>
        <v/>
      </c>
    </row>
    <row r="1291" spans="34:34" hidden="1" x14ac:dyDescent="0.35">
      <c r="AH1291" s="16" t="str">
        <f>IF(AND(B1291="Premier League",E1291="Live"),_xlfn.XLOOKUP(_xlfn.TEXTJOIN(" vs ",,C1291:D1291),Calendar!G:G,Calendar!B:B),IF(AND(B1291="Premier League",E1291="Highlights"),_xlfn.XLOOKUP(H1291,Calendar!O:O,Calendar!N:N,,-1),""))</f>
        <v/>
      </c>
    </row>
    <row r="1292" spans="34:34" hidden="1" x14ac:dyDescent="0.35">
      <c r="AH1292" s="16" t="str">
        <f>IF(AND(B1292="Premier League",E1292="Live"),_xlfn.XLOOKUP(_xlfn.TEXTJOIN(" vs ",,C1292:D1292),Calendar!G:G,Calendar!B:B),IF(AND(B1292="Premier League",E1292="Highlights"),_xlfn.XLOOKUP(H1292,Calendar!O:O,Calendar!N:N,,-1),""))</f>
        <v/>
      </c>
    </row>
    <row r="1293" spans="34:34" hidden="1" x14ac:dyDescent="0.35">
      <c r="AH1293" s="16" t="str">
        <f>IF(AND(B1293="Premier League",E1293="Live"),_xlfn.XLOOKUP(_xlfn.TEXTJOIN(" vs ",,C1293:D1293),Calendar!G:G,Calendar!B:B),IF(AND(B1293="Premier League",E1293="Highlights"),_xlfn.XLOOKUP(H1293,Calendar!O:O,Calendar!N:N,,-1),""))</f>
        <v/>
      </c>
    </row>
    <row r="1294" spans="34:34" hidden="1" x14ac:dyDescent="0.35">
      <c r="AH1294" s="16" t="str">
        <f>IF(AND(B1294="Premier League",E1294="Live"),_xlfn.XLOOKUP(_xlfn.TEXTJOIN(" vs ",,C1294:D1294),Calendar!G:G,Calendar!B:B),IF(AND(B1294="Premier League",E1294="Highlights"),_xlfn.XLOOKUP(H1294,Calendar!O:O,Calendar!N:N,,-1),""))</f>
        <v/>
      </c>
    </row>
    <row r="1295" spans="34:34" hidden="1" x14ac:dyDescent="0.35">
      <c r="AH1295" s="16" t="str">
        <f>IF(AND(B1295="Premier League",E1295="Live"),_xlfn.XLOOKUP(_xlfn.TEXTJOIN(" vs ",,C1295:D1295),Calendar!G:G,Calendar!B:B),IF(AND(B1295="Premier League",E1295="Highlights"),_xlfn.XLOOKUP(H1295,Calendar!O:O,Calendar!N:N,,-1),""))</f>
        <v/>
      </c>
    </row>
    <row r="1296" spans="34:34" hidden="1" x14ac:dyDescent="0.35">
      <c r="AH1296" s="16" t="str">
        <f>IF(AND(B1296="Premier League",E1296="Live"),_xlfn.XLOOKUP(_xlfn.TEXTJOIN(" vs ",,C1296:D1296),Calendar!G:G,Calendar!B:B),IF(AND(B1296="Premier League",E1296="Highlights"),_xlfn.XLOOKUP(H1296,Calendar!O:O,Calendar!N:N,,-1),""))</f>
        <v/>
      </c>
    </row>
    <row r="1297" spans="34:34" hidden="1" x14ac:dyDescent="0.35">
      <c r="AH1297" s="16" t="str">
        <f>IF(AND(B1297="Premier League",E1297="Live"),_xlfn.XLOOKUP(_xlfn.TEXTJOIN(" vs ",,C1297:D1297),Calendar!G:G,Calendar!B:B),IF(AND(B1297="Premier League",E1297="Highlights"),_xlfn.XLOOKUP(H1297,Calendar!O:O,Calendar!N:N,,-1),""))</f>
        <v/>
      </c>
    </row>
    <row r="1298" spans="34:34" hidden="1" x14ac:dyDescent="0.35">
      <c r="AH1298" s="16" t="str">
        <f>IF(AND(B1298="Premier League",E1298="Live"),_xlfn.XLOOKUP(_xlfn.TEXTJOIN(" vs ",,C1298:D1298),Calendar!G:G,Calendar!B:B),IF(AND(B1298="Premier League",E1298="Highlights"),_xlfn.XLOOKUP(H1298,Calendar!O:O,Calendar!N:N,,-1),""))</f>
        <v/>
      </c>
    </row>
    <row r="1299" spans="34:34" hidden="1" x14ac:dyDescent="0.35">
      <c r="AH1299" s="16" t="str">
        <f>IF(AND(B1299="Premier League",E1299="Live"),_xlfn.XLOOKUP(_xlfn.TEXTJOIN(" vs ",,C1299:D1299),Calendar!G:G,Calendar!B:B),IF(AND(B1299="Premier League",E1299="Highlights"),_xlfn.XLOOKUP(H1299,Calendar!O:O,Calendar!N:N,,-1),""))</f>
        <v/>
      </c>
    </row>
    <row r="1300" spans="34:34" hidden="1" x14ac:dyDescent="0.35">
      <c r="AH1300" s="16" t="str">
        <f>IF(AND(B1300="Premier League",E1300="Live"),_xlfn.XLOOKUP(_xlfn.TEXTJOIN(" vs ",,C1300:D1300),Calendar!G:G,Calendar!B:B),IF(AND(B1300="Premier League",E1300="Highlights"),_xlfn.XLOOKUP(H1300,Calendar!O:O,Calendar!N:N,,-1),""))</f>
        <v/>
      </c>
    </row>
    <row r="1301" spans="34:34" hidden="1" x14ac:dyDescent="0.35">
      <c r="AH1301" s="16" t="str">
        <f>IF(AND(B1301="Premier League",E1301="Live"),_xlfn.XLOOKUP(_xlfn.TEXTJOIN(" vs ",,C1301:D1301),Calendar!G:G,Calendar!B:B),IF(AND(B1301="Premier League",E1301="Highlights"),_xlfn.XLOOKUP(H1301,Calendar!O:O,Calendar!N:N,,-1),""))</f>
        <v/>
      </c>
    </row>
    <row r="1302" spans="34:34" hidden="1" x14ac:dyDescent="0.35">
      <c r="AH1302" s="16" t="str">
        <f>IF(AND(B1302="Premier League",E1302="Live"),_xlfn.XLOOKUP(_xlfn.TEXTJOIN(" vs ",,C1302:D1302),Calendar!G:G,Calendar!B:B),IF(AND(B1302="Premier League",E1302="Highlights"),_xlfn.XLOOKUP(H1302,Calendar!O:O,Calendar!N:N,,-1),""))</f>
        <v/>
      </c>
    </row>
    <row r="1303" spans="34:34" hidden="1" x14ac:dyDescent="0.35">
      <c r="AH1303" s="16" t="str">
        <f>IF(AND(B1303="Premier League",E1303="Live"),_xlfn.XLOOKUP(_xlfn.TEXTJOIN(" vs ",,C1303:D1303),Calendar!G:G,Calendar!B:B),IF(AND(B1303="Premier League",E1303="Highlights"),_xlfn.XLOOKUP(H1303,Calendar!O:O,Calendar!N:N,,-1),""))</f>
        <v/>
      </c>
    </row>
    <row r="1304" spans="34:34" hidden="1" x14ac:dyDescent="0.35">
      <c r="AH1304" s="16" t="str">
        <f>IF(AND(B1304="Premier League",E1304="Live"),_xlfn.XLOOKUP(_xlfn.TEXTJOIN(" vs ",,C1304:D1304),Calendar!G:G,Calendar!B:B),IF(AND(B1304="Premier League",E1304="Highlights"),_xlfn.XLOOKUP(H1304,Calendar!O:O,Calendar!N:N,,-1),""))</f>
        <v/>
      </c>
    </row>
    <row r="1305" spans="34:34" hidden="1" x14ac:dyDescent="0.35">
      <c r="AH1305" s="16" t="str">
        <f>IF(AND(B1305="Premier League",E1305="Live"),_xlfn.XLOOKUP(_xlfn.TEXTJOIN(" vs ",,C1305:D1305),Calendar!G:G,Calendar!B:B),IF(AND(B1305="Premier League",E1305="Highlights"),_xlfn.XLOOKUP(H1305,Calendar!O:O,Calendar!N:N,,-1),""))</f>
        <v/>
      </c>
    </row>
    <row r="1306" spans="34:34" hidden="1" x14ac:dyDescent="0.35">
      <c r="AH1306" s="16" t="str">
        <f>IF(AND(B1306="Premier League",E1306="Live"),_xlfn.XLOOKUP(_xlfn.TEXTJOIN(" vs ",,C1306:D1306),Calendar!G:G,Calendar!B:B),IF(AND(B1306="Premier League",E1306="Highlights"),_xlfn.XLOOKUP(H1306,Calendar!O:O,Calendar!N:N,,-1),""))</f>
        <v/>
      </c>
    </row>
    <row r="1307" spans="34:34" hidden="1" x14ac:dyDescent="0.35">
      <c r="AH1307" s="16" t="str">
        <f>IF(AND(B1307="Premier League",E1307="Live"),_xlfn.XLOOKUP(_xlfn.TEXTJOIN(" vs ",,C1307:D1307),Calendar!G:G,Calendar!B:B),IF(AND(B1307="Premier League",E1307="Highlights"),_xlfn.XLOOKUP(H1307,Calendar!O:O,Calendar!N:N,,-1),""))</f>
        <v/>
      </c>
    </row>
    <row r="1308" spans="34:34" hidden="1" x14ac:dyDescent="0.35">
      <c r="AH1308" s="16" t="str">
        <f>IF(AND(B1308="Premier League",E1308="Live"),_xlfn.XLOOKUP(_xlfn.TEXTJOIN(" vs ",,C1308:D1308),Calendar!G:G,Calendar!B:B),IF(AND(B1308="Premier League",E1308="Highlights"),_xlfn.XLOOKUP(H1308,Calendar!O:O,Calendar!N:N,,-1),""))</f>
        <v/>
      </c>
    </row>
    <row r="1309" spans="34:34" hidden="1" x14ac:dyDescent="0.35">
      <c r="AH1309" s="16" t="str">
        <f>IF(AND(B1309="Premier League",E1309="Live"),_xlfn.XLOOKUP(_xlfn.TEXTJOIN(" vs ",,C1309:D1309),Calendar!G:G,Calendar!B:B),IF(AND(B1309="Premier League",E1309="Highlights"),_xlfn.XLOOKUP(H1309,Calendar!O:O,Calendar!N:N,,-1),""))</f>
        <v/>
      </c>
    </row>
    <row r="1310" spans="34:34" hidden="1" x14ac:dyDescent="0.35">
      <c r="AH1310" s="16" t="str">
        <f>IF(AND(B1310="Premier League",E1310="Live"),_xlfn.XLOOKUP(_xlfn.TEXTJOIN(" vs ",,C1310:D1310),Calendar!G:G,Calendar!B:B),IF(AND(B1310="Premier League",E1310="Highlights"),_xlfn.XLOOKUP(H1310,Calendar!O:O,Calendar!N:N,,-1),""))</f>
        <v/>
      </c>
    </row>
    <row r="1311" spans="34:34" hidden="1" x14ac:dyDescent="0.35">
      <c r="AH1311" s="16" t="str">
        <f>IF(AND(B1311="Premier League",E1311="Live"),_xlfn.XLOOKUP(_xlfn.TEXTJOIN(" vs ",,C1311:D1311),Calendar!G:G,Calendar!B:B),IF(AND(B1311="Premier League",E1311="Highlights"),_xlfn.XLOOKUP(H1311,Calendar!O:O,Calendar!N:N,,-1),""))</f>
        <v/>
      </c>
    </row>
    <row r="1312" spans="34:34" hidden="1" x14ac:dyDescent="0.35">
      <c r="AH1312" s="16" t="str">
        <f>IF(AND(B1312="Premier League",E1312="Live"),_xlfn.XLOOKUP(_xlfn.TEXTJOIN(" vs ",,C1312:D1312),Calendar!G:G,Calendar!B:B),IF(AND(B1312="Premier League",E1312="Highlights"),_xlfn.XLOOKUP(H1312,Calendar!O:O,Calendar!N:N,,-1),""))</f>
        <v/>
      </c>
    </row>
    <row r="1313" spans="34:34" hidden="1" x14ac:dyDescent="0.35">
      <c r="AH1313" s="16" t="str">
        <f>IF(AND(B1313="Premier League",E1313="Live"),_xlfn.XLOOKUP(_xlfn.TEXTJOIN(" vs ",,C1313:D1313),Calendar!G:G,Calendar!B:B),IF(AND(B1313="Premier League",E1313="Highlights"),_xlfn.XLOOKUP(H1313,Calendar!O:O,Calendar!N:N,,-1),""))</f>
        <v/>
      </c>
    </row>
    <row r="1314" spans="34:34" hidden="1" x14ac:dyDescent="0.35">
      <c r="AH1314" s="16" t="str">
        <f>IF(AND(B1314="Premier League",E1314="Live"),_xlfn.XLOOKUP(_xlfn.TEXTJOIN(" vs ",,C1314:D1314),Calendar!G:G,Calendar!B:B),IF(AND(B1314="Premier League",E1314="Highlights"),_xlfn.XLOOKUP(H1314,Calendar!O:O,Calendar!N:N,,-1),""))</f>
        <v/>
      </c>
    </row>
    <row r="1315" spans="34:34" hidden="1" x14ac:dyDescent="0.35">
      <c r="AH1315" s="16" t="str">
        <f>IF(AND(B1315="Premier League",E1315="Live"),_xlfn.XLOOKUP(_xlfn.TEXTJOIN(" vs ",,C1315:D1315),Calendar!G:G,Calendar!B:B),IF(AND(B1315="Premier League",E1315="Highlights"),_xlfn.XLOOKUP(H1315,Calendar!O:O,Calendar!N:N,,-1),""))</f>
        <v/>
      </c>
    </row>
    <row r="1316" spans="34:34" hidden="1" x14ac:dyDescent="0.35">
      <c r="AH1316" s="16" t="str">
        <f>IF(AND(B1316="Premier League",E1316="Live"),_xlfn.XLOOKUP(_xlfn.TEXTJOIN(" vs ",,C1316:D1316),Calendar!G:G,Calendar!B:B),IF(AND(B1316="Premier League",E1316="Highlights"),_xlfn.XLOOKUP(H1316,Calendar!O:O,Calendar!N:N,,-1),""))</f>
        <v/>
      </c>
    </row>
    <row r="1317" spans="34:34" hidden="1" x14ac:dyDescent="0.35">
      <c r="AH1317" s="16" t="str">
        <f>IF(AND(B1317="Premier League",E1317="Live"),_xlfn.XLOOKUP(_xlfn.TEXTJOIN(" vs ",,C1317:D1317),Calendar!G:G,Calendar!B:B),IF(AND(B1317="Premier League",E1317="Highlights"),_xlfn.XLOOKUP(H1317,Calendar!O:O,Calendar!N:N,,-1),""))</f>
        <v/>
      </c>
    </row>
    <row r="1318" spans="34:34" hidden="1" x14ac:dyDescent="0.35">
      <c r="AH1318" s="16" t="str">
        <f>IF(AND(B1318="Premier League",E1318="Live"),_xlfn.XLOOKUP(_xlfn.TEXTJOIN(" vs ",,C1318:D1318),Calendar!G:G,Calendar!B:B),IF(AND(B1318="Premier League",E1318="Highlights"),_xlfn.XLOOKUP(H1318,Calendar!O:O,Calendar!N:N,,-1),""))</f>
        <v/>
      </c>
    </row>
    <row r="1319" spans="34:34" hidden="1" x14ac:dyDescent="0.35">
      <c r="AH1319" s="16" t="str">
        <f>IF(AND(B1319="Premier League",E1319="Live"),_xlfn.XLOOKUP(_xlfn.TEXTJOIN(" vs ",,C1319:D1319),Calendar!G:G,Calendar!B:B),IF(AND(B1319="Premier League",E1319="Highlights"),_xlfn.XLOOKUP(H1319,Calendar!O:O,Calendar!N:N,,-1),""))</f>
        <v/>
      </c>
    </row>
    <row r="1320" spans="34:34" hidden="1" x14ac:dyDescent="0.35">
      <c r="AH1320" s="16" t="str">
        <f>IF(AND(B1320="Premier League",E1320="Live"),_xlfn.XLOOKUP(_xlfn.TEXTJOIN(" vs ",,C1320:D1320),Calendar!G:G,Calendar!B:B),IF(AND(B1320="Premier League",E1320="Highlights"),_xlfn.XLOOKUP(H1320,Calendar!O:O,Calendar!N:N,,-1),""))</f>
        <v/>
      </c>
    </row>
    <row r="1321" spans="34:34" hidden="1" x14ac:dyDescent="0.35">
      <c r="AH1321" s="16" t="str">
        <f>IF(AND(B1321="Premier League",E1321="Live"),_xlfn.XLOOKUP(_xlfn.TEXTJOIN(" vs ",,C1321:D1321),Calendar!G:G,Calendar!B:B),IF(AND(B1321="Premier League",E1321="Highlights"),_xlfn.XLOOKUP(H1321,Calendar!O:O,Calendar!N:N,,-1),""))</f>
        <v/>
      </c>
    </row>
    <row r="1322" spans="34:34" hidden="1" x14ac:dyDescent="0.35">
      <c r="AH1322" s="16" t="str">
        <f>IF(AND(B1322="Premier League",E1322="Live"),_xlfn.XLOOKUP(_xlfn.TEXTJOIN(" vs ",,C1322:D1322),Calendar!G:G,Calendar!B:B),IF(AND(B1322="Premier League",E1322="Highlights"),_xlfn.XLOOKUP(H1322,Calendar!O:O,Calendar!N:N,,-1),""))</f>
        <v/>
      </c>
    </row>
    <row r="1323" spans="34:34" hidden="1" x14ac:dyDescent="0.35">
      <c r="AH1323" s="16" t="str">
        <f>IF(AND(B1323="Premier League",E1323="Live"),_xlfn.XLOOKUP(_xlfn.TEXTJOIN(" vs ",,C1323:D1323),Calendar!G:G,Calendar!B:B),IF(AND(B1323="Premier League",E1323="Highlights"),_xlfn.XLOOKUP(H1323,Calendar!O:O,Calendar!N:N,,-1),""))</f>
        <v/>
      </c>
    </row>
    <row r="1324" spans="34:34" hidden="1" x14ac:dyDescent="0.35">
      <c r="AH1324" s="16" t="str">
        <f>IF(AND(B1324="Premier League",E1324="Live"),_xlfn.XLOOKUP(_xlfn.TEXTJOIN(" vs ",,C1324:D1324),Calendar!G:G,Calendar!B:B),IF(AND(B1324="Premier League",E1324="Highlights"),_xlfn.XLOOKUP(H1324,Calendar!O:O,Calendar!N:N,,-1),""))</f>
        <v/>
      </c>
    </row>
    <row r="1325" spans="34:34" hidden="1" x14ac:dyDescent="0.35">
      <c r="AH1325" s="16" t="str">
        <f>IF(AND(B1325="Premier League",E1325="Live"),_xlfn.XLOOKUP(_xlfn.TEXTJOIN(" vs ",,C1325:D1325),Calendar!G:G,Calendar!B:B),IF(AND(B1325="Premier League",E1325="Highlights"),_xlfn.XLOOKUP(H1325,Calendar!O:O,Calendar!N:N,,-1),""))</f>
        <v/>
      </c>
    </row>
    <row r="1326" spans="34:34" hidden="1" x14ac:dyDescent="0.35">
      <c r="AH1326" s="16" t="str">
        <f>IF(AND(B1326="Premier League",E1326="Live"),_xlfn.XLOOKUP(_xlfn.TEXTJOIN(" vs ",,C1326:D1326),Calendar!G:G,Calendar!B:B),IF(AND(B1326="Premier League",E1326="Highlights"),_xlfn.XLOOKUP(H1326,Calendar!O:O,Calendar!N:N,,-1),""))</f>
        <v/>
      </c>
    </row>
    <row r="1327" spans="34:34" hidden="1" x14ac:dyDescent="0.35">
      <c r="AH1327" s="16" t="str">
        <f>IF(AND(B1327="Premier League",E1327="Live"),_xlfn.XLOOKUP(_xlfn.TEXTJOIN(" vs ",,C1327:D1327),Calendar!G:G,Calendar!B:B),IF(AND(B1327="Premier League",E1327="Highlights"),_xlfn.XLOOKUP(H1327,Calendar!O:O,Calendar!N:N,,-1),""))</f>
        <v/>
      </c>
    </row>
    <row r="1328" spans="34:34" hidden="1" x14ac:dyDescent="0.35">
      <c r="AH1328" s="16" t="str">
        <f>IF(AND(B1328="Premier League",E1328="Live"),_xlfn.XLOOKUP(_xlfn.TEXTJOIN(" vs ",,C1328:D1328),Calendar!G:G,Calendar!B:B),IF(AND(B1328="Premier League",E1328="Highlights"),_xlfn.XLOOKUP(H1328,Calendar!O:O,Calendar!N:N,,-1),""))</f>
        <v/>
      </c>
    </row>
    <row r="1329" spans="34:34" hidden="1" x14ac:dyDescent="0.35">
      <c r="AH1329" s="16" t="str">
        <f>IF(AND(B1329="Premier League",E1329="Live"),_xlfn.XLOOKUP(_xlfn.TEXTJOIN(" vs ",,C1329:D1329),Calendar!G:G,Calendar!B:B),IF(AND(B1329="Premier League",E1329="Highlights"),_xlfn.XLOOKUP(H1329,Calendar!O:O,Calendar!N:N,,-1),""))</f>
        <v/>
      </c>
    </row>
    <row r="1330" spans="34:34" hidden="1" x14ac:dyDescent="0.35">
      <c r="AH1330" s="16" t="str">
        <f>IF(AND(B1330="Premier League",E1330="Live"),_xlfn.XLOOKUP(_xlfn.TEXTJOIN(" vs ",,C1330:D1330),Calendar!G:G,Calendar!B:B),IF(AND(B1330="Premier League",E1330="Highlights"),_xlfn.XLOOKUP(H1330,Calendar!O:O,Calendar!N:N,,-1),""))</f>
        <v/>
      </c>
    </row>
    <row r="1331" spans="34:34" hidden="1" x14ac:dyDescent="0.35">
      <c r="AH1331" s="16" t="str">
        <f>IF(AND(B1331="Premier League",E1331="Live"),_xlfn.XLOOKUP(_xlfn.TEXTJOIN(" vs ",,C1331:D1331),Calendar!G:G,Calendar!B:B),IF(AND(B1331="Premier League",E1331="Highlights"),_xlfn.XLOOKUP(H1331,Calendar!O:O,Calendar!N:N,,-1),""))</f>
        <v/>
      </c>
    </row>
    <row r="1332" spans="34:34" hidden="1" x14ac:dyDescent="0.35">
      <c r="AH1332" s="16" t="str">
        <f>IF(AND(B1332="Premier League",E1332="Live"),_xlfn.XLOOKUP(_xlfn.TEXTJOIN(" vs ",,C1332:D1332),Calendar!G:G,Calendar!B:B),IF(AND(B1332="Premier League",E1332="Highlights"),_xlfn.XLOOKUP(H1332,Calendar!O:O,Calendar!N:N,,-1),""))</f>
        <v/>
      </c>
    </row>
    <row r="1333" spans="34:34" hidden="1" x14ac:dyDescent="0.35">
      <c r="AH1333" s="16" t="str">
        <f>IF(AND(B1333="Premier League",E1333="Live"),_xlfn.XLOOKUP(_xlfn.TEXTJOIN(" vs ",,C1333:D1333),Calendar!G:G,Calendar!B:B),IF(AND(B1333="Premier League",E1333="Highlights"),_xlfn.XLOOKUP(H1333,Calendar!O:O,Calendar!N:N,,-1),""))</f>
        <v/>
      </c>
    </row>
    <row r="1334" spans="34:34" hidden="1" x14ac:dyDescent="0.35">
      <c r="AH1334" s="16" t="str">
        <f>IF(AND(B1334="Premier League",E1334="Live"),_xlfn.XLOOKUP(_xlfn.TEXTJOIN(" vs ",,C1334:D1334),Calendar!G:G,Calendar!B:B),IF(AND(B1334="Premier League",E1334="Highlights"),_xlfn.XLOOKUP(H1334,Calendar!O:O,Calendar!N:N,,-1),""))</f>
        <v/>
      </c>
    </row>
    <row r="1335" spans="34:34" hidden="1" x14ac:dyDescent="0.35">
      <c r="AH1335" s="16" t="str">
        <f>IF(AND(B1335="Premier League",E1335="Live"),_xlfn.XLOOKUP(_xlfn.TEXTJOIN(" vs ",,C1335:D1335),Calendar!G:G,Calendar!B:B),IF(AND(B1335="Premier League",E1335="Highlights"),_xlfn.XLOOKUP(H1335,Calendar!O:O,Calendar!N:N,,-1),""))</f>
        <v/>
      </c>
    </row>
    <row r="1336" spans="34:34" hidden="1" x14ac:dyDescent="0.35">
      <c r="AH1336" s="16" t="str">
        <f>IF(AND(B1336="Premier League",E1336="Live"),_xlfn.XLOOKUP(_xlfn.TEXTJOIN(" vs ",,C1336:D1336),Calendar!G:G,Calendar!B:B),IF(AND(B1336="Premier League",E1336="Highlights"),_xlfn.XLOOKUP(H1336,Calendar!O:O,Calendar!N:N,,-1),""))</f>
        <v/>
      </c>
    </row>
    <row r="1337" spans="34:34" hidden="1" x14ac:dyDescent="0.35">
      <c r="AH1337" s="16" t="str">
        <f>IF(AND(B1337="Premier League",E1337="Live"),_xlfn.XLOOKUP(_xlfn.TEXTJOIN(" vs ",,C1337:D1337),Calendar!G:G,Calendar!B:B),IF(AND(B1337="Premier League",E1337="Highlights"),_xlfn.XLOOKUP(H1337,Calendar!O:O,Calendar!N:N,,-1),""))</f>
        <v/>
      </c>
    </row>
    <row r="1338" spans="34:34" hidden="1" x14ac:dyDescent="0.35">
      <c r="AH1338" s="16" t="str">
        <f>IF(AND(B1338="Premier League",E1338="Live"),_xlfn.XLOOKUP(_xlfn.TEXTJOIN(" vs ",,C1338:D1338),Calendar!G:G,Calendar!B:B),IF(AND(B1338="Premier League",E1338="Highlights"),_xlfn.XLOOKUP(H1338,Calendar!O:O,Calendar!N:N,,-1),""))</f>
        <v/>
      </c>
    </row>
    <row r="1339" spans="34:34" hidden="1" x14ac:dyDescent="0.35">
      <c r="AH1339" s="16" t="str">
        <f>IF(AND(B1339="Premier League",E1339="Live"),_xlfn.XLOOKUP(_xlfn.TEXTJOIN(" vs ",,C1339:D1339),Calendar!G:G,Calendar!B:B),IF(AND(B1339="Premier League",E1339="Highlights"),_xlfn.XLOOKUP(H1339,Calendar!O:O,Calendar!N:N,,-1),""))</f>
        <v/>
      </c>
    </row>
    <row r="1340" spans="34:34" hidden="1" x14ac:dyDescent="0.35">
      <c r="AH1340" s="16" t="str">
        <f>IF(AND(B1340="Premier League",E1340="Live"),_xlfn.XLOOKUP(_xlfn.TEXTJOIN(" vs ",,C1340:D1340),Calendar!G:G,Calendar!B:B),IF(AND(B1340="Premier League",E1340="Highlights"),_xlfn.XLOOKUP(H1340,Calendar!O:O,Calendar!N:N,,-1),""))</f>
        <v/>
      </c>
    </row>
    <row r="1341" spans="34:34" hidden="1" x14ac:dyDescent="0.35">
      <c r="AH1341" s="16" t="str">
        <f>IF(AND(B1341="Premier League",E1341="Live"),_xlfn.XLOOKUP(_xlfn.TEXTJOIN(" vs ",,C1341:D1341),Calendar!G:G,Calendar!B:B),IF(AND(B1341="Premier League",E1341="Highlights"),_xlfn.XLOOKUP(H1341,Calendar!O:O,Calendar!N:N,,-1),""))</f>
        <v/>
      </c>
    </row>
    <row r="1342" spans="34:34" hidden="1" x14ac:dyDescent="0.35">
      <c r="AH1342" s="16" t="str">
        <f>IF(AND(B1342="Premier League",E1342="Live"),_xlfn.XLOOKUP(_xlfn.TEXTJOIN(" vs ",,C1342:D1342),Calendar!G:G,Calendar!B:B),IF(AND(B1342="Premier League",E1342="Highlights"),_xlfn.XLOOKUP(H1342,Calendar!O:O,Calendar!N:N,,-1),""))</f>
        <v/>
      </c>
    </row>
    <row r="1343" spans="34:34" hidden="1" x14ac:dyDescent="0.35">
      <c r="AH1343" s="16" t="str">
        <f>IF(AND(B1343="Premier League",E1343="Live"),_xlfn.XLOOKUP(_xlfn.TEXTJOIN(" vs ",,C1343:D1343),Calendar!G:G,Calendar!B:B),IF(AND(B1343="Premier League",E1343="Highlights"),_xlfn.XLOOKUP(H1343,Calendar!O:O,Calendar!N:N,,-1),""))</f>
        <v/>
      </c>
    </row>
    <row r="1344" spans="34:34" hidden="1" x14ac:dyDescent="0.35">
      <c r="AH1344" s="16" t="str">
        <f>IF(AND(B1344="Premier League",E1344="Live"),_xlfn.XLOOKUP(_xlfn.TEXTJOIN(" vs ",,C1344:D1344),Calendar!G:G,Calendar!B:B),IF(AND(B1344="Premier League",E1344="Highlights"),_xlfn.XLOOKUP(H1344,Calendar!O:O,Calendar!N:N,,-1),""))</f>
        <v/>
      </c>
    </row>
    <row r="1345" spans="34:34" hidden="1" x14ac:dyDescent="0.35">
      <c r="AH1345" s="16" t="str">
        <f>IF(AND(B1345="Premier League",E1345="Live"),_xlfn.XLOOKUP(_xlfn.TEXTJOIN(" vs ",,C1345:D1345),Calendar!G:G,Calendar!B:B),IF(AND(B1345="Premier League",E1345="Highlights"),_xlfn.XLOOKUP(H1345,Calendar!O:O,Calendar!N:N,,-1),""))</f>
        <v/>
      </c>
    </row>
    <row r="1346" spans="34:34" hidden="1" x14ac:dyDescent="0.35">
      <c r="AH1346" s="16" t="str">
        <f>IF(AND(B1346="Premier League",E1346="Live"),_xlfn.XLOOKUP(_xlfn.TEXTJOIN(" vs ",,C1346:D1346),Calendar!G:G,Calendar!B:B),IF(AND(B1346="Premier League",E1346="Highlights"),_xlfn.XLOOKUP(H1346,Calendar!O:O,Calendar!N:N,,-1),""))</f>
        <v/>
      </c>
    </row>
    <row r="1347" spans="34:34" hidden="1" x14ac:dyDescent="0.35">
      <c r="AH1347" s="16" t="str">
        <f>IF(AND(B1347="Premier League",E1347="Live"),_xlfn.XLOOKUP(_xlfn.TEXTJOIN(" vs ",,C1347:D1347),Calendar!G:G,Calendar!B:B),IF(AND(B1347="Premier League",E1347="Highlights"),_xlfn.XLOOKUP(H1347,Calendar!O:O,Calendar!N:N,,-1),""))</f>
        <v/>
      </c>
    </row>
    <row r="1348" spans="34:34" hidden="1" x14ac:dyDescent="0.35">
      <c r="AH1348" s="16" t="str">
        <f>IF(AND(B1348="Premier League",E1348="Live"),_xlfn.XLOOKUP(_xlfn.TEXTJOIN(" vs ",,C1348:D1348),Calendar!G:G,Calendar!B:B),IF(AND(B1348="Premier League",E1348="Highlights"),_xlfn.XLOOKUP(H1348,Calendar!O:O,Calendar!N:N,,-1),""))</f>
        <v/>
      </c>
    </row>
    <row r="1349" spans="34:34" hidden="1" x14ac:dyDescent="0.35">
      <c r="AH1349" s="16" t="str">
        <f>IF(AND(B1349="Premier League",E1349="Live"),_xlfn.XLOOKUP(_xlfn.TEXTJOIN(" vs ",,C1349:D1349),Calendar!G:G,Calendar!B:B),IF(AND(B1349="Premier League",E1349="Highlights"),_xlfn.XLOOKUP(H1349,Calendar!O:O,Calendar!N:N,,-1),""))</f>
        <v/>
      </c>
    </row>
    <row r="1350" spans="34:34" hidden="1" x14ac:dyDescent="0.35">
      <c r="AH1350" s="16" t="str">
        <f>IF(AND(B1350="Premier League",E1350="Live"),_xlfn.XLOOKUP(_xlfn.TEXTJOIN(" vs ",,C1350:D1350),Calendar!G:G,Calendar!B:B),IF(AND(B1350="Premier League",E1350="Highlights"),_xlfn.XLOOKUP(H1350,Calendar!O:O,Calendar!N:N,,-1),""))</f>
        <v/>
      </c>
    </row>
    <row r="1351" spans="34:34" hidden="1" x14ac:dyDescent="0.35">
      <c r="AH1351" s="16" t="str">
        <f>IF(AND(B1351="Premier League",E1351="Live"),_xlfn.XLOOKUP(_xlfn.TEXTJOIN(" vs ",,C1351:D1351),Calendar!G:G,Calendar!B:B),IF(AND(B1351="Premier League",E1351="Highlights"),_xlfn.XLOOKUP(H1351,Calendar!O:O,Calendar!N:N,,-1),""))</f>
        <v/>
      </c>
    </row>
    <row r="1352" spans="34:34" hidden="1" x14ac:dyDescent="0.35">
      <c r="AH1352" s="16" t="str">
        <f>IF(AND(B1352="Premier League",E1352="Live"),_xlfn.XLOOKUP(_xlfn.TEXTJOIN(" vs ",,C1352:D1352),Calendar!G:G,Calendar!B:B),IF(AND(B1352="Premier League",E1352="Highlights"),_xlfn.XLOOKUP(H1352,Calendar!O:O,Calendar!N:N,,-1),""))</f>
        <v/>
      </c>
    </row>
    <row r="1353" spans="34:34" hidden="1" x14ac:dyDescent="0.35">
      <c r="AH1353" s="16" t="str">
        <f>IF(AND(B1353="Premier League",E1353="Live"),_xlfn.XLOOKUP(_xlfn.TEXTJOIN(" vs ",,C1353:D1353),Calendar!G:G,Calendar!B:B),IF(AND(B1353="Premier League",E1353="Highlights"),_xlfn.XLOOKUP(H1353,Calendar!O:O,Calendar!N:N,,-1),""))</f>
        <v/>
      </c>
    </row>
    <row r="1354" spans="34:34" hidden="1" x14ac:dyDescent="0.35">
      <c r="AH1354" s="16" t="str">
        <f>IF(AND(B1354="Premier League",E1354="Live"),_xlfn.XLOOKUP(_xlfn.TEXTJOIN(" vs ",,C1354:D1354),Calendar!G:G,Calendar!B:B),IF(AND(B1354="Premier League",E1354="Highlights"),_xlfn.XLOOKUP(H1354,Calendar!O:O,Calendar!N:N,,-1),""))</f>
        <v/>
      </c>
    </row>
    <row r="1355" spans="34:34" hidden="1" x14ac:dyDescent="0.35">
      <c r="AH1355" s="16" t="str">
        <f>IF(AND(B1355="Premier League",E1355="Live"),_xlfn.XLOOKUP(_xlfn.TEXTJOIN(" vs ",,C1355:D1355),Calendar!G:G,Calendar!B:B),IF(AND(B1355="Premier League",E1355="Highlights"),_xlfn.XLOOKUP(H1355,Calendar!O:O,Calendar!N:N,,-1),""))</f>
        <v/>
      </c>
    </row>
    <row r="1356" spans="34:34" hidden="1" x14ac:dyDescent="0.35">
      <c r="AH1356" s="16" t="str">
        <f>IF(AND(B1356="Premier League",E1356="Live"),_xlfn.XLOOKUP(_xlfn.TEXTJOIN(" vs ",,C1356:D1356),Calendar!G:G,Calendar!B:B),IF(AND(B1356="Premier League",E1356="Highlights"),_xlfn.XLOOKUP(H1356,Calendar!O:O,Calendar!N:N,,-1),""))</f>
        <v/>
      </c>
    </row>
    <row r="1357" spans="34:34" hidden="1" x14ac:dyDescent="0.35">
      <c r="AH1357" s="16" t="str">
        <f>IF(AND(B1357="Premier League",E1357="Live"),_xlfn.XLOOKUP(_xlfn.TEXTJOIN(" vs ",,C1357:D1357),Calendar!G:G,Calendar!B:B),IF(AND(B1357="Premier League",E1357="Highlights"),_xlfn.XLOOKUP(H1357,Calendar!O:O,Calendar!N:N,,-1),""))</f>
        <v/>
      </c>
    </row>
    <row r="1358" spans="34:34" hidden="1" x14ac:dyDescent="0.35">
      <c r="AH1358" s="16" t="str">
        <f>IF(AND(B1358="Premier League",E1358="Live"),_xlfn.XLOOKUP(_xlfn.TEXTJOIN(" vs ",,C1358:D1358),Calendar!G:G,Calendar!B:B),IF(AND(B1358="Premier League",E1358="Highlights"),_xlfn.XLOOKUP(H1358,Calendar!O:O,Calendar!N:N,,-1),""))</f>
        <v/>
      </c>
    </row>
    <row r="1359" spans="34:34" hidden="1" x14ac:dyDescent="0.35">
      <c r="AH1359" s="16" t="str">
        <f>IF(AND(B1359="Premier League",E1359="Live"),_xlfn.XLOOKUP(_xlfn.TEXTJOIN(" vs ",,C1359:D1359),Calendar!G:G,Calendar!B:B),IF(AND(B1359="Premier League",E1359="Highlights"),_xlfn.XLOOKUP(H1359,Calendar!O:O,Calendar!N:N,,-1),""))</f>
        <v/>
      </c>
    </row>
    <row r="1360" spans="34:34" hidden="1" x14ac:dyDescent="0.35">
      <c r="AH1360" s="16" t="str">
        <f>IF(AND(B1360="Premier League",E1360="Live"),_xlfn.XLOOKUP(_xlfn.TEXTJOIN(" vs ",,C1360:D1360),Calendar!G:G,Calendar!B:B),IF(AND(B1360="Premier League",E1360="Highlights"),_xlfn.XLOOKUP(H1360,Calendar!O:O,Calendar!N:N,,-1),""))</f>
        <v/>
      </c>
    </row>
    <row r="1361" spans="34:34" hidden="1" x14ac:dyDescent="0.35">
      <c r="AH1361" s="16" t="str">
        <f>IF(AND(B1361="Premier League",E1361="Live"),_xlfn.XLOOKUP(_xlfn.TEXTJOIN(" vs ",,C1361:D1361),Calendar!G:G,Calendar!B:B),IF(AND(B1361="Premier League",E1361="Highlights"),_xlfn.XLOOKUP(H1361,Calendar!O:O,Calendar!N:N,,-1),""))</f>
        <v/>
      </c>
    </row>
    <row r="1362" spans="34:34" hidden="1" x14ac:dyDescent="0.35">
      <c r="AH1362" s="16" t="str">
        <f>IF(AND(B1362="Premier League",E1362="Live"),_xlfn.XLOOKUP(_xlfn.TEXTJOIN(" vs ",,C1362:D1362),Calendar!G:G,Calendar!B:B),IF(AND(B1362="Premier League",E1362="Highlights"),_xlfn.XLOOKUP(H1362,Calendar!O:O,Calendar!N:N,,-1),""))</f>
        <v/>
      </c>
    </row>
    <row r="1363" spans="34:34" hidden="1" x14ac:dyDescent="0.35">
      <c r="AH1363" s="16" t="str">
        <f>IF(AND(B1363="Premier League",E1363="Live"),_xlfn.XLOOKUP(_xlfn.TEXTJOIN(" vs ",,C1363:D1363),Calendar!G:G,Calendar!B:B),IF(AND(B1363="Premier League",E1363="Highlights"),_xlfn.XLOOKUP(H1363,Calendar!O:O,Calendar!N:N,,-1),""))</f>
        <v/>
      </c>
    </row>
    <row r="1364" spans="34:34" hidden="1" x14ac:dyDescent="0.35">
      <c r="AH1364" s="16" t="str">
        <f>IF(AND(B1364="Premier League",E1364="Live"),_xlfn.XLOOKUP(_xlfn.TEXTJOIN(" vs ",,C1364:D1364),Calendar!G:G,Calendar!B:B),IF(AND(B1364="Premier League",E1364="Highlights"),_xlfn.XLOOKUP(H1364,Calendar!O:O,Calendar!N:N,,-1),""))</f>
        <v/>
      </c>
    </row>
    <row r="1365" spans="34:34" hidden="1" x14ac:dyDescent="0.35">
      <c r="AH1365" s="16" t="str">
        <f>IF(AND(B1365="Premier League",E1365="Live"),_xlfn.XLOOKUP(_xlfn.TEXTJOIN(" vs ",,C1365:D1365),Calendar!G:G,Calendar!B:B),IF(AND(B1365="Premier League",E1365="Highlights"),_xlfn.XLOOKUP(H1365,Calendar!O:O,Calendar!N:N,,-1),""))</f>
        <v/>
      </c>
    </row>
    <row r="1366" spans="34:34" hidden="1" x14ac:dyDescent="0.35">
      <c r="AH1366" s="16" t="str">
        <f>IF(AND(B1366="Premier League",E1366="Live"),_xlfn.XLOOKUP(_xlfn.TEXTJOIN(" vs ",,C1366:D1366),Calendar!G:G,Calendar!B:B),IF(AND(B1366="Premier League",E1366="Highlights"),_xlfn.XLOOKUP(H1366,Calendar!O:O,Calendar!N:N,,-1),""))</f>
        <v/>
      </c>
    </row>
    <row r="1367" spans="34:34" hidden="1" x14ac:dyDescent="0.35">
      <c r="AH1367" s="16" t="str">
        <f>IF(AND(B1367="Premier League",E1367="Live"),_xlfn.XLOOKUP(_xlfn.TEXTJOIN(" vs ",,C1367:D1367),Calendar!G:G,Calendar!B:B),IF(AND(B1367="Premier League",E1367="Highlights"),_xlfn.XLOOKUP(H1367,Calendar!O:O,Calendar!N:N,,-1),""))</f>
        <v/>
      </c>
    </row>
    <row r="1368" spans="34:34" hidden="1" x14ac:dyDescent="0.35">
      <c r="AH1368" s="16" t="str">
        <f>IF(AND(B1368="Premier League",E1368="Live"),_xlfn.XLOOKUP(_xlfn.TEXTJOIN(" vs ",,C1368:D1368),Calendar!G:G,Calendar!B:B),IF(AND(B1368="Premier League",E1368="Highlights"),_xlfn.XLOOKUP(H1368,Calendar!O:O,Calendar!N:N,,-1),""))</f>
        <v/>
      </c>
    </row>
    <row r="1369" spans="34:34" hidden="1" x14ac:dyDescent="0.35">
      <c r="AH1369" s="16" t="str">
        <f>IF(AND(B1369="Premier League",E1369="Live"),_xlfn.XLOOKUP(_xlfn.TEXTJOIN(" vs ",,C1369:D1369),Calendar!G:G,Calendar!B:B),IF(AND(B1369="Premier League",E1369="Highlights"),_xlfn.XLOOKUP(H1369,Calendar!O:O,Calendar!N:N,,-1),""))</f>
        <v/>
      </c>
    </row>
    <row r="1370" spans="34:34" hidden="1" x14ac:dyDescent="0.35">
      <c r="AH1370" s="16" t="str">
        <f>IF(AND(B1370="Premier League",E1370="Live"),_xlfn.XLOOKUP(_xlfn.TEXTJOIN(" vs ",,C1370:D1370),Calendar!G:G,Calendar!B:B),IF(AND(B1370="Premier League",E1370="Highlights"),_xlfn.XLOOKUP(H1370,Calendar!O:O,Calendar!N:N,,-1),""))</f>
        <v/>
      </c>
    </row>
    <row r="1371" spans="34:34" hidden="1" x14ac:dyDescent="0.35">
      <c r="AH1371" s="16" t="str">
        <f>IF(AND(B1371="Premier League",E1371="Live"),_xlfn.XLOOKUP(_xlfn.TEXTJOIN(" vs ",,C1371:D1371),Calendar!G:G,Calendar!B:B),IF(AND(B1371="Premier League",E1371="Highlights"),_xlfn.XLOOKUP(H1371,Calendar!O:O,Calendar!N:N,,-1),""))</f>
        <v/>
      </c>
    </row>
    <row r="1372" spans="34:34" hidden="1" x14ac:dyDescent="0.35">
      <c r="AH1372" s="16" t="str">
        <f>IF(AND(B1372="Premier League",E1372="Live"),_xlfn.XLOOKUP(_xlfn.TEXTJOIN(" vs ",,C1372:D1372),Calendar!G:G,Calendar!B:B),IF(AND(B1372="Premier League",E1372="Highlights"),_xlfn.XLOOKUP(H1372,Calendar!O:O,Calendar!N:N,,-1),""))</f>
        <v/>
      </c>
    </row>
    <row r="1373" spans="34:34" hidden="1" x14ac:dyDescent="0.35">
      <c r="AH1373" s="16" t="str">
        <f>IF(AND(B1373="Premier League",E1373="Live"),_xlfn.XLOOKUP(_xlfn.TEXTJOIN(" vs ",,C1373:D1373),Calendar!G:G,Calendar!B:B),IF(AND(B1373="Premier League",E1373="Highlights"),_xlfn.XLOOKUP(H1373,Calendar!O:O,Calendar!N:N,,-1),""))</f>
        <v/>
      </c>
    </row>
    <row r="1374" spans="34:34" hidden="1" x14ac:dyDescent="0.35">
      <c r="AH1374" s="16" t="str">
        <f>IF(AND(B1374="Premier League",E1374="Live"),_xlfn.XLOOKUP(_xlfn.TEXTJOIN(" vs ",,C1374:D1374),Calendar!G:G,Calendar!B:B),IF(AND(B1374="Premier League",E1374="Highlights"),_xlfn.XLOOKUP(H1374,Calendar!O:O,Calendar!N:N,,-1),""))</f>
        <v/>
      </c>
    </row>
    <row r="1375" spans="34:34" hidden="1" x14ac:dyDescent="0.35">
      <c r="AH1375" s="16" t="str">
        <f>IF(AND(B1375="Premier League",E1375="Live"),_xlfn.XLOOKUP(_xlfn.TEXTJOIN(" vs ",,C1375:D1375),Calendar!G:G,Calendar!B:B),IF(AND(B1375="Premier League",E1375="Highlights"),_xlfn.XLOOKUP(H1375,Calendar!O:O,Calendar!N:N,,-1),""))</f>
        <v/>
      </c>
    </row>
    <row r="1376" spans="34:34" hidden="1" x14ac:dyDescent="0.35">
      <c r="AH1376" s="16" t="str">
        <f>IF(AND(B1376="Premier League",E1376="Live"),_xlfn.XLOOKUP(_xlfn.TEXTJOIN(" vs ",,C1376:D1376),Calendar!G:G,Calendar!B:B),IF(AND(B1376="Premier League",E1376="Highlights"),_xlfn.XLOOKUP(H1376,Calendar!O:O,Calendar!N:N,,-1),""))</f>
        <v/>
      </c>
    </row>
    <row r="1377" spans="34:34" hidden="1" x14ac:dyDescent="0.35">
      <c r="AH1377" s="16" t="str">
        <f>IF(AND(B1377="Premier League",E1377="Live"),_xlfn.XLOOKUP(_xlfn.TEXTJOIN(" vs ",,C1377:D1377),Calendar!G:G,Calendar!B:B),IF(AND(B1377="Premier League",E1377="Highlights"),_xlfn.XLOOKUP(H1377,Calendar!O:O,Calendar!N:N,,-1),""))</f>
        <v/>
      </c>
    </row>
    <row r="1378" spans="34:34" hidden="1" x14ac:dyDescent="0.35">
      <c r="AH1378" s="16" t="str">
        <f>IF(AND(B1378="Premier League",E1378="Live"),_xlfn.XLOOKUP(_xlfn.TEXTJOIN(" vs ",,C1378:D1378),Calendar!G:G,Calendar!B:B),IF(AND(B1378="Premier League",E1378="Highlights"),_xlfn.XLOOKUP(H1378,Calendar!O:O,Calendar!N:N,,-1),""))</f>
        <v/>
      </c>
    </row>
    <row r="1379" spans="34:34" hidden="1" x14ac:dyDescent="0.35">
      <c r="AH1379" s="16" t="str">
        <f>IF(AND(B1379="Premier League",E1379="Live"),_xlfn.XLOOKUP(_xlfn.TEXTJOIN(" vs ",,C1379:D1379),Calendar!G:G,Calendar!B:B),IF(AND(B1379="Premier League",E1379="Highlights"),_xlfn.XLOOKUP(H1379,Calendar!O:O,Calendar!N:N,,-1),""))</f>
        <v/>
      </c>
    </row>
    <row r="1380" spans="34:34" hidden="1" x14ac:dyDescent="0.35">
      <c r="AH1380" s="16" t="str">
        <f>IF(AND(B1380="Premier League",E1380="Live"),_xlfn.XLOOKUP(_xlfn.TEXTJOIN(" vs ",,C1380:D1380),Calendar!G:G,Calendar!B:B),IF(AND(B1380="Premier League",E1380="Highlights"),_xlfn.XLOOKUP(H1380,Calendar!O:O,Calendar!N:N,,-1),""))</f>
        <v/>
      </c>
    </row>
    <row r="1381" spans="34:34" hidden="1" x14ac:dyDescent="0.35">
      <c r="AH1381" s="16" t="str">
        <f>IF(AND(B1381="Premier League",E1381="Live"),_xlfn.XLOOKUP(_xlfn.TEXTJOIN(" vs ",,C1381:D1381),Calendar!G:G,Calendar!B:B),IF(AND(B1381="Premier League",E1381="Highlights"),_xlfn.XLOOKUP(H1381,Calendar!O:O,Calendar!N:N,,-1),""))</f>
        <v/>
      </c>
    </row>
    <row r="1382" spans="34:34" hidden="1" x14ac:dyDescent="0.35">
      <c r="AH1382" s="16" t="str">
        <f>IF(AND(B1382="Premier League",E1382="Live"),_xlfn.XLOOKUP(_xlfn.TEXTJOIN(" vs ",,C1382:D1382),Calendar!G:G,Calendar!B:B),IF(AND(B1382="Premier League",E1382="Highlights"),_xlfn.XLOOKUP(H1382,Calendar!O:O,Calendar!N:N,,-1),""))</f>
        <v/>
      </c>
    </row>
    <row r="1383" spans="34:34" hidden="1" x14ac:dyDescent="0.35">
      <c r="AH1383" s="16" t="str">
        <f>IF(AND(B1383="Premier League",E1383="Live"),_xlfn.XLOOKUP(_xlfn.TEXTJOIN(" vs ",,C1383:D1383),Calendar!G:G,Calendar!B:B),IF(AND(B1383="Premier League",E1383="Highlights"),_xlfn.XLOOKUP(H1383,Calendar!O:O,Calendar!N:N,,-1),""))</f>
        <v/>
      </c>
    </row>
    <row r="1384" spans="34:34" hidden="1" x14ac:dyDescent="0.35">
      <c r="AH1384" s="16" t="str">
        <f>IF(AND(B1384="Premier League",E1384="Live"),_xlfn.XLOOKUP(_xlfn.TEXTJOIN(" vs ",,C1384:D1384),Calendar!G:G,Calendar!B:B),IF(AND(B1384="Premier League",E1384="Highlights"),_xlfn.XLOOKUP(H1384,Calendar!O:O,Calendar!N:N,,-1),""))</f>
        <v/>
      </c>
    </row>
    <row r="1385" spans="34:34" hidden="1" x14ac:dyDescent="0.35">
      <c r="AH1385" s="16" t="str">
        <f>IF(AND(B1385="Premier League",E1385="Live"),_xlfn.XLOOKUP(_xlfn.TEXTJOIN(" vs ",,C1385:D1385),Calendar!G:G,Calendar!B:B),IF(AND(B1385="Premier League",E1385="Highlights"),_xlfn.XLOOKUP(H1385,Calendar!O:O,Calendar!N:N,,-1),""))</f>
        <v/>
      </c>
    </row>
    <row r="1386" spans="34:34" hidden="1" x14ac:dyDescent="0.35">
      <c r="AH1386" s="16" t="str">
        <f>IF(AND(B1386="Premier League",E1386="Live"),_xlfn.XLOOKUP(_xlfn.TEXTJOIN(" vs ",,C1386:D1386),Calendar!G:G,Calendar!B:B),IF(AND(B1386="Premier League",E1386="Highlights"),_xlfn.XLOOKUP(H1386,Calendar!O:O,Calendar!N:N,,-1),""))</f>
        <v/>
      </c>
    </row>
    <row r="1387" spans="34:34" hidden="1" x14ac:dyDescent="0.35">
      <c r="AH1387" s="16" t="str">
        <f>IF(AND(B1387="Premier League",E1387="Live"),_xlfn.XLOOKUP(_xlfn.TEXTJOIN(" vs ",,C1387:D1387),Calendar!G:G,Calendar!B:B),IF(AND(B1387="Premier League",E1387="Highlights"),_xlfn.XLOOKUP(H1387,Calendar!O:O,Calendar!N:N,,-1),""))</f>
        <v/>
      </c>
    </row>
    <row r="1388" spans="34:34" hidden="1" x14ac:dyDescent="0.35">
      <c r="AH1388" s="16" t="str">
        <f>IF(AND(B1388="Premier League",E1388="Live"),_xlfn.XLOOKUP(_xlfn.TEXTJOIN(" vs ",,C1388:D1388),Calendar!G:G,Calendar!B:B),IF(AND(B1388="Premier League",E1388="Highlights"),_xlfn.XLOOKUP(H1388,Calendar!O:O,Calendar!N:N,,-1),""))</f>
        <v/>
      </c>
    </row>
    <row r="1389" spans="34:34" hidden="1" x14ac:dyDescent="0.35">
      <c r="AH1389" s="16" t="str">
        <f>IF(AND(B1389="Premier League",E1389="Live"),_xlfn.XLOOKUP(_xlfn.TEXTJOIN(" vs ",,C1389:D1389),Calendar!G:G,Calendar!B:B),IF(AND(B1389="Premier League",E1389="Highlights"),_xlfn.XLOOKUP(H1389,Calendar!O:O,Calendar!N:N,,-1),""))</f>
        <v/>
      </c>
    </row>
    <row r="1390" spans="34:34" hidden="1" x14ac:dyDescent="0.35">
      <c r="AH1390" s="16" t="str">
        <f>IF(AND(B1390="Premier League",E1390="Live"),_xlfn.XLOOKUP(_xlfn.TEXTJOIN(" vs ",,C1390:D1390),Calendar!G:G,Calendar!B:B),IF(AND(B1390="Premier League",E1390="Highlights"),_xlfn.XLOOKUP(H1390,Calendar!O:O,Calendar!N:N,,-1),""))</f>
        <v/>
      </c>
    </row>
    <row r="1391" spans="34:34" hidden="1" x14ac:dyDescent="0.35">
      <c r="AH1391" s="16" t="str">
        <f>IF(AND(B1391="Premier League",E1391="Live"),_xlfn.XLOOKUP(_xlfn.TEXTJOIN(" vs ",,C1391:D1391),Calendar!G:G,Calendar!B:B),IF(AND(B1391="Premier League",E1391="Highlights"),_xlfn.XLOOKUP(H1391,Calendar!O:O,Calendar!N:N,,-1),""))</f>
        <v/>
      </c>
    </row>
    <row r="1392" spans="34:34" hidden="1" x14ac:dyDescent="0.35">
      <c r="AH1392" s="16" t="str">
        <f>IF(AND(B1392="Premier League",E1392="Live"),_xlfn.XLOOKUP(_xlfn.TEXTJOIN(" vs ",,C1392:D1392),Calendar!G:G,Calendar!B:B),IF(AND(B1392="Premier League",E1392="Highlights"),_xlfn.XLOOKUP(H1392,Calendar!O:O,Calendar!N:N,,-1),""))</f>
        <v/>
      </c>
    </row>
    <row r="1393" spans="34:34" hidden="1" x14ac:dyDescent="0.35">
      <c r="AH1393" s="16" t="str">
        <f>IF(AND(B1393="Premier League",E1393="Live"),_xlfn.XLOOKUP(_xlfn.TEXTJOIN(" vs ",,C1393:D1393),Calendar!G:G,Calendar!B:B),IF(AND(B1393="Premier League",E1393="Highlights"),_xlfn.XLOOKUP(H1393,Calendar!O:O,Calendar!N:N,,-1),""))</f>
        <v/>
      </c>
    </row>
    <row r="1394" spans="34:34" hidden="1" x14ac:dyDescent="0.35">
      <c r="AH1394" s="16" t="str">
        <f>IF(AND(B1394="Premier League",E1394="Live"),_xlfn.XLOOKUP(_xlfn.TEXTJOIN(" vs ",,C1394:D1394),Calendar!G:G,Calendar!B:B),IF(AND(B1394="Premier League",E1394="Highlights"),_xlfn.XLOOKUP(H1394,Calendar!O:O,Calendar!N:N,,-1),""))</f>
        <v/>
      </c>
    </row>
    <row r="1395" spans="34:34" hidden="1" x14ac:dyDescent="0.35">
      <c r="AH1395" s="16" t="str">
        <f>IF(AND(B1395="Premier League",E1395="Live"),_xlfn.XLOOKUP(_xlfn.TEXTJOIN(" vs ",,C1395:D1395),Calendar!G:G,Calendar!B:B),IF(AND(B1395="Premier League",E1395="Highlights"),_xlfn.XLOOKUP(H1395,Calendar!O:O,Calendar!N:N,,-1),""))</f>
        <v/>
      </c>
    </row>
    <row r="1396" spans="34:34" hidden="1" x14ac:dyDescent="0.35">
      <c r="AH1396" s="16" t="str">
        <f>IF(AND(B1396="Premier League",E1396="Live"),_xlfn.XLOOKUP(_xlfn.TEXTJOIN(" vs ",,C1396:D1396),Calendar!G:G,Calendar!B:B),IF(AND(B1396="Premier League",E1396="Highlights"),_xlfn.XLOOKUP(H1396,Calendar!O:O,Calendar!N:N,,-1),""))</f>
        <v/>
      </c>
    </row>
    <row r="1397" spans="34:34" hidden="1" x14ac:dyDescent="0.35">
      <c r="AH1397" s="16" t="str">
        <f>IF(AND(B1397="Premier League",E1397="Live"),_xlfn.XLOOKUP(_xlfn.TEXTJOIN(" vs ",,C1397:D1397),Calendar!G:G,Calendar!B:B),IF(AND(B1397="Premier League",E1397="Highlights"),_xlfn.XLOOKUP(H1397,Calendar!O:O,Calendar!N:N,,-1),""))</f>
        <v/>
      </c>
    </row>
    <row r="1398" spans="34:34" hidden="1" x14ac:dyDescent="0.35">
      <c r="AH1398" s="16" t="str">
        <f>IF(AND(B1398="Premier League",E1398="Live"),_xlfn.XLOOKUP(_xlfn.TEXTJOIN(" vs ",,C1398:D1398),Calendar!G:G,Calendar!B:B),IF(AND(B1398="Premier League",E1398="Highlights"),_xlfn.XLOOKUP(H1398,Calendar!O:O,Calendar!N:N,,-1),""))</f>
        <v/>
      </c>
    </row>
    <row r="1399" spans="34:34" hidden="1" x14ac:dyDescent="0.35">
      <c r="AH1399" s="16" t="str">
        <f>IF(AND(B1399="Premier League",E1399="Live"),_xlfn.XLOOKUP(_xlfn.TEXTJOIN(" vs ",,C1399:D1399),Calendar!G:G,Calendar!B:B),IF(AND(B1399="Premier League",E1399="Highlights"),_xlfn.XLOOKUP(H1399,Calendar!O:O,Calendar!N:N,,-1),""))</f>
        <v/>
      </c>
    </row>
    <row r="1400" spans="34:34" hidden="1" x14ac:dyDescent="0.35">
      <c r="AH1400" s="16" t="str">
        <f>IF(AND(B1400="Premier League",E1400="Live"),_xlfn.XLOOKUP(_xlfn.TEXTJOIN(" vs ",,C1400:D1400),Calendar!G:G,Calendar!B:B),IF(AND(B1400="Premier League",E1400="Highlights"),_xlfn.XLOOKUP(H1400,Calendar!O:O,Calendar!N:N,,-1),""))</f>
        <v/>
      </c>
    </row>
    <row r="1401" spans="34:34" hidden="1" x14ac:dyDescent="0.35">
      <c r="AH1401" s="16" t="str">
        <f>IF(AND(B1401="Premier League",E1401="Live"),_xlfn.XLOOKUP(_xlfn.TEXTJOIN(" vs ",,C1401:D1401),Calendar!G:G,Calendar!B:B),IF(AND(B1401="Premier League",E1401="Highlights"),_xlfn.XLOOKUP(H1401,Calendar!O:O,Calendar!N:N,,-1),""))</f>
        <v/>
      </c>
    </row>
    <row r="1402" spans="34:34" hidden="1" x14ac:dyDescent="0.35">
      <c r="AH1402" s="16" t="str">
        <f>IF(AND(B1402="Premier League",E1402="Live"),_xlfn.XLOOKUP(_xlfn.TEXTJOIN(" vs ",,C1402:D1402),Calendar!G:G,Calendar!B:B),IF(AND(B1402="Premier League",E1402="Highlights"),_xlfn.XLOOKUP(H1402,Calendar!O:O,Calendar!N:N,,-1),""))</f>
        <v/>
      </c>
    </row>
    <row r="1403" spans="34:34" hidden="1" x14ac:dyDescent="0.35">
      <c r="AH1403" s="16" t="str">
        <f>IF(AND(B1403="Premier League",E1403="Live"),_xlfn.XLOOKUP(_xlfn.TEXTJOIN(" vs ",,C1403:D1403),Calendar!G:G,Calendar!B:B),IF(AND(B1403="Premier League",E1403="Highlights"),_xlfn.XLOOKUP(H1403,Calendar!O:O,Calendar!N:N,,-1),""))</f>
        <v/>
      </c>
    </row>
    <row r="1404" spans="34:34" hidden="1" x14ac:dyDescent="0.35">
      <c r="AH1404" s="16" t="str">
        <f>IF(AND(B1404="Premier League",E1404="Live"),_xlfn.XLOOKUP(_xlfn.TEXTJOIN(" vs ",,C1404:D1404),Calendar!G:G,Calendar!B:B),IF(AND(B1404="Premier League",E1404="Highlights"),_xlfn.XLOOKUP(H1404,Calendar!O:O,Calendar!N:N,,-1),""))</f>
        <v/>
      </c>
    </row>
    <row r="1405" spans="34:34" hidden="1" x14ac:dyDescent="0.35">
      <c r="AH1405" s="16" t="str">
        <f>IF(AND(B1405="Premier League",E1405="Live"),_xlfn.XLOOKUP(_xlfn.TEXTJOIN(" vs ",,C1405:D1405),Calendar!G:G,Calendar!B:B),IF(AND(B1405="Premier League",E1405="Highlights"),_xlfn.XLOOKUP(H1405,Calendar!O:O,Calendar!N:N,,-1),""))</f>
        <v/>
      </c>
    </row>
    <row r="1406" spans="34:34" hidden="1" x14ac:dyDescent="0.35">
      <c r="AH1406" s="16" t="str">
        <f>IF(AND(B1406="Premier League",E1406="Live"),_xlfn.XLOOKUP(_xlfn.TEXTJOIN(" vs ",,C1406:D1406),Calendar!G:G,Calendar!B:B),IF(AND(B1406="Premier League",E1406="Highlights"),_xlfn.XLOOKUP(H1406,Calendar!O:O,Calendar!N:N,,-1),""))</f>
        <v/>
      </c>
    </row>
    <row r="1407" spans="34:34" hidden="1" x14ac:dyDescent="0.35">
      <c r="AH1407" s="16" t="str">
        <f>IF(AND(B1407="Premier League",E1407="Live"),_xlfn.XLOOKUP(_xlfn.TEXTJOIN(" vs ",,C1407:D1407),Calendar!G:G,Calendar!B:B),IF(AND(B1407="Premier League",E1407="Highlights"),_xlfn.XLOOKUP(H1407,Calendar!O:O,Calendar!N:N,,-1),""))</f>
        <v/>
      </c>
    </row>
    <row r="1408" spans="34:34" hidden="1" x14ac:dyDescent="0.35">
      <c r="AH1408" s="16" t="str">
        <f>IF(AND(B1408="Premier League",E1408="Live"),_xlfn.XLOOKUP(_xlfn.TEXTJOIN(" vs ",,C1408:D1408),Calendar!G:G,Calendar!B:B),IF(AND(B1408="Premier League",E1408="Highlights"),_xlfn.XLOOKUP(H1408,Calendar!O:O,Calendar!N:N,,-1),""))</f>
        <v/>
      </c>
    </row>
    <row r="1409" spans="34:34" hidden="1" x14ac:dyDescent="0.35">
      <c r="AH1409" s="16" t="str">
        <f>IF(AND(B1409="Premier League",E1409="Live"),_xlfn.XLOOKUP(_xlfn.TEXTJOIN(" vs ",,C1409:D1409),Calendar!G:G,Calendar!B:B),IF(AND(B1409="Premier League",E1409="Highlights"),_xlfn.XLOOKUP(H1409,Calendar!O:O,Calendar!N:N,,-1),""))</f>
        <v/>
      </c>
    </row>
    <row r="1410" spans="34:34" hidden="1" x14ac:dyDescent="0.35">
      <c r="AH1410" s="16" t="str">
        <f>IF(AND(B1410="Premier League",E1410="Live"),_xlfn.XLOOKUP(_xlfn.TEXTJOIN(" vs ",,C1410:D1410),Calendar!G:G,Calendar!B:B),IF(AND(B1410="Premier League",E1410="Highlights"),_xlfn.XLOOKUP(H1410,Calendar!O:O,Calendar!N:N,,-1),""))</f>
        <v/>
      </c>
    </row>
    <row r="1411" spans="34:34" hidden="1" x14ac:dyDescent="0.35">
      <c r="AH1411" s="16" t="str">
        <f>IF(AND(B1411="Premier League",E1411="Live"),_xlfn.XLOOKUP(_xlfn.TEXTJOIN(" vs ",,C1411:D1411),Calendar!G:G,Calendar!B:B),IF(AND(B1411="Premier League",E1411="Highlights"),_xlfn.XLOOKUP(H1411,Calendar!O:O,Calendar!N:N,,-1),""))</f>
        <v/>
      </c>
    </row>
    <row r="1412" spans="34:34" hidden="1" x14ac:dyDescent="0.35">
      <c r="AH1412" s="16" t="str">
        <f>IF(AND(B1412="Premier League",E1412="Live"),_xlfn.XLOOKUP(_xlfn.TEXTJOIN(" vs ",,C1412:D1412),Calendar!G:G,Calendar!B:B),IF(AND(B1412="Premier League",E1412="Highlights"),_xlfn.XLOOKUP(H1412,Calendar!O:O,Calendar!N:N,,-1),""))</f>
        <v/>
      </c>
    </row>
    <row r="1413" spans="34:34" hidden="1" x14ac:dyDescent="0.35">
      <c r="AH1413" s="16" t="str">
        <f>IF(AND(B1413="Premier League",E1413="Live"),_xlfn.XLOOKUP(_xlfn.TEXTJOIN(" vs ",,C1413:D1413),Calendar!G:G,Calendar!B:B),IF(AND(B1413="Premier League",E1413="Highlights"),_xlfn.XLOOKUP(H1413,Calendar!O:O,Calendar!N:N,,-1),""))</f>
        <v/>
      </c>
    </row>
    <row r="1414" spans="34:34" hidden="1" x14ac:dyDescent="0.35">
      <c r="AH1414" s="16" t="str">
        <f>IF(AND(B1414="Premier League",E1414="Live"),_xlfn.XLOOKUP(_xlfn.TEXTJOIN(" vs ",,C1414:D1414),Calendar!G:G,Calendar!B:B),IF(AND(B1414="Premier League",E1414="Highlights"),_xlfn.XLOOKUP(H1414,Calendar!O:O,Calendar!N:N,,-1),""))</f>
        <v/>
      </c>
    </row>
    <row r="1415" spans="34:34" hidden="1" x14ac:dyDescent="0.35">
      <c r="AH1415" s="16" t="str">
        <f>IF(AND(B1415="Premier League",E1415="Live"),_xlfn.XLOOKUP(_xlfn.TEXTJOIN(" vs ",,C1415:D1415),Calendar!G:G,Calendar!B:B),IF(AND(B1415="Premier League",E1415="Highlights"),_xlfn.XLOOKUP(H1415,Calendar!O:O,Calendar!N:N,,-1),""))</f>
        <v/>
      </c>
    </row>
    <row r="1416" spans="34:34" hidden="1" x14ac:dyDescent="0.35">
      <c r="AH1416" s="16" t="str">
        <f>IF(AND(B1416="Premier League",E1416="Live"),_xlfn.XLOOKUP(_xlfn.TEXTJOIN(" vs ",,C1416:D1416),Calendar!G:G,Calendar!B:B),IF(AND(B1416="Premier League",E1416="Highlights"),_xlfn.XLOOKUP(H1416,Calendar!O:O,Calendar!N:N,,-1),""))</f>
        <v/>
      </c>
    </row>
    <row r="1417" spans="34:34" hidden="1" x14ac:dyDescent="0.35">
      <c r="AH1417" s="16" t="str">
        <f>IF(AND(B1417="Premier League",E1417="Live"),_xlfn.XLOOKUP(_xlfn.TEXTJOIN(" vs ",,C1417:D1417),Calendar!G:G,Calendar!B:B),IF(AND(B1417="Premier League",E1417="Highlights"),_xlfn.XLOOKUP(H1417,Calendar!O:O,Calendar!N:N,,-1),""))</f>
        <v/>
      </c>
    </row>
    <row r="1418" spans="34:34" hidden="1" x14ac:dyDescent="0.35">
      <c r="AH1418" s="16" t="str">
        <f>IF(AND(B1418="Premier League",E1418="Live"),_xlfn.XLOOKUP(_xlfn.TEXTJOIN(" vs ",,C1418:D1418),Calendar!G:G,Calendar!B:B),IF(AND(B1418="Premier League",E1418="Highlights"),_xlfn.XLOOKUP(H1418,Calendar!O:O,Calendar!N:N,,-1),""))</f>
        <v/>
      </c>
    </row>
    <row r="1419" spans="34:34" hidden="1" x14ac:dyDescent="0.35">
      <c r="AH1419" s="16" t="str">
        <f>IF(AND(B1419="Premier League",E1419="Live"),_xlfn.XLOOKUP(_xlfn.TEXTJOIN(" vs ",,C1419:D1419),Calendar!G:G,Calendar!B:B),IF(AND(B1419="Premier League",E1419="Highlights"),_xlfn.XLOOKUP(H1419,Calendar!O:O,Calendar!N:N,,-1),""))</f>
        <v/>
      </c>
    </row>
    <row r="1420" spans="34:34" hidden="1" x14ac:dyDescent="0.35">
      <c r="AH1420" s="16" t="str">
        <f>IF(AND(B1420="Premier League",E1420="Live"),_xlfn.XLOOKUP(_xlfn.TEXTJOIN(" vs ",,C1420:D1420),Calendar!G:G,Calendar!B:B),IF(AND(B1420="Premier League",E1420="Highlights"),_xlfn.XLOOKUP(H1420,Calendar!O:O,Calendar!N:N,,-1),""))</f>
        <v/>
      </c>
    </row>
    <row r="1421" spans="34:34" hidden="1" x14ac:dyDescent="0.35">
      <c r="AH1421" s="16" t="str">
        <f>IF(AND(B1421="Premier League",E1421="Live"),_xlfn.XLOOKUP(_xlfn.TEXTJOIN(" vs ",,C1421:D1421),Calendar!G:G,Calendar!B:B),IF(AND(B1421="Premier League",E1421="Highlights"),_xlfn.XLOOKUP(H1421,Calendar!O:O,Calendar!N:N,,-1),""))</f>
        <v/>
      </c>
    </row>
    <row r="1422" spans="34:34" hidden="1" x14ac:dyDescent="0.35">
      <c r="AH1422" s="16" t="str">
        <f>IF(AND(B1422="Premier League",E1422="Live"),_xlfn.XLOOKUP(_xlfn.TEXTJOIN(" vs ",,C1422:D1422),Calendar!G:G,Calendar!B:B),IF(AND(B1422="Premier League",E1422="Highlights"),_xlfn.XLOOKUP(H1422,Calendar!O:O,Calendar!N:N,,-1),""))</f>
        <v/>
      </c>
    </row>
    <row r="1423" spans="34:34" hidden="1" x14ac:dyDescent="0.35">
      <c r="AH1423" s="16" t="str">
        <f>IF(AND(B1423="Premier League",E1423="Live"),_xlfn.XLOOKUP(_xlfn.TEXTJOIN(" vs ",,C1423:D1423),Calendar!G:G,Calendar!B:B),IF(AND(B1423="Premier League",E1423="Highlights"),_xlfn.XLOOKUP(H1423,Calendar!O:O,Calendar!N:N,,-1),""))</f>
        <v/>
      </c>
    </row>
    <row r="1424" spans="34:34" hidden="1" x14ac:dyDescent="0.35">
      <c r="AH1424" s="16" t="str">
        <f>IF(AND(B1424="Premier League",E1424="Live"),_xlfn.XLOOKUP(_xlfn.TEXTJOIN(" vs ",,C1424:D1424),Calendar!G:G,Calendar!B:B),IF(AND(B1424="Premier League",E1424="Highlights"),_xlfn.XLOOKUP(H1424,Calendar!O:O,Calendar!N:N,,-1),""))</f>
        <v/>
      </c>
    </row>
    <row r="1425" spans="34:34" hidden="1" x14ac:dyDescent="0.35">
      <c r="AH1425" s="16" t="str">
        <f>IF(AND(B1425="Premier League",E1425="Live"),_xlfn.XLOOKUP(_xlfn.TEXTJOIN(" vs ",,C1425:D1425),Calendar!G:G,Calendar!B:B),IF(AND(B1425="Premier League",E1425="Highlights"),_xlfn.XLOOKUP(H1425,Calendar!O:O,Calendar!N:N,,-1),""))</f>
        <v/>
      </c>
    </row>
    <row r="1426" spans="34:34" hidden="1" x14ac:dyDescent="0.35">
      <c r="AH1426" s="16" t="str">
        <f>IF(AND(B1426="Premier League",E1426="Live"),_xlfn.XLOOKUP(_xlfn.TEXTJOIN(" vs ",,C1426:D1426),Calendar!G:G,Calendar!B:B),IF(AND(B1426="Premier League",E1426="Highlights"),_xlfn.XLOOKUP(H1426,Calendar!O:O,Calendar!N:N,,-1),""))</f>
        <v/>
      </c>
    </row>
    <row r="1427" spans="34:34" hidden="1" x14ac:dyDescent="0.35">
      <c r="AH1427" s="16" t="str">
        <f>IF(AND(B1427="Premier League",E1427="Live"),_xlfn.XLOOKUP(_xlfn.TEXTJOIN(" vs ",,C1427:D1427),Calendar!G:G,Calendar!B:B),IF(AND(B1427="Premier League",E1427="Highlights"),_xlfn.XLOOKUP(H1427,Calendar!O:O,Calendar!N:N,,-1),""))</f>
        <v/>
      </c>
    </row>
    <row r="1428" spans="34:34" hidden="1" x14ac:dyDescent="0.35">
      <c r="AH1428" s="16" t="str">
        <f>IF(AND(B1428="Premier League",E1428="Live"),_xlfn.XLOOKUP(_xlfn.TEXTJOIN(" vs ",,C1428:D1428),Calendar!G:G,Calendar!B:B),IF(AND(B1428="Premier League",E1428="Highlights"),_xlfn.XLOOKUP(H1428,Calendar!O:O,Calendar!N:N,,-1),""))</f>
        <v/>
      </c>
    </row>
    <row r="1429" spans="34:34" hidden="1" x14ac:dyDescent="0.35">
      <c r="AH1429" s="16" t="str">
        <f>IF(AND(B1429="Premier League",E1429="Live"),_xlfn.XLOOKUP(_xlfn.TEXTJOIN(" vs ",,C1429:D1429),Calendar!G:G,Calendar!B:B),IF(AND(B1429="Premier League",E1429="Highlights"),_xlfn.XLOOKUP(H1429,Calendar!O:O,Calendar!N:N,,-1),""))</f>
        <v/>
      </c>
    </row>
    <row r="1430" spans="34:34" hidden="1" x14ac:dyDescent="0.35">
      <c r="AH1430" s="16" t="str">
        <f>IF(AND(B1430="Premier League",E1430="Live"),_xlfn.XLOOKUP(_xlfn.TEXTJOIN(" vs ",,C1430:D1430),Calendar!G:G,Calendar!B:B),IF(AND(B1430="Premier League",E1430="Highlights"),_xlfn.XLOOKUP(H1430,Calendar!O:O,Calendar!N:N,,-1),""))</f>
        <v/>
      </c>
    </row>
    <row r="1431" spans="34:34" hidden="1" x14ac:dyDescent="0.35">
      <c r="AH1431" s="16" t="str">
        <f>IF(AND(B1431="Premier League",E1431="Live"),_xlfn.XLOOKUP(_xlfn.TEXTJOIN(" vs ",,C1431:D1431),Calendar!G:G,Calendar!B:B),IF(AND(B1431="Premier League",E1431="Highlights"),_xlfn.XLOOKUP(H1431,Calendar!O:O,Calendar!N:N,,-1),""))</f>
        <v/>
      </c>
    </row>
    <row r="1432" spans="34:34" hidden="1" x14ac:dyDescent="0.35">
      <c r="AH1432" s="16" t="str">
        <f>IF(AND(B1432="Premier League",E1432="Live"),_xlfn.XLOOKUP(_xlfn.TEXTJOIN(" vs ",,C1432:D1432),Calendar!G:G,Calendar!B:B),IF(AND(B1432="Premier League",E1432="Highlights"),_xlfn.XLOOKUP(H1432,Calendar!O:O,Calendar!N:N,,-1),""))</f>
        <v/>
      </c>
    </row>
    <row r="1433" spans="34:34" hidden="1" x14ac:dyDescent="0.35">
      <c r="AH1433" s="16" t="str">
        <f>IF(AND(B1433="Premier League",E1433="Live"),_xlfn.XLOOKUP(_xlfn.TEXTJOIN(" vs ",,C1433:D1433),Calendar!G:G,Calendar!B:B),IF(AND(B1433="Premier League",E1433="Highlights"),_xlfn.XLOOKUP(H1433,Calendar!O:O,Calendar!N:N,,-1),""))</f>
        <v/>
      </c>
    </row>
    <row r="1434" spans="34:34" hidden="1" x14ac:dyDescent="0.35">
      <c r="AH1434" s="16" t="str">
        <f>IF(AND(B1434="Premier League",E1434="Live"),_xlfn.XLOOKUP(_xlfn.TEXTJOIN(" vs ",,C1434:D1434),Calendar!G:G,Calendar!B:B),IF(AND(B1434="Premier League",E1434="Highlights"),_xlfn.XLOOKUP(H1434,Calendar!O:O,Calendar!N:N,,-1),""))</f>
        <v/>
      </c>
    </row>
    <row r="1435" spans="34:34" hidden="1" x14ac:dyDescent="0.35">
      <c r="AH1435" s="16" t="str">
        <f>IF(AND(B1435="Premier League",E1435="Live"),_xlfn.XLOOKUP(_xlfn.TEXTJOIN(" vs ",,C1435:D1435),Calendar!G:G,Calendar!B:B),IF(AND(B1435="Premier League",E1435="Highlights"),_xlfn.XLOOKUP(H1435,Calendar!O:O,Calendar!N:N,,-1),""))</f>
        <v/>
      </c>
    </row>
    <row r="1436" spans="34:34" hidden="1" x14ac:dyDescent="0.35">
      <c r="AH1436" s="16" t="str">
        <f>IF(AND(B1436="Premier League",E1436="Live"),_xlfn.XLOOKUP(_xlfn.TEXTJOIN(" vs ",,C1436:D1436),Calendar!G:G,Calendar!B:B),IF(AND(B1436="Premier League",E1436="Highlights"),_xlfn.XLOOKUP(H1436,Calendar!O:O,Calendar!N:N,,-1),""))</f>
        <v/>
      </c>
    </row>
    <row r="1437" spans="34:34" hidden="1" x14ac:dyDescent="0.35">
      <c r="AH1437" s="16" t="str">
        <f>IF(AND(B1437="Premier League",E1437="Live"),_xlfn.XLOOKUP(_xlfn.TEXTJOIN(" vs ",,C1437:D1437),Calendar!G:G,Calendar!B:B),IF(AND(B1437="Premier League",E1437="Highlights"),_xlfn.XLOOKUP(H1437,Calendar!O:O,Calendar!N:N,,-1),""))</f>
        <v/>
      </c>
    </row>
    <row r="1438" spans="34:34" hidden="1" x14ac:dyDescent="0.35">
      <c r="AH1438" s="16" t="str">
        <f>IF(AND(B1438="Premier League",E1438="Live"),_xlfn.XLOOKUP(_xlfn.TEXTJOIN(" vs ",,C1438:D1438),Calendar!G:G,Calendar!B:B),IF(AND(B1438="Premier League",E1438="Highlights"),_xlfn.XLOOKUP(H1438,Calendar!O:O,Calendar!N:N,,-1),""))</f>
        <v/>
      </c>
    </row>
    <row r="1439" spans="34:34" hidden="1" x14ac:dyDescent="0.35">
      <c r="AH1439" s="16" t="str">
        <f>IF(AND(B1439="Premier League",E1439="Live"),_xlfn.XLOOKUP(_xlfn.TEXTJOIN(" vs ",,C1439:D1439),Calendar!G:G,Calendar!B:B),IF(AND(B1439="Premier League",E1439="Highlights"),_xlfn.XLOOKUP(H1439,Calendar!O:O,Calendar!N:N,,-1),""))</f>
        <v/>
      </c>
    </row>
    <row r="1440" spans="34:34" hidden="1" x14ac:dyDescent="0.35">
      <c r="AH1440" s="16" t="str">
        <f>IF(AND(B1440="Premier League",E1440="Live"),_xlfn.XLOOKUP(_xlfn.TEXTJOIN(" vs ",,C1440:D1440),Calendar!G:G,Calendar!B:B),IF(AND(B1440="Premier League",E1440="Highlights"),_xlfn.XLOOKUP(H1440,Calendar!O:O,Calendar!N:N,,-1),""))</f>
        <v/>
      </c>
    </row>
    <row r="1441" spans="34:34" hidden="1" x14ac:dyDescent="0.35">
      <c r="AH1441" s="16" t="str">
        <f>IF(AND(B1441="Premier League",E1441="Live"),_xlfn.XLOOKUP(_xlfn.TEXTJOIN(" vs ",,C1441:D1441),Calendar!G:G,Calendar!B:B),IF(AND(B1441="Premier League",E1441="Highlights"),_xlfn.XLOOKUP(H1441,Calendar!O:O,Calendar!N:N,,-1),""))</f>
        <v/>
      </c>
    </row>
    <row r="1442" spans="34:34" hidden="1" x14ac:dyDescent="0.35">
      <c r="AH1442" s="16" t="str">
        <f>IF(AND(B1442="Premier League",E1442="Live"),_xlfn.XLOOKUP(_xlfn.TEXTJOIN(" vs ",,C1442:D1442),Calendar!G:G,Calendar!B:B),IF(AND(B1442="Premier League",E1442="Highlights"),_xlfn.XLOOKUP(H1442,Calendar!O:O,Calendar!N:N,,-1),""))</f>
        <v/>
      </c>
    </row>
    <row r="1443" spans="34:34" hidden="1" x14ac:dyDescent="0.35">
      <c r="AH1443" s="16" t="str">
        <f>IF(AND(B1443="Premier League",E1443="Live"),_xlfn.XLOOKUP(_xlfn.TEXTJOIN(" vs ",,C1443:D1443),Calendar!G:G,Calendar!B:B),IF(AND(B1443="Premier League",E1443="Highlights"),_xlfn.XLOOKUP(H1443,Calendar!O:O,Calendar!N:N,,-1),""))</f>
        <v/>
      </c>
    </row>
    <row r="1444" spans="34:34" hidden="1" x14ac:dyDescent="0.35">
      <c r="AH1444" s="16" t="str">
        <f>IF(AND(B1444="Premier League",E1444="Live"),_xlfn.XLOOKUP(_xlfn.TEXTJOIN(" vs ",,C1444:D1444),Calendar!G:G,Calendar!B:B),IF(AND(B1444="Premier League",E1444="Highlights"),_xlfn.XLOOKUP(H1444,Calendar!O:O,Calendar!N:N,,-1),""))</f>
        <v/>
      </c>
    </row>
    <row r="1445" spans="34:34" hidden="1" x14ac:dyDescent="0.35">
      <c r="AH1445" s="16" t="str">
        <f>IF(AND(B1445="Premier League",E1445="Live"),_xlfn.XLOOKUP(_xlfn.TEXTJOIN(" vs ",,C1445:D1445),Calendar!G:G,Calendar!B:B),IF(AND(B1445="Premier League",E1445="Highlights"),_xlfn.XLOOKUP(H1445,Calendar!O:O,Calendar!N:N,,-1),""))</f>
        <v/>
      </c>
    </row>
    <row r="1446" spans="34:34" hidden="1" x14ac:dyDescent="0.35">
      <c r="AH1446" s="16" t="str">
        <f>IF(AND(B1446="Premier League",E1446="Live"),_xlfn.XLOOKUP(_xlfn.TEXTJOIN(" vs ",,C1446:D1446),Calendar!G:G,Calendar!B:B),IF(AND(B1446="Premier League",E1446="Highlights"),_xlfn.XLOOKUP(H1446,Calendar!O:O,Calendar!N:N,,-1),""))</f>
        <v/>
      </c>
    </row>
    <row r="1447" spans="34:34" hidden="1" x14ac:dyDescent="0.35">
      <c r="AH1447" s="16" t="str">
        <f>IF(AND(B1447="Premier League",E1447="Live"),_xlfn.XLOOKUP(_xlfn.TEXTJOIN(" vs ",,C1447:D1447),Calendar!G:G,Calendar!B:B),IF(AND(B1447="Premier League",E1447="Highlights"),_xlfn.XLOOKUP(H1447,Calendar!O:O,Calendar!N:N,,-1),""))</f>
        <v/>
      </c>
    </row>
    <row r="1448" spans="34:34" hidden="1" x14ac:dyDescent="0.35">
      <c r="AH1448" s="16" t="str">
        <f>IF(AND(B1448="Premier League",E1448="Live"),_xlfn.XLOOKUP(_xlfn.TEXTJOIN(" vs ",,C1448:D1448),Calendar!G:G,Calendar!B:B),IF(AND(B1448="Premier League",E1448="Highlights"),_xlfn.XLOOKUP(H1448,Calendar!O:O,Calendar!N:N,,-1),""))</f>
        <v/>
      </c>
    </row>
    <row r="1449" spans="34:34" hidden="1" x14ac:dyDescent="0.35">
      <c r="AH1449" s="16" t="str">
        <f>IF(AND(B1449="Premier League",E1449="Live"),_xlfn.XLOOKUP(_xlfn.TEXTJOIN(" vs ",,C1449:D1449),Calendar!G:G,Calendar!B:B),IF(AND(B1449="Premier League",E1449="Highlights"),_xlfn.XLOOKUP(H1449,Calendar!O:O,Calendar!N:N,,-1),""))</f>
        <v/>
      </c>
    </row>
    <row r="1450" spans="34:34" hidden="1" x14ac:dyDescent="0.35">
      <c r="AH1450" s="16" t="str">
        <f>IF(AND(B1450="Premier League",E1450="Live"),_xlfn.XLOOKUP(_xlfn.TEXTJOIN(" vs ",,C1450:D1450),Calendar!G:G,Calendar!B:B),IF(AND(B1450="Premier League",E1450="Highlights"),_xlfn.XLOOKUP(H1450,Calendar!O:O,Calendar!N:N,,-1),""))</f>
        <v/>
      </c>
    </row>
    <row r="1451" spans="34:34" hidden="1" x14ac:dyDescent="0.35">
      <c r="AH1451" s="16" t="str">
        <f>IF(AND(B1451="Premier League",E1451="Live"),_xlfn.XLOOKUP(_xlfn.TEXTJOIN(" vs ",,C1451:D1451),Calendar!G:G,Calendar!B:B),IF(AND(B1451="Premier League",E1451="Highlights"),_xlfn.XLOOKUP(H1451,Calendar!O:O,Calendar!N:N,,-1),""))</f>
        <v/>
      </c>
    </row>
    <row r="1452" spans="34:34" hidden="1" x14ac:dyDescent="0.35">
      <c r="AH1452" s="16" t="str">
        <f>IF(AND(B1452="Premier League",E1452="Live"),_xlfn.XLOOKUP(_xlfn.TEXTJOIN(" vs ",,C1452:D1452),Calendar!G:G,Calendar!B:B),IF(AND(B1452="Premier League",E1452="Highlights"),_xlfn.XLOOKUP(H1452,Calendar!O:O,Calendar!N:N,,-1),""))</f>
        <v/>
      </c>
    </row>
    <row r="1453" spans="34:34" hidden="1" x14ac:dyDescent="0.35">
      <c r="AH1453" s="16" t="str">
        <f>IF(AND(B1453="Premier League",E1453="Live"),_xlfn.XLOOKUP(_xlfn.TEXTJOIN(" vs ",,C1453:D1453),Calendar!G:G,Calendar!B:B),IF(AND(B1453="Premier League",E1453="Highlights"),_xlfn.XLOOKUP(H1453,Calendar!O:O,Calendar!N:N,,-1),""))</f>
        <v/>
      </c>
    </row>
    <row r="1454" spans="34:34" hidden="1" x14ac:dyDescent="0.35">
      <c r="AH1454" s="16" t="str">
        <f>IF(AND(B1454="Premier League",E1454="Live"),_xlfn.XLOOKUP(_xlfn.TEXTJOIN(" vs ",,C1454:D1454),Calendar!G:G,Calendar!B:B),IF(AND(B1454="Premier League",E1454="Highlights"),_xlfn.XLOOKUP(H1454,Calendar!O:O,Calendar!N:N,,-1),""))</f>
        <v/>
      </c>
    </row>
    <row r="1455" spans="34:34" hidden="1" x14ac:dyDescent="0.35">
      <c r="AH1455" s="16" t="str">
        <f>IF(AND(B1455="Premier League",E1455="Live"),_xlfn.XLOOKUP(_xlfn.TEXTJOIN(" vs ",,C1455:D1455),Calendar!G:G,Calendar!B:B),IF(AND(B1455="Premier League",E1455="Highlights"),_xlfn.XLOOKUP(H1455,Calendar!O:O,Calendar!N:N,,-1),""))</f>
        <v/>
      </c>
    </row>
    <row r="1456" spans="34:34" hidden="1" x14ac:dyDescent="0.35">
      <c r="AH1456" s="16" t="str">
        <f>IF(AND(B1456="Premier League",E1456="Live"),_xlfn.XLOOKUP(_xlfn.TEXTJOIN(" vs ",,C1456:D1456),Calendar!G:G,Calendar!B:B),IF(AND(B1456="Premier League",E1456="Highlights"),_xlfn.XLOOKUP(H1456,Calendar!O:O,Calendar!N:N,,-1),""))</f>
        <v/>
      </c>
    </row>
    <row r="1457" spans="34:34" hidden="1" x14ac:dyDescent="0.35">
      <c r="AH1457" s="16" t="str">
        <f>IF(AND(B1457="Premier League",E1457="Live"),_xlfn.XLOOKUP(_xlfn.TEXTJOIN(" vs ",,C1457:D1457),Calendar!G:G,Calendar!B:B),IF(AND(B1457="Premier League",E1457="Highlights"),_xlfn.XLOOKUP(H1457,Calendar!O:O,Calendar!N:N,,-1),""))</f>
        <v/>
      </c>
    </row>
    <row r="1458" spans="34:34" hidden="1" x14ac:dyDescent="0.35">
      <c r="AH1458" s="16" t="str">
        <f>IF(AND(B1458="Premier League",E1458="Live"),_xlfn.XLOOKUP(_xlfn.TEXTJOIN(" vs ",,C1458:D1458),Calendar!G:G,Calendar!B:B),IF(AND(B1458="Premier League",E1458="Highlights"),_xlfn.XLOOKUP(H1458,Calendar!O:O,Calendar!N:N,,-1),""))</f>
        <v/>
      </c>
    </row>
    <row r="1459" spans="34:34" hidden="1" x14ac:dyDescent="0.35">
      <c r="AH1459" s="16" t="str">
        <f>IF(AND(B1459="Premier League",E1459="Live"),_xlfn.XLOOKUP(_xlfn.TEXTJOIN(" vs ",,C1459:D1459),Calendar!G:G,Calendar!B:B),IF(AND(B1459="Premier League",E1459="Highlights"),_xlfn.XLOOKUP(H1459,Calendar!O:O,Calendar!N:N,,-1),""))</f>
        <v/>
      </c>
    </row>
    <row r="1460" spans="34:34" hidden="1" x14ac:dyDescent="0.35">
      <c r="AH1460" s="16" t="str">
        <f>IF(AND(B1460="Premier League",E1460="Live"),_xlfn.XLOOKUP(_xlfn.TEXTJOIN(" vs ",,C1460:D1460),Calendar!G:G,Calendar!B:B),IF(AND(B1460="Premier League",E1460="Highlights"),_xlfn.XLOOKUP(H1460,Calendar!O:O,Calendar!N:N,,-1),""))</f>
        <v/>
      </c>
    </row>
    <row r="1461" spans="34:34" hidden="1" x14ac:dyDescent="0.35">
      <c r="AH1461" s="16" t="str">
        <f>IF(AND(B1461="Premier League",E1461="Live"),_xlfn.XLOOKUP(_xlfn.TEXTJOIN(" vs ",,C1461:D1461),Calendar!G:G,Calendar!B:B),IF(AND(B1461="Premier League",E1461="Highlights"),_xlfn.XLOOKUP(H1461,Calendar!O:O,Calendar!N:N,,-1),""))</f>
        <v/>
      </c>
    </row>
    <row r="1462" spans="34:34" hidden="1" x14ac:dyDescent="0.35">
      <c r="AH1462" s="16" t="str">
        <f>IF(AND(B1462="Premier League",E1462="Live"),_xlfn.XLOOKUP(_xlfn.TEXTJOIN(" vs ",,C1462:D1462),Calendar!G:G,Calendar!B:B),IF(AND(B1462="Premier League",E1462="Highlights"),_xlfn.XLOOKUP(H1462,Calendar!O:O,Calendar!N:N,,-1),""))</f>
        <v/>
      </c>
    </row>
    <row r="1463" spans="34:34" hidden="1" x14ac:dyDescent="0.35">
      <c r="AH1463" s="16" t="str">
        <f>IF(AND(B1463="Premier League",E1463="Live"),_xlfn.XLOOKUP(_xlfn.TEXTJOIN(" vs ",,C1463:D1463),Calendar!G:G,Calendar!B:B),IF(AND(B1463="Premier League",E1463="Highlights"),_xlfn.XLOOKUP(H1463,Calendar!O:O,Calendar!N:N,,-1),""))</f>
        <v/>
      </c>
    </row>
    <row r="1464" spans="34:34" hidden="1" x14ac:dyDescent="0.35">
      <c r="AH1464" s="16" t="str">
        <f>IF(AND(B1464="Premier League",E1464="Live"),_xlfn.XLOOKUP(_xlfn.TEXTJOIN(" vs ",,C1464:D1464),Calendar!G:G,Calendar!B:B),IF(AND(B1464="Premier League",E1464="Highlights"),_xlfn.XLOOKUP(H1464,Calendar!O:O,Calendar!N:N,,-1),""))</f>
        <v/>
      </c>
    </row>
    <row r="1465" spans="34:34" hidden="1" x14ac:dyDescent="0.35">
      <c r="AH1465" s="16" t="str">
        <f>IF(AND(B1465="Premier League",E1465="Live"),_xlfn.XLOOKUP(_xlfn.TEXTJOIN(" vs ",,C1465:D1465),Calendar!G:G,Calendar!B:B),IF(AND(B1465="Premier League",E1465="Highlights"),_xlfn.XLOOKUP(H1465,Calendar!O:O,Calendar!N:N,,-1),""))</f>
        <v/>
      </c>
    </row>
    <row r="1466" spans="34:34" hidden="1" x14ac:dyDescent="0.35">
      <c r="AH1466" s="16" t="str">
        <f>IF(AND(B1466="Premier League",E1466="Live"),_xlfn.XLOOKUP(_xlfn.TEXTJOIN(" vs ",,C1466:D1466),Calendar!G:G,Calendar!B:B),IF(AND(B1466="Premier League",E1466="Highlights"),_xlfn.XLOOKUP(H1466,Calendar!O:O,Calendar!N:N,,-1),""))</f>
        <v/>
      </c>
    </row>
    <row r="1467" spans="34:34" hidden="1" x14ac:dyDescent="0.35">
      <c r="AH1467" s="16" t="str">
        <f>IF(AND(B1467="Premier League",E1467="Live"),_xlfn.XLOOKUP(_xlfn.TEXTJOIN(" vs ",,C1467:D1467),Calendar!G:G,Calendar!B:B),IF(AND(B1467="Premier League",E1467="Highlights"),_xlfn.XLOOKUP(H1467,Calendar!O:O,Calendar!N:N,,-1),""))</f>
        <v/>
      </c>
    </row>
    <row r="1468" spans="34:34" hidden="1" x14ac:dyDescent="0.35">
      <c r="AH1468" s="16" t="str">
        <f>IF(AND(B1468="Premier League",E1468="Live"),_xlfn.XLOOKUP(_xlfn.TEXTJOIN(" vs ",,C1468:D1468),Calendar!G:G,Calendar!B:B),IF(AND(B1468="Premier League",E1468="Highlights"),_xlfn.XLOOKUP(H1468,Calendar!O:O,Calendar!N:N,,-1),""))</f>
        <v/>
      </c>
    </row>
    <row r="1469" spans="34:34" hidden="1" x14ac:dyDescent="0.35">
      <c r="AH1469" s="16" t="str">
        <f>IF(AND(B1469="Premier League",E1469="Live"),_xlfn.XLOOKUP(_xlfn.TEXTJOIN(" vs ",,C1469:D1469),Calendar!G:G,Calendar!B:B),IF(AND(B1469="Premier League",E1469="Highlights"),_xlfn.XLOOKUP(H1469,Calendar!O:O,Calendar!N:N,,-1),""))</f>
        <v/>
      </c>
    </row>
    <row r="1470" spans="34:34" hidden="1" x14ac:dyDescent="0.35">
      <c r="AH1470" s="16" t="str">
        <f>IF(AND(B1470="Premier League",E1470="Live"),_xlfn.XLOOKUP(_xlfn.TEXTJOIN(" vs ",,C1470:D1470),Calendar!G:G,Calendar!B:B),IF(AND(B1470="Premier League",E1470="Highlights"),_xlfn.XLOOKUP(H1470,Calendar!O:O,Calendar!N:N,,-1),""))</f>
        <v/>
      </c>
    </row>
    <row r="1471" spans="34:34" hidden="1" x14ac:dyDescent="0.35">
      <c r="AH1471" s="16" t="str">
        <f>IF(AND(B1471="Premier League",E1471="Live"),_xlfn.XLOOKUP(_xlfn.TEXTJOIN(" vs ",,C1471:D1471),Calendar!G:G,Calendar!B:B),IF(AND(B1471="Premier League",E1471="Highlights"),_xlfn.XLOOKUP(H1471,Calendar!O:O,Calendar!N:N,,-1),""))</f>
        <v/>
      </c>
    </row>
    <row r="1472" spans="34:34" hidden="1" x14ac:dyDescent="0.35">
      <c r="AH1472" s="16" t="str">
        <f>IF(AND(B1472="Premier League",E1472="Live"),_xlfn.XLOOKUP(_xlfn.TEXTJOIN(" vs ",,C1472:D1472),Calendar!G:G,Calendar!B:B),IF(AND(B1472="Premier League",E1472="Highlights"),_xlfn.XLOOKUP(H1472,Calendar!O:O,Calendar!N:N,,-1),""))</f>
        <v/>
      </c>
    </row>
    <row r="1473" spans="34:34" hidden="1" x14ac:dyDescent="0.35">
      <c r="AH1473" s="16" t="str">
        <f>IF(AND(B1473="Premier League",E1473="Live"),_xlfn.XLOOKUP(_xlfn.TEXTJOIN(" vs ",,C1473:D1473),Calendar!G:G,Calendar!B:B),IF(AND(B1473="Premier League",E1473="Highlights"),_xlfn.XLOOKUP(H1473,Calendar!O:O,Calendar!N:N,,-1),""))</f>
        <v/>
      </c>
    </row>
    <row r="1474" spans="34:34" hidden="1" x14ac:dyDescent="0.35">
      <c r="AH1474" s="16" t="str">
        <f>IF(AND(B1474="Premier League",E1474="Live"),_xlfn.XLOOKUP(_xlfn.TEXTJOIN(" vs ",,C1474:D1474),Calendar!G:G,Calendar!B:B),IF(AND(B1474="Premier League",E1474="Highlights"),_xlfn.XLOOKUP(H1474,Calendar!O:O,Calendar!N:N,,-1),""))</f>
        <v/>
      </c>
    </row>
    <row r="1475" spans="34:34" hidden="1" x14ac:dyDescent="0.35">
      <c r="AH1475" s="16" t="str">
        <f>IF(AND(B1475="Premier League",E1475="Live"),_xlfn.XLOOKUP(_xlfn.TEXTJOIN(" vs ",,C1475:D1475),Calendar!G:G,Calendar!B:B),IF(AND(B1475="Premier League",E1475="Highlights"),_xlfn.XLOOKUP(H1475,Calendar!O:O,Calendar!N:N,,-1),""))</f>
        <v/>
      </c>
    </row>
    <row r="1476" spans="34:34" hidden="1" x14ac:dyDescent="0.35">
      <c r="AH1476" s="16" t="str">
        <f>IF(AND(B1476="Premier League",E1476="Live"),_xlfn.XLOOKUP(_xlfn.TEXTJOIN(" vs ",,C1476:D1476),Calendar!G:G,Calendar!B:B),IF(AND(B1476="Premier League",E1476="Highlights"),_xlfn.XLOOKUP(H1476,Calendar!O:O,Calendar!N:N,,-1),""))</f>
        <v/>
      </c>
    </row>
    <row r="1477" spans="34:34" hidden="1" x14ac:dyDescent="0.35">
      <c r="AH1477" s="16" t="str">
        <f>IF(AND(B1477="Premier League",E1477="Live"),_xlfn.XLOOKUP(_xlfn.TEXTJOIN(" vs ",,C1477:D1477),Calendar!G:G,Calendar!B:B),IF(AND(B1477="Premier League",E1477="Highlights"),_xlfn.XLOOKUP(H1477,Calendar!O:O,Calendar!N:N,,-1),""))</f>
        <v/>
      </c>
    </row>
    <row r="1478" spans="34:34" hidden="1" x14ac:dyDescent="0.35">
      <c r="AH1478" s="16" t="str">
        <f>IF(AND(B1478="Premier League",E1478="Live"),_xlfn.XLOOKUP(_xlfn.TEXTJOIN(" vs ",,C1478:D1478),Calendar!G:G,Calendar!B:B),IF(AND(B1478="Premier League",E1478="Highlights"),_xlfn.XLOOKUP(H1478,Calendar!O:O,Calendar!N:N,,-1),""))</f>
        <v/>
      </c>
    </row>
    <row r="1479" spans="34:34" hidden="1" x14ac:dyDescent="0.35">
      <c r="AH1479" s="16" t="str">
        <f>IF(AND(B1479="Premier League",E1479="Live"),_xlfn.XLOOKUP(_xlfn.TEXTJOIN(" vs ",,C1479:D1479),Calendar!G:G,Calendar!B:B),IF(AND(B1479="Premier League",E1479="Highlights"),_xlfn.XLOOKUP(H1479,Calendar!O:O,Calendar!N:N,,-1),""))</f>
        <v/>
      </c>
    </row>
    <row r="1480" spans="34:34" hidden="1" x14ac:dyDescent="0.35">
      <c r="AH1480" s="16" t="str">
        <f>IF(AND(B1480="Premier League",E1480="Live"),_xlfn.XLOOKUP(_xlfn.TEXTJOIN(" vs ",,C1480:D1480),Calendar!G:G,Calendar!B:B),IF(AND(B1480="Premier League",E1480="Highlights"),_xlfn.XLOOKUP(H1480,Calendar!O:O,Calendar!N:N,,-1),""))</f>
        <v/>
      </c>
    </row>
    <row r="1481" spans="34:34" hidden="1" x14ac:dyDescent="0.35">
      <c r="AH1481" s="16" t="str">
        <f>IF(AND(B1481="Premier League",E1481="Live"),_xlfn.XLOOKUP(_xlfn.TEXTJOIN(" vs ",,C1481:D1481),Calendar!G:G,Calendar!B:B),IF(AND(B1481="Premier League",E1481="Highlights"),_xlfn.XLOOKUP(H1481,Calendar!O:O,Calendar!N:N,,-1),""))</f>
        <v/>
      </c>
    </row>
    <row r="1482" spans="34:34" hidden="1" x14ac:dyDescent="0.35">
      <c r="AH1482" s="16" t="str">
        <f>IF(AND(B1482="Premier League",E1482="Live"),_xlfn.XLOOKUP(_xlfn.TEXTJOIN(" vs ",,C1482:D1482),Calendar!G:G,Calendar!B:B),IF(AND(B1482="Premier League",E1482="Highlights"),_xlfn.XLOOKUP(H1482,Calendar!O:O,Calendar!N:N,,-1),""))</f>
        <v/>
      </c>
    </row>
    <row r="1483" spans="34:34" hidden="1" x14ac:dyDescent="0.35">
      <c r="AH1483" s="16" t="str">
        <f>IF(AND(B1483="Premier League",E1483="Live"),_xlfn.XLOOKUP(_xlfn.TEXTJOIN(" vs ",,C1483:D1483),Calendar!G:G,Calendar!B:B),IF(AND(B1483="Premier League",E1483="Highlights"),_xlfn.XLOOKUP(H1483,Calendar!O:O,Calendar!N:N,,-1),""))</f>
        <v/>
      </c>
    </row>
    <row r="1484" spans="34:34" hidden="1" x14ac:dyDescent="0.35">
      <c r="AH1484" s="16" t="str">
        <f>IF(AND(B1484="Premier League",E1484="Live"),_xlfn.XLOOKUP(_xlfn.TEXTJOIN(" vs ",,C1484:D1484),Calendar!G:G,Calendar!B:B),IF(AND(B1484="Premier League",E1484="Highlights"),_xlfn.XLOOKUP(H1484,Calendar!O:O,Calendar!N:N,,-1),""))</f>
        <v/>
      </c>
    </row>
    <row r="1485" spans="34:34" hidden="1" x14ac:dyDescent="0.35">
      <c r="AH1485" s="16" t="str">
        <f>IF(AND(B1485="Premier League",E1485="Live"),_xlfn.XLOOKUP(_xlfn.TEXTJOIN(" vs ",,C1485:D1485),Calendar!G:G,Calendar!B:B),IF(AND(B1485="Premier League",E1485="Highlights"),_xlfn.XLOOKUP(H1485,Calendar!O:O,Calendar!N:N,,-1),""))</f>
        <v/>
      </c>
    </row>
    <row r="1486" spans="34:34" hidden="1" x14ac:dyDescent="0.35">
      <c r="AH1486" s="16" t="str">
        <f>IF(AND(B1486="Premier League",E1486="Live"),_xlfn.XLOOKUP(_xlfn.TEXTJOIN(" vs ",,C1486:D1486),Calendar!G:G,Calendar!B:B),IF(AND(B1486="Premier League",E1486="Highlights"),_xlfn.XLOOKUP(H1486,Calendar!O:O,Calendar!N:N,,-1),""))</f>
        <v/>
      </c>
    </row>
    <row r="1487" spans="34:34" hidden="1" x14ac:dyDescent="0.35">
      <c r="AH1487" s="16" t="str">
        <f>IF(AND(B1487="Premier League",E1487="Live"),_xlfn.XLOOKUP(_xlfn.TEXTJOIN(" vs ",,C1487:D1487),Calendar!G:G,Calendar!B:B),IF(AND(B1487="Premier League",E1487="Highlights"),_xlfn.XLOOKUP(H1487,Calendar!O:O,Calendar!N:N,,-1),""))</f>
        <v/>
      </c>
    </row>
    <row r="1488" spans="34:34" hidden="1" x14ac:dyDescent="0.35">
      <c r="AH1488" s="16" t="str">
        <f>IF(AND(B1488="Premier League",E1488="Live"),_xlfn.XLOOKUP(_xlfn.TEXTJOIN(" vs ",,C1488:D1488),Calendar!G:G,Calendar!B:B),IF(AND(B1488="Premier League",E1488="Highlights"),_xlfn.XLOOKUP(H1488,Calendar!O:O,Calendar!N:N,,-1),""))</f>
        <v/>
      </c>
    </row>
    <row r="1489" spans="34:34" hidden="1" x14ac:dyDescent="0.35">
      <c r="AH1489" s="16" t="str">
        <f>IF(AND(B1489="Premier League",E1489="Live"),_xlfn.XLOOKUP(_xlfn.TEXTJOIN(" vs ",,C1489:D1489),Calendar!G:G,Calendar!B:B),IF(AND(B1489="Premier League",E1489="Highlights"),_xlfn.XLOOKUP(H1489,Calendar!O:O,Calendar!N:N,,-1),""))</f>
        <v/>
      </c>
    </row>
    <row r="1490" spans="34:34" hidden="1" x14ac:dyDescent="0.35">
      <c r="AH1490" s="16" t="str">
        <f>IF(AND(B1490="Premier League",E1490="Live"),_xlfn.XLOOKUP(_xlfn.TEXTJOIN(" vs ",,C1490:D1490),Calendar!G:G,Calendar!B:B),IF(AND(B1490="Premier League",E1490="Highlights"),_xlfn.XLOOKUP(H1490,Calendar!O:O,Calendar!N:N,,-1),""))</f>
        <v/>
      </c>
    </row>
    <row r="1491" spans="34:34" hidden="1" x14ac:dyDescent="0.35">
      <c r="AH1491" s="16" t="str">
        <f>IF(AND(B1491="Premier League",E1491="Live"),_xlfn.XLOOKUP(_xlfn.TEXTJOIN(" vs ",,C1491:D1491),Calendar!G:G,Calendar!B:B),IF(AND(B1491="Premier League",E1491="Highlights"),_xlfn.XLOOKUP(H1491,Calendar!O:O,Calendar!N:N,,-1),""))</f>
        <v/>
      </c>
    </row>
    <row r="1492" spans="34:34" hidden="1" x14ac:dyDescent="0.35">
      <c r="AH1492" s="16" t="str">
        <f>IF(AND(B1492="Premier League",E1492="Live"),_xlfn.XLOOKUP(_xlfn.TEXTJOIN(" vs ",,C1492:D1492),Calendar!G:G,Calendar!B:B),IF(AND(B1492="Premier League",E1492="Highlights"),_xlfn.XLOOKUP(H1492,Calendar!O:O,Calendar!N:N,,-1),""))</f>
        <v/>
      </c>
    </row>
    <row r="1493" spans="34:34" hidden="1" x14ac:dyDescent="0.35">
      <c r="AH1493" s="16" t="str">
        <f>IF(AND(B1493="Premier League",E1493="Live"),_xlfn.XLOOKUP(_xlfn.TEXTJOIN(" vs ",,C1493:D1493),Calendar!G:G,Calendar!B:B),IF(AND(B1493="Premier League",E1493="Highlights"),_xlfn.XLOOKUP(H1493,Calendar!O:O,Calendar!N:N,,-1),""))</f>
        <v/>
      </c>
    </row>
    <row r="1494" spans="34:34" hidden="1" x14ac:dyDescent="0.35">
      <c r="AH1494" s="16" t="str">
        <f>IF(AND(B1494="Premier League",E1494="Live"),_xlfn.XLOOKUP(_xlfn.TEXTJOIN(" vs ",,C1494:D1494),Calendar!G:G,Calendar!B:B),IF(AND(B1494="Premier League",E1494="Highlights"),_xlfn.XLOOKUP(H1494,Calendar!O:O,Calendar!N:N,,-1),""))</f>
        <v/>
      </c>
    </row>
    <row r="1495" spans="34:34" hidden="1" x14ac:dyDescent="0.35">
      <c r="AH1495" s="16" t="str">
        <f>IF(AND(B1495="Premier League",E1495="Live"),_xlfn.XLOOKUP(_xlfn.TEXTJOIN(" vs ",,C1495:D1495),Calendar!G:G,Calendar!B:B),IF(AND(B1495="Premier League",E1495="Highlights"),_xlfn.XLOOKUP(H1495,Calendar!O:O,Calendar!N:N,,-1),""))</f>
        <v/>
      </c>
    </row>
    <row r="1496" spans="34:34" hidden="1" x14ac:dyDescent="0.35">
      <c r="AH1496" s="16" t="str">
        <f>IF(AND(B1496="Premier League",E1496="Live"),_xlfn.XLOOKUP(_xlfn.TEXTJOIN(" vs ",,C1496:D1496),Calendar!G:G,Calendar!B:B),IF(AND(B1496="Premier League",E1496="Highlights"),_xlfn.XLOOKUP(H1496,Calendar!O:O,Calendar!N:N,,-1),""))</f>
        <v/>
      </c>
    </row>
    <row r="1497" spans="34:34" hidden="1" x14ac:dyDescent="0.35">
      <c r="AH1497" s="16" t="str">
        <f>IF(AND(B1497="Premier League",E1497="Live"),_xlfn.XLOOKUP(_xlfn.TEXTJOIN(" vs ",,C1497:D1497),Calendar!G:G,Calendar!B:B),IF(AND(B1497="Premier League",E1497="Highlights"),_xlfn.XLOOKUP(H1497,Calendar!O:O,Calendar!N:N,,-1),""))</f>
        <v/>
      </c>
    </row>
    <row r="1498" spans="34:34" hidden="1" x14ac:dyDescent="0.35">
      <c r="AH1498" s="16" t="str">
        <f>IF(AND(B1498="Premier League",E1498="Live"),_xlfn.XLOOKUP(_xlfn.TEXTJOIN(" vs ",,C1498:D1498),Calendar!G:G,Calendar!B:B),IF(AND(B1498="Premier League",E1498="Highlights"),_xlfn.XLOOKUP(H1498,Calendar!O:O,Calendar!N:N,,-1),""))</f>
        <v/>
      </c>
    </row>
    <row r="1499" spans="34:34" hidden="1" x14ac:dyDescent="0.35">
      <c r="AH1499" s="16" t="str">
        <f>IF(AND(B1499="Premier League",E1499="Live"),_xlfn.XLOOKUP(_xlfn.TEXTJOIN(" vs ",,C1499:D1499),Calendar!G:G,Calendar!B:B),IF(AND(B1499="Premier League",E1499="Highlights"),_xlfn.XLOOKUP(H1499,Calendar!O:O,Calendar!N:N,,-1),""))</f>
        <v/>
      </c>
    </row>
    <row r="1500" spans="34:34" hidden="1" x14ac:dyDescent="0.35">
      <c r="AH1500" s="16" t="str">
        <f>IF(AND(B1500="Premier League",E1500="Live"),_xlfn.XLOOKUP(_xlfn.TEXTJOIN(" vs ",,C1500:D1500),Calendar!G:G,Calendar!B:B),IF(AND(B1500="Premier League",E1500="Highlights"),_xlfn.XLOOKUP(H1500,Calendar!O:O,Calendar!N:N,,-1),""))</f>
        <v/>
      </c>
    </row>
    <row r="1501" spans="34:34" hidden="1" x14ac:dyDescent="0.35">
      <c r="AH1501" s="16" t="str">
        <f>IF(AND(B1501="Premier League",E1501="Live"),_xlfn.XLOOKUP(_xlfn.TEXTJOIN(" vs ",,C1501:D1501),Calendar!G:G,Calendar!B:B),IF(AND(B1501="Premier League",E1501="Highlights"),_xlfn.XLOOKUP(H1501,Calendar!O:O,Calendar!N:N,,-1),""))</f>
        <v/>
      </c>
    </row>
    <row r="1502" spans="34:34" hidden="1" x14ac:dyDescent="0.35">
      <c r="AH1502" s="16" t="str">
        <f>IF(AND(B1502="Premier League",E1502="Live"),_xlfn.XLOOKUP(_xlfn.TEXTJOIN(" vs ",,C1502:D1502),Calendar!G:G,Calendar!B:B),IF(AND(B1502="Premier League",E1502="Highlights"),_xlfn.XLOOKUP(H1502,Calendar!O:O,Calendar!N:N,,-1),""))</f>
        <v/>
      </c>
    </row>
    <row r="1503" spans="34:34" hidden="1" x14ac:dyDescent="0.35">
      <c r="AH1503" s="16" t="str">
        <f>IF(AND(B1503="Premier League",E1503="Live"),_xlfn.XLOOKUP(_xlfn.TEXTJOIN(" vs ",,C1503:D1503),Calendar!G:G,Calendar!B:B),IF(AND(B1503="Premier League",E1503="Highlights"),_xlfn.XLOOKUP(H1503,Calendar!O:O,Calendar!N:N,,-1),""))</f>
        <v/>
      </c>
    </row>
    <row r="1504" spans="34:34" hidden="1" x14ac:dyDescent="0.35">
      <c r="AH1504" s="16" t="str">
        <f>IF(AND(B1504="Premier League",E1504="Live"),_xlfn.XLOOKUP(_xlfn.TEXTJOIN(" vs ",,C1504:D1504),Calendar!G:G,Calendar!B:B),IF(AND(B1504="Premier League",E1504="Highlights"),_xlfn.XLOOKUP(H1504,Calendar!O:O,Calendar!N:N,,-1),""))</f>
        <v/>
      </c>
    </row>
    <row r="1505" spans="34:34" hidden="1" x14ac:dyDescent="0.35">
      <c r="AH1505" s="16" t="str">
        <f>IF(AND(B1505="Premier League",E1505="Live"),_xlfn.XLOOKUP(_xlfn.TEXTJOIN(" vs ",,C1505:D1505),Calendar!G:G,Calendar!B:B),IF(AND(B1505="Premier League",E1505="Highlights"),_xlfn.XLOOKUP(H1505,Calendar!O:O,Calendar!N:N,,-1),""))</f>
        <v/>
      </c>
    </row>
    <row r="1506" spans="34:34" hidden="1" x14ac:dyDescent="0.35">
      <c r="AH1506" s="16" t="str">
        <f>IF(AND(B1506="Premier League",E1506="Live"),_xlfn.XLOOKUP(_xlfn.TEXTJOIN(" vs ",,C1506:D1506),Calendar!G:G,Calendar!B:B),IF(AND(B1506="Premier League",E1506="Highlights"),_xlfn.XLOOKUP(H1506,Calendar!O:O,Calendar!N:N,,-1),""))</f>
        <v/>
      </c>
    </row>
    <row r="1507" spans="34:34" hidden="1" x14ac:dyDescent="0.35">
      <c r="AH1507" s="16" t="str">
        <f>IF(AND(B1507="Premier League",E1507="Live"),_xlfn.XLOOKUP(_xlfn.TEXTJOIN(" vs ",,C1507:D1507),Calendar!G:G,Calendar!B:B),IF(AND(B1507="Premier League",E1507="Highlights"),_xlfn.XLOOKUP(H1507,Calendar!O:O,Calendar!N:N,,-1),""))</f>
        <v/>
      </c>
    </row>
    <row r="1508" spans="34:34" hidden="1" x14ac:dyDescent="0.35">
      <c r="AH1508" s="16" t="str">
        <f>IF(AND(B1508="Premier League",E1508="Live"),_xlfn.XLOOKUP(_xlfn.TEXTJOIN(" vs ",,C1508:D1508),Calendar!G:G,Calendar!B:B),IF(AND(B1508="Premier League",E1508="Highlights"),_xlfn.XLOOKUP(H1508,Calendar!O:O,Calendar!N:N,,-1),""))</f>
        <v/>
      </c>
    </row>
    <row r="1509" spans="34:34" hidden="1" x14ac:dyDescent="0.35">
      <c r="AH1509" s="16" t="str">
        <f>IF(AND(B1509="Premier League",E1509="Live"),_xlfn.XLOOKUP(_xlfn.TEXTJOIN(" vs ",,C1509:D1509),Calendar!G:G,Calendar!B:B),IF(AND(B1509="Premier League",E1509="Highlights"),_xlfn.XLOOKUP(H1509,Calendar!O:O,Calendar!N:N,,-1),""))</f>
        <v/>
      </c>
    </row>
    <row r="1510" spans="34:34" hidden="1" x14ac:dyDescent="0.35">
      <c r="AH1510" s="16" t="str">
        <f>IF(AND(B1510="Premier League",E1510="Live"),_xlfn.XLOOKUP(_xlfn.TEXTJOIN(" vs ",,C1510:D1510),Calendar!G:G,Calendar!B:B),IF(AND(B1510="Premier League",E1510="Highlights"),_xlfn.XLOOKUP(H1510,Calendar!O:O,Calendar!N:N,,-1),""))</f>
        <v/>
      </c>
    </row>
    <row r="1511" spans="34:34" hidden="1" x14ac:dyDescent="0.35">
      <c r="AH1511" s="16" t="str">
        <f>IF(AND(B1511="Premier League",E1511="Live"),_xlfn.XLOOKUP(_xlfn.TEXTJOIN(" vs ",,C1511:D1511),Calendar!G:G,Calendar!B:B),IF(AND(B1511="Premier League",E1511="Highlights"),_xlfn.XLOOKUP(H1511,Calendar!O:O,Calendar!N:N,,-1),""))</f>
        <v/>
      </c>
    </row>
    <row r="1512" spans="34:34" hidden="1" x14ac:dyDescent="0.35">
      <c r="AH1512" s="16" t="str">
        <f>IF(AND(B1512="Premier League",E1512="Live"),_xlfn.XLOOKUP(_xlfn.TEXTJOIN(" vs ",,C1512:D1512),Calendar!G:G,Calendar!B:B),IF(AND(B1512="Premier League",E1512="Highlights"),_xlfn.XLOOKUP(H1512,Calendar!O:O,Calendar!N:N,,-1),""))</f>
        <v/>
      </c>
    </row>
    <row r="1513" spans="34:34" hidden="1" x14ac:dyDescent="0.35">
      <c r="AH1513" s="16" t="str">
        <f>IF(AND(B1513="Premier League",E1513="Live"),_xlfn.XLOOKUP(_xlfn.TEXTJOIN(" vs ",,C1513:D1513),Calendar!G:G,Calendar!B:B),IF(AND(B1513="Premier League",E1513="Highlights"),_xlfn.XLOOKUP(H1513,Calendar!O:O,Calendar!N:N,,-1),""))</f>
        <v/>
      </c>
    </row>
    <row r="1514" spans="34:34" hidden="1" x14ac:dyDescent="0.35">
      <c r="AH1514" s="16" t="str">
        <f>IF(AND(B1514="Premier League",E1514="Live"),_xlfn.XLOOKUP(_xlfn.TEXTJOIN(" vs ",,C1514:D1514),Calendar!G:G,Calendar!B:B),IF(AND(B1514="Premier League",E1514="Highlights"),_xlfn.XLOOKUP(H1514,Calendar!O:O,Calendar!N:N,,-1),""))</f>
        <v/>
      </c>
    </row>
    <row r="1515" spans="34:34" hidden="1" x14ac:dyDescent="0.35">
      <c r="AH1515" s="16" t="str">
        <f>IF(AND(B1515="Premier League",E1515="Live"),_xlfn.XLOOKUP(_xlfn.TEXTJOIN(" vs ",,C1515:D1515),Calendar!G:G,Calendar!B:B),IF(AND(B1515="Premier League",E1515="Highlights"),_xlfn.XLOOKUP(H1515,Calendar!O:O,Calendar!N:N,,-1),""))</f>
        <v/>
      </c>
    </row>
    <row r="1516" spans="34:34" hidden="1" x14ac:dyDescent="0.35">
      <c r="AH1516" s="16" t="str">
        <f>IF(AND(B1516="Premier League",E1516="Live"),_xlfn.XLOOKUP(_xlfn.TEXTJOIN(" vs ",,C1516:D1516),Calendar!G:G,Calendar!B:B),IF(AND(B1516="Premier League",E1516="Highlights"),_xlfn.XLOOKUP(H1516,Calendar!O:O,Calendar!N:N,,-1),""))</f>
        <v/>
      </c>
    </row>
    <row r="1517" spans="34:34" hidden="1" x14ac:dyDescent="0.35">
      <c r="AH1517" s="16" t="str">
        <f>IF(AND(B1517="Premier League",E1517="Live"),_xlfn.XLOOKUP(_xlfn.TEXTJOIN(" vs ",,C1517:D1517),Calendar!G:G,Calendar!B:B),IF(AND(B1517="Premier League",E1517="Highlights"),_xlfn.XLOOKUP(H1517,Calendar!O:O,Calendar!N:N,,-1),""))</f>
        <v/>
      </c>
    </row>
    <row r="1518" spans="34:34" hidden="1" x14ac:dyDescent="0.35">
      <c r="AH1518" s="16" t="str">
        <f>IF(AND(B1518="Premier League",E1518="Live"),_xlfn.XLOOKUP(_xlfn.TEXTJOIN(" vs ",,C1518:D1518),Calendar!G:G,Calendar!B:B),IF(AND(B1518="Premier League",E1518="Highlights"),_xlfn.XLOOKUP(H1518,Calendar!O:O,Calendar!N:N,,-1),""))</f>
        <v/>
      </c>
    </row>
    <row r="1519" spans="34:34" hidden="1" x14ac:dyDescent="0.35">
      <c r="AH1519" s="16" t="str">
        <f>IF(AND(B1519="Premier League",E1519="Live"),_xlfn.XLOOKUP(_xlfn.TEXTJOIN(" vs ",,C1519:D1519),Calendar!G:G,Calendar!B:B),IF(AND(B1519="Premier League",E1519="Highlights"),_xlfn.XLOOKUP(H1519,Calendar!O:O,Calendar!N:N,,-1),""))</f>
        <v/>
      </c>
    </row>
    <row r="1520" spans="34:34" hidden="1" x14ac:dyDescent="0.35">
      <c r="AH1520" s="16" t="str">
        <f>IF(AND(B1520="Premier League",E1520="Live"),_xlfn.XLOOKUP(_xlfn.TEXTJOIN(" vs ",,C1520:D1520),Calendar!G:G,Calendar!B:B),IF(AND(B1520="Premier League",E1520="Highlights"),_xlfn.XLOOKUP(H1520,Calendar!O:O,Calendar!N:N,,-1),""))</f>
        <v/>
      </c>
    </row>
    <row r="1521" spans="34:34" hidden="1" x14ac:dyDescent="0.35">
      <c r="AH1521" s="16" t="str">
        <f>IF(AND(B1521="Premier League",E1521="Live"),_xlfn.XLOOKUP(_xlfn.TEXTJOIN(" vs ",,C1521:D1521),Calendar!G:G,Calendar!B:B),IF(AND(B1521="Premier League",E1521="Highlights"),_xlfn.XLOOKUP(H1521,Calendar!O:O,Calendar!N:N,,-1),""))</f>
        <v/>
      </c>
    </row>
    <row r="1522" spans="34:34" hidden="1" x14ac:dyDescent="0.35">
      <c r="AH1522" s="16" t="str">
        <f>IF(AND(B1522="Premier League",E1522="Live"),_xlfn.XLOOKUP(_xlfn.TEXTJOIN(" vs ",,C1522:D1522),Calendar!G:G,Calendar!B:B),IF(AND(B1522="Premier League",E1522="Highlights"),_xlfn.XLOOKUP(H1522,Calendar!O:O,Calendar!N:N,,-1),""))</f>
        <v/>
      </c>
    </row>
    <row r="1523" spans="34:34" hidden="1" x14ac:dyDescent="0.35">
      <c r="AH1523" s="16" t="str">
        <f>IF(AND(B1523="Premier League",E1523="Live"),_xlfn.XLOOKUP(_xlfn.TEXTJOIN(" vs ",,C1523:D1523),Calendar!G:G,Calendar!B:B),IF(AND(B1523="Premier League",E1523="Highlights"),_xlfn.XLOOKUP(H1523,Calendar!O:O,Calendar!N:N,,-1),""))</f>
        <v/>
      </c>
    </row>
    <row r="1524" spans="34:34" hidden="1" x14ac:dyDescent="0.35">
      <c r="AH1524" s="16" t="str">
        <f>IF(AND(B1524="Premier League",E1524="Live"),_xlfn.XLOOKUP(_xlfn.TEXTJOIN(" vs ",,C1524:D1524),Calendar!G:G,Calendar!B:B),IF(AND(B1524="Premier League",E1524="Highlights"),_xlfn.XLOOKUP(H1524,Calendar!O:O,Calendar!N:N,,-1),""))</f>
        <v/>
      </c>
    </row>
    <row r="1525" spans="34:34" hidden="1" x14ac:dyDescent="0.35">
      <c r="AH1525" s="16" t="str">
        <f>IF(AND(B1525="Premier League",E1525="Live"),_xlfn.XLOOKUP(_xlfn.TEXTJOIN(" vs ",,C1525:D1525),Calendar!G:G,Calendar!B:B),IF(AND(B1525="Premier League",E1525="Highlights"),_xlfn.XLOOKUP(H1525,Calendar!O:O,Calendar!N:N,,-1),""))</f>
        <v/>
      </c>
    </row>
    <row r="1526" spans="34:34" hidden="1" x14ac:dyDescent="0.35">
      <c r="AH1526" s="16" t="str">
        <f>IF(AND(B1526="Premier League",E1526="Live"),_xlfn.XLOOKUP(_xlfn.TEXTJOIN(" vs ",,C1526:D1526),Calendar!G:G,Calendar!B:B),IF(AND(B1526="Premier League",E1526="Highlights"),_xlfn.XLOOKUP(H1526,Calendar!O:O,Calendar!N:N,,-1),""))</f>
        <v/>
      </c>
    </row>
    <row r="1527" spans="34:34" hidden="1" x14ac:dyDescent="0.35">
      <c r="AH1527" s="16" t="str">
        <f>IF(AND(B1527="Premier League",E1527="Live"),_xlfn.XLOOKUP(_xlfn.TEXTJOIN(" vs ",,C1527:D1527),Calendar!G:G,Calendar!B:B),IF(AND(B1527="Premier League",E1527="Highlights"),_xlfn.XLOOKUP(H1527,Calendar!O:O,Calendar!N:N,,-1),""))</f>
        <v/>
      </c>
    </row>
    <row r="1528" spans="34:34" hidden="1" x14ac:dyDescent="0.35">
      <c r="AH1528" s="16" t="str">
        <f>IF(AND(B1528="Premier League",E1528="Live"),_xlfn.XLOOKUP(_xlfn.TEXTJOIN(" vs ",,C1528:D1528),Calendar!G:G,Calendar!B:B),IF(AND(B1528="Premier League",E1528="Highlights"),_xlfn.XLOOKUP(H1528,Calendar!O:O,Calendar!N:N,,-1),""))</f>
        <v/>
      </c>
    </row>
    <row r="1529" spans="34:34" hidden="1" x14ac:dyDescent="0.35">
      <c r="AH1529" s="16" t="str">
        <f>IF(AND(B1529="Premier League",E1529="Live"),_xlfn.XLOOKUP(_xlfn.TEXTJOIN(" vs ",,C1529:D1529),Calendar!G:G,Calendar!B:B),IF(AND(B1529="Premier League",E1529="Highlights"),_xlfn.XLOOKUP(H1529,Calendar!O:O,Calendar!N:N,,-1),""))</f>
        <v/>
      </c>
    </row>
    <row r="1530" spans="34:34" hidden="1" x14ac:dyDescent="0.35">
      <c r="AH1530" s="16" t="str">
        <f>IF(AND(B1530="Premier League",E1530="Live"),_xlfn.XLOOKUP(_xlfn.TEXTJOIN(" vs ",,C1530:D1530),Calendar!G:G,Calendar!B:B),IF(AND(B1530="Premier League",E1530="Highlights"),_xlfn.XLOOKUP(H1530,Calendar!O:O,Calendar!N:N,,-1),""))</f>
        <v/>
      </c>
    </row>
    <row r="1531" spans="34:34" hidden="1" x14ac:dyDescent="0.35">
      <c r="AH1531" s="16" t="str">
        <f>IF(AND(B1531="Premier League",E1531="Live"),_xlfn.XLOOKUP(_xlfn.TEXTJOIN(" vs ",,C1531:D1531),Calendar!G:G,Calendar!B:B),IF(AND(B1531="Premier League",E1531="Highlights"),_xlfn.XLOOKUP(H1531,Calendar!O:O,Calendar!N:N,,-1),""))</f>
        <v/>
      </c>
    </row>
    <row r="1532" spans="34:34" hidden="1" x14ac:dyDescent="0.35">
      <c r="AH1532" s="16" t="str">
        <f>IF(AND(B1532="Premier League",E1532="Live"),_xlfn.XLOOKUP(_xlfn.TEXTJOIN(" vs ",,C1532:D1532),Calendar!G:G,Calendar!B:B),IF(AND(B1532="Premier League",E1532="Highlights"),_xlfn.XLOOKUP(H1532,Calendar!O:O,Calendar!N:N,,-1),""))</f>
        <v/>
      </c>
    </row>
    <row r="1533" spans="34:34" hidden="1" x14ac:dyDescent="0.35">
      <c r="AH1533" s="16" t="str">
        <f>IF(AND(B1533="Premier League",E1533="Live"),_xlfn.XLOOKUP(_xlfn.TEXTJOIN(" vs ",,C1533:D1533),Calendar!G:G,Calendar!B:B),IF(AND(B1533="Premier League",E1533="Highlights"),_xlfn.XLOOKUP(H1533,Calendar!O:O,Calendar!N:N,,-1),""))</f>
        <v/>
      </c>
    </row>
    <row r="1534" spans="34:34" hidden="1" x14ac:dyDescent="0.35">
      <c r="AH1534" s="16" t="str">
        <f>IF(AND(B1534="Premier League",E1534="Live"),_xlfn.XLOOKUP(_xlfn.TEXTJOIN(" vs ",,C1534:D1534),Calendar!G:G,Calendar!B:B),IF(AND(B1534="Premier League",E1534="Highlights"),_xlfn.XLOOKUP(H1534,Calendar!O:O,Calendar!N:N,,-1),""))</f>
        <v/>
      </c>
    </row>
    <row r="1535" spans="34:34" hidden="1" x14ac:dyDescent="0.35">
      <c r="AH1535" s="16" t="str">
        <f>IF(AND(B1535="Premier League",E1535="Live"),_xlfn.XLOOKUP(_xlfn.TEXTJOIN(" vs ",,C1535:D1535),Calendar!G:G,Calendar!B:B),IF(AND(B1535="Premier League",E1535="Highlights"),_xlfn.XLOOKUP(H1535,Calendar!O:O,Calendar!N:N,,-1),""))</f>
        <v/>
      </c>
    </row>
    <row r="1536" spans="34:34" hidden="1" x14ac:dyDescent="0.35">
      <c r="AH1536" s="16" t="str">
        <f>IF(AND(B1536="Premier League",E1536="Live"),_xlfn.XLOOKUP(_xlfn.TEXTJOIN(" vs ",,C1536:D1536),Calendar!G:G,Calendar!B:B),IF(AND(B1536="Premier League",E1536="Highlights"),_xlfn.XLOOKUP(H1536,Calendar!O:O,Calendar!N:N,,-1),""))</f>
        <v/>
      </c>
    </row>
    <row r="1537" spans="34:34" hidden="1" x14ac:dyDescent="0.35">
      <c r="AH1537" s="16" t="str">
        <f>IF(AND(B1537="Premier League",E1537="Live"),_xlfn.XLOOKUP(_xlfn.TEXTJOIN(" vs ",,C1537:D1537),Calendar!G:G,Calendar!B:B),IF(AND(B1537="Premier League",E1537="Highlights"),_xlfn.XLOOKUP(H1537,Calendar!O:O,Calendar!N:N,,-1),""))</f>
        <v/>
      </c>
    </row>
    <row r="1538" spans="34:34" hidden="1" x14ac:dyDescent="0.35">
      <c r="AH1538" s="16" t="str">
        <f>IF(AND(B1538="Premier League",E1538="Live"),_xlfn.XLOOKUP(_xlfn.TEXTJOIN(" vs ",,C1538:D1538),Calendar!G:G,Calendar!B:B),IF(AND(B1538="Premier League",E1538="Highlights"),_xlfn.XLOOKUP(H1538,Calendar!O:O,Calendar!N:N,,-1),""))</f>
        <v/>
      </c>
    </row>
    <row r="1539" spans="34:34" hidden="1" x14ac:dyDescent="0.35">
      <c r="AH1539" s="16" t="str">
        <f>IF(AND(B1539="Premier League",E1539="Live"),_xlfn.XLOOKUP(_xlfn.TEXTJOIN(" vs ",,C1539:D1539),Calendar!G:G,Calendar!B:B),IF(AND(B1539="Premier League",E1539="Highlights"),_xlfn.XLOOKUP(H1539,Calendar!O:O,Calendar!N:N,,-1),""))</f>
        <v/>
      </c>
    </row>
    <row r="1540" spans="34:34" hidden="1" x14ac:dyDescent="0.35">
      <c r="AH1540" s="16" t="str">
        <f>IF(AND(B1540="Premier League",E1540="Live"),_xlfn.XLOOKUP(_xlfn.TEXTJOIN(" vs ",,C1540:D1540),Calendar!G:G,Calendar!B:B),IF(AND(B1540="Premier League",E1540="Highlights"),_xlfn.XLOOKUP(H1540,Calendar!O:O,Calendar!N:N,,-1),""))</f>
        <v/>
      </c>
    </row>
    <row r="1541" spans="34:34" hidden="1" x14ac:dyDescent="0.35">
      <c r="AH1541" s="16" t="str">
        <f>IF(AND(B1541="Premier League",E1541="Live"),_xlfn.XLOOKUP(_xlfn.TEXTJOIN(" vs ",,C1541:D1541),Calendar!G:G,Calendar!B:B),IF(AND(B1541="Premier League",E1541="Highlights"),_xlfn.XLOOKUP(H1541,Calendar!O:O,Calendar!N:N,,-1),""))</f>
        <v/>
      </c>
    </row>
    <row r="1542" spans="34:34" hidden="1" x14ac:dyDescent="0.35">
      <c r="AH1542" s="16" t="str">
        <f>IF(AND(B1542="Premier League",E1542="Live"),_xlfn.XLOOKUP(_xlfn.TEXTJOIN(" vs ",,C1542:D1542),Calendar!G:G,Calendar!B:B),IF(AND(B1542="Premier League",E1542="Highlights"),_xlfn.XLOOKUP(H1542,Calendar!O:O,Calendar!N:N,,-1),""))</f>
        <v/>
      </c>
    </row>
    <row r="1543" spans="34:34" hidden="1" x14ac:dyDescent="0.35">
      <c r="AH1543" s="16" t="str">
        <f>IF(AND(B1543="Premier League",E1543="Live"),_xlfn.XLOOKUP(_xlfn.TEXTJOIN(" vs ",,C1543:D1543),Calendar!G:G,Calendar!B:B),IF(AND(B1543="Premier League",E1543="Highlights"),_xlfn.XLOOKUP(H1543,Calendar!O:O,Calendar!N:N,,-1),""))</f>
        <v/>
      </c>
    </row>
    <row r="1544" spans="34:34" hidden="1" x14ac:dyDescent="0.35">
      <c r="AH1544" s="16" t="str">
        <f>IF(AND(B1544="Premier League",E1544="Live"),_xlfn.XLOOKUP(_xlfn.TEXTJOIN(" vs ",,C1544:D1544),Calendar!G:G,Calendar!B:B),IF(AND(B1544="Premier League",E1544="Highlights"),_xlfn.XLOOKUP(H1544,Calendar!O:O,Calendar!N:N,,-1),""))</f>
        <v/>
      </c>
    </row>
    <row r="1545" spans="34:34" hidden="1" x14ac:dyDescent="0.35">
      <c r="AH1545" s="16" t="str">
        <f>IF(AND(B1545="Premier League",E1545="Live"),_xlfn.XLOOKUP(_xlfn.TEXTJOIN(" vs ",,C1545:D1545),Calendar!G:G,Calendar!B:B),IF(AND(B1545="Premier League",E1545="Highlights"),_xlfn.XLOOKUP(H1545,Calendar!O:O,Calendar!N:N,,-1),""))</f>
        <v/>
      </c>
    </row>
    <row r="1546" spans="34:34" hidden="1" x14ac:dyDescent="0.35">
      <c r="AH1546" s="16" t="str">
        <f>IF(AND(B1546="Premier League",E1546="Live"),_xlfn.XLOOKUP(_xlfn.TEXTJOIN(" vs ",,C1546:D1546),Calendar!G:G,Calendar!B:B),IF(AND(B1546="Premier League",E1546="Highlights"),_xlfn.XLOOKUP(H1546,Calendar!O:O,Calendar!N:N,,-1),""))</f>
        <v/>
      </c>
    </row>
    <row r="1547" spans="34:34" hidden="1" x14ac:dyDescent="0.35">
      <c r="AH1547" s="16" t="str">
        <f>IF(AND(B1547="Premier League",E1547="Live"),_xlfn.XLOOKUP(_xlfn.TEXTJOIN(" vs ",,C1547:D1547),Calendar!G:G,Calendar!B:B),IF(AND(B1547="Premier League",E1547="Highlights"),_xlfn.XLOOKUP(H1547,Calendar!O:O,Calendar!N:N,,-1),""))</f>
        <v/>
      </c>
    </row>
    <row r="1548" spans="34:34" hidden="1" x14ac:dyDescent="0.35">
      <c r="AH1548" s="16" t="str">
        <f>IF(AND(B1548="Premier League",E1548="Live"),_xlfn.XLOOKUP(_xlfn.TEXTJOIN(" vs ",,C1548:D1548),Calendar!G:G,Calendar!B:B),IF(AND(B1548="Premier League",E1548="Highlights"),_xlfn.XLOOKUP(H1548,Calendar!O:O,Calendar!N:N,,-1),""))</f>
        <v/>
      </c>
    </row>
    <row r="1549" spans="34:34" hidden="1" x14ac:dyDescent="0.35">
      <c r="AH1549" s="16" t="str">
        <f>IF(AND(B1549="Premier League",E1549="Live"),_xlfn.XLOOKUP(_xlfn.TEXTJOIN(" vs ",,C1549:D1549),Calendar!G:G,Calendar!B:B),IF(AND(B1549="Premier League",E1549="Highlights"),_xlfn.XLOOKUP(H1549,Calendar!O:O,Calendar!N:N,,-1),""))</f>
        <v/>
      </c>
    </row>
    <row r="1550" spans="34:34" hidden="1" x14ac:dyDescent="0.35">
      <c r="AH1550" s="16" t="str">
        <f>IF(AND(B1550="Premier League",E1550="Live"),_xlfn.XLOOKUP(_xlfn.TEXTJOIN(" vs ",,C1550:D1550),Calendar!G:G,Calendar!B:B),IF(AND(B1550="Premier League",E1550="Highlights"),_xlfn.XLOOKUP(H1550,Calendar!O:O,Calendar!N:N,,-1),""))</f>
        <v/>
      </c>
    </row>
    <row r="1551" spans="34:34" hidden="1" x14ac:dyDescent="0.35">
      <c r="AH1551" s="16" t="str">
        <f>IF(AND(B1551="Premier League",E1551="Live"),_xlfn.XLOOKUP(_xlfn.TEXTJOIN(" vs ",,C1551:D1551),Calendar!G:G,Calendar!B:B),IF(AND(B1551="Premier League",E1551="Highlights"),_xlfn.XLOOKUP(H1551,Calendar!O:O,Calendar!N:N,,-1),""))</f>
        <v/>
      </c>
    </row>
    <row r="1552" spans="34:34" hidden="1" x14ac:dyDescent="0.35">
      <c r="AH1552" s="16" t="str">
        <f>IF(AND(B1552="Premier League",E1552="Live"),_xlfn.XLOOKUP(_xlfn.TEXTJOIN(" vs ",,C1552:D1552),Calendar!G:G,Calendar!B:B),IF(AND(B1552="Premier League",E1552="Highlights"),_xlfn.XLOOKUP(H1552,Calendar!O:O,Calendar!N:N,,-1),""))</f>
        <v/>
      </c>
    </row>
    <row r="1553" spans="34:34" hidden="1" x14ac:dyDescent="0.35">
      <c r="AH1553" s="16" t="str">
        <f>IF(AND(B1553="Premier League",E1553="Live"),_xlfn.XLOOKUP(_xlfn.TEXTJOIN(" vs ",,C1553:D1553),Calendar!G:G,Calendar!B:B),IF(AND(B1553="Premier League",E1553="Highlights"),_xlfn.XLOOKUP(H1553,Calendar!O:O,Calendar!N:N,,-1),""))</f>
        <v/>
      </c>
    </row>
    <row r="1554" spans="34:34" hidden="1" x14ac:dyDescent="0.35">
      <c r="AH1554" s="16" t="str">
        <f>IF(AND(B1554="Premier League",E1554="Live"),_xlfn.XLOOKUP(_xlfn.TEXTJOIN(" vs ",,C1554:D1554),Calendar!G:G,Calendar!B:B),IF(AND(B1554="Premier League",E1554="Highlights"),_xlfn.XLOOKUP(H1554,Calendar!O:O,Calendar!N:N,,-1),""))</f>
        <v/>
      </c>
    </row>
    <row r="1555" spans="34:34" hidden="1" x14ac:dyDescent="0.35">
      <c r="AH1555" s="16" t="str">
        <f>IF(AND(B1555="Premier League",E1555="Live"),_xlfn.XLOOKUP(_xlfn.TEXTJOIN(" vs ",,C1555:D1555),Calendar!G:G,Calendar!B:B),IF(AND(B1555="Premier League",E1555="Highlights"),_xlfn.XLOOKUP(H1555,Calendar!O:O,Calendar!N:N,,-1),""))</f>
        <v/>
      </c>
    </row>
    <row r="1556" spans="34:34" hidden="1" x14ac:dyDescent="0.35">
      <c r="AH1556" s="16" t="str">
        <f>IF(AND(B1556="Premier League",E1556="Live"),_xlfn.XLOOKUP(_xlfn.TEXTJOIN(" vs ",,C1556:D1556),Calendar!G:G,Calendar!B:B),IF(AND(B1556="Premier League",E1556="Highlights"),_xlfn.XLOOKUP(H1556,Calendar!O:O,Calendar!N:N,,-1),""))</f>
        <v/>
      </c>
    </row>
    <row r="1557" spans="34:34" hidden="1" x14ac:dyDescent="0.35">
      <c r="AH1557" s="16" t="str">
        <f>IF(AND(B1557="Premier League",E1557="Live"),_xlfn.XLOOKUP(_xlfn.TEXTJOIN(" vs ",,C1557:D1557),Calendar!G:G,Calendar!B:B),IF(AND(B1557="Premier League",E1557="Highlights"),_xlfn.XLOOKUP(H1557,Calendar!O:O,Calendar!N:N,,-1),""))</f>
        <v/>
      </c>
    </row>
    <row r="1558" spans="34:34" hidden="1" x14ac:dyDescent="0.35">
      <c r="AH1558" s="16" t="str">
        <f>IF(AND(B1558="Premier League",E1558="Live"),_xlfn.XLOOKUP(_xlfn.TEXTJOIN(" vs ",,C1558:D1558),Calendar!G:G,Calendar!B:B),IF(AND(B1558="Premier League",E1558="Highlights"),_xlfn.XLOOKUP(H1558,Calendar!O:O,Calendar!N:N,,-1),""))</f>
        <v/>
      </c>
    </row>
    <row r="1559" spans="34:34" hidden="1" x14ac:dyDescent="0.35">
      <c r="AH1559" s="16" t="str">
        <f>IF(AND(B1559="Premier League",E1559="Live"),_xlfn.XLOOKUP(_xlfn.TEXTJOIN(" vs ",,C1559:D1559),Calendar!G:G,Calendar!B:B),IF(AND(B1559="Premier League",E1559="Highlights"),_xlfn.XLOOKUP(H1559,Calendar!O:O,Calendar!N:N,,-1),""))</f>
        <v/>
      </c>
    </row>
    <row r="1560" spans="34:34" hidden="1" x14ac:dyDescent="0.35">
      <c r="AH1560" s="16" t="str">
        <f>IF(AND(B1560="Premier League",E1560="Live"),_xlfn.XLOOKUP(_xlfn.TEXTJOIN(" vs ",,C1560:D1560),Calendar!G:G,Calendar!B:B),IF(AND(B1560="Premier League",E1560="Highlights"),_xlfn.XLOOKUP(H1560,Calendar!O:O,Calendar!N:N,,-1),""))</f>
        <v/>
      </c>
    </row>
    <row r="1561" spans="34:34" hidden="1" x14ac:dyDescent="0.35">
      <c r="AH1561" s="16" t="str">
        <f>IF(AND(B1561="Premier League",E1561="Live"),_xlfn.XLOOKUP(_xlfn.TEXTJOIN(" vs ",,C1561:D1561),Calendar!G:G,Calendar!B:B),IF(AND(B1561="Premier League",E1561="Highlights"),_xlfn.XLOOKUP(H1561,Calendar!O:O,Calendar!N:N,,-1),""))</f>
        <v/>
      </c>
    </row>
    <row r="1562" spans="34:34" hidden="1" x14ac:dyDescent="0.35">
      <c r="AH1562" s="16" t="str">
        <f>IF(AND(B1562="Premier League",E1562="Live"),_xlfn.XLOOKUP(_xlfn.TEXTJOIN(" vs ",,C1562:D1562),Calendar!G:G,Calendar!B:B),IF(AND(B1562="Premier League",E1562="Highlights"),_xlfn.XLOOKUP(H1562,Calendar!O:O,Calendar!N:N,,-1),""))</f>
        <v/>
      </c>
    </row>
    <row r="1563" spans="34:34" hidden="1" x14ac:dyDescent="0.35">
      <c r="AH1563" s="16" t="str">
        <f>IF(AND(B1563="Premier League",E1563="Live"),_xlfn.XLOOKUP(_xlfn.TEXTJOIN(" vs ",,C1563:D1563),Calendar!G:G,Calendar!B:B),IF(AND(B1563="Premier League",E1563="Highlights"),_xlfn.XLOOKUP(H1563,Calendar!O:O,Calendar!N:N,,-1),""))</f>
        <v/>
      </c>
    </row>
    <row r="1564" spans="34:34" hidden="1" x14ac:dyDescent="0.35">
      <c r="AH1564" s="16" t="str">
        <f>IF(AND(B1564="Premier League",E1564="Live"),_xlfn.XLOOKUP(_xlfn.TEXTJOIN(" vs ",,C1564:D1564),Calendar!G:G,Calendar!B:B),IF(AND(B1564="Premier League",E1564="Highlights"),_xlfn.XLOOKUP(H1564,Calendar!O:O,Calendar!N:N,,-1),""))</f>
        <v/>
      </c>
    </row>
    <row r="1565" spans="34:34" hidden="1" x14ac:dyDescent="0.35">
      <c r="AH1565" s="16" t="str">
        <f>IF(AND(B1565="Premier League",E1565="Live"),_xlfn.XLOOKUP(_xlfn.TEXTJOIN(" vs ",,C1565:D1565),Calendar!G:G,Calendar!B:B),IF(AND(B1565="Premier League",E1565="Highlights"),_xlfn.XLOOKUP(H1565,Calendar!O:O,Calendar!N:N,,-1),""))</f>
        <v/>
      </c>
    </row>
    <row r="1566" spans="34:34" hidden="1" x14ac:dyDescent="0.35">
      <c r="AH1566" s="16" t="str">
        <f>IF(AND(B1566="Premier League",E1566="Live"),_xlfn.XLOOKUP(_xlfn.TEXTJOIN(" vs ",,C1566:D1566),Calendar!G:G,Calendar!B:B),IF(AND(B1566="Premier League",E1566="Highlights"),_xlfn.XLOOKUP(H1566,Calendar!O:O,Calendar!N:N,,-1),""))</f>
        <v/>
      </c>
    </row>
    <row r="1567" spans="34:34" hidden="1" x14ac:dyDescent="0.35">
      <c r="AH1567" s="16" t="str">
        <f>IF(AND(B1567="Premier League",E1567="Live"),_xlfn.XLOOKUP(_xlfn.TEXTJOIN(" vs ",,C1567:D1567),Calendar!G:G,Calendar!B:B),IF(AND(B1567="Premier League",E1567="Highlights"),_xlfn.XLOOKUP(H1567,Calendar!O:O,Calendar!N:N,,-1),""))</f>
        <v/>
      </c>
    </row>
    <row r="1568" spans="34:34" hidden="1" x14ac:dyDescent="0.35">
      <c r="AH1568" s="16" t="str">
        <f>IF(AND(B1568="Premier League",E1568="Live"),_xlfn.XLOOKUP(_xlfn.TEXTJOIN(" vs ",,C1568:D1568),Calendar!G:G,Calendar!B:B),IF(AND(B1568="Premier League",E1568="Highlights"),_xlfn.XLOOKUP(H1568,Calendar!O:O,Calendar!N:N,,-1),""))</f>
        <v/>
      </c>
    </row>
    <row r="1569" spans="34:34" hidden="1" x14ac:dyDescent="0.35">
      <c r="AH1569" s="16" t="str">
        <f>IF(AND(B1569="Premier League",E1569="Live"),_xlfn.XLOOKUP(_xlfn.TEXTJOIN(" vs ",,C1569:D1569),Calendar!G:G,Calendar!B:B),IF(AND(B1569="Premier League",E1569="Highlights"),_xlfn.XLOOKUP(H1569,Calendar!O:O,Calendar!N:N,,-1),""))</f>
        <v/>
      </c>
    </row>
    <row r="1570" spans="34:34" hidden="1" x14ac:dyDescent="0.35">
      <c r="AH1570" s="16" t="str">
        <f>IF(AND(B1570="Premier League",E1570="Live"),_xlfn.XLOOKUP(_xlfn.TEXTJOIN(" vs ",,C1570:D1570),Calendar!G:G,Calendar!B:B),IF(AND(B1570="Premier League",E1570="Highlights"),_xlfn.XLOOKUP(H1570,Calendar!O:O,Calendar!N:N,,-1),""))</f>
        <v/>
      </c>
    </row>
    <row r="1571" spans="34:34" hidden="1" x14ac:dyDescent="0.35">
      <c r="AH1571" s="16" t="str">
        <f>IF(AND(B1571="Premier League",E1571="Live"),_xlfn.XLOOKUP(_xlfn.TEXTJOIN(" vs ",,C1571:D1571),Calendar!G:G,Calendar!B:B),IF(AND(B1571="Premier League",E1571="Highlights"),_xlfn.XLOOKUP(H1571,Calendar!O:O,Calendar!N:N,,-1),""))</f>
        <v/>
      </c>
    </row>
    <row r="1572" spans="34:34" hidden="1" x14ac:dyDescent="0.35">
      <c r="AH1572" s="16" t="str">
        <f>IF(AND(B1572="Premier League",E1572="Live"),_xlfn.XLOOKUP(_xlfn.TEXTJOIN(" vs ",,C1572:D1572),Calendar!G:G,Calendar!B:B),IF(AND(B1572="Premier League",E1572="Highlights"),_xlfn.XLOOKUP(H1572,Calendar!O:O,Calendar!N:N,,-1),""))</f>
        <v/>
      </c>
    </row>
    <row r="1573" spans="34:34" hidden="1" x14ac:dyDescent="0.35">
      <c r="AH1573" s="16" t="str">
        <f>IF(AND(B1573="Premier League",E1573="Live"),_xlfn.XLOOKUP(_xlfn.TEXTJOIN(" vs ",,C1573:D1573),Calendar!G:G,Calendar!B:B),IF(AND(B1573="Premier League",E1573="Highlights"),_xlfn.XLOOKUP(H1573,Calendar!O:O,Calendar!N:N,,-1),""))</f>
        <v/>
      </c>
    </row>
    <row r="1574" spans="34:34" hidden="1" x14ac:dyDescent="0.35">
      <c r="AH1574" s="16" t="str">
        <f>IF(AND(B1574="Premier League",E1574="Live"),_xlfn.XLOOKUP(_xlfn.TEXTJOIN(" vs ",,C1574:D1574),Calendar!G:G,Calendar!B:B),IF(AND(B1574="Premier League",E1574="Highlights"),_xlfn.XLOOKUP(H1574,Calendar!O:O,Calendar!N:N,,-1),""))</f>
        <v/>
      </c>
    </row>
    <row r="1575" spans="34:34" hidden="1" x14ac:dyDescent="0.35">
      <c r="AH1575" s="16" t="str">
        <f>IF(AND(B1575="Premier League",E1575="Live"),_xlfn.XLOOKUP(_xlfn.TEXTJOIN(" vs ",,C1575:D1575),Calendar!G:G,Calendar!B:B),IF(AND(B1575="Premier League",E1575="Highlights"),_xlfn.XLOOKUP(H1575,Calendar!O:O,Calendar!N:N,,-1),""))</f>
        <v/>
      </c>
    </row>
    <row r="1576" spans="34:34" hidden="1" x14ac:dyDescent="0.35">
      <c r="AH1576" s="16" t="str">
        <f>IF(AND(B1576="Premier League",E1576="Live"),_xlfn.XLOOKUP(_xlfn.TEXTJOIN(" vs ",,C1576:D1576),Calendar!G:G,Calendar!B:B),IF(AND(B1576="Premier League",E1576="Highlights"),_xlfn.XLOOKUP(H1576,Calendar!O:O,Calendar!N:N,,-1),""))</f>
        <v/>
      </c>
    </row>
    <row r="1577" spans="34:34" hidden="1" x14ac:dyDescent="0.35">
      <c r="AH1577" s="16" t="str">
        <f>IF(AND(B1577="Premier League",E1577="Live"),_xlfn.XLOOKUP(_xlfn.TEXTJOIN(" vs ",,C1577:D1577),Calendar!G:G,Calendar!B:B),IF(AND(B1577="Premier League",E1577="Highlights"),_xlfn.XLOOKUP(H1577,Calendar!O:O,Calendar!N:N,,-1),""))</f>
        <v/>
      </c>
    </row>
    <row r="1578" spans="34:34" hidden="1" x14ac:dyDescent="0.35">
      <c r="AH1578" s="16" t="str">
        <f>IF(AND(B1578="Premier League",E1578="Live"),_xlfn.XLOOKUP(_xlfn.TEXTJOIN(" vs ",,C1578:D1578),Calendar!G:G,Calendar!B:B),IF(AND(B1578="Premier League",E1578="Highlights"),_xlfn.XLOOKUP(H1578,Calendar!O:O,Calendar!N:N,,-1),""))</f>
        <v/>
      </c>
    </row>
    <row r="1579" spans="34:34" hidden="1" x14ac:dyDescent="0.35">
      <c r="AH1579" s="16" t="str">
        <f>IF(AND(B1579="Premier League",E1579="Live"),_xlfn.XLOOKUP(_xlfn.TEXTJOIN(" vs ",,C1579:D1579),Calendar!G:G,Calendar!B:B),IF(AND(B1579="Premier League",E1579="Highlights"),_xlfn.XLOOKUP(H1579,Calendar!O:O,Calendar!N:N,,-1),""))</f>
        <v/>
      </c>
    </row>
    <row r="1580" spans="34:34" hidden="1" x14ac:dyDescent="0.35">
      <c r="AH1580" s="16" t="str">
        <f>IF(AND(B1580="Premier League",E1580="Live"),_xlfn.XLOOKUP(_xlfn.TEXTJOIN(" vs ",,C1580:D1580),Calendar!G:G,Calendar!B:B),IF(AND(B1580="Premier League",E1580="Highlights"),_xlfn.XLOOKUP(H1580,Calendar!O:O,Calendar!N:N,,-1),""))</f>
        <v/>
      </c>
    </row>
    <row r="1581" spans="34:34" hidden="1" x14ac:dyDescent="0.35">
      <c r="AH1581" s="16" t="str">
        <f>IF(AND(B1581="Premier League",E1581="Live"),_xlfn.XLOOKUP(_xlfn.TEXTJOIN(" vs ",,C1581:D1581),Calendar!G:G,Calendar!B:B),IF(AND(B1581="Premier League",E1581="Highlights"),_xlfn.XLOOKUP(H1581,Calendar!O:O,Calendar!N:N,,-1),""))</f>
        <v/>
      </c>
    </row>
    <row r="1582" spans="34:34" hidden="1" x14ac:dyDescent="0.35">
      <c r="AH1582" s="16" t="str">
        <f>IF(AND(B1582="Premier League",E1582="Live"),_xlfn.XLOOKUP(_xlfn.TEXTJOIN(" vs ",,C1582:D1582),Calendar!G:G,Calendar!B:B),IF(AND(B1582="Premier League",E1582="Highlights"),_xlfn.XLOOKUP(H1582,Calendar!O:O,Calendar!N:N,,-1),""))</f>
        <v/>
      </c>
    </row>
    <row r="1583" spans="34:34" hidden="1" x14ac:dyDescent="0.35">
      <c r="AH1583" s="16" t="str">
        <f>IF(AND(B1583="Premier League",E1583="Live"),_xlfn.XLOOKUP(_xlfn.TEXTJOIN(" vs ",,C1583:D1583),Calendar!G:G,Calendar!B:B),IF(AND(B1583="Premier League",E1583="Highlights"),_xlfn.XLOOKUP(H1583,Calendar!O:O,Calendar!N:N,,-1),""))</f>
        <v/>
      </c>
    </row>
    <row r="1584" spans="34:34" hidden="1" x14ac:dyDescent="0.35">
      <c r="AH1584" s="16" t="str">
        <f>IF(AND(B1584="Premier League",E1584="Live"),_xlfn.XLOOKUP(_xlfn.TEXTJOIN(" vs ",,C1584:D1584),Calendar!G:G,Calendar!B:B),IF(AND(B1584="Premier League",E1584="Highlights"),_xlfn.XLOOKUP(H1584,Calendar!O:O,Calendar!N:N,,-1),""))</f>
        <v/>
      </c>
    </row>
    <row r="1585" spans="34:34" hidden="1" x14ac:dyDescent="0.35">
      <c r="AH1585" s="16" t="str">
        <f>IF(AND(B1585="Premier League",E1585="Live"),_xlfn.XLOOKUP(_xlfn.TEXTJOIN(" vs ",,C1585:D1585),Calendar!G:G,Calendar!B:B),IF(AND(B1585="Premier League",E1585="Highlights"),_xlfn.XLOOKUP(H1585,Calendar!O:O,Calendar!N:N,,-1),""))</f>
        <v/>
      </c>
    </row>
    <row r="1586" spans="34:34" hidden="1" x14ac:dyDescent="0.35">
      <c r="AH1586" s="16" t="str">
        <f>IF(AND(B1586="Premier League",E1586="Live"),_xlfn.XLOOKUP(_xlfn.TEXTJOIN(" vs ",,C1586:D1586),Calendar!G:G,Calendar!B:B),IF(AND(B1586="Premier League",E1586="Highlights"),_xlfn.XLOOKUP(H1586,Calendar!O:O,Calendar!N:N,,-1),""))</f>
        <v/>
      </c>
    </row>
    <row r="1587" spans="34:34" hidden="1" x14ac:dyDescent="0.35">
      <c r="AH1587" s="16" t="str">
        <f>IF(AND(B1587="Premier League",E1587="Live"),_xlfn.XLOOKUP(_xlfn.TEXTJOIN(" vs ",,C1587:D1587),Calendar!G:G,Calendar!B:B),IF(AND(B1587="Premier League",E1587="Highlights"),_xlfn.XLOOKUP(H1587,Calendar!O:O,Calendar!N:N,,-1),""))</f>
        <v/>
      </c>
    </row>
    <row r="1588" spans="34:34" hidden="1" x14ac:dyDescent="0.35">
      <c r="AH1588" s="16" t="str">
        <f>IF(AND(B1588="Premier League",E1588="Live"),_xlfn.XLOOKUP(_xlfn.TEXTJOIN(" vs ",,C1588:D1588),Calendar!G:G,Calendar!B:B),IF(AND(B1588="Premier League",E1588="Highlights"),_xlfn.XLOOKUP(H1588,Calendar!O:O,Calendar!N:N,,-1),""))</f>
        <v/>
      </c>
    </row>
    <row r="1589" spans="34:34" hidden="1" x14ac:dyDescent="0.35">
      <c r="AH1589" s="16" t="str">
        <f>IF(AND(B1589="Premier League",E1589="Live"),_xlfn.XLOOKUP(_xlfn.TEXTJOIN(" vs ",,C1589:D1589),Calendar!G:G,Calendar!B:B),IF(AND(B1589="Premier League",E1589="Highlights"),_xlfn.XLOOKUP(H1589,Calendar!O:O,Calendar!N:N,,-1),""))</f>
        <v/>
      </c>
    </row>
    <row r="1590" spans="34:34" hidden="1" x14ac:dyDescent="0.35">
      <c r="AH1590" s="16" t="str">
        <f>IF(AND(B1590="Premier League",E1590="Live"),_xlfn.XLOOKUP(_xlfn.TEXTJOIN(" vs ",,C1590:D1590),Calendar!G:G,Calendar!B:B),IF(AND(B1590="Premier League",E1590="Highlights"),_xlfn.XLOOKUP(H1590,Calendar!O:O,Calendar!N:N,,-1),""))</f>
        <v/>
      </c>
    </row>
    <row r="1591" spans="34:34" hidden="1" x14ac:dyDescent="0.35">
      <c r="AH1591" s="16" t="str">
        <f>IF(AND(B1591="Premier League",E1591="Live"),_xlfn.XLOOKUP(_xlfn.TEXTJOIN(" vs ",,C1591:D1591),Calendar!G:G,Calendar!B:B),IF(AND(B1591="Premier League",E1591="Highlights"),_xlfn.XLOOKUP(H1591,Calendar!O:O,Calendar!N:N,,-1),""))</f>
        <v/>
      </c>
    </row>
    <row r="1592" spans="34:34" hidden="1" x14ac:dyDescent="0.35">
      <c r="AH1592" s="16" t="str">
        <f>IF(AND(B1592="Premier League",E1592="Live"),_xlfn.XLOOKUP(_xlfn.TEXTJOIN(" vs ",,C1592:D1592),Calendar!G:G,Calendar!B:B),IF(AND(B1592="Premier League",E1592="Highlights"),_xlfn.XLOOKUP(H1592,Calendar!O:O,Calendar!N:N,,-1),""))</f>
        <v/>
      </c>
    </row>
    <row r="1593" spans="34:34" hidden="1" x14ac:dyDescent="0.35">
      <c r="AH1593" s="16" t="str">
        <f>IF(AND(B1593="Premier League",E1593="Live"),_xlfn.XLOOKUP(_xlfn.TEXTJOIN(" vs ",,C1593:D1593),Calendar!G:G,Calendar!B:B),IF(AND(B1593="Premier League",E1593="Highlights"),_xlfn.XLOOKUP(H1593,Calendar!O:O,Calendar!N:N,,-1),""))</f>
        <v/>
      </c>
    </row>
    <row r="1594" spans="34:34" hidden="1" x14ac:dyDescent="0.35">
      <c r="AH1594" s="16" t="str">
        <f>IF(AND(B1594="Premier League",E1594="Live"),_xlfn.XLOOKUP(_xlfn.TEXTJOIN(" vs ",,C1594:D1594),Calendar!G:G,Calendar!B:B),IF(AND(B1594="Premier League",E1594="Highlights"),_xlfn.XLOOKUP(H1594,Calendar!O:O,Calendar!N:N,,-1),""))</f>
        <v/>
      </c>
    </row>
    <row r="1595" spans="34:34" hidden="1" x14ac:dyDescent="0.35">
      <c r="AH1595" s="16" t="str">
        <f>IF(AND(B1595="Premier League",E1595="Live"),_xlfn.XLOOKUP(_xlfn.TEXTJOIN(" vs ",,C1595:D1595),Calendar!G:G,Calendar!B:B),IF(AND(B1595="Premier League",E1595="Highlights"),_xlfn.XLOOKUP(H1595,Calendar!O:O,Calendar!N:N,,-1),""))</f>
        <v/>
      </c>
    </row>
    <row r="1596" spans="34:34" hidden="1" x14ac:dyDescent="0.35">
      <c r="AH1596" s="16" t="str">
        <f>IF(AND(B1596="Premier League",E1596="Live"),_xlfn.XLOOKUP(_xlfn.TEXTJOIN(" vs ",,C1596:D1596),Calendar!G:G,Calendar!B:B),IF(AND(B1596="Premier League",E1596="Highlights"),_xlfn.XLOOKUP(H1596,Calendar!O:O,Calendar!N:N,,-1),""))</f>
        <v/>
      </c>
    </row>
    <row r="1597" spans="34:34" hidden="1" x14ac:dyDescent="0.35">
      <c r="AH1597" s="16" t="str">
        <f>IF(AND(B1597="Premier League",E1597="Live"),_xlfn.XLOOKUP(_xlfn.TEXTJOIN(" vs ",,C1597:D1597),Calendar!G:G,Calendar!B:B),IF(AND(B1597="Premier League",E1597="Highlights"),_xlfn.XLOOKUP(H1597,Calendar!O:O,Calendar!N:N,,-1),""))</f>
        <v/>
      </c>
    </row>
    <row r="1598" spans="34:34" hidden="1" x14ac:dyDescent="0.35">
      <c r="AH1598" s="16" t="str">
        <f>IF(AND(B1598="Premier League",E1598="Live"),_xlfn.XLOOKUP(_xlfn.TEXTJOIN(" vs ",,C1598:D1598),Calendar!G:G,Calendar!B:B),IF(AND(B1598="Premier League",E1598="Highlights"),_xlfn.XLOOKUP(H1598,Calendar!O:O,Calendar!N:N,,-1),""))</f>
        <v/>
      </c>
    </row>
    <row r="1599" spans="34:34" hidden="1" x14ac:dyDescent="0.35">
      <c r="AH1599" s="16" t="str">
        <f>IF(AND(B1599="Premier League",E1599="Live"),_xlfn.XLOOKUP(_xlfn.TEXTJOIN(" vs ",,C1599:D1599),Calendar!G:G,Calendar!B:B),IF(AND(B1599="Premier League",E1599="Highlights"),_xlfn.XLOOKUP(H1599,Calendar!O:O,Calendar!N:N,,-1),""))</f>
        <v/>
      </c>
    </row>
    <row r="1600" spans="34:34" hidden="1" x14ac:dyDescent="0.35">
      <c r="AH1600" s="16" t="str">
        <f>IF(AND(B1600="Premier League",E1600="Live"),_xlfn.XLOOKUP(_xlfn.TEXTJOIN(" vs ",,C1600:D1600),Calendar!G:G,Calendar!B:B),IF(AND(B1600="Premier League",E1600="Highlights"),_xlfn.XLOOKUP(H1600,Calendar!O:O,Calendar!N:N,,-1),""))</f>
        <v/>
      </c>
    </row>
    <row r="1601" spans="34:34" hidden="1" x14ac:dyDescent="0.35">
      <c r="AH1601" s="16" t="str">
        <f>IF(AND(B1601="Premier League",E1601="Live"),_xlfn.XLOOKUP(_xlfn.TEXTJOIN(" vs ",,C1601:D1601),Calendar!G:G,Calendar!B:B),IF(AND(B1601="Premier League",E1601="Highlights"),_xlfn.XLOOKUP(H1601,Calendar!O:O,Calendar!N:N,,-1),""))</f>
        <v/>
      </c>
    </row>
    <row r="1602" spans="34:34" hidden="1" x14ac:dyDescent="0.35">
      <c r="AH1602" s="16" t="str">
        <f>IF(AND(B1602="Premier League",E1602="Live"),_xlfn.XLOOKUP(_xlfn.TEXTJOIN(" vs ",,C1602:D1602),Calendar!G:G,Calendar!B:B),IF(AND(B1602="Premier League",E1602="Highlights"),_xlfn.XLOOKUP(H1602,Calendar!O:O,Calendar!N:N,,-1),""))</f>
        <v/>
      </c>
    </row>
    <row r="1603" spans="34:34" hidden="1" x14ac:dyDescent="0.35">
      <c r="AH1603" s="16" t="str">
        <f>IF(AND(B1603="Premier League",E1603="Live"),_xlfn.XLOOKUP(_xlfn.TEXTJOIN(" vs ",,C1603:D1603),Calendar!G:G,Calendar!B:B),IF(AND(B1603="Premier League",E1603="Highlights"),_xlfn.XLOOKUP(H1603,Calendar!O:O,Calendar!N:N,,-1),""))</f>
        <v/>
      </c>
    </row>
    <row r="1604" spans="34:34" hidden="1" x14ac:dyDescent="0.35">
      <c r="AH1604" s="16" t="str">
        <f>IF(AND(B1604="Premier League",E1604="Live"),_xlfn.XLOOKUP(_xlfn.TEXTJOIN(" vs ",,C1604:D1604),Calendar!G:G,Calendar!B:B),IF(AND(B1604="Premier League",E1604="Highlights"),_xlfn.XLOOKUP(H1604,Calendar!O:O,Calendar!N:N,,-1),""))</f>
        <v/>
      </c>
    </row>
    <row r="1605" spans="34:34" hidden="1" x14ac:dyDescent="0.35">
      <c r="AH1605" s="16" t="str">
        <f>IF(AND(B1605="Premier League",E1605="Live"),_xlfn.XLOOKUP(_xlfn.TEXTJOIN(" vs ",,C1605:D1605),Calendar!G:G,Calendar!B:B),IF(AND(B1605="Premier League",E1605="Highlights"),_xlfn.XLOOKUP(H1605,Calendar!O:O,Calendar!N:N,,-1),""))</f>
        <v/>
      </c>
    </row>
    <row r="1606" spans="34:34" hidden="1" x14ac:dyDescent="0.35">
      <c r="AH1606" s="16" t="str">
        <f>IF(AND(B1606="Premier League",E1606="Live"),_xlfn.XLOOKUP(_xlfn.TEXTJOIN(" vs ",,C1606:D1606),Calendar!G:G,Calendar!B:B),IF(AND(B1606="Premier League",E1606="Highlights"),_xlfn.XLOOKUP(H1606,Calendar!O:O,Calendar!N:N,,-1),""))</f>
        <v/>
      </c>
    </row>
    <row r="1607" spans="34:34" hidden="1" x14ac:dyDescent="0.35">
      <c r="AH1607" s="16" t="str">
        <f>IF(AND(B1607="Premier League",E1607="Live"),_xlfn.XLOOKUP(_xlfn.TEXTJOIN(" vs ",,C1607:D1607),Calendar!G:G,Calendar!B:B),IF(AND(B1607="Premier League",E1607="Highlights"),_xlfn.XLOOKUP(H1607,Calendar!O:O,Calendar!N:N,,-1),""))</f>
        <v/>
      </c>
    </row>
    <row r="1608" spans="34:34" hidden="1" x14ac:dyDescent="0.35">
      <c r="AH1608" s="16" t="str">
        <f>IF(AND(B1608="Premier League",E1608="Live"),_xlfn.XLOOKUP(_xlfn.TEXTJOIN(" vs ",,C1608:D1608),Calendar!G:G,Calendar!B:B),IF(AND(B1608="Premier League",E1608="Highlights"),_xlfn.XLOOKUP(H1608,Calendar!O:O,Calendar!N:N,,-1),""))</f>
        <v/>
      </c>
    </row>
    <row r="1609" spans="34:34" hidden="1" x14ac:dyDescent="0.35">
      <c r="AH1609" s="16" t="str">
        <f>IF(AND(B1609="Premier League",E1609="Live"),_xlfn.XLOOKUP(_xlfn.TEXTJOIN(" vs ",,C1609:D1609),Calendar!G:G,Calendar!B:B),IF(AND(B1609="Premier League",E1609="Highlights"),_xlfn.XLOOKUP(H1609,Calendar!O:O,Calendar!N:N,,-1),""))</f>
        <v/>
      </c>
    </row>
    <row r="1610" spans="34:34" hidden="1" x14ac:dyDescent="0.35">
      <c r="AH1610" s="16" t="str">
        <f>IF(AND(B1610="Premier League",E1610="Live"),_xlfn.XLOOKUP(_xlfn.TEXTJOIN(" vs ",,C1610:D1610),Calendar!G:G,Calendar!B:B),IF(AND(B1610="Premier League",E1610="Highlights"),_xlfn.XLOOKUP(H1610,Calendar!O:O,Calendar!N:N,,-1),""))</f>
        <v/>
      </c>
    </row>
    <row r="1611" spans="34:34" hidden="1" x14ac:dyDescent="0.35">
      <c r="AH1611" s="16" t="str">
        <f>IF(AND(B1611="Premier League",E1611="Live"),_xlfn.XLOOKUP(_xlfn.TEXTJOIN(" vs ",,C1611:D1611),Calendar!G:G,Calendar!B:B),IF(AND(B1611="Premier League",E1611="Highlights"),_xlfn.XLOOKUP(H1611,Calendar!O:O,Calendar!N:N,,-1),""))</f>
        <v/>
      </c>
    </row>
    <row r="1612" spans="34:34" hidden="1" x14ac:dyDescent="0.35">
      <c r="AH1612" s="16" t="str">
        <f>IF(AND(B1612="Premier League",E1612="Live"),_xlfn.XLOOKUP(_xlfn.TEXTJOIN(" vs ",,C1612:D1612),Calendar!G:G,Calendar!B:B),IF(AND(B1612="Premier League",E1612="Highlights"),_xlfn.XLOOKUP(H1612,Calendar!O:O,Calendar!N:N,,-1),""))</f>
        <v/>
      </c>
    </row>
    <row r="1613" spans="34:34" hidden="1" x14ac:dyDescent="0.35">
      <c r="AH1613" s="16" t="str">
        <f>IF(AND(B1613="Premier League",E1613="Live"),_xlfn.XLOOKUP(_xlfn.TEXTJOIN(" vs ",,C1613:D1613),Calendar!G:G,Calendar!B:B),IF(AND(B1613="Premier League",E1613="Highlights"),_xlfn.XLOOKUP(H1613,Calendar!O:O,Calendar!N:N,,-1),""))</f>
        <v/>
      </c>
    </row>
    <row r="1614" spans="34:34" hidden="1" x14ac:dyDescent="0.35">
      <c r="AH1614" s="16" t="str">
        <f>IF(AND(B1614="Premier League",E1614="Live"),_xlfn.XLOOKUP(_xlfn.TEXTJOIN(" vs ",,C1614:D1614),Calendar!G:G,Calendar!B:B),IF(AND(B1614="Premier League",E1614="Highlights"),_xlfn.XLOOKUP(H1614,Calendar!O:O,Calendar!N:N,,-1),""))</f>
        <v/>
      </c>
    </row>
    <row r="1615" spans="34:34" hidden="1" x14ac:dyDescent="0.35">
      <c r="AH1615" s="16" t="str">
        <f>IF(AND(B1615="Premier League",E1615="Live"),_xlfn.XLOOKUP(_xlfn.TEXTJOIN(" vs ",,C1615:D1615),Calendar!G:G,Calendar!B:B),IF(AND(B1615="Premier League",E1615="Highlights"),_xlfn.XLOOKUP(H1615,Calendar!O:O,Calendar!N:N,,-1),""))</f>
        <v/>
      </c>
    </row>
    <row r="1616" spans="34:34" hidden="1" x14ac:dyDescent="0.35">
      <c r="AH1616" s="16" t="str">
        <f>IF(AND(B1616="Premier League",E1616="Live"),_xlfn.XLOOKUP(_xlfn.TEXTJOIN(" vs ",,C1616:D1616),Calendar!G:G,Calendar!B:B),IF(AND(B1616="Premier League",E1616="Highlights"),_xlfn.XLOOKUP(H1616,Calendar!O:O,Calendar!N:N,,-1),""))</f>
        <v/>
      </c>
    </row>
    <row r="1617" spans="34:34" hidden="1" x14ac:dyDescent="0.35">
      <c r="AH1617" s="16" t="str">
        <f>IF(AND(B1617="Premier League",E1617="Live"),_xlfn.XLOOKUP(_xlfn.TEXTJOIN(" vs ",,C1617:D1617),Calendar!G:G,Calendar!B:B),IF(AND(B1617="Premier League",E1617="Highlights"),_xlfn.XLOOKUP(H1617,Calendar!O:O,Calendar!N:N,,-1),""))</f>
        <v/>
      </c>
    </row>
    <row r="1618" spans="34:34" hidden="1" x14ac:dyDescent="0.35">
      <c r="AH1618" s="16" t="str">
        <f>IF(AND(B1618="Premier League",E1618="Live"),_xlfn.XLOOKUP(_xlfn.TEXTJOIN(" vs ",,C1618:D1618),Calendar!G:G,Calendar!B:B),IF(AND(B1618="Premier League",E1618="Highlights"),_xlfn.XLOOKUP(H1618,Calendar!O:O,Calendar!N:N,,-1),""))</f>
        <v/>
      </c>
    </row>
    <row r="1619" spans="34:34" hidden="1" x14ac:dyDescent="0.35">
      <c r="AH1619" s="16" t="str">
        <f>IF(AND(B1619="Premier League",E1619="Live"),_xlfn.XLOOKUP(_xlfn.TEXTJOIN(" vs ",,C1619:D1619),Calendar!G:G,Calendar!B:B),IF(AND(B1619="Premier League",E1619="Highlights"),_xlfn.XLOOKUP(H1619,Calendar!O:O,Calendar!N:N,,-1),""))</f>
        <v/>
      </c>
    </row>
    <row r="1620" spans="34:34" hidden="1" x14ac:dyDescent="0.35">
      <c r="AH1620" s="16" t="str">
        <f>IF(AND(B1620="Premier League",E1620="Live"),_xlfn.XLOOKUP(_xlfn.TEXTJOIN(" vs ",,C1620:D1620),Calendar!G:G,Calendar!B:B),IF(AND(B1620="Premier League",E1620="Highlights"),_xlfn.XLOOKUP(H1620,Calendar!O:O,Calendar!N:N,,-1),""))</f>
        <v/>
      </c>
    </row>
    <row r="1621" spans="34:34" hidden="1" x14ac:dyDescent="0.35">
      <c r="AH1621" s="16" t="str">
        <f>IF(AND(B1621="Premier League",E1621="Live"),_xlfn.XLOOKUP(_xlfn.TEXTJOIN(" vs ",,C1621:D1621),Calendar!G:G,Calendar!B:B),IF(AND(B1621="Premier League",E1621="Highlights"),_xlfn.XLOOKUP(H1621,Calendar!O:O,Calendar!N:N,,-1),""))</f>
        <v/>
      </c>
    </row>
    <row r="1622" spans="34:34" hidden="1" x14ac:dyDescent="0.35">
      <c r="AH1622" s="16" t="str">
        <f>IF(AND(B1622="Premier League",E1622="Live"),_xlfn.XLOOKUP(_xlfn.TEXTJOIN(" vs ",,C1622:D1622),Calendar!G:G,Calendar!B:B),IF(AND(B1622="Premier League",E1622="Highlights"),_xlfn.XLOOKUP(H1622,Calendar!O:O,Calendar!N:N,,-1),""))</f>
        <v/>
      </c>
    </row>
    <row r="1623" spans="34:34" hidden="1" x14ac:dyDescent="0.35">
      <c r="AH1623" s="16" t="str">
        <f>IF(AND(B1623="Premier League",E1623="Live"),_xlfn.XLOOKUP(_xlfn.TEXTJOIN(" vs ",,C1623:D1623),Calendar!G:G,Calendar!B:B),IF(AND(B1623="Premier League",E1623="Highlights"),_xlfn.XLOOKUP(H1623,Calendar!O:O,Calendar!N:N,,-1),""))</f>
        <v/>
      </c>
    </row>
    <row r="1624" spans="34:34" hidden="1" x14ac:dyDescent="0.35">
      <c r="AH1624" s="16" t="str">
        <f>IF(AND(B1624="Premier League",E1624="Live"),_xlfn.XLOOKUP(_xlfn.TEXTJOIN(" vs ",,C1624:D1624),Calendar!G:G,Calendar!B:B),IF(AND(B1624="Premier League",E1624="Highlights"),_xlfn.XLOOKUP(H1624,Calendar!O:O,Calendar!N:N,,-1),""))</f>
        <v/>
      </c>
    </row>
    <row r="1625" spans="34:34" hidden="1" x14ac:dyDescent="0.35">
      <c r="AH1625" s="16" t="str">
        <f>IF(AND(B1625="Premier League",E1625="Live"),_xlfn.XLOOKUP(_xlfn.TEXTJOIN(" vs ",,C1625:D1625),Calendar!G:G,Calendar!B:B),IF(AND(B1625="Premier League",E1625="Highlights"),_xlfn.XLOOKUP(H1625,Calendar!O:O,Calendar!N:N,,-1),""))</f>
        <v/>
      </c>
    </row>
    <row r="1626" spans="34:34" hidden="1" x14ac:dyDescent="0.35">
      <c r="AH1626" s="16" t="str">
        <f>IF(AND(B1626="Premier League",E1626="Live"),_xlfn.XLOOKUP(_xlfn.TEXTJOIN(" vs ",,C1626:D1626),Calendar!G:G,Calendar!B:B),IF(AND(B1626="Premier League",E1626="Highlights"),_xlfn.XLOOKUP(H1626,Calendar!O:O,Calendar!N:N,,-1),""))</f>
        <v/>
      </c>
    </row>
    <row r="1627" spans="34:34" hidden="1" x14ac:dyDescent="0.35">
      <c r="AH1627" s="16" t="str">
        <f>IF(AND(B1627="Premier League",E1627="Live"),_xlfn.XLOOKUP(_xlfn.TEXTJOIN(" vs ",,C1627:D1627),Calendar!G:G,Calendar!B:B),IF(AND(B1627="Premier League",E1627="Highlights"),_xlfn.XLOOKUP(H1627,Calendar!O:O,Calendar!N:N,,-1),""))</f>
        <v/>
      </c>
    </row>
    <row r="1628" spans="34:34" hidden="1" x14ac:dyDescent="0.35">
      <c r="AH1628" s="16" t="str">
        <f>IF(AND(B1628="Premier League",E1628="Live"),_xlfn.XLOOKUP(_xlfn.TEXTJOIN(" vs ",,C1628:D1628),Calendar!G:G,Calendar!B:B),IF(AND(B1628="Premier League",E1628="Highlights"),_xlfn.XLOOKUP(H1628,Calendar!O:O,Calendar!N:N,,-1),""))</f>
        <v/>
      </c>
    </row>
    <row r="1629" spans="34:34" hidden="1" x14ac:dyDescent="0.35">
      <c r="AH1629" s="16" t="str">
        <f>IF(AND(B1629="Premier League",E1629="Live"),_xlfn.XLOOKUP(_xlfn.TEXTJOIN(" vs ",,C1629:D1629),Calendar!G:G,Calendar!B:B),IF(AND(B1629="Premier League",E1629="Highlights"),_xlfn.XLOOKUP(H1629,Calendar!O:O,Calendar!N:N,,-1),""))</f>
        <v/>
      </c>
    </row>
    <row r="1630" spans="34:34" hidden="1" x14ac:dyDescent="0.35">
      <c r="AH1630" s="16" t="str">
        <f>IF(AND(B1630="Premier League",E1630="Live"),_xlfn.XLOOKUP(_xlfn.TEXTJOIN(" vs ",,C1630:D1630),Calendar!G:G,Calendar!B:B),IF(AND(B1630="Premier League",E1630="Highlights"),_xlfn.XLOOKUP(H1630,Calendar!O:O,Calendar!N:N,,-1),""))</f>
        <v/>
      </c>
    </row>
    <row r="1631" spans="34:34" hidden="1" x14ac:dyDescent="0.35">
      <c r="AH1631" s="16" t="str">
        <f>IF(AND(B1631="Premier League",E1631="Live"),_xlfn.XLOOKUP(_xlfn.TEXTJOIN(" vs ",,C1631:D1631),Calendar!G:G,Calendar!B:B),IF(AND(B1631="Premier League",E1631="Highlights"),_xlfn.XLOOKUP(H1631,Calendar!O:O,Calendar!N:N,,-1),""))</f>
        <v/>
      </c>
    </row>
    <row r="1632" spans="34:34" hidden="1" x14ac:dyDescent="0.35">
      <c r="AH1632" s="16" t="str">
        <f>IF(AND(B1632="Premier League",E1632="Live"),_xlfn.XLOOKUP(_xlfn.TEXTJOIN(" vs ",,C1632:D1632),Calendar!G:G,Calendar!B:B),IF(AND(B1632="Premier League",E1632="Highlights"),_xlfn.XLOOKUP(H1632,Calendar!O:O,Calendar!N:N,,-1),""))</f>
        <v/>
      </c>
    </row>
    <row r="1633" spans="34:34" hidden="1" x14ac:dyDescent="0.35">
      <c r="AH1633" s="16" t="str">
        <f>IF(AND(B1633="Premier League",E1633="Live"),_xlfn.XLOOKUP(_xlfn.TEXTJOIN(" vs ",,C1633:D1633),Calendar!G:G,Calendar!B:B),IF(AND(B1633="Premier League",E1633="Highlights"),_xlfn.XLOOKUP(H1633,Calendar!O:O,Calendar!N:N,,-1),""))</f>
        <v/>
      </c>
    </row>
    <row r="1634" spans="34:34" hidden="1" x14ac:dyDescent="0.35">
      <c r="AH1634" s="16" t="str">
        <f>IF(AND(B1634="Premier League",E1634="Live"),_xlfn.XLOOKUP(_xlfn.TEXTJOIN(" vs ",,C1634:D1634),Calendar!G:G,Calendar!B:B),IF(AND(B1634="Premier League",E1634="Highlights"),_xlfn.XLOOKUP(H1634,Calendar!O:O,Calendar!N:N,,-1),""))</f>
        <v/>
      </c>
    </row>
    <row r="1635" spans="34:34" hidden="1" x14ac:dyDescent="0.35">
      <c r="AH1635" s="16" t="str">
        <f>IF(AND(B1635="Premier League",E1635="Live"),_xlfn.XLOOKUP(_xlfn.TEXTJOIN(" vs ",,C1635:D1635),Calendar!G:G,Calendar!B:B),IF(AND(B1635="Premier League",E1635="Highlights"),_xlfn.XLOOKUP(H1635,Calendar!O:O,Calendar!N:N,,-1),""))</f>
        <v/>
      </c>
    </row>
    <row r="1636" spans="34:34" hidden="1" x14ac:dyDescent="0.35">
      <c r="AH1636" s="16" t="str">
        <f>IF(AND(B1636="Premier League",E1636="Live"),_xlfn.XLOOKUP(_xlfn.TEXTJOIN(" vs ",,C1636:D1636),Calendar!G:G,Calendar!B:B),IF(AND(B1636="Premier League",E1636="Highlights"),_xlfn.XLOOKUP(H1636,Calendar!O:O,Calendar!N:N,,-1),""))</f>
        <v/>
      </c>
    </row>
    <row r="1637" spans="34:34" hidden="1" x14ac:dyDescent="0.35">
      <c r="AH1637" s="16" t="str">
        <f>IF(AND(B1637="Premier League",E1637="Live"),_xlfn.XLOOKUP(_xlfn.TEXTJOIN(" vs ",,C1637:D1637),Calendar!G:G,Calendar!B:B),IF(AND(B1637="Premier League",E1637="Highlights"),_xlfn.XLOOKUP(H1637,Calendar!O:O,Calendar!N:N,,-1),""))</f>
        <v/>
      </c>
    </row>
    <row r="1638" spans="34:34" hidden="1" x14ac:dyDescent="0.35">
      <c r="AH1638" s="16" t="str">
        <f>IF(AND(B1638="Premier League",E1638="Live"),_xlfn.XLOOKUP(_xlfn.TEXTJOIN(" vs ",,C1638:D1638),Calendar!G:G,Calendar!B:B),IF(AND(B1638="Premier League",E1638="Highlights"),_xlfn.XLOOKUP(H1638,Calendar!O:O,Calendar!N:N,,-1),""))</f>
        <v/>
      </c>
    </row>
    <row r="1639" spans="34:34" hidden="1" x14ac:dyDescent="0.35">
      <c r="AH1639" s="16" t="str">
        <f>IF(AND(B1639="Premier League",E1639="Live"),_xlfn.XLOOKUP(_xlfn.TEXTJOIN(" vs ",,C1639:D1639),Calendar!G:G,Calendar!B:B),IF(AND(B1639="Premier League",E1639="Highlights"),_xlfn.XLOOKUP(H1639,Calendar!O:O,Calendar!N:N,,-1),""))</f>
        <v/>
      </c>
    </row>
    <row r="1640" spans="34:34" hidden="1" x14ac:dyDescent="0.35">
      <c r="AH1640" s="16" t="str">
        <f>IF(AND(B1640="Premier League",E1640="Live"),_xlfn.XLOOKUP(_xlfn.TEXTJOIN(" vs ",,C1640:D1640),Calendar!G:G,Calendar!B:B),IF(AND(B1640="Premier League",E1640="Highlights"),_xlfn.XLOOKUP(H1640,Calendar!O:O,Calendar!N:N,,-1),""))</f>
        <v/>
      </c>
    </row>
    <row r="1641" spans="34:34" hidden="1" x14ac:dyDescent="0.35">
      <c r="AH1641" s="16" t="str">
        <f>IF(AND(B1641="Premier League",E1641="Live"),_xlfn.XLOOKUP(_xlfn.TEXTJOIN(" vs ",,C1641:D1641),Calendar!G:G,Calendar!B:B),IF(AND(B1641="Premier League",E1641="Highlights"),_xlfn.XLOOKUP(H1641,Calendar!O:O,Calendar!N:N,,-1),""))</f>
        <v/>
      </c>
    </row>
    <row r="1642" spans="34:34" hidden="1" x14ac:dyDescent="0.35">
      <c r="AH1642" s="16" t="str">
        <f>IF(AND(B1642="Premier League",E1642="Live"),_xlfn.XLOOKUP(_xlfn.TEXTJOIN(" vs ",,C1642:D1642),Calendar!G:G,Calendar!B:B),IF(AND(B1642="Premier League",E1642="Highlights"),_xlfn.XLOOKUP(H1642,Calendar!O:O,Calendar!N:N,,-1),""))</f>
        <v/>
      </c>
    </row>
    <row r="1643" spans="34:34" hidden="1" x14ac:dyDescent="0.35">
      <c r="AH1643" s="16" t="str">
        <f>IF(AND(B1643="Premier League",E1643="Live"),_xlfn.XLOOKUP(_xlfn.TEXTJOIN(" vs ",,C1643:D1643),Calendar!G:G,Calendar!B:B),IF(AND(B1643="Premier League",E1643="Highlights"),_xlfn.XLOOKUP(H1643,Calendar!O:O,Calendar!N:N,,-1),""))</f>
        <v/>
      </c>
    </row>
    <row r="1644" spans="34:34" hidden="1" x14ac:dyDescent="0.35">
      <c r="AH1644" s="16" t="str">
        <f>IF(AND(B1644="Premier League",E1644="Live"),_xlfn.XLOOKUP(_xlfn.TEXTJOIN(" vs ",,C1644:D1644),Calendar!G:G,Calendar!B:B),IF(AND(B1644="Premier League",E1644="Highlights"),_xlfn.XLOOKUP(H1644,Calendar!O:O,Calendar!N:N,,-1),""))</f>
        <v/>
      </c>
    </row>
    <row r="1645" spans="34:34" hidden="1" x14ac:dyDescent="0.35">
      <c r="AH1645" s="16" t="str">
        <f>IF(AND(B1645="Premier League",E1645="Live"),_xlfn.XLOOKUP(_xlfn.TEXTJOIN(" vs ",,C1645:D1645),Calendar!G:G,Calendar!B:B),IF(AND(B1645="Premier League",E1645="Highlights"),_xlfn.XLOOKUP(H1645,Calendar!O:O,Calendar!N:N,,-1),""))</f>
        <v/>
      </c>
    </row>
    <row r="1646" spans="34:34" hidden="1" x14ac:dyDescent="0.35">
      <c r="AH1646" s="16" t="str">
        <f>IF(AND(B1646="Premier League",E1646="Live"),_xlfn.XLOOKUP(_xlfn.TEXTJOIN(" vs ",,C1646:D1646),Calendar!G:G,Calendar!B:B),IF(AND(B1646="Premier League",E1646="Highlights"),_xlfn.XLOOKUP(H1646,Calendar!O:O,Calendar!N:N,,-1),""))</f>
        <v/>
      </c>
    </row>
    <row r="1647" spans="34:34" hidden="1" x14ac:dyDescent="0.35">
      <c r="AH1647" s="16" t="str">
        <f>IF(AND(B1647="Premier League",E1647="Live"),_xlfn.XLOOKUP(_xlfn.TEXTJOIN(" vs ",,C1647:D1647),Calendar!G:G,Calendar!B:B),IF(AND(B1647="Premier League",E1647="Highlights"),_xlfn.XLOOKUP(H1647,Calendar!O:O,Calendar!N:N,,-1),""))</f>
        <v/>
      </c>
    </row>
    <row r="1648" spans="34:34" hidden="1" x14ac:dyDescent="0.35">
      <c r="AH1648" s="16" t="str">
        <f>IF(AND(B1648="Premier League",E1648="Live"),_xlfn.XLOOKUP(_xlfn.TEXTJOIN(" vs ",,C1648:D1648),Calendar!G:G,Calendar!B:B),IF(AND(B1648="Premier League",E1648="Highlights"),_xlfn.XLOOKUP(H1648,Calendar!O:O,Calendar!N:N,,-1),""))</f>
        <v/>
      </c>
    </row>
    <row r="1649" spans="34:34" hidden="1" x14ac:dyDescent="0.35">
      <c r="AH1649" s="16" t="str">
        <f>IF(AND(B1649="Premier League",E1649="Live"),_xlfn.XLOOKUP(_xlfn.TEXTJOIN(" vs ",,C1649:D1649),Calendar!G:G,Calendar!B:B),IF(AND(B1649="Premier League",E1649="Highlights"),_xlfn.XLOOKUP(H1649,Calendar!O:O,Calendar!N:N,,-1),""))</f>
        <v/>
      </c>
    </row>
    <row r="1650" spans="34:34" hidden="1" x14ac:dyDescent="0.35">
      <c r="AH1650" s="16" t="str">
        <f>IF(AND(B1650="Premier League",E1650="Live"),_xlfn.XLOOKUP(_xlfn.TEXTJOIN(" vs ",,C1650:D1650),Calendar!G:G,Calendar!B:B),IF(AND(B1650="Premier League",E1650="Highlights"),_xlfn.XLOOKUP(H1650,Calendar!O:O,Calendar!N:N,,-1),""))</f>
        <v/>
      </c>
    </row>
    <row r="1651" spans="34:34" hidden="1" x14ac:dyDescent="0.35">
      <c r="AH1651" s="16" t="str">
        <f>IF(AND(B1651="Premier League",E1651="Live"),_xlfn.XLOOKUP(_xlfn.TEXTJOIN(" vs ",,C1651:D1651),Calendar!G:G,Calendar!B:B),IF(AND(B1651="Premier League",E1651="Highlights"),_xlfn.XLOOKUP(H1651,Calendar!O:O,Calendar!N:N,,-1),""))</f>
        <v/>
      </c>
    </row>
    <row r="1652" spans="34:34" hidden="1" x14ac:dyDescent="0.35">
      <c r="AH1652" s="16" t="str">
        <f>IF(AND(B1652="Premier League",E1652="Live"),_xlfn.XLOOKUP(_xlfn.TEXTJOIN(" vs ",,C1652:D1652),Calendar!G:G,Calendar!B:B),IF(AND(B1652="Premier League",E1652="Highlights"),_xlfn.XLOOKUP(H1652,Calendar!O:O,Calendar!N:N,,-1),""))</f>
        <v/>
      </c>
    </row>
    <row r="1653" spans="34:34" hidden="1" x14ac:dyDescent="0.35">
      <c r="AH1653" s="16" t="str">
        <f>IF(AND(B1653="Premier League",E1653="Live"),_xlfn.XLOOKUP(_xlfn.TEXTJOIN(" vs ",,C1653:D1653),Calendar!G:G,Calendar!B:B),IF(AND(B1653="Premier League",E1653="Highlights"),_xlfn.XLOOKUP(H1653,Calendar!O:O,Calendar!N:N,,-1),""))</f>
        <v/>
      </c>
    </row>
    <row r="1654" spans="34:34" hidden="1" x14ac:dyDescent="0.35">
      <c r="AH1654" s="16" t="str">
        <f>IF(AND(B1654="Premier League",E1654="Live"),_xlfn.XLOOKUP(_xlfn.TEXTJOIN(" vs ",,C1654:D1654),Calendar!G:G,Calendar!B:B),IF(AND(B1654="Premier League",E1654="Highlights"),_xlfn.XLOOKUP(H1654,Calendar!O:O,Calendar!N:N,,-1),""))</f>
        <v/>
      </c>
    </row>
    <row r="1655" spans="34:34" hidden="1" x14ac:dyDescent="0.35">
      <c r="AH1655" s="16" t="str">
        <f>IF(AND(B1655="Premier League",E1655="Live"),_xlfn.XLOOKUP(_xlfn.TEXTJOIN(" vs ",,C1655:D1655),Calendar!G:G,Calendar!B:B),IF(AND(B1655="Premier League",E1655="Highlights"),_xlfn.XLOOKUP(H1655,Calendar!O:O,Calendar!N:N,,-1),""))</f>
        <v/>
      </c>
    </row>
    <row r="1656" spans="34:34" hidden="1" x14ac:dyDescent="0.35">
      <c r="AH1656" s="16" t="str">
        <f>IF(AND(B1656="Premier League",E1656="Live"),_xlfn.XLOOKUP(_xlfn.TEXTJOIN(" vs ",,C1656:D1656),Calendar!G:G,Calendar!B:B),IF(AND(B1656="Premier League",E1656="Highlights"),_xlfn.XLOOKUP(H1656,Calendar!O:O,Calendar!N:N,,-1),""))</f>
        <v/>
      </c>
    </row>
    <row r="1657" spans="34:34" hidden="1" x14ac:dyDescent="0.35">
      <c r="AH1657" s="16" t="str">
        <f>IF(AND(B1657="Premier League",E1657="Live"),_xlfn.XLOOKUP(_xlfn.TEXTJOIN(" vs ",,C1657:D1657),Calendar!G:G,Calendar!B:B),IF(AND(B1657="Premier League",E1657="Highlights"),_xlfn.XLOOKUP(H1657,Calendar!O:O,Calendar!N:N,,-1),""))</f>
        <v/>
      </c>
    </row>
    <row r="1658" spans="34:34" hidden="1" x14ac:dyDescent="0.35">
      <c r="AH1658" s="16" t="str">
        <f>IF(AND(B1658="Premier League",E1658="Live"),_xlfn.XLOOKUP(_xlfn.TEXTJOIN(" vs ",,C1658:D1658),Calendar!G:G,Calendar!B:B),IF(AND(B1658="Premier League",E1658="Highlights"),_xlfn.XLOOKUP(H1658,Calendar!O:O,Calendar!N:N,,-1),""))</f>
        <v/>
      </c>
    </row>
    <row r="1659" spans="34:34" hidden="1" x14ac:dyDescent="0.35">
      <c r="AH1659" s="16" t="str">
        <f>IF(AND(B1659="Premier League",E1659="Live"),_xlfn.XLOOKUP(_xlfn.TEXTJOIN(" vs ",,C1659:D1659),Calendar!G:G,Calendar!B:B),IF(AND(B1659="Premier League",E1659="Highlights"),_xlfn.XLOOKUP(H1659,Calendar!O:O,Calendar!N:N,,-1),""))</f>
        <v/>
      </c>
    </row>
    <row r="1660" spans="34:34" hidden="1" x14ac:dyDescent="0.35">
      <c r="AH1660" s="16" t="str">
        <f>IF(AND(B1660="Premier League",E1660="Live"),_xlfn.XLOOKUP(_xlfn.TEXTJOIN(" vs ",,C1660:D1660),Calendar!G:G,Calendar!B:B),IF(AND(B1660="Premier League",E1660="Highlights"),_xlfn.XLOOKUP(H1660,Calendar!O:O,Calendar!N:N,,-1),""))</f>
        <v/>
      </c>
    </row>
    <row r="1661" spans="34:34" hidden="1" x14ac:dyDescent="0.35">
      <c r="AH1661" s="16" t="str">
        <f>IF(AND(B1661="Premier League",E1661="Live"),_xlfn.XLOOKUP(_xlfn.TEXTJOIN(" vs ",,C1661:D1661),Calendar!G:G,Calendar!B:B),IF(AND(B1661="Premier League",E1661="Highlights"),_xlfn.XLOOKUP(H1661,Calendar!O:O,Calendar!N:N,,-1),""))</f>
        <v/>
      </c>
    </row>
    <row r="1662" spans="34:34" hidden="1" x14ac:dyDescent="0.35">
      <c r="AH1662" s="16" t="str">
        <f>IF(AND(B1662="Premier League",E1662="Live"),_xlfn.XLOOKUP(_xlfn.TEXTJOIN(" vs ",,C1662:D1662),Calendar!G:G,Calendar!B:B),IF(AND(B1662="Premier League",E1662="Highlights"),_xlfn.XLOOKUP(H1662,Calendar!O:O,Calendar!N:N,,-1),""))</f>
        <v/>
      </c>
    </row>
    <row r="1663" spans="34:34" hidden="1" x14ac:dyDescent="0.35">
      <c r="AH1663" s="16" t="str">
        <f>IF(AND(B1663="Premier League",E1663="Live"),_xlfn.XLOOKUP(_xlfn.TEXTJOIN(" vs ",,C1663:D1663),Calendar!G:G,Calendar!B:B),IF(AND(B1663="Premier League",E1663="Highlights"),_xlfn.XLOOKUP(H1663,Calendar!O:O,Calendar!N:N,,-1),""))</f>
        <v/>
      </c>
    </row>
    <row r="1664" spans="34:34" hidden="1" x14ac:dyDescent="0.35">
      <c r="AH1664" s="16" t="str">
        <f>IF(AND(B1664="Premier League",E1664="Live"),_xlfn.XLOOKUP(_xlfn.TEXTJOIN(" vs ",,C1664:D1664),Calendar!G:G,Calendar!B:B),IF(AND(B1664="Premier League",E1664="Highlights"),_xlfn.XLOOKUP(H1664,Calendar!O:O,Calendar!N:N,,-1),""))</f>
        <v/>
      </c>
    </row>
    <row r="1665" spans="34:34" hidden="1" x14ac:dyDescent="0.35">
      <c r="AH1665" s="16" t="str">
        <f>IF(AND(B1665="Premier League",E1665="Live"),_xlfn.XLOOKUP(_xlfn.TEXTJOIN(" vs ",,C1665:D1665),Calendar!G:G,Calendar!B:B),IF(AND(B1665="Premier League",E1665="Highlights"),_xlfn.XLOOKUP(H1665,Calendar!O:O,Calendar!N:N,,-1),""))</f>
        <v/>
      </c>
    </row>
    <row r="1666" spans="34:34" hidden="1" x14ac:dyDescent="0.35">
      <c r="AH1666" s="16" t="str">
        <f>IF(AND(B1666="Premier League",E1666="Live"),_xlfn.XLOOKUP(_xlfn.TEXTJOIN(" vs ",,C1666:D1666),Calendar!G:G,Calendar!B:B),IF(AND(B1666="Premier League",E1666="Highlights"),_xlfn.XLOOKUP(H1666,Calendar!O:O,Calendar!N:N,,-1),""))</f>
        <v/>
      </c>
    </row>
    <row r="1667" spans="34:34" hidden="1" x14ac:dyDescent="0.35">
      <c r="AH1667" s="16" t="str">
        <f>IF(AND(B1667="Premier League",E1667="Live"),_xlfn.XLOOKUP(_xlfn.TEXTJOIN(" vs ",,C1667:D1667),Calendar!G:G,Calendar!B:B),IF(AND(B1667="Premier League",E1667="Highlights"),_xlfn.XLOOKUP(H1667,Calendar!O:O,Calendar!N:N,,-1),""))</f>
        <v/>
      </c>
    </row>
    <row r="1668" spans="34:34" hidden="1" x14ac:dyDescent="0.35">
      <c r="AH1668" s="16" t="str">
        <f>IF(AND(B1668="Premier League",E1668="Live"),_xlfn.XLOOKUP(_xlfn.TEXTJOIN(" vs ",,C1668:D1668),Calendar!G:G,Calendar!B:B),IF(AND(B1668="Premier League",E1668="Highlights"),_xlfn.XLOOKUP(H1668,Calendar!O:O,Calendar!N:N,,-1),""))</f>
        <v/>
      </c>
    </row>
    <row r="1669" spans="34:34" hidden="1" x14ac:dyDescent="0.35">
      <c r="AH1669" s="16" t="str">
        <f>IF(AND(B1669="Premier League",E1669="Live"),_xlfn.XLOOKUP(_xlfn.TEXTJOIN(" vs ",,C1669:D1669),Calendar!G:G,Calendar!B:B),IF(AND(B1669="Premier League",E1669="Highlights"),_xlfn.XLOOKUP(H1669,Calendar!O:O,Calendar!N:N,,-1),""))</f>
        <v/>
      </c>
    </row>
    <row r="1670" spans="34:34" hidden="1" x14ac:dyDescent="0.35">
      <c r="AH1670" s="16" t="str">
        <f>IF(AND(B1670="Premier League",E1670="Live"),_xlfn.XLOOKUP(_xlfn.TEXTJOIN(" vs ",,C1670:D1670),Calendar!G:G,Calendar!B:B),IF(AND(B1670="Premier League",E1670="Highlights"),_xlfn.XLOOKUP(H1670,Calendar!O:O,Calendar!N:N,,-1),""))</f>
        <v/>
      </c>
    </row>
    <row r="1671" spans="34:34" hidden="1" x14ac:dyDescent="0.35">
      <c r="AH1671" s="16" t="str">
        <f>IF(AND(B1671="Premier League",E1671="Live"),_xlfn.XLOOKUP(_xlfn.TEXTJOIN(" vs ",,C1671:D1671),Calendar!G:G,Calendar!B:B),IF(AND(B1671="Premier League",E1671="Highlights"),_xlfn.XLOOKUP(H1671,Calendar!O:O,Calendar!N:N,,-1),""))</f>
        <v/>
      </c>
    </row>
    <row r="1672" spans="34:34" hidden="1" x14ac:dyDescent="0.35">
      <c r="AH1672" s="16" t="str">
        <f>IF(AND(B1672="Premier League",E1672="Live"),_xlfn.XLOOKUP(_xlfn.TEXTJOIN(" vs ",,C1672:D1672),Calendar!G:G,Calendar!B:B),IF(AND(B1672="Premier League",E1672="Highlights"),_xlfn.XLOOKUP(H1672,Calendar!O:O,Calendar!N:N,,-1),""))</f>
        <v/>
      </c>
    </row>
    <row r="1673" spans="34:34" hidden="1" x14ac:dyDescent="0.35">
      <c r="AH1673" s="16" t="str">
        <f>IF(AND(B1673="Premier League",E1673="Live"),_xlfn.XLOOKUP(_xlfn.TEXTJOIN(" vs ",,C1673:D1673),Calendar!G:G,Calendar!B:B),IF(AND(B1673="Premier League",E1673="Highlights"),_xlfn.XLOOKUP(H1673,Calendar!O:O,Calendar!N:N,,-1),""))</f>
        <v/>
      </c>
    </row>
    <row r="1674" spans="34:34" hidden="1" x14ac:dyDescent="0.35">
      <c r="AH1674" s="16" t="str">
        <f>IF(AND(B1674="Premier League",E1674="Live"),_xlfn.XLOOKUP(_xlfn.TEXTJOIN(" vs ",,C1674:D1674),Calendar!G:G,Calendar!B:B),IF(AND(B1674="Premier League",E1674="Highlights"),_xlfn.XLOOKUP(H1674,Calendar!O:O,Calendar!N:N,,-1),""))</f>
        <v/>
      </c>
    </row>
    <row r="1675" spans="34:34" hidden="1" x14ac:dyDescent="0.35">
      <c r="AH1675" s="16" t="str">
        <f>IF(AND(B1675="Premier League",E1675="Live"),_xlfn.XLOOKUP(_xlfn.TEXTJOIN(" vs ",,C1675:D1675),Calendar!G:G,Calendar!B:B),IF(AND(B1675="Premier League",E1675="Highlights"),_xlfn.XLOOKUP(H1675,Calendar!O:O,Calendar!N:N,,-1),""))</f>
        <v/>
      </c>
    </row>
    <row r="1676" spans="34:34" hidden="1" x14ac:dyDescent="0.35">
      <c r="AH1676" s="16" t="str">
        <f>IF(AND(B1676="Premier League",E1676="Live"),_xlfn.XLOOKUP(_xlfn.TEXTJOIN(" vs ",,C1676:D1676),Calendar!G:G,Calendar!B:B),IF(AND(B1676="Premier League",E1676="Highlights"),_xlfn.XLOOKUP(H1676,Calendar!O:O,Calendar!N:N,,-1),""))</f>
        <v/>
      </c>
    </row>
    <row r="1677" spans="34:34" hidden="1" x14ac:dyDescent="0.35">
      <c r="AH1677" s="16" t="str">
        <f>IF(AND(B1677="Premier League",E1677="Live"),_xlfn.XLOOKUP(_xlfn.TEXTJOIN(" vs ",,C1677:D1677),Calendar!G:G,Calendar!B:B),IF(AND(B1677="Premier League",E1677="Highlights"),_xlfn.XLOOKUP(H1677,Calendar!O:O,Calendar!N:N,,-1),""))</f>
        <v/>
      </c>
    </row>
    <row r="1678" spans="34:34" hidden="1" x14ac:dyDescent="0.35">
      <c r="AH1678" s="16" t="str">
        <f>IF(AND(B1678="Premier League",E1678="Live"),_xlfn.XLOOKUP(_xlfn.TEXTJOIN(" vs ",,C1678:D1678),Calendar!G:G,Calendar!B:B),IF(AND(B1678="Premier League",E1678="Highlights"),_xlfn.XLOOKUP(H1678,Calendar!O:O,Calendar!N:N,,-1),""))</f>
        <v/>
      </c>
    </row>
    <row r="1679" spans="34:34" hidden="1" x14ac:dyDescent="0.35">
      <c r="AH1679" s="16" t="str">
        <f>IF(AND(B1679="Premier League",E1679="Live"),_xlfn.XLOOKUP(_xlfn.TEXTJOIN(" vs ",,C1679:D1679),Calendar!G:G,Calendar!B:B),IF(AND(B1679="Premier League",E1679="Highlights"),_xlfn.XLOOKUP(H1679,Calendar!O:O,Calendar!N:N,,-1),""))</f>
        <v/>
      </c>
    </row>
    <row r="1680" spans="34:34" hidden="1" x14ac:dyDescent="0.35">
      <c r="AH1680" s="16" t="str">
        <f>IF(AND(B1680="Premier League",E1680="Live"),_xlfn.XLOOKUP(_xlfn.TEXTJOIN(" vs ",,C1680:D1680),Calendar!G:G,Calendar!B:B),IF(AND(B1680="Premier League",E1680="Highlights"),_xlfn.XLOOKUP(H1680,Calendar!O:O,Calendar!N:N,,-1),""))</f>
        <v/>
      </c>
    </row>
    <row r="1681" spans="34:34" hidden="1" x14ac:dyDescent="0.35">
      <c r="AH1681" s="16" t="str">
        <f>IF(AND(B1681="Premier League",E1681="Live"),_xlfn.XLOOKUP(_xlfn.TEXTJOIN(" vs ",,C1681:D1681),Calendar!G:G,Calendar!B:B),IF(AND(B1681="Premier League",E1681="Highlights"),_xlfn.XLOOKUP(H1681,Calendar!O:O,Calendar!N:N,,-1),""))</f>
        <v/>
      </c>
    </row>
    <row r="1682" spans="34:34" hidden="1" x14ac:dyDescent="0.35">
      <c r="AH1682" s="16" t="str">
        <f>IF(AND(B1682="Premier League",E1682="Live"),_xlfn.XLOOKUP(_xlfn.TEXTJOIN(" vs ",,C1682:D1682),Calendar!G:G,Calendar!B:B),IF(AND(B1682="Premier League",E1682="Highlights"),_xlfn.XLOOKUP(H1682,Calendar!O:O,Calendar!N:N,,-1),""))</f>
        <v/>
      </c>
    </row>
    <row r="1683" spans="34:34" hidden="1" x14ac:dyDescent="0.35">
      <c r="AH1683" s="16" t="str">
        <f>IF(AND(B1683="Premier League",E1683="Live"),_xlfn.XLOOKUP(_xlfn.TEXTJOIN(" vs ",,C1683:D1683),Calendar!G:G,Calendar!B:B),IF(AND(B1683="Premier League",E1683="Highlights"),_xlfn.XLOOKUP(H1683,Calendar!O:O,Calendar!N:N,,-1),""))</f>
        <v/>
      </c>
    </row>
    <row r="1684" spans="34:34" hidden="1" x14ac:dyDescent="0.35">
      <c r="AH1684" s="16" t="str">
        <f>IF(AND(B1684="Premier League",E1684="Live"),_xlfn.XLOOKUP(_xlfn.TEXTJOIN(" vs ",,C1684:D1684),Calendar!G:G,Calendar!B:B),IF(AND(B1684="Premier League",E1684="Highlights"),_xlfn.XLOOKUP(H1684,Calendar!O:O,Calendar!N:N,,-1),""))</f>
        <v/>
      </c>
    </row>
    <row r="1685" spans="34:34" hidden="1" x14ac:dyDescent="0.35">
      <c r="AH1685" s="16" t="str">
        <f>IF(AND(B1685="Premier League",E1685="Live"),_xlfn.XLOOKUP(_xlfn.TEXTJOIN(" vs ",,C1685:D1685),Calendar!G:G,Calendar!B:B),IF(AND(B1685="Premier League",E1685="Highlights"),_xlfn.XLOOKUP(H1685,Calendar!O:O,Calendar!N:N,,-1),""))</f>
        <v/>
      </c>
    </row>
    <row r="1686" spans="34:34" hidden="1" x14ac:dyDescent="0.35">
      <c r="AH1686" s="16" t="str">
        <f>IF(AND(B1686="Premier League",E1686="Live"),_xlfn.XLOOKUP(_xlfn.TEXTJOIN(" vs ",,C1686:D1686),Calendar!G:G,Calendar!B:B),IF(AND(B1686="Premier League",E1686="Highlights"),_xlfn.XLOOKUP(H1686,Calendar!O:O,Calendar!N:N,,-1),""))</f>
        <v/>
      </c>
    </row>
    <row r="1687" spans="34:34" hidden="1" x14ac:dyDescent="0.35">
      <c r="AH1687" s="16" t="str">
        <f>IF(AND(B1687="Premier League",E1687="Live"),_xlfn.XLOOKUP(_xlfn.TEXTJOIN(" vs ",,C1687:D1687),Calendar!G:G,Calendar!B:B),IF(AND(B1687="Premier League",E1687="Highlights"),_xlfn.XLOOKUP(H1687,Calendar!O:O,Calendar!N:N,,-1),""))</f>
        <v/>
      </c>
    </row>
    <row r="1688" spans="34:34" hidden="1" x14ac:dyDescent="0.35">
      <c r="AH1688" s="16" t="str">
        <f>IF(AND(B1688="Premier League",E1688="Live"),_xlfn.XLOOKUP(_xlfn.TEXTJOIN(" vs ",,C1688:D1688),Calendar!G:G,Calendar!B:B),IF(AND(B1688="Premier League",E1688="Highlights"),_xlfn.XLOOKUP(H1688,Calendar!O:O,Calendar!N:N,,-1),""))</f>
        <v/>
      </c>
    </row>
    <row r="1689" spans="34:34" hidden="1" x14ac:dyDescent="0.35">
      <c r="AH1689" s="16" t="str">
        <f>IF(AND(B1689="Premier League",E1689="Live"),_xlfn.XLOOKUP(_xlfn.TEXTJOIN(" vs ",,C1689:D1689),Calendar!G:G,Calendar!B:B),IF(AND(B1689="Premier League",E1689="Highlights"),_xlfn.XLOOKUP(H1689,Calendar!O:O,Calendar!N:N,,-1),""))</f>
        <v/>
      </c>
    </row>
    <row r="1690" spans="34:34" hidden="1" x14ac:dyDescent="0.35">
      <c r="AH1690" s="16" t="str">
        <f>IF(AND(B1690="Premier League",E1690="Live"),_xlfn.XLOOKUP(_xlfn.TEXTJOIN(" vs ",,C1690:D1690),Calendar!G:G,Calendar!B:B),IF(AND(B1690="Premier League",E1690="Highlights"),_xlfn.XLOOKUP(H1690,Calendar!O:O,Calendar!N:N,,-1),""))</f>
        <v/>
      </c>
    </row>
    <row r="1691" spans="34:34" hidden="1" x14ac:dyDescent="0.35">
      <c r="AH1691" s="16" t="str">
        <f>IF(AND(B1691="Premier League",E1691="Live"),_xlfn.XLOOKUP(_xlfn.TEXTJOIN(" vs ",,C1691:D1691),Calendar!G:G,Calendar!B:B),IF(AND(B1691="Premier League",E1691="Highlights"),_xlfn.XLOOKUP(H1691,Calendar!O:O,Calendar!N:N,,-1),""))</f>
        <v/>
      </c>
    </row>
    <row r="1692" spans="34:34" hidden="1" x14ac:dyDescent="0.35">
      <c r="AH1692" s="16" t="str">
        <f>IF(AND(B1692="Premier League",E1692="Live"),_xlfn.XLOOKUP(_xlfn.TEXTJOIN(" vs ",,C1692:D1692),Calendar!G:G,Calendar!B:B),IF(AND(B1692="Premier League",E1692="Highlights"),_xlfn.XLOOKUP(H1692,Calendar!O:O,Calendar!N:N,,-1),""))</f>
        <v/>
      </c>
    </row>
    <row r="1693" spans="34:34" hidden="1" x14ac:dyDescent="0.35">
      <c r="AH1693" s="16" t="str">
        <f>IF(AND(B1693="Premier League",E1693="Live"),_xlfn.XLOOKUP(_xlfn.TEXTJOIN(" vs ",,C1693:D1693),Calendar!G:G,Calendar!B:B),IF(AND(B1693="Premier League",E1693="Highlights"),_xlfn.XLOOKUP(H1693,Calendar!O:O,Calendar!N:N,,-1),""))</f>
        <v/>
      </c>
    </row>
    <row r="1694" spans="34:34" hidden="1" x14ac:dyDescent="0.35">
      <c r="AH1694" s="16" t="str">
        <f>IF(AND(B1694="Premier League",E1694="Live"),_xlfn.XLOOKUP(_xlfn.TEXTJOIN(" vs ",,C1694:D1694),Calendar!G:G,Calendar!B:B),IF(AND(B1694="Premier League",E1694="Highlights"),_xlfn.XLOOKUP(H1694,Calendar!O:O,Calendar!N:N,,-1),""))</f>
        <v/>
      </c>
    </row>
    <row r="1695" spans="34:34" hidden="1" x14ac:dyDescent="0.35">
      <c r="AH1695" s="16" t="str">
        <f>IF(AND(B1695="Premier League",E1695="Live"),_xlfn.XLOOKUP(_xlfn.TEXTJOIN(" vs ",,C1695:D1695),Calendar!G:G,Calendar!B:B),IF(AND(B1695="Premier League",E1695="Highlights"),_xlfn.XLOOKUP(H1695,Calendar!O:O,Calendar!N:N,,-1),""))</f>
        <v/>
      </c>
    </row>
    <row r="1696" spans="34:34" hidden="1" x14ac:dyDescent="0.35">
      <c r="AH1696" s="16" t="str">
        <f>IF(AND(B1696="Premier League",E1696="Live"),_xlfn.XLOOKUP(_xlfn.TEXTJOIN(" vs ",,C1696:D1696),Calendar!G:G,Calendar!B:B),IF(AND(B1696="Premier League",E1696="Highlights"),_xlfn.XLOOKUP(H1696,Calendar!O:O,Calendar!N:N,,-1),""))</f>
        <v/>
      </c>
    </row>
    <row r="1697" spans="34:34" hidden="1" x14ac:dyDescent="0.35">
      <c r="AH1697" s="16" t="str">
        <f>IF(AND(B1697="Premier League",E1697="Live"),_xlfn.XLOOKUP(_xlfn.TEXTJOIN(" vs ",,C1697:D1697),Calendar!G:G,Calendar!B:B),IF(AND(B1697="Premier League",E1697="Highlights"),_xlfn.XLOOKUP(H1697,Calendar!O:O,Calendar!N:N,,-1),""))</f>
        <v/>
      </c>
    </row>
    <row r="1698" spans="34:34" hidden="1" x14ac:dyDescent="0.35">
      <c r="AH1698" s="16" t="str">
        <f>IF(AND(B1698="Premier League",E1698="Live"),_xlfn.XLOOKUP(_xlfn.TEXTJOIN(" vs ",,C1698:D1698),Calendar!G:G,Calendar!B:B),IF(AND(B1698="Premier League",E1698="Highlights"),_xlfn.XLOOKUP(H1698,Calendar!O:O,Calendar!N:N,,-1),""))</f>
        <v/>
      </c>
    </row>
    <row r="1699" spans="34:34" hidden="1" x14ac:dyDescent="0.35">
      <c r="AH1699" s="16" t="str">
        <f>IF(AND(B1699="Premier League",E1699="Live"),_xlfn.XLOOKUP(_xlfn.TEXTJOIN(" vs ",,C1699:D1699),Calendar!G:G,Calendar!B:B),IF(AND(B1699="Premier League",E1699="Highlights"),_xlfn.XLOOKUP(H1699,Calendar!O:O,Calendar!N:N,,-1),""))</f>
        <v/>
      </c>
    </row>
    <row r="1700" spans="34:34" hidden="1" x14ac:dyDescent="0.35">
      <c r="AH1700" s="16" t="str">
        <f>IF(AND(B1700="Premier League",E1700="Live"),_xlfn.XLOOKUP(_xlfn.TEXTJOIN(" vs ",,C1700:D1700),Calendar!G:G,Calendar!B:B),IF(AND(B1700="Premier League",E1700="Highlights"),_xlfn.XLOOKUP(H1700,Calendar!O:O,Calendar!N:N,,-1),""))</f>
        <v/>
      </c>
    </row>
    <row r="1701" spans="34:34" hidden="1" x14ac:dyDescent="0.35">
      <c r="AH1701" s="16" t="str">
        <f>IF(AND(B1701="Premier League",E1701="Live"),_xlfn.XLOOKUP(_xlfn.TEXTJOIN(" vs ",,C1701:D1701),Calendar!G:G,Calendar!B:B),IF(AND(B1701="Premier League",E1701="Highlights"),_xlfn.XLOOKUP(H1701,Calendar!O:O,Calendar!N:N,,-1),""))</f>
        <v/>
      </c>
    </row>
    <row r="1702" spans="34:34" hidden="1" x14ac:dyDescent="0.35">
      <c r="AH1702" s="16" t="str">
        <f>IF(AND(B1702="Premier League",E1702="Live"),_xlfn.XLOOKUP(_xlfn.TEXTJOIN(" vs ",,C1702:D1702),Calendar!G:G,Calendar!B:B),IF(AND(B1702="Premier League",E1702="Highlights"),_xlfn.XLOOKUP(H1702,Calendar!O:O,Calendar!N:N,,-1),""))</f>
        <v/>
      </c>
    </row>
    <row r="1703" spans="34:34" hidden="1" x14ac:dyDescent="0.35">
      <c r="AH1703" s="16" t="str">
        <f>IF(AND(B1703="Premier League",E1703="Live"),_xlfn.XLOOKUP(_xlfn.TEXTJOIN(" vs ",,C1703:D1703),Calendar!G:G,Calendar!B:B),IF(AND(B1703="Premier League",E1703="Highlights"),_xlfn.XLOOKUP(H1703,Calendar!O:O,Calendar!N:N,,-1),""))</f>
        <v/>
      </c>
    </row>
    <row r="1704" spans="34:34" hidden="1" x14ac:dyDescent="0.35">
      <c r="AH1704" s="16" t="str">
        <f>IF(AND(B1704="Premier League",E1704="Live"),_xlfn.XLOOKUP(_xlfn.TEXTJOIN(" vs ",,C1704:D1704),Calendar!G:G,Calendar!B:B),IF(AND(B1704="Premier League",E1704="Highlights"),_xlfn.XLOOKUP(H1704,Calendar!O:O,Calendar!N:N,,-1),""))</f>
        <v/>
      </c>
    </row>
    <row r="1705" spans="34:34" hidden="1" x14ac:dyDescent="0.35">
      <c r="AH1705" s="16" t="str">
        <f>IF(AND(B1705="Premier League",E1705="Live"),_xlfn.XLOOKUP(_xlfn.TEXTJOIN(" vs ",,C1705:D1705),Calendar!G:G,Calendar!B:B),IF(AND(B1705="Premier League",E1705="Highlights"),_xlfn.XLOOKUP(H1705,Calendar!O:O,Calendar!N:N,,-1),""))</f>
        <v/>
      </c>
    </row>
    <row r="1706" spans="34:34" hidden="1" x14ac:dyDescent="0.35">
      <c r="AH1706" s="16" t="str">
        <f>IF(AND(B1706="Premier League",E1706="Live"),_xlfn.XLOOKUP(_xlfn.TEXTJOIN(" vs ",,C1706:D1706),Calendar!G:G,Calendar!B:B),IF(AND(B1706="Premier League",E1706="Highlights"),_xlfn.XLOOKUP(H1706,Calendar!O:O,Calendar!N:N,,-1),""))</f>
        <v/>
      </c>
    </row>
    <row r="1707" spans="34:34" hidden="1" x14ac:dyDescent="0.35">
      <c r="AH1707" s="16" t="str">
        <f>IF(AND(B1707="Premier League",E1707="Live"),_xlfn.XLOOKUP(_xlfn.TEXTJOIN(" vs ",,C1707:D1707),Calendar!G:G,Calendar!B:B),IF(AND(B1707="Premier League",E1707="Highlights"),_xlfn.XLOOKUP(H1707,Calendar!O:O,Calendar!N:N,,-1),""))</f>
        <v/>
      </c>
    </row>
    <row r="1708" spans="34:34" hidden="1" x14ac:dyDescent="0.35">
      <c r="AH1708" s="16" t="str">
        <f>IF(AND(B1708="Premier League",E1708="Live"),_xlfn.XLOOKUP(_xlfn.TEXTJOIN(" vs ",,C1708:D1708),Calendar!G:G,Calendar!B:B),IF(AND(B1708="Premier League",E1708="Highlights"),_xlfn.XLOOKUP(H1708,Calendar!O:O,Calendar!N:N,,-1),""))</f>
        <v/>
      </c>
    </row>
    <row r="1709" spans="34:34" hidden="1" x14ac:dyDescent="0.35">
      <c r="AH1709" s="16" t="str">
        <f>IF(AND(B1709="Premier League",E1709="Live"),_xlfn.XLOOKUP(_xlfn.TEXTJOIN(" vs ",,C1709:D1709),Calendar!G:G,Calendar!B:B),IF(AND(B1709="Premier League",E1709="Highlights"),_xlfn.XLOOKUP(H1709,Calendar!O:O,Calendar!N:N,,-1),""))</f>
        <v/>
      </c>
    </row>
    <row r="1710" spans="34:34" hidden="1" x14ac:dyDescent="0.35">
      <c r="AH1710" s="16" t="str">
        <f>IF(AND(B1710="Premier League",E1710="Live"),_xlfn.XLOOKUP(_xlfn.TEXTJOIN(" vs ",,C1710:D1710),Calendar!G:G,Calendar!B:B),IF(AND(B1710="Premier League",E1710="Highlights"),_xlfn.XLOOKUP(H1710,Calendar!O:O,Calendar!N:N,,-1),""))</f>
        <v/>
      </c>
    </row>
    <row r="1711" spans="34:34" hidden="1" x14ac:dyDescent="0.35">
      <c r="AH1711" s="16" t="str">
        <f>IF(AND(B1711="Premier League",E1711="Live"),_xlfn.XLOOKUP(_xlfn.TEXTJOIN(" vs ",,C1711:D1711),Calendar!G:G,Calendar!B:B),IF(AND(B1711="Premier League",E1711="Highlights"),_xlfn.XLOOKUP(H1711,Calendar!O:O,Calendar!N:N,,-1),""))</f>
        <v/>
      </c>
    </row>
    <row r="1712" spans="34:34" hidden="1" x14ac:dyDescent="0.35">
      <c r="AH1712" s="16" t="str">
        <f>IF(AND(B1712="Premier League",E1712="Live"),_xlfn.XLOOKUP(_xlfn.TEXTJOIN(" vs ",,C1712:D1712),Calendar!G:G,Calendar!B:B),IF(AND(B1712="Premier League",E1712="Highlights"),_xlfn.XLOOKUP(H1712,Calendar!O:O,Calendar!N:N,,-1),""))</f>
        <v/>
      </c>
    </row>
    <row r="1713" spans="34:34" hidden="1" x14ac:dyDescent="0.35">
      <c r="AH1713" s="16" t="str">
        <f>IF(AND(B1713="Premier League",E1713="Live"),_xlfn.XLOOKUP(_xlfn.TEXTJOIN(" vs ",,C1713:D1713),Calendar!G:G,Calendar!B:B),IF(AND(B1713="Premier League",E1713="Highlights"),_xlfn.XLOOKUP(H1713,Calendar!O:O,Calendar!N:N,,-1),""))</f>
        <v/>
      </c>
    </row>
    <row r="1714" spans="34:34" hidden="1" x14ac:dyDescent="0.35">
      <c r="AH1714" s="16" t="str">
        <f>IF(AND(B1714="Premier League",E1714="Live"),_xlfn.XLOOKUP(_xlfn.TEXTJOIN(" vs ",,C1714:D1714),Calendar!G:G,Calendar!B:B),IF(AND(B1714="Premier League",E1714="Highlights"),_xlfn.XLOOKUP(H1714,Calendar!O:O,Calendar!N:N,,-1),""))</f>
        <v/>
      </c>
    </row>
    <row r="1715" spans="34:34" hidden="1" x14ac:dyDescent="0.35">
      <c r="AH1715" s="16" t="str">
        <f>IF(AND(B1715="Premier League",E1715="Live"),_xlfn.XLOOKUP(_xlfn.TEXTJOIN(" vs ",,C1715:D1715),Calendar!G:G,Calendar!B:B),IF(AND(B1715="Premier League",E1715="Highlights"),_xlfn.XLOOKUP(H1715,Calendar!O:O,Calendar!N:N,,-1),""))</f>
        <v/>
      </c>
    </row>
    <row r="1716" spans="34:34" hidden="1" x14ac:dyDescent="0.35">
      <c r="AH1716" s="16" t="str">
        <f>IF(AND(B1716="Premier League",E1716="Live"),_xlfn.XLOOKUP(_xlfn.TEXTJOIN(" vs ",,C1716:D1716),Calendar!G:G,Calendar!B:B),IF(AND(B1716="Premier League",E1716="Highlights"),_xlfn.XLOOKUP(H1716,Calendar!O:O,Calendar!N:N,,-1),""))</f>
        <v/>
      </c>
    </row>
    <row r="1717" spans="34:34" hidden="1" x14ac:dyDescent="0.35">
      <c r="AH1717" s="16" t="str">
        <f>IF(AND(B1717="Premier League",E1717="Live"),_xlfn.XLOOKUP(_xlfn.TEXTJOIN(" vs ",,C1717:D1717),Calendar!G:G,Calendar!B:B),IF(AND(B1717="Premier League",E1717="Highlights"),_xlfn.XLOOKUP(H1717,Calendar!O:O,Calendar!N:N,,-1),""))</f>
        <v/>
      </c>
    </row>
    <row r="1718" spans="34:34" hidden="1" x14ac:dyDescent="0.35">
      <c r="AH1718" s="16" t="str">
        <f>IF(AND(B1718="Premier League",E1718="Live"),_xlfn.XLOOKUP(_xlfn.TEXTJOIN(" vs ",,C1718:D1718),Calendar!G:G,Calendar!B:B),IF(AND(B1718="Premier League",E1718="Highlights"),_xlfn.XLOOKUP(H1718,Calendar!O:O,Calendar!N:N,,-1),""))</f>
        <v/>
      </c>
    </row>
    <row r="1719" spans="34:34" hidden="1" x14ac:dyDescent="0.35">
      <c r="AH1719" s="16" t="str">
        <f>IF(AND(B1719="Premier League",E1719="Live"),_xlfn.XLOOKUP(_xlfn.TEXTJOIN(" vs ",,C1719:D1719),Calendar!G:G,Calendar!B:B),IF(AND(B1719="Premier League",E1719="Highlights"),_xlfn.XLOOKUP(H1719,Calendar!O:O,Calendar!N:N,,-1),""))</f>
        <v/>
      </c>
    </row>
    <row r="1720" spans="34:34" hidden="1" x14ac:dyDescent="0.35">
      <c r="AH1720" s="16" t="str">
        <f>IF(AND(B1720="Premier League",E1720="Live"),_xlfn.XLOOKUP(_xlfn.TEXTJOIN(" vs ",,C1720:D1720),Calendar!G:G,Calendar!B:B),IF(AND(B1720="Premier League",E1720="Highlights"),_xlfn.XLOOKUP(H1720,Calendar!O:O,Calendar!N:N,,-1),""))</f>
        <v/>
      </c>
    </row>
    <row r="1721" spans="34:34" hidden="1" x14ac:dyDescent="0.35">
      <c r="AH1721" s="16" t="str">
        <f>IF(AND(B1721="Premier League",E1721="Live"),_xlfn.XLOOKUP(_xlfn.TEXTJOIN(" vs ",,C1721:D1721),Calendar!G:G,Calendar!B:B),IF(AND(B1721="Premier League",E1721="Highlights"),_xlfn.XLOOKUP(H1721,Calendar!O:O,Calendar!N:N,,-1),""))</f>
        <v/>
      </c>
    </row>
    <row r="1722" spans="34:34" hidden="1" x14ac:dyDescent="0.35">
      <c r="AH1722" s="16" t="str">
        <f>IF(AND(B1722="Premier League",E1722="Live"),_xlfn.XLOOKUP(_xlfn.TEXTJOIN(" vs ",,C1722:D1722),Calendar!G:G,Calendar!B:B),IF(AND(B1722="Premier League",E1722="Highlights"),_xlfn.XLOOKUP(H1722,Calendar!O:O,Calendar!N:N,,-1),""))</f>
        <v/>
      </c>
    </row>
    <row r="1723" spans="34:34" hidden="1" x14ac:dyDescent="0.35">
      <c r="AH1723" s="16" t="str">
        <f>IF(AND(B1723="Premier League",E1723="Live"),_xlfn.XLOOKUP(_xlfn.TEXTJOIN(" vs ",,C1723:D1723),Calendar!G:G,Calendar!B:B),IF(AND(B1723="Premier League",E1723="Highlights"),_xlfn.XLOOKUP(H1723,Calendar!O:O,Calendar!N:N,,-1),""))</f>
        <v/>
      </c>
    </row>
    <row r="1724" spans="34:34" hidden="1" x14ac:dyDescent="0.35">
      <c r="AH1724" s="16" t="str">
        <f>IF(AND(B1724="Premier League",E1724="Live"),_xlfn.XLOOKUP(_xlfn.TEXTJOIN(" vs ",,C1724:D1724),Calendar!G:G,Calendar!B:B),IF(AND(B1724="Premier League",E1724="Highlights"),_xlfn.XLOOKUP(H1724,Calendar!O:O,Calendar!N:N,,-1),""))</f>
        <v/>
      </c>
    </row>
    <row r="1725" spans="34:34" hidden="1" x14ac:dyDescent="0.35">
      <c r="AH1725" s="16" t="str">
        <f>IF(AND(B1725="Premier League",E1725="Live"),_xlfn.XLOOKUP(_xlfn.TEXTJOIN(" vs ",,C1725:D1725),Calendar!G:G,Calendar!B:B),IF(AND(B1725="Premier League",E1725="Highlights"),_xlfn.XLOOKUP(H1725,Calendar!O:O,Calendar!N:N,,-1),""))</f>
        <v/>
      </c>
    </row>
    <row r="1726" spans="34:34" hidden="1" x14ac:dyDescent="0.35">
      <c r="AH1726" s="16" t="str">
        <f>IF(AND(B1726="Premier League",E1726="Live"),_xlfn.XLOOKUP(_xlfn.TEXTJOIN(" vs ",,C1726:D1726),Calendar!G:G,Calendar!B:B),IF(AND(B1726="Premier League",E1726="Highlights"),_xlfn.XLOOKUP(H1726,Calendar!O:O,Calendar!N:N,,-1),""))</f>
        <v/>
      </c>
    </row>
    <row r="1727" spans="34:34" hidden="1" x14ac:dyDescent="0.35">
      <c r="AH1727" s="16" t="str">
        <f>IF(AND(B1727="Premier League",E1727="Live"),_xlfn.XLOOKUP(_xlfn.TEXTJOIN(" vs ",,C1727:D1727),Calendar!G:G,Calendar!B:B),IF(AND(B1727="Premier League",E1727="Highlights"),_xlfn.XLOOKUP(H1727,Calendar!O:O,Calendar!N:N,,-1),""))</f>
        <v/>
      </c>
    </row>
    <row r="1728" spans="34:34" hidden="1" x14ac:dyDescent="0.35">
      <c r="AH1728" s="16" t="str">
        <f>IF(AND(B1728="Premier League",E1728="Live"),_xlfn.XLOOKUP(_xlfn.TEXTJOIN(" vs ",,C1728:D1728),Calendar!G:G,Calendar!B:B),IF(AND(B1728="Premier League",E1728="Highlights"),_xlfn.XLOOKUP(H1728,Calendar!O:O,Calendar!N:N,,-1),""))</f>
        <v/>
      </c>
    </row>
    <row r="1729" spans="34:34" hidden="1" x14ac:dyDescent="0.35">
      <c r="AH1729" s="16" t="str">
        <f>IF(AND(B1729="Premier League",E1729="Live"),_xlfn.XLOOKUP(_xlfn.TEXTJOIN(" vs ",,C1729:D1729),Calendar!G:G,Calendar!B:B),IF(AND(B1729="Premier League",E1729="Highlights"),_xlfn.XLOOKUP(H1729,Calendar!O:O,Calendar!N:N,,-1),""))</f>
        <v/>
      </c>
    </row>
    <row r="1730" spans="34:34" hidden="1" x14ac:dyDescent="0.35">
      <c r="AH1730" s="16" t="str">
        <f>IF(AND(B1730="Premier League",E1730="Live"),_xlfn.XLOOKUP(_xlfn.TEXTJOIN(" vs ",,C1730:D1730),Calendar!G:G,Calendar!B:B),IF(AND(B1730="Premier League",E1730="Highlights"),_xlfn.XLOOKUP(H1730,Calendar!O:O,Calendar!N:N,,-1),""))</f>
        <v/>
      </c>
    </row>
    <row r="1731" spans="34:34" hidden="1" x14ac:dyDescent="0.35">
      <c r="AH1731" s="16" t="str">
        <f>IF(AND(B1731="Premier League",E1731="Live"),_xlfn.XLOOKUP(_xlfn.TEXTJOIN(" vs ",,C1731:D1731),Calendar!G:G,Calendar!B:B),IF(AND(B1731="Premier League",E1731="Highlights"),_xlfn.XLOOKUP(H1731,Calendar!O:O,Calendar!N:N,,-1),""))</f>
        <v/>
      </c>
    </row>
    <row r="1732" spans="34:34" hidden="1" x14ac:dyDescent="0.35">
      <c r="AH1732" s="16" t="str">
        <f>IF(AND(B1732="Premier League",E1732="Live"),_xlfn.XLOOKUP(_xlfn.TEXTJOIN(" vs ",,C1732:D1732),Calendar!G:G,Calendar!B:B),IF(AND(B1732="Premier League",E1732="Highlights"),_xlfn.XLOOKUP(H1732,Calendar!O:O,Calendar!N:N,,-1),""))</f>
        <v/>
      </c>
    </row>
    <row r="1733" spans="34:34" hidden="1" x14ac:dyDescent="0.35">
      <c r="AH1733" s="16" t="str">
        <f>IF(AND(B1733="Premier League",E1733="Live"),_xlfn.XLOOKUP(_xlfn.TEXTJOIN(" vs ",,C1733:D1733),Calendar!G:G,Calendar!B:B),IF(AND(B1733="Premier League",E1733="Highlights"),_xlfn.XLOOKUP(H1733,Calendar!O:O,Calendar!N:N,,-1),""))</f>
        <v/>
      </c>
    </row>
    <row r="1734" spans="34:34" hidden="1" x14ac:dyDescent="0.35">
      <c r="AH1734" s="16" t="str">
        <f>IF(AND(B1734="Premier League",E1734="Live"),_xlfn.XLOOKUP(_xlfn.TEXTJOIN(" vs ",,C1734:D1734),Calendar!G:G,Calendar!B:B),IF(AND(B1734="Premier League",E1734="Highlights"),_xlfn.XLOOKUP(H1734,Calendar!O:O,Calendar!N:N,,-1),""))</f>
        <v/>
      </c>
    </row>
    <row r="1735" spans="34:34" hidden="1" x14ac:dyDescent="0.35">
      <c r="AH1735" s="16" t="str">
        <f>IF(AND(B1735="Premier League",E1735="Live"),_xlfn.XLOOKUP(_xlfn.TEXTJOIN(" vs ",,C1735:D1735),Calendar!G:G,Calendar!B:B),IF(AND(B1735="Premier League",E1735="Highlights"),_xlfn.XLOOKUP(H1735,Calendar!O:O,Calendar!N:N,,-1),""))</f>
        <v/>
      </c>
    </row>
    <row r="1736" spans="34:34" hidden="1" x14ac:dyDescent="0.35">
      <c r="AH1736" s="16" t="str">
        <f>IF(AND(B1736="Premier League",E1736="Live"),_xlfn.XLOOKUP(_xlfn.TEXTJOIN(" vs ",,C1736:D1736),Calendar!G:G,Calendar!B:B),IF(AND(B1736="Premier League",E1736="Highlights"),_xlfn.XLOOKUP(H1736,Calendar!O:O,Calendar!N:N,,-1),""))</f>
        <v/>
      </c>
    </row>
    <row r="1737" spans="34:34" hidden="1" x14ac:dyDescent="0.35">
      <c r="AH1737" s="16" t="str">
        <f>IF(AND(B1737="Premier League",E1737="Live"),_xlfn.XLOOKUP(_xlfn.TEXTJOIN(" vs ",,C1737:D1737),Calendar!G:G,Calendar!B:B),IF(AND(B1737="Premier League",E1737="Highlights"),_xlfn.XLOOKUP(H1737,Calendar!O:O,Calendar!N:N,,-1),""))</f>
        <v/>
      </c>
    </row>
    <row r="1738" spans="34:34" hidden="1" x14ac:dyDescent="0.35">
      <c r="AH1738" s="16" t="str">
        <f>IF(AND(B1738="Premier League",E1738="Live"),_xlfn.XLOOKUP(_xlfn.TEXTJOIN(" vs ",,C1738:D1738),Calendar!G:G,Calendar!B:B),IF(AND(B1738="Premier League",E1738="Highlights"),_xlfn.XLOOKUP(H1738,Calendar!O:O,Calendar!N:N,,-1),""))</f>
        <v/>
      </c>
    </row>
    <row r="1739" spans="34:34" hidden="1" x14ac:dyDescent="0.35">
      <c r="AH1739" s="16" t="str">
        <f>IF(AND(B1739="Premier League",E1739="Live"),_xlfn.XLOOKUP(_xlfn.TEXTJOIN(" vs ",,C1739:D1739),Calendar!G:G,Calendar!B:B),IF(AND(B1739="Premier League",E1739="Highlights"),_xlfn.XLOOKUP(H1739,Calendar!O:O,Calendar!N:N,,-1),""))</f>
        <v/>
      </c>
    </row>
    <row r="1740" spans="34:34" hidden="1" x14ac:dyDescent="0.35">
      <c r="AH1740" s="16" t="str">
        <f>IF(AND(B1740="Premier League",E1740="Live"),_xlfn.XLOOKUP(_xlfn.TEXTJOIN(" vs ",,C1740:D1740),Calendar!G:G,Calendar!B:B),IF(AND(B1740="Premier League",E1740="Highlights"),_xlfn.XLOOKUP(H1740,Calendar!O:O,Calendar!N:N,,-1),""))</f>
        <v/>
      </c>
    </row>
    <row r="1741" spans="34:34" hidden="1" x14ac:dyDescent="0.35">
      <c r="AH1741" s="16" t="str">
        <f>IF(AND(B1741="Premier League",E1741="Live"),_xlfn.XLOOKUP(_xlfn.TEXTJOIN(" vs ",,C1741:D1741),Calendar!G:G,Calendar!B:B),IF(AND(B1741="Premier League",E1741="Highlights"),_xlfn.XLOOKUP(H1741,Calendar!O:O,Calendar!N:N,,-1),""))</f>
        <v/>
      </c>
    </row>
    <row r="1742" spans="34:34" hidden="1" x14ac:dyDescent="0.35">
      <c r="AH1742" s="16" t="str">
        <f>IF(AND(B1742="Premier League",E1742="Live"),_xlfn.XLOOKUP(_xlfn.TEXTJOIN(" vs ",,C1742:D1742),Calendar!G:G,Calendar!B:B),IF(AND(B1742="Premier League",E1742="Highlights"),_xlfn.XLOOKUP(H1742,Calendar!O:O,Calendar!N:N,,-1),""))</f>
        <v/>
      </c>
    </row>
    <row r="1743" spans="34:34" hidden="1" x14ac:dyDescent="0.35">
      <c r="AH1743" s="16" t="str">
        <f>IF(AND(B1743="Premier League",E1743="Live"),_xlfn.XLOOKUP(_xlfn.TEXTJOIN(" vs ",,C1743:D1743),Calendar!G:G,Calendar!B:B),IF(AND(B1743="Premier League",E1743="Highlights"),_xlfn.XLOOKUP(H1743,Calendar!O:O,Calendar!N:N,,-1),""))</f>
        <v/>
      </c>
    </row>
    <row r="1744" spans="34:34" hidden="1" x14ac:dyDescent="0.35">
      <c r="AH1744" s="16" t="str">
        <f>IF(AND(B1744="Premier League",E1744="Live"),_xlfn.XLOOKUP(_xlfn.TEXTJOIN(" vs ",,C1744:D1744),Calendar!G:G,Calendar!B:B),IF(AND(B1744="Premier League",E1744="Highlights"),_xlfn.XLOOKUP(H1744,Calendar!O:O,Calendar!N:N,,-1),""))</f>
        <v/>
      </c>
    </row>
    <row r="1745" spans="34:34" hidden="1" x14ac:dyDescent="0.35">
      <c r="AH1745" s="16" t="str">
        <f>IF(AND(B1745="Premier League",E1745="Live"),_xlfn.XLOOKUP(_xlfn.TEXTJOIN(" vs ",,C1745:D1745),Calendar!G:G,Calendar!B:B),IF(AND(B1745="Premier League",E1745="Highlights"),_xlfn.XLOOKUP(H1745,Calendar!O:O,Calendar!N:N,,-1),""))</f>
        <v/>
      </c>
    </row>
    <row r="1746" spans="34:34" hidden="1" x14ac:dyDescent="0.35">
      <c r="AH1746" s="16" t="str">
        <f>IF(AND(B1746="Premier League",E1746="Live"),_xlfn.XLOOKUP(_xlfn.TEXTJOIN(" vs ",,C1746:D1746),Calendar!G:G,Calendar!B:B),IF(AND(B1746="Premier League",E1746="Highlights"),_xlfn.XLOOKUP(H1746,Calendar!O:O,Calendar!N:N,,-1),""))</f>
        <v/>
      </c>
    </row>
    <row r="1747" spans="34:34" hidden="1" x14ac:dyDescent="0.35">
      <c r="AH1747" s="16" t="str">
        <f>IF(AND(B1747="Premier League",E1747="Live"),_xlfn.XLOOKUP(_xlfn.TEXTJOIN(" vs ",,C1747:D1747),Calendar!G:G,Calendar!B:B),IF(AND(B1747="Premier League",E1747="Highlights"),_xlfn.XLOOKUP(H1747,Calendar!O:O,Calendar!N:N,,-1),""))</f>
        <v/>
      </c>
    </row>
    <row r="1748" spans="34:34" hidden="1" x14ac:dyDescent="0.35">
      <c r="AH1748" s="16" t="str">
        <f>IF(AND(B1748="Premier League",E1748="Live"),_xlfn.XLOOKUP(_xlfn.TEXTJOIN(" vs ",,C1748:D1748),Calendar!G:G,Calendar!B:B),IF(AND(B1748="Premier League",E1748="Highlights"),_xlfn.XLOOKUP(H1748,Calendar!O:O,Calendar!N:N,,-1),""))</f>
        <v/>
      </c>
    </row>
    <row r="1749" spans="34:34" hidden="1" x14ac:dyDescent="0.35">
      <c r="AH1749" s="16" t="str">
        <f>IF(AND(B1749="Premier League",E1749="Live"),_xlfn.XLOOKUP(_xlfn.TEXTJOIN(" vs ",,C1749:D1749),Calendar!G:G,Calendar!B:B),IF(AND(B1749="Premier League",E1749="Highlights"),_xlfn.XLOOKUP(H1749,Calendar!O:O,Calendar!N:N,,-1),""))</f>
        <v/>
      </c>
    </row>
    <row r="1750" spans="34:34" hidden="1" x14ac:dyDescent="0.35">
      <c r="AH1750" s="16" t="str">
        <f>IF(AND(B1750="Premier League",E1750="Live"),_xlfn.XLOOKUP(_xlfn.TEXTJOIN(" vs ",,C1750:D1750),Calendar!G:G,Calendar!B:B),IF(AND(B1750="Premier League",E1750="Highlights"),_xlfn.XLOOKUP(H1750,Calendar!O:O,Calendar!N:N,,-1),""))</f>
        <v/>
      </c>
    </row>
    <row r="1751" spans="34:34" hidden="1" x14ac:dyDescent="0.35">
      <c r="AH1751" s="16" t="str">
        <f>IF(AND(B1751="Premier League",E1751="Live"),_xlfn.XLOOKUP(_xlfn.TEXTJOIN(" vs ",,C1751:D1751),Calendar!G:G,Calendar!B:B),IF(AND(B1751="Premier League",E1751="Highlights"),_xlfn.XLOOKUP(H1751,Calendar!O:O,Calendar!N:N,,-1),""))</f>
        <v/>
      </c>
    </row>
    <row r="1752" spans="34:34" hidden="1" x14ac:dyDescent="0.35">
      <c r="AH1752" s="16" t="str">
        <f>IF(AND(B1752="Premier League",E1752="Live"),_xlfn.XLOOKUP(_xlfn.TEXTJOIN(" vs ",,C1752:D1752),Calendar!G:G,Calendar!B:B),IF(AND(B1752="Premier League",E1752="Highlights"),_xlfn.XLOOKUP(H1752,Calendar!O:O,Calendar!N:N,,-1),""))</f>
        <v/>
      </c>
    </row>
    <row r="1753" spans="34:34" hidden="1" x14ac:dyDescent="0.35">
      <c r="AH1753" s="16" t="str">
        <f>IF(AND(B1753="Premier League",E1753="Live"),_xlfn.XLOOKUP(_xlfn.TEXTJOIN(" vs ",,C1753:D1753),Calendar!G:G,Calendar!B:B),IF(AND(B1753="Premier League",E1753="Highlights"),_xlfn.XLOOKUP(H1753,Calendar!O:O,Calendar!N:N,,-1),""))</f>
        <v/>
      </c>
    </row>
    <row r="1754" spans="34:34" hidden="1" x14ac:dyDescent="0.35">
      <c r="AH1754" s="16" t="str">
        <f>IF(AND(B1754="Premier League",E1754="Live"),_xlfn.XLOOKUP(_xlfn.TEXTJOIN(" vs ",,C1754:D1754),Calendar!G:G,Calendar!B:B),IF(AND(B1754="Premier League",E1754="Highlights"),_xlfn.XLOOKUP(H1754,Calendar!O:O,Calendar!N:N,,-1),""))</f>
        <v/>
      </c>
    </row>
    <row r="1755" spans="34:34" hidden="1" x14ac:dyDescent="0.35">
      <c r="AH1755" s="16" t="str">
        <f>IF(AND(B1755="Premier League",E1755="Live"),_xlfn.XLOOKUP(_xlfn.TEXTJOIN(" vs ",,C1755:D1755),Calendar!G:G,Calendar!B:B),IF(AND(B1755="Premier League",E1755="Highlights"),_xlfn.XLOOKUP(H1755,Calendar!O:O,Calendar!N:N,,-1),""))</f>
        <v/>
      </c>
    </row>
    <row r="1756" spans="34:34" hidden="1" x14ac:dyDescent="0.35">
      <c r="AH1756" s="16" t="str">
        <f>IF(AND(B1756="Premier League",E1756="Live"),_xlfn.XLOOKUP(_xlfn.TEXTJOIN(" vs ",,C1756:D1756),Calendar!G:G,Calendar!B:B),IF(AND(B1756="Premier League",E1756="Highlights"),_xlfn.XLOOKUP(H1756,Calendar!O:O,Calendar!N:N,,-1),""))</f>
        <v/>
      </c>
    </row>
    <row r="1757" spans="34:34" hidden="1" x14ac:dyDescent="0.35">
      <c r="AH1757" s="16" t="str">
        <f>IF(AND(B1757="Premier League",E1757="Live"),_xlfn.XLOOKUP(_xlfn.TEXTJOIN(" vs ",,C1757:D1757),Calendar!G:G,Calendar!B:B),IF(AND(B1757="Premier League",E1757="Highlights"),_xlfn.XLOOKUP(H1757,Calendar!O:O,Calendar!N:N,,-1),""))</f>
        <v/>
      </c>
    </row>
    <row r="1758" spans="34:34" hidden="1" x14ac:dyDescent="0.35">
      <c r="AH1758" s="16" t="str">
        <f>IF(AND(B1758="Premier League",E1758="Live"),_xlfn.XLOOKUP(_xlfn.TEXTJOIN(" vs ",,C1758:D1758),Calendar!G:G,Calendar!B:B),IF(AND(B1758="Premier League",E1758="Highlights"),_xlfn.XLOOKUP(H1758,Calendar!O:O,Calendar!N:N,,-1),""))</f>
        <v/>
      </c>
    </row>
    <row r="1759" spans="34:34" hidden="1" x14ac:dyDescent="0.35">
      <c r="AH1759" s="16" t="str">
        <f>IF(AND(B1759="Premier League",E1759="Live"),_xlfn.XLOOKUP(_xlfn.TEXTJOIN(" vs ",,C1759:D1759),Calendar!G:G,Calendar!B:B),IF(AND(B1759="Premier League",E1759="Highlights"),_xlfn.XLOOKUP(H1759,Calendar!O:O,Calendar!N:N,,-1),""))</f>
        <v/>
      </c>
    </row>
    <row r="1760" spans="34:34" hidden="1" x14ac:dyDescent="0.35">
      <c r="AH1760" s="16" t="str">
        <f>IF(AND(B1760="Premier League",E1760="Live"),_xlfn.XLOOKUP(_xlfn.TEXTJOIN(" vs ",,C1760:D1760),Calendar!G:G,Calendar!B:B),IF(AND(B1760="Premier League",E1760="Highlights"),_xlfn.XLOOKUP(H1760,Calendar!O:O,Calendar!N:N,,-1),""))</f>
        <v/>
      </c>
    </row>
    <row r="1761" spans="34:34" hidden="1" x14ac:dyDescent="0.35">
      <c r="AH1761" s="16" t="str">
        <f>IF(AND(B1761="Premier League",E1761="Live"),_xlfn.XLOOKUP(_xlfn.TEXTJOIN(" vs ",,C1761:D1761),Calendar!G:G,Calendar!B:B),IF(AND(B1761="Premier League",E1761="Highlights"),_xlfn.XLOOKUP(H1761,Calendar!O:O,Calendar!N:N,,-1),""))</f>
        <v/>
      </c>
    </row>
    <row r="1762" spans="34:34" hidden="1" x14ac:dyDescent="0.35">
      <c r="AH1762" s="16" t="str">
        <f>IF(AND(B1762="Premier League",E1762="Live"),_xlfn.XLOOKUP(_xlfn.TEXTJOIN(" vs ",,C1762:D1762),Calendar!G:G,Calendar!B:B),IF(AND(B1762="Premier League",E1762="Highlights"),_xlfn.XLOOKUP(H1762,Calendar!O:O,Calendar!N:N,,-1),""))</f>
        <v/>
      </c>
    </row>
    <row r="1763" spans="34:34" hidden="1" x14ac:dyDescent="0.35">
      <c r="AH1763" s="16" t="str">
        <f>IF(AND(B1763="Premier League",E1763="Live"),_xlfn.XLOOKUP(_xlfn.TEXTJOIN(" vs ",,C1763:D1763),Calendar!G:G,Calendar!B:B),IF(AND(B1763="Premier League",E1763="Highlights"),_xlfn.XLOOKUP(H1763,Calendar!O:O,Calendar!N:N,,-1),""))</f>
        <v/>
      </c>
    </row>
    <row r="1764" spans="34:34" hidden="1" x14ac:dyDescent="0.35">
      <c r="AH1764" s="16" t="str">
        <f>IF(AND(B1764="Premier League",E1764="Live"),_xlfn.XLOOKUP(_xlfn.TEXTJOIN(" vs ",,C1764:D1764),Calendar!G:G,Calendar!B:B),IF(AND(B1764="Premier League",E1764="Highlights"),_xlfn.XLOOKUP(H1764,Calendar!O:O,Calendar!N:N,,-1),""))</f>
        <v/>
      </c>
    </row>
    <row r="1765" spans="34:34" hidden="1" x14ac:dyDescent="0.35">
      <c r="AH1765" s="16" t="str">
        <f>IF(AND(B1765="Premier League",E1765="Live"),_xlfn.XLOOKUP(_xlfn.TEXTJOIN(" vs ",,C1765:D1765),Calendar!G:G,Calendar!B:B),IF(AND(B1765="Premier League",E1765="Highlights"),_xlfn.XLOOKUP(H1765,Calendar!O:O,Calendar!N:N,,-1),""))</f>
        <v/>
      </c>
    </row>
    <row r="1766" spans="34:34" hidden="1" x14ac:dyDescent="0.35">
      <c r="AH1766" s="16" t="str">
        <f>IF(AND(B1766="Premier League",E1766="Live"),_xlfn.XLOOKUP(_xlfn.TEXTJOIN(" vs ",,C1766:D1766),Calendar!G:G,Calendar!B:B),IF(AND(B1766="Premier League",E1766="Highlights"),_xlfn.XLOOKUP(H1766,Calendar!O:O,Calendar!N:N,,-1),""))</f>
        <v/>
      </c>
    </row>
    <row r="1767" spans="34:34" hidden="1" x14ac:dyDescent="0.35">
      <c r="AH1767" s="16" t="str">
        <f>IF(AND(B1767="Premier League",E1767="Live"),_xlfn.XLOOKUP(_xlfn.TEXTJOIN(" vs ",,C1767:D1767),Calendar!G:G,Calendar!B:B),IF(AND(B1767="Premier League",E1767="Highlights"),_xlfn.XLOOKUP(H1767,Calendar!O:O,Calendar!N:N,,-1),""))</f>
        <v/>
      </c>
    </row>
    <row r="1768" spans="34:34" hidden="1" x14ac:dyDescent="0.35">
      <c r="AH1768" s="16" t="str">
        <f>IF(AND(B1768="Premier League",E1768="Live"),_xlfn.XLOOKUP(_xlfn.TEXTJOIN(" vs ",,C1768:D1768),Calendar!G:G,Calendar!B:B),IF(AND(B1768="Premier League",E1768="Highlights"),_xlfn.XLOOKUP(H1768,Calendar!O:O,Calendar!N:N,,-1),""))</f>
        <v/>
      </c>
    </row>
    <row r="1769" spans="34:34" hidden="1" x14ac:dyDescent="0.35">
      <c r="AH1769" s="16" t="str">
        <f>IF(AND(B1769="Premier League",E1769="Live"),_xlfn.XLOOKUP(_xlfn.TEXTJOIN(" vs ",,C1769:D1769),Calendar!G:G,Calendar!B:B),IF(AND(B1769="Premier League",E1769="Highlights"),_xlfn.XLOOKUP(H1769,Calendar!O:O,Calendar!N:N,,-1),""))</f>
        <v/>
      </c>
    </row>
    <row r="1770" spans="34:34" hidden="1" x14ac:dyDescent="0.35">
      <c r="AH1770" s="16" t="str">
        <f>IF(AND(B1770="Premier League",E1770="Live"),_xlfn.XLOOKUP(_xlfn.TEXTJOIN(" vs ",,C1770:D1770),Calendar!G:G,Calendar!B:B),IF(AND(B1770="Premier League",E1770="Highlights"),_xlfn.XLOOKUP(H1770,Calendar!O:O,Calendar!N:N,,-1),""))</f>
        <v/>
      </c>
    </row>
    <row r="1771" spans="34:34" hidden="1" x14ac:dyDescent="0.35">
      <c r="AH1771" s="16" t="str">
        <f>IF(AND(B1771="Premier League",E1771="Live"),_xlfn.XLOOKUP(_xlfn.TEXTJOIN(" vs ",,C1771:D1771),Calendar!G:G,Calendar!B:B),IF(AND(B1771="Premier League",E1771="Highlights"),_xlfn.XLOOKUP(H1771,Calendar!O:O,Calendar!N:N,,-1),""))</f>
        <v/>
      </c>
    </row>
    <row r="1772" spans="34:34" hidden="1" x14ac:dyDescent="0.35">
      <c r="AH1772" s="16" t="str">
        <f>IF(AND(B1772="Premier League",E1772="Live"),_xlfn.XLOOKUP(_xlfn.TEXTJOIN(" vs ",,C1772:D1772),Calendar!G:G,Calendar!B:B),IF(AND(B1772="Premier League",E1772="Highlights"),_xlfn.XLOOKUP(H1772,Calendar!O:O,Calendar!N:N,,-1),""))</f>
        <v/>
      </c>
    </row>
    <row r="1773" spans="34:34" hidden="1" x14ac:dyDescent="0.35">
      <c r="AH1773" s="16" t="str">
        <f>IF(AND(B1773="Premier League",E1773="Live"),_xlfn.XLOOKUP(_xlfn.TEXTJOIN(" vs ",,C1773:D1773),Calendar!G:G,Calendar!B:B),IF(AND(B1773="Premier League",E1773="Highlights"),_xlfn.XLOOKUP(H1773,Calendar!O:O,Calendar!N:N,,-1),""))</f>
        <v/>
      </c>
    </row>
    <row r="1774" spans="34:34" hidden="1" x14ac:dyDescent="0.35">
      <c r="AH1774" s="16" t="str">
        <f>IF(AND(B1774="Premier League",E1774="Live"),_xlfn.XLOOKUP(_xlfn.TEXTJOIN(" vs ",,C1774:D1774),Calendar!G:G,Calendar!B:B),IF(AND(B1774="Premier League",E1774="Highlights"),_xlfn.XLOOKUP(H1774,Calendar!O:O,Calendar!N:N,,-1),""))</f>
        <v/>
      </c>
    </row>
    <row r="1775" spans="34:34" hidden="1" x14ac:dyDescent="0.35">
      <c r="AH1775" s="16" t="str">
        <f>IF(AND(B1775="Premier League",E1775="Live"),_xlfn.XLOOKUP(_xlfn.TEXTJOIN(" vs ",,C1775:D1775),Calendar!G:G,Calendar!B:B),IF(AND(B1775="Premier League",E1775="Highlights"),_xlfn.XLOOKUP(H1775,Calendar!O:O,Calendar!N:N,,-1),""))</f>
        <v/>
      </c>
    </row>
    <row r="1776" spans="34:34" hidden="1" x14ac:dyDescent="0.35">
      <c r="AH1776" s="16" t="str">
        <f>IF(AND(B1776="Premier League",E1776="Live"),_xlfn.XLOOKUP(_xlfn.TEXTJOIN(" vs ",,C1776:D1776),Calendar!G:G,Calendar!B:B),IF(AND(B1776="Premier League",E1776="Highlights"),_xlfn.XLOOKUP(H1776,Calendar!O:O,Calendar!N:N,,-1),""))</f>
        <v/>
      </c>
    </row>
    <row r="1777" spans="34:34" hidden="1" x14ac:dyDescent="0.35">
      <c r="AH1777" s="16" t="str">
        <f>IF(AND(B1777="Premier League",E1777="Live"),_xlfn.XLOOKUP(_xlfn.TEXTJOIN(" vs ",,C1777:D1777),Calendar!G:G,Calendar!B:B),IF(AND(B1777="Premier League",E1777="Highlights"),_xlfn.XLOOKUP(H1777,Calendar!O:O,Calendar!N:N,,-1),""))</f>
        <v/>
      </c>
    </row>
    <row r="1778" spans="34:34" hidden="1" x14ac:dyDescent="0.35">
      <c r="AH1778" s="16" t="str">
        <f>IF(AND(B1778="Premier League",E1778="Live"),_xlfn.XLOOKUP(_xlfn.TEXTJOIN(" vs ",,C1778:D1778),Calendar!G:G,Calendar!B:B),IF(AND(B1778="Premier League",E1778="Highlights"),_xlfn.XLOOKUP(H1778,Calendar!O:O,Calendar!N:N,,-1),""))</f>
        <v/>
      </c>
    </row>
    <row r="1779" spans="34:34" hidden="1" x14ac:dyDescent="0.35">
      <c r="AH1779" s="16" t="str">
        <f>IF(AND(B1779="Premier League",E1779="Live"),_xlfn.XLOOKUP(_xlfn.TEXTJOIN(" vs ",,C1779:D1779),Calendar!G:G,Calendar!B:B),IF(AND(B1779="Premier League",E1779="Highlights"),_xlfn.XLOOKUP(H1779,Calendar!O:O,Calendar!N:N,,-1),""))</f>
        <v/>
      </c>
    </row>
    <row r="1780" spans="34:34" hidden="1" x14ac:dyDescent="0.35">
      <c r="AH1780" s="16" t="str">
        <f>IF(AND(B1780="Premier League",E1780="Live"),_xlfn.XLOOKUP(_xlfn.TEXTJOIN(" vs ",,C1780:D1780),Calendar!G:G,Calendar!B:B),IF(AND(B1780="Premier League",E1780="Highlights"),_xlfn.XLOOKUP(H1780,Calendar!O:O,Calendar!N:N,,-1),""))</f>
        <v/>
      </c>
    </row>
    <row r="1781" spans="34:34" hidden="1" x14ac:dyDescent="0.35">
      <c r="AH1781" s="16" t="str">
        <f>IF(AND(B1781="Premier League",E1781="Live"),_xlfn.XLOOKUP(_xlfn.TEXTJOIN(" vs ",,C1781:D1781),Calendar!G:G,Calendar!B:B),IF(AND(B1781="Premier League",E1781="Highlights"),_xlfn.XLOOKUP(H1781,Calendar!O:O,Calendar!N:N,,-1),""))</f>
        <v/>
      </c>
    </row>
    <row r="1782" spans="34:34" hidden="1" x14ac:dyDescent="0.35">
      <c r="AH1782" s="16" t="str">
        <f>IF(AND(B1782="Premier League",E1782="Live"),_xlfn.XLOOKUP(_xlfn.TEXTJOIN(" vs ",,C1782:D1782),Calendar!G:G,Calendar!B:B),IF(AND(B1782="Premier League",E1782="Highlights"),_xlfn.XLOOKUP(H1782,Calendar!O:O,Calendar!N:N,,-1),""))</f>
        <v/>
      </c>
    </row>
    <row r="1783" spans="34:34" hidden="1" x14ac:dyDescent="0.35">
      <c r="AH1783" s="16" t="str">
        <f>IF(AND(B1783="Premier League",E1783="Live"),_xlfn.XLOOKUP(_xlfn.TEXTJOIN(" vs ",,C1783:D1783),Calendar!G:G,Calendar!B:B),IF(AND(B1783="Premier League",E1783="Highlights"),_xlfn.XLOOKUP(H1783,Calendar!O:O,Calendar!N:N,,-1),""))</f>
        <v/>
      </c>
    </row>
    <row r="1784" spans="34:34" hidden="1" x14ac:dyDescent="0.35">
      <c r="AH1784" s="16" t="str">
        <f>IF(AND(B1784="Premier League",E1784="Live"),_xlfn.XLOOKUP(_xlfn.TEXTJOIN(" vs ",,C1784:D1784),Calendar!G:G,Calendar!B:B),IF(AND(B1784="Premier League",E1784="Highlights"),_xlfn.XLOOKUP(H1784,Calendar!O:O,Calendar!N:N,,-1),""))</f>
        <v/>
      </c>
    </row>
    <row r="1785" spans="34:34" hidden="1" x14ac:dyDescent="0.35">
      <c r="AH1785" s="16" t="str">
        <f>IF(AND(B1785="Premier League",E1785="Live"),_xlfn.XLOOKUP(_xlfn.TEXTJOIN(" vs ",,C1785:D1785),Calendar!G:G,Calendar!B:B),IF(AND(B1785="Premier League",E1785="Highlights"),_xlfn.XLOOKUP(H1785,Calendar!O:O,Calendar!N:N,,-1),""))</f>
        <v/>
      </c>
    </row>
    <row r="1786" spans="34:34" hidden="1" x14ac:dyDescent="0.35">
      <c r="AH1786" s="16" t="str">
        <f>IF(AND(B1786="Premier League",E1786="Live"),_xlfn.XLOOKUP(_xlfn.TEXTJOIN(" vs ",,C1786:D1786),Calendar!G:G,Calendar!B:B),IF(AND(B1786="Premier League",E1786="Highlights"),_xlfn.XLOOKUP(H1786,Calendar!O:O,Calendar!N:N,,-1),""))</f>
        <v/>
      </c>
    </row>
    <row r="1787" spans="34:34" hidden="1" x14ac:dyDescent="0.35">
      <c r="AH1787" s="16" t="str">
        <f>IF(AND(B1787="Premier League",E1787="Live"),_xlfn.XLOOKUP(_xlfn.TEXTJOIN(" vs ",,C1787:D1787),Calendar!G:G,Calendar!B:B),IF(AND(B1787="Premier League",E1787="Highlights"),_xlfn.XLOOKUP(H1787,Calendar!O:O,Calendar!N:N,,-1),""))</f>
        <v/>
      </c>
    </row>
    <row r="1788" spans="34:34" hidden="1" x14ac:dyDescent="0.35">
      <c r="AH1788" s="16" t="str">
        <f>IF(AND(B1788="Premier League",E1788="Live"),_xlfn.XLOOKUP(_xlfn.TEXTJOIN(" vs ",,C1788:D1788),Calendar!G:G,Calendar!B:B),IF(AND(B1788="Premier League",E1788="Highlights"),_xlfn.XLOOKUP(H1788,Calendar!O:O,Calendar!N:N,,-1),""))</f>
        <v/>
      </c>
    </row>
    <row r="1789" spans="34:34" hidden="1" x14ac:dyDescent="0.35">
      <c r="AH1789" s="16" t="str">
        <f>IF(AND(B1789="Premier League",E1789="Live"),_xlfn.XLOOKUP(_xlfn.TEXTJOIN(" vs ",,C1789:D1789),Calendar!G:G,Calendar!B:B),IF(AND(B1789="Premier League",E1789="Highlights"),_xlfn.XLOOKUP(H1789,Calendar!O:O,Calendar!N:N,,-1),""))</f>
        <v/>
      </c>
    </row>
    <row r="1790" spans="34:34" hidden="1" x14ac:dyDescent="0.35">
      <c r="AH1790" s="16" t="str">
        <f>IF(AND(B1790="Premier League",E1790="Live"),_xlfn.XLOOKUP(_xlfn.TEXTJOIN(" vs ",,C1790:D1790),Calendar!G:G,Calendar!B:B),IF(AND(B1790="Premier League",E1790="Highlights"),_xlfn.XLOOKUP(H1790,Calendar!O:O,Calendar!N:N,,-1),""))</f>
        <v/>
      </c>
    </row>
    <row r="1791" spans="34:34" hidden="1" x14ac:dyDescent="0.35">
      <c r="AH1791" s="16" t="str">
        <f>IF(AND(B1791="Premier League",E1791="Live"),_xlfn.XLOOKUP(_xlfn.TEXTJOIN(" vs ",,C1791:D1791),Calendar!G:G,Calendar!B:B),IF(AND(B1791="Premier League",E1791="Highlights"),_xlfn.XLOOKUP(H1791,Calendar!O:O,Calendar!N:N,,-1),""))</f>
        <v/>
      </c>
    </row>
    <row r="1792" spans="34:34" hidden="1" x14ac:dyDescent="0.35">
      <c r="AH1792" s="16" t="str">
        <f>IF(AND(B1792="Premier League",E1792="Live"),_xlfn.XLOOKUP(_xlfn.TEXTJOIN(" vs ",,C1792:D1792),Calendar!G:G,Calendar!B:B),IF(AND(B1792="Premier League",E1792="Highlights"),_xlfn.XLOOKUP(H1792,Calendar!O:O,Calendar!N:N,,-1),""))</f>
        <v/>
      </c>
    </row>
    <row r="1793" spans="34:34" hidden="1" x14ac:dyDescent="0.35">
      <c r="AH1793" s="16" t="str">
        <f>IF(AND(B1793="Premier League",E1793="Live"),_xlfn.XLOOKUP(_xlfn.TEXTJOIN(" vs ",,C1793:D1793),Calendar!G:G,Calendar!B:B),IF(AND(B1793="Premier League",E1793="Highlights"),_xlfn.XLOOKUP(H1793,Calendar!O:O,Calendar!N:N,,-1),""))</f>
        <v/>
      </c>
    </row>
    <row r="1794" spans="34:34" hidden="1" x14ac:dyDescent="0.35">
      <c r="AH1794" s="16" t="str">
        <f>IF(AND(B1794="Premier League",E1794="Live"),_xlfn.XLOOKUP(_xlfn.TEXTJOIN(" vs ",,C1794:D1794),Calendar!G:G,Calendar!B:B),IF(AND(B1794="Premier League",E1794="Highlights"),_xlfn.XLOOKUP(H1794,Calendar!O:O,Calendar!N:N,,-1),""))</f>
        <v/>
      </c>
    </row>
    <row r="1795" spans="34:34" hidden="1" x14ac:dyDescent="0.35">
      <c r="AH1795" s="16" t="str">
        <f>IF(AND(B1795="Premier League",E1795="Live"),_xlfn.XLOOKUP(_xlfn.TEXTJOIN(" vs ",,C1795:D1795),Calendar!G:G,Calendar!B:B),IF(AND(B1795="Premier League",E1795="Highlights"),_xlfn.XLOOKUP(H1795,Calendar!O:O,Calendar!N:N,,-1),""))</f>
        <v/>
      </c>
    </row>
    <row r="1796" spans="34:34" hidden="1" x14ac:dyDescent="0.35">
      <c r="AH1796" s="16" t="str">
        <f>IF(AND(B1796="Premier League",E1796="Live"),_xlfn.XLOOKUP(_xlfn.TEXTJOIN(" vs ",,C1796:D1796),Calendar!G:G,Calendar!B:B),IF(AND(B1796="Premier League",E1796="Highlights"),_xlfn.XLOOKUP(H1796,Calendar!O:O,Calendar!N:N,,-1),""))</f>
        <v/>
      </c>
    </row>
    <row r="1797" spans="34:34" hidden="1" x14ac:dyDescent="0.35">
      <c r="AH1797" s="16" t="str">
        <f>IF(AND(B1797="Premier League",E1797="Live"),_xlfn.XLOOKUP(_xlfn.TEXTJOIN(" vs ",,C1797:D1797),Calendar!G:G,Calendar!B:B),IF(AND(B1797="Premier League",E1797="Highlights"),_xlfn.XLOOKUP(H1797,Calendar!O:O,Calendar!N:N,,-1),""))</f>
        <v/>
      </c>
    </row>
    <row r="1798" spans="34:34" hidden="1" x14ac:dyDescent="0.35">
      <c r="AH1798" s="16" t="str">
        <f>IF(AND(B1798="Premier League",E1798="Live"),_xlfn.XLOOKUP(_xlfn.TEXTJOIN(" vs ",,C1798:D1798),Calendar!G:G,Calendar!B:B),IF(AND(B1798="Premier League",E1798="Highlights"),_xlfn.XLOOKUP(H1798,Calendar!O:O,Calendar!N:N,,-1),""))</f>
        <v/>
      </c>
    </row>
    <row r="1799" spans="34:34" hidden="1" x14ac:dyDescent="0.35">
      <c r="AH1799" s="16" t="str">
        <f>IF(AND(B1799="Premier League",E1799="Live"),_xlfn.XLOOKUP(_xlfn.TEXTJOIN(" vs ",,C1799:D1799),Calendar!G:G,Calendar!B:B),IF(AND(B1799="Premier League",E1799="Highlights"),_xlfn.XLOOKUP(H1799,Calendar!O:O,Calendar!N:N,,-1),""))</f>
        <v/>
      </c>
    </row>
    <row r="1800" spans="34:34" hidden="1" x14ac:dyDescent="0.35">
      <c r="AH1800" s="16" t="str">
        <f>IF(AND(B1800="Premier League",E1800="Live"),_xlfn.XLOOKUP(_xlfn.TEXTJOIN(" vs ",,C1800:D1800),Calendar!G:G,Calendar!B:B),IF(AND(B1800="Premier League",E1800="Highlights"),_xlfn.XLOOKUP(H1800,Calendar!O:O,Calendar!N:N,,-1),""))</f>
        <v/>
      </c>
    </row>
    <row r="1801" spans="34:34" hidden="1" x14ac:dyDescent="0.35">
      <c r="AH1801" s="16" t="str">
        <f>IF(AND(B1801="Premier League",E1801="Live"),_xlfn.XLOOKUP(_xlfn.TEXTJOIN(" vs ",,C1801:D1801),Calendar!G:G,Calendar!B:B),IF(AND(B1801="Premier League",E1801="Highlights"),_xlfn.XLOOKUP(H1801,Calendar!O:O,Calendar!N:N,,-1),""))</f>
        <v/>
      </c>
    </row>
    <row r="1802" spans="34:34" hidden="1" x14ac:dyDescent="0.35">
      <c r="AH1802" s="16" t="str">
        <f>IF(AND(B1802="Premier League",E1802="Live"),_xlfn.XLOOKUP(_xlfn.TEXTJOIN(" vs ",,C1802:D1802),Calendar!G:G,Calendar!B:B),IF(AND(B1802="Premier League",E1802="Highlights"),_xlfn.XLOOKUP(H1802,Calendar!O:O,Calendar!N:N,,-1),""))</f>
        <v/>
      </c>
    </row>
    <row r="1803" spans="34:34" hidden="1" x14ac:dyDescent="0.35">
      <c r="AH1803" s="16" t="str">
        <f>IF(AND(B1803="Premier League",E1803="Live"),_xlfn.XLOOKUP(_xlfn.TEXTJOIN(" vs ",,C1803:D1803),Calendar!G:G,Calendar!B:B),IF(AND(B1803="Premier League",E1803="Highlights"),_xlfn.XLOOKUP(H1803,Calendar!O:O,Calendar!N:N,,-1),""))</f>
        <v/>
      </c>
    </row>
    <row r="1804" spans="34:34" hidden="1" x14ac:dyDescent="0.35">
      <c r="AH1804" s="16" t="str">
        <f>IF(AND(B1804="Premier League",E1804="Live"),_xlfn.XLOOKUP(_xlfn.TEXTJOIN(" vs ",,C1804:D1804),Calendar!G:G,Calendar!B:B),IF(AND(B1804="Premier League",E1804="Highlights"),_xlfn.XLOOKUP(H1804,Calendar!O:O,Calendar!N:N,,-1),""))</f>
        <v/>
      </c>
    </row>
    <row r="1805" spans="34:34" hidden="1" x14ac:dyDescent="0.35">
      <c r="AH1805" s="16" t="str">
        <f>IF(AND(B1805="Premier League",E1805="Live"),_xlfn.XLOOKUP(_xlfn.TEXTJOIN(" vs ",,C1805:D1805),Calendar!G:G,Calendar!B:B),IF(AND(B1805="Premier League",E1805="Highlights"),_xlfn.XLOOKUP(H1805,Calendar!O:O,Calendar!N:N,,-1),""))</f>
        <v/>
      </c>
    </row>
    <row r="1806" spans="34:34" hidden="1" x14ac:dyDescent="0.35">
      <c r="AH1806" s="16" t="str">
        <f>IF(AND(B1806="Premier League",E1806="Live"),_xlfn.XLOOKUP(_xlfn.TEXTJOIN(" vs ",,C1806:D1806),Calendar!G:G,Calendar!B:B),IF(AND(B1806="Premier League",E1806="Highlights"),_xlfn.XLOOKUP(H1806,Calendar!O:O,Calendar!N:N,,-1),""))</f>
        <v/>
      </c>
    </row>
    <row r="1807" spans="34:34" hidden="1" x14ac:dyDescent="0.35">
      <c r="AH1807" s="16" t="str">
        <f>IF(AND(B1807="Premier League",E1807="Live"),_xlfn.XLOOKUP(_xlfn.TEXTJOIN(" vs ",,C1807:D1807),Calendar!G:G,Calendar!B:B),IF(AND(B1807="Premier League",E1807="Highlights"),_xlfn.XLOOKUP(H1807,Calendar!O:O,Calendar!N:N,,-1),""))</f>
        <v/>
      </c>
    </row>
    <row r="1808" spans="34:34" hidden="1" x14ac:dyDescent="0.35">
      <c r="AH1808" s="16" t="str">
        <f>IF(AND(B1808="Premier League",E1808="Live"),_xlfn.XLOOKUP(_xlfn.TEXTJOIN(" vs ",,C1808:D1808),Calendar!G:G,Calendar!B:B),IF(AND(B1808="Premier League",E1808="Highlights"),_xlfn.XLOOKUP(H1808,Calendar!O:O,Calendar!N:N,,-1),""))</f>
        <v/>
      </c>
    </row>
    <row r="1809" spans="34:34" hidden="1" x14ac:dyDescent="0.35">
      <c r="AH1809" s="16" t="str">
        <f>IF(AND(B1809="Premier League",E1809="Live"),_xlfn.XLOOKUP(_xlfn.TEXTJOIN(" vs ",,C1809:D1809),Calendar!G:G,Calendar!B:B),IF(AND(B1809="Premier League",E1809="Highlights"),_xlfn.XLOOKUP(H1809,Calendar!O:O,Calendar!N:N,,-1),""))</f>
        <v/>
      </c>
    </row>
    <row r="1810" spans="34:34" hidden="1" x14ac:dyDescent="0.35">
      <c r="AH1810" s="16" t="str">
        <f>IF(AND(B1810="Premier League",E1810="Live"),_xlfn.XLOOKUP(_xlfn.TEXTJOIN(" vs ",,C1810:D1810),Calendar!G:G,Calendar!B:B),IF(AND(B1810="Premier League",E1810="Highlights"),_xlfn.XLOOKUP(H1810,Calendar!O:O,Calendar!N:N,,-1),""))</f>
        <v/>
      </c>
    </row>
    <row r="1811" spans="34:34" hidden="1" x14ac:dyDescent="0.35">
      <c r="AH1811" s="16" t="str">
        <f>IF(AND(B1811="Premier League",E1811="Live"),_xlfn.XLOOKUP(_xlfn.TEXTJOIN(" vs ",,C1811:D1811),Calendar!G:G,Calendar!B:B),IF(AND(B1811="Premier League",E1811="Highlights"),_xlfn.XLOOKUP(H1811,Calendar!O:O,Calendar!N:N,,-1),""))</f>
        <v/>
      </c>
    </row>
    <row r="1812" spans="34:34" hidden="1" x14ac:dyDescent="0.35">
      <c r="AH1812" s="16" t="str">
        <f>IF(AND(B1812="Premier League",E1812="Live"),_xlfn.XLOOKUP(_xlfn.TEXTJOIN(" vs ",,C1812:D1812),Calendar!G:G,Calendar!B:B),IF(AND(B1812="Premier League",E1812="Highlights"),_xlfn.XLOOKUP(H1812,Calendar!O:O,Calendar!N:N,,-1),""))</f>
        <v/>
      </c>
    </row>
    <row r="1813" spans="34:34" hidden="1" x14ac:dyDescent="0.35">
      <c r="AH1813" s="16" t="str">
        <f>IF(AND(B1813="Premier League",E1813="Live"),_xlfn.XLOOKUP(_xlfn.TEXTJOIN(" vs ",,C1813:D1813),Calendar!G:G,Calendar!B:B),IF(AND(B1813="Premier League",E1813="Highlights"),_xlfn.XLOOKUP(H1813,Calendar!O:O,Calendar!N:N,,-1),""))</f>
        <v/>
      </c>
    </row>
    <row r="1814" spans="34:34" hidden="1" x14ac:dyDescent="0.35">
      <c r="AH1814" s="16" t="str">
        <f>IF(AND(B1814="Premier League",E1814="Live"),_xlfn.XLOOKUP(_xlfn.TEXTJOIN(" vs ",,C1814:D1814),Calendar!G:G,Calendar!B:B),IF(AND(B1814="Premier League",E1814="Highlights"),_xlfn.XLOOKUP(H1814,Calendar!O:O,Calendar!N:N,,-1),""))</f>
        <v/>
      </c>
    </row>
    <row r="1815" spans="34:34" hidden="1" x14ac:dyDescent="0.35">
      <c r="AH1815" s="16" t="str">
        <f>IF(AND(B1815="Premier League",E1815="Live"),_xlfn.XLOOKUP(_xlfn.TEXTJOIN(" vs ",,C1815:D1815),Calendar!G:G,Calendar!B:B),IF(AND(B1815="Premier League",E1815="Highlights"),_xlfn.XLOOKUP(H1815,Calendar!O:O,Calendar!N:N,,-1),""))</f>
        <v/>
      </c>
    </row>
    <row r="1816" spans="34:34" hidden="1" x14ac:dyDescent="0.35">
      <c r="AH1816" s="16" t="str">
        <f>IF(AND(B1816="Premier League",E1816="Live"),_xlfn.XLOOKUP(_xlfn.TEXTJOIN(" vs ",,C1816:D1816),Calendar!G:G,Calendar!B:B),IF(AND(B1816="Premier League",E1816="Highlights"),_xlfn.XLOOKUP(H1816,Calendar!O:O,Calendar!N:N,,-1),""))</f>
        <v/>
      </c>
    </row>
    <row r="1817" spans="34:34" hidden="1" x14ac:dyDescent="0.35">
      <c r="AH1817" s="16" t="str">
        <f>IF(AND(B1817="Premier League",E1817="Live"),_xlfn.XLOOKUP(_xlfn.TEXTJOIN(" vs ",,C1817:D1817),Calendar!G:G,Calendar!B:B),IF(AND(B1817="Premier League",E1817="Highlights"),_xlfn.XLOOKUP(H1817,Calendar!O:O,Calendar!N:N,,-1),""))</f>
        <v/>
      </c>
    </row>
    <row r="1818" spans="34:34" hidden="1" x14ac:dyDescent="0.35">
      <c r="AH1818" s="16" t="str">
        <f>IF(AND(B1818="Premier League",E1818="Live"),_xlfn.XLOOKUP(_xlfn.TEXTJOIN(" vs ",,C1818:D1818),Calendar!G:G,Calendar!B:B),IF(AND(B1818="Premier League",E1818="Highlights"),_xlfn.XLOOKUP(H1818,Calendar!O:O,Calendar!N:N,,-1),""))</f>
        <v/>
      </c>
    </row>
    <row r="1819" spans="34:34" hidden="1" x14ac:dyDescent="0.35">
      <c r="AH1819" s="16" t="str">
        <f>IF(AND(B1819="Premier League",E1819="Live"),_xlfn.XLOOKUP(_xlfn.TEXTJOIN(" vs ",,C1819:D1819),Calendar!G:G,Calendar!B:B),IF(AND(B1819="Premier League",E1819="Highlights"),_xlfn.XLOOKUP(H1819,Calendar!O:O,Calendar!N:N,,-1),""))</f>
        <v/>
      </c>
    </row>
    <row r="1820" spans="34:34" hidden="1" x14ac:dyDescent="0.35">
      <c r="AH1820" s="16" t="str">
        <f>IF(AND(B1820="Premier League",E1820="Live"),_xlfn.XLOOKUP(_xlfn.TEXTJOIN(" vs ",,C1820:D1820),Calendar!G:G,Calendar!B:B),IF(AND(B1820="Premier League",E1820="Highlights"),_xlfn.XLOOKUP(H1820,Calendar!O:O,Calendar!N:N,,-1),""))</f>
        <v/>
      </c>
    </row>
    <row r="1821" spans="34:34" hidden="1" x14ac:dyDescent="0.35">
      <c r="AH1821" s="16" t="str">
        <f>IF(AND(B1821="Premier League",E1821="Live"),_xlfn.XLOOKUP(_xlfn.TEXTJOIN(" vs ",,C1821:D1821),Calendar!G:G,Calendar!B:B),IF(AND(B1821="Premier League",E1821="Highlights"),_xlfn.XLOOKUP(H1821,Calendar!O:O,Calendar!N:N,,-1),""))</f>
        <v/>
      </c>
    </row>
    <row r="1822" spans="34:34" hidden="1" x14ac:dyDescent="0.35">
      <c r="AH1822" s="16" t="str">
        <f>IF(AND(B1822="Premier League",E1822="Live"),_xlfn.XLOOKUP(_xlfn.TEXTJOIN(" vs ",,C1822:D1822),Calendar!G:G,Calendar!B:B),IF(AND(B1822="Premier League",E1822="Highlights"),_xlfn.XLOOKUP(H1822,Calendar!O:O,Calendar!N:N,,-1),""))</f>
        <v/>
      </c>
    </row>
    <row r="1823" spans="34:34" hidden="1" x14ac:dyDescent="0.35">
      <c r="AH1823" s="16" t="str">
        <f>IF(AND(B1823="Premier League",E1823="Live"),_xlfn.XLOOKUP(_xlfn.TEXTJOIN(" vs ",,C1823:D1823),Calendar!G:G,Calendar!B:B),IF(AND(B1823="Premier League",E1823="Highlights"),_xlfn.XLOOKUP(H1823,Calendar!O:O,Calendar!N:N,,-1),""))</f>
        <v/>
      </c>
    </row>
    <row r="1824" spans="34:34" hidden="1" x14ac:dyDescent="0.35">
      <c r="AH1824" s="16" t="str">
        <f>IF(AND(B1824="Premier League",E1824="Live"),_xlfn.XLOOKUP(_xlfn.TEXTJOIN(" vs ",,C1824:D1824),Calendar!G:G,Calendar!B:B),IF(AND(B1824="Premier League",E1824="Highlights"),_xlfn.XLOOKUP(H1824,Calendar!O:O,Calendar!N:N,,-1),""))</f>
        <v/>
      </c>
    </row>
    <row r="1825" spans="34:34" hidden="1" x14ac:dyDescent="0.35">
      <c r="AH1825" s="16" t="str">
        <f>IF(AND(B1825="Premier League",E1825="Live"),_xlfn.XLOOKUP(_xlfn.TEXTJOIN(" vs ",,C1825:D1825),Calendar!G:G,Calendar!B:B),IF(AND(B1825="Premier League",E1825="Highlights"),_xlfn.XLOOKUP(H1825,Calendar!O:O,Calendar!N:N,,-1),""))</f>
        <v/>
      </c>
    </row>
    <row r="1826" spans="34:34" hidden="1" x14ac:dyDescent="0.35">
      <c r="AH1826" s="16" t="str">
        <f>IF(AND(B1826="Premier League",E1826="Live"),_xlfn.XLOOKUP(_xlfn.TEXTJOIN(" vs ",,C1826:D1826),Calendar!G:G,Calendar!B:B),IF(AND(B1826="Premier League",E1826="Highlights"),_xlfn.XLOOKUP(H1826,Calendar!O:O,Calendar!N:N,,-1),""))</f>
        <v/>
      </c>
    </row>
    <row r="1827" spans="34:34" hidden="1" x14ac:dyDescent="0.35">
      <c r="AH1827" s="16" t="str">
        <f>IF(AND(B1827="Premier League",E1827="Live"),_xlfn.XLOOKUP(_xlfn.TEXTJOIN(" vs ",,C1827:D1827),Calendar!G:G,Calendar!B:B),IF(AND(B1827="Premier League",E1827="Highlights"),_xlfn.XLOOKUP(H1827,Calendar!O:O,Calendar!N:N,,-1),""))</f>
        <v/>
      </c>
    </row>
    <row r="1828" spans="34:34" hidden="1" x14ac:dyDescent="0.35">
      <c r="AH1828" s="16" t="str">
        <f>IF(AND(B1828="Premier League",E1828="Live"),_xlfn.XLOOKUP(_xlfn.TEXTJOIN(" vs ",,C1828:D1828),Calendar!G:G,Calendar!B:B),IF(AND(B1828="Premier League",E1828="Highlights"),_xlfn.XLOOKUP(H1828,Calendar!O:O,Calendar!N:N,,-1),""))</f>
        <v/>
      </c>
    </row>
    <row r="1829" spans="34:34" hidden="1" x14ac:dyDescent="0.35">
      <c r="AH1829" s="16" t="str">
        <f>IF(AND(B1829="Premier League",E1829="Live"),_xlfn.XLOOKUP(_xlfn.TEXTJOIN(" vs ",,C1829:D1829),Calendar!G:G,Calendar!B:B),IF(AND(B1829="Premier League",E1829="Highlights"),_xlfn.XLOOKUP(H1829,Calendar!O:O,Calendar!N:N,,-1),""))</f>
        <v/>
      </c>
    </row>
    <row r="1830" spans="34:34" hidden="1" x14ac:dyDescent="0.35">
      <c r="AH1830" s="16" t="str">
        <f>IF(AND(B1830="Premier League",E1830="Live"),_xlfn.XLOOKUP(_xlfn.TEXTJOIN(" vs ",,C1830:D1830),Calendar!G:G,Calendar!B:B),IF(AND(B1830="Premier League",E1830="Highlights"),_xlfn.XLOOKUP(H1830,Calendar!O:O,Calendar!N:N,,-1),""))</f>
        <v/>
      </c>
    </row>
    <row r="1831" spans="34:34" hidden="1" x14ac:dyDescent="0.35">
      <c r="AH1831" s="16" t="str">
        <f>IF(AND(B1831="Premier League",E1831="Live"),_xlfn.XLOOKUP(_xlfn.TEXTJOIN(" vs ",,C1831:D1831),Calendar!G:G,Calendar!B:B),IF(AND(B1831="Premier League",E1831="Highlights"),_xlfn.XLOOKUP(H1831,Calendar!O:O,Calendar!N:N,,-1),""))</f>
        <v/>
      </c>
    </row>
    <row r="1832" spans="34:34" hidden="1" x14ac:dyDescent="0.35">
      <c r="AH1832" s="16" t="str">
        <f>IF(AND(B1832="Premier League",E1832="Live"),_xlfn.XLOOKUP(_xlfn.TEXTJOIN(" vs ",,C1832:D1832),Calendar!G:G,Calendar!B:B),IF(AND(B1832="Premier League",E1832="Highlights"),_xlfn.XLOOKUP(H1832,Calendar!O:O,Calendar!N:N,,-1),""))</f>
        <v/>
      </c>
    </row>
    <row r="1833" spans="34:34" hidden="1" x14ac:dyDescent="0.35">
      <c r="AH1833" s="16" t="str">
        <f>IF(AND(B1833="Premier League",E1833="Live"),_xlfn.XLOOKUP(_xlfn.TEXTJOIN(" vs ",,C1833:D1833),Calendar!G:G,Calendar!B:B),IF(AND(B1833="Premier League",E1833="Highlights"),_xlfn.XLOOKUP(H1833,Calendar!O:O,Calendar!N:N,,-1),""))</f>
        <v/>
      </c>
    </row>
    <row r="1834" spans="34:34" hidden="1" x14ac:dyDescent="0.35">
      <c r="AH1834" s="16" t="str">
        <f>IF(AND(B1834="Premier League",E1834="Live"),_xlfn.XLOOKUP(_xlfn.TEXTJOIN(" vs ",,C1834:D1834),Calendar!G:G,Calendar!B:B),IF(AND(B1834="Premier League",E1834="Highlights"),_xlfn.XLOOKUP(H1834,Calendar!O:O,Calendar!N:N,,-1),""))</f>
        <v/>
      </c>
    </row>
    <row r="1835" spans="34:34" hidden="1" x14ac:dyDescent="0.35">
      <c r="AH1835" s="16" t="str">
        <f>IF(AND(B1835="Premier League",E1835="Live"),_xlfn.XLOOKUP(_xlfn.TEXTJOIN(" vs ",,C1835:D1835),Calendar!G:G,Calendar!B:B),IF(AND(B1835="Premier League",E1835="Highlights"),_xlfn.XLOOKUP(H1835,Calendar!O:O,Calendar!N:N,,-1),""))</f>
        <v/>
      </c>
    </row>
    <row r="1836" spans="34:34" hidden="1" x14ac:dyDescent="0.35">
      <c r="AH1836" s="16" t="str">
        <f>IF(AND(B1836="Premier League",E1836="Live"),_xlfn.XLOOKUP(_xlfn.TEXTJOIN(" vs ",,C1836:D1836),Calendar!G:G,Calendar!B:B),IF(AND(B1836="Premier League",E1836="Highlights"),_xlfn.XLOOKUP(H1836,Calendar!O:O,Calendar!N:N,,-1),""))</f>
        <v/>
      </c>
    </row>
    <row r="1837" spans="34:34" hidden="1" x14ac:dyDescent="0.35">
      <c r="AH1837" s="16" t="str">
        <f>IF(AND(B1837="Premier League",E1837="Live"),_xlfn.XLOOKUP(_xlfn.TEXTJOIN(" vs ",,C1837:D1837),Calendar!G:G,Calendar!B:B),IF(AND(B1837="Premier League",E1837="Highlights"),_xlfn.XLOOKUP(H1837,Calendar!O:O,Calendar!N:N,,-1),""))</f>
        <v/>
      </c>
    </row>
    <row r="1838" spans="34:34" hidden="1" x14ac:dyDescent="0.35">
      <c r="AH1838" s="16" t="str">
        <f>IF(AND(B1838="Premier League",E1838="Live"),_xlfn.XLOOKUP(_xlfn.TEXTJOIN(" vs ",,C1838:D1838),Calendar!G:G,Calendar!B:B),IF(AND(B1838="Premier League",E1838="Highlights"),_xlfn.XLOOKUP(H1838,Calendar!O:O,Calendar!N:N,,-1),""))</f>
        <v/>
      </c>
    </row>
    <row r="1839" spans="34:34" hidden="1" x14ac:dyDescent="0.35">
      <c r="AH1839" s="16" t="str">
        <f>IF(AND(B1839="Premier League",E1839="Live"),_xlfn.XLOOKUP(_xlfn.TEXTJOIN(" vs ",,C1839:D1839),Calendar!G:G,Calendar!B:B),IF(AND(B1839="Premier League",E1839="Highlights"),_xlfn.XLOOKUP(H1839,Calendar!O:O,Calendar!N:N,,-1),""))</f>
        <v/>
      </c>
    </row>
    <row r="1840" spans="34:34" hidden="1" x14ac:dyDescent="0.35">
      <c r="AH1840" s="16" t="str">
        <f>IF(AND(B1840="Premier League",E1840="Live"),_xlfn.XLOOKUP(_xlfn.TEXTJOIN(" vs ",,C1840:D1840),Calendar!G:G,Calendar!B:B),IF(AND(B1840="Premier League",E1840="Highlights"),_xlfn.XLOOKUP(H1840,Calendar!O:O,Calendar!N:N,,-1),""))</f>
        <v/>
      </c>
    </row>
    <row r="1841" spans="34:34" hidden="1" x14ac:dyDescent="0.35">
      <c r="AH1841" s="16" t="str">
        <f>IF(AND(B1841="Premier League",E1841="Live"),_xlfn.XLOOKUP(_xlfn.TEXTJOIN(" vs ",,C1841:D1841),Calendar!G:G,Calendar!B:B),IF(AND(B1841="Premier League",E1841="Highlights"),_xlfn.XLOOKUP(H1841,Calendar!O:O,Calendar!N:N,,-1),""))</f>
        <v/>
      </c>
    </row>
    <row r="1842" spans="34:34" hidden="1" x14ac:dyDescent="0.35">
      <c r="AH1842" s="16" t="str">
        <f>IF(AND(B1842="Premier League",E1842="Live"),_xlfn.XLOOKUP(_xlfn.TEXTJOIN(" vs ",,C1842:D1842),Calendar!G:G,Calendar!B:B),IF(AND(B1842="Premier League",E1842="Highlights"),_xlfn.XLOOKUP(H1842,Calendar!O:O,Calendar!N:N,,-1),""))</f>
        <v/>
      </c>
    </row>
    <row r="1843" spans="34:34" hidden="1" x14ac:dyDescent="0.35">
      <c r="AH1843" s="16" t="str">
        <f>IF(AND(B1843="Premier League",E1843="Live"),_xlfn.XLOOKUP(_xlfn.TEXTJOIN(" vs ",,C1843:D1843),Calendar!G:G,Calendar!B:B),IF(AND(B1843="Premier League",E1843="Highlights"),_xlfn.XLOOKUP(H1843,Calendar!O:O,Calendar!N:N,,-1),""))</f>
        <v/>
      </c>
    </row>
    <row r="1844" spans="34:34" hidden="1" x14ac:dyDescent="0.35">
      <c r="AH1844" s="16" t="str">
        <f>IF(AND(B1844="Premier League",E1844="Live"),_xlfn.XLOOKUP(_xlfn.TEXTJOIN(" vs ",,C1844:D1844),Calendar!G:G,Calendar!B:B),IF(AND(B1844="Premier League",E1844="Highlights"),_xlfn.XLOOKUP(H1844,Calendar!O:O,Calendar!N:N,,-1),""))</f>
        <v/>
      </c>
    </row>
    <row r="1845" spans="34:34" hidden="1" x14ac:dyDescent="0.35">
      <c r="AH1845" s="16" t="str">
        <f>IF(AND(B1845="Premier League",E1845="Live"),_xlfn.XLOOKUP(_xlfn.TEXTJOIN(" vs ",,C1845:D1845),Calendar!G:G,Calendar!B:B),IF(AND(B1845="Premier League",E1845="Highlights"),_xlfn.XLOOKUP(H1845,Calendar!O:O,Calendar!N:N,,-1),""))</f>
        <v/>
      </c>
    </row>
    <row r="1846" spans="34:34" hidden="1" x14ac:dyDescent="0.35">
      <c r="AH1846" s="16" t="str">
        <f>IF(AND(B1846="Premier League",E1846="Live"),_xlfn.XLOOKUP(_xlfn.TEXTJOIN(" vs ",,C1846:D1846),Calendar!G:G,Calendar!B:B),IF(AND(B1846="Premier League",E1846="Highlights"),_xlfn.XLOOKUP(H1846,Calendar!O:O,Calendar!N:N,,-1),""))</f>
        <v/>
      </c>
    </row>
    <row r="1847" spans="34:34" hidden="1" x14ac:dyDescent="0.35">
      <c r="AH1847" s="16" t="str">
        <f>IF(AND(B1847="Premier League",E1847="Live"),_xlfn.XLOOKUP(_xlfn.TEXTJOIN(" vs ",,C1847:D1847),Calendar!G:G,Calendar!B:B),IF(AND(B1847="Premier League",E1847="Highlights"),_xlfn.XLOOKUP(H1847,Calendar!O:O,Calendar!N:N,,-1),""))</f>
        <v/>
      </c>
    </row>
    <row r="1848" spans="34:34" hidden="1" x14ac:dyDescent="0.35">
      <c r="AH1848" s="16" t="str">
        <f>IF(AND(B1848="Premier League",E1848="Live"),_xlfn.XLOOKUP(_xlfn.TEXTJOIN(" vs ",,C1848:D1848),Calendar!G:G,Calendar!B:B),IF(AND(B1848="Premier League",E1848="Highlights"),_xlfn.XLOOKUP(H1848,Calendar!O:O,Calendar!N:N,,-1),""))</f>
        <v/>
      </c>
    </row>
    <row r="1849" spans="34:34" hidden="1" x14ac:dyDescent="0.35">
      <c r="AH1849" s="16" t="str">
        <f>IF(AND(B1849="Premier League",E1849="Live"),_xlfn.XLOOKUP(_xlfn.TEXTJOIN(" vs ",,C1849:D1849),Calendar!G:G,Calendar!B:B),IF(AND(B1849="Premier League",E1849="Highlights"),_xlfn.XLOOKUP(H1849,Calendar!O:O,Calendar!N:N,,-1),""))</f>
        <v/>
      </c>
    </row>
    <row r="1850" spans="34:34" hidden="1" x14ac:dyDescent="0.35">
      <c r="AH1850" s="16" t="str">
        <f>IF(AND(B1850="Premier League",E1850="Live"),_xlfn.XLOOKUP(_xlfn.TEXTJOIN(" vs ",,C1850:D1850),Calendar!G:G,Calendar!B:B),IF(AND(B1850="Premier League",E1850="Highlights"),_xlfn.XLOOKUP(H1850,Calendar!O:O,Calendar!N:N,,-1),""))</f>
        <v/>
      </c>
    </row>
    <row r="1851" spans="34:34" hidden="1" x14ac:dyDescent="0.35">
      <c r="AH1851" s="16" t="str">
        <f>IF(AND(B1851="Premier League",E1851="Live"),_xlfn.XLOOKUP(_xlfn.TEXTJOIN(" vs ",,C1851:D1851),Calendar!G:G,Calendar!B:B),IF(AND(B1851="Premier League",E1851="Highlights"),_xlfn.XLOOKUP(H1851,Calendar!O:O,Calendar!N:N,,-1),""))</f>
        <v/>
      </c>
    </row>
    <row r="1852" spans="34:34" hidden="1" x14ac:dyDescent="0.35">
      <c r="AH1852" s="16" t="str">
        <f>IF(AND(B1852="Premier League",E1852="Live"),_xlfn.XLOOKUP(_xlfn.TEXTJOIN(" vs ",,C1852:D1852),Calendar!G:G,Calendar!B:B),IF(AND(B1852="Premier League",E1852="Highlights"),_xlfn.XLOOKUP(H1852,Calendar!O:O,Calendar!N:N,,-1),""))</f>
        <v/>
      </c>
    </row>
    <row r="1853" spans="34:34" hidden="1" x14ac:dyDescent="0.35">
      <c r="AH1853" s="16" t="str">
        <f>IF(AND(B1853="Premier League",E1853="Live"),_xlfn.XLOOKUP(_xlfn.TEXTJOIN(" vs ",,C1853:D1853),Calendar!G:G,Calendar!B:B),IF(AND(B1853="Premier League",E1853="Highlights"),_xlfn.XLOOKUP(H1853,Calendar!O:O,Calendar!N:N,,-1),""))</f>
        <v/>
      </c>
    </row>
    <row r="1854" spans="34:34" hidden="1" x14ac:dyDescent="0.35">
      <c r="AH1854" s="16" t="str">
        <f>IF(AND(B1854="Premier League",E1854="Live"),_xlfn.XLOOKUP(_xlfn.TEXTJOIN(" vs ",,C1854:D1854),Calendar!G:G,Calendar!B:B),IF(AND(B1854="Premier League",E1854="Highlights"),_xlfn.XLOOKUP(H1854,Calendar!O:O,Calendar!N:N,,-1),""))</f>
        <v/>
      </c>
    </row>
    <row r="1855" spans="34:34" hidden="1" x14ac:dyDescent="0.35">
      <c r="AH1855" s="16" t="str">
        <f>IF(AND(B1855="Premier League",E1855="Live"),_xlfn.XLOOKUP(_xlfn.TEXTJOIN(" vs ",,C1855:D1855),Calendar!G:G,Calendar!B:B),IF(AND(B1855="Premier League",E1855="Highlights"),_xlfn.XLOOKUP(H1855,Calendar!O:O,Calendar!N:N,,-1),""))</f>
        <v/>
      </c>
    </row>
    <row r="1856" spans="34:34" hidden="1" x14ac:dyDescent="0.35">
      <c r="AH1856" s="16" t="str">
        <f>IF(AND(B1856="Premier League",E1856="Live"),_xlfn.XLOOKUP(_xlfn.TEXTJOIN(" vs ",,C1856:D1856),Calendar!G:G,Calendar!B:B),IF(AND(B1856="Premier League",E1856="Highlights"),_xlfn.XLOOKUP(H1856,Calendar!O:O,Calendar!N:N,,-1),""))</f>
        <v/>
      </c>
    </row>
    <row r="1857" spans="34:34" hidden="1" x14ac:dyDescent="0.35">
      <c r="AH1857" s="16" t="str">
        <f>IF(AND(B1857="Premier League",E1857="Live"),_xlfn.XLOOKUP(_xlfn.TEXTJOIN(" vs ",,C1857:D1857),Calendar!G:G,Calendar!B:B),IF(AND(B1857="Premier League",E1857="Highlights"),_xlfn.XLOOKUP(H1857,Calendar!O:O,Calendar!N:N,,-1),""))</f>
        <v/>
      </c>
    </row>
    <row r="1858" spans="34:34" hidden="1" x14ac:dyDescent="0.35">
      <c r="AH1858" s="16" t="str">
        <f>IF(AND(B1858="Premier League",E1858="Live"),_xlfn.XLOOKUP(_xlfn.TEXTJOIN(" vs ",,C1858:D1858),Calendar!G:G,Calendar!B:B),IF(AND(B1858="Premier League",E1858="Highlights"),_xlfn.XLOOKUP(H1858,Calendar!O:O,Calendar!N:N,,-1),""))</f>
        <v/>
      </c>
    </row>
    <row r="1859" spans="34:34" hidden="1" x14ac:dyDescent="0.35">
      <c r="AH1859" s="16" t="str">
        <f>IF(AND(B1859="Premier League",E1859="Live"),_xlfn.XLOOKUP(_xlfn.TEXTJOIN(" vs ",,C1859:D1859),Calendar!G:G,Calendar!B:B),IF(AND(B1859="Premier League",E1859="Highlights"),_xlfn.XLOOKUP(H1859,Calendar!O:O,Calendar!N:N,,-1),""))</f>
        <v/>
      </c>
    </row>
    <row r="1860" spans="34:34" hidden="1" x14ac:dyDescent="0.35">
      <c r="AH1860" s="16" t="str">
        <f>IF(AND(B1860="Premier League",E1860="Live"),_xlfn.XLOOKUP(_xlfn.TEXTJOIN(" vs ",,C1860:D1860),Calendar!G:G,Calendar!B:B),IF(AND(B1860="Premier League",E1860="Highlights"),_xlfn.XLOOKUP(H1860,Calendar!O:O,Calendar!N:N,,-1),""))</f>
        <v/>
      </c>
    </row>
    <row r="1861" spans="34:34" hidden="1" x14ac:dyDescent="0.35">
      <c r="AH1861" s="16" t="str">
        <f>IF(AND(B1861="Premier League",E1861="Live"),_xlfn.XLOOKUP(_xlfn.TEXTJOIN(" vs ",,C1861:D1861),Calendar!G:G,Calendar!B:B),IF(AND(B1861="Premier League",E1861="Highlights"),_xlfn.XLOOKUP(H1861,Calendar!O:O,Calendar!N:N,,-1),""))</f>
        <v/>
      </c>
    </row>
    <row r="1862" spans="34:34" hidden="1" x14ac:dyDescent="0.35">
      <c r="AH1862" s="16" t="str">
        <f>IF(AND(B1862="Premier League",E1862="Live"),_xlfn.XLOOKUP(_xlfn.TEXTJOIN(" vs ",,C1862:D1862),Calendar!G:G,Calendar!B:B),IF(AND(B1862="Premier League",E1862="Highlights"),_xlfn.XLOOKUP(H1862,Calendar!O:O,Calendar!N:N,,-1),""))</f>
        <v/>
      </c>
    </row>
    <row r="1863" spans="34:34" hidden="1" x14ac:dyDescent="0.35">
      <c r="AH1863" s="16" t="str">
        <f>IF(AND(B1863="Premier League",E1863="Live"),_xlfn.XLOOKUP(_xlfn.TEXTJOIN(" vs ",,C1863:D1863),Calendar!G:G,Calendar!B:B),IF(AND(B1863="Premier League",E1863="Highlights"),_xlfn.XLOOKUP(H1863,Calendar!O:O,Calendar!N:N,,-1),""))</f>
        <v/>
      </c>
    </row>
    <row r="1864" spans="34:34" hidden="1" x14ac:dyDescent="0.35">
      <c r="AH1864" s="16" t="str">
        <f>IF(AND(B1864="Premier League",E1864="Live"),_xlfn.XLOOKUP(_xlfn.TEXTJOIN(" vs ",,C1864:D1864),Calendar!G:G,Calendar!B:B),IF(AND(B1864="Premier League",E1864="Highlights"),_xlfn.XLOOKUP(H1864,Calendar!O:O,Calendar!N:N,,-1),""))</f>
        <v/>
      </c>
    </row>
    <row r="1865" spans="34:34" hidden="1" x14ac:dyDescent="0.35">
      <c r="AH1865" s="16" t="str">
        <f>IF(AND(B1865="Premier League",E1865="Live"),_xlfn.XLOOKUP(_xlfn.TEXTJOIN(" vs ",,C1865:D1865),Calendar!G:G,Calendar!B:B),IF(AND(B1865="Premier League",E1865="Highlights"),_xlfn.XLOOKUP(H1865,Calendar!O:O,Calendar!N:N,,-1),""))</f>
        <v/>
      </c>
    </row>
    <row r="1866" spans="34:34" hidden="1" x14ac:dyDescent="0.35">
      <c r="AH1866" s="16" t="str">
        <f>IF(AND(B1866="Premier League",E1866="Live"),_xlfn.XLOOKUP(_xlfn.TEXTJOIN(" vs ",,C1866:D1866),Calendar!G:G,Calendar!B:B),IF(AND(B1866="Premier League",E1866="Highlights"),_xlfn.XLOOKUP(H1866,Calendar!O:O,Calendar!N:N,,-1),""))</f>
        <v/>
      </c>
    </row>
    <row r="1867" spans="34:34" hidden="1" x14ac:dyDescent="0.35">
      <c r="AH1867" s="16" t="str">
        <f>IF(AND(B1867="Premier League",E1867="Live"),_xlfn.XLOOKUP(_xlfn.TEXTJOIN(" vs ",,C1867:D1867),Calendar!G:G,Calendar!B:B),IF(AND(B1867="Premier League",E1867="Highlights"),_xlfn.XLOOKUP(H1867,Calendar!O:O,Calendar!N:N,,-1),""))</f>
        <v/>
      </c>
    </row>
    <row r="1868" spans="34:34" hidden="1" x14ac:dyDescent="0.35">
      <c r="AH1868" s="16" t="str">
        <f>IF(AND(B1868="Premier League",E1868="Live"),_xlfn.XLOOKUP(_xlfn.TEXTJOIN(" vs ",,C1868:D1868),Calendar!G:G,Calendar!B:B),IF(AND(B1868="Premier League",E1868="Highlights"),_xlfn.XLOOKUP(H1868,Calendar!O:O,Calendar!N:N,,-1),""))</f>
        <v/>
      </c>
    </row>
    <row r="1869" spans="34:34" hidden="1" x14ac:dyDescent="0.35">
      <c r="AH1869" s="16" t="str">
        <f>IF(AND(B1869="Premier League",E1869="Live"),_xlfn.XLOOKUP(_xlfn.TEXTJOIN(" vs ",,C1869:D1869),Calendar!G:G,Calendar!B:B),IF(AND(B1869="Premier League",E1869="Highlights"),_xlfn.XLOOKUP(H1869,Calendar!O:O,Calendar!N:N,,-1),""))</f>
        <v/>
      </c>
    </row>
    <row r="1870" spans="34:34" hidden="1" x14ac:dyDescent="0.35">
      <c r="AH1870" s="16" t="str">
        <f>IF(AND(B1870="Premier League",E1870="Live"),_xlfn.XLOOKUP(_xlfn.TEXTJOIN(" vs ",,C1870:D1870),Calendar!G:G,Calendar!B:B),IF(AND(B1870="Premier League",E1870="Highlights"),_xlfn.XLOOKUP(H1870,Calendar!O:O,Calendar!N:N,,-1),""))</f>
        <v/>
      </c>
    </row>
    <row r="1871" spans="34:34" hidden="1" x14ac:dyDescent="0.35">
      <c r="AH1871" s="16" t="str">
        <f>IF(AND(B1871="Premier League",E1871="Live"),_xlfn.XLOOKUP(_xlfn.TEXTJOIN(" vs ",,C1871:D1871),Calendar!G:G,Calendar!B:B),IF(AND(B1871="Premier League",E1871="Highlights"),_xlfn.XLOOKUP(H1871,Calendar!O:O,Calendar!N:N,,-1),""))</f>
        <v/>
      </c>
    </row>
    <row r="1872" spans="34:34" hidden="1" x14ac:dyDescent="0.35">
      <c r="AH1872" s="16" t="str">
        <f>IF(AND(B1872="Premier League",E1872="Live"),_xlfn.XLOOKUP(_xlfn.TEXTJOIN(" vs ",,C1872:D1872),Calendar!G:G,Calendar!B:B),IF(AND(B1872="Premier League",E1872="Highlights"),_xlfn.XLOOKUP(H1872,Calendar!O:O,Calendar!N:N,,-1),""))</f>
        <v/>
      </c>
    </row>
    <row r="1873" spans="34:34" hidden="1" x14ac:dyDescent="0.35">
      <c r="AH1873" s="16" t="str">
        <f>IF(AND(B1873="Premier League",E1873="Live"),_xlfn.XLOOKUP(_xlfn.TEXTJOIN(" vs ",,C1873:D1873),Calendar!G:G,Calendar!B:B),IF(AND(B1873="Premier League",E1873="Highlights"),_xlfn.XLOOKUP(H1873,Calendar!O:O,Calendar!N:N,,-1),""))</f>
        <v/>
      </c>
    </row>
    <row r="1874" spans="34:34" hidden="1" x14ac:dyDescent="0.35">
      <c r="AH1874" s="16" t="str">
        <f>IF(AND(B1874="Premier League",E1874="Live"),_xlfn.XLOOKUP(_xlfn.TEXTJOIN(" vs ",,C1874:D1874),Calendar!G:G,Calendar!B:B),IF(AND(B1874="Premier League",E1874="Highlights"),_xlfn.XLOOKUP(H1874,Calendar!O:O,Calendar!N:N,,-1),""))</f>
        <v/>
      </c>
    </row>
    <row r="1875" spans="34:34" hidden="1" x14ac:dyDescent="0.35">
      <c r="AH1875" s="16" t="str">
        <f>IF(AND(B1875="Premier League",E1875="Live"),_xlfn.XLOOKUP(_xlfn.TEXTJOIN(" vs ",,C1875:D1875),Calendar!G:G,Calendar!B:B),IF(AND(B1875="Premier League",E1875="Highlights"),_xlfn.XLOOKUP(H1875,Calendar!O:O,Calendar!N:N,,-1),""))</f>
        <v/>
      </c>
    </row>
    <row r="1876" spans="34:34" hidden="1" x14ac:dyDescent="0.35">
      <c r="AH1876" s="16" t="str">
        <f>IF(AND(B1876="Premier League",E1876="Live"),_xlfn.XLOOKUP(_xlfn.TEXTJOIN(" vs ",,C1876:D1876),Calendar!G:G,Calendar!B:B),IF(AND(B1876="Premier League",E1876="Highlights"),_xlfn.XLOOKUP(H1876,Calendar!O:O,Calendar!N:N,,-1),""))</f>
        <v/>
      </c>
    </row>
    <row r="1877" spans="34:34" hidden="1" x14ac:dyDescent="0.35">
      <c r="AH1877" s="16" t="str">
        <f>IF(AND(B1877="Premier League",E1877="Live"),_xlfn.XLOOKUP(_xlfn.TEXTJOIN(" vs ",,C1877:D1877),Calendar!G:G,Calendar!B:B),IF(AND(B1877="Premier League",E1877="Highlights"),_xlfn.XLOOKUP(H1877,Calendar!O:O,Calendar!N:N,,-1),""))</f>
        <v/>
      </c>
    </row>
    <row r="1878" spans="34:34" hidden="1" x14ac:dyDescent="0.35">
      <c r="AH1878" s="16" t="str">
        <f>IF(AND(B1878="Premier League",E1878="Live"),_xlfn.XLOOKUP(_xlfn.TEXTJOIN(" vs ",,C1878:D1878),Calendar!G:G,Calendar!B:B),IF(AND(B1878="Premier League",E1878="Highlights"),_xlfn.XLOOKUP(H1878,Calendar!O:O,Calendar!N:N,,-1),""))</f>
        <v/>
      </c>
    </row>
    <row r="1879" spans="34:34" hidden="1" x14ac:dyDescent="0.35">
      <c r="AH1879" s="16" t="str">
        <f>IF(AND(B1879="Premier League",E1879="Live"),_xlfn.XLOOKUP(_xlfn.TEXTJOIN(" vs ",,C1879:D1879),Calendar!G:G,Calendar!B:B),IF(AND(B1879="Premier League",E1879="Highlights"),_xlfn.XLOOKUP(H1879,Calendar!O:O,Calendar!N:N,,-1),""))</f>
        <v/>
      </c>
    </row>
    <row r="1880" spans="34:34" hidden="1" x14ac:dyDescent="0.35">
      <c r="AH1880" s="16" t="str">
        <f>IF(AND(B1880="Premier League",E1880="Live"),_xlfn.XLOOKUP(_xlfn.TEXTJOIN(" vs ",,C1880:D1880),Calendar!G:G,Calendar!B:B),IF(AND(B1880="Premier League",E1880="Highlights"),_xlfn.XLOOKUP(H1880,Calendar!O:O,Calendar!N:N,,-1),""))</f>
        <v/>
      </c>
    </row>
    <row r="1881" spans="34:34" hidden="1" x14ac:dyDescent="0.35">
      <c r="AH1881" s="16" t="str">
        <f>IF(AND(B1881="Premier League",E1881="Live"),_xlfn.XLOOKUP(_xlfn.TEXTJOIN(" vs ",,C1881:D1881),Calendar!G:G,Calendar!B:B),IF(AND(B1881="Premier League",E1881="Highlights"),_xlfn.XLOOKUP(H1881,Calendar!O:O,Calendar!N:N,,-1),""))</f>
        <v/>
      </c>
    </row>
    <row r="1882" spans="34:34" hidden="1" x14ac:dyDescent="0.35">
      <c r="AH1882" s="16" t="str">
        <f>IF(AND(B1882="Premier League",E1882="Live"),_xlfn.XLOOKUP(_xlfn.TEXTJOIN(" vs ",,C1882:D1882),Calendar!G:G,Calendar!B:B),IF(AND(B1882="Premier League",E1882="Highlights"),_xlfn.XLOOKUP(H1882,Calendar!O:O,Calendar!N:N,,-1),""))</f>
        <v/>
      </c>
    </row>
    <row r="1883" spans="34:34" hidden="1" x14ac:dyDescent="0.35">
      <c r="AH1883" s="16" t="str">
        <f>IF(AND(B1883="Premier League",E1883="Live"),_xlfn.XLOOKUP(_xlfn.TEXTJOIN(" vs ",,C1883:D1883),Calendar!G:G,Calendar!B:B),IF(AND(B1883="Premier League",E1883="Highlights"),_xlfn.XLOOKUP(H1883,Calendar!O:O,Calendar!N:N,,-1),""))</f>
        <v/>
      </c>
    </row>
    <row r="1884" spans="34:34" hidden="1" x14ac:dyDescent="0.35">
      <c r="AH1884" s="16" t="str">
        <f>IF(AND(B1884="Premier League",E1884="Live"),_xlfn.XLOOKUP(_xlfn.TEXTJOIN(" vs ",,C1884:D1884),Calendar!G:G,Calendar!B:B),IF(AND(B1884="Premier League",E1884="Highlights"),_xlfn.XLOOKUP(H1884,Calendar!O:O,Calendar!N:N,,-1),""))</f>
        <v/>
      </c>
    </row>
    <row r="1885" spans="34:34" hidden="1" x14ac:dyDescent="0.35">
      <c r="AH1885" s="16" t="str">
        <f>IF(AND(B1885="Premier League",E1885="Live"),_xlfn.XLOOKUP(_xlfn.TEXTJOIN(" vs ",,C1885:D1885),Calendar!G:G,Calendar!B:B),IF(AND(B1885="Premier League",E1885="Highlights"),_xlfn.XLOOKUP(H1885,Calendar!O:O,Calendar!N:N,,-1),""))</f>
        <v/>
      </c>
    </row>
    <row r="1886" spans="34:34" hidden="1" x14ac:dyDescent="0.35">
      <c r="AH1886" s="16" t="str">
        <f>IF(AND(B1886="Premier League",E1886="Live"),_xlfn.XLOOKUP(_xlfn.TEXTJOIN(" vs ",,C1886:D1886),Calendar!G:G,Calendar!B:B),IF(AND(B1886="Premier League",E1886="Highlights"),_xlfn.XLOOKUP(H1886,Calendar!O:O,Calendar!N:N,,-1),""))</f>
        <v/>
      </c>
    </row>
    <row r="1887" spans="34:34" hidden="1" x14ac:dyDescent="0.35">
      <c r="AH1887" s="16" t="str">
        <f>IF(AND(B1887="Premier League",E1887="Live"),_xlfn.XLOOKUP(_xlfn.TEXTJOIN(" vs ",,C1887:D1887),Calendar!G:G,Calendar!B:B),IF(AND(B1887="Premier League",E1887="Highlights"),_xlfn.XLOOKUP(H1887,Calendar!O:O,Calendar!N:N,,-1),""))</f>
        <v/>
      </c>
    </row>
    <row r="1888" spans="34:34" hidden="1" x14ac:dyDescent="0.35">
      <c r="AH1888" s="16" t="str">
        <f>IF(AND(B1888="Premier League",E1888="Live"),_xlfn.XLOOKUP(_xlfn.TEXTJOIN(" vs ",,C1888:D1888),Calendar!G:G,Calendar!B:B),IF(AND(B1888="Premier League",E1888="Highlights"),_xlfn.XLOOKUP(H1888,Calendar!O:O,Calendar!N:N,,-1),""))</f>
        <v/>
      </c>
    </row>
    <row r="1889" spans="34:34" hidden="1" x14ac:dyDescent="0.35">
      <c r="AH1889" s="16" t="str">
        <f>IF(AND(B1889="Premier League",E1889="Live"),_xlfn.XLOOKUP(_xlfn.TEXTJOIN(" vs ",,C1889:D1889),Calendar!G:G,Calendar!B:B),IF(AND(B1889="Premier League",E1889="Highlights"),_xlfn.XLOOKUP(H1889,Calendar!O:O,Calendar!N:N,,-1),""))</f>
        <v/>
      </c>
    </row>
    <row r="1890" spans="34:34" hidden="1" x14ac:dyDescent="0.35">
      <c r="AH1890" s="16" t="str">
        <f>IF(AND(B1890="Premier League",E1890="Live"),_xlfn.XLOOKUP(_xlfn.TEXTJOIN(" vs ",,C1890:D1890),Calendar!G:G,Calendar!B:B),IF(AND(B1890="Premier League",E1890="Highlights"),_xlfn.XLOOKUP(H1890,Calendar!O:O,Calendar!N:N,,-1),""))</f>
        <v/>
      </c>
    </row>
    <row r="1891" spans="34:34" hidden="1" x14ac:dyDescent="0.35">
      <c r="AH1891" s="16" t="str">
        <f>IF(AND(B1891="Premier League",E1891="Live"),_xlfn.XLOOKUP(_xlfn.TEXTJOIN(" vs ",,C1891:D1891),Calendar!G:G,Calendar!B:B),IF(AND(B1891="Premier League",E1891="Highlights"),_xlfn.XLOOKUP(H1891,Calendar!O:O,Calendar!N:N,,-1),""))</f>
        <v/>
      </c>
    </row>
    <row r="1892" spans="34:34" hidden="1" x14ac:dyDescent="0.35">
      <c r="AH1892" s="16" t="str">
        <f>IF(AND(B1892="Premier League",E1892="Live"),_xlfn.XLOOKUP(_xlfn.TEXTJOIN(" vs ",,C1892:D1892),Calendar!G:G,Calendar!B:B),IF(AND(B1892="Premier League",E1892="Highlights"),_xlfn.XLOOKUP(H1892,Calendar!O:O,Calendar!N:N,,-1),""))</f>
        <v/>
      </c>
    </row>
    <row r="1893" spans="34:34" hidden="1" x14ac:dyDescent="0.35">
      <c r="AH1893" s="16" t="str">
        <f>IF(AND(B1893="Premier League",E1893="Live"),_xlfn.XLOOKUP(_xlfn.TEXTJOIN(" vs ",,C1893:D1893),Calendar!G:G,Calendar!B:B),IF(AND(B1893="Premier League",E1893="Highlights"),_xlfn.XLOOKUP(H1893,Calendar!O:O,Calendar!N:N,,-1),""))</f>
        <v/>
      </c>
    </row>
    <row r="1894" spans="34:34" hidden="1" x14ac:dyDescent="0.35">
      <c r="AH1894" s="16" t="str">
        <f>IF(AND(B1894="Premier League",E1894="Live"),_xlfn.XLOOKUP(_xlfn.TEXTJOIN(" vs ",,C1894:D1894),Calendar!G:G,Calendar!B:B),IF(AND(B1894="Premier League",E1894="Highlights"),_xlfn.XLOOKUP(H1894,Calendar!O:O,Calendar!N:N,,-1),""))</f>
        <v/>
      </c>
    </row>
    <row r="1895" spans="34:34" hidden="1" x14ac:dyDescent="0.35">
      <c r="AH1895" s="16" t="str">
        <f>IF(AND(B1895="Premier League",E1895="Live"),_xlfn.XLOOKUP(_xlfn.TEXTJOIN(" vs ",,C1895:D1895),Calendar!G:G,Calendar!B:B),IF(AND(B1895="Premier League",E1895="Highlights"),_xlfn.XLOOKUP(H1895,Calendar!O:O,Calendar!N:N,,-1),""))</f>
        <v/>
      </c>
    </row>
    <row r="1896" spans="34:34" hidden="1" x14ac:dyDescent="0.35">
      <c r="AH1896" s="16" t="str">
        <f>IF(AND(B1896="Premier League",E1896="Live"),_xlfn.XLOOKUP(_xlfn.TEXTJOIN(" vs ",,C1896:D1896),Calendar!G:G,Calendar!B:B),IF(AND(B1896="Premier League",E1896="Highlights"),_xlfn.XLOOKUP(H1896,Calendar!O:O,Calendar!N:N,,-1),""))</f>
        <v/>
      </c>
    </row>
    <row r="1897" spans="34:34" hidden="1" x14ac:dyDescent="0.35">
      <c r="AH1897" s="16" t="str">
        <f>IF(AND(B1897="Premier League",E1897="Live"),_xlfn.XLOOKUP(_xlfn.TEXTJOIN(" vs ",,C1897:D1897),Calendar!G:G,Calendar!B:B),IF(AND(B1897="Premier League",E1897="Highlights"),_xlfn.XLOOKUP(H1897,Calendar!O:O,Calendar!N:N,,-1),""))</f>
        <v/>
      </c>
    </row>
    <row r="1898" spans="34:34" hidden="1" x14ac:dyDescent="0.35">
      <c r="AH1898" s="16" t="str">
        <f>IF(AND(B1898="Premier League",E1898="Live"),_xlfn.XLOOKUP(_xlfn.TEXTJOIN(" vs ",,C1898:D1898),Calendar!G:G,Calendar!B:B),IF(AND(B1898="Premier League",E1898="Highlights"),_xlfn.XLOOKUP(H1898,Calendar!O:O,Calendar!N:N,,-1),""))</f>
        <v/>
      </c>
    </row>
    <row r="1899" spans="34:34" hidden="1" x14ac:dyDescent="0.35">
      <c r="AH1899" s="16" t="str">
        <f>IF(AND(B1899="Premier League",E1899="Live"),_xlfn.XLOOKUP(_xlfn.TEXTJOIN(" vs ",,C1899:D1899),Calendar!G:G,Calendar!B:B),IF(AND(B1899="Premier League",E1899="Highlights"),_xlfn.XLOOKUP(H1899,Calendar!O:O,Calendar!N:N,,-1),""))</f>
        <v/>
      </c>
    </row>
    <row r="1900" spans="34:34" hidden="1" x14ac:dyDescent="0.35">
      <c r="AH1900" s="16" t="str">
        <f>IF(AND(B1900="Premier League",E1900="Live"),_xlfn.XLOOKUP(_xlfn.TEXTJOIN(" vs ",,C1900:D1900),Calendar!G:G,Calendar!B:B),IF(AND(B1900="Premier League",E1900="Highlights"),_xlfn.XLOOKUP(H1900,Calendar!O:O,Calendar!N:N,,-1),""))</f>
        <v/>
      </c>
    </row>
    <row r="1901" spans="34:34" hidden="1" x14ac:dyDescent="0.35">
      <c r="AH1901" s="16" t="str">
        <f>IF(AND(B1901="Premier League",E1901="Live"),_xlfn.XLOOKUP(_xlfn.TEXTJOIN(" vs ",,C1901:D1901),Calendar!G:G,Calendar!B:B),IF(AND(B1901="Premier League",E1901="Highlights"),_xlfn.XLOOKUP(H1901,Calendar!O:O,Calendar!N:N,,-1),""))</f>
        <v/>
      </c>
    </row>
    <row r="1902" spans="34:34" hidden="1" x14ac:dyDescent="0.35">
      <c r="AH1902" s="16" t="str">
        <f>IF(AND(B1902="Premier League",E1902="Live"),_xlfn.XLOOKUP(_xlfn.TEXTJOIN(" vs ",,C1902:D1902),Calendar!G:G,Calendar!B:B),IF(AND(B1902="Premier League",E1902="Highlights"),_xlfn.XLOOKUP(H1902,Calendar!O:O,Calendar!N:N,,-1),""))</f>
        <v/>
      </c>
    </row>
    <row r="1903" spans="34:34" hidden="1" x14ac:dyDescent="0.35">
      <c r="AH1903" s="16" t="str">
        <f>IF(AND(B1903="Premier League",E1903="Live"),_xlfn.XLOOKUP(_xlfn.TEXTJOIN(" vs ",,C1903:D1903),Calendar!G:G,Calendar!B:B),IF(AND(B1903="Premier League",E1903="Highlights"),_xlfn.XLOOKUP(H1903,Calendar!O:O,Calendar!N:N,,-1),""))</f>
        <v/>
      </c>
    </row>
    <row r="1904" spans="34:34" hidden="1" x14ac:dyDescent="0.35">
      <c r="AH1904" s="16" t="str">
        <f>IF(AND(B1904="Premier League",E1904="Live"),_xlfn.XLOOKUP(_xlfn.TEXTJOIN(" vs ",,C1904:D1904),Calendar!G:G,Calendar!B:B),IF(AND(B1904="Premier League",E1904="Highlights"),_xlfn.XLOOKUP(H1904,Calendar!O:O,Calendar!N:N,,-1),""))</f>
        <v/>
      </c>
    </row>
    <row r="1905" spans="34:34" hidden="1" x14ac:dyDescent="0.35">
      <c r="AH1905" s="16" t="str">
        <f>IF(AND(B1905="Premier League",E1905="Live"),_xlfn.XLOOKUP(_xlfn.TEXTJOIN(" vs ",,C1905:D1905),Calendar!G:G,Calendar!B:B),IF(AND(B1905="Premier League",E1905="Highlights"),_xlfn.XLOOKUP(H1905,Calendar!O:O,Calendar!N:N,,-1),""))</f>
        <v/>
      </c>
    </row>
    <row r="1906" spans="34:34" hidden="1" x14ac:dyDescent="0.35">
      <c r="AH1906" s="16" t="str">
        <f>IF(AND(B1906="Premier League",E1906="Live"),_xlfn.XLOOKUP(_xlfn.TEXTJOIN(" vs ",,C1906:D1906),Calendar!G:G,Calendar!B:B),IF(AND(B1906="Premier League",E1906="Highlights"),_xlfn.XLOOKUP(H1906,Calendar!O:O,Calendar!N:N,,-1),""))</f>
        <v/>
      </c>
    </row>
    <row r="1907" spans="34:34" hidden="1" x14ac:dyDescent="0.35">
      <c r="AH1907" s="16" t="str">
        <f>IF(AND(B1907="Premier League",E1907="Live"),_xlfn.XLOOKUP(_xlfn.TEXTJOIN(" vs ",,C1907:D1907),Calendar!G:G,Calendar!B:B),IF(AND(B1907="Premier League",E1907="Highlights"),_xlfn.XLOOKUP(H1907,Calendar!O:O,Calendar!N:N,,-1),""))</f>
        <v/>
      </c>
    </row>
    <row r="1908" spans="34:34" hidden="1" x14ac:dyDescent="0.35">
      <c r="AH1908" s="16" t="str">
        <f>IF(AND(B1908="Premier League",E1908="Live"),_xlfn.XLOOKUP(_xlfn.TEXTJOIN(" vs ",,C1908:D1908),Calendar!G:G,Calendar!B:B),IF(AND(B1908="Premier League",E1908="Highlights"),_xlfn.XLOOKUP(H1908,Calendar!O:O,Calendar!N:N,,-1),""))</f>
        <v/>
      </c>
    </row>
    <row r="1909" spans="34:34" hidden="1" x14ac:dyDescent="0.35">
      <c r="AH1909" s="16" t="str">
        <f>IF(AND(B1909="Premier League",E1909="Live"),_xlfn.XLOOKUP(_xlfn.TEXTJOIN(" vs ",,C1909:D1909),Calendar!G:G,Calendar!B:B),IF(AND(B1909="Premier League",E1909="Highlights"),_xlfn.XLOOKUP(H1909,Calendar!O:O,Calendar!N:N,,-1),""))</f>
        <v/>
      </c>
    </row>
    <row r="1910" spans="34:34" hidden="1" x14ac:dyDescent="0.35">
      <c r="AH1910" s="16" t="str">
        <f>IF(AND(B1910="Premier League",E1910="Live"),_xlfn.XLOOKUP(_xlfn.TEXTJOIN(" vs ",,C1910:D1910),Calendar!G:G,Calendar!B:B),IF(AND(B1910="Premier League",E1910="Highlights"),_xlfn.XLOOKUP(H1910,Calendar!O:O,Calendar!N:N,,-1),""))</f>
        <v/>
      </c>
    </row>
    <row r="1911" spans="34:34" hidden="1" x14ac:dyDescent="0.35">
      <c r="AH1911" s="16" t="str">
        <f>IF(AND(B1911="Premier League",E1911="Live"),_xlfn.XLOOKUP(_xlfn.TEXTJOIN(" vs ",,C1911:D1911),Calendar!G:G,Calendar!B:B),IF(AND(B1911="Premier League",E1911="Highlights"),_xlfn.XLOOKUP(H1911,Calendar!O:O,Calendar!N:N,,-1),""))</f>
        <v/>
      </c>
    </row>
    <row r="1912" spans="34:34" hidden="1" x14ac:dyDescent="0.35">
      <c r="AH1912" s="16" t="str">
        <f>IF(AND(B1912="Premier League",E1912="Live"),_xlfn.XLOOKUP(_xlfn.TEXTJOIN(" vs ",,C1912:D1912),Calendar!G:G,Calendar!B:B),IF(AND(B1912="Premier League",E1912="Highlights"),_xlfn.XLOOKUP(H1912,Calendar!O:O,Calendar!N:N,,-1),""))</f>
        <v/>
      </c>
    </row>
    <row r="1913" spans="34:34" hidden="1" x14ac:dyDescent="0.35">
      <c r="AH1913" s="16" t="str">
        <f>IF(AND(B1913="Premier League",E1913="Live"),_xlfn.XLOOKUP(_xlfn.TEXTJOIN(" vs ",,C1913:D1913),Calendar!G:G,Calendar!B:B),IF(AND(B1913="Premier League",E1913="Highlights"),_xlfn.XLOOKUP(H1913,Calendar!O:O,Calendar!N:N,,-1),""))</f>
        <v/>
      </c>
    </row>
    <row r="1914" spans="34:34" hidden="1" x14ac:dyDescent="0.35">
      <c r="AH1914" s="16" t="str">
        <f>IF(AND(B1914="Premier League",E1914="Live"),_xlfn.XLOOKUP(_xlfn.TEXTJOIN(" vs ",,C1914:D1914),Calendar!G:G,Calendar!B:B),IF(AND(B1914="Premier League",E1914="Highlights"),_xlfn.XLOOKUP(H1914,Calendar!O:O,Calendar!N:N,,-1),""))</f>
        <v/>
      </c>
    </row>
    <row r="1915" spans="34:34" hidden="1" x14ac:dyDescent="0.35">
      <c r="AH1915" s="16" t="str">
        <f>IF(AND(B1915="Premier League",E1915="Live"),_xlfn.XLOOKUP(_xlfn.TEXTJOIN(" vs ",,C1915:D1915),Calendar!G:G,Calendar!B:B),IF(AND(B1915="Premier League",E1915="Highlights"),_xlfn.XLOOKUP(H1915,Calendar!O:O,Calendar!N:N,,-1),""))</f>
        <v/>
      </c>
    </row>
    <row r="1916" spans="34:34" hidden="1" x14ac:dyDescent="0.35">
      <c r="AH1916" s="16" t="str">
        <f>IF(AND(B1916="Premier League",E1916="Live"),_xlfn.XLOOKUP(_xlfn.TEXTJOIN(" vs ",,C1916:D1916),Calendar!G:G,Calendar!B:B),IF(AND(B1916="Premier League",E1916="Highlights"),_xlfn.XLOOKUP(H1916,Calendar!O:O,Calendar!N:N,,-1),""))</f>
        <v/>
      </c>
    </row>
    <row r="1917" spans="34:34" hidden="1" x14ac:dyDescent="0.35">
      <c r="AH1917" s="16" t="str">
        <f>IF(AND(B1917="Premier League",E1917="Live"),_xlfn.XLOOKUP(_xlfn.TEXTJOIN(" vs ",,C1917:D1917),Calendar!G:G,Calendar!B:B),IF(AND(B1917="Premier League",E1917="Highlights"),_xlfn.XLOOKUP(H1917,Calendar!O:O,Calendar!N:N,,-1),""))</f>
        <v/>
      </c>
    </row>
    <row r="1918" spans="34:34" hidden="1" x14ac:dyDescent="0.35">
      <c r="AH1918" s="16" t="str">
        <f>IF(AND(B1918="Premier League",E1918="Live"),_xlfn.XLOOKUP(_xlfn.TEXTJOIN(" vs ",,C1918:D1918),Calendar!G:G,Calendar!B:B),IF(AND(B1918="Premier League",E1918="Highlights"),_xlfn.XLOOKUP(H1918,Calendar!O:O,Calendar!N:N,,-1),""))</f>
        <v/>
      </c>
    </row>
    <row r="1919" spans="34:34" hidden="1" x14ac:dyDescent="0.35">
      <c r="AH1919" s="16" t="str">
        <f>IF(AND(B1919="Premier League",E1919="Live"),_xlfn.XLOOKUP(_xlfn.TEXTJOIN(" vs ",,C1919:D1919),Calendar!G:G,Calendar!B:B),IF(AND(B1919="Premier League",E1919="Highlights"),_xlfn.XLOOKUP(H1919,Calendar!O:O,Calendar!N:N,,-1),""))</f>
        <v/>
      </c>
    </row>
    <row r="1920" spans="34:34" hidden="1" x14ac:dyDescent="0.35">
      <c r="AH1920" s="16" t="str">
        <f>IF(AND(B1920="Premier League",E1920="Live"),_xlfn.XLOOKUP(_xlfn.TEXTJOIN(" vs ",,C1920:D1920),Calendar!G:G,Calendar!B:B),IF(AND(B1920="Premier League",E1920="Highlights"),_xlfn.XLOOKUP(H1920,Calendar!O:O,Calendar!N:N,,-1),""))</f>
        <v/>
      </c>
    </row>
    <row r="1921" spans="34:34" hidden="1" x14ac:dyDescent="0.35">
      <c r="AH1921" s="16" t="str">
        <f>IF(AND(B1921="Premier League",E1921="Live"),_xlfn.XLOOKUP(_xlfn.TEXTJOIN(" vs ",,C1921:D1921),Calendar!G:G,Calendar!B:B),IF(AND(B1921="Premier League",E1921="Highlights"),_xlfn.XLOOKUP(H1921,Calendar!O:O,Calendar!N:N,,-1),""))</f>
        <v/>
      </c>
    </row>
    <row r="1922" spans="34:34" hidden="1" x14ac:dyDescent="0.35">
      <c r="AH1922" s="16" t="str">
        <f>IF(AND(B1922="Premier League",E1922="Live"),_xlfn.XLOOKUP(_xlfn.TEXTJOIN(" vs ",,C1922:D1922),Calendar!G:G,Calendar!B:B),IF(AND(B1922="Premier League",E1922="Highlights"),_xlfn.XLOOKUP(H1922,Calendar!O:O,Calendar!N:N,,-1),""))</f>
        <v/>
      </c>
    </row>
    <row r="1923" spans="34:34" hidden="1" x14ac:dyDescent="0.35">
      <c r="AH1923" s="16" t="str">
        <f>IF(AND(B1923="Premier League",E1923="Live"),_xlfn.XLOOKUP(_xlfn.TEXTJOIN(" vs ",,C1923:D1923),Calendar!G:G,Calendar!B:B),IF(AND(B1923="Premier League",E1923="Highlights"),_xlfn.XLOOKUP(H1923,Calendar!O:O,Calendar!N:N,,-1),""))</f>
        <v/>
      </c>
    </row>
    <row r="1924" spans="34:34" hidden="1" x14ac:dyDescent="0.35">
      <c r="AH1924" s="16" t="str">
        <f>IF(AND(B1924="Premier League",E1924="Live"),_xlfn.XLOOKUP(_xlfn.TEXTJOIN(" vs ",,C1924:D1924),Calendar!G:G,Calendar!B:B),IF(AND(B1924="Premier League",E1924="Highlights"),_xlfn.XLOOKUP(H1924,Calendar!O:O,Calendar!N:N,,-1),""))</f>
        <v/>
      </c>
    </row>
    <row r="1925" spans="34:34" hidden="1" x14ac:dyDescent="0.35">
      <c r="AH1925" s="16" t="str">
        <f>IF(AND(B1925="Premier League",E1925="Live"),_xlfn.XLOOKUP(_xlfn.TEXTJOIN(" vs ",,C1925:D1925),Calendar!G:G,Calendar!B:B),IF(AND(B1925="Premier League",E1925="Highlights"),_xlfn.XLOOKUP(H1925,Calendar!O:O,Calendar!N:N,,-1),""))</f>
        <v/>
      </c>
    </row>
    <row r="1926" spans="34:34" hidden="1" x14ac:dyDescent="0.35">
      <c r="AH1926" s="16" t="str">
        <f>IF(AND(B1926="Premier League",E1926="Live"),_xlfn.XLOOKUP(_xlfn.TEXTJOIN(" vs ",,C1926:D1926),Calendar!G:G,Calendar!B:B),IF(AND(B1926="Premier League",E1926="Highlights"),_xlfn.XLOOKUP(H1926,Calendar!O:O,Calendar!N:N,,-1),""))</f>
        <v/>
      </c>
    </row>
    <row r="1927" spans="34:34" hidden="1" x14ac:dyDescent="0.35">
      <c r="AH1927" s="16" t="str">
        <f>IF(AND(B1927="Premier League",E1927="Live"),_xlfn.XLOOKUP(_xlfn.TEXTJOIN(" vs ",,C1927:D1927),Calendar!G:G,Calendar!B:B),IF(AND(B1927="Premier League",E1927="Highlights"),_xlfn.XLOOKUP(H1927,Calendar!O:O,Calendar!N:N,,-1),""))</f>
        <v/>
      </c>
    </row>
    <row r="1928" spans="34:34" hidden="1" x14ac:dyDescent="0.35">
      <c r="AH1928" s="16" t="str">
        <f>IF(AND(B1928="Premier League",E1928="Live"),_xlfn.XLOOKUP(_xlfn.TEXTJOIN(" vs ",,C1928:D1928),Calendar!G:G,Calendar!B:B),IF(AND(B1928="Premier League",E1928="Highlights"),_xlfn.XLOOKUP(H1928,Calendar!O:O,Calendar!N:N,,-1),""))</f>
        <v/>
      </c>
    </row>
    <row r="1929" spans="34:34" hidden="1" x14ac:dyDescent="0.35">
      <c r="AH1929" s="16" t="str">
        <f>IF(AND(B1929="Premier League",E1929="Live"),_xlfn.XLOOKUP(_xlfn.TEXTJOIN(" vs ",,C1929:D1929),Calendar!G:G,Calendar!B:B),IF(AND(B1929="Premier League",E1929="Highlights"),_xlfn.XLOOKUP(H1929,Calendar!O:O,Calendar!N:N,,-1),""))</f>
        <v/>
      </c>
    </row>
    <row r="1930" spans="34:34" hidden="1" x14ac:dyDescent="0.35">
      <c r="AH1930" s="16" t="str">
        <f>IF(AND(B1930="Premier League",E1930="Live"),_xlfn.XLOOKUP(_xlfn.TEXTJOIN(" vs ",,C1930:D1930),Calendar!G:G,Calendar!B:B),IF(AND(B1930="Premier League",E1930="Highlights"),_xlfn.XLOOKUP(H1930,Calendar!O:O,Calendar!N:N,,-1),""))</f>
        <v/>
      </c>
    </row>
    <row r="1931" spans="34:34" hidden="1" x14ac:dyDescent="0.35">
      <c r="AH1931" s="16" t="str">
        <f>IF(AND(B1931="Premier League",E1931="Live"),_xlfn.XLOOKUP(_xlfn.TEXTJOIN(" vs ",,C1931:D1931),Calendar!G:G,Calendar!B:B),IF(AND(B1931="Premier League",E1931="Highlights"),_xlfn.XLOOKUP(H1931,Calendar!O:O,Calendar!N:N,,-1),""))</f>
        <v/>
      </c>
    </row>
    <row r="1932" spans="34:34" hidden="1" x14ac:dyDescent="0.35">
      <c r="AH1932" s="16" t="str">
        <f>IF(AND(B1932="Premier League",E1932="Live"),_xlfn.XLOOKUP(_xlfn.TEXTJOIN(" vs ",,C1932:D1932),Calendar!G:G,Calendar!B:B),IF(AND(B1932="Premier League",E1932="Highlights"),_xlfn.XLOOKUP(H1932,Calendar!O:O,Calendar!N:N,,-1),""))</f>
        <v/>
      </c>
    </row>
    <row r="1933" spans="34:34" hidden="1" x14ac:dyDescent="0.35">
      <c r="AH1933" s="16" t="str">
        <f>IF(AND(B1933="Premier League",E1933="Live"),_xlfn.XLOOKUP(_xlfn.TEXTJOIN(" vs ",,C1933:D1933),Calendar!G:G,Calendar!B:B),IF(AND(B1933="Premier League",E1933="Highlights"),_xlfn.XLOOKUP(H1933,Calendar!O:O,Calendar!N:N,,-1),""))</f>
        <v/>
      </c>
    </row>
    <row r="1934" spans="34:34" hidden="1" x14ac:dyDescent="0.35">
      <c r="AH1934" s="16" t="str">
        <f>IF(AND(B1934="Premier League",E1934="Live"),_xlfn.XLOOKUP(_xlfn.TEXTJOIN(" vs ",,C1934:D1934),Calendar!G:G,Calendar!B:B),IF(AND(B1934="Premier League",E1934="Highlights"),_xlfn.XLOOKUP(H1934,Calendar!O:O,Calendar!N:N,,-1),""))</f>
        <v/>
      </c>
    </row>
    <row r="1935" spans="34:34" hidden="1" x14ac:dyDescent="0.35">
      <c r="AH1935" s="16" t="str">
        <f>IF(AND(B1935="Premier League",E1935="Live"),_xlfn.XLOOKUP(_xlfn.TEXTJOIN(" vs ",,C1935:D1935),Calendar!G:G,Calendar!B:B),IF(AND(B1935="Premier League",E1935="Highlights"),_xlfn.XLOOKUP(H1935,Calendar!O:O,Calendar!N:N,,-1),""))</f>
        <v/>
      </c>
    </row>
    <row r="1936" spans="34:34" hidden="1" x14ac:dyDescent="0.35">
      <c r="AH1936" s="16" t="str">
        <f>IF(AND(B1936="Premier League",E1936="Live"),_xlfn.XLOOKUP(_xlfn.TEXTJOIN(" vs ",,C1936:D1936),Calendar!G:G,Calendar!B:B),IF(AND(B1936="Premier League",E1936="Highlights"),_xlfn.XLOOKUP(H1936,Calendar!O:O,Calendar!N:N,,-1),""))</f>
        <v/>
      </c>
    </row>
    <row r="1937" spans="34:34" hidden="1" x14ac:dyDescent="0.35">
      <c r="AH1937" s="16" t="str">
        <f>IF(AND(B1937="Premier League",E1937="Live"),_xlfn.XLOOKUP(_xlfn.TEXTJOIN(" vs ",,C1937:D1937),Calendar!G:G,Calendar!B:B),IF(AND(B1937="Premier League",E1937="Highlights"),_xlfn.XLOOKUP(H1937,Calendar!O:O,Calendar!N:N,,-1),""))</f>
        <v/>
      </c>
    </row>
    <row r="1938" spans="34:34" hidden="1" x14ac:dyDescent="0.35">
      <c r="AH1938" s="16" t="str">
        <f>IF(AND(B1938="Premier League",E1938="Live"),_xlfn.XLOOKUP(_xlfn.TEXTJOIN(" vs ",,C1938:D1938),Calendar!G:G,Calendar!B:B),IF(AND(B1938="Premier League",E1938="Highlights"),_xlfn.XLOOKUP(H1938,Calendar!O:O,Calendar!N:N,,-1),""))</f>
        <v/>
      </c>
    </row>
    <row r="1939" spans="34:34" hidden="1" x14ac:dyDescent="0.35">
      <c r="AH1939" s="16" t="str">
        <f>IF(AND(B1939="Premier League",E1939="Live"),_xlfn.XLOOKUP(_xlfn.TEXTJOIN(" vs ",,C1939:D1939),Calendar!G:G,Calendar!B:B),IF(AND(B1939="Premier League",E1939="Highlights"),_xlfn.XLOOKUP(H1939,Calendar!O:O,Calendar!N:N,,-1),""))</f>
        <v/>
      </c>
    </row>
    <row r="1940" spans="34:34" hidden="1" x14ac:dyDescent="0.35">
      <c r="AH1940" s="16" t="str">
        <f>IF(AND(B1940="Premier League",E1940="Live"),_xlfn.XLOOKUP(_xlfn.TEXTJOIN(" vs ",,C1940:D1940),Calendar!G:G,Calendar!B:B),IF(AND(B1940="Premier League",E1940="Highlights"),_xlfn.XLOOKUP(H1940,Calendar!O:O,Calendar!N:N,,-1),""))</f>
        <v/>
      </c>
    </row>
    <row r="1941" spans="34:34" hidden="1" x14ac:dyDescent="0.35">
      <c r="AH1941" s="16" t="str">
        <f>IF(AND(B1941="Premier League",E1941="Live"),_xlfn.XLOOKUP(_xlfn.TEXTJOIN(" vs ",,C1941:D1941),Calendar!G:G,Calendar!B:B),IF(AND(B1941="Premier League",E1941="Highlights"),_xlfn.XLOOKUP(H1941,Calendar!O:O,Calendar!N:N,,-1),""))</f>
        <v/>
      </c>
    </row>
    <row r="1942" spans="34:34" hidden="1" x14ac:dyDescent="0.35">
      <c r="AH1942" s="16" t="str">
        <f>IF(AND(B1942="Premier League",E1942="Live"),_xlfn.XLOOKUP(_xlfn.TEXTJOIN(" vs ",,C1942:D1942),Calendar!G:G,Calendar!B:B),IF(AND(B1942="Premier League",E1942="Highlights"),_xlfn.XLOOKUP(H1942,Calendar!O:O,Calendar!N:N,,-1),""))</f>
        <v/>
      </c>
    </row>
    <row r="1943" spans="34:34" hidden="1" x14ac:dyDescent="0.35">
      <c r="AH1943" s="16" t="str">
        <f>IF(AND(B1943="Premier League",E1943="Live"),_xlfn.XLOOKUP(_xlfn.TEXTJOIN(" vs ",,C1943:D1943),Calendar!G:G,Calendar!B:B),IF(AND(B1943="Premier League",E1943="Highlights"),_xlfn.XLOOKUP(H1943,Calendar!O:O,Calendar!N:N,,-1),""))</f>
        <v/>
      </c>
    </row>
    <row r="1944" spans="34:34" hidden="1" x14ac:dyDescent="0.35">
      <c r="AH1944" s="16" t="str">
        <f>IF(AND(B1944="Premier League",E1944="Live"),_xlfn.XLOOKUP(_xlfn.TEXTJOIN(" vs ",,C1944:D1944),Calendar!G:G,Calendar!B:B),IF(AND(B1944="Premier League",E1944="Highlights"),_xlfn.XLOOKUP(H1944,Calendar!O:O,Calendar!N:N,,-1),""))</f>
        <v/>
      </c>
    </row>
    <row r="1945" spans="34:34" hidden="1" x14ac:dyDescent="0.35">
      <c r="AH1945" s="16" t="str">
        <f>IF(AND(B1945="Premier League",E1945="Live"),_xlfn.XLOOKUP(_xlfn.TEXTJOIN(" vs ",,C1945:D1945),Calendar!G:G,Calendar!B:B),IF(AND(B1945="Premier League",E1945="Highlights"),_xlfn.XLOOKUP(H1945,Calendar!O:O,Calendar!N:N,,-1),""))</f>
        <v/>
      </c>
    </row>
    <row r="1946" spans="34:34" hidden="1" x14ac:dyDescent="0.35">
      <c r="AH1946" s="16" t="str">
        <f>IF(AND(B1946="Premier League",E1946="Live"),_xlfn.XLOOKUP(_xlfn.TEXTJOIN(" vs ",,C1946:D1946),Calendar!G:G,Calendar!B:B),IF(AND(B1946="Premier League",E1946="Highlights"),_xlfn.XLOOKUP(H1946,Calendar!O:O,Calendar!N:N,,-1),""))</f>
        <v/>
      </c>
    </row>
    <row r="1947" spans="34:34" hidden="1" x14ac:dyDescent="0.35">
      <c r="AH1947" s="16" t="str">
        <f>IF(AND(B1947="Premier League",E1947="Live"),_xlfn.XLOOKUP(_xlfn.TEXTJOIN(" vs ",,C1947:D1947),Calendar!G:G,Calendar!B:B),IF(AND(B1947="Premier League",E1947="Highlights"),_xlfn.XLOOKUP(H1947,Calendar!O:O,Calendar!N:N,,-1),""))</f>
        <v/>
      </c>
    </row>
    <row r="1948" spans="34:34" hidden="1" x14ac:dyDescent="0.35">
      <c r="AH1948" s="16" t="str">
        <f>IF(AND(B1948="Premier League",E1948="Live"),_xlfn.XLOOKUP(_xlfn.TEXTJOIN(" vs ",,C1948:D1948),Calendar!G:G,Calendar!B:B),IF(AND(B1948="Premier League",E1948="Highlights"),_xlfn.XLOOKUP(H1948,Calendar!O:O,Calendar!N:N,,-1),""))</f>
        <v/>
      </c>
    </row>
    <row r="1949" spans="34:34" hidden="1" x14ac:dyDescent="0.35">
      <c r="AH1949" s="16" t="str">
        <f>IF(AND(B1949="Premier League",E1949="Live"),_xlfn.XLOOKUP(_xlfn.TEXTJOIN(" vs ",,C1949:D1949),Calendar!G:G,Calendar!B:B),IF(AND(B1949="Premier League",E1949="Highlights"),_xlfn.XLOOKUP(H1949,Calendar!O:O,Calendar!N:N,,-1),""))</f>
        <v/>
      </c>
    </row>
    <row r="1950" spans="34:34" hidden="1" x14ac:dyDescent="0.35">
      <c r="AH1950" s="16" t="str">
        <f>IF(AND(B1950="Premier League",E1950="Live"),_xlfn.XLOOKUP(_xlfn.TEXTJOIN(" vs ",,C1950:D1950),Calendar!G:G,Calendar!B:B),IF(AND(B1950="Premier League",E1950="Highlights"),_xlfn.XLOOKUP(H1950,Calendar!O:O,Calendar!N:N,,-1),""))</f>
        <v/>
      </c>
    </row>
    <row r="1951" spans="34:34" hidden="1" x14ac:dyDescent="0.35">
      <c r="AH1951" s="16" t="str">
        <f>IF(AND(B1951="Premier League",E1951="Live"),_xlfn.XLOOKUP(_xlfn.TEXTJOIN(" vs ",,C1951:D1951),Calendar!G:G,Calendar!B:B),IF(AND(B1951="Premier League",E1951="Highlights"),_xlfn.XLOOKUP(H1951,Calendar!O:O,Calendar!N:N,,-1),""))</f>
        <v/>
      </c>
    </row>
    <row r="1952" spans="34:34" hidden="1" x14ac:dyDescent="0.35">
      <c r="AH1952" s="16" t="str">
        <f>IF(AND(B1952="Premier League",E1952="Live"),_xlfn.XLOOKUP(_xlfn.TEXTJOIN(" vs ",,C1952:D1952),Calendar!G:G,Calendar!B:B),IF(AND(B1952="Premier League",E1952="Highlights"),_xlfn.XLOOKUP(H1952,Calendar!O:O,Calendar!N:N,,-1),""))</f>
        <v/>
      </c>
    </row>
    <row r="1953" spans="34:34" hidden="1" x14ac:dyDescent="0.35">
      <c r="AH1953" s="16" t="str">
        <f>IF(AND(B1953="Premier League",E1953="Live"),_xlfn.XLOOKUP(_xlfn.TEXTJOIN(" vs ",,C1953:D1953),Calendar!G:G,Calendar!B:B),IF(AND(B1953="Premier League",E1953="Highlights"),_xlfn.XLOOKUP(H1953,Calendar!O:O,Calendar!N:N,,-1),""))</f>
        <v/>
      </c>
    </row>
    <row r="1954" spans="34:34" hidden="1" x14ac:dyDescent="0.35">
      <c r="AH1954" s="16" t="str">
        <f>IF(AND(B1954="Premier League",E1954="Live"),_xlfn.XLOOKUP(_xlfn.TEXTJOIN(" vs ",,C1954:D1954),Calendar!G:G,Calendar!B:B),IF(AND(B1954="Premier League",E1954="Highlights"),_xlfn.XLOOKUP(H1954,Calendar!O:O,Calendar!N:N,,-1),""))</f>
        <v/>
      </c>
    </row>
    <row r="1955" spans="34:34" hidden="1" x14ac:dyDescent="0.35">
      <c r="AH1955" s="16" t="str">
        <f>IF(AND(B1955="Premier League",E1955="Live"),_xlfn.XLOOKUP(_xlfn.TEXTJOIN(" vs ",,C1955:D1955),Calendar!G:G,Calendar!B:B),IF(AND(B1955="Premier League",E1955="Highlights"),_xlfn.XLOOKUP(H1955,Calendar!O:O,Calendar!N:N,,-1),""))</f>
        <v/>
      </c>
    </row>
    <row r="1956" spans="34:34" hidden="1" x14ac:dyDescent="0.35">
      <c r="AH1956" s="16" t="str">
        <f>IF(AND(B1956="Premier League",E1956="Live"),_xlfn.XLOOKUP(_xlfn.TEXTJOIN(" vs ",,C1956:D1956),Calendar!G:G,Calendar!B:B),IF(AND(B1956="Premier League",E1956="Highlights"),_xlfn.XLOOKUP(H1956,Calendar!O:O,Calendar!N:N,,-1),""))</f>
        <v/>
      </c>
    </row>
    <row r="1957" spans="34:34" hidden="1" x14ac:dyDescent="0.35">
      <c r="AH1957" s="16" t="str">
        <f>IF(AND(B1957="Premier League",E1957="Live"),_xlfn.XLOOKUP(_xlfn.TEXTJOIN(" vs ",,C1957:D1957),Calendar!G:G,Calendar!B:B),IF(AND(B1957="Premier League",E1957="Highlights"),_xlfn.XLOOKUP(H1957,Calendar!O:O,Calendar!N:N,,-1),""))</f>
        <v/>
      </c>
    </row>
    <row r="1958" spans="34:34" hidden="1" x14ac:dyDescent="0.35">
      <c r="AH1958" s="16" t="str">
        <f>IF(AND(B1958="Premier League",E1958="Live"),_xlfn.XLOOKUP(_xlfn.TEXTJOIN(" vs ",,C1958:D1958),Calendar!G:G,Calendar!B:B),IF(AND(B1958="Premier League",E1958="Highlights"),_xlfn.XLOOKUP(H1958,Calendar!O:O,Calendar!N:N,,-1),""))</f>
        <v/>
      </c>
    </row>
    <row r="1959" spans="34:34" hidden="1" x14ac:dyDescent="0.35">
      <c r="AH1959" s="16" t="str">
        <f>IF(AND(B1959="Premier League",E1959="Live"),_xlfn.XLOOKUP(_xlfn.TEXTJOIN(" vs ",,C1959:D1959),Calendar!G:G,Calendar!B:B),IF(AND(B1959="Premier League",E1959="Highlights"),_xlfn.XLOOKUP(H1959,Calendar!O:O,Calendar!N:N,,-1),""))</f>
        <v/>
      </c>
    </row>
    <row r="1960" spans="34:34" hidden="1" x14ac:dyDescent="0.35">
      <c r="AH1960" s="16" t="str">
        <f>IF(AND(B1960="Premier League",E1960="Live"),_xlfn.XLOOKUP(_xlfn.TEXTJOIN(" vs ",,C1960:D1960),Calendar!G:G,Calendar!B:B),IF(AND(B1960="Premier League",E1960="Highlights"),_xlfn.XLOOKUP(H1960,Calendar!O:O,Calendar!N:N,,-1),""))</f>
        <v/>
      </c>
    </row>
    <row r="1961" spans="34:34" hidden="1" x14ac:dyDescent="0.35">
      <c r="AH1961" s="16" t="str">
        <f>IF(AND(B1961="Premier League",E1961="Live"),_xlfn.XLOOKUP(_xlfn.TEXTJOIN(" vs ",,C1961:D1961),Calendar!G:G,Calendar!B:B),IF(AND(B1961="Premier League",E1961="Highlights"),_xlfn.XLOOKUP(H1961,Calendar!O:O,Calendar!N:N,,-1),""))</f>
        <v/>
      </c>
    </row>
    <row r="1962" spans="34:34" hidden="1" x14ac:dyDescent="0.35">
      <c r="AH1962" s="16" t="str">
        <f>IF(AND(B1962="Premier League",E1962="Live"),_xlfn.XLOOKUP(_xlfn.TEXTJOIN(" vs ",,C1962:D1962),Calendar!G:G,Calendar!B:B),IF(AND(B1962="Premier League",E1962="Highlights"),_xlfn.XLOOKUP(H1962,Calendar!O:O,Calendar!N:N,,-1),""))</f>
        <v/>
      </c>
    </row>
    <row r="1963" spans="34:34" hidden="1" x14ac:dyDescent="0.35">
      <c r="AH1963" s="16" t="str">
        <f>IF(AND(B1963="Premier League",E1963="Live"),_xlfn.XLOOKUP(_xlfn.TEXTJOIN(" vs ",,C1963:D1963),Calendar!G:G,Calendar!B:B),IF(AND(B1963="Premier League",E1963="Highlights"),_xlfn.XLOOKUP(H1963,Calendar!O:O,Calendar!N:N,,-1),""))</f>
        <v/>
      </c>
    </row>
    <row r="1964" spans="34:34" hidden="1" x14ac:dyDescent="0.35">
      <c r="AH1964" s="16" t="str">
        <f>IF(AND(B1964="Premier League",E1964="Live"),_xlfn.XLOOKUP(_xlfn.TEXTJOIN(" vs ",,C1964:D1964),Calendar!G:G,Calendar!B:B),IF(AND(B1964="Premier League",E1964="Highlights"),_xlfn.XLOOKUP(H1964,Calendar!O:O,Calendar!N:N,,-1),""))</f>
        <v/>
      </c>
    </row>
    <row r="1965" spans="34:34" hidden="1" x14ac:dyDescent="0.35">
      <c r="AH1965" s="16" t="str">
        <f>IF(AND(B1965="Premier League",E1965="Live"),_xlfn.XLOOKUP(_xlfn.TEXTJOIN(" vs ",,C1965:D1965),Calendar!G:G,Calendar!B:B),IF(AND(B1965="Premier League",E1965="Highlights"),_xlfn.XLOOKUP(H1965,Calendar!O:O,Calendar!N:N,,-1),""))</f>
        <v/>
      </c>
    </row>
    <row r="1966" spans="34:34" hidden="1" x14ac:dyDescent="0.35">
      <c r="AH1966" s="16" t="str">
        <f>IF(AND(B1966="Premier League",E1966="Live"),_xlfn.XLOOKUP(_xlfn.TEXTJOIN(" vs ",,C1966:D1966),Calendar!G:G,Calendar!B:B),IF(AND(B1966="Premier League",E1966="Highlights"),_xlfn.XLOOKUP(H1966,Calendar!O:O,Calendar!N:N,,-1),""))</f>
        <v/>
      </c>
    </row>
    <row r="1967" spans="34:34" hidden="1" x14ac:dyDescent="0.35">
      <c r="AH1967" s="16" t="str">
        <f>IF(AND(B1967="Premier League",E1967="Live"),_xlfn.XLOOKUP(_xlfn.TEXTJOIN(" vs ",,C1967:D1967),Calendar!G:G,Calendar!B:B),IF(AND(B1967="Premier League",E1967="Highlights"),_xlfn.XLOOKUP(H1967,Calendar!O:O,Calendar!N:N,,-1),""))</f>
        <v/>
      </c>
    </row>
    <row r="1968" spans="34:34" hidden="1" x14ac:dyDescent="0.35">
      <c r="AH1968" s="16" t="str">
        <f>IF(AND(B1968="Premier League",E1968="Live"),_xlfn.XLOOKUP(_xlfn.TEXTJOIN(" vs ",,C1968:D1968),Calendar!G:G,Calendar!B:B),IF(AND(B1968="Premier League",E1968="Highlights"),_xlfn.XLOOKUP(H1968,Calendar!O:O,Calendar!N:N,,-1),""))</f>
        <v/>
      </c>
    </row>
    <row r="1969" spans="34:34" hidden="1" x14ac:dyDescent="0.35">
      <c r="AH1969" s="16" t="str">
        <f>IF(AND(B1969="Premier League",E1969="Live"),_xlfn.XLOOKUP(_xlfn.TEXTJOIN(" vs ",,C1969:D1969),Calendar!G:G,Calendar!B:B),IF(AND(B1969="Premier League",E1969="Highlights"),_xlfn.XLOOKUP(H1969,Calendar!O:O,Calendar!N:N,,-1),""))</f>
        <v/>
      </c>
    </row>
    <row r="1970" spans="34:34" hidden="1" x14ac:dyDescent="0.35">
      <c r="AH1970" s="16" t="str">
        <f>IF(AND(B1970="Premier League",E1970="Live"),_xlfn.XLOOKUP(_xlfn.TEXTJOIN(" vs ",,C1970:D1970),Calendar!G:G,Calendar!B:B),IF(AND(B1970="Premier League",E1970="Highlights"),_xlfn.XLOOKUP(H1970,Calendar!O:O,Calendar!N:N,,-1),""))</f>
        <v/>
      </c>
    </row>
    <row r="1971" spans="34:34" hidden="1" x14ac:dyDescent="0.35">
      <c r="AH1971" s="16" t="str">
        <f>IF(AND(B1971="Premier League",E1971="Live"),_xlfn.XLOOKUP(_xlfn.TEXTJOIN(" vs ",,C1971:D1971),Calendar!G:G,Calendar!B:B),IF(AND(B1971="Premier League",E1971="Highlights"),_xlfn.XLOOKUP(H1971,Calendar!O:O,Calendar!N:N,,-1),""))</f>
        <v/>
      </c>
    </row>
    <row r="1972" spans="34:34" hidden="1" x14ac:dyDescent="0.35">
      <c r="AH1972" s="16" t="str">
        <f>IF(AND(B1972="Premier League",E1972="Live"),_xlfn.XLOOKUP(_xlfn.TEXTJOIN(" vs ",,C1972:D1972),Calendar!G:G,Calendar!B:B),IF(AND(B1972="Premier League",E1972="Highlights"),_xlfn.XLOOKUP(H1972,Calendar!O:O,Calendar!N:N,,-1),""))</f>
        <v/>
      </c>
    </row>
    <row r="1973" spans="34:34" hidden="1" x14ac:dyDescent="0.35">
      <c r="AH1973" s="16" t="str">
        <f>IF(AND(B1973="Premier League",E1973="Live"),_xlfn.XLOOKUP(_xlfn.TEXTJOIN(" vs ",,C1973:D1973),Calendar!G:G,Calendar!B:B),IF(AND(B1973="Premier League",E1973="Highlights"),_xlfn.XLOOKUP(H1973,Calendar!O:O,Calendar!N:N,,-1),""))</f>
        <v/>
      </c>
    </row>
    <row r="1974" spans="34:34" hidden="1" x14ac:dyDescent="0.35">
      <c r="AH1974" s="16" t="str">
        <f>IF(AND(B1974="Premier League",E1974="Live"),_xlfn.XLOOKUP(_xlfn.TEXTJOIN(" vs ",,C1974:D1974),Calendar!G:G,Calendar!B:B),IF(AND(B1974="Premier League",E1974="Highlights"),_xlfn.XLOOKUP(H1974,Calendar!O:O,Calendar!N:N,,-1),""))</f>
        <v/>
      </c>
    </row>
    <row r="1975" spans="34:34" hidden="1" x14ac:dyDescent="0.35">
      <c r="AH1975" s="16" t="str">
        <f>IF(AND(B1975="Premier League",E1975="Live"),_xlfn.XLOOKUP(_xlfn.TEXTJOIN(" vs ",,C1975:D1975),Calendar!G:G,Calendar!B:B),IF(AND(B1975="Premier League",E1975="Highlights"),_xlfn.XLOOKUP(H1975,Calendar!O:O,Calendar!N:N,,-1),""))</f>
        <v/>
      </c>
    </row>
    <row r="1976" spans="34:34" hidden="1" x14ac:dyDescent="0.35">
      <c r="AH1976" s="16" t="str">
        <f>IF(AND(B1976="Premier League",E1976="Live"),_xlfn.XLOOKUP(_xlfn.TEXTJOIN(" vs ",,C1976:D1976),Calendar!G:G,Calendar!B:B),IF(AND(B1976="Premier League",E1976="Highlights"),_xlfn.XLOOKUP(H1976,Calendar!O:O,Calendar!N:N,,-1),""))</f>
        <v/>
      </c>
    </row>
    <row r="1977" spans="34:34" hidden="1" x14ac:dyDescent="0.35">
      <c r="AH1977" s="16" t="str">
        <f>IF(AND(B1977="Premier League",E1977="Live"),_xlfn.XLOOKUP(_xlfn.TEXTJOIN(" vs ",,C1977:D1977),Calendar!G:G,Calendar!B:B),IF(AND(B1977="Premier League",E1977="Highlights"),_xlfn.XLOOKUP(H1977,Calendar!O:O,Calendar!N:N,,-1),""))</f>
        <v/>
      </c>
    </row>
    <row r="1978" spans="34:34" hidden="1" x14ac:dyDescent="0.35">
      <c r="AH1978" s="16" t="str">
        <f>IF(AND(B1978="Premier League",E1978="Live"),_xlfn.XLOOKUP(_xlfn.TEXTJOIN(" vs ",,C1978:D1978),Calendar!G:G,Calendar!B:B),IF(AND(B1978="Premier League",E1978="Highlights"),_xlfn.XLOOKUP(H1978,Calendar!O:O,Calendar!N:N,,-1),""))</f>
        <v/>
      </c>
    </row>
    <row r="1979" spans="34:34" hidden="1" x14ac:dyDescent="0.35">
      <c r="AH1979" s="16" t="str">
        <f>IF(AND(B1979="Premier League",E1979="Live"),_xlfn.XLOOKUP(_xlfn.TEXTJOIN(" vs ",,C1979:D1979),Calendar!G:G,Calendar!B:B),IF(AND(B1979="Premier League",E1979="Highlights"),_xlfn.XLOOKUP(H1979,Calendar!O:O,Calendar!N:N,,-1),""))</f>
        <v/>
      </c>
    </row>
    <row r="1980" spans="34:34" hidden="1" x14ac:dyDescent="0.35">
      <c r="AH1980" s="16" t="str">
        <f>IF(AND(B1980="Premier League",E1980="Live"),_xlfn.XLOOKUP(_xlfn.TEXTJOIN(" vs ",,C1980:D1980),Calendar!G:G,Calendar!B:B),IF(AND(B1980="Premier League",E1980="Highlights"),_xlfn.XLOOKUP(H1980,Calendar!O:O,Calendar!N:N,,-1),""))</f>
        <v/>
      </c>
    </row>
    <row r="1981" spans="34:34" hidden="1" x14ac:dyDescent="0.35">
      <c r="AH1981" s="16" t="str">
        <f>IF(AND(B1981="Premier League",E1981="Live"),_xlfn.XLOOKUP(_xlfn.TEXTJOIN(" vs ",,C1981:D1981),Calendar!G:G,Calendar!B:B),IF(AND(B1981="Premier League",E1981="Highlights"),_xlfn.XLOOKUP(H1981,Calendar!O:O,Calendar!N:N,,-1),""))</f>
        <v/>
      </c>
    </row>
    <row r="1982" spans="34:34" hidden="1" x14ac:dyDescent="0.35">
      <c r="AH1982" s="16" t="str">
        <f>IF(AND(B1982="Premier League",E1982="Live"),_xlfn.XLOOKUP(_xlfn.TEXTJOIN(" vs ",,C1982:D1982),Calendar!G:G,Calendar!B:B),IF(AND(B1982="Premier League",E1982="Highlights"),_xlfn.XLOOKUP(H1982,Calendar!O:O,Calendar!N:N,,-1),""))</f>
        <v/>
      </c>
    </row>
    <row r="1983" spans="34:34" hidden="1" x14ac:dyDescent="0.35">
      <c r="AH1983" s="16" t="str">
        <f>IF(AND(B1983="Premier League",E1983="Live"),_xlfn.XLOOKUP(_xlfn.TEXTJOIN(" vs ",,C1983:D1983),Calendar!G:G,Calendar!B:B),IF(AND(B1983="Premier League",E1983="Highlights"),_xlfn.XLOOKUP(H1983,Calendar!O:O,Calendar!N:N,,-1),""))</f>
        <v/>
      </c>
    </row>
    <row r="1984" spans="34:34" hidden="1" x14ac:dyDescent="0.35">
      <c r="AH1984" s="16" t="str">
        <f>IF(AND(B1984="Premier League",E1984="Live"),_xlfn.XLOOKUP(_xlfn.TEXTJOIN(" vs ",,C1984:D1984),Calendar!G:G,Calendar!B:B),IF(AND(B1984="Premier League",E1984="Highlights"),_xlfn.XLOOKUP(H1984,Calendar!O:O,Calendar!N:N,,-1),""))</f>
        <v/>
      </c>
    </row>
    <row r="1985" spans="34:34" hidden="1" x14ac:dyDescent="0.35">
      <c r="AH1985" s="16" t="str">
        <f>IF(AND(B1985="Premier League",E1985="Live"),_xlfn.XLOOKUP(_xlfn.TEXTJOIN(" vs ",,C1985:D1985),Calendar!G:G,Calendar!B:B),IF(AND(B1985="Premier League",E1985="Highlights"),_xlfn.XLOOKUP(H1985,Calendar!O:O,Calendar!N:N,,-1),""))</f>
        <v/>
      </c>
    </row>
    <row r="1986" spans="34:34" hidden="1" x14ac:dyDescent="0.35">
      <c r="AH1986" s="16" t="str">
        <f>IF(AND(B1986="Premier League",E1986="Live"),_xlfn.XLOOKUP(_xlfn.TEXTJOIN(" vs ",,C1986:D1986),Calendar!G:G,Calendar!B:B),IF(AND(B1986="Premier League",E1986="Highlights"),_xlfn.XLOOKUP(H1986,Calendar!O:O,Calendar!N:N,,-1),""))</f>
        <v/>
      </c>
    </row>
    <row r="1987" spans="34:34" hidden="1" x14ac:dyDescent="0.35">
      <c r="AH1987" s="16" t="str">
        <f>IF(AND(B1987="Premier League",E1987="Live"),_xlfn.XLOOKUP(_xlfn.TEXTJOIN(" vs ",,C1987:D1987),Calendar!G:G,Calendar!B:B),IF(AND(B1987="Premier League",E1987="Highlights"),_xlfn.XLOOKUP(H1987,Calendar!O:O,Calendar!N:N,,-1),""))</f>
        <v/>
      </c>
    </row>
    <row r="1988" spans="34:34" hidden="1" x14ac:dyDescent="0.35">
      <c r="AH1988" s="16" t="str">
        <f>IF(AND(B1988="Premier League",E1988="Live"),_xlfn.XLOOKUP(_xlfn.TEXTJOIN(" vs ",,C1988:D1988),Calendar!G:G,Calendar!B:B),IF(AND(B1988="Premier League",E1988="Highlights"),_xlfn.XLOOKUP(H1988,Calendar!O:O,Calendar!N:N,,-1),""))</f>
        <v/>
      </c>
    </row>
    <row r="1989" spans="34:34" hidden="1" x14ac:dyDescent="0.35">
      <c r="AH1989" s="16" t="str">
        <f>IF(AND(B1989="Premier League",E1989="Live"),_xlfn.XLOOKUP(_xlfn.TEXTJOIN(" vs ",,C1989:D1989),Calendar!G:G,Calendar!B:B),IF(AND(B1989="Premier League",E1989="Highlights"),_xlfn.XLOOKUP(H1989,Calendar!O:O,Calendar!N:N,,-1),""))</f>
        <v/>
      </c>
    </row>
    <row r="1990" spans="34:34" hidden="1" x14ac:dyDescent="0.35">
      <c r="AH1990" s="16" t="str">
        <f>IF(AND(B1990="Premier League",E1990="Live"),_xlfn.XLOOKUP(_xlfn.TEXTJOIN(" vs ",,C1990:D1990),Calendar!G:G,Calendar!B:B),IF(AND(B1990="Premier League",E1990="Highlights"),_xlfn.XLOOKUP(H1990,Calendar!O:O,Calendar!N:N,,-1),""))</f>
        <v/>
      </c>
    </row>
    <row r="1991" spans="34:34" hidden="1" x14ac:dyDescent="0.35">
      <c r="AH1991" s="16" t="str">
        <f>IF(AND(B1991="Premier League",E1991="Live"),_xlfn.XLOOKUP(_xlfn.TEXTJOIN(" vs ",,C1991:D1991),Calendar!G:G,Calendar!B:B),IF(AND(B1991="Premier League",E1991="Highlights"),_xlfn.XLOOKUP(H1991,Calendar!O:O,Calendar!N:N,,-1),""))</f>
        <v/>
      </c>
    </row>
    <row r="1992" spans="34:34" hidden="1" x14ac:dyDescent="0.35">
      <c r="AH1992" s="16" t="str">
        <f>IF(AND(B1992="Premier League",E1992="Live"),_xlfn.XLOOKUP(_xlfn.TEXTJOIN(" vs ",,C1992:D1992),Calendar!G:G,Calendar!B:B),IF(AND(B1992="Premier League",E1992="Highlights"),_xlfn.XLOOKUP(H1992,Calendar!O:O,Calendar!N:N,,-1),""))</f>
        <v/>
      </c>
    </row>
    <row r="1993" spans="34:34" hidden="1" x14ac:dyDescent="0.35">
      <c r="AH1993" s="16" t="str">
        <f>IF(AND(B1993="Premier League",E1993="Live"),_xlfn.XLOOKUP(_xlfn.TEXTJOIN(" vs ",,C1993:D1993),Calendar!G:G,Calendar!B:B),IF(AND(B1993="Premier League",E1993="Highlights"),_xlfn.XLOOKUP(H1993,Calendar!O:O,Calendar!N:N,,-1),""))</f>
        <v/>
      </c>
    </row>
    <row r="1994" spans="34:34" hidden="1" x14ac:dyDescent="0.35">
      <c r="AH1994" s="16" t="str">
        <f>IF(AND(B1994="Premier League",E1994="Live"),_xlfn.XLOOKUP(_xlfn.TEXTJOIN(" vs ",,C1994:D1994),Calendar!G:G,Calendar!B:B),IF(AND(B1994="Premier League",E1994="Highlights"),_xlfn.XLOOKUP(H1994,Calendar!O:O,Calendar!N:N,,-1),""))</f>
        <v/>
      </c>
    </row>
    <row r="1995" spans="34:34" hidden="1" x14ac:dyDescent="0.35">
      <c r="AH1995" s="16" t="str">
        <f>IF(AND(B1995="Premier League",E1995="Live"),_xlfn.XLOOKUP(_xlfn.TEXTJOIN(" vs ",,C1995:D1995),Calendar!G:G,Calendar!B:B),IF(AND(B1995="Premier League",E1995="Highlights"),_xlfn.XLOOKUP(H1995,Calendar!O:O,Calendar!N:N,,-1),""))</f>
        <v/>
      </c>
    </row>
    <row r="1996" spans="34:34" hidden="1" x14ac:dyDescent="0.35">
      <c r="AH1996" s="16" t="str">
        <f>IF(AND(B1996="Premier League",E1996="Live"),_xlfn.XLOOKUP(_xlfn.TEXTJOIN(" vs ",,C1996:D1996),Calendar!G:G,Calendar!B:B),IF(AND(B1996="Premier League",E1996="Highlights"),_xlfn.XLOOKUP(H1996,Calendar!O:O,Calendar!N:N,,-1),""))</f>
        <v/>
      </c>
    </row>
    <row r="1997" spans="34:34" hidden="1" x14ac:dyDescent="0.35">
      <c r="AH1997" s="16" t="str">
        <f>IF(AND(B1997="Premier League",E1997="Live"),_xlfn.XLOOKUP(_xlfn.TEXTJOIN(" vs ",,C1997:D1997),Calendar!G:G,Calendar!B:B),IF(AND(B1997="Premier League",E1997="Highlights"),_xlfn.XLOOKUP(H1997,Calendar!O:O,Calendar!N:N,,-1),""))</f>
        <v/>
      </c>
    </row>
    <row r="1998" spans="34:34" hidden="1" x14ac:dyDescent="0.35">
      <c r="AH1998" s="16" t="str">
        <f>IF(AND(B1998="Premier League",E1998="Live"),_xlfn.XLOOKUP(_xlfn.TEXTJOIN(" vs ",,C1998:D1998),Calendar!G:G,Calendar!B:B),IF(AND(B1998="Premier League",E1998="Highlights"),_xlfn.XLOOKUP(H1998,Calendar!O:O,Calendar!N:N,,-1),""))</f>
        <v/>
      </c>
    </row>
    <row r="1999" spans="34:34" hidden="1" x14ac:dyDescent="0.35">
      <c r="AH1999" s="16" t="str">
        <f>IF(AND(B1999="Premier League",E1999="Live"),_xlfn.XLOOKUP(_xlfn.TEXTJOIN(" vs ",,C1999:D1999),Calendar!G:G,Calendar!B:B),IF(AND(B1999="Premier League",E1999="Highlights"),_xlfn.XLOOKUP(H1999,Calendar!O:O,Calendar!N:N,,-1),""))</f>
        <v/>
      </c>
    </row>
    <row r="2000" spans="34:34" hidden="1" x14ac:dyDescent="0.35">
      <c r="AH2000" s="16" t="str">
        <f>IF(AND(B2000="Premier League",E2000="Live"),_xlfn.XLOOKUP(_xlfn.TEXTJOIN(" vs ",,C2000:D2000),Calendar!G:G,Calendar!B:B),IF(AND(B2000="Premier League",E2000="Highlights"),_xlfn.XLOOKUP(H2000,Calendar!O:O,Calendar!N:N,,-1),""))</f>
        <v/>
      </c>
    </row>
    <row r="2001" spans="34:34" hidden="1" x14ac:dyDescent="0.35">
      <c r="AH2001" s="16" t="str">
        <f>IF(AND(B2001="Premier League",E2001="Live"),_xlfn.XLOOKUP(_xlfn.TEXTJOIN(" vs ",,C2001:D2001),Calendar!G:G,Calendar!B:B),IF(AND(B2001="Premier League",E2001="Highlights"),_xlfn.XLOOKUP(H2001,Calendar!O:O,Calendar!N:N,,-1),""))</f>
        <v/>
      </c>
    </row>
    <row r="2002" spans="34:34" hidden="1" x14ac:dyDescent="0.35">
      <c r="AH2002" s="16" t="str">
        <f>IF(AND(B2002="Premier League",E2002="Live"),_xlfn.XLOOKUP(_xlfn.TEXTJOIN(" vs ",,C2002:D2002),Calendar!G:G,Calendar!B:B),IF(AND(B2002="Premier League",E2002="Highlights"),_xlfn.XLOOKUP(H2002,Calendar!O:O,Calendar!N:N,,-1),""))</f>
        <v/>
      </c>
    </row>
    <row r="2003" spans="34:34" hidden="1" x14ac:dyDescent="0.35">
      <c r="AH2003" s="16" t="str">
        <f>IF(AND(B2003="Premier League",E2003="Live"),_xlfn.XLOOKUP(_xlfn.TEXTJOIN(" vs ",,C2003:D2003),Calendar!G:G,Calendar!B:B),IF(AND(B2003="Premier League",E2003="Highlights"),_xlfn.XLOOKUP(H2003,Calendar!O:O,Calendar!N:N,,-1),""))</f>
        <v/>
      </c>
    </row>
    <row r="2004" spans="34:34" hidden="1" x14ac:dyDescent="0.35">
      <c r="AH2004" s="16" t="str">
        <f>IF(AND(B2004="Premier League",E2004="Live"),_xlfn.XLOOKUP(_xlfn.TEXTJOIN(" vs ",,C2004:D2004),Calendar!G:G,Calendar!B:B),IF(AND(B2004="Premier League",E2004="Highlights"),_xlfn.XLOOKUP(H2004,Calendar!O:O,Calendar!N:N,,-1),""))</f>
        <v/>
      </c>
    </row>
    <row r="2005" spans="34:34" hidden="1" x14ac:dyDescent="0.35">
      <c r="AH2005" s="16" t="str">
        <f>IF(AND(B2005="Premier League",E2005="Live"),_xlfn.XLOOKUP(_xlfn.TEXTJOIN(" vs ",,C2005:D2005),Calendar!G:G,Calendar!B:B),IF(AND(B2005="Premier League",E2005="Highlights"),_xlfn.XLOOKUP(H2005,Calendar!O:O,Calendar!N:N,,-1),""))</f>
        <v/>
      </c>
    </row>
    <row r="2006" spans="34:34" hidden="1" x14ac:dyDescent="0.35">
      <c r="AH2006" s="16" t="str">
        <f>IF(AND(B2006="Premier League",E2006="Live"),_xlfn.XLOOKUP(_xlfn.TEXTJOIN(" vs ",,C2006:D2006),Calendar!G:G,Calendar!B:B),IF(AND(B2006="Premier League",E2006="Highlights"),_xlfn.XLOOKUP(H2006,Calendar!O:O,Calendar!N:N,,-1),""))</f>
        <v/>
      </c>
    </row>
    <row r="2007" spans="34:34" hidden="1" x14ac:dyDescent="0.35">
      <c r="AH2007" s="16" t="str">
        <f>IF(AND(B2007="Premier League",E2007="Live"),_xlfn.XLOOKUP(_xlfn.TEXTJOIN(" vs ",,C2007:D2007),Calendar!G:G,Calendar!B:B),IF(AND(B2007="Premier League",E2007="Highlights"),_xlfn.XLOOKUP(H2007,Calendar!O:O,Calendar!N:N,,-1),""))</f>
        <v/>
      </c>
    </row>
    <row r="2008" spans="34:34" hidden="1" x14ac:dyDescent="0.35">
      <c r="AH2008" s="16" t="str">
        <f>IF(AND(B2008="Premier League",E2008="Live"),_xlfn.XLOOKUP(_xlfn.TEXTJOIN(" vs ",,C2008:D2008),Calendar!G:G,Calendar!B:B),IF(AND(B2008="Premier League",E2008="Highlights"),_xlfn.XLOOKUP(H2008,Calendar!O:O,Calendar!N:N,,-1),""))</f>
        <v/>
      </c>
    </row>
    <row r="2009" spans="34:34" hidden="1" x14ac:dyDescent="0.35">
      <c r="AH2009" s="16" t="str">
        <f>IF(AND(B2009="Premier League",E2009="Live"),_xlfn.XLOOKUP(_xlfn.TEXTJOIN(" vs ",,C2009:D2009),Calendar!G:G,Calendar!B:B),IF(AND(B2009="Premier League",E2009="Highlights"),_xlfn.XLOOKUP(H2009,Calendar!O:O,Calendar!N:N,,-1),""))</f>
        <v/>
      </c>
    </row>
    <row r="2010" spans="34:34" hidden="1" x14ac:dyDescent="0.35">
      <c r="AH2010" s="16" t="str">
        <f>IF(AND(B2010="Premier League",E2010="Live"),_xlfn.XLOOKUP(_xlfn.TEXTJOIN(" vs ",,C2010:D2010),Calendar!G:G,Calendar!B:B),IF(AND(B2010="Premier League",E2010="Highlights"),_xlfn.XLOOKUP(H2010,Calendar!O:O,Calendar!N:N,,-1),""))</f>
        <v/>
      </c>
    </row>
    <row r="2011" spans="34:34" hidden="1" x14ac:dyDescent="0.35">
      <c r="AH2011" s="16" t="str">
        <f>IF(AND(B2011="Premier League",E2011="Live"),_xlfn.XLOOKUP(_xlfn.TEXTJOIN(" vs ",,C2011:D2011),Calendar!G:G,Calendar!B:B),IF(AND(B2011="Premier League",E2011="Highlights"),_xlfn.XLOOKUP(H2011,Calendar!O:O,Calendar!N:N,,-1),""))</f>
        <v/>
      </c>
    </row>
    <row r="2012" spans="34:34" hidden="1" x14ac:dyDescent="0.35">
      <c r="AH2012" s="16" t="str">
        <f>IF(AND(B2012="Premier League",E2012="Live"),_xlfn.XLOOKUP(_xlfn.TEXTJOIN(" vs ",,C2012:D2012),Calendar!G:G,Calendar!B:B),IF(AND(B2012="Premier League",E2012="Highlights"),_xlfn.XLOOKUP(H2012,Calendar!O:O,Calendar!N:N,,-1),""))</f>
        <v/>
      </c>
    </row>
    <row r="2013" spans="34:34" hidden="1" x14ac:dyDescent="0.35">
      <c r="AH2013" s="16" t="str">
        <f>IF(AND(B2013="Premier League",E2013="Live"),_xlfn.XLOOKUP(_xlfn.TEXTJOIN(" vs ",,C2013:D2013),Calendar!G:G,Calendar!B:B),IF(AND(B2013="Premier League",E2013="Highlights"),_xlfn.XLOOKUP(H2013,Calendar!O:O,Calendar!N:N,,-1),""))</f>
        <v/>
      </c>
    </row>
    <row r="2014" spans="34:34" hidden="1" x14ac:dyDescent="0.35">
      <c r="AH2014" s="16" t="str">
        <f>IF(AND(B2014="Premier League",E2014="Live"),_xlfn.XLOOKUP(_xlfn.TEXTJOIN(" vs ",,C2014:D2014),Calendar!G:G,Calendar!B:B),IF(AND(B2014="Premier League",E2014="Highlights"),_xlfn.XLOOKUP(H2014,Calendar!O:O,Calendar!N:N,,-1),""))</f>
        <v/>
      </c>
    </row>
    <row r="2015" spans="34:34" hidden="1" x14ac:dyDescent="0.35">
      <c r="AH2015" s="16" t="str">
        <f>IF(AND(B2015="Premier League",E2015="Live"),_xlfn.XLOOKUP(_xlfn.TEXTJOIN(" vs ",,C2015:D2015),Calendar!G:G,Calendar!B:B),IF(AND(B2015="Premier League",E2015="Highlights"),_xlfn.XLOOKUP(H2015,Calendar!O:O,Calendar!N:N,,-1),""))</f>
        <v/>
      </c>
    </row>
    <row r="2016" spans="34:34" hidden="1" x14ac:dyDescent="0.35">
      <c r="AH2016" s="16" t="str">
        <f>IF(AND(B2016="Premier League",E2016="Live"),_xlfn.XLOOKUP(_xlfn.TEXTJOIN(" vs ",,C2016:D2016),Calendar!G:G,Calendar!B:B),IF(AND(B2016="Premier League",E2016="Highlights"),_xlfn.XLOOKUP(H2016,Calendar!O:O,Calendar!N:N,,-1),""))</f>
        <v/>
      </c>
    </row>
    <row r="2017" spans="34:34" hidden="1" x14ac:dyDescent="0.35">
      <c r="AH2017" s="16" t="str">
        <f>IF(AND(B2017="Premier League",E2017="Live"),_xlfn.XLOOKUP(_xlfn.TEXTJOIN(" vs ",,C2017:D2017),Calendar!G:G,Calendar!B:B),IF(AND(B2017="Premier League",E2017="Highlights"),_xlfn.XLOOKUP(H2017,Calendar!O:O,Calendar!N:N,,-1),""))</f>
        <v/>
      </c>
    </row>
    <row r="2018" spans="34:34" hidden="1" x14ac:dyDescent="0.35">
      <c r="AH2018" s="16" t="str">
        <f>IF(AND(B2018="Premier League",E2018="Live"),_xlfn.XLOOKUP(_xlfn.TEXTJOIN(" vs ",,C2018:D2018),Calendar!G:G,Calendar!B:B),IF(AND(B2018="Premier League",E2018="Highlights"),_xlfn.XLOOKUP(H2018,Calendar!O:O,Calendar!N:N,,-1),""))</f>
        <v/>
      </c>
    </row>
    <row r="2019" spans="34:34" hidden="1" x14ac:dyDescent="0.35">
      <c r="AH2019" s="16" t="str">
        <f>IF(AND(B2019="Premier League",E2019="Live"),_xlfn.XLOOKUP(_xlfn.TEXTJOIN(" vs ",,C2019:D2019),Calendar!G:G,Calendar!B:B),IF(AND(B2019="Premier League",E2019="Highlights"),_xlfn.XLOOKUP(H2019,Calendar!O:O,Calendar!N:N,,-1),""))</f>
        <v/>
      </c>
    </row>
    <row r="2020" spans="34:34" hidden="1" x14ac:dyDescent="0.35">
      <c r="AH2020" s="16" t="str">
        <f>IF(AND(B2020="Premier League",E2020="Live"),_xlfn.XLOOKUP(_xlfn.TEXTJOIN(" vs ",,C2020:D2020),Calendar!G:G,Calendar!B:B),IF(AND(B2020="Premier League",E2020="Highlights"),_xlfn.XLOOKUP(H2020,Calendar!O:O,Calendar!N:N,,-1),""))</f>
        <v/>
      </c>
    </row>
    <row r="2021" spans="34:34" hidden="1" x14ac:dyDescent="0.35">
      <c r="AH2021" s="16" t="str">
        <f>IF(AND(B2021="Premier League",E2021="Live"),_xlfn.XLOOKUP(_xlfn.TEXTJOIN(" vs ",,C2021:D2021),Calendar!G:G,Calendar!B:B),IF(AND(B2021="Premier League",E2021="Highlights"),_xlfn.XLOOKUP(H2021,Calendar!O:O,Calendar!N:N,,-1),""))</f>
        <v/>
      </c>
    </row>
    <row r="2022" spans="34:34" hidden="1" x14ac:dyDescent="0.35">
      <c r="AH2022" s="16" t="str">
        <f>IF(AND(B2022="Premier League",E2022="Live"),_xlfn.XLOOKUP(_xlfn.TEXTJOIN(" vs ",,C2022:D2022),Calendar!G:G,Calendar!B:B),IF(AND(B2022="Premier League",E2022="Highlights"),_xlfn.XLOOKUP(H2022,Calendar!O:O,Calendar!N:N,,-1),""))</f>
        <v/>
      </c>
    </row>
    <row r="2023" spans="34:34" hidden="1" x14ac:dyDescent="0.35">
      <c r="AH2023" s="16" t="str">
        <f>IF(AND(B2023="Premier League",E2023="Live"),_xlfn.XLOOKUP(_xlfn.TEXTJOIN(" vs ",,C2023:D2023),Calendar!G:G,Calendar!B:B),IF(AND(B2023="Premier League",E2023="Highlights"),_xlfn.XLOOKUP(H2023,Calendar!O:O,Calendar!N:N,,-1),""))</f>
        <v/>
      </c>
    </row>
    <row r="2024" spans="34:34" hidden="1" x14ac:dyDescent="0.35">
      <c r="AH2024" s="16" t="str">
        <f>IF(AND(B2024="Premier League",E2024="Live"),_xlfn.XLOOKUP(_xlfn.TEXTJOIN(" vs ",,C2024:D2024),Calendar!G:G,Calendar!B:B),IF(AND(B2024="Premier League",E2024="Highlights"),_xlfn.XLOOKUP(H2024,Calendar!O:O,Calendar!N:N,,-1),""))</f>
        <v/>
      </c>
    </row>
    <row r="2025" spans="34:34" hidden="1" x14ac:dyDescent="0.35">
      <c r="AH2025" s="16" t="str">
        <f>IF(AND(B2025="Premier League",E2025="Live"),_xlfn.XLOOKUP(_xlfn.TEXTJOIN(" vs ",,C2025:D2025),Calendar!G:G,Calendar!B:B),IF(AND(B2025="Premier League",E2025="Highlights"),_xlfn.XLOOKUP(H2025,Calendar!O:O,Calendar!N:N,,-1),""))</f>
        <v/>
      </c>
    </row>
    <row r="2026" spans="34:34" hidden="1" x14ac:dyDescent="0.35">
      <c r="AH2026" s="16" t="str">
        <f>IF(AND(B2026="Premier League",E2026="Live"),_xlfn.XLOOKUP(_xlfn.TEXTJOIN(" vs ",,C2026:D2026),Calendar!G:G,Calendar!B:B),IF(AND(B2026="Premier League",E2026="Highlights"),_xlfn.XLOOKUP(H2026,Calendar!O:O,Calendar!N:N,,-1),""))</f>
        <v/>
      </c>
    </row>
    <row r="2027" spans="34:34" hidden="1" x14ac:dyDescent="0.35">
      <c r="AH2027" s="16" t="str">
        <f>IF(AND(B2027="Premier League",E2027="Live"),_xlfn.XLOOKUP(_xlfn.TEXTJOIN(" vs ",,C2027:D2027),Calendar!G:G,Calendar!B:B),IF(AND(B2027="Premier League",E2027="Highlights"),_xlfn.XLOOKUP(H2027,Calendar!O:O,Calendar!N:N,,-1),""))</f>
        <v/>
      </c>
    </row>
    <row r="2028" spans="34:34" hidden="1" x14ac:dyDescent="0.35">
      <c r="AH2028" s="16" t="str">
        <f>IF(AND(B2028="Premier League",E2028="Live"),_xlfn.XLOOKUP(_xlfn.TEXTJOIN(" vs ",,C2028:D2028),Calendar!G:G,Calendar!B:B),IF(AND(B2028="Premier League",E2028="Highlights"),_xlfn.XLOOKUP(H2028,Calendar!O:O,Calendar!N:N,,-1),""))</f>
        <v/>
      </c>
    </row>
    <row r="2029" spans="34:34" hidden="1" x14ac:dyDescent="0.35">
      <c r="AH2029" s="16" t="str">
        <f>IF(AND(B2029="Premier League",E2029="Live"),_xlfn.XLOOKUP(_xlfn.TEXTJOIN(" vs ",,C2029:D2029),Calendar!G:G,Calendar!B:B),IF(AND(B2029="Premier League",E2029="Highlights"),_xlfn.XLOOKUP(H2029,Calendar!O:O,Calendar!N:N,,-1),""))</f>
        <v/>
      </c>
    </row>
    <row r="2030" spans="34:34" hidden="1" x14ac:dyDescent="0.35">
      <c r="AH2030" s="16" t="str">
        <f>IF(AND(B2030="Premier League",E2030="Live"),_xlfn.XLOOKUP(_xlfn.TEXTJOIN(" vs ",,C2030:D2030),Calendar!G:G,Calendar!B:B),IF(AND(B2030="Premier League",E2030="Highlights"),_xlfn.XLOOKUP(H2030,Calendar!O:O,Calendar!N:N,,-1),""))</f>
        <v/>
      </c>
    </row>
    <row r="2031" spans="34:34" hidden="1" x14ac:dyDescent="0.35">
      <c r="AH2031" s="16" t="str">
        <f>IF(AND(B2031="Premier League",E2031="Live"),_xlfn.XLOOKUP(_xlfn.TEXTJOIN(" vs ",,C2031:D2031),Calendar!G:G,Calendar!B:B),IF(AND(B2031="Premier League",E2031="Highlights"),_xlfn.XLOOKUP(H2031,Calendar!O:O,Calendar!N:N,,-1),""))</f>
        <v/>
      </c>
    </row>
    <row r="2032" spans="34:34" hidden="1" x14ac:dyDescent="0.35">
      <c r="AH2032" s="16" t="str">
        <f>IF(AND(B2032="Premier League",E2032="Live"),_xlfn.XLOOKUP(_xlfn.TEXTJOIN(" vs ",,C2032:D2032),Calendar!G:G,Calendar!B:B),IF(AND(B2032="Premier League",E2032="Highlights"),_xlfn.XLOOKUP(H2032,Calendar!O:O,Calendar!N:N,,-1),""))</f>
        <v/>
      </c>
    </row>
    <row r="2033" spans="34:34" hidden="1" x14ac:dyDescent="0.35">
      <c r="AH2033" s="16" t="str">
        <f>IF(AND(B2033="Premier League",E2033="Live"),_xlfn.XLOOKUP(_xlfn.TEXTJOIN(" vs ",,C2033:D2033),Calendar!G:G,Calendar!B:B),IF(AND(B2033="Premier League",E2033="Highlights"),_xlfn.XLOOKUP(H2033,Calendar!O:O,Calendar!N:N,,-1),""))</f>
        <v/>
      </c>
    </row>
    <row r="2034" spans="34:34" hidden="1" x14ac:dyDescent="0.35">
      <c r="AH2034" s="16" t="str">
        <f>IF(AND(B2034="Premier League",E2034="Live"),_xlfn.XLOOKUP(_xlfn.TEXTJOIN(" vs ",,C2034:D2034),Calendar!G:G,Calendar!B:B),IF(AND(B2034="Premier League",E2034="Highlights"),_xlfn.XLOOKUP(H2034,Calendar!O:O,Calendar!N:N,,-1),""))</f>
        <v/>
      </c>
    </row>
    <row r="2035" spans="34:34" hidden="1" x14ac:dyDescent="0.35">
      <c r="AH2035" s="16" t="str">
        <f>IF(AND(B2035="Premier League",E2035="Live"),_xlfn.XLOOKUP(_xlfn.TEXTJOIN(" vs ",,C2035:D2035),Calendar!G:G,Calendar!B:B),IF(AND(B2035="Premier League",E2035="Highlights"),_xlfn.XLOOKUP(H2035,Calendar!O:O,Calendar!N:N,,-1),""))</f>
        <v/>
      </c>
    </row>
    <row r="2036" spans="34:34" hidden="1" x14ac:dyDescent="0.35">
      <c r="AH2036" s="16" t="str">
        <f>IF(AND(B2036="Premier League",E2036="Live"),_xlfn.XLOOKUP(_xlfn.TEXTJOIN(" vs ",,C2036:D2036),Calendar!G:G,Calendar!B:B),IF(AND(B2036="Premier League",E2036="Highlights"),_xlfn.XLOOKUP(H2036,Calendar!O:O,Calendar!N:N,,-1),""))</f>
        <v/>
      </c>
    </row>
    <row r="2037" spans="34:34" hidden="1" x14ac:dyDescent="0.35">
      <c r="AH2037" s="16" t="str">
        <f>IF(AND(B2037="Premier League",E2037="Live"),_xlfn.XLOOKUP(_xlfn.TEXTJOIN(" vs ",,C2037:D2037),Calendar!G:G,Calendar!B:B),IF(AND(B2037="Premier League",E2037="Highlights"),_xlfn.XLOOKUP(H2037,Calendar!O:O,Calendar!N:N,,-1),""))</f>
        <v/>
      </c>
    </row>
    <row r="2038" spans="34:34" hidden="1" x14ac:dyDescent="0.35">
      <c r="AH2038" s="16" t="str">
        <f>IF(AND(B2038="Premier League",E2038="Live"),_xlfn.XLOOKUP(_xlfn.TEXTJOIN(" vs ",,C2038:D2038),Calendar!G:G,Calendar!B:B),IF(AND(B2038="Premier League",E2038="Highlights"),_xlfn.XLOOKUP(H2038,Calendar!O:O,Calendar!N:N,,-1),""))</f>
        <v/>
      </c>
    </row>
    <row r="2039" spans="34:34" hidden="1" x14ac:dyDescent="0.35">
      <c r="AH2039" s="16" t="str">
        <f>IF(AND(B2039="Premier League",E2039="Live"),_xlfn.XLOOKUP(_xlfn.TEXTJOIN(" vs ",,C2039:D2039),Calendar!G:G,Calendar!B:B),IF(AND(B2039="Premier League",E2039="Highlights"),_xlfn.XLOOKUP(H2039,Calendar!O:O,Calendar!N:N,,-1),""))</f>
        <v/>
      </c>
    </row>
    <row r="2040" spans="34:34" hidden="1" x14ac:dyDescent="0.35">
      <c r="AH2040" s="16" t="str">
        <f>IF(AND(B2040="Premier League",E2040="Live"),_xlfn.XLOOKUP(_xlfn.TEXTJOIN(" vs ",,C2040:D2040),Calendar!G:G,Calendar!B:B),IF(AND(B2040="Premier League",E2040="Highlights"),_xlfn.XLOOKUP(H2040,Calendar!O:O,Calendar!N:N,,-1),""))</f>
        <v/>
      </c>
    </row>
    <row r="2041" spans="34:34" hidden="1" x14ac:dyDescent="0.35">
      <c r="AH2041" s="16" t="str">
        <f>IF(AND(B2041="Premier League",E2041="Live"),_xlfn.XLOOKUP(_xlfn.TEXTJOIN(" vs ",,C2041:D2041),Calendar!G:G,Calendar!B:B),IF(AND(B2041="Premier League",E2041="Highlights"),_xlfn.XLOOKUP(H2041,Calendar!O:O,Calendar!N:N,,-1),""))</f>
        <v/>
      </c>
    </row>
    <row r="2042" spans="34:34" hidden="1" x14ac:dyDescent="0.35">
      <c r="AH2042" s="16" t="str">
        <f>IF(AND(B2042="Premier League",E2042="Live"),_xlfn.XLOOKUP(_xlfn.TEXTJOIN(" vs ",,C2042:D2042),Calendar!G:G,Calendar!B:B),IF(AND(B2042="Premier League",E2042="Highlights"),_xlfn.XLOOKUP(H2042,Calendar!O:O,Calendar!N:N,,-1),""))</f>
        <v/>
      </c>
    </row>
    <row r="2043" spans="34:34" hidden="1" x14ac:dyDescent="0.35">
      <c r="AH2043" s="16" t="str">
        <f>IF(AND(B2043="Premier League",E2043="Live"),_xlfn.XLOOKUP(_xlfn.TEXTJOIN(" vs ",,C2043:D2043),Calendar!G:G,Calendar!B:B),IF(AND(B2043="Premier League",E2043="Highlights"),_xlfn.XLOOKUP(H2043,Calendar!O:O,Calendar!N:N,,-1),""))</f>
        <v/>
      </c>
    </row>
    <row r="2044" spans="34:34" hidden="1" x14ac:dyDescent="0.35">
      <c r="AH2044" s="16" t="str">
        <f>IF(AND(B2044="Premier League",E2044="Live"),_xlfn.XLOOKUP(_xlfn.TEXTJOIN(" vs ",,C2044:D2044),Calendar!G:G,Calendar!B:B),IF(AND(B2044="Premier League",E2044="Highlights"),_xlfn.XLOOKUP(H2044,Calendar!O:O,Calendar!N:N,,-1),""))</f>
        <v/>
      </c>
    </row>
    <row r="2045" spans="34:34" hidden="1" x14ac:dyDescent="0.35">
      <c r="AH2045" s="16" t="str">
        <f>IF(AND(B2045="Premier League",E2045="Live"),_xlfn.XLOOKUP(_xlfn.TEXTJOIN(" vs ",,C2045:D2045),Calendar!G:G,Calendar!B:B),IF(AND(B2045="Premier League",E2045="Highlights"),_xlfn.XLOOKUP(H2045,Calendar!O:O,Calendar!N:N,,-1),""))</f>
        <v/>
      </c>
    </row>
    <row r="2046" spans="34:34" hidden="1" x14ac:dyDescent="0.35">
      <c r="AH2046" s="16" t="str">
        <f>IF(AND(B2046="Premier League",E2046="Live"),_xlfn.XLOOKUP(_xlfn.TEXTJOIN(" vs ",,C2046:D2046),Calendar!G:G,Calendar!B:B),IF(AND(B2046="Premier League",E2046="Highlights"),_xlfn.XLOOKUP(H2046,Calendar!O:O,Calendar!N:N,,-1),""))</f>
        <v/>
      </c>
    </row>
    <row r="2047" spans="34:34" hidden="1" x14ac:dyDescent="0.35">
      <c r="AH2047" s="16" t="str">
        <f>IF(AND(B2047="Premier League",E2047="Live"),_xlfn.XLOOKUP(_xlfn.TEXTJOIN(" vs ",,C2047:D2047),Calendar!G:G,Calendar!B:B),IF(AND(B2047="Premier League",E2047="Highlights"),_xlfn.XLOOKUP(H2047,Calendar!O:O,Calendar!N:N,,-1),""))</f>
        <v/>
      </c>
    </row>
    <row r="2048" spans="34:34" hidden="1" x14ac:dyDescent="0.35">
      <c r="AH2048" s="16" t="str">
        <f>IF(AND(B2048="Premier League",E2048="Live"),_xlfn.XLOOKUP(_xlfn.TEXTJOIN(" vs ",,C2048:D2048),Calendar!G:G,Calendar!B:B),IF(AND(B2048="Premier League",E2048="Highlights"),_xlfn.XLOOKUP(H2048,Calendar!O:O,Calendar!N:N,,-1),""))</f>
        <v/>
      </c>
    </row>
    <row r="2049" spans="34:34" hidden="1" x14ac:dyDescent="0.35">
      <c r="AH2049" s="16" t="str">
        <f>IF(AND(B2049="Premier League",E2049="Live"),_xlfn.XLOOKUP(_xlfn.TEXTJOIN(" vs ",,C2049:D2049),Calendar!G:G,Calendar!B:B),IF(AND(B2049="Premier League",E2049="Highlights"),_xlfn.XLOOKUP(H2049,Calendar!O:O,Calendar!N:N,,-1),""))</f>
        <v/>
      </c>
    </row>
    <row r="2050" spans="34:34" hidden="1" x14ac:dyDescent="0.35">
      <c r="AH2050" s="16" t="str">
        <f>IF(AND(B2050="Premier League",E2050="Live"),_xlfn.XLOOKUP(_xlfn.TEXTJOIN(" vs ",,C2050:D2050),Calendar!G:G,Calendar!B:B),IF(AND(B2050="Premier League",E2050="Highlights"),_xlfn.XLOOKUP(H2050,Calendar!O:O,Calendar!N:N,,-1),""))</f>
        <v/>
      </c>
    </row>
    <row r="2051" spans="34:34" hidden="1" x14ac:dyDescent="0.35">
      <c r="AH2051" s="16" t="str">
        <f>IF(AND(B2051="Premier League",E2051="Live"),_xlfn.XLOOKUP(_xlfn.TEXTJOIN(" vs ",,C2051:D2051),Calendar!G:G,Calendar!B:B),IF(AND(B2051="Premier League",E2051="Highlights"),_xlfn.XLOOKUP(H2051,Calendar!O:O,Calendar!N:N,,-1),""))</f>
        <v/>
      </c>
    </row>
    <row r="2052" spans="34:34" hidden="1" x14ac:dyDescent="0.35">
      <c r="AH2052" s="16" t="str">
        <f>IF(AND(B2052="Premier League",E2052="Live"),_xlfn.XLOOKUP(_xlfn.TEXTJOIN(" vs ",,C2052:D2052),Calendar!G:G,Calendar!B:B),IF(AND(B2052="Premier League",E2052="Highlights"),_xlfn.XLOOKUP(H2052,Calendar!O:O,Calendar!N:N,,-1),""))</f>
        <v/>
      </c>
    </row>
    <row r="2053" spans="34:34" hidden="1" x14ac:dyDescent="0.35">
      <c r="AH2053" s="16" t="str">
        <f>IF(AND(B2053="Premier League",E2053="Live"),_xlfn.XLOOKUP(_xlfn.TEXTJOIN(" vs ",,C2053:D2053),Calendar!G:G,Calendar!B:B),IF(AND(B2053="Premier League",E2053="Highlights"),_xlfn.XLOOKUP(H2053,Calendar!O:O,Calendar!N:N,,-1),""))</f>
        <v/>
      </c>
    </row>
    <row r="2054" spans="34:34" hidden="1" x14ac:dyDescent="0.35">
      <c r="AH2054" s="16" t="str">
        <f>IF(AND(B2054="Premier League",E2054="Live"),_xlfn.XLOOKUP(_xlfn.TEXTJOIN(" vs ",,C2054:D2054),Calendar!G:G,Calendar!B:B),IF(AND(B2054="Premier League",E2054="Highlights"),_xlfn.XLOOKUP(H2054,Calendar!O:O,Calendar!N:N,,-1),""))</f>
        <v/>
      </c>
    </row>
    <row r="2055" spans="34:34" hidden="1" x14ac:dyDescent="0.35">
      <c r="AH2055" s="16" t="str">
        <f>IF(AND(B2055="Premier League",E2055="Live"),_xlfn.XLOOKUP(_xlfn.TEXTJOIN(" vs ",,C2055:D2055),Calendar!G:G,Calendar!B:B),IF(AND(B2055="Premier League",E2055="Highlights"),_xlfn.XLOOKUP(H2055,Calendar!O:O,Calendar!N:N,,-1),""))</f>
        <v/>
      </c>
    </row>
    <row r="2056" spans="34:34" hidden="1" x14ac:dyDescent="0.35">
      <c r="AH2056" s="16" t="str">
        <f>IF(AND(B2056="Premier League",E2056="Live"),_xlfn.XLOOKUP(_xlfn.TEXTJOIN(" vs ",,C2056:D2056),Calendar!G:G,Calendar!B:B),IF(AND(B2056="Premier League",E2056="Highlights"),_xlfn.XLOOKUP(H2056,Calendar!O:O,Calendar!N:N,,-1),""))</f>
        <v/>
      </c>
    </row>
    <row r="2057" spans="34:34" hidden="1" x14ac:dyDescent="0.35">
      <c r="AH2057" s="16" t="str">
        <f>IF(AND(B2057="Premier League",E2057="Live"),_xlfn.XLOOKUP(_xlfn.TEXTJOIN(" vs ",,C2057:D2057),Calendar!G:G,Calendar!B:B),IF(AND(B2057="Premier League",E2057="Highlights"),_xlfn.XLOOKUP(H2057,Calendar!O:O,Calendar!N:N,,-1),""))</f>
        <v/>
      </c>
    </row>
    <row r="2058" spans="34:34" hidden="1" x14ac:dyDescent="0.35">
      <c r="AH2058" s="16" t="str">
        <f>IF(AND(B2058="Premier League",E2058="Live"),_xlfn.XLOOKUP(_xlfn.TEXTJOIN(" vs ",,C2058:D2058),Calendar!G:G,Calendar!B:B),IF(AND(B2058="Premier League",E2058="Highlights"),_xlfn.XLOOKUP(H2058,Calendar!O:O,Calendar!N:N,,-1),""))</f>
        <v/>
      </c>
    </row>
    <row r="2059" spans="34:34" hidden="1" x14ac:dyDescent="0.35">
      <c r="AH2059" s="16" t="str">
        <f>IF(AND(B2059="Premier League",E2059="Live"),_xlfn.XLOOKUP(_xlfn.TEXTJOIN(" vs ",,C2059:D2059),Calendar!G:G,Calendar!B:B),IF(AND(B2059="Premier League",E2059="Highlights"),_xlfn.XLOOKUP(H2059,Calendar!O:O,Calendar!N:N,,-1),""))</f>
        <v/>
      </c>
    </row>
    <row r="2060" spans="34:34" hidden="1" x14ac:dyDescent="0.35">
      <c r="AH2060" s="16" t="str">
        <f>IF(AND(B2060="Premier League",E2060="Live"),_xlfn.XLOOKUP(_xlfn.TEXTJOIN(" vs ",,C2060:D2060),Calendar!G:G,Calendar!B:B),IF(AND(B2060="Premier League",E2060="Highlights"),_xlfn.XLOOKUP(H2060,Calendar!O:O,Calendar!N:N,,-1),""))</f>
        <v/>
      </c>
    </row>
    <row r="2061" spans="34:34" hidden="1" x14ac:dyDescent="0.35">
      <c r="AH2061" s="16" t="str">
        <f>IF(AND(B2061="Premier League",E2061="Live"),_xlfn.XLOOKUP(_xlfn.TEXTJOIN(" vs ",,C2061:D2061),Calendar!G:G,Calendar!B:B),IF(AND(B2061="Premier League",E2061="Highlights"),_xlfn.XLOOKUP(H2061,Calendar!O:O,Calendar!N:N,,-1),""))</f>
        <v/>
      </c>
    </row>
    <row r="2062" spans="34:34" hidden="1" x14ac:dyDescent="0.35">
      <c r="AH2062" s="16" t="str">
        <f>IF(AND(B2062="Premier League",E2062="Live"),_xlfn.XLOOKUP(_xlfn.TEXTJOIN(" vs ",,C2062:D2062),Calendar!G:G,Calendar!B:B),IF(AND(B2062="Premier League",E2062="Highlights"),_xlfn.XLOOKUP(H2062,Calendar!O:O,Calendar!N:N,,-1),""))</f>
        <v/>
      </c>
    </row>
    <row r="2063" spans="34:34" hidden="1" x14ac:dyDescent="0.35">
      <c r="AH2063" s="16" t="str">
        <f>IF(AND(B2063="Premier League",E2063="Live"),_xlfn.XLOOKUP(_xlfn.TEXTJOIN(" vs ",,C2063:D2063),Calendar!G:G,Calendar!B:B),IF(AND(B2063="Premier League",E2063="Highlights"),_xlfn.XLOOKUP(H2063,Calendar!O:O,Calendar!N:N,,-1),""))</f>
        <v/>
      </c>
    </row>
    <row r="2064" spans="34:34" hidden="1" x14ac:dyDescent="0.35">
      <c r="AH2064" s="16" t="str">
        <f>IF(AND(B2064="Premier League",E2064="Live"),_xlfn.XLOOKUP(_xlfn.TEXTJOIN(" vs ",,C2064:D2064),Calendar!G:G,Calendar!B:B),IF(AND(B2064="Premier League",E2064="Highlights"),_xlfn.XLOOKUP(H2064,Calendar!O:O,Calendar!N:N,,-1),""))</f>
        <v/>
      </c>
    </row>
    <row r="2065" spans="34:34" hidden="1" x14ac:dyDescent="0.35">
      <c r="AH2065" s="16" t="str">
        <f>IF(AND(B2065="Premier League",E2065="Live"),_xlfn.XLOOKUP(_xlfn.TEXTJOIN(" vs ",,C2065:D2065),Calendar!G:G,Calendar!B:B),IF(AND(B2065="Premier League",E2065="Highlights"),_xlfn.XLOOKUP(H2065,Calendar!O:O,Calendar!N:N,,-1),""))</f>
        <v/>
      </c>
    </row>
    <row r="2066" spans="34:34" hidden="1" x14ac:dyDescent="0.35">
      <c r="AH2066" s="16" t="str">
        <f>IF(AND(B2066="Premier League",E2066="Live"),_xlfn.XLOOKUP(_xlfn.TEXTJOIN(" vs ",,C2066:D2066),Calendar!G:G,Calendar!B:B),IF(AND(B2066="Premier League",E2066="Highlights"),_xlfn.XLOOKUP(H2066,Calendar!O:O,Calendar!N:N,,-1),""))</f>
        <v/>
      </c>
    </row>
    <row r="2067" spans="34:34" hidden="1" x14ac:dyDescent="0.35">
      <c r="AH2067" s="16" t="str">
        <f>IF(AND(B2067="Premier League",E2067="Live"),_xlfn.XLOOKUP(_xlfn.TEXTJOIN(" vs ",,C2067:D2067),Calendar!G:G,Calendar!B:B),IF(AND(B2067="Premier League",E2067="Highlights"),_xlfn.XLOOKUP(H2067,Calendar!O:O,Calendar!N:N,,-1),""))</f>
        <v/>
      </c>
    </row>
    <row r="2068" spans="34:34" hidden="1" x14ac:dyDescent="0.35">
      <c r="AH2068" s="16" t="str">
        <f>IF(AND(B2068="Premier League",E2068="Live"),_xlfn.XLOOKUP(_xlfn.TEXTJOIN(" vs ",,C2068:D2068),Calendar!G:G,Calendar!B:B),IF(AND(B2068="Premier League",E2068="Highlights"),_xlfn.XLOOKUP(H2068,Calendar!O:O,Calendar!N:N,,-1),""))</f>
        <v/>
      </c>
    </row>
    <row r="2069" spans="34:34" hidden="1" x14ac:dyDescent="0.35">
      <c r="AH2069" s="16" t="str">
        <f>IF(AND(B2069="Premier League",E2069="Live"),_xlfn.XLOOKUP(_xlfn.TEXTJOIN(" vs ",,C2069:D2069),Calendar!G:G,Calendar!B:B),IF(AND(B2069="Premier League",E2069="Highlights"),_xlfn.XLOOKUP(H2069,Calendar!O:O,Calendar!N:N,,-1),""))</f>
        <v/>
      </c>
    </row>
    <row r="2070" spans="34:34" hidden="1" x14ac:dyDescent="0.35">
      <c r="AH2070" s="16" t="str">
        <f>IF(AND(B2070="Premier League",E2070="Live"),_xlfn.XLOOKUP(_xlfn.TEXTJOIN(" vs ",,C2070:D2070),Calendar!G:G,Calendar!B:B),IF(AND(B2070="Premier League",E2070="Highlights"),_xlfn.XLOOKUP(H2070,Calendar!O:O,Calendar!N:N,,-1),""))</f>
        <v/>
      </c>
    </row>
    <row r="2071" spans="34:34" hidden="1" x14ac:dyDescent="0.35">
      <c r="AH2071" s="16" t="str">
        <f>IF(AND(B2071="Premier League",E2071="Live"),_xlfn.XLOOKUP(_xlfn.TEXTJOIN(" vs ",,C2071:D2071),Calendar!G:G,Calendar!B:B),IF(AND(B2071="Premier League",E2071="Highlights"),_xlfn.XLOOKUP(H2071,Calendar!O:O,Calendar!N:N,,-1),""))</f>
        <v/>
      </c>
    </row>
    <row r="2072" spans="34:34" hidden="1" x14ac:dyDescent="0.35">
      <c r="AH2072" s="16" t="str">
        <f>IF(AND(B2072="Premier League",E2072="Live"),_xlfn.XLOOKUP(_xlfn.TEXTJOIN(" vs ",,C2072:D2072),Calendar!G:G,Calendar!B:B),IF(AND(B2072="Premier League",E2072="Highlights"),_xlfn.XLOOKUP(H2072,Calendar!O:O,Calendar!N:N,,-1),""))</f>
        <v/>
      </c>
    </row>
    <row r="2073" spans="34:34" hidden="1" x14ac:dyDescent="0.35">
      <c r="AH2073" s="16" t="str">
        <f>IF(AND(B2073="Premier League",E2073="Live"),_xlfn.XLOOKUP(_xlfn.TEXTJOIN(" vs ",,C2073:D2073),Calendar!G:G,Calendar!B:B),IF(AND(B2073="Premier League",E2073="Highlights"),_xlfn.XLOOKUP(H2073,Calendar!O:O,Calendar!N:N,,-1),""))</f>
        <v/>
      </c>
    </row>
    <row r="2074" spans="34:34" hidden="1" x14ac:dyDescent="0.35">
      <c r="AH2074" s="16" t="str">
        <f>IF(AND(B2074="Premier League",E2074="Live"),_xlfn.XLOOKUP(_xlfn.TEXTJOIN(" vs ",,C2074:D2074),Calendar!G:G,Calendar!B:B),IF(AND(B2074="Premier League",E2074="Highlights"),_xlfn.XLOOKUP(H2074,Calendar!O:O,Calendar!N:N,,-1),""))</f>
        <v/>
      </c>
    </row>
    <row r="2075" spans="34:34" hidden="1" x14ac:dyDescent="0.35">
      <c r="AH2075" s="16" t="str">
        <f>IF(AND(B2075="Premier League",E2075="Live"),_xlfn.XLOOKUP(_xlfn.TEXTJOIN(" vs ",,C2075:D2075),Calendar!G:G,Calendar!B:B),IF(AND(B2075="Premier League",E2075="Highlights"),_xlfn.XLOOKUP(H2075,Calendar!O:O,Calendar!N:N,,-1),""))</f>
        <v/>
      </c>
    </row>
    <row r="2076" spans="34:34" hidden="1" x14ac:dyDescent="0.35">
      <c r="AH2076" s="16" t="str">
        <f>IF(AND(B2076="Premier League",E2076="Live"),_xlfn.XLOOKUP(_xlfn.TEXTJOIN(" vs ",,C2076:D2076),Calendar!G:G,Calendar!B:B),IF(AND(B2076="Premier League",E2076="Highlights"),_xlfn.XLOOKUP(H2076,Calendar!O:O,Calendar!N:N,,-1),""))</f>
        <v/>
      </c>
    </row>
    <row r="2077" spans="34:34" hidden="1" x14ac:dyDescent="0.35">
      <c r="AH2077" s="16" t="str">
        <f>IF(AND(B2077="Premier League",E2077="Live"),_xlfn.XLOOKUP(_xlfn.TEXTJOIN(" vs ",,C2077:D2077),Calendar!G:G,Calendar!B:B),IF(AND(B2077="Premier League",E2077="Highlights"),_xlfn.XLOOKUP(H2077,Calendar!O:O,Calendar!N:N,,-1),""))</f>
        <v/>
      </c>
    </row>
    <row r="2078" spans="34:34" hidden="1" x14ac:dyDescent="0.35">
      <c r="AH2078" s="16" t="str">
        <f>IF(AND(B2078="Premier League",E2078="Live"),_xlfn.XLOOKUP(_xlfn.TEXTJOIN(" vs ",,C2078:D2078),Calendar!G:G,Calendar!B:B),IF(AND(B2078="Premier League",E2078="Highlights"),_xlfn.XLOOKUP(H2078,Calendar!O:O,Calendar!N:N,,-1),""))</f>
        <v/>
      </c>
    </row>
    <row r="2079" spans="34:34" hidden="1" x14ac:dyDescent="0.35">
      <c r="AH2079" s="16" t="str">
        <f>IF(AND(B2079="Premier League",E2079="Live"),_xlfn.XLOOKUP(_xlfn.TEXTJOIN(" vs ",,C2079:D2079),Calendar!G:G,Calendar!B:B),IF(AND(B2079="Premier League",E2079="Highlights"),_xlfn.XLOOKUP(H2079,Calendar!O:O,Calendar!N:N,,-1),""))</f>
        <v/>
      </c>
    </row>
    <row r="2080" spans="34:34" hidden="1" x14ac:dyDescent="0.35">
      <c r="AH2080" s="16" t="str">
        <f>IF(AND(B2080="Premier League",E2080="Live"),_xlfn.XLOOKUP(_xlfn.TEXTJOIN(" vs ",,C2080:D2080),Calendar!G:G,Calendar!B:B),IF(AND(B2080="Premier League",E2080="Highlights"),_xlfn.XLOOKUP(H2080,Calendar!O:O,Calendar!N:N,,-1),""))</f>
        <v/>
      </c>
    </row>
    <row r="2081" spans="34:34" hidden="1" x14ac:dyDescent="0.35">
      <c r="AH2081" s="16" t="str">
        <f>IF(AND(B2081="Premier League",E2081="Live"),_xlfn.XLOOKUP(_xlfn.TEXTJOIN(" vs ",,C2081:D2081),Calendar!G:G,Calendar!B:B),IF(AND(B2081="Premier League",E2081="Highlights"),_xlfn.XLOOKUP(H2081,Calendar!O:O,Calendar!N:N,,-1),""))</f>
        <v/>
      </c>
    </row>
    <row r="2082" spans="34:34" hidden="1" x14ac:dyDescent="0.35">
      <c r="AH2082" s="16" t="str">
        <f>IF(AND(B2082="Premier League",E2082="Live"),_xlfn.XLOOKUP(_xlfn.TEXTJOIN(" vs ",,C2082:D2082),Calendar!G:G,Calendar!B:B),IF(AND(B2082="Premier League",E2082="Highlights"),_xlfn.XLOOKUP(H2082,Calendar!O:O,Calendar!N:N,,-1),""))</f>
        <v/>
      </c>
    </row>
    <row r="2083" spans="34:34" hidden="1" x14ac:dyDescent="0.35">
      <c r="AH2083" s="16" t="str">
        <f>IF(AND(B2083="Premier League",E2083="Live"),_xlfn.XLOOKUP(_xlfn.TEXTJOIN(" vs ",,C2083:D2083),Calendar!G:G,Calendar!B:B),IF(AND(B2083="Premier League",E2083="Highlights"),_xlfn.XLOOKUP(H2083,Calendar!O:O,Calendar!N:N,,-1),""))</f>
        <v/>
      </c>
    </row>
    <row r="2084" spans="34:34" hidden="1" x14ac:dyDescent="0.35">
      <c r="AH2084" s="16" t="str">
        <f>IF(AND(B2084="Premier League",E2084="Live"),_xlfn.XLOOKUP(_xlfn.TEXTJOIN(" vs ",,C2084:D2084),Calendar!G:G,Calendar!B:B),IF(AND(B2084="Premier League",E2084="Highlights"),_xlfn.XLOOKUP(H2084,Calendar!O:O,Calendar!N:N,,-1),""))</f>
        <v/>
      </c>
    </row>
    <row r="2085" spans="34:34" hidden="1" x14ac:dyDescent="0.35">
      <c r="AH2085" s="16" t="str">
        <f>IF(AND(B2085="Premier League",E2085="Live"),_xlfn.XLOOKUP(_xlfn.TEXTJOIN(" vs ",,C2085:D2085),Calendar!G:G,Calendar!B:B),IF(AND(B2085="Premier League",E2085="Highlights"),_xlfn.XLOOKUP(H2085,Calendar!O:O,Calendar!N:N,,-1),""))</f>
        <v/>
      </c>
    </row>
    <row r="2086" spans="34:34" hidden="1" x14ac:dyDescent="0.35">
      <c r="AH2086" s="16" t="str">
        <f>IF(AND(B2086="Premier League",E2086="Live"),_xlfn.XLOOKUP(_xlfn.TEXTJOIN(" vs ",,C2086:D2086),Calendar!G:G,Calendar!B:B),IF(AND(B2086="Premier League",E2086="Highlights"),_xlfn.XLOOKUP(H2086,Calendar!O:O,Calendar!N:N,,-1),""))</f>
        <v/>
      </c>
    </row>
    <row r="2087" spans="34:34" hidden="1" x14ac:dyDescent="0.35">
      <c r="AH2087" s="16" t="str">
        <f>IF(AND(B2087="Premier League",E2087="Live"),_xlfn.XLOOKUP(_xlfn.TEXTJOIN(" vs ",,C2087:D2087),Calendar!G:G,Calendar!B:B),IF(AND(B2087="Premier League",E2087="Highlights"),_xlfn.XLOOKUP(H2087,Calendar!O:O,Calendar!N:N,,-1),""))</f>
        <v/>
      </c>
    </row>
    <row r="2088" spans="34:34" hidden="1" x14ac:dyDescent="0.35">
      <c r="AH2088" s="16" t="str">
        <f>IF(AND(B2088="Premier League",E2088="Live"),_xlfn.XLOOKUP(_xlfn.TEXTJOIN(" vs ",,C2088:D2088),Calendar!G:G,Calendar!B:B),IF(AND(B2088="Premier League",E2088="Highlights"),_xlfn.XLOOKUP(H2088,Calendar!O:O,Calendar!N:N,,-1),""))</f>
        <v/>
      </c>
    </row>
    <row r="2089" spans="34:34" hidden="1" x14ac:dyDescent="0.35">
      <c r="AH2089" s="16" t="str">
        <f>IF(AND(B2089="Premier League",E2089="Live"),_xlfn.XLOOKUP(_xlfn.TEXTJOIN(" vs ",,C2089:D2089),Calendar!G:G,Calendar!B:B),IF(AND(B2089="Premier League",E2089="Highlights"),_xlfn.XLOOKUP(H2089,Calendar!O:O,Calendar!N:N,,-1),""))</f>
        <v/>
      </c>
    </row>
    <row r="2090" spans="34:34" hidden="1" x14ac:dyDescent="0.35">
      <c r="AH2090" s="16" t="str">
        <f>IF(AND(B2090="Premier League",E2090="Live"),_xlfn.XLOOKUP(_xlfn.TEXTJOIN(" vs ",,C2090:D2090),Calendar!G:G,Calendar!B:B),IF(AND(B2090="Premier League",E2090="Highlights"),_xlfn.XLOOKUP(H2090,Calendar!O:O,Calendar!N:N,,-1),""))</f>
        <v/>
      </c>
    </row>
    <row r="2091" spans="34:34" hidden="1" x14ac:dyDescent="0.35">
      <c r="AH2091" s="16" t="str">
        <f>IF(AND(B2091="Premier League",E2091="Live"),_xlfn.XLOOKUP(_xlfn.TEXTJOIN(" vs ",,C2091:D2091),Calendar!G:G,Calendar!B:B),IF(AND(B2091="Premier League",E2091="Highlights"),_xlfn.XLOOKUP(H2091,Calendar!O:O,Calendar!N:N,,-1),""))</f>
        <v/>
      </c>
    </row>
    <row r="2092" spans="34:34" hidden="1" x14ac:dyDescent="0.35">
      <c r="AH2092" s="16" t="str">
        <f>IF(AND(B2092="Premier League",E2092="Live"),_xlfn.XLOOKUP(_xlfn.TEXTJOIN(" vs ",,C2092:D2092),Calendar!G:G,Calendar!B:B),IF(AND(B2092="Premier League",E2092="Highlights"),_xlfn.XLOOKUP(H2092,Calendar!O:O,Calendar!N:N,,-1),""))</f>
        <v/>
      </c>
    </row>
    <row r="2093" spans="34:34" hidden="1" x14ac:dyDescent="0.35">
      <c r="AH2093" s="16" t="str">
        <f>IF(AND(B2093="Premier League",E2093="Live"),_xlfn.XLOOKUP(_xlfn.TEXTJOIN(" vs ",,C2093:D2093),Calendar!G:G,Calendar!B:B),IF(AND(B2093="Premier League",E2093="Highlights"),_xlfn.XLOOKUP(H2093,Calendar!O:O,Calendar!N:N,,-1),""))</f>
        <v/>
      </c>
    </row>
    <row r="2094" spans="34:34" hidden="1" x14ac:dyDescent="0.35">
      <c r="AH2094" s="16" t="str">
        <f>IF(AND(B2094="Premier League",E2094="Live"),_xlfn.XLOOKUP(_xlfn.TEXTJOIN(" vs ",,C2094:D2094),Calendar!G:G,Calendar!B:B),IF(AND(B2094="Premier League",E2094="Highlights"),_xlfn.XLOOKUP(H2094,Calendar!O:O,Calendar!N:N,,-1),""))</f>
        <v/>
      </c>
    </row>
    <row r="2095" spans="34:34" hidden="1" x14ac:dyDescent="0.35">
      <c r="AH2095" s="16" t="str">
        <f>IF(AND(B2095="Premier League",E2095="Live"),_xlfn.XLOOKUP(_xlfn.TEXTJOIN(" vs ",,C2095:D2095),Calendar!G:G,Calendar!B:B),IF(AND(B2095="Premier League",E2095="Highlights"),_xlfn.XLOOKUP(H2095,Calendar!O:O,Calendar!N:N,,-1),""))</f>
        <v/>
      </c>
    </row>
    <row r="2096" spans="34:34" hidden="1" x14ac:dyDescent="0.35">
      <c r="AH2096" s="16" t="str">
        <f>IF(AND(B2096="Premier League",E2096="Live"),_xlfn.XLOOKUP(_xlfn.TEXTJOIN(" vs ",,C2096:D2096),Calendar!G:G,Calendar!B:B),IF(AND(B2096="Premier League",E2096="Highlights"),_xlfn.XLOOKUP(H2096,Calendar!O:O,Calendar!N:N,,-1),""))</f>
        <v/>
      </c>
    </row>
    <row r="2097" spans="34:34" hidden="1" x14ac:dyDescent="0.35">
      <c r="AH2097" s="16" t="str">
        <f>IF(AND(B2097="Premier League",E2097="Live"),_xlfn.XLOOKUP(_xlfn.TEXTJOIN(" vs ",,C2097:D2097),Calendar!G:G,Calendar!B:B),IF(AND(B2097="Premier League",E2097="Highlights"),_xlfn.XLOOKUP(H2097,Calendar!O:O,Calendar!N:N,,-1),""))</f>
        <v/>
      </c>
    </row>
    <row r="2098" spans="34:34" hidden="1" x14ac:dyDescent="0.35">
      <c r="AH2098" s="16" t="str">
        <f>IF(AND(B2098="Premier League",E2098="Live"),_xlfn.XLOOKUP(_xlfn.TEXTJOIN(" vs ",,C2098:D2098),Calendar!G:G,Calendar!B:B),IF(AND(B2098="Premier League",E2098="Highlights"),_xlfn.XLOOKUP(H2098,Calendar!O:O,Calendar!N:N,,-1),""))</f>
        <v/>
      </c>
    </row>
    <row r="2099" spans="34:34" hidden="1" x14ac:dyDescent="0.35">
      <c r="AH2099" s="16" t="str">
        <f>IF(AND(B2099="Premier League",E2099="Live"),_xlfn.XLOOKUP(_xlfn.TEXTJOIN(" vs ",,C2099:D2099),Calendar!G:G,Calendar!B:B),IF(AND(B2099="Premier League",E2099="Highlights"),_xlfn.XLOOKUP(H2099,Calendar!O:O,Calendar!N:N,,-1),""))</f>
        <v/>
      </c>
    </row>
    <row r="2100" spans="34:34" hidden="1" x14ac:dyDescent="0.35">
      <c r="AH2100" s="16" t="str">
        <f>IF(AND(B2100="Premier League",E2100="Live"),_xlfn.XLOOKUP(_xlfn.TEXTJOIN(" vs ",,C2100:D2100),Calendar!G:G,Calendar!B:B),IF(AND(B2100="Premier League",E2100="Highlights"),_xlfn.XLOOKUP(H2100,Calendar!O:O,Calendar!N:N,,-1),""))</f>
        <v/>
      </c>
    </row>
    <row r="2101" spans="34:34" hidden="1" x14ac:dyDescent="0.35">
      <c r="AH2101" s="16" t="str">
        <f>IF(AND(B2101="Premier League",E2101="Live"),_xlfn.XLOOKUP(_xlfn.TEXTJOIN(" vs ",,C2101:D2101),Calendar!G:G,Calendar!B:B),IF(AND(B2101="Premier League",E2101="Highlights"),_xlfn.XLOOKUP(H2101,Calendar!O:O,Calendar!N:N,,-1),""))</f>
        <v/>
      </c>
    </row>
    <row r="2102" spans="34:34" hidden="1" x14ac:dyDescent="0.35">
      <c r="AH2102" s="16" t="str">
        <f>IF(AND(B2102="Premier League",E2102="Live"),_xlfn.XLOOKUP(_xlfn.TEXTJOIN(" vs ",,C2102:D2102),Calendar!G:G,Calendar!B:B),IF(AND(B2102="Premier League",E2102="Highlights"),_xlfn.XLOOKUP(H2102,Calendar!O:O,Calendar!N:N,,-1),""))</f>
        <v/>
      </c>
    </row>
    <row r="2103" spans="34:34" hidden="1" x14ac:dyDescent="0.35">
      <c r="AH2103" s="16" t="str">
        <f>IF(AND(B2103="Premier League",E2103="Live"),_xlfn.XLOOKUP(_xlfn.TEXTJOIN(" vs ",,C2103:D2103),Calendar!G:G,Calendar!B:B),IF(AND(B2103="Premier League",E2103="Highlights"),_xlfn.XLOOKUP(H2103,Calendar!O:O,Calendar!N:N,,-1),""))</f>
        <v/>
      </c>
    </row>
    <row r="2104" spans="34:34" hidden="1" x14ac:dyDescent="0.35">
      <c r="AH2104" s="16" t="str">
        <f>IF(AND(B2104="Premier League",E2104="Live"),_xlfn.XLOOKUP(_xlfn.TEXTJOIN(" vs ",,C2104:D2104),Calendar!G:G,Calendar!B:B),IF(AND(B2104="Premier League",E2104="Highlights"),_xlfn.XLOOKUP(H2104,Calendar!O:O,Calendar!N:N,,-1),""))</f>
        <v/>
      </c>
    </row>
    <row r="2105" spans="34:34" hidden="1" x14ac:dyDescent="0.35">
      <c r="AH2105" s="16" t="str">
        <f>IF(AND(B2105="Premier League",E2105="Live"),_xlfn.XLOOKUP(_xlfn.TEXTJOIN(" vs ",,C2105:D2105),Calendar!G:G,Calendar!B:B),IF(AND(B2105="Premier League",E2105="Highlights"),_xlfn.XLOOKUP(H2105,Calendar!O:O,Calendar!N:N,,-1),""))</f>
        <v/>
      </c>
    </row>
    <row r="2106" spans="34:34" hidden="1" x14ac:dyDescent="0.35">
      <c r="AH2106" s="16" t="str">
        <f>IF(AND(B2106="Premier League",E2106="Live"),_xlfn.XLOOKUP(_xlfn.TEXTJOIN(" vs ",,C2106:D2106),Calendar!G:G,Calendar!B:B),IF(AND(B2106="Premier League",E2106="Highlights"),_xlfn.XLOOKUP(H2106,Calendar!O:O,Calendar!N:N,,-1),""))</f>
        <v/>
      </c>
    </row>
    <row r="2107" spans="34:34" hidden="1" x14ac:dyDescent="0.35">
      <c r="AH2107" s="16" t="str">
        <f>IF(AND(B2107="Premier League",E2107="Live"),_xlfn.XLOOKUP(_xlfn.TEXTJOIN(" vs ",,C2107:D2107),Calendar!G:G,Calendar!B:B),IF(AND(B2107="Premier League",E2107="Highlights"),_xlfn.XLOOKUP(H2107,Calendar!O:O,Calendar!N:N,,-1),""))</f>
        <v/>
      </c>
    </row>
    <row r="2108" spans="34:34" hidden="1" x14ac:dyDescent="0.35">
      <c r="AH2108" s="16" t="str">
        <f>IF(AND(B2108="Premier League",E2108="Live"),_xlfn.XLOOKUP(_xlfn.TEXTJOIN(" vs ",,C2108:D2108),Calendar!G:G,Calendar!B:B),IF(AND(B2108="Premier League",E2108="Highlights"),_xlfn.XLOOKUP(H2108,Calendar!O:O,Calendar!N:N,,-1),""))</f>
        <v/>
      </c>
    </row>
    <row r="2109" spans="34:34" hidden="1" x14ac:dyDescent="0.35">
      <c r="AH2109" s="16" t="str">
        <f>IF(AND(B2109="Premier League",E2109="Live"),_xlfn.XLOOKUP(_xlfn.TEXTJOIN(" vs ",,C2109:D2109),Calendar!G:G,Calendar!B:B),IF(AND(B2109="Premier League",E2109="Highlights"),_xlfn.XLOOKUP(H2109,Calendar!O:O,Calendar!N:N,,-1),""))</f>
        <v/>
      </c>
    </row>
    <row r="2110" spans="34:34" hidden="1" x14ac:dyDescent="0.35">
      <c r="AH2110" s="16" t="str">
        <f>IF(AND(B2110="Premier League",E2110="Live"),_xlfn.XLOOKUP(_xlfn.TEXTJOIN(" vs ",,C2110:D2110),Calendar!G:G,Calendar!B:B),IF(AND(B2110="Premier League",E2110="Highlights"),_xlfn.XLOOKUP(H2110,Calendar!O:O,Calendar!N:N,,-1),""))</f>
        <v/>
      </c>
    </row>
    <row r="2111" spans="34:34" hidden="1" x14ac:dyDescent="0.35">
      <c r="AH2111" s="16" t="str">
        <f>IF(AND(B2111="Premier League",E2111="Live"),_xlfn.XLOOKUP(_xlfn.TEXTJOIN(" vs ",,C2111:D2111),Calendar!G:G,Calendar!B:B),IF(AND(B2111="Premier League",E2111="Highlights"),_xlfn.XLOOKUP(H2111,Calendar!O:O,Calendar!N:N,,-1),""))</f>
        <v/>
      </c>
    </row>
    <row r="2112" spans="34:34" hidden="1" x14ac:dyDescent="0.35">
      <c r="AH2112" s="16" t="str">
        <f>IF(AND(B2112="Premier League",E2112="Live"),_xlfn.XLOOKUP(_xlfn.TEXTJOIN(" vs ",,C2112:D2112),Calendar!G:G,Calendar!B:B),IF(AND(B2112="Premier League",E2112="Highlights"),_xlfn.XLOOKUP(H2112,Calendar!O:O,Calendar!N:N,,-1),""))</f>
        <v/>
      </c>
    </row>
    <row r="2113" spans="34:34" hidden="1" x14ac:dyDescent="0.35">
      <c r="AH2113" s="16" t="str">
        <f>IF(AND(B2113="Premier League",E2113="Live"),_xlfn.XLOOKUP(_xlfn.TEXTJOIN(" vs ",,C2113:D2113),Calendar!G:G,Calendar!B:B),IF(AND(B2113="Premier League",E2113="Highlights"),_xlfn.XLOOKUP(H2113,Calendar!O:O,Calendar!N:N,,-1),""))</f>
        <v/>
      </c>
    </row>
    <row r="2114" spans="34:34" hidden="1" x14ac:dyDescent="0.35">
      <c r="AH2114" s="16" t="str">
        <f>IF(AND(B2114="Premier League",E2114="Live"),_xlfn.XLOOKUP(_xlfn.TEXTJOIN(" vs ",,C2114:D2114),Calendar!G:G,Calendar!B:B),IF(AND(B2114="Premier League",E2114="Highlights"),_xlfn.XLOOKUP(H2114,Calendar!O:O,Calendar!N:N,,-1),""))</f>
        <v/>
      </c>
    </row>
    <row r="2115" spans="34:34" hidden="1" x14ac:dyDescent="0.35">
      <c r="AH2115" s="16" t="str">
        <f>IF(AND(B2115="Premier League",E2115="Live"),_xlfn.XLOOKUP(_xlfn.TEXTJOIN(" vs ",,C2115:D2115),Calendar!G:G,Calendar!B:B),IF(AND(B2115="Premier League",E2115="Highlights"),_xlfn.XLOOKUP(H2115,Calendar!O:O,Calendar!N:N,,-1),""))</f>
        <v/>
      </c>
    </row>
    <row r="2116" spans="34:34" hidden="1" x14ac:dyDescent="0.35">
      <c r="AH2116" s="16" t="str">
        <f>IF(AND(B2116="Premier League",E2116="Live"),_xlfn.XLOOKUP(_xlfn.TEXTJOIN(" vs ",,C2116:D2116),Calendar!G:G,Calendar!B:B),IF(AND(B2116="Premier League",E2116="Highlights"),_xlfn.XLOOKUP(H2116,Calendar!O:O,Calendar!N:N,,-1),""))</f>
        <v/>
      </c>
    </row>
    <row r="2117" spans="34:34" hidden="1" x14ac:dyDescent="0.35">
      <c r="AH2117" s="16" t="str">
        <f>IF(AND(B2117="Premier League",E2117="Live"),_xlfn.XLOOKUP(_xlfn.TEXTJOIN(" vs ",,C2117:D2117),Calendar!G:G,Calendar!B:B),IF(AND(B2117="Premier League",E2117="Highlights"),_xlfn.XLOOKUP(H2117,Calendar!O:O,Calendar!N:N,,-1),""))</f>
        <v/>
      </c>
    </row>
    <row r="2118" spans="34:34" hidden="1" x14ac:dyDescent="0.35">
      <c r="AH2118" s="16" t="str">
        <f>IF(AND(B2118="Premier League",E2118="Live"),_xlfn.XLOOKUP(_xlfn.TEXTJOIN(" vs ",,C2118:D2118),Calendar!G:G,Calendar!B:B),IF(AND(B2118="Premier League",E2118="Highlights"),_xlfn.XLOOKUP(H2118,Calendar!O:O,Calendar!N:N,,-1),""))</f>
        <v/>
      </c>
    </row>
    <row r="2119" spans="34:34" hidden="1" x14ac:dyDescent="0.35">
      <c r="AH2119" s="16" t="str">
        <f>IF(AND(B2119="Premier League",E2119="Live"),_xlfn.XLOOKUP(_xlfn.TEXTJOIN(" vs ",,C2119:D2119),Calendar!G:G,Calendar!B:B),IF(AND(B2119="Premier League",E2119="Highlights"),_xlfn.XLOOKUP(H2119,Calendar!O:O,Calendar!N:N,,-1),""))</f>
        <v/>
      </c>
    </row>
    <row r="2120" spans="34:34" hidden="1" x14ac:dyDescent="0.35">
      <c r="AH2120" s="16" t="str">
        <f>IF(AND(B2120="Premier League",E2120="Live"),_xlfn.XLOOKUP(_xlfn.TEXTJOIN(" vs ",,C2120:D2120),Calendar!G:G,Calendar!B:B),IF(AND(B2120="Premier League",E2120="Highlights"),_xlfn.XLOOKUP(H2120,Calendar!O:O,Calendar!N:N,,-1),""))</f>
        <v/>
      </c>
    </row>
    <row r="2121" spans="34:34" hidden="1" x14ac:dyDescent="0.35">
      <c r="AH2121" s="16" t="str">
        <f>IF(AND(B2121="Premier League",E2121="Live"),_xlfn.XLOOKUP(_xlfn.TEXTJOIN(" vs ",,C2121:D2121),Calendar!G:G,Calendar!B:B),IF(AND(B2121="Premier League",E2121="Highlights"),_xlfn.XLOOKUP(H2121,Calendar!O:O,Calendar!N:N,,-1),""))</f>
        <v/>
      </c>
    </row>
    <row r="2122" spans="34:34" hidden="1" x14ac:dyDescent="0.35">
      <c r="AH2122" s="16" t="str">
        <f>IF(AND(B2122="Premier League",E2122="Live"),_xlfn.XLOOKUP(_xlfn.TEXTJOIN(" vs ",,C2122:D2122),Calendar!G:G,Calendar!B:B),IF(AND(B2122="Premier League",E2122="Highlights"),_xlfn.XLOOKUP(H2122,Calendar!O:O,Calendar!N:N,,-1),""))</f>
        <v/>
      </c>
    </row>
    <row r="2123" spans="34:34" hidden="1" x14ac:dyDescent="0.35">
      <c r="AH2123" s="16" t="str">
        <f>IF(AND(B2123="Premier League",E2123="Live"),_xlfn.XLOOKUP(_xlfn.TEXTJOIN(" vs ",,C2123:D2123),Calendar!G:G,Calendar!B:B),IF(AND(B2123="Premier League",E2123="Highlights"),_xlfn.XLOOKUP(H2123,Calendar!O:O,Calendar!N:N,,-1),""))</f>
        <v/>
      </c>
    </row>
    <row r="2124" spans="34:34" hidden="1" x14ac:dyDescent="0.35">
      <c r="AH2124" s="16" t="str">
        <f>IF(AND(B2124="Premier League",E2124="Live"),_xlfn.XLOOKUP(_xlfn.TEXTJOIN(" vs ",,C2124:D2124),Calendar!G:G,Calendar!B:B),IF(AND(B2124="Premier League",E2124="Highlights"),_xlfn.XLOOKUP(H2124,Calendar!O:O,Calendar!N:N,,-1),""))</f>
        <v/>
      </c>
    </row>
    <row r="2125" spans="34:34" hidden="1" x14ac:dyDescent="0.35">
      <c r="AH2125" s="16" t="str">
        <f>IF(AND(B2125="Premier League",E2125="Live"),_xlfn.XLOOKUP(_xlfn.TEXTJOIN(" vs ",,C2125:D2125),Calendar!G:G,Calendar!B:B),IF(AND(B2125="Premier League",E2125="Highlights"),_xlfn.XLOOKUP(H2125,Calendar!O:O,Calendar!N:N,,-1),""))</f>
        <v/>
      </c>
    </row>
    <row r="2126" spans="34:34" hidden="1" x14ac:dyDescent="0.35">
      <c r="AH2126" s="16" t="str">
        <f>IF(AND(B2126="Premier League",E2126="Live"),_xlfn.XLOOKUP(_xlfn.TEXTJOIN(" vs ",,C2126:D2126),Calendar!G:G,Calendar!B:B),IF(AND(B2126="Premier League",E2126="Highlights"),_xlfn.XLOOKUP(H2126,Calendar!O:O,Calendar!N:N,,-1),""))</f>
        <v/>
      </c>
    </row>
    <row r="2127" spans="34:34" hidden="1" x14ac:dyDescent="0.35">
      <c r="AH2127" s="16" t="str">
        <f>IF(AND(B2127="Premier League",E2127="Live"),_xlfn.XLOOKUP(_xlfn.TEXTJOIN(" vs ",,C2127:D2127),Calendar!G:G,Calendar!B:B),IF(AND(B2127="Premier League",E2127="Highlights"),_xlfn.XLOOKUP(H2127,Calendar!O:O,Calendar!N:N,,-1),""))</f>
        <v/>
      </c>
    </row>
    <row r="2128" spans="34:34" hidden="1" x14ac:dyDescent="0.35">
      <c r="AH2128" s="16" t="str">
        <f>IF(AND(B2128="Premier League",E2128="Live"),_xlfn.XLOOKUP(_xlfn.TEXTJOIN(" vs ",,C2128:D2128),Calendar!G:G,Calendar!B:B),IF(AND(B2128="Premier League",E2128="Highlights"),_xlfn.XLOOKUP(H2128,Calendar!O:O,Calendar!N:N,,-1),""))</f>
        <v/>
      </c>
    </row>
    <row r="2129" spans="34:34" hidden="1" x14ac:dyDescent="0.35">
      <c r="AH2129" s="16" t="str">
        <f>IF(AND(B2129="Premier League",E2129="Live"),_xlfn.XLOOKUP(_xlfn.TEXTJOIN(" vs ",,C2129:D2129),Calendar!G:G,Calendar!B:B),IF(AND(B2129="Premier League",E2129="Highlights"),_xlfn.XLOOKUP(H2129,Calendar!O:O,Calendar!N:N,,-1),""))</f>
        <v/>
      </c>
    </row>
    <row r="2130" spans="34:34" hidden="1" x14ac:dyDescent="0.35">
      <c r="AH2130" s="16" t="str">
        <f>IF(AND(B2130="Premier League",E2130="Live"),_xlfn.XLOOKUP(_xlfn.TEXTJOIN(" vs ",,C2130:D2130),Calendar!G:G,Calendar!B:B),IF(AND(B2130="Premier League",E2130="Highlights"),_xlfn.XLOOKUP(H2130,Calendar!O:O,Calendar!N:N,,-1),""))</f>
        <v/>
      </c>
    </row>
    <row r="2131" spans="34:34" hidden="1" x14ac:dyDescent="0.35">
      <c r="AH2131" s="16" t="str">
        <f>IF(AND(B2131="Premier League",E2131="Live"),_xlfn.XLOOKUP(_xlfn.TEXTJOIN(" vs ",,C2131:D2131),Calendar!G:G,Calendar!B:B),IF(AND(B2131="Premier League",E2131="Highlights"),_xlfn.XLOOKUP(H2131,Calendar!O:O,Calendar!N:N,,-1),""))</f>
        <v/>
      </c>
    </row>
    <row r="2132" spans="34:34" hidden="1" x14ac:dyDescent="0.35">
      <c r="AH2132" s="16" t="str">
        <f>IF(AND(B2132="Premier League",E2132="Live"),_xlfn.XLOOKUP(_xlfn.TEXTJOIN(" vs ",,C2132:D2132),Calendar!G:G,Calendar!B:B),IF(AND(B2132="Premier League",E2132="Highlights"),_xlfn.XLOOKUP(H2132,Calendar!O:O,Calendar!N:N,,-1),""))</f>
        <v/>
      </c>
    </row>
    <row r="2133" spans="34:34" hidden="1" x14ac:dyDescent="0.35">
      <c r="AH2133" s="16" t="str">
        <f>IF(AND(B2133="Premier League",E2133="Live"),_xlfn.XLOOKUP(_xlfn.TEXTJOIN(" vs ",,C2133:D2133),Calendar!G:G,Calendar!B:B),IF(AND(B2133="Premier League",E2133="Highlights"),_xlfn.XLOOKUP(H2133,Calendar!O:O,Calendar!N:N,,-1),""))</f>
        <v/>
      </c>
    </row>
    <row r="2134" spans="34:34" hidden="1" x14ac:dyDescent="0.35">
      <c r="AH2134" s="16" t="str">
        <f>IF(AND(B2134="Premier League",E2134="Live"),_xlfn.XLOOKUP(_xlfn.TEXTJOIN(" vs ",,C2134:D2134),Calendar!G:G,Calendar!B:B),IF(AND(B2134="Premier League",E2134="Highlights"),_xlfn.XLOOKUP(H2134,Calendar!O:O,Calendar!N:N,,-1),""))</f>
        <v/>
      </c>
    </row>
    <row r="2135" spans="34:34" hidden="1" x14ac:dyDescent="0.35">
      <c r="AH2135" s="16" t="str">
        <f>IF(AND(B2135="Premier League",E2135="Live"),_xlfn.XLOOKUP(_xlfn.TEXTJOIN(" vs ",,C2135:D2135),Calendar!G:G,Calendar!B:B),IF(AND(B2135="Premier League",E2135="Highlights"),_xlfn.XLOOKUP(H2135,Calendar!O:O,Calendar!N:N,,-1),""))</f>
        <v/>
      </c>
    </row>
    <row r="2136" spans="34:34" hidden="1" x14ac:dyDescent="0.35">
      <c r="AH2136" s="16" t="str">
        <f>IF(AND(B2136="Premier League",E2136="Live"),_xlfn.XLOOKUP(_xlfn.TEXTJOIN(" vs ",,C2136:D2136),Calendar!G:G,Calendar!B:B),IF(AND(B2136="Premier League",E2136="Highlights"),_xlfn.XLOOKUP(H2136,Calendar!O:O,Calendar!N:N,,-1),""))</f>
        <v/>
      </c>
    </row>
    <row r="2137" spans="34:34" hidden="1" x14ac:dyDescent="0.35">
      <c r="AH2137" s="16" t="str">
        <f>IF(AND(B2137="Premier League",E2137="Live"),_xlfn.XLOOKUP(_xlfn.TEXTJOIN(" vs ",,C2137:D2137),Calendar!G:G,Calendar!B:B),IF(AND(B2137="Premier League",E2137="Highlights"),_xlfn.XLOOKUP(H2137,Calendar!O:O,Calendar!N:N,,-1),""))</f>
        <v/>
      </c>
    </row>
    <row r="2138" spans="34:34" hidden="1" x14ac:dyDescent="0.35">
      <c r="AH2138" s="16" t="str">
        <f>IF(AND(B2138="Premier League",E2138="Live"),_xlfn.XLOOKUP(_xlfn.TEXTJOIN(" vs ",,C2138:D2138),Calendar!G:G,Calendar!B:B),IF(AND(B2138="Premier League",E2138="Highlights"),_xlfn.XLOOKUP(H2138,Calendar!O:O,Calendar!N:N,,-1),""))</f>
        <v/>
      </c>
    </row>
    <row r="2139" spans="34:34" hidden="1" x14ac:dyDescent="0.35">
      <c r="AH2139" s="16" t="str">
        <f>IF(AND(B2139="Premier League",E2139="Live"),_xlfn.XLOOKUP(_xlfn.TEXTJOIN(" vs ",,C2139:D2139),Calendar!G:G,Calendar!B:B),IF(AND(B2139="Premier League",E2139="Highlights"),_xlfn.XLOOKUP(H2139,Calendar!O:O,Calendar!N:N,,-1),""))</f>
        <v/>
      </c>
    </row>
    <row r="2140" spans="34:34" hidden="1" x14ac:dyDescent="0.35">
      <c r="AH2140" s="16" t="str">
        <f>IF(AND(B2140="Premier League",E2140="Live"),_xlfn.XLOOKUP(_xlfn.TEXTJOIN(" vs ",,C2140:D2140),Calendar!G:G,Calendar!B:B),IF(AND(B2140="Premier League",E2140="Highlights"),_xlfn.XLOOKUP(H2140,Calendar!O:O,Calendar!N:N,,-1),""))</f>
        <v/>
      </c>
    </row>
    <row r="2141" spans="34:34" hidden="1" x14ac:dyDescent="0.35">
      <c r="AH2141" s="16" t="str">
        <f>IF(AND(B2141="Premier League",E2141="Live"),_xlfn.XLOOKUP(_xlfn.TEXTJOIN(" vs ",,C2141:D2141),Calendar!G:G,Calendar!B:B),IF(AND(B2141="Premier League",E2141="Highlights"),_xlfn.XLOOKUP(H2141,Calendar!O:O,Calendar!N:N,,-1),""))</f>
        <v/>
      </c>
    </row>
    <row r="2142" spans="34:34" hidden="1" x14ac:dyDescent="0.35">
      <c r="AH2142" s="16" t="str">
        <f>IF(AND(B2142="Premier League",E2142="Live"),_xlfn.XLOOKUP(_xlfn.TEXTJOIN(" vs ",,C2142:D2142),Calendar!G:G,Calendar!B:B),IF(AND(B2142="Premier League",E2142="Highlights"),_xlfn.XLOOKUP(H2142,Calendar!O:O,Calendar!N:N,,-1),""))</f>
        <v/>
      </c>
    </row>
    <row r="2143" spans="34:34" hidden="1" x14ac:dyDescent="0.35">
      <c r="AH2143" s="16" t="str">
        <f>IF(AND(B2143="Premier League",E2143="Live"),_xlfn.XLOOKUP(_xlfn.TEXTJOIN(" vs ",,C2143:D2143),Calendar!G:G,Calendar!B:B),IF(AND(B2143="Premier League",E2143="Highlights"),_xlfn.XLOOKUP(H2143,Calendar!O:O,Calendar!N:N,,-1),""))</f>
        <v/>
      </c>
    </row>
    <row r="2144" spans="34:34" hidden="1" x14ac:dyDescent="0.35">
      <c r="AH2144" s="16" t="str">
        <f>IF(AND(B2144="Premier League",E2144="Live"),_xlfn.XLOOKUP(_xlfn.TEXTJOIN(" vs ",,C2144:D2144),Calendar!G:G,Calendar!B:B),IF(AND(B2144="Premier League",E2144="Highlights"),_xlfn.XLOOKUP(H2144,Calendar!O:O,Calendar!N:N,,-1),""))</f>
        <v/>
      </c>
    </row>
    <row r="2145" spans="34:34" hidden="1" x14ac:dyDescent="0.35">
      <c r="AH2145" s="16" t="str">
        <f>IF(AND(B2145="Premier League",E2145="Live"),_xlfn.XLOOKUP(_xlfn.TEXTJOIN(" vs ",,C2145:D2145),Calendar!G:G,Calendar!B:B),IF(AND(B2145="Premier League",E2145="Highlights"),_xlfn.XLOOKUP(H2145,Calendar!O:O,Calendar!N:N,,-1),""))</f>
        <v/>
      </c>
    </row>
    <row r="2146" spans="34:34" hidden="1" x14ac:dyDescent="0.35">
      <c r="AH2146" s="16" t="str">
        <f>IF(AND(B2146="Premier League",E2146="Live"),_xlfn.XLOOKUP(_xlfn.TEXTJOIN(" vs ",,C2146:D2146),Calendar!G:G,Calendar!B:B),IF(AND(B2146="Premier League",E2146="Highlights"),_xlfn.XLOOKUP(H2146,Calendar!O:O,Calendar!N:N,,-1),""))</f>
        <v/>
      </c>
    </row>
    <row r="2147" spans="34:34" hidden="1" x14ac:dyDescent="0.35">
      <c r="AH2147" s="16" t="str">
        <f>IF(AND(B2147="Premier League",E2147="Live"),_xlfn.XLOOKUP(_xlfn.TEXTJOIN(" vs ",,C2147:D2147),Calendar!G:G,Calendar!B:B),IF(AND(B2147="Premier League",E2147="Highlights"),_xlfn.XLOOKUP(H2147,Calendar!O:O,Calendar!N:N,,-1),""))</f>
        <v/>
      </c>
    </row>
    <row r="2148" spans="34:34" hidden="1" x14ac:dyDescent="0.35">
      <c r="AH2148" s="16" t="str">
        <f>IF(AND(B2148="Premier League",E2148="Live"),_xlfn.XLOOKUP(_xlfn.TEXTJOIN(" vs ",,C2148:D2148),Calendar!G:G,Calendar!B:B),IF(AND(B2148="Premier League",E2148="Highlights"),_xlfn.XLOOKUP(H2148,Calendar!O:O,Calendar!N:N,,-1),""))</f>
        <v/>
      </c>
    </row>
    <row r="2149" spans="34:34" hidden="1" x14ac:dyDescent="0.35">
      <c r="AH2149" s="16" t="str">
        <f>IF(AND(B2149="Premier League",E2149="Live"),_xlfn.XLOOKUP(_xlfn.TEXTJOIN(" vs ",,C2149:D2149),Calendar!G:G,Calendar!B:B),IF(AND(B2149="Premier League",E2149="Highlights"),_xlfn.XLOOKUP(H2149,Calendar!O:O,Calendar!N:N,,-1),""))</f>
        <v/>
      </c>
    </row>
    <row r="2150" spans="34:34" hidden="1" x14ac:dyDescent="0.35">
      <c r="AH2150" s="16" t="str">
        <f>IF(AND(B2150="Premier League",E2150="Live"),_xlfn.XLOOKUP(_xlfn.TEXTJOIN(" vs ",,C2150:D2150),Calendar!G:G,Calendar!B:B),IF(AND(B2150="Premier League",E2150="Highlights"),_xlfn.XLOOKUP(H2150,Calendar!O:O,Calendar!N:N,,-1),""))</f>
        <v/>
      </c>
    </row>
    <row r="2151" spans="34:34" hidden="1" x14ac:dyDescent="0.35">
      <c r="AH2151" s="16" t="str">
        <f>IF(AND(B2151="Premier League",E2151="Live"),_xlfn.XLOOKUP(_xlfn.TEXTJOIN(" vs ",,C2151:D2151),Calendar!G:G,Calendar!B:B),IF(AND(B2151="Premier League",E2151="Highlights"),_xlfn.XLOOKUP(H2151,Calendar!O:O,Calendar!N:N,,-1),""))</f>
        <v/>
      </c>
    </row>
    <row r="2152" spans="34:34" hidden="1" x14ac:dyDescent="0.35">
      <c r="AH2152" s="16" t="str">
        <f>IF(AND(B2152="Premier League",E2152="Live"),_xlfn.XLOOKUP(_xlfn.TEXTJOIN(" vs ",,C2152:D2152),Calendar!G:G,Calendar!B:B),IF(AND(B2152="Premier League",E2152="Highlights"),_xlfn.XLOOKUP(H2152,Calendar!O:O,Calendar!N:N,,-1),""))</f>
        <v/>
      </c>
    </row>
    <row r="2153" spans="34:34" hidden="1" x14ac:dyDescent="0.35">
      <c r="AH2153" s="16" t="str">
        <f>IF(AND(B2153="Premier League",E2153="Live"),_xlfn.XLOOKUP(_xlfn.TEXTJOIN(" vs ",,C2153:D2153),Calendar!G:G,Calendar!B:B),IF(AND(B2153="Premier League",E2153="Highlights"),_xlfn.XLOOKUP(H2153,Calendar!O:O,Calendar!N:N,,-1),""))</f>
        <v/>
      </c>
    </row>
    <row r="2154" spans="34:34" hidden="1" x14ac:dyDescent="0.35">
      <c r="AH2154" s="16" t="str">
        <f>IF(AND(B2154="Premier League",E2154="Live"),_xlfn.XLOOKUP(_xlfn.TEXTJOIN(" vs ",,C2154:D2154),Calendar!G:G,Calendar!B:B),IF(AND(B2154="Premier League",E2154="Highlights"),_xlfn.XLOOKUP(H2154,Calendar!O:O,Calendar!N:N,,-1),""))</f>
        <v/>
      </c>
    </row>
    <row r="2155" spans="34:34" hidden="1" x14ac:dyDescent="0.35">
      <c r="AH2155" s="16" t="str">
        <f>IF(AND(B2155="Premier League",E2155="Live"),_xlfn.XLOOKUP(_xlfn.TEXTJOIN(" vs ",,C2155:D2155),Calendar!G:G,Calendar!B:B),IF(AND(B2155="Premier League",E2155="Highlights"),_xlfn.XLOOKUP(H2155,Calendar!O:O,Calendar!N:N,,-1),""))</f>
        <v/>
      </c>
    </row>
    <row r="2156" spans="34:34" hidden="1" x14ac:dyDescent="0.35">
      <c r="AH2156" s="16" t="str">
        <f>IF(AND(B2156="Premier League",E2156="Live"),_xlfn.XLOOKUP(_xlfn.TEXTJOIN(" vs ",,C2156:D2156),Calendar!G:G,Calendar!B:B),IF(AND(B2156="Premier League",E2156="Highlights"),_xlfn.XLOOKUP(H2156,Calendar!O:O,Calendar!N:N,,-1),""))</f>
        <v/>
      </c>
    </row>
    <row r="2157" spans="34:34" hidden="1" x14ac:dyDescent="0.35">
      <c r="AH2157" s="16" t="str">
        <f>IF(AND(B2157="Premier League",E2157="Live"),_xlfn.XLOOKUP(_xlfn.TEXTJOIN(" vs ",,C2157:D2157),Calendar!G:G,Calendar!B:B),IF(AND(B2157="Premier League",E2157="Highlights"),_xlfn.XLOOKUP(H2157,Calendar!O:O,Calendar!N:N,,-1),""))</f>
        <v/>
      </c>
    </row>
    <row r="2158" spans="34:34" hidden="1" x14ac:dyDescent="0.35">
      <c r="AH2158" s="16" t="str">
        <f>IF(AND(B2158="Premier League",E2158="Live"),_xlfn.XLOOKUP(_xlfn.TEXTJOIN(" vs ",,C2158:D2158),Calendar!G:G,Calendar!B:B),IF(AND(B2158="Premier League",E2158="Highlights"),_xlfn.XLOOKUP(H2158,Calendar!O:O,Calendar!N:N,,-1),""))</f>
        <v/>
      </c>
    </row>
    <row r="2159" spans="34:34" hidden="1" x14ac:dyDescent="0.35">
      <c r="AH2159" s="16" t="str">
        <f>IF(AND(B2159="Premier League",E2159="Live"),_xlfn.XLOOKUP(_xlfn.TEXTJOIN(" vs ",,C2159:D2159),Calendar!G:G,Calendar!B:B),IF(AND(B2159="Premier League",E2159="Highlights"),_xlfn.XLOOKUP(H2159,Calendar!O:O,Calendar!N:N,,-1),""))</f>
        <v/>
      </c>
    </row>
    <row r="2160" spans="34:34" hidden="1" x14ac:dyDescent="0.35">
      <c r="AH2160" s="16" t="str">
        <f>IF(AND(B2160="Premier League",E2160="Live"),_xlfn.XLOOKUP(_xlfn.TEXTJOIN(" vs ",,C2160:D2160),Calendar!G:G,Calendar!B:B),IF(AND(B2160="Premier League",E2160="Highlights"),_xlfn.XLOOKUP(H2160,Calendar!O:O,Calendar!N:N,,-1),""))</f>
        <v/>
      </c>
    </row>
    <row r="2161" spans="34:34" hidden="1" x14ac:dyDescent="0.35">
      <c r="AH2161" s="16" t="str">
        <f>IF(AND(B2161="Premier League",E2161="Live"),_xlfn.XLOOKUP(_xlfn.TEXTJOIN(" vs ",,C2161:D2161),Calendar!G:G,Calendar!B:B),IF(AND(B2161="Premier League",E2161="Highlights"),_xlfn.XLOOKUP(H2161,Calendar!O:O,Calendar!N:N,,-1),""))</f>
        <v/>
      </c>
    </row>
    <row r="2162" spans="34:34" hidden="1" x14ac:dyDescent="0.35">
      <c r="AH2162" s="16" t="str">
        <f>IF(AND(B2162="Premier League",E2162="Live"),_xlfn.XLOOKUP(_xlfn.TEXTJOIN(" vs ",,C2162:D2162),Calendar!G:G,Calendar!B:B),IF(AND(B2162="Premier League",E2162="Highlights"),_xlfn.XLOOKUP(H2162,Calendar!O:O,Calendar!N:N,,-1),""))</f>
        <v/>
      </c>
    </row>
    <row r="2163" spans="34:34" hidden="1" x14ac:dyDescent="0.35">
      <c r="AH2163" s="16" t="str">
        <f>IF(AND(B2163="Premier League",E2163="Live"),_xlfn.XLOOKUP(_xlfn.TEXTJOIN(" vs ",,C2163:D2163),Calendar!G:G,Calendar!B:B),IF(AND(B2163="Premier League",E2163="Highlights"),_xlfn.XLOOKUP(H2163,Calendar!O:O,Calendar!N:N,,-1),""))</f>
        <v/>
      </c>
    </row>
    <row r="2164" spans="34:34" hidden="1" x14ac:dyDescent="0.35">
      <c r="AH2164" s="16" t="str">
        <f>IF(AND(B2164="Premier League",E2164="Live"),_xlfn.XLOOKUP(_xlfn.TEXTJOIN(" vs ",,C2164:D2164),Calendar!G:G,Calendar!B:B),IF(AND(B2164="Premier League",E2164="Highlights"),_xlfn.XLOOKUP(H2164,Calendar!O:O,Calendar!N:N,,-1),""))</f>
        <v/>
      </c>
    </row>
    <row r="2165" spans="34:34" hidden="1" x14ac:dyDescent="0.35">
      <c r="AH2165" s="16" t="str">
        <f>IF(AND(B2165="Premier League",E2165="Live"),_xlfn.XLOOKUP(_xlfn.TEXTJOIN(" vs ",,C2165:D2165),Calendar!G:G,Calendar!B:B),IF(AND(B2165="Premier League",E2165="Highlights"),_xlfn.XLOOKUP(H2165,Calendar!O:O,Calendar!N:N,,-1),""))</f>
        <v/>
      </c>
    </row>
    <row r="2166" spans="34:34" hidden="1" x14ac:dyDescent="0.35">
      <c r="AH2166" s="16" t="str">
        <f>IF(AND(B2166="Premier League",E2166="Live"),_xlfn.XLOOKUP(_xlfn.TEXTJOIN(" vs ",,C2166:D2166),Calendar!G:G,Calendar!B:B),IF(AND(B2166="Premier League",E2166="Highlights"),_xlfn.XLOOKUP(H2166,Calendar!O:O,Calendar!N:N,,-1),""))</f>
        <v/>
      </c>
    </row>
    <row r="2167" spans="34:34" hidden="1" x14ac:dyDescent="0.35">
      <c r="AH2167" s="16" t="str">
        <f>IF(AND(B2167="Premier League",E2167="Live"),_xlfn.XLOOKUP(_xlfn.TEXTJOIN(" vs ",,C2167:D2167),Calendar!G:G,Calendar!B:B),IF(AND(B2167="Premier League",E2167="Highlights"),_xlfn.XLOOKUP(H2167,Calendar!O:O,Calendar!N:N,,-1),""))</f>
        <v/>
      </c>
    </row>
    <row r="2168" spans="34:34" hidden="1" x14ac:dyDescent="0.35">
      <c r="AH2168" s="16" t="str">
        <f>IF(AND(B2168="Premier League",E2168="Live"),_xlfn.XLOOKUP(_xlfn.TEXTJOIN(" vs ",,C2168:D2168),Calendar!G:G,Calendar!B:B),IF(AND(B2168="Premier League",E2168="Highlights"),_xlfn.XLOOKUP(H2168,Calendar!O:O,Calendar!N:N,,-1),""))</f>
        <v/>
      </c>
    </row>
    <row r="2169" spans="34:34" hidden="1" x14ac:dyDescent="0.35">
      <c r="AH2169" s="16" t="str">
        <f>IF(AND(B2169="Premier League",E2169="Live"),_xlfn.XLOOKUP(_xlfn.TEXTJOIN(" vs ",,C2169:D2169),Calendar!G:G,Calendar!B:B),IF(AND(B2169="Premier League",E2169="Highlights"),_xlfn.XLOOKUP(H2169,Calendar!O:O,Calendar!N:N,,-1),""))</f>
        <v/>
      </c>
    </row>
    <row r="2170" spans="34:34" hidden="1" x14ac:dyDescent="0.35">
      <c r="AH2170" s="16" t="str">
        <f>IF(AND(B2170="Premier League",E2170="Live"),_xlfn.XLOOKUP(_xlfn.TEXTJOIN(" vs ",,C2170:D2170),Calendar!G:G,Calendar!B:B),IF(AND(B2170="Premier League",E2170="Highlights"),_xlfn.XLOOKUP(H2170,Calendar!O:O,Calendar!N:N,,-1),""))</f>
        <v/>
      </c>
    </row>
    <row r="2171" spans="34:34" hidden="1" x14ac:dyDescent="0.35">
      <c r="AH2171" s="16" t="str">
        <f>IF(AND(B2171="Premier League",E2171="Live"),_xlfn.XLOOKUP(_xlfn.TEXTJOIN(" vs ",,C2171:D2171),Calendar!G:G,Calendar!B:B),IF(AND(B2171="Premier League",E2171="Highlights"),_xlfn.XLOOKUP(H2171,Calendar!O:O,Calendar!N:N,,-1),""))</f>
        <v/>
      </c>
    </row>
    <row r="2172" spans="34:34" hidden="1" x14ac:dyDescent="0.35">
      <c r="AH2172" s="16" t="str">
        <f>IF(AND(B2172="Premier League",E2172="Live"),_xlfn.XLOOKUP(_xlfn.TEXTJOIN(" vs ",,C2172:D2172),Calendar!G:G,Calendar!B:B),IF(AND(B2172="Premier League",E2172="Highlights"),_xlfn.XLOOKUP(H2172,Calendar!O:O,Calendar!N:N,,-1),""))</f>
        <v/>
      </c>
    </row>
    <row r="2173" spans="34:34" hidden="1" x14ac:dyDescent="0.35">
      <c r="AH2173" s="16" t="str">
        <f>IF(AND(B2173="Premier League",E2173="Live"),_xlfn.XLOOKUP(_xlfn.TEXTJOIN(" vs ",,C2173:D2173),Calendar!G:G,Calendar!B:B),IF(AND(B2173="Premier League",E2173="Highlights"),_xlfn.XLOOKUP(H2173,Calendar!O:O,Calendar!N:N,,-1),""))</f>
        <v/>
      </c>
    </row>
    <row r="2174" spans="34:34" hidden="1" x14ac:dyDescent="0.35">
      <c r="AH2174" s="16" t="str">
        <f>IF(AND(B2174="Premier League",E2174="Live"),_xlfn.XLOOKUP(_xlfn.TEXTJOIN(" vs ",,C2174:D2174),Calendar!G:G,Calendar!B:B),IF(AND(B2174="Premier League",E2174="Highlights"),_xlfn.XLOOKUP(H2174,Calendar!O:O,Calendar!N:N,,-1),""))</f>
        <v/>
      </c>
    </row>
    <row r="2175" spans="34:34" hidden="1" x14ac:dyDescent="0.35">
      <c r="AH2175" s="16" t="str">
        <f>IF(AND(B2175="Premier League",E2175="Live"),_xlfn.XLOOKUP(_xlfn.TEXTJOIN(" vs ",,C2175:D2175),Calendar!G:G,Calendar!B:B),IF(AND(B2175="Premier League",E2175="Highlights"),_xlfn.XLOOKUP(H2175,Calendar!O:O,Calendar!N:N,,-1),""))</f>
        <v/>
      </c>
    </row>
    <row r="2176" spans="34:34" hidden="1" x14ac:dyDescent="0.35">
      <c r="AH2176" s="16" t="str">
        <f>IF(AND(B2176="Premier League",E2176="Live"),_xlfn.XLOOKUP(_xlfn.TEXTJOIN(" vs ",,C2176:D2176),Calendar!G:G,Calendar!B:B),IF(AND(B2176="Premier League",E2176="Highlights"),_xlfn.XLOOKUP(H2176,Calendar!O:O,Calendar!N:N,,-1),""))</f>
        <v/>
      </c>
    </row>
    <row r="2177" spans="34:34" hidden="1" x14ac:dyDescent="0.35">
      <c r="AH2177" s="16" t="str">
        <f>IF(AND(B2177="Premier League",E2177="Live"),_xlfn.XLOOKUP(_xlfn.TEXTJOIN(" vs ",,C2177:D2177),Calendar!G:G,Calendar!B:B),IF(AND(B2177="Premier League",E2177="Highlights"),_xlfn.XLOOKUP(H2177,Calendar!O:O,Calendar!N:N,,-1),""))</f>
        <v/>
      </c>
    </row>
    <row r="2178" spans="34:34" hidden="1" x14ac:dyDescent="0.35">
      <c r="AH2178" s="16" t="str">
        <f>IF(AND(B2178="Premier League",E2178="Live"),_xlfn.XLOOKUP(_xlfn.TEXTJOIN(" vs ",,C2178:D2178),Calendar!G:G,Calendar!B:B),IF(AND(B2178="Premier League",E2178="Highlights"),_xlfn.XLOOKUP(H2178,Calendar!O:O,Calendar!N:N,,-1),""))</f>
        <v/>
      </c>
    </row>
    <row r="2179" spans="34:34" hidden="1" x14ac:dyDescent="0.35">
      <c r="AH2179" s="16" t="str">
        <f>IF(AND(B2179="Premier League",E2179="Live"),_xlfn.XLOOKUP(_xlfn.TEXTJOIN(" vs ",,C2179:D2179),Calendar!G:G,Calendar!B:B),IF(AND(B2179="Premier League",E2179="Highlights"),_xlfn.XLOOKUP(H2179,Calendar!O:O,Calendar!N:N,,-1),""))</f>
        <v/>
      </c>
    </row>
    <row r="2180" spans="34:34" hidden="1" x14ac:dyDescent="0.35">
      <c r="AH2180" s="16" t="str">
        <f>IF(AND(B2180="Premier League",E2180="Live"),_xlfn.XLOOKUP(_xlfn.TEXTJOIN(" vs ",,C2180:D2180),Calendar!G:G,Calendar!B:B),IF(AND(B2180="Premier League",E2180="Highlights"),_xlfn.XLOOKUP(H2180,Calendar!O:O,Calendar!N:N,,-1),""))</f>
        <v/>
      </c>
    </row>
    <row r="2181" spans="34:34" hidden="1" x14ac:dyDescent="0.35">
      <c r="AH2181" s="16" t="str">
        <f>IF(AND(B2181="Premier League",E2181="Live"),_xlfn.XLOOKUP(_xlfn.TEXTJOIN(" vs ",,C2181:D2181),Calendar!G:G,Calendar!B:B),IF(AND(B2181="Premier League",E2181="Highlights"),_xlfn.XLOOKUP(H2181,Calendar!O:O,Calendar!N:N,,-1),""))</f>
        <v/>
      </c>
    </row>
    <row r="2182" spans="34:34" hidden="1" x14ac:dyDescent="0.35">
      <c r="AH2182" s="16" t="str">
        <f>IF(AND(B2182="Premier League",E2182="Live"),_xlfn.XLOOKUP(_xlfn.TEXTJOIN(" vs ",,C2182:D2182),Calendar!G:G,Calendar!B:B),IF(AND(B2182="Premier League",E2182="Highlights"),_xlfn.XLOOKUP(H2182,Calendar!O:O,Calendar!N:N,,-1),""))</f>
        <v/>
      </c>
    </row>
    <row r="2183" spans="34:34" hidden="1" x14ac:dyDescent="0.35">
      <c r="AH2183" s="16" t="str">
        <f>IF(AND(B2183="Premier League",E2183="Live"),_xlfn.XLOOKUP(_xlfn.TEXTJOIN(" vs ",,C2183:D2183),Calendar!G:G,Calendar!B:B),IF(AND(B2183="Premier League",E2183="Highlights"),_xlfn.XLOOKUP(H2183,Calendar!O:O,Calendar!N:N,,-1),""))</f>
        <v/>
      </c>
    </row>
    <row r="2184" spans="34:34" hidden="1" x14ac:dyDescent="0.35">
      <c r="AH2184" s="16" t="str">
        <f>IF(AND(B2184="Premier League",E2184="Live"),_xlfn.XLOOKUP(_xlfn.TEXTJOIN(" vs ",,C2184:D2184),Calendar!G:G,Calendar!B:B),IF(AND(B2184="Premier League",E2184="Highlights"),_xlfn.XLOOKUP(H2184,Calendar!O:O,Calendar!N:N,,-1),""))</f>
        <v/>
      </c>
    </row>
    <row r="2185" spans="34:34" hidden="1" x14ac:dyDescent="0.35">
      <c r="AH2185" s="16" t="str">
        <f>IF(AND(B2185="Premier League",E2185="Live"),_xlfn.XLOOKUP(_xlfn.TEXTJOIN(" vs ",,C2185:D2185),Calendar!G:G,Calendar!B:B),IF(AND(B2185="Premier League",E2185="Highlights"),_xlfn.XLOOKUP(H2185,Calendar!O:O,Calendar!N:N,,-1),""))</f>
        <v/>
      </c>
    </row>
    <row r="2186" spans="34:34" hidden="1" x14ac:dyDescent="0.35">
      <c r="AH2186" s="16" t="str">
        <f>IF(AND(B2186="Premier League",E2186="Live"),_xlfn.XLOOKUP(_xlfn.TEXTJOIN(" vs ",,C2186:D2186),Calendar!G:G,Calendar!B:B),IF(AND(B2186="Premier League",E2186="Highlights"),_xlfn.XLOOKUP(H2186,Calendar!O:O,Calendar!N:N,,-1),""))</f>
        <v/>
      </c>
    </row>
    <row r="2187" spans="34:34" hidden="1" x14ac:dyDescent="0.35">
      <c r="AH2187" s="16" t="str">
        <f>IF(AND(B2187="Premier League",E2187="Live"),_xlfn.XLOOKUP(_xlfn.TEXTJOIN(" vs ",,C2187:D2187),Calendar!G:G,Calendar!B:B),IF(AND(B2187="Premier League",E2187="Highlights"),_xlfn.XLOOKUP(H2187,Calendar!O:O,Calendar!N:N,,-1),""))</f>
        <v/>
      </c>
    </row>
    <row r="2188" spans="34:34" hidden="1" x14ac:dyDescent="0.35">
      <c r="AH2188" s="16" t="str">
        <f>IF(AND(B2188="Premier League",E2188="Live"),_xlfn.XLOOKUP(_xlfn.TEXTJOIN(" vs ",,C2188:D2188),Calendar!G:G,Calendar!B:B),IF(AND(B2188="Premier League",E2188="Highlights"),_xlfn.XLOOKUP(H2188,Calendar!O:O,Calendar!N:N,,-1),""))</f>
        <v/>
      </c>
    </row>
    <row r="2189" spans="34:34" hidden="1" x14ac:dyDescent="0.35">
      <c r="AH2189" s="16" t="str">
        <f>IF(AND(B2189="Premier League",E2189="Live"),_xlfn.XLOOKUP(_xlfn.TEXTJOIN(" vs ",,C2189:D2189),Calendar!G:G,Calendar!B:B),IF(AND(B2189="Premier League",E2189="Highlights"),_xlfn.XLOOKUP(H2189,Calendar!O:O,Calendar!N:N,,-1),""))</f>
        <v/>
      </c>
    </row>
    <row r="2190" spans="34:34" hidden="1" x14ac:dyDescent="0.35">
      <c r="AH2190" s="16" t="str">
        <f>IF(AND(B2190="Premier League",E2190="Live"),_xlfn.XLOOKUP(_xlfn.TEXTJOIN(" vs ",,C2190:D2190),Calendar!G:G,Calendar!B:B),IF(AND(B2190="Premier League",E2190="Highlights"),_xlfn.XLOOKUP(H2190,Calendar!O:O,Calendar!N:N,,-1),""))</f>
        <v/>
      </c>
    </row>
    <row r="2191" spans="34:34" hidden="1" x14ac:dyDescent="0.35">
      <c r="AH2191" s="16" t="str">
        <f>IF(AND(B2191="Premier League",E2191="Live"),_xlfn.XLOOKUP(_xlfn.TEXTJOIN(" vs ",,C2191:D2191),Calendar!G:G,Calendar!B:B),IF(AND(B2191="Premier League",E2191="Highlights"),_xlfn.XLOOKUP(H2191,Calendar!O:O,Calendar!N:N,,-1),""))</f>
        <v/>
      </c>
    </row>
    <row r="2192" spans="34:34" hidden="1" x14ac:dyDescent="0.35">
      <c r="AH2192" s="16" t="str">
        <f>IF(AND(B2192="Premier League",E2192="Live"),_xlfn.XLOOKUP(_xlfn.TEXTJOIN(" vs ",,C2192:D2192),Calendar!G:G,Calendar!B:B),IF(AND(B2192="Premier League",E2192="Highlights"),_xlfn.XLOOKUP(H2192,Calendar!O:O,Calendar!N:N,,-1),""))</f>
        <v/>
      </c>
    </row>
    <row r="2193" spans="34:34" hidden="1" x14ac:dyDescent="0.35">
      <c r="AH2193" s="16" t="str">
        <f>IF(AND(B2193="Premier League",E2193="Live"),_xlfn.XLOOKUP(_xlfn.TEXTJOIN(" vs ",,C2193:D2193),Calendar!G:G,Calendar!B:B),IF(AND(B2193="Premier League",E2193="Highlights"),_xlfn.XLOOKUP(H2193,Calendar!O:O,Calendar!N:N,,-1),""))</f>
        <v/>
      </c>
    </row>
    <row r="2194" spans="34:34" hidden="1" x14ac:dyDescent="0.35">
      <c r="AH2194" s="16" t="str">
        <f>IF(AND(B2194="Premier League",E2194="Live"),_xlfn.XLOOKUP(_xlfn.TEXTJOIN(" vs ",,C2194:D2194),Calendar!G:G,Calendar!B:B),IF(AND(B2194="Premier League",E2194="Highlights"),_xlfn.XLOOKUP(H2194,Calendar!O:O,Calendar!N:N,,-1),""))</f>
        <v/>
      </c>
    </row>
    <row r="2195" spans="34:34" hidden="1" x14ac:dyDescent="0.35">
      <c r="AH2195" s="16" t="str">
        <f>IF(AND(B2195="Premier League",E2195="Live"),_xlfn.XLOOKUP(_xlfn.TEXTJOIN(" vs ",,C2195:D2195),Calendar!G:G,Calendar!B:B),IF(AND(B2195="Premier League",E2195="Highlights"),_xlfn.XLOOKUP(H2195,Calendar!O:O,Calendar!N:N,,-1),""))</f>
        <v/>
      </c>
    </row>
    <row r="2196" spans="34:34" hidden="1" x14ac:dyDescent="0.35">
      <c r="AH2196" s="16" t="str">
        <f>IF(AND(B2196="Premier League",E2196="Live"),_xlfn.XLOOKUP(_xlfn.TEXTJOIN(" vs ",,C2196:D2196),Calendar!G:G,Calendar!B:B),IF(AND(B2196="Premier League",E2196="Highlights"),_xlfn.XLOOKUP(H2196,Calendar!O:O,Calendar!N:N,,-1),""))</f>
        <v/>
      </c>
    </row>
    <row r="2197" spans="34:34" hidden="1" x14ac:dyDescent="0.35">
      <c r="AH2197" s="16" t="str">
        <f>IF(AND(B2197="Premier League",E2197="Live"),_xlfn.XLOOKUP(_xlfn.TEXTJOIN(" vs ",,C2197:D2197),Calendar!G:G,Calendar!B:B),IF(AND(B2197="Premier League",E2197="Highlights"),_xlfn.XLOOKUP(H2197,Calendar!O:O,Calendar!N:N,,-1),""))</f>
        <v/>
      </c>
    </row>
    <row r="2198" spans="34:34" hidden="1" x14ac:dyDescent="0.35">
      <c r="AH2198" s="16" t="str">
        <f>IF(AND(B2198="Premier League",E2198="Live"),_xlfn.XLOOKUP(_xlfn.TEXTJOIN(" vs ",,C2198:D2198),Calendar!G:G,Calendar!B:B),IF(AND(B2198="Premier League",E2198="Highlights"),_xlfn.XLOOKUP(H2198,Calendar!O:O,Calendar!N:N,,-1),""))</f>
        <v/>
      </c>
    </row>
    <row r="2199" spans="34:34" hidden="1" x14ac:dyDescent="0.35">
      <c r="AH2199" s="16" t="str">
        <f>IF(AND(B2199="Premier League",E2199="Live"),_xlfn.XLOOKUP(_xlfn.TEXTJOIN(" vs ",,C2199:D2199),Calendar!G:G,Calendar!B:B),IF(AND(B2199="Premier League",E2199="Highlights"),_xlfn.XLOOKUP(H2199,Calendar!O:O,Calendar!N:N,,-1),""))</f>
        <v/>
      </c>
    </row>
    <row r="2200" spans="34:34" hidden="1" x14ac:dyDescent="0.35">
      <c r="AH2200" s="16" t="str">
        <f>IF(AND(B2200="Premier League",E2200="Live"),_xlfn.XLOOKUP(_xlfn.TEXTJOIN(" vs ",,C2200:D2200),Calendar!G:G,Calendar!B:B),IF(AND(B2200="Premier League",E2200="Highlights"),_xlfn.XLOOKUP(H2200,Calendar!O:O,Calendar!N:N,,-1),""))</f>
        <v/>
      </c>
    </row>
    <row r="2201" spans="34:34" hidden="1" x14ac:dyDescent="0.35">
      <c r="AH2201" s="16" t="str">
        <f>IF(AND(B2201="Premier League",E2201="Live"),_xlfn.XLOOKUP(_xlfn.TEXTJOIN(" vs ",,C2201:D2201),Calendar!G:G,Calendar!B:B),IF(AND(B2201="Premier League",E2201="Highlights"),_xlfn.XLOOKUP(H2201,Calendar!O:O,Calendar!N:N,,-1),""))</f>
        <v/>
      </c>
    </row>
    <row r="2202" spans="34:34" hidden="1" x14ac:dyDescent="0.35">
      <c r="AH2202" s="16" t="str">
        <f>IF(AND(B2202="Premier League",E2202="Live"),_xlfn.XLOOKUP(_xlfn.TEXTJOIN(" vs ",,C2202:D2202),Calendar!G:G,Calendar!B:B),IF(AND(B2202="Premier League",E2202="Highlights"),_xlfn.XLOOKUP(H2202,Calendar!O:O,Calendar!N:N,,-1),""))</f>
        <v/>
      </c>
    </row>
    <row r="2203" spans="34:34" hidden="1" x14ac:dyDescent="0.35">
      <c r="AH2203" s="16" t="str">
        <f>IF(AND(B2203="Premier League",E2203="Live"),_xlfn.XLOOKUP(_xlfn.TEXTJOIN(" vs ",,C2203:D2203),Calendar!G:G,Calendar!B:B),IF(AND(B2203="Premier League",E2203="Highlights"),_xlfn.XLOOKUP(H2203,Calendar!O:O,Calendar!N:N,,-1),""))</f>
        <v/>
      </c>
    </row>
    <row r="2204" spans="34:34" hidden="1" x14ac:dyDescent="0.35">
      <c r="AH2204" s="16" t="str">
        <f>IF(AND(B2204="Premier League",E2204="Live"),_xlfn.XLOOKUP(_xlfn.TEXTJOIN(" vs ",,C2204:D2204),Calendar!G:G,Calendar!B:B),IF(AND(B2204="Premier League",E2204="Highlights"),_xlfn.XLOOKUP(H2204,Calendar!O:O,Calendar!N:N,,-1),""))</f>
        <v/>
      </c>
    </row>
    <row r="2205" spans="34:34" hidden="1" x14ac:dyDescent="0.35">
      <c r="AH2205" s="16" t="str">
        <f>IF(AND(B2205="Premier League",E2205="Live"),_xlfn.XLOOKUP(_xlfn.TEXTJOIN(" vs ",,C2205:D2205),Calendar!G:G,Calendar!B:B),IF(AND(B2205="Premier League",E2205="Highlights"),_xlfn.XLOOKUP(H2205,Calendar!O:O,Calendar!N:N,,-1),""))</f>
        <v/>
      </c>
    </row>
    <row r="2206" spans="34:34" hidden="1" x14ac:dyDescent="0.35">
      <c r="AH2206" s="16" t="str">
        <f>IF(AND(B2206="Premier League",E2206="Live"),_xlfn.XLOOKUP(_xlfn.TEXTJOIN(" vs ",,C2206:D2206),Calendar!G:G,Calendar!B:B),IF(AND(B2206="Premier League",E2206="Highlights"),_xlfn.XLOOKUP(H2206,Calendar!O:O,Calendar!N:N,,-1),""))</f>
        <v/>
      </c>
    </row>
    <row r="2207" spans="34:34" hidden="1" x14ac:dyDescent="0.35">
      <c r="AH2207" s="16" t="str">
        <f>IF(AND(B2207="Premier League",E2207="Live"),_xlfn.XLOOKUP(_xlfn.TEXTJOIN(" vs ",,C2207:D2207),Calendar!G:G,Calendar!B:B),IF(AND(B2207="Premier League",E2207="Highlights"),_xlfn.XLOOKUP(H2207,Calendar!O:O,Calendar!N:N,,-1),""))</f>
        <v/>
      </c>
    </row>
    <row r="2208" spans="34:34" hidden="1" x14ac:dyDescent="0.35">
      <c r="AH2208" s="16" t="str">
        <f>IF(AND(B2208="Premier League",E2208="Live"),_xlfn.XLOOKUP(_xlfn.TEXTJOIN(" vs ",,C2208:D2208),Calendar!G:G,Calendar!B:B),IF(AND(B2208="Premier League",E2208="Highlights"),_xlfn.XLOOKUP(H2208,Calendar!O:O,Calendar!N:N,,-1),""))</f>
        <v/>
      </c>
    </row>
    <row r="2209" spans="34:34" hidden="1" x14ac:dyDescent="0.35">
      <c r="AH2209" s="16" t="str">
        <f>IF(AND(B2209="Premier League",E2209="Live"),_xlfn.XLOOKUP(_xlfn.TEXTJOIN(" vs ",,C2209:D2209),Calendar!G:G,Calendar!B:B),IF(AND(B2209="Premier League",E2209="Highlights"),_xlfn.XLOOKUP(H2209,Calendar!O:O,Calendar!N:N,,-1),""))</f>
        <v/>
      </c>
    </row>
    <row r="2210" spans="34:34" hidden="1" x14ac:dyDescent="0.35">
      <c r="AH2210" s="16" t="str">
        <f>IF(AND(B2210="Premier League",E2210="Live"),_xlfn.XLOOKUP(_xlfn.TEXTJOIN(" vs ",,C2210:D2210),Calendar!G:G,Calendar!B:B),IF(AND(B2210="Premier League",E2210="Highlights"),_xlfn.XLOOKUP(H2210,Calendar!O:O,Calendar!N:N,,-1),""))</f>
        <v/>
      </c>
    </row>
    <row r="2211" spans="34:34" hidden="1" x14ac:dyDescent="0.35">
      <c r="AH2211" s="16" t="str">
        <f>IF(AND(B2211="Premier League",E2211="Live"),_xlfn.XLOOKUP(_xlfn.TEXTJOIN(" vs ",,C2211:D2211),Calendar!G:G,Calendar!B:B),IF(AND(B2211="Premier League",E2211="Highlights"),_xlfn.XLOOKUP(H2211,Calendar!O:O,Calendar!N:N,,-1),""))</f>
        <v/>
      </c>
    </row>
    <row r="2212" spans="34:34" hidden="1" x14ac:dyDescent="0.35">
      <c r="AH2212" s="16" t="str">
        <f>IF(AND(B2212="Premier League",E2212="Live"),_xlfn.XLOOKUP(_xlfn.TEXTJOIN(" vs ",,C2212:D2212),Calendar!G:G,Calendar!B:B),IF(AND(B2212="Premier League",E2212="Highlights"),_xlfn.XLOOKUP(H2212,Calendar!O:O,Calendar!N:N,,-1),""))</f>
        <v/>
      </c>
    </row>
    <row r="2213" spans="34:34" hidden="1" x14ac:dyDescent="0.35">
      <c r="AH2213" s="16" t="str">
        <f>IF(AND(B2213="Premier League",E2213="Live"),_xlfn.XLOOKUP(_xlfn.TEXTJOIN(" vs ",,C2213:D2213),Calendar!G:G,Calendar!B:B),IF(AND(B2213="Premier League",E2213="Highlights"),_xlfn.XLOOKUP(H2213,Calendar!O:O,Calendar!N:N,,-1),""))</f>
        <v/>
      </c>
    </row>
    <row r="2214" spans="34:34" hidden="1" x14ac:dyDescent="0.35">
      <c r="AH2214" s="16" t="str">
        <f>IF(AND(B2214="Premier League",E2214="Live"),_xlfn.XLOOKUP(_xlfn.TEXTJOIN(" vs ",,C2214:D2214),Calendar!G:G,Calendar!B:B),IF(AND(B2214="Premier League",E2214="Highlights"),_xlfn.XLOOKUP(H2214,Calendar!O:O,Calendar!N:N,,-1),""))</f>
        <v/>
      </c>
    </row>
    <row r="2215" spans="34:34" hidden="1" x14ac:dyDescent="0.35">
      <c r="AH2215" s="16" t="str">
        <f>IF(AND(B2215="Premier League",E2215="Live"),_xlfn.XLOOKUP(_xlfn.TEXTJOIN(" vs ",,C2215:D2215),Calendar!G:G,Calendar!B:B),IF(AND(B2215="Premier League",E2215="Highlights"),_xlfn.XLOOKUP(H2215,Calendar!O:O,Calendar!N:N,,-1),""))</f>
        <v/>
      </c>
    </row>
    <row r="2216" spans="34:34" hidden="1" x14ac:dyDescent="0.35">
      <c r="AH2216" s="16" t="str">
        <f>IF(AND(B2216="Premier League",E2216="Live"),_xlfn.XLOOKUP(_xlfn.TEXTJOIN(" vs ",,C2216:D2216),Calendar!G:G,Calendar!B:B),IF(AND(B2216="Premier League",E2216="Highlights"),_xlfn.XLOOKUP(H2216,Calendar!O:O,Calendar!N:N,,-1),""))</f>
        <v/>
      </c>
    </row>
    <row r="2217" spans="34:34" hidden="1" x14ac:dyDescent="0.35">
      <c r="AH2217" s="16" t="str">
        <f>IF(AND(B2217="Premier League",E2217="Live"),_xlfn.XLOOKUP(_xlfn.TEXTJOIN(" vs ",,C2217:D2217),Calendar!G:G,Calendar!B:B),IF(AND(B2217="Premier League",E2217="Highlights"),_xlfn.XLOOKUP(H2217,Calendar!O:O,Calendar!N:N,,-1),""))</f>
        <v/>
      </c>
    </row>
    <row r="2218" spans="34:34" hidden="1" x14ac:dyDescent="0.35">
      <c r="AH2218" s="16" t="str">
        <f>IF(AND(B2218="Premier League",E2218="Live"),_xlfn.XLOOKUP(_xlfn.TEXTJOIN(" vs ",,C2218:D2218),Calendar!G:G,Calendar!B:B),IF(AND(B2218="Premier League",E2218="Highlights"),_xlfn.XLOOKUP(H2218,Calendar!O:O,Calendar!N:N,,-1),""))</f>
        <v/>
      </c>
    </row>
    <row r="2219" spans="34:34" hidden="1" x14ac:dyDescent="0.35">
      <c r="AH2219" s="16" t="str">
        <f>IF(AND(B2219="Premier League",E2219="Live"),_xlfn.XLOOKUP(_xlfn.TEXTJOIN(" vs ",,C2219:D2219),Calendar!G:G,Calendar!B:B),IF(AND(B2219="Premier League",E2219="Highlights"),_xlfn.XLOOKUP(H2219,Calendar!O:O,Calendar!N:N,,-1),""))</f>
        <v/>
      </c>
    </row>
    <row r="2220" spans="34:34" hidden="1" x14ac:dyDescent="0.35">
      <c r="AH2220" s="16" t="str">
        <f>IF(AND(B2220="Premier League",E2220="Live"),_xlfn.XLOOKUP(_xlfn.TEXTJOIN(" vs ",,C2220:D2220),Calendar!G:G,Calendar!B:B),IF(AND(B2220="Premier League",E2220="Highlights"),_xlfn.XLOOKUP(H2220,Calendar!O:O,Calendar!N:N,,-1),""))</f>
        <v/>
      </c>
    </row>
    <row r="2221" spans="34:34" hidden="1" x14ac:dyDescent="0.35">
      <c r="AH2221" s="16" t="str">
        <f>IF(AND(B2221="Premier League",E2221="Live"),_xlfn.XLOOKUP(_xlfn.TEXTJOIN(" vs ",,C2221:D2221),Calendar!G:G,Calendar!B:B),IF(AND(B2221="Premier League",E2221="Highlights"),_xlfn.XLOOKUP(H2221,Calendar!O:O,Calendar!N:N,,-1),""))</f>
        <v/>
      </c>
    </row>
    <row r="2222" spans="34:34" hidden="1" x14ac:dyDescent="0.35">
      <c r="AH2222" s="16" t="str">
        <f>IF(AND(B2222="Premier League",E2222="Live"),_xlfn.XLOOKUP(_xlfn.TEXTJOIN(" vs ",,C2222:D2222),Calendar!G:G,Calendar!B:B),IF(AND(B2222="Premier League",E2222="Highlights"),_xlfn.XLOOKUP(H2222,Calendar!O:O,Calendar!N:N,,-1),""))</f>
        <v/>
      </c>
    </row>
    <row r="2223" spans="34:34" hidden="1" x14ac:dyDescent="0.35">
      <c r="AH2223" s="16" t="str">
        <f>IF(AND(B2223="Premier League",E2223="Live"),_xlfn.XLOOKUP(_xlfn.TEXTJOIN(" vs ",,C2223:D2223),Calendar!G:G,Calendar!B:B),IF(AND(B2223="Premier League",E2223="Highlights"),_xlfn.XLOOKUP(H2223,Calendar!O:O,Calendar!N:N,,-1),""))</f>
        <v/>
      </c>
    </row>
    <row r="2224" spans="34:34" hidden="1" x14ac:dyDescent="0.35">
      <c r="AH2224" s="16" t="str">
        <f>IF(AND(B2224="Premier League",E2224="Live"),_xlfn.XLOOKUP(_xlfn.TEXTJOIN(" vs ",,C2224:D2224),Calendar!G:G,Calendar!B:B),IF(AND(B2224="Premier League",E2224="Highlights"),_xlfn.XLOOKUP(H2224,Calendar!O:O,Calendar!N:N,,-1),""))</f>
        <v/>
      </c>
    </row>
    <row r="2225" spans="34:34" hidden="1" x14ac:dyDescent="0.35">
      <c r="AH2225" s="16" t="str">
        <f>IF(AND(B2225="Premier League",E2225="Live"),_xlfn.XLOOKUP(_xlfn.TEXTJOIN(" vs ",,C2225:D2225),Calendar!G:G,Calendar!B:B),IF(AND(B2225="Premier League",E2225="Highlights"),_xlfn.XLOOKUP(H2225,Calendar!O:O,Calendar!N:N,,-1),""))</f>
        <v/>
      </c>
    </row>
    <row r="2226" spans="34:34" hidden="1" x14ac:dyDescent="0.35">
      <c r="AH2226" s="16" t="str">
        <f>IF(AND(B2226="Premier League",E2226="Live"),_xlfn.XLOOKUP(_xlfn.TEXTJOIN(" vs ",,C2226:D2226),Calendar!G:G,Calendar!B:B),IF(AND(B2226="Premier League",E2226="Highlights"),_xlfn.XLOOKUP(H2226,Calendar!O:O,Calendar!N:N,,-1),""))</f>
        <v/>
      </c>
    </row>
    <row r="2227" spans="34:34" hidden="1" x14ac:dyDescent="0.35">
      <c r="AH2227" s="16" t="str">
        <f>IF(AND(B2227="Premier League",E2227="Live"),_xlfn.XLOOKUP(_xlfn.TEXTJOIN(" vs ",,C2227:D2227),Calendar!G:G,Calendar!B:B),IF(AND(B2227="Premier League",E2227="Highlights"),_xlfn.XLOOKUP(H2227,Calendar!O:O,Calendar!N:N,,-1),""))</f>
        <v/>
      </c>
    </row>
    <row r="2228" spans="34:34" hidden="1" x14ac:dyDescent="0.35">
      <c r="AH2228" s="16" t="str">
        <f>IF(AND(B2228="Premier League",E2228="Live"),_xlfn.XLOOKUP(_xlfn.TEXTJOIN(" vs ",,C2228:D2228),Calendar!G:G,Calendar!B:B),IF(AND(B2228="Premier League",E2228="Highlights"),_xlfn.XLOOKUP(H2228,Calendar!O:O,Calendar!N:N,,-1),""))</f>
        <v/>
      </c>
    </row>
    <row r="2229" spans="34:34" hidden="1" x14ac:dyDescent="0.35">
      <c r="AH2229" s="16" t="str">
        <f>IF(AND(B2229="Premier League",E2229="Live"),_xlfn.XLOOKUP(_xlfn.TEXTJOIN(" vs ",,C2229:D2229),Calendar!G:G,Calendar!B:B),IF(AND(B2229="Premier League",E2229="Highlights"),_xlfn.XLOOKUP(H2229,Calendar!O:O,Calendar!N:N,,-1),""))</f>
        <v/>
      </c>
    </row>
    <row r="2230" spans="34:34" hidden="1" x14ac:dyDescent="0.35">
      <c r="AH2230" s="16" t="str">
        <f>IF(AND(B2230="Premier League",E2230="Live"),_xlfn.XLOOKUP(_xlfn.TEXTJOIN(" vs ",,C2230:D2230),Calendar!G:G,Calendar!B:B),IF(AND(B2230="Premier League",E2230="Highlights"),_xlfn.XLOOKUP(H2230,Calendar!O:O,Calendar!N:N,,-1),""))</f>
        <v/>
      </c>
    </row>
    <row r="2231" spans="34:34" hidden="1" x14ac:dyDescent="0.35">
      <c r="AH2231" s="16" t="str">
        <f>IF(AND(B2231="Premier League",E2231="Live"),_xlfn.XLOOKUP(_xlfn.TEXTJOIN(" vs ",,C2231:D2231),Calendar!G:G,Calendar!B:B),IF(AND(B2231="Premier League",E2231="Highlights"),_xlfn.XLOOKUP(H2231,Calendar!O:O,Calendar!N:N,,-1),""))</f>
        <v/>
      </c>
    </row>
    <row r="2232" spans="34:34" hidden="1" x14ac:dyDescent="0.35">
      <c r="AH2232" s="16" t="str">
        <f>IF(AND(B2232="Premier League",E2232="Live"),_xlfn.XLOOKUP(_xlfn.TEXTJOIN(" vs ",,C2232:D2232),Calendar!G:G,Calendar!B:B),IF(AND(B2232="Premier League",E2232="Highlights"),_xlfn.XLOOKUP(H2232,Calendar!O:O,Calendar!N:N,,-1),""))</f>
        <v/>
      </c>
    </row>
    <row r="2233" spans="34:34" hidden="1" x14ac:dyDescent="0.35">
      <c r="AH2233" s="16" t="str">
        <f>IF(AND(B2233="Premier League",E2233="Live"),_xlfn.XLOOKUP(_xlfn.TEXTJOIN(" vs ",,C2233:D2233),Calendar!G:G,Calendar!B:B),IF(AND(B2233="Premier League",E2233="Highlights"),_xlfn.XLOOKUP(H2233,Calendar!O:O,Calendar!N:N,,-1),""))</f>
        <v/>
      </c>
    </row>
    <row r="2234" spans="34:34" hidden="1" x14ac:dyDescent="0.35">
      <c r="AH2234" s="16" t="str">
        <f>IF(AND(B2234="Premier League",E2234="Live"),_xlfn.XLOOKUP(_xlfn.TEXTJOIN(" vs ",,C2234:D2234),Calendar!G:G,Calendar!B:B),IF(AND(B2234="Premier League",E2234="Highlights"),_xlfn.XLOOKUP(H2234,Calendar!O:O,Calendar!N:N,,-1),""))</f>
        <v/>
      </c>
    </row>
    <row r="2235" spans="34:34" hidden="1" x14ac:dyDescent="0.35">
      <c r="AH2235" s="16" t="str">
        <f>IF(AND(B2235="Premier League",E2235="Live"),_xlfn.XLOOKUP(_xlfn.TEXTJOIN(" vs ",,C2235:D2235),Calendar!G:G,Calendar!B:B),IF(AND(B2235="Premier League",E2235="Highlights"),_xlfn.XLOOKUP(H2235,Calendar!O:O,Calendar!N:N,,-1),""))</f>
        <v/>
      </c>
    </row>
    <row r="2236" spans="34:34" hidden="1" x14ac:dyDescent="0.35">
      <c r="AH2236" s="16" t="str">
        <f>IF(AND(B2236="Premier League",E2236="Live"),_xlfn.XLOOKUP(_xlfn.TEXTJOIN(" vs ",,C2236:D2236),Calendar!G:G,Calendar!B:B),IF(AND(B2236="Premier League",E2236="Highlights"),_xlfn.XLOOKUP(H2236,Calendar!O:O,Calendar!N:N,,-1),""))</f>
        <v/>
      </c>
    </row>
    <row r="2237" spans="34:34" hidden="1" x14ac:dyDescent="0.35">
      <c r="AH2237" s="16" t="str">
        <f>IF(AND(B2237="Premier League",E2237="Live"),_xlfn.XLOOKUP(_xlfn.TEXTJOIN(" vs ",,C2237:D2237),Calendar!G:G,Calendar!B:B),IF(AND(B2237="Premier League",E2237="Highlights"),_xlfn.XLOOKUP(H2237,Calendar!O:O,Calendar!N:N,,-1),""))</f>
        <v/>
      </c>
    </row>
    <row r="2238" spans="34:34" hidden="1" x14ac:dyDescent="0.35">
      <c r="AH2238" s="16" t="str">
        <f>IF(AND(B2238="Premier League",E2238="Live"),_xlfn.XLOOKUP(_xlfn.TEXTJOIN(" vs ",,C2238:D2238),Calendar!G:G,Calendar!B:B),IF(AND(B2238="Premier League",E2238="Highlights"),_xlfn.XLOOKUP(H2238,Calendar!O:O,Calendar!N:N,,-1),""))</f>
        <v/>
      </c>
    </row>
    <row r="2239" spans="34:34" hidden="1" x14ac:dyDescent="0.35">
      <c r="AH2239" s="16" t="str">
        <f>IF(AND(B2239="Premier League",E2239="Live"),_xlfn.XLOOKUP(_xlfn.TEXTJOIN(" vs ",,C2239:D2239),Calendar!G:G,Calendar!B:B),IF(AND(B2239="Premier League",E2239="Highlights"),_xlfn.XLOOKUP(H2239,Calendar!O:O,Calendar!N:N,,-1),""))</f>
        <v/>
      </c>
    </row>
    <row r="2240" spans="34:34" hidden="1" x14ac:dyDescent="0.35">
      <c r="AH2240" s="16" t="str">
        <f>IF(AND(B2240="Premier League",E2240="Live"),_xlfn.XLOOKUP(_xlfn.TEXTJOIN(" vs ",,C2240:D2240),Calendar!G:G,Calendar!B:B),IF(AND(B2240="Premier League",E2240="Highlights"),_xlfn.XLOOKUP(H2240,Calendar!O:O,Calendar!N:N,,-1),""))</f>
        <v/>
      </c>
    </row>
    <row r="2241" spans="34:34" hidden="1" x14ac:dyDescent="0.35">
      <c r="AH2241" s="16" t="str">
        <f>IF(AND(B2241="Premier League",E2241="Live"),_xlfn.XLOOKUP(_xlfn.TEXTJOIN(" vs ",,C2241:D2241),Calendar!G:G,Calendar!B:B),IF(AND(B2241="Premier League",E2241="Highlights"),_xlfn.XLOOKUP(H2241,Calendar!O:O,Calendar!N:N,,-1),""))</f>
        <v/>
      </c>
    </row>
    <row r="2242" spans="34:34" hidden="1" x14ac:dyDescent="0.35">
      <c r="AH2242" s="16" t="str">
        <f>IF(AND(B2242="Premier League",E2242="Live"),_xlfn.XLOOKUP(_xlfn.TEXTJOIN(" vs ",,C2242:D2242),Calendar!G:G,Calendar!B:B),IF(AND(B2242="Premier League",E2242="Highlights"),_xlfn.XLOOKUP(H2242,Calendar!O:O,Calendar!N:N,,-1),""))</f>
        <v/>
      </c>
    </row>
    <row r="2243" spans="34:34" hidden="1" x14ac:dyDescent="0.35">
      <c r="AH2243" s="16" t="str">
        <f>IF(AND(B2243="Premier League",E2243="Live"),_xlfn.XLOOKUP(_xlfn.TEXTJOIN(" vs ",,C2243:D2243),Calendar!G:G,Calendar!B:B),IF(AND(B2243="Premier League",E2243="Highlights"),_xlfn.XLOOKUP(H2243,Calendar!O:O,Calendar!N:N,,-1),""))</f>
        <v/>
      </c>
    </row>
    <row r="2244" spans="34:34" hidden="1" x14ac:dyDescent="0.35">
      <c r="AH2244" s="16" t="str">
        <f>IF(AND(B2244="Premier League",E2244="Live"),_xlfn.XLOOKUP(_xlfn.TEXTJOIN(" vs ",,C2244:D2244),Calendar!G:G,Calendar!B:B),IF(AND(B2244="Premier League",E2244="Highlights"),_xlfn.XLOOKUP(H2244,Calendar!O:O,Calendar!N:N,,-1),""))</f>
        <v/>
      </c>
    </row>
    <row r="2245" spans="34:34" hidden="1" x14ac:dyDescent="0.35">
      <c r="AH2245" s="16" t="str">
        <f>IF(AND(B2245="Premier League",E2245="Live"),_xlfn.XLOOKUP(_xlfn.TEXTJOIN(" vs ",,C2245:D2245),Calendar!G:G,Calendar!B:B),IF(AND(B2245="Premier League",E2245="Highlights"),_xlfn.XLOOKUP(H2245,Calendar!O:O,Calendar!N:N,,-1),""))</f>
        <v/>
      </c>
    </row>
    <row r="2246" spans="34:34" hidden="1" x14ac:dyDescent="0.35">
      <c r="AH2246" s="16" t="str">
        <f>IF(AND(B2246="Premier League",E2246="Live"),_xlfn.XLOOKUP(_xlfn.TEXTJOIN(" vs ",,C2246:D2246),Calendar!G:G,Calendar!B:B),IF(AND(B2246="Premier League",E2246="Highlights"),_xlfn.XLOOKUP(H2246,Calendar!O:O,Calendar!N:N,,-1),""))</f>
        <v/>
      </c>
    </row>
    <row r="2247" spans="34:34" hidden="1" x14ac:dyDescent="0.35">
      <c r="AH2247" s="16" t="str">
        <f>IF(AND(B2247="Premier League",E2247="Live"),_xlfn.XLOOKUP(_xlfn.TEXTJOIN(" vs ",,C2247:D2247),Calendar!G:G,Calendar!B:B),IF(AND(B2247="Premier League",E2247="Highlights"),_xlfn.XLOOKUP(H2247,Calendar!O:O,Calendar!N:N,,-1),""))</f>
        <v/>
      </c>
    </row>
    <row r="2248" spans="34:34" hidden="1" x14ac:dyDescent="0.35">
      <c r="AH2248" s="16" t="str">
        <f>IF(AND(B2248="Premier League",E2248="Live"),_xlfn.XLOOKUP(_xlfn.TEXTJOIN(" vs ",,C2248:D2248),Calendar!G:G,Calendar!B:B),IF(AND(B2248="Premier League",E2248="Highlights"),_xlfn.XLOOKUP(H2248,Calendar!O:O,Calendar!N:N,,-1),""))</f>
        <v/>
      </c>
    </row>
    <row r="2249" spans="34:34" hidden="1" x14ac:dyDescent="0.35">
      <c r="AH2249" s="16" t="str">
        <f>IF(AND(B2249="Premier League",E2249="Live"),_xlfn.XLOOKUP(_xlfn.TEXTJOIN(" vs ",,C2249:D2249),Calendar!G:G,Calendar!B:B),IF(AND(B2249="Premier League",E2249="Highlights"),_xlfn.XLOOKUP(H2249,Calendar!O:O,Calendar!N:N,,-1),""))</f>
        <v/>
      </c>
    </row>
    <row r="2250" spans="34:34" hidden="1" x14ac:dyDescent="0.35">
      <c r="AH2250" s="16" t="str">
        <f>IF(AND(B2250="Premier League",E2250="Live"),_xlfn.XLOOKUP(_xlfn.TEXTJOIN(" vs ",,C2250:D2250),Calendar!G:G,Calendar!B:B),IF(AND(B2250="Premier League",E2250="Highlights"),_xlfn.XLOOKUP(H2250,Calendar!O:O,Calendar!N:N,,-1),""))</f>
        <v/>
      </c>
    </row>
    <row r="2251" spans="34:34" hidden="1" x14ac:dyDescent="0.35">
      <c r="AH2251" s="16" t="str">
        <f>IF(AND(B2251="Premier League",E2251="Live"),_xlfn.XLOOKUP(_xlfn.TEXTJOIN(" vs ",,C2251:D2251),Calendar!G:G,Calendar!B:B),IF(AND(B2251="Premier League",E2251="Highlights"),_xlfn.XLOOKUP(H2251,Calendar!O:O,Calendar!N:N,,-1),""))</f>
        <v/>
      </c>
    </row>
    <row r="2252" spans="34:34" hidden="1" x14ac:dyDescent="0.35">
      <c r="AH2252" s="16" t="str">
        <f>IF(AND(B2252="Premier League",E2252="Live"),_xlfn.XLOOKUP(_xlfn.TEXTJOIN(" vs ",,C2252:D2252),Calendar!G:G,Calendar!B:B),IF(AND(B2252="Premier League",E2252="Highlights"),_xlfn.XLOOKUP(H2252,Calendar!O:O,Calendar!N:N,,-1),""))</f>
        <v/>
      </c>
    </row>
    <row r="2253" spans="34:34" hidden="1" x14ac:dyDescent="0.35">
      <c r="AH2253" s="16" t="str">
        <f>IF(AND(B2253="Premier League",E2253="Live"),_xlfn.XLOOKUP(_xlfn.TEXTJOIN(" vs ",,C2253:D2253),Calendar!G:G,Calendar!B:B),IF(AND(B2253="Premier League",E2253="Highlights"),_xlfn.XLOOKUP(H2253,Calendar!O:O,Calendar!N:N,,-1),""))</f>
        <v/>
      </c>
    </row>
    <row r="2254" spans="34:34" hidden="1" x14ac:dyDescent="0.35">
      <c r="AH2254" s="16" t="str">
        <f>IF(AND(B2254="Premier League",E2254="Live"),_xlfn.XLOOKUP(_xlfn.TEXTJOIN(" vs ",,C2254:D2254),Calendar!G:G,Calendar!B:B),IF(AND(B2254="Premier League",E2254="Highlights"),_xlfn.XLOOKUP(H2254,Calendar!O:O,Calendar!N:N,,-1),""))</f>
        <v/>
      </c>
    </row>
    <row r="2255" spans="34:34" hidden="1" x14ac:dyDescent="0.35">
      <c r="AH2255" s="16" t="str">
        <f>IF(AND(B2255="Premier League",E2255="Live"),_xlfn.XLOOKUP(_xlfn.TEXTJOIN(" vs ",,C2255:D2255),Calendar!G:G,Calendar!B:B),IF(AND(B2255="Premier League",E2255="Highlights"),_xlfn.XLOOKUP(H2255,Calendar!O:O,Calendar!N:N,,-1),""))</f>
        <v/>
      </c>
    </row>
    <row r="2256" spans="34:34" hidden="1" x14ac:dyDescent="0.35">
      <c r="AH2256" s="16" t="str">
        <f>IF(AND(B2256="Premier League",E2256="Live"),_xlfn.XLOOKUP(_xlfn.TEXTJOIN(" vs ",,C2256:D2256),Calendar!G:G,Calendar!B:B),IF(AND(B2256="Premier League",E2256="Highlights"),_xlfn.XLOOKUP(H2256,Calendar!O:O,Calendar!N:N,,-1),""))</f>
        <v/>
      </c>
    </row>
    <row r="2257" spans="34:34" hidden="1" x14ac:dyDescent="0.35">
      <c r="AH2257" s="16" t="str">
        <f>IF(AND(B2257="Premier League",E2257="Live"),_xlfn.XLOOKUP(_xlfn.TEXTJOIN(" vs ",,C2257:D2257),Calendar!G:G,Calendar!B:B),IF(AND(B2257="Premier League",E2257="Highlights"),_xlfn.XLOOKUP(H2257,Calendar!O:O,Calendar!N:N,,-1),""))</f>
        <v/>
      </c>
    </row>
    <row r="2258" spans="34:34" hidden="1" x14ac:dyDescent="0.35">
      <c r="AH2258" s="16" t="str">
        <f>IF(AND(B2258="Premier League",E2258="Live"),_xlfn.XLOOKUP(_xlfn.TEXTJOIN(" vs ",,C2258:D2258),Calendar!G:G,Calendar!B:B),IF(AND(B2258="Premier League",E2258="Highlights"),_xlfn.XLOOKUP(H2258,Calendar!O:O,Calendar!N:N,,-1),""))</f>
        <v/>
      </c>
    </row>
    <row r="2259" spans="34:34" hidden="1" x14ac:dyDescent="0.35">
      <c r="AH2259" s="16" t="str">
        <f>IF(AND(B2259="Premier League",E2259="Live"),_xlfn.XLOOKUP(_xlfn.TEXTJOIN(" vs ",,C2259:D2259),Calendar!G:G,Calendar!B:B),IF(AND(B2259="Premier League",E2259="Highlights"),_xlfn.XLOOKUP(H2259,Calendar!O:O,Calendar!N:N,,-1),""))</f>
        <v/>
      </c>
    </row>
    <row r="2260" spans="34:34" hidden="1" x14ac:dyDescent="0.35">
      <c r="AH2260" s="16" t="str">
        <f>IF(AND(B2260="Premier League",E2260="Live"),_xlfn.XLOOKUP(_xlfn.TEXTJOIN(" vs ",,C2260:D2260),Calendar!G:G,Calendar!B:B),IF(AND(B2260="Premier League",E2260="Highlights"),_xlfn.XLOOKUP(H2260,Calendar!O:O,Calendar!N:N,,-1),""))</f>
        <v/>
      </c>
    </row>
    <row r="2261" spans="34:34" hidden="1" x14ac:dyDescent="0.35">
      <c r="AH2261" s="16" t="str">
        <f>IF(AND(B2261="Premier League",E2261="Live"),_xlfn.XLOOKUP(_xlfn.TEXTJOIN(" vs ",,C2261:D2261),Calendar!G:G,Calendar!B:B),IF(AND(B2261="Premier League",E2261="Highlights"),_xlfn.XLOOKUP(H2261,Calendar!O:O,Calendar!N:N,,-1),""))</f>
        <v/>
      </c>
    </row>
    <row r="2262" spans="34:34" hidden="1" x14ac:dyDescent="0.35">
      <c r="AH2262" s="16" t="str">
        <f>IF(AND(B2262="Premier League",E2262="Live"),_xlfn.XLOOKUP(_xlfn.TEXTJOIN(" vs ",,C2262:D2262),Calendar!G:G,Calendar!B:B),IF(AND(B2262="Premier League",E2262="Highlights"),_xlfn.XLOOKUP(H2262,Calendar!O:O,Calendar!N:N,,-1),""))</f>
        <v/>
      </c>
    </row>
    <row r="2263" spans="34:34" hidden="1" x14ac:dyDescent="0.35">
      <c r="AH2263" s="16" t="str">
        <f>IF(AND(B2263="Premier League",E2263="Live"),_xlfn.XLOOKUP(_xlfn.TEXTJOIN(" vs ",,C2263:D2263),Calendar!G:G,Calendar!B:B),IF(AND(B2263="Premier League",E2263="Highlights"),_xlfn.XLOOKUP(H2263,Calendar!O:O,Calendar!N:N,,-1),""))</f>
        <v/>
      </c>
    </row>
    <row r="2264" spans="34:34" hidden="1" x14ac:dyDescent="0.35">
      <c r="AH2264" s="16" t="str">
        <f>IF(AND(B2264="Premier League",E2264="Live"),_xlfn.XLOOKUP(_xlfn.TEXTJOIN(" vs ",,C2264:D2264),Calendar!G:G,Calendar!B:B),IF(AND(B2264="Premier League",E2264="Highlights"),_xlfn.XLOOKUP(H2264,Calendar!O:O,Calendar!N:N,,-1),""))</f>
        <v/>
      </c>
    </row>
    <row r="2265" spans="34:34" hidden="1" x14ac:dyDescent="0.35">
      <c r="AH2265" s="16" t="str">
        <f>IF(AND(B2265="Premier League",E2265="Live"),_xlfn.XLOOKUP(_xlfn.TEXTJOIN(" vs ",,C2265:D2265),Calendar!G:G,Calendar!B:B),IF(AND(B2265="Premier League",E2265="Highlights"),_xlfn.XLOOKUP(H2265,Calendar!O:O,Calendar!N:N,,-1),""))</f>
        <v/>
      </c>
    </row>
    <row r="2266" spans="34:34" hidden="1" x14ac:dyDescent="0.35">
      <c r="AH2266" s="16" t="str">
        <f>IF(AND(B2266="Premier League",E2266="Live"),_xlfn.XLOOKUP(_xlfn.TEXTJOIN(" vs ",,C2266:D2266),Calendar!G:G,Calendar!B:B),IF(AND(B2266="Premier League",E2266="Highlights"),_xlfn.XLOOKUP(H2266,Calendar!O:O,Calendar!N:N,,-1),""))</f>
        <v/>
      </c>
    </row>
    <row r="2267" spans="34:34" hidden="1" x14ac:dyDescent="0.35">
      <c r="AH2267" s="16" t="str">
        <f>IF(AND(B2267="Premier League",E2267="Live"),_xlfn.XLOOKUP(_xlfn.TEXTJOIN(" vs ",,C2267:D2267),Calendar!G:G,Calendar!B:B),IF(AND(B2267="Premier League",E2267="Highlights"),_xlfn.XLOOKUP(H2267,Calendar!O:O,Calendar!N:N,,-1),""))</f>
        <v/>
      </c>
    </row>
    <row r="2268" spans="34:34" hidden="1" x14ac:dyDescent="0.35">
      <c r="AH2268" s="16" t="str">
        <f>IF(AND(B2268="Premier League",E2268="Live"),_xlfn.XLOOKUP(_xlfn.TEXTJOIN(" vs ",,C2268:D2268),Calendar!G:G,Calendar!B:B),IF(AND(B2268="Premier League",E2268="Highlights"),_xlfn.XLOOKUP(H2268,Calendar!O:O,Calendar!N:N,,-1),""))</f>
        <v/>
      </c>
    </row>
    <row r="2269" spans="34:34" hidden="1" x14ac:dyDescent="0.35">
      <c r="AH2269" s="16" t="str">
        <f>IF(AND(B2269="Premier League",E2269="Live"),_xlfn.XLOOKUP(_xlfn.TEXTJOIN(" vs ",,C2269:D2269),Calendar!G:G,Calendar!B:B),IF(AND(B2269="Premier League",E2269="Highlights"),_xlfn.XLOOKUP(H2269,Calendar!O:O,Calendar!N:N,,-1),""))</f>
        <v/>
      </c>
    </row>
    <row r="2270" spans="34:34" hidden="1" x14ac:dyDescent="0.35">
      <c r="AH2270" s="16" t="str">
        <f>IF(AND(B2270="Premier League",E2270="Live"),_xlfn.XLOOKUP(_xlfn.TEXTJOIN(" vs ",,C2270:D2270),Calendar!G:G,Calendar!B:B),IF(AND(B2270="Premier League",E2270="Highlights"),_xlfn.XLOOKUP(H2270,Calendar!O:O,Calendar!N:N,,-1),""))</f>
        <v/>
      </c>
    </row>
    <row r="2271" spans="34:34" hidden="1" x14ac:dyDescent="0.35">
      <c r="AH2271" s="16" t="str">
        <f>IF(AND(B2271="Premier League",E2271="Live"),_xlfn.XLOOKUP(_xlfn.TEXTJOIN(" vs ",,C2271:D2271),Calendar!G:G,Calendar!B:B),IF(AND(B2271="Premier League",E2271="Highlights"),_xlfn.XLOOKUP(H2271,Calendar!O:O,Calendar!N:N,,-1),""))</f>
        <v/>
      </c>
    </row>
    <row r="2272" spans="34:34" hidden="1" x14ac:dyDescent="0.35">
      <c r="AH2272" s="16" t="str">
        <f>IF(AND(B2272="Premier League",E2272="Live"),_xlfn.XLOOKUP(_xlfn.TEXTJOIN(" vs ",,C2272:D2272),Calendar!G:G,Calendar!B:B),IF(AND(B2272="Premier League",E2272="Highlights"),_xlfn.XLOOKUP(H2272,Calendar!O:O,Calendar!N:N,,-1),""))</f>
        <v/>
      </c>
    </row>
    <row r="2273" spans="34:34" hidden="1" x14ac:dyDescent="0.35">
      <c r="AH2273" s="16" t="str">
        <f>IF(AND(B2273="Premier League",E2273="Live"),_xlfn.XLOOKUP(_xlfn.TEXTJOIN(" vs ",,C2273:D2273),Calendar!G:G,Calendar!B:B),IF(AND(B2273="Premier League",E2273="Highlights"),_xlfn.XLOOKUP(H2273,Calendar!O:O,Calendar!N:N,,-1),""))</f>
        <v/>
      </c>
    </row>
    <row r="2274" spans="34:34" hidden="1" x14ac:dyDescent="0.35">
      <c r="AH2274" s="16" t="str">
        <f>IF(AND(B2274="Premier League",E2274="Live"),_xlfn.XLOOKUP(_xlfn.TEXTJOIN(" vs ",,C2274:D2274),Calendar!G:G,Calendar!B:B),IF(AND(B2274="Premier League",E2274="Highlights"),_xlfn.XLOOKUP(H2274,Calendar!O:O,Calendar!N:N,,-1),""))</f>
        <v/>
      </c>
    </row>
    <row r="2275" spans="34:34" hidden="1" x14ac:dyDescent="0.35">
      <c r="AH2275" s="16" t="str">
        <f>IF(AND(B2275="Premier League",E2275="Live"),_xlfn.XLOOKUP(_xlfn.TEXTJOIN(" vs ",,C2275:D2275),Calendar!G:G,Calendar!B:B),IF(AND(B2275="Premier League",E2275="Highlights"),_xlfn.XLOOKUP(H2275,Calendar!O:O,Calendar!N:N,,-1),""))</f>
        <v/>
      </c>
    </row>
    <row r="2276" spans="34:34" hidden="1" x14ac:dyDescent="0.35">
      <c r="AH2276" s="16" t="str">
        <f>IF(AND(B2276="Premier League",E2276="Live"),_xlfn.XLOOKUP(_xlfn.TEXTJOIN(" vs ",,C2276:D2276),Calendar!G:G,Calendar!B:B),IF(AND(B2276="Premier League",E2276="Highlights"),_xlfn.XLOOKUP(H2276,Calendar!O:O,Calendar!N:N,,-1),""))</f>
        <v/>
      </c>
    </row>
    <row r="2277" spans="34:34" hidden="1" x14ac:dyDescent="0.35">
      <c r="AH2277" s="16" t="str">
        <f>IF(AND(B2277="Premier League",E2277="Live"),_xlfn.XLOOKUP(_xlfn.TEXTJOIN(" vs ",,C2277:D2277),Calendar!G:G,Calendar!B:B),IF(AND(B2277="Premier League",E2277="Highlights"),_xlfn.XLOOKUP(H2277,Calendar!O:O,Calendar!N:N,,-1),""))</f>
        <v/>
      </c>
    </row>
    <row r="2278" spans="34:34" hidden="1" x14ac:dyDescent="0.35">
      <c r="AH2278" s="16" t="str">
        <f>IF(AND(B2278="Premier League",E2278="Live"),_xlfn.XLOOKUP(_xlfn.TEXTJOIN(" vs ",,C2278:D2278),Calendar!G:G,Calendar!B:B),IF(AND(B2278="Premier League",E2278="Highlights"),_xlfn.XLOOKUP(H2278,Calendar!O:O,Calendar!N:N,,-1),""))</f>
        <v/>
      </c>
    </row>
    <row r="2279" spans="34:34" hidden="1" x14ac:dyDescent="0.35">
      <c r="AH2279" s="16" t="str">
        <f>IF(AND(B2279="Premier League",E2279="Live"),_xlfn.XLOOKUP(_xlfn.TEXTJOIN(" vs ",,C2279:D2279),Calendar!G:G,Calendar!B:B),IF(AND(B2279="Premier League",E2279="Highlights"),_xlfn.XLOOKUP(H2279,Calendar!O:O,Calendar!N:N,,-1),""))</f>
        <v/>
      </c>
    </row>
    <row r="2280" spans="34:34" hidden="1" x14ac:dyDescent="0.35">
      <c r="AH2280" s="16" t="str">
        <f>IF(AND(B2280="Premier League",E2280="Live"),_xlfn.XLOOKUP(_xlfn.TEXTJOIN(" vs ",,C2280:D2280),Calendar!G:G,Calendar!B:B),IF(AND(B2280="Premier League",E2280="Highlights"),_xlfn.XLOOKUP(H2280,Calendar!O:O,Calendar!N:N,,-1),""))</f>
        <v/>
      </c>
    </row>
    <row r="2281" spans="34:34" hidden="1" x14ac:dyDescent="0.35">
      <c r="AH2281" s="16" t="str">
        <f>IF(AND(B2281="Premier League",E2281="Live"),_xlfn.XLOOKUP(_xlfn.TEXTJOIN(" vs ",,C2281:D2281),Calendar!G:G,Calendar!B:B),IF(AND(B2281="Premier League",E2281="Highlights"),_xlfn.XLOOKUP(H2281,Calendar!O:O,Calendar!N:N,,-1),""))</f>
        <v/>
      </c>
    </row>
    <row r="2282" spans="34:34" hidden="1" x14ac:dyDescent="0.35">
      <c r="AH2282" s="16" t="str">
        <f>IF(AND(B2282="Premier League",E2282="Live"),_xlfn.XLOOKUP(_xlfn.TEXTJOIN(" vs ",,C2282:D2282),Calendar!G:G,Calendar!B:B),IF(AND(B2282="Premier League",E2282="Highlights"),_xlfn.XLOOKUP(H2282,Calendar!O:O,Calendar!N:N,,-1),""))</f>
        <v/>
      </c>
    </row>
    <row r="2283" spans="34:34" hidden="1" x14ac:dyDescent="0.35">
      <c r="AH2283" s="16" t="str">
        <f>IF(AND(B2283="Premier League",E2283="Live"),_xlfn.XLOOKUP(_xlfn.TEXTJOIN(" vs ",,C2283:D2283),Calendar!G:G,Calendar!B:B),IF(AND(B2283="Premier League",E2283="Highlights"),_xlfn.XLOOKUP(H2283,Calendar!O:O,Calendar!N:N,,-1),""))</f>
        <v/>
      </c>
    </row>
    <row r="2284" spans="34:34" hidden="1" x14ac:dyDescent="0.35">
      <c r="AH2284" s="16" t="str">
        <f>IF(AND(B2284="Premier League",E2284="Live"),_xlfn.XLOOKUP(_xlfn.TEXTJOIN(" vs ",,C2284:D2284),Calendar!G:G,Calendar!B:B),IF(AND(B2284="Premier League",E2284="Highlights"),_xlfn.XLOOKUP(H2284,Calendar!O:O,Calendar!N:N,,-1),""))</f>
        <v/>
      </c>
    </row>
    <row r="2285" spans="34:34" hidden="1" x14ac:dyDescent="0.35">
      <c r="AH2285" s="16" t="str">
        <f>IF(AND(B2285="Premier League",E2285="Live"),_xlfn.XLOOKUP(_xlfn.TEXTJOIN(" vs ",,C2285:D2285),Calendar!G:G,Calendar!B:B),IF(AND(B2285="Premier League",E2285="Highlights"),_xlfn.XLOOKUP(H2285,Calendar!O:O,Calendar!N:N,,-1),""))</f>
        <v/>
      </c>
    </row>
    <row r="2286" spans="34:34" hidden="1" x14ac:dyDescent="0.35">
      <c r="AH2286" s="16" t="str">
        <f>IF(AND(B2286="Premier League",E2286="Live"),_xlfn.XLOOKUP(_xlfn.TEXTJOIN(" vs ",,C2286:D2286),Calendar!G:G,Calendar!B:B),IF(AND(B2286="Premier League",E2286="Highlights"),_xlfn.XLOOKUP(H2286,Calendar!O:O,Calendar!N:N,,-1),""))</f>
        <v/>
      </c>
    </row>
    <row r="2287" spans="34:34" hidden="1" x14ac:dyDescent="0.35">
      <c r="AH2287" s="16" t="str">
        <f>IF(AND(B2287="Premier League",E2287="Live"),_xlfn.XLOOKUP(_xlfn.TEXTJOIN(" vs ",,C2287:D2287),Calendar!G:G,Calendar!B:B),IF(AND(B2287="Premier League",E2287="Highlights"),_xlfn.XLOOKUP(H2287,Calendar!O:O,Calendar!N:N,,-1),""))</f>
        <v/>
      </c>
    </row>
    <row r="2288" spans="34:34" hidden="1" x14ac:dyDescent="0.35">
      <c r="AH2288" s="16" t="str">
        <f>IF(AND(B2288="Premier League",E2288="Live"),_xlfn.XLOOKUP(_xlfn.TEXTJOIN(" vs ",,C2288:D2288),Calendar!G:G,Calendar!B:B),IF(AND(B2288="Premier League",E2288="Highlights"),_xlfn.XLOOKUP(H2288,Calendar!O:O,Calendar!N:N,,-1),""))</f>
        <v/>
      </c>
    </row>
    <row r="2289" spans="34:34" hidden="1" x14ac:dyDescent="0.35">
      <c r="AH2289" s="16" t="str">
        <f>IF(AND(B2289="Premier League",E2289="Live"),_xlfn.XLOOKUP(_xlfn.TEXTJOIN(" vs ",,C2289:D2289),Calendar!G:G,Calendar!B:B),IF(AND(B2289="Premier League",E2289="Highlights"),_xlfn.XLOOKUP(H2289,Calendar!O:O,Calendar!N:N,,-1),""))</f>
        <v/>
      </c>
    </row>
    <row r="2290" spans="34:34" hidden="1" x14ac:dyDescent="0.35">
      <c r="AH2290" s="16" t="str">
        <f>IF(AND(B2290="Premier League",E2290="Live"),_xlfn.XLOOKUP(_xlfn.TEXTJOIN(" vs ",,C2290:D2290),Calendar!G:G,Calendar!B:B),IF(AND(B2290="Premier League",E2290="Highlights"),_xlfn.XLOOKUP(H2290,Calendar!O:O,Calendar!N:N,,-1),""))</f>
        <v/>
      </c>
    </row>
    <row r="2291" spans="34:34" hidden="1" x14ac:dyDescent="0.35">
      <c r="AH2291" s="16" t="str">
        <f>IF(AND(B2291="Premier League",E2291="Live"),_xlfn.XLOOKUP(_xlfn.TEXTJOIN(" vs ",,C2291:D2291),Calendar!G:G,Calendar!B:B),IF(AND(B2291="Premier League",E2291="Highlights"),_xlfn.XLOOKUP(H2291,Calendar!O:O,Calendar!N:N,,-1),""))</f>
        <v/>
      </c>
    </row>
    <row r="2292" spans="34:34" hidden="1" x14ac:dyDescent="0.35">
      <c r="AH2292" s="16" t="str">
        <f>IF(AND(B2292="Premier League",E2292="Live"),_xlfn.XLOOKUP(_xlfn.TEXTJOIN(" vs ",,C2292:D2292),Calendar!G:G,Calendar!B:B),IF(AND(B2292="Premier League",E2292="Highlights"),_xlfn.XLOOKUP(H2292,Calendar!O:O,Calendar!N:N,,-1),""))</f>
        <v/>
      </c>
    </row>
    <row r="2293" spans="34:34" hidden="1" x14ac:dyDescent="0.35">
      <c r="AH2293" s="16" t="str">
        <f>IF(AND(B2293="Premier League",E2293="Live"),_xlfn.XLOOKUP(_xlfn.TEXTJOIN(" vs ",,C2293:D2293),Calendar!G:G,Calendar!B:B),IF(AND(B2293="Premier League",E2293="Highlights"),_xlfn.XLOOKUP(H2293,Calendar!O:O,Calendar!N:N,,-1),""))</f>
        <v/>
      </c>
    </row>
    <row r="2294" spans="34:34" hidden="1" x14ac:dyDescent="0.35">
      <c r="AH2294" s="16" t="str">
        <f>IF(AND(B2294="Premier League",E2294="Live"),_xlfn.XLOOKUP(_xlfn.TEXTJOIN(" vs ",,C2294:D2294),Calendar!G:G,Calendar!B:B),IF(AND(B2294="Premier League",E2294="Highlights"),_xlfn.XLOOKUP(H2294,Calendar!O:O,Calendar!N:N,,-1),""))</f>
        <v/>
      </c>
    </row>
    <row r="2295" spans="34:34" hidden="1" x14ac:dyDescent="0.35">
      <c r="AH2295" s="16" t="str">
        <f>IF(AND(B2295="Premier League",E2295="Live"),_xlfn.XLOOKUP(_xlfn.TEXTJOIN(" vs ",,C2295:D2295),Calendar!G:G,Calendar!B:B),IF(AND(B2295="Premier League",E2295="Highlights"),_xlfn.XLOOKUP(H2295,Calendar!O:O,Calendar!N:N,,-1),""))</f>
        <v/>
      </c>
    </row>
    <row r="2296" spans="34:34" hidden="1" x14ac:dyDescent="0.35">
      <c r="AH2296" s="16" t="str">
        <f>IF(AND(B2296="Premier League",E2296="Live"),_xlfn.XLOOKUP(_xlfn.TEXTJOIN(" vs ",,C2296:D2296),Calendar!G:G,Calendar!B:B),IF(AND(B2296="Premier League",E2296="Highlights"),_xlfn.XLOOKUP(H2296,Calendar!O:O,Calendar!N:N,,-1),""))</f>
        <v/>
      </c>
    </row>
    <row r="2297" spans="34:34" hidden="1" x14ac:dyDescent="0.35">
      <c r="AH2297" s="16" t="str">
        <f>IF(AND(B2297="Premier League",E2297="Live"),_xlfn.XLOOKUP(_xlfn.TEXTJOIN(" vs ",,C2297:D2297),Calendar!G:G,Calendar!B:B),IF(AND(B2297="Premier League",E2297="Highlights"),_xlfn.XLOOKUP(H2297,Calendar!O:O,Calendar!N:N,,-1),""))</f>
        <v/>
      </c>
    </row>
    <row r="2298" spans="34:34" hidden="1" x14ac:dyDescent="0.35">
      <c r="AH2298" s="16" t="str">
        <f>IF(AND(B2298="Premier League",E2298="Live"),_xlfn.XLOOKUP(_xlfn.TEXTJOIN(" vs ",,C2298:D2298),Calendar!G:G,Calendar!B:B),IF(AND(B2298="Premier League",E2298="Highlights"),_xlfn.XLOOKUP(H2298,Calendar!O:O,Calendar!N:N,,-1),""))</f>
        <v/>
      </c>
    </row>
    <row r="2299" spans="34:34" hidden="1" x14ac:dyDescent="0.35">
      <c r="AH2299" s="16" t="str">
        <f>IF(AND(B2299="Premier League",E2299="Live"),_xlfn.XLOOKUP(_xlfn.TEXTJOIN(" vs ",,C2299:D2299),Calendar!G:G,Calendar!B:B),IF(AND(B2299="Premier League",E2299="Highlights"),_xlfn.XLOOKUP(H2299,Calendar!O:O,Calendar!N:N,,-1),""))</f>
        <v/>
      </c>
    </row>
    <row r="2300" spans="34:34" hidden="1" x14ac:dyDescent="0.35">
      <c r="AH2300" s="16" t="str">
        <f>IF(AND(B2300="Premier League",E2300="Live"),_xlfn.XLOOKUP(_xlfn.TEXTJOIN(" vs ",,C2300:D2300),Calendar!G:G,Calendar!B:B),IF(AND(B2300="Premier League",E2300="Highlights"),_xlfn.XLOOKUP(H2300,Calendar!O:O,Calendar!N:N,,-1),""))</f>
        <v/>
      </c>
    </row>
    <row r="2301" spans="34:34" hidden="1" x14ac:dyDescent="0.35">
      <c r="AH2301" s="16" t="str">
        <f>IF(AND(B2301="Premier League",E2301="Live"),_xlfn.XLOOKUP(_xlfn.TEXTJOIN(" vs ",,C2301:D2301),Calendar!G:G,Calendar!B:B),IF(AND(B2301="Premier League",E2301="Highlights"),_xlfn.XLOOKUP(H2301,Calendar!O:O,Calendar!N:N,,-1),""))</f>
        <v/>
      </c>
    </row>
    <row r="2302" spans="34:34" hidden="1" x14ac:dyDescent="0.35">
      <c r="AH2302" s="16" t="str">
        <f>IF(AND(B2302="Premier League",E2302="Live"),_xlfn.XLOOKUP(_xlfn.TEXTJOIN(" vs ",,C2302:D2302),Calendar!G:G,Calendar!B:B),IF(AND(B2302="Premier League",E2302="Highlights"),_xlfn.XLOOKUP(H2302,Calendar!O:O,Calendar!N:N,,-1),""))</f>
        <v/>
      </c>
    </row>
    <row r="2303" spans="34:34" hidden="1" x14ac:dyDescent="0.35">
      <c r="AH2303" s="16" t="str">
        <f>IF(AND(B2303="Premier League",E2303="Live"),_xlfn.XLOOKUP(_xlfn.TEXTJOIN(" vs ",,C2303:D2303),Calendar!G:G,Calendar!B:B),IF(AND(B2303="Premier League",E2303="Highlights"),_xlfn.XLOOKUP(H2303,Calendar!O:O,Calendar!N:N,,-1),""))</f>
        <v/>
      </c>
    </row>
    <row r="2304" spans="34:34" hidden="1" x14ac:dyDescent="0.35">
      <c r="AH2304" s="16" t="str">
        <f>IF(AND(B2304="Premier League",E2304="Live"),_xlfn.XLOOKUP(_xlfn.TEXTJOIN(" vs ",,C2304:D2304),Calendar!G:G,Calendar!B:B),IF(AND(B2304="Premier League",E2304="Highlights"),_xlfn.XLOOKUP(H2304,Calendar!O:O,Calendar!N:N,,-1),""))</f>
        <v/>
      </c>
    </row>
    <row r="2305" spans="34:34" hidden="1" x14ac:dyDescent="0.35">
      <c r="AH2305" s="16" t="str">
        <f>IF(AND(B2305="Premier League",E2305="Live"),_xlfn.XLOOKUP(_xlfn.TEXTJOIN(" vs ",,C2305:D2305),Calendar!G:G,Calendar!B:B),IF(AND(B2305="Premier League",E2305="Highlights"),_xlfn.XLOOKUP(H2305,Calendar!O:O,Calendar!N:N,,-1),""))</f>
        <v/>
      </c>
    </row>
    <row r="2306" spans="34:34" hidden="1" x14ac:dyDescent="0.35">
      <c r="AH2306" s="16" t="str">
        <f>IF(AND(B2306="Premier League",E2306="Live"),_xlfn.XLOOKUP(_xlfn.TEXTJOIN(" vs ",,C2306:D2306),Calendar!G:G,Calendar!B:B),IF(AND(B2306="Premier League",E2306="Highlights"),_xlfn.XLOOKUP(H2306,Calendar!O:O,Calendar!N:N,,-1),""))</f>
        <v/>
      </c>
    </row>
    <row r="2307" spans="34:34" hidden="1" x14ac:dyDescent="0.35">
      <c r="AH2307" s="16" t="str">
        <f>IF(AND(B2307="Premier League",E2307="Live"),_xlfn.XLOOKUP(_xlfn.TEXTJOIN(" vs ",,C2307:D2307),Calendar!G:G,Calendar!B:B),IF(AND(B2307="Premier League",E2307="Highlights"),_xlfn.XLOOKUP(H2307,Calendar!O:O,Calendar!N:N,,-1),""))</f>
        <v/>
      </c>
    </row>
    <row r="2308" spans="34:34" hidden="1" x14ac:dyDescent="0.35">
      <c r="AH2308" s="16" t="str">
        <f>IF(AND(B2308="Premier League",E2308="Live"),_xlfn.XLOOKUP(_xlfn.TEXTJOIN(" vs ",,C2308:D2308),Calendar!G:G,Calendar!B:B),IF(AND(B2308="Premier League",E2308="Highlights"),_xlfn.XLOOKUP(H2308,Calendar!O:O,Calendar!N:N,,-1),""))</f>
        <v/>
      </c>
    </row>
    <row r="2309" spans="34:34" hidden="1" x14ac:dyDescent="0.35">
      <c r="AH2309" s="16" t="str">
        <f>IF(AND(B2309="Premier League",E2309="Live"),_xlfn.XLOOKUP(_xlfn.TEXTJOIN(" vs ",,C2309:D2309),Calendar!G:G,Calendar!B:B),IF(AND(B2309="Premier League",E2309="Highlights"),_xlfn.XLOOKUP(H2309,Calendar!O:O,Calendar!N:N,,-1),""))</f>
        <v/>
      </c>
    </row>
    <row r="2310" spans="34:34" hidden="1" x14ac:dyDescent="0.35">
      <c r="AH2310" s="16" t="str">
        <f>IF(AND(B2310="Premier League",E2310="Live"),_xlfn.XLOOKUP(_xlfn.TEXTJOIN(" vs ",,C2310:D2310),Calendar!G:G,Calendar!B:B),IF(AND(B2310="Premier League",E2310="Highlights"),_xlfn.XLOOKUP(H2310,Calendar!O:O,Calendar!N:N,,-1),""))</f>
        <v/>
      </c>
    </row>
    <row r="2311" spans="34:34" hidden="1" x14ac:dyDescent="0.35">
      <c r="AH2311" s="16" t="str">
        <f>IF(AND(B2311="Premier League",E2311="Live"),_xlfn.XLOOKUP(_xlfn.TEXTJOIN(" vs ",,C2311:D2311),Calendar!G:G,Calendar!B:B),IF(AND(B2311="Premier League",E2311="Highlights"),_xlfn.XLOOKUP(H2311,Calendar!O:O,Calendar!N:N,,-1),""))</f>
        <v/>
      </c>
    </row>
    <row r="2312" spans="34:34" hidden="1" x14ac:dyDescent="0.35">
      <c r="AH2312" s="16" t="str">
        <f>IF(AND(B2312="Premier League",E2312="Live"),_xlfn.XLOOKUP(_xlfn.TEXTJOIN(" vs ",,C2312:D2312),Calendar!G:G,Calendar!B:B),IF(AND(B2312="Premier League",E2312="Highlights"),_xlfn.XLOOKUP(H2312,Calendar!O:O,Calendar!N:N,,-1),""))</f>
        <v/>
      </c>
    </row>
    <row r="2313" spans="34:34" hidden="1" x14ac:dyDescent="0.35">
      <c r="AH2313" s="16" t="str">
        <f>IF(AND(B2313="Premier League",E2313="Live"),_xlfn.XLOOKUP(_xlfn.TEXTJOIN(" vs ",,C2313:D2313),Calendar!G:G,Calendar!B:B),IF(AND(B2313="Premier League",E2313="Highlights"),_xlfn.XLOOKUP(H2313,Calendar!O:O,Calendar!N:N,,-1),""))</f>
        <v/>
      </c>
    </row>
    <row r="2314" spans="34:34" hidden="1" x14ac:dyDescent="0.35">
      <c r="AH2314" s="16" t="str">
        <f>IF(AND(B2314="Premier League",E2314="Live"),_xlfn.XLOOKUP(_xlfn.TEXTJOIN(" vs ",,C2314:D2314),Calendar!G:G,Calendar!B:B),IF(AND(B2314="Premier League",E2314="Highlights"),_xlfn.XLOOKUP(H2314,Calendar!O:O,Calendar!N:N,,-1),""))</f>
        <v/>
      </c>
    </row>
    <row r="2315" spans="34:34" hidden="1" x14ac:dyDescent="0.35">
      <c r="AH2315" s="16" t="str">
        <f>IF(AND(B2315="Premier League",E2315="Live"),_xlfn.XLOOKUP(_xlfn.TEXTJOIN(" vs ",,C2315:D2315),Calendar!G:G,Calendar!B:B),IF(AND(B2315="Premier League",E2315="Highlights"),_xlfn.XLOOKUP(H2315,Calendar!O:O,Calendar!N:N,,-1),""))</f>
        <v/>
      </c>
    </row>
    <row r="2316" spans="34:34" hidden="1" x14ac:dyDescent="0.35">
      <c r="AH2316" s="16" t="str">
        <f>IF(AND(B2316="Premier League",E2316="Live"),_xlfn.XLOOKUP(_xlfn.TEXTJOIN(" vs ",,C2316:D2316),Calendar!G:G,Calendar!B:B),IF(AND(B2316="Premier League",E2316="Highlights"),_xlfn.XLOOKUP(H2316,Calendar!O:O,Calendar!N:N,,-1),""))</f>
        <v/>
      </c>
    </row>
    <row r="2317" spans="34:34" hidden="1" x14ac:dyDescent="0.35">
      <c r="AH2317" s="16" t="str">
        <f>IF(AND(B2317="Premier League",E2317="Live"),_xlfn.XLOOKUP(_xlfn.TEXTJOIN(" vs ",,C2317:D2317),Calendar!G:G,Calendar!B:B),IF(AND(B2317="Premier League",E2317="Highlights"),_xlfn.XLOOKUP(H2317,Calendar!O:O,Calendar!N:N,,-1),""))</f>
        <v/>
      </c>
    </row>
    <row r="2318" spans="34:34" hidden="1" x14ac:dyDescent="0.35">
      <c r="AH2318" s="16" t="str">
        <f>IF(AND(B2318="Premier League",E2318="Live"),_xlfn.XLOOKUP(_xlfn.TEXTJOIN(" vs ",,C2318:D2318),Calendar!G:G,Calendar!B:B),IF(AND(B2318="Premier League",E2318="Highlights"),_xlfn.XLOOKUP(H2318,Calendar!O:O,Calendar!N:N,,-1),""))</f>
        <v/>
      </c>
    </row>
    <row r="2319" spans="34:34" hidden="1" x14ac:dyDescent="0.35">
      <c r="AH2319" s="16" t="str">
        <f>IF(AND(B2319="Premier League",E2319="Live"),_xlfn.XLOOKUP(_xlfn.TEXTJOIN(" vs ",,C2319:D2319),Calendar!G:G,Calendar!B:B),IF(AND(B2319="Premier League",E2319="Highlights"),_xlfn.XLOOKUP(H2319,Calendar!O:O,Calendar!N:N,,-1),""))</f>
        <v/>
      </c>
    </row>
    <row r="2320" spans="34:34" hidden="1" x14ac:dyDescent="0.35">
      <c r="AH2320" s="16" t="str">
        <f>IF(AND(B2320="Premier League",E2320="Live"),_xlfn.XLOOKUP(_xlfn.TEXTJOIN(" vs ",,C2320:D2320),Calendar!G:G,Calendar!B:B),IF(AND(B2320="Premier League",E2320="Highlights"),_xlfn.XLOOKUP(H2320,Calendar!O:O,Calendar!N:N,,-1),""))</f>
        <v/>
      </c>
    </row>
    <row r="2321" spans="34:34" hidden="1" x14ac:dyDescent="0.35">
      <c r="AH2321" s="16" t="str">
        <f>IF(AND(B2321="Premier League",E2321="Live"),_xlfn.XLOOKUP(_xlfn.TEXTJOIN(" vs ",,C2321:D2321),Calendar!G:G,Calendar!B:B),IF(AND(B2321="Premier League",E2321="Highlights"),_xlfn.XLOOKUP(H2321,Calendar!O:O,Calendar!N:N,,-1),""))</f>
        <v/>
      </c>
    </row>
    <row r="2322" spans="34:34" hidden="1" x14ac:dyDescent="0.35">
      <c r="AH2322" s="16" t="str">
        <f>IF(AND(B2322="Premier League",E2322="Live"),_xlfn.XLOOKUP(_xlfn.TEXTJOIN(" vs ",,C2322:D2322),Calendar!G:G,Calendar!B:B),IF(AND(B2322="Premier League",E2322="Highlights"),_xlfn.XLOOKUP(H2322,Calendar!O:O,Calendar!N:N,,-1),""))</f>
        <v/>
      </c>
    </row>
    <row r="2323" spans="34:34" hidden="1" x14ac:dyDescent="0.35">
      <c r="AH2323" s="16" t="str">
        <f>IF(AND(B2323="Premier League",E2323="Live"),_xlfn.XLOOKUP(_xlfn.TEXTJOIN(" vs ",,C2323:D2323),Calendar!G:G,Calendar!B:B),IF(AND(B2323="Premier League",E2323="Highlights"),_xlfn.XLOOKUP(H2323,Calendar!O:O,Calendar!N:N,,-1),""))</f>
        <v/>
      </c>
    </row>
    <row r="2324" spans="34:34" hidden="1" x14ac:dyDescent="0.35">
      <c r="AH2324" s="16" t="str">
        <f>IF(AND(B2324="Premier League",E2324="Live"),_xlfn.XLOOKUP(_xlfn.TEXTJOIN(" vs ",,C2324:D2324),Calendar!G:G,Calendar!B:B),IF(AND(B2324="Premier League",E2324="Highlights"),_xlfn.XLOOKUP(H2324,Calendar!O:O,Calendar!N:N,,-1),""))</f>
        <v/>
      </c>
    </row>
    <row r="2325" spans="34:34" hidden="1" x14ac:dyDescent="0.35">
      <c r="AH2325" s="16" t="str">
        <f>IF(AND(B2325="Premier League",E2325="Live"),_xlfn.XLOOKUP(_xlfn.TEXTJOIN(" vs ",,C2325:D2325),Calendar!G:G,Calendar!B:B),IF(AND(B2325="Premier League",E2325="Highlights"),_xlfn.XLOOKUP(H2325,Calendar!O:O,Calendar!N:N,,-1),""))</f>
        <v/>
      </c>
    </row>
    <row r="2326" spans="34:34" hidden="1" x14ac:dyDescent="0.35">
      <c r="AH2326" s="16" t="str">
        <f>IF(AND(B2326="Premier League",E2326="Live"),_xlfn.XLOOKUP(_xlfn.TEXTJOIN(" vs ",,C2326:D2326),Calendar!G:G,Calendar!B:B),IF(AND(B2326="Premier League",E2326="Highlights"),_xlfn.XLOOKUP(H2326,Calendar!O:O,Calendar!N:N,,-1),""))</f>
        <v/>
      </c>
    </row>
    <row r="2327" spans="34:34" hidden="1" x14ac:dyDescent="0.35">
      <c r="AH2327" s="16" t="str">
        <f>IF(AND(B2327="Premier League",E2327="Live"),_xlfn.XLOOKUP(_xlfn.TEXTJOIN(" vs ",,C2327:D2327),Calendar!G:G,Calendar!B:B),IF(AND(B2327="Premier League",E2327="Highlights"),_xlfn.XLOOKUP(H2327,Calendar!O:O,Calendar!N:N,,-1),""))</f>
        <v/>
      </c>
    </row>
    <row r="2328" spans="34:34" hidden="1" x14ac:dyDescent="0.35">
      <c r="AH2328" s="16" t="str">
        <f>IF(AND(B2328="Premier League",E2328="Live"),_xlfn.XLOOKUP(_xlfn.TEXTJOIN(" vs ",,C2328:D2328),Calendar!G:G,Calendar!B:B),IF(AND(B2328="Premier League",E2328="Highlights"),_xlfn.XLOOKUP(H2328,Calendar!O:O,Calendar!N:N,,-1),""))</f>
        <v/>
      </c>
    </row>
    <row r="2329" spans="34:34" hidden="1" x14ac:dyDescent="0.35">
      <c r="AH2329" s="16" t="str">
        <f>IF(AND(B2329="Premier League",E2329="Live"),_xlfn.XLOOKUP(_xlfn.TEXTJOIN(" vs ",,C2329:D2329),Calendar!G:G,Calendar!B:B),IF(AND(B2329="Premier League",E2329="Highlights"),_xlfn.XLOOKUP(H2329,Calendar!O:O,Calendar!N:N,,-1),""))</f>
        <v/>
      </c>
    </row>
    <row r="2330" spans="34:34" hidden="1" x14ac:dyDescent="0.35">
      <c r="AH2330" s="16" t="str">
        <f>IF(AND(B2330="Premier League",E2330="Live"),_xlfn.XLOOKUP(_xlfn.TEXTJOIN(" vs ",,C2330:D2330),Calendar!G:G,Calendar!B:B),IF(AND(B2330="Premier League",E2330="Highlights"),_xlfn.XLOOKUP(H2330,Calendar!O:O,Calendar!N:N,,-1),""))</f>
        <v/>
      </c>
    </row>
    <row r="2331" spans="34:34" hidden="1" x14ac:dyDescent="0.35">
      <c r="AH2331" s="16" t="str">
        <f>IF(AND(B2331="Premier League",E2331="Live"),_xlfn.XLOOKUP(_xlfn.TEXTJOIN(" vs ",,C2331:D2331),Calendar!G:G,Calendar!B:B),IF(AND(B2331="Premier League",E2331="Highlights"),_xlfn.XLOOKUP(H2331,Calendar!O:O,Calendar!N:N,,-1),""))</f>
        <v/>
      </c>
    </row>
    <row r="2332" spans="34:34" hidden="1" x14ac:dyDescent="0.35">
      <c r="AH2332" s="16" t="str">
        <f>IF(AND(B2332="Premier League",E2332="Live"),_xlfn.XLOOKUP(_xlfn.TEXTJOIN(" vs ",,C2332:D2332),Calendar!G:G,Calendar!B:B),IF(AND(B2332="Premier League",E2332="Highlights"),_xlfn.XLOOKUP(H2332,Calendar!O:O,Calendar!N:N,,-1),""))</f>
        <v/>
      </c>
    </row>
    <row r="2333" spans="34:34" hidden="1" x14ac:dyDescent="0.35">
      <c r="AH2333" s="16" t="str">
        <f>IF(AND(B2333="Premier League",E2333="Live"),_xlfn.XLOOKUP(_xlfn.TEXTJOIN(" vs ",,C2333:D2333),Calendar!G:G,Calendar!B:B),IF(AND(B2333="Premier League",E2333="Highlights"),_xlfn.XLOOKUP(H2333,Calendar!O:O,Calendar!N:N,,-1),""))</f>
        <v/>
      </c>
    </row>
    <row r="2334" spans="34:34" hidden="1" x14ac:dyDescent="0.35">
      <c r="AH2334" s="16" t="str">
        <f>IF(AND(B2334="Premier League",E2334="Live"),_xlfn.XLOOKUP(_xlfn.TEXTJOIN(" vs ",,C2334:D2334),Calendar!G:G,Calendar!B:B),IF(AND(B2334="Premier League",E2334="Highlights"),_xlfn.XLOOKUP(H2334,Calendar!O:O,Calendar!N:N,,-1),""))</f>
        <v/>
      </c>
    </row>
    <row r="2335" spans="34:34" hidden="1" x14ac:dyDescent="0.35">
      <c r="AH2335" s="16" t="str">
        <f>IF(AND(B2335="Premier League",E2335="Live"),_xlfn.XLOOKUP(_xlfn.TEXTJOIN(" vs ",,C2335:D2335),Calendar!G:G,Calendar!B:B),IF(AND(B2335="Premier League",E2335="Highlights"),_xlfn.XLOOKUP(H2335,Calendar!O:O,Calendar!N:N,,-1),""))</f>
        <v/>
      </c>
    </row>
    <row r="2336" spans="34:34" hidden="1" x14ac:dyDescent="0.35">
      <c r="AH2336" s="16" t="str">
        <f>IF(AND(B2336="Premier League",E2336="Live"),_xlfn.XLOOKUP(_xlfn.TEXTJOIN(" vs ",,C2336:D2336),Calendar!G:G,Calendar!B:B),IF(AND(B2336="Premier League",E2336="Highlights"),_xlfn.XLOOKUP(H2336,Calendar!O:O,Calendar!N:N,,-1),""))</f>
        <v/>
      </c>
    </row>
    <row r="2337" spans="34:34" hidden="1" x14ac:dyDescent="0.35">
      <c r="AH2337" s="16" t="str">
        <f>IF(AND(B2337="Premier League",E2337="Live"),_xlfn.XLOOKUP(_xlfn.TEXTJOIN(" vs ",,C2337:D2337),Calendar!G:G,Calendar!B:B),IF(AND(B2337="Premier League",E2337="Highlights"),_xlfn.XLOOKUP(H2337,Calendar!O:O,Calendar!N:N,,-1),""))</f>
        <v/>
      </c>
    </row>
    <row r="2338" spans="34:34" hidden="1" x14ac:dyDescent="0.35">
      <c r="AH2338" s="16" t="str">
        <f>IF(AND(B2338="Premier League",E2338="Live"),_xlfn.XLOOKUP(_xlfn.TEXTJOIN(" vs ",,C2338:D2338),Calendar!G:G,Calendar!B:B),IF(AND(B2338="Premier League",E2338="Highlights"),_xlfn.XLOOKUP(H2338,Calendar!O:O,Calendar!N:N,,-1),""))</f>
        <v/>
      </c>
    </row>
    <row r="2339" spans="34:34" hidden="1" x14ac:dyDescent="0.35">
      <c r="AH2339" s="16" t="str">
        <f>IF(AND(B2339="Premier League",E2339="Live"),_xlfn.XLOOKUP(_xlfn.TEXTJOIN(" vs ",,C2339:D2339),Calendar!G:G,Calendar!B:B),IF(AND(B2339="Premier League",E2339="Highlights"),_xlfn.XLOOKUP(H2339,Calendar!O:O,Calendar!N:N,,-1),""))</f>
        <v/>
      </c>
    </row>
    <row r="2340" spans="34:34" hidden="1" x14ac:dyDescent="0.35">
      <c r="AH2340" s="16" t="str">
        <f>IF(AND(B2340="Premier League",E2340="Live"),_xlfn.XLOOKUP(_xlfn.TEXTJOIN(" vs ",,C2340:D2340),Calendar!G:G,Calendar!B:B),IF(AND(B2340="Premier League",E2340="Highlights"),_xlfn.XLOOKUP(H2340,Calendar!O:O,Calendar!N:N,,-1),""))</f>
        <v/>
      </c>
    </row>
    <row r="2341" spans="34:34" hidden="1" x14ac:dyDescent="0.35">
      <c r="AH2341" s="16" t="str">
        <f>IF(AND(B2341="Premier League",E2341="Live"),_xlfn.XLOOKUP(_xlfn.TEXTJOIN(" vs ",,C2341:D2341),Calendar!G:G,Calendar!B:B),IF(AND(B2341="Premier League",E2341="Highlights"),_xlfn.XLOOKUP(H2341,Calendar!O:O,Calendar!N:N,,-1),""))</f>
        <v/>
      </c>
    </row>
    <row r="2342" spans="34:34" hidden="1" x14ac:dyDescent="0.35">
      <c r="AH2342" s="16" t="str">
        <f>IF(AND(B2342="Premier League",E2342="Live"),_xlfn.XLOOKUP(_xlfn.TEXTJOIN(" vs ",,C2342:D2342),Calendar!G:G,Calendar!B:B),IF(AND(B2342="Premier League",E2342="Highlights"),_xlfn.XLOOKUP(H2342,Calendar!O:O,Calendar!N:N,,-1),""))</f>
        <v/>
      </c>
    </row>
    <row r="2343" spans="34:34" hidden="1" x14ac:dyDescent="0.35">
      <c r="AH2343" s="16" t="str">
        <f>IF(AND(B2343="Premier League",E2343="Live"),_xlfn.XLOOKUP(_xlfn.TEXTJOIN(" vs ",,C2343:D2343),Calendar!G:G,Calendar!B:B),IF(AND(B2343="Premier League",E2343="Highlights"),_xlfn.XLOOKUP(H2343,Calendar!O:O,Calendar!N:N,,-1),""))</f>
        <v/>
      </c>
    </row>
    <row r="2344" spans="34:34" hidden="1" x14ac:dyDescent="0.35">
      <c r="AH2344" s="16" t="str">
        <f>IF(AND(B2344="Premier League",E2344="Live"),_xlfn.XLOOKUP(_xlfn.TEXTJOIN(" vs ",,C2344:D2344),Calendar!G:G,Calendar!B:B),IF(AND(B2344="Premier League",E2344="Highlights"),_xlfn.XLOOKUP(H2344,Calendar!O:O,Calendar!N:N,,-1),""))</f>
        <v/>
      </c>
    </row>
    <row r="2345" spans="34:34" hidden="1" x14ac:dyDescent="0.35">
      <c r="AH2345" s="16" t="str">
        <f>IF(AND(B2345="Premier League",E2345="Live"),_xlfn.XLOOKUP(_xlfn.TEXTJOIN(" vs ",,C2345:D2345),Calendar!G:G,Calendar!B:B),IF(AND(B2345="Premier League",E2345="Highlights"),_xlfn.XLOOKUP(H2345,Calendar!O:O,Calendar!N:N,,-1),""))</f>
        <v/>
      </c>
    </row>
    <row r="2346" spans="34:34" hidden="1" x14ac:dyDescent="0.35">
      <c r="AH2346" s="16" t="str">
        <f>IF(AND(B2346="Premier League",E2346="Live"),_xlfn.XLOOKUP(_xlfn.TEXTJOIN(" vs ",,C2346:D2346),Calendar!G:G,Calendar!B:B),IF(AND(B2346="Premier League",E2346="Highlights"),_xlfn.XLOOKUP(H2346,Calendar!O:O,Calendar!N:N,,-1),""))</f>
        <v/>
      </c>
    </row>
    <row r="2347" spans="34:34" hidden="1" x14ac:dyDescent="0.35">
      <c r="AH2347" s="16" t="str">
        <f>IF(AND(B2347="Premier League",E2347="Live"),_xlfn.XLOOKUP(_xlfn.TEXTJOIN(" vs ",,C2347:D2347),Calendar!G:G,Calendar!B:B),IF(AND(B2347="Premier League",E2347="Highlights"),_xlfn.XLOOKUP(H2347,Calendar!O:O,Calendar!N:N,,-1),""))</f>
        <v/>
      </c>
    </row>
    <row r="2348" spans="34:34" hidden="1" x14ac:dyDescent="0.35">
      <c r="AH2348" s="16" t="str">
        <f>IF(AND(B2348="Premier League",E2348="Live"),_xlfn.XLOOKUP(_xlfn.TEXTJOIN(" vs ",,C2348:D2348),Calendar!G:G,Calendar!B:B),IF(AND(B2348="Premier League",E2348="Highlights"),_xlfn.XLOOKUP(H2348,Calendar!O:O,Calendar!N:N,,-1),""))</f>
        <v/>
      </c>
    </row>
    <row r="2349" spans="34:34" hidden="1" x14ac:dyDescent="0.35">
      <c r="AH2349" s="16" t="str">
        <f>IF(AND(B2349="Premier League",E2349="Live"),_xlfn.XLOOKUP(_xlfn.TEXTJOIN(" vs ",,C2349:D2349),Calendar!G:G,Calendar!B:B),IF(AND(B2349="Premier League",E2349="Highlights"),_xlfn.XLOOKUP(H2349,Calendar!O:O,Calendar!N:N,,-1),""))</f>
        <v/>
      </c>
    </row>
    <row r="2350" spans="34:34" hidden="1" x14ac:dyDescent="0.35">
      <c r="AH2350" s="16" t="str">
        <f>IF(AND(B2350="Premier League",E2350="Live"),_xlfn.XLOOKUP(_xlfn.TEXTJOIN(" vs ",,C2350:D2350),Calendar!G:G,Calendar!B:B),IF(AND(B2350="Premier League",E2350="Highlights"),_xlfn.XLOOKUP(H2350,Calendar!O:O,Calendar!N:N,,-1),""))</f>
        <v/>
      </c>
    </row>
    <row r="2351" spans="34:34" hidden="1" x14ac:dyDescent="0.35">
      <c r="AH2351" s="16" t="str">
        <f>IF(AND(B2351="Premier League",E2351="Live"),_xlfn.XLOOKUP(_xlfn.TEXTJOIN(" vs ",,C2351:D2351),Calendar!G:G,Calendar!B:B),IF(AND(B2351="Premier League",E2351="Highlights"),_xlfn.XLOOKUP(H2351,Calendar!O:O,Calendar!N:N,,-1),""))</f>
        <v/>
      </c>
    </row>
    <row r="2352" spans="34:34" hidden="1" x14ac:dyDescent="0.35">
      <c r="AH2352" s="16" t="str">
        <f>IF(AND(B2352="Premier League",E2352="Live"),_xlfn.XLOOKUP(_xlfn.TEXTJOIN(" vs ",,C2352:D2352),Calendar!G:G,Calendar!B:B),IF(AND(B2352="Premier League",E2352="Highlights"),_xlfn.XLOOKUP(H2352,Calendar!O:O,Calendar!N:N,,-1),""))</f>
        <v/>
      </c>
    </row>
    <row r="2353" spans="34:34" hidden="1" x14ac:dyDescent="0.35">
      <c r="AH2353" s="16" t="str">
        <f>IF(AND(B2353="Premier League",E2353="Live"),_xlfn.XLOOKUP(_xlfn.TEXTJOIN(" vs ",,C2353:D2353),Calendar!G:G,Calendar!B:B),IF(AND(B2353="Premier League",E2353="Highlights"),_xlfn.XLOOKUP(H2353,Calendar!O:O,Calendar!N:N,,-1),""))</f>
        <v/>
      </c>
    </row>
    <row r="2354" spans="34:34" hidden="1" x14ac:dyDescent="0.35">
      <c r="AH2354" s="16" t="str">
        <f>IF(AND(B2354="Premier League",E2354="Live"),_xlfn.XLOOKUP(_xlfn.TEXTJOIN(" vs ",,C2354:D2354),Calendar!G:G,Calendar!B:B),IF(AND(B2354="Premier League",E2354="Highlights"),_xlfn.XLOOKUP(H2354,Calendar!O:O,Calendar!N:N,,-1),""))</f>
        <v/>
      </c>
    </row>
    <row r="2355" spans="34:34" hidden="1" x14ac:dyDescent="0.35">
      <c r="AH2355" s="16" t="str">
        <f>IF(AND(B2355="Premier League",E2355="Live"),_xlfn.XLOOKUP(_xlfn.TEXTJOIN(" vs ",,C2355:D2355),Calendar!G:G,Calendar!B:B),IF(AND(B2355="Premier League",E2355="Highlights"),_xlfn.XLOOKUP(H2355,Calendar!O:O,Calendar!N:N,,-1),""))</f>
        <v/>
      </c>
    </row>
    <row r="2356" spans="34:34" hidden="1" x14ac:dyDescent="0.35">
      <c r="AH2356" s="16" t="str">
        <f>IF(AND(B2356="Premier League",E2356="Live"),_xlfn.XLOOKUP(_xlfn.TEXTJOIN(" vs ",,C2356:D2356),Calendar!G:G,Calendar!B:B),IF(AND(B2356="Premier League",E2356="Highlights"),_xlfn.XLOOKUP(H2356,Calendar!O:O,Calendar!N:N,,-1),""))</f>
        <v/>
      </c>
    </row>
    <row r="2357" spans="34:34" hidden="1" x14ac:dyDescent="0.35">
      <c r="AH2357" s="16" t="str">
        <f>IF(AND(B2357="Premier League",E2357="Live"),_xlfn.XLOOKUP(_xlfn.TEXTJOIN(" vs ",,C2357:D2357),Calendar!G:G,Calendar!B:B),IF(AND(B2357="Premier League",E2357="Highlights"),_xlfn.XLOOKUP(H2357,Calendar!O:O,Calendar!N:N,,-1),""))</f>
        <v/>
      </c>
    </row>
    <row r="2358" spans="34:34" hidden="1" x14ac:dyDescent="0.35">
      <c r="AH2358" s="16" t="str">
        <f>IF(AND(B2358="Premier League",E2358="Live"),_xlfn.XLOOKUP(_xlfn.TEXTJOIN(" vs ",,C2358:D2358),Calendar!G:G,Calendar!B:B),IF(AND(B2358="Premier League",E2358="Highlights"),_xlfn.XLOOKUP(H2358,Calendar!O:O,Calendar!N:N,,-1),""))</f>
        <v/>
      </c>
    </row>
    <row r="2359" spans="34:34" hidden="1" x14ac:dyDescent="0.35">
      <c r="AH2359" s="16" t="str">
        <f>IF(AND(B2359="Premier League",E2359="Live"),_xlfn.XLOOKUP(_xlfn.TEXTJOIN(" vs ",,C2359:D2359),Calendar!G:G,Calendar!B:B),IF(AND(B2359="Premier League",E2359="Highlights"),_xlfn.XLOOKUP(H2359,Calendar!O:O,Calendar!N:N,,-1),""))</f>
        <v/>
      </c>
    </row>
    <row r="2360" spans="34:34" hidden="1" x14ac:dyDescent="0.35">
      <c r="AH2360" s="16" t="str">
        <f>IF(AND(B2360="Premier League",E2360="Live"),_xlfn.XLOOKUP(_xlfn.TEXTJOIN(" vs ",,C2360:D2360),Calendar!G:G,Calendar!B:B),IF(AND(B2360="Premier League",E2360="Highlights"),_xlfn.XLOOKUP(H2360,Calendar!O:O,Calendar!N:N,,-1),""))</f>
        <v/>
      </c>
    </row>
    <row r="2361" spans="34:34" hidden="1" x14ac:dyDescent="0.35">
      <c r="AH2361" s="16" t="str">
        <f>IF(AND(B2361="Premier League",E2361="Live"),_xlfn.XLOOKUP(_xlfn.TEXTJOIN(" vs ",,C2361:D2361),Calendar!G:G,Calendar!B:B),IF(AND(B2361="Premier League",E2361="Highlights"),_xlfn.XLOOKUP(H2361,Calendar!O:O,Calendar!N:N,,-1),""))</f>
        <v/>
      </c>
    </row>
    <row r="2362" spans="34:34" hidden="1" x14ac:dyDescent="0.35">
      <c r="AH2362" s="16" t="str">
        <f>IF(AND(B2362="Premier League",E2362="Live"),_xlfn.XLOOKUP(_xlfn.TEXTJOIN(" vs ",,C2362:D2362),Calendar!G:G,Calendar!B:B),IF(AND(B2362="Premier League",E2362="Highlights"),_xlfn.XLOOKUP(H2362,Calendar!O:O,Calendar!N:N,,-1),""))</f>
        <v/>
      </c>
    </row>
    <row r="2363" spans="34:34" hidden="1" x14ac:dyDescent="0.35">
      <c r="AH2363" s="16" t="str">
        <f>IF(AND(B2363="Premier League",E2363="Live"),_xlfn.XLOOKUP(_xlfn.TEXTJOIN(" vs ",,C2363:D2363),Calendar!G:G,Calendar!B:B),IF(AND(B2363="Premier League",E2363="Highlights"),_xlfn.XLOOKUP(H2363,Calendar!O:O,Calendar!N:N,,-1),""))</f>
        <v/>
      </c>
    </row>
    <row r="2364" spans="34:34" hidden="1" x14ac:dyDescent="0.35">
      <c r="AH2364" s="16" t="str">
        <f>IF(AND(B2364="Premier League",E2364="Live"),_xlfn.XLOOKUP(_xlfn.TEXTJOIN(" vs ",,C2364:D2364),Calendar!G:G,Calendar!B:B),IF(AND(B2364="Premier League",E2364="Highlights"),_xlfn.XLOOKUP(H2364,Calendar!O:O,Calendar!N:N,,-1),""))</f>
        <v/>
      </c>
    </row>
    <row r="2365" spans="34:34" hidden="1" x14ac:dyDescent="0.35">
      <c r="AH2365" s="16" t="str">
        <f>IF(AND(B2365="Premier League",E2365="Live"),_xlfn.XLOOKUP(_xlfn.TEXTJOIN(" vs ",,C2365:D2365),Calendar!G:G,Calendar!B:B),IF(AND(B2365="Premier League",E2365="Highlights"),_xlfn.XLOOKUP(H2365,Calendar!O:O,Calendar!N:N,,-1),""))</f>
        <v/>
      </c>
    </row>
    <row r="2366" spans="34:34" hidden="1" x14ac:dyDescent="0.35">
      <c r="AH2366" s="16" t="str">
        <f>IF(AND(B2366="Premier League",E2366="Live"),_xlfn.XLOOKUP(_xlfn.TEXTJOIN(" vs ",,C2366:D2366),Calendar!G:G,Calendar!B:B),IF(AND(B2366="Premier League",E2366="Highlights"),_xlfn.XLOOKUP(H2366,Calendar!O:O,Calendar!N:N,,-1),""))</f>
        <v/>
      </c>
    </row>
    <row r="2367" spans="34:34" hidden="1" x14ac:dyDescent="0.35">
      <c r="AH2367" s="16" t="str">
        <f>IF(AND(B2367="Premier League",E2367="Live"),_xlfn.XLOOKUP(_xlfn.TEXTJOIN(" vs ",,C2367:D2367),Calendar!G:G,Calendar!B:B),IF(AND(B2367="Premier League",E2367="Highlights"),_xlfn.XLOOKUP(H2367,Calendar!O:O,Calendar!N:N,,-1),""))</f>
        <v/>
      </c>
    </row>
    <row r="2368" spans="34:34" hidden="1" x14ac:dyDescent="0.35">
      <c r="AH2368" s="16" t="str">
        <f>IF(AND(B2368="Premier League",E2368="Live"),_xlfn.XLOOKUP(_xlfn.TEXTJOIN(" vs ",,C2368:D2368),Calendar!G:G,Calendar!B:B),IF(AND(B2368="Premier League",E2368="Highlights"),_xlfn.XLOOKUP(H2368,Calendar!O:O,Calendar!N:N,,-1),""))</f>
        <v/>
      </c>
    </row>
    <row r="2369" spans="34:34" hidden="1" x14ac:dyDescent="0.35">
      <c r="AH2369" s="16" t="str">
        <f>IF(AND(B2369="Premier League",E2369="Live"),_xlfn.XLOOKUP(_xlfn.TEXTJOIN(" vs ",,C2369:D2369),Calendar!G:G,Calendar!B:B),IF(AND(B2369="Premier League",E2369="Highlights"),_xlfn.XLOOKUP(H2369,Calendar!O:O,Calendar!N:N,,-1),""))</f>
        <v/>
      </c>
    </row>
    <row r="2370" spans="34:34" hidden="1" x14ac:dyDescent="0.35">
      <c r="AH2370" s="16" t="str">
        <f>IF(AND(B2370="Premier League",E2370="Live"),_xlfn.XLOOKUP(_xlfn.TEXTJOIN(" vs ",,C2370:D2370),Calendar!G:G,Calendar!B:B),IF(AND(B2370="Premier League",E2370="Highlights"),_xlfn.XLOOKUP(H2370,Calendar!O:O,Calendar!N:N,,-1),""))</f>
        <v/>
      </c>
    </row>
    <row r="2371" spans="34:34" hidden="1" x14ac:dyDescent="0.35">
      <c r="AH2371" s="16" t="str">
        <f>IF(AND(B2371="Premier League",E2371="Live"),_xlfn.XLOOKUP(_xlfn.TEXTJOIN(" vs ",,C2371:D2371),Calendar!G:G,Calendar!B:B),IF(AND(B2371="Premier League",E2371="Highlights"),_xlfn.XLOOKUP(H2371,Calendar!O:O,Calendar!N:N,,-1),""))</f>
        <v/>
      </c>
    </row>
    <row r="2372" spans="34:34" hidden="1" x14ac:dyDescent="0.35">
      <c r="AH2372" s="16" t="str">
        <f>IF(AND(B2372="Premier League",E2372="Live"),_xlfn.XLOOKUP(_xlfn.TEXTJOIN(" vs ",,C2372:D2372),Calendar!G:G,Calendar!B:B),IF(AND(B2372="Premier League",E2372="Highlights"),_xlfn.XLOOKUP(H2372,Calendar!O:O,Calendar!N:N,,-1),""))</f>
        <v/>
      </c>
    </row>
    <row r="2373" spans="34:34" hidden="1" x14ac:dyDescent="0.35">
      <c r="AH2373" s="16" t="str">
        <f>IF(AND(B2373="Premier League",E2373="Live"),_xlfn.XLOOKUP(_xlfn.TEXTJOIN(" vs ",,C2373:D2373),Calendar!G:G,Calendar!B:B),IF(AND(B2373="Premier League",E2373="Highlights"),_xlfn.XLOOKUP(H2373,Calendar!O:O,Calendar!N:N,,-1),""))</f>
        <v/>
      </c>
    </row>
    <row r="2374" spans="34:34" hidden="1" x14ac:dyDescent="0.35">
      <c r="AH2374" s="16" t="str">
        <f>IF(AND(B2374="Premier League",E2374="Live"),_xlfn.XLOOKUP(_xlfn.TEXTJOIN(" vs ",,C2374:D2374),Calendar!G:G,Calendar!B:B),IF(AND(B2374="Premier League",E2374="Highlights"),_xlfn.XLOOKUP(H2374,Calendar!O:O,Calendar!N:N,,-1),""))</f>
        <v/>
      </c>
    </row>
    <row r="2375" spans="34:34" hidden="1" x14ac:dyDescent="0.35">
      <c r="AH2375" s="16" t="str">
        <f>IF(AND(B2375="Premier League",E2375="Live"),_xlfn.XLOOKUP(_xlfn.TEXTJOIN(" vs ",,C2375:D2375),Calendar!G:G,Calendar!B:B),IF(AND(B2375="Premier League",E2375="Highlights"),_xlfn.XLOOKUP(H2375,Calendar!O:O,Calendar!N:N,,-1),""))</f>
        <v/>
      </c>
    </row>
    <row r="2376" spans="34:34" hidden="1" x14ac:dyDescent="0.35">
      <c r="AH2376" s="16" t="str">
        <f>IF(AND(B2376="Premier League",E2376="Live"),_xlfn.XLOOKUP(_xlfn.TEXTJOIN(" vs ",,C2376:D2376),Calendar!G:G,Calendar!B:B),IF(AND(B2376="Premier League",E2376="Highlights"),_xlfn.XLOOKUP(H2376,Calendar!O:O,Calendar!N:N,,-1),""))</f>
        <v/>
      </c>
    </row>
    <row r="2377" spans="34:34" hidden="1" x14ac:dyDescent="0.35">
      <c r="AH2377" s="16" t="str">
        <f>IF(AND(B2377="Premier League",E2377="Live"),_xlfn.XLOOKUP(_xlfn.TEXTJOIN(" vs ",,C2377:D2377),Calendar!G:G,Calendar!B:B),IF(AND(B2377="Premier League",E2377="Highlights"),_xlfn.XLOOKUP(H2377,Calendar!O:O,Calendar!N:N,,-1),""))</f>
        <v/>
      </c>
    </row>
    <row r="2378" spans="34:34" hidden="1" x14ac:dyDescent="0.35">
      <c r="AH2378" s="16" t="str">
        <f>IF(AND(B2378="Premier League",E2378="Live"),_xlfn.XLOOKUP(_xlfn.TEXTJOIN(" vs ",,C2378:D2378),Calendar!G:G,Calendar!B:B),IF(AND(B2378="Premier League",E2378="Highlights"),_xlfn.XLOOKUP(H2378,Calendar!O:O,Calendar!N:N,,-1),""))</f>
        <v/>
      </c>
    </row>
    <row r="2379" spans="34:34" hidden="1" x14ac:dyDescent="0.35">
      <c r="AH2379" s="16" t="str">
        <f>IF(AND(B2379="Premier League",E2379="Live"),_xlfn.XLOOKUP(_xlfn.TEXTJOIN(" vs ",,C2379:D2379),Calendar!G:G,Calendar!B:B),IF(AND(B2379="Premier League",E2379="Highlights"),_xlfn.XLOOKUP(H2379,Calendar!O:O,Calendar!N:N,,-1),""))</f>
        <v/>
      </c>
    </row>
    <row r="2380" spans="34:34" hidden="1" x14ac:dyDescent="0.35">
      <c r="AH2380" s="16" t="str">
        <f>IF(AND(B2380="Premier League",E2380="Live"),_xlfn.XLOOKUP(_xlfn.TEXTJOIN(" vs ",,C2380:D2380),Calendar!G:G,Calendar!B:B),IF(AND(B2380="Premier League",E2380="Highlights"),_xlfn.XLOOKUP(H2380,Calendar!O:O,Calendar!N:N,,-1),""))</f>
        <v/>
      </c>
    </row>
    <row r="2381" spans="34:34" hidden="1" x14ac:dyDescent="0.35">
      <c r="AH2381" s="16" t="str">
        <f>IF(AND(B2381="Premier League",E2381="Live"),_xlfn.XLOOKUP(_xlfn.TEXTJOIN(" vs ",,C2381:D2381),Calendar!G:G,Calendar!B:B),IF(AND(B2381="Premier League",E2381="Highlights"),_xlfn.XLOOKUP(H2381,Calendar!O:O,Calendar!N:N,,-1),""))</f>
        <v/>
      </c>
    </row>
    <row r="2382" spans="34:34" hidden="1" x14ac:dyDescent="0.35">
      <c r="AH2382" s="16" t="str">
        <f>IF(AND(B2382="Premier League",E2382="Live"),_xlfn.XLOOKUP(_xlfn.TEXTJOIN(" vs ",,C2382:D2382),Calendar!G:G,Calendar!B:B),IF(AND(B2382="Premier League",E2382="Highlights"),_xlfn.XLOOKUP(H2382,Calendar!O:O,Calendar!N:N,,-1),""))</f>
        <v/>
      </c>
    </row>
    <row r="2383" spans="34:34" hidden="1" x14ac:dyDescent="0.35">
      <c r="AH2383" s="16" t="str">
        <f>IF(AND(B2383="Premier League",E2383="Live"),_xlfn.XLOOKUP(_xlfn.TEXTJOIN(" vs ",,C2383:D2383),Calendar!G:G,Calendar!B:B),IF(AND(B2383="Premier League",E2383="Highlights"),_xlfn.XLOOKUP(H2383,Calendar!O:O,Calendar!N:N,,-1),""))</f>
        <v/>
      </c>
    </row>
    <row r="2384" spans="34:34" hidden="1" x14ac:dyDescent="0.35">
      <c r="AH2384" s="16" t="str">
        <f>IF(AND(B2384="Premier League",E2384="Live"),_xlfn.XLOOKUP(_xlfn.TEXTJOIN(" vs ",,C2384:D2384),Calendar!G:G,Calendar!B:B),IF(AND(B2384="Premier League",E2384="Highlights"),_xlfn.XLOOKUP(H2384,Calendar!O:O,Calendar!N:N,,-1),""))</f>
        <v/>
      </c>
    </row>
    <row r="2385" spans="34:34" hidden="1" x14ac:dyDescent="0.35">
      <c r="AH2385" s="16" t="str">
        <f>IF(AND(B2385="Premier League",E2385="Live"),_xlfn.XLOOKUP(_xlfn.TEXTJOIN(" vs ",,C2385:D2385),Calendar!G:G,Calendar!B:B),IF(AND(B2385="Premier League",E2385="Highlights"),_xlfn.XLOOKUP(H2385,Calendar!O:O,Calendar!N:N,,-1),""))</f>
        <v/>
      </c>
    </row>
    <row r="2386" spans="34:34" hidden="1" x14ac:dyDescent="0.35">
      <c r="AH2386" s="16" t="str">
        <f>IF(AND(B2386="Premier League",E2386="Live"),_xlfn.XLOOKUP(_xlfn.TEXTJOIN(" vs ",,C2386:D2386),Calendar!G:G,Calendar!B:B),IF(AND(B2386="Premier League",E2386="Highlights"),_xlfn.XLOOKUP(H2386,Calendar!O:O,Calendar!N:N,,-1),""))</f>
        <v/>
      </c>
    </row>
    <row r="2387" spans="34:34" hidden="1" x14ac:dyDescent="0.35">
      <c r="AH2387" s="16" t="str">
        <f>IF(AND(B2387="Premier League",E2387="Live"),_xlfn.XLOOKUP(_xlfn.TEXTJOIN(" vs ",,C2387:D2387),Calendar!G:G,Calendar!B:B),IF(AND(B2387="Premier League",E2387="Highlights"),_xlfn.XLOOKUP(H2387,Calendar!O:O,Calendar!N:N,,-1),""))</f>
        <v/>
      </c>
    </row>
    <row r="2388" spans="34:34" hidden="1" x14ac:dyDescent="0.35">
      <c r="AH2388" s="16" t="str">
        <f>IF(AND(B2388="Premier League",E2388="Live"),_xlfn.XLOOKUP(_xlfn.TEXTJOIN(" vs ",,C2388:D2388),Calendar!G:G,Calendar!B:B),IF(AND(B2388="Premier League",E2388="Highlights"),_xlfn.XLOOKUP(H2388,Calendar!O:O,Calendar!N:N,,-1),""))</f>
        <v/>
      </c>
    </row>
    <row r="2389" spans="34:34" hidden="1" x14ac:dyDescent="0.35">
      <c r="AH2389" s="16" t="str">
        <f>IF(AND(B2389="Premier League",E2389="Live"),_xlfn.XLOOKUP(_xlfn.TEXTJOIN(" vs ",,C2389:D2389),Calendar!G:G,Calendar!B:B),IF(AND(B2389="Premier League",E2389="Highlights"),_xlfn.XLOOKUP(H2389,Calendar!O:O,Calendar!N:N,,-1),""))</f>
        <v/>
      </c>
    </row>
    <row r="2390" spans="34:34" hidden="1" x14ac:dyDescent="0.35">
      <c r="AH2390" s="16" t="str">
        <f>IF(AND(B2390="Premier League",E2390="Live"),_xlfn.XLOOKUP(_xlfn.TEXTJOIN(" vs ",,C2390:D2390),Calendar!G:G,Calendar!B:B),IF(AND(B2390="Premier League",E2390="Highlights"),_xlfn.XLOOKUP(H2390,Calendar!O:O,Calendar!N:N,,-1),""))</f>
        <v/>
      </c>
    </row>
    <row r="2391" spans="34:34" hidden="1" x14ac:dyDescent="0.35">
      <c r="AH2391" s="16" t="str">
        <f>IF(AND(B2391="Premier League",E2391="Live"),_xlfn.XLOOKUP(_xlfn.TEXTJOIN(" vs ",,C2391:D2391),Calendar!G:G,Calendar!B:B),IF(AND(B2391="Premier League",E2391="Highlights"),_xlfn.XLOOKUP(H2391,Calendar!O:O,Calendar!N:N,,-1),""))</f>
        <v/>
      </c>
    </row>
    <row r="2392" spans="34:34" hidden="1" x14ac:dyDescent="0.35">
      <c r="AH2392" s="16" t="str">
        <f>IF(AND(B2392="Premier League",E2392="Live"),_xlfn.XLOOKUP(_xlfn.TEXTJOIN(" vs ",,C2392:D2392),Calendar!G:G,Calendar!B:B),IF(AND(B2392="Premier League",E2392="Highlights"),_xlfn.XLOOKUP(H2392,Calendar!O:O,Calendar!N:N,,-1),""))</f>
        <v/>
      </c>
    </row>
    <row r="2393" spans="34:34" hidden="1" x14ac:dyDescent="0.35">
      <c r="AH2393" s="16" t="str">
        <f>IF(AND(B2393="Premier League",E2393="Live"),_xlfn.XLOOKUP(_xlfn.TEXTJOIN(" vs ",,C2393:D2393),Calendar!G:G,Calendar!B:B),IF(AND(B2393="Premier League",E2393="Highlights"),_xlfn.XLOOKUP(H2393,Calendar!O:O,Calendar!N:N,,-1),""))</f>
        <v/>
      </c>
    </row>
    <row r="2394" spans="34:34" hidden="1" x14ac:dyDescent="0.35">
      <c r="AH2394" s="16" t="str">
        <f>IF(AND(B2394="Premier League",E2394="Live"),_xlfn.XLOOKUP(_xlfn.TEXTJOIN(" vs ",,C2394:D2394),Calendar!G:G,Calendar!B:B),IF(AND(B2394="Premier League",E2394="Highlights"),_xlfn.XLOOKUP(H2394,Calendar!O:O,Calendar!N:N,,-1),""))</f>
        <v/>
      </c>
    </row>
    <row r="2395" spans="34:34" hidden="1" x14ac:dyDescent="0.35">
      <c r="AH2395" s="16" t="str">
        <f>IF(AND(B2395="Premier League",E2395="Live"),_xlfn.XLOOKUP(_xlfn.TEXTJOIN(" vs ",,C2395:D2395),Calendar!G:G,Calendar!B:B),IF(AND(B2395="Premier League",E2395="Highlights"),_xlfn.XLOOKUP(H2395,Calendar!O:O,Calendar!N:N,,-1),""))</f>
        <v/>
      </c>
    </row>
    <row r="2396" spans="34:34" hidden="1" x14ac:dyDescent="0.35">
      <c r="AH2396" s="16" t="str">
        <f>IF(AND(B2396="Premier League",E2396="Live"),_xlfn.XLOOKUP(_xlfn.TEXTJOIN(" vs ",,C2396:D2396),Calendar!G:G,Calendar!B:B),IF(AND(B2396="Premier League",E2396="Highlights"),_xlfn.XLOOKUP(H2396,Calendar!O:O,Calendar!N:N,,-1),""))</f>
        <v/>
      </c>
    </row>
    <row r="2397" spans="34:34" hidden="1" x14ac:dyDescent="0.35">
      <c r="AH2397" s="16" t="str">
        <f>IF(AND(B2397="Premier League",E2397="Live"),_xlfn.XLOOKUP(_xlfn.TEXTJOIN(" vs ",,C2397:D2397),Calendar!G:G,Calendar!B:B),IF(AND(B2397="Premier League",E2397="Highlights"),_xlfn.XLOOKUP(H2397,Calendar!O:O,Calendar!N:N,,-1),""))</f>
        <v/>
      </c>
    </row>
    <row r="2398" spans="34:34" hidden="1" x14ac:dyDescent="0.35">
      <c r="AH2398" s="16" t="str">
        <f>IF(AND(B2398="Premier League",E2398="Live"),_xlfn.XLOOKUP(_xlfn.TEXTJOIN(" vs ",,C2398:D2398),Calendar!G:G,Calendar!B:B),IF(AND(B2398="Premier League",E2398="Highlights"),_xlfn.XLOOKUP(H2398,Calendar!O:O,Calendar!N:N,,-1),""))</f>
        <v/>
      </c>
    </row>
    <row r="2399" spans="34:34" hidden="1" x14ac:dyDescent="0.35">
      <c r="AH2399" s="16" t="str">
        <f>IF(AND(B2399="Premier League",E2399="Live"),_xlfn.XLOOKUP(_xlfn.TEXTJOIN(" vs ",,C2399:D2399),Calendar!G:G,Calendar!B:B),IF(AND(B2399="Premier League",E2399="Highlights"),_xlfn.XLOOKUP(H2399,Calendar!O:O,Calendar!N:N,,-1),""))</f>
        <v/>
      </c>
    </row>
    <row r="2400" spans="34:34" hidden="1" x14ac:dyDescent="0.35">
      <c r="AH2400" s="16" t="str">
        <f>IF(AND(B2400="Premier League",E2400="Live"),_xlfn.XLOOKUP(_xlfn.TEXTJOIN(" vs ",,C2400:D2400),Calendar!G:G,Calendar!B:B),IF(AND(B2400="Premier League",E2400="Highlights"),_xlfn.XLOOKUP(H2400,Calendar!O:O,Calendar!N:N,,-1),""))</f>
        <v/>
      </c>
    </row>
    <row r="2401" spans="34:34" hidden="1" x14ac:dyDescent="0.35">
      <c r="AH2401" s="16" t="str">
        <f>IF(AND(B2401="Premier League",E2401="Live"),_xlfn.XLOOKUP(_xlfn.TEXTJOIN(" vs ",,C2401:D2401),Calendar!G:G,Calendar!B:B),IF(AND(B2401="Premier League",E2401="Highlights"),_xlfn.XLOOKUP(H2401,Calendar!O:O,Calendar!N:N,,-1),""))</f>
        <v/>
      </c>
    </row>
    <row r="2402" spans="34:34" hidden="1" x14ac:dyDescent="0.35">
      <c r="AH2402" s="16" t="str">
        <f>IF(AND(B2402="Premier League",E2402="Live"),_xlfn.XLOOKUP(_xlfn.TEXTJOIN(" vs ",,C2402:D2402),Calendar!G:G,Calendar!B:B),IF(AND(B2402="Premier League",E2402="Highlights"),_xlfn.XLOOKUP(H2402,Calendar!O:O,Calendar!N:N,,-1),""))</f>
        <v/>
      </c>
    </row>
    <row r="2403" spans="34:34" hidden="1" x14ac:dyDescent="0.35">
      <c r="AH2403" s="16" t="str">
        <f>IF(AND(B2403="Premier League",E2403="Live"),_xlfn.XLOOKUP(_xlfn.TEXTJOIN(" vs ",,C2403:D2403),Calendar!G:G,Calendar!B:B),IF(AND(B2403="Premier League",E2403="Highlights"),_xlfn.XLOOKUP(H2403,Calendar!O:O,Calendar!N:N,,-1),""))</f>
        <v/>
      </c>
    </row>
    <row r="2404" spans="34:34" hidden="1" x14ac:dyDescent="0.35">
      <c r="AH2404" s="16" t="str">
        <f>IF(AND(B2404="Premier League",E2404="Live"),_xlfn.XLOOKUP(_xlfn.TEXTJOIN(" vs ",,C2404:D2404),Calendar!G:G,Calendar!B:B),IF(AND(B2404="Premier League",E2404="Highlights"),_xlfn.XLOOKUP(H2404,Calendar!O:O,Calendar!N:N,,-1),""))</f>
        <v/>
      </c>
    </row>
    <row r="2405" spans="34:34" hidden="1" x14ac:dyDescent="0.35">
      <c r="AH2405" s="16" t="str">
        <f>IF(AND(B2405="Premier League",E2405="Live"),_xlfn.XLOOKUP(_xlfn.TEXTJOIN(" vs ",,C2405:D2405),Calendar!G:G,Calendar!B:B),IF(AND(B2405="Premier League",E2405="Highlights"),_xlfn.XLOOKUP(H2405,Calendar!O:O,Calendar!N:N,,-1),""))</f>
        <v/>
      </c>
    </row>
    <row r="2406" spans="34:34" hidden="1" x14ac:dyDescent="0.35">
      <c r="AH2406" s="16" t="str">
        <f>IF(AND(B2406="Premier League",E2406="Live"),_xlfn.XLOOKUP(_xlfn.TEXTJOIN(" vs ",,C2406:D2406),Calendar!G:G,Calendar!B:B),IF(AND(B2406="Premier League",E2406="Highlights"),_xlfn.XLOOKUP(H2406,Calendar!O:O,Calendar!N:N,,-1),""))</f>
        <v/>
      </c>
    </row>
    <row r="2407" spans="34:34" hidden="1" x14ac:dyDescent="0.35">
      <c r="AH2407" s="16" t="str">
        <f>IF(AND(B2407="Premier League",E2407="Live"),_xlfn.XLOOKUP(_xlfn.TEXTJOIN(" vs ",,C2407:D2407),Calendar!G:G,Calendar!B:B),IF(AND(B2407="Premier League",E2407="Highlights"),_xlfn.XLOOKUP(H2407,Calendar!O:O,Calendar!N:N,,-1),""))</f>
        <v/>
      </c>
    </row>
    <row r="2408" spans="34:34" hidden="1" x14ac:dyDescent="0.35">
      <c r="AH2408" s="16" t="str">
        <f>IF(AND(B2408="Premier League",E2408="Live"),_xlfn.XLOOKUP(_xlfn.TEXTJOIN(" vs ",,C2408:D2408),Calendar!G:G,Calendar!B:B),IF(AND(B2408="Premier League",E2408="Highlights"),_xlfn.XLOOKUP(H2408,Calendar!O:O,Calendar!N:N,,-1),""))</f>
        <v/>
      </c>
    </row>
    <row r="2409" spans="34:34" hidden="1" x14ac:dyDescent="0.35">
      <c r="AH2409" s="16" t="str">
        <f>IF(AND(B2409="Premier League",E2409="Live"),_xlfn.XLOOKUP(_xlfn.TEXTJOIN(" vs ",,C2409:D2409),Calendar!G:G,Calendar!B:B),IF(AND(B2409="Premier League",E2409="Highlights"),_xlfn.XLOOKUP(H2409,Calendar!O:O,Calendar!N:N,,-1),""))</f>
        <v/>
      </c>
    </row>
    <row r="2410" spans="34:34" hidden="1" x14ac:dyDescent="0.35">
      <c r="AH2410" s="16" t="str">
        <f>IF(AND(B2410="Premier League",E2410="Live"),_xlfn.XLOOKUP(_xlfn.TEXTJOIN(" vs ",,C2410:D2410),Calendar!G:G,Calendar!B:B),IF(AND(B2410="Premier League",E2410="Highlights"),_xlfn.XLOOKUP(H2410,Calendar!O:O,Calendar!N:N,,-1),""))</f>
        <v/>
      </c>
    </row>
    <row r="2411" spans="34:34" hidden="1" x14ac:dyDescent="0.35">
      <c r="AH2411" s="16" t="str">
        <f>IF(AND(B2411="Premier League",E2411="Live"),_xlfn.XLOOKUP(_xlfn.TEXTJOIN(" vs ",,C2411:D2411),Calendar!G:G,Calendar!B:B),IF(AND(B2411="Premier League",E2411="Highlights"),_xlfn.XLOOKUP(H2411,Calendar!O:O,Calendar!N:N,,-1),""))</f>
        <v/>
      </c>
    </row>
    <row r="2412" spans="34:34" hidden="1" x14ac:dyDescent="0.35">
      <c r="AH2412" s="16" t="str">
        <f>IF(AND(B2412="Premier League",E2412="Live"),_xlfn.XLOOKUP(_xlfn.TEXTJOIN(" vs ",,C2412:D2412),Calendar!G:G,Calendar!B:B),IF(AND(B2412="Premier League",E2412="Highlights"),_xlfn.XLOOKUP(H2412,Calendar!O:O,Calendar!N:N,,-1),""))</f>
        <v/>
      </c>
    </row>
    <row r="2413" spans="34:34" hidden="1" x14ac:dyDescent="0.35">
      <c r="AH2413" s="16" t="str">
        <f>IF(AND(B2413="Premier League",E2413="Live"),_xlfn.XLOOKUP(_xlfn.TEXTJOIN(" vs ",,C2413:D2413),Calendar!G:G,Calendar!B:B),IF(AND(B2413="Premier League",E2413="Highlights"),_xlfn.XLOOKUP(H2413,Calendar!O:O,Calendar!N:N,,-1),""))</f>
        <v/>
      </c>
    </row>
    <row r="2414" spans="34:34" hidden="1" x14ac:dyDescent="0.35">
      <c r="AH2414" s="16" t="str">
        <f>IF(AND(B2414="Premier League",E2414="Live"),_xlfn.XLOOKUP(_xlfn.TEXTJOIN(" vs ",,C2414:D2414),Calendar!G:G,Calendar!B:B),IF(AND(B2414="Premier League",E2414="Highlights"),_xlfn.XLOOKUP(H2414,Calendar!O:O,Calendar!N:N,,-1),""))</f>
        <v/>
      </c>
    </row>
    <row r="2415" spans="34:34" hidden="1" x14ac:dyDescent="0.35">
      <c r="AH2415" s="16" t="str">
        <f>IF(AND(B2415="Premier League",E2415="Live"),_xlfn.XLOOKUP(_xlfn.TEXTJOIN(" vs ",,C2415:D2415),Calendar!G:G,Calendar!B:B),IF(AND(B2415="Premier League",E2415="Highlights"),_xlfn.XLOOKUP(H2415,Calendar!O:O,Calendar!N:N,,-1),""))</f>
        <v/>
      </c>
    </row>
    <row r="2416" spans="34:34" hidden="1" x14ac:dyDescent="0.35">
      <c r="AH2416" s="16" t="str">
        <f>IF(AND(B2416="Premier League",E2416="Live"),_xlfn.XLOOKUP(_xlfn.TEXTJOIN(" vs ",,C2416:D2416),Calendar!G:G,Calendar!B:B),IF(AND(B2416="Premier League",E2416="Highlights"),_xlfn.XLOOKUP(H2416,Calendar!O:O,Calendar!N:N,,-1),""))</f>
        <v/>
      </c>
    </row>
    <row r="2417" spans="34:34" hidden="1" x14ac:dyDescent="0.35">
      <c r="AH2417" s="16" t="str">
        <f>IF(AND(B2417="Premier League",E2417="Live"),_xlfn.XLOOKUP(_xlfn.TEXTJOIN(" vs ",,C2417:D2417),Calendar!G:G,Calendar!B:B),IF(AND(B2417="Premier League",E2417="Highlights"),_xlfn.XLOOKUP(H2417,Calendar!O:O,Calendar!N:N,,-1),""))</f>
        <v/>
      </c>
    </row>
    <row r="2418" spans="34:34" hidden="1" x14ac:dyDescent="0.35">
      <c r="AH2418" s="16" t="str">
        <f>IF(AND(B2418="Premier League",E2418="Live"),_xlfn.XLOOKUP(_xlfn.TEXTJOIN(" vs ",,C2418:D2418),Calendar!G:G,Calendar!B:B),IF(AND(B2418="Premier League",E2418="Highlights"),_xlfn.XLOOKUP(H2418,Calendar!O:O,Calendar!N:N,,-1),""))</f>
        <v/>
      </c>
    </row>
    <row r="2419" spans="34:34" hidden="1" x14ac:dyDescent="0.35">
      <c r="AH2419" s="16" t="str">
        <f>IF(AND(B2419="Premier League",E2419="Live"),_xlfn.XLOOKUP(_xlfn.TEXTJOIN(" vs ",,C2419:D2419),Calendar!G:G,Calendar!B:B),IF(AND(B2419="Premier League",E2419="Highlights"),_xlfn.XLOOKUP(H2419,Calendar!O:O,Calendar!N:N,,-1),""))</f>
        <v/>
      </c>
    </row>
    <row r="2420" spans="34:34" hidden="1" x14ac:dyDescent="0.35">
      <c r="AH2420" s="16" t="str">
        <f>IF(AND(B2420="Premier League",E2420="Live"),_xlfn.XLOOKUP(_xlfn.TEXTJOIN(" vs ",,C2420:D2420),Calendar!G:G,Calendar!B:B),IF(AND(B2420="Premier League",E2420="Highlights"),_xlfn.XLOOKUP(H2420,Calendar!O:O,Calendar!N:N,,-1),""))</f>
        <v/>
      </c>
    </row>
    <row r="2421" spans="34:34" hidden="1" x14ac:dyDescent="0.35">
      <c r="AH2421" s="16" t="str">
        <f>IF(AND(B2421="Premier League",E2421="Live"),_xlfn.XLOOKUP(_xlfn.TEXTJOIN(" vs ",,C2421:D2421),Calendar!G:G,Calendar!B:B),IF(AND(B2421="Premier League",E2421="Highlights"),_xlfn.XLOOKUP(H2421,Calendar!O:O,Calendar!N:N,,-1),""))</f>
        <v/>
      </c>
    </row>
    <row r="2422" spans="34:34" hidden="1" x14ac:dyDescent="0.35">
      <c r="AH2422" s="16" t="str">
        <f>IF(AND(B2422="Premier League",E2422="Live"),_xlfn.XLOOKUP(_xlfn.TEXTJOIN(" vs ",,C2422:D2422),Calendar!G:G,Calendar!B:B),IF(AND(B2422="Premier League",E2422="Highlights"),_xlfn.XLOOKUP(H2422,Calendar!O:O,Calendar!N:N,,-1),""))</f>
        <v/>
      </c>
    </row>
    <row r="2423" spans="34:34" hidden="1" x14ac:dyDescent="0.35">
      <c r="AH2423" s="16" t="str">
        <f>IF(AND(B2423="Premier League",E2423="Live"),_xlfn.XLOOKUP(_xlfn.TEXTJOIN(" vs ",,C2423:D2423),Calendar!G:G,Calendar!B:B),IF(AND(B2423="Premier League",E2423="Highlights"),_xlfn.XLOOKUP(H2423,Calendar!O:O,Calendar!N:N,,-1),""))</f>
        <v/>
      </c>
    </row>
    <row r="2424" spans="34:34" hidden="1" x14ac:dyDescent="0.35">
      <c r="AH2424" s="16" t="str">
        <f>IF(AND(B2424="Premier League",E2424="Live"),_xlfn.XLOOKUP(_xlfn.TEXTJOIN(" vs ",,C2424:D2424),Calendar!G:G,Calendar!B:B),IF(AND(B2424="Premier League",E2424="Highlights"),_xlfn.XLOOKUP(H2424,Calendar!O:O,Calendar!N:N,,-1),""))</f>
        <v/>
      </c>
    </row>
    <row r="2425" spans="34:34" hidden="1" x14ac:dyDescent="0.35">
      <c r="AH2425" s="16" t="str">
        <f>IF(AND(B2425="Premier League",E2425="Live"),_xlfn.XLOOKUP(_xlfn.TEXTJOIN(" vs ",,C2425:D2425),Calendar!G:G,Calendar!B:B),IF(AND(B2425="Premier League",E2425="Highlights"),_xlfn.XLOOKUP(H2425,Calendar!O:O,Calendar!N:N,,-1),""))</f>
        <v/>
      </c>
    </row>
    <row r="2426" spans="34:34" hidden="1" x14ac:dyDescent="0.35">
      <c r="AH2426" s="16" t="str">
        <f>IF(AND(B2426="Premier League",E2426="Live"),_xlfn.XLOOKUP(_xlfn.TEXTJOIN(" vs ",,C2426:D2426),Calendar!G:G,Calendar!B:B),IF(AND(B2426="Premier League",E2426="Highlights"),_xlfn.XLOOKUP(H2426,Calendar!O:O,Calendar!N:N,,-1),""))</f>
        <v/>
      </c>
    </row>
    <row r="2427" spans="34:34" hidden="1" x14ac:dyDescent="0.35">
      <c r="AH2427" s="16" t="str">
        <f>IF(AND(B2427="Premier League",E2427="Live"),_xlfn.XLOOKUP(_xlfn.TEXTJOIN(" vs ",,C2427:D2427),Calendar!G:G,Calendar!B:B),IF(AND(B2427="Premier League",E2427="Highlights"),_xlfn.XLOOKUP(H2427,Calendar!O:O,Calendar!N:N,,-1),""))</f>
        <v/>
      </c>
    </row>
    <row r="2428" spans="34:34" hidden="1" x14ac:dyDescent="0.35">
      <c r="AH2428" s="16" t="str">
        <f>IF(AND(B2428="Premier League",E2428="Live"),_xlfn.XLOOKUP(_xlfn.TEXTJOIN(" vs ",,C2428:D2428),Calendar!G:G,Calendar!B:B),IF(AND(B2428="Premier League",E2428="Highlights"),_xlfn.XLOOKUP(H2428,Calendar!O:O,Calendar!N:N,,-1),""))</f>
        <v/>
      </c>
    </row>
    <row r="2429" spans="34:34" hidden="1" x14ac:dyDescent="0.35">
      <c r="AH2429" s="16" t="str">
        <f>IF(AND(B2429="Premier League",E2429="Live"),_xlfn.XLOOKUP(_xlfn.TEXTJOIN(" vs ",,C2429:D2429),Calendar!G:G,Calendar!B:B),IF(AND(B2429="Premier League",E2429="Highlights"),_xlfn.XLOOKUP(H2429,Calendar!O:O,Calendar!N:N,,-1),""))</f>
        <v/>
      </c>
    </row>
    <row r="2430" spans="34:34" hidden="1" x14ac:dyDescent="0.35">
      <c r="AH2430" s="16" t="str">
        <f>IF(AND(B2430="Premier League",E2430="Live"),_xlfn.XLOOKUP(_xlfn.TEXTJOIN(" vs ",,C2430:D2430),Calendar!G:G,Calendar!B:B),IF(AND(B2430="Premier League",E2430="Highlights"),_xlfn.XLOOKUP(H2430,Calendar!O:O,Calendar!N:N,,-1),""))</f>
        <v/>
      </c>
    </row>
    <row r="2431" spans="34:34" hidden="1" x14ac:dyDescent="0.35">
      <c r="AH2431" s="16" t="str">
        <f>IF(AND(B2431="Premier League",E2431="Live"),_xlfn.XLOOKUP(_xlfn.TEXTJOIN(" vs ",,C2431:D2431),Calendar!G:G,Calendar!B:B),IF(AND(B2431="Premier League",E2431="Highlights"),_xlfn.XLOOKUP(H2431,Calendar!O:O,Calendar!N:N,,-1),""))</f>
        <v/>
      </c>
    </row>
    <row r="2432" spans="34:34" hidden="1" x14ac:dyDescent="0.35">
      <c r="AH2432" s="16" t="str">
        <f>IF(AND(B2432="Premier League",E2432="Live"),_xlfn.XLOOKUP(_xlfn.TEXTJOIN(" vs ",,C2432:D2432),Calendar!G:G,Calendar!B:B),IF(AND(B2432="Premier League",E2432="Highlights"),_xlfn.XLOOKUP(H2432,Calendar!O:O,Calendar!N:N,,-1),""))</f>
        <v/>
      </c>
    </row>
    <row r="2433" spans="34:34" hidden="1" x14ac:dyDescent="0.35">
      <c r="AH2433" s="16" t="str">
        <f>IF(AND(B2433="Premier League",E2433="Live"),_xlfn.XLOOKUP(_xlfn.TEXTJOIN(" vs ",,C2433:D2433),Calendar!G:G,Calendar!B:B),IF(AND(B2433="Premier League",E2433="Highlights"),_xlfn.XLOOKUP(H2433,Calendar!O:O,Calendar!N:N,,-1),""))</f>
        <v/>
      </c>
    </row>
    <row r="2434" spans="34:34" hidden="1" x14ac:dyDescent="0.35">
      <c r="AH2434" s="16" t="str">
        <f>IF(AND(B2434="Premier League",E2434="Live"),_xlfn.XLOOKUP(_xlfn.TEXTJOIN(" vs ",,C2434:D2434),Calendar!G:G,Calendar!B:B),IF(AND(B2434="Premier League",E2434="Highlights"),_xlfn.XLOOKUP(H2434,Calendar!O:O,Calendar!N:N,,-1),""))</f>
        <v/>
      </c>
    </row>
    <row r="2435" spans="34:34" hidden="1" x14ac:dyDescent="0.35">
      <c r="AH2435" s="16" t="str">
        <f>IF(AND(B2435="Premier League",E2435="Live"),_xlfn.XLOOKUP(_xlfn.TEXTJOIN(" vs ",,C2435:D2435),Calendar!G:G,Calendar!B:B),IF(AND(B2435="Premier League",E2435="Highlights"),_xlfn.XLOOKUP(H2435,Calendar!O:O,Calendar!N:N,,-1),""))</f>
        <v/>
      </c>
    </row>
    <row r="2436" spans="34:34" hidden="1" x14ac:dyDescent="0.35">
      <c r="AH2436" s="16" t="str">
        <f>IF(AND(B2436="Premier League",E2436="Live"),_xlfn.XLOOKUP(_xlfn.TEXTJOIN(" vs ",,C2436:D2436),Calendar!G:G,Calendar!B:B),IF(AND(B2436="Premier League",E2436="Highlights"),_xlfn.XLOOKUP(H2436,Calendar!O:O,Calendar!N:N,,-1),""))</f>
        <v/>
      </c>
    </row>
    <row r="2437" spans="34:34" hidden="1" x14ac:dyDescent="0.35">
      <c r="AH2437" s="16" t="str">
        <f>IF(AND(B2437="Premier League",E2437="Live"),_xlfn.XLOOKUP(_xlfn.TEXTJOIN(" vs ",,C2437:D2437),Calendar!G:G,Calendar!B:B),IF(AND(B2437="Premier League",E2437="Highlights"),_xlfn.XLOOKUP(H2437,Calendar!O:O,Calendar!N:N,,-1),""))</f>
        <v/>
      </c>
    </row>
    <row r="2438" spans="34:34" hidden="1" x14ac:dyDescent="0.35">
      <c r="AH2438" s="16" t="str">
        <f>IF(AND(B2438="Premier League",E2438="Live"),_xlfn.XLOOKUP(_xlfn.TEXTJOIN(" vs ",,C2438:D2438),Calendar!G:G,Calendar!B:B),IF(AND(B2438="Premier League",E2438="Highlights"),_xlfn.XLOOKUP(H2438,Calendar!O:O,Calendar!N:N,,-1),""))</f>
        <v/>
      </c>
    </row>
    <row r="2439" spans="34:34" hidden="1" x14ac:dyDescent="0.35">
      <c r="AH2439" s="16" t="str">
        <f>IF(AND(B2439="Premier League",E2439="Live"),_xlfn.XLOOKUP(_xlfn.TEXTJOIN(" vs ",,C2439:D2439),Calendar!G:G,Calendar!B:B),IF(AND(B2439="Premier League",E2439="Highlights"),_xlfn.XLOOKUP(H2439,Calendar!O:O,Calendar!N:N,,-1),""))</f>
        <v/>
      </c>
    </row>
    <row r="2440" spans="34:34" hidden="1" x14ac:dyDescent="0.35">
      <c r="AH2440" s="16" t="str">
        <f>IF(AND(B2440="Premier League",E2440="Live"),_xlfn.XLOOKUP(_xlfn.TEXTJOIN(" vs ",,C2440:D2440),Calendar!G:G,Calendar!B:B),IF(AND(B2440="Premier League",E2440="Highlights"),_xlfn.XLOOKUP(H2440,Calendar!O:O,Calendar!N:N,,-1),""))</f>
        <v/>
      </c>
    </row>
    <row r="2441" spans="34:34" hidden="1" x14ac:dyDescent="0.35">
      <c r="AH2441" s="16" t="str">
        <f>IF(AND(B2441="Premier League",E2441="Live"),_xlfn.XLOOKUP(_xlfn.TEXTJOIN(" vs ",,C2441:D2441),Calendar!G:G,Calendar!B:B),IF(AND(B2441="Premier League",E2441="Highlights"),_xlfn.XLOOKUP(H2441,Calendar!O:O,Calendar!N:N,,-1),""))</f>
        <v/>
      </c>
    </row>
    <row r="2442" spans="34:34" hidden="1" x14ac:dyDescent="0.35">
      <c r="AH2442" s="16" t="str">
        <f>IF(AND(B2442="Premier League",E2442="Live"),_xlfn.XLOOKUP(_xlfn.TEXTJOIN(" vs ",,C2442:D2442),Calendar!G:G,Calendar!B:B),IF(AND(B2442="Premier League",E2442="Highlights"),_xlfn.XLOOKUP(H2442,Calendar!O:O,Calendar!N:N,,-1),""))</f>
        <v/>
      </c>
    </row>
    <row r="2443" spans="34:34" hidden="1" x14ac:dyDescent="0.35">
      <c r="AH2443" s="16" t="str">
        <f>IF(AND(B2443="Premier League",E2443="Live"),_xlfn.XLOOKUP(_xlfn.TEXTJOIN(" vs ",,C2443:D2443),Calendar!G:G,Calendar!B:B),IF(AND(B2443="Premier League",E2443="Highlights"),_xlfn.XLOOKUP(H2443,Calendar!O:O,Calendar!N:N,,-1),""))</f>
        <v/>
      </c>
    </row>
    <row r="2444" spans="34:34" hidden="1" x14ac:dyDescent="0.35">
      <c r="AH2444" s="16" t="str">
        <f>IF(AND(B2444="Premier League",E2444="Live"),_xlfn.XLOOKUP(_xlfn.TEXTJOIN(" vs ",,C2444:D2444),Calendar!G:G,Calendar!B:B),IF(AND(B2444="Premier League",E2444="Highlights"),_xlfn.XLOOKUP(H2444,Calendar!O:O,Calendar!N:N,,-1),""))</f>
        <v/>
      </c>
    </row>
    <row r="2445" spans="34:34" hidden="1" x14ac:dyDescent="0.35">
      <c r="AH2445" s="16" t="str">
        <f>IF(AND(B2445="Premier League",E2445="Live"),_xlfn.XLOOKUP(_xlfn.TEXTJOIN(" vs ",,C2445:D2445),Calendar!G:G,Calendar!B:B),IF(AND(B2445="Premier League",E2445="Highlights"),_xlfn.XLOOKUP(H2445,Calendar!O:O,Calendar!N:N,,-1),""))</f>
        <v/>
      </c>
    </row>
    <row r="2446" spans="34:34" hidden="1" x14ac:dyDescent="0.35">
      <c r="AH2446" s="16" t="str">
        <f>IF(AND(B2446="Premier League",E2446="Live"),_xlfn.XLOOKUP(_xlfn.TEXTJOIN(" vs ",,C2446:D2446),Calendar!G:G,Calendar!B:B),IF(AND(B2446="Premier League",E2446="Highlights"),_xlfn.XLOOKUP(H2446,Calendar!O:O,Calendar!N:N,,-1),""))</f>
        <v/>
      </c>
    </row>
    <row r="2447" spans="34:34" hidden="1" x14ac:dyDescent="0.35">
      <c r="AH2447" s="16" t="str">
        <f>IF(AND(B2447="Premier League",E2447="Live"),_xlfn.XLOOKUP(_xlfn.TEXTJOIN(" vs ",,C2447:D2447),Calendar!G:G,Calendar!B:B),IF(AND(B2447="Premier League",E2447="Highlights"),_xlfn.XLOOKUP(H2447,Calendar!O:O,Calendar!N:N,,-1),""))</f>
        <v/>
      </c>
    </row>
    <row r="2448" spans="34:34" hidden="1" x14ac:dyDescent="0.35">
      <c r="AH2448" s="16" t="str">
        <f>IF(AND(B2448="Premier League",E2448="Live"),_xlfn.XLOOKUP(_xlfn.TEXTJOIN(" vs ",,C2448:D2448),Calendar!G:G,Calendar!B:B),IF(AND(B2448="Premier League",E2448="Highlights"),_xlfn.XLOOKUP(H2448,Calendar!O:O,Calendar!N:N,,-1),""))</f>
        <v/>
      </c>
    </row>
    <row r="2449" spans="34:34" hidden="1" x14ac:dyDescent="0.35">
      <c r="AH2449" s="16" t="str">
        <f>IF(AND(B2449="Premier League",E2449="Live"),_xlfn.XLOOKUP(_xlfn.TEXTJOIN(" vs ",,C2449:D2449),Calendar!G:G,Calendar!B:B),IF(AND(B2449="Premier League",E2449="Highlights"),_xlfn.XLOOKUP(H2449,Calendar!O:O,Calendar!N:N,,-1),""))</f>
        <v/>
      </c>
    </row>
    <row r="2450" spans="34:34" hidden="1" x14ac:dyDescent="0.35">
      <c r="AH2450" s="16" t="str">
        <f>IF(AND(B2450="Premier League",E2450="Live"),_xlfn.XLOOKUP(_xlfn.TEXTJOIN(" vs ",,C2450:D2450),Calendar!G:G,Calendar!B:B),IF(AND(B2450="Premier League",E2450="Highlights"),_xlfn.XLOOKUP(H2450,Calendar!O:O,Calendar!N:N,,-1),""))</f>
        <v/>
      </c>
    </row>
    <row r="2451" spans="34:34" hidden="1" x14ac:dyDescent="0.35">
      <c r="AH2451" s="16" t="str">
        <f>IF(AND(B2451="Premier League",E2451="Live"),_xlfn.XLOOKUP(_xlfn.TEXTJOIN(" vs ",,C2451:D2451),Calendar!G:G,Calendar!B:B),IF(AND(B2451="Premier League",E2451="Highlights"),_xlfn.XLOOKUP(H2451,Calendar!O:O,Calendar!N:N,,-1),""))</f>
        <v/>
      </c>
    </row>
    <row r="2452" spans="34:34" hidden="1" x14ac:dyDescent="0.35">
      <c r="AH2452" s="16" t="str">
        <f>IF(AND(B2452="Premier League",E2452="Live"),_xlfn.XLOOKUP(_xlfn.TEXTJOIN(" vs ",,C2452:D2452),Calendar!G:G,Calendar!B:B),IF(AND(B2452="Premier League",E2452="Highlights"),_xlfn.XLOOKUP(H2452,Calendar!O:O,Calendar!N:N,,-1),""))</f>
        <v/>
      </c>
    </row>
    <row r="2453" spans="34:34" hidden="1" x14ac:dyDescent="0.35">
      <c r="AH2453" s="16" t="str">
        <f>IF(AND(B2453="Premier League",E2453="Live"),_xlfn.XLOOKUP(_xlfn.TEXTJOIN(" vs ",,C2453:D2453),Calendar!G:G,Calendar!B:B),IF(AND(B2453="Premier League",E2453="Highlights"),_xlfn.XLOOKUP(H2453,Calendar!O:O,Calendar!N:N,,-1),""))</f>
        <v/>
      </c>
    </row>
    <row r="2454" spans="34:34" hidden="1" x14ac:dyDescent="0.35">
      <c r="AH2454" s="16" t="str">
        <f>IF(AND(B2454="Premier League",E2454="Live"),_xlfn.XLOOKUP(_xlfn.TEXTJOIN(" vs ",,C2454:D2454),Calendar!G:G,Calendar!B:B),IF(AND(B2454="Premier League",E2454="Highlights"),_xlfn.XLOOKUP(H2454,Calendar!O:O,Calendar!N:N,,-1),""))</f>
        <v/>
      </c>
    </row>
    <row r="2455" spans="34:34" hidden="1" x14ac:dyDescent="0.35">
      <c r="AH2455" s="16" t="str">
        <f>IF(AND(B2455="Premier League",E2455="Live"),_xlfn.XLOOKUP(_xlfn.TEXTJOIN(" vs ",,C2455:D2455),Calendar!G:G,Calendar!B:B),IF(AND(B2455="Premier League",E2455="Highlights"),_xlfn.XLOOKUP(H2455,Calendar!O:O,Calendar!N:N,,-1),""))</f>
        <v/>
      </c>
    </row>
    <row r="2456" spans="34:34" hidden="1" x14ac:dyDescent="0.35">
      <c r="AH2456" s="16" t="str">
        <f>IF(AND(B2456="Premier League",E2456="Live"),_xlfn.XLOOKUP(_xlfn.TEXTJOIN(" vs ",,C2456:D2456),Calendar!G:G,Calendar!B:B),IF(AND(B2456="Premier League",E2456="Highlights"),_xlfn.XLOOKUP(H2456,Calendar!O:O,Calendar!N:N,,-1),""))</f>
        <v/>
      </c>
    </row>
    <row r="2457" spans="34:34" hidden="1" x14ac:dyDescent="0.35">
      <c r="AH2457" s="16" t="str">
        <f>IF(AND(B2457="Premier League",E2457="Live"),_xlfn.XLOOKUP(_xlfn.TEXTJOIN(" vs ",,C2457:D2457),Calendar!G:G,Calendar!B:B),IF(AND(B2457="Premier League",E2457="Highlights"),_xlfn.XLOOKUP(H2457,Calendar!O:O,Calendar!N:N,,-1),""))</f>
        <v/>
      </c>
    </row>
    <row r="2458" spans="34:34" hidden="1" x14ac:dyDescent="0.35">
      <c r="AH2458" s="16" t="str">
        <f>IF(AND(B2458="Premier League",E2458="Live"),_xlfn.XLOOKUP(_xlfn.TEXTJOIN(" vs ",,C2458:D2458),Calendar!G:G,Calendar!B:B),IF(AND(B2458="Premier League",E2458="Highlights"),_xlfn.XLOOKUP(H2458,Calendar!O:O,Calendar!N:N,,-1),""))</f>
        <v/>
      </c>
    </row>
    <row r="2459" spans="34:34" hidden="1" x14ac:dyDescent="0.35">
      <c r="AH2459" s="16" t="str">
        <f>IF(AND(B2459="Premier League",E2459="Live"),_xlfn.XLOOKUP(_xlfn.TEXTJOIN(" vs ",,C2459:D2459),Calendar!G:G,Calendar!B:B),IF(AND(B2459="Premier League",E2459="Highlights"),_xlfn.XLOOKUP(H2459,Calendar!O:O,Calendar!N:N,,-1),""))</f>
        <v/>
      </c>
    </row>
    <row r="2460" spans="34:34" hidden="1" x14ac:dyDescent="0.35">
      <c r="AH2460" s="16" t="str">
        <f>IF(AND(B2460="Premier League",E2460="Live"),_xlfn.XLOOKUP(_xlfn.TEXTJOIN(" vs ",,C2460:D2460),Calendar!G:G,Calendar!B:B),IF(AND(B2460="Premier League",E2460="Highlights"),_xlfn.XLOOKUP(H2460,Calendar!O:O,Calendar!N:N,,-1),""))</f>
        <v/>
      </c>
    </row>
    <row r="2461" spans="34:34" hidden="1" x14ac:dyDescent="0.35">
      <c r="AH2461" s="16" t="str">
        <f>IF(AND(B2461="Premier League",E2461="Live"),_xlfn.XLOOKUP(_xlfn.TEXTJOIN(" vs ",,C2461:D2461),Calendar!G:G,Calendar!B:B),IF(AND(B2461="Premier League",E2461="Highlights"),_xlfn.XLOOKUP(H2461,Calendar!O:O,Calendar!N:N,,-1),""))</f>
        <v/>
      </c>
    </row>
    <row r="2462" spans="34:34" hidden="1" x14ac:dyDescent="0.35">
      <c r="AH2462" s="16" t="str">
        <f>IF(AND(B2462="Premier League",E2462="Live"),_xlfn.XLOOKUP(_xlfn.TEXTJOIN(" vs ",,C2462:D2462),Calendar!G:G,Calendar!B:B),IF(AND(B2462="Premier League",E2462="Highlights"),_xlfn.XLOOKUP(H2462,Calendar!O:O,Calendar!N:N,,-1),""))</f>
        <v/>
      </c>
    </row>
    <row r="2463" spans="34:34" hidden="1" x14ac:dyDescent="0.35">
      <c r="AH2463" s="16" t="str">
        <f>IF(AND(B2463="Premier League",E2463="Live"),_xlfn.XLOOKUP(_xlfn.TEXTJOIN(" vs ",,C2463:D2463),Calendar!G:G,Calendar!B:B),IF(AND(B2463="Premier League",E2463="Highlights"),_xlfn.XLOOKUP(H2463,Calendar!O:O,Calendar!N:N,,-1),""))</f>
        <v/>
      </c>
    </row>
    <row r="2464" spans="34:34" hidden="1" x14ac:dyDescent="0.35">
      <c r="AH2464" s="16" t="str">
        <f>IF(AND(B2464="Premier League",E2464="Live"),_xlfn.XLOOKUP(_xlfn.TEXTJOIN(" vs ",,C2464:D2464),Calendar!G:G,Calendar!B:B),IF(AND(B2464="Premier League",E2464="Highlights"),_xlfn.XLOOKUP(H2464,Calendar!O:O,Calendar!N:N,,-1),""))</f>
        <v/>
      </c>
    </row>
    <row r="2465" spans="34:34" hidden="1" x14ac:dyDescent="0.35">
      <c r="AH2465" s="16" t="str">
        <f>IF(AND(B2465="Premier League",E2465="Live"),_xlfn.XLOOKUP(_xlfn.TEXTJOIN(" vs ",,C2465:D2465),Calendar!G:G,Calendar!B:B),IF(AND(B2465="Premier League",E2465="Highlights"),_xlfn.XLOOKUP(H2465,Calendar!O:O,Calendar!N:N,,-1),""))</f>
        <v/>
      </c>
    </row>
    <row r="2466" spans="34:34" hidden="1" x14ac:dyDescent="0.35">
      <c r="AH2466" s="16" t="str">
        <f>IF(AND(B2466="Premier League",E2466="Live"),_xlfn.XLOOKUP(_xlfn.TEXTJOIN(" vs ",,C2466:D2466),Calendar!G:G,Calendar!B:B),IF(AND(B2466="Premier League",E2466="Highlights"),_xlfn.XLOOKUP(H2466,Calendar!O:O,Calendar!N:N,,-1),""))</f>
        <v/>
      </c>
    </row>
    <row r="2467" spans="34:34" hidden="1" x14ac:dyDescent="0.35">
      <c r="AH2467" s="16" t="str">
        <f>IF(AND(B2467="Premier League",E2467="Live"),_xlfn.XLOOKUP(_xlfn.TEXTJOIN(" vs ",,C2467:D2467),Calendar!G:G,Calendar!B:B),IF(AND(B2467="Premier League",E2467="Highlights"),_xlfn.XLOOKUP(H2467,Calendar!O:O,Calendar!N:N,,-1),""))</f>
        <v/>
      </c>
    </row>
    <row r="2468" spans="34:34" hidden="1" x14ac:dyDescent="0.35">
      <c r="AH2468" s="16" t="str">
        <f>IF(AND(B2468="Premier League",E2468="Live"),_xlfn.XLOOKUP(_xlfn.TEXTJOIN(" vs ",,C2468:D2468),Calendar!G:G,Calendar!B:B),IF(AND(B2468="Premier League",E2468="Highlights"),_xlfn.XLOOKUP(H2468,Calendar!O:O,Calendar!N:N,,-1),""))</f>
        <v/>
      </c>
    </row>
    <row r="2469" spans="34:34" hidden="1" x14ac:dyDescent="0.35">
      <c r="AH2469" s="16" t="str">
        <f>IF(AND(B2469="Premier League",E2469="Live"),_xlfn.XLOOKUP(_xlfn.TEXTJOIN(" vs ",,C2469:D2469),Calendar!G:G,Calendar!B:B),IF(AND(B2469="Premier League",E2469="Highlights"),_xlfn.XLOOKUP(H2469,Calendar!O:O,Calendar!N:N,,-1),""))</f>
        <v/>
      </c>
    </row>
    <row r="2470" spans="34:34" hidden="1" x14ac:dyDescent="0.35">
      <c r="AH2470" s="16" t="str">
        <f>IF(AND(B2470="Premier League",E2470="Live"),_xlfn.XLOOKUP(_xlfn.TEXTJOIN(" vs ",,C2470:D2470),Calendar!G:G,Calendar!B:B),IF(AND(B2470="Premier League",E2470="Highlights"),_xlfn.XLOOKUP(H2470,Calendar!O:O,Calendar!N:N,,-1),""))</f>
        <v/>
      </c>
    </row>
    <row r="2471" spans="34:34" hidden="1" x14ac:dyDescent="0.35">
      <c r="AH2471" s="16" t="str">
        <f>IF(AND(B2471="Premier League",E2471="Live"),_xlfn.XLOOKUP(_xlfn.TEXTJOIN(" vs ",,C2471:D2471),Calendar!G:G,Calendar!B:B),IF(AND(B2471="Premier League",E2471="Highlights"),_xlfn.XLOOKUP(H2471,Calendar!O:O,Calendar!N:N,,-1),""))</f>
        <v/>
      </c>
    </row>
    <row r="2472" spans="34:34" hidden="1" x14ac:dyDescent="0.35">
      <c r="AH2472" s="16" t="str">
        <f>IF(AND(B2472="Premier League",E2472="Live"),_xlfn.XLOOKUP(_xlfn.TEXTJOIN(" vs ",,C2472:D2472),Calendar!G:G,Calendar!B:B),IF(AND(B2472="Premier League",E2472="Highlights"),_xlfn.XLOOKUP(H2472,Calendar!O:O,Calendar!N:N,,-1),""))</f>
        <v/>
      </c>
    </row>
    <row r="2473" spans="34:34" hidden="1" x14ac:dyDescent="0.35">
      <c r="AH2473" s="16" t="str">
        <f>IF(AND(B2473="Premier League",E2473="Live"),_xlfn.XLOOKUP(_xlfn.TEXTJOIN(" vs ",,C2473:D2473),Calendar!G:G,Calendar!B:B),IF(AND(B2473="Premier League",E2473="Highlights"),_xlfn.XLOOKUP(H2473,Calendar!O:O,Calendar!N:N,,-1),""))</f>
        <v/>
      </c>
    </row>
    <row r="2474" spans="34:34" hidden="1" x14ac:dyDescent="0.35">
      <c r="AH2474" s="16" t="str">
        <f>IF(AND(B2474="Premier League",E2474="Live"),_xlfn.XLOOKUP(_xlfn.TEXTJOIN(" vs ",,C2474:D2474),Calendar!G:G,Calendar!B:B),IF(AND(B2474="Premier League",E2474="Highlights"),_xlfn.XLOOKUP(H2474,Calendar!O:O,Calendar!N:N,,-1),""))</f>
        <v/>
      </c>
    </row>
    <row r="2475" spans="34:34" hidden="1" x14ac:dyDescent="0.35">
      <c r="AH2475" s="16" t="str">
        <f>IF(AND(B2475="Premier League",E2475="Live"),_xlfn.XLOOKUP(_xlfn.TEXTJOIN(" vs ",,C2475:D2475),Calendar!G:G,Calendar!B:B),IF(AND(B2475="Premier League",E2475="Highlights"),_xlfn.XLOOKUP(H2475,Calendar!O:O,Calendar!N:N,,-1),""))</f>
        <v/>
      </c>
    </row>
    <row r="2476" spans="34:34" hidden="1" x14ac:dyDescent="0.35">
      <c r="AH2476" s="16" t="str">
        <f>IF(AND(B2476="Premier League",E2476="Live"),_xlfn.XLOOKUP(_xlfn.TEXTJOIN(" vs ",,C2476:D2476),Calendar!G:G,Calendar!B:B),IF(AND(B2476="Premier League",E2476="Highlights"),_xlfn.XLOOKUP(H2476,Calendar!O:O,Calendar!N:N,,-1),""))</f>
        <v/>
      </c>
    </row>
    <row r="2477" spans="34:34" hidden="1" x14ac:dyDescent="0.35">
      <c r="AH2477" s="16" t="str">
        <f>IF(AND(B2477="Premier League",E2477="Live"),_xlfn.XLOOKUP(_xlfn.TEXTJOIN(" vs ",,C2477:D2477),Calendar!G:G,Calendar!B:B),IF(AND(B2477="Premier League",E2477="Highlights"),_xlfn.XLOOKUP(H2477,Calendar!O:O,Calendar!N:N,,-1),""))</f>
        <v/>
      </c>
    </row>
    <row r="2478" spans="34:34" hidden="1" x14ac:dyDescent="0.35">
      <c r="AH2478" s="16" t="str">
        <f>IF(AND(B2478="Premier League",E2478="Live"),_xlfn.XLOOKUP(_xlfn.TEXTJOIN(" vs ",,C2478:D2478),Calendar!G:G,Calendar!B:B),IF(AND(B2478="Premier League",E2478="Highlights"),_xlfn.XLOOKUP(H2478,Calendar!O:O,Calendar!N:N,,-1),""))</f>
        <v/>
      </c>
    </row>
    <row r="2479" spans="34:34" hidden="1" x14ac:dyDescent="0.35">
      <c r="AH2479" s="16" t="str">
        <f>IF(AND(B2479="Premier League",E2479="Live"),_xlfn.XLOOKUP(_xlfn.TEXTJOIN(" vs ",,C2479:D2479),Calendar!G:G,Calendar!B:B),IF(AND(B2479="Premier League",E2479="Highlights"),_xlfn.XLOOKUP(H2479,Calendar!O:O,Calendar!N:N,,-1),""))</f>
        <v/>
      </c>
    </row>
    <row r="2480" spans="34:34" hidden="1" x14ac:dyDescent="0.35">
      <c r="AH2480" s="16" t="str">
        <f>IF(AND(B2480="Premier League",E2480="Live"),_xlfn.XLOOKUP(_xlfn.TEXTJOIN(" vs ",,C2480:D2480),Calendar!G:G,Calendar!B:B),IF(AND(B2480="Premier League",E2480="Highlights"),_xlfn.XLOOKUP(H2480,Calendar!O:O,Calendar!N:N,,-1),""))</f>
        <v/>
      </c>
    </row>
    <row r="2481" spans="34:34" hidden="1" x14ac:dyDescent="0.35">
      <c r="AH2481" s="16" t="str">
        <f>IF(AND(B2481="Premier League",E2481="Live"),_xlfn.XLOOKUP(_xlfn.TEXTJOIN(" vs ",,C2481:D2481),Calendar!G:G,Calendar!B:B),IF(AND(B2481="Premier League",E2481="Highlights"),_xlfn.XLOOKUP(H2481,Calendar!O:O,Calendar!N:N,,-1),""))</f>
        <v/>
      </c>
    </row>
    <row r="2482" spans="34:34" hidden="1" x14ac:dyDescent="0.35">
      <c r="AH2482" s="16" t="str">
        <f>IF(AND(B2482="Premier League",E2482="Live"),_xlfn.XLOOKUP(_xlfn.TEXTJOIN(" vs ",,C2482:D2482),Calendar!G:G,Calendar!B:B),IF(AND(B2482="Premier League",E2482="Highlights"),_xlfn.XLOOKUP(H2482,Calendar!O:O,Calendar!N:N,,-1),""))</f>
        <v/>
      </c>
    </row>
    <row r="2483" spans="34:34" hidden="1" x14ac:dyDescent="0.35">
      <c r="AH2483" s="16" t="str">
        <f>IF(AND(B2483="Premier League",E2483="Live"),_xlfn.XLOOKUP(_xlfn.TEXTJOIN(" vs ",,C2483:D2483),Calendar!G:G,Calendar!B:B),IF(AND(B2483="Premier League",E2483="Highlights"),_xlfn.XLOOKUP(H2483,Calendar!O:O,Calendar!N:N,,-1),""))</f>
        <v/>
      </c>
    </row>
    <row r="2484" spans="34:34" hidden="1" x14ac:dyDescent="0.35">
      <c r="AH2484" s="16" t="str">
        <f>IF(AND(B2484="Premier League",E2484="Live"),_xlfn.XLOOKUP(_xlfn.TEXTJOIN(" vs ",,C2484:D2484),Calendar!G:G,Calendar!B:B),IF(AND(B2484="Premier League",E2484="Highlights"),_xlfn.XLOOKUP(H2484,Calendar!O:O,Calendar!N:N,,-1),""))</f>
        <v/>
      </c>
    </row>
    <row r="2485" spans="34:34" hidden="1" x14ac:dyDescent="0.35">
      <c r="AH2485" s="16" t="str">
        <f>IF(AND(B2485="Premier League",E2485="Live"),_xlfn.XLOOKUP(_xlfn.TEXTJOIN(" vs ",,C2485:D2485),Calendar!G:G,Calendar!B:B),IF(AND(B2485="Premier League",E2485="Highlights"),_xlfn.XLOOKUP(H2485,Calendar!O:O,Calendar!N:N,,-1),""))</f>
        <v/>
      </c>
    </row>
    <row r="2486" spans="34:34" hidden="1" x14ac:dyDescent="0.35">
      <c r="AH2486" s="16" t="str">
        <f>IF(AND(B2486="Premier League",E2486="Live"),_xlfn.XLOOKUP(_xlfn.TEXTJOIN(" vs ",,C2486:D2486),Calendar!G:G,Calendar!B:B),IF(AND(B2486="Premier League",E2486="Highlights"),_xlfn.XLOOKUP(H2486,Calendar!O:O,Calendar!N:N,,-1),""))</f>
        <v/>
      </c>
    </row>
    <row r="2487" spans="34:34" hidden="1" x14ac:dyDescent="0.35">
      <c r="AH2487" s="16" t="str">
        <f>IF(AND(B2487="Premier League",E2487="Live"),_xlfn.XLOOKUP(_xlfn.TEXTJOIN(" vs ",,C2487:D2487),Calendar!G:G,Calendar!B:B),IF(AND(B2487="Premier League",E2487="Highlights"),_xlfn.XLOOKUP(H2487,Calendar!O:O,Calendar!N:N,,-1),""))</f>
        <v/>
      </c>
    </row>
    <row r="2488" spans="34:34" hidden="1" x14ac:dyDescent="0.35">
      <c r="AH2488" s="16" t="str">
        <f>IF(AND(B2488="Premier League",E2488="Live"),_xlfn.XLOOKUP(_xlfn.TEXTJOIN(" vs ",,C2488:D2488),Calendar!G:G,Calendar!B:B),IF(AND(B2488="Premier League",E2488="Highlights"),_xlfn.XLOOKUP(H2488,Calendar!O:O,Calendar!N:N,,-1),""))</f>
        <v/>
      </c>
    </row>
    <row r="2489" spans="34:34" hidden="1" x14ac:dyDescent="0.35">
      <c r="AH2489" s="16" t="str">
        <f>IF(AND(B2489="Premier League",E2489="Live"),_xlfn.XLOOKUP(_xlfn.TEXTJOIN(" vs ",,C2489:D2489),Calendar!G:G,Calendar!B:B),IF(AND(B2489="Premier League",E2489="Highlights"),_xlfn.XLOOKUP(H2489,Calendar!O:O,Calendar!N:N,,-1),""))</f>
        <v/>
      </c>
    </row>
    <row r="2490" spans="34:34" hidden="1" x14ac:dyDescent="0.35">
      <c r="AH2490" s="16" t="str">
        <f>IF(AND(B2490="Premier League",E2490="Live"),_xlfn.XLOOKUP(_xlfn.TEXTJOIN(" vs ",,C2490:D2490),Calendar!G:G,Calendar!B:B),IF(AND(B2490="Premier League",E2490="Highlights"),_xlfn.XLOOKUP(H2490,Calendar!O:O,Calendar!N:N,,-1),""))</f>
        <v/>
      </c>
    </row>
    <row r="2491" spans="34:34" hidden="1" x14ac:dyDescent="0.35">
      <c r="AH2491" s="16" t="str">
        <f>IF(AND(B2491="Premier League",E2491="Live"),_xlfn.XLOOKUP(_xlfn.TEXTJOIN(" vs ",,C2491:D2491),Calendar!G:G,Calendar!B:B),IF(AND(B2491="Premier League",E2491="Highlights"),_xlfn.XLOOKUP(H2491,Calendar!O:O,Calendar!N:N,,-1),""))</f>
        <v/>
      </c>
    </row>
    <row r="2492" spans="34:34" hidden="1" x14ac:dyDescent="0.35">
      <c r="AH2492" s="16" t="str">
        <f>IF(AND(B2492="Premier League",E2492="Live"),_xlfn.XLOOKUP(_xlfn.TEXTJOIN(" vs ",,C2492:D2492),Calendar!G:G,Calendar!B:B),IF(AND(B2492="Premier League",E2492="Highlights"),_xlfn.XLOOKUP(H2492,Calendar!O:O,Calendar!N:N,,-1),""))</f>
        <v/>
      </c>
    </row>
    <row r="2493" spans="34:34" hidden="1" x14ac:dyDescent="0.35">
      <c r="AH2493" s="16" t="str">
        <f>IF(AND(B2493="Premier League",E2493="Live"),_xlfn.XLOOKUP(_xlfn.TEXTJOIN(" vs ",,C2493:D2493),Calendar!G:G,Calendar!B:B),IF(AND(B2493="Premier League",E2493="Highlights"),_xlfn.XLOOKUP(H2493,Calendar!O:O,Calendar!N:N,,-1),""))</f>
        <v/>
      </c>
    </row>
    <row r="2494" spans="34:34" hidden="1" x14ac:dyDescent="0.35">
      <c r="AH2494" s="16" t="str">
        <f>IF(AND(B2494="Premier League",E2494="Live"),_xlfn.XLOOKUP(_xlfn.TEXTJOIN(" vs ",,C2494:D2494),Calendar!G:G,Calendar!B:B),IF(AND(B2494="Premier League",E2494="Highlights"),_xlfn.XLOOKUP(H2494,Calendar!O:O,Calendar!N:N,,-1),""))</f>
        <v/>
      </c>
    </row>
    <row r="2495" spans="34:34" hidden="1" x14ac:dyDescent="0.35">
      <c r="AH2495" s="16" t="str">
        <f>IF(AND(B2495="Premier League",E2495="Live"),_xlfn.XLOOKUP(_xlfn.TEXTJOIN(" vs ",,C2495:D2495),Calendar!G:G,Calendar!B:B),IF(AND(B2495="Premier League",E2495="Highlights"),_xlfn.XLOOKUP(H2495,Calendar!O:O,Calendar!N:N,,-1),""))</f>
        <v/>
      </c>
    </row>
    <row r="2496" spans="34:34" hidden="1" x14ac:dyDescent="0.35">
      <c r="AH2496" s="16" t="str">
        <f>IF(AND(B2496="Premier League",E2496="Live"),_xlfn.XLOOKUP(_xlfn.TEXTJOIN(" vs ",,C2496:D2496),Calendar!G:G,Calendar!B:B),IF(AND(B2496="Premier League",E2496="Highlights"),_xlfn.XLOOKUP(H2496,Calendar!O:O,Calendar!N:N,,-1),""))</f>
        <v/>
      </c>
    </row>
    <row r="2497" spans="34:34" hidden="1" x14ac:dyDescent="0.35">
      <c r="AH2497" s="16" t="str">
        <f>IF(AND(B2497="Premier League",E2497="Live"),_xlfn.XLOOKUP(_xlfn.TEXTJOIN(" vs ",,C2497:D2497),Calendar!G:G,Calendar!B:B),IF(AND(B2497="Premier League",E2497="Highlights"),_xlfn.XLOOKUP(H2497,Calendar!O:O,Calendar!N:N,,-1),""))</f>
        <v/>
      </c>
    </row>
    <row r="2498" spans="34:34" hidden="1" x14ac:dyDescent="0.35">
      <c r="AH2498" s="16" t="str">
        <f>IF(AND(B2498="Premier League",E2498="Live"),_xlfn.XLOOKUP(_xlfn.TEXTJOIN(" vs ",,C2498:D2498),Calendar!G:G,Calendar!B:B),IF(AND(B2498="Premier League",E2498="Highlights"),_xlfn.XLOOKUP(H2498,Calendar!O:O,Calendar!N:N,,-1),""))</f>
        <v/>
      </c>
    </row>
    <row r="2499" spans="34:34" hidden="1" x14ac:dyDescent="0.35">
      <c r="AH2499" s="16" t="str">
        <f>IF(AND(B2499="Premier League",E2499="Live"),_xlfn.XLOOKUP(_xlfn.TEXTJOIN(" vs ",,C2499:D2499),Calendar!G:G,Calendar!B:B),IF(AND(B2499="Premier League",E2499="Highlights"),_xlfn.XLOOKUP(H2499,Calendar!O:O,Calendar!N:N,,-1),""))</f>
        <v/>
      </c>
    </row>
    <row r="2500" spans="34:34" hidden="1" x14ac:dyDescent="0.35">
      <c r="AH2500" s="16" t="str">
        <f>IF(AND(B2500="Premier League",E2500="Live"),_xlfn.XLOOKUP(_xlfn.TEXTJOIN(" vs ",,C2500:D2500),Calendar!G:G,Calendar!B:B),IF(AND(B2500="Premier League",E2500="Highlights"),_xlfn.XLOOKUP(H2500,Calendar!O:O,Calendar!N:N,,-1),""))</f>
        <v/>
      </c>
    </row>
    <row r="2501" spans="34:34" hidden="1" x14ac:dyDescent="0.35">
      <c r="AH2501" s="16" t="str">
        <f>IF(AND(B2501="Premier League",E2501="Live"),_xlfn.XLOOKUP(_xlfn.TEXTJOIN(" vs ",,C2501:D2501),Calendar!G:G,Calendar!B:B),IF(AND(B2501="Premier League",E2501="Highlights"),_xlfn.XLOOKUP(H2501,Calendar!O:O,Calendar!N:N,,-1),""))</f>
        <v/>
      </c>
    </row>
    <row r="2502" spans="34:34" hidden="1" x14ac:dyDescent="0.35">
      <c r="AH2502" s="16" t="str">
        <f>IF(AND(B2502="Premier League",E2502="Live"),_xlfn.XLOOKUP(_xlfn.TEXTJOIN(" vs ",,C2502:D2502),Calendar!G:G,Calendar!B:B),IF(AND(B2502="Premier League",E2502="Highlights"),_xlfn.XLOOKUP(H2502,Calendar!O:O,Calendar!N:N,,-1),""))</f>
        <v/>
      </c>
    </row>
    <row r="2503" spans="34:34" hidden="1" x14ac:dyDescent="0.35">
      <c r="AH2503" s="16" t="str">
        <f>IF(AND(B2503="Premier League",E2503="Live"),_xlfn.XLOOKUP(_xlfn.TEXTJOIN(" vs ",,C2503:D2503),Calendar!G:G,Calendar!B:B),IF(AND(B2503="Premier League",E2503="Highlights"),_xlfn.XLOOKUP(H2503,Calendar!O:O,Calendar!N:N,,-1),""))</f>
        <v/>
      </c>
    </row>
    <row r="2504" spans="34:34" hidden="1" x14ac:dyDescent="0.35">
      <c r="AH2504" s="16" t="str">
        <f>IF(AND(B2504="Premier League",E2504="Live"),_xlfn.XLOOKUP(_xlfn.TEXTJOIN(" vs ",,C2504:D2504),Calendar!G:G,Calendar!B:B),IF(AND(B2504="Premier League",E2504="Highlights"),_xlfn.XLOOKUP(H2504,Calendar!O:O,Calendar!N:N,,-1),""))</f>
        <v/>
      </c>
    </row>
    <row r="2505" spans="34:34" hidden="1" x14ac:dyDescent="0.35">
      <c r="AH2505" s="16" t="str">
        <f>IF(AND(B2505="Premier League",E2505="Live"),_xlfn.XLOOKUP(_xlfn.TEXTJOIN(" vs ",,C2505:D2505),Calendar!G:G,Calendar!B:B),IF(AND(B2505="Premier League",E2505="Highlights"),_xlfn.XLOOKUP(H2505,Calendar!O:O,Calendar!N:N,,-1),""))</f>
        <v/>
      </c>
    </row>
    <row r="2506" spans="34:34" hidden="1" x14ac:dyDescent="0.35">
      <c r="AH2506" s="16" t="str">
        <f>IF(AND(B2506="Premier League",E2506="Live"),_xlfn.XLOOKUP(_xlfn.TEXTJOIN(" vs ",,C2506:D2506),Calendar!G:G,Calendar!B:B),IF(AND(B2506="Premier League",E2506="Highlights"),_xlfn.XLOOKUP(H2506,Calendar!O:O,Calendar!N:N,,-1),""))</f>
        <v/>
      </c>
    </row>
    <row r="2507" spans="34:34" hidden="1" x14ac:dyDescent="0.35">
      <c r="AH2507" s="16" t="str">
        <f>IF(AND(B2507="Premier League",E2507="Live"),_xlfn.XLOOKUP(_xlfn.TEXTJOIN(" vs ",,C2507:D2507),Calendar!G:G,Calendar!B:B),IF(AND(B2507="Premier League",E2507="Highlights"),_xlfn.XLOOKUP(H2507,Calendar!O:O,Calendar!N:N,,-1),""))</f>
        <v/>
      </c>
    </row>
    <row r="2508" spans="34:34" hidden="1" x14ac:dyDescent="0.35">
      <c r="AH2508" s="16" t="str">
        <f>IF(AND(B2508="Premier League",E2508="Live"),_xlfn.XLOOKUP(_xlfn.TEXTJOIN(" vs ",,C2508:D2508),Calendar!G:G,Calendar!B:B),IF(AND(B2508="Premier League",E2508="Highlights"),_xlfn.XLOOKUP(H2508,Calendar!O:O,Calendar!N:N,,-1),""))</f>
        <v/>
      </c>
    </row>
    <row r="2509" spans="34:34" hidden="1" x14ac:dyDescent="0.35">
      <c r="AH2509" s="16" t="str">
        <f>IF(AND(B2509="Premier League",E2509="Live"),_xlfn.XLOOKUP(_xlfn.TEXTJOIN(" vs ",,C2509:D2509),Calendar!G:G,Calendar!B:B),IF(AND(B2509="Premier League",E2509="Highlights"),_xlfn.XLOOKUP(H2509,Calendar!O:O,Calendar!N:N,,-1),""))</f>
        <v/>
      </c>
    </row>
    <row r="2510" spans="34:34" hidden="1" x14ac:dyDescent="0.35">
      <c r="AH2510" s="16" t="str">
        <f>IF(AND(B2510="Premier League",E2510="Live"),_xlfn.XLOOKUP(_xlfn.TEXTJOIN(" vs ",,C2510:D2510),Calendar!G:G,Calendar!B:B),IF(AND(B2510="Premier League",E2510="Highlights"),_xlfn.XLOOKUP(H2510,Calendar!O:O,Calendar!N:N,,-1),""))</f>
        <v/>
      </c>
    </row>
    <row r="2511" spans="34:34" hidden="1" x14ac:dyDescent="0.35">
      <c r="AH2511" s="16" t="str">
        <f>IF(AND(B2511="Premier League",E2511="Live"),_xlfn.XLOOKUP(_xlfn.TEXTJOIN(" vs ",,C2511:D2511),Calendar!G:G,Calendar!B:B),IF(AND(B2511="Premier League",E2511="Highlights"),_xlfn.XLOOKUP(H2511,Calendar!O:O,Calendar!N:N,,-1),""))</f>
        <v/>
      </c>
    </row>
    <row r="2512" spans="34:34" hidden="1" x14ac:dyDescent="0.35">
      <c r="AH2512" s="16" t="str">
        <f>IF(AND(B2512="Premier League",E2512="Live"),_xlfn.XLOOKUP(_xlfn.TEXTJOIN(" vs ",,C2512:D2512),Calendar!G:G,Calendar!B:B),IF(AND(B2512="Premier League",E2512="Highlights"),_xlfn.XLOOKUP(H2512,Calendar!O:O,Calendar!N:N,,-1),""))</f>
        <v/>
      </c>
    </row>
    <row r="2513" spans="34:34" hidden="1" x14ac:dyDescent="0.35">
      <c r="AH2513" s="16" t="str">
        <f>IF(AND(B2513="Premier League",E2513="Live"),_xlfn.XLOOKUP(_xlfn.TEXTJOIN(" vs ",,C2513:D2513),Calendar!G:G,Calendar!B:B),IF(AND(B2513="Premier League",E2513="Highlights"),_xlfn.XLOOKUP(H2513,Calendar!O:O,Calendar!N:N,,-1),""))</f>
        <v/>
      </c>
    </row>
    <row r="2514" spans="34:34" hidden="1" x14ac:dyDescent="0.35">
      <c r="AH2514" s="16" t="str">
        <f>IF(AND(B2514="Premier League",E2514="Live"),_xlfn.XLOOKUP(_xlfn.TEXTJOIN(" vs ",,C2514:D2514),Calendar!G:G,Calendar!B:B),IF(AND(B2514="Premier League",E2514="Highlights"),_xlfn.XLOOKUP(H2514,Calendar!O:O,Calendar!N:N,,-1),""))</f>
        <v/>
      </c>
    </row>
    <row r="2515" spans="34:34" hidden="1" x14ac:dyDescent="0.35">
      <c r="AH2515" s="16" t="str">
        <f>IF(AND(B2515="Premier League",E2515="Live"),_xlfn.XLOOKUP(_xlfn.TEXTJOIN(" vs ",,C2515:D2515),Calendar!G:G,Calendar!B:B),IF(AND(B2515="Premier League",E2515="Highlights"),_xlfn.XLOOKUP(H2515,Calendar!O:O,Calendar!N:N,,-1),""))</f>
        <v/>
      </c>
    </row>
    <row r="2516" spans="34:34" hidden="1" x14ac:dyDescent="0.35">
      <c r="AH2516" s="16" t="str">
        <f>IF(AND(B2516="Premier League",E2516="Live"),_xlfn.XLOOKUP(_xlfn.TEXTJOIN(" vs ",,C2516:D2516),Calendar!G:G,Calendar!B:B),IF(AND(B2516="Premier League",E2516="Highlights"),_xlfn.XLOOKUP(H2516,Calendar!O:O,Calendar!N:N,,-1),""))</f>
        <v/>
      </c>
    </row>
    <row r="2517" spans="34:34" hidden="1" x14ac:dyDescent="0.35">
      <c r="AH2517" s="16" t="str">
        <f>IF(AND(B2517="Premier League",E2517="Live"),_xlfn.XLOOKUP(_xlfn.TEXTJOIN(" vs ",,C2517:D2517),Calendar!G:G,Calendar!B:B),IF(AND(B2517="Premier League",E2517="Highlights"),_xlfn.XLOOKUP(H2517,Calendar!O:O,Calendar!N:N,,-1),""))</f>
        <v/>
      </c>
    </row>
    <row r="2518" spans="34:34" hidden="1" x14ac:dyDescent="0.35">
      <c r="AH2518" s="16" t="str">
        <f>IF(AND(B2518="Premier League",E2518="Live"),_xlfn.XLOOKUP(_xlfn.TEXTJOIN(" vs ",,C2518:D2518),Calendar!G:G,Calendar!B:B),IF(AND(B2518="Premier League",E2518="Highlights"),_xlfn.XLOOKUP(H2518,Calendar!O:O,Calendar!N:N,,-1),""))</f>
        <v/>
      </c>
    </row>
    <row r="2519" spans="34:34" hidden="1" x14ac:dyDescent="0.35">
      <c r="AH2519" s="16" t="str">
        <f>IF(AND(B2519="Premier League",E2519="Live"),_xlfn.XLOOKUP(_xlfn.TEXTJOIN(" vs ",,C2519:D2519),Calendar!G:G,Calendar!B:B),IF(AND(B2519="Premier League",E2519="Highlights"),_xlfn.XLOOKUP(H2519,Calendar!O:O,Calendar!N:N,,-1),""))</f>
        <v/>
      </c>
    </row>
    <row r="2520" spans="34:34" hidden="1" x14ac:dyDescent="0.35">
      <c r="AH2520" s="16" t="str">
        <f>IF(AND(B2520="Premier League",E2520="Live"),_xlfn.XLOOKUP(_xlfn.TEXTJOIN(" vs ",,C2520:D2520),Calendar!G:G,Calendar!B:B),IF(AND(B2520="Premier League",E2520="Highlights"),_xlfn.XLOOKUP(H2520,Calendar!O:O,Calendar!N:N,,-1),""))</f>
        <v/>
      </c>
    </row>
    <row r="2521" spans="34:34" hidden="1" x14ac:dyDescent="0.35">
      <c r="AH2521" s="16" t="str">
        <f>IF(AND(B2521="Premier League",E2521="Live"),_xlfn.XLOOKUP(_xlfn.TEXTJOIN(" vs ",,C2521:D2521),Calendar!G:G,Calendar!B:B),IF(AND(B2521="Premier League",E2521="Highlights"),_xlfn.XLOOKUP(H2521,Calendar!O:O,Calendar!N:N,,-1),""))</f>
        <v/>
      </c>
    </row>
    <row r="2522" spans="34:34" hidden="1" x14ac:dyDescent="0.35">
      <c r="AH2522" s="16" t="str">
        <f>IF(AND(B2522="Premier League",E2522="Live"),_xlfn.XLOOKUP(_xlfn.TEXTJOIN(" vs ",,C2522:D2522),Calendar!G:G,Calendar!B:B),IF(AND(B2522="Premier League",E2522="Highlights"),_xlfn.XLOOKUP(H2522,Calendar!O:O,Calendar!N:N,,-1),""))</f>
        <v/>
      </c>
    </row>
    <row r="2523" spans="34:34" hidden="1" x14ac:dyDescent="0.35">
      <c r="AH2523" s="16" t="str">
        <f>IF(AND(B2523="Premier League",E2523="Live"),_xlfn.XLOOKUP(_xlfn.TEXTJOIN(" vs ",,C2523:D2523),Calendar!G:G,Calendar!B:B),IF(AND(B2523="Premier League",E2523="Highlights"),_xlfn.XLOOKUP(H2523,Calendar!O:O,Calendar!N:N,,-1),""))</f>
        <v/>
      </c>
    </row>
    <row r="2524" spans="34:34" hidden="1" x14ac:dyDescent="0.35">
      <c r="AH2524" s="16" t="str">
        <f>IF(AND(B2524="Premier League",E2524="Live"),_xlfn.XLOOKUP(_xlfn.TEXTJOIN(" vs ",,C2524:D2524),Calendar!G:G,Calendar!B:B),IF(AND(B2524="Premier League",E2524="Highlights"),_xlfn.XLOOKUP(H2524,Calendar!O:O,Calendar!N:N,,-1),""))</f>
        <v/>
      </c>
    </row>
    <row r="2525" spans="34:34" hidden="1" x14ac:dyDescent="0.35">
      <c r="AH2525" s="16" t="str">
        <f>IF(AND(B2525="Premier League",E2525="Live"),_xlfn.XLOOKUP(_xlfn.TEXTJOIN(" vs ",,C2525:D2525),Calendar!G:G,Calendar!B:B),IF(AND(B2525="Premier League",E2525="Highlights"),_xlfn.XLOOKUP(H2525,Calendar!O:O,Calendar!N:N,,-1),""))</f>
        <v/>
      </c>
    </row>
    <row r="2526" spans="34:34" hidden="1" x14ac:dyDescent="0.35">
      <c r="AH2526" s="16" t="str">
        <f>IF(AND(B2526="Premier League",E2526="Live"),_xlfn.XLOOKUP(_xlfn.TEXTJOIN(" vs ",,C2526:D2526),Calendar!G:G,Calendar!B:B),IF(AND(B2526="Premier League",E2526="Highlights"),_xlfn.XLOOKUP(H2526,Calendar!O:O,Calendar!N:N,,-1),""))</f>
        <v/>
      </c>
    </row>
    <row r="2527" spans="34:34" hidden="1" x14ac:dyDescent="0.35">
      <c r="AH2527" s="16" t="str">
        <f>IF(AND(B2527="Premier League",E2527="Live"),_xlfn.XLOOKUP(_xlfn.TEXTJOIN(" vs ",,C2527:D2527),Calendar!G:G,Calendar!B:B),IF(AND(B2527="Premier League",E2527="Highlights"),_xlfn.XLOOKUP(H2527,Calendar!O:O,Calendar!N:N,,-1),""))</f>
        <v/>
      </c>
    </row>
    <row r="2528" spans="34:34" hidden="1" x14ac:dyDescent="0.35">
      <c r="AH2528" s="16" t="str">
        <f>IF(AND(B2528="Premier League",E2528="Live"),_xlfn.XLOOKUP(_xlfn.TEXTJOIN(" vs ",,C2528:D2528),Calendar!G:G,Calendar!B:B),IF(AND(B2528="Premier League",E2528="Highlights"),_xlfn.XLOOKUP(H2528,Calendar!O:O,Calendar!N:N,,-1),""))</f>
        <v/>
      </c>
    </row>
    <row r="2529" spans="34:34" hidden="1" x14ac:dyDescent="0.35">
      <c r="AH2529" s="16" t="str">
        <f>IF(AND(B2529="Premier League",E2529="Live"),_xlfn.XLOOKUP(_xlfn.TEXTJOIN(" vs ",,C2529:D2529),Calendar!G:G,Calendar!B:B),IF(AND(B2529="Premier League",E2529="Highlights"),_xlfn.XLOOKUP(H2529,Calendar!O:O,Calendar!N:N,,-1),""))</f>
        <v/>
      </c>
    </row>
    <row r="2530" spans="34:34" hidden="1" x14ac:dyDescent="0.35">
      <c r="AH2530" s="16" t="str">
        <f>IF(AND(B2530="Premier League",E2530="Live"),_xlfn.XLOOKUP(_xlfn.TEXTJOIN(" vs ",,C2530:D2530),Calendar!G:G,Calendar!B:B),IF(AND(B2530="Premier League",E2530="Highlights"),_xlfn.XLOOKUP(H2530,Calendar!O:O,Calendar!N:N,,-1),""))</f>
        <v/>
      </c>
    </row>
    <row r="2531" spans="34:34" hidden="1" x14ac:dyDescent="0.35">
      <c r="AH2531" s="16" t="str">
        <f>IF(AND(B2531="Premier League",E2531="Live"),_xlfn.XLOOKUP(_xlfn.TEXTJOIN(" vs ",,C2531:D2531),Calendar!G:G,Calendar!B:B),IF(AND(B2531="Premier League",E2531="Highlights"),_xlfn.XLOOKUP(H2531,Calendar!O:O,Calendar!N:N,,-1),""))</f>
        <v/>
      </c>
    </row>
    <row r="2532" spans="34:34" hidden="1" x14ac:dyDescent="0.35">
      <c r="AH2532" s="16" t="str">
        <f>IF(AND(B2532="Premier League",E2532="Live"),_xlfn.XLOOKUP(_xlfn.TEXTJOIN(" vs ",,C2532:D2532),Calendar!G:G,Calendar!B:B),IF(AND(B2532="Premier League",E2532="Highlights"),_xlfn.XLOOKUP(H2532,Calendar!O:O,Calendar!N:N,,-1),""))</f>
        <v/>
      </c>
    </row>
    <row r="2533" spans="34:34" hidden="1" x14ac:dyDescent="0.35">
      <c r="AH2533" s="16" t="str">
        <f>IF(AND(B2533="Premier League",E2533="Live"),_xlfn.XLOOKUP(_xlfn.TEXTJOIN(" vs ",,C2533:D2533),Calendar!G:G,Calendar!B:B),IF(AND(B2533="Premier League",E2533="Highlights"),_xlfn.XLOOKUP(H2533,Calendar!O:O,Calendar!N:N,,-1),""))</f>
        <v/>
      </c>
    </row>
    <row r="2534" spans="34:34" hidden="1" x14ac:dyDescent="0.35">
      <c r="AH2534" s="16" t="str">
        <f>IF(AND(B2534="Premier League",E2534="Live"),_xlfn.XLOOKUP(_xlfn.TEXTJOIN(" vs ",,C2534:D2534),Calendar!G:G,Calendar!B:B),IF(AND(B2534="Premier League",E2534="Highlights"),_xlfn.XLOOKUP(H2534,Calendar!O:O,Calendar!N:N,,-1),""))</f>
        <v/>
      </c>
    </row>
    <row r="2535" spans="34:34" hidden="1" x14ac:dyDescent="0.35">
      <c r="AH2535" s="16" t="str">
        <f>IF(AND(B2535="Premier League",E2535="Live"),_xlfn.XLOOKUP(_xlfn.TEXTJOIN(" vs ",,C2535:D2535),Calendar!G:G,Calendar!B:B),IF(AND(B2535="Premier League",E2535="Highlights"),_xlfn.XLOOKUP(H2535,Calendar!O:O,Calendar!N:N,,-1),""))</f>
        <v/>
      </c>
    </row>
    <row r="2536" spans="34:34" hidden="1" x14ac:dyDescent="0.35">
      <c r="AH2536" s="16" t="str">
        <f>IF(AND(B2536="Premier League",E2536="Live"),_xlfn.XLOOKUP(_xlfn.TEXTJOIN(" vs ",,C2536:D2536),Calendar!G:G,Calendar!B:B),IF(AND(B2536="Premier League",E2536="Highlights"),_xlfn.XLOOKUP(H2536,Calendar!O:O,Calendar!N:N,,-1),""))</f>
        <v/>
      </c>
    </row>
    <row r="2537" spans="34:34" hidden="1" x14ac:dyDescent="0.35">
      <c r="AH2537" s="16" t="str">
        <f>IF(AND(B2537="Premier League",E2537="Live"),_xlfn.XLOOKUP(_xlfn.TEXTJOIN(" vs ",,C2537:D2537),Calendar!G:G,Calendar!B:B),IF(AND(B2537="Premier League",E2537="Highlights"),_xlfn.XLOOKUP(H2537,Calendar!O:O,Calendar!N:N,,-1),""))</f>
        <v/>
      </c>
    </row>
    <row r="2538" spans="34:34" hidden="1" x14ac:dyDescent="0.35">
      <c r="AH2538" s="16" t="str">
        <f>IF(AND(B2538="Premier League",E2538="Live"),_xlfn.XLOOKUP(_xlfn.TEXTJOIN(" vs ",,C2538:D2538),Calendar!G:G,Calendar!B:B),IF(AND(B2538="Premier League",E2538="Highlights"),_xlfn.XLOOKUP(H2538,Calendar!O:O,Calendar!N:N,,-1),""))</f>
        <v/>
      </c>
    </row>
    <row r="2539" spans="34:34" hidden="1" x14ac:dyDescent="0.35">
      <c r="AH2539" s="16" t="str">
        <f>IF(AND(B2539="Premier League",E2539="Live"),_xlfn.XLOOKUP(_xlfn.TEXTJOIN(" vs ",,C2539:D2539),Calendar!G:G,Calendar!B:B),IF(AND(B2539="Premier League",E2539="Highlights"),_xlfn.XLOOKUP(H2539,Calendar!O:O,Calendar!N:N,,-1),""))</f>
        <v/>
      </c>
    </row>
    <row r="2540" spans="34:34" hidden="1" x14ac:dyDescent="0.35">
      <c r="AH2540" s="16" t="str">
        <f>IF(AND(B2540="Premier League",E2540="Live"),_xlfn.XLOOKUP(_xlfn.TEXTJOIN(" vs ",,C2540:D2540),Calendar!G:G,Calendar!B:B),IF(AND(B2540="Premier League",E2540="Highlights"),_xlfn.XLOOKUP(H2540,Calendar!O:O,Calendar!N:N,,-1),""))</f>
        <v/>
      </c>
    </row>
    <row r="2541" spans="34:34" hidden="1" x14ac:dyDescent="0.35">
      <c r="AH2541" s="16" t="str">
        <f>IF(AND(B2541="Premier League",E2541="Live"),_xlfn.XLOOKUP(_xlfn.TEXTJOIN(" vs ",,C2541:D2541),Calendar!G:G,Calendar!B:B),IF(AND(B2541="Premier League",E2541="Highlights"),_xlfn.XLOOKUP(H2541,Calendar!O:O,Calendar!N:N,,-1),""))</f>
        <v/>
      </c>
    </row>
    <row r="2542" spans="34:34" hidden="1" x14ac:dyDescent="0.35">
      <c r="AH2542" s="16" t="str">
        <f>IF(AND(B2542="Premier League",E2542="Live"),_xlfn.XLOOKUP(_xlfn.TEXTJOIN(" vs ",,C2542:D2542),Calendar!G:G,Calendar!B:B),IF(AND(B2542="Premier League",E2542="Highlights"),_xlfn.XLOOKUP(H2542,Calendar!O:O,Calendar!N:N,,-1),""))</f>
        <v/>
      </c>
    </row>
    <row r="2543" spans="34:34" hidden="1" x14ac:dyDescent="0.35">
      <c r="AH2543" s="16" t="str">
        <f>IF(AND(B2543="Premier League",E2543="Live"),_xlfn.XLOOKUP(_xlfn.TEXTJOIN(" vs ",,C2543:D2543),Calendar!G:G,Calendar!B:B),IF(AND(B2543="Premier League",E2543="Highlights"),_xlfn.XLOOKUP(H2543,Calendar!O:O,Calendar!N:N,,-1),""))</f>
        <v/>
      </c>
    </row>
    <row r="2544" spans="34:34" hidden="1" x14ac:dyDescent="0.35">
      <c r="AH2544" s="16" t="str">
        <f>IF(AND(B2544="Premier League",E2544="Live"),_xlfn.XLOOKUP(_xlfn.TEXTJOIN(" vs ",,C2544:D2544),Calendar!G:G,Calendar!B:B),IF(AND(B2544="Premier League",E2544="Highlights"),_xlfn.XLOOKUP(H2544,Calendar!O:O,Calendar!N:N,,-1),""))</f>
        <v/>
      </c>
    </row>
    <row r="2545" spans="34:34" hidden="1" x14ac:dyDescent="0.35">
      <c r="AH2545" s="16" t="str">
        <f>IF(AND(B2545="Premier League",E2545="Live"),_xlfn.XLOOKUP(_xlfn.TEXTJOIN(" vs ",,C2545:D2545),Calendar!G:G,Calendar!B:B),IF(AND(B2545="Premier League",E2545="Highlights"),_xlfn.XLOOKUP(H2545,Calendar!O:O,Calendar!N:N,,-1),""))</f>
        <v/>
      </c>
    </row>
    <row r="2546" spans="34:34" hidden="1" x14ac:dyDescent="0.35">
      <c r="AH2546" s="16" t="str">
        <f>IF(AND(B2546="Premier League",E2546="Live"),_xlfn.XLOOKUP(_xlfn.TEXTJOIN(" vs ",,C2546:D2546),Calendar!G:G,Calendar!B:B),IF(AND(B2546="Premier League",E2546="Highlights"),_xlfn.XLOOKUP(H2546,Calendar!O:O,Calendar!N:N,,-1),""))</f>
        <v/>
      </c>
    </row>
    <row r="2547" spans="34:34" hidden="1" x14ac:dyDescent="0.35">
      <c r="AH2547" s="16" t="str">
        <f>IF(AND(B2547="Premier League",E2547="Live"),_xlfn.XLOOKUP(_xlfn.TEXTJOIN(" vs ",,C2547:D2547),Calendar!G:G,Calendar!B:B),IF(AND(B2547="Premier League",E2547="Highlights"),_xlfn.XLOOKUP(H2547,Calendar!O:O,Calendar!N:N,,-1),""))</f>
        <v/>
      </c>
    </row>
    <row r="2548" spans="34:34" hidden="1" x14ac:dyDescent="0.35">
      <c r="AH2548" s="16" t="str">
        <f>IF(AND(B2548="Premier League",E2548="Live"),_xlfn.XLOOKUP(_xlfn.TEXTJOIN(" vs ",,C2548:D2548),Calendar!G:G,Calendar!B:B),IF(AND(B2548="Premier League",E2548="Highlights"),_xlfn.XLOOKUP(H2548,Calendar!O:O,Calendar!N:N,,-1),""))</f>
        <v/>
      </c>
    </row>
    <row r="2549" spans="34:34" hidden="1" x14ac:dyDescent="0.35">
      <c r="AH2549" s="16" t="str">
        <f>IF(AND(B2549="Premier League",E2549="Live"),_xlfn.XLOOKUP(_xlfn.TEXTJOIN(" vs ",,C2549:D2549),Calendar!G:G,Calendar!B:B),IF(AND(B2549="Premier League",E2549="Highlights"),_xlfn.XLOOKUP(H2549,Calendar!O:O,Calendar!N:N,,-1),""))</f>
        <v/>
      </c>
    </row>
    <row r="2550" spans="34:34" hidden="1" x14ac:dyDescent="0.35">
      <c r="AH2550" s="16" t="str">
        <f>IF(AND(B2550="Premier League",E2550="Live"),_xlfn.XLOOKUP(_xlfn.TEXTJOIN(" vs ",,C2550:D2550),Calendar!G:G,Calendar!B:B),IF(AND(B2550="Premier League",E2550="Highlights"),_xlfn.XLOOKUP(H2550,Calendar!O:O,Calendar!N:N,,-1),""))</f>
        <v/>
      </c>
    </row>
    <row r="2551" spans="34:34" hidden="1" x14ac:dyDescent="0.35">
      <c r="AH2551" s="16" t="str">
        <f>IF(AND(B2551="Premier League",E2551="Live"),_xlfn.XLOOKUP(_xlfn.TEXTJOIN(" vs ",,C2551:D2551),Calendar!G:G,Calendar!B:B),IF(AND(B2551="Premier League",E2551="Highlights"),_xlfn.XLOOKUP(H2551,Calendar!O:O,Calendar!N:N,,-1),""))</f>
        <v/>
      </c>
    </row>
    <row r="2552" spans="34:34" hidden="1" x14ac:dyDescent="0.35">
      <c r="AH2552" s="16" t="str">
        <f>IF(AND(B2552="Premier League",E2552="Live"),_xlfn.XLOOKUP(_xlfn.TEXTJOIN(" vs ",,C2552:D2552),Calendar!G:G,Calendar!B:B),IF(AND(B2552="Premier League",E2552="Highlights"),_xlfn.XLOOKUP(H2552,Calendar!O:O,Calendar!N:N,,-1),""))</f>
        <v/>
      </c>
    </row>
    <row r="2553" spans="34:34" hidden="1" x14ac:dyDescent="0.35">
      <c r="AH2553" s="16" t="str">
        <f>IF(AND(B2553="Premier League",E2553="Live"),_xlfn.XLOOKUP(_xlfn.TEXTJOIN(" vs ",,C2553:D2553),Calendar!G:G,Calendar!B:B),IF(AND(B2553="Premier League",E2553="Highlights"),_xlfn.XLOOKUP(H2553,Calendar!O:O,Calendar!N:N,,-1),""))</f>
        <v/>
      </c>
    </row>
    <row r="2554" spans="34:34" hidden="1" x14ac:dyDescent="0.35">
      <c r="AH2554" s="16" t="str">
        <f>IF(AND(B2554="Premier League",E2554="Live"),_xlfn.XLOOKUP(_xlfn.TEXTJOIN(" vs ",,C2554:D2554),Calendar!G:G,Calendar!B:B),IF(AND(B2554="Premier League",E2554="Highlights"),_xlfn.XLOOKUP(H2554,Calendar!O:O,Calendar!N:N,,-1),""))</f>
        <v/>
      </c>
    </row>
    <row r="2555" spans="34:34" hidden="1" x14ac:dyDescent="0.35">
      <c r="AH2555" s="16" t="str">
        <f>IF(AND(B2555="Premier League",E2555="Live"),_xlfn.XLOOKUP(_xlfn.TEXTJOIN(" vs ",,C2555:D2555),Calendar!G:G,Calendar!B:B),IF(AND(B2555="Premier League",E2555="Highlights"),_xlfn.XLOOKUP(H2555,Calendar!O:O,Calendar!N:N,,-1),""))</f>
        <v/>
      </c>
    </row>
    <row r="2556" spans="34:34" hidden="1" x14ac:dyDescent="0.35">
      <c r="AH2556" s="16" t="str">
        <f>IF(AND(B2556="Premier League",E2556="Live"),_xlfn.XLOOKUP(_xlfn.TEXTJOIN(" vs ",,C2556:D2556),Calendar!G:G,Calendar!B:B),IF(AND(B2556="Premier League",E2556="Highlights"),_xlfn.XLOOKUP(H2556,Calendar!O:O,Calendar!N:N,,-1),""))</f>
        <v/>
      </c>
    </row>
    <row r="2557" spans="34:34" hidden="1" x14ac:dyDescent="0.35">
      <c r="AH2557" s="16" t="str">
        <f>IF(AND(B2557="Premier League",E2557="Live"),_xlfn.XLOOKUP(_xlfn.TEXTJOIN(" vs ",,C2557:D2557),Calendar!G:G,Calendar!B:B),IF(AND(B2557="Premier League",E2557="Highlights"),_xlfn.XLOOKUP(H2557,Calendar!O:O,Calendar!N:N,,-1),""))</f>
        <v/>
      </c>
    </row>
    <row r="2558" spans="34:34" hidden="1" x14ac:dyDescent="0.35">
      <c r="AH2558" s="16" t="str">
        <f>IF(AND(B2558="Premier League",E2558="Live"),_xlfn.XLOOKUP(_xlfn.TEXTJOIN(" vs ",,C2558:D2558),Calendar!G:G,Calendar!B:B),IF(AND(B2558="Premier League",E2558="Highlights"),_xlfn.XLOOKUP(H2558,Calendar!O:O,Calendar!N:N,,-1),""))</f>
        <v/>
      </c>
    </row>
    <row r="2559" spans="34:34" hidden="1" x14ac:dyDescent="0.35">
      <c r="AH2559" s="16" t="str">
        <f>IF(AND(B2559="Premier League",E2559="Live"),_xlfn.XLOOKUP(_xlfn.TEXTJOIN(" vs ",,C2559:D2559),Calendar!G:G,Calendar!B:B),IF(AND(B2559="Premier League",E2559="Highlights"),_xlfn.XLOOKUP(H2559,Calendar!O:O,Calendar!N:N,,-1),""))</f>
        <v/>
      </c>
    </row>
    <row r="2560" spans="34:34" hidden="1" x14ac:dyDescent="0.35">
      <c r="AH2560" s="16" t="str">
        <f>IF(AND(B2560="Premier League",E2560="Live"),_xlfn.XLOOKUP(_xlfn.TEXTJOIN(" vs ",,C2560:D2560),Calendar!G:G,Calendar!B:B),IF(AND(B2560="Premier League",E2560="Highlights"),_xlfn.XLOOKUP(H2560,Calendar!O:O,Calendar!N:N,,-1),""))</f>
        <v/>
      </c>
    </row>
    <row r="2561" spans="34:34" hidden="1" x14ac:dyDescent="0.35">
      <c r="AH2561" s="16" t="str">
        <f>IF(AND(B2561="Premier League",E2561="Live"),_xlfn.XLOOKUP(_xlfn.TEXTJOIN(" vs ",,C2561:D2561),Calendar!G:G,Calendar!B:B),IF(AND(B2561="Premier League",E2561="Highlights"),_xlfn.XLOOKUP(H2561,Calendar!O:O,Calendar!N:N,,-1),""))</f>
        <v/>
      </c>
    </row>
    <row r="2562" spans="34:34" hidden="1" x14ac:dyDescent="0.35">
      <c r="AH2562" s="16" t="str">
        <f>IF(AND(B2562="Premier League",E2562="Live"),_xlfn.XLOOKUP(_xlfn.TEXTJOIN(" vs ",,C2562:D2562),Calendar!G:G,Calendar!B:B),IF(AND(B2562="Premier League",E2562="Highlights"),_xlfn.XLOOKUP(H2562,Calendar!O:O,Calendar!N:N,,-1),""))</f>
        <v/>
      </c>
    </row>
    <row r="2563" spans="34:34" hidden="1" x14ac:dyDescent="0.35">
      <c r="AH2563" s="16" t="str">
        <f>IF(AND(B2563="Premier League",E2563="Live"),_xlfn.XLOOKUP(_xlfn.TEXTJOIN(" vs ",,C2563:D2563),Calendar!G:G,Calendar!B:B),IF(AND(B2563="Premier League",E2563="Highlights"),_xlfn.XLOOKUP(H2563,Calendar!O:O,Calendar!N:N,,-1),""))</f>
        <v/>
      </c>
    </row>
    <row r="2564" spans="34:34" hidden="1" x14ac:dyDescent="0.35">
      <c r="AH2564" s="16" t="str">
        <f>IF(AND(B2564="Premier League",E2564="Live"),_xlfn.XLOOKUP(_xlfn.TEXTJOIN(" vs ",,C2564:D2564),Calendar!G:G,Calendar!B:B),IF(AND(B2564="Premier League",E2564="Highlights"),_xlfn.XLOOKUP(H2564,Calendar!O:O,Calendar!N:N,,-1),""))</f>
        <v/>
      </c>
    </row>
    <row r="2565" spans="34:34" hidden="1" x14ac:dyDescent="0.35">
      <c r="AH2565" s="16" t="str">
        <f>IF(AND(B2565="Premier League",E2565="Live"),_xlfn.XLOOKUP(_xlfn.TEXTJOIN(" vs ",,C2565:D2565),Calendar!G:G,Calendar!B:B),IF(AND(B2565="Premier League",E2565="Highlights"),_xlfn.XLOOKUP(H2565,Calendar!O:O,Calendar!N:N,,-1),""))</f>
        <v/>
      </c>
    </row>
    <row r="2566" spans="34:34" hidden="1" x14ac:dyDescent="0.35">
      <c r="AH2566" s="16" t="str">
        <f>IF(AND(B2566="Premier League",E2566="Live"),_xlfn.XLOOKUP(_xlfn.TEXTJOIN(" vs ",,C2566:D2566),Calendar!G:G,Calendar!B:B),IF(AND(B2566="Premier League",E2566="Highlights"),_xlfn.XLOOKUP(H2566,Calendar!O:O,Calendar!N:N,,-1),""))</f>
        <v/>
      </c>
    </row>
    <row r="2567" spans="34:34" hidden="1" x14ac:dyDescent="0.35">
      <c r="AH2567" s="16" t="str">
        <f>IF(AND(B2567="Premier League",E2567="Live"),_xlfn.XLOOKUP(_xlfn.TEXTJOIN(" vs ",,C2567:D2567),Calendar!G:G,Calendar!B:B),IF(AND(B2567="Premier League",E2567="Highlights"),_xlfn.XLOOKUP(H2567,Calendar!O:O,Calendar!N:N,,-1),""))</f>
        <v/>
      </c>
    </row>
    <row r="2568" spans="34:34" hidden="1" x14ac:dyDescent="0.35">
      <c r="AH2568" s="16" t="str">
        <f>IF(AND(B2568="Premier League",E2568="Live"),_xlfn.XLOOKUP(_xlfn.TEXTJOIN(" vs ",,C2568:D2568),Calendar!G:G,Calendar!B:B),IF(AND(B2568="Premier League",E2568="Highlights"),_xlfn.XLOOKUP(H2568,Calendar!O:O,Calendar!N:N,,-1),""))</f>
        <v/>
      </c>
    </row>
    <row r="2569" spans="34:34" hidden="1" x14ac:dyDescent="0.35">
      <c r="AH2569" s="16" t="str">
        <f>IF(AND(B2569="Premier League",E2569="Live"),_xlfn.XLOOKUP(_xlfn.TEXTJOIN(" vs ",,C2569:D2569),Calendar!G:G,Calendar!B:B),IF(AND(B2569="Premier League",E2569="Highlights"),_xlfn.XLOOKUP(H2569,Calendar!O:O,Calendar!N:N,,-1),""))</f>
        <v/>
      </c>
    </row>
    <row r="2570" spans="34:34" hidden="1" x14ac:dyDescent="0.35">
      <c r="AH2570" s="16" t="str">
        <f>IF(AND(B2570="Premier League",E2570="Live"),_xlfn.XLOOKUP(_xlfn.TEXTJOIN(" vs ",,C2570:D2570),Calendar!G:G,Calendar!B:B),IF(AND(B2570="Premier League",E2570="Highlights"),_xlfn.XLOOKUP(H2570,Calendar!O:O,Calendar!N:N,,-1),""))</f>
        <v/>
      </c>
    </row>
    <row r="2571" spans="34:34" hidden="1" x14ac:dyDescent="0.35">
      <c r="AH2571" s="16" t="str">
        <f>IF(AND(B2571="Premier League",E2571="Live"),_xlfn.XLOOKUP(_xlfn.TEXTJOIN(" vs ",,C2571:D2571),Calendar!G:G,Calendar!B:B),IF(AND(B2571="Premier League",E2571="Highlights"),_xlfn.XLOOKUP(H2571,Calendar!O:O,Calendar!N:N,,-1),""))</f>
        <v/>
      </c>
    </row>
    <row r="2572" spans="34:34" hidden="1" x14ac:dyDescent="0.35">
      <c r="AH2572" s="16" t="str">
        <f>IF(AND(B2572="Premier League",E2572="Live"),_xlfn.XLOOKUP(_xlfn.TEXTJOIN(" vs ",,C2572:D2572),Calendar!G:G,Calendar!B:B),IF(AND(B2572="Premier League",E2572="Highlights"),_xlfn.XLOOKUP(H2572,Calendar!O:O,Calendar!N:N,,-1),""))</f>
        <v/>
      </c>
    </row>
    <row r="2573" spans="34:34" hidden="1" x14ac:dyDescent="0.35">
      <c r="AH2573" s="16" t="str">
        <f>IF(AND(B2573="Premier League",E2573="Live"),_xlfn.XLOOKUP(_xlfn.TEXTJOIN(" vs ",,C2573:D2573),Calendar!G:G,Calendar!B:B),IF(AND(B2573="Premier League",E2573="Highlights"),_xlfn.XLOOKUP(H2573,Calendar!O:O,Calendar!N:N,,-1),""))</f>
        <v/>
      </c>
    </row>
    <row r="2574" spans="34:34" hidden="1" x14ac:dyDescent="0.35">
      <c r="AH2574" s="16" t="str">
        <f>IF(AND(B2574="Premier League",E2574="Live"),_xlfn.XLOOKUP(_xlfn.TEXTJOIN(" vs ",,C2574:D2574),Calendar!G:G,Calendar!B:B),IF(AND(B2574="Premier League",E2574="Highlights"),_xlfn.XLOOKUP(H2574,Calendar!O:O,Calendar!N:N,,-1),""))</f>
        <v/>
      </c>
    </row>
    <row r="2575" spans="34:34" hidden="1" x14ac:dyDescent="0.35">
      <c r="AH2575" s="16" t="str">
        <f>IF(AND(B2575="Premier League",E2575="Live"),_xlfn.XLOOKUP(_xlfn.TEXTJOIN(" vs ",,C2575:D2575),Calendar!G:G,Calendar!B:B),IF(AND(B2575="Premier League",E2575="Highlights"),_xlfn.XLOOKUP(H2575,Calendar!O:O,Calendar!N:N,,-1),""))</f>
        <v/>
      </c>
    </row>
    <row r="2576" spans="34:34" hidden="1" x14ac:dyDescent="0.35">
      <c r="AH2576" s="16" t="str">
        <f>IF(AND(B2576="Premier League",E2576="Live"),_xlfn.XLOOKUP(_xlfn.TEXTJOIN(" vs ",,C2576:D2576),Calendar!G:G,Calendar!B:B),IF(AND(B2576="Premier League",E2576="Highlights"),_xlfn.XLOOKUP(H2576,Calendar!O:O,Calendar!N:N,,-1),""))</f>
        <v/>
      </c>
    </row>
    <row r="2577" spans="34:34" hidden="1" x14ac:dyDescent="0.35">
      <c r="AH2577" s="16" t="str">
        <f>IF(AND(B2577="Premier League",E2577="Live"),_xlfn.XLOOKUP(_xlfn.TEXTJOIN(" vs ",,C2577:D2577),Calendar!G:G,Calendar!B:B),IF(AND(B2577="Premier League",E2577="Highlights"),_xlfn.XLOOKUP(H2577,Calendar!O:O,Calendar!N:N,,-1),""))</f>
        <v/>
      </c>
    </row>
    <row r="2578" spans="34:34" hidden="1" x14ac:dyDescent="0.35">
      <c r="AH2578" s="16" t="str">
        <f>IF(AND(B2578="Premier League",E2578="Live"),_xlfn.XLOOKUP(_xlfn.TEXTJOIN(" vs ",,C2578:D2578),Calendar!G:G,Calendar!B:B),IF(AND(B2578="Premier League",E2578="Highlights"),_xlfn.XLOOKUP(H2578,Calendar!O:O,Calendar!N:N,,-1),""))</f>
        <v/>
      </c>
    </row>
    <row r="2579" spans="34:34" hidden="1" x14ac:dyDescent="0.35">
      <c r="AH2579" s="16" t="str">
        <f>IF(AND(B2579="Premier League",E2579="Live"),_xlfn.XLOOKUP(_xlfn.TEXTJOIN(" vs ",,C2579:D2579),Calendar!G:G,Calendar!B:B),IF(AND(B2579="Premier League",E2579="Highlights"),_xlfn.XLOOKUP(H2579,Calendar!O:O,Calendar!N:N,,-1),""))</f>
        <v/>
      </c>
    </row>
    <row r="2580" spans="34:34" hidden="1" x14ac:dyDescent="0.35">
      <c r="AH2580" s="16" t="str">
        <f>IF(AND(B2580="Premier League",E2580="Live"),_xlfn.XLOOKUP(_xlfn.TEXTJOIN(" vs ",,C2580:D2580),Calendar!G:G,Calendar!B:B),IF(AND(B2580="Premier League",E2580="Highlights"),_xlfn.XLOOKUP(H2580,Calendar!O:O,Calendar!N:N,,-1),""))</f>
        <v/>
      </c>
    </row>
    <row r="2581" spans="34:34" hidden="1" x14ac:dyDescent="0.35">
      <c r="AH2581" s="16" t="str">
        <f>IF(AND(B2581="Premier League",E2581="Live"),_xlfn.XLOOKUP(_xlfn.TEXTJOIN(" vs ",,C2581:D2581),Calendar!G:G,Calendar!B:B),IF(AND(B2581="Premier League",E2581="Highlights"),_xlfn.XLOOKUP(H2581,Calendar!O:O,Calendar!N:N,,-1),""))</f>
        <v/>
      </c>
    </row>
    <row r="2582" spans="34:34" hidden="1" x14ac:dyDescent="0.35">
      <c r="AH2582" s="16" t="str">
        <f>IF(AND(B2582="Premier League",E2582="Live"),_xlfn.XLOOKUP(_xlfn.TEXTJOIN(" vs ",,C2582:D2582),Calendar!G:G,Calendar!B:B),IF(AND(B2582="Premier League",E2582="Highlights"),_xlfn.XLOOKUP(H2582,Calendar!O:O,Calendar!N:N,,-1),""))</f>
        <v/>
      </c>
    </row>
    <row r="2583" spans="34:34" hidden="1" x14ac:dyDescent="0.35">
      <c r="AH2583" s="16" t="str">
        <f>IF(AND(B2583="Premier League",E2583="Live"),_xlfn.XLOOKUP(_xlfn.TEXTJOIN(" vs ",,C2583:D2583),Calendar!G:G,Calendar!B:B),IF(AND(B2583="Premier League",E2583="Highlights"),_xlfn.XLOOKUP(H2583,Calendar!O:O,Calendar!N:N,,-1),""))</f>
        <v/>
      </c>
    </row>
    <row r="2584" spans="34:34" hidden="1" x14ac:dyDescent="0.35">
      <c r="AH2584" s="16" t="str">
        <f>IF(AND(B2584="Premier League",E2584="Live"),_xlfn.XLOOKUP(_xlfn.TEXTJOIN(" vs ",,C2584:D2584),Calendar!G:G,Calendar!B:B),IF(AND(B2584="Premier League",E2584="Highlights"),_xlfn.XLOOKUP(H2584,Calendar!O:O,Calendar!N:N,,-1),""))</f>
        <v/>
      </c>
    </row>
    <row r="2585" spans="34:34" hidden="1" x14ac:dyDescent="0.35">
      <c r="AH2585" s="16" t="str">
        <f>IF(AND(B2585="Premier League",E2585="Live"),_xlfn.XLOOKUP(_xlfn.TEXTJOIN(" vs ",,C2585:D2585),Calendar!G:G,Calendar!B:B),IF(AND(B2585="Premier League",E2585="Highlights"),_xlfn.XLOOKUP(H2585,Calendar!O:O,Calendar!N:N,,-1),""))</f>
        <v/>
      </c>
    </row>
    <row r="2586" spans="34:34" hidden="1" x14ac:dyDescent="0.35">
      <c r="AH2586" s="16" t="str">
        <f>IF(AND(B2586="Premier League",E2586="Live"),_xlfn.XLOOKUP(_xlfn.TEXTJOIN(" vs ",,C2586:D2586),Calendar!G:G,Calendar!B:B),IF(AND(B2586="Premier League",E2586="Highlights"),_xlfn.XLOOKUP(H2586,Calendar!O:O,Calendar!N:N,,-1),""))</f>
        <v/>
      </c>
    </row>
    <row r="2587" spans="34:34" hidden="1" x14ac:dyDescent="0.35">
      <c r="AH2587" s="16" t="str">
        <f>IF(AND(B2587="Premier League",E2587="Live"),_xlfn.XLOOKUP(_xlfn.TEXTJOIN(" vs ",,C2587:D2587),Calendar!G:G,Calendar!B:B),IF(AND(B2587="Premier League",E2587="Highlights"),_xlfn.XLOOKUP(H2587,Calendar!O:O,Calendar!N:N,,-1),""))</f>
        <v/>
      </c>
    </row>
    <row r="2588" spans="34:34" hidden="1" x14ac:dyDescent="0.35">
      <c r="AH2588" s="16" t="str">
        <f>IF(AND(B2588="Premier League",E2588="Live"),_xlfn.XLOOKUP(_xlfn.TEXTJOIN(" vs ",,C2588:D2588),Calendar!G:G,Calendar!B:B),IF(AND(B2588="Premier League",E2588="Highlights"),_xlfn.XLOOKUP(H2588,Calendar!O:O,Calendar!N:N,,-1),""))</f>
        <v/>
      </c>
    </row>
    <row r="2589" spans="34:34" hidden="1" x14ac:dyDescent="0.35">
      <c r="AH2589" s="16" t="str">
        <f>IF(AND(B2589="Premier League",E2589="Live"),_xlfn.XLOOKUP(_xlfn.TEXTJOIN(" vs ",,C2589:D2589),Calendar!G:G,Calendar!B:B),IF(AND(B2589="Premier League",E2589="Highlights"),_xlfn.XLOOKUP(H2589,Calendar!O:O,Calendar!N:N,,-1),""))</f>
        <v/>
      </c>
    </row>
    <row r="2590" spans="34:34" hidden="1" x14ac:dyDescent="0.35">
      <c r="AH2590" s="16" t="str">
        <f>IF(AND(B2590="Premier League",E2590="Live"),_xlfn.XLOOKUP(_xlfn.TEXTJOIN(" vs ",,C2590:D2590),Calendar!G:G,Calendar!B:B),IF(AND(B2590="Premier League",E2590="Highlights"),_xlfn.XLOOKUP(H2590,Calendar!O:O,Calendar!N:N,,-1),""))</f>
        <v/>
      </c>
    </row>
    <row r="2591" spans="34:34" hidden="1" x14ac:dyDescent="0.35">
      <c r="AH2591" s="16" t="str">
        <f>IF(AND(B2591="Premier League",E2591="Live"),_xlfn.XLOOKUP(_xlfn.TEXTJOIN(" vs ",,C2591:D2591),Calendar!G:G,Calendar!B:B),IF(AND(B2591="Premier League",E2591="Highlights"),_xlfn.XLOOKUP(H2591,Calendar!O:O,Calendar!N:N,,-1),""))</f>
        <v/>
      </c>
    </row>
    <row r="2592" spans="34:34" hidden="1" x14ac:dyDescent="0.35">
      <c r="AH2592" s="16" t="str">
        <f>IF(AND(B2592="Premier League",E2592="Live"),_xlfn.XLOOKUP(_xlfn.TEXTJOIN(" vs ",,C2592:D2592),Calendar!G:G,Calendar!B:B),IF(AND(B2592="Premier League",E2592="Highlights"),_xlfn.XLOOKUP(H2592,Calendar!O:O,Calendar!N:N,,-1),""))</f>
        <v/>
      </c>
    </row>
    <row r="2593" spans="34:34" hidden="1" x14ac:dyDescent="0.35">
      <c r="AH2593" s="16" t="str">
        <f>IF(AND(B2593="Premier League",E2593="Live"),_xlfn.XLOOKUP(_xlfn.TEXTJOIN(" vs ",,C2593:D2593),Calendar!G:G,Calendar!B:B),IF(AND(B2593="Premier League",E2593="Highlights"),_xlfn.XLOOKUP(H2593,Calendar!O:O,Calendar!N:N,,-1),""))</f>
        <v/>
      </c>
    </row>
    <row r="2594" spans="34:34" hidden="1" x14ac:dyDescent="0.35">
      <c r="AH2594" s="16" t="str">
        <f>IF(AND(B2594="Premier League",E2594="Live"),_xlfn.XLOOKUP(_xlfn.TEXTJOIN(" vs ",,C2594:D2594),Calendar!G:G,Calendar!B:B),IF(AND(B2594="Premier League",E2594="Highlights"),_xlfn.XLOOKUP(H2594,Calendar!O:O,Calendar!N:N,,-1),""))</f>
        <v/>
      </c>
    </row>
    <row r="2595" spans="34:34" hidden="1" x14ac:dyDescent="0.35">
      <c r="AH2595" s="16" t="str">
        <f>IF(AND(B2595="Premier League",E2595="Live"),_xlfn.XLOOKUP(_xlfn.TEXTJOIN(" vs ",,C2595:D2595),Calendar!G:G,Calendar!B:B),IF(AND(B2595="Premier League",E2595="Highlights"),_xlfn.XLOOKUP(H2595,Calendar!O:O,Calendar!N:N,,-1),""))</f>
        <v/>
      </c>
    </row>
    <row r="2596" spans="34:34" hidden="1" x14ac:dyDescent="0.35">
      <c r="AH2596" s="16" t="str">
        <f>IF(AND(B2596="Premier League",E2596="Live"),_xlfn.XLOOKUP(_xlfn.TEXTJOIN(" vs ",,C2596:D2596),Calendar!G:G,Calendar!B:B),IF(AND(B2596="Premier League",E2596="Highlights"),_xlfn.XLOOKUP(H2596,Calendar!O:O,Calendar!N:N,,-1),""))</f>
        <v/>
      </c>
    </row>
    <row r="2597" spans="34:34" hidden="1" x14ac:dyDescent="0.35">
      <c r="AH2597" s="16" t="str">
        <f>IF(AND(B2597="Premier League",E2597="Live"),_xlfn.XLOOKUP(_xlfn.TEXTJOIN(" vs ",,C2597:D2597),Calendar!G:G,Calendar!B:B),IF(AND(B2597="Premier League",E2597="Highlights"),_xlfn.XLOOKUP(H2597,Calendar!O:O,Calendar!N:N,,-1),""))</f>
        <v/>
      </c>
    </row>
    <row r="2598" spans="34:34" hidden="1" x14ac:dyDescent="0.35">
      <c r="AH2598" s="16" t="str">
        <f>IF(AND(B2598="Premier League",E2598="Live"),_xlfn.XLOOKUP(_xlfn.TEXTJOIN(" vs ",,C2598:D2598),Calendar!G:G,Calendar!B:B),IF(AND(B2598="Premier League",E2598="Highlights"),_xlfn.XLOOKUP(H2598,Calendar!O:O,Calendar!N:N,,-1),""))</f>
        <v/>
      </c>
    </row>
    <row r="2599" spans="34:34" hidden="1" x14ac:dyDescent="0.35">
      <c r="AH2599" s="16" t="str">
        <f>IF(AND(B2599="Premier League",E2599="Live"),_xlfn.XLOOKUP(_xlfn.TEXTJOIN(" vs ",,C2599:D2599),Calendar!G:G,Calendar!B:B),IF(AND(B2599="Premier League",E2599="Highlights"),_xlfn.XLOOKUP(H2599,Calendar!O:O,Calendar!N:N,,-1),""))</f>
        <v/>
      </c>
    </row>
    <row r="2600" spans="34:34" hidden="1" x14ac:dyDescent="0.35">
      <c r="AH2600" s="16" t="str">
        <f>IF(AND(B2600="Premier League",E2600="Live"),_xlfn.XLOOKUP(_xlfn.TEXTJOIN(" vs ",,C2600:D2600),Calendar!G:G,Calendar!B:B),IF(AND(B2600="Premier League",E2600="Highlights"),_xlfn.XLOOKUP(H2600,Calendar!O:O,Calendar!N:N,,-1),""))</f>
        <v/>
      </c>
    </row>
    <row r="2601" spans="34:34" hidden="1" x14ac:dyDescent="0.35">
      <c r="AH2601" s="16" t="str">
        <f>IF(AND(B2601="Premier League",E2601="Live"),_xlfn.XLOOKUP(_xlfn.TEXTJOIN(" vs ",,C2601:D2601),Calendar!G:G,Calendar!B:B),IF(AND(B2601="Premier League",E2601="Highlights"),_xlfn.XLOOKUP(H2601,Calendar!O:O,Calendar!N:N,,-1),""))</f>
        <v/>
      </c>
    </row>
    <row r="2602" spans="34:34" hidden="1" x14ac:dyDescent="0.35">
      <c r="AH2602" s="16" t="str">
        <f>IF(AND(B2602="Premier League",E2602="Live"),_xlfn.XLOOKUP(_xlfn.TEXTJOIN(" vs ",,C2602:D2602),Calendar!G:G,Calendar!B:B),IF(AND(B2602="Premier League",E2602="Highlights"),_xlfn.XLOOKUP(H2602,Calendar!O:O,Calendar!N:N,,-1),""))</f>
        <v/>
      </c>
    </row>
    <row r="2603" spans="34:34" hidden="1" x14ac:dyDescent="0.35">
      <c r="AH2603" s="16" t="str">
        <f>IF(AND(B2603="Premier League",E2603="Live"),_xlfn.XLOOKUP(_xlfn.TEXTJOIN(" vs ",,C2603:D2603),Calendar!G:G,Calendar!B:B),IF(AND(B2603="Premier League",E2603="Highlights"),_xlfn.XLOOKUP(H2603,Calendar!O:O,Calendar!N:N,,-1),""))</f>
        <v/>
      </c>
    </row>
    <row r="2604" spans="34:34" hidden="1" x14ac:dyDescent="0.35">
      <c r="AH2604" s="16" t="str">
        <f>IF(AND(B2604="Premier League",E2604="Live"),_xlfn.XLOOKUP(_xlfn.TEXTJOIN(" vs ",,C2604:D2604),Calendar!G:G,Calendar!B:B),IF(AND(B2604="Premier League",E2604="Highlights"),_xlfn.XLOOKUP(H2604,Calendar!O:O,Calendar!N:N,,-1),""))</f>
        <v/>
      </c>
    </row>
    <row r="2605" spans="34:34" hidden="1" x14ac:dyDescent="0.35">
      <c r="AH2605" s="16" t="str">
        <f>IF(AND(B2605="Premier League",E2605="Live"),_xlfn.XLOOKUP(_xlfn.TEXTJOIN(" vs ",,C2605:D2605),Calendar!G:G,Calendar!B:B),IF(AND(B2605="Premier League",E2605="Highlights"),_xlfn.XLOOKUP(H2605,Calendar!O:O,Calendar!N:N,,-1),""))</f>
        <v/>
      </c>
    </row>
    <row r="2606" spans="34:34" hidden="1" x14ac:dyDescent="0.35">
      <c r="AH2606" s="16" t="str">
        <f>IF(AND(B2606="Premier League",E2606="Live"),_xlfn.XLOOKUP(_xlfn.TEXTJOIN(" vs ",,C2606:D2606),Calendar!G:G,Calendar!B:B),IF(AND(B2606="Premier League",E2606="Highlights"),_xlfn.XLOOKUP(H2606,Calendar!O:O,Calendar!N:N,,-1),""))</f>
        <v/>
      </c>
    </row>
    <row r="2607" spans="34:34" hidden="1" x14ac:dyDescent="0.35">
      <c r="AH2607" s="16" t="str">
        <f>IF(AND(B2607="Premier League",E2607="Live"),_xlfn.XLOOKUP(_xlfn.TEXTJOIN(" vs ",,C2607:D2607),Calendar!G:G,Calendar!B:B),IF(AND(B2607="Premier League",E2607="Highlights"),_xlfn.XLOOKUP(H2607,Calendar!O:O,Calendar!N:N,,-1),""))</f>
        <v/>
      </c>
    </row>
    <row r="2608" spans="34:34" hidden="1" x14ac:dyDescent="0.35">
      <c r="AH2608" s="16" t="str">
        <f>IF(AND(B2608="Premier League",E2608="Live"),_xlfn.XLOOKUP(_xlfn.TEXTJOIN(" vs ",,C2608:D2608),Calendar!G:G,Calendar!B:B),IF(AND(B2608="Premier League",E2608="Highlights"),_xlfn.XLOOKUP(H2608,Calendar!O:O,Calendar!N:N,,-1),""))</f>
        <v/>
      </c>
    </row>
    <row r="2609" spans="34:34" hidden="1" x14ac:dyDescent="0.35">
      <c r="AH2609" s="16" t="str">
        <f>IF(AND(B2609="Premier League",E2609="Live"),_xlfn.XLOOKUP(_xlfn.TEXTJOIN(" vs ",,C2609:D2609),Calendar!G:G,Calendar!B:B),IF(AND(B2609="Premier League",E2609="Highlights"),_xlfn.XLOOKUP(H2609,Calendar!O:O,Calendar!N:N,,-1),""))</f>
        <v/>
      </c>
    </row>
    <row r="2610" spans="34:34" hidden="1" x14ac:dyDescent="0.35">
      <c r="AH2610" s="16" t="str">
        <f>IF(AND(B2610="Premier League",E2610="Live"),_xlfn.XLOOKUP(_xlfn.TEXTJOIN(" vs ",,C2610:D2610),Calendar!G:G,Calendar!B:B),IF(AND(B2610="Premier League",E2610="Highlights"),_xlfn.XLOOKUP(H2610,Calendar!O:O,Calendar!N:N,,-1),""))</f>
        <v/>
      </c>
    </row>
    <row r="2611" spans="34:34" hidden="1" x14ac:dyDescent="0.35">
      <c r="AH2611" s="16" t="str">
        <f>IF(AND(B2611="Premier League",E2611="Live"),_xlfn.XLOOKUP(_xlfn.TEXTJOIN(" vs ",,C2611:D2611),Calendar!G:G,Calendar!B:B),IF(AND(B2611="Premier League",E2611="Highlights"),_xlfn.XLOOKUP(H2611,Calendar!O:O,Calendar!N:N,,-1),""))</f>
        <v/>
      </c>
    </row>
    <row r="2612" spans="34:34" hidden="1" x14ac:dyDescent="0.35">
      <c r="AH2612" s="16" t="str">
        <f>IF(AND(B2612="Premier League",E2612="Live"),_xlfn.XLOOKUP(_xlfn.TEXTJOIN(" vs ",,C2612:D2612),Calendar!G:G,Calendar!B:B),IF(AND(B2612="Premier League",E2612="Highlights"),_xlfn.XLOOKUP(H2612,Calendar!O:O,Calendar!N:N,,-1),""))</f>
        <v/>
      </c>
    </row>
    <row r="2613" spans="34:34" hidden="1" x14ac:dyDescent="0.35">
      <c r="AH2613" s="16" t="str">
        <f>IF(AND(B2613="Premier League",E2613="Live"),_xlfn.XLOOKUP(_xlfn.TEXTJOIN(" vs ",,C2613:D2613),Calendar!G:G,Calendar!B:B),IF(AND(B2613="Premier League",E2613="Highlights"),_xlfn.XLOOKUP(H2613,Calendar!O:O,Calendar!N:N,,-1),""))</f>
        <v/>
      </c>
    </row>
    <row r="2614" spans="34:34" hidden="1" x14ac:dyDescent="0.35">
      <c r="AH2614" s="16" t="str">
        <f>IF(AND(B2614="Premier League",E2614="Live"),_xlfn.XLOOKUP(_xlfn.TEXTJOIN(" vs ",,C2614:D2614),Calendar!G:G,Calendar!B:B),IF(AND(B2614="Premier League",E2614="Highlights"),_xlfn.XLOOKUP(H2614,Calendar!O:O,Calendar!N:N,,-1),""))</f>
        <v/>
      </c>
    </row>
    <row r="2615" spans="34:34" hidden="1" x14ac:dyDescent="0.35">
      <c r="AH2615" s="16" t="str">
        <f>IF(AND(B2615="Premier League",E2615="Live"),_xlfn.XLOOKUP(_xlfn.TEXTJOIN(" vs ",,C2615:D2615),Calendar!G:G,Calendar!B:B),IF(AND(B2615="Premier League",E2615="Highlights"),_xlfn.XLOOKUP(H2615,Calendar!O:O,Calendar!N:N,,-1),""))</f>
        <v/>
      </c>
    </row>
    <row r="2616" spans="34:34" hidden="1" x14ac:dyDescent="0.35">
      <c r="AH2616" s="16" t="str">
        <f>IF(AND(B2616="Premier League",E2616="Live"),_xlfn.XLOOKUP(_xlfn.TEXTJOIN(" vs ",,C2616:D2616),Calendar!G:G,Calendar!B:B),IF(AND(B2616="Premier League",E2616="Highlights"),_xlfn.XLOOKUP(H2616,Calendar!O:O,Calendar!N:N,,-1),""))</f>
        <v/>
      </c>
    </row>
    <row r="2617" spans="34:34" hidden="1" x14ac:dyDescent="0.35">
      <c r="AH2617" s="16" t="str">
        <f>IF(AND(B2617="Premier League",E2617="Live"),_xlfn.XLOOKUP(_xlfn.TEXTJOIN(" vs ",,C2617:D2617),Calendar!G:G,Calendar!B:B),IF(AND(B2617="Premier League",E2617="Highlights"),_xlfn.XLOOKUP(H2617,Calendar!O:O,Calendar!N:N,,-1),""))</f>
        <v/>
      </c>
    </row>
    <row r="2618" spans="34:34" hidden="1" x14ac:dyDescent="0.35">
      <c r="AH2618" s="16" t="str">
        <f>IF(AND(B2618="Premier League",E2618="Live"),_xlfn.XLOOKUP(_xlfn.TEXTJOIN(" vs ",,C2618:D2618),Calendar!G:G,Calendar!B:B),IF(AND(B2618="Premier League",E2618="Highlights"),_xlfn.XLOOKUP(H2618,Calendar!O:O,Calendar!N:N,,-1),""))</f>
        <v/>
      </c>
    </row>
    <row r="2619" spans="34:34" hidden="1" x14ac:dyDescent="0.35">
      <c r="AH2619" s="16" t="str">
        <f>IF(AND(B2619="Premier League",E2619="Live"),_xlfn.XLOOKUP(_xlfn.TEXTJOIN(" vs ",,C2619:D2619),Calendar!G:G,Calendar!B:B),IF(AND(B2619="Premier League",E2619="Highlights"),_xlfn.XLOOKUP(H2619,Calendar!O:O,Calendar!N:N,,-1),""))</f>
        <v/>
      </c>
    </row>
    <row r="2620" spans="34:34" hidden="1" x14ac:dyDescent="0.35">
      <c r="AH2620" s="16" t="str">
        <f>IF(AND(B2620="Premier League",E2620="Live"),_xlfn.XLOOKUP(_xlfn.TEXTJOIN(" vs ",,C2620:D2620),Calendar!G:G,Calendar!B:B),IF(AND(B2620="Premier League",E2620="Highlights"),_xlfn.XLOOKUP(H2620,Calendar!O:O,Calendar!N:N,,-1),""))</f>
        <v/>
      </c>
    </row>
    <row r="2621" spans="34:34" hidden="1" x14ac:dyDescent="0.35">
      <c r="AH2621" s="16" t="str">
        <f>IF(AND(B2621="Premier League",E2621="Live"),_xlfn.XLOOKUP(_xlfn.TEXTJOIN(" vs ",,C2621:D2621),Calendar!G:G,Calendar!B:B),IF(AND(B2621="Premier League",E2621="Highlights"),_xlfn.XLOOKUP(H2621,Calendar!O:O,Calendar!N:N,,-1),""))</f>
        <v/>
      </c>
    </row>
    <row r="2622" spans="34:34" hidden="1" x14ac:dyDescent="0.35">
      <c r="AH2622" s="16" t="str">
        <f>IF(AND(B2622="Premier League",E2622="Live"),_xlfn.XLOOKUP(_xlfn.TEXTJOIN(" vs ",,C2622:D2622),Calendar!G:G,Calendar!B:B),IF(AND(B2622="Premier League",E2622="Highlights"),_xlfn.XLOOKUP(H2622,Calendar!O:O,Calendar!N:N,,-1),""))</f>
        <v/>
      </c>
    </row>
    <row r="2623" spans="34:34" hidden="1" x14ac:dyDescent="0.35">
      <c r="AH2623" s="16" t="str">
        <f>IF(AND(B2623="Premier League",E2623="Live"),_xlfn.XLOOKUP(_xlfn.TEXTJOIN(" vs ",,C2623:D2623),Calendar!G:G,Calendar!B:B),IF(AND(B2623="Premier League",E2623="Highlights"),_xlfn.XLOOKUP(H2623,Calendar!O:O,Calendar!N:N,,-1),""))</f>
        <v/>
      </c>
    </row>
    <row r="2624" spans="34:34" hidden="1" x14ac:dyDescent="0.35">
      <c r="AH2624" s="16" t="str">
        <f>IF(AND(B2624="Premier League",E2624="Live"),_xlfn.XLOOKUP(_xlfn.TEXTJOIN(" vs ",,C2624:D2624),Calendar!G:G,Calendar!B:B),IF(AND(B2624="Premier League",E2624="Highlights"),_xlfn.XLOOKUP(H2624,Calendar!O:O,Calendar!N:N,,-1),""))</f>
        <v/>
      </c>
    </row>
    <row r="2625" spans="34:34" hidden="1" x14ac:dyDescent="0.35">
      <c r="AH2625" s="16" t="str">
        <f>IF(AND(B2625="Premier League",E2625="Live"),_xlfn.XLOOKUP(_xlfn.TEXTJOIN(" vs ",,C2625:D2625),Calendar!G:G,Calendar!B:B),IF(AND(B2625="Premier League",E2625="Highlights"),_xlfn.XLOOKUP(H2625,Calendar!O:O,Calendar!N:N,,-1),""))</f>
        <v/>
      </c>
    </row>
    <row r="2626" spans="34:34" hidden="1" x14ac:dyDescent="0.35">
      <c r="AH2626" s="16" t="str">
        <f>IF(AND(B2626="Premier League",E2626="Live"),_xlfn.XLOOKUP(_xlfn.TEXTJOIN(" vs ",,C2626:D2626),Calendar!G:G,Calendar!B:B),IF(AND(B2626="Premier League",E2626="Highlights"),_xlfn.XLOOKUP(H2626,Calendar!O:O,Calendar!N:N,,-1),""))</f>
        <v/>
      </c>
    </row>
    <row r="2627" spans="34:34" hidden="1" x14ac:dyDescent="0.35">
      <c r="AH2627" s="16" t="str">
        <f>IF(AND(B2627="Premier League",E2627="Live"),_xlfn.XLOOKUP(_xlfn.TEXTJOIN(" vs ",,C2627:D2627),Calendar!G:G,Calendar!B:B),IF(AND(B2627="Premier League",E2627="Highlights"),_xlfn.XLOOKUP(H2627,Calendar!O:O,Calendar!N:N,,-1),""))</f>
        <v/>
      </c>
    </row>
    <row r="2628" spans="34:34" hidden="1" x14ac:dyDescent="0.35">
      <c r="AH2628" s="16" t="str">
        <f>IF(AND(B2628="Premier League",E2628="Live"),_xlfn.XLOOKUP(_xlfn.TEXTJOIN(" vs ",,C2628:D2628),Calendar!G:G,Calendar!B:B),IF(AND(B2628="Premier League",E2628="Highlights"),_xlfn.XLOOKUP(H2628,Calendar!O:O,Calendar!N:N,,-1),""))</f>
        <v/>
      </c>
    </row>
    <row r="2629" spans="34:34" hidden="1" x14ac:dyDescent="0.35">
      <c r="AH2629" s="16" t="str">
        <f>IF(AND(B2629="Premier League",E2629="Live"),_xlfn.XLOOKUP(_xlfn.TEXTJOIN(" vs ",,C2629:D2629),Calendar!G:G,Calendar!B:B),IF(AND(B2629="Premier League",E2629="Highlights"),_xlfn.XLOOKUP(H2629,Calendar!O:O,Calendar!N:N,,-1),""))</f>
        <v/>
      </c>
    </row>
    <row r="2630" spans="34:34" hidden="1" x14ac:dyDescent="0.35">
      <c r="AH2630" s="16" t="str">
        <f>IF(AND(B2630="Premier League",E2630="Live"),_xlfn.XLOOKUP(_xlfn.TEXTJOIN(" vs ",,C2630:D2630),Calendar!G:G,Calendar!B:B),IF(AND(B2630="Premier League",E2630="Highlights"),_xlfn.XLOOKUP(H2630,Calendar!O:O,Calendar!N:N,,-1),""))</f>
        <v/>
      </c>
    </row>
    <row r="2631" spans="34:34" hidden="1" x14ac:dyDescent="0.35">
      <c r="AH2631" s="16" t="str">
        <f>IF(AND(B2631="Premier League",E2631="Live"),_xlfn.XLOOKUP(_xlfn.TEXTJOIN(" vs ",,C2631:D2631),Calendar!G:G,Calendar!B:B),IF(AND(B2631="Premier League",E2631="Highlights"),_xlfn.XLOOKUP(H2631,Calendar!O:O,Calendar!N:N,,-1),""))</f>
        <v/>
      </c>
    </row>
    <row r="2632" spans="34:34" hidden="1" x14ac:dyDescent="0.35">
      <c r="AH2632" s="16" t="str">
        <f>IF(AND(B2632="Premier League",E2632="Live"),_xlfn.XLOOKUP(_xlfn.TEXTJOIN(" vs ",,C2632:D2632),Calendar!G:G,Calendar!B:B),IF(AND(B2632="Premier League",E2632="Highlights"),_xlfn.XLOOKUP(H2632,Calendar!O:O,Calendar!N:N,,-1),""))</f>
        <v/>
      </c>
    </row>
    <row r="2633" spans="34:34" hidden="1" x14ac:dyDescent="0.35">
      <c r="AH2633" s="16" t="str">
        <f>IF(AND(B2633="Premier League",E2633="Live"),_xlfn.XLOOKUP(_xlfn.TEXTJOIN(" vs ",,C2633:D2633),Calendar!G:G,Calendar!B:B),IF(AND(B2633="Premier League",E2633="Highlights"),_xlfn.XLOOKUP(H2633,Calendar!O:O,Calendar!N:N,,-1),""))</f>
        <v/>
      </c>
    </row>
    <row r="2634" spans="34:34" hidden="1" x14ac:dyDescent="0.35">
      <c r="AH2634" s="16" t="str">
        <f>IF(AND(B2634="Premier League",E2634="Live"),_xlfn.XLOOKUP(_xlfn.TEXTJOIN(" vs ",,C2634:D2634),Calendar!G:G,Calendar!B:B),IF(AND(B2634="Premier League",E2634="Highlights"),_xlfn.XLOOKUP(H2634,Calendar!O:O,Calendar!N:N,,-1),""))</f>
        <v/>
      </c>
    </row>
    <row r="2635" spans="34:34" hidden="1" x14ac:dyDescent="0.35">
      <c r="AH2635" s="16" t="str">
        <f>IF(AND(B2635="Premier League",E2635="Live"),_xlfn.XLOOKUP(_xlfn.TEXTJOIN(" vs ",,C2635:D2635),Calendar!G:G,Calendar!B:B),IF(AND(B2635="Premier League",E2635="Highlights"),_xlfn.XLOOKUP(H2635,Calendar!O:O,Calendar!N:N,,-1),""))</f>
        <v/>
      </c>
    </row>
    <row r="2636" spans="34:34" hidden="1" x14ac:dyDescent="0.35">
      <c r="AH2636" s="16" t="str">
        <f>IF(AND(B2636="Premier League",E2636="Live"),_xlfn.XLOOKUP(_xlfn.TEXTJOIN(" vs ",,C2636:D2636),Calendar!G:G,Calendar!B:B),IF(AND(B2636="Premier League",E2636="Highlights"),_xlfn.XLOOKUP(H2636,Calendar!O:O,Calendar!N:N,,-1),""))</f>
        <v/>
      </c>
    </row>
    <row r="2637" spans="34:34" hidden="1" x14ac:dyDescent="0.35">
      <c r="AH2637" s="16" t="str">
        <f>IF(AND(B2637="Premier League",E2637="Live"),_xlfn.XLOOKUP(_xlfn.TEXTJOIN(" vs ",,C2637:D2637),Calendar!G:G,Calendar!B:B),IF(AND(B2637="Premier League",E2637="Highlights"),_xlfn.XLOOKUP(H2637,Calendar!O:O,Calendar!N:N,,-1),""))</f>
        <v/>
      </c>
    </row>
    <row r="2638" spans="34:34" hidden="1" x14ac:dyDescent="0.35">
      <c r="AH2638" s="16" t="str">
        <f>IF(AND(B2638="Premier League",E2638="Live"),_xlfn.XLOOKUP(_xlfn.TEXTJOIN(" vs ",,C2638:D2638),Calendar!G:G,Calendar!B:B),IF(AND(B2638="Premier League",E2638="Highlights"),_xlfn.XLOOKUP(H2638,Calendar!O:O,Calendar!N:N,,-1),""))</f>
        <v/>
      </c>
    </row>
    <row r="2639" spans="34:34" hidden="1" x14ac:dyDescent="0.35">
      <c r="AH2639" s="16" t="str">
        <f>IF(AND(B2639="Premier League",E2639="Live"),_xlfn.XLOOKUP(_xlfn.TEXTJOIN(" vs ",,C2639:D2639),Calendar!G:G,Calendar!B:B),IF(AND(B2639="Premier League",E2639="Highlights"),_xlfn.XLOOKUP(H2639,Calendar!O:O,Calendar!N:N,,-1),""))</f>
        <v/>
      </c>
    </row>
    <row r="2640" spans="34:34" hidden="1" x14ac:dyDescent="0.35">
      <c r="AH2640" s="16" t="str">
        <f>IF(AND(B2640="Premier League",E2640="Live"),_xlfn.XLOOKUP(_xlfn.TEXTJOIN(" vs ",,C2640:D2640),Calendar!G:G,Calendar!B:B),IF(AND(B2640="Premier League",E2640="Highlights"),_xlfn.XLOOKUP(H2640,Calendar!O:O,Calendar!N:N,,-1),""))</f>
        <v/>
      </c>
    </row>
    <row r="2641" spans="34:34" hidden="1" x14ac:dyDescent="0.35">
      <c r="AH2641" s="16" t="str">
        <f>IF(AND(B2641="Premier League",E2641="Live"),_xlfn.XLOOKUP(_xlfn.TEXTJOIN(" vs ",,C2641:D2641),Calendar!G:G,Calendar!B:B),IF(AND(B2641="Premier League",E2641="Highlights"),_xlfn.XLOOKUP(H2641,Calendar!O:O,Calendar!N:N,,-1),""))</f>
        <v/>
      </c>
    </row>
    <row r="2642" spans="34:34" hidden="1" x14ac:dyDescent="0.35">
      <c r="AH2642" s="16" t="str">
        <f>IF(AND(B2642="Premier League",E2642="Live"),_xlfn.XLOOKUP(_xlfn.TEXTJOIN(" vs ",,C2642:D2642),Calendar!G:G,Calendar!B:B),IF(AND(B2642="Premier League",E2642="Highlights"),_xlfn.XLOOKUP(H2642,Calendar!O:O,Calendar!N:N,,-1),""))</f>
        <v/>
      </c>
    </row>
    <row r="2643" spans="34:34" hidden="1" x14ac:dyDescent="0.35">
      <c r="AH2643" s="16" t="str">
        <f>IF(AND(B2643="Premier League",E2643="Live"),_xlfn.XLOOKUP(_xlfn.TEXTJOIN(" vs ",,C2643:D2643),Calendar!G:G,Calendar!B:B),IF(AND(B2643="Premier League",E2643="Highlights"),_xlfn.XLOOKUP(H2643,Calendar!O:O,Calendar!N:N,,-1),""))</f>
        <v/>
      </c>
    </row>
    <row r="2644" spans="34:34" hidden="1" x14ac:dyDescent="0.35">
      <c r="AH2644" s="16" t="str">
        <f>IF(AND(B2644="Premier League",E2644="Live"),_xlfn.XLOOKUP(_xlfn.TEXTJOIN(" vs ",,C2644:D2644),Calendar!G:G,Calendar!B:B),IF(AND(B2644="Premier League",E2644="Highlights"),_xlfn.XLOOKUP(H2644,Calendar!O:O,Calendar!N:N,,-1),""))</f>
        <v/>
      </c>
    </row>
    <row r="2645" spans="34:34" hidden="1" x14ac:dyDescent="0.35">
      <c r="AH2645" s="16" t="str">
        <f>IF(AND(B2645="Premier League",E2645="Live"),_xlfn.XLOOKUP(_xlfn.TEXTJOIN(" vs ",,C2645:D2645),Calendar!G:G,Calendar!B:B),IF(AND(B2645="Premier League",E2645="Highlights"),_xlfn.XLOOKUP(H2645,Calendar!O:O,Calendar!N:N,,-1),""))</f>
        <v/>
      </c>
    </row>
    <row r="2646" spans="34:34" hidden="1" x14ac:dyDescent="0.35">
      <c r="AH2646" s="16" t="str">
        <f>IF(AND(B2646="Premier League",E2646="Live"),_xlfn.XLOOKUP(_xlfn.TEXTJOIN(" vs ",,C2646:D2646),Calendar!G:G,Calendar!B:B),IF(AND(B2646="Premier League",E2646="Highlights"),_xlfn.XLOOKUP(H2646,Calendar!O:O,Calendar!N:N,,-1),""))</f>
        <v/>
      </c>
    </row>
    <row r="2647" spans="34:34" hidden="1" x14ac:dyDescent="0.35">
      <c r="AH2647" s="16" t="str">
        <f>IF(AND(B2647="Premier League",E2647="Live"),_xlfn.XLOOKUP(_xlfn.TEXTJOIN(" vs ",,C2647:D2647),Calendar!G:G,Calendar!B:B),IF(AND(B2647="Premier League",E2647="Highlights"),_xlfn.XLOOKUP(H2647,Calendar!O:O,Calendar!N:N,,-1),""))</f>
        <v/>
      </c>
    </row>
    <row r="2648" spans="34:34" hidden="1" x14ac:dyDescent="0.35">
      <c r="AH2648" s="16" t="str">
        <f>IF(AND(B2648="Premier League",E2648="Live"),_xlfn.XLOOKUP(_xlfn.TEXTJOIN(" vs ",,C2648:D2648),Calendar!G:G,Calendar!B:B),IF(AND(B2648="Premier League",E2648="Highlights"),_xlfn.XLOOKUP(H2648,Calendar!O:O,Calendar!N:N,,-1),""))</f>
        <v/>
      </c>
    </row>
    <row r="2649" spans="34:34" hidden="1" x14ac:dyDescent="0.35">
      <c r="AH2649" s="16" t="str">
        <f>IF(AND(B2649="Premier League",E2649="Live"),_xlfn.XLOOKUP(_xlfn.TEXTJOIN(" vs ",,C2649:D2649),Calendar!G:G,Calendar!B:B),IF(AND(B2649="Premier League",E2649="Highlights"),_xlfn.XLOOKUP(H2649,Calendar!O:O,Calendar!N:N,,-1),""))</f>
        <v/>
      </c>
    </row>
    <row r="2650" spans="34:34" hidden="1" x14ac:dyDescent="0.35">
      <c r="AH2650" s="16" t="str">
        <f>IF(AND(B2650="Premier League",E2650="Live"),_xlfn.XLOOKUP(_xlfn.TEXTJOIN(" vs ",,C2650:D2650),Calendar!G:G,Calendar!B:B),IF(AND(B2650="Premier League",E2650="Highlights"),_xlfn.XLOOKUP(H2650,Calendar!O:O,Calendar!N:N,,-1),""))</f>
        <v/>
      </c>
    </row>
    <row r="2651" spans="34:34" hidden="1" x14ac:dyDescent="0.35">
      <c r="AH2651" s="16" t="str">
        <f>IF(AND(B2651="Premier League",E2651="Live"),_xlfn.XLOOKUP(_xlfn.TEXTJOIN(" vs ",,C2651:D2651),Calendar!G:G,Calendar!B:B),IF(AND(B2651="Premier League",E2651="Highlights"),_xlfn.XLOOKUP(H2651,Calendar!O:O,Calendar!N:N,,-1),""))</f>
        <v/>
      </c>
    </row>
    <row r="2652" spans="34:34" hidden="1" x14ac:dyDescent="0.35">
      <c r="AH2652" s="16" t="str">
        <f>IF(AND(B2652="Premier League",E2652="Live"),_xlfn.XLOOKUP(_xlfn.TEXTJOIN(" vs ",,C2652:D2652),Calendar!G:G,Calendar!B:B),IF(AND(B2652="Premier League",E2652="Highlights"),_xlfn.XLOOKUP(H2652,Calendar!O:O,Calendar!N:N,,-1),""))</f>
        <v/>
      </c>
    </row>
    <row r="2653" spans="34:34" hidden="1" x14ac:dyDescent="0.35">
      <c r="AH2653" s="16" t="str">
        <f>IF(AND(B2653="Premier League",E2653="Live"),_xlfn.XLOOKUP(_xlfn.TEXTJOIN(" vs ",,C2653:D2653),Calendar!G:G,Calendar!B:B),IF(AND(B2653="Premier League",E2653="Highlights"),_xlfn.XLOOKUP(H2653,Calendar!O:O,Calendar!N:N,,-1),""))</f>
        <v/>
      </c>
    </row>
    <row r="2654" spans="34:34" hidden="1" x14ac:dyDescent="0.35">
      <c r="AH2654" s="16" t="str">
        <f>IF(AND(B2654="Premier League",E2654="Live"),_xlfn.XLOOKUP(_xlfn.TEXTJOIN(" vs ",,C2654:D2654),Calendar!G:G,Calendar!B:B),IF(AND(B2654="Premier League",E2654="Highlights"),_xlfn.XLOOKUP(H2654,Calendar!O:O,Calendar!N:N,,-1),""))</f>
        <v/>
      </c>
    </row>
    <row r="2655" spans="34:34" hidden="1" x14ac:dyDescent="0.35">
      <c r="AH2655" s="16" t="str">
        <f>IF(AND(B2655="Premier League",E2655="Live"),_xlfn.XLOOKUP(_xlfn.TEXTJOIN(" vs ",,C2655:D2655),Calendar!G:G,Calendar!B:B),IF(AND(B2655="Premier League",E2655="Highlights"),_xlfn.XLOOKUP(H2655,Calendar!O:O,Calendar!N:N,,-1),""))</f>
        <v/>
      </c>
    </row>
    <row r="2656" spans="34:34" hidden="1" x14ac:dyDescent="0.35">
      <c r="AH2656" s="16" t="str">
        <f>IF(AND(B2656="Premier League",E2656="Live"),_xlfn.XLOOKUP(_xlfn.TEXTJOIN(" vs ",,C2656:D2656),Calendar!G:G,Calendar!B:B),IF(AND(B2656="Premier League",E2656="Highlights"),_xlfn.XLOOKUP(H2656,Calendar!O:O,Calendar!N:N,,-1),""))</f>
        <v/>
      </c>
    </row>
    <row r="2657" spans="34:34" hidden="1" x14ac:dyDescent="0.35">
      <c r="AH2657" s="16" t="str">
        <f>IF(AND(B2657="Premier League",E2657="Live"),_xlfn.XLOOKUP(_xlfn.TEXTJOIN(" vs ",,C2657:D2657),Calendar!G:G,Calendar!B:B),IF(AND(B2657="Premier League",E2657="Highlights"),_xlfn.XLOOKUP(H2657,Calendar!O:O,Calendar!N:N,,-1),""))</f>
        <v/>
      </c>
    </row>
    <row r="2658" spans="34:34" hidden="1" x14ac:dyDescent="0.35">
      <c r="AH2658" s="16" t="str">
        <f>IF(AND(B2658="Premier League",E2658="Live"),_xlfn.XLOOKUP(_xlfn.TEXTJOIN(" vs ",,C2658:D2658),Calendar!G:G,Calendar!B:B),IF(AND(B2658="Premier League",E2658="Highlights"),_xlfn.XLOOKUP(H2658,Calendar!O:O,Calendar!N:N,,-1),""))</f>
        <v/>
      </c>
    </row>
    <row r="2659" spans="34:34" hidden="1" x14ac:dyDescent="0.35">
      <c r="AH2659" s="16" t="str">
        <f>IF(AND(B2659="Premier League",E2659="Live"),_xlfn.XLOOKUP(_xlfn.TEXTJOIN(" vs ",,C2659:D2659),Calendar!G:G,Calendar!B:B),IF(AND(B2659="Premier League",E2659="Highlights"),_xlfn.XLOOKUP(H2659,Calendar!O:O,Calendar!N:N,,-1),""))</f>
        <v/>
      </c>
    </row>
    <row r="2660" spans="34:34" hidden="1" x14ac:dyDescent="0.35">
      <c r="AH2660" s="16" t="str">
        <f>IF(AND(B2660="Premier League",E2660="Live"),_xlfn.XLOOKUP(_xlfn.TEXTJOIN(" vs ",,C2660:D2660),Calendar!G:G,Calendar!B:B),IF(AND(B2660="Premier League",E2660="Highlights"),_xlfn.XLOOKUP(H2660,Calendar!O:O,Calendar!N:N,,-1),""))</f>
        <v/>
      </c>
    </row>
    <row r="2661" spans="34:34" hidden="1" x14ac:dyDescent="0.35">
      <c r="AH2661" s="16" t="str">
        <f>IF(AND(B2661="Premier League",E2661="Live"),_xlfn.XLOOKUP(_xlfn.TEXTJOIN(" vs ",,C2661:D2661),Calendar!G:G,Calendar!B:B),IF(AND(B2661="Premier League",E2661="Highlights"),_xlfn.XLOOKUP(H2661,Calendar!O:O,Calendar!N:N,,-1),""))</f>
        <v/>
      </c>
    </row>
    <row r="2662" spans="34:34" hidden="1" x14ac:dyDescent="0.35">
      <c r="AH2662" s="16" t="str">
        <f>IF(AND(B2662="Premier League",E2662="Live"),_xlfn.XLOOKUP(_xlfn.TEXTJOIN(" vs ",,C2662:D2662),Calendar!G:G,Calendar!B:B),IF(AND(B2662="Premier League",E2662="Highlights"),_xlfn.XLOOKUP(H2662,Calendar!O:O,Calendar!N:N,,-1),""))</f>
        <v/>
      </c>
    </row>
    <row r="2663" spans="34:34" hidden="1" x14ac:dyDescent="0.35">
      <c r="AH2663" s="16" t="str">
        <f>IF(AND(B2663="Premier League",E2663="Live"),_xlfn.XLOOKUP(_xlfn.TEXTJOIN(" vs ",,C2663:D2663),Calendar!G:G,Calendar!B:B),IF(AND(B2663="Premier League",E2663="Highlights"),_xlfn.XLOOKUP(H2663,Calendar!O:O,Calendar!N:N,,-1),""))</f>
        <v/>
      </c>
    </row>
    <row r="2664" spans="34:34" hidden="1" x14ac:dyDescent="0.35">
      <c r="AH2664" s="16" t="str">
        <f>IF(AND(B2664="Premier League",E2664="Live"),_xlfn.XLOOKUP(_xlfn.TEXTJOIN(" vs ",,C2664:D2664),Calendar!G:G,Calendar!B:B),IF(AND(B2664="Premier League",E2664="Highlights"),_xlfn.XLOOKUP(H2664,Calendar!O:O,Calendar!N:N,,-1),""))</f>
        <v/>
      </c>
    </row>
    <row r="2665" spans="34:34" hidden="1" x14ac:dyDescent="0.35">
      <c r="AH2665" s="16" t="str">
        <f>IF(AND(B2665="Premier League",E2665="Live"),_xlfn.XLOOKUP(_xlfn.TEXTJOIN(" vs ",,C2665:D2665),Calendar!G:G,Calendar!B:B),IF(AND(B2665="Premier League",E2665="Highlights"),_xlfn.XLOOKUP(H2665,Calendar!O:O,Calendar!N:N,,-1),""))</f>
        <v/>
      </c>
    </row>
    <row r="2666" spans="34:34" hidden="1" x14ac:dyDescent="0.35">
      <c r="AH2666" s="16" t="str">
        <f>IF(AND(B2666="Premier League",E2666="Live"),_xlfn.XLOOKUP(_xlfn.TEXTJOIN(" vs ",,C2666:D2666),Calendar!G:G,Calendar!B:B),IF(AND(B2666="Premier League",E2666="Highlights"),_xlfn.XLOOKUP(H2666,Calendar!O:O,Calendar!N:N,,-1),""))</f>
        <v/>
      </c>
    </row>
    <row r="2667" spans="34:34" hidden="1" x14ac:dyDescent="0.35">
      <c r="AH2667" s="16" t="str">
        <f>IF(AND(B2667="Premier League",E2667="Live"),_xlfn.XLOOKUP(_xlfn.TEXTJOIN(" vs ",,C2667:D2667),Calendar!G:G,Calendar!B:B),IF(AND(B2667="Premier League",E2667="Highlights"),_xlfn.XLOOKUP(H2667,Calendar!O:O,Calendar!N:N,,-1),""))</f>
        <v/>
      </c>
    </row>
    <row r="2668" spans="34:34" hidden="1" x14ac:dyDescent="0.35">
      <c r="AH2668" s="16" t="str">
        <f>IF(AND(B2668="Premier League",E2668="Live"),_xlfn.XLOOKUP(_xlfn.TEXTJOIN(" vs ",,C2668:D2668),Calendar!G:G,Calendar!B:B),IF(AND(B2668="Premier League",E2668="Highlights"),_xlfn.XLOOKUP(H2668,Calendar!O:O,Calendar!N:N,,-1),""))</f>
        <v/>
      </c>
    </row>
    <row r="2669" spans="34:34" hidden="1" x14ac:dyDescent="0.35">
      <c r="AH2669" s="16" t="str">
        <f>IF(AND(B2669="Premier League",E2669="Live"),_xlfn.XLOOKUP(_xlfn.TEXTJOIN(" vs ",,C2669:D2669),Calendar!G:G,Calendar!B:B),IF(AND(B2669="Premier League",E2669="Highlights"),_xlfn.XLOOKUP(H2669,Calendar!O:O,Calendar!N:N,,-1),""))</f>
        <v/>
      </c>
    </row>
    <row r="2670" spans="34:34" hidden="1" x14ac:dyDescent="0.35">
      <c r="AH2670" s="16" t="str">
        <f>IF(AND(B2670="Premier League",E2670="Live"),_xlfn.XLOOKUP(_xlfn.TEXTJOIN(" vs ",,C2670:D2670),Calendar!G:G,Calendar!B:B),IF(AND(B2670="Premier League",E2670="Highlights"),_xlfn.XLOOKUP(H2670,Calendar!O:O,Calendar!N:N,,-1),""))</f>
        <v/>
      </c>
    </row>
    <row r="2671" spans="34:34" hidden="1" x14ac:dyDescent="0.35">
      <c r="AH2671" s="16" t="str">
        <f>IF(AND(B2671="Premier League",E2671="Live"),_xlfn.XLOOKUP(_xlfn.TEXTJOIN(" vs ",,C2671:D2671),Calendar!G:G,Calendar!B:B),IF(AND(B2671="Premier League",E2671="Highlights"),_xlfn.XLOOKUP(H2671,Calendar!O:O,Calendar!N:N,,-1),""))</f>
        <v/>
      </c>
    </row>
    <row r="2672" spans="34:34" hidden="1" x14ac:dyDescent="0.35">
      <c r="AH2672" s="16" t="str">
        <f>IF(AND(B2672="Premier League",E2672="Live"),_xlfn.XLOOKUP(_xlfn.TEXTJOIN(" vs ",,C2672:D2672),Calendar!G:G,Calendar!B:B),IF(AND(B2672="Premier League",E2672="Highlights"),_xlfn.XLOOKUP(H2672,Calendar!O:O,Calendar!N:N,,-1),""))</f>
        <v/>
      </c>
    </row>
    <row r="2673" spans="34:34" hidden="1" x14ac:dyDescent="0.35">
      <c r="AH2673" s="16" t="str">
        <f>IF(AND(B2673="Premier League",E2673="Live"),_xlfn.XLOOKUP(_xlfn.TEXTJOIN(" vs ",,C2673:D2673),Calendar!G:G,Calendar!B:B),IF(AND(B2673="Premier League",E2673="Highlights"),_xlfn.XLOOKUP(H2673,Calendar!O:O,Calendar!N:N,,-1),""))</f>
        <v/>
      </c>
    </row>
    <row r="2674" spans="34:34" hidden="1" x14ac:dyDescent="0.35">
      <c r="AH2674" s="16" t="str">
        <f>IF(AND(B2674="Premier League",E2674="Live"),_xlfn.XLOOKUP(_xlfn.TEXTJOIN(" vs ",,C2674:D2674),Calendar!G:G,Calendar!B:B),IF(AND(B2674="Premier League",E2674="Highlights"),_xlfn.XLOOKUP(H2674,Calendar!O:O,Calendar!N:N,,-1),""))</f>
        <v/>
      </c>
    </row>
    <row r="2675" spans="34:34" hidden="1" x14ac:dyDescent="0.35">
      <c r="AH2675" s="16" t="str">
        <f>IF(AND(B2675="Premier League",E2675="Live"),_xlfn.XLOOKUP(_xlfn.TEXTJOIN(" vs ",,C2675:D2675),Calendar!G:G,Calendar!B:B),IF(AND(B2675="Premier League",E2675="Highlights"),_xlfn.XLOOKUP(H2675,Calendar!O:O,Calendar!N:N,,-1),""))</f>
        <v/>
      </c>
    </row>
    <row r="2676" spans="34:34" hidden="1" x14ac:dyDescent="0.35">
      <c r="AH2676" s="16" t="str">
        <f>IF(AND(B2676="Premier League",E2676="Live"),_xlfn.XLOOKUP(_xlfn.TEXTJOIN(" vs ",,C2676:D2676),Calendar!G:G,Calendar!B:B),IF(AND(B2676="Premier League",E2676="Highlights"),_xlfn.XLOOKUP(H2676,Calendar!O:O,Calendar!N:N,,-1),""))</f>
        <v/>
      </c>
    </row>
    <row r="2677" spans="34:34" hidden="1" x14ac:dyDescent="0.35">
      <c r="AH2677" s="16" t="str">
        <f>IF(AND(B2677="Premier League",E2677="Live"),_xlfn.XLOOKUP(_xlfn.TEXTJOIN(" vs ",,C2677:D2677),Calendar!G:G,Calendar!B:B),IF(AND(B2677="Premier League",E2677="Highlights"),_xlfn.XLOOKUP(H2677,Calendar!O:O,Calendar!N:N,,-1),""))</f>
        <v/>
      </c>
    </row>
    <row r="2678" spans="34:34" hidden="1" x14ac:dyDescent="0.35">
      <c r="AH2678" s="16" t="str">
        <f>IF(AND(B2678="Premier League",E2678="Live"),_xlfn.XLOOKUP(_xlfn.TEXTJOIN(" vs ",,C2678:D2678),Calendar!G:G,Calendar!B:B),IF(AND(B2678="Premier League",E2678="Highlights"),_xlfn.XLOOKUP(H2678,Calendar!O:O,Calendar!N:N,,-1),""))</f>
        <v/>
      </c>
    </row>
    <row r="2679" spans="34:34" hidden="1" x14ac:dyDescent="0.35">
      <c r="AH2679" s="16" t="str">
        <f>IF(AND(B2679="Premier League",E2679="Live"),_xlfn.XLOOKUP(_xlfn.TEXTJOIN(" vs ",,C2679:D2679),Calendar!G:G,Calendar!B:B),IF(AND(B2679="Premier League",E2679="Highlights"),_xlfn.XLOOKUP(H2679,Calendar!O:O,Calendar!N:N,,-1),""))</f>
        <v/>
      </c>
    </row>
    <row r="2680" spans="34:34" hidden="1" x14ac:dyDescent="0.35">
      <c r="AH2680" s="16" t="str">
        <f>IF(AND(B2680="Premier League",E2680="Live"),_xlfn.XLOOKUP(_xlfn.TEXTJOIN(" vs ",,C2680:D2680),Calendar!G:G,Calendar!B:B),IF(AND(B2680="Premier League",E2680="Highlights"),_xlfn.XLOOKUP(H2680,Calendar!O:O,Calendar!N:N,,-1),""))</f>
        <v/>
      </c>
    </row>
    <row r="2681" spans="34:34" hidden="1" x14ac:dyDescent="0.35">
      <c r="AH2681" s="16" t="str">
        <f>IF(AND(B2681="Premier League",E2681="Live"),_xlfn.XLOOKUP(_xlfn.TEXTJOIN(" vs ",,C2681:D2681),Calendar!G:G,Calendar!B:B),IF(AND(B2681="Premier League",E2681="Highlights"),_xlfn.XLOOKUP(H2681,Calendar!O:O,Calendar!N:N,,-1),""))</f>
        <v/>
      </c>
    </row>
    <row r="2682" spans="34:34" hidden="1" x14ac:dyDescent="0.35">
      <c r="AH2682" s="16" t="str">
        <f>IF(AND(B2682="Premier League",E2682="Live"),_xlfn.XLOOKUP(_xlfn.TEXTJOIN(" vs ",,C2682:D2682),Calendar!G:G,Calendar!B:B),IF(AND(B2682="Premier League",E2682="Highlights"),_xlfn.XLOOKUP(H2682,Calendar!O:O,Calendar!N:N,,-1),""))</f>
        <v/>
      </c>
    </row>
    <row r="2683" spans="34:34" hidden="1" x14ac:dyDescent="0.35">
      <c r="AH2683" s="16" t="str">
        <f>IF(AND(B2683="Premier League",E2683="Live"),_xlfn.XLOOKUP(_xlfn.TEXTJOIN(" vs ",,C2683:D2683),Calendar!G:G,Calendar!B:B),IF(AND(B2683="Premier League",E2683="Highlights"),_xlfn.XLOOKUP(H2683,Calendar!O:O,Calendar!N:N,,-1),""))</f>
        <v/>
      </c>
    </row>
    <row r="2684" spans="34:34" hidden="1" x14ac:dyDescent="0.35">
      <c r="AH2684" s="16" t="str">
        <f>IF(AND(B2684="Premier League",E2684="Live"),_xlfn.XLOOKUP(_xlfn.TEXTJOIN(" vs ",,C2684:D2684),Calendar!G:G,Calendar!B:B),IF(AND(B2684="Premier League",E2684="Highlights"),_xlfn.XLOOKUP(H2684,Calendar!O:O,Calendar!N:N,,-1),""))</f>
        <v/>
      </c>
    </row>
    <row r="2685" spans="34:34" hidden="1" x14ac:dyDescent="0.35">
      <c r="AH2685" s="16" t="str">
        <f>IF(AND(B2685="Premier League",E2685="Live"),_xlfn.XLOOKUP(_xlfn.TEXTJOIN(" vs ",,C2685:D2685),Calendar!G:G,Calendar!B:B),IF(AND(B2685="Premier League",E2685="Highlights"),_xlfn.XLOOKUP(H2685,Calendar!O:O,Calendar!N:N,,-1),""))</f>
        <v/>
      </c>
    </row>
    <row r="2686" spans="34:34" hidden="1" x14ac:dyDescent="0.35">
      <c r="AH2686" s="16" t="str">
        <f>IF(AND(B2686="Premier League",E2686="Live"),_xlfn.XLOOKUP(_xlfn.TEXTJOIN(" vs ",,C2686:D2686),Calendar!G:G,Calendar!B:B),IF(AND(B2686="Premier League",E2686="Highlights"),_xlfn.XLOOKUP(H2686,Calendar!O:O,Calendar!N:N,,-1),""))</f>
        <v/>
      </c>
    </row>
    <row r="2687" spans="34:34" hidden="1" x14ac:dyDescent="0.35">
      <c r="AH2687" s="16" t="str">
        <f>IF(AND(B2687="Premier League",E2687="Live"),_xlfn.XLOOKUP(_xlfn.TEXTJOIN(" vs ",,C2687:D2687),Calendar!G:G,Calendar!B:B),IF(AND(B2687="Premier League",E2687="Highlights"),_xlfn.XLOOKUP(H2687,Calendar!O:O,Calendar!N:N,,-1),""))</f>
        <v/>
      </c>
    </row>
    <row r="2688" spans="34:34" hidden="1" x14ac:dyDescent="0.35">
      <c r="AH2688" s="16" t="str">
        <f>IF(AND(B2688="Premier League",E2688="Live"),_xlfn.XLOOKUP(_xlfn.TEXTJOIN(" vs ",,C2688:D2688),Calendar!G:G,Calendar!B:B),IF(AND(B2688="Premier League",E2688="Highlights"),_xlfn.XLOOKUP(H2688,Calendar!O:O,Calendar!N:N,,-1),""))</f>
        <v/>
      </c>
    </row>
    <row r="2689" spans="34:34" hidden="1" x14ac:dyDescent="0.35">
      <c r="AH2689" s="16" t="str">
        <f>IF(AND(B2689="Premier League",E2689="Live"),_xlfn.XLOOKUP(_xlfn.TEXTJOIN(" vs ",,C2689:D2689),Calendar!G:G,Calendar!B:B),IF(AND(B2689="Premier League",E2689="Highlights"),_xlfn.XLOOKUP(H2689,Calendar!O:O,Calendar!N:N,,-1),""))</f>
        <v/>
      </c>
    </row>
    <row r="2690" spans="34:34" hidden="1" x14ac:dyDescent="0.35">
      <c r="AH2690" s="16" t="str">
        <f>IF(AND(B2690="Premier League",E2690="Live"),_xlfn.XLOOKUP(_xlfn.TEXTJOIN(" vs ",,C2690:D2690),Calendar!G:G,Calendar!B:B),IF(AND(B2690="Premier League",E2690="Highlights"),_xlfn.XLOOKUP(H2690,Calendar!O:O,Calendar!N:N,,-1),""))</f>
        <v/>
      </c>
    </row>
    <row r="2691" spans="34:34" hidden="1" x14ac:dyDescent="0.35">
      <c r="AH2691" s="16" t="str">
        <f>IF(AND(B2691="Premier League",E2691="Live"),_xlfn.XLOOKUP(_xlfn.TEXTJOIN(" vs ",,C2691:D2691),Calendar!G:G,Calendar!B:B),IF(AND(B2691="Premier League",E2691="Highlights"),_xlfn.XLOOKUP(H2691,Calendar!O:O,Calendar!N:N,,-1),""))</f>
        <v/>
      </c>
    </row>
    <row r="2692" spans="34:34" hidden="1" x14ac:dyDescent="0.35">
      <c r="AH2692" s="16" t="str">
        <f>IF(AND(B2692="Premier League",E2692="Live"),_xlfn.XLOOKUP(_xlfn.TEXTJOIN(" vs ",,C2692:D2692),Calendar!G:G,Calendar!B:B),IF(AND(B2692="Premier League",E2692="Highlights"),_xlfn.XLOOKUP(H2692,Calendar!O:O,Calendar!N:N,,-1),""))</f>
        <v/>
      </c>
    </row>
    <row r="2693" spans="34:34" hidden="1" x14ac:dyDescent="0.35">
      <c r="AH2693" s="16" t="str">
        <f>IF(AND(B2693="Premier League",E2693="Live"),_xlfn.XLOOKUP(_xlfn.TEXTJOIN(" vs ",,C2693:D2693),Calendar!G:G,Calendar!B:B),IF(AND(B2693="Premier League",E2693="Highlights"),_xlfn.XLOOKUP(H2693,Calendar!O:O,Calendar!N:N,,-1),""))</f>
        <v/>
      </c>
    </row>
    <row r="2694" spans="34:34" hidden="1" x14ac:dyDescent="0.35">
      <c r="AH2694" s="16" t="str">
        <f>IF(AND(B2694="Premier League",E2694="Live"),_xlfn.XLOOKUP(_xlfn.TEXTJOIN(" vs ",,C2694:D2694),Calendar!G:G,Calendar!B:B),IF(AND(B2694="Premier League",E2694="Highlights"),_xlfn.XLOOKUP(H2694,Calendar!O:O,Calendar!N:N,,-1),""))</f>
        <v/>
      </c>
    </row>
    <row r="2695" spans="34:34" hidden="1" x14ac:dyDescent="0.35">
      <c r="AH2695" s="16" t="str">
        <f>IF(AND(B2695="Premier League",E2695="Live"),_xlfn.XLOOKUP(_xlfn.TEXTJOIN(" vs ",,C2695:D2695),Calendar!G:G,Calendar!B:B),IF(AND(B2695="Premier League",E2695="Highlights"),_xlfn.XLOOKUP(H2695,Calendar!O:O,Calendar!N:N,,-1),""))</f>
        <v/>
      </c>
    </row>
    <row r="2696" spans="34:34" hidden="1" x14ac:dyDescent="0.35">
      <c r="AH2696" s="16" t="str">
        <f>IF(AND(B2696="Premier League",E2696="Live"),_xlfn.XLOOKUP(_xlfn.TEXTJOIN(" vs ",,C2696:D2696),Calendar!G:G,Calendar!B:B),IF(AND(B2696="Premier League",E2696="Highlights"),_xlfn.XLOOKUP(H2696,Calendar!O:O,Calendar!N:N,,-1),""))</f>
        <v/>
      </c>
    </row>
    <row r="2697" spans="34:34" hidden="1" x14ac:dyDescent="0.35">
      <c r="AH2697" s="16" t="str">
        <f>IF(AND(B2697="Premier League",E2697="Live"),_xlfn.XLOOKUP(_xlfn.TEXTJOIN(" vs ",,C2697:D2697),Calendar!G:G,Calendar!B:B),IF(AND(B2697="Premier League",E2697="Highlights"),_xlfn.XLOOKUP(H2697,Calendar!O:O,Calendar!N:N,,-1),""))</f>
        <v/>
      </c>
    </row>
    <row r="2698" spans="34:34" hidden="1" x14ac:dyDescent="0.35">
      <c r="AH2698" s="16" t="str">
        <f>IF(AND(B2698="Premier League",E2698="Live"),_xlfn.XLOOKUP(_xlfn.TEXTJOIN(" vs ",,C2698:D2698),Calendar!G:G,Calendar!B:B),IF(AND(B2698="Premier League",E2698="Highlights"),_xlfn.XLOOKUP(H2698,Calendar!O:O,Calendar!N:N,,-1),""))</f>
        <v/>
      </c>
    </row>
    <row r="2699" spans="34:34" hidden="1" x14ac:dyDescent="0.35">
      <c r="AH2699" s="16" t="str">
        <f>IF(AND(B2699="Premier League",E2699="Live"),_xlfn.XLOOKUP(_xlfn.TEXTJOIN(" vs ",,C2699:D2699),Calendar!G:G,Calendar!B:B),IF(AND(B2699="Premier League",E2699="Highlights"),_xlfn.XLOOKUP(H2699,Calendar!O:O,Calendar!N:N,,-1),""))</f>
        <v/>
      </c>
    </row>
    <row r="2700" spans="34:34" hidden="1" x14ac:dyDescent="0.35">
      <c r="AH2700" s="16" t="str">
        <f>IF(AND(B2700="Premier League",E2700="Live"),_xlfn.XLOOKUP(_xlfn.TEXTJOIN(" vs ",,C2700:D2700),Calendar!G:G,Calendar!B:B),IF(AND(B2700="Premier League",E2700="Highlights"),_xlfn.XLOOKUP(H2700,Calendar!O:O,Calendar!N:N,,-1),""))</f>
        <v/>
      </c>
    </row>
    <row r="2701" spans="34:34" hidden="1" x14ac:dyDescent="0.35">
      <c r="AH2701" s="16" t="str">
        <f>IF(AND(B2701="Premier League",E2701="Live"),_xlfn.XLOOKUP(_xlfn.TEXTJOIN(" vs ",,C2701:D2701),Calendar!G:G,Calendar!B:B),IF(AND(B2701="Premier League",E2701="Highlights"),_xlfn.XLOOKUP(H2701,Calendar!O:O,Calendar!N:N,,-1),""))</f>
        <v/>
      </c>
    </row>
    <row r="2702" spans="34:34" hidden="1" x14ac:dyDescent="0.35">
      <c r="AH2702" s="16" t="str">
        <f>IF(AND(B2702="Premier League",E2702="Live"),_xlfn.XLOOKUP(_xlfn.TEXTJOIN(" vs ",,C2702:D2702),Calendar!G:G,Calendar!B:B),IF(AND(B2702="Premier League",E2702="Highlights"),_xlfn.XLOOKUP(H2702,Calendar!O:O,Calendar!N:N,,-1),""))</f>
        <v/>
      </c>
    </row>
    <row r="2703" spans="34:34" hidden="1" x14ac:dyDescent="0.35">
      <c r="AH2703" s="16" t="str">
        <f>IF(AND(B2703="Premier League",E2703="Live"),_xlfn.XLOOKUP(_xlfn.TEXTJOIN(" vs ",,C2703:D2703),Calendar!G:G,Calendar!B:B),IF(AND(B2703="Premier League",E2703="Highlights"),_xlfn.XLOOKUP(H2703,Calendar!O:O,Calendar!N:N,,-1),""))</f>
        <v/>
      </c>
    </row>
    <row r="2704" spans="34:34" hidden="1" x14ac:dyDescent="0.35">
      <c r="AH2704" s="16" t="str">
        <f>IF(AND(B2704="Premier League",E2704="Live"),_xlfn.XLOOKUP(_xlfn.TEXTJOIN(" vs ",,C2704:D2704),Calendar!G:G,Calendar!B:B),IF(AND(B2704="Premier League",E2704="Highlights"),_xlfn.XLOOKUP(H2704,Calendar!O:O,Calendar!N:N,,-1),""))</f>
        <v/>
      </c>
    </row>
    <row r="2705" spans="34:34" hidden="1" x14ac:dyDescent="0.35">
      <c r="AH2705" s="16" t="str">
        <f>IF(AND(B2705="Premier League",E2705="Live"),_xlfn.XLOOKUP(_xlfn.TEXTJOIN(" vs ",,C2705:D2705),Calendar!G:G,Calendar!B:B),IF(AND(B2705="Premier League",E2705="Highlights"),_xlfn.XLOOKUP(H2705,Calendar!O:O,Calendar!N:N,,-1),""))</f>
        <v/>
      </c>
    </row>
    <row r="2706" spans="34:34" hidden="1" x14ac:dyDescent="0.35">
      <c r="AH2706" s="16" t="str">
        <f>IF(AND(B2706="Premier League",E2706="Live"),_xlfn.XLOOKUP(_xlfn.TEXTJOIN(" vs ",,C2706:D2706),Calendar!G:G,Calendar!B:B),IF(AND(B2706="Premier League",E2706="Highlights"),_xlfn.XLOOKUP(H2706,Calendar!O:O,Calendar!N:N,,-1),""))</f>
        <v/>
      </c>
    </row>
    <row r="2707" spans="34:34" hidden="1" x14ac:dyDescent="0.35">
      <c r="AH2707" s="16" t="str">
        <f>IF(AND(B2707="Premier League",E2707="Live"),_xlfn.XLOOKUP(_xlfn.TEXTJOIN(" vs ",,C2707:D2707),Calendar!G:G,Calendar!B:B),IF(AND(B2707="Premier League",E2707="Highlights"),_xlfn.XLOOKUP(H2707,Calendar!O:O,Calendar!N:N,,-1),""))</f>
        <v/>
      </c>
    </row>
    <row r="2708" spans="34:34" hidden="1" x14ac:dyDescent="0.35">
      <c r="AH2708" s="16" t="str">
        <f>IF(AND(B2708="Premier League",E2708="Live"),_xlfn.XLOOKUP(_xlfn.TEXTJOIN(" vs ",,C2708:D2708),Calendar!G:G,Calendar!B:B),IF(AND(B2708="Premier League",E2708="Highlights"),_xlfn.XLOOKUP(H2708,Calendar!O:O,Calendar!N:N,,-1),""))</f>
        <v/>
      </c>
    </row>
    <row r="2709" spans="34:34" hidden="1" x14ac:dyDescent="0.35">
      <c r="AH2709" s="16" t="str">
        <f>IF(AND(B2709="Premier League",E2709="Live"),_xlfn.XLOOKUP(_xlfn.TEXTJOIN(" vs ",,C2709:D2709),Calendar!G:G,Calendar!B:B),IF(AND(B2709="Premier League",E2709="Highlights"),_xlfn.XLOOKUP(H2709,Calendar!O:O,Calendar!N:N,,-1),""))</f>
        <v/>
      </c>
    </row>
    <row r="2710" spans="34:34" hidden="1" x14ac:dyDescent="0.35">
      <c r="AH2710" s="16" t="str">
        <f>IF(AND(B2710="Premier League",E2710="Live"),_xlfn.XLOOKUP(_xlfn.TEXTJOIN(" vs ",,C2710:D2710),Calendar!G:G,Calendar!B:B),IF(AND(B2710="Premier League",E2710="Highlights"),_xlfn.XLOOKUP(H2710,Calendar!O:O,Calendar!N:N,,-1),""))</f>
        <v/>
      </c>
    </row>
    <row r="2711" spans="34:34" hidden="1" x14ac:dyDescent="0.35">
      <c r="AH2711" s="16" t="str">
        <f>IF(AND(B2711="Premier League",E2711="Live"),_xlfn.XLOOKUP(_xlfn.TEXTJOIN(" vs ",,C2711:D2711),Calendar!G:G,Calendar!B:B),IF(AND(B2711="Premier League",E2711="Highlights"),_xlfn.XLOOKUP(H2711,Calendar!O:O,Calendar!N:N,,-1),""))</f>
        <v/>
      </c>
    </row>
    <row r="2712" spans="34:34" hidden="1" x14ac:dyDescent="0.35">
      <c r="AH2712" s="16" t="str">
        <f>IF(AND(B2712="Premier League",E2712="Live"),_xlfn.XLOOKUP(_xlfn.TEXTJOIN(" vs ",,C2712:D2712),Calendar!G:G,Calendar!B:B),IF(AND(B2712="Premier League",E2712="Highlights"),_xlfn.XLOOKUP(H2712,Calendar!O:O,Calendar!N:N,,-1),""))</f>
        <v/>
      </c>
    </row>
    <row r="2713" spans="34:34" hidden="1" x14ac:dyDescent="0.35">
      <c r="AH2713" s="16" t="str">
        <f>IF(AND(B2713="Premier League",E2713="Live"),_xlfn.XLOOKUP(_xlfn.TEXTJOIN(" vs ",,C2713:D2713),Calendar!G:G,Calendar!B:B),IF(AND(B2713="Premier League",E2713="Highlights"),_xlfn.XLOOKUP(H2713,Calendar!O:O,Calendar!N:N,,-1),""))</f>
        <v/>
      </c>
    </row>
    <row r="2714" spans="34:34" hidden="1" x14ac:dyDescent="0.35">
      <c r="AH2714" s="16" t="str">
        <f>IF(AND(B2714="Premier League",E2714="Live"),_xlfn.XLOOKUP(_xlfn.TEXTJOIN(" vs ",,C2714:D2714),Calendar!G:G,Calendar!B:B),IF(AND(B2714="Premier League",E2714="Highlights"),_xlfn.XLOOKUP(H2714,Calendar!O:O,Calendar!N:N,,-1),""))</f>
        <v/>
      </c>
    </row>
    <row r="2715" spans="34:34" hidden="1" x14ac:dyDescent="0.35">
      <c r="AH2715" s="16" t="str">
        <f>IF(AND(B2715="Premier League",E2715="Live"),_xlfn.XLOOKUP(_xlfn.TEXTJOIN(" vs ",,C2715:D2715),Calendar!G:G,Calendar!B:B),IF(AND(B2715="Premier League",E2715="Highlights"),_xlfn.XLOOKUP(H2715,Calendar!O:O,Calendar!N:N,,-1),""))</f>
        <v/>
      </c>
    </row>
    <row r="2716" spans="34:34" hidden="1" x14ac:dyDescent="0.35">
      <c r="AH2716" s="16" t="str">
        <f>IF(AND(B2716="Premier League",E2716="Live"),_xlfn.XLOOKUP(_xlfn.TEXTJOIN(" vs ",,C2716:D2716),Calendar!G:G,Calendar!B:B),IF(AND(B2716="Premier League",E2716="Highlights"),_xlfn.XLOOKUP(H2716,Calendar!O:O,Calendar!N:N,,-1),""))</f>
        <v/>
      </c>
    </row>
    <row r="2717" spans="34:34" hidden="1" x14ac:dyDescent="0.35">
      <c r="AH2717" s="16" t="str">
        <f>IF(AND(B2717="Premier League",E2717="Live"),_xlfn.XLOOKUP(_xlfn.TEXTJOIN(" vs ",,C2717:D2717),Calendar!G:G,Calendar!B:B),IF(AND(B2717="Premier League",E2717="Highlights"),_xlfn.XLOOKUP(H2717,Calendar!O:O,Calendar!N:N,,-1),""))</f>
        <v/>
      </c>
    </row>
    <row r="2718" spans="34:34" hidden="1" x14ac:dyDescent="0.35">
      <c r="AH2718" s="16" t="str">
        <f>IF(AND(B2718="Premier League",E2718="Live"),_xlfn.XLOOKUP(_xlfn.TEXTJOIN(" vs ",,C2718:D2718),Calendar!G:G,Calendar!B:B),IF(AND(B2718="Premier League",E2718="Highlights"),_xlfn.XLOOKUP(H2718,Calendar!O:O,Calendar!N:N,,-1),""))</f>
        <v/>
      </c>
    </row>
    <row r="2719" spans="34:34" hidden="1" x14ac:dyDescent="0.35">
      <c r="AH2719" s="16" t="str">
        <f>IF(AND(B2719="Premier League",E2719="Live"),_xlfn.XLOOKUP(_xlfn.TEXTJOIN(" vs ",,C2719:D2719),Calendar!G:G,Calendar!B:B),IF(AND(B2719="Premier League",E2719="Highlights"),_xlfn.XLOOKUP(H2719,Calendar!O:O,Calendar!N:N,,-1),""))</f>
        <v/>
      </c>
    </row>
    <row r="2720" spans="34:34" hidden="1" x14ac:dyDescent="0.35">
      <c r="AH2720" s="16" t="str">
        <f>IF(AND(B2720="Premier League",E2720="Live"),_xlfn.XLOOKUP(_xlfn.TEXTJOIN(" vs ",,C2720:D2720),Calendar!G:G,Calendar!B:B),IF(AND(B2720="Premier League",E2720="Highlights"),_xlfn.XLOOKUP(H2720,Calendar!O:O,Calendar!N:N,,-1),""))</f>
        <v/>
      </c>
    </row>
    <row r="2721" spans="34:34" hidden="1" x14ac:dyDescent="0.35">
      <c r="AH2721" s="16" t="str">
        <f>IF(AND(B2721="Premier League",E2721="Live"),_xlfn.XLOOKUP(_xlfn.TEXTJOIN(" vs ",,C2721:D2721),Calendar!G:G,Calendar!B:B),IF(AND(B2721="Premier League",E2721="Highlights"),_xlfn.XLOOKUP(H2721,Calendar!O:O,Calendar!N:N,,-1),""))</f>
        <v/>
      </c>
    </row>
    <row r="2722" spans="34:34" hidden="1" x14ac:dyDescent="0.35">
      <c r="AH2722" s="16" t="str">
        <f>IF(AND(B2722="Premier League",E2722="Live"),_xlfn.XLOOKUP(_xlfn.TEXTJOIN(" vs ",,C2722:D2722),Calendar!G:G,Calendar!B:B),IF(AND(B2722="Premier League",E2722="Highlights"),_xlfn.XLOOKUP(H2722,Calendar!O:O,Calendar!N:N,,-1),""))</f>
        <v/>
      </c>
    </row>
    <row r="2723" spans="34:34" hidden="1" x14ac:dyDescent="0.35">
      <c r="AH2723" s="16" t="str">
        <f>IF(AND(B2723="Premier League",E2723="Live"),_xlfn.XLOOKUP(_xlfn.TEXTJOIN(" vs ",,C2723:D2723),Calendar!G:G,Calendar!B:B),IF(AND(B2723="Premier League",E2723="Highlights"),_xlfn.XLOOKUP(H2723,Calendar!O:O,Calendar!N:N,,-1),""))</f>
        <v/>
      </c>
    </row>
    <row r="2724" spans="34:34" hidden="1" x14ac:dyDescent="0.35">
      <c r="AH2724" s="16" t="str">
        <f>IF(AND(B2724="Premier League",E2724="Live"),_xlfn.XLOOKUP(_xlfn.TEXTJOIN(" vs ",,C2724:D2724),Calendar!G:G,Calendar!B:B),IF(AND(B2724="Premier League",E2724="Highlights"),_xlfn.XLOOKUP(H2724,Calendar!O:O,Calendar!N:N,,-1),""))</f>
        <v/>
      </c>
    </row>
    <row r="2725" spans="34:34" hidden="1" x14ac:dyDescent="0.35">
      <c r="AH2725" s="16" t="str">
        <f>IF(AND(B2725="Premier League",E2725="Live"),_xlfn.XLOOKUP(_xlfn.TEXTJOIN(" vs ",,C2725:D2725),Calendar!G:G,Calendar!B:B),IF(AND(B2725="Premier League",E2725="Highlights"),_xlfn.XLOOKUP(H2725,Calendar!O:O,Calendar!N:N,,-1),""))</f>
        <v/>
      </c>
    </row>
    <row r="2726" spans="34:34" hidden="1" x14ac:dyDescent="0.35">
      <c r="AH2726" s="16" t="str">
        <f>IF(AND(B2726="Premier League",E2726="Live"),_xlfn.XLOOKUP(_xlfn.TEXTJOIN(" vs ",,C2726:D2726),Calendar!G:G,Calendar!B:B),IF(AND(B2726="Premier League",E2726="Highlights"),_xlfn.XLOOKUP(H2726,Calendar!O:O,Calendar!N:N,,-1),""))</f>
        <v/>
      </c>
    </row>
    <row r="2727" spans="34:34" hidden="1" x14ac:dyDescent="0.35">
      <c r="AH2727" s="16" t="str">
        <f>IF(AND(B2727="Premier League",E2727="Live"),_xlfn.XLOOKUP(_xlfn.TEXTJOIN(" vs ",,C2727:D2727),Calendar!G:G,Calendar!B:B),IF(AND(B2727="Premier League",E2727="Highlights"),_xlfn.XLOOKUP(H2727,Calendar!O:O,Calendar!N:N,,-1),""))</f>
        <v/>
      </c>
    </row>
    <row r="2728" spans="34:34" hidden="1" x14ac:dyDescent="0.35">
      <c r="AH2728" s="16" t="str">
        <f>IF(AND(B2728="Premier League",E2728="Live"),_xlfn.XLOOKUP(_xlfn.TEXTJOIN(" vs ",,C2728:D2728),Calendar!G:G,Calendar!B:B),IF(AND(B2728="Premier League",E2728="Highlights"),_xlfn.XLOOKUP(H2728,Calendar!O:O,Calendar!N:N,,-1),""))</f>
        <v/>
      </c>
    </row>
    <row r="2729" spans="34:34" hidden="1" x14ac:dyDescent="0.35">
      <c r="AH2729" s="16" t="str">
        <f>IF(AND(B2729="Premier League",E2729="Live"),_xlfn.XLOOKUP(_xlfn.TEXTJOIN(" vs ",,C2729:D2729),Calendar!G:G,Calendar!B:B),IF(AND(B2729="Premier League",E2729="Highlights"),_xlfn.XLOOKUP(H2729,Calendar!O:O,Calendar!N:N,,-1),""))</f>
        <v/>
      </c>
    </row>
    <row r="2730" spans="34:34" hidden="1" x14ac:dyDescent="0.35">
      <c r="AH2730" s="16" t="str">
        <f>IF(AND(B2730="Premier League",E2730="Live"),_xlfn.XLOOKUP(_xlfn.TEXTJOIN(" vs ",,C2730:D2730),Calendar!G:G,Calendar!B:B),IF(AND(B2730="Premier League",E2730="Highlights"),_xlfn.XLOOKUP(H2730,Calendar!O:O,Calendar!N:N,,-1),""))</f>
        <v/>
      </c>
    </row>
    <row r="2731" spans="34:34" hidden="1" x14ac:dyDescent="0.35">
      <c r="AH2731" s="16" t="str">
        <f>IF(AND(B2731="Premier League",E2731="Live"),_xlfn.XLOOKUP(_xlfn.TEXTJOIN(" vs ",,C2731:D2731),Calendar!G:G,Calendar!B:B),IF(AND(B2731="Premier League",E2731="Highlights"),_xlfn.XLOOKUP(H2731,Calendar!O:O,Calendar!N:N,,-1),""))</f>
        <v/>
      </c>
    </row>
    <row r="2732" spans="34:34" hidden="1" x14ac:dyDescent="0.35">
      <c r="AH2732" s="16" t="str">
        <f>IF(AND(B2732="Premier League",E2732="Live"),_xlfn.XLOOKUP(_xlfn.TEXTJOIN(" vs ",,C2732:D2732),Calendar!G:G,Calendar!B:B),IF(AND(B2732="Premier League",E2732="Highlights"),_xlfn.XLOOKUP(H2732,Calendar!O:O,Calendar!N:N,,-1),""))</f>
        <v/>
      </c>
    </row>
    <row r="2733" spans="34:34" hidden="1" x14ac:dyDescent="0.35">
      <c r="AH2733" s="16" t="str">
        <f>IF(AND(B2733="Premier League",E2733="Live"),_xlfn.XLOOKUP(_xlfn.TEXTJOIN(" vs ",,C2733:D2733),Calendar!G:G,Calendar!B:B),IF(AND(B2733="Premier League",E2733="Highlights"),_xlfn.XLOOKUP(H2733,Calendar!O:O,Calendar!N:N,,-1),""))</f>
        <v/>
      </c>
    </row>
    <row r="2734" spans="34:34" hidden="1" x14ac:dyDescent="0.35">
      <c r="AH2734" s="16" t="str">
        <f>IF(AND(B2734="Premier League",E2734="Live"),_xlfn.XLOOKUP(_xlfn.TEXTJOIN(" vs ",,C2734:D2734),Calendar!G:G,Calendar!B:B),IF(AND(B2734="Premier League",E2734="Highlights"),_xlfn.XLOOKUP(H2734,Calendar!O:O,Calendar!N:N,,-1),""))</f>
        <v/>
      </c>
    </row>
    <row r="2735" spans="34:34" hidden="1" x14ac:dyDescent="0.35">
      <c r="AH2735" s="16" t="str">
        <f>IF(AND(B2735="Premier League",E2735="Live"),_xlfn.XLOOKUP(_xlfn.TEXTJOIN(" vs ",,C2735:D2735),Calendar!G:G,Calendar!B:B),IF(AND(B2735="Premier League",E2735="Highlights"),_xlfn.XLOOKUP(H2735,Calendar!O:O,Calendar!N:N,,-1),""))</f>
        <v/>
      </c>
    </row>
    <row r="2736" spans="34:34" hidden="1" x14ac:dyDescent="0.35">
      <c r="AH2736" s="16" t="str">
        <f>IF(AND(B2736="Premier League",E2736="Live"),_xlfn.XLOOKUP(_xlfn.TEXTJOIN(" vs ",,C2736:D2736),Calendar!G:G,Calendar!B:B),IF(AND(B2736="Premier League",E2736="Highlights"),_xlfn.XLOOKUP(H2736,Calendar!O:O,Calendar!N:N,,-1),""))</f>
        <v/>
      </c>
    </row>
    <row r="2737" spans="34:34" hidden="1" x14ac:dyDescent="0.35">
      <c r="AH2737" s="16" t="str">
        <f>IF(AND(B2737="Premier League",E2737="Live"),_xlfn.XLOOKUP(_xlfn.TEXTJOIN(" vs ",,C2737:D2737),Calendar!G:G,Calendar!B:B),IF(AND(B2737="Premier League",E2737="Highlights"),_xlfn.XLOOKUP(H2737,Calendar!O:O,Calendar!N:N,,-1),""))</f>
        <v/>
      </c>
    </row>
    <row r="2738" spans="34:34" hidden="1" x14ac:dyDescent="0.35">
      <c r="AH2738" s="16" t="str">
        <f>IF(AND(B2738="Premier League",E2738="Live"),_xlfn.XLOOKUP(_xlfn.TEXTJOIN(" vs ",,C2738:D2738),Calendar!G:G,Calendar!B:B),IF(AND(B2738="Premier League",E2738="Highlights"),_xlfn.XLOOKUP(H2738,Calendar!O:O,Calendar!N:N,,-1),""))</f>
        <v/>
      </c>
    </row>
    <row r="2739" spans="34:34" hidden="1" x14ac:dyDescent="0.35">
      <c r="AH2739" s="16" t="str">
        <f>IF(AND(B2739="Premier League",E2739="Live"),_xlfn.XLOOKUP(_xlfn.TEXTJOIN(" vs ",,C2739:D2739),Calendar!G:G,Calendar!B:B),IF(AND(B2739="Premier League",E2739="Highlights"),_xlfn.XLOOKUP(H2739,Calendar!O:O,Calendar!N:N,,-1),""))</f>
        <v/>
      </c>
    </row>
    <row r="2740" spans="34:34" hidden="1" x14ac:dyDescent="0.35">
      <c r="AH2740" s="16" t="str">
        <f>IF(AND(B2740="Premier League",E2740="Live"),_xlfn.XLOOKUP(_xlfn.TEXTJOIN(" vs ",,C2740:D2740),Calendar!G:G,Calendar!B:B),IF(AND(B2740="Premier League",E2740="Highlights"),_xlfn.XLOOKUP(H2740,Calendar!O:O,Calendar!N:N,,-1),""))</f>
        <v/>
      </c>
    </row>
    <row r="2741" spans="34:34" hidden="1" x14ac:dyDescent="0.35">
      <c r="AH2741" s="16" t="str">
        <f>IF(AND(B2741="Premier League",E2741="Live"),_xlfn.XLOOKUP(_xlfn.TEXTJOIN(" vs ",,C2741:D2741),Calendar!G:G,Calendar!B:B),IF(AND(B2741="Premier League",E2741="Highlights"),_xlfn.XLOOKUP(H2741,Calendar!O:O,Calendar!N:N,,-1),""))</f>
        <v/>
      </c>
    </row>
    <row r="2742" spans="34:34" hidden="1" x14ac:dyDescent="0.35">
      <c r="AH2742" s="16" t="str">
        <f>IF(AND(B2742="Premier League",E2742="Live"),_xlfn.XLOOKUP(_xlfn.TEXTJOIN(" vs ",,C2742:D2742),Calendar!G:G,Calendar!B:B),IF(AND(B2742="Premier League",E2742="Highlights"),_xlfn.XLOOKUP(H2742,Calendar!O:O,Calendar!N:N,,-1),""))</f>
        <v/>
      </c>
    </row>
    <row r="2743" spans="34:34" hidden="1" x14ac:dyDescent="0.35">
      <c r="AH2743" s="16" t="str">
        <f>IF(AND(B2743="Premier League",E2743="Live"),_xlfn.XLOOKUP(_xlfn.TEXTJOIN(" vs ",,C2743:D2743),Calendar!G:G,Calendar!B:B),IF(AND(B2743="Premier League",E2743="Highlights"),_xlfn.XLOOKUP(H2743,Calendar!O:O,Calendar!N:N,,-1),""))</f>
        <v/>
      </c>
    </row>
    <row r="2744" spans="34:34" hidden="1" x14ac:dyDescent="0.35">
      <c r="AH2744" s="16" t="str">
        <f>IF(AND(B2744="Premier League",E2744="Live"),_xlfn.XLOOKUP(_xlfn.TEXTJOIN(" vs ",,C2744:D2744),Calendar!G:G,Calendar!B:B),IF(AND(B2744="Premier League",E2744="Highlights"),_xlfn.XLOOKUP(H2744,Calendar!O:O,Calendar!N:N,,-1),""))</f>
        <v/>
      </c>
    </row>
    <row r="2745" spans="34:34" hidden="1" x14ac:dyDescent="0.35">
      <c r="AH2745" s="16" t="str">
        <f>IF(AND(B2745="Premier League",E2745="Live"),_xlfn.XLOOKUP(_xlfn.TEXTJOIN(" vs ",,C2745:D2745),Calendar!G:G,Calendar!B:B),IF(AND(B2745="Premier League",E2745="Highlights"),_xlfn.XLOOKUP(H2745,Calendar!O:O,Calendar!N:N,,-1),""))</f>
        <v/>
      </c>
    </row>
    <row r="2746" spans="34:34" hidden="1" x14ac:dyDescent="0.35">
      <c r="AH2746" s="16" t="str">
        <f>IF(AND(B2746="Premier League",E2746="Live"),_xlfn.XLOOKUP(_xlfn.TEXTJOIN(" vs ",,C2746:D2746),Calendar!G:G,Calendar!B:B),IF(AND(B2746="Premier League",E2746="Highlights"),_xlfn.XLOOKUP(H2746,Calendar!O:O,Calendar!N:N,,-1),""))</f>
        <v/>
      </c>
    </row>
    <row r="2747" spans="34:34" hidden="1" x14ac:dyDescent="0.35">
      <c r="AH2747" s="16" t="str">
        <f>IF(AND(B2747="Premier League",E2747="Live"),_xlfn.XLOOKUP(_xlfn.TEXTJOIN(" vs ",,C2747:D2747),Calendar!G:G,Calendar!B:B),IF(AND(B2747="Premier League",E2747="Highlights"),_xlfn.XLOOKUP(H2747,Calendar!O:O,Calendar!N:N,,-1),""))</f>
        <v/>
      </c>
    </row>
    <row r="2748" spans="34:34" hidden="1" x14ac:dyDescent="0.35">
      <c r="AH2748" s="16" t="str">
        <f>IF(AND(B2748="Premier League",E2748="Live"),_xlfn.XLOOKUP(_xlfn.TEXTJOIN(" vs ",,C2748:D2748),Calendar!G:G,Calendar!B:B),IF(AND(B2748="Premier League",E2748="Highlights"),_xlfn.XLOOKUP(H2748,Calendar!O:O,Calendar!N:N,,-1),""))</f>
        <v/>
      </c>
    </row>
    <row r="2749" spans="34:34" hidden="1" x14ac:dyDescent="0.35">
      <c r="AH2749" s="16" t="str">
        <f>IF(AND(B2749="Premier League",E2749="Live"),_xlfn.XLOOKUP(_xlfn.TEXTJOIN(" vs ",,C2749:D2749),Calendar!G:G,Calendar!B:B),IF(AND(B2749="Premier League",E2749="Highlights"),_xlfn.XLOOKUP(H2749,Calendar!O:O,Calendar!N:N,,-1),""))</f>
        <v/>
      </c>
    </row>
    <row r="2750" spans="34:34" hidden="1" x14ac:dyDescent="0.35">
      <c r="AH2750" s="16" t="str">
        <f>IF(AND(B2750="Premier League",E2750="Live"),_xlfn.XLOOKUP(_xlfn.TEXTJOIN(" vs ",,C2750:D2750),Calendar!G:G,Calendar!B:B),IF(AND(B2750="Premier League",E2750="Highlights"),_xlfn.XLOOKUP(H2750,Calendar!O:O,Calendar!N:N,,-1),""))</f>
        <v/>
      </c>
    </row>
    <row r="2751" spans="34:34" hidden="1" x14ac:dyDescent="0.35">
      <c r="AH2751" s="16" t="str">
        <f>IF(AND(B2751="Premier League",E2751="Live"),_xlfn.XLOOKUP(_xlfn.TEXTJOIN(" vs ",,C2751:D2751),Calendar!G:G,Calendar!B:B),IF(AND(B2751="Premier League",E2751="Highlights"),_xlfn.XLOOKUP(H2751,Calendar!O:O,Calendar!N:N,,-1),""))</f>
        <v/>
      </c>
    </row>
    <row r="2752" spans="34:34" hidden="1" x14ac:dyDescent="0.35">
      <c r="AH2752" s="16" t="str">
        <f>IF(AND(B2752="Premier League",E2752="Live"),_xlfn.XLOOKUP(_xlfn.TEXTJOIN(" vs ",,C2752:D2752),Calendar!G:G,Calendar!B:B),IF(AND(B2752="Premier League",E2752="Highlights"),_xlfn.XLOOKUP(H2752,Calendar!O:O,Calendar!N:N,,-1),""))</f>
        <v/>
      </c>
    </row>
    <row r="2753" spans="34:34" hidden="1" x14ac:dyDescent="0.35">
      <c r="AH2753" s="16" t="str">
        <f>IF(AND(B2753="Premier League",E2753="Live"),_xlfn.XLOOKUP(_xlfn.TEXTJOIN(" vs ",,C2753:D2753),Calendar!G:G,Calendar!B:B),IF(AND(B2753="Premier League",E2753="Highlights"),_xlfn.XLOOKUP(H2753,Calendar!O:O,Calendar!N:N,,-1),""))</f>
        <v/>
      </c>
    </row>
    <row r="2754" spans="34:34" hidden="1" x14ac:dyDescent="0.35">
      <c r="AH2754" s="16" t="str">
        <f>IF(AND(B2754="Premier League",E2754="Live"),_xlfn.XLOOKUP(_xlfn.TEXTJOIN(" vs ",,C2754:D2754),Calendar!G:G,Calendar!B:B),IF(AND(B2754="Premier League",E2754="Highlights"),_xlfn.XLOOKUP(H2754,Calendar!O:O,Calendar!N:N,,-1),""))</f>
        <v/>
      </c>
    </row>
    <row r="2755" spans="34:34" hidden="1" x14ac:dyDescent="0.35">
      <c r="AH2755" s="16" t="str">
        <f>IF(AND(B2755="Premier League",E2755="Live"),_xlfn.XLOOKUP(_xlfn.TEXTJOIN(" vs ",,C2755:D2755),Calendar!G:G,Calendar!B:B),IF(AND(B2755="Premier League",E2755="Highlights"),_xlfn.XLOOKUP(H2755,Calendar!O:O,Calendar!N:N,,-1),""))</f>
        <v/>
      </c>
    </row>
    <row r="2756" spans="34:34" hidden="1" x14ac:dyDescent="0.35">
      <c r="AH2756" s="16" t="str">
        <f>IF(AND(B2756="Premier League",E2756="Live"),_xlfn.XLOOKUP(_xlfn.TEXTJOIN(" vs ",,C2756:D2756),Calendar!G:G,Calendar!B:B),IF(AND(B2756="Premier League",E2756="Highlights"),_xlfn.XLOOKUP(H2756,Calendar!O:O,Calendar!N:N,,-1),""))</f>
        <v/>
      </c>
    </row>
    <row r="2757" spans="34:34" hidden="1" x14ac:dyDescent="0.35">
      <c r="AH2757" s="16" t="str">
        <f>IF(AND(B2757="Premier League",E2757="Live"),_xlfn.XLOOKUP(_xlfn.TEXTJOIN(" vs ",,C2757:D2757),Calendar!G:G,Calendar!B:B),IF(AND(B2757="Premier League",E2757="Highlights"),_xlfn.XLOOKUP(H2757,Calendar!O:O,Calendar!N:N,,-1),""))</f>
        <v/>
      </c>
    </row>
    <row r="2758" spans="34:34" hidden="1" x14ac:dyDescent="0.35">
      <c r="AH2758" s="16" t="str">
        <f>IF(AND(B2758="Premier League",E2758="Live"),_xlfn.XLOOKUP(_xlfn.TEXTJOIN(" vs ",,C2758:D2758),Calendar!G:G,Calendar!B:B),IF(AND(B2758="Premier League",E2758="Highlights"),_xlfn.XLOOKUP(H2758,Calendar!O:O,Calendar!N:N,,-1),""))</f>
        <v/>
      </c>
    </row>
    <row r="2759" spans="34:34" hidden="1" x14ac:dyDescent="0.35">
      <c r="AH2759" s="16" t="str">
        <f>IF(AND(B2759="Premier League",E2759="Live"),_xlfn.XLOOKUP(_xlfn.TEXTJOIN(" vs ",,C2759:D2759),Calendar!G:G,Calendar!B:B),IF(AND(B2759="Premier League",E2759="Highlights"),_xlfn.XLOOKUP(H2759,Calendar!O:O,Calendar!N:N,,-1),""))</f>
        <v/>
      </c>
    </row>
    <row r="2760" spans="34:34" hidden="1" x14ac:dyDescent="0.35">
      <c r="AH2760" s="16" t="str">
        <f>IF(AND(B2760="Premier League",E2760="Live"),_xlfn.XLOOKUP(_xlfn.TEXTJOIN(" vs ",,C2760:D2760),Calendar!G:G,Calendar!B:B),IF(AND(B2760="Premier League",E2760="Highlights"),_xlfn.XLOOKUP(H2760,Calendar!O:O,Calendar!N:N,,-1),""))</f>
        <v/>
      </c>
    </row>
    <row r="2761" spans="34:34" hidden="1" x14ac:dyDescent="0.35">
      <c r="AH2761" s="16" t="str">
        <f>IF(AND(B2761="Premier League",E2761="Live"),_xlfn.XLOOKUP(_xlfn.TEXTJOIN(" vs ",,C2761:D2761),Calendar!G:G,Calendar!B:B),IF(AND(B2761="Premier League",E2761="Highlights"),_xlfn.XLOOKUP(H2761,Calendar!O:O,Calendar!N:N,,-1),""))</f>
        <v/>
      </c>
    </row>
    <row r="2762" spans="34:34" hidden="1" x14ac:dyDescent="0.35">
      <c r="AH2762" s="16" t="str">
        <f>IF(AND(B2762="Premier League",E2762="Live"),_xlfn.XLOOKUP(_xlfn.TEXTJOIN(" vs ",,C2762:D2762),Calendar!G:G,Calendar!B:B),IF(AND(B2762="Premier League",E2762="Highlights"),_xlfn.XLOOKUP(H2762,Calendar!O:O,Calendar!N:N,,-1),""))</f>
        <v/>
      </c>
    </row>
    <row r="2763" spans="34:34" hidden="1" x14ac:dyDescent="0.35">
      <c r="AH2763" s="16" t="str">
        <f>IF(AND(B2763="Premier League",E2763="Live"),_xlfn.XLOOKUP(_xlfn.TEXTJOIN(" vs ",,C2763:D2763),Calendar!G:G,Calendar!B:B),IF(AND(B2763="Premier League",E2763="Highlights"),_xlfn.XLOOKUP(H2763,Calendar!O:O,Calendar!N:N,,-1),""))</f>
        <v/>
      </c>
    </row>
    <row r="2764" spans="34:34" hidden="1" x14ac:dyDescent="0.35">
      <c r="AH2764" s="16" t="str">
        <f>IF(AND(B2764="Premier League",E2764="Live"),_xlfn.XLOOKUP(_xlfn.TEXTJOIN(" vs ",,C2764:D2764),Calendar!G:G,Calendar!B:B),IF(AND(B2764="Premier League",E2764="Highlights"),_xlfn.XLOOKUP(H2764,Calendar!O:O,Calendar!N:N,,-1),""))</f>
        <v/>
      </c>
    </row>
    <row r="2765" spans="34:34" hidden="1" x14ac:dyDescent="0.35">
      <c r="AH2765" s="16" t="str">
        <f>IF(AND(B2765="Premier League",E2765="Live"),_xlfn.XLOOKUP(_xlfn.TEXTJOIN(" vs ",,C2765:D2765),Calendar!G:G,Calendar!B:B),IF(AND(B2765="Premier League",E2765="Highlights"),_xlfn.XLOOKUP(H2765,Calendar!O:O,Calendar!N:N,,-1),""))</f>
        <v/>
      </c>
    </row>
    <row r="2766" spans="34:34" hidden="1" x14ac:dyDescent="0.35">
      <c r="AH2766" s="16" t="str">
        <f>IF(AND(B2766="Premier League",E2766="Live"),_xlfn.XLOOKUP(_xlfn.TEXTJOIN(" vs ",,C2766:D2766),Calendar!G:G,Calendar!B:B),IF(AND(B2766="Premier League",E2766="Highlights"),_xlfn.XLOOKUP(H2766,Calendar!O:O,Calendar!N:N,,-1),""))</f>
        <v/>
      </c>
    </row>
    <row r="2767" spans="34:34" hidden="1" x14ac:dyDescent="0.35">
      <c r="AH2767" s="16" t="str">
        <f>IF(AND(B2767="Premier League",E2767="Live"),_xlfn.XLOOKUP(_xlfn.TEXTJOIN(" vs ",,C2767:D2767),Calendar!G:G,Calendar!B:B),IF(AND(B2767="Premier League",E2767="Highlights"),_xlfn.XLOOKUP(H2767,Calendar!O:O,Calendar!N:N,,-1),""))</f>
        <v/>
      </c>
    </row>
    <row r="2768" spans="34:34" hidden="1" x14ac:dyDescent="0.35">
      <c r="AH2768" s="16" t="str">
        <f>IF(AND(B2768="Premier League",E2768="Live"),_xlfn.XLOOKUP(_xlfn.TEXTJOIN(" vs ",,C2768:D2768),Calendar!G:G,Calendar!B:B),IF(AND(B2768="Premier League",E2768="Highlights"),_xlfn.XLOOKUP(H2768,Calendar!O:O,Calendar!N:N,,-1),""))</f>
        <v/>
      </c>
    </row>
    <row r="2769" spans="34:34" hidden="1" x14ac:dyDescent="0.35">
      <c r="AH2769" s="16" t="str">
        <f>IF(AND(B2769="Premier League",E2769="Live"),_xlfn.XLOOKUP(_xlfn.TEXTJOIN(" vs ",,C2769:D2769),Calendar!G:G,Calendar!B:B),IF(AND(B2769="Premier League",E2769="Highlights"),_xlfn.XLOOKUP(H2769,Calendar!O:O,Calendar!N:N,,-1),""))</f>
        <v/>
      </c>
    </row>
    <row r="2770" spans="34:34" hidden="1" x14ac:dyDescent="0.35">
      <c r="AH2770" s="16" t="str">
        <f>IF(AND(B2770="Premier League",E2770="Live"),_xlfn.XLOOKUP(_xlfn.TEXTJOIN(" vs ",,C2770:D2770),Calendar!G:G,Calendar!B:B),IF(AND(B2770="Premier League",E2770="Highlights"),_xlfn.XLOOKUP(H2770,Calendar!O:O,Calendar!N:N,,-1),""))</f>
        <v/>
      </c>
    </row>
    <row r="2771" spans="34:34" hidden="1" x14ac:dyDescent="0.35">
      <c r="AH2771" s="16" t="str">
        <f>IF(AND(B2771="Premier League",E2771="Live"),_xlfn.XLOOKUP(_xlfn.TEXTJOIN(" vs ",,C2771:D2771),Calendar!G:G,Calendar!B:B),IF(AND(B2771="Premier League",E2771="Highlights"),_xlfn.XLOOKUP(H2771,Calendar!O:O,Calendar!N:N,,-1),""))</f>
        <v/>
      </c>
    </row>
    <row r="2772" spans="34:34" hidden="1" x14ac:dyDescent="0.35">
      <c r="AH2772" s="16" t="str">
        <f>IF(AND(B2772="Premier League",E2772="Live"),_xlfn.XLOOKUP(_xlfn.TEXTJOIN(" vs ",,C2772:D2772),Calendar!G:G,Calendar!B:B),IF(AND(B2772="Premier League",E2772="Highlights"),_xlfn.XLOOKUP(H2772,Calendar!O:O,Calendar!N:N,,-1),""))</f>
        <v/>
      </c>
    </row>
    <row r="2773" spans="34:34" hidden="1" x14ac:dyDescent="0.35">
      <c r="AH2773" s="16" t="str">
        <f>IF(AND(B2773="Premier League",E2773="Live"),_xlfn.XLOOKUP(_xlfn.TEXTJOIN(" vs ",,C2773:D2773),Calendar!G:G,Calendar!B:B),IF(AND(B2773="Premier League",E2773="Highlights"),_xlfn.XLOOKUP(H2773,Calendar!O:O,Calendar!N:N,,-1),""))</f>
        <v/>
      </c>
    </row>
    <row r="2774" spans="34:34" hidden="1" x14ac:dyDescent="0.35">
      <c r="AH2774" s="16" t="str">
        <f>IF(AND(B2774="Premier League",E2774="Live"),_xlfn.XLOOKUP(_xlfn.TEXTJOIN(" vs ",,C2774:D2774),Calendar!G:G,Calendar!B:B),IF(AND(B2774="Premier League",E2774="Highlights"),_xlfn.XLOOKUP(H2774,Calendar!O:O,Calendar!N:N,,-1),""))</f>
        <v/>
      </c>
    </row>
    <row r="2775" spans="34:34" hidden="1" x14ac:dyDescent="0.35">
      <c r="AH2775" s="16" t="str">
        <f>IF(AND(B2775="Premier League",E2775="Live"),_xlfn.XLOOKUP(_xlfn.TEXTJOIN(" vs ",,C2775:D2775),Calendar!G:G,Calendar!B:B),IF(AND(B2775="Premier League",E2775="Highlights"),_xlfn.XLOOKUP(H2775,Calendar!O:O,Calendar!N:N,,-1),""))</f>
        <v/>
      </c>
    </row>
    <row r="2776" spans="34:34" hidden="1" x14ac:dyDescent="0.35">
      <c r="AH2776" s="16" t="str">
        <f>IF(AND(B2776="Premier League",E2776="Live"),_xlfn.XLOOKUP(_xlfn.TEXTJOIN(" vs ",,C2776:D2776),Calendar!G:G,Calendar!B:B),IF(AND(B2776="Premier League",E2776="Highlights"),_xlfn.XLOOKUP(H2776,Calendar!O:O,Calendar!N:N,,-1),""))</f>
        <v/>
      </c>
    </row>
    <row r="2777" spans="34:34" hidden="1" x14ac:dyDescent="0.35">
      <c r="AH2777" s="16" t="str">
        <f>IF(AND(B2777="Premier League",E2777="Live"),_xlfn.XLOOKUP(_xlfn.TEXTJOIN(" vs ",,C2777:D2777),Calendar!G:G,Calendar!B:B),IF(AND(B2777="Premier League",E2777="Highlights"),_xlfn.XLOOKUP(H2777,Calendar!O:O,Calendar!N:N,,-1),""))</f>
        <v/>
      </c>
    </row>
    <row r="2778" spans="34:34" hidden="1" x14ac:dyDescent="0.35">
      <c r="AH2778" s="16" t="str">
        <f>IF(AND(B2778="Premier League",E2778="Live"),_xlfn.XLOOKUP(_xlfn.TEXTJOIN(" vs ",,C2778:D2778),Calendar!G:G,Calendar!B:B),IF(AND(B2778="Premier League",E2778="Highlights"),_xlfn.XLOOKUP(H2778,Calendar!O:O,Calendar!N:N,,-1),""))</f>
        <v/>
      </c>
    </row>
    <row r="2779" spans="34:34" hidden="1" x14ac:dyDescent="0.35">
      <c r="AH2779" s="16" t="str">
        <f>IF(AND(B2779="Premier League",E2779="Live"),_xlfn.XLOOKUP(_xlfn.TEXTJOIN(" vs ",,C2779:D2779),Calendar!G:G,Calendar!B:B),IF(AND(B2779="Premier League",E2779="Highlights"),_xlfn.XLOOKUP(H2779,Calendar!O:O,Calendar!N:N,,-1),""))</f>
        <v/>
      </c>
    </row>
    <row r="2780" spans="34:34" hidden="1" x14ac:dyDescent="0.35">
      <c r="AH2780" s="16" t="str">
        <f>IF(AND(B2780="Premier League",E2780="Live"),_xlfn.XLOOKUP(_xlfn.TEXTJOIN(" vs ",,C2780:D2780),Calendar!G:G,Calendar!B:B),IF(AND(B2780="Premier League",E2780="Highlights"),_xlfn.XLOOKUP(H2780,Calendar!O:O,Calendar!N:N,,-1),""))</f>
        <v/>
      </c>
    </row>
    <row r="2781" spans="34:34" hidden="1" x14ac:dyDescent="0.35">
      <c r="AH2781" s="16" t="str">
        <f>IF(AND(B2781="Premier League",E2781="Live"),_xlfn.XLOOKUP(_xlfn.TEXTJOIN(" vs ",,C2781:D2781),Calendar!G:G,Calendar!B:B),IF(AND(B2781="Premier League",E2781="Highlights"),_xlfn.XLOOKUP(H2781,Calendar!O:O,Calendar!N:N,,-1),""))</f>
        <v/>
      </c>
    </row>
    <row r="2782" spans="34:34" hidden="1" x14ac:dyDescent="0.35">
      <c r="AH2782" s="16" t="str">
        <f>IF(AND(B2782="Premier League",E2782="Live"),_xlfn.XLOOKUP(_xlfn.TEXTJOIN(" vs ",,C2782:D2782),Calendar!G:G,Calendar!B:B),IF(AND(B2782="Premier League",E2782="Highlights"),_xlfn.XLOOKUP(H2782,Calendar!O:O,Calendar!N:N,,-1),""))</f>
        <v/>
      </c>
    </row>
    <row r="2783" spans="34:34" hidden="1" x14ac:dyDescent="0.35">
      <c r="AH2783" s="16" t="str">
        <f>IF(AND(B2783="Premier League",E2783="Live"),_xlfn.XLOOKUP(_xlfn.TEXTJOIN(" vs ",,C2783:D2783),Calendar!G:G,Calendar!B:B),IF(AND(B2783="Premier League",E2783="Highlights"),_xlfn.XLOOKUP(H2783,Calendar!O:O,Calendar!N:N,,-1),""))</f>
        <v/>
      </c>
    </row>
    <row r="2784" spans="34:34" hidden="1" x14ac:dyDescent="0.35">
      <c r="AH2784" s="16" t="str">
        <f>IF(AND(B2784="Premier League",E2784="Live"),_xlfn.XLOOKUP(_xlfn.TEXTJOIN(" vs ",,C2784:D2784),Calendar!G:G,Calendar!B:B),IF(AND(B2784="Premier League",E2784="Highlights"),_xlfn.XLOOKUP(H2784,Calendar!O:O,Calendar!N:N,,-1),""))</f>
        <v/>
      </c>
    </row>
    <row r="2785" spans="34:34" hidden="1" x14ac:dyDescent="0.35">
      <c r="AH2785" s="16" t="str">
        <f>IF(AND(B2785="Premier League",E2785="Live"),_xlfn.XLOOKUP(_xlfn.TEXTJOIN(" vs ",,C2785:D2785),Calendar!G:G,Calendar!B:B),IF(AND(B2785="Premier League",E2785="Highlights"),_xlfn.XLOOKUP(H2785,Calendar!O:O,Calendar!N:N,,-1),""))</f>
        <v/>
      </c>
    </row>
    <row r="2786" spans="34:34" hidden="1" x14ac:dyDescent="0.35">
      <c r="AH2786" s="16" t="str">
        <f>IF(AND(B2786="Premier League",E2786="Live"),_xlfn.XLOOKUP(_xlfn.TEXTJOIN(" vs ",,C2786:D2786),Calendar!G:G,Calendar!B:B),IF(AND(B2786="Premier League",E2786="Highlights"),_xlfn.XLOOKUP(H2786,Calendar!O:O,Calendar!N:N,,-1),""))</f>
        <v/>
      </c>
    </row>
    <row r="2787" spans="34:34" hidden="1" x14ac:dyDescent="0.35">
      <c r="AH2787" s="16" t="str">
        <f>IF(AND(B2787="Premier League",E2787="Live"),_xlfn.XLOOKUP(_xlfn.TEXTJOIN(" vs ",,C2787:D2787),Calendar!G:G,Calendar!B:B),IF(AND(B2787="Premier League",E2787="Highlights"),_xlfn.XLOOKUP(H2787,Calendar!O:O,Calendar!N:N,,-1),""))</f>
        <v/>
      </c>
    </row>
    <row r="2788" spans="34:34" hidden="1" x14ac:dyDescent="0.35">
      <c r="AH2788" s="16" t="str">
        <f>IF(AND(B2788="Premier League",E2788="Live"),_xlfn.XLOOKUP(_xlfn.TEXTJOIN(" vs ",,C2788:D2788),Calendar!G:G,Calendar!B:B),IF(AND(B2788="Premier League",E2788="Highlights"),_xlfn.XLOOKUP(H2788,Calendar!O:O,Calendar!N:N,,-1),""))</f>
        <v/>
      </c>
    </row>
    <row r="2789" spans="34:34" hidden="1" x14ac:dyDescent="0.35">
      <c r="AH2789" s="16" t="str">
        <f>IF(AND(B2789="Premier League",E2789="Live"),_xlfn.XLOOKUP(_xlfn.TEXTJOIN(" vs ",,C2789:D2789),Calendar!G:G,Calendar!B:B),IF(AND(B2789="Premier League",E2789="Highlights"),_xlfn.XLOOKUP(H2789,Calendar!O:O,Calendar!N:N,,-1),""))</f>
        <v/>
      </c>
    </row>
    <row r="2790" spans="34:34" hidden="1" x14ac:dyDescent="0.35">
      <c r="AH2790" s="16" t="str">
        <f>IF(AND(B2790="Premier League",E2790="Live"),_xlfn.XLOOKUP(_xlfn.TEXTJOIN(" vs ",,C2790:D2790),Calendar!G:G,Calendar!B:B),IF(AND(B2790="Premier League",E2790="Highlights"),_xlfn.XLOOKUP(H2790,Calendar!O:O,Calendar!N:N,,-1),""))</f>
        <v/>
      </c>
    </row>
    <row r="2791" spans="34:34" hidden="1" x14ac:dyDescent="0.35">
      <c r="AH2791" s="16" t="str">
        <f>IF(AND(B2791="Premier League",E2791="Live"),_xlfn.XLOOKUP(_xlfn.TEXTJOIN(" vs ",,C2791:D2791),Calendar!G:G,Calendar!B:B),IF(AND(B2791="Premier League",E2791="Highlights"),_xlfn.XLOOKUP(H2791,Calendar!O:O,Calendar!N:N,,-1),""))</f>
        <v/>
      </c>
    </row>
    <row r="2792" spans="34:34" hidden="1" x14ac:dyDescent="0.35">
      <c r="AH2792" s="16" t="str">
        <f>IF(AND(B2792="Premier League",E2792="Live"),_xlfn.XLOOKUP(_xlfn.TEXTJOIN(" vs ",,C2792:D2792),Calendar!G:G,Calendar!B:B),IF(AND(B2792="Premier League",E2792="Highlights"),_xlfn.XLOOKUP(H2792,Calendar!O:O,Calendar!N:N,,-1),""))</f>
        <v/>
      </c>
    </row>
    <row r="2793" spans="34:34" hidden="1" x14ac:dyDescent="0.35">
      <c r="AH2793" s="16" t="str">
        <f>IF(AND(B2793="Premier League",E2793="Live"),_xlfn.XLOOKUP(_xlfn.TEXTJOIN(" vs ",,C2793:D2793),Calendar!G:G,Calendar!B:B),IF(AND(B2793="Premier League",E2793="Highlights"),_xlfn.XLOOKUP(H2793,Calendar!O:O,Calendar!N:N,,-1),""))</f>
        <v/>
      </c>
    </row>
    <row r="2794" spans="34:34" hidden="1" x14ac:dyDescent="0.35">
      <c r="AH2794" s="16" t="str">
        <f>IF(AND(B2794="Premier League",E2794="Live"),_xlfn.XLOOKUP(_xlfn.TEXTJOIN(" vs ",,C2794:D2794),Calendar!G:G,Calendar!B:B),IF(AND(B2794="Premier League",E2794="Highlights"),_xlfn.XLOOKUP(H2794,Calendar!O:O,Calendar!N:N,,-1),""))</f>
        <v/>
      </c>
    </row>
    <row r="2795" spans="34:34" hidden="1" x14ac:dyDescent="0.35">
      <c r="AH2795" s="16" t="str">
        <f>IF(AND(B2795="Premier League",E2795="Live"),_xlfn.XLOOKUP(_xlfn.TEXTJOIN(" vs ",,C2795:D2795),Calendar!G:G,Calendar!B:B),IF(AND(B2795="Premier League",E2795="Highlights"),_xlfn.XLOOKUP(H2795,Calendar!O:O,Calendar!N:N,,-1),""))</f>
        <v/>
      </c>
    </row>
    <row r="2796" spans="34:34" hidden="1" x14ac:dyDescent="0.35">
      <c r="AH2796" s="16" t="str">
        <f>IF(AND(B2796="Premier League",E2796="Live"),_xlfn.XLOOKUP(_xlfn.TEXTJOIN(" vs ",,C2796:D2796),Calendar!G:G,Calendar!B:B),IF(AND(B2796="Premier League",E2796="Highlights"),_xlfn.XLOOKUP(H2796,Calendar!O:O,Calendar!N:N,,-1),""))</f>
        <v/>
      </c>
    </row>
    <row r="2797" spans="34:34" hidden="1" x14ac:dyDescent="0.35">
      <c r="AH2797" s="16" t="str">
        <f>IF(AND(B2797="Premier League",E2797="Live"),_xlfn.XLOOKUP(_xlfn.TEXTJOIN(" vs ",,C2797:D2797),Calendar!G:G,Calendar!B:B),IF(AND(B2797="Premier League",E2797="Highlights"),_xlfn.XLOOKUP(H2797,Calendar!O:O,Calendar!N:N,,-1),""))</f>
        <v/>
      </c>
    </row>
    <row r="2798" spans="34:34" hidden="1" x14ac:dyDescent="0.35">
      <c r="AH2798" s="16" t="str">
        <f>IF(AND(B2798="Premier League",E2798="Live"),_xlfn.XLOOKUP(_xlfn.TEXTJOIN(" vs ",,C2798:D2798),Calendar!G:G,Calendar!B:B),IF(AND(B2798="Premier League",E2798="Highlights"),_xlfn.XLOOKUP(H2798,Calendar!O:O,Calendar!N:N,,-1),""))</f>
        <v/>
      </c>
    </row>
    <row r="2799" spans="34:34" hidden="1" x14ac:dyDescent="0.35">
      <c r="AH2799" s="16" t="str">
        <f>IF(AND(B2799="Premier League",E2799="Live"),_xlfn.XLOOKUP(_xlfn.TEXTJOIN(" vs ",,C2799:D2799),Calendar!G:G,Calendar!B:B),IF(AND(B2799="Premier League",E2799="Highlights"),_xlfn.XLOOKUP(H2799,Calendar!O:O,Calendar!N:N,,-1),""))</f>
        <v/>
      </c>
    </row>
    <row r="2800" spans="34:34" hidden="1" x14ac:dyDescent="0.35">
      <c r="AH2800" s="16" t="str">
        <f>IF(AND(B2800="Premier League",E2800="Live"),_xlfn.XLOOKUP(_xlfn.TEXTJOIN(" vs ",,C2800:D2800),Calendar!G:G,Calendar!B:B),IF(AND(B2800="Premier League",E2800="Highlights"),_xlfn.XLOOKUP(H2800,Calendar!O:O,Calendar!N:N,,-1),""))</f>
        <v/>
      </c>
    </row>
    <row r="2801" spans="34:34" hidden="1" x14ac:dyDescent="0.35">
      <c r="AH2801" s="16" t="str">
        <f>IF(AND(B2801="Premier League",E2801="Live"),_xlfn.XLOOKUP(_xlfn.TEXTJOIN(" vs ",,C2801:D2801),Calendar!G:G,Calendar!B:B),IF(AND(B2801="Premier League",E2801="Highlights"),_xlfn.XLOOKUP(H2801,Calendar!O:O,Calendar!N:N,,-1),""))</f>
        <v/>
      </c>
    </row>
    <row r="2802" spans="34:34" hidden="1" x14ac:dyDescent="0.35">
      <c r="AH2802" s="16" t="str">
        <f>IF(AND(B2802="Premier League",E2802="Live"),_xlfn.XLOOKUP(_xlfn.TEXTJOIN(" vs ",,C2802:D2802),Calendar!G:G,Calendar!B:B),IF(AND(B2802="Premier League",E2802="Highlights"),_xlfn.XLOOKUP(H2802,Calendar!O:O,Calendar!N:N,,-1),""))</f>
        <v/>
      </c>
    </row>
    <row r="2803" spans="34:34" hidden="1" x14ac:dyDescent="0.35">
      <c r="AH2803" s="16" t="str">
        <f>IF(AND(B2803="Premier League",E2803="Live"),_xlfn.XLOOKUP(_xlfn.TEXTJOIN(" vs ",,C2803:D2803),Calendar!G:G,Calendar!B:B),IF(AND(B2803="Premier League",E2803="Highlights"),_xlfn.XLOOKUP(H2803,Calendar!O:O,Calendar!N:N,,-1),""))</f>
        <v/>
      </c>
    </row>
    <row r="2804" spans="34:34" hidden="1" x14ac:dyDescent="0.35">
      <c r="AH2804" s="16" t="str">
        <f>IF(AND(B2804="Premier League",E2804="Live"),_xlfn.XLOOKUP(_xlfn.TEXTJOIN(" vs ",,C2804:D2804),Calendar!G:G,Calendar!B:B),IF(AND(B2804="Premier League",E2804="Highlights"),_xlfn.XLOOKUP(H2804,Calendar!O:O,Calendar!N:N,,-1),""))</f>
        <v/>
      </c>
    </row>
    <row r="2805" spans="34:34" hidden="1" x14ac:dyDescent="0.35">
      <c r="AH2805" s="16" t="str">
        <f>IF(AND(B2805="Premier League",E2805="Live"),_xlfn.XLOOKUP(_xlfn.TEXTJOIN(" vs ",,C2805:D2805),Calendar!G:G,Calendar!B:B),IF(AND(B2805="Premier League",E2805="Highlights"),_xlfn.XLOOKUP(H2805,Calendar!O:O,Calendar!N:N,,-1),""))</f>
        <v/>
      </c>
    </row>
    <row r="2806" spans="34:34" hidden="1" x14ac:dyDescent="0.35">
      <c r="AH2806" s="16" t="str">
        <f>IF(AND(B2806="Premier League",E2806="Live"),_xlfn.XLOOKUP(_xlfn.TEXTJOIN(" vs ",,C2806:D2806),Calendar!G:G,Calendar!B:B),IF(AND(B2806="Premier League",E2806="Highlights"),_xlfn.XLOOKUP(H2806,Calendar!O:O,Calendar!N:N,,-1),""))</f>
        <v/>
      </c>
    </row>
    <row r="2807" spans="34:34" hidden="1" x14ac:dyDescent="0.35">
      <c r="AH2807" s="16" t="str">
        <f>IF(AND(B2807="Premier League",E2807="Live"),_xlfn.XLOOKUP(_xlfn.TEXTJOIN(" vs ",,C2807:D2807),Calendar!G:G,Calendar!B:B),IF(AND(B2807="Premier League",E2807="Highlights"),_xlfn.XLOOKUP(H2807,Calendar!O:O,Calendar!N:N,,-1),""))</f>
        <v/>
      </c>
    </row>
    <row r="2808" spans="34:34" hidden="1" x14ac:dyDescent="0.35">
      <c r="AH2808" s="16" t="str">
        <f>IF(AND(B2808="Premier League",E2808="Live"),_xlfn.XLOOKUP(_xlfn.TEXTJOIN(" vs ",,C2808:D2808),Calendar!G:G,Calendar!B:B),IF(AND(B2808="Premier League",E2808="Highlights"),_xlfn.XLOOKUP(H2808,Calendar!O:O,Calendar!N:N,,-1),""))</f>
        <v/>
      </c>
    </row>
    <row r="2809" spans="34:34" hidden="1" x14ac:dyDescent="0.35">
      <c r="AH2809" s="16" t="str">
        <f>IF(AND(B2809="Premier League",E2809="Live"),_xlfn.XLOOKUP(_xlfn.TEXTJOIN(" vs ",,C2809:D2809),Calendar!G:G,Calendar!B:B),IF(AND(B2809="Premier League",E2809="Highlights"),_xlfn.XLOOKUP(H2809,Calendar!O:O,Calendar!N:N,,-1),""))</f>
        <v/>
      </c>
    </row>
    <row r="2810" spans="34:34" hidden="1" x14ac:dyDescent="0.35">
      <c r="AH2810" s="16" t="str">
        <f>IF(AND(B2810="Premier League",E2810="Live"),_xlfn.XLOOKUP(_xlfn.TEXTJOIN(" vs ",,C2810:D2810),Calendar!G:G,Calendar!B:B),IF(AND(B2810="Premier League",E2810="Highlights"),_xlfn.XLOOKUP(H2810,Calendar!O:O,Calendar!N:N,,-1),""))</f>
        <v/>
      </c>
    </row>
    <row r="2811" spans="34:34" hidden="1" x14ac:dyDescent="0.35">
      <c r="AH2811" s="16" t="str">
        <f>IF(AND(B2811="Premier League",E2811="Live"),_xlfn.XLOOKUP(_xlfn.TEXTJOIN(" vs ",,C2811:D2811),Calendar!G:G,Calendar!B:B),IF(AND(B2811="Premier League",E2811="Highlights"),_xlfn.XLOOKUP(H2811,Calendar!O:O,Calendar!N:N,,-1),""))</f>
        <v/>
      </c>
    </row>
    <row r="2812" spans="34:34" hidden="1" x14ac:dyDescent="0.35">
      <c r="AH2812" s="16" t="str">
        <f>IF(AND(B2812="Premier League",E2812="Live"),_xlfn.XLOOKUP(_xlfn.TEXTJOIN(" vs ",,C2812:D2812),Calendar!G:G,Calendar!B:B),IF(AND(B2812="Premier League",E2812="Highlights"),_xlfn.XLOOKUP(H2812,Calendar!O:O,Calendar!N:N,,-1),""))</f>
        <v/>
      </c>
    </row>
    <row r="2813" spans="34:34" hidden="1" x14ac:dyDescent="0.35">
      <c r="AH2813" s="16" t="str">
        <f>IF(AND(B2813="Premier League",E2813="Live"),_xlfn.XLOOKUP(_xlfn.TEXTJOIN(" vs ",,C2813:D2813),Calendar!G:G,Calendar!B:B),IF(AND(B2813="Premier League",E2813="Highlights"),_xlfn.XLOOKUP(H2813,Calendar!O:O,Calendar!N:N,,-1),""))</f>
        <v/>
      </c>
    </row>
    <row r="2814" spans="34:34" hidden="1" x14ac:dyDescent="0.35">
      <c r="AH2814" s="16" t="str">
        <f>IF(AND(B2814="Premier League",E2814="Live"),_xlfn.XLOOKUP(_xlfn.TEXTJOIN(" vs ",,C2814:D2814),Calendar!G:G,Calendar!B:B),IF(AND(B2814="Premier League",E2814="Highlights"),_xlfn.XLOOKUP(H2814,Calendar!O:O,Calendar!N:N,,-1),""))</f>
        <v/>
      </c>
    </row>
    <row r="2815" spans="34:34" hidden="1" x14ac:dyDescent="0.35">
      <c r="AH2815" s="16" t="str">
        <f>IF(AND(B2815="Premier League",E2815="Live"),_xlfn.XLOOKUP(_xlfn.TEXTJOIN(" vs ",,C2815:D2815),Calendar!G:G,Calendar!B:B),IF(AND(B2815="Premier League",E2815="Highlights"),_xlfn.XLOOKUP(H2815,Calendar!O:O,Calendar!N:N,,-1),""))</f>
        <v/>
      </c>
    </row>
    <row r="2816" spans="34:34" hidden="1" x14ac:dyDescent="0.35">
      <c r="AH2816" s="16" t="str">
        <f>IF(AND(B2816="Premier League",E2816="Live"),_xlfn.XLOOKUP(_xlfn.TEXTJOIN(" vs ",,C2816:D2816),Calendar!G:G,Calendar!B:B),IF(AND(B2816="Premier League",E2816="Highlights"),_xlfn.XLOOKUP(H2816,Calendar!O:O,Calendar!N:N,,-1),""))</f>
        <v/>
      </c>
    </row>
    <row r="2817" spans="34:34" hidden="1" x14ac:dyDescent="0.35">
      <c r="AH2817" s="16" t="str">
        <f>IF(AND(B2817="Premier League",E2817="Live"),_xlfn.XLOOKUP(_xlfn.TEXTJOIN(" vs ",,C2817:D2817),Calendar!G:G,Calendar!B:B),IF(AND(B2817="Premier League",E2817="Highlights"),_xlfn.XLOOKUP(H2817,Calendar!O:O,Calendar!N:N,,-1),""))</f>
        <v/>
      </c>
    </row>
    <row r="2818" spans="34:34" hidden="1" x14ac:dyDescent="0.35">
      <c r="AH2818" s="16" t="str">
        <f>IF(AND(B2818="Premier League",E2818="Live"),_xlfn.XLOOKUP(_xlfn.TEXTJOIN(" vs ",,C2818:D2818),Calendar!G:G,Calendar!B:B),IF(AND(B2818="Premier League",E2818="Highlights"),_xlfn.XLOOKUP(H2818,Calendar!O:O,Calendar!N:N,,-1),""))</f>
        <v/>
      </c>
    </row>
    <row r="2819" spans="34:34" hidden="1" x14ac:dyDescent="0.35">
      <c r="AH2819" s="16" t="str">
        <f>IF(AND(B2819="Premier League",E2819="Live"),_xlfn.XLOOKUP(_xlfn.TEXTJOIN(" vs ",,C2819:D2819),Calendar!G:G,Calendar!B:B),IF(AND(B2819="Premier League",E2819="Highlights"),_xlfn.XLOOKUP(H2819,Calendar!O:O,Calendar!N:N,,-1),""))</f>
        <v/>
      </c>
    </row>
    <row r="2820" spans="34:34" hidden="1" x14ac:dyDescent="0.35">
      <c r="AH2820" s="16" t="str">
        <f>IF(AND(B2820="Premier League",E2820="Live"),_xlfn.XLOOKUP(_xlfn.TEXTJOIN(" vs ",,C2820:D2820),Calendar!G:G,Calendar!B:B),IF(AND(B2820="Premier League",E2820="Highlights"),_xlfn.XLOOKUP(H2820,Calendar!O:O,Calendar!N:N,,-1),""))</f>
        <v/>
      </c>
    </row>
    <row r="2821" spans="34:34" hidden="1" x14ac:dyDescent="0.35">
      <c r="AH2821" s="16" t="str">
        <f>IF(AND(B2821="Premier League",E2821="Live"),_xlfn.XLOOKUP(_xlfn.TEXTJOIN(" vs ",,C2821:D2821),Calendar!G:G,Calendar!B:B),IF(AND(B2821="Premier League",E2821="Highlights"),_xlfn.XLOOKUP(H2821,Calendar!O:O,Calendar!N:N,,-1),""))</f>
        <v/>
      </c>
    </row>
    <row r="2822" spans="34:34" hidden="1" x14ac:dyDescent="0.35">
      <c r="AH2822" s="16" t="str">
        <f>IF(AND(B2822="Premier League",E2822="Live"),_xlfn.XLOOKUP(_xlfn.TEXTJOIN(" vs ",,C2822:D2822),Calendar!G:G,Calendar!B:B),IF(AND(B2822="Premier League",E2822="Highlights"),_xlfn.XLOOKUP(H2822,Calendar!O:O,Calendar!N:N,,-1),""))</f>
        <v/>
      </c>
    </row>
    <row r="2823" spans="34:34" hidden="1" x14ac:dyDescent="0.35">
      <c r="AH2823" s="16" t="str">
        <f>IF(AND(B2823="Premier League",E2823="Live"),_xlfn.XLOOKUP(_xlfn.TEXTJOIN(" vs ",,C2823:D2823),Calendar!G:G,Calendar!B:B),IF(AND(B2823="Premier League",E2823="Highlights"),_xlfn.XLOOKUP(H2823,Calendar!O:O,Calendar!N:N,,-1),""))</f>
        <v/>
      </c>
    </row>
    <row r="2824" spans="34:34" hidden="1" x14ac:dyDescent="0.35">
      <c r="AH2824" s="16" t="str">
        <f>IF(AND(B2824="Premier League",E2824="Live"),_xlfn.XLOOKUP(_xlfn.TEXTJOIN(" vs ",,C2824:D2824),Calendar!G:G,Calendar!B:B),IF(AND(B2824="Premier League",E2824="Highlights"),_xlfn.XLOOKUP(H2824,Calendar!O:O,Calendar!N:N,,-1),""))</f>
        <v/>
      </c>
    </row>
    <row r="2825" spans="34:34" hidden="1" x14ac:dyDescent="0.35">
      <c r="AH2825" s="16" t="str">
        <f>IF(AND(B2825="Premier League",E2825="Live"),_xlfn.XLOOKUP(_xlfn.TEXTJOIN(" vs ",,C2825:D2825),Calendar!G:G,Calendar!B:B),IF(AND(B2825="Premier League",E2825="Highlights"),_xlfn.XLOOKUP(H2825,Calendar!O:O,Calendar!N:N,,-1),""))</f>
        <v/>
      </c>
    </row>
    <row r="2826" spans="34:34" hidden="1" x14ac:dyDescent="0.35">
      <c r="AH2826" s="16" t="str">
        <f>IF(AND(B2826="Premier League",E2826="Live"),_xlfn.XLOOKUP(_xlfn.TEXTJOIN(" vs ",,C2826:D2826),Calendar!G:G,Calendar!B:B),IF(AND(B2826="Premier League",E2826="Highlights"),_xlfn.XLOOKUP(H2826,Calendar!O:O,Calendar!N:N,,-1),""))</f>
        <v/>
      </c>
    </row>
    <row r="2827" spans="34:34" hidden="1" x14ac:dyDescent="0.35">
      <c r="AH2827" s="16" t="str">
        <f>IF(AND(B2827="Premier League",E2827="Live"),_xlfn.XLOOKUP(_xlfn.TEXTJOIN(" vs ",,C2827:D2827),Calendar!G:G,Calendar!B:B),IF(AND(B2827="Premier League",E2827="Highlights"),_xlfn.XLOOKUP(H2827,Calendar!O:O,Calendar!N:N,,-1),""))</f>
        <v/>
      </c>
    </row>
    <row r="2828" spans="34:34" hidden="1" x14ac:dyDescent="0.35">
      <c r="AH2828" s="16" t="str">
        <f>IF(AND(B2828="Premier League",E2828="Live"),_xlfn.XLOOKUP(_xlfn.TEXTJOIN(" vs ",,C2828:D2828),Calendar!G:G,Calendar!B:B),IF(AND(B2828="Premier League",E2828="Highlights"),_xlfn.XLOOKUP(H2828,Calendar!O:O,Calendar!N:N,,-1),""))</f>
        <v/>
      </c>
    </row>
    <row r="2829" spans="34:34" hidden="1" x14ac:dyDescent="0.35">
      <c r="AH2829" s="16" t="str">
        <f>IF(AND(B2829="Premier League",E2829="Live"),_xlfn.XLOOKUP(_xlfn.TEXTJOIN(" vs ",,C2829:D2829),Calendar!G:G,Calendar!B:B),IF(AND(B2829="Premier League",E2829="Highlights"),_xlfn.XLOOKUP(H2829,Calendar!O:O,Calendar!N:N,,-1),""))</f>
        <v/>
      </c>
    </row>
    <row r="2830" spans="34:34" hidden="1" x14ac:dyDescent="0.35">
      <c r="AH2830" s="16" t="str">
        <f>IF(AND(B2830="Premier League",E2830="Live"),_xlfn.XLOOKUP(_xlfn.TEXTJOIN(" vs ",,C2830:D2830),Calendar!G:G,Calendar!B:B),IF(AND(B2830="Premier League",E2830="Highlights"),_xlfn.XLOOKUP(H2830,Calendar!O:O,Calendar!N:N,,-1),""))</f>
        <v/>
      </c>
    </row>
    <row r="2831" spans="34:34" hidden="1" x14ac:dyDescent="0.35">
      <c r="AH2831" s="16" t="str">
        <f>IF(AND(B2831="Premier League",E2831="Live"),_xlfn.XLOOKUP(_xlfn.TEXTJOIN(" vs ",,C2831:D2831),Calendar!G:G,Calendar!B:B),IF(AND(B2831="Premier League",E2831="Highlights"),_xlfn.XLOOKUP(H2831,Calendar!O:O,Calendar!N:N,,-1),""))</f>
        <v/>
      </c>
    </row>
    <row r="2832" spans="34:34" hidden="1" x14ac:dyDescent="0.35">
      <c r="AH2832" s="16" t="str">
        <f>IF(AND(B2832="Premier League",E2832="Live"),_xlfn.XLOOKUP(_xlfn.TEXTJOIN(" vs ",,C2832:D2832),Calendar!G:G,Calendar!B:B),IF(AND(B2832="Premier League",E2832="Highlights"),_xlfn.XLOOKUP(H2832,Calendar!O:O,Calendar!N:N,,-1),""))</f>
        <v/>
      </c>
    </row>
    <row r="2833" spans="34:34" hidden="1" x14ac:dyDescent="0.35">
      <c r="AH2833" s="16" t="str">
        <f>IF(AND(B2833="Premier League",E2833="Live"),_xlfn.XLOOKUP(_xlfn.TEXTJOIN(" vs ",,C2833:D2833),Calendar!G:G,Calendar!B:B),IF(AND(B2833="Premier League",E2833="Highlights"),_xlfn.XLOOKUP(H2833,Calendar!O:O,Calendar!N:N,,-1),""))</f>
        <v/>
      </c>
    </row>
    <row r="2834" spans="34:34" hidden="1" x14ac:dyDescent="0.35">
      <c r="AH2834" s="16" t="str">
        <f>IF(AND(B2834="Premier League",E2834="Live"),_xlfn.XLOOKUP(_xlfn.TEXTJOIN(" vs ",,C2834:D2834),Calendar!G:G,Calendar!B:B),IF(AND(B2834="Premier League",E2834="Highlights"),_xlfn.XLOOKUP(H2834,Calendar!O:O,Calendar!N:N,,-1),""))</f>
        <v/>
      </c>
    </row>
    <row r="2835" spans="34:34" hidden="1" x14ac:dyDescent="0.35">
      <c r="AH2835" s="16" t="str">
        <f>IF(AND(B2835="Premier League",E2835="Live"),_xlfn.XLOOKUP(_xlfn.TEXTJOIN(" vs ",,C2835:D2835),Calendar!G:G,Calendar!B:B),IF(AND(B2835="Premier League",E2835="Highlights"),_xlfn.XLOOKUP(H2835,Calendar!O:O,Calendar!N:N,,-1),""))</f>
        <v/>
      </c>
    </row>
    <row r="2836" spans="34:34" hidden="1" x14ac:dyDescent="0.35">
      <c r="AH2836" s="16" t="str">
        <f>IF(AND(B2836="Premier League",E2836="Live"),_xlfn.XLOOKUP(_xlfn.TEXTJOIN(" vs ",,C2836:D2836),Calendar!G:G,Calendar!B:B),IF(AND(B2836="Premier League",E2836="Highlights"),_xlfn.XLOOKUP(H2836,Calendar!O:O,Calendar!N:N,,-1),""))</f>
        <v/>
      </c>
    </row>
    <row r="2837" spans="34:34" hidden="1" x14ac:dyDescent="0.35">
      <c r="AH2837" s="16" t="str">
        <f>IF(AND(B2837="Premier League",E2837="Live"),_xlfn.XLOOKUP(_xlfn.TEXTJOIN(" vs ",,C2837:D2837),Calendar!G:G,Calendar!B:B),IF(AND(B2837="Premier League",E2837="Highlights"),_xlfn.XLOOKUP(H2837,Calendar!O:O,Calendar!N:N,,-1),""))</f>
        <v/>
      </c>
    </row>
    <row r="2838" spans="34:34" hidden="1" x14ac:dyDescent="0.35">
      <c r="AH2838" s="16" t="str">
        <f>IF(AND(B2838="Premier League",E2838="Live"),_xlfn.XLOOKUP(_xlfn.TEXTJOIN(" vs ",,C2838:D2838),Calendar!G:G,Calendar!B:B),IF(AND(B2838="Premier League",E2838="Highlights"),_xlfn.XLOOKUP(H2838,Calendar!O:O,Calendar!N:N,,-1),""))</f>
        <v/>
      </c>
    </row>
    <row r="2839" spans="34:34" hidden="1" x14ac:dyDescent="0.35">
      <c r="AH2839" s="16" t="str">
        <f>IF(AND(B2839="Premier League",E2839="Live"),_xlfn.XLOOKUP(_xlfn.TEXTJOIN(" vs ",,C2839:D2839),Calendar!G:G,Calendar!B:B),IF(AND(B2839="Premier League",E2839="Highlights"),_xlfn.XLOOKUP(H2839,Calendar!O:O,Calendar!N:N,,-1),""))</f>
        <v/>
      </c>
    </row>
    <row r="2840" spans="34:34" hidden="1" x14ac:dyDescent="0.35">
      <c r="AH2840" s="16" t="str">
        <f>IF(AND(B2840="Premier League",E2840="Live"),_xlfn.XLOOKUP(_xlfn.TEXTJOIN(" vs ",,C2840:D2840),Calendar!G:G,Calendar!B:B),IF(AND(B2840="Premier League",E2840="Highlights"),_xlfn.XLOOKUP(H2840,Calendar!O:O,Calendar!N:N,,-1),""))</f>
        <v/>
      </c>
    </row>
    <row r="2841" spans="34:34" hidden="1" x14ac:dyDescent="0.35">
      <c r="AH2841" s="16" t="str">
        <f>IF(AND(B2841="Premier League",E2841="Live"),_xlfn.XLOOKUP(_xlfn.TEXTJOIN(" vs ",,C2841:D2841),Calendar!G:G,Calendar!B:B),IF(AND(B2841="Premier League",E2841="Highlights"),_xlfn.XLOOKUP(H2841,Calendar!O:O,Calendar!N:N,,-1),""))</f>
        <v/>
      </c>
    </row>
    <row r="2842" spans="34:34" hidden="1" x14ac:dyDescent="0.35">
      <c r="AH2842" s="16" t="str">
        <f>IF(AND(B2842="Premier League",E2842="Live"),_xlfn.XLOOKUP(_xlfn.TEXTJOIN(" vs ",,C2842:D2842),Calendar!G:G,Calendar!B:B),IF(AND(B2842="Premier League",E2842="Highlights"),_xlfn.XLOOKUP(H2842,Calendar!O:O,Calendar!N:N,,-1),""))</f>
        <v/>
      </c>
    </row>
    <row r="2843" spans="34:34" hidden="1" x14ac:dyDescent="0.35">
      <c r="AH2843" s="16" t="str">
        <f>IF(AND(B2843="Premier League",E2843="Live"),_xlfn.XLOOKUP(_xlfn.TEXTJOIN(" vs ",,C2843:D2843),Calendar!G:G,Calendar!B:B),IF(AND(B2843="Premier League",E2843="Highlights"),_xlfn.XLOOKUP(H2843,Calendar!O:O,Calendar!N:N,,-1),""))</f>
        <v/>
      </c>
    </row>
    <row r="2844" spans="34:34" hidden="1" x14ac:dyDescent="0.35">
      <c r="AH2844" s="16" t="str">
        <f>IF(AND(B2844="Premier League",E2844="Live"),_xlfn.XLOOKUP(_xlfn.TEXTJOIN(" vs ",,C2844:D2844),Calendar!G:G,Calendar!B:B),IF(AND(B2844="Premier League",E2844="Highlights"),_xlfn.XLOOKUP(H2844,Calendar!O:O,Calendar!N:N,,-1),""))</f>
        <v/>
      </c>
    </row>
    <row r="2845" spans="34:34" hidden="1" x14ac:dyDescent="0.35">
      <c r="AH2845" s="16" t="str">
        <f>IF(AND(B2845="Premier League",E2845="Live"),_xlfn.XLOOKUP(_xlfn.TEXTJOIN(" vs ",,C2845:D2845),Calendar!G:G,Calendar!B:B),IF(AND(B2845="Premier League",E2845="Highlights"),_xlfn.XLOOKUP(H2845,Calendar!O:O,Calendar!N:N,,-1),""))</f>
        <v/>
      </c>
    </row>
    <row r="2846" spans="34:34" hidden="1" x14ac:dyDescent="0.35">
      <c r="AH2846" s="16" t="str">
        <f>IF(AND(B2846="Premier League",E2846="Live"),_xlfn.XLOOKUP(_xlfn.TEXTJOIN(" vs ",,C2846:D2846),Calendar!G:G,Calendar!B:B),IF(AND(B2846="Premier League",E2846="Highlights"),_xlfn.XLOOKUP(H2846,Calendar!O:O,Calendar!N:N,,-1),""))</f>
        <v/>
      </c>
    </row>
    <row r="2847" spans="34:34" hidden="1" x14ac:dyDescent="0.35">
      <c r="AH2847" s="16" t="str">
        <f>IF(AND(B2847="Premier League",E2847="Live"),_xlfn.XLOOKUP(_xlfn.TEXTJOIN(" vs ",,C2847:D2847),Calendar!G:G,Calendar!B:B),IF(AND(B2847="Premier League",E2847="Highlights"),_xlfn.XLOOKUP(H2847,Calendar!O:O,Calendar!N:N,,-1),""))</f>
        <v/>
      </c>
    </row>
    <row r="2848" spans="34:34" hidden="1" x14ac:dyDescent="0.35">
      <c r="AH2848" s="16" t="str">
        <f>IF(AND(B2848="Premier League",E2848="Live"),_xlfn.XLOOKUP(_xlfn.TEXTJOIN(" vs ",,C2848:D2848),Calendar!G:G,Calendar!B:B),IF(AND(B2848="Premier League",E2848="Highlights"),_xlfn.XLOOKUP(H2848,Calendar!O:O,Calendar!N:N,,-1),""))</f>
        <v/>
      </c>
    </row>
    <row r="2849" spans="34:34" hidden="1" x14ac:dyDescent="0.35">
      <c r="AH2849" s="16" t="str">
        <f>IF(AND(B2849="Premier League",E2849="Live"),_xlfn.XLOOKUP(_xlfn.TEXTJOIN(" vs ",,C2849:D2849),Calendar!G:G,Calendar!B:B),IF(AND(B2849="Premier League",E2849="Highlights"),_xlfn.XLOOKUP(H2849,Calendar!O:O,Calendar!N:N,,-1),""))</f>
        <v/>
      </c>
    </row>
    <row r="2850" spans="34:34" hidden="1" x14ac:dyDescent="0.35">
      <c r="AH2850" s="16" t="str">
        <f>IF(AND(B2850="Premier League",E2850="Live"),_xlfn.XLOOKUP(_xlfn.TEXTJOIN(" vs ",,C2850:D2850),Calendar!G:G,Calendar!B:B),IF(AND(B2850="Premier League",E2850="Highlights"),_xlfn.XLOOKUP(H2850,Calendar!O:O,Calendar!N:N,,-1),""))</f>
        <v/>
      </c>
    </row>
    <row r="2851" spans="34:34" hidden="1" x14ac:dyDescent="0.35">
      <c r="AH2851" s="16" t="str">
        <f>IF(AND(B2851="Premier League",E2851="Live"),_xlfn.XLOOKUP(_xlfn.TEXTJOIN(" vs ",,C2851:D2851),Calendar!G:G,Calendar!B:B),IF(AND(B2851="Premier League",E2851="Highlights"),_xlfn.XLOOKUP(H2851,Calendar!O:O,Calendar!N:N,,-1),""))</f>
        <v/>
      </c>
    </row>
    <row r="2852" spans="34:34" hidden="1" x14ac:dyDescent="0.35">
      <c r="AH2852" s="16" t="str">
        <f>IF(AND(B2852="Premier League",E2852="Live"),_xlfn.XLOOKUP(_xlfn.TEXTJOIN(" vs ",,C2852:D2852),Calendar!G:G,Calendar!B:B),IF(AND(B2852="Premier League",E2852="Highlights"),_xlfn.XLOOKUP(H2852,Calendar!O:O,Calendar!N:N,,-1),""))</f>
        <v/>
      </c>
    </row>
    <row r="2853" spans="34:34" hidden="1" x14ac:dyDescent="0.35">
      <c r="AH2853" s="16" t="str">
        <f>IF(AND(B2853="Premier League",E2853="Live"),_xlfn.XLOOKUP(_xlfn.TEXTJOIN(" vs ",,C2853:D2853),Calendar!G:G,Calendar!B:B),IF(AND(B2853="Premier League",E2853="Highlights"),_xlfn.XLOOKUP(H2853,Calendar!O:O,Calendar!N:N,,-1),""))</f>
        <v/>
      </c>
    </row>
    <row r="2854" spans="34:34" hidden="1" x14ac:dyDescent="0.35">
      <c r="AH2854" s="16" t="str">
        <f>IF(AND(B2854="Premier League",E2854="Live"),_xlfn.XLOOKUP(_xlfn.TEXTJOIN(" vs ",,C2854:D2854),Calendar!G:G,Calendar!B:B),IF(AND(B2854="Premier League",E2854="Highlights"),_xlfn.XLOOKUP(H2854,Calendar!O:O,Calendar!N:N,,-1),""))</f>
        <v/>
      </c>
    </row>
    <row r="2855" spans="34:34" hidden="1" x14ac:dyDescent="0.35">
      <c r="AH2855" s="16" t="str">
        <f>IF(AND(B2855="Premier League",E2855="Live"),_xlfn.XLOOKUP(_xlfn.TEXTJOIN(" vs ",,C2855:D2855),Calendar!G:G,Calendar!B:B),IF(AND(B2855="Premier League",E2855="Highlights"),_xlfn.XLOOKUP(H2855,Calendar!O:O,Calendar!N:N,,-1),""))</f>
        <v/>
      </c>
    </row>
    <row r="2856" spans="34:34" hidden="1" x14ac:dyDescent="0.35">
      <c r="AH2856" s="16" t="str">
        <f>IF(AND(B2856="Premier League",E2856="Live"),_xlfn.XLOOKUP(_xlfn.TEXTJOIN(" vs ",,C2856:D2856),Calendar!G:G,Calendar!B:B),IF(AND(B2856="Premier League",E2856="Highlights"),_xlfn.XLOOKUP(H2856,Calendar!O:O,Calendar!N:N,,-1),""))</f>
        <v/>
      </c>
    </row>
    <row r="2857" spans="34:34" hidden="1" x14ac:dyDescent="0.35">
      <c r="AH2857" s="16" t="str">
        <f>IF(AND(B2857="Premier League",E2857="Live"),_xlfn.XLOOKUP(_xlfn.TEXTJOIN(" vs ",,C2857:D2857),Calendar!G:G,Calendar!B:B),IF(AND(B2857="Premier League",E2857="Highlights"),_xlfn.XLOOKUP(H2857,Calendar!O:O,Calendar!N:N,,-1),""))</f>
        <v/>
      </c>
    </row>
    <row r="2858" spans="34:34" hidden="1" x14ac:dyDescent="0.35">
      <c r="AH2858" s="16" t="str">
        <f>IF(AND(B2858="Premier League",E2858="Live"),_xlfn.XLOOKUP(_xlfn.TEXTJOIN(" vs ",,C2858:D2858),Calendar!G:G,Calendar!B:B),IF(AND(B2858="Premier League",E2858="Highlights"),_xlfn.XLOOKUP(H2858,Calendar!O:O,Calendar!N:N,,-1),""))</f>
        <v/>
      </c>
    </row>
    <row r="2859" spans="34:34" hidden="1" x14ac:dyDescent="0.35">
      <c r="AH2859" s="16" t="str">
        <f>IF(AND(B2859="Premier League",E2859="Live"),_xlfn.XLOOKUP(_xlfn.TEXTJOIN(" vs ",,C2859:D2859),Calendar!G:G,Calendar!B:B),IF(AND(B2859="Premier League",E2859="Highlights"),_xlfn.XLOOKUP(H2859,Calendar!O:O,Calendar!N:N,,-1),""))</f>
        <v/>
      </c>
    </row>
    <row r="2860" spans="34:34" hidden="1" x14ac:dyDescent="0.35">
      <c r="AH2860" s="16" t="str">
        <f>IF(AND(B2860="Premier League",E2860="Live"),_xlfn.XLOOKUP(_xlfn.TEXTJOIN(" vs ",,C2860:D2860),Calendar!G:G,Calendar!B:B),IF(AND(B2860="Premier League",E2860="Highlights"),_xlfn.XLOOKUP(H2860,Calendar!O:O,Calendar!N:N,,-1),""))</f>
        <v/>
      </c>
    </row>
    <row r="2861" spans="34:34" hidden="1" x14ac:dyDescent="0.35">
      <c r="AH2861" s="16" t="str">
        <f>IF(AND(B2861="Premier League",E2861="Live"),_xlfn.XLOOKUP(_xlfn.TEXTJOIN(" vs ",,C2861:D2861),Calendar!G:G,Calendar!B:B),IF(AND(B2861="Premier League",E2861="Highlights"),_xlfn.XLOOKUP(H2861,Calendar!O:O,Calendar!N:N,,-1),""))</f>
        <v/>
      </c>
    </row>
    <row r="2862" spans="34:34" hidden="1" x14ac:dyDescent="0.35">
      <c r="AH2862" s="16" t="str">
        <f>IF(AND(B2862="Premier League",E2862="Live"),_xlfn.XLOOKUP(_xlfn.TEXTJOIN(" vs ",,C2862:D2862),Calendar!G:G,Calendar!B:B),IF(AND(B2862="Premier League",E2862="Highlights"),_xlfn.XLOOKUP(H2862,Calendar!O:O,Calendar!N:N,,-1),""))</f>
        <v/>
      </c>
    </row>
    <row r="2863" spans="34:34" hidden="1" x14ac:dyDescent="0.35">
      <c r="AH2863" s="16" t="str">
        <f>IF(AND(B2863="Premier League",E2863="Live"),_xlfn.XLOOKUP(_xlfn.TEXTJOIN(" vs ",,C2863:D2863),Calendar!G:G,Calendar!B:B),IF(AND(B2863="Premier League",E2863="Highlights"),_xlfn.XLOOKUP(H2863,Calendar!O:O,Calendar!N:N,,-1),""))</f>
        <v/>
      </c>
    </row>
    <row r="2864" spans="34:34" hidden="1" x14ac:dyDescent="0.35">
      <c r="AH2864" s="16" t="str">
        <f>IF(AND(B2864="Premier League",E2864="Live"),_xlfn.XLOOKUP(_xlfn.TEXTJOIN(" vs ",,C2864:D2864),Calendar!G:G,Calendar!B:B),IF(AND(B2864="Premier League",E2864="Highlights"),_xlfn.XLOOKUP(H2864,Calendar!O:O,Calendar!N:N,,-1),""))</f>
        <v/>
      </c>
    </row>
    <row r="2865" spans="34:34" hidden="1" x14ac:dyDescent="0.35">
      <c r="AH2865" s="16" t="str">
        <f>IF(AND(B2865="Premier League",E2865="Live"),_xlfn.XLOOKUP(_xlfn.TEXTJOIN(" vs ",,C2865:D2865),Calendar!G:G,Calendar!B:B),IF(AND(B2865="Premier League",E2865="Highlights"),_xlfn.XLOOKUP(H2865,Calendar!O:O,Calendar!N:N,,-1),""))</f>
        <v/>
      </c>
    </row>
    <row r="2866" spans="34:34" hidden="1" x14ac:dyDescent="0.35">
      <c r="AH2866" s="16" t="str">
        <f>IF(AND(B2866="Premier League",E2866="Live"),_xlfn.XLOOKUP(_xlfn.TEXTJOIN(" vs ",,C2866:D2866),Calendar!G:G,Calendar!B:B),IF(AND(B2866="Premier League",E2866="Highlights"),_xlfn.XLOOKUP(H2866,Calendar!O:O,Calendar!N:N,,-1),""))</f>
        <v/>
      </c>
    </row>
    <row r="2867" spans="34:34" hidden="1" x14ac:dyDescent="0.35">
      <c r="AH2867" s="16" t="str">
        <f>IF(AND(B2867="Premier League",E2867="Live"),_xlfn.XLOOKUP(_xlfn.TEXTJOIN(" vs ",,C2867:D2867),Calendar!G:G,Calendar!B:B),IF(AND(B2867="Premier League",E2867="Highlights"),_xlfn.XLOOKUP(H2867,Calendar!O:O,Calendar!N:N,,-1),""))</f>
        <v/>
      </c>
    </row>
    <row r="2868" spans="34:34" hidden="1" x14ac:dyDescent="0.35">
      <c r="AH2868" s="16" t="str">
        <f>IF(AND(B2868="Premier League",E2868="Live"),_xlfn.XLOOKUP(_xlfn.TEXTJOIN(" vs ",,C2868:D2868),Calendar!G:G,Calendar!B:B),IF(AND(B2868="Premier League",E2868="Highlights"),_xlfn.XLOOKUP(H2868,Calendar!O:O,Calendar!N:N,,-1),""))</f>
        <v/>
      </c>
    </row>
    <row r="2869" spans="34:34" hidden="1" x14ac:dyDescent="0.35">
      <c r="AH2869" s="16" t="str">
        <f>IF(AND(B2869="Premier League",E2869="Live"),_xlfn.XLOOKUP(_xlfn.TEXTJOIN(" vs ",,C2869:D2869),Calendar!G:G,Calendar!B:B),IF(AND(B2869="Premier League",E2869="Highlights"),_xlfn.XLOOKUP(H2869,Calendar!O:O,Calendar!N:N,,-1),""))</f>
        <v/>
      </c>
    </row>
    <row r="2870" spans="34:34" hidden="1" x14ac:dyDescent="0.35">
      <c r="AH2870" s="16" t="str">
        <f>IF(AND(B2870="Premier League",E2870="Live"),_xlfn.XLOOKUP(_xlfn.TEXTJOIN(" vs ",,C2870:D2870),Calendar!G:G,Calendar!B:B),IF(AND(B2870="Premier League",E2870="Highlights"),_xlfn.XLOOKUP(H2870,Calendar!O:O,Calendar!N:N,,-1),""))</f>
        <v/>
      </c>
    </row>
    <row r="2871" spans="34:34" hidden="1" x14ac:dyDescent="0.35">
      <c r="AH2871" s="16" t="str">
        <f>IF(AND(B2871="Premier League",E2871="Live"),_xlfn.XLOOKUP(_xlfn.TEXTJOIN(" vs ",,C2871:D2871),Calendar!G:G,Calendar!B:B),IF(AND(B2871="Premier League",E2871="Highlights"),_xlfn.XLOOKUP(H2871,Calendar!O:O,Calendar!N:N,,-1),""))</f>
        <v/>
      </c>
    </row>
    <row r="2872" spans="34:34" hidden="1" x14ac:dyDescent="0.35">
      <c r="AH2872" s="16" t="str">
        <f>IF(AND(B2872="Premier League",E2872="Live"),_xlfn.XLOOKUP(_xlfn.TEXTJOIN(" vs ",,C2872:D2872),Calendar!G:G,Calendar!B:B),IF(AND(B2872="Premier League",E2872="Highlights"),_xlfn.XLOOKUP(H2872,Calendar!O:O,Calendar!N:N,,-1),""))</f>
        <v/>
      </c>
    </row>
    <row r="2873" spans="34:34" hidden="1" x14ac:dyDescent="0.35">
      <c r="AH2873" s="16" t="str">
        <f>IF(AND(B2873="Premier League",E2873="Live"),_xlfn.XLOOKUP(_xlfn.TEXTJOIN(" vs ",,C2873:D2873),Calendar!G:G,Calendar!B:B),IF(AND(B2873="Premier League",E2873="Highlights"),_xlfn.XLOOKUP(H2873,Calendar!O:O,Calendar!N:N,,-1),""))</f>
        <v/>
      </c>
    </row>
    <row r="2874" spans="34:34" hidden="1" x14ac:dyDescent="0.35">
      <c r="AH2874" s="16" t="str">
        <f>IF(AND(B2874="Premier League",E2874="Live"),_xlfn.XLOOKUP(_xlfn.TEXTJOIN(" vs ",,C2874:D2874),Calendar!G:G,Calendar!B:B),IF(AND(B2874="Premier League",E2874="Highlights"),_xlfn.XLOOKUP(H2874,Calendar!O:O,Calendar!N:N,,-1),""))</f>
        <v/>
      </c>
    </row>
    <row r="2875" spans="34:34" hidden="1" x14ac:dyDescent="0.35">
      <c r="AH2875" s="16" t="str">
        <f>IF(AND(B2875="Premier League",E2875="Live"),_xlfn.XLOOKUP(_xlfn.TEXTJOIN(" vs ",,C2875:D2875),Calendar!G:G,Calendar!B:B),IF(AND(B2875="Premier League",E2875="Highlights"),_xlfn.XLOOKUP(H2875,Calendar!O:O,Calendar!N:N,,-1),""))</f>
        <v/>
      </c>
    </row>
    <row r="2876" spans="34:34" hidden="1" x14ac:dyDescent="0.35">
      <c r="AH2876" s="16" t="str">
        <f>IF(AND(B2876="Premier League",E2876="Live"),_xlfn.XLOOKUP(_xlfn.TEXTJOIN(" vs ",,C2876:D2876),Calendar!G:G,Calendar!B:B),IF(AND(B2876="Premier League",E2876="Highlights"),_xlfn.XLOOKUP(H2876,Calendar!O:O,Calendar!N:N,,-1),""))</f>
        <v/>
      </c>
    </row>
    <row r="2877" spans="34:34" hidden="1" x14ac:dyDescent="0.35">
      <c r="AH2877" s="16" t="str">
        <f>IF(AND(B2877="Premier League",E2877="Live"),_xlfn.XLOOKUP(_xlfn.TEXTJOIN(" vs ",,C2877:D2877),Calendar!G:G,Calendar!B:B),IF(AND(B2877="Premier League",E2877="Highlights"),_xlfn.XLOOKUP(H2877,Calendar!O:O,Calendar!N:N,,-1),""))</f>
        <v/>
      </c>
    </row>
    <row r="2878" spans="34:34" hidden="1" x14ac:dyDescent="0.35">
      <c r="AH2878" s="16" t="str">
        <f>IF(AND(B2878="Premier League",E2878="Live"),_xlfn.XLOOKUP(_xlfn.TEXTJOIN(" vs ",,C2878:D2878),Calendar!G:G,Calendar!B:B),IF(AND(B2878="Premier League",E2878="Highlights"),_xlfn.XLOOKUP(H2878,Calendar!O:O,Calendar!N:N,,-1),""))</f>
        <v/>
      </c>
    </row>
    <row r="2879" spans="34:34" hidden="1" x14ac:dyDescent="0.35">
      <c r="AH2879" s="16" t="str">
        <f>IF(AND(B2879="Premier League",E2879="Live"),_xlfn.XLOOKUP(_xlfn.TEXTJOIN(" vs ",,C2879:D2879),Calendar!G:G,Calendar!B:B),IF(AND(B2879="Premier League",E2879="Highlights"),_xlfn.XLOOKUP(H2879,Calendar!O:O,Calendar!N:N,,-1),""))</f>
        <v/>
      </c>
    </row>
    <row r="2880" spans="34:34" hidden="1" x14ac:dyDescent="0.35">
      <c r="AH2880" s="16" t="str">
        <f>IF(AND(B2880="Premier League",E2880="Live"),_xlfn.XLOOKUP(_xlfn.TEXTJOIN(" vs ",,C2880:D2880),Calendar!G:G,Calendar!B:B),IF(AND(B2880="Premier League",E2880="Highlights"),_xlfn.XLOOKUP(H2880,Calendar!O:O,Calendar!N:N,,-1),""))</f>
        <v/>
      </c>
    </row>
    <row r="2881" spans="34:34" hidden="1" x14ac:dyDescent="0.35">
      <c r="AH2881" s="16" t="str">
        <f>IF(AND(B2881="Premier League",E2881="Live"),_xlfn.XLOOKUP(_xlfn.TEXTJOIN(" vs ",,C2881:D2881),Calendar!G:G,Calendar!B:B),IF(AND(B2881="Premier League",E2881="Highlights"),_xlfn.XLOOKUP(H2881,Calendar!O:O,Calendar!N:N,,-1),""))</f>
        <v/>
      </c>
    </row>
    <row r="2882" spans="34:34" hidden="1" x14ac:dyDescent="0.35">
      <c r="AH2882" s="16" t="str">
        <f>IF(AND(B2882="Premier League",E2882="Live"),_xlfn.XLOOKUP(_xlfn.TEXTJOIN(" vs ",,C2882:D2882),Calendar!G:G,Calendar!B:B),IF(AND(B2882="Premier League",E2882="Highlights"),_xlfn.XLOOKUP(H2882,Calendar!O:O,Calendar!N:N,,-1),""))</f>
        <v/>
      </c>
    </row>
    <row r="2883" spans="34:34" hidden="1" x14ac:dyDescent="0.35">
      <c r="AH2883" s="16" t="str">
        <f>IF(AND(B2883="Premier League",E2883="Live"),_xlfn.XLOOKUP(_xlfn.TEXTJOIN(" vs ",,C2883:D2883),Calendar!G:G,Calendar!B:B),IF(AND(B2883="Premier League",E2883="Highlights"),_xlfn.XLOOKUP(H2883,Calendar!O:O,Calendar!N:N,,-1),""))</f>
        <v/>
      </c>
    </row>
    <row r="2884" spans="34:34" hidden="1" x14ac:dyDescent="0.35">
      <c r="AH2884" s="16" t="str">
        <f>IF(AND(B2884="Premier League",E2884="Live"),_xlfn.XLOOKUP(_xlfn.TEXTJOIN(" vs ",,C2884:D2884),Calendar!G:G,Calendar!B:B),IF(AND(B2884="Premier League",E2884="Highlights"),_xlfn.XLOOKUP(H2884,Calendar!O:O,Calendar!N:N,,-1),""))</f>
        <v/>
      </c>
    </row>
    <row r="2885" spans="34:34" hidden="1" x14ac:dyDescent="0.35">
      <c r="AH2885" s="16" t="str">
        <f>IF(AND(B2885="Premier League",E2885="Live"),_xlfn.XLOOKUP(_xlfn.TEXTJOIN(" vs ",,C2885:D2885),Calendar!G:G,Calendar!B:B),IF(AND(B2885="Premier League",E2885="Highlights"),_xlfn.XLOOKUP(H2885,Calendar!O:O,Calendar!N:N,,-1),""))</f>
        <v/>
      </c>
    </row>
    <row r="2886" spans="34:34" hidden="1" x14ac:dyDescent="0.35">
      <c r="AH2886" s="16" t="str">
        <f>IF(AND(B2886="Premier League",E2886="Live"),_xlfn.XLOOKUP(_xlfn.TEXTJOIN(" vs ",,C2886:D2886),Calendar!G:G,Calendar!B:B),IF(AND(B2886="Premier League",E2886="Highlights"),_xlfn.XLOOKUP(H2886,Calendar!O:O,Calendar!N:N,,-1),""))</f>
        <v/>
      </c>
    </row>
    <row r="2887" spans="34:34" hidden="1" x14ac:dyDescent="0.35">
      <c r="AH2887" s="16" t="str">
        <f>IF(AND(B2887="Premier League",E2887="Live"),_xlfn.XLOOKUP(_xlfn.TEXTJOIN(" vs ",,C2887:D2887),Calendar!G:G,Calendar!B:B),IF(AND(B2887="Premier League",E2887="Highlights"),_xlfn.XLOOKUP(H2887,Calendar!O:O,Calendar!N:N,,-1),""))</f>
        <v/>
      </c>
    </row>
    <row r="2888" spans="34:34" hidden="1" x14ac:dyDescent="0.35">
      <c r="AH2888" s="16" t="str">
        <f>IF(AND(B2888="Premier League",E2888="Live"),_xlfn.XLOOKUP(_xlfn.TEXTJOIN(" vs ",,C2888:D2888),Calendar!G:G,Calendar!B:B),IF(AND(B2888="Premier League",E2888="Highlights"),_xlfn.XLOOKUP(H2888,Calendar!O:O,Calendar!N:N,,-1),""))</f>
        <v/>
      </c>
    </row>
    <row r="2889" spans="34:34" hidden="1" x14ac:dyDescent="0.35">
      <c r="AH2889" s="16" t="str">
        <f>IF(AND(B2889="Premier League",E2889="Live"),_xlfn.XLOOKUP(_xlfn.TEXTJOIN(" vs ",,C2889:D2889),Calendar!G:G,Calendar!B:B),IF(AND(B2889="Premier League",E2889="Highlights"),_xlfn.XLOOKUP(H2889,Calendar!O:O,Calendar!N:N,,-1),""))</f>
        <v/>
      </c>
    </row>
    <row r="2890" spans="34:34" hidden="1" x14ac:dyDescent="0.35">
      <c r="AH2890" s="16" t="str">
        <f>IF(AND(B2890="Premier League",E2890="Live"),_xlfn.XLOOKUP(_xlfn.TEXTJOIN(" vs ",,C2890:D2890),Calendar!G:G,Calendar!B:B),IF(AND(B2890="Premier League",E2890="Highlights"),_xlfn.XLOOKUP(H2890,Calendar!O:O,Calendar!N:N,,-1),""))</f>
        <v/>
      </c>
    </row>
    <row r="2891" spans="34:34" hidden="1" x14ac:dyDescent="0.35">
      <c r="AH2891" s="16" t="str">
        <f>IF(AND(B2891="Premier League",E2891="Live"),_xlfn.XLOOKUP(_xlfn.TEXTJOIN(" vs ",,C2891:D2891),Calendar!G:G,Calendar!B:B),IF(AND(B2891="Premier League",E2891="Highlights"),_xlfn.XLOOKUP(H2891,Calendar!O:O,Calendar!N:N,,-1),""))</f>
        <v/>
      </c>
    </row>
    <row r="2892" spans="34:34" hidden="1" x14ac:dyDescent="0.35">
      <c r="AH2892" s="16" t="str">
        <f>IF(AND(B2892="Premier League",E2892="Live"),_xlfn.XLOOKUP(_xlfn.TEXTJOIN(" vs ",,C2892:D2892),Calendar!G:G,Calendar!B:B),IF(AND(B2892="Premier League",E2892="Highlights"),_xlfn.XLOOKUP(H2892,Calendar!O:O,Calendar!N:N,,-1),""))</f>
        <v/>
      </c>
    </row>
    <row r="2893" spans="34:34" hidden="1" x14ac:dyDescent="0.35">
      <c r="AH2893" s="16" t="str">
        <f>IF(AND(B2893="Premier League",E2893="Live"),_xlfn.XLOOKUP(_xlfn.TEXTJOIN(" vs ",,C2893:D2893),Calendar!G:G,Calendar!B:B),IF(AND(B2893="Premier League",E2893="Highlights"),_xlfn.XLOOKUP(H2893,Calendar!O:O,Calendar!N:N,,-1),""))</f>
        <v/>
      </c>
    </row>
    <row r="2894" spans="34:34" hidden="1" x14ac:dyDescent="0.35">
      <c r="AH2894" s="16" t="str">
        <f>IF(AND(B2894="Premier League",E2894="Live"),_xlfn.XLOOKUP(_xlfn.TEXTJOIN(" vs ",,C2894:D2894),Calendar!G:G,Calendar!B:B),IF(AND(B2894="Premier League",E2894="Highlights"),_xlfn.XLOOKUP(H2894,Calendar!O:O,Calendar!N:N,,-1),""))</f>
        <v/>
      </c>
    </row>
    <row r="2895" spans="34:34" hidden="1" x14ac:dyDescent="0.35">
      <c r="AH2895" s="16" t="str">
        <f>IF(AND(B2895="Premier League",E2895="Live"),_xlfn.XLOOKUP(_xlfn.TEXTJOIN(" vs ",,C2895:D2895),Calendar!G:G,Calendar!B:B),IF(AND(B2895="Premier League",E2895="Highlights"),_xlfn.XLOOKUP(H2895,Calendar!O:O,Calendar!N:N,,-1),""))</f>
        <v/>
      </c>
    </row>
    <row r="2896" spans="34:34" hidden="1" x14ac:dyDescent="0.35">
      <c r="AH2896" s="16" t="str">
        <f>IF(AND(B2896="Premier League",E2896="Live"),_xlfn.XLOOKUP(_xlfn.TEXTJOIN(" vs ",,C2896:D2896),Calendar!G:G,Calendar!B:B),IF(AND(B2896="Premier League",E2896="Highlights"),_xlfn.XLOOKUP(H2896,Calendar!O:O,Calendar!N:N,,-1),""))</f>
        <v/>
      </c>
    </row>
    <row r="2897" spans="34:34" hidden="1" x14ac:dyDescent="0.35">
      <c r="AH2897" s="16" t="str">
        <f>IF(AND(B2897="Premier League",E2897="Live"),_xlfn.XLOOKUP(_xlfn.TEXTJOIN(" vs ",,C2897:D2897),Calendar!G:G,Calendar!B:B),IF(AND(B2897="Premier League",E2897="Highlights"),_xlfn.XLOOKUP(H2897,Calendar!O:O,Calendar!N:N,,-1),""))</f>
        <v/>
      </c>
    </row>
    <row r="2898" spans="34:34" hidden="1" x14ac:dyDescent="0.35">
      <c r="AH2898" s="16" t="str">
        <f>IF(AND(B2898="Premier League",E2898="Live"),_xlfn.XLOOKUP(_xlfn.TEXTJOIN(" vs ",,C2898:D2898),Calendar!G:G,Calendar!B:B),IF(AND(B2898="Premier League",E2898="Highlights"),_xlfn.XLOOKUP(H2898,Calendar!O:O,Calendar!N:N,,-1),""))</f>
        <v/>
      </c>
    </row>
    <row r="2899" spans="34:34" hidden="1" x14ac:dyDescent="0.35">
      <c r="AH2899" s="16" t="str">
        <f>IF(AND(B2899="Premier League",E2899="Live"),_xlfn.XLOOKUP(_xlfn.TEXTJOIN(" vs ",,C2899:D2899),Calendar!G:G,Calendar!B:B),IF(AND(B2899="Premier League",E2899="Highlights"),_xlfn.XLOOKUP(H2899,Calendar!O:O,Calendar!N:N,,-1),""))</f>
        <v/>
      </c>
    </row>
    <row r="2900" spans="34:34" hidden="1" x14ac:dyDescent="0.35">
      <c r="AH2900" s="16" t="str">
        <f>IF(AND(B2900="Premier League",E2900="Live"),_xlfn.XLOOKUP(_xlfn.TEXTJOIN(" vs ",,C2900:D2900),Calendar!G:G,Calendar!B:B),IF(AND(B2900="Premier League",E2900="Highlights"),_xlfn.XLOOKUP(H2900,Calendar!O:O,Calendar!N:N,,-1),""))</f>
        <v/>
      </c>
    </row>
    <row r="2901" spans="34:34" hidden="1" x14ac:dyDescent="0.35">
      <c r="AH2901" s="16" t="str">
        <f>IF(AND(B2901="Premier League",E2901="Live"),_xlfn.XLOOKUP(_xlfn.TEXTJOIN(" vs ",,C2901:D2901),Calendar!G:G,Calendar!B:B),IF(AND(B2901="Premier League",E2901="Highlights"),_xlfn.XLOOKUP(H2901,Calendar!O:O,Calendar!N:N,,-1),""))</f>
        <v/>
      </c>
    </row>
    <row r="2902" spans="34:34" hidden="1" x14ac:dyDescent="0.35">
      <c r="AH2902" s="16" t="str">
        <f>IF(AND(B2902="Premier League",E2902="Live"),_xlfn.XLOOKUP(_xlfn.TEXTJOIN(" vs ",,C2902:D2902),Calendar!G:G,Calendar!B:B),IF(AND(B2902="Premier League",E2902="Highlights"),_xlfn.XLOOKUP(H2902,Calendar!O:O,Calendar!N:N,,-1),""))</f>
        <v/>
      </c>
    </row>
    <row r="2903" spans="34:34" hidden="1" x14ac:dyDescent="0.35">
      <c r="AH2903" s="16" t="str">
        <f>IF(AND(B2903="Premier League",E2903="Live"),_xlfn.XLOOKUP(_xlfn.TEXTJOIN(" vs ",,C2903:D2903),Calendar!G:G,Calendar!B:B),IF(AND(B2903="Premier League",E2903="Highlights"),_xlfn.XLOOKUP(H2903,Calendar!O:O,Calendar!N:N,,-1),""))</f>
        <v/>
      </c>
    </row>
    <row r="2904" spans="34:34" hidden="1" x14ac:dyDescent="0.35">
      <c r="AH2904" s="16" t="str">
        <f>IF(AND(B2904="Premier League",E2904="Live"),_xlfn.XLOOKUP(_xlfn.TEXTJOIN(" vs ",,C2904:D2904),Calendar!G:G,Calendar!B:B),IF(AND(B2904="Premier League",E2904="Highlights"),_xlfn.XLOOKUP(H2904,Calendar!O:O,Calendar!N:N,,-1),""))</f>
        <v/>
      </c>
    </row>
    <row r="2905" spans="34:34" hidden="1" x14ac:dyDescent="0.35">
      <c r="AH2905" s="16" t="str">
        <f>IF(AND(B2905="Premier League",E2905="Live"),_xlfn.XLOOKUP(_xlfn.TEXTJOIN(" vs ",,C2905:D2905),Calendar!G:G,Calendar!B:B),IF(AND(B2905="Premier League",E2905="Highlights"),_xlfn.XLOOKUP(H2905,Calendar!O:O,Calendar!N:N,,-1),""))</f>
        <v/>
      </c>
    </row>
    <row r="2906" spans="34:34" hidden="1" x14ac:dyDescent="0.35">
      <c r="AH2906" s="16" t="str">
        <f>IF(AND(B2906="Premier League",E2906="Live"),_xlfn.XLOOKUP(_xlfn.TEXTJOIN(" vs ",,C2906:D2906),Calendar!G:G,Calendar!B:B),IF(AND(B2906="Premier League",E2906="Highlights"),_xlfn.XLOOKUP(H2906,Calendar!O:O,Calendar!N:N,,-1),""))</f>
        <v/>
      </c>
    </row>
    <row r="2907" spans="34:34" hidden="1" x14ac:dyDescent="0.35">
      <c r="AH2907" s="16" t="str">
        <f>IF(AND(B2907="Premier League",E2907="Live"),_xlfn.XLOOKUP(_xlfn.TEXTJOIN(" vs ",,C2907:D2907),Calendar!G:G,Calendar!B:B),IF(AND(B2907="Premier League",E2907="Highlights"),_xlfn.XLOOKUP(H2907,Calendar!O:O,Calendar!N:N,,-1),""))</f>
        <v/>
      </c>
    </row>
    <row r="2908" spans="34:34" hidden="1" x14ac:dyDescent="0.35">
      <c r="AH2908" s="16" t="str">
        <f>IF(AND(B2908="Premier League",E2908="Live"),_xlfn.XLOOKUP(_xlfn.TEXTJOIN(" vs ",,C2908:D2908),Calendar!G:G,Calendar!B:B),IF(AND(B2908="Premier League",E2908="Highlights"),_xlfn.XLOOKUP(H2908,Calendar!O:O,Calendar!N:N,,-1),""))</f>
        <v/>
      </c>
    </row>
    <row r="2909" spans="34:34" hidden="1" x14ac:dyDescent="0.35">
      <c r="AH2909" s="16" t="str">
        <f>IF(AND(B2909="Premier League",E2909="Live"),_xlfn.XLOOKUP(_xlfn.TEXTJOIN(" vs ",,C2909:D2909),Calendar!G:G,Calendar!B:B),IF(AND(B2909="Premier League",E2909="Highlights"),_xlfn.XLOOKUP(H2909,Calendar!O:O,Calendar!N:N,,-1),""))</f>
        <v/>
      </c>
    </row>
    <row r="2910" spans="34:34" hidden="1" x14ac:dyDescent="0.35">
      <c r="AH2910" s="16" t="str">
        <f>IF(AND(B2910="Premier League",E2910="Live"),_xlfn.XLOOKUP(_xlfn.TEXTJOIN(" vs ",,C2910:D2910),Calendar!G:G,Calendar!B:B),IF(AND(B2910="Premier League",E2910="Highlights"),_xlfn.XLOOKUP(H2910,Calendar!O:O,Calendar!N:N,,-1),""))</f>
        <v/>
      </c>
    </row>
    <row r="2911" spans="34:34" hidden="1" x14ac:dyDescent="0.35">
      <c r="AH2911" s="16" t="str">
        <f>IF(AND(B2911="Premier League",E2911="Live"),_xlfn.XLOOKUP(_xlfn.TEXTJOIN(" vs ",,C2911:D2911),Calendar!G:G,Calendar!B:B),IF(AND(B2911="Premier League",E2911="Highlights"),_xlfn.XLOOKUP(H2911,Calendar!O:O,Calendar!N:N,,-1),""))</f>
        <v/>
      </c>
    </row>
    <row r="2912" spans="34:34" hidden="1" x14ac:dyDescent="0.35">
      <c r="AH2912" s="16" t="str">
        <f>IF(AND(B2912="Premier League",E2912="Live"),_xlfn.XLOOKUP(_xlfn.TEXTJOIN(" vs ",,C2912:D2912),Calendar!G:G,Calendar!B:B),IF(AND(B2912="Premier League",E2912="Highlights"),_xlfn.XLOOKUP(H2912,Calendar!O:O,Calendar!N:N,,-1),""))</f>
        <v/>
      </c>
    </row>
    <row r="2913" spans="34:34" hidden="1" x14ac:dyDescent="0.35">
      <c r="AH2913" s="16" t="str">
        <f>IF(AND(B2913="Premier League",E2913="Live"),_xlfn.XLOOKUP(_xlfn.TEXTJOIN(" vs ",,C2913:D2913),Calendar!G:G,Calendar!B:B),IF(AND(B2913="Premier League",E2913="Highlights"),_xlfn.XLOOKUP(H2913,Calendar!O:O,Calendar!N:N,,-1),""))</f>
        <v/>
      </c>
    </row>
    <row r="2914" spans="34:34" hidden="1" x14ac:dyDescent="0.35">
      <c r="AH2914" s="16" t="str">
        <f>IF(AND(B2914="Premier League",E2914="Live"),_xlfn.XLOOKUP(_xlfn.TEXTJOIN(" vs ",,C2914:D2914),Calendar!G:G,Calendar!B:B),IF(AND(B2914="Premier League",E2914="Highlights"),_xlfn.XLOOKUP(H2914,Calendar!O:O,Calendar!N:N,,-1),""))</f>
        <v/>
      </c>
    </row>
    <row r="2915" spans="34:34" hidden="1" x14ac:dyDescent="0.35">
      <c r="AH2915" s="16" t="str">
        <f>IF(AND(B2915="Premier League",E2915="Live"),_xlfn.XLOOKUP(_xlfn.TEXTJOIN(" vs ",,C2915:D2915),Calendar!G:G,Calendar!B:B),IF(AND(B2915="Premier League",E2915="Highlights"),_xlfn.XLOOKUP(H2915,Calendar!O:O,Calendar!N:N,,-1),""))</f>
        <v/>
      </c>
    </row>
    <row r="2916" spans="34:34" hidden="1" x14ac:dyDescent="0.35">
      <c r="AH2916" s="16" t="str">
        <f>IF(AND(B2916="Premier League",E2916="Live"),_xlfn.XLOOKUP(_xlfn.TEXTJOIN(" vs ",,C2916:D2916),Calendar!G:G,Calendar!B:B),IF(AND(B2916="Premier League",E2916="Highlights"),_xlfn.XLOOKUP(H2916,Calendar!O:O,Calendar!N:N,,-1),""))</f>
        <v/>
      </c>
    </row>
    <row r="2917" spans="34:34" hidden="1" x14ac:dyDescent="0.35">
      <c r="AH2917" s="16" t="str">
        <f>IF(AND(B2917="Premier League",E2917="Live"),_xlfn.XLOOKUP(_xlfn.TEXTJOIN(" vs ",,C2917:D2917),Calendar!G:G,Calendar!B:B),IF(AND(B2917="Premier League",E2917="Highlights"),_xlfn.XLOOKUP(H2917,Calendar!O:O,Calendar!N:N,,-1),""))</f>
        <v/>
      </c>
    </row>
    <row r="2918" spans="34:34" hidden="1" x14ac:dyDescent="0.35">
      <c r="AH2918" s="16" t="str">
        <f>IF(AND(B2918="Premier League",E2918="Live"),_xlfn.XLOOKUP(_xlfn.TEXTJOIN(" vs ",,C2918:D2918),Calendar!G:G,Calendar!B:B),IF(AND(B2918="Premier League",E2918="Highlights"),_xlfn.XLOOKUP(H2918,Calendar!O:O,Calendar!N:N,,-1),""))</f>
        <v/>
      </c>
    </row>
    <row r="2919" spans="34:34" hidden="1" x14ac:dyDescent="0.35">
      <c r="AH2919" s="16" t="str">
        <f>IF(AND(B2919="Premier League",E2919="Live"),_xlfn.XLOOKUP(_xlfn.TEXTJOIN(" vs ",,C2919:D2919),Calendar!G:G,Calendar!B:B),IF(AND(B2919="Premier League",E2919="Highlights"),_xlfn.XLOOKUP(H2919,Calendar!O:O,Calendar!N:N,,-1),""))</f>
        <v/>
      </c>
    </row>
    <row r="2920" spans="34:34" hidden="1" x14ac:dyDescent="0.35">
      <c r="AH2920" s="16" t="str">
        <f>IF(AND(B2920="Premier League",E2920="Live"),_xlfn.XLOOKUP(_xlfn.TEXTJOIN(" vs ",,C2920:D2920),Calendar!G:G,Calendar!B:B),IF(AND(B2920="Premier League",E2920="Highlights"),_xlfn.XLOOKUP(H2920,Calendar!O:O,Calendar!N:N,,-1),""))</f>
        <v/>
      </c>
    </row>
    <row r="2921" spans="34:34" hidden="1" x14ac:dyDescent="0.35">
      <c r="AH2921" s="16" t="str">
        <f>IF(AND(B2921="Premier League",E2921="Live"),_xlfn.XLOOKUP(_xlfn.TEXTJOIN(" vs ",,C2921:D2921),Calendar!G:G,Calendar!B:B),IF(AND(B2921="Premier League",E2921="Highlights"),_xlfn.XLOOKUP(H2921,Calendar!O:O,Calendar!N:N,,-1),""))</f>
        <v/>
      </c>
    </row>
    <row r="2922" spans="34:34" hidden="1" x14ac:dyDescent="0.35">
      <c r="AH2922" s="16" t="str">
        <f>IF(AND(B2922="Premier League",E2922="Live"),_xlfn.XLOOKUP(_xlfn.TEXTJOIN(" vs ",,C2922:D2922),Calendar!G:G,Calendar!B:B),IF(AND(B2922="Premier League",E2922="Highlights"),_xlfn.XLOOKUP(H2922,Calendar!O:O,Calendar!N:N,,-1),""))</f>
        <v/>
      </c>
    </row>
    <row r="2923" spans="34:34" hidden="1" x14ac:dyDescent="0.35">
      <c r="AH2923" s="16" t="str">
        <f>IF(AND(B2923="Premier League",E2923="Live"),_xlfn.XLOOKUP(_xlfn.TEXTJOIN(" vs ",,C2923:D2923),Calendar!G:G,Calendar!B:B),IF(AND(B2923="Premier League",E2923="Highlights"),_xlfn.XLOOKUP(H2923,Calendar!O:O,Calendar!N:N,,-1),""))</f>
        <v/>
      </c>
    </row>
    <row r="2924" spans="34:34" hidden="1" x14ac:dyDescent="0.35">
      <c r="AH2924" s="16" t="str">
        <f>IF(AND(B2924="Premier League",E2924="Live"),_xlfn.XLOOKUP(_xlfn.TEXTJOIN(" vs ",,C2924:D2924),Calendar!G:G,Calendar!B:B),IF(AND(B2924="Premier League",E2924="Highlights"),_xlfn.XLOOKUP(H2924,Calendar!O:O,Calendar!N:N,,-1),""))</f>
        <v/>
      </c>
    </row>
    <row r="2925" spans="34:34" hidden="1" x14ac:dyDescent="0.35">
      <c r="AH2925" s="16" t="str">
        <f>IF(AND(B2925="Premier League",E2925="Live"),_xlfn.XLOOKUP(_xlfn.TEXTJOIN(" vs ",,C2925:D2925),Calendar!G:G,Calendar!B:B),IF(AND(B2925="Premier League",E2925="Highlights"),_xlfn.XLOOKUP(H2925,Calendar!O:O,Calendar!N:N,,-1),""))</f>
        <v/>
      </c>
    </row>
    <row r="2926" spans="34:34" hidden="1" x14ac:dyDescent="0.35">
      <c r="AH2926" s="16" t="str">
        <f>IF(AND(B2926="Premier League",E2926="Live"),_xlfn.XLOOKUP(_xlfn.TEXTJOIN(" vs ",,C2926:D2926),Calendar!G:G,Calendar!B:B),IF(AND(B2926="Premier League",E2926="Highlights"),_xlfn.XLOOKUP(H2926,Calendar!O:O,Calendar!N:N,,-1),""))</f>
        <v/>
      </c>
    </row>
    <row r="2927" spans="34:34" hidden="1" x14ac:dyDescent="0.35">
      <c r="AH2927" s="16" t="str">
        <f>IF(AND(B2927="Premier League",E2927="Live"),_xlfn.XLOOKUP(_xlfn.TEXTJOIN(" vs ",,C2927:D2927),Calendar!G:G,Calendar!B:B),IF(AND(B2927="Premier League",E2927="Highlights"),_xlfn.XLOOKUP(H2927,Calendar!O:O,Calendar!N:N,,-1),""))</f>
        <v/>
      </c>
    </row>
    <row r="2928" spans="34:34" hidden="1" x14ac:dyDescent="0.35">
      <c r="AH2928" s="16" t="str">
        <f>IF(AND(B2928="Premier League",E2928="Live"),_xlfn.XLOOKUP(_xlfn.TEXTJOIN(" vs ",,C2928:D2928),Calendar!G:G,Calendar!B:B),IF(AND(B2928="Premier League",E2928="Highlights"),_xlfn.XLOOKUP(H2928,Calendar!O:O,Calendar!N:N,,-1),""))</f>
        <v/>
      </c>
    </row>
    <row r="2929" spans="34:34" hidden="1" x14ac:dyDescent="0.35">
      <c r="AH2929" s="16" t="str">
        <f>IF(AND(B2929="Premier League",E2929="Live"),_xlfn.XLOOKUP(_xlfn.TEXTJOIN(" vs ",,C2929:D2929),Calendar!G:G,Calendar!B:B),IF(AND(B2929="Premier League",E2929="Highlights"),_xlfn.XLOOKUP(H2929,Calendar!O:O,Calendar!N:N,,-1),""))</f>
        <v/>
      </c>
    </row>
    <row r="2930" spans="34:34" hidden="1" x14ac:dyDescent="0.35">
      <c r="AH2930" s="16" t="str">
        <f>IF(AND(B2930="Premier League",E2930="Live"),_xlfn.XLOOKUP(_xlfn.TEXTJOIN(" vs ",,C2930:D2930),Calendar!G:G,Calendar!B:B),IF(AND(B2930="Premier League",E2930="Highlights"),_xlfn.XLOOKUP(H2930,Calendar!O:O,Calendar!N:N,,-1),""))</f>
        <v/>
      </c>
    </row>
    <row r="2931" spans="34:34" hidden="1" x14ac:dyDescent="0.35">
      <c r="AH2931" s="16" t="str">
        <f>IF(AND(B2931="Premier League",E2931="Live"),_xlfn.XLOOKUP(_xlfn.TEXTJOIN(" vs ",,C2931:D2931),Calendar!G:G,Calendar!B:B),IF(AND(B2931="Premier League",E2931="Highlights"),_xlfn.XLOOKUP(H2931,Calendar!O:O,Calendar!N:N,,-1),""))</f>
        <v/>
      </c>
    </row>
    <row r="2932" spans="34:34" hidden="1" x14ac:dyDescent="0.35">
      <c r="AH2932" s="16" t="str">
        <f>IF(AND(B2932="Premier League",E2932="Live"),_xlfn.XLOOKUP(_xlfn.TEXTJOIN(" vs ",,C2932:D2932),Calendar!G:G,Calendar!B:B),IF(AND(B2932="Premier League",E2932="Highlights"),_xlfn.XLOOKUP(H2932,Calendar!O:O,Calendar!N:N,,-1),""))</f>
        <v/>
      </c>
    </row>
    <row r="2933" spans="34:34" hidden="1" x14ac:dyDescent="0.35">
      <c r="AH2933" s="16" t="str">
        <f>IF(AND(B2933="Premier League",E2933="Live"),_xlfn.XLOOKUP(_xlfn.TEXTJOIN(" vs ",,C2933:D2933),Calendar!G:G,Calendar!B:B),IF(AND(B2933="Premier League",E2933="Highlights"),_xlfn.XLOOKUP(H2933,Calendar!O:O,Calendar!N:N,,-1),""))</f>
        <v/>
      </c>
    </row>
    <row r="2934" spans="34:34" hidden="1" x14ac:dyDescent="0.35">
      <c r="AH2934" s="16" t="str">
        <f>IF(AND(B2934="Premier League",E2934="Live"),_xlfn.XLOOKUP(_xlfn.TEXTJOIN(" vs ",,C2934:D2934),Calendar!G:G,Calendar!B:B),IF(AND(B2934="Premier League",E2934="Highlights"),_xlfn.XLOOKUP(H2934,Calendar!O:O,Calendar!N:N,,-1),""))</f>
        <v/>
      </c>
    </row>
    <row r="2935" spans="34:34" hidden="1" x14ac:dyDescent="0.35">
      <c r="AH2935" s="16" t="str">
        <f>IF(AND(B2935="Premier League",E2935="Live"),_xlfn.XLOOKUP(_xlfn.TEXTJOIN(" vs ",,C2935:D2935),Calendar!G:G,Calendar!B:B),IF(AND(B2935="Premier League",E2935="Highlights"),_xlfn.XLOOKUP(H2935,Calendar!O:O,Calendar!N:N,,-1),""))</f>
        <v/>
      </c>
    </row>
    <row r="2936" spans="34:34" hidden="1" x14ac:dyDescent="0.35">
      <c r="AH2936" s="16" t="str">
        <f>IF(AND(B2936="Premier League",E2936="Live"),_xlfn.XLOOKUP(_xlfn.TEXTJOIN(" vs ",,C2936:D2936),Calendar!G:G,Calendar!B:B),IF(AND(B2936="Premier League",E2936="Highlights"),_xlfn.XLOOKUP(H2936,Calendar!O:O,Calendar!N:N,,-1),""))</f>
        <v/>
      </c>
    </row>
    <row r="2937" spans="34:34" hidden="1" x14ac:dyDescent="0.35">
      <c r="AH2937" s="16" t="str">
        <f>IF(AND(B2937="Premier League",E2937="Live"),_xlfn.XLOOKUP(_xlfn.TEXTJOIN(" vs ",,C2937:D2937),Calendar!G:G,Calendar!B:B),IF(AND(B2937="Premier League",E2937="Highlights"),_xlfn.XLOOKUP(H2937,Calendar!O:O,Calendar!N:N,,-1),""))</f>
        <v/>
      </c>
    </row>
    <row r="2938" spans="34:34" hidden="1" x14ac:dyDescent="0.35">
      <c r="AH2938" s="16" t="str">
        <f>IF(AND(B2938="Premier League",E2938="Live"),_xlfn.XLOOKUP(_xlfn.TEXTJOIN(" vs ",,C2938:D2938),Calendar!G:G,Calendar!B:B),IF(AND(B2938="Premier League",E2938="Highlights"),_xlfn.XLOOKUP(H2938,Calendar!O:O,Calendar!N:N,,-1),""))</f>
        <v/>
      </c>
    </row>
    <row r="2939" spans="34:34" hidden="1" x14ac:dyDescent="0.35">
      <c r="AH2939" s="16" t="str">
        <f>IF(AND(B2939="Premier League",E2939="Live"),_xlfn.XLOOKUP(_xlfn.TEXTJOIN(" vs ",,C2939:D2939),Calendar!G:G,Calendar!B:B),IF(AND(B2939="Premier League",E2939="Highlights"),_xlfn.XLOOKUP(H2939,Calendar!O:O,Calendar!N:N,,-1),""))</f>
        <v/>
      </c>
    </row>
    <row r="2940" spans="34:34" hidden="1" x14ac:dyDescent="0.35">
      <c r="AH2940" s="16" t="str">
        <f>IF(AND(B2940="Premier League",E2940="Live"),_xlfn.XLOOKUP(_xlfn.TEXTJOIN(" vs ",,C2940:D2940),Calendar!G:G,Calendar!B:B),IF(AND(B2940="Premier League",E2940="Highlights"),_xlfn.XLOOKUP(H2940,Calendar!O:O,Calendar!N:N,,-1),""))</f>
        <v/>
      </c>
    </row>
    <row r="2941" spans="34:34" hidden="1" x14ac:dyDescent="0.35">
      <c r="AH2941" s="16" t="str">
        <f>IF(AND(B2941="Premier League",E2941="Live"),_xlfn.XLOOKUP(_xlfn.TEXTJOIN(" vs ",,C2941:D2941),Calendar!G:G,Calendar!B:B),IF(AND(B2941="Premier League",E2941="Highlights"),_xlfn.XLOOKUP(H2941,Calendar!O:O,Calendar!N:N,,-1),""))</f>
        <v/>
      </c>
    </row>
    <row r="2942" spans="34:34" hidden="1" x14ac:dyDescent="0.35">
      <c r="AH2942" s="16" t="str">
        <f>IF(AND(B2942="Premier League",E2942="Live"),_xlfn.XLOOKUP(_xlfn.TEXTJOIN(" vs ",,C2942:D2942),Calendar!G:G,Calendar!B:B),IF(AND(B2942="Premier League",E2942="Highlights"),_xlfn.XLOOKUP(H2942,Calendar!O:O,Calendar!N:N,,-1),""))</f>
        <v/>
      </c>
    </row>
    <row r="2943" spans="34:34" hidden="1" x14ac:dyDescent="0.35">
      <c r="AH2943" s="16" t="str">
        <f>IF(AND(B2943="Premier League",E2943="Live"),_xlfn.XLOOKUP(_xlfn.TEXTJOIN(" vs ",,C2943:D2943),Calendar!G:G,Calendar!B:B),IF(AND(B2943="Premier League",E2943="Highlights"),_xlfn.XLOOKUP(H2943,Calendar!O:O,Calendar!N:N,,-1),""))</f>
        <v/>
      </c>
    </row>
    <row r="2944" spans="34:34" hidden="1" x14ac:dyDescent="0.35">
      <c r="AH2944" s="16" t="str">
        <f>IF(AND(B2944="Premier League",E2944="Live"),_xlfn.XLOOKUP(_xlfn.TEXTJOIN(" vs ",,C2944:D2944),Calendar!G:G,Calendar!B:B),IF(AND(B2944="Premier League",E2944="Highlights"),_xlfn.XLOOKUP(H2944,Calendar!O:O,Calendar!N:N,,-1),""))</f>
        <v/>
      </c>
    </row>
    <row r="2945" spans="34:34" hidden="1" x14ac:dyDescent="0.35">
      <c r="AH2945" s="16" t="str">
        <f>IF(AND(B2945="Premier League",E2945="Live"),_xlfn.XLOOKUP(_xlfn.TEXTJOIN(" vs ",,C2945:D2945),Calendar!G:G,Calendar!B:B),IF(AND(B2945="Premier League",E2945="Highlights"),_xlfn.XLOOKUP(H2945,Calendar!O:O,Calendar!N:N,,-1),""))</f>
        <v/>
      </c>
    </row>
    <row r="2946" spans="34:34" hidden="1" x14ac:dyDescent="0.35">
      <c r="AH2946" s="16" t="str">
        <f>IF(AND(B2946="Premier League",E2946="Live"),_xlfn.XLOOKUP(_xlfn.TEXTJOIN(" vs ",,C2946:D2946),Calendar!G:G,Calendar!B:B),IF(AND(B2946="Premier League",E2946="Highlights"),_xlfn.XLOOKUP(H2946,Calendar!O:O,Calendar!N:N,,-1),""))</f>
        <v/>
      </c>
    </row>
    <row r="2947" spans="34:34" hidden="1" x14ac:dyDescent="0.35">
      <c r="AH2947" s="16" t="str">
        <f>IF(AND(B2947="Premier League",E2947="Live"),_xlfn.XLOOKUP(_xlfn.TEXTJOIN(" vs ",,C2947:D2947),Calendar!G:G,Calendar!B:B),IF(AND(B2947="Premier League",E2947="Highlights"),_xlfn.XLOOKUP(H2947,Calendar!O:O,Calendar!N:N,,-1),""))</f>
        <v/>
      </c>
    </row>
    <row r="2948" spans="34:34" hidden="1" x14ac:dyDescent="0.35">
      <c r="AH2948" s="16" t="str">
        <f>IF(AND(B2948="Premier League",E2948="Live"),_xlfn.XLOOKUP(_xlfn.TEXTJOIN(" vs ",,C2948:D2948),Calendar!G:G,Calendar!B:B),IF(AND(B2948="Premier League",E2948="Highlights"),_xlfn.XLOOKUP(H2948,Calendar!O:O,Calendar!N:N,,-1),""))</f>
        <v/>
      </c>
    </row>
    <row r="2949" spans="34:34" hidden="1" x14ac:dyDescent="0.35">
      <c r="AH2949" s="16" t="str">
        <f>IF(AND(B2949="Premier League",E2949="Live"),_xlfn.XLOOKUP(_xlfn.TEXTJOIN(" vs ",,C2949:D2949),Calendar!G:G,Calendar!B:B),IF(AND(B2949="Premier League",E2949="Highlights"),_xlfn.XLOOKUP(H2949,Calendar!O:O,Calendar!N:N,,-1),""))</f>
        <v/>
      </c>
    </row>
    <row r="2950" spans="34:34" hidden="1" x14ac:dyDescent="0.35">
      <c r="AH2950" s="16" t="str">
        <f>IF(AND(B2950="Premier League",E2950="Live"),_xlfn.XLOOKUP(_xlfn.TEXTJOIN(" vs ",,C2950:D2950),Calendar!G:G,Calendar!B:B),IF(AND(B2950="Premier League",E2950="Highlights"),_xlfn.XLOOKUP(H2950,Calendar!O:O,Calendar!N:N,,-1),""))</f>
        <v/>
      </c>
    </row>
    <row r="2951" spans="34:34" hidden="1" x14ac:dyDescent="0.35">
      <c r="AH2951" s="16" t="str">
        <f>IF(AND(B2951="Premier League",E2951="Live"),_xlfn.XLOOKUP(_xlfn.TEXTJOIN(" vs ",,C2951:D2951),Calendar!G:G,Calendar!B:B),IF(AND(B2951="Premier League",E2951="Highlights"),_xlfn.XLOOKUP(H2951,Calendar!O:O,Calendar!N:N,,-1),""))</f>
        <v/>
      </c>
    </row>
    <row r="2952" spans="34:34" hidden="1" x14ac:dyDescent="0.35">
      <c r="AH2952" s="16" t="str">
        <f>IF(AND(B2952="Premier League",E2952="Live"),_xlfn.XLOOKUP(_xlfn.TEXTJOIN(" vs ",,C2952:D2952),Calendar!G:G,Calendar!B:B),IF(AND(B2952="Premier League",E2952="Highlights"),_xlfn.XLOOKUP(H2952,Calendar!O:O,Calendar!N:N,,-1),""))</f>
        <v/>
      </c>
    </row>
    <row r="2953" spans="34:34" hidden="1" x14ac:dyDescent="0.35">
      <c r="AH2953" s="16" t="str">
        <f>IF(AND(B2953="Premier League",E2953="Live"),_xlfn.XLOOKUP(_xlfn.TEXTJOIN(" vs ",,C2953:D2953),Calendar!G:G,Calendar!B:B),IF(AND(B2953="Premier League",E2953="Highlights"),_xlfn.XLOOKUP(H2953,Calendar!O:O,Calendar!N:N,,-1),""))</f>
        <v/>
      </c>
    </row>
    <row r="2954" spans="34:34" hidden="1" x14ac:dyDescent="0.35">
      <c r="AH2954" s="16" t="str">
        <f>IF(AND(B2954="Premier League",E2954="Live"),_xlfn.XLOOKUP(_xlfn.TEXTJOIN(" vs ",,C2954:D2954),Calendar!G:G,Calendar!B:B),IF(AND(B2954="Premier League",E2954="Highlights"),_xlfn.XLOOKUP(H2954,Calendar!O:O,Calendar!N:N,,-1),""))</f>
        <v/>
      </c>
    </row>
    <row r="2955" spans="34:34" hidden="1" x14ac:dyDescent="0.35">
      <c r="AH2955" s="16" t="str">
        <f>IF(AND(B2955="Premier League",E2955="Live"),_xlfn.XLOOKUP(_xlfn.TEXTJOIN(" vs ",,C2955:D2955),Calendar!G:G,Calendar!B:B),IF(AND(B2955="Premier League",E2955="Highlights"),_xlfn.XLOOKUP(H2955,Calendar!O:O,Calendar!N:N,,-1),""))</f>
        <v/>
      </c>
    </row>
    <row r="2956" spans="34:34" hidden="1" x14ac:dyDescent="0.35">
      <c r="AH2956" s="16" t="str">
        <f>IF(AND(B2956="Premier League",E2956="Live"),_xlfn.XLOOKUP(_xlfn.TEXTJOIN(" vs ",,C2956:D2956),Calendar!G:G,Calendar!B:B),IF(AND(B2956="Premier League",E2956="Highlights"),_xlfn.XLOOKUP(H2956,Calendar!O:O,Calendar!N:N,,-1),""))</f>
        <v/>
      </c>
    </row>
    <row r="2957" spans="34:34" hidden="1" x14ac:dyDescent="0.35">
      <c r="AH2957" s="16" t="str">
        <f>IF(AND(B2957="Premier League",E2957="Live"),_xlfn.XLOOKUP(_xlfn.TEXTJOIN(" vs ",,C2957:D2957),Calendar!G:G,Calendar!B:B),IF(AND(B2957="Premier League",E2957="Highlights"),_xlfn.XLOOKUP(H2957,Calendar!O:O,Calendar!N:N,,-1),""))</f>
        <v/>
      </c>
    </row>
    <row r="2958" spans="34:34" hidden="1" x14ac:dyDescent="0.35">
      <c r="AH2958" s="16" t="str">
        <f>IF(AND(B2958="Premier League",E2958="Live"),_xlfn.XLOOKUP(_xlfn.TEXTJOIN(" vs ",,C2958:D2958),Calendar!G:G,Calendar!B:B),IF(AND(B2958="Premier League",E2958="Highlights"),_xlfn.XLOOKUP(H2958,Calendar!O:O,Calendar!N:N,,-1),""))</f>
        <v/>
      </c>
    </row>
    <row r="2959" spans="34:34" hidden="1" x14ac:dyDescent="0.35">
      <c r="AH2959" s="16" t="str">
        <f>IF(AND(B2959="Premier League",E2959="Live"),_xlfn.XLOOKUP(_xlfn.TEXTJOIN(" vs ",,C2959:D2959),Calendar!G:G,Calendar!B:B),IF(AND(B2959="Premier League",E2959="Highlights"),_xlfn.XLOOKUP(H2959,Calendar!O:O,Calendar!N:N,,-1),""))</f>
        <v/>
      </c>
    </row>
    <row r="2960" spans="34:34" hidden="1" x14ac:dyDescent="0.35">
      <c r="AH2960" s="16" t="str">
        <f>IF(AND(B2960="Premier League",E2960="Live"),_xlfn.XLOOKUP(_xlfn.TEXTJOIN(" vs ",,C2960:D2960),Calendar!G:G,Calendar!B:B),IF(AND(B2960="Premier League",E2960="Highlights"),_xlfn.XLOOKUP(H2960,Calendar!O:O,Calendar!N:N,,-1),""))</f>
        <v/>
      </c>
    </row>
    <row r="2961" spans="34:34" hidden="1" x14ac:dyDescent="0.35">
      <c r="AH2961" s="16" t="str">
        <f>IF(AND(B2961="Premier League",E2961="Live"),_xlfn.XLOOKUP(_xlfn.TEXTJOIN(" vs ",,C2961:D2961),Calendar!G:G,Calendar!B:B),IF(AND(B2961="Premier League",E2961="Highlights"),_xlfn.XLOOKUP(H2961,Calendar!O:O,Calendar!N:N,,-1),""))</f>
        <v/>
      </c>
    </row>
    <row r="2962" spans="34:34" hidden="1" x14ac:dyDescent="0.35">
      <c r="AH2962" s="16" t="str">
        <f>IF(AND(B2962="Premier League",E2962="Live"),_xlfn.XLOOKUP(_xlfn.TEXTJOIN(" vs ",,C2962:D2962),Calendar!G:G,Calendar!B:B),IF(AND(B2962="Premier League",E2962="Highlights"),_xlfn.XLOOKUP(H2962,Calendar!O:O,Calendar!N:N,,-1),""))</f>
        <v/>
      </c>
    </row>
    <row r="2963" spans="34:34" hidden="1" x14ac:dyDescent="0.35">
      <c r="AH2963" s="16" t="str">
        <f>IF(AND(B2963="Premier League",E2963="Live"),_xlfn.XLOOKUP(_xlfn.TEXTJOIN(" vs ",,C2963:D2963),Calendar!G:G,Calendar!B:B),IF(AND(B2963="Premier League",E2963="Highlights"),_xlfn.XLOOKUP(H2963,Calendar!O:O,Calendar!N:N,,-1),""))</f>
        <v/>
      </c>
    </row>
    <row r="2964" spans="34:34" hidden="1" x14ac:dyDescent="0.35">
      <c r="AH2964" s="16" t="str">
        <f>IF(AND(B2964="Premier League",E2964="Live"),_xlfn.XLOOKUP(_xlfn.TEXTJOIN(" vs ",,C2964:D2964),Calendar!G:G,Calendar!B:B),IF(AND(B2964="Premier League",E2964="Highlights"),_xlfn.XLOOKUP(H2964,Calendar!O:O,Calendar!N:N,,-1),""))</f>
        <v/>
      </c>
    </row>
    <row r="2965" spans="34:34" hidden="1" x14ac:dyDescent="0.35">
      <c r="AH2965" s="16" t="str">
        <f>IF(AND(B2965="Premier League",E2965="Live"),_xlfn.XLOOKUP(_xlfn.TEXTJOIN(" vs ",,C2965:D2965),Calendar!G:G,Calendar!B:B),IF(AND(B2965="Premier League",E2965="Highlights"),_xlfn.XLOOKUP(H2965,Calendar!O:O,Calendar!N:N,,-1),""))</f>
        <v/>
      </c>
    </row>
    <row r="2966" spans="34:34" hidden="1" x14ac:dyDescent="0.35">
      <c r="AH2966" s="16" t="str">
        <f>IF(AND(B2966="Premier League",E2966="Live"),_xlfn.XLOOKUP(_xlfn.TEXTJOIN(" vs ",,C2966:D2966),Calendar!G:G,Calendar!B:B),IF(AND(B2966="Premier League",E2966="Highlights"),_xlfn.XLOOKUP(H2966,Calendar!O:O,Calendar!N:N,,-1),""))</f>
        <v/>
      </c>
    </row>
    <row r="2967" spans="34:34" hidden="1" x14ac:dyDescent="0.35">
      <c r="AH2967" s="16" t="str">
        <f>IF(AND(B2967="Premier League",E2967="Live"),_xlfn.XLOOKUP(_xlfn.TEXTJOIN(" vs ",,C2967:D2967),Calendar!G:G,Calendar!B:B),IF(AND(B2967="Premier League",E2967="Highlights"),_xlfn.XLOOKUP(H2967,Calendar!O:O,Calendar!N:N,,-1),""))</f>
        <v/>
      </c>
    </row>
    <row r="2968" spans="34:34" hidden="1" x14ac:dyDescent="0.35">
      <c r="AH2968" s="16" t="str">
        <f>IF(AND(B2968="Premier League",E2968="Live"),_xlfn.XLOOKUP(_xlfn.TEXTJOIN(" vs ",,C2968:D2968),Calendar!G:G,Calendar!B:B),IF(AND(B2968="Premier League",E2968="Highlights"),_xlfn.XLOOKUP(H2968,Calendar!O:O,Calendar!N:N,,-1),""))</f>
        <v/>
      </c>
    </row>
    <row r="2969" spans="34:34" hidden="1" x14ac:dyDescent="0.35">
      <c r="AH2969" s="16" t="str">
        <f>IF(AND(B2969="Premier League",E2969="Live"),_xlfn.XLOOKUP(_xlfn.TEXTJOIN(" vs ",,C2969:D2969),Calendar!G:G,Calendar!B:B),IF(AND(B2969="Premier League",E2969="Highlights"),_xlfn.XLOOKUP(H2969,Calendar!O:O,Calendar!N:N,,-1),""))</f>
        <v/>
      </c>
    </row>
    <row r="2970" spans="34:34" hidden="1" x14ac:dyDescent="0.35">
      <c r="AH2970" s="16" t="str">
        <f>IF(AND(B2970="Premier League",E2970="Live"),_xlfn.XLOOKUP(_xlfn.TEXTJOIN(" vs ",,C2970:D2970),Calendar!G:G,Calendar!B:B),IF(AND(B2970="Premier League",E2970="Highlights"),_xlfn.XLOOKUP(H2970,Calendar!O:O,Calendar!N:N,,-1),""))</f>
        <v/>
      </c>
    </row>
    <row r="2971" spans="34:34" hidden="1" x14ac:dyDescent="0.35">
      <c r="AH2971" s="16" t="str">
        <f>IF(AND(B2971="Premier League",E2971="Live"),_xlfn.XLOOKUP(_xlfn.TEXTJOIN(" vs ",,C2971:D2971),Calendar!G:G,Calendar!B:B),IF(AND(B2971="Premier League",E2971="Highlights"),_xlfn.XLOOKUP(H2971,Calendar!O:O,Calendar!N:N,,-1),""))</f>
        <v/>
      </c>
    </row>
    <row r="2972" spans="34:34" hidden="1" x14ac:dyDescent="0.35">
      <c r="AH2972" s="16" t="str">
        <f>IF(AND(B2972="Premier League",E2972="Live"),_xlfn.XLOOKUP(_xlfn.TEXTJOIN(" vs ",,C2972:D2972),Calendar!G:G,Calendar!B:B),IF(AND(B2972="Premier League",E2972="Highlights"),_xlfn.XLOOKUP(H2972,Calendar!O:O,Calendar!N:N,,-1),""))</f>
        <v/>
      </c>
    </row>
    <row r="2973" spans="34:34" hidden="1" x14ac:dyDescent="0.35">
      <c r="AH2973" s="16" t="str">
        <f>IF(AND(B2973="Premier League",E2973="Live"),_xlfn.XLOOKUP(_xlfn.TEXTJOIN(" vs ",,C2973:D2973),Calendar!G:G,Calendar!B:B),IF(AND(B2973="Premier League",E2973="Highlights"),_xlfn.XLOOKUP(H2973,Calendar!O:O,Calendar!N:N,,-1),""))</f>
        <v/>
      </c>
    </row>
    <row r="2974" spans="34:34" hidden="1" x14ac:dyDescent="0.35">
      <c r="AH2974" s="16" t="str">
        <f>IF(AND(B2974="Premier League",E2974="Live"),_xlfn.XLOOKUP(_xlfn.TEXTJOIN(" vs ",,C2974:D2974),Calendar!G:G,Calendar!B:B),IF(AND(B2974="Premier League",E2974="Highlights"),_xlfn.XLOOKUP(H2974,Calendar!O:O,Calendar!N:N,,-1),""))</f>
        <v/>
      </c>
    </row>
    <row r="2975" spans="34:34" hidden="1" x14ac:dyDescent="0.35">
      <c r="AH2975" s="16" t="str">
        <f>IF(AND(B2975="Premier League",E2975="Live"),_xlfn.XLOOKUP(_xlfn.TEXTJOIN(" vs ",,C2975:D2975),Calendar!G:G,Calendar!B:B),IF(AND(B2975="Premier League",E2975="Highlights"),_xlfn.XLOOKUP(H2975,Calendar!O:O,Calendar!N:N,,-1),""))</f>
        <v/>
      </c>
    </row>
    <row r="2976" spans="34:34" hidden="1" x14ac:dyDescent="0.35">
      <c r="AH2976" s="16" t="str">
        <f>IF(AND(B2976="Premier League",E2976="Live"),_xlfn.XLOOKUP(_xlfn.TEXTJOIN(" vs ",,C2976:D2976),Calendar!G:G,Calendar!B:B),IF(AND(B2976="Premier League",E2976="Highlights"),_xlfn.XLOOKUP(H2976,Calendar!O:O,Calendar!N:N,,-1),""))</f>
        <v/>
      </c>
    </row>
    <row r="2977" spans="34:34" hidden="1" x14ac:dyDescent="0.35">
      <c r="AH2977" s="16" t="str">
        <f>IF(AND(B2977="Premier League",E2977="Live"),_xlfn.XLOOKUP(_xlfn.TEXTJOIN(" vs ",,C2977:D2977),Calendar!G:G,Calendar!B:B),IF(AND(B2977="Premier League",E2977="Highlights"),_xlfn.XLOOKUP(H2977,Calendar!O:O,Calendar!N:N,,-1),""))</f>
        <v/>
      </c>
    </row>
    <row r="2978" spans="34:34" hidden="1" x14ac:dyDescent="0.35">
      <c r="AH2978" s="16" t="str">
        <f>IF(AND(B2978="Premier League",E2978="Live"),_xlfn.XLOOKUP(_xlfn.TEXTJOIN(" vs ",,C2978:D2978),Calendar!G:G,Calendar!B:B),IF(AND(B2978="Premier League",E2978="Highlights"),_xlfn.XLOOKUP(H2978,Calendar!O:O,Calendar!N:N,,-1),""))</f>
        <v/>
      </c>
    </row>
    <row r="2979" spans="34:34" hidden="1" x14ac:dyDescent="0.35">
      <c r="AH2979" s="16" t="str">
        <f>IF(AND(B2979="Premier League",E2979="Live"),_xlfn.XLOOKUP(_xlfn.TEXTJOIN(" vs ",,C2979:D2979),Calendar!G:G,Calendar!B:B),IF(AND(B2979="Premier League",E2979="Highlights"),_xlfn.XLOOKUP(H2979,Calendar!O:O,Calendar!N:N,,-1),""))</f>
        <v/>
      </c>
    </row>
    <row r="2980" spans="34:34" hidden="1" x14ac:dyDescent="0.35">
      <c r="AH2980" s="16" t="str">
        <f>IF(AND(B2980="Premier League",E2980="Live"),_xlfn.XLOOKUP(_xlfn.TEXTJOIN(" vs ",,C2980:D2980),Calendar!G:G,Calendar!B:B),IF(AND(B2980="Premier League",E2980="Highlights"),_xlfn.XLOOKUP(H2980,Calendar!O:O,Calendar!N:N,,-1),""))</f>
        <v/>
      </c>
    </row>
    <row r="2981" spans="34:34" hidden="1" x14ac:dyDescent="0.35">
      <c r="AH2981" s="16" t="str">
        <f>IF(AND(B2981="Premier League",E2981="Live"),_xlfn.XLOOKUP(_xlfn.TEXTJOIN(" vs ",,C2981:D2981),Calendar!G:G,Calendar!B:B),IF(AND(B2981="Premier League",E2981="Highlights"),_xlfn.XLOOKUP(H2981,Calendar!O:O,Calendar!N:N,,-1),""))</f>
        <v/>
      </c>
    </row>
    <row r="2982" spans="34:34" hidden="1" x14ac:dyDescent="0.35">
      <c r="AH2982" s="16" t="str">
        <f>IF(AND(B2982="Premier League",E2982="Live"),_xlfn.XLOOKUP(_xlfn.TEXTJOIN(" vs ",,C2982:D2982),Calendar!G:G,Calendar!B:B),IF(AND(B2982="Premier League",E2982="Highlights"),_xlfn.XLOOKUP(H2982,Calendar!O:O,Calendar!N:N,,-1),""))</f>
        <v/>
      </c>
    </row>
    <row r="2983" spans="34:34" hidden="1" x14ac:dyDescent="0.35">
      <c r="AH2983" s="16" t="str">
        <f>IF(AND(B2983="Premier League",E2983="Live"),_xlfn.XLOOKUP(_xlfn.TEXTJOIN(" vs ",,C2983:D2983),Calendar!G:G,Calendar!B:B),IF(AND(B2983="Premier League",E2983="Highlights"),_xlfn.XLOOKUP(H2983,Calendar!O:O,Calendar!N:N,,-1),""))</f>
        <v/>
      </c>
    </row>
    <row r="2984" spans="34:34" hidden="1" x14ac:dyDescent="0.35">
      <c r="AH2984" s="16" t="str">
        <f>IF(AND(B2984="Premier League",E2984="Live"),_xlfn.XLOOKUP(_xlfn.TEXTJOIN(" vs ",,C2984:D2984),Calendar!G:G,Calendar!B:B),IF(AND(B2984="Premier League",E2984="Highlights"),_xlfn.XLOOKUP(H2984,Calendar!O:O,Calendar!N:N,,-1),""))</f>
        <v/>
      </c>
    </row>
    <row r="2985" spans="34:34" hidden="1" x14ac:dyDescent="0.35">
      <c r="AH2985" s="16" t="str">
        <f>IF(AND(B2985="Premier League",E2985="Live"),_xlfn.XLOOKUP(_xlfn.TEXTJOIN(" vs ",,C2985:D2985),Calendar!G:G,Calendar!B:B),IF(AND(B2985="Premier League",E2985="Highlights"),_xlfn.XLOOKUP(H2985,Calendar!O:O,Calendar!N:N,,-1),""))</f>
        <v/>
      </c>
    </row>
    <row r="2986" spans="34:34" hidden="1" x14ac:dyDescent="0.35">
      <c r="AH2986" s="16" t="str">
        <f>IF(AND(B2986="Premier League",E2986="Live"),_xlfn.XLOOKUP(_xlfn.TEXTJOIN(" vs ",,C2986:D2986),Calendar!G:G,Calendar!B:B),IF(AND(B2986="Premier League",E2986="Highlights"),_xlfn.XLOOKUP(H2986,Calendar!O:O,Calendar!N:N,,-1),""))</f>
        <v/>
      </c>
    </row>
    <row r="2987" spans="34:34" hidden="1" x14ac:dyDescent="0.35">
      <c r="AH2987" s="16" t="str">
        <f>IF(AND(B2987="Premier League",E2987="Live"),_xlfn.XLOOKUP(_xlfn.TEXTJOIN(" vs ",,C2987:D2987),Calendar!G:G,Calendar!B:B),IF(AND(B2987="Premier League",E2987="Highlights"),_xlfn.XLOOKUP(H2987,Calendar!O:O,Calendar!N:N,,-1),""))</f>
        <v/>
      </c>
    </row>
    <row r="2988" spans="34:34" hidden="1" x14ac:dyDescent="0.35">
      <c r="AH2988" s="16" t="str">
        <f>IF(AND(B2988="Premier League",E2988="Live"),_xlfn.XLOOKUP(_xlfn.TEXTJOIN(" vs ",,C2988:D2988),Calendar!G:G,Calendar!B:B),IF(AND(B2988="Premier League",E2988="Highlights"),_xlfn.XLOOKUP(H2988,Calendar!O:O,Calendar!N:N,,-1),""))</f>
        <v/>
      </c>
    </row>
    <row r="2989" spans="34:34" hidden="1" x14ac:dyDescent="0.35">
      <c r="AH2989" s="16" t="str">
        <f>IF(AND(B2989="Premier League",E2989="Live"),_xlfn.XLOOKUP(_xlfn.TEXTJOIN(" vs ",,C2989:D2989),Calendar!G:G,Calendar!B:B),IF(AND(B2989="Premier League",E2989="Highlights"),_xlfn.XLOOKUP(H2989,Calendar!O:O,Calendar!N:N,,-1),""))</f>
        <v/>
      </c>
    </row>
    <row r="2990" spans="34:34" hidden="1" x14ac:dyDescent="0.35">
      <c r="AH2990" s="16" t="str">
        <f>IF(AND(B2990="Premier League",E2990="Live"),_xlfn.XLOOKUP(_xlfn.TEXTJOIN(" vs ",,C2990:D2990),Calendar!G:G,Calendar!B:B),IF(AND(B2990="Premier League",E2990="Highlights"),_xlfn.XLOOKUP(H2990,Calendar!O:O,Calendar!N:N,,-1),""))</f>
        <v/>
      </c>
    </row>
    <row r="2991" spans="34:34" hidden="1" x14ac:dyDescent="0.35">
      <c r="AH2991" s="16" t="str">
        <f>IF(AND(B2991="Premier League",E2991="Live"),_xlfn.XLOOKUP(_xlfn.TEXTJOIN(" vs ",,C2991:D2991),Calendar!G:G,Calendar!B:B),IF(AND(B2991="Premier League",E2991="Highlights"),_xlfn.XLOOKUP(H2991,Calendar!O:O,Calendar!N:N,,-1),""))</f>
        <v/>
      </c>
    </row>
    <row r="2992" spans="34:34" hidden="1" x14ac:dyDescent="0.35">
      <c r="AH2992" s="16" t="str">
        <f>IF(AND(B2992="Premier League",E2992="Live"),_xlfn.XLOOKUP(_xlfn.TEXTJOIN(" vs ",,C2992:D2992),Calendar!G:G,Calendar!B:B),IF(AND(B2992="Premier League",E2992="Highlights"),_xlfn.XLOOKUP(H2992,Calendar!O:O,Calendar!N:N,,-1),""))</f>
        <v/>
      </c>
    </row>
    <row r="2993" spans="34:34" hidden="1" x14ac:dyDescent="0.35">
      <c r="AH2993" s="16" t="str">
        <f>IF(AND(B2993="Premier League",E2993="Live"),_xlfn.XLOOKUP(_xlfn.TEXTJOIN(" vs ",,C2993:D2993),Calendar!G:G,Calendar!B:B),IF(AND(B2993="Premier League",E2993="Highlights"),_xlfn.XLOOKUP(H2993,Calendar!O:O,Calendar!N:N,,-1),""))</f>
        <v/>
      </c>
    </row>
    <row r="2994" spans="34:34" hidden="1" x14ac:dyDescent="0.35">
      <c r="AH2994" s="16" t="str">
        <f>IF(AND(B2994="Premier League",E2994="Live"),_xlfn.XLOOKUP(_xlfn.TEXTJOIN(" vs ",,C2994:D2994),Calendar!G:G,Calendar!B:B),IF(AND(B2994="Premier League",E2994="Highlights"),_xlfn.XLOOKUP(H2994,Calendar!O:O,Calendar!N:N,,-1),""))</f>
        <v/>
      </c>
    </row>
    <row r="2995" spans="34:34" hidden="1" x14ac:dyDescent="0.35">
      <c r="AH2995" s="16" t="str">
        <f>IF(AND(B2995="Premier League",E2995="Live"),_xlfn.XLOOKUP(_xlfn.TEXTJOIN(" vs ",,C2995:D2995),Calendar!G:G,Calendar!B:B),IF(AND(B2995="Premier League",E2995="Highlights"),_xlfn.XLOOKUP(H2995,Calendar!O:O,Calendar!N:N,,-1),""))</f>
        <v/>
      </c>
    </row>
    <row r="2996" spans="34:34" hidden="1" x14ac:dyDescent="0.35">
      <c r="AH2996" s="16" t="str">
        <f>IF(AND(B2996="Premier League",E2996="Live"),_xlfn.XLOOKUP(_xlfn.TEXTJOIN(" vs ",,C2996:D2996),Calendar!G:G,Calendar!B:B),IF(AND(B2996="Premier League",E2996="Highlights"),_xlfn.XLOOKUP(H2996,Calendar!O:O,Calendar!N:N,,-1),""))</f>
        <v/>
      </c>
    </row>
    <row r="2997" spans="34:34" hidden="1" x14ac:dyDescent="0.35">
      <c r="AH2997" s="16" t="str">
        <f>IF(AND(B2997="Premier League",E2997="Live"),_xlfn.XLOOKUP(_xlfn.TEXTJOIN(" vs ",,C2997:D2997),Calendar!G:G,Calendar!B:B),IF(AND(B2997="Premier League",E2997="Highlights"),_xlfn.XLOOKUP(H2997,Calendar!O:O,Calendar!N:N,,-1),""))</f>
        <v/>
      </c>
    </row>
    <row r="2998" spans="34:34" hidden="1" x14ac:dyDescent="0.35">
      <c r="AH2998" s="16" t="str">
        <f>IF(AND(B2998="Premier League",E2998="Live"),_xlfn.XLOOKUP(_xlfn.TEXTJOIN(" vs ",,C2998:D2998),Calendar!G:G,Calendar!B:B),IF(AND(B2998="Premier League",E2998="Highlights"),_xlfn.XLOOKUP(H2998,Calendar!O:O,Calendar!N:N,,-1),""))</f>
        <v/>
      </c>
    </row>
    <row r="2999" spans="34:34" hidden="1" x14ac:dyDescent="0.35">
      <c r="AH2999" s="16" t="str">
        <f>IF(AND(B2999="Premier League",E2999="Live"),_xlfn.XLOOKUP(_xlfn.TEXTJOIN(" vs ",,C2999:D2999),Calendar!G:G,Calendar!B:B),IF(AND(B2999="Premier League",E2999="Highlights"),_xlfn.XLOOKUP(H2999,Calendar!O:O,Calendar!N:N,,-1),""))</f>
        <v/>
      </c>
    </row>
    <row r="3000" spans="34:34" hidden="1" x14ac:dyDescent="0.35">
      <c r="AH3000" s="16" t="str">
        <f>IF(AND(B3000="Premier League",E3000="Live"),_xlfn.XLOOKUP(_xlfn.TEXTJOIN(" vs ",,C3000:D3000),Calendar!G:G,Calendar!B:B),IF(AND(B3000="Premier League",E3000="Highlights"),_xlfn.XLOOKUP(H3000,Calendar!O:O,Calendar!N:N,,-1),""))</f>
        <v/>
      </c>
    </row>
    <row r="3001" spans="34:34" hidden="1" x14ac:dyDescent="0.35">
      <c r="AH3001" s="16" t="str">
        <f>IF(AND(B3001="Premier League",E3001="Live"),_xlfn.XLOOKUP(_xlfn.TEXTJOIN(" vs ",,C3001:D3001),Calendar!G:G,Calendar!B:B),IF(AND(B3001="Premier League",E3001="Highlights"),_xlfn.XLOOKUP(H3001,Calendar!O:O,Calendar!N:N,,-1),""))</f>
        <v/>
      </c>
    </row>
    <row r="3002" spans="34:34" hidden="1" x14ac:dyDescent="0.35">
      <c r="AH3002" s="16" t="str">
        <f>IF(AND(B3002="Premier League",E3002="Live"),_xlfn.XLOOKUP(_xlfn.TEXTJOIN(" vs ",,C3002:D3002),Calendar!G:G,Calendar!B:B),IF(AND(B3002="Premier League",E3002="Highlights"),_xlfn.XLOOKUP(H3002,Calendar!O:O,Calendar!N:N,,-1),""))</f>
        <v/>
      </c>
    </row>
    <row r="3003" spans="34:34" hidden="1" x14ac:dyDescent="0.35">
      <c r="AH3003" s="16" t="str">
        <f>IF(AND(B3003="Premier League",E3003="Live"),_xlfn.XLOOKUP(_xlfn.TEXTJOIN(" vs ",,C3003:D3003),Calendar!G:G,Calendar!B:B),IF(AND(B3003="Premier League",E3003="Highlights"),_xlfn.XLOOKUP(H3003,Calendar!O:O,Calendar!N:N,,-1),""))</f>
        <v/>
      </c>
    </row>
    <row r="3004" spans="34:34" hidden="1" x14ac:dyDescent="0.35">
      <c r="AH3004" s="16" t="str">
        <f>IF(AND(B3004="Premier League",E3004="Live"),_xlfn.XLOOKUP(_xlfn.TEXTJOIN(" vs ",,C3004:D3004),Calendar!G:G,Calendar!B:B),IF(AND(B3004="Premier League",E3004="Highlights"),_xlfn.XLOOKUP(H3004,Calendar!O:O,Calendar!N:N,,-1),""))</f>
        <v/>
      </c>
    </row>
    <row r="3005" spans="34:34" hidden="1" x14ac:dyDescent="0.35">
      <c r="AH3005" s="16" t="str">
        <f>IF(AND(B3005="Premier League",E3005="Live"),_xlfn.XLOOKUP(_xlfn.TEXTJOIN(" vs ",,C3005:D3005),Calendar!G:G,Calendar!B:B),IF(AND(B3005="Premier League",E3005="Highlights"),_xlfn.XLOOKUP(H3005,Calendar!O:O,Calendar!N:N,,-1),""))</f>
        <v/>
      </c>
    </row>
    <row r="3006" spans="34:34" hidden="1" x14ac:dyDescent="0.35">
      <c r="AH3006" s="16" t="str">
        <f>IF(AND(B3006="Premier League",E3006="Live"),_xlfn.XLOOKUP(_xlfn.TEXTJOIN(" vs ",,C3006:D3006),Calendar!G:G,Calendar!B:B),IF(AND(B3006="Premier League",E3006="Highlights"),_xlfn.XLOOKUP(H3006,Calendar!O:O,Calendar!N:N,,-1),""))</f>
        <v/>
      </c>
    </row>
    <row r="3007" spans="34:34" hidden="1" x14ac:dyDescent="0.35">
      <c r="AH3007" s="16" t="str">
        <f>IF(AND(B3007="Premier League",E3007="Live"),_xlfn.XLOOKUP(_xlfn.TEXTJOIN(" vs ",,C3007:D3007),Calendar!G:G,Calendar!B:B),IF(AND(B3007="Premier League",E3007="Highlights"),_xlfn.XLOOKUP(H3007,Calendar!O:O,Calendar!N:N,,-1),""))</f>
        <v/>
      </c>
    </row>
    <row r="3008" spans="34:34" hidden="1" x14ac:dyDescent="0.35">
      <c r="AH3008" s="16" t="str">
        <f>IF(AND(B3008="Premier League",E3008="Live"),_xlfn.XLOOKUP(_xlfn.TEXTJOIN(" vs ",,C3008:D3008),Calendar!G:G,Calendar!B:B),IF(AND(B3008="Premier League",E3008="Highlights"),_xlfn.XLOOKUP(H3008,Calendar!O:O,Calendar!N:N,,-1),""))</f>
        <v/>
      </c>
    </row>
    <row r="3009" spans="34:34" hidden="1" x14ac:dyDescent="0.35">
      <c r="AH3009" s="16" t="str">
        <f>IF(AND(B3009="Premier League",E3009="Live"),_xlfn.XLOOKUP(_xlfn.TEXTJOIN(" vs ",,C3009:D3009),Calendar!G:G,Calendar!B:B),IF(AND(B3009="Premier League",E3009="Highlights"),_xlfn.XLOOKUP(H3009,Calendar!O:O,Calendar!N:N,,-1),""))</f>
        <v/>
      </c>
    </row>
    <row r="3010" spans="34:34" hidden="1" x14ac:dyDescent="0.35">
      <c r="AH3010" s="16" t="str">
        <f>IF(AND(B3010="Premier League",E3010="Live"),_xlfn.XLOOKUP(_xlfn.TEXTJOIN(" vs ",,C3010:D3010),Calendar!G:G,Calendar!B:B),IF(AND(B3010="Premier League",E3010="Highlights"),_xlfn.XLOOKUP(H3010,Calendar!O:O,Calendar!N:N,,-1),""))</f>
        <v/>
      </c>
    </row>
    <row r="3011" spans="34:34" hidden="1" x14ac:dyDescent="0.35">
      <c r="AH3011" s="16" t="str">
        <f>IF(AND(B3011="Premier League",E3011="Live"),_xlfn.XLOOKUP(_xlfn.TEXTJOIN(" vs ",,C3011:D3011),Calendar!G:G,Calendar!B:B),IF(AND(B3011="Premier League",E3011="Highlights"),_xlfn.XLOOKUP(H3011,Calendar!O:O,Calendar!N:N,,-1),""))</f>
        <v/>
      </c>
    </row>
    <row r="3012" spans="34:34" hidden="1" x14ac:dyDescent="0.35">
      <c r="AH3012" s="16" t="str">
        <f>IF(AND(B3012="Premier League",E3012="Live"),_xlfn.XLOOKUP(_xlfn.TEXTJOIN(" vs ",,C3012:D3012),Calendar!G:G,Calendar!B:B),IF(AND(B3012="Premier League",E3012="Highlights"),_xlfn.XLOOKUP(H3012,Calendar!O:O,Calendar!N:N,,-1),""))</f>
        <v/>
      </c>
    </row>
    <row r="3013" spans="34:34" hidden="1" x14ac:dyDescent="0.35">
      <c r="AH3013" s="16" t="str">
        <f>IF(AND(B3013="Premier League",E3013="Live"),_xlfn.XLOOKUP(_xlfn.TEXTJOIN(" vs ",,C3013:D3013),Calendar!G:G,Calendar!B:B),IF(AND(B3013="Premier League",E3013="Highlights"),_xlfn.XLOOKUP(H3013,Calendar!O:O,Calendar!N:N,,-1),""))</f>
        <v/>
      </c>
    </row>
    <row r="3014" spans="34:34" hidden="1" x14ac:dyDescent="0.35">
      <c r="AH3014" s="16" t="str">
        <f>IF(AND(B3014="Premier League",E3014="Live"),_xlfn.XLOOKUP(_xlfn.TEXTJOIN(" vs ",,C3014:D3014),Calendar!G:G,Calendar!B:B),IF(AND(B3014="Premier League",E3014="Highlights"),_xlfn.XLOOKUP(H3014,Calendar!O:O,Calendar!N:N,,-1),""))</f>
        <v/>
      </c>
    </row>
    <row r="3015" spans="34:34" hidden="1" x14ac:dyDescent="0.35">
      <c r="AH3015" s="16" t="str">
        <f>IF(AND(B3015="Premier League",E3015="Live"),_xlfn.XLOOKUP(_xlfn.TEXTJOIN(" vs ",,C3015:D3015),Calendar!G:G,Calendar!B:B),IF(AND(B3015="Premier League",E3015="Highlights"),_xlfn.XLOOKUP(H3015,Calendar!O:O,Calendar!N:N,,-1),""))</f>
        <v/>
      </c>
    </row>
    <row r="3016" spans="34:34" hidden="1" x14ac:dyDescent="0.35">
      <c r="AH3016" s="16" t="str">
        <f>IF(AND(B3016="Premier League",E3016="Live"),_xlfn.XLOOKUP(_xlfn.TEXTJOIN(" vs ",,C3016:D3016),Calendar!G:G,Calendar!B:B),IF(AND(B3016="Premier League",E3016="Highlights"),_xlfn.XLOOKUP(H3016,Calendar!O:O,Calendar!N:N,,-1),""))</f>
        <v/>
      </c>
    </row>
    <row r="3017" spans="34:34" hidden="1" x14ac:dyDescent="0.35">
      <c r="AH3017" s="16" t="str">
        <f>IF(AND(B3017="Premier League",E3017="Live"),_xlfn.XLOOKUP(_xlfn.TEXTJOIN(" vs ",,C3017:D3017),Calendar!G:G,Calendar!B:B),IF(AND(B3017="Premier League",E3017="Highlights"),_xlfn.XLOOKUP(H3017,Calendar!O:O,Calendar!N:N,,-1),""))</f>
        <v/>
      </c>
    </row>
    <row r="3018" spans="34:34" hidden="1" x14ac:dyDescent="0.35">
      <c r="AH3018" s="16" t="str">
        <f>IF(AND(B3018="Premier League",E3018="Live"),_xlfn.XLOOKUP(_xlfn.TEXTJOIN(" vs ",,C3018:D3018),Calendar!G:G,Calendar!B:B),IF(AND(B3018="Premier League",E3018="Highlights"),_xlfn.XLOOKUP(H3018,Calendar!O:O,Calendar!N:N,,-1),""))</f>
        <v/>
      </c>
    </row>
    <row r="3019" spans="34:34" hidden="1" x14ac:dyDescent="0.35">
      <c r="AH3019" s="16" t="str">
        <f>IF(AND(B3019="Premier League",E3019="Live"),_xlfn.XLOOKUP(_xlfn.TEXTJOIN(" vs ",,C3019:D3019),Calendar!G:G,Calendar!B:B),IF(AND(B3019="Premier League",E3019="Highlights"),_xlfn.XLOOKUP(H3019,Calendar!O:O,Calendar!N:N,,-1),""))</f>
        <v/>
      </c>
    </row>
    <row r="3020" spans="34:34" hidden="1" x14ac:dyDescent="0.35">
      <c r="AH3020" s="16" t="str">
        <f>IF(AND(B3020="Premier League",E3020="Live"),_xlfn.XLOOKUP(_xlfn.TEXTJOIN(" vs ",,C3020:D3020),Calendar!G:G,Calendar!B:B),IF(AND(B3020="Premier League",E3020="Highlights"),_xlfn.XLOOKUP(H3020,Calendar!O:O,Calendar!N:N,,-1),""))</f>
        <v/>
      </c>
    </row>
    <row r="3021" spans="34:34" hidden="1" x14ac:dyDescent="0.35">
      <c r="AH3021" s="16" t="str">
        <f>IF(AND(B3021="Premier League",E3021="Live"),_xlfn.XLOOKUP(_xlfn.TEXTJOIN(" vs ",,C3021:D3021),Calendar!G:G,Calendar!B:B),IF(AND(B3021="Premier League",E3021="Highlights"),_xlfn.XLOOKUP(H3021,Calendar!O:O,Calendar!N:N,,-1),""))</f>
        <v/>
      </c>
    </row>
    <row r="3022" spans="34:34" hidden="1" x14ac:dyDescent="0.35">
      <c r="AH3022" s="16" t="str">
        <f>IF(AND(B3022="Premier League",E3022="Live"),_xlfn.XLOOKUP(_xlfn.TEXTJOIN(" vs ",,C3022:D3022),Calendar!G:G,Calendar!B:B),IF(AND(B3022="Premier League",E3022="Highlights"),_xlfn.XLOOKUP(H3022,Calendar!O:O,Calendar!N:N,,-1),""))</f>
        <v/>
      </c>
    </row>
    <row r="3023" spans="34:34" hidden="1" x14ac:dyDescent="0.35">
      <c r="AH3023" s="16" t="str">
        <f>IF(AND(B3023="Premier League",E3023="Live"),_xlfn.XLOOKUP(_xlfn.TEXTJOIN(" vs ",,C3023:D3023),Calendar!G:G,Calendar!B:B),IF(AND(B3023="Premier League",E3023="Highlights"),_xlfn.XLOOKUP(H3023,Calendar!O:O,Calendar!N:N,,-1),""))</f>
        <v/>
      </c>
    </row>
    <row r="3024" spans="34:34" hidden="1" x14ac:dyDescent="0.35">
      <c r="AH3024" s="16" t="str">
        <f>IF(AND(B3024="Premier League",E3024="Live"),_xlfn.XLOOKUP(_xlfn.TEXTJOIN(" vs ",,C3024:D3024),Calendar!G:G,Calendar!B:B),IF(AND(B3024="Premier League",E3024="Highlights"),_xlfn.XLOOKUP(H3024,Calendar!O:O,Calendar!N:N,,-1),""))</f>
        <v/>
      </c>
    </row>
    <row r="3025" spans="34:34" hidden="1" x14ac:dyDescent="0.35">
      <c r="AH3025" s="16" t="str">
        <f>IF(AND(B3025="Premier League",E3025="Live"),_xlfn.XLOOKUP(_xlfn.TEXTJOIN(" vs ",,C3025:D3025),Calendar!G:G,Calendar!B:B),IF(AND(B3025="Premier League",E3025="Highlights"),_xlfn.XLOOKUP(H3025,Calendar!O:O,Calendar!N:N,,-1),""))</f>
        <v/>
      </c>
    </row>
    <row r="3026" spans="34:34" hidden="1" x14ac:dyDescent="0.35">
      <c r="AH3026" s="16" t="str">
        <f>IF(AND(B3026="Premier League",E3026="Live"),_xlfn.XLOOKUP(_xlfn.TEXTJOIN(" vs ",,C3026:D3026),Calendar!G:G,Calendar!B:B),IF(AND(B3026="Premier League",E3026="Highlights"),_xlfn.XLOOKUP(H3026,Calendar!O:O,Calendar!N:N,,-1),""))</f>
        <v/>
      </c>
    </row>
    <row r="3027" spans="34:34" hidden="1" x14ac:dyDescent="0.35">
      <c r="AH3027" s="16" t="str">
        <f>IF(AND(B3027="Premier League",E3027="Live"),_xlfn.XLOOKUP(_xlfn.TEXTJOIN(" vs ",,C3027:D3027),Calendar!G:G,Calendar!B:B),IF(AND(B3027="Premier League",E3027="Highlights"),_xlfn.XLOOKUP(H3027,Calendar!O:O,Calendar!N:N,,-1),""))</f>
        <v/>
      </c>
    </row>
    <row r="3028" spans="34:34" hidden="1" x14ac:dyDescent="0.35">
      <c r="AH3028" s="16" t="str">
        <f>IF(AND(B3028="Premier League",E3028="Live"),_xlfn.XLOOKUP(_xlfn.TEXTJOIN(" vs ",,C3028:D3028),Calendar!G:G,Calendar!B:B),IF(AND(B3028="Premier League",E3028="Highlights"),_xlfn.XLOOKUP(H3028,Calendar!O:O,Calendar!N:N,,-1),""))</f>
        <v/>
      </c>
    </row>
    <row r="3029" spans="34:34" hidden="1" x14ac:dyDescent="0.35">
      <c r="AH3029" s="16" t="str">
        <f>IF(AND(B3029="Premier League",E3029="Live"),_xlfn.XLOOKUP(_xlfn.TEXTJOIN(" vs ",,C3029:D3029),Calendar!G:G,Calendar!B:B),IF(AND(B3029="Premier League",E3029="Highlights"),_xlfn.XLOOKUP(H3029,Calendar!O:O,Calendar!N:N,,-1),""))</f>
        <v/>
      </c>
    </row>
    <row r="3030" spans="34:34" hidden="1" x14ac:dyDescent="0.35">
      <c r="AH3030" s="16" t="str">
        <f>IF(AND(B3030="Premier League",E3030="Live"),_xlfn.XLOOKUP(_xlfn.TEXTJOIN(" vs ",,C3030:D3030),Calendar!G:G,Calendar!B:B),IF(AND(B3030="Premier League",E3030="Highlights"),_xlfn.XLOOKUP(H3030,Calendar!O:O,Calendar!N:N,,-1),""))</f>
        <v/>
      </c>
    </row>
    <row r="3031" spans="34:34" hidden="1" x14ac:dyDescent="0.35">
      <c r="AH3031" s="16" t="str">
        <f>IF(AND(B3031="Premier League",E3031="Live"),_xlfn.XLOOKUP(_xlfn.TEXTJOIN(" vs ",,C3031:D3031),Calendar!G:G,Calendar!B:B),IF(AND(B3031="Premier League",E3031="Highlights"),_xlfn.XLOOKUP(H3031,Calendar!O:O,Calendar!N:N,,-1),""))</f>
        <v/>
      </c>
    </row>
    <row r="3032" spans="34:34" hidden="1" x14ac:dyDescent="0.35">
      <c r="AH3032" s="16" t="str">
        <f>IF(AND(B3032="Premier League",E3032="Live"),_xlfn.XLOOKUP(_xlfn.TEXTJOIN(" vs ",,C3032:D3032),Calendar!G:G,Calendar!B:B),IF(AND(B3032="Premier League",E3032="Highlights"),_xlfn.XLOOKUP(H3032,Calendar!O:O,Calendar!N:N,,-1),""))</f>
        <v/>
      </c>
    </row>
    <row r="3033" spans="34:34" hidden="1" x14ac:dyDescent="0.35">
      <c r="AH3033" s="16" t="str">
        <f>IF(AND(B3033="Premier League",E3033="Live"),_xlfn.XLOOKUP(_xlfn.TEXTJOIN(" vs ",,C3033:D3033),Calendar!G:G,Calendar!B:B),IF(AND(B3033="Premier League",E3033="Highlights"),_xlfn.XLOOKUP(H3033,Calendar!O:O,Calendar!N:N,,-1),""))</f>
        <v/>
      </c>
    </row>
    <row r="3034" spans="34:34" hidden="1" x14ac:dyDescent="0.35">
      <c r="AH3034" s="16" t="str">
        <f>IF(AND(B3034="Premier League",E3034="Live"),_xlfn.XLOOKUP(_xlfn.TEXTJOIN(" vs ",,C3034:D3034),Calendar!G:G,Calendar!B:B),IF(AND(B3034="Premier League",E3034="Highlights"),_xlfn.XLOOKUP(H3034,Calendar!O:O,Calendar!N:N,,-1),""))</f>
        <v/>
      </c>
    </row>
    <row r="3035" spans="34:34" hidden="1" x14ac:dyDescent="0.35">
      <c r="AH3035" s="16" t="str">
        <f>IF(AND(B3035="Premier League",E3035="Live"),_xlfn.XLOOKUP(_xlfn.TEXTJOIN(" vs ",,C3035:D3035),Calendar!G:G,Calendar!B:B),IF(AND(B3035="Premier League",E3035="Highlights"),_xlfn.XLOOKUP(H3035,Calendar!O:O,Calendar!N:N,,-1),""))</f>
        <v/>
      </c>
    </row>
    <row r="3036" spans="34:34" hidden="1" x14ac:dyDescent="0.35">
      <c r="AH3036" s="16" t="str">
        <f>IF(AND(B3036="Premier League",E3036="Live"),_xlfn.XLOOKUP(_xlfn.TEXTJOIN(" vs ",,C3036:D3036),Calendar!G:G,Calendar!B:B),IF(AND(B3036="Premier League",E3036="Highlights"),_xlfn.XLOOKUP(H3036,Calendar!O:O,Calendar!N:N,,-1),""))</f>
        <v/>
      </c>
    </row>
    <row r="3037" spans="34:34" hidden="1" x14ac:dyDescent="0.35">
      <c r="AH3037" s="16" t="str">
        <f>IF(AND(B3037="Premier League",E3037="Live"),_xlfn.XLOOKUP(_xlfn.TEXTJOIN(" vs ",,C3037:D3037),Calendar!G:G,Calendar!B:B),IF(AND(B3037="Premier League",E3037="Highlights"),_xlfn.XLOOKUP(H3037,Calendar!O:O,Calendar!N:N,,-1),""))</f>
        <v/>
      </c>
    </row>
    <row r="3038" spans="34:34" hidden="1" x14ac:dyDescent="0.35">
      <c r="AH3038" s="16" t="str">
        <f>IF(AND(B3038="Premier League",E3038="Live"),_xlfn.XLOOKUP(_xlfn.TEXTJOIN(" vs ",,C3038:D3038),Calendar!G:G,Calendar!B:B),IF(AND(B3038="Premier League",E3038="Highlights"),_xlfn.XLOOKUP(H3038,Calendar!O:O,Calendar!N:N,,-1),""))</f>
        <v/>
      </c>
    </row>
    <row r="3039" spans="34:34" hidden="1" x14ac:dyDescent="0.35">
      <c r="AH3039" s="16" t="str">
        <f>IF(AND(B3039="Premier League",E3039="Live"),_xlfn.XLOOKUP(_xlfn.TEXTJOIN(" vs ",,C3039:D3039),Calendar!G:G,Calendar!B:B),IF(AND(B3039="Premier League",E3039="Highlights"),_xlfn.XLOOKUP(H3039,Calendar!O:O,Calendar!N:N,,-1),""))</f>
        <v/>
      </c>
    </row>
    <row r="3040" spans="34:34" hidden="1" x14ac:dyDescent="0.35">
      <c r="AH3040" s="16" t="str">
        <f>IF(AND(B3040="Premier League",E3040="Live"),_xlfn.XLOOKUP(_xlfn.TEXTJOIN(" vs ",,C3040:D3040),Calendar!G:G,Calendar!B:B),IF(AND(B3040="Premier League",E3040="Highlights"),_xlfn.XLOOKUP(H3040,Calendar!O:O,Calendar!N:N,,-1),""))</f>
        <v/>
      </c>
    </row>
    <row r="3041" spans="34:34" hidden="1" x14ac:dyDescent="0.35">
      <c r="AH3041" s="16" t="str">
        <f>IF(AND(B3041="Premier League",E3041="Live"),_xlfn.XLOOKUP(_xlfn.TEXTJOIN(" vs ",,C3041:D3041),Calendar!G:G,Calendar!B:B),IF(AND(B3041="Premier League",E3041="Highlights"),_xlfn.XLOOKUP(H3041,Calendar!O:O,Calendar!N:N,,-1),""))</f>
        <v/>
      </c>
    </row>
    <row r="3042" spans="34:34" hidden="1" x14ac:dyDescent="0.35">
      <c r="AH3042" s="16" t="str">
        <f>IF(AND(B3042="Premier League",E3042="Live"),_xlfn.XLOOKUP(_xlfn.TEXTJOIN(" vs ",,C3042:D3042),Calendar!G:G,Calendar!B:B),IF(AND(B3042="Premier League",E3042="Highlights"),_xlfn.XLOOKUP(H3042,Calendar!O:O,Calendar!N:N,,-1),""))</f>
        <v/>
      </c>
    </row>
    <row r="3043" spans="34:34" hidden="1" x14ac:dyDescent="0.35">
      <c r="AH3043" s="16" t="str">
        <f>IF(AND(B3043="Premier League",E3043="Live"),_xlfn.XLOOKUP(_xlfn.TEXTJOIN(" vs ",,C3043:D3043),Calendar!G:G,Calendar!B:B),IF(AND(B3043="Premier League",E3043="Highlights"),_xlfn.XLOOKUP(H3043,Calendar!O:O,Calendar!N:N,,-1),""))</f>
        <v/>
      </c>
    </row>
    <row r="3044" spans="34:34" hidden="1" x14ac:dyDescent="0.35">
      <c r="AH3044" s="16" t="str">
        <f>IF(AND(B3044="Premier League",E3044="Live"),_xlfn.XLOOKUP(_xlfn.TEXTJOIN(" vs ",,C3044:D3044),Calendar!G:G,Calendar!B:B),IF(AND(B3044="Premier League",E3044="Highlights"),_xlfn.XLOOKUP(H3044,Calendar!O:O,Calendar!N:N,,-1),""))</f>
        <v/>
      </c>
    </row>
    <row r="3045" spans="34:34" hidden="1" x14ac:dyDescent="0.35">
      <c r="AH3045" s="16" t="str">
        <f>IF(AND(B3045="Premier League",E3045="Live"),_xlfn.XLOOKUP(_xlfn.TEXTJOIN(" vs ",,C3045:D3045),Calendar!G:G,Calendar!B:B),IF(AND(B3045="Premier League",E3045="Highlights"),_xlfn.XLOOKUP(H3045,Calendar!O:O,Calendar!N:N,,-1),""))</f>
        <v/>
      </c>
    </row>
    <row r="3046" spans="34:34" hidden="1" x14ac:dyDescent="0.35">
      <c r="AH3046" s="16" t="str">
        <f>IF(AND(B3046="Premier League",E3046="Live"),_xlfn.XLOOKUP(_xlfn.TEXTJOIN(" vs ",,C3046:D3046),Calendar!G:G,Calendar!B:B),IF(AND(B3046="Premier League",E3046="Highlights"),_xlfn.XLOOKUP(H3046,Calendar!O:O,Calendar!N:N,,-1),""))</f>
        <v/>
      </c>
    </row>
    <row r="3047" spans="34:34" hidden="1" x14ac:dyDescent="0.35">
      <c r="AH3047" s="16" t="str">
        <f>IF(AND(B3047="Premier League",E3047="Live"),_xlfn.XLOOKUP(_xlfn.TEXTJOIN(" vs ",,C3047:D3047),Calendar!G:G,Calendar!B:B),IF(AND(B3047="Premier League",E3047="Highlights"),_xlfn.XLOOKUP(H3047,Calendar!O:O,Calendar!N:N,,-1),""))</f>
        <v/>
      </c>
    </row>
    <row r="3048" spans="34:34" hidden="1" x14ac:dyDescent="0.35">
      <c r="AH3048" s="16" t="str">
        <f>IF(AND(B3048="Premier League",E3048="Live"),_xlfn.XLOOKUP(_xlfn.TEXTJOIN(" vs ",,C3048:D3048),Calendar!G:G,Calendar!B:B),IF(AND(B3048="Premier League",E3048="Highlights"),_xlfn.XLOOKUP(H3048,Calendar!O:O,Calendar!N:N,,-1),""))</f>
        <v/>
      </c>
    </row>
    <row r="3049" spans="34:34" hidden="1" x14ac:dyDescent="0.35">
      <c r="AH3049" s="16" t="str">
        <f>IF(AND(B3049="Premier League",E3049="Live"),_xlfn.XLOOKUP(_xlfn.TEXTJOIN(" vs ",,C3049:D3049),Calendar!G:G,Calendar!B:B),IF(AND(B3049="Premier League",E3049="Highlights"),_xlfn.XLOOKUP(H3049,Calendar!O:O,Calendar!N:N,,-1),""))</f>
        <v/>
      </c>
    </row>
    <row r="3050" spans="34:34" hidden="1" x14ac:dyDescent="0.35">
      <c r="AH3050" s="16" t="str">
        <f>IF(AND(B3050="Premier League",E3050="Live"),_xlfn.XLOOKUP(_xlfn.TEXTJOIN(" vs ",,C3050:D3050),Calendar!G:G,Calendar!B:B),IF(AND(B3050="Premier League",E3050="Highlights"),_xlfn.XLOOKUP(H3050,Calendar!O:O,Calendar!N:N,,-1),""))</f>
        <v/>
      </c>
    </row>
    <row r="3051" spans="34:34" hidden="1" x14ac:dyDescent="0.35">
      <c r="AH3051" s="16" t="str">
        <f>IF(AND(B3051="Premier League",E3051="Live"),_xlfn.XLOOKUP(_xlfn.TEXTJOIN(" vs ",,C3051:D3051),Calendar!G:G,Calendar!B:B),IF(AND(B3051="Premier League",E3051="Highlights"),_xlfn.XLOOKUP(H3051,Calendar!O:O,Calendar!N:N,,-1),""))</f>
        <v/>
      </c>
    </row>
    <row r="3052" spans="34:34" hidden="1" x14ac:dyDescent="0.35">
      <c r="AH3052" s="16" t="str">
        <f>IF(AND(B3052="Premier League",E3052="Live"),_xlfn.XLOOKUP(_xlfn.TEXTJOIN(" vs ",,C3052:D3052),Calendar!G:G,Calendar!B:B),IF(AND(B3052="Premier League",E3052="Highlights"),_xlfn.XLOOKUP(H3052,Calendar!O:O,Calendar!N:N,,-1),""))</f>
        <v/>
      </c>
    </row>
    <row r="3053" spans="34:34" hidden="1" x14ac:dyDescent="0.35">
      <c r="AH3053" s="16" t="str">
        <f>IF(AND(B3053="Premier League",E3053="Live"),_xlfn.XLOOKUP(_xlfn.TEXTJOIN(" vs ",,C3053:D3053),Calendar!G:G,Calendar!B:B),IF(AND(B3053="Premier League",E3053="Highlights"),_xlfn.XLOOKUP(H3053,Calendar!O:O,Calendar!N:N,,-1),""))</f>
        <v/>
      </c>
    </row>
    <row r="3054" spans="34:34" hidden="1" x14ac:dyDescent="0.35">
      <c r="AH3054" s="16" t="str">
        <f>IF(AND(B3054="Premier League",E3054="Live"),_xlfn.XLOOKUP(_xlfn.TEXTJOIN(" vs ",,C3054:D3054),Calendar!G:G,Calendar!B:B),IF(AND(B3054="Premier League",E3054="Highlights"),_xlfn.XLOOKUP(H3054,Calendar!O:O,Calendar!N:N,,-1),""))</f>
        <v/>
      </c>
    </row>
    <row r="3055" spans="34:34" hidden="1" x14ac:dyDescent="0.35">
      <c r="AH3055" s="16" t="str">
        <f>IF(AND(B3055="Premier League",E3055="Live"),_xlfn.XLOOKUP(_xlfn.TEXTJOIN(" vs ",,C3055:D3055),Calendar!G:G,Calendar!B:B),IF(AND(B3055="Premier League",E3055="Highlights"),_xlfn.XLOOKUP(H3055,Calendar!O:O,Calendar!N:N,,-1),""))</f>
        <v/>
      </c>
    </row>
    <row r="3056" spans="34:34" hidden="1" x14ac:dyDescent="0.35">
      <c r="AH3056" s="16" t="str">
        <f>IF(AND(B3056="Premier League",E3056="Live"),_xlfn.XLOOKUP(_xlfn.TEXTJOIN(" vs ",,C3056:D3056),Calendar!G:G,Calendar!B:B),IF(AND(B3056="Premier League",E3056="Highlights"),_xlfn.XLOOKUP(H3056,Calendar!O:O,Calendar!N:N,,-1),""))</f>
        <v/>
      </c>
    </row>
    <row r="3057" spans="34:34" hidden="1" x14ac:dyDescent="0.35">
      <c r="AH3057" s="16" t="str">
        <f>IF(AND(B3057="Premier League",E3057="Live"),_xlfn.XLOOKUP(_xlfn.TEXTJOIN(" vs ",,C3057:D3057),Calendar!G:G,Calendar!B:B),IF(AND(B3057="Premier League",E3057="Highlights"),_xlfn.XLOOKUP(H3057,Calendar!O:O,Calendar!N:N,,-1),""))</f>
        <v/>
      </c>
    </row>
    <row r="3058" spans="34:34" hidden="1" x14ac:dyDescent="0.35">
      <c r="AH3058" s="16" t="str">
        <f>IF(AND(B3058="Premier League",E3058="Live"),_xlfn.XLOOKUP(_xlfn.TEXTJOIN(" vs ",,C3058:D3058),Calendar!G:G,Calendar!B:B),IF(AND(B3058="Premier League",E3058="Highlights"),_xlfn.XLOOKUP(H3058,Calendar!O:O,Calendar!N:N,,-1),""))</f>
        <v/>
      </c>
    </row>
    <row r="3059" spans="34:34" hidden="1" x14ac:dyDescent="0.35">
      <c r="AH3059" s="16" t="str">
        <f>IF(AND(B3059="Premier League",E3059="Live"),_xlfn.XLOOKUP(_xlfn.TEXTJOIN(" vs ",,C3059:D3059),Calendar!G:G,Calendar!B:B),IF(AND(B3059="Premier League",E3059="Highlights"),_xlfn.XLOOKUP(H3059,Calendar!O:O,Calendar!N:N,,-1),""))</f>
        <v/>
      </c>
    </row>
    <row r="3060" spans="34:34" hidden="1" x14ac:dyDescent="0.35">
      <c r="AH3060" s="16" t="str">
        <f>IF(AND(B3060="Premier League",E3060="Live"),_xlfn.XLOOKUP(_xlfn.TEXTJOIN(" vs ",,C3060:D3060),Calendar!G:G,Calendar!B:B),IF(AND(B3060="Premier League",E3060="Highlights"),_xlfn.XLOOKUP(H3060,Calendar!O:O,Calendar!N:N,,-1),""))</f>
        <v/>
      </c>
    </row>
    <row r="3061" spans="34:34" hidden="1" x14ac:dyDescent="0.35">
      <c r="AH3061" s="16" t="str">
        <f>IF(AND(B3061="Premier League",E3061="Live"),_xlfn.XLOOKUP(_xlfn.TEXTJOIN(" vs ",,C3061:D3061),Calendar!G:G,Calendar!B:B),IF(AND(B3061="Premier League",E3061="Highlights"),_xlfn.XLOOKUP(H3061,Calendar!O:O,Calendar!N:N,,-1),""))</f>
        <v/>
      </c>
    </row>
    <row r="3062" spans="34:34" hidden="1" x14ac:dyDescent="0.35">
      <c r="AH3062" s="16" t="str">
        <f>IF(AND(B3062="Premier League",E3062="Live"),_xlfn.XLOOKUP(_xlfn.TEXTJOIN(" vs ",,C3062:D3062),Calendar!G:G,Calendar!B:B),IF(AND(B3062="Premier League",E3062="Highlights"),_xlfn.XLOOKUP(H3062,Calendar!O:O,Calendar!N:N,,-1),""))</f>
        <v/>
      </c>
    </row>
    <row r="3063" spans="34:34" hidden="1" x14ac:dyDescent="0.35">
      <c r="AH3063" s="16" t="str">
        <f>IF(AND(B3063="Premier League",E3063="Live"),_xlfn.XLOOKUP(_xlfn.TEXTJOIN(" vs ",,C3063:D3063),Calendar!G:G,Calendar!B:B),IF(AND(B3063="Premier League",E3063="Highlights"),_xlfn.XLOOKUP(H3063,Calendar!O:O,Calendar!N:N,,-1),""))</f>
        <v/>
      </c>
    </row>
    <row r="3064" spans="34:34" hidden="1" x14ac:dyDescent="0.35">
      <c r="AH3064" s="16" t="str">
        <f>IF(AND(B3064="Premier League",E3064="Live"),_xlfn.XLOOKUP(_xlfn.TEXTJOIN(" vs ",,C3064:D3064),Calendar!G:G,Calendar!B:B),IF(AND(B3064="Premier League",E3064="Highlights"),_xlfn.XLOOKUP(H3064,Calendar!O:O,Calendar!N:N,,-1),""))</f>
        <v/>
      </c>
    </row>
    <row r="3065" spans="34:34" hidden="1" x14ac:dyDescent="0.35">
      <c r="AH3065" s="16" t="str">
        <f>IF(AND(B3065="Premier League",E3065="Live"),_xlfn.XLOOKUP(_xlfn.TEXTJOIN(" vs ",,C3065:D3065),Calendar!G:G,Calendar!B:B),IF(AND(B3065="Premier League",E3065="Highlights"),_xlfn.XLOOKUP(H3065,Calendar!O:O,Calendar!N:N,,-1),""))</f>
        <v/>
      </c>
    </row>
    <row r="3066" spans="34:34" hidden="1" x14ac:dyDescent="0.35">
      <c r="AH3066" s="16" t="str">
        <f>IF(AND(B3066="Premier League",E3066="Live"),_xlfn.XLOOKUP(_xlfn.TEXTJOIN(" vs ",,C3066:D3066),Calendar!G:G,Calendar!B:B),IF(AND(B3066="Premier League",E3066="Highlights"),_xlfn.XLOOKUP(H3066,Calendar!O:O,Calendar!N:N,,-1),""))</f>
        <v/>
      </c>
    </row>
    <row r="3067" spans="34:34" hidden="1" x14ac:dyDescent="0.35">
      <c r="AH3067" s="16" t="str">
        <f>IF(AND(B3067="Premier League",E3067="Live"),_xlfn.XLOOKUP(_xlfn.TEXTJOIN(" vs ",,C3067:D3067),Calendar!G:G,Calendar!B:B),IF(AND(B3067="Premier League",E3067="Highlights"),_xlfn.XLOOKUP(H3067,Calendar!O:O,Calendar!N:N,,-1),""))</f>
        <v/>
      </c>
    </row>
    <row r="3068" spans="34:34" hidden="1" x14ac:dyDescent="0.35">
      <c r="AH3068" s="16" t="str">
        <f>IF(AND(B3068="Premier League",E3068="Live"),_xlfn.XLOOKUP(_xlfn.TEXTJOIN(" vs ",,C3068:D3068),Calendar!G:G,Calendar!B:B),IF(AND(B3068="Premier League",E3068="Highlights"),_xlfn.XLOOKUP(H3068,Calendar!O:O,Calendar!N:N,,-1),""))</f>
        <v/>
      </c>
    </row>
    <row r="3069" spans="34:34" hidden="1" x14ac:dyDescent="0.35">
      <c r="AH3069" s="16" t="str">
        <f>IF(AND(B3069="Premier League",E3069="Live"),_xlfn.XLOOKUP(_xlfn.TEXTJOIN(" vs ",,C3069:D3069),Calendar!G:G,Calendar!B:B),IF(AND(B3069="Premier League",E3069="Highlights"),_xlfn.XLOOKUP(H3069,Calendar!O:O,Calendar!N:N,,-1),""))</f>
        <v/>
      </c>
    </row>
    <row r="3070" spans="34:34" hidden="1" x14ac:dyDescent="0.35">
      <c r="AH3070" s="16" t="str">
        <f>IF(AND(B3070="Premier League",E3070="Live"),_xlfn.XLOOKUP(_xlfn.TEXTJOIN(" vs ",,C3070:D3070),Calendar!G:G,Calendar!B:B),IF(AND(B3070="Premier League",E3070="Highlights"),_xlfn.XLOOKUP(H3070,Calendar!O:O,Calendar!N:N,,-1),""))</f>
        <v/>
      </c>
    </row>
    <row r="3071" spans="34:34" hidden="1" x14ac:dyDescent="0.35">
      <c r="AH3071" s="16" t="str">
        <f>IF(AND(B3071="Premier League",E3071="Live"),_xlfn.XLOOKUP(_xlfn.TEXTJOIN(" vs ",,C3071:D3071),Calendar!G:G,Calendar!B:B),IF(AND(B3071="Premier League",E3071="Highlights"),_xlfn.XLOOKUP(H3071,Calendar!O:O,Calendar!N:N,,-1),""))</f>
        <v/>
      </c>
    </row>
    <row r="3072" spans="34:34" hidden="1" x14ac:dyDescent="0.35">
      <c r="AH3072" s="16" t="str">
        <f>IF(AND(B3072="Premier League",E3072="Live"),_xlfn.XLOOKUP(_xlfn.TEXTJOIN(" vs ",,C3072:D3072),Calendar!G:G,Calendar!B:B),IF(AND(B3072="Premier League",E3072="Highlights"),_xlfn.XLOOKUP(H3072,Calendar!O:O,Calendar!N:N,,-1),""))</f>
        <v/>
      </c>
    </row>
    <row r="3073" spans="34:34" hidden="1" x14ac:dyDescent="0.35">
      <c r="AH3073" s="16" t="str">
        <f>IF(AND(B3073="Premier League",E3073="Live"),_xlfn.XLOOKUP(_xlfn.TEXTJOIN(" vs ",,C3073:D3073),Calendar!G:G,Calendar!B:B),IF(AND(B3073="Premier League",E3073="Highlights"),_xlfn.XLOOKUP(H3073,Calendar!O:O,Calendar!N:N,,-1),""))</f>
        <v/>
      </c>
    </row>
    <row r="3074" spans="34:34" hidden="1" x14ac:dyDescent="0.35">
      <c r="AH3074" s="16" t="str">
        <f>IF(AND(B3074="Premier League",E3074="Live"),_xlfn.XLOOKUP(_xlfn.TEXTJOIN(" vs ",,C3074:D3074),Calendar!G:G,Calendar!B:B),IF(AND(B3074="Premier League",E3074="Highlights"),_xlfn.XLOOKUP(H3074,Calendar!O:O,Calendar!N:N,,-1),""))</f>
        <v/>
      </c>
    </row>
    <row r="3075" spans="34:34" hidden="1" x14ac:dyDescent="0.35">
      <c r="AH3075" s="16" t="str">
        <f>IF(AND(B3075="Premier League",E3075="Live"),_xlfn.XLOOKUP(_xlfn.TEXTJOIN(" vs ",,C3075:D3075),Calendar!G:G,Calendar!B:B),IF(AND(B3075="Premier League",E3075="Highlights"),_xlfn.XLOOKUP(H3075,Calendar!O:O,Calendar!N:N,,-1),""))</f>
        <v/>
      </c>
    </row>
    <row r="3076" spans="34:34" hidden="1" x14ac:dyDescent="0.35">
      <c r="AH3076" s="16" t="str">
        <f>IF(AND(B3076="Premier League",E3076="Live"),_xlfn.XLOOKUP(_xlfn.TEXTJOIN(" vs ",,C3076:D3076),Calendar!G:G,Calendar!B:B),IF(AND(B3076="Premier League",E3076="Highlights"),_xlfn.XLOOKUP(H3076,Calendar!O:O,Calendar!N:N,,-1),""))</f>
        <v/>
      </c>
    </row>
    <row r="3077" spans="34:34" hidden="1" x14ac:dyDescent="0.35">
      <c r="AH3077" s="16" t="str">
        <f>IF(AND(B3077="Premier League",E3077="Live"),_xlfn.XLOOKUP(_xlfn.TEXTJOIN(" vs ",,C3077:D3077),Calendar!G:G,Calendar!B:B),IF(AND(B3077="Premier League",E3077="Highlights"),_xlfn.XLOOKUP(H3077,Calendar!O:O,Calendar!N:N,,-1),""))</f>
        <v/>
      </c>
    </row>
    <row r="3078" spans="34:34" hidden="1" x14ac:dyDescent="0.35">
      <c r="AH3078" s="16" t="str">
        <f>IF(AND(B3078="Premier League",E3078="Live"),_xlfn.XLOOKUP(_xlfn.TEXTJOIN(" vs ",,C3078:D3078),Calendar!G:G,Calendar!B:B),IF(AND(B3078="Premier League",E3078="Highlights"),_xlfn.XLOOKUP(H3078,Calendar!O:O,Calendar!N:N,,-1),""))</f>
        <v/>
      </c>
    </row>
    <row r="3079" spans="34:34" hidden="1" x14ac:dyDescent="0.35">
      <c r="AH3079" s="16" t="str">
        <f>IF(AND(B3079="Premier League",E3079="Live"),_xlfn.XLOOKUP(_xlfn.TEXTJOIN(" vs ",,C3079:D3079),Calendar!G:G,Calendar!B:B),IF(AND(B3079="Premier League",E3079="Highlights"),_xlfn.XLOOKUP(H3079,Calendar!O:O,Calendar!N:N,,-1),""))</f>
        <v/>
      </c>
    </row>
    <row r="3080" spans="34:34" hidden="1" x14ac:dyDescent="0.35">
      <c r="AH3080" s="16" t="str">
        <f>IF(AND(B3080="Premier League",E3080="Live"),_xlfn.XLOOKUP(_xlfn.TEXTJOIN(" vs ",,C3080:D3080),Calendar!G:G,Calendar!B:B),IF(AND(B3080="Premier League",E3080="Highlights"),_xlfn.XLOOKUP(H3080,Calendar!O:O,Calendar!N:N,,-1),""))</f>
        <v/>
      </c>
    </row>
    <row r="3081" spans="34:34" hidden="1" x14ac:dyDescent="0.35">
      <c r="AH3081" s="16" t="str">
        <f>IF(AND(B3081="Premier League",E3081="Live"),_xlfn.XLOOKUP(_xlfn.TEXTJOIN(" vs ",,C3081:D3081),Calendar!G:G,Calendar!B:B),IF(AND(B3081="Premier League",E3081="Highlights"),_xlfn.XLOOKUP(H3081,Calendar!O:O,Calendar!N:N,,-1),""))</f>
        <v/>
      </c>
    </row>
    <row r="3082" spans="34:34" hidden="1" x14ac:dyDescent="0.35">
      <c r="AH3082" s="16" t="str">
        <f>IF(AND(B3082="Premier League",E3082="Live"),_xlfn.XLOOKUP(_xlfn.TEXTJOIN(" vs ",,C3082:D3082),Calendar!G:G,Calendar!B:B),IF(AND(B3082="Premier League",E3082="Highlights"),_xlfn.XLOOKUP(H3082,Calendar!O:O,Calendar!N:N,,-1),""))</f>
        <v/>
      </c>
    </row>
    <row r="3083" spans="34:34" hidden="1" x14ac:dyDescent="0.35">
      <c r="AH3083" s="16" t="str">
        <f>IF(AND(B3083="Premier League",E3083="Live"),_xlfn.XLOOKUP(_xlfn.TEXTJOIN(" vs ",,C3083:D3083),Calendar!G:G,Calendar!B:B),IF(AND(B3083="Premier League",E3083="Highlights"),_xlfn.XLOOKUP(H3083,Calendar!O:O,Calendar!N:N,,-1),""))</f>
        <v/>
      </c>
    </row>
    <row r="3084" spans="34:34" hidden="1" x14ac:dyDescent="0.35">
      <c r="AH3084" s="16" t="str">
        <f>IF(AND(B3084="Premier League",E3084="Live"),_xlfn.XLOOKUP(_xlfn.TEXTJOIN(" vs ",,C3084:D3084),Calendar!G:G,Calendar!B:B),IF(AND(B3084="Premier League",E3084="Highlights"),_xlfn.XLOOKUP(H3084,Calendar!O:O,Calendar!N:N,,-1),""))</f>
        <v/>
      </c>
    </row>
    <row r="3085" spans="34:34" hidden="1" x14ac:dyDescent="0.35">
      <c r="AH3085" s="16" t="str">
        <f>IF(AND(B3085="Premier League",E3085="Live"),_xlfn.XLOOKUP(_xlfn.TEXTJOIN(" vs ",,C3085:D3085),Calendar!G:G,Calendar!B:B),IF(AND(B3085="Premier League",E3085="Highlights"),_xlfn.XLOOKUP(H3085,Calendar!O:O,Calendar!N:N,,-1),""))</f>
        <v/>
      </c>
    </row>
    <row r="3086" spans="34:34" hidden="1" x14ac:dyDescent="0.35">
      <c r="AH3086" s="16" t="str">
        <f>IF(AND(B3086="Premier League",E3086="Live"),_xlfn.XLOOKUP(_xlfn.TEXTJOIN(" vs ",,C3086:D3086),Calendar!G:G,Calendar!B:B),IF(AND(B3086="Premier League",E3086="Highlights"),_xlfn.XLOOKUP(H3086,Calendar!O:O,Calendar!N:N,,-1),""))</f>
        <v/>
      </c>
    </row>
    <row r="3087" spans="34:34" hidden="1" x14ac:dyDescent="0.35">
      <c r="AH3087" s="16" t="str">
        <f>IF(AND(B3087="Premier League",E3087="Live"),_xlfn.XLOOKUP(_xlfn.TEXTJOIN(" vs ",,C3087:D3087),Calendar!G:G,Calendar!B:B),IF(AND(B3087="Premier League",E3087="Highlights"),_xlfn.XLOOKUP(H3087,Calendar!O:O,Calendar!N:N,,-1),""))</f>
        <v/>
      </c>
    </row>
    <row r="3088" spans="34:34" hidden="1" x14ac:dyDescent="0.35">
      <c r="AH3088" s="16" t="str">
        <f>IF(AND(B3088="Premier League",E3088="Live"),_xlfn.XLOOKUP(_xlfn.TEXTJOIN(" vs ",,C3088:D3088),Calendar!G:G,Calendar!B:B),IF(AND(B3088="Premier League",E3088="Highlights"),_xlfn.XLOOKUP(H3088,Calendar!O:O,Calendar!N:N,,-1),""))</f>
        <v/>
      </c>
    </row>
    <row r="3089" spans="34:34" hidden="1" x14ac:dyDescent="0.35">
      <c r="AH3089" s="16" t="str">
        <f>IF(AND(B3089="Premier League",E3089="Live"),_xlfn.XLOOKUP(_xlfn.TEXTJOIN(" vs ",,C3089:D3089),Calendar!G:G,Calendar!B:B),IF(AND(B3089="Premier League",E3089="Highlights"),_xlfn.XLOOKUP(H3089,Calendar!O:O,Calendar!N:N,,-1),""))</f>
        <v/>
      </c>
    </row>
    <row r="3090" spans="34:34" hidden="1" x14ac:dyDescent="0.35">
      <c r="AH3090" s="16" t="str">
        <f>IF(AND(B3090="Premier League",E3090="Live"),_xlfn.XLOOKUP(_xlfn.TEXTJOIN(" vs ",,C3090:D3090),Calendar!G:G,Calendar!B:B),IF(AND(B3090="Premier League",E3090="Highlights"),_xlfn.XLOOKUP(H3090,Calendar!O:O,Calendar!N:N,,-1),""))</f>
        <v/>
      </c>
    </row>
    <row r="3091" spans="34:34" hidden="1" x14ac:dyDescent="0.35">
      <c r="AH3091" s="16" t="str">
        <f>IF(AND(B3091="Premier League",E3091="Live"),_xlfn.XLOOKUP(_xlfn.TEXTJOIN(" vs ",,C3091:D3091),Calendar!G:G,Calendar!B:B),IF(AND(B3091="Premier League",E3091="Highlights"),_xlfn.XLOOKUP(H3091,Calendar!O:O,Calendar!N:N,,-1),""))</f>
        <v/>
      </c>
    </row>
    <row r="3092" spans="34:34" hidden="1" x14ac:dyDescent="0.35">
      <c r="AH3092" s="16" t="str">
        <f>IF(AND(B3092="Premier League",E3092="Live"),_xlfn.XLOOKUP(_xlfn.TEXTJOIN(" vs ",,C3092:D3092),Calendar!G:G,Calendar!B:B),IF(AND(B3092="Premier League",E3092="Highlights"),_xlfn.XLOOKUP(H3092,Calendar!O:O,Calendar!N:N,,-1),""))</f>
        <v/>
      </c>
    </row>
    <row r="3093" spans="34:34" hidden="1" x14ac:dyDescent="0.35">
      <c r="AH3093" s="16" t="str">
        <f>IF(AND(B3093="Premier League",E3093="Live"),_xlfn.XLOOKUP(_xlfn.TEXTJOIN(" vs ",,C3093:D3093),Calendar!G:G,Calendar!B:B),IF(AND(B3093="Premier League",E3093="Highlights"),_xlfn.XLOOKUP(H3093,Calendar!O:O,Calendar!N:N,,-1),""))</f>
        <v/>
      </c>
    </row>
    <row r="3094" spans="34:34" hidden="1" x14ac:dyDescent="0.35">
      <c r="AH3094" s="16" t="str">
        <f>IF(AND(B3094="Premier League",E3094="Live"),_xlfn.XLOOKUP(_xlfn.TEXTJOIN(" vs ",,C3094:D3094),Calendar!G:G,Calendar!B:B),IF(AND(B3094="Premier League",E3094="Highlights"),_xlfn.XLOOKUP(H3094,Calendar!O:O,Calendar!N:N,,-1),""))</f>
        <v/>
      </c>
    </row>
    <row r="3095" spans="34:34" hidden="1" x14ac:dyDescent="0.35">
      <c r="AH3095" s="16" t="str">
        <f>IF(AND(B3095="Premier League",E3095="Live"),_xlfn.XLOOKUP(_xlfn.TEXTJOIN(" vs ",,C3095:D3095),Calendar!G:G,Calendar!B:B),IF(AND(B3095="Premier League",E3095="Highlights"),_xlfn.XLOOKUP(H3095,Calendar!O:O,Calendar!N:N,,-1),""))</f>
        <v/>
      </c>
    </row>
    <row r="3096" spans="34:34" hidden="1" x14ac:dyDescent="0.35">
      <c r="AH3096" s="16" t="str">
        <f>IF(AND(B3096="Premier League",E3096="Live"),_xlfn.XLOOKUP(_xlfn.TEXTJOIN(" vs ",,C3096:D3096),Calendar!G:G,Calendar!B:B),IF(AND(B3096="Premier League",E3096="Highlights"),_xlfn.XLOOKUP(H3096,Calendar!O:O,Calendar!N:N,,-1),""))</f>
        <v/>
      </c>
    </row>
    <row r="3097" spans="34:34" hidden="1" x14ac:dyDescent="0.35">
      <c r="AH3097" s="16" t="str">
        <f>IF(AND(B3097="Premier League",E3097="Live"),_xlfn.XLOOKUP(_xlfn.TEXTJOIN(" vs ",,C3097:D3097),Calendar!G:G,Calendar!B:B),IF(AND(B3097="Premier League",E3097="Highlights"),_xlfn.XLOOKUP(H3097,Calendar!O:O,Calendar!N:N,,-1),""))</f>
        <v/>
      </c>
    </row>
    <row r="3098" spans="34:34" hidden="1" x14ac:dyDescent="0.35">
      <c r="AH3098" s="16" t="str">
        <f>IF(AND(B3098="Premier League",E3098="Live"),_xlfn.XLOOKUP(_xlfn.TEXTJOIN(" vs ",,C3098:D3098),Calendar!G:G,Calendar!B:B),IF(AND(B3098="Premier League",E3098="Highlights"),_xlfn.XLOOKUP(H3098,Calendar!O:O,Calendar!N:N,,-1),""))</f>
        <v/>
      </c>
    </row>
    <row r="3099" spans="34:34" hidden="1" x14ac:dyDescent="0.35">
      <c r="AH3099" s="16" t="str">
        <f>IF(AND(B3099="Premier League",E3099="Live"),_xlfn.XLOOKUP(_xlfn.TEXTJOIN(" vs ",,C3099:D3099),Calendar!G:G,Calendar!B:B),IF(AND(B3099="Premier League",E3099="Highlights"),_xlfn.XLOOKUP(H3099,Calendar!O:O,Calendar!N:N,,-1),""))</f>
        <v/>
      </c>
    </row>
    <row r="3100" spans="34:34" hidden="1" x14ac:dyDescent="0.35">
      <c r="AH3100" s="16" t="str">
        <f>IF(AND(B3100="Premier League",E3100="Live"),_xlfn.XLOOKUP(_xlfn.TEXTJOIN(" vs ",,C3100:D3100),Calendar!G:G,Calendar!B:B),IF(AND(B3100="Premier League",E3100="Highlights"),_xlfn.XLOOKUP(H3100,Calendar!O:O,Calendar!N:N,,-1),""))</f>
        <v/>
      </c>
    </row>
    <row r="3101" spans="34:34" hidden="1" x14ac:dyDescent="0.35">
      <c r="AH3101" s="16" t="str">
        <f>IF(AND(B3101="Premier League",E3101="Live"),_xlfn.XLOOKUP(_xlfn.TEXTJOIN(" vs ",,C3101:D3101),Calendar!G:G,Calendar!B:B),IF(AND(B3101="Premier League",E3101="Highlights"),_xlfn.XLOOKUP(H3101,Calendar!O:O,Calendar!N:N,,-1),""))</f>
        <v/>
      </c>
    </row>
    <row r="3102" spans="34:34" hidden="1" x14ac:dyDescent="0.35">
      <c r="AH3102" s="16" t="str">
        <f>IF(AND(B3102="Premier League",E3102="Live"),_xlfn.XLOOKUP(_xlfn.TEXTJOIN(" vs ",,C3102:D3102),Calendar!G:G,Calendar!B:B),IF(AND(B3102="Premier League",E3102="Highlights"),_xlfn.XLOOKUP(H3102,Calendar!O:O,Calendar!N:N,,-1),""))</f>
        <v/>
      </c>
    </row>
    <row r="3103" spans="34:34" hidden="1" x14ac:dyDescent="0.35">
      <c r="AH3103" s="16" t="str">
        <f>IF(AND(B3103="Premier League",E3103="Live"),_xlfn.XLOOKUP(_xlfn.TEXTJOIN(" vs ",,C3103:D3103),Calendar!G:G,Calendar!B:B),IF(AND(B3103="Premier League",E3103="Highlights"),_xlfn.XLOOKUP(H3103,Calendar!O:O,Calendar!N:N,,-1),""))</f>
        <v/>
      </c>
    </row>
    <row r="3104" spans="34:34" hidden="1" x14ac:dyDescent="0.35">
      <c r="AH3104" s="16" t="str">
        <f>IF(AND(B3104="Premier League",E3104="Live"),_xlfn.XLOOKUP(_xlfn.TEXTJOIN(" vs ",,C3104:D3104),Calendar!G:G,Calendar!B:B),IF(AND(B3104="Premier League",E3104="Highlights"),_xlfn.XLOOKUP(H3104,Calendar!O:O,Calendar!N:N,,-1),""))</f>
        <v/>
      </c>
    </row>
    <row r="3105" spans="34:34" hidden="1" x14ac:dyDescent="0.35">
      <c r="AH3105" s="16" t="str">
        <f>IF(AND(B3105="Premier League",E3105="Live"),_xlfn.XLOOKUP(_xlfn.TEXTJOIN(" vs ",,C3105:D3105),Calendar!G:G,Calendar!B:B),IF(AND(B3105="Premier League",E3105="Highlights"),_xlfn.XLOOKUP(H3105,Calendar!O:O,Calendar!N:N,,-1),""))</f>
        <v/>
      </c>
    </row>
    <row r="3106" spans="34:34" hidden="1" x14ac:dyDescent="0.35">
      <c r="AH3106" s="16" t="str">
        <f>IF(AND(B3106="Premier League",E3106="Live"),_xlfn.XLOOKUP(_xlfn.TEXTJOIN(" vs ",,C3106:D3106),Calendar!G:G,Calendar!B:B),IF(AND(B3106="Premier League",E3106="Highlights"),_xlfn.XLOOKUP(H3106,Calendar!O:O,Calendar!N:N,,-1),""))</f>
        <v/>
      </c>
    </row>
    <row r="3107" spans="34:34" hidden="1" x14ac:dyDescent="0.35">
      <c r="AH3107" s="16" t="str">
        <f>IF(AND(B3107="Premier League",E3107="Live"),_xlfn.XLOOKUP(_xlfn.TEXTJOIN(" vs ",,C3107:D3107),Calendar!G:G,Calendar!B:B),IF(AND(B3107="Premier League",E3107="Highlights"),_xlfn.XLOOKUP(H3107,Calendar!O:O,Calendar!N:N,,-1),""))</f>
        <v/>
      </c>
    </row>
    <row r="3108" spans="34:34" hidden="1" x14ac:dyDescent="0.35">
      <c r="AH3108" s="16" t="str">
        <f>IF(AND(B3108="Premier League",E3108="Live"),_xlfn.XLOOKUP(_xlfn.TEXTJOIN(" vs ",,C3108:D3108),Calendar!G:G,Calendar!B:B),IF(AND(B3108="Premier League",E3108="Highlights"),_xlfn.XLOOKUP(H3108,Calendar!O:O,Calendar!N:N,,-1),""))</f>
        <v/>
      </c>
    </row>
    <row r="3109" spans="34:34" hidden="1" x14ac:dyDescent="0.35">
      <c r="AH3109" s="16" t="str">
        <f>IF(AND(B3109="Premier League",E3109="Live"),_xlfn.XLOOKUP(_xlfn.TEXTJOIN(" vs ",,C3109:D3109),Calendar!G:G,Calendar!B:B),IF(AND(B3109="Premier League",E3109="Highlights"),_xlfn.XLOOKUP(H3109,Calendar!O:O,Calendar!N:N,,-1),""))</f>
        <v/>
      </c>
    </row>
    <row r="3110" spans="34:34" hidden="1" x14ac:dyDescent="0.35">
      <c r="AH3110" s="16" t="str">
        <f>IF(AND(B3110="Premier League",E3110="Live"),_xlfn.XLOOKUP(_xlfn.TEXTJOIN(" vs ",,C3110:D3110),Calendar!G:G,Calendar!B:B),IF(AND(B3110="Premier League",E3110="Highlights"),_xlfn.XLOOKUP(H3110,Calendar!O:O,Calendar!N:N,,-1),""))</f>
        <v/>
      </c>
    </row>
    <row r="3111" spans="34:34" hidden="1" x14ac:dyDescent="0.35">
      <c r="AH3111" s="16" t="str">
        <f>IF(AND(B3111="Premier League",E3111="Live"),_xlfn.XLOOKUP(_xlfn.TEXTJOIN(" vs ",,C3111:D3111),Calendar!G:G,Calendar!B:B),IF(AND(B3111="Premier League",E3111="Highlights"),_xlfn.XLOOKUP(H3111,Calendar!O:O,Calendar!N:N,,-1),""))</f>
        <v/>
      </c>
    </row>
    <row r="3112" spans="34:34" hidden="1" x14ac:dyDescent="0.35">
      <c r="AH3112" s="16" t="str">
        <f>IF(AND(B3112="Premier League",E3112="Live"),_xlfn.XLOOKUP(_xlfn.TEXTJOIN(" vs ",,C3112:D3112),Calendar!G:G,Calendar!B:B),IF(AND(B3112="Premier League",E3112="Highlights"),_xlfn.XLOOKUP(H3112,Calendar!O:O,Calendar!N:N,,-1),""))</f>
        <v/>
      </c>
    </row>
    <row r="3113" spans="34:34" hidden="1" x14ac:dyDescent="0.35">
      <c r="AH3113" s="16" t="str">
        <f>IF(AND(B3113="Premier League",E3113="Live"),_xlfn.XLOOKUP(_xlfn.TEXTJOIN(" vs ",,C3113:D3113),Calendar!G:G,Calendar!B:B),IF(AND(B3113="Premier League",E3113="Highlights"),_xlfn.XLOOKUP(H3113,Calendar!O:O,Calendar!N:N,,-1),""))</f>
        <v/>
      </c>
    </row>
    <row r="3114" spans="34:34" hidden="1" x14ac:dyDescent="0.35">
      <c r="AH3114" s="16" t="str">
        <f>IF(AND(B3114="Premier League",E3114="Live"),_xlfn.XLOOKUP(_xlfn.TEXTJOIN(" vs ",,C3114:D3114),Calendar!G:G,Calendar!B:B),IF(AND(B3114="Premier League",E3114="Highlights"),_xlfn.XLOOKUP(H3114,Calendar!O:O,Calendar!N:N,,-1),""))</f>
        <v/>
      </c>
    </row>
    <row r="3115" spans="34:34" hidden="1" x14ac:dyDescent="0.35">
      <c r="AH3115" s="16" t="str">
        <f>IF(AND(B3115="Premier League",E3115="Live"),_xlfn.XLOOKUP(_xlfn.TEXTJOIN(" vs ",,C3115:D3115),Calendar!G:G,Calendar!B:B),IF(AND(B3115="Premier League",E3115="Highlights"),_xlfn.XLOOKUP(H3115,Calendar!O:O,Calendar!N:N,,-1),""))</f>
        <v/>
      </c>
    </row>
    <row r="3116" spans="34:34" hidden="1" x14ac:dyDescent="0.35">
      <c r="AH3116" s="16" t="str">
        <f>IF(AND(B3116="Premier League",E3116="Live"),_xlfn.XLOOKUP(_xlfn.TEXTJOIN(" vs ",,C3116:D3116),Calendar!G:G,Calendar!B:B),IF(AND(B3116="Premier League",E3116="Highlights"),_xlfn.XLOOKUP(H3116,Calendar!O:O,Calendar!N:N,,-1),""))</f>
        <v/>
      </c>
    </row>
    <row r="3117" spans="34:34" hidden="1" x14ac:dyDescent="0.35">
      <c r="AH3117" s="16" t="str">
        <f>IF(AND(B3117="Premier League",E3117="Live"),_xlfn.XLOOKUP(_xlfn.TEXTJOIN(" vs ",,C3117:D3117),Calendar!G:G,Calendar!B:B),IF(AND(B3117="Premier League",E3117="Highlights"),_xlfn.XLOOKUP(H3117,Calendar!O:O,Calendar!N:N,,-1),""))</f>
        <v/>
      </c>
    </row>
    <row r="3118" spans="34:34" hidden="1" x14ac:dyDescent="0.35">
      <c r="AH3118" s="16" t="str">
        <f>IF(AND(B3118="Premier League",E3118="Live"),_xlfn.XLOOKUP(_xlfn.TEXTJOIN(" vs ",,C3118:D3118),Calendar!G:G,Calendar!B:B),IF(AND(B3118="Premier League",E3118="Highlights"),_xlfn.XLOOKUP(H3118,Calendar!O:O,Calendar!N:N,,-1),""))</f>
        <v/>
      </c>
    </row>
    <row r="3119" spans="34:34" hidden="1" x14ac:dyDescent="0.35">
      <c r="AH3119" s="16" t="str">
        <f>IF(AND(B3119="Premier League",E3119="Live"),_xlfn.XLOOKUP(_xlfn.TEXTJOIN(" vs ",,C3119:D3119),Calendar!G:G,Calendar!B:B),IF(AND(B3119="Premier League",E3119="Highlights"),_xlfn.XLOOKUP(H3119,Calendar!O:O,Calendar!N:N,,-1),""))</f>
        <v/>
      </c>
    </row>
    <row r="3120" spans="34:34" hidden="1" x14ac:dyDescent="0.35">
      <c r="AH3120" s="16" t="str">
        <f>IF(AND(B3120="Premier League",E3120="Live"),_xlfn.XLOOKUP(_xlfn.TEXTJOIN(" vs ",,C3120:D3120),Calendar!G:G,Calendar!B:B),IF(AND(B3120="Premier League",E3120="Highlights"),_xlfn.XLOOKUP(H3120,Calendar!O:O,Calendar!N:N,,-1),""))</f>
        <v/>
      </c>
    </row>
    <row r="3121" spans="34:34" hidden="1" x14ac:dyDescent="0.35">
      <c r="AH3121" s="16" t="str">
        <f>IF(AND(B3121="Premier League",E3121="Live"),_xlfn.XLOOKUP(_xlfn.TEXTJOIN(" vs ",,C3121:D3121),Calendar!G:G,Calendar!B:B),IF(AND(B3121="Premier League",E3121="Highlights"),_xlfn.XLOOKUP(H3121,Calendar!O:O,Calendar!N:N,,-1),""))</f>
        <v/>
      </c>
    </row>
    <row r="3122" spans="34:34" hidden="1" x14ac:dyDescent="0.35">
      <c r="AH3122" s="16" t="str">
        <f>IF(AND(B3122="Premier League",E3122="Live"),_xlfn.XLOOKUP(_xlfn.TEXTJOIN(" vs ",,C3122:D3122),Calendar!G:G,Calendar!B:B),IF(AND(B3122="Premier League",E3122="Highlights"),_xlfn.XLOOKUP(H3122,Calendar!O:O,Calendar!N:N,,-1),""))</f>
        <v/>
      </c>
    </row>
    <row r="3123" spans="34:34" hidden="1" x14ac:dyDescent="0.35">
      <c r="AH3123" s="16" t="str">
        <f>IF(AND(B3123="Premier League",E3123="Live"),_xlfn.XLOOKUP(_xlfn.TEXTJOIN(" vs ",,C3123:D3123),Calendar!G:G,Calendar!B:B),IF(AND(B3123="Premier League",E3123="Highlights"),_xlfn.XLOOKUP(H3123,Calendar!O:O,Calendar!N:N,,-1),""))</f>
        <v/>
      </c>
    </row>
    <row r="3124" spans="34:34" hidden="1" x14ac:dyDescent="0.35">
      <c r="AH3124" s="16" t="str">
        <f>IF(AND(B3124="Premier League",E3124="Live"),_xlfn.XLOOKUP(_xlfn.TEXTJOIN(" vs ",,C3124:D3124),Calendar!G:G,Calendar!B:B),IF(AND(B3124="Premier League",E3124="Highlights"),_xlfn.XLOOKUP(H3124,Calendar!O:O,Calendar!N:N,,-1),""))</f>
        <v/>
      </c>
    </row>
    <row r="3125" spans="34:34" hidden="1" x14ac:dyDescent="0.35">
      <c r="AH3125" s="16" t="str">
        <f>IF(AND(B3125="Premier League",E3125="Live"),_xlfn.XLOOKUP(_xlfn.TEXTJOIN(" vs ",,C3125:D3125),Calendar!G:G,Calendar!B:B),IF(AND(B3125="Premier League",E3125="Highlights"),_xlfn.XLOOKUP(H3125,Calendar!O:O,Calendar!N:N,,-1),""))</f>
        <v/>
      </c>
    </row>
    <row r="3126" spans="34:34" hidden="1" x14ac:dyDescent="0.35">
      <c r="AH3126" s="16" t="str">
        <f>IF(AND(B3126="Premier League",E3126="Live"),_xlfn.XLOOKUP(_xlfn.TEXTJOIN(" vs ",,C3126:D3126),Calendar!G:G,Calendar!B:B),IF(AND(B3126="Premier League",E3126="Highlights"),_xlfn.XLOOKUP(H3126,Calendar!O:O,Calendar!N:N,,-1),""))</f>
        <v/>
      </c>
    </row>
    <row r="3127" spans="34:34" hidden="1" x14ac:dyDescent="0.35">
      <c r="AH3127" s="16" t="str">
        <f>IF(AND(B3127="Premier League",E3127="Live"),_xlfn.XLOOKUP(_xlfn.TEXTJOIN(" vs ",,C3127:D3127),Calendar!G:G,Calendar!B:B),IF(AND(B3127="Premier League",E3127="Highlights"),_xlfn.XLOOKUP(H3127,Calendar!O:O,Calendar!N:N,,-1),""))</f>
        <v/>
      </c>
    </row>
    <row r="3128" spans="34:34" hidden="1" x14ac:dyDescent="0.35">
      <c r="AH3128" s="16" t="str">
        <f>IF(AND(B3128="Premier League",E3128="Live"),_xlfn.XLOOKUP(_xlfn.TEXTJOIN(" vs ",,C3128:D3128),Calendar!G:G,Calendar!B:B),IF(AND(B3128="Premier League",E3128="Highlights"),_xlfn.XLOOKUP(H3128,Calendar!O:O,Calendar!N:N,,-1),""))</f>
        <v/>
      </c>
    </row>
    <row r="3129" spans="34:34" hidden="1" x14ac:dyDescent="0.35">
      <c r="AH3129" s="16" t="str">
        <f>IF(AND(B3129="Premier League",E3129="Live"),_xlfn.XLOOKUP(_xlfn.TEXTJOIN(" vs ",,C3129:D3129),Calendar!G:G,Calendar!B:B),IF(AND(B3129="Premier League",E3129="Highlights"),_xlfn.XLOOKUP(H3129,Calendar!O:O,Calendar!N:N,,-1),""))</f>
        <v/>
      </c>
    </row>
    <row r="3130" spans="34:34" hidden="1" x14ac:dyDescent="0.35">
      <c r="AH3130" s="16" t="str">
        <f>IF(AND(B3130="Premier League",E3130="Live"),_xlfn.XLOOKUP(_xlfn.TEXTJOIN(" vs ",,C3130:D3130),Calendar!G:G,Calendar!B:B),IF(AND(B3130="Premier League",E3130="Highlights"),_xlfn.XLOOKUP(H3130,Calendar!O:O,Calendar!N:N,,-1),""))</f>
        <v/>
      </c>
    </row>
    <row r="3131" spans="34:34" hidden="1" x14ac:dyDescent="0.35">
      <c r="AH3131" s="16" t="str">
        <f>IF(AND(B3131="Premier League",E3131="Live"),_xlfn.XLOOKUP(_xlfn.TEXTJOIN(" vs ",,C3131:D3131),Calendar!G:G,Calendar!B:B),IF(AND(B3131="Premier League",E3131="Highlights"),_xlfn.XLOOKUP(H3131,Calendar!O:O,Calendar!N:N,,-1),""))</f>
        <v/>
      </c>
    </row>
    <row r="3132" spans="34:34" hidden="1" x14ac:dyDescent="0.35">
      <c r="AH3132" s="16" t="str">
        <f>IF(AND(B3132="Premier League",E3132="Live"),_xlfn.XLOOKUP(_xlfn.TEXTJOIN(" vs ",,C3132:D3132),Calendar!G:G,Calendar!B:B),IF(AND(B3132="Premier League",E3132="Highlights"),_xlfn.XLOOKUP(H3132,Calendar!O:O,Calendar!N:N,,-1),""))</f>
        <v/>
      </c>
    </row>
    <row r="3133" spans="34:34" hidden="1" x14ac:dyDescent="0.35">
      <c r="AH3133" s="16" t="str">
        <f>IF(AND(B3133="Premier League",E3133="Live"),_xlfn.XLOOKUP(_xlfn.TEXTJOIN(" vs ",,C3133:D3133),Calendar!G:G,Calendar!B:B),IF(AND(B3133="Premier League",E3133="Highlights"),_xlfn.XLOOKUP(H3133,Calendar!O:O,Calendar!N:N,,-1),""))</f>
        <v/>
      </c>
    </row>
    <row r="3134" spans="34:34" hidden="1" x14ac:dyDescent="0.35">
      <c r="AH3134" s="16" t="str">
        <f>IF(AND(B3134="Premier League",E3134="Live"),_xlfn.XLOOKUP(_xlfn.TEXTJOIN(" vs ",,C3134:D3134),Calendar!G:G,Calendar!B:B),IF(AND(B3134="Premier League",E3134="Highlights"),_xlfn.XLOOKUP(H3134,Calendar!O:O,Calendar!N:N,,-1),""))</f>
        <v/>
      </c>
    </row>
    <row r="3135" spans="34:34" hidden="1" x14ac:dyDescent="0.35">
      <c r="AH3135" s="16" t="str">
        <f>IF(AND(B3135="Premier League",E3135="Live"),_xlfn.XLOOKUP(_xlfn.TEXTJOIN(" vs ",,C3135:D3135),Calendar!G:G,Calendar!B:B),IF(AND(B3135="Premier League",E3135="Highlights"),_xlfn.XLOOKUP(H3135,Calendar!O:O,Calendar!N:N,,-1),""))</f>
        <v/>
      </c>
    </row>
    <row r="3136" spans="34:34" hidden="1" x14ac:dyDescent="0.35">
      <c r="AH3136" s="16" t="str">
        <f>IF(AND(B3136="Premier League",E3136="Live"),_xlfn.XLOOKUP(_xlfn.TEXTJOIN(" vs ",,C3136:D3136),Calendar!G:G,Calendar!B:B),IF(AND(B3136="Premier League",E3136="Highlights"),_xlfn.XLOOKUP(H3136,Calendar!O:O,Calendar!N:N,,-1),""))</f>
        <v/>
      </c>
    </row>
    <row r="3137" spans="34:34" hidden="1" x14ac:dyDescent="0.35">
      <c r="AH3137" s="16" t="str">
        <f>IF(AND(B3137="Premier League",E3137="Live"),_xlfn.XLOOKUP(_xlfn.TEXTJOIN(" vs ",,C3137:D3137),Calendar!G:G,Calendar!B:B),IF(AND(B3137="Premier League",E3137="Highlights"),_xlfn.XLOOKUP(H3137,Calendar!O:O,Calendar!N:N,,-1),""))</f>
        <v/>
      </c>
    </row>
    <row r="3138" spans="34:34" hidden="1" x14ac:dyDescent="0.35">
      <c r="AH3138" s="16" t="str">
        <f>IF(AND(B3138="Premier League",E3138="Live"),_xlfn.XLOOKUP(_xlfn.TEXTJOIN(" vs ",,C3138:D3138),Calendar!G:G,Calendar!B:B),IF(AND(B3138="Premier League",E3138="Highlights"),_xlfn.XLOOKUP(H3138,Calendar!O:O,Calendar!N:N,,-1),""))</f>
        <v/>
      </c>
    </row>
    <row r="3139" spans="34:34" hidden="1" x14ac:dyDescent="0.35">
      <c r="AH3139" s="16" t="str">
        <f>IF(AND(B3139="Premier League",E3139="Live"),_xlfn.XLOOKUP(_xlfn.TEXTJOIN(" vs ",,C3139:D3139),Calendar!G:G,Calendar!B:B),IF(AND(B3139="Premier League",E3139="Highlights"),_xlfn.XLOOKUP(H3139,Calendar!O:O,Calendar!N:N,,-1),""))</f>
        <v/>
      </c>
    </row>
    <row r="3140" spans="34:34" hidden="1" x14ac:dyDescent="0.35">
      <c r="AH3140" s="16" t="str">
        <f>IF(AND(B3140="Premier League",E3140="Live"),_xlfn.XLOOKUP(_xlfn.TEXTJOIN(" vs ",,C3140:D3140),Calendar!G:G,Calendar!B:B),IF(AND(B3140="Premier League",E3140="Highlights"),_xlfn.XLOOKUP(H3140,Calendar!O:O,Calendar!N:N,,-1),""))</f>
        <v/>
      </c>
    </row>
    <row r="3141" spans="34:34" hidden="1" x14ac:dyDescent="0.35">
      <c r="AH3141" s="16" t="str">
        <f>IF(AND(B3141="Premier League",E3141="Live"),_xlfn.XLOOKUP(_xlfn.TEXTJOIN(" vs ",,C3141:D3141),Calendar!G:G,Calendar!B:B),IF(AND(B3141="Premier League",E3141="Highlights"),_xlfn.XLOOKUP(H3141,Calendar!O:O,Calendar!N:N,,-1),""))</f>
        <v/>
      </c>
    </row>
    <row r="3142" spans="34:34" hidden="1" x14ac:dyDescent="0.35">
      <c r="AH3142" s="16" t="str">
        <f>IF(AND(B3142="Premier League",E3142="Live"),_xlfn.XLOOKUP(_xlfn.TEXTJOIN(" vs ",,C3142:D3142),Calendar!G:G,Calendar!B:B),IF(AND(B3142="Premier League",E3142="Highlights"),_xlfn.XLOOKUP(H3142,Calendar!O:O,Calendar!N:N,,-1),""))</f>
        <v/>
      </c>
    </row>
    <row r="3143" spans="34:34" hidden="1" x14ac:dyDescent="0.35">
      <c r="AH3143" s="16" t="str">
        <f>IF(AND(B3143="Premier League",E3143="Live"),_xlfn.XLOOKUP(_xlfn.TEXTJOIN(" vs ",,C3143:D3143),Calendar!G:G,Calendar!B:B),IF(AND(B3143="Premier League",E3143="Highlights"),_xlfn.XLOOKUP(H3143,Calendar!O:O,Calendar!N:N,,-1),""))</f>
        <v/>
      </c>
    </row>
    <row r="3144" spans="34:34" hidden="1" x14ac:dyDescent="0.35">
      <c r="AH3144" s="16" t="str">
        <f>IF(AND(B3144="Premier League",E3144="Live"),_xlfn.XLOOKUP(_xlfn.TEXTJOIN(" vs ",,C3144:D3144),Calendar!G:G,Calendar!B:B),IF(AND(B3144="Premier League",E3144="Highlights"),_xlfn.XLOOKUP(H3144,Calendar!O:O,Calendar!N:N,,-1),""))</f>
        <v/>
      </c>
    </row>
    <row r="3145" spans="34:34" hidden="1" x14ac:dyDescent="0.35">
      <c r="AH3145" s="16" t="str">
        <f>IF(AND(B3145="Premier League",E3145="Live"),_xlfn.XLOOKUP(_xlfn.TEXTJOIN(" vs ",,C3145:D3145),Calendar!G:G,Calendar!B:B),IF(AND(B3145="Premier League",E3145="Highlights"),_xlfn.XLOOKUP(H3145,Calendar!O:O,Calendar!N:N,,-1),""))</f>
        <v/>
      </c>
    </row>
    <row r="3146" spans="34:34" hidden="1" x14ac:dyDescent="0.35">
      <c r="AH3146" s="16" t="str">
        <f>IF(AND(B3146="Premier League",E3146="Live"),_xlfn.XLOOKUP(_xlfn.TEXTJOIN(" vs ",,C3146:D3146),Calendar!G:G,Calendar!B:B),IF(AND(B3146="Premier League",E3146="Highlights"),_xlfn.XLOOKUP(H3146,Calendar!O:O,Calendar!N:N,,-1),""))</f>
        <v/>
      </c>
    </row>
    <row r="3147" spans="34:34" hidden="1" x14ac:dyDescent="0.35">
      <c r="AH3147" s="16" t="str">
        <f>IF(AND(B3147="Premier League",E3147="Live"),_xlfn.XLOOKUP(_xlfn.TEXTJOIN(" vs ",,C3147:D3147),Calendar!G:G,Calendar!B:B),IF(AND(B3147="Premier League",E3147="Highlights"),_xlfn.XLOOKUP(H3147,Calendar!O:O,Calendar!N:N,,-1),""))</f>
        <v/>
      </c>
    </row>
    <row r="3148" spans="34:34" hidden="1" x14ac:dyDescent="0.35">
      <c r="AH3148" s="16" t="str">
        <f>IF(AND(B3148="Premier League",E3148="Live"),_xlfn.XLOOKUP(_xlfn.TEXTJOIN(" vs ",,C3148:D3148),Calendar!G:G,Calendar!B:B),IF(AND(B3148="Premier League",E3148="Highlights"),_xlfn.XLOOKUP(H3148,Calendar!O:O,Calendar!N:N,,-1),""))</f>
        <v/>
      </c>
    </row>
    <row r="3149" spans="34:34" hidden="1" x14ac:dyDescent="0.35">
      <c r="AH3149" s="16" t="str">
        <f>IF(AND(B3149="Premier League",E3149="Live"),_xlfn.XLOOKUP(_xlfn.TEXTJOIN(" vs ",,C3149:D3149),Calendar!G:G,Calendar!B:B),IF(AND(B3149="Premier League",E3149="Highlights"),_xlfn.XLOOKUP(H3149,Calendar!O:O,Calendar!N:N,,-1),""))</f>
        <v/>
      </c>
    </row>
    <row r="3150" spans="34:34" hidden="1" x14ac:dyDescent="0.35">
      <c r="AH3150" s="16" t="str">
        <f>IF(AND(B3150="Premier League",E3150="Live"),_xlfn.XLOOKUP(_xlfn.TEXTJOIN(" vs ",,C3150:D3150),Calendar!G:G,Calendar!B:B),IF(AND(B3150="Premier League",E3150="Highlights"),_xlfn.XLOOKUP(H3150,Calendar!O:O,Calendar!N:N,,-1),""))</f>
        <v/>
      </c>
    </row>
    <row r="3151" spans="34:34" hidden="1" x14ac:dyDescent="0.35">
      <c r="AH3151" s="16" t="str">
        <f>IF(AND(B3151="Premier League",E3151="Live"),_xlfn.XLOOKUP(_xlfn.TEXTJOIN(" vs ",,C3151:D3151),Calendar!G:G,Calendar!B:B),IF(AND(B3151="Premier League",E3151="Highlights"),_xlfn.XLOOKUP(H3151,Calendar!O:O,Calendar!N:N,,-1),""))</f>
        <v/>
      </c>
    </row>
    <row r="3152" spans="34:34" hidden="1" x14ac:dyDescent="0.35">
      <c r="AH3152" s="16" t="str">
        <f>IF(AND(B3152="Premier League",E3152="Live"),_xlfn.XLOOKUP(_xlfn.TEXTJOIN(" vs ",,C3152:D3152),Calendar!G:G,Calendar!B:B),IF(AND(B3152="Premier League",E3152="Highlights"),_xlfn.XLOOKUP(H3152,Calendar!O:O,Calendar!N:N,,-1),""))</f>
        <v/>
      </c>
    </row>
    <row r="3153" spans="34:34" hidden="1" x14ac:dyDescent="0.35">
      <c r="AH3153" s="16" t="str">
        <f>IF(AND(B3153="Premier League",E3153="Live"),_xlfn.XLOOKUP(_xlfn.TEXTJOIN(" vs ",,C3153:D3153),Calendar!G:G,Calendar!B:B),IF(AND(B3153="Premier League",E3153="Highlights"),_xlfn.XLOOKUP(H3153,Calendar!O:O,Calendar!N:N,,-1),""))</f>
        <v/>
      </c>
    </row>
    <row r="3154" spans="34:34" hidden="1" x14ac:dyDescent="0.35">
      <c r="AH3154" s="16" t="str">
        <f>IF(AND(B3154="Premier League",E3154="Live"),_xlfn.XLOOKUP(_xlfn.TEXTJOIN(" vs ",,C3154:D3154),Calendar!G:G,Calendar!B:B),IF(AND(B3154="Premier League",E3154="Highlights"),_xlfn.XLOOKUP(H3154,Calendar!O:O,Calendar!N:N,,-1),""))</f>
        <v/>
      </c>
    </row>
    <row r="3155" spans="34:34" hidden="1" x14ac:dyDescent="0.35">
      <c r="AH3155" s="16" t="str">
        <f>IF(AND(B3155="Premier League",E3155="Live"),_xlfn.XLOOKUP(_xlfn.TEXTJOIN(" vs ",,C3155:D3155),Calendar!G:G,Calendar!B:B),IF(AND(B3155="Premier League",E3155="Highlights"),_xlfn.XLOOKUP(H3155,Calendar!O:O,Calendar!N:N,,-1),""))</f>
        <v/>
      </c>
    </row>
    <row r="3156" spans="34:34" hidden="1" x14ac:dyDescent="0.35">
      <c r="AH3156" s="16" t="str">
        <f>IF(AND(B3156="Premier League",E3156="Live"),_xlfn.XLOOKUP(_xlfn.TEXTJOIN(" vs ",,C3156:D3156),Calendar!G:G,Calendar!B:B),IF(AND(B3156="Premier League",E3156="Highlights"),_xlfn.XLOOKUP(H3156,Calendar!O:O,Calendar!N:N,,-1),""))</f>
        <v/>
      </c>
    </row>
    <row r="3157" spans="34:34" hidden="1" x14ac:dyDescent="0.35">
      <c r="AH3157" s="16" t="str">
        <f>IF(AND(B3157="Premier League",E3157="Live"),_xlfn.XLOOKUP(_xlfn.TEXTJOIN(" vs ",,C3157:D3157),Calendar!G:G,Calendar!B:B),IF(AND(B3157="Premier League",E3157="Highlights"),_xlfn.XLOOKUP(H3157,Calendar!O:O,Calendar!N:N,,-1),""))</f>
        <v/>
      </c>
    </row>
    <row r="3158" spans="34:34" hidden="1" x14ac:dyDescent="0.35">
      <c r="AH3158" s="16" t="str">
        <f>IF(AND(B3158="Premier League",E3158="Live"),_xlfn.XLOOKUP(_xlfn.TEXTJOIN(" vs ",,C3158:D3158),Calendar!G:G,Calendar!B:B),IF(AND(B3158="Premier League",E3158="Highlights"),_xlfn.XLOOKUP(H3158,Calendar!O:O,Calendar!N:N,,-1),""))</f>
        <v/>
      </c>
    </row>
    <row r="3159" spans="34:34" hidden="1" x14ac:dyDescent="0.35">
      <c r="AH3159" s="16" t="str">
        <f>IF(AND(B3159="Premier League",E3159="Live"),_xlfn.XLOOKUP(_xlfn.TEXTJOIN(" vs ",,C3159:D3159),Calendar!G:G,Calendar!B:B),IF(AND(B3159="Premier League",E3159="Highlights"),_xlfn.XLOOKUP(H3159,Calendar!O:O,Calendar!N:N,,-1),""))</f>
        <v/>
      </c>
    </row>
    <row r="3160" spans="34:34" hidden="1" x14ac:dyDescent="0.35">
      <c r="AH3160" s="16" t="str">
        <f>IF(AND(B3160="Premier League",E3160="Live"),_xlfn.XLOOKUP(_xlfn.TEXTJOIN(" vs ",,C3160:D3160),Calendar!G:G,Calendar!B:B),IF(AND(B3160="Premier League",E3160="Highlights"),_xlfn.XLOOKUP(H3160,Calendar!O:O,Calendar!N:N,,-1),""))</f>
        <v/>
      </c>
    </row>
    <row r="3161" spans="34:34" hidden="1" x14ac:dyDescent="0.35">
      <c r="AH3161" s="16" t="str">
        <f>IF(AND(B3161="Premier League",E3161="Live"),_xlfn.XLOOKUP(_xlfn.TEXTJOIN(" vs ",,C3161:D3161),Calendar!G:G,Calendar!B:B),IF(AND(B3161="Premier League",E3161="Highlights"),_xlfn.XLOOKUP(H3161,Calendar!O:O,Calendar!N:N,,-1),""))</f>
        <v/>
      </c>
    </row>
    <row r="3162" spans="34:34" hidden="1" x14ac:dyDescent="0.35">
      <c r="AH3162" s="16" t="str">
        <f>IF(AND(B3162="Premier League",E3162="Live"),_xlfn.XLOOKUP(_xlfn.TEXTJOIN(" vs ",,C3162:D3162),Calendar!G:G,Calendar!B:B),IF(AND(B3162="Premier League",E3162="Highlights"),_xlfn.XLOOKUP(H3162,Calendar!O:O,Calendar!N:N,,-1),""))</f>
        <v/>
      </c>
    </row>
    <row r="3163" spans="34:34" hidden="1" x14ac:dyDescent="0.35">
      <c r="AH3163" s="16" t="str">
        <f>IF(AND(B3163="Premier League",E3163="Live"),_xlfn.XLOOKUP(_xlfn.TEXTJOIN(" vs ",,C3163:D3163),Calendar!G:G,Calendar!B:B),IF(AND(B3163="Premier League",E3163="Highlights"),_xlfn.XLOOKUP(H3163,Calendar!O:O,Calendar!N:N,,-1),""))</f>
        <v/>
      </c>
    </row>
    <row r="3164" spans="34:34" hidden="1" x14ac:dyDescent="0.35">
      <c r="AH3164" s="16" t="str">
        <f>IF(AND(B3164="Premier League",E3164="Live"),_xlfn.XLOOKUP(_xlfn.TEXTJOIN(" vs ",,C3164:D3164),Calendar!G:G,Calendar!B:B),IF(AND(B3164="Premier League",E3164="Highlights"),_xlfn.XLOOKUP(H3164,Calendar!O:O,Calendar!N:N,,-1),""))</f>
        <v/>
      </c>
    </row>
    <row r="3165" spans="34:34" hidden="1" x14ac:dyDescent="0.35">
      <c r="AH3165" s="16" t="str">
        <f>IF(AND(B3165="Premier League",E3165="Live"),_xlfn.XLOOKUP(_xlfn.TEXTJOIN(" vs ",,C3165:D3165),Calendar!G:G,Calendar!B:B),IF(AND(B3165="Premier League",E3165="Highlights"),_xlfn.XLOOKUP(H3165,Calendar!O:O,Calendar!N:N,,-1),""))</f>
        <v/>
      </c>
    </row>
    <row r="3166" spans="34:34" hidden="1" x14ac:dyDescent="0.35">
      <c r="AH3166" s="16" t="str">
        <f>IF(AND(B3166="Premier League",E3166="Live"),_xlfn.XLOOKUP(_xlfn.TEXTJOIN(" vs ",,C3166:D3166),Calendar!G:G,Calendar!B:B),IF(AND(B3166="Premier League",E3166="Highlights"),_xlfn.XLOOKUP(H3166,Calendar!O:O,Calendar!N:N,,-1),""))</f>
        <v/>
      </c>
    </row>
    <row r="3167" spans="34:34" hidden="1" x14ac:dyDescent="0.35">
      <c r="AH3167" s="16" t="str">
        <f>IF(AND(B3167="Premier League",E3167="Live"),_xlfn.XLOOKUP(_xlfn.TEXTJOIN(" vs ",,C3167:D3167),Calendar!G:G,Calendar!B:B),IF(AND(B3167="Premier League",E3167="Highlights"),_xlfn.XLOOKUP(H3167,Calendar!O:O,Calendar!N:N,,-1),""))</f>
        <v/>
      </c>
    </row>
    <row r="3168" spans="34:34" hidden="1" x14ac:dyDescent="0.35">
      <c r="AH3168" s="16" t="str">
        <f>IF(AND(B3168="Premier League",E3168="Live"),_xlfn.XLOOKUP(_xlfn.TEXTJOIN(" vs ",,C3168:D3168),Calendar!G:G,Calendar!B:B),IF(AND(B3168="Premier League",E3168="Highlights"),_xlfn.XLOOKUP(H3168,Calendar!O:O,Calendar!N:N,,-1),""))</f>
        <v/>
      </c>
    </row>
    <row r="3169" spans="34:34" hidden="1" x14ac:dyDescent="0.35">
      <c r="AH3169" s="16" t="str">
        <f>IF(AND(B3169="Premier League",E3169="Live"),_xlfn.XLOOKUP(_xlfn.TEXTJOIN(" vs ",,C3169:D3169),Calendar!G:G,Calendar!B:B),IF(AND(B3169="Premier League",E3169="Highlights"),_xlfn.XLOOKUP(H3169,Calendar!O:O,Calendar!N:N,,-1),""))</f>
        <v/>
      </c>
    </row>
    <row r="3170" spans="34:34" hidden="1" x14ac:dyDescent="0.35">
      <c r="AH3170" s="16" t="str">
        <f>IF(AND(B3170="Premier League",E3170="Live"),_xlfn.XLOOKUP(_xlfn.TEXTJOIN(" vs ",,C3170:D3170),Calendar!G:G,Calendar!B:B),IF(AND(B3170="Premier League",E3170="Highlights"),_xlfn.XLOOKUP(H3170,Calendar!O:O,Calendar!N:N,,-1),""))</f>
        <v/>
      </c>
    </row>
    <row r="3171" spans="34:34" hidden="1" x14ac:dyDescent="0.35">
      <c r="AH3171" s="16" t="str">
        <f>IF(AND(B3171="Premier League",E3171="Live"),_xlfn.XLOOKUP(_xlfn.TEXTJOIN(" vs ",,C3171:D3171),Calendar!G:G,Calendar!B:B),IF(AND(B3171="Premier League",E3171="Highlights"),_xlfn.XLOOKUP(H3171,Calendar!O:O,Calendar!N:N,,-1),""))</f>
        <v/>
      </c>
    </row>
    <row r="3172" spans="34:34" hidden="1" x14ac:dyDescent="0.35">
      <c r="AH3172" s="16" t="str">
        <f>IF(AND(B3172="Premier League",E3172="Live"),_xlfn.XLOOKUP(_xlfn.TEXTJOIN(" vs ",,C3172:D3172),Calendar!G:G,Calendar!B:B),IF(AND(B3172="Premier League",E3172="Highlights"),_xlfn.XLOOKUP(H3172,Calendar!O:O,Calendar!N:N,,-1),""))</f>
        <v/>
      </c>
    </row>
    <row r="3173" spans="34:34" hidden="1" x14ac:dyDescent="0.35">
      <c r="AH3173" s="16" t="str">
        <f>IF(AND(B3173="Premier League",E3173="Live"),_xlfn.XLOOKUP(_xlfn.TEXTJOIN(" vs ",,C3173:D3173),Calendar!G:G,Calendar!B:B),IF(AND(B3173="Premier League",E3173="Highlights"),_xlfn.XLOOKUP(H3173,Calendar!O:O,Calendar!N:N,,-1),""))</f>
        <v/>
      </c>
    </row>
    <row r="3174" spans="34:34" hidden="1" x14ac:dyDescent="0.35">
      <c r="AH3174" s="16" t="str">
        <f>IF(AND(B3174="Premier League",E3174="Live"),_xlfn.XLOOKUP(_xlfn.TEXTJOIN(" vs ",,C3174:D3174),Calendar!G:G,Calendar!B:B),IF(AND(B3174="Premier League",E3174="Highlights"),_xlfn.XLOOKUP(H3174,Calendar!O:O,Calendar!N:N,,-1),""))</f>
        <v/>
      </c>
    </row>
    <row r="3175" spans="34:34" hidden="1" x14ac:dyDescent="0.35">
      <c r="AH3175" s="16" t="str">
        <f>IF(AND(B3175="Premier League",E3175="Live"),_xlfn.XLOOKUP(_xlfn.TEXTJOIN(" vs ",,C3175:D3175),Calendar!G:G,Calendar!B:B),IF(AND(B3175="Premier League",E3175="Highlights"),_xlfn.XLOOKUP(H3175,Calendar!O:O,Calendar!N:N,,-1),""))</f>
        <v/>
      </c>
    </row>
    <row r="3176" spans="34:34" hidden="1" x14ac:dyDescent="0.35">
      <c r="AH3176" s="16" t="str">
        <f>IF(AND(B3176="Premier League",E3176="Live"),_xlfn.XLOOKUP(_xlfn.TEXTJOIN(" vs ",,C3176:D3176),Calendar!G:G,Calendar!B:B),IF(AND(B3176="Premier League",E3176="Highlights"),_xlfn.XLOOKUP(H3176,Calendar!O:O,Calendar!N:N,,-1),""))</f>
        <v/>
      </c>
    </row>
    <row r="3177" spans="34:34" hidden="1" x14ac:dyDescent="0.35">
      <c r="AH3177" s="16" t="str">
        <f>IF(AND(B3177="Premier League",E3177="Live"),_xlfn.XLOOKUP(_xlfn.TEXTJOIN(" vs ",,C3177:D3177),Calendar!G:G,Calendar!B:B),IF(AND(B3177="Premier League",E3177="Highlights"),_xlfn.XLOOKUP(H3177,Calendar!O:O,Calendar!N:N,,-1),""))</f>
        <v/>
      </c>
    </row>
    <row r="3178" spans="34:34" hidden="1" x14ac:dyDescent="0.35">
      <c r="AH3178" s="16" t="str">
        <f>IF(AND(B3178="Premier League",E3178="Live"),_xlfn.XLOOKUP(_xlfn.TEXTJOIN(" vs ",,C3178:D3178),Calendar!G:G,Calendar!B:B),IF(AND(B3178="Premier League",E3178="Highlights"),_xlfn.XLOOKUP(H3178,Calendar!O:O,Calendar!N:N,,-1),""))</f>
        <v/>
      </c>
    </row>
    <row r="3179" spans="34:34" hidden="1" x14ac:dyDescent="0.35">
      <c r="AH3179" s="16" t="str">
        <f>IF(AND(B3179="Premier League",E3179="Live"),_xlfn.XLOOKUP(_xlfn.TEXTJOIN(" vs ",,C3179:D3179),Calendar!G:G,Calendar!B:B),IF(AND(B3179="Premier League",E3179="Highlights"),_xlfn.XLOOKUP(H3179,Calendar!O:O,Calendar!N:N,,-1),""))</f>
        <v/>
      </c>
    </row>
    <row r="3180" spans="34:34" hidden="1" x14ac:dyDescent="0.35">
      <c r="AH3180" s="16" t="str">
        <f>IF(AND(B3180="Premier League",E3180="Live"),_xlfn.XLOOKUP(_xlfn.TEXTJOIN(" vs ",,C3180:D3180),Calendar!G:G,Calendar!B:B),IF(AND(B3180="Premier League",E3180="Highlights"),_xlfn.XLOOKUP(H3180,Calendar!O:O,Calendar!N:N,,-1),""))</f>
        <v/>
      </c>
    </row>
    <row r="3181" spans="34:34" hidden="1" x14ac:dyDescent="0.35">
      <c r="AH3181" s="16" t="str">
        <f>IF(AND(B3181="Premier League",E3181="Live"),_xlfn.XLOOKUP(_xlfn.TEXTJOIN(" vs ",,C3181:D3181),Calendar!G:G,Calendar!B:B),IF(AND(B3181="Premier League",E3181="Highlights"),_xlfn.XLOOKUP(H3181,Calendar!O:O,Calendar!N:N,,-1),""))</f>
        <v/>
      </c>
    </row>
    <row r="3182" spans="34:34" hidden="1" x14ac:dyDescent="0.35">
      <c r="AH3182" s="16" t="str">
        <f>IF(AND(B3182="Premier League",E3182="Live"),_xlfn.XLOOKUP(_xlfn.TEXTJOIN(" vs ",,C3182:D3182),Calendar!G:G,Calendar!B:B),IF(AND(B3182="Premier League",E3182="Highlights"),_xlfn.XLOOKUP(H3182,Calendar!O:O,Calendar!N:N,,-1),""))</f>
        <v/>
      </c>
    </row>
    <row r="3183" spans="34:34" hidden="1" x14ac:dyDescent="0.35">
      <c r="AH3183" s="16" t="str">
        <f>IF(AND(B3183="Premier League",E3183="Live"),_xlfn.XLOOKUP(_xlfn.TEXTJOIN(" vs ",,C3183:D3183),Calendar!G:G,Calendar!B:B),IF(AND(B3183="Premier League",E3183="Highlights"),_xlfn.XLOOKUP(H3183,Calendar!O:O,Calendar!N:N,,-1),""))</f>
        <v/>
      </c>
    </row>
    <row r="3184" spans="34:34" hidden="1" x14ac:dyDescent="0.35">
      <c r="AH3184" s="16" t="str">
        <f>IF(AND(B3184="Premier League",E3184="Live"),_xlfn.XLOOKUP(_xlfn.TEXTJOIN(" vs ",,C3184:D3184),Calendar!G:G,Calendar!B:B),IF(AND(B3184="Premier League",E3184="Highlights"),_xlfn.XLOOKUP(H3184,Calendar!O:O,Calendar!N:N,,-1),""))</f>
        <v/>
      </c>
    </row>
    <row r="3185" spans="34:34" hidden="1" x14ac:dyDescent="0.35">
      <c r="AH3185" s="16" t="str">
        <f>IF(AND(B3185="Premier League",E3185="Live"),_xlfn.XLOOKUP(_xlfn.TEXTJOIN(" vs ",,C3185:D3185),Calendar!G:G,Calendar!B:B),IF(AND(B3185="Premier League",E3185="Highlights"),_xlfn.XLOOKUP(H3185,Calendar!O:O,Calendar!N:N,,-1),""))</f>
        <v/>
      </c>
    </row>
    <row r="3186" spans="34:34" hidden="1" x14ac:dyDescent="0.35">
      <c r="AH3186" s="16" t="str">
        <f>IF(AND(B3186="Premier League",E3186="Live"),_xlfn.XLOOKUP(_xlfn.TEXTJOIN(" vs ",,C3186:D3186),Calendar!G:G,Calendar!B:B),IF(AND(B3186="Premier League",E3186="Highlights"),_xlfn.XLOOKUP(H3186,Calendar!O:O,Calendar!N:N,,-1),""))</f>
        <v/>
      </c>
    </row>
    <row r="3187" spans="34:34" hidden="1" x14ac:dyDescent="0.35">
      <c r="AH3187" s="16" t="str">
        <f>IF(AND(B3187="Premier League",E3187="Live"),_xlfn.XLOOKUP(_xlfn.TEXTJOIN(" vs ",,C3187:D3187),Calendar!G:G,Calendar!B:B),IF(AND(B3187="Premier League",E3187="Highlights"),_xlfn.XLOOKUP(H3187,Calendar!O:O,Calendar!N:N,,-1),""))</f>
        <v/>
      </c>
    </row>
    <row r="3188" spans="34:34" hidden="1" x14ac:dyDescent="0.35">
      <c r="AH3188" s="16" t="str">
        <f>IF(AND(B3188="Premier League",E3188="Live"),_xlfn.XLOOKUP(_xlfn.TEXTJOIN(" vs ",,C3188:D3188),Calendar!G:G,Calendar!B:B),IF(AND(B3188="Premier League",E3188="Highlights"),_xlfn.XLOOKUP(H3188,Calendar!O:O,Calendar!N:N,,-1),""))</f>
        <v/>
      </c>
    </row>
    <row r="3189" spans="34:34" hidden="1" x14ac:dyDescent="0.35">
      <c r="AH3189" s="16" t="str">
        <f>IF(AND(B3189="Premier League",E3189="Live"),_xlfn.XLOOKUP(_xlfn.TEXTJOIN(" vs ",,C3189:D3189),Calendar!G:G,Calendar!B:B),IF(AND(B3189="Premier League",E3189="Highlights"),_xlfn.XLOOKUP(H3189,Calendar!O:O,Calendar!N:N,,-1),""))</f>
        <v/>
      </c>
    </row>
    <row r="3190" spans="34:34" hidden="1" x14ac:dyDescent="0.35">
      <c r="AH3190" s="16" t="str">
        <f>IF(AND(B3190="Premier League",E3190="Live"),_xlfn.XLOOKUP(_xlfn.TEXTJOIN(" vs ",,C3190:D3190),Calendar!G:G,Calendar!B:B),IF(AND(B3190="Premier League",E3190="Highlights"),_xlfn.XLOOKUP(H3190,Calendar!O:O,Calendar!N:N,,-1),""))</f>
        <v/>
      </c>
    </row>
    <row r="3191" spans="34:34" hidden="1" x14ac:dyDescent="0.35">
      <c r="AH3191" s="16" t="str">
        <f>IF(AND(B3191="Premier League",E3191="Live"),_xlfn.XLOOKUP(_xlfn.TEXTJOIN(" vs ",,C3191:D3191),Calendar!G:G,Calendar!B:B),IF(AND(B3191="Premier League",E3191="Highlights"),_xlfn.XLOOKUP(H3191,Calendar!O:O,Calendar!N:N,,-1),""))</f>
        <v/>
      </c>
    </row>
    <row r="3192" spans="34:34" hidden="1" x14ac:dyDescent="0.35">
      <c r="AH3192" s="16" t="str">
        <f>IF(AND(B3192="Premier League",E3192="Live"),_xlfn.XLOOKUP(_xlfn.TEXTJOIN(" vs ",,C3192:D3192),Calendar!G:G,Calendar!B:B),IF(AND(B3192="Premier League",E3192="Highlights"),_xlfn.XLOOKUP(H3192,Calendar!O:O,Calendar!N:N,,-1),""))</f>
        <v/>
      </c>
    </row>
    <row r="3193" spans="34:34" hidden="1" x14ac:dyDescent="0.35">
      <c r="AH3193" s="16" t="str">
        <f>IF(AND(B3193="Premier League",E3193="Live"),_xlfn.XLOOKUP(_xlfn.TEXTJOIN(" vs ",,C3193:D3193),Calendar!G:G,Calendar!B:B),IF(AND(B3193="Premier League",E3193="Highlights"),_xlfn.XLOOKUP(H3193,Calendar!O:O,Calendar!N:N,,-1),""))</f>
        <v/>
      </c>
    </row>
    <row r="3194" spans="34:34" hidden="1" x14ac:dyDescent="0.35">
      <c r="AH3194" s="16" t="str">
        <f>IF(AND(B3194="Premier League",E3194="Live"),_xlfn.XLOOKUP(_xlfn.TEXTJOIN(" vs ",,C3194:D3194),Calendar!G:G,Calendar!B:B),IF(AND(B3194="Premier League",E3194="Highlights"),_xlfn.XLOOKUP(H3194,Calendar!O:O,Calendar!N:N,,-1),""))</f>
        <v/>
      </c>
    </row>
    <row r="3195" spans="34:34" hidden="1" x14ac:dyDescent="0.35">
      <c r="AH3195" s="16" t="str">
        <f>IF(AND(B3195="Premier League",E3195="Live"),_xlfn.XLOOKUP(_xlfn.TEXTJOIN(" vs ",,C3195:D3195),Calendar!G:G,Calendar!B:B),IF(AND(B3195="Premier League",E3195="Highlights"),_xlfn.XLOOKUP(H3195,Calendar!O:O,Calendar!N:N,,-1),""))</f>
        <v/>
      </c>
    </row>
    <row r="3196" spans="34:34" hidden="1" x14ac:dyDescent="0.35">
      <c r="AH3196" s="16" t="str">
        <f>IF(AND(B3196="Premier League",E3196="Live"),_xlfn.XLOOKUP(_xlfn.TEXTJOIN(" vs ",,C3196:D3196),Calendar!G:G,Calendar!B:B),IF(AND(B3196="Premier League",E3196="Highlights"),_xlfn.XLOOKUP(H3196,Calendar!O:O,Calendar!N:N,,-1),""))</f>
        <v/>
      </c>
    </row>
    <row r="3197" spans="34:34" hidden="1" x14ac:dyDescent="0.35">
      <c r="AH3197" s="16" t="str">
        <f>IF(AND(B3197="Premier League",E3197="Live"),_xlfn.XLOOKUP(_xlfn.TEXTJOIN(" vs ",,C3197:D3197),Calendar!G:G,Calendar!B:B),IF(AND(B3197="Premier League",E3197="Highlights"),_xlfn.XLOOKUP(H3197,Calendar!O:O,Calendar!N:N,,-1),""))</f>
        <v/>
      </c>
    </row>
    <row r="3198" spans="34:34" hidden="1" x14ac:dyDescent="0.35">
      <c r="AH3198" s="16" t="str">
        <f>IF(AND(B3198="Premier League",E3198="Live"),_xlfn.XLOOKUP(_xlfn.TEXTJOIN(" vs ",,C3198:D3198),Calendar!G:G,Calendar!B:B),IF(AND(B3198="Premier League",E3198="Highlights"),_xlfn.XLOOKUP(H3198,Calendar!O:O,Calendar!N:N,,-1),""))</f>
        <v/>
      </c>
    </row>
    <row r="3199" spans="34:34" hidden="1" x14ac:dyDescent="0.35">
      <c r="AH3199" s="16" t="str">
        <f>IF(AND(B3199="Premier League",E3199="Live"),_xlfn.XLOOKUP(_xlfn.TEXTJOIN(" vs ",,C3199:D3199),Calendar!G:G,Calendar!B:B),IF(AND(B3199="Premier League",E3199="Highlights"),_xlfn.XLOOKUP(H3199,Calendar!O:O,Calendar!N:N,,-1),""))</f>
        <v/>
      </c>
    </row>
    <row r="3200" spans="34:34" hidden="1" x14ac:dyDescent="0.35">
      <c r="AH3200" s="16" t="str">
        <f>IF(AND(B3200="Premier League",E3200="Live"),_xlfn.XLOOKUP(_xlfn.TEXTJOIN(" vs ",,C3200:D3200),Calendar!G:G,Calendar!B:B),IF(AND(B3200="Premier League",E3200="Highlights"),_xlfn.XLOOKUP(H3200,Calendar!O:O,Calendar!N:N,,-1),""))</f>
        <v/>
      </c>
    </row>
    <row r="3201" spans="34:34" hidden="1" x14ac:dyDescent="0.35">
      <c r="AH3201" s="16" t="str">
        <f>IF(AND(B3201="Premier League",E3201="Live"),_xlfn.XLOOKUP(_xlfn.TEXTJOIN(" vs ",,C3201:D3201),Calendar!G:G,Calendar!B:B),IF(AND(B3201="Premier League",E3201="Highlights"),_xlfn.XLOOKUP(H3201,Calendar!O:O,Calendar!N:N,,-1),""))</f>
        <v/>
      </c>
    </row>
    <row r="3202" spans="34:34" hidden="1" x14ac:dyDescent="0.35">
      <c r="AH3202" s="16" t="str">
        <f>IF(AND(B3202="Premier League",E3202="Live"),_xlfn.XLOOKUP(_xlfn.TEXTJOIN(" vs ",,C3202:D3202),Calendar!G:G,Calendar!B:B),IF(AND(B3202="Premier League",E3202="Highlights"),_xlfn.XLOOKUP(H3202,Calendar!O:O,Calendar!N:N,,-1),""))</f>
        <v/>
      </c>
    </row>
    <row r="3203" spans="34:34" hidden="1" x14ac:dyDescent="0.35">
      <c r="AH3203" s="16" t="str">
        <f>IF(AND(B3203="Premier League",E3203="Live"),_xlfn.XLOOKUP(_xlfn.TEXTJOIN(" vs ",,C3203:D3203),Calendar!G:G,Calendar!B:B),IF(AND(B3203="Premier League",E3203="Highlights"),_xlfn.XLOOKUP(H3203,Calendar!O:O,Calendar!N:N,,-1),""))</f>
        <v/>
      </c>
    </row>
    <row r="3204" spans="34:34" hidden="1" x14ac:dyDescent="0.35">
      <c r="AH3204" s="16" t="str">
        <f>IF(AND(B3204="Premier League",E3204="Live"),_xlfn.XLOOKUP(_xlfn.TEXTJOIN(" vs ",,C3204:D3204),Calendar!G:G,Calendar!B:B),IF(AND(B3204="Premier League",E3204="Highlights"),_xlfn.XLOOKUP(H3204,Calendar!O:O,Calendar!N:N,,-1),""))</f>
        <v/>
      </c>
    </row>
    <row r="3205" spans="34:34" hidden="1" x14ac:dyDescent="0.35">
      <c r="AH3205" s="16" t="str">
        <f>IF(AND(B3205="Premier League",E3205="Live"),_xlfn.XLOOKUP(_xlfn.TEXTJOIN(" vs ",,C3205:D3205),Calendar!G:G,Calendar!B:B),IF(AND(B3205="Premier League",E3205="Highlights"),_xlfn.XLOOKUP(H3205,Calendar!O:O,Calendar!N:N,,-1),""))</f>
        <v/>
      </c>
    </row>
    <row r="3206" spans="34:34" hidden="1" x14ac:dyDescent="0.35">
      <c r="AH3206" s="16" t="str">
        <f>IF(AND(B3206="Premier League",E3206="Live"),_xlfn.XLOOKUP(_xlfn.TEXTJOIN(" vs ",,C3206:D3206),Calendar!G:G,Calendar!B:B),IF(AND(B3206="Premier League",E3206="Highlights"),_xlfn.XLOOKUP(H3206,Calendar!O:O,Calendar!N:N,,-1),""))</f>
        <v/>
      </c>
    </row>
    <row r="3207" spans="34:34" hidden="1" x14ac:dyDescent="0.35">
      <c r="AH3207" s="16" t="str">
        <f>IF(AND(B3207="Premier League",E3207="Live"),_xlfn.XLOOKUP(_xlfn.TEXTJOIN(" vs ",,C3207:D3207),Calendar!G:G,Calendar!B:B),IF(AND(B3207="Premier League",E3207="Highlights"),_xlfn.XLOOKUP(H3207,Calendar!O:O,Calendar!N:N,,-1),""))</f>
        <v/>
      </c>
    </row>
    <row r="3208" spans="34:34" hidden="1" x14ac:dyDescent="0.35">
      <c r="AH3208" s="16" t="str">
        <f>IF(AND(B3208="Premier League",E3208="Live"),_xlfn.XLOOKUP(_xlfn.TEXTJOIN(" vs ",,C3208:D3208),Calendar!G:G,Calendar!B:B),IF(AND(B3208="Premier League",E3208="Highlights"),_xlfn.XLOOKUP(H3208,Calendar!O:O,Calendar!N:N,,-1),""))</f>
        <v/>
      </c>
    </row>
    <row r="3209" spans="34:34" hidden="1" x14ac:dyDescent="0.35">
      <c r="AH3209" s="16" t="str">
        <f>IF(AND(B3209="Premier League",E3209="Live"),_xlfn.XLOOKUP(_xlfn.TEXTJOIN(" vs ",,C3209:D3209),Calendar!G:G,Calendar!B:B),IF(AND(B3209="Premier League",E3209="Highlights"),_xlfn.XLOOKUP(H3209,Calendar!O:O,Calendar!N:N,,-1),""))</f>
        <v/>
      </c>
    </row>
    <row r="3210" spans="34:34" hidden="1" x14ac:dyDescent="0.35">
      <c r="AH3210" s="16" t="str">
        <f>IF(AND(B3210="Premier League",E3210="Live"),_xlfn.XLOOKUP(_xlfn.TEXTJOIN(" vs ",,C3210:D3210),Calendar!G:G,Calendar!B:B),IF(AND(B3210="Premier League",E3210="Highlights"),_xlfn.XLOOKUP(H3210,Calendar!O:O,Calendar!N:N,,-1),""))</f>
        <v/>
      </c>
    </row>
    <row r="3211" spans="34:34" hidden="1" x14ac:dyDescent="0.35">
      <c r="AH3211" s="16" t="str">
        <f>IF(AND(B3211="Premier League",E3211="Live"),_xlfn.XLOOKUP(_xlfn.TEXTJOIN(" vs ",,C3211:D3211),Calendar!G:G,Calendar!B:B),IF(AND(B3211="Premier League",E3211="Highlights"),_xlfn.XLOOKUP(H3211,Calendar!O:O,Calendar!N:N,,-1),""))</f>
        <v/>
      </c>
    </row>
    <row r="3212" spans="34:34" hidden="1" x14ac:dyDescent="0.35">
      <c r="AH3212" s="16" t="str">
        <f>IF(AND(B3212="Premier League",E3212="Live"),_xlfn.XLOOKUP(_xlfn.TEXTJOIN(" vs ",,C3212:D3212),Calendar!G:G,Calendar!B:B),IF(AND(B3212="Premier League",E3212="Highlights"),_xlfn.XLOOKUP(H3212,Calendar!O:O,Calendar!N:N,,-1),""))</f>
        <v/>
      </c>
    </row>
    <row r="3213" spans="34:34" hidden="1" x14ac:dyDescent="0.35">
      <c r="AH3213" s="16" t="str">
        <f>IF(AND(B3213="Premier League",E3213="Live"),_xlfn.XLOOKUP(_xlfn.TEXTJOIN(" vs ",,C3213:D3213),Calendar!G:G,Calendar!B:B),IF(AND(B3213="Premier League",E3213="Highlights"),_xlfn.XLOOKUP(H3213,Calendar!O:O,Calendar!N:N,,-1),""))</f>
        <v/>
      </c>
    </row>
    <row r="3214" spans="34:34" hidden="1" x14ac:dyDescent="0.35">
      <c r="AH3214" s="16" t="str">
        <f>IF(AND(B3214="Premier League",E3214="Live"),_xlfn.XLOOKUP(_xlfn.TEXTJOIN(" vs ",,C3214:D3214),Calendar!G:G,Calendar!B:B),IF(AND(B3214="Premier League",E3214="Highlights"),_xlfn.XLOOKUP(H3214,Calendar!O:O,Calendar!N:N,,-1),""))</f>
        <v/>
      </c>
    </row>
    <row r="3215" spans="34:34" hidden="1" x14ac:dyDescent="0.35">
      <c r="AH3215" s="16" t="str">
        <f>IF(AND(B3215="Premier League",E3215="Live"),_xlfn.XLOOKUP(_xlfn.TEXTJOIN(" vs ",,C3215:D3215),Calendar!G:G,Calendar!B:B),IF(AND(B3215="Premier League",E3215="Highlights"),_xlfn.XLOOKUP(H3215,Calendar!O:O,Calendar!N:N,,-1),""))</f>
        <v/>
      </c>
    </row>
    <row r="3216" spans="34:34" hidden="1" x14ac:dyDescent="0.35">
      <c r="AH3216" s="16" t="str">
        <f>IF(AND(B3216="Premier League",E3216="Live"),_xlfn.XLOOKUP(_xlfn.TEXTJOIN(" vs ",,C3216:D3216),Calendar!G:G,Calendar!B:B),IF(AND(B3216="Premier League",E3216="Highlights"),_xlfn.XLOOKUP(H3216,Calendar!O:O,Calendar!N:N,,-1),""))</f>
        <v/>
      </c>
    </row>
    <row r="3217" spans="34:34" hidden="1" x14ac:dyDescent="0.35">
      <c r="AH3217" s="16" t="str">
        <f>IF(AND(B3217="Premier League",E3217="Live"),_xlfn.XLOOKUP(_xlfn.TEXTJOIN(" vs ",,C3217:D3217),Calendar!G:G,Calendar!B:B),IF(AND(B3217="Premier League",E3217="Highlights"),_xlfn.XLOOKUP(H3217,Calendar!O:O,Calendar!N:N,,-1),""))</f>
        <v/>
      </c>
    </row>
    <row r="3218" spans="34:34" hidden="1" x14ac:dyDescent="0.35">
      <c r="AH3218" s="16" t="str">
        <f>IF(AND(B3218="Premier League",E3218="Live"),_xlfn.XLOOKUP(_xlfn.TEXTJOIN(" vs ",,C3218:D3218),Calendar!G:G,Calendar!B:B),IF(AND(B3218="Premier League",E3218="Highlights"),_xlfn.XLOOKUP(H3218,Calendar!O:O,Calendar!N:N,,-1),""))</f>
        <v/>
      </c>
    </row>
    <row r="3219" spans="34:34" hidden="1" x14ac:dyDescent="0.35">
      <c r="AH3219" s="16" t="str">
        <f>IF(AND(B3219="Premier League",E3219="Live"),_xlfn.XLOOKUP(_xlfn.TEXTJOIN(" vs ",,C3219:D3219),Calendar!G:G,Calendar!B:B),IF(AND(B3219="Premier League",E3219="Highlights"),_xlfn.XLOOKUP(H3219,Calendar!O:O,Calendar!N:N,,-1),""))</f>
        <v/>
      </c>
    </row>
    <row r="3220" spans="34:34" hidden="1" x14ac:dyDescent="0.35">
      <c r="AH3220" s="16" t="str">
        <f>IF(AND(B3220="Premier League",E3220="Live"),_xlfn.XLOOKUP(_xlfn.TEXTJOIN(" vs ",,C3220:D3220),Calendar!G:G,Calendar!B:B),IF(AND(B3220="Premier League",E3220="Highlights"),_xlfn.XLOOKUP(H3220,Calendar!O:O,Calendar!N:N,,-1),""))</f>
        <v/>
      </c>
    </row>
    <row r="3221" spans="34:34" hidden="1" x14ac:dyDescent="0.35">
      <c r="AH3221" s="16" t="str">
        <f>IF(AND(B3221="Premier League",E3221="Live"),_xlfn.XLOOKUP(_xlfn.TEXTJOIN(" vs ",,C3221:D3221),Calendar!G:G,Calendar!B:B),IF(AND(B3221="Premier League",E3221="Highlights"),_xlfn.XLOOKUP(H3221,Calendar!O:O,Calendar!N:N,,-1),""))</f>
        <v/>
      </c>
    </row>
    <row r="3222" spans="34:34" hidden="1" x14ac:dyDescent="0.35">
      <c r="AH3222" s="16" t="str">
        <f>IF(AND(B3222="Premier League",E3222="Live"),_xlfn.XLOOKUP(_xlfn.TEXTJOIN(" vs ",,C3222:D3222),Calendar!G:G,Calendar!B:B),IF(AND(B3222="Premier League",E3222="Highlights"),_xlfn.XLOOKUP(H3222,Calendar!O:O,Calendar!N:N,,-1),""))</f>
        <v/>
      </c>
    </row>
    <row r="3223" spans="34:34" hidden="1" x14ac:dyDescent="0.35">
      <c r="AH3223" s="16" t="str">
        <f>IF(AND(B3223="Premier League",E3223="Live"),_xlfn.XLOOKUP(_xlfn.TEXTJOIN(" vs ",,C3223:D3223),Calendar!G:G,Calendar!B:B),IF(AND(B3223="Premier League",E3223="Highlights"),_xlfn.XLOOKUP(H3223,Calendar!O:O,Calendar!N:N,,-1),""))</f>
        <v/>
      </c>
    </row>
    <row r="3224" spans="34:34" hidden="1" x14ac:dyDescent="0.35">
      <c r="AH3224" s="16" t="str">
        <f>IF(AND(B3224="Premier League",E3224="Live"),_xlfn.XLOOKUP(_xlfn.TEXTJOIN(" vs ",,C3224:D3224),Calendar!G:G,Calendar!B:B),IF(AND(B3224="Premier League",E3224="Highlights"),_xlfn.XLOOKUP(H3224,Calendar!O:O,Calendar!N:N,,-1),""))</f>
        <v/>
      </c>
    </row>
    <row r="3225" spans="34:34" hidden="1" x14ac:dyDescent="0.35">
      <c r="AH3225" s="16" t="str">
        <f>IF(AND(B3225="Premier League",E3225="Live"),_xlfn.XLOOKUP(_xlfn.TEXTJOIN(" vs ",,C3225:D3225),Calendar!G:G,Calendar!B:B),IF(AND(B3225="Premier League",E3225="Highlights"),_xlfn.XLOOKUP(H3225,Calendar!O:O,Calendar!N:N,,-1),""))</f>
        <v/>
      </c>
    </row>
    <row r="3226" spans="34:34" hidden="1" x14ac:dyDescent="0.35">
      <c r="AH3226" s="16" t="str">
        <f>IF(AND(B3226="Premier League",E3226="Live"),_xlfn.XLOOKUP(_xlfn.TEXTJOIN(" vs ",,C3226:D3226),Calendar!G:G,Calendar!B:B),IF(AND(B3226="Premier League",E3226="Highlights"),_xlfn.XLOOKUP(H3226,Calendar!O:O,Calendar!N:N,,-1),""))</f>
        <v/>
      </c>
    </row>
    <row r="3227" spans="34:34" hidden="1" x14ac:dyDescent="0.35">
      <c r="AH3227" s="16" t="str">
        <f>IF(AND(B3227="Premier League",E3227="Live"),_xlfn.XLOOKUP(_xlfn.TEXTJOIN(" vs ",,C3227:D3227),Calendar!G:G,Calendar!B:B),IF(AND(B3227="Premier League",E3227="Highlights"),_xlfn.XLOOKUP(H3227,Calendar!O:O,Calendar!N:N,,-1),""))</f>
        <v/>
      </c>
    </row>
    <row r="3228" spans="34:34" hidden="1" x14ac:dyDescent="0.35">
      <c r="AH3228" s="16" t="str">
        <f>IF(AND(B3228="Premier League",E3228="Live"),_xlfn.XLOOKUP(_xlfn.TEXTJOIN(" vs ",,C3228:D3228),Calendar!G:G,Calendar!B:B),IF(AND(B3228="Premier League",E3228="Highlights"),_xlfn.XLOOKUP(H3228,Calendar!O:O,Calendar!N:N,,-1),""))</f>
        <v/>
      </c>
    </row>
    <row r="3229" spans="34:34" hidden="1" x14ac:dyDescent="0.35">
      <c r="AH3229" s="16" t="str">
        <f>IF(AND(B3229="Premier League",E3229="Live"),_xlfn.XLOOKUP(_xlfn.TEXTJOIN(" vs ",,C3229:D3229),Calendar!G:G,Calendar!B:B),IF(AND(B3229="Premier League",E3229="Highlights"),_xlfn.XLOOKUP(H3229,Calendar!O:O,Calendar!N:N,,-1),""))</f>
        <v/>
      </c>
    </row>
    <row r="3230" spans="34:34" hidden="1" x14ac:dyDescent="0.35">
      <c r="AH3230" s="16" t="str">
        <f>IF(AND(B3230="Premier League",E3230="Live"),_xlfn.XLOOKUP(_xlfn.TEXTJOIN(" vs ",,C3230:D3230),Calendar!G:G,Calendar!B:B),IF(AND(B3230="Premier League",E3230="Highlights"),_xlfn.XLOOKUP(H3230,Calendar!O:O,Calendar!N:N,,-1),""))</f>
        <v/>
      </c>
    </row>
    <row r="3231" spans="34:34" hidden="1" x14ac:dyDescent="0.35">
      <c r="AH3231" s="16" t="str">
        <f>IF(AND(B3231="Premier League",E3231="Live"),_xlfn.XLOOKUP(_xlfn.TEXTJOIN(" vs ",,C3231:D3231),Calendar!G:G,Calendar!B:B),IF(AND(B3231="Premier League",E3231="Highlights"),_xlfn.XLOOKUP(H3231,Calendar!O:O,Calendar!N:N,,-1),""))</f>
        <v/>
      </c>
    </row>
    <row r="3232" spans="34:34" hidden="1" x14ac:dyDescent="0.35">
      <c r="AH3232" s="16" t="str">
        <f>IF(AND(B3232="Premier League",E3232="Live"),_xlfn.XLOOKUP(_xlfn.TEXTJOIN(" vs ",,C3232:D3232),Calendar!G:G,Calendar!B:B),IF(AND(B3232="Premier League",E3232="Highlights"),_xlfn.XLOOKUP(H3232,Calendar!O:O,Calendar!N:N,,-1),""))</f>
        <v/>
      </c>
    </row>
    <row r="3233" spans="34:34" hidden="1" x14ac:dyDescent="0.35">
      <c r="AH3233" s="16" t="str">
        <f>IF(AND(B3233="Premier League",E3233="Live"),_xlfn.XLOOKUP(_xlfn.TEXTJOIN(" vs ",,C3233:D3233),Calendar!G:G,Calendar!B:B),IF(AND(B3233="Premier League",E3233="Highlights"),_xlfn.XLOOKUP(H3233,Calendar!O:O,Calendar!N:N,,-1),""))</f>
        <v/>
      </c>
    </row>
    <row r="3234" spans="34:34" hidden="1" x14ac:dyDescent="0.35">
      <c r="AH3234" s="16" t="str">
        <f>IF(AND(B3234="Premier League",E3234="Live"),_xlfn.XLOOKUP(_xlfn.TEXTJOIN(" vs ",,C3234:D3234),Calendar!G:G,Calendar!B:B),IF(AND(B3234="Premier League",E3234="Highlights"),_xlfn.XLOOKUP(H3234,Calendar!O:O,Calendar!N:N,,-1),""))</f>
        <v/>
      </c>
    </row>
    <row r="3235" spans="34:34" hidden="1" x14ac:dyDescent="0.35">
      <c r="AH3235" s="16" t="str">
        <f>IF(AND(B3235="Premier League",E3235="Live"),_xlfn.XLOOKUP(_xlfn.TEXTJOIN(" vs ",,C3235:D3235),Calendar!G:G,Calendar!B:B),IF(AND(B3235="Premier League",E3235="Highlights"),_xlfn.XLOOKUP(H3235,Calendar!O:O,Calendar!N:N,,-1),""))</f>
        <v/>
      </c>
    </row>
    <row r="3236" spans="34:34" hidden="1" x14ac:dyDescent="0.35">
      <c r="AH3236" s="16" t="str">
        <f>IF(AND(B3236="Premier League",E3236="Live"),_xlfn.XLOOKUP(_xlfn.TEXTJOIN(" vs ",,C3236:D3236),Calendar!G:G,Calendar!B:B),IF(AND(B3236="Premier League",E3236="Highlights"),_xlfn.XLOOKUP(H3236,Calendar!O:O,Calendar!N:N,,-1),""))</f>
        <v/>
      </c>
    </row>
    <row r="3237" spans="34:34" hidden="1" x14ac:dyDescent="0.35">
      <c r="AH3237" s="16" t="str">
        <f>IF(AND(B3237="Premier League",E3237="Live"),_xlfn.XLOOKUP(_xlfn.TEXTJOIN(" vs ",,C3237:D3237),Calendar!G:G,Calendar!B:B),IF(AND(B3237="Premier League",E3237="Highlights"),_xlfn.XLOOKUP(H3237,Calendar!O:O,Calendar!N:N,,-1),""))</f>
        <v/>
      </c>
    </row>
    <row r="3238" spans="34:34" hidden="1" x14ac:dyDescent="0.35">
      <c r="AH3238" s="16" t="str">
        <f>IF(AND(B3238="Premier League",E3238="Live"),_xlfn.XLOOKUP(_xlfn.TEXTJOIN(" vs ",,C3238:D3238),Calendar!G:G,Calendar!B:B),IF(AND(B3238="Premier League",E3238="Highlights"),_xlfn.XLOOKUP(H3238,Calendar!O:O,Calendar!N:N,,-1),""))</f>
        <v/>
      </c>
    </row>
    <row r="3239" spans="34:34" hidden="1" x14ac:dyDescent="0.35">
      <c r="AH3239" s="16" t="str">
        <f>IF(AND(B3239="Premier League",E3239="Live"),_xlfn.XLOOKUP(_xlfn.TEXTJOIN(" vs ",,C3239:D3239),Calendar!G:G,Calendar!B:B),IF(AND(B3239="Premier League",E3239="Highlights"),_xlfn.XLOOKUP(H3239,Calendar!O:O,Calendar!N:N,,-1),""))</f>
        <v/>
      </c>
    </row>
    <row r="3240" spans="34:34" hidden="1" x14ac:dyDescent="0.35">
      <c r="AH3240" s="16" t="str">
        <f>IF(AND(B3240="Premier League",E3240="Live"),_xlfn.XLOOKUP(_xlfn.TEXTJOIN(" vs ",,C3240:D3240),Calendar!G:G,Calendar!B:B),IF(AND(B3240="Premier League",E3240="Highlights"),_xlfn.XLOOKUP(H3240,Calendar!O:O,Calendar!N:N,,-1),""))</f>
        <v/>
      </c>
    </row>
    <row r="3241" spans="34:34" hidden="1" x14ac:dyDescent="0.35">
      <c r="AH3241" s="16" t="str">
        <f>IF(AND(B3241="Premier League",E3241="Live"),_xlfn.XLOOKUP(_xlfn.TEXTJOIN(" vs ",,C3241:D3241),Calendar!G:G,Calendar!B:B),IF(AND(B3241="Premier League",E3241="Highlights"),_xlfn.XLOOKUP(H3241,Calendar!O:O,Calendar!N:N,,-1),""))</f>
        <v/>
      </c>
    </row>
    <row r="3242" spans="34:34" hidden="1" x14ac:dyDescent="0.35">
      <c r="AH3242" s="16" t="str">
        <f>IF(AND(B3242="Premier League",E3242="Live"),_xlfn.XLOOKUP(_xlfn.TEXTJOIN(" vs ",,C3242:D3242),Calendar!G:G,Calendar!B:B),IF(AND(B3242="Premier League",E3242="Highlights"),_xlfn.XLOOKUP(H3242,Calendar!O:O,Calendar!N:N,,-1),""))</f>
        <v/>
      </c>
    </row>
    <row r="3243" spans="34:34" hidden="1" x14ac:dyDescent="0.35">
      <c r="AH3243" s="16" t="str">
        <f>IF(AND(B3243="Premier League",E3243="Live"),_xlfn.XLOOKUP(_xlfn.TEXTJOIN(" vs ",,C3243:D3243),Calendar!G:G,Calendar!B:B),IF(AND(B3243="Premier League",E3243="Highlights"),_xlfn.XLOOKUP(H3243,Calendar!O:O,Calendar!N:N,,-1),""))</f>
        <v/>
      </c>
    </row>
    <row r="3244" spans="34:34" hidden="1" x14ac:dyDescent="0.35">
      <c r="AH3244" s="16" t="str">
        <f>IF(AND(B3244="Premier League",E3244="Live"),_xlfn.XLOOKUP(_xlfn.TEXTJOIN(" vs ",,C3244:D3244),Calendar!G:G,Calendar!B:B),IF(AND(B3244="Premier League",E3244="Highlights"),_xlfn.XLOOKUP(H3244,Calendar!O:O,Calendar!N:N,,-1),""))</f>
        <v/>
      </c>
    </row>
    <row r="3245" spans="34:34" hidden="1" x14ac:dyDescent="0.35">
      <c r="AH3245" s="16" t="str">
        <f>IF(AND(B3245="Premier League",E3245="Live"),_xlfn.XLOOKUP(_xlfn.TEXTJOIN(" vs ",,C3245:D3245),Calendar!G:G,Calendar!B:B),IF(AND(B3245="Premier League",E3245="Highlights"),_xlfn.XLOOKUP(H3245,Calendar!O:O,Calendar!N:N,,-1),""))</f>
        <v/>
      </c>
    </row>
    <row r="3246" spans="34:34" hidden="1" x14ac:dyDescent="0.35">
      <c r="AH3246" s="16" t="str">
        <f>IF(AND(B3246="Premier League",E3246="Live"),_xlfn.XLOOKUP(_xlfn.TEXTJOIN(" vs ",,C3246:D3246),Calendar!G:G,Calendar!B:B),IF(AND(B3246="Premier League",E3246="Highlights"),_xlfn.XLOOKUP(H3246,Calendar!O:O,Calendar!N:N,,-1),""))</f>
        <v/>
      </c>
    </row>
    <row r="3247" spans="34:34" hidden="1" x14ac:dyDescent="0.35">
      <c r="AH3247" s="16" t="str">
        <f>IF(AND(B3247="Premier League",E3247="Live"),_xlfn.XLOOKUP(_xlfn.TEXTJOIN(" vs ",,C3247:D3247),Calendar!G:G,Calendar!B:B),IF(AND(B3247="Premier League",E3247="Highlights"),_xlfn.XLOOKUP(H3247,Calendar!O:O,Calendar!N:N,,-1),""))</f>
        <v/>
      </c>
    </row>
    <row r="3248" spans="34:34" hidden="1" x14ac:dyDescent="0.35">
      <c r="AH3248" s="16" t="str">
        <f>IF(AND(B3248="Premier League",E3248="Live"),_xlfn.XLOOKUP(_xlfn.TEXTJOIN(" vs ",,C3248:D3248),Calendar!G:G,Calendar!B:B),IF(AND(B3248="Premier League",E3248="Highlights"),_xlfn.XLOOKUP(H3248,Calendar!O:O,Calendar!N:N,,-1),""))</f>
        <v/>
      </c>
    </row>
    <row r="3249" spans="34:34" hidden="1" x14ac:dyDescent="0.35">
      <c r="AH3249" s="16" t="str">
        <f>IF(AND(B3249="Premier League",E3249="Live"),_xlfn.XLOOKUP(_xlfn.TEXTJOIN(" vs ",,C3249:D3249),Calendar!G:G,Calendar!B:B),IF(AND(B3249="Premier League",E3249="Highlights"),_xlfn.XLOOKUP(H3249,Calendar!O:O,Calendar!N:N,,-1),""))</f>
        <v/>
      </c>
    </row>
    <row r="3250" spans="34:34" hidden="1" x14ac:dyDescent="0.35">
      <c r="AH3250" s="16" t="str">
        <f>IF(AND(B3250="Premier League",E3250="Live"),_xlfn.XLOOKUP(_xlfn.TEXTJOIN(" vs ",,C3250:D3250),Calendar!G:G,Calendar!B:B),IF(AND(B3250="Premier League",E3250="Highlights"),_xlfn.XLOOKUP(H3250,Calendar!O:O,Calendar!N:N,,-1),""))</f>
        <v/>
      </c>
    </row>
    <row r="3251" spans="34:34" hidden="1" x14ac:dyDescent="0.35">
      <c r="AH3251" s="16" t="str">
        <f>IF(AND(B3251="Premier League",E3251="Live"),_xlfn.XLOOKUP(_xlfn.TEXTJOIN(" vs ",,C3251:D3251),Calendar!G:G,Calendar!B:B),IF(AND(B3251="Premier League",E3251="Highlights"),_xlfn.XLOOKUP(H3251,Calendar!O:O,Calendar!N:N,,-1),""))</f>
        <v/>
      </c>
    </row>
    <row r="3252" spans="34:34" hidden="1" x14ac:dyDescent="0.35">
      <c r="AH3252" s="16" t="str">
        <f>IF(AND(B3252="Premier League",E3252="Live"),_xlfn.XLOOKUP(_xlfn.TEXTJOIN(" vs ",,C3252:D3252),Calendar!G:G,Calendar!B:B),IF(AND(B3252="Premier League",E3252="Highlights"),_xlfn.XLOOKUP(H3252,Calendar!O:O,Calendar!N:N,,-1),""))</f>
        <v/>
      </c>
    </row>
    <row r="3253" spans="34:34" hidden="1" x14ac:dyDescent="0.35">
      <c r="AH3253" s="16" t="str">
        <f>IF(AND(B3253="Premier League",E3253="Live"),_xlfn.XLOOKUP(_xlfn.TEXTJOIN(" vs ",,C3253:D3253),Calendar!G:G,Calendar!B:B),IF(AND(B3253="Premier League",E3253="Highlights"),_xlfn.XLOOKUP(H3253,Calendar!O:O,Calendar!N:N,,-1),""))</f>
        <v/>
      </c>
    </row>
    <row r="3254" spans="34:34" hidden="1" x14ac:dyDescent="0.35">
      <c r="AH3254" s="16" t="str">
        <f>IF(AND(B3254="Premier League",E3254="Live"),_xlfn.XLOOKUP(_xlfn.TEXTJOIN(" vs ",,C3254:D3254),Calendar!G:G,Calendar!B:B),IF(AND(B3254="Premier League",E3254="Highlights"),_xlfn.XLOOKUP(H3254,Calendar!O:O,Calendar!N:N,,-1),""))</f>
        <v/>
      </c>
    </row>
    <row r="3255" spans="34:34" hidden="1" x14ac:dyDescent="0.35">
      <c r="AH3255" s="16" t="str">
        <f>IF(AND(B3255="Premier League",E3255="Live"),_xlfn.XLOOKUP(_xlfn.TEXTJOIN(" vs ",,C3255:D3255),Calendar!G:G,Calendar!B:B),IF(AND(B3255="Premier League",E3255="Highlights"),_xlfn.XLOOKUP(H3255,Calendar!O:O,Calendar!N:N,,-1),""))</f>
        <v/>
      </c>
    </row>
    <row r="3256" spans="34:34" hidden="1" x14ac:dyDescent="0.35">
      <c r="AH3256" s="16" t="str">
        <f>IF(AND(B3256="Premier League",E3256="Live"),_xlfn.XLOOKUP(_xlfn.TEXTJOIN(" vs ",,C3256:D3256),Calendar!G:G,Calendar!B:B),IF(AND(B3256="Premier League",E3256="Highlights"),_xlfn.XLOOKUP(H3256,Calendar!O:O,Calendar!N:N,,-1),""))</f>
        <v/>
      </c>
    </row>
    <row r="3257" spans="34:34" hidden="1" x14ac:dyDescent="0.35">
      <c r="AH3257" s="16" t="str">
        <f>IF(AND(B3257="Premier League",E3257="Live"),_xlfn.XLOOKUP(_xlfn.TEXTJOIN(" vs ",,C3257:D3257),Calendar!G:G,Calendar!B:B),IF(AND(B3257="Premier League",E3257="Highlights"),_xlfn.XLOOKUP(H3257,Calendar!O:O,Calendar!N:N,,-1),""))</f>
        <v/>
      </c>
    </row>
    <row r="3258" spans="34:34" hidden="1" x14ac:dyDescent="0.35">
      <c r="AH3258" s="16" t="str">
        <f>IF(AND(B3258="Premier League",E3258="Live"),_xlfn.XLOOKUP(_xlfn.TEXTJOIN(" vs ",,C3258:D3258),Calendar!G:G,Calendar!B:B),IF(AND(B3258="Premier League",E3258="Highlights"),_xlfn.XLOOKUP(H3258,Calendar!O:O,Calendar!N:N,,-1),""))</f>
        <v/>
      </c>
    </row>
    <row r="3259" spans="34:34" hidden="1" x14ac:dyDescent="0.35">
      <c r="AH3259" s="16" t="str">
        <f>IF(AND(B3259="Premier League",E3259="Live"),_xlfn.XLOOKUP(_xlfn.TEXTJOIN(" vs ",,C3259:D3259),Calendar!G:G,Calendar!B:B),IF(AND(B3259="Premier League",E3259="Highlights"),_xlfn.XLOOKUP(H3259,Calendar!O:O,Calendar!N:N,,-1),""))</f>
        <v/>
      </c>
    </row>
    <row r="3260" spans="34:34" hidden="1" x14ac:dyDescent="0.35">
      <c r="AH3260" s="16" t="str">
        <f>IF(AND(B3260="Premier League",E3260="Live"),_xlfn.XLOOKUP(_xlfn.TEXTJOIN(" vs ",,C3260:D3260),Calendar!G:G,Calendar!B:B),IF(AND(B3260="Premier League",E3260="Highlights"),_xlfn.XLOOKUP(H3260,Calendar!O:O,Calendar!N:N,,-1),""))</f>
        <v/>
      </c>
    </row>
    <row r="3261" spans="34:34" hidden="1" x14ac:dyDescent="0.35">
      <c r="AH3261" s="16" t="str">
        <f>IF(AND(B3261="Premier League",E3261="Live"),_xlfn.XLOOKUP(_xlfn.TEXTJOIN(" vs ",,C3261:D3261),Calendar!G:G,Calendar!B:B),IF(AND(B3261="Premier League",E3261="Highlights"),_xlfn.XLOOKUP(H3261,Calendar!O:O,Calendar!N:N,,-1),""))</f>
        <v/>
      </c>
    </row>
    <row r="3262" spans="34:34" hidden="1" x14ac:dyDescent="0.35">
      <c r="AH3262" s="16" t="str">
        <f>IF(AND(B3262="Premier League",E3262="Live"),_xlfn.XLOOKUP(_xlfn.TEXTJOIN(" vs ",,C3262:D3262),Calendar!G:G,Calendar!B:B),IF(AND(B3262="Premier League",E3262="Highlights"),_xlfn.XLOOKUP(H3262,Calendar!O:O,Calendar!N:N,,-1),""))</f>
        <v/>
      </c>
    </row>
    <row r="3263" spans="34:34" hidden="1" x14ac:dyDescent="0.35">
      <c r="AH3263" s="16" t="str">
        <f>IF(AND(B3263="Premier League",E3263="Live"),_xlfn.XLOOKUP(_xlfn.TEXTJOIN(" vs ",,C3263:D3263),Calendar!G:G,Calendar!B:B),IF(AND(B3263="Premier League",E3263="Highlights"),_xlfn.XLOOKUP(H3263,Calendar!O:O,Calendar!N:N,,-1),""))</f>
        <v/>
      </c>
    </row>
    <row r="3264" spans="34:34" hidden="1" x14ac:dyDescent="0.35">
      <c r="AH3264" s="16" t="str">
        <f>IF(AND(B3264="Premier League",E3264="Live"),_xlfn.XLOOKUP(_xlfn.TEXTJOIN(" vs ",,C3264:D3264),Calendar!G:G,Calendar!B:B),IF(AND(B3264="Premier League",E3264="Highlights"),_xlfn.XLOOKUP(H3264,Calendar!O:O,Calendar!N:N,,-1),""))</f>
        <v/>
      </c>
    </row>
    <row r="3265" spans="34:34" hidden="1" x14ac:dyDescent="0.35">
      <c r="AH3265" s="16" t="str">
        <f>IF(AND(B3265="Premier League",E3265="Live"),_xlfn.XLOOKUP(_xlfn.TEXTJOIN(" vs ",,C3265:D3265),Calendar!G:G,Calendar!B:B),IF(AND(B3265="Premier League",E3265="Highlights"),_xlfn.XLOOKUP(H3265,Calendar!O:O,Calendar!N:N,,-1),""))</f>
        <v/>
      </c>
    </row>
    <row r="3266" spans="34:34" hidden="1" x14ac:dyDescent="0.35">
      <c r="AH3266" s="16" t="str">
        <f>IF(AND(B3266="Premier League",E3266="Live"),_xlfn.XLOOKUP(_xlfn.TEXTJOIN(" vs ",,C3266:D3266),Calendar!G:G,Calendar!B:B),IF(AND(B3266="Premier League",E3266="Highlights"),_xlfn.XLOOKUP(H3266,Calendar!O:O,Calendar!N:N,,-1),""))</f>
        <v/>
      </c>
    </row>
    <row r="3267" spans="34:34" hidden="1" x14ac:dyDescent="0.35">
      <c r="AH3267" s="16" t="str">
        <f>IF(AND(B3267="Premier League",E3267="Live"),_xlfn.XLOOKUP(_xlfn.TEXTJOIN(" vs ",,C3267:D3267),Calendar!G:G,Calendar!B:B),IF(AND(B3267="Premier League",E3267="Highlights"),_xlfn.XLOOKUP(H3267,Calendar!O:O,Calendar!N:N,,-1),""))</f>
        <v/>
      </c>
    </row>
    <row r="3268" spans="34:34" hidden="1" x14ac:dyDescent="0.35">
      <c r="AH3268" s="16" t="str">
        <f>IF(AND(B3268="Premier League",E3268="Live"),_xlfn.XLOOKUP(_xlfn.TEXTJOIN(" vs ",,C3268:D3268),Calendar!G:G,Calendar!B:B),IF(AND(B3268="Premier League",E3268="Highlights"),_xlfn.XLOOKUP(H3268,Calendar!O:O,Calendar!N:N,,-1),""))</f>
        <v/>
      </c>
    </row>
    <row r="3269" spans="34:34" hidden="1" x14ac:dyDescent="0.35">
      <c r="AH3269" s="16" t="str">
        <f>IF(AND(B3269="Premier League",E3269="Live"),_xlfn.XLOOKUP(_xlfn.TEXTJOIN(" vs ",,C3269:D3269),Calendar!G:G,Calendar!B:B),IF(AND(B3269="Premier League",E3269="Highlights"),_xlfn.XLOOKUP(H3269,Calendar!O:O,Calendar!N:N,,-1),""))</f>
        <v/>
      </c>
    </row>
    <row r="3270" spans="34:34" hidden="1" x14ac:dyDescent="0.35">
      <c r="AH3270" s="16" t="str">
        <f>IF(AND(B3270="Premier League",E3270="Live"),_xlfn.XLOOKUP(_xlfn.TEXTJOIN(" vs ",,C3270:D3270),Calendar!G:G,Calendar!B:B),IF(AND(B3270="Premier League",E3270="Highlights"),_xlfn.XLOOKUP(H3270,Calendar!O:O,Calendar!N:N,,-1),""))</f>
        <v/>
      </c>
    </row>
    <row r="3271" spans="34:34" hidden="1" x14ac:dyDescent="0.35">
      <c r="AH3271" s="16" t="str">
        <f>IF(AND(B3271="Premier League",E3271="Live"),_xlfn.XLOOKUP(_xlfn.TEXTJOIN(" vs ",,C3271:D3271),Calendar!G:G,Calendar!B:B),IF(AND(B3271="Premier League",E3271="Highlights"),_xlfn.XLOOKUP(H3271,Calendar!O:O,Calendar!N:N,,-1),""))</f>
        <v/>
      </c>
    </row>
    <row r="3272" spans="34:34" hidden="1" x14ac:dyDescent="0.35">
      <c r="AH3272" s="16" t="str">
        <f>IF(AND(B3272="Premier League",E3272="Live"),_xlfn.XLOOKUP(_xlfn.TEXTJOIN(" vs ",,C3272:D3272),Calendar!G:G,Calendar!B:B),IF(AND(B3272="Premier League",E3272="Highlights"),_xlfn.XLOOKUP(H3272,Calendar!O:O,Calendar!N:N,,-1),""))</f>
        <v/>
      </c>
    </row>
    <row r="3273" spans="34:34" hidden="1" x14ac:dyDescent="0.35">
      <c r="AH3273" s="16" t="str">
        <f>IF(AND(B3273="Premier League",E3273="Live"),_xlfn.XLOOKUP(_xlfn.TEXTJOIN(" vs ",,C3273:D3273),Calendar!G:G,Calendar!B:B),IF(AND(B3273="Premier League",E3273="Highlights"),_xlfn.XLOOKUP(H3273,Calendar!O:O,Calendar!N:N,,-1),""))</f>
        <v/>
      </c>
    </row>
    <row r="3274" spans="34:34" hidden="1" x14ac:dyDescent="0.35">
      <c r="AH3274" s="16" t="str">
        <f>IF(AND(B3274="Premier League",E3274="Live"),_xlfn.XLOOKUP(_xlfn.TEXTJOIN(" vs ",,C3274:D3274),Calendar!G:G,Calendar!B:B),IF(AND(B3274="Premier League",E3274="Highlights"),_xlfn.XLOOKUP(H3274,Calendar!O:O,Calendar!N:N,,-1),""))</f>
        <v/>
      </c>
    </row>
    <row r="3275" spans="34:34" hidden="1" x14ac:dyDescent="0.35">
      <c r="AH3275" s="16" t="str">
        <f>IF(AND(B3275="Premier League",E3275="Live"),_xlfn.XLOOKUP(_xlfn.TEXTJOIN(" vs ",,C3275:D3275),Calendar!G:G,Calendar!B:B),IF(AND(B3275="Premier League",E3275="Highlights"),_xlfn.XLOOKUP(H3275,Calendar!O:O,Calendar!N:N,,-1),""))</f>
        <v/>
      </c>
    </row>
    <row r="3276" spans="34:34" hidden="1" x14ac:dyDescent="0.35">
      <c r="AH3276" s="16" t="str">
        <f>IF(AND(B3276="Premier League",E3276="Live"),_xlfn.XLOOKUP(_xlfn.TEXTJOIN(" vs ",,C3276:D3276),Calendar!G:G,Calendar!B:B),IF(AND(B3276="Premier League",E3276="Highlights"),_xlfn.XLOOKUP(H3276,Calendar!O:O,Calendar!N:N,,-1),""))</f>
        <v/>
      </c>
    </row>
    <row r="3277" spans="34:34" hidden="1" x14ac:dyDescent="0.35">
      <c r="AH3277" s="16" t="str">
        <f>IF(AND(B3277="Premier League",E3277="Live"),_xlfn.XLOOKUP(_xlfn.TEXTJOIN(" vs ",,C3277:D3277),Calendar!G:G,Calendar!B:B),IF(AND(B3277="Premier League",E3277="Highlights"),_xlfn.XLOOKUP(H3277,Calendar!O:O,Calendar!N:N,,-1),""))</f>
        <v/>
      </c>
    </row>
    <row r="3278" spans="34:34" hidden="1" x14ac:dyDescent="0.35">
      <c r="AH3278" s="16" t="str">
        <f>IF(AND(B3278="Premier League",E3278="Live"),_xlfn.XLOOKUP(_xlfn.TEXTJOIN(" vs ",,C3278:D3278),Calendar!G:G,Calendar!B:B),IF(AND(B3278="Premier League",E3278="Highlights"),_xlfn.XLOOKUP(H3278,Calendar!O:O,Calendar!N:N,,-1),""))</f>
        <v/>
      </c>
    </row>
    <row r="3279" spans="34:34" hidden="1" x14ac:dyDescent="0.35">
      <c r="AH3279" s="16" t="str">
        <f>IF(AND(B3279="Premier League",E3279="Live"),_xlfn.XLOOKUP(_xlfn.TEXTJOIN(" vs ",,C3279:D3279),Calendar!G:G,Calendar!B:B),IF(AND(B3279="Premier League",E3279="Highlights"),_xlfn.XLOOKUP(H3279,Calendar!O:O,Calendar!N:N,,-1),""))</f>
        <v/>
      </c>
    </row>
    <row r="3280" spans="34:34" hidden="1" x14ac:dyDescent="0.35">
      <c r="AH3280" s="16" t="str">
        <f>IF(AND(B3280="Premier League",E3280="Live"),_xlfn.XLOOKUP(_xlfn.TEXTJOIN(" vs ",,C3280:D3280),Calendar!G:G,Calendar!B:B),IF(AND(B3280="Premier League",E3280="Highlights"),_xlfn.XLOOKUP(H3280,Calendar!O:O,Calendar!N:N,,-1),""))</f>
        <v/>
      </c>
    </row>
    <row r="3281" spans="34:34" hidden="1" x14ac:dyDescent="0.35">
      <c r="AH3281" s="16" t="str">
        <f>IF(AND(B3281="Premier League",E3281="Live"),_xlfn.XLOOKUP(_xlfn.TEXTJOIN(" vs ",,C3281:D3281),Calendar!G:G,Calendar!B:B),IF(AND(B3281="Premier League",E3281="Highlights"),_xlfn.XLOOKUP(H3281,Calendar!O:O,Calendar!N:N,,-1),""))</f>
        <v/>
      </c>
    </row>
    <row r="3282" spans="34:34" hidden="1" x14ac:dyDescent="0.35">
      <c r="AH3282" s="16" t="str">
        <f>IF(AND(B3282="Premier League",E3282="Live"),_xlfn.XLOOKUP(_xlfn.TEXTJOIN(" vs ",,C3282:D3282),Calendar!G:G,Calendar!B:B),IF(AND(B3282="Premier League",E3282="Highlights"),_xlfn.XLOOKUP(H3282,Calendar!O:O,Calendar!N:N,,-1),""))</f>
        <v/>
      </c>
    </row>
    <row r="3283" spans="34:34" hidden="1" x14ac:dyDescent="0.35">
      <c r="AH3283" s="16" t="str">
        <f>IF(AND(B3283="Premier League",E3283="Live"),_xlfn.XLOOKUP(_xlfn.TEXTJOIN(" vs ",,C3283:D3283),Calendar!G:G,Calendar!B:B),IF(AND(B3283="Premier League",E3283="Highlights"),_xlfn.XLOOKUP(H3283,Calendar!O:O,Calendar!N:N,,-1),""))</f>
        <v/>
      </c>
    </row>
    <row r="3284" spans="34:34" hidden="1" x14ac:dyDescent="0.35">
      <c r="AH3284" s="16" t="str">
        <f>IF(AND(B3284="Premier League",E3284="Live"),_xlfn.XLOOKUP(_xlfn.TEXTJOIN(" vs ",,C3284:D3284),Calendar!G:G,Calendar!B:B),IF(AND(B3284="Premier League",E3284="Highlights"),_xlfn.XLOOKUP(H3284,Calendar!O:O,Calendar!N:N,,-1),""))</f>
        <v/>
      </c>
    </row>
    <row r="3285" spans="34:34" hidden="1" x14ac:dyDescent="0.35">
      <c r="AH3285" s="16" t="str">
        <f>IF(AND(B3285="Premier League",E3285="Live"),_xlfn.XLOOKUP(_xlfn.TEXTJOIN(" vs ",,C3285:D3285),Calendar!G:G,Calendar!B:B),IF(AND(B3285="Premier League",E3285="Highlights"),_xlfn.XLOOKUP(H3285,Calendar!O:O,Calendar!N:N,,-1),""))</f>
        <v/>
      </c>
    </row>
    <row r="3286" spans="34:34" hidden="1" x14ac:dyDescent="0.35">
      <c r="AH3286" s="16" t="str">
        <f>IF(AND(B3286="Premier League",E3286="Live"),_xlfn.XLOOKUP(_xlfn.TEXTJOIN(" vs ",,C3286:D3286),Calendar!G:G,Calendar!B:B),IF(AND(B3286="Premier League",E3286="Highlights"),_xlfn.XLOOKUP(H3286,Calendar!O:O,Calendar!N:N,,-1),""))</f>
        <v/>
      </c>
    </row>
    <row r="3287" spans="34:34" hidden="1" x14ac:dyDescent="0.35">
      <c r="AH3287" s="16" t="str">
        <f>IF(AND(B3287="Premier League",E3287="Live"),_xlfn.XLOOKUP(_xlfn.TEXTJOIN(" vs ",,C3287:D3287),Calendar!G:G,Calendar!B:B),IF(AND(B3287="Premier League",E3287="Highlights"),_xlfn.XLOOKUP(H3287,Calendar!O:O,Calendar!N:N,,-1),""))</f>
        <v/>
      </c>
    </row>
    <row r="3288" spans="34:34" hidden="1" x14ac:dyDescent="0.35">
      <c r="AH3288" s="16" t="str">
        <f>IF(AND(B3288="Premier League",E3288="Live"),_xlfn.XLOOKUP(_xlfn.TEXTJOIN(" vs ",,C3288:D3288),Calendar!G:G,Calendar!B:B),IF(AND(B3288="Premier League",E3288="Highlights"),_xlfn.XLOOKUP(H3288,Calendar!O:O,Calendar!N:N,,-1),""))</f>
        <v/>
      </c>
    </row>
    <row r="3289" spans="34:34" hidden="1" x14ac:dyDescent="0.35">
      <c r="AH3289" s="16" t="str">
        <f>IF(AND(B3289="Premier League",E3289="Live"),_xlfn.XLOOKUP(_xlfn.TEXTJOIN(" vs ",,C3289:D3289),Calendar!G:G,Calendar!B:B),IF(AND(B3289="Premier League",E3289="Highlights"),_xlfn.XLOOKUP(H3289,Calendar!O:O,Calendar!N:N,,-1),""))</f>
        <v/>
      </c>
    </row>
    <row r="3290" spans="34:34" hidden="1" x14ac:dyDescent="0.35">
      <c r="AH3290" s="16" t="str">
        <f>IF(AND(B3290="Premier League",E3290="Live"),_xlfn.XLOOKUP(_xlfn.TEXTJOIN(" vs ",,C3290:D3290),Calendar!G:G,Calendar!B:B),IF(AND(B3290="Premier League",E3290="Highlights"),_xlfn.XLOOKUP(H3290,Calendar!O:O,Calendar!N:N,,-1),""))</f>
        <v/>
      </c>
    </row>
    <row r="3291" spans="34:34" hidden="1" x14ac:dyDescent="0.35">
      <c r="AH3291" s="16" t="str">
        <f>IF(AND(B3291="Premier League",E3291="Live"),_xlfn.XLOOKUP(_xlfn.TEXTJOIN(" vs ",,C3291:D3291),Calendar!G:G,Calendar!B:B),IF(AND(B3291="Premier League",E3291="Highlights"),_xlfn.XLOOKUP(H3291,Calendar!O:O,Calendar!N:N,,-1),""))</f>
        <v/>
      </c>
    </row>
    <row r="3292" spans="34:34" hidden="1" x14ac:dyDescent="0.35">
      <c r="AH3292" s="16" t="str">
        <f>IF(AND(B3292="Premier League",E3292="Live"),_xlfn.XLOOKUP(_xlfn.TEXTJOIN(" vs ",,C3292:D3292),Calendar!G:G,Calendar!B:B),IF(AND(B3292="Premier League",E3292="Highlights"),_xlfn.XLOOKUP(H3292,Calendar!O:O,Calendar!N:N,,-1),""))</f>
        <v/>
      </c>
    </row>
    <row r="3293" spans="34:34" hidden="1" x14ac:dyDescent="0.35">
      <c r="AH3293" s="16" t="str">
        <f>IF(AND(B3293="Premier League",E3293="Live"),_xlfn.XLOOKUP(_xlfn.TEXTJOIN(" vs ",,C3293:D3293),Calendar!G:G,Calendar!B:B),IF(AND(B3293="Premier League",E3293="Highlights"),_xlfn.XLOOKUP(H3293,Calendar!O:O,Calendar!N:N,,-1),""))</f>
        <v/>
      </c>
    </row>
    <row r="3294" spans="34:34" hidden="1" x14ac:dyDescent="0.35">
      <c r="AH3294" s="16" t="str">
        <f>IF(AND(B3294="Premier League",E3294="Live"),_xlfn.XLOOKUP(_xlfn.TEXTJOIN(" vs ",,C3294:D3294),Calendar!G:G,Calendar!B:B),IF(AND(B3294="Premier League",E3294="Highlights"),_xlfn.XLOOKUP(H3294,Calendar!O:O,Calendar!N:N,,-1),""))</f>
        <v/>
      </c>
    </row>
    <row r="3295" spans="34:34" hidden="1" x14ac:dyDescent="0.35">
      <c r="AH3295" s="16" t="str">
        <f>IF(AND(B3295="Premier League",E3295="Live"),_xlfn.XLOOKUP(_xlfn.TEXTJOIN(" vs ",,C3295:D3295),Calendar!G:G,Calendar!B:B),IF(AND(B3295="Premier League",E3295="Highlights"),_xlfn.XLOOKUP(H3295,Calendar!O:O,Calendar!N:N,,-1),""))</f>
        <v/>
      </c>
    </row>
    <row r="3296" spans="34:34" hidden="1" x14ac:dyDescent="0.35">
      <c r="AH3296" s="16" t="str">
        <f>IF(AND(B3296="Premier League",E3296="Live"),_xlfn.XLOOKUP(_xlfn.TEXTJOIN(" vs ",,C3296:D3296),Calendar!G:G,Calendar!B:B),IF(AND(B3296="Premier League",E3296="Highlights"),_xlfn.XLOOKUP(H3296,Calendar!O:O,Calendar!N:N,,-1),""))</f>
        <v/>
      </c>
    </row>
    <row r="3297" spans="34:34" hidden="1" x14ac:dyDescent="0.35">
      <c r="AH3297" s="16" t="str">
        <f>IF(AND(B3297="Premier League",E3297="Live"),_xlfn.XLOOKUP(_xlfn.TEXTJOIN(" vs ",,C3297:D3297),Calendar!G:G,Calendar!B:B),IF(AND(B3297="Premier League",E3297="Highlights"),_xlfn.XLOOKUP(H3297,Calendar!O:O,Calendar!N:N,,-1),""))</f>
        <v/>
      </c>
    </row>
    <row r="3298" spans="34:34" hidden="1" x14ac:dyDescent="0.35">
      <c r="AH3298" s="16" t="str">
        <f>IF(AND(B3298="Premier League",E3298="Live"),_xlfn.XLOOKUP(_xlfn.TEXTJOIN(" vs ",,C3298:D3298),Calendar!G:G,Calendar!B:B),IF(AND(B3298="Premier League",E3298="Highlights"),_xlfn.XLOOKUP(H3298,Calendar!O:O,Calendar!N:N,,-1),""))</f>
        <v/>
      </c>
    </row>
    <row r="3299" spans="34:34" hidden="1" x14ac:dyDescent="0.35">
      <c r="AH3299" s="16" t="str">
        <f>IF(AND(B3299="Premier League",E3299="Live"),_xlfn.XLOOKUP(_xlfn.TEXTJOIN(" vs ",,C3299:D3299),Calendar!G:G,Calendar!B:B),IF(AND(B3299="Premier League",E3299="Highlights"),_xlfn.XLOOKUP(H3299,Calendar!O:O,Calendar!N:N,,-1),""))</f>
        <v/>
      </c>
    </row>
    <row r="3300" spans="34:34" hidden="1" x14ac:dyDescent="0.35">
      <c r="AH3300" s="16" t="str">
        <f>IF(AND(B3300="Premier League",E3300="Live"),_xlfn.XLOOKUP(_xlfn.TEXTJOIN(" vs ",,C3300:D3300),Calendar!G:G,Calendar!B:B),IF(AND(B3300="Premier League",E3300="Highlights"),_xlfn.XLOOKUP(H3300,Calendar!O:O,Calendar!N:N,,-1),""))</f>
        <v/>
      </c>
    </row>
    <row r="3301" spans="34:34" hidden="1" x14ac:dyDescent="0.35">
      <c r="AH3301" s="16" t="str">
        <f>IF(AND(B3301="Premier League",E3301="Live"),_xlfn.XLOOKUP(_xlfn.TEXTJOIN(" vs ",,C3301:D3301),Calendar!G:G,Calendar!B:B),IF(AND(B3301="Premier League",E3301="Highlights"),_xlfn.XLOOKUP(H3301,Calendar!O:O,Calendar!N:N,,-1),""))</f>
        <v/>
      </c>
    </row>
    <row r="3302" spans="34:34" hidden="1" x14ac:dyDescent="0.35">
      <c r="AH3302" s="16" t="str">
        <f>IF(AND(B3302="Premier League",E3302="Live"),_xlfn.XLOOKUP(_xlfn.TEXTJOIN(" vs ",,C3302:D3302),Calendar!G:G,Calendar!B:B),IF(AND(B3302="Premier League",E3302="Highlights"),_xlfn.XLOOKUP(H3302,Calendar!O:O,Calendar!N:N,,-1),""))</f>
        <v/>
      </c>
    </row>
    <row r="3303" spans="34:34" hidden="1" x14ac:dyDescent="0.35">
      <c r="AH3303" s="16" t="str">
        <f>IF(AND(B3303="Premier League",E3303="Live"),_xlfn.XLOOKUP(_xlfn.TEXTJOIN(" vs ",,C3303:D3303),Calendar!G:G,Calendar!B:B),IF(AND(B3303="Premier League",E3303="Highlights"),_xlfn.XLOOKUP(H3303,Calendar!O:O,Calendar!N:N,,-1),""))</f>
        <v/>
      </c>
    </row>
    <row r="3304" spans="34:34" hidden="1" x14ac:dyDescent="0.35">
      <c r="AH3304" s="16" t="str">
        <f>IF(AND(B3304="Premier League",E3304="Live"),_xlfn.XLOOKUP(_xlfn.TEXTJOIN(" vs ",,C3304:D3304),Calendar!G:G,Calendar!B:B),IF(AND(B3304="Premier League",E3304="Highlights"),_xlfn.XLOOKUP(H3304,Calendar!O:O,Calendar!N:N,,-1),""))</f>
        <v/>
      </c>
    </row>
    <row r="3305" spans="34:34" hidden="1" x14ac:dyDescent="0.35">
      <c r="AH3305" s="16" t="str">
        <f>IF(AND(B3305="Premier League",E3305="Live"),_xlfn.XLOOKUP(_xlfn.TEXTJOIN(" vs ",,C3305:D3305),Calendar!G:G,Calendar!B:B),IF(AND(B3305="Premier League",E3305="Highlights"),_xlfn.XLOOKUP(H3305,Calendar!O:O,Calendar!N:N,,-1),""))</f>
        <v/>
      </c>
    </row>
    <row r="3306" spans="34:34" hidden="1" x14ac:dyDescent="0.35">
      <c r="AH3306" s="16" t="str">
        <f>IF(AND(B3306="Premier League",E3306="Live"),_xlfn.XLOOKUP(_xlfn.TEXTJOIN(" vs ",,C3306:D3306),Calendar!G:G,Calendar!B:B),IF(AND(B3306="Premier League",E3306="Highlights"),_xlfn.XLOOKUP(H3306,Calendar!O:O,Calendar!N:N,,-1),""))</f>
        <v/>
      </c>
    </row>
    <row r="3307" spans="34:34" hidden="1" x14ac:dyDescent="0.35">
      <c r="AH3307" s="16" t="str">
        <f>IF(AND(B3307="Premier League",E3307="Live"),_xlfn.XLOOKUP(_xlfn.TEXTJOIN(" vs ",,C3307:D3307),Calendar!G:G,Calendar!B:B),IF(AND(B3307="Premier League",E3307="Highlights"),_xlfn.XLOOKUP(H3307,Calendar!O:O,Calendar!N:N,,-1),""))</f>
        <v/>
      </c>
    </row>
    <row r="3308" spans="34:34" hidden="1" x14ac:dyDescent="0.35">
      <c r="AH3308" s="16" t="str">
        <f>IF(AND(B3308="Premier League",E3308="Live"),_xlfn.XLOOKUP(_xlfn.TEXTJOIN(" vs ",,C3308:D3308),Calendar!G:G,Calendar!B:B),IF(AND(B3308="Premier League",E3308="Highlights"),_xlfn.XLOOKUP(H3308,Calendar!O:O,Calendar!N:N,,-1),""))</f>
        <v/>
      </c>
    </row>
    <row r="3309" spans="34:34" hidden="1" x14ac:dyDescent="0.35">
      <c r="AH3309" s="16" t="str">
        <f>IF(AND(B3309="Premier League",E3309="Live"),_xlfn.XLOOKUP(_xlfn.TEXTJOIN(" vs ",,C3309:D3309),Calendar!G:G,Calendar!B:B),IF(AND(B3309="Premier League",E3309="Highlights"),_xlfn.XLOOKUP(H3309,Calendar!O:O,Calendar!N:N,,-1),""))</f>
        <v/>
      </c>
    </row>
    <row r="3310" spans="34:34" hidden="1" x14ac:dyDescent="0.35">
      <c r="AH3310" s="16" t="str">
        <f>IF(AND(B3310="Premier League",E3310="Live"),_xlfn.XLOOKUP(_xlfn.TEXTJOIN(" vs ",,C3310:D3310),Calendar!G:G,Calendar!B:B),IF(AND(B3310="Premier League",E3310="Highlights"),_xlfn.XLOOKUP(H3310,Calendar!O:O,Calendar!N:N,,-1),""))</f>
        <v/>
      </c>
    </row>
    <row r="3311" spans="34:34" hidden="1" x14ac:dyDescent="0.35">
      <c r="AH3311" s="16" t="str">
        <f>IF(AND(B3311="Premier League",E3311="Live"),_xlfn.XLOOKUP(_xlfn.TEXTJOIN(" vs ",,C3311:D3311),Calendar!G:G,Calendar!B:B),IF(AND(B3311="Premier League",E3311="Highlights"),_xlfn.XLOOKUP(H3311,Calendar!O:O,Calendar!N:N,,-1),""))</f>
        <v/>
      </c>
    </row>
    <row r="3312" spans="34:34" hidden="1" x14ac:dyDescent="0.35">
      <c r="AH3312" s="16" t="str">
        <f>IF(AND(B3312="Premier League",E3312="Live"),_xlfn.XLOOKUP(_xlfn.TEXTJOIN(" vs ",,C3312:D3312),Calendar!G:G,Calendar!B:B),IF(AND(B3312="Premier League",E3312="Highlights"),_xlfn.XLOOKUP(H3312,Calendar!O:O,Calendar!N:N,,-1),""))</f>
        <v/>
      </c>
    </row>
    <row r="3313" spans="34:34" hidden="1" x14ac:dyDescent="0.35">
      <c r="AH3313" s="16" t="str">
        <f>IF(AND(B3313="Premier League",E3313="Live"),_xlfn.XLOOKUP(_xlfn.TEXTJOIN(" vs ",,C3313:D3313),Calendar!G:G,Calendar!B:B),IF(AND(B3313="Premier League",E3313="Highlights"),_xlfn.XLOOKUP(H3313,Calendar!O:O,Calendar!N:N,,-1),""))</f>
        <v/>
      </c>
    </row>
    <row r="3314" spans="34:34" hidden="1" x14ac:dyDescent="0.35">
      <c r="AH3314" s="16" t="str">
        <f>IF(AND(B3314="Premier League",E3314="Live"),_xlfn.XLOOKUP(_xlfn.TEXTJOIN(" vs ",,C3314:D3314),Calendar!G:G,Calendar!B:B),IF(AND(B3314="Premier League",E3314="Highlights"),_xlfn.XLOOKUP(H3314,Calendar!O:O,Calendar!N:N,,-1),""))</f>
        <v/>
      </c>
    </row>
    <row r="3315" spans="34:34" hidden="1" x14ac:dyDescent="0.35">
      <c r="AH3315" s="16" t="str">
        <f>IF(AND(B3315="Premier League",E3315="Live"),_xlfn.XLOOKUP(_xlfn.TEXTJOIN(" vs ",,C3315:D3315),Calendar!G:G,Calendar!B:B),IF(AND(B3315="Premier League",E3315="Highlights"),_xlfn.XLOOKUP(H3315,Calendar!O:O,Calendar!N:N,,-1),""))</f>
        <v/>
      </c>
    </row>
    <row r="3316" spans="34:34" hidden="1" x14ac:dyDescent="0.35">
      <c r="AH3316" s="16" t="str">
        <f>IF(AND(B3316="Premier League",E3316="Live"),_xlfn.XLOOKUP(_xlfn.TEXTJOIN(" vs ",,C3316:D3316),Calendar!G:G,Calendar!B:B),IF(AND(B3316="Premier League",E3316="Highlights"),_xlfn.XLOOKUP(H3316,Calendar!O:O,Calendar!N:N,,-1),""))</f>
        <v/>
      </c>
    </row>
    <row r="3317" spans="34:34" hidden="1" x14ac:dyDescent="0.35">
      <c r="AH3317" s="16" t="str">
        <f>IF(AND(B3317="Premier League",E3317="Live"),_xlfn.XLOOKUP(_xlfn.TEXTJOIN(" vs ",,C3317:D3317),Calendar!G:G,Calendar!B:B),IF(AND(B3317="Premier League",E3317="Highlights"),_xlfn.XLOOKUP(H3317,Calendar!O:O,Calendar!N:N,,-1),""))</f>
        <v/>
      </c>
    </row>
    <row r="3318" spans="34:34" hidden="1" x14ac:dyDescent="0.35">
      <c r="AH3318" s="16" t="str">
        <f>IF(AND(B3318="Premier League",E3318="Live"),_xlfn.XLOOKUP(_xlfn.TEXTJOIN(" vs ",,C3318:D3318),Calendar!G:G,Calendar!B:B),IF(AND(B3318="Premier League",E3318="Highlights"),_xlfn.XLOOKUP(H3318,Calendar!O:O,Calendar!N:N,,-1),""))</f>
        <v/>
      </c>
    </row>
    <row r="3319" spans="34:34" hidden="1" x14ac:dyDescent="0.35">
      <c r="AH3319" s="16" t="str">
        <f>IF(AND(B3319="Premier League",E3319="Live"),_xlfn.XLOOKUP(_xlfn.TEXTJOIN(" vs ",,C3319:D3319),Calendar!G:G,Calendar!B:B),IF(AND(B3319="Premier League",E3319="Highlights"),_xlfn.XLOOKUP(H3319,Calendar!O:O,Calendar!N:N,,-1),""))</f>
        <v/>
      </c>
    </row>
    <row r="3320" spans="34:34" hidden="1" x14ac:dyDescent="0.35">
      <c r="AH3320" s="16" t="str">
        <f>IF(AND(B3320="Premier League",E3320="Live"),_xlfn.XLOOKUP(_xlfn.TEXTJOIN(" vs ",,C3320:D3320),Calendar!G:G,Calendar!B:B),IF(AND(B3320="Premier League",E3320="Highlights"),_xlfn.XLOOKUP(H3320,Calendar!O:O,Calendar!N:N,,-1),""))</f>
        <v/>
      </c>
    </row>
    <row r="3321" spans="34:34" hidden="1" x14ac:dyDescent="0.35">
      <c r="AH3321" s="16" t="str">
        <f>IF(AND(B3321="Premier League",E3321="Live"),_xlfn.XLOOKUP(_xlfn.TEXTJOIN(" vs ",,C3321:D3321),Calendar!G:G,Calendar!B:B),IF(AND(B3321="Premier League",E3321="Highlights"),_xlfn.XLOOKUP(H3321,Calendar!O:O,Calendar!N:N,,-1),""))</f>
        <v/>
      </c>
    </row>
    <row r="3322" spans="34:34" hidden="1" x14ac:dyDescent="0.35">
      <c r="AH3322" s="16" t="str">
        <f>IF(AND(B3322="Premier League",E3322="Live"),_xlfn.XLOOKUP(_xlfn.TEXTJOIN(" vs ",,C3322:D3322),Calendar!G:G,Calendar!B:B),IF(AND(B3322="Premier League",E3322="Highlights"),_xlfn.XLOOKUP(H3322,Calendar!O:O,Calendar!N:N,,-1),""))</f>
        <v/>
      </c>
    </row>
    <row r="3323" spans="34:34" hidden="1" x14ac:dyDescent="0.35">
      <c r="AH3323" s="16" t="str">
        <f>IF(AND(B3323="Premier League",E3323="Live"),_xlfn.XLOOKUP(_xlfn.TEXTJOIN(" vs ",,C3323:D3323),Calendar!G:G,Calendar!B:B),IF(AND(B3323="Premier League",E3323="Highlights"),_xlfn.XLOOKUP(H3323,Calendar!O:O,Calendar!N:N,,-1),""))</f>
        <v/>
      </c>
    </row>
    <row r="3324" spans="34:34" hidden="1" x14ac:dyDescent="0.35">
      <c r="AH3324" s="16" t="str">
        <f>IF(AND(B3324="Premier League",E3324="Live"),_xlfn.XLOOKUP(_xlfn.TEXTJOIN(" vs ",,C3324:D3324),Calendar!G:G,Calendar!B:B),IF(AND(B3324="Premier League",E3324="Highlights"),_xlfn.XLOOKUP(H3324,Calendar!O:O,Calendar!N:N,,-1),""))</f>
        <v/>
      </c>
    </row>
    <row r="3325" spans="34:34" hidden="1" x14ac:dyDescent="0.35">
      <c r="AH3325" s="16" t="str">
        <f>IF(AND(B3325="Premier League",E3325="Live"),_xlfn.XLOOKUP(_xlfn.TEXTJOIN(" vs ",,C3325:D3325),Calendar!G:G,Calendar!B:B),IF(AND(B3325="Premier League",E3325="Highlights"),_xlfn.XLOOKUP(H3325,Calendar!O:O,Calendar!N:N,,-1),""))</f>
        <v/>
      </c>
    </row>
    <row r="3326" spans="34:34" hidden="1" x14ac:dyDescent="0.35">
      <c r="AH3326" s="16" t="str">
        <f>IF(AND(B3326="Premier League",E3326="Live"),_xlfn.XLOOKUP(_xlfn.TEXTJOIN(" vs ",,C3326:D3326),Calendar!G:G,Calendar!B:B),IF(AND(B3326="Premier League",E3326="Highlights"),_xlfn.XLOOKUP(H3326,Calendar!O:O,Calendar!N:N,,-1),""))</f>
        <v/>
      </c>
    </row>
    <row r="3327" spans="34:34" hidden="1" x14ac:dyDescent="0.35">
      <c r="AH3327" s="16" t="str">
        <f>IF(AND(B3327="Premier League",E3327="Live"),_xlfn.XLOOKUP(_xlfn.TEXTJOIN(" vs ",,C3327:D3327),Calendar!G:G,Calendar!B:B),IF(AND(B3327="Premier League",E3327="Highlights"),_xlfn.XLOOKUP(H3327,Calendar!O:O,Calendar!N:N,,-1),""))</f>
        <v/>
      </c>
    </row>
    <row r="3328" spans="34:34" hidden="1" x14ac:dyDescent="0.35">
      <c r="AH3328" s="16" t="str">
        <f>IF(AND(B3328="Premier League",E3328="Live"),_xlfn.XLOOKUP(_xlfn.TEXTJOIN(" vs ",,C3328:D3328),Calendar!G:G,Calendar!B:B),IF(AND(B3328="Premier League",E3328="Highlights"),_xlfn.XLOOKUP(H3328,Calendar!O:O,Calendar!N:N,,-1),""))</f>
        <v/>
      </c>
    </row>
    <row r="3329" spans="34:34" hidden="1" x14ac:dyDescent="0.35">
      <c r="AH3329" s="16" t="str">
        <f>IF(AND(B3329="Premier League",E3329="Live"),_xlfn.XLOOKUP(_xlfn.TEXTJOIN(" vs ",,C3329:D3329),Calendar!G:G,Calendar!B:B),IF(AND(B3329="Premier League",E3329="Highlights"),_xlfn.XLOOKUP(H3329,Calendar!O:O,Calendar!N:N,,-1),""))</f>
        <v/>
      </c>
    </row>
    <row r="3330" spans="34:34" hidden="1" x14ac:dyDescent="0.35">
      <c r="AH3330" s="16" t="str">
        <f>IF(AND(B3330="Premier League",E3330="Live"),_xlfn.XLOOKUP(_xlfn.TEXTJOIN(" vs ",,C3330:D3330),Calendar!G:G,Calendar!B:B),IF(AND(B3330="Premier League",E3330="Highlights"),_xlfn.XLOOKUP(H3330,Calendar!O:O,Calendar!N:N,,-1),""))</f>
        <v/>
      </c>
    </row>
    <row r="3331" spans="34:34" hidden="1" x14ac:dyDescent="0.35">
      <c r="AH3331" s="16" t="str">
        <f>IF(AND(B3331="Premier League",E3331="Live"),_xlfn.XLOOKUP(_xlfn.TEXTJOIN(" vs ",,C3331:D3331),Calendar!G:G,Calendar!B:B),IF(AND(B3331="Premier League",E3331="Highlights"),_xlfn.XLOOKUP(H3331,Calendar!O:O,Calendar!N:N,,-1),""))</f>
        <v/>
      </c>
    </row>
    <row r="3332" spans="34:34" hidden="1" x14ac:dyDescent="0.35">
      <c r="AH3332" s="16" t="str">
        <f>IF(AND(B3332="Premier League",E3332="Live"),_xlfn.XLOOKUP(_xlfn.TEXTJOIN(" vs ",,C3332:D3332),Calendar!G:G,Calendar!B:B),IF(AND(B3332="Premier League",E3332="Highlights"),_xlfn.XLOOKUP(H3332,Calendar!O:O,Calendar!N:N,,-1),""))</f>
        <v/>
      </c>
    </row>
    <row r="3333" spans="34:34" hidden="1" x14ac:dyDescent="0.35">
      <c r="AH3333" s="16" t="str">
        <f>IF(AND(B3333="Premier League",E3333="Live"),_xlfn.XLOOKUP(_xlfn.TEXTJOIN(" vs ",,C3333:D3333),Calendar!G:G,Calendar!B:B),IF(AND(B3333="Premier League",E3333="Highlights"),_xlfn.XLOOKUP(H3333,Calendar!O:O,Calendar!N:N,,-1),""))</f>
        <v/>
      </c>
    </row>
    <row r="3334" spans="34:34" hidden="1" x14ac:dyDescent="0.35">
      <c r="AH3334" s="16" t="str">
        <f>IF(AND(B3334="Premier League",E3334="Live"),_xlfn.XLOOKUP(_xlfn.TEXTJOIN(" vs ",,C3334:D3334),Calendar!G:G,Calendar!B:B),IF(AND(B3334="Premier League",E3334="Highlights"),_xlfn.XLOOKUP(H3334,Calendar!O:O,Calendar!N:N,,-1),""))</f>
        <v/>
      </c>
    </row>
    <row r="3335" spans="34:34" hidden="1" x14ac:dyDescent="0.35">
      <c r="AH3335" s="16" t="str">
        <f>IF(AND(B3335="Premier League",E3335="Live"),_xlfn.XLOOKUP(_xlfn.TEXTJOIN(" vs ",,C3335:D3335),Calendar!G:G,Calendar!B:B),IF(AND(B3335="Premier League",E3335="Highlights"),_xlfn.XLOOKUP(H3335,Calendar!O:O,Calendar!N:N,,-1),""))</f>
        <v/>
      </c>
    </row>
    <row r="3336" spans="34:34" hidden="1" x14ac:dyDescent="0.35">
      <c r="AH3336" s="16" t="str">
        <f>IF(AND(B3336="Premier League",E3336="Live"),_xlfn.XLOOKUP(_xlfn.TEXTJOIN(" vs ",,C3336:D3336),Calendar!G:G,Calendar!B:B),IF(AND(B3336="Premier League",E3336="Highlights"),_xlfn.XLOOKUP(H3336,Calendar!O:O,Calendar!N:N,,-1),""))</f>
        <v/>
      </c>
    </row>
    <row r="3337" spans="34:34" hidden="1" x14ac:dyDescent="0.35">
      <c r="AH3337" s="16" t="str">
        <f>IF(AND(B3337="Premier League",E3337="Live"),_xlfn.XLOOKUP(_xlfn.TEXTJOIN(" vs ",,C3337:D3337),Calendar!G:G,Calendar!B:B),IF(AND(B3337="Premier League",E3337="Highlights"),_xlfn.XLOOKUP(H3337,Calendar!O:O,Calendar!N:N,,-1),""))</f>
        <v/>
      </c>
    </row>
    <row r="3338" spans="34:34" hidden="1" x14ac:dyDescent="0.35">
      <c r="AH3338" s="16" t="str">
        <f>IF(AND(B3338="Premier League",E3338="Live"),_xlfn.XLOOKUP(_xlfn.TEXTJOIN(" vs ",,C3338:D3338),Calendar!G:G,Calendar!B:B),IF(AND(B3338="Premier League",E3338="Highlights"),_xlfn.XLOOKUP(H3338,Calendar!O:O,Calendar!N:N,,-1),""))</f>
        <v/>
      </c>
    </row>
    <row r="3339" spans="34:34" hidden="1" x14ac:dyDescent="0.35">
      <c r="AH3339" s="16" t="str">
        <f>IF(AND(B3339="Premier League",E3339="Live"),_xlfn.XLOOKUP(_xlfn.TEXTJOIN(" vs ",,C3339:D3339),Calendar!G:G,Calendar!B:B),IF(AND(B3339="Premier League",E3339="Highlights"),_xlfn.XLOOKUP(H3339,Calendar!O:O,Calendar!N:N,,-1),""))</f>
        <v/>
      </c>
    </row>
    <row r="3340" spans="34:34" hidden="1" x14ac:dyDescent="0.35">
      <c r="AH3340" s="16" t="str">
        <f>IF(AND(B3340="Premier League",E3340="Live"),_xlfn.XLOOKUP(_xlfn.TEXTJOIN(" vs ",,C3340:D3340),Calendar!G:G,Calendar!B:B),IF(AND(B3340="Premier League",E3340="Highlights"),_xlfn.XLOOKUP(H3340,Calendar!O:O,Calendar!N:N,,-1),""))</f>
        <v/>
      </c>
    </row>
    <row r="3341" spans="34:34" hidden="1" x14ac:dyDescent="0.35">
      <c r="AH3341" s="16" t="str">
        <f>IF(AND(B3341="Premier League",E3341="Live"),_xlfn.XLOOKUP(_xlfn.TEXTJOIN(" vs ",,C3341:D3341),Calendar!G:G,Calendar!B:B),IF(AND(B3341="Premier League",E3341="Highlights"),_xlfn.XLOOKUP(H3341,Calendar!O:O,Calendar!N:N,,-1),""))</f>
        <v/>
      </c>
    </row>
    <row r="3342" spans="34:34" hidden="1" x14ac:dyDescent="0.35">
      <c r="AH3342" s="16" t="str">
        <f>IF(AND(B3342="Premier League",E3342="Live"),_xlfn.XLOOKUP(_xlfn.TEXTJOIN(" vs ",,C3342:D3342),Calendar!G:G,Calendar!B:B),IF(AND(B3342="Premier League",E3342="Highlights"),_xlfn.XLOOKUP(H3342,Calendar!O:O,Calendar!N:N,,-1),""))</f>
        <v/>
      </c>
    </row>
    <row r="3343" spans="34:34" hidden="1" x14ac:dyDescent="0.35">
      <c r="AH3343" s="16" t="str">
        <f>IF(AND(B3343="Premier League",E3343="Live"),_xlfn.XLOOKUP(_xlfn.TEXTJOIN(" vs ",,C3343:D3343),Calendar!G:G,Calendar!B:B),IF(AND(B3343="Premier League",E3343="Highlights"),_xlfn.XLOOKUP(H3343,Calendar!O:O,Calendar!N:N,,-1),""))</f>
        <v/>
      </c>
    </row>
    <row r="3344" spans="34:34" hidden="1" x14ac:dyDescent="0.35">
      <c r="AH3344" s="16" t="str">
        <f>IF(AND(B3344="Premier League",E3344="Live"),_xlfn.XLOOKUP(_xlfn.TEXTJOIN(" vs ",,C3344:D3344),Calendar!G:G,Calendar!B:B),IF(AND(B3344="Premier League",E3344="Highlights"),_xlfn.XLOOKUP(H3344,Calendar!O:O,Calendar!N:N,,-1),""))</f>
        <v/>
      </c>
    </row>
    <row r="3345" spans="34:34" hidden="1" x14ac:dyDescent="0.35">
      <c r="AH3345" s="16" t="str">
        <f>IF(AND(B3345="Premier League",E3345="Live"),_xlfn.XLOOKUP(_xlfn.TEXTJOIN(" vs ",,C3345:D3345),Calendar!G:G,Calendar!B:B),IF(AND(B3345="Premier League",E3345="Highlights"),_xlfn.XLOOKUP(H3345,Calendar!O:O,Calendar!N:N,,-1),""))</f>
        <v/>
      </c>
    </row>
    <row r="3346" spans="34:34" hidden="1" x14ac:dyDescent="0.35">
      <c r="AH3346" s="16" t="str">
        <f>IF(AND(B3346="Premier League",E3346="Live"),_xlfn.XLOOKUP(_xlfn.TEXTJOIN(" vs ",,C3346:D3346),Calendar!G:G,Calendar!B:B),IF(AND(B3346="Premier League",E3346="Highlights"),_xlfn.XLOOKUP(H3346,Calendar!O:O,Calendar!N:N,,-1),""))</f>
        <v/>
      </c>
    </row>
    <row r="3347" spans="34:34" hidden="1" x14ac:dyDescent="0.35">
      <c r="AH3347" s="16" t="str">
        <f>IF(AND(B3347="Premier League",E3347="Live"),_xlfn.XLOOKUP(_xlfn.TEXTJOIN(" vs ",,C3347:D3347),Calendar!G:G,Calendar!B:B),IF(AND(B3347="Premier League",E3347="Highlights"),_xlfn.XLOOKUP(H3347,Calendar!O:O,Calendar!N:N,,-1),""))</f>
        <v/>
      </c>
    </row>
    <row r="3348" spans="34:34" hidden="1" x14ac:dyDescent="0.35">
      <c r="AH3348" s="16" t="str">
        <f>IF(AND(B3348="Premier League",E3348="Live"),_xlfn.XLOOKUP(_xlfn.TEXTJOIN(" vs ",,C3348:D3348),Calendar!G:G,Calendar!B:B),IF(AND(B3348="Premier League",E3348="Highlights"),_xlfn.XLOOKUP(H3348,Calendar!O:O,Calendar!N:N,,-1),""))</f>
        <v/>
      </c>
    </row>
    <row r="3349" spans="34:34" hidden="1" x14ac:dyDescent="0.35">
      <c r="AH3349" s="16" t="str">
        <f>IF(AND(B3349="Premier League",E3349="Live"),_xlfn.XLOOKUP(_xlfn.TEXTJOIN(" vs ",,C3349:D3349),Calendar!G:G,Calendar!B:B),IF(AND(B3349="Premier League",E3349="Highlights"),_xlfn.XLOOKUP(H3349,Calendar!O:O,Calendar!N:N,,-1),""))</f>
        <v/>
      </c>
    </row>
    <row r="3350" spans="34:34" hidden="1" x14ac:dyDescent="0.35">
      <c r="AH3350" s="16" t="str">
        <f>IF(AND(B3350="Premier League",E3350="Live"),_xlfn.XLOOKUP(_xlfn.TEXTJOIN(" vs ",,C3350:D3350),Calendar!G:G,Calendar!B:B),IF(AND(B3350="Premier League",E3350="Highlights"),_xlfn.XLOOKUP(H3350,Calendar!O:O,Calendar!N:N,,-1),""))</f>
        <v/>
      </c>
    </row>
    <row r="3351" spans="34:34" hidden="1" x14ac:dyDescent="0.35">
      <c r="AH3351" s="16" t="str">
        <f>IF(AND(B3351="Premier League",E3351="Live"),_xlfn.XLOOKUP(_xlfn.TEXTJOIN(" vs ",,C3351:D3351),Calendar!G:G,Calendar!B:B),IF(AND(B3351="Premier League",E3351="Highlights"),_xlfn.XLOOKUP(H3351,Calendar!O:O,Calendar!N:N,,-1),""))</f>
        <v/>
      </c>
    </row>
    <row r="3352" spans="34:34" hidden="1" x14ac:dyDescent="0.35">
      <c r="AH3352" s="16" t="str">
        <f>IF(AND(B3352="Premier League",E3352="Live"),_xlfn.XLOOKUP(_xlfn.TEXTJOIN(" vs ",,C3352:D3352),Calendar!G:G,Calendar!B:B),IF(AND(B3352="Premier League",E3352="Highlights"),_xlfn.XLOOKUP(H3352,Calendar!O:O,Calendar!N:N,,-1),""))</f>
        <v/>
      </c>
    </row>
    <row r="3353" spans="34:34" hidden="1" x14ac:dyDescent="0.35">
      <c r="AH3353" s="16" t="str">
        <f>IF(AND(B3353="Premier League",E3353="Live"),_xlfn.XLOOKUP(_xlfn.TEXTJOIN(" vs ",,C3353:D3353),Calendar!G:G,Calendar!B:B),IF(AND(B3353="Premier League",E3353="Highlights"),_xlfn.XLOOKUP(H3353,Calendar!O:O,Calendar!N:N,,-1),""))</f>
        <v/>
      </c>
    </row>
    <row r="3354" spans="34:34" hidden="1" x14ac:dyDescent="0.35">
      <c r="AH3354" s="16" t="str">
        <f>IF(AND(B3354="Premier League",E3354="Live"),_xlfn.XLOOKUP(_xlfn.TEXTJOIN(" vs ",,C3354:D3354),Calendar!G:G,Calendar!B:B),IF(AND(B3354="Premier League",E3354="Highlights"),_xlfn.XLOOKUP(H3354,Calendar!O:O,Calendar!N:N,,-1),""))</f>
        <v/>
      </c>
    </row>
    <row r="3355" spans="34:34" hidden="1" x14ac:dyDescent="0.35">
      <c r="AH3355" s="16" t="str">
        <f>IF(AND(B3355="Premier League",E3355="Live"),_xlfn.XLOOKUP(_xlfn.TEXTJOIN(" vs ",,C3355:D3355),Calendar!G:G,Calendar!B:B),IF(AND(B3355="Premier League",E3355="Highlights"),_xlfn.XLOOKUP(H3355,Calendar!O:O,Calendar!N:N,,-1),""))</f>
        <v/>
      </c>
    </row>
    <row r="3356" spans="34:34" hidden="1" x14ac:dyDescent="0.35">
      <c r="AH3356" s="16" t="str">
        <f>IF(AND(B3356="Premier League",E3356="Live"),_xlfn.XLOOKUP(_xlfn.TEXTJOIN(" vs ",,C3356:D3356),Calendar!G:G,Calendar!B:B),IF(AND(B3356="Premier League",E3356="Highlights"),_xlfn.XLOOKUP(H3356,Calendar!O:O,Calendar!N:N,,-1),""))</f>
        <v/>
      </c>
    </row>
    <row r="3357" spans="34:34" hidden="1" x14ac:dyDescent="0.35">
      <c r="AH3357" s="16" t="str">
        <f>IF(AND(B3357="Premier League",E3357="Live"),_xlfn.XLOOKUP(_xlfn.TEXTJOIN(" vs ",,C3357:D3357),Calendar!G:G,Calendar!B:B),IF(AND(B3357="Premier League",E3357="Highlights"),_xlfn.XLOOKUP(H3357,Calendar!O:O,Calendar!N:N,,-1),""))</f>
        <v/>
      </c>
    </row>
    <row r="3358" spans="34:34" hidden="1" x14ac:dyDescent="0.35">
      <c r="AH3358" s="16" t="str">
        <f>IF(AND(B3358="Premier League",E3358="Live"),_xlfn.XLOOKUP(_xlfn.TEXTJOIN(" vs ",,C3358:D3358),Calendar!G:G,Calendar!B:B),IF(AND(B3358="Premier League",E3358="Highlights"),_xlfn.XLOOKUP(H3358,Calendar!O:O,Calendar!N:N,,-1),""))</f>
        <v/>
      </c>
    </row>
    <row r="3359" spans="34:34" hidden="1" x14ac:dyDescent="0.35">
      <c r="AH3359" s="16" t="str">
        <f>IF(AND(B3359="Premier League",E3359="Live"),_xlfn.XLOOKUP(_xlfn.TEXTJOIN(" vs ",,C3359:D3359),Calendar!G:G,Calendar!B:B),IF(AND(B3359="Premier League",E3359="Highlights"),_xlfn.XLOOKUP(H3359,Calendar!O:O,Calendar!N:N,,-1),""))</f>
        <v/>
      </c>
    </row>
    <row r="3360" spans="34:34" hidden="1" x14ac:dyDescent="0.35">
      <c r="AH3360" s="16" t="str">
        <f>IF(AND(B3360="Premier League",E3360="Live"),_xlfn.XLOOKUP(_xlfn.TEXTJOIN(" vs ",,C3360:D3360),Calendar!G:G,Calendar!B:B),IF(AND(B3360="Premier League",E3360="Highlights"),_xlfn.XLOOKUP(H3360,Calendar!O:O,Calendar!N:N,,-1),""))</f>
        <v/>
      </c>
    </row>
    <row r="3361" spans="34:34" hidden="1" x14ac:dyDescent="0.35">
      <c r="AH3361" s="16" t="str">
        <f>IF(AND(B3361="Premier League",E3361="Live"),_xlfn.XLOOKUP(_xlfn.TEXTJOIN(" vs ",,C3361:D3361),Calendar!G:G,Calendar!B:B),IF(AND(B3361="Premier League",E3361="Highlights"),_xlfn.XLOOKUP(H3361,Calendar!O:O,Calendar!N:N,,-1),""))</f>
        <v/>
      </c>
    </row>
    <row r="3362" spans="34:34" hidden="1" x14ac:dyDescent="0.35">
      <c r="AH3362" s="16" t="str">
        <f>IF(AND(B3362="Premier League",E3362="Live"),_xlfn.XLOOKUP(_xlfn.TEXTJOIN(" vs ",,C3362:D3362),Calendar!G:G,Calendar!B:B),IF(AND(B3362="Premier League",E3362="Highlights"),_xlfn.XLOOKUP(H3362,Calendar!O:O,Calendar!N:N,,-1),""))</f>
        <v/>
      </c>
    </row>
    <row r="3363" spans="34:34" hidden="1" x14ac:dyDescent="0.35">
      <c r="AH3363" s="16" t="str">
        <f>IF(AND(B3363="Premier League",E3363="Live"),_xlfn.XLOOKUP(_xlfn.TEXTJOIN(" vs ",,C3363:D3363),Calendar!G:G,Calendar!B:B),IF(AND(B3363="Premier League",E3363="Highlights"),_xlfn.XLOOKUP(H3363,Calendar!O:O,Calendar!N:N,,-1),""))</f>
        <v/>
      </c>
    </row>
    <row r="3364" spans="34:34" hidden="1" x14ac:dyDescent="0.35">
      <c r="AH3364" s="16" t="str">
        <f>IF(AND(B3364="Premier League",E3364="Live"),_xlfn.XLOOKUP(_xlfn.TEXTJOIN(" vs ",,C3364:D3364),Calendar!G:G,Calendar!B:B),IF(AND(B3364="Premier League",E3364="Highlights"),_xlfn.XLOOKUP(H3364,Calendar!O:O,Calendar!N:N,,-1),""))</f>
        <v/>
      </c>
    </row>
    <row r="3365" spans="34:34" hidden="1" x14ac:dyDescent="0.35">
      <c r="AH3365" s="16" t="str">
        <f>IF(AND(B3365="Premier League",E3365="Live"),_xlfn.XLOOKUP(_xlfn.TEXTJOIN(" vs ",,C3365:D3365),Calendar!G:G,Calendar!B:B),IF(AND(B3365="Premier League",E3365="Highlights"),_xlfn.XLOOKUP(H3365,Calendar!O:O,Calendar!N:N,,-1),""))</f>
        <v/>
      </c>
    </row>
    <row r="3366" spans="34:34" hidden="1" x14ac:dyDescent="0.35">
      <c r="AH3366" s="16" t="str">
        <f>IF(AND(B3366="Premier League",E3366="Live"),_xlfn.XLOOKUP(_xlfn.TEXTJOIN(" vs ",,C3366:D3366),Calendar!G:G,Calendar!B:B),IF(AND(B3366="Premier League",E3366="Highlights"),_xlfn.XLOOKUP(H3366,Calendar!O:O,Calendar!N:N,,-1),""))</f>
        <v/>
      </c>
    </row>
    <row r="3367" spans="34:34" hidden="1" x14ac:dyDescent="0.35">
      <c r="AH3367" s="16" t="str">
        <f>IF(AND(B3367="Premier League",E3367="Live"),_xlfn.XLOOKUP(_xlfn.TEXTJOIN(" vs ",,C3367:D3367),Calendar!G:G,Calendar!B:B),IF(AND(B3367="Premier League",E3367="Highlights"),_xlfn.XLOOKUP(H3367,Calendar!O:O,Calendar!N:N,,-1),""))</f>
        <v/>
      </c>
    </row>
    <row r="3368" spans="34:34" hidden="1" x14ac:dyDescent="0.35">
      <c r="AH3368" s="16" t="str">
        <f>IF(AND(B3368="Premier League",E3368="Live"),_xlfn.XLOOKUP(_xlfn.TEXTJOIN(" vs ",,C3368:D3368),Calendar!G:G,Calendar!B:B),IF(AND(B3368="Premier League",E3368="Highlights"),_xlfn.XLOOKUP(H3368,Calendar!O:O,Calendar!N:N,,-1),""))</f>
        <v/>
      </c>
    </row>
    <row r="3369" spans="34:34" hidden="1" x14ac:dyDescent="0.35">
      <c r="AH3369" s="16" t="str">
        <f>IF(AND(B3369="Premier League",E3369="Live"),_xlfn.XLOOKUP(_xlfn.TEXTJOIN(" vs ",,C3369:D3369),Calendar!G:G,Calendar!B:B),IF(AND(B3369="Premier League",E3369="Highlights"),_xlfn.XLOOKUP(H3369,Calendar!O:O,Calendar!N:N,,-1),""))</f>
        <v/>
      </c>
    </row>
    <row r="3370" spans="34:34" hidden="1" x14ac:dyDescent="0.35">
      <c r="AH3370" s="16" t="str">
        <f>IF(AND(B3370="Premier League",E3370="Live"),_xlfn.XLOOKUP(_xlfn.TEXTJOIN(" vs ",,C3370:D3370),Calendar!G:G,Calendar!B:B),IF(AND(B3370="Premier League",E3370="Highlights"),_xlfn.XLOOKUP(H3370,Calendar!O:O,Calendar!N:N,,-1),""))</f>
        <v/>
      </c>
    </row>
    <row r="3371" spans="34:34" hidden="1" x14ac:dyDescent="0.35">
      <c r="AH3371" s="16" t="str">
        <f>IF(AND(B3371="Premier League",E3371="Live"),_xlfn.XLOOKUP(_xlfn.TEXTJOIN(" vs ",,C3371:D3371),Calendar!G:G,Calendar!B:B),IF(AND(B3371="Premier League",E3371="Highlights"),_xlfn.XLOOKUP(H3371,Calendar!O:O,Calendar!N:N,,-1),""))</f>
        <v/>
      </c>
    </row>
    <row r="3372" spans="34:34" hidden="1" x14ac:dyDescent="0.35">
      <c r="AH3372" s="16" t="str">
        <f>IF(AND(B3372="Premier League",E3372="Live"),_xlfn.XLOOKUP(_xlfn.TEXTJOIN(" vs ",,C3372:D3372),Calendar!G:G,Calendar!B:B),IF(AND(B3372="Premier League",E3372="Highlights"),_xlfn.XLOOKUP(H3372,Calendar!O:O,Calendar!N:N,,-1),""))</f>
        <v/>
      </c>
    </row>
    <row r="3373" spans="34:34" hidden="1" x14ac:dyDescent="0.35">
      <c r="AH3373" s="16" t="str">
        <f>IF(AND(B3373="Premier League",E3373="Live"),_xlfn.XLOOKUP(_xlfn.TEXTJOIN(" vs ",,C3373:D3373),Calendar!G:G,Calendar!B:B),IF(AND(B3373="Premier League",E3373="Highlights"),_xlfn.XLOOKUP(H3373,Calendar!O:O,Calendar!N:N,,-1),""))</f>
        <v/>
      </c>
    </row>
    <row r="3374" spans="34:34" hidden="1" x14ac:dyDescent="0.35">
      <c r="AH3374" s="16" t="str">
        <f>IF(AND(B3374="Premier League",E3374="Live"),_xlfn.XLOOKUP(_xlfn.TEXTJOIN(" vs ",,C3374:D3374),Calendar!G:G,Calendar!B:B),IF(AND(B3374="Premier League",E3374="Highlights"),_xlfn.XLOOKUP(H3374,Calendar!O:O,Calendar!N:N,,-1),""))</f>
        <v/>
      </c>
    </row>
    <row r="3375" spans="34:34" hidden="1" x14ac:dyDescent="0.35">
      <c r="AH3375" s="16" t="str">
        <f>IF(AND(B3375="Premier League",E3375="Live"),_xlfn.XLOOKUP(_xlfn.TEXTJOIN(" vs ",,C3375:D3375),Calendar!G:G,Calendar!B:B),IF(AND(B3375="Premier League",E3375="Highlights"),_xlfn.XLOOKUP(H3375,Calendar!O:O,Calendar!N:N,,-1),""))</f>
        <v/>
      </c>
    </row>
    <row r="3376" spans="34:34" hidden="1" x14ac:dyDescent="0.35">
      <c r="AH3376" s="16" t="str">
        <f>IF(AND(B3376="Premier League",E3376="Live"),_xlfn.XLOOKUP(_xlfn.TEXTJOIN(" vs ",,C3376:D3376),Calendar!G:G,Calendar!B:B),IF(AND(B3376="Premier League",E3376="Highlights"),_xlfn.XLOOKUP(H3376,Calendar!O:O,Calendar!N:N,,-1),""))</f>
        <v/>
      </c>
    </row>
    <row r="3377" spans="34:34" hidden="1" x14ac:dyDescent="0.35">
      <c r="AH3377" s="16" t="str">
        <f>IF(AND(B3377="Premier League",E3377="Live"),_xlfn.XLOOKUP(_xlfn.TEXTJOIN(" vs ",,C3377:D3377),Calendar!G:G,Calendar!B:B),IF(AND(B3377="Premier League",E3377="Highlights"),_xlfn.XLOOKUP(H3377,Calendar!O:O,Calendar!N:N,,-1),""))</f>
        <v/>
      </c>
    </row>
    <row r="3378" spans="34:34" hidden="1" x14ac:dyDescent="0.35">
      <c r="AH3378" s="16" t="str">
        <f>IF(AND(B3378="Premier League",E3378="Live"),_xlfn.XLOOKUP(_xlfn.TEXTJOIN(" vs ",,C3378:D3378),Calendar!G:G,Calendar!B:B),IF(AND(B3378="Premier League",E3378="Highlights"),_xlfn.XLOOKUP(H3378,Calendar!O:O,Calendar!N:N,,-1),""))</f>
        <v/>
      </c>
    </row>
    <row r="3379" spans="34:34" hidden="1" x14ac:dyDescent="0.35">
      <c r="AH3379" s="16" t="str">
        <f>IF(AND(B3379="Premier League",E3379="Live"),_xlfn.XLOOKUP(_xlfn.TEXTJOIN(" vs ",,C3379:D3379),Calendar!G:G,Calendar!B:B),IF(AND(B3379="Premier League",E3379="Highlights"),_xlfn.XLOOKUP(H3379,Calendar!O:O,Calendar!N:N,,-1),""))</f>
        <v/>
      </c>
    </row>
    <row r="3380" spans="34:34" hidden="1" x14ac:dyDescent="0.35">
      <c r="AH3380" s="16" t="str">
        <f>IF(AND(B3380="Premier League",E3380="Live"),_xlfn.XLOOKUP(_xlfn.TEXTJOIN(" vs ",,C3380:D3380),Calendar!G:G,Calendar!B:B),IF(AND(B3380="Premier League",E3380="Highlights"),_xlfn.XLOOKUP(H3380,Calendar!O:O,Calendar!N:N,,-1),""))</f>
        <v/>
      </c>
    </row>
    <row r="3381" spans="34:34" hidden="1" x14ac:dyDescent="0.35">
      <c r="AH3381" s="16" t="str">
        <f>IF(AND(B3381="Premier League",E3381="Live"),_xlfn.XLOOKUP(_xlfn.TEXTJOIN(" vs ",,C3381:D3381),Calendar!G:G,Calendar!B:B),IF(AND(B3381="Premier League",E3381="Highlights"),_xlfn.XLOOKUP(H3381,Calendar!O:O,Calendar!N:N,,-1),""))</f>
        <v/>
      </c>
    </row>
    <row r="3382" spans="34:34" hidden="1" x14ac:dyDescent="0.35">
      <c r="AH3382" s="16" t="str">
        <f>IF(AND(B3382="Premier League",E3382="Live"),_xlfn.XLOOKUP(_xlfn.TEXTJOIN(" vs ",,C3382:D3382),Calendar!G:G,Calendar!B:B),IF(AND(B3382="Premier League",E3382="Highlights"),_xlfn.XLOOKUP(H3382,Calendar!O:O,Calendar!N:N,,-1),""))</f>
        <v/>
      </c>
    </row>
    <row r="3383" spans="34:34" hidden="1" x14ac:dyDescent="0.35">
      <c r="AH3383" s="16" t="str">
        <f>IF(AND(B3383="Premier League",E3383="Live"),_xlfn.XLOOKUP(_xlfn.TEXTJOIN(" vs ",,C3383:D3383),Calendar!G:G,Calendar!B:B),IF(AND(B3383="Premier League",E3383="Highlights"),_xlfn.XLOOKUP(H3383,Calendar!O:O,Calendar!N:N,,-1),""))</f>
        <v/>
      </c>
    </row>
    <row r="3384" spans="34:34" hidden="1" x14ac:dyDescent="0.35">
      <c r="AH3384" s="16" t="str">
        <f>IF(AND(B3384="Premier League",E3384="Live"),_xlfn.XLOOKUP(_xlfn.TEXTJOIN(" vs ",,C3384:D3384),Calendar!G:G,Calendar!B:B),IF(AND(B3384="Premier League",E3384="Highlights"),_xlfn.XLOOKUP(H3384,Calendar!O:O,Calendar!N:N,,-1),""))</f>
        <v/>
      </c>
    </row>
    <row r="3385" spans="34:34" hidden="1" x14ac:dyDescent="0.35">
      <c r="AH3385" s="16" t="str">
        <f>IF(AND(B3385="Premier League",E3385="Live"),_xlfn.XLOOKUP(_xlfn.TEXTJOIN(" vs ",,C3385:D3385),Calendar!G:G,Calendar!B:B),IF(AND(B3385="Premier League",E3385="Highlights"),_xlfn.XLOOKUP(H3385,Calendar!O:O,Calendar!N:N,,-1),""))</f>
        <v/>
      </c>
    </row>
    <row r="3386" spans="34:34" hidden="1" x14ac:dyDescent="0.35">
      <c r="AH3386" s="16" t="str">
        <f>IF(AND(B3386="Premier League",E3386="Live"),_xlfn.XLOOKUP(_xlfn.TEXTJOIN(" vs ",,C3386:D3386),Calendar!G:G,Calendar!B:B),IF(AND(B3386="Premier League",E3386="Highlights"),_xlfn.XLOOKUP(H3386,Calendar!O:O,Calendar!N:N,,-1),""))</f>
        <v/>
      </c>
    </row>
    <row r="3387" spans="34:34" hidden="1" x14ac:dyDescent="0.35">
      <c r="AH3387" s="16" t="str">
        <f>IF(AND(B3387="Premier League",E3387="Live"),_xlfn.XLOOKUP(_xlfn.TEXTJOIN(" vs ",,C3387:D3387),Calendar!G:G,Calendar!B:B),IF(AND(B3387="Premier League",E3387="Highlights"),_xlfn.XLOOKUP(H3387,Calendar!O:O,Calendar!N:N,,-1),""))</f>
        <v/>
      </c>
    </row>
    <row r="3388" spans="34:34" hidden="1" x14ac:dyDescent="0.35">
      <c r="AH3388" s="16" t="str">
        <f>IF(AND(B3388="Premier League",E3388="Live"),_xlfn.XLOOKUP(_xlfn.TEXTJOIN(" vs ",,C3388:D3388),Calendar!G:G,Calendar!B:B),IF(AND(B3388="Premier League",E3388="Highlights"),_xlfn.XLOOKUP(H3388,Calendar!O:O,Calendar!N:N,,-1),""))</f>
        <v/>
      </c>
    </row>
    <row r="3389" spans="34:34" hidden="1" x14ac:dyDescent="0.35">
      <c r="AH3389" s="16" t="str">
        <f>IF(AND(B3389="Premier League",E3389="Live"),_xlfn.XLOOKUP(_xlfn.TEXTJOIN(" vs ",,C3389:D3389),Calendar!G:G,Calendar!B:B),IF(AND(B3389="Premier League",E3389="Highlights"),_xlfn.XLOOKUP(H3389,Calendar!O:O,Calendar!N:N,,-1),""))</f>
        <v/>
      </c>
    </row>
    <row r="3390" spans="34:34" hidden="1" x14ac:dyDescent="0.35">
      <c r="AH3390" s="16" t="str">
        <f>IF(AND(B3390="Premier League",E3390="Live"),_xlfn.XLOOKUP(_xlfn.TEXTJOIN(" vs ",,C3390:D3390),Calendar!G:G,Calendar!B:B),IF(AND(B3390="Premier League",E3390="Highlights"),_xlfn.XLOOKUP(H3390,Calendar!O:O,Calendar!N:N,,-1),""))</f>
        <v/>
      </c>
    </row>
    <row r="3391" spans="34:34" hidden="1" x14ac:dyDescent="0.35">
      <c r="AH3391" s="16" t="str">
        <f>IF(AND(B3391="Premier League",E3391="Live"),_xlfn.XLOOKUP(_xlfn.TEXTJOIN(" vs ",,C3391:D3391),Calendar!G:G,Calendar!B:B),IF(AND(B3391="Premier League",E3391="Highlights"),_xlfn.XLOOKUP(H3391,Calendar!O:O,Calendar!N:N,,-1),""))</f>
        <v/>
      </c>
    </row>
    <row r="3392" spans="34:34" hidden="1" x14ac:dyDescent="0.35">
      <c r="AH3392" s="16" t="str">
        <f>IF(AND(B3392="Premier League",E3392="Live"),_xlfn.XLOOKUP(_xlfn.TEXTJOIN(" vs ",,C3392:D3392),Calendar!G:G,Calendar!B:B),IF(AND(B3392="Premier League",E3392="Highlights"),_xlfn.XLOOKUP(H3392,Calendar!O:O,Calendar!N:N,,-1),""))</f>
        <v/>
      </c>
    </row>
    <row r="3393" spans="34:34" hidden="1" x14ac:dyDescent="0.35">
      <c r="AH3393" s="16" t="str">
        <f>IF(AND(B3393="Premier League",E3393="Live"),_xlfn.XLOOKUP(_xlfn.TEXTJOIN(" vs ",,C3393:D3393),Calendar!G:G,Calendar!B:B),IF(AND(B3393="Premier League",E3393="Highlights"),_xlfn.XLOOKUP(H3393,Calendar!O:O,Calendar!N:N,,-1),""))</f>
        <v/>
      </c>
    </row>
    <row r="3394" spans="34:34" hidden="1" x14ac:dyDescent="0.35">
      <c r="AH3394" s="16" t="str">
        <f>IF(AND(B3394="Premier League",E3394="Live"),_xlfn.XLOOKUP(_xlfn.TEXTJOIN(" vs ",,C3394:D3394),Calendar!G:G,Calendar!B:B),IF(AND(B3394="Premier League",E3394="Highlights"),_xlfn.XLOOKUP(H3394,Calendar!O:O,Calendar!N:N,,-1),""))</f>
        <v/>
      </c>
    </row>
    <row r="3395" spans="34:34" hidden="1" x14ac:dyDescent="0.35">
      <c r="AH3395" s="16" t="str">
        <f>IF(AND(B3395="Premier League",E3395="Live"),_xlfn.XLOOKUP(_xlfn.TEXTJOIN(" vs ",,C3395:D3395),Calendar!G:G,Calendar!B:B),IF(AND(B3395="Premier League",E3395="Highlights"),_xlfn.XLOOKUP(H3395,Calendar!O:O,Calendar!N:N,,-1),""))</f>
        <v/>
      </c>
    </row>
    <row r="3396" spans="34:34" hidden="1" x14ac:dyDescent="0.35">
      <c r="AH3396" s="16" t="str">
        <f>IF(AND(B3396="Premier League",E3396="Live"),_xlfn.XLOOKUP(_xlfn.TEXTJOIN(" vs ",,C3396:D3396),Calendar!G:G,Calendar!B:B),IF(AND(B3396="Premier League",E3396="Highlights"),_xlfn.XLOOKUP(H3396,Calendar!O:O,Calendar!N:N,,-1),""))</f>
        <v/>
      </c>
    </row>
    <row r="3397" spans="34:34" hidden="1" x14ac:dyDescent="0.35">
      <c r="AH3397" s="16" t="str">
        <f>IF(AND(B3397="Premier League",E3397="Live"),_xlfn.XLOOKUP(_xlfn.TEXTJOIN(" vs ",,C3397:D3397),Calendar!G:G,Calendar!B:B),IF(AND(B3397="Premier League",E3397="Highlights"),_xlfn.XLOOKUP(H3397,Calendar!O:O,Calendar!N:N,,-1),""))</f>
        <v/>
      </c>
    </row>
    <row r="3398" spans="34:34" hidden="1" x14ac:dyDescent="0.35">
      <c r="AH3398" s="16" t="str">
        <f>IF(AND(B3398="Premier League",E3398="Live"),_xlfn.XLOOKUP(_xlfn.TEXTJOIN(" vs ",,C3398:D3398),Calendar!G:G,Calendar!B:B),IF(AND(B3398="Premier League",E3398="Highlights"),_xlfn.XLOOKUP(H3398,Calendar!O:O,Calendar!N:N,,-1),""))</f>
        <v/>
      </c>
    </row>
    <row r="3399" spans="34:34" hidden="1" x14ac:dyDescent="0.35">
      <c r="AH3399" s="16" t="str">
        <f>IF(AND(B3399="Premier League",E3399="Live"),_xlfn.XLOOKUP(_xlfn.TEXTJOIN(" vs ",,C3399:D3399),Calendar!G:G,Calendar!B:B),IF(AND(B3399="Premier League",E3399="Highlights"),_xlfn.XLOOKUP(H3399,Calendar!O:O,Calendar!N:N,,-1),""))</f>
        <v/>
      </c>
    </row>
    <row r="3400" spans="34:34" hidden="1" x14ac:dyDescent="0.35">
      <c r="AH3400" s="16" t="str">
        <f>IF(AND(B3400="Premier League",E3400="Live"),_xlfn.XLOOKUP(_xlfn.TEXTJOIN(" vs ",,C3400:D3400),Calendar!G:G,Calendar!B:B),IF(AND(B3400="Premier League",E3400="Highlights"),_xlfn.XLOOKUP(H3400,Calendar!O:O,Calendar!N:N,,-1),""))</f>
        <v/>
      </c>
    </row>
    <row r="3401" spans="34:34" hidden="1" x14ac:dyDescent="0.35">
      <c r="AH3401" s="16" t="str">
        <f>IF(AND(B3401="Premier League",E3401="Live"),_xlfn.XLOOKUP(_xlfn.TEXTJOIN(" vs ",,C3401:D3401),Calendar!G:G,Calendar!B:B),IF(AND(B3401="Premier League",E3401="Highlights"),_xlfn.XLOOKUP(H3401,Calendar!O:O,Calendar!N:N,,-1),""))</f>
        <v/>
      </c>
    </row>
    <row r="3402" spans="34:34" hidden="1" x14ac:dyDescent="0.35">
      <c r="AH3402" s="16" t="str">
        <f>IF(AND(B3402="Premier League",E3402="Live"),_xlfn.XLOOKUP(_xlfn.TEXTJOIN(" vs ",,C3402:D3402),Calendar!G:G,Calendar!B:B),IF(AND(B3402="Premier League",E3402="Highlights"),_xlfn.XLOOKUP(H3402,Calendar!O:O,Calendar!N:N,,-1),""))</f>
        <v/>
      </c>
    </row>
    <row r="3403" spans="34:34" hidden="1" x14ac:dyDescent="0.35">
      <c r="AH3403" s="16" t="str">
        <f>IF(AND(B3403="Premier League",E3403="Live"),_xlfn.XLOOKUP(_xlfn.TEXTJOIN(" vs ",,C3403:D3403),Calendar!G:G,Calendar!B:B),IF(AND(B3403="Premier League",E3403="Highlights"),_xlfn.XLOOKUP(H3403,Calendar!O:O,Calendar!N:N,,-1),""))</f>
        <v/>
      </c>
    </row>
    <row r="3404" spans="34:34" hidden="1" x14ac:dyDescent="0.35">
      <c r="AH3404" s="16" t="str">
        <f>IF(AND(B3404="Premier League",E3404="Live"),_xlfn.XLOOKUP(_xlfn.TEXTJOIN(" vs ",,C3404:D3404),Calendar!G:G,Calendar!B:B),IF(AND(B3404="Premier League",E3404="Highlights"),_xlfn.XLOOKUP(H3404,Calendar!O:O,Calendar!N:N,,-1),""))</f>
        <v/>
      </c>
    </row>
    <row r="3405" spans="34:34" hidden="1" x14ac:dyDescent="0.35">
      <c r="AH3405" s="16" t="str">
        <f>IF(AND(B3405="Premier League",E3405="Live"),_xlfn.XLOOKUP(_xlfn.TEXTJOIN(" vs ",,C3405:D3405),Calendar!G:G,Calendar!B:B),IF(AND(B3405="Premier League",E3405="Highlights"),_xlfn.XLOOKUP(H3405,Calendar!O:O,Calendar!N:N,,-1),""))</f>
        <v/>
      </c>
    </row>
    <row r="3406" spans="34:34" hidden="1" x14ac:dyDescent="0.35">
      <c r="AH3406" s="16" t="str">
        <f>IF(AND(B3406="Premier League",E3406="Live"),_xlfn.XLOOKUP(_xlfn.TEXTJOIN(" vs ",,C3406:D3406),Calendar!G:G,Calendar!B:B),IF(AND(B3406="Premier League",E3406="Highlights"),_xlfn.XLOOKUP(H3406,Calendar!O:O,Calendar!N:N,,-1),""))</f>
        <v/>
      </c>
    </row>
    <row r="3407" spans="34:34" hidden="1" x14ac:dyDescent="0.35">
      <c r="AH3407" s="16" t="str">
        <f>IF(AND(B3407="Premier League",E3407="Live"),_xlfn.XLOOKUP(_xlfn.TEXTJOIN(" vs ",,C3407:D3407),Calendar!G:G,Calendar!B:B),IF(AND(B3407="Premier League",E3407="Highlights"),_xlfn.XLOOKUP(H3407,Calendar!O:O,Calendar!N:N,,-1),""))</f>
        <v/>
      </c>
    </row>
    <row r="3408" spans="34:34" hidden="1" x14ac:dyDescent="0.35">
      <c r="AH3408" s="16" t="str">
        <f>IF(AND(B3408="Premier League",E3408="Live"),_xlfn.XLOOKUP(_xlfn.TEXTJOIN(" vs ",,C3408:D3408),Calendar!G:G,Calendar!B:B),IF(AND(B3408="Premier League",E3408="Highlights"),_xlfn.XLOOKUP(H3408,Calendar!O:O,Calendar!N:N,,-1),""))</f>
        <v/>
      </c>
    </row>
    <row r="3409" spans="34:34" hidden="1" x14ac:dyDescent="0.35">
      <c r="AH3409" s="16" t="str">
        <f>IF(AND(B3409="Premier League",E3409="Live"),_xlfn.XLOOKUP(_xlfn.TEXTJOIN(" vs ",,C3409:D3409),Calendar!G:G,Calendar!B:B),IF(AND(B3409="Premier League",E3409="Highlights"),_xlfn.XLOOKUP(H3409,Calendar!O:O,Calendar!N:N,,-1),""))</f>
        <v/>
      </c>
    </row>
    <row r="3410" spans="34:34" hidden="1" x14ac:dyDescent="0.35">
      <c r="AH3410" s="16" t="str">
        <f>IF(AND(B3410="Premier League",E3410="Live"),_xlfn.XLOOKUP(_xlfn.TEXTJOIN(" vs ",,C3410:D3410),Calendar!G:G,Calendar!B:B),IF(AND(B3410="Premier League",E3410="Highlights"),_xlfn.XLOOKUP(H3410,Calendar!O:O,Calendar!N:N,,-1),""))</f>
        <v/>
      </c>
    </row>
    <row r="3411" spans="34:34" hidden="1" x14ac:dyDescent="0.35">
      <c r="AH3411" s="16" t="str">
        <f>IF(AND(B3411="Premier League",E3411="Live"),_xlfn.XLOOKUP(_xlfn.TEXTJOIN(" vs ",,C3411:D3411),Calendar!G:G,Calendar!B:B),IF(AND(B3411="Premier League",E3411="Highlights"),_xlfn.XLOOKUP(H3411,Calendar!O:O,Calendar!N:N,,-1),""))</f>
        <v/>
      </c>
    </row>
    <row r="3412" spans="34:34" hidden="1" x14ac:dyDescent="0.35">
      <c r="AH3412" s="16" t="str">
        <f>IF(AND(B3412="Premier League",E3412="Live"),_xlfn.XLOOKUP(_xlfn.TEXTJOIN(" vs ",,C3412:D3412),Calendar!G:G,Calendar!B:B),IF(AND(B3412="Premier League",E3412="Highlights"),_xlfn.XLOOKUP(H3412,Calendar!O:O,Calendar!N:N,,-1),""))</f>
        <v/>
      </c>
    </row>
    <row r="3413" spans="34:34" hidden="1" x14ac:dyDescent="0.35">
      <c r="AH3413" s="16" t="str">
        <f>IF(AND(B3413="Premier League",E3413="Live"),_xlfn.XLOOKUP(_xlfn.TEXTJOIN(" vs ",,C3413:D3413),Calendar!G:G,Calendar!B:B),IF(AND(B3413="Premier League",E3413="Highlights"),_xlfn.XLOOKUP(H3413,Calendar!O:O,Calendar!N:N,,-1),""))</f>
        <v/>
      </c>
    </row>
    <row r="3414" spans="34:34" hidden="1" x14ac:dyDescent="0.35">
      <c r="AH3414" s="16" t="str">
        <f>IF(AND(B3414="Premier League",E3414="Live"),_xlfn.XLOOKUP(_xlfn.TEXTJOIN(" vs ",,C3414:D3414),Calendar!G:G,Calendar!B:B),IF(AND(B3414="Premier League",E3414="Highlights"),_xlfn.XLOOKUP(H3414,Calendar!O:O,Calendar!N:N,,-1),""))</f>
        <v/>
      </c>
    </row>
    <row r="3415" spans="34:34" hidden="1" x14ac:dyDescent="0.35">
      <c r="AH3415" s="16" t="str">
        <f>IF(AND(B3415="Premier League",E3415="Live"),_xlfn.XLOOKUP(_xlfn.TEXTJOIN(" vs ",,C3415:D3415),Calendar!G:G,Calendar!B:B),IF(AND(B3415="Premier League",E3415="Highlights"),_xlfn.XLOOKUP(H3415,Calendar!O:O,Calendar!N:N,,-1),""))</f>
        <v/>
      </c>
    </row>
    <row r="3416" spans="34:34" hidden="1" x14ac:dyDescent="0.35">
      <c r="AH3416" s="16" t="str">
        <f>IF(AND(B3416="Premier League",E3416="Live"),_xlfn.XLOOKUP(_xlfn.TEXTJOIN(" vs ",,C3416:D3416),Calendar!G:G,Calendar!B:B),IF(AND(B3416="Premier League",E3416="Highlights"),_xlfn.XLOOKUP(H3416,Calendar!O:O,Calendar!N:N,,-1),""))</f>
        <v/>
      </c>
    </row>
    <row r="3417" spans="34:34" hidden="1" x14ac:dyDescent="0.35">
      <c r="AH3417" s="16" t="str">
        <f>IF(AND(B3417="Premier League",E3417="Live"),_xlfn.XLOOKUP(_xlfn.TEXTJOIN(" vs ",,C3417:D3417),Calendar!G:G,Calendar!B:B),IF(AND(B3417="Premier League",E3417="Highlights"),_xlfn.XLOOKUP(H3417,Calendar!O:O,Calendar!N:N,,-1),""))</f>
        <v/>
      </c>
    </row>
    <row r="3418" spans="34:34" hidden="1" x14ac:dyDescent="0.35">
      <c r="AH3418" s="16" t="str">
        <f>IF(AND(B3418="Premier League",E3418="Live"),_xlfn.XLOOKUP(_xlfn.TEXTJOIN(" vs ",,C3418:D3418),Calendar!G:G,Calendar!B:B),IF(AND(B3418="Premier League",E3418="Highlights"),_xlfn.XLOOKUP(H3418,Calendar!O:O,Calendar!N:N,,-1),""))</f>
        <v/>
      </c>
    </row>
    <row r="3419" spans="34:34" hidden="1" x14ac:dyDescent="0.35">
      <c r="AH3419" s="16" t="str">
        <f>IF(AND(B3419="Premier League",E3419="Live"),_xlfn.XLOOKUP(_xlfn.TEXTJOIN(" vs ",,C3419:D3419),Calendar!G:G,Calendar!B:B),IF(AND(B3419="Premier League",E3419="Highlights"),_xlfn.XLOOKUP(H3419,Calendar!O:O,Calendar!N:N,,-1),""))</f>
        <v/>
      </c>
    </row>
    <row r="3420" spans="34:34" hidden="1" x14ac:dyDescent="0.35">
      <c r="AH3420" s="16" t="str">
        <f>IF(AND(B3420="Premier League",E3420="Live"),_xlfn.XLOOKUP(_xlfn.TEXTJOIN(" vs ",,C3420:D3420),Calendar!G:G,Calendar!B:B),IF(AND(B3420="Premier League",E3420="Highlights"),_xlfn.XLOOKUP(H3420,Calendar!O:O,Calendar!N:N,,-1),""))</f>
        <v/>
      </c>
    </row>
    <row r="3421" spans="34:34" hidden="1" x14ac:dyDescent="0.35">
      <c r="AH3421" s="16" t="str">
        <f>IF(AND(B3421="Premier League",E3421="Live"),_xlfn.XLOOKUP(_xlfn.TEXTJOIN(" vs ",,C3421:D3421),Calendar!G:G,Calendar!B:B),IF(AND(B3421="Premier League",E3421="Highlights"),_xlfn.XLOOKUP(H3421,Calendar!O:O,Calendar!N:N,,-1),""))</f>
        <v/>
      </c>
    </row>
    <row r="3422" spans="34:34" hidden="1" x14ac:dyDescent="0.35">
      <c r="AH3422" s="16" t="str">
        <f>IF(AND(B3422="Premier League",E3422="Live"),_xlfn.XLOOKUP(_xlfn.TEXTJOIN(" vs ",,C3422:D3422),Calendar!G:G,Calendar!B:B),IF(AND(B3422="Premier League",E3422="Highlights"),_xlfn.XLOOKUP(H3422,Calendar!O:O,Calendar!N:N,,-1),""))</f>
        <v/>
      </c>
    </row>
    <row r="3423" spans="34:34" hidden="1" x14ac:dyDescent="0.35">
      <c r="AH3423" s="16" t="str">
        <f>IF(AND(B3423="Premier League",E3423="Live"),_xlfn.XLOOKUP(_xlfn.TEXTJOIN(" vs ",,C3423:D3423),Calendar!G:G,Calendar!B:B),IF(AND(B3423="Premier League",E3423="Highlights"),_xlfn.XLOOKUP(H3423,Calendar!O:O,Calendar!N:N,,-1),""))</f>
        <v/>
      </c>
    </row>
    <row r="3424" spans="34:34" hidden="1" x14ac:dyDescent="0.35">
      <c r="AH3424" s="16" t="str">
        <f>IF(AND(B3424="Premier League",E3424="Live"),_xlfn.XLOOKUP(_xlfn.TEXTJOIN(" vs ",,C3424:D3424),Calendar!G:G,Calendar!B:B),IF(AND(B3424="Premier League",E3424="Highlights"),_xlfn.XLOOKUP(H3424,Calendar!O:O,Calendar!N:N,,-1),""))</f>
        <v/>
      </c>
    </row>
    <row r="3425" spans="34:34" hidden="1" x14ac:dyDescent="0.35">
      <c r="AH3425" s="16" t="str">
        <f>IF(AND(B3425="Premier League",E3425="Live"),_xlfn.XLOOKUP(_xlfn.TEXTJOIN(" vs ",,C3425:D3425),Calendar!G:G,Calendar!B:B),IF(AND(B3425="Premier League",E3425="Highlights"),_xlfn.XLOOKUP(H3425,Calendar!O:O,Calendar!N:N,,-1),""))</f>
        <v/>
      </c>
    </row>
    <row r="3426" spans="34:34" hidden="1" x14ac:dyDescent="0.35">
      <c r="AH3426" s="16" t="str">
        <f>IF(AND(B3426="Premier League",E3426="Live"),_xlfn.XLOOKUP(_xlfn.TEXTJOIN(" vs ",,C3426:D3426),Calendar!G:G,Calendar!B:B),IF(AND(B3426="Premier League",E3426="Highlights"),_xlfn.XLOOKUP(H3426,Calendar!O:O,Calendar!N:N,,-1),""))</f>
        <v/>
      </c>
    </row>
    <row r="3427" spans="34:34" hidden="1" x14ac:dyDescent="0.35">
      <c r="AH3427" s="16" t="str">
        <f>IF(AND(B3427="Premier League",E3427="Live"),_xlfn.XLOOKUP(_xlfn.TEXTJOIN(" vs ",,C3427:D3427),Calendar!G:G,Calendar!B:B),IF(AND(B3427="Premier League",E3427="Highlights"),_xlfn.XLOOKUP(H3427,Calendar!O:O,Calendar!N:N,,-1),""))</f>
        <v/>
      </c>
    </row>
    <row r="3428" spans="34:34" hidden="1" x14ac:dyDescent="0.35">
      <c r="AH3428" s="16" t="str">
        <f>IF(AND(B3428="Premier League",E3428="Live"),_xlfn.XLOOKUP(_xlfn.TEXTJOIN(" vs ",,C3428:D3428),Calendar!G:G,Calendar!B:B),IF(AND(B3428="Premier League",E3428="Highlights"),_xlfn.XLOOKUP(H3428,Calendar!O:O,Calendar!N:N,,-1),""))</f>
        <v/>
      </c>
    </row>
    <row r="3429" spans="34:34" hidden="1" x14ac:dyDescent="0.35">
      <c r="AH3429" s="16" t="str">
        <f>IF(AND(B3429="Premier League",E3429="Live"),_xlfn.XLOOKUP(_xlfn.TEXTJOIN(" vs ",,C3429:D3429),Calendar!G:G,Calendar!B:B),IF(AND(B3429="Premier League",E3429="Highlights"),_xlfn.XLOOKUP(H3429,Calendar!O:O,Calendar!N:N,,-1),""))</f>
        <v/>
      </c>
    </row>
    <row r="3430" spans="34:34" hidden="1" x14ac:dyDescent="0.35">
      <c r="AH3430" s="16" t="str">
        <f>IF(AND(B3430="Premier League",E3430="Live"),_xlfn.XLOOKUP(_xlfn.TEXTJOIN(" vs ",,C3430:D3430),Calendar!G:G,Calendar!B:B),IF(AND(B3430="Premier League",E3430="Highlights"),_xlfn.XLOOKUP(H3430,Calendar!O:O,Calendar!N:N,,-1),""))</f>
        <v/>
      </c>
    </row>
    <row r="3431" spans="34:34" hidden="1" x14ac:dyDescent="0.35">
      <c r="AH3431" s="16" t="str">
        <f>IF(AND(B3431="Premier League",E3431="Live"),_xlfn.XLOOKUP(_xlfn.TEXTJOIN(" vs ",,C3431:D3431),Calendar!G:G,Calendar!B:B),IF(AND(B3431="Premier League",E3431="Highlights"),_xlfn.XLOOKUP(H3431,Calendar!O:O,Calendar!N:N,,-1),""))</f>
        <v/>
      </c>
    </row>
    <row r="3432" spans="34:34" hidden="1" x14ac:dyDescent="0.35">
      <c r="AH3432" s="16" t="str">
        <f>IF(AND(B3432="Premier League",E3432="Live"),_xlfn.XLOOKUP(_xlfn.TEXTJOIN(" vs ",,C3432:D3432),Calendar!G:G,Calendar!B:B),IF(AND(B3432="Premier League",E3432="Highlights"),_xlfn.XLOOKUP(H3432,Calendar!O:O,Calendar!N:N,,-1),""))</f>
        <v/>
      </c>
    </row>
    <row r="3433" spans="34:34" hidden="1" x14ac:dyDescent="0.35">
      <c r="AH3433" s="16" t="str">
        <f>IF(AND(B3433="Premier League",E3433="Live"),_xlfn.XLOOKUP(_xlfn.TEXTJOIN(" vs ",,C3433:D3433),Calendar!G:G,Calendar!B:B),IF(AND(B3433="Premier League",E3433="Highlights"),_xlfn.XLOOKUP(H3433,Calendar!O:O,Calendar!N:N,,-1),""))</f>
        <v/>
      </c>
    </row>
    <row r="3434" spans="34:34" hidden="1" x14ac:dyDescent="0.35">
      <c r="AH3434" s="16" t="str">
        <f>IF(AND(B3434="Premier League",E3434="Live"),_xlfn.XLOOKUP(_xlfn.TEXTJOIN(" vs ",,C3434:D3434),Calendar!G:G,Calendar!B:B),IF(AND(B3434="Premier League",E3434="Highlights"),_xlfn.XLOOKUP(H3434,Calendar!O:O,Calendar!N:N,,-1),""))</f>
        <v/>
      </c>
    </row>
    <row r="3435" spans="34:34" hidden="1" x14ac:dyDescent="0.35">
      <c r="AH3435" s="16" t="str">
        <f>IF(AND(B3435="Premier League",E3435="Live"),_xlfn.XLOOKUP(_xlfn.TEXTJOIN(" vs ",,C3435:D3435),Calendar!G:G,Calendar!B:B),IF(AND(B3435="Premier League",E3435="Highlights"),_xlfn.XLOOKUP(H3435,Calendar!O:O,Calendar!N:N,,-1),""))</f>
        <v/>
      </c>
    </row>
    <row r="3436" spans="34:34" hidden="1" x14ac:dyDescent="0.35">
      <c r="AH3436" s="16" t="str">
        <f>IF(AND(B3436="Premier League",E3436="Live"),_xlfn.XLOOKUP(_xlfn.TEXTJOIN(" vs ",,C3436:D3436),Calendar!G:G,Calendar!B:B),IF(AND(B3436="Premier League",E3436="Highlights"),_xlfn.XLOOKUP(H3436,Calendar!O:O,Calendar!N:N,,-1),""))</f>
        <v/>
      </c>
    </row>
    <row r="3437" spans="34:34" hidden="1" x14ac:dyDescent="0.35">
      <c r="AH3437" s="16" t="str">
        <f>IF(AND(B3437="Premier League",E3437="Live"),_xlfn.XLOOKUP(_xlfn.TEXTJOIN(" vs ",,C3437:D3437),Calendar!G:G,Calendar!B:B),IF(AND(B3437="Premier League",E3437="Highlights"),_xlfn.XLOOKUP(H3437,Calendar!O:O,Calendar!N:N,,-1),""))</f>
        <v/>
      </c>
    </row>
    <row r="3438" spans="34:34" hidden="1" x14ac:dyDescent="0.35">
      <c r="AH3438" s="16" t="str">
        <f>IF(AND(B3438="Premier League",E3438="Live"),_xlfn.XLOOKUP(_xlfn.TEXTJOIN(" vs ",,C3438:D3438),Calendar!G:G,Calendar!B:B),IF(AND(B3438="Premier League",E3438="Highlights"),_xlfn.XLOOKUP(H3438,Calendar!O:O,Calendar!N:N,,-1),""))</f>
        <v/>
      </c>
    </row>
    <row r="3439" spans="34:34" hidden="1" x14ac:dyDescent="0.35">
      <c r="AH3439" s="16" t="str">
        <f>IF(AND(B3439="Premier League",E3439="Live"),_xlfn.XLOOKUP(_xlfn.TEXTJOIN(" vs ",,C3439:D3439),Calendar!G:G,Calendar!B:B),IF(AND(B3439="Premier League",E3439="Highlights"),_xlfn.XLOOKUP(H3439,Calendar!O:O,Calendar!N:N,,-1),""))</f>
        <v/>
      </c>
    </row>
    <row r="3440" spans="34:34" hidden="1" x14ac:dyDescent="0.35">
      <c r="AH3440" s="16" t="str">
        <f>IF(AND(B3440="Premier League",E3440="Live"),_xlfn.XLOOKUP(_xlfn.TEXTJOIN(" vs ",,C3440:D3440),Calendar!G:G,Calendar!B:B),IF(AND(B3440="Premier League",E3440="Highlights"),_xlfn.XLOOKUP(H3440,Calendar!O:O,Calendar!N:N,,-1),""))</f>
        <v/>
      </c>
    </row>
    <row r="3441" spans="34:34" hidden="1" x14ac:dyDescent="0.35">
      <c r="AH3441" s="16" t="str">
        <f>IF(AND(B3441="Premier League",E3441="Live"),_xlfn.XLOOKUP(_xlfn.TEXTJOIN(" vs ",,C3441:D3441),Calendar!G:G,Calendar!B:B),IF(AND(B3441="Premier League",E3441="Highlights"),_xlfn.XLOOKUP(H3441,Calendar!O:O,Calendar!N:N,,-1),""))</f>
        <v/>
      </c>
    </row>
    <row r="3442" spans="34:34" hidden="1" x14ac:dyDescent="0.35">
      <c r="AH3442" s="16" t="str">
        <f>IF(AND(B3442="Premier League",E3442="Live"),_xlfn.XLOOKUP(_xlfn.TEXTJOIN(" vs ",,C3442:D3442),Calendar!G:G,Calendar!B:B),IF(AND(B3442="Premier League",E3442="Highlights"),_xlfn.XLOOKUP(H3442,Calendar!O:O,Calendar!N:N,,-1),""))</f>
        <v/>
      </c>
    </row>
    <row r="3443" spans="34:34" hidden="1" x14ac:dyDescent="0.35">
      <c r="AH3443" s="16" t="str">
        <f>IF(AND(B3443="Premier League",E3443="Live"),_xlfn.XLOOKUP(_xlfn.TEXTJOIN(" vs ",,C3443:D3443),Calendar!G:G,Calendar!B:B),IF(AND(B3443="Premier League",E3443="Highlights"),_xlfn.XLOOKUP(H3443,Calendar!O:O,Calendar!N:N,,-1),""))</f>
        <v/>
      </c>
    </row>
    <row r="3444" spans="34:34" hidden="1" x14ac:dyDescent="0.35">
      <c r="AH3444" s="16" t="str">
        <f>IF(AND(B3444="Premier League",E3444="Live"),_xlfn.XLOOKUP(_xlfn.TEXTJOIN(" vs ",,C3444:D3444),Calendar!G:G,Calendar!B:B),IF(AND(B3444="Premier League",E3444="Highlights"),_xlfn.XLOOKUP(H3444,Calendar!O:O,Calendar!N:N,,-1),""))</f>
        <v/>
      </c>
    </row>
    <row r="3445" spans="34:34" hidden="1" x14ac:dyDescent="0.35">
      <c r="AH3445" s="16" t="str">
        <f>IF(AND(B3445="Premier League",E3445="Live"),_xlfn.XLOOKUP(_xlfn.TEXTJOIN(" vs ",,C3445:D3445),Calendar!G:G,Calendar!B:B),IF(AND(B3445="Premier League",E3445="Highlights"),_xlfn.XLOOKUP(H3445,Calendar!O:O,Calendar!N:N,,-1),""))</f>
        <v/>
      </c>
    </row>
    <row r="3446" spans="34:34" hidden="1" x14ac:dyDescent="0.35">
      <c r="AH3446" s="16" t="str">
        <f>IF(AND(B3446="Premier League",E3446="Live"),_xlfn.XLOOKUP(_xlfn.TEXTJOIN(" vs ",,C3446:D3446),Calendar!G:G,Calendar!B:B),IF(AND(B3446="Premier League",E3446="Highlights"),_xlfn.XLOOKUP(H3446,Calendar!O:O,Calendar!N:N,,-1),""))</f>
        <v/>
      </c>
    </row>
    <row r="3447" spans="34:34" hidden="1" x14ac:dyDescent="0.35">
      <c r="AH3447" s="16" t="str">
        <f>IF(AND(B3447="Premier League",E3447="Live"),_xlfn.XLOOKUP(_xlfn.TEXTJOIN(" vs ",,C3447:D3447),Calendar!G:G,Calendar!B:B),IF(AND(B3447="Premier League",E3447="Highlights"),_xlfn.XLOOKUP(H3447,Calendar!O:O,Calendar!N:N,,-1),""))</f>
        <v/>
      </c>
    </row>
    <row r="3448" spans="34:34" hidden="1" x14ac:dyDescent="0.35">
      <c r="AH3448" s="16" t="str">
        <f>IF(AND(B3448="Premier League",E3448="Live"),_xlfn.XLOOKUP(_xlfn.TEXTJOIN(" vs ",,C3448:D3448),Calendar!G:G,Calendar!B:B),IF(AND(B3448="Premier League",E3448="Highlights"),_xlfn.XLOOKUP(H3448,Calendar!O:O,Calendar!N:N,,-1),""))</f>
        <v/>
      </c>
    </row>
    <row r="3449" spans="34:34" hidden="1" x14ac:dyDescent="0.35">
      <c r="AH3449" s="16" t="str">
        <f>IF(AND(B3449="Premier League",E3449="Live"),_xlfn.XLOOKUP(_xlfn.TEXTJOIN(" vs ",,C3449:D3449),Calendar!G:G,Calendar!B:B),IF(AND(B3449="Premier League",E3449="Highlights"),_xlfn.XLOOKUP(H3449,Calendar!O:O,Calendar!N:N,,-1),""))</f>
        <v/>
      </c>
    </row>
    <row r="3450" spans="34:34" hidden="1" x14ac:dyDescent="0.35">
      <c r="AH3450" s="16" t="str">
        <f>IF(AND(B3450="Premier League",E3450="Live"),_xlfn.XLOOKUP(_xlfn.TEXTJOIN(" vs ",,C3450:D3450),Calendar!G:G,Calendar!B:B),IF(AND(B3450="Premier League",E3450="Highlights"),_xlfn.XLOOKUP(H3450,Calendar!O:O,Calendar!N:N,,-1),""))</f>
        <v/>
      </c>
    </row>
    <row r="3451" spans="34:34" hidden="1" x14ac:dyDescent="0.35">
      <c r="AH3451" s="16" t="str">
        <f>IF(AND(B3451="Premier League",E3451="Live"),_xlfn.XLOOKUP(_xlfn.TEXTJOIN(" vs ",,C3451:D3451),Calendar!G:G,Calendar!B:B),IF(AND(B3451="Premier League",E3451="Highlights"),_xlfn.XLOOKUP(H3451,Calendar!O:O,Calendar!N:N,,-1),""))</f>
        <v/>
      </c>
    </row>
    <row r="3452" spans="34:34" hidden="1" x14ac:dyDescent="0.35">
      <c r="AH3452" s="16" t="str">
        <f>IF(AND(B3452="Premier League",E3452="Live"),_xlfn.XLOOKUP(_xlfn.TEXTJOIN(" vs ",,C3452:D3452),Calendar!G:G,Calendar!B:B),IF(AND(B3452="Premier League",E3452="Highlights"),_xlfn.XLOOKUP(H3452,Calendar!O:O,Calendar!N:N,,-1),""))</f>
        <v/>
      </c>
    </row>
    <row r="3453" spans="34:34" hidden="1" x14ac:dyDescent="0.35">
      <c r="AH3453" s="16" t="str">
        <f>IF(AND(B3453="Premier League",E3453="Live"),_xlfn.XLOOKUP(_xlfn.TEXTJOIN(" vs ",,C3453:D3453),Calendar!G:G,Calendar!B:B),IF(AND(B3453="Premier League",E3453="Highlights"),_xlfn.XLOOKUP(H3453,Calendar!O:O,Calendar!N:N,,-1),""))</f>
        <v/>
      </c>
    </row>
    <row r="3454" spans="34:34" hidden="1" x14ac:dyDescent="0.35">
      <c r="AH3454" s="16" t="str">
        <f>IF(AND(B3454="Premier League",E3454="Live"),_xlfn.XLOOKUP(_xlfn.TEXTJOIN(" vs ",,C3454:D3454),Calendar!G:G,Calendar!B:B),IF(AND(B3454="Premier League",E3454="Highlights"),_xlfn.XLOOKUP(H3454,Calendar!O:O,Calendar!N:N,,-1),""))</f>
        <v/>
      </c>
    </row>
    <row r="3455" spans="34:34" hidden="1" x14ac:dyDescent="0.35">
      <c r="AH3455" s="16" t="str">
        <f>IF(AND(B3455="Premier League",E3455="Live"),_xlfn.XLOOKUP(_xlfn.TEXTJOIN(" vs ",,C3455:D3455),Calendar!G:G,Calendar!B:B),IF(AND(B3455="Premier League",E3455="Highlights"),_xlfn.XLOOKUP(H3455,Calendar!O:O,Calendar!N:N,,-1),""))</f>
        <v/>
      </c>
    </row>
    <row r="3456" spans="34:34" hidden="1" x14ac:dyDescent="0.35">
      <c r="AH3456" s="16" t="str">
        <f>IF(AND(B3456="Premier League",E3456="Live"),_xlfn.XLOOKUP(_xlfn.TEXTJOIN(" vs ",,C3456:D3456),Calendar!G:G,Calendar!B:B),IF(AND(B3456="Premier League",E3456="Highlights"),_xlfn.XLOOKUP(H3456,Calendar!O:O,Calendar!N:N,,-1),""))</f>
        <v/>
      </c>
    </row>
    <row r="3457" spans="34:34" hidden="1" x14ac:dyDescent="0.35">
      <c r="AH3457" s="16" t="str">
        <f>IF(AND(B3457="Premier League",E3457="Live"),_xlfn.XLOOKUP(_xlfn.TEXTJOIN(" vs ",,C3457:D3457),Calendar!G:G,Calendar!B:B),IF(AND(B3457="Premier League",E3457="Highlights"),_xlfn.XLOOKUP(H3457,Calendar!O:O,Calendar!N:N,,-1),""))</f>
        <v/>
      </c>
    </row>
    <row r="3458" spans="34:34" hidden="1" x14ac:dyDescent="0.35">
      <c r="AH3458" s="16" t="str">
        <f>IF(AND(B3458="Premier League",E3458="Live"),_xlfn.XLOOKUP(_xlfn.TEXTJOIN(" vs ",,C3458:D3458),Calendar!G:G,Calendar!B:B),IF(AND(B3458="Premier League",E3458="Highlights"),_xlfn.XLOOKUP(H3458,Calendar!O:O,Calendar!N:N,,-1),""))</f>
        <v/>
      </c>
    </row>
    <row r="3459" spans="34:34" hidden="1" x14ac:dyDescent="0.35">
      <c r="AH3459" s="16" t="str">
        <f>IF(AND(B3459="Premier League",E3459="Live"),_xlfn.XLOOKUP(_xlfn.TEXTJOIN(" vs ",,C3459:D3459),Calendar!G:G,Calendar!B:B),IF(AND(B3459="Premier League",E3459="Highlights"),_xlfn.XLOOKUP(H3459,Calendar!O:O,Calendar!N:N,,-1),""))</f>
        <v/>
      </c>
    </row>
    <row r="3460" spans="34:34" hidden="1" x14ac:dyDescent="0.35">
      <c r="AH3460" s="16" t="str">
        <f>IF(AND(B3460="Premier League",E3460="Live"),_xlfn.XLOOKUP(_xlfn.TEXTJOIN(" vs ",,C3460:D3460),Calendar!G:G,Calendar!B:B),IF(AND(B3460="Premier League",E3460="Highlights"),_xlfn.XLOOKUP(H3460,Calendar!O:O,Calendar!N:N,,-1),""))</f>
        <v/>
      </c>
    </row>
    <row r="3461" spans="34:34" hidden="1" x14ac:dyDescent="0.35">
      <c r="AH3461" s="16" t="str">
        <f>IF(AND(B3461="Premier League",E3461="Live"),_xlfn.XLOOKUP(_xlfn.TEXTJOIN(" vs ",,C3461:D3461),Calendar!G:G,Calendar!B:B),IF(AND(B3461="Premier League",E3461="Highlights"),_xlfn.XLOOKUP(H3461,Calendar!O:O,Calendar!N:N,,-1),""))</f>
        <v/>
      </c>
    </row>
    <row r="3462" spans="34:34" hidden="1" x14ac:dyDescent="0.35">
      <c r="AH3462" s="16" t="str">
        <f>IF(AND(B3462="Premier League",E3462="Live"),_xlfn.XLOOKUP(_xlfn.TEXTJOIN(" vs ",,C3462:D3462),Calendar!G:G,Calendar!B:B),IF(AND(B3462="Premier League",E3462="Highlights"),_xlfn.XLOOKUP(H3462,Calendar!O:O,Calendar!N:N,,-1),""))</f>
        <v/>
      </c>
    </row>
    <row r="3463" spans="34:34" hidden="1" x14ac:dyDescent="0.35">
      <c r="AH3463" s="16" t="str">
        <f>IF(AND(B3463="Premier League",E3463="Live"),_xlfn.XLOOKUP(_xlfn.TEXTJOIN(" vs ",,C3463:D3463),Calendar!G:G,Calendar!B:B),IF(AND(B3463="Premier League",E3463="Highlights"),_xlfn.XLOOKUP(H3463,Calendar!O:O,Calendar!N:N,,-1),""))</f>
        <v/>
      </c>
    </row>
    <row r="3464" spans="34:34" hidden="1" x14ac:dyDescent="0.35">
      <c r="AH3464" s="16" t="str">
        <f>IF(AND(B3464="Premier League",E3464="Live"),_xlfn.XLOOKUP(_xlfn.TEXTJOIN(" vs ",,C3464:D3464),Calendar!G:G,Calendar!B:B),IF(AND(B3464="Premier League",E3464="Highlights"),_xlfn.XLOOKUP(H3464,Calendar!O:O,Calendar!N:N,,-1),""))</f>
        <v/>
      </c>
    </row>
    <row r="3465" spans="34:34" hidden="1" x14ac:dyDescent="0.35">
      <c r="AH3465" s="16" t="str">
        <f>IF(AND(B3465="Premier League",E3465="Live"),_xlfn.XLOOKUP(_xlfn.TEXTJOIN(" vs ",,C3465:D3465),Calendar!G:G,Calendar!B:B),IF(AND(B3465="Premier League",E3465="Highlights"),_xlfn.XLOOKUP(H3465,Calendar!O:O,Calendar!N:N,,-1),""))</f>
        <v/>
      </c>
    </row>
    <row r="3466" spans="34:34" hidden="1" x14ac:dyDescent="0.35">
      <c r="AH3466" s="16" t="str">
        <f>IF(AND(B3466="Premier League",E3466="Live"),_xlfn.XLOOKUP(_xlfn.TEXTJOIN(" vs ",,C3466:D3466),Calendar!G:G,Calendar!B:B),IF(AND(B3466="Premier League",E3466="Highlights"),_xlfn.XLOOKUP(H3466,Calendar!O:O,Calendar!N:N,,-1),""))</f>
        <v/>
      </c>
    </row>
    <row r="3467" spans="34:34" hidden="1" x14ac:dyDescent="0.35">
      <c r="AH3467" s="16" t="str">
        <f>IF(AND(B3467="Premier League",E3467="Live"),_xlfn.XLOOKUP(_xlfn.TEXTJOIN(" vs ",,C3467:D3467),Calendar!G:G,Calendar!B:B),IF(AND(B3467="Premier League",E3467="Highlights"),_xlfn.XLOOKUP(H3467,Calendar!O:O,Calendar!N:N,,-1),""))</f>
        <v/>
      </c>
    </row>
    <row r="3468" spans="34:34" hidden="1" x14ac:dyDescent="0.35">
      <c r="AH3468" s="16" t="str">
        <f>IF(AND(B3468="Premier League",E3468="Live"),_xlfn.XLOOKUP(_xlfn.TEXTJOIN(" vs ",,C3468:D3468),Calendar!G:G,Calendar!B:B),IF(AND(B3468="Premier League",E3468="Highlights"),_xlfn.XLOOKUP(H3468,Calendar!O:O,Calendar!N:N,,-1),""))</f>
        <v/>
      </c>
    </row>
    <row r="3469" spans="34:34" hidden="1" x14ac:dyDescent="0.35">
      <c r="AH3469" s="16" t="str">
        <f>IF(AND(B3469="Premier League",E3469="Live"),_xlfn.XLOOKUP(_xlfn.TEXTJOIN(" vs ",,C3469:D3469),Calendar!G:G,Calendar!B:B),IF(AND(B3469="Premier League",E3469="Highlights"),_xlfn.XLOOKUP(H3469,Calendar!O:O,Calendar!N:N,,-1),""))</f>
        <v/>
      </c>
    </row>
    <row r="3470" spans="34:34" hidden="1" x14ac:dyDescent="0.35">
      <c r="AH3470" s="16" t="str">
        <f>IF(AND(B3470="Premier League",E3470="Live"),_xlfn.XLOOKUP(_xlfn.TEXTJOIN(" vs ",,C3470:D3470),Calendar!G:G,Calendar!B:B),IF(AND(B3470="Premier League",E3470="Highlights"),_xlfn.XLOOKUP(H3470,Calendar!O:O,Calendar!N:N,,-1),""))</f>
        <v/>
      </c>
    </row>
    <row r="3471" spans="34:34" hidden="1" x14ac:dyDescent="0.35">
      <c r="AH3471" s="16" t="str">
        <f>IF(AND(B3471="Premier League",E3471="Live"),_xlfn.XLOOKUP(_xlfn.TEXTJOIN(" vs ",,C3471:D3471),Calendar!G:G,Calendar!B:B),IF(AND(B3471="Premier League",E3471="Highlights"),_xlfn.XLOOKUP(H3471,Calendar!O:O,Calendar!N:N,,-1),""))</f>
        <v/>
      </c>
    </row>
    <row r="3472" spans="34:34" hidden="1" x14ac:dyDescent="0.35">
      <c r="AH3472" s="16" t="str">
        <f>IF(AND(B3472="Premier League",E3472="Live"),_xlfn.XLOOKUP(_xlfn.TEXTJOIN(" vs ",,C3472:D3472),Calendar!G:G,Calendar!B:B),IF(AND(B3472="Premier League",E3472="Highlights"),_xlfn.XLOOKUP(H3472,Calendar!O:O,Calendar!N:N,,-1),""))</f>
        <v/>
      </c>
    </row>
    <row r="3473" spans="34:34" hidden="1" x14ac:dyDescent="0.35">
      <c r="AH3473" s="16" t="str">
        <f>IF(AND(B3473="Premier League",E3473="Live"),_xlfn.XLOOKUP(_xlfn.TEXTJOIN(" vs ",,C3473:D3473),Calendar!G:G,Calendar!B:B),IF(AND(B3473="Premier League",E3473="Highlights"),_xlfn.XLOOKUP(H3473,Calendar!O:O,Calendar!N:N,,-1),""))</f>
        <v/>
      </c>
    </row>
    <row r="3474" spans="34:34" hidden="1" x14ac:dyDescent="0.35">
      <c r="AH3474" s="16" t="str">
        <f>IF(AND(B3474="Premier League",E3474="Live"),_xlfn.XLOOKUP(_xlfn.TEXTJOIN(" vs ",,C3474:D3474),Calendar!G:G,Calendar!B:B),IF(AND(B3474="Premier League",E3474="Highlights"),_xlfn.XLOOKUP(H3474,Calendar!O:O,Calendar!N:N,,-1),""))</f>
        <v/>
      </c>
    </row>
    <row r="3475" spans="34:34" hidden="1" x14ac:dyDescent="0.35">
      <c r="AH3475" s="16" t="str">
        <f>IF(AND(B3475="Premier League",E3475="Live"),_xlfn.XLOOKUP(_xlfn.TEXTJOIN(" vs ",,C3475:D3475),Calendar!G:G,Calendar!B:B),IF(AND(B3475="Premier League",E3475="Highlights"),_xlfn.XLOOKUP(H3475,Calendar!O:O,Calendar!N:N,,-1),""))</f>
        <v/>
      </c>
    </row>
    <row r="3476" spans="34:34" hidden="1" x14ac:dyDescent="0.35">
      <c r="AH3476" s="16" t="str">
        <f>IF(AND(B3476="Premier League",E3476="Live"),_xlfn.XLOOKUP(_xlfn.TEXTJOIN(" vs ",,C3476:D3476),Calendar!G:G,Calendar!B:B),IF(AND(B3476="Premier League",E3476="Highlights"),_xlfn.XLOOKUP(H3476,Calendar!O:O,Calendar!N:N,,-1),""))</f>
        <v/>
      </c>
    </row>
    <row r="3477" spans="34:34" hidden="1" x14ac:dyDescent="0.35">
      <c r="AH3477" s="16" t="str">
        <f>IF(AND(B3477="Premier League",E3477="Live"),_xlfn.XLOOKUP(_xlfn.TEXTJOIN(" vs ",,C3477:D3477),Calendar!G:G,Calendar!B:B),IF(AND(B3477="Premier League",E3477="Highlights"),_xlfn.XLOOKUP(H3477,Calendar!O:O,Calendar!N:N,,-1),""))</f>
        <v/>
      </c>
    </row>
    <row r="3478" spans="34:34" hidden="1" x14ac:dyDescent="0.35">
      <c r="AH3478" s="16" t="str">
        <f>IF(AND(B3478="Premier League",E3478="Live"),_xlfn.XLOOKUP(_xlfn.TEXTJOIN(" vs ",,C3478:D3478),Calendar!G:G,Calendar!B:B),IF(AND(B3478="Premier League",E3478="Highlights"),_xlfn.XLOOKUP(H3478,Calendar!O:O,Calendar!N:N,,-1),""))</f>
        <v/>
      </c>
    </row>
    <row r="3479" spans="34:34" hidden="1" x14ac:dyDescent="0.35">
      <c r="AH3479" s="16" t="str">
        <f>IF(AND(B3479="Premier League",E3479="Live"),_xlfn.XLOOKUP(_xlfn.TEXTJOIN(" vs ",,C3479:D3479),Calendar!G:G,Calendar!B:B),IF(AND(B3479="Premier League",E3479="Highlights"),_xlfn.XLOOKUP(H3479,Calendar!O:O,Calendar!N:N,,-1),""))</f>
        <v/>
      </c>
    </row>
    <row r="3480" spans="34:34" hidden="1" x14ac:dyDescent="0.35">
      <c r="AH3480" s="16" t="str">
        <f>IF(AND(B3480="Premier League",E3480="Live"),_xlfn.XLOOKUP(_xlfn.TEXTJOIN(" vs ",,C3480:D3480),Calendar!G:G,Calendar!B:B),IF(AND(B3480="Premier League",E3480="Highlights"),_xlfn.XLOOKUP(H3480,Calendar!O:O,Calendar!N:N,,-1),""))</f>
        <v/>
      </c>
    </row>
    <row r="3481" spans="34:34" hidden="1" x14ac:dyDescent="0.35">
      <c r="AH3481" s="16" t="str">
        <f>IF(AND(B3481="Premier League",E3481="Live"),_xlfn.XLOOKUP(_xlfn.TEXTJOIN(" vs ",,C3481:D3481),Calendar!G:G,Calendar!B:B),IF(AND(B3481="Premier League",E3481="Highlights"),_xlfn.XLOOKUP(H3481,Calendar!O:O,Calendar!N:N,,-1),""))</f>
        <v/>
      </c>
    </row>
    <row r="3482" spans="34:34" hidden="1" x14ac:dyDescent="0.35">
      <c r="AH3482" s="16" t="str">
        <f>IF(AND(B3482="Premier League",E3482="Live"),_xlfn.XLOOKUP(_xlfn.TEXTJOIN(" vs ",,C3482:D3482),Calendar!G:G,Calendar!B:B),IF(AND(B3482="Premier League",E3482="Highlights"),_xlfn.XLOOKUP(H3482,Calendar!O:O,Calendar!N:N,,-1),""))</f>
        <v/>
      </c>
    </row>
    <row r="3483" spans="34:34" hidden="1" x14ac:dyDescent="0.35">
      <c r="AH3483" s="16" t="str">
        <f>IF(AND(B3483="Premier League",E3483="Live"),_xlfn.XLOOKUP(_xlfn.TEXTJOIN(" vs ",,C3483:D3483),Calendar!G:G,Calendar!B:B),IF(AND(B3483="Premier League",E3483="Highlights"),_xlfn.XLOOKUP(H3483,Calendar!O:O,Calendar!N:N,,-1),""))</f>
        <v/>
      </c>
    </row>
    <row r="3484" spans="34:34" hidden="1" x14ac:dyDescent="0.35">
      <c r="AH3484" s="16" t="str">
        <f>IF(AND(B3484="Premier League",E3484="Live"),_xlfn.XLOOKUP(_xlfn.TEXTJOIN(" vs ",,C3484:D3484),Calendar!G:G,Calendar!B:B),IF(AND(B3484="Premier League",E3484="Highlights"),_xlfn.XLOOKUP(H3484,Calendar!O:O,Calendar!N:N,,-1),""))</f>
        <v/>
      </c>
    </row>
    <row r="3485" spans="34:34" hidden="1" x14ac:dyDescent="0.35">
      <c r="AH3485" s="16" t="str">
        <f>IF(AND(B3485="Premier League",E3485="Live"),_xlfn.XLOOKUP(_xlfn.TEXTJOIN(" vs ",,C3485:D3485),Calendar!G:G,Calendar!B:B),IF(AND(B3485="Premier League",E3485="Highlights"),_xlfn.XLOOKUP(H3485,Calendar!O:O,Calendar!N:N,,-1),""))</f>
        <v/>
      </c>
    </row>
    <row r="3486" spans="34:34" hidden="1" x14ac:dyDescent="0.35">
      <c r="AH3486" s="16" t="str">
        <f>IF(AND(B3486="Premier League",E3486="Live"),_xlfn.XLOOKUP(_xlfn.TEXTJOIN(" vs ",,C3486:D3486),Calendar!G:G,Calendar!B:B),IF(AND(B3486="Premier League",E3486="Highlights"),_xlfn.XLOOKUP(H3486,Calendar!O:O,Calendar!N:N,,-1),""))</f>
        <v/>
      </c>
    </row>
    <row r="3487" spans="34:34" hidden="1" x14ac:dyDescent="0.35">
      <c r="AH3487" s="16" t="str">
        <f>IF(AND(B3487="Premier League",E3487="Live"),_xlfn.XLOOKUP(_xlfn.TEXTJOIN(" vs ",,C3487:D3487),Calendar!G:G,Calendar!B:B),IF(AND(B3487="Premier League",E3487="Highlights"),_xlfn.XLOOKUP(H3487,Calendar!O:O,Calendar!N:N,,-1),""))</f>
        <v/>
      </c>
    </row>
    <row r="3488" spans="34:34" hidden="1" x14ac:dyDescent="0.35">
      <c r="AH3488" s="16" t="str">
        <f>IF(AND(B3488="Premier League",E3488="Live"),_xlfn.XLOOKUP(_xlfn.TEXTJOIN(" vs ",,C3488:D3488),Calendar!G:G,Calendar!B:B),IF(AND(B3488="Premier League",E3488="Highlights"),_xlfn.XLOOKUP(H3488,Calendar!O:O,Calendar!N:N,,-1),""))</f>
        <v/>
      </c>
    </row>
    <row r="3489" spans="34:34" hidden="1" x14ac:dyDescent="0.35">
      <c r="AH3489" s="16" t="str">
        <f>IF(AND(B3489="Premier League",E3489="Live"),_xlfn.XLOOKUP(_xlfn.TEXTJOIN(" vs ",,C3489:D3489),Calendar!G:G,Calendar!B:B),IF(AND(B3489="Premier League",E3489="Highlights"),_xlfn.XLOOKUP(H3489,Calendar!O:O,Calendar!N:N,,-1),""))</f>
        <v/>
      </c>
    </row>
    <row r="3490" spans="34:34" hidden="1" x14ac:dyDescent="0.35">
      <c r="AH3490" s="16" t="str">
        <f>IF(AND(B3490="Premier League",E3490="Live"),_xlfn.XLOOKUP(_xlfn.TEXTJOIN(" vs ",,C3490:D3490),Calendar!G:G,Calendar!B:B),IF(AND(B3490="Premier League",E3490="Highlights"),_xlfn.XLOOKUP(H3490,Calendar!O:O,Calendar!N:N,,-1),""))</f>
        <v/>
      </c>
    </row>
    <row r="3491" spans="34:34" hidden="1" x14ac:dyDescent="0.35">
      <c r="AH3491" s="16" t="str">
        <f>IF(AND(B3491="Premier League",E3491="Live"),_xlfn.XLOOKUP(_xlfn.TEXTJOIN(" vs ",,C3491:D3491),Calendar!G:G,Calendar!B:B),IF(AND(B3491="Premier League",E3491="Highlights"),_xlfn.XLOOKUP(H3491,Calendar!O:O,Calendar!N:N,,-1),""))</f>
        <v/>
      </c>
    </row>
    <row r="3492" spans="34:34" hidden="1" x14ac:dyDescent="0.35">
      <c r="AH3492" s="16" t="str">
        <f>IF(AND(B3492="Premier League",E3492="Live"),_xlfn.XLOOKUP(_xlfn.TEXTJOIN(" vs ",,C3492:D3492),Calendar!G:G,Calendar!B:B),IF(AND(B3492="Premier League",E3492="Highlights"),_xlfn.XLOOKUP(H3492,Calendar!O:O,Calendar!N:N,,-1),""))</f>
        <v/>
      </c>
    </row>
    <row r="3493" spans="34:34" hidden="1" x14ac:dyDescent="0.35">
      <c r="AH3493" s="16" t="str">
        <f>IF(AND(B3493="Premier League",E3493="Live"),_xlfn.XLOOKUP(_xlfn.TEXTJOIN(" vs ",,C3493:D3493),Calendar!G:G,Calendar!B:B),IF(AND(B3493="Premier League",E3493="Highlights"),_xlfn.XLOOKUP(H3493,Calendar!O:O,Calendar!N:N,,-1),""))</f>
        <v/>
      </c>
    </row>
    <row r="3494" spans="34:34" hidden="1" x14ac:dyDescent="0.35">
      <c r="AH3494" s="16" t="str">
        <f>IF(AND(B3494="Premier League",E3494="Live"),_xlfn.XLOOKUP(_xlfn.TEXTJOIN(" vs ",,C3494:D3494),Calendar!G:G,Calendar!B:B),IF(AND(B3494="Premier League",E3494="Highlights"),_xlfn.XLOOKUP(H3494,Calendar!O:O,Calendar!N:N,,-1),""))</f>
        <v/>
      </c>
    </row>
    <row r="3495" spans="34:34" hidden="1" x14ac:dyDescent="0.35">
      <c r="AH3495" s="16" t="str">
        <f>IF(AND(B3495="Premier League",E3495="Live"),_xlfn.XLOOKUP(_xlfn.TEXTJOIN(" vs ",,C3495:D3495),Calendar!G:G,Calendar!B:B),IF(AND(B3495="Premier League",E3495="Highlights"),_xlfn.XLOOKUP(H3495,Calendar!O:O,Calendar!N:N,,-1),""))</f>
        <v/>
      </c>
    </row>
    <row r="3496" spans="34:34" hidden="1" x14ac:dyDescent="0.35">
      <c r="AH3496" s="16" t="str">
        <f>IF(AND(B3496="Premier League",E3496="Live"),_xlfn.XLOOKUP(_xlfn.TEXTJOIN(" vs ",,C3496:D3496),Calendar!G:G,Calendar!B:B),IF(AND(B3496="Premier League",E3496="Highlights"),_xlfn.XLOOKUP(H3496,Calendar!O:O,Calendar!N:N,,-1),""))</f>
        <v/>
      </c>
    </row>
    <row r="3497" spans="34:34" hidden="1" x14ac:dyDescent="0.35">
      <c r="AH3497" s="16" t="str">
        <f>IF(AND(B3497="Premier League",E3497="Live"),_xlfn.XLOOKUP(_xlfn.TEXTJOIN(" vs ",,C3497:D3497),Calendar!G:G,Calendar!B:B),IF(AND(B3497="Premier League",E3497="Highlights"),_xlfn.XLOOKUP(H3497,Calendar!O:O,Calendar!N:N,,-1),""))</f>
        <v/>
      </c>
    </row>
    <row r="3498" spans="34:34" hidden="1" x14ac:dyDescent="0.35">
      <c r="AH3498" s="16" t="str">
        <f>IF(AND(B3498="Premier League",E3498="Live"),_xlfn.XLOOKUP(_xlfn.TEXTJOIN(" vs ",,C3498:D3498),Calendar!G:G,Calendar!B:B),IF(AND(B3498="Premier League",E3498="Highlights"),_xlfn.XLOOKUP(H3498,Calendar!O:O,Calendar!N:N,,-1),""))</f>
        <v/>
      </c>
    </row>
    <row r="3499" spans="34:34" hidden="1" x14ac:dyDescent="0.35">
      <c r="AH3499" s="16" t="str">
        <f>IF(AND(B3499="Premier League",E3499="Live"),_xlfn.XLOOKUP(_xlfn.TEXTJOIN(" vs ",,C3499:D3499),Calendar!G:G,Calendar!B:B),IF(AND(B3499="Premier League",E3499="Highlights"),_xlfn.XLOOKUP(H3499,Calendar!O:O,Calendar!N:N,,-1),""))</f>
        <v/>
      </c>
    </row>
    <row r="3500" spans="34:34" hidden="1" x14ac:dyDescent="0.35">
      <c r="AH3500" s="16" t="str">
        <f>IF(AND(B3500="Premier League",E3500="Live"),_xlfn.XLOOKUP(_xlfn.TEXTJOIN(" vs ",,C3500:D3500),Calendar!G:G,Calendar!B:B),IF(AND(B3500="Premier League",E3500="Highlights"),_xlfn.XLOOKUP(H3500,Calendar!O:O,Calendar!N:N,,-1),""))</f>
        <v/>
      </c>
    </row>
    <row r="3501" spans="34:34" hidden="1" x14ac:dyDescent="0.35">
      <c r="AH3501" s="16" t="str">
        <f>IF(AND(B3501="Premier League",E3501="Live"),_xlfn.XLOOKUP(_xlfn.TEXTJOIN(" vs ",,C3501:D3501),Calendar!G:G,Calendar!B:B),IF(AND(B3501="Premier League",E3501="Highlights"),_xlfn.XLOOKUP(H3501,Calendar!O:O,Calendar!N:N,,-1),""))</f>
        <v/>
      </c>
    </row>
    <row r="3502" spans="34:34" hidden="1" x14ac:dyDescent="0.35">
      <c r="AH3502" s="16" t="str">
        <f>IF(AND(B3502="Premier League",E3502="Live"),_xlfn.XLOOKUP(_xlfn.TEXTJOIN(" vs ",,C3502:D3502),Calendar!G:G,Calendar!B:B),IF(AND(B3502="Premier League",E3502="Highlights"),_xlfn.XLOOKUP(H3502,Calendar!O:O,Calendar!N:N,,-1),""))</f>
        <v/>
      </c>
    </row>
    <row r="3503" spans="34:34" hidden="1" x14ac:dyDescent="0.35">
      <c r="AH3503" s="16" t="str">
        <f>IF(AND(B3503="Premier League",E3503="Live"),_xlfn.XLOOKUP(_xlfn.TEXTJOIN(" vs ",,C3503:D3503),Calendar!G:G,Calendar!B:B),IF(AND(B3503="Premier League",E3503="Highlights"),_xlfn.XLOOKUP(H3503,Calendar!O:O,Calendar!N:N,,-1),""))</f>
        <v/>
      </c>
    </row>
    <row r="3504" spans="34:34" hidden="1" x14ac:dyDescent="0.35">
      <c r="AH3504" s="16" t="str">
        <f>IF(AND(B3504="Premier League",E3504="Live"),_xlfn.XLOOKUP(_xlfn.TEXTJOIN(" vs ",,C3504:D3504),Calendar!G:G,Calendar!B:B),IF(AND(B3504="Premier League",E3504="Highlights"),_xlfn.XLOOKUP(H3504,Calendar!O:O,Calendar!N:N,,-1),""))</f>
        <v/>
      </c>
    </row>
    <row r="3505" spans="34:34" hidden="1" x14ac:dyDescent="0.35">
      <c r="AH3505" s="16" t="str">
        <f>IF(AND(B3505="Premier League",E3505="Live"),_xlfn.XLOOKUP(_xlfn.TEXTJOIN(" vs ",,C3505:D3505),Calendar!G:G,Calendar!B:B),IF(AND(B3505="Premier League",E3505="Highlights"),_xlfn.XLOOKUP(H3505,Calendar!O:O,Calendar!N:N,,-1),""))</f>
        <v/>
      </c>
    </row>
    <row r="3506" spans="34:34" hidden="1" x14ac:dyDescent="0.35">
      <c r="AH3506" s="16" t="str">
        <f>IF(AND(B3506="Premier League",E3506="Live"),_xlfn.XLOOKUP(_xlfn.TEXTJOIN(" vs ",,C3506:D3506),Calendar!G:G,Calendar!B:B),IF(AND(B3506="Premier League",E3506="Highlights"),_xlfn.XLOOKUP(H3506,Calendar!O:O,Calendar!N:N,,-1),""))</f>
        <v/>
      </c>
    </row>
    <row r="3507" spans="34:34" hidden="1" x14ac:dyDescent="0.35">
      <c r="AH3507" s="16" t="str">
        <f>IF(AND(B3507="Premier League",E3507="Live"),_xlfn.XLOOKUP(_xlfn.TEXTJOIN(" vs ",,C3507:D3507),Calendar!G:G,Calendar!B:B),IF(AND(B3507="Premier League",E3507="Highlights"),_xlfn.XLOOKUP(H3507,Calendar!O:O,Calendar!N:N,,-1),""))</f>
        <v/>
      </c>
    </row>
    <row r="3508" spans="34:34" hidden="1" x14ac:dyDescent="0.35">
      <c r="AH3508" s="16" t="str">
        <f>IF(AND(B3508="Premier League",E3508="Live"),_xlfn.XLOOKUP(_xlfn.TEXTJOIN(" vs ",,C3508:D3508),Calendar!G:G,Calendar!B:B),IF(AND(B3508="Premier League",E3508="Highlights"),_xlfn.XLOOKUP(H3508,Calendar!O:O,Calendar!N:N,,-1),""))</f>
        <v/>
      </c>
    </row>
    <row r="3509" spans="34:34" hidden="1" x14ac:dyDescent="0.35">
      <c r="AH3509" s="16" t="str">
        <f>IF(AND(B3509="Premier League",E3509="Live"),_xlfn.XLOOKUP(_xlfn.TEXTJOIN(" vs ",,C3509:D3509),Calendar!G:G,Calendar!B:B),IF(AND(B3509="Premier League",E3509="Highlights"),_xlfn.XLOOKUP(H3509,Calendar!O:O,Calendar!N:N,,-1),""))</f>
        <v/>
      </c>
    </row>
    <row r="3510" spans="34:34" hidden="1" x14ac:dyDescent="0.35">
      <c r="AH3510" s="16" t="str">
        <f>IF(AND(B3510="Premier League",E3510="Live"),_xlfn.XLOOKUP(_xlfn.TEXTJOIN(" vs ",,C3510:D3510),Calendar!G:G,Calendar!B:B),IF(AND(B3510="Premier League",E3510="Highlights"),_xlfn.XLOOKUP(H3510,Calendar!O:O,Calendar!N:N,,-1),""))</f>
        <v/>
      </c>
    </row>
    <row r="3511" spans="34:34" hidden="1" x14ac:dyDescent="0.35">
      <c r="AH3511" s="16" t="str">
        <f>IF(AND(B3511="Premier League",E3511="Live"),_xlfn.XLOOKUP(_xlfn.TEXTJOIN(" vs ",,C3511:D3511),Calendar!G:G,Calendar!B:B),IF(AND(B3511="Premier League",E3511="Highlights"),_xlfn.XLOOKUP(H3511,Calendar!O:O,Calendar!N:N,,-1),""))</f>
        <v/>
      </c>
    </row>
    <row r="3512" spans="34:34" hidden="1" x14ac:dyDescent="0.35">
      <c r="AH3512" s="16" t="str">
        <f>IF(AND(B3512="Premier League",E3512="Live"),_xlfn.XLOOKUP(_xlfn.TEXTJOIN(" vs ",,C3512:D3512),Calendar!G:G,Calendar!B:B),IF(AND(B3512="Premier League",E3512="Highlights"),_xlfn.XLOOKUP(H3512,Calendar!O:O,Calendar!N:N,,-1),""))</f>
        <v/>
      </c>
    </row>
    <row r="3513" spans="34:34" hidden="1" x14ac:dyDescent="0.35">
      <c r="AH3513" s="16" t="str">
        <f>IF(AND(B3513="Premier League",E3513="Live"),_xlfn.XLOOKUP(_xlfn.TEXTJOIN(" vs ",,C3513:D3513),Calendar!G:G,Calendar!B:B),IF(AND(B3513="Premier League",E3513="Highlights"),_xlfn.XLOOKUP(H3513,Calendar!O:O,Calendar!N:N,,-1),""))</f>
        <v/>
      </c>
    </row>
    <row r="3514" spans="34:34" hidden="1" x14ac:dyDescent="0.35">
      <c r="AH3514" s="16" t="str">
        <f>IF(AND(B3514="Premier League",E3514="Live"),_xlfn.XLOOKUP(_xlfn.TEXTJOIN(" vs ",,C3514:D3514),Calendar!G:G,Calendar!B:B),IF(AND(B3514="Premier League",E3514="Highlights"),_xlfn.XLOOKUP(H3514,Calendar!O:O,Calendar!N:N,,-1),""))</f>
        <v/>
      </c>
    </row>
    <row r="3515" spans="34:34" hidden="1" x14ac:dyDescent="0.35">
      <c r="AH3515" s="16" t="str">
        <f>IF(AND(B3515="Premier League",E3515="Live"),_xlfn.XLOOKUP(_xlfn.TEXTJOIN(" vs ",,C3515:D3515),Calendar!G:G,Calendar!B:B),IF(AND(B3515="Premier League",E3515="Highlights"),_xlfn.XLOOKUP(H3515,Calendar!O:O,Calendar!N:N,,-1),""))</f>
        <v/>
      </c>
    </row>
    <row r="3516" spans="34:34" hidden="1" x14ac:dyDescent="0.35">
      <c r="AH3516" s="16" t="str">
        <f>IF(AND(B3516="Premier League",E3516="Live"),_xlfn.XLOOKUP(_xlfn.TEXTJOIN(" vs ",,C3516:D3516),Calendar!G:G,Calendar!B:B),IF(AND(B3516="Premier League",E3516="Highlights"),_xlfn.XLOOKUP(H3516,Calendar!O:O,Calendar!N:N,,-1),""))</f>
        <v/>
      </c>
    </row>
    <row r="3517" spans="34:34" hidden="1" x14ac:dyDescent="0.35">
      <c r="AH3517" s="16" t="str">
        <f>IF(AND(B3517="Premier League",E3517="Live"),_xlfn.XLOOKUP(_xlfn.TEXTJOIN(" vs ",,C3517:D3517),Calendar!G:G,Calendar!B:B),IF(AND(B3517="Premier League",E3517="Highlights"),_xlfn.XLOOKUP(H3517,Calendar!O:O,Calendar!N:N,,-1),""))</f>
        <v/>
      </c>
    </row>
    <row r="3518" spans="34:34" hidden="1" x14ac:dyDescent="0.35">
      <c r="AH3518" s="16" t="str">
        <f>IF(AND(B3518="Premier League",E3518="Live"),_xlfn.XLOOKUP(_xlfn.TEXTJOIN(" vs ",,C3518:D3518),Calendar!G:G,Calendar!B:B),IF(AND(B3518="Premier League",E3518="Highlights"),_xlfn.XLOOKUP(H3518,Calendar!O:O,Calendar!N:N,,-1),""))</f>
        <v/>
      </c>
    </row>
    <row r="3519" spans="34:34" hidden="1" x14ac:dyDescent="0.35">
      <c r="AH3519" s="16" t="str">
        <f>IF(AND(B3519="Premier League",E3519="Live"),_xlfn.XLOOKUP(_xlfn.TEXTJOIN(" vs ",,C3519:D3519),Calendar!G:G,Calendar!B:B),IF(AND(B3519="Premier League",E3519="Highlights"),_xlfn.XLOOKUP(H3519,Calendar!O:O,Calendar!N:N,,-1),""))</f>
        <v/>
      </c>
    </row>
    <row r="3520" spans="34:34" hidden="1" x14ac:dyDescent="0.35">
      <c r="AH3520" s="16" t="str">
        <f>IF(AND(B3520="Premier League",E3520="Live"),_xlfn.XLOOKUP(_xlfn.TEXTJOIN(" vs ",,C3520:D3520),Calendar!G:G,Calendar!B:B),IF(AND(B3520="Premier League",E3520="Highlights"),_xlfn.XLOOKUP(H3520,Calendar!O:O,Calendar!N:N,,-1),""))</f>
        <v/>
      </c>
    </row>
    <row r="3521" spans="34:34" hidden="1" x14ac:dyDescent="0.35">
      <c r="AH3521" s="16" t="str">
        <f>IF(AND(B3521="Premier League",E3521="Live"),_xlfn.XLOOKUP(_xlfn.TEXTJOIN(" vs ",,C3521:D3521),Calendar!G:G,Calendar!B:B),IF(AND(B3521="Premier League",E3521="Highlights"),_xlfn.XLOOKUP(H3521,Calendar!O:O,Calendar!N:N,,-1),""))</f>
        <v/>
      </c>
    </row>
    <row r="3522" spans="34:34" hidden="1" x14ac:dyDescent="0.35">
      <c r="AH3522" s="16" t="str">
        <f>IF(AND(B3522="Premier League",E3522="Live"),_xlfn.XLOOKUP(_xlfn.TEXTJOIN(" vs ",,C3522:D3522),Calendar!G:G,Calendar!B:B),IF(AND(B3522="Premier League",E3522="Highlights"),_xlfn.XLOOKUP(H3522,Calendar!O:O,Calendar!N:N,,-1),""))</f>
        <v/>
      </c>
    </row>
    <row r="3523" spans="34:34" hidden="1" x14ac:dyDescent="0.35">
      <c r="AH3523" s="16" t="str">
        <f>IF(AND(B3523="Premier League",E3523="Live"),_xlfn.XLOOKUP(_xlfn.TEXTJOIN(" vs ",,C3523:D3523),Calendar!G:G,Calendar!B:B),IF(AND(B3523="Premier League",E3523="Highlights"),_xlfn.XLOOKUP(H3523,Calendar!O:O,Calendar!N:N,,-1),""))</f>
        <v/>
      </c>
    </row>
    <row r="3524" spans="34:34" hidden="1" x14ac:dyDescent="0.35">
      <c r="AH3524" s="16" t="str">
        <f>IF(AND(B3524="Premier League",E3524="Live"),_xlfn.XLOOKUP(_xlfn.TEXTJOIN(" vs ",,C3524:D3524),Calendar!G:G,Calendar!B:B),IF(AND(B3524="Premier League",E3524="Highlights"),_xlfn.XLOOKUP(H3524,Calendar!O:O,Calendar!N:N,,-1),""))</f>
        <v/>
      </c>
    </row>
    <row r="3525" spans="34:34" hidden="1" x14ac:dyDescent="0.35">
      <c r="AH3525" s="16" t="str">
        <f>IF(AND(B3525="Premier League",E3525="Live"),_xlfn.XLOOKUP(_xlfn.TEXTJOIN(" vs ",,C3525:D3525),Calendar!G:G,Calendar!B:B),IF(AND(B3525="Premier League",E3525="Highlights"),_xlfn.XLOOKUP(H3525,Calendar!O:O,Calendar!N:N,,-1),""))</f>
        <v/>
      </c>
    </row>
    <row r="3526" spans="34:34" hidden="1" x14ac:dyDescent="0.35">
      <c r="AH3526" s="16" t="str">
        <f>IF(AND(B3526="Premier League",E3526="Live"),_xlfn.XLOOKUP(_xlfn.TEXTJOIN(" vs ",,C3526:D3526),Calendar!G:G,Calendar!B:B),IF(AND(B3526="Premier League",E3526="Highlights"),_xlfn.XLOOKUP(H3526,Calendar!O:O,Calendar!N:N,,-1),""))</f>
        <v/>
      </c>
    </row>
    <row r="3527" spans="34:34" hidden="1" x14ac:dyDescent="0.35">
      <c r="AH3527" s="16" t="str">
        <f>IF(AND(B3527="Premier League",E3527="Live"),_xlfn.XLOOKUP(_xlfn.TEXTJOIN(" vs ",,C3527:D3527),Calendar!G:G,Calendar!B:B),IF(AND(B3527="Premier League",E3527="Highlights"),_xlfn.XLOOKUP(H3527,Calendar!O:O,Calendar!N:N,,-1),""))</f>
        <v/>
      </c>
    </row>
    <row r="3528" spans="34:34" hidden="1" x14ac:dyDescent="0.35">
      <c r="AH3528" s="16" t="str">
        <f>IF(AND(B3528="Premier League",E3528="Live"),_xlfn.XLOOKUP(_xlfn.TEXTJOIN(" vs ",,C3528:D3528),Calendar!G:G,Calendar!B:B),IF(AND(B3528="Premier League",E3528="Highlights"),_xlfn.XLOOKUP(H3528,Calendar!O:O,Calendar!N:N,,-1),""))</f>
        <v/>
      </c>
    </row>
    <row r="3529" spans="34:34" hidden="1" x14ac:dyDescent="0.35">
      <c r="AH3529" s="16" t="str">
        <f>IF(AND(B3529="Premier League",E3529="Live"),_xlfn.XLOOKUP(_xlfn.TEXTJOIN(" vs ",,C3529:D3529),Calendar!G:G,Calendar!B:B),IF(AND(B3529="Premier League",E3529="Highlights"),_xlfn.XLOOKUP(H3529,Calendar!O:O,Calendar!N:N,,-1),""))</f>
        <v/>
      </c>
    </row>
    <row r="3530" spans="34:34" hidden="1" x14ac:dyDescent="0.35">
      <c r="AH3530" s="16" t="str">
        <f>IF(AND(B3530="Premier League",E3530="Live"),_xlfn.XLOOKUP(_xlfn.TEXTJOIN(" vs ",,C3530:D3530),Calendar!G:G,Calendar!B:B),IF(AND(B3530="Premier League",E3530="Highlights"),_xlfn.XLOOKUP(H3530,Calendar!O:O,Calendar!N:N,,-1),""))</f>
        <v/>
      </c>
    </row>
    <row r="3531" spans="34:34" hidden="1" x14ac:dyDescent="0.35">
      <c r="AH3531" s="16" t="str">
        <f>IF(AND(B3531="Premier League",E3531="Live"),_xlfn.XLOOKUP(_xlfn.TEXTJOIN(" vs ",,C3531:D3531),Calendar!G:G,Calendar!B:B),IF(AND(B3531="Premier League",E3531="Highlights"),_xlfn.XLOOKUP(H3531,Calendar!O:O,Calendar!N:N,,-1),""))</f>
        <v/>
      </c>
    </row>
    <row r="3532" spans="34:34" hidden="1" x14ac:dyDescent="0.35">
      <c r="AH3532" s="16" t="str">
        <f>IF(AND(B3532="Premier League",E3532="Live"),_xlfn.XLOOKUP(_xlfn.TEXTJOIN(" vs ",,C3532:D3532),Calendar!G:G,Calendar!B:B),IF(AND(B3532="Premier League",E3532="Highlights"),_xlfn.XLOOKUP(H3532,Calendar!O:O,Calendar!N:N,,-1),""))</f>
        <v/>
      </c>
    </row>
    <row r="3533" spans="34:34" hidden="1" x14ac:dyDescent="0.35">
      <c r="AH3533" s="16" t="str">
        <f>IF(AND(B3533="Premier League",E3533="Live"),_xlfn.XLOOKUP(_xlfn.TEXTJOIN(" vs ",,C3533:D3533),Calendar!G:G,Calendar!B:B),IF(AND(B3533="Premier League",E3533="Highlights"),_xlfn.XLOOKUP(H3533,Calendar!O:O,Calendar!N:N,,-1),""))</f>
        <v/>
      </c>
    </row>
    <row r="3534" spans="34:34" hidden="1" x14ac:dyDescent="0.35">
      <c r="AH3534" s="16" t="str">
        <f>IF(AND(B3534="Premier League",E3534="Live"),_xlfn.XLOOKUP(_xlfn.TEXTJOIN(" vs ",,C3534:D3534),Calendar!G:G,Calendar!B:B),IF(AND(B3534="Premier League",E3534="Highlights"),_xlfn.XLOOKUP(H3534,Calendar!O:O,Calendar!N:N,,-1),""))</f>
        <v/>
      </c>
    </row>
    <row r="3535" spans="34:34" hidden="1" x14ac:dyDescent="0.35">
      <c r="AH3535" s="16" t="str">
        <f>IF(AND(B3535="Premier League",E3535="Live"),_xlfn.XLOOKUP(_xlfn.TEXTJOIN(" vs ",,C3535:D3535),Calendar!G:G,Calendar!B:B),IF(AND(B3535="Premier League",E3535="Highlights"),_xlfn.XLOOKUP(H3535,Calendar!O:O,Calendar!N:N,,-1),""))</f>
        <v/>
      </c>
    </row>
    <row r="3536" spans="34:34" hidden="1" x14ac:dyDescent="0.35">
      <c r="AH3536" s="16" t="str">
        <f>IF(AND(B3536="Premier League",E3536="Live"),_xlfn.XLOOKUP(_xlfn.TEXTJOIN(" vs ",,C3536:D3536),Calendar!G:G,Calendar!B:B),IF(AND(B3536="Premier League",E3536="Highlights"),_xlfn.XLOOKUP(H3536,Calendar!O:O,Calendar!N:N,,-1),""))</f>
        <v/>
      </c>
    </row>
    <row r="3537" spans="34:34" hidden="1" x14ac:dyDescent="0.35">
      <c r="AH3537" s="16" t="str">
        <f>IF(AND(B3537="Premier League",E3537="Live"),_xlfn.XLOOKUP(_xlfn.TEXTJOIN(" vs ",,C3537:D3537),Calendar!G:G,Calendar!B:B),IF(AND(B3537="Premier League",E3537="Highlights"),_xlfn.XLOOKUP(H3537,Calendar!O:O,Calendar!N:N,,-1),""))</f>
        <v/>
      </c>
    </row>
    <row r="3538" spans="34:34" hidden="1" x14ac:dyDescent="0.35">
      <c r="AH3538" s="16" t="str">
        <f>IF(AND(B3538="Premier League",E3538="Live"),_xlfn.XLOOKUP(_xlfn.TEXTJOIN(" vs ",,C3538:D3538),Calendar!G:G,Calendar!B:B),IF(AND(B3538="Premier League",E3538="Highlights"),_xlfn.XLOOKUP(H3538,Calendar!O:O,Calendar!N:N,,-1),""))</f>
        <v/>
      </c>
    </row>
    <row r="3539" spans="34:34" hidden="1" x14ac:dyDescent="0.35">
      <c r="AH3539" s="16" t="str">
        <f>IF(AND(B3539="Premier League",E3539="Live"),_xlfn.XLOOKUP(_xlfn.TEXTJOIN(" vs ",,C3539:D3539),Calendar!G:G,Calendar!B:B),IF(AND(B3539="Premier League",E3539="Highlights"),_xlfn.XLOOKUP(H3539,Calendar!O:O,Calendar!N:N,,-1),""))</f>
        <v/>
      </c>
    </row>
    <row r="3540" spans="34:34" hidden="1" x14ac:dyDescent="0.35">
      <c r="AH3540" s="16" t="str">
        <f>IF(AND(B3540="Premier League",E3540="Live"),_xlfn.XLOOKUP(_xlfn.TEXTJOIN(" vs ",,C3540:D3540),Calendar!G:G,Calendar!B:B),IF(AND(B3540="Premier League",E3540="Highlights"),_xlfn.XLOOKUP(H3540,Calendar!O:O,Calendar!N:N,,-1),""))</f>
        <v/>
      </c>
    </row>
    <row r="3541" spans="34:34" hidden="1" x14ac:dyDescent="0.35">
      <c r="AH3541" s="16" t="str">
        <f>IF(AND(B3541="Premier League",E3541="Live"),_xlfn.XLOOKUP(_xlfn.TEXTJOIN(" vs ",,C3541:D3541),Calendar!G:G,Calendar!B:B),IF(AND(B3541="Premier League",E3541="Highlights"),_xlfn.XLOOKUP(H3541,Calendar!O:O,Calendar!N:N,,-1),""))</f>
        <v/>
      </c>
    </row>
    <row r="3542" spans="34:34" hidden="1" x14ac:dyDescent="0.35">
      <c r="AH3542" s="16" t="str">
        <f>IF(AND(B3542="Premier League",E3542="Live"),_xlfn.XLOOKUP(_xlfn.TEXTJOIN(" vs ",,C3542:D3542),Calendar!G:G,Calendar!B:B),IF(AND(B3542="Premier League",E3542="Highlights"),_xlfn.XLOOKUP(H3542,Calendar!O:O,Calendar!N:N,,-1),""))</f>
        <v/>
      </c>
    </row>
    <row r="3543" spans="34:34" hidden="1" x14ac:dyDescent="0.35">
      <c r="AH3543" s="16" t="str">
        <f>IF(AND(B3543="Premier League",E3543="Live"),_xlfn.XLOOKUP(_xlfn.TEXTJOIN(" vs ",,C3543:D3543),Calendar!G:G,Calendar!B:B),IF(AND(B3543="Premier League",E3543="Highlights"),_xlfn.XLOOKUP(H3543,Calendar!O:O,Calendar!N:N,,-1),""))</f>
        <v/>
      </c>
    </row>
    <row r="3544" spans="34:34" hidden="1" x14ac:dyDescent="0.35">
      <c r="AH3544" s="16" t="str">
        <f>IF(AND(B3544="Premier League",E3544="Live"),_xlfn.XLOOKUP(_xlfn.TEXTJOIN(" vs ",,C3544:D3544),Calendar!G:G,Calendar!B:B),IF(AND(B3544="Premier League",E3544="Highlights"),_xlfn.XLOOKUP(H3544,Calendar!O:O,Calendar!N:N,,-1),""))</f>
        <v/>
      </c>
    </row>
    <row r="3545" spans="34:34" hidden="1" x14ac:dyDescent="0.35">
      <c r="AH3545" s="16" t="str">
        <f>IF(AND(B3545="Premier League",E3545="Live"),_xlfn.XLOOKUP(_xlfn.TEXTJOIN(" vs ",,C3545:D3545),Calendar!G:G,Calendar!B:B),IF(AND(B3545="Premier League",E3545="Highlights"),_xlfn.XLOOKUP(H3545,Calendar!O:O,Calendar!N:N,,-1),""))</f>
        <v/>
      </c>
    </row>
    <row r="3546" spans="34:34" hidden="1" x14ac:dyDescent="0.35">
      <c r="AH3546" s="16" t="str">
        <f>IF(AND(B3546="Premier League",E3546="Live"),_xlfn.XLOOKUP(_xlfn.TEXTJOIN(" vs ",,C3546:D3546),Calendar!G:G,Calendar!B:B),IF(AND(B3546="Premier League",E3546="Highlights"),_xlfn.XLOOKUP(H3546,Calendar!O:O,Calendar!N:N,,-1),""))</f>
        <v/>
      </c>
    </row>
    <row r="3547" spans="34:34" hidden="1" x14ac:dyDescent="0.35">
      <c r="AH3547" s="16" t="str">
        <f>IF(AND(B3547="Premier League",E3547="Live"),_xlfn.XLOOKUP(_xlfn.TEXTJOIN(" vs ",,C3547:D3547),Calendar!G:G,Calendar!B:B),IF(AND(B3547="Premier League",E3547="Highlights"),_xlfn.XLOOKUP(H3547,Calendar!O:O,Calendar!N:N,,-1),""))</f>
        <v/>
      </c>
    </row>
    <row r="3548" spans="34:34" hidden="1" x14ac:dyDescent="0.35">
      <c r="AH3548" s="16" t="str">
        <f>IF(AND(B3548="Premier League",E3548="Live"),_xlfn.XLOOKUP(_xlfn.TEXTJOIN(" vs ",,C3548:D3548),Calendar!G:G,Calendar!B:B),IF(AND(B3548="Premier League",E3548="Highlights"),_xlfn.XLOOKUP(H3548,Calendar!O:O,Calendar!N:N,,-1),""))</f>
        <v/>
      </c>
    </row>
    <row r="3549" spans="34:34" hidden="1" x14ac:dyDescent="0.35">
      <c r="AH3549" s="16" t="str">
        <f>IF(AND(B3549="Premier League",E3549="Live"),_xlfn.XLOOKUP(_xlfn.TEXTJOIN(" vs ",,C3549:D3549),Calendar!G:G,Calendar!B:B),IF(AND(B3549="Premier League",E3549="Highlights"),_xlfn.XLOOKUP(H3549,Calendar!O:O,Calendar!N:N,,-1),""))</f>
        <v/>
      </c>
    </row>
    <row r="3550" spans="34:34" hidden="1" x14ac:dyDescent="0.35">
      <c r="AH3550" s="16" t="str">
        <f>IF(AND(B3550="Premier League",E3550="Live"),_xlfn.XLOOKUP(_xlfn.TEXTJOIN(" vs ",,C3550:D3550),Calendar!G:G,Calendar!B:B),IF(AND(B3550="Premier League",E3550="Highlights"),_xlfn.XLOOKUP(H3550,Calendar!O:O,Calendar!N:N,,-1),""))</f>
        <v/>
      </c>
    </row>
    <row r="3551" spans="34:34" hidden="1" x14ac:dyDescent="0.35">
      <c r="AH3551" s="16" t="str">
        <f>IF(AND(B3551="Premier League",E3551="Live"),_xlfn.XLOOKUP(_xlfn.TEXTJOIN(" vs ",,C3551:D3551),Calendar!G:G,Calendar!B:B),IF(AND(B3551="Premier League",E3551="Highlights"),_xlfn.XLOOKUP(H3551,Calendar!O:O,Calendar!N:N,,-1),""))</f>
        <v/>
      </c>
    </row>
    <row r="3552" spans="34:34" hidden="1" x14ac:dyDescent="0.35">
      <c r="AH3552" s="16" t="str">
        <f>IF(AND(B3552="Premier League",E3552="Live"),_xlfn.XLOOKUP(_xlfn.TEXTJOIN(" vs ",,C3552:D3552),Calendar!G:G,Calendar!B:B),IF(AND(B3552="Premier League",E3552="Highlights"),_xlfn.XLOOKUP(H3552,Calendar!O:O,Calendar!N:N,,-1),""))</f>
        <v/>
      </c>
    </row>
    <row r="3553" spans="34:34" hidden="1" x14ac:dyDescent="0.35">
      <c r="AH3553" s="16" t="str">
        <f>IF(AND(B3553="Premier League",E3553="Live"),_xlfn.XLOOKUP(_xlfn.TEXTJOIN(" vs ",,C3553:D3553),Calendar!G:G,Calendar!B:B),IF(AND(B3553="Premier League",E3553="Highlights"),_xlfn.XLOOKUP(H3553,Calendar!O:O,Calendar!N:N,,-1),""))</f>
        <v/>
      </c>
    </row>
    <row r="3554" spans="34:34" hidden="1" x14ac:dyDescent="0.35">
      <c r="AH3554" s="16" t="str">
        <f>IF(AND(B3554="Premier League",E3554="Live"),_xlfn.XLOOKUP(_xlfn.TEXTJOIN(" vs ",,C3554:D3554),Calendar!G:G,Calendar!B:B),IF(AND(B3554="Premier League",E3554="Highlights"),_xlfn.XLOOKUP(H3554,Calendar!O:O,Calendar!N:N,,-1),""))</f>
        <v/>
      </c>
    </row>
    <row r="3555" spans="34:34" hidden="1" x14ac:dyDescent="0.35">
      <c r="AH3555" s="16" t="str">
        <f>IF(AND(B3555="Premier League",E3555="Live"),_xlfn.XLOOKUP(_xlfn.TEXTJOIN(" vs ",,C3555:D3555),Calendar!G:G,Calendar!B:B),IF(AND(B3555="Premier League",E3555="Highlights"),_xlfn.XLOOKUP(H3555,Calendar!O:O,Calendar!N:N,,-1),""))</f>
        <v/>
      </c>
    </row>
    <row r="3556" spans="34:34" hidden="1" x14ac:dyDescent="0.35">
      <c r="AH3556" s="16" t="str">
        <f>IF(AND(B3556="Premier League",E3556="Live"),_xlfn.XLOOKUP(_xlfn.TEXTJOIN(" vs ",,C3556:D3556),Calendar!G:G,Calendar!B:B),IF(AND(B3556="Premier League",E3556="Highlights"),_xlfn.XLOOKUP(H3556,Calendar!O:O,Calendar!N:N,,-1),""))</f>
        <v/>
      </c>
    </row>
    <row r="3557" spans="34:34" hidden="1" x14ac:dyDescent="0.35">
      <c r="AH3557" s="16" t="str">
        <f>IF(AND(B3557="Premier League",E3557="Live"),_xlfn.XLOOKUP(_xlfn.TEXTJOIN(" vs ",,C3557:D3557),Calendar!G:G,Calendar!B:B),IF(AND(B3557="Premier League",E3557="Highlights"),_xlfn.XLOOKUP(H3557,Calendar!O:O,Calendar!N:N,,-1),""))</f>
        <v/>
      </c>
    </row>
    <row r="3558" spans="34:34" hidden="1" x14ac:dyDescent="0.35">
      <c r="AH3558" s="16" t="str">
        <f>IF(AND(B3558="Premier League",E3558="Live"),_xlfn.XLOOKUP(_xlfn.TEXTJOIN(" vs ",,C3558:D3558),Calendar!G:G,Calendar!B:B),IF(AND(B3558="Premier League",E3558="Highlights"),_xlfn.XLOOKUP(H3558,Calendar!O:O,Calendar!N:N,,-1),""))</f>
        <v/>
      </c>
    </row>
    <row r="3559" spans="34:34" hidden="1" x14ac:dyDescent="0.35">
      <c r="AH3559" s="16" t="str">
        <f>IF(AND(B3559="Premier League",E3559="Live"),_xlfn.XLOOKUP(_xlfn.TEXTJOIN(" vs ",,C3559:D3559),Calendar!G:G,Calendar!B:B),IF(AND(B3559="Premier League",E3559="Highlights"),_xlfn.XLOOKUP(H3559,Calendar!O:O,Calendar!N:N,,-1),""))</f>
        <v/>
      </c>
    </row>
    <row r="3560" spans="34:34" hidden="1" x14ac:dyDescent="0.35">
      <c r="AH3560" s="16" t="str">
        <f>IF(AND(B3560="Premier League",E3560="Live"),_xlfn.XLOOKUP(_xlfn.TEXTJOIN(" vs ",,C3560:D3560),Calendar!G:G,Calendar!B:B),IF(AND(B3560="Premier League",E3560="Highlights"),_xlfn.XLOOKUP(H3560,Calendar!O:O,Calendar!N:N,,-1),""))</f>
        <v/>
      </c>
    </row>
    <row r="3561" spans="34:34" hidden="1" x14ac:dyDescent="0.35">
      <c r="AH3561" s="16" t="str">
        <f>IF(AND(B3561="Premier League",E3561="Live"),_xlfn.XLOOKUP(_xlfn.TEXTJOIN(" vs ",,C3561:D3561),Calendar!G:G,Calendar!B:B),IF(AND(B3561="Premier League",E3561="Highlights"),_xlfn.XLOOKUP(H3561,Calendar!O:O,Calendar!N:N,,-1),""))</f>
        <v/>
      </c>
    </row>
    <row r="3562" spans="34:34" hidden="1" x14ac:dyDescent="0.35">
      <c r="AH3562" s="16" t="str">
        <f>IF(AND(B3562="Premier League",E3562="Live"),_xlfn.XLOOKUP(_xlfn.TEXTJOIN(" vs ",,C3562:D3562),Calendar!G:G,Calendar!B:B),IF(AND(B3562="Premier League",E3562="Highlights"),_xlfn.XLOOKUP(H3562,Calendar!O:O,Calendar!N:N,,-1),""))</f>
        <v/>
      </c>
    </row>
    <row r="3563" spans="34:34" hidden="1" x14ac:dyDescent="0.35">
      <c r="AH3563" s="16" t="str">
        <f>IF(AND(B3563="Premier League",E3563="Live"),_xlfn.XLOOKUP(_xlfn.TEXTJOIN(" vs ",,C3563:D3563),Calendar!G:G,Calendar!B:B),IF(AND(B3563="Premier League",E3563="Highlights"),_xlfn.XLOOKUP(H3563,Calendar!O:O,Calendar!N:N,,-1),""))</f>
        <v/>
      </c>
    </row>
    <row r="3564" spans="34:34" hidden="1" x14ac:dyDescent="0.35">
      <c r="AH3564" s="16" t="str">
        <f>IF(AND(B3564="Premier League",E3564="Live"),_xlfn.XLOOKUP(_xlfn.TEXTJOIN(" vs ",,C3564:D3564),Calendar!G:G,Calendar!B:B),IF(AND(B3564="Premier League",E3564="Highlights"),_xlfn.XLOOKUP(H3564,Calendar!O:O,Calendar!N:N,,-1),""))</f>
        <v/>
      </c>
    </row>
    <row r="3565" spans="34:34" hidden="1" x14ac:dyDescent="0.35">
      <c r="AH3565" s="16" t="str">
        <f>IF(AND(B3565="Premier League",E3565="Live"),_xlfn.XLOOKUP(_xlfn.TEXTJOIN(" vs ",,C3565:D3565),Calendar!G:G,Calendar!B:B),IF(AND(B3565="Premier League",E3565="Highlights"),_xlfn.XLOOKUP(H3565,Calendar!O:O,Calendar!N:N,,-1),""))</f>
        <v/>
      </c>
    </row>
    <row r="3566" spans="34:34" hidden="1" x14ac:dyDescent="0.35">
      <c r="AH3566" s="16" t="str">
        <f>IF(AND(B3566="Premier League",E3566="Live"),_xlfn.XLOOKUP(_xlfn.TEXTJOIN(" vs ",,C3566:D3566),Calendar!G:G,Calendar!B:B),IF(AND(B3566="Premier League",E3566="Highlights"),_xlfn.XLOOKUP(H3566,Calendar!O:O,Calendar!N:N,,-1),""))</f>
        <v/>
      </c>
    </row>
    <row r="3567" spans="34:34" hidden="1" x14ac:dyDescent="0.35">
      <c r="AH3567" s="16" t="str">
        <f>IF(AND(B3567="Premier League",E3567="Live"),_xlfn.XLOOKUP(_xlfn.TEXTJOIN(" vs ",,C3567:D3567),Calendar!G:G,Calendar!B:B),IF(AND(B3567="Premier League",E3567="Highlights"),_xlfn.XLOOKUP(H3567,Calendar!O:O,Calendar!N:N,,-1),""))</f>
        <v/>
      </c>
    </row>
    <row r="3568" spans="34:34" hidden="1" x14ac:dyDescent="0.35">
      <c r="AH3568" s="16" t="str">
        <f>IF(AND(B3568="Premier League",E3568="Live"),_xlfn.XLOOKUP(_xlfn.TEXTJOIN(" vs ",,C3568:D3568),Calendar!G:G,Calendar!B:B),IF(AND(B3568="Premier League",E3568="Highlights"),_xlfn.XLOOKUP(H3568,Calendar!O:O,Calendar!N:N,,-1),""))</f>
        <v/>
      </c>
    </row>
    <row r="3569" spans="34:34" hidden="1" x14ac:dyDescent="0.35">
      <c r="AH3569" s="16" t="str">
        <f>IF(AND(B3569="Premier League",E3569="Live"),_xlfn.XLOOKUP(_xlfn.TEXTJOIN(" vs ",,C3569:D3569),Calendar!G:G,Calendar!B:B),IF(AND(B3569="Premier League",E3569="Highlights"),_xlfn.XLOOKUP(H3569,Calendar!O:O,Calendar!N:N,,-1),""))</f>
        <v/>
      </c>
    </row>
    <row r="3570" spans="34:34" hidden="1" x14ac:dyDescent="0.35">
      <c r="AH3570" s="16" t="str">
        <f>IF(AND(B3570="Premier League",E3570="Live"),_xlfn.XLOOKUP(_xlfn.TEXTJOIN(" vs ",,C3570:D3570),Calendar!G:G,Calendar!B:B),IF(AND(B3570="Premier League",E3570="Highlights"),_xlfn.XLOOKUP(H3570,Calendar!O:O,Calendar!N:N,,-1),""))</f>
        <v/>
      </c>
    </row>
    <row r="3571" spans="34:34" hidden="1" x14ac:dyDescent="0.35">
      <c r="AH3571" s="16" t="str">
        <f>IF(AND(B3571="Premier League",E3571="Live"),_xlfn.XLOOKUP(_xlfn.TEXTJOIN(" vs ",,C3571:D3571),Calendar!G:G,Calendar!B:B),IF(AND(B3571="Premier League",E3571="Highlights"),_xlfn.XLOOKUP(H3571,Calendar!O:O,Calendar!N:N,,-1),""))</f>
        <v/>
      </c>
    </row>
    <row r="3572" spans="34:34" hidden="1" x14ac:dyDescent="0.35">
      <c r="AH3572" s="16" t="str">
        <f>IF(AND(B3572="Premier League",E3572="Live"),_xlfn.XLOOKUP(_xlfn.TEXTJOIN(" vs ",,C3572:D3572),Calendar!G:G,Calendar!B:B),IF(AND(B3572="Premier League",E3572="Highlights"),_xlfn.XLOOKUP(H3572,Calendar!O:O,Calendar!N:N,,-1),""))</f>
        <v/>
      </c>
    </row>
    <row r="3573" spans="34:34" hidden="1" x14ac:dyDescent="0.35">
      <c r="AH3573" s="16" t="str">
        <f>IF(AND(B3573="Premier League",E3573="Live"),_xlfn.XLOOKUP(_xlfn.TEXTJOIN(" vs ",,C3573:D3573),Calendar!G:G,Calendar!B:B),IF(AND(B3573="Premier League",E3573="Highlights"),_xlfn.XLOOKUP(H3573,Calendar!O:O,Calendar!N:N,,-1),""))</f>
        <v/>
      </c>
    </row>
    <row r="3574" spans="34:34" hidden="1" x14ac:dyDescent="0.35">
      <c r="AH3574" s="16" t="str">
        <f>IF(AND(B3574="Premier League",E3574="Live"),_xlfn.XLOOKUP(_xlfn.TEXTJOIN(" vs ",,C3574:D3574),Calendar!G:G,Calendar!B:B),IF(AND(B3574="Premier League",E3574="Highlights"),_xlfn.XLOOKUP(H3574,Calendar!O:O,Calendar!N:N,,-1),""))</f>
        <v/>
      </c>
    </row>
    <row r="3575" spans="34:34" hidden="1" x14ac:dyDescent="0.35">
      <c r="AH3575" s="16" t="str">
        <f>IF(AND(B3575="Premier League",E3575="Live"),_xlfn.XLOOKUP(_xlfn.TEXTJOIN(" vs ",,C3575:D3575),Calendar!G:G,Calendar!B:B),IF(AND(B3575="Premier League",E3575="Highlights"),_xlfn.XLOOKUP(H3575,Calendar!O:O,Calendar!N:N,,-1),""))</f>
        <v/>
      </c>
    </row>
    <row r="3576" spans="34:34" hidden="1" x14ac:dyDescent="0.35">
      <c r="AH3576" s="16" t="str">
        <f>IF(AND(B3576="Premier League",E3576="Live"),_xlfn.XLOOKUP(_xlfn.TEXTJOIN(" vs ",,C3576:D3576),Calendar!G:G,Calendar!B:B),IF(AND(B3576="Premier League",E3576="Highlights"),_xlfn.XLOOKUP(H3576,Calendar!O:O,Calendar!N:N,,-1),""))</f>
        <v/>
      </c>
    </row>
    <row r="3577" spans="34:34" hidden="1" x14ac:dyDescent="0.35">
      <c r="AH3577" s="16" t="str">
        <f>IF(AND(B3577="Premier League",E3577="Live"),_xlfn.XLOOKUP(_xlfn.TEXTJOIN(" vs ",,C3577:D3577),Calendar!G:G,Calendar!B:B),IF(AND(B3577="Premier League",E3577="Highlights"),_xlfn.XLOOKUP(H3577,Calendar!O:O,Calendar!N:N,,-1),""))</f>
        <v/>
      </c>
    </row>
    <row r="3578" spans="34:34" hidden="1" x14ac:dyDescent="0.35">
      <c r="AH3578" s="16" t="str">
        <f>IF(AND(B3578="Premier League",E3578="Live"),_xlfn.XLOOKUP(_xlfn.TEXTJOIN(" vs ",,C3578:D3578),Calendar!G:G,Calendar!B:B),IF(AND(B3578="Premier League",E3578="Highlights"),_xlfn.XLOOKUP(H3578,Calendar!O:O,Calendar!N:N,,-1),""))</f>
        <v/>
      </c>
    </row>
    <row r="3579" spans="34:34" hidden="1" x14ac:dyDescent="0.35">
      <c r="AH3579" s="16" t="str">
        <f>IF(AND(B3579="Premier League",E3579="Live"),_xlfn.XLOOKUP(_xlfn.TEXTJOIN(" vs ",,C3579:D3579),Calendar!G:G,Calendar!B:B),IF(AND(B3579="Premier League",E3579="Highlights"),_xlfn.XLOOKUP(H3579,Calendar!O:O,Calendar!N:N,,-1),""))</f>
        <v/>
      </c>
    </row>
    <row r="3580" spans="34:34" hidden="1" x14ac:dyDescent="0.35">
      <c r="AH3580" s="16" t="str">
        <f>IF(AND(B3580="Premier League",E3580="Live"),_xlfn.XLOOKUP(_xlfn.TEXTJOIN(" vs ",,C3580:D3580),Calendar!G:G,Calendar!B:B),IF(AND(B3580="Premier League",E3580="Highlights"),_xlfn.XLOOKUP(H3580,Calendar!O:O,Calendar!N:N,,-1),""))</f>
        <v/>
      </c>
    </row>
    <row r="3581" spans="34:34" hidden="1" x14ac:dyDescent="0.35">
      <c r="AH3581" s="16" t="str">
        <f>IF(AND(B3581="Premier League",E3581="Live"),_xlfn.XLOOKUP(_xlfn.TEXTJOIN(" vs ",,C3581:D3581),Calendar!G:G,Calendar!B:B),IF(AND(B3581="Premier League",E3581="Highlights"),_xlfn.XLOOKUP(H3581,Calendar!O:O,Calendar!N:N,,-1),""))</f>
        <v/>
      </c>
    </row>
    <row r="3582" spans="34:34" hidden="1" x14ac:dyDescent="0.35">
      <c r="AH3582" s="16" t="str">
        <f>IF(AND(B3582="Premier League",E3582="Live"),_xlfn.XLOOKUP(_xlfn.TEXTJOIN(" vs ",,C3582:D3582),Calendar!G:G,Calendar!B:B),IF(AND(B3582="Premier League",E3582="Highlights"),_xlfn.XLOOKUP(H3582,Calendar!O:O,Calendar!N:N,,-1),""))</f>
        <v/>
      </c>
    </row>
    <row r="3583" spans="34:34" hidden="1" x14ac:dyDescent="0.35">
      <c r="AH3583" s="16" t="str">
        <f>IF(AND(B3583="Premier League",E3583="Live"),_xlfn.XLOOKUP(_xlfn.TEXTJOIN(" vs ",,C3583:D3583),Calendar!G:G,Calendar!B:B),IF(AND(B3583="Premier League",E3583="Highlights"),_xlfn.XLOOKUP(H3583,Calendar!O:O,Calendar!N:N,,-1),""))</f>
        <v/>
      </c>
    </row>
    <row r="3584" spans="34:34" hidden="1" x14ac:dyDescent="0.35">
      <c r="AH3584" s="16" t="str">
        <f>IF(AND(B3584="Premier League",E3584="Live"),_xlfn.XLOOKUP(_xlfn.TEXTJOIN(" vs ",,C3584:D3584),Calendar!G:G,Calendar!B:B),IF(AND(B3584="Premier League",E3584="Highlights"),_xlfn.XLOOKUP(H3584,Calendar!O:O,Calendar!N:N,,-1),""))</f>
        <v/>
      </c>
    </row>
    <row r="3585" spans="34:34" hidden="1" x14ac:dyDescent="0.35">
      <c r="AH3585" s="16" t="str">
        <f>IF(AND(B3585="Premier League",E3585="Live"),_xlfn.XLOOKUP(_xlfn.TEXTJOIN(" vs ",,C3585:D3585),Calendar!G:G,Calendar!B:B),IF(AND(B3585="Premier League",E3585="Highlights"),_xlfn.XLOOKUP(H3585,Calendar!O:O,Calendar!N:N,,-1),""))</f>
        <v/>
      </c>
    </row>
    <row r="3586" spans="34:34" hidden="1" x14ac:dyDescent="0.35">
      <c r="AH3586" s="16" t="str">
        <f>IF(AND(B3586="Premier League",E3586="Live"),_xlfn.XLOOKUP(_xlfn.TEXTJOIN(" vs ",,C3586:D3586),Calendar!G:G,Calendar!B:B),IF(AND(B3586="Premier League",E3586="Highlights"),_xlfn.XLOOKUP(H3586,Calendar!O:O,Calendar!N:N,,-1),""))</f>
        <v/>
      </c>
    </row>
    <row r="3587" spans="34:34" hidden="1" x14ac:dyDescent="0.35">
      <c r="AH3587" s="16" t="str">
        <f>IF(AND(B3587="Premier League",E3587="Live"),_xlfn.XLOOKUP(_xlfn.TEXTJOIN(" vs ",,C3587:D3587),Calendar!G:G,Calendar!B:B),IF(AND(B3587="Premier League",E3587="Highlights"),_xlfn.XLOOKUP(H3587,Calendar!O:O,Calendar!N:N,,-1),""))</f>
        <v/>
      </c>
    </row>
    <row r="3588" spans="34:34" hidden="1" x14ac:dyDescent="0.35">
      <c r="AH3588" s="16" t="str">
        <f>IF(AND(B3588="Premier League",E3588="Live"),_xlfn.XLOOKUP(_xlfn.TEXTJOIN(" vs ",,C3588:D3588),Calendar!G:G,Calendar!B:B),IF(AND(B3588="Premier League",E3588="Highlights"),_xlfn.XLOOKUP(H3588,Calendar!O:O,Calendar!N:N,,-1),""))</f>
        <v/>
      </c>
    </row>
    <row r="3589" spans="34:34" hidden="1" x14ac:dyDescent="0.35">
      <c r="AH3589" s="16" t="str">
        <f>IF(AND(B3589="Premier League",E3589="Live"),_xlfn.XLOOKUP(_xlfn.TEXTJOIN(" vs ",,C3589:D3589),Calendar!G:G,Calendar!B:B),IF(AND(B3589="Premier League",E3589="Highlights"),_xlfn.XLOOKUP(H3589,Calendar!O:O,Calendar!N:N,,-1),""))</f>
        <v/>
      </c>
    </row>
    <row r="3590" spans="34:34" hidden="1" x14ac:dyDescent="0.35">
      <c r="AH3590" s="16" t="str">
        <f>IF(AND(B3590="Premier League",E3590="Live"),_xlfn.XLOOKUP(_xlfn.TEXTJOIN(" vs ",,C3590:D3590),Calendar!G:G,Calendar!B:B),IF(AND(B3590="Premier League",E3590="Highlights"),_xlfn.XLOOKUP(H3590,Calendar!O:O,Calendar!N:N,,-1),""))</f>
        <v/>
      </c>
    </row>
    <row r="3591" spans="34:34" hidden="1" x14ac:dyDescent="0.35">
      <c r="AH3591" s="16" t="str">
        <f>IF(AND(B3591="Premier League",E3591="Live"),_xlfn.XLOOKUP(_xlfn.TEXTJOIN(" vs ",,C3591:D3591),Calendar!G:G,Calendar!B:B),IF(AND(B3591="Premier League",E3591="Highlights"),_xlfn.XLOOKUP(H3591,Calendar!O:O,Calendar!N:N,,-1),""))</f>
        <v/>
      </c>
    </row>
    <row r="3592" spans="34:34" hidden="1" x14ac:dyDescent="0.35">
      <c r="AH3592" s="16" t="str">
        <f>IF(AND(B3592="Premier League",E3592="Live"),_xlfn.XLOOKUP(_xlfn.TEXTJOIN(" vs ",,C3592:D3592),Calendar!G:G,Calendar!B:B),IF(AND(B3592="Premier League",E3592="Highlights"),_xlfn.XLOOKUP(H3592,Calendar!O:O,Calendar!N:N,,-1),""))</f>
        <v/>
      </c>
    </row>
    <row r="3593" spans="34:34" hidden="1" x14ac:dyDescent="0.35">
      <c r="AH3593" s="16" t="str">
        <f>IF(AND(B3593="Premier League",E3593="Live"),_xlfn.XLOOKUP(_xlfn.TEXTJOIN(" vs ",,C3593:D3593),Calendar!G:G,Calendar!B:B),IF(AND(B3593="Premier League",E3593="Highlights"),_xlfn.XLOOKUP(H3593,Calendar!O:O,Calendar!N:N,,-1),""))</f>
        <v/>
      </c>
    </row>
    <row r="3594" spans="34:34" hidden="1" x14ac:dyDescent="0.35">
      <c r="AH3594" s="16" t="str">
        <f>IF(AND(B3594="Premier League",E3594="Live"),_xlfn.XLOOKUP(_xlfn.TEXTJOIN(" vs ",,C3594:D3594),Calendar!G:G,Calendar!B:B),IF(AND(B3594="Premier League",E3594="Highlights"),_xlfn.XLOOKUP(H3594,Calendar!O:O,Calendar!N:N,,-1),""))</f>
        <v/>
      </c>
    </row>
    <row r="3595" spans="34:34" hidden="1" x14ac:dyDescent="0.35">
      <c r="AH3595" s="16" t="str">
        <f>IF(AND(B3595="Premier League",E3595="Live"),_xlfn.XLOOKUP(_xlfn.TEXTJOIN(" vs ",,C3595:D3595),Calendar!G:G,Calendar!B:B),IF(AND(B3595="Premier League",E3595="Highlights"),_xlfn.XLOOKUP(H3595,Calendar!O:O,Calendar!N:N,,-1),""))</f>
        <v/>
      </c>
    </row>
    <row r="3596" spans="34:34" hidden="1" x14ac:dyDescent="0.35">
      <c r="AH3596" s="16" t="str">
        <f>IF(AND(B3596="Premier League",E3596="Live"),_xlfn.XLOOKUP(_xlfn.TEXTJOIN(" vs ",,C3596:D3596),Calendar!G:G,Calendar!B:B),IF(AND(B3596="Premier League",E3596="Highlights"),_xlfn.XLOOKUP(H3596,Calendar!O:O,Calendar!N:N,,-1),""))</f>
        <v/>
      </c>
    </row>
    <row r="3597" spans="34:34" hidden="1" x14ac:dyDescent="0.35">
      <c r="AH3597" s="16" t="str">
        <f>IF(AND(B3597="Premier League",E3597="Live"),_xlfn.XLOOKUP(_xlfn.TEXTJOIN(" vs ",,C3597:D3597),Calendar!G:G,Calendar!B:B),IF(AND(B3597="Premier League",E3597="Highlights"),_xlfn.XLOOKUP(H3597,Calendar!O:O,Calendar!N:N,,-1),""))</f>
        <v/>
      </c>
    </row>
    <row r="3598" spans="34:34" hidden="1" x14ac:dyDescent="0.35">
      <c r="AH3598" s="16" t="str">
        <f>IF(AND(B3598="Premier League",E3598="Live"),_xlfn.XLOOKUP(_xlfn.TEXTJOIN(" vs ",,C3598:D3598),Calendar!G:G,Calendar!B:B),IF(AND(B3598="Premier League",E3598="Highlights"),_xlfn.XLOOKUP(H3598,Calendar!O:O,Calendar!N:N,,-1),""))</f>
        <v/>
      </c>
    </row>
    <row r="3599" spans="34:34" hidden="1" x14ac:dyDescent="0.35">
      <c r="AH3599" s="16" t="str">
        <f>IF(AND(B3599="Premier League",E3599="Live"),_xlfn.XLOOKUP(_xlfn.TEXTJOIN(" vs ",,C3599:D3599),Calendar!G:G,Calendar!B:B),IF(AND(B3599="Premier League",E3599="Highlights"),_xlfn.XLOOKUP(H3599,Calendar!O:O,Calendar!N:N,,-1),""))</f>
        <v/>
      </c>
    </row>
    <row r="3600" spans="34:34" hidden="1" x14ac:dyDescent="0.35">
      <c r="AH3600" s="16" t="str">
        <f>IF(AND(B3600="Premier League",E3600="Live"),_xlfn.XLOOKUP(_xlfn.TEXTJOIN(" vs ",,C3600:D3600),Calendar!G:G,Calendar!B:B),IF(AND(B3600="Premier League",E3600="Highlights"),_xlfn.XLOOKUP(H3600,Calendar!O:O,Calendar!N:N,,-1),""))</f>
        <v/>
      </c>
    </row>
    <row r="3601" spans="34:34" hidden="1" x14ac:dyDescent="0.35">
      <c r="AH3601" s="16" t="str">
        <f>IF(AND(B3601="Premier League",E3601="Live"),_xlfn.XLOOKUP(_xlfn.TEXTJOIN(" vs ",,C3601:D3601),Calendar!G:G,Calendar!B:B),IF(AND(B3601="Premier League",E3601="Highlights"),_xlfn.XLOOKUP(H3601,Calendar!O:O,Calendar!N:N,,-1),""))</f>
        <v/>
      </c>
    </row>
    <row r="3602" spans="34:34" hidden="1" x14ac:dyDescent="0.35">
      <c r="AH3602" s="16" t="str">
        <f>IF(AND(B3602="Premier League",E3602="Live"),_xlfn.XLOOKUP(_xlfn.TEXTJOIN(" vs ",,C3602:D3602),Calendar!G:G,Calendar!B:B),IF(AND(B3602="Premier League",E3602="Highlights"),_xlfn.XLOOKUP(H3602,Calendar!O:O,Calendar!N:N,,-1),""))</f>
        <v/>
      </c>
    </row>
    <row r="3603" spans="34:34" hidden="1" x14ac:dyDescent="0.35">
      <c r="AH3603" s="16" t="str">
        <f>IF(AND(B3603="Premier League",E3603="Live"),_xlfn.XLOOKUP(_xlfn.TEXTJOIN(" vs ",,C3603:D3603),Calendar!G:G,Calendar!B:B),IF(AND(B3603="Premier League",E3603="Highlights"),_xlfn.XLOOKUP(H3603,Calendar!O:O,Calendar!N:N,,-1),""))</f>
        <v/>
      </c>
    </row>
    <row r="3604" spans="34:34" hidden="1" x14ac:dyDescent="0.35">
      <c r="AH3604" s="16" t="str">
        <f>IF(AND(B3604="Premier League",E3604="Live"),_xlfn.XLOOKUP(_xlfn.TEXTJOIN(" vs ",,C3604:D3604),Calendar!G:G,Calendar!B:B),IF(AND(B3604="Premier League",E3604="Highlights"),_xlfn.XLOOKUP(H3604,Calendar!O:O,Calendar!N:N,,-1),""))</f>
        <v/>
      </c>
    </row>
    <row r="3605" spans="34:34" hidden="1" x14ac:dyDescent="0.35">
      <c r="AH3605" s="16" t="str">
        <f>IF(AND(B3605="Premier League",E3605="Live"),_xlfn.XLOOKUP(_xlfn.TEXTJOIN(" vs ",,C3605:D3605),Calendar!G:G,Calendar!B:B),IF(AND(B3605="Premier League",E3605="Highlights"),_xlfn.XLOOKUP(H3605,Calendar!O:O,Calendar!N:N,,-1),""))</f>
        <v/>
      </c>
    </row>
    <row r="3606" spans="34:34" hidden="1" x14ac:dyDescent="0.35">
      <c r="AH3606" s="16" t="str">
        <f>IF(AND(B3606="Premier League",E3606="Live"),_xlfn.XLOOKUP(_xlfn.TEXTJOIN(" vs ",,C3606:D3606),Calendar!G:G,Calendar!B:B),IF(AND(B3606="Premier League",E3606="Highlights"),_xlfn.XLOOKUP(H3606,Calendar!O:O,Calendar!N:N,,-1),""))</f>
        <v/>
      </c>
    </row>
    <row r="3607" spans="34:34" hidden="1" x14ac:dyDescent="0.35">
      <c r="AH3607" s="16" t="str">
        <f>IF(AND(B3607="Premier League",E3607="Live"),_xlfn.XLOOKUP(_xlfn.TEXTJOIN(" vs ",,C3607:D3607),Calendar!G:G,Calendar!B:B),IF(AND(B3607="Premier League",E3607="Highlights"),_xlfn.XLOOKUP(H3607,Calendar!O:O,Calendar!N:N,,-1),""))</f>
        <v/>
      </c>
    </row>
    <row r="3608" spans="34:34" hidden="1" x14ac:dyDescent="0.35">
      <c r="AH3608" s="16" t="str">
        <f>IF(AND(B3608="Premier League",E3608="Live"),_xlfn.XLOOKUP(_xlfn.TEXTJOIN(" vs ",,C3608:D3608),Calendar!G:G,Calendar!B:B),IF(AND(B3608="Premier League",E3608="Highlights"),_xlfn.XLOOKUP(H3608,Calendar!O:O,Calendar!N:N,,-1),""))</f>
        <v/>
      </c>
    </row>
    <row r="3609" spans="34:34" hidden="1" x14ac:dyDescent="0.35">
      <c r="AH3609" s="16" t="str">
        <f>IF(AND(B3609="Premier League",E3609="Live"),_xlfn.XLOOKUP(_xlfn.TEXTJOIN(" vs ",,C3609:D3609),Calendar!G:G,Calendar!B:B),IF(AND(B3609="Premier League",E3609="Highlights"),_xlfn.XLOOKUP(H3609,Calendar!O:O,Calendar!N:N,,-1),""))</f>
        <v/>
      </c>
    </row>
    <row r="3610" spans="34:34" hidden="1" x14ac:dyDescent="0.35">
      <c r="AH3610" s="16" t="str">
        <f>IF(AND(B3610="Premier League",E3610="Live"),_xlfn.XLOOKUP(_xlfn.TEXTJOIN(" vs ",,C3610:D3610),Calendar!G:G,Calendar!B:B),IF(AND(B3610="Premier League",E3610="Highlights"),_xlfn.XLOOKUP(H3610,Calendar!O:O,Calendar!N:N,,-1),""))</f>
        <v/>
      </c>
    </row>
    <row r="3611" spans="34:34" hidden="1" x14ac:dyDescent="0.35">
      <c r="AH3611" s="16" t="str">
        <f>IF(AND(B3611="Premier League",E3611="Live"),_xlfn.XLOOKUP(_xlfn.TEXTJOIN(" vs ",,C3611:D3611),Calendar!G:G,Calendar!B:B),IF(AND(B3611="Premier League",E3611="Highlights"),_xlfn.XLOOKUP(H3611,Calendar!O:O,Calendar!N:N,,-1),""))</f>
        <v/>
      </c>
    </row>
    <row r="3612" spans="34:34" hidden="1" x14ac:dyDescent="0.35">
      <c r="AH3612" s="16" t="str">
        <f>IF(AND(B3612="Premier League",E3612="Live"),_xlfn.XLOOKUP(_xlfn.TEXTJOIN(" vs ",,C3612:D3612),Calendar!G:G,Calendar!B:B),IF(AND(B3612="Premier League",E3612="Highlights"),_xlfn.XLOOKUP(H3612,Calendar!O:O,Calendar!N:N,,-1),""))</f>
        <v/>
      </c>
    </row>
    <row r="3613" spans="34:34" hidden="1" x14ac:dyDescent="0.35">
      <c r="AH3613" s="16" t="str">
        <f>IF(AND(B3613="Premier League",E3613="Live"),_xlfn.XLOOKUP(_xlfn.TEXTJOIN(" vs ",,C3613:D3613),Calendar!G:G,Calendar!B:B),IF(AND(B3613="Premier League",E3613="Highlights"),_xlfn.XLOOKUP(H3613,Calendar!O:O,Calendar!N:N,,-1),""))</f>
        <v/>
      </c>
    </row>
    <row r="3614" spans="34:34" hidden="1" x14ac:dyDescent="0.35">
      <c r="AH3614" s="16" t="str">
        <f>IF(AND(B3614="Premier League",E3614="Live"),_xlfn.XLOOKUP(_xlfn.TEXTJOIN(" vs ",,C3614:D3614),Calendar!G:G,Calendar!B:B),IF(AND(B3614="Premier League",E3614="Highlights"),_xlfn.XLOOKUP(H3614,Calendar!O:O,Calendar!N:N,,-1),""))</f>
        <v/>
      </c>
    </row>
    <row r="3615" spans="34:34" hidden="1" x14ac:dyDescent="0.35">
      <c r="AH3615" s="16" t="str">
        <f>IF(AND(B3615="Premier League",E3615="Live"),_xlfn.XLOOKUP(_xlfn.TEXTJOIN(" vs ",,C3615:D3615),Calendar!G:G,Calendar!B:B),IF(AND(B3615="Premier League",E3615="Highlights"),_xlfn.XLOOKUP(H3615,Calendar!O:O,Calendar!N:N,,-1),""))</f>
        <v/>
      </c>
    </row>
    <row r="3616" spans="34:34" hidden="1" x14ac:dyDescent="0.35">
      <c r="AH3616" s="16" t="str">
        <f>IF(AND(B3616="Premier League",E3616="Live"),_xlfn.XLOOKUP(_xlfn.TEXTJOIN(" vs ",,C3616:D3616),Calendar!G:G,Calendar!B:B),IF(AND(B3616="Premier League",E3616="Highlights"),_xlfn.XLOOKUP(H3616,Calendar!O:O,Calendar!N:N,,-1),""))</f>
        <v/>
      </c>
    </row>
    <row r="3617" spans="34:34" hidden="1" x14ac:dyDescent="0.35">
      <c r="AH3617" s="16" t="str">
        <f>IF(AND(B3617="Premier League",E3617="Live"),_xlfn.XLOOKUP(_xlfn.TEXTJOIN(" vs ",,C3617:D3617),Calendar!G:G,Calendar!B:B),IF(AND(B3617="Premier League",E3617="Highlights"),_xlfn.XLOOKUP(H3617,Calendar!O:O,Calendar!N:N,,-1),""))</f>
        <v/>
      </c>
    </row>
    <row r="3618" spans="34:34" hidden="1" x14ac:dyDescent="0.35">
      <c r="AH3618" s="16" t="str">
        <f>IF(AND(B3618="Premier League",E3618="Live"),_xlfn.XLOOKUP(_xlfn.TEXTJOIN(" vs ",,C3618:D3618),Calendar!G:G,Calendar!B:B),IF(AND(B3618="Premier League",E3618="Highlights"),_xlfn.XLOOKUP(H3618,Calendar!O:O,Calendar!N:N,,-1),""))</f>
        <v/>
      </c>
    </row>
    <row r="3619" spans="34:34" hidden="1" x14ac:dyDescent="0.35">
      <c r="AH3619" s="16" t="str">
        <f>IF(AND(B3619="Premier League",E3619="Live"),_xlfn.XLOOKUP(_xlfn.TEXTJOIN(" vs ",,C3619:D3619),Calendar!G:G,Calendar!B:B),IF(AND(B3619="Premier League",E3619="Highlights"),_xlfn.XLOOKUP(H3619,Calendar!O:O,Calendar!N:N,,-1),""))</f>
        <v/>
      </c>
    </row>
    <row r="3620" spans="34:34" hidden="1" x14ac:dyDescent="0.35">
      <c r="AH3620" s="16" t="str">
        <f>IF(AND(B3620="Premier League",E3620="Live"),_xlfn.XLOOKUP(_xlfn.TEXTJOIN(" vs ",,C3620:D3620),Calendar!G:G,Calendar!B:B),IF(AND(B3620="Premier League",E3620="Highlights"),_xlfn.XLOOKUP(H3620,Calendar!O:O,Calendar!N:N,,-1),""))</f>
        <v/>
      </c>
    </row>
    <row r="3621" spans="34:34" hidden="1" x14ac:dyDescent="0.35">
      <c r="AH3621" s="16" t="str">
        <f>IF(AND(B3621="Premier League",E3621="Live"),_xlfn.XLOOKUP(_xlfn.TEXTJOIN(" vs ",,C3621:D3621),Calendar!G:G,Calendar!B:B),IF(AND(B3621="Premier League",E3621="Highlights"),_xlfn.XLOOKUP(H3621,Calendar!O:O,Calendar!N:N,,-1),""))</f>
        <v/>
      </c>
    </row>
    <row r="3622" spans="34:34" hidden="1" x14ac:dyDescent="0.35">
      <c r="AH3622" s="16" t="str">
        <f>IF(AND(B3622="Premier League",E3622="Live"),_xlfn.XLOOKUP(_xlfn.TEXTJOIN(" vs ",,C3622:D3622),Calendar!G:G,Calendar!B:B),IF(AND(B3622="Premier League",E3622="Highlights"),_xlfn.XLOOKUP(H3622,Calendar!O:O,Calendar!N:N,,-1),""))</f>
        <v/>
      </c>
    </row>
    <row r="3623" spans="34:34" hidden="1" x14ac:dyDescent="0.35">
      <c r="AH3623" s="16" t="str">
        <f>IF(AND(B3623="Premier League",E3623="Live"),_xlfn.XLOOKUP(_xlfn.TEXTJOIN(" vs ",,C3623:D3623),Calendar!G:G,Calendar!B:B),IF(AND(B3623="Premier League",E3623="Highlights"),_xlfn.XLOOKUP(H3623,Calendar!O:O,Calendar!N:N,,-1),""))</f>
        <v/>
      </c>
    </row>
    <row r="3624" spans="34:34" hidden="1" x14ac:dyDescent="0.35">
      <c r="AH3624" s="16" t="str">
        <f>IF(AND(B3624="Premier League",E3624="Live"),_xlfn.XLOOKUP(_xlfn.TEXTJOIN(" vs ",,C3624:D3624),Calendar!G:G,Calendar!B:B),IF(AND(B3624="Premier League",E3624="Highlights"),_xlfn.XLOOKUP(H3624,Calendar!O:O,Calendar!N:N,,-1),""))</f>
        <v/>
      </c>
    </row>
    <row r="3625" spans="34:34" hidden="1" x14ac:dyDescent="0.35">
      <c r="AH3625" s="16" t="str">
        <f>IF(AND(B3625="Premier League",E3625="Live"),_xlfn.XLOOKUP(_xlfn.TEXTJOIN(" vs ",,C3625:D3625),Calendar!G:G,Calendar!B:B),IF(AND(B3625="Premier League",E3625="Highlights"),_xlfn.XLOOKUP(H3625,Calendar!O:O,Calendar!N:N,,-1),""))</f>
        <v/>
      </c>
    </row>
    <row r="3626" spans="34:34" hidden="1" x14ac:dyDescent="0.35">
      <c r="AH3626" s="16" t="str">
        <f>IF(AND(B3626="Premier League",E3626="Live"),_xlfn.XLOOKUP(_xlfn.TEXTJOIN(" vs ",,C3626:D3626),Calendar!G:G,Calendar!B:B),IF(AND(B3626="Premier League",E3626="Highlights"),_xlfn.XLOOKUP(H3626,Calendar!O:O,Calendar!N:N,,-1),""))</f>
        <v/>
      </c>
    </row>
    <row r="3627" spans="34:34" hidden="1" x14ac:dyDescent="0.35">
      <c r="AH3627" s="16" t="str">
        <f>IF(AND(B3627="Premier League",E3627="Live"),_xlfn.XLOOKUP(_xlfn.TEXTJOIN(" vs ",,C3627:D3627),Calendar!G:G,Calendar!B:B),IF(AND(B3627="Premier League",E3627="Highlights"),_xlfn.XLOOKUP(H3627,Calendar!O:O,Calendar!N:N,,-1),""))</f>
        <v/>
      </c>
    </row>
    <row r="3628" spans="34:34" hidden="1" x14ac:dyDescent="0.35">
      <c r="AH3628" s="16" t="str">
        <f>IF(AND(B3628="Premier League",E3628="Live"),_xlfn.XLOOKUP(_xlfn.TEXTJOIN(" vs ",,C3628:D3628),Calendar!G:G,Calendar!B:B),IF(AND(B3628="Premier League",E3628="Highlights"),_xlfn.XLOOKUP(H3628,Calendar!O:O,Calendar!N:N,,-1),""))</f>
        <v/>
      </c>
    </row>
    <row r="3629" spans="34:34" hidden="1" x14ac:dyDescent="0.35">
      <c r="AH3629" s="16" t="str">
        <f>IF(AND(B3629="Premier League",E3629="Live"),_xlfn.XLOOKUP(_xlfn.TEXTJOIN(" vs ",,C3629:D3629),Calendar!G:G,Calendar!B:B),IF(AND(B3629="Premier League",E3629="Highlights"),_xlfn.XLOOKUP(H3629,Calendar!O:O,Calendar!N:N,,-1),""))</f>
        <v/>
      </c>
    </row>
    <row r="3630" spans="34:34" hidden="1" x14ac:dyDescent="0.35">
      <c r="AH3630" s="16" t="str">
        <f>IF(AND(B3630="Premier League",E3630="Live"),_xlfn.XLOOKUP(_xlfn.TEXTJOIN(" vs ",,C3630:D3630),Calendar!G:G,Calendar!B:B),IF(AND(B3630="Premier League",E3630="Highlights"),_xlfn.XLOOKUP(H3630,Calendar!O:O,Calendar!N:N,,-1),""))</f>
        <v/>
      </c>
    </row>
    <row r="3631" spans="34:34" hidden="1" x14ac:dyDescent="0.35">
      <c r="AH3631" s="16" t="str">
        <f>IF(AND(B3631="Premier League",E3631="Live"),_xlfn.XLOOKUP(_xlfn.TEXTJOIN(" vs ",,C3631:D3631),Calendar!G:G,Calendar!B:B),IF(AND(B3631="Premier League",E3631="Highlights"),_xlfn.XLOOKUP(H3631,Calendar!O:O,Calendar!N:N,,-1),""))</f>
        <v/>
      </c>
    </row>
    <row r="3632" spans="34:34" hidden="1" x14ac:dyDescent="0.35">
      <c r="AH3632" s="16" t="str">
        <f>IF(AND(B3632="Premier League",E3632="Live"),_xlfn.XLOOKUP(_xlfn.TEXTJOIN(" vs ",,C3632:D3632),Calendar!G:G,Calendar!B:B),IF(AND(B3632="Premier League",E3632="Highlights"),_xlfn.XLOOKUP(H3632,Calendar!O:O,Calendar!N:N,,-1),""))</f>
        <v/>
      </c>
    </row>
    <row r="3633" spans="34:34" hidden="1" x14ac:dyDescent="0.35">
      <c r="AH3633" s="16" t="str">
        <f>IF(AND(B3633="Premier League",E3633="Live"),_xlfn.XLOOKUP(_xlfn.TEXTJOIN(" vs ",,C3633:D3633),Calendar!G:G,Calendar!B:B),IF(AND(B3633="Premier League",E3633="Highlights"),_xlfn.XLOOKUP(H3633,Calendar!O:O,Calendar!N:N,,-1),""))</f>
        <v/>
      </c>
    </row>
    <row r="3634" spans="34:34" hidden="1" x14ac:dyDescent="0.35">
      <c r="AH3634" s="16" t="str">
        <f>IF(AND(B3634="Premier League",E3634="Live"),_xlfn.XLOOKUP(_xlfn.TEXTJOIN(" vs ",,C3634:D3634),Calendar!G:G,Calendar!B:B),IF(AND(B3634="Premier League",E3634="Highlights"),_xlfn.XLOOKUP(H3634,Calendar!O:O,Calendar!N:N,,-1),""))</f>
        <v/>
      </c>
    </row>
    <row r="3635" spans="34:34" hidden="1" x14ac:dyDescent="0.35">
      <c r="AH3635" s="16" t="str">
        <f>IF(AND(B3635="Premier League",E3635="Live"),_xlfn.XLOOKUP(_xlfn.TEXTJOIN(" vs ",,C3635:D3635),Calendar!G:G,Calendar!B:B),IF(AND(B3635="Premier League",E3635="Highlights"),_xlfn.XLOOKUP(H3635,Calendar!O:O,Calendar!N:N,,-1),""))</f>
        <v/>
      </c>
    </row>
    <row r="3636" spans="34:34" hidden="1" x14ac:dyDescent="0.35">
      <c r="AH3636" s="16" t="str">
        <f>IF(AND(B3636="Premier League",E3636="Live"),_xlfn.XLOOKUP(_xlfn.TEXTJOIN(" vs ",,C3636:D3636),Calendar!G:G,Calendar!B:B),IF(AND(B3636="Premier League",E3636="Highlights"),_xlfn.XLOOKUP(H3636,Calendar!O:O,Calendar!N:N,,-1),""))</f>
        <v/>
      </c>
    </row>
    <row r="3637" spans="34:34" hidden="1" x14ac:dyDescent="0.35">
      <c r="AH3637" s="16" t="str">
        <f>IF(AND(B3637="Premier League",E3637="Live"),_xlfn.XLOOKUP(_xlfn.TEXTJOIN(" vs ",,C3637:D3637),Calendar!G:G,Calendar!B:B),IF(AND(B3637="Premier League",E3637="Highlights"),_xlfn.XLOOKUP(H3637,Calendar!O:O,Calendar!N:N,,-1),""))</f>
        <v/>
      </c>
    </row>
    <row r="3638" spans="34:34" hidden="1" x14ac:dyDescent="0.35">
      <c r="AH3638" s="16" t="str">
        <f>IF(AND(B3638="Premier League",E3638="Live"),_xlfn.XLOOKUP(_xlfn.TEXTJOIN(" vs ",,C3638:D3638),Calendar!G:G,Calendar!B:B),IF(AND(B3638="Premier League",E3638="Highlights"),_xlfn.XLOOKUP(H3638,Calendar!O:O,Calendar!N:N,,-1),""))</f>
        <v/>
      </c>
    </row>
    <row r="3639" spans="34:34" hidden="1" x14ac:dyDescent="0.35">
      <c r="AH3639" s="16" t="str">
        <f>IF(AND(B3639="Premier League",E3639="Live"),_xlfn.XLOOKUP(_xlfn.TEXTJOIN(" vs ",,C3639:D3639),Calendar!G:G,Calendar!B:B),IF(AND(B3639="Premier League",E3639="Highlights"),_xlfn.XLOOKUP(H3639,Calendar!O:O,Calendar!N:N,,-1),""))</f>
        <v/>
      </c>
    </row>
    <row r="3640" spans="34:34" hidden="1" x14ac:dyDescent="0.35">
      <c r="AH3640" s="16" t="str">
        <f>IF(AND(B3640="Premier League",E3640="Live"),_xlfn.XLOOKUP(_xlfn.TEXTJOIN(" vs ",,C3640:D3640),Calendar!G:G,Calendar!B:B),IF(AND(B3640="Premier League",E3640="Highlights"),_xlfn.XLOOKUP(H3640,Calendar!O:O,Calendar!N:N,,-1),""))</f>
        <v/>
      </c>
    </row>
    <row r="3641" spans="34:34" hidden="1" x14ac:dyDescent="0.35">
      <c r="AH3641" s="16" t="str">
        <f>IF(AND(B3641="Premier League",E3641="Live"),_xlfn.XLOOKUP(_xlfn.TEXTJOIN(" vs ",,C3641:D3641),Calendar!G:G,Calendar!B:B),IF(AND(B3641="Premier League",E3641="Highlights"),_xlfn.XLOOKUP(H3641,Calendar!O:O,Calendar!N:N,,-1),""))</f>
        <v/>
      </c>
    </row>
    <row r="3642" spans="34:34" hidden="1" x14ac:dyDescent="0.35">
      <c r="AH3642" s="16" t="str">
        <f>IF(AND(B3642="Premier League",E3642="Live"),_xlfn.XLOOKUP(_xlfn.TEXTJOIN(" vs ",,C3642:D3642),Calendar!G:G,Calendar!B:B),IF(AND(B3642="Premier League",E3642="Highlights"),_xlfn.XLOOKUP(H3642,Calendar!O:O,Calendar!N:N,,-1),""))</f>
        <v/>
      </c>
    </row>
    <row r="3643" spans="34:34" hidden="1" x14ac:dyDescent="0.35">
      <c r="AH3643" s="16" t="str">
        <f>IF(AND(B3643="Premier League",E3643="Live"),_xlfn.XLOOKUP(_xlfn.TEXTJOIN(" vs ",,C3643:D3643),Calendar!G:G,Calendar!B:B),IF(AND(B3643="Premier League",E3643="Highlights"),_xlfn.XLOOKUP(H3643,Calendar!O:O,Calendar!N:N,,-1),""))</f>
        <v/>
      </c>
    </row>
    <row r="3644" spans="34:34" hidden="1" x14ac:dyDescent="0.35">
      <c r="AH3644" s="16" t="str">
        <f>IF(AND(B3644="Premier League",E3644="Live"),_xlfn.XLOOKUP(_xlfn.TEXTJOIN(" vs ",,C3644:D3644),Calendar!G:G,Calendar!B:B),IF(AND(B3644="Premier League",E3644="Highlights"),_xlfn.XLOOKUP(H3644,Calendar!O:O,Calendar!N:N,,-1),""))</f>
        <v/>
      </c>
    </row>
    <row r="3645" spans="34:34" hidden="1" x14ac:dyDescent="0.35">
      <c r="AH3645" s="16" t="str">
        <f>IF(AND(B3645="Premier League",E3645="Live"),_xlfn.XLOOKUP(_xlfn.TEXTJOIN(" vs ",,C3645:D3645),Calendar!G:G,Calendar!B:B),IF(AND(B3645="Premier League",E3645="Highlights"),_xlfn.XLOOKUP(H3645,Calendar!O:O,Calendar!N:N,,-1),""))</f>
        <v/>
      </c>
    </row>
    <row r="3646" spans="34:34" hidden="1" x14ac:dyDescent="0.35">
      <c r="AH3646" s="16" t="str">
        <f>IF(AND(B3646="Premier League",E3646="Live"),_xlfn.XLOOKUP(_xlfn.TEXTJOIN(" vs ",,C3646:D3646),Calendar!G:G,Calendar!B:B),IF(AND(B3646="Premier League",E3646="Highlights"),_xlfn.XLOOKUP(H3646,Calendar!O:O,Calendar!N:N,,-1),""))</f>
        <v/>
      </c>
    </row>
    <row r="3647" spans="34:34" hidden="1" x14ac:dyDescent="0.35">
      <c r="AH3647" s="16" t="str">
        <f>IF(AND(B3647="Premier League",E3647="Live"),_xlfn.XLOOKUP(_xlfn.TEXTJOIN(" vs ",,C3647:D3647),Calendar!G:G,Calendar!B:B),IF(AND(B3647="Premier League",E3647="Highlights"),_xlfn.XLOOKUP(H3647,Calendar!O:O,Calendar!N:N,,-1),""))</f>
        <v/>
      </c>
    </row>
    <row r="3648" spans="34:34" hidden="1" x14ac:dyDescent="0.35">
      <c r="AH3648" s="16" t="str">
        <f>IF(AND(B3648="Premier League",E3648="Live"),_xlfn.XLOOKUP(_xlfn.TEXTJOIN(" vs ",,C3648:D3648),Calendar!G:G,Calendar!B:B),IF(AND(B3648="Premier League",E3648="Highlights"),_xlfn.XLOOKUP(H3648,Calendar!O:O,Calendar!N:N,,-1),""))</f>
        <v/>
      </c>
    </row>
    <row r="3649" spans="34:34" hidden="1" x14ac:dyDescent="0.35">
      <c r="AH3649" s="16" t="str">
        <f>IF(AND(B3649="Premier League",E3649="Live"),_xlfn.XLOOKUP(_xlfn.TEXTJOIN(" vs ",,C3649:D3649),Calendar!G:G,Calendar!B:B),IF(AND(B3649="Premier League",E3649="Highlights"),_xlfn.XLOOKUP(H3649,Calendar!O:O,Calendar!N:N,,-1),""))</f>
        <v/>
      </c>
    </row>
    <row r="3650" spans="34:34" hidden="1" x14ac:dyDescent="0.35">
      <c r="AH3650" s="16" t="str">
        <f>IF(AND(B3650="Premier League",E3650="Live"),_xlfn.XLOOKUP(_xlfn.TEXTJOIN(" vs ",,C3650:D3650),Calendar!G:G,Calendar!B:B),IF(AND(B3650="Premier League",E3650="Highlights"),_xlfn.XLOOKUP(H3650,Calendar!O:O,Calendar!N:N,,-1),""))</f>
        <v/>
      </c>
    </row>
    <row r="3651" spans="34:34" hidden="1" x14ac:dyDescent="0.35">
      <c r="AH3651" s="16" t="str">
        <f>IF(AND(B3651="Premier League",E3651="Live"),_xlfn.XLOOKUP(_xlfn.TEXTJOIN(" vs ",,C3651:D3651),Calendar!G:G,Calendar!B:B),IF(AND(B3651="Premier League",E3651="Highlights"),_xlfn.XLOOKUP(H3651,Calendar!O:O,Calendar!N:N,,-1),""))</f>
        <v/>
      </c>
    </row>
    <row r="3652" spans="34:34" hidden="1" x14ac:dyDescent="0.35">
      <c r="AH3652" s="16" t="str">
        <f>IF(AND(B3652="Premier League",E3652="Live"),_xlfn.XLOOKUP(_xlfn.TEXTJOIN(" vs ",,C3652:D3652),Calendar!G:G,Calendar!B:B),IF(AND(B3652="Premier League",E3652="Highlights"),_xlfn.XLOOKUP(H3652,Calendar!O:O,Calendar!N:N,,-1),""))</f>
        <v/>
      </c>
    </row>
    <row r="3653" spans="34:34" hidden="1" x14ac:dyDescent="0.35">
      <c r="AH3653" s="16" t="str">
        <f>IF(AND(B3653="Premier League",E3653="Live"),_xlfn.XLOOKUP(_xlfn.TEXTJOIN(" vs ",,C3653:D3653),Calendar!G:G,Calendar!B:B),IF(AND(B3653="Premier League",E3653="Highlights"),_xlfn.XLOOKUP(H3653,Calendar!O:O,Calendar!N:N,,-1),""))</f>
        <v/>
      </c>
    </row>
    <row r="3654" spans="34:34" hidden="1" x14ac:dyDescent="0.35">
      <c r="AH3654" s="16" t="str">
        <f>IF(AND(B3654="Premier League",E3654="Live"),_xlfn.XLOOKUP(_xlfn.TEXTJOIN(" vs ",,C3654:D3654),Calendar!G:G,Calendar!B:B),IF(AND(B3654="Premier League",E3654="Highlights"),_xlfn.XLOOKUP(H3654,Calendar!O:O,Calendar!N:N,,-1),""))</f>
        <v/>
      </c>
    </row>
    <row r="3655" spans="34:34" hidden="1" x14ac:dyDescent="0.35">
      <c r="AH3655" s="16" t="str">
        <f>IF(AND(B3655="Premier League",E3655="Live"),_xlfn.XLOOKUP(_xlfn.TEXTJOIN(" vs ",,C3655:D3655),Calendar!G:G,Calendar!B:B),IF(AND(B3655="Premier League",E3655="Highlights"),_xlfn.XLOOKUP(H3655,Calendar!O:O,Calendar!N:N,,-1),""))</f>
        <v/>
      </c>
    </row>
    <row r="3656" spans="34:34" hidden="1" x14ac:dyDescent="0.35">
      <c r="AH3656" s="16" t="str">
        <f>IF(AND(B3656="Premier League",E3656="Live"),_xlfn.XLOOKUP(_xlfn.TEXTJOIN(" vs ",,C3656:D3656),Calendar!G:G,Calendar!B:B),IF(AND(B3656="Premier League",E3656="Highlights"),_xlfn.XLOOKUP(H3656,Calendar!O:O,Calendar!N:N,,-1),""))</f>
        <v/>
      </c>
    </row>
    <row r="3657" spans="34:34" hidden="1" x14ac:dyDescent="0.35">
      <c r="AH3657" s="16" t="str">
        <f>IF(AND(B3657="Premier League",E3657="Live"),_xlfn.XLOOKUP(_xlfn.TEXTJOIN(" vs ",,C3657:D3657),Calendar!G:G,Calendar!B:B),IF(AND(B3657="Premier League",E3657="Highlights"),_xlfn.XLOOKUP(H3657,Calendar!O:O,Calendar!N:N,,-1),""))</f>
        <v/>
      </c>
    </row>
    <row r="3658" spans="34:34" hidden="1" x14ac:dyDescent="0.35">
      <c r="AH3658" s="16" t="str">
        <f>IF(AND(B3658="Premier League",E3658="Live"),_xlfn.XLOOKUP(_xlfn.TEXTJOIN(" vs ",,C3658:D3658),Calendar!G:G,Calendar!B:B),IF(AND(B3658="Premier League",E3658="Highlights"),_xlfn.XLOOKUP(H3658,Calendar!O:O,Calendar!N:N,,-1),""))</f>
        <v/>
      </c>
    </row>
    <row r="3659" spans="34:34" hidden="1" x14ac:dyDescent="0.35">
      <c r="AH3659" s="16" t="str">
        <f>IF(AND(B3659="Premier League",E3659="Live"),_xlfn.XLOOKUP(_xlfn.TEXTJOIN(" vs ",,C3659:D3659),Calendar!G:G,Calendar!B:B),IF(AND(B3659="Premier League",E3659="Highlights"),_xlfn.XLOOKUP(H3659,Calendar!O:O,Calendar!N:N,,-1),""))</f>
        <v/>
      </c>
    </row>
    <row r="3660" spans="34:34" hidden="1" x14ac:dyDescent="0.35">
      <c r="AH3660" s="16" t="str">
        <f>IF(AND(B3660="Premier League",E3660="Live"),_xlfn.XLOOKUP(_xlfn.TEXTJOIN(" vs ",,C3660:D3660),Calendar!G:G,Calendar!B:B),IF(AND(B3660="Premier League",E3660="Highlights"),_xlfn.XLOOKUP(H3660,Calendar!O:O,Calendar!N:N,,-1),""))</f>
        <v/>
      </c>
    </row>
    <row r="3661" spans="34:34" hidden="1" x14ac:dyDescent="0.35">
      <c r="AH3661" s="16" t="str">
        <f>IF(AND(B3661="Premier League",E3661="Live"),_xlfn.XLOOKUP(_xlfn.TEXTJOIN(" vs ",,C3661:D3661),Calendar!G:G,Calendar!B:B),IF(AND(B3661="Premier League",E3661="Highlights"),_xlfn.XLOOKUP(H3661,Calendar!O:O,Calendar!N:N,,-1),""))</f>
        <v/>
      </c>
    </row>
    <row r="3662" spans="34:34" hidden="1" x14ac:dyDescent="0.35">
      <c r="AH3662" s="16" t="str">
        <f>IF(AND(B3662="Premier League",E3662="Live"),_xlfn.XLOOKUP(_xlfn.TEXTJOIN(" vs ",,C3662:D3662),Calendar!G:G,Calendar!B:B),IF(AND(B3662="Premier League",E3662="Highlights"),_xlfn.XLOOKUP(H3662,Calendar!O:O,Calendar!N:N,,-1),""))</f>
        <v/>
      </c>
    </row>
    <row r="3663" spans="34:34" hidden="1" x14ac:dyDescent="0.35">
      <c r="AH3663" s="16" t="str">
        <f>IF(AND(B3663="Premier League",E3663="Live"),_xlfn.XLOOKUP(_xlfn.TEXTJOIN(" vs ",,C3663:D3663),Calendar!G:G,Calendar!B:B),IF(AND(B3663="Premier League",E3663="Highlights"),_xlfn.XLOOKUP(H3663,Calendar!O:O,Calendar!N:N,,-1),""))</f>
        <v/>
      </c>
    </row>
    <row r="3664" spans="34:34" hidden="1" x14ac:dyDescent="0.35">
      <c r="AH3664" s="16" t="str">
        <f>IF(AND(B3664="Premier League",E3664="Live"),_xlfn.XLOOKUP(_xlfn.TEXTJOIN(" vs ",,C3664:D3664),Calendar!G:G,Calendar!B:B),IF(AND(B3664="Premier League",E3664="Highlights"),_xlfn.XLOOKUP(H3664,Calendar!O:O,Calendar!N:N,,-1),""))</f>
        <v/>
      </c>
    </row>
    <row r="3665" spans="34:34" hidden="1" x14ac:dyDescent="0.35">
      <c r="AH3665" s="16" t="str">
        <f>IF(AND(B3665="Premier League",E3665="Live"),_xlfn.XLOOKUP(_xlfn.TEXTJOIN(" vs ",,C3665:D3665),Calendar!G:G,Calendar!B:B),IF(AND(B3665="Premier League",E3665="Highlights"),_xlfn.XLOOKUP(H3665,Calendar!O:O,Calendar!N:N,,-1),""))</f>
        <v/>
      </c>
    </row>
    <row r="3666" spans="34:34" hidden="1" x14ac:dyDescent="0.35">
      <c r="AH3666" s="16" t="str">
        <f>IF(AND(B3666="Premier League",E3666="Live"),_xlfn.XLOOKUP(_xlfn.TEXTJOIN(" vs ",,C3666:D3666),Calendar!G:G,Calendar!B:B),IF(AND(B3666="Premier League",E3666="Highlights"),_xlfn.XLOOKUP(H3666,Calendar!O:O,Calendar!N:N,,-1),""))</f>
        <v/>
      </c>
    </row>
    <row r="3667" spans="34:34" hidden="1" x14ac:dyDescent="0.35">
      <c r="AH3667" s="16" t="str">
        <f>IF(AND(B3667="Premier League",E3667="Live"),_xlfn.XLOOKUP(_xlfn.TEXTJOIN(" vs ",,C3667:D3667),Calendar!G:G,Calendar!B:B),IF(AND(B3667="Premier League",E3667="Highlights"),_xlfn.XLOOKUP(H3667,Calendar!O:O,Calendar!N:N,,-1),""))</f>
        <v/>
      </c>
    </row>
    <row r="3668" spans="34:34" hidden="1" x14ac:dyDescent="0.35">
      <c r="AH3668" s="16" t="str">
        <f>IF(AND(B3668="Premier League",E3668="Live"),_xlfn.XLOOKUP(_xlfn.TEXTJOIN(" vs ",,C3668:D3668),Calendar!G:G,Calendar!B:B),IF(AND(B3668="Premier League",E3668="Highlights"),_xlfn.XLOOKUP(H3668,Calendar!O:O,Calendar!N:N,,-1),""))</f>
        <v/>
      </c>
    </row>
    <row r="3669" spans="34:34" hidden="1" x14ac:dyDescent="0.35">
      <c r="AH3669" s="16" t="str">
        <f>IF(AND(B3669="Premier League",E3669="Live"),_xlfn.XLOOKUP(_xlfn.TEXTJOIN(" vs ",,C3669:D3669),Calendar!G:G,Calendar!B:B),IF(AND(B3669="Premier League",E3669="Highlights"),_xlfn.XLOOKUP(H3669,Calendar!O:O,Calendar!N:N,,-1),""))</f>
        <v/>
      </c>
    </row>
    <row r="3670" spans="34:34" hidden="1" x14ac:dyDescent="0.35">
      <c r="AH3670" s="16" t="str">
        <f>IF(AND(B3670="Premier League",E3670="Live"),_xlfn.XLOOKUP(_xlfn.TEXTJOIN(" vs ",,C3670:D3670),Calendar!G:G,Calendar!B:B),IF(AND(B3670="Premier League",E3670="Highlights"),_xlfn.XLOOKUP(H3670,Calendar!O:O,Calendar!N:N,,-1),""))</f>
        <v/>
      </c>
    </row>
    <row r="3671" spans="34:34" hidden="1" x14ac:dyDescent="0.35">
      <c r="AH3671" s="16" t="str">
        <f>IF(AND(B3671="Premier League",E3671="Live"),_xlfn.XLOOKUP(_xlfn.TEXTJOIN(" vs ",,C3671:D3671),Calendar!G:G,Calendar!B:B),IF(AND(B3671="Premier League",E3671="Highlights"),_xlfn.XLOOKUP(H3671,Calendar!O:O,Calendar!N:N,,-1),""))</f>
        <v/>
      </c>
    </row>
    <row r="3672" spans="34:34" hidden="1" x14ac:dyDescent="0.35">
      <c r="AH3672" s="16" t="str">
        <f>IF(AND(B3672="Premier League",E3672="Live"),_xlfn.XLOOKUP(_xlfn.TEXTJOIN(" vs ",,C3672:D3672),Calendar!G:G,Calendar!B:B),IF(AND(B3672="Premier League",E3672="Highlights"),_xlfn.XLOOKUP(H3672,Calendar!O:O,Calendar!N:N,,-1),""))</f>
        <v/>
      </c>
    </row>
    <row r="3673" spans="34:34" hidden="1" x14ac:dyDescent="0.35">
      <c r="AH3673" s="16" t="str">
        <f>IF(AND(B3673="Premier League",E3673="Live"),_xlfn.XLOOKUP(_xlfn.TEXTJOIN(" vs ",,C3673:D3673),Calendar!G:G,Calendar!B:B),IF(AND(B3673="Premier League",E3673="Highlights"),_xlfn.XLOOKUP(H3673,Calendar!O:O,Calendar!N:N,,-1),""))</f>
        <v/>
      </c>
    </row>
    <row r="3674" spans="34:34" hidden="1" x14ac:dyDescent="0.35">
      <c r="AH3674" s="16" t="str">
        <f>IF(AND(B3674="Premier League",E3674="Live"),_xlfn.XLOOKUP(_xlfn.TEXTJOIN(" vs ",,C3674:D3674),Calendar!G:G,Calendar!B:B),IF(AND(B3674="Premier League",E3674="Highlights"),_xlfn.XLOOKUP(H3674,Calendar!O:O,Calendar!N:N,,-1),""))</f>
        <v/>
      </c>
    </row>
    <row r="3675" spans="34:34" hidden="1" x14ac:dyDescent="0.35">
      <c r="AH3675" s="16" t="str">
        <f>IF(AND(B3675="Premier League",E3675="Live"),_xlfn.XLOOKUP(_xlfn.TEXTJOIN(" vs ",,C3675:D3675),Calendar!G:G,Calendar!B:B),IF(AND(B3675="Premier League",E3675="Highlights"),_xlfn.XLOOKUP(H3675,Calendar!O:O,Calendar!N:N,,-1),""))</f>
        <v/>
      </c>
    </row>
    <row r="3676" spans="34:34" hidden="1" x14ac:dyDescent="0.35">
      <c r="AH3676" s="16" t="str">
        <f>IF(AND(B3676="Premier League",E3676="Live"),_xlfn.XLOOKUP(_xlfn.TEXTJOIN(" vs ",,C3676:D3676),Calendar!G:G,Calendar!B:B),IF(AND(B3676="Premier League",E3676="Highlights"),_xlfn.XLOOKUP(H3676,Calendar!O:O,Calendar!N:N,,-1),""))</f>
        <v/>
      </c>
    </row>
    <row r="3677" spans="34:34" hidden="1" x14ac:dyDescent="0.35">
      <c r="AH3677" s="16" t="str">
        <f>IF(AND(B3677="Premier League",E3677="Live"),_xlfn.XLOOKUP(_xlfn.TEXTJOIN(" vs ",,C3677:D3677),Calendar!G:G,Calendar!B:B),IF(AND(B3677="Premier League",E3677="Highlights"),_xlfn.XLOOKUP(H3677,Calendar!O:O,Calendar!N:N,,-1),""))</f>
        <v/>
      </c>
    </row>
    <row r="3678" spans="34:34" hidden="1" x14ac:dyDescent="0.35">
      <c r="AH3678" s="16" t="str">
        <f>IF(AND(B3678="Premier League",E3678="Live"),_xlfn.XLOOKUP(_xlfn.TEXTJOIN(" vs ",,C3678:D3678),Calendar!G:G,Calendar!B:B),IF(AND(B3678="Premier League",E3678="Highlights"),_xlfn.XLOOKUP(H3678,Calendar!O:O,Calendar!N:N,,-1),""))</f>
        <v/>
      </c>
    </row>
    <row r="3679" spans="34:34" hidden="1" x14ac:dyDescent="0.35">
      <c r="AH3679" s="16" t="str">
        <f>IF(AND(B3679="Premier League",E3679="Live"),_xlfn.XLOOKUP(_xlfn.TEXTJOIN(" vs ",,C3679:D3679),Calendar!G:G,Calendar!B:B),IF(AND(B3679="Premier League",E3679="Highlights"),_xlfn.XLOOKUP(H3679,Calendar!O:O,Calendar!N:N,,-1),""))</f>
        <v/>
      </c>
    </row>
    <row r="3680" spans="34:34" hidden="1" x14ac:dyDescent="0.35">
      <c r="AH3680" s="16" t="str">
        <f>IF(AND(B3680="Premier League",E3680="Live"),_xlfn.XLOOKUP(_xlfn.TEXTJOIN(" vs ",,C3680:D3680),Calendar!G:G,Calendar!B:B),IF(AND(B3680="Premier League",E3680="Highlights"),_xlfn.XLOOKUP(H3680,Calendar!O:O,Calendar!N:N,,-1),""))</f>
        <v/>
      </c>
    </row>
    <row r="3681" spans="34:34" hidden="1" x14ac:dyDescent="0.35">
      <c r="AH3681" s="16" t="str">
        <f>IF(AND(B3681="Premier League",E3681="Live"),_xlfn.XLOOKUP(_xlfn.TEXTJOIN(" vs ",,C3681:D3681),Calendar!G:G,Calendar!B:B),IF(AND(B3681="Premier League",E3681="Highlights"),_xlfn.XLOOKUP(H3681,Calendar!O:O,Calendar!N:N,,-1),""))</f>
        <v/>
      </c>
    </row>
    <row r="3682" spans="34:34" hidden="1" x14ac:dyDescent="0.35">
      <c r="AH3682" s="16" t="str">
        <f>IF(AND(B3682="Premier League",E3682="Live"),_xlfn.XLOOKUP(_xlfn.TEXTJOIN(" vs ",,C3682:D3682),Calendar!G:G,Calendar!B:B),IF(AND(B3682="Premier League",E3682="Highlights"),_xlfn.XLOOKUP(H3682,Calendar!O:O,Calendar!N:N,,-1),""))</f>
        <v/>
      </c>
    </row>
    <row r="3683" spans="34:34" hidden="1" x14ac:dyDescent="0.35">
      <c r="AH3683" s="16" t="str">
        <f>IF(AND(B3683="Premier League",E3683="Live"),_xlfn.XLOOKUP(_xlfn.TEXTJOIN(" vs ",,C3683:D3683),Calendar!G:G,Calendar!B:B),IF(AND(B3683="Premier League",E3683="Highlights"),_xlfn.XLOOKUP(H3683,Calendar!O:O,Calendar!N:N,,-1),""))</f>
        <v/>
      </c>
    </row>
    <row r="3684" spans="34:34" hidden="1" x14ac:dyDescent="0.35">
      <c r="AH3684" s="16" t="str">
        <f>IF(AND(B3684="Premier League",E3684="Live"),_xlfn.XLOOKUP(_xlfn.TEXTJOIN(" vs ",,C3684:D3684),Calendar!G:G,Calendar!B:B),IF(AND(B3684="Premier League",E3684="Highlights"),_xlfn.XLOOKUP(H3684,Calendar!O:O,Calendar!N:N,,-1),""))</f>
        <v/>
      </c>
    </row>
    <row r="3685" spans="34:34" hidden="1" x14ac:dyDescent="0.35">
      <c r="AH3685" s="16" t="str">
        <f>IF(AND(B3685="Premier League",E3685="Live"),_xlfn.XLOOKUP(_xlfn.TEXTJOIN(" vs ",,C3685:D3685),Calendar!G:G,Calendar!B:B),IF(AND(B3685="Premier League",E3685="Highlights"),_xlfn.XLOOKUP(H3685,Calendar!O:O,Calendar!N:N,,-1),""))</f>
        <v/>
      </c>
    </row>
    <row r="3686" spans="34:34" hidden="1" x14ac:dyDescent="0.35">
      <c r="AH3686" s="16" t="str">
        <f>IF(AND(B3686="Premier League",E3686="Live"),_xlfn.XLOOKUP(_xlfn.TEXTJOIN(" vs ",,C3686:D3686),Calendar!G:G,Calendar!B:B),IF(AND(B3686="Premier League",E3686="Highlights"),_xlfn.XLOOKUP(H3686,Calendar!O:O,Calendar!N:N,,-1),""))</f>
        <v/>
      </c>
    </row>
    <row r="3687" spans="34:34" hidden="1" x14ac:dyDescent="0.35">
      <c r="AH3687" s="16" t="str">
        <f>IF(AND(B3687="Premier League",E3687="Live"),_xlfn.XLOOKUP(_xlfn.TEXTJOIN(" vs ",,C3687:D3687),Calendar!G:G,Calendar!B:B),IF(AND(B3687="Premier League",E3687="Highlights"),_xlfn.XLOOKUP(H3687,Calendar!O:O,Calendar!N:N,,-1),""))</f>
        <v/>
      </c>
    </row>
    <row r="3688" spans="34:34" hidden="1" x14ac:dyDescent="0.35">
      <c r="AH3688" s="16" t="str">
        <f>IF(AND(B3688="Premier League",E3688="Live"),_xlfn.XLOOKUP(_xlfn.TEXTJOIN(" vs ",,C3688:D3688),Calendar!G:G,Calendar!B:B),IF(AND(B3688="Premier League",E3688="Highlights"),_xlfn.XLOOKUP(H3688,Calendar!O:O,Calendar!N:N,,-1),""))</f>
        <v/>
      </c>
    </row>
    <row r="3689" spans="34:34" hidden="1" x14ac:dyDescent="0.35">
      <c r="AH3689" s="16" t="str">
        <f>IF(AND(B3689="Premier League",E3689="Live"),_xlfn.XLOOKUP(_xlfn.TEXTJOIN(" vs ",,C3689:D3689),Calendar!G:G,Calendar!B:B),IF(AND(B3689="Premier League",E3689="Highlights"),_xlfn.XLOOKUP(H3689,Calendar!O:O,Calendar!N:N,,-1),""))</f>
        <v/>
      </c>
    </row>
    <row r="3690" spans="34:34" hidden="1" x14ac:dyDescent="0.35">
      <c r="AH3690" s="16" t="str">
        <f>IF(AND(B3690="Premier League",E3690="Live"),_xlfn.XLOOKUP(_xlfn.TEXTJOIN(" vs ",,C3690:D3690),Calendar!G:G,Calendar!B:B),IF(AND(B3690="Premier League",E3690="Highlights"),_xlfn.XLOOKUP(H3690,Calendar!O:O,Calendar!N:N,,-1),""))</f>
        <v/>
      </c>
    </row>
    <row r="3691" spans="34:34" hidden="1" x14ac:dyDescent="0.35">
      <c r="AH3691" s="16" t="str">
        <f>IF(AND(B3691="Premier League",E3691="Live"),_xlfn.XLOOKUP(_xlfn.TEXTJOIN(" vs ",,C3691:D3691),Calendar!G:G,Calendar!B:B),IF(AND(B3691="Premier League",E3691="Highlights"),_xlfn.XLOOKUP(H3691,Calendar!O:O,Calendar!N:N,,-1),""))</f>
        <v/>
      </c>
    </row>
    <row r="3692" spans="34:34" hidden="1" x14ac:dyDescent="0.35">
      <c r="AH3692" s="16" t="str">
        <f>IF(AND(B3692="Premier League",E3692="Live"),_xlfn.XLOOKUP(_xlfn.TEXTJOIN(" vs ",,C3692:D3692),Calendar!G:G,Calendar!B:B),IF(AND(B3692="Premier League",E3692="Highlights"),_xlfn.XLOOKUP(H3692,Calendar!O:O,Calendar!N:N,,-1),""))</f>
        <v/>
      </c>
    </row>
    <row r="3693" spans="34:34" hidden="1" x14ac:dyDescent="0.35">
      <c r="AH3693" s="16" t="str">
        <f>IF(AND(B3693="Premier League",E3693="Live"),_xlfn.XLOOKUP(_xlfn.TEXTJOIN(" vs ",,C3693:D3693),Calendar!G:G,Calendar!B:B),IF(AND(B3693="Premier League",E3693="Highlights"),_xlfn.XLOOKUP(H3693,Calendar!O:O,Calendar!N:N,,-1),""))</f>
        <v/>
      </c>
    </row>
    <row r="3694" spans="34:34" hidden="1" x14ac:dyDescent="0.35">
      <c r="AH3694" s="16" t="str">
        <f>IF(AND(B3694="Premier League",E3694="Live"),_xlfn.XLOOKUP(_xlfn.TEXTJOIN(" vs ",,C3694:D3694),Calendar!G:G,Calendar!B:B),IF(AND(B3694="Premier League",E3694="Highlights"),_xlfn.XLOOKUP(H3694,Calendar!O:O,Calendar!N:N,,-1),""))</f>
        <v/>
      </c>
    </row>
    <row r="3695" spans="34:34" hidden="1" x14ac:dyDescent="0.35">
      <c r="AH3695" s="16" t="str">
        <f>IF(AND(B3695="Premier League",E3695="Live"),_xlfn.XLOOKUP(_xlfn.TEXTJOIN(" vs ",,C3695:D3695),Calendar!G:G,Calendar!B:B),IF(AND(B3695="Premier League",E3695="Highlights"),_xlfn.XLOOKUP(H3695,Calendar!O:O,Calendar!N:N,,-1),""))</f>
        <v/>
      </c>
    </row>
    <row r="3696" spans="34:34" hidden="1" x14ac:dyDescent="0.35">
      <c r="AH3696" s="16" t="str">
        <f>IF(AND(B3696="Premier League",E3696="Live"),_xlfn.XLOOKUP(_xlfn.TEXTJOIN(" vs ",,C3696:D3696),Calendar!G:G,Calendar!B:B),IF(AND(B3696="Premier League",E3696="Highlights"),_xlfn.XLOOKUP(H3696,Calendar!O:O,Calendar!N:N,,-1),""))</f>
        <v/>
      </c>
    </row>
    <row r="3697" spans="34:34" hidden="1" x14ac:dyDescent="0.35">
      <c r="AH3697" s="16" t="str">
        <f>IF(AND(B3697="Premier League",E3697="Live"),_xlfn.XLOOKUP(_xlfn.TEXTJOIN(" vs ",,C3697:D3697),Calendar!G:G,Calendar!B:B),IF(AND(B3697="Premier League",E3697="Highlights"),_xlfn.XLOOKUP(H3697,Calendar!O:O,Calendar!N:N,,-1),""))</f>
        <v/>
      </c>
    </row>
    <row r="3698" spans="34:34" hidden="1" x14ac:dyDescent="0.35">
      <c r="AH3698" s="16" t="str">
        <f>IF(AND(B3698="Premier League",E3698="Live"),_xlfn.XLOOKUP(_xlfn.TEXTJOIN(" vs ",,C3698:D3698),Calendar!G:G,Calendar!B:B),IF(AND(B3698="Premier League",E3698="Highlights"),_xlfn.XLOOKUP(H3698,Calendar!O:O,Calendar!N:N,,-1),""))</f>
        <v/>
      </c>
    </row>
    <row r="3699" spans="34:34" hidden="1" x14ac:dyDescent="0.35">
      <c r="AH3699" s="16" t="str">
        <f>IF(AND(B3699="Premier League",E3699="Live"),_xlfn.XLOOKUP(_xlfn.TEXTJOIN(" vs ",,C3699:D3699),Calendar!G:G,Calendar!B:B),IF(AND(B3699="Premier League",E3699="Highlights"),_xlfn.XLOOKUP(H3699,Calendar!O:O,Calendar!N:N,,-1),""))</f>
        <v/>
      </c>
    </row>
    <row r="3700" spans="34:34" hidden="1" x14ac:dyDescent="0.35">
      <c r="AH3700" s="16" t="str">
        <f>IF(AND(B3700="Premier League",E3700="Live"),_xlfn.XLOOKUP(_xlfn.TEXTJOIN(" vs ",,C3700:D3700),Calendar!G:G,Calendar!B:B),IF(AND(B3700="Premier League",E3700="Highlights"),_xlfn.XLOOKUP(H3700,Calendar!O:O,Calendar!N:N,,-1),""))</f>
        <v/>
      </c>
    </row>
    <row r="3701" spans="34:34" hidden="1" x14ac:dyDescent="0.35">
      <c r="AH3701" s="16" t="str">
        <f>IF(AND(B3701="Premier League",E3701="Live"),_xlfn.XLOOKUP(_xlfn.TEXTJOIN(" vs ",,C3701:D3701),Calendar!G:G,Calendar!B:B),IF(AND(B3701="Premier League",E3701="Highlights"),_xlfn.XLOOKUP(H3701,Calendar!O:O,Calendar!N:N,,-1),""))</f>
        <v/>
      </c>
    </row>
    <row r="3702" spans="34:34" hidden="1" x14ac:dyDescent="0.35">
      <c r="AH3702" s="16" t="str">
        <f>IF(AND(B3702="Premier League",E3702="Live"),_xlfn.XLOOKUP(_xlfn.TEXTJOIN(" vs ",,C3702:D3702),Calendar!G:G,Calendar!B:B),IF(AND(B3702="Premier League",E3702="Highlights"),_xlfn.XLOOKUP(H3702,Calendar!O:O,Calendar!N:N,,-1),""))</f>
        <v/>
      </c>
    </row>
    <row r="3703" spans="34:34" hidden="1" x14ac:dyDescent="0.35">
      <c r="AH3703" s="16" t="str">
        <f>IF(AND(B3703="Premier League",E3703="Live"),_xlfn.XLOOKUP(_xlfn.TEXTJOIN(" vs ",,C3703:D3703),Calendar!G:G,Calendar!B:B),IF(AND(B3703="Premier League",E3703="Highlights"),_xlfn.XLOOKUP(H3703,Calendar!O:O,Calendar!N:N,,-1),""))</f>
        <v/>
      </c>
    </row>
    <row r="3704" spans="34:34" hidden="1" x14ac:dyDescent="0.35">
      <c r="AH3704" s="16" t="str">
        <f>IF(AND(B3704="Premier League",E3704="Live"),_xlfn.XLOOKUP(_xlfn.TEXTJOIN(" vs ",,C3704:D3704),Calendar!G:G,Calendar!B:B),IF(AND(B3704="Premier League",E3704="Highlights"),_xlfn.XLOOKUP(H3704,Calendar!O:O,Calendar!N:N,,-1),""))</f>
        <v/>
      </c>
    </row>
    <row r="3705" spans="34:34" hidden="1" x14ac:dyDescent="0.35">
      <c r="AH3705" s="16" t="str">
        <f>IF(AND(B3705="Premier League",E3705="Live"),_xlfn.XLOOKUP(_xlfn.TEXTJOIN(" vs ",,C3705:D3705),Calendar!G:G,Calendar!B:B),IF(AND(B3705="Premier League",E3705="Highlights"),_xlfn.XLOOKUP(H3705,Calendar!O:O,Calendar!N:N,,-1),""))</f>
        <v/>
      </c>
    </row>
    <row r="3706" spans="34:34" hidden="1" x14ac:dyDescent="0.35">
      <c r="AH3706" s="16" t="str">
        <f>IF(AND(B3706="Premier League",E3706="Live"),_xlfn.XLOOKUP(_xlfn.TEXTJOIN(" vs ",,C3706:D3706),Calendar!G:G,Calendar!B:B),IF(AND(B3706="Premier League",E3706="Highlights"),_xlfn.XLOOKUP(H3706,Calendar!O:O,Calendar!N:N,,-1),""))</f>
        <v/>
      </c>
    </row>
    <row r="3707" spans="34:34" hidden="1" x14ac:dyDescent="0.35">
      <c r="AH3707" s="16" t="str">
        <f>IF(AND(B3707="Premier League",E3707="Live"),_xlfn.XLOOKUP(_xlfn.TEXTJOIN(" vs ",,C3707:D3707),Calendar!G:G,Calendar!B:B),IF(AND(B3707="Premier League",E3707="Highlights"),_xlfn.XLOOKUP(H3707,Calendar!O:O,Calendar!N:N,,-1),""))</f>
        <v/>
      </c>
    </row>
    <row r="3708" spans="34:34" hidden="1" x14ac:dyDescent="0.35">
      <c r="AH3708" s="16" t="str">
        <f>IF(AND(B3708="Premier League",E3708="Live"),_xlfn.XLOOKUP(_xlfn.TEXTJOIN(" vs ",,C3708:D3708),Calendar!G:G,Calendar!B:B),IF(AND(B3708="Premier League",E3708="Highlights"),_xlfn.XLOOKUP(H3708,Calendar!O:O,Calendar!N:N,,-1),""))</f>
        <v/>
      </c>
    </row>
    <row r="3709" spans="34:34" hidden="1" x14ac:dyDescent="0.35">
      <c r="AH3709" s="16" t="str">
        <f>IF(AND(B3709="Premier League",E3709="Live"),_xlfn.XLOOKUP(_xlfn.TEXTJOIN(" vs ",,C3709:D3709),Calendar!G:G,Calendar!B:B),IF(AND(B3709="Premier League",E3709="Highlights"),_xlfn.XLOOKUP(H3709,Calendar!O:O,Calendar!N:N,,-1),""))</f>
        <v/>
      </c>
    </row>
    <row r="3710" spans="34:34" hidden="1" x14ac:dyDescent="0.35">
      <c r="AH3710" s="16" t="str">
        <f>IF(AND(B3710="Premier League",E3710="Live"),_xlfn.XLOOKUP(_xlfn.TEXTJOIN(" vs ",,C3710:D3710),Calendar!G:G,Calendar!B:B),IF(AND(B3710="Premier League",E3710="Highlights"),_xlfn.XLOOKUP(H3710,Calendar!O:O,Calendar!N:N,,-1),""))</f>
        <v/>
      </c>
    </row>
    <row r="3711" spans="34:34" hidden="1" x14ac:dyDescent="0.35">
      <c r="AH3711" s="16" t="str">
        <f>IF(AND(B3711="Premier League",E3711="Live"),_xlfn.XLOOKUP(_xlfn.TEXTJOIN(" vs ",,C3711:D3711),Calendar!G:G,Calendar!B:B),IF(AND(B3711="Premier League",E3711="Highlights"),_xlfn.XLOOKUP(H3711,Calendar!O:O,Calendar!N:N,,-1),""))</f>
        <v/>
      </c>
    </row>
    <row r="3712" spans="34:34" hidden="1" x14ac:dyDescent="0.35">
      <c r="AH3712" s="16" t="str">
        <f>IF(AND(B3712="Premier League",E3712="Live"),_xlfn.XLOOKUP(_xlfn.TEXTJOIN(" vs ",,C3712:D3712),Calendar!G:G,Calendar!B:B),IF(AND(B3712="Premier League",E3712="Highlights"),_xlfn.XLOOKUP(H3712,Calendar!O:O,Calendar!N:N,,-1),""))</f>
        <v/>
      </c>
    </row>
    <row r="3713" spans="34:34" hidden="1" x14ac:dyDescent="0.35">
      <c r="AH3713" s="16" t="str">
        <f>IF(AND(B3713="Premier League",E3713="Live"),_xlfn.XLOOKUP(_xlfn.TEXTJOIN(" vs ",,C3713:D3713),Calendar!G:G,Calendar!B:B),IF(AND(B3713="Premier League",E3713="Highlights"),_xlfn.XLOOKUP(H3713,Calendar!O:O,Calendar!N:N,,-1),""))</f>
        <v/>
      </c>
    </row>
    <row r="3714" spans="34:34" hidden="1" x14ac:dyDescent="0.35">
      <c r="AH3714" s="16" t="str">
        <f>IF(AND(B3714="Premier League",E3714="Live"),_xlfn.XLOOKUP(_xlfn.TEXTJOIN(" vs ",,C3714:D3714),Calendar!G:G,Calendar!B:B),IF(AND(B3714="Premier League",E3714="Highlights"),_xlfn.XLOOKUP(H3714,Calendar!O:O,Calendar!N:N,,-1),""))</f>
        <v/>
      </c>
    </row>
    <row r="3715" spans="34:34" hidden="1" x14ac:dyDescent="0.35">
      <c r="AH3715" s="16" t="str">
        <f>IF(AND(B3715="Premier League",E3715="Live"),_xlfn.XLOOKUP(_xlfn.TEXTJOIN(" vs ",,C3715:D3715),Calendar!G:G,Calendar!B:B),IF(AND(B3715="Premier League",E3715="Highlights"),_xlfn.XLOOKUP(H3715,Calendar!O:O,Calendar!N:N,,-1),""))</f>
        <v/>
      </c>
    </row>
    <row r="3716" spans="34:34" hidden="1" x14ac:dyDescent="0.35">
      <c r="AH3716" s="16" t="str">
        <f>IF(AND(B3716="Premier League",E3716="Live"),_xlfn.XLOOKUP(_xlfn.TEXTJOIN(" vs ",,C3716:D3716),Calendar!G:G,Calendar!B:B),IF(AND(B3716="Premier League",E3716="Highlights"),_xlfn.XLOOKUP(H3716,Calendar!O:O,Calendar!N:N,,-1),""))</f>
        <v/>
      </c>
    </row>
    <row r="3717" spans="34:34" hidden="1" x14ac:dyDescent="0.35">
      <c r="AH3717" s="16" t="str">
        <f>IF(AND(B3717="Premier League",E3717="Live"),_xlfn.XLOOKUP(_xlfn.TEXTJOIN(" vs ",,C3717:D3717),Calendar!G:G,Calendar!B:B),IF(AND(B3717="Premier League",E3717="Highlights"),_xlfn.XLOOKUP(H3717,Calendar!O:O,Calendar!N:N,,-1),""))</f>
        <v/>
      </c>
    </row>
    <row r="3718" spans="34:34" hidden="1" x14ac:dyDescent="0.35">
      <c r="AH3718" s="16" t="str">
        <f>IF(AND(B3718="Premier League",E3718="Live"),_xlfn.XLOOKUP(_xlfn.TEXTJOIN(" vs ",,C3718:D3718),Calendar!G:G,Calendar!B:B),IF(AND(B3718="Premier League",E3718="Highlights"),_xlfn.XLOOKUP(H3718,Calendar!O:O,Calendar!N:N,,-1),""))</f>
        <v/>
      </c>
    </row>
    <row r="3719" spans="34:34" hidden="1" x14ac:dyDescent="0.35">
      <c r="AH3719" s="16" t="str">
        <f>IF(AND(B3719="Premier League",E3719="Live"),_xlfn.XLOOKUP(_xlfn.TEXTJOIN(" vs ",,C3719:D3719),Calendar!G:G,Calendar!B:B),IF(AND(B3719="Premier League",E3719="Highlights"),_xlfn.XLOOKUP(H3719,Calendar!O:O,Calendar!N:N,,-1),""))</f>
        <v/>
      </c>
    </row>
    <row r="3720" spans="34:34" hidden="1" x14ac:dyDescent="0.35">
      <c r="AH3720" s="16" t="str">
        <f>IF(AND(B3720="Premier League",E3720="Live"),_xlfn.XLOOKUP(_xlfn.TEXTJOIN(" vs ",,C3720:D3720),Calendar!G:G,Calendar!B:B),IF(AND(B3720="Premier League",E3720="Highlights"),_xlfn.XLOOKUP(H3720,Calendar!O:O,Calendar!N:N,,-1),""))</f>
        <v/>
      </c>
    </row>
    <row r="3721" spans="34:34" hidden="1" x14ac:dyDescent="0.35">
      <c r="AH3721" s="16" t="str">
        <f>IF(AND(B3721="Premier League",E3721="Live"),_xlfn.XLOOKUP(_xlfn.TEXTJOIN(" vs ",,C3721:D3721),Calendar!G:G,Calendar!B:B),IF(AND(B3721="Premier League",E3721="Highlights"),_xlfn.XLOOKUP(H3721,Calendar!O:O,Calendar!N:N,,-1),""))</f>
        <v/>
      </c>
    </row>
    <row r="3722" spans="34:34" hidden="1" x14ac:dyDescent="0.35">
      <c r="AH3722" s="16" t="str">
        <f>IF(AND(B3722="Premier League",E3722="Live"),_xlfn.XLOOKUP(_xlfn.TEXTJOIN(" vs ",,C3722:D3722),Calendar!G:G,Calendar!B:B),IF(AND(B3722="Premier League",E3722="Highlights"),_xlfn.XLOOKUP(H3722,Calendar!O:O,Calendar!N:N,,-1),""))</f>
        <v/>
      </c>
    </row>
    <row r="3723" spans="34:34" hidden="1" x14ac:dyDescent="0.35">
      <c r="AH3723" s="16" t="str">
        <f>IF(AND(B3723="Premier League",E3723="Live"),_xlfn.XLOOKUP(_xlfn.TEXTJOIN(" vs ",,C3723:D3723),Calendar!G:G,Calendar!B:B),IF(AND(B3723="Premier League",E3723="Highlights"),_xlfn.XLOOKUP(H3723,Calendar!O:O,Calendar!N:N,,-1),""))</f>
        <v/>
      </c>
    </row>
    <row r="3724" spans="34:34" hidden="1" x14ac:dyDescent="0.35">
      <c r="AH3724" s="16" t="str">
        <f>IF(AND(B3724="Premier League",E3724="Live"),_xlfn.XLOOKUP(_xlfn.TEXTJOIN(" vs ",,C3724:D3724),Calendar!G:G,Calendar!B:B),IF(AND(B3724="Premier League",E3724="Highlights"),_xlfn.XLOOKUP(H3724,Calendar!O:O,Calendar!N:N,,-1),""))</f>
        <v/>
      </c>
    </row>
    <row r="3725" spans="34:34" hidden="1" x14ac:dyDescent="0.35">
      <c r="AH3725" s="16" t="str">
        <f>IF(AND(B3725="Premier League",E3725="Live"),_xlfn.XLOOKUP(_xlfn.TEXTJOIN(" vs ",,C3725:D3725),Calendar!G:G,Calendar!B:B),IF(AND(B3725="Premier League",E3725="Highlights"),_xlfn.XLOOKUP(H3725,Calendar!O:O,Calendar!N:N,,-1),""))</f>
        <v/>
      </c>
    </row>
    <row r="3726" spans="34:34" hidden="1" x14ac:dyDescent="0.35">
      <c r="AH3726" s="16" t="str">
        <f>IF(AND(B3726="Premier League",E3726="Live"),_xlfn.XLOOKUP(_xlfn.TEXTJOIN(" vs ",,C3726:D3726),Calendar!G:G,Calendar!B:B),IF(AND(B3726="Premier League",E3726="Highlights"),_xlfn.XLOOKUP(H3726,Calendar!O:O,Calendar!N:N,,-1),""))</f>
        <v/>
      </c>
    </row>
    <row r="3727" spans="34:34" hidden="1" x14ac:dyDescent="0.35">
      <c r="AH3727" s="16" t="str">
        <f>IF(AND(B3727="Premier League",E3727="Live"),_xlfn.XLOOKUP(_xlfn.TEXTJOIN(" vs ",,C3727:D3727),Calendar!G:G,Calendar!B:B),IF(AND(B3727="Premier League",E3727="Highlights"),_xlfn.XLOOKUP(H3727,Calendar!O:O,Calendar!N:N,,-1),""))</f>
        <v/>
      </c>
    </row>
    <row r="3728" spans="34:34" hidden="1" x14ac:dyDescent="0.35">
      <c r="AH3728" s="16" t="str">
        <f>IF(AND(B3728="Premier League",E3728="Live"),_xlfn.XLOOKUP(_xlfn.TEXTJOIN(" vs ",,C3728:D3728),Calendar!G:G,Calendar!B:B),IF(AND(B3728="Premier League",E3728="Highlights"),_xlfn.XLOOKUP(H3728,Calendar!O:O,Calendar!N:N,,-1),""))</f>
        <v/>
      </c>
    </row>
    <row r="3729" spans="34:34" hidden="1" x14ac:dyDescent="0.35">
      <c r="AH3729" s="16" t="str">
        <f>IF(AND(B3729="Premier League",E3729="Live"),_xlfn.XLOOKUP(_xlfn.TEXTJOIN(" vs ",,C3729:D3729),Calendar!G:G,Calendar!B:B),IF(AND(B3729="Premier League",E3729="Highlights"),_xlfn.XLOOKUP(H3729,Calendar!O:O,Calendar!N:N,,-1),""))</f>
        <v/>
      </c>
    </row>
    <row r="3730" spans="34:34" hidden="1" x14ac:dyDescent="0.35">
      <c r="AH3730" s="16" t="str">
        <f>IF(AND(B3730="Premier League",E3730="Live"),_xlfn.XLOOKUP(_xlfn.TEXTJOIN(" vs ",,C3730:D3730),Calendar!G:G,Calendar!B:B),IF(AND(B3730="Premier League",E3730="Highlights"),_xlfn.XLOOKUP(H3730,Calendar!O:O,Calendar!N:N,,-1),""))</f>
        <v/>
      </c>
    </row>
    <row r="3731" spans="34:34" hidden="1" x14ac:dyDescent="0.35">
      <c r="AH3731" s="16" t="str">
        <f>IF(AND(B3731="Premier League",E3731="Live"),_xlfn.XLOOKUP(_xlfn.TEXTJOIN(" vs ",,C3731:D3731),Calendar!G:G,Calendar!B:B),IF(AND(B3731="Premier League",E3731="Highlights"),_xlfn.XLOOKUP(H3731,Calendar!O:O,Calendar!N:N,,-1),""))</f>
        <v/>
      </c>
    </row>
    <row r="3732" spans="34:34" hidden="1" x14ac:dyDescent="0.35">
      <c r="AH3732" s="16" t="str">
        <f>IF(AND(B3732="Premier League",E3732="Live"),_xlfn.XLOOKUP(_xlfn.TEXTJOIN(" vs ",,C3732:D3732),Calendar!G:G,Calendar!B:B),IF(AND(B3732="Premier League",E3732="Highlights"),_xlfn.XLOOKUP(H3732,Calendar!O:O,Calendar!N:N,,-1),""))</f>
        <v/>
      </c>
    </row>
    <row r="3733" spans="34:34" hidden="1" x14ac:dyDescent="0.35">
      <c r="AH3733" s="16" t="str">
        <f>IF(AND(B3733="Premier League",E3733="Live"),_xlfn.XLOOKUP(_xlfn.TEXTJOIN(" vs ",,C3733:D3733),Calendar!G:G,Calendar!B:B),IF(AND(B3733="Premier League",E3733="Highlights"),_xlfn.XLOOKUP(H3733,Calendar!O:O,Calendar!N:N,,-1),""))</f>
        <v/>
      </c>
    </row>
    <row r="3734" spans="34:34" hidden="1" x14ac:dyDescent="0.35">
      <c r="AH3734" s="16" t="str">
        <f>IF(AND(B3734="Premier League",E3734="Live"),_xlfn.XLOOKUP(_xlfn.TEXTJOIN(" vs ",,C3734:D3734),Calendar!G:G,Calendar!B:B),IF(AND(B3734="Premier League",E3734="Highlights"),_xlfn.XLOOKUP(H3734,Calendar!O:O,Calendar!N:N,,-1),""))</f>
        <v/>
      </c>
    </row>
    <row r="3735" spans="34:34" hidden="1" x14ac:dyDescent="0.35">
      <c r="AH3735" s="16" t="str">
        <f>IF(AND(B3735="Premier League",E3735="Live"),_xlfn.XLOOKUP(_xlfn.TEXTJOIN(" vs ",,C3735:D3735),Calendar!G:G,Calendar!B:B),IF(AND(B3735="Premier League",E3735="Highlights"),_xlfn.XLOOKUP(H3735,Calendar!O:O,Calendar!N:N,,-1),""))</f>
        <v/>
      </c>
    </row>
    <row r="3736" spans="34:34" hidden="1" x14ac:dyDescent="0.35">
      <c r="AH3736" s="16" t="str">
        <f>IF(AND(B3736="Premier League",E3736="Live"),_xlfn.XLOOKUP(_xlfn.TEXTJOIN(" vs ",,C3736:D3736),Calendar!G:G,Calendar!B:B),IF(AND(B3736="Premier League",E3736="Highlights"),_xlfn.XLOOKUP(H3736,Calendar!O:O,Calendar!N:N,,-1),""))</f>
        <v/>
      </c>
    </row>
    <row r="3737" spans="34:34" hidden="1" x14ac:dyDescent="0.35">
      <c r="AH3737" s="16" t="str">
        <f>IF(AND(B3737="Premier League",E3737="Live"),_xlfn.XLOOKUP(_xlfn.TEXTJOIN(" vs ",,C3737:D3737),Calendar!G:G,Calendar!B:B),IF(AND(B3737="Premier League",E3737="Highlights"),_xlfn.XLOOKUP(H3737,Calendar!O:O,Calendar!N:N,,-1),""))</f>
        <v/>
      </c>
    </row>
    <row r="3738" spans="34:34" hidden="1" x14ac:dyDescent="0.35">
      <c r="AH3738" s="16" t="str">
        <f>IF(AND(B3738="Premier League",E3738="Live"),_xlfn.XLOOKUP(_xlfn.TEXTJOIN(" vs ",,C3738:D3738),Calendar!G:G,Calendar!B:B),IF(AND(B3738="Premier League",E3738="Highlights"),_xlfn.XLOOKUP(H3738,Calendar!O:O,Calendar!N:N,,-1),""))</f>
        <v/>
      </c>
    </row>
    <row r="3739" spans="34:34" hidden="1" x14ac:dyDescent="0.35">
      <c r="AH3739" s="16" t="str">
        <f>IF(AND(B3739="Premier League",E3739="Live"),_xlfn.XLOOKUP(_xlfn.TEXTJOIN(" vs ",,C3739:D3739),Calendar!G:G,Calendar!B:B),IF(AND(B3739="Premier League",E3739="Highlights"),_xlfn.XLOOKUP(H3739,Calendar!O:O,Calendar!N:N,,-1),""))</f>
        <v/>
      </c>
    </row>
    <row r="3740" spans="34:34" hidden="1" x14ac:dyDescent="0.35">
      <c r="AH3740" s="16" t="str">
        <f>IF(AND(B3740="Premier League",E3740="Live"),_xlfn.XLOOKUP(_xlfn.TEXTJOIN(" vs ",,C3740:D3740),Calendar!G:G,Calendar!B:B),IF(AND(B3740="Premier League",E3740="Highlights"),_xlfn.XLOOKUP(H3740,Calendar!O:O,Calendar!N:N,,-1),""))</f>
        <v/>
      </c>
    </row>
    <row r="3741" spans="34:34" hidden="1" x14ac:dyDescent="0.35">
      <c r="AH3741" s="16" t="str">
        <f>IF(AND(B3741="Premier League",E3741="Live"),_xlfn.XLOOKUP(_xlfn.TEXTJOIN(" vs ",,C3741:D3741),Calendar!G:G,Calendar!B:B),IF(AND(B3741="Premier League",E3741="Highlights"),_xlfn.XLOOKUP(H3741,Calendar!O:O,Calendar!N:N,,-1),""))</f>
        <v/>
      </c>
    </row>
    <row r="3742" spans="34:34" hidden="1" x14ac:dyDescent="0.35">
      <c r="AH3742" s="16" t="str">
        <f>IF(AND(B3742="Premier League",E3742="Live"),_xlfn.XLOOKUP(_xlfn.TEXTJOIN(" vs ",,C3742:D3742),Calendar!G:G,Calendar!B:B),IF(AND(B3742="Premier League",E3742="Highlights"),_xlfn.XLOOKUP(H3742,Calendar!O:O,Calendar!N:N,,-1),""))</f>
        <v/>
      </c>
    </row>
    <row r="3743" spans="34:34" hidden="1" x14ac:dyDescent="0.35">
      <c r="AH3743" s="16" t="str">
        <f>IF(AND(B3743="Premier League",E3743="Live"),_xlfn.XLOOKUP(_xlfn.TEXTJOIN(" vs ",,C3743:D3743),Calendar!G:G,Calendar!B:B),IF(AND(B3743="Premier League",E3743="Highlights"),_xlfn.XLOOKUP(H3743,Calendar!O:O,Calendar!N:N,,-1),""))</f>
        <v/>
      </c>
    </row>
    <row r="3744" spans="34:34" hidden="1" x14ac:dyDescent="0.35">
      <c r="AH3744" s="16" t="str">
        <f>IF(AND(B3744="Premier League",E3744="Live"),_xlfn.XLOOKUP(_xlfn.TEXTJOIN(" vs ",,C3744:D3744),Calendar!G:G,Calendar!B:B),IF(AND(B3744="Premier League",E3744="Highlights"),_xlfn.XLOOKUP(H3744,Calendar!O:O,Calendar!N:N,,-1),""))</f>
        <v/>
      </c>
    </row>
    <row r="3745" spans="34:34" hidden="1" x14ac:dyDescent="0.35">
      <c r="AH3745" s="16" t="str">
        <f>IF(AND(B3745="Premier League",E3745="Live"),_xlfn.XLOOKUP(_xlfn.TEXTJOIN(" vs ",,C3745:D3745),Calendar!G:G,Calendar!B:B),IF(AND(B3745="Premier League",E3745="Highlights"),_xlfn.XLOOKUP(H3745,Calendar!O:O,Calendar!N:N,,-1),""))</f>
        <v/>
      </c>
    </row>
    <row r="3746" spans="34:34" hidden="1" x14ac:dyDescent="0.35">
      <c r="AH3746" s="16" t="str">
        <f>IF(AND(B3746="Premier League",E3746="Live"),_xlfn.XLOOKUP(_xlfn.TEXTJOIN(" vs ",,C3746:D3746),Calendar!G:G,Calendar!B:B),IF(AND(B3746="Premier League",E3746="Highlights"),_xlfn.XLOOKUP(H3746,Calendar!O:O,Calendar!N:N,,-1),""))</f>
        <v/>
      </c>
    </row>
    <row r="3747" spans="34:34" hidden="1" x14ac:dyDescent="0.35">
      <c r="AH3747" s="16" t="str">
        <f>IF(AND(B3747="Premier League",E3747="Live"),_xlfn.XLOOKUP(_xlfn.TEXTJOIN(" vs ",,C3747:D3747),Calendar!G:G,Calendar!B:B),IF(AND(B3747="Premier League",E3747="Highlights"),_xlfn.XLOOKUP(H3747,Calendar!O:O,Calendar!N:N,,-1),""))</f>
        <v/>
      </c>
    </row>
    <row r="3748" spans="34:34" hidden="1" x14ac:dyDescent="0.35">
      <c r="AH3748" s="16" t="str">
        <f>IF(AND(B3748="Premier League",E3748="Live"),_xlfn.XLOOKUP(_xlfn.TEXTJOIN(" vs ",,C3748:D3748),Calendar!G:G,Calendar!B:B),IF(AND(B3748="Premier League",E3748="Highlights"),_xlfn.XLOOKUP(H3748,Calendar!O:O,Calendar!N:N,,-1),""))</f>
        <v/>
      </c>
    </row>
    <row r="3749" spans="34:34" hidden="1" x14ac:dyDescent="0.35">
      <c r="AH3749" s="16" t="str">
        <f>IF(AND(B3749="Premier League",E3749="Live"),_xlfn.XLOOKUP(_xlfn.TEXTJOIN(" vs ",,C3749:D3749),Calendar!G:G,Calendar!B:B),IF(AND(B3749="Premier League",E3749="Highlights"),_xlfn.XLOOKUP(H3749,Calendar!O:O,Calendar!N:N,,-1),""))</f>
        <v/>
      </c>
    </row>
    <row r="3750" spans="34:34" hidden="1" x14ac:dyDescent="0.35">
      <c r="AH3750" s="16" t="str">
        <f>IF(AND(B3750="Premier League",E3750="Live"),_xlfn.XLOOKUP(_xlfn.TEXTJOIN(" vs ",,C3750:D3750),Calendar!G:G,Calendar!B:B),IF(AND(B3750="Premier League",E3750="Highlights"),_xlfn.XLOOKUP(H3750,Calendar!O:O,Calendar!N:N,,-1),""))</f>
        <v/>
      </c>
    </row>
    <row r="3751" spans="34:34" hidden="1" x14ac:dyDescent="0.35">
      <c r="AH3751" s="16" t="str">
        <f>IF(AND(B3751="Premier League",E3751="Live"),_xlfn.XLOOKUP(_xlfn.TEXTJOIN(" vs ",,C3751:D3751),Calendar!G:G,Calendar!B:B),IF(AND(B3751="Premier League",E3751="Highlights"),_xlfn.XLOOKUP(H3751,Calendar!O:O,Calendar!N:N,,-1),""))</f>
        <v/>
      </c>
    </row>
    <row r="3752" spans="34:34" hidden="1" x14ac:dyDescent="0.35">
      <c r="AH3752" s="16" t="str">
        <f>IF(AND(B3752="Premier League",E3752="Live"),_xlfn.XLOOKUP(_xlfn.TEXTJOIN(" vs ",,C3752:D3752),Calendar!G:G,Calendar!B:B),IF(AND(B3752="Premier League",E3752="Highlights"),_xlfn.XLOOKUP(H3752,Calendar!O:O,Calendar!N:N,,-1),""))</f>
        <v/>
      </c>
    </row>
    <row r="3753" spans="34:34" hidden="1" x14ac:dyDescent="0.35">
      <c r="AH3753" s="16" t="str">
        <f>IF(AND(B3753="Premier League",E3753="Live"),_xlfn.XLOOKUP(_xlfn.TEXTJOIN(" vs ",,C3753:D3753),Calendar!G:G,Calendar!B:B),IF(AND(B3753="Premier League",E3753="Highlights"),_xlfn.XLOOKUP(H3753,Calendar!O:O,Calendar!N:N,,-1),""))</f>
        <v/>
      </c>
    </row>
    <row r="3754" spans="34:34" hidden="1" x14ac:dyDescent="0.35">
      <c r="AH3754" s="16" t="str">
        <f>IF(AND(B3754="Premier League",E3754="Live"),_xlfn.XLOOKUP(_xlfn.TEXTJOIN(" vs ",,C3754:D3754),Calendar!G:G,Calendar!B:B),IF(AND(B3754="Premier League",E3754="Highlights"),_xlfn.XLOOKUP(H3754,Calendar!O:O,Calendar!N:N,,-1),""))</f>
        <v/>
      </c>
    </row>
    <row r="3755" spans="34:34" hidden="1" x14ac:dyDescent="0.35">
      <c r="AH3755" s="16" t="str">
        <f>IF(AND(B3755="Premier League",E3755="Live"),_xlfn.XLOOKUP(_xlfn.TEXTJOIN(" vs ",,C3755:D3755),Calendar!G:G,Calendar!B:B),IF(AND(B3755="Premier League",E3755="Highlights"),_xlfn.XLOOKUP(H3755,Calendar!O:O,Calendar!N:N,,-1),""))</f>
        <v/>
      </c>
    </row>
    <row r="3756" spans="34:34" hidden="1" x14ac:dyDescent="0.35">
      <c r="AH3756" s="16" t="str">
        <f>IF(AND(B3756="Premier League",E3756="Live"),_xlfn.XLOOKUP(_xlfn.TEXTJOIN(" vs ",,C3756:D3756),Calendar!G:G,Calendar!B:B),IF(AND(B3756="Premier League",E3756="Highlights"),_xlfn.XLOOKUP(H3756,Calendar!O:O,Calendar!N:N,,-1),""))</f>
        <v/>
      </c>
    </row>
    <row r="3757" spans="34:34" hidden="1" x14ac:dyDescent="0.35">
      <c r="AH3757" s="16" t="str">
        <f>IF(AND(B3757="Premier League",E3757="Live"),_xlfn.XLOOKUP(_xlfn.TEXTJOIN(" vs ",,C3757:D3757),Calendar!G:G,Calendar!B:B),IF(AND(B3757="Premier League",E3757="Highlights"),_xlfn.XLOOKUP(H3757,Calendar!O:O,Calendar!N:N,,-1),""))</f>
        <v/>
      </c>
    </row>
    <row r="3758" spans="34:34" hidden="1" x14ac:dyDescent="0.35">
      <c r="AH3758" s="16" t="str">
        <f>IF(AND(B3758="Premier League",E3758="Live"),_xlfn.XLOOKUP(_xlfn.TEXTJOIN(" vs ",,C3758:D3758),Calendar!G:G,Calendar!B:B),IF(AND(B3758="Premier League",E3758="Highlights"),_xlfn.XLOOKUP(H3758,Calendar!O:O,Calendar!N:N,,-1),""))</f>
        <v/>
      </c>
    </row>
    <row r="3759" spans="34:34" hidden="1" x14ac:dyDescent="0.35">
      <c r="AH3759" s="16" t="str">
        <f>IF(AND(B3759="Premier League",E3759="Live"),_xlfn.XLOOKUP(_xlfn.TEXTJOIN(" vs ",,C3759:D3759),Calendar!G:G,Calendar!B:B),IF(AND(B3759="Premier League",E3759="Highlights"),_xlfn.XLOOKUP(H3759,Calendar!O:O,Calendar!N:N,,-1),""))</f>
        <v/>
      </c>
    </row>
    <row r="3760" spans="34:34" hidden="1" x14ac:dyDescent="0.35">
      <c r="AH3760" s="16" t="str">
        <f>IF(AND(B3760="Premier League",E3760="Live"),_xlfn.XLOOKUP(_xlfn.TEXTJOIN(" vs ",,C3760:D3760),Calendar!G:G,Calendar!B:B),IF(AND(B3760="Premier League",E3760="Highlights"),_xlfn.XLOOKUP(H3760,Calendar!O:O,Calendar!N:N,,-1),""))</f>
        <v/>
      </c>
    </row>
    <row r="3761" spans="34:34" hidden="1" x14ac:dyDescent="0.35">
      <c r="AH3761" s="16" t="str">
        <f>IF(AND(B3761="Premier League",E3761="Live"),_xlfn.XLOOKUP(_xlfn.TEXTJOIN(" vs ",,C3761:D3761),Calendar!G:G,Calendar!B:B),IF(AND(B3761="Premier League",E3761="Highlights"),_xlfn.XLOOKUP(H3761,Calendar!O:O,Calendar!N:N,,-1),""))</f>
        <v/>
      </c>
    </row>
    <row r="3762" spans="34:34" hidden="1" x14ac:dyDescent="0.35">
      <c r="AH3762" s="16" t="str">
        <f>IF(AND(B3762="Premier League",E3762="Live"),_xlfn.XLOOKUP(_xlfn.TEXTJOIN(" vs ",,C3762:D3762),Calendar!G:G,Calendar!B:B),IF(AND(B3762="Premier League",E3762="Highlights"),_xlfn.XLOOKUP(H3762,Calendar!O:O,Calendar!N:N,,-1),""))</f>
        <v/>
      </c>
    </row>
    <row r="3763" spans="34:34" hidden="1" x14ac:dyDescent="0.35">
      <c r="AH3763" s="16" t="str">
        <f>IF(AND(B3763="Premier League",E3763="Live"),_xlfn.XLOOKUP(_xlfn.TEXTJOIN(" vs ",,C3763:D3763),Calendar!G:G,Calendar!B:B),IF(AND(B3763="Premier League",E3763="Highlights"),_xlfn.XLOOKUP(H3763,Calendar!O:O,Calendar!N:N,,-1),""))</f>
        <v/>
      </c>
    </row>
    <row r="3764" spans="34:34" hidden="1" x14ac:dyDescent="0.35">
      <c r="AH3764" s="16" t="str">
        <f>IF(AND(B3764="Premier League",E3764="Live"),_xlfn.XLOOKUP(_xlfn.TEXTJOIN(" vs ",,C3764:D3764),Calendar!G:G,Calendar!B:B),IF(AND(B3764="Premier League",E3764="Highlights"),_xlfn.XLOOKUP(H3764,Calendar!O:O,Calendar!N:N,,-1),""))</f>
        <v/>
      </c>
    </row>
    <row r="3765" spans="34:34" hidden="1" x14ac:dyDescent="0.35">
      <c r="AH3765" s="16" t="str">
        <f>IF(AND(B3765="Premier League",E3765="Live"),_xlfn.XLOOKUP(_xlfn.TEXTJOIN(" vs ",,C3765:D3765),Calendar!G:G,Calendar!B:B),IF(AND(B3765="Premier League",E3765="Highlights"),_xlfn.XLOOKUP(H3765,Calendar!O:O,Calendar!N:N,,-1),""))</f>
        <v/>
      </c>
    </row>
    <row r="3766" spans="34:34" hidden="1" x14ac:dyDescent="0.35">
      <c r="AH3766" s="16" t="str">
        <f>IF(AND(B3766="Premier League",E3766="Live"),_xlfn.XLOOKUP(_xlfn.TEXTJOIN(" vs ",,C3766:D3766),Calendar!G:G,Calendar!B:B),IF(AND(B3766="Premier League",E3766="Highlights"),_xlfn.XLOOKUP(H3766,Calendar!O:O,Calendar!N:N,,-1),""))</f>
        <v/>
      </c>
    </row>
    <row r="3767" spans="34:34" hidden="1" x14ac:dyDescent="0.35">
      <c r="AH3767" s="16" t="str">
        <f>IF(AND(B3767="Premier League",E3767="Live"),_xlfn.XLOOKUP(_xlfn.TEXTJOIN(" vs ",,C3767:D3767),Calendar!G:G,Calendar!B:B),IF(AND(B3767="Premier League",E3767="Highlights"),_xlfn.XLOOKUP(H3767,Calendar!O:O,Calendar!N:N,,-1),""))</f>
        <v/>
      </c>
    </row>
    <row r="3768" spans="34:34" hidden="1" x14ac:dyDescent="0.35">
      <c r="AH3768" s="16" t="str">
        <f>IF(AND(B3768="Premier League",E3768="Live"),_xlfn.XLOOKUP(_xlfn.TEXTJOIN(" vs ",,C3768:D3768),Calendar!G:G,Calendar!B:B),IF(AND(B3768="Premier League",E3768="Highlights"),_xlfn.XLOOKUP(H3768,Calendar!O:O,Calendar!N:N,,-1),""))</f>
        <v/>
      </c>
    </row>
    <row r="3769" spans="34:34" hidden="1" x14ac:dyDescent="0.35">
      <c r="AH3769" s="16" t="str">
        <f>IF(AND(B3769="Premier League",E3769="Live"),_xlfn.XLOOKUP(_xlfn.TEXTJOIN(" vs ",,C3769:D3769),Calendar!G:G,Calendar!B:B),IF(AND(B3769="Premier League",E3769="Highlights"),_xlfn.XLOOKUP(H3769,Calendar!O:O,Calendar!N:N,,-1),""))</f>
        <v/>
      </c>
    </row>
    <row r="3770" spans="34:34" hidden="1" x14ac:dyDescent="0.35">
      <c r="AH3770" s="16" t="str">
        <f>IF(AND(B3770="Premier League",E3770="Live"),_xlfn.XLOOKUP(_xlfn.TEXTJOIN(" vs ",,C3770:D3770),Calendar!G:G,Calendar!B:B),IF(AND(B3770="Premier League",E3770="Highlights"),_xlfn.XLOOKUP(H3770,Calendar!O:O,Calendar!N:N,,-1),""))</f>
        <v/>
      </c>
    </row>
    <row r="3771" spans="34:34" hidden="1" x14ac:dyDescent="0.35">
      <c r="AH3771" s="16" t="str">
        <f>IF(AND(B3771="Premier League",E3771="Live"),_xlfn.XLOOKUP(_xlfn.TEXTJOIN(" vs ",,C3771:D3771),Calendar!G:G,Calendar!B:B),IF(AND(B3771="Premier League",E3771="Highlights"),_xlfn.XLOOKUP(H3771,Calendar!O:O,Calendar!N:N,,-1),""))</f>
        <v/>
      </c>
    </row>
    <row r="3772" spans="34:34" hidden="1" x14ac:dyDescent="0.35">
      <c r="AH3772" s="16" t="str">
        <f>IF(AND(B3772="Premier League",E3772="Live"),_xlfn.XLOOKUP(_xlfn.TEXTJOIN(" vs ",,C3772:D3772),Calendar!G:G,Calendar!B:B),IF(AND(B3772="Premier League",E3772="Highlights"),_xlfn.XLOOKUP(H3772,Calendar!O:O,Calendar!N:N,,-1),""))</f>
        <v/>
      </c>
    </row>
    <row r="3773" spans="34:34" hidden="1" x14ac:dyDescent="0.35">
      <c r="AH3773" s="16" t="str">
        <f>IF(AND(B3773="Premier League",E3773="Live"),_xlfn.XLOOKUP(_xlfn.TEXTJOIN(" vs ",,C3773:D3773),Calendar!G:G,Calendar!B:B),IF(AND(B3773="Premier League",E3773="Highlights"),_xlfn.XLOOKUP(H3773,Calendar!O:O,Calendar!N:N,,-1),""))</f>
        <v/>
      </c>
    </row>
    <row r="3774" spans="34:34" hidden="1" x14ac:dyDescent="0.35">
      <c r="AH3774" s="16" t="str">
        <f>IF(AND(B3774="Premier League",E3774="Live"),_xlfn.XLOOKUP(_xlfn.TEXTJOIN(" vs ",,C3774:D3774),Calendar!G:G,Calendar!B:B),IF(AND(B3774="Premier League",E3774="Highlights"),_xlfn.XLOOKUP(H3774,Calendar!O:O,Calendar!N:N,,-1),""))</f>
        <v/>
      </c>
    </row>
    <row r="3775" spans="34:34" hidden="1" x14ac:dyDescent="0.35">
      <c r="AH3775" s="16" t="str">
        <f>IF(AND(B3775="Premier League",E3775="Live"),_xlfn.XLOOKUP(_xlfn.TEXTJOIN(" vs ",,C3775:D3775),Calendar!G:G,Calendar!B:B),IF(AND(B3775="Premier League",E3775="Highlights"),_xlfn.XLOOKUP(H3775,Calendar!O:O,Calendar!N:N,,-1),""))</f>
        <v/>
      </c>
    </row>
    <row r="3776" spans="34:34" hidden="1" x14ac:dyDescent="0.35">
      <c r="AH3776" s="16" t="str">
        <f>IF(AND(B3776="Premier League",E3776="Live"),_xlfn.XLOOKUP(_xlfn.TEXTJOIN(" vs ",,C3776:D3776),Calendar!G:G,Calendar!B:B),IF(AND(B3776="Premier League",E3776="Highlights"),_xlfn.XLOOKUP(H3776,Calendar!O:O,Calendar!N:N,,-1),""))</f>
        <v/>
      </c>
    </row>
    <row r="3777" spans="34:34" hidden="1" x14ac:dyDescent="0.35">
      <c r="AH3777" s="16" t="str">
        <f>IF(AND(B3777="Premier League",E3777="Live"),_xlfn.XLOOKUP(_xlfn.TEXTJOIN(" vs ",,C3777:D3777),Calendar!G:G,Calendar!B:B),IF(AND(B3777="Premier League",E3777="Highlights"),_xlfn.XLOOKUP(H3777,Calendar!O:O,Calendar!N:N,,-1),""))</f>
        <v/>
      </c>
    </row>
    <row r="3778" spans="34:34" hidden="1" x14ac:dyDescent="0.35">
      <c r="AH3778" s="16" t="str">
        <f>IF(AND(B3778="Premier League",E3778="Live"),_xlfn.XLOOKUP(_xlfn.TEXTJOIN(" vs ",,C3778:D3778),Calendar!G:G,Calendar!B:B),IF(AND(B3778="Premier League",E3778="Highlights"),_xlfn.XLOOKUP(H3778,Calendar!O:O,Calendar!N:N,,-1),""))</f>
        <v/>
      </c>
    </row>
    <row r="3779" spans="34:34" hidden="1" x14ac:dyDescent="0.35">
      <c r="AH3779" s="16" t="str">
        <f>IF(AND(B3779="Premier League",E3779="Live"),_xlfn.XLOOKUP(_xlfn.TEXTJOIN(" vs ",,C3779:D3779),Calendar!G:G,Calendar!B:B),IF(AND(B3779="Premier League",E3779="Highlights"),_xlfn.XLOOKUP(H3779,Calendar!O:O,Calendar!N:N,,-1),""))</f>
        <v/>
      </c>
    </row>
    <row r="3780" spans="34:34" hidden="1" x14ac:dyDescent="0.35">
      <c r="AH3780" s="16" t="str">
        <f>IF(AND(B3780="Premier League",E3780="Live"),_xlfn.XLOOKUP(_xlfn.TEXTJOIN(" vs ",,C3780:D3780),Calendar!G:G,Calendar!B:B),IF(AND(B3780="Premier League",E3780="Highlights"),_xlfn.XLOOKUP(H3780,Calendar!O:O,Calendar!N:N,,-1),""))</f>
        <v/>
      </c>
    </row>
    <row r="3781" spans="34:34" hidden="1" x14ac:dyDescent="0.35">
      <c r="AH3781" s="16" t="str">
        <f>IF(AND(B3781="Premier League",E3781="Live"),_xlfn.XLOOKUP(_xlfn.TEXTJOIN(" vs ",,C3781:D3781),Calendar!G:G,Calendar!B:B),IF(AND(B3781="Premier League",E3781="Highlights"),_xlfn.XLOOKUP(H3781,Calendar!O:O,Calendar!N:N,,-1),""))</f>
        <v/>
      </c>
    </row>
    <row r="3782" spans="34:34" hidden="1" x14ac:dyDescent="0.35">
      <c r="AH3782" s="16" t="str">
        <f>IF(AND(B3782="Premier League",E3782="Live"),_xlfn.XLOOKUP(_xlfn.TEXTJOIN(" vs ",,C3782:D3782),Calendar!G:G,Calendar!B:B),IF(AND(B3782="Premier League",E3782="Highlights"),_xlfn.XLOOKUP(H3782,Calendar!O:O,Calendar!N:N,,-1),""))</f>
        <v/>
      </c>
    </row>
    <row r="3783" spans="34:34" hidden="1" x14ac:dyDescent="0.35">
      <c r="AH3783" s="16" t="str">
        <f>IF(AND(B3783="Premier League",E3783="Live"),_xlfn.XLOOKUP(_xlfn.TEXTJOIN(" vs ",,C3783:D3783),Calendar!G:G,Calendar!B:B),IF(AND(B3783="Premier League",E3783="Highlights"),_xlfn.XLOOKUP(H3783,Calendar!O:O,Calendar!N:N,,-1),""))</f>
        <v/>
      </c>
    </row>
    <row r="3784" spans="34:34" hidden="1" x14ac:dyDescent="0.35">
      <c r="AH3784" s="16" t="str">
        <f>IF(AND(B3784="Premier League",E3784="Live"),_xlfn.XLOOKUP(_xlfn.TEXTJOIN(" vs ",,C3784:D3784),Calendar!G:G,Calendar!B:B),IF(AND(B3784="Premier League",E3784="Highlights"),_xlfn.XLOOKUP(H3784,Calendar!O:O,Calendar!N:N,,-1),""))</f>
        <v/>
      </c>
    </row>
    <row r="3785" spans="34:34" hidden="1" x14ac:dyDescent="0.35">
      <c r="AH3785" s="16" t="str">
        <f>IF(AND(B3785="Premier League",E3785="Live"),_xlfn.XLOOKUP(_xlfn.TEXTJOIN(" vs ",,C3785:D3785),Calendar!G:G,Calendar!B:B),IF(AND(B3785="Premier League",E3785="Highlights"),_xlfn.XLOOKUP(H3785,Calendar!O:O,Calendar!N:N,,-1),""))</f>
        <v/>
      </c>
    </row>
    <row r="3786" spans="34:34" hidden="1" x14ac:dyDescent="0.35">
      <c r="AH3786" s="16" t="str">
        <f>IF(AND(B3786="Premier League",E3786="Live"),_xlfn.XLOOKUP(_xlfn.TEXTJOIN(" vs ",,C3786:D3786),Calendar!G:G,Calendar!B:B),IF(AND(B3786="Premier League",E3786="Highlights"),_xlfn.XLOOKUP(H3786,Calendar!O:O,Calendar!N:N,,-1),""))</f>
        <v/>
      </c>
    </row>
    <row r="3787" spans="34:34" hidden="1" x14ac:dyDescent="0.35">
      <c r="AH3787" s="16" t="str">
        <f>IF(AND(B3787="Premier League",E3787="Live"),_xlfn.XLOOKUP(_xlfn.TEXTJOIN(" vs ",,C3787:D3787),Calendar!G:G,Calendar!B:B),IF(AND(B3787="Premier League",E3787="Highlights"),_xlfn.XLOOKUP(H3787,Calendar!O:O,Calendar!N:N,,-1),""))</f>
        <v/>
      </c>
    </row>
    <row r="3788" spans="34:34" hidden="1" x14ac:dyDescent="0.35">
      <c r="AH3788" s="16" t="str">
        <f>IF(AND(B3788="Premier League",E3788="Live"),_xlfn.XLOOKUP(_xlfn.TEXTJOIN(" vs ",,C3788:D3788),Calendar!G:G,Calendar!B:B),IF(AND(B3788="Premier League",E3788="Highlights"),_xlfn.XLOOKUP(H3788,Calendar!O:O,Calendar!N:N,,-1),""))</f>
        <v/>
      </c>
    </row>
    <row r="3789" spans="34:34" hidden="1" x14ac:dyDescent="0.35">
      <c r="AH3789" s="16" t="str">
        <f>IF(AND(B3789="Premier League",E3789="Live"),_xlfn.XLOOKUP(_xlfn.TEXTJOIN(" vs ",,C3789:D3789),Calendar!G:G,Calendar!B:B),IF(AND(B3789="Premier League",E3789="Highlights"),_xlfn.XLOOKUP(H3789,Calendar!O:O,Calendar!N:N,,-1),""))</f>
        <v/>
      </c>
    </row>
    <row r="3790" spans="34:34" hidden="1" x14ac:dyDescent="0.35">
      <c r="AH3790" s="16" t="str">
        <f>IF(AND(B3790="Premier League",E3790="Live"),_xlfn.XLOOKUP(_xlfn.TEXTJOIN(" vs ",,C3790:D3790),Calendar!G:G,Calendar!B:B),IF(AND(B3790="Premier League",E3790="Highlights"),_xlfn.XLOOKUP(H3790,Calendar!O:O,Calendar!N:N,,-1),""))</f>
        <v/>
      </c>
    </row>
    <row r="3791" spans="34:34" hidden="1" x14ac:dyDescent="0.35">
      <c r="AH3791" s="16" t="str">
        <f>IF(AND(B3791="Premier League",E3791="Live"),_xlfn.XLOOKUP(_xlfn.TEXTJOIN(" vs ",,C3791:D3791),Calendar!G:G,Calendar!B:B),IF(AND(B3791="Premier League",E3791="Highlights"),_xlfn.XLOOKUP(H3791,Calendar!O:O,Calendar!N:N,,-1),""))</f>
        <v/>
      </c>
    </row>
    <row r="3792" spans="34:34" hidden="1" x14ac:dyDescent="0.35">
      <c r="AH3792" s="16" t="str">
        <f>IF(AND(B3792="Premier League",E3792="Live"),_xlfn.XLOOKUP(_xlfn.TEXTJOIN(" vs ",,C3792:D3792),Calendar!G:G,Calendar!B:B),IF(AND(B3792="Premier League",E3792="Highlights"),_xlfn.XLOOKUP(H3792,Calendar!O:O,Calendar!N:N,,-1),""))</f>
        <v/>
      </c>
    </row>
    <row r="3793" spans="34:34" hidden="1" x14ac:dyDescent="0.35">
      <c r="AH3793" s="16" t="str">
        <f>IF(AND(B3793="Premier League",E3793="Live"),_xlfn.XLOOKUP(_xlfn.TEXTJOIN(" vs ",,C3793:D3793),Calendar!G:G,Calendar!B:B),IF(AND(B3793="Premier League",E3793="Highlights"),_xlfn.XLOOKUP(H3793,Calendar!O:O,Calendar!N:N,,-1),""))</f>
        <v/>
      </c>
    </row>
    <row r="3794" spans="34:34" hidden="1" x14ac:dyDescent="0.35">
      <c r="AH3794" s="16" t="str">
        <f>IF(AND(B3794="Premier League",E3794="Live"),_xlfn.XLOOKUP(_xlfn.TEXTJOIN(" vs ",,C3794:D3794),Calendar!G:G,Calendar!B:B),IF(AND(B3794="Premier League",E3794="Highlights"),_xlfn.XLOOKUP(H3794,Calendar!O:O,Calendar!N:N,,-1),""))</f>
        <v/>
      </c>
    </row>
    <row r="3795" spans="34:34" hidden="1" x14ac:dyDescent="0.35">
      <c r="AH3795" s="16" t="str">
        <f>IF(AND(B3795="Premier League",E3795="Live"),_xlfn.XLOOKUP(_xlfn.TEXTJOIN(" vs ",,C3795:D3795),Calendar!G:G,Calendar!B:B),IF(AND(B3795="Premier League",E3795="Highlights"),_xlfn.XLOOKUP(H3795,Calendar!O:O,Calendar!N:N,,-1),""))</f>
        <v/>
      </c>
    </row>
    <row r="3796" spans="34:34" hidden="1" x14ac:dyDescent="0.35">
      <c r="AH3796" s="16" t="str">
        <f>IF(AND(B3796="Premier League",E3796="Live"),_xlfn.XLOOKUP(_xlfn.TEXTJOIN(" vs ",,C3796:D3796),Calendar!G:G,Calendar!B:B),IF(AND(B3796="Premier League",E3796="Highlights"),_xlfn.XLOOKUP(H3796,Calendar!O:O,Calendar!N:N,,-1),""))</f>
        <v/>
      </c>
    </row>
    <row r="3797" spans="34:34" hidden="1" x14ac:dyDescent="0.35">
      <c r="AH3797" s="16" t="str">
        <f>IF(AND(B3797="Premier League",E3797="Live"),_xlfn.XLOOKUP(_xlfn.TEXTJOIN(" vs ",,C3797:D3797),Calendar!G:G,Calendar!B:B),IF(AND(B3797="Premier League",E3797="Highlights"),_xlfn.XLOOKUP(H3797,Calendar!O:O,Calendar!N:N,,-1),""))</f>
        <v/>
      </c>
    </row>
    <row r="3798" spans="34:34" hidden="1" x14ac:dyDescent="0.35">
      <c r="AH3798" s="16" t="str">
        <f>IF(AND(B3798="Premier League",E3798="Live"),_xlfn.XLOOKUP(_xlfn.TEXTJOIN(" vs ",,C3798:D3798),Calendar!G:G,Calendar!B:B),IF(AND(B3798="Premier League",E3798="Highlights"),_xlfn.XLOOKUP(H3798,Calendar!O:O,Calendar!N:N,,-1),""))</f>
        <v/>
      </c>
    </row>
    <row r="3799" spans="34:34" hidden="1" x14ac:dyDescent="0.35">
      <c r="AH3799" s="16" t="str">
        <f>IF(AND(B3799="Premier League",E3799="Live"),_xlfn.XLOOKUP(_xlfn.TEXTJOIN(" vs ",,C3799:D3799),Calendar!G:G,Calendar!B:B),IF(AND(B3799="Premier League",E3799="Highlights"),_xlfn.XLOOKUP(H3799,Calendar!O:O,Calendar!N:N,,-1),""))</f>
        <v/>
      </c>
    </row>
    <row r="3800" spans="34:34" hidden="1" x14ac:dyDescent="0.35">
      <c r="AH3800" s="16" t="str">
        <f>IF(AND(B3800="Premier League",E3800="Live"),_xlfn.XLOOKUP(_xlfn.TEXTJOIN(" vs ",,C3800:D3800),Calendar!G:G,Calendar!B:B),IF(AND(B3800="Premier League",E3800="Highlights"),_xlfn.XLOOKUP(H3800,Calendar!O:O,Calendar!N:N,,-1),""))</f>
        <v/>
      </c>
    </row>
    <row r="3801" spans="34:34" hidden="1" x14ac:dyDescent="0.35">
      <c r="AH3801" s="16" t="str">
        <f>IF(AND(B3801="Premier League",E3801="Live"),_xlfn.XLOOKUP(_xlfn.TEXTJOIN(" vs ",,C3801:D3801),Calendar!G:G,Calendar!B:B),IF(AND(B3801="Premier League",E3801="Highlights"),_xlfn.XLOOKUP(H3801,Calendar!O:O,Calendar!N:N,,-1),""))</f>
        <v/>
      </c>
    </row>
    <row r="3802" spans="34:34" hidden="1" x14ac:dyDescent="0.35">
      <c r="AH3802" s="16" t="str">
        <f>IF(AND(B3802="Premier League",E3802="Live"),_xlfn.XLOOKUP(_xlfn.TEXTJOIN(" vs ",,C3802:D3802),Calendar!G:G,Calendar!B:B),IF(AND(B3802="Premier League",E3802="Highlights"),_xlfn.XLOOKUP(H3802,Calendar!O:O,Calendar!N:N,,-1),""))</f>
        <v/>
      </c>
    </row>
    <row r="3803" spans="34:34" hidden="1" x14ac:dyDescent="0.35">
      <c r="AH3803" s="16" t="str">
        <f>IF(AND(B3803="Premier League",E3803="Live"),_xlfn.XLOOKUP(_xlfn.TEXTJOIN(" vs ",,C3803:D3803),Calendar!G:G,Calendar!B:B),IF(AND(B3803="Premier League",E3803="Highlights"),_xlfn.XLOOKUP(H3803,Calendar!O:O,Calendar!N:N,,-1),""))</f>
        <v/>
      </c>
    </row>
    <row r="3804" spans="34:34" hidden="1" x14ac:dyDescent="0.35">
      <c r="AH3804" s="16" t="str">
        <f>IF(AND(B3804="Premier League",E3804="Live"),_xlfn.XLOOKUP(_xlfn.TEXTJOIN(" vs ",,C3804:D3804),Calendar!G:G,Calendar!B:B),IF(AND(B3804="Premier League",E3804="Highlights"),_xlfn.XLOOKUP(H3804,Calendar!O:O,Calendar!N:N,,-1),""))</f>
        <v/>
      </c>
    </row>
    <row r="3805" spans="34:34" hidden="1" x14ac:dyDescent="0.35">
      <c r="AH3805" s="16" t="str">
        <f>IF(AND(B3805="Premier League",E3805="Live"),_xlfn.XLOOKUP(_xlfn.TEXTJOIN(" vs ",,C3805:D3805),Calendar!G:G,Calendar!B:B),IF(AND(B3805="Premier League",E3805="Highlights"),_xlfn.XLOOKUP(H3805,Calendar!O:O,Calendar!N:N,,-1),""))</f>
        <v/>
      </c>
    </row>
    <row r="3806" spans="34:34" hidden="1" x14ac:dyDescent="0.35">
      <c r="AH3806" s="16" t="str">
        <f>IF(AND(B3806="Premier League",E3806="Live"),_xlfn.XLOOKUP(_xlfn.TEXTJOIN(" vs ",,C3806:D3806),Calendar!G:G,Calendar!B:B),IF(AND(B3806="Premier League",E3806="Highlights"),_xlfn.XLOOKUP(H3806,Calendar!O:O,Calendar!N:N,,-1),""))</f>
        <v/>
      </c>
    </row>
    <row r="3807" spans="34:34" hidden="1" x14ac:dyDescent="0.35">
      <c r="AH3807" s="16" t="str">
        <f>IF(AND(B3807="Premier League",E3807="Live"),_xlfn.XLOOKUP(_xlfn.TEXTJOIN(" vs ",,C3807:D3807),Calendar!G:G,Calendar!B:B),IF(AND(B3807="Premier League",E3807="Highlights"),_xlfn.XLOOKUP(H3807,Calendar!O:O,Calendar!N:N,,-1),""))</f>
        <v/>
      </c>
    </row>
    <row r="3808" spans="34:34" hidden="1" x14ac:dyDescent="0.35">
      <c r="AH3808" s="16" t="str">
        <f>IF(AND(B3808="Premier League",E3808="Live"),_xlfn.XLOOKUP(_xlfn.TEXTJOIN(" vs ",,C3808:D3808),Calendar!G:G,Calendar!B:B),IF(AND(B3808="Premier League",E3808="Highlights"),_xlfn.XLOOKUP(H3808,Calendar!O:O,Calendar!N:N,,-1),""))</f>
        <v/>
      </c>
    </row>
    <row r="3809" spans="34:34" hidden="1" x14ac:dyDescent="0.35">
      <c r="AH3809" s="16" t="str">
        <f>IF(AND(B3809="Premier League",E3809="Live"),_xlfn.XLOOKUP(_xlfn.TEXTJOIN(" vs ",,C3809:D3809),Calendar!G:G,Calendar!B:B),IF(AND(B3809="Premier League",E3809="Highlights"),_xlfn.XLOOKUP(H3809,Calendar!O:O,Calendar!N:N,,-1),""))</f>
        <v/>
      </c>
    </row>
    <row r="3810" spans="34:34" hidden="1" x14ac:dyDescent="0.35">
      <c r="AH3810" s="16" t="str">
        <f>IF(AND(B3810="Premier League",E3810="Live"),_xlfn.XLOOKUP(_xlfn.TEXTJOIN(" vs ",,C3810:D3810),Calendar!G:G,Calendar!B:B),IF(AND(B3810="Premier League",E3810="Highlights"),_xlfn.XLOOKUP(H3810,Calendar!O:O,Calendar!N:N,,-1),""))</f>
        <v/>
      </c>
    </row>
    <row r="3811" spans="34:34" hidden="1" x14ac:dyDescent="0.35">
      <c r="AH3811" s="16" t="str">
        <f>IF(AND(B3811="Premier League",E3811="Live"),_xlfn.XLOOKUP(_xlfn.TEXTJOIN(" vs ",,C3811:D3811),Calendar!G:G,Calendar!B:B),IF(AND(B3811="Premier League",E3811="Highlights"),_xlfn.XLOOKUP(H3811,Calendar!O:O,Calendar!N:N,,-1),""))</f>
        <v/>
      </c>
    </row>
    <row r="3812" spans="34:34" hidden="1" x14ac:dyDescent="0.35">
      <c r="AH3812" s="16" t="str">
        <f>IF(AND(B3812="Premier League",E3812="Live"),_xlfn.XLOOKUP(_xlfn.TEXTJOIN(" vs ",,C3812:D3812),Calendar!G:G,Calendar!B:B),IF(AND(B3812="Premier League",E3812="Highlights"),_xlfn.XLOOKUP(H3812,Calendar!O:O,Calendar!N:N,,-1),""))</f>
        <v/>
      </c>
    </row>
    <row r="3813" spans="34:34" hidden="1" x14ac:dyDescent="0.35">
      <c r="AH3813" s="16" t="str">
        <f>IF(AND(B3813="Premier League",E3813="Live"),_xlfn.XLOOKUP(_xlfn.TEXTJOIN(" vs ",,C3813:D3813),Calendar!G:G,Calendar!B:B),IF(AND(B3813="Premier League",E3813="Highlights"),_xlfn.XLOOKUP(H3813,Calendar!O:O,Calendar!N:N,,-1),""))</f>
        <v/>
      </c>
    </row>
    <row r="3814" spans="34:34" hidden="1" x14ac:dyDescent="0.35">
      <c r="AH3814" s="16" t="str">
        <f>IF(AND(B3814="Premier League",E3814="Live"),_xlfn.XLOOKUP(_xlfn.TEXTJOIN(" vs ",,C3814:D3814),Calendar!G:G,Calendar!B:B),IF(AND(B3814="Premier League",E3814="Highlights"),_xlfn.XLOOKUP(H3814,Calendar!O:O,Calendar!N:N,,-1),""))</f>
        <v/>
      </c>
    </row>
    <row r="3815" spans="34:34" hidden="1" x14ac:dyDescent="0.35">
      <c r="AH3815" s="16" t="str">
        <f>IF(AND(B3815="Premier League",E3815="Live"),_xlfn.XLOOKUP(_xlfn.TEXTJOIN(" vs ",,C3815:D3815),Calendar!G:G,Calendar!B:B),IF(AND(B3815="Premier League",E3815="Highlights"),_xlfn.XLOOKUP(H3815,Calendar!O:O,Calendar!N:N,,-1),""))</f>
        <v/>
      </c>
    </row>
    <row r="3816" spans="34:34" hidden="1" x14ac:dyDescent="0.35">
      <c r="AH3816" s="16" t="str">
        <f>IF(AND(B3816="Premier League",E3816="Live"),_xlfn.XLOOKUP(_xlfn.TEXTJOIN(" vs ",,C3816:D3816),Calendar!G:G,Calendar!B:B),IF(AND(B3816="Premier League",E3816="Highlights"),_xlfn.XLOOKUP(H3816,Calendar!O:O,Calendar!N:N,,-1),""))</f>
        <v/>
      </c>
    </row>
    <row r="3817" spans="34:34" hidden="1" x14ac:dyDescent="0.35">
      <c r="AH3817" s="16" t="str">
        <f>IF(AND(B3817="Premier League",E3817="Live"),_xlfn.XLOOKUP(_xlfn.TEXTJOIN(" vs ",,C3817:D3817),Calendar!G:G,Calendar!B:B),IF(AND(B3817="Premier League",E3817="Highlights"),_xlfn.XLOOKUP(H3817,Calendar!O:O,Calendar!N:N,,-1),""))</f>
        <v/>
      </c>
    </row>
    <row r="3818" spans="34:34" hidden="1" x14ac:dyDescent="0.35">
      <c r="AH3818" s="16" t="str">
        <f>IF(AND(B3818="Premier League",E3818="Live"),_xlfn.XLOOKUP(_xlfn.TEXTJOIN(" vs ",,C3818:D3818),Calendar!G:G,Calendar!B:B),IF(AND(B3818="Premier League",E3818="Highlights"),_xlfn.XLOOKUP(H3818,Calendar!O:O,Calendar!N:N,,-1),""))</f>
        <v/>
      </c>
    </row>
    <row r="3819" spans="34:34" hidden="1" x14ac:dyDescent="0.35">
      <c r="AH3819" s="16" t="str">
        <f>IF(AND(B3819="Premier League",E3819="Live"),_xlfn.XLOOKUP(_xlfn.TEXTJOIN(" vs ",,C3819:D3819),Calendar!G:G,Calendar!B:B),IF(AND(B3819="Premier League",E3819="Highlights"),_xlfn.XLOOKUP(H3819,Calendar!O:O,Calendar!N:N,,-1),""))</f>
        <v/>
      </c>
    </row>
    <row r="3820" spans="34:34" hidden="1" x14ac:dyDescent="0.35">
      <c r="AH3820" s="16" t="str">
        <f>IF(AND(B3820="Premier League",E3820="Live"),_xlfn.XLOOKUP(_xlfn.TEXTJOIN(" vs ",,C3820:D3820),Calendar!G:G,Calendar!B:B),IF(AND(B3820="Premier League",E3820="Highlights"),_xlfn.XLOOKUP(H3820,Calendar!O:O,Calendar!N:N,,-1),""))</f>
        <v/>
      </c>
    </row>
    <row r="3821" spans="34:34" hidden="1" x14ac:dyDescent="0.35">
      <c r="AH3821" s="16" t="str">
        <f>IF(AND(B3821="Premier League",E3821="Live"),_xlfn.XLOOKUP(_xlfn.TEXTJOIN(" vs ",,C3821:D3821),Calendar!G:G,Calendar!B:B),IF(AND(B3821="Premier League",E3821="Highlights"),_xlfn.XLOOKUP(H3821,Calendar!O:O,Calendar!N:N,,-1),""))</f>
        <v/>
      </c>
    </row>
    <row r="3822" spans="34:34" hidden="1" x14ac:dyDescent="0.35">
      <c r="AH3822" s="16" t="str">
        <f>IF(AND(B3822="Premier League",E3822="Live"),_xlfn.XLOOKUP(_xlfn.TEXTJOIN(" vs ",,C3822:D3822),Calendar!G:G,Calendar!B:B),IF(AND(B3822="Premier League",E3822="Highlights"),_xlfn.XLOOKUP(H3822,Calendar!O:O,Calendar!N:N,,-1),""))</f>
        <v/>
      </c>
    </row>
    <row r="3823" spans="34:34" hidden="1" x14ac:dyDescent="0.35">
      <c r="AH3823" s="16" t="str">
        <f>IF(AND(B3823="Premier League",E3823="Live"),_xlfn.XLOOKUP(_xlfn.TEXTJOIN(" vs ",,C3823:D3823),Calendar!G:G,Calendar!B:B),IF(AND(B3823="Premier League",E3823="Highlights"),_xlfn.XLOOKUP(H3823,Calendar!O:O,Calendar!N:N,,-1),""))</f>
        <v/>
      </c>
    </row>
    <row r="3824" spans="34:34" hidden="1" x14ac:dyDescent="0.35">
      <c r="AH3824" s="16" t="str">
        <f>IF(AND(B3824="Premier League",E3824="Live"),_xlfn.XLOOKUP(_xlfn.TEXTJOIN(" vs ",,C3824:D3824),Calendar!G:G,Calendar!B:B),IF(AND(B3824="Premier League",E3824="Highlights"),_xlfn.XLOOKUP(H3824,Calendar!O:O,Calendar!N:N,,-1),""))</f>
        <v/>
      </c>
    </row>
    <row r="3825" spans="34:34" hidden="1" x14ac:dyDescent="0.35">
      <c r="AH3825" s="16" t="str">
        <f>IF(AND(B3825="Premier League",E3825="Live"),_xlfn.XLOOKUP(_xlfn.TEXTJOIN(" vs ",,C3825:D3825),Calendar!G:G,Calendar!B:B),IF(AND(B3825="Premier League",E3825="Highlights"),_xlfn.XLOOKUP(H3825,Calendar!O:O,Calendar!N:N,,-1),""))</f>
        <v/>
      </c>
    </row>
    <row r="3826" spans="34:34" hidden="1" x14ac:dyDescent="0.35">
      <c r="AH3826" s="16" t="str">
        <f>IF(AND(B3826="Premier League",E3826="Live"),_xlfn.XLOOKUP(_xlfn.TEXTJOIN(" vs ",,C3826:D3826),Calendar!G:G,Calendar!B:B),IF(AND(B3826="Premier League",E3826="Highlights"),_xlfn.XLOOKUP(H3826,Calendar!O:O,Calendar!N:N,,-1),""))</f>
        <v/>
      </c>
    </row>
    <row r="3827" spans="34:34" hidden="1" x14ac:dyDescent="0.35">
      <c r="AH3827" s="16" t="str">
        <f>IF(AND(B3827="Premier League",E3827="Live"),_xlfn.XLOOKUP(_xlfn.TEXTJOIN(" vs ",,C3827:D3827),Calendar!G:G,Calendar!B:B),IF(AND(B3827="Premier League",E3827="Highlights"),_xlfn.XLOOKUP(H3827,Calendar!O:O,Calendar!N:N,,-1),""))</f>
        <v/>
      </c>
    </row>
    <row r="3828" spans="34:34" hidden="1" x14ac:dyDescent="0.35">
      <c r="AH3828" s="16" t="str">
        <f>IF(AND(B3828="Premier League",E3828="Live"),_xlfn.XLOOKUP(_xlfn.TEXTJOIN(" vs ",,C3828:D3828),Calendar!G:G,Calendar!B:B),IF(AND(B3828="Premier League",E3828="Highlights"),_xlfn.XLOOKUP(H3828,Calendar!O:O,Calendar!N:N,,-1),""))</f>
        <v/>
      </c>
    </row>
    <row r="3829" spans="34:34" hidden="1" x14ac:dyDescent="0.35">
      <c r="AH3829" s="16" t="str">
        <f>IF(AND(B3829="Premier League",E3829="Live"),_xlfn.XLOOKUP(_xlfn.TEXTJOIN(" vs ",,C3829:D3829),Calendar!G:G,Calendar!B:B),IF(AND(B3829="Premier League",E3829="Highlights"),_xlfn.XLOOKUP(H3829,Calendar!O:O,Calendar!N:N,,-1),""))</f>
        <v/>
      </c>
    </row>
    <row r="3830" spans="34:34" hidden="1" x14ac:dyDescent="0.35">
      <c r="AH3830" s="16" t="str">
        <f>IF(AND(B3830="Premier League",E3830="Live"),_xlfn.XLOOKUP(_xlfn.TEXTJOIN(" vs ",,C3830:D3830),Calendar!G:G,Calendar!B:B),IF(AND(B3830="Premier League",E3830="Highlights"),_xlfn.XLOOKUP(H3830,Calendar!O:O,Calendar!N:N,,-1),""))</f>
        <v/>
      </c>
    </row>
    <row r="3831" spans="34:34" hidden="1" x14ac:dyDescent="0.35">
      <c r="AH3831" s="16" t="str">
        <f>IF(AND(B3831="Premier League",E3831="Live"),_xlfn.XLOOKUP(_xlfn.TEXTJOIN(" vs ",,C3831:D3831),Calendar!G:G,Calendar!B:B),IF(AND(B3831="Premier League",E3831="Highlights"),_xlfn.XLOOKUP(H3831,Calendar!O:O,Calendar!N:N,,-1),""))</f>
        <v/>
      </c>
    </row>
    <row r="3832" spans="34:34" hidden="1" x14ac:dyDescent="0.35">
      <c r="AH3832" s="16" t="str">
        <f>IF(AND(B3832="Premier League",E3832="Live"),_xlfn.XLOOKUP(_xlfn.TEXTJOIN(" vs ",,C3832:D3832),Calendar!G:G,Calendar!B:B),IF(AND(B3832="Premier League",E3832="Highlights"),_xlfn.XLOOKUP(H3832,Calendar!O:O,Calendar!N:N,,-1),""))</f>
        <v/>
      </c>
    </row>
    <row r="3833" spans="34:34" hidden="1" x14ac:dyDescent="0.35">
      <c r="AH3833" s="16" t="str">
        <f>IF(AND(B3833="Premier League",E3833="Live"),_xlfn.XLOOKUP(_xlfn.TEXTJOIN(" vs ",,C3833:D3833),Calendar!G:G,Calendar!B:B),IF(AND(B3833="Premier League",E3833="Highlights"),_xlfn.XLOOKUP(H3833,Calendar!O:O,Calendar!N:N,,-1),""))</f>
        <v/>
      </c>
    </row>
    <row r="3834" spans="34:34" hidden="1" x14ac:dyDescent="0.35">
      <c r="AH3834" s="16" t="str">
        <f>IF(AND(B3834="Premier League",E3834="Live"),_xlfn.XLOOKUP(_xlfn.TEXTJOIN(" vs ",,C3834:D3834),Calendar!G:G,Calendar!B:B),IF(AND(B3834="Premier League",E3834="Highlights"),_xlfn.XLOOKUP(H3834,Calendar!O:O,Calendar!N:N,,-1),""))</f>
        <v/>
      </c>
    </row>
    <row r="3835" spans="34:34" hidden="1" x14ac:dyDescent="0.35">
      <c r="AH3835" s="16" t="str">
        <f>IF(AND(B3835="Premier League",E3835="Live"),_xlfn.XLOOKUP(_xlfn.TEXTJOIN(" vs ",,C3835:D3835),Calendar!G:G,Calendar!B:B),IF(AND(B3835="Premier League",E3835="Highlights"),_xlfn.XLOOKUP(H3835,Calendar!O:O,Calendar!N:N,,-1),""))</f>
        <v/>
      </c>
    </row>
    <row r="3836" spans="34:34" hidden="1" x14ac:dyDescent="0.35">
      <c r="AH3836" s="16" t="str">
        <f>IF(AND(B3836="Premier League",E3836="Live"),_xlfn.XLOOKUP(_xlfn.TEXTJOIN(" vs ",,C3836:D3836),Calendar!G:G,Calendar!B:B),IF(AND(B3836="Premier League",E3836="Highlights"),_xlfn.XLOOKUP(H3836,Calendar!O:O,Calendar!N:N,,-1),""))</f>
        <v/>
      </c>
    </row>
    <row r="3837" spans="34:34" hidden="1" x14ac:dyDescent="0.35">
      <c r="AH3837" s="16" t="str">
        <f>IF(AND(B3837="Premier League",E3837="Live"),_xlfn.XLOOKUP(_xlfn.TEXTJOIN(" vs ",,C3837:D3837),Calendar!G:G,Calendar!B:B),IF(AND(B3837="Premier League",E3837="Highlights"),_xlfn.XLOOKUP(H3837,Calendar!O:O,Calendar!N:N,,-1),""))</f>
        <v/>
      </c>
    </row>
    <row r="3838" spans="34:34" hidden="1" x14ac:dyDescent="0.35">
      <c r="AH3838" s="16" t="str">
        <f>IF(AND(B3838="Premier League",E3838="Live"),_xlfn.XLOOKUP(_xlfn.TEXTJOIN(" vs ",,C3838:D3838),Calendar!G:G,Calendar!B:B),IF(AND(B3838="Premier League",E3838="Highlights"),_xlfn.XLOOKUP(H3838,Calendar!O:O,Calendar!N:N,,-1),""))</f>
        <v/>
      </c>
    </row>
    <row r="3839" spans="34:34" hidden="1" x14ac:dyDescent="0.35">
      <c r="AH3839" s="16" t="str">
        <f>IF(AND(B3839="Premier League",E3839="Live"),_xlfn.XLOOKUP(_xlfn.TEXTJOIN(" vs ",,C3839:D3839),Calendar!G:G,Calendar!B:B),IF(AND(B3839="Premier League",E3839="Highlights"),_xlfn.XLOOKUP(H3839,Calendar!O:O,Calendar!N:N,,-1),""))</f>
        <v/>
      </c>
    </row>
    <row r="3840" spans="34:34" hidden="1" x14ac:dyDescent="0.35">
      <c r="AH3840" s="16" t="str">
        <f>IF(AND(B3840="Premier League",E3840="Live"),_xlfn.XLOOKUP(_xlfn.TEXTJOIN(" vs ",,C3840:D3840),Calendar!G:G,Calendar!B:B),IF(AND(B3840="Premier League",E3840="Highlights"),_xlfn.XLOOKUP(H3840,Calendar!O:O,Calendar!N:N,,-1),""))</f>
        <v/>
      </c>
    </row>
    <row r="3841" spans="34:34" hidden="1" x14ac:dyDescent="0.35">
      <c r="AH3841" s="16" t="str">
        <f>IF(AND(B3841="Premier League",E3841="Live"),_xlfn.XLOOKUP(_xlfn.TEXTJOIN(" vs ",,C3841:D3841),Calendar!G:G,Calendar!B:B),IF(AND(B3841="Premier League",E3841="Highlights"),_xlfn.XLOOKUP(H3841,Calendar!O:O,Calendar!N:N,,-1),""))</f>
        <v/>
      </c>
    </row>
    <row r="3842" spans="34:34" hidden="1" x14ac:dyDescent="0.35">
      <c r="AH3842" s="16" t="str">
        <f>IF(AND(B3842="Premier League",E3842="Live"),_xlfn.XLOOKUP(_xlfn.TEXTJOIN(" vs ",,C3842:D3842),Calendar!G:G,Calendar!B:B),IF(AND(B3842="Premier League",E3842="Highlights"),_xlfn.XLOOKUP(H3842,Calendar!O:O,Calendar!N:N,,-1),""))</f>
        <v/>
      </c>
    </row>
    <row r="3843" spans="34:34" hidden="1" x14ac:dyDescent="0.35">
      <c r="AH3843" s="16" t="str">
        <f>IF(AND(B3843="Premier League",E3843="Live"),_xlfn.XLOOKUP(_xlfn.TEXTJOIN(" vs ",,C3843:D3843),Calendar!G:G,Calendar!B:B),IF(AND(B3843="Premier League",E3843="Highlights"),_xlfn.XLOOKUP(H3843,Calendar!O:O,Calendar!N:N,,-1),""))</f>
        <v/>
      </c>
    </row>
    <row r="3844" spans="34:34" hidden="1" x14ac:dyDescent="0.35">
      <c r="AH3844" s="16" t="str">
        <f>IF(AND(B3844="Premier League",E3844="Live"),_xlfn.XLOOKUP(_xlfn.TEXTJOIN(" vs ",,C3844:D3844),Calendar!G:G,Calendar!B:B),IF(AND(B3844="Premier League",E3844="Highlights"),_xlfn.XLOOKUP(H3844,Calendar!O:O,Calendar!N:N,,-1),""))</f>
        <v/>
      </c>
    </row>
    <row r="3845" spans="34:34" hidden="1" x14ac:dyDescent="0.35">
      <c r="AH3845" s="16" t="str">
        <f>IF(AND(B3845="Premier League",E3845="Live"),_xlfn.XLOOKUP(_xlfn.TEXTJOIN(" vs ",,C3845:D3845),Calendar!G:G,Calendar!B:B),IF(AND(B3845="Premier League",E3845="Highlights"),_xlfn.XLOOKUP(H3845,Calendar!O:O,Calendar!N:N,,-1),""))</f>
        <v/>
      </c>
    </row>
    <row r="3846" spans="34:34" hidden="1" x14ac:dyDescent="0.35">
      <c r="AH3846" s="16" t="str">
        <f>IF(AND(B3846="Premier League",E3846="Live"),_xlfn.XLOOKUP(_xlfn.TEXTJOIN(" vs ",,C3846:D3846),Calendar!G:G,Calendar!B:B),IF(AND(B3846="Premier League",E3846="Highlights"),_xlfn.XLOOKUP(H3846,Calendar!O:O,Calendar!N:N,,-1),""))</f>
        <v/>
      </c>
    </row>
    <row r="3847" spans="34:34" hidden="1" x14ac:dyDescent="0.35">
      <c r="AH3847" s="16" t="str">
        <f>IF(AND(B3847="Premier League",E3847="Live"),_xlfn.XLOOKUP(_xlfn.TEXTJOIN(" vs ",,C3847:D3847),Calendar!G:G,Calendar!B:B),IF(AND(B3847="Premier League",E3847="Highlights"),_xlfn.XLOOKUP(H3847,Calendar!O:O,Calendar!N:N,,-1),""))</f>
        <v/>
      </c>
    </row>
    <row r="3848" spans="34:34" hidden="1" x14ac:dyDescent="0.35">
      <c r="AH3848" s="16" t="str">
        <f>IF(AND(B3848="Premier League",E3848="Live"),_xlfn.XLOOKUP(_xlfn.TEXTJOIN(" vs ",,C3848:D3848),Calendar!G:G,Calendar!B:B),IF(AND(B3848="Premier League",E3848="Highlights"),_xlfn.XLOOKUP(H3848,Calendar!O:O,Calendar!N:N,,-1),""))</f>
        <v/>
      </c>
    </row>
    <row r="3849" spans="34:34" hidden="1" x14ac:dyDescent="0.35">
      <c r="AH3849" s="16" t="str">
        <f>IF(AND(B3849="Premier League",E3849="Live"),_xlfn.XLOOKUP(_xlfn.TEXTJOIN(" vs ",,C3849:D3849),Calendar!G:G,Calendar!B:B),IF(AND(B3849="Premier League",E3849="Highlights"),_xlfn.XLOOKUP(H3849,Calendar!O:O,Calendar!N:N,,-1),""))</f>
        <v/>
      </c>
    </row>
    <row r="3850" spans="34:34" hidden="1" x14ac:dyDescent="0.35">
      <c r="AH3850" s="16" t="str">
        <f>IF(AND(B3850="Premier League",E3850="Live"),_xlfn.XLOOKUP(_xlfn.TEXTJOIN(" vs ",,C3850:D3850),Calendar!G:G,Calendar!B:B),IF(AND(B3850="Premier League",E3850="Highlights"),_xlfn.XLOOKUP(H3850,Calendar!O:O,Calendar!N:N,,-1),""))</f>
        <v/>
      </c>
    </row>
    <row r="3851" spans="34:34" hidden="1" x14ac:dyDescent="0.35">
      <c r="AH3851" s="16" t="str">
        <f>IF(AND(B3851="Premier League",E3851="Live"),_xlfn.XLOOKUP(_xlfn.TEXTJOIN(" vs ",,C3851:D3851),Calendar!G:G,Calendar!B:B),IF(AND(B3851="Premier League",E3851="Highlights"),_xlfn.XLOOKUP(H3851,Calendar!O:O,Calendar!N:N,,-1),""))</f>
        <v/>
      </c>
    </row>
    <row r="3852" spans="34:34" hidden="1" x14ac:dyDescent="0.35">
      <c r="AH3852" s="16" t="str">
        <f>IF(AND(B3852="Premier League",E3852="Live"),_xlfn.XLOOKUP(_xlfn.TEXTJOIN(" vs ",,C3852:D3852),Calendar!G:G,Calendar!B:B),IF(AND(B3852="Premier League",E3852="Highlights"),_xlfn.XLOOKUP(H3852,Calendar!O:O,Calendar!N:N,,-1),""))</f>
        <v/>
      </c>
    </row>
    <row r="3853" spans="34:34" hidden="1" x14ac:dyDescent="0.35">
      <c r="AH3853" s="16" t="str">
        <f>IF(AND(B3853="Premier League",E3853="Live"),_xlfn.XLOOKUP(_xlfn.TEXTJOIN(" vs ",,C3853:D3853),Calendar!G:G,Calendar!B:B),IF(AND(B3853="Premier League",E3853="Highlights"),_xlfn.XLOOKUP(H3853,Calendar!O:O,Calendar!N:N,,-1),""))</f>
        <v/>
      </c>
    </row>
    <row r="3854" spans="34:34" hidden="1" x14ac:dyDescent="0.35">
      <c r="AH3854" s="16" t="str">
        <f>IF(AND(B3854="Premier League",E3854="Live"),_xlfn.XLOOKUP(_xlfn.TEXTJOIN(" vs ",,C3854:D3854),Calendar!G:G,Calendar!B:B),IF(AND(B3854="Premier League",E3854="Highlights"),_xlfn.XLOOKUP(H3854,Calendar!O:O,Calendar!N:N,,-1),""))</f>
        <v/>
      </c>
    </row>
    <row r="3855" spans="34:34" hidden="1" x14ac:dyDescent="0.35">
      <c r="AH3855" s="16" t="str">
        <f>IF(AND(B3855="Premier League",E3855="Live"),_xlfn.XLOOKUP(_xlfn.TEXTJOIN(" vs ",,C3855:D3855),Calendar!G:G,Calendar!B:B),IF(AND(B3855="Premier League",E3855="Highlights"),_xlfn.XLOOKUP(H3855,Calendar!O:O,Calendar!N:N,,-1),""))</f>
        <v/>
      </c>
    </row>
    <row r="3856" spans="34:34" hidden="1" x14ac:dyDescent="0.35">
      <c r="AH3856" s="16" t="str">
        <f>IF(AND(B3856="Premier League",E3856="Live"),_xlfn.XLOOKUP(_xlfn.TEXTJOIN(" vs ",,C3856:D3856),Calendar!G:G,Calendar!B:B),IF(AND(B3856="Premier League",E3856="Highlights"),_xlfn.XLOOKUP(H3856,Calendar!O:O,Calendar!N:N,,-1),""))</f>
        <v/>
      </c>
    </row>
    <row r="3857" spans="34:34" hidden="1" x14ac:dyDescent="0.35">
      <c r="AH3857" s="16" t="str">
        <f>IF(AND(B3857="Premier League",E3857="Live"),_xlfn.XLOOKUP(_xlfn.TEXTJOIN(" vs ",,C3857:D3857),Calendar!G:G,Calendar!B:B),IF(AND(B3857="Premier League",E3857="Highlights"),_xlfn.XLOOKUP(H3857,Calendar!O:O,Calendar!N:N,,-1),""))</f>
        <v/>
      </c>
    </row>
    <row r="3858" spans="34:34" hidden="1" x14ac:dyDescent="0.35">
      <c r="AH3858" s="16" t="str">
        <f>IF(AND(B3858="Premier League",E3858="Live"),_xlfn.XLOOKUP(_xlfn.TEXTJOIN(" vs ",,C3858:D3858),Calendar!G:G,Calendar!B:B),IF(AND(B3858="Premier League",E3858="Highlights"),_xlfn.XLOOKUP(H3858,Calendar!O:O,Calendar!N:N,,-1),""))</f>
        <v/>
      </c>
    </row>
    <row r="3859" spans="34:34" hidden="1" x14ac:dyDescent="0.35">
      <c r="AH3859" s="16" t="str">
        <f>IF(AND(B3859="Premier League",E3859="Live"),_xlfn.XLOOKUP(_xlfn.TEXTJOIN(" vs ",,C3859:D3859),Calendar!G:G,Calendar!B:B),IF(AND(B3859="Premier League",E3859="Highlights"),_xlfn.XLOOKUP(H3859,Calendar!O:O,Calendar!N:N,,-1),""))</f>
        <v/>
      </c>
    </row>
    <row r="3860" spans="34:34" hidden="1" x14ac:dyDescent="0.35">
      <c r="AH3860" s="16" t="str">
        <f>IF(AND(B3860="Premier League",E3860="Live"),_xlfn.XLOOKUP(_xlfn.TEXTJOIN(" vs ",,C3860:D3860),Calendar!G:G,Calendar!B:B),IF(AND(B3860="Premier League",E3860="Highlights"),_xlfn.XLOOKUP(H3860,Calendar!O:O,Calendar!N:N,,-1),""))</f>
        <v/>
      </c>
    </row>
    <row r="3861" spans="34:34" hidden="1" x14ac:dyDescent="0.35">
      <c r="AH3861" s="16" t="str">
        <f>IF(AND(B3861="Premier League",E3861="Live"),_xlfn.XLOOKUP(_xlfn.TEXTJOIN(" vs ",,C3861:D3861),Calendar!G:G,Calendar!B:B),IF(AND(B3861="Premier League",E3861="Highlights"),_xlfn.XLOOKUP(H3861,Calendar!O:O,Calendar!N:N,,-1),""))</f>
        <v/>
      </c>
    </row>
    <row r="3862" spans="34:34" hidden="1" x14ac:dyDescent="0.35">
      <c r="AH3862" s="16" t="str">
        <f>IF(AND(B3862="Premier League",E3862="Live"),_xlfn.XLOOKUP(_xlfn.TEXTJOIN(" vs ",,C3862:D3862),Calendar!G:G,Calendar!B:B),IF(AND(B3862="Premier League",E3862="Highlights"),_xlfn.XLOOKUP(H3862,Calendar!O:O,Calendar!N:N,,-1),""))</f>
        <v/>
      </c>
    </row>
    <row r="3863" spans="34:34" hidden="1" x14ac:dyDescent="0.35">
      <c r="AH3863" s="16" t="str">
        <f>IF(AND(B3863="Premier League",E3863="Live"),_xlfn.XLOOKUP(_xlfn.TEXTJOIN(" vs ",,C3863:D3863),Calendar!G:G,Calendar!B:B),IF(AND(B3863="Premier League",E3863="Highlights"),_xlfn.XLOOKUP(H3863,Calendar!O:O,Calendar!N:N,,-1),""))</f>
        <v/>
      </c>
    </row>
    <row r="3864" spans="34:34" hidden="1" x14ac:dyDescent="0.35">
      <c r="AH3864" s="16" t="str">
        <f>IF(AND(B3864="Premier League",E3864="Live"),_xlfn.XLOOKUP(_xlfn.TEXTJOIN(" vs ",,C3864:D3864),Calendar!G:G,Calendar!B:B),IF(AND(B3864="Premier League",E3864="Highlights"),_xlfn.XLOOKUP(H3864,Calendar!O:O,Calendar!N:N,,-1),""))</f>
        <v/>
      </c>
    </row>
    <row r="3865" spans="34:34" hidden="1" x14ac:dyDescent="0.35">
      <c r="AH3865" s="16" t="str">
        <f>IF(AND(B3865="Premier League",E3865="Live"),_xlfn.XLOOKUP(_xlfn.TEXTJOIN(" vs ",,C3865:D3865),Calendar!G:G,Calendar!B:B),IF(AND(B3865="Premier League",E3865="Highlights"),_xlfn.XLOOKUP(H3865,Calendar!O:O,Calendar!N:N,,-1),""))</f>
        <v/>
      </c>
    </row>
    <row r="3866" spans="34:34" hidden="1" x14ac:dyDescent="0.35">
      <c r="AH3866" s="16" t="str">
        <f>IF(AND(B3866="Premier League",E3866="Live"),_xlfn.XLOOKUP(_xlfn.TEXTJOIN(" vs ",,C3866:D3866),Calendar!G:G,Calendar!B:B),IF(AND(B3866="Premier League",E3866="Highlights"),_xlfn.XLOOKUP(H3866,Calendar!O:O,Calendar!N:N,,-1),""))</f>
        <v/>
      </c>
    </row>
    <row r="3867" spans="34:34" hidden="1" x14ac:dyDescent="0.35">
      <c r="AH3867" s="16" t="str">
        <f>IF(AND(B3867="Premier League",E3867="Live"),_xlfn.XLOOKUP(_xlfn.TEXTJOIN(" vs ",,C3867:D3867),Calendar!G:G,Calendar!B:B),IF(AND(B3867="Premier League",E3867="Highlights"),_xlfn.XLOOKUP(H3867,Calendar!O:O,Calendar!N:N,,-1),""))</f>
        <v/>
      </c>
    </row>
    <row r="3868" spans="34:34" hidden="1" x14ac:dyDescent="0.35">
      <c r="AH3868" s="16" t="str">
        <f>IF(AND(B3868="Premier League",E3868="Live"),_xlfn.XLOOKUP(_xlfn.TEXTJOIN(" vs ",,C3868:D3868),Calendar!G:G,Calendar!B:B),IF(AND(B3868="Premier League",E3868="Highlights"),_xlfn.XLOOKUP(H3868,Calendar!O:O,Calendar!N:N,,-1),""))</f>
        <v/>
      </c>
    </row>
    <row r="3869" spans="34:34" hidden="1" x14ac:dyDescent="0.35">
      <c r="AH3869" s="16" t="str">
        <f>IF(AND(B3869="Premier League",E3869="Live"),_xlfn.XLOOKUP(_xlfn.TEXTJOIN(" vs ",,C3869:D3869),Calendar!G:G,Calendar!B:B),IF(AND(B3869="Premier League",E3869="Highlights"),_xlfn.XLOOKUP(H3869,Calendar!O:O,Calendar!N:N,,-1),""))</f>
        <v/>
      </c>
    </row>
    <row r="3870" spans="34:34" hidden="1" x14ac:dyDescent="0.35">
      <c r="AH3870" s="16" t="str">
        <f>IF(AND(B3870="Premier League",E3870="Live"),_xlfn.XLOOKUP(_xlfn.TEXTJOIN(" vs ",,C3870:D3870),Calendar!G:G,Calendar!B:B),IF(AND(B3870="Premier League",E3870="Highlights"),_xlfn.XLOOKUP(H3870,Calendar!O:O,Calendar!N:N,,-1),""))</f>
        <v/>
      </c>
    </row>
    <row r="3871" spans="34:34" hidden="1" x14ac:dyDescent="0.35">
      <c r="AH3871" s="16" t="str">
        <f>IF(AND(B3871="Premier League",E3871="Live"),_xlfn.XLOOKUP(_xlfn.TEXTJOIN(" vs ",,C3871:D3871),Calendar!G:G,Calendar!B:B),IF(AND(B3871="Premier League",E3871="Highlights"),_xlfn.XLOOKUP(H3871,Calendar!O:O,Calendar!N:N,,-1),""))</f>
        <v/>
      </c>
    </row>
    <row r="3872" spans="34:34" hidden="1" x14ac:dyDescent="0.35">
      <c r="AH3872" s="16" t="str">
        <f>IF(AND(B3872="Premier League",E3872="Live"),_xlfn.XLOOKUP(_xlfn.TEXTJOIN(" vs ",,C3872:D3872),Calendar!G:G,Calendar!B:B),IF(AND(B3872="Premier League",E3872="Highlights"),_xlfn.XLOOKUP(H3872,Calendar!O:O,Calendar!N:N,,-1),""))</f>
        <v/>
      </c>
    </row>
    <row r="3873" spans="34:34" hidden="1" x14ac:dyDescent="0.35">
      <c r="AH3873" s="16" t="str">
        <f>IF(AND(B3873="Premier League",E3873="Live"),_xlfn.XLOOKUP(_xlfn.TEXTJOIN(" vs ",,C3873:D3873),Calendar!G:G,Calendar!B:B),IF(AND(B3873="Premier League",E3873="Highlights"),_xlfn.XLOOKUP(H3873,Calendar!O:O,Calendar!N:N,,-1),""))</f>
        <v/>
      </c>
    </row>
    <row r="3874" spans="34:34" hidden="1" x14ac:dyDescent="0.35">
      <c r="AH3874" s="16" t="str">
        <f>IF(AND(B3874="Premier League",E3874="Live"),_xlfn.XLOOKUP(_xlfn.TEXTJOIN(" vs ",,C3874:D3874),Calendar!G:G,Calendar!B:B),IF(AND(B3874="Premier League",E3874="Highlights"),_xlfn.XLOOKUP(H3874,Calendar!O:O,Calendar!N:N,,-1),""))</f>
        <v/>
      </c>
    </row>
    <row r="3875" spans="34:34" hidden="1" x14ac:dyDescent="0.35">
      <c r="AH3875" s="16" t="str">
        <f>IF(AND(B3875="Premier League",E3875="Live"),_xlfn.XLOOKUP(_xlfn.TEXTJOIN(" vs ",,C3875:D3875),Calendar!G:G,Calendar!B:B),IF(AND(B3875="Premier League",E3875="Highlights"),_xlfn.XLOOKUP(H3875,Calendar!O:O,Calendar!N:N,,-1),""))</f>
        <v/>
      </c>
    </row>
    <row r="3876" spans="34:34" hidden="1" x14ac:dyDescent="0.35">
      <c r="AH3876" s="16" t="str">
        <f>IF(AND(B3876="Premier League",E3876="Live"),_xlfn.XLOOKUP(_xlfn.TEXTJOIN(" vs ",,C3876:D3876),Calendar!G:G,Calendar!B:B),IF(AND(B3876="Premier League",E3876="Highlights"),_xlfn.XLOOKUP(H3876,Calendar!O:O,Calendar!N:N,,-1),""))</f>
        <v/>
      </c>
    </row>
    <row r="3877" spans="34:34" hidden="1" x14ac:dyDescent="0.35">
      <c r="AH3877" s="16" t="str">
        <f>IF(AND(B3877="Premier League",E3877="Live"),_xlfn.XLOOKUP(_xlfn.TEXTJOIN(" vs ",,C3877:D3877),Calendar!G:G,Calendar!B:B),IF(AND(B3877="Premier League",E3877="Highlights"),_xlfn.XLOOKUP(H3877,Calendar!O:O,Calendar!N:N,,-1),""))</f>
        <v/>
      </c>
    </row>
    <row r="3878" spans="34:34" hidden="1" x14ac:dyDescent="0.35">
      <c r="AH3878" s="16" t="str">
        <f>IF(AND(B3878="Premier League",E3878="Live"),_xlfn.XLOOKUP(_xlfn.TEXTJOIN(" vs ",,C3878:D3878),Calendar!G:G,Calendar!B:B),IF(AND(B3878="Premier League",E3878="Highlights"),_xlfn.XLOOKUP(H3878,Calendar!O:O,Calendar!N:N,,-1),""))</f>
        <v/>
      </c>
    </row>
    <row r="3879" spans="34:34" hidden="1" x14ac:dyDescent="0.35">
      <c r="AH3879" s="16" t="str">
        <f>IF(AND(B3879="Premier League",E3879="Live"),_xlfn.XLOOKUP(_xlfn.TEXTJOIN(" vs ",,C3879:D3879),Calendar!G:G,Calendar!B:B),IF(AND(B3879="Premier League",E3879="Highlights"),_xlfn.XLOOKUP(H3879,Calendar!O:O,Calendar!N:N,,-1),""))</f>
        <v/>
      </c>
    </row>
    <row r="3880" spans="34:34" hidden="1" x14ac:dyDescent="0.35">
      <c r="AH3880" s="16" t="str">
        <f>IF(AND(B3880="Premier League",E3880="Live"),_xlfn.XLOOKUP(_xlfn.TEXTJOIN(" vs ",,C3880:D3880),Calendar!G:G,Calendar!B:B),IF(AND(B3880="Premier League",E3880="Highlights"),_xlfn.XLOOKUP(H3880,Calendar!O:O,Calendar!N:N,,-1),""))</f>
        <v/>
      </c>
    </row>
    <row r="3881" spans="34:34" hidden="1" x14ac:dyDescent="0.35">
      <c r="AH3881" s="16" t="str">
        <f>IF(AND(B3881="Premier League",E3881="Live"),_xlfn.XLOOKUP(_xlfn.TEXTJOIN(" vs ",,C3881:D3881),Calendar!G:G,Calendar!B:B),IF(AND(B3881="Premier League",E3881="Highlights"),_xlfn.XLOOKUP(H3881,Calendar!O:O,Calendar!N:N,,-1),""))</f>
        <v/>
      </c>
    </row>
    <row r="3882" spans="34:34" hidden="1" x14ac:dyDescent="0.35">
      <c r="AH3882" s="16" t="str">
        <f>IF(AND(B3882="Premier League",E3882="Live"),_xlfn.XLOOKUP(_xlfn.TEXTJOIN(" vs ",,C3882:D3882),Calendar!G:G,Calendar!B:B),IF(AND(B3882="Premier League",E3882="Highlights"),_xlfn.XLOOKUP(H3882,Calendar!O:O,Calendar!N:N,,-1),""))</f>
        <v/>
      </c>
    </row>
    <row r="3883" spans="34:34" hidden="1" x14ac:dyDescent="0.35">
      <c r="AH3883" s="16" t="str">
        <f>IF(AND(B3883="Premier League",E3883="Live"),_xlfn.XLOOKUP(_xlfn.TEXTJOIN(" vs ",,C3883:D3883),Calendar!G:G,Calendar!B:B),IF(AND(B3883="Premier League",E3883="Highlights"),_xlfn.XLOOKUP(H3883,Calendar!O:O,Calendar!N:N,,-1),""))</f>
        <v/>
      </c>
    </row>
    <row r="3884" spans="34:34" hidden="1" x14ac:dyDescent="0.35">
      <c r="AH3884" s="16" t="str">
        <f>IF(AND(B3884="Premier League",E3884="Live"),_xlfn.XLOOKUP(_xlfn.TEXTJOIN(" vs ",,C3884:D3884),Calendar!G:G,Calendar!B:B),IF(AND(B3884="Premier League",E3884="Highlights"),_xlfn.XLOOKUP(H3884,Calendar!O:O,Calendar!N:N,,-1),""))</f>
        <v/>
      </c>
    </row>
    <row r="3885" spans="34:34" hidden="1" x14ac:dyDescent="0.35">
      <c r="AH3885" s="16" t="str">
        <f>IF(AND(B3885="Premier League",E3885="Live"),_xlfn.XLOOKUP(_xlfn.TEXTJOIN(" vs ",,C3885:D3885),Calendar!G:G,Calendar!B:B),IF(AND(B3885="Premier League",E3885="Highlights"),_xlfn.XLOOKUP(H3885,Calendar!O:O,Calendar!N:N,,-1),""))</f>
        <v/>
      </c>
    </row>
    <row r="3886" spans="34:34" hidden="1" x14ac:dyDescent="0.35">
      <c r="AH3886" s="16" t="str">
        <f>IF(AND(B3886="Premier League",E3886="Live"),_xlfn.XLOOKUP(_xlfn.TEXTJOIN(" vs ",,C3886:D3886),Calendar!G:G,Calendar!B:B),IF(AND(B3886="Premier League",E3886="Highlights"),_xlfn.XLOOKUP(H3886,Calendar!O:O,Calendar!N:N,,-1),""))</f>
        <v/>
      </c>
    </row>
    <row r="3887" spans="34:34" hidden="1" x14ac:dyDescent="0.35">
      <c r="AH3887" s="16" t="str">
        <f>IF(AND(B3887="Premier League",E3887="Live"),_xlfn.XLOOKUP(_xlfn.TEXTJOIN(" vs ",,C3887:D3887),Calendar!G:G,Calendar!B:B),IF(AND(B3887="Premier League",E3887="Highlights"),_xlfn.XLOOKUP(H3887,Calendar!O:O,Calendar!N:N,,-1),""))</f>
        <v/>
      </c>
    </row>
    <row r="3888" spans="34:34" hidden="1" x14ac:dyDescent="0.35">
      <c r="AH3888" s="16" t="str">
        <f>IF(AND(B3888="Premier League",E3888="Live"),_xlfn.XLOOKUP(_xlfn.TEXTJOIN(" vs ",,C3888:D3888),Calendar!G:G,Calendar!B:B),IF(AND(B3888="Premier League",E3888="Highlights"),_xlfn.XLOOKUP(H3888,Calendar!O:O,Calendar!N:N,,-1),""))</f>
        <v/>
      </c>
    </row>
    <row r="3889" spans="34:34" hidden="1" x14ac:dyDescent="0.35">
      <c r="AH3889" s="16" t="str">
        <f>IF(AND(B3889="Premier League",E3889="Live"),_xlfn.XLOOKUP(_xlfn.TEXTJOIN(" vs ",,C3889:D3889),Calendar!G:G,Calendar!B:B),IF(AND(B3889="Premier League",E3889="Highlights"),_xlfn.XLOOKUP(H3889,Calendar!O:O,Calendar!N:N,,-1),""))</f>
        <v/>
      </c>
    </row>
    <row r="3890" spans="34:34" hidden="1" x14ac:dyDescent="0.35">
      <c r="AH3890" s="16" t="str">
        <f>IF(AND(B3890="Premier League",E3890="Live"),_xlfn.XLOOKUP(_xlfn.TEXTJOIN(" vs ",,C3890:D3890),Calendar!G:G,Calendar!B:B),IF(AND(B3890="Premier League",E3890="Highlights"),_xlfn.XLOOKUP(H3890,Calendar!O:O,Calendar!N:N,,-1),""))</f>
        <v/>
      </c>
    </row>
    <row r="3891" spans="34:34" hidden="1" x14ac:dyDescent="0.35">
      <c r="AH3891" s="16" t="str">
        <f>IF(AND(B3891="Premier League",E3891="Live"),_xlfn.XLOOKUP(_xlfn.TEXTJOIN(" vs ",,C3891:D3891),Calendar!G:G,Calendar!B:B),IF(AND(B3891="Premier League",E3891="Highlights"),_xlfn.XLOOKUP(H3891,Calendar!O:O,Calendar!N:N,,-1),""))</f>
        <v/>
      </c>
    </row>
    <row r="3892" spans="34:34" hidden="1" x14ac:dyDescent="0.35">
      <c r="AH3892" s="16" t="str">
        <f>IF(AND(B3892="Premier League",E3892="Live"),_xlfn.XLOOKUP(_xlfn.TEXTJOIN(" vs ",,C3892:D3892),Calendar!G:G,Calendar!B:B),IF(AND(B3892="Premier League",E3892="Highlights"),_xlfn.XLOOKUP(H3892,Calendar!O:O,Calendar!N:N,,-1),""))</f>
        <v/>
      </c>
    </row>
    <row r="3893" spans="34:34" hidden="1" x14ac:dyDescent="0.35">
      <c r="AH3893" s="16" t="str">
        <f>IF(AND(B3893="Premier League",E3893="Live"),_xlfn.XLOOKUP(_xlfn.TEXTJOIN(" vs ",,C3893:D3893),Calendar!G:G,Calendar!B:B),IF(AND(B3893="Premier League",E3893="Highlights"),_xlfn.XLOOKUP(H3893,Calendar!O:O,Calendar!N:N,,-1),""))</f>
        <v/>
      </c>
    </row>
    <row r="3894" spans="34:34" hidden="1" x14ac:dyDescent="0.35">
      <c r="AH3894" s="16" t="str">
        <f>IF(AND(B3894="Premier League",E3894="Live"),_xlfn.XLOOKUP(_xlfn.TEXTJOIN(" vs ",,C3894:D3894),Calendar!G:G,Calendar!B:B),IF(AND(B3894="Premier League",E3894="Highlights"),_xlfn.XLOOKUP(H3894,Calendar!O:O,Calendar!N:N,,-1),""))</f>
        <v/>
      </c>
    </row>
    <row r="3895" spans="34:34" hidden="1" x14ac:dyDescent="0.35">
      <c r="AH3895" s="16" t="str">
        <f>IF(AND(B3895="Premier League",E3895="Live"),_xlfn.XLOOKUP(_xlfn.TEXTJOIN(" vs ",,C3895:D3895),Calendar!G:G,Calendar!B:B),IF(AND(B3895="Premier League",E3895="Highlights"),_xlfn.XLOOKUP(H3895,Calendar!O:O,Calendar!N:N,,-1),""))</f>
        <v/>
      </c>
    </row>
    <row r="3896" spans="34:34" hidden="1" x14ac:dyDescent="0.35">
      <c r="AH3896" s="16" t="str">
        <f>IF(AND(B3896="Premier League",E3896="Live"),_xlfn.XLOOKUP(_xlfn.TEXTJOIN(" vs ",,C3896:D3896),Calendar!G:G,Calendar!B:B),IF(AND(B3896="Premier League",E3896="Highlights"),_xlfn.XLOOKUP(H3896,Calendar!O:O,Calendar!N:N,,-1),""))</f>
        <v/>
      </c>
    </row>
    <row r="3897" spans="34:34" hidden="1" x14ac:dyDescent="0.35">
      <c r="AH3897" s="16" t="str">
        <f>IF(AND(B3897="Premier League",E3897="Live"),_xlfn.XLOOKUP(_xlfn.TEXTJOIN(" vs ",,C3897:D3897),Calendar!G:G,Calendar!B:B),IF(AND(B3897="Premier League",E3897="Highlights"),_xlfn.XLOOKUP(H3897,Calendar!O:O,Calendar!N:N,,-1),""))</f>
        <v/>
      </c>
    </row>
    <row r="3898" spans="34:34" hidden="1" x14ac:dyDescent="0.35">
      <c r="AH3898" s="16" t="str">
        <f>IF(AND(B3898="Premier League",E3898="Live"),_xlfn.XLOOKUP(_xlfn.TEXTJOIN(" vs ",,C3898:D3898),Calendar!G:G,Calendar!B:B),IF(AND(B3898="Premier League",E3898="Highlights"),_xlfn.XLOOKUP(H3898,Calendar!O:O,Calendar!N:N,,-1),""))</f>
        <v/>
      </c>
    </row>
    <row r="3899" spans="34:34" hidden="1" x14ac:dyDescent="0.35">
      <c r="AH3899" s="16" t="str">
        <f>IF(AND(B3899="Premier League",E3899="Live"),_xlfn.XLOOKUP(_xlfn.TEXTJOIN(" vs ",,C3899:D3899),Calendar!G:G,Calendar!B:B),IF(AND(B3899="Premier League",E3899="Highlights"),_xlfn.XLOOKUP(H3899,Calendar!O:O,Calendar!N:N,,-1),""))</f>
        <v/>
      </c>
    </row>
    <row r="3900" spans="34:34" hidden="1" x14ac:dyDescent="0.35">
      <c r="AH3900" s="16" t="str">
        <f>IF(AND(B3900="Premier League",E3900="Live"),_xlfn.XLOOKUP(_xlfn.TEXTJOIN(" vs ",,C3900:D3900),Calendar!G:G,Calendar!B:B),IF(AND(B3900="Premier League",E3900="Highlights"),_xlfn.XLOOKUP(H3900,Calendar!O:O,Calendar!N:N,,-1),""))</f>
        <v/>
      </c>
    </row>
    <row r="3901" spans="34:34" hidden="1" x14ac:dyDescent="0.35">
      <c r="AH3901" s="16" t="str">
        <f>IF(AND(B3901="Premier League",E3901="Live"),_xlfn.XLOOKUP(_xlfn.TEXTJOIN(" vs ",,C3901:D3901),Calendar!G:G,Calendar!B:B),IF(AND(B3901="Premier League",E3901="Highlights"),_xlfn.XLOOKUP(H3901,Calendar!O:O,Calendar!N:N,,-1),""))</f>
        <v/>
      </c>
    </row>
    <row r="3902" spans="34:34" hidden="1" x14ac:dyDescent="0.35">
      <c r="AH3902" s="16" t="str">
        <f>IF(AND(B3902="Premier League",E3902="Live"),_xlfn.XLOOKUP(_xlfn.TEXTJOIN(" vs ",,C3902:D3902),Calendar!G:G,Calendar!B:B),IF(AND(B3902="Premier League",E3902="Highlights"),_xlfn.XLOOKUP(H3902,Calendar!O:O,Calendar!N:N,,-1),""))</f>
        <v/>
      </c>
    </row>
    <row r="3903" spans="34:34" hidden="1" x14ac:dyDescent="0.35">
      <c r="AH3903" s="16" t="str">
        <f>IF(AND(B3903="Premier League",E3903="Live"),_xlfn.XLOOKUP(_xlfn.TEXTJOIN(" vs ",,C3903:D3903),Calendar!G:G,Calendar!B:B),IF(AND(B3903="Premier League",E3903="Highlights"),_xlfn.XLOOKUP(H3903,Calendar!O:O,Calendar!N:N,,-1),""))</f>
        <v/>
      </c>
    </row>
    <row r="3904" spans="34:34" hidden="1" x14ac:dyDescent="0.35">
      <c r="AH3904" s="16" t="str">
        <f>IF(AND(B3904="Premier League",E3904="Live"),_xlfn.XLOOKUP(_xlfn.TEXTJOIN(" vs ",,C3904:D3904),Calendar!G:G,Calendar!B:B),IF(AND(B3904="Premier League",E3904="Highlights"),_xlfn.XLOOKUP(H3904,Calendar!O:O,Calendar!N:N,,-1),""))</f>
        <v/>
      </c>
    </row>
    <row r="3905" spans="34:34" hidden="1" x14ac:dyDescent="0.35">
      <c r="AH3905" s="16" t="str">
        <f>IF(AND(B3905="Premier League",E3905="Live"),_xlfn.XLOOKUP(_xlfn.TEXTJOIN(" vs ",,C3905:D3905),Calendar!G:G,Calendar!B:B),IF(AND(B3905="Premier League",E3905="Highlights"),_xlfn.XLOOKUP(H3905,Calendar!O:O,Calendar!N:N,,-1),""))</f>
        <v/>
      </c>
    </row>
    <row r="3906" spans="34:34" hidden="1" x14ac:dyDescent="0.35">
      <c r="AH3906" s="16" t="str">
        <f>IF(AND(B3906="Premier League",E3906="Live"),_xlfn.XLOOKUP(_xlfn.TEXTJOIN(" vs ",,C3906:D3906),Calendar!G:G,Calendar!B:B),IF(AND(B3906="Premier League",E3906="Highlights"),_xlfn.XLOOKUP(H3906,Calendar!O:O,Calendar!N:N,,-1),""))</f>
        <v/>
      </c>
    </row>
    <row r="3907" spans="34:34" hidden="1" x14ac:dyDescent="0.35">
      <c r="AH3907" s="16" t="str">
        <f>IF(AND(B3907="Premier League",E3907="Live"),_xlfn.XLOOKUP(_xlfn.TEXTJOIN(" vs ",,C3907:D3907),Calendar!G:G,Calendar!B:B),IF(AND(B3907="Premier League",E3907="Highlights"),_xlfn.XLOOKUP(H3907,Calendar!O:O,Calendar!N:N,,-1),""))</f>
        <v/>
      </c>
    </row>
    <row r="3908" spans="34:34" hidden="1" x14ac:dyDescent="0.35">
      <c r="AH3908" s="16" t="str">
        <f>IF(AND(B3908="Premier League",E3908="Live"),_xlfn.XLOOKUP(_xlfn.TEXTJOIN(" vs ",,C3908:D3908),Calendar!G:G,Calendar!B:B),IF(AND(B3908="Premier League",E3908="Highlights"),_xlfn.XLOOKUP(H3908,Calendar!O:O,Calendar!N:N,,-1),""))</f>
        <v/>
      </c>
    </row>
    <row r="3909" spans="34:34" hidden="1" x14ac:dyDescent="0.35">
      <c r="AH3909" s="16" t="str">
        <f>IF(AND(B3909="Premier League",E3909="Live"),_xlfn.XLOOKUP(_xlfn.TEXTJOIN(" vs ",,C3909:D3909),Calendar!G:G,Calendar!B:B),IF(AND(B3909="Premier League",E3909="Highlights"),_xlfn.XLOOKUP(H3909,Calendar!O:O,Calendar!N:N,,-1),""))</f>
        <v/>
      </c>
    </row>
    <row r="3910" spans="34:34" hidden="1" x14ac:dyDescent="0.35">
      <c r="AH3910" s="16" t="str">
        <f>IF(AND(B3910="Premier League",E3910="Live"),_xlfn.XLOOKUP(_xlfn.TEXTJOIN(" vs ",,C3910:D3910),Calendar!G:G,Calendar!B:B),IF(AND(B3910="Premier League",E3910="Highlights"),_xlfn.XLOOKUP(H3910,Calendar!O:O,Calendar!N:N,,-1),""))</f>
        <v/>
      </c>
    </row>
    <row r="3911" spans="34:34" hidden="1" x14ac:dyDescent="0.35">
      <c r="AH3911" s="16" t="str">
        <f>IF(AND(B3911="Premier League",E3911="Live"),_xlfn.XLOOKUP(_xlfn.TEXTJOIN(" vs ",,C3911:D3911),Calendar!G:G,Calendar!B:B),IF(AND(B3911="Premier League",E3911="Highlights"),_xlfn.XLOOKUP(H3911,Calendar!O:O,Calendar!N:N,,-1),""))</f>
        <v/>
      </c>
    </row>
    <row r="3912" spans="34:34" hidden="1" x14ac:dyDescent="0.35">
      <c r="AH3912" s="16" t="str">
        <f>IF(AND(B3912="Premier League",E3912="Live"),_xlfn.XLOOKUP(_xlfn.TEXTJOIN(" vs ",,C3912:D3912),Calendar!G:G,Calendar!B:B),IF(AND(B3912="Premier League",E3912="Highlights"),_xlfn.XLOOKUP(H3912,Calendar!O:O,Calendar!N:N,,-1),""))</f>
        <v/>
      </c>
    </row>
    <row r="3913" spans="34:34" hidden="1" x14ac:dyDescent="0.35">
      <c r="AH3913" s="16" t="str">
        <f>IF(AND(B3913="Premier League",E3913="Live"),_xlfn.XLOOKUP(_xlfn.TEXTJOIN(" vs ",,C3913:D3913),Calendar!G:G,Calendar!B:B),IF(AND(B3913="Premier League",E3913="Highlights"),_xlfn.XLOOKUP(H3913,Calendar!O:O,Calendar!N:N,,-1),""))</f>
        <v/>
      </c>
    </row>
    <row r="3914" spans="34:34" hidden="1" x14ac:dyDescent="0.35">
      <c r="AH3914" s="16" t="str">
        <f>IF(AND(B3914="Premier League",E3914="Live"),_xlfn.XLOOKUP(_xlfn.TEXTJOIN(" vs ",,C3914:D3914),Calendar!G:G,Calendar!B:B),IF(AND(B3914="Premier League",E3914="Highlights"),_xlfn.XLOOKUP(H3914,Calendar!O:O,Calendar!N:N,,-1),""))</f>
        <v/>
      </c>
    </row>
    <row r="3915" spans="34:34" hidden="1" x14ac:dyDescent="0.35">
      <c r="AH3915" s="16" t="str">
        <f>IF(AND(B3915="Premier League",E3915="Live"),_xlfn.XLOOKUP(_xlfn.TEXTJOIN(" vs ",,C3915:D3915),Calendar!G:G,Calendar!B:B),IF(AND(B3915="Premier League",E3915="Highlights"),_xlfn.XLOOKUP(H3915,Calendar!O:O,Calendar!N:N,,-1),""))</f>
        <v/>
      </c>
    </row>
    <row r="3916" spans="34:34" hidden="1" x14ac:dyDescent="0.35">
      <c r="AH3916" s="16" t="str">
        <f>IF(AND(B3916="Premier League",E3916="Live"),_xlfn.XLOOKUP(_xlfn.TEXTJOIN(" vs ",,C3916:D3916),Calendar!G:G,Calendar!B:B),IF(AND(B3916="Premier League",E3916="Highlights"),_xlfn.XLOOKUP(H3916,Calendar!O:O,Calendar!N:N,,-1),""))</f>
        <v/>
      </c>
    </row>
    <row r="3917" spans="34:34" hidden="1" x14ac:dyDescent="0.35">
      <c r="AH3917" s="16" t="str">
        <f>IF(AND(B3917="Premier League",E3917="Live"),_xlfn.XLOOKUP(_xlfn.TEXTJOIN(" vs ",,C3917:D3917),Calendar!G:G,Calendar!B:B),IF(AND(B3917="Premier League",E3917="Highlights"),_xlfn.XLOOKUP(H3917,Calendar!O:O,Calendar!N:N,,-1),""))</f>
        <v/>
      </c>
    </row>
    <row r="3918" spans="34:34" hidden="1" x14ac:dyDescent="0.35">
      <c r="AH3918" s="16" t="str">
        <f>IF(AND(B3918="Premier League",E3918="Live"),_xlfn.XLOOKUP(_xlfn.TEXTJOIN(" vs ",,C3918:D3918),Calendar!G:G,Calendar!B:B),IF(AND(B3918="Premier League",E3918="Highlights"),_xlfn.XLOOKUP(H3918,Calendar!O:O,Calendar!N:N,,-1),""))</f>
        <v/>
      </c>
    </row>
    <row r="3919" spans="34:34" hidden="1" x14ac:dyDescent="0.35">
      <c r="AH3919" s="16" t="str">
        <f>IF(AND(B3919="Premier League",E3919="Live"),_xlfn.XLOOKUP(_xlfn.TEXTJOIN(" vs ",,C3919:D3919),Calendar!G:G,Calendar!B:B),IF(AND(B3919="Premier League",E3919="Highlights"),_xlfn.XLOOKUP(H3919,Calendar!O:O,Calendar!N:N,,-1),""))</f>
        <v/>
      </c>
    </row>
    <row r="3920" spans="34:34" hidden="1" x14ac:dyDescent="0.35">
      <c r="AH3920" s="16" t="str">
        <f>IF(AND(B3920="Premier League",E3920="Live"),_xlfn.XLOOKUP(_xlfn.TEXTJOIN(" vs ",,C3920:D3920),Calendar!G:G,Calendar!B:B),IF(AND(B3920="Premier League",E3920="Highlights"),_xlfn.XLOOKUP(H3920,Calendar!O:O,Calendar!N:N,,-1),""))</f>
        <v/>
      </c>
    </row>
    <row r="3921" spans="34:34" hidden="1" x14ac:dyDescent="0.35">
      <c r="AH3921" s="16" t="str">
        <f>IF(AND(B3921="Premier League",E3921="Live"),_xlfn.XLOOKUP(_xlfn.TEXTJOIN(" vs ",,C3921:D3921),Calendar!G:G,Calendar!B:B),IF(AND(B3921="Premier League",E3921="Highlights"),_xlfn.XLOOKUP(H3921,Calendar!O:O,Calendar!N:N,,-1),""))</f>
        <v/>
      </c>
    </row>
    <row r="3922" spans="34:34" hidden="1" x14ac:dyDescent="0.35">
      <c r="AH3922" s="16" t="str">
        <f>IF(AND(B3922="Premier League",E3922="Live"),_xlfn.XLOOKUP(_xlfn.TEXTJOIN(" vs ",,C3922:D3922),Calendar!G:G,Calendar!B:B),IF(AND(B3922="Premier League",E3922="Highlights"),_xlfn.XLOOKUP(H3922,Calendar!O:O,Calendar!N:N,,-1),""))</f>
        <v/>
      </c>
    </row>
    <row r="3923" spans="34:34" hidden="1" x14ac:dyDescent="0.35">
      <c r="AH3923" s="16" t="str">
        <f>IF(AND(B3923="Premier League",E3923="Live"),_xlfn.XLOOKUP(_xlfn.TEXTJOIN(" vs ",,C3923:D3923),Calendar!G:G,Calendar!B:B),IF(AND(B3923="Premier League",E3923="Highlights"),_xlfn.XLOOKUP(H3923,Calendar!O:O,Calendar!N:N,,-1),""))</f>
        <v/>
      </c>
    </row>
    <row r="3924" spans="34:34" hidden="1" x14ac:dyDescent="0.35">
      <c r="AH3924" s="16" t="str">
        <f>IF(AND(B3924="Premier League",E3924="Live"),_xlfn.XLOOKUP(_xlfn.TEXTJOIN(" vs ",,C3924:D3924),Calendar!G:G,Calendar!B:B),IF(AND(B3924="Premier League",E3924="Highlights"),_xlfn.XLOOKUP(H3924,Calendar!O:O,Calendar!N:N,,-1),""))</f>
        <v/>
      </c>
    </row>
    <row r="3925" spans="34:34" hidden="1" x14ac:dyDescent="0.35">
      <c r="AH3925" s="16" t="str">
        <f>IF(AND(B3925="Premier League",E3925="Live"),_xlfn.XLOOKUP(_xlfn.TEXTJOIN(" vs ",,C3925:D3925),Calendar!G:G,Calendar!B:B),IF(AND(B3925="Premier League",E3925="Highlights"),_xlfn.XLOOKUP(H3925,Calendar!O:O,Calendar!N:N,,-1),""))</f>
        <v/>
      </c>
    </row>
    <row r="3926" spans="34:34" hidden="1" x14ac:dyDescent="0.35">
      <c r="AH3926" s="16" t="str">
        <f>IF(AND(B3926="Premier League",E3926="Live"),_xlfn.XLOOKUP(_xlfn.TEXTJOIN(" vs ",,C3926:D3926),Calendar!G:G,Calendar!B:B),IF(AND(B3926="Premier League",E3926="Highlights"),_xlfn.XLOOKUP(H3926,Calendar!O:O,Calendar!N:N,,-1),""))</f>
        <v/>
      </c>
    </row>
    <row r="3927" spans="34:34" hidden="1" x14ac:dyDescent="0.35">
      <c r="AH3927" s="16" t="str">
        <f>IF(AND(B3927="Premier League",E3927="Live"),_xlfn.XLOOKUP(_xlfn.TEXTJOIN(" vs ",,C3927:D3927),Calendar!G:G,Calendar!B:B),IF(AND(B3927="Premier League",E3927="Highlights"),_xlfn.XLOOKUP(H3927,Calendar!O:O,Calendar!N:N,,-1),""))</f>
        <v/>
      </c>
    </row>
    <row r="3928" spans="34:34" hidden="1" x14ac:dyDescent="0.35">
      <c r="AH3928" s="16" t="str">
        <f>IF(AND(B3928="Premier League",E3928="Live"),_xlfn.XLOOKUP(_xlfn.TEXTJOIN(" vs ",,C3928:D3928),Calendar!G:G,Calendar!B:B),IF(AND(B3928="Premier League",E3928="Highlights"),_xlfn.XLOOKUP(H3928,Calendar!O:O,Calendar!N:N,,-1),""))</f>
        <v/>
      </c>
    </row>
    <row r="3929" spans="34:34" hidden="1" x14ac:dyDescent="0.35">
      <c r="AH3929" s="16" t="str">
        <f>IF(AND(B3929="Premier League",E3929="Live"),_xlfn.XLOOKUP(_xlfn.TEXTJOIN(" vs ",,C3929:D3929),Calendar!G:G,Calendar!B:B),IF(AND(B3929="Premier League",E3929="Highlights"),_xlfn.XLOOKUP(H3929,Calendar!O:O,Calendar!N:N,,-1),""))</f>
        <v/>
      </c>
    </row>
    <row r="3930" spans="34:34" hidden="1" x14ac:dyDescent="0.35">
      <c r="AH3930" s="16" t="str">
        <f>IF(AND(B3930="Premier League",E3930="Live"),_xlfn.XLOOKUP(_xlfn.TEXTJOIN(" vs ",,C3930:D3930),Calendar!G:G,Calendar!B:B),IF(AND(B3930="Premier League",E3930="Highlights"),_xlfn.XLOOKUP(H3930,Calendar!O:O,Calendar!N:N,,-1),""))</f>
        <v/>
      </c>
    </row>
    <row r="3931" spans="34:34" hidden="1" x14ac:dyDescent="0.35">
      <c r="AH3931" s="16" t="str">
        <f>IF(AND(B3931="Premier League",E3931="Live"),_xlfn.XLOOKUP(_xlfn.TEXTJOIN(" vs ",,C3931:D3931),Calendar!G:G,Calendar!B:B),IF(AND(B3931="Premier League",E3931="Highlights"),_xlfn.XLOOKUP(H3931,Calendar!O:O,Calendar!N:N,,-1),""))</f>
        <v/>
      </c>
    </row>
    <row r="3932" spans="34:34" hidden="1" x14ac:dyDescent="0.35">
      <c r="AH3932" s="16" t="str">
        <f>IF(AND(B3932="Premier League",E3932="Live"),_xlfn.XLOOKUP(_xlfn.TEXTJOIN(" vs ",,C3932:D3932),Calendar!G:G,Calendar!B:B),IF(AND(B3932="Premier League",E3932="Highlights"),_xlfn.XLOOKUP(H3932,Calendar!O:O,Calendar!N:N,,-1),""))</f>
        <v/>
      </c>
    </row>
    <row r="3933" spans="34:34" hidden="1" x14ac:dyDescent="0.35">
      <c r="AH3933" s="16" t="str">
        <f>IF(AND(B3933="Premier League",E3933="Live"),_xlfn.XLOOKUP(_xlfn.TEXTJOIN(" vs ",,C3933:D3933),Calendar!G:G,Calendar!B:B),IF(AND(B3933="Premier League",E3933="Highlights"),_xlfn.XLOOKUP(H3933,Calendar!O:O,Calendar!N:N,,-1),""))</f>
        <v/>
      </c>
    </row>
    <row r="3934" spans="34:34" hidden="1" x14ac:dyDescent="0.35">
      <c r="AH3934" s="16" t="str">
        <f>IF(AND(B3934="Premier League",E3934="Live"),_xlfn.XLOOKUP(_xlfn.TEXTJOIN(" vs ",,C3934:D3934),Calendar!G:G,Calendar!B:B),IF(AND(B3934="Premier League",E3934="Highlights"),_xlfn.XLOOKUP(H3934,Calendar!O:O,Calendar!N:N,,-1),""))</f>
        <v/>
      </c>
    </row>
    <row r="3935" spans="34:34" hidden="1" x14ac:dyDescent="0.35">
      <c r="AH3935" s="16" t="str">
        <f>IF(AND(B3935="Premier League",E3935="Live"),_xlfn.XLOOKUP(_xlfn.TEXTJOIN(" vs ",,C3935:D3935),Calendar!G:G,Calendar!B:B),IF(AND(B3935="Premier League",E3935="Highlights"),_xlfn.XLOOKUP(H3935,Calendar!O:O,Calendar!N:N,,-1),""))</f>
        <v/>
      </c>
    </row>
    <row r="3936" spans="34:34" hidden="1" x14ac:dyDescent="0.35">
      <c r="AH3936" s="16" t="str">
        <f>IF(AND(B3936="Premier League",E3936="Live"),_xlfn.XLOOKUP(_xlfn.TEXTJOIN(" vs ",,C3936:D3936),Calendar!G:G,Calendar!B:B),IF(AND(B3936="Premier League",E3936="Highlights"),_xlfn.XLOOKUP(H3936,Calendar!O:O,Calendar!N:N,,-1),""))</f>
        <v/>
      </c>
    </row>
    <row r="3937" spans="34:34" hidden="1" x14ac:dyDescent="0.35">
      <c r="AH3937" s="16" t="str">
        <f>IF(AND(B3937="Premier League",E3937="Live"),_xlfn.XLOOKUP(_xlfn.TEXTJOIN(" vs ",,C3937:D3937),Calendar!G:G,Calendar!B:B),IF(AND(B3937="Premier League",E3937="Highlights"),_xlfn.XLOOKUP(H3937,Calendar!O:O,Calendar!N:N,,-1),""))</f>
        <v/>
      </c>
    </row>
    <row r="3938" spans="34:34" hidden="1" x14ac:dyDescent="0.35">
      <c r="AH3938" s="16" t="str">
        <f>IF(AND(B3938="Premier League",E3938="Live"),_xlfn.XLOOKUP(_xlfn.TEXTJOIN(" vs ",,C3938:D3938),Calendar!G:G,Calendar!B:B),IF(AND(B3938="Premier League",E3938="Highlights"),_xlfn.XLOOKUP(H3938,Calendar!O:O,Calendar!N:N,,-1),""))</f>
        <v/>
      </c>
    </row>
    <row r="3939" spans="34:34" hidden="1" x14ac:dyDescent="0.35">
      <c r="AH3939" s="16" t="str">
        <f>IF(AND(B3939="Premier League",E3939="Live"),_xlfn.XLOOKUP(_xlfn.TEXTJOIN(" vs ",,C3939:D3939),Calendar!G:G,Calendar!B:B),IF(AND(B3939="Premier League",E3939="Highlights"),_xlfn.XLOOKUP(H3939,Calendar!O:O,Calendar!N:N,,-1),""))</f>
        <v/>
      </c>
    </row>
    <row r="3940" spans="34:34" hidden="1" x14ac:dyDescent="0.35">
      <c r="AH3940" s="16" t="str">
        <f>IF(AND(B3940="Premier League",E3940="Live"),_xlfn.XLOOKUP(_xlfn.TEXTJOIN(" vs ",,C3940:D3940),Calendar!G:G,Calendar!B:B),IF(AND(B3940="Premier League",E3940="Highlights"),_xlfn.XLOOKUP(H3940,Calendar!O:O,Calendar!N:N,,-1),""))</f>
        <v/>
      </c>
    </row>
    <row r="3941" spans="34:34" hidden="1" x14ac:dyDescent="0.35">
      <c r="AH3941" s="16" t="str">
        <f>IF(AND(B3941="Premier League",E3941="Live"),_xlfn.XLOOKUP(_xlfn.TEXTJOIN(" vs ",,C3941:D3941),Calendar!G:G,Calendar!B:B),IF(AND(B3941="Premier League",E3941="Highlights"),_xlfn.XLOOKUP(H3941,Calendar!O:O,Calendar!N:N,,-1),""))</f>
        <v/>
      </c>
    </row>
    <row r="3942" spans="34:34" hidden="1" x14ac:dyDescent="0.35">
      <c r="AH3942" s="16" t="str">
        <f>IF(AND(B3942="Premier League",E3942="Live"),_xlfn.XLOOKUP(_xlfn.TEXTJOIN(" vs ",,C3942:D3942),Calendar!G:G,Calendar!B:B),IF(AND(B3942="Premier League",E3942="Highlights"),_xlfn.XLOOKUP(H3942,Calendar!O:O,Calendar!N:N,,-1),""))</f>
        <v/>
      </c>
    </row>
    <row r="3943" spans="34:34" hidden="1" x14ac:dyDescent="0.35">
      <c r="AH3943" s="16" t="str">
        <f>IF(AND(B3943="Premier League",E3943="Live"),_xlfn.XLOOKUP(_xlfn.TEXTJOIN(" vs ",,C3943:D3943),Calendar!G:G,Calendar!B:B),IF(AND(B3943="Premier League",E3943="Highlights"),_xlfn.XLOOKUP(H3943,Calendar!O:O,Calendar!N:N,,-1),""))</f>
        <v/>
      </c>
    </row>
    <row r="3944" spans="34:34" hidden="1" x14ac:dyDescent="0.35">
      <c r="AH3944" s="16" t="str">
        <f>IF(AND(B3944="Premier League",E3944="Live"),_xlfn.XLOOKUP(_xlfn.TEXTJOIN(" vs ",,C3944:D3944),Calendar!G:G,Calendar!B:B),IF(AND(B3944="Premier League",E3944="Highlights"),_xlfn.XLOOKUP(H3944,Calendar!O:O,Calendar!N:N,,-1),""))</f>
        <v/>
      </c>
    </row>
    <row r="3945" spans="34:34" hidden="1" x14ac:dyDescent="0.35">
      <c r="AH3945" s="16" t="str">
        <f>IF(AND(B3945="Premier League",E3945="Live"),_xlfn.XLOOKUP(_xlfn.TEXTJOIN(" vs ",,C3945:D3945),Calendar!G:G,Calendar!B:B),IF(AND(B3945="Premier League",E3945="Highlights"),_xlfn.XLOOKUP(H3945,Calendar!O:O,Calendar!N:N,,-1),""))</f>
        <v/>
      </c>
    </row>
    <row r="3946" spans="34:34" hidden="1" x14ac:dyDescent="0.35">
      <c r="AH3946" s="16" t="str">
        <f>IF(AND(B3946="Premier League",E3946="Live"),_xlfn.XLOOKUP(_xlfn.TEXTJOIN(" vs ",,C3946:D3946),Calendar!G:G,Calendar!B:B),IF(AND(B3946="Premier League",E3946="Highlights"),_xlfn.XLOOKUP(H3946,Calendar!O:O,Calendar!N:N,,-1),""))</f>
        <v/>
      </c>
    </row>
    <row r="3947" spans="34:34" hidden="1" x14ac:dyDescent="0.35">
      <c r="AH3947" s="16" t="str">
        <f>IF(AND(B3947="Premier League",E3947="Live"),_xlfn.XLOOKUP(_xlfn.TEXTJOIN(" vs ",,C3947:D3947),Calendar!G:G,Calendar!B:B),IF(AND(B3947="Premier League",E3947="Highlights"),_xlfn.XLOOKUP(H3947,Calendar!O:O,Calendar!N:N,,-1),""))</f>
        <v/>
      </c>
    </row>
    <row r="3948" spans="34:34" hidden="1" x14ac:dyDescent="0.35">
      <c r="AH3948" s="16" t="str">
        <f>IF(AND(B3948="Premier League",E3948="Live"),_xlfn.XLOOKUP(_xlfn.TEXTJOIN(" vs ",,C3948:D3948),Calendar!G:G,Calendar!B:B),IF(AND(B3948="Premier League",E3948="Highlights"),_xlfn.XLOOKUP(H3948,Calendar!O:O,Calendar!N:N,,-1),""))</f>
        <v/>
      </c>
    </row>
    <row r="3949" spans="34:34" hidden="1" x14ac:dyDescent="0.35">
      <c r="AH3949" s="16" t="str">
        <f>IF(AND(B3949="Premier League",E3949="Live"),_xlfn.XLOOKUP(_xlfn.TEXTJOIN(" vs ",,C3949:D3949),Calendar!G:G,Calendar!B:B),IF(AND(B3949="Premier League",E3949="Highlights"),_xlfn.XLOOKUP(H3949,Calendar!O:O,Calendar!N:N,,-1),""))</f>
        <v/>
      </c>
    </row>
    <row r="3950" spans="34:34" hidden="1" x14ac:dyDescent="0.35">
      <c r="AH3950" s="16" t="str">
        <f>IF(AND(B3950="Premier League",E3950="Live"),_xlfn.XLOOKUP(_xlfn.TEXTJOIN(" vs ",,C3950:D3950),Calendar!G:G,Calendar!B:B),IF(AND(B3950="Premier League",E3950="Highlights"),_xlfn.XLOOKUP(H3950,Calendar!O:O,Calendar!N:N,,-1),""))</f>
        <v/>
      </c>
    </row>
    <row r="3951" spans="34:34" hidden="1" x14ac:dyDescent="0.35">
      <c r="AH3951" s="16" t="str">
        <f>IF(AND(B3951="Premier League",E3951="Live"),_xlfn.XLOOKUP(_xlfn.TEXTJOIN(" vs ",,C3951:D3951),Calendar!G:G,Calendar!B:B),IF(AND(B3951="Premier League",E3951="Highlights"),_xlfn.XLOOKUP(H3951,Calendar!O:O,Calendar!N:N,,-1),""))</f>
        <v/>
      </c>
    </row>
    <row r="3952" spans="34:34" hidden="1" x14ac:dyDescent="0.35">
      <c r="AH3952" s="16" t="str">
        <f>IF(AND(B3952="Premier League",E3952="Live"),_xlfn.XLOOKUP(_xlfn.TEXTJOIN(" vs ",,C3952:D3952),Calendar!G:G,Calendar!B:B),IF(AND(B3952="Premier League",E3952="Highlights"),_xlfn.XLOOKUP(H3952,Calendar!O:O,Calendar!N:N,,-1),""))</f>
        <v/>
      </c>
    </row>
    <row r="3953" spans="34:34" hidden="1" x14ac:dyDescent="0.35">
      <c r="AH3953" s="16" t="str">
        <f>IF(AND(B3953="Premier League",E3953="Live"),_xlfn.XLOOKUP(_xlfn.TEXTJOIN(" vs ",,C3953:D3953),Calendar!G:G,Calendar!B:B),IF(AND(B3953="Premier League",E3953="Highlights"),_xlfn.XLOOKUP(H3953,Calendar!O:O,Calendar!N:N,,-1),""))</f>
        <v/>
      </c>
    </row>
    <row r="3954" spans="34:34" hidden="1" x14ac:dyDescent="0.35">
      <c r="AH3954" s="16" t="str">
        <f>IF(AND(B3954="Premier League",E3954="Live"),_xlfn.XLOOKUP(_xlfn.TEXTJOIN(" vs ",,C3954:D3954),Calendar!G:G,Calendar!B:B),IF(AND(B3954="Premier League",E3954="Highlights"),_xlfn.XLOOKUP(H3954,Calendar!O:O,Calendar!N:N,,-1),""))</f>
        <v/>
      </c>
    </row>
    <row r="3955" spans="34:34" hidden="1" x14ac:dyDescent="0.35">
      <c r="AH3955" s="16" t="str">
        <f>IF(AND(B3955="Premier League",E3955="Live"),_xlfn.XLOOKUP(_xlfn.TEXTJOIN(" vs ",,C3955:D3955),Calendar!G:G,Calendar!B:B),IF(AND(B3955="Premier League",E3955="Highlights"),_xlfn.XLOOKUP(H3955,Calendar!O:O,Calendar!N:N,,-1),""))</f>
        <v/>
      </c>
    </row>
    <row r="3956" spans="34:34" hidden="1" x14ac:dyDescent="0.35">
      <c r="AH3956" s="16" t="str">
        <f>IF(AND(B3956="Premier League",E3956="Live"),_xlfn.XLOOKUP(_xlfn.TEXTJOIN(" vs ",,C3956:D3956),Calendar!G:G,Calendar!B:B),IF(AND(B3956="Premier League",E3956="Highlights"),_xlfn.XLOOKUP(H3956,Calendar!O:O,Calendar!N:N,,-1),""))</f>
        <v/>
      </c>
    </row>
    <row r="3957" spans="34:34" hidden="1" x14ac:dyDescent="0.35">
      <c r="AH3957" s="16" t="str">
        <f>IF(AND(B3957="Premier League",E3957="Live"),_xlfn.XLOOKUP(_xlfn.TEXTJOIN(" vs ",,C3957:D3957),Calendar!G:G,Calendar!B:B),IF(AND(B3957="Premier League",E3957="Highlights"),_xlfn.XLOOKUP(H3957,Calendar!O:O,Calendar!N:N,,-1),""))</f>
        <v/>
      </c>
    </row>
    <row r="3958" spans="34:34" hidden="1" x14ac:dyDescent="0.35">
      <c r="AH3958" s="16" t="str">
        <f>IF(AND(B3958="Premier League",E3958="Live"),_xlfn.XLOOKUP(_xlfn.TEXTJOIN(" vs ",,C3958:D3958),Calendar!G:G,Calendar!B:B),IF(AND(B3958="Premier League",E3958="Highlights"),_xlfn.XLOOKUP(H3958,Calendar!O:O,Calendar!N:N,,-1),""))</f>
        <v/>
      </c>
    </row>
    <row r="3959" spans="34:34" hidden="1" x14ac:dyDescent="0.35">
      <c r="AH3959" s="16" t="str">
        <f>IF(AND(B3959="Premier League",E3959="Live"),_xlfn.XLOOKUP(_xlfn.TEXTJOIN(" vs ",,C3959:D3959),Calendar!G:G,Calendar!B:B),IF(AND(B3959="Premier League",E3959="Highlights"),_xlfn.XLOOKUP(H3959,Calendar!O:O,Calendar!N:N,,-1),""))</f>
        <v/>
      </c>
    </row>
    <row r="3960" spans="34:34" hidden="1" x14ac:dyDescent="0.35">
      <c r="AH3960" s="16" t="str">
        <f>IF(AND(B3960="Premier League",E3960="Live"),_xlfn.XLOOKUP(_xlfn.TEXTJOIN(" vs ",,C3960:D3960),Calendar!G:G,Calendar!B:B),IF(AND(B3960="Premier League",E3960="Highlights"),_xlfn.XLOOKUP(H3960,Calendar!O:O,Calendar!N:N,,-1),""))</f>
        <v/>
      </c>
    </row>
    <row r="3961" spans="34:34" hidden="1" x14ac:dyDescent="0.35">
      <c r="AH3961" s="16" t="str">
        <f>IF(AND(B3961="Premier League",E3961="Live"),_xlfn.XLOOKUP(_xlfn.TEXTJOIN(" vs ",,C3961:D3961),Calendar!G:G,Calendar!B:B),IF(AND(B3961="Premier League",E3961="Highlights"),_xlfn.XLOOKUP(H3961,Calendar!O:O,Calendar!N:N,,-1),""))</f>
        <v/>
      </c>
    </row>
    <row r="3962" spans="34:34" hidden="1" x14ac:dyDescent="0.35">
      <c r="AH3962" s="16" t="str">
        <f>IF(AND(B3962="Premier League",E3962="Live"),_xlfn.XLOOKUP(_xlfn.TEXTJOIN(" vs ",,C3962:D3962),Calendar!G:G,Calendar!B:B),IF(AND(B3962="Premier League",E3962="Highlights"),_xlfn.XLOOKUP(H3962,Calendar!O:O,Calendar!N:N,,-1),""))</f>
        <v/>
      </c>
    </row>
    <row r="3963" spans="34:34" hidden="1" x14ac:dyDescent="0.35">
      <c r="AH3963" s="16" t="str">
        <f>IF(AND(B3963="Premier League",E3963="Live"),_xlfn.XLOOKUP(_xlfn.TEXTJOIN(" vs ",,C3963:D3963),Calendar!G:G,Calendar!B:B),IF(AND(B3963="Premier League",E3963="Highlights"),_xlfn.XLOOKUP(H3963,Calendar!O:O,Calendar!N:N,,-1),""))</f>
        <v/>
      </c>
    </row>
    <row r="3964" spans="34:34" hidden="1" x14ac:dyDescent="0.35">
      <c r="AH3964" s="16" t="str">
        <f>IF(AND(B3964="Premier League",E3964="Live"),_xlfn.XLOOKUP(_xlfn.TEXTJOIN(" vs ",,C3964:D3964),Calendar!G:G,Calendar!B:B),IF(AND(B3964="Premier League",E3964="Highlights"),_xlfn.XLOOKUP(H3964,Calendar!O:O,Calendar!N:N,,-1),""))</f>
        <v/>
      </c>
    </row>
    <row r="3965" spans="34:34" hidden="1" x14ac:dyDescent="0.35">
      <c r="AH3965" s="16" t="str">
        <f>IF(AND(B3965="Premier League",E3965="Live"),_xlfn.XLOOKUP(_xlfn.TEXTJOIN(" vs ",,C3965:D3965),Calendar!G:G,Calendar!B:B),IF(AND(B3965="Premier League",E3965="Highlights"),_xlfn.XLOOKUP(H3965,Calendar!O:O,Calendar!N:N,,-1),""))</f>
        <v/>
      </c>
    </row>
    <row r="3966" spans="34:34" hidden="1" x14ac:dyDescent="0.35">
      <c r="AH3966" s="16" t="str">
        <f>IF(AND(B3966="Premier League",E3966="Live"),_xlfn.XLOOKUP(_xlfn.TEXTJOIN(" vs ",,C3966:D3966),Calendar!G:G,Calendar!B:B),IF(AND(B3966="Premier League",E3966="Highlights"),_xlfn.XLOOKUP(H3966,Calendar!O:O,Calendar!N:N,,-1),""))</f>
        <v/>
      </c>
    </row>
    <row r="3967" spans="34:34" hidden="1" x14ac:dyDescent="0.35">
      <c r="AH3967" s="16" t="str">
        <f>IF(AND(B3967="Premier League",E3967="Live"),_xlfn.XLOOKUP(_xlfn.TEXTJOIN(" vs ",,C3967:D3967),Calendar!G:G,Calendar!B:B),IF(AND(B3967="Premier League",E3967="Highlights"),_xlfn.XLOOKUP(H3967,Calendar!O:O,Calendar!N:N,,-1),""))</f>
        <v/>
      </c>
    </row>
    <row r="3968" spans="34:34" hidden="1" x14ac:dyDescent="0.35">
      <c r="AH3968" s="16" t="str">
        <f>IF(AND(B3968="Premier League",E3968="Live"),_xlfn.XLOOKUP(_xlfn.TEXTJOIN(" vs ",,C3968:D3968),Calendar!G:G,Calendar!B:B),IF(AND(B3968="Premier League",E3968="Highlights"),_xlfn.XLOOKUP(H3968,Calendar!O:O,Calendar!N:N,,-1),""))</f>
        <v/>
      </c>
    </row>
    <row r="3969" spans="34:34" hidden="1" x14ac:dyDescent="0.35">
      <c r="AH3969" s="16" t="str">
        <f>IF(AND(B3969="Premier League",E3969="Live"),_xlfn.XLOOKUP(_xlfn.TEXTJOIN(" vs ",,C3969:D3969),Calendar!G:G,Calendar!B:B),IF(AND(B3969="Premier League",E3969="Highlights"),_xlfn.XLOOKUP(H3969,Calendar!O:O,Calendar!N:N,,-1),""))</f>
        <v/>
      </c>
    </row>
    <row r="3970" spans="34:34" hidden="1" x14ac:dyDescent="0.35">
      <c r="AH3970" s="16" t="str">
        <f>IF(AND(B3970="Premier League",E3970="Live"),_xlfn.XLOOKUP(_xlfn.TEXTJOIN(" vs ",,C3970:D3970),Calendar!G:G,Calendar!B:B),IF(AND(B3970="Premier League",E3970="Highlights"),_xlfn.XLOOKUP(H3970,Calendar!O:O,Calendar!N:N,,-1),""))</f>
        <v/>
      </c>
    </row>
    <row r="3971" spans="34:34" hidden="1" x14ac:dyDescent="0.35">
      <c r="AH3971" s="16" t="str">
        <f>IF(AND(B3971="Premier League",E3971="Live"),_xlfn.XLOOKUP(_xlfn.TEXTJOIN(" vs ",,C3971:D3971),Calendar!G:G,Calendar!B:B),IF(AND(B3971="Premier League",E3971="Highlights"),_xlfn.XLOOKUP(H3971,Calendar!O:O,Calendar!N:N,,-1),""))</f>
        <v/>
      </c>
    </row>
    <row r="3972" spans="34:34" hidden="1" x14ac:dyDescent="0.35">
      <c r="AH3972" s="16" t="str">
        <f>IF(AND(B3972="Premier League",E3972="Live"),_xlfn.XLOOKUP(_xlfn.TEXTJOIN(" vs ",,C3972:D3972),Calendar!G:G,Calendar!B:B),IF(AND(B3972="Premier League",E3972="Highlights"),_xlfn.XLOOKUP(H3972,Calendar!O:O,Calendar!N:N,,-1),""))</f>
        <v/>
      </c>
    </row>
    <row r="3973" spans="34:34" hidden="1" x14ac:dyDescent="0.35">
      <c r="AH3973" s="16" t="str">
        <f>IF(AND(B3973="Premier League",E3973="Live"),_xlfn.XLOOKUP(_xlfn.TEXTJOIN(" vs ",,C3973:D3973),Calendar!G:G,Calendar!B:B),IF(AND(B3973="Premier League",E3973="Highlights"),_xlfn.XLOOKUP(H3973,Calendar!O:O,Calendar!N:N,,-1),""))</f>
        <v/>
      </c>
    </row>
    <row r="3974" spans="34:34" hidden="1" x14ac:dyDescent="0.35">
      <c r="AH3974" s="16" t="str">
        <f>IF(AND(B3974="Premier League",E3974="Live"),_xlfn.XLOOKUP(_xlfn.TEXTJOIN(" vs ",,C3974:D3974),Calendar!G:G,Calendar!B:B),IF(AND(B3974="Premier League",E3974="Highlights"),_xlfn.XLOOKUP(H3974,Calendar!O:O,Calendar!N:N,,-1),""))</f>
        <v/>
      </c>
    </row>
    <row r="3975" spans="34:34" hidden="1" x14ac:dyDescent="0.35">
      <c r="AH3975" s="16" t="str">
        <f>IF(AND(B3975="Premier League",E3975="Live"),_xlfn.XLOOKUP(_xlfn.TEXTJOIN(" vs ",,C3975:D3975),Calendar!G:G,Calendar!B:B),IF(AND(B3975="Premier League",E3975="Highlights"),_xlfn.XLOOKUP(H3975,Calendar!O:O,Calendar!N:N,,-1),""))</f>
        <v/>
      </c>
    </row>
    <row r="3976" spans="34:34" hidden="1" x14ac:dyDescent="0.35">
      <c r="AH3976" s="16" t="str">
        <f>IF(AND(B3976="Premier League",E3976="Live"),_xlfn.XLOOKUP(_xlfn.TEXTJOIN(" vs ",,C3976:D3976),Calendar!G:G,Calendar!B:B),IF(AND(B3976="Premier League",E3976="Highlights"),_xlfn.XLOOKUP(H3976,Calendar!O:O,Calendar!N:N,,-1),""))</f>
        <v/>
      </c>
    </row>
    <row r="3977" spans="34:34" hidden="1" x14ac:dyDescent="0.35">
      <c r="AH3977" s="16" t="str">
        <f>IF(AND(B3977="Premier League",E3977="Live"),_xlfn.XLOOKUP(_xlfn.TEXTJOIN(" vs ",,C3977:D3977),Calendar!G:G,Calendar!B:B),IF(AND(B3977="Premier League",E3977="Highlights"),_xlfn.XLOOKUP(H3977,Calendar!O:O,Calendar!N:N,,-1),""))</f>
        <v/>
      </c>
    </row>
    <row r="3978" spans="34:34" hidden="1" x14ac:dyDescent="0.35">
      <c r="AH3978" s="16" t="str">
        <f>IF(AND(B3978="Premier League",E3978="Live"),_xlfn.XLOOKUP(_xlfn.TEXTJOIN(" vs ",,C3978:D3978),Calendar!G:G,Calendar!B:B),IF(AND(B3978="Premier League",E3978="Highlights"),_xlfn.XLOOKUP(H3978,Calendar!O:O,Calendar!N:N,,-1),""))</f>
        <v/>
      </c>
    </row>
    <row r="3979" spans="34:34" hidden="1" x14ac:dyDescent="0.35">
      <c r="AH3979" s="16" t="str">
        <f>IF(AND(B3979="Premier League",E3979="Live"),_xlfn.XLOOKUP(_xlfn.TEXTJOIN(" vs ",,C3979:D3979),Calendar!G:G,Calendar!B:B),IF(AND(B3979="Premier League",E3979="Highlights"),_xlfn.XLOOKUP(H3979,Calendar!O:O,Calendar!N:N,,-1),""))</f>
        <v/>
      </c>
    </row>
    <row r="3980" spans="34:34" hidden="1" x14ac:dyDescent="0.35">
      <c r="AH3980" s="16" t="str">
        <f>IF(AND(B3980="Premier League",E3980="Live"),_xlfn.XLOOKUP(_xlfn.TEXTJOIN(" vs ",,C3980:D3980),Calendar!G:G,Calendar!B:B),IF(AND(B3980="Premier League",E3980="Highlights"),_xlfn.XLOOKUP(H3980,Calendar!O:O,Calendar!N:N,,-1),""))</f>
        <v/>
      </c>
    </row>
    <row r="3981" spans="34:34" hidden="1" x14ac:dyDescent="0.35">
      <c r="AH3981" s="16" t="str">
        <f>IF(AND(B3981="Premier League",E3981="Live"),_xlfn.XLOOKUP(_xlfn.TEXTJOIN(" vs ",,C3981:D3981),Calendar!G:G,Calendar!B:B),IF(AND(B3981="Premier League",E3981="Highlights"),_xlfn.XLOOKUP(H3981,Calendar!O:O,Calendar!N:N,,-1),""))</f>
        <v/>
      </c>
    </row>
    <row r="3982" spans="34:34" hidden="1" x14ac:dyDescent="0.35">
      <c r="AH3982" s="16" t="str">
        <f>IF(AND(B3982="Premier League",E3982="Live"),_xlfn.XLOOKUP(_xlfn.TEXTJOIN(" vs ",,C3982:D3982),Calendar!G:G,Calendar!B:B),IF(AND(B3982="Premier League",E3982="Highlights"),_xlfn.XLOOKUP(H3982,Calendar!O:O,Calendar!N:N,,-1),""))</f>
        <v/>
      </c>
    </row>
    <row r="3983" spans="34:34" hidden="1" x14ac:dyDescent="0.35">
      <c r="AH3983" s="16" t="str">
        <f>IF(AND(B3983="Premier League",E3983="Live"),_xlfn.XLOOKUP(_xlfn.TEXTJOIN(" vs ",,C3983:D3983),Calendar!G:G,Calendar!B:B),IF(AND(B3983="Premier League",E3983="Highlights"),_xlfn.XLOOKUP(H3983,Calendar!O:O,Calendar!N:N,,-1),""))</f>
        <v/>
      </c>
    </row>
    <row r="3984" spans="34:34" hidden="1" x14ac:dyDescent="0.35">
      <c r="AH3984" s="16" t="str">
        <f>IF(AND(B3984="Premier League",E3984="Live"),_xlfn.XLOOKUP(_xlfn.TEXTJOIN(" vs ",,C3984:D3984),Calendar!G:G,Calendar!B:B),IF(AND(B3984="Premier League",E3984="Highlights"),_xlfn.XLOOKUP(H3984,Calendar!O:O,Calendar!N:N,,-1),""))</f>
        <v/>
      </c>
    </row>
    <row r="3985" spans="34:34" hidden="1" x14ac:dyDescent="0.35">
      <c r="AH3985" s="16" t="str">
        <f>IF(AND(B3985="Premier League",E3985="Live"),_xlfn.XLOOKUP(_xlfn.TEXTJOIN(" vs ",,C3985:D3985),Calendar!G:G,Calendar!B:B),IF(AND(B3985="Premier League",E3985="Highlights"),_xlfn.XLOOKUP(H3985,Calendar!O:O,Calendar!N:N,,-1),""))</f>
        <v/>
      </c>
    </row>
    <row r="3986" spans="34:34" hidden="1" x14ac:dyDescent="0.35">
      <c r="AH3986" s="16" t="str">
        <f>IF(AND(B3986="Premier League",E3986="Live"),_xlfn.XLOOKUP(_xlfn.TEXTJOIN(" vs ",,C3986:D3986),Calendar!G:G,Calendar!B:B),IF(AND(B3986="Premier League",E3986="Highlights"),_xlfn.XLOOKUP(H3986,Calendar!O:O,Calendar!N:N,,-1),""))</f>
        <v/>
      </c>
    </row>
    <row r="3987" spans="34:34" hidden="1" x14ac:dyDescent="0.35">
      <c r="AH3987" s="16" t="str">
        <f>IF(AND(B3987="Premier League",E3987="Live"),_xlfn.XLOOKUP(_xlfn.TEXTJOIN(" vs ",,C3987:D3987),Calendar!G:G,Calendar!B:B),IF(AND(B3987="Premier League",E3987="Highlights"),_xlfn.XLOOKUP(H3987,Calendar!O:O,Calendar!N:N,,-1),""))</f>
        <v/>
      </c>
    </row>
    <row r="3988" spans="34:34" hidden="1" x14ac:dyDescent="0.35">
      <c r="AH3988" s="16" t="str">
        <f>IF(AND(B3988="Premier League",E3988="Live"),_xlfn.XLOOKUP(_xlfn.TEXTJOIN(" vs ",,C3988:D3988),Calendar!G:G,Calendar!B:B),IF(AND(B3988="Premier League",E3988="Highlights"),_xlfn.XLOOKUP(H3988,Calendar!O:O,Calendar!N:N,,-1),""))</f>
        <v/>
      </c>
    </row>
    <row r="3989" spans="34:34" hidden="1" x14ac:dyDescent="0.35">
      <c r="AH3989" s="16" t="str">
        <f>IF(AND(B3989="Premier League",E3989="Live"),_xlfn.XLOOKUP(_xlfn.TEXTJOIN(" vs ",,C3989:D3989),Calendar!G:G,Calendar!B:B),IF(AND(B3989="Premier League",E3989="Highlights"),_xlfn.XLOOKUP(H3989,Calendar!O:O,Calendar!N:N,,-1),""))</f>
        <v/>
      </c>
    </row>
    <row r="3990" spans="34:34" hidden="1" x14ac:dyDescent="0.35">
      <c r="AH3990" s="16" t="str">
        <f>IF(AND(B3990="Premier League",E3990="Live"),_xlfn.XLOOKUP(_xlfn.TEXTJOIN(" vs ",,C3990:D3990),Calendar!G:G,Calendar!B:B),IF(AND(B3990="Premier League",E3990="Highlights"),_xlfn.XLOOKUP(H3990,Calendar!O:O,Calendar!N:N,,-1),""))</f>
        <v/>
      </c>
    </row>
    <row r="3991" spans="34:34" hidden="1" x14ac:dyDescent="0.35">
      <c r="AH3991" s="16" t="str">
        <f>IF(AND(B3991="Premier League",E3991="Live"),_xlfn.XLOOKUP(_xlfn.TEXTJOIN(" vs ",,C3991:D3991),Calendar!G:G,Calendar!B:B),IF(AND(B3991="Premier League",E3991="Highlights"),_xlfn.XLOOKUP(H3991,Calendar!O:O,Calendar!N:N,,-1),""))</f>
        <v/>
      </c>
    </row>
    <row r="3992" spans="34:34" hidden="1" x14ac:dyDescent="0.35">
      <c r="AH3992" s="16" t="str">
        <f>IF(AND(B3992="Premier League",E3992="Live"),_xlfn.XLOOKUP(_xlfn.TEXTJOIN(" vs ",,C3992:D3992),Calendar!G:G,Calendar!B:B),IF(AND(B3992="Premier League",E3992="Highlights"),_xlfn.XLOOKUP(H3992,Calendar!O:O,Calendar!N:N,,-1),""))</f>
        <v/>
      </c>
    </row>
    <row r="3993" spans="34:34" hidden="1" x14ac:dyDescent="0.35">
      <c r="AH3993" s="16" t="str">
        <f>IF(AND(B3993="Premier League",E3993="Live"),_xlfn.XLOOKUP(_xlfn.TEXTJOIN(" vs ",,C3993:D3993),Calendar!G:G,Calendar!B:B),IF(AND(B3993="Premier League",E3993="Highlights"),_xlfn.XLOOKUP(H3993,Calendar!O:O,Calendar!N:N,,-1),""))</f>
        <v/>
      </c>
    </row>
    <row r="3994" spans="34:34" hidden="1" x14ac:dyDescent="0.35">
      <c r="AH3994" s="16" t="str">
        <f>IF(AND(B3994="Premier League",E3994="Live"),_xlfn.XLOOKUP(_xlfn.TEXTJOIN(" vs ",,C3994:D3994),Calendar!G:G,Calendar!B:B),IF(AND(B3994="Premier League",E3994="Highlights"),_xlfn.XLOOKUP(H3994,Calendar!O:O,Calendar!N:N,,-1),""))</f>
        <v/>
      </c>
    </row>
    <row r="3995" spans="34:34" hidden="1" x14ac:dyDescent="0.35">
      <c r="AH3995" s="16" t="str">
        <f>IF(AND(B3995="Premier League",E3995="Live"),_xlfn.XLOOKUP(_xlfn.TEXTJOIN(" vs ",,C3995:D3995),Calendar!G:G,Calendar!B:B),IF(AND(B3995="Premier League",E3995="Highlights"),_xlfn.XLOOKUP(H3995,Calendar!O:O,Calendar!N:N,,-1),""))</f>
        <v/>
      </c>
    </row>
    <row r="3996" spans="34:34" hidden="1" x14ac:dyDescent="0.35">
      <c r="AH3996" s="16" t="str">
        <f>IF(AND(B3996="Premier League",E3996="Live"),_xlfn.XLOOKUP(_xlfn.TEXTJOIN(" vs ",,C3996:D3996),Calendar!G:G,Calendar!B:B),IF(AND(B3996="Premier League",E3996="Highlights"),_xlfn.XLOOKUP(H3996,Calendar!O:O,Calendar!N:N,,-1),""))</f>
        <v/>
      </c>
    </row>
    <row r="3997" spans="34:34" hidden="1" x14ac:dyDescent="0.35">
      <c r="AH3997" s="16" t="str">
        <f>IF(AND(B3997="Premier League",E3997="Live"),_xlfn.XLOOKUP(_xlfn.TEXTJOIN(" vs ",,C3997:D3997),Calendar!G:G,Calendar!B:B),IF(AND(B3997="Premier League",E3997="Highlights"),_xlfn.XLOOKUP(H3997,Calendar!O:O,Calendar!N:N,,-1),""))</f>
        <v/>
      </c>
    </row>
    <row r="3998" spans="34:34" hidden="1" x14ac:dyDescent="0.35">
      <c r="AH3998" s="16" t="str">
        <f>IF(AND(B3998="Premier League",E3998="Live"),_xlfn.XLOOKUP(_xlfn.TEXTJOIN(" vs ",,C3998:D3998),Calendar!G:G,Calendar!B:B),IF(AND(B3998="Premier League",E3998="Highlights"),_xlfn.XLOOKUP(H3998,Calendar!O:O,Calendar!N:N,,-1),""))</f>
        <v/>
      </c>
    </row>
    <row r="3999" spans="34:34" hidden="1" x14ac:dyDescent="0.35">
      <c r="AH3999" s="16" t="str">
        <f>IF(AND(B3999="Premier League",E3999="Live"),_xlfn.XLOOKUP(_xlfn.TEXTJOIN(" vs ",,C3999:D3999),Calendar!G:G,Calendar!B:B),IF(AND(B3999="Premier League",E3999="Highlights"),_xlfn.XLOOKUP(H3999,Calendar!O:O,Calendar!N:N,,-1),""))</f>
        <v/>
      </c>
    </row>
    <row r="4000" spans="34:34" hidden="1" x14ac:dyDescent="0.35">
      <c r="AH4000" s="16" t="str">
        <f>IF(AND(B4000="Premier League",E4000="Live"),_xlfn.XLOOKUP(_xlfn.TEXTJOIN(" vs ",,C4000:D4000),Calendar!G:G,Calendar!B:B),IF(AND(B4000="Premier League",E4000="Highlights"),_xlfn.XLOOKUP(H4000,Calendar!O:O,Calendar!N:N,,-1),""))</f>
        <v/>
      </c>
    </row>
    <row r="4001" spans="34:34" hidden="1" x14ac:dyDescent="0.35">
      <c r="AH4001" s="16" t="str">
        <f>IF(AND(B4001="Premier League",E4001="Live"),_xlfn.XLOOKUP(_xlfn.TEXTJOIN(" vs ",,C4001:D4001),Calendar!G:G,Calendar!B:B),IF(AND(B4001="Premier League",E4001="Highlights"),_xlfn.XLOOKUP(H4001,Calendar!O:O,Calendar!N:N,,-1),""))</f>
        <v/>
      </c>
    </row>
    <row r="4002" spans="34:34" hidden="1" x14ac:dyDescent="0.35">
      <c r="AH4002" s="16" t="str">
        <f>IF(AND(B4002="Premier League",E4002="Live"),_xlfn.XLOOKUP(_xlfn.TEXTJOIN(" vs ",,C4002:D4002),Calendar!G:G,Calendar!B:B),IF(AND(B4002="Premier League",E4002="Highlights"),_xlfn.XLOOKUP(H4002,Calendar!O:O,Calendar!N:N,,-1),""))</f>
        <v/>
      </c>
    </row>
    <row r="4003" spans="34:34" hidden="1" x14ac:dyDescent="0.35">
      <c r="AH4003" s="16" t="str">
        <f>IF(AND(B4003="Premier League",E4003="Live"),_xlfn.XLOOKUP(_xlfn.TEXTJOIN(" vs ",,C4003:D4003),Calendar!G:G,Calendar!B:B),IF(AND(B4003="Premier League",E4003="Highlights"),_xlfn.XLOOKUP(H4003,Calendar!O:O,Calendar!N:N,,-1),""))</f>
        <v/>
      </c>
    </row>
    <row r="4004" spans="34:34" hidden="1" x14ac:dyDescent="0.35">
      <c r="AH4004" s="16" t="str">
        <f>IF(AND(B4004="Premier League",E4004="Live"),_xlfn.XLOOKUP(_xlfn.TEXTJOIN(" vs ",,C4004:D4004),Calendar!G:G,Calendar!B:B),IF(AND(B4004="Premier League",E4004="Highlights"),_xlfn.XLOOKUP(H4004,Calendar!O:O,Calendar!N:N,,-1),""))</f>
        <v/>
      </c>
    </row>
    <row r="4005" spans="34:34" hidden="1" x14ac:dyDescent="0.35">
      <c r="AH4005" s="16" t="str">
        <f>IF(AND(B4005="Premier League",E4005="Live"),_xlfn.XLOOKUP(_xlfn.TEXTJOIN(" vs ",,C4005:D4005),Calendar!G:G,Calendar!B:B),IF(AND(B4005="Premier League",E4005="Highlights"),_xlfn.XLOOKUP(H4005,Calendar!O:O,Calendar!N:N,,-1),""))</f>
        <v/>
      </c>
    </row>
    <row r="4006" spans="34:34" hidden="1" x14ac:dyDescent="0.35">
      <c r="AH4006" s="16" t="str">
        <f>IF(AND(B4006="Premier League",E4006="Live"),_xlfn.XLOOKUP(_xlfn.TEXTJOIN(" vs ",,C4006:D4006),Calendar!G:G,Calendar!B:B),IF(AND(B4006="Premier League",E4006="Highlights"),_xlfn.XLOOKUP(H4006,Calendar!O:O,Calendar!N:N,,-1),""))</f>
        <v/>
      </c>
    </row>
    <row r="4007" spans="34:34" hidden="1" x14ac:dyDescent="0.35">
      <c r="AH4007" s="16" t="str">
        <f>IF(AND(B4007="Premier League",E4007="Live"),_xlfn.XLOOKUP(_xlfn.TEXTJOIN(" vs ",,C4007:D4007),Calendar!G:G,Calendar!B:B),IF(AND(B4007="Premier League",E4007="Highlights"),_xlfn.XLOOKUP(H4007,Calendar!O:O,Calendar!N:N,,-1),""))</f>
        <v/>
      </c>
    </row>
    <row r="4008" spans="34:34" hidden="1" x14ac:dyDescent="0.35">
      <c r="AH4008" s="16" t="str">
        <f>IF(AND(B4008="Premier League",E4008="Live"),_xlfn.XLOOKUP(_xlfn.TEXTJOIN(" vs ",,C4008:D4008),Calendar!G:G,Calendar!B:B),IF(AND(B4008="Premier League",E4008="Highlights"),_xlfn.XLOOKUP(H4008,Calendar!O:O,Calendar!N:N,,-1),""))</f>
        <v/>
      </c>
    </row>
    <row r="4009" spans="34:34" hidden="1" x14ac:dyDescent="0.35">
      <c r="AH4009" s="16" t="str">
        <f>IF(AND(B4009="Premier League",E4009="Live"),_xlfn.XLOOKUP(_xlfn.TEXTJOIN(" vs ",,C4009:D4009),Calendar!G:G,Calendar!B:B),IF(AND(B4009="Premier League",E4009="Highlights"),_xlfn.XLOOKUP(H4009,Calendar!O:O,Calendar!N:N,,-1),""))</f>
        <v/>
      </c>
    </row>
    <row r="4010" spans="34:34" hidden="1" x14ac:dyDescent="0.35">
      <c r="AH4010" s="16" t="str">
        <f>IF(AND(B4010="Premier League",E4010="Live"),_xlfn.XLOOKUP(_xlfn.TEXTJOIN(" vs ",,C4010:D4010),Calendar!G:G,Calendar!B:B),IF(AND(B4010="Premier League",E4010="Highlights"),_xlfn.XLOOKUP(H4010,Calendar!O:O,Calendar!N:N,,-1),""))</f>
        <v/>
      </c>
    </row>
    <row r="4011" spans="34:34" hidden="1" x14ac:dyDescent="0.35">
      <c r="AH4011" s="16" t="str">
        <f>IF(AND(B4011="Premier League",E4011="Live"),_xlfn.XLOOKUP(_xlfn.TEXTJOIN(" vs ",,C4011:D4011),Calendar!G:G,Calendar!B:B),IF(AND(B4011="Premier League",E4011="Highlights"),_xlfn.XLOOKUP(H4011,Calendar!O:O,Calendar!N:N,,-1),""))</f>
        <v/>
      </c>
    </row>
    <row r="4012" spans="34:34" hidden="1" x14ac:dyDescent="0.35">
      <c r="AH4012" s="16" t="str">
        <f>IF(AND(B4012="Premier League",E4012="Live"),_xlfn.XLOOKUP(_xlfn.TEXTJOIN(" vs ",,C4012:D4012),Calendar!G:G,Calendar!B:B),IF(AND(B4012="Premier League",E4012="Highlights"),_xlfn.XLOOKUP(H4012,Calendar!O:O,Calendar!N:N,,-1),""))</f>
        <v/>
      </c>
    </row>
    <row r="4013" spans="34:34" hidden="1" x14ac:dyDescent="0.35">
      <c r="AH4013" s="16" t="str">
        <f>IF(AND(B4013="Premier League",E4013="Live"),_xlfn.XLOOKUP(_xlfn.TEXTJOIN(" vs ",,C4013:D4013),Calendar!G:G,Calendar!B:B),IF(AND(B4013="Premier League",E4013="Highlights"),_xlfn.XLOOKUP(H4013,Calendar!O:O,Calendar!N:N,,-1),""))</f>
        <v/>
      </c>
    </row>
    <row r="4014" spans="34:34" hidden="1" x14ac:dyDescent="0.35">
      <c r="AH4014" s="16" t="str">
        <f>IF(AND(B4014="Premier League",E4014="Live"),_xlfn.XLOOKUP(_xlfn.TEXTJOIN(" vs ",,C4014:D4014),Calendar!G:G,Calendar!B:B),IF(AND(B4014="Premier League",E4014="Highlights"),_xlfn.XLOOKUP(H4014,Calendar!O:O,Calendar!N:N,,-1),""))</f>
        <v/>
      </c>
    </row>
    <row r="4015" spans="34:34" hidden="1" x14ac:dyDescent="0.35">
      <c r="AH4015" s="16" t="str">
        <f>IF(AND(B4015="Premier League",E4015="Live"),_xlfn.XLOOKUP(_xlfn.TEXTJOIN(" vs ",,C4015:D4015),Calendar!G:G,Calendar!B:B),IF(AND(B4015="Premier League",E4015="Highlights"),_xlfn.XLOOKUP(H4015,Calendar!O:O,Calendar!N:N,,-1),""))</f>
        <v/>
      </c>
    </row>
    <row r="4016" spans="34:34" hidden="1" x14ac:dyDescent="0.35">
      <c r="AH4016" s="16" t="str">
        <f>IF(AND(B4016="Premier League",E4016="Live"),_xlfn.XLOOKUP(_xlfn.TEXTJOIN(" vs ",,C4016:D4016),Calendar!G:G,Calendar!B:B),IF(AND(B4016="Premier League",E4016="Highlights"),_xlfn.XLOOKUP(H4016,Calendar!O:O,Calendar!N:N,,-1),""))</f>
        <v/>
      </c>
    </row>
    <row r="4017" spans="34:34" hidden="1" x14ac:dyDescent="0.35">
      <c r="AH4017" s="16" t="str">
        <f>IF(AND(B4017="Premier League",E4017="Live"),_xlfn.XLOOKUP(_xlfn.TEXTJOIN(" vs ",,C4017:D4017),Calendar!G:G,Calendar!B:B),IF(AND(B4017="Premier League",E4017="Highlights"),_xlfn.XLOOKUP(H4017,Calendar!O:O,Calendar!N:N,,-1),""))</f>
        <v/>
      </c>
    </row>
    <row r="4018" spans="34:34" hidden="1" x14ac:dyDescent="0.35">
      <c r="AH4018" s="16" t="str">
        <f>IF(AND(B4018="Premier League",E4018="Live"),_xlfn.XLOOKUP(_xlfn.TEXTJOIN(" vs ",,C4018:D4018),Calendar!G:G,Calendar!B:B),IF(AND(B4018="Premier League",E4018="Highlights"),_xlfn.XLOOKUP(H4018,Calendar!O:O,Calendar!N:N,,-1),""))</f>
        <v/>
      </c>
    </row>
    <row r="4019" spans="34:34" hidden="1" x14ac:dyDescent="0.35">
      <c r="AH4019" s="16" t="str">
        <f>IF(AND(B4019="Premier League",E4019="Live"),_xlfn.XLOOKUP(_xlfn.TEXTJOIN(" vs ",,C4019:D4019),Calendar!G:G,Calendar!B:B),IF(AND(B4019="Premier League",E4019="Highlights"),_xlfn.XLOOKUP(H4019,Calendar!O:O,Calendar!N:N,,-1),""))</f>
        <v/>
      </c>
    </row>
    <row r="4020" spans="34:34" hidden="1" x14ac:dyDescent="0.35">
      <c r="AH4020" s="16" t="str">
        <f>IF(AND(B4020="Premier League",E4020="Live"),_xlfn.XLOOKUP(_xlfn.TEXTJOIN(" vs ",,C4020:D4020),Calendar!G:G,Calendar!B:B),IF(AND(B4020="Premier League",E4020="Highlights"),_xlfn.XLOOKUP(H4020,Calendar!O:O,Calendar!N:N,,-1),""))</f>
        <v/>
      </c>
    </row>
    <row r="4021" spans="34:34" hidden="1" x14ac:dyDescent="0.35">
      <c r="AH4021" s="16" t="str">
        <f>IF(AND(B4021="Premier League",E4021="Live"),_xlfn.XLOOKUP(_xlfn.TEXTJOIN(" vs ",,C4021:D4021),Calendar!G:G,Calendar!B:B),IF(AND(B4021="Premier League",E4021="Highlights"),_xlfn.XLOOKUP(H4021,Calendar!O:O,Calendar!N:N,,-1),""))</f>
        <v/>
      </c>
    </row>
    <row r="4022" spans="34:34" hidden="1" x14ac:dyDescent="0.35">
      <c r="AH4022" s="16" t="str">
        <f>IF(AND(B4022="Premier League",E4022="Live"),_xlfn.XLOOKUP(_xlfn.TEXTJOIN(" vs ",,C4022:D4022),Calendar!G:G,Calendar!B:B),IF(AND(B4022="Premier League",E4022="Highlights"),_xlfn.XLOOKUP(H4022,Calendar!O:O,Calendar!N:N,,-1),""))</f>
        <v/>
      </c>
    </row>
    <row r="4023" spans="34:34" hidden="1" x14ac:dyDescent="0.35">
      <c r="AH4023" s="16" t="str">
        <f>IF(AND(B4023="Premier League",E4023="Live"),_xlfn.XLOOKUP(_xlfn.TEXTJOIN(" vs ",,C4023:D4023),Calendar!G:G,Calendar!B:B),IF(AND(B4023="Premier League",E4023="Highlights"),_xlfn.XLOOKUP(H4023,Calendar!O:O,Calendar!N:N,,-1),""))</f>
        <v/>
      </c>
    </row>
    <row r="4024" spans="34:34" hidden="1" x14ac:dyDescent="0.35">
      <c r="AH4024" s="16" t="str">
        <f>IF(AND(B4024="Premier League",E4024="Live"),_xlfn.XLOOKUP(_xlfn.TEXTJOIN(" vs ",,C4024:D4024),Calendar!G:G,Calendar!B:B),IF(AND(B4024="Premier League",E4024="Highlights"),_xlfn.XLOOKUP(H4024,Calendar!O:O,Calendar!N:N,,-1),""))</f>
        <v/>
      </c>
    </row>
    <row r="4025" spans="34:34" hidden="1" x14ac:dyDescent="0.35">
      <c r="AH4025" s="16" t="str">
        <f>IF(AND(B4025="Premier League",E4025="Live"),_xlfn.XLOOKUP(_xlfn.TEXTJOIN(" vs ",,C4025:D4025),Calendar!G:G,Calendar!B:B),IF(AND(B4025="Premier League",E4025="Highlights"),_xlfn.XLOOKUP(H4025,Calendar!O:O,Calendar!N:N,,-1),""))</f>
        <v/>
      </c>
    </row>
    <row r="4026" spans="34:34" hidden="1" x14ac:dyDescent="0.35">
      <c r="AH4026" s="16" t="str">
        <f>IF(AND(B4026="Premier League",E4026="Live"),_xlfn.XLOOKUP(_xlfn.TEXTJOIN(" vs ",,C4026:D4026),Calendar!G:G,Calendar!B:B),IF(AND(B4026="Premier League",E4026="Highlights"),_xlfn.XLOOKUP(H4026,Calendar!O:O,Calendar!N:N,,-1),""))</f>
        <v/>
      </c>
    </row>
    <row r="4027" spans="34:34" hidden="1" x14ac:dyDescent="0.35">
      <c r="AH4027" s="16" t="str">
        <f>IF(AND(B4027="Premier League",E4027="Live"),_xlfn.XLOOKUP(_xlfn.TEXTJOIN(" vs ",,C4027:D4027),Calendar!G:G,Calendar!B:B),IF(AND(B4027="Premier League",E4027="Highlights"),_xlfn.XLOOKUP(H4027,Calendar!O:O,Calendar!N:N,,-1),""))</f>
        <v/>
      </c>
    </row>
    <row r="4028" spans="34:34" hidden="1" x14ac:dyDescent="0.35">
      <c r="AH4028" s="16" t="str">
        <f>IF(AND(B4028="Premier League",E4028="Live"),_xlfn.XLOOKUP(_xlfn.TEXTJOIN(" vs ",,C4028:D4028),Calendar!G:G,Calendar!B:B),IF(AND(B4028="Premier League",E4028="Highlights"),_xlfn.XLOOKUP(H4028,Calendar!O:O,Calendar!N:N,,-1),""))</f>
        <v/>
      </c>
    </row>
    <row r="4029" spans="34:34" hidden="1" x14ac:dyDescent="0.35">
      <c r="AH4029" s="16" t="str">
        <f>IF(AND(B4029="Premier League",E4029="Live"),_xlfn.XLOOKUP(_xlfn.TEXTJOIN(" vs ",,C4029:D4029),Calendar!G:G,Calendar!B:B),IF(AND(B4029="Premier League",E4029="Highlights"),_xlfn.XLOOKUP(H4029,Calendar!O:O,Calendar!N:N,,-1),""))</f>
        <v/>
      </c>
    </row>
    <row r="4030" spans="34:34" hidden="1" x14ac:dyDescent="0.35">
      <c r="AH4030" s="16" t="str">
        <f>IF(AND(B4030="Premier League",E4030="Live"),_xlfn.XLOOKUP(_xlfn.TEXTJOIN(" vs ",,C4030:D4030),Calendar!G:G,Calendar!B:B),IF(AND(B4030="Premier League",E4030="Highlights"),_xlfn.XLOOKUP(H4030,Calendar!O:O,Calendar!N:N,,-1),""))</f>
        <v/>
      </c>
    </row>
    <row r="4031" spans="34:34" hidden="1" x14ac:dyDescent="0.35">
      <c r="AH4031" s="16" t="str">
        <f>IF(AND(B4031="Premier League",E4031="Live"),_xlfn.XLOOKUP(_xlfn.TEXTJOIN(" vs ",,C4031:D4031),Calendar!G:G,Calendar!B:B),IF(AND(B4031="Premier League",E4031="Highlights"),_xlfn.XLOOKUP(H4031,Calendar!O:O,Calendar!N:N,,-1),""))</f>
        <v/>
      </c>
    </row>
    <row r="4032" spans="34:34" hidden="1" x14ac:dyDescent="0.35">
      <c r="AH4032" s="16" t="str">
        <f>IF(AND(B4032="Premier League",E4032="Live"),_xlfn.XLOOKUP(_xlfn.TEXTJOIN(" vs ",,C4032:D4032),Calendar!G:G,Calendar!B:B),IF(AND(B4032="Premier League",E4032="Highlights"),_xlfn.XLOOKUP(H4032,Calendar!O:O,Calendar!N:N,,-1),""))</f>
        <v/>
      </c>
    </row>
    <row r="4033" spans="34:34" hidden="1" x14ac:dyDescent="0.35">
      <c r="AH4033" s="16" t="str">
        <f>IF(AND(B4033="Premier League",E4033="Live"),_xlfn.XLOOKUP(_xlfn.TEXTJOIN(" vs ",,C4033:D4033),Calendar!G:G,Calendar!B:B),IF(AND(B4033="Premier League",E4033="Highlights"),_xlfn.XLOOKUP(H4033,Calendar!O:O,Calendar!N:N,,-1),""))</f>
        <v/>
      </c>
    </row>
    <row r="4034" spans="34:34" hidden="1" x14ac:dyDescent="0.35">
      <c r="AH4034" s="16" t="str">
        <f>IF(AND(B4034="Premier League",E4034="Live"),_xlfn.XLOOKUP(_xlfn.TEXTJOIN(" vs ",,C4034:D4034),Calendar!G:G,Calendar!B:B),IF(AND(B4034="Premier League",E4034="Highlights"),_xlfn.XLOOKUP(H4034,Calendar!O:O,Calendar!N:N,,-1),""))</f>
        <v/>
      </c>
    </row>
    <row r="4035" spans="34:34" hidden="1" x14ac:dyDescent="0.35">
      <c r="AH4035" s="16" t="str">
        <f>IF(AND(B4035="Premier League",E4035="Live"),_xlfn.XLOOKUP(_xlfn.TEXTJOIN(" vs ",,C4035:D4035),Calendar!G:G,Calendar!B:B),IF(AND(B4035="Premier League",E4035="Highlights"),_xlfn.XLOOKUP(H4035,Calendar!O:O,Calendar!N:N,,-1),""))</f>
        <v/>
      </c>
    </row>
    <row r="4036" spans="34:34" hidden="1" x14ac:dyDescent="0.35">
      <c r="AH4036" s="16" t="str">
        <f>IF(AND(B4036="Premier League",E4036="Live"),_xlfn.XLOOKUP(_xlfn.TEXTJOIN(" vs ",,C4036:D4036),Calendar!G:G,Calendar!B:B),IF(AND(B4036="Premier League",E4036="Highlights"),_xlfn.XLOOKUP(H4036,Calendar!O:O,Calendar!N:N,,-1),""))</f>
        <v/>
      </c>
    </row>
    <row r="4037" spans="34:34" hidden="1" x14ac:dyDescent="0.35">
      <c r="AH4037" s="16" t="str">
        <f>IF(AND(B4037="Premier League",E4037="Live"),_xlfn.XLOOKUP(_xlfn.TEXTJOIN(" vs ",,C4037:D4037),Calendar!G:G,Calendar!B:B),IF(AND(B4037="Premier League",E4037="Highlights"),_xlfn.XLOOKUP(H4037,Calendar!O:O,Calendar!N:N,,-1),""))</f>
        <v/>
      </c>
    </row>
    <row r="4038" spans="34:34" hidden="1" x14ac:dyDescent="0.35">
      <c r="AH4038" s="16" t="str">
        <f>IF(AND(B4038="Premier League",E4038="Live"),_xlfn.XLOOKUP(_xlfn.TEXTJOIN(" vs ",,C4038:D4038),Calendar!G:G,Calendar!B:B),IF(AND(B4038="Premier League",E4038="Highlights"),_xlfn.XLOOKUP(H4038,Calendar!O:O,Calendar!N:N,,-1),""))</f>
        <v/>
      </c>
    </row>
    <row r="4039" spans="34:34" hidden="1" x14ac:dyDescent="0.35">
      <c r="AH4039" s="16" t="str">
        <f>IF(AND(B4039="Premier League",E4039="Live"),_xlfn.XLOOKUP(_xlfn.TEXTJOIN(" vs ",,C4039:D4039),Calendar!G:G,Calendar!B:B),IF(AND(B4039="Premier League",E4039="Highlights"),_xlfn.XLOOKUP(H4039,Calendar!O:O,Calendar!N:N,,-1),""))</f>
        <v/>
      </c>
    </row>
    <row r="4040" spans="34:34" hidden="1" x14ac:dyDescent="0.35">
      <c r="AH4040" s="16" t="str">
        <f>IF(AND(B4040="Premier League",E4040="Live"),_xlfn.XLOOKUP(_xlfn.TEXTJOIN(" vs ",,C4040:D4040),Calendar!G:G,Calendar!B:B),IF(AND(B4040="Premier League",E4040="Highlights"),_xlfn.XLOOKUP(H4040,Calendar!O:O,Calendar!N:N,,-1),""))</f>
        <v/>
      </c>
    </row>
    <row r="4041" spans="34:34" hidden="1" x14ac:dyDescent="0.35">
      <c r="AH4041" s="16" t="str">
        <f>IF(AND(B4041="Premier League",E4041="Live"),_xlfn.XLOOKUP(_xlfn.TEXTJOIN(" vs ",,C4041:D4041),Calendar!G:G,Calendar!B:B),IF(AND(B4041="Premier League",E4041="Highlights"),_xlfn.XLOOKUP(H4041,Calendar!O:O,Calendar!N:N,,-1),""))</f>
        <v/>
      </c>
    </row>
    <row r="4042" spans="34:34" hidden="1" x14ac:dyDescent="0.35">
      <c r="AH4042" s="16" t="str">
        <f>IF(AND(B4042="Premier League",E4042="Live"),_xlfn.XLOOKUP(_xlfn.TEXTJOIN(" vs ",,C4042:D4042),Calendar!G:G,Calendar!B:B),IF(AND(B4042="Premier League",E4042="Highlights"),_xlfn.XLOOKUP(H4042,Calendar!O:O,Calendar!N:N,,-1),""))</f>
        <v/>
      </c>
    </row>
    <row r="4043" spans="34:34" hidden="1" x14ac:dyDescent="0.35">
      <c r="AH4043" s="16" t="str">
        <f>IF(AND(B4043="Premier League",E4043="Live"),_xlfn.XLOOKUP(_xlfn.TEXTJOIN(" vs ",,C4043:D4043),Calendar!G:G,Calendar!B:B),IF(AND(B4043="Premier League",E4043="Highlights"),_xlfn.XLOOKUP(H4043,Calendar!O:O,Calendar!N:N,,-1),""))</f>
        <v/>
      </c>
    </row>
    <row r="4044" spans="34:34" hidden="1" x14ac:dyDescent="0.35">
      <c r="AH4044" s="16" t="str">
        <f>IF(AND(B4044="Premier League",E4044="Live"),_xlfn.XLOOKUP(_xlfn.TEXTJOIN(" vs ",,C4044:D4044),Calendar!G:G,Calendar!B:B),IF(AND(B4044="Premier League",E4044="Highlights"),_xlfn.XLOOKUP(H4044,Calendar!O:O,Calendar!N:N,,-1),""))</f>
        <v/>
      </c>
    </row>
    <row r="4045" spans="34:34" hidden="1" x14ac:dyDescent="0.35">
      <c r="AH4045" s="16" t="str">
        <f>IF(AND(B4045="Premier League",E4045="Live"),_xlfn.XLOOKUP(_xlfn.TEXTJOIN(" vs ",,C4045:D4045),Calendar!G:G,Calendar!B:B),IF(AND(B4045="Premier League",E4045="Highlights"),_xlfn.XLOOKUP(H4045,Calendar!O:O,Calendar!N:N,,-1),""))</f>
        <v/>
      </c>
    </row>
    <row r="4046" spans="34:34" hidden="1" x14ac:dyDescent="0.35">
      <c r="AH4046" s="16" t="str">
        <f>IF(AND(B4046="Premier League",E4046="Live"),_xlfn.XLOOKUP(_xlfn.TEXTJOIN(" vs ",,C4046:D4046),Calendar!G:G,Calendar!B:B),IF(AND(B4046="Premier League",E4046="Highlights"),_xlfn.XLOOKUP(H4046,Calendar!O:O,Calendar!N:N,,-1),""))</f>
        <v/>
      </c>
    </row>
    <row r="4047" spans="34:34" hidden="1" x14ac:dyDescent="0.35">
      <c r="AH4047" s="16" t="str">
        <f>IF(AND(B4047="Premier League",E4047="Live"),_xlfn.XLOOKUP(_xlfn.TEXTJOIN(" vs ",,C4047:D4047),Calendar!G:G,Calendar!B:B),IF(AND(B4047="Premier League",E4047="Highlights"),_xlfn.XLOOKUP(H4047,Calendar!O:O,Calendar!N:N,,-1),""))</f>
        <v/>
      </c>
    </row>
    <row r="4048" spans="34:34" hidden="1" x14ac:dyDescent="0.35">
      <c r="AH4048" s="16" t="str">
        <f>IF(AND(B4048="Premier League",E4048="Live"),_xlfn.XLOOKUP(_xlfn.TEXTJOIN(" vs ",,C4048:D4048),Calendar!G:G,Calendar!B:B),IF(AND(B4048="Premier League",E4048="Highlights"),_xlfn.XLOOKUP(H4048,Calendar!O:O,Calendar!N:N,,-1),""))</f>
        <v/>
      </c>
    </row>
    <row r="4049" spans="34:34" hidden="1" x14ac:dyDescent="0.35">
      <c r="AH4049" s="16" t="str">
        <f>IF(AND(B4049="Premier League",E4049="Live"),_xlfn.XLOOKUP(_xlfn.TEXTJOIN(" vs ",,C4049:D4049),Calendar!G:G,Calendar!B:B),IF(AND(B4049="Premier League",E4049="Highlights"),_xlfn.XLOOKUP(H4049,Calendar!O:O,Calendar!N:N,,-1),""))</f>
        <v/>
      </c>
    </row>
    <row r="4050" spans="34:34" hidden="1" x14ac:dyDescent="0.35">
      <c r="AH4050" s="16" t="str">
        <f>IF(AND(B4050="Premier League",E4050="Live"),_xlfn.XLOOKUP(_xlfn.TEXTJOIN(" vs ",,C4050:D4050),Calendar!G:G,Calendar!B:B),IF(AND(B4050="Premier League",E4050="Highlights"),_xlfn.XLOOKUP(H4050,Calendar!O:O,Calendar!N:N,,-1),""))</f>
        <v/>
      </c>
    </row>
    <row r="4051" spans="34:34" hidden="1" x14ac:dyDescent="0.35">
      <c r="AH4051" s="16" t="str">
        <f>IF(AND(B4051="Premier League",E4051="Live"),_xlfn.XLOOKUP(_xlfn.TEXTJOIN(" vs ",,C4051:D4051),Calendar!G:G,Calendar!B:B),IF(AND(B4051="Premier League",E4051="Highlights"),_xlfn.XLOOKUP(H4051,Calendar!O:O,Calendar!N:N,,-1),""))</f>
        <v/>
      </c>
    </row>
    <row r="4052" spans="34:34" hidden="1" x14ac:dyDescent="0.35">
      <c r="AH4052" s="16" t="str">
        <f>IF(AND(B4052="Premier League",E4052="Live"),_xlfn.XLOOKUP(_xlfn.TEXTJOIN(" vs ",,C4052:D4052),Calendar!G:G,Calendar!B:B),IF(AND(B4052="Premier League",E4052="Highlights"),_xlfn.XLOOKUP(H4052,Calendar!O:O,Calendar!N:N,,-1),""))</f>
        <v/>
      </c>
    </row>
    <row r="4053" spans="34:34" hidden="1" x14ac:dyDescent="0.35">
      <c r="AH4053" s="16" t="str">
        <f>IF(AND(B4053="Premier League",E4053="Live"),_xlfn.XLOOKUP(_xlfn.TEXTJOIN(" vs ",,C4053:D4053),Calendar!G:G,Calendar!B:B),IF(AND(B4053="Premier League",E4053="Highlights"),_xlfn.XLOOKUP(H4053,Calendar!O:O,Calendar!N:N,,-1),""))</f>
        <v/>
      </c>
    </row>
    <row r="4054" spans="34:34" hidden="1" x14ac:dyDescent="0.35">
      <c r="AH4054" s="16" t="str">
        <f>IF(AND(B4054="Premier League",E4054="Live"),_xlfn.XLOOKUP(_xlfn.TEXTJOIN(" vs ",,C4054:D4054),Calendar!G:G,Calendar!B:B),IF(AND(B4054="Premier League",E4054="Highlights"),_xlfn.XLOOKUP(H4054,Calendar!O:O,Calendar!N:N,,-1),""))</f>
        <v/>
      </c>
    </row>
    <row r="4055" spans="34:34" hidden="1" x14ac:dyDescent="0.35">
      <c r="AH4055" s="16" t="str">
        <f>IF(AND(B4055="Premier League",E4055="Live"),_xlfn.XLOOKUP(_xlfn.TEXTJOIN(" vs ",,C4055:D4055),Calendar!G:G,Calendar!B:B),IF(AND(B4055="Premier League",E4055="Highlights"),_xlfn.XLOOKUP(H4055,Calendar!O:O,Calendar!N:N,,-1),""))</f>
        <v/>
      </c>
    </row>
    <row r="4056" spans="34:34" hidden="1" x14ac:dyDescent="0.35">
      <c r="AH4056" s="16" t="str">
        <f>IF(AND(B4056="Premier League",E4056="Live"),_xlfn.XLOOKUP(_xlfn.TEXTJOIN(" vs ",,C4056:D4056),Calendar!G:G,Calendar!B:B),IF(AND(B4056="Premier League",E4056="Highlights"),_xlfn.XLOOKUP(H4056,Calendar!O:O,Calendar!N:N,,-1),""))</f>
        <v/>
      </c>
    </row>
    <row r="4057" spans="34:34" hidden="1" x14ac:dyDescent="0.35">
      <c r="AH4057" s="16" t="str">
        <f>IF(AND(B4057="Premier League",E4057="Live"),_xlfn.XLOOKUP(_xlfn.TEXTJOIN(" vs ",,C4057:D4057),Calendar!G:G,Calendar!B:B),IF(AND(B4057="Premier League",E4057="Highlights"),_xlfn.XLOOKUP(H4057,Calendar!O:O,Calendar!N:N,,-1),""))</f>
        <v/>
      </c>
    </row>
    <row r="4058" spans="34:34" hidden="1" x14ac:dyDescent="0.35">
      <c r="AH4058" s="16" t="str">
        <f>IF(AND(B4058="Premier League",E4058="Live"),_xlfn.XLOOKUP(_xlfn.TEXTJOIN(" vs ",,C4058:D4058),Calendar!G:G,Calendar!B:B),IF(AND(B4058="Premier League",E4058="Highlights"),_xlfn.XLOOKUP(H4058,Calendar!O:O,Calendar!N:N,,-1),""))</f>
        <v/>
      </c>
    </row>
    <row r="4059" spans="34:34" hidden="1" x14ac:dyDescent="0.35">
      <c r="AH4059" s="16" t="str">
        <f>IF(AND(B4059="Premier League",E4059="Live"),_xlfn.XLOOKUP(_xlfn.TEXTJOIN(" vs ",,C4059:D4059),Calendar!G:G,Calendar!B:B),IF(AND(B4059="Premier League",E4059="Highlights"),_xlfn.XLOOKUP(H4059,Calendar!O:O,Calendar!N:N,,-1),""))</f>
        <v/>
      </c>
    </row>
    <row r="4060" spans="34:34" hidden="1" x14ac:dyDescent="0.35">
      <c r="AH4060" s="16" t="str">
        <f>IF(AND(B4060="Premier League",E4060="Live"),_xlfn.XLOOKUP(_xlfn.TEXTJOIN(" vs ",,C4060:D4060),Calendar!G:G,Calendar!B:B),IF(AND(B4060="Premier League",E4060="Highlights"),_xlfn.XLOOKUP(H4060,Calendar!O:O,Calendar!N:N,,-1),""))</f>
        <v/>
      </c>
    </row>
    <row r="4061" spans="34:34" hidden="1" x14ac:dyDescent="0.35">
      <c r="AH4061" s="16" t="str">
        <f>IF(AND(B4061="Premier League",E4061="Live"),_xlfn.XLOOKUP(_xlfn.TEXTJOIN(" vs ",,C4061:D4061),Calendar!G:G,Calendar!B:B),IF(AND(B4061="Premier League",E4061="Highlights"),_xlfn.XLOOKUP(H4061,Calendar!O:O,Calendar!N:N,,-1),""))</f>
        <v/>
      </c>
    </row>
    <row r="4062" spans="34:34" hidden="1" x14ac:dyDescent="0.35">
      <c r="AH4062" s="16" t="str">
        <f>IF(AND(B4062="Premier League",E4062="Live"),_xlfn.XLOOKUP(_xlfn.TEXTJOIN(" vs ",,C4062:D4062),Calendar!G:G,Calendar!B:B),IF(AND(B4062="Premier League",E4062="Highlights"),_xlfn.XLOOKUP(H4062,Calendar!O:O,Calendar!N:N,,-1),""))</f>
        <v/>
      </c>
    </row>
    <row r="4063" spans="34:34" hidden="1" x14ac:dyDescent="0.35">
      <c r="AH4063" s="16" t="str">
        <f>IF(AND(B4063="Premier League",E4063="Live"),_xlfn.XLOOKUP(_xlfn.TEXTJOIN(" vs ",,C4063:D4063),Calendar!G:G,Calendar!B:B),IF(AND(B4063="Premier League",E4063="Highlights"),_xlfn.XLOOKUP(H4063,Calendar!O:O,Calendar!N:N,,-1),""))</f>
        <v/>
      </c>
    </row>
    <row r="4064" spans="34:34" hidden="1" x14ac:dyDescent="0.35">
      <c r="AH4064" s="16" t="str">
        <f>IF(AND(B4064="Premier League",E4064="Live"),_xlfn.XLOOKUP(_xlfn.TEXTJOIN(" vs ",,C4064:D4064),Calendar!G:G,Calendar!B:B),IF(AND(B4064="Premier League",E4064="Highlights"),_xlfn.XLOOKUP(H4064,Calendar!O:O,Calendar!N:N,,-1),""))</f>
        <v/>
      </c>
    </row>
    <row r="4065" spans="34:34" hidden="1" x14ac:dyDescent="0.35">
      <c r="AH4065" s="16" t="str">
        <f>IF(AND(B4065="Premier League",E4065="Live"),_xlfn.XLOOKUP(_xlfn.TEXTJOIN(" vs ",,C4065:D4065),Calendar!G:G,Calendar!B:B),IF(AND(B4065="Premier League",E4065="Highlights"),_xlfn.XLOOKUP(H4065,Calendar!O:O,Calendar!N:N,,-1),""))</f>
        <v/>
      </c>
    </row>
    <row r="4066" spans="34:34" hidden="1" x14ac:dyDescent="0.35">
      <c r="AH4066" s="16" t="str">
        <f>IF(AND(B4066="Premier League",E4066="Live"),_xlfn.XLOOKUP(_xlfn.TEXTJOIN(" vs ",,C4066:D4066),Calendar!G:G,Calendar!B:B),IF(AND(B4066="Premier League",E4066="Highlights"),_xlfn.XLOOKUP(H4066,Calendar!O:O,Calendar!N:N,,-1),""))</f>
        <v/>
      </c>
    </row>
    <row r="4067" spans="34:34" hidden="1" x14ac:dyDescent="0.35">
      <c r="AH4067" s="16" t="str">
        <f>IF(AND(B4067="Premier League",E4067="Live"),_xlfn.XLOOKUP(_xlfn.TEXTJOIN(" vs ",,C4067:D4067),Calendar!G:G,Calendar!B:B),IF(AND(B4067="Premier League",E4067="Highlights"),_xlfn.XLOOKUP(H4067,Calendar!O:O,Calendar!N:N,,-1),""))</f>
        <v/>
      </c>
    </row>
    <row r="4068" spans="34:34" hidden="1" x14ac:dyDescent="0.35">
      <c r="AH4068" s="16" t="str">
        <f>IF(AND(B4068="Premier League",E4068="Live"),_xlfn.XLOOKUP(_xlfn.TEXTJOIN(" vs ",,C4068:D4068),Calendar!G:G,Calendar!B:B),IF(AND(B4068="Premier League",E4068="Highlights"),_xlfn.XLOOKUP(H4068,Calendar!O:O,Calendar!N:N,,-1),""))</f>
        <v/>
      </c>
    </row>
    <row r="4069" spans="34:34" hidden="1" x14ac:dyDescent="0.35">
      <c r="AH4069" s="16" t="str">
        <f>IF(AND(B4069="Premier League",E4069="Live"),_xlfn.XLOOKUP(_xlfn.TEXTJOIN(" vs ",,C4069:D4069),Calendar!G:G,Calendar!B:B),IF(AND(B4069="Premier League",E4069="Highlights"),_xlfn.XLOOKUP(H4069,Calendar!O:O,Calendar!N:N,,-1),""))</f>
        <v/>
      </c>
    </row>
    <row r="4070" spans="34:34" hidden="1" x14ac:dyDescent="0.35">
      <c r="AH4070" s="16" t="str">
        <f>IF(AND(B4070="Premier League",E4070="Live"),_xlfn.XLOOKUP(_xlfn.TEXTJOIN(" vs ",,C4070:D4070),Calendar!G:G,Calendar!B:B),IF(AND(B4070="Premier League",E4070="Highlights"),_xlfn.XLOOKUP(H4070,Calendar!O:O,Calendar!N:N,,-1),""))</f>
        <v/>
      </c>
    </row>
    <row r="4071" spans="34:34" hidden="1" x14ac:dyDescent="0.35">
      <c r="AH4071" s="16" t="str">
        <f>IF(AND(B4071="Premier League",E4071="Live"),_xlfn.XLOOKUP(_xlfn.TEXTJOIN(" vs ",,C4071:D4071),Calendar!G:G,Calendar!B:B),IF(AND(B4071="Premier League",E4071="Highlights"),_xlfn.XLOOKUP(H4071,Calendar!O:O,Calendar!N:N,,-1),""))</f>
        <v/>
      </c>
    </row>
    <row r="4072" spans="34:34" hidden="1" x14ac:dyDescent="0.35">
      <c r="AH4072" s="16" t="str">
        <f>IF(AND(B4072="Premier League",E4072="Live"),_xlfn.XLOOKUP(_xlfn.TEXTJOIN(" vs ",,C4072:D4072),Calendar!G:G,Calendar!B:B),IF(AND(B4072="Premier League",E4072="Highlights"),_xlfn.XLOOKUP(H4072,Calendar!O:O,Calendar!N:N,,-1),""))</f>
        <v/>
      </c>
    </row>
    <row r="4073" spans="34:34" hidden="1" x14ac:dyDescent="0.35">
      <c r="AH4073" s="16" t="str">
        <f>IF(AND(B4073="Premier League",E4073="Live"),_xlfn.XLOOKUP(_xlfn.TEXTJOIN(" vs ",,C4073:D4073),Calendar!G:G,Calendar!B:B),IF(AND(B4073="Premier League",E4073="Highlights"),_xlfn.XLOOKUP(H4073,Calendar!O:O,Calendar!N:N,,-1),""))</f>
        <v/>
      </c>
    </row>
    <row r="4074" spans="34:34" hidden="1" x14ac:dyDescent="0.35">
      <c r="AH4074" s="16" t="str">
        <f>IF(AND(B4074="Premier League",E4074="Live"),_xlfn.XLOOKUP(_xlfn.TEXTJOIN(" vs ",,C4074:D4074),Calendar!G:G,Calendar!B:B),IF(AND(B4074="Premier League",E4074="Highlights"),_xlfn.XLOOKUP(H4074,Calendar!O:O,Calendar!N:N,,-1),""))</f>
        <v/>
      </c>
    </row>
    <row r="4075" spans="34:34" hidden="1" x14ac:dyDescent="0.35">
      <c r="AH4075" s="16" t="str">
        <f>IF(AND(B4075="Premier League",E4075="Live"),_xlfn.XLOOKUP(_xlfn.TEXTJOIN(" vs ",,C4075:D4075),Calendar!G:G,Calendar!B:B),IF(AND(B4075="Premier League",E4075="Highlights"),_xlfn.XLOOKUP(H4075,Calendar!O:O,Calendar!N:N,,-1),""))</f>
        <v/>
      </c>
    </row>
    <row r="4076" spans="34:34" hidden="1" x14ac:dyDescent="0.35">
      <c r="AH4076" s="16" t="str">
        <f>IF(AND(B4076="Premier League",E4076="Live"),_xlfn.XLOOKUP(_xlfn.TEXTJOIN(" vs ",,C4076:D4076),Calendar!G:G,Calendar!B:B),IF(AND(B4076="Premier League",E4076="Highlights"),_xlfn.XLOOKUP(H4076,Calendar!O:O,Calendar!N:N,,-1),""))</f>
        <v/>
      </c>
    </row>
    <row r="4077" spans="34:34" hidden="1" x14ac:dyDescent="0.35">
      <c r="AH4077" s="16" t="str">
        <f>IF(AND(B4077="Premier League",E4077="Live"),_xlfn.XLOOKUP(_xlfn.TEXTJOIN(" vs ",,C4077:D4077),Calendar!G:G,Calendar!B:B),IF(AND(B4077="Premier League",E4077="Highlights"),_xlfn.XLOOKUP(H4077,Calendar!O:O,Calendar!N:N,,-1),""))</f>
        <v/>
      </c>
    </row>
    <row r="4078" spans="34:34" hidden="1" x14ac:dyDescent="0.35">
      <c r="AH4078" s="16" t="str">
        <f>IF(AND(B4078="Premier League",E4078="Live"),_xlfn.XLOOKUP(_xlfn.TEXTJOIN(" vs ",,C4078:D4078),Calendar!G:G,Calendar!B:B),IF(AND(B4078="Premier League",E4078="Highlights"),_xlfn.XLOOKUP(H4078,Calendar!O:O,Calendar!N:N,,-1),""))</f>
        <v/>
      </c>
    </row>
    <row r="4079" spans="34:34" hidden="1" x14ac:dyDescent="0.35">
      <c r="AH4079" s="16" t="str">
        <f>IF(AND(B4079="Premier League",E4079="Live"),_xlfn.XLOOKUP(_xlfn.TEXTJOIN(" vs ",,C4079:D4079),Calendar!G:G,Calendar!B:B),IF(AND(B4079="Premier League",E4079="Highlights"),_xlfn.XLOOKUP(H4079,Calendar!O:O,Calendar!N:N,,-1),""))</f>
        <v/>
      </c>
    </row>
    <row r="4080" spans="34:34" hidden="1" x14ac:dyDescent="0.35">
      <c r="AH4080" s="16" t="str">
        <f>IF(AND(B4080="Premier League",E4080="Live"),_xlfn.XLOOKUP(_xlfn.TEXTJOIN(" vs ",,C4080:D4080),Calendar!G:G,Calendar!B:B),IF(AND(B4080="Premier League",E4080="Highlights"),_xlfn.XLOOKUP(H4080,Calendar!O:O,Calendar!N:N,,-1),""))</f>
        <v/>
      </c>
    </row>
    <row r="4081" spans="34:34" hidden="1" x14ac:dyDescent="0.35">
      <c r="AH4081" s="16" t="str">
        <f>IF(AND(B4081="Premier League",E4081="Live"),_xlfn.XLOOKUP(_xlfn.TEXTJOIN(" vs ",,C4081:D4081),Calendar!G:G,Calendar!B:B),IF(AND(B4081="Premier League",E4081="Highlights"),_xlfn.XLOOKUP(H4081,Calendar!O:O,Calendar!N:N,,-1),""))</f>
        <v/>
      </c>
    </row>
    <row r="4082" spans="34:34" hidden="1" x14ac:dyDescent="0.35">
      <c r="AH4082" s="16" t="str">
        <f>IF(AND(B4082="Premier League",E4082="Live"),_xlfn.XLOOKUP(_xlfn.TEXTJOIN(" vs ",,C4082:D4082),Calendar!G:G,Calendar!B:B),IF(AND(B4082="Premier League",E4082="Highlights"),_xlfn.XLOOKUP(H4082,Calendar!O:O,Calendar!N:N,,-1),""))</f>
        <v/>
      </c>
    </row>
    <row r="4083" spans="34:34" hidden="1" x14ac:dyDescent="0.35">
      <c r="AH4083" s="16" t="str">
        <f>IF(AND(B4083="Premier League",E4083="Live"),_xlfn.XLOOKUP(_xlfn.TEXTJOIN(" vs ",,C4083:D4083),Calendar!G:G,Calendar!B:B),IF(AND(B4083="Premier League",E4083="Highlights"),_xlfn.XLOOKUP(H4083,Calendar!O:O,Calendar!N:N,,-1),""))</f>
        <v/>
      </c>
    </row>
    <row r="4084" spans="34:34" hidden="1" x14ac:dyDescent="0.35">
      <c r="AH4084" s="16" t="str">
        <f>IF(AND(B4084="Premier League",E4084="Live"),_xlfn.XLOOKUP(_xlfn.TEXTJOIN(" vs ",,C4084:D4084),Calendar!G:G,Calendar!B:B),IF(AND(B4084="Premier League",E4084="Highlights"),_xlfn.XLOOKUP(H4084,Calendar!O:O,Calendar!N:N,,-1),""))</f>
        <v/>
      </c>
    </row>
    <row r="4085" spans="34:34" hidden="1" x14ac:dyDescent="0.35">
      <c r="AH4085" s="16" t="str">
        <f>IF(AND(B4085="Premier League",E4085="Live"),_xlfn.XLOOKUP(_xlfn.TEXTJOIN(" vs ",,C4085:D4085),Calendar!G:G,Calendar!B:B),IF(AND(B4085="Premier League",E4085="Highlights"),_xlfn.XLOOKUP(H4085,Calendar!O:O,Calendar!N:N,,-1),""))</f>
        <v/>
      </c>
    </row>
    <row r="4086" spans="34:34" hidden="1" x14ac:dyDescent="0.35">
      <c r="AH4086" s="16" t="str">
        <f>IF(AND(B4086="Premier League",E4086="Live"),_xlfn.XLOOKUP(_xlfn.TEXTJOIN(" vs ",,C4086:D4086),Calendar!G:G,Calendar!B:B),IF(AND(B4086="Premier League",E4086="Highlights"),_xlfn.XLOOKUP(H4086,Calendar!O:O,Calendar!N:N,,-1),""))</f>
        <v/>
      </c>
    </row>
    <row r="4087" spans="34:34" hidden="1" x14ac:dyDescent="0.35">
      <c r="AH4087" s="16" t="str">
        <f>IF(AND(B4087="Premier League",E4087="Live"),_xlfn.XLOOKUP(_xlfn.TEXTJOIN(" vs ",,C4087:D4087),Calendar!G:G,Calendar!B:B),IF(AND(B4087="Premier League",E4087="Highlights"),_xlfn.XLOOKUP(H4087,Calendar!O:O,Calendar!N:N,,-1),""))</f>
        <v/>
      </c>
    </row>
    <row r="4088" spans="34:34" hidden="1" x14ac:dyDescent="0.35">
      <c r="AH4088" s="16" t="str">
        <f>IF(AND(B4088="Premier League",E4088="Live"),_xlfn.XLOOKUP(_xlfn.TEXTJOIN(" vs ",,C4088:D4088),Calendar!G:G,Calendar!B:B),IF(AND(B4088="Premier League",E4088="Highlights"),_xlfn.XLOOKUP(H4088,Calendar!O:O,Calendar!N:N,,-1),""))</f>
        <v/>
      </c>
    </row>
    <row r="4089" spans="34:34" hidden="1" x14ac:dyDescent="0.35">
      <c r="AH4089" s="16" t="str">
        <f>IF(AND(B4089="Premier League",E4089="Live"),_xlfn.XLOOKUP(_xlfn.TEXTJOIN(" vs ",,C4089:D4089),Calendar!G:G,Calendar!B:B),IF(AND(B4089="Premier League",E4089="Highlights"),_xlfn.XLOOKUP(H4089,Calendar!O:O,Calendar!N:N,,-1),""))</f>
        <v/>
      </c>
    </row>
    <row r="4090" spans="34:34" hidden="1" x14ac:dyDescent="0.35">
      <c r="AH4090" s="16" t="str">
        <f>IF(AND(B4090="Premier League",E4090="Live"),_xlfn.XLOOKUP(_xlfn.TEXTJOIN(" vs ",,C4090:D4090),Calendar!G:G,Calendar!B:B),IF(AND(B4090="Premier League",E4090="Highlights"),_xlfn.XLOOKUP(H4090,Calendar!O:O,Calendar!N:N,,-1),""))</f>
        <v/>
      </c>
    </row>
    <row r="4091" spans="34:34" hidden="1" x14ac:dyDescent="0.35">
      <c r="AH4091" s="16" t="str">
        <f>IF(AND(B4091="Premier League",E4091="Live"),_xlfn.XLOOKUP(_xlfn.TEXTJOIN(" vs ",,C4091:D4091),Calendar!G:G,Calendar!B:B),IF(AND(B4091="Premier League",E4091="Highlights"),_xlfn.XLOOKUP(H4091,Calendar!O:O,Calendar!N:N,,-1),""))</f>
        <v/>
      </c>
    </row>
    <row r="4092" spans="34:34" hidden="1" x14ac:dyDescent="0.35">
      <c r="AH4092" s="16" t="str">
        <f>IF(AND(B4092="Premier League",E4092="Live"),_xlfn.XLOOKUP(_xlfn.TEXTJOIN(" vs ",,C4092:D4092),Calendar!G:G,Calendar!B:B),IF(AND(B4092="Premier League",E4092="Highlights"),_xlfn.XLOOKUP(H4092,Calendar!O:O,Calendar!N:N,,-1),""))</f>
        <v/>
      </c>
    </row>
    <row r="4093" spans="34:34" hidden="1" x14ac:dyDescent="0.35">
      <c r="AH4093" s="16" t="str">
        <f>IF(AND(B4093="Premier League",E4093="Live"),_xlfn.XLOOKUP(_xlfn.TEXTJOIN(" vs ",,C4093:D4093),Calendar!G:G,Calendar!B:B),IF(AND(B4093="Premier League",E4093="Highlights"),_xlfn.XLOOKUP(H4093,Calendar!O:O,Calendar!N:N,,-1),""))</f>
        <v/>
      </c>
    </row>
    <row r="4094" spans="34:34" hidden="1" x14ac:dyDescent="0.35">
      <c r="AH4094" s="16" t="str">
        <f>IF(AND(B4094="Premier League",E4094="Live"),_xlfn.XLOOKUP(_xlfn.TEXTJOIN(" vs ",,C4094:D4094),Calendar!G:G,Calendar!B:B),IF(AND(B4094="Premier League",E4094="Highlights"),_xlfn.XLOOKUP(H4094,Calendar!O:O,Calendar!N:N,,-1),""))</f>
        <v/>
      </c>
    </row>
    <row r="4095" spans="34:34" hidden="1" x14ac:dyDescent="0.35">
      <c r="AH4095" s="16" t="str">
        <f>IF(AND(B4095="Premier League",E4095="Live"),_xlfn.XLOOKUP(_xlfn.TEXTJOIN(" vs ",,C4095:D4095),Calendar!G:G,Calendar!B:B),IF(AND(B4095="Premier League",E4095="Highlights"),_xlfn.XLOOKUP(H4095,Calendar!O:O,Calendar!N:N,,-1),""))</f>
        <v/>
      </c>
    </row>
    <row r="4096" spans="34:34" hidden="1" x14ac:dyDescent="0.35">
      <c r="AH4096" s="16" t="str">
        <f>IF(AND(B4096="Premier League",E4096="Live"),_xlfn.XLOOKUP(_xlfn.TEXTJOIN(" vs ",,C4096:D4096),Calendar!G:G,Calendar!B:B),IF(AND(B4096="Premier League",E4096="Highlights"),_xlfn.XLOOKUP(H4096,Calendar!O:O,Calendar!N:N,,-1),""))</f>
        <v/>
      </c>
    </row>
    <row r="4097" spans="34:34" hidden="1" x14ac:dyDescent="0.35">
      <c r="AH4097" s="16" t="str">
        <f>IF(AND(B4097="Premier League",E4097="Live"),_xlfn.XLOOKUP(_xlfn.TEXTJOIN(" vs ",,C4097:D4097),Calendar!G:G,Calendar!B:B),IF(AND(B4097="Premier League",E4097="Highlights"),_xlfn.XLOOKUP(H4097,Calendar!O:O,Calendar!N:N,,-1),""))</f>
        <v/>
      </c>
    </row>
    <row r="4098" spans="34:34" hidden="1" x14ac:dyDescent="0.35">
      <c r="AH4098" s="16" t="str">
        <f>IF(AND(B4098="Premier League",E4098="Live"),_xlfn.XLOOKUP(_xlfn.TEXTJOIN(" vs ",,C4098:D4098),Calendar!G:G,Calendar!B:B),IF(AND(B4098="Premier League",E4098="Highlights"),_xlfn.XLOOKUP(H4098,Calendar!O:O,Calendar!N:N,,-1),""))</f>
        <v/>
      </c>
    </row>
    <row r="4099" spans="34:34" hidden="1" x14ac:dyDescent="0.35">
      <c r="AH4099" s="16" t="str">
        <f>IF(AND(B4099="Premier League",E4099="Live"),_xlfn.XLOOKUP(_xlfn.TEXTJOIN(" vs ",,C4099:D4099),Calendar!G:G,Calendar!B:B),IF(AND(B4099="Premier League",E4099="Highlights"),_xlfn.XLOOKUP(H4099,Calendar!O:O,Calendar!N:N,,-1),""))</f>
        <v/>
      </c>
    </row>
    <row r="4100" spans="34:34" hidden="1" x14ac:dyDescent="0.35">
      <c r="AH4100" s="16" t="str">
        <f>IF(AND(B4100="Premier League",E4100="Live"),_xlfn.XLOOKUP(_xlfn.TEXTJOIN(" vs ",,C4100:D4100),Calendar!G:G,Calendar!B:B),IF(AND(B4100="Premier League",E4100="Highlights"),_xlfn.XLOOKUP(H4100,Calendar!O:O,Calendar!N:N,,-1),""))</f>
        <v/>
      </c>
    </row>
    <row r="4101" spans="34:34" hidden="1" x14ac:dyDescent="0.35">
      <c r="AH4101" s="16" t="str">
        <f>IF(AND(B4101="Premier League",E4101="Live"),_xlfn.XLOOKUP(_xlfn.TEXTJOIN(" vs ",,C4101:D4101),Calendar!G:G,Calendar!B:B),IF(AND(B4101="Premier League",E4101="Highlights"),_xlfn.XLOOKUP(H4101,Calendar!O:O,Calendar!N:N,,-1),""))</f>
        <v/>
      </c>
    </row>
    <row r="4102" spans="34:34" hidden="1" x14ac:dyDescent="0.35">
      <c r="AH4102" s="16" t="str">
        <f>IF(AND(B4102="Premier League",E4102="Live"),_xlfn.XLOOKUP(_xlfn.TEXTJOIN(" vs ",,C4102:D4102),Calendar!G:G,Calendar!B:B),IF(AND(B4102="Premier League",E4102="Highlights"),_xlfn.XLOOKUP(H4102,Calendar!O:O,Calendar!N:N,,-1),""))</f>
        <v/>
      </c>
    </row>
    <row r="4103" spans="34:34" hidden="1" x14ac:dyDescent="0.35">
      <c r="AH4103" s="16" t="str">
        <f>IF(AND(B4103="Premier League",E4103="Live"),_xlfn.XLOOKUP(_xlfn.TEXTJOIN(" vs ",,C4103:D4103),Calendar!G:G,Calendar!B:B),IF(AND(B4103="Premier League",E4103="Highlights"),_xlfn.XLOOKUP(H4103,Calendar!O:O,Calendar!N:N,,-1),""))</f>
        <v/>
      </c>
    </row>
    <row r="4104" spans="34:34" hidden="1" x14ac:dyDescent="0.35">
      <c r="AH4104" s="16" t="str">
        <f>IF(AND(B4104="Premier League",E4104="Live"),_xlfn.XLOOKUP(_xlfn.TEXTJOIN(" vs ",,C4104:D4104),Calendar!G:G,Calendar!B:B),IF(AND(B4104="Premier League",E4104="Highlights"),_xlfn.XLOOKUP(H4104,Calendar!O:O,Calendar!N:N,,-1),""))</f>
        <v/>
      </c>
    </row>
    <row r="4105" spans="34:34" hidden="1" x14ac:dyDescent="0.35">
      <c r="AH4105" s="16" t="str">
        <f>IF(AND(B4105="Premier League",E4105="Live"),_xlfn.XLOOKUP(_xlfn.TEXTJOIN(" vs ",,C4105:D4105),Calendar!G:G,Calendar!B:B),IF(AND(B4105="Premier League",E4105="Highlights"),_xlfn.XLOOKUP(H4105,Calendar!O:O,Calendar!N:N,,-1),""))</f>
        <v/>
      </c>
    </row>
    <row r="4106" spans="34:34" hidden="1" x14ac:dyDescent="0.35">
      <c r="AH4106" s="16" t="str">
        <f>IF(AND(B4106="Premier League",E4106="Live"),_xlfn.XLOOKUP(_xlfn.TEXTJOIN(" vs ",,C4106:D4106),Calendar!G:G,Calendar!B:B),IF(AND(B4106="Premier League",E4106="Highlights"),_xlfn.XLOOKUP(H4106,Calendar!O:O,Calendar!N:N,,-1),""))</f>
        <v/>
      </c>
    </row>
    <row r="4107" spans="34:34" hidden="1" x14ac:dyDescent="0.35">
      <c r="AH4107" s="16" t="str">
        <f>IF(AND(B4107="Premier League",E4107="Live"),_xlfn.XLOOKUP(_xlfn.TEXTJOIN(" vs ",,C4107:D4107),Calendar!G:G,Calendar!B:B),IF(AND(B4107="Premier League",E4107="Highlights"),_xlfn.XLOOKUP(H4107,Calendar!O:O,Calendar!N:N,,-1),""))</f>
        <v/>
      </c>
    </row>
    <row r="4108" spans="34:34" hidden="1" x14ac:dyDescent="0.35">
      <c r="AH4108" s="16" t="str">
        <f>IF(AND(B4108="Premier League",E4108="Live"),_xlfn.XLOOKUP(_xlfn.TEXTJOIN(" vs ",,C4108:D4108),Calendar!G:G,Calendar!B:B),IF(AND(B4108="Premier League",E4108="Highlights"),_xlfn.XLOOKUP(H4108,Calendar!O:O,Calendar!N:N,,-1),""))</f>
        <v/>
      </c>
    </row>
    <row r="4109" spans="34:34" hidden="1" x14ac:dyDescent="0.35">
      <c r="AH4109" s="16" t="str">
        <f>IF(AND(B4109="Premier League",E4109="Live"),_xlfn.XLOOKUP(_xlfn.TEXTJOIN(" vs ",,C4109:D4109),Calendar!G:G,Calendar!B:B),IF(AND(B4109="Premier League",E4109="Highlights"),_xlfn.XLOOKUP(H4109,Calendar!O:O,Calendar!N:N,,-1),""))</f>
        <v/>
      </c>
    </row>
    <row r="4110" spans="34:34" hidden="1" x14ac:dyDescent="0.35">
      <c r="AH4110" s="16" t="str">
        <f>IF(AND(B4110="Premier League",E4110="Live"),_xlfn.XLOOKUP(_xlfn.TEXTJOIN(" vs ",,C4110:D4110),Calendar!G:G,Calendar!B:B),IF(AND(B4110="Premier League",E4110="Highlights"),_xlfn.XLOOKUP(H4110,Calendar!O:O,Calendar!N:N,,-1),""))</f>
        <v/>
      </c>
    </row>
    <row r="4111" spans="34:34" hidden="1" x14ac:dyDescent="0.35">
      <c r="AH4111" s="16" t="str">
        <f>IF(AND(B4111="Premier League",E4111="Live"),_xlfn.XLOOKUP(_xlfn.TEXTJOIN(" vs ",,C4111:D4111),Calendar!G:G,Calendar!B:B),IF(AND(B4111="Premier League",E4111="Highlights"),_xlfn.XLOOKUP(H4111,Calendar!O:O,Calendar!N:N,,-1),""))</f>
        <v/>
      </c>
    </row>
    <row r="4112" spans="34:34" hidden="1" x14ac:dyDescent="0.35">
      <c r="AH4112" s="16" t="str">
        <f>IF(AND(B4112="Premier League",E4112="Live"),_xlfn.XLOOKUP(_xlfn.TEXTJOIN(" vs ",,C4112:D4112),Calendar!G:G,Calendar!B:B),IF(AND(B4112="Premier League",E4112="Highlights"),_xlfn.XLOOKUP(H4112,Calendar!O:O,Calendar!N:N,,-1),""))</f>
        <v/>
      </c>
    </row>
    <row r="4113" spans="34:34" hidden="1" x14ac:dyDescent="0.35">
      <c r="AH4113" s="16" t="str">
        <f>IF(AND(B4113="Premier League",E4113="Live"),_xlfn.XLOOKUP(_xlfn.TEXTJOIN(" vs ",,C4113:D4113),Calendar!G:G,Calendar!B:B),IF(AND(B4113="Premier League",E4113="Highlights"),_xlfn.XLOOKUP(H4113,Calendar!O:O,Calendar!N:N,,-1),""))</f>
        <v/>
      </c>
    </row>
    <row r="4114" spans="34:34" hidden="1" x14ac:dyDescent="0.35">
      <c r="AH4114" s="16" t="str">
        <f>IF(AND(B4114="Premier League",E4114="Live"),_xlfn.XLOOKUP(_xlfn.TEXTJOIN(" vs ",,C4114:D4114),Calendar!G:G,Calendar!B:B),IF(AND(B4114="Premier League",E4114="Highlights"),_xlfn.XLOOKUP(H4114,Calendar!O:O,Calendar!N:N,,-1),""))</f>
        <v/>
      </c>
    </row>
    <row r="4115" spans="34:34" hidden="1" x14ac:dyDescent="0.35">
      <c r="AH4115" s="16" t="str">
        <f>IF(AND(B4115="Premier League",E4115="Live"),_xlfn.XLOOKUP(_xlfn.TEXTJOIN(" vs ",,C4115:D4115),Calendar!G:G,Calendar!B:B),IF(AND(B4115="Premier League",E4115="Highlights"),_xlfn.XLOOKUP(H4115,Calendar!O:O,Calendar!N:N,,-1),""))</f>
        <v/>
      </c>
    </row>
    <row r="4116" spans="34:34" hidden="1" x14ac:dyDescent="0.35">
      <c r="AH4116" s="16" t="str">
        <f>IF(AND(B4116="Premier League",E4116="Live"),_xlfn.XLOOKUP(_xlfn.TEXTJOIN(" vs ",,C4116:D4116),Calendar!G:G,Calendar!B:B),IF(AND(B4116="Premier League",E4116="Highlights"),_xlfn.XLOOKUP(H4116,Calendar!O:O,Calendar!N:N,,-1),""))</f>
        <v/>
      </c>
    </row>
    <row r="4117" spans="34:34" hidden="1" x14ac:dyDescent="0.35">
      <c r="AH4117" s="16" t="str">
        <f>IF(AND(B4117="Premier League",E4117="Live"),_xlfn.XLOOKUP(_xlfn.TEXTJOIN(" vs ",,C4117:D4117),Calendar!G:G,Calendar!B:B),IF(AND(B4117="Premier League",E4117="Highlights"),_xlfn.XLOOKUP(H4117,Calendar!O:O,Calendar!N:N,,-1),""))</f>
        <v/>
      </c>
    </row>
    <row r="4118" spans="34:34" hidden="1" x14ac:dyDescent="0.35">
      <c r="AH4118" s="16" t="str">
        <f>IF(AND(B4118="Premier League",E4118="Live"),_xlfn.XLOOKUP(_xlfn.TEXTJOIN(" vs ",,C4118:D4118),Calendar!G:G,Calendar!B:B),IF(AND(B4118="Premier League",E4118="Highlights"),_xlfn.XLOOKUP(H4118,Calendar!O:O,Calendar!N:N,,-1),""))</f>
        <v/>
      </c>
    </row>
    <row r="4119" spans="34:34" hidden="1" x14ac:dyDescent="0.35">
      <c r="AH4119" s="16" t="str">
        <f>IF(AND(B4119="Premier League",E4119="Live"),_xlfn.XLOOKUP(_xlfn.TEXTJOIN(" vs ",,C4119:D4119),Calendar!G:G,Calendar!B:B),IF(AND(B4119="Premier League",E4119="Highlights"),_xlfn.XLOOKUP(H4119,Calendar!O:O,Calendar!N:N,,-1),""))</f>
        <v/>
      </c>
    </row>
    <row r="4120" spans="34:34" hidden="1" x14ac:dyDescent="0.35">
      <c r="AH4120" s="16" t="str">
        <f>IF(AND(B4120="Premier League",E4120="Live"),_xlfn.XLOOKUP(_xlfn.TEXTJOIN(" vs ",,C4120:D4120),Calendar!G:G,Calendar!B:B),IF(AND(B4120="Premier League",E4120="Highlights"),_xlfn.XLOOKUP(H4120,Calendar!O:O,Calendar!N:N,,-1),""))</f>
        <v/>
      </c>
    </row>
    <row r="4121" spans="34:34" hidden="1" x14ac:dyDescent="0.35">
      <c r="AH4121" s="16" t="str">
        <f>IF(AND(B4121="Premier League",E4121="Live"),_xlfn.XLOOKUP(_xlfn.TEXTJOIN(" vs ",,C4121:D4121),Calendar!G:G,Calendar!B:B),IF(AND(B4121="Premier League",E4121="Highlights"),_xlfn.XLOOKUP(H4121,Calendar!O:O,Calendar!N:N,,-1),""))</f>
        <v/>
      </c>
    </row>
    <row r="4122" spans="34:34" hidden="1" x14ac:dyDescent="0.35">
      <c r="AH4122" s="16" t="str">
        <f>IF(AND(B4122="Premier League",E4122="Live"),_xlfn.XLOOKUP(_xlfn.TEXTJOIN(" vs ",,C4122:D4122),Calendar!G:G,Calendar!B:B),IF(AND(B4122="Premier League",E4122="Highlights"),_xlfn.XLOOKUP(H4122,Calendar!O:O,Calendar!N:N,,-1),""))</f>
        <v/>
      </c>
    </row>
    <row r="4123" spans="34:34" hidden="1" x14ac:dyDescent="0.35">
      <c r="AH4123" s="16" t="str">
        <f>IF(AND(B4123="Premier League",E4123="Live"),_xlfn.XLOOKUP(_xlfn.TEXTJOIN(" vs ",,C4123:D4123),Calendar!G:G,Calendar!B:B),IF(AND(B4123="Premier League",E4123="Highlights"),_xlfn.XLOOKUP(H4123,Calendar!O:O,Calendar!N:N,,-1),""))</f>
        <v/>
      </c>
    </row>
    <row r="4124" spans="34:34" hidden="1" x14ac:dyDescent="0.35">
      <c r="AH4124" s="16" t="str">
        <f>IF(AND(B4124="Premier League",E4124="Live"),_xlfn.XLOOKUP(_xlfn.TEXTJOIN(" vs ",,C4124:D4124),Calendar!G:G,Calendar!B:B),IF(AND(B4124="Premier League",E4124="Highlights"),_xlfn.XLOOKUP(H4124,Calendar!O:O,Calendar!N:N,,-1),""))</f>
        <v/>
      </c>
    </row>
    <row r="4125" spans="34:34" hidden="1" x14ac:dyDescent="0.35">
      <c r="AH4125" s="16" t="str">
        <f>IF(AND(B4125="Premier League",E4125="Live"),_xlfn.XLOOKUP(_xlfn.TEXTJOIN(" vs ",,C4125:D4125),Calendar!G:G,Calendar!B:B),IF(AND(B4125="Premier League",E4125="Highlights"),_xlfn.XLOOKUP(H4125,Calendar!O:O,Calendar!N:N,,-1),""))</f>
        <v/>
      </c>
    </row>
    <row r="4126" spans="34:34" hidden="1" x14ac:dyDescent="0.35">
      <c r="AH4126" s="16" t="str">
        <f>IF(AND(B4126="Premier League",E4126="Live"),_xlfn.XLOOKUP(_xlfn.TEXTJOIN(" vs ",,C4126:D4126),Calendar!G:G,Calendar!B:B),IF(AND(B4126="Premier League",E4126="Highlights"),_xlfn.XLOOKUP(H4126,Calendar!O:O,Calendar!N:N,,-1),""))</f>
        <v/>
      </c>
    </row>
    <row r="4127" spans="34:34" hidden="1" x14ac:dyDescent="0.35">
      <c r="AH4127" s="16" t="str">
        <f>IF(AND(B4127="Premier League",E4127="Live"),_xlfn.XLOOKUP(_xlfn.TEXTJOIN(" vs ",,C4127:D4127),Calendar!G:G,Calendar!B:B),IF(AND(B4127="Premier League",E4127="Highlights"),_xlfn.XLOOKUP(H4127,Calendar!O:O,Calendar!N:N,,-1),""))</f>
        <v/>
      </c>
    </row>
    <row r="4128" spans="34:34" hidden="1" x14ac:dyDescent="0.35">
      <c r="AH4128" s="16" t="str">
        <f>IF(AND(B4128="Premier League",E4128="Live"),_xlfn.XLOOKUP(_xlfn.TEXTJOIN(" vs ",,C4128:D4128),Calendar!G:G,Calendar!B:B),IF(AND(B4128="Premier League",E4128="Highlights"),_xlfn.XLOOKUP(H4128,Calendar!O:O,Calendar!N:N,,-1),""))</f>
        <v/>
      </c>
    </row>
    <row r="4129" spans="34:34" hidden="1" x14ac:dyDescent="0.35">
      <c r="AH4129" s="16" t="str">
        <f>IF(AND(B4129="Premier League",E4129="Live"),_xlfn.XLOOKUP(_xlfn.TEXTJOIN(" vs ",,C4129:D4129),Calendar!G:G,Calendar!B:B),IF(AND(B4129="Premier League",E4129="Highlights"),_xlfn.XLOOKUP(H4129,Calendar!O:O,Calendar!N:N,,-1),""))</f>
        <v/>
      </c>
    </row>
    <row r="4130" spans="34:34" hidden="1" x14ac:dyDescent="0.35">
      <c r="AH4130" s="16" t="str">
        <f>IF(AND(B4130="Premier League",E4130="Live"),_xlfn.XLOOKUP(_xlfn.TEXTJOIN(" vs ",,C4130:D4130),Calendar!G:G,Calendar!B:B),IF(AND(B4130="Premier League",E4130="Highlights"),_xlfn.XLOOKUP(H4130,Calendar!O:O,Calendar!N:N,,-1),""))</f>
        <v/>
      </c>
    </row>
    <row r="4131" spans="34:34" hidden="1" x14ac:dyDescent="0.35">
      <c r="AH4131" s="16" t="str">
        <f>IF(AND(B4131="Premier League",E4131="Live"),_xlfn.XLOOKUP(_xlfn.TEXTJOIN(" vs ",,C4131:D4131),Calendar!G:G,Calendar!B:B),IF(AND(B4131="Premier League",E4131="Highlights"),_xlfn.XLOOKUP(H4131,Calendar!O:O,Calendar!N:N,,-1),""))</f>
        <v/>
      </c>
    </row>
    <row r="4132" spans="34:34" hidden="1" x14ac:dyDescent="0.35">
      <c r="AH4132" s="16" t="str">
        <f>IF(AND(B4132="Premier League",E4132="Live"),_xlfn.XLOOKUP(_xlfn.TEXTJOIN(" vs ",,C4132:D4132),Calendar!G:G,Calendar!B:B),IF(AND(B4132="Premier League",E4132="Highlights"),_xlfn.XLOOKUP(H4132,Calendar!O:O,Calendar!N:N,,-1),""))</f>
        <v/>
      </c>
    </row>
    <row r="4133" spans="34:34" hidden="1" x14ac:dyDescent="0.35">
      <c r="AH4133" s="16" t="str">
        <f>IF(AND(B4133="Premier League",E4133="Live"),_xlfn.XLOOKUP(_xlfn.TEXTJOIN(" vs ",,C4133:D4133),Calendar!G:G,Calendar!B:B),IF(AND(B4133="Premier League",E4133="Highlights"),_xlfn.XLOOKUP(H4133,Calendar!O:O,Calendar!N:N,,-1),""))</f>
        <v/>
      </c>
    </row>
    <row r="4134" spans="34:34" hidden="1" x14ac:dyDescent="0.35">
      <c r="AH4134" s="16" t="str">
        <f>IF(AND(B4134="Premier League",E4134="Live"),_xlfn.XLOOKUP(_xlfn.TEXTJOIN(" vs ",,C4134:D4134),Calendar!G:G,Calendar!B:B),IF(AND(B4134="Premier League",E4134="Highlights"),_xlfn.XLOOKUP(H4134,Calendar!O:O,Calendar!N:N,,-1),""))</f>
        <v/>
      </c>
    </row>
    <row r="4135" spans="34:34" hidden="1" x14ac:dyDescent="0.35">
      <c r="AH4135" s="16" t="str">
        <f>IF(AND(B4135="Premier League",E4135="Live"),_xlfn.XLOOKUP(_xlfn.TEXTJOIN(" vs ",,C4135:D4135),Calendar!G:G,Calendar!B:B),IF(AND(B4135="Premier League",E4135="Highlights"),_xlfn.XLOOKUP(H4135,Calendar!O:O,Calendar!N:N,,-1),""))</f>
        <v/>
      </c>
    </row>
    <row r="4136" spans="34:34" hidden="1" x14ac:dyDescent="0.35">
      <c r="AH4136" s="16" t="str">
        <f>IF(AND(B4136="Premier League",E4136="Live"),_xlfn.XLOOKUP(_xlfn.TEXTJOIN(" vs ",,C4136:D4136),Calendar!G:G,Calendar!B:B),IF(AND(B4136="Premier League",E4136="Highlights"),_xlfn.XLOOKUP(H4136,Calendar!O:O,Calendar!N:N,,-1),""))</f>
        <v/>
      </c>
    </row>
    <row r="4137" spans="34:34" hidden="1" x14ac:dyDescent="0.35">
      <c r="AH4137" s="16" t="str">
        <f>IF(AND(B4137="Premier League",E4137="Live"),_xlfn.XLOOKUP(_xlfn.TEXTJOIN(" vs ",,C4137:D4137),Calendar!G:G,Calendar!B:B),IF(AND(B4137="Premier League",E4137="Highlights"),_xlfn.XLOOKUP(H4137,Calendar!O:O,Calendar!N:N,,-1),""))</f>
        <v/>
      </c>
    </row>
    <row r="4138" spans="34:34" hidden="1" x14ac:dyDescent="0.35">
      <c r="AH4138" s="16" t="str">
        <f>IF(AND(B4138="Premier League",E4138="Live"),_xlfn.XLOOKUP(_xlfn.TEXTJOIN(" vs ",,C4138:D4138),Calendar!G:G,Calendar!B:B),IF(AND(B4138="Premier League",E4138="Highlights"),_xlfn.XLOOKUP(H4138,Calendar!O:O,Calendar!N:N,,-1),""))</f>
        <v/>
      </c>
    </row>
    <row r="4139" spans="34:34" hidden="1" x14ac:dyDescent="0.35">
      <c r="AH4139" s="16" t="str">
        <f>IF(AND(B4139="Premier League",E4139="Live"),_xlfn.XLOOKUP(_xlfn.TEXTJOIN(" vs ",,C4139:D4139),Calendar!G:G,Calendar!B:B),IF(AND(B4139="Premier League",E4139="Highlights"),_xlfn.XLOOKUP(H4139,Calendar!O:O,Calendar!N:N,,-1),""))</f>
        <v/>
      </c>
    </row>
    <row r="4140" spans="34:34" hidden="1" x14ac:dyDescent="0.35">
      <c r="AH4140" s="16" t="str">
        <f>IF(AND(B4140="Premier League",E4140="Live"),_xlfn.XLOOKUP(_xlfn.TEXTJOIN(" vs ",,C4140:D4140),Calendar!G:G,Calendar!B:B),IF(AND(B4140="Premier League",E4140="Highlights"),_xlfn.XLOOKUP(H4140,Calendar!O:O,Calendar!N:N,,-1),""))</f>
        <v/>
      </c>
    </row>
    <row r="4141" spans="34:34" hidden="1" x14ac:dyDescent="0.35">
      <c r="AH4141" s="16" t="str">
        <f>IF(AND(B4141="Premier League",E4141="Live"),_xlfn.XLOOKUP(_xlfn.TEXTJOIN(" vs ",,C4141:D4141),Calendar!G:G,Calendar!B:B),IF(AND(B4141="Premier League",E4141="Highlights"),_xlfn.XLOOKUP(H4141,Calendar!O:O,Calendar!N:N,,-1),""))</f>
        <v/>
      </c>
    </row>
    <row r="4142" spans="34:34" hidden="1" x14ac:dyDescent="0.35">
      <c r="AH4142" s="16" t="str">
        <f>IF(AND(B4142="Premier League",E4142="Live"),_xlfn.XLOOKUP(_xlfn.TEXTJOIN(" vs ",,C4142:D4142),Calendar!G:G,Calendar!B:B),IF(AND(B4142="Premier League",E4142="Highlights"),_xlfn.XLOOKUP(H4142,Calendar!O:O,Calendar!N:N,,-1),""))</f>
        <v/>
      </c>
    </row>
    <row r="4143" spans="34:34" hidden="1" x14ac:dyDescent="0.35">
      <c r="AH4143" s="16" t="str">
        <f>IF(AND(B4143="Premier League",E4143="Live"),_xlfn.XLOOKUP(_xlfn.TEXTJOIN(" vs ",,C4143:D4143),Calendar!G:G,Calendar!B:B),IF(AND(B4143="Premier League",E4143="Highlights"),_xlfn.XLOOKUP(H4143,Calendar!O:O,Calendar!N:N,,-1),""))</f>
        <v/>
      </c>
    </row>
    <row r="4144" spans="34:34" hidden="1" x14ac:dyDescent="0.35">
      <c r="AH4144" s="16" t="str">
        <f>IF(AND(B4144="Premier League",E4144="Live"),_xlfn.XLOOKUP(_xlfn.TEXTJOIN(" vs ",,C4144:D4144),Calendar!G:G,Calendar!B:B),IF(AND(B4144="Premier League",E4144="Highlights"),_xlfn.XLOOKUP(H4144,Calendar!O:O,Calendar!N:N,,-1),""))</f>
        <v/>
      </c>
    </row>
    <row r="4145" spans="34:34" hidden="1" x14ac:dyDescent="0.35">
      <c r="AH4145" s="16" t="str">
        <f>IF(AND(B4145="Premier League",E4145="Live"),_xlfn.XLOOKUP(_xlfn.TEXTJOIN(" vs ",,C4145:D4145),Calendar!G:G,Calendar!B:B),IF(AND(B4145="Premier League",E4145="Highlights"),_xlfn.XLOOKUP(H4145,Calendar!O:O,Calendar!N:N,,-1),""))</f>
        <v/>
      </c>
    </row>
    <row r="4146" spans="34:34" hidden="1" x14ac:dyDescent="0.35">
      <c r="AH4146" s="16" t="str">
        <f>IF(AND(B4146="Premier League",E4146="Live"),_xlfn.XLOOKUP(_xlfn.TEXTJOIN(" vs ",,C4146:D4146),Calendar!G:G,Calendar!B:B),IF(AND(B4146="Premier League",E4146="Highlights"),_xlfn.XLOOKUP(H4146,Calendar!O:O,Calendar!N:N,,-1),""))</f>
        <v/>
      </c>
    </row>
    <row r="4147" spans="34:34" hidden="1" x14ac:dyDescent="0.35">
      <c r="AH4147" s="16" t="str">
        <f>IF(AND(B4147="Premier League",E4147="Live"),_xlfn.XLOOKUP(_xlfn.TEXTJOIN(" vs ",,C4147:D4147),Calendar!G:G,Calendar!B:B),IF(AND(B4147="Premier League",E4147="Highlights"),_xlfn.XLOOKUP(H4147,Calendar!O:O,Calendar!N:N,,-1),""))</f>
        <v/>
      </c>
    </row>
    <row r="4148" spans="34:34" hidden="1" x14ac:dyDescent="0.35">
      <c r="AH4148" s="16" t="str">
        <f>IF(AND(B4148="Premier League",E4148="Live"),_xlfn.XLOOKUP(_xlfn.TEXTJOIN(" vs ",,C4148:D4148),Calendar!G:G,Calendar!B:B),IF(AND(B4148="Premier League",E4148="Highlights"),_xlfn.XLOOKUP(H4148,Calendar!O:O,Calendar!N:N,,-1),""))</f>
        <v/>
      </c>
    </row>
    <row r="4149" spans="34:34" hidden="1" x14ac:dyDescent="0.35">
      <c r="AH4149" s="16" t="str">
        <f>IF(AND(B4149="Premier League",E4149="Live"),_xlfn.XLOOKUP(_xlfn.TEXTJOIN(" vs ",,C4149:D4149),Calendar!G:G,Calendar!B:B),IF(AND(B4149="Premier League",E4149="Highlights"),_xlfn.XLOOKUP(H4149,Calendar!O:O,Calendar!N:N,,-1),""))</f>
        <v/>
      </c>
    </row>
    <row r="4150" spans="34:34" hidden="1" x14ac:dyDescent="0.35">
      <c r="AH4150" s="16" t="str">
        <f>IF(AND(B4150="Premier League",E4150="Live"),_xlfn.XLOOKUP(_xlfn.TEXTJOIN(" vs ",,C4150:D4150),Calendar!G:G,Calendar!B:B),IF(AND(B4150="Premier League",E4150="Highlights"),_xlfn.XLOOKUP(H4150,Calendar!O:O,Calendar!N:N,,-1),""))</f>
        <v/>
      </c>
    </row>
    <row r="4151" spans="34:34" hidden="1" x14ac:dyDescent="0.35">
      <c r="AH4151" s="16" t="str">
        <f>IF(AND(B4151="Premier League",E4151="Live"),_xlfn.XLOOKUP(_xlfn.TEXTJOIN(" vs ",,C4151:D4151),Calendar!G:G,Calendar!B:B),IF(AND(B4151="Premier League",E4151="Highlights"),_xlfn.XLOOKUP(H4151,Calendar!O:O,Calendar!N:N,,-1),""))</f>
        <v/>
      </c>
    </row>
    <row r="4152" spans="34:34" hidden="1" x14ac:dyDescent="0.35">
      <c r="AH4152" s="16" t="str">
        <f>IF(AND(B4152="Premier League",E4152="Live"),_xlfn.XLOOKUP(_xlfn.TEXTJOIN(" vs ",,C4152:D4152),Calendar!G:G,Calendar!B:B),IF(AND(B4152="Premier League",E4152="Highlights"),_xlfn.XLOOKUP(H4152,Calendar!O:O,Calendar!N:N,,-1),""))</f>
        <v/>
      </c>
    </row>
    <row r="4153" spans="34:34" hidden="1" x14ac:dyDescent="0.35">
      <c r="AH4153" s="16" t="str">
        <f>IF(AND(B4153="Premier League",E4153="Live"),_xlfn.XLOOKUP(_xlfn.TEXTJOIN(" vs ",,C4153:D4153),Calendar!G:G,Calendar!B:B),IF(AND(B4153="Premier League",E4153="Highlights"),_xlfn.XLOOKUP(H4153,Calendar!O:O,Calendar!N:N,,-1),""))</f>
        <v/>
      </c>
    </row>
    <row r="4154" spans="34:34" hidden="1" x14ac:dyDescent="0.35">
      <c r="AH4154" s="16" t="str">
        <f>IF(AND(B4154="Premier League",E4154="Live"),_xlfn.XLOOKUP(_xlfn.TEXTJOIN(" vs ",,C4154:D4154),Calendar!G:G,Calendar!B:B),IF(AND(B4154="Premier League",E4154="Highlights"),_xlfn.XLOOKUP(H4154,Calendar!O:O,Calendar!N:N,,-1),""))</f>
        <v/>
      </c>
    </row>
    <row r="4155" spans="34:34" hidden="1" x14ac:dyDescent="0.35">
      <c r="AH4155" s="16" t="str">
        <f>IF(AND(B4155="Premier League",E4155="Live"),_xlfn.XLOOKUP(_xlfn.TEXTJOIN(" vs ",,C4155:D4155),Calendar!G:G,Calendar!B:B),IF(AND(B4155="Premier League",E4155="Highlights"),_xlfn.XLOOKUP(H4155,Calendar!O:O,Calendar!N:N,,-1),""))</f>
        <v/>
      </c>
    </row>
    <row r="4156" spans="34:34" hidden="1" x14ac:dyDescent="0.35">
      <c r="AH4156" s="16" t="str">
        <f>IF(AND(B4156="Premier League",E4156="Live"),_xlfn.XLOOKUP(_xlfn.TEXTJOIN(" vs ",,C4156:D4156),Calendar!G:G,Calendar!B:B),IF(AND(B4156="Premier League",E4156="Highlights"),_xlfn.XLOOKUP(H4156,Calendar!O:O,Calendar!N:N,,-1),""))</f>
        <v/>
      </c>
    </row>
    <row r="4157" spans="34:34" hidden="1" x14ac:dyDescent="0.35">
      <c r="AH4157" s="16" t="str">
        <f>IF(AND(B4157="Premier League",E4157="Live"),_xlfn.XLOOKUP(_xlfn.TEXTJOIN(" vs ",,C4157:D4157),Calendar!G:G,Calendar!B:B),IF(AND(B4157="Premier League",E4157="Highlights"),_xlfn.XLOOKUP(H4157,Calendar!O:O,Calendar!N:N,,-1),""))</f>
        <v/>
      </c>
    </row>
    <row r="4158" spans="34:34" hidden="1" x14ac:dyDescent="0.35">
      <c r="AH4158" s="16" t="str">
        <f>IF(AND(B4158="Premier League",E4158="Live"),_xlfn.XLOOKUP(_xlfn.TEXTJOIN(" vs ",,C4158:D4158),Calendar!G:G,Calendar!B:B),IF(AND(B4158="Premier League",E4158="Highlights"),_xlfn.XLOOKUP(H4158,Calendar!O:O,Calendar!N:N,,-1),""))</f>
        <v/>
      </c>
    </row>
    <row r="4159" spans="34:34" hidden="1" x14ac:dyDescent="0.35">
      <c r="AH4159" s="16" t="str">
        <f>IF(AND(B4159="Premier League",E4159="Live"),_xlfn.XLOOKUP(_xlfn.TEXTJOIN(" vs ",,C4159:D4159),Calendar!G:G,Calendar!B:B),IF(AND(B4159="Premier League",E4159="Highlights"),_xlfn.XLOOKUP(H4159,Calendar!O:O,Calendar!N:N,,-1),""))</f>
        <v/>
      </c>
    </row>
    <row r="4160" spans="34:34" hidden="1" x14ac:dyDescent="0.35">
      <c r="AH4160" s="16" t="str">
        <f>IF(AND(B4160="Premier League",E4160="Live"),_xlfn.XLOOKUP(_xlfn.TEXTJOIN(" vs ",,C4160:D4160),Calendar!G:G,Calendar!B:B),IF(AND(B4160="Premier League",E4160="Highlights"),_xlfn.XLOOKUP(H4160,Calendar!O:O,Calendar!N:N,,-1),""))</f>
        <v/>
      </c>
    </row>
    <row r="4161" spans="34:34" hidden="1" x14ac:dyDescent="0.35">
      <c r="AH4161" s="16" t="str">
        <f>IF(AND(B4161="Premier League",E4161="Live"),_xlfn.XLOOKUP(_xlfn.TEXTJOIN(" vs ",,C4161:D4161),Calendar!G:G,Calendar!B:B),IF(AND(B4161="Premier League",E4161="Highlights"),_xlfn.XLOOKUP(H4161,Calendar!O:O,Calendar!N:N,,-1),""))</f>
        <v/>
      </c>
    </row>
    <row r="4162" spans="34:34" hidden="1" x14ac:dyDescent="0.35">
      <c r="AH4162" s="16" t="str">
        <f>IF(AND(B4162="Premier League",E4162="Live"),_xlfn.XLOOKUP(_xlfn.TEXTJOIN(" vs ",,C4162:D4162),Calendar!G:G,Calendar!B:B),IF(AND(B4162="Premier League",E4162="Highlights"),_xlfn.XLOOKUP(H4162,Calendar!O:O,Calendar!N:N,,-1),""))</f>
        <v/>
      </c>
    </row>
    <row r="4163" spans="34:34" hidden="1" x14ac:dyDescent="0.35">
      <c r="AH4163" s="16" t="str">
        <f>IF(AND(B4163="Premier League",E4163="Live"),_xlfn.XLOOKUP(_xlfn.TEXTJOIN(" vs ",,C4163:D4163),Calendar!G:G,Calendar!B:B),IF(AND(B4163="Premier League",E4163="Highlights"),_xlfn.XLOOKUP(H4163,Calendar!O:O,Calendar!N:N,,-1),""))</f>
        <v/>
      </c>
    </row>
    <row r="4164" spans="34:34" hidden="1" x14ac:dyDescent="0.35">
      <c r="AH4164" s="16" t="str">
        <f>IF(AND(B4164="Premier League",E4164="Live"),_xlfn.XLOOKUP(_xlfn.TEXTJOIN(" vs ",,C4164:D4164),Calendar!G:G,Calendar!B:B),IF(AND(B4164="Premier League",E4164="Highlights"),_xlfn.XLOOKUP(H4164,Calendar!O:O,Calendar!N:N,,-1),""))</f>
        <v/>
      </c>
    </row>
    <row r="4165" spans="34:34" hidden="1" x14ac:dyDescent="0.35">
      <c r="AH4165" s="16" t="str">
        <f>IF(AND(B4165="Premier League",E4165="Live"),_xlfn.XLOOKUP(_xlfn.TEXTJOIN(" vs ",,C4165:D4165),Calendar!G:G,Calendar!B:B),IF(AND(B4165="Premier League",E4165="Highlights"),_xlfn.XLOOKUP(H4165,Calendar!O:O,Calendar!N:N,,-1),""))</f>
        <v/>
      </c>
    </row>
    <row r="4166" spans="34:34" hidden="1" x14ac:dyDescent="0.35">
      <c r="AH4166" s="16" t="str">
        <f>IF(AND(B4166="Premier League",E4166="Live"),_xlfn.XLOOKUP(_xlfn.TEXTJOIN(" vs ",,C4166:D4166),Calendar!G:G,Calendar!B:B),IF(AND(B4166="Premier League",E4166="Highlights"),_xlfn.XLOOKUP(H4166,Calendar!O:O,Calendar!N:N,,-1),""))</f>
        <v/>
      </c>
    </row>
    <row r="4167" spans="34:34" hidden="1" x14ac:dyDescent="0.35">
      <c r="AH4167" s="16" t="str">
        <f>IF(AND(B4167="Premier League",E4167="Live"),_xlfn.XLOOKUP(_xlfn.TEXTJOIN(" vs ",,C4167:D4167),Calendar!G:G,Calendar!B:B),IF(AND(B4167="Premier League",E4167="Highlights"),_xlfn.XLOOKUP(H4167,Calendar!O:O,Calendar!N:N,,-1),""))</f>
        <v/>
      </c>
    </row>
    <row r="4168" spans="34:34" hidden="1" x14ac:dyDescent="0.35">
      <c r="AH4168" s="16" t="str">
        <f>IF(AND(B4168="Premier League",E4168="Live"),_xlfn.XLOOKUP(_xlfn.TEXTJOIN(" vs ",,C4168:D4168),Calendar!G:G,Calendar!B:B),IF(AND(B4168="Premier League",E4168="Highlights"),_xlfn.XLOOKUP(H4168,Calendar!O:O,Calendar!N:N,,-1),""))</f>
        <v/>
      </c>
    </row>
    <row r="4169" spans="34:34" hidden="1" x14ac:dyDescent="0.35">
      <c r="AH4169" s="16" t="str">
        <f>IF(AND(B4169="Premier League",E4169="Live"),_xlfn.XLOOKUP(_xlfn.TEXTJOIN(" vs ",,C4169:D4169),Calendar!G:G,Calendar!B:B),IF(AND(B4169="Premier League",E4169="Highlights"),_xlfn.XLOOKUP(H4169,Calendar!O:O,Calendar!N:N,,-1),""))</f>
        <v/>
      </c>
    </row>
    <row r="4170" spans="34:34" hidden="1" x14ac:dyDescent="0.35">
      <c r="AH4170" s="16" t="str">
        <f>IF(AND(B4170="Premier League",E4170="Live"),_xlfn.XLOOKUP(_xlfn.TEXTJOIN(" vs ",,C4170:D4170),Calendar!G:G,Calendar!B:B),IF(AND(B4170="Premier League",E4170="Highlights"),_xlfn.XLOOKUP(H4170,Calendar!O:O,Calendar!N:N,,-1),""))</f>
        <v/>
      </c>
    </row>
    <row r="4171" spans="34:34" hidden="1" x14ac:dyDescent="0.35">
      <c r="AH4171" s="16" t="str">
        <f>IF(AND(B4171="Premier League",E4171="Live"),_xlfn.XLOOKUP(_xlfn.TEXTJOIN(" vs ",,C4171:D4171),Calendar!G:G,Calendar!B:B),IF(AND(B4171="Premier League",E4171="Highlights"),_xlfn.XLOOKUP(H4171,Calendar!O:O,Calendar!N:N,,-1),""))</f>
        <v/>
      </c>
    </row>
    <row r="4172" spans="34:34" hidden="1" x14ac:dyDescent="0.35">
      <c r="AH4172" s="16" t="str">
        <f>IF(AND(B4172="Premier League",E4172="Live"),_xlfn.XLOOKUP(_xlfn.TEXTJOIN(" vs ",,C4172:D4172),Calendar!G:G,Calendar!B:B),IF(AND(B4172="Premier League",E4172="Highlights"),_xlfn.XLOOKUP(H4172,Calendar!O:O,Calendar!N:N,,-1),""))</f>
        <v/>
      </c>
    </row>
    <row r="4173" spans="34:34" hidden="1" x14ac:dyDescent="0.35">
      <c r="AH4173" s="16" t="str">
        <f>IF(AND(B4173="Premier League",E4173="Live"),_xlfn.XLOOKUP(_xlfn.TEXTJOIN(" vs ",,C4173:D4173),Calendar!G:G,Calendar!B:B),IF(AND(B4173="Premier League",E4173="Highlights"),_xlfn.XLOOKUP(H4173,Calendar!O:O,Calendar!N:N,,-1),""))</f>
        <v/>
      </c>
    </row>
    <row r="4174" spans="34:34" hidden="1" x14ac:dyDescent="0.35">
      <c r="AH4174" s="16" t="str">
        <f>IF(AND(B4174="Premier League",E4174="Live"),_xlfn.XLOOKUP(_xlfn.TEXTJOIN(" vs ",,C4174:D4174),Calendar!G:G,Calendar!B:B),IF(AND(B4174="Premier League",E4174="Highlights"),_xlfn.XLOOKUP(H4174,Calendar!O:O,Calendar!N:N,,-1),""))</f>
        <v/>
      </c>
    </row>
    <row r="4175" spans="34:34" hidden="1" x14ac:dyDescent="0.35">
      <c r="AH4175" s="16" t="str">
        <f>IF(AND(B4175="Premier League",E4175="Live"),_xlfn.XLOOKUP(_xlfn.TEXTJOIN(" vs ",,C4175:D4175),Calendar!G:G,Calendar!B:B),IF(AND(B4175="Premier League",E4175="Highlights"),_xlfn.XLOOKUP(H4175,Calendar!O:O,Calendar!N:N,,-1),""))</f>
        <v/>
      </c>
    </row>
    <row r="4176" spans="34:34" hidden="1" x14ac:dyDescent="0.35">
      <c r="AH4176" s="16" t="str">
        <f>IF(AND(B4176="Premier League",E4176="Live"),_xlfn.XLOOKUP(_xlfn.TEXTJOIN(" vs ",,C4176:D4176),Calendar!G:G,Calendar!B:B),IF(AND(B4176="Premier League",E4176="Highlights"),_xlfn.XLOOKUP(H4176,Calendar!O:O,Calendar!N:N,,-1),""))</f>
        <v/>
      </c>
    </row>
    <row r="4177" spans="34:34" hidden="1" x14ac:dyDescent="0.35">
      <c r="AH4177" s="16" t="str">
        <f>IF(AND(B4177="Premier League",E4177="Live"),_xlfn.XLOOKUP(_xlfn.TEXTJOIN(" vs ",,C4177:D4177),Calendar!G:G,Calendar!B:B),IF(AND(B4177="Premier League",E4177="Highlights"),_xlfn.XLOOKUP(H4177,Calendar!O:O,Calendar!N:N,,-1),""))</f>
        <v/>
      </c>
    </row>
    <row r="4178" spans="34:34" hidden="1" x14ac:dyDescent="0.35">
      <c r="AH4178" s="16" t="str">
        <f>IF(AND(B4178="Premier League",E4178="Live"),_xlfn.XLOOKUP(_xlfn.TEXTJOIN(" vs ",,C4178:D4178),Calendar!G:G,Calendar!B:B),IF(AND(B4178="Premier League",E4178="Highlights"),_xlfn.XLOOKUP(H4178,Calendar!O:O,Calendar!N:N,,-1),""))</f>
        <v/>
      </c>
    </row>
    <row r="4179" spans="34:34" hidden="1" x14ac:dyDescent="0.35">
      <c r="AH4179" s="16" t="str">
        <f>IF(AND(B4179="Premier League",E4179="Live"),_xlfn.XLOOKUP(_xlfn.TEXTJOIN(" vs ",,C4179:D4179),Calendar!G:G,Calendar!B:B),IF(AND(B4179="Premier League",E4179="Highlights"),_xlfn.XLOOKUP(H4179,Calendar!O:O,Calendar!N:N,,-1),""))</f>
        <v/>
      </c>
    </row>
    <row r="4180" spans="34:34" hidden="1" x14ac:dyDescent="0.35">
      <c r="AH4180" s="16" t="str">
        <f>IF(AND(B4180="Premier League",E4180="Live"),_xlfn.XLOOKUP(_xlfn.TEXTJOIN(" vs ",,C4180:D4180),Calendar!G:G,Calendar!B:B),IF(AND(B4180="Premier League",E4180="Highlights"),_xlfn.XLOOKUP(H4180,Calendar!O:O,Calendar!N:N,,-1),""))</f>
        <v/>
      </c>
    </row>
    <row r="4181" spans="34:34" hidden="1" x14ac:dyDescent="0.35">
      <c r="AH4181" s="16" t="str">
        <f>IF(AND(B4181="Premier League",E4181="Live"),_xlfn.XLOOKUP(_xlfn.TEXTJOIN(" vs ",,C4181:D4181),Calendar!G:G,Calendar!B:B),IF(AND(B4181="Premier League",E4181="Highlights"),_xlfn.XLOOKUP(H4181,Calendar!O:O,Calendar!N:N,,-1),""))</f>
        <v/>
      </c>
    </row>
    <row r="4182" spans="34:34" hidden="1" x14ac:dyDescent="0.35">
      <c r="AH4182" s="16" t="str">
        <f>IF(AND(B4182="Premier League",E4182="Live"),_xlfn.XLOOKUP(_xlfn.TEXTJOIN(" vs ",,C4182:D4182),Calendar!G:G,Calendar!B:B),IF(AND(B4182="Premier League",E4182="Highlights"),_xlfn.XLOOKUP(H4182,Calendar!O:O,Calendar!N:N,,-1),""))</f>
        <v/>
      </c>
    </row>
    <row r="4183" spans="34:34" hidden="1" x14ac:dyDescent="0.35">
      <c r="AH4183" s="16" t="str">
        <f>IF(AND(B4183="Premier League",E4183="Live"),_xlfn.XLOOKUP(_xlfn.TEXTJOIN(" vs ",,C4183:D4183),Calendar!G:G,Calendar!B:B),IF(AND(B4183="Premier League",E4183="Highlights"),_xlfn.XLOOKUP(H4183,Calendar!O:O,Calendar!N:N,,-1),""))</f>
        <v/>
      </c>
    </row>
    <row r="4184" spans="34:34" hidden="1" x14ac:dyDescent="0.35">
      <c r="AH4184" s="16" t="str">
        <f>IF(AND(B4184="Premier League",E4184="Live"),_xlfn.XLOOKUP(_xlfn.TEXTJOIN(" vs ",,C4184:D4184),Calendar!G:G,Calendar!B:B),IF(AND(B4184="Premier League",E4184="Highlights"),_xlfn.XLOOKUP(H4184,Calendar!O:O,Calendar!N:N,,-1),""))</f>
        <v/>
      </c>
    </row>
    <row r="4185" spans="34:34" hidden="1" x14ac:dyDescent="0.35">
      <c r="AH4185" s="16" t="str">
        <f>IF(AND(B4185="Premier League",E4185="Live"),_xlfn.XLOOKUP(_xlfn.TEXTJOIN(" vs ",,C4185:D4185),Calendar!G:G,Calendar!B:B),IF(AND(B4185="Premier League",E4185="Highlights"),_xlfn.XLOOKUP(H4185,Calendar!O:O,Calendar!N:N,,-1),""))</f>
        <v/>
      </c>
    </row>
    <row r="4186" spans="34:34" hidden="1" x14ac:dyDescent="0.35">
      <c r="AH4186" s="16" t="str">
        <f>IF(AND(B4186="Premier League",E4186="Live"),_xlfn.XLOOKUP(_xlfn.TEXTJOIN(" vs ",,C4186:D4186),Calendar!G:G,Calendar!B:B),IF(AND(B4186="Premier League",E4186="Highlights"),_xlfn.XLOOKUP(H4186,Calendar!O:O,Calendar!N:N,,-1),""))</f>
        <v/>
      </c>
    </row>
    <row r="4187" spans="34:34" hidden="1" x14ac:dyDescent="0.35">
      <c r="AH4187" s="16" t="str">
        <f>IF(AND(B4187="Premier League",E4187="Live"),_xlfn.XLOOKUP(_xlfn.TEXTJOIN(" vs ",,C4187:D4187),Calendar!G:G,Calendar!B:B),IF(AND(B4187="Premier League",E4187="Highlights"),_xlfn.XLOOKUP(H4187,Calendar!O:O,Calendar!N:N,,-1),""))</f>
        <v/>
      </c>
    </row>
    <row r="4188" spans="34:34" hidden="1" x14ac:dyDescent="0.35">
      <c r="AH4188" s="16" t="str">
        <f>IF(AND(B4188="Premier League",E4188="Live"),_xlfn.XLOOKUP(_xlfn.TEXTJOIN(" vs ",,C4188:D4188),Calendar!G:G,Calendar!B:B),IF(AND(B4188="Premier League",E4188="Highlights"),_xlfn.XLOOKUP(H4188,Calendar!O:O,Calendar!N:N,,-1),""))</f>
        <v/>
      </c>
    </row>
    <row r="4189" spans="34:34" hidden="1" x14ac:dyDescent="0.35">
      <c r="AH4189" s="16" t="str">
        <f>IF(AND(B4189="Premier League",E4189="Live"),_xlfn.XLOOKUP(_xlfn.TEXTJOIN(" vs ",,C4189:D4189),Calendar!G:G,Calendar!B:B),IF(AND(B4189="Premier League",E4189="Highlights"),_xlfn.XLOOKUP(H4189,Calendar!O:O,Calendar!N:N,,-1),""))</f>
        <v/>
      </c>
    </row>
    <row r="4190" spans="34:34" hidden="1" x14ac:dyDescent="0.35">
      <c r="AH4190" s="16" t="str">
        <f>IF(AND(B4190="Premier League",E4190="Live"),_xlfn.XLOOKUP(_xlfn.TEXTJOIN(" vs ",,C4190:D4190),Calendar!G:G,Calendar!B:B),IF(AND(B4190="Premier League",E4190="Highlights"),_xlfn.XLOOKUP(H4190,Calendar!O:O,Calendar!N:N,,-1),""))</f>
        <v/>
      </c>
    </row>
    <row r="4191" spans="34:34" hidden="1" x14ac:dyDescent="0.35">
      <c r="AH4191" s="16" t="str">
        <f>IF(AND(B4191="Premier League",E4191="Live"),_xlfn.XLOOKUP(_xlfn.TEXTJOIN(" vs ",,C4191:D4191),Calendar!G:G,Calendar!B:B),IF(AND(B4191="Premier League",E4191="Highlights"),_xlfn.XLOOKUP(H4191,Calendar!O:O,Calendar!N:N,,-1),""))</f>
        <v/>
      </c>
    </row>
    <row r="4192" spans="34:34" hidden="1" x14ac:dyDescent="0.35">
      <c r="AH4192" s="16" t="str">
        <f>IF(AND(B4192="Premier League",E4192="Live"),_xlfn.XLOOKUP(_xlfn.TEXTJOIN(" vs ",,C4192:D4192),Calendar!G:G,Calendar!B:B),IF(AND(B4192="Premier League",E4192="Highlights"),_xlfn.XLOOKUP(H4192,Calendar!O:O,Calendar!N:N,,-1),""))</f>
        <v/>
      </c>
    </row>
    <row r="4193" spans="34:34" hidden="1" x14ac:dyDescent="0.35">
      <c r="AH4193" s="16" t="str">
        <f>IF(AND(B4193="Premier League",E4193="Live"),_xlfn.XLOOKUP(_xlfn.TEXTJOIN(" vs ",,C4193:D4193),Calendar!G:G,Calendar!B:B),IF(AND(B4193="Premier League",E4193="Highlights"),_xlfn.XLOOKUP(H4193,Calendar!O:O,Calendar!N:N,,-1),""))</f>
        <v/>
      </c>
    </row>
    <row r="4194" spans="34:34" hidden="1" x14ac:dyDescent="0.35">
      <c r="AH4194" s="16" t="str">
        <f>IF(AND(B4194="Premier League",E4194="Live"),_xlfn.XLOOKUP(_xlfn.TEXTJOIN(" vs ",,C4194:D4194),Calendar!G:G,Calendar!B:B),IF(AND(B4194="Premier League",E4194="Highlights"),_xlfn.XLOOKUP(H4194,Calendar!O:O,Calendar!N:N,,-1),""))</f>
        <v/>
      </c>
    </row>
    <row r="4195" spans="34:34" hidden="1" x14ac:dyDescent="0.35">
      <c r="AH4195" s="16" t="str">
        <f>IF(AND(B4195="Premier League",E4195="Live"),_xlfn.XLOOKUP(_xlfn.TEXTJOIN(" vs ",,C4195:D4195),Calendar!G:G,Calendar!B:B),IF(AND(B4195="Premier League",E4195="Highlights"),_xlfn.XLOOKUP(H4195,Calendar!O:O,Calendar!N:N,,-1),""))</f>
        <v/>
      </c>
    </row>
    <row r="4196" spans="34:34" hidden="1" x14ac:dyDescent="0.35">
      <c r="AH4196" s="16" t="str">
        <f>IF(AND(B4196="Premier League",E4196="Live"),_xlfn.XLOOKUP(_xlfn.TEXTJOIN(" vs ",,C4196:D4196),Calendar!G:G,Calendar!B:B),IF(AND(B4196="Premier League",E4196="Highlights"),_xlfn.XLOOKUP(H4196,Calendar!O:O,Calendar!N:N,,-1),""))</f>
        <v/>
      </c>
    </row>
    <row r="4197" spans="34:34" hidden="1" x14ac:dyDescent="0.35">
      <c r="AH4197" s="16" t="str">
        <f>IF(AND(B4197="Premier League",E4197="Live"),_xlfn.XLOOKUP(_xlfn.TEXTJOIN(" vs ",,C4197:D4197),Calendar!G:G,Calendar!B:B),IF(AND(B4197="Premier League",E4197="Highlights"),_xlfn.XLOOKUP(H4197,Calendar!O:O,Calendar!N:N,,-1),""))</f>
        <v/>
      </c>
    </row>
    <row r="4198" spans="34:34" hidden="1" x14ac:dyDescent="0.35">
      <c r="AH4198" s="16" t="str">
        <f>IF(AND(B4198="Premier League",E4198="Live"),_xlfn.XLOOKUP(_xlfn.TEXTJOIN(" vs ",,C4198:D4198),Calendar!G:G,Calendar!B:B),IF(AND(B4198="Premier League",E4198="Highlights"),_xlfn.XLOOKUP(H4198,Calendar!O:O,Calendar!N:N,,-1),""))</f>
        <v/>
      </c>
    </row>
    <row r="4199" spans="34:34" hidden="1" x14ac:dyDescent="0.35">
      <c r="AH4199" s="16" t="str">
        <f>IF(AND(B4199="Premier League",E4199="Live"),_xlfn.XLOOKUP(_xlfn.TEXTJOIN(" vs ",,C4199:D4199),Calendar!G:G,Calendar!B:B),IF(AND(B4199="Premier League",E4199="Highlights"),_xlfn.XLOOKUP(H4199,Calendar!O:O,Calendar!N:N,,-1),""))</f>
        <v/>
      </c>
    </row>
    <row r="4200" spans="34:34" hidden="1" x14ac:dyDescent="0.35">
      <c r="AH4200" s="16" t="str">
        <f>IF(AND(B4200="Premier League",E4200="Live"),_xlfn.XLOOKUP(_xlfn.TEXTJOIN(" vs ",,C4200:D4200),Calendar!G:G,Calendar!B:B),IF(AND(B4200="Premier League",E4200="Highlights"),_xlfn.XLOOKUP(H4200,Calendar!O:O,Calendar!N:N,,-1),""))</f>
        <v/>
      </c>
    </row>
    <row r="4201" spans="34:34" hidden="1" x14ac:dyDescent="0.35">
      <c r="AH4201" s="16" t="str">
        <f>IF(AND(B4201="Premier League",E4201="Live"),_xlfn.XLOOKUP(_xlfn.TEXTJOIN(" vs ",,C4201:D4201),Calendar!G:G,Calendar!B:B),IF(AND(B4201="Premier League",E4201="Highlights"),_xlfn.XLOOKUP(H4201,Calendar!O:O,Calendar!N:N,,-1),""))</f>
        <v/>
      </c>
    </row>
    <row r="4202" spans="34:34" hidden="1" x14ac:dyDescent="0.35">
      <c r="AH4202" s="16" t="str">
        <f>IF(AND(B4202="Premier League",E4202="Live"),_xlfn.XLOOKUP(_xlfn.TEXTJOIN(" vs ",,C4202:D4202),Calendar!G:G,Calendar!B:B),IF(AND(B4202="Premier League",E4202="Highlights"),_xlfn.XLOOKUP(H4202,Calendar!O:O,Calendar!N:N,,-1),""))</f>
        <v/>
      </c>
    </row>
    <row r="4203" spans="34:34" hidden="1" x14ac:dyDescent="0.35">
      <c r="AH4203" s="16" t="str">
        <f>IF(AND(B4203="Premier League",E4203="Live"),_xlfn.XLOOKUP(_xlfn.TEXTJOIN(" vs ",,C4203:D4203),Calendar!G:G,Calendar!B:B),IF(AND(B4203="Premier League",E4203="Highlights"),_xlfn.XLOOKUP(H4203,Calendar!O:O,Calendar!N:N,,-1),""))</f>
        <v/>
      </c>
    </row>
    <row r="4204" spans="34:34" hidden="1" x14ac:dyDescent="0.35">
      <c r="AH4204" s="16" t="str">
        <f>IF(AND(B4204="Premier League",E4204="Live"),_xlfn.XLOOKUP(_xlfn.TEXTJOIN(" vs ",,C4204:D4204),Calendar!G:G,Calendar!B:B),IF(AND(B4204="Premier League",E4204="Highlights"),_xlfn.XLOOKUP(H4204,Calendar!O:O,Calendar!N:N,,-1),""))</f>
        <v/>
      </c>
    </row>
    <row r="4205" spans="34:34" hidden="1" x14ac:dyDescent="0.35">
      <c r="AH4205" s="16" t="str">
        <f>IF(AND(B4205="Premier League",E4205="Live"),_xlfn.XLOOKUP(_xlfn.TEXTJOIN(" vs ",,C4205:D4205),Calendar!G:G,Calendar!B:B),IF(AND(B4205="Premier League",E4205="Highlights"),_xlfn.XLOOKUP(H4205,Calendar!O:O,Calendar!N:N,,-1),""))</f>
        <v/>
      </c>
    </row>
    <row r="4206" spans="34:34" hidden="1" x14ac:dyDescent="0.35">
      <c r="AH4206" s="16" t="str">
        <f>IF(AND(B4206="Premier League",E4206="Live"),_xlfn.XLOOKUP(_xlfn.TEXTJOIN(" vs ",,C4206:D4206),Calendar!G:G,Calendar!B:B),IF(AND(B4206="Premier League",E4206="Highlights"),_xlfn.XLOOKUP(H4206,Calendar!O:O,Calendar!N:N,,-1),""))</f>
        <v/>
      </c>
    </row>
    <row r="4207" spans="34:34" hidden="1" x14ac:dyDescent="0.35">
      <c r="AH4207" s="16" t="str">
        <f>IF(AND(B4207="Premier League",E4207="Live"),_xlfn.XLOOKUP(_xlfn.TEXTJOIN(" vs ",,C4207:D4207),Calendar!G:G,Calendar!B:B),IF(AND(B4207="Premier League",E4207="Highlights"),_xlfn.XLOOKUP(H4207,Calendar!O:O,Calendar!N:N,,-1),""))</f>
        <v/>
      </c>
    </row>
    <row r="4208" spans="34:34" hidden="1" x14ac:dyDescent="0.35">
      <c r="AH4208" s="16" t="str">
        <f>IF(AND(B4208="Premier League",E4208="Live"),_xlfn.XLOOKUP(_xlfn.TEXTJOIN(" vs ",,C4208:D4208),Calendar!G:G,Calendar!B:B),IF(AND(B4208="Premier League",E4208="Highlights"),_xlfn.XLOOKUP(H4208,Calendar!O:O,Calendar!N:N,,-1),""))</f>
        <v/>
      </c>
    </row>
    <row r="4209" spans="34:34" hidden="1" x14ac:dyDescent="0.35">
      <c r="AH4209" s="16" t="str">
        <f>IF(AND(B4209="Premier League",E4209="Live"),_xlfn.XLOOKUP(_xlfn.TEXTJOIN(" vs ",,C4209:D4209),Calendar!G:G,Calendar!B:B),IF(AND(B4209="Premier League",E4209="Highlights"),_xlfn.XLOOKUP(H4209,Calendar!O:O,Calendar!N:N,,-1),""))</f>
        <v/>
      </c>
    </row>
    <row r="4210" spans="34:34" hidden="1" x14ac:dyDescent="0.35">
      <c r="AH4210" s="16" t="str">
        <f>IF(AND(B4210="Premier League",E4210="Live"),_xlfn.XLOOKUP(_xlfn.TEXTJOIN(" vs ",,C4210:D4210),Calendar!G:G,Calendar!B:B),IF(AND(B4210="Premier League",E4210="Highlights"),_xlfn.XLOOKUP(H4210,Calendar!O:O,Calendar!N:N,,-1),""))</f>
        <v/>
      </c>
    </row>
    <row r="4211" spans="34:34" hidden="1" x14ac:dyDescent="0.35">
      <c r="AH4211" s="16" t="str">
        <f>IF(AND(B4211="Premier League",E4211="Live"),_xlfn.XLOOKUP(_xlfn.TEXTJOIN(" vs ",,C4211:D4211),Calendar!G:G,Calendar!B:B),IF(AND(B4211="Premier League",E4211="Highlights"),_xlfn.XLOOKUP(H4211,Calendar!O:O,Calendar!N:N,,-1),""))</f>
        <v/>
      </c>
    </row>
    <row r="4212" spans="34:34" hidden="1" x14ac:dyDescent="0.35">
      <c r="AH4212" s="16" t="str">
        <f>IF(AND(B4212="Premier League",E4212="Live"),_xlfn.XLOOKUP(_xlfn.TEXTJOIN(" vs ",,C4212:D4212),Calendar!G:G,Calendar!B:B),IF(AND(B4212="Premier League",E4212="Highlights"),_xlfn.XLOOKUP(H4212,Calendar!O:O,Calendar!N:N,,-1),""))</f>
        <v/>
      </c>
    </row>
    <row r="4213" spans="34:34" hidden="1" x14ac:dyDescent="0.35">
      <c r="AH4213" s="16" t="str">
        <f>IF(AND(B4213="Premier League",E4213="Live"),_xlfn.XLOOKUP(_xlfn.TEXTJOIN(" vs ",,C4213:D4213),Calendar!G:G,Calendar!B:B),IF(AND(B4213="Premier League",E4213="Highlights"),_xlfn.XLOOKUP(H4213,Calendar!O:O,Calendar!N:N,,-1),""))</f>
        <v/>
      </c>
    </row>
    <row r="4214" spans="34:34" hidden="1" x14ac:dyDescent="0.35">
      <c r="AH4214" s="16" t="str">
        <f>IF(AND(B4214="Premier League",E4214="Live"),_xlfn.XLOOKUP(_xlfn.TEXTJOIN(" vs ",,C4214:D4214),Calendar!G:G,Calendar!B:B),IF(AND(B4214="Premier League",E4214="Highlights"),_xlfn.XLOOKUP(H4214,Calendar!O:O,Calendar!N:N,,-1),""))</f>
        <v/>
      </c>
    </row>
    <row r="4215" spans="34:34" hidden="1" x14ac:dyDescent="0.35">
      <c r="AH4215" s="16" t="str">
        <f>IF(AND(B4215="Premier League",E4215="Live"),_xlfn.XLOOKUP(_xlfn.TEXTJOIN(" vs ",,C4215:D4215),Calendar!G:G,Calendar!B:B),IF(AND(B4215="Premier League",E4215="Highlights"),_xlfn.XLOOKUP(H4215,Calendar!O:O,Calendar!N:N,,-1),""))</f>
        <v/>
      </c>
    </row>
    <row r="4216" spans="34:34" hidden="1" x14ac:dyDescent="0.35">
      <c r="AH4216" s="16" t="str">
        <f>IF(AND(B4216="Premier League",E4216="Live"),_xlfn.XLOOKUP(_xlfn.TEXTJOIN(" vs ",,C4216:D4216),Calendar!G:G,Calendar!B:B),IF(AND(B4216="Premier League",E4216="Highlights"),_xlfn.XLOOKUP(H4216,Calendar!O:O,Calendar!N:N,,-1),""))</f>
        <v/>
      </c>
    </row>
    <row r="4217" spans="34:34" hidden="1" x14ac:dyDescent="0.35">
      <c r="AH4217" s="16" t="str">
        <f>IF(AND(B4217="Premier League",E4217="Live"),_xlfn.XLOOKUP(_xlfn.TEXTJOIN(" vs ",,C4217:D4217),Calendar!G:G,Calendar!B:B),IF(AND(B4217="Premier League",E4217="Highlights"),_xlfn.XLOOKUP(H4217,Calendar!O:O,Calendar!N:N,,-1),""))</f>
        <v/>
      </c>
    </row>
    <row r="4218" spans="34:34" hidden="1" x14ac:dyDescent="0.35">
      <c r="AH4218" s="16" t="str">
        <f>IF(AND(B4218="Premier League",E4218="Live"),_xlfn.XLOOKUP(_xlfn.TEXTJOIN(" vs ",,C4218:D4218),Calendar!G:G,Calendar!B:B),IF(AND(B4218="Premier League",E4218="Highlights"),_xlfn.XLOOKUP(H4218,Calendar!O:O,Calendar!N:N,,-1),""))</f>
        <v/>
      </c>
    </row>
    <row r="4219" spans="34:34" hidden="1" x14ac:dyDescent="0.35">
      <c r="AH4219" s="16" t="str">
        <f>IF(AND(B4219="Premier League",E4219="Live"),_xlfn.XLOOKUP(_xlfn.TEXTJOIN(" vs ",,C4219:D4219),Calendar!G:G,Calendar!B:B),IF(AND(B4219="Premier League",E4219="Highlights"),_xlfn.XLOOKUP(H4219,Calendar!O:O,Calendar!N:N,,-1),""))</f>
        <v/>
      </c>
    </row>
    <row r="4220" spans="34:34" hidden="1" x14ac:dyDescent="0.35">
      <c r="AH4220" s="16" t="str">
        <f>IF(AND(B4220="Premier League",E4220="Live"),_xlfn.XLOOKUP(_xlfn.TEXTJOIN(" vs ",,C4220:D4220),Calendar!G:G,Calendar!B:B),IF(AND(B4220="Premier League",E4220="Highlights"),_xlfn.XLOOKUP(H4220,Calendar!O:O,Calendar!N:N,,-1),""))</f>
        <v/>
      </c>
    </row>
    <row r="4221" spans="34:34" hidden="1" x14ac:dyDescent="0.35">
      <c r="AH4221" s="16" t="str">
        <f>IF(AND(B4221="Premier League",E4221="Live"),_xlfn.XLOOKUP(_xlfn.TEXTJOIN(" vs ",,C4221:D4221),Calendar!G:G,Calendar!B:B),IF(AND(B4221="Premier League",E4221="Highlights"),_xlfn.XLOOKUP(H4221,Calendar!O:O,Calendar!N:N,,-1),""))</f>
        <v/>
      </c>
    </row>
    <row r="4222" spans="34:34" hidden="1" x14ac:dyDescent="0.35">
      <c r="AH4222" s="16" t="str">
        <f>IF(AND(B4222="Premier League",E4222="Live"),_xlfn.XLOOKUP(_xlfn.TEXTJOIN(" vs ",,C4222:D4222),Calendar!G:G,Calendar!B:B),IF(AND(B4222="Premier League",E4222="Highlights"),_xlfn.XLOOKUP(H4222,Calendar!O:O,Calendar!N:N,,-1),""))</f>
        <v/>
      </c>
    </row>
    <row r="4223" spans="34:34" hidden="1" x14ac:dyDescent="0.35">
      <c r="AH4223" s="16" t="str">
        <f>IF(AND(B4223="Premier League",E4223="Live"),_xlfn.XLOOKUP(_xlfn.TEXTJOIN(" vs ",,C4223:D4223),Calendar!G:G,Calendar!B:B),IF(AND(B4223="Premier League",E4223="Highlights"),_xlfn.XLOOKUP(H4223,Calendar!O:O,Calendar!N:N,,-1),""))</f>
        <v/>
      </c>
    </row>
    <row r="4224" spans="34:34" hidden="1" x14ac:dyDescent="0.35">
      <c r="AH4224" s="16" t="str">
        <f>IF(AND(B4224="Premier League",E4224="Live"),_xlfn.XLOOKUP(_xlfn.TEXTJOIN(" vs ",,C4224:D4224),Calendar!G:G,Calendar!B:B),IF(AND(B4224="Premier League",E4224="Highlights"),_xlfn.XLOOKUP(H4224,Calendar!O:O,Calendar!N:N,,-1),""))</f>
        <v/>
      </c>
    </row>
    <row r="4225" spans="34:34" hidden="1" x14ac:dyDescent="0.35">
      <c r="AH4225" s="16" t="str">
        <f>IF(AND(B4225="Premier League",E4225="Live"),_xlfn.XLOOKUP(_xlfn.TEXTJOIN(" vs ",,C4225:D4225),Calendar!G:G,Calendar!B:B),IF(AND(B4225="Premier League",E4225="Highlights"),_xlfn.XLOOKUP(H4225,Calendar!O:O,Calendar!N:N,,-1),""))</f>
        <v/>
      </c>
    </row>
    <row r="4226" spans="34:34" hidden="1" x14ac:dyDescent="0.35">
      <c r="AH4226" s="16" t="str">
        <f>IF(AND(B4226="Premier League",E4226="Live"),_xlfn.XLOOKUP(_xlfn.TEXTJOIN(" vs ",,C4226:D4226),Calendar!G:G,Calendar!B:B),IF(AND(B4226="Premier League",E4226="Highlights"),_xlfn.XLOOKUP(H4226,Calendar!O:O,Calendar!N:N,,-1),""))</f>
        <v/>
      </c>
    </row>
    <row r="4227" spans="34:34" hidden="1" x14ac:dyDescent="0.35">
      <c r="AH4227" s="16" t="str">
        <f>IF(AND(B4227="Premier League",E4227="Live"),_xlfn.XLOOKUP(_xlfn.TEXTJOIN(" vs ",,C4227:D4227),Calendar!G:G,Calendar!B:B),IF(AND(B4227="Premier League",E4227="Highlights"),_xlfn.XLOOKUP(H4227,Calendar!O:O,Calendar!N:N,,-1),""))</f>
        <v/>
      </c>
    </row>
    <row r="4228" spans="34:34" hidden="1" x14ac:dyDescent="0.35">
      <c r="AH4228" s="16" t="str">
        <f>IF(AND(B4228="Premier League",E4228="Live"),_xlfn.XLOOKUP(_xlfn.TEXTJOIN(" vs ",,C4228:D4228),Calendar!G:G,Calendar!B:B),IF(AND(B4228="Premier League",E4228="Highlights"),_xlfn.XLOOKUP(H4228,Calendar!O:O,Calendar!N:N,,-1),""))</f>
        <v/>
      </c>
    </row>
    <row r="4229" spans="34:34" hidden="1" x14ac:dyDescent="0.35">
      <c r="AH4229" s="16" t="str">
        <f>IF(AND(B4229="Premier League",E4229="Live"),_xlfn.XLOOKUP(_xlfn.TEXTJOIN(" vs ",,C4229:D4229),Calendar!G:G,Calendar!B:B),IF(AND(B4229="Premier League",E4229="Highlights"),_xlfn.XLOOKUP(H4229,Calendar!O:O,Calendar!N:N,,-1),""))</f>
        <v/>
      </c>
    </row>
    <row r="4230" spans="34:34" hidden="1" x14ac:dyDescent="0.35">
      <c r="AH4230" s="16" t="str">
        <f>IF(AND(B4230="Premier League",E4230="Live"),_xlfn.XLOOKUP(_xlfn.TEXTJOIN(" vs ",,C4230:D4230),Calendar!G:G,Calendar!B:B),IF(AND(B4230="Premier League",E4230="Highlights"),_xlfn.XLOOKUP(H4230,Calendar!O:O,Calendar!N:N,,-1),""))</f>
        <v/>
      </c>
    </row>
    <row r="4231" spans="34:34" hidden="1" x14ac:dyDescent="0.35">
      <c r="AH4231" s="16" t="str">
        <f>IF(AND(B4231="Premier League",E4231="Live"),_xlfn.XLOOKUP(_xlfn.TEXTJOIN(" vs ",,C4231:D4231),Calendar!G:G,Calendar!B:B),IF(AND(B4231="Premier League",E4231="Highlights"),_xlfn.XLOOKUP(H4231,Calendar!O:O,Calendar!N:N,,-1),""))</f>
        <v/>
      </c>
    </row>
    <row r="4232" spans="34:34" hidden="1" x14ac:dyDescent="0.35">
      <c r="AH4232" s="16" t="str">
        <f>IF(AND(B4232="Premier League",E4232="Live"),_xlfn.XLOOKUP(_xlfn.TEXTJOIN(" vs ",,C4232:D4232),Calendar!G:G,Calendar!B:B),IF(AND(B4232="Premier League",E4232="Highlights"),_xlfn.XLOOKUP(H4232,Calendar!O:O,Calendar!N:N,,-1),""))</f>
        <v/>
      </c>
    </row>
    <row r="4233" spans="34:34" hidden="1" x14ac:dyDescent="0.35">
      <c r="AH4233" s="16" t="str">
        <f>IF(AND(B4233="Premier League",E4233="Live"),_xlfn.XLOOKUP(_xlfn.TEXTJOIN(" vs ",,C4233:D4233),Calendar!G:G,Calendar!B:B),IF(AND(B4233="Premier League",E4233="Highlights"),_xlfn.XLOOKUP(H4233,Calendar!O:O,Calendar!N:N,,-1),""))</f>
        <v/>
      </c>
    </row>
    <row r="4234" spans="34:34" hidden="1" x14ac:dyDescent="0.35">
      <c r="AH4234" s="16" t="str">
        <f>IF(AND(B4234="Premier League",E4234="Live"),_xlfn.XLOOKUP(_xlfn.TEXTJOIN(" vs ",,C4234:D4234),Calendar!G:G,Calendar!B:B),IF(AND(B4234="Premier League",E4234="Highlights"),_xlfn.XLOOKUP(H4234,Calendar!O:O,Calendar!N:N,,-1),""))</f>
        <v/>
      </c>
    </row>
    <row r="4235" spans="34:34" hidden="1" x14ac:dyDescent="0.35">
      <c r="AH4235" s="16" t="str">
        <f>IF(AND(B4235="Premier League",E4235="Live"),_xlfn.XLOOKUP(_xlfn.TEXTJOIN(" vs ",,C4235:D4235),Calendar!G:G,Calendar!B:B),IF(AND(B4235="Premier League",E4235="Highlights"),_xlfn.XLOOKUP(H4235,Calendar!O:O,Calendar!N:N,,-1),""))</f>
        <v/>
      </c>
    </row>
    <row r="4236" spans="34:34" hidden="1" x14ac:dyDescent="0.35">
      <c r="AH4236" s="16" t="str">
        <f>IF(AND(B4236="Premier League",E4236="Live"),_xlfn.XLOOKUP(_xlfn.TEXTJOIN(" vs ",,C4236:D4236),Calendar!G:G,Calendar!B:B),IF(AND(B4236="Premier League",E4236="Highlights"),_xlfn.XLOOKUP(H4236,Calendar!O:O,Calendar!N:N,,-1),""))</f>
        <v/>
      </c>
    </row>
    <row r="4237" spans="34:34" hidden="1" x14ac:dyDescent="0.35">
      <c r="AH4237" s="16" t="str">
        <f>IF(AND(B4237="Premier League",E4237="Live"),_xlfn.XLOOKUP(_xlfn.TEXTJOIN(" vs ",,C4237:D4237),Calendar!G:G,Calendar!B:B),IF(AND(B4237="Premier League",E4237="Highlights"),_xlfn.XLOOKUP(H4237,Calendar!O:O,Calendar!N:N,,-1),""))</f>
        <v/>
      </c>
    </row>
    <row r="4238" spans="34:34" hidden="1" x14ac:dyDescent="0.35">
      <c r="AH4238" s="16" t="str">
        <f>IF(AND(B4238="Premier League",E4238="Live"),_xlfn.XLOOKUP(_xlfn.TEXTJOIN(" vs ",,C4238:D4238),Calendar!G:G,Calendar!B:B),IF(AND(B4238="Premier League",E4238="Highlights"),_xlfn.XLOOKUP(H4238,Calendar!O:O,Calendar!N:N,,-1),""))</f>
        <v/>
      </c>
    </row>
    <row r="4239" spans="34:34" hidden="1" x14ac:dyDescent="0.35">
      <c r="AH4239" s="16" t="str">
        <f>IF(AND(B4239="Premier League",E4239="Live"),_xlfn.XLOOKUP(_xlfn.TEXTJOIN(" vs ",,C4239:D4239),Calendar!G:G,Calendar!B:B),IF(AND(B4239="Premier League",E4239="Highlights"),_xlfn.XLOOKUP(H4239,Calendar!O:O,Calendar!N:N,,-1),""))</f>
        <v/>
      </c>
    </row>
    <row r="4240" spans="34:34" hidden="1" x14ac:dyDescent="0.35">
      <c r="AH4240" s="16" t="str">
        <f>IF(AND(B4240="Premier League",E4240="Live"),_xlfn.XLOOKUP(_xlfn.TEXTJOIN(" vs ",,C4240:D4240),Calendar!G:G,Calendar!B:B),IF(AND(B4240="Premier League",E4240="Highlights"),_xlfn.XLOOKUP(H4240,Calendar!O:O,Calendar!N:N,,-1),""))</f>
        <v/>
      </c>
    </row>
    <row r="4241" spans="34:34" hidden="1" x14ac:dyDescent="0.35">
      <c r="AH4241" s="16" t="str">
        <f>IF(AND(B4241="Premier League",E4241="Live"),_xlfn.XLOOKUP(_xlfn.TEXTJOIN(" vs ",,C4241:D4241),Calendar!G:G,Calendar!B:B),IF(AND(B4241="Premier League",E4241="Highlights"),_xlfn.XLOOKUP(H4241,Calendar!O:O,Calendar!N:N,,-1),""))</f>
        <v/>
      </c>
    </row>
    <row r="4242" spans="34:34" hidden="1" x14ac:dyDescent="0.35">
      <c r="AH4242" s="16" t="str">
        <f>IF(AND(B4242="Premier League",E4242="Live"),_xlfn.XLOOKUP(_xlfn.TEXTJOIN(" vs ",,C4242:D4242),Calendar!G:G,Calendar!B:B),IF(AND(B4242="Premier League",E4242="Highlights"),_xlfn.XLOOKUP(H4242,Calendar!O:O,Calendar!N:N,,-1),""))</f>
        <v/>
      </c>
    </row>
    <row r="4243" spans="34:34" hidden="1" x14ac:dyDescent="0.35">
      <c r="AH4243" s="16" t="str">
        <f>IF(AND(B4243="Premier League",E4243="Live"),_xlfn.XLOOKUP(_xlfn.TEXTJOIN(" vs ",,C4243:D4243),Calendar!G:G,Calendar!B:B),IF(AND(B4243="Premier League",E4243="Highlights"),_xlfn.XLOOKUP(H4243,Calendar!O:O,Calendar!N:N,,-1),""))</f>
        <v/>
      </c>
    </row>
    <row r="4244" spans="34:34" hidden="1" x14ac:dyDescent="0.35">
      <c r="AH4244" s="16" t="str">
        <f>IF(AND(B4244="Premier League",E4244="Live"),_xlfn.XLOOKUP(_xlfn.TEXTJOIN(" vs ",,C4244:D4244),Calendar!G:G,Calendar!B:B),IF(AND(B4244="Premier League",E4244="Highlights"),_xlfn.XLOOKUP(H4244,Calendar!O:O,Calendar!N:N,,-1),""))</f>
        <v/>
      </c>
    </row>
    <row r="4245" spans="34:34" hidden="1" x14ac:dyDescent="0.35">
      <c r="AH4245" s="16" t="str">
        <f>IF(AND(B4245="Premier League",E4245="Live"),_xlfn.XLOOKUP(_xlfn.TEXTJOIN(" vs ",,C4245:D4245),Calendar!G:G,Calendar!B:B),IF(AND(B4245="Premier League",E4245="Highlights"),_xlfn.XLOOKUP(H4245,Calendar!O:O,Calendar!N:N,,-1),""))</f>
        <v/>
      </c>
    </row>
    <row r="4246" spans="34:34" hidden="1" x14ac:dyDescent="0.35">
      <c r="AH4246" s="16" t="str">
        <f>IF(AND(B4246="Premier League",E4246="Live"),_xlfn.XLOOKUP(_xlfn.TEXTJOIN(" vs ",,C4246:D4246),Calendar!G:G,Calendar!B:B),IF(AND(B4246="Premier League",E4246="Highlights"),_xlfn.XLOOKUP(H4246,Calendar!O:O,Calendar!N:N,,-1),""))</f>
        <v/>
      </c>
    </row>
    <row r="4247" spans="34:34" hidden="1" x14ac:dyDescent="0.35">
      <c r="AH4247" s="16" t="str">
        <f>IF(AND(B4247="Premier League",E4247="Live"),_xlfn.XLOOKUP(_xlfn.TEXTJOIN(" vs ",,C4247:D4247),Calendar!G:G,Calendar!B:B),IF(AND(B4247="Premier League",E4247="Highlights"),_xlfn.XLOOKUP(H4247,Calendar!O:O,Calendar!N:N,,-1),""))</f>
        <v/>
      </c>
    </row>
    <row r="4248" spans="34:34" hidden="1" x14ac:dyDescent="0.35">
      <c r="AH4248" s="16" t="str">
        <f>IF(AND(B4248="Premier League",E4248="Live"),_xlfn.XLOOKUP(_xlfn.TEXTJOIN(" vs ",,C4248:D4248),Calendar!G:G,Calendar!B:B),IF(AND(B4248="Premier League",E4248="Highlights"),_xlfn.XLOOKUP(H4248,Calendar!O:O,Calendar!N:N,,-1),""))</f>
        <v/>
      </c>
    </row>
    <row r="4249" spans="34:34" hidden="1" x14ac:dyDescent="0.35">
      <c r="AH4249" s="16" t="str">
        <f>IF(AND(B4249="Premier League",E4249="Live"),_xlfn.XLOOKUP(_xlfn.TEXTJOIN(" vs ",,C4249:D4249),Calendar!G:G,Calendar!B:B),IF(AND(B4249="Premier League",E4249="Highlights"),_xlfn.XLOOKUP(H4249,Calendar!O:O,Calendar!N:N,,-1),""))</f>
        <v/>
      </c>
    </row>
    <row r="4250" spans="34:34" hidden="1" x14ac:dyDescent="0.35">
      <c r="AH4250" s="16" t="str">
        <f>IF(AND(B4250="Premier League",E4250="Live"),_xlfn.XLOOKUP(_xlfn.TEXTJOIN(" vs ",,C4250:D4250),Calendar!G:G,Calendar!B:B),IF(AND(B4250="Premier League",E4250="Highlights"),_xlfn.XLOOKUP(H4250,Calendar!O:O,Calendar!N:N,,-1),""))</f>
        <v/>
      </c>
    </row>
    <row r="4251" spans="34:34" hidden="1" x14ac:dyDescent="0.35">
      <c r="AH4251" s="16" t="str">
        <f>IF(AND(B4251="Premier League",E4251="Live"),_xlfn.XLOOKUP(_xlfn.TEXTJOIN(" vs ",,C4251:D4251),Calendar!G:G,Calendar!B:B),IF(AND(B4251="Premier League",E4251="Highlights"),_xlfn.XLOOKUP(H4251,Calendar!O:O,Calendar!N:N,,-1),""))</f>
        <v/>
      </c>
    </row>
    <row r="4252" spans="34:34" hidden="1" x14ac:dyDescent="0.35">
      <c r="AH4252" s="16" t="str">
        <f>IF(AND(B4252="Premier League",E4252="Live"),_xlfn.XLOOKUP(_xlfn.TEXTJOIN(" vs ",,C4252:D4252),Calendar!G:G,Calendar!B:B),IF(AND(B4252="Premier League",E4252="Highlights"),_xlfn.XLOOKUP(H4252,Calendar!O:O,Calendar!N:N,,-1),""))</f>
        <v/>
      </c>
    </row>
    <row r="4253" spans="34:34" hidden="1" x14ac:dyDescent="0.35">
      <c r="AH4253" s="16" t="str">
        <f>IF(AND(B4253="Premier League",E4253="Live"),_xlfn.XLOOKUP(_xlfn.TEXTJOIN(" vs ",,C4253:D4253),Calendar!G:G,Calendar!B:B),IF(AND(B4253="Premier League",E4253="Highlights"),_xlfn.XLOOKUP(H4253,Calendar!O:O,Calendar!N:N,,-1),""))</f>
        <v/>
      </c>
    </row>
    <row r="4254" spans="34:34" hidden="1" x14ac:dyDescent="0.35">
      <c r="AH4254" s="16" t="str">
        <f>IF(AND(B4254="Premier League",E4254="Live"),_xlfn.XLOOKUP(_xlfn.TEXTJOIN(" vs ",,C4254:D4254),Calendar!G:G,Calendar!B:B),IF(AND(B4254="Premier League",E4254="Highlights"),_xlfn.XLOOKUP(H4254,Calendar!O:O,Calendar!N:N,,-1),""))</f>
        <v/>
      </c>
    </row>
    <row r="4255" spans="34:34" hidden="1" x14ac:dyDescent="0.35">
      <c r="AH4255" s="16" t="str">
        <f>IF(AND(B4255="Premier League",E4255="Live"),_xlfn.XLOOKUP(_xlfn.TEXTJOIN(" vs ",,C4255:D4255),Calendar!G:G,Calendar!B:B),IF(AND(B4255="Premier League",E4255="Highlights"),_xlfn.XLOOKUP(H4255,Calendar!O:O,Calendar!N:N,,-1),""))</f>
        <v/>
      </c>
    </row>
    <row r="4256" spans="34:34" hidden="1" x14ac:dyDescent="0.35">
      <c r="AH4256" s="16" t="str">
        <f>IF(AND(B4256="Premier League",E4256="Live"),_xlfn.XLOOKUP(_xlfn.TEXTJOIN(" vs ",,C4256:D4256),Calendar!G:G,Calendar!B:B),IF(AND(B4256="Premier League",E4256="Highlights"),_xlfn.XLOOKUP(H4256,Calendar!O:O,Calendar!N:N,,-1),""))</f>
        <v/>
      </c>
    </row>
    <row r="4257" spans="34:34" hidden="1" x14ac:dyDescent="0.35">
      <c r="AH4257" s="16" t="str">
        <f>IF(AND(B4257="Premier League",E4257="Live"),_xlfn.XLOOKUP(_xlfn.TEXTJOIN(" vs ",,C4257:D4257),Calendar!G:G,Calendar!B:B),IF(AND(B4257="Premier League",E4257="Highlights"),_xlfn.XLOOKUP(H4257,Calendar!O:O,Calendar!N:N,,-1),""))</f>
        <v/>
      </c>
    </row>
    <row r="4258" spans="34:34" hidden="1" x14ac:dyDescent="0.35">
      <c r="AH4258" s="16" t="str">
        <f>IF(AND(B4258="Premier League",E4258="Live"),_xlfn.XLOOKUP(_xlfn.TEXTJOIN(" vs ",,C4258:D4258),Calendar!G:G,Calendar!B:B),IF(AND(B4258="Premier League",E4258="Highlights"),_xlfn.XLOOKUP(H4258,Calendar!O:O,Calendar!N:N,,-1),""))</f>
        <v/>
      </c>
    </row>
    <row r="4259" spans="34:34" hidden="1" x14ac:dyDescent="0.35">
      <c r="AH4259" s="16" t="str">
        <f>IF(AND(B4259="Premier League",E4259="Live"),_xlfn.XLOOKUP(_xlfn.TEXTJOIN(" vs ",,C4259:D4259),Calendar!G:G,Calendar!B:B),IF(AND(B4259="Premier League",E4259="Highlights"),_xlfn.XLOOKUP(H4259,Calendar!O:O,Calendar!N:N,,-1),""))</f>
        <v/>
      </c>
    </row>
    <row r="4260" spans="34:34" hidden="1" x14ac:dyDescent="0.35">
      <c r="AH4260" s="16" t="str">
        <f>IF(AND(B4260="Premier League",E4260="Live"),_xlfn.XLOOKUP(_xlfn.TEXTJOIN(" vs ",,C4260:D4260),Calendar!G:G,Calendar!B:B),IF(AND(B4260="Premier League",E4260="Highlights"),_xlfn.XLOOKUP(H4260,Calendar!O:O,Calendar!N:N,,-1),""))</f>
        <v/>
      </c>
    </row>
    <row r="4261" spans="34:34" hidden="1" x14ac:dyDescent="0.35">
      <c r="AH4261" s="16" t="str">
        <f>IF(AND(B4261="Premier League",E4261="Live"),_xlfn.XLOOKUP(_xlfn.TEXTJOIN(" vs ",,C4261:D4261),Calendar!G:G,Calendar!B:B),IF(AND(B4261="Premier League",E4261="Highlights"),_xlfn.XLOOKUP(H4261,Calendar!O:O,Calendar!N:N,,-1),""))</f>
        <v/>
      </c>
    </row>
    <row r="4262" spans="34:34" hidden="1" x14ac:dyDescent="0.35">
      <c r="AH4262" s="16" t="str">
        <f>IF(AND(B4262="Premier League",E4262="Live"),_xlfn.XLOOKUP(_xlfn.TEXTJOIN(" vs ",,C4262:D4262),Calendar!G:G,Calendar!B:B),IF(AND(B4262="Premier League",E4262="Highlights"),_xlfn.XLOOKUP(H4262,Calendar!O:O,Calendar!N:N,,-1),""))</f>
        <v/>
      </c>
    </row>
    <row r="4263" spans="34:34" hidden="1" x14ac:dyDescent="0.35">
      <c r="AH4263" s="16" t="str">
        <f>IF(AND(B4263="Premier League",E4263="Live"),_xlfn.XLOOKUP(_xlfn.TEXTJOIN(" vs ",,C4263:D4263),Calendar!G:G,Calendar!B:B),IF(AND(B4263="Premier League",E4263="Highlights"),_xlfn.XLOOKUP(H4263,Calendar!O:O,Calendar!N:N,,-1),""))</f>
        <v/>
      </c>
    </row>
    <row r="4264" spans="34:34" hidden="1" x14ac:dyDescent="0.35">
      <c r="AH4264" s="16" t="str">
        <f>IF(AND(B4264="Premier League",E4264="Live"),_xlfn.XLOOKUP(_xlfn.TEXTJOIN(" vs ",,C4264:D4264),Calendar!G:G,Calendar!B:B),IF(AND(B4264="Premier League",E4264="Highlights"),_xlfn.XLOOKUP(H4264,Calendar!O:O,Calendar!N:N,,-1),""))</f>
        <v/>
      </c>
    </row>
    <row r="4265" spans="34:34" hidden="1" x14ac:dyDescent="0.35">
      <c r="AH4265" s="16" t="str">
        <f>IF(AND(B4265="Premier League",E4265="Live"),_xlfn.XLOOKUP(_xlfn.TEXTJOIN(" vs ",,C4265:D4265),Calendar!G:G,Calendar!B:B),IF(AND(B4265="Premier League",E4265="Highlights"),_xlfn.XLOOKUP(H4265,Calendar!O:O,Calendar!N:N,,-1),""))</f>
        <v/>
      </c>
    </row>
    <row r="4266" spans="34:34" hidden="1" x14ac:dyDescent="0.35">
      <c r="AH4266" s="16" t="str">
        <f>IF(AND(B4266="Premier League",E4266="Live"),_xlfn.XLOOKUP(_xlfn.TEXTJOIN(" vs ",,C4266:D4266),Calendar!G:G,Calendar!B:B),IF(AND(B4266="Premier League",E4266="Highlights"),_xlfn.XLOOKUP(H4266,Calendar!O:O,Calendar!N:N,,-1),""))</f>
        <v/>
      </c>
    </row>
    <row r="4267" spans="34:34" hidden="1" x14ac:dyDescent="0.35">
      <c r="AH4267" s="16" t="str">
        <f>IF(AND(B4267="Premier League",E4267="Live"),_xlfn.XLOOKUP(_xlfn.TEXTJOIN(" vs ",,C4267:D4267),Calendar!G:G,Calendar!B:B),IF(AND(B4267="Premier League",E4267="Highlights"),_xlfn.XLOOKUP(H4267,Calendar!O:O,Calendar!N:N,,-1),""))</f>
        <v/>
      </c>
    </row>
    <row r="4268" spans="34:34" hidden="1" x14ac:dyDescent="0.35">
      <c r="AH4268" s="16" t="str">
        <f>IF(AND(B4268="Premier League",E4268="Live"),_xlfn.XLOOKUP(_xlfn.TEXTJOIN(" vs ",,C4268:D4268),Calendar!G:G,Calendar!B:B),IF(AND(B4268="Premier League",E4268="Highlights"),_xlfn.XLOOKUP(H4268,Calendar!O:O,Calendar!N:N,,-1),""))</f>
        <v/>
      </c>
    </row>
    <row r="4269" spans="34:34" hidden="1" x14ac:dyDescent="0.35">
      <c r="AH4269" s="16" t="str">
        <f>IF(AND(B4269="Premier League",E4269="Live"),_xlfn.XLOOKUP(_xlfn.TEXTJOIN(" vs ",,C4269:D4269),Calendar!G:G,Calendar!B:B),IF(AND(B4269="Premier League",E4269="Highlights"),_xlfn.XLOOKUP(H4269,Calendar!O:O,Calendar!N:N,,-1),""))</f>
        <v/>
      </c>
    </row>
    <row r="4270" spans="34:34" hidden="1" x14ac:dyDescent="0.35">
      <c r="AH4270" s="16" t="str">
        <f>IF(AND(B4270="Premier League",E4270="Live"),_xlfn.XLOOKUP(_xlfn.TEXTJOIN(" vs ",,C4270:D4270),Calendar!G:G,Calendar!B:B),IF(AND(B4270="Premier League",E4270="Highlights"),_xlfn.XLOOKUP(H4270,Calendar!O:O,Calendar!N:N,,-1),""))</f>
        <v/>
      </c>
    </row>
    <row r="4271" spans="34:34" hidden="1" x14ac:dyDescent="0.35">
      <c r="AH4271" s="16" t="str">
        <f>IF(AND(B4271="Premier League",E4271="Live"),_xlfn.XLOOKUP(_xlfn.TEXTJOIN(" vs ",,C4271:D4271),Calendar!G:G,Calendar!B:B),IF(AND(B4271="Premier League",E4271="Highlights"),_xlfn.XLOOKUP(H4271,Calendar!O:O,Calendar!N:N,,-1),""))</f>
        <v/>
      </c>
    </row>
    <row r="4272" spans="34:34" hidden="1" x14ac:dyDescent="0.35">
      <c r="AH4272" s="16" t="str">
        <f>IF(AND(B4272="Premier League",E4272="Live"),_xlfn.XLOOKUP(_xlfn.TEXTJOIN(" vs ",,C4272:D4272),Calendar!G:G,Calendar!B:B),IF(AND(B4272="Premier League",E4272="Highlights"),_xlfn.XLOOKUP(H4272,Calendar!O:O,Calendar!N:N,,-1),""))</f>
        <v/>
      </c>
    </row>
    <row r="4273" spans="34:34" hidden="1" x14ac:dyDescent="0.35">
      <c r="AH4273" s="16" t="str">
        <f>IF(AND(B4273="Premier League",E4273="Live"),_xlfn.XLOOKUP(_xlfn.TEXTJOIN(" vs ",,C4273:D4273),Calendar!G:G,Calendar!B:B),IF(AND(B4273="Premier League",E4273="Highlights"),_xlfn.XLOOKUP(H4273,Calendar!O:O,Calendar!N:N,,-1),""))</f>
        <v/>
      </c>
    </row>
    <row r="4274" spans="34:34" hidden="1" x14ac:dyDescent="0.35">
      <c r="AH4274" s="16" t="str">
        <f>IF(AND(B4274="Premier League",E4274="Live"),_xlfn.XLOOKUP(_xlfn.TEXTJOIN(" vs ",,C4274:D4274),Calendar!G:G,Calendar!B:B),IF(AND(B4274="Premier League",E4274="Highlights"),_xlfn.XLOOKUP(H4274,Calendar!O:O,Calendar!N:N,,-1),""))</f>
        <v/>
      </c>
    </row>
    <row r="4275" spans="34:34" hidden="1" x14ac:dyDescent="0.35">
      <c r="AH4275" s="16" t="str">
        <f>IF(AND(B4275="Premier League",E4275="Live"),_xlfn.XLOOKUP(_xlfn.TEXTJOIN(" vs ",,C4275:D4275),Calendar!G:G,Calendar!B:B),IF(AND(B4275="Premier League",E4275="Highlights"),_xlfn.XLOOKUP(H4275,Calendar!O:O,Calendar!N:N,,-1),""))</f>
        <v/>
      </c>
    </row>
    <row r="4276" spans="34:34" hidden="1" x14ac:dyDescent="0.35">
      <c r="AH4276" s="16" t="str">
        <f>IF(AND(B4276="Premier League",E4276="Live"),_xlfn.XLOOKUP(_xlfn.TEXTJOIN(" vs ",,C4276:D4276),Calendar!G:G,Calendar!B:B),IF(AND(B4276="Premier League",E4276="Highlights"),_xlfn.XLOOKUP(H4276,Calendar!O:O,Calendar!N:N,,-1),""))</f>
        <v/>
      </c>
    </row>
    <row r="4277" spans="34:34" hidden="1" x14ac:dyDescent="0.35">
      <c r="AH4277" s="16" t="str">
        <f>IF(AND(B4277="Premier League",E4277="Live"),_xlfn.XLOOKUP(_xlfn.TEXTJOIN(" vs ",,C4277:D4277),Calendar!G:G,Calendar!B:B),IF(AND(B4277="Premier League",E4277="Highlights"),_xlfn.XLOOKUP(H4277,Calendar!O:O,Calendar!N:N,,-1),""))</f>
        <v/>
      </c>
    </row>
    <row r="4278" spans="34:34" hidden="1" x14ac:dyDescent="0.35">
      <c r="AH4278" s="16" t="str">
        <f>IF(AND(B4278="Premier League",E4278="Live"),_xlfn.XLOOKUP(_xlfn.TEXTJOIN(" vs ",,C4278:D4278),Calendar!G:G,Calendar!B:B),IF(AND(B4278="Premier League",E4278="Highlights"),_xlfn.XLOOKUP(H4278,Calendar!O:O,Calendar!N:N,,-1),""))</f>
        <v/>
      </c>
    </row>
    <row r="4279" spans="34:34" hidden="1" x14ac:dyDescent="0.35">
      <c r="AH4279" s="16" t="str">
        <f>IF(AND(B4279="Premier League",E4279="Live"),_xlfn.XLOOKUP(_xlfn.TEXTJOIN(" vs ",,C4279:D4279),Calendar!G:G,Calendar!B:B),IF(AND(B4279="Premier League",E4279="Highlights"),_xlfn.XLOOKUP(H4279,Calendar!O:O,Calendar!N:N,,-1),""))</f>
        <v/>
      </c>
    </row>
    <row r="4280" spans="34:34" hidden="1" x14ac:dyDescent="0.35">
      <c r="AH4280" s="16" t="str">
        <f>IF(AND(B4280="Premier League",E4280="Live"),_xlfn.XLOOKUP(_xlfn.TEXTJOIN(" vs ",,C4280:D4280),Calendar!G:G,Calendar!B:B),IF(AND(B4280="Premier League",E4280="Highlights"),_xlfn.XLOOKUP(H4280,Calendar!O:O,Calendar!N:N,,-1),""))</f>
        <v/>
      </c>
    </row>
    <row r="4281" spans="34:34" hidden="1" x14ac:dyDescent="0.35">
      <c r="AH4281" s="16" t="str">
        <f>IF(AND(B4281="Premier League",E4281="Live"),_xlfn.XLOOKUP(_xlfn.TEXTJOIN(" vs ",,C4281:D4281),Calendar!G:G,Calendar!B:B),IF(AND(B4281="Premier League",E4281="Highlights"),_xlfn.XLOOKUP(H4281,Calendar!O:O,Calendar!N:N,,-1),""))</f>
        <v/>
      </c>
    </row>
    <row r="4282" spans="34:34" hidden="1" x14ac:dyDescent="0.35">
      <c r="AH4282" s="16" t="str">
        <f>IF(AND(B4282="Premier League",E4282="Live"),_xlfn.XLOOKUP(_xlfn.TEXTJOIN(" vs ",,C4282:D4282),Calendar!G:G,Calendar!B:B),IF(AND(B4282="Premier League",E4282="Highlights"),_xlfn.XLOOKUP(H4282,Calendar!O:O,Calendar!N:N,,-1),""))</f>
        <v/>
      </c>
    </row>
    <row r="4283" spans="34:34" hidden="1" x14ac:dyDescent="0.35">
      <c r="AH4283" s="16" t="str">
        <f>IF(AND(B4283="Premier League",E4283="Live"),_xlfn.XLOOKUP(_xlfn.TEXTJOIN(" vs ",,C4283:D4283),Calendar!G:G,Calendar!B:B),IF(AND(B4283="Premier League",E4283="Highlights"),_xlfn.XLOOKUP(H4283,Calendar!O:O,Calendar!N:N,,-1),""))</f>
        <v/>
      </c>
    </row>
    <row r="4284" spans="34:34" hidden="1" x14ac:dyDescent="0.35">
      <c r="AH4284" s="16" t="str">
        <f>IF(AND(B4284="Premier League",E4284="Live"),_xlfn.XLOOKUP(_xlfn.TEXTJOIN(" vs ",,C4284:D4284),Calendar!G:G,Calendar!B:B),IF(AND(B4284="Premier League",E4284="Highlights"),_xlfn.XLOOKUP(H4284,Calendar!O:O,Calendar!N:N,,-1),""))</f>
        <v/>
      </c>
    </row>
    <row r="4285" spans="34:34" hidden="1" x14ac:dyDescent="0.35">
      <c r="AH4285" s="16" t="str">
        <f>IF(AND(B4285="Premier League",E4285="Live"),_xlfn.XLOOKUP(_xlfn.TEXTJOIN(" vs ",,C4285:D4285),Calendar!G:G,Calendar!B:B),IF(AND(B4285="Premier League",E4285="Highlights"),_xlfn.XLOOKUP(H4285,Calendar!O:O,Calendar!N:N,,-1),""))</f>
        <v/>
      </c>
    </row>
    <row r="4286" spans="34:34" hidden="1" x14ac:dyDescent="0.35">
      <c r="AH4286" s="16" t="str">
        <f>IF(AND(B4286="Premier League",E4286="Live"),_xlfn.XLOOKUP(_xlfn.TEXTJOIN(" vs ",,C4286:D4286),Calendar!G:G,Calendar!B:B),IF(AND(B4286="Premier League",E4286="Highlights"),_xlfn.XLOOKUP(H4286,Calendar!O:O,Calendar!N:N,,-1),""))</f>
        <v/>
      </c>
    </row>
    <row r="4287" spans="34:34" hidden="1" x14ac:dyDescent="0.35">
      <c r="AH4287" s="16" t="str">
        <f>IF(AND(B4287="Premier League",E4287="Live"),_xlfn.XLOOKUP(_xlfn.TEXTJOIN(" vs ",,C4287:D4287),Calendar!G:G,Calendar!B:B),IF(AND(B4287="Premier League",E4287="Highlights"),_xlfn.XLOOKUP(H4287,Calendar!O:O,Calendar!N:N,,-1),""))</f>
        <v/>
      </c>
    </row>
    <row r="4288" spans="34:34" hidden="1" x14ac:dyDescent="0.35">
      <c r="AH4288" s="16" t="str">
        <f>IF(AND(B4288="Premier League",E4288="Live"),_xlfn.XLOOKUP(_xlfn.TEXTJOIN(" vs ",,C4288:D4288),Calendar!G:G,Calendar!B:B),IF(AND(B4288="Premier League",E4288="Highlights"),_xlfn.XLOOKUP(H4288,Calendar!O:O,Calendar!N:N,,-1),""))</f>
        <v/>
      </c>
    </row>
    <row r="4289" spans="34:34" hidden="1" x14ac:dyDescent="0.35">
      <c r="AH4289" s="16" t="str">
        <f>IF(AND(B4289="Premier League",E4289="Live"),_xlfn.XLOOKUP(_xlfn.TEXTJOIN(" vs ",,C4289:D4289),Calendar!G:G,Calendar!B:B),IF(AND(B4289="Premier League",E4289="Highlights"),_xlfn.XLOOKUP(H4289,Calendar!O:O,Calendar!N:N,,-1),""))</f>
        <v/>
      </c>
    </row>
    <row r="4290" spans="34:34" hidden="1" x14ac:dyDescent="0.35">
      <c r="AH4290" s="16" t="str">
        <f>IF(AND(B4290="Premier League",E4290="Live"),_xlfn.XLOOKUP(_xlfn.TEXTJOIN(" vs ",,C4290:D4290),Calendar!G:G,Calendar!B:B),IF(AND(B4290="Premier League",E4290="Highlights"),_xlfn.XLOOKUP(H4290,Calendar!O:O,Calendar!N:N,,-1),""))</f>
        <v/>
      </c>
    </row>
    <row r="4291" spans="34:34" hidden="1" x14ac:dyDescent="0.35">
      <c r="AH4291" s="16" t="str">
        <f>IF(AND(B4291="Premier League",E4291="Live"),_xlfn.XLOOKUP(_xlfn.TEXTJOIN(" vs ",,C4291:D4291),Calendar!G:G,Calendar!B:B),IF(AND(B4291="Premier League",E4291="Highlights"),_xlfn.XLOOKUP(H4291,Calendar!O:O,Calendar!N:N,,-1),""))</f>
        <v/>
      </c>
    </row>
    <row r="4292" spans="34:34" hidden="1" x14ac:dyDescent="0.35">
      <c r="AH4292" s="16" t="str">
        <f>IF(AND(B4292="Premier League",E4292="Live"),_xlfn.XLOOKUP(_xlfn.TEXTJOIN(" vs ",,C4292:D4292),Calendar!G:G,Calendar!B:B),IF(AND(B4292="Premier League",E4292="Highlights"),_xlfn.XLOOKUP(H4292,Calendar!O:O,Calendar!N:N,,-1),""))</f>
        <v/>
      </c>
    </row>
    <row r="4293" spans="34:34" hidden="1" x14ac:dyDescent="0.35">
      <c r="AH4293" s="16" t="str">
        <f>IF(AND(B4293="Premier League",E4293="Live"),_xlfn.XLOOKUP(_xlfn.TEXTJOIN(" vs ",,C4293:D4293),Calendar!G:G,Calendar!B:B),IF(AND(B4293="Premier League",E4293="Highlights"),_xlfn.XLOOKUP(H4293,Calendar!O:O,Calendar!N:N,,-1),""))</f>
        <v/>
      </c>
    </row>
    <row r="4294" spans="34:34" hidden="1" x14ac:dyDescent="0.35">
      <c r="AH4294" s="16" t="str">
        <f>IF(AND(B4294="Premier League",E4294="Live"),_xlfn.XLOOKUP(_xlfn.TEXTJOIN(" vs ",,C4294:D4294),Calendar!G:G,Calendar!B:B),IF(AND(B4294="Premier League",E4294="Highlights"),_xlfn.XLOOKUP(H4294,Calendar!O:O,Calendar!N:N,,-1),""))</f>
        <v/>
      </c>
    </row>
    <row r="4295" spans="34:34" hidden="1" x14ac:dyDescent="0.35">
      <c r="AH4295" s="16" t="str">
        <f>IF(AND(B4295="Premier League",E4295="Live"),_xlfn.XLOOKUP(_xlfn.TEXTJOIN(" vs ",,C4295:D4295),Calendar!G:G,Calendar!B:B),IF(AND(B4295="Premier League",E4295="Highlights"),_xlfn.XLOOKUP(H4295,Calendar!O:O,Calendar!N:N,,-1),""))</f>
        <v/>
      </c>
    </row>
    <row r="4296" spans="34:34" hidden="1" x14ac:dyDescent="0.35">
      <c r="AH4296" s="16" t="str">
        <f>IF(AND(B4296="Premier League",E4296="Live"),_xlfn.XLOOKUP(_xlfn.TEXTJOIN(" vs ",,C4296:D4296),Calendar!G:G,Calendar!B:B),IF(AND(B4296="Premier League",E4296="Highlights"),_xlfn.XLOOKUP(H4296,Calendar!O:O,Calendar!N:N,,-1),""))</f>
        <v/>
      </c>
    </row>
    <row r="4297" spans="34:34" hidden="1" x14ac:dyDescent="0.35">
      <c r="AH4297" s="16" t="str">
        <f>IF(AND(B4297="Premier League",E4297="Live"),_xlfn.XLOOKUP(_xlfn.TEXTJOIN(" vs ",,C4297:D4297),Calendar!G:G,Calendar!B:B),IF(AND(B4297="Premier League",E4297="Highlights"),_xlfn.XLOOKUP(H4297,Calendar!O:O,Calendar!N:N,,-1),""))</f>
        <v/>
      </c>
    </row>
    <row r="4298" spans="34:34" hidden="1" x14ac:dyDescent="0.35">
      <c r="AH4298" s="16" t="str">
        <f>IF(AND(B4298="Premier League",E4298="Live"),_xlfn.XLOOKUP(_xlfn.TEXTJOIN(" vs ",,C4298:D4298),Calendar!G:G,Calendar!B:B),IF(AND(B4298="Premier League",E4298="Highlights"),_xlfn.XLOOKUP(H4298,Calendar!O:O,Calendar!N:N,,-1),""))</f>
        <v/>
      </c>
    </row>
    <row r="4299" spans="34:34" hidden="1" x14ac:dyDescent="0.35">
      <c r="AH4299" s="16" t="str">
        <f>IF(AND(B4299="Premier League",E4299="Live"),_xlfn.XLOOKUP(_xlfn.TEXTJOIN(" vs ",,C4299:D4299),Calendar!G:G,Calendar!B:B),IF(AND(B4299="Premier League",E4299="Highlights"),_xlfn.XLOOKUP(H4299,Calendar!O:O,Calendar!N:N,,-1),""))</f>
        <v/>
      </c>
    </row>
    <row r="4300" spans="34:34" hidden="1" x14ac:dyDescent="0.35">
      <c r="AH4300" s="16" t="str">
        <f>IF(AND(B4300="Premier League",E4300="Live"),_xlfn.XLOOKUP(_xlfn.TEXTJOIN(" vs ",,C4300:D4300),Calendar!G:G,Calendar!B:B),IF(AND(B4300="Premier League",E4300="Highlights"),_xlfn.XLOOKUP(H4300,Calendar!O:O,Calendar!N:N,,-1),""))</f>
        <v/>
      </c>
    </row>
    <row r="4301" spans="34:34" hidden="1" x14ac:dyDescent="0.35">
      <c r="AH4301" s="16" t="str">
        <f>IF(AND(B4301="Premier League",E4301="Live"),_xlfn.XLOOKUP(_xlfn.TEXTJOIN(" vs ",,C4301:D4301),Calendar!G:G,Calendar!B:B),IF(AND(B4301="Premier League",E4301="Highlights"),_xlfn.XLOOKUP(H4301,Calendar!O:O,Calendar!N:N,,-1),""))</f>
        <v/>
      </c>
    </row>
    <row r="4302" spans="34:34" hidden="1" x14ac:dyDescent="0.35">
      <c r="AH4302" s="16" t="str">
        <f>IF(AND(B4302="Premier League",E4302="Live"),_xlfn.XLOOKUP(_xlfn.TEXTJOIN(" vs ",,C4302:D4302),Calendar!G:G,Calendar!B:B),IF(AND(B4302="Premier League",E4302="Highlights"),_xlfn.XLOOKUP(H4302,Calendar!O:O,Calendar!N:N,,-1),""))</f>
        <v/>
      </c>
    </row>
    <row r="4303" spans="34:34" hidden="1" x14ac:dyDescent="0.35">
      <c r="AH4303" s="16" t="str">
        <f>IF(AND(B4303="Premier League",E4303="Live"),_xlfn.XLOOKUP(_xlfn.TEXTJOIN(" vs ",,C4303:D4303),Calendar!G:G,Calendar!B:B),IF(AND(B4303="Premier League",E4303="Highlights"),_xlfn.XLOOKUP(H4303,Calendar!O:O,Calendar!N:N,,-1),""))</f>
        <v/>
      </c>
    </row>
    <row r="4304" spans="34:34" hidden="1" x14ac:dyDescent="0.35">
      <c r="AH4304" s="16" t="str">
        <f>IF(AND(B4304="Premier League",E4304="Live"),_xlfn.XLOOKUP(_xlfn.TEXTJOIN(" vs ",,C4304:D4304),Calendar!G:G,Calendar!B:B),IF(AND(B4304="Premier League",E4304="Highlights"),_xlfn.XLOOKUP(H4304,Calendar!O:O,Calendar!N:N,,-1),""))</f>
        <v/>
      </c>
    </row>
    <row r="4305" spans="34:34" hidden="1" x14ac:dyDescent="0.35">
      <c r="AH4305" s="16" t="str">
        <f>IF(AND(B4305="Premier League",E4305="Live"),_xlfn.XLOOKUP(_xlfn.TEXTJOIN(" vs ",,C4305:D4305),Calendar!G:G,Calendar!B:B),IF(AND(B4305="Premier League",E4305="Highlights"),_xlfn.XLOOKUP(H4305,Calendar!O:O,Calendar!N:N,,-1),""))</f>
        <v/>
      </c>
    </row>
    <row r="4306" spans="34:34" hidden="1" x14ac:dyDescent="0.35">
      <c r="AH4306" s="16" t="str">
        <f>IF(AND(B4306="Premier League",E4306="Live"),_xlfn.XLOOKUP(_xlfn.TEXTJOIN(" vs ",,C4306:D4306),Calendar!G:G,Calendar!B:B),IF(AND(B4306="Premier League",E4306="Highlights"),_xlfn.XLOOKUP(H4306,Calendar!O:O,Calendar!N:N,,-1),""))</f>
        <v/>
      </c>
    </row>
    <row r="4307" spans="34:34" hidden="1" x14ac:dyDescent="0.35">
      <c r="AH4307" s="16" t="str">
        <f>IF(AND(B4307="Premier League",E4307="Live"),_xlfn.XLOOKUP(_xlfn.TEXTJOIN(" vs ",,C4307:D4307),Calendar!G:G,Calendar!B:B),IF(AND(B4307="Premier League",E4307="Highlights"),_xlfn.XLOOKUP(H4307,Calendar!O:O,Calendar!N:N,,-1),""))</f>
        <v/>
      </c>
    </row>
    <row r="4308" spans="34:34" hidden="1" x14ac:dyDescent="0.35">
      <c r="AH4308" s="16" t="str">
        <f>IF(AND(B4308="Premier League",E4308="Live"),_xlfn.XLOOKUP(_xlfn.TEXTJOIN(" vs ",,C4308:D4308),Calendar!G:G,Calendar!B:B),IF(AND(B4308="Premier League",E4308="Highlights"),_xlfn.XLOOKUP(H4308,Calendar!O:O,Calendar!N:N,,-1),""))</f>
        <v/>
      </c>
    </row>
    <row r="4309" spans="34:34" hidden="1" x14ac:dyDescent="0.35">
      <c r="AH4309" s="16" t="str">
        <f>IF(AND(B4309="Premier League",E4309="Live"),_xlfn.XLOOKUP(_xlfn.TEXTJOIN(" vs ",,C4309:D4309),Calendar!G:G,Calendar!B:B),IF(AND(B4309="Premier League",E4309="Highlights"),_xlfn.XLOOKUP(H4309,Calendar!O:O,Calendar!N:N,,-1),""))</f>
        <v/>
      </c>
    </row>
    <row r="4310" spans="34:34" hidden="1" x14ac:dyDescent="0.35">
      <c r="AH4310" s="16" t="str">
        <f>IF(AND(B4310="Premier League",E4310="Live"),_xlfn.XLOOKUP(_xlfn.TEXTJOIN(" vs ",,C4310:D4310),Calendar!G:G,Calendar!B:B),IF(AND(B4310="Premier League",E4310="Highlights"),_xlfn.XLOOKUP(H4310,Calendar!O:O,Calendar!N:N,,-1),""))</f>
        <v/>
      </c>
    </row>
    <row r="4311" spans="34:34" hidden="1" x14ac:dyDescent="0.35">
      <c r="AH4311" s="16" t="str">
        <f>IF(AND(B4311="Premier League",E4311="Live"),_xlfn.XLOOKUP(_xlfn.TEXTJOIN(" vs ",,C4311:D4311),Calendar!G:G,Calendar!B:B),IF(AND(B4311="Premier League",E4311="Highlights"),_xlfn.XLOOKUP(H4311,Calendar!O:O,Calendar!N:N,,-1),""))</f>
        <v/>
      </c>
    </row>
    <row r="4312" spans="34:34" hidden="1" x14ac:dyDescent="0.35">
      <c r="AH4312" s="16" t="str">
        <f>IF(AND(B4312="Premier League",E4312="Live"),_xlfn.XLOOKUP(_xlfn.TEXTJOIN(" vs ",,C4312:D4312),Calendar!G:G,Calendar!B:B),IF(AND(B4312="Premier League",E4312="Highlights"),_xlfn.XLOOKUP(H4312,Calendar!O:O,Calendar!N:N,,-1),""))</f>
        <v/>
      </c>
    </row>
    <row r="4313" spans="34:34" hidden="1" x14ac:dyDescent="0.35">
      <c r="AH4313" s="16" t="str">
        <f>IF(AND(B4313="Premier League",E4313="Live"),_xlfn.XLOOKUP(_xlfn.TEXTJOIN(" vs ",,C4313:D4313),Calendar!G:G,Calendar!B:B),IF(AND(B4313="Premier League",E4313="Highlights"),_xlfn.XLOOKUP(H4313,Calendar!O:O,Calendar!N:N,,-1),""))</f>
        <v/>
      </c>
    </row>
    <row r="4314" spans="34:34" hidden="1" x14ac:dyDescent="0.35">
      <c r="AH4314" s="16" t="str">
        <f>IF(AND(B4314="Premier League",E4314="Live"),_xlfn.XLOOKUP(_xlfn.TEXTJOIN(" vs ",,C4314:D4314),Calendar!G:G,Calendar!B:B),IF(AND(B4314="Premier League",E4314="Highlights"),_xlfn.XLOOKUP(H4314,Calendar!O:O,Calendar!N:N,,-1),""))</f>
        <v/>
      </c>
    </row>
    <row r="4315" spans="34:34" hidden="1" x14ac:dyDescent="0.35">
      <c r="AH4315" s="16" t="str">
        <f>IF(AND(B4315="Premier League",E4315="Live"),_xlfn.XLOOKUP(_xlfn.TEXTJOIN(" vs ",,C4315:D4315),Calendar!G:G,Calendar!B:B),IF(AND(B4315="Premier League",E4315="Highlights"),_xlfn.XLOOKUP(H4315,Calendar!O:O,Calendar!N:N,,-1),""))</f>
        <v/>
      </c>
    </row>
    <row r="4316" spans="34:34" hidden="1" x14ac:dyDescent="0.35">
      <c r="AH4316" s="16" t="str">
        <f>IF(AND(B4316="Premier League",E4316="Live"),_xlfn.XLOOKUP(_xlfn.TEXTJOIN(" vs ",,C4316:D4316),Calendar!G:G,Calendar!B:B),IF(AND(B4316="Premier League",E4316="Highlights"),_xlfn.XLOOKUP(H4316,Calendar!O:O,Calendar!N:N,,-1),""))</f>
        <v/>
      </c>
    </row>
    <row r="4317" spans="34:34" hidden="1" x14ac:dyDescent="0.35">
      <c r="AH4317" s="16" t="str">
        <f>IF(AND(B4317="Premier League",E4317="Live"),_xlfn.XLOOKUP(_xlfn.TEXTJOIN(" vs ",,C4317:D4317),Calendar!G:G,Calendar!B:B),IF(AND(B4317="Premier League",E4317="Highlights"),_xlfn.XLOOKUP(H4317,Calendar!O:O,Calendar!N:N,,-1),""))</f>
        <v/>
      </c>
    </row>
    <row r="4318" spans="34:34" hidden="1" x14ac:dyDescent="0.35">
      <c r="AH4318" s="16" t="str">
        <f>IF(AND(B4318="Premier League",E4318="Live"),_xlfn.XLOOKUP(_xlfn.TEXTJOIN(" vs ",,C4318:D4318),Calendar!G:G,Calendar!B:B),IF(AND(B4318="Premier League",E4318="Highlights"),_xlfn.XLOOKUP(H4318,Calendar!O:O,Calendar!N:N,,-1),""))</f>
        <v/>
      </c>
    </row>
    <row r="4319" spans="34:34" hidden="1" x14ac:dyDescent="0.35">
      <c r="AH4319" s="16" t="str">
        <f>IF(AND(B4319="Premier League",E4319="Live"),_xlfn.XLOOKUP(_xlfn.TEXTJOIN(" vs ",,C4319:D4319),Calendar!G:G,Calendar!B:B),IF(AND(B4319="Premier League",E4319="Highlights"),_xlfn.XLOOKUP(H4319,Calendar!O:O,Calendar!N:N,,-1),""))</f>
        <v/>
      </c>
    </row>
    <row r="4320" spans="34:34" hidden="1" x14ac:dyDescent="0.35">
      <c r="AH4320" s="16" t="str">
        <f>IF(AND(B4320="Premier League",E4320="Live"),_xlfn.XLOOKUP(_xlfn.TEXTJOIN(" vs ",,C4320:D4320),Calendar!G:G,Calendar!B:B),IF(AND(B4320="Premier League",E4320="Highlights"),_xlfn.XLOOKUP(H4320,Calendar!O:O,Calendar!N:N,,-1),""))</f>
        <v/>
      </c>
    </row>
    <row r="4321" spans="34:34" hidden="1" x14ac:dyDescent="0.35">
      <c r="AH4321" s="16" t="str">
        <f>IF(AND(B4321="Premier League",E4321="Live"),_xlfn.XLOOKUP(_xlfn.TEXTJOIN(" vs ",,C4321:D4321),Calendar!G:G,Calendar!B:B),IF(AND(B4321="Premier League",E4321="Highlights"),_xlfn.XLOOKUP(H4321,Calendar!O:O,Calendar!N:N,,-1),""))</f>
        <v/>
      </c>
    </row>
    <row r="4322" spans="34:34" hidden="1" x14ac:dyDescent="0.35">
      <c r="AH4322" s="16" t="str">
        <f>IF(AND(B4322="Premier League",E4322="Live"),_xlfn.XLOOKUP(_xlfn.TEXTJOIN(" vs ",,C4322:D4322),Calendar!G:G,Calendar!B:B),IF(AND(B4322="Premier League",E4322="Highlights"),_xlfn.XLOOKUP(H4322,Calendar!O:O,Calendar!N:N,,-1),""))</f>
        <v/>
      </c>
    </row>
    <row r="4323" spans="34:34" hidden="1" x14ac:dyDescent="0.35">
      <c r="AH4323" s="16" t="str">
        <f>IF(AND(B4323="Premier League",E4323="Live"),_xlfn.XLOOKUP(_xlfn.TEXTJOIN(" vs ",,C4323:D4323),Calendar!G:G,Calendar!B:B),IF(AND(B4323="Premier League",E4323="Highlights"),_xlfn.XLOOKUP(H4323,Calendar!O:O,Calendar!N:N,,-1),""))</f>
        <v/>
      </c>
    </row>
    <row r="4324" spans="34:34" hidden="1" x14ac:dyDescent="0.35">
      <c r="AH4324" s="16" t="str">
        <f>IF(AND(B4324="Premier League",E4324="Live"),_xlfn.XLOOKUP(_xlfn.TEXTJOIN(" vs ",,C4324:D4324),Calendar!G:G,Calendar!B:B),IF(AND(B4324="Premier League",E4324="Highlights"),_xlfn.XLOOKUP(H4324,Calendar!O:O,Calendar!N:N,,-1),""))</f>
        <v/>
      </c>
    </row>
    <row r="4325" spans="34:34" hidden="1" x14ac:dyDescent="0.35">
      <c r="AH4325" s="16" t="str">
        <f>IF(AND(B4325="Premier League",E4325="Live"),_xlfn.XLOOKUP(_xlfn.TEXTJOIN(" vs ",,C4325:D4325),Calendar!G:G,Calendar!B:B),IF(AND(B4325="Premier League",E4325="Highlights"),_xlfn.XLOOKUP(H4325,Calendar!O:O,Calendar!N:N,,-1),""))</f>
        <v/>
      </c>
    </row>
    <row r="4326" spans="34:34" hidden="1" x14ac:dyDescent="0.35">
      <c r="AH4326" s="16" t="str">
        <f>IF(AND(B4326="Premier League",E4326="Live"),_xlfn.XLOOKUP(_xlfn.TEXTJOIN(" vs ",,C4326:D4326),Calendar!G:G,Calendar!B:B),IF(AND(B4326="Premier League",E4326="Highlights"),_xlfn.XLOOKUP(H4326,Calendar!O:O,Calendar!N:N,,-1),""))</f>
        <v/>
      </c>
    </row>
    <row r="4327" spans="34:34" hidden="1" x14ac:dyDescent="0.35">
      <c r="AH4327" s="16" t="str">
        <f>IF(AND(B4327="Premier League",E4327="Live"),_xlfn.XLOOKUP(_xlfn.TEXTJOIN(" vs ",,C4327:D4327),Calendar!G:G,Calendar!B:B),IF(AND(B4327="Premier League",E4327="Highlights"),_xlfn.XLOOKUP(H4327,Calendar!O:O,Calendar!N:N,,-1),""))</f>
        <v/>
      </c>
    </row>
    <row r="4328" spans="34:34" hidden="1" x14ac:dyDescent="0.35">
      <c r="AH4328" s="16" t="str">
        <f>IF(AND(B4328="Premier League",E4328="Live"),_xlfn.XLOOKUP(_xlfn.TEXTJOIN(" vs ",,C4328:D4328),Calendar!G:G,Calendar!B:B),IF(AND(B4328="Premier League",E4328="Highlights"),_xlfn.XLOOKUP(H4328,Calendar!O:O,Calendar!N:N,,-1),""))</f>
        <v/>
      </c>
    </row>
    <row r="4329" spans="34:34" hidden="1" x14ac:dyDescent="0.35">
      <c r="AH4329" s="16" t="str">
        <f>IF(AND(B4329="Premier League",E4329="Live"),_xlfn.XLOOKUP(_xlfn.TEXTJOIN(" vs ",,C4329:D4329),Calendar!G:G,Calendar!B:B),IF(AND(B4329="Premier League",E4329="Highlights"),_xlfn.XLOOKUP(H4329,Calendar!O:O,Calendar!N:N,,-1),""))</f>
        <v/>
      </c>
    </row>
    <row r="4330" spans="34:34" hidden="1" x14ac:dyDescent="0.35">
      <c r="AH4330" s="16" t="str">
        <f>IF(AND(B4330="Premier League",E4330="Live"),_xlfn.XLOOKUP(_xlfn.TEXTJOIN(" vs ",,C4330:D4330),Calendar!G:G,Calendar!B:B),IF(AND(B4330="Premier League",E4330="Highlights"),_xlfn.XLOOKUP(H4330,Calendar!O:O,Calendar!N:N,,-1),""))</f>
        <v/>
      </c>
    </row>
    <row r="4331" spans="34:34" hidden="1" x14ac:dyDescent="0.35">
      <c r="AH4331" s="16" t="str">
        <f>IF(AND(B4331="Premier League",E4331="Live"),_xlfn.XLOOKUP(_xlfn.TEXTJOIN(" vs ",,C4331:D4331),Calendar!G:G,Calendar!B:B),IF(AND(B4331="Premier League",E4331="Highlights"),_xlfn.XLOOKUP(H4331,Calendar!O:O,Calendar!N:N,,-1),""))</f>
        <v/>
      </c>
    </row>
    <row r="4332" spans="34:34" hidden="1" x14ac:dyDescent="0.35">
      <c r="AH4332" s="16" t="str">
        <f>IF(AND(B4332="Premier League",E4332="Live"),_xlfn.XLOOKUP(_xlfn.TEXTJOIN(" vs ",,C4332:D4332),Calendar!G:G,Calendar!B:B),IF(AND(B4332="Premier League",E4332="Highlights"),_xlfn.XLOOKUP(H4332,Calendar!O:O,Calendar!N:N,,-1),""))</f>
        <v/>
      </c>
    </row>
    <row r="4333" spans="34:34" hidden="1" x14ac:dyDescent="0.35">
      <c r="AH4333" s="16" t="str">
        <f>IF(AND(B4333="Premier League",E4333="Live"),_xlfn.XLOOKUP(_xlfn.TEXTJOIN(" vs ",,C4333:D4333),Calendar!G:G,Calendar!B:B),IF(AND(B4333="Premier League",E4333="Highlights"),_xlfn.XLOOKUP(H4333,Calendar!O:O,Calendar!N:N,,-1),""))</f>
        <v/>
      </c>
    </row>
    <row r="4334" spans="34:34" hidden="1" x14ac:dyDescent="0.35">
      <c r="AH4334" s="16" t="str">
        <f>IF(AND(B4334="Premier League",E4334="Live"),_xlfn.XLOOKUP(_xlfn.TEXTJOIN(" vs ",,C4334:D4334),Calendar!G:G,Calendar!B:B),IF(AND(B4334="Premier League",E4334="Highlights"),_xlfn.XLOOKUP(H4334,Calendar!O:O,Calendar!N:N,,-1),""))</f>
        <v/>
      </c>
    </row>
    <row r="4335" spans="34:34" hidden="1" x14ac:dyDescent="0.35">
      <c r="AH4335" s="16" t="str">
        <f>IF(AND(B4335="Premier League",E4335="Live"),_xlfn.XLOOKUP(_xlfn.TEXTJOIN(" vs ",,C4335:D4335),Calendar!G:G,Calendar!B:B),IF(AND(B4335="Premier League",E4335="Highlights"),_xlfn.XLOOKUP(H4335,Calendar!O:O,Calendar!N:N,,-1),""))</f>
        <v/>
      </c>
    </row>
    <row r="4336" spans="34:34" hidden="1" x14ac:dyDescent="0.35">
      <c r="AH4336" s="16" t="str">
        <f>IF(AND(B4336="Premier League",E4336="Live"),_xlfn.XLOOKUP(_xlfn.TEXTJOIN(" vs ",,C4336:D4336),Calendar!G:G,Calendar!B:B),IF(AND(B4336="Premier League",E4336="Highlights"),_xlfn.XLOOKUP(H4336,Calendar!O:O,Calendar!N:N,,-1),""))</f>
        <v/>
      </c>
    </row>
    <row r="4337" spans="34:34" hidden="1" x14ac:dyDescent="0.35">
      <c r="AH4337" s="16" t="str">
        <f>IF(AND(B4337="Premier League",E4337="Live"),_xlfn.XLOOKUP(_xlfn.TEXTJOIN(" vs ",,C4337:D4337),Calendar!G:G,Calendar!B:B),IF(AND(B4337="Premier League",E4337="Highlights"),_xlfn.XLOOKUP(H4337,Calendar!O:O,Calendar!N:N,,-1),""))</f>
        <v/>
      </c>
    </row>
    <row r="4338" spans="34:34" hidden="1" x14ac:dyDescent="0.35">
      <c r="AH4338" s="16" t="str">
        <f>IF(AND(B4338="Premier League",E4338="Live"),_xlfn.XLOOKUP(_xlfn.TEXTJOIN(" vs ",,C4338:D4338),Calendar!G:G,Calendar!B:B),IF(AND(B4338="Premier League",E4338="Highlights"),_xlfn.XLOOKUP(H4338,Calendar!O:O,Calendar!N:N,,-1),""))</f>
        <v/>
      </c>
    </row>
    <row r="4339" spans="34:34" hidden="1" x14ac:dyDescent="0.35">
      <c r="AH4339" s="16" t="str">
        <f>IF(AND(B4339="Premier League",E4339="Live"),_xlfn.XLOOKUP(_xlfn.TEXTJOIN(" vs ",,C4339:D4339),Calendar!G:G,Calendar!B:B),IF(AND(B4339="Premier League",E4339="Highlights"),_xlfn.XLOOKUP(H4339,Calendar!O:O,Calendar!N:N,,-1),""))</f>
        <v/>
      </c>
    </row>
    <row r="4340" spans="34:34" hidden="1" x14ac:dyDescent="0.35">
      <c r="AH4340" s="16" t="str">
        <f>IF(AND(B4340="Premier League",E4340="Live"),_xlfn.XLOOKUP(_xlfn.TEXTJOIN(" vs ",,C4340:D4340),Calendar!G:G,Calendar!B:B),IF(AND(B4340="Premier League",E4340="Highlights"),_xlfn.XLOOKUP(H4340,Calendar!O:O,Calendar!N:N,,-1),""))</f>
        <v/>
      </c>
    </row>
    <row r="4341" spans="34:34" hidden="1" x14ac:dyDescent="0.35">
      <c r="AH4341" s="16" t="str">
        <f>IF(AND(B4341="Premier League",E4341="Live"),_xlfn.XLOOKUP(_xlfn.TEXTJOIN(" vs ",,C4341:D4341),Calendar!G:G,Calendar!B:B),IF(AND(B4341="Premier League",E4341="Highlights"),_xlfn.XLOOKUP(H4341,Calendar!O:O,Calendar!N:N,,-1),""))</f>
        <v/>
      </c>
    </row>
    <row r="4342" spans="34:34" hidden="1" x14ac:dyDescent="0.35">
      <c r="AH4342" s="16" t="str">
        <f>IF(AND(B4342="Premier League",E4342="Live"),_xlfn.XLOOKUP(_xlfn.TEXTJOIN(" vs ",,C4342:D4342),Calendar!G:G,Calendar!B:B),IF(AND(B4342="Premier League",E4342="Highlights"),_xlfn.XLOOKUP(H4342,Calendar!O:O,Calendar!N:N,,-1),""))</f>
        <v/>
      </c>
    </row>
    <row r="4343" spans="34:34" hidden="1" x14ac:dyDescent="0.35">
      <c r="AH4343" s="16" t="str">
        <f>IF(AND(B4343="Premier League",E4343="Live"),_xlfn.XLOOKUP(_xlfn.TEXTJOIN(" vs ",,C4343:D4343),Calendar!G:G,Calendar!B:B),IF(AND(B4343="Premier League",E4343="Highlights"),_xlfn.XLOOKUP(H4343,Calendar!O:O,Calendar!N:N,,-1),""))</f>
        <v/>
      </c>
    </row>
    <row r="4344" spans="34:34" hidden="1" x14ac:dyDescent="0.35">
      <c r="AH4344" s="16" t="str">
        <f>IF(AND(B4344="Premier League",E4344="Live"),_xlfn.XLOOKUP(_xlfn.TEXTJOIN(" vs ",,C4344:D4344),Calendar!G:G,Calendar!B:B),IF(AND(B4344="Premier League",E4344="Highlights"),_xlfn.XLOOKUP(H4344,Calendar!O:O,Calendar!N:N,,-1),""))</f>
        <v/>
      </c>
    </row>
    <row r="4345" spans="34:34" hidden="1" x14ac:dyDescent="0.35">
      <c r="AH4345" s="16" t="str">
        <f>IF(AND(B4345="Premier League",E4345="Live"),_xlfn.XLOOKUP(_xlfn.TEXTJOIN(" vs ",,C4345:D4345),Calendar!G:G,Calendar!B:B),IF(AND(B4345="Premier League",E4345="Highlights"),_xlfn.XLOOKUP(H4345,Calendar!O:O,Calendar!N:N,,-1),""))</f>
        <v/>
      </c>
    </row>
    <row r="4346" spans="34:34" hidden="1" x14ac:dyDescent="0.35">
      <c r="AH4346" s="16" t="str">
        <f>IF(AND(B4346="Premier League",E4346="Live"),_xlfn.XLOOKUP(_xlfn.TEXTJOIN(" vs ",,C4346:D4346),Calendar!G:G,Calendar!B:B),IF(AND(B4346="Premier League",E4346="Highlights"),_xlfn.XLOOKUP(H4346,Calendar!O:O,Calendar!N:N,,-1),""))</f>
        <v/>
      </c>
    </row>
    <row r="4347" spans="34:34" hidden="1" x14ac:dyDescent="0.35">
      <c r="AH4347" s="16" t="str">
        <f>IF(AND(B4347="Premier League",E4347="Live"),_xlfn.XLOOKUP(_xlfn.TEXTJOIN(" vs ",,C4347:D4347),Calendar!G:G,Calendar!B:B),IF(AND(B4347="Premier League",E4347="Highlights"),_xlfn.XLOOKUP(H4347,Calendar!O:O,Calendar!N:N,,-1),""))</f>
        <v/>
      </c>
    </row>
    <row r="4348" spans="34:34" hidden="1" x14ac:dyDescent="0.35">
      <c r="AH4348" s="16" t="str">
        <f>IF(AND(B4348="Premier League",E4348="Live"),_xlfn.XLOOKUP(_xlfn.TEXTJOIN(" vs ",,C4348:D4348),Calendar!G:G,Calendar!B:B),IF(AND(B4348="Premier League",E4348="Highlights"),_xlfn.XLOOKUP(H4348,Calendar!O:O,Calendar!N:N,,-1),""))</f>
        <v/>
      </c>
    </row>
    <row r="4349" spans="34:34" hidden="1" x14ac:dyDescent="0.35">
      <c r="AH4349" s="16" t="str">
        <f>IF(AND(B4349="Premier League",E4349="Live"),_xlfn.XLOOKUP(_xlfn.TEXTJOIN(" vs ",,C4349:D4349),Calendar!G:G,Calendar!B:B),IF(AND(B4349="Premier League",E4349="Highlights"),_xlfn.XLOOKUP(H4349,Calendar!O:O,Calendar!N:N,,-1),""))</f>
        <v/>
      </c>
    </row>
    <row r="4350" spans="34:34" hidden="1" x14ac:dyDescent="0.35">
      <c r="AH4350" s="16" t="str">
        <f>IF(AND(B4350="Premier League",E4350="Live"),_xlfn.XLOOKUP(_xlfn.TEXTJOIN(" vs ",,C4350:D4350),Calendar!G:G,Calendar!B:B),IF(AND(B4350="Premier League",E4350="Highlights"),_xlfn.XLOOKUP(H4350,Calendar!O:O,Calendar!N:N,,-1),""))</f>
        <v/>
      </c>
    </row>
    <row r="4351" spans="34:34" hidden="1" x14ac:dyDescent="0.35">
      <c r="AH4351" s="16" t="str">
        <f>IF(AND(B4351="Premier League",E4351="Live"),_xlfn.XLOOKUP(_xlfn.TEXTJOIN(" vs ",,C4351:D4351),Calendar!G:G,Calendar!B:B),IF(AND(B4351="Premier League",E4351="Highlights"),_xlfn.XLOOKUP(H4351,Calendar!O:O,Calendar!N:N,,-1),""))</f>
        <v/>
      </c>
    </row>
    <row r="4352" spans="34:34" hidden="1" x14ac:dyDescent="0.35">
      <c r="AH4352" s="16" t="str">
        <f>IF(AND(B4352="Premier League",E4352="Live"),_xlfn.XLOOKUP(_xlfn.TEXTJOIN(" vs ",,C4352:D4352),Calendar!G:G,Calendar!B:B),IF(AND(B4352="Premier League",E4352="Highlights"),_xlfn.XLOOKUP(H4352,Calendar!O:O,Calendar!N:N,,-1),""))</f>
        <v/>
      </c>
    </row>
    <row r="4353" spans="34:34" hidden="1" x14ac:dyDescent="0.35">
      <c r="AH4353" s="16" t="str">
        <f>IF(AND(B4353="Premier League",E4353="Live"),_xlfn.XLOOKUP(_xlfn.TEXTJOIN(" vs ",,C4353:D4353),Calendar!G:G,Calendar!B:B),IF(AND(B4353="Premier League",E4353="Highlights"),_xlfn.XLOOKUP(H4353,Calendar!O:O,Calendar!N:N,,-1),""))</f>
        <v/>
      </c>
    </row>
    <row r="4354" spans="34:34" hidden="1" x14ac:dyDescent="0.35">
      <c r="AH4354" s="16" t="str">
        <f>IF(AND(B4354="Premier League",E4354="Live"),_xlfn.XLOOKUP(_xlfn.TEXTJOIN(" vs ",,C4354:D4354),Calendar!G:G,Calendar!B:B),IF(AND(B4354="Premier League",E4354="Highlights"),_xlfn.XLOOKUP(H4354,Calendar!O:O,Calendar!N:N,,-1),""))</f>
        <v/>
      </c>
    </row>
    <row r="4355" spans="34:34" hidden="1" x14ac:dyDescent="0.35">
      <c r="AH4355" s="16" t="str">
        <f>IF(AND(B4355="Premier League",E4355="Live"),_xlfn.XLOOKUP(_xlfn.TEXTJOIN(" vs ",,C4355:D4355),Calendar!G:G,Calendar!B:B),IF(AND(B4355="Premier League",E4355="Highlights"),_xlfn.XLOOKUP(H4355,Calendar!O:O,Calendar!N:N,,-1),""))</f>
        <v/>
      </c>
    </row>
    <row r="4356" spans="34:34" hidden="1" x14ac:dyDescent="0.35">
      <c r="AH4356" s="16" t="str">
        <f>IF(AND(B4356="Premier League",E4356="Live"),_xlfn.XLOOKUP(_xlfn.TEXTJOIN(" vs ",,C4356:D4356),Calendar!G:G,Calendar!B:B),IF(AND(B4356="Premier League",E4356="Highlights"),_xlfn.XLOOKUP(H4356,Calendar!O:O,Calendar!N:N,,-1),""))</f>
        <v/>
      </c>
    </row>
    <row r="4357" spans="34:34" hidden="1" x14ac:dyDescent="0.35">
      <c r="AH4357" s="16" t="str">
        <f>IF(AND(B4357="Premier League",E4357="Live"),_xlfn.XLOOKUP(_xlfn.TEXTJOIN(" vs ",,C4357:D4357),Calendar!G:G,Calendar!B:B),IF(AND(B4357="Premier League",E4357="Highlights"),_xlfn.XLOOKUP(H4357,Calendar!O:O,Calendar!N:N,,-1),""))</f>
        <v/>
      </c>
    </row>
    <row r="4358" spans="34:34" hidden="1" x14ac:dyDescent="0.35">
      <c r="AH4358" s="16" t="str">
        <f>IF(AND(B4358="Premier League",E4358="Live"),_xlfn.XLOOKUP(_xlfn.TEXTJOIN(" vs ",,C4358:D4358),Calendar!G:G,Calendar!B:B),IF(AND(B4358="Premier League",E4358="Highlights"),_xlfn.XLOOKUP(H4358,Calendar!O:O,Calendar!N:N,,-1),""))</f>
        <v/>
      </c>
    </row>
    <row r="4359" spans="34:34" hidden="1" x14ac:dyDescent="0.35">
      <c r="AH4359" s="16" t="str">
        <f>IF(AND(B4359="Premier League",E4359="Live"),_xlfn.XLOOKUP(_xlfn.TEXTJOIN(" vs ",,C4359:D4359),Calendar!G:G,Calendar!B:B),IF(AND(B4359="Premier League",E4359="Highlights"),_xlfn.XLOOKUP(H4359,Calendar!O:O,Calendar!N:N,,-1),""))</f>
        <v/>
      </c>
    </row>
    <row r="4360" spans="34:34" hidden="1" x14ac:dyDescent="0.35">
      <c r="AH4360" s="16" t="str">
        <f>IF(AND(B4360="Premier League",E4360="Live"),_xlfn.XLOOKUP(_xlfn.TEXTJOIN(" vs ",,C4360:D4360),Calendar!G:G,Calendar!B:B),IF(AND(B4360="Premier League",E4360="Highlights"),_xlfn.XLOOKUP(H4360,Calendar!O:O,Calendar!N:N,,-1),""))</f>
        <v/>
      </c>
    </row>
    <row r="4361" spans="34:34" hidden="1" x14ac:dyDescent="0.35">
      <c r="AH4361" s="16" t="str">
        <f>IF(AND(B4361="Premier League",E4361="Live"),_xlfn.XLOOKUP(_xlfn.TEXTJOIN(" vs ",,C4361:D4361),Calendar!G:G,Calendar!B:B),IF(AND(B4361="Premier League",E4361="Highlights"),_xlfn.XLOOKUP(H4361,Calendar!O:O,Calendar!N:N,,-1),""))</f>
        <v/>
      </c>
    </row>
    <row r="4362" spans="34:34" hidden="1" x14ac:dyDescent="0.35">
      <c r="AH4362" s="16" t="str">
        <f>IF(AND(B4362="Premier League",E4362="Live"),_xlfn.XLOOKUP(_xlfn.TEXTJOIN(" vs ",,C4362:D4362),Calendar!G:G,Calendar!B:B),IF(AND(B4362="Premier League",E4362="Highlights"),_xlfn.XLOOKUP(H4362,Calendar!O:O,Calendar!N:N,,-1),""))</f>
        <v/>
      </c>
    </row>
    <row r="4363" spans="34:34" hidden="1" x14ac:dyDescent="0.35">
      <c r="AH4363" s="16" t="str">
        <f>IF(AND(B4363="Premier League",E4363="Live"),_xlfn.XLOOKUP(_xlfn.TEXTJOIN(" vs ",,C4363:D4363),Calendar!G:G,Calendar!B:B),IF(AND(B4363="Premier League",E4363="Highlights"),_xlfn.XLOOKUP(H4363,Calendar!O:O,Calendar!N:N,,-1),""))</f>
        <v/>
      </c>
    </row>
    <row r="4364" spans="34:34" hidden="1" x14ac:dyDescent="0.35">
      <c r="AH4364" s="16" t="str">
        <f>IF(AND(B4364="Premier League",E4364="Live"),_xlfn.XLOOKUP(_xlfn.TEXTJOIN(" vs ",,C4364:D4364),Calendar!G:G,Calendar!B:B),IF(AND(B4364="Premier League",E4364="Highlights"),_xlfn.XLOOKUP(H4364,Calendar!O:O,Calendar!N:N,,-1),""))</f>
        <v/>
      </c>
    </row>
    <row r="4365" spans="34:34" hidden="1" x14ac:dyDescent="0.35">
      <c r="AH4365" s="16" t="str">
        <f>IF(AND(B4365="Premier League",E4365="Live"),_xlfn.XLOOKUP(_xlfn.TEXTJOIN(" vs ",,C4365:D4365),Calendar!G:G,Calendar!B:B),IF(AND(B4365="Premier League",E4365="Highlights"),_xlfn.XLOOKUP(H4365,Calendar!O:O,Calendar!N:N,,-1),""))</f>
        <v/>
      </c>
    </row>
    <row r="4366" spans="34:34" hidden="1" x14ac:dyDescent="0.35">
      <c r="AH4366" s="16" t="str">
        <f>IF(AND(B4366="Premier League",E4366="Live"),_xlfn.XLOOKUP(_xlfn.TEXTJOIN(" vs ",,C4366:D4366),Calendar!G:G,Calendar!B:B),IF(AND(B4366="Premier League",E4366="Highlights"),_xlfn.XLOOKUP(H4366,Calendar!O:O,Calendar!N:N,,-1),""))</f>
        <v/>
      </c>
    </row>
    <row r="4367" spans="34:34" hidden="1" x14ac:dyDescent="0.35">
      <c r="AH4367" s="16" t="str">
        <f>IF(AND(B4367="Premier League",E4367="Live"),_xlfn.XLOOKUP(_xlfn.TEXTJOIN(" vs ",,C4367:D4367),Calendar!G:G,Calendar!B:B),IF(AND(B4367="Premier League",E4367="Highlights"),_xlfn.XLOOKUP(H4367,Calendar!O:O,Calendar!N:N,,-1),""))</f>
        <v/>
      </c>
    </row>
    <row r="4368" spans="34:34" hidden="1" x14ac:dyDescent="0.35">
      <c r="AH4368" s="16" t="str">
        <f>IF(AND(B4368="Premier League",E4368="Live"),_xlfn.XLOOKUP(_xlfn.TEXTJOIN(" vs ",,C4368:D4368),Calendar!G:G,Calendar!B:B),IF(AND(B4368="Premier League",E4368="Highlights"),_xlfn.XLOOKUP(H4368,Calendar!O:O,Calendar!N:N,,-1),""))</f>
        <v/>
      </c>
    </row>
    <row r="4369" spans="34:34" hidden="1" x14ac:dyDescent="0.35">
      <c r="AH4369" s="16" t="str">
        <f>IF(AND(B4369="Premier League",E4369="Live"),_xlfn.XLOOKUP(_xlfn.TEXTJOIN(" vs ",,C4369:D4369),Calendar!G:G,Calendar!B:B),IF(AND(B4369="Premier League",E4369="Highlights"),_xlfn.XLOOKUP(H4369,Calendar!O:O,Calendar!N:N,,-1),""))</f>
        <v/>
      </c>
    </row>
    <row r="4370" spans="34:34" hidden="1" x14ac:dyDescent="0.35">
      <c r="AH4370" s="16" t="str">
        <f>IF(AND(B4370="Premier League",E4370="Live"),_xlfn.XLOOKUP(_xlfn.TEXTJOIN(" vs ",,C4370:D4370),Calendar!G:G,Calendar!B:B),IF(AND(B4370="Premier League",E4370="Highlights"),_xlfn.XLOOKUP(H4370,Calendar!O:O,Calendar!N:N,,-1),""))</f>
        <v/>
      </c>
    </row>
    <row r="4371" spans="34:34" hidden="1" x14ac:dyDescent="0.35">
      <c r="AH4371" s="16" t="str">
        <f>IF(AND(B4371="Premier League",E4371="Live"),_xlfn.XLOOKUP(_xlfn.TEXTJOIN(" vs ",,C4371:D4371),Calendar!G:G,Calendar!B:B),IF(AND(B4371="Premier League",E4371="Highlights"),_xlfn.XLOOKUP(H4371,Calendar!O:O,Calendar!N:N,,-1),""))</f>
        <v/>
      </c>
    </row>
    <row r="4372" spans="34:34" hidden="1" x14ac:dyDescent="0.35">
      <c r="AH4372" s="16" t="str">
        <f>IF(AND(B4372="Premier League",E4372="Live"),_xlfn.XLOOKUP(_xlfn.TEXTJOIN(" vs ",,C4372:D4372),Calendar!G:G,Calendar!B:B),IF(AND(B4372="Premier League",E4372="Highlights"),_xlfn.XLOOKUP(H4372,Calendar!O:O,Calendar!N:N,,-1),""))</f>
        <v/>
      </c>
    </row>
    <row r="4373" spans="34:34" hidden="1" x14ac:dyDescent="0.35">
      <c r="AH4373" s="16" t="str">
        <f>IF(AND(B4373="Premier League",E4373="Live"),_xlfn.XLOOKUP(_xlfn.TEXTJOIN(" vs ",,C4373:D4373),Calendar!G:G,Calendar!B:B),IF(AND(B4373="Premier League",E4373="Highlights"),_xlfn.XLOOKUP(H4373,Calendar!O:O,Calendar!N:N,,-1),""))</f>
        <v/>
      </c>
    </row>
    <row r="4374" spans="34:34" hidden="1" x14ac:dyDescent="0.35">
      <c r="AH4374" s="16" t="str">
        <f>IF(AND(B4374="Premier League",E4374="Live"),_xlfn.XLOOKUP(_xlfn.TEXTJOIN(" vs ",,C4374:D4374),Calendar!G:G,Calendar!B:B),IF(AND(B4374="Premier League",E4374="Highlights"),_xlfn.XLOOKUP(H4374,Calendar!O:O,Calendar!N:N,,-1),""))</f>
        <v/>
      </c>
    </row>
    <row r="4375" spans="34:34" hidden="1" x14ac:dyDescent="0.35">
      <c r="AH4375" s="16" t="str">
        <f>IF(AND(B4375="Premier League",E4375="Live"),_xlfn.XLOOKUP(_xlfn.TEXTJOIN(" vs ",,C4375:D4375),Calendar!G:G,Calendar!B:B),IF(AND(B4375="Premier League",E4375="Highlights"),_xlfn.XLOOKUP(H4375,Calendar!O:O,Calendar!N:N,,-1),""))</f>
        <v/>
      </c>
    </row>
    <row r="4376" spans="34:34" hidden="1" x14ac:dyDescent="0.35">
      <c r="AH4376" s="16" t="str">
        <f>IF(AND(B4376="Premier League",E4376="Live"),_xlfn.XLOOKUP(_xlfn.TEXTJOIN(" vs ",,C4376:D4376),Calendar!G:G,Calendar!B:B),IF(AND(B4376="Premier League",E4376="Highlights"),_xlfn.XLOOKUP(H4376,Calendar!O:O,Calendar!N:N,,-1),""))</f>
        <v/>
      </c>
    </row>
    <row r="4377" spans="34:34" hidden="1" x14ac:dyDescent="0.35">
      <c r="AH4377" s="16" t="str">
        <f>IF(AND(B4377="Premier League",E4377="Live"),_xlfn.XLOOKUP(_xlfn.TEXTJOIN(" vs ",,C4377:D4377),Calendar!G:G,Calendar!B:B),IF(AND(B4377="Premier League",E4377="Highlights"),_xlfn.XLOOKUP(H4377,Calendar!O:O,Calendar!N:N,,-1),""))</f>
        <v/>
      </c>
    </row>
    <row r="4378" spans="34:34" hidden="1" x14ac:dyDescent="0.35">
      <c r="AH4378" s="16" t="str">
        <f>IF(AND(B4378="Premier League",E4378="Live"),_xlfn.XLOOKUP(_xlfn.TEXTJOIN(" vs ",,C4378:D4378),Calendar!G:G,Calendar!B:B),IF(AND(B4378="Premier League",E4378="Highlights"),_xlfn.XLOOKUP(H4378,Calendar!O:O,Calendar!N:N,,-1),""))</f>
        <v/>
      </c>
    </row>
    <row r="4379" spans="34:34" hidden="1" x14ac:dyDescent="0.35">
      <c r="AH4379" s="16" t="str">
        <f>IF(AND(B4379="Premier League",E4379="Live"),_xlfn.XLOOKUP(_xlfn.TEXTJOIN(" vs ",,C4379:D4379),Calendar!G:G,Calendar!B:B),IF(AND(B4379="Premier League",E4379="Highlights"),_xlfn.XLOOKUP(H4379,Calendar!O:O,Calendar!N:N,,-1),""))</f>
        <v/>
      </c>
    </row>
    <row r="4380" spans="34:34" hidden="1" x14ac:dyDescent="0.35">
      <c r="AH4380" s="16" t="str">
        <f>IF(AND(B4380="Premier League",E4380="Live"),_xlfn.XLOOKUP(_xlfn.TEXTJOIN(" vs ",,C4380:D4380),Calendar!G:G,Calendar!B:B),IF(AND(B4380="Premier League",E4380="Highlights"),_xlfn.XLOOKUP(H4380,Calendar!O:O,Calendar!N:N,,-1),""))</f>
        <v/>
      </c>
    </row>
    <row r="4381" spans="34:34" hidden="1" x14ac:dyDescent="0.35">
      <c r="AH4381" s="16" t="str">
        <f>IF(AND(B4381="Premier League",E4381="Live"),_xlfn.XLOOKUP(_xlfn.TEXTJOIN(" vs ",,C4381:D4381),Calendar!G:G,Calendar!B:B),IF(AND(B4381="Premier League",E4381="Highlights"),_xlfn.XLOOKUP(H4381,Calendar!O:O,Calendar!N:N,,-1),""))</f>
        <v/>
      </c>
    </row>
    <row r="4382" spans="34:34" hidden="1" x14ac:dyDescent="0.35">
      <c r="AH4382" s="16" t="str">
        <f>IF(AND(B4382="Premier League",E4382="Live"),_xlfn.XLOOKUP(_xlfn.TEXTJOIN(" vs ",,C4382:D4382),Calendar!G:G,Calendar!B:B),IF(AND(B4382="Premier League",E4382="Highlights"),_xlfn.XLOOKUP(H4382,Calendar!O:O,Calendar!N:N,,-1),""))</f>
        <v/>
      </c>
    </row>
    <row r="4383" spans="34:34" hidden="1" x14ac:dyDescent="0.35">
      <c r="AH4383" s="16" t="str">
        <f>IF(AND(B4383="Premier League",E4383="Live"),_xlfn.XLOOKUP(_xlfn.TEXTJOIN(" vs ",,C4383:D4383),Calendar!G:G,Calendar!B:B),IF(AND(B4383="Premier League",E4383="Highlights"),_xlfn.XLOOKUP(H4383,Calendar!O:O,Calendar!N:N,,-1),""))</f>
        <v/>
      </c>
    </row>
    <row r="4384" spans="34:34" hidden="1" x14ac:dyDescent="0.35">
      <c r="AH4384" s="16" t="str">
        <f>IF(AND(B4384="Premier League",E4384="Live"),_xlfn.XLOOKUP(_xlfn.TEXTJOIN(" vs ",,C4384:D4384),Calendar!G:G,Calendar!B:B),IF(AND(B4384="Premier League",E4384="Highlights"),_xlfn.XLOOKUP(H4384,Calendar!O:O,Calendar!N:N,,-1),""))</f>
        <v/>
      </c>
    </row>
    <row r="4385" spans="34:34" hidden="1" x14ac:dyDescent="0.35">
      <c r="AH4385" s="16" t="str">
        <f>IF(AND(B4385="Premier League",E4385="Live"),_xlfn.XLOOKUP(_xlfn.TEXTJOIN(" vs ",,C4385:D4385),Calendar!G:G,Calendar!B:B),IF(AND(B4385="Premier League",E4385="Highlights"),_xlfn.XLOOKUP(H4385,Calendar!O:O,Calendar!N:N,,-1),""))</f>
        <v/>
      </c>
    </row>
    <row r="4386" spans="34:34" hidden="1" x14ac:dyDescent="0.35">
      <c r="AH4386" s="16" t="str">
        <f>IF(AND(B4386="Premier League",E4386="Live"),_xlfn.XLOOKUP(_xlfn.TEXTJOIN(" vs ",,C4386:D4386),Calendar!G:G,Calendar!B:B),IF(AND(B4386="Premier League",E4386="Highlights"),_xlfn.XLOOKUP(H4386,Calendar!O:O,Calendar!N:N,,-1),""))</f>
        <v/>
      </c>
    </row>
    <row r="4387" spans="34:34" hidden="1" x14ac:dyDescent="0.35">
      <c r="AH4387" s="16" t="str">
        <f>IF(AND(B4387="Premier League",E4387="Live"),_xlfn.XLOOKUP(_xlfn.TEXTJOIN(" vs ",,C4387:D4387),Calendar!G:G,Calendar!B:B),IF(AND(B4387="Premier League",E4387="Highlights"),_xlfn.XLOOKUP(H4387,Calendar!O:O,Calendar!N:N,,-1),""))</f>
        <v/>
      </c>
    </row>
    <row r="4388" spans="34:34" hidden="1" x14ac:dyDescent="0.35">
      <c r="AH4388" s="16" t="str">
        <f>IF(AND(B4388="Premier League",E4388="Live"),_xlfn.XLOOKUP(_xlfn.TEXTJOIN(" vs ",,C4388:D4388),Calendar!G:G,Calendar!B:B),IF(AND(B4388="Premier League",E4388="Highlights"),_xlfn.XLOOKUP(H4388,Calendar!O:O,Calendar!N:N,,-1),""))</f>
        <v/>
      </c>
    </row>
    <row r="4389" spans="34:34" hidden="1" x14ac:dyDescent="0.35">
      <c r="AH4389" s="16" t="str">
        <f>IF(AND(B4389="Premier League",E4389="Live"),_xlfn.XLOOKUP(_xlfn.TEXTJOIN(" vs ",,C4389:D4389),Calendar!G:G,Calendar!B:B),IF(AND(B4389="Premier League",E4389="Highlights"),_xlfn.XLOOKUP(H4389,Calendar!O:O,Calendar!N:N,,-1),""))</f>
        <v/>
      </c>
    </row>
    <row r="4390" spans="34:34" hidden="1" x14ac:dyDescent="0.35">
      <c r="AH4390" s="16" t="str">
        <f>IF(AND(B4390="Premier League",E4390="Live"),_xlfn.XLOOKUP(_xlfn.TEXTJOIN(" vs ",,C4390:D4390),Calendar!G:G,Calendar!B:B),IF(AND(B4390="Premier League",E4390="Highlights"),_xlfn.XLOOKUP(H4390,Calendar!O:O,Calendar!N:N,,-1),""))</f>
        <v/>
      </c>
    </row>
    <row r="4391" spans="34:34" hidden="1" x14ac:dyDescent="0.35">
      <c r="AH4391" s="16" t="str">
        <f>IF(AND(B4391="Premier League",E4391="Live"),_xlfn.XLOOKUP(_xlfn.TEXTJOIN(" vs ",,C4391:D4391),Calendar!G:G,Calendar!B:B),IF(AND(B4391="Premier League",E4391="Highlights"),_xlfn.XLOOKUP(H4391,Calendar!O:O,Calendar!N:N,,-1),""))</f>
        <v/>
      </c>
    </row>
    <row r="4392" spans="34:34" hidden="1" x14ac:dyDescent="0.35">
      <c r="AH4392" s="16" t="str">
        <f>IF(AND(B4392="Premier League",E4392="Live"),_xlfn.XLOOKUP(_xlfn.TEXTJOIN(" vs ",,C4392:D4392),Calendar!G:G,Calendar!B:B),IF(AND(B4392="Premier League",E4392="Highlights"),_xlfn.XLOOKUP(H4392,Calendar!O:O,Calendar!N:N,,-1),""))</f>
        <v/>
      </c>
    </row>
    <row r="4393" spans="34:34" hidden="1" x14ac:dyDescent="0.35">
      <c r="AH4393" s="16" t="str">
        <f>IF(AND(B4393="Premier League",E4393="Live"),_xlfn.XLOOKUP(_xlfn.TEXTJOIN(" vs ",,C4393:D4393),Calendar!G:G,Calendar!B:B),IF(AND(B4393="Premier League",E4393="Highlights"),_xlfn.XLOOKUP(H4393,Calendar!O:O,Calendar!N:N,,-1),""))</f>
        <v/>
      </c>
    </row>
    <row r="4394" spans="34:34" hidden="1" x14ac:dyDescent="0.35">
      <c r="AH4394" s="16" t="str">
        <f>IF(AND(B4394="Premier League",E4394="Live"),_xlfn.XLOOKUP(_xlfn.TEXTJOIN(" vs ",,C4394:D4394),Calendar!G:G,Calendar!B:B),IF(AND(B4394="Premier League",E4394="Highlights"),_xlfn.XLOOKUP(H4394,Calendar!O:O,Calendar!N:N,,-1),""))</f>
        <v/>
      </c>
    </row>
    <row r="4395" spans="34:34" hidden="1" x14ac:dyDescent="0.35">
      <c r="AH4395" s="16" t="str">
        <f>IF(AND(B4395="Premier League",E4395="Live"),_xlfn.XLOOKUP(_xlfn.TEXTJOIN(" vs ",,C4395:D4395),Calendar!G:G,Calendar!B:B),IF(AND(B4395="Premier League",E4395="Highlights"),_xlfn.XLOOKUP(H4395,Calendar!O:O,Calendar!N:N,,-1),""))</f>
        <v/>
      </c>
    </row>
    <row r="4396" spans="34:34" hidden="1" x14ac:dyDescent="0.35">
      <c r="AH4396" s="16" t="str">
        <f>IF(AND(B4396="Premier League",E4396="Live"),_xlfn.XLOOKUP(_xlfn.TEXTJOIN(" vs ",,C4396:D4396),Calendar!G:G,Calendar!B:B),IF(AND(B4396="Premier League",E4396="Highlights"),_xlfn.XLOOKUP(H4396,Calendar!O:O,Calendar!N:N,,-1),""))</f>
        <v/>
      </c>
    </row>
    <row r="4397" spans="34:34" hidden="1" x14ac:dyDescent="0.35">
      <c r="AH4397" s="16" t="str">
        <f>IF(AND(B4397="Premier League",E4397="Live"),_xlfn.XLOOKUP(_xlfn.TEXTJOIN(" vs ",,C4397:D4397),Calendar!G:G,Calendar!B:B),IF(AND(B4397="Premier League",E4397="Highlights"),_xlfn.XLOOKUP(H4397,Calendar!O:O,Calendar!N:N,,-1),""))</f>
        <v/>
      </c>
    </row>
    <row r="4398" spans="34:34" hidden="1" x14ac:dyDescent="0.35">
      <c r="AH4398" s="16" t="str">
        <f>IF(AND(B4398="Premier League",E4398="Live"),_xlfn.XLOOKUP(_xlfn.TEXTJOIN(" vs ",,C4398:D4398),Calendar!G:G,Calendar!B:B),IF(AND(B4398="Premier League",E4398="Highlights"),_xlfn.XLOOKUP(H4398,Calendar!O:O,Calendar!N:N,,-1),""))</f>
        <v/>
      </c>
    </row>
    <row r="4399" spans="34:34" hidden="1" x14ac:dyDescent="0.35">
      <c r="AH4399" s="16" t="str">
        <f>IF(AND(B4399="Premier League",E4399="Live"),_xlfn.XLOOKUP(_xlfn.TEXTJOIN(" vs ",,C4399:D4399),Calendar!G:G,Calendar!B:B),IF(AND(B4399="Premier League",E4399="Highlights"),_xlfn.XLOOKUP(H4399,Calendar!O:O,Calendar!N:N,,-1),""))</f>
        <v/>
      </c>
    </row>
    <row r="4400" spans="34:34" hidden="1" x14ac:dyDescent="0.35">
      <c r="AH4400" s="16" t="str">
        <f>IF(AND(B4400="Premier League",E4400="Live"),_xlfn.XLOOKUP(_xlfn.TEXTJOIN(" vs ",,C4400:D4400),Calendar!G:G,Calendar!B:B),IF(AND(B4400="Premier League",E4400="Highlights"),_xlfn.XLOOKUP(H4400,Calendar!O:O,Calendar!N:N,,-1),""))</f>
        <v/>
      </c>
    </row>
    <row r="4401" spans="34:34" hidden="1" x14ac:dyDescent="0.35">
      <c r="AH4401" s="16" t="str">
        <f>IF(AND(B4401="Premier League",E4401="Live"),_xlfn.XLOOKUP(_xlfn.TEXTJOIN(" vs ",,C4401:D4401),Calendar!G:G,Calendar!B:B),IF(AND(B4401="Premier League",E4401="Highlights"),_xlfn.XLOOKUP(H4401,Calendar!O:O,Calendar!N:N,,-1),""))</f>
        <v/>
      </c>
    </row>
    <row r="4402" spans="34:34" hidden="1" x14ac:dyDescent="0.35">
      <c r="AH4402" s="16" t="str">
        <f>IF(AND(B4402="Premier League",E4402="Live"),_xlfn.XLOOKUP(_xlfn.TEXTJOIN(" vs ",,C4402:D4402),Calendar!G:G,Calendar!B:B),IF(AND(B4402="Premier League",E4402="Highlights"),_xlfn.XLOOKUP(H4402,Calendar!O:O,Calendar!N:N,,-1),""))</f>
        <v/>
      </c>
    </row>
    <row r="4403" spans="34:34" hidden="1" x14ac:dyDescent="0.35">
      <c r="AH4403" s="16" t="str">
        <f>IF(AND(B4403="Premier League",E4403="Live"),_xlfn.XLOOKUP(_xlfn.TEXTJOIN(" vs ",,C4403:D4403),Calendar!G:G,Calendar!B:B),IF(AND(B4403="Premier League",E4403="Highlights"),_xlfn.XLOOKUP(H4403,Calendar!O:O,Calendar!N:N,,-1),""))</f>
        <v/>
      </c>
    </row>
    <row r="4404" spans="34:34" hidden="1" x14ac:dyDescent="0.35">
      <c r="AH4404" s="16" t="str">
        <f>IF(AND(B4404="Premier League",E4404="Live"),_xlfn.XLOOKUP(_xlfn.TEXTJOIN(" vs ",,C4404:D4404),Calendar!G:G,Calendar!B:B),IF(AND(B4404="Premier League",E4404="Highlights"),_xlfn.XLOOKUP(H4404,Calendar!O:O,Calendar!N:N,,-1),""))</f>
        <v/>
      </c>
    </row>
    <row r="4405" spans="34:34" hidden="1" x14ac:dyDescent="0.35">
      <c r="AH4405" s="16" t="str">
        <f>IF(AND(B4405="Premier League",E4405="Live"),_xlfn.XLOOKUP(_xlfn.TEXTJOIN(" vs ",,C4405:D4405),Calendar!G:G,Calendar!B:B),IF(AND(B4405="Premier League",E4405="Highlights"),_xlfn.XLOOKUP(H4405,Calendar!O:O,Calendar!N:N,,-1),""))</f>
        <v/>
      </c>
    </row>
    <row r="4406" spans="34:34" hidden="1" x14ac:dyDescent="0.35">
      <c r="AH4406" s="16" t="str">
        <f>IF(AND(B4406="Premier League",E4406="Live"),_xlfn.XLOOKUP(_xlfn.TEXTJOIN(" vs ",,C4406:D4406),Calendar!G:G,Calendar!B:B),IF(AND(B4406="Premier League",E4406="Highlights"),_xlfn.XLOOKUP(H4406,Calendar!O:O,Calendar!N:N,,-1),""))</f>
        <v/>
      </c>
    </row>
    <row r="4407" spans="34:34" hidden="1" x14ac:dyDescent="0.35">
      <c r="AH4407" s="16" t="str">
        <f>IF(AND(B4407="Premier League",E4407="Live"),_xlfn.XLOOKUP(_xlfn.TEXTJOIN(" vs ",,C4407:D4407),Calendar!G:G,Calendar!B:B),IF(AND(B4407="Premier League",E4407="Highlights"),_xlfn.XLOOKUP(H4407,Calendar!O:O,Calendar!N:N,,-1),""))</f>
        <v/>
      </c>
    </row>
    <row r="4408" spans="34:34" hidden="1" x14ac:dyDescent="0.35">
      <c r="AH4408" s="16" t="str">
        <f>IF(AND(B4408="Premier League",E4408="Live"),_xlfn.XLOOKUP(_xlfn.TEXTJOIN(" vs ",,C4408:D4408),Calendar!G:G,Calendar!B:B),IF(AND(B4408="Premier League",E4408="Highlights"),_xlfn.XLOOKUP(H4408,Calendar!O:O,Calendar!N:N,,-1),""))</f>
        <v/>
      </c>
    </row>
    <row r="4409" spans="34:34" hidden="1" x14ac:dyDescent="0.35">
      <c r="AH4409" s="16" t="str">
        <f>IF(AND(B4409="Premier League",E4409="Live"),_xlfn.XLOOKUP(_xlfn.TEXTJOIN(" vs ",,C4409:D4409),Calendar!G:G,Calendar!B:B),IF(AND(B4409="Premier League",E4409="Highlights"),_xlfn.XLOOKUP(H4409,Calendar!O:O,Calendar!N:N,,-1),""))</f>
        <v/>
      </c>
    </row>
    <row r="4410" spans="34:34" hidden="1" x14ac:dyDescent="0.35">
      <c r="AH4410" s="16" t="str">
        <f>IF(AND(B4410="Premier League",E4410="Live"),_xlfn.XLOOKUP(_xlfn.TEXTJOIN(" vs ",,C4410:D4410),Calendar!G:G,Calendar!B:B),IF(AND(B4410="Premier League",E4410="Highlights"),_xlfn.XLOOKUP(H4410,Calendar!O:O,Calendar!N:N,,-1),""))</f>
        <v/>
      </c>
    </row>
    <row r="4411" spans="34:34" hidden="1" x14ac:dyDescent="0.35">
      <c r="AH4411" s="16" t="str">
        <f>IF(AND(B4411="Premier League",E4411="Live"),_xlfn.XLOOKUP(_xlfn.TEXTJOIN(" vs ",,C4411:D4411),Calendar!G:G,Calendar!B:B),IF(AND(B4411="Premier League",E4411="Highlights"),_xlfn.XLOOKUP(H4411,Calendar!O:O,Calendar!N:N,,-1),""))</f>
        <v/>
      </c>
    </row>
    <row r="4412" spans="34:34" hidden="1" x14ac:dyDescent="0.35">
      <c r="AH4412" s="16" t="str">
        <f>IF(AND(B4412="Premier League",E4412="Live"),_xlfn.XLOOKUP(_xlfn.TEXTJOIN(" vs ",,C4412:D4412),Calendar!G:G,Calendar!B:B),IF(AND(B4412="Premier League",E4412="Highlights"),_xlfn.XLOOKUP(H4412,Calendar!O:O,Calendar!N:N,,-1),""))</f>
        <v/>
      </c>
    </row>
    <row r="4413" spans="34:34" hidden="1" x14ac:dyDescent="0.35">
      <c r="AH4413" s="16" t="str">
        <f>IF(AND(B4413="Premier League",E4413="Live"),_xlfn.XLOOKUP(_xlfn.TEXTJOIN(" vs ",,C4413:D4413),Calendar!G:G,Calendar!B:B),IF(AND(B4413="Premier League",E4413="Highlights"),_xlfn.XLOOKUP(H4413,Calendar!O:O,Calendar!N:N,,-1),""))</f>
        <v/>
      </c>
    </row>
    <row r="4414" spans="34:34" hidden="1" x14ac:dyDescent="0.35">
      <c r="AH4414" s="16" t="str">
        <f>IF(AND(B4414="Premier League",E4414="Live"),_xlfn.XLOOKUP(_xlfn.TEXTJOIN(" vs ",,C4414:D4414),Calendar!G:G,Calendar!B:B),IF(AND(B4414="Premier League",E4414="Highlights"),_xlfn.XLOOKUP(H4414,Calendar!O:O,Calendar!N:N,,-1),""))</f>
        <v/>
      </c>
    </row>
    <row r="4415" spans="34:34" hidden="1" x14ac:dyDescent="0.35">
      <c r="AH4415" s="16" t="str">
        <f>IF(AND(B4415="Premier League",E4415="Live"),_xlfn.XLOOKUP(_xlfn.TEXTJOIN(" vs ",,C4415:D4415),Calendar!G:G,Calendar!B:B),IF(AND(B4415="Premier League",E4415="Highlights"),_xlfn.XLOOKUP(H4415,Calendar!O:O,Calendar!N:N,,-1),""))</f>
        <v/>
      </c>
    </row>
    <row r="4416" spans="34:34" hidden="1" x14ac:dyDescent="0.35">
      <c r="AH4416" s="16" t="str">
        <f>IF(AND(B4416="Premier League",E4416="Live"),_xlfn.XLOOKUP(_xlfn.TEXTJOIN(" vs ",,C4416:D4416),Calendar!G:G,Calendar!B:B),IF(AND(B4416="Premier League",E4416="Highlights"),_xlfn.XLOOKUP(H4416,Calendar!O:O,Calendar!N:N,,-1),""))</f>
        <v/>
      </c>
    </row>
    <row r="4417" spans="34:34" hidden="1" x14ac:dyDescent="0.35">
      <c r="AH4417" s="16" t="str">
        <f>IF(AND(B4417="Premier League",E4417="Live"),_xlfn.XLOOKUP(_xlfn.TEXTJOIN(" vs ",,C4417:D4417),Calendar!G:G,Calendar!B:B),IF(AND(B4417="Premier League",E4417="Highlights"),_xlfn.XLOOKUP(H4417,Calendar!O:O,Calendar!N:N,,-1),""))</f>
        <v/>
      </c>
    </row>
    <row r="4418" spans="34:34" hidden="1" x14ac:dyDescent="0.35">
      <c r="AH4418" s="16" t="str">
        <f>IF(AND(B4418="Premier League",E4418="Live"),_xlfn.XLOOKUP(_xlfn.TEXTJOIN(" vs ",,C4418:D4418),Calendar!G:G,Calendar!B:B),IF(AND(B4418="Premier League",E4418="Highlights"),_xlfn.XLOOKUP(H4418,Calendar!O:O,Calendar!N:N,,-1),""))</f>
        <v/>
      </c>
    </row>
    <row r="4419" spans="34:34" hidden="1" x14ac:dyDescent="0.35">
      <c r="AH4419" s="16" t="str">
        <f>IF(AND(B4419="Premier League",E4419="Live"),_xlfn.XLOOKUP(_xlfn.TEXTJOIN(" vs ",,C4419:D4419),Calendar!G:G,Calendar!B:B),IF(AND(B4419="Premier League",E4419="Highlights"),_xlfn.XLOOKUP(H4419,Calendar!O:O,Calendar!N:N,,-1),""))</f>
        <v/>
      </c>
    </row>
    <row r="4420" spans="34:34" hidden="1" x14ac:dyDescent="0.35">
      <c r="AH4420" s="16" t="str">
        <f>IF(AND(B4420="Premier League",E4420="Live"),_xlfn.XLOOKUP(_xlfn.TEXTJOIN(" vs ",,C4420:D4420),Calendar!G:G,Calendar!B:B),IF(AND(B4420="Premier League",E4420="Highlights"),_xlfn.XLOOKUP(H4420,Calendar!O:O,Calendar!N:N,,-1),""))</f>
        <v/>
      </c>
    </row>
    <row r="4421" spans="34:34" hidden="1" x14ac:dyDescent="0.35">
      <c r="AH4421" s="16" t="str">
        <f>IF(AND(B4421="Premier League",E4421="Live"),_xlfn.XLOOKUP(_xlfn.TEXTJOIN(" vs ",,C4421:D4421),Calendar!G:G,Calendar!B:B),IF(AND(B4421="Premier League",E4421="Highlights"),_xlfn.XLOOKUP(H4421,Calendar!O:O,Calendar!N:N,,-1),""))</f>
        <v/>
      </c>
    </row>
    <row r="4422" spans="34:34" hidden="1" x14ac:dyDescent="0.35">
      <c r="AH4422" s="16" t="str">
        <f>IF(AND(B4422="Premier League",E4422="Live"),_xlfn.XLOOKUP(_xlfn.TEXTJOIN(" vs ",,C4422:D4422),Calendar!G:G,Calendar!B:B),IF(AND(B4422="Premier League",E4422="Highlights"),_xlfn.XLOOKUP(H4422,Calendar!O:O,Calendar!N:N,,-1),""))</f>
        <v/>
      </c>
    </row>
    <row r="4423" spans="34:34" hidden="1" x14ac:dyDescent="0.35">
      <c r="AH4423" s="16" t="str">
        <f>IF(AND(B4423="Premier League",E4423="Live"),_xlfn.XLOOKUP(_xlfn.TEXTJOIN(" vs ",,C4423:D4423),Calendar!G:G,Calendar!B:B),IF(AND(B4423="Premier League",E4423="Highlights"),_xlfn.XLOOKUP(H4423,Calendar!O:O,Calendar!N:N,,-1),""))</f>
        <v/>
      </c>
    </row>
    <row r="4424" spans="34:34" hidden="1" x14ac:dyDescent="0.35">
      <c r="AH4424" s="16" t="str">
        <f>IF(AND(B4424="Premier League",E4424="Live"),_xlfn.XLOOKUP(_xlfn.TEXTJOIN(" vs ",,C4424:D4424),Calendar!G:G,Calendar!B:B),IF(AND(B4424="Premier League",E4424="Highlights"),_xlfn.XLOOKUP(H4424,Calendar!O:O,Calendar!N:N,,-1),""))</f>
        <v/>
      </c>
    </row>
    <row r="4425" spans="34:34" hidden="1" x14ac:dyDescent="0.35">
      <c r="AH4425" s="16" t="str">
        <f>IF(AND(B4425="Premier League",E4425="Live"),_xlfn.XLOOKUP(_xlfn.TEXTJOIN(" vs ",,C4425:D4425),Calendar!G:G,Calendar!B:B),IF(AND(B4425="Premier League",E4425="Highlights"),_xlfn.XLOOKUP(H4425,Calendar!O:O,Calendar!N:N,,-1),""))</f>
        <v/>
      </c>
    </row>
    <row r="4426" spans="34:34" hidden="1" x14ac:dyDescent="0.35">
      <c r="AH4426" s="16" t="str">
        <f>IF(AND(B4426="Premier League",E4426="Live"),_xlfn.XLOOKUP(_xlfn.TEXTJOIN(" vs ",,C4426:D4426),Calendar!G:G,Calendar!B:B),IF(AND(B4426="Premier League",E4426="Highlights"),_xlfn.XLOOKUP(H4426,Calendar!O:O,Calendar!N:N,,-1),""))</f>
        <v/>
      </c>
    </row>
    <row r="4427" spans="34:34" hidden="1" x14ac:dyDescent="0.35">
      <c r="AH4427" s="16" t="str">
        <f>IF(AND(B4427="Premier League",E4427="Live"),_xlfn.XLOOKUP(_xlfn.TEXTJOIN(" vs ",,C4427:D4427),Calendar!G:G,Calendar!B:B),IF(AND(B4427="Premier League",E4427="Highlights"),_xlfn.XLOOKUP(H4427,Calendar!O:O,Calendar!N:N,,-1),""))</f>
        <v/>
      </c>
    </row>
    <row r="4428" spans="34:34" hidden="1" x14ac:dyDescent="0.35">
      <c r="AH4428" s="16" t="str">
        <f>IF(AND(B4428="Premier League",E4428="Live"),_xlfn.XLOOKUP(_xlfn.TEXTJOIN(" vs ",,C4428:D4428),Calendar!G:G,Calendar!B:B),IF(AND(B4428="Premier League",E4428="Highlights"),_xlfn.XLOOKUP(H4428,Calendar!O:O,Calendar!N:N,,-1),""))</f>
        <v/>
      </c>
    </row>
    <row r="4429" spans="34:34" hidden="1" x14ac:dyDescent="0.35">
      <c r="AH4429" s="16" t="str">
        <f>IF(AND(B4429="Premier League",E4429="Live"),_xlfn.XLOOKUP(_xlfn.TEXTJOIN(" vs ",,C4429:D4429),Calendar!G:G,Calendar!B:B),IF(AND(B4429="Premier League",E4429="Highlights"),_xlfn.XLOOKUP(H4429,Calendar!O:O,Calendar!N:N,,-1),""))</f>
        <v/>
      </c>
    </row>
    <row r="4430" spans="34:34" hidden="1" x14ac:dyDescent="0.35">
      <c r="AH4430" s="16" t="str">
        <f>IF(AND(B4430="Premier League",E4430="Live"),_xlfn.XLOOKUP(_xlfn.TEXTJOIN(" vs ",,C4430:D4430),Calendar!G:G,Calendar!B:B),IF(AND(B4430="Premier League",E4430="Highlights"),_xlfn.XLOOKUP(H4430,Calendar!O:O,Calendar!N:N,,-1),""))</f>
        <v/>
      </c>
    </row>
    <row r="4431" spans="34:34" hidden="1" x14ac:dyDescent="0.35">
      <c r="AH4431" s="16" t="str">
        <f>IF(AND(B4431="Premier League",E4431="Live"),_xlfn.XLOOKUP(_xlfn.TEXTJOIN(" vs ",,C4431:D4431),Calendar!G:G,Calendar!B:B),IF(AND(B4431="Premier League",E4431="Highlights"),_xlfn.XLOOKUP(H4431,Calendar!O:O,Calendar!N:N,,-1),""))</f>
        <v/>
      </c>
    </row>
    <row r="4432" spans="34:34" hidden="1" x14ac:dyDescent="0.35">
      <c r="AH4432" s="16" t="str">
        <f>IF(AND(B4432="Premier League",E4432="Live"),_xlfn.XLOOKUP(_xlfn.TEXTJOIN(" vs ",,C4432:D4432),Calendar!G:G,Calendar!B:B),IF(AND(B4432="Premier League",E4432="Highlights"),_xlfn.XLOOKUP(H4432,Calendar!O:O,Calendar!N:N,,-1),""))</f>
        <v/>
      </c>
    </row>
    <row r="4433" spans="34:34" hidden="1" x14ac:dyDescent="0.35">
      <c r="AH4433" s="16" t="str">
        <f>IF(AND(B4433="Premier League",E4433="Live"),_xlfn.XLOOKUP(_xlfn.TEXTJOIN(" vs ",,C4433:D4433),Calendar!G:G,Calendar!B:B),IF(AND(B4433="Premier League",E4433="Highlights"),_xlfn.XLOOKUP(H4433,Calendar!O:O,Calendar!N:N,,-1),""))</f>
        <v/>
      </c>
    </row>
    <row r="4434" spans="34:34" hidden="1" x14ac:dyDescent="0.35">
      <c r="AH4434" s="16" t="str">
        <f>IF(AND(B4434="Premier League",E4434="Live"),_xlfn.XLOOKUP(_xlfn.TEXTJOIN(" vs ",,C4434:D4434),Calendar!G:G,Calendar!B:B),IF(AND(B4434="Premier League",E4434="Highlights"),_xlfn.XLOOKUP(H4434,Calendar!O:O,Calendar!N:N,,-1),""))</f>
        <v/>
      </c>
    </row>
    <row r="4435" spans="34:34" hidden="1" x14ac:dyDescent="0.35">
      <c r="AH4435" s="16" t="str">
        <f>IF(AND(B4435="Premier League",E4435="Live"),_xlfn.XLOOKUP(_xlfn.TEXTJOIN(" vs ",,C4435:D4435),Calendar!G:G,Calendar!B:B),IF(AND(B4435="Premier League",E4435="Highlights"),_xlfn.XLOOKUP(H4435,Calendar!O:O,Calendar!N:N,,-1),""))</f>
        <v/>
      </c>
    </row>
    <row r="4436" spans="34:34" hidden="1" x14ac:dyDescent="0.35">
      <c r="AH4436" s="16" t="str">
        <f>IF(AND(B4436="Premier League",E4436="Live"),_xlfn.XLOOKUP(_xlfn.TEXTJOIN(" vs ",,C4436:D4436),Calendar!G:G,Calendar!B:B),IF(AND(B4436="Premier League",E4436="Highlights"),_xlfn.XLOOKUP(H4436,Calendar!O:O,Calendar!N:N,,-1),""))</f>
        <v/>
      </c>
    </row>
    <row r="4437" spans="34:34" hidden="1" x14ac:dyDescent="0.35">
      <c r="AH4437" s="16" t="str">
        <f>IF(AND(B4437="Premier League",E4437="Live"),_xlfn.XLOOKUP(_xlfn.TEXTJOIN(" vs ",,C4437:D4437),Calendar!G:G,Calendar!B:B),IF(AND(B4437="Premier League",E4437="Highlights"),_xlfn.XLOOKUP(H4437,Calendar!O:O,Calendar!N:N,,-1),""))</f>
        <v/>
      </c>
    </row>
    <row r="4438" spans="34:34" hidden="1" x14ac:dyDescent="0.35">
      <c r="AH4438" s="16" t="str">
        <f>IF(AND(B4438="Premier League",E4438="Live"),_xlfn.XLOOKUP(_xlfn.TEXTJOIN(" vs ",,C4438:D4438),Calendar!G:G,Calendar!B:B),IF(AND(B4438="Premier League",E4438="Highlights"),_xlfn.XLOOKUP(H4438,Calendar!O:O,Calendar!N:N,,-1),""))</f>
        <v/>
      </c>
    </row>
    <row r="4439" spans="34:34" hidden="1" x14ac:dyDescent="0.35">
      <c r="AH4439" s="16" t="str">
        <f>IF(AND(B4439="Premier League",E4439="Live"),_xlfn.XLOOKUP(_xlfn.TEXTJOIN(" vs ",,C4439:D4439),Calendar!G:G,Calendar!B:B),IF(AND(B4439="Premier League",E4439="Highlights"),_xlfn.XLOOKUP(H4439,Calendar!O:O,Calendar!N:N,,-1),""))</f>
        <v/>
      </c>
    </row>
    <row r="4440" spans="34:34" hidden="1" x14ac:dyDescent="0.35">
      <c r="AH4440" s="16" t="str">
        <f>IF(AND(B4440="Premier League",E4440="Live"),_xlfn.XLOOKUP(_xlfn.TEXTJOIN(" vs ",,C4440:D4440),Calendar!G:G,Calendar!B:B),IF(AND(B4440="Premier League",E4440="Highlights"),_xlfn.XLOOKUP(H4440,Calendar!O:O,Calendar!N:N,,-1),""))</f>
        <v/>
      </c>
    </row>
    <row r="4441" spans="34:34" hidden="1" x14ac:dyDescent="0.35">
      <c r="AH4441" s="16" t="str">
        <f>IF(AND(B4441="Premier League",E4441="Live"),_xlfn.XLOOKUP(_xlfn.TEXTJOIN(" vs ",,C4441:D4441),Calendar!G:G,Calendar!B:B),IF(AND(B4441="Premier League",E4441="Highlights"),_xlfn.XLOOKUP(H4441,Calendar!O:O,Calendar!N:N,,-1),""))</f>
        <v/>
      </c>
    </row>
    <row r="4442" spans="34:34" hidden="1" x14ac:dyDescent="0.35">
      <c r="AH4442" s="16" t="str">
        <f>IF(AND(B4442="Premier League",E4442="Live"),_xlfn.XLOOKUP(_xlfn.TEXTJOIN(" vs ",,C4442:D4442),Calendar!G:G,Calendar!B:B),IF(AND(B4442="Premier League",E4442="Highlights"),_xlfn.XLOOKUP(H4442,Calendar!O:O,Calendar!N:N,,-1),""))</f>
        <v/>
      </c>
    </row>
    <row r="4443" spans="34:34" hidden="1" x14ac:dyDescent="0.35">
      <c r="AH4443" s="16" t="str">
        <f>IF(AND(B4443="Premier League",E4443="Live"),_xlfn.XLOOKUP(_xlfn.TEXTJOIN(" vs ",,C4443:D4443),Calendar!G:G,Calendar!B:B),IF(AND(B4443="Premier League",E4443="Highlights"),_xlfn.XLOOKUP(H4443,Calendar!O:O,Calendar!N:N,,-1),""))</f>
        <v/>
      </c>
    </row>
    <row r="4444" spans="34:34" hidden="1" x14ac:dyDescent="0.35">
      <c r="AH4444" s="16" t="str">
        <f>IF(AND(B4444="Premier League",E4444="Live"),_xlfn.XLOOKUP(_xlfn.TEXTJOIN(" vs ",,C4444:D4444),Calendar!G:G,Calendar!B:B),IF(AND(B4444="Premier League",E4444="Highlights"),_xlfn.XLOOKUP(H4444,Calendar!O:O,Calendar!N:N,,-1),""))</f>
        <v/>
      </c>
    </row>
    <row r="4445" spans="34:34" hidden="1" x14ac:dyDescent="0.35">
      <c r="AH4445" s="16" t="str">
        <f>IF(AND(B4445="Premier League",E4445="Live"),_xlfn.XLOOKUP(_xlfn.TEXTJOIN(" vs ",,C4445:D4445),Calendar!G:G,Calendar!B:B),IF(AND(B4445="Premier League",E4445="Highlights"),_xlfn.XLOOKUP(H4445,Calendar!O:O,Calendar!N:N,,-1),""))</f>
        <v/>
      </c>
    </row>
    <row r="4446" spans="34:34" hidden="1" x14ac:dyDescent="0.35">
      <c r="AH4446" s="16" t="str">
        <f>IF(AND(B4446="Premier League",E4446="Live"),_xlfn.XLOOKUP(_xlfn.TEXTJOIN(" vs ",,C4446:D4446),Calendar!G:G,Calendar!B:B),IF(AND(B4446="Premier League",E4446="Highlights"),_xlfn.XLOOKUP(H4446,Calendar!O:O,Calendar!N:N,,-1),""))</f>
        <v/>
      </c>
    </row>
    <row r="4447" spans="34:34" hidden="1" x14ac:dyDescent="0.35">
      <c r="AH4447" s="16" t="str">
        <f>IF(AND(B4447="Premier League",E4447="Live"),_xlfn.XLOOKUP(_xlfn.TEXTJOIN(" vs ",,C4447:D4447),Calendar!G:G,Calendar!B:B),IF(AND(B4447="Premier League",E4447="Highlights"),_xlfn.XLOOKUP(H4447,Calendar!O:O,Calendar!N:N,,-1),""))</f>
        <v/>
      </c>
    </row>
    <row r="4448" spans="34:34" hidden="1" x14ac:dyDescent="0.35">
      <c r="AH4448" s="16" t="str">
        <f>IF(AND(B4448="Premier League",E4448="Live"),_xlfn.XLOOKUP(_xlfn.TEXTJOIN(" vs ",,C4448:D4448),Calendar!G:G,Calendar!B:B),IF(AND(B4448="Premier League",E4448="Highlights"),_xlfn.XLOOKUP(H4448,Calendar!O:O,Calendar!N:N,,-1),""))</f>
        <v/>
      </c>
    </row>
    <row r="4449" spans="34:34" hidden="1" x14ac:dyDescent="0.35">
      <c r="AH4449" s="16" t="str">
        <f>IF(AND(B4449="Premier League",E4449="Live"),_xlfn.XLOOKUP(_xlfn.TEXTJOIN(" vs ",,C4449:D4449),Calendar!G:G,Calendar!B:B),IF(AND(B4449="Premier League",E4449="Highlights"),_xlfn.XLOOKUP(H4449,Calendar!O:O,Calendar!N:N,,-1),""))</f>
        <v/>
      </c>
    </row>
    <row r="4450" spans="34:34" hidden="1" x14ac:dyDescent="0.35">
      <c r="AH4450" s="16" t="str">
        <f>IF(AND(B4450="Premier League",E4450="Live"),_xlfn.XLOOKUP(_xlfn.TEXTJOIN(" vs ",,C4450:D4450),Calendar!G:G,Calendar!B:B),IF(AND(B4450="Premier League",E4450="Highlights"),_xlfn.XLOOKUP(H4450,Calendar!O:O,Calendar!N:N,,-1),""))</f>
        <v/>
      </c>
    </row>
    <row r="4451" spans="34:34" hidden="1" x14ac:dyDescent="0.35">
      <c r="AH4451" s="16" t="str">
        <f>IF(AND(B4451="Premier League",E4451="Live"),_xlfn.XLOOKUP(_xlfn.TEXTJOIN(" vs ",,C4451:D4451),Calendar!G:G,Calendar!B:B),IF(AND(B4451="Premier League",E4451="Highlights"),_xlfn.XLOOKUP(H4451,Calendar!O:O,Calendar!N:N,,-1),""))</f>
        <v/>
      </c>
    </row>
    <row r="4452" spans="34:34" hidden="1" x14ac:dyDescent="0.35">
      <c r="AH4452" s="16" t="str">
        <f>IF(AND(B4452="Premier League",E4452="Live"),_xlfn.XLOOKUP(_xlfn.TEXTJOIN(" vs ",,C4452:D4452),Calendar!G:G,Calendar!B:B),IF(AND(B4452="Premier League",E4452="Highlights"),_xlfn.XLOOKUP(H4452,Calendar!O:O,Calendar!N:N,,-1),""))</f>
        <v/>
      </c>
    </row>
    <row r="4453" spans="34:34" hidden="1" x14ac:dyDescent="0.35">
      <c r="AH4453" s="16" t="str">
        <f>IF(AND(B4453="Premier League",E4453="Live"),_xlfn.XLOOKUP(_xlfn.TEXTJOIN(" vs ",,C4453:D4453),Calendar!G:G,Calendar!B:B),IF(AND(B4453="Premier League",E4453="Highlights"),_xlfn.XLOOKUP(H4453,Calendar!O:O,Calendar!N:N,,-1),""))</f>
        <v/>
      </c>
    </row>
    <row r="4454" spans="34:34" hidden="1" x14ac:dyDescent="0.35">
      <c r="AH4454" s="16" t="str">
        <f>IF(AND(B4454="Premier League",E4454="Live"),_xlfn.XLOOKUP(_xlfn.TEXTJOIN(" vs ",,C4454:D4454),Calendar!G:G,Calendar!B:B),IF(AND(B4454="Premier League",E4454="Highlights"),_xlfn.XLOOKUP(H4454,Calendar!O:O,Calendar!N:N,,-1),""))</f>
        <v/>
      </c>
    </row>
    <row r="4455" spans="34:34" hidden="1" x14ac:dyDescent="0.35">
      <c r="AH4455" s="16" t="str">
        <f>IF(AND(B4455="Premier League",E4455="Live"),_xlfn.XLOOKUP(_xlfn.TEXTJOIN(" vs ",,C4455:D4455),Calendar!G:G,Calendar!B:B),IF(AND(B4455="Premier League",E4455="Highlights"),_xlfn.XLOOKUP(H4455,Calendar!O:O,Calendar!N:N,,-1),""))</f>
        <v/>
      </c>
    </row>
    <row r="4456" spans="34:34" hidden="1" x14ac:dyDescent="0.35">
      <c r="AH4456" s="16" t="str">
        <f>IF(AND(B4456="Premier League",E4456="Live"),_xlfn.XLOOKUP(_xlfn.TEXTJOIN(" vs ",,C4456:D4456),Calendar!G:G,Calendar!B:B),IF(AND(B4456="Premier League",E4456="Highlights"),_xlfn.XLOOKUP(H4456,Calendar!O:O,Calendar!N:N,,-1),""))</f>
        <v/>
      </c>
    </row>
    <row r="4457" spans="34:34" hidden="1" x14ac:dyDescent="0.35">
      <c r="AH4457" s="16" t="str">
        <f>IF(AND(B4457="Premier League",E4457="Live"),_xlfn.XLOOKUP(_xlfn.TEXTJOIN(" vs ",,C4457:D4457),Calendar!G:G,Calendar!B:B),IF(AND(B4457="Premier League",E4457="Highlights"),_xlfn.XLOOKUP(H4457,Calendar!O:O,Calendar!N:N,,-1),""))</f>
        <v/>
      </c>
    </row>
    <row r="4458" spans="34:34" hidden="1" x14ac:dyDescent="0.35">
      <c r="AH4458" s="16" t="str">
        <f>IF(AND(B4458="Premier League",E4458="Live"),_xlfn.XLOOKUP(_xlfn.TEXTJOIN(" vs ",,C4458:D4458),Calendar!G:G,Calendar!B:B),IF(AND(B4458="Premier League",E4458="Highlights"),_xlfn.XLOOKUP(H4458,Calendar!O:O,Calendar!N:N,,-1),""))</f>
        <v/>
      </c>
    </row>
    <row r="4459" spans="34:34" hidden="1" x14ac:dyDescent="0.35">
      <c r="AH4459" s="16" t="str">
        <f>IF(AND(B4459="Premier League",E4459="Live"),_xlfn.XLOOKUP(_xlfn.TEXTJOIN(" vs ",,C4459:D4459),Calendar!G:G,Calendar!B:B),IF(AND(B4459="Premier League",E4459="Highlights"),_xlfn.XLOOKUP(H4459,Calendar!O:O,Calendar!N:N,,-1),""))</f>
        <v/>
      </c>
    </row>
    <row r="4460" spans="34:34" hidden="1" x14ac:dyDescent="0.35">
      <c r="AH4460" s="16" t="str">
        <f>IF(AND(B4460="Premier League",E4460="Live"),_xlfn.XLOOKUP(_xlfn.TEXTJOIN(" vs ",,C4460:D4460),Calendar!G:G,Calendar!B:B),IF(AND(B4460="Premier League",E4460="Highlights"),_xlfn.XLOOKUP(H4460,Calendar!O:O,Calendar!N:N,,-1),""))</f>
        <v/>
      </c>
    </row>
    <row r="4461" spans="34:34" hidden="1" x14ac:dyDescent="0.35">
      <c r="AH4461" s="16" t="str">
        <f>IF(AND(B4461="Premier League",E4461="Live"),_xlfn.XLOOKUP(_xlfn.TEXTJOIN(" vs ",,C4461:D4461),Calendar!G:G,Calendar!B:B),IF(AND(B4461="Premier League",E4461="Highlights"),_xlfn.XLOOKUP(H4461,Calendar!O:O,Calendar!N:N,,-1),""))</f>
        <v/>
      </c>
    </row>
    <row r="4462" spans="34:34" hidden="1" x14ac:dyDescent="0.35">
      <c r="AH4462" s="16" t="str">
        <f>IF(AND(B4462="Premier League",E4462="Live"),_xlfn.XLOOKUP(_xlfn.TEXTJOIN(" vs ",,C4462:D4462),Calendar!G:G,Calendar!B:B),IF(AND(B4462="Premier League",E4462="Highlights"),_xlfn.XLOOKUP(H4462,Calendar!O:O,Calendar!N:N,,-1),""))</f>
        <v/>
      </c>
    </row>
    <row r="4463" spans="34:34" hidden="1" x14ac:dyDescent="0.35">
      <c r="AH4463" s="16" t="str">
        <f>IF(AND(B4463="Premier League",E4463="Live"),_xlfn.XLOOKUP(_xlfn.TEXTJOIN(" vs ",,C4463:D4463),Calendar!G:G,Calendar!B:B),IF(AND(B4463="Premier League",E4463="Highlights"),_xlfn.XLOOKUP(H4463,Calendar!O:O,Calendar!N:N,,-1),""))</f>
        <v/>
      </c>
    </row>
    <row r="4464" spans="34:34" hidden="1" x14ac:dyDescent="0.35">
      <c r="AH4464" s="16" t="str">
        <f>IF(AND(B4464="Premier League",E4464="Live"),_xlfn.XLOOKUP(_xlfn.TEXTJOIN(" vs ",,C4464:D4464),Calendar!G:G,Calendar!B:B),IF(AND(B4464="Premier League",E4464="Highlights"),_xlfn.XLOOKUP(H4464,Calendar!O:O,Calendar!N:N,,-1),""))</f>
        <v/>
      </c>
    </row>
    <row r="4465" spans="34:34" hidden="1" x14ac:dyDescent="0.35">
      <c r="AH4465" s="16" t="str">
        <f>IF(AND(B4465="Premier League",E4465="Live"),_xlfn.XLOOKUP(_xlfn.TEXTJOIN(" vs ",,C4465:D4465),Calendar!G:G,Calendar!B:B),IF(AND(B4465="Premier League",E4465="Highlights"),_xlfn.XLOOKUP(H4465,Calendar!O:O,Calendar!N:N,,-1),""))</f>
        <v/>
      </c>
    </row>
    <row r="4466" spans="34:34" hidden="1" x14ac:dyDescent="0.35">
      <c r="AH4466" s="16" t="str">
        <f>IF(AND(B4466="Premier League",E4466="Live"),_xlfn.XLOOKUP(_xlfn.TEXTJOIN(" vs ",,C4466:D4466),Calendar!G:G,Calendar!B:B),IF(AND(B4466="Premier League",E4466="Highlights"),_xlfn.XLOOKUP(H4466,Calendar!O:O,Calendar!N:N,,-1),""))</f>
        <v/>
      </c>
    </row>
    <row r="4467" spans="34:34" hidden="1" x14ac:dyDescent="0.35">
      <c r="AH4467" s="16" t="str">
        <f>IF(AND(B4467="Premier League",E4467="Live"),_xlfn.XLOOKUP(_xlfn.TEXTJOIN(" vs ",,C4467:D4467),Calendar!G:G,Calendar!B:B),IF(AND(B4467="Premier League",E4467="Highlights"),_xlfn.XLOOKUP(H4467,Calendar!O:O,Calendar!N:N,,-1),""))</f>
        <v/>
      </c>
    </row>
    <row r="4468" spans="34:34" hidden="1" x14ac:dyDescent="0.35">
      <c r="AH4468" s="16" t="str">
        <f>IF(AND(B4468="Premier League",E4468="Live"),_xlfn.XLOOKUP(_xlfn.TEXTJOIN(" vs ",,C4468:D4468),Calendar!G:G,Calendar!B:B),IF(AND(B4468="Premier League",E4468="Highlights"),_xlfn.XLOOKUP(H4468,Calendar!O:O,Calendar!N:N,,-1),""))</f>
        <v/>
      </c>
    </row>
    <row r="4469" spans="34:34" hidden="1" x14ac:dyDescent="0.35">
      <c r="AH4469" s="16" t="str">
        <f>IF(AND(B4469="Premier League",E4469="Live"),_xlfn.XLOOKUP(_xlfn.TEXTJOIN(" vs ",,C4469:D4469),Calendar!G:G,Calendar!B:B),IF(AND(B4469="Premier League",E4469="Highlights"),_xlfn.XLOOKUP(H4469,Calendar!O:O,Calendar!N:N,,-1),""))</f>
        <v/>
      </c>
    </row>
    <row r="4470" spans="34:34" hidden="1" x14ac:dyDescent="0.35">
      <c r="AH4470" s="16" t="str">
        <f>IF(AND(B4470="Premier League",E4470="Live"),_xlfn.XLOOKUP(_xlfn.TEXTJOIN(" vs ",,C4470:D4470),Calendar!G:G,Calendar!B:B),IF(AND(B4470="Premier League",E4470="Highlights"),_xlfn.XLOOKUP(H4470,Calendar!O:O,Calendar!N:N,,-1),""))</f>
        <v/>
      </c>
    </row>
    <row r="4471" spans="34:34" hidden="1" x14ac:dyDescent="0.35">
      <c r="AH4471" s="16" t="str">
        <f>IF(AND(B4471="Premier League",E4471="Live"),_xlfn.XLOOKUP(_xlfn.TEXTJOIN(" vs ",,C4471:D4471),Calendar!G:G,Calendar!B:B),IF(AND(B4471="Premier League",E4471="Highlights"),_xlfn.XLOOKUP(H4471,Calendar!O:O,Calendar!N:N,,-1),""))</f>
        <v/>
      </c>
    </row>
    <row r="4472" spans="34:34" hidden="1" x14ac:dyDescent="0.35">
      <c r="AH4472" s="16" t="str">
        <f>IF(AND(B4472="Premier League",E4472="Live"),_xlfn.XLOOKUP(_xlfn.TEXTJOIN(" vs ",,C4472:D4472),Calendar!G:G,Calendar!B:B),IF(AND(B4472="Premier League",E4472="Highlights"),_xlfn.XLOOKUP(H4472,Calendar!O:O,Calendar!N:N,,-1),""))</f>
        <v/>
      </c>
    </row>
    <row r="4473" spans="34:34" hidden="1" x14ac:dyDescent="0.35">
      <c r="AH4473" s="16" t="str">
        <f>IF(AND(B4473="Premier League",E4473="Live"),_xlfn.XLOOKUP(_xlfn.TEXTJOIN(" vs ",,C4473:D4473),Calendar!G:G,Calendar!B:B),IF(AND(B4473="Premier League",E4473="Highlights"),_xlfn.XLOOKUP(H4473,Calendar!O:O,Calendar!N:N,,-1),""))</f>
        <v/>
      </c>
    </row>
    <row r="4474" spans="34:34" hidden="1" x14ac:dyDescent="0.35">
      <c r="AH4474" s="16" t="str">
        <f>IF(AND(B4474="Premier League",E4474="Live"),_xlfn.XLOOKUP(_xlfn.TEXTJOIN(" vs ",,C4474:D4474),Calendar!G:G,Calendar!B:B),IF(AND(B4474="Premier League",E4474="Highlights"),_xlfn.XLOOKUP(H4474,Calendar!O:O,Calendar!N:N,,-1),""))</f>
        <v/>
      </c>
    </row>
    <row r="4475" spans="34:34" hidden="1" x14ac:dyDescent="0.35">
      <c r="AH4475" s="16" t="str">
        <f>IF(AND(B4475="Premier League",E4475="Live"),_xlfn.XLOOKUP(_xlfn.TEXTJOIN(" vs ",,C4475:D4475),Calendar!G:G,Calendar!B:B),IF(AND(B4475="Premier League",E4475="Highlights"),_xlfn.XLOOKUP(H4475,Calendar!O:O,Calendar!N:N,,-1),""))</f>
        <v/>
      </c>
    </row>
    <row r="4476" spans="34:34" hidden="1" x14ac:dyDescent="0.35">
      <c r="AH4476" s="16" t="str">
        <f>IF(AND(B4476="Premier League",E4476="Live"),_xlfn.XLOOKUP(_xlfn.TEXTJOIN(" vs ",,C4476:D4476),Calendar!G:G,Calendar!B:B),IF(AND(B4476="Premier League",E4476="Highlights"),_xlfn.XLOOKUP(H4476,Calendar!O:O,Calendar!N:N,,-1),""))</f>
        <v/>
      </c>
    </row>
    <row r="4477" spans="34:34" hidden="1" x14ac:dyDescent="0.35">
      <c r="AH4477" s="16" t="str">
        <f>IF(AND(B4477="Premier League",E4477="Live"),_xlfn.XLOOKUP(_xlfn.TEXTJOIN(" vs ",,C4477:D4477),Calendar!G:G,Calendar!B:B),IF(AND(B4477="Premier League",E4477="Highlights"),_xlfn.XLOOKUP(H4477,Calendar!O:O,Calendar!N:N,,-1),""))</f>
        <v/>
      </c>
    </row>
    <row r="4478" spans="34:34" hidden="1" x14ac:dyDescent="0.35">
      <c r="AH4478" s="16" t="str">
        <f>IF(AND(B4478="Premier League",E4478="Live"),_xlfn.XLOOKUP(_xlfn.TEXTJOIN(" vs ",,C4478:D4478),Calendar!G:G,Calendar!B:B),IF(AND(B4478="Premier League",E4478="Highlights"),_xlfn.XLOOKUP(H4478,Calendar!O:O,Calendar!N:N,,-1),""))</f>
        <v/>
      </c>
    </row>
    <row r="4479" spans="34:34" hidden="1" x14ac:dyDescent="0.35">
      <c r="AH4479" s="16" t="str">
        <f>IF(AND(B4479="Premier League",E4479="Live"),_xlfn.XLOOKUP(_xlfn.TEXTJOIN(" vs ",,C4479:D4479),Calendar!G:G,Calendar!B:B),IF(AND(B4479="Premier League",E4479="Highlights"),_xlfn.XLOOKUP(H4479,Calendar!O:O,Calendar!N:N,,-1),""))</f>
        <v/>
      </c>
    </row>
    <row r="4480" spans="34:34" hidden="1" x14ac:dyDescent="0.35">
      <c r="AH4480" s="16" t="str">
        <f>IF(AND(B4480="Premier League",E4480="Live"),_xlfn.XLOOKUP(_xlfn.TEXTJOIN(" vs ",,C4480:D4480),Calendar!G:G,Calendar!B:B),IF(AND(B4480="Premier League",E4480="Highlights"),_xlfn.XLOOKUP(H4480,Calendar!O:O,Calendar!N:N,,-1),""))</f>
        <v/>
      </c>
    </row>
    <row r="4481" spans="34:34" hidden="1" x14ac:dyDescent="0.35">
      <c r="AH4481" s="16" t="str">
        <f>IF(AND(B4481="Premier League",E4481="Live"),_xlfn.XLOOKUP(_xlfn.TEXTJOIN(" vs ",,C4481:D4481),Calendar!G:G,Calendar!B:B),IF(AND(B4481="Premier League",E4481="Highlights"),_xlfn.XLOOKUP(H4481,Calendar!O:O,Calendar!N:N,,-1),""))</f>
        <v/>
      </c>
    </row>
    <row r="4482" spans="34:34" hidden="1" x14ac:dyDescent="0.35">
      <c r="AH4482" s="16" t="str">
        <f>IF(AND(B4482="Premier League",E4482="Live"),_xlfn.XLOOKUP(_xlfn.TEXTJOIN(" vs ",,C4482:D4482),Calendar!G:G,Calendar!B:B),IF(AND(B4482="Premier League",E4482="Highlights"),_xlfn.XLOOKUP(H4482,Calendar!O:O,Calendar!N:N,,-1),""))</f>
        <v/>
      </c>
    </row>
    <row r="4483" spans="34:34" hidden="1" x14ac:dyDescent="0.35">
      <c r="AH4483" s="16" t="str">
        <f>IF(AND(B4483="Premier League",E4483="Live"),_xlfn.XLOOKUP(_xlfn.TEXTJOIN(" vs ",,C4483:D4483),Calendar!G:G,Calendar!B:B),IF(AND(B4483="Premier League",E4483="Highlights"),_xlfn.XLOOKUP(H4483,Calendar!O:O,Calendar!N:N,,-1),""))</f>
        <v/>
      </c>
    </row>
    <row r="4484" spans="34:34" hidden="1" x14ac:dyDescent="0.35">
      <c r="AH4484" s="16" t="str">
        <f>IF(AND(B4484="Premier League",E4484="Live"),_xlfn.XLOOKUP(_xlfn.TEXTJOIN(" vs ",,C4484:D4484),Calendar!G:G,Calendar!B:B),IF(AND(B4484="Premier League",E4484="Highlights"),_xlfn.XLOOKUP(H4484,Calendar!O:O,Calendar!N:N,,-1),""))</f>
        <v/>
      </c>
    </row>
    <row r="4485" spans="34:34" hidden="1" x14ac:dyDescent="0.35">
      <c r="AH4485" s="16" t="str">
        <f>IF(AND(B4485="Premier League",E4485="Live"),_xlfn.XLOOKUP(_xlfn.TEXTJOIN(" vs ",,C4485:D4485),Calendar!G:G,Calendar!B:B),IF(AND(B4485="Premier League",E4485="Highlights"),_xlfn.XLOOKUP(H4485,Calendar!O:O,Calendar!N:N,,-1),""))</f>
        <v/>
      </c>
    </row>
    <row r="4486" spans="34:34" hidden="1" x14ac:dyDescent="0.35">
      <c r="AH4486" s="16" t="str">
        <f>IF(AND(B4486="Premier League",E4486="Live"),_xlfn.XLOOKUP(_xlfn.TEXTJOIN(" vs ",,C4486:D4486),Calendar!G:G,Calendar!B:B),IF(AND(B4486="Premier League",E4486="Highlights"),_xlfn.XLOOKUP(H4486,Calendar!O:O,Calendar!N:N,,-1),""))</f>
        <v/>
      </c>
    </row>
    <row r="4487" spans="34:34" hidden="1" x14ac:dyDescent="0.35">
      <c r="AH4487" s="16" t="str">
        <f>IF(AND(B4487="Premier League",E4487="Live"),_xlfn.XLOOKUP(_xlfn.TEXTJOIN(" vs ",,C4487:D4487),Calendar!G:G,Calendar!B:B),IF(AND(B4487="Premier League",E4487="Highlights"),_xlfn.XLOOKUP(H4487,Calendar!O:O,Calendar!N:N,,-1),""))</f>
        <v/>
      </c>
    </row>
    <row r="4488" spans="34:34" hidden="1" x14ac:dyDescent="0.35">
      <c r="AH4488" s="16" t="str">
        <f>IF(AND(B4488="Premier League",E4488="Live"),_xlfn.XLOOKUP(_xlfn.TEXTJOIN(" vs ",,C4488:D4488),Calendar!G:G,Calendar!B:B),IF(AND(B4488="Premier League",E4488="Highlights"),_xlfn.XLOOKUP(H4488,Calendar!O:O,Calendar!N:N,,-1),""))</f>
        <v/>
      </c>
    </row>
    <row r="4489" spans="34:34" hidden="1" x14ac:dyDescent="0.35">
      <c r="AH4489" s="16" t="str">
        <f>IF(AND(B4489="Premier League",E4489="Live"),_xlfn.XLOOKUP(_xlfn.TEXTJOIN(" vs ",,C4489:D4489),Calendar!G:G,Calendar!B:B),IF(AND(B4489="Premier League",E4489="Highlights"),_xlfn.XLOOKUP(H4489,Calendar!O:O,Calendar!N:N,,-1),""))</f>
        <v/>
      </c>
    </row>
    <row r="4490" spans="34:34" hidden="1" x14ac:dyDescent="0.35">
      <c r="AH4490" s="16" t="str">
        <f>IF(AND(B4490="Premier League",E4490="Live"),_xlfn.XLOOKUP(_xlfn.TEXTJOIN(" vs ",,C4490:D4490),Calendar!G:G,Calendar!B:B),IF(AND(B4490="Premier League",E4490="Highlights"),_xlfn.XLOOKUP(H4490,Calendar!O:O,Calendar!N:N,,-1),""))</f>
        <v/>
      </c>
    </row>
    <row r="4491" spans="34:34" hidden="1" x14ac:dyDescent="0.35">
      <c r="AH4491" s="16" t="str">
        <f>IF(AND(B4491="Premier League",E4491="Live"),_xlfn.XLOOKUP(_xlfn.TEXTJOIN(" vs ",,C4491:D4491),Calendar!G:G,Calendar!B:B),IF(AND(B4491="Premier League",E4491="Highlights"),_xlfn.XLOOKUP(H4491,Calendar!O:O,Calendar!N:N,,-1),""))</f>
        <v/>
      </c>
    </row>
    <row r="4492" spans="34:34" hidden="1" x14ac:dyDescent="0.35">
      <c r="AH4492" s="16" t="str">
        <f>IF(AND(B4492="Premier League",E4492="Live"),_xlfn.XLOOKUP(_xlfn.TEXTJOIN(" vs ",,C4492:D4492),Calendar!G:G,Calendar!B:B),IF(AND(B4492="Premier League",E4492="Highlights"),_xlfn.XLOOKUP(H4492,Calendar!O:O,Calendar!N:N,,-1),""))</f>
        <v/>
      </c>
    </row>
    <row r="4493" spans="34:34" hidden="1" x14ac:dyDescent="0.35">
      <c r="AH4493" s="16" t="str">
        <f>IF(AND(B4493="Premier League",E4493="Live"),_xlfn.XLOOKUP(_xlfn.TEXTJOIN(" vs ",,C4493:D4493),Calendar!G:G,Calendar!B:B),IF(AND(B4493="Premier League",E4493="Highlights"),_xlfn.XLOOKUP(H4493,Calendar!O:O,Calendar!N:N,,-1),""))</f>
        <v/>
      </c>
    </row>
    <row r="4494" spans="34:34" hidden="1" x14ac:dyDescent="0.35">
      <c r="AH4494" s="16" t="str">
        <f>IF(AND(B4494="Premier League",E4494="Live"),_xlfn.XLOOKUP(_xlfn.TEXTJOIN(" vs ",,C4494:D4494),Calendar!G:G,Calendar!B:B),IF(AND(B4494="Premier League",E4494="Highlights"),_xlfn.XLOOKUP(H4494,Calendar!O:O,Calendar!N:N,,-1),""))</f>
        <v/>
      </c>
    </row>
    <row r="4495" spans="34:34" hidden="1" x14ac:dyDescent="0.35">
      <c r="AH4495" s="16" t="str">
        <f>IF(AND(B4495="Premier League",E4495="Live"),_xlfn.XLOOKUP(_xlfn.TEXTJOIN(" vs ",,C4495:D4495),Calendar!G:G,Calendar!B:B),IF(AND(B4495="Premier League",E4495="Highlights"),_xlfn.XLOOKUP(H4495,Calendar!O:O,Calendar!N:N,,-1),""))</f>
        <v/>
      </c>
    </row>
    <row r="4496" spans="34:34" hidden="1" x14ac:dyDescent="0.35">
      <c r="AH4496" s="16" t="str">
        <f>IF(AND(B4496="Premier League",E4496="Live"),_xlfn.XLOOKUP(_xlfn.TEXTJOIN(" vs ",,C4496:D4496),Calendar!G:G,Calendar!B:B),IF(AND(B4496="Premier League",E4496="Highlights"),_xlfn.XLOOKUP(H4496,Calendar!O:O,Calendar!N:N,,-1),""))</f>
        <v/>
      </c>
    </row>
    <row r="4497" spans="34:34" hidden="1" x14ac:dyDescent="0.35">
      <c r="AH4497" s="16" t="str">
        <f>IF(AND(B4497="Premier League",E4497="Live"),_xlfn.XLOOKUP(_xlfn.TEXTJOIN(" vs ",,C4497:D4497),Calendar!G:G,Calendar!B:B),IF(AND(B4497="Premier League",E4497="Highlights"),_xlfn.XLOOKUP(H4497,Calendar!O:O,Calendar!N:N,,-1),""))</f>
        <v/>
      </c>
    </row>
    <row r="4498" spans="34:34" hidden="1" x14ac:dyDescent="0.35">
      <c r="AH4498" s="16" t="str">
        <f>IF(AND(B4498="Premier League",E4498="Live"),_xlfn.XLOOKUP(_xlfn.TEXTJOIN(" vs ",,C4498:D4498),Calendar!G:G,Calendar!B:B),IF(AND(B4498="Premier League",E4498="Highlights"),_xlfn.XLOOKUP(H4498,Calendar!O:O,Calendar!N:N,,-1),""))</f>
        <v/>
      </c>
    </row>
    <row r="4499" spans="34:34" hidden="1" x14ac:dyDescent="0.35">
      <c r="AH4499" s="16" t="str">
        <f>IF(AND(B4499="Premier League",E4499="Live"),_xlfn.XLOOKUP(_xlfn.TEXTJOIN(" vs ",,C4499:D4499),Calendar!G:G,Calendar!B:B),IF(AND(B4499="Premier League",E4499="Highlights"),_xlfn.XLOOKUP(H4499,Calendar!O:O,Calendar!N:N,,-1),""))</f>
        <v/>
      </c>
    </row>
    <row r="4500" spans="34:34" hidden="1" x14ac:dyDescent="0.35">
      <c r="AH4500" s="16" t="str">
        <f>IF(AND(B4500="Premier League",E4500="Live"),_xlfn.XLOOKUP(_xlfn.TEXTJOIN(" vs ",,C4500:D4500),Calendar!G:G,Calendar!B:B),IF(AND(B4500="Premier League",E4500="Highlights"),_xlfn.XLOOKUP(H4500,Calendar!O:O,Calendar!N:N,,-1),""))</f>
        <v/>
      </c>
    </row>
    <row r="4501" spans="34:34" hidden="1" x14ac:dyDescent="0.35">
      <c r="AH4501" s="16" t="str">
        <f>IF(AND(B4501="Premier League",E4501="Live"),_xlfn.XLOOKUP(_xlfn.TEXTJOIN(" vs ",,C4501:D4501),Calendar!G:G,Calendar!B:B),IF(AND(B4501="Premier League",E4501="Highlights"),_xlfn.XLOOKUP(H4501,Calendar!O:O,Calendar!N:N,,-1),""))</f>
        <v/>
      </c>
    </row>
    <row r="4502" spans="34:34" hidden="1" x14ac:dyDescent="0.35">
      <c r="AH4502" s="16" t="str">
        <f>IF(AND(B4502="Premier League",E4502="Live"),_xlfn.XLOOKUP(_xlfn.TEXTJOIN(" vs ",,C4502:D4502),Calendar!G:G,Calendar!B:B),IF(AND(B4502="Premier League",E4502="Highlights"),_xlfn.XLOOKUP(H4502,Calendar!O:O,Calendar!N:N,,-1),""))</f>
        <v/>
      </c>
    </row>
    <row r="4503" spans="34:34" hidden="1" x14ac:dyDescent="0.35">
      <c r="AH4503" s="16" t="str">
        <f>IF(AND(B4503="Premier League",E4503="Live"),_xlfn.XLOOKUP(_xlfn.TEXTJOIN(" vs ",,C4503:D4503),Calendar!G:G,Calendar!B:B),IF(AND(B4503="Premier League",E4503="Highlights"),_xlfn.XLOOKUP(H4503,Calendar!O:O,Calendar!N:N,,-1),""))</f>
        <v/>
      </c>
    </row>
    <row r="4504" spans="34:34" hidden="1" x14ac:dyDescent="0.35">
      <c r="AH4504" s="16" t="str">
        <f>IF(AND(B4504="Premier League",E4504="Live"),_xlfn.XLOOKUP(_xlfn.TEXTJOIN(" vs ",,C4504:D4504),Calendar!G:G,Calendar!B:B),IF(AND(B4504="Premier League",E4504="Highlights"),_xlfn.XLOOKUP(H4504,Calendar!O:O,Calendar!N:N,,-1),""))</f>
        <v/>
      </c>
    </row>
    <row r="4505" spans="34:34" hidden="1" x14ac:dyDescent="0.35">
      <c r="AH4505" s="16" t="str">
        <f>IF(AND(B4505="Premier League",E4505="Live"),_xlfn.XLOOKUP(_xlfn.TEXTJOIN(" vs ",,C4505:D4505),Calendar!G:G,Calendar!B:B),IF(AND(B4505="Premier League",E4505="Highlights"),_xlfn.XLOOKUP(H4505,Calendar!O:O,Calendar!N:N,,-1),""))</f>
        <v/>
      </c>
    </row>
    <row r="4506" spans="34:34" hidden="1" x14ac:dyDescent="0.35">
      <c r="AH4506" s="16" t="str">
        <f>IF(AND(B4506="Premier League",E4506="Live"),_xlfn.XLOOKUP(_xlfn.TEXTJOIN(" vs ",,C4506:D4506),Calendar!G:G,Calendar!B:B),IF(AND(B4506="Premier League",E4506="Highlights"),_xlfn.XLOOKUP(H4506,Calendar!O:O,Calendar!N:N,,-1),""))</f>
        <v/>
      </c>
    </row>
    <row r="4507" spans="34:34" hidden="1" x14ac:dyDescent="0.35">
      <c r="AH4507" s="16" t="str">
        <f>IF(AND(B4507="Premier League",E4507="Live"),_xlfn.XLOOKUP(_xlfn.TEXTJOIN(" vs ",,C4507:D4507),Calendar!G:G,Calendar!B:B),IF(AND(B4507="Premier League",E4507="Highlights"),_xlfn.XLOOKUP(H4507,Calendar!O:O,Calendar!N:N,,-1),""))</f>
        <v/>
      </c>
    </row>
    <row r="4508" spans="34:34" hidden="1" x14ac:dyDescent="0.35">
      <c r="AH4508" s="16" t="str">
        <f>IF(AND(B4508="Premier League",E4508="Live"),_xlfn.XLOOKUP(_xlfn.TEXTJOIN(" vs ",,C4508:D4508),Calendar!G:G,Calendar!B:B),IF(AND(B4508="Premier League",E4508="Highlights"),_xlfn.XLOOKUP(H4508,Calendar!O:O,Calendar!N:N,,-1),""))</f>
        <v/>
      </c>
    </row>
    <row r="4509" spans="34:34" hidden="1" x14ac:dyDescent="0.35">
      <c r="AH4509" s="16" t="str">
        <f>IF(AND(B4509="Premier League",E4509="Live"),_xlfn.XLOOKUP(_xlfn.TEXTJOIN(" vs ",,C4509:D4509),Calendar!G:G,Calendar!B:B),IF(AND(B4509="Premier League",E4509="Highlights"),_xlfn.XLOOKUP(H4509,Calendar!O:O,Calendar!N:N,,-1),""))</f>
        <v/>
      </c>
    </row>
    <row r="4510" spans="34:34" hidden="1" x14ac:dyDescent="0.35">
      <c r="AH4510" s="16" t="str">
        <f>IF(AND(B4510="Premier League",E4510="Live"),_xlfn.XLOOKUP(_xlfn.TEXTJOIN(" vs ",,C4510:D4510),Calendar!G:G,Calendar!B:B),IF(AND(B4510="Premier League",E4510="Highlights"),_xlfn.XLOOKUP(H4510,Calendar!O:O,Calendar!N:N,,-1),""))</f>
        <v/>
      </c>
    </row>
    <row r="4511" spans="34:34" hidden="1" x14ac:dyDescent="0.35">
      <c r="AH4511" s="16" t="str">
        <f>IF(AND(B4511="Premier League",E4511="Live"),_xlfn.XLOOKUP(_xlfn.TEXTJOIN(" vs ",,C4511:D4511),Calendar!G:G,Calendar!B:B),IF(AND(B4511="Premier League",E4511="Highlights"),_xlfn.XLOOKUP(H4511,Calendar!O:O,Calendar!N:N,,-1),""))</f>
        <v/>
      </c>
    </row>
    <row r="4512" spans="34:34" hidden="1" x14ac:dyDescent="0.35">
      <c r="AH4512" s="16" t="str">
        <f>IF(AND(B4512="Premier League",E4512="Live"),_xlfn.XLOOKUP(_xlfn.TEXTJOIN(" vs ",,C4512:D4512),Calendar!G:G,Calendar!B:B),IF(AND(B4512="Premier League",E4512="Highlights"),_xlfn.XLOOKUP(H4512,Calendar!O:O,Calendar!N:N,,-1),""))</f>
        <v/>
      </c>
    </row>
    <row r="4513" spans="34:34" hidden="1" x14ac:dyDescent="0.35">
      <c r="AH4513" s="16" t="str">
        <f>IF(AND(B4513="Premier League",E4513="Live"),_xlfn.XLOOKUP(_xlfn.TEXTJOIN(" vs ",,C4513:D4513),Calendar!G:G,Calendar!B:B),IF(AND(B4513="Premier League",E4513="Highlights"),_xlfn.XLOOKUP(H4513,Calendar!O:O,Calendar!N:N,,-1),""))</f>
        <v/>
      </c>
    </row>
    <row r="4514" spans="34:34" hidden="1" x14ac:dyDescent="0.35">
      <c r="AH4514" s="16" t="str">
        <f>IF(AND(B4514="Premier League",E4514="Live"),_xlfn.XLOOKUP(_xlfn.TEXTJOIN(" vs ",,C4514:D4514),Calendar!G:G,Calendar!B:B),IF(AND(B4514="Premier League",E4514="Highlights"),_xlfn.XLOOKUP(H4514,Calendar!O:O,Calendar!N:N,,-1),""))</f>
        <v/>
      </c>
    </row>
    <row r="4515" spans="34:34" hidden="1" x14ac:dyDescent="0.35">
      <c r="AH4515" s="16" t="str">
        <f>IF(AND(B4515="Premier League",E4515="Live"),_xlfn.XLOOKUP(_xlfn.TEXTJOIN(" vs ",,C4515:D4515),Calendar!G:G,Calendar!B:B),IF(AND(B4515="Premier League",E4515="Highlights"),_xlfn.XLOOKUP(H4515,Calendar!O:O,Calendar!N:N,,-1),""))</f>
        <v/>
      </c>
    </row>
    <row r="4516" spans="34:34" hidden="1" x14ac:dyDescent="0.35">
      <c r="AH4516" s="16" t="str">
        <f>IF(AND(B4516="Premier League",E4516="Live"),_xlfn.XLOOKUP(_xlfn.TEXTJOIN(" vs ",,C4516:D4516),Calendar!G:G,Calendar!B:B),IF(AND(B4516="Premier League",E4516="Highlights"),_xlfn.XLOOKUP(H4516,Calendar!O:O,Calendar!N:N,,-1),""))</f>
        <v/>
      </c>
    </row>
    <row r="4517" spans="34:34" hidden="1" x14ac:dyDescent="0.35">
      <c r="AH4517" s="16" t="str">
        <f>IF(AND(B4517="Premier League",E4517="Live"),_xlfn.XLOOKUP(_xlfn.TEXTJOIN(" vs ",,C4517:D4517),Calendar!G:G,Calendar!B:B),IF(AND(B4517="Premier League",E4517="Highlights"),_xlfn.XLOOKUP(H4517,Calendar!O:O,Calendar!N:N,,-1),""))</f>
        <v/>
      </c>
    </row>
    <row r="4518" spans="34:34" hidden="1" x14ac:dyDescent="0.35">
      <c r="AH4518" s="16" t="str">
        <f>IF(AND(B4518="Premier League",E4518="Live"),_xlfn.XLOOKUP(_xlfn.TEXTJOIN(" vs ",,C4518:D4518),Calendar!G:G,Calendar!B:B),IF(AND(B4518="Premier League",E4518="Highlights"),_xlfn.XLOOKUP(H4518,Calendar!O:O,Calendar!N:N,,-1),""))</f>
        <v/>
      </c>
    </row>
    <row r="4519" spans="34:34" hidden="1" x14ac:dyDescent="0.35">
      <c r="AH4519" s="16" t="str">
        <f>IF(AND(B4519="Premier League",E4519="Live"),_xlfn.XLOOKUP(_xlfn.TEXTJOIN(" vs ",,C4519:D4519),Calendar!G:G,Calendar!B:B),IF(AND(B4519="Premier League",E4519="Highlights"),_xlfn.XLOOKUP(H4519,Calendar!O:O,Calendar!N:N,,-1),""))</f>
        <v/>
      </c>
    </row>
    <row r="4520" spans="34:34" hidden="1" x14ac:dyDescent="0.35">
      <c r="AH4520" s="16" t="str">
        <f>IF(AND(B4520="Premier League",E4520="Live"),_xlfn.XLOOKUP(_xlfn.TEXTJOIN(" vs ",,C4520:D4520),Calendar!G:G,Calendar!B:B),IF(AND(B4520="Premier League",E4520="Highlights"),_xlfn.XLOOKUP(H4520,Calendar!O:O,Calendar!N:N,,-1),""))</f>
        <v/>
      </c>
    </row>
    <row r="4521" spans="34:34" hidden="1" x14ac:dyDescent="0.35">
      <c r="AH4521" s="16" t="str">
        <f>IF(AND(B4521="Premier League",E4521="Live"),_xlfn.XLOOKUP(_xlfn.TEXTJOIN(" vs ",,C4521:D4521),Calendar!G:G,Calendar!B:B),IF(AND(B4521="Premier League",E4521="Highlights"),_xlfn.XLOOKUP(H4521,Calendar!O:O,Calendar!N:N,,-1),""))</f>
        <v/>
      </c>
    </row>
    <row r="4522" spans="34:34" hidden="1" x14ac:dyDescent="0.35">
      <c r="AH4522" s="16" t="str">
        <f>IF(AND(B4522="Premier League",E4522="Live"),_xlfn.XLOOKUP(_xlfn.TEXTJOIN(" vs ",,C4522:D4522),Calendar!G:G,Calendar!B:B),IF(AND(B4522="Premier League",E4522="Highlights"),_xlfn.XLOOKUP(H4522,Calendar!O:O,Calendar!N:N,,-1),""))</f>
        <v/>
      </c>
    </row>
    <row r="4523" spans="34:34" hidden="1" x14ac:dyDescent="0.35">
      <c r="AH4523" s="16" t="str">
        <f>IF(AND(B4523="Premier League",E4523="Live"),_xlfn.XLOOKUP(_xlfn.TEXTJOIN(" vs ",,C4523:D4523),Calendar!G:G,Calendar!B:B),IF(AND(B4523="Premier League",E4523="Highlights"),_xlfn.XLOOKUP(H4523,Calendar!O:O,Calendar!N:N,,-1),""))</f>
        <v/>
      </c>
    </row>
    <row r="4524" spans="34:34" hidden="1" x14ac:dyDescent="0.35">
      <c r="AH4524" s="16" t="str">
        <f>IF(AND(B4524="Premier League",E4524="Live"),_xlfn.XLOOKUP(_xlfn.TEXTJOIN(" vs ",,C4524:D4524),Calendar!G:G,Calendar!B:B),IF(AND(B4524="Premier League",E4524="Highlights"),_xlfn.XLOOKUP(H4524,Calendar!O:O,Calendar!N:N,,-1),""))</f>
        <v/>
      </c>
    </row>
    <row r="4525" spans="34:34" hidden="1" x14ac:dyDescent="0.35">
      <c r="AH4525" s="16" t="str">
        <f>IF(AND(B4525="Premier League",E4525="Live"),_xlfn.XLOOKUP(_xlfn.TEXTJOIN(" vs ",,C4525:D4525),Calendar!G:G,Calendar!B:B),IF(AND(B4525="Premier League",E4525="Highlights"),_xlfn.XLOOKUP(H4525,Calendar!O:O,Calendar!N:N,,-1),""))</f>
        <v/>
      </c>
    </row>
    <row r="4526" spans="34:34" hidden="1" x14ac:dyDescent="0.35">
      <c r="AH4526" s="16" t="str">
        <f>IF(AND(B4526="Premier League",E4526="Live"),_xlfn.XLOOKUP(_xlfn.TEXTJOIN(" vs ",,C4526:D4526),Calendar!G:G,Calendar!B:B),IF(AND(B4526="Premier League",E4526="Highlights"),_xlfn.XLOOKUP(H4526,Calendar!O:O,Calendar!N:N,,-1),""))</f>
        <v/>
      </c>
    </row>
    <row r="4527" spans="34:34" hidden="1" x14ac:dyDescent="0.35">
      <c r="AH4527" s="16" t="str">
        <f>IF(AND(B4527="Premier League",E4527="Live"),_xlfn.XLOOKUP(_xlfn.TEXTJOIN(" vs ",,C4527:D4527),Calendar!G:G,Calendar!B:B),IF(AND(B4527="Premier League",E4527="Highlights"),_xlfn.XLOOKUP(H4527,Calendar!O:O,Calendar!N:N,,-1),""))</f>
        <v/>
      </c>
    </row>
    <row r="4528" spans="34:34" hidden="1" x14ac:dyDescent="0.35">
      <c r="AH4528" s="16" t="str">
        <f>IF(AND(B4528="Premier League",E4528="Live"),_xlfn.XLOOKUP(_xlfn.TEXTJOIN(" vs ",,C4528:D4528),Calendar!G:G,Calendar!B:B),IF(AND(B4528="Premier League",E4528="Highlights"),_xlfn.XLOOKUP(H4528,Calendar!O:O,Calendar!N:N,,-1),""))</f>
        <v/>
      </c>
    </row>
    <row r="4529" spans="34:34" hidden="1" x14ac:dyDescent="0.35">
      <c r="AH4529" s="16" t="str">
        <f>IF(AND(B4529="Premier League",E4529="Live"),_xlfn.XLOOKUP(_xlfn.TEXTJOIN(" vs ",,C4529:D4529),Calendar!G:G,Calendar!B:B),IF(AND(B4529="Premier League",E4529="Highlights"),_xlfn.XLOOKUP(H4529,Calendar!O:O,Calendar!N:N,,-1),""))</f>
        <v/>
      </c>
    </row>
    <row r="4530" spans="34:34" hidden="1" x14ac:dyDescent="0.35">
      <c r="AH4530" s="16" t="str">
        <f>IF(AND(B4530="Premier League",E4530="Live"),_xlfn.XLOOKUP(_xlfn.TEXTJOIN(" vs ",,C4530:D4530),Calendar!G:G,Calendar!B:B),IF(AND(B4530="Premier League",E4530="Highlights"),_xlfn.XLOOKUP(H4530,Calendar!O:O,Calendar!N:N,,-1),""))</f>
        <v/>
      </c>
    </row>
    <row r="4531" spans="34:34" hidden="1" x14ac:dyDescent="0.35">
      <c r="AH4531" s="16" t="str">
        <f>IF(AND(B4531="Premier League",E4531="Live"),_xlfn.XLOOKUP(_xlfn.TEXTJOIN(" vs ",,C4531:D4531),Calendar!G:G,Calendar!B:B),IF(AND(B4531="Premier League",E4531="Highlights"),_xlfn.XLOOKUP(H4531,Calendar!O:O,Calendar!N:N,,-1),""))</f>
        <v/>
      </c>
    </row>
    <row r="4532" spans="34:34" hidden="1" x14ac:dyDescent="0.35">
      <c r="AH4532" s="16" t="str">
        <f>IF(AND(B4532="Premier League",E4532="Live"),_xlfn.XLOOKUP(_xlfn.TEXTJOIN(" vs ",,C4532:D4532),Calendar!G:G,Calendar!B:B),IF(AND(B4532="Premier League",E4532="Highlights"),_xlfn.XLOOKUP(H4532,Calendar!O:O,Calendar!N:N,,-1),""))</f>
        <v/>
      </c>
    </row>
    <row r="4533" spans="34:34" hidden="1" x14ac:dyDescent="0.35">
      <c r="AH4533" s="16" t="str">
        <f>IF(AND(B4533="Premier League",E4533="Live"),_xlfn.XLOOKUP(_xlfn.TEXTJOIN(" vs ",,C4533:D4533),Calendar!G:G,Calendar!B:B),IF(AND(B4533="Premier League",E4533="Highlights"),_xlfn.XLOOKUP(H4533,Calendar!O:O,Calendar!N:N,,-1),""))</f>
        <v/>
      </c>
    </row>
    <row r="4534" spans="34:34" hidden="1" x14ac:dyDescent="0.35">
      <c r="AH4534" s="16" t="str">
        <f>IF(AND(B4534="Premier League",E4534="Live"),_xlfn.XLOOKUP(_xlfn.TEXTJOIN(" vs ",,C4534:D4534),Calendar!G:G,Calendar!B:B),IF(AND(B4534="Premier League",E4534="Highlights"),_xlfn.XLOOKUP(H4534,Calendar!O:O,Calendar!N:N,,-1),""))</f>
        <v/>
      </c>
    </row>
    <row r="4535" spans="34:34" hidden="1" x14ac:dyDescent="0.35">
      <c r="AH4535" s="16" t="str">
        <f>IF(AND(B4535="Premier League",E4535="Live"),_xlfn.XLOOKUP(_xlfn.TEXTJOIN(" vs ",,C4535:D4535),Calendar!G:G,Calendar!B:B),IF(AND(B4535="Premier League",E4535="Highlights"),_xlfn.XLOOKUP(H4535,Calendar!O:O,Calendar!N:N,,-1),""))</f>
        <v/>
      </c>
    </row>
    <row r="4536" spans="34:34" hidden="1" x14ac:dyDescent="0.35">
      <c r="AH4536" s="16" t="str">
        <f>IF(AND(B4536="Premier League",E4536="Live"),_xlfn.XLOOKUP(_xlfn.TEXTJOIN(" vs ",,C4536:D4536),Calendar!G:G,Calendar!B:B),IF(AND(B4536="Premier League",E4536="Highlights"),_xlfn.XLOOKUP(H4536,Calendar!O:O,Calendar!N:N,,-1),""))</f>
        <v/>
      </c>
    </row>
    <row r="4537" spans="34:34" hidden="1" x14ac:dyDescent="0.35">
      <c r="AH4537" s="16" t="str">
        <f>IF(AND(B4537="Premier League",E4537="Live"),_xlfn.XLOOKUP(_xlfn.TEXTJOIN(" vs ",,C4537:D4537),Calendar!G:G,Calendar!B:B),IF(AND(B4537="Premier League",E4537="Highlights"),_xlfn.XLOOKUP(H4537,Calendar!O:O,Calendar!N:N,,-1),""))</f>
        <v/>
      </c>
    </row>
    <row r="4538" spans="34:34" hidden="1" x14ac:dyDescent="0.35">
      <c r="AH4538" s="16" t="str">
        <f>IF(AND(B4538="Premier League",E4538="Live"),_xlfn.XLOOKUP(_xlfn.TEXTJOIN(" vs ",,C4538:D4538),Calendar!G:G,Calendar!B:B),IF(AND(B4538="Premier League",E4538="Highlights"),_xlfn.XLOOKUP(H4538,Calendar!O:O,Calendar!N:N,,-1),""))</f>
        <v/>
      </c>
    </row>
    <row r="4539" spans="34:34" hidden="1" x14ac:dyDescent="0.35">
      <c r="AH4539" s="16" t="str">
        <f>IF(AND(B4539="Premier League",E4539="Live"),_xlfn.XLOOKUP(_xlfn.TEXTJOIN(" vs ",,C4539:D4539),Calendar!G:G,Calendar!B:B),IF(AND(B4539="Premier League",E4539="Highlights"),_xlfn.XLOOKUP(H4539,Calendar!O:O,Calendar!N:N,,-1),""))</f>
        <v/>
      </c>
    </row>
    <row r="4540" spans="34:34" hidden="1" x14ac:dyDescent="0.35">
      <c r="AH4540" s="16" t="str">
        <f>IF(AND(B4540="Premier League",E4540="Live"),_xlfn.XLOOKUP(_xlfn.TEXTJOIN(" vs ",,C4540:D4540),Calendar!G:G,Calendar!B:B),IF(AND(B4540="Premier League",E4540="Highlights"),_xlfn.XLOOKUP(H4540,Calendar!O:O,Calendar!N:N,,-1),""))</f>
        <v/>
      </c>
    </row>
    <row r="4541" spans="34:34" hidden="1" x14ac:dyDescent="0.35">
      <c r="AH4541" s="16" t="str">
        <f>IF(AND(B4541="Premier League",E4541="Live"),_xlfn.XLOOKUP(_xlfn.TEXTJOIN(" vs ",,C4541:D4541),Calendar!G:G,Calendar!B:B),IF(AND(B4541="Premier League",E4541="Highlights"),_xlfn.XLOOKUP(H4541,Calendar!O:O,Calendar!N:N,,-1),""))</f>
        <v/>
      </c>
    </row>
    <row r="4542" spans="34:34" hidden="1" x14ac:dyDescent="0.35">
      <c r="AH4542" s="16" t="str">
        <f>IF(AND(B4542="Premier League",E4542="Live"),_xlfn.XLOOKUP(_xlfn.TEXTJOIN(" vs ",,C4542:D4542),Calendar!G:G,Calendar!B:B),IF(AND(B4542="Premier League",E4542="Highlights"),_xlfn.XLOOKUP(H4542,Calendar!O:O,Calendar!N:N,,-1),""))</f>
        <v/>
      </c>
    </row>
    <row r="4543" spans="34:34" hidden="1" x14ac:dyDescent="0.35">
      <c r="AH4543" s="16" t="str">
        <f>IF(AND(B4543="Premier League",E4543="Live"),_xlfn.XLOOKUP(_xlfn.TEXTJOIN(" vs ",,C4543:D4543),Calendar!G:G,Calendar!B:B),IF(AND(B4543="Premier League",E4543="Highlights"),_xlfn.XLOOKUP(H4543,Calendar!O:O,Calendar!N:N,,-1),""))</f>
        <v/>
      </c>
    </row>
    <row r="4544" spans="34:34" hidden="1" x14ac:dyDescent="0.35">
      <c r="AH4544" s="16" t="str">
        <f>IF(AND(B4544="Premier League",E4544="Live"),_xlfn.XLOOKUP(_xlfn.TEXTJOIN(" vs ",,C4544:D4544),Calendar!G:G,Calendar!B:B),IF(AND(B4544="Premier League",E4544="Highlights"),_xlfn.XLOOKUP(H4544,Calendar!O:O,Calendar!N:N,,-1),""))</f>
        <v/>
      </c>
    </row>
    <row r="4545" spans="34:34" hidden="1" x14ac:dyDescent="0.35">
      <c r="AH4545" s="16" t="str">
        <f>IF(AND(B4545="Premier League",E4545="Live"),_xlfn.XLOOKUP(_xlfn.TEXTJOIN(" vs ",,C4545:D4545),Calendar!G:G,Calendar!B:B),IF(AND(B4545="Premier League",E4545="Highlights"),_xlfn.XLOOKUP(H4545,Calendar!O:O,Calendar!N:N,,-1),""))</f>
        <v/>
      </c>
    </row>
    <row r="4546" spans="34:34" hidden="1" x14ac:dyDescent="0.35">
      <c r="AH4546" s="16" t="str">
        <f>IF(AND(B4546="Premier League",E4546="Live"),_xlfn.XLOOKUP(_xlfn.TEXTJOIN(" vs ",,C4546:D4546),Calendar!G:G,Calendar!B:B),IF(AND(B4546="Premier League",E4546="Highlights"),_xlfn.XLOOKUP(H4546,Calendar!O:O,Calendar!N:N,,-1),""))</f>
        <v/>
      </c>
    </row>
    <row r="4547" spans="34:34" hidden="1" x14ac:dyDescent="0.35">
      <c r="AH4547" s="16" t="str">
        <f>IF(AND(B4547="Premier League",E4547="Live"),_xlfn.XLOOKUP(_xlfn.TEXTJOIN(" vs ",,C4547:D4547),Calendar!G:G,Calendar!B:B),IF(AND(B4547="Premier League",E4547="Highlights"),_xlfn.XLOOKUP(H4547,Calendar!O:O,Calendar!N:N,,-1),""))</f>
        <v/>
      </c>
    </row>
    <row r="4548" spans="34:34" hidden="1" x14ac:dyDescent="0.35">
      <c r="AH4548" s="16" t="str">
        <f>IF(AND(B4548="Premier League",E4548="Live"),_xlfn.XLOOKUP(_xlfn.TEXTJOIN(" vs ",,C4548:D4548),Calendar!G:G,Calendar!B:B),IF(AND(B4548="Premier League",E4548="Highlights"),_xlfn.XLOOKUP(H4548,Calendar!O:O,Calendar!N:N,,-1),""))</f>
        <v/>
      </c>
    </row>
    <row r="4549" spans="34:34" hidden="1" x14ac:dyDescent="0.35">
      <c r="AH4549" s="16" t="str">
        <f>IF(AND(B4549="Premier League",E4549="Live"),_xlfn.XLOOKUP(_xlfn.TEXTJOIN(" vs ",,C4549:D4549),Calendar!G:G,Calendar!B:B),IF(AND(B4549="Premier League",E4549="Highlights"),_xlfn.XLOOKUP(H4549,Calendar!O:O,Calendar!N:N,,-1),""))</f>
        <v/>
      </c>
    </row>
    <row r="4550" spans="34:34" hidden="1" x14ac:dyDescent="0.35">
      <c r="AH4550" s="16" t="str">
        <f>IF(AND(B4550="Premier League",E4550="Live"),_xlfn.XLOOKUP(_xlfn.TEXTJOIN(" vs ",,C4550:D4550),Calendar!G:G,Calendar!B:B),IF(AND(B4550="Premier League",E4550="Highlights"),_xlfn.XLOOKUP(H4550,Calendar!O:O,Calendar!N:N,,-1),""))</f>
        <v/>
      </c>
    </row>
    <row r="4551" spans="34:34" hidden="1" x14ac:dyDescent="0.35">
      <c r="AH4551" s="16" t="str">
        <f>IF(AND(B4551="Premier League",E4551="Live"),_xlfn.XLOOKUP(_xlfn.TEXTJOIN(" vs ",,C4551:D4551),Calendar!G:G,Calendar!B:B),IF(AND(B4551="Premier League",E4551="Highlights"),_xlfn.XLOOKUP(H4551,Calendar!O:O,Calendar!N:N,,-1),""))</f>
        <v/>
      </c>
    </row>
  </sheetData>
  <autoFilter ref="A9:AJ4551" xr:uid="{00000000-0009-0000-0000-000002000000}">
    <filterColumn colId="1">
      <filters>
        <filter val="Premier League"/>
      </filters>
    </filterColumn>
    <filterColumn colId="4">
      <filters>
        <filter val="Live"/>
      </filters>
    </filterColumn>
    <filterColumn colId="7">
      <filters>
        <dateGroupItem year="2025" month="10" dateTimeGrouping="month"/>
      </filters>
    </filterColumn>
    <filterColumn colId="11">
      <filters>
        <filter val="TNT Sports 1"/>
      </filters>
    </filterColumn>
  </autoFilter>
  <sortState xmlns:xlrd2="http://schemas.microsoft.com/office/spreadsheetml/2017/richdata2" ref="A10:AH4551">
    <sortCondition ref="H10:H4551"/>
    <sortCondition ref="N10:N4551"/>
  </sortState>
  <mergeCells count="3">
    <mergeCell ref="Q8:T8"/>
    <mergeCell ref="U8:X8"/>
    <mergeCell ref="Y8:AB8"/>
  </mergeCells>
  <phoneticPr fontId="6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8434"/>
  <sheetViews>
    <sheetView showGridLines="0" zoomScale="60" zoomScaleNormal="60" workbookViewId="0">
      <pane xSplit="4" ySplit="9" topLeftCell="L408" activePane="bottomRight" state="frozen"/>
      <selection pane="topRight" activeCell="E1" sqref="E1"/>
      <selection pane="bottomLeft" activeCell="A10" sqref="A10"/>
      <selection pane="bottomRight" activeCell="H428" sqref="H428"/>
    </sheetView>
  </sheetViews>
  <sheetFormatPr defaultColWidth="9.1796875" defaultRowHeight="14.5" x14ac:dyDescent="0.35"/>
  <cols>
    <col min="1" max="1" width="9.81640625" bestFit="1" customWidth="1"/>
    <col min="2" max="2" width="36.81640625" style="3" bestFit="1" customWidth="1"/>
    <col min="3" max="3" width="30.1796875" style="3" bestFit="1" customWidth="1"/>
    <col min="4" max="4" width="29.81640625" style="3" bestFit="1" customWidth="1"/>
    <col min="5" max="5" width="15.81640625" style="4" bestFit="1" customWidth="1"/>
    <col min="6" max="6" width="13.81640625" style="40" bestFit="1" customWidth="1"/>
    <col min="7" max="7" width="15.453125" style="4" customWidth="1"/>
    <col min="8" max="8" width="18.81640625" style="14" bestFit="1" customWidth="1"/>
    <col min="9" max="9" width="11.81640625" style="4" bestFit="1" customWidth="1"/>
    <col min="10" max="10" width="8.81640625" style="4" bestFit="1" customWidth="1"/>
    <col min="11" max="11" width="27.81640625" style="3" bestFit="1" customWidth="1"/>
    <col min="12" max="12" width="24.81640625" bestFit="1" customWidth="1"/>
    <col min="13" max="13" width="16" bestFit="1" customWidth="1"/>
    <col min="14" max="14" width="14.54296875" style="40" bestFit="1" customWidth="1"/>
    <col min="15" max="15" width="13.81640625" style="40" bestFit="1" customWidth="1"/>
    <col min="16" max="16" width="13.1796875" style="40" bestFit="1" customWidth="1"/>
    <col min="17" max="17" width="10.453125" style="15" bestFit="1" customWidth="1"/>
    <col min="18" max="18" width="9" bestFit="1" customWidth="1"/>
    <col min="19" max="19" width="10.54296875" bestFit="1" customWidth="1"/>
    <col min="20" max="20" width="10.1796875" style="15" bestFit="1" customWidth="1"/>
    <col min="21" max="21" width="10.453125" style="15" bestFit="1" customWidth="1"/>
    <col min="22" max="22" width="9" bestFit="1" customWidth="1"/>
    <col min="23" max="23" width="10.54296875" bestFit="1" customWidth="1"/>
    <col min="24" max="24" width="12.81640625" style="15" customWidth="1"/>
    <col min="25" max="25" width="10.453125" style="15" bestFit="1" customWidth="1"/>
    <col min="26" max="26" width="9" bestFit="1" customWidth="1"/>
    <col min="27" max="27" width="10.54296875" bestFit="1" customWidth="1"/>
    <col min="28" max="28" width="10.1796875" style="15" bestFit="1" customWidth="1"/>
    <col min="29" max="29" width="14" bestFit="1" customWidth="1"/>
    <col min="30" max="30" width="14.81640625" bestFit="1" customWidth="1"/>
    <col min="31" max="33" width="11.1796875" bestFit="1" customWidth="1"/>
    <col min="34" max="34" width="16" bestFit="1" customWidth="1"/>
    <col min="35" max="36" width="13.453125" bestFit="1" customWidth="1"/>
  </cols>
  <sheetData>
    <row r="1" spans="1:36" x14ac:dyDescent="0.35">
      <c r="A1" s="11" t="s">
        <v>29</v>
      </c>
      <c r="B1"/>
      <c r="C1"/>
      <c r="D1"/>
      <c r="F1" s="42"/>
      <c r="G1"/>
      <c r="H1" s="1"/>
      <c r="I1"/>
      <c r="J1"/>
      <c r="K1"/>
      <c r="N1" s="42"/>
      <c r="O1" s="42"/>
      <c r="P1" s="42"/>
      <c r="Q1" s="12"/>
      <c r="T1" s="12"/>
      <c r="U1" s="12"/>
      <c r="X1" s="12"/>
      <c r="Y1" s="12"/>
      <c r="AB1" s="12"/>
    </row>
    <row r="2" spans="1:36" x14ac:dyDescent="0.35">
      <c r="A2" s="11" t="s">
        <v>29</v>
      </c>
      <c r="B2"/>
      <c r="C2"/>
      <c r="D2"/>
      <c r="F2" s="42"/>
      <c r="G2"/>
      <c r="H2" s="1"/>
      <c r="I2"/>
      <c r="J2"/>
      <c r="K2"/>
      <c r="N2" s="42"/>
      <c r="O2" s="42"/>
      <c r="P2" s="42"/>
      <c r="Q2" s="12"/>
      <c r="T2" s="12"/>
      <c r="U2" s="12"/>
      <c r="X2" s="12"/>
      <c r="Y2" s="12"/>
      <c r="AB2" s="12"/>
    </row>
    <row r="3" spans="1:36" x14ac:dyDescent="0.35">
      <c r="A3" s="11" t="s">
        <v>29</v>
      </c>
      <c r="B3"/>
      <c r="C3"/>
      <c r="D3"/>
      <c r="F3" s="42"/>
      <c r="G3"/>
      <c r="H3" s="1"/>
      <c r="I3"/>
      <c r="J3"/>
      <c r="K3"/>
      <c r="N3" s="42"/>
      <c r="O3" s="42"/>
      <c r="P3" s="42"/>
      <c r="Q3" s="12"/>
      <c r="T3" s="12"/>
      <c r="U3" s="12"/>
      <c r="X3" s="12"/>
      <c r="Y3" s="12"/>
      <c r="AB3" s="12"/>
    </row>
    <row r="4" spans="1:36" x14ac:dyDescent="0.35">
      <c r="A4" s="11" t="s">
        <v>29</v>
      </c>
      <c r="B4"/>
      <c r="C4"/>
      <c r="D4"/>
      <c r="F4" s="42"/>
      <c r="G4"/>
      <c r="H4" s="1"/>
      <c r="I4"/>
      <c r="J4"/>
      <c r="K4"/>
      <c r="N4" s="42"/>
      <c r="O4" s="42"/>
      <c r="P4" s="42"/>
      <c r="Q4" s="12"/>
      <c r="T4" s="12"/>
      <c r="U4" s="12"/>
      <c r="X4" s="12"/>
      <c r="Y4" s="12"/>
      <c r="AB4" s="12"/>
    </row>
    <row r="5" spans="1:36" x14ac:dyDescent="0.35">
      <c r="A5" s="11" t="s">
        <v>29</v>
      </c>
      <c r="B5"/>
      <c r="C5"/>
      <c r="D5"/>
      <c r="F5" s="42"/>
      <c r="G5"/>
      <c r="H5" s="1"/>
      <c r="I5"/>
      <c r="J5"/>
      <c r="K5"/>
      <c r="N5" s="42"/>
      <c r="O5" s="42"/>
      <c r="P5" s="42"/>
      <c r="Q5" s="12"/>
      <c r="T5" s="12"/>
      <c r="U5" s="12"/>
      <c r="X5" s="12"/>
      <c r="Y5" s="12"/>
      <c r="AB5" s="12"/>
    </row>
    <row r="6" spans="1:36" x14ac:dyDescent="0.35">
      <c r="A6" s="11" t="s">
        <v>29</v>
      </c>
      <c r="B6"/>
      <c r="C6"/>
      <c r="D6"/>
      <c r="F6" s="42"/>
      <c r="G6"/>
      <c r="H6" s="1"/>
      <c r="I6"/>
      <c r="J6"/>
      <c r="K6"/>
      <c r="N6" s="42"/>
      <c r="O6" s="42"/>
      <c r="P6" s="42"/>
      <c r="Q6" s="12"/>
      <c r="T6" s="12"/>
      <c r="U6" s="12"/>
      <c r="X6" s="12"/>
      <c r="Y6" s="12"/>
      <c r="AB6" s="12"/>
    </row>
    <row r="7" spans="1:36" ht="15" thickBot="1" x14ac:dyDescent="0.4">
      <c r="A7" s="11" t="s">
        <v>29</v>
      </c>
      <c r="B7"/>
      <c r="C7"/>
      <c r="D7"/>
      <c r="F7" s="42"/>
      <c r="G7"/>
      <c r="H7" s="1"/>
      <c r="I7"/>
      <c r="J7"/>
      <c r="K7"/>
      <c r="N7" s="42"/>
      <c r="O7" s="42"/>
      <c r="P7" s="42"/>
      <c r="Q7" s="12"/>
      <c r="T7" s="12"/>
      <c r="U7" s="12"/>
      <c r="X7" s="12"/>
      <c r="Y7" s="12"/>
      <c r="AB7" s="12"/>
    </row>
    <row r="8" spans="1:36" x14ac:dyDescent="0.35">
      <c r="A8" s="11" t="s">
        <v>29</v>
      </c>
      <c r="B8"/>
      <c r="C8"/>
      <c r="D8"/>
      <c r="F8" s="42"/>
      <c r="G8"/>
      <c r="H8" s="1"/>
      <c r="I8"/>
      <c r="J8"/>
      <c r="K8"/>
      <c r="N8" s="42"/>
      <c r="O8" s="42"/>
      <c r="P8" s="42"/>
      <c r="Q8" s="131" t="s">
        <v>26</v>
      </c>
      <c r="R8" s="132"/>
      <c r="S8" s="132"/>
      <c r="T8" s="133"/>
      <c r="U8" s="134" t="s">
        <v>27</v>
      </c>
      <c r="V8" s="132"/>
      <c r="W8" s="132"/>
      <c r="X8" s="133"/>
      <c r="Y8" s="134" t="s">
        <v>28</v>
      </c>
      <c r="Z8" s="132"/>
      <c r="AA8" s="132"/>
      <c r="AB8" s="135"/>
      <c r="AC8" s="5"/>
      <c r="AD8" s="5"/>
      <c r="AE8" s="5"/>
      <c r="AF8" s="5"/>
      <c r="AG8" s="5"/>
      <c r="AH8" s="5"/>
      <c r="AI8" s="38"/>
      <c r="AJ8" s="38"/>
    </row>
    <row r="9" spans="1:36" s="4" customFormat="1" ht="45.75" customHeight="1" x14ac:dyDescent="0.35">
      <c r="A9" s="7" t="s">
        <v>0</v>
      </c>
      <c r="B9" s="8" t="s">
        <v>1</v>
      </c>
      <c r="C9" s="8" t="s">
        <v>2</v>
      </c>
      <c r="D9" s="8" t="s">
        <v>3</v>
      </c>
      <c r="E9" s="8" t="s">
        <v>4</v>
      </c>
      <c r="F9" s="19" t="s">
        <v>5</v>
      </c>
      <c r="G9" s="8" t="s">
        <v>6</v>
      </c>
      <c r="H9" s="13" t="s">
        <v>7</v>
      </c>
      <c r="I9" s="8" t="s">
        <v>8</v>
      </c>
      <c r="J9" s="8" t="s">
        <v>9</v>
      </c>
      <c r="K9" s="8" t="s">
        <v>10</v>
      </c>
      <c r="L9" s="8" t="s">
        <v>11</v>
      </c>
      <c r="M9" s="8" t="s">
        <v>12</v>
      </c>
      <c r="N9" s="9" t="s">
        <v>13</v>
      </c>
      <c r="O9" s="8" t="s">
        <v>14</v>
      </c>
      <c r="P9" s="10" t="s">
        <v>15</v>
      </c>
      <c r="Q9" s="65" t="s">
        <v>16</v>
      </c>
      <c r="R9" s="66" t="s">
        <v>17</v>
      </c>
      <c r="S9" s="66" t="s">
        <v>18</v>
      </c>
      <c r="T9" s="67" t="s">
        <v>19</v>
      </c>
      <c r="U9" s="68" t="s">
        <v>16</v>
      </c>
      <c r="V9" s="66" t="s">
        <v>17</v>
      </c>
      <c r="W9" s="66" t="s">
        <v>18</v>
      </c>
      <c r="X9" s="67" t="s">
        <v>19</v>
      </c>
      <c r="Y9" s="68" t="s">
        <v>16</v>
      </c>
      <c r="Z9" s="66" t="s">
        <v>17</v>
      </c>
      <c r="AA9" s="66" t="s">
        <v>18</v>
      </c>
      <c r="AB9" s="69" t="s">
        <v>19</v>
      </c>
      <c r="AC9" s="5" t="s">
        <v>22</v>
      </c>
      <c r="AD9" s="5" t="s">
        <v>23</v>
      </c>
      <c r="AE9" s="5" t="s">
        <v>24</v>
      </c>
      <c r="AF9" s="5" t="s">
        <v>25</v>
      </c>
      <c r="AG9" s="5" t="s">
        <v>30</v>
      </c>
      <c r="AH9" s="5" t="s">
        <v>141</v>
      </c>
      <c r="AI9" s="38" t="s">
        <v>335</v>
      </c>
      <c r="AJ9" s="38" t="s">
        <v>336</v>
      </c>
    </row>
    <row r="10" spans="1:36" s="85" customFormat="1" x14ac:dyDescent="0.35">
      <c r="A10" s="112" t="s">
        <v>70</v>
      </c>
      <c r="B10" s="112" t="s">
        <v>529</v>
      </c>
      <c r="C10" s="112" t="s">
        <v>534</v>
      </c>
      <c r="D10" s="112" t="s">
        <v>194</v>
      </c>
      <c r="E10" s="112" t="s">
        <v>41</v>
      </c>
      <c r="F10" s="113">
        <v>0.72916666666666663</v>
      </c>
      <c r="G10" s="112"/>
      <c r="H10" s="114">
        <v>45871</v>
      </c>
      <c r="I10" s="112" t="s">
        <v>522</v>
      </c>
      <c r="J10" s="115" t="s">
        <v>37</v>
      </c>
      <c r="K10" s="112" t="s">
        <v>53</v>
      </c>
      <c r="L10" s="112" t="s">
        <v>54</v>
      </c>
      <c r="M10" s="115" t="s">
        <v>55</v>
      </c>
      <c r="N10" s="113">
        <v>0.72916666666666674</v>
      </c>
      <c r="O10" s="113">
        <v>0.80694444444444446</v>
      </c>
      <c r="P10" s="113">
        <v>7.7777777777777724E-2</v>
      </c>
      <c r="Q10" s="116">
        <v>271</v>
      </c>
      <c r="R10" s="117">
        <v>0.43900000000000006</v>
      </c>
      <c r="S10" s="117">
        <v>3.1339999999999999</v>
      </c>
      <c r="T10" s="117">
        <v>381.1</v>
      </c>
      <c r="U10" s="117">
        <v>28.1</v>
      </c>
      <c r="V10" s="117">
        <v>0.38600000000000001</v>
      </c>
      <c r="W10" s="117">
        <v>12.506</v>
      </c>
      <c r="X10" s="117">
        <v>63.900000000000006</v>
      </c>
      <c r="Y10" s="117">
        <v>267.5</v>
      </c>
      <c r="Z10" s="117">
        <v>0.50700000000000001</v>
      </c>
      <c r="AA10" s="117">
        <v>3.2159999999999997</v>
      </c>
      <c r="AB10" s="118">
        <v>373.8</v>
      </c>
      <c r="AH10" s="72" t="str">
        <f>IF(AND(B10="Premier League",E10="Live"),_xlfn.XLOOKUP(_xlfn.TEXTJOIN(" vs ",,C10:D10),Calendar!G:G,Calendar!B:B),IF(AND(B10="Premier League",E10="Highlights"),_xlfn.XLOOKUP(H10,Calendar!O:O,Calendar!N:N,,-1),""))</f>
        <v/>
      </c>
      <c r="AI10" s="111" t="str">
        <f>IF(AND(AH10&lt;&gt;"",E10="Live"),_xlfn.XLOOKUP(_xlfn.TEXTJOIN(" vs ",,C10:D10),Calendar!G:G,Calendar!K:K),"")</f>
        <v/>
      </c>
      <c r="AJ10" s="111" t="str">
        <f>IF(AND(K10&lt;&gt;"Match of the Day",K10&lt;&gt;"Match of the Day 2",K10&lt;&gt;"Match of the Day Repeat"),"",1+MAX(#REF!))</f>
        <v/>
      </c>
    </row>
    <row r="11" spans="1:36" s="85" customFormat="1" x14ac:dyDescent="0.35">
      <c r="A11" s="112" t="s">
        <v>70</v>
      </c>
      <c r="B11" s="112" t="s">
        <v>146</v>
      </c>
      <c r="C11" s="112" t="s">
        <v>109</v>
      </c>
      <c r="D11" s="112" t="s">
        <v>118</v>
      </c>
      <c r="E11" s="112" t="s">
        <v>41</v>
      </c>
      <c r="F11" s="113">
        <v>0.5</v>
      </c>
      <c r="G11" s="112"/>
      <c r="H11" s="114">
        <v>45872</v>
      </c>
      <c r="I11" s="112" t="s">
        <v>522</v>
      </c>
      <c r="J11" s="115" t="s">
        <v>38</v>
      </c>
      <c r="K11" s="112" t="s">
        <v>53</v>
      </c>
      <c r="L11" s="112" t="s">
        <v>120</v>
      </c>
      <c r="M11" s="115" t="s">
        <v>55</v>
      </c>
      <c r="N11" s="113">
        <v>0.5</v>
      </c>
      <c r="O11" s="113">
        <v>0.53333333333333333</v>
      </c>
      <c r="P11" s="113">
        <v>3.3333333333333326E-2</v>
      </c>
      <c r="Q11" s="116">
        <v>98.6</v>
      </c>
      <c r="R11" s="117">
        <v>0.16</v>
      </c>
      <c r="S11" s="117">
        <v>1.905</v>
      </c>
      <c r="T11" s="117">
        <v>120.8</v>
      </c>
      <c r="U11" s="117">
        <v>13.5</v>
      </c>
      <c r="V11" s="117">
        <v>0.186</v>
      </c>
      <c r="W11" s="117">
        <v>8.1129999999999995</v>
      </c>
      <c r="X11" s="117">
        <v>15.3</v>
      </c>
      <c r="Y11" s="117">
        <v>89.3</v>
      </c>
      <c r="Z11" s="117">
        <v>0.16900000000000001</v>
      </c>
      <c r="AA11" s="117">
        <v>1.778</v>
      </c>
      <c r="AB11" s="118">
        <v>111.5</v>
      </c>
      <c r="AH11" s="72" t="str">
        <f>IF(AND(B11="Premier League",E11="Live"),_xlfn.XLOOKUP(_xlfn.TEXTJOIN(" vs ",,C11:D11),Calendar!G:G,Calendar!B:B),IF(AND(B11="Premier League",E11="Highlights"),_xlfn.XLOOKUP(H11,Calendar!O:O,Calendar!N:N,,-1),""))</f>
        <v/>
      </c>
      <c r="AI11" s="111" t="str">
        <f>IF(AND(AH11&lt;&gt;"",E11="Live"),_xlfn.XLOOKUP(_xlfn.TEXTJOIN(" vs ",,C11:D11),Calendar!G:G,Calendar!K:K),"")</f>
        <v/>
      </c>
      <c r="AJ11" s="111" t="str">
        <f>IF(AND(K11&lt;&gt;"Match of the Day",K11&lt;&gt;"Match of the Day 2",K11&lt;&gt;"Match of the Day Repeat"),"",1+MAX($AJ$10:AJ10))</f>
        <v/>
      </c>
    </row>
    <row r="12" spans="1:36" s="85" customFormat="1" x14ac:dyDescent="0.35">
      <c r="A12" s="112" t="s">
        <v>70</v>
      </c>
      <c r="B12" s="112" t="s">
        <v>529</v>
      </c>
      <c r="C12" s="112" t="s">
        <v>535</v>
      </c>
      <c r="D12" s="112" t="s">
        <v>524</v>
      </c>
      <c r="E12" s="112" t="s">
        <v>41</v>
      </c>
      <c r="F12" s="113">
        <v>0.58333333333333337</v>
      </c>
      <c r="G12" s="112"/>
      <c r="H12" s="114">
        <v>45872</v>
      </c>
      <c r="I12" s="112" t="s">
        <v>522</v>
      </c>
      <c r="J12" s="115" t="s">
        <v>38</v>
      </c>
      <c r="K12" s="112" t="s">
        <v>53</v>
      </c>
      <c r="L12" s="112" t="s">
        <v>120</v>
      </c>
      <c r="M12" s="115" t="s">
        <v>55</v>
      </c>
      <c r="N12" s="113">
        <v>0.58333333333333337</v>
      </c>
      <c r="O12" s="113">
        <v>0.66249999999999998</v>
      </c>
      <c r="P12" s="113">
        <v>7.9166666666666607E-2</v>
      </c>
      <c r="Q12" s="116">
        <v>82.7</v>
      </c>
      <c r="R12" s="117">
        <v>0.13400000000000001</v>
      </c>
      <c r="S12" s="117">
        <v>1.1850000000000001</v>
      </c>
      <c r="T12" s="117">
        <v>160</v>
      </c>
      <c r="U12" s="117">
        <v>10.9</v>
      </c>
      <c r="V12" s="117">
        <v>0.15</v>
      </c>
      <c r="W12" s="117">
        <v>4.1150000000000002</v>
      </c>
      <c r="X12" s="117">
        <v>19.2</v>
      </c>
      <c r="Y12" s="117">
        <v>82</v>
      </c>
      <c r="Z12" s="117">
        <v>0.156</v>
      </c>
      <c r="AA12" s="117">
        <v>1.2130000000000001</v>
      </c>
      <c r="AB12" s="118">
        <v>156.80000000000001</v>
      </c>
      <c r="AH12" s="72" t="str">
        <f>IF(AND(B12="Premier League",E12="Live"),_xlfn.XLOOKUP(_xlfn.TEXTJOIN(" vs ",,C12:D12),Calendar!G:G,Calendar!B:B),IF(AND(B12="Premier League",E12="Highlights"),_xlfn.XLOOKUP(H12,Calendar!O:O,Calendar!N:N,,-1),""))</f>
        <v/>
      </c>
      <c r="AI12" s="111" t="str">
        <f>IF(AND(AH12&lt;&gt;"",E12="Live"),_xlfn.XLOOKUP(_xlfn.TEXTJOIN(" vs ",,C12:D12),Calendar!G:G,Calendar!K:K),"")</f>
        <v/>
      </c>
      <c r="AJ12" s="111" t="str">
        <f>IF(AND(K12&lt;&gt;"Match of the Day",K12&lt;&gt;"Match of the Day 2",K12&lt;&gt;"Match of the Day Repeat"),"",1+MAX($AJ$10:AJ11))</f>
        <v/>
      </c>
    </row>
    <row r="13" spans="1:36" s="85" customFormat="1" x14ac:dyDescent="0.35">
      <c r="A13" s="112" t="s">
        <v>70</v>
      </c>
      <c r="B13" s="112" t="s">
        <v>529</v>
      </c>
      <c r="C13" s="112" t="s">
        <v>195</v>
      </c>
      <c r="D13" s="112" t="s">
        <v>536</v>
      </c>
      <c r="E13" s="112" t="s">
        <v>41</v>
      </c>
      <c r="F13" s="113">
        <v>0.6875</v>
      </c>
      <c r="G13" s="112"/>
      <c r="H13" s="114">
        <v>45872</v>
      </c>
      <c r="I13" s="112" t="s">
        <v>522</v>
      </c>
      <c r="J13" s="115" t="s">
        <v>38</v>
      </c>
      <c r="K13" s="112" t="s">
        <v>53</v>
      </c>
      <c r="L13" s="112" t="s">
        <v>54</v>
      </c>
      <c r="M13" s="115" t="s">
        <v>55</v>
      </c>
      <c r="N13" s="113">
        <v>0.68958333333333333</v>
      </c>
      <c r="O13" s="113">
        <v>0.76875000000000004</v>
      </c>
      <c r="P13" s="113">
        <v>7.9166666666666718E-2</v>
      </c>
      <c r="Q13" s="116">
        <v>253.3</v>
      </c>
      <c r="R13" s="117">
        <v>0.41000000000000003</v>
      </c>
      <c r="S13" s="117">
        <v>2.915</v>
      </c>
      <c r="T13" s="117">
        <v>394.6</v>
      </c>
      <c r="U13" s="117">
        <v>15</v>
      </c>
      <c r="V13" s="117">
        <v>0.20699999999999999</v>
      </c>
      <c r="W13" s="117">
        <v>6.9700000000000006</v>
      </c>
      <c r="X13" s="117">
        <v>50.1</v>
      </c>
      <c r="Y13" s="117">
        <v>249.5</v>
      </c>
      <c r="Z13" s="117">
        <v>0.47299999999999998</v>
      </c>
      <c r="AA13" s="117">
        <v>2.9540000000000002</v>
      </c>
      <c r="AB13" s="118">
        <v>389.1</v>
      </c>
      <c r="AH13" s="72" t="str">
        <f>IF(AND(B13="Premier League",E13="Live"),_xlfn.XLOOKUP(_xlfn.TEXTJOIN(" vs ",,C13:D13),Calendar!G:G,Calendar!B:B),IF(AND(B13="Premier League",E13="Highlights"),_xlfn.XLOOKUP(H13,Calendar!O:O,Calendar!N:N,,-1),""))</f>
        <v/>
      </c>
      <c r="AI13" s="111" t="str">
        <f>IF(AND(AH13&lt;&gt;"",E13="Live"),_xlfn.XLOOKUP(_xlfn.TEXTJOIN(" vs ",,C13:D13),Calendar!G:G,Calendar!K:K),"")</f>
        <v/>
      </c>
      <c r="AJ13" s="111" t="str">
        <f>IF(AND(K13&lt;&gt;"Match of the Day",K13&lt;&gt;"Match of the Day 2",K13&lt;&gt;"Match of the Day Repeat"),"",1+MAX($AJ$10:AJ12))</f>
        <v/>
      </c>
    </row>
    <row r="14" spans="1:36" s="85" customFormat="1" x14ac:dyDescent="0.35">
      <c r="A14" s="112" t="s">
        <v>70</v>
      </c>
      <c r="B14" s="112" t="s">
        <v>529</v>
      </c>
      <c r="C14" s="112" t="s">
        <v>537</v>
      </c>
      <c r="D14" s="112" t="s">
        <v>533</v>
      </c>
      <c r="E14" s="112" t="s">
        <v>41</v>
      </c>
      <c r="F14" s="113">
        <v>0.83333333333333337</v>
      </c>
      <c r="G14" s="112"/>
      <c r="H14" s="114">
        <v>45873</v>
      </c>
      <c r="I14" s="112" t="s">
        <v>522</v>
      </c>
      <c r="J14" s="115" t="s">
        <v>74</v>
      </c>
      <c r="K14" s="112" t="s">
        <v>53</v>
      </c>
      <c r="L14" s="112" t="s">
        <v>54</v>
      </c>
      <c r="M14" s="115" t="s">
        <v>55</v>
      </c>
      <c r="N14" s="113">
        <v>0.83333333333333337</v>
      </c>
      <c r="O14" s="113">
        <v>0.91319444444444453</v>
      </c>
      <c r="P14" s="113">
        <v>7.986111111111116E-2</v>
      </c>
      <c r="Q14" s="116">
        <v>192.5</v>
      </c>
      <c r="R14" s="117">
        <v>0.312</v>
      </c>
      <c r="S14" s="117">
        <v>1.4870000000000001</v>
      </c>
      <c r="T14" s="117">
        <v>275.3</v>
      </c>
      <c r="U14" s="117">
        <v>6.1</v>
      </c>
      <c r="V14" s="117">
        <v>8.4000000000000005E-2</v>
      </c>
      <c r="W14" s="117">
        <v>2.0549999999999997</v>
      </c>
      <c r="X14" s="117">
        <v>20.3</v>
      </c>
      <c r="Y14" s="117">
        <v>187.89999999999998</v>
      </c>
      <c r="Z14" s="117">
        <v>0.35599999999999998</v>
      </c>
      <c r="AA14" s="117">
        <v>1.482</v>
      </c>
      <c r="AB14" s="118">
        <v>269.89999999999998</v>
      </c>
      <c r="AH14" s="72" t="str">
        <f>IF(AND(B14="Premier League",E14="Live"),_xlfn.XLOOKUP(_xlfn.TEXTJOIN(" vs ",,C14:D14),Calendar!G:G,Calendar!B:B),IF(AND(B14="Premier League",E14="Highlights"),_xlfn.XLOOKUP(H14,Calendar!O:O,Calendar!N:N,,-1),""))</f>
        <v/>
      </c>
      <c r="AI14" s="111" t="str">
        <f>IF(AND(AH14&lt;&gt;"",E14="Live"),_xlfn.XLOOKUP(_xlfn.TEXTJOIN(" vs ",,C14:D14),Calendar!G:G,Calendar!K:K),"")</f>
        <v/>
      </c>
      <c r="AJ14" s="111" t="str">
        <f>IF(AND(K14&lt;&gt;"Match of the Day",K14&lt;&gt;"Match of the Day 2",K14&lt;&gt;"Match of the Day Repeat"),"",1+MAX($AJ$10:AJ13))</f>
        <v/>
      </c>
    </row>
    <row r="15" spans="1:36" s="85" customFormat="1" x14ac:dyDescent="0.35">
      <c r="A15" s="112" t="s">
        <v>70</v>
      </c>
      <c r="B15" s="112" t="s">
        <v>103</v>
      </c>
      <c r="C15" s="112" t="s">
        <v>234</v>
      </c>
      <c r="D15" s="112" t="s">
        <v>538</v>
      </c>
      <c r="E15" s="112" t="s">
        <v>41</v>
      </c>
      <c r="F15" s="113">
        <v>0.82291666666666663</v>
      </c>
      <c r="G15" s="112"/>
      <c r="H15" s="114">
        <v>45874</v>
      </c>
      <c r="I15" s="112" t="s">
        <v>522</v>
      </c>
      <c r="J15" s="115" t="s">
        <v>122</v>
      </c>
      <c r="K15" s="112" t="s">
        <v>53</v>
      </c>
      <c r="L15" s="112" t="s">
        <v>539</v>
      </c>
      <c r="M15" s="115" t="s">
        <v>55</v>
      </c>
      <c r="N15" s="113">
        <v>0.82291666666666674</v>
      </c>
      <c r="O15" s="113">
        <v>0.90277777777777779</v>
      </c>
      <c r="P15" s="113">
        <v>7.9861111111111049E-2</v>
      </c>
      <c r="Q15" s="116">
        <v>50.2</v>
      </c>
      <c r="R15" s="117">
        <v>8.1000000000000003E-2</v>
      </c>
      <c r="S15" s="117">
        <v>0.435</v>
      </c>
      <c r="T15" s="117">
        <v>99.3</v>
      </c>
      <c r="U15" s="117">
        <v>7.6</v>
      </c>
      <c r="V15" s="117">
        <v>0.105</v>
      </c>
      <c r="W15" s="117">
        <v>2.8889999999999998</v>
      </c>
      <c r="X15" s="117">
        <v>24.5</v>
      </c>
      <c r="Y15" s="117">
        <v>50</v>
      </c>
      <c r="Z15" s="117">
        <v>9.5000000000000001E-2</v>
      </c>
      <c r="AA15" s="117">
        <v>0.44500000000000001</v>
      </c>
      <c r="AB15" s="118">
        <v>99.3</v>
      </c>
      <c r="AH15" s="72" t="str">
        <f>IF(AND(B15="Premier League",E15="Live"),_xlfn.XLOOKUP(_xlfn.TEXTJOIN(" vs ",,C15:D15),Calendar!G:G,Calendar!B:B),IF(AND(B15="Premier League",E15="Highlights"),_xlfn.XLOOKUP(H15,Calendar!O:O,Calendar!N:N,,-1),""))</f>
        <v/>
      </c>
      <c r="AI15" s="111" t="str">
        <f>IF(AND(AH15&lt;&gt;"",E15="Live"),_xlfn.XLOOKUP(_xlfn.TEXTJOIN(" vs ",,C15:D15),Calendar!G:G,Calendar!K:K),"")</f>
        <v/>
      </c>
      <c r="AJ15" s="111" t="str">
        <f>IF(AND(K15&lt;&gt;"Match of the Day",K15&lt;&gt;"Match of the Day 2",K15&lt;&gt;"Match of the Day Repeat"),"",1+MAX($AJ$10:AJ14))</f>
        <v/>
      </c>
    </row>
    <row r="16" spans="1:36" s="85" customFormat="1" x14ac:dyDescent="0.35">
      <c r="A16" s="112" t="s">
        <v>70</v>
      </c>
      <c r="B16" s="112" t="s">
        <v>131</v>
      </c>
      <c r="C16" s="112" t="s">
        <v>194</v>
      </c>
      <c r="D16" s="112" t="s">
        <v>540</v>
      </c>
      <c r="E16" s="112" t="s">
        <v>41</v>
      </c>
      <c r="F16" s="113">
        <v>0.82291666666666663</v>
      </c>
      <c r="G16" s="112"/>
      <c r="H16" s="114">
        <v>45874</v>
      </c>
      <c r="I16" s="112" t="s">
        <v>522</v>
      </c>
      <c r="J16" s="115" t="s">
        <v>122</v>
      </c>
      <c r="K16" s="112" t="s">
        <v>53</v>
      </c>
      <c r="L16" s="112" t="s">
        <v>509</v>
      </c>
      <c r="M16" s="115" t="s">
        <v>36</v>
      </c>
      <c r="N16" s="113">
        <v>0.82291666666666674</v>
      </c>
      <c r="O16" s="113">
        <v>0.90138888888888891</v>
      </c>
      <c r="P16" s="113">
        <v>7.8472222222222165E-2</v>
      </c>
      <c r="Q16" s="116">
        <v>331.9</v>
      </c>
      <c r="R16" s="117">
        <v>0.53700000000000003</v>
      </c>
      <c r="S16" s="117">
        <v>2.879</v>
      </c>
      <c r="T16" s="117">
        <v>389.1</v>
      </c>
      <c r="U16" s="117">
        <v>14.3</v>
      </c>
      <c r="V16" s="117">
        <v>0.19700000000000001</v>
      </c>
      <c r="W16" s="117">
        <v>5.4349999999999996</v>
      </c>
      <c r="X16" s="117">
        <v>20.9</v>
      </c>
      <c r="Y16" s="117">
        <v>305.2</v>
      </c>
      <c r="Z16" s="117">
        <v>0.57899999999999996</v>
      </c>
      <c r="AA16" s="117">
        <v>2.722</v>
      </c>
      <c r="AB16" s="118">
        <v>363.9</v>
      </c>
      <c r="AH16" s="72" t="str">
        <f>IF(AND(B16="Premier League",E16="Live"),_xlfn.XLOOKUP(_xlfn.TEXTJOIN(" vs ",,C16:D16),Calendar!G:G,Calendar!B:B),IF(AND(B16="Premier League",E16="Highlights"),_xlfn.XLOOKUP(H16,Calendar!O:O,Calendar!N:N,,-1),""))</f>
        <v/>
      </c>
      <c r="AI16" s="111" t="str">
        <f>IF(AND(AH16&lt;&gt;"",E16="Live"),_xlfn.XLOOKUP(_xlfn.TEXTJOIN(" vs ",,C16:D16),Calendar!G:G,Calendar!K:K),"")</f>
        <v/>
      </c>
      <c r="AJ16" s="111" t="str">
        <f>IF(AND(K16&lt;&gt;"Match of the Day",K16&lt;&gt;"Match of the Day 2",K16&lt;&gt;"Match of the Day Repeat"),"",1+MAX($AJ$10:AJ15))</f>
        <v/>
      </c>
    </row>
    <row r="17" spans="1:36" s="85" customFormat="1" x14ac:dyDescent="0.35">
      <c r="A17" s="112" t="s">
        <v>70</v>
      </c>
      <c r="B17" s="112" t="s">
        <v>146</v>
      </c>
      <c r="C17" s="112" t="s">
        <v>521</v>
      </c>
      <c r="D17" s="112" t="s">
        <v>119</v>
      </c>
      <c r="E17" s="112" t="s">
        <v>41</v>
      </c>
      <c r="F17" s="113">
        <v>0.83333333333333337</v>
      </c>
      <c r="G17" s="112"/>
      <c r="H17" s="114">
        <v>45876</v>
      </c>
      <c r="I17" s="112" t="s">
        <v>522</v>
      </c>
      <c r="J17" s="115" t="s">
        <v>127</v>
      </c>
      <c r="K17" s="112" t="s">
        <v>53</v>
      </c>
      <c r="L17" s="112" t="s">
        <v>120</v>
      </c>
      <c r="M17" s="115" t="s">
        <v>55</v>
      </c>
      <c r="N17" s="113">
        <v>0.83333333333333337</v>
      </c>
      <c r="O17" s="113">
        <v>0.91319444444444453</v>
      </c>
      <c r="P17" s="113">
        <v>7.986111111111116E-2</v>
      </c>
      <c r="Q17" s="116">
        <v>55.2</v>
      </c>
      <c r="R17" s="117">
        <v>0.1</v>
      </c>
      <c r="S17" s="117">
        <v>0.54530000000000001</v>
      </c>
      <c r="T17" s="117">
        <v>88</v>
      </c>
      <c r="U17" s="117">
        <v>5.2</v>
      </c>
      <c r="V17" s="117">
        <v>0.1</v>
      </c>
      <c r="W17" s="117">
        <v>2.8047</v>
      </c>
      <c r="X17" s="117">
        <v>11.7</v>
      </c>
      <c r="Y17" s="117">
        <v>50.8</v>
      </c>
      <c r="Z17" s="117">
        <v>0.1</v>
      </c>
      <c r="AA17" s="117">
        <v>0.51529999999999998</v>
      </c>
      <c r="AB17" s="118">
        <v>84.2</v>
      </c>
      <c r="AH17" s="72" t="str">
        <f>IF(AND(B17="Premier League",E17="Live"),_xlfn.XLOOKUP(_xlfn.TEXTJOIN(" vs ",,C17:D17),Calendar!G:G,Calendar!B:B),IF(AND(B17="Premier League",E17="Highlights"),_xlfn.XLOOKUP(H17,Calendar!O:O,Calendar!N:N,,-1),""))</f>
        <v/>
      </c>
      <c r="AI17" s="111" t="str">
        <f>IF(AND(AH17&lt;&gt;"",E17="Live"),_xlfn.XLOOKUP(_xlfn.TEXTJOIN(" vs ",,C17:D17),Calendar!G:G,Calendar!K:K),"")</f>
        <v/>
      </c>
      <c r="AJ17" s="111" t="str">
        <f>IF(AND(K17&lt;&gt;"Match of the Day",K17&lt;&gt;"Match of the Day 2",K17&lt;&gt;"Match of the Day Repeat"),"",1+MAX($AJ$10:AJ16))</f>
        <v/>
      </c>
    </row>
    <row r="18" spans="1:36" s="85" customFormat="1" x14ac:dyDescent="0.35">
      <c r="A18" s="112" t="s">
        <v>70</v>
      </c>
      <c r="B18" s="112" t="s">
        <v>348</v>
      </c>
      <c r="C18" s="112" t="s">
        <v>523</v>
      </c>
      <c r="D18" s="112" t="s">
        <v>524</v>
      </c>
      <c r="E18" s="112" t="s">
        <v>41</v>
      </c>
      <c r="F18" s="113">
        <v>0.83333333333333337</v>
      </c>
      <c r="G18" s="112"/>
      <c r="H18" s="114">
        <v>45876</v>
      </c>
      <c r="I18" s="112" t="s">
        <v>522</v>
      </c>
      <c r="J18" s="115" t="s">
        <v>127</v>
      </c>
      <c r="K18" s="112" t="s">
        <v>53</v>
      </c>
      <c r="L18" s="112" t="s">
        <v>509</v>
      </c>
      <c r="M18" s="115" t="s">
        <v>36</v>
      </c>
      <c r="N18" s="113">
        <v>0.83333333333333337</v>
      </c>
      <c r="O18" s="113">
        <v>0.91666666666666674</v>
      </c>
      <c r="P18" s="113">
        <v>8.333333333333337E-2</v>
      </c>
      <c r="Q18" s="116">
        <v>171.6</v>
      </c>
      <c r="R18" s="117">
        <v>0.3</v>
      </c>
      <c r="S18" s="117">
        <v>1.6997</v>
      </c>
      <c r="T18" s="117">
        <v>232.5</v>
      </c>
      <c r="U18" s="117">
        <v>8.4</v>
      </c>
      <c r="V18" s="117">
        <v>0.1</v>
      </c>
      <c r="W18" s="117">
        <v>4.5064000000000002</v>
      </c>
      <c r="X18" s="117">
        <v>16.600000000000001</v>
      </c>
      <c r="Y18" s="117">
        <v>167.3</v>
      </c>
      <c r="Z18" s="117">
        <v>0.3</v>
      </c>
      <c r="AA18" s="117">
        <v>1.7013</v>
      </c>
      <c r="AB18" s="118">
        <v>228.9</v>
      </c>
      <c r="AH18" s="72" t="str">
        <f>IF(AND(B18="Premier League",E18="Live"),_xlfn.XLOOKUP(_xlfn.TEXTJOIN(" vs ",,C18:D18),Calendar!G:G,Calendar!B:B),IF(AND(B18="Premier League",E18="Highlights"),_xlfn.XLOOKUP(H18,Calendar!O:O,Calendar!N:N,,-1),""))</f>
        <v/>
      </c>
      <c r="AI18" s="111" t="str">
        <f>IF(AND(AH18&lt;&gt;"",E18="Live"),_xlfn.XLOOKUP(_xlfn.TEXTJOIN(" vs ",,C18:D18),Calendar!G:G,Calendar!K:K),"")</f>
        <v/>
      </c>
      <c r="AJ18" s="111" t="str">
        <f>IF(AND(K18&lt;&gt;"Match of the Day",K18&lt;&gt;"Match of the Day 2",K18&lt;&gt;"Match of the Day Repeat"),"",1+MAX($AJ$10:AJ17))</f>
        <v/>
      </c>
    </row>
    <row r="19" spans="1:36" s="85" customFormat="1" x14ac:dyDescent="0.35">
      <c r="A19" s="112" t="s">
        <v>70</v>
      </c>
      <c r="B19" s="112" t="s">
        <v>146</v>
      </c>
      <c r="C19" s="112" t="s">
        <v>521</v>
      </c>
      <c r="D19" s="112" t="s">
        <v>119</v>
      </c>
      <c r="E19" s="112" t="s">
        <v>41</v>
      </c>
      <c r="F19" s="113">
        <v>0.83333333333333337</v>
      </c>
      <c r="G19" s="112"/>
      <c r="H19" s="114">
        <v>45876</v>
      </c>
      <c r="I19" s="112" t="s">
        <v>522</v>
      </c>
      <c r="J19" s="115" t="s">
        <v>127</v>
      </c>
      <c r="K19" s="112" t="s">
        <v>53</v>
      </c>
      <c r="L19" s="112" t="s">
        <v>54</v>
      </c>
      <c r="M19" s="115" t="s">
        <v>55</v>
      </c>
      <c r="N19" s="113">
        <v>0.83333333333333337</v>
      </c>
      <c r="O19" s="113">
        <v>0.91319444444444453</v>
      </c>
      <c r="P19" s="113">
        <v>7.986111111111116E-2</v>
      </c>
      <c r="Q19" s="116">
        <v>89.9</v>
      </c>
      <c r="R19" s="117">
        <v>0.1</v>
      </c>
      <c r="S19" s="117">
        <v>0.8881</v>
      </c>
      <c r="T19" s="117">
        <v>158.80000000000001</v>
      </c>
      <c r="U19" s="117">
        <v>3.5</v>
      </c>
      <c r="V19" s="117">
        <v>0</v>
      </c>
      <c r="W19" s="117">
        <v>1.8877999999999999</v>
      </c>
      <c r="X19" s="117">
        <v>9.1999999999999993</v>
      </c>
      <c r="Y19" s="117">
        <v>85.6</v>
      </c>
      <c r="Z19" s="117">
        <v>0.2</v>
      </c>
      <c r="AA19" s="117">
        <v>0.86819999999999997</v>
      </c>
      <c r="AB19" s="118">
        <v>155.9</v>
      </c>
      <c r="AH19" s="72" t="str">
        <f>IF(AND(B19="Premier League",E19="Live"),_xlfn.XLOOKUP(_xlfn.TEXTJOIN(" vs ",,C19:D19),Calendar!G:G,Calendar!B:B),IF(AND(B19="Premier League",E19="Highlights"),_xlfn.XLOOKUP(H19,Calendar!O:O,Calendar!N:N,,-1),""))</f>
        <v/>
      </c>
      <c r="AI19" s="111" t="str">
        <f>IF(AND(AH19&lt;&gt;"",E19="Live"),_xlfn.XLOOKUP(_xlfn.TEXTJOIN(" vs ",,C19:D19),Calendar!G:G,Calendar!K:K),"")</f>
        <v/>
      </c>
      <c r="AJ19" s="111" t="str">
        <f>IF(AND(K19&lt;&gt;"Match of the Day",K19&lt;&gt;"Match of the Day 2",K19&lt;&gt;"Match of the Day Repeat"),"",1+MAX($AJ$10:AJ18))</f>
        <v/>
      </c>
    </row>
    <row r="20" spans="1:36" s="85" customFormat="1" x14ac:dyDescent="0.35">
      <c r="A20" s="112" t="s">
        <v>70</v>
      </c>
      <c r="B20" s="112" t="s">
        <v>518</v>
      </c>
      <c r="C20" s="112" t="s">
        <v>525</v>
      </c>
      <c r="D20" s="112" t="s">
        <v>526</v>
      </c>
      <c r="E20" s="112" t="s">
        <v>41</v>
      </c>
      <c r="F20" s="113">
        <v>0.82291666666666663</v>
      </c>
      <c r="G20" s="112"/>
      <c r="H20" s="114">
        <v>45877</v>
      </c>
      <c r="I20" s="112" t="s">
        <v>522</v>
      </c>
      <c r="J20" s="115" t="s">
        <v>71</v>
      </c>
      <c r="K20" s="112" t="s">
        <v>53</v>
      </c>
      <c r="L20" s="112" t="s">
        <v>509</v>
      </c>
      <c r="M20" s="115" t="s">
        <v>36</v>
      </c>
      <c r="N20" s="113">
        <v>0.82430555555555562</v>
      </c>
      <c r="O20" s="113">
        <v>0.90208333333333335</v>
      </c>
      <c r="P20" s="113">
        <v>7.7777777777777724E-2</v>
      </c>
      <c r="Q20" s="116">
        <v>71.099999999999994</v>
      </c>
      <c r="R20" s="117">
        <v>0.115</v>
      </c>
      <c r="S20" s="117">
        <v>0.61719999999999997</v>
      </c>
      <c r="T20" s="117">
        <v>134.19999999999999</v>
      </c>
      <c r="U20" s="117">
        <v>18.7</v>
      </c>
      <c r="V20" s="117">
        <v>0.25700000000000001</v>
      </c>
      <c r="W20" s="117">
        <v>6.2396000000000003</v>
      </c>
      <c r="X20" s="117">
        <v>28.6</v>
      </c>
      <c r="Y20" s="117">
        <v>69.900000000000006</v>
      </c>
      <c r="Z20" s="117">
        <v>0.13300000000000001</v>
      </c>
      <c r="AA20" s="117">
        <v>0.62239999999999995</v>
      </c>
      <c r="AB20" s="118">
        <v>130.6</v>
      </c>
      <c r="AH20" s="72" t="str">
        <f>IF(AND(B20="Premier League",E20="Live"),_xlfn.XLOOKUP(_xlfn.TEXTJOIN(" vs ",,C20:D20),Calendar!G:G,Calendar!B:B),IF(AND(B20="Premier League",E20="Highlights"),_xlfn.XLOOKUP(H20,Calendar!O:O,Calendar!N:N,,-1),""))</f>
        <v/>
      </c>
      <c r="AI20" s="111" t="str">
        <f>IF(AND(AH20&lt;&gt;"",E20="Live"),_xlfn.XLOOKUP(_xlfn.TEXTJOIN(" vs ",,C20:D20),Calendar!G:G,Calendar!K:K),"")</f>
        <v/>
      </c>
      <c r="AJ20" s="111" t="str">
        <f>IF(AND(K20&lt;&gt;"Match of the Day",K20&lt;&gt;"Match of the Day 2",K20&lt;&gt;"Match of the Day Repeat"),"",1+MAX($AJ$10:AJ19))</f>
        <v/>
      </c>
    </row>
    <row r="21" spans="1:36" s="85" customFormat="1" x14ac:dyDescent="0.35">
      <c r="A21" s="112" t="s">
        <v>70</v>
      </c>
      <c r="B21" s="112" t="s">
        <v>145</v>
      </c>
      <c r="C21" s="112" t="s">
        <v>88</v>
      </c>
      <c r="D21" s="112" t="s">
        <v>236</v>
      </c>
      <c r="E21" s="112" t="s">
        <v>41</v>
      </c>
      <c r="F21" s="113">
        <v>0.83333333333333337</v>
      </c>
      <c r="G21" s="112"/>
      <c r="H21" s="114">
        <v>45877</v>
      </c>
      <c r="I21" s="112" t="s">
        <v>522</v>
      </c>
      <c r="J21" s="115" t="s">
        <v>71</v>
      </c>
      <c r="K21" s="112" t="s">
        <v>53</v>
      </c>
      <c r="L21" s="112" t="s">
        <v>54</v>
      </c>
      <c r="M21" s="115" t="s">
        <v>55</v>
      </c>
      <c r="N21" s="113">
        <v>0.83402777777777781</v>
      </c>
      <c r="O21" s="113">
        <v>0.9159722222222223</v>
      </c>
      <c r="P21" s="113">
        <v>8.1944444444444486E-2</v>
      </c>
      <c r="Q21" s="116">
        <v>520.9</v>
      </c>
      <c r="R21" s="117">
        <v>0.84299999999999997</v>
      </c>
      <c r="S21" s="117">
        <v>4.5110000000000001</v>
      </c>
      <c r="T21" s="117">
        <v>706</v>
      </c>
      <c r="U21" s="117">
        <v>58.3</v>
      </c>
      <c r="V21" s="117">
        <v>0.80200000000000005</v>
      </c>
      <c r="W21" s="117">
        <v>19.260000000000002</v>
      </c>
      <c r="X21" s="117">
        <v>89.399999999999991</v>
      </c>
      <c r="Y21" s="117">
        <v>502.9</v>
      </c>
      <c r="Z21" s="117">
        <v>0.95399999999999996</v>
      </c>
      <c r="AA21" s="117">
        <v>4.4623999999999997</v>
      </c>
      <c r="AB21" s="118">
        <v>682</v>
      </c>
      <c r="AH21" s="72" t="str">
        <f>IF(AND(B21="Premier League",E21="Live"),_xlfn.XLOOKUP(_xlfn.TEXTJOIN(" vs ",,C21:D21),Calendar!G:G,Calendar!B:B),IF(AND(B21="Premier League",E21="Highlights"),_xlfn.XLOOKUP(H21,Calendar!O:O,Calendar!N:N,,-1),""))</f>
        <v/>
      </c>
      <c r="AI21" s="111" t="str">
        <f>IF(AND(AH21&lt;&gt;"",E21="Live"),_xlfn.XLOOKUP(_xlfn.TEXTJOIN(" vs ",,C21:D21),Calendar!G:G,Calendar!K:K),"")</f>
        <v/>
      </c>
      <c r="AJ21" s="111" t="str">
        <f>IF(AND(K21&lt;&gt;"Match of the Day",K21&lt;&gt;"Match of the Day 2",K21&lt;&gt;"Match of the Day Repeat"),"",1+MAX($AJ$10:AJ20))</f>
        <v/>
      </c>
    </row>
    <row r="22" spans="1:36" s="85" customFormat="1" x14ac:dyDescent="0.35">
      <c r="A22" s="112" t="s">
        <v>70</v>
      </c>
      <c r="B22" s="112" t="s">
        <v>145</v>
      </c>
      <c r="C22" s="112" t="s">
        <v>96</v>
      </c>
      <c r="D22" s="112" t="s">
        <v>130</v>
      </c>
      <c r="E22" s="112" t="s">
        <v>41</v>
      </c>
      <c r="F22" s="113">
        <v>0.52083333333333337</v>
      </c>
      <c r="G22" s="112"/>
      <c r="H22" s="114">
        <v>45878</v>
      </c>
      <c r="I22" s="112" t="s">
        <v>522</v>
      </c>
      <c r="J22" s="115" t="s">
        <v>37</v>
      </c>
      <c r="K22" s="112" t="s">
        <v>53</v>
      </c>
      <c r="L22" s="112" t="s">
        <v>527</v>
      </c>
      <c r="M22" s="115" t="s">
        <v>55</v>
      </c>
      <c r="N22" s="113">
        <v>0.52152777777777781</v>
      </c>
      <c r="O22" s="113">
        <v>0.6020833333333333</v>
      </c>
      <c r="P22" s="113">
        <v>8.0555555555555491E-2</v>
      </c>
      <c r="Q22" s="116">
        <v>66.2</v>
      </c>
      <c r="R22" s="117">
        <v>0.107</v>
      </c>
      <c r="S22" s="117">
        <v>1.3821000000000001</v>
      </c>
      <c r="T22" s="117">
        <v>87.4</v>
      </c>
      <c r="U22" s="117">
        <v>3</v>
      </c>
      <c r="V22" s="117">
        <v>4.1000000000000002E-2</v>
      </c>
      <c r="W22" s="117">
        <v>2.0421999999999998</v>
      </c>
      <c r="X22" s="117">
        <v>3.7</v>
      </c>
      <c r="Y22" s="117">
        <v>66.2</v>
      </c>
      <c r="Z22" s="117">
        <v>0.126</v>
      </c>
      <c r="AA22" s="117">
        <v>1.43</v>
      </c>
      <c r="AB22" s="118">
        <v>87.4</v>
      </c>
      <c r="AH22" s="72" t="str">
        <f>IF(AND(B22="Premier League",E22="Live"),_xlfn.XLOOKUP(_xlfn.TEXTJOIN(" vs ",,C22:D22),Calendar!G:G,Calendar!B:B),IF(AND(B22="Premier League",E22="Highlights"),_xlfn.XLOOKUP(H22,Calendar!O:O,Calendar!N:N,,-1),""))</f>
        <v/>
      </c>
      <c r="AI22" s="111" t="str">
        <f>IF(AND(AH22&lt;&gt;"",E22="Live"),_xlfn.XLOOKUP(_xlfn.TEXTJOIN(" vs ",,C22:D22),Calendar!G:G,Calendar!K:K),"")</f>
        <v/>
      </c>
      <c r="AJ22" s="111" t="str">
        <f>IF(AND(K22&lt;&gt;"Match of the Day",K22&lt;&gt;"Match of the Day 2",K22&lt;&gt;"Match of the Day Repeat"),"",1+MAX($AJ$10:AJ21))</f>
        <v/>
      </c>
    </row>
    <row r="23" spans="1:36" s="85" customFormat="1" x14ac:dyDescent="0.35">
      <c r="A23" s="112" t="s">
        <v>70</v>
      </c>
      <c r="B23" s="112" t="s">
        <v>145</v>
      </c>
      <c r="C23" s="112" t="s">
        <v>66</v>
      </c>
      <c r="D23" s="112" t="s">
        <v>110</v>
      </c>
      <c r="E23" s="112" t="s">
        <v>41</v>
      </c>
      <c r="F23" s="113">
        <v>0.52083333333333337</v>
      </c>
      <c r="G23" s="112"/>
      <c r="H23" s="114">
        <v>45878</v>
      </c>
      <c r="I23" s="112" t="s">
        <v>522</v>
      </c>
      <c r="J23" s="115" t="s">
        <v>37</v>
      </c>
      <c r="K23" s="112" t="s">
        <v>53</v>
      </c>
      <c r="L23" s="112" t="s">
        <v>54</v>
      </c>
      <c r="M23" s="115" t="s">
        <v>55</v>
      </c>
      <c r="N23" s="113">
        <v>0.52083333333333337</v>
      </c>
      <c r="O23" s="113">
        <v>0.6020833333333333</v>
      </c>
      <c r="P23" s="113">
        <v>8.1249999999999933E-2</v>
      </c>
      <c r="Q23" s="116">
        <v>534.5</v>
      </c>
      <c r="R23" s="117">
        <v>0.86499999999999999</v>
      </c>
      <c r="S23" s="117">
        <v>11.1686</v>
      </c>
      <c r="T23" s="117">
        <v>738.1</v>
      </c>
      <c r="U23" s="117">
        <v>52.7</v>
      </c>
      <c r="V23" s="117">
        <v>0.72499999999999998</v>
      </c>
      <c r="W23" s="117">
        <v>35.9482</v>
      </c>
      <c r="X23" s="117">
        <v>78.599999999999994</v>
      </c>
      <c r="Y23" s="117">
        <v>522.1</v>
      </c>
      <c r="Z23" s="117">
        <v>0.9910000000000001</v>
      </c>
      <c r="AA23" s="117">
        <v>11.288399999999999</v>
      </c>
      <c r="AB23" s="118">
        <v>717.7</v>
      </c>
      <c r="AH23" s="72" t="str">
        <f>IF(AND(B23="Premier League",E23="Live"),_xlfn.XLOOKUP(_xlfn.TEXTJOIN(" vs ",,C23:D23),Calendar!G:G,Calendar!B:B),IF(AND(B23="Premier League",E23="Highlights"),_xlfn.XLOOKUP(H23,Calendar!O:O,Calendar!N:N,,-1),""))</f>
        <v/>
      </c>
      <c r="AI23" s="111" t="str">
        <f>IF(AND(AH23&lt;&gt;"",E23="Live"),_xlfn.XLOOKUP(_xlfn.TEXTJOIN(" vs ",,C23:D23),Calendar!G:G,Calendar!K:K),"")</f>
        <v/>
      </c>
      <c r="AJ23" s="111" t="str">
        <f>IF(AND(K23&lt;&gt;"Match of the Day",K23&lt;&gt;"Match of the Day 2",K23&lt;&gt;"Match of the Day Repeat"),"",1+MAX($AJ$10:AJ22))</f>
        <v/>
      </c>
    </row>
    <row r="24" spans="1:36" s="85" customFormat="1" x14ac:dyDescent="0.35">
      <c r="A24" s="112" t="s">
        <v>70</v>
      </c>
      <c r="B24" s="112" t="s">
        <v>145</v>
      </c>
      <c r="C24" s="112" t="s">
        <v>528</v>
      </c>
      <c r="D24" s="112" t="s">
        <v>129</v>
      </c>
      <c r="E24" s="112" t="s">
        <v>41</v>
      </c>
      <c r="F24" s="113">
        <v>0.625</v>
      </c>
      <c r="G24" s="112"/>
      <c r="H24" s="114">
        <v>45878</v>
      </c>
      <c r="I24" s="112" t="s">
        <v>522</v>
      </c>
      <c r="J24" s="115" t="s">
        <v>37</v>
      </c>
      <c r="K24" s="112" t="s">
        <v>53</v>
      </c>
      <c r="L24" s="112" t="s">
        <v>527</v>
      </c>
      <c r="M24" s="115" t="s">
        <v>55</v>
      </c>
      <c r="N24" s="113">
        <v>0.62569444444444444</v>
      </c>
      <c r="O24" s="113">
        <v>0.70833333333333337</v>
      </c>
      <c r="P24" s="113">
        <v>8.2638888888888928E-2</v>
      </c>
      <c r="Q24" s="116">
        <v>110.7</v>
      </c>
      <c r="R24" s="117">
        <v>0.17899999999999999</v>
      </c>
      <c r="S24" s="117">
        <v>2.0886999999999998</v>
      </c>
      <c r="T24" s="117">
        <v>157.6</v>
      </c>
      <c r="U24" s="117">
        <v>2.2999999999999998</v>
      </c>
      <c r="V24" s="117">
        <v>3.2000000000000001E-2</v>
      </c>
      <c r="W24" s="117">
        <v>1.8791</v>
      </c>
      <c r="X24" s="117">
        <v>2.7</v>
      </c>
      <c r="Y24" s="117">
        <v>106.2</v>
      </c>
      <c r="Z24" s="117">
        <v>0.20100000000000001</v>
      </c>
      <c r="AA24" s="117">
        <v>2.0859000000000001</v>
      </c>
      <c r="AB24" s="118">
        <v>152.4</v>
      </c>
      <c r="AH24" s="72" t="str">
        <f>IF(AND(B24="Premier League",E24="Live"),_xlfn.XLOOKUP(_xlfn.TEXTJOIN(" vs ",,C24:D24),Calendar!G:G,Calendar!B:B),IF(AND(B24="Premier League",E24="Highlights"),_xlfn.XLOOKUP(H24,Calendar!O:O,Calendar!N:N,,-1),""))</f>
        <v/>
      </c>
      <c r="AI24" s="111" t="str">
        <f>IF(AND(AH24&lt;&gt;"",E24="Live"),_xlfn.XLOOKUP(_xlfn.TEXTJOIN(" vs ",,C24:D24),Calendar!G:G,Calendar!K:K),"")</f>
        <v/>
      </c>
      <c r="AJ24" s="111" t="str">
        <f>IF(AND(K24&lt;&gt;"Match of the Day",K24&lt;&gt;"Match of the Day 2",K24&lt;&gt;"Match of the Day Repeat"),"",1+MAX($AJ$10:AJ23))</f>
        <v/>
      </c>
    </row>
    <row r="25" spans="1:36" s="85" customFormat="1" x14ac:dyDescent="0.35">
      <c r="A25" s="112" t="s">
        <v>70</v>
      </c>
      <c r="B25" s="112" t="s">
        <v>529</v>
      </c>
      <c r="C25" s="112" t="s">
        <v>194</v>
      </c>
      <c r="D25" s="112" t="s">
        <v>530</v>
      </c>
      <c r="E25" s="112" t="s">
        <v>41</v>
      </c>
      <c r="F25" s="113">
        <v>0.73958333333333337</v>
      </c>
      <c r="G25" s="112"/>
      <c r="H25" s="114">
        <v>45878</v>
      </c>
      <c r="I25" s="112" t="s">
        <v>522</v>
      </c>
      <c r="J25" s="115" t="s">
        <v>37</v>
      </c>
      <c r="K25" s="112" t="s">
        <v>53</v>
      </c>
      <c r="L25" s="112" t="s">
        <v>531</v>
      </c>
      <c r="M25" s="115" t="s">
        <v>532</v>
      </c>
      <c r="N25" s="113">
        <v>0.73888888888888893</v>
      </c>
      <c r="O25" s="113">
        <v>0.81944444444444453</v>
      </c>
      <c r="P25" s="113">
        <v>8.0555555555555602E-2</v>
      </c>
      <c r="Q25" s="116">
        <v>105.1</v>
      </c>
      <c r="R25" s="117">
        <v>0.17</v>
      </c>
      <c r="S25" s="117">
        <v>1.1895</v>
      </c>
      <c r="T25" s="117">
        <v>131</v>
      </c>
      <c r="U25" s="117">
        <v>3.4</v>
      </c>
      <c r="V25" s="117">
        <v>4.7E-2</v>
      </c>
      <c r="W25" s="117">
        <v>1.9743999999999999</v>
      </c>
      <c r="X25" s="117">
        <v>3.5</v>
      </c>
      <c r="Y25" s="117">
        <v>105</v>
      </c>
      <c r="Z25" s="117">
        <v>0.19900000000000001</v>
      </c>
      <c r="AA25" s="117">
        <v>1.2204999999999999</v>
      </c>
      <c r="AB25" s="118">
        <v>131</v>
      </c>
      <c r="AH25" s="72" t="str">
        <f>IF(AND(B25="Premier League",E25="Live"),_xlfn.XLOOKUP(_xlfn.TEXTJOIN(" vs ",,C25:D25),Calendar!G:G,Calendar!B:B),IF(AND(B25="Premier League",E25="Highlights"),_xlfn.XLOOKUP(H25,Calendar!O:O,Calendar!N:N,,-1),""))</f>
        <v/>
      </c>
      <c r="AI25" s="111" t="str">
        <f>IF(AND(AH25&lt;&gt;"",E25="Live"),_xlfn.XLOOKUP(_xlfn.TEXTJOIN(" vs ",,C25:D25),Calendar!G:G,Calendar!K:K),"")</f>
        <v/>
      </c>
      <c r="AJ25" s="111" t="str">
        <f>IF(AND(K25&lt;&gt;"Match of the Day",K25&lt;&gt;"Match of the Day 2",K25&lt;&gt;"Match of the Day Repeat"),"",1+MAX($AJ$10:AJ24))</f>
        <v/>
      </c>
    </row>
    <row r="26" spans="1:36" s="85" customFormat="1" x14ac:dyDescent="0.35">
      <c r="A26" s="112" t="s">
        <v>70</v>
      </c>
      <c r="B26" s="112" t="s">
        <v>145</v>
      </c>
      <c r="C26" s="112" t="s">
        <v>91</v>
      </c>
      <c r="D26" s="112" t="s">
        <v>112</v>
      </c>
      <c r="E26" s="112" t="s">
        <v>41</v>
      </c>
      <c r="F26" s="113">
        <v>0.72916666666666663</v>
      </c>
      <c r="G26" s="112"/>
      <c r="H26" s="114">
        <v>45878</v>
      </c>
      <c r="I26" s="112" t="s">
        <v>522</v>
      </c>
      <c r="J26" s="115" t="s">
        <v>37</v>
      </c>
      <c r="K26" s="112" t="s">
        <v>53</v>
      </c>
      <c r="L26" s="112" t="s">
        <v>54</v>
      </c>
      <c r="M26" s="115" t="s">
        <v>55</v>
      </c>
      <c r="N26" s="113">
        <v>0.72916666666666674</v>
      </c>
      <c r="O26" s="113">
        <v>0.80833333333333335</v>
      </c>
      <c r="P26" s="113">
        <v>7.9166666666666607E-2</v>
      </c>
      <c r="Q26" s="116">
        <v>309.3</v>
      </c>
      <c r="R26" s="117">
        <v>0.501</v>
      </c>
      <c r="S26" s="117">
        <v>3.6370000000000005</v>
      </c>
      <c r="T26" s="117">
        <v>428.5</v>
      </c>
      <c r="U26" s="117">
        <v>25.5</v>
      </c>
      <c r="V26" s="117">
        <v>0.35099999999999998</v>
      </c>
      <c r="W26" s="117">
        <v>14.447500000000002</v>
      </c>
      <c r="X26" s="117">
        <v>57</v>
      </c>
      <c r="Y26" s="117">
        <v>302</v>
      </c>
      <c r="Z26" s="117">
        <v>0.57299999999999995</v>
      </c>
      <c r="AA26" s="117">
        <v>3.6470000000000002</v>
      </c>
      <c r="AB26" s="118">
        <v>423.9</v>
      </c>
      <c r="AH26" s="72" t="str">
        <f>IF(AND(B26="Premier League",E26="Live"),_xlfn.XLOOKUP(_xlfn.TEXTJOIN(" vs ",,C26:D26),Calendar!G:G,Calendar!B:B),IF(AND(B26="Premier League",E26="Highlights"),_xlfn.XLOOKUP(H26,Calendar!O:O,Calendar!N:N,,-1),""))</f>
        <v/>
      </c>
      <c r="AI26" s="111" t="str">
        <f>IF(AND(AH26&lt;&gt;"",E26="Live"),_xlfn.XLOOKUP(_xlfn.TEXTJOIN(" vs ",,C26:D26),Calendar!G:G,Calendar!K:K),"")</f>
        <v/>
      </c>
      <c r="AJ26" s="111" t="str">
        <f>IF(AND(K26&lt;&gt;"Match of the Day",K26&lt;&gt;"Match of the Day 2",K26&lt;&gt;"Match of the Day Repeat"),"",1+MAX($AJ$10:AJ25))</f>
        <v/>
      </c>
    </row>
    <row r="27" spans="1:36" s="85" customFormat="1" x14ac:dyDescent="0.35">
      <c r="A27" s="112" t="s">
        <v>70</v>
      </c>
      <c r="B27" s="112" t="s">
        <v>529</v>
      </c>
      <c r="C27" s="112" t="s">
        <v>533</v>
      </c>
      <c r="D27" s="112" t="s">
        <v>195</v>
      </c>
      <c r="E27" s="112" t="s">
        <v>41</v>
      </c>
      <c r="F27" s="113">
        <v>0.52083333333333337</v>
      </c>
      <c r="G27" s="112"/>
      <c r="H27" s="114">
        <v>45879</v>
      </c>
      <c r="I27" s="112" t="s">
        <v>522</v>
      </c>
      <c r="J27" s="115" t="s">
        <v>38</v>
      </c>
      <c r="K27" s="112" t="s">
        <v>53</v>
      </c>
      <c r="L27" s="112" t="s">
        <v>120</v>
      </c>
      <c r="M27" s="115" t="s">
        <v>55</v>
      </c>
      <c r="N27" s="113">
        <v>0.52152777777777781</v>
      </c>
      <c r="O27" s="113">
        <v>0.59930555555555554</v>
      </c>
      <c r="P27" s="113">
        <v>7.7777777777777724E-2</v>
      </c>
      <c r="Q27" s="116">
        <v>99.4</v>
      </c>
      <c r="R27" s="117">
        <v>0.161</v>
      </c>
      <c r="S27" s="117">
        <v>2.1838000000000002</v>
      </c>
      <c r="T27" s="117">
        <v>142.5</v>
      </c>
      <c r="U27" s="117">
        <v>5.9</v>
      </c>
      <c r="V27" s="117">
        <v>8.1000000000000003E-2</v>
      </c>
      <c r="W27" s="117">
        <v>4.3066000000000004</v>
      </c>
      <c r="X27" s="117">
        <v>11</v>
      </c>
      <c r="Y27" s="117">
        <v>91.2</v>
      </c>
      <c r="Z27" s="117">
        <v>0.17299999999999999</v>
      </c>
      <c r="AA27" s="117">
        <v>2.0834000000000001</v>
      </c>
      <c r="AB27" s="118">
        <v>119.8</v>
      </c>
      <c r="AH27" s="72" t="str">
        <f>IF(AND(B27="Premier League",E27="Live"),_xlfn.XLOOKUP(_xlfn.TEXTJOIN(" vs ",,C27:D27),Calendar!G:G,Calendar!B:B),IF(AND(B27="Premier League",E27="Highlights"),_xlfn.XLOOKUP(H27,Calendar!O:O,Calendar!N:N,,-1),""))</f>
        <v/>
      </c>
      <c r="AI27" s="111" t="str">
        <f>IF(AND(AH27&lt;&gt;"",E27="Live"),_xlfn.XLOOKUP(_xlfn.TEXTJOIN(" vs ",,C27:D27),Calendar!G:G,Calendar!K:K),"")</f>
        <v/>
      </c>
      <c r="AJ27" s="111" t="str">
        <f>IF(AND(K27&lt;&gt;"Match of the Day",K27&lt;&gt;"Match of the Day 2",K27&lt;&gt;"Match of the Day Repeat"),"",1+MAX($AJ$10:AJ26))</f>
        <v/>
      </c>
    </row>
    <row r="28" spans="1:36" s="85" customFormat="1" x14ac:dyDescent="0.35">
      <c r="A28" s="112" t="s">
        <v>70</v>
      </c>
      <c r="B28" s="112" t="s">
        <v>143</v>
      </c>
      <c r="C28" s="112" t="s">
        <v>45</v>
      </c>
      <c r="D28" s="112" t="s">
        <v>81</v>
      </c>
      <c r="E28" s="112" t="s">
        <v>41</v>
      </c>
      <c r="F28" s="113">
        <v>0.625</v>
      </c>
      <c r="G28" s="112"/>
      <c r="H28" s="114">
        <v>45879</v>
      </c>
      <c r="I28" s="112" t="s">
        <v>522</v>
      </c>
      <c r="J28" s="115" t="s">
        <v>38</v>
      </c>
      <c r="K28" s="112" t="s">
        <v>53</v>
      </c>
      <c r="L28" s="112" t="s">
        <v>510</v>
      </c>
      <c r="M28" s="115" t="s">
        <v>511</v>
      </c>
      <c r="N28" s="113">
        <v>0.62638888888888888</v>
      </c>
      <c r="O28" s="113">
        <v>0.71944444444444444</v>
      </c>
      <c r="P28" s="113">
        <v>9.3055555555555558E-2</v>
      </c>
      <c r="Q28" s="116">
        <v>1293.5</v>
      </c>
      <c r="R28" s="117">
        <v>2.0950000000000002</v>
      </c>
      <c r="S28" s="117">
        <v>18.816199999999998</v>
      </c>
      <c r="T28" s="117">
        <v>1753.9</v>
      </c>
      <c r="U28" s="117">
        <v>216.9</v>
      </c>
      <c r="V28" s="117">
        <v>2.984</v>
      </c>
      <c r="W28" s="117">
        <v>56.809800000000003</v>
      </c>
      <c r="X28" s="117">
        <v>279.5</v>
      </c>
      <c r="Y28" s="117">
        <v>1220.0999999999999</v>
      </c>
      <c r="Z28" s="117">
        <v>2.3149999999999999</v>
      </c>
      <c r="AA28" s="117">
        <v>18.530999999999999</v>
      </c>
      <c r="AB28" s="118">
        <v>1642.4</v>
      </c>
      <c r="AH28" s="72" t="str">
        <f>IF(AND(B28="Premier League",E28="Live"),_xlfn.XLOOKUP(_xlfn.TEXTJOIN(" vs ",,C28:D28),Calendar!G:G,Calendar!B:B),IF(AND(B28="Premier League",E28="Highlights"),_xlfn.XLOOKUP(H28,Calendar!O:O,Calendar!N:N,,-1),""))</f>
        <v/>
      </c>
      <c r="AI28" s="111" t="str">
        <f>IF(AND(AH28&lt;&gt;"",E28="Live"),_xlfn.XLOOKUP(_xlfn.TEXTJOIN(" vs ",,C28:D28),Calendar!G:G,Calendar!K:K),"")</f>
        <v/>
      </c>
      <c r="AJ28" s="111" t="str">
        <f>IF(AND(K28&lt;&gt;"Match of the Day",K28&lt;&gt;"Match of the Day 2",K28&lt;&gt;"Match of the Day Repeat"),"",1+MAX($AJ$10:AJ27))</f>
        <v/>
      </c>
    </row>
    <row r="29" spans="1:36" s="85" customFormat="1" x14ac:dyDescent="0.35">
      <c r="A29" s="112" t="s">
        <v>70</v>
      </c>
      <c r="B29" s="112" t="s">
        <v>145</v>
      </c>
      <c r="C29" s="112" t="s">
        <v>69</v>
      </c>
      <c r="D29" s="112" t="s">
        <v>93</v>
      </c>
      <c r="E29" s="112" t="s">
        <v>41</v>
      </c>
      <c r="F29" s="113">
        <v>0.6875</v>
      </c>
      <c r="G29" s="112"/>
      <c r="H29" s="114">
        <v>45879</v>
      </c>
      <c r="I29" s="112" t="s">
        <v>522</v>
      </c>
      <c r="J29" s="115" t="s">
        <v>38</v>
      </c>
      <c r="K29" s="112" t="s">
        <v>53</v>
      </c>
      <c r="L29" s="112" t="s">
        <v>54</v>
      </c>
      <c r="M29" s="115" t="s">
        <v>55</v>
      </c>
      <c r="N29" s="113">
        <v>0.6875</v>
      </c>
      <c r="O29" s="113">
        <v>0.77013888888888893</v>
      </c>
      <c r="P29" s="113">
        <v>8.2638888888888928E-2</v>
      </c>
      <c r="Q29" s="116">
        <v>539.79999999999995</v>
      </c>
      <c r="R29" s="117">
        <v>0.87400000000000011</v>
      </c>
      <c r="S29" s="117">
        <v>6.6484000000000005</v>
      </c>
      <c r="T29" s="117">
        <v>728.1</v>
      </c>
      <c r="U29" s="117">
        <v>57</v>
      </c>
      <c r="V29" s="117">
        <v>0.78499999999999992</v>
      </c>
      <c r="W29" s="117">
        <v>16.365200000000002</v>
      </c>
      <c r="X29" s="117">
        <v>110.80000000000001</v>
      </c>
      <c r="Y29" s="117">
        <v>514.9</v>
      </c>
      <c r="Z29" s="117">
        <v>0.97699999999999998</v>
      </c>
      <c r="AA29" s="117">
        <v>6.5674000000000001</v>
      </c>
      <c r="AB29" s="118">
        <v>692.6</v>
      </c>
      <c r="AH29" s="72" t="str">
        <f>IF(AND(B29="Premier League",E29="Live"),_xlfn.XLOOKUP(_xlfn.TEXTJOIN(" vs ",,C29:D29),Calendar!G:G,Calendar!B:B),IF(AND(B29="Premier League",E29="Highlights"),_xlfn.XLOOKUP(H29,Calendar!O:O,Calendar!N:N,,-1),""))</f>
        <v/>
      </c>
      <c r="AI29" s="111" t="str">
        <f>IF(AND(AH29&lt;&gt;"",E29="Live"),_xlfn.XLOOKUP(_xlfn.TEXTJOIN(" vs ",,C29:D29),Calendar!G:G,Calendar!K:K),"")</f>
        <v/>
      </c>
      <c r="AJ29" s="111" t="str">
        <f>IF(AND(K29&lt;&gt;"Match of the Day",K29&lt;&gt;"Match of the Day 2",K29&lt;&gt;"Match of the Day Repeat"),"",1+MAX($AJ$10:AJ28))</f>
        <v/>
      </c>
    </row>
    <row r="30" spans="1:36" s="85" customFormat="1" x14ac:dyDescent="0.35">
      <c r="A30" s="112" t="s">
        <v>70</v>
      </c>
      <c r="B30" s="112" t="s">
        <v>103</v>
      </c>
      <c r="C30" s="112" t="s">
        <v>528</v>
      </c>
      <c r="D30" s="112" t="s">
        <v>89</v>
      </c>
      <c r="E30" s="112" t="s">
        <v>41</v>
      </c>
      <c r="F30" s="113">
        <v>0.82291666666666663</v>
      </c>
      <c r="G30" s="112"/>
      <c r="H30" s="114">
        <v>45881</v>
      </c>
      <c r="I30" s="112" t="s">
        <v>522</v>
      </c>
      <c r="J30" s="115" t="s">
        <v>122</v>
      </c>
      <c r="K30" s="112" t="s">
        <v>53</v>
      </c>
      <c r="L30" s="112" t="s">
        <v>527</v>
      </c>
      <c r="M30" s="115" t="s">
        <v>55</v>
      </c>
      <c r="N30" s="113">
        <v>0.82361111111111096</v>
      </c>
      <c r="O30" s="113">
        <v>0.91249999999999987</v>
      </c>
      <c r="P30" s="113">
        <v>8.8888888888888906E-2</v>
      </c>
      <c r="Q30" s="116">
        <v>67</v>
      </c>
      <c r="R30" s="117">
        <v>0.1</v>
      </c>
      <c r="S30" s="117">
        <v>0.55800000000000005</v>
      </c>
      <c r="T30" s="117">
        <v>102</v>
      </c>
      <c r="U30" s="117">
        <v>0</v>
      </c>
      <c r="V30" s="117">
        <v>0</v>
      </c>
      <c r="W30" s="117">
        <v>0</v>
      </c>
      <c r="X30" s="117">
        <v>1.9</v>
      </c>
      <c r="Y30" s="117">
        <v>63.4</v>
      </c>
      <c r="Z30" s="117">
        <v>0.1</v>
      </c>
      <c r="AA30" s="117">
        <v>0.54020000000000001</v>
      </c>
      <c r="AB30" s="118">
        <v>98.8</v>
      </c>
      <c r="AH30" s="72" t="str">
        <f>IF(AND(B30="Premier League",E30="Live"),_xlfn.XLOOKUP(_xlfn.TEXTJOIN(" vs ",,C30:D30),Calendar!G:G,Calendar!B:B),IF(AND(B30="Premier League",E30="Highlights"),_xlfn.XLOOKUP(H30,Calendar!O:O,Calendar!N:N,,-1),""))</f>
        <v/>
      </c>
      <c r="AI30" s="111" t="str">
        <f>IF(AND(AH30&lt;&gt;"",E30="Live"),_xlfn.XLOOKUP(_xlfn.TEXTJOIN(" vs ",,C30:D30),Calendar!G:G,Calendar!K:K),"")</f>
        <v/>
      </c>
      <c r="AJ30" s="111" t="str">
        <f>IF(AND(K30&lt;&gt;"Match of the Day",K30&lt;&gt;"Match of the Day 2",K30&lt;&gt;"Match of the Day Repeat"),"",1+MAX($AJ$10:AJ29))</f>
        <v/>
      </c>
    </row>
    <row r="31" spans="1:36" s="85" customFormat="1" x14ac:dyDescent="0.35">
      <c r="A31" s="112" t="s">
        <v>70</v>
      </c>
      <c r="B31" s="112" t="s">
        <v>103</v>
      </c>
      <c r="C31" s="112" t="s">
        <v>258</v>
      </c>
      <c r="D31" s="112" t="s">
        <v>236</v>
      </c>
      <c r="E31" s="112" t="s">
        <v>41</v>
      </c>
      <c r="F31" s="113">
        <v>0.83333333333333337</v>
      </c>
      <c r="G31" s="112"/>
      <c r="H31" s="114">
        <v>45881</v>
      </c>
      <c r="I31" s="112" t="s">
        <v>522</v>
      </c>
      <c r="J31" s="115" t="s">
        <v>122</v>
      </c>
      <c r="K31" s="112" t="s">
        <v>53</v>
      </c>
      <c r="L31" s="112" t="s">
        <v>120</v>
      </c>
      <c r="M31" s="115" t="s">
        <v>55</v>
      </c>
      <c r="N31" s="113">
        <v>0.83333333333333326</v>
      </c>
      <c r="O31" s="113">
        <v>0.91944444444444429</v>
      </c>
      <c r="P31" s="113">
        <v>8.6111111111111027E-2</v>
      </c>
      <c r="Q31" s="116">
        <v>32.5</v>
      </c>
      <c r="R31" s="117">
        <v>0.1</v>
      </c>
      <c r="S31" s="117">
        <v>0.26910000000000001</v>
      </c>
      <c r="T31" s="117">
        <v>74.2</v>
      </c>
      <c r="U31" s="117">
        <v>4.3</v>
      </c>
      <c r="V31" s="117">
        <v>0.1</v>
      </c>
      <c r="W31" s="117">
        <v>2.0466000000000002</v>
      </c>
      <c r="X31" s="117">
        <v>16.5</v>
      </c>
      <c r="Y31" s="117">
        <v>31.5</v>
      </c>
      <c r="Z31" s="117">
        <v>0.1</v>
      </c>
      <c r="AA31" s="117">
        <v>0.2666</v>
      </c>
      <c r="AB31" s="118">
        <v>70.5</v>
      </c>
      <c r="AH31" s="72" t="str">
        <f>IF(AND(B31="Premier League",E31="Live"),_xlfn.XLOOKUP(_xlfn.TEXTJOIN(" vs ",,C31:D31),Calendar!G:G,Calendar!B:B),IF(AND(B31="Premier League",E31="Highlights"),_xlfn.XLOOKUP(H31,Calendar!O:O,Calendar!N:N,,-1),""))</f>
        <v/>
      </c>
      <c r="AI31" s="111" t="str">
        <f>IF(AND(AH31&lt;&gt;"",E31="Live"),_xlfn.XLOOKUP(_xlfn.TEXTJOIN(" vs ",,C31:D31),Calendar!G:G,Calendar!K:K),"")</f>
        <v/>
      </c>
      <c r="AJ31" s="111" t="str">
        <f>IF(AND(K31&lt;&gt;"Match of the Day",K31&lt;&gt;"Match of the Day 2",K31&lt;&gt;"Match of the Day Repeat"),"",1+MAX($AJ$10:AJ30))</f>
        <v/>
      </c>
    </row>
    <row r="32" spans="1:36" s="85" customFormat="1" x14ac:dyDescent="0.35">
      <c r="A32" s="112" t="s">
        <v>70</v>
      </c>
      <c r="B32" s="112" t="s">
        <v>103</v>
      </c>
      <c r="C32" s="112" t="s">
        <v>114</v>
      </c>
      <c r="D32" s="112" t="s">
        <v>69</v>
      </c>
      <c r="E32" s="112" t="s">
        <v>41</v>
      </c>
      <c r="F32" s="113">
        <v>0.82291666666666663</v>
      </c>
      <c r="G32" s="112"/>
      <c r="H32" s="114">
        <v>45882</v>
      </c>
      <c r="I32" s="112" t="s">
        <v>522</v>
      </c>
      <c r="J32" s="115" t="s">
        <v>123</v>
      </c>
      <c r="K32" s="112" t="s">
        <v>53</v>
      </c>
      <c r="L32" s="112" t="s">
        <v>527</v>
      </c>
      <c r="M32" s="115" t="s">
        <v>55</v>
      </c>
      <c r="N32" s="113">
        <v>0.82291666666666652</v>
      </c>
      <c r="O32" s="113">
        <v>0.91041666666666654</v>
      </c>
      <c r="P32" s="113">
        <v>8.7500000000000022E-2</v>
      </c>
      <c r="Q32" s="116">
        <v>95.8</v>
      </c>
      <c r="R32" s="117">
        <v>0.2</v>
      </c>
      <c r="S32" s="117">
        <v>0.74580000000000002</v>
      </c>
      <c r="T32" s="117">
        <v>143.6</v>
      </c>
      <c r="U32" s="117">
        <v>4.2</v>
      </c>
      <c r="V32" s="117">
        <v>0.1</v>
      </c>
      <c r="W32" s="117">
        <v>1.1605000000000001</v>
      </c>
      <c r="X32" s="117">
        <v>11.7</v>
      </c>
      <c r="Y32" s="117">
        <v>88.1</v>
      </c>
      <c r="Z32" s="117">
        <v>0.2</v>
      </c>
      <c r="AA32" s="117">
        <v>0.70269999999999999</v>
      </c>
      <c r="AB32" s="118">
        <v>129.6</v>
      </c>
      <c r="AH32" s="72" t="str">
        <f>IF(AND(B32="Premier League",E32="Live"),_xlfn.XLOOKUP(_xlfn.TEXTJOIN(" vs ",,C32:D32),Calendar!G:G,Calendar!B:B),IF(AND(B32="Premier League",E32="Highlights"),_xlfn.XLOOKUP(H32,Calendar!O:O,Calendar!N:N,,-1),""))</f>
        <v/>
      </c>
      <c r="AI32" s="111" t="str">
        <f>IF(AND(AH32&lt;&gt;"",E32="Live"),_xlfn.XLOOKUP(_xlfn.TEXTJOIN(" vs ",,C32:D32),Calendar!G:G,Calendar!K:K),"")</f>
        <v/>
      </c>
      <c r="AJ32" s="111" t="str">
        <f>IF(AND(K32&lt;&gt;"Match of the Day",K32&lt;&gt;"Match of the Day 2",K32&lt;&gt;"Match of the Day Repeat"),"",1+MAX($AJ$10:AJ31))</f>
        <v/>
      </c>
    </row>
    <row r="33" spans="1:36" s="85" customFormat="1" x14ac:dyDescent="0.35">
      <c r="A33" s="112" t="s">
        <v>70</v>
      </c>
      <c r="B33" s="112" t="s">
        <v>103</v>
      </c>
      <c r="C33" s="112" t="s">
        <v>88</v>
      </c>
      <c r="D33" s="112" t="s">
        <v>91</v>
      </c>
      <c r="E33" s="112" t="s">
        <v>41</v>
      </c>
      <c r="F33" s="113">
        <v>0.83333333333333337</v>
      </c>
      <c r="G33" s="112"/>
      <c r="H33" s="114">
        <v>45882</v>
      </c>
      <c r="I33" s="112" t="s">
        <v>522</v>
      </c>
      <c r="J33" s="115" t="s">
        <v>123</v>
      </c>
      <c r="K33" s="112" t="s">
        <v>53</v>
      </c>
      <c r="L33" s="112" t="s">
        <v>542</v>
      </c>
      <c r="M33" s="115" t="s">
        <v>80</v>
      </c>
      <c r="N33" s="113">
        <v>0.83333333333333326</v>
      </c>
      <c r="O33" s="113">
        <v>0.91319444444444431</v>
      </c>
      <c r="P33" s="113">
        <v>7.9861111111111049E-2</v>
      </c>
      <c r="Q33" s="116">
        <v>320.39999999999998</v>
      </c>
      <c r="R33" s="117">
        <v>0.5</v>
      </c>
      <c r="S33" s="117">
        <v>2.4639000000000002</v>
      </c>
      <c r="T33" s="117">
        <v>387.3</v>
      </c>
      <c r="U33" s="117">
        <v>7.9</v>
      </c>
      <c r="V33" s="117">
        <v>0.1</v>
      </c>
      <c r="W33" s="117">
        <v>2.1242000000000001</v>
      </c>
      <c r="X33" s="117">
        <v>30.6</v>
      </c>
      <c r="Y33" s="117">
        <v>312.89999999999998</v>
      </c>
      <c r="Z33" s="117">
        <v>0.6</v>
      </c>
      <c r="AA33" s="117">
        <v>2.4653</v>
      </c>
      <c r="AB33" s="118">
        <v>382</v>
      </c>
      <c r="AH33" s="72" t="str">
        <f>IF(AND(B33="Premier League",E33="Live"),_xlfn.XLOOKUP(_xlfn.TEXTJOIN(" vs ",,C33:D33),Calendar!G:G,Calendar!B:B),IF(AND(B33="Premier League",E33="Highlights"),_xlfn.XLOOKUP(H33,Calendar!O:O,Calendar!N:N,,-1),""))</f>
        <v/>
      </c>
      <c r="AI33" s="111" t="str">
        <f>IF(AND(AH33&lt;&gt;"",E33="Live"),_xlfn.XLOOKUP(_xlfn.TEXTJOIN(" vs ",,C33:D33),Calendar!G:G,Calendar!K:K),"")</f>
        <v/>
      </c>
      <c r="AJ33" s="111" t="str">
        <f>IF(AND(K33&lt;&gt;"Match of the Day",K33&lt;&gt;"Match of the Day 2",K33&lt;&gt;"Match of the Day Repeat"),"",1+MAX($AJ$10:AJ32))</f>
        <v/>
      </c>
    </row>
    <row r="34" spans="1:36" s="85" customFormat="1" x14ac:dyDescent="0.35">
      <c r="A34" s="112" t="s">
        <v>70</v>
      </c>
      <c r="B34" s="112" t="s">
        <v>103</v>
      </c>
      <c r="C34" s="112" t="s">
        <v>88</v>
      </c>
      <c r="D34" s="112" t="s">
        <v>91</v>
      </c>
      <c r="E34" s="112" t="s">
        <v>41</v>
      </c>
      <c r="F34" s="113">
        <v>0.83333333333333337</v>
      </c>
      <c r="G34" s="112"/>
      <c r="H34" s="114">
        <v>45882</v>
      </c>
      <c r="I34" s="112" t="s">
        <v>522</v>
      </c>
      <c r="J34" s="115" t="s">
        <v>123</v>
      </c>
      <c r="K34" s="112" t="s">
        <v>53</v>
      </c>
      <c r="L34" s="112" t="s">
        <v>120</v>
      </c>
      <c r="M34" s="115" t="s">
        <v>55</v>
      </c>
      <c r="N34" s="113">
        <v>0.83333333333333326</v>
      </c>
      <c r="O34" s="113">
        <v>0.91319444444444431</v>
      </c>
      <c r="P34" s="113">
        <v>7.9861111111111049E-2</v>
      </c>
      <c r="Q34" s="116">
        <v>59.8</v>
      </c>
      <c r="R34" s="117">
        <v>0.1</v>
      </c>
      <c r="S34" s="117">
        <v>0.45989999999999998</v>
      </c>
      <c r="T34" s="117">
        <v>114.5</v>
      </c>
      <c r="U34" s="117">
        <v>0.1</v>
      </c>
      <c r="V34" s="117">
        <v>0</v>
      </c>
      <c r="W34" s="117">
        <v>2.69E-2</v>
      </c>
      <c r="X34" s="117">
        <v>9.4</v>
      </c>
      <c r="Y34" s="117">
        <v>56.2</v>
      </c>
      <c r="Z34" s="117">
        <v>0.1</v>
      </c>
      <c r="AA34" s="117">
        <v>0.44280000000000003</v>
      </c>
      <c r="AB34" s="118">
        <v>90.7</v>
      </c>
      <c r="AH34" s="72" t="str">
        <f>IF(AND(B34="Premier League",E34="Live"),_xlfn.XLOOKUP(_xlfn.TEXTJOIN(" vs ",,C34:D34),Calendar!G:G,Calendar!B:B),IF(AND(B34="Premier League",E34="Highlights"),_xlfn.XLOOKUP(H34,Calendar!O:O,Calendar!N:N,,-1),""))</f>
        <v/>
      </c>
      <c r="AI34" s="111" t="str">
        <f>IF(AND(AH34&lt;&gt;"",E34="Live"),_xlfn.XLOOKUP(_xlfn.TEXTJOIN(" vs ",,C34:D34),Calendar!G:G,Calendar!K:K),"")</f>
        <v/>
      </c>
      <c r="AJ34" s="111" t="str">
        <f>IF(AND(K34&lt;&gt;"Match of the Day",K34&lt;&gt;"Match of the Day 2",K34&lt;&gt;"Match of the Day Repeat"),"",1+MAX($AJ$10:AJ33))</f>
        <v/>
      </c>
    </row>
    <row r="35" spans="1:36" s="85" customFormat="1" x14ac:dyDescent="0.35">
      <c r="A35" s="112" t="s">
        <v>70</v>
      </c>
      <c r="B35" s="112" t="s">
        <v>98</v>
      </c>
      <c r="C35" s="112" t="s">
        <v>543</v>
      </c>
      <c r="D35" s="112" t="s">
        <v>48</v>
      </c>
      <c r="E35" s="112" t="s">
        <v>41</v>
      </c>
      <c r="F35" s="113">
        <v>0.83333333333333337</v>
      </c>
      <c r="G35" s="112"/>
      <c r="H35" s="114">
        <v>45882</v>
      </c>
      <c r="I35" s="112" t="s">
        <v>522</v>
      </c>
      <c r="J35" s="115" t="s">
        <v>123</v>
      </c>
      <c r="K35" s="112" t="s">
        <v>53</v>
      </c>
      <c r="L35" s="112" t="s">
        <v>510</v>
      </c>
      <c r="M35" s="115" t="s">
        <v>511</v>
      </c>
      <c r="N35" s="113">
        <v>0.83472222222222214</v>
      </c>
      <c r="O35" s="113">
        <v>0.92361111111111105</v>
      </c>
      <c r="P35" s="113">
        <v>8.8888888888888906E-2</v>
      </c>
      <c r="Q35" s="116">
        <v>790.6</v>
      </c>
      <c r="R35" s="117">
        <v>1.3</v>
      </c>
      <c r="S35" s="117">
        <v>6.1806999999999999</v>
      </c>
      <c r="T35" s="117">
        <v>1063.7</v>
      </c>
      <c r="U35" s="117">
        <v>134.9</v>
      </c>
      <c r="V35" s="117">
        <v>1.9</v>
      </c>
      <c r="W35" s="117">
        <v>36.488999999999997</v>
      </c>
      <c r="X35" s="117">
        <v>176.2</v>
      </c>
      <c r="Y35" s="117">
        <v>758.2</v>
      </c>
      <c r="Z35" s="117">
        <v>1.4</v>
      </c>
      <c r="AA35" s="117">
        <v>6.0717999999999996</v>
      </c>
      <c r="AB35" s="118">
        <v>1024.8</v>
      </c>
      <c r="AH35" s="72" t="str">
        <f>IF(AND(B35="Premier League",E35="Live"),_xlfn.XLOOKUP(_xlfn.TEXTJOIN(" vs ",,C35:D35),Calendar!G:G,Calendar!B:B),IF(AND(B35="Premier League",E35="Highlights"),_xlfn.XLOOKUP(H35,Calendar!O:O,Calendar!N:N,,-1),""))</f>
        <v/>
      </c>
      <c r="AI35" s="111" t="str">
        <f>IF(AND(AH35&lt;&gt;"",E35="Live"),_xlfn.XLOOKUP(_xlfn.TEXTJOIN(" vs ",,C35:D35),Calendar!G:G,Calendar!K:K),"")</f>
        <v/>
      </c>
      <c r="AJ35" s="111" t="str">
        <f>IF(AND(K35&lt;&gt;"Match of the Day",K35&lt;&gt;"Match of the Day 2",K35&lt;&gt;"Match of the Day Repeat"),"",1+MAX($AJ$10:AJ34))</f>
        <v/>
      </c>
    </row>
    <row r="36" spans="1:36" s="85" customFormat="1" x14ac:dyDescent="0.35">
      <c r="A36" s="112" t="s">
        <v>70</v>
      </c>
      <c r="B36" s="112" t="s">
        <v>348</v>
      </c>
      <c r="C36" s="112" t="s">
        <v>545</v>
      </c>
      <c r="D36" s="112" t="s">
        <v>546</v>
      </c>
      <c r="E36" s="112" t="s">
        <v>41</v>
      </c>
      <c r="F36" s="113">
        <v>0.83333333333333337</v>
      </c>
      <c r="G36" s="112"/>
      <c r="H36" s="114">
        <v>45883</v>
      </c>
      <c r="I36" s="112" t="s">
        <v>522</v>
      </c>
      <c r="J36" s="115" t="s">
        <v>127</v>
      </c>
      <c r="K36" s="112" t="s">
        <v>53</v>
      </c>
      <c r="L36" s="112" t="s">
        <v>509</v>
      </c>
      <c r="M36" s="115" t="s">
        <v>36</v>
      </c>
      <c r="N36" s="113">
        <v>0.83472222222222225</v>
      </c>
      <c r="O36" s="113">
        <v>0.94236111111111109</v>
      </c>
      <c r="P36" s="113">
        <v>0.10763888888888884</v>
      </c>
      <c r="Q36" s="116">
        <v>233.4</v>
      </c>
      <c r="R36" s="117">
        <v>0.378</v>
      </c>
      <c r="S36" s="117">
        <v>2.0583</v>
      </c>
      <c r="T36" s="117">
        <v>318.89999999999998</v>
      </c>
      <c r="U36" s="117">
        <v>8.6</v>
      </c>
      <c r="V36" s="117">
        <v>0.1183</v>
      </c>
      <c r="W36" s="117">
        <v>3.8530000000000002</v>
      </c>
      <c r="X36" s="117">
        <v>39.4</v>
      </c>
      <c r="Y36" s="117">
        <v>225.7</v>
      </c>
      <c r="Z36" s="117">
        <v>0.42820000000000003</v>
      </c>
      <c r="AA36" s="117">
        <v>2.0402</v>
      </c>
      <c r="AB36" s="118">
        <v>312.10000000000002</v>
      </c>
      <c r="AH36" s="72" t="str">
        <f>IF(AND(B36="Premier League",E36="Live"),_xlfn.XLOOKUP(_xlfn.TEXTJOIN(" vs ",,C36:D36),Calendar!G:G,Calendar!B:B),IF(AND(B36="Premier League",E36="Highlights"),_xlfn.XLOOKUP(H36,Calendar!O:O,Calendar!N:N,,-1),""))</f>
        <v/>
      </c>
      <c r="AI36" s="111" t="str">
        <f>IF(AND(AH36&lt;&gt;"",E36="Live"),_xlfn.XLOOKUP(_xlfn.TEXTJOIN(" vs ",,C36:D36),Calendar!G:G,Calendar!K:K),"")</f>
        <v/>
      </c>
      <c r="AJ36" s="111" t="str">
        <f>IF(AND(K36&lt;&gt;"Match of the Day",K36&lt;&gt;"Match of the Day 2",K36&lt;&gt;"Match of the Day Repeat"),"",1+MAX($AJ$10:AJ35))</f>
        <v/>
      </c>
    </row>
    <row r="37" spans="1:36" s="85" customFormat="1" x14ac:dyDescent="0.35">
      <c r="A37" s="112" t="s">
        <v>70</v>
      </c>
      <c r="B37" s="112" t="s">
        <v>547</v>
      </c>
      <c r="C37" s="112" t="s">
        <v>195</v>
      </c>
      <c r="D37" s="112" t="s">
        <v>535</v>
      </c>
      <c r="E37" s="112" t="s">
        <v>41</v>
      </c>
      <c r="F37" s="113">
        <v>0.82291666666666663</v>
      </c>
      <c r="G37" s="112"/>
      <c r="H37" s="114">
        <v>45884</v>
      </c>
      <c r="I37" s="112" t="s">
        <v>522</v>
      </c>
      <c r="J37" s="115" t="s">
        <v>71</v>
      </c>
      <c r="K37" s="112" t="s">
        <v>53</v>
      </c>
      <c r="L37" s="112" t="s">
        <v>531</v>
      </c>
      <c r="M37" s="115" t="s">
        <v>532</v>
      </c>
      <c r="N37" s="113">
        <v>0.82361111111111118</v>
      </c>
      <c r="O37" s="113">
        <v>0.90138888888888891</v>
      </c>
      <c r="P37" s="113">
        <v>7.7777777777777724E-2</v>
      </c>
      <c r="Q37" s="116">
        <v>42.9</v>
      </c>
      <c r="R37" s="117">
        <v>6.9000000000000006E-2</v>
      </c>
      <c r="S37" s="117">
        <v>0.35289999999999999</v>
      </c>
      <c r="T37" s="117">
        <v>75.400000000000006</v>
      </c>
      <c r="U37" s="117">
        <v>0.4</v>
      </c>
      <c r="V37" s="117">
        <v>6.0000000000000001E-3</v>
      </c>
      <c r="W37" s="117">
        <v>7.9200000000000007E-2</v>
      </c>
      <c r="X37" s="117">
        <v>5.3</v>
      </c>
      <c r="Y37" s="117">
        <v>41.6</v>
      </c>
      <c r="Z37" s="117">
        <v>7.9000000000000001E-2</v>
      </c>
      <c r="AA37" s="117">
        <v>0.35210000000000002</v>
      </c>
      <c r="AB37" s="118">
        <v>73.099999999999994</v>
      </c>
      <c r="AH37" s="72" t="str">
        <f>IF(AND(B37="Premier League",E37="Live"),_xlfn.XLOOKUP(_xlfn.TEXTJOIN(" vs ",,C37:D37),Calendar!G:G,Calendar!B:B),IF(AND(B37="Premier League",E37="Highlights"),_xlfn.XLOOKUP(H37,Calendar!O:O,Calendar!N:N,,-1),""))</f>
        <v/>
      </c>
      <c r="AI37" s="111" t="str">
        <f>IF(AND(AH37&lt;&gt;"",E37="Live"),_xlfn.XLOOKUP(_xlfn.TEXTJOIN(" vs ",,C37:D37),Calendar!G:G,Calendar!K:K),"")</f>
        <v/>
      </c>
      <c r="AJ37" s="111" t="str">
        <f>IF(AND(K37&lt;&gt;"Match of the Day",K37&lt;&gt;"Match of the Day 2",K37&lt;&gt;"Match of the Day Repeat"),"",1+MAX($AJ$10:AJ36))</f>
        <v/>
      </c>
    </row>
    <row r="38" spans="1:36" s="85" customFormat="1" x14ac:dyDescent="0.35">
      <c r="A38" s="112" t="s">
        <v>70</v>
      </c>
      <c r="B38" s="112" t="s">
        <v>32</v>
      </c>
      <c r="C38" s="112" t="s">
        <v>45</v>
      </c>
      <c r="D38" s="112" t="s">
        <v>128</v>
      </c>
      <c r="E38" s="112" t="s">
        <v>41</v>
      </c>
      <c r="F38" s="113">
        <v>0.83333333333333337</v>
      </c>
      <c r="G38" s="112"/>
      <c r="H38" s="114">
        <v>45884</v>
      </c>
      <c r="I38" s="112" t="s">
        <v>522</v>
      </c>
      <c r="J38" s="115" t="s">
        <v>71</v>
      </c>
      <c r="K38" s="112" t="s">
        <v>53</v>
      </c>
      <c r="L38" s="112" t="s">
        <v>54</v>
      </c>
      <c r="M38" s="115" t="s">
        <v>55</v>
      </c>
      <c r="N38" s="113">
        <v>0.83402777777777781</v>
      </c>
      <c r="O38" s="113">
        <v>0.91388888888888897</v>
      </c>
      <c r="P38" s="113">
        <v>7.986111111111116E-2</v>
      </c>
      <c r="Q38" s="116">
        <v>2029.4</v>
      </c>
      <c r="R38" s="117">
        <v>3.286</v>
      </c>
      <c r="S38" s="117">
        <v>16.520400000000002</v>
      </c>
      <c r="T38" s="117">
        <v>2443</v>
      </c>
      <c r="U38" s="117">
        <v>336.2</v>
      </c>
      <c r="V38" s="117">
        <v>4.625</v>
      </c>
      <c r="W38" s="117">
        <v>64.099100000000007</v>
      </c>
      <c r="X38" s="117">
        <v>424.7</v>
      </c>
      <c r="Y38" s="117">
        <v>1880.1999999999998</v>
      </c>
      <c r="Z38" s="117">
        <v>3.5670000000000002</v>
      </c>
      <c r="AA38" s="117">
        <v>15.758000000000001</v>
      </c>
      <c r="AB38" s="118">
        <v>2246.9</v>
      </c>
      <c r="AH38" s="72" t="e">
        <f>IF(AND(B38="Premier League",E38="Live"),_xlfn.XLOOKUP(_xlfn.TEXTJOIN(" vs ",,C38:D38),Calendar!G:G,Calendar!B:B),IF(AND(B38="Premier League",E38="Highlights"),_xlfn.XLOOKUP(H38,Calendar!O:O,Calendar!N:N,,-1),""))</f>
        <v>#N/A</v>
      </c>
      <c r="AI38" s="111" t="e">
        <f>IF(AND(AH38&lt;&gt;"",E38="Live"),_xlfn.XLOOKUP(_xlfn.TEXTJOIN(" vs ",,C38:D38),Calendar!G:G,Calendar!K:K),"")</f>
        <v>#N/A</v>
      </c>
      <c r="AJ38" s="111" t="str">
        <f>IF(AND(K38&lt;&gt;"Match of the Day",K38&lt;&gt;"Match of the Day 2",K38&lt;&gt;"Match of the Day Repeat"),"",1+MAX($AJ$10:AJ37))</f>
        <v/>
      </c>
    </row>
    <row r="39" spans="1:36" s="85" customFormat="1" x14ac:dyDescent="0.35">
      <c r="A39" s="112" t="s">
        <v>70</v>
      </c>
      <c r="B39" s="112" t="s">
        <v>145</v>
      </c>
      <c r="C39" s="112" t="s">
        <v>89</v>
      </c>
      <c r="D39" s="112" t="s">
        <v>96</v>
      </c>
      <c r="E39" s="112" t="s">
        <v>41</v>
      </c>
      <c r="F39" s="113">
        <v>0.52083333333333337</v>
      </c>
      <c r="G39" s="112"/>
      <c r="H39" s="114">
        <v>45885</v>
      </c>
      <c r="I39" s="112" t="s">
        <v>522</v>
      </c>
      <c r="J39" s="115" t="s">
        <v>37</v>
      </c>
      <c r="K39" s="112" t="s">
        <v>53</v>
      </c>
      <c r="L39" s="112" t="s">
        <v>548</v>
      </c>
      <c r="M39" s="115" t="s">
        <v>55</v>
      </c>
      <c r="N39" s="113">
        <v>0.52083333333333337</v>
      </c>
      <c r="O39" s="113">
        <v>0.60625000000000007</v>
      </c>
      <c r="P39" s="113">
        <v>8.5416666666666696E-2</v>
      </c>
      <c r="Q39" s="116">
        <v>103</v>
      </c>
      <c r="R39" s="117">
        <v>0.16700000000000001</v>
      </c>
      <c r="S39" s="117">
        <v>1.8206</v>
      </c>
      <c r="T39" s="117">
        <v>224.2</v>
      </c>
      <c r="U39" s="117">
        <v>11.2</v>
      </c>
      <c r="V39" s="117">
        <v>0.154</v>
      </c>
      <c r="W39" s="117">
        <v>3.7222</v>
      </c>
      <c r="X39" s="117">
        <v>36.9</v>
      </c>
      <c r="Y39" s="117">
        <v>79.2</v>
      </c>
      <c r="Z39" s="117">
        <v>0.15</v>
      </c>
      <c r="AA39" s="117">
        <v>1.4629000000000001</v>
      </c>
      <c r="AB39" s="118">
        <v>190.1</v>
      </c>
      <c r="AH39" s="72" t="str">
        <f>IF(AND(B39="Premier League",E39="Live"),_xlfn.XLOOKUP(_xlfn.TEXTJOIN(" vs ",,C39:D39),Calendar!G:G,Calendar!B:B),IF(AND(B39="Premier League",E39="Highlights"),_xlfn.XLOOKUP(H39,Calendar!O:O,Calendar!N:N,,-1),""))</f>
        <v/>
      </c>
      <c r="AI39" s="111" t="str">
        <f>IF(AND(AH39&lt;&gt;"",E39="Live"),_xlfn.XLOOKUP(_xlfn.TEXTJOIN(" vs ",,C39:D39),Calendar!G:G,Calendar!K:K),"")</f>
        <v/>
      </c>
      <c r="AJ39" s="111" t="str">
        <f>IF(AND(K39&lt;&gt;"Match of the Day",K39&lt;&gt;"Match of the Day 2",K39&lt;&gt;"Match of the Day Repeat"),"",1+MAX($AJ$10:AJ38))</f>
        <v/>
      </c>
    </row>
    <row r="40" spans="1:36" s="85" customFormat="1" x14ac:dyDescent="0.35">
      <c r="A40" s="112" t="s">
        <v>70</v>
      </c>
      <c r="B40" s="112" t="s">
        <v>145</v>
      </c>
      <c r="C40" s="112" t="s">
        <v>110</v>
      </c>
      <c r="D40" s="112" t="s">
        <v>528</v>
      </c>
      <c r="E40" s="112" t="s">
        <v>41</v>
      </c>
      <c r="F40" s="113">
        <v>0.52083333333333337</v>
      </c>
      <c r="G40" s="112"/>
      <c r="H40" s="114">
        <v>45885</v>
      </c>
      <c r="I40" s="112" t="s">
        <v>522</v>
      </c>
      <c r="J40" s="115" t="s">
        <v>37</v>
      </c>
      <c r="K40" s="112" t="s">
        <v>53</v>
      </c>
      <c r="L40" s="112" t="s">
        <v>549</v>
      </c>
      <c r="M40" s="115" t="s">
        <v>80</v>
      </c>
      <c r="N40" s="113">
        <v>0.52083333333333337</v>
      </c>
      <c r="O40" s="113">
        <v>0.6</v>
      </c>
      <c r="P40" s="113">
        <v>7.9166666666666607E-2</v>
      </c>
      <c r="Q40" s="116">
        <v>571.5</v>
      </c>
      <c r="R40" s="117">
        <v>0.92500000000000004</v>
      </c>
      <c r="S40" s="117">
        <v>10.0847</v>
      </c>
      <c r="T40" s="117">
        <v>702.3</v>
      </c>
      <c r="U40" s="117">
        <v>18.600000000000001</v>
      </c>
      <c r="V40" s="117">
        <v>0.25600000000000001</v>
      </c>
      <c r="W40" s="117">
        <v>6.1794000000000002</v>
      </c>
      <c r="X40" s="117">
        <v>30.3</v>
      </c>
      <c r="Y40" s="117">
        <v>538.6</v>
      </c>
      <c r="Z40" s="117">
        <v>1.022</v>
      </c>
      <c r="AA40" s="117">
        <v>9.9283000000000001</v>
      </c>
      <c r="AB40" s="118">
        <v>657.1</v>
      </c>
      <c r="AH40" s="72" t="str">
        <f>IF(AND(B40="Premier League",E40="Live"),_xlfn.XLOOKUP(_xlfn.TEXTJOIN(" vs ",,C40:D40),Calendar!G:G,Calendar!B:B),IF(AND(B40="Premier League",E40="Highlights"),_xlfn.XLOOKUP(H40,Calendar!O:O,Calendar!N:N,,-1),""))</f>
        <v/>
      </c>
      <c r="AI40" s="111" t="str">
        <f>IF(AND(AH40&lt;&gt;"",E40="Live"),_xlfn.XLOOKUP(_xlfn.TEXTJOIN(" vs ",,C40:D40),Calendar!G:G,Calendar!K:K),"")</f>
        <v/>
      </c>
      <c r="AJ40" s="111" t="str">
        <f>IF(AND(K40&lt;&gt;"Match of the Day",K40&lt;&gt;"Match of the Day 2",K40&lt;&gt;"Match of the Day Repeat"),"",1+MAX($AJ$10:AJ39))</f>
        <v/>
      </c>
    </row>
    <row r="41" spans="1:36" s="85" customFormat="1" x14ac:dyDescent="0.35">
      <c r="A41" s="112" t="s">
        <v>70</v>
      </c>
      <c r="B41" s="112" t="s">
        <v>145</v>
      </c>
      <c r="C41" s="112" t="s">
        <v>110</v>
      </c>
      <c r="D41" s="112" t="s">
        <v>528</v>
      </c>
      <c r="E41" s="112" t="s">
        <v>41</v>
      </c>
      <c r="F41" s="113">
        <v>0.52083333333333337</v>
      </c>
      <c r="G41" s="112"/>
      <c r="H41" s="114">
        <v>45885</v>
      </c>
      <c r="I41" s="112" t="s">
        <v>522</v>
      </c>
      <c r="J41" s="115" t="s">
        <v>37</v>
      </c>
      <c r="K41" s="112" t="s">
        <v>53</v>
      </c>
      <c r="L41" s="112" t="s">
        <v>54</v>
      </c>
      <c r="M41" s="115" t="s">
        <v>55</v>
      </c>
      <c r="N41" s="113">
        <v>0.52083333333333337</v>
      </c>
      <c r="O41" s="113">
        <v>0.6</v>
      </c>
      <c r="P41" s="113">
        <v>7.9166666666666607E-2</v>
      </c>
      <c r="Q41" s="116">
        <v>187.8</v>
      </c>
      <c r="R41" s="117">
        <v>0.30500000000000005</v>
      </c>
      <c r="S41" s="117">
        <v>3.3139000000000003</v>
      </c>
      <c r="T41" s="117">
        <v>251.20000000000002</v>
      </c>
      <c r="U41" s="117">
        <v>13.899999999999999</v>
      </c>
      <c r="V41" s="117">
        <v>0.192</v>
      </c>
      <c r="W41" s="117">
        <v>4.6180000000000003</v>
      </c>
      <c r="X41" s="117">
        <v>32.799999999999997</v>
      </c>
      <c r="Y41" s="117">
        <v>181.3</v>
      </c>
      <c r="Z41" s="117">
        <v>0.34399999999999997</v>
      </c>
      <c r="AA41" s="117">
        <v>3.3420000000000001</v>
      </c>
      <c r="AB41" s="118">
        <v>237.7</v>
      </c>
      <c r="AH41" s="72" t="str">
        <f>IF(AND(B41="Premier League",E41="Live"),_xlfn.XLOOKUP(_xlfn.TEXTJOIN(" vs ",,C41:D41),Calendar!G:G,Calendar!B:B),IF(AND(B41="Premier League",E41="Highlights"),_xlfn.XLOOKUP(H41,Calendar!O:O,Calendar!N:N,,-1),""))</f>
        <v/>
      </c>
      <c r="AI41" s="111" t="str">
        <f>IF(AND(AH41&lt;&gt;"",E41="Live"),_xlfn.XLOOKUP(_xlfn.TEXTJOIN(" vs ",,C41:D41),Calendar!G:G,Calendar!K:K),"")</f>
        <v/>
      </c>
      <c r="AJ41" s="111" t="str">
        <f>IF(AND(K41&lt;&gt;"Match of the Day",K41&lt;&gt;"Match of the Day 2",K41&lt;&gt;"Match of the Day Repeat"),"",1+MAX($AJ$10:AJ40))</f>
        <v/>
      </c>
    </row>
    <row r="42" spans="1:36" s="85" customFormat="1" x14ac:dyDescent="0.35">
      <c r="A42" s="112" t="s">
        <v>70</v>
      </c>
      <c r="B42" s="112" t="s">
        <v>32</v>
      </c>
      <c r="C42" s="112" t="s">
        <v>82</v>
      </c>
      <c r="D42" s="112" t="s">
        <v>46</v>
      </c>
      <c r="E42" s="112" t="s">
        <v>41</v>
      </c>
      <c r="F42" s="113">
        <v>0.52083333333333337</v>
      </c>
      <c r="G42" s="112"/>
      <c r="H42" s="114">
        <v>45885</v>
      </c>
      <c r="I42" s="112" t="s">
        <v>522</v>
      </c>
      <c r="J42" s="115" t="s">
        <v>37</v>
      </c>
      <c r="K42" s="112" t="s">
        <v>53</v>
      </c>
      <c r="L42" s="112" t="s">
        <v>510</v>
      </c>
      <c r="M42" s="115" t="s">
        <v>511</v>
      </c>
      <c r="N42" s="113">
        <v>0.52222222222222225</v>
      </c>
      <c r="O42" s="113">
        <v>0.59930555555555554</v>
      </c>
      <c r="P42" s="113">
        <v>7.7083333333333282E-2</v>
      </c>
      <c r="Q42" s="116">
        <v>928.6</v>
      </c>
      <c r="R42" s="117">
        <v>1.504</v>
      </c>
      <c r="S42" s="117">
        <v>16.360099999999999</v>
      </c>
      <c r="T42" s="117">
        <v>1040</v>
      </c>
      <c r="U42" s="117">
        <v>171.6</v>
      </c>
      <c r="V42" s="117">
        <v>2.3610000000000002</v>
      </c>
      <c r="W42" s="117">
        <v>56.821199999999997</v>
      </c>
      <c r="X42" s="117">
        <v>215.4</v>
      </c>
      <c r="Y42" s="117">
        <v>868.5</v>
      </c>
      <c r="Z42" s="117">
        <v>1.6479999999999999</v>
      </c>
      <c r="AA42" s="117">
        <v>15.983599999999999</v>
      </c>
      <c r="AB42" s="118">
        <v>981.6</v>
      </c>
      <c r="AH42" s="72" t="e">
        <f>IF(AND(B42="Premier League",E42="Live"),_xlfn.XLOOKUP(_xlfn.TEXTJOIN(" vs ",,C42:D42),Calendar!G:G,Calendar!B:B),IF(AND(B42="Premier League",E42="Highlights"),_xlfn.XLOOKUP(H42,Calendar!O:O,Calendar!N:N,,-1),""))</f>
        <v>#N/A</v>
      </c>
      <c r="AI42" s="111" t="e">
        <f>IF(AND(AH42&lt;&gt;"",E42="Live"),_xlfn.XLOOKUP(_xlfn.TEXTJOIN(" vs ",,C42:D42),Calendar!G:G,Calendar!K:K),"")</f>
        <v>#N/A</v>
      </c>
      <c r="AJ42" s="111" t="str">
        <f>IF(AND(K42&lt;&gt;"Match of the Day",K42&lt;&gt;"Match of the Day 2",K42&lt;&gt;"Match of the Day Repeat"),"",1+MAX($AJ$10:AJ41))</f>
        <v/>
      </c>
    </row>
    <row r="43" spans="1:36" s="85" customFormat="1" x14ac:dyDescent="0.35">
      <c r="A43" s="112" t="s">
        <v>70</v>
      </c>
      <c r="B43" s="112" t="s">
        <v>32</v>
      </c>
      <c r="C43" s="112" t="s">
        <v>72</v>
      </c>
      <c r="D43" s="112" t="s">
        <v>49</v>
      </c>
      <c r="E43" s="112" t="s">
        <v>41</v>
      </c>
      <c r="F43" s="113">
        <v>0.72916666666666663</v>
      </c>
      <c r="G43" s="112"/>
      <c r="H43" s="114">
        <v>45885</v>
      </c>
      <c r="I43" s="112" t="s">
        <v>522</v>
      </c>
      <c r="J43" s="115" t="s">
        <v>37</v>
      </c>
      <c r="K43" s="112" t="s">
        <v>53</v>
      </c>
      <c r="L43" s="112" t="s">
        <v>54</v>
      </c>
      <c r="M43" s="115" t="s">
        <v>55</v>
      </c>
      <c r="N43" s="113">
        <v>0.72916666666666674</v>
      </c>
      <c r="O43" s="113">
        <v>0.8125</v>
      </c>
      <c r="P43" s="113">
        <v>8.3333333333333259E-2</v>
      </c>
      <c r="Q43" s="116">
        <v>1166</v>
      </c>
      <c r="R43" s="117">
        <v>1.889</v>
      </c>
      <c r="S43" s="117">
        <v>12.955400000000001</v>
      </c>
      <c r="T43" s="117">
        <v>1408.4</v>
      </c>
      <c r="U43" s="117">
        <v>188.9</v>
      </c>
      <c r="V43" s="117">
        <v>2.5979999999999999</v>
      </c>
      <c r="W43" s="117">
        <v>53.971400000000003</v>
      </c>
      <c r="X43" s="117">
        <v>289.7</v>
      </c>
      <c r="Y43" s="117">
        <v>1116.7</v>
      </c>
      <c r="Z43" s="117">
        <v>2.1189999999999998</v>
      </c>
      <c r="AA43" s="117">
        <v>12.7713</v>
      </c>
      <c r="AB43" s="118">
        <v>1340.8</v>
      </c>
      <c r="AH43" s="72" t="e">
        <f>IF(AND(B43="Premier League",E43="Live"),_xlfn.XLOOKUP(_xlfn.TEXTJOIN(" vs ",,C43:D43),Calendar!G:G,Calendar!B:B),IF(AND(B43="Premier League",E43="Highlights"),_xlfn.XLOOKUP(H43,Calendar!O:O,Calendar!N:N,,-1),""))</f>
        <v>#N/A</v>
      </c>
      <c r="AI43" s="111" t="e">
        <f>IF(AND(AH43&lt;&gt;"",E43="Live"),_xlfn.XLOOKUP(_xlfn.TEXTJOIN(" vs ",,C43:D43),Calendar!G:G,Calendar!K:K),"")</f>
        <v>#N/A</v>
      </c>
      <c r="AJ43" s="111" t="str">
        <f>IF(AND(K43&lt;&gt;"Match of the Day",K43&lt;&gt;"Match of the Day 2",K43&lt;&gt;"Match of the Day Repeat"),"",1+MAX($AJ$10:AJ42))</f>
        <v/>
      </c>
    </row>
    <row r="44" spans="1:36" s="85" customFormat="1" x14ac:dyDescent="0.35">
      <c r="A44" s="112" t="s">
        <v>70</v>
      </c>
      <c r="B44" s="112" t="s">
        <v>547</v>
      </c>
      <c r="C44" s="112" t="s">
        <v>194</v>
      </c>
      <c r="D44" s="112" t="s">
        <v>550</v>
      </c>
      <c r="E44" s="112" t="s">
        <v>41</v>
      </c>
      <c r="F44" s="113">
        <v>0.73958333333333337</v>
      </c>
      <c r="G44" s="112"/>
      <c r="H44" s="114">
        <v>45885</v>
      </c>
      <c r="I44" s="112" t="s">
        <v>522</v>
      </c>
      <c r="J44" s="115" t="s">
        <v>37</v>
      </c>
      <c r="K44" s="112" t="s">
        <v>53</v>
      </c>
      <c r="L44" s="112" t="s">
        <v>531</v>
      </c>
      <c r="M44" s="115" t="s">
        <v>532</v>
      </c>
      <c r="N44" s="113">
        <v>0.74027777777777781</v>
      </c>
      <c r="O44" s="113">
        <v>0.81666666666666665</v>
      </c>
      <c r="P44" s="113">
        <v>7.638888888888884E-2</v>
      </c>
      <c r="Q44" s="116">
        <v>46</v>
      </c>
      <c r="R44" s="117">
        <v>7.3999999999999996E-2</v>
      </c>
      <c r="S44" s="117">
        <v>0.49990000000000001</v>
      </c>
      <c r="T44" s="117">
        <v>65.3</v>
      </c>
      <c r="U44" s="117">
        <v>0</v>
      </c>
      <c r="V44" s="117">
        <v>0</v>
      </c>
      <c r="W44" s="117">
        <v>0</v>
      </c>
      <c r="X44" s="117" t="s">
        <v>541</v>
      </c>
      <c r="Y44" s="117">
        <v>44.7</v>
      </c>
      <c r="Z44" s="117">
        <v>8.5000000000000006E-2</v>
      </c>
      <c r="AA44" s="117">
        <v>0.50039999999999996</v>
      </c>
      <c r="AB44" s="118">
        <v>61.2</v>
      </c>
      <c r="AH44" s="72" t="str">
        <f>IF(AND(B44="Premier League",E44="Live"),_xlfn.XLOOKUP(_xlfn.TEXTJOIN(" vs ",,C44:D44),Calendar!G:G,Calendar!B:B),IF(AND(B44="Premier League",E44="Highlights"),_xlfn.XLOOKUP(H44,Calendar!O:O,Calendar!N:N,,-1),""))</f>
        <v/>
      </c>
      <c r="AI44" s="111" t="str">
        <f>IF(AND(AH44&lt;&gt;"",E44="Live"),_xlfn.XLOOKUP(_xlfn.TEXTJOIN(" vs ",,C44:D44),Calendar!G:G,Calendar!K:K),"")</f>
        <v/>
      </c>
      <c r="AJ44" s="111" t="str">
        <f>IF(AND(K44&lt;&gt;"Match of the Day",K44&lt;&gt;"Match of the Day 2",K44&lt;&gt;"Match of the Day Repeat"),"",1+MAX($AJ$10:AJ43))</f>
        <v/>
      </c>
    </row>
    <row r="45" spans="1:36" s="85" customFormat="1" x14ac:dyDescent="0.35">
      <c r="A45" s="112" t="s">
        <v>70</v>
      </c>
      <c r="B45" s="112" t="s">
        <v>32</v>
      </c>
      <c r="C45" s="112" t="s">
        <v>48</v>
      </c>
      <c r="D45" s="112" t="s">
        <v>62</v>
      </c>
      <c r="E45" s="112" t="s">
        <v>282</v>
      </c>
      <c r="F45" s="113">
        <v>0.85416666666666663</v>
      </c>
      <c r="G45" s="112"/>
      <c r="H45" s="114">
        <v>45885</v>
      </c>
      <c r="I45" s="112" t="s">
        <v>551</v>
      </c>
      <c r="J45" s="115" t="s">
        <v>37</v>
      </c>
      <c r="K45" s="112" t="s">
        <v>53</v>
      </c>
      <c r="L45" s="112" t="s">
        <v>57</v>
      </c>
      <c r="M45" s="115" t="s">
        <v>55</v>
      </c>
      <c r="N45" s="113">
        <v>0.86111111111111116</v>
      </c>
      <c r="O45" s="113">
        <v>0.93402777777777779</v>
      </c>
      <c r="P45" s="113">
        <v>7.291666666666663E-2</v>
      </c>
      <c r="Q45" s="116">
        <v>63.4</v>
      </c>
      <c r="R45" s="117">
        <v>0.10299999999999999</v>
      </c>
      <c r="S45" s="117">
        <v>0.61229999999999996</v>
      </c>
      <c r="T45" s="117">
        <v>117.5</v>
      </c>
      <c r="U45" s="117">
        <v>0</v>
      </c>
      <c r="V45" s="117">
        <v>0</v>
      </c>
      <c r="W45" s="117">
        <v>0</v>
      </c>
      <c r="X45" s="117" t="s">
        <v>541</v>
      </c>
      <c r="Y45" s="117">
        <v>63.1</v>
      </c>
      <c r="Z45" s="117">
        <v>0.12</v>
      </c>
      <c r="AA45" s="117">
        <v>0.62290000000000001</v>
      </c>
      <c r="AB45" s="118">
        <v>111.8</v>
      </c>
      <c r="AH45" s="72" t="str">
        <f>IF(AND(B45="Premier League",E45="Live"),_xlfn.XLOOKUP(_xlfn.TEXTJOIN(" vs ",,C45:D45),Calendar!G:G,Calendar!B:B),IF(AND(B45="Premier League",E45="Highlights"),_xlfn.XLOOKUP(H45,Calendar!O:O,Calendar!N:N,,-1),""))</f>
        <v/>
      </c>
      <c r="AI45" s="111" t="str">
        <f>IF(AND(AH45&lt;&gt;"",E45="Live"),_xlfn.XLOOKUP(_xlfn.TEXTJOIN(" vs ",,C45:D45),Calendar!G:G,Calendar!K:K),"")</f>
        <v/>
      </c>
      <c r="AJ45" s="111" t="str">
        <f>IF(AND(K45&lt;&gt;"Match of the Day",K45&lt;&gt;"Match of the Day 2",K45&lt;&gt;"Match of the Day Repeat"),"",1+MAX($AJ$10:AJ44))</f>
        <v/>
      </c>
    </row>
    <row r="46" spans="1:36" s="85" customFormat="1" x14ac:dyDescent="0.35">
      <c r="A46" s="112" t="s">
        <v>70</v>
      </c>
      <c r="B46" s="112" t="s">
        <v>32</v>
      </c>
      <c r="C46" s="112"/>
      <c r="D46" s="112"/>
      <c r="E46" s="112" t="s">
        <v>33</v>
      </c>
      <c r="F46" s="113">
        <v>0.9375</v>
      </c>
      <c r="G46" s="112"/>
      <c r="H46" s="114">
        <v>45885</v>
      </c>
      <c r="I46" s="112" t="s">
        <v>522</v>
      </c>
      <c r="J46" s="115" t="s">
        <v>37</v>
      </c>
      <c r="K46" s="112" t="s">
        <v>552</v>
      </c>
      <c r="L46" s="112" t="s">
        <v>35</v>
      </c>
      <c r="M46" s="115" t="s">
        <v>36</v>
      </c>
      <c r="N46" s="113">
        <v>0.93194444444444446</v>
      </c>
      <c r="O46" s="113">
        <v>0.98744212962962963</v>
      </c>
      <c r="P46" s="113">
        <v>5.496527777777778E-2</v>
      </c>
      <c r="Q46" s="116">
        <v>2605.8000000000002</v>
      </c>
      <c r="R46" s="117">
        <v>4.22</v>
      </c>
      <c r="S46" s="117">
        <v>35.298400000000001</v>
      </c>
      <c r="T46" s="117">
        <v>3309.6</v>
      </c>
      <c r="U46" s="117">
        <v>207.1</v>
      </c>
      <c r="V46" s="117">
        <v>2.8490000000000002</v>
      </c>
      <c r="W46" s="117">
        <v>61.618600000000001</v>
      </c>
      <c r="X46" s="117">
        <v>277.5</v>
      </c>
      <c r="Y46" s="117">
        <v>2495.5</v>
      </c>
      <c r="Z46" s="117">
        <v>4.734</v>
      </c>
      <c r="AA46" s="117">
        <v>34.6496</v>
      </c>
      <c r="AB46" s="118">
        <v>3116.6</v>
      </c>
      <c r="AH46" s="72" t="str">
        <f>IF(AND(B46="Premier League",E46="Live"),_xlfn.XLOOKUP(_xlfn.TEXTJOIN(" vs ",,C46:D46),Calendar!G:G,Calendar!B:B),IF(AND(B46="Premier League",E46="Highlights"),_xlfn.XLOOKUP(H46,Calendar!O:O,Calendar!N:N,,-1),""))</f>
        <v>Matchweek 01</v>
      </c>
      <c r="AI46" s="111" t="str">
        <f>IF(AND(AH46&lt;&gt;"",E46="Live"),_xlfn.XLOOKUP(_xlfn.TEXTJOIN(" vs ",,C46:D46),Calendar!G:G,Calendar!K:K),"")</f>
        <v/>
      </c>
      <c r="AJ46" s="111">
        <f>IF(AND(K46&lt;&gt;"Match of the Day",K46&lt;&gt;"Match of the Day 2",K46&lt;&gt;"Match of the Day Repeat"),"",1+MAX($AJ$10:AJ45))</f>
        <v>1</v>
      </c>
    </row>
    <row r="47" spans="1:36" s="85" customFormat="1" x14ac:dyDescent="0.35">
      <c r="A47" s="112" t="s">
        <v>70</v>
      </c>
      <c r="B47" s="112" t="s">
        <v>145</v>
      </c>
      <c r="C47" s="112" t="s">
        <v>236</v>
      </c>
      <c r="D47" s="112" t="s">
        <v>66</v>
      </c>
      <c r="E47" s="112" t="s">
        <v>41</v>
      </c>
      <c r="F47" s="113">
        <v>0.5</v>
      </c>
      <c r="G47" s="112"/>
      <c r="H47" s="114">
        <v>45886</v>
      </c>
      <c r="I47" s="112" t="s">
        <v>522</v>
      </c>
      <c r="J47" s="115" t="s">
        <v>38</v>
      </c>
      <c r="K47" s="112" t="s">
        <v>53</v>
      </c>
      <c r="L47" s="112" t="s">
        <v>54</v>
      </c>
      <c r="M47" s="115" t="s">
        <v>55</v>
      </c>
      <c r="N47" s="113">
        <v>0.50069444444444444</v>
      </c>
      <c r="O47" s="113">
        <v>0.53402777777777777</v>
      </c>
      <c r="P47" s="113">
        <v>3.3333333333333326E-2</v>
      </c>
      <c r="Q47" s="116">
        <v>522.54035087719194</v>
      </c>
      <c r="R47" s="117">
        <v>0.84592105263157813</v>
      </c>
      <c r="S47" s="117">
        <v>10.78131842105263</v>
      </c>
      <c r="T47" s="117">
        <v>978</v>
      </c>
      <c r="U47" s="117">
        <v>60.312280701754297</v>
      </c>
      <c r="V47" s="117">
        <v>0.83019298245614004</v>
      </c>
      <c r="W47" s="117">
        <v>49.015550877192901</v>
      </c>
      <c r="X47" s="117">
        <v>150.4</v>
      </c>
      <c r="Y47" s="117">
        <v>490.59561403508701</v>
      </c>
      <c r="Z47" s="117">
        <v>0.93099122807017498</v>
      </c>
      <c r="AA47" s="117">
        <v>10.40139912280701</v>
      </c>
      <c r="AB47" s="118">
        <v>906.9</v>
      </c>
      <c r="AH47" s="72" t="str">
        <f>IF(AND(B47="Premier League",E47="Live"),_xlfn.XLOOKUP(_xlfn.TEXTJOIN(" vs ",,C47:D47),Calendar!G:G,Calendar!B:B),IF(AND(B47="Premier League",E47="Highlights"),_xlfn.XLOOKUP(H47,Calendar!O:O,Calendar!N:N,,-1),""))</f>
        <v/>
      </c>
      <c r="AI47" s="111" t="str">
        <f>IF(AND(AH47&lt;&gt;"",E47="Live"),_xlfn.XLOOKUP(_xlfn.TEXTJOIN(" vs ",,C47:D47),Calendar!G:G,Calendar!K:K),"")</f>
        <v/>
      </c>
      <c r="AJ47" s="111" t="str">
        <f>IF(AND(K47&lt;&gt;"Match of the Day",K47&lt;&gt;"Match of the Day 2",K47&lt;&gt;"Match of the Day Repeat"),"",1+MAX($AJ$10:AJ46))</f>
        <v/>
      </c>
    </row>
    <row r="48" spans="1:36" s="85" customFormat="1" x14ac:dyDescent="0.35">
      <c r="A48" s="112" t="s">
        <v>70</v>
      </c>
      <c r="B48" s="112" t="s">
        <v>32</v>
      </c>
      <c r="C48" s="112" t="s">
        <v>67</v>
      </c>
      <c r="D48" s="112" t="s">
        <v>81</v>
      </c>
      <c r="E48" s="112" t="s">
        <v>41</v>
      </c>
      <c r="F48" s="113">
        <v>0.58333333333333337</v>
      </c>
      <c r="G48" s="112"/>
      <c r="H48" s="114">
        <v>45886</v>
      </c>
      <c r="I48" s="112" t="s">
        <v>522</v>
      </c>
      <c r="J48" s="115" t="s">
        <v>38</v>
      </c>
      <c r="K48" s="112" t="s">
        <v>53</v>
      </c>
      <c r="L48" s="112" t="s">
        <v>54</v>
      </c>
      <c r="M48" s="115" t="s">
        <v>55</v>
      </c>
      <c r="N48" s="113">
        <v>0.58402777777777781</v>
      </c>
      <c r="O48" s="113">
        <v>0.66527777777777786</v>
      </c>
      <c r="P48" s="113">
        <v>8.1250000000000044E-2</v>
      </c>
      <c r="Q48" s="116">
        <v>1255.5</v>
      </c>
      <c r="R48" s="117">
        <v>2.0329999999999999</v>
      </c>
      <c r="S48" s="117">
        <v>21.365500000000001</v>
      </c>
      <c r="T48" s="117">
        <v>1710.9</v>
      </c>
      <c r="U48" s="117">
        <v>220.1</v>
      </c>
      <c r="V48" s="117">
        <v>3.028</v>
      </c>
      <c r="W48" s="117">
        <v>63.429400000000001</v>
      </c>
      <c r="X48" s="117">
        <v>302</v>
      </c>
      <c r="Y48" s="117">
        <v>1204.3</v>
      </c>
      <c r="Z48" s="117">
        <v>2.2850000000000001</v>
      </c>
      <c r="AA48" s="117">
        <v>21.286000000000001</v>
      </c>
      <c r="AB48" s="118">
        <v>1645.4</v>
      </c>
      <c r="AH48" s="72" t="e">
        <f>IF(AND(B48="Premier League",E48="Live"),_xlfn.XLOOKUP(_xlfn.TEXTJOIN(" vs ",,C48:D48),Calendar!G:G,Calendar!B:B),IF(AND(B48="Premier League",E48="Highlights"),_xlfn.XLOOKUP(H48,Calendar!O:O,Calendar!N:N,,-1),""))</f>
        <v>#N/A</v>
      </c>
      <c r="AI48" s="111" t="e">
        <f>IF(AND(AH48&lt;&gt;"",E48="Live"),_xlfn.XLOOKUP(_xlfn.TEXTJOIN(" vs ",,C48:D48),Calendar!G:G,Calendar!K:K),"")</f>
        <v>#N/A</v>
      </c>
      <c r="AJ48" s="111" t="str">
        <f>IF(AND(K48&lt;&gt;"Match of the Day",K48&lt;&gt;"Match of the Day 2",K48&lt;&gt;"Match of the Day Repeat"),"",1+MAX($AJ$10:AJ47))</f>
        <v/>
      </c>
    </row>
    <row r="49" spans="1:36" s="85" customFormat="1" x14ac:dyDescent="0.35">
      <c r="A49" s="112" t="s">
        <v>70</v>
      </c>
      <c r="B49" s="112" t="s">
        <v>32</v>
      </c>
      <c r="C49" s="112" t="s">
        <v>164</v>
      </c>
      <c r="D49" s="112" t="s">
        <v>140</v>
      </c>
      <c r="E49" s="112" t="s">
        <v>41</v>
      </c>
      <c r="F49" s="113">
        <v>0.58333333333333337</v>
      </c>
      <c r="G49" s="112"/>
      <c r="H49" s="114">
        <v>45886</v>
      </c>
      <c r="I49" s="112" t="s">
        <v>522</v>
      </c>
      <c r="J49" s="115" t="s">
        <v>38</v>
      </c>
      <c r="K49" s="112" t="s">
        <v>53</v>
      </c>
      <c r="L49" s="112" t="s">
        <v>57</v>
      </c>
      <c r="M49" s="115" t="s">
        <v>55</v>
      </c>
      <c r="N49" s="113">
        <v>0.58333333333333337</v>
      </c>
      <c r="O49" s="113">
        <v>0.66388888888888886</v>
      </c>
      <c r="P49" s="113">
        <v>8.0555555555555491E-2</v>
      </c>
      <c r="Q49" s="116">
        <v>291.60000000000002</v>
      </c>
      <c r="R49" s="117">
        <v>0.47199999999999998</v>
      </c>
      <c r="S49" s="117">
        <v>4.9688999999999997</v>
      </c>
      <c r="T49" s="117">
        <v>372.1</v>
      </c>
      <c r="U49" s="117">
        <v>45.6</v>
      </c>
      <c r="V49" s="117">
        <v>0.627</v>
      </c>
      <c r="W49" s="117">
        <v>13.2021</v>
      </c>
      <c r="X49" s="117">
        <v>67.5</v>
      </c>
      <c r="Y49" s="117">
        <v>263.5</v>
      </c>
      <c r="Z49" s="117">
        <v>0.5</v>
      </c>
      <c r="AA49" s="117">
        <v>4.6639999999999997</v>
      </c>
      <c r="AB49" s="118">
        <v>341.3</v>
      </c>
      <c r="AH49" s="72" t="e">
        <f>IF(AND(B49="Premier League",E49="Live"),_xlfn.XLOOKUP(_xlfn.TEXTJOIN(" vs ",,C49:D49),Calendar!G:G,Calendar!B:B),IF(AND(B49="Premier League",E49="Highlights"),_xlfn.XLOOKUP(H49,Calendar!O:O,Calendar!N:N,,-1),""))</f>
        <v>#N/A</v>
      </c>
      <c r="AI49" s="111" t="e">
        <f>IF(AND(AH49&lt;&gt;"",E49="Live"),_xlfn.XLOOKUP(_xlfn.TEXTJOIN(" vs ",,C49:D49),Calendar!G:G,Calendar!K:K),"")</f>
        <v>#N/A</v>
      </c>
      <c r="AJ49" s="111" t="str">
        <f>IF(AND(K49&lt;&gt;"Match of the Day",K49&lt;&gt;"Match of the Day 2",K49&lt;&gt;"Match of the Day Repeat"),"",1+MAX($AJ$10:AJ48))</f>
        <v/>
      </c>
    </row>
    <row r="50" spans="1:36" s="85" customFormat="1" x14ac:dyDescent="0.35">
      <c r="A50" s="112" t="s">
        <v>70</v>
      </c>
      <c r="B50" s="112" t="s">
        <v>32</v>
      </c>
      <c r="C50" s="112" t="s">
        <v>42</v>
      </c>
      <c r="D50" s="112" t="s">
        <v>40</v>
      </c>
      <c r="E50" s="112" t="s">
        <v>41</v>
      </c>
      <c r="F50" s="113">
        <v>0.6875</v>
      </c>
      <c r="G50" s="112"/>
      <c r="H50" s="114">
        <v>45886</v>
      </c>
      <c r="I50" s="112" t="s">
        <v>522</v>
      </c>
      <c r="J50" s="115" t="s">
        <v>38</v>
      </c>
      <c r="K50" s="112" t="s">
        <v>53</v>
      </c>
      <c r="L50" s="112" t="s">
        <v>54</v>
      </c>
      <c r="M50" s="115" t="s">
        <v>55</v>
      </c>
      <c r="N50" s="113">
        <v>0.68819444444444444</v>
      </c>
      <c r="O50" s="113">
        <v>0.76597222222222228</v>
      </c>
      <c r="P50" s="113">
        <v>7.7777777777777835E-2</v>
      </c>
      <c r="Q50" s="116">
        <v>2873.8999999999996</v>
      </c>
      <c r="R50" s="117">
        <v>4.6539999999999999</v>
      </c>
      <c r="S50" s="117">
        <v>32.456899999999997</v>
      </c>
      <c r="T50" s="117">
        <v>3355.7999999999997</v>
      </c>
      <c r="U50" s="117">
        <v>407.59999999999997</v>
      </c>
      <c r="V50" s="117">
        <v>5.6069999999999993</v>
      </c>
      <c r="W50" s="117">
        <v>83.319700000000012</v>
      </c>
      <c r="X50" s="117">
        <v>479.9</v>
      </c>
      <c r="Y50" s="117">
        <v>2760.1</v>
      </c>
      <c r="Z50" s="117">
        <v>5.2359999999999998</v>
      </c>
      <c r="AA50" s="117">
        <v>32.290500000000002</v>
      </c>
      <c r="AB50" s="118">
        <v>3223.7</v>
      </c>
      <c r="AH50" s="72" t="e">
        <f>IF(AND(B50="Premier League",E50="Live"),_xlfn.XLOOKUP(_xlfn.TEXTJOIN(" vs ",,C50:D50),Calendar!G:G,Calendar!B:B),IF(AND(B50="Premier League",E50="Highlights"),_xlfn.XLOOKUP(H50,Calendar!O:O,Calendar!N:N,,-1),""))</f>
        <v>#N/A</v>
      </c>
      <c r="AI50" s="111" t="e">
        <f>IF(AND(AH50&lt;&gt;"",E50="Live"),_xlfn.XLOOKUP(_xlfn.TEXTJOIN(" vs ",,C50:D50),Calendar!G:G,Calendar!K:K),"")</f>
        <v>#N/A</v>
      </c>
      <c r="AJ50" s="111" t="str">
        <f>IF(AND(K50&lt;&gt;"Match of the Day",K50&lt;&gt;"Match of the Day 2",K50&lt;&gt;"Match of the Day Repeat"),"",1+MAX($AJ$10:AJ49))</f>
        <v/>
      </c>
    </row>
    <row r="51" spans="1:36" s="85" customFormat="1" x14ac:dyDescent="0.35">
      <c r="A51" s="112" t="s">
        <v>70</v>
      </c>
      <c r="B51" s="112" t="s">
        <v>32</v>
      </c>
      <c r="C51" s="112"/>
      <c r="D51" s="112"/>
      <c r="E51" s="112" t="s">
        <v>33</v>
      </c>
      <c r="F51" s="113">
        <v>0.3611111111111111</v>
      </c>
      <c r="G51" s="112"/>
      <c r="H51" s="114">
        <v>45886</v>
      </c>
      <c r="I51" s="112" t="s">
        <v>522</v>
      </c>
      <c r="J51" s="115" t="s">
        <v>38</v>
      </c>
      <c r="K51" s="112" t="s">
        <v>553</v>
      </c>
      <c r="L51" s="112" t="s">
        <v>35</v>
      </c>
      <c r="M51" s="115" t="s">
        <v>36</v>
      </c>
      <c r="N51" s="113">
        <v>0.3611111111111111</v>
      </c>
      <c r="O51" s="113">
        <v>0.41636574074074073</v>
      </c>
      <c r="P51" s="113">
        <v>5.496527777777778E-2</v>
      </c>
      <c r="Q51" s="116">
        <v>852.4</v>
      </c>
      <c r="R51" s="117">
        <v>1.38</v>
      </c>
      <c r="S51" s="117">
        <v>21.894600000000001</v>
      </c>
      <c r="T51" s="117">
        <v>1166</v>
      </c>
      <c r="U51" s="117">
        <v>35</v>
      </c>
      <c r="V51" s="117">
        <v>0.48099999999999998</v>
      </c>
      <c r="W51" s="117">
        <v>34.7913</v>
      </c>
      <c r="X51" s="117">
        <v>58.9</v>
      </c>
      <c r="Y51" s="117">
        <v>827.9</v>
      </c>
      <c r="Z51" s="117">
        <v>1.571</v>
      </c>
      <c r="AA51" s="117">
        <v>22.0779</v>
      </c>
      <c r="AB51" s="118">
        <v>1146.4000000000001</v>
      </c>
      <c r="AH51" s="72"/>
      <c r="AI51" s="111"/>
      <c r="AJ51" s="111"/>
    </row>
    <row r="52" spans="1:36" s="85" customFormat="1" x14ac:dyDescent="0.35">
      <c r="A52" s="112" t="s">
        <v>70</v>
      </c>
      <c r="B52" s="112" t="s">
        <v>32</v>
      </c>
      <c r="C52" s="112"/>
      <c r="D52" s="112"/>
      <c r="E52" s="112" t="s">
        <v>33</v>
      </c>
      <c r="F52" s="113">
        <v>0.9375</v>
      </c>
      <c r="G52" s="112"/>
      <c r="H52" s="114">
        <v>45886</v>
      </c>
      <c r="I52" s="112" t="s">
        <v>522</v>
      </c>
      <c r="J52" s="115" t="s">
        <v>38</v>
      </c>
      <c r="K52" s="112" t="s">
        <v>552</v>
      </c>
      <c r="L52" s="112" t="s">
        <v>35</v>
      </c>
      <c r="M52" s="115" t="s">
        <v>36</v>
      </c>
      <c r="N52" s="113">
        <v>0.93819444444444444</v>
      </c>
      <c r="O52" s="113">
        <v>0.97944444444444445</v>
      </c>
      <c r="P52" s="113">
        <v>4.103009259259259E-2</v>
      </c>
      <c r="Q52" s="116">
        <v>1777.7</v>
      </c>
      <c r="R52" s="117">
        <v>2.879</v>
      </c>
      <c r="S52" s="117">
        <v>27.0443</v>
      </c>
      <c r="T52" s="117">
        <v>2383.6</v>
      </c>
      <c r="U52" s="117">
        <v>103.8</v>
      </c>
      <c r="V52" s="117">
        <v>1.4279999999999999</v>
      </c>
      <c r="W52" s="117">
        <v>44.799300000000002</v>
      </c>
      <c r="X52" s="117">
        <v>144.30000000000001</v>
      </c>
      <c r="Y52" s="117">
        <v>1695.2</v>
      </c>
      <c r="Z52" s="117">
        <v>3.2160000000000002</v>
      </c>
      <c r="AA52" s="117">
        <v>26.318899999999999</v>
      </c>
      <c r="AB52" s="118">
        <v>2266.1999999999998</v>
      </c>
      <c r="AH52" s="72"/>
      <c r="AI52" s="111"/>
      <c r="AJ52" s="111"/>
    </row>
    <row r="53" spans="1:36" s="85" customFormat="1" x14ac:dyDescent="0.35">
      <c r="A53" s="112" t="s">
        <v>70</v>
      </c>
      <c r="B53" s="112" t="s">
        <v>32</v>
      </c>
      <c r="C53" s="112" t="s">
        <v>43</v>
      </c>
      <c r="D53" s="112" t="s">
        <v>86</v>
      </c>
      <c r="E53" s="112" t="s">
        <v>41</v>
      </c>
      <c r="F53" s="113">
        <v>0.83333333333333337</v>
      </c>
      <c r="G53" s="112"/>
      <c r="H53" s="114">
        <v>45887</v>
      </c>
      <c r="I53" s="112" t="s">
        <v>522</v>
      </c>
      <c r="J53" s="115" t="s">
        <v>74</v>
      </c>
      <c r="K53" s="112" t="s">
        <v>53</v>
      </c>
      <c r="L53" s="112" t="s">
        <v>54</v>
      </c>
      <c r="M53" s="115" t="s">
        <v>55</v>
      </c>
      <c r="N53" s="113">
        <v>0.83472222222222225</v>
      </c>
      <c r="O53" s="113">
        <v>0.91458333333333341</v>
      </c>
      <c r="P53" s="113">
        <v>7.986111111111116E-2</v>
      </c>
      <c r="Q53" s="116">
        <v>1717.8</v>
      </c>
      <c r="R53" s="117">
        <v>2.782</v>
      </c>
      <c r="S53" s="117">
        <v>12.587699999999998</v>
      </c>
      <c r="T53" s="117">
        <v>1972.3999999999999</v>
      </c>
      <c r="U53" s="117">
        <v>239.5</v>
      </c>
      <c r="V53" s="117">
        <v>3.294</v>
      </c>
      <c r="W53" s="117">
        <v>55.095500000000001</v>
      </c>
      <c r="X53" s="117">
        <v>291</v>
      </c>
      <c r="Y53" s="117">
        <v>1660.9</v>
      </c>
      <c r="Z53" s="117">
        <v>3.1510000000000002</v>
      </c>
      <c r="AA53" s="117">
        <v>12.4527</v>
      </c>
      <c r="AB53" s="118">
        <v>1904.1</v>
      </c>
      <c r="AH53" s="72"/>
      <c r="AI53" s="111"/>
      <c r="AJ53" s="111"/>
    </row>
    <row r="54" spans="1:36" s="85" customFormat="1" x14ac:dyDescent="0.35">
      <c r="A54" s="112" t="s">
        <v>70</v>
      </c>
      <c r="B54" s="112" t="s">
        <v>32</v>
      </c>
      <c r="C54" s="112"/>
      <c r="D54" s="112"/>
      <c r="E54" s="112" t="s">
        <v>33</v>
      </c>
      <c r="F54" s="113">
        <v>0.33333333333333331</v>
      </c>
      <c r="G54" s="112"/>
      <c r="H54" s="114">
        <v>45887</v>
      </c>
      <c r="I54" s="112" t="s">
        <v>522</v>
      </c>
      <c r="J54" s="115" t="s">
        <v>38</v>
      </c>
      <c r="K54" s="112" t="s">
        <v>553</v>
      </c>
      <c r="L54" s="112" t="s">
        <v>278</v>
      </c>
      <c r="M54" s="115" t="s">
        <v>36</v>
      </c>
      <c r="N54" s="113">
        <v>0.33333333333333331</v>
      </c>
      <c r="O54" s="113">
        <v>0.37449074074074074</v>
      </c>
      <c r="P54" s="113">
        <v>4.1018518518518517E-2</v>
      </c>
      <c r="Q54" s="116">
        <v>112.6</v>
      </c>
      <c r="R54" s="117">
        <v>0.182</v>
      </c>
      <c r="S54" s="117">
        <v>3.0244</v>
      </c>
      <c r="T54" s="117">
        <v>157.6</v>
      </c>
      <c r="U54" s="117">
        <v>6.6</v>
      </c>
      <c r="V54" s="117">
        <v>9.0999999999999998E-2</v>
      </c>
      <c r="W54" s="117">
        <v>8.2603000000000009</v>
      </c>
      <c r="X54" s="117">
        <v>12.8</v>
      </c>
      <c r="Y54" s="117">
        <v>103.2</v>
      </c>
      <c r="Z54" s="117">
        <v>0.19600000000000001</v>
      </c>
      <c r="AA54" s="117">
        <v>2.9394999999999998</v>
      </c>
      <c r="AB54" s="118">
        <v>141.69999999999999</v>
      </c>
      <c r="AH54" s="72"/>
      <c r="AI54" s="111"/>
      <c r="AJ54" s="111"/>
    </row>
    <row r="55" spans="1:36" s="85" customFormat="1" x14ac:dyDescent="0.35">
      <c r="A55" s="112" t="s">
        <v>70</v>
      </c>
      <c r="B55" s="112" t="s">
        <v>146</v>
      </c>
      <c r="C55" s="112" t="s">
        <v>556</v>
      </c>
      <c r="D55" s="112" t="s">
        <v>119</v>
      </c>
      <c r="E55" s="112" t="s">
        <v>41</v>
      </c>
      <c r="F55" s="113">
        <v>0.82291666666666663</v>
      </c>
      <c r="G55" s="112"/>
      <c r="H55" s="114">
        <v>45888</v>
      </c>
      <c r="I55" s="112" t="s">
        <v>522</v>
      </c>
      <c r="J55" s="115" t="s">
        <v>122</v>
      </c>
      <c r="K55" s="112" t="s">
        <v>53</v>
      </c>
      <c r="L55" s="112" t="s">
        <v>548</v>
      </c>
      <c r="M55" s="115" t="s">
        <v>55</v>
      </c>
      <c r="N55" s="113">
        <v>0.82361111111111118</v>
      </c>
      <c r="O55" s="113">
        <v>0.90486111111111112</v>
      </c>
      <c r="P55" s="113">
        <f t="shared" ref="P55:P73" si="0">O55-N55</f>
        <v>8.1249999999999933E-2</v>
      </c>
      <c r="Q55" s="116">
        <v>36.4</v>
      </c>
      <c r="R55" s="117">
        <v>5.8999999999999997E-2</v>
      </c>
      <c r="S55" s="117">
        <v>0.308</v>
      </c>
      <c r="T55" s="117">
        <v>63.7</v>
      </c>
      <c r="U55" s="117">
        <v>0.5</v>
      </c>
      <c r="V55" s="117">
        <v>7.0000000000000001E-3</v>
      </c>
      <c r="W55" s="117">
        <v>0.23899999999999999</v>
      </c>
      <c r="X55" s="117">
        <v>5.6</v>
      </c>
      <c r="Y55" s="117">
        <v>34.1</v>
      </c>
      <c r="Z55" s="117">
        <v>6.5000000000000002E-2</v>
      </c>
      <c r="AA55" s="117">
        <v>0.29699999999999999</v>
      </c>
      <c r="AB55" s="118">
        <v>59.9</v>
      </c>
      <c r="AH55" s="72" t="str">
        <f>IF(AND(B55="Premier League",E55="Live"),_xlfn.XLOOKUP(_xlfn.TEXTJOIN(" vs ",,C55:D55),Calendar!G:G,Calendar!B:B),IF(AND(B55="Premier League",E55="Highlights"),_xlfn.XLOOKUP(H55,Calendar!O:O,Calendar!N:N,,-1),""))</f>
        <v/>
      </c>
      <c r="AI55" s="111" t="str">
        <f>IF(AND(AH55&lt;&gt;"",E55="Live"),_xlfn.XLOOKUP(_xlfn.TEXTJOIN(" vs ",,C55:D55),Calendar!G:G,Calendar!K:K),"")</f>
        <v/>
      </c>
      <c r="AJ55" s="111" t="str">
        <f>IF(AND(K55&lt;&gt;"Match of the Day",K55&lt;&gt;"Match of the Day 2",K55&lt;&gt;"Match of the Day Repeat"),"",1+MAX($AJ$10:AJ50))</f>
        <v/>
      </c>
    </row>
    <row r="56" spans="1:36" s="85" customFormat="1" x14ac:dyDescent="0.35">
      <c r="A56" s="112" t="s">
        <v>70</v>
      </c>
      <c r="B56" s="112" t="s">
        <v>147</v>
      </c>
      <c r="C56" s="112" t="s">
        <v>157</v>
      </c>
      <c r="D56" s="112" t="s">
        <v>557</v>
      </c>
      <c r="E56" s="112" t="s">
        <v>41</v>
      </c>
      <c r="F56" s="113">
        <v>0.83333333333333337</v>
      </c>
      <c r="G56" s="112"/>
      <c r="H56" s="114">
        <v>45888</v>
      </c>
      <c r="I56" s="112" t="s">
        <v>522</v>
      </c>
      <c r="J56" s="115" t="s">
        <v>122</v>
      </c>
      <c r="K56" s="112" t="s">
        <v>53</v>
      </c>
      <c r="L56" s="112" t="s">
        <v>120</v>
      </c>
      <c r="M56" s="115" t="s">
        <v>55</v>
      </c>
      <c r="N56" s="113">
        <v>0.83333333333333337</v>
      </c>
      <c r="O56" s="113">
        <v>0.91805555555555562</v>
      </c>
      <c r="P56" s="113">
        <f t="shared" si="0"/>
        <v>8.4722222222222254E-2</v>
      </c>
      <c r="Q56" s="116">
        <v>34.5</v>
      </c>
      <c r="R56" s="117">
        <v>5.6000000000000001E-2</v>
      </c>
      <c r="S56" s="117">
        <v>0.28799999999999998</v>
      </c>
      <c r="T56" s="117">
        <v>60.4</v>
      </c>
      <c r="U56" s="117">
        <v>1.4</v>
      </c>
      <c r="V56" s="117">
        <v>1.9E-2</v>
      </c>
      <c r="W56" s="117">
        <v>0.66300000000000003</v>
      </c>
      <c r="X56" s="117">
        <v>8.3000000000000007</v>
      </c>
      <c r="Y56" s="117">
        <v>34.299999999999997</v>
      </c>
      <c r="Z56" s="117">
        <v>6.5000000000000002E-2</v>
      </c>
      <c r="AA56" s="117">
        <v>0.29399999999999998</v>
      </c>
      <c r="AB56" s="118">
        <v>60.4</v>
      </c>
      <c r="AH56" s="72" t="str">
        <f>IF(AND(B56="Premier League",E56="Live"),_xlfn.XLOOKUP(_xlfn.TEXTJOIN(" vs ",,C56:D56),Calendar!G:G,Calendar!B:B),IF(AND(B56="Premier League",E56="Highlights"),_xlfn.XLOOKUP(H56,Calendar!O:O,Calendar!N:N,,-1),""))</f>
        <v/>
      </c>
      <c r="AI56" s="111" t="str">
        <f>IF(AND(AH56&lt;&gt;"",E56="Live"),_xlfn.XLOOKUP(_xlfn.TEXTJOIN(" vs ",,C56:D56),Calendar!G:G,Calendar!K:K),"")</f>
        <v/>
      </c>
      <c r="AJ56" s="111" t="str">
        <f>IF(AND(K56&lt;&gt;"Match of the Day",K56&lt;&gt;"Match of the Day 2",K56&lt;&gt;"Match of the Day Repeat"),"",1+MAX($AJ$10:AJ55))</f>
        <v/>
      </c>
    </row>
    <row r="57" spans="1:36" s="85" customFormat="1" x14ac:dyDescent="0.35">
      <c r="A57" s="112" t="s">
        <v>70</v>
      </c>
      <c r="B57" s="112" t="s">
        <v>131</v>
      </c>
      <c r="C57" s="112" t="s">
        <v>576</v>
      </c>
      <c r="D57" s="112" t="s">
        <v>577</v>
      </c>
      <c r="E57" s="112" t="s">
        <v>41</v>
      </c>
      <c r="F57" s="113">
        <v>0.83333333333333337</v>
      </c>
      <c r="G57" s="112"/>
      <c r="H57" s="114">
        <v>45888</v>
      </c>
      <c r="I57" s="112" t="s">
        <v>522</v>
      </c>
      <c r="J57" s="115" t="s">
        <v>122</v>
      </c>
      <c r="K57" s="112" t="s">
        <v>53</v>
      </c>
      <c r="L57" s="112" t="s">
        <v>510</v>
      </c>
      <c r="M57" s="115" t="s">
        <v>511</v>
      </c>
      <c r="N57" s="113">
        <v>0.83402777777777781</v>
      </c>
      <c r="O57" s="113">
        <v>0.91319444444444453</v>
      </c>
      <c r="P57" s="113">
        <f t="shared" si="0"/>
        <v>7.9166666666666718E-2</v>
      </c>
      <c r="Q57" s="116">
        <v>7.2</v>
      </c>
      <c r="R57" s="117">
        <v>1.2E-2</v>
      </c>
      <c r="S57" s="117">
        <v>0.06</v>
      </c>
      <c r="T57" s="117">
        <v>32.299999999999997</v>
      </c>
      <c r="U57" s="117">
        <v>0.1</v>
      </c>
      <c r="V57" s="117">
        <v>1E-3</v>
      </c>
      <c r="W57" s="117">
        <v>4.7E-2</v>
      </c>
      <c r="X57" s="117">
        <v>4.7</v>
      </c>
      <c r="Y57" s="117">
        <v>7.2</v>
      </c>
      <c r="Z57" s="117">
        <v>1.4E-2</v>
      </c>
      <c r="AA57" s="117">
        <v>6.2E-2</v>
      </c>
      <c r="AB57" s="118">
        <v>32.299999999999997</v>
      </c>
      <c r="AH57" s="72" t="str">
        <f>IF(AND(B57="Premier League",E57="Live"),_xlfn.XLOOKUP(_xlfn.TEXTJOIN(" vs ",,C57:D57),Calendar!G:G,Calendar!B:B),IF(AND(B57="Premier League",E57="Highlights"),_xlfn.XLOOKUP(H57,Calendar!O:O,Calendar!N:N,,-1),""))</f>
        <v/>
      </c>
      <c r="AI57" s="111" t="str">
        <f>IF(AND(AH57&lt;&gt;"",E57="Live"),_xlfn.XLOOKUP(_xlfn.TEXTJOIN(" vs ",,C57:D57),Calendar!G:G,Calendar!K:K),"")</f>
        <v/>
      </c>
      <c r="AJ57" s="111" t="str">
        <f>IF(AND(K57&lt;&gt;"Match of the Day",K57&lt;&gt;"Match of the Day 2",K57&lt;&gt;"Match of the Day Repeat"),"",1+MAX($AJ$10:AJ56))</f>
        <v/>
      </c>
    </row>
    <row r="58" spans="1:36" s="85" customFormat="1" x14ac:dyDescent="0.35">
      <c r="A58" s="112" t="s">
        <v>70</v>
      </c>
      <c r="B58" s="112" t="s">
        <v>131</v>
      </c>
      <c r="C58" s="112" t="s">
        <v>578</v>
      </c>
      <c r="D58" s="112" t="s">
        <v>579</v>
      </c>
      <c r="E58" s="112" t="s">
        <v>41</v>
      </c>
      <c r="F58" s="113">
        <v>0.83333333333333337</v>
      </c>
      <c r="G58" s="112"/>
      <c r="H58" s="114">
        <v>45888</v>
      </c>
      <c r="I58" s="112" t="s">
        <v>522</v>
      </c>
      <c r="J58" s="115" t="s">
        <v>122</v>
      </c>
      <c r="K58" s="112" t="s">
        <v>53</v>
      </c>
      <c r="L58" s="112" t="s">
        <v>512</v>
      </c>
      <c r="M58" s="115" t="s">
        <v>511</v>
      </c>
      <c r="N58" s="113">
        <v>0.83472222222222225</v>
      </c>
      <c r="O58" s="113">
        <v>0.91666666666666674</v>
      </c>
      <c r="P58" s="113">
        <f t="shared" si="0"/>
        <v>8.1944444444444486E-2</v>
      </c>
      <c r="Q58" s="116">
        <v>4</v>
      </c>
      <c r="R58" s="117">
        <v>6.0000000000000001E-3</v>
      </c>
      <c r="S58" s="117">
        <v>3.3000000000000002E-2</v>
      </c>
      <c r="T58" s="117">
        <v>14</v>
      </c>
      <c r="U58" s="117">
        <v>0</v>
      </c>
      <c r="V58" s="117">
        <v>0</v>
      </c>
      <c r="W58" s="117">
        <v>0</v>
      </c>
      <c r="X58" s="117" t="s">
        <v>541</v>
      </c>
      <c r="Y58" s="117">
        <v>4</v>
      </c>
      <c r="Z58" s="117">
        <v>8.0000000000000002E-3</v>
      </c>
      <c r="AA58" s="117">
        <v>3.4000000000000002E-2</v>
      </c>
      <c r="AB58" s="118">
        <v>14</v>
      </c>
      <c r="AH58" s="72" t="str">
        <f>IF(AND(B58="Premier League",E58="Live"),_xlfn.XLOOKUP(_xlfn.TEXTJOIN(" vs ",,C58:D58),Calendar!G:G,Calendar!B:B),IF(AND(B58="Premier League",E58="Highlights"),_xlfn.XLOOKUP(H58,Calendar!O:O,Calendar!N:N,,-1),""))</f>
        <v/>
      </c>
      <c r="AI58" s="111" t="str">
        <f>IF(AND(AH58&lt;&gt;"",E58="Live"),_xlfn.XLOOKUP(_xlfn.TEXTJOIN(" vs ",,C58:D58),Calendar!G:G,Calendar!K:K),"")</f>
        <v/>
      </c>
      <c r="AJ58" s="111" t="str">
        <f>IF(AND(K58&lt;&gt;"Match of the Day",K58&lt;&gt;"Match of the Day 2",K58&lt;&gt;"Match of the Day Repeat"),"",1+MAX($AJ$10:AJ57))</f>
        <v/>
      </c>
    </row>
    <row r="59" spans="1:36" s="85" customFormat="1" x14ac:dyDescent="0.35">
      <c r="A59" s="112" t="s">
        <v>70</v>
      </c>
      <c r="B59" s="112" t="s">
        <v>146</v>
      </c>
      <c r="C59" s="112" t="s">
        <v>118</v>
      </c>
      <c r="D59" s="112" t="s">
        <v>208</v>
      </c>
      <c r="E59" s="112" t="s">
        <v>41</v>
      </c>
      <c r="F59" s="113">
        <v>0.83333333333333337</v>
      </c>
      <c r="G59" s="112"/>
      <c r="H59" s="114">
        <v>45889</v>
      </c>
      <c r="I59" s="112" t="s">
        <v>522</v>
      </c>
      <c r="J59" s="115" t="s">
        <v>123</v>
      </c>
      <c r="K59" s="112" t="s">
        <v>53</v>
      </c>
      <c r="L59" s="112" t="s">
        <v>120</v>
      </c>
      <c r="M59" s="115" t="s">
        <v>55</v>
      </c>
      <c r="N59" s="113">
        <v>0.83333333333333337</v>
      </c>
      <c r="O59" s="113">
        <v>0.91180555555555554</v>
      </c>
      <c r="P59" s="113">
        <f t="shared" si="0"/>
        <v>7.8472222222222165E-2</v>
      </c>
      <c r="Q59" s="116">
        <v>137.69999999999999</v>
      </c>
      <c r="R59" s="117">
        <v>0.223</v>
      </c>
      <c r="S59" s="117">
        <v>1.0620000000000001</v>
      </c>
      <c r="T59" s="117">
        <v>200</v>
      </c>
      <c r="U59" s="117">
        <v>3.1</v>
      </c>
      <c r="V59" s="117">
        <v>4.2999999999999997E-2</v>
      </c>
      <c r="W59" s="117">
        <v>1.048</v>
      </c>
      <c r="X59" s="117">
        <v>28.2</v>
      </c>
      <c r="Y59" s="117">
        <v>136.9</v>
      </c>
      <c r="Z59" s="117">
        <v>0.26</v>
      </c>
      <c r="AA59" s="117">
        <v>1.087</v>
      </c>
      <c r="AB59" s="118">
        <v>200</v>
      </c>
      <c r="AH59" s="72" t="str">
        <f>IF(AND(B59="Premier League",E59="Live"),_xlfn.XLOOKUP(_xlfn.TEXTJOIN(" vs ",,C59:D59),Calendar!G:G,Calendar!B:B),IF(AND(B59="Premier League",E59="Highlights"),_xlfn.XLOOKUP(H59,Calendar!O:O,Calendar!N:N,,-1),""))</f>
        <v/>
      </c>
      <c r="AI59" s="111" t="str">
        <f>IF(AND(AH59&lt;&gt;"",E59="Live"),_xlfn.XLOOKUP(_xlfn.TEXTJOIN(" vs ",,C59:D59),Calendar!G:G,Calendar!K:K),"")</f>
        <v/>
      </c>
      <c r="AJ59" s="111" t="str">
        <f>IF(AND(K59&lt;&gt;"Match of the Day",K59&lt;&gt;"Match of the Day 2",K59&lt;&gt;"Match of the Day Repeat"),"",1+MAX($AJ$10:AJ58))</f>
        <v/>
      </c>
    </row>
    <row r="60" spans="1:36" s="85" customFormat="1" x14ac:dyDescent="0.35">
      <c r="A60" s="112" t="s">
        <v>70</v>
      </c>
      <c r="B60" s="112" t="s">
        <v>131</v>
      </c>
      <c r="C60" s="112" t="s">
        <v>558</v>
      </c>
      <c r="D60" s="112" t="s">
        <v>559</v>
      </c>
      <c r="E60" s="112" t="s">
        <v>41</v>
      </c>
      <c r="F60" s="113">
        <v>0.83333333333333337</v>
      </c>
      <c r="G60" s="112"/>
      <c r="H60" s="114">
        <v>45889</v>
      </c>
      <c r="I60" s="112" t="s">
        <v>522</v>
      </c>
      <c r="J60" s="115" t="s">
        <v>123</v>
      </c>
      <c r="K60" s="112" t="s">
        <v>53</v>
      </c>
      <c r="L60" s="112" t="s">
        <v>513</v>
      </c>
      <c r="M60" s="115" t="s">
        <v>511</v>
      </c>
      <c r="N60" s="113">
        <v>0.83402777777777781</v>
      </c>
      <c r="O60" s="113">
        <v>0.91250000000000009</v>
      </c>
      <c r="P60" s="113">
        <f t="shared" si="0"/>
        <v>7.8472222222222276E-2</v>
      </c>
      <c r="Q60" s="116">
        <v>5</v>
      </c>
      <c r="R60" s="117">
        <v>8.0000000000000002E-3</v>
      </c>
      <c r="S60" s="117">
        <v>3.9E-2</v>
      </c>
      <c r="T60" s="117">
        <v>41.7</v>
      </c>
      <c r="U60" s="117">
        <v>0</v>
      </c>
      <c r="V60" s="117">
        <v>0</v>
      </c>
      <c r="W60" s="117">
        <v>0</v>
      </c>
      <c r="X60" s="117">
        <v>1.3</v>
      </c>
      <c r="Y60" s="117">
        <v>5</v>
      </c>
      <c r="Z60" s="117">
        <v>8.9999999999999993E-3</v>
      </c>
      <c r="AA60" s="117">
        <v>0.04</v>
      </c>
      <c r="AB60" s="118">
        <v>41.7</v>
      </c>
      <c r="AH60" s="72" t="str">
        <f>IF(AND(B60="Premier League",E60="Live"),_xlfn.XLOOKUP(_xlfn.TEXTJOIN(" vs ",,C60:D60),Calendar!G:G,Calendar!B:B),IF(AND(B60="Premier League",E60="Highlights"),_xlfn.XLOOKUP(H60,Calendar!O:O,Calendar!N:N,,-1),""))</f>
        <v/>
      </c>
      <c r="AI60" s="111" t="str">
        <f>IF(AND(AH60&lt;&gt;"",E60="Live"),_xlfn.XLOOKUP(_xlfn.TEXTJOIN(" vs ",,C60:D60),Calendar!G:G,Calendar!K:K),"")</f>
        <v/>
      </c>
      <c r="AJ60" s="111" t="str">
        <f>IF(AND(K60&lt;&gt;"Match of the Day",K60&lt;&gt;"Match of the Day 2",K60&lt;&gt;"Match of the Day Repeat"),"",1+MAX($AJ$10:AJ59))</f>
        <v/>
      </c>
    </row>
    <row r="61" spans="1:36" s="72" customFormat="1" x14ac:dyDescent="0.35">
      <c r="A61" s="112" t="s">
        <v>70</v>
      </c>
      <c r="B61" s="112" t="s">
        <v>131</v>
      </c>
      <c r="C61" s="112" t="s">
        <v>195</v>
      </c>
      <c r="D61" s="112" t="s">
        <v>560</v>
      </c>
      <c r="E61" s="112" t="s">
        <v>41</v>
      </c>
      <c r="F61" s="113">
        <v>0.83333333333333337</v>
      </c>
      <c r="G61" s="112"/>
      <c r="H61" s="114">
        <v>45889</v>
      </c>
      <c r="I61" s="112" t="s">
        <v>522</v>
      </c>
      <c r="J61" s="115" t="s">
        <v>123</v>
      </c>
      <c r="K61" s="112" t="s">
        <v>53</v>
      </c>
      <c r="L61" s="112" t="s">
        <v>510</v>
      </c>
      <c r="M61" s="115" t="s">
        <v>511</v>
      </c>
      <c r="N61" s="113">
        <v>0.83333333333333337</v>
      </c>
      <c r="O61" s="113">
        <v>0.9159722222222223</v>
      </c>
      <c r="P61" s="113">
        <f t="shared" si="0"/>
        <v>8.2638888888888928E-2</v>
      </c>
      <c r="Q61" s="116">
        <v>264.39999999999998</v>
      </c>
      <c r="R61" s="117">
        <v>0.42799999999999999</v>
      </c>
      <c r="S61" s="117">
        <v>2.0390000000000001</v>
      </c>
      <c r="T61" s="117">
        <v>338.4</v>
      </c>
      <c r="U61" s="117">
        <v>15.4</v>
      </c>
      <c r="V61" s="117">
        <v>0.21199999999999999</v>
      </c>
      <c r="W61" s="117">
        <v>5.1820000000000004</v>
      </c>
      <c r="X61" s="117">
        <v>29.6</v>
      </c>
      <c r="Y61" s="117">
        <v>263.89999999999998</v>
      </c>
      <c r="Z61" s="117">
        <v>0.501</v>
      </c>
      <c r="AA61" s="117">
        <v>2.0960000000000001</v>
      </c>
      <c r="AB61" s="118">
        <v>336.3</v>
      </c>
      <c r="AH61" s="72" t="str">
        <f>IF(AND(B61="Premier League",E61="Live"),_xlfn.XLOOKUP(_xlfn.TEXTJOIN(" vs ",,C61:D61),Calendar!G:G,Calendar!B:B),IF(AND(B61="Premier League",E61="Highlights"),_xlfn.XLOOKUP(H61,Calendar!O:O,Calendar!N:N,,-1),""))</f>
        <v/>
      </c>
    </row>
    <row r="62" spans="1:36" s="72" customFormat="1" x14ac:dyDescent="0.35">
      <c r="A62" s="112" t="s">
        <v>70</v>
      </c>
      <c r="B62" s="112" t="s">
        <v>131</v>
      </c>
      <c r="C62" s="112" t="s">
        <v>561</v>
      </c>
      <c r="D62" s="112" t="s">
        <v>214</v>
      </c>
      <c r="E62" s="112" t="s">
        <v>41</v>
      </c>
      <c r="F62" s="113">
        <v>0.83333333333333337</v>
      </c>
      <c r="G62" s="112"/>
      <c r="H62" s="114">
        <v>45889</v>
      </c>
      <c r="I62" s="112" t="s">
        <v>522</v>
      </c>
      <c r="J62" s="115" t="s">
        <v>123</v>
      </c>
      <c r="K62" s="112" t="s">
        <v>53</v>
      </c>
      <c r="L62" s="112" t="s">
        <v>512</v>
      </c>
      <c r="M62" s="115" t="s">
        <v>511</v>
      </c>
      <c r="N62" s="113">
        <v>0.83333333333333337</v>
      </c>
      <c r="O62" s="113">
        <v>0.91180555555555554</v>
      </c>
      <c r="P62" s="113">
        <f t="shared" si="0"/>
        <v>7.8472222222222165E-2</v>
      </c>
      <c r="Q62" s="116">
        <v>16.2</v>
      </c>
      <c r="R62" s="117">
        <v>2.5999999999999999E-2</v>
      </c>
      <c r="S62" s="117">
        <v>0.125</v>
      </c>
      <c r="T62" s="117">
        <v>39.1</v>
      </c>
      <c r="U62" s="117">
        <v>0</v>
      </c>
      <c r="V62" s="117">
        <v>0</v>
      </c>
      <c r="W62" s="117">
        <v>0</v>
      </c>
      <c r="X62" s="117" t="s">
        <v>541</v>
      </c>
      <c r="Y62" s="117">
        <v>15.9</v>
      </c>
      <c r="Z62" s="117">
        <v>0.03</v>
      </c>
      <c r="AA62" s="117">
        <v>0.126</v>
      </c>
      <c r="AB62" s="118">
        <v>37.1</v>
      </c>
      <c r="AH62" s="72" t="str">
        <f>IF(AND(B62="Premier League",E62="Live"),_xlfn.XLOOKUP(_xlfn.TEXTJOIN(" vs ",,C62:D62),Calendar!G:G,Calendar!B:B),IF(AND(B62="Premier League",E62="Highlights"),_xlfn.XLOOKUP(H62,Calendar!O:O,Calendar!N:N,,-1),""))</f>
        <v/>
      </c>
    </row>
    <row r="63" spans="1:36" s="72" customFormat="1" x14ac:dyDescent="0.35">
      <c r="A63" s="112" t="s">
        <v>70</v>
      </c>
      <c r="B63" s="112" t="s">
        <v>562</v>
      </c>
      <c r="C63" s="112" t="s">
        <v>563</v>
      </c>
      <c r="D63" s="112" t="s">
        <v>564</v>
      </c>
      <c r="E63" s="112" t="s">
        <v>41</v>
      </c>
      <c r="F63" s="113">
        <v>0.82291666666666663</v>
      </c>
      <c r="G63" s="112"/>
      <c r="H63" s="114">
        <v>45890</v>
      </c>
      <c r="I63" s="112" t="s">
        <v>522</v>
      </c>
      <c r="J63" s="115" t="s">
        <v>127</v>
      </c>
      <c r="K63" s="112" t="s">
        <v>53</v>
      </c>
      <c r="L63" s="112" t="s">
        <v>531</v>
      </c>
      <c r="M63" s="115" t="s">
        <v>532</v>
      </c>
      <c r="N63" s="113">
        <v>0.82361111111111096</v>
      </c>
      <c r="O63" s="113">
        <v>0.90347222222222212</v>
      </c>
      <c r="P63" s="113">
        <f t="shared" si="0"/>
        <v>7.986111111111116E-2</v>
      </c>
      <c r="Q63" s="116">
        <v>6.7</v>
      </c>
      <c r="R63" s="117">
        <v>1.0999999999999999E-2</v>
      </c>
      <c r="S63" s="117">
        <v>5.5300000000000002E-2</v>
      </c>
      <c r="T63" s="117">
        <v>26.1</v>
      </c>
      <c r="U63" s="117">
        <v>0.3</v>
      </c>
      <c r="V63" s="117">
        <v>4.0000000000000001E-3</v>
      </c>
      <c r="W63" s="117">
        <v>0.112</v>
      </c>
      <c r="X63" s="117">
        <v>6.9</v>
      </c>
      <c r="Y63" s="117">
        <v>6.7</v>
      </c>
      <c r="Z63" s="117">
        <v>1.2999999999999999E-2</v>
      </c>
      <c r="AA63" s="117">
        <v>5.7000000000000002E-2</v>
      </c>
      <c r="AB63" s="118">
        <v>26.1</v>
      </c>
      <c r="AH63" s="72" t="str">
        <f>IF(AND(B63="Premier League",E63="Live"),_xlfn.XLOOKUP(_xlfn.TEXTJOIN(" vs ",,C63:D63),Calendar!G:G,Calendar!B:B),IF(AND(B63="Premier League",E63="Highlights"),_xlfn.XLOOKUP(H63,Calendar!O:O,Calendar!N:N,,-1),""))</f>
        <v/>
      </c>
      <c r="AI63" s="72" t="str">
        <f>IF(AND(AH63&lt;&gt;"",E63="Live"),_xlfn.XLOOKUP(_xlfn.TEXTJOIN(" vs ",,C63:D63),Calendar!G:G,Calendar!K:K),"")</f>
        <v/>
      </c>
      <c r="AJ63" s="72" t="str">
        <f>IF(AND(K63&lt;&gt;"Match of the Day",K63&lt;&gt;"Match of the Day 2",K63&lt;&gt;"Match of the Day Repeat"),"",1+MAX($AJ$10:AJ62))</f>
        <v/>
      </c>
    </row>
    <row r="64" spans="1:36" s="72" customFormat="1" x14ac:dyDescent="0.35">
      <c r="A64" s="112" t="s">
        <v>70</v>
      </c>
      <c r="B64" s="112" t="s">
        <v>148</v>
      </c>
      <c r="C64" s="112" t="s">
        <v>533</v>
      </c>
      <c r="D64" s="112" t="s">
        <v>565</v>
      </c>
      <c r="E64" s="112" t="s">
        <v>41</v>
      </c>
      <c r="F64" s="113">
        <v>0.82291666666666663</v>
      </c>
      <c r="G64" s="112"/>
      <c r="H64" s="114">
        <v>45890</v>
      </c>
      <c r="I64" s="112" t="s">
        <v>522</v>
      </c>
      <c r="J64" s="115" t="s">
        <v>127</v>
      </c>
      <c r="K64" s="112" t="s">
        <v>53</v>
      </c>
      <c r="L64" s="112" t="s">
        <v>509</v>
      </c>
      <c r="M64" s="115" t="s">
        <v>36</v>
      </c>
      <c r="N64" s="113">
        <v>0.82361111111111096</v>
      </c>
      <c r="O64" s="113">
        <v>0.90624999999999989</v>
      </c>
      <c r="P64" s="113">
        <f t="shared" si="0"/>
        <v>8.2638888888888928E-2</v>
      </c>
      <c r="Q64" s="116">
        <v>186.4</v>
      </c>
      <c r="R64" s="117">
        <v>0.30199999999999999</v>
      </c>
      <c r="S64" s="117">
        <v>1.54</v>
      </c>
      <c r="T64" s="117">
        <v>284.10000000000002</v>
      </c>
      <c r="U64" s="117">
        <v>2.7</v>
      </c>
      <c r="V64" s="117">
        <v>3.6999999999999998E-2</v>
      </c>
      <c r="W64" s="117">
        <v>1.006</v>
      </c>
      <c r="X64" s="117">
        <v>9.1999999999999993</v>
      </c>
      <c r="Y64" s="117">
        <v>174.3</v>
      </c>
      <c r="Z64" s="117">
        <v>0.33100000000000002</v>
      </c>
      <c r="AA64" s="117">
        <v>1.4831000000000001</v>
      </c>
      <c r="AB64" s="118">
        <v>258.89999999999998</v>
      </c>
      <c r="AH64" s="72" t="str">
        <f>IF(AND(B64="Premier League",E64="Live"),_xlfn.XLOOKUP(_xlfn.TEXTJOIN(" vs ",,C64:D64),Calendar!G:G,Calendar!B:B),IF(AND(B64="Premier League",E64="Highlights"),_xlfn.XLOOKUP(H64,Calendar!O:O,Calendar!N:N,,-1),""))</f>
        <v/>
      </c>
      <c r="AI64" s="72" t="str">
        <f>IF(AND(AH64&lt;&gt;"",E64="Live"),_xlfn.XLOOKUP(_xlfn.TEXTJOIN(" vs ",,C64:D64),Calendar!G:G,Calendar!K:K),"")</f>
        <v/>
      </c>
      <c r="AJ64" s="72" t="str">
        <f>IF(AND(K64&lt;&gt;"Match of the Day",K64&lt;&gt;"Match of the Day 2",K64&lt;&gt;"Match of the Day Repeat"),"",1+MAX($AJ$10:AJ63))</f>
        <v/>
      </c>
    </row>
    <row r="65" spans="1:36" s="72" customFormat="1" x14ac:dyDescent="0.35">
      <c r="A65" s="112" t="s">
        <v>70</v>
      </c>
      <c r="B65" s="112" t="s">
        <v>562</v>
      </c>
      <c r="C65" s="112" t="s">
        <v>81</v>
      </c>
      <c r="D65" s="112" t="s">
        <v>566</v>
      </c>
      <c r="E65" s="112" t="s">
        <v>41</v>
      </c>
      <c r="F65" s="113">
        <v>0.83333333333333337</v>
      </c>
      <c r="G65" s="112"/>
      <c r="H65" s="114">
        <v>45890</v>
      </c>
      <c r="I65" s="112" t="s">
        <v>522</v>
      </c>
      <c r="J65" s="115" t="s">
        <v>127</v>
      </c>
      <c r="K65" s="112" t="s">
        <v>53</v>
      </c>
      <c r="L65" s="112" t="s">
        <v>567</v>
      </c>
      <c r="M65" s="115" t="s">
        <v>11</v>
      </c>
      <c r="N65" s="113">
        <v>0.83333333333333326</v>
      </c>
      <c r="O65" s="113">
        <v>0.9097222222222221</v>
      </c>
      <c r="P65" s="113">
        <f t="shared" si="0"/>
        <v>7.638888888888884E-2</v>
      </c>
      <c r="Q65" s="116">
        <v>747.4</v>
      </c>
      <c r="R65" s="117">
        <v>1.21</v>
      </c>
      <c r="S65" s="117">
        <v>6.1527000000000003</v>
      </c>
      <c r="T65" s="117">
        <v>945.3</v>
      </c>
      <c r="U65" s="117">
        <v>30.8</v>
      </c>
      <c r="V65" s="117">
        <v>0.42399999999999999</v>
      </c>
      <c r="W65" s="117">
        <v>11.522600000000001</v>
      </c>
      <c r="X65" s="117">
        <v>43.7</v>
      </c>
      <c r="Y65" s="117">
        <v>707</v>
      </c>
      <c r="Z65" s="117">
        <v>1.341</v>
      </c>
      <c r="AA65" s="117">
        <v>5.9962</v>
      </c>
      <c r="AB65" s="118">
        <v>893.4</v>
      </c>
      <c r="AH65" s="72" t="str">
        <f>IF(AND(B65="Premier League",E65="Live"),_xlfn.XLOOKUP(_xlfn.TEXTJOIN(" vs ",,C65:D65),Calendar!G:G,Calendar!B:B),IF(AND(B65="Premier League",E65="Highlights"),_xlfn.XLOOKUP(H65,Calendar!O:O,Calendar!N:N,,-1),""))</f>
        <v/>
      </c>
      <c r="AI65" s="72" t="str">
        <f>IF(AND(AH65&lt;&gt;"",E65="Live"),_xlfn.XLOOKUP(_xlfn.TEXTJOIN(" vs ",,C65:D65),Calendar!G:G,Calendar!K:K),"")</f>
        <v/>
      </c>
      <c r="AJ65" s="72" t="str">
        <f>IF(AND(K65&lt;&gt;"Match of the Day",K65&lt;&gt;"Match of the Day 2",K65&lt;&gt;"Match of the Day Repeat"),"",1+MAX($AJ$10:AJ64))</f>
        <v/>
      </c>
    </row>
    <row r="66" spans="1:36" s="72" customFormat="1" x14ac:dyDescent="0.35">
      <c r="A66" s="112" t="s">
        <v>70</v>
      </c>
      <c r="B66" s="112" t="s">
        <v>518</v>
      </c>
      <c r="C66" s="112" t="s">
        <v>568</v>
      </c>
      <c r="D66" s="112" t="s">
        <v>569</v>
      </c>
      <c r="E66" s="112" t="s">
        <v>41</v>
      </c>
      <c r="F66" s="113">
        <v>0.82291666666666663</v>
      </c>
      <c r="G66" s="112"/>
      <c r="H66" s="114">
        <v>45891</v>
      </c>
      <c r="I66" s="112" t="s">
        <v>522</v>
      </c>
      <c r="J66" s="115" t="s">
        <v>71</v>
      </c>
      <c r="K66" s="112" t="s">
        <v>53</v>
      </c>
      <c r="L66" s="112" t="s">
        <v>509</v>
      </c>
      <c r="M66" s="115" t="s">
        <v>36</v>
      </c>
      <c r="N66" s="113">
        <v>0.82291666666666652</v>
      </c>
      <c r="O66" s="113">
        <v>0.90069444444444435</v>
      </c>
      <c r="P66" s="113">
        <f t="shared" si="0"/>
        <v>7.7777777777777835E-2</v>
      </c>
      <c r="Q66" s="116">
        <v>84.8</v>
      </c>
      <c r="R66" s="117">
        <v>0.13700000000000001</v>
      </c>
      <c r="S66" s="117">
        <v>0.67130000000000001</v>
      </c>
      <c r="T66" s="117">
        <v>126.5</v>
      </c>
      <c r="U66" s="117">
        <v>0</v>
      </c>
      <c r="V66" s="117">
        <v>0</v>
      </c>
      <c r="W66" s="117">
        <v>0</v>
      </c>
      <c r="X66" s="117" t="s">
        <v>541</v>
      </c>
      <c r="Y66" s="117">
        <v>80.5</v>
      </c>
      <c r="Z66" s="117">
        <v>0.153</v>
      </c>
      <c r="AA66" s="117">
        <v>0.65700000000000003</v>
      </c>
      <c r="AB66" s="118">
        <v>120.7</v>
      </c>
      <c r="AH66" s="72" t="str">
        <f>IF(AND(B66="Premier League",E66="Live"),_xlfn.XLOOKUP(_xlfn.TEXTJOIN(" vs ",,C66:D66),Calendar!G:G,Calendar!B:B),IF(AND(B66="Premier League",E66="Highlights"),_xlfn.XLOOKUP(H66,Calendar!O:O,Calendar!N:N,,-1),""))</f>
        <v/>
      </c>
      <c r="AI66" s="72" t="str">
        <f>IF(AND(AH66&lt;&gt;"",E66="Live"),_xlfn.XLOOKUP(_xlfn.TEXTJOIN(" vs ",,C66:D66),Calendar!G:G,Calendar!K:K),"")</f>
        <v/>
      </c>
      <c r="AJ66" s="72" t="str">
        <f>IF(AND(K66&lt;&gt;"Match of the Day",K66&lt;&gt;"Match of the Day 2",K66&lt;&gt;"Match of the Day Repeat"),"",1+MAX($AJ$10:AJ65))</f>
        <v/>
      </c>
    </row>
    <row r="67" spans="1:36" s="72" customFormat="1" x14ac:dyDescent="0.35">
      <c r="A67" s="112" t="s">
        <v>70</v>
      </c>
      <c r="B67" s="112" t="s">
        <v>145</v>
      </c>
      <c r="C67" s="112" t="s">
        <v>89</v>
      </c>
      <c r="D67" s="112" t="s">
        <v>112</v>
      </c>
      <c r="E67" s="112" t="s">
        <v>41</v>
      </c>
      <c r="F67" s="113">
        <v>0.83333333333333337</v>
      </c>
      <c r="G67" s="112"/>
      <c r="H67" s="114">
        <v>45891</v>
      </c>
      <c r="I67" s="112" t="s">
        <v>522</v>
      </c>
      <c r="J67" s="115" t="s">
        <v>71</v>
      </c>
      <c r="K67" s="112" t="s">
        <v>53</v>
      </c>
      <c r="L67" s="112" t="s">
        <v>120</v>
      </c>
      <c r="M67" s="115" t="s">
        <v>55</v>
      </c>
      <c r="N67" s="113">
        <v>0.83333333333333326</v>
      </c>
      <c r="O67" s="113">
        <v>0.91319444444444431</v>
      </c>
      <c r="P67" s="113">
        <f t="shared" si="0"/>
        <v>7.9861111111111049E-2</v>
      </c>
      <c r="Q67" s="116">
        <v>55.7</v>
      </c>
      <c r="R67" s="117">
        <v>0.09</v>
      </c>
      <c r="S67" s="117">
        <v>0.4446</v>
      </c>
      <c r="T67" s="117">
        <v>127.8</v>
      </c>
      <c r="U67" s="117">
        <v>2.8</v>
      </c>
      <c r="V67" s="117">
        <v>3.9E-2</v>
      </c>
      <c r="W67" s="117">
        <v>0.66969999999999996</v>
      </c>
      <c r="X67" s="117">
        <v>11.1</v>
      </c>
      <c r="Y67" s="117">
        <v>49.5</v>
      </c>
      <c r="Z67" s="117">
        <v>9.4E-2</v>
      </c>
      <c r="AA67" s="117">
        <v>0.4073</v>
      </c>
      <c r="AB67" s="118">
        <v>127.8</v>
      </c>
      <c r="AH67" s="72" t="str">
        <f>IF(AND(B67="Premier League",E67="Live"),_xlfn.XLOOKUP(_xlfn.TEXTJOIN(" vs ",,C67:D67),Calendar!G:G,Calendar!B:B),IF(AND(B67="Premier League",E67="Highlights"),_xlfn.XLOOKUP(H67,Calendar!O:O,Calendar!N:N,,-1),""))</f>
        <v/>
      </c>
      <c r="AI67" s="72" t="str">
        <f>IF(AND(AH67&lt;&gt;"",E67="Live"),_xlfn.XLOOKUP(_xlfn.TEXTJOIN(" vs ",,C67:D67),Calendar!G:G,Calendar!K:K),"")</f>
        <v/>
      </c>
      <c r="AJ67" s="72" t="str">
        <f>IF(AND(K67&lt;&gt;"Match of the Day",K67&lt;&gt;"Match of the Day 2",K67&lt;&gt;"Match of the Day Repeat"),"",1+MAX($AJ$10:AJ66))</f>
        <v/>
      </c>
    </row>
    <row r="68" spans="1:36" s="72" customFormat="1" x14ac:dyDescent="0.35">
      <c r="A68" s="112" t="s">
        <v>70</v>
      </c>
      <c r="B68" s="112" t="s">
        <v>32</v>
      </c>
      <c r="C68" s="112" t="s">
        <v>47</v>
      </c>
      <c r="D68" s="112" t="s">
        <v>67</v>
      </c>
      <c r="E68" s="112" t="s">
        <v>41</v>
      </c>
      <c r="F68" s="113">
        <v>0.83333333333333337</v>
      </c>
      <c r="G68" s="112"/>
      <c r="H68" s="114">
        <v>45891</v>
      </c>
      <c r="I68" s="112" t="s">
        <v>522</v>
      </c>
      <c r="J68" s="115" t="s">
        <v>71</v>
      </c>
      <c r="K68" s="112" t="s">
        <v>53</v>
      </c>
      <c r="L68" s="112" t="s">
        <v>54</v>
      </c>
      <c r="M68" s="115" t="s">
        <v>55</v>
      </c>
      <c r="N68" s="113">
        <v>0.83333333333333326</v>
      </c>
      <c r="O68" s="113">
        <v>0.91388888888888875</v>
      </c>
      <c r="P68" s="113">
        <f t="shared" si="0"/>
        <v>8.0555555555555491E-2</v>
      </c>
      <c r="Q68" s="116">
        <v>1414.6</v>
      </c>
      <c r="R68" s="117">
        <v>2.2909999999999999</v>
      </c>
      <c r="S68" s="117">
        <v>11.299299999999999</v>
      </c>
      <c r="T68" s="117">
        <v>1793.9</v>
      </c>
      <c r="U68" s="117">
        <v>219.2</v>
      </c>
      <c r="V68" s="117">
        <v>3.016</v>
      </c>
      <c r="W68" s="117">
        <v>52.427599999999998</v>
      </c>
      <c r="X68" s="117">
        <v>331.9</v>
      </c>
      <c r="Y68" s="117">
        <v>1351.8</v>
      </c>
      <c r="Z68" s="117">
        <v>2.5649999999999999</v>
      </c>
      <c r="AA68" s="117">
        <v>11.1317</v>
      </c>
      <c r="AB68" s="118">
        <v>1712.6</v>
      </c>
      <c r="AH68" s="72" t="e">
        <f>IF(AND(B68="Premier League",E68="Live"),_xlfn.XLOOKUP(_xlfn.TEXTJOIN(" vs ",,C68:D68),Calendar!G:G,Calendar!B:B),IF(AND(B68="Premier League",E68="Highlights"),_xlfn.XLOOKUP(H68,Calendar!O:O,Calendar!N:N,,-1),""))</f>
        <v>#N/A</v>
      </c>
      <c r="AI68" s="72" t="e">
        <f>IF(AND(AH68&lt;&gt;"",E68="Live"),_xlfn.XLOOKUP(_xlfn.TEXTJOIN(" vs ",,C68:D68),Calendar!G:G,Calendar!K:K),"")</f>
        <v>#N/A</v>
      </c>
      <c r="AJ68" s="72" t="str">
        <f>IF(AND(K68&lt;&gt;"Match of the Day",K68&lt;&gt;"Match of the Day 2",K68&lt;&gt;"Match of the Day Repeat"),"",1+MAX($AJ$10:AJ67))</f>
        <v/>
      </c>
    </row>
    <row r="69" spans="1:36" s="72" customFormat="1" x14ac:dyDescent="0.35">
      <c r="A69" s="112" t="s">
        <v>70</v>
      </c>
      <c r="B69" s="112" t="s">
        <v>145</v>
      </c>
      <c r="C69" s="112" t="s">
        <v>92</v>
      </c>
      <c r="D69" s="112" t="s">
        <v>69</v>
      </c>
      <c r="E69" s="112" t="s">
        <v>41</v>
      </c>
      <c r="F69" s="113">
        <v>0.52083333333333337</v>
      </c>
      <c r="G69" s="112"/>
      <c r="H69" s="114">
        <v>45892</v>
      </c>
      <c r="I69" s="112" t="s">
        <v>522</v>
      </c>
      <c r="J69" s="115" t="s">
        <v>37</v>
      </c>
      <c r="K69" s="112" t="s">
        <v>53</v>
      </c>
      <c r="L69" s="112" t="s">
        <v>54</v>
      </c>
      <c r="M69" s="115" t="s">
        <v>55</v>
      </c>
      <c r="N69" s="113">
        <v>0.5215277777777777</v>
      </c>
      <c r="O69" s="113">
        <v>0.60277777777777775</v>
      </c>
      <c r="P69" s="113">
        <f t="shared" si="0"/>
        <v>8.1250000000000044E-2</v>
      </c>
      <c r="Q69" s="116">
        <v>182</v>
      </c>
      <c r="R69" s="117">
        <v>0.29400000000000004</v>
      </c>
      <c r="S69" s="117">
        <v>3.4024999999999999</v>
      </c>
      <c r="T69" s="117">
        <v>249.5</v>
      </c>
      <c r="U69" s="117">
        <v>9.4</v>
      </c>
      <c r="V69" s="117">
        <v>0.13</v>
      </c>
      <c r="W69" s="117">
        <v>3.6661000000000001</v>
      </c>
      <c r="X69" s="117">
        <v>23</v>
      </c>
      <c r="Y69" s="117">
        <v>173.4</v>
      </c>
      <c r="Z69" s="117">
        <v>0.32900000000000001</v>
      </c>
      <c r="AA69" s="117">
        <v>3.3505000000000003</v>
      </c>
      <c r="AB69" s="118">
        <v>235.5</v>
      </c>
      <c r="AH69" s="72" t="str">
        <f>IF(AND(B69="Premier League",E69="Live"),_xlfn.XLOOKUP(_xlfn.TEXTJOIN(" vs ",,C69:D69),Calendar!G:G,Calendar!B:B),IF(AND(B69="Premier League",E69="Highlights"),_xlfn.XLOOKUP(H69,Calendar!O:O,Calendar!N:N,,-1),""))</f>
        <v/>
      </c>
      <c r="AI69" s="72" t="str">
        <f>IF(AND(AH69&lt;&gt;"",E69="Live"),_xlfn.XLOOKUP(_xlfn.TEXTJOIN(" vs ",,C69:D69),Calendar!G:G,Calendar!K:K),"")</f>
        <v/>
      </c>
      <c r="AJ69" s="72" t="str">
        <f>IF(AND(K69&lt;&gt;"Match of the Day",K69&lt;&gt;"Match of the Day 2",K69&lt;&gt;"Match of the Day Repeat"),"",1+MAX($AJ$10:AJ68))</f>
        <v/>
      </c>
    </row>
    <row r="70" spans="1:36" s="72" customFormat="1" x14ac:dyDescent="0.35">
      <c r="A70" s="112" t="s">
        <v>70</v>
      </c>
      <c r="B70" s="112" t="s">
        <v>145</v>
      </c>
      <c r="C70" s="112" t="s">
        <v>130</v>
      </c>
      <c r="D70" s="112" t="s">
        <v>129</v>
      </c>
      <c r="E70" s="112" t="s">
        <v>41</v>
      </c>
      <c r="F70" s="113">
        <v>0.52083333333333337</v>
      </c>
      <c r="G70" s="112"/>
      <c r="H70" s="114">
        <v>45892</v>
      </c>
      <c r="I70" s="112" t="s">
        <v>522</v>
      </c>
      <c r="J70" s="115" t="s">
        <v>37</v>
      </c>
      <c r="K70" s="112" t="s">
        <v>53</v>
      </c>
      <c r="L70" s="112" t="s">
        <v>548</v>
      </c>
      <c r="M70" s="115" t="s">
        <v>55</v>
      </c>
      <c r="N70" s="113">
        <v>0.5215277777777777</v>
      </c>
      <c r="O70" s="113">
        <v>0.6</v>
      </c>
      <c r="P70" s="113">
        <f t="shared" si="0"/>
        <v>7.8472222222222276E-2</v>
      </c>
      <c r="Q70" s="116">
        <v>28.2</v>
      </c>
      <c r="R70" s="117">
        <v>4.5999999999999999E-2</v>
      </c>
      <c r="S70" s="117">
        <v>0.52759999999999996</v>
      </c>
      <c r="T70" s="117">
        <v>44.2</v>
      </c>
      <c r="U70" s="117">
        <v>0</v>
      </c>
      <c r="V70" s="117">
        <v>0</v>
      </c>
      <c r="W70" s="117">
        <v>0</v>
      </c>
      <c r="X70" s="117" t="s">
        <v>541</v>
      </c>
      <c r="Y70" s="117">
        <v>22.7</v>
      </c>
      <c r="Z70" s="117">
        <v>4.2999999999999997E-2</v>
      </c>
      <c r="AA70" s="117">
        <v>0.43890000000000001</v>
      </c>
      <c r="AB70" s="118">
        <v>37.700000000000003</v>
      </c>
      <c r="AH70" s="72" t="str">
        <f>IF(AND(B70="Premier League",E70="Live"),_xlfn.XLOOKUP(_xlfn.TEXTJOIN(" vs ",,C70:D70),Calendar!G:G,Calendar!B:B),IF(AND(B70="Premier League",E70="Highlights"),_xlfn.XLOOKUP(H70,Calendar!O:O,Calendar!N:N,,-1),""))</f>
        <v/>
      </c>
      <c r="AI70" s="72" t="str">
        <f>IF(AND(AH70&lt;&gt;"",E70="Live"),_xlfn.XLOOKUP(_xlfn.TEXTJOIN(" vs ",,C70:D70),Calendar!G:G,Calendar!K:K),"")</f>
        <v/>
      </c>
      <c r="AJ70" s="72" t="str">
        <f>IF(AND(K70&lt;&gt;"Match of the Day",K70&lt;&gt;"Match of the Day 2",K70&lt;&gt;"Match of the Day Repeat"),"",1+MAX($AJ$10:AJ69))</f>
        <v/>
      </c>
    </row>
    <row r="71" spans="1:36" s="72" customFormat="1" x14ac:dyDescent="0.35">
      <c r="A71" s="112" t="s">
        <v>70</v>
      </c>
      <c r="B71" s="112" t="s">
        <v>32</v>
      </c>
      <c r="C71" s="112" t="s">
        <v>49</v>
      </c>
      <c r="D71" s="112" t="s">
        <v>48</v>
      </c>
      <c r="E71" s="112" t="s">
        <v>41</v>
      </c>
      <c r="F71" s="113">
        <v>0.52083333333333337</v>
      </c>
      <c r="G71" s="112"/>
      <c r="H71" s="114">
        <v>45892</v>
      </c>
      <c r="I71" s="112" t="s">
        <v>522</v>
      </c>
      <c r="J71" s="115" t="s">
        <v>37</v>
      </c>
      <c r="K71" s="112" t="s">
        <v>53</v>
      </c>
      <c r="L71" s="112" t="s">
        <v>510</v>
      </c>
      <c r="M71" s="115" t="s">
        <v>511</v>
      </c>
      <c r="N71" s="113">
        <v>0.52222222222222214</v>
      </c>
      <c r="O71" s="113">
        <v>0.60416666666666663</v>
      </c>
      <c r="P71" s="113">
        <f t="shared" si="0"/>
        <v>8.1944444444444486E-2</v>
      </c>
      <c r="Q71" s="116">
        <v>1004.2</v>
      </c>
      <c r="R71" s="117">
        <v>1.6259999999999999</v>
      </c>
      <c r="S71" s="117">
        <v>18.746300000000002</v>
      </c>
      <c r="T71" s="117">
        <v>1223</v>
      </c>
      <c r="U71" s="117">
        <v>158.69999999999999</v>
      </c>
      <c r="V71" s="117">
        <v>2.1829999999999998</v>
      </c>
      <c r="W71" s="117">
        <v>61.703000000000003</v>
      </c>
      <c r="X71" s="117">
        <v>218</v>
      </c>
      <c r="Y71" s="117">
        <v>960.2</v>
      </c>
      <c r="Z71" s="117">
        <v>1.8220000000000001</v>
      </c>
      <c r="AA71" s="117">
        <v>18.5274</v>
      </c>
      <c r="AB71" s="118">
        <v>1163</v>
      </c>
      <c r="AH71" s="72" t="e">
        <f>IF(AND(B71="Premier League",E71="Live"),_xlfn.XLOOKUP(_xlfn.TEXTJOIN(" vs ",,C71:D71),Calendar!G:G,Calendar!B:B),IF(AND(B71="Premier League",E71="Highlights"),_xlfn.XLOOKUP(H71,Calendar!O:O,Calendar!N:N,,-1),""))</f>
        <v>#N/A</v>
      </c>
      <c r="AI71" s="72" t="e">
        <f>IF(AND(AH71&lt;&gt;"",E71="Live"),_xlfn.XLOOKUP(_xlfn.TEXTJOIN(" vs ",,C71:D71),Calendar!G:G,Calendar!K:K),"")</f>
        <v>#N/A</v>
      </c>
      <c r="AJ71" s="72" t="str">
        <f>IF(AND(K71&lt;&gt;"Match of the Day",K71&lt;&gt;"Match of the Day 2",K71&lt;&gt;"Match of the Day Repeat"),"",1+MAX($AJ$10:AJ70))</f>
        <v/>
      </c>
    </row>
    <row r="72" spans="1:36" s="72" customFormat="1" x14ac:dyDescent="0.35">
      <c r="A72" s="112" t="s">
        <v>70</v>
      </c>
      <c r="B72" s="112" t="s">
        <v>32</v>
      </c>
      <c r="C72" s="112" t="s">
        <v>40</v>
      </c>
      <c r="D72" s="112" t="s">
        <v>43</v>
      </c>
      <c r="E72" s="112" t="s">
        <v>41</v>
      </c>
      <c r="F72" s="113">
        <v>0.72916666666666663</v>
      </c>
      <c r="G72" s="112"/>
      <c r="H72" s="114">
        <v>45892</v>
      </c>
      <c r="I72" s="112" t="s">
        <v>522</v>
      </c>
      <c r="J72" s="115" t="s">
        <v>37</v>
      </c>
      <c r="K72" s="112" t="s">
        <v>53</v>
      </c>
      <c r="L72" s="112" t="s">
        <v>54</v>
      </c>
      <c r="M72" s="115" t="s">
        <v>55</v>
      </c>
      <c r="N72" s="113">
        <v>0.72916666666666663</v>
      </c>
      <c r="O72" s="113">
        <v>0.80972222222222212</v>
      </c>
      <c r="P72" s="113">
        <f t="shared" si="0"/>
        <v>8.0555555555555491E-2</v>
      </c>
      <c r="Q72" s="116">
        <v>1636.2</v>
      </c>
      <c r="R72" s="117">
        <v>2.649</v>
      </c>
      <c r="S72" s="117">
        <v>17.506599999999999</v>
      </c>
      <c r="T72" s="117">
        <v>1853</v>
      </c>
      <c r="U72" s="117">
        <v>184</v>
      </c>
      <c r="V72" s="117">
        <v>2.5309999999999997</v>
      </c>
      <c r="W72" s="117">
        <v>60.288300000000007</v>
      </c>
      <c r="X72" s="117">
        <v>236.9</v>
      </c>
      <c r="Y72" s="117">
        <v>1512.2</v>
      </c>
      <c r="Z72" s="117">
        <v>2.8689999999999998</v>
      </c>
      <c r="AA72" s="117">
        <v>16.823900000000002</v>
      </c>
      <c r="AB72" s="118">
        <v>1729.4</v>
      </c>
      <c r="AH72" s="72" t="e">
        <f>IF(AND(B72="Premier League",E72="Live"),_xlfn.XLOOKUP(_xlfn.TEXTJOIN(" vs ",,C72:D72),Calendar!G:G,Calendar!B:B),IF(AND(B72="Premier League",E72="Highlights"),_xlfn.XLOOKUP(H72,Calendar!O:O,Calendar!N:N,,-1),""))</f>
        <v>#N/A</v>
      </c>
      <c r="AI72" s="72" t="e">
        <f>IF(AND(AH72&lt;&gt;"",E72="Live"),_xlfn.XLOOKUP(_xlfn.TEXTJOIN(" vs ",,C72:D72),Calendar!G:G,Calendar!K:K),"")</f>
        <v>#N/A</v>
      </c>
      <c r="AJ72" s="72" t="str">
        <f>IF(AND(K72&lt;&gt;"Match of the Day",K72&lt;&gt;"Match of the Day 2",K72&lt;&gt;"Match of the Day Repeat"),"",1+MAX($AJ$10:AJ71))</f>
        <v/>
      </c>
    </row>
    <row r="73" spans="1:36" s="72" customFormat="1" x14ac:dyDescent="0.35">
      <c r="A73" s="112" t="s">
        <v>70</v>
      </c>
      <c r="B73" s="112" t="s">
        <v>32</v>
      </c>
      <c r="C73" s="112" t="s">
        <v>140</v>
      </c>
      <c r="D73" s="112" t="s">
        <v>82</v>
      </c>
      <c r="E73" s="112" t="s">
        <v>282</v>
      </c>
      <c r="F73" s="113">
        <v>0.85416666666666663</v>
      </c>
      <c r="G73" s="112"/>
      <c r="H73" s="114">
        <v>45892</v>
      </c>
      <c r="I73" s="112" t="s">
        <v>522</v>
      </c>
      <c r="J73" s="115" t="s">
        <v>37</v>
      </c>
      <c r="K73" s="112" t="s">
        <v>53</v>
      </c>
      <c r="L73" s="112" t="s">
        <v>57</v>
      </c>
      <c r="M73" s="115" t="s">
        <v>55</v>
      </c>
      <c r="N73" s="113">
        <v>0.86666666666666659</v>
      </c>
      <c r="O73" s="113">
        <v>0.94444444444444431</v>
      </c>
      <c r="P73" s="113">
        <f t="shared" si="0"/>
        <v>7.7777777777777724E-2</v>
      </c>
      <c r="Q73" s="116">
        <v>37.200000000000003</v>
      </c>
      <c r="R73" s="117">
        <v>0.06</v>
      </c>
      <c r="S73" s="117">
        <v>0.39279999999999998</v>
      </c>
      <c r="T73" s="117">
        <v>100.3</v>
      </c>
      <c r="U73" s="117">
        <v>1.8</v>
      </c>
      <c r="V73" s="117">
        <v>2.5000000000000001E-2</v>
      </c>
      <c r="W73" s="117">
        <v>0.96050000000000002</v>
      </c>
      <c r="X73" s="117">
        <v>5.2</v>
      </c>
      <c r="Y73" s="117">
        <v>36.700000000000003</v>
      </c>
      <c r="Z73" s="117">
        <v>7.0000000000000007E-2</v>
      </c>
      <c r="AA73" s="117">
        <v>0.3977</v>
      </c>
      <c r="AB73" s="118">
        <v>88</v>
      </c>
      <c r="AH73" s="72" t="str">
        <f>IF(AND(B73="Premier League",E73="Live"),_xlfn.XLOOKUP(_xlfn.TEXTJOIN(" vs ",,C73:D73),Calendar!G:G,Calendar!B:B),IF(AND(B73="Premier League",E73="Highlights"),_xlfn.XLOOKUP(H73,Calendar!O:O,Calendar!N:N,,-1),""))</f>
        <v/>
      </c>
      <c r="AI73" s="72" t="str">
        <f>IF(AND(AH73&lt;&gt;"",E73="Live"),_xlfn.XLOOKUP(_xlfn.TEXTJOIN(" vs ",,C73:D73),Calendar!G:G,Calendar!K:K),"")</f>
        <v/>
      </c>
      <c r="AJ73" s="72" t="str">
        <f>IF(AND(K73&lt;&gt;"Match of the Day",K73&lt;&gt;"Match of the Day 2",K73&lt;&gt;"Match of the Day Repeat"),"",1+MAX($AJ$10:AJ72))</f>
        <v/>
      </c>
    </row>
    <row r="74" spans="1:36" s="72" customFormat="1" x14ac:dyDescent="0.35">
      <c r="A74" s="112" t="s">
        <v>70</v>
      </c>
      <c r="B74" s="112" t="s">
        <v>32</v>
      </c>
      <c r="C74" s="112"/>
      <c r="D74" s="112"/>
      <c r="E74" s="112" t="s">
        <v>33</v>
      </c>
      <c r="F74" s="113">
        <v>0.93055555555555558</v>
      </c>
      <c r="G74" s="112"/>
      <c r="H74" s="114">
        <v>45892</v>
      </c>
      <c r="I74" s="112" t="s">
        <v>522</v>
      </c>
      <c r="J74" s="115" t="s">
        <v>37</v>
      </c>
      <c r="K74" s="112" t="s">
        <v>552</v>
      </c>
      <c r="L74" s="112" t="s">
        <v>35</v>
      </c>
      <c r="M74" s="115" t="s">
        <v>36</v>
      </c>
      <c r="N74" s="113">
        <v>0.93055555555555558</v>
      </c>
      <c r="O74" s="113">
        <v>0.98577546296296292</v>
      </c>
      <c r="P74" s="113">
        <v>5.4884259259259258E-2</v>
      </c>
      <c r="Q74" s="116">
        <v>2379.4</v>
      </c>
      <c r="R74" s="117">
        <v>3.8530000000000002</v>
      </c>
      <c r="S74" s="117">
        <v>34.286299999999997</v>
      </c>
      <c r="T74" s="117">
        <v>3086.2</v>
      </c>
      <c r="U74" s="117">
        <v>179.8</v>
      </c>
      <c r="V74" s="117">
        <v>2.4740000000000002</v>
      </c>
      <c r="W74" s="117">
        <v>67.900300000000001</v>
      </c>
      <c r="X74" s="117">
        <v>240.8</v>
      </c>
      <c r="Y74" s="117">
        <v>2235</v>
      </c>
      <c r="Z74" s="117">
        <v>4.24</v>
      </c>
      <c r="AA74" s="117">
        <v>33.394100000000002</v>
      </c>
      <c r="AB74" s="118">
        <v>2879.1</v>
      </c>
      <c r="AH74" s="72" t="str">
        <f>IF(AND(B74="Premier League",E74="Live"),_xlfn.XLOOKUP(_xlfn.TEXTJOIN(" vs ",,C74:D74),Calendar!G:G,Calendar!B:B),IF(AND(B74="Premier League",E74="Highlights"),_xlfn.XLOOKUP(H74,Calendar!O:O,Calendar!N:N,,-1),""))</f>
        <v>Matchweek 01</v>
      </c>
      <c r="AI74" s="72" t="str">
        <f>IF(AND(AH74&lt;&gt;"",E74="Live"),_xlfn.XLOOKUP(_xlfn.TEXTJOIN(" vs ",,C74:D74),Calendar!G:G,Calendar!K:K),"")</f>
        <v/>
      </c>
      <c r="AJ74" s="72">
        <f>IF(AND(K74&lt;&gt;"Match of the Day",K74&lt;&gt;"Match of the Day 2",K74&lt;&gt;"Match of the Day Repeat"),"",1+MAX($AJ$10:AJ73))</f>
        <v>2</v>
      </c>
    </row>
    <row r="75" spans="1:36" s="72" customFormat="1" x14ac:dyDescent="0.35">
      <c r="A75" s="112" t="s">
        <v>70</v>
      </c>
      <c r="B75" s="112" t="s">
        <v>529</v>
      </c>
      <c r="C75" s="112" t="s">
        <v>536</v>
      </c>
      <c r="D75" s="112" t="s">
        <v>194</v>
      </c>
      <c r="E75" s="112" t="s">
        <v>41</v>
      </c>
      <c r="F75" s="113">
        <v>0.5</v>
      </c>
      <c r="G75" s="112"/>
      <c r="H75" s="114">
        <v>45893</v>
      </c>
      <c r="I75" s="112" t="s">
        <v>522</v>
      </c>
      <c r="J75" s="115" t="s">
        <v>38</v>
      </c>
      <c r="K75" s="112" t="s">
        <v>53</v>
      </c>
      <c r="L75" s="112" t="s">
        <v>120</v>
      </c>
      <c r="M75" s="115" t="s">
        <v>55</v>
      </c>
      <c r="N75" s="113">
        <v>0.49999999999999994</v>
      </c>
      <c r="O75" s="113">
        <v>0.57986111111111105</v>
      </c>
      <c r="P75" s="113">
        <f>O75-N75</f>
        <v>7.9861111111111105E-2</v>
      </c>
      <c r="Q75" s="116">
        <v>196.9</v>
      </c>
      <c r="R75" s="117">
        <v>0.31900000000000001</v>
      </c>
      <c r="S75" s="117">
        <v>4.0716999999999999</v>
      </c>
      <c r="T75" s="117">
        <v>376.5</v>
      </c>
      <c r="U75" s="117">
        <v>19.8</v>
      </c>
      <c r="V75" s="117">
        <v>0.27200000000000002</v>
      </c>
      <c r="W75" s="117">
        <v>14.2857</v>
      </c>
      <c r="X75" s="117">
        <v>32.299999999999997</v>
      </c>
      <c r="Y75" s="117">
        <v>193.7</v>
      </c>
      <c r="Z75" s="117">
        <v>0.36699999999999999</v>
      </c>
      <c r="AA75" s="117">
        <v>4.1475999999999997</v>
      </c>
      <c r="AB75" s="118">
        <v>368.8</v>
      </c>
      <c r="AH75" s="72" t="str">
        <f>IF(AND(B75="Premier League",E75="Live"),_xlfn.XLOOKUP(_xlfn.TEXTJOIN(" vs ",,C75:D75),Calendar!G:G,Calendar!B:B),IF(AND(B75="Premier League",E75="Highlights"),_xlfn.XLOOKUP(H75,Calendar!O:O,Calendar!N:N,,-1),""))</f>
        <v/>
      </c>
      <c r="AI75" s="72" t="str">
        <f>IF(AND(AH75&lt;&gt;"",E75="Live"),_xlfn.XLOOKUP(_xlfn.TEXTJOIN(" vs ",,C75:D75),Calendar!G:G,Calendar!K:K),"")</f>
        <v/>
      </c>
      <c r="AJ75" s="72" t="str">
        <f>IF(AND(K75&lt;&gt;"Match of the Day",K75&lt;&gt;"Match of the Day 2",K75&lt;&gt;"Match of the Day Repeat"),"",1+MAX($AJ$10:AJ74))</f>
        <v/>
      </c>
    </row>
    <row r="76" spans="1:36" s="72" customFormat="1" x14ac:dyDescent="0.35">
      <c r="A76" s="112" t="s">
        <v>70</v>
      </c>
      <c r="B76" s="112" t="s">
        <v>32</v>
      </c>
      <c r="C76" s="112" t="s">
        <v>81</v>
      </c>
      <c r="D76" s="112" t="s">
        <v>164</v>
      </c>
      <c r="E76" s="112" t="s">
        <v>41</v>
      </c>
      <c r="F76" s="113">
        <v>0.58333333333333337</v>
      </c>
      <c r="G76" s="112"/>
      <c r="H76" s="114">
        <v>45893</v>
      </c>
      <c r="I76" s="112" t="s">
        <v>522</v>
      </c>
      <c r="J76" s="115" t="s">
        <v>38</v>
      </c>
      <c r="K76" s="112" t="s">
        <v>53</v>
      </c>
      <c r="L76" s="112" t="s">
        <v>57</v>
      </c>
      <c r="M76" s="115" t="s">
        <v>55</v>
      </c>
      <c r="N76" s="113">
        <v>0.5840277777777777</v>
      </c>
      <c r="O76" s="113">
        <v>0.66249999999999987</v>
      </c>
      <c r="P76" s="113">
        <f>O76-N76</f>
        <v>7.8472222222222165E-2</v>
      </c>
      <c r="Q76" s="116">
        <v>480.8</v>
      </c>
      <c r="R76" s="117">
        <v>0.77900000000000003</v>
      </c>
      <c r="S76" s="117">
        <v>8.4817999999999998</v>
      </c>
      <c r="T76" s="117">
        <v>633.29999999999995</v>
      </c>
      <c r="U76" s="117">
        <v>65.7</v>
      </c>
      <c r="V76" s="117">
        <v>0.90400000000000003</v>
      </c>
      <c r="W76" s="117">
        <v>27.284099999999999</v>
      </c>
      <c r="X76" s="117">
        <v>97.9</v>
      </c>
      <c r="Y76" s="117">
        <v>447.5</v>
      </c>
      <c r="Z76" s="117">
        <v>0.84899999999999998</v>
      </c>
      <c r="AA76" s="117">
        <v>8.1841000000000008</v>
      </c>
      <c r="AB76" s="118">
        <v>592</v>
      </c>
      <c r="AH76" s="72" t="e">
        <f>IF(AND(B76="Premier League",E76="Live"),_xlfn.XLOOKUP(_xlfn.TEXTJOIN(" vs ",,C76:D76),Calendar!G:G,Calendar!B:B),IF(AND(B76="Premier League",E76="Highlights"),_xlfn.XLOOKUP(H76,Calendar!O:O,Calendar!N:N,,-1),""))</f>
        <v>#N/A</v>
      </c>
      <c r="AI76" s="72" t="e">
        <f>IF(AND(AH76&lt;&gt;"",E76="Live"),_xlfn.XLOOKUP(_xlfn.TEXTJOIN(" vs ",,C76:D76),Calendar!G:G,Calendar!K:K),"")</f>
        <v>#N/A</v>
      </c>
      <c r="AJ76" s="72" t="str">
        <f>IF(AND(K76&lt;&gt;"Match of the Day",K76&lt;&gt;"Match of the Day 2",K76&lt;&gt;"Match of the Day Repeat"),"",1+MAX($AJ$10:AJ75))</f>
        <v/>
      </c>
    </row>
    <row r="77" spans="1:36" s="72" customFormat="1" x14ac:dyDescent="0.35">
      <c r="A77" s="112" t="s">
        <v>70</v>
      </c>
      <c r="B77" s="112" t="s">
        <v>32</v>
      </c>
      <c r="C77" s="112" t="s">
        <v>86</v>
      </c>
      <c r="D77" s="112" t="s">
        <v>161</v>
      </c>
      <c r="E77" s="112" t="s">
        <v>41</v>
      </c>
      <c r="F77" s="113">
        <v>0.58333333333333337</v>
      </c>
      <c r="G77" s="112"/>
      <c r="H77" s="114">
        <v>45893</v>
      </c>
      <c r="I77" s="112" t="s">
        <v>522</v>
      </c>
      <c r="J77" s="115" t="s">
        <v>38</v>
      </c>
      <c r="K77" s="112" t="s">
        <v>53</v>
      </c>
      <c r="L77" s="112" t="s">
        <v>54</v>
      </c>
      <c r="M77" s="115" t="s">
        <v>55</v>
      </c>
      <c r="N77" s="113">
        <v>0.5840277777777777</v>
      </c>
      <c r="O77" s="113">
        <v>0.66388888888888886</v>
      </c>
      <c r="P77" s="113">
        <f>O77-N77</f>
        <v>7.986111111111116E-2</v>
      </c>
      <c r="Q77" s="116">
        <v>883.8</v>
      </c>
      <c r="R77" s="117">
        <v>1.431</v>
      </c>
      <c r="S77" s="117">
        <v>15.563700000000001</v>
      </c>
      <c r="T77" s="117">
        <v>1067.7</v>
      </c>
      <c r="U77" s="117">
        <v>85.3</v>
      </c>
      <c r="V77" s="117">
        <v>1.173</v>
      </c>
      <c r="W77" s="117">
        <v>35.277099999999997</v>
      </c>
      <c r="X77" s="117">
        <v>141.1</v>
      </c>
      <c r="Y77" s="117">
        <v>854</v>
      </c>
      <c r="Z77" s="117">
        <v>1.62</v>
      </c>
      <c r="AA77" s="117">
        <v>15.5916</v>
      </c>
      <c r="AB77" s="118">
        <v>1030.4000000000001</v>
      </c>
      <c r="AH77" s="72" t="e">
        <f>IF(AND(B77="Premier League",E77="Live"),_xlfn.XLOOKUP(_xlfn.TEXTJOIN(" vs ",,C77:D77),Calendar!G:G,Calendar!B:B),IF(AND(B77="Premier League",E77="Highlights"),_xlfn.XLOOKUP(H77,Calendar!O:O,Calendar!N:N,,-1),""))</f>
        <v>#N/A</v>
      </c>
      <c r="AI77" s="72" t="e">
        <f>IF(AND(AH77&lt;&gt;"",E77="Live"),_xlfn.XLOOKUP(_xlfn.TEXTJOIN(" vs ",,C77:D77),Calendar!G:G,Calendar!K:K),"")</f>
        <v>#N/A</v>
      </c>
      <c r="AJ77" s="72" t="str">
        <f>IF(AND(K77&lt;&gt;"Match of the Day",K77&lt;&gt;"Match of the Day 2",K77&lt;&gt;"Match of the Day Repeat"),"",1+MAX($AJ$10:AJ76))</f>
        <v/>
      </c>
    </row>
    <row r="78" spans="1:36" s="72" customFormat="1" x14ac:dyDescent="0.35">
      <c r="A78" s="112" t="s">
        <v>70</v>
      </c>
      <c r="B78" s="112" t="s">
        <v>32</v>
      </c>
      <c r="C78" s="112" t="s">
        <v>94</v>
      </c>
      <c r="D78" s="112" t="s">
        <v>42</v>
      </c>
      <c r="E78" s="112" t="s">
        <v>41</v>
      </c>
      <c r="F78" s="113">
        <v>0.6875</v>
      </c>
      <c r="G78" s="112"/>
      <c r="H78" s="114">
        <v>45893</v>
      </c>
      <c r="I78" s="112" t="s">
        <v>522</v>
      </c>
      <c r="J78" s="115" t="s">
        <v>38</v>
      </c>
      <c r="K78" s="112" t="s">
        <v>53</v>
      </c>
      <c r="L78" s="112" t="s">
        <v>54</v>
      </c>
      <c r="M78" s="115" t="s">
        <v>55</v>
      </c>
      <c r="N78" s="113">
        <v>0.68749999999999989</v>
      </c>
      <c r="O78" s="113">
        <v>0.76597222222222217</v>
      </c>
      <c r="P78" s="113">
        <f>O78-N78</f>
        <v>7.8472222222222276E-2</v>
      </c>
      <c r="Q78" s="116">
        <v>2175.6</v>
      </c>
      <c r="R78" s="117">
        <v>3.5229999999999997</v>
      </c>
      <c r="S78" s="117">
        <v>25.741599999999998</v>
      </c>
      <c r="T78" s="117">
        <v>2514.6999999999998</v>
      </c>
      <c r="U78" s="117">
        <v>291.7</v>
      </c>
      <c r="V78" s="117">
        <v>4.0129999999999999</v>
      </c>
      <c r="W78" s="117">
        <v>68.458100000000002</v>
      </c>
      <c r="X78" s="117">
        <v>382.29999999999995</v>
      </c>
      <c r="Y78" s="117">
        <v>2072.4</v>
      </c>
      <c r="Z78" s="117">
        <v>3.9320000000000004</v>
      </c>
      <c r="AA78" s="117">
        <v>25.462900000000001</v>
      </c>
      <c r="AB78" s="118">
        <v>2409.1999999999998</v>
      </c>
      <c r="AH78" s="72" t="e">
        <f>IF(AND(B78="Premier League",E78="Live"),_xlfn.XLOOKUP(_xlfn.TEXTJOIN(" vs ",,C78:D78),Calendar!G:G,Calendar!B:B),IF(AND(B78="Premier League",E78="Highlights"),_xlfn.XLOOKUP(H78,Calendar!O:O,Calendar!N:N,,-1),""))</f>
        <v>#N/A</v>
      </c>
      <c r="AI78" s="72" t="e">
        <f>IF(AND(AH78&lt;&gt;"",E78="Live"),_xlfn.XLOOKUP(_xlfn.TEXTJOIN(" vs ",,C78:D78),Calendar!G:G,Calendar!K:K),"")</f>
        <v>#N/A</v>
      </c>
      <c r="AJ78" s="72" t="str">
        <f>IF(AND(K78&lt;&gt;"Match of the Day",K78&lt;&gt;"Match of the Day 2",K78&lt;&gt;"Match of the Day Repeat"),"",1+MAX($AJ$10:AJ77))</f>
        <v/>
      </c>
    </row>
    <row r="79" spans="1:36" s="72" customFormat="1" x14ac:dyDescent="0.35">
      <c r="A79" s="112" t="s">
        <v>70</v>
      </c>
      <c r="B79" s="112" t="s">
        <v>32</v>
      </c>
      <c r="C79" s="112"/>
      <c r="D79" s="112"/>
      <c r="E79" s="112" t="s">
        <v>33</v>
      </c>
      <c r="F79" s="113">
        <v>0.3611111111111111</v>
      </c>
      <c r="G79" s="112"/>
      <c r="H79" s="114">
        <v>45893</v>
      </c>
      <c r="I79" s="112" t="s">
        <v>522</v>
      </c>
      <c r="J79" s="115" t="s">
        <v>38</v>
      </c>
      <c r="K79" s="112" t="s">
        <v>553</v>
      </c>
      <c r="L79" s="112" t="s">
        <v>35</v>
      </c>
      <c r="M79" s="115" t="s">
        <v>36</v>
      </c>
      <c r="N79" s="113">
        <v>0.3611111111111111</v>
      </c>
      <c r="O79" s="113">
        <v>0.41615740740740742</v>
      </c>
      <c r="P79" s="113">
        <v>5.4895833333333331E-2</v>
      </c>
      <c r="Q79" s="116">
        <v>865.6</v>
      </c>
      <c r="R79" s="117">
        <v>1.4019999999999999</v>
      </c>
      <c r="S79" s="117">
        <v>22.451000000000001</v>
      </c>
      <c r="T79" s="117">
        <v>1244.4000000000001</v>
      </c>
      <c r="U79" s="117">
        <v>23.5</v>
      </c>
      <c r="V79" s="117">
        <v>0.32300000000000001</v>
      </c>
      <c r="W79" s="117">
        <v>34.763300000000001</v>
      </c>
      <c r="X79" s="117">
        <v>38.299999999999997</v>
      </c>
      <c r="Y79" s="117">
        <v>841.2</v>
      </c>
      <c r="Z79" s="117">
        <v>1.5960000000000001</v>
      </c>
      <c r="AA79" s="117">
        <v>22.886700000000001</v>
      </c>
      <c r="AB79" s="118">
        <v>1217.0999999999999</v>
      </c>
      <c r="AH79" s="72" t="str">
        <f>IF(AND(B79="Premier League",E79="Live"),_xlfn.XLOOKUP(_xlfn.TEXTJOIN(" vs ",,C79:D79),Calendar!G:G,Calendar!B:B),IF(AND(B79="Premier League",E79="Highlights"),_xlfn.XLOOKUP(H79,Calendar!O:O,Calendar!N:N,,-1),""))</f>
        <v>Matchweek 01</v>
      </c>
      <c r="AI79" s="72" t="str">
        <f>IF(AND(AH79&lt;&gt;"",E79="Live"),_xlfn.XLOOKUP(_xlfn.TEXTJOIN(" vs ",,C79:D79),Calendar!G:G,Calendar!K:K),"")</f>
        <v/>
      </c>
      <c r="AJ79" s="72">
        <f>IF(AND(K79&lt;&gt;"Match of the Day",K79&lt;&gt;"Match of the Day 2",K79&lt;&gt;"Match of the Day Repeat"),"",1+MAX($AJ$10:AJ78))</f>
        <v>3</v>
      </c>
    </row>
    <row r="80" spans="1:36" s="72" customFormat="1" x14ac:dyDescent="0.35">
      <c r="A80" s="112" t="s">
        <v>70</v>
      </c>
      <c r="B80" s="112" t="s">
        <v>32</v>
      </c>
      <c r="C80" s="112"/>
      <c r="D80" s="112"/>
      <c r="E80" s="112" t="s">
        <v>33</v>
      </c>
      <c r="F80" s="113">
        <v>0.9375</v>
      </c>
      <c r="G80" s="112"/>
      <c r="H80" s="114">
        <v>45893</v>
      </c>
      <c r="I80" s="112" t="s">
        <v>522</v>
      </c>
      <c r="J80" s="115" t="s">
        <v>38</v>
      </c>
      <c r="K80" s="112" t="s">
        <v>552</v>
      </c>
      <c r="L80" s="112" t="s">
        <v>35</v>
      </c>
      <c r="M80" s="115" t="s">
        <v>36</v>
      </c>
      <c r="N80" s="113">
        <v>0.93888888888888888</v>
      </c>
      <c r="O80" s="113">
        <v>0.98030092592592588</v>
      </c>
      <c r="P80" s="113">
        <v>4.103009259259259E-2</v>
      </c>
      <c r="Q80" s="116">
        <v>1862.7</v>
      </c>
      <c r="R80" s="117">
        <v>3.016</v>
      </c>
      <c r="S80" s="117">
        <v>26.333500000000001</v>
      </c>
      <c r="T80" s="117">
        <v>2302.5</v>
      </c>
      <c r="U80" s="117">
        <v>121.6</v>
      </c>
      <c r="V80" s="117">
        <v>1.673</v>
      </c>
      <c r="W80" s="117">
        <v>46.697400000000002</v>
      </c>
      <c r="X80" s="117">
        <v>159.6</v>
      </c>
      <c r="Y80" s="117">
        <v>1803.3</v>
      </c>
      <c r="Z80" s="117">
        <v>3.4209999999999998</v>
      </c>
      <c r="AA80" s="117">
        <v>26.055499999999999</v>
      </c>
      <c r="AB80" s="118">
        <v>2214.9</v>
      </c>
      <c r="AH80" s="72" t="str">
        <f>IF(AND(B80="Premier League",E80="Live"),_xlfn.XLOOKUP(_xlfn.TEXTJOIN(" vs ",,C80:D80),Calendar!G:G,Calendar!B:B),IF(AND(B80="Premier League",E80="Highlights"),_xlfn.XLOOKUP(H80,Calendar!O:O,Calendar!N:N,,-1),""))</f>
        <v>Matchweek 01</v>
      </c>
      <c r="AI80" s="72" t="str">
        <f>IF(AND(AH80&lt;&gt;"",E80="Live"),_xlfn.XLOOKUP(_xlfn.TEXTJOIN(" vs ",,C80:D80),Calendar!G:G,Calendar!K:K),"")</f>
        <v/>
      </c>
      <c r="AJ80" s="72">
        <f>IF(AND(K80&lt;&gt;"Match of the Day",K80&lt;&gt;"Match of the Day 2",K80&lt;&gt;"Match of the Day Repeat"),"",1+MAX($AJ$10:AJ79))</f>
        <v>4</v>
      </c>
    </row>
    <row r="81" spans="1:36" s="85" customFormat="1" x14ac:dyDescent="0.35">
      <c r="A81" s="112" t="s">
        <v>70</v>
      </c>
      <c r="B81" s="112" t="s">
        <v>32</v>
      </c>
      <c r="C81" s="112" t="s">
        <v>46</v>
      </c>
      <c r="D81" s="112" t="s">
        <v>45</v>
      </c>
      <c r="E81" s="112" t="s">
        <v>41</v>
      </c>
      <c r="F81" s="113">
        <v>0.83333333333333337</v>
      </c>
      <c r="G81" s="112"/>
      <c r="H81" s="114">
        <v>45894</v>
      </c>
      <c r="I81" s="112" t="s">
        <v>522</v>
      </c>
      <c r="J81" s="115" t="s">
        <v>74</v>
      </c>
      <c r="K81" s="112" t="s">
        <v>53</v>
      </c>
      <c r="L81" s="112" t="s">
        <v>54</v>
      </c>
      <c r="M81" s="115" t="s">
        <v>55</v>
      </c>
      <c r="N81" s="113">
        <v>0.83333333333333337</v>
      </c>
      <c r="O81" s="113">
        <v>0.92013888888888895</v>
      </c>
      <c r="P81" s="113">
        <v>8.680555555555558E-2</v>
      </c>
      <c r="Q81" s="116">
        <v>2642.5</v>
      </c>
      <c r="R81" s="117">
        <v>4.3000000000000007</v>
      </c>
      <c r="S81" s="117">
        <v>17.399999999999999</v>
      </c>
      <c r="T81" s="117">
        <v>3093</v>
      </c>
      <c r="U81" s="117">
        <v>380.2</v>
      </c>
      <c r="V81" s="117">
        <v>5.2</v>
      </c>
      <c r="W81" s="117">
        <v>65.5</v>
      </c>
      <c r="X81" s="117">
        <v>475.70000000000005</v>
      </c>
      <c r="Y81" s="117">
        <v>2537.8000000000002</v>
      </c>
      <c r="Z81" s="117">
        <v>4.8</v>
      </c>
      <c r="AA81" s="117">
        <v>17.200000000000003</v>
      </c>
      <c r="AB81" s="118">
        <v>2979</v>
      </c>
      <c r="AH81" s="72" t="e">
        <f>IF(AND(B81="Premier League",E81="Live"),_xlfn.XLOOKUP(_xlfn.TEXTJOIN(" vs ",,C81:D81),Calendar!G:G,Calendar!B:B),IF(AND(B81="Premier League",E81="Highlights"),_xlfn.XLOOKUP(H81,Calendar!O:O,Calendar!N:N,,-1),""))</f>
        <v>#N/A</v>
      </c>
      <c r="AI81" s="111" t="e">
        <f>IF(AND(AH81&lt;&gt;"",E81="Live"),_xlfn.XLOOKUP(_xlfn.TEXTJOIN(" vs ",,C81:D81),Calendar!G:G,Calendar!K:K),"")</f>
        <v>#N/A</v>
      </c>
      <c r="AJ81" s="111" t="str">
        <f>IF(AND(K81&lt;&gt;"Match of the Day",K81&lt;&gt;"Match of the Day 2",K81&lt;&gt;"Match of the Day Repeat"),"",1+MAX($AJ$10:AJ80))</f>
        <v/>
      </c>
    </row>
    <row r="82" spans="1:36" s="85" customFormat="1" x14ac:dyDescent="0.35">
      <c r="A82" s="112" t="s">
        <v>70</v>
      </c>
      <c r="B82" s="112" t="s">
        <v>32</v>
      </c>
      <c r="C82" s="112"/>
      <c r="D82" s="112"/>
      <c r="E82" s="112" t="s">
        <v>33</v>
      </c>
      <c r="F82" s="113">
        <v>0.33333333333333331</v>
      </c>
      <c r="G82" s="112"/>
      <c r="H82" s="114">
        <v>45894</v>
      </c>
      <c r="I82" s="112" t="s">
        <v>522</v>
      </c>
      <c r="J82" s="115" t="s">
        <v>74</v>
      </c>
      <c r="K82" s="112" t="s">
        <v>553</v>
      </c>
      <c r="L82" s="112" t="s">
        <v>278</v>
      </c>
      <c r="M82" s="115" t="s">
        <v>36</v>
      </c>
      <c r="N82" s="113">
        <v>0.33263888888888887</v>
      </c>
      <c r="O82" s="113">
        <v>0.37427083333333333</v>
      </c>
      <c r="P82" s="113">
        <v>4.1041666666666664E-2</v>
      </c>
      <c r="Q82" s="116">
        <v>165.2</v>
      </c>
      <c r="R82" s="117">
        <v>0.26750000000000002</v>
      </c>
      <c r="S82" s="117">
        <v>4.7539999999999996</v>
      </c>
      <c r="T82" s="117">
        <v>231.5</v>
      </c>
      <c r="U82" s="117">
        <v>14.9</v>
      </c>
      <c r="V82" s="117">
        <v>0.20499999999999999</v>
      </c>
      <c r="W82" s="117">
        <v>20.956399999999999</v>
      </c>
      <c r="X82" s="117">
        <v>38.6</v>
      </c>
      <c r="Y82" s="117">
        <v>146.5</v>
      </c>
      <c r="Z82" s="117">
        <v>0.27789999999999998</v>
      </c>
      <c r="AA82" s="117">
        <v>4.4107000000000003</v>
      </c>
      <c r="AB82" s="118">
        <v>209.3</v>
      </c>
      <c r="AH82" s="72" t="str">
        <f>IF(AND(B82="Premier League",E82="Live"),_xlfn.XLOOKUP(_xlfn.TEXTJOIN(" vs ",,C82:D82),Calendar!G:G,Calendar!B:B),IF(AND(B82="Premier League",E82="Highlights"),_xlfn.XLOOKUP(H82,Calendar!O:O,Calendar!N:N,,-1),""))</f>
        <v>Matchweek 01</v>
      </c>
      <c r="AI82" s="111" t="str">
        <f>IF(AND(AH82&lt;&gt;"",E82="Live"),_xlfn.XLOOKUP(_xlfn.TEXTJOIN(" vs ",,C82:D82),Calendar!G:G,Calendar!K:K),"")</f>
        <v/>
      </c>
      <c r="AJ82" s="111">
        <f>IF(AND(K82&lt;&gt;"Match of the Day",K82&lt;&gt;"Match of the Day 2",K82&lt;&gt;"Match of the Day Repeat"),"",1+MAX($AJ$10:AJ81))</f>
        <v>5</v>
      </c>
    </row>
    <row r="83" spans="1:36" s="85" customFormat="1" x14ac:dyDescent="0.35">
      <c r="A83" s="112" t="s">
        <v>70</v>
      </c>
      <c r="B83" s="112" t="s">
        <v>103</v>
      </c>
      <c r="C83" s="112" t="s">
        <v>72</v>
      </c>
      <c r="D83" s="112" t="s">
        <v>47</v>
      </c>
      <c r="E83" s="112" t="s">
        <v>41</v>
      </c>
      <c r="F83" s="113">
        <v>0.8125</v>
      </c>
      <c r="G83" s="112"/>
      <c r="H83" s="114">
        <v>45895</v>
      </c>
      <c r="I83" s="112" t="s">
        <v>522</v>
      </c>
      <c r="J83" s="115" t="s">
        <v>122</v>
      </c>
      <c r="K83" s="112" t="s">
        <v>53</v>
      </c>
      <c r="L83" s="112" t="s">
        <v>548</v>
      </c>
      <c r="M83" s="115" t="s">
        <v>55</v>
      </c>
      <c r="N83" s="113">
        <v>0.8125</v>
      </c>
      <c r="O83" s="113">
        <v>0.89236111111111116</v>
      </c>
      <c r="P83" s="113">
        <v>7.986111111111116E-2</v>
      </c>
      <c r="Q83" s="116">
        <v>250.9</v>
      </c>
      <c r="R83" s="117">
        <v>0.4</v>
      </c>
      <c r="S83" s="117">
        <v>1.9773000000000001</v>
      </c>
      <c r="T83" s="117">
        <v>424.8</v>
      </c>
      <c r="U83" s="117">
        <v>34.299999999999997</v>
      </c>
      <c r="V83" s="117">
        <v>0.5</v>
      </c>
      <c r="W83" s="117">
        <v>13.2075</v>
      </c>
      <c r="X83" s="117">
        <v>52.9</v>
      </c>
      <c r="Y83" s="117">
        <v>239.5</v>
      </c>
      <c r="Z83" s="117">
        <v>0.5</v>
      </c>
      <c r="AA83" s="117">
        <v>1.9401999999999999</v>
      </c>
      <c r="AB83" s="118">
        <v>408.6</v>
      </c>
      <c r="AH83" s="72" t="str">
        <f>IF(AND(B83="Premier League",E83="Live"),_xlfn.XLOOKUP(_xlfn.TEXTJOIN(" vs ",,C83:D83),Calendar!G:G,Calendar!B:B),IF(AND(B83="Premier League",E83="Highlights"),_xlfn.XLOOKUP(H83,Calendar!O:O,Calendar!N:N,,-1),""))</f>
        <v/>
      </c>
      <c r="AI83" s="111" t="str">
        <f>IF(AND(AH83&lt;&gt;"",E83="Live"),_xlfn.XLOOKUP(_xlfn.TEXTJOIN(" vs ",,C83:D83),Calendar!G:G,Calendar!K:K),"")</f>
        <v/>
      </c>
      <c r="AJ83" s="111" t="str">
        <f>IF(AND(K83&lt;&gt;"Match of the Day",K83&lt;&gt;"Match of the Day 2",K83&lt;&gt;"Match of the Day Repeat"),"",1+MAX($AJ$10:AJ82))</f>
        <v/>
      </c>
    </row>
    <row r="84" spans="1:36" s="85" customFormat="1" x14ac:dyDescent="0.35">
      <c r="A84" s="112" t="s">
        <v>70</v>
      </c>
      <c r="B84" s="112" t="s">
        <v>103</v>
      </c>
      <c r="C84" s="112" t="s">
        <v>93</v>
      </c>
      <c r="D84" s="112" t="s">
        <v>43</v>
      </c>
      <c r="E84" s="112" t="s">
        <v>41</v>
      </c>
      <c r="F84" s="113">
        <v>0.83333333333333337</v>
      </c>
      <c r="G84" s="112"/>
      <c r="H84" s="114">
        <v>45895</v>
      </c>
      <c r="I84" s="112" t="s">
        <v>522</v>
      </c>
      <c r="J84" s="115" t="s">
        <v>122</v>
      </c>
      <c r="K84" s="112" t="s">
        <v>53</v>
      </c>
      <c r="L84" s="112" t="s">
        <v>120</v>
      </c>
      <c r="M84" s="115" t="s">
        <v>55</v>
      </c>
      <c r="N84" s="113">
        <v>0.83333333333333337</v>
      </c>
      <c r="O84" s="113">
        <v>0.91805555555555562</v>
      </c>
      <c r="P84" s="113">
        <v>8.4722222222222254E-2</v>
      </c>
      <c r="Q84" s="116">
        <v>91.1</v>
      </c>
      <c r="R84" s="117">
        <v>0.1</v>
      </c>
      <c r="S84" s="117">
        <v>0.69389999999999996</v>
      </c>
      <c r="T84" s="117">
        <v>212.8</v>
      </c>
      <c r="U84" s="117">
        <v>9.1</v>
      </c>
      <c r="V84" s="117">
        <v>0.1</v>
      </c>
      <c r="W84" s="117">
        <v>3.0232999999999999</v>
      </c>
      <c r="X84" s="117">
        <v>32</v>
      </c>
      <c r="Y84" s="117">
        <v>89.9</v>
      </c>
      <c r="Z84" s="117">
        <v>0.2</v>
      </c>
      <c r="AA84" s="117">
        <v>0.70189999999999997</v>
      </c>
      <c r="AB84" s="118">
        <v>209</v>
      </c>
      <c r="AH84" s="72" t="str">
        <f>IF(AND(B84="Premier League",E84="Live"),_xlfn.XLOOKUP(_xlfn.TEXTJOIN(" vs ",,C84:D84),Calendar!G:G,Calendar!B:B),IF(AND(B84="Premier League",E84="Highlights"),_xlfn.XLOOKUP(H84,Calendar!O:O,Calendar!N:N,,-1),""))</f>
        <v/>
      </c>
      <c r="AI84" s="111" t="str">
        <f>IF(AND(AH84&lt;&gt;"",E84="Live"),_xlfn.XLOOKUP(_xlfn.TEXTJOIN(" vs ",,C84:D84),Calendar!G:G,Calendar!K:K),"")</f>
        <v/>
      </c>
      <c r="AJ84" s="111" t="str">
        <f>IF(AND(K84&lt;&gt;"Match of the Day",K84&lt;&gt;"Match of the Day 2",K84&lt;&gt;"Match of the Day Repeat"),"",1+MAX($AJ$10:AJ83))</f>
        <v/>
      </c>
    </row>
    <row r="85" spans="1:36" s="85" customFormat="1" x14ac:dyDescent="0.35">
      <c r="A85" s="112" t="s">
        <v>70</v>
      </c>
      <c r="B85" s="112" t="s">
        <v>131</v>
      </c>
      <c r="C85" s="112" t="s">
        <v>570</v>
      </c>
      <c r="D85" s="112" t="s">
        <v>571</v>
      </c>
      <c r="E85" s="112" t="s">
        <v>41</v>
      </c>
      <c r="F85" s="113">
        <v>0.83333333333333337</v>
      </c>
      <c r="G85" s="112"/>
      <c r="H85" s="114">
        <v>45895</v>
      </c>
      <c r="I85" s="112" t="s">
        <v>522</v>
      </c>
      <c r="J85" s="115" t="s">
        <v>122</v>
      </c>
      <c r="K85" s="112" t="s">
        <v>53</v>
      </c>
      <c r="L85" s="112" t="s">
        <v>512</v>
      </c>
      <c r="M85" s="115" t="s">
        <v>511</v>
      </c>
      <c r="N85" s="113">
        <v>0.83402777777777781</v>
      </c>
      <c r="O85" s="113">
        <v>0.90972222222222221</v>
      </c>
      <c r="P85" s="113">
        <v>7.5694444444444398E-2</v>
      </c>
      <c r="Q85" s="116">
        <v>5.9</v>
      </c>
      <c r="R85" s="117">
        <v>0</v>
      </c>
      <c r="S85" s="117">
        <v>4.4999999999999998E-2</v>
      </c>
      <c r="T85" s="117">
        <v>28.7</v>
      </c>
      <c r="U85" s="117">
        <v>0</v>
      </c>
      <c r="V85" s="117">
        <v>0</v>
      </c>
      <c r="W85" s="117">
        <v>0</v>
      </c>
      <c r="X85" s="117">
        <v>4.5999999999999996</v>
      </c>
      <c r="Y85" s="117">
        <v>5.9</v>
      </c>
      <c r="Z85" s="117">
        <v>0</v>
      </c>
      <c r="AA85" s="117">
        <v>4.6100000000000002E-2</v>
      </c>
      <c r="AB85" s="118">
        <v>28.7</v>
      </c>
      <c r="AH85" s="72" t="str">
        <f>IF(AND(B85="Premier League",E85="Live"),_xlfn.XLOOKUP(_xlfn.TEXTJOIN(" vs ",,C85:D85),Calendar!G:G,Calendar!B:B),IF(AND(B85="Premier League",E85="Highlights"),_xlfn.XLOOKUP(H85,Calendar!O:O,Calendar!N:N,,-1),""))</f>
        <v/>
      </c>
      <c r="AI85" s="111" t="str">
        <f>IF(AND(AH85&lt;&gt;"",E85="Live"),_xlfn.XLOOKUP(_xlfn.TEXTJOIN(" vs ",,C85:D85),Calendar!G:G,Calendar!K:K),"")</f>
        <v/>
      </c>
      <c r="AJ85" s="111" t="str">
        <f>IF(AND(K85&lt;&gt;"Match of the Day",K85&lt;&gt;"Match of the Day 2",K85&lt;&gt;"Match of the Day Repeat"),"",1+MAX($AJ$10:AJ84))</f>
        <v/>
      </c>
    </row>
    <row r="86" spans="1:36" s="85" customFormat="1" x14ac:dyDescent="0.35">
      <c r="A86" s="112" t="s">
        <v>70</v>
      </c>
      <c r="B86" s="112" t="s">
        <v>131</v>
      </c>
      <c r="C86" s="112" t="s">
        <v>572</v>
      </c>
      <c r="D86" s="112" t="s">
        <v>178</v>
      </c>
      <c r="E86" s="112" t="s">
        <v>41</v>
      </c>
      <c r="F86" s="113">
        <v>0.73958333333333337</v>
      </c>
      <c r="G86" s="112"/>
      <c r="H86" s="114">
        <v>45896</v>
      </c>
      <c r="I86" s="112" t="s">
        <v>522</v>
      </c>
      <c r="J86" s="115" t="s">
        <v>123</v>
      </c>
      <c r="K86" s="112" t="s">
        <v>53</v>
      </c>
      <c r="L86" s="112" t="s">
        <v>512</v>
      </c>
      <c r="M86" s="115" t="s">
        <v>511</v>
      </c>
      <c r="N86" s="113">
        <v>0.74027777777777781</v>
      </c>
      <c r="O86" s="113">
        <v>0.81944444444444453</v>
      </c>
      <c r="P86" s="113">
        <v>7.9166666666666718E-2</v>
      </c>
      <c r="Q86" s="116">
        <v>20</v>
      </c>
      <c r="R86" s="117">
        <v>0</v>
      </c>
      <c r="S86" s="117">
        <v>0.2014</v>
      </c>
      <c r="T86" s="117">
        <v>60.8</v>
      </c>
      <c r="U86" s="117">
        <v>0</v>
      </c>
      <c r="V86" s="117">
        <v>0</v>
      </c>
      <c r="W86" s="117">
        <v>0</v>
      </c>
      <c r="X86" s="117" t="s">
        <v>541</v>
      </c>
      <c r="Y86" s="117">
        <v>20</v>
      </c>
      <c r="Z86" s="117">
        <v>0</v>
      </c>
      <c r="AA86" s="117">
        <v>0.2059</v>
      </c>
      <c r="AB86" s="118">
        <v>60.8</v>
      </c>
      <c r="AH86" s="72" t="str">
        <f>IF(AND(B86="Premier League",E86="Live"),_xlfn.XLOOKUP(_xlfn.TEXTJOIN(" vs ",,C86:D86),Calendar!G:G,Calendar!B:B),IF(AND(B86="Premier League",E86="Highlights"),_xlfn.XLOOKUP(H86,Calendar!O:O,Calendar!N:N,,-1),""))</f>
        <v/>
      </c>
      <c r="AI86" s="111" t="str">
        <f>IF(AND(AH86&lt;&gt;"",E86="Live"),_xlfn.XLOOKUP(_xlfn.TEXTJOIN(" vs ",,C86:D86),Calendar!G:G,Calendar!K:K),"")</f>
        <v/>
      </c>
      <c r="AJ86" s="111" t="str">
        <f>IF(AND(K86&lt;&gt;"Match of the Day",K86&lt;&gt;"Match of the Day 2",K86&lt;&gt;"Match of the Day Repeat"),"",1+MAX($AJ$10:AJ85))</f>
        <v/>
      </c>
    </row>
    <row r="87" spans="1:36" s="85" customFormat="1" x14ac:dyDescent="0.35">
      <c r="A87" s="112" t="s">
        <v>70</v>
      </c>
      <c r="B87" s="112" t="s">
        <v>103</v>
      </c>
      <c r="C87" s="112" t="s">
        <v>86</v>
      </c>
      <c r="D87" s="112" t="s">
        <v>573</v>
      </c>
      <c r="E87" s="112" t="s">
        <v>41</v>
      </c>
      <c r="F87" s="113">
        <v>0.82291666666666663</v>
      </c>
      <c r="G87" s="112"/>
      <c r="H87" s="114">
        <v>45896</v>
      </c>
      <c r="I87" s="112" t="s">
        <v>522</v>
      </c>
      <c r="J87" s="115" t="s">
        <v>123</v>
      </c>
      <c r="K87" s="112" t="s">
        <v>53</v>
      </c>
      <c r="L87" s="112" t="s">
        <v>548</v>
      </c>
      <c r="M87" s="115" t="s">
        <v>55</v>
      </c>
      <c r="N87" s="113">
        <v>0.83333333333333337</v>
      </c>
      <c r="O87" s="113">
        <v>0.90972222222222221</v>
      </c>
      <c r="P87" s="113">
        <v>7.638888888888884E-2</v>
      </c>
      <c r="Q87" s="116">
        <v>128.19999999999999</v>
      </c>
      <c r="R87" s="117">
        <v>0.2</v>
      </c>
      <c r="S87" s="117">
        <v>0.97740000000000005</v>
      </c>
      <c r="T87" s="117">
        <v>178.1</v>
      </c>
      <c r="U87" s="117">
        <v>9.1999999999999993</v>
      </c>
      <c r="V87" s="117">
        <v>0.1</v>
      </c>
      <c r="W87" s="117">
        <v>1.9343999999999999</v>
      </c>
      <c r="X87" s="117">
        <v>13.4</v>
      </c>
      <c r="Y87" s="117">
        <v>125.6</v>
      </c>
      <c r="Z87" s="117">
        <v>0.2</v>
      </c>
      <c r="AA87" s="117">
        <v>0.98509999999999998</v>
      </c>
      <c r="AB87" s="118">
        <v>178.1</v>
      </c>
      <c r="AH87" s="72" t="str">
        <f>IF(AND(B87="Premier League",E87="Live"),_xlfn.XLOOKUP(_xlfn.TEXTJOIN(" vs ",,C87:D87),Calendar!G:G,Calendar!B:B),IF(AND(B87="Premier League",E87="Highlights"),_xlfn.XLOOKUP(H87,Calendar!O:O,Calendar!N:N,,-1),""))</f>
        <v/>
      </c>
      <c r="AI87" s="111" t="str">
        <f>IF(AND(AH87&lt;&gt;"",E87="Live"),_xlfn.XLOOKUP(_xlfn.TEXTJOIN(" vs ",,C87:D87),Calendar!G:G,Calendar!K:K),"")</f>
        <v/>
      </c>
      <c r="AJ87" s="111" t="str">
        <f>IF(AND(K87&lt;&gt;"Match of the Day",K87&lt;&gt;"Match of the Day 2",K87&lt;&gt;"Match of the Day Repeat"),"",1+MAX($AJ$10:AJ86))</f>
        <v/>
      </c>
    </row>
    <row r="88" spans="1:36" s="85" customFormat="1" x14ac:dyDescent="0.35">
      <c r="A88" s="112" t="s">
        <v>70</v>
      </c>
      <c r="B88" s="112" t="s">
        <v>103</v>
      </c>
      <c r="C88" s="112" t="s">
        <v>557</v>
      </c>
      <c r="D88" s="112" t="s">
        <v>42</v>
      </c>
      <c r="E88" s="112" t="s">
        <v>41</v>
      </c>
      <c r="F88" s="113">
        <v>0.83333333333333337</v>
      </c>
      <c r="G88" s="112"/>
      <c r="H88" s="114">
        <v>45896</v>
      </c>
      <c r="I88" s="112" t="s">
        <v>522</v>
      </c>
      <c r="J88" s="115" t="s">
        <v>123</v>
      </c>
      <c r="K88" s="112" t="s">
        <v>53</v>
      </c>
      <c r="L88" s="112" t="s">
        <v>79</v>
      </c>
      <c r="M88" s="115" t="s">
        <v>80</v>
      </c>
      <c r="N88" s="113">
        <v>0.83333333333333337</v>
      </c>
      <c r="O88" s="113">
        <v>0.92708333333333337</v>
      </c>
      <c r="P88" s="113">
        <v>9.375E-2</v>
      </c>
      <c r="Q88" s="116">
        <v>2542.5</v>
      </c>
      <c r="R88" s="117">
        <v>4.0999999999999996</v>
      </c>
      <c r="S88" s="117">
        <v>19.508900000000001</v>
      </c>
      <c r="T88" s="117">
        <v>3936.4</v>
      </c>
      <c r="U88" s="117">
        <v>202.5</v>
      </c>
      <c r="V88" s="117">
        <v>2.8</v>
      </c>
      <c r="W88" s="117">
        <v>40.573</v>
      </c>
      <c r="X88" s="117">
        <v>313.39999999999998</v>
      </c>
      <c r="Y88" s="117">
        <v>2432.3000000000002</v>
      </c>
      <c r="Z88" s="117">
        <v>4.5999999999999996</v>
      </c>
      <c r="AA88" s="117">
        <v>19.190899999999999</v>
      </c>
      <c r="AB88" s="118">
        <v>3810.6</v>
      </c>
      <c r="AH88" s="72" t="str">
        <f>IF(AND(B88="Premier League",E88="Live"),_xlfn.XLOOKUP(_xlfn.TEXTJOIN(" vs ",,C88:D88),Calendar!G:G,Calendar!B:B),IF(AND(B88="Premier League",E88="Highlights"),_xlfn.XLOOKUP(H88,Calendar!O:O,Calendar!N:N,,-1),""))</f>
        <v/>
      </c>
      <c r="AI88" s="111" t="str">
        <f>IF(AND(AH88&lt;&gt;"",E88="Live"),_xlfn.XLOOKUP(_xlfn.TEXTJOIN(" vs ",,C88:D88),Calendar!G:G,Calendar!K:K),"")</f>
        <v/>
      </c>
      <c r="AJ88" s="111" t="str">
        <f>IF(AND(K88&lt;&gt;"Match of the Day",K88&lt;&gt;"Match of the Day 2",K88&lt;&gt;"Match of the Day Repeat"),"",1+MAX($AJ$10:AJ87))</f>
        <v/>
      </c>
    </row>
    <row r="89" spans="1:36" s="85" customFormat="1" x14ac:dyDescent="0.35">
      <c r="A89" s="112" t="s">
        <v>70</v>
      </c>
      <c r="B89" s="112" t="s">
        <v>131</v>
      </c>
      <c r="C89" s="112" t="s">
        <v>214</v>
      </c>
      <c r="D89" s="112" t="s">
        <v>561</v>
      </c>
      <c r="E89" s="112" t="s">
        <v>41</v>
      </c>
      <c r="F89" s="113">
        <v>0.83333333333333337</v>
      </c>
      <c r="G89" s="112"/>
      <c r="H89" s="114">
        <v>45896</v>
      </c>
      <c r="I89" s="112" t="s">
        <v>522</v>
      </c>
      <c r="J89" s="115" t="s">
        <v>123</v>
      </c>
      <c r="K89" s="112" t="s">
        <v>53</v>
      </c>
      <c r="L89" s="112" t="s">
        <v>512</v>
      </c>
      <c r="M89" s="115" t="s">
        <v>511</v>
      </c>
      <c r="N89" s="113">
        <v>0.83333333333333337</v>
      </c>
      <c r="O89" s="113">
        <v>0.91666666666666674</v>
      </c>
      <c r="P89" s="113">
        <v>8.333333333333337E-2</v>
      </c>
      <c r="Q89" s="116">
        <v>19.2</v>
      </c>
      <c r="R89" s="117">
        <v>0</v>
      </c>
      <c r="S89" s="117">
        <v>0.14530000000000001</v>
      </c>
      <c r="T89" s="117">
        <v>46.4</v>
      </c>
      <c r="U89" s="117">
        <v>0</v>
      </c>
      <c r="V89" s="117">
        <v>0</v>
      </c>
      <c r="W89" s="117">
        <v>0</v>
      </c>
      <c r="X89" s="117">
        <v>1.2</v>
      </c>
      <c r="Y89" s="117">
        <v>19.2</v>
      </c>
      <c r="Z89" s="117">
        <v>0</v>
      </c>
      <c r="AA89" s="117">
        <v>0.14949999999999999</v>
      </c>
      <c r="AB89" s="118">
        <v>46.4</v>
      </c>
      <c r="AH89" s="72" t="str">
        <f>IF(AND(B89="Premier League",E89="Live"),_xlfn.XLOOKUP(_xlfn.TEXTJOIN(" vs ",,C89:D89),Calendar!G:G,Calendar!B:B),IF(AND(B89="Premier League",E89="Highlights"),_xlfn.XLOOKUP(H89,Calendar!O:O,Calendar!N:N,,-1),""))</f>
        <v/>
      </c>
      <c r="AI89" s="111" t="str">
        <f>IF(AND(AH89&lt;&gt;"",E89="Live"),_xlfn.XLOOKUP(_xlfn.TEXTJOIN(" vs ",,C89:D89),Calendar!G:G,Calendar!K:K),"")</f>
        <v/>
      </c>
      <c r="AJ89" s="111" t="str">
        <f>IF(AND(K89&lt;&gt;"Match of the Day",K89&lt;&gt;"Match of the Day 2",K89&lt;&gt;"Match of the Day Repeat"),"",1+MAX($AJ$10:AJ88))</f>
        <v/>
      </c>
    </row>
    <row r="90" spans="1:36" s="85" customFormat="1" x14ac:dyDescent="0.35">
      <c r="A90" s="112" t="s">
        <v>70</v>
      </c>
      <c r="B90" s="112" t="s">
        <v>131</v>
      </c>
      <c r="C90" s="112" t="s">
        <v>175</v>
      </c>
      <c r="D90" s="112" t="s">
        <v>194</v>
      </c>
      <c r="E90" s="112" t="s">
        <v>41</v>
      </c>
      <c r="F90" s="113">
        <v>0.83333333333333337</v>
      </c>
      <c r="G90" s="112"/>
      <c r="H90" s="114">
        <v>45896</v>
      </c>
      <c r="I90" s="112" t="s">
        <v>522</v>
      </c>
      <c r="J90" s="115" t="s">
        <v>123</v>
      </c>
      <c r="K90" s="112" t="s">
        <v>53</v>
      </c>
      <c r="L90" s="112" t="s">
        <v>510</v>
      </c>
      <c r="M90" s="115" t="s">
        <v>511</v>
      </c>
      <c r="N90" s="113">
        <v>0.83333333333333337</v>
      </c>
      <c r="O90" s="113">
        <v>0.90902777777777777</v>
      </c>
      <c r="P90" s="113">
        <v>7.5694444444444398E-2</v>
      </c>
      <c r="Q90" s="116">
        <v>222.1</v>
      </c>
      <c r="R90" s="117">
        <v>0.4</v>
      </c>
      <c r="S90" s="117">
        <v>1.6934</v>
      </c>
      <c r="T90" s="117">
        <v>289.10000000000002</v>
      </c>
      <c r="U90" s="117">
        <v>6.4</v>
      </c>
      <c r="V90" s="117">
        <v>0.1</v>
      </c>
      <c r="W90" s="117">
        <v>1.3456999999999999</v>
      </c>
      <c r="X90" s="117">
        <v>16.399999999999999</v>
      </c>
      <c r="Y90" s="117">
        <v>214.1</v>
      </c>
      <c r="Z90" s="117">
        <v>0.4</v>
      </c>
      <c r="AA90" s="117">
        <v>1.6791</v>
      </c>
      <c r="AB90" s="118">
        <v>283.39999999999998</v>
      </c>
      <c r="AH90" s="72" t="str">
        <f>IF(AND(B90="Premier League",E90="Live"),_xlfn.XLOOKUP(_xlfn.TEXTJOIN(" vs ",,C90:D90),Calendar!G:G,Calendar!B:B),IF(AND(B90="Premier League",E90="Highlights"),_xlfn.XLOOKUP(H90,Calendar!O:O,Calendar!N:N,,-1),""))</f>
        <v/>
      </c>
      <c r="AI90" s="111" t="str">
        <f>IF(AND(AH90&lt;&gt;"",E90="Live"),_xlfn.XLOOKUP(_xlfn.TEXTJOIN(" vs ",,C90:D90),Calendar!G:G,Calendar!K:K),"")</f>
        <v/>
      </c>
      <c r="AJ90" s="111" t="str">
        <f>IF(AND(K90&lt;&gt;"Match of the Day",K90&lt;&gt;"Match of the Day 2",K90&lt;&gt;"Match of the Day Repeat"),"",1+MAX($AJ$10:AJ89))</f>
        <v/>
      </c>
    </row>
    <row r="91" spans="1:36" s="85" customFormat="1" x14ac:dyDescent="0.35">
      <c r="A91" s="112" t="s">
        <v>70</v>
      </c>
      <c r="B91" s="112" t="s">
        <v>131</v>
      </c>
      <c r="C91" s="112" t="s">
        <v>574</v>
      </c>
      <c r="D91" s="112" t="s">
        <v>558</v>
      </c>
      <c r="E91" s="112" t="s">
        <v>41</v>
      </c>
      <c r="F91" s="113">
        <v>0.83333333333333337</v>
      </c>
      <c r="G91" s="112"/>
      <c r="H91" s="114">
        <v>45896</v>
      </c>
      <c r="I91" s="112" t="s">
        <v>522</v>
      </c>
      <c r="J91" s="115" t="s">
        <v>123</v>
      </c>
      <c r="K91" s="112" t="s">
        <v>53</v>
      </c>
      <c r="L91" s="112" t="s">
        <v>513</v>
      </c>
      <c r="M91" s="115" t="s">
        <v>511</v>
      </c>
      <c r="N91" s="113">
        <v>0.83402777777777781</v>
      </c>
      <c r="O91" s="113">
        <v>0.91180555555555554</v>
      </c>
      <c r="P91" s="113">
        <v>7.7777777777777724E-2</v>
      </c>
      <c r="Q91" s="116">
        <v>9.1</v>
      </c>
      <c r="R91" s="117">
        <v>0</v>
      </c>
      <c r="S91" s="117">
        <v>6.9099999999999995E-2</v>
      </c>
      <c r="T91" s="117">
        <v>22.5</v>
      </c>
      <c r="U91" s="117">
        <v>0</v>
      </c>
      <c r="V91" s="117">
        <v>0</v>
      </c>
      <c r="W91" s="117">
        <v>0</v>
      </c>
      <c r="X91" s="117" t="s">
        <v>541</v>
      </c>
      <c r="Y91" s="117">
        <v>9.1</v>
      </c>
      <c r="Z91" s="117">
        <v>0</v>
      </c>
      <c r="AA91" s="117">
        <v>7.0999999999999994E-2</v>
      </c>
      <c r="AB91" s="118">
        <v>22.5</v>
      </c>
      <c r="AH91" s="72" t="str">
        <f>IF(AND(B91="Premier League",E91="Live"),_xlfn.XLOOKUP(_xlfn.TEXTJOIN(" vs ",,C91:D91),Calendar!G:G,Calendar!B:B),IF(AND(B91="Premier League",E91="Highlights"),_xlfn.XLOOKUP(H91,Calendar!O:O,Calendar!N:N,,-1),""))</f>
        <v/>
      </c>
      <c r="AI91" s="111" t="str">
        <f>IF(AND(AH91&lt;&gt;"",E91="Live"),_xlfn.XLOOKUP(_xlfn.TEXTJOIN(" vs ",,C91:D91),Calendar!G:G,Calendar!K:K),"")</f>
        <v/>
      </c>
      <c r="AJ91" s="111" t="str">
        <f>IF(AND(K91&lt;&gt;"Match of the Day",K91&lt;&gt;"Match of the Day 2",K91&lt;&gt;"Match of the Day Repeat"),"",1+MAX($AJ$10:AJ90))</f>
        <v/>
      </c>
    </row>
    <row r="92" spans="1:36" s="85" customFormat="1" x14ac:dyDescent="0.35">
      <c r="A92" s="112" t="s">
        <v>70</v>
      </c>
      <c r="B92" s="112" t="s">
        <v>103</v>
      </c>
      <c r="C92" s="112"/>
      <c r="D92" s="112"/>
      <c r="E92" s="112" t="s">
        <v>33</v>
      </c>
      <c r="F92" s="113">
        <v>0</v>
      </c>
      <c r="G92" s="112"/>
      <c r="H92" s="114">
        <v>45897</v>
      </c>
      <c r="I92" s="112" t="s">
        <v>522</v>
      </c>
      <c r="J92" s="115" t="s">
        <v>127</v>
      </c>
      <c r="K92" s="112" t="s">
        <v>575</v>
      </c>
      <c r="L92" s="112" t="s">
        <v>542</v>
      </c>
      <c r="M92" s="115" t="s">
        <v>80</v>
      </c>
      <c r="N92" s="113">
        <v>1</v>
      </c>
      <c r="O92" s="113">
        <v>1.0625</v>
      </c>
      <c r="P92" s="113">
        <v>6.25E-2</v>
      </c>
      <c r="Q92" s="116">
        <v>66</v>
      </c>
      <c r="R92" s="117">
        <v>0.1</v>
      </c>
      <c r="S92" s="117">
        <v>3.4624000000000001</v>
      </c>
      <c r="T92" s="117">
        <v>105.6</v>
      </c>
      <c r="U92" s="117">
        <v>0</v>
      </c>
      <c r="V92" s="117">
        <v>0</v>
      </c>
      <c r="W92" s="117">
        <v>0</v>
      </c>
      <c r="X92" s="117">
        <v>1.6</v>
      </c>
      <c r="Y92" s="117">
        <v>66</v>
      </c>
      <c r="Z92" s="117">
        <v>0.1</v>
      </c>
      <c r="AA92" s="117">
        <v>3.5171999999999999</v>
      </c>
      <c r="AB92" s="118">
        <v>105.6</v>
      </c>
      <c r="AH92" s="72" t="str">
        <f>IF(AND(B92="Premier League",E92="Live"),_xlfn.XLOOKUP(_xlfn.TEXTJOIN(" vs ",,C92:D92),Calendar!G:G,Calendar!B:B),IF(AND(B92="Premier League",E92="Highlights"),_xlfn.XLOOKUP(H92,Calendar!O:O,Calendar!N:N,,-1),""))</f>
        <v/>
      </c>
      <c r="AI92" s="111" t="str">
        <f>IF(AND(AH92&lt;&gt;"",E92="Live"),_xlfn.XLOOKUP(_xlfn.TEXTJOIN(" vs ",,C92:D92),Calendar!G:G,Calendar!K:K),"")</f>
        <v/>
      </c>
      <c r="AJ92" s="111" t="str">
        <f>IF(AND(K92&lt;&gt;"Match of the Day",K92&lt;&gt;"Match of the Day 2",K92&lt;&gt;"Match of the Day Repeat"),"",1+MAX($AJ$10:AJ91))</f>
        <v/>
      </c>
    </row>
    <row r="93" spans="1:36" s="85" customFormat="1" x14ac:dyDescent="0.35">
      <c r="A93" s="112" t="s">
        <v>70</v>
      </c>
      <c r="B93" s="112" t="s">
        <v>562</v>
      </c>
      <c r="C93" s="112" t="s">
        <v>566</v>
      </c>
      <c r="D93" s="112" t="s">
        <v>81</v>
      </c>
      <c r="E93" s="112" t="s">
        <v>41</v>
      </c>
      <c r="F93" s="113">
        <v>0.70833333333333337</v>
      </c>
      <c r="G93" s="112"/>
      <c r="H93" s="114">
        <v>45897</v>
      </c>
      <c r="I93" s="112" t="s">
        <v>522</v>
      </c>
      <c r="J93" s="115" t="s">
        <v>127</v>
      </c>
      <c r="K93" s="112" t="s">
        <v>53</v>
      </c>
      <c r="L93" s="112" t="s">
        <v>567</v>
      </c>
      <c r="M93" s="115" t="s">
        <v>11</v>
      </c>
      <c r="N93" s="113">
        <v>0.70833333333333326</v>
      </c>
      <c r="O93" s="113">
        <v>0.78680555555555542</v>
      </c>
      <c r="P93" s="113">
        <v>7.8472222222222165E-2</v>
      </c>
      <c r="Q93" s="116">
        <v>367.2</v>
      </c>
      <c r="R93" s="117">
        <v>0.6</v>
      </c>
      <c r="S93" s="117">
        <v>4.1955999999999998</v>
      </c>
      <c r="T93" s="117">
        <v>598.6</v>
      </c>
      <c r="U93" s="117">
        <v>15.1</v>
      </c>
      <c r="V93" s="117">
        <v>0.2</v>
      </c>
      <c r="W93" s="117">
        <v>9.8178999999999998</v>
      </c>
      <c r="X93" s="117">
        <v>37.5</v>
      </c>
      <c r="Y93" s="117">
        <v>359.6</v>
      </c>
      <c r="Z93" s="117">
        <v>0.7</v>
      </c>
      <c r="AA93" s="117">
        <v>4.2393999999999998</v>
      </c>
      <c r="AB93" s="118">
        <v>588.20000000000005</v>
      </c>
      <c r="AH93" s="72" t="str">
        <f>IF(AND(B93="Premier League",E93="Live"),_xlfn.XLOOKUP(_xlfn.TEXTJOIN(" vs ",,C93:D93),Calendar!G:G,Calendar!B:B),IF(AND(B93="Premier League",E93="Highlights"),_xlfn.XLOOKUP(H93,Calendar!O:O,Calendar!N:N,,-1),""))</f>
        <v/>
      </c>
      <c r="AI93" s="111" t="str">
        <f>IF(AND(AH93&lt;&gt;"",E93="Live"),_xlfn.XLOOKUP(_xlfn.TEXTJOIN(" vs ",,C93:D93),Calendar!G:G,Calendar!K:K),"")</f>
        <v/>
      </c>
      <c r="AJ93" s="111" t="str">
        <f>IF(AND(K93&lt;&gt;"Match of the Day",K93&lt;&gt;"Match of the Day 2",K93&lt;&gt;"Match of the Day Repeat"),"",1+MAX($AJ$10:AJ92))</f>
        <v/>
      </c>
    </row>
    <row r="94" spans="1:36" s="85" customFormat="1" x14ac:dyDescent="0.35">
      <c r="A94" s="112" t="s">
        <v>70</v>
      </c>
      <c r="B94" s="112" t="s">
        <v>148</v>
      </c>
      <c r="C94" s="112" t="s">
        <v>565</v>
      </c>
      <c r="D94" s="112" t="s">
        <v>533</v>
      </c>
      <c r="E94" s="112" t="s">
        <v>41</v>
      </c>
      <c r="F94" s="113">
        <v>0.8125</v>
      </c>
      <c r="G94" s="112"/>
      <c r="H94" s="114">
        <v>45897</v>
      </c>
      <c r="I94" s="112" t="s">
        <v>522</v>
      </c>
      <c r="J94" s="115" t="s">
        <v>127</v>
      </c>
      <c r="K94" s="112" t="s">
        <v>53</v>
      </c>
      <c r="L94" s="112" t="s">
        <v>509</v>
      </c>
      <c r="M94" s="115" t="s">
        <v>36</v>
      </c>
      <c r="N94" s="113">
        <v>0.81319444444444433</v>
      </c>
      <c r="O94" s="113">
        <v>0.89305555555555549</v>
      </c>
      <c r="P94" s="113">
        <v>7.986111111111116E-2</v>
      </c>
      <c r="Q94" s="116">
        <v>189.5</v>
      </c>
      <c r="R94" s="117">
        <v>0.3</v>
      </c>
      <c r="S94" s="117">
        <v>1.5637000000000001</v>
      </c>
      <c r="T94" s="117">
        <v>256.3</v>
      </c>
      <c r="U94" s="117">
        <v>7.7</v>
      </c>
      <c r="V94" s="117">
        <v>0.1</v>
      </c>
      <c r="W94" s="117">
        <v>2.8849999999999998</v>
      </c>
      <c r="X94" s="117">
        <v>16.100000000000001</v>
      </c>
      <c r="Y94" s="117">
        <v>187.6</v>
      </c>
      <c r="Z94" s="117">
        <v>0.4</v>
      </c>
      <c r="AA94" s="117">
        <v>1.5913999999999999</v>
      </c>
      <c r="AB94" s="118">
        <v>253.1</v>
      </c>
      <c r="AH94" s="72" t="str">
        <f>IF(AND(B94="Premier League",E94="Live"),_xlfn.XLOOKUP(_xlfn.TEXTJOIN(" vs ",,C94:D94),Calendar!G:G,Calendar!B:B),IF(AND(B94="Premier League",E94="Highlights"),_xlfn.XLOOKUP(H94,Calendar!O:O,Calendar!N:N,,-1),""))</f>
        <v/>
      </c>
      <c r="AI94" s="111" t="str">
        <f>IF(AND(AH94&lt;&gt;"",E94="Live"),_xlfn.XLOOKUP(_xlfn.TEXTJOIN(" vs ",,C94:D94),Calendar!G:G,Calendar!K:K),"")</f>
        <v/>
      </c>
      <c r="AJ94" s="111" t="str">
        <f>IF(AND(K94&lt;&gt;"Match of the Day",K94&lt;&gt;"Match of the Day 2",K94&lt;&gt;"Match of the Day Repeat"),"",1+MAX($AJ$10:AJ93))</f>
        <v/>
      </c>
    </row>
    <row r="95" spans="1:36" s="85" customFormat="1" x14ac:dyDescent="0.35">
      <c r="A95" s="112" t="s">
        <v>70</v>
      </c>
      <c r="B95" s="112" t="s">
        <v>145</v>
      </c>
      <c r="C95" s="112" t="s">
        <v>69</v>
      </c>
      <c r="D95" s="112" t="s">
        <v>88</v>
      </c>
      <c r="E95" s="112" t="s">
        <v>41</v>
      </c>
      <c r="F95" s="113">
        <v>0.83333333333333337</v>
      </c>
      <c r="G95" s="112"/>
      <c r="H95" s="114">
        <v>45898</v>
      </c>
      <c r="I95" s="112" t="s">
        <v>522</v>
      </c>
      <c r="J95" s="115" t="s">
        <v>71</v>
      </c>
      <c r="K95" s="112" t="s">
        <v>53</v>
      </c>
      <c r="L95" s="112" t="s">
        <v>54</v>
      </c>
      <c r="M95" s="115" t="s">
        <v>55</v>
      </c>
      <c r="N95" s="113">
        <v>0.83333333333333326</v>
      </c>
      <c r="O95" s="113">
        <v>0.91736111111111096</v>
      </c>
      <c r="P95" s="113">
        <v>8.4027777777777701E-2</v>
      </c>
      <c r="Q95" s="116">
        <v>601.1</v>
      </c>
      <c r="R95" s="117">
        <v>1</v>
      </c>
      <c r="S95" s="117">
        <v>5.1108000000000002</v>
      </c>
      <c r="T95" s="117">
        <v>728</v>
      </c>
      <c r="U95" s="117">
        <v>44.2</v>
      </c>
      <c r="V95" s="117">
        <v>0.6</v>
      </c>
      <c r="W95" s="117">
        <v>15.6571</v>
      </c>
      <c r="X95" s="117">
        <v>78.2</v>
      </c>
      <c r="Y95" s="117">
        <v>577.4</v>
      </c>
      <c r="Z95" s="117">
        <v>1.1000000000000001</v>
      </c>
      <c r="AA95" s="117">
        <v>5.0061999999999998</v>
      </c>
      <c r="AB95" s="118">
        <v>709.6</v>
      </c>
      <c r="AH95" s="72" t="str">
        <f>IF(AND(B95="Premier League",E95="Live"),_xlfn.XLOOKUP(_xlfn.TEXTJOIN(" vs ",,C95:D95),Calendar!G:G,Calendar!B:B),IF(AND(B95="Premier League",E95="Highlights"),_xlfn.XLOOKUP(H95,Calendar!O:O,Calendar!N:N,,-1),""))</f>
        <v/>
      </c>
      <c r="AI95" s="111" t="str">
        <f>IF(AND(AH95&lt;&gt;"",E95="Live"),_xlfn.XLOOKUP(_xlfn.TEXTJOIN(" vs ",,C95:D95),Calendar!G:G,Calendar!K:K),"")</f>
        <v/>
      </c>
      <c r="AJ95" s="111" t="str">
        <f>IF(AND(K95&lt;&gt;"Match of the Day",K95&lt;&gt;"Match of the Day 2",K95&lt;&gt;"Match of the Day Repeat"),"",1+MAX($AJ$10:AJ94))</f>
        <v/>
      </c>
    </row>
    <row r="96" spans="1:36" s="85" customFormat="1" x14ac:dyDescent="0.35">
      <c r="A96" s="112" t="s">
        <v>70</v>
      </c>
      <c r="B96" s="112" t="s">
        <v>32</v>
      </c>
      <c r="C96" s="112" t="s">
        <v>67</v>
      </c>
      <c r="D96" s="112" t="s">
        <v>94</v>
      </c>
      <c r="E96" s="112" t="s">
        <v>41</v>
      </c>
      <c r="F96" s="113">
        <v>0.52083333333333337</v>
      </c>
      <c r="G96" s="112"/>
      <c r="H96" s="114">
        <v>45899</v>
      </c>
      <c r="I96" s="112" t="s">
        <v>522</v>
      </c>
      <c r="J96" s="115" t="s">
        <v>37</v>
      </c>
      <c r="K96" s="112" t="s">
        <v>53</v>
      </c>
      <c r="L96" s="112" t="s">
        <v>510</v>
      </c>
      <c r="M96" s="115" t="s">
        <v>511</v>
      </c>
      <c r="N96" s="113">
        <v>0.5215277777777777</v>
      </c>
      <c r="O96" s="113">
        <v>0.6069444444444444</v>
      </c>
      <c r="P96" s="113">
        <v>8.5416666666666696E-2</v>
      </c>
      <c r="Q96" s="116">
        <v>785.8</v>
      </c>
      <c r="R96" s="117">
        <v>1.3</v>
      </c>
      <c r="S96" s="117">
        <v>13.2</v>
      </c>
      <c r="T96" s="117">
        <v>961.2</v>
      </c>
      <c r="U96" s="117">
        <v>139.5</v>
      </c>
      <c r="V96" s="117">
        <v>1.9</v>
      </c>
      <c r="W96" s="117">
        <v>48.9</v>
      </c>
      <c r="X96" s="117">
        <v>186.1</v>
      </c>
      <c r="Y96" s="117">
        <v>721.7</v>
      </c>
      <c r="Z96" s="117">
        <v>1.4</v>
      </c>
      <c r="AA96" s="117">
        <v>12.5</v>
      </c>
      <c r="AB96" s="118">
        <v>877.6</v>
      </c>
      <c r="AH96" s="72" t="e">
        <f>IF(AND(B96="Premier League",E96="Live"),_xlfn.XLOOKUP(_xlfn.TEXTJOIN(" vs ",,C96:D96),Calendar!G:G,Calendar!B:B),IF(AND(B96="Premier League",E96="Highlights"),_xlfn.XLOOKUP(H96,Calendar!O:O,Calendar!N:N,,-1),""))</f>
        <v>#N/A</v>
      </c>
      <c r="AI96" s="111" t="e">
        <f>IF(AND(AH96&lt;&gt;"",E96="Live"),_xlfn.XLOOKUP(_xlfn.TEXTJOIN(" vs ",,C96:D96),Calendar!G:G,Calendar!K:K),"")</f>
        <v>#N/A</v>
      </c>
      <c r="AJ96" s="111" t="str">
        <f>IF(AND(K96&lt;&gt;"Match of the Day",K96&lt;&gt;"Match of the Day 2",K96&lt;&gt;"Match of the Day Repeat"),"",1+MAX($AJ$10:AJ95))</f>
        <v/>
      </c>
    </row>
    <row r="97" spans="1:36" s="85" customFormat="1" x14ac:dyDescent="0.35">
      <c r="A97" s="112" t="s">
        <v>70</v>
      </c>
      <c r="B97" s="112" t="s">
        <v>32</v>
      </c>
      <c r="C97" s="112" t="s">
        <v>43</v>
      </c>
      <c r="D97" s="112" t="s">
        <v>46</v>
      </c>
      <c r="E97" s="112" t="s">
        <v>41</v>
      </c>
      <c r="F97" s="113">
        <v>0.72916666666666663</v>
      </c>
      <c r="G97" s="112"/>
      <c r="H97" s="114">
        <v>45899</v>
      </c>
      <c r="I97" s="112" t="s">
        <v>522</v>
      </c>
      <c r="J97" s="115" t="s">
        <v>37</v>
      </c>
      <c r="K97" s="112" t="s">
        <v>53</v>
      </c>
      <c r="L97" s="112" t="s">
        <v>54</v>
      </c>
      <c r="M97" s="115" t="s">
        <v>55</v>
      </c>
      <c r="N97" s="113">
        <v>0.72986111111111107</v>
      </c>
      <c r="O97" s="113">
        <v>0.81111111111111101</v>
      </c>
      <c r="P97" s="113">
        <v>8.1249999999999933E-2</v>
      </c>
      <c r="Q97" s="116">
        <v>1453.9</v>
      </c>
      <c r="R97" s="117">
        <v>2.2999999999999998</v>
      </c>
      <c r="S97" s="117">
        <v>13.8</v>
      </c>
      <c r="T97" s="117">
        <v>1686.4</v>
      </c>
      <c r="U97" s="117">
        <v>171.6</v>
      </c>
      <c r="V97" s="117">
        <v>2.2999999999999998</v>
      </c>
      <c r="W97" s="117">
        <v>46</v>
      </c>
      <c r="X97" s="117">
        <v>243.3</v>
      </c>
      <c r="Y97" s="117">
        <v>1349.1999999999998</v>
      </c>
      <c r="Z97" s="117">
        <v>2.5</v>
      </c>
      <c r="AA97" s="117">
        <v>13.2</v>
      </c>
      <c r="AB97" s="118">
        <v>1585.9</v>
      </c>
      <c r="AH97" s="72" t="e">
        <f>IF(AND(B97="Premier League",E97="Live"),_xlfn.XLOOKUP(_xlfn.TEXTJOIN(" vs ",,C97:D97),Calendar!G:G,Calendar!B:B),IF(AND(B97="Premier League",E97="Highlights"),_xlfn.XLOOKUP(H97,Calendar!O:O,Calendar!N:N,,-1),""))</f>
        <v>#N/A</v>
      </c>
      <c r="AI97" s="111" t="e">
        <f>IF(AND(AH97&lt;&gt;"",E97="Live"),_xlfn.XLOOKUP(_xlfn.TEXTJOIN(" vs ",,C97:D97),Calendar!G:G,Calendar!K:K),"")</f>
        <v>#N/A</v>
      </c>
      <c r="AJ97" s="111" t="str">
        <f>IF(AND(K97&lt;&gt;"Match of the Day",K97&lt;&gt;"Match of the Day 2",K97&lt;&gt;"Match of the Day Repeat"),"",1+MAX($AJ$10:AJ96))</f>
        <v/>
      </c>
    </row>
    <row r="98" spans="1:36" s="85" customFormat="1" x14ac:dyDescent="0.35">
      <c r="A98" s="112" t="s">
        <v>70</v>
      </c>
      <c r="B98" s="112" t="s">
        <v>32</v>
      </c>
      <c r="C98" s="112" t="s">
        <v>42</v>
      </c>
      <c r="D98" s="112" t="s">
        <v>62</v>
      </c>
      <c r="E98" s="112" t="s">
        <v>282</v>
      </c>
      <c r="F98" s="113">
        <v>0.85416666666666663</v>
      </c>
      <c r="G98" s="112"/>
      <c r="H98" s="114">
        <v>45899</v>
      </c>
      <c r="I98" s="112" t="s">
        <v>551</v>
      </c>
      <c r="J98" s="115" t="s">
        <v>37</v>
      </c>
      <c r="K98" s="112" t="s">
        <v>53</v>
      </c>
      <c r="L98" s="112" t="s">
        <v>57</v>
      </c>
      <c r="M98" s="115" t="s">
        <v>55</v>
      </c>
      <c r="N98" s="113">
        <v>0.85763888888888884</v>
      </c>
      <c r="O98" s="113">
        <v>0.93472222222222212</v>
      </c>
      <c r="P98" s="113">
        <v>7.7083333333333282E-2</v>
      </c>
      <c r="Q98" s="116">
        <v>114</v>
      </c>
      <c r="R98" s="117">
        <v>0.2</v>
      </c>
      <c r="S98" s="117">
        <v>1.1000000000000001</v>
      </c>
      <c r="T98" s="117">
        <v>164.4</v>
      </c>
      <c r="U98" s="117">
        <v>5.8</v>
      </c>
      <c r="V98" s="117">
        <v>0.1</v>
      </c>
      <c r="W98" s="117">
        <v>1.9</v>
      </c>
      <c r="X98" s="117">
        <v>8.6999999999999993</v>
      </c>
      <c r="Y98" s="117">
        <v>109.9</v>
      </c>
      <c r="Z98" s="117">
        <v>0.2</v>
      </c>
      <c r="AA98" s="117">
        <v>1.1000000000000001</v>
      </c>
      <c r="AB98" s="118">
        <v>155.5</v>
      </c>
      <c r="AH98" s="72" t="str">
        <f>IF(AND(B98="Premier League",E98="Live"),_xlfn.XLOOKUP(_xlfn.TEXTJOIN(" vs ",,C98:D98),Calendar!G:G,Calendar!B:B),IF(AND(B98="Premier League",E98="Highlights"),_xlfn.XLOOKUP(H98,Calendar!O:O,Calendar!N:N,,-1),""))</f>
        <v/>
      </c>
      <c r="AI98" s="111" t="str">
        <f>IF(AND(AH98&lt;&gt;"",E98="Live"),_xlfn.XLOOKUP(_xlfn.TEXTJOIN(" vs ",,C98:D98),Calendar!G:G,Calendar!K:K),"")</f>
        <v/>
      </c>
      <c r="AJ98" s="111" t="str">
        <f>IF(AND(K98&lt;&gt;"Match of the Day",K98&lt;&gt;"Match of the Day 2",K98&lt;&gt;"Match of the Day Repeat"),"",1+MAX($AJ$10:AJ97))</f>
        <v/>
      </c>
    </row>
    <row r="99" spans="1:36" s="85" customFormat="1" x14ac:dyDescent="0.35">
      <c r="A99" s="112" t="s">
        <v>70</v>
      </c>
      <c r="B99" s="112" t="s">
        <v>32</v>
      </c>
      <c r="C99" s="112"/>
      <c r="D99" s="112"/>
      <c r="E99" s="112" t="s">
        <v>33</v>
      </c>
      <c r="F99" s="113">
        <v>0.93055555555555558</v>
      </c>
      <c r="G99" s="112"/>
      <c r="H99" s="114">
        <v>45899</v>
      </c>
      <c r="I99" s="112" t="s">
        <v>522</v>
      </c>
      <c r="J99" s="115" t="s">
        <v>37</v>
      </c>
      <c r="K99" s="112" t="s">
        <v>552</v>
      </c>
      <c r="L99" s="112" t="s">
        <v>35</v>
      </c>
      <c r="M99" s="115" t="s">
        <v>36</v>
      </c>
      <c r="N99" s="113">
        <v>0.93055555555555558</v>
      </c>
      <c r="O99" s="113">
        <v>0.98564814814814816</v>
      </c>
      <c r="P99" s="113">
        <v>5.4837962962962963E-2</v>
      </c>
      <c r="Q99" s="116">
        <v>2623.8</v>
      </c>
      <c r="R99" s="117">
        <v>4.2488000000000001</v>
      </c>
      <c r="S99" s="117">
        <v>35.948399999999999</v>
      </c>
      <c r="T99" s="117">
        <v>3354.9</v>
      </c>
      <c r="U99" s="117">
        <v>168</v>
      </c>
      <c r="V99" s="117">
        <v>2.3111999999999999</v>
      </c>
      <c r="W99" s="117">
        <v>63.757100000000001</v>
      </c>
      <c r="X99" s="117">
        <v>226.8</v>
      </c>
      <c r="Y99" s="117">
        <v>2512.9</v>
      </c>
      <c r="Z99" s="117">
        <v>4.7672999999999996</v>
      </c>
      <c r="AA99" s="117">
        <v>35.512500000000003</v>
      </c>
      <c r="AB99" s="118">
        <v>3192.8</v>
      </c>
      <c r="AH99" s="72" t="str">
        <f>IF(AND(B99="Premier League",E99="Live"),_xlfn.XLOOKUP(_xlfn.TEXTJOIN(" vs ",,C99:D99),Calendar!G:G,Calendar!B:B),IF(AND(B99="Premier League",E99="Highlights"),_xlfn.XLOOKUP(H99,Calendar!O:O,Calendar!N:N,,-1),""))</f>
        <v>Matchweek 01</v>
      </c>
      <c r="AI99" s="111" t="str">
        <f>IF(AND(AH99&lt;&gt;"",E99="Live"),_xlfn.XLOOKUP(_xlfn.TEXTJOIN(" vs ",,C99:D99),Calendar!G:G,Calendar!K:K),"")</f>
        <v/>
      </c>
      <c r="AJ99" s="111">
        <f>IF(AND(K99&lt;&gt;"Match of the Day",K99&lt;&gt;"Match of the Day 2",K99&lt;&gt;"Match of the Day Repeat"),"",1+MAX($AJ$10:AJ98))</f>
        <v>6</v>
      </c>
    </row>
    <row r="100" spans="1:36" s="85" customFormat="1" x14ac:dyDescent="0.35">
      <c r="A100" s="112" t="s">
        <v>70</v>
      </c>
      <c r="B100" s="112" t="s">
        <v>145</v>
      </c>
      <c r="C100" s="112" t="s">
        <v>95</v>
      </c>
      <c r="D100" s="112" t="s">
        <v>91</v>
      </c>
      <c r="E100" s="112" t="s">
        <v>41</v>
      </c>
      <c r="F100" s="113">
        <v>0.52083333333333337</v>
      </c>
      <c r="G100" s="112"/>
      <c r="H100" s="114">
        <v>45899</v>
      </c>
      <c r="I100" s="112" t="s">
        <v>522</v>
      </c>
      <c r="J100" s="115" t="s">
        <v>37</v>
      </c>
      <c r="K100" s="112" t="s">
        <v>53</v>
      </c>
      <c r="L100" s="112" t="s">
        <v>54</v>
      </c>
      <c r="M100" s="115" t="s">
        <v>55</v>
      </c>
      <c r="N100" s="113">
        <v>0.52083333333333326</v>
      </c>
      <c r="O100" s="113">
        <v>0.6020833333333333</v>
      </c>
      <c r="P100" s="113">
        <v>8.1250000000000044E-2</v>
      </c>
      <c r="Q100" s="116">
        <v>232.9</v>
      </c>
      <c r="R100" s="117">
        <v>0.30000000000000004</v>
      </c>
      <c r="S100" s="117">
        <v>3.9259000000000004</v>
      </c>
      <c r="T100" s="117">
        <v>333.3</v>
      </c>
      <c r="U100" s="117">
        <v>20.3</v>
      </c>
      <c r="V100" s="117">
        <v>0.30000000000000004</v>
      </c>
      <c r="W100" s="117">
        <v>7.1806999999999999</v>
      </c>
      <c r="X100" s="117">
        <v>56.5</v>
      </c>
      <c r="Y100" s="117">
        <v>229.1</v>
      </c>
      <c r="Z100" s="117">
        <v>0.5</v>
      </c>
      <c r="AA100" s="117">
        <v>4.0016999999999996</v>
      </c>
      <c r="AB100" s="118">
        <v>316.89999999999998</v>
      </c>
      <c r="AH100" s="72" t="str">
        <f>IF(AND(B100="Premier League",E100="Live"),_xlfn.XLOOKUP(_xlfn.TEXTJOIN(" vs ",,C100:D100),Calendar!G:G,Calendar!B:B),IF(AND(B100="Premier League",E100="Highlights"),_xlfn.XLOOKUP(H100,Calendar!O:O,Calendar!N:N,,-1),""))</f>
        <v/>
      </c>
      <c r="AI100" s="111" t="str">
        <f>IF(AND(AH100&lt;&gt;"",E100="Live"),_xlfn.XLOOKUP(_xlfn.TEXTJOIN(" vs ",,C100:D100),Calendar!G:G,Calendar!K:K),"")</f>
        <v/>
      </c>
      <c r="AJ100" s="111" t="str">
        <f>IF(AND(K100&lt;&gt;"Match of the Day",K100&lt;&gt;"Match of the Day 2",K100&lt;&gt;"Match of the Day Repeat"),"",1+MAX($AJ$10:AJ99))</f>
        <v/>
      </c>
    </row>
    <row r="101" spans="1:36" s="85" customFormat="1" x14ac:dyDescent="0.35">
      <c r="A101" s="112" t="s">
        <v>70</v>
      </c>
      <c r="B101" s="112" t="s">
        <v>145</v>
      </c>
      <c r="C101" s="112" t="s">
        <v>580</v>
      </c>
      <c r="D101" s="112" t="s">
        <v>92</v>
      </c>
      <c r="E101" s="112" t="s">
        <v>41</v>
      </c>
      <c r="F101" s="113">
        <v>0.52083333333333337</v>
      </c>
      <c r="G101" s="112"/>
      <c r="H101" s="114">
        <v>45899</v>
      </c>
      <c r="I101" s="112" t="s">
        <v>522</v>
      </c>
      <c r="J101" s="115" t="s">
        <v>37</v>
      </c>
      <c r="K101" s="112" t="s">
        <v>53</v>
      </c>
      <c r="L101" s="112" t="s">
        <v>548</v>
      </c>
      <c r="M101" s="115" t="s">
        <v>55</v>
      </c>
      <c r="N101" s="113">
        <v>0.52083333333333326</v>
      </c>
      <c r="O101" s="113">
        <v>0.60277777777777775</v>
      </c>
      <c r="P101" s="113">
        <v>8.1944444444444486E-2</v>
      </c>
      <c r="Q101" s="116">
        <v>30.2</v>
      </c>
      <c r="R101" s="117">
        <v>0</v>
      </c>
      <c r="S101" s="117">
        <v>0.50870000000000004</v>
      </c>
      <c r="T101" s="117">
        <v>54.5</v>
      </c>
      <c r="U101" s="117">
        <v>1.9</v>
      </c>
      <c r="V101" s="117">
        <v>0</v>
      </c>
      <c r="W101" s="117">
        <v>0.67110000000000003</v>
      </c>
      <c r="X101" s="117">
        <v>18.600000000000001</v>
      </c>
      <c r="Y101" s="117">
        <v>30</v>
      </c>
      <c r="Z101" s="117">
        <v>0.1</v>
      </c>
      <c r="AA101" s="117">
        <v>0.52359999999999995</v>
      </c>
      <c r="AB101" s="118">
        <v>51.8</v>
      </c>
      <c r="AH101" s="72" t="str">
        <f>IF(AND(B101="Premier League",E101="Live"),_xlfn.XLOOKUP(_xlfn.TEXTJOIN(" vs ",,C101:D101),Calendar!G:G,Calendar!B:B),IF(AND(B101="Premier League",E101="Highlights"),_xlfn.XLOOKUP(H101,Calendar!O:O,Calendar!N:N,,-1),""))</f>
        <v/>
      </c>
      <c r="AI101" s="111" t="str">
        <f>IF(AND(AH101&lt;&gt;"",E101="Live"),_xlfn.XLOOKUP(_xlfn.TEXTJOIN(" vs ",,C101:D101),Calendar!G:G,Calendar!K:K),"")</f>
        <v/>
      </c>
      <c r="AJ101" s="111" t="str">
        <f>IF(AND(K101&lt;&gt;"Match of the Day",K101&lt;&gt;"Match of the Day 2",K101&lt;&gt;"Match of the Day Repeat"),"",1+MAX($AJ$10:AJ100))</f>
        <v/>
      </c>
    </row>
    <row r="102" spans="1:36" s="85" customFormat="1" x14ac:dyDescent="0.35">
      <c r="A102" s="112" t="s">
        <v>70</v>
      </c>
      <c r="B102" s="112" t="s">
        <v>581</v>
      </c>
      <c r="C102" s="112" t="s">
        <v>582</v>
      </c>
      <c r="D102" s="112" t="s">
        <v>583</v>
      </c>
      <c r="E102" s="112" t="s">
        <v>41</v>
      </c>
      <c r="F102" s="113">
        <v>0.52083333333333337</v>
      </c>
      <c r="G102" s="112"/>
      <c r="H102" s="114">
        <v>45899</v>
      </c>
      <c r="I102" s="112" t="s">
        <v>522</v>
      </c>
      <c r="J102" s="115" t="s">
        <v>37</v>
      </c>
      <c r="K102" s="112" t="s">
        <v>53</v>
      </c>
      <c r="L102" s="112" t="s">
        <v>584</v>
      </c>
      <c r="M102" s="115" t="s">
        <v>36</v>
      </c>
      <c r="N102" s="113">
        <v>0.5215277777777777</v>
      </c>
      <c r="O102" s="113">
        <v>0.60138888888888886</v>
      </c>
      <c r="P102" s="113">
        <v>7.986111111111116E-2</v>
      </c>
      <c r="Q102" s="116">
        <v>20.399999999999999</v>
      </c>
      <c r="R102" s="117">
        <v>0</v>
      </c>
      <c r="S102" s="117">
        <v>0.34370000000000001</v>
      </c>
      <c r="T102" s="117">
        <v>33.700000000000003</v>
      </c>
      <c r="U102" s="117">
        <v>7.4</v>
      </c>
      <c r="V102" s="117">
        <v>0.1</v>
      </c>
      <c r="W102" s="117">
        <v>2.6166999999999998</v>
      </c>
      <c r="X102" s="117">
        <v>8.4</v>
      </c>
      <c r="Y102" s="117">
        <v>20.399999999999999</v>
      </c>
      <c r="Z102" s="117">
        <v>0</v>
      </c>
      <c r="AA102" s="117">
        <v>0.35610000000000003</v>
      </c>
      <c r="AB102" s="118">
        <v>33.700000000000003</v>
      </c>
      <c r="AH102" s="72" t="str">
        <f>IF(AND(B102="Premier League",E102="Live"),_xlfn.XLOOKUP(_xlfn.TEXTJOIN(" vs ",,C102:D102),Calendar!G:G,Calendar!B:B),IF(AND(B102="Premier League",E102="Highlights"),_xlfn.XLOOKUP(H102,Calendar!O:O,Calendar!N:N,,-1),""))</f>
        <v/>
      </c>
      <c r="AI102" s="111" t="str">
        <f>IF(AND(AH102&lt;&gt;"",E102="Live"),_xlfn.XLOOKUP(_xlfn.TEXTJOIN(" vs ",,C102:D102),Calendar!G:G,Calendar!K:K),"")</f>
        <v/>
      </c>
      <c r="AJ102" s="111" t="str">
        <f>IF(AND(K102&lt;&gt;"Match of the Day",K102&lt;&gt;"Match of the Day 2",K102&lt;&gt;"Match of the Day Repeat"),"",1+MAX($AJ$10:AJ101))</f>
        <v/>
      </c>
    </row>
    <row r="103" spans="1:36" s="85" customFormat="1" x14ac:dyDescent="0.35">
      <c r="A103" s="112" t="s">
        <v>70</v>
      </c>
      <c r="B103" s="112" t="s">
        <v>32</v>
      </c>
      <c r="C103" s="112" t="s">
        <v>161</v>
      </c>
      <c r="D103" s="112" t="s">
        <v>49</v>
      </c>
      <c r="E103" s="112" t="s">
        <v>41</v>
      </c>
      <c r="F103" s="113">
        <v>0.58333333333333337</v>
      </c>
      <c r="G103" s="112"/>
      <c r="H103" s="114">
        <v>45900</v>
      </c>
      <c r="I103" s="112" t="s">
        <v>522</v>
      </c>
      <c r="J103" s="115" t="s">
        <v>38</v>
      </c>
      <c r="K103" s="112" t="s">
        <v>53</v>
      </c>
      <c r="L103" s="112" t="s">
        <v>54</v>
      </c>
      <c r="M103" s="115" t="s">
        <v>55</v>
      </c>
      <c r="N103" s="113">
        <v>0.58333333333333326</v>
      </c>
      <c r="O103" s="113">
        <v>0.66597222222222219</v>
      </c>
      <c r="P103" s="113">
        <v>8.2638888888888928E-2</v>
      </c>
      <c r="Q103" s="116">
        <v>839.6</v>
      </c>
      <c r="R103" s="117">
        <v>1.4</v>
      </c>
      <c r="S103" s="117">
        <v>11.4</v>
      </c>
      <c r="T103" s="117">
        <v>1522.6</v>
      </c>
      <c r="U103" s="117">
        <v>88.3</v>
      </c>
      <c r="V103" s="117">
        <v>1.2</v>
      </c>
      <c r="W103" s="117">
        <v>21</v>
      </c>
      <c r="X103" s="117">
        <v>167.9</v>
      </c>
      <c r="Y103" s="117">
        <v>762.7</v>
      </c>
      <c r="Z103" s="117">
        <v>1.4</v>
      </c>
      <c r="AA103" s="117">
        <v>10.7</v>
      </c>
      <c r="AB103" s="118">
        <v>1391.3</v>
      </c>
      <c r="AH103" s="72" t="e">
        <f>IF(AND(B103="Premier League",E103="Live"),_xlfn.XLOOKUP(_xlfn.TEXTJOIN(" vs ",,C103:D103),Calendar!G:G,Calendar!B:B),IF(AND(B103="Premier League",E103="Highlights"),_xlfn.XLOOKUP(H103,Calendar!O:O,Calendar!N:N,,-1),""))</f>
        <v>#N/A</v>
      </c>
      <c r="AI103" s="111" t="e">
        <f>IF(AND(AH103&lt;&gt;"",E103="Live"),_xlfn.XLOOKUP(_xlfn.TEXTJOIN(" vs ",,C103:D103),Calendar!G:G,Calendar!K:K),"")</f>
        <v>#N/A</v>
      </c>
      <c r="AJ103" s="111" t="str">
        <f>IF(AND(K103&lt;&gt;"Match of the Day",K103&lt;&gt;"Match of the Day 2",K103&lt;&gt;"Match of the Day Repeat"),"",1+MAX($AJ$10:AJ102))</f>
        <v/>
      </c>
    </row>
    <row r="104" spans="1:36" s="85" customFormat="1" x14ac:dyDescent="0.35">
      <c r="A104" s="112" t="s">
        <v>70</v>
      </c>
      <c r="B104" s="112" t="s">
        <v>32</v>
      </c>
      <c r="C104" s="112" t="s">
        <v>164</v>
      </c>
      <c r="D104" s="112" t="s">
        <v>47</v>
      </c>
      <c r="E104" s="112" t="s">
        <v>41</v>
      </c>
      <c r="F104" s="113">
        <v>0.58333333333333337</v>
      </c>
      <c r="G104" s="112"/>
      <c r="H104" s="114">
        <v>45900</v>
      </c>
      <c r="I104" s="112" t="s">
        <v>522</v>
      </c>
      <c r="J104" s="115" t="s">
        <v>38</v>
      </c>
      <c r="K104" s="112" t="s">
        <v>53</v>
      </c>
      <c r="L104" s="112" t="s">
        <v>57</v>
      </c>
      <c r="M104" s="115" t="s">
        <v>55</v>
      </c>
      <c r="N104" s="113">
        <v>0.5840277777777777</v>
      </c>
      <c r="O104" s="113">
        <v>0.6645833333333333</v>
      </c>
      <c r="P104" s="113">
        <v>8.0555555555555602E-2</v>
      </c>
      <c r="Q104" s="116">
        <v>400.9</v>
      </c>
      <c r="R104" s="117">
        <v>0.6</v>
      </c>
      <c r="S104" s="117">
        <v>5.5</v>
      </c>
      <c r="T104" s="117">
        <v>615.1</v>
      </c>
      <c r="U104" s="117">
        <v>53</v>
      </c>
      <c r="V104" s="117">
        <v>0.7</v>
      </c>
      <c r="W104" s="117">
        <v>12.6</v>
      </c>
      <c r="X104" s="117">
        <v>78</v>
      </c>
      <c r="Y104" s="117">
        <v>393.4</v>
      </c>
      <c r="Z104" s="117">
        <v>0.7</v>
      </c>
      <c r="AA104" s="117">
        <v>5.5</v>
      </c>
      <c r="AB104" s="118">
        <v>595.9</v>
      </c>
      <c r="AH104" s="72" t="e">
        <f>IF(AND(B104="Premier League",E104="Live"),_xlfn.XLOOKUP(_xlfn.TEXTJOIN(" vs ",,C104:D104),Calendar!G:G,Calendar!B:B),IF(AND(B104="Premier League",E104="Highlights"),_xlfn.XLOOKUP(H104,Calendar!O:O,Calendar!N:N,,-1),""))</f>
        <v>#N/A</v>
      </c>
      <c r="AI104" s="111" t="e">
        <f>IF(AND(AH104&lt;&gt;"",E104="Live"),_xlfn.XLOOKUP(_xlfn.TEXTJOIN(" vs ",,C104:D104),Calendar!G:G,Calendar!K:K),"")</f>
        <v>#N/A</v>
      </c>
      <c r="AJ104" s="111" t="str">
        <f>IF(AND(K104&lt;&gt;"Match of the Day",K104&lt;&gt;"Match of the Day 2",K104&lt;&gt;"Match of the Day Repeat"),"",1+MAX($AJ$10:AJ103))</f>
        <v/>
      </c>
    </row>
    <row r="105" spans="1:36" s="85" customFormat="1" x14ac:dyDescent="0.35">
      <c r="A105" s="112" t="s">
        <v>70</v>
      </c>
      <c r="B105" s="112" t="s">
        <v>32</v>
      </c>
      <c r="C105" s="112" t="s">
        <v>45</v>
      </c>
      <c r="D105" s="112" t="s">
        <v>40</v>
      </c>
      <c r="E105" s="112" t="s">
        <v>41</v>
      </c>
      <c r="F105" s="113">
        <v>0.6875</v>
      </c>
      <c r="G105" s="112"/>
      <c r="H105" s="114">
        <v>45900</v>
      </c>
      <c r="I105" s="112" t="s">
        <v>522</v>
      </c>
      <c r="J105" s="115" t="s">
        <v>38</v>
      </c>
      <c r="K105" s="112" t="s">
        <v>53</v>
      </c>
      <c r="L105" s="112" t="s">
        <v>54</v>
      </c>
      <c r="M105" s="115" t="s">
        <v>55</v>
      </c>
      <c r="N105" s="113">
        <v>0.68749999999999989</v>
      </c>
      <c r="O105" s="113">
        <v>0.76805555555555549</v>
      </c>
      <c r="P105" s="113">
        <v>8.0555555555555602E-2</v>
      </c>
      <c r="Q105" s="116">
        <v>3117.1</v>
      </c>
      <c r="R105" s="117">
        <v>5.0999999999999996</v>
      </c>
      <c r="S105" s="117">
        <v>31.4</v>
      </c>
      <c r="T105" s="117">
        <v>3610.1</v>
      </c>
      <c r="U105" s="117">
        <v>422.3</v>
      </c>
      <c r="V105" s="117">
        <v>5.8000000000000007</v>
      </c>
      <c r="W105" s="117">
        <v>74.099999999999994</v>
      </c>
      <c r="X105" s="117">
        <v>522.09999999999991</v>
      </c>
      <c r="Y105" s="117">
        <v>2895.8</v>
      </c>
      <c r="Z105" s="117">
        <v>5.5</v>
      </c>
      <c r="AA105" s="117">
        <v>30.5</v>
      </c>
      <c r="AB105" s="118">
        <v>3344.2</v>
      </c>
      <c r="AH105" s="72" t="e">
        <f>IF(AND(B105="Premier League",E105="Live"),_xlfn.XLOOKUP(_xlfn.TEXTJOIN(" vs ",,C105:D105),Calendar!G:G,Calendar!B:B),IF(AND(B105="Premier League",E105="Highlights"),_xlfn.XLOOKUP(H105,Calendar!O:O,Calendar!N:N,,-1),""))</f>
        <v>#N/A</v>
      </c>
      <c r="AI105" s="111" t="e">
        <f>IF(AND(AH105&lt;&gt;"",E105="Live"),_xlfn.XLOOKUP(_xlfn.TEXTJOIN(" vs ",,C105:D105),Calendar!G:G,Calendar!K:K),"")</f>
        <v>#N/A</v>
      </c>
      <c r="AJ105" s="111" t="str">
        <f>IF(AND(K105&lt;&gt;"Match of the Day",K105&lt;&gt;"Match of the Day 2",K105&lt;&gt;"Match of the Day Repeat"),"",1+MAX($AJ$10:AJ104))</f>
        <v/>
      </c>
    </row>
    <row r="106" spans="1:36" s="85" customFormat="1" x14ac:dyDescent="0.35">
      <c r="A106" s="112" t="s">
        <v>70</v>
      </c>
      <c r="B106" s="112" t="s">
        <v>32</v>
      </c>
      <c r="C106" s="112" t="s">
        <v>82</v>
      </c>
      <c r="D106" s="112" t="s">
        <v>81</v>
      </c>
      <c r="E106" s="112" t="s">
        <v>41</v>
      </c>
      <c r="F106" s="113">
        <v>0.79166666666666663</v>
      </c>
      <c r="G106" s="112"/>
      <c r="H106" s="114">
        <v>45900</v>
      </c>
      <c r="I106" s="112" t="s">
        <v>522</v>
      </c>
      <c r="J106" s="115" t="s">
        <v>38</v>
      </c>
      <c r="K106" s="112" t="s">
        <v>53</v>
      </c>
      <c r="L106" s="112" t="s">
        <v>54</v>
      </c>
      <c r="M106" s="115" t="s">
        <v>55</v>
      </c>
      <c r="N106" s="113">
        <v>0.79236111111111107</v>
      </c>
      <c r="O106" s="113">
        <v>0.87361111111111101</v>
      </c>
      <c r="P106" s="113">
        <v>8.1249999999999933E-2</v>
      </c>
      <c r="Q106" s="116">
        <v>1067.4000000000001</v>
      </c>
      <c r="R106" s="117">
        <v>1.7</v>
      </c>
      <c r="S106" s="117">
        <v>8.6999999999999993</v>
      </c>
      <c r="T106" s="117">
        <v>1313.1</v>
      </c>
      <c r="U106" s="117">
        <v>196.7</v>
      </c>
      <c r="V106" s="117">
        <v>2.7</v>
      </c>
      <c r="W106" s="117">
        <v>42.5</v>
      </c>
      <c r="X106" s="117">
        <v>240.9</v>
      </c>
      <c r="Y106" s="117">
        <v>994.7</v>
      </c>
      <c r="Z106" s="117">
        <v>1.9000000000000001</v>
      </c>
      <c r="AA106" s="117">
        <v>8.4</v>
      </c>
      <c r="AB106" s="118">
        <v>1211.9000000000001</v>
      </c>
      <c r="AH106" s="72" t="e">
        <f>IF(AND(B106="Premier League",E106="Live"),_xlfn.XLOOKUP(_xlfn.TEXTJOIN(" vs ",,C106:D106),Calendar!G:G,Calendar!B:B),IF(AND(B106="Premier League",E106="Highlights"),_xlfn.XLOOKUP(H106,Calendar!O:O,Calendar!N:N,,-1),""))</f>
        <v>#N/A</v>
      </c>
      <c r="AI106" s="111" t="e">
        <f>IF(AND(AH106&lt;&gt;"",E106="Live"),_xlfn.XLOOKUP(_xlfn.TEXTJOIN(" vs ",,C106:D106),Calendar!G:G,Calendar!K:K),"")</f>
        <v>#N/A</v>
      </c>
      <c r="AJ106" s="111" t="str">
        <f>IF(AND(K106&lt;&gt;"Match of the Day",K106&lt;&gt;"Match of the Day 2",K106&lt;&gt;"Match of the Day Repeat"),"",1+MAX($AJ$10:AJ105))</f>
        <v/>
      </c>
    </row>
    <row r="107" spans="1:36" s="85" customFormat="1" x14ac:dyDescent="0.35">
      <c r="A107" s="112" t="s">
        <v>70</v>
      </c>
      <c r="B107" s="112" t="s">
        <v>32</v>
      </c>
      <c r="C107" s="112"/>
      <c r="D107" s="112"/>
      <c r="E107" s="112" t="s">
        <v>33</v>
      </c>
      <c r="F107" s="113">
        <v>0.3611111111111111</v>
      </c>
      <c r="G107" s="112"/>
      <c r="H107" s="114">
        <v>45900</v>
      </c>
      <c r="I107" s="112" t="s">
        <v>522</v>
      </c>
      <c r="J107" s="115" t="s">
        <v>38</v>
      </c>
      <c r="K107" s="112" t="s">
        <v>553</v>
      </c>
      <c r="L107" s="112" t="s">
        <v>35</v>
      </c>
      <c r="M107" s="115" t="s">
        <v>36</v>
      </c>
      <c r="N107" s="113">
        <v>0.3611111111111111</v>
      </c>
      <c r="O107" s="113">
        <v>0.41592592592592592</v>
      </c>
      <c r="P107" s="113">
        <v>5.4814814814814816E-2</v>
      </c>
      <c r="Q107" s="116">
        <v>844.8</v>
      </c>
      <c r="R107" s="117">
        <v>1.3680000000000001</v>
      </c>
      <c r="S107" s="117">
        <v>20.294499999999999</v>
      </c>
      <c r="T107" s="117">
        <v>960.7</v>
      </c>
      <c r="U107" s="117">
        <v>15</v>
      </c>
      <c r="V107" s="117">
        <v>0.2064</v>
      </c>
      <c r="W107" s="117">
        <v>13.7363</v>
      </c>
      <c r="X107" s="117">
        <v>28.6</v>
      </c>
      <c r="Y107" s="117">
        <v>817</v>
      </c>
      <c r="Z107" s="117">
        <v>1.55</v>
      </c>
      <c r="AA107" s="117">
        <v>20.380700000000001</v>
      </c>
      <c r="AB107" s="118">
        <v>934.7</v>
      </c>
      <c r="AH107" s="72" t="str">
        <f>IF(AND(B107="Premier League",E107="Live"),_xlfn.XLOOKUP(_xlfn.TEXTJOIN(" vs ",,C107:D107),Calendar!G:G,Calendar!B:B),IF(AND(B107="Premier League",E107="Highlights"),_xlfn.XLOOKUP(H107,Calendar!O:O,Calendar!N:N,,-1),""))</f>
        <v>Matchweek 01</v>
      </c>
      <c r="AI107" s="111" t="str">
        <f>IF(AND(AH107&lt;&gt;"",E107="Live"),_xlfn.XLOOKUP(_xlfn.TEXTJOIN(" vs ",,C107:D107),Calendar!G:G,Calendar!K:K),"")</f>
        <v/>
      </c>
      <c r="AJ107" s="111">
        <f>IF(AND(K107&lt;&gt;"Match of the Day",K107&lt;&gt;"Match of the Day 2",K107&lt;&gt;"Match of the Day Repeat"),"",1+MAX($AJ$10:AJ106))</f>
        <v>7</v>
      </c>
    </row>
    <row r="108" spans="1:36" s="85" customFormat="1" x14ac:dyDescent="0.35">
      <c r="A108" s="112" t="s">
        <v>70</v>
      </c>
      <c r="B108" s="112" t="s">
        <v>32</v>
      </c>
      <c r="C108" s="112"/>
      <c r="D108" s="112"/>
      <c r="E108" s="112" t="s">
        <v>33</v>
      </c>
      <c r="F108" s="113">
        <v>0.9375</v>
      </c>
      <c r="G108" s="112"/>
      <c r="H108" s="114">
        <v>45900</v>
      </c>
      <c r="I108" s="112" t="s">
        <v>522</v>
      </c>
      <c r="J108" s="115" t="s">
        <v>38</v>
      </c>
      <c r="K108" s="112" t="s">
        <v>552</v>
      </c>
      <c r="L108" s="112" t="s">
        <v>35</v>
      </c>
      <c r="M108" s="115" t="s">
        <v>36</v>
      </c>
      <c r="N108" s="113">
        <v>0.9375</v>
      </c>
      <c r="O108" s="113">
        <v>0.98939814814814819</v>
      </c>
      <c r="P108" s="113">
        <v>5.1446759259259262E-2</v>
      </c>
      <c r="Q108" s="116">
        <v>1745.9</v>
      </c>
      <c r="R108" s="117">
        <v>2.8271999999999999</v>
      </c>
      <c r="S108" s="117">
        <v>30.597100000000001</v>
      </c>
      <c r="T108" s="117">
        <v>2200.4</v>
      </c>
      <c r="U108" s="117">
        <v>59.6</v>
      </c>
      <c r="V108" s="117">
        <v>0.81989999999999996</v>
      </c>
      <c r="W108" s="117">
        <v>42.299500000000002</v>
      </c>
      <c r="X108" s="117">
        <v>101.6</v>
      </c>
      <c r="Y108" s="117">
        <v>1700.6</v>
      </c>
      <c r="Z108" s="117">
        <v>3.2263000000000002</v>
      </c>
      <c r="AA108" s="117">
        <v>30.383600000000001</v>
      </c>
      <c r="AB108" s="118">
        <v>2139.8000000000002</v>
      </c>
      <c r="AH108" s="72" t="str">
        <f>IF(AND(B108="Premier League",E108="Live"),_xlfn.XLOOKUP(_xlfn.TEXTJOIN(" vs ",,C108:D108),Calendar!G:G,Calendar!B:B),IF(AND(B108="Premier League",E108="Highlights"),_xlfn.XLOOKUP(H108,Calendar!O:O,Calendar!N:N,,-1),""))</f>
        <v>Matchweek 01</v>
      </c>
      <c r="AI108" s="111" t="str">
        <f>IF(AND(AH108&lt;&gt;"",E108="Live"),_xlfn.XLOOKUP(_xlfn.TEXTJOIN(" vs ",,C108:D108),Calendar!G:G,Calendar!K:K),"")</f>
        <v/>
      </c>
      <c r="AJ108" s="111">
        <f>IF(AND(K108&lt;&gt;"Match of the Day",K108&lt;&gt;"Match of the Day 2",K108&lt;&gt;"Match of the Day Repeat"),"",1+MAX($AJ$10:AJ107))</f>
        <v>8</v>
      </c>
    </row>
    <row r="109" spans="1:36" s="85" customFormat="1" x14ac:dyDescent="0.35">
      <c r="A109" s="112" t="s">
        <v>70</v>
      </c>
      <c r="B109" s="112" t="s">
        <v>529</v>
      </c>
      <c r="C109" s="112" t="s">
        <v>194</v>
      </c>
      <c r="D109" s="119" t="s">
        <v>195</v>
      </c>
      <c r="E109" s="119" t="s">
        <v>41</v>
      </c>
      <c r="F109" s="120">
        <v>0.5</v>
      </c>
      <c r="G109" s="119"/>
      <c r="H109" s="121">
        <v>45900</v>
      </c>
      <c r="I109" s="112" t="s">
        <v>522</v>
      </c>
      <c r="J109" s="115" t="s">
        <v>38</v>
      </c>
      <c r="K109" s="112" t="s">
        <v>53</v>
      </c>
      <c r="L109" s="112" t="s">
        <v>54</v>
      </c>
      <c r="M109" s="115" t="s">
        <v>55</v>
      </c>
      <c r="N109" s="113">
        <v>0.49999999999999994</v>
      </c>
      <c r="O109" s="113">
        <v>0.53402777777777777</v>
      </c>
      <c r="P109" s="113">
        <v>3.4027777777777823E-2</v>
      </c>
      <c r="Q109" s="116">
        <v>305.45999999999998</v>
      </c>
      <c r="R109" s="117">
        <v>0.49299999999999994</v>
      </c>
      <c r="S109" s="117">
        <v>5.7671999999999999</v>
      </c>
      <c r="T109" s="117">
        <v>391.9</v>
      </c>
      <c r="U109" s="117">
        <v>33.270000000000017</v>
      </c>
      <c r="V109" s="117">
        <v>0.45359999999999995</v>
      </c>
      <c r="W109" s="117">
        <v>16.584599999999998</v>
      </c>
      <c r="X109" s="117">
        <v>40.799999999999997</v>
      </c>
      <c r="Y109" s="117">
        <v>303.77199999999999</v>
      </c>
      <c r="Z109" s="117">
        <v>0.57499999999999996</v>
      </c>
      <c r="AA109" s="117">
        <v>5.964999999999999</v>
      </c>
      <c r="AB109" s="118">
        <v>388</v>
      </c>
      <c r="AH109" s="72" t="str">
        <f>IF(AND(B109="Premier League",E109="Live"),_xlfn.XLOOKUP(_xlfn.TEXTJOIN(" vs ",,C109:D109),Calendar!G:G,Calendar!B:B),IF(AND(B109="Premier League",E109="Highlights"),_xlfn.XLOOKUP(H109,Calendar!O:O,Calendar!N:N,,-1),""))</f>
        <v/>
      </c>
      <c r="AI109" s="111" t="str">
        <f>IF(AND(AH109&lt;&gt;"",E109="Live"),_xlfn.XLOOKUP(_xlfn.TEXTJOIN(" vs ",,C109:D109),Calendar!G:G,Calendar!K:K),"")</f>
        <v/>
      </c>
      <c r="AJ109" s="111" t="str">
        <f>IF(AND(K109&lt;&gt;"Match of the Day",K109&lt;&gt;"Match of the Day 2",K109&lt;&gt;"Match of the Day Repeat"),"",1+MAX($AJ$10:AJ108))</f>
        <v/>
      </c>
    </row>
    <row r="110" spans="1:36" s="85" customFormat="1" x14ac:dyDescent="0.35">
      <c r="A110" s="112" t="s">
        <v>70</v>
      </c>
      <c r="B110" s="112" t="s">
        <v>529</v>
      </c>
      <c r="C110" s="112" t="s">
        <v>194</v>
      </c>
      <c r="D110" s="112" t="s">
        <v>195</v>
      </c>
      <c r="E110" s="112" t="s">
        <v>41</v>
      </c>
      <c r="F110" s="113">
        <v>0.5</v>
      </c>
      <c r="G110" s="112"/>
      <c r="H110" s="114">
        <v>45900</v>
      </c>
      <c r="I110" s="112" t="s">
        <v>522</v>
      </c>
      <c r="J110" s="115" t="s">
        <v>38</v>
      </c>
      <c r="K110" s="112" t="s">
        <v>53</v>
      </c>
      <c r="L110" s="112" t="s">
        <v>120</v>
      </c>
      <c r="M110" s="115" t="s">
        <v>55</v>
      </c>
      <c r="N110" s="113">
        <v>0.49999999999999994</v>
      </c>
      <c r="O110" s="113">
        <v>0.57916666666666661</v>
      </c>
      <c r="P110" s="113">
        <v>7.9166666666666663E-2</v>
      </c>
      <c r="Q110" s="116">
        <v>511.3730434782608</v>
      </c>
      <c r="R110" s="117">
        <v>0.82582608695652182</v>
      </c>
      <c r="S110" s="117">
        <v>9.0362608695652185</v>
      </c>
      <c r="T110" s="117">
        <v>801.8</v>
      </c>
      <c r="U110" s="117">
        <v>45.550434782608725</v>
      </c>
      <c r="V110" s="117">
        <v>0.62095652173913052</v>
      </c>
      <c r="W110" s="117">
        <v>20.127217391304349</v>
      </c>
      <c r="X110" s="117">
        <v>65.2</v>
      </c>
      <c r="Y110" s="117">
        <v>469.55043478260876</v>
      </c>
      <c r="Z110" s="117">
        <v>0.88886956521739124</v>
      </c>
      <c r="AA110" s="117">
        <v>8.5602608695652176</v>
      </c>
      <c r="AB110" s="118">
        <v>745.2</v>
      </c>
      <c r="AH110" s="72"/>
      <c r="AI110" s="111"/>
      <c r="AJ110" s="111"/>
    </row>
    <row r="111" spans="1:36" s="85" customFormat="1" x14ac:dyDescent="0.35">
      <c r="A111" s="112" t="s">
        <v>70</v>
      </c>
      <c r="B111" s="112" t="s">
        <v>529</v>
      </c>
      <c r="C111" s="112" t="s">
        <v>530</v>
      </c>
      <c r="D111" s="112" t="s">
        <v>524</v>
      </c>
      <c r="E111" s="112" t="s">
        <v>41</v>
      </c>
      <c r="F111" s="113">
        <v>0.58333333333333337</v>
      </c>
      <c r="G111" s="112"/>
      <c r="H111" s="114">
        <v>45900</v>
      </c>
      <c r="I111" s="112" t="s">
        <v>522</v>
      </c>
      <c r="J111" s="115" t="s">
        <v>38</v>
      </c>
      <c r="K111" s="112" t="s">
        <v>53</v>
      </c>
      <c r="L111" s="112" t="s">
        <v>531</v>
      </c>
      <c r="M111" s="115" t="s">
        <v>532</v>
      </c>
      <c r="N111" s="113">
        <v>0.58333333333333326</v>
      </c>
      <c r="O111" s="113">
        <v>0.66319444444444442</v>
      </c>
      <c r="P111" s="113">
        <v>7.986111111111116E-2</v>
      </c>
      <c r="Q111" s="116">
        <v>13.1</v>
      </c>
      <c r="R111" s="117">
        <v>0</v>
      </c>
      <c r="S111" s="117">
        <v>0.17849999999999999</v>
      </c>
      <c r="T111" s="117">
        <v>35.4</v>
      </c>
      <c r="U111" s="117">
        <v>0</v>
      </c>
      <c r="V111" s="117">
        <v>0</v>
      </c>
      <c r="W111" s="117">
        <v>0</v>
      </c>
      <c r="X111" s="117" t="s">
        <v>541</v>
      </c>
      <c r="Y111" s="117">
        <v>13.1</v>
      </c>
      <c r="Z111" s="117">
        <v>0</v>
      </c>
      <c r="AA111" s="117">
        <v>0.18459999999999999</v>
      </c>
      <c r="AB111" s="118">
        <v>35.4</v>
      </c>
      <c r="AH111" s="72" t="str">
        <f>IF(AND(B111="Premier League",E111="Live"),_xlfn.XLOOKUP(_xlfn.TEXTJOIN(" vs ",,C111:D111),Calendar!G:G,Calendar!B:B),IF(AND(B111="Premier League",E111="Highlights"),_xlfn.XLOOKUP(H111,Calendar!O:O,Calendar!N:N,,-1),""))</f>
        <v/>
      </c>
      <c r="AI111" s="111" t="str">
        <f>IF(AND(AH111&lt;&gt;"",E111="Live"),_xlfn.XLOOKUP(_xlfn.TEXTJOIN(" vs ",,C111:D111),Calendar!G:G,Calendar!K:K),"")</f>
        <v/>
      </c>
      <c r="AJ111" s="111" t="str">
        <f>IF(AND(K111&lt;&gt;"Match of the Day",K111&lt;&gt;"Match of the Day 2",K111&lt;&gt;"Match of the Day Repeat"),"",1+MAX($AJ$10:AJ109))</f>
        <v/>
      </c>
    </row>
    <row r="112" spans="1:36" s="85" customFormat="1" x14ac:dyDescent="0.35">
      <c r="A112" s="112" t="s">
        <v>70</v>
      </c>
      <c r="B112" s="112" t="s">
        <v>32</v>
      </c>
      <c r="C112" s="112"/>
      <c r="D112" s="112"/>
      <c r="E112" s="112" t="s">
        <v>33</v>
      </c>
      <c r="F112" s="113">
        <v>0.32291666666666669</v>
      </c>
      <c r="G112" s="112"/>
      <c r="H112" s="114">
        <v>45901</v>
      </c>
      <c r="I112" s="112" t="s">
        <v>522</v>
      </c>
      <c r="J112" s="115" t="s">
        <v>74</v>
      </c>
      <c r="K112" s="112" t="s">
        <v>553</v>
      </c>
      <c r="L112" s="112" t="s">
        <v>278</v>
      </c>
      <c r="M112" s="115" t="s">
        <v>36</v>
      </c>
      <c r="N112" s="113">
        <v>0.32291666666666669</v>
      </c>
      <c r="O112" s="113">
        <v>0.375</v>
      </c>
      <c r="P112" s="113">
        <v>5.2083333333333315E-2</v>
      </c>
      <c r="Q112" s="116">
        <v>100.9</v>
      </c>
      <c r="R112" s="117">
        <v>0.2</v>
      </c>
      <c r="S112" s="117">
        <v>2.7696999999999998</v>
      </c>
      <c r="T112" s="117">
        <v>170.6</v>
      </c>
      <c r="U112" s="117">
        <v>14.3</v>
      </c>
      <c r="V112" s="117">
        <v>0.2</v>
      </c>
      <c r="W112" s="117">
        <v>22.698399999999999</v>
      </c>
      <c r="X112" s="117">
        <v>31.6</v>
      </c>
      <c r="Y112" s="117">
        <v>93.2</v>
      </c>
      <c r="Z112" s="117">
        <v>0.2</v>
      </c>
      <c r="AA112" s="117">
        <v>2.6905999999999999</v>
      </c>
      <c r="AB112" s="118">
        <v>155.4</v>
      </c>
      <c r="AH112" s="72" t="str">
        <f>IF(AND(B112="Premier League",E112="Live"),_xlfn.XLOOKUP(_xlfn.TEXTJOIN(" vs ",,C112:D112),Calendar!G:G,Calendar!B:B),IF(AND(B112="Premier League",E112="Highlights"),_xlfn.XLOOKUP(H112,Calendar!O:O,Calendar!N:N,,-1),""))</f>
        <v>Matchweek 01</v>
      </c>
      <c r="AI112" s="111" t="str">
        <f>IF(AND(AH112&lt;&gt;"",E112="Live"),_xlfn.XLOOKUP(_xlfn.TEXTJOIN(" vs ",,C112:D112),Calendar!G:G,Calendar!K:K),"")</f>
        <v/>
      </c>
      <c r="AJ112" s="111">
        <f>IF(AND(K112&lt;&gt;"Match of the Day",K112&lt;&gt;"Match of the Day 2",K112&lt;&gt;"Match of the Day Repeat"),"",1+MAX($AJ$10:AJ111))</f>
        <v>9</v>
      </c>
    </row>
    <row r="113" spans="1:36" s="85" customFormat="1" x14ac:dyDescent="0.35">
      <c r="A113" s="112" t="s">
        <v>70</v>
      </c>
      <c r="B113" s="112" t="s">
        <v>589</v>
      </c>
      <c r="C113" s="112" t="s">
        <v>590</v>
      </c>
      <c r="D113" s="112" t="s">
        <v>169</v>
      </c>
      <c r="E113" s="112" t="s">
        <v>41</v>
      </c>
      <c r="F113" s="113">
        <v>0.625</v>
      </c>
      <c r="G113" s="112"/>
      <c r="H113" s="114">
        <v>45904</v>
      </c>
      <c r="I113" s="112" t="s">
        <v>522</v>
      </c>
      <c r="J113" s="115" t="s">
        <v>127</v>
      </c>
      <c r="K113" s="112" t="s">
        <v>53</v>
      </c>
      <c r="L113" s="112" t="s">
        <v>591</v>
      </c>
      <c r="M113" s="115" t="s">
        <v>36</v>
      </c>
      <c r="N113" s="113">
        <v>0.62569444444444444</v>
      </c>
      <c r="O113" s="113">
        <v>0.70347222222222228</v>
      </c>
      <c r="P113" s="113">
        <v>7.7777777777777835E-2</v>
      </c>
      <c r="Q113" s="116">
        <v>738</v>
      </c>
      <c r="R113" s="117">
        <v>1.2</v>
      </c>
      <c r="S113" s="117">
        <v>13.5684</v>
      </c>
      <c r="T113" s="117">
        <v>1117.3</v>
      </c>
      <c r="U113" s="117">
        <v>4.9000000000000004</v>
      </c>
      <c r="V113" s="117">
        <v>0.1</v>
      </c>
      <c r="W113" s="117">
        <v>5.1524999999999999</v>
      </c>
      <c r="X113" s="117">
        <v>12.2</v>
      </c>
      <c r="Y113" s="117">
        <v>716.3</v>
      </c>
      <c r="Z113" s="117">
        <v>1.4</v>
      </c>
      <c r="AA113" s="117">
        <v>13.4985</v>
      </c>
      <c r="AB113" s="118">
        <v>1087.2</v>
      </c>
      <c r="AH113" s="72" t="str">
        <f>IF(AND(B113="Premier League",E113="Live"),_xlfn.XLOOKUP(_xlfn.TEXTJOIN(" vs ",,C113:D113),Calendar!G:G,Calendar!B:B),IF(AND(B113="Premier League",E113="Highlights"),_xlfn.XLOOKUP(H113,Calendar!O:O,Calendar!N:N,,-1),""))</f>
        <v/>
      </c>
      <c r="AI113" s="111" t="str">
        <f>IF(AND(AH113&lt;&gt;"",E113="Live"),_xlfn.XLOOKUP(_xlfn.TEXTJOIN(" vs ",,C113:D113),Calendar!G:G,Calendar!K:K),"")</f>
        <v/>
      </c>
      <c r="AJ113" s="111" t="str">
        <f>IF(AND(K113&lt;&gt;"Match of the Day",K113&lt;&gt;"Match of the Day 2",K113&lt;&gt;"Match of the Day Repeat"),"",1+MAX($AJ$10:AJ112))</f>
        <v/>
      </c>
    </row>
    <row r="114" spans="1:36" s="85" customFormat="1" x14ac:dyDescent="0.35">
      <c r="A114" s="112" t="s">
        <v>70</v>
      </c>
      <c r="B114" s="112" t="s">
        <v>589</v>
      </c>
      <c r="C114" s="112" t="s">
        <v>592</v>
      </c>
      <c r="D114" s="112" t="s">
        <v>593</v>
      </c>
      <c r="E114" s="112" t="s">
        <v>41</v>
      </c>
      <c r="F114" s="113">
        <v>0.82291666666666663</v>
      </c>
      <c r="G114" s="112"/>
      <c r="H114" s="114">
        <v>45904</v>
      </c>
      <c r="I114" s="112" t="s">
        <v>522</v>
      </c>
      <c r="J114" s="115" t="s">
        <v>127</v>
      </c>
      <c r="K114" s="112" t="s">
        <v>53</v>
      </c>
      <c r="L114" s="112" t="s">
        <v>594</v>
      </c>
      <c r="M114" s="115" t="s">
        <v>36</v>
      </c>
      <c r="N114" s="113">
        <v>0.82291666666666674</v>
      </c>
      <c r="O114" s="113">
        <v>0.90277777777777779</v>
      </c>
      <c r="P114" s="113">
        <v>7.9861111111111049E-2</v>
      </c>
      <c r="Q114" s="116">
        <v>114.60000000000001</v>
      </c>
      <c r="R114" s="117">
        <v>6.5</v>
      </c>
      <c r="S114" s="117">
        <v>26.9711</v>
      </c>
      <c r="T114" s="117">
        <v>164</v>
      </c>
      <c r="U114" s="117">
        <v>12.1</v>
      </c>
      <c r="V114" s="117">
        <v>5.8</v>
      </c>
      <c r="W114" s="117">
        <v>62.694299999999998</v>
      </c>
      <c r="X114" s="117" t="e">
        <v>#VALUE!</v>
      </c>
      <c r="Y114" s="117">
        <v>98.1</v>
      </c>
      <c r="Z114" s="117">
        <v>6.6000000000000005</v>
      </c>
      <c r="AA114" s="117">
        <v>25</v>
      </c>
      <c r="AB114" s="118">
        <v>139</v>
      </c>
      <c r="AH114" s="72" t="str">
        <f>IF(AND(B114="Premier League",E114="Live"),_xlfn.XLOOKUP(_xlfn.TEXTJOIN(" vs ",,C114:D114),Calendar!G:G,Calendar!B:B),IF(AND(B114="Premier League",E114="Highlights"),_xlfn.XLOOKUP(H114,Calendar!O:O,Calendar!N:N,,-1),""))</f>
        <v/>
      </c>
      <c r="AI114" s="111" t="str">
        <f>IF(AND(AH114&lt;&gt;"",E114="Live"),_xlfn.XLOOKUP(_xlfn.TEXTJOIN(" vs ",,C114:D114),Calendar!G:G,Calendar!K:K),"")</f>
        <v/>
      </c>
      <c r="AJ114" s="111" t="str">
        <f>IF(AND(K114&lt;&gt;"Match of the Day",K114&lt;&gt;"Match of the Day 2",K114&lt;&gt;"Match of the Day Repeat"),"",1+MAX($AJ$10:AJ113))</f>
        <v/>
      </c>
    </row>
    <row r="115" spans="1:36" s="85" customFormat="1" x14ac:dyDescent="0.35">
      <c r="A115" s="112" t="s">
        <v>70</v>
      </c>
      <c r="B115" s="112" t="s">
        <v>152</v>
      </c>
      <c r="C115" s="112" t="s">
        <v>252</v>
      </c>
      <c r="D115" s="112" t="s">
        <v>596</v>
      </c>
      <c r="E115" s="112" t="s">
        <v>41</v>
      </c>
      <c r="F115" s="113">
        <v>0.8125</v>
      </c>
      <c r="G115" s="112"/>
      <c r="H115" s="114">
        <v>45905</v>
      </c>
      <c r="I115" s="112" t="s">
        <v>522</v>
      </c>
      <c r="J115" s="115" t="s">
        <v>71</v>
      </c>
      <c r="K115" s="112" t="s">
        <v>53</v>
      </c>
      <c r="L115" s="112" t="s">
        <v>54</v>
      </c>
      <c r="M115" s="115" t="s">
        <v>55</v>
      </c>
      <c r="N115" s="113">
        <v>0.8125</v>
      </c>
      <c r="O115" s="113">
        <v>0.89722222222222225</v>
      </c>
      <c r="P115" s="113">
        <v>8.4722222222222254E-2</v>
      </c>
      <c r="Q115" s="116">
        <v>152.20000000000002</v>
      </c>
      <c r="R115" s="117">
        <v>0.2</v>
      </c>
      <c r="S115" s="117">
        <v>1.2782</v>
      </c>
      <c r="T115" s="117">
        <v>238</v>
      </c>
      <c r="U115" s="117">
        <v>18.899999999999999</v>
      </c>
      <c r="V115" s="117">
        <v>0.2</v>
      </c>
      <c r="W115" s="117">
        <v>6.3507999999999996</v>
      </c>
      <c r="X115" s="117">
        <v>38.6</v>
      </c>
      <c r="Y115" s="117">
        <v>143.80000000000001</v>
      </c>
      <c r="Z115" s="117">
        <v>0.30000000000000004</v>
      </c>
      <c r="AA115" s="117">
        <v>1.2425999999999999</v>
      </c>
      <c r="AB115" s="118">
        <v>227.89999999999998</v>
      </c>
      <c r="AH115" s="72" t="str">
        <f>IF(AND(B115="Premier League",E115="Live"),_xlfn.XLOOKUP(_xlfn.TEXTJOIN(" vs ",,C115:D115),Calendar!G:G,Calendar!B:B),IF(AND(B115="Premier League",E115="Highlights"),_xlfn.XLOOKUP(H115,Calendar!O:O,Calendar!N:N,,-1),""))</f>
        <v/>
      </c>
      <c r="AI115" s="111" t="str">
        <f>IF(AND(AH115&lt;&gt;"",E115="Live"),_xlfn.XLOOKUP(_xlfn.TEXTJOIN(" vs ",,C115:D115),Calendar!G:G,Calendar!K:K),"")</f>
        <v/>
      </c>
      <c r="AJ115" s="111" t="str">
        <f>IF(AND(K115&lt;&gt;"Match of the Day",K115&lt;&gt;"Match of the Day 2",K115&lt;&gt;"Match of the Day Repeat"),"",1+MAX($AJ$10:AJ114))</f>
        <v/>
      </c>
    </row>
    <row r="116" spans="1:36" s="85" customFormat="1" x14ac:dyDescent="0.35">
      <c r="A116" s="112" t="s">
        <v>70</v>
      </c>
      <c r="B116" s="112" t="s">
        <v>589</v>
      </c>
      <c r="C116" s="112" t="s">
        <v>160</v>
      </c>
      <c r="D116" s="112" t="s">
        <v>267</v>
      </c>
      <c r="E116" s="112" t="s">
        <v>41</v>
      </c>
      <c r="F116" s="113">
        <v>0.82291666666666663</v>
      </c>
      <c r="G116" s="112"/>
      <c r="H116" s="114">
        <v>45905</v>
      </c>
      <c r="I116" s="112" t="s">
        <v>522</v>
      </c>
      <c r="J116" s="115" t="s">
        <v>71</v>
      </c>
      <c r="K116" s="112" t="s">
        <v>53</v>
      </c>
      <c r="L116" s="112" t="s">
        <v>597</v>
      </c>
      <c r="M116" s="115" t="s">
        <v>36</v>
      </c>
      <c r="N116" s="113">
        <v>0.82361111111111118</v>
      </c>
      <c r="O116" s="113">
        <v>0.90138888888888891</v>
      </c>
      <c r="P116" s="113">
        <v>7.7777777777777724E-2</v>
      </c>
      <c r="Q116" s="116">
        <v>1402.5</v>
      </c>
      <c r="R116" s="117">
        <v>2.3000000000000003</v>
      </c>
      <c r="S116" s="117">
        <v>11.683</v>
      </c>
      <c r="T116" s="117">
        <v>1798.2</v>
      </c>
      <c r="U116" s="117">
        <v>58</v>
      </c>
      <c r="V116" s="117">
        <v>0.79999999999999993</v>
      </c>
      <c r="W116" s="117">
        <v>18.051699999999997</v>
      </c>
      <c r="X116" s="117">
        <v>96.1</v>
      </c>
      <c r="Y116" s="117">
        <v>1340.8</v>
      </c>
      <c r="Z116" s="117">
        <v>2.5</v>
      </c>
      <c r="AA116" s="117">
        <v>11.487500000000001</v>
      </c>
      <c r="AB116" s="118">
        <v>1730.3</v>
      </c>
      <c r="AH116" s="72" t="str">
        <f>IF(AND(B116="Premier League",E116="Live"),_xlfn.XLOOKUP(_xlfn.TEXTJOIN(" vs ",,C116:D116),Calendar!G:G,Calendar!B:B),IF(AND(B116="Premier League",E116="Highlights"),_xlfn.XLOOKUP(H116,Calendar!O:O,Calendar!N:N,,-1),""))</f>
        <v/>
      </c>
      <c r="AI116" s="111" t="str">
        <f>IF(AND(AH116&lt;&gt;"",E116="Live"),_xlfn.XLOOKUP(_xlfn.TEXTJOIN(" vs ",,C116:D116),Calendar!G:G,Calendar!K:K),"")</f>
        <v/>
      </c>
      <c r="AJ116" s="111" t="str">
        <f>IF(AND(K116&lt;&gt;"Match of the Day",K116&lt;&gt;"Match of the Day 2",K116&lt;&gt;"Match of the Day Repeat"),"",1+MAX($AJ$10:AJ115))</f>
        <v/>
      </c>
    </row>
    <row r="117" spans="1:36" s="85" customFormat="1" x14ac:dyDescent="0.35">
      <c r="A117" s="112" t="s">
        <v>70</v>
      </c>
      <c r="B117" s="112" t="s">
        <v>147</v>
      </c>
      <c r="C117" s="112" t="s">
        <v>168</v>
      </c>
      <c r="D117" s="112" t="s">
        <v>598</v>
      </c>
      <c r="E117" s="112" t="s">
        <v>41</v>
      </c>
      <c r="F117" s="113">
        <v>0.52083333333333337</v>
      </c>
      <c r="G117" s="112"/>
      <c r="H117" s="114">
        <v>45906</v>
      </c>
      <c r="I117" s="112" t="s">
        <v>522</v>
      </c>
      <c r="J117" s="115" t="s">
        <v>37</v>
      </c>
      <c r="K117" s="112" t="s">
        <v>53</v>
      </c>
      <c r="L117" s="112" t="s">
        <v>54</v>
      </c>
      <c r="M117" s="115" t="s">
        <v>55</v>
      </c>
      <c r="N117" s="113">
        <v>0.52152777777777781</v>
      </c>
      <c r="O117" s="113">
        <v>0.60069444444444442</v>
      </c>
      <c r="P117" s="113">
        <v>7.9166666666666607E-2</v>
      </c>
      <c r="Q117" s="116">
        <v>122.9</v>
      </c>
      <c r="R117" s="117">
        <v>0.2</v>
      </c>
      <c r="S117" s="117">
        <v>2.5547</v>
      </c>
      <c r="T117" s="117">
        <v>215.70000000000002</v>
      </c>
      <c r="U117" s="117">
        <v>6</v>
      </c>
      <c r="V117" s="117">
        <v>0.1</v>
      </c>
      <c r="W117" s="117">
        <v>4.1812000000000005</v>
      </c>
      <c r="X117" s="117">
        <v>36.6</v>
      </c>
      <c r="Y117" s="117">
        <v>104.5</v>
      </c>
      <c r="Z117" s="117">
        <v>0.2</v>
      </c>
      <c r="AA117" s="117">
        <v>2.2515000000000001</v>
      </c>
      <c r="AB117" s="118">
        <v>175.3</v>
      </c>
      <c r="AH117" s="72" t="str">
        <f>IF(AND(B117="Premier League",E117="Live"),_xlfn.XLOOKUP(_xlfn.TEXTJOIN(" vs ",,C117:D117),Calendar!G:G,Calendar!B:B),IF(AND(B117="Premier League",E117="Highlights"),_xlfn.XLOOKUP(H117,Calendar!O:O,Calendar!N:N,,-1),""))</f>
        <v/>
      </c>
      <c r="AI117" s="111" t="str">
        <f>IF(AND(AH117&lt;&gt;"",E117="Live"),_xlfn.XLOOKUP(_xlfn.TEXTJOIN(" vs ",,C117:D117),Calendar!G:G,Calendar!K:K),"")</f>
        <v/>
      </c>
      <c r="AJ117" s="111" t="str">
        <f>IF(AND(K117&lt;&gt;"Match of the Day",K117&lt;&gt;"Match of the Day 2",K117&lt;&gt;"Match of the Day Repeat"),"",1+MAX($AJ$10:AJ116))</f>
        <v/>
      </c>
    </row>
    <row r="118" spans="1:36" s="85" customFormat="1" x14ac:dyDescent="0.35">
      <c r="A118" s="112" t="s">
        <v>70</v>
      </c>
      <c r="B118" s="112" t="s">
        <v>152</v>
      </c>
      <c r="C118" s="112" t="s">
        <v>599</v>
      </c>
      <c r="D118" s="112" t="s">
        <v>600</v>
      </c>
      <c r="E118" s="112" t="s">
        <v>41</v>
      </c>
      <c r="F118" s="113">
        <v>0.5625</v>
      </c>
      <c r="G118" s="112"/>
      <c r="H118" s="114">
        <v>45906</v>
      </c>
      <c r="I118" s="112" t="s">
        <v>522</v>
      </c>
      <c r="J118" s="115" t="s">
        <v>37</v>
      </c>
      <c r="K118" s="112" t="s">
        <v>53</v>
      </c>
      <c r="L118" s="112" t="s">
        <v>591</v>
      </c>
      <c r="M118" s="115" t="s">
        <v>36</v>
      </c>
      <c r="N118" s="113">
        <v>0.5625</v>
      </c>
      <c r="O118" s="113">
        <v>0.64444444444444449</v>
      </c>
      <c r="P118" s="113">
        <v>8.1944444444444486E-2</v>
      </c>
      <c r="Q118" s="116">
        <v>572.4</v>
      </c>
      <c r="R118" s="117">
        <v>1.5</v>
      </c>
      <c r="S118" s="117">
        <v>15.6677</v>
      </c>
      <c r="T118" s="117">
        <v>682.5</v>
      </c>
      <c r="U118" s="117">
        <v>7</v>
      </c>
      <c r="V118" s="117">
        <v>0.2</v>
      </c>
      <c r="W118" s="117">
        <v>5.4840999999999998</v>
      </c>
      <c r="X118" s="117">
        <v>26.2</v>
      </c>
      <c r="Y118" s="117">
        <v>564.19999999999993</v>
      </c>
      <c r="Z118" s="117">
        <v>1.7</v>
      </c>
      <c r="AA118" s="117">
        <v>15.9733</v>
      </c>
      <c r="AB118" s="118">
        <v>677.9</v>
      </c>
      <c r="AH118" s="72" t="str">
        <f>IF(AND(B118="Premier League",E118="Live"),_xlfn.XLOOKUP(_xlfn.TEXTJOIN(" vs ",,C118:D118),Calendar!G:G,Calendar!B:B),IF(AND(B118="Premier League",E118="Highlights"),_xlfn.XLOOKUP(H118,Calendar!O:O,Calendar!N:N,,-1),""))</f>
        <v/>
      </c>
      <c r="AI118" s="111" t="str">
        <f>IF(AND(AH118&lt;&gt;"",E118="Live"),_xlfn.XLOOKUP(_xlfn.TEXTJOIN(" vs ",,C118:D118),Calendar!G:G,Calendar!K:K),"")</f>
        <v/>
      </c>
      <c r="AJ118" s="111" t="str">
        <f>IF(AND(K118&lt;&gt;"Match of the Day",K118&lt;&gt;"Match of the Day 2",K118&lt;&gt;"Match of the Day Repeat"),"",1+MAX($AJ$10:AJ117))</f>
        <v/>
      </c>
    </row>
    <row r="119" spans="1:36" s="85" customFormat="1" x14ac:dyDescent="0.35">
      <c r="A119" s="112" t="s">
        <v>70</v>
      </c>
      <c r="B119" s="112" t="s">
        <v>146</v>
      </c>
      <c r="C119" s="112" t="s">
        <v>118</v>
      </c>
      <c r="D119" s="112" t="s">
        <v>556</v>
      </c>
      <c r="E119" s="112" t="s">
        <v>41</v>
      </c>
      <c r="F119" s="113">
        <v>0.625</v>
      </c>
      <c r="G119" s="112"/>
      <c r="H119" s="114">
        <v>45906</v>
      </c>
      <c r="I119" s="112" t="s">
        <v>522</v>
      </c>
      <c r="J119" s="115" t="s">
        <v>37</v>
      </c>
      <c r="K119" s="112" t="s">
        <v>53</v>
      </c>
      <c r="L119" s="112" t="s">
        <v>548</v>
      </c>
      <c r="M119" s="115" t="s">
        <v>55</v>
      </c>
      <c r="N119" s="113">
        <v>0.625</v>
      </c>
      <c r="O119" s="113">
        <v>0.70625000000000004</v>
      </c>
      <c r="P119" s="113">
        <v>8.1250000000000044E-2</v>
      </c>
      <c r="Q119" s="116">
        <v>16</v>
      </c>
      <c r="R119" s="117">
        <v>0</v>
      </c>
      <c r="S119" s="117">
        <v>0.25419999999999998</v>
      </c>
      <c r="T119" s="117">
        <v>37.9</v>
      </c>
      <c r="U119" s="117">
        <v>1.1000000000000001</v>
      </c>
      <c r="V119" s="117">
        <v>0</v>
      </c>
      <c r="W119" s="117">
        <v>0.48570000000000002</v>
      </c>
      <c r="X119" s="117">
        <v>3.2</v>
      </c>
      <c r="Y119" s="117">
        <v>13.3</v>
      </c>
      <c r="Z119" s="117">
        <v>0</v>
      </c>
      <c r="AA119" s="117">
        <v>0.21940000000000001</v>
      </c>
      <c r="AB119" s="118">
        <v>31</v>
      </c>
      <c r="AH119" s="72" t="str">
        <f>IF(AND(B119="Premier League",E119="Live"),_xlfn.XLOOKUP(_xlfn.TEXTJOIN(" vs ",,C119:D119),Calendar!G:G,Calendar!B:B),IF(AND(B119="Premier League",E119="Highlights"),_xlfn.XLOOKUP(H119,Calendar!O:O,Calendar!N:N,,-1),""))</f>
        <v/>
      </c>
      <c r="AI119" s="111" t="str">
        <f>IF(AND(AH119&lt;&gt;"",E119="Live"),_xlfn.XLOOKUP(_xlfn.TEXTJOIN(" vs ",,C119:D119),Calendar!G:G,Calendar!K:K),"")</f>
        <v/>
      </c>
      <c r="AJ119" s="111" t="str">
        <f>IF(AND(K119&lt;&gt;"Match of the Day",K119&lt;&gt;"Match of the Day 2",K119&lt;&gt;"Match of the Day Repeat"),"",1+MAX($AJ$10:AJ118))</f>
        <v/>
      </c>
    </row>
    <row r="120" spans="1:36" s="85" customFormat="1" x14ac:dyDescent="0.35">
      <c r="A120" s="112" t="s">
        <v>70</v>
      </c>
      <c r="B120" s="112" t="s">
        <v>589</v>
      </c>
      <c r="C120" s="112" t="s">
        <v>76</v>
      </c>
      <c r="D120" s="112" t="s">
        <v>78</v>
      </c>
      <c r="E120" s="112" t="s">
        <v>41</v>
      </c>
      <c r="F120" s="113">
        <v>0.70833333333333337</v>
      </c>
      <c r="G120" s="112"/>
      <c r="H120" s="114">
        <v>45906</v>
      </c>
      <c r="I120" s="112" t="s">
        <v>522</v>
      </c>
      <c r="J120" s="115" t="s">
        <v>37</v>
      </c>
      <c r="K120" s="112" t="s">
        <v>53</v>
      </c>
      <c r="L120" s="112" t="s">
        <v>549</v>
      </c>
      <c r="M120" s="115" t="s">
        <v>80</v>
      </c>
      <c r="N120" s="113">
        <v>0.70902777777777781</v>
      </c>
      <c r="O120" s="113">
        <v>0.78472222222222221</v>
      </c>
      <c r="P120" s="113">
        <v>7.5694444444444398E-2</v>
      </c>
      <c r="Q120" s="116">
        <v>3111</v>
      </c>
      <c r="R120" s="117">
        <v>5.0350000000000001</v>
      </c>
      <c r="S120" s="117">
        <v>30.2362</v>
      </c>
      <c r="T120" s="117">
        <v>3454.1</v>
      </c>
      <c r="U120" s="117">
        <v>217.6</v>
      </c>
      <c r="V120" s="117">
        <v>2.992</v>
      </c>
      <c r="W120" s="117">
        <v>52.918300000000002</v>
      </c>
      <c r="X120" s="117">
        <v>257.60000000000002</v>
      </c>
      <c r="Y120" s="117">
        <v>2965.5</v>
      </c>
      <c r="Z120" s="117">
        <v>5.6219999999999999</v>
      </c>
      <c r="AA120" s="117">
        <v>29.885100000000001</v>
      </c>
      <c r="AB120" s="118">
        <v>3302.5</v>
      </c>
      <c r="AH120" s="72" t="str">
        <f>IF(AND(B120="Premier League",E120="Live"),_xlfn.XLOOKUP(_xlfn.TEXTJOIN(" vs ",,C120:D120),Calendar!G:G,Calendar!B:B),IF(AND(B120="Premier League",E120="Highlights"),_xlfn.XLOOKUP(H120,Calendar!O:O,Calendar!N:N,,-1),""))</f>
        <v/>
      </c>
      <c r="AI120" s="111" t="str">
        <f>IF(AND(AH120&lt;&gt;"",E120="Live"),_xlfn.XLOOKUP(_xlfn.TEXTJOIN(" vs ",,C120:D120),Calendar!G:G,Calendar!K:K),"")</f>
        <v/>
      </c>
      <c r="AJ120" s="111" t="str">
        <f>IF(AND(K120&lt;&gt;"Match of the Day",K120&lt;&gt;"Match of the Day 2",K120&lt;&gt;"Match of the Day Repeat"),"",1+MAX($AJ$10:AJ119))</f>
        <v/>
      </c>
    </row>
    <row r="121" spans="1:36" s="85" customFormat="1" x14ac:dyDescent="0.35">
      <c r="A121" s="112" t="s">
        <v>70</v>
      </c>
      <c r="B121" s="112" t="s">
        <v>608</v>
      </c>
      <c r="C121" s="112" t="s">
        <v>258</v>
      </c>
      <c r="D121" s="112" t="s">
        <v>239</v>
      </c>
      <c r="E121" s="112" t="s">
        <v>41</v>
      </c>
      <c r="F121" s="113">
        <v>0.72916666666666663</v>
      </c>
      <c r="G121" s="112"/>
      <c r="H121" s="114">
        <v>45906</v>
      </c>
      <c r="I121" s="112" t="s">
        <v>522</v>
      </c>
      <c r="J121" s="115" t="s">
        <v>37</v>
      </c>
      <c r="K121" s="112" t="s">
        <v>53</v>
      </c>
      <c r="L121" s="112" t="s">
        <v>120</v>
      </c>
      <c r="M121" s="115" t="s">
        <v>55</v>
      </c>
      <c r="N121" s="113">
        <v>0.72916666666666674</v>
      </c>
      <c r="O121" s="113">
        <v>0.81319444444444444</v>
      </c>
      <c r="P121" s="113">
        <v>8.4027777777777701E-2</v>
      </c>
      <c r="Q121" s="116">
        <v>27.8</v>
      </c>
      <c r="R121" s="117">
        <v>4.4999999999999998E-2</v>
      </c>
      <c r="S121" s="117">
        <v>0.26</v>
      </c>
      <c r="T121" s="117">
        <v>57.1</v>
      </c>
      <c r="U121" s="117">
        <v>5.8</v>
      </c>
      <c r="V121" s="117">
        <v>0.08</v>
      </c>
      <c r="W121" s="117">
        <v>1.5553999999999999</v>
      </c>
      <c r="X121" s="117">
        <v>18</v>
      </c>
      <c r="Y121" s="117">
        <v>24.6</v>
      </c>
      <c r="Z121" s="117">
        <v>4.7E-2</v>
      </c>
      <c r="AA121" s="117">
        <v>0.2384</v>
      </c>
      <c r="AB121" s="118">
        <v>54</v>
      </c>
      <c r="AH121" s="72" t="str">
        <f>IF(AND(B121="Premier League",E121="Live"),_xlfn.XLOOKUP(_xlfn.TEXTJOIN(" vs ",,C121:D121),Calendar!G:G,Calendar!B:B),IF(AND(B121="Premier League",E121="Highlights"),_xlfn.XLOOKUP(H121,Calendar!O:O,Calendar!N:N,,-1),""))</f>
        <v/>
      </c>
      <c r="AI121" s="111" t="str">
        <f>IF(AND(AH121&lt;&gt;"",E121="Live"),_xlfn.XLOOKUP(_xlfn.TEXTJOIN(" vs ",,C121:D121),Calendar!G:G,Calendar!K:K),"")</f>
        <v/>
      </c>
      <c r="AJ121" s="111" t="str">
        <f>IF(AND(K121&lt;&gt;"Match of the Day",K121&lt;&gt;"Match of the Day 2",K121&lt;&gt;"Match of the Day Repeat"),"",1+MAX($AJ$10:AJ120))</f>
        <v/>
      </c>
    </row>
    <row r="122" spans="1:36" s="85" customFormat="1" x14ac:dyDescent="0.35">
      <c r="A122" s="112" t="s">
        <v>70</v>
      </c>
      <c r="B122" s="112" t="s">
        <v>152</v>
      </c>
      <c r="C122" s="112" t="s">
        <v>601</v>
      </c>
      <c r="D122" s="112" t="s">
        <v>603</v>
      </c>
      <c r="E122" s="112" t="s">
        <v>41</v>
      </c>
      <c r="F122" s="113">
        <v>0.5</v>
      </c>
      <c r="G122" s="112"/>
      <c r="H122" s="114">
        <v>45907</v>
      </c>
      <c r="I122" s="112" t="s">
        <v>522</v>
      </c>
      <c r="J122" s="115" t="s">
        <v>38</v>
      </c>
      <c r="K122" s="112" t="s">
        <v>53</v>
      </c>
      <c r="L122" s="112" t="s">
        <v>120</v>
      </c>
      <c r="M122" s="115" t="s">
        <v>55</v>
      </c>
      <c r="N122" s="113">
        <v>0.5</v>
      </c>
      <c r="O122" s="113">
        <v>0.58333333333333337</v>
      </c>
      <c r="P122" s="113">
        <v>8.333333333333337E-2</v>
      </c>
      <c r="Q122" s="116">
        <v>23.5</v>
      </c>
      <c r="R122" s="117">
        <v>3.7999999999999999E-2</v>
      </c>
      <c r="S122" s="117">
        <v>0.41360000000000002</v>
      </c>
      <c r="T122" s="117">
        <v>44.3</v>
      </c>
      <c r="U122" s="117">
        <v>0.1</v>
      </c>
      <c r="V122" s="117">
        <v>1E-3</v>
      </c>
      <c r="W122" s="117">
        <v>4.7300000000000002E-2</v>
      </c>
      <c r="X122" s="117">
        <v>4.2</v>
      </c>
      <c r="Y122" s="117">
        <v>23.3</v>
      </c>
      <c r="Z122" s="117">
        <v>4.3999999999999997E-2</v>
      </c>
      <c r="AA122" s="117">
        <v>0.42399999999999999</v>
      </c>
      <c r="AB122" s="118">
        <v>44.3</v>
      </c>
      <c r="AH122" s="72" t="str">
        <f>IF(AND(B122="Premier League",E122="Live"),_xlfn.XLOOKUP(_xlfn.TEXTJOIN(" vs ",,C122:D122),Calendar!G:G,Calendar!B:B),IF(AND(B122="Premier League",E122="Highlights"),_xlfn.XLOOKUP(H122,Calendar!O:O,Calendar!N:N,,-1),""))</f>
        <v/>
      </c>
      <c r="AI122" s="111" t="str">
        <f>IF(AND(AH122&lt;&gt;"",E122="Live"),_xlfn.XLOOKUP(_xlfn.TEXTJOIN(" vs ",,C122:D122),Calendar!G:G,Calendar!K:K),"")</f>
        <v/>
      </c>
      <c r="AJ122" s="111" t="str">
        <f>IF(AND(K122&lt;&gt;"Match of the Day",K122&lt;&gt;"Match of the Day 2",K122&lt;&gt;"Match of the Day Repeat"),"",1+MAX($AJ$10:AJ121))</f>
        <v/>
      </c>
    </row>
    <row r="123" spans="1:36" s="85" customFormat="1" x14ac:dyDescent="0.35">
      <c r="A123" s="112" t="s">
        <v>70</v>
      </c>
      <c r="B123" s="112" t="s">
        <v>152</v>
      </c>
      <c r="C123" s="112" t="s">
        <v>609</v>
      </c>
      <c r="D123" s="112" t="s">
        <v>610</v>
      </c>
      <c r="E123" s="112" t="s">
        <v>41</v>
      </c>
      <c r="F123" s="113">
        <v>0.5</v>
      </c>
      <c r="G123" s="112"/>
      <c r="H123" s="114">
        <v>45907</v>
      </c>
      <c r="I123" s="112" t="s">
        <v>522</v>
      </c>
      <c r="J123" s="115" t="s">
        <v>38</v>
      </c>
      <c r="K123" s="112" t="s">
        <v>53</v>
      </c>
      <c r="L123" s="112" t="s">
        <v>54</v>
      </c>
      <c r="M123" s="115" t="s">
        <v>55</v>
      </c>
      <c r="N123" s="113">
        <v>0.5</v>
      </c>
      <c r="O123" s="113">
        <v>0.57986111111111116</v>
      </c>
      <c r="P123" s="113">
        <v>7.986111111111116E-2</v>
      </c>
      <c r="Q123" s="116">
        <v>128.9</v>
      </c>
      <c r="R123" s="117">
        <v>0.20899999999999999</v>
      </c>
      <c r="S123" s="117">
        <v>2.2892000000000001</v>
      </c>
      <c r="T123" s="117">
        <v>224</v>
      </c>
      <c r="U123" s="117">
        <v>23.9</v>
      </c>
      <c r="V123" s="117">
        <v>0.32800000000000001</v>
      </c>
      <c r="W123" s="117">
        <v>11.534800000000001</v>
      </c>
      <c r="X123" s="117">
        <v>56.3</v>
      </c>
      <c r="Y123" s="117">
        <v>125.3</v>
      </c>
      <c r="Z123" s="117">
        <v>0.23800000000000002</v>
      </c>
      <c r="AA123" s="117">
        <v>2.3005</v>
      </c>
      <c r="AB123" s="118">
        <v>218.2</v>
      </c>
      <c r="AH123" s="72" t="str">
        <f>IF(AND(B123="Premier League",E123="Live"),_xlfn.XLOOKUP(_xlfn.TEXTJOIN(" vs ",,C123:D123),Calendar!G:G,Calendar!B:B),IF(AND(B123="Premier League",E123="Highlights"),_xlfn.XLOOKUP(H123,Calendar!O:O,Calendar!N:N,,-1),""))</f>
        <v/>
      </c>
      <c r="AI123" s="111" t="str">
        <f>IF(AND(AH123&lt;&gt;"",E123="Live"),_xlfn.XLOOKUP(_xlfn.TEXTJOIN(" vs ",,C123:D123),Calendar!G:G,Calendar!K:K),"")</f>
        <v/>
      </c>
      <c r="AJ123" s="111" t="str">
        <f>IF(AND(K123&lt;&gt;"Match of the Day",K123&lt;&gt;"Match of the Day 2",K123&lt;&gt;"Match of the Day Repeat"),"",1+MAX($AJ$10:AJ122))</f>
        <v/>
      </c>
    </row>
    <row r="124" spans="1:36" s="85" customFormat="1" x14ac:dyDescent="0.35">
      <c r="A124" s="112" t="s">
        <v>70</v>
      </c>
      <c r="B124" s="112" t="s">
        <v>152</v>
      </c>
      <c r="C124" s="112" t="s">
        <v>604</v>
      </c>
      <c r="D124" s="112" t="s">
        <v>611</v>
      </c>
      <c r="E124" s="112" t="s">
        <v>41</v>
      </c>
      <c r="F124" s="113">
        <v>0.5</v>
      </c>
      <c r="G124" s="112"/>
      <c r="H124" s="114">
        <v>45907</v>
      </c>
      <c r="I124" s="112" t="s">
        <v>522</v>
      </c>
      <c r="J124" s="115" t="s">
        <v>38</v>
      </c>
      <c r="K124" s="112" t="s">
        <v>53</v>
      </c>
      <c r="L124" s="112" t="s">
        <v>57</v>
      </c>
      <c r="M124" s="115" t="s">
        <v>55</v>
      </c>
      <c r="N124" s="113">
        <v>0.5</v>
      </c>
      <c r="O124" s="113">
        <v>0.57986111111111116</v>
      </c>
      <c r="P124" s="113">
        <v>7.986111111111116E-2</v>
      </c>
      <c r="Q124" s="116">
        <v>45.5</v>
      </c>
      <c r="R124" s="117">
        <v>7.3999999999999996E-2</v>
      </c>
      <c r="S124" s="117">
        <v>0.80810000000000004</v>
      </c>
      <c r="T124" s="117">
        <v>72.099999999999994</v>
      </c>
      <c r="U124" s="117">
        <v>0.2</v>
      </c>
      <c r="V124" s="117">
        <v>3.0000000000000001E-3</v>
      </c>
      <c r="W124" s="117">
        <v>9.6500000000000002E-2</v>
      </c>
      <c r="X124" s="117">
        <v>1.4</v>
      </c>
      <c r="Y124" s="117">
        <v>45.5</v>
      </c>
      <c r="Z124" s="117">
        <v>8.5999999999999993E-2</v>
      </c>
      <c r="AA124" s="117">
        <v>0.83540000000000003</v>
      </c>
      <c r="AB124" s="118">
        <v>72.099999999999994</v>
      </c>
      <c r="AH124" s="72" t="str">
        <f>IF(AND(B124="Premier League",E124="Live"),_xlfn.XLOOKUP(_xlfn.TEXTJOIN(" vs ",,C124:D124),Calendar!G:G,Calendar!B:B),IF(AND(B124="Premier League",E124="Highlights"),_xlfn.XLOOKUP(H124,Calendar!O:O,Calendar!N:N,,-1),""))</f>
        <v/>
      </c>
      <c r="AI124" s="111" t="str">
        <f>IF(AND(AH124&lt;&gt;"",E124="Live"),_xlfn.XLOOKUP(_xlfn.TEXTJOIN(" vs ",,C124:D124),Calendar!G:G,Calendar!K:K),"")</f>
        <v/>
      </c>
      <c r="AJ124" s="111" t="str">
        <f>IF(AND(K124&lt;&gt;"Match of the Day",K124&lt;&gt;"Match of the Day 2",K124&lt;&gt;"Match of the Day Repeat"),"",1+MAX($AJ$10:AJ123))</f>
        <v/>
      </c>
    </row>
    <row r="125" spans="1:36" s="85" customFormat="1" x14ac:dyDescent="0.35">
      <c r="A125" s="112" t="s">
        <v>70</v>
      </c>
      <c r="B125" s="112" t="s">
        <v>152</v>
      </c>
      <c r="C125" s="112" t="s">
        <v>612</v>
      </c>
      <c r="D125" s="112" t="s">
        <v>602</v>
      </c>
      <c r="E125" s="112" t="s">
        <v>41</v>
      </c>
      <c r="F125" s="113">
        <v>0.5</v>
      </c>
      <c r="G125" s="112"/>
      <c r="H125" s="114">
        <v>45907</v>
      </c>
      <c r="I125" s="112" t="s">
        <v>522</v>
      </c>
      <c r="J125" s="115" t="s">
        <v>38</v>
      </c>
      <c r="K125" s="112" t="s">
        <v>53</v>
      </c>
      <c r="L125" s="112" t="s">
        <v>281</v>
      </c>
      <c r="M125" s="115" t="s">
        <v>55</v>
      </c>
      <c r="N125" s="113">
        <v>0.5</v>
      </c>
      <c r="O125" s="113">
        <v>0.58263888888888893</v>
      </c>
      <c r="P125" s="113">
        <v>8.2638888888888928E-2</v>
      </c>
      <c r="Q125" s="116">
        <v>11.8</v>
      </c>
      <c r="R125" s="117">
        <v>1.9E-2</v>
      </c>
      <c r="S125" s="117">
        <v>0.2077</v>
      </c>
      <c r="T125" s="117">
        <v>21.7</v>
      </c>
      <c r="U125" s="117">
        <v>0.6</v>
      </c>
      <c r="V125" s="117">
        <v>8.0000000000000002E-3</v>
      </c>
      <c r="W125" s="117">
        <v>0.28410000000000002</v>
      </c>
      <c r="X125" s="117">
        <v>6.1</v>
      </c>
      <c r="Y125" s="117">
        <v>11.7</v>
      </c>
      <c r="Z125" s="117">
        <v>2.1999999999999999E-2</v>
      </c>
      <c r="AA125" s="117">
        <v>0.21290000000000001</v>
      </c>
      <c r="AB125" s="118">
        <v>21.7</v>
      </c>
      <c r="AH125" s="72" t="str">
        <f>IF(AND(B125="Premier League",E125="Live"),_xlfn.XLOOKUP(_xlfn.TEXTJOIN(" vs ",,C125:D125),Calendar!G:G,Calendar!B:B),IF(AND(B125="Premier League",E125="Highlights"),_xlfn.XLOOKUP(H125,Calendar!O:O,Calendar!N:N,,-1),""))</f>
        <v/>
      </c>
      <c r="AI125" s="111" t="str">
        <f>IF(AND(AH125&lt;&gt;"",E125="Live"),_xlfn.XLOOKUP(_xlfn.TEXTJOIN(" vs ",,C125:D125),Calendar!G:G,Calendar!K:K),"")</f>
        <v/>
      </c>
      <c r="AJ125" s="111" t="str">
        <f>IF(AND(K125&lt;&gt;"Match of the Day",K125&lt;&gt;"Match of the Day 2",K125&lt;&gt;"Match of the Day Repeat"),"",1+MAX($AJ$10:AJ124))</f>
        <v/>
      </c>
    </row>
    <row r="126" spans="1:36" s="85" customFormat="1" x14ac:dyDescent="0.35">
      <c r="A126" s="112" t="s">
        <v>70</v>
      </c>
      <c r="B126" s="112" t="s">
        <v>589</v>
      </c>
      <c r="C126" s="112" t="s">
        <v>269</v>
      </c>
      <c r="D126" s="112" t="s">
        <v>593</v>
      </c>
      <c r="E126" s="112" t="s">
        <v>41</v>
      </c>
      <c r="F126" s="113">
        <v>0.82291666666666663</v>
      </c>
      <c r="G126" s="112"/>
      <c r="H126" s="114">
        <v>45907</v>
      </c>
      <c r="I126" s="112" t="s">
        <v>522</v>
      </c>
      <c r="J126" s="115" t="s">
        <v>38</v>
      </c>
      <c r="K126" s="112" t="s">
        <v>53</v>
      </c>
      <c r="L126" s="112" t="s">
        <v>597</v>
      </c>
      <c r="M126" s="115" t="s">
        <v>36</v>
      </c>
      <c r="N126" s="113">
        <v>0.82430555555555562</v>
      </c>
      <c r="O126" s="113">
        <v>0.90277777777777779</v>
      </c>
      <c r="P126" s="113">
        <v>7.8472222222222165E-2</v>
      </c>
      <c r="Q126" s="116">
        <v>1030.5</v>
      </c>
      <c r="R126" s="117">
        <v>3.089</v>
      </c>
      <c r="S126" s="117">
        <v>17.6096</v>
      </c>
      <c r="T126" s="117">
        <v>1456.5</v>
      </c>
      <c r="U126" s="117">
        <v>57.1</v>
      </c>
      <c r="V126" s="117">
        <v>0.78500000000000003</v>
      </c>
      <c r="W126" s="117">
        <v>11.5869</v>
      </c>
      <c r="X126" s="117" t="s">
        <v>541</v>
      </c>
      <c r="Y126" s="117">
        <v>1008.3</v>
      </c>
      <c r="Z126" s="117">
        <v>3.609</v>
      </c>
      <c r="AA126" s="117">
        <v>18.5518</v>
      </c>
      <c r="AB126" s="118">
        <v>1427.8</v>
      </c>
      <c r="AH126" s="72" t="str">
        <f>IF(AND(B126="Premier League",E126="Live"),_xlfn.XLOOKUP(_xlfn.TEXTJOIN(" vs ",,C126:D126),Calendar!G:G,Calendar!B:B),IF(AND(B126="Premier League",E126="Highlights"),_xlfn.XLOOKUP(H126,Calendar!O:O,Calendar!N:N,,-1),""))</f>
        <v/>
      </c>
      <c r="AI126" s="111" t="str">
        <f>IF(AND(AH126&lt;&gt;"",E126="Live"),_xlfn.XLOOKUP(_xlfn.TEXTJOIN(" vs ",,C126:D126),Calendar!G:G,Calendar!K:K),"")</f>
        <v/>
      </c>
      <c r="AJ126" s="111" t="str">
        <f>IF(AND(K126&lt;&gt;"Match of the Day",K126&lt;&gt;"Match of the Day 2",K126&lt;&gt;"Match of the Day Repeat"),"",1+MAX($AJ$10:AJ125))</f>
        <v/>
      </c>
    </row>
    <row r="127" spans="1:36" s="85" customFormat="1" x14ac:dyDescent="0.35">
      <c r="A127" s="112" t="s">
        <v>70</v>
      </c>
      <c r="B127" s="112" t="s">
        <v>589</v>
      </c>
      <c r="C127" s="112" t="s">
        <v>613</v>
      </c>
      <c r="D127" s="112" t="s">
        <v>267</v>
      </c>
      <c r="E127" s="112" t="s">
        <v>41</v>
      </c>
      <c r="F127" s="113">
        <v>0.82291666666666663</v>
      </c>
      <c r="G127" s="112"/>
      <c r="H127" s="114">
        <v>45908</v>
      </c>
      <c r="I127" s="112" t="s">
        <v>522</v>
      </c>
      <c r="J127" s="115" t="s">
        <v>74</v>
      </c>
      <c r="K127" s="112" t="s">
        <v>53</v>
      </c>
      <c r="L127" s="112" t="s">
        <v>614</v>
      </c>
      <c r="M127" s="115" t="s">
        <v>36</v>
      </c>
      <c r="N127" s="113">
        <v>0.82291666666666674</v>
      </c>
      <c r="O127" s="113">
        <v>0.89930555555555558</v>
      </c>
      <c r="P127" s="113">
        <v>7.638888888888884E-2</v>
      </c>
      <c r="Q127" s="116">
        <v>782.5</v>
      </c>
      <c r="R127" s="117">
        <v>9.8060000000000009</v>
      </c>
      <c r="S127" s="117">
        <v>36.699300000000001</v>
      </c>
      <c r="T127" s="117">
        <v>983.3</v>
      </c>
      <c r="U127" s="117">
        <v>28.700000000000003</v>
      </c>
      <c r="V127" s="117">
        <v>4.1920000000000002</v>
      </c>
      <c r="W127" s="117">
        <v>67.866500000000002</v>
      </c>
      <c r="X127" s="117">
        <v>54.3</v>
      </c>
      <c r="Y127" s="117">
        <v>774.9</v>
      </c>
      <c r="Z127" s="117">
        <v>11.185</v>
      </c>
      <c r="AA127" s="117">
        <v>36.541599999999995</v>
      </c>
      <c r="AB127" s="118">
        <v>971</v>
      </c>
      <c r="AH127" s="72" t="str">
        <f>IF(AND(B127="Premier League",E127="Live"),_xlfn.XLOOKUP(_xlfn.TEXTJOIN(" vs ",,C127:D127),Calendar!G:G,Calendar!B:B),IF(AND(B127="Premier League",E127="Highlights"),_xlfn.XLOOKUP(H127,Calendar!O:O,Calendar!N:N,,-1),""))</f>
        <v/>
      </c>
      <c r="AI127" s="111" t="str">
        <f>IF(AND(AH127&lt;&gt;"",E127="Live"),_xlfn.XLOOKUP(_xlfn.TEXTJOIN(" vs ",,C127:D127),Calendar!G:G,Calendar!K:K),"")</f>
        <v/>
      </c>
      <c r="AJ127" s="111" t="str">
        <f>IF(AND(K127&lt;&gt;"Match of the Day",K127&lt;&gt;"Match of the Day 2",K127&lt;&gt;"Match of the Day Repeat"),"",1+MAX($AJ$10:AJ126))</f>
        <v/>
      </c>
    </row>
    <row r="128" spans="1:36" s="85" customFormat="1" x14ac:dyDescent="0.35">
      <c r="A128" s="112" t="s">
        <v>70</v>
      </c>
      <c r="B128" s="112" t="s">
        <v>589</v>
      </c>
      <c r="C128" s="112" t="s">
        <v>615</v>
      </c>
      <c r="D128" s="112" t="s">
        <v>76</v>
      </c>
      <c r="E128" s="112" t="s">
        <v>41</v>
      </c>
      <c r="F128" s="113">
        <v>0.82291666666666663</v>
      </c>
      <c r="G128" s="112"/>
      <c r="H128" s="114">
        <v>45909</v>
      </c>
      <c r="I128" s="112" t="s">
        <v>522</v>
      </c>
      <c r="J128" s="115" t="s">
        <v>122</v>
      </c>
      <c r="K128" s="112" t="s">
        <v>53</v>
      </c>
      <c r="L128" s="112" t="s">
        <v>549</v>
      </c>
      <c r="M128" s="115" t="s">
        <v>80</v>
      </c>
      <c r="N128" s="113">
        <v>0.82430555555555562</v>
      </c>
      <c r="O128" s="113">
        <v>0.90138888888888891</v>
      </c>
      <c r="P128" s="113">
        <v>7.7083333333333282E-2</v>
      </c>
      <c r="Q128" s="116">
        <v>4512.3</v>
      </c>
      <c r="R128" s="117">
        <v>7.3029999999999999</v>
      </c>
      <c r="S128" s="117">
        <v>27.145700000000001</v>
      </c>
      <c r="T128" s="117">
        <v>4982.3999999999996</v>
      </c>
      <c r="U128" s="117">
        <v>276.2</v>
      </c>
      <c r="V128" s="117">
        <v>3.798</v>
      </c>
      <c r="W128" s="117">
        <v>36.299100000000003</v>
      </c>
      <c r="X128" s="117">
        <v>328.2</v>
      </c>
      <c r="Y128" s="117">
        <v>4265.7</v>
      </c>
      <c r="Z128" s="117">
        <v>8.0869999999999997</v>
      </c>
      <c r="AA128" s="117">
        <v>26.587</v>
      </c>
      <c r="AB128" s="118">
        <v>4704.8999999999996</v>
      </c>
      <c r="AH128" s="72" t="str">
        <f>IF(AND(B128="Premier League",E128="Live"),_xlfn.XLOOKUP(_xlfn.TEXTJOIN(" vs ",,C128:D128),Calendar!G:G,Calendar!B:B),IF(AND(B128="Premier League",E128="Highlights"),_xlfn.XLOOKUP(H128,Calendar!O:O,Calendar!N:N,,-1),""))</f>
        <v/>
      </c>
      <c r="AI128" s="111" t="str">
        <f>IF(AND(AH128&lt;&gt;"",E128="Live"),_xlfn.XLOOKUP(_xlfn.TEXTJOIN(" vs ",,C128:D128),Calendar!G:G,Calendar!K:K),"")</f>
        <v/>
      </c>
      <c r="AJ128" s="111" t="str">
        <f>IF(AND(K128&lt;&gt;"Match of the Day",K128&lt;&gt;"Match of the Day 2",K128&lt;&gt;"Match of the Day Repeat"),"",1+MAX($AJ$10:AJ127))</f>
        <v/>
      </c>
    </row>
    <row r="129" spans="1:36" s="85" customFormat="1" x14ac:dyDescent="0.35">
      <c r="A129" s="112" t="s">
        <v>70</v>
      </c>
      <c r="B129" s="112" t="s">
        <v>616</v>
      </c>
      <c r="C129" s="112" t="s">
        <v>169</v>
      </c>
      <c r="D129" s="112" t="s">
        <v>617</v>
      </c>
      <c r="E129" s="112" t="s">
        <v>41</v>
      </c>
      <c r="F129" s="113">
        <v>0.82291666666666663</v>
      </c>
      <c r="G129" s="112"/>
      <c r="H129" s="114">
        <v>45909</v>
      </c>
      <c r="I129" s="112" t="s">
        <v>522</v>
      </c>
      <c r="J129" s="115" t="s">
        <v>122</v>
      </c>
      <c r="K129" s="112" t="s">
        <v>53</v>
      </c>
      <c r="L129" s="112" t="s">
        <v>618</v>
      </c>
      <c r="M129" s="115" t="s">
        <v>36</v>
      </c>
      <c r="N129" s="113">
        <v>0.82430555555555562</v>
      </c>
      <c r="O129" s="113">
        <v>0.90208333333333335</v>
      </c>
      <c r="P129" s="113">
        <v>7.7777777777777724E-2</v>
      </c>
      <c r="Q129" s="116">
        <v>125.6</v>
      </c>
      <c r="R129" s="117">
        <v>3.27</v>
      </c>
      <c r="S129" s="117">
        <v>11.564400000000001</v>
      </c>
      <c r="T129" s="117">
        <v>209</v>
      </c>
      <c r="U129" s="117">
        <v>1.9</v>
      </c>
      <c r="V129" s="117">
        <v>0.49399999999999999</v>
      </c>
      <c r="W129" s="117">
        <v>6.2994000000000003</v>
      </c>
      <c r="X129" s="117">
        <v>9.1999999999999993</v>
      </c>
      <c r="Y129" s="117">
        <v>122.1</v>
      </c>
      <c r="Z129" s="117">
        <v>3.7309999999999999</v>
      </c>
      <c r="AA129" s="117">
        <v>11.66</v>
      </c>
      <c r="AB129" s="118">
        <v>202.7</v>
      </c>
      <c r="AH129" s="72" t="str">
        <f>IF(AND(B129="Premier League",E129="Live"),_xlfn.XLOOKUP(_xlfn.TEXTJOIN(" vs ",,C129:D129),Calendar!G:G,Calendar!B:B),IF(AND(B129="Premier League",E129="Highlights"),_xlfn.XLOOKUP(H129,Calendar!O:O,Calendar!N:N,,-1),""))</f>
        <v/>
      </c>
      <c r="AI129" s="111" t="str">
        <f>IF(AND(AH129&lt;&gt;"",E129="Live"),_xlfn.XLOOKUP(_xlfn.TEXTJOIN(" vs ",,C129:D129),Calendar!G:G,Calendar!K:K),"")</f>
        <v/>
      </c>
      <c r="AJ129" s="111" t="str">
        <f>IF(AND(K129&lt;&gt;"Match of the Day",K129&lt;&gt;"Match of the Day 2",K129&lt;&gt;"Match of the Day Repeat"),"",1+MAX($AJ$10:AJ128))</f>
        <v/>
      </c>
    </row>
    <row r="130" spans="1:36" s="85" customFormat="1" x14ac:dyDescent="0.35">
      <c r="A130" s="112" t="s">
        <v>70</v>
      </c>
      <c r="B130" s="112" t="s">
        <v>152</v>
      </c>
      <c r="C130" s="112" t="s">
        <v>596</v>
      </c>
      <c r="D130" s="112" t="s">
        <v>601</v>
      </c>
      <c r="E130" s="112" t="s">
        <v>41</v>
      </c>
      <c r="F130" s="113">
        <v>0.8125</v>
      </c>
      <c r="G130" s="112"/>
      <c r="H130" s="114">
        <v>45912</v>
      </c>
      <c r="I130" s="112" t="s">
        <v>522</v>
      </c>
      <c r="J130" s="115" t="s">
        <v>71</v>
      </c>
      <c r="K130" s="112" t="s">
        <v>53</v>
      </c>
      <c r="L130" s="112" t="s">
        <v>281</v>
      </c>
      <c r="M130" s="115" t="s">
        <v>55</v>
      </c>
      <c r="N130" s="113">
        <v>0.8125</v>
      </c>
      <c r="O130" s="113">
        <v>0.8930555555555556</v>
      </c>
      <c r="P130" s="113">
        <v>8.0555555555555602E-2</v>
      </c>
      <c r="Q130" s="116">
        <v>37.1</v>
      </c>
      <c r="R130" s="117">
        <v>0.06</v>
      </c>
      <c r="S130" s="117">
        <v>0.2984</v>
      </c>
      <c r="T130" s="117">
        <v>56.5</v>
      </c>
      <c r="U130" s="117">
        <v>2.4</v>
      </c>
      <c r="V130" s="117">
        <v>3.3000000000000002E-2</v>
      </c>
      <c r="W130" s="117">
        <v>0.69810000000000005</v>
      </c>
      <c r="X130" s="117">
        <v>9.4</v>
      </c>
      <c r="Y130" s="117">
        <v>34.9</v>
      </c>
      <c r="Z130" s="117">
        <v>6.6000000000000003E-2</v>
      </c>
      <c r="AA130" s="117">
        <v>0.28860000000000002</v>
      </c>
      <c r="AB130" s="118">
        <v>52.6</v>
      </c>
      <c r="AH130" s="72" t="str">
        <f>IF(AND(B130="Premier League",E130="Live"),_xlfn.XLOOKUP(_xlfn.TEXTJOIN(" vs ",,C130:D130),Calendar!G:G,Calendar!B:B),IF(AND(B130="Premier League",E130="Highlights"),_xlfn.XLOOKUP(H130,Calendar!O:O,Calendar!N:N,,-1),""))</f>
        <v/>
      </c>
      <c r="AI130" s="111" t="str">
        <f>IF(AND(AH130&lt;&gt;"",E130="Live"),_xlfn.XLOOKUP(_xlfn.TEXTJOIN(" vs ",,C130:D130),Calendar!G:G,Calendar!K:K),"")</f>
        <v/>
      </c>
      <c r="AJ130" s="111" t="str">
        <f>IF(AND(K130&lt;&gt;"Match of the Day",K130&lt;&gt;"Match of the Day 2",K130&lt;&gt;"Match of the Day Repeat"),"",1+MAX($AJ$10:AJ129))</f>
        <v/>
      </c>
    </row>
    <row r="131" spans="1:36" s="85" customFormat="1" x14ac:dyDescent="0.35">
      <c r="A131" s="112" t="s">
        <v>70</v>
      </c>
      <c r="B131" s="112" t="s">
        <v>152</v>
      </c>
      <c r="C131" s="112" t="s">
        <v>602</v>
      </c>
      <c r="D131" s="112" t="s">
        <v>599</v>
      </c>
      <c r="E131" s="112" t="s">
        <v>41</v>
      </c>
      <c r="F131" s="113">
        <v>0.8125</v>
      </c>
      <c r="G131" s="112"/>
      <c r="H131" s="114">
        <v>45912</v>
      </c>
      <c r="I131" s="112" t="s">
        <v>522</v>
      </c>
      <c r="J131" s="115" t="s">
        <v>71</v>
      </c>
      <c r="K131" s="112" t="s">
        <v>53</v>
      </c>
      <c r="L131" s="112" t="s">
        <v>57</v>
      </c>
      <c r="M131" s="115" t="s">
        <v>55</v>
      </c>
      <c r="N131" s="113">
        <v>0.81319444444444444</v>
      </c>
      <c r="O131" s="113">
        <v>0.8930555555555556</v>
      </c>
      <c r="P131" s="113">
        <v>7.986111111111116E-2</v>
      </c>
      <c r="Q131" s="116">
        <v>43.1</v>
      </c>
      <c r="R131" s="117">
        <v>7.0000000000000007E-2</v>
      </c>
      <c r="S131" s="117">
        <v>0.3463</v>
      </c>
      <c r="T131" s="117">
        <v>93.3</v>
      </c>
      <c r="U131" s="117">
        <v>1.1000000000000001</v>
      </c>
      <c r="V131" s="117">
        <v>1.4999999999999999E-2</v>
      </c>
      <c r="W131" s="117">
        <v>0.31950000000000001</v>
      </c>
      <c r="X131" s="117">
        <v>10</v>
      </c>
      <c r="Y131" s="117">
        <v>40.799999999999997</v>
      </c>
      <c r="Z131" s="117">
        <v>7.6999999999999999E-2</v>
      </c>
      <c r="AA131" s="117">
        <v>0.33710000000000001</v>
      </c>
      <c r="AB131" s="118">
        <v>76.5</v>
      </c>
      <c r="AH131" s="72" t="str">
        <f>IF(AND(B131="Premier League",E131="Live"),_xlfn.XLOOKUP(_xlfn.TEXTJOIN(" vs ",,C131:D131),Calendar!G:G,Calendar!B:B),IF(AND(B131="Premier League",E131="Highlights"),_xlfn.XLOOKUP(H131,Calendar!O:O,Calendar!N:N,,-1),""))</f>
        <v/>
      </c>
      <c r="AI131" s="111" t="str">
        <f>IF(AND(AH131&lt;&gt;"",E131="Live"),_xlfn.XLOOKUP(_xlfn.TEXTJOIN(" vs ",,C131:D131),Calendar!G:G,Calendar!K:K),"")</f>
        <v/>
      </c>
      <c r="AJ131" s="111" t="str">
        <f>IF(AND(K131&lt;&gt;"Match of the Day",K131&lt;&gt;"Match of the Day 2",K131&lt;&gt;"Match of the Day Repeat"),"",1+MAX($AJ$10:AJ130))</f>
        <v/>
      </c>
    </row>
    <row r="132" spans="1:36" s="85" customFormat="1" x14ac:dyDescent="0.35">
      <c r="A132" s="112" t="s">
        <v>70</v>
      </c>
      <c r="B132" s="112" t="s">
        <v>145</v>
      </c>
      <c r="C132" s="112" t="s">
        <v>236</v>
      </c>
      <c r="D132" s="112" t="s">
        <v>91</v>
      </c>
      <c r="E132" s="112" t="s">
        <v>41</v>
      </c>
      <c r="F132" s="113">
        <v>0.83333333333333337</v>
      </c>
      <c r="G132" s="112"/>
      <c r="H132" s="114">
        <v>45912</v>
      </c>
      <c r="I132" s="112" t="s">
        <v>522</v>
      </c>
      <c r="J132" s="115" t="s">
        <v>71</v>
      </c>
      <c r="K132" s="112" t="s">
        <v>53</v>
      </c>
      <c r="L132" s="112" t="s">
        <v>54</v>
      </c>
      <c r="M132" s="115" t="s">
        <v>55</v>
      </c>
      <c r="N132" s="113">
        <v>0.83402777777777781</v>
      </c>
      <c r="O132" s="113">
        <v>0.91111111111111109</v>
      </c>
      <c r="P132" s="113">
        <v>7.7083333333333282E-2</v>
      </c>
      <c r="Q132" s="116">
        <v>346.1</v>
      </c>
      <c r="R132" s="117">
        <v>0.55999999999999994</v>
      </c>
      <c r="S132" s="117">
        <v>2.7288999999999999</v>
      </c>
      <c r="T132" s="117">
        <v>477.9</v>
      </c>
      <c r="U132" s="117">
        <v>37.9</v>
      </c>
      <c r="V132" s="117">
        <v>0.52100000000000002</v>
      </c>
      <c r="W132" s="117">
        <v>10.375</v>
      </c>
      <c r="X132" s="117">
        <v>72.900000000000006</v>
      </c>
      <c r="Y132" s="117">
        <v>322.8</v>
      </c>
      <c r="Z132" s="117">
        <v>0.61199999999999999</v>
      </c>
      <c r="AA132" s="117">
        <v>2.6145</v>
      </c>
      <c r="AB132" s="118">
        <v>460.7</v>
      </c>
      <c r="AH132" s="72" t="str">
        <f>IF(AND(B132="Premier League",E132="Live"),_xlfn.XLOOKUP(_xlfn.TEXTJOIN(" vs ",,C132:D132),Calendar!G:G,Calendar!B:B),IF(AND(B132="Premier League",E132="Highlights"),_xlfn.XLOOKUP(H132,Calendar!O:O,Calendar!N:N,,-1),""))</f>
        <v/>
      </c>
      <c r="AI132" s="111" t="str">
        <f>IF(AND(AH132&lt;&gt;"",E132="Live"),_xlfn.XLOOKUP(_xlfn.TEXTJOIN(" vs ",,C132:D132),Calendar!G:G,Calendar!K:K),"")</f>
        <v/>
      </c>
      <c r="AJ132" s="111" t="str">
        <f>IF(AND(K132&lt;&gt;"Match of the Day",K132&lt;&gt;"Match of the Day 2",K132&lt;&gt;"Match of the Day Repeat"),"",1+MAX($AJ$10:AJ131))</f>
        <v/>
      </c>
    </row>
    <row r="133" spans="1:36" s="85" customFormat="1" x14ac:dyDescent="0.35">
      <c r="A133" s="112" t="s">
        <v>70</v>
      </c>
      <c r="B133" s="112" t="s">
        <v>145</v>
      </c>
      <c r="C133" s="112" t="s">
        <v>92</v>
      </c>
      <c r="D133" s="112" t="s">
        <v>116</v>
      </c>
      <c r="E133" s="112" t="s">
        <v>41</v>
      </c>
      <c r="F133" s="113">
        <v>0.52083333333333337</v>
      </c>
      <c r="G133" s="112"/>
      <c r="H133" s="114">
        <v>45913</v>
      </c>
      <c r="I133" s="112" t="s">
        <v>522</v>
      </c>
      <c r="J133" s="115" t="s">
        <v>37</v>
      </c>
      <c r="K133" s="112" t="s">
        <v>53</v>
      </c>
      <c r="L133" s="112" t="s">
        <v>120</v>
      </c>
      <c r="M133" s="115" t="s">
        <v>55</v>
      </c>
      <c r="N133" s="113">
        <v>0.52083333333333337</v>
      </c>
      <c r="O133" s="113">
        <v>0.60069444444444442</v>
      </c>
      <c r="P133" s="113">
        <v>7.9861111111111049E-2</v>
      </c>
      <c r="Q133" s="116">
        <v>51</v>
      </c>
      <c r="R133" s="117">
        <v>8.3000000000000004E-2</v>
      </c>
      <c r="S133" s="117">
        <v>0.83189999999999997</v>
      </c>
      <c r="T133" s="117">
        <v>79</v>
      </c>
      <c r="U133" s="117">
        <v>0</v>
      </c>
      <c r="V133" s="117">
        <v>0</v>
      </c>
      <c r="W133" s="117">
        <v>0</v>
      </c>
      <c r="X133" s="117" t="s">
        <v>541</v>
      </c>
      <c r="Y133" s="117">
        <v>50.5</v>
      </c>
      <c r="Z133" s="117">
        <v>9.6000000000000002E-2</v>
      </c>
      <c r="AA133" s="117">
        <v>0.85299999999999998</v>
      </c>
      <c r="AB133" s="118">
        <v>79</v>
      </c>
      <c r="AH133" s="72" t="str">
        <f>IF(AND(B133="Premier League",E133="Live"),_xlfn.XLOOKUP(_xlfn.TEXTJOIN(" vs ",,C133:D133),Calendar!G:G,Calendar!B:B),IF(AND(B133="Premier League",E133="Highlights"),_xlfn.XLOOKUP(H133,Calendar!O:O,Calendar!N:N,,-1),""))</f>
        <v/>
      </c>
      <c r="AI133" s="111" t="str">
        <f>IF(AND(AH133&lt;&gt;"",E133="Live"),_xlfn.XLOOKUP(_xlfn.TEXTJOIN(" vs ",,C133:D133),Calendar!G:G,Calendar!K:K),"")</f>
        <v/>
      </c>
      <c r="AJ133" s="111" t="str">
        <f>IF(AND(K133&lt;&gt;"Match of the Day",K133&lt;&gt;"Match of the Day 2",K133&lt;&gt;"Match of the Day Repeat"),"",1+MAX($AJ$10:AJ132))</f>
        <v/>
      </c>
    </row>
    <row r="134" spans="1:36" s="85" customFormat="1" x14ac:dyDescent="0.35">
      <c r="A134" s="112" t="s">
        <v>70</v>
      </c>
      <c r="B134" s="112" t="s">
        <v>145</v>
      </c>
      <c r="C134" s="112" t="s">
        <v>244</v>
      </c>
      <c r="D134" s="112" t="s">
        <v>69</v>
      </c>
      <c r="E134" s="112" t="s">
        <v>41</v>
      </c>
      <c r="F134" s="113">
        <v>0.52083333333333337</v>
      </c>
      <c r="G134" s="112"/>
      <c r="H134" s="114">
        <v>45913</v>
      </c>
      <c r="I134" s="112" t="s">
        <v>522</v>
      </c>
      <c r="J134" s="115" t="s">
        <v>37</v>
      </c>
      <c r="K134" s="112" t="s">
        <v>53</v>
      </c>
      <c r="L134" s="112" t="s">
        <v>548</v>
      </c>
      <c r="M134" s="115" t="s">
        <v>55</v>
      </c>
      <c r="N134" s="113">
        <v>0.52083333333333337</v>
      </c>
      <c r="O134" s="113">
        <v>0.59930555555555554</v>
      </c>
      <c r="P134" s="113">
        <v>7.8472222222222165E-2</v>
      </c>
      <c r="Q134" s="116">
        <v>48.3</v>
      </c>
      <c r="R134" s="117">
        <v>7.8E-2</v>
      </c>
      <c r="S134" s="117">
        <v>0.78969999999999996</v>
      </c>
      <c r="T134" s="117">
        <v>93</v>
      </c>
      <c r="U134" s="117">
        <v>1.2</v>
      </c>
      <c r="V134" s="117">
        <v>1.7000000000000001E-2</v>
      </c>
      <c r="W134" s="117">
        <v>0.4032</v>
      </c>
      <c r="X134" s="117">
        <v>22.9</v>
      </c>
      <c r="Y134" s="117">
        <v>44.8</v>
      </c>
      <c r="Z134" s="117">
        <v>8.5000000000000006E-2</v>
      </c>
      <c r="AA134" s="117">
        <v>0.75839999999999996</v>
      </c>
      <c r="AB134" s="118">
        <v>85.8</v>
      </c>
      <c r="AH134" s="72" t="str">
        <f>IF(AND(B134="Premier League",E134="Live"),_xlfn.XLOOKUP(_xlfn.TEXTJOIN(" vs ",,C134:D134),Calendar!G:G,Calendar!B:B),IF(AND(B134="Premier League",E134="Highlights"),_xlfn.XLOOKUP(H134,Calendar!O:O,Calendar!N:N,,-1),""))</f>
        <v/>
      </c>
      <c r="AI134" s="111" t="str">
        <f>IF(AND(AH134&lt;&gt;"",E134="Live"),_xlfn.XLOOKUP(_xlfn.TEXTJOIN(" vs ",,C134:D134),Calendar!G:G,Calendar!K:K),"")</f>
        <v/>
      </c>
      <c r="AJ134" s="111" t="str">
        <f>IF(AND(K134&lt;&gt;"Match of the Day",K134&lt;&gt;"Match of the Day 2",K134&lt;&gt;"Match of the Day Repeat"),"",1+MAX($AJ$10:AJ133))</f>
        <v/>
      </c>
    </row>
    <row r="135" spans="1:36" s="85" customFormat="1" x14ac:dyDescent="0.35">
      <c r="A135" s="112" t="s">
        <v>70</v>
      </c>
      <c r="B135" s="112" t="s">
        <v>32</v>
      </c>
      <c r="C135" s="112" t="s">
        <v>40</v>
      </c>
      <c r="D135" s="112" t="s">
        <v>164</v>
      </c>
      <c r="E135" s="112" t="s">
        <v>41</v>
      </c>
      <c r="F135" s="113">
        <v>0.52083333333333337</v>
      </c>
      <c r="G135" s="112"/>
      <c r="H135" s="114">
        <v>45913</v>
      </c>
      <c r="I135" s="112" t="s">
        <v>522</v>
      </c>
      <c r="J135" s="115" t="s">
        <v>37</v>
      </c>
      <c r="K135" s="112" t="s">
        <v>53</v>
      </c>
      <c r="L135" s="112" t="s">
        <v>510</v>
      </c>
      <c r="M135" s="115" t="s">
        <v>511</v>
      </c>
      <c r="N135" s="113">
        <v>0.52083333333333337</v>
      </c>
      <c r="O135" s="113">
        <v>0.60277777777777775</v>
      </c>
      <c r="P135" s="113">
        <v>8.1944444444444375E-2</v>
      </c>
      <c r="Q135" s="116">
        <v>909.1</v>
      </c>
      <c r="R135" s="117">
        <v>1.4710000000000001</v>
      </c>
      <c r="S135" s="117">
        <v>14.791</v>
      </c>
      <c r="T135" s="117">
        <v>1136.5</v>
      </c>
      <c r="U135" s="117">
        <v>182</v>
      </c>
      <c r="V135" s="117">
        <v>2.5030000000000001</v>
      </c>
      <c r="W135" s="117">
        <v>60.404899999999998</v>
      </c>
      <c r="X135" s="117">
        <v>243.8</v>
      </c>
      <c r="Y135" s="117">
        <v>864.7</v>
      </c>
      <c r="Z135" s="117">
        <v>1.639</v>
      </c>
      <c r="AA135" s="117">
        <v>14.568</v>
      </c>
      <c r="AB135" s="118">
        <v>1073.7</v>
      </c>
      <c r="AH135" s="72" t="e">
        <f>IF(AND(B135="Premier League",E135="Live"),_xlfn.XLOOKUP(_xlfn.TEXTJOIN(" vs ",,C135:D135),Calendar!G:G,Calendar!B:B),IF(AND(B135="Premier League",E135="Highlights"),_xlfn.XLOOKUP(H135,Calendar!O:O,Calendar!N:N,,-1),""))</f>
        <v>#N/A</v>
      </c>
      <c r="AI135" s="111" t="e">
        <f>IF(AND(AH135&lt;&gt;"",E135="Live"),_xlfn.XLOOKUP(_xlfn.TEXTJOIN(" vs ",,C135:D135),Calendar!G:G,Calendar!K:K),"")</f>
        <v>#N/A</v>
      </c>
      <c r="AJ135" s="111" t="str">
        <f>IF(AND(K135&lt;&gt;"Match of the Day",K135&lt;&gt;"Match of the Day 2",K135&lt;&gt;"Match of the Day Repeat"),"",1+MAX($AJ$10:AJ134))</f>
        <v/>
      </c>
    </row>
    <row r="136" spans="1:36" s="85" customFormat="1" x14ac:dyDescent="0.35">
      <c r="A136" s="112" t="s">
        <v>70</v>
      </c>
      <c r="B136" s="112" t="s">
        <v>32</v>
      </c>
      <c r="C136" s="112" t="s">
        <v>47</v>
      </c>
      <c r="D136" s="112" t="s">
        <v>48</v>
      </c>
      <c r="E136" s="112" t="s">
        <v>41</v>
      </c>
      <c r="F136" s="113">
        <v>0.72916666666666663</v>
      </c>
      <c r="G136" s="112"/>
      <c r="H136" s="114">
        <v>45913</v>
      </c>
      <c r="I136" s="112" t="s">
        <v>522</v>
      </c>
      <c r="J136" s="115" t="s">
        <v>37</v>
      </c>
      <c r="K136" s="112" t="s">
        <v>53</v>
      </c>
      <c r="L136" s="112" t="s">
        <v>54</v>
      </c>
      <c r="M136" s="115" t="s">
        <v>55</v>
      </c>
      <c r="N136" s="113">
        <v>0.72916666666666674</v>
      </c>
      <c r="O136" s="113">
        <v>0.80833333333333335</v>
      </c>
      <c r="P136" s="113">
        <v>7.9166666666666607E-2</v>
      </c>
      <c r="Q136" s="116">
        <v>1385.5</v>
      </c>
      <c r="R136" s="117">
        <v>2.242</v>
      </c>
      <c r="S136" s="117">
        <v>13.678000000000001</v>
      </c>
      <c r="T136" s="117">
        <v>1640.1</v>
      </c>
      <c r="U136" s="117">
        <v>189.1</v>
      </c>
      <c r="V136" s="117">
        <v>2.5999999999999996</v>
      </c>
      <c r="W136" s="117">
        <v>47.0398</v>
      </c>
      <c r="X136" s="117">
        <v>273.10000000000002</v>
      </c>
      <c r="Y136" s="117">
        <v>1311.4</v>
      </c>
      <c r="Z136" s="117">
        <v>2.4859999999999998</v>
      </c>
      <c r="AA136" s="117">
        <v>13.472999999999999</v>
      </c>
      <c r="AB136" s="118">
        <v>1538.3</v>
      </c>
      <c r="AH136" s="72" t="e">
        <f>IF(AND(B136="Premier League",E136="Live"),_xlfn.XLOOKUP(_xlfn.TEXTJOIN(" vs ",,C136:D136),Calendar!G:G,Calendar!B:B),IF(AND(B136="Premier League",E136="Highlights"),_xlfn.XLOOKUP(H136,Calendar!O:O,Calendar!N:N,,-1),""))</f>
        <v>#N/A</v>
      </c>
      <c r="AI136" s="111" t="e">
        <f>IF(AND(AH136&lt;&gt;"",E136="Live"),_xlfn.XLOOKUP(_xlfn.TEXTJOIN(" vs ",,C136:D136),Calendar!G:G,Calendar!K:K),"")</f>
        <v>#N/A</v>
      </c>
      <c r="AJ136" s="111" t="str">
        <f>IF(AND(K136&lt;&gt;"Match of the Day",K136&lt;&gt;"Match of the Day 2",K136&lt;&gt;"Match of the Day Repeat"),"",1+MAX($AJ$10:AJ135))</f>
        <v/>
      </c>
    </row>
    <row r="137" spans="1:36" s="85" customFormat="1" x14ac:dyDescent="0.35">
      <c r="A137" s="112" t="s">
        <v>70</v>
      </c>
      <c r="B137" s="112" t="s">
        <v>529</v>
      </c>
      <c r="C137" s="112" t="s">
        <v>545</v>
      </c>
      <c r="D137" s="112" t="s">
        <v>524</v>
      </c>
      <c r="E137" s="112" t="s">
        <v>41</v>
      </c>
      <c r="F137" s="113">
        <v>0.73958333333333337</v>
      </c>
      <c r="G137" s="112"/>
      <c r="H137" s="114">
        <v>45913</v>
      </c>
      <c r="I137" s="112" t="s">
        <v>522</v>
      </c>
      <c r="J137" s="115" t="s">
        <v>37</v>
      </c>
      <c r="K137" s="112" t="s">
        <v>53</v>
      </c>
      <c r="L137" s="112" t="s">
        <v>531</v>
      </c>
      <c r="M137" s="115" t="s">
        <v>532</v>
      </c>
      <c r="N137" s="113">
        <v>0.74027777777777781</v>
      </c>
      <c r="O137" s="113">
        <v>0.82152777777777786</v>
      </c>
      <c r="P137" s="113">
        <v>8.1250000000000044E-2</v>
      </c>
      <c r="Q137" s="116">
        <v>30.3</v>
      </c>
      <c r="R137" s="117">
        <v>4.9000000000000002E-2</v>
      </c>
      <c r="S137" s="117">
        <v>0.29210000000000003</v>
      </c>
      <c r="T137" s="117">
        <v>68</v>
      </c>
      <c r="U137" s="117">
        <v>2.4</v>
      </c>
      <c r="V137" s="117">
        <v>3.3000000000000002E-2</v>
      </c>
      <c r="W137" s="117">
        <v>0.59809999999999997</v>
      </c>
      <c r="X137" s="117">
        <v>13.2</v>
      </c>
      <c r="Y137" s="117">
        <v>30.2</v>
      </c>
      <c r="Z137" s="117">
        <v>5.7000000000000002E-2</v>
      </c>
      <c r="AA137" s="117">
        <v>0.30280000000000001</v>
      </c>
      <c r="AB137" s="118">
        <v>67</v>
      </c>
      <c r="AH137" s="72" t="str">
        <f>IF(AND(B137="Premier League",E137="Live"),_xlfn.XLOOKUP(_xlfn.TEXTJOIN(" vs ",,C137:D137),Calendar!G:G,Calendar!B:B),IF(AND(B137="Premier League",E137="Highlights"),_xlfn.XLOOKUP(H137,Calendar!O:O,Calendar!N:N,,-1),""))</f>
        <v/>
      </c>
      <c r="AI137" s="111" t="str">
        <f>IF(AND(AH137&lt;&gt;"",E137="Live"),_xlfn.XLOOKUP(_xlfn.TEXTJOIN(" vs ",,C137:D137),Calendar!G:G,Calendar!K:K),"")</f>
        <v/>
      </c>
      <c r="AJ137" s="111" t="str">
        <f>IF(AND(K137&lt;&gt;"Match of the Day",K137&lt;&gt;"Match of the Day 2",K137&lt;&gt;"Match of the Day Repeat"),"",1+MAX($AJ$10:AJ136))</f>
        <v/>
      </c>
    </row>
    <row r="138" spans="1:36" s="85" customFormat="1" x14ac:dyDescent="0.35">
      <c r="A138" s="112" t="s">
        <v>70</v>
      </c>
      <c r="B138" s="112" t="s">
        <v>32</v>
      </c>
      <c r="C138" s="112" t="s">
        <v>140</v>
      </c>
      <c r="D138" s="112" t="s">
        <v>67</v>
      </c>
      <c r="E138" s="112" t="s">
        <v>41</v>
      </c>
      <c r="F138" s="113">
        <v>0.83333333333333337</v>
      </c>
      <c r="G138" s="112"/>
      <c r="H138" s="114">
        <v>45913</v>
      </c>
      <c r="I138" s="112" t="s">
        <v>522</v>
      </c>
      <c r="J138" s="115" t="s">
        <v>37</v>
      </c>
      <c r="K138" s="112" t="s">
        <v>53</v>
      </c>
      <c r="L138" s="112" t="s">
        <v>54</v>
      </c>
      <c r="M138" s="115" t="s">
        <v>55</v>
      </c>
      <c r="N138" s="113">
        <v>0.83333333333333337</v>
      </c>
      <c r="O138" s="113">
        <v>0.91250000000000009</v>
      </c>
      <c r="P138" s="113">
        <v>7.9166666666666718E-2</v>
      </c>
      <c r="Q138" s="116">
        <v>1077.3000000000002</v>
      </c>
      <c r="R138" s="117">
        <v>1.7429999999999999</v>
      </c>
      <c r="S138" s="117">
        <v>8.8448999999999991</v>
      </c>
      <c r="T138" s="117">
        <v>1283.9000000000001</v>
      </c>
      <c r="U138" s="117">
        <v>192.3</v>
      </c>
      <c r="V138" s="117">
        <v>2.6440000000000001</v>
      </c>
      <c r="W138" s="117">
        <v>42.695399999999999</v>
      </c>
      <c r="X138" s="117">
        <v>249</v>
      </c>
      <c r="Y138" s="117">
        <v>1017</v>
      </c>
      <c r="Z138" s="117">
        <v>1.929</v>
      </c>
      <c r="AA138" s="117">
        <v>8.6232000000000006</v>
      </c>
      <c r="AB138" s="118">
        <v>1223.5</v>
      </c>
      <c r="AH138" s="72" t="e">
        <f>IF(AND(B138="Premier League",E138="Live"),_xlfn.XLOOKUP(_xlfn.TEXTJOIN(" vs ",,C138:D138),Calendar!G:G,Calendar!B:B),IF(AND(B138="Premier League",E138="Highlights"),_xlfn.XLOOKUP(H138,Calendar!O:O,Calendar!N:N,,-1),""))</f>
        <v>#N/A</v>
      </c>
      <c r="AI138" s="111" t="e">
        <f>IF(AND(AH138&lt;&gt;"",E138="Live"),_xlfn.XLOOKUP(_xlfn.TEXTJOIN(" vs ",,C138:D138),Calendar!G:G,Calendar!K:K),"")</f>
        <v>#N/A</v>
      </c>
      <c r="AJ138" s="111" t="str">
        <f>IF(AND(K138&lt;&gt;"Match of the Day",K138&lt;&gt;"Match of the Day 2",K138&lt;&gt;"Match of the Day Repeat"),"",1+MAX($AJ$10:AJ137))</f>
        <v/>
      </c>
    </row>
    <row r="139" spans="1:36" s="85" customFormat="1" x14ac:dyDescent="0.35">
      <c r="A139" s="112" t="s">
        <v>70</v>
      </c>
      <c r="B139" s="112" t="s">
        <v>32</v>
      </c>
      <c r="C139" s="112"/>
      <c r="D139" s="112"/>
      <c r="E139" s="112" t="s">
        <v>33</v>
      </c>
      <c r="F139" s="113">
        <v>0.95138888888888884</v>
      </c>
      <c r="G139" s="112"/>
      <c r="H139" s="114">
        <v>45913</v>
      </c>
      <c r="I139" s="112" t="s">
        <v>522</v>
      </c>
      <c r="J139" s="115" t="s">
        <v>37</v>
      </c>
      <c r="K139" s="112" t="s">
        <v>552</v>
      </c>
      <c r="L139" s="112" t="s">
        <v>35</v>
      </c>
      <c r="M139" s="115" t="s">
        <v>36</v>
      </c>
      <c r="N139" s="113">
        <v>0.95625000000000004</v>
      </c>
      <c r="O139" s="113">
        <v>1.0182291666666667</v>
      </c>
      <c r="P139" s="113">
        <v>6.1793981481481484E-2</v>
      </c>
      <c r="Q139" s="116">
        <v>2036.3</v>
      </c>
      <c r="R139" s="117">
        <v>3.2959999999999998</v>
      </c>
      <c r="S139" s="117">
        <v>36.587299999999999</v>
      </c>
      <c r="T139" s="117">
        <v>2966.6</v>
      </c>
      <c r="U139" s="117">
        <v>218.3</v>
      </c>
      <c r="V139" s="117">
        <v>3.0019999999999998</v>
      </c>
      <c r="W139" s="117">
        <v>61.753900000000002</v>
      </c>
      <c r="X139" s="117">
        <v>317.60000000000002</v>
      </c>
      <c r="Y139" s="117">
        <v>1943.6</v>
      </c>
      <c r="Z139" s="117">
        <v>3.6850000000000001</v>
      </c>
      <c r="AA139" s="117">
        <v>36.205100000000002</v>
      </c>
      <c r="AB139" s="118">
        <v>2832.7</v>
      </c>
      <c r="AH139" s="72" t="str">
        <f>IF(AND(B139="Premier League",E139="Live"),_xlfn.XLOOKUP(_xlfn.TEXTJOIN(" vs ",,C139:D139),Calendar!G:G,Calendar!B:B),IF(AND(B139="Premier League",E139="Highlights"),_xlfn.XLOOKUP(H139,Calendar!O:O,Calendar!N:N,,-1),""))</f>
        <v>Matchweek 01</v>
      </c>
      <c r="AI139" s="111" t="str">
        <f>IF(AND(AH139&lt;&gt;"",E139="Live"),_xlfn.XLOOKUP(_xlfn.TEXTJOIN(" vs ",,C139:D139),Calendar!G:G,Calendar!K:K),"")</f>
        <v/>
      </c>
      <c r="AJ139" s="111">
        <f>IF(AND(K139&lt;&gt;"Match of the Day",K139&lt;&gt;"Match of the Day 2",K139&lt;&gt;"Match of the Day Repeat"),"",1+MAX($AJ$10:AJ138))</f>
        <v>10</v>
      </c>
    </row>
    <row r="140" spans="1:36" s="85" customFormat="1" x14ac:dyDescent="0.35">
      <c r="A140" s="112" t="s">
        <v>70</v>
      </c>
      <c r="B140" s="112" t="s">
        <v>145</v>
      </c>
      <c r="C140" s="112" t="s">
        <v>66</v>
      </c>
      <c r="D140" s="112" t="s">
        <v>163</v>
      </c>
      <c r="E140" s="112" t="s">
        <v>41</v>
      </c>
      <c r="F140" s="113">
        <v>0.5</v>
      </c>
      <c r="G140" s="112"/>
      <c r="H140" s="114">
        <v>45914</v>
      </c>
      <c r="I140" s="112" t="s">
        <v>522</v>
      </c>
      <c r="J140" s="115" t="s">
        <v>38</v>
      </c>
      <c r="K140" s="112" t="s">
        <v>53</v>
      </c>
      <c r="L140" s="112" t="s">
        <v>79</v>
      </c>
      <c r="M140" s="115" t="s">
        <v>80</v>
      </c>
      <c r="N140" s="113">
        <v>0.5</v>
      </c>
      <c r="O140" s="113">
        <v>0.58194444444444449</v>
      </c>
      <c r="P140" s="113">
        <v>8.1944444444444486E-2</v>
      </c>
      <c r="Q140" s="116">
        <v>629.1</v>
      </c>
      <c r="R140" s="117">
        <v>1.018</v>
      </c>
      <c r="S140" s="117">
        <v>9.9665999999999997</v>
      </c>
      <c r="T140" s="117">
        <v>827.7</v>
      </c>
      <c r="U140" s="117">
        <v>62.1</v>
      </c>
      <c r="V140" s="117">
        <v>0.85399999999999998</v>
      </c>
      <c r="W140" s="117">
        <v>22.889800000000001</v>
      </c>
      <c r="X140" s="117">
        <v>82.1</v>
      </c>
      <c r="Y140" s="117">
        <v>600.70000000000005</v>
      </c>
      <c r="Z140" s="117">
        <v>1.139</v>
      </c>
      <c r="AA140" s="117">
        <v>9.9183000000000003</v>
      </c>
      <c r="AB140" s="118">
        <v>792.9</v>
      </c>
      <c r="AH140" s="72" t="str">
        <f>IF(AND(B140="Premier League",E140="Live"),_xlfn.XLOOKUP(_xlfn.TEXTJOIN(" vs ",,C140:D140),Calendar!G:G,Calendar!B:B),IF(AND(B140="Premier League",E140="Highlights"),_xlfn.XLOOKUP(H140,Calendar!O:O,Calendar!N:N,,-1),""))</f>
        <v/>
      </c>
      <c r="AI140" s="111" t="str">
        <f>IF(AND(AH140&lt;&gt;"",E140="Live"),_xlfn.XLOOKUP(_xlfn.TEXTJOIN(" vs ",,C140:D140),Calendar!G:G,Calendar!K:K),"")</f>
        <v/>
      </c>
      <c r="AJ140" s="111" t="str">
        <f>IF(AND(K140&lt;&gt;"Match of the Day",K140&lt;&gt;"Match of the Day 2",K140&lt;&gt;"Match of the Day Repeat"),"",1+MAX($AJ$10:AJ139))</f>
        <v/>
      </c>
    </row>
    <row r="141" spans="1:36" s="85" customFormat="1" x14ac:dyDescent="0.35">
      <c r="A141" s="112" t="s">
        <v>70</v>
      </c>
      <c r="B141" s="112" t="s">
        <v>145</v>
      </c>
      <c r="C141" s="112" t="s">
        <v>66</v>
      </c>
      <c r="D141" s="112" t="s">
        <v>163</v>
      </c>
      <c r="E141" s="112" t="s">
        <v>41</v>
      </c>
      <c r="F141" s="113">
        <v>0.5</v>
      </c>
      <c r="G141" s="112"/>
      <c r="H141" s="114">
        <v>45914</v>
      </c>
      <c r="I141" s="112" t="s">
        <v>522</v>
      </c>
      <c r="J141" s="115" t="s">
        <v>38</v>
      </c>
      <c r="K141" s="112" t="s">
        <v>53</v>
      </c>
      <c r="L141" s="112" t="s">
        <v>120</v>
      </c>
      <c r="M141" s="115" t="s">
        <v>55</v>
      </c>
      <c r="N141" s="113">
        <v>0.5</v>
      </c>
      <c r="O141" s="113">
        <v>0.58194444444444449</v>
      </c>
      <c r="P141" s="113">
        <v>8.1944444444444486E-2</v>
      </c>
      <c r="Q141" s="116">
        <v>235.907627118644</v>
      </c>
      <c r="R141" s="117">
        <v>0.38176271186440602</v>
      </c>
      <c r="S141" s="117">
        <v>3.7638703389830499</v>
      </c>
      <c r="T141" s="117">
        <v>335</v>
      </c>
      <c r="U141" s="117">
        <v>30.5601694915254</v>
      </c>
      <c r="V141" s="117">
        <v>0.42028813559321998</v>
      </c>
      <c r="W141" s="117">
        <v>11.1956864406779</v>
      </c>
      <c r="X141" s="117">
        <v>50.4</v>
      </c>
      <c r="Y141" s="117">
        <v>223.65084745762701</v>
      </c>
      <c r="Z141" s="117">
        <v>0.42401694915254201</v>
      </c>
      <c r="AA141" s="117">
        <v>3.71541186440678</v>
      </c>
      <c r="AB141" s="118">
        <v>318.7</v>
      </c>
      <c r="AH141" s="72" t="str">
        <f>IF(AND(B141="Premier League",E141="Live"),_xlfn.XLOOKUP(_xlfn.TEXTJOIN(" vs ",,C141:D141),Calendar!G:G,Calendar!B:B),IF(AND(B141="Premier League",E141="Highlights"),_xlfn.XLOOKUP(H141,Calendar!O:O,Calendar!N:N,,-1),""))</f>
        <v/>
      </c>
      <c r="AI141" s="111" t="str">
        <f>IF(AND(AH141&lt;&gt;"",E141="Live"),_xlfn.XLOOKUP(_xlfn.TEXTJOIN(" vs ",,C141:D141),Calendar!G:G,Calendar!K:K),"")</f>
        <v/>
      </c>
      <c r="AJ141" s="111" t="str">
        <f>IF(AND(K141&lt;&gt;"Match of the Day",K141&lt;&gt;"Match of the Day 2",K141&lt;&gt;"Match of the Day Repeat"),"",1+MAX($AJ$10:AJ140))</f>
        <v/>
      </c>
    </row>
    <row r="142" spans="1:36" s="85" customFormat="1" x14ac:dyDescent="0.35">
      <c r="A142" s="112" t="s">
        <v>70</v>
      </c>
      <c r="B142" s="112" t="s">
        <v>152</v>
      </c>
      <c r="C142" s="112" t="s">
        <v>603</v>
      </c>
      <c r="D142" s="112" t="s">
        <v>252</v>
      </c>
      <c r="E142" s="112" t="s">
        <v>41</v>
      </c>
      <c r="F142" s="113">
        <v>0.5</v>
      </c>
      <c r="G142" s="112"/>
      <c r="H142" s="114">
        <v>45914</v>
      </c>
      <c r="I142" s="112" t="s">
        <v>522</v>
      </c>
      <c r="J142" s="115" t="s">
        <v>38</v>
      </c>
      <c r="K142" s="112" t="s">
        <v>53</v>
      </c>
      <c r="L142" s="112" t="s">
        <v>281</v>
      </c>
      <c r="M142" s="115" t="s">
        <v>55</v>
      </c>
      <c r="N142" s="113">
        <v>0.50069444444444444</v>
      </c>
      <c r="O142" s="113">
        <v>0.58333333333333337</v>
      </c>
      <c r="P142" s="113">
        <v>8.2638888888888928E-2</v>
      </c>
      <c r="Q142" s="116">
        <v>36.200000000000003</v>
      </c>
      <c r="R142" s="117">
        <v>5.8999999999999997E-2</v>
      </c>
      <c r="S142" s="117">
        <v>0.57069999999999999</v>
      </c>
      <c r="T142" s="117">
        <v>48.9</v>
      </c>
      <c r="U142" s="117">
        <v>17.7</v>
      </c>
      <c r="V142" s="117">
        <v>0.24299999999999999</v>
      </c>
      <c r="W142" s="117">
        <v>6.4692999999999996</v>
      </c>
      <c r="X142" s="117">
        <v>18.399999999999999</v>
      </c>
      <c r="Y142" s="117">
        <v>34.5</v>
      </c>
      <c r="Z142" s="117">
        <v>6.5000000000000002E-2</v>
      </c>
      <c r="AA142" s="117">
        <v>0.56679999999999997</v>
      </c>
      <c r="AB142" s="118">
        <v>48.9</v>
      </c>
      <c r="AH142" s="72" t="str">
        <f>IF(AND(B142="Premier League",E142="Live"),_xlfn.XLOOKUP(_xlfn.TEXTJOIN(" vs ",,C142:D142),Calendar!G:G,Calendar!B:B),IF(AND(B142="Premier League",E142="Highlights"),_xlfn.XLOOKUP(H142,Calendar!O:O,Calendar!N:N,,-1),""))</f>
        <v/>
      </c>
      <c r="AI142" s="111" t="str">
        <f>IF(AND(AH142&lt;&gt;"",E142="Live"),_xlfn.XLOOKUP(_xlfn.TEXTJOIN(" vs ",,C142:D142),Calendar!G:G,Calendar!K:K),"")</f>
        <v/>
      </c>
      <c r="AJ142" s="111" t="str">
        <f>IF(AND(K142&lt;&gt;"Match of the Day",K142&lt;&gt;"Match of the Day 2",K142&lt;&gt;"Match of the Day Repeat"),"",1+MAX($AJ$10:AJ141))</f>
        <v/>
      </c>
    </row>
    <row r="143" spans="1:36" s="85" customFormat="1" x14ac:dyDescent="0.35">
      <c r="A143" s="112" t="s">
        <v>70</v>
      </c>
      <c r="B143" s="112" t="s">
        <v>152</v>
      </c>
      <c r="C143" s="112" t="s">
        <v>600</v>
      </c>
      <c r="D143" s="112" t="s">
        <v>604</v>
      </c>
      <c r="E143" s="112" t="s">
        <v>41</v>
      </c>
      <c r="F143" s="113">
        <v>0.5</v>
      </c>
      <c r="G143" s="112"/>
      <c r="H143" s="114">
        <v>45914</v>
      </c>
      <c r="I143" s="112" t="s">
        <v>522</v>
      </c>
      <c r="J143" s="115" t="s">
        <v>38</v>
      </c>
      <c r="K143" s="112" t="s">
        <v>53</v>
      </c>
      <c r="L143" s="112" t="s">
        <v>83</v>
      </c>
      <c r="M143" s="115" t="s">
        <v>55</v>
      </c>
      <c r="N143" s="113">
        <v>0.5</v>
      </c>
      <c r="O143" s="113">
        <v>0.58333333333333337</v>
      </c>
      <c r="P143" s="113">
        <v>8.333333333333337E-2</v>
      </c>
      <c r="Q143" s="116">
        <v>49</v>
      </c>
      <c r="R143" s="117">
        <v>0.08</v>
      </c>
      <c r="S143" s="117">
        <v>0.77379999999999993</v>
      </c>
      <c r="T143" s="117">
        <v>88.899999999999991</v>
      </c>
      <c r="U143" s="117">
        <v>5.9</v>
      </c>
      <c r="V143" s="117">
        <v>8.1000000000000003E-2</v>
      </c>
      <c r="W143" s="117">
        <v>2.1635</v>
      </c>
      <c r="X143" s="117">
        <v>22</v>
      </c>
      <c r="Y143" s="117">
        <v>48.9</v>
      </c>
      <c r="Z143" s="117">
        <v>9.2999999999999999E-2</v>
      </c>
      <c r="AA143" s="117">
        <v>0.80469999999999997</v>
      </c>
      <c r="AB143" s="118">
        <v>88.899999999999991</v>
      </c>
      <c r="AH143" s="72" t="str">
        <f>IF(AND(B143="Premier League",E143="Live"),_xlfn.XLOOKUP(_xlfn.TEXTJOIN(" vs ",,C143:D143),Calendar!G:G,Calendar!B:B),IF(AND(B143="Premier League",E143="Highlights"),_xlfn.XLOOKUP(H143,Calendar!O:O,Calendar!N:N,,-1),""))</f>
        <v/>
      </c>
      <c r="AI143" s="111" t="str">
        <f>IF(AND(AH143&lt;&gt;"",E143="Live"),_xlfn.XLOOKUP(_xlfn.TEXTJOIN(" vs ",,C143:D143),Calendar!G:G,Calendar!K:K),"")</f>
        <v/>
      </c>
      <c r="AJ143" s="111" t="str">
        <f>IF(AND(K143&lt;&gt;"Match of the Day",K143&lt;&gt;"Match of the Day 2",K143&lt;&gt;"Match of the Day Repeat"),"",1+MAX($AJ$10:AJ142))</f>
        <v/>
      </c>
    </row>
    <row r="144" spans="1:36" s="85" customFormat="1" x14ac:dyDescent="0.35">
      <c r="A144" s="112" t="s">
        <v>70</v>
      </c>
      <c r="B144" s="112" t="s">
        <v>32</v>
      </c>
      <c r="C144" s="112" t="s">
        <v>62</v>
      </c>
      <c r="D144" s="112" t="s">
        <v>45</v>
      </c>
      <c r="E144" s="112" t="s">
        <v>41</v>
      </c>
      <c r="F144" s="113">
        <v>0.58333333333333337</v>
      </c>
      <c r="G144" s="112"/>
      <c r="H144" s="114">
        <v>45914</v>
      </c>
      <c r="I144" s="112" t="s">
        <v>522</v>
      </c>
      <c r="J144" s="115" t="s">
        <v>38</v>
      </c>
      <c r="K144" s="112" t="s">
        <v>53</v>
      </c>
      <c r="L144" s="112" t="s">
        <v>54</v>
      </c>
      <c r="M144" s="115" t="s">
        <v>55</v>
      </c>
      <c r="N144" s="113">
        <v>0.58402777777777781</v>
      </c>
      <c r="O144" s="113">
        <v>0.66388888888888886</v>
      </c>
      <c r="P144" s="113">
        <v>7.9861111111111049E-2</v>
      </c>
      <c r="Q144" s="116">
        <v>1777</v>
      </c>
      <c r="R144" s="117">
        <v>2.8759999999999999</v>
      </c>
      <c r="S144" s="117">
        <v>22.348800000000001</v>
      </c>
      <c r="T144" s="117">
        <v>2492.6000000000004</v>
      </c>
      <c r="U144" s="117">
        <v>186.8</v>
      </c>
      <c r="V144" s="117">
        <v>2.569</v>
      </c>
      <c r="W144" s="117">
        <v>53.295299999999997</v>
      </c>
      <c r="X144" s="117">
        <v>293.5</v>
      </c>
      <c r="Y144" s="117">
        <v>1702.5</v>
      </c>
      <c r="Z144" s="117">
        <v>3.2279999999999998</v>
      </c>
      <c r="AA144" s="117">
        <v>22.1584</v>
      </c>
      <c r="AB144" s="118">
        <v>2406.3000000000002</v>
      </c>
      <c r="AH144" s="72" t="e">
        <f>IF(AND(B144="Premier League",E144="Live"),_xlfn.XLOOKUP(_xlfn.TEXTJOIN(" vs ",,C144:D144),Calendar!G:G,Calendar!B:B),IF(AND(B144="Premier League",E144="Highlights"),_xlfn.XLOOKUP(H144,Calendar!O:O,Calendar!N:N,,-1),""))</f>
        <v>#N/A</v>
      </c>
      <c r="AI144" s="111" t="e">
        <f>IF(AND(AH144&lt;&gt;"",E144="Live"),_xlfn.XLOOKUP(_xlfn.TEXTJOIN(" vs ",,C144:D144),Calendar!G:G,Calendar!K:K),"")</f>
        <v>#N/A</v>
      </c>
      <c r="AJ144" s="111" t="str">
        <f>IF(AND(K144&lt;&gt;"Match of the Day",K144&lt;&gt;"Match of the Day 2",K144&lt;&gt;"Match of the Day Repeat"),"",1+MAX($AJ$10:AJ143))</f>
        <v/>
      </c>
    </row>
    <row r="145" spans="1:36" s="85" customFormat="1" x14ac:dyDescent="0.35">
      <c r="A145" s="112" t="s">
        <v>70</v>
      </c>
      <c r="B145" s="112" t="s">
        <v>529</v>
      </c>
      <c r="C145" s="112" t="s">
        <v>605</v>
      </c>
      <c r="D145" s="112" t="s">
        <v>195</v>
      </c>
      <c r="E145" s="112" t="s">
        <v>41</v>
      </c>
      <c r="F145" s="113">
        <v>0.625</v>
      </c>
      <c r="G145" s="112"/>
      <c r="H145" s="114">
        <v>45914</v>
      </c>
      <c r="I145" s="112" t="s">
        <v>522</v>
      </c>
      <c r="J145" s="115" t="s">
        <v>38</v>
      </c>
      <c r="K145" s="112" t="s">
        <v>53</v>
      </c>
      <c r="L145" s="112" t="s">
        <v>120</v>
      </c>
      <c r="M145" s="115" t="s">
        <v>55</v>
      </c>
      <c r="N145" s="113">
        <v>0.625</v>
      </c>
      <c r="O145" s="113">
        <v>0.70277777777777783</v>
      </c>
      <c r="P145" s="113">
        <v>7.7777777777777835E-2</v>
      </c>
      <c r="Q145" s="116">
        <v>111</v>
      </c>
      <c r="R145" s="117">
        <v>0.18</v>
      </c>
      <c r="S145" s="117">
        <v>1.2418</v>
      </c>
      <c r="T145" s="117">
        <v>144</v>
      </c>
      <c r="U145" s="117">
        <v>18.5</v>
      </c>
      <c r="V145" s="117">
        <v>0.254</v>
      </c>
      <c r="W145" s="117">
        <v>4.3326000000000002</v>
      </c>
      <c r="X145" s="117">
        <v>40.299999999999997</v>
      </c>
      <c r="Y145" s="117">
        <v>104.7</v>
      </c>
      <c r="Z145" s="117">
        <v>0.19800000000000001</v>
      </c>
      <c r="AA145" s="117">
        <v>1.2166999999999999</v>
      </c>
      <c r="AB145" s="118">
        <v>138.30000000000001</v>
      </c>
      <c r="AH145" s="72" t="str">
        <f>IF(AND(B145="Premier League",E145="Live"),_xlfn.XLOOKUP(_xlfn.TEXTJOIN(" vs ",,C145:D145),Calendar!G:G,Calendar!B:B),IF(AND(B145="Premier League",E145="Highlights"),_xlfn.XLOOKUP(H145,Calendar!O:O,Calendar!N:N,,-1),""))</f>
        <v/>
      </c>
      <c r="AI145" s="111" t="str">
        <f>IF(AND(AH145&lt;&gt;"",E145="Live"),_xlfn.XLOOKUP(_xlfn.TEXTJOIN(" vs ",,C145:D145),Calendar!G:G,Calendar!K:K),"")</f>
        <v/>
      </c>
      <c r="AJ145" s="111" t="str">
        <f>IF(AND(K145&lt;&gt;"Match of the Day",K145&lt;&gt;"Match of the Day 2",K145&lt;&gt;"Match of the Day Repeat"),"",1+MAX($AJ$10:AJ144))</f>
        <v/>
      </c>
    </row>
    <row r="146" spans="1:36" s="85" customFormat="1" x14ac:dyDescent="0.35">
      <c r="A146" s="112" t="s">
        <v>70</v>
      </c>
      <c r="B146" s="112" t="s">
        <v>32</v>
      </c>
      <c r="C146" s="112" t="s">
        <v>49</v>
      </c>
      <c r="D146" s="112" t="s">
        <v>42</v>
      </c>
      <c r="E146" s="112" t="s">
        <v>41</v>
      </c>
      <c r="F146" s="113">
        <v>0.6875</v>
      </c>
      <c r="G146" s="112"/>
      <c r="H146" s="114">
        <v>45914</v>
      </c>
      <c r="I146" s="112" t="s">
        <v>522</v>
      </c>
      <c r="J146" s="115" t="s">
        <v>38</v>
      </c>
      <c r="K146" s="112" t="s">
        <v>53</v>
      </c>
      <c r="L146" s="112" t="s">
        <v>54</v>
      </c>
      <c r="M146" s="115" t="s">
        <v>55</v>
      </c>
      <c r="N146" s="113">
        <v>0.68888888888888888</v>
      </c>
      <c r="O146" s="113">
        <v>0.76736111111111116</v>
      </c>
      <c r="P146" s="113">
        <v>7.8472222222222276E-2</v>
      </c>
      <c r="Q146" s="116">
        <v>2805.5</v>
      </c>
      <c r="R146" s="117">
        <v>4.54</v>
      </c>
      <c r="S146" s="117">
        <v>25.595300000000002</v>
      </c>
      <c r="T146" s="117">
        <v>3441.3</v>
      </c>
      <c r="U146" s="117">
        <v>366.4</v>
      </c>
      <c r="V146" s="117">
        <v>5.0380000000000003</v>
      </c>
      <c r="W146" s="117">
        <v>66.161100000000005</v>
      </c>
      <c r="X146" s="117">
        <v>483.79999999999995</v>
      </c>
      <c r="Y146" s="117">
        <v>2652.3</v>
      </c>
      <c r="Z146" s="117">
        <v>5.0280000000000005</v>
      </c>
      <c r="AA146" s="117">
        <v>25.232599999999998</v>
      </c>
      <c r="AB146" s="118">
        <v>3258.8</v>
      </c>
      <c r="AH146" s="72" t="e">
        <f>IF(AND(B146="Premier League",E146="Live"),_xlfn.XLOOKUP(_xlfn.TEXTJOIN(" vs ",,C146:D146),Calendar!G:G,Calendar!B:B),IF(AND(B146="Premier League",E146="Highlights"),_xlfn.XLOOKUP(H146,Calendar!O:O,Calendar!N:N,,-1),""))</f>
        <v>#N/A</v>
      </c>
      <c r="AI146" s="111" t="e">
        <f>IF(AND(AH146&lt;&gt;"",E146="Live"),_xlfn.XLOOKUP(_xlfn.TEXTJOIN(" vs ",,C146:D146),Calendar!G:G,Calendar!K:K),"")</f>
        <v>#N/A</v>
      </c>
      <c r="AJ146" s="111" t="str">
        <f>IF(AND(K146&lt;&gt;"Match of the Day",K146&lt;&gt;"Match of the Day 2",K146&lt;&gt;"Match of the Day Repeat"),"",1+MAX($AJ$10:AJ145))</f>
        <v/>
      </c>
    </row>
    <row r="147" spans="1:36" s="85" customFormat="1" x14ac:dyDescent="0.35">
      <c r="A147" s="112" t="s">
        <v>70</v>
      </c>
      <c r="B147" s="112" t="s">
        <v>32</v>
      </c>
      <c r="C147" s="112"/>
      <c r="D147" s="112"/>
      <c r="E147" s="112" t="s">
        <v>33</v>
      </c>
      <c r="F147" s="113">
        <v>0.3125</v>
      </c>
      <c r="G147" s="112"/>
      <c r="H147" s="114">
        <v>45914</v>
      </c>
      <c r="I147" s="112" t="s">
        <v>522</v>
      </c>
      <c r="J147" s="115" t="s">
        <v>38</v>
      </c>
      <c r="K147" s="112" t="s">
        <v>553</v>
      </c>
      <c r="L147" s="112" t="s">
        <v>35</v>
      </c>
      <c r="M147" s="115" t="s">
        <v>36</v>
      </c>
      <c r="N147" s="113">
        <v>0.3125</v>
      </c>
      <c r="O147" s="113">
        <v>0.37432870370370369</v>
      </c>
      <c r="P147" s="113">
        <v>6.1782407407407404E-2</v>
      </c>
      <c r="Q147" s="116">
        <v>714.8</v>
      </c>
      <c r="R147" s="117">
        <v>1.157</v>
      </c>
      <c r="S147" s="117">
        <v>22.9316</v>
      </c>
      <c r="T147" s="117">
        <v>879.5</v>
      </c>
      <c r="U147" s="117">
        <v>19.8</v>
      </c>
      <c r="V147" s="117">
        <v>0.27200000000000002</v>
      </c>
      <c r="W147" s="117">
        <v>23.212199999999999</v>
      </c>
      <c r="X147" s="117">
        <v>35.700000000000003</v>
      </c>
      <c r="Y147" s="117">
        <v>696.3</v>
      </c>
      <c r="Z147" s="117">
        <v>1.32</v>
      </c>
      <c r="AA147" s="117">
        <v>23.569800000000001</v>
      </c>
      <c r="AB147" s="118">
        <v>862.5</v>
      </c>
      <c r="AH147" s="72" t="str">
        <f>IF(AND(B147="Premier League",E147="Live"),_xlfn.XLOOKUP(_xlfn.TEXTJOIN(" vs ",,C147:D147),Calendar!G:G,Calendar!B:B),IF(AND(B147="Premier League",E147="Highlights"),_xlfn.XLOOKUP(H147,Calendar!O:O,Calendar!N:N,,-1),""))</f>
        <v>Matchweek 01</v>
      </c>
      <c r="AI147" s="111" t="str">
        <f>IF(AND(AH147&lt;&gt;"",E147="Live"),_xlfn.XLOOKUP(_xlfn.TEXTJOIN(" vs ",,C147:D147),Calendar!G:G,Calendar!K:K),"")</f>
        <v/>
      </c>
      <c r="AJ147" s="111">
        <f>IF(AND(K147&lt;&gt;"Match of the Day",K147&lt;&gt;"Match of the Day 2",K147&lt;&gt;"Match of the Day Repeat"),"",1+MAX($AJ$10:AJ146))</f>
        <v>11</v>
      </c>
    </row>
    <row r="148" spans="1:36" s="85" customFormat="1" x14ac:dyDescent="0.35">
      <c r="A148" s="112" t="s">
        <v>70</v>
      </c>
      <c r="B148" s="112" t="s">
        <v>32</v>
      </c>
      <c r="C148" s="112"/>
      <c r="D148" s="112"/>
      <c r="E148" s="112" t="s">
        <v>33</v>
      </c>
      <c r="F148" s="113">
        <v>0.9375</v>
      </c>
      <c r="G148" s="112"/>
      <c r="H148" s="114">
        <v>45914</v>
      </c>
      <c r="I148" s="112" t="s">
        <v>522</v>
      </c>
      <c r="J148" s="115" t="s">
        <v>606</v>
      </c>
      <c r="K148" s="112" t="s">
        <v>552</v>
      </c>
      <c r="L148" s="112" t="s">
        <v>35</v>
      </c>
      <c r="M148" s="115" t="s">
        <v>36</v>
      </c>
      <c r="N148" s="113">
        <v>0.93888888888888888</v>
      </c>
      <c r="O148" s="113">
        <v>0.97747685185185185</v>
      </c>
      <c r="P148" s="113">
        <v>3.8287037037037036E-2</v>
      </c>
      <c r="Q148" s="116">
        <v>1569</v>
      </c>
      <c r="R148" s="117">
        <v>2.5390000000000001</v>
      </c>
      <c r="S148" s="117">
        <v>26.363099999999999</v>
      </c>
      <c r="T148" s="117">
        <v>2176.3000000000002</v>
      </c>
      <c r="U148" s="117">
        <v>58.8</v>
      </c>
      <c r="V148" s="117">
        <v>0.80900000000000005</v>
      </c>
      <c r="W148" s="117">
        <v>32.522100000000002</v>
      </c>
      <c r="X148" s="117">
        <v>101.2</v>
      </c>
      <c r="Y148" s="117">
        <v>1523.2</v>
      </c>
      <c r="Z148" s="117">
        <v>2.8879999999999999</v>
      </c>
      <c r="AA148" s="117">
        <v>26.037600000000001</v>
      </c>
      <c r="AB148" s="118">
        <v>2127.1999999999998</v>
      </c>
      <c r="AH148" s="72" t="str">
        <f>IF(AND(B148="Premier League",E148="Live"),_xlfn.XLOOKUP(_xlfn.TEXTJOIN(" vs ",,C148:D148),Calendar!G:G,Calendar!B:B),IF(AND(B148="Premier League",E148="Highlights"),_xlfn.XLOOKUP(H148,Calendar!O:O,Calendar!N:N,,-1),""))</f>
        <v>Matchweek 01</v>
      </c>
      <c r="AI148" s="111" t="str">
        <f>IF(AND(AH148&lt;&gt;"",E148="Live"),_xlfn.XLOOKUP(_xlfn.TEXTJOIN(" vs ",,C148:D148),Calendar!G:G,Calendar!K:K),"")</f>
        <v/>
      </c>
      <c r="AJ148" s="111">
        <f>IF(AND(K148&lt;&gt;"Match of the Day",K148&lt;&gt;"Match of the Day 2",K148&lt;&gt;"Match of the Day Repeat"),"",1+MAX($AJ$10:AJ147))</f>
        <v>12</v>
      </c>
    </row>
    <row r="149" spans="1:36" s="85" customFormat="1" x14ac:dyDescent="0.35">
      <c r="A149" s="112" t="s">
        <v>70</v>
      </c>
      <c r="B149" s="112" t="s">
        <v>152</v>
      </c>
      <c r="C149" s="112"/>
      <c r="D149" s="112"/>
      <c r="E149" s="112" t="s">
        <v>33</v>
      </c>
      <c r="F149" s="113">
        <v>0.97569444444444442</v>
      </c>
      <c r="G149" s="112"/>
      <c r="H149" s="114">
        <v>45914</v>
      </c>
      <c r="I149" s="112" t="s">
        <v>522</v>
      </c>
      <c r="J149" s="115" t="s">
        <v>38</v>
      </c>
      <c r="K149" s="112" t="s">
        <v>607</v>
      </c>
      <c r="L149" s="112" t="s">
        <v>35</v>
      </c>
      <c r="M149" s="115" t="s">
        <v>36</v>
      </c>
      <c r="N149" s="113">
        <v>0.97777777777777775</v>
      </c>
      <c r="O149" s="113">
        <v>1.0049189814814814</v>
      </c>
      <c r="P149" s="113">
        <v>2.7025462962962963E-2</v>
      </c>
      <c r="Q149" s="116">
        <v>256.8</v>
      </c>
      <c r="R149" s="117">
        <v>0.41599999999999998</v>
      </c>
      <c r="S149" s="117">
        <v>7.6407999999999996</v>
      </c>
      <c r="T149" s="117">
        <v>472.5</v>
      </c>
      <c r="U149" s="117">
        <v>1.4</v>
      </c>
      <c r="V149" s="117">
        <v>1.9E-2</v>
      </c>
      <c r="W149" s="117">
        <v>1.4957</v>
      </c>
      <c r="X149" s="117">
        <v>6.9</v>
      </c>
      <c r="Y149" s="117">
        <v>256.2</v>
      </c>
      <c r="Z149" s="117">
        <v>0.48599999999999999</v>
      </c>
      <c r="AA149" s="117">
        <v>7.6753</v>
      </c>
      <c r="AB149" s="118">
        <v>465.8</v>
      </c>
      <c r="AH149" s="72" t="str">
        <f>IF(AND(B149="Premier League",E149="Live"),_xlfn.XLOOKUP(_xlfn.TEXTJOIN(" vs ",,C149:D149),Calendar!G:G,Calendar!B:B),IF(AND(B149="Premier League",E149="Highlights"),_xlfn.XLOOKUP(H149,Calendar!O:O,Calendar!N:N,,-1),""))</f>
        <v/>
      </c>
      <c r="AI149" s="111" t="str">
        <f>IF(AND(AH149&lt;&gt;"",E149="Live"),_xlfn.XLOOKUP(_xlfn.TEXTJOIN(" vs ",,C149:D149),Calendar!G:G,Calendar!K:K),"")</f>
        <v/>
      </c>
      <c r="AJ149" s="111" t="str">
        <f>IF(AND(K149&lt;&gt;"Match of the Day",K149&lt;&gt;"Match of the Day 2",K149&lt;&gt;"Match of the Day Repeat"),"",1+MAX($AJ$10:AJ148))</f>
        <v/>
      </c>
    </row>
    <row r="150" spans="1:36" s="85" customFormat="1" x14ac:dyDescent="0.35">
      <c r="A150" s="112" t="s">
        <v>70</v>
      </c>
      <c r="B150" s="112" t="s">
        <v>32</v>
      </c>
      <c r="C150" s="112"/>
      <c r="D150" s="112"/>
      <c r="E150" s="112" t="s">
        <v>33</v>
      </c>
      <c r="F150" s="113">
        <v>0.33680555555555558</v>
      </c>
      <c r="G150" s="112"/>
      <c r="H150" s="114">
        <v>45915</v>
      </c>
      <c r="I150" s="112" t="s">
        <v>522</v>
      </c>
      <c r="J150" s="115" t="s">
        <v>74</v>
      </c>
      <c r="K150" s="112" t="s">
        <v>553</v>
      </c>
      <c r="L150" s="112" t="s">
        <v>278</v>
      </c>
      <c r="M150" s="115" t="s">
        <v>36</v>
      </c>
      <c r="N150" s="113">
        <v>0.33611111111111114</v>
      </c>
      <c r="O150" s="113">
        <v>0.37444444444444447</v>
      </c>
      <c r="P150" s="113">
        <v>3.8275462962962963E-2</v>
      </c>
      <c r="Q150" s="116">
        <v>124.2</v>
      </c>
      <c r="R150" s="117">
        <v>0.20100000000000001</v>
      </c>
      <c r="S150" s="117">
        <v>3.4055</v>
      </c>
      <c r="T150" s="117">
        <v>159.5</v>
      </c>
      <c r="U150" s="117">
        <v>10.8</v>
      </c>
      <c r="V150" s="117">
        <v>0.14899999999999999</v>
      </c>
      <c r="W150" s="117">
        <v>12.053599999999999</v>
      </c>
      <c r="X150" s="117">
        <v>13.8</v>
      </c>
      <c r="Y150" s="117">
        <v>108.4</v>
      </c>
      <c r="Z150" s="117">
        <v>0.20599999999999999</v>
      </c>
      <c r="AA150" s="117">
        <v>3.1248</v>
      </c>
      <c r="AB150" s="118">
        <v>143.19999999999999</v>
      </c>
      <c r="AH150" s="72" t="str">
        <f>IF(AND(B150="Premier League",E150="Live"),_xlfn.XLOOKUP(_xlfn.TEXTJOIN(" vs ",,C150:D150),Calendar!G:G,Calendar!B:B),IF(AND(B150="Premier League",E150="Highlights"),_xlfn.XLOOKUP(H150,Calendar!O:O,Calendar!N:N,,-1),""))</f>
        <v>Matchweek 01</v>
      </c>
      <c r="AI150" s="111" t="str">
        <f>IF(AND(AH150&lt;&gt;"",E150="Live"),_xlfn.XLOOKUP(_xlfn.TEXTJOIN(" vs ",,C150:D150),Calendar!G:G,Calendar!K:K),"")</f>
        <v/>
      </c>
      <c r="AJ150" s="111">
        <f>IF(AND(K150&lt;&gt;"Match of the Day",K150&lt;&gt;"Match of the Day 2",K150&lt;&gt;"Match of the Day Repeat"),"",1+MAX($AJ$10:AJ149))</f>
        <v>13</v>
      </c>
    </row>
    <row r="151" spans="1:36" s="85" customFormat="1" x14ac:dyDescent="0.35">
      <c r="A151" s="112" t="s">
        <v>70</v>
      </c>
      <c r="B151" s="112" t="s">
        <v>131</v>
      </c>
      <c r="C151" s="112" t="s">
        <v>624</v>
      </c>
      <c r="D151" s="112" t="s">
        <v>40</v>
      </c>
      <c r="E151" s="112" t="s">
        <v>41</v>
      </c>
      <c r="F151" s="113">
        <v>0.73958333333333337</v>
      </c>
      <c r="G151" s="112"/>
      <c r="H151" s="114">
        <v>45916</v>
      </c>
      <c r="I151" s="112" t="s">
        <v>522</v>
      </c>
      <c r="J151" s="115" t="s">
        <v>122</v>
      </c>
      <c r="K151" s="112" t="s">
        <v>53</v>
      </c>
      <c r="L151" s="112" t="s">
        <v>510</v>
      </c>
      <c r="M151" s="115" t="s">
        <v>511</v>
      </c>
      <c r="N151" s="113">
        <v>0.74027777777777781</v>
      </c>
      <c r="O151" s="113">
        <v>0.82083333333333341</v>
      </c>
      <c r="P151" s="113">
        <v>8.0555555555555602E-2</v>
      </c>
      <c r="Q151" s="116">
        <v>737.5</v>
      </c>
      <c r="R151" s="117">
        <v>1.194</v>
      </c>
      <c r="S151" s="117">
        <v>6.7321999999999997</v>
      </c>
      <c r="T151" s="117">
        <v>1152</v>
      </c>
      <c r="U151" s="117">
        <v>106.8</v>
      </c>
      <c r="V151" s="117">
        <v>1.4690000000000001</v>
      </c>
      <c r="W151" s="117">
        <v>38.486499999999999</v>
      </c>
      <c r="X151" s="117">
        <v>205.8</v>
      </c>
      <c r="Y151" s="117">
        <v>702.2</v>
      </c>
      <c r="Z151" s="117">
        <v>1.331</v>
      </c>
      <c r="AA151" s="117">
        <v>6.5662000000000003</v>
      </c>
      <c r="AB151" s="118">
        <v>1088.5</v>
      </c>
      <c r="AH151" s="72" t="str">
        <f>IF(AND(B151="Premier League",E151="Live"),_xlfn.XLOOKUP(_xlfn.TEXTJOIN(" vs ",,C151:D151),Calendar!G:G,Calendar!B:B),IF(AND(B151="Premier League",E151="Highlights"),_xlfn.XLOOKUP(H151,Calendar!O:O,Calendar!N:N,,-1),""))</f>
        <v/>
      </c>
      <c r="AI151" s="111" t="str">
        <f>IF(AND(AH151&lt;&gt;"",E151="Live"),_xlfn.XLOOKUP(_xlfn.TEXTJOIN(" vs ",,C151:D151),Calendar!G:G,Calendar!K:K),"")</f>
        <v/>
      </c>
      <c r="AJ151" s="111" t="str">
        <f>IF(AND(K151&lt;&gt;"Match of the Day",K151&lt;&gt;"Match of the Day 2",K151&lt;&gt;"Match of the Day Repeat"),"",1+MAX($AJ$10:AJ150))</f>
        <v/>
      </c>
    </row>
    <row r="152" spans="1:36" s="85" customFormat="1" x14ac:dyDescent="0.35">
      <c r="A152" s="112" t="s">
        <v>70</v>
      </c>
      <c r="B152" s="112" t="s">
        <v>131</v>
      </c>
      <c r="C152" s="112" t="s">
        <v>625</v>
      </c>
      <c r="D152" s="112" t="s">
        <v>626</v>
      </c>
      <c r="E152" s="112" t="s">
        <v>41</v>
      </c>
      <c r="F152" s="113">
        <v>0.73958333333333337</v>
      </c>
      <c r="G152" s="112"/>
      <c r="H152" s="114">
        <v>45916</v>
      </c>
      <c r="I152" s="112" t="s">
        <v>522</v>
      </c>
      <c r="J152" s="115" t="s">
        <v>122</v>
      </c>
      <c r="K152" s="112" t="s">
        <v>53</v>
      </c>
      <c r="L152" s="112" t="s">
        <v>512</v>
      </c>
      <c r="M152" s="115" t="s">
        <v>511</v>
      </c>
      <c r="N152" s="113">
        <v>0.73958333333333337</v>
      </c>
      <c r="O152" s="113">
        <v>0.81736111111111109</v>
      </c>
      <c r="P152" s="113">
        <v>7.7777777777777724E-2</v>
      </c>
      <c r="Q152" s="116">
        <v>9.9</v>
      </c>
      <c r="R152" s="117">
        <v>1.6E-2</v>
      </c>
      <c r="S152" s="117">
        <v>9.1300000000000006E-2</v>
      </c>
      <c r="T152" s="117">
        <v>128.19999999999999</v>
      </c>
      <c r="U152" s="117">
        <v>2.2000000000000002</v>
      </c>
      <c r="V152" s="117">
        <v>0.03</v>
      </c>
      <c r="W152" s="117">
        <v>0.81210000000000004</v>
      </c>
      <c r="X152" s="117">
        <v>26.7</v>
      </c>
      <c r="Y152" s="117">
        <v>9.6999999999999993</v>
      </c>
      <c r="Z152" s="117">
        <v>1.7999999999999999E-2</v>
      </c>
      <c r="AA152" s="117">
        <v>9.1600000000000001E-2</v>
      </c>
      <c r="AB152" s="118">
        <v>128.19999999999999</v>
      </c>
      <c r="AH152" s="72" t="str">
        <f>IF(AND(B152="Premier League",E152="Live"),_xlfn.XLOOKUP(_xlfn.TEXTJOIN(" vs ",,C152:D152),Calendar!G:G,Calendar!B:B),IF(AND(B152="Premier League",E152="Highlights"),_xlfn.XLOOKUP(H152,Calendar!O:O,Calendar!N:N,,-1),""))</f>
        <v/>
      </c>
      <c r="AI152" s="111" t="str">
        <f>IF(AND(AH152&lt;&gt;"",E152="Live"),_xlfn.XLOOKUP(_xlfn.TEXTJOIN(" vs ",,C152:D152),Calendar!G:G,Calendar!K:K),"")</f>
        <v/>
      </c>
      <c r="AJ152" s="111" t="str">
        <f>IF(AND(K152&lt;&gt;"Match of the Day",K152&lt;&gt;"Match of the Day 2",K152&lt;&gt;"Match of the Day Repeat"),"",1+MAX($AJ$10:AJ151))</f>
        <v/>
      </c>
    </row>
    <row r="153" spans="1:36" s="85" customFormat="1" x14ac:dyDescent="0.35">
      <c r="A153" s="112" t="s">
        <v>70</v>
      </c>
      <c r="B153" s="112" t="s">
        <v>103</v>
      </c>
      <c r="C153" s="112" t="s">
        <v>140</v>
      </c>
      <c r="D153" s="112" t="s">
        <v>82</v>
      </c>
      <c r="E153" s="112" t="s">
        <v>41</v>
      </c>
      <c r="F153" s="113">
        <v>0.83333333333333337</v>
      </c>
      <c r="G153" s="112"/>
      <c r="H153" s="114">
        <v>45916</v>
      </c>
      <c r="I153" s="112" t="s">
        <v>522</v>
      </c>
      <c r="J153" s="115" t="s">
        <v>122</v>
      </c>
      <c r="K153" s="112" t="s">
        <v>53</v>
      </c>
      <c r="L153" s="112" t="s">
        <v>54</v>
      </c>
      <c r="M153" s="115" t="s">
        <v>55</v>
      </c>
      <c r="N153" s="113">
        <v>0.83333333333333337</v>
      </c>
      <c r="O153" s="113">
        <v>0.92013888888888895</v>
      </c>
      <c r="P153" s="113">
        <v>8.680555555555558E-2</v>
      </c>
      <c r="Q153" s="116">
        <v>349</v>
      </c>
      <c r="R153" s="117">
        <v>0.56500000000000006</v>
      </c>
      <c r="S153" s="117">
        <v>2.3035999999999999</v>
      </c>
      <c r="T153" s="117">
        <v>512.70000000000005</v>
      </c>
      <c r="U153" s="117">
        <v>27</v>
      </c>
      <c r="V153" s="117">
        <v>0.371</v>
      </c>
      <c r="W153" s="117">
        <v>5.0590999999999999</v>
      </c>
      <c r="X153" s="117">
        <v>51.6</v>
      </c>
      <c r="Y153" s="117">
        <v>339.8</v>
      </c>
      <c r="Z153" s="117">
        <v>0.64400000000000002</v>
      </c>
      <c r="AA153" s="117">
        <v>2.3089</v>
      </c>
      <c r="AB153" s="118">
        <v>504.9</v>
      </c>
      <c r="AH153" s="72" t="str">
        <f>IF(AND(B153="Premier League",E153="Live"),_xlfn.XLOOKUP(_xlfn.TEXTJOIN(" vs ",,C153:D153),Calendar!G:G,Calendar!B:B),IF(AND(B153="Premier League",E153="Highlights"),_xlfn.XLOOKUP(H153,Calendar!O:O,Calendar!N:N,,-1),""))</f>
        <v/>
      </c>
      <c r="AI153" s="111" t="str">
        <f>IF(AND(AH153&lt;&gt;"",E153="Live"),_xlfn.XLOOKUP(_xlfn.TEXTJOIN(" vs ",,C153:D153),Calendar!G:G,Calendar!K:K),"")</f>
        <v/>
      </c>
      <c r="AJ153" s="111" t="str">
        <f>IF(AND(K153&lt;&gt;"Match of the Day",K153&lt;&gt;"Match of the Day 2",K153&lt;&gt;"Match of the Day Repeat"),"",1+MAX($AJ$10:AJ152))</f>
        <v/>
      </c>
    </row>
    <row r="154" spans="1:36" s="85" customFormat="1" x14ac:dyDescent="0.35">
      <c r="A154" s="112" t="s">
        <v>70</v>
      </c>
      <c r="B154" s="112" t="s">
        <v>103</v>
      </c>
      <c r="C154" s="112" t="s">
        <v>81</v>
      </c>
      <c r="D154" s="112" t="s">
        <v>116</v>
      </c>
      <c r="E154" s="112" t="s">
        <v>41</v>
      </c>
      <c r="F154" s="113">
        <v>0.83333333333333337</v>
      </c>
      <c r="G154" s="112"/>
      <c r="H154" s="114">
        <v>45916</v>
      </c>
      <c r="I154" s="112" t="s">
        <v>522</v>
      </c>
      <c r="J154" s="115" t="s">
        <v>122</v>
      </c>
      <c r="K154" s="112" t="s">
        <v>53</v>
      </c>
      <c r="L154" s="112" t="s">
        <v>548</v>
      </c>
      <c r="M154" s="115" t="s">
        <v>55</v>
      </c>
      <c r="N154" s="113">
        <v>0.83333333333333337</v>
      </c>
      <c r="O154" s="113">
        <v>0.92083333333333339</v>
      </c>
      <c r="P154" s="113">
        <v>8.7500000000000022E-2</v>
      </c>
      <c r="Q154" s="116">
        <v>64.900000000000006</v>
      </c>
      <c r="R154" s="117">
        <v>0.105</v>
      </c>
      <c r="S154" s="117">
        <v>0.42959999999999998</v>
      </c>
      <c r="T154" s="117">
        <v>137.4</v>
      </c>
      <c r="U154" s="117">
        <v>6.5</v>
      </c>
      <c r="V154" s="117">
        <v>8.8999999999999996E-2</v>
      </c>
      <c r="W154" s="117">
        <v>1.2232000000000001</v>
      </c>
      <c r="X154" s="117">
        <v>15.9</v>
      </c>
      <c r="Y154" s="117">
        <v>60.7</v>
      </c>
      <c r="Z154" s="117">
        <v>0.115</v>
      </c>
      <c r="AA154" s="117">
        <v>0.41360000000000002</v>
      </c>
      <c r="AB154" s="118">
        <v>133.4</v>
      </c>
      <c r="AH154" s="72" t="str">
        <f>IF(AND(B154="Premier League",E154="Live"),_xlfn.XLOOKUP(_xlfn.TEXTJOIN(" vs ",,C154:D154),Calendar!G:G,Calendar!B:B),IF(AND(B154="Premier League",E154="Highlights"),_xlfn.XLOOKUP(H154,Calendar!O:O,Calendar!N:N,,-1),""))</f>
        <v/>
      </c>
      <c r="AI154" s="111" t="str">
        <f>IF(AND(AH154&lt;&gt;"",E154="Live"),_xlfn.XLOOKUP(_xlfn.TEXTJOIN(" vs ",,C154:D154),Calendar!G:G,Calendar!K:K),"")</f>
        <v/>
      </c>
      <c r="AJ154" s="111" t="str">
        <f>IF(AND(K154&lt;&gt;"Match of the Day",K154&lt;&gt;"Match of the Day 2",K154&lt;&gt;"Match of the Day Repeat"),"",1+MAX($AJ$10:AJ153))</f>
        <v/>
      </c>
    </row>
    <row r="155" spans="1:36" s="85" customFormat="1" x14ac:dyDescent="0.35">
      <c r="A155" s="112" t="s">
        <v>70</v>
      </c>
      <c r="B155" s="112" t="s">
        <v>131</v>
      </c>
      <c r="C155" s="112" t="s">
        <v>214</v>
      </c>
      <c r="D155" s="112" t="s">
        <v>572</v>
      </c>
      <c r="E155" s="112" t="s">
        <v>41</v>
      </c>
      <c r="F155" s="113">
        <v>0.83333333333333337</v>
      </c>
      <c r="G155" s="112"/>
      <c r="H155" s="114">
        <v>45916</v>
      </c>
      <c r="I155" s="112" t="s">
        <v>522</v>
      </c>
      <c r="J155" s="115" t="s">
        <v>122</v>
      </c>
      <c r="K155" s="112" t="s">
        <v>53</v>
      </c>
      <c r="L155" s="112" t="s">
        <v>513</v>
      </c>
      <c r="M155" s="115" t="s">
        <v>511</v>
      </c>
      <c r="N155" s="113">
        <v>0.83333333333333337</v>
      </c>
      <c r="O155" s="113">
        <v>0.91250000000000009</v>
      </c>
      <c r="P155" s="113">
        <v>7.9166666666666718E-2</v>
      </c>
      <c r="Q155" s="116">
        <v>9.6</v>
      </c>
      <c r="R155" s="117">
        <v>1.6E-2</v>
      </c>
      <c r="S155" s="117">
        <v>6.2100000000000002E-2</v>
      </c>
      <c r="T155" s="117">
        <v>60.1</v>
      </c>
      <c r="U155" s="117">
        <v>1.7</v>
      </c>
      <c r="V155" s="117">
        <v>2.3E-2</v>
      </c>
      <c r="W155" s="117">
        <v>0.30840000000000001</v>
      </c>
      <c r="X155" s="117">
        <v>19.8</v>
      </c>
      <c r="Y155" s="117">
        <v>9.6</v>
      </c>
      <c r="Z155" s="117">
        <v>1.7999999999999999E-2</v>
      </c>
      <c r="AA155" s="117">
        <v>6.3899999999999998E-2</v>
      </c>
      <c r="AB155" s="118">
        <v>60.1</v>
      </c>
      <c r="AH155" s="72" t="str">
        <f>IF(AND(B155="Premier League",E155="Live"),_xlfn.XLOOKUP(_xlfn.TEXTJOIN(" vs ",,C155:D155),Calendar!G:G,Calendar!B:B),IF(AND(B155="Premier League",E155="Highlights"),_xlfn.XLOOKUP(H155,Calendar!O:O,Calendar!N:N,,-1),""))</f>
        <v/>
      </c>
      <c r="AI155" s="111" t="str">
        <f>IF(AND(AH155&lt;&gt;"",E155="Live"),_xlfn.XLOOKUP(_xlfn.TEXTJOIN(" vs ",,C155:D155),Calendar!G:G,Calendar!K:K),"")</f>
        <v/>
      </c>
      <c r="AJ155" s="111" t="str">
        <f>IF(AND(K155&lt;&gt;"Match of the Day",K155&lt;&gt;"Match of the Day 2",K155&lt;&gt;"Match of the Day Repeat"),"",1+MAX($AJ$10:AJ154))</f>
        <v/>
      </c>
    </row>
    <row r="156" spans="1:36" s="85" customFormat="1" x14ac:dyDescent="0.35">
      <c r="A156" s="112" t="s">
        <v>70</v>
      </c>
      <c r="B156" s="112" t="s">
        <v>131</v>
      </c>
      <c r="C156" s="112" t="s">
        <v>173</v>
      </c>
      <c r="D156" s="112" t="s">
        <v>202</v>
      </c>
      <c r="E156" s="112" t="s">
        <v>41</v>
      </c>
      <c r="F156" s="113">
        <v>0.83333333333333337</v>
      </c>
      <c r="G156" s="112"/>
      <c r="H156" s="114">
        <v>45916</v>
      </c>
      <c r="I156" s="112" t="s">
        <v>522</v>
      </c>
      <c r="J156" s="115" t="s">
        <v>122</v>
      </c>
      <c r="K156" s="112" t="s">
        <v>53</v>
      </c>
      <c r="L156" s="112" t="s">
        <v>512</v>
      </c>
      <c r="M156" s="115" t="s">
        <v>511</v>
      </c>
      <c r="N156" s="113">
        <v>0.83402777777777781</v>
      </c>
      <c r="O156" s="113">
        <v>0.91250000000000009</v>
      </c>
      <c r="P156" s="113">
        <v>7.8472222222222276E-2</v>
      </c>
      <c r="Q156" s="116">
        <v>64.2</v>
      </c>
      <c r="R156" s="117">
        <v>0.104</v>
      </c>
      <c r="S156" s="117">
        <v>0.41470000000000001</v>
      </c>
      <c r="T156" s="117">
        <v>203.4</v>
      </c>
      <c r="U156" s="117">
        <v>11.5</v>
      </c>
      <c r="V156" s="117">
        <v>0.158</v>
      </c>
      <c r="W156" s="117">
        <v>2.0886</v>
      </c>
      <c r="X156" s="117">
        <v>73.900000000000006</v>
      </c>
      <c r="Y156" s="117">
        <v>59.8</v>
      </c>
      <c r="Z156" s="117">
        <v>0.113</v>
      </c>
      <c r="AA156" s="117">
        <v>0.39779999999999999</v>
      </c>
      <c r="AB156" s="118">
        <v>186.7</v>
      </c>
      <c r="AH156" s="72" t="str">
        <f>IF(AND(B156="Premier League",E156="Live"),_xlfn.XLOOKUP(_xlfn.TEXTJOIN(" vs ",,C156:D156),Calendar!G:G,Calendar!B:B),IF(AND(B156="Premier League",E156="Highlights"),_xlfn.XLOOKUP(H156,Calendar!O:O,Calendar!N:N,,-1),""))</f>
        <v/>
      </c>
      <c r="AI156" s="111" t="str">
        <f>IF(AND(AH156&lt;&gt;"",E156="Live"),_xlfn.XLOOKUP(_xlfn.TEXTJOIN(" vs ",,C156:D156),Calendar!G:G,Calendar!K:K),"")</f>
        <v/>
      </c>
      <c r="AJ156" s="111" t="str">
        <f>IF(AND(K156&lt;&gt;"Match of the Day",K156&lt;&gt;"Match of the Day 2",K156&lt;&gt;"Match of the Day Repeat"),"",1+MAX($AJ$10:AJ155))</f>
        <v/>
      </c>
    </row>
    <row r="157" spans="1:36" s="85" customFormat="1" x14ac:dyDescent="0.35">
      <c r="A157" s="112" t="s">
        <v>70</v>
      </c>
      <c r="B157" s="112" t="s">
        <v>131</v>
      </c>
      <c r="C157" s="112" t="s">
        <v>179</v>
      </c>
      <c r="D157" s="112" t="s">
        <v>627</v>
      </c>
      <c r="E157" s="112" t="s">
        <v>41</v>
      </c>
      <c r="F157" s="113">
        <v>0.83333333333333337</v>
      </c>
      <c r="G157" s="112"/>
      <c r="H157" s="114">
        <v>45916</v>
      </c>
      <c r="I157" s="112" t="s">
        <v>522</v>
      </c>
      <c r="J157" s="115" t="s">
        <v>122</v>
      </c>
      <c r="K157" s="112" t="s">
        <v>53</v>
      </c>
      <c r="L157" s="112" t="s">
        <v>510</v>
      </c>
      <c r="M157" s="115" t="s">
        <v>511</v>
      </c>
      <c r="N157" s="113">
        <v>0.8354166666666667</v>
      </c>
      <c r="O157" s="113">
        <v>0.91666666666666674</v>
      </c>
      <c r="P157" s="113">
        <v>8.1250000000000044E-2</v>
      </c>
      <c r="Q157" s="116">
        <v>397.1</v>
      </c>
      <c r="R157" s="117">
        <v>0.64300000000000002</v>
      </c>
      <c r="S157" s="117">
        <v>2.5859999999999999</v>
      </c>
      <c r="T157" s="117">
        <v>548.70000000000005</v>
      </c>
      <c r="U157" s="117">
        <v>60.9</v>
      </c>
      <c r="V157" s="117">
        <v>0.83699999999999997</v>
      </c>
      <c r="W157" s="117">
        <v>11.267300000000001</v>
      </c>
      <c r="X157" s="117">
        <v>94</v>
      </c>
      <c r="Y157" s="117">
        <v>375.5</v>
      </c>
      <c r="Z157" s="117">
        <v>0.71199999999999997</v>
      </c>
      <c r="AA157" s="117">
        <v>2.5175999999999998</v>
      </c>
      <c r="AB157" s="118">
        <v>511.5</v>
      </c>
      <c r="AH157" s="72" t="str">
        <f>IF(AND(B157="Premier League",E157="Live"),_xlfn.XLOOKUP(_xlfn.TEXTJOIN(" vs ",,C157:D157),Calendar!G:G,Calendar!B:B),IF(AND(B157="Premier League",E157="Highlights"),_xlfn.XLOOKUP(H157,Calendar!O:O,Calendar!N:N,,-1),""))</f>
        <v/>
      </c>
      <c r="AI157" s="111" t="str">
        <f>IF(AND(AH157&lt;&gt;"",E157="Live"),_xlfn.XLOOKUP(_xlfn.TEXTJOIN(" vs ",,C157:D157),Calendar!G:G,Calendar!K:K),"")</f>
        <v/>
      </c>
      <c r="AJ157" s="111" t="str">
        <f>IF(AND(K157&lt;&gt;"Match of the Day",K157&lt;&gt;"Match of the Day 2",K157&lt;&gt;"Match of the Day Repeat"),"",1+MAX($AJ$10:AJ156))</f>
        <v/>
      </c>
    </row>
    <row r="158" spans="1:36" s="85" customFormat="1" x14ac:dyDescent="0.35">
      <c r="A158" s="112" t="s">
        <v>70</v>
      </c>
      <c r="B158" s="112" t="s">
        <v>131</v>
      </c>
      <c r="C158" s="112" t="s">
        <v>628</v>
      </c>
      <c r="D158" s="112" t="s">
        <v>570</v>
      </c>
      <c r="E158" s="112" t="s">
        <v>41</v>
      </c>
      <c r="F158" s="113">
        <v>0.73958333333333337</v>
      </c>
      <c r="G158" s="112"/>
      <c r="H158" s="114">
        <v>45917</v>
      </c>
      <c r="I158" s="112" t="s">
        <v>522</v>
      </c>
      <c r="J158" s="115" t="s">
        <v>123</v>
      </c>
      <c r="K158" s="112" t="s">
        <v>53</v>
      </c>
      <c r="L158" s="112" t="s">
        <v>513</v>
      </c>
      <c r="M158" s="115" t="s">
        <v>511</v>
      </c>
      <c r="N158" s="113">
        <v>0.74097222222222225</v>
      </c>
      <c r="O158" s="113">
        <v>0.82152777777777786</v>
      </c>
      <c r="P158" s="113">
        <v>8.0555555555555602E-2</v>
      </c>
      <c r="Q158" s="116">
        <v>117.8</v>
      </c>
      <c r="R158" s="117">
        <v>0.191</v>
      </c>
      <c r="S158" s="117">
        <v>1.1284000000000001</v>
      </c>
      <c r="T158" s="117">
        <v>162.69999999999999</v>
      </c>
      <c r="U158" s="117">
        <v>16</v>
      </c>
      <c r="V158" s="117">
        <v>0.22</v>
      </c>
      <c r="W158" s="117">
        <v>6.9443999999999999</v>
      </c>
      <c r="X158" s="117">
        <v>25.9</v>
      </c>
      <c r="Y158" s="117">
        <v>108.4</v>
      </c>
      <c r="Z158" s="117">
        <v>0.20599999999999999</v>
      </c>
      <c r="AA158" s="117">
        <v>1.0608</v>
      </c>
      <c r="AB158" s="118">
        <v>137.19999999999999</v>
      </c>
      <c r="AH158" s="72" t="str">
        <f>IF(AND(B158="Premier League",E158="Live"),_xlfn.XLOOKUP(_xlfn.TEXTJOIN(" vs ",,C158:D158),Calendar!G:G,Calendar!B:B),IF(AND(B158="Premier League",E158="Highlights"),_xlfn.XLOOKUP(H158,Calendar!O:O,Calendar!N:N,,-1),""))</f>
        <v/>
      </c>
      <c r="AI158" s="111" t="str">
        <f>IF(AND(AH158&lt;&gt;"",E158="Live"),_xlfn.XLOOKUP(_xlfn.TEXTJOIN(" vs ",,C158:D158),Calendar!G:G,Calendar!K:K),"")</f>
        <v/>
      </c>
      <c r="AJ158" s="111" t="str">
        <f>IF(AND(K158&lt;&gt;"Match of the Day",K158&lt;&gt;"Match of the Day 2",K158&lt;&gt;"Match of the Day Repeat"),"",1+MAX($AJ$10:AJ157))</f>
        <v/>
      </c>
    </row>
    <row r="159" spans="1:36" s="85" customFormat="1" x14ac:dyDescent="0.35">
      <c r="A159" s="112" t="s">
        <v>70</v>
      </c>
      <c r="B159" s="112" t="s">
        <v>103</v>
      </c>
      <c r="C159" s="112" t="s">
        <v>113</v>
      </c>
      <c r="D159" s="112" t="s">
        <v>164</v>
      </c>
      <c r="E159" s="112" t="s">
        <v>41</v>
      </c>
      <c r="F159" s="113">
        <v>0.83333333333333337</v>
      </c>
      <c r="G159" s="112"/>
      <c r="H159" s="114">
        <v>45917</v>
      </c>
      <c r="I159" s="112" t="s">
        <v>522</v>
      </c>
      <c r="J159" s="115" t="s">
        <v>123</v>
      </c>
      <c r="K159" s="112" t="s">
        <v>53</v>
      </c>
      <c r="L159" s="112" t="s">
        <v>54</v>
      </c>
      <c r="M159" s="115" t="s">
        <v>55</v>
      </c>
      <c r="N159" s="113">
        <v>0.83333333333333337</v>
      </c>
      <c r="O159" s="113">
        <v>0.91388888888888897</v>
      </c>
      <c r="P159" s="113">
        <v>8.0555555555555602E-2</v>
      </c>
      <c r="Q159" s="116">
        <v>220.10000000000002</v>
      </c>
      <c r="R159" s="117">
        <v>0.35599999999999998</v>
      </c>
      <c r="S159" s="117">
        <v>1.7149000000000001</v>
      </c>
      <c r="T159" s="117">
        <v>302.5</v>
      </c>
      <c r="U159" s="117">
        <v>12</v>
      </c>
      <c r="V159" s="117">
        <v>0.16500000000000001</v>
      </c>
      <c r="W159" s="117">
        <v>2.1844999999999999</v>
      </c>
      <c r="X159" s="117">
        <v>27.8</v>
      </c>
      <c r="Y159" s="117">
        <v>204.7</v>
      </c>
      <c r="Z159" s="117">
        <v>0.38800000000000001</v>
      </c>
      <c r="AA159" s="117">
        <v>1.6278999999999999</v>
      </c>
      <c r="AB159" s="118">
        <v>282.20000000000005</v>
      </c>
      <c r="AH159" s="72" t="str">
        <f>IF(AND(B159="Premier League",E159="Live"),_xlfn.XLOOKUP(_xlfn.TEXTJOIN(" vs ",,C159:D159),Calendar!G:G,Calendar!B:B),IF(AND(B159="Premier League",E159="Highlights"),_xlfn.XLOOKUP(H159,Calendar!O:O,Calendar!N:N,,-1),""))</f>
        <v/>
      </c>
      <c r="AI159" s="111" t="str">
        <f>IF(AND(AH159&lt;&gt;"",E159="Live"),_xlfn.XLOOKUP(_xlfn.TEXTJOIN(" vs ",,C159:D159),Calendar!G:G,Calendar!K:K),"")</f>
        <v/>
      </c>
      <c r="AJ159" s="111" t="str">
        <f>IF(AND(K159&lt;&gt;"Match of the Day",K159&lt;&gt;"Match of the Day 2",K159&lt;&gt;"Match of the Day Repeat"),"",1+MAX($AJ$10:AJ158))</f>
        <v/>
      </c>
    </row>
    <row r="160" spans="1:36" s="85" customFormat="1" x14ac:dyDescent="0.35">
      <c r="A160" s="112" t="s">
        <v>70</v>
      </c>
      <c r="B160" s="112" t="s">
        <v>131</v>
      </c>
      <c r="C160" s="112" t="s">
        <v>183</v>
      </c>
      <c r="D160" s="112" t="s">
        <v>67</v>
      </c>
      <c r="E160" s="112" t="s">
        <v>41</v>
      </c>
      <c r="F160" s="113">
        <v>0.83333333333333337</v>
      </c>
      <c r="G160" s="112"/>
      <c r="H160" s="114">
        <v>45917</v>
      </c>
      <c r="I160" s="112" t="s">
        <v>522</v>
      </c>
      <c r="J160" s="115" t="s">
        <v>123</v>
      </c>
      <c r="K160" s="112" t="s">
        <v>53</v>
      </c>
      <c r="L160" s="112" t="s">
        <v>512</v>
      </c>
      <c r="M160" s="115" t="s">
        <v>511</v>
      </c>
      <c r="N160" s="113">
        <v>0.83402777777777781</v>
      </c>
      <c r="O160" s="113">
        <v>0.91319444444444453</v>
      </c>
      <c r="P160" s="113">
        <v>7.9166666666666718E-2</v>
      </c>
      <c r="Q160" s="116">
        <v>502.1</v>
      </c>
      <c r="R160" s="117">
        <v>0.81299999999999994</v>
      </c>
      <c r="S160" s="117">
        <v>3.9083999999999999</v>
      </c>
      <c r="T160" s="117">
        <v>634.29999999999995</v>
      </c>
      <c r="U160" s="117">
        <v>118.6</v>
      </c>
      <c r="V160" s="117">
        <v>1.631</v>
      </c>
      <c r="W160" s="117">
        <v>21.555800000000001</v>
      </c>
      <c r="X160" s="117">
        <v>151.19999999999999</v>
      </c>
      <c r="Y160" s="117">
        <v>471.2</v>
      </c>
      <c r="Z160" s="117">
        <v>0.89300000000000002</v>
      </c>
      <c r="AA160" s="117">
        <v>3.7435999999999998</v>
      </c>
      <c r="AB160" s="118">
        <v>583.70000000000005</v>
      </c>
      <c r="AH160" s="72" t="str">
        <f>IF(AND(B160="Premier League",E160="Live"),_xlfn.XLOOKUP(_xlfn.TEXTJOIN(" vs ",,C160:D160),Calendar!G:G,Calendar!B:B),IF(AND(B160="Premier League",E160="Highlights"),_xlfn.XLOOKUP(H160,Calendar!O:O,Calendar!N:N,,-1),""))</f>
        <v/>
      </c>
      <c r="AI160" s="111" t="str">
        <f>IF(AND(AH160&lt;&gt;"",E160="Live"),_xlfn.XLOOKUP(_xlfn.TEXTJOIN(" vs ",,C160:D160),Calendar!G:G,Calendar!K:K),"")</f>
        <v/>
      </c>
      <c r="AJ160" s="111" t="str">
        <f>IF(AND(K160&lt;&gt;"Match of the Day",K160&lt;&gt;"Match of the Day 2",K160&lt;&gt;"Match of the Day Repeat"),"",1+MAX($AJ$10:AJ159))</f>
        <v/>
      </c>
    </row>
    <row r="161" spans="1:36" s="85" customFormat="1" x14ac:dyDescent="0.35">
      <c r="A161" s="112" t="s">
        <v>70</v>
      </c>
      <c r="B161" s="112" t="s">
        <v>131</v>
      </c>
      <c r="C161" s="112" t="s">
        <v>45</v>
      </c>
      <c r="D161" s="112" t="s">
        <v>629</v>
      </c>
      <c r="E161" s="112" t="s">
        <v>41</v>
      </c>
      <c r="F161" s="113">
        <v>0.83333333333333337</v>
      </c>
      <c r="G161" s="112"/>
      <c r="H161" s="114">
        <v>45917</v>
      </c>
      <c r="I161" s="112" t="s">
        <v>522</v>
      </c>
      <c r="J161" s="115" t="s">
        <v>123</v>
      </c>
      <c r="K161" s="112" t="s">
        <v>53</v>
      </c>
      <c r="L161" s="112" t="s">
        <v>510</v>
      </c>
      <c r="M161" s="115" t="s">
        <v>511</v>
      </c>
      <c r="N161" s="113">
        <v>0.83333333333333337</v>
      </c>
      <c r="O161" s="113">
        <v>0.91527777777777786</v>
      </c>
      <c r="P161" s="113">
        <v>8.1944444444444486E-2</v>
      </c>
      <c r="Q161" s="116">
        <v>1098.3</v>
      </c>
      <c r="R161" s="117">
        <v>1.778</v>
      </c>
      <c r="S161" s="117">
        <v>8.5672999999999995</v>
      </c>
      <c r="T161" s="117">
        <v>1350.6</v>
      </c>
      <c r="U161" s="117">
        <v>130.30000000000001</v>
      </c>
      <c r="V161" s="117">
        <v>1.792</v>
      </c>
      <c r="W161" s="117">
        <v>23.716799999999999</v>
      </c>
      <c r="X161" s="117">
        <v>227.5</v>
      </c>
      <c r="Y161" s="117">
        <v>1048.5999999999999</v>
      </c>
      <c r="Z161" s="117">
        <v>1.988</v>
      </c>
      <c r="AA161" s="117">
        <v>8.3476999999999997</v>
      </c>
      <c r="AB161" s="118">
        <v>1308.4000000000001</v>
      </c>
      <c r="AH161" s="72" t="str">
        <f>IF(AND(B161="Premier League",E161="Live"),_xlfn.XLOOKUP(_xlfn.TEXTJOIN(" vs ",,C161:D161),Calendar!G:G,Calendar!B:B),IF(AND(B161="Premier League",E161="Highlights"),_xlfn.XLOOKUP(H161,Calendar!O:O,Calendar!N:N,,-1),""))</f>
        <v/>
      </c>
      <c r="AI161" s="111" t="str">
        <f>IF(AND(AH161&lt;&gt;"",E161="Live"),_xlfn.XLOOKUP(_xlfn.TEXTJOIN(" vs ",,C161:D161),Calendar!G:G,Calendar!K:K),"")</f>
        <v/>
      </c>
      <c r="AJ161" s="111" t="str">
        <f>IF(AND(K161&lt;&gt;"Match of the Day",K161&lt;&gt;"Match of the Day 2",K161&lt;&gt;"Match of the Day Repeat"),"",1+MAX($AJ$10:AJ160))</f>
        <v/>
      </c>
    </row>
    <row r="162" spans="1:36" s="85" customFormat="1" x14ac:dyDescent="0.35">
      <c r="A162" s="112" t="s">
        <v>70</v>
      </c>
      <c r="B162" s="112" t="s">
        <v>131</v>
      </c>
      <c r="C162" s="112" t="s">
        <v>543</v>
      </c>
      <c r="D162" s="112" t="s">
        <v>209</v>
      </c>
      <c r="E162" s="112" t="s">
        <v>41</v>
      </c>
      <c r="F162" s="113">
        <v>0.83333333333333337</v>
      </c>
      <c r="G162" s="112"/>
      <c r="H162" s="114">
        <v>45917</v>
      </c>
      <c r="I162" s="112" t="s">
        <v>522</v>
      </c>
      <c r="J162" s="115" t="s">
        <v>123</v>
      </c>
      <c r="K162" s="112" t="s">
        <v>53</v>
      </c>
      <c r="L162" s="112" t="s">
        <v>513</v>
      </c>
      <c r="M162" s="115" t="s">
        <v>511</v>
      </c>
      <c r="N162" s="113">
        <v>0.83402777777777781</v>
      </c>
      <c r="O162" s="113">
        <v>0.91111111111111109</v>
      </c>
      <c r="P162" s="113">
        <v>7.7083333333333282E-2</v>
      </c>
      <c r="Q162" s="116">
        <v>14</v>
      </c>
      <c r="R162" s="117">
        <v>2.3E-2</v>
      </c>
      <c r="S162" s="117">
        <v>0.10879999999999999</v>
      </c>
      <c r="T162" s="117">
        <v>60.5</v>
      </c>
      <c r="U162" s="117">
        <v>0.5</v>
      </c>
      <c r="V162" s="117">
        <v>7.0000000000000001E-3</v>
      </c>
      <c r="W162" s="117">
        <v>9.0899999999999995E-2</v>
      </c>
      <c r="X162" s="117">
        <v>18</v>
      </c>
      <c r="Y162" s="117">
        <v>13.9</v>
      </c>
      <c r="Z162" s="117">
        <v>2.5999999999999999E-2</v>
      </c>
      <c r="AA162" s="117">
        <v>0.11020000000000001</v>
      </c>
      <c r="AB162" s="118">
        <v>58.5</v>
      </c>
      <c r="AH162" s="72" t="str">
        <f>IF(AND(B162="Premier League",E162="Live"),_xlfn.XLOOKUP(_xlfn.TEXTJOIN(" vs ",,C162:D162),Calendar!G:G,Calendar!B:B),IF(AND(B162="Premier League",E162="Highlights"),_xlfn.XLOOKUP(H162,Calendar!O:O,Calendar!N:N,,-1),""))</f>
        <v/>
      </c>
      <c r="AI162" s="111" t="str">
        <f>IF(AND(AH162&lt;&gt;"",E162="Live"),_xlfn.XLOOKUP(_xlfn.TEXTJOIN(" vs ",,C162:D162),Calendar!G:G,Calendar!K:K),"")</f>
        <v/>
      </c>
      <c r="AJ162" s="111" t="str">
        <f>IF(AND(K162&lt;&gt;"Match of the Day",K162&lt;&gt;"Match of the Day 2",K162&lt;&gt;"Match of the Day Repeat"),"",1+MAX($AJ$10:AJ161))</f>
        <v/>
      </c>
    </row>
    <row r="163" spans="1:36" s="85" customFormat="1" x14ac:dyDescent="0.35">
      <c r="A163" s="112" t="s">
        <v>70</v>
      </c>
      <c r="B163" s="112" t="s">
        <v>131</v>
      </c>
      <c r="C163" s="112" t="s">
        <v>175</v>
      </c>
      <c r="D163" s="112" t="s">
        <v>619</v>
      </c>
      <c r="E163" s="112" t="s">
        <v>41</v>
      </c>
      <c r="F163" s="113">
        <v>0.73958333333333337</v>
      </c>
      <c r="G163" s="112"/>
      <c r="H163" s="114">
        <v>45918</v>
      </c>
      <c r="I163" s="112" t="s">
        <v>522</v>
      </c>
      <c r="J163" s="115" t="s">
        <v>127</v>
      </c>
      <c r="K163" s="112" t="s">
        <v>53</v>
      </c>
      <c r="L163" s="112" t="s">
        <v>513</v>
      </c>
      <c r="M163" s="115" t="s">
        <v>511</v>
      </c>
      <c r="N163" s="113">
        <v>0.74027777777777781</v>
      </c>
      <c r="O163" s="113">
        <v>0.81874999999999998</v>
      </c>
      <c r="P163" s="113">
        <v>7.8472222222222165E-2</v>
      </c>
      <c r="Q163" s="116">
        <v>69.3</v>
      </c>
      <c r="R163" s="117">
        <v>0.112</v>
      </c>
      <c r="S163" s="117">
        <v>0.70520000000000005</v>
      </c>
      <c r="T163" s="117">
        <v>98.8</v>
      </c>
      <c r="U163" s="117">
        <v>1.7</v>
      </c>
      <c r="V163" s="117">
        <v>2.3E-2</v>
      </c>
      <c r="W163" s="117">
        <v>0.85640000000000005</v>
      </c>
      <c r="X163" s="117">
        <v>7.9</v>
      </c>
      <c r="Y163" s="117">
        <v>68.099999999999994</v>
      </c>
      <c r="Z163" s="117">
        <v>0.129</v>
      </c>
      <c r="AA163" s="117">
        <v>0.70909999999999995</v>
      </c>
      <c r="AB163" s="118">
        <v>98.8</v>
      </c>
      <c r="AH163" s="72" t="str">
        <f>IF(AND(B163="Premier League",E163="Live"),_xlfn.XLOOKUP(_xlfn.TEXTJOIN(" vs ",,C163:D163),Calendar!G:G,Calendar!B:B),IF(AND(B163="Premier League",E163="Highlights"),_xlfn.XLOOKUP(H163,Calendar!O:O,Calendar!N:N,,-1),""))</f>
        <v/>
      </c>
      <c r="AI163" s="111" t="str">
        <f>IF(AND(AH163&lt;&gt;"",E163="Live"),_xlfn.XLOOKUP(_xlfn.TEXTJOIN(" vs ",,C163:D163),Calendar!G:G,Calendar!K:K),"")</f>
        <v/>
      </c>
      <c r="AJ163" s="111" t="str">
        <f>IF(AND(K163&lt;&gt;"Match of the Day",K163&lt;&gt;"Match of the Day 2",K163&lt;&gt;"Match of the Day Repeat"),"",1+MAX($AJ$10:AJ162))</f>
        <v/>
      </c>
    </row>
    <row r="164" spans="1:36" s="85" customFormat="1" x14ac:dyDescent="0.35">
      <c r="A164" s="112" t="s">
        <v>70</v>
      </c>
      <c r="B164" s="112" t="s">
        <v>131</v>
      </c>
      <c r="C164" s="112" t="s">
        <v>49</v>
      </c>
      <c r="D164" s="112" t="s">
        <v>206</v>
      </c>
      <c r="E164" s="112" t="s">
        <v>41</v>
      </c>
      <c r="F164" s="113">
        <v>0.83333333333333337</v>
      </c>
      <c r="G164" s="112"/>
      <c r="H164" s="114">
        <v>45918</v>
      </c>
      <c r="I164" s="112" t="s">
        <v>522</v>
      </c>
      <c r="J164" s="115" t="s">
        <v>127</v>
      </c>
      <c r="K164" s="112" t="s">
        <v>53</v>
      </c>
      <c r="L164" s="112" t="s">
        <v>512</v>
      </c>
      <c r="M164" s="115" t="s">
        <v>511</v>
      </c>
      <c r="N164" s="113">
        <v>0.83402777777777781</v>
      </c>
      <c r="O164" s="113">
        <v>0.91111111111111109</v>
      </c>
      <c r="P164" s="113">
        <v>7.7083333333333282E-2</v>
      </c>
      <c r="Q164" s="116">
        <v>354.4</v>
      </c>
      <c r="R164" s="117">
        <v>0.57399999999999995</v>
      </c>
      <c r="S164" s="117">
        <v>2.7934999999999999</v>
      </c>
      <c r="T164" s="117">
        <v>474.2</v>
      </c>
      <c r="U164" s="117">
        <v>31.3</v>
      </c>
      <c r="V164" s="117">
        <v>0.43</v>
      </c>
      <c r="W164" s="117">
        <v>6.7836999999999996</v>
      </c>
      <c r="X164" s="117">
        <v>50.8</v>
      </c>
      <c r="Y164" s="117">
        <v>343.3</v>
      </c>
      <c r="Z164" s="117">
        <v>0.65100000000000002</v>
      </c>
      <c r="AA164" s="117">
        <v>2.7703000000000002</v>
      </c>
      <c r="AB164" s="118">
        <v>453.6</v>
      </c>
      <c r="AH164" s="72" t="str">
        <f>IF(AND(B164="Premier League",E164="Live"),_xlfn.XLOOKUP(_xlfn.TEXTJOIN(" vs ",,C164:D164),Calendar!G:G,Calendar!B:B),IF(AND(B164="Premier League",E164="Highlights"),_xlfn.XLOOKUP(H164,Calendar!O:O,Calendar!N:N,,-1),""))</f>
        <v/>
      </c>
      <c r="AI164" s="111" t="str">
        <f>IF(AND(AH164&lt;&gt;"",E164="Live"),_xlfn.XLOOKUP(_xlfn.TEXTJOIN(" vs ",,C164:D164),Calendar!G:G,Calendar!K:K),"")</f>
        <v/>
      </c>
      <c r="AJ164" s="111" t="str">
        <f>IF(AND(K164&lt;&gt;"Match of the Day",K164&lt;&gt;"Match of the Day 2",K164&lt;&gt;"Match of the Day Repeat"),"",1+MAX($AJ$10:AJ163))</f>
        <v/>
      </c>
    </row>
    <row r="165" spans="1:36" s="85" customFormat="1" x14ac:dyDescent="0.35">
      <c r="A165" s="112" t="s">
        <v>70</v>
      </c>
      <c r="B165" s="112" t="s">
        <v>131</v>
      </c>
      <c r="C165" s="112" t="s">
        <v>46</v>
      </c>
      <c r="D165" s="112" t="s">
        <v>177</v>
      </c>
      <c r="E165" s="112" t="s">
        <v>41</v>
      </c>
      <c r="F165" s="113">
        <v>0.83333333333333337</v>
      </c>
      <c r="G165" s="112"/>
      <c r="H165" s="114">
        <v>45918</v>
      </c>
      <c r="I165" s="112" t="s">
        <v>522</v>
      </c>
      <c r="J165" s="115" t="s">
        <v>127</v>
      </c>
      <c r="K165" s="112" t="s">
        <v>53</v>
      </c>
      <c r="L165" s="112" t="s">
        <v>510</v>
      </c>
      <c r="M165" s="115" t="s">
        <v>511</v>
      </c>
      <c r="N165" s="113">
        <v>0.83402777777777781</v>
      </c>
      <c r="O165" s="113">
        <v>0.9159722222222223</v>
      </c>
      <c r="P165" s="113">
        <v>8.1944444444444486E-2</v>
      </c>
      <c r="Q165" s="116">
        <v>954.9</v>
      </c>
      <c r="R165" s="117">
        <v>1.5449999999999999</v>
      </c>
      <c r="S165" s="117">
        <v>7.5187999999999997</v>
      </c>
      <c r="T165" s="117">
        <v>1189</v>
      </c>
      <c r="U165" s="117">
        <v>158.30000000000001</v>
      </c>
      <c r="V165" s="117">
        <v>2.177</v>
      </c>
      <c r="W165" s="117">
        <v>33.824800000000003</v>
      </c>
      <c r="X165" s="117">
        <v>253.9</v>
      </c>
      <c r="Y165" s="117">
        <v>895.8</v>
      </c>
      <c r="Z165" s="117">
        <v>1.698</v>
      </c>
      <c r="AA165" s="117">
        <v>7.2195</v>
      </c>
      <c r="AB165" s="118">
        <v>1142.5</v>
      </c>
      <c r="AH165" s="72" t="str">
        <f>IF(AND(B165="Premier League",E165="Live"),_xlfn.XLOOKUP(_xlfn.TEXTJOIN(" vs ",,C165:D165),Calendar!G:G,Calendar!B:B),IF(AND(B165="Premier League",E165="Highlights"),_xlfn.XLOOKUP(H165,Calendar!O:O,Calendar!N:N,,-1),""))</f>
        <v/>
      </c>
      <c r="AI165" s="111" t="str">
        <f>IF(AND(AH165&lt;&gt;"",E165="Live"),_xlfn.XLOOKUP(_xlfn.TEXTJOIN(" vs ",,C165:D165),Calendar!G:G,Calendar!K:K),"")</f>
        <v/>
      </c>
      <c r="AJ165" s="111" t="str">
        <f>IF(AND(K165&lt;&gt;"Match of the Day",K165&lt;&gt;"Match of the Day 2",K165&lt;&gt;"Match of the Day Repeat"),"",1+MAX($AJ$10:AJ164))</f>
        <v/>
      </c>
    </row>
    <row r="166" spans="1:36" s="85" customFormat="1" x14ac:dyDescent="0.35">
      <c r="A166" s="112" t="s">
        <v>70</v>
      </c>
      <c r="B166" s="112" t="s">
        <v>152</v>
      </c>
      <c r="C166" s="112" t="s">
        <v>610</v>
      </c>
      <c r="D166" s="112" t="s">
        <v>600</v>
      </c>
      <c r="E166" s="112" t="s">
        <v>41</v>
      </c>
      <c r="F166" s="113">
        <v>0.8125</v>
      </c>
      <c r="G166" s="112"/>
      <c r="H166" s="114">
        <v>45919</v>
      </c>
      <c r="I166" s="112" t="s">
        <v>522</v>
      </c>
      <c r="J166" s="115" t="s">
        <v>71</v>
      </c>
      <c r="K166" s="112" t="s">
        <v>53</v>
      </c>
      <c r="L166" s="112" t="s">
        <v>281</v>
      </c>
      <c r="M166" s="115" t="s">
        <v>55</v>
      </c>
      <c r="N166" s="113">
        <v>0.81319444444444444</v>
      </c>
      <c r="O166" s="113">
        <v>0.89513888888888893</v>
      </c>
      <c r="P166" s="113">
        <v>8.1944444444444486E-2</v>
      </c>
      <c r="Q166" s="116">
        <v>16.600000000000001</v>
      </c>
      <c r="R166" s="117">
        <v>2.7E-2</v>
      </c>
      <c r="S166" s="117">
        <v>0.1384</v>
      </c>
      <c r="T166" s="117">
        <v>64.400000000000006</v>
      </c>
      <c r="U166" s="117">
        <v>0</v>
      </c>
      <c r="V166" s="117">
        <v>0</v>
      </c>
      <c r="W166" s="117">
        <v>0</v>
      </c>
      <c r="X166" s="117" t="s">
        <v>541</v>
      </c>
      <c r="Y166" s="117">
        <v>16.100000000000001</v>
      </c>
      <c r="Z166" s="117">
        <v>3.1E-2</v>
      </c>
      <c r="AA166" s="117">
        <v>0.1381</v>
      </c>
      <c r="AB166" s="118">
        <v>41.2</v>
      </c>
      <c r="AH166" s="72" t="str">
        <f>IF(AND(B166="Premier League",E166="Live"),_xlfn.XLOOKUP(_xlfn.TEXTJOIN(" vs ",,C166:D166),Calendar!G:G,Calendar!B:B),IF(AND(B166="Premier League",E166="Highlights"),_xlfn.XLOOKUP(H166,Calendar!O:O,Calendar!N:N,,-1),""))</f>
        <v/>
      </c>
      <c r="AI166" s="111" t="str">
        <f>IF(AND(AH166&lt;&gt;"",E166="Live"),_xlfn.XLOOKUP(_xlfn.TEXTJOIN(" vs ",,C166:D166),Calendar!G:G,Calendar!K:K),"")</f>
        <v/>
      </c>
      <c r="AJ166" s="111" t="str">
        <f>IF(AND(K166&lt;&gt;"Match of the Day",K166&lt;&gt;"Match of the Day 2",K166&lt;&gt;"Match of the Day Repeat"),"",1+MAX($AJ$10:AJ165))</f>
        <v/>
      </c>
    </row>
    <row r="167" spans="1:36" s="85" customFormat="1" x14ac:dyDescent="0.35">
      <c r="A167" s="112" t="s">
        <v>70</v>
      </c>
      <c r="B167" s="112" t="s">
        <v>152</v>
      </c>
      <c r="C167" s="112" t="s">
        <v>612</v>
      </c>
      <c r="D167" s="112" t="s">
        <v>596</v>
      </c>
      <c r="E167" s="112" t="s">
        <v>41</v>
      </c>
      <c r="F167" s="113">
        <v>0.8125</v>
      </c>
      <c r="G167" s="112"/>
      <c r="H167" s="114">
        <v>45919</v>
      </c>
      <c r="I167" s="112" t="s">
        <v>522</v>
      </c>
      <c r="J167" s="115" t="s">
        <v>71</v>
      </c>
      <c r="K167" s="112" t="s">
        <v>53</v>
      </c>
      <c r="L167" s="112" t="s">
        <v>57</v>
      </c>
      <c r="M167" s="115" t="s">
        <v>55</v>
      </c>
      <c r="N167" s="113">
        <v>0.8125</v>
      </c>
      <c r="O167" s="113">
        <v>0.89236111111111116</v>
      </c>
      <c r="P167" s="113">
        <v>7.986111111111116E-2</v>
      </c>
      <c r="Q167" s="116">
        <v>47.9</v>
      </c>
      <c r="R167" s="117">
        <v>7.8E-2</v>
      </c>
      <c r="S167" s="117">
        <v>0.3992</v>
      </c>
      <c r="T167" s="117">
        <v>85</v>
      </c>
      <c r="U167" s="117">
        <v>7</v>
      </c>
      <c r="V167" s="117">
        <v>9.6000000000000002E-2</v>
      </c>
      <c r="W167" s="117">
        <v>2.7174</v>
      </c>
      <c r="X167" s="117">
        <v>13.8</v>
      </c>
      <c r="Y167" s="117">
        <v>44.6</v>
      </c>
      <c r="Z167" s="117">
        <v>8.5000000000000006E-2</v>
      </c>
      <c r="AA167" s="117">
        <v>0.38250000000000001</v>
      </c>
      <c r="AB167" s="118">
        <v>81.7</v>
      </c>
      <c r="AH167" s="72" t="str">
        <f>IF(AND(B167="Premier League",E167="Live"),_xlfn.XLOOKUP(_xlfn.TEXTJOIN(" vs ",,C167:D167),Calendar!G:G,Calendar!B:B),IF(AND(B167="Premier League",E167="Highlights"),_xlfn.XLOOKUP(H167,Calendar!O:O,Calendar!N:N,,-1),""))</f>
        <v/>
      </c>
      <c r="AI167" s="111" t="str">
        <f>IF(AND(AH167&lt;&gt;"",E167="Live"),_xlfn.XLOOKUP(_xlfn.TEXTJOIN(" vs ",,C167:D167),Calendar!G:G,Calendar!K:K),"")</f>
        <v/>
      </c>
      <c r="AJ167" s="111" t="str">
        <f>IF(AND(K167&lt;&gt;"Match of the Day",K167&lt;&gt;"Match of the Day 2",K167&lt;&gt;"Match of the Day Repeat"),"",1+MAX($AJ$10:AJ166))</f>
        <v/>
      </c>
    </row>
    <row r="168" spans="1:36" s="85" customFormat="1" x14ac:dyDescent="0.35">
      <c r="A168" s="112" t="s">
        <v>70</v>
      </c>
      <c r="B168" s="112" t="s">
        <v>620</v>
      </c>
      <c r="C168" s="112" t="s">
        <v>95</v>
      </c>
      <c r="D168" s="112" t="s">
        <v>528</v>
      </c>
      <c r="E168" s="112" t="s">
        <v>41</v>
      </c>
      <c r="F168" s="113">
        <v>0.83333333333333337</v>
      </c>
      <c r="G168" s="112"/>
      <c r="H168" s="114">
        <v>45919</v>
      </c>
      <c r="I168" s="112" t="s">
        <v>522</v>
      </c>
      <c r="J168" s="115" t="s">
        <v>71</v>
      </c>
      <c r="K168" s="112" t="s">
        <v>53</v>
      </c>
      <c r="L168" s="112" t="s">
        <v>54</v>
      </c>
      <c r="M168" s="115" t="s">
        <v>55</v>
      </c>
      <c r="N168" s="113">
        <v>0.83333333333333337</v>
      </c>
      <c r="O168" s="113">
        <v>0.91250000000000009</v>
      </c>
      <c r="P168" s="113">
        <v>7.9166666666666718E-2</v>
      </c>
      <c r="Q168" s="116">
        <v>331.4</v>
      </c>
      <c r="R168" s="117">
        <v>0.53600000000000003</v>
      </c>
      <c r="S168" s="117">
        <v>2.7553999999999998</v>
      </c>
      <c r="T168" s="117">
        <v>451.7</v>
      </c>
      <c r="U168" s="117">
        <v>33.700000000000003</v>
      </c>
      <c r="V168" s="117">
        <v>0.46300000000000002</v>
      </c>
      <c r="W168" s="117">
        <v>11.572800000000001</v>
      </c>
      <c r="X168" s="117">
        <v>80</v>
      </c>
      <c r="Y168" s="117">
        <v>311.20000000000005</v>
      </c>
      <c r="Z168" s="117">
        <v>0.59</v>
      </c>
      <c r="AA168" s="117">
        <v>2.6589</v>
      </c>
      <c r="AB168" s="118">
        <v>428.59999999999997</v>
      </c>
      <c r="AH168" s="72" t="str">
        <f>IF(AND(B168="Premier League",E168="Live"),_xlfn.XLOOKUP(_xlfn.TEXTJOIN(" vs ",,C168:D168),Calendar!G:G,Calendar!B:B),IF(AND(B168="Premier League",E168="Highlights"),_xlfn.XLOOKUP(H168,Calendar!O:O,Calendar!N:N,,-1),""))</f>
        <v/>
      </c>
      <c r="AI168" s="111" t="str">
        <f>IF(AND(AH168&lt;&gt;"",E168="Live"),_xlfn.XLOOKUP(_xlfn.TEXTJOIN(" vs ",,C168:D168),Calendar!G:G,Calendar!K:K),"")</f>
        <v/>
      </c>
      <c r="AJ168" s="111" t="str">
        <f>IF(AND(K168&lt;&gt;"Match of the Day",K168&lt;&gt;"Match of the Day 2",K168&lt;&gt;"Match of the Day Repeat"),"",1+MAX($AJ$10:AJ167))</f>
        <v/>
      </c>
    </row>
    <row r="169" spans="1:36" s="85" customFormat="1" x14ac:dyDescent="0.35">
      <c r="A169" s="112" t="s">
        <v>70</v>
      </c>
      <c r="B169" s="112" t="s">
        <v>620</v>
      </c>
      <c r="C169" s="112" t="s">
        <v>88</v>
      </c>
      <c r="D169" s="112" t="s">
        <v>113</v>
      </c>
      <c r="E169" s="112" t="s">
        <v>41</v>
      </c>
      <c r="F169" s="113">
        <v>0.52083333333333337</v>
      </c>
      <c r="G169" s="112"/>
      <c r="H169" s="114">
        <v>45920</v>
      </c>
      <c r="I169" s="112" t="s">
        <v>522</v>
      </c>
      <c r="J169" s="115" t="s">
        <v>37</v>
      </c>
      <c r="K169" s="112" t="s">
        <v>53</v>
      </c>
      <c r="L169" s="112" t="s">
        <v>548</v>
      </c>
      <c r="M169" s="115" t="s">
        <v>55</v>
      </c>
      <c r="N169" s="113">
        <v>0.52222222222222225</v>
      </c>
      <c r="O169" s="113">
        <v>0.60694444444444451</v>
      </c>
      <c r="P169" s="113">
        <v>8.4722222222222254E-2</v>
      </c>
      <c r="Q169" s="116">
        <v>33.6</v>
      </c>
      <c r="R169" s="117">
        <v>5.3999999999999999E-2</v>
      </c>
      <c r="S169" s="117">
        <v>0.46829999999999999</v>
      </c>
      <c r="T169" s="117">
        <v>62.2</v>
      </c>
      <c r="U169" s="117">
        <v>0</v>
      </c>
      <c r="V169" s="117">
        <v>0</v>
      </c>
      <c r="W169" s="117">
        <v>0</v>
      </c>
      <c r="X169" s="117" t="s">
        <v>541</v>
      </c>
      <c r="Y169" s="117">
        <v>32.5</v>
      </c>
      <c r="Z169" s="117">
        <v>6.2E-2</v>
      </c>
      <c r="AA169" s="117">
        <v>0.47370000000000001</v>
      </c>
      <c r="AB169" s="118">
        <v>62.2</v>
      </c>
      <c r="AH169" s="72" t="str">
        <f>IF(AND(B169="Premier League",E169="Live"),_xlfn.XLOOKUP(_xlfn.TEXTJOIN(" vs ",,C169:D169),Calendar!G:G,Calendar!B:B),IF(AND(B169="Premier League",E169="Highlights"),_xlfn.XLOOKUP(H169,Calendar!O:O,Calendar!N:N,,-1),""))</f>
        <v/>
      </c>
      <c r="AI169" s="111" t="str">
        <f>IF(AND(AH169&lt;&gt;"",E169="Live"),_xlfn.XLOOKUP(_xlfn.TEXTJOIN(" vs ",,C169:D169),Calendar!G:G,Calendar!K:K),"")</f>
        <v/>
      </c>
      <c r="AJ169" s="111" t="str">
        <f>IF(AND(K169&lt;&gt;"Match of the Day",K169&lt;&gt;"Match of the Day 2",K169&lt;&gt;"Match of the Day Repeat"),"",1+MAX($AJ$10:AJ168))</f>
        <v/>
      </c>
    </row>
    <row r="170" spans="1:36" s="85" customFormat="1" x14ac:dyDescent="0.35">
      <c r="A170" s="112" t="s">
        <v>70</v>
      </c>
      <c r="B170" s="112" t="s">
        <v>620</v>
      </c>
      <c r="C170" s="112" t="s">
        <v>69</v>
      </c>
      <c r="D170" s="112" t="s">
        <v>96</v>
      </c>
      <c r="E170" s="112" t="s">
        <v>41</v>
      </c>
      <c r="F170" s="113">
        <v>0.52083333333333337</v>
      </c>
      <c r="G170" s="112"/>
      <c r="H170" s="114">
        <v>45920</v>
      </c>
      <c r="I170" s="112" t="s">
        <v>522</v>
      </c>
      <c r="J170" s="115" t="s">
        <v>37</v>
      </c>
      <c r="K170" s="112" t="s">
        <v>53</v>
      </c>
      <c r="L170" s="112" t="s">
        <v>54</v>
      </c>
      <c r="M170" s="115" t="s">
        <v>55</v>
      </c>
      <c r="N170" s="113">
        <v>0.52083333333333337</v>
      </c>
      <c r="O170" s="113">
        <v>0.59791666666666665</v>
      </c>
      <c r="P170" s="113">
        <v>7.7083333333333282E-2</v>
      </c>
      <c r="Q170" s="116">
        <v>217.1</v>
      </c>
      <c r="R170" s="117">
        <v>0.35099999999999998</v>
      </c>
      <c r="S170" s="117">
        <v>3.0423</v>
      </c>
      <c r="T170" s="117">
        <v>300</v>
      </c>
      <c r="U170" s="117">
        <v>18.7</v>
      </c>
      <c r="V170" s="117">
        <v>0.25800000000000001</v>
      </c>
      <c r="W170" s="117">
        <v>4.1528</v>
      </c>
      <c r="X170" s="117">
        <v>25.8</v>
      </c>
      <c r="Y170" s="117">
        <v>198.9</v>
      </c>
      <c r="Z170" s="117">
        <v>0.377</v>
      </c>
      <c r="AA170" s="117">
        <v>2.9135</v>
      </c>
      <c r="AB170" s="118">
        <v>277.10000000000002</v>
      </c>
      <c r="AH170" s="72" t="str">
        <f>IF(AND(B170="Premier League",E170="Live"),_xlfn.XLOOKUP(_xlfn.TEXTJOIN(" vs ",,C170:D170),Calendar!G:G,Calendar!B:B),IF(AND(B170="Premier League",E170="Highlights"),_xlfn.XLOOKUP(H170,Calendar!O:O,Calendar!N:N,,-1),""))</f>
        <v/>
      </c>
      <c r="AI170" s="111" t="str">
        <f>IF(AND(AH170&lt;&gt;"",E170="Live"),_xlfn.XLOOKUP(_xlfn.TEXTJOIN(" vs ",,C170:D170),Calendar!G:G,Calendar!K:K),"")</f>
        <v/>
      </c>
      <c r="AJ170" s="111" t="str">
        <f>IF(AND(K170&lt;&gt;"Match of the Day",K170&lt;&gt;"Match of the Day 2",K170&lt;&gt;"Match of the Day Repeat"),"",1+MAX($AJ$10:AJ169))</f>
        <v/>
      </c>
    </row>
    <row r="171" spans="1:36" s="85" customFormat="1" x14ac:dyDescent="0.35">
      <c r="A171" s="112" t="s">
        <v>70</v>
      </c>
      <c r="B171" s="112" t="s">
        <v>32</v>
      </c>
      <c r="C171" s="112" t="s">
        <v>45</v>
      </c>
      <c r="D171" s="112" t="s">
        <v>86</v>
      </c>
      <c r="E171" s="112" t="s">
        <v>41</v>
      </c>
      <c r="F171" s="113">
        <v>0.52083333333333337</v>
      </c>
      <c r="G171" s="112"/>
      <c r="H171" s="114">
        <v>45920</v>
      </c>
      <c r="I171" s="112" t="s">
        <v>522</v>
      </c>
      <c r="J171" s="115" t="s">
        <v>37</v>
      </c>
      <c r="K171" s="112" t="s">
        <v>53</v>
      </c>
      <c r="L171" s="112" t="s">
        <v>510</v>
      </c>
      <c r="M171" s="115" t="s">
        <v>511</v>
      </c>
      <c r="N171" s="113">
        <v>0.52152777777777781</v>
      </c>
      <c r="O171" s="113">
        <v>0.59791666666666665</v>
      </c>
      <c r="P171" s="113">
        <v>7.638888888888884E-2</v>
      </c>
      <c r="Q171" s="116">
        <v>1198.5</v>
      </c>
      <c r="R171" s="117">
        <v>1.94</v>
      </c>
      <c r="S171" s="117">
        <v>16.794899999999998</v>
      </c>
      <c r="T171" s="117">
        <v>1461</v>
      </c>
      <c r="U171" s="117">
        <v>225.5</v>
      </c>
      <c r="V171" s="117">
        <v>3.101</v>
      </c>
      <c r="W171" s="117">
        <v>50.0777</v>
      </c>
      <c r="X171" s="117">
        <v>268.7</v>
      </c>
      <c r="Y171" s="117">
        <v>1133.2</v>
      </c>
      <c r="Z171" s="117">
        <v>2.1480000000000001</v>
      </c>
      <c r="AA171" s="117">
        <v>16.599499999999999</v>
      </c>
      <c r="AB171" s="118">
        <v>1366.3</v>
      </c>
      <c r="AH171" s="72" t="e">
        <f>IF(AND(B171="Premier League",E171="Live"),_xlfn.XLOOKUP(_xlfn.TEXTJOIN(" vs ",,C171:D171),Calendar!G:G,Calendar!B:B),IF(AND(B171="Premier League",E171="Highlights"),_xlfn.XLOOKUP(H171,Calendar!O:O,Calendar!N:N,,-1),""))</f>
        <v>#N/A</v>
      </c>
      <c r="AI171" s="111" t="e">
        <f>IF(AND(AH171&lt;&gt;"",E171="Live"),_xlfn.XLOOKUP(_xlfn.TEXTJOIN(" vs ",,C171:D171),Calendar!G:G,Calendar!K:K),"")</f>
        <v>#N/A</v>
      </c>
      <c r="AJ171" s="111" t="str">
        <f>IF(AND(K171&lt;&gt;"Match of the Day",K171&lt;&gt;"Match of the Day 2",K171&lt;&gt;"Match of the Day Repeat"),"",1+MAX($AJ$10:AJ170))</f>
        <v/>
      </c>
    </row>
    <row r="172" spans="1:36" s="85" customFormat="1" x14ac:dyDescent="0.35">
      <c r="A172" s="112" t="s">
        <v>70</v>
      </c>
      <c r="B172" s="112" t="s">
        <v>547</v>
      </c>
      <c r="C172" s="112" t="s">
        <v>533</v>
      </c>
      <c r="D172" s="112" t="s">
        <v>534</v>
      </c>
      <c r="E172" s="112" t="s">
        <v>41</v>
      </c>
      <c r="F172" s="113">
        <v>0.625</v>
      </c>
      <c r="G172" s="112"/>
      <c r="H172" s="114">
        <v>45920</v>
      </c>
      <c r="I172" s="112" t="s">
        <v>522</v>
      </c>
      <c r="J172" s="115" t="s">
        <v>37</v>
      </c>
      <c r="K172" s="112" t="s">
        <v>53</v>
      </c>
      <c r="L172" s="112" t="s">
        <v>621</v>
      </c>
      <c r="M172" s="115" t="s">
        <v>532</v>
      </c>
      <c r="N172" s="113">
        <v>0.62638888888888888</v>
      </c>
      <c r="O172" s="113">
        <v>0.70277777777777783</v>
      </c>
      <c r="P172" s="113">
        <v>7.6388888888888951E-2</v>
      </c>
      <c r="Q172" s="116">
        <v>25.3</v>
      </c>
      <c r="R172" s="117">
        <v>4.1000000000000002E-2</v>
      </c>
      <c r="S172" s="117">
        <v>0.33789999999999998</v>
      </c>
      <c r="T172" s="117">
        <v>31</v>
      </c>
      <c r="U172" s="117">
        <v>0</v>
      </c>
      <c r="V172" s="117">
        <v>0</v>
      </c>
      <c r="W172" s="117">
        <v>0</v>
      </c>
      <c r="X172" s="117" t="s">
        <v>541</v>
      </c>
      <c r="Y172" s="117">
        <v>25.3</v>
      </c>
      <c r="Z172" s="117">
        <v>4.8000000000000001E-2</v>
      </c>
      <c r="AA172" s="117">
        <v>0.34989999999999999</v>
      </c>
      <c r="AB172" s="118">
        <v>31</v>
      </c>
      <c r="AH172" s="72" t="str">
        <f>IF(AND(B172="Premier League",E172="Live"),_xlfn.XLOOKUP(_xlfn.TEXTJOIN(" vs ",,C172:D172),Calendar!G:G,Calendar!B:B),IF(AND(B172="Premier League",E172="Highlights"),_xlfn.XLOOKUP(H172,Calendar!O:O,Calendar!N:N,,-1),""))</f>
        <v/>
      </c>
      <c r="AI172" s="111" t="str">
        <f>IF(AND(AH172&lt;&gt;"",E172="Live"),_xlfn.XLOOKUP(_xlfn.TEXTJOIN(" vs ",,C172:D172),Calendar!G:G,Calendar!K:K),"")</f>
        <v/>
      </c>
      <c r="AJ172" s="111" t="str">
        <f>IF(AND(K172&lt;&gt;"Match of the Day",K172&lt;&gt;"Match of the Day 2",K172&lt;&gt;"Match of the Day Repeat"),"",1+MAX($AJ$10:AJ171))</f>
        <v/>
      </c>
    </row>
    <row r="173" spans="1:36" s="85" customFormat="1" x14ac:dyDescent="0.35">
      <c r="A173" s="112" t="s">
        <v>70</v>
      </c>
      <c r="B173" s="112" t="s">
        <v>32</v>
      </c>
      <c r="C173" s="112" t="s">
        <v>42</v>
      </c>
      <c r="D173" s="112" t="s">
        <v>67</v>
      </c>
      <c r="E173" s="112" t="s">
        <v>41</v>
      </c>
      <c r="F173" s="113">
        <v>0.72916666666666663</v>
      </c>
      <c r="G173" s="112"/>
      <c r="H173" s="114">
        <v>45920</v>
      </c>
      <c r="I173" s="112" t="s">
        <v>522</v>
      </c>
      <c r="J173" s="115" t="s">
        <v>37</v>
      </c>
      <c r="K173" s="112" t="s">
        <v>53</v>
      </c>
      <c r="L173" s="112" t="s">
        <v>54</v>
      </c>
      <c r="M173" s="115" t="s">
        <v>55</v>
      </c>
      <c r="N173" s="113">
        <v>0.72916666666666674</v>
      </c>
      <c r="O173" s="113">
        <v>0.81597222222222221</v>
      </c>
      <c r="P173" s="113">
        <v>8.6805555555555469E-2</v>
      </c>
      <c r="Q173" s="116">
        <v>2025.6</v>
      </c>
      <c r="R173" s="117">
        <v>3.278</v>
      </c>
      <c r="S173" s="117">
        <v>16.347899999999999</v>
      </c>
      <c r="T173" s="117">
        <v>2397.3000000000002</v>
      </c>
      <c r="U173" s="117">
        <v>277.8</v>
      </c>
      <c r="V173" s="117">
        <v>3.82</v>
      </c>
      <c r="W173" s="117">
        <v>47.39</v>
      </c>
      <c r="X173" s="117">
        <v>381.1</v>
      </c>
      <c r="Y173" s="117">
        <v>1878.1000000000001</v>
      </c>
      <c r="Z173" s="117">
        <v>3.5609999999999999</v>
      </c>
      <c r="AA173" s="117">
        <v>15.934999999999999</v>
      </c>
      <c r="AB173" s="118">
        <v>2226</v>
      </c>
      <c r="AH173" s="72" t="e">
        <f>IF(AND(B173="Premier League",E173="Live"),_xlfn.XLOOKUP(_xlfn.TEXTJOIN(" vs ",,C173:D173),Calendar!G:G,Calendar!B:B),IF(AND(B173="Premier League",E173="Highlights"),_xlfn.XLOOKUP(H173,Calendar!O:O,Calendar!N:N,,-1),""))</f>
        <v>#N/A</v>
      </c>
      <c r="AI173" s="111" t="e">
        <f>IF(AND(AH173&lt;&gt;"",E173="Live"),_xlfn.XLOOKUP(_xlfn.TEXTJOIN(" vs ",,C173:D173),Calendar!G:G,Calendar!K:K),"")</f>
        <v>#N/A</v>
      </c>
      <c r="AJ173" s="111" t="str">
        <f>IF(AND(K173&lt;&gt;"Match of the Day",K173&lt;&gt;"Match of the Day 2",K173&lt;&gt;"Match of the Day Repeat"),"",1+MAX($AJ$10:AJ172))</f>
        <v/>
      </c>
    </row>
    <row r="174" spans="1:36" s="85" customFormat="1" x14ac:dyDescent="0.35">
      <c r="A174" s="112" t="s">
        <v>70</v>
      </c>
      <c r="B174" s="112" t="s">
        <v>547</v>
      </c>
      <c r="C174" s="112" t="s">
        <v>194</v>
      </c>
      <c r="D174" s="112" t="s">
        <v>545</v>
      </c>
      <c r="E174" s="112" t="s">
        <v>41</v>
      </c>
      <c r="F174" s="113">
        <v>0.73958333333333337</v>
      </c>
      <c r="G174" s="112"/>
      <c r="H174" s="114">
        <v>45920</v>
      </c>
      <c r="I174" s="112" t="s">
        <v>522</v>
      </c>
      <c r="J174" s="115" t="s">
        <v>37</v>
      </c>
      <c r="K174" s="112" t="s">
        <v>53</v>
      </c>
      <c r="L174" s="112" t="s">
        <v>531</v>
      </c>
      <c r="M174" s="115" t="s">
        <v>532</v>
      </c>
      <c r="N174" s="113">
        <v>0.74027777777777781</v>
      </c>
      <c r="O174" s="113">
        <v>0.82013888888888897</v>
      </c>
      <c r="P174" s="113">
        <v>7.986111111111116E-2</v>
      </c>
      <c r="Q174" s="116">
        <v>97.6</v>
      </c>
      <c r="R174" s="117">
        <v>0.158</v>
      </c>
      <c r="S174" s="117">
        <v>0.75719999999999998</v>
      </c>
      <c r="T174" s="117">
        <v>128.1</v>
      </c>
      <c r="U174" s="117">
        <v>16</v>
      </c>
      <c r="V174" s="117">
        <v>0.22</v>
      </c>
      <c r="W174" s="117">
        <v>2.6930999999999998</v>
      </c>
      <c r="X174" s="117">
        <v>28.1</v>
      </c>
      <c r="Y174" s="117">
        <v>90.2</v>
      </c>
      <c r="Z174" s="117">
        <v>0.17100000000000001</v>
      </c>
      <c r="AA174" s="117">
        <v>0.73709999999999998</v>
      </c>
      <c r="AB174" s="118">
        <v>121.2</v>
      </c>
      <c r="AH174" s="72" t="str">
        <f>IF(AND(B174="Premier League",E174="Live"),_xlfn.XLOOKUP(_xlfn.TEXTJOIN(" vs ",,C174:D174),Calendar!G:G,Calendar!B:B),IF(AND(B174="Premier League",E174="Highlights"),_xlfn.XLOOKUP(H174,Calendar!O:O,Calendar!N:N,,-1),""))</f>
        <v/>
      </c>
      <c r="AI174" s="111" t="str">
        <f>IF(AND(AH174&lt;&gt;"",E174="Live"),_xlfn.XLOOKUP(_xlfn.TEXTJOIN(" vs ",,C174:D174),Calendar!G:G,Calendar!K:K),"")</f>
        <v/>
      </c>
      <c r="AJ174" s="111" t="str">
        <f>IF(AND(K174&lt;&gt;"Match of the Day",K174&lt;&gt;"Match of the Day 2",K174&lt;&gt;"Match of the Day Repeat"),"",1+MAX($AJ$10:AJ173))</f>
        <v/>
      </c>
    </row>
    <row r="175" spans="1:36" s="85" customFormat="1" x14ac:dyDescent="0.35">
      <c r="A175" s="112" t="s">
        <v>70</v>
      </c>
      <c r="B175" s="112" t="s">
        <v>32</v>
      </c>
      <c r="C175" s="112" t="s">
        <v>94</v>
      </c>
      <c r="D175" s="112" t="s">
        <v>140</v>
      </c>
      <c r="E175" s="112" t="s">
        <v>41</v>
      </c>
      <c r="F175" s="113">
        <v>0.83333333333333337</v>
      </c>
      <c r="G175" s="112"/>
      <c r="H175" s="114">
        <v>45920</v>
      </c>
      <c r="I175" s="112" t="s">
        <v>522</v>
      </c>
      <c r="J175" s="115" t="s">
        <v>37</v>
      </c>
      <c r="K175" s="112" t="s">
        <v>53</v>
      </c>
      <c r="L175" s="112" t="s">
        <v>54</v>
      </c>
      <c r="M175" s="115" t="s">
        <v>55</v>
      </c>
      <c r="N175" s="113">
        <v>0.83333333333333337</v>
      </c>
      <c r="O175" s="113">
        <v>0.9159722222222223</v>
      </c>
      <c r="P175" s="113">
        <v>8.2638888888888928E-2</v>
      </c>
      <c r="Q175" s="116">
        <v>749.3</v>
      </c>
      <c r="R175" s="117">
        <v>1.2130000000000001</v>
      </c>
      <c r="S175" s="117">
        <v>6.6978</v>
      </c>
      <c r="T175" s="117">
        <v>939.9</v>
      </c>
      <c r="U175" s="117">
        <v>95.4</v>
      </c>
      <c r="V175" s="117">
        <v>1.3120000000000001</v>
      </c>
      <c r="W175" s="117">
        <v>30.218599999999999</v>
      </c>
      <c r="X175" s="117">
        <v>145.6</v>
      </c>
      <c r="Y175" s="117">
        <v>719.8</v>
      </c>
      <c r="Z175" s="117">
        <v>1.365</v>
      </c>
      <c r="AA175" s="117">
        <v>6.6540999999999997</v>
      </c>
      <c r="AB175" s="118">
        <v>901.40000000000009</v>
      </c>
      <c r="AH175" s="72" t="e">
        <f>IF(AND(B175="Premier League",E175="Live"),_xlfn.XLOOKUP(_xlfn.TEXTJOIN(" vs ",,C175:D175),Calendar!G:G,Calendar!B:B),IF(AND(B175="Premier League",E175="Highlights"),_xlfn.XLOOKUP(H175,Calendar!O:O,Calendar!N:N,,-1),""))</f>
        <v>#N/A</v>
      </c>
      <c r="AI175" s="111" t="e">
        <f>IF(AND(AH175&lt;&gt;"",E175="Live"),_xlfn.XLOOKUP(_xlfn.TEXTJOIN(" vs ",,C175:D175),Calendar!G:G,Calendar!K:K),"")</f>
        <v>#N/A</v>
      </c>
      <c r="AJ175" s="111" t="str">
        <f>IF(AND(K175&lt;&gt;"Match of the Day",K175&lt;&gt;"Match of the Day 2",K175&lt;&gt;"Match of the Day Repeat"),"",1+MAX($AJ$10:AJ174))</f>
        <v/>
      </c>
    </row>
    <row r="176" spans="1:36" s="85" customFormat="1" x14ac:dyDescent="0.35">
      <c r="A176" s="112" t="s">
        <v>70</v>
      </c>
      <c r="B176" s="112" t="s">
        <v>32</v>
      </c>
      <c r="C176" s="112"/>
      <c r="D176" s="112"/>
      <c r="E176" s="112" t="s">
        <v>33</v>
      </c>
      <c r="F176" s="113">
        <v>0.9375</v>
      </c>
      <c r="G176" s="112"/>
      <c r="H176" s="114">
        <v>45920</v>
      </c>
      <c r="I176" s="112" t="s">
        <v>522</v>
      </c>
      <c r="J176" s="115" t="s">
        <v>37</v>
      </c>
      <c r="K176" s="112" t="s">
        <v>552</v>
      </c>
      <c r="L176" s="112" t="s">
        <v>35</v>
      </c>
      <c r="M176" s="115" t="s">
        <v>36</v>
      </c>
      <c r="N176" s="113">
        <v>0.93819444444444444</v>
      </c>
      <c r="O176" s="113">
        <v>0.99655092592592598</v>
      </c>
      <c r="P176" s="113">
        <v>5.8333333333333334E-2</v>
      </c>
      <c r="Q176" s="116">
        <v>2390.6999999999998</v>
      </c>
      <c r="R176" s="117">
        <v>3.8690000000000002</v>
      </c>
      <c r="S176" s="117">
        <v>36.264499999999998</v>
      </c>
      <c r="T176" s="117">
        <v>3159.8</v>
      </c>
      <c r="U176" s="117">
        <v>210.4</v>
      </c>
      <c r="V176" s="117">
        <v>2.8929999999999998</v>
      </c>
      <c r="W176" s="117">
        <v>61.845999999999997</v>
      </c>
      <c r="X176" s="117">
        <v>298.60000000000002</v>
      </c>
      <c r="Y176" s="117">
        <v>2297.9</v>
      </c>
      <c r="Z176" s="117">
        <v>4.3570000000000002</v>
      </c>
      <c r="AA176" s="117">
        <v>35.855899999999998</v>
      </c>
      <c r="AB176" s="118">
        <v>3016.5</v>
      </c>
      <c r="AH176" s="72" t="str">
        <f>IF(AND(B176="Premier League",E176="Live"),_xlfn.XLOOKUP(_xlfn.TEXTJOIN(" vs ",,C176:D176),Calendar!G:G,Calendar!B:B),IF(AND(B176="Premier League",E176="Highlights"),_xlfn.XLOOKUP(H176,Calendar!O:O,Calendar!N:N,,-1),""))</f>
        <v>Matchweek 01</v>
      </c>
      <c r="AI176" s="111" t="str">
        <f>IF(AND(AH176&lt;&gt;"",E176="Live"),_xlfn.XLOOKUP(_xlfn.TEXTJOIN(" vs ",,C176:D176),Calendar!G:G,Calendar!K:K),"")</f>
        <v/>
      </c>
      <c r="AJ176" s="111">
        <f>IF(AND(K176&lt;&gt;"Match of the Day",K176&lt;&gt;"Match of the Day 2",K176&lt;&gt;"Match of the Day Repeat"),"",1+MAX($AJ$10:AJ175))</f>
        <v>14</v>
      </c>
    </row>
    <row r="177" spans="1:36" s="85" customFormat="1" x14ac:dyDescent="0.35">
      <c r="A177" s="112" t="s">
        <v>70</v>
      </c>
      <c r="B177" s="112" t="s">
        <v>152</v>
      </c>
      <c r="C177" s="112" t="s">
        <v>601</v>
      </c>
      <c r="D177" s="112" t="s">
        <v>602</v>
      </c>
      <c r="E177" s="112" t="s">
        <v>41</v>
      </c>
      <c r="F177" s="113">
        <v>0.5</v>
      </c>
      <c r="G177" s="112"/>
      <c r="H177" s="114">
        <v>45921</v>
      </c>
      <c r="I177" s="112" t="s">
        <v>522</v>
      </c>
      <c r="J177" s="115" t="s">
        <v>38</v>
      </c>
      <c r="K177" s="112" t="s">
        <v>53</v>
      </c>
      <c r="L177" s="112" t="s">
        <v>281</v>
      </c>
      <c r="M177" s="115" t="s">
        <v>55</v>
      </c>
      <c r="N177" s="113">
        <v>0.5</v>
      </c>
      <c r="O177" s="113">
        <v>0.57916666666666672</v>
      </c>
      <c r="P177" s="113">
        <v>7.9166666666666718E-2</v>
      </c>
      <c r="Q177" s="116">
        <v>5.8</v>
      </c>
      <c r="R177" s="117">
        <v>9.0000000000000011E-3</v>
      </c>
      <c r="S177" s="117">
        <v>9.0499999999999997E-2</v>
      </c>
      <c r="T177" s="117">
        <v>33.4</v>
      </c>
      <c r="U177" s="117">
        <v>0</v>
      </c>
      <c r="V177" s="117">
        <v>0</v>
      </c>
      <c r="W177" s="117">
        <v>0</v>
      </c>
      <c r="X177" s="117" t="s">
        <v>541</v>
      </c>
      <c r="Y177" s="117">
        <v>5.8</v>
      </c>
      <c r="Z177" s="117">
        <v>1.0999999999999999E-2</v>
      </c>
      <c r="AA177" s="117">
        <v>9.4E-2</v>
      </c>
      <c r="AB177" s="118">
        <v>33.4</v>
      </c>
      <c r="AH177" s="72" t="str">
        <f>IF(AND(B177="Premier League",E177="Live"),_xlfn.XLOOKUP(_xlfn.TEXTJOIN(" vs ",,C177:D177),Calendar!G:G,Calendar!B:B),IF(AND(B177="Premier League",E177="Highlights"),_xlfn.XLOOKUP(H177,Calendar!O:O,Calendar!N:N,,-1),""))</f>
        <v/>
      </c>
      <c r="AI177" s="111" t="str">
        <f>IF(AND(AH177&lt;&gt;"",E177="Live"),_xlfn.XLOOKUP(_xlfn.TEXTJOIN(" vs ",,C177:D177),Calendar!G:G,Calendar!K:K),"")</f>
        <v/>
      </c>
      <c r="AJ177" s="111" t="str">
        <f>IF(AND(K177&lt;&gt;"Match of the Day",K177&lt;&gt;"Match of the Day 2",K177&lt;&gt;"Match of the Day Repeat"),"",1+MAX($AJ$10:AJ176))</f>
        <v/>
      </c>
    </row>
    <row r="178" spans="1:36" s="85" customFormat="1" x14ac:dyDescent="0.35">
      <c r="A178" s="112" t="s">
        <v>70</v>
      </c>
      <c r="B178" s="112" t="s">
        <v>152</v>
      </c>
      <c r="C178" s="112" t="s">
        <v>252</v>
      </c>
      <c r="D178" s="112" t="s">
        <v>611</v>
      </c>
      <c r="E178" s="112" t="s">
        <v>41</v>
      </c>
      <c r="F178" s="113">
        <v>0.5</v>
      </c>
      <c r="G178" s="112"/>
      <c r="H178" s="114">
        <v>45921</v>
      </c>
      <c r="I178" s="112" t="s">
        <v>522</v>
      </c>
      <c r="J178" s="115" t="s">
        <v>38</v>
      </c>
      <c r="K178" s="112" t="s">
        <v>53</v>
      </c>
      <c r="L178" s="112" t="s">
        <v>120</v>
      </c>
      <c r="M178" s="115" t="s">
        <v>55</v>
      </c>
      <c r="N178" s="113">
        <v>0.50069444444444444</v>
      </c>
      <c r="O178" s="113">
        <v>0.5805555555555556</v>
      </c>
      <c r="P178" s="113">
        <v>7.986111111111116E-2</v>
      </c>
      <c r="Q178" s="116">
        <v>49</v>
      </c>
      <c r="R178" s="117">
        <v>7.9000000000000001E-2</v>
      </c>
      <c r="S178" s="117">
        <v>0.76439999999999997</v>
      </c>
      <c r="T178" s="117">
        <v>82.9</v>
      </c>
      <c r="U178" s="117">
        <v>13.3</v>
      </c>
      <c r="V178" s="117">
        <v>0.183</v>
      </c>
      <c r="W178" s="117">
        <v>4.2316000000000003</v>
      </c>
      <c r="X178" s="117">
        <v>23.1</v>
      </c>
      <c r="Y178" s="117">
        <v>48.9</v>
      </c>
      <c r="Z178" s="117">
        <v>9.2999999999999999E-2</v>
      </c>
      <c r="AA178" s="117">
        <v>0.7923</v>
      </c>
      <c r="AB178" s="118">
        <v>82.9</v>
      </c>
      <c r="AH178" s="72" t="str">
        <f>IF(AND(B178="Premier League",E178="Live"),_xlfn.XLOOKUP(_xlfn.TEXTJOIN(" vs ",,C178:D178),Calendar!G:G,Calendar!B:B),IF(AND(B178="Premier League",E178="Highlights"),_xlfn.XLOOKUP(H178,Calendar!O:O,Calendar!N:N,,-1),""))</f>
        <v/>
      </c>
      <c r="AI178" s="111" t="str">
        <f>IF(AND(AH178&lt;&gt;"",E178="Live"),_xlfn.XLOOKUP(_xlfn.TEXTJOIN(" vs ",,C178:D178),Calendar!G:G,Calendar!K:K),"")</f>
        <v/>
      </c>
      <c r="AJ178" s="111" t="str">
        <f>IF(AND(K178&lt;&gt;"Match of the Day",K178&lt;&gt;"Match of the Day 2",K178&lt;&gt;"Match of the Day Repeat"),"",1+MAX($AJ$10:AJ177))</f>
        <v/>
      </c>
    </row>
    <row r="179" spans="1:36" s="85" customFormat="1" x14ac:dyDescent="0.35">
      <c r="A179" s="112" t="s">
        <v>70</v>
      </c>
      <c r="B179" s="112" t="s">
        <v>32</v>
      </c>
      <c r="C179" s="112" t="s">
        <v>128</v>
      </c>
      <c r="D179" s="112" t="s">
        <v>46</v>
      </c>
      <c r="E179" s="112" t="s">
        <v>41</v>
      </c>
      <c r="F179" s="113">
        <v>0.58333333333333337</v>
      </c>
      <c r="G179" s="112"/>
      <c r="H179" s="114">
        <v>45921</v>
      </c>
      <c r="I179" s="112" t="s">
        <v>522</v>
      </c>
      <c r="J179" s="115" t="s">
        <v>38</v>
      </c>
      <c r="K179" s="112" t="s">
        <v>53</v>
      </c>
      <c r="L179" s="112" t="s">
        <v>57</v>
      </c>
      <c r="M179" s="115" t="s">
        <v>55</v>
      </c>
      <c r="N179" s="113">
        <v>0.58333333333333337</v>
      </c>
      <c r="O179" s="113">
        <v>0.66319444444444442</v>
      </c>
      <c r="P179" s="113">
        <v>7.9861111111111049E-2</v>
      </c>
      <c r="Q179" s="116">
        <v>713.1</v>
      </c>
      <c r="R179" s="117">
        <v>1.1539999999999999</v>
      </c>
      <c r="S179" s="117">
        <v>11.845499999999999</v>
      </c>
      <c r="T179" s="117">
        <v>818.8</v>
      </c>
      <c r="U179" s="117">
        <v>84</v>
      </c>
      <c r="V179" s="117">
        <v>1.155</v>
      </c>
      <c r="W179" s="117">
        <v>27.759399999999999</v>
      </c>
      <c r="X179" s="117">
        <v>105.5</v>
      </c>
      <c r="Y179" s="117">
        <v>665.9</v>
      </c>
      <c r="Z179" s="117">
        <v>1.262</v>
      </c>
      <c r="AA179" s="117">
        <v>11.4739</v>
      </c>
      <c r="AB179" s="118">
        <v>765</v>
      </c>
      <c r="AH179" s="72" t="e">
        <f>IF(AND(B179="Premier League",E179="Live"),_xlfn.XLOOKUP(_xlfn.TEXTJOIN(" vs ",,C179:D179),Calendar!G:G,Calendar!B:B),IF(AND(B179="Premier League",E179="Highlights"),_xlfn.XLOOKUP(H179,Calendar!O:O,Calendar!N:N,,-1),""))</f>
        <v>#N/A</v>
      </c>
      <c r="AI179" s="111" t="e">
        <f>IF(AND(AH179&lt;&gt;"",E179="Live"),_xlfn.XLOOKUP(_xlfn.TEXTJOIN(" vs ",,C179:D179),Calendar!G:G,Calendar!K:K),"")</f>
        <v>#N/A</v>
      </c>
      <c r="AJ179" s="111" t="str">
        <f>IF(AND(K179&lt;&gt;"Match of the Day",K179&lt;&gt;"Match of the Day 2",K179&lt;&gt;"Match of the Day Repeat"),"",1+MAX($AJ$10:AJ178))</f>
        <v/>
      </c>
    </row>
    <row r="180" spans="1:36" s="85" customFormat="1" x14ac:dyDescent="0.35">
      <c r="A180" s="112" t="s">
        <v>70</v>
      </c>
      <c r="B180" s="112" t="s">
        <v>32</v>
      </c>
      <c r="C180" s="112" t="s">
        <v>235</v>
      </c>
      <c r="D180" s="112" t="s">
        <v>82</v>
      </c>
      <c r="E180" s="112" t="s">
        <v>41</v>
      </c>
      <c r="F180" s="113">
        <v>0.58333333333333337</v>
      </c>
      <c r="G180" s="112"/>
      <c r="H180" s="114">
        <v>45921</v>
      </c>
      <c r="I180" s="112" t="s">
        <v>522</v>
      </c>
      <c r="J180" s="115" t="s">
        <v>38</v>
      </c>
      <c r="K180" s="112" t="s">
        <v>53</v>
      </c>
      <c r="L180" s="112" t="s">
        <v>54</v>
      </c>
      <c r="M180" s="115" t="s">
        <v>55</v>
      </c>
      <c r="N180" s="113">
        <v>0.58333333333333337</v>
      </c>
      <c r="O180" s="113">
        <v>0.66319444444444442</v>
      </c>
      <c r="P180" s="113">
        <v>7.9861111111111049E-2</v>
      </c>
      <c r="Q180" s="116">
        <v>598.9</v>
      </c>
      <c r="R180" s="117">
        <v>0.96899999999999997</v>
      </c>
      <c r="S180" s="117">
        <v>9.9484999999999992</v>
      </c>
      <c r="T180" s="117">
        <v>932.2</v>
      </c>
      <c r="U180" s="117">
        <v>67.8</v>
      </c>
      <c r="V180" s="117">
        <v>0.93200000000000005</v>
      </c>
      <c r="W180" s="117">
        <v>22.405799999999999</v>
      </c>
      <c r="X180" s="117">
        <v>104.6</v>
      </c>
      <c r="Y180" s="117">
        <v>575.1</v>
      </c>
      <c r="Z180" s="117">
        <v>1.0900000000000001</v>
      </c>
      <c r="AA180" s="117">
        <v>9.9093999999999998</v>
      </c>
      <c r="AB180" s="118">
        <v>887.1</v>
      </c>
      <c r="AH180" s="72" t="e">
        <f>IF(AND(B180="Premier League",E180="Live"),_xlfn.XLOOKUP(_xlfn.TEXTJOIN(" vs ",,C180:D180),Calendar!G:G,Calendar!B:B),IF(AND(B180="Premier League",E180="Highlights"),_xlfn.XLOOKUP(H180,Calendar!O:O,Calendar!N:N,,-1),""))</f>
        <v>#N/A</v>
      </c>
      <c r="AI180" s="111" t="e">
        <f>IF(AND(AH180&lt;&gt;"",E180="Live"),_xlfn.XLOOKUP(_xlfn.TEXTJOIN(" vs ",,C180:D180),Calendar!G:G,Calendar!K:K),"")</f>
        <v>#N/A</v>
      </c>
      <c r="AJ180" s="111" t="str">
        <f>IF(AND(K180&lt;&gt;"Match of the Day",K180&lt;&gt;"Match of the Day 2",K180&lt;&gt;"Match of the Day Repeat"),"",1+MAX($AJ$10:AJ179))</f>
        <v/>
      </c>
    </row>
    <row r="181" spans="1:36" s="85" customFormat="1" x14ac:dyDescent="0.35">
      <c r="A181" s="112" t="s">
        <v>70</v>
      </c>
      <c r="B181" s="112" t="s">
        <v>152</v>
      </c>
      <c r="C181" s="112" t="s">
        <v>604</v>
      </c>
      <c r="D181" s="112" t="s">
        <v>599</v>
      </c>
      <c r="E181" s="112" t="s">
        <v>41</v>
      </c>
      <c r="F181" s="113">
        <v>0.61805555555555558</v>
      </c>
      <c r="G181" s="112"/>
      <c r="H181" s="114">
        <v>45921</v>
      </c>
      <c r="I181" s="112" t="s">
        <v>522</v>
      </c>
      <c r="J181" s="115" t="s">
        <v>38</v>
      </c>
      <c r="K181" s="112" t="s">
        <v>53</v>
      </c>
      <c r="L181" s="112" t="s">
        <v>591</v>
      </c>
      <c r="M181" s="115" t="s">
        <v>36</v>
      </c>
      <c r="N181" s="113">
        <v>0.61805555555555558</v>
      </c>
      <c r="O181" s="113">
        <v>0.69861111111111118</v>
      </c>
      <c r="P181" s="113">
        <v>8.0555555555555602E-2</v>
      </c>
      <c r="Q181" s="116">
        <v>551.4</v>
      </c>
      <c r="R181" s="117">
        <v>0.89200000000000002</v>
      </c>
      <c r="S181" s="117">
        <v>8.3574999999999999</v>
      </c>
      <c r="T181" s="117">
        <v>688.8</v>
      </c>
      <c r="U181" s="117">
        <v>14.1</v>
      </c>
      <c r="V181" s="117">
        <v>0.19400000000000001</v>
      </c>
      <c r="W181" s="117">
        <v>4.0481999999999996</v>
      </c>
      <c r="X181" s="117">
        <v>29</v>
      </c>
      <c r="Y181" s="117">
        <v>527.4</v>
      </c>
      <c r="Z181" s="117">
        <v>1</v>
      </c>
      <c r="AA181" s="117">
        <v>8.3185000000000002</v>
      </c>
      <c r="AB181" s="118">
        <v>646.6</v>
      </c>
      <c r="AH181" s="72" t="str">
        <f>IF(AND(B181="Premier League",E181="Live"),_xlfn.XLOOKUP(_xlfn.TEXTJOIN(" vs ",,C181:D181),Calendar!G:G,Calendar!B:B),IF(AND(B181="Premier League",E181="Highlights"),_xlfn.XLOOKUP(H181,Calendar!O:O,Calendar!N:N,,-1),""))</f>
        <v/>
      </c>
      <c r="AI181" s="111" t="str">
        <f>IF(AND(AH181&lt;&gt;"",E181="Live"),_xlfn.XLOOKUP(_xlfn.TEXTJOIN(" vs ",,C181:D181),Calendar!G:G,Calendar!K:K),"")</f>
        <v/>
      </c>
      <c r="AJ181" s="111" t="str">
        <f>IF(AND(K181&lt;&gt;"Match of the Day",K181&lt;&gt;"Match of the Day 2",K181&lt;&gt;"Match of the Day Repeat"),"",1+MAX($AJ$10:AJ180))</f>
        <v/>
      </c>
    </row>
    <row r="182" spans="1:36" s="85" customFormat="1" ht="13" customHeight="1" x14ac:dyDescent="0.35">
      <c r="A182" s="112" t="s">
        <v>70</v>
      </c>
      <c r="B182" s="112" t="s">
        <v>547</v>
      </c>
      <c r="C182" s="112" t="s">
        <v>622</v>
      </c>
      <c r="D182" s="112" t="s">
        <v>195</v>
      </c>
      <c r="E182" s="112" t="s">
        <v>41</v>
      </c>
      <c r="F182" s="113">
        <v>0.64583333333333337</v>
      </c>
      <c r="G182" s="112"/>
      <c r="H182" s="114">
        <v>45921</v>
      </c>
      <c r="I182" s="112" t="s">
        <v>522</v>
      </c>
      <c r="J182" s="115" t="s">
        <v>38</v>
      </c>
      <c r="K182" s="112" t="s">
        <v>53</v>
      </c>
      <c r="L182" s="112" t="s">
        <v>531</v>
      </c>
      <c r="M182" s="115" t="s">
        <v>532</v>
      </c>
      <c r="N182" s="113">
        <v>0.64722222222222225</v>
      </c>
      <c r="O182" s="113">
        <v>0.72152777777777777</v>
      </c>
      <c r="P182" s="113">
        <v>7.4305555555555514E-2</v>
      </c>
      <c r="Q182" s="116">
        <v>82.5</v>
      </c>
      <c r="R182" s="117">
        <v>0.13400000000000001</v>
      </c>
      <c r="S182" s="117">
        <v>1.1109</v>
      </c>
      <c r="T182" s="117">
        <v>128.9</v>
      </c>
      <c r="U182" s="117">
        <v>9.5</v>
      </c>
      <c r="V182" s="117">
        <v>0.13100000000000001</v>
      </c>
      <c r="W182" s="117">
        <v>2.2496</v>
      </c>
      <c r="X182" s="117">
        <v>16.8</v>
      </c>
      <c r="Y182" s="117">
        <v>82.5</v>
      </c>
      <c r="Z182" s="117">
        <v>0.156</v>
      </c>
      <c r="AA182" s="117">
        <v>1.1563000000000001</v>
      </c>
      <c r="AB182" s="118">
        <v>128.9</v>
      </c>
      <c r="AH182" s="72" t="str">
        <f>IF(AND(B182="Premier League",E182="Live"),_xlfn.XLOOKUP(_xlfn.TEXTJOIN(" vs ",,C182:D182),Calendar!G:G,Calendar!B:B),IF(AND(B182="Premier League",E182="Highlights"),_xlfn.XLOOKUP(H182,Calendar!O:O,Calendar!N:N,,-1),""))</f>
        <v/>
      </c>
      <c r="AI182" s="111" t="str">
        <f>IF(AND(AH182&lt;&gt;"",E182="Live"),_xlfn.XLOOKUP(_xlfn.TEXTJOIN(" vs ",,C182:D182),Calendar!G:G,Calendar!K:K),"")</f>
        <v/>
      </c>
      <c r="AJ182" s="111" t="str">
        <f>IF(AND(K182&lt;&gt;"Match of the Day",K182&lt;&gt;"Match of the Day 2",K182&lt;&gt;"Match of the Day Repeat"),"",1+MAX($AJ$10:AJ181))</f>
        <v/>
      </c>
    </row>
    <row r="183" spans="1:36" s="85" customFormat="1" x14ac:dyDescent="0.35">
      <c r="A183" s="112" t="s">
        <v>70</v>
      </c>
      <c r="B183" s="112" t="s">
        <v>32</v>
      </c>
      <c r="C183" s="112" t="s">
        <v>40</v>
      </c>
      <c r="D183" s="112" t="s">
        <v>49</v>
      </c>
      <c r="E183" s="112" t="s">
        <v>41</v>
      </c>
      <c r="F183" s="113">
        <v>0.6875</v>
      </c>
      <c r="G183" s="112"/>
      <c r="H183" s="114">
        <v>45921</v>
      </c>
      <c r="I183" s="112" t="s">
        <v>522</v>
      </c>
      <c r="J183" s="115" t="s">
        <v>38</v>
      </c>
      <c r="K183" s="112" t="s">
        <v>53</v>
      </c>
      <c r="L183" s="112" t="s">
        <v>54</v>
      </c>
      <c r="M183" s="115" t="s">
        <v>55</v>
      </c>
      <c r="N183" s="113">
        <v>0.6875</v>
      </c>
      <c r="O183" s="113">
        <v>0.77222222222222225</v>
      </c>
      <c r="P183" s="113">
        <v>8.4722222222222254E-2</v>
      </c>
      <c r="Q183" s="116">
        <v>2824.3</v>
      </c>
      <c r="R183" s="117">
        <v>4.5709999999999997</v>
      </c>
      <c r="S183" s="117">
        <v>28.823799999999999</v>
      </c>
      <c r="T183" s="117">
        <v>3234.7</v>
      </c>
      <c r="U183" s="117">
        <v>363.8</v>
      </c>
      <c r="V183" s="117">
        <v>5.0020000000000007</v>
      </c>
      <c r="W183" s="117">
        <v>65.162099999999995</v>
      </c>
      <c r="X183" s="117">
        <v>457.3</v>
      </c>
      <c r="Y183" s="117">
        <v>2657</v>
      </c>
      <c r="Z183" s="117">
        <v>5.0369999999999999</v>
      </c>
      <c r="AA183" s="117">
        <v>28.165300000000002</v>
      </c>
      <c r="AB183" s="118">
        <v>3036.8</v>
      </c>
      <c r="AH183" s="72" t="e">
        <f>IF(AND(B183="Premier League",E183="Live"),_xlfn.XLOOKUP(_xlfn.TEXTJOIN(" vs ",,C183:D183),Calendar!G:G,Calendar!B:B),IF(AND(B183="Premier League",E183="Highlights"),_xlfn.XLOOKUP(H183,Calendar!O:O,Calendar!N:N,,-1),""))</f>
        <v>#N/A</v>
      </c>
      <c r="AI183" s="111" t="e">
        <f>IF(AND(AH183&lt;&gt;"",E183="Live"),_xlfn.XLOOKUP(_xlfn.TEXTJOIN(" vs ",,C183:D183),Calendar!G:G,Calendar!K:K),"")</f>
        <v>#N/A</v>
      </c>
      <c r="AJ183" s="111" t="str">
        <f>IF(AND(K183&lt;&gt;"Match of the Day",K183&lt;&gt;"Match of the Day 2",K183&lt;&gt;"Match of the Day Repeat"),"",1+MAX($AJ$10:AJ182))</f>
        <v/>
      </c>
    </row>
    <row r="184" spans="1:36" s="85" customFormat="1" x14ac:dyDescent="0.35">
      <c r="A184" s="112" t="s">
        <v>70</v>
      </c>
      <c r="B184" s="112" t="s">
        <v>32</v>
      </c>
      <c r="C184" s="112"/>
      <c r="D184" s="112"/>
      <c r="E184" s="112" t="s">
        <v>33</v>
      </c>
      <c r="F184" s="113">
        <v>0.3125</v>
      </c>
      <c r="G184" s="112"/>
      <c r="H184" s="114">
        <v>45921</v>
      </c>
      <c r="I184" s="112" t="s">
        <v>522</v>
      </c>
      <c r="J184" s="115" t="s">
        <v>38</v>
      </c>
      <c r="K184" s="112" t="s">
        <v>553</v>
      </c>
      <c r="L184" s="112" t="s">
        <v>35</v>
      </c>
      <c r="M184" s="115" t="s">
        <v>36</v>
      </c>
      <c r="N184" s="113">
        <v>0.31597222222222221</v>
      </c>
      <c r="O184" s="113">
        <v>0.37434027777777779</v>
      </c>
      <c r="P184" s="113">
        <v>5.8333333333333334E-2</v>
      </c>
      <c r="Q184" s="116">
        <v>755.8</v>
      </c>
      <c r="R184" s="117">
        <v>1.2230000000000001</v>
      </c>
      <c r="S184" s="117">
        <v>24.014199999999999</v>
      </c>
      <c r="T184" s="117">
        <v>874</v>
      </c>
      <c r="U184" s="117">
        <v>18.7</v>
      </c>
      <c r="V184" s="117">
        <v>0.25700000000000001</v>
      </c>
      <c r="W184" s="117">
        <v>24.349</v>
      </c>
      <c r="X184" s="117">
        <v>45.3</v>
      </c>
      <c r="Y184" s="117">
        <v>707.1</v>
      </c>
      <c r="Z184" s="117">
        <v>1.341</v>
      </c>
      <c r="AA184" s="117">
        <v>23.922499999999999</v>
      </c>
      <c r="AB184" s="118">
        <v>821.9</v>
      </c>
      <c r="AH184" s="72" t="str">
        <f>IF(AND(B184="Premier League",E184="Live"),_xlfn.XLOOKUP(_xlfn.TEXTJOIN(" vs ",,C184:D184),Calendar!G:G,Calendar!B:B),IF(AND(B184="Premier League",E184="Highlights"),_xlfn.XLOOKUP(H184,Calendar!O:O,Calendar!N:N,,-1),""))</f>
        <v>Matchweek 01</v>
      </c>
      <c r="AI184" s="111" t="str">
        <f>IF(AND(AH184&lt;&gt;"",E184="Live"),_xlfn.XLOOKUP(_xlfn.TEXTJOIN(" vs ",,C184:D184),Calendar!G:G,Calendar!K:K),"")</f>
        <v/>
      </c>
      <c r="AJ184" s="111">
        <f>IF(AND(K184&lt;&gt;"Match of the Day",K184&lt;&gt;"Match of the Day 2",K184&lt;&gt;"Match of the Day Repeat"),"",1+MAX($AJ$10:AJ183))</f>
        <v>15</v>
      </c>
    </row>
    <row r="185" spans="1:36" s="85" customFormat="1" x14ac:dyDescent="0.35">
      <c r="A185" s="112" t="s">
        <v>70</v>
      </c>
      <c r="B185" s="112" t="s">
        <v>32</v>
      </c>
      <c r="C185" s="112"/>
      <c r="D185" s="112"/>
      <c r="E185" s="112" t="s">
        <v>33</v>
      </c>
      <c r="F185" s="113">
        <v>0.9375</v>
      </c>
      <c r="G185" s="112"/>
      <c r="H185" s="114">
        <v>45921</v>
      </c>
      <c r="I185" s="112" t="s">
        <v>522</v>
      </c>
      <c r="J185" s="115" t="s">
        <v>38</v>
      </c>
      <c r="K185" s="112" t="s">
        <v>552</v>
      </c>
      <c r="L185" s="112" t="s">
        <v>35</v>
      </c>
      <c r="M185" s="115" t="s">
        <v>36</v>
      </c>
      <c r="N185" s="113">
        <v>0.93888888888888888</v>
      </c>
      <c r="O185" s="113">
        <v>0.97973379629629631</v>
      </c>
      <c r="P185" s="113">
        <v>4.0682870370370369E-2</v>
      </c>
      <c r="Q185" s="116">
        <v>1507.4</v>
      </c>
      <c r="R185" s="117">
        <v>2.44</v>
      </c>
      <c r="S185" s="117">
        <v>22.2498</v>
      </c>
      <c r="T185" s="117">
        <v>2084.8000000000002</v>
      </c>
      <c r="U185" s="117">
        <v>74</v>
      </c>
      <c r="V185" s="117">
        <v>1.018</v>
      </c>
      <c r="W185" s="117">
        <v>31.131699999999999</v>
      </c>
      <c r="X185" s="117">
        <v>90.5</v>
      </c>
      <c r="Y185" s="117">
        <v>1477.5</v>
      </c>
      <c r="Z185" s="117">
        <v>2.8010000000000002</v>
      </c>
      <c r="AA185" s="117">
        <v>22.279</v>
      </c>
      <c r="AB185" s="118">
        <v>2018</v>
      </c>
      <c r="AH185" s="72" t="str">
        <f>IF(AND(B185="Premier League",E185="Live"),_xlfn.XLOOKUP(_xlfn.TEXTJOIN(" vs ",,C185:D185),Calendar!G:G,Calendar!B:B),IF(AND(B185="Premier League",E185="Highlights"),_xlfn.XLOOKUP(H185,Calendar!O:O,Calendar!N:N,,-1),""))</f>
        <v>Matchweek 01</v>
      </c>
      <c r="AI185" s="111" t="str">
        <f>IF(AND(AH185&lt;&gt;"",E185="Live"),_xlfn.XLOOKUP(_xlfn.TEXTJOIN(" vs ",,C185:D185),Calendar!G:G,Calendar!K:K),"")</f>
        <v/>
      </c>
      <c r="AJ185" s="111">
        <f>IF(AND(K185&lt;&gt;"Match of the Day",K185&lt;&gt;"Match of the Day 2",K185&lt;&gt;"Match of the Day Repeat"),"",1+MAX($AJ$10:AJ184))</f>
        <v>16</v>
      </c>
    </row>
    <row r="186" spans="1:36" s="85" customFormat="1" x14ac:dyDescent="0.35">
      <c r="A186" s="112" t="s">
        <v>70</v>
      </c>
      <c r="B186" s="112" t="s">
        <v>623</v>
      </c>
      <c r="C186" s="112"/>
      <c r="D186" s="112"/>
      <c r="E186" s="112" t="s">
        <v>33</v>
      </c>
      <c r="F186" s="113">
        <v>0.97916666666666663</v>
      </c>
      <c r="G186" s="112"/>
      <c r="H186" s="114">
        <v>45921</v>
      </c>
      <c r="I186" s="112" t="s">
        <v>522</v>
      </c>
      <c r="J186" s="115" t="s">
        <v>38</v>
      </c>
      <c r="K186" s="112" t="s">
        <v>607</v>
      </c>
      <c r="L186" s="112" t="s">
        <v>35</v>
      </c>
      <c r="M186" s="115" t="s">
        <v>36</v>
      </c>
      <c r="N186" s="113">
        <v>0.98055555555555551</v>
      </c>
      <c r="O186" s="113">
        <v>1.0146875</v>
      </c>
      <c r="P186" s="113">
        <v>3.408564814814815E-2</v>
      </c>
      <c r="Q186" s="116">
        <v>297.8</v>
      </c>
      <c r="R186" s="117">
        <v>0.48199999999999998</v>
      </c>
      <c r="S186" s="117">
        <v>8.9665999999999997</v>
      </c>
      <c r="T186" s="117">
        <v>526.70000000000005</v>
      </c>
      <c r="U186" s="117">
        <v>17.399999999999999</v>
      </c>
      <c r="V186" s="117">
        <v>0.23899999999999999</v>
      </c>
      <c r="W186" s="117">
        <v>15.3575</v>
      </c>
      <c r="X186" s="117">
        <v>23.1</v>
      </c>
      <c r="Y186" s="117">
        <v>293.7</v>
      </c>
      <c r="Z186" s="117">
        <v>0.55700000000000005</v>
      </c>
      <c r="AA186" s="117">
        <v>8.9772999999999996</v>
      </c>
      <c r="AB186" s="118">
        <v>522.79999999999995</v>
      </c>
      <c r="AH186" s="72" t="str">
        <f>IF(AND(B186="Premier League",E186="Live"),_xlfn.XLOOKUP(_xlfn.TEXTJOIN(" vs ",,C186:D186),Calendar!G:G,Calendar!B:B),IF(AND(B186="Premier League",E186="Highlights"),_xlfn.XLOOKUP(H186,Calendar!O:O,Calendar!N:N,,-1),""))</f>
        <v/>
      </c>
      <c r="AI186" s="111" t="str">
        <f>IF(AND(AH186&lt;&gt;"",E186="Live"),_xlfn.XLOOKUP(_xlfn.TEXTJOIN(" vs ",,C186:D186),Calendar!G:G,Calendar!K:K),"")</f>
        <v/>
      </c>
      <c r="AJ186" s="111" t="str">
        <f>IF(AND(K186&lt;&gt;"Match of the Day",K186&lt;&gt;"Match of the Day 2",K186&lt;&gt;"Match of the Day Repeat"),"",1+MAX($AJ$10:AJ185))</f>
        <v/>
      </c>
    </row>
    <row r="187" spans="1:36" s="85" customFormat="1" x14ac:dyDescent="0.35">
      <c r="A187" s="112" t="s">
        <v>70</v>
      </c>
      <c r="B187" s="112" t="s">
        <v>145</v>
      </c>
      <c r="C187" s="112" t="s">
        <v>116</v>
      </c>
      <c r="D187" s="112" t="s">
        <v>64</v>
      </c>
      <c r="E187" s="112" t="s">
        <v>41</v>
      </c>
      <c r="F187" s="113">
        <v>0.83333333333333337</v>
      </c>
      <c r="G187" s="112"/>
      <c r="H187" s="114">
        <v>45922</v>
      </c>
      <c r="I187" s="112" t="s">
        <v>522</v>
      </c>
      <c r="J187" s="115" t="s">
        <v>74</v>
      </c>
      <c r="K187" s="112" t="s">
        <v>53</v>
      </c>
      <c r="L187" s="112" t="s">
        <v>54</v>
      </c>
      <c r="M187" s="115" t="s">
        <v>55</v>
      </c>
      <c r="N187" s="113">
        <v>0.83333333333333337</v>
      </c>
      <c r="O187" s="113">
        <v>0.91319444444444453</v>
      </c>
      <c r="P187" s="113">
        <v>7.986111111111116E-2</v>
      </c>
      <c r="Q187" s="116">
        <v>264.10000000000002</v>
      </c>
      <c r="R187" s="117">
        <v>0.42700000000000005</v>
      </c>
      <c r="S187" s="117">
        <v>1.9833000000000001</v>
      </c>
      <c r="T187" s="117">
        <v>365.4</v>
      </c>
      <c r="U187" s="117">
        <v>27.3</v>
      </c>
      <c r="V187" s="117">
        <v>0.375</v>
      </c>
      <c r="W187" s="117">
        <v>7.8426</v>
      </c>
      <c r="X187" s="117">
        <v>48.7</v>
      </c>
      <c r="Y187" s="117">
        <v>258.2</v>
      </c>
      <c r="Z187" s="117">
        <v>0.49</v>
      </c>
      <c r="AA187" s="117">
        <v>1.9715</v>
      </c>
      <c r="AB187" s="118">
        <v>358.20000000000005</v>
      </c>
      <c r="AH187" s="72" t="str">
        <f>IF(AND(B187="Premier League",E187="Live"),_xlfn.XLOOKUP(_xlfn.TEXTJOIN(" vs ",,C187:D187),Calendar!G:G,Calendar!B:B),IF(AND(B187="Premier League",E187="Highlights"),_xlfn.XLOOKUP(H187,Calendar!O:O,Calendar!N:N,,-1),""))</f>
        <v/>
      </c>
      <c r="AI187" s="111" t="str">
        <f>IF(AND(AH187&lt;&gt;"",E187="Live"),_xlfn.XLOOKUP(_xlfn.TEXTJOIN(" vs ",,C187:D187),Calendar!G:G,Calendar!K:K),"")</f>
        <v/>
      </c>
      <c r="AJ187" s="111" t="str">
        <f>IF(AND(K187&lt;&gt;"Match of the Day",K187&lt;&gt;"Match of the Day 2",K187&lt;&gt;"Match of the Day Repeat"),"",1+MAX($AJ$10:AJ186))</f>
        <v/>
      </c>
    </row>
    <row r="188" spans="1:36" s="85" customFormat="1" x14ac:dyDescent="0.35">
      <c r="A188" s="112" t="s">
        <v>70</v>
      </c>
      <c r="B188" s="112" t="s">
        <v>32</v>
      </c>
      <c r="C188" s="112"/>
      <c r="D188" s="112"/>
      <c r="E188" s="112" t="s">
        <v>33</v>
      </c>
      <c r="F188" s="113">
        <v>0.33333333333333331</v>
      </c>
      <c r="G188" s="112"/>
      <c r="H188" s="114">
        <v>45922</v>
      </c>
      <c r="I188" s="112" t="s">
        <v>522</v>
      </c>
      <c r="J188" s="115" t="s">
        <v>74</v>
      </c>
      <c r="K188" s="112" t="s">
        <v>553</v>
      </c>
      <c r="L188" s="112" t="s">
        <v>278</v>
      </c>
      <c r="M188" s="115" t="s">
        <v>36</v>
      </c>
      <c r="N188" s="113">
        <v>0.33333333333333331</v>
      </c>
      <c r="O188" s="113">
        <v>0.37417824074074074</v>
      </c>
      <c r="P188" s="113">
        <v>4.0671296296296296E-2</v>
      </c>
      <c r="Q188" s="116">
        <v>55.6</v>
      </c>
      <c r="R188" s="117">
        <v>0.09</v>
      </c>
      <c r="S188" s="117">
        <v>1.6042000000000001</v>
      </c>
      <c r="T188" s="117">
        <v>92.5</v>
      </c>
      <c r="U188" s="117">
        <v>1.6</v>
      </c>
      <c r="V188" s="117">
        <v>2.1999999999999999E-2</v>
      </c>
      <c r="W188" s="117">
        <v>2.6059000000000001</v>
      </c>
      <c r="X188" s="117">
        <v>2.6</v>
      </c>
      <c r="Y188" s="117">
        <v>53.1</v>
      </c>
      <c r="Z188" s="117">
        <v>0.10100000000000001</v>
      </c>
      <c r="AA188" s="117">
        <v>1.6061000000000001</v>
      </c>
      <c r="AB188" s="118">
        <v>86.5</v>
      </c>
      <c r="AH188" s="72" t="str">
        <f>IF(AND(B188="Premier League",E188="Live"),_xlfn.XLOOKUP(_xlfn.TEXTJOIN(" vs ",,C188:D188),Calendar!G:G,Calendar!B:B),IF(AND(B188="Premier League",E188="Highlights"),_xlfn.XLOOKUP(H188,Calendar!O:O,Calendar!N:N,,-1),""))</f>
        <v>Matchweek 01</v>
      </c>
      <c r="AI188" s="111" t="str">
        <f>IF(AND(AH188&lt;&gt;"",E188="Live"),_xlfn.XLOOKUP(_xlfn.TEXTJOIN(" vs ",,C188:D188),Calendar!G:G,Calendar!K:K),"")</f>
        <v/>
      </c>
      <c r="AJ188" s="111">
        <f>IF(AND(K188&lt;&gt;"Match of the Day",K188&lt;&gt;"Match of the Day 2",K188&lt;&gt;"Match of the Day Repeat"),"",1+MAX($AJ$10:AJ187))</f>
        <v>17</v>
      </c>
    </row>
    <row r="189" spans="1:36" s="85" customFormat="1" x14ac:dyDescent="0.35">
      <c r="A189" s="112" t="s">
        <v>70</v>
      </c>
      <c r="B189" s="112" t="s">
        <v>103</v>
      </c>
      <c r="C189" s="112" t="s">
        <v>167</v>
      </c>
      <c r="D189" s="112" t="s">
        <v>67</v>
      </c>
      <c r="E189" s="112" t="s">
        <v>41</v>
      </c>
      <c r="F189" s="113">
        <v>0.82291666666666663</v>
      </c>
      <c r="G189" s="112"/>
      <c r="H189" s="114">
        <v>45923</v>
      </c>
      <c r="I189" s="112" t="s">
        <v>522</v>
      </c>
      <c r="J189" s="115" t="s">
        <v>122</v>
      </c>
      <c r="K189" s="112" t="s">
        <v>53</v>
      </c>
      <c r="L189" s="112" t="s">
        <v>120</v>
      </c>
      <c r="M189" s="115" t="s">
        <v>55</v>
      </c>
      <c r="N189" s="113">
        <v>0.82291666666666674</v>
      </c>
      <c r="O189" s="113">
        <v>0.90208333333333335</v>
      </c>
      <c r="P189" s="113">
        <v>7.9166666666666607E-2</v>
      </c>
      <c r="Q189" s="116">
        <v>245.1</v>
      </c>
      <c r="R189" s="117">
        <v>0.39700000000000002</v>
      </c>
      <c r="S189" s="117">
        <v>1.6855</v>
      </c>
      <c r="T189" s="117">
        <v>316.2</v>
      </c>
      <c r="U189" s="117">
        <v>38</v>
      </c>
      <c r="V189" s="117">
        <v>0.52300000000000002</v>
      </c>
      <c r="W189" s="117">
        <v>6.8728999999999996</v>
      </c>
      <c r="X189" s="117">
        <v>47.3</v>
      </c>
      <c r="Y189" s="117">
        <v>233.2</v>
      </c>
      <c r="Z189" s="117">
        <v>0.442</v>
      </c>
      <c r="AA189" s="117">
        <v>1.6527000000000001</v>
      </c>
      <c r="AB189" s="118">
        <v>303.2</v>
      </c>
      <c r="AH189" s="72" t="str">
        <f>IF(AND(B189="Premier League",E189="Live"),_xlfn.XLOOKUP(_xlfn.TEXTJOIN(" vs ",,C189:D189),Calendar!G:G,Calendar!B:B),IF(AND(B189="Premier League",E189="Highlights"),_xlfn.XLOOKUP(H189,Calendar!O:O,Calendar!N:N,,-1),""))</f>
        <v/>
      </c>
      <c r="AI189" s="111" t="str">
        <f>IF(AND(AH189&lt;&gt;"",E189="Live"),_xlfn.XLOOKUP(_xlfn.TEXTJOIN(" vs ",,C189:D189),Calendar!G:G,Calendar!K:K),"")</f>
        <v/>
      </c>
      <c r="AJ189" s="111" t="str">
        <f>IF(AND(K189&lt;&gt;"Match of the Day",K189&lt;&gt;"Match of the Day 2",K189&lt;&gt;"Match of the Day Repeat"),"",1+MAX($AJ$10:AJ188))</f>
        <v/>
      </c>
    </row>
    <row r="190" spans="1:36" s="85" customFormat="1" x14ac:dyDescent="0.35">
      <c r="A190" s="112" t="s">
        <v>70</v>
      </c>
      <c r="B190" s="112" t="s">
        <v>103</v>
      </c>
      <c r="C190" s="112" t="s">
        <v>72</v>
      </c>
      <c r="D190" s="112" t="s">
        <v>86</v>
      </c>
      <c r="E190" s="112" t="s">
        <v>41</v>
      </c>
      <c r="F190" s="113">
        <v>0.82291666666666663</v>
      </c>
      <c r="G190" s="112"/>
      <c r="H190" s="114">
        <v>45923</v>
      </c>
      <c r="I190" s="112" t="s">
        <v>522</v>
      </c>
      <c r="J190" s="115" t="s">
        <v>122</v>
      </c>
      <c r="K190" s="112" t="s">
        <v>53</v>
      </c>
      <c r="L190" s="112" t="s">
        <v>548</v>
      </c>
      <c r="M190" s="115" t="s">
        <v>55</v>
      </c>
      <c r="N190" s="113">
        <v>0.82291666666666674</v>
      </c>
      <c r="O190" s="113">
        <v>0.90138888888888891</v>
      </c>
      <c r="P190" s="113">
        <v>7.8472222222222165E-2</v>
      </c>
      <c r="Q190" s="116">
        <v>126.2</v>
      </c>
      <c r="R190" s="117">
        <v>0.20399999999999999</v>
      </c>
      <c r="S190" s="117">
        <v>0.86719999999999997</v>
      </c>
      <c r="T190" s="117">
        <v>179.9</v>
      </c>
      <c r="U190" s="117">
        <v>5.3</v>
      </c>
      <c r="V190" s="117">
        <v>7.2999999999999995E-2</v>
      </c>
      <c r="W190" s="117">
        <v>0.95750000000000002</v>
      </c>
      <c r="X190" s="117">
        <v>9.3000000000000007</v>
      </c>
      <c r="Y190" s="117">
        <v>121.7</v>
      </c>
      <c r="Z190" s="117">
        <v>0.23100000000000001</v>
      </c>
      <c r="AA190" s="117">
        <v>0.86199999999999999</v>
      </c>
      <c r="AB190" s="118">
        <v>166.6</v>
      </c>
      <c r="AH190" s="72" t="str">
        <f>IF(AND(B190="Premier League",E190="Live"),_xlfn.XLOOKUP(_xlfn.TEXTJOIN(" vs ",,C190:D190),Calendar!G:G,Calendar!B:B),IF(AND(B190="Premier League",E190="Highlights"),_xlfn.XLOOKUP(H190,Calendar!O:O,Calendar!N:N,,-1),""))</f>
        <v/>
      </c>
      <c r="AI190" s="111" t="str">
        <f>IF(AND(AH190&lt;&gt;"",E190="Live"),_xlfn.XLOOKUP(_xlfn.TEXTJOIN(" vs ",,C190:D190),Calendar!G:G,Calendar!K:K),"")</f>
        <v/>
      </c>
      <c r="AJ190" s="111" t="str">
        <f>IF(AND(K190&lt;&gt;"Match of the Day",K190&lt;&gt;"Match of the Day 2",K190&lt;&gt;"Match of the Day Repeat"),"",1+MAX($AJ$10:AJ189))</f>
        <v/>
      </c>
    </row>
    <row r="191" spans="1:36" s="85" customFormat="1" x14ac:dyDescent="0.35">
      <c r="A191" s="112" t="s">
        <v>70</v>
      </c>
      <c r="B191" s="112" t="s">
        <v>529</v>
      </c>
      <c r="C191" s="112" t="s">
        <v>535</v>
      </c>
      <c r="D191" s="112" t="s">
        <v>545</v>
      </c>
      <c r="E191" s="112" t="s">
        <v>41</v>
      </c>
      <c r="F191" s="113">
        <v>0.82291666666666663</v>
      </c>
      <c r="G191" s="112"/>
      <c r="H191" s="114">
        <v>45923</v>
      </c>
      <c r="I191" s="112" t="s">
        <v>522</v>
      </c>
      <c r="J191" s="115" t="s">
        <v>122</v>
      </c>
      <c r="K191" s="112" t="s">
        <v>53</v>
      </c>
      <c r="L191" s="112" t="s">
        <v>531</v>
      </c>
      <c r="M191" s="115" t="s">
        <v>532</v>
      </c>
      <c r="N191" s="113">
        <v>0.8222222222222223</v>
      </c>
      <c r="O191" s="113">
        <v>0.9</v>
      </c>
      <c r="P191" s="113">
        <v>7.7777777777777724E-2</v>
      </c>
      <c r="Q191" s="116">
        <v>28.8</v>
      </c>
      <c r="R191" s="117">
        <v>4.7E-2</v>
      </c>
      <c r="S191" s="117">
        <v>0.19800000000000001</v>
      </c>
      <c r="T191" s="117">
        <v>41.3</v>
      </c>
      <c r="U191" s="117">
        <v>1</v>
      </c>
      <c r="V191" s="117">
        <v>1.4E-2</v>
      </c>
      <c r="W191" s="117">
        <v>0.18090000000000001</v>
      </c>
      <c r="X191" s="117">
        <v>4</v>
      </c>
      <c r="Y191" s="117">
        <v>28.8</v>
      </c>
      <c r="Z191" s="117">
        <v>5.5E-2</v>
      </c>
      <c r="AA191" s="117">
        <v>0.2041</v>
      </c>
      <c r="AB191" s="118">
        <v>41.3</v>
      </c>
      <c r="AH191" s="72" t="str">
        <f>IF(AND(B191="Premier League",E191="Live"),_xlfn.XLOOKUP(_xlfn.TEXTJOIN(" vs ",,C191:D191),Calendar!G:G,Calendar!B:B),IF(AND(B191="Premier League",E191="Highlights"),_xlfn.XLOOKUP(H191,Calendar!O:O,Calendar!N:N,,-1),""))</f>
        <v/>
      </c>
      <c r="AI191" s="111" t="str">
        <f>IF(AND(AH191&lt;&gt;"",E191="Live"),_xlfn.XLOOKUP(_xlfn.TEXTJOIN(" vs ",,C191:D191),Calendar!G:G,Calendar!K:K),"")</f>
        <v/>
      </c>
      <c r="AJ191" s="111" t="str">
        <f>IF(AND(K191&lt;&gt;"Match of the Day",K191&lt;&gt;"Match of the Day 2",K191&lt;&gt;"Match of the Day Repeat"),"",1+MAX($AJ$10:AJ190))</f>
        <v/>
      </c>
    </row>
    <row r="192" spans="1:36" s="85" customFormat="1" x14ac:dyDescent="0.35">
      <c r="A192" s="112" t="s">
        <v>70</v>
      </c>
      <c r="B192" s="112" t="s">
        <v>103</v>
      </c>
      <c r="C192" s="112" t="s">
        <v>45</v>
      </c>
      <c r="D192" s="112" t="s">
        <v>66</v>
      </c>
      <c r="E192" s="112" t="s">
        <v>41</v>
      </c>
      <c r="F192" s="113">
        <v>0.83333333333333337</v>
      </c>
      <c r="G192" s="112"/>
      <c r="H192" s="114">
        <v>45923</v>
      </c>
      <c r="I192" s="112" t="s">
        <v>522</v>
      </c>
      <c r="J192" s="115" t="s">
        <v>122</v>
      </c>
      <c r="K192" s="112" t="s">
        <v>53</v>
      </c>
      <c r="L192" s="112" t="s">
        <v>549</v>
      </c>
      <c r="M192" s="115" t="s">
        <v>80</v>
      </c>
      <c r="N192" s="113">
        <v>0.83402777777777781</v>
      </c>
      <c r="O192" s="113">
        <v>0.91180555555555554</v>
      </c>
      <c r="P192" s="113">
        <v>7.7777777777777724E-2</v>
      </c>
      <c r="Q192" s="116">
        <v>1911.7</v>
      </c>
      <c r="R192" s="117">
        <v>3.0939999999999999</v>
      </c>
      <c r="S192" s="117">
        <v>13.020099999999999</v>
      </c>
      <c r="T192" s="117">
        <v>2409.6</v>
      </c>
      <c r="U192" s="117">
        <v>92.1</v>
      </c>
      <c r="V192" s="117">
        <v>1.266</v>
      </c>
      <c r="W192" s="117">
        <v>16.192</v>
      </c>
      <c r="X192" s="117">
        <v>136.19999999999999</v>
      </c>
      <c r="Y192" s="117">
        <v>1859.4</v>
      </c>
      <c r="Z192" s="117">
        <v>3.5249999999999999</v>
      </c>
      <c r="AA192" s="117">
        <v>13.0444</v>
      </c>
      <c r="AB192" s="118">
        <v>2357.6</v>
      </c>
      <c r="AH192" s="72" t="str">
        <f>IF(AND(B192="Premier League",E192="Live"),_xlfn.XLOOKUP(_xlfn.TEXTJOIN(" vs ",,C192:D192),Calendar!G:G,Calendar!B:B),IF(AND(B192="Premier League",E192="Highlights"),_xlfn.XLOOKUP(H192,Calendar!O:O,Calendar!N:N,,-1),""))</f>
        <v/>
      </c>
      <c r="AI192" s="111" t="str">
        <f>IF(AND(AH192&lt;&gt;"",E192="Live"),_xlfn.XLOOKUP(_xlfn.TEXTJOIN(" vs ",,C192:D192),Calendar!G:G,Calendar!K:K),"")</f>
        <v/>
      </c>
      <c r="AJ192" s="111" t="str">
        <f>IF(AND(K192&lt;&gt;"Match of the Day",K192&lt;&gt;"Match of the Day 2",K192&lt;&gt;"Match of the Day Repeat"),"",1+MAX($AJ$10:AJ191))</f>
        <v/>
      </c>
    </row>
    <row r="193" spans="1:36" s="85" customFormat="1" x14ac:dyDescent="0.35">
      <c r="A193" s="112" t="s">
        <v>70</v>
      </c>
      <c r="B193" s="112" t="s">
        <v>103</v>
      </c>
      <c r="C193" s="112" t="s">
        <v>45</v>
      </c>
      <c r="D193" s="112" t="s">
        <v>66</v>
      </c>
      <c r="E193" s="112" t="s">
        <v>41</v>
      </c>
      <c r="F193" s="113">
        <v>0.83333333333333337</v>
      </c>
      <c r="G193" s="112"/>
      <c r="H193" s="114">
        <v>45923</v>
      </c>
      <c r="I193" s="112" t="s">
        <v>522</v>
      </c>
      <c r="J193" s="115" t="s">
        <v>122</v>
      </c>
      <c r="K193" s="112" t="s">
        <v>53</v>
      </c>
      <c r="L193" s="112" t="s">
        <v>54</v>
      </c>
      <c r="M193" s="115" t="s">
        <v>55</v>
      </c>
      <c r="N193" s="113">
        <v>0.83402777777777781</v>
      </c>
      <c r="O193" s="113">
        <v>0.91180555555555554</v>
      </c>
      <c r="P193" s="113">
        <v>7.7777777777777724E-2</v>
      </c>
      <c r="Q193" s="116">
        <v>492.4</v>
      </c>
      <c r="R193" s="117">
        <v>0.79700000000000004</v>
      </c>
      <c r="S193" s="117">
        <v>3.3536000000000001</v>
      </c>
      <c r="T193" s="117">
        <v>723.2</v>
      </c>
      <c r="U193" s="117">
        <v>46.7</v>
      </c>
      <c r="V193" s="117">
        <v>0.64200000000000002</v>
      </c>
      <c r="W193" s="117">
        <v>8.2103000000000002</v>
      </c>
      <c r="X193" s="117">
        <v>72.3</v>
      </c>
      <c r="Y193" s="117">
        <v>468.2</v>
      </c>
      <c r="Z193" s="117">
        <v>0.88800000000000001</v>
      </c>
      <c r="AA193" s="117">
        <v>3.2846000000000002</v>
      </c>
      <c r="AB193" s="118">
        <v>692.4</v>
      </c>
      <c r="AH193" s="72" t="str">
        <f>IF(AND(B193="Premier League",E193="Live"),_xlfn.XLOOKUP(_xlfn.TEXTJOIN(" vs ",,C193:D193),Calendar!G:G,Calendar!B:B),IF(AND(B193="Premier League",E193="Highlights"),_xlfn.XLOOKUP(H193,Calendar!O:O,Calendar!N:N,,-1),""))</f>
        <v/>
      </c>
      <c r="AI193" s="111" t="str">
        <f>IF(AND(AH193&lt;&gt;"",E193="Live"),_xlfn.XLOOKUP(_xlfn.TEXTJOIN(" vs ",,C193:D193),Calendar!G:G,Calendar!K:K),"")</f>
        <v/>
      </c>
      <c r="AJ193" s="111" t="str">
        <f>IF(AND(K193&lt;&gt;"Match of the Day",K193&lt;&gt;"Match of the Day 2",K193&lt;&gt;"Match of the Day Repeat"),"",1+MAX($AJ$10:AJ192))</f>
        <v/>
      </c>
    </row>
    <row r="194" spans="1:36" s="85" customFormat="1" x14ac:dyDescent="0.35">
      <c r="A194" s="112" t="s">
        <v>70</v>
      </c>
      <c r="B194" s="112" t="s">
        <v>148</v>
      </c>
      <c r="C194" s="112" t="s">
        <v>634</v>
      </c>
      <c r="D194" s="112" t="s">
        <v>635</v>
      </c>
      <c r="E194" s="112" t="s">
        <v>41</v>
      </c>
      <c r="F194" s="113">
        <v>0.73958333333333337</v>
      </c>
      <c r="G194" s="112"/>
      <c r="H194" s="114">
        <v>45924</v>
      </c>
      <c r="I194" s="112" t="s">
        <v>522</v>
      </c>
      <c r="J194" s="115" t="s">
        <v>123</v>
      </c>
      <c r="K194" s="112" t="s">
        <v>53</v>
      </c>
      <c r="L194" s="112" t="s">
        <v>513</v>
      </c>
      <c r="M194" s="115" t="s">
        <v>511</v>
      </c>
      <c r="N194" s="113">
        <v>0.74027777777777781</v>
      </c>
      <c r="O194" s="113">
        <v>0.81874999999999998</v>
      </c>
      <c r="P194" s="113">
        <v>7.8472222222222165E-2</v>
      </c>
      <c r="Q194" s="116">
        <v>26.1</v>
      </c>
      <c r="R194" s="117">
        <v>4.2000000000000003E-2</v>
      </c>
      <c r="S194" s="117">
        <v>0.26250000000000001</v>
      </c>
      <c r="T194" s="117">
        <v>71.099999999999994</v>
      </c>
      <c r="U194" s="117">
        <v>3.8</v>
      </c>
      <c r="V194" s="117">
        <v>5.1999999999999998E-2</v>
      </c>
      <c r="W194" s="117">
        <v>2.0891000000000002</v>
      </c>
      <c r="X194" s="117">
        <v>18.2</v>
      </c>
      <c r="Y194" s="117">
        <v>18</v>
      </c>
      <c r="Z194" s="117">
        <v>3.4000000000000002E-2</v>
      </c>
      <c r="AA194" s="117">
        <v>0.186</v>
      </c>
      <c r="AB194" s="118">
        <v>69.900000000000006</v>
      </c>
      <c r="AH194" s="72" t="str">
        <f>IF(AND(B194="Premier League",E194="Live"),_xlfn.XLOOKUP(_xlfn.TEXTJOIN(" vs ",,C194:D194),Calendar!G:G,Calendar!B:B),IF(AND(B194="Premier League",E194="Highlights"),_xlfn.XLOOKUP(H194,Calendar!O:O,Calendar!N:N,,-1),""))</f>
        <v/>
      </c>
      <c r="AI194" s="111" t="str">
        <f>IF(AND(AH194&lt;&gt;"",E194="Live"),_xlfn.XLOOKUP(_xlfn.TEXTJOIN(" vs ",,C194:D194),Calendar!G:G,Calendar!K:K),"")</f>
        <v/>
      </c>
      <c r="AJ194" s="111" t="str">
        <f>IF(AND(K194&lt;&gt;"Match of the Day",K194&lt;&gt;"Match of the Day 2",K194&lt;&gt;"Match of the Day Repeat"),"",1+MAX($AJ$10:AJ193))</f>
        <v/>
      </c>
    </row>
    <row r="195" spans="1:36" s="85" customFormat="1" x14ac:dyDescent="0.35">
      <c r="A195" s="112" t="s">
        <v>70</v>
      </c>
      <c r="B195" s="112" t="s">
        <v>103</v>
      </c>
      <c r="C195" s="112" t="s">
        <v>114</v>
      </c>
      <c r="D195" s="112" t="s">
        <v>49</v>
      </c>
      <c r="E195" s="112" t="s">
        <v>41</v>
      </c>
      <c r="F195" s="113">
        <v>0.82291666666666663</v>
      </c>
      <c r="G195" s="112"/>
      <c r="H195" s="114">
        <v>45924</v>
      </c>
      <c r="I195" s="112" t="s">
        <v>522</v>
      </c>
      <c r="J195" s="115" t="s">
        <v>123</v>
      </c>
      <c r="K195" s="112" t="s">
        <v>53</v>
      </c>
      <c r="L195" s="112" t="s">
        <v>57</v>
      </c>
      <c r="M195" s="115" t="s">
        <v>55</v>
      </c>
      <c r="N195" s="113">
        <v>0.82291666666666674</v>
      </c>
      <c r="O195" s="113">
        <v>0.91041666666666665</v>
      </c>
      <c r="P195" s="113">
        <v>8.7499999999999911E-2</v>
      </c>
      <c r="Q195" s="116">
        <v>205.4</v>
      </c>
      <c r="R195" s="117">
        <v>0.33200000000000002</v>
      </c>
      <c r="S195" s="117">
        <v>1.5585</v>
      </c>
      <c r="T195" s="117">
        <v>295.7</v>
      </c>
      <c r="U195" s="117">
        <v>19.2</v>
      </c>
      <c r="V195" s="117">
        <v>0.26400000000000001</v>
      </c>
      <c r="W195" s="117">
        <v>4.9154999999999998</v>
      </c>
      <c r="X195" s="117">
        <v>47.9</v>
      </c>
      <c r="Y195" s="117">
        <v>194.7</v>
      </c>
      <c r="Z195" s="117">
        <v>0.36899999999999999</v>
      </c>
      <c r="AA195" s="117">
        <v>1.5155000000000001</v>
      </c>
      <c r="AB195" s="118">
        <v>273.2</v>
      </c>
      <c r="AH195" s="72" t="str">
        <f>IF(AND(B195="Premier League",E195="Live"),_xlfn.XLOOKUP(_xlfn.TEXTJOIN(" vs ",,C195:D195),Calendar!G:G,Calendar!B:B),IF(AND(B195="Premier League",E195="Highlights"),_xlfn.XLOOKUP(H195,Calendar!O:O,Calendar!N:N,,-1),""))</f>
        <v/>
      </c>
      <c r="AI195" s="111" t="str">
        <f>IF(AND(AH195&lt;&gt;"",E195="Live"),_xlfn.XLOOKUP(_xlfn.TEXTJOIN(" vs ",,C195:D195),Calendar!G:G,Calendar!K:K),"")</f>
        <v/>
      </c>
      <c r="AJ195" s="111" t="str">
        <f>IF(AND(K195&lt;&gt;"Match of the Day",K195&lt;&gt;"Match of the Day 2",K195&lt;&gt;"Match of the Day Repeat"),"",1+MAX($AJ$10:AJ194))</f>
        <v/>
      </c>
    </row>
    <row r="196" spans="1:36" s="85" customFormat="1" x14ac:dyDescent="0.35">
      <c r="A196" s="112" t="s">
        <v>70</v>
      </c>
      <c r="B196" s="112" t="s">
        <v>103</v>
      </c>
      <c r="C196" s="112" t="s">
        <v>46</v>
      </c>
      <c r="D196" s="112" t="s">
        <v>171</v>
      </c>
      <c r="E196" s="112" t="s">
        <v>41</v>
      </c>
      <c r="F196" s="113">
        <v>0.82291666666666663</v>
      </c>
      <c r="G196" s="112"/>
      <c r="H196" s="114">
        <v>45924</v>
      </c>
      <c r="I196" s="112" t="s">
        <v>522</v>
      </c>
      <c r="J196" s="115" t="s">
        <v>123</v>
      </c>
      <c r="K196" s="112" t="s">
        <v>53</v>
      </c>
      <c r="L196" s="112" t="s">
        <v>120</v>
      </c>
      <c r="M196" s="115" t="s">
        <v>55</v>
      </c>
      <c r="N196" s="113">
        <v>0.82291666666666674</v>
      </c>
      <c r="O196" s="113">
        <v>0.90277777777777779</v>
      </c>
      <c r="P196" s="113">
        <v>7.9861111111111049E-2</v>
      </c>
      <c r="Q196" s="116">
        <v>241.3</v>
      </c>
      <c r="R196" s="117">
        <v>0.39100000000000001</v>
      </c>
      <c r="S196" s="117">
        <v>1.8262</v>
      </c>
      <c r="T196" s="117">
        <v>297</v>
      </c>
      <c r="U196" s="117">
        <v>39.700000000000003</v>
      </c>
      <c r="V196" s="117">
        <v>0.54600000000000004</v>
      </c>
      <c r="W196" s="117">
        <v>10.3682</v>
      </c>
      <c r="X196" s="117">
        <v>49.6</v>
      </c>
      <c r="Y196" s="117">
        <v>233</v>
      </c>
      <c r="Z196" s="117">
        <v>0.442</v>
      </c>
      <c r="AA196" s="117">
        <v>1.8092999999999999</v>
      </c>
      <c r="AB196" s="118">
        <v>288.5</v>
      </c>
      <c r="AH196" s="72" t="str">
        <f>IF(AND(B196="Premier League",E196="Live"),_xlfn.XLOOKUP(_xlfn.TEXTJOIN(" vs ",,C196:D196),Calendar!G:G,Calendar!B:B),IF(AND(B196="Premier League",E196="Highlights"),_xlfn.XLOOKUP(H196,Calendar!O:O,Calendar!N:N,,-1),""))</f>
        <v/>
      </c>
      <c r="AI196" s="111" t="str">
        <f>IF(AND(AH196&lt;&gt;"",E196="Live"),_xlfn.XLOOKUP(_xlfn.TEXTJOIN(" vs ",,C196:D196),Calendar!G:G,Calendar!K:K),"")</f>
        <v/>
      </c>
      <c r="AJ196" s="111" t="str">
        <f>IF(AND(K196&lt;&gt;"Match of the Day",K196&lt;&gt;"Match of the Day 2",K196&lt;&gt;"Match of the Day Repeat"),"",1+MAX($AJ$10:AJ195))</f>
        <v/>
      </c>
    </row>
    <row r="197" spans="1:36" s="85" customFormat="1" x14ac:dyDescent="0.35">
      <c r="A197" s="112" t="s">
        <v>70</v>
      </c>
      <c r="B197" s="112" t="s">
        <v>103</v>
      </c>
      <c r="C197" s="112" t="s">
        <v>48</v>
      </c>
      <c r="D197" s="112" t="s">
        <v>218</v>
      </c>
      <c r="E197" s="112" t="s">
        <v>41</v>
      </c>
      <c r="F197" s="113">
        <v>0.82291666666666663</v>
      </c>
      <c r="G197" s="112"/>
      <c r="H197" s="114">
        <v>45924</v>
      </c>
      <c r="I197" s="112" t="s">
        <v>522</v>
      </c>
      <c r="J197" s="115" t="s">
        <v>123</v>
      </c>
      <c r="K197" s="112" t="s">
        <v>53</v>
      </c>
      <c r="L197" s="112" t="s">
        <v>548</v>
      </c>
      <c r="M197" s="115" t="s">
        <v>55</v>
      </c>
      <c r="N197" s="113">
        <v>0.82361111111111118</v>
      </c>
      <c r="O197" s="113">
        <v>0.90208333333333335</v>
      </c>
      <c r="P197" s="113">
        <v>7.8472222222222165E-2</v>
      </c>
      <c r="Q197" s="116">
        <v>257.3</v>
      </c>
      <c r="R197" s="117">
        <v>0.41599999999999998</v>
      </c>
      <c r="S197" s="117">
        <v>1.946</v>
      </c>
      <c r="T197" s="117">
        <v>327.8</v>
      </c>
      <c r="U197" s="117">
        <v>5.3</v>
      </c>
      <c r="V197" s="117">
        <v>7.2999999999999995E-2</v>
      </c>
      <c r="W197" s="117">
        <v>1.3855999999999999</v>
      </c>
      <c r="X197" s="117">
        <v>10.9</v>
      </c>
      <c r="Y197" s="117">
        <v>245.3</v>
      </c>
      <c r="Z197" s="117">
        <v>0.46500000000000002</v>
      </c>
      <c r="AA197" s="117">
        <v>1.9034</v>
      </c>
      <c r="AB197" s="118">
        <v>300.8</v>
      </c>
      <c r="AH197" s="72" t="str">
        <f>IF(AND(B197="Premier League",E197="Live"),_xlfn.XLOOKUP(_xlfn.TEXTJOIN(" vs ",,C197:D197),Calendar!G:G,Calendar!B:B),IF(AND(B197="Premier League",E197="Highlights"),_xlfn.XLOOKUP(H197,Calendar!O:O,Calendar!N:N,,-1),""))</f>
        <v/>
      </c>
      <c r="AI197" s="111" t="str">
        <f>IF(AND(AH197&lt;&gt;"",E197="Live"),_xlfn.XLOOKUP(_xlfn.TEXTJOIN(" vs ",,C197:D197),Calendar!G:G,Calendar!K:K),"")</f>
        <v/>
      </c>
      <c r="AJ197" s="111" t="str">
        <f>IF(AND(K197&lt;&gt;"Match of the Day",K197&lt;&gt;"Match of the Day 2",K197&lt;&gt;"Match of the Day Repeat"),"",1+MAX($AJ$10:AJ196))</f>
        <v/>
      </c>
    </row>
    <row r="198" spans="1:36" s="85" customFormat="1" x14ac:dyDescent="0.35">
      <c r="A198" s="112" t="s">
        <v>70</v>
      </c>
      <c r="B198" s="112" t="s">
        <v>103</v>
      </c>
      <c r="C198" s="112" t="s">
        <v>521</v>
      </c>
      <c r="D198" s="112" t="s">
        <v>40</v>
      </c>
      <c r="E198" s="112" t="s">
        <v>41</v>
      </c>
      <c r="F198" s="113">
        <v>0.83333333333333337</v>
      </c>
      <c r="G198" s="112"/>
      <c r="H198" s="114">
        <v>45924</v>
      </c>
      <c r="I198" s="112" t="s">
        <v>522</v>
      </c>
      <c r="J198" s="115" t="s">
        <v>123</v>
      </c>
      <c r="K198" s="112" t="s">
        <v>53</v>
      </c>
      <c r="L198" s="112" t="s">
        <v>54</v>
      </c>
      <c r="M198" s="115" t="s">
        <v>55</v>
      </c>
      <c r="N198" s="113">
        <v>0.83333333333333337</v>
      </c>
      <c r="O198" s="113">
        <v>0.91041666666666665</v>
      </c>
      <c r="P198" s="113">
        <v>7.7083333333333282E-2</v>
      </c>
      <c r="Q198" s="116">
        <v>457.8</v>
      </c>
      <c r="R198" s="117">
        <v>0.74099999999999999</v>
      </c>
      <c r="S198" s="117">
        <v>3.4348000000000001</v>
      </c>
      <c r="T198" s="117">
        <v>634.20000000000005</v>
      </c>
      <c r="U198" s="117">
        <v>68.599999999999994</v>
      </c>
      <c r="V198" s="117">
        <v>0.94299999999999995</v>
      </c>
      <c r="W198" s="117">
        <v>17.077400000000001</v>
      </c>
      <c r="X198" s="117">
        <v>93.7</v>
      </c>
      <c r="Y198" s="117">
        <v>447.5</v>
      </c>
      <c r="Z198" s="117">
        <v>0.84799999999999998</v>
      </c>
      <c r="AA198" s="117">
        <v>3.4424000000000001</v>
      </c>
      <c r="AB198" s="118">
        <v>628.29999999999995</v>
      </c>
      <c r="AH198" s="72" t="str">
        <f>IF(AND(B198="Premier League",E198="Live"),_xlfn.XLOOKUP(_xlfn.TEXTJOIN(" vs ",,C198:D198),Calendar!G:G,Calendar!B:B),IF(AND(B198="Premier League",E198="Highlights"),_xlfn.XLOOKUP(H198,Calendar!O:O,Calendar!N:N,,-1),""))</f>
        <v/>
      </c>
      <c r="AI198" s="111" t="str">
        <f>IF(AND(AH198&lt;&gt;"",E198="Live"),_xlfn.XLOOKUP(_xlfn.TEXTJOIN(" vs ",,C198:D198),Calendar!G:G,Calendar!K:K),"")</f>
        <v/>
      </c>
      <c r="AJ198" s="111" t="str">
        <f>IF(AND(K198&lt;&gt;"Match of the Day",K198&lt;&gt;"Match of the Day 2",K198&lt;&gt;"Match of the Day Repeat"),"",1+MAX($AJ$10:AJ197))</f>
        <v/>
      </c>
    </row>
    <row r="199" spans="1:36" s="85" customFormat="1" x14ac:dyDescent="0.35">
      <c r="A199" s="112" t="s">
        <v>70</v>
      </c>
      <c r="B199" s="112" t="s">
        <v>148</v>
      </c>
      <c r="C199" s="112" t="s">
        <v>571</v>
      </c>
      <c r="D199" s="112" t="s">
        <v>195</v>
      </c>
      <c r="E199" s="112" t="s">
        <v>41</v>
      </c>
      <c r="F199" s="113">
        <v>0.83333333333333337</v>
      </c>
      <c r="G199" s="112"/>
      <c r="H199" s="114">
        <v>45924</v>
      </c>
      <c r="I199" s="112" t="s">
        <v>522</v>
      </c>
      <c r="J199" s="115" t="s">
        <v>123</v>
      </c>
      <c r="K199" s="112" t="s">
        <v>53</v>
      </c>
      <c r="L199" s="112" t="s">
        <v>512</v>
      </c>
      <c r="M199" s="115" t="s">
        <v>511</v>
      </c>
      <c r="N199" s="113">
        <v>0.83680555555555558</v>
      </c>
      <c r="O199" s="113">
        <v>0.91527777777777786</v>
      </c>
      <c r="P199" s="113">
        <v>7.8472222222222276E-2</v>
      </c>
      <c r="Q199" s="116">
        <v>1.6</v>
      </c>
      <c r="R199" s="117">
        <v>3.0000000000000001E-3</v>
      </c>
      <c r="S199" s="117">
        <v>1.2E-2</v>
      </c>
      <c r="T199" s="117">
        <v>34.700000000000003</v>
      </c>
      <c r="U199" s="117">
        <v>0.1</v>
      </c>
      <c r="V199" s="117">
        <v>1E-3</v>
      </c>
      <c r="W199" s="117">
        <v>2.47E-2</v>
      </c>
      <c r="X199" s="117">
        <v>9.5</v>
      </c>
      <c r="Y199" s="117">
        <v>1.6</v>
      </c>
      <c r="Z199" s="117">
        <v>3.0000000000000001E-3</v>
      </c>
      <c r="AA199" s="117">
        <v>1.23E-2</v>
      </c>
      <c r="AB199" s="118">
        <v>34.700000000000003</v>
      </c>
      <c r="AH199" s="72" t="str">
        <f>IF(AND(B199="Premier League",E199="Live"),_xlfn.XLOOKUP(_xlfn.TEXTJOIN(" vs ",,C199:D199),Calendar!G:G,Calendar!B:B),IF(AND(B199="Premier League",E199="Highlights"),_xlfn.XLOOKUP(H199,Calendar!O:O,Calendar!N:N,,-1),""))</f>
        <v/>
      </c>
      <c r="AI199" s="111" t="str">
        <f>IF(AND(AH199&lt;&gt;"",E199="Live"),_xlfn.XLOOKUP(_xlfn.TEXTJOIN(" vs ",,C199:D199),Calendar!G:G,Calendar!K:K),"")</f>
        <v/>
      </c>
      <c r="AJ199" s="111" t="str">
        <f>IF(AND(K199&lt;&gt;"Match of the Day",K199&lt;&gt;"Match of the Day 2",K199&lt;&gt;"Match of the Day Repeat"),"",1+MAX($AJ$10:AJ198))</f>
        <v/>
      </c>
    </row>
    <row r="200" spans="1:36" s="85" customFormat="1" x14ac:dyDescent="0.35">
      <c r="A200" s="112" t="s">
        <v>70</v>
      </c>
      <c r="B200" s="112" t="s">
        <v>148</v>
      </c>
      <c r="C200" s="112" t="s">
        <v>636</v>
      </c>
      <c r="D200" s="112" t="s">
        <v>246</v>
      </c>
      <c r="E200" s="112" t="s">
        <v>41</v>
      </c>
      <c r="F200" s="113">
        <v>0.83333333333333337</v>
      </c>
      <c r="G200" s="112"/>
      <c r="H200" s="114">
        <v>45924</v>
      </c>
      <c r="I200" s="112" t="s">
        <v>522</v>
      </c>
      <c r="J200" s="115" t="s">
        <v>123</v>
      </c>
      <c r="K200" s="112" t="s">
        <v>53</v>
      </c>
      <c r="L200" s="112" t="s">
        <v>513</v>
      </c>
      <c r="M200" s="115" t="s">
        <v>511</v>
      </c>
      <c r="N200" s="113">
        <v>0.83472222222222225</v>
      </c>
      <c r="O200" s="113">
        <v>0.91319444444444453</v>
      </c>
      <c r="P200" s="113">
        <v>7.8472222222222276E-2</v>
      </c>
      <c r="Q200" s="116">
        <v>206.6</v>
      </c>
      <c r="R200" s="117">
        <v>0.33400000000000002</v>
      </c>
      <c r="S200" s="117">
        <v>1.5508999999999999</v>
      </c>
      <c r="T200" s="117">
        <v>233.4</v>
      </c>
      <c r="U200" s="117">
        <v>8.4</v>
      </c>
      <c r="V200" s="117">
        <v>0.11600000000000001</v>
      </c>
      <c r="W200" s="117">
        <v>2.0756000000000001</v>
      </c>
      <c r="X200" s="117">
        <v>16.2</v>
      </c>
      <c r="Y200" s="117">
        <v>201.1</v>
      </c>
      <c r="Z200" s="117">
        <v>0.38100000000000001</v>
      </c>
      <c r="AA200" s="117">
        <v>1.5474000000000001</v>
      </c>
      <c r="AB200" s="118">
        <v>227.1</v>
      </c>
      <c r="AH200" s="72" t="str">
        <f>IF(AND(B200="Premier League",E200="Live"),_xlfn.XLOOKUP(_xlfn.TEXTJOIN(" vs ",,C200:D200),Calendar!G:G,Calendar!B:B),IF(AND(B200="Premier League",E200="Highlights"),_xlfn.XLOOKUP(H200,Calendar!O:O,Calendar!N:N,,-1),""))</f>
        <v/>
      </c>
      <c r="AI200" s="111" t="str">
        <f>IF(AND(AH200&lt;&gt;"",E200="Live"),_xlfn.XLOOKUP(_xlfn.TEXTJOIN(" vs ",,C200:D200),Calendar!G:G,Calendar!K:K),"")</f>
        <v/>
      </c>
      <c r="AJ200" s="111" t="str">
        <f>IF(AND(K200&lt;&gt;"Match of the Day",K200&lt;&gt;"Match of the Day 2",K200&lt;&gt;"Match of the Day Repeat"),"",1+MAX($AJ$10:AJ199))</f>
        <v/>
      </c>
    </row>
    <row r="201" spans="1:36" s="85" customFormat="1" x14ac:dyDescent="0.35">
      <c r="A201" s="112" t="s">
        <v>70</v>
      </c>
      <c r="B201" s="112" t="s">
        <v>148</v>
      </c>
      <c r="C201" s="112" t="s">
        <v>637</v>
      </c>
      <c r="D201" s="112" t="s">
        <v>164</v>
      </c>
      <c r="E201" s="112" t="s">
        <v>41</v>
      </c>
      <c r="F201" s="113">
        <v>0.83333333333333337</v>
      </c>
      <c r="G201" s="112"/>
      <c r="H201" s="114">
        <v>45924</v>
      </c>
      <c r="I201" s="112" t="s">
        <v>522</v>
      </c>
      <c r="J201" s="115" t="s">
        <v>123</v>
      </c>
      <c r="K201" s="112" t="s">
        <v>53</v>
      </c>
      <c r="L201" s="112" t="s">
        <v>510</v>
      </c>
      <c r="M201" s="115" t="s">
        <v>511</v>
      </c>
      <c r="N201" s="113">
        <v>0.8354166666666667</v>
      </c>
      <c r="O201" s="113">
        <v>0.91388888888888897</v>
      </c>
      <c r="P201" s="113">
        <v>7.8472222222222276E-2</v>
      </c>
      <c r="Q201" s="116">
        <v>251.8</v>
      </c>
      <c r="R201" s="117">
        <v>0.40799999999999997</v>
      </c>
      <c r="S201" s="117">
        <v>1.8907</v>
      </c>
      <c r="T201" s="117">
        <v>321.39999999999998</v>
      </c>
      <c r="U201" s="117">
        <v>14.6</v>
      </c>
      <c r="V201" s="117">
        <v>0.20100000000000001</v>
      </c>
      <c r="W201" s="117">
        <v>3.5977999999999999</v>
      </c>
      <c r="X201" s="117">
        <v>32.6</v>
      </c>
      <c r="Y201" s="117">
        <v>246.4</v>
      </c>
      <c r="Z201" s="117">
        <v>0.46700000000000003</v>
      </c>
      <c r="AA201" s="117">
        <v>1.8963000000000001</v>
      </c>
      <c r="AB201" s="118">
        <v>320.7</v>
      </c>
      <c r="AH201" s="72" t="str">
        <f>IF(AND(B201="Premier League",E201="Live"),_xlfn.XLOOKUP(_xlfn.TEXTJOIN(" vs ",,C201:D201),Calendar!G:G,Calendar!B:B),IF(AND(B201="Premier League",E201="Highlights"),_xlfn.XLOOKUP(H201,Calendar!O:O,Calendar!N:N,,-1),""))</f>
        <v/>
      </c>
      <c r="AI201" s="111" t="str">
        <f>IF(AND(AH201&lt;&gt;"",E201="Live"),_xlfn.XLOOKUP(_xlfn.TEXTJOIN(" vs ",,C201:D201),Calendar!G:G,Calendar!K:K),"")</f>
        <v/>
      </c>
      <c r="AJ201" s="111" t="str">
        <f>IF(AND(K201&lt;&gt;"Match of the Day",K201&lt;&gt;"Match of the Day 2",K201&lt;&gt;"Match of the Day Repeat"),"",1+MAX($AJ$10:AJ200))</f>
        <v/>
      </c>
    </row>
    <row r="202" spans="1:36" s="85" customFormat="1" x14ac:dyDescent="0.35">
      <c r="A202" s="112" t="s">
        <v>70</v>
      </c>
      <c r="B202" s="112" t="s">
        <v>148</v>
      </c>
      <c r="C202" s="112" t="s">
        <v>82</v>
      </c>
      <c r="D202" s="112" t="s">
        <v>631</v>
      </c>
      <c r="E202" s="112" t="s">
        <v>41</v>
      </c>
      <c r="F202" s="113">
        <v>0.83333333333333337</v>
      </c>
      <c r="G202" s="112"/>
      <c r="H202" s="114">
        <v>45925</v>
      </c>
      <c r="I202" s="112" t="s">
        <v>522</v>
      </c>
      <c r="J202" s="115" t="s">
        <v>127</v>
      </c>
      <c r="K202" s="112" t="s">
        <v>53</v>
      </c>
      <c r="L202" s="112" t="s">
        <v>510</v>
      </c>
      <c r="M202" s="115" t="s">
        <v>511</v>
      </c>
      <c r="N202" s="113">
        <v>0.83472222222222225</v>
      </c>
      <c r="O202" s="113">
        <v>0.91319444444444453</v>
      </c>
      <c r="P202" s="113">
        <v>7.8472222222222276E-2</v>
      </c>
      <c r="Q202" s="116">
        <v>311.8</v>
      </c>
      <c r="R202" s="117">
        <v>0.505</v>
      </c>
      <c r="S202" s="117">
        <v>2.3386</v>
      </c>
      <c r="T202" s="117">
        <v>400</v>
      </c>
      <c r="U202" s="117">
        <v>17.3</v>
      </c>
      <c r="V202" s="117">
        <v>0.23799999999999999</v>
      </c>
      <c r="W202" s="117">
        <v>4.7164999999999999</v>
      </c>
      <c r="X202" s="117">
        <v>35.9</v>
      </c>
      <c r="Y202" s="117">
        <v>303.2</v>
      </c>
      <c r="Z202" s="117">
        <v>0.57499999999999996</v>
      </c>
      <c r="AA202" s="117">
        <v>2.3342000000000001</v>
      </c>
      <c r="AB202" s="118">
        <v>392.4</v>
      </c>
      <c r="AH202" s="72" t="str">
        <f>IF(AND(B202="Premier League",E202="Live"),_xlfn.XLOOKUP(_xlfn.TEXTJOIN(" vs ",,C202:D202),Calendar!G:G,Calendar!B:B),IF(AND(B202="Premier League",E202="Highlights"),_xlfn.XLOOKUP(H202,Calendar!O:O,Calendar!N:N,,-1),""))</f>
        <v/>
      </c>
      <c r="AI202" s="111" t="str">
        <f>IF(AND(AH202&lt;&gt;"",E202="Live"),_xlfn.XLOOKUP(_xlfn.TEXTJOIN(" vs ",,C202:D202),Calendar!G:G,Calendar!K:K),"")</f>
        <v/>
      </c>
      <c r="AJ202" s="111" t="str">
        <f>IF(AND(K202&lt;&gt;"Match of the Day",K202&lt;&gt;"Match of the Day 2",K202&lt;&gt;"Match of the Day Repeat"),"",1+MAX($AJ$10:AJ201))</f>
        <v/>
      </c>
    </row>
    <row r="203" spans="1:36" s="85" customFormat="1" x14ac:dyDescent="0.35">
      <c r="A203" s="112" t="s">
        <v>70</v>
      </c>
      <c r="B203" s="112" t="s">
        <v>148</v>
      </c>
      <c r="C203" s="112" t="s">
        <v>194</v>
      </c>
      <c r="D203" s="112" t="s">
        <v>632</v>
      </c>
      <c r="E203" s="112" t="s">
        <v>41</v>
      </c>
      <c r="F203" s="113">
        <v>0.83333333333333337</v>
      </c>
      <c r="G203" s="112"/>
      <c r="H203" s="114">
        <v>45925</v>
      </c>
      <c r="I203" s="112" t="s">
        <v>522</v>
      </c>
      <c r="J203" s="115" t="s">
        <v>127</v>
      </c>
      <c r="K203" s="112" t="s">
        <v>53</v>
      </c>
      <c r="L203" s="112" t="s">
        <v>512</v>
      </c>
      <c r="M203" s="115" t="s">
        <v>511</v>
      </c>
      <c r="N203" s="113">
        <v>0.83402777777777781</v>
      </c>
      <c r="O203" s="113">
        <v>0.9159722222222223</v>
      </c>
      <c r="P203" s="113">
        <v>8.1944444444444486E-2</v>
      </c>
      <c r="Q203" s="116">
        <v>258.2</v>
      </c>
      <c r="R203" s="117">
        <v>0.41799999999999998</v>
      </c>
      <c r="S203" s="117">
        <v>1.9335</v>
      </c>
      <c r="T203" s="117">
        <v>330.2</v>
      </c>
      <c r="U203" s="117">
        <v>16.100000000000001</v>
      </c>
      <c r="V203" s="117">
        <v>0.221</v>
      </c>
      <c r="W203" s="117">
        <v>4.3536999999999999</v>
      </c>
      <c r="X203" s="117">
        <v>25.4</v>
      </c>
      <c r="Y203" s="117">
        <v>249.8</v>
      </c>
      <c r="Z203" s="117">
        <v>0.47399999999999998</v>
      </c>
      <c r="AA203" s="117">
        <v>1.9198999999999999</v>
      </c>
      <c r="AB203" s="118">
        <v>322.8</v>
      </c>
      <c r="AH203" s="72" t="str">
        <f>IF(AND(B203="Premier League",E203="Live"),_xlfn.XLOOKUP(_xlfn.TEXTJOIN(" vs ",,C203:D203),Calendar!G:G,Calendar!B:B),IF(AND(B203="Premier League",E203="Highlights"),_xlfn.XLOOKUP(H203,Calendar!O:O,Calendar!N:N,,-1),""))</f>
        <v/>
      </c>
      <c r="AI203" s="111" t="str">
        <f>IF(AND(AH203&lt;&gt;"",E203="Live"),_xlfn.XLOOKUP(_xlfn.TEXTJOIN(" vs ",,C203:D203),Calendar!G:G,Calendar!K:K),"")</f>
        <v/>
      </c>
      <c r="AJ203" s="111" t="str">
        <f>IF(AND(K203&lt;&gt;"Match of the Day",K203&lt;&gt;"Match of the Day 2",K203&lt;&gt;"Match of the Day Repeat"),"",1+MAX($AJ$10:AJ202))</f>
        <v/>
      </c>
    </row>
    <row r="204" spans="1:36" s="85" customFormat="1" x14ac:dyDescent="0.35">
      <c r="A204" s="112" t="s">
        <v>70</v>
      </c>
      <c r="B204" s="112" t="s">
        <v>145</v>
      </c>
      <c r="C204" s="112" t="s">
        <v>528</v>
      </c>
      <c r="D204" s="112" t="s">
        <v>69</v>
      </c>
      <c r="E204" s="112" t="s">
        <v>41</v>
      </c>
      <c r="F204" s="113">
        <v>0.83333333333333337</v>
      </c>
      <c r="G204" s="112"/>
      <c r="H204" s="114">
        <v>45926</v>
      </c>
      <c r="I204" s="112" t="s">
        <v>522</v>
      </c>
      <c r="J204" s="115" t="s">
        <v>71</v>
      </c>
      <c r="K204" s="112" t="s">
        <v>53</v>
      </c>
      <c r="L204" s="112" t="s">
        <v>120</v>
      </c>
      <c r="M204" s="115" t="s">
        <v>55</v>
      </c>
      <c r="N204" s="113">
        <v>0.83333333333333337</v>
      </c>
      <c r="O204" s="113">
        <v>0.91250000000000009</v>
      </c>
      <c r="P204" s="113">
        <v>7.9166666666666718E-2</v>
      </c>
      <c r="Q204" s="116">
        <v>256.60000000000002</v>
      </c>
      <c r="R204" s="117">
        <v>0.41499999999999998</v>
      </c>
      <c r="S204" s="117">
        <v>1.9550000000000001</v>
      </c>
      <c r="T204" s="117">
        <v>345</v>
      </c>
      <c r="U204" s="117">
        <v>13.9</v>
      </c>
      <c r="V204" s="117">
        <v>0.191</v>
      </c>
      <c r="W204" s="117">
        <v>4.1805000000000003</v>
      </c>
      <c r="X204" s="117">
        <v>29.1</v>
      </c>
      <c r="Y204" s="117">
        <v>247</v>
      </c>
      <c r="Z204" s="117">
        <v>0.46800000000000003</v>
      </c>
      <c r="AA204" s="117">
        <v>1.9283999999999999</v>
      </c>
      <c r="AB204" s="118">
        <v>330.5</v>
      </c>
      <c r="AH204" s="72" t="str">
        <f>IF(AND(B204="Premier League",E204="Live"),_xlfn.XLOOKUP(_xlfn.TEXTJOIN(" vs ",,C204:D204),Calendar!G:G,Calendar!B:B),IF(AND(B204="Premier League",E204="Highlights"),_xlfn.XLOOKUP(H204,Calendar!O:O,Calendar!N:N,,-1),""))</f>
        <v/>
      </c>
      <c r="AI204" s="111" t="str">
        <f>IF(AND(AH204&lt;&gt;"",E204="Live"),_xlfn.XLOOKUP(_xlfn.TEXTJOIN(" vs ",,C204:D204),Calendar!G:G,Calendar!K:K),"")</f>
        <v/>
      </c>
      <c r="AJ204" s="111" t="str">
        <f>IF(AND(K204&lt;&gt;"Match of the Day",K204&lt;&gt;"Match of the Day 2",K204&lt;&gt;"Match of the Day Repeat"),"",1+MAX($AJ$10:AJ203))</f>
        <v/>
      </c>
    </row>
    <row r="205" spans="1:36" s="85" customFormat="1" x14ac:dyDescent="0.35">
      <c r="A205" s="112" t="s">
        <v>70</v>
      </c>
      <c r="B205" s="112" t="s">
        <v>152</v>
      </c>
      <c r="C205" s="112" t="s">
        <v>599</v>
      </c>
      <c r="D205" s="112" t="s">
        <v>603</v>
      </c>
      <c r="E205" s="112" t="s">
        <v>41</v>
      </c>
      <c r="F205" s="113">
        <v>0.5</v>
      </c>
      <c r="G205" s="112"/>
      <c r="H205" s="114">
        <v>45927</v>
      </c>
      <c r="I205" s="112" t="s">
        <v>522</v>
      </c>
      <c r="J205" s="115" t="s">
        <v>37</v>
      </c>
      <c r="K205" s="112" t="s">
        <v>53</v>
      </c>
      <c r="L205" s="112" t="s">
        <v>57</v>
      </c>
      <c r="M205" s="115" t="s">
        <v>55</v>
      </c>
      <c r="N205" s="113">
        <v>0.5</v>
      </c>
      <c r="O205" s="113">
        <v>0.58125000000000004</v>
      </c>
      <c r="P205" s="113">
        <v>8.1250000000000044E-2</v>
      </c>
      <c r="Q205" s="116">
        <v>72.099999999999994</v>
      </c>
      <c r="R205" s="117">
        <v>0.11600000000000001</v>
      </c>
      <c r="S205" s="117">
        <v>1.2513999999999998</v>
      </c>
      <c r="T205" s="117">
        <v>111.2</v>
      </c>
      <c r="U205" s="117">
        <v>5.9</v>
      </c>
      <c r="V205" s="117">
        <v>8.1000000000000003E-2</v>
      </c>
      <c r="W205" s="117">
        <v>2.3858000000000001</v>
      </c>
      <c r="X205" s="117">
        <v>20.799999999999997</v>
      </c>
      <c r="Y205" s="117">
        <v>69.5</v>
      </c>
      <c r="Z205" s="117">
        <v>0.13200000000000001</v>
      </c>
      <c r="AA205" s="117">
        <v>1.2505999999999999</v>
      </c>
      <c r="AB205" s="118">
        <v>107.9</v>
      </c>
      <c r="AH205" s="72" t="str">
        <f>IF(AND(B205="Premier League",E205="Live"),_xlfn.XLOOKUP(_xlfn.TEXTJOIN(" vs ",,C205:D205),Calendar!G:G,Calendar!B:B),IF(AND(B205="Premier League",E205="Highlights"),_xlfn.XLOOKUP(H205,Calendar!O:O,Calendar!N:N,,-1),""))</f>
        <v/>
      </c>
      <c r="AI205" s="111" t="str">
        <f>IF(AND(AH205&lt;&gt;"",E205="Live"),_xlfn.XLOOKUP(_xlfn.TEXTJOIN(" vs ",,C205:D205),Calendar!G:G,Calendar!K:K),"")</f>
        <v/>
      </c>
      <c r="AJ205" s="111" t="str">
        <f>IF(AND(K205&lt;&gt;"Match of the Day",K205&lt;&gt;"Match of the Day 2",K205&lt;&gt;"Match of the Day Repeat"),"",1+MAX($AJ$10:AJ204))</f>
        <v/>
      </c>
    </row>
    <row r="206" spans="1:36" s="85" customFormat="1" x14ac:dyDescent="0.35">
      <c r="A206" s="112" t="s">
        <v>70</v>
      </c>
      <c r="B206" s="112" t="s">
        <v>145</v>
      </c>
      <c r="C206" s="112" t="s">
        <v>96</v>
      </c>
      <c r="D206" s="112" t="s">
        <v>88</v>
      </c>
      <c r="E206" s="112" t="s">
        <v>41</v>
      </c>
      <c r="F206" s="113">
        <v>0.52083333333333337</v>
      </c>
      <c r="G206" s="112"/>
      <c r="H206" s="114">
        <v>45927</v>
      </c>
      <c r="I206" s="112" t="s">
        <v>522</v>
      </c>
      <c r="J206" s="115" t="s">
        <v>37</v>
      </c>
      <c r="K206" s="112" t="s">
        <v>53</v>
      </c>
      <c r="L206" s="112" t="s">
        <v>120</v>
      </c>
      <c r="M206" s="115" t="s">
        <v>55</v>
      </c>
      <c r="N206" s="113">
        <v>0.52152777777777781</v>
      </c>
      <c r="O206" s="113">
        <v>0.6020833333333333</v>
      </c>
      <c r="P206" s="113">
        <v>8.0555555555555491E-2</v>
      </c>
      <c r="Q206" s="116">
        <v>117.7</v>
      </c>
      <c r="R206" s="117">
        <v>0.19</v>
      </c>
      <c r="S206" s="117">
        <v>1.9051</v>
      </c>
      <c r="T206" s="117">
        <v>190</v>
      </c>
      <c r="U206" s="117">
        <v>31.9</v>
      </c>
      <c r="V206" s="117">
        <v>0.439</v>
      </c>
      <c r="W206" s="117">
        <v>11.4092</v>
      </c>
      <c r="X206" s="117">
        <v>55.5</v>
      </c>
      <c r="Y206" s="117">
        <v>105.9</v>
      </c>
      <c r="Z206" s="117">
        <v>0.20100000000000001</v>
      </c>
      <c r="AA206" s="117">
        <v>1.7766</v>
      </c>
      <c r="AB206" s="118">
        <v>174.6</v>
      </c>
      <c r="AH206" s="72" t="str">
        <f>IF(AND(B206="Premier League",E206="Live"),_xlfn.XLOOKUP(_xlfn.TEXTJOIN(" vs ",,C206:D206),Calendar!G:G,Calendar!B:B),IF(AND(B206="Premier League",E206="Highlights"),_xlfn.XLOOKUP(H206,Calendar!O:O,Calendar!N:N,,-1),""))</f>
        <v/>
      </c>
      <c r="AI206" s="111" t="str">
        <f>IF(AND(AH206&lt;&gt;"",E206="Live"),_xlfn.XLOOKUP(_xlfn.TEXTJOIN(" vs ",,C206:D206),Calendar!G:G,Calendar!K:K),"")</f>
        <v/>
      </c>
      <c r="AJ206" s="111" t="str">
        <f>IF(AND(K206&lt;&gt;"Match of the Day",K206&lt;&gt;"Match of the Day 2",K206&lt;&gt;"Match of the Day Repeat"),"",1+MAX($AJ$10:AJ205))</f>
        <v/>
      </c>
    </row>
    <row r="207" spans="1:36" s="85" customFormat="1" x14ac:dyDescent="0.35">
      <c r="A207" s="112" t="s">
        <v>70</v>
      </c>
      <c r="B207" s="112" t="s">
        <v>145</v>
      </c>
      <c r="C207" s="112" t="s">
        <v>110</v>
      </c>
      <c r="D207" s="112" t="s">
        <v>89</v>
      </c>
      <c r="E207" s="112" t="s">
        <v>41</v>
      </c>
      <c r="F207" s="113">
        <v>0.52083333333333337</v>
      </c>
      <c r="G207" s="112"/>
      <c r="H207" s="114">
        <v>45927</v>
      </c>
      <c r="I207" s="112" t="s">
        <v>522</v>
      </c>
      <c r="J207" s="115" t="s">
        <v>37</v>
      </c>
      <c r="K207" s="112" t="s">
        <v>53</v>
      </c>
      <c r="L207" s="112" t="s">
        <v>548</v>
      </c>
      <c r="M207" s="115" t="s">
        <v>55</v>
      </c>
      <c r="N207" s="113">
        <v>0.52083333333333337</v>
      </c>
      <c r="O207" s="113">
        <v>0.60138888888888886</v>
      </c>
      <c r="P207" s="113">
        <v>8.0555555555555491E-2</v>
      </c>
      <c r="Q207" s="116">
        <v>82.6</v>
      </c>
      <c r="R207" s="117">
        <v>0.13400000000000001</v>
      </c>
      <c r="S207" s="117">
        <v>1.3392999999999999</v>
      </c>
      <c r="T207" s="117">
        <v>129.69999999999999</v>
      </c>
      <c r="U207" s="117">
        <v>0.3</v>
      </c>
      <c r="V207" s="117">
        <v>4.0000000000000001E-3</v>
      </c>
      <c r="W207" s="117">
        <v>0.1075</v>
      </c>
      <c r="X207" s="117">
        <v>21.8</v>
      </c>
      <c r="Y207" s="117">
        <v>72.099999999999994</v>
      </c>
      <c r="Z207" s="117">
        <v>0.13700000000000001</v>
      </c>
      <c r="AA207" s="117">
        <v>1.2117</v>
      </c>
      <c r="AB207" s="118">
        <v>118</v>
      </c>
      <c r="AH207" s="72" t="str">
        <f>IF(AND(B207="Premier League",E207="Live"),_xlfn.XLOOKUP(_xlfn.TEXTJOIN(" vs ",,C207:D207),Calendar!G:G,Calendar!B:B),IF(AND(B207="Premier League",E207="Highlights"),_xlfn.XLOOKUP(H207,Calendar!O:O,Calendar!N:N,,-1),""))</f>
        <v/>
      </c>
      <c r="AI207" s="111" t="str">
        <f>IF(AND(AH207&lt;&gt;"",E207="Live"),_xlfn.XLOOKUP(_xlfn.TEXTJOIN(" vs ",,C207:D207),Calendar!G:G,Calendar!K:K),"")</f>
        <v/>
      </c>
      <c r="AJ207" s="111" t="str">
        <f>IF(AND(K207&lt;&gt;"Match of the Day",K207&lt;&gt;"Match of the Day 2",K207&lt;&gt;"Match of the Day Repeat"),"",1+MAX($AJ$10:AJ206))</f>
        <v/>
      </c>
    </row>
    <row r="208" spans="1:36" s="85" customFormat="1" x14ac:dyDescent="0.35">
      <c r="A208" s="112" t="s">
        <v>70</v>
      </c>
      <c r="B208" s="112" t="s">
        <v>32</v>
      </c>
      <c r="C208" s="112" t="s">
        <v>140</v>
      </c>
      <c r="D208" s="112" t="s">
        <v>42</v>
      </c>
      <c r="E208" s="112" t="s">
        <v>41</v>
      </c>
      <c r="F208" s="113">
        <v>0.52083333333333337</v>
      </c>
      <c r="G208" s="112"/>
      <c r="H208" s="114">
        <v>45927</v>
      </c>
      <c r="I208" s="112" t="s">
        <v>522</v>
      </c>
      <c r="J208" s="115" t="s">
        <v>37</v>
      </c>
      <c r="K208" s="112" t="s">
        <v>53</v>
      </c>
      <c r="L208" s="112" t="s">
        <v>510</v>
      </c>
      <c r="M208" s="115" t="s">
        <v>511</v>
      </c>
      <c r="N208" s="113">
        <v>0.52152777777777781</v>
      </c>
      <c r="O208" s="113">
        <v>0.6034722222222223</v>
      </c>
      <c r="P208" s="113">
        <v>8.1944444444444486E-2</v>
      </c>
      <c r="Q208" s="116">
        <v>884</v>
      </c>
      <c r="R208" s="117">
        <v>1.431</v>
      </c>
      <c r="S208" s="117">
        <v>14.2956</v>
      </c>
      <c r="T208" s="117">
        <v>1118.4000000000001</v>
      </c>
      <c r="U208" s="117">
        <v>127.7</v>
      </c>
      <c r="V208" s="117">
        <v>1.756</v>
      </c>
      <c r="W208" s="117">
        <v>45.623399999999997</v>
      </c>
      <c r="X208" s="117">
        <v>186.2</v>
      </c>
      <c r="Y208" s="117">
        <v>828.3</v>
      </c>
      <c r="Z208" s="117">
        <v>1.57</v>
      </c>
      <c r="AA208" s="117">
        <v>13.882300000000001</v>
      </c>
      <c r="AB208" s="118">
        <v>1066.9000000000001</v>
      </c>
      <c r="AH208" s="72" t="e">
        <f>IF(AND(B208="Premier League",E208="Live"),_xlfn.XLOOKUP(_xlfn.TEXTJOIN(" vs ",,C208:D208),Calendar!G:G,Calendar!B:B),IF(AND(B208="Premier League",E208="Highlights"),_xlfn.XLOOKUP(H208,Calendar!O:O,Calendar!N:N,,-1),""))</f>
        <v>#N/A</v>
      </c>
      <c r="AI208" s="111" t="e">
        <f>IF(AND(AH208&lt;&gt;"",E208="Live"),_xlfn.XLOOKUP(_xlfn.TEXTJOIN(" vs ",,C208:D208),Calendar!G:G,Calendar!K:K),"")</f>
        <v>#N/A</v>
      </c>
      <c r="AJ208" s="111" t="str">
        <f>IF(AND(K208&lt;&gt;"Match of the Day",K208&lt;&gt;"Match of the Day 2",K208&lt;&gt;"Match of the Day Repeat"),"",1+MAX($AJ$10:AJ207))</f>
        <v/>
      </c>
    </row>
    <row r="209" spans="1:36" s="85" customFormat="1" x14ac:dyDescent="0.35">
      <c r="A209" s="112" t="s">
        <v>70</v>
      </c>
      <c r="B209" s="112" t="s">
        <v>32</v>
      </c>
      <c r="C209" s="112" t="s">
        <v>164</v>
      </c>
      <c r="D209" s="112" t="s">
        <v>235</v>
      </c>
      <c r="E209" s="112" t="s">
        <v>41</v>
      </c>
      <c r="F209" s="113">
        <v>0.72916666666666663</v>
      </c>
      <c r="G209" s="112"/>
      <c r="H209" s="114">
        <v>45927</v>
      </c>
      <c r="I209" s="112" t="s">
        <v>522</v>
      </c>
      <c r="J209" s="115" t="s">
        <v>37</v>
      </c>
      <c r="K209" s="112" t="s">
        <v>53</v>
      </c>
      <c r="L209" s="112" t="s">
        <v>57</v>
      </c>
      <c r="M209" s="115" t="s">
        <v>55</v>
      </c>
      <c r="N209" s="113">
        <v>0.72916666666666674</v>
      </c>
      <c r="O209" s="113">
        <v>0.80833333333333335</v>
      </c>
      <c r="P209" s="113">
        <v>7.9166666666666607E-2</v>
      </c>
      <c r="Q209" s="116">
        <v>770.1</v>
      </c>
      <c r="R209" s="117">
        <v>1.246</v>
      </c>
      <c r="S209" s="117">
        <v>6.4276</v>
      </c>
      <c r="T209" s="117">
        <v>924.8</v>
      </c>
      <c r="U209" s="117">
        <v>83.2</v>
      </c>
      <c r="V209" s="117">
        <v>1.1439999999999999</v>
      </c>
      <c r="W209" s="117">
        <v>21.020700000000001</v>
      </c>
      <c r="X209" s="117">
        <v>116</v>
      </c>
      <c r="Y209" s="117">
        <v>728.7</v>
      </c>
      <c r="Z209" s="117">
        <v>1.3819999999999999</v>
      </c>
      <c r="AA209" s="117">
        <v>6.3445999999999998</v>
      </c>
      <c r="AB209" s="118">
        <v>859.6</v>
      </c>
      <c r="AH209" s="72" t="e">
        <f>IF(AND(B209="Premier League",E209="Live"),_xlfn.XLOOKUP(_xlfn.TEXTJOIN(" vs ",,C209:D209),Calendar!G:G,Calendar!B:B),IF(AND(B209="Premier League",E209="Highlights"),_xlfn.XLOOKUP(H209,Calendar!O:O,Calendar!N:N,,-1),""))</f>
        <v>#N/A</v>
      </c>
      <c r="AI209" s="111" t="e">
        <f>IF(AND(AH209&lt;&gt;"",E209="Live"),_xlfn.XLOOKUP(_xlfn.TEXTJOIN(" vs ",,C209:D209),Calendar!G:G,Calendar!K:K),"")</f>
        <v>#N/A</v>
      </c>
      <c r="AJ209" s="111" t="str">
        <f>IF(AND(K209&lt;&gt;"Match of the Day",K209&lt;&gt;"Match of the Day 2",K209&lt;&gt;"Match of the Day Repeat"),"",1+MAX($AJ$10:AJ208))</f>
        <v/>
      </c>
    </row>
    <row r="210" spans="1:36" s="85" customFormat="1" x14ac:dyDescent="0.35">
      <c r="A210" s="112" t="s">
        <v>70</v>
      </c>
      <c r="B210" s="112" t="s">
        <v>529</v>
      </c>
      <c r="C210" s="112" t="s">
        <v>534</v>
      </c>
      <c r="D210" s="112" t="s">
        <v>533</v>
      </c>
      <c r="E210" s="112" t="s">
        <v>41</v>
      </c>
      <c r="F210" s="113">
        <v>0.73958333333333337</v>
      </c>
      <c r="G210" s="112"/>
      <c r="H210" s="114">
        <v>45927</v>
      </c>
      <c r="I210" s="112" t="s">
        <v>522</v>
      </c>
      <c r="J210" s="115" t="s">
        <v>37</v>
      </c>
      <c r="K210" s="112" t="s">
        <v>53</v>
      </c>
      <c r="L210" s="112" t="s">
        <v>621</v>
      </c>
      <c r="M210" s="115" t="s">
        <v>532</v>
      </c>
      <c r="N210" s="113">
        <v>0.74027777777777781</v>
      </c>
      <c r="O210" s="113">
        <v>0.81944444444444453</v>
      </c>
      <c r="P210" s="113">
        <v>7.9166666666666718E-2</v>
      </c>
      <c r="Q210" s="116">
        <v>23.2</v>
      </c>
      <c r="R210" s="117">
        <v>3.7999999999999999E-2</v>
      </c>
      <c r="S210" s="117">
        <v>0.1857</v>
      </c>
      <c r="T210" s="117">
        <v>27.5</v>
      </c>
      <c r="U210" s="117">
        <v>0</v>
      </c>
      <c r="V210" s="117">
        <v>0</v>
      </c>
      <c r="W210" s="117">
        <v>0</v>
      </c>
      <c r="X210" s="117" t="s">
        <v>541</v>
      </c>
      <c r="Y210" s="117">
        <v>21.3</v>
      </c>
      <c r="Z210" s="117">
        <v>0.04</v>
      </c>
      <c r="AA210" s="117">
        <v>0.17829999999999999</v>
      </c>
      <c r="AB210" s="118">
        <v>25.5</v>
      </c>
      <c r="AH210" s="72" t="str">
        <f>IF(AND(B210="Premier League",E210="Live"),_xlfn.XLOOKUP(_xlfn.TEXTJOIN(" vs ",,C210:D210),Calendar!G:G,Calendar!B:B),IF(AND(B210="Premier League",E210="Highlights"),_xlfn.XLOOKUP(H210,Calendar!O:O,Calendar!N:N,,-1),""))</f>
        <v/>
      </c>
      <c r="AI210" s="111" t="str">
        <f>IF(AND(AH210&lt;&gt;"",E210="Live"),_xlfn.XLOOKUP(_xlfn.TEXTJOIN(" vs ",,C210:D210),Calendar!G:G,Calendar!K:K),"")</f>
        <v/>
      </c>
      <c r="AJ210" s="111" t="str">
        <f>IF(AND(K210&lt;&gt;"Match of the Day",K210&lt;&gt;"Match of the Day 2",K210&lt;&gt;"Match of the Day Repeat"),"",1+MAX($AJ$10:AJ209))</f>
        <v/>
      </c>
    </row>
    <row r="211" spans="1:36" s="85" customFormat="1" x14ac:dyDescent="0.35">
      <c r="A211" s="112" t="s">
        <v>70</v>
      </c>
      <c r="B211" s="112" t="s">
        <v>32</v>
      </c>
      <c r="C211" s="112" t="s">
        <v>48</v>
      </c>
      <c r="D211" s="112" t="s">
        <v>72</v>
      </c>
      <c r="E211" s="112" t="s">
        <v>41</v>
      </c>
      <c r="F211" s="113">
        <v>0.83333333333333337</v>
      </c>
      <c r="G211" s="112"/>
      <c r="H211" s="114">
        <v>45927</v>
      </c>
      <c r="I211" s="112" t="s">
        <v>522</v>
      </c>
      <c r="J211" s="115" t="s">
        <v>37</v>
      </c>
      <c r="K211" s="112" t="s">
        <v>53</v>
      </c>
      <c r="L211" s="112" t="s">
        <v>57</v>
      </c>
      <c r="M211" s="115" t="s">
        <v>55</v>
      </c>
      <c r="N211" s="113">
        <v>0.83333333333333337</v>
      </c>
      <c r="O211" s="113">
        <v>0.91388888888888897</v>
      </c>
      <c r="P211" s="113">
        <v>8.0555555555555602E-2</v>
      </c>
      <c r="Q211" s="116">
        <v>763.9</v>
      </c>
      <c r="R211" s="117">
        <v>1.236</v>
      </c>
      <c r="S211" s="117">
        <v>5.3381999999999996</v>
      </c>
      <c r="T211" s="117">
        <v>980.5</v>
      </c>
      <c r="U211" s="117">
        <v>119.1</v>
      </c>
      <c r="V211" s="117">
        <v>1.6379999999999999</v>
      </c>
      <c r="W211" s="117">
        <v>23.261700000000001</v>
      </c>
      <c r="X211" s="117">
        <v>165.3</v>
      </c>
      <c r="Y211" s="117">
        <v>725.9</v>
      </c>
      <c r="Z211" s="117">
        <v>1.3759999999999999</v>
      </c>
      <c r="AA211" s="117">
        <v>5.2975000000000003</v>
      </c>
      <c r="AB211" s="118">
        <v>945.9</v>
      </c>
      <c r="AH211" s="72" t="e">
        <f>IF(AND(B211="Premier League",E211="Live"),_xlfn.XLOOKUP(_xlfn.TEXTJOIN(" vs ",,C211:D211),Calendar!G:G,Calendar!B:B),IF(AND(B211="Premier League",E211="Highlights"),_xlfn.XLOOKUP(H211,Calendar!O:O,Calendar!N:N,,-1),""))</f>
        <v>#N/A</v>
      </c>
      <c r="AI211" s="111" t="e">
        <f>IF(AND(AH211&lt;&gt;"",E211="Live"),_xlfn.XLOOKUP(_xlfn.TEXTJOIN(" vs ",,C211:D211),Calendar!G:G,Calendar!K:K),"")</f>
        <v>#N/A</v>
      </c>
      <c r="AJ211" s="111" t="str">
        <f>IF(AND(K211&lt;&gt;"Match of the Day",K211&lt;&gt;"Match of the Day 2",K211&lt;&gt;"Match of the Day Repeat"),"",1+MAX($AJ$10:AJ210))</f>
        <v/>
      </c>
    </row>
    <row r="212" spans="1:36" s="85" customFormat="1" x14ac:dyDescent="0.35">
      <c r="A212" s="112" t="s">
        <v>70</v>
      </c>
      <c r="B212" s="112" t="s">
        <v>32</v>
      </c>
      <c r="C212" s="112"/>
      <c r="D212" s="112"/>
      <c r="E212" s="112" t="s">
        <v>33</v>
      </c>
      <c r="F212" s="113">
        <v>0.3125</v>
      </c>
      <c r="G212" s="112"/>
      <c r="H212" s="114">
        <v>45927</v>
      </c>
      <c r="I212" s="112" t="s">
        <v>522</v>
      </c>
      <c r="J212" s="115" t="s">
        <v>38</v>
      </c>
      <c r="K212" s="112" t="s">
        <v>552</v>
      </c>
      <c r="L212" s="112" t="s">
        <v>35</v>
      </c>
      <c r="M212" s="115" t="s">
        <v>36</v>
      </c>
      <c r="N212" s="113">
        <v>0.93958333333333333</v>
      </c>
      <c r="O212" s="113">
        <v>0.99834490740740744</v>
      </c>
      <c r="P212" s="113">
        <v>5.8368055555555555E-2</v>
      </c>
      <c r="Q212" s="116">
        <v>2382.5</v>
      </c>
      <c r="R212" s="117">
        <v>3.8559999999999999</v>
      </c>
      <c r="S212" s="117">
        <v>31.194800000000001</v>
      </c>
      <c r="T212" s="117">
        <v>3207.7</v>
      </c>
      <c r="U212" s="117">
        <v>195.4</v>
      </c>
      <c r="V212" s="117">
        <v>2.6869999999999998</v>
      </c>
      <c r="W212" s="117">
        <v>48.426299999999998</v>
      </c>
      <c r="X212" s="117">
        <v>273.7</v>
      </c>
      <c r="Y212" s="117">
        <v>2301.6</v>
      </c>
      <c r="Z212" s="117">
        <v>4.3639999999999999</v>
      </c>
      <c r="AA212" s="117">
        <v>30.889800000000001</v>
      </c>
      <c r="AB212" s="118">
        <v>3057.6</v>
      </c>
      <c r="AH212" s="72" t="str">
        <f>IF(AND(B212="Premier League",E212="Live"),_xlfn.XLOOKUP(_xlfn.TEXTJOIN(" vs ",,C212:D212),Calendar!G:G,Calendar!B:B),IF(AND(B212="Premier League",E212="Highlights"),_xlfn.XLOOKUP(H212,Calendar!O:O,Calendar!N:N,,-1),""))</f>
        <v>Matchweek 01</v>
      </c>
      <c r="AI212" s="111" t="str">
        <f>IF(AND(AH212&lt;&gt;"",E212="Live"),_xlfn.XLOOKUP(_xlfn.TEXTJOIN(" vs ",,C212:D212),Calendar!G:G,Calendar!K:K),"")</f>
        <v/>
      </c>
      <c r="AJ212" s="111">
        <f>IF(AND(K212&lt;&gt;"Match of the Day",K212&lt;&gt;"Match of the Day 2",K212&lt;&gt;"Match of the Day Repeat"),"",1+MAX($AJ$10:AJ211))</f>
        <v>18</v>
      </c>
    </row>
    <row r="213" spans="1:36" s="85" customFormat="1" x14ac:dyDescent="0.35">
      <c r="A213" s="112" t="s">
        <v>70</v>
      </c>
      <c r="B213" s="112" t="s">
        <v>152</v>
      </c>
      <c r="C213" s="112" t="s">
        <v>609</v>
      </c>
      <c r="D213" s="119" t="s">
        <v>604</v>
      </c>
      <c r="E213" s="119" t="s">
        <v>41</v>
      </c>
      <c r="F213" s="120">
        <v>0.5</v>
      </c>
      <c r="G213" s="119"/>
      <c r="H213" s="121">
        <v>45928</v>
      </c>
      <c r="I213" s="112" t="s">
        <v>522</v>
      </c>
      <c r="J213" s="115" t="s">
        <v>38</v>
      </c>
      <c r="K213" s="112" t="s">
        <v>53</v>
      </c>
      <c r="L213" s="112" t="s">
        <v>83</v>
      </c>
      <c r="M213" s="115" t="s">
        <v>55</v>
      </c>
      <c r="N213" s="113">
        <v>0.5</v>
      </c>
      <c r="O213" s="113">
        <v>0.57847222222222228</v>
      </c>
      <c r="P213" s="113">
        <v>7.8472222222222276E-2</v>
      </c>
      <c r="Q213" s="116">
        <v>42.7</v>
      </c>
      <c r="R213" s="117">
        <v>6.9000000000000006E-2</v>
      </c>
      <c r="S213" s="117">
        <v>0.84589999999999999</v>
      </c>
      <c r="T213" s="117">
        <v>61.4</v>
      </c>
      <c r="U213" s="117">
        <v>2.7035087719298225</v>
      </c>
      <c r="V213" s="117">
        <v>3.6315789473684211E-2</v>
      </c>
      <c r="W213" s="117">
        <v>1.805087719298246</v>
      </c>
      <c r="X213" s="117">
        <v>6.7</v>
      </c>
      <c r="Y213" s="117">
        <v>41.964912280701732</v>
      </c>
      <c r="Z213" s="117">
        <v>7.9649122807017608E-2</v>
      </c>
      <c r="AA213" s="117">
        <v>0.84833333333333361</v>
      </c>
      <c r="AB213" s="118">
        <v>56.9</v>
      </c>
      <c r="AH213" s="72" t="str">
        <f>IF(AND(B213="Premier League",E213="Live"),_xlfn.XLOOKUP(_xlfn.TEXTJOIN(" vs ",,C213:D213),Calendar!G:G,Calendar!B:B),IF(AND(B213="Premier League",E213="Highlights"),_xlfn.XLOOKUP(H213,Calendar!O:O,Calendar!N:N,,-1),""))</f>
        <v/>
      </c>
      <c r="AI213" s="111" t="str">
        <f>IF(AND(AH213&lt;&gt;"",E213="Live"),_xlfn.XLOOKUP(_xlfn.TEXTJOIN(" vs ",,C213:D213),Calendar!G:G,Calendar!K:K),"")</f>
        <v/>
      </c>
      <c r="AJ213" s="111" t="str">
        <f>IF(AND(K213&lt;&gt;"Match of the Day",K213&lt;&gt;"Match of the Day 2",K213&lt;&gt;"Match of the Day Repeat"),"",1+MAX($AJ$10:AJ212))</f>
        <v/>
      </c>
    </row>
    <row r="214" spans="1:36" s="85" customFormat="1" x14ac:dyDescent="0.35">
      <c r="A214" s="112" t="s">
        <v>70</v>
      </c>
      <c r="B214" s="112" t="s">
        <v>152</v>
      </c>
      <c r="C214" s="112" t="s">
        <v>596</v>
      </c>
      <c r="D214" s="112" t="s">
        <v>600</v>
      </c>
      <c r="E214" s="112" t="s">
        <v>41</v>
      </c>
      <c r="F214" s="113">
        <v>0.5</v>
      </c>
      <c r="G214" s="112"/>
      <c r="H214" s="114">
        <v>45928</v>
      </c>
      <c r="I214" s="112" t="s">
        <v>522</v>
      </c>
      <c r="J214" s="115" t="s">
        <v>38</v>
      </c>
      <c r="K214" s="112" t="s">
        <v>53</v>
      </c>
      <c r="L214" s="112" t="s">
        <v>281</v>
      </c>
      <c r="M214" s="115" t="s">
        <v>55</v>
      </c>
      <c r="N214" s="113">
        <v>0.5</v>
      </c>
      <c r="O214" s="113">
        <v>0.58125000000000004</v>
      </c>
      <c r="P214" s="113">
        <v>8.1250000000000044E-2</v>
      </c>
      <c r="Q214" s="116">
        <v>15.7</v>
      </c>
      <c r="R214" s="117">
        <v>2.5000000000000001E-2</v>
      </c>
      <c r="S214" s="117">
        <v>0.31040000000000001</v>
      </c>
      <c r="T214" s="117">
        <v>0.3</v>
      </c>
      <c r="U214" s="117">
        <v>4.0000000000000001E-3</v>
      </c>
      <c r="V214" s="117">
        <v>0.184</v>
      </c>
      <c r="W214" s="117">
        <v>15.7</v>
      </c>
      <c r="X214" s="117">
        <v>0.03</v>
      </c>
      <c r="Y214" s="117">
        <v>0.31919999999999998</v>
      </c>
      <c r="Z214" s="117">
        <v>0</v>
      </c>
      <c r="AA214" s="117">
        <v>0</v>
      </c>
      <c r="AB214" s="118">
        <v>0</v>
      </c>
      <c r="AH214" s="72" t="str">
        <f>IF(AND(B214="Premier League",E214="Live"),_xlfn.XLOOKUP(_xlfn.TEXTJOIN(" vs ",,C214:D214),Calendar!G:G,Calendar!B:B),IF(AND(B214="Premier League",E214="Highlights"),_xlfn.XLOOKUP(H214,Calendar!O:O,Calendar!N:N,,-1),""))</f>
        <v/>
      </c>
      <c r="AI214" s="111" t="str">
        <f>IF(AND(AH214&lt;&gt;"",E214="Live"),_xlfn.XLOOKUP(_xlfn.TEXTJOIN(" vs ",,C214:D214),Calendar!G:G,Calendar!K:K),"")</f>
        <v/>
      </c>
      <c r="AJ214" s="111" t="str">
        <f>IF(AND(K214&lt;&gt;"Match of the Day",K214&lt;&gt;"Match of the Day 2",K214&lt;&gt;"Match of the Day Repeat"),"",1+MAX($AJ$10:AJ213))</f>
        <v/>
      </c>
    </row>
    <row r="215" spans="1:36" s="85" customFormat="1" x14ac:dyDescent="0.35">
      <c r="A215" s="112" t="s">
        <v>70</v>
      </c>
      <c r="B215" s="112" t="s">
        <v>32</v>
      </c>
      <c r="C215" s="112" t="s">
        <v>82</v>
      </c>
      <c r="D215" s="112" t="s">
        <v>94</v>
      </c>
      <c r="E215" s="112" t="s">
        <v>41</v>
      </c>
      <c r="F215" s="113">
        <v>0.58333333333333337</v>
      </c>
      <c r="G215" s="112"/>
      <c r="H215" s="114">
        <v>45928</v>
      </c>
      <c r="I215" s="112" t="s">
        <v>522</v>
      </c>
      <c r="J215" s="115" t="s">
        <v>38</v>
      </c>
      <c r="K215" s="112" t="s">
        <v>53</v>
      </c>
      <c r="L215" s="112" t="s">
        <v>54</v>
      </c>
      <c r="M215" s="115" t="s">
        <v>55</v>
      </c>
      <c r="N215" s="113">
        <v>0.58333333333333337</v>
      </c>
      <c r="O215" s="113">
        <v>0.66736111111111118</v>
      </c>
      <c r="P215" s="113">
        <v>8.4027777777777812E-2</v>
      </c>
      <c r="Q215" s="116">
        <v>1135</v>
      </c>
      <c r="R215" s="117">
        <v>1.8359999999999999</v>
      </c>
      <c r="S215" s="117">
        <v>18.1007</v>
      </c>
      <c r="T215" s="117">
        <v>112.80000000000001</v>
      </c>
      <c r="U215" s="117">
        <v>1.5510000000000002</v>
      </c>
      <c r="V215" s="117">
        <v>42.922399999999996</v>
      </c>
      <c r="W215" s="117">
        <v>1092.7</v>
      </c>
      <c r="X215" s="117">
        <v>2.0709999999999997</v>
      </c>
      <c r="Y215" s="117">
        <v>17.926600000000001</v>
      </c>
      <c r="Z215" s="117">
        <v>42.5</v>
      </c>
      <c r="AA215" s="117">
        <v>0.47</v>
      </c>
      <c r="AB215" s="118">
        <v>24.271900000000002</v>
      </c>
      <c r="AH215" s="72" t="e">
        <f>IF(AND(B215="Premier League",E215="Live"),_xlfn.XLOOKUP(_xlfn.TEXTJOIN(" vs ",,C215:D215),Calendar!G:G,Calendar!B:B),IF(AND(B215="Premier League",E215="Highlights"),_xlfn.XLOOKUP(H215,Calendar!O:O,Calendar!N:N,,-1),""))</f>
        <v>#N/A</v>
      </c>
      <c r="AI215" s="111" t="e">
        <f>IF(AND(AH215&lt;&gt;"",E215="Live"),_xlfn.XLOOKUP(_xlfn.TEXTJOIN(" vs ",,C215:D215),Calendar!G:G,Calendar!K:K),"")</f>
        <v>#N/A</v>
      </c>
      <c r="AJ215" s="111" t="str">
        <f>IF(AND(K215&lt;&gt;"Match of the Day",K215&lt;&gt;"Match of the Day 2",K215&lt;&gt;"Match of the Day Repeat"),"",1+MAX($AJ$10:AJ214))</f>
        <v/>
      </c>
    </row>
    <row r="216" spans="1:36" s="85" customFormat="1" x14ac:dyDescent="0.35">
      <c r="A216" s="112" t="s">
        <v>70</v>
      </c>
      <c r="B216" s="112" t="s">
        <v>529</v>
      </c>
      <c r="C216" s="112" t="s">
        <v>633</v>
      </c>
      <c r="D216" s="112" t="s">
        <v>194</v>
      </c>
      <c r="E216" s="112" t="s">
        <v>41</v>
      </c>
      <c r="F216" s="113">
        <v>0.625</v>
      </c>
      <c r="G216" s="112"/>
      <c r="H216" s="114">
        <v>45928</v>
      </c>
      <c r="I216" s="112" t="s">
        <v>522</v>
      </c>
      <c r="J216" s="115" t="s">
        <v>38</v>
      </c>
      <c r="K216" s="112" t="s">
        <v>53</v>
      </c>
      <c r="L216" s="112" t="s">
        <v>120</v>
      </c>
      <c r="M216" s="115" t="s">
        <v>55</v>
      </c>
      <c r="N216" s="113">
        <v>0.625</v>
      </c>
      <c r="O216" s="113">
        <v>0.70694444444444449</v>
      </c>
      <c r="P216" s="113">
        <v>8.1944444444444486E-2</v>
      </c>
      <c r="Q216" s="116">
        <v>148.69999999999999</v>
      </c>
      <c r="R216" s="117">
        <v>0.24099999999999999</v>
      </c>
      <c r="S216" s="117">
        <v>1.9994000000000001</v>
      </c>
      <c r="T216" s="117">
        <v>12.5</v>
      </c>
      <c r="U216" s="117">
        <v>0.17199999999999999</v>
      </c>
      <c r="V216" s="117">
        <v>3.6840999999999999</v>
      </c>
      <c r="W216" s="117">
        <v>147.30000000000001</v>
      </c>
      <c r="X216" s="117">
        <v>0.27900000000000003</v>
      </c>
      <c r="Y216" s="117">
        <v>2.0400999999999998</v>
      </c>
      <c r="Z216" s="117">
        <v>1.4</v>
      </c>
      <c r="AA216" s="117">
        <v>1.4999999999999999E-2</v>
      </c>
      <c r="AB216" s="118">
        <v>0.64490000000000003</v>
      </c>
      <c r="AH216" s="72" t="str">
        <f>IF(AND(B216="Premier League",E216="Live"),_xlfn.XLOOKUP(_xlfn.TEXTJOIN(" vs ",,C216:D216),Calendar!G:G,Calendar!B:B),IF(AND(B216="Premier League",E216="Highlights"),_xlfn.XLOOKUP(H216,Calendar!O:O,Calendar!N:N,,-1),""))</f>
        <v/>
      </c>
      <c r="AI216" s="111" t="str">
        <f>IF(AND(AH216&lt;&gt;"",E216="Live"),_xlfn.XLOOKUP(_xlfn.TEXTJOIN(" vs ",,C216:D216),Calendar!G:G,Calendar!K:K),"")</f>
        <v/>
      </c>
      <c r="AJ216" s="111" t="str">
        <f>IF(AND(K216&lt;&gt;"Match of the Day",K216&lt;&gt;"Match of the Day 2",K216&lt;&gt;"Match of the Day Repeat"),"",1+MAX($AJ$10:AJ215))</f>
        <v/>
      </c>
    </row>
    <row r="217" spans="1:36" s="85" customFormat="1" x14ac:dyDescent="0.35">
      <c r="A217" s="112" t="s">
        <v>70</v>
      </c>
      <c r="B217" s="112" t="s">
        <v>32</v>
      </c>
      <c r="C217" s="112" t="s">
        <v>46</v>
      </c>
      <c r="D217" s="112" t="s">
        <v>40</v>
      </c>
      <c r="E217" s="112" t="s">
        <v>41</v>
      </c>
      <c r="F217" s="113">
        <v>0.6875</v>
      </c>
      <c r="G217" s="112"/>
      <c r="H217" s="114">
        <v>45928</v>
      </c>
      <c r="I217" s="112" t="s">
        <v>522</v>
      </c>
      <c r="J217" s="115" t="s">
        <v>38</v>
      </c>
      <c r="K217" s="112" t="s">
        <v>53</v>
      </c>
      <c r="L217" s="112" t="s">
        <v>54</v>
      </c>
      <c r="M217" s="115" t="s">
        <v>55</v>
      </c>
      <c r="N217" s="113">
        <v>0.6875</v>
      </c>
      <c r="O217" s="113">
        <v>0.77222222222222225</v>
      </c>
      <c r="P217" s="113">
        <v>8.4722222222222254E-2</v>
      </c>
      <c r="Q217" s="116">
        <v>2040.1</v>
      </c>
      <c r="R217" s="117">
        <v>3.3019999999999996</v>
      </c>
      <c r="S217" s="117">
        <v>20.3339</v>
      </c>
      <c r="T217" s="117">
        <v>193.4</v>
      </c>
      <c r="U217" s="117">
        <v>2.66</v>
      </c>
      <c r="V217" s="117">
        <v>42.227000000000004</v>
      </c>
      <c r="W217" s="117">
        <v>1909.6</v>
      </c>
      <c r="X217" s="117">
        <v>3.62</v>
      </c>
      <c r="Y217" s="117">
        <v>19.729099999999999</v>
      </c>
      <c r="Z217" s="117">
        <v>130.5</v>
      </c>
      <c r="AA217" s="117">
        <v>1.4430000000000001</v>
      </c>
      <c r="AB217" s="118">
        <v>36.8748</v>
      </c>
      <c r="AH217" s="72" t="e">
        <f>IF(AND(B217="Premier League",E217="Live"),_xlfn.XLOOKUP(_xlfn.TEXTJOIN(" vs ",,C217:D217),Calendar!G:G,Calendar!B:B),IF(AND(B217="Premier League",E217="Highlights"),_xlfn.XLOOKUP(H217,Calendar!O:O,Calendar!N:N,,-1),""))</f>
        <v>#N/A</v>
      </c>
      <c r="AI217" s="111" t="e">
        <f>IF(AND(AH217&lt;&gt;"",E217="Live"),_xlfn.XLOOKUP(_xlfn.TEXTJOIN(" vs ",,C217:D217),Calendar!G:G,Calendar!K:K),"")</f>
        <v>#N/A</v>
      </c>
      <c r="AJ217" s="111" t="str">
        <f>IF(AND(K217&lt;&gt;"Match of the Day",K217&lt;&gt;"Match of the Day 2",K217&lt;&gt;"Match of the Day Repeat"),"",1+MAX($AJ$10:AJ216))</f>
        <v/>
      </c>
    </row>
    <row r="218" spans="1:36" s="85" customFormat="1" x14ac:dyDescent="0.35">
      <c r="A218" s="112" t="s">
        <v>70</v>
      </c>
      <c r="B218" s="112" t="s">
        <v>32</v>
      </c>
      <c r="C218" s="112"/>
      <c r="D218" s="112"/>
      <c r="E218" s="112" t="s">
        <v>33</v>
      </c>
      <c r="F218" s="113">
        <v>0.9375</v>
      </c>
      <c r="G218" s="112"/>
      <c r="H218" s="114">
        <v>45928</v>
      </c>
      <c r="I218" s="112" t="s">
        <v>522</v>
      </c>
      <c r="J218" s="115" t="s">
        <v>38</v>
      </c>
      <c r="K218" s="112" t="s">
        <v>553</v>
      </c>
      <c r="L218" s="112" t="s">
        <v>35</v>
      </c>
      <c r="M218" s="115" t="s">
        <v>36</v>
      </c>
      <c r="N218" s="113">
        <v>0.31597222222222221</v>
      </c>
      <c r="O218" s="113">
        <v>0.37461805555555555</v>
      </c>
      <c r="P218" s="113">
        <v>5.8344907407407408E-2</v>
      </c>
      <c r="Q218" s="116">
        <v>656.3</v>
      </c>
      <c r="R218" s="117">
        <v>1.0620000000000001</v>
      </c>
      <c r="S218" s="117">
        <v>20.88</v>
      </c>
      <c r="T218" s="117">
        <v>801.7</v>
      </c>
      <c r="U218" s="117">
        <v>16.8</v>
      </c>
      <c r="V218" s="117">
        <v>0.23100000000000001</v>
      </c>
      <c r="W218" s="117">
        <v>25.648900000000001</v>
      </c>
      <c r="X218" s="117">
        <v>30.2</v>
      </c>
      <c r="Y218" s="117">
        <v>634</v>
      </c>
      <c r="Z218" s="117">
        <v>1.202</v>
      </c>
      <c r="AA218" s="117">
        <v>21.261600000000001</v>
      </c>
      <c r="AB218" s="118">
        <v>777.8</v>
      </c>
      <c r="AH218" s="72" t="str">
        <f>IF(AND(B218="Premier League",E218="Live"),_xlfn.XLOOKUP(_xlfn.TEXTJOIN(" vs ",,C218:D218),Calendar!G:G,Calendar!B:B),IF(AND(B218="Premier League",E218="Highlights"),_xlfn.XLOOKUP(H218,Calendar!O:O,Calendar!N:N,,-1),""))</f>
        <v>Matchweek 01</v>
      </c>
      <c r="AI218" s="111" t="str">
        <f>IF(AND(AH218&lt;&gt;"",E218="Live"),_xlfn.XLOOKUP(_xlfn.TEXTJOIN(" vs ",,C218:D218),Calendar!G:G,Calendar!K:K),"")</f>
        <v/>
      </c>
      <c r="AJ218" s="111">
        <f>IF(AND(K218&lt;&gt;"Match of the Day",K218&lt;&gt;"Match of the Day 2",K218&lt;&gt;"Match of the Day Repeat"),"",1+MAX($AJ$10:AJ217))</f>
        <v>19</v>
      </c>
    </row>
    <row r="219" spans="1:36" s="85" customFormat="1" x14ac:dyDescent="0.35">
      <c r="A219" s="112" t="s">
        <v>70</v>
      </c>
      <c r="B219" s="112" t="s">
        <v>32</v>
      </c>
      <c r="C219" s="112"/>
      <c r="D219" s="112"/>
      <c r="E219" s="112" t="s">
        <v>33</v>
      </c>
      <c r="F219" s="113">
        <v>0.9375</v>
      </c>
      <c r="G219" s="112"/>
      <c r="H219" s="114">
        <v>45928</v>
      </c>
      <c r="I219" s="112" t="s">
        <v>522</v>
      </c>
      <c r="J219" s="115" t="s">
        <v>38</v>
      </c>
      <c r="K219" s="112" t="s">
        <v>552</v>
      </c>
      <c r="L219" s="112" t="s">
        <v>35</v>
      </c>
      <c r="M219" s="115" t="s">
        <v>36</v>
      </c>
      <c r="N219" s="113">
        <v>0.93888888888888888</v>
      </c>
      <c r="O219" s="113">
        <v>0.97303240740740737</v>
      </c>
      <c r="P219" s="113">
        <v>3.4039351851851848E-2</v>
      </c>
      <c r="Q219" s="116">
        <v>84.1</v>
      </c>
      <c r="R219" s="117">
        <v>0.13600000000000001</v>
      </c>
      <c r="S219" s="117">
        <v>2.3469000000000002</v>
      </c>
      <c r="T219" s="117">
        <v>113.3</v>
      </c>
      <c r="U219" s="117">
        <v>0.8</v>
      </c>
      <c r="V219" s="117">
        <v>1.0999999999999999E-2</v>
      </c>
      <c r="W219" s="117">
        <v>1.5208999999999999</v>
      </c>
      <c r="X219" s="117">
        <v>6.1</v>
      </c>
      <c r="Y219" s="117">
        <v>73.8</v>
      </c>
      <c r="Z219" s="117">
        <v>0.14000000000000001</v>
      </c>
      <c r="AA219" s="117">
        <v>2.1490999999999998</v>
      </c>
      <c r="AB219" s="118">
        <v>102.4</v>
      </c>
      <c r="AH219" s="72" t="str">
        <f>IF(AND(B219="Premier League",E219="Live"),_xlfn.XLOOKUP(_xlfn.TEXTJOIN(" vs ",,C219:D219),Calendar!G:G,Calendar!B:B),IF(AND(B219="Premier League",E219="Highlights"),_xlfn.XLOOKUP(H219,Calendar!O:O,Calendar!N:N,,-1),""))</f>
        <v>Matchweek 01</v>
      </c>
      <c r="AI219" s="111" t="str">
        <f>IF(AND(AH219&lt;&gt;"",E219="Live"),_xlfn.XLOOKUP(_xlfn.TEXTJOIN(" vs ",,C219:D219),Calendar!G:G,Calendar!K:K),"")</f>
        <v/>
      </c>
      <c r="AJ219" s="111">
        <f>IF(AND(K219&lt;&gt;"Match of the Day",K219&lt;&gt;"Match of the Day 2",K219&lt;&gt;"Match of the Day Repeat"),"",1+MAX($AJ$10:AJ218))</f>
        <v>20</v>
      </c>
    </row>
    <row r="220" spans="1:36" s="85" customFormat="1" x14ac:dyDescent="0.35">
      <c r="A220" s="112" t="s">
        <v>70</v>
      </c>
      <c r="B220" s="112" t="s">
        <v>623</v>
      </c>
      <c r="C220" s="112"/>
      <c r="D220" s="112"/>
      <c r="E220" s="112" t="s">
        <v>33</v>
      </c>
      <c r="F220" s="113">
        <v>0.97222222222222221</v>
      </c>
      <c r="G220" s="112"/>
      <c r="H220" s="114">
        <v>45929</v>
      </c>
      <c r="I220" s="112" t="s">
        <v>522</v>
      </c>
      <c r="J220" s="115" t="s">
        <v>38</v>
      </c>
      <c r="K220" s="112" t="s">
        <v>553</v>
      </c>
      <c r="L220" s="112" t="s">
        <v>35</v>
      </c>
      <c r="M220" s="115" t="s">
        <v>36</v>
      </c>
      <c r="N220" s="113">
        <v>0.34027777777777779</v>
      </c>
      <c r="O220" s="113">
        <v>0.37498842592592591</v>
      </c>
      <c r="P220" s="113">
        <v>3.4722222222222224E-2</v>
      </c>
      <c r="Q220" s="116">
        <v>1427.2</v>
      </c>
      <c r="R220" s="117">
        <v>2.31</v>
      </c>
      <c r="S220" s="117">
        <v>18.335999999999999</v>
      </c>
      <c r="T220" s="117">
        <v>1864.9</v>
      </c>
      <c r="U220" s="117">
        <v>35.5</v>
      </c>
      <c r="V220" s="117">
        <v>0.48799999999999999</v>
      </c>
      <c r="W220" s="117">
        <v>13.5755</v>
      </c>
      <c r="X220" s="117">
        <v>48.2</v>
      </c>
      <c r="Y220" s="117">
        <v>1401</v>
      </c>
      <c r="Z220" s="117">
        <v>2.6560000000000001</v>
      </c>
      <c r="AA220" s="117">
        <v>18.275500000000001</v>
      </c>
      <c r="AB220" s="118">
        <v>1819.6</v>
      </c>
      <c r="AH220" s="72" t="str">
        <f>IF(AND(B220="Premier League",E220="Live"),_xlfn.XLOOKUP(_xlfn.TEXTJOIN(" vs ",,C220:D220),Calendar!G:G,Calendar!B:B),IF(AND(B220="Premier League",E220="Highlights"),_xlfn.XLOOKUP(H220,Calendar!O:O,Calendar!N:N,,-1),""))</f>
        <v/>
      </c>
      <c r="AI220" s="111" t="str">
        <f>IF(AND(AH220&lt;&gt;"",E220="Live"),_xlfn.XLOOKUP(_xlfn.TEXTJOIN(" vs ",,C220:D220),Calendar!G:G,Calendar!K:K),"")</f>
        <v/>
      </c>
      <c r="AJ220" s="111">
        <f>IF(AND(K220&lt;&gt;"Match of the Day",K220&lt;&gt;"Match of the Day 2",K220&lt;&gt;"Match of the Day Repeat"),"",1+MAX($AJ$10:AJ219))</f>
        <v>21</v>
      </c>
    </row>
    <row r="221" spans="1:36" s="85" customFormat="1" x14ac:dyDescent="0.35">
      <c r="A221" s="112" t="s">
        <v>70</v>
      </c>
      <c r="B221" s="112" t="s">
        <v>32</v>
      </c>
      <c r="C221" s="112" t="s">
        <v>86</v>
      </c>
      <c r="D221" s="112" t="s">
        <v>47</v>
      </c>
      <c r="E221" s="112" t="s">
        <v>41</v>
      </c>
      <c r="F221" s="113">
        <v>0.83333333333333337</v>
      </c>
      <c r="G221" s="112"/>
      <c r="H221" s="114">
        <v>45929</v>
      </c>
      <c r="I221" s="112" t="s">
        <v>522</v>
      </c>
      <c r="J221" s="115" t="s">
        <v>74</v>
      </c>
      <c r="K221" s="112" t="s">
        <v>53</v>
      </c>
      <c r="L221" s="112" t="s">
        <v>54</v>
      </c>
      <c r="M221" s="115" t="s">
        <v>55</v>
      </c>
      <c r="N221" s="113">
        <v>0.83333333333333337</v>
      </c>
      <c r="O221" s="113">
        <v>0.91180555555555554</v>
      </c>
      <c r="P221" s="113">
        <v>7.8472222222222165E-2</v>
      </c>
      <c r="Q221" s="116">
        <v>1266.3</v>
      </c>
      <c r="R221" s="117">
        <v>2.0499999999999998</v>
      </c>
      <c r="S221" s="117">
        <v>10.598600000000001</v>
      </c>
      <c r="T221" s="117">
        <v>1475.9</v>
      </c>
      <c r="U221" s="117">
        <v>129.80000000000001</v>
      </c>
      <c r="V221" s="117">
        <v>1.7850000000000001</v>
      </c>
      <c r="W221" s="117">
        <v>35.377499999999998</v>
      </c>
      <c r="X221" s="117">
        <v>191.8</v>
      </c>
      <c r="Y221" s="117">
        <v>1210.2</v>
      </c>
      <c r="Z221" s="117">
        <v>2.2949999999999999</v>
      </c>
      <c r="AA221" s="117">
        <v>10.3278</v>
      </c>
      <c r="AB221" s="118">
        <v>1434.4</v>
      </c>
      <c r="AH221" s="72" t="e">
        <f>IF(AND(B221="Premier League",E221="Live"),_xlfn.XLOOKUP(_xlfn.TEXTJOIN(" vs ",,C221:D221),Calendar!G:G,Calendar!B:B),IF(AND(B221="Premier League",E221="Highlights"),_xlfn.XLOOKUP(H221,Calendar!O:O,Calendar!N:N,,-1),""))</f>
        <v>#N/A</v>
      </c>
      <c r="AI221" s="111" t="e">
        <f>IF(AND(AH221&lt;&gt;"",E221="Live"),_xlfn.XLOOKUP(_xlfn.TEXTJOIN(" vs ",,C221:D221),Calendar!G:G,Calendar!K:K),"")</f>
        <v>#N/A</v>
      </c>
      <c r="AJ221" s="111" t="str">
        <f>IF(AND(K221&lt;&gt;"Match of the Day",K221&lt;&gt;"Match of the Day 2",K221&lt;&gt;"Match of the Day Repeat"),"",1+MAX($AJ$10:AJ220))</f>
        <v/>
      </c>
    </row>
    <row r="222" spans="1:36" s="85" customFormat="1" x14ac:dyDescent="0.35">
      <c r="A222" s="112" t="s">
        <v>70</v>
      </c>
      <c r="B222" s="112" t="s">
        <v>32</v>
      </c>
      <c r="C222" s="112"/>
      <c r="D222" s="112"/>
      <c r="E222" s="112" t="s">
        <v>33</v>
      </c>
      <c r="F222" s="113">
        <v>0.34027777777777779</v>
      </c>
      <c r="G222" s="112"/>
      <c r="H222" s="114">
        <v>45929</v>
      </c>
      <c r="I222" s="112" t="s">
        <v>522</v>
      </c>
      <c r="J222" s="115" t="s">
        <v>74</v>
      </c>
      <c r="K222" s="112" t="s">
        <v>553</v>
      </c>
      <c r="L222" s="112" t="s">
        <v>278</v>
      </c>
      <c r="M222" s="115" t="s">
        <v>36</v>
      </c>
      <c r="N222" s="113">
        <v>0.33958333333333335</v>
      </c>
      <c r="O222" s="113">
        <v>0.3740162037037037</v>
      </c>
      <c r="P222" s="113">
        <v>3.4039351851851848E-2</v>
      </c>
      <c r="Q222" s="116">
        <v>85</v>
      </c>
      <c r="R222" s="117">
        <v>0.13800000000000001</v>
      </c>
      <c r="S222" s="117">
        <v>2.3706</v>
      </c>
      <c r="T222" s="117">
        <v>113.3</v>
      </c>
      <c r="U222" s="117">
        <v>0.9</v>
      </c>
      <c r="V222" s="117">
        <v>1.2E-2</v>
      </c>
      <c r="W222" s="117">
        <v>1.6949000000000001</v>
      </c>
      <c r="X222" s="117">
        <v>6.1</v>
      </c>
      <c r="Y222" s="117">
        <v>74.599999999999994</v>
      </c>
      <c r="Z222" s="117">
        <v>0.14099999999999999</v>
      </c>
      <c r="AA222" s="117">
        <v>2.1714000000000002</v>
      </c>
      <c r="AB222" s="118">
        <v>102.4</v>
      </c>
      <c r="AH222" s="72" t="str">
        <f>IF(AND(B222="Premier League",E222="Live"),_xlfn.XLOOKUP(_xlfn.TEXTJOIN(" vs ",,C222:D222),Calendar!G:G,Calendar!B:B),IF(AND(B222="Premier League",E222="Highlights"),_xlfn.XLOOKUP(H222,Calendar!O:O,Calendar!N:N,,-1),""))</f>
        <v>Matchweek 01</v>
      </c>
      <c r="AI222" s="111" t="str">
        <f>IF(AND(AH222&lt;&gt;"",E222="Live"),_xlfn.XLOOKUP(_xlfn.TEXTJOIN(" vs ",,C222:D222),Calendar!G:G,Calendar!K:K),"")</f>
        <v/>
      </c>
      <c r="AJ222" s="111">
        <f>IF(AND(K222&lt;&gt;"Match of the Day",K222&lt;&gt;"Match of the Day 2",K222&lt;&gt;"Match of the Day Repeat"),"",1+MAX($AJ$10:AJ221))</f>
        <v>22</v>
      </c>
    </row>
    <row r="223" spans="1:36" s="85" customFormat="1" x14ac:dyDescent="0.35">
      <c r="A223" s="112" t="s">
        <v>70</v>
      </c>
      <c r="B223" s="112" t="s">
        <v>131</v>
      </c>
      <c r="C223" s="112" t="s">
        <v>209</v>
      </c>
      <c r="D223" s="112" t="s">
        <v>175</v>
      </c>
      <c r="E223" s="112" t="s">
        <v>41</v>
      </c>
      <c r="F223" s="113">
        <v>0.73958333333333337</v>
      </c>
      <c r="G223" s="112"/>
      <c r="H223" s="114">
        <v>45930</v>
      </c>
      <c r="I223" s="112" t="s">
        <v>522</v>
      </c>
      <c r="J223" s="115" t="s">
        <v>122</v>
      </c>
      <c r="K223" s="112" t="s">
        <v>53</v>
      </c>
      <c r="L223" s="112" t="s">
        <v>513</v>
      </c>
      <c r="M223" s="115" t="s">
        <v>511</v>
      </c>
      <c r="N223" s="113">
        <v>0.73958333333333337</v>
      </c>
      <c r="O223" s="113">
        <v>0.81736111111111109</v>
      </c>
      <c r="P223" s="113">
        <v>7.7777777777777724E-2</v>
      </c>
      <c r="Q223" s="116">
        <v>113.6</v>
      </c>
      <c r="R223" s="117">
        <v>0.184</v>
      </c>
      <c r="S223" s="117">
        <v>1.0804</v>
      </c>
      <c r="T223" s="117">
        <v>165.9</v>
      </c>
      <c r="U223" s="117">
        <v>15.1</v>
      </c>
      <c r="V223" s="117">
        <v>0.20799999999999999</v>
      </c>
      <c r="W223" s="117">
        <v>7.9432</v>
      </c>
      <c r="X223" s="117">
        <v>46.5</v>
      </c>
      <c r="Y223" s="117">
        <v>109</v>
      </c>
      <c r="Z223" s="117">
        <v>0.20699999999999999</v>
      </c>
      <c r="AA223" s="117">
        <v>1.0649</v>
      </c>
      <c r="AB223" s="118">
        <v>165.9</v>
      </c>
      <c r="AH223" s="72" t="str">
        <f>IF(AND(B223="Premier League",E223="Live"),_xlfn.XLOOKUP(_xlfn.TEXTJOIN(" vs ",,C223:D223),Calendar!G:G,Calendar!B:B),IF(AND(B223="Premier League",E223="Highlights"),_xlfn.XLOOKUP(H223,Calendar!O:O,Calendar!N:N,,-1),""))</f>
        <v/>
      </c>
      <c r="AI223" s="111" t="str">
        <f>IF(AND(AH223&lt;&gt;"",E223="Live"),_xlfn.XLOOKUP(_xlfn.TEXTJOIN(" vs ",,C223:D223),Calendar!G:G,Calendar!K:K),"")</f>
        <v/>
      </c>
      <c r="AJ223" s="111" t="str">
        <f>IF(AND(K223&lt;&gt;"Match of the Day",K223&lt;&gt;"Match of the Day 2",K223&lt;&gt;"Match of the Day Repeat"),"",1+MAX($AJ$10:AJ222))</f>
        <v/>
      </c>
    </row>
    <row r="224" spans="1:36" s="85" customFormat="1" x14ac:dyDescent="0.35">
      <c r="A224" s="112" t="s">
        <v>70</v>
      </c>
      <c r="B224" s="112" t="s">
        <v>131</v>
      </c>
      <c r="C224" s="112" t="s">
        <v>638</v>
      </c>
      <c r="D224" s="112" t="s">
        <v>179</v>
      </c>
      <c r="E224" s="112" t="s">
        <v>41</v>
      </c>
      <c r="F224" s="113">
        <v>0.73958333333333337</v>
      </c>
      <c r="G224" s="112"/>
      <c r="H224" s="114">
        <v>45930</v>
      </c>
      <c r="I224" s="112" t="s">
        <v>522</v>
      </c>
      <c r="J224" s="115" t="s">
        <v>122</v>
      </c>
      <c r="K224" s="112" t="s">
        <v>53</v>
      </c>
      <c r="L224" s="112" t="s">
        <v>512</v>
      </c>
      <c r="M224" s="115" t="s">
        <v>511</v>
      </c>
      <c r="N224" s="113">
        <v>0.74097222222222225</v>
      </c>
      <c r="O224" s="113">
        <v>0.81736111111111109</v>
      </c>
      <c r="P224" s="113">
        <v>7.638888888888884E-2</v>
      </c>
      <c r="Q224" s="116">
        <v>81.2</v>
      </c>
      <c r="R224" s="117">
        <v>0.13100000000000001</v>
      </c>
      <c r="S224" s="117">
        <v>0.57530000000000003</v>
      </c>
      <c r="T224" s="117">
        <v>180.1</v>
      </c>
      <c r="U224" s="117">
        <v>15.6</v>
      </c>
      <c r="V224" s="117">
        <v>0.215</v>
      </c>
      <c r="W224" s="117">
        <v>3.2290999999999999</v>
      </c>
      <c r="X224" s="117">
        <v>30.7</v>
      </c>
      <c r="Y224" s="117">
        <v>79.3</v>
      </c>
      <c r="Z224" s="117">
        <v>0.15</v>
      </c>
      <c r="AA224" s="117">
        <v>0.58130000000000004</v>
      </c>
      <c r="AB224" s="118">
        <v>180.1</v>
      </c>
      <c r="AH224" s="72" t="str">
        <f>IF(AND(B224="Premier League",E224="Live"),_xlfn.XLOOKUP(_xlfn.TEXTJOIN(" vs ",,C224:D224),Calendar!G:G,Calendar!B:B),IF(AND(B224="Premier League",E224="Highlights"),_xlfn.XLOOKUP(H224,Calendar!O:O,Calendar!N:N,,-1),""))</f>
        <v/>
      </c>
      <c r="AI224" s="111" t="str">
        <f>IF(AND(AH224&lt;&gt;"",E224="Live"),_xlfn.XLOOKUP(_xlfn.TEXTJOIN(" vs ",,C224:D224),Calendar!G:G,Calendar!K:K),"")</f>
        <v/>
      </c>
      <c r="AJ224" s="111" t="str">
        <f>IF(AND(K224&lt;&gt;"Match of the Day",K224&lt;&gt;"Match of the Day 2",K224&lt;&gt;"Match of the Day Repeat"),"",1+MAX($AJ$10:AJ223))</f>
        <v/>
      </c>
    </row>
    <row r="225" spans="1:36" s="85" customFormat="1" x14ac:dyDescent="0.35">
      <c r="A225" s="112" t="s">
        <v>70</v>
      </c>
      <c r="B225" s="112" t="s">
        <v>145</v>
      </c>
      <c r="C225" s="112" t="s">
        <v>95</v>
      </c>
      <c r="D225" s="112" t="s">
        <v>199</v>
      </c>
      <c r="E225" s="112" t="s">
        <v>41</v>
      </c>
      <c r="F225" s="113">
        <v>0.82291666666666663</v>
      </c>
      <c r="G225" s="112"/>
      <c r="H225" s="114">
        <v>45930</v>
      </c>
      <c r="I225" s="112" t="s">
        <v>522</v>
      </c>
      <c r="J225" s="115" t="s">
        <v>122</v>
      </c>
      <c r="K225" s="112" t="s">
        <v>53</v>
      </c>
      <c r="L225" s="112" t="s">
        <v>548</v>
      </c>
      <c r="M225" s="115" t="s">
        <v>55</v>
      </c>
      <c r="N225" s="113">
        <v>0.82291666666666674</v>
      </c>
      <c r="O225" s="113">
        <v>0.90208333333333335</v>
      </c>
      <c r="P225" s="113">
        <v>7.9166666666666607E-2</v>
      </c>
      <c r="Q225" s="116">
        <v>62.2</v>
      </c>
      <c r="R225" s="117">
        <v>0.10100000000000001</v>
      </c>
      <c r="S225" s="117">
        <v>0.44069999999999998</v>
      </c>
      <c r="T225" s="117">
        <v>113</v>
      </c>
      <c r="U225" s="117">
        <v>4</v>
      </c>
      <c r="V225" s="117">
        <v>5.5E-2</v>
      </c>
      <c r="W225" s="117">
        <v>0.82799999999999996</v>
      </c>
      <c r="X225" s="117">
        <v>20.2</v>
      </c>
      <c r="Y225" s="117">
        <v>60.7</v>
      </c>
      <c r="Z225" s="117">
        <v>0.115</v>
      </c>
      <c r="AA225" s="117">
        <v>0.44490000000000002</v>
      </c>
      <c r="AB225" s="118">
        <v>107.1</v>
      </c>
      <c r="AH225" s="72" t="str">
        <f>IF(AND(B225="Premier League",E225="Live"),_xlfn.XLOOKUP(_xlfn.TEXTJOIN(" vs ",,C225:D225),Calendar!G:G,Calendar!B:B),IF(AND(B225="Premier League",E225="Highlights"),_xlfn.XLOOKUP(H225,Calendar!O:O,Calendar!N:N,,-1),""))</f>
        <v/>
      </c>
      <c r="AI225" s="111" t="str">
        <f>IF(AND(AH225&lt;&gt;"",E225="Live"),_xlfn.XLOOKUP(_xlfn.TEXTJOIN(" vs ",,C225:D225),Calendar!G:G,Calendar!K:K),"")</f>
        <v/>
      </c>
      <c r="AJ225" s="111" t="str">
        <f>IF(AND(K225&lt;&gt;"Match of the Day",K225&lt;&gt;"Match of the Day 2",K225&lt;&gt;"Match of the Day Repeat"),"",1+MAX($AJ$10:AJ224))</f>
        <v/>
      </c>
    </row>
    <row r="226" spans="1:36" s="85" customFormat="1" x14ac:dyDescent="0.35">
      <c r="A226" s="112" t="s">
        <v>70</v>
      </c>
      <c r="B226" s="112" t="s">
        <v>145</v>
      </c>
      <c r="C226" s="112" t="s">
        <v>89</v>
      </c>
      <c r="D226" s="112" t="s">
        <v>92</v>
      </c>
      <c r="E226" s="112" t="s">
        <v>41</v>
      </c>
      <c r="F226" s="113">
        <v>0.83333333333333337</v>
      </c>
      <c r="G226" s="112"/>
      <c r="H226" s="114">
        <v>45930</v>
      </c>
      <c r="I226" s="112" t="s">
        <v>522</v>
      </c>
      <c r="J226" s="115" t="s">
        <v>122</v>
      </c>
      <c r="K226" s="112" t="s">
        <v>53</v>
      </c>
      <c r="L226" s="112" t="s">
        <v>54</v>
      </c>
      <c r="M226" s="115" t="s">
        <v>55</v>
      </c>
      <c r="N226" s="113">
        <v>0.83333333333333337</v>
      </c>
      <c r="O226" s="113">
        <v>0.91250000000000009</v>
      </c>
      <c r="P226" s="113">
        <v>7.9166666666666718E-2</v>
      </c>
      <c r="Q226" s="116">
        <v>101.1</v>
      </c>
      <c r="R226" s="117">
        <v>0.16300000000000001</v>
      </c>
      <c r="S226" s="117">
        <v>0.71540000000000004</v>
      </c>
      <c r="T226" s="117">
        <v>166.3</v>
      </c>
      <c r="U226" s="117">
        <v>0.9</v>
      </c>
      <c r="V226" s="117">
        <v>1.2E-2</v>
      </c>
      <c r="W226" s="117">
        <v>0.17910000000000001</v>
      </c>
      <c r="X226" s="117">
        <v>12.3</v>
      </c>
      <c r="Y226" s="117">
        <v>92.8</v>
      </c>
      <c r="Z226" s="117">
        <v>0.17599999999999999</v>
      </c>
      <c r="AA226" s="117">
        <v>0.67900000000000005</v>
      </c>
      <c r="AB226" s="118">
        <v>152.9</v>
      </c>
      <c r="AH226" s="72" t="str">
        <f>IF(AND(B226="Premier League",E226="Live"),_xlfn.XLOOKUP(_xlfn.TEXTJOIN(" vs ",,C226:D226),Calendar!G:G,Calendar!B:B),IF(AND(B226="Premier League",E226="Highlights"),_xlfn.XLOOKUP(H226,Calendar!O:O,Calendar!N:N,,-1),""))</f>
        <v/>
      </c>
      <c r="AI226" s="111" t="str">
        <f>IF(AND(AH226&lt;&gt;"",E226="Live"),_xlfn.XLOOKUP(_xlfn.TEXTJOIN(" vs ",,C226:D226),Calendar!G:G,Calendar!K:K),"")</f>
        <v/>
      </c>
      <c r="AJ226" s="111" t="str">
        <f>IF(AND(K226&lt;&gt;"Match of the Day",K226&lt;&gt;"Match of the Day 2",K226&lt;&gt;"Match of the Day Repeat"),"",1+MAX($AJ$10:AJ225))</f>
        <v/>
      </c>
    </row>
    <row r="227" spans="1:36" s="85" customFormat="1" x14ac:dyDescent="0.35">
      <c r="A227" s="112" t="s">
        <v>70</v>
      </c>
      <c r="B227" s="112" t="s">
        <v>131</v>
      </c>
      <c r="C227" s="112" t="s">
        <v>639</v>
      </c>
      <c r="D227" s="112" t="s">
        <v>48</v>
      </c>
      <c r="E227" s="112" t="s">
        <v>41</v>
      </c>
      <c r="F227" s="113">
        <v>0.83333333333333337</v>
      </c>
      <c r="G227" s="112"/>
      <c r="H227" s="114">
        <v>45930</v>
      </c>
      <c r="I227" s="112" t="s">
        <v>522</v>
      </c>
      <c r="J227" s="115" t="s">
        <v>122</v>
      </c>
      <c r="K227" s="112" t="s">
        <v>53</v>
      </c>
      <c r="L227" s="112" t="s">
        <v>512</v>
      </c>
      <c r="M227" s="115" t="s">
        <v>511</v>
      </c>
      <c r="N227" s="113">
        <v>0.83402777777777781</v>
      </c>
      <c r="O227" s="113">
        <v>0.91458333333333341</v>
      </c>
      <c r="P227" s="113">
        <v>8.0555555555555602E-2</v>
      </c>
      <c r="Q227" s="116">
        <v>154.9</v>
      </c>
      <c r="R227" s="117">
        <v>0.251</v>
      </c>
      <c r="S227" s="117">
        <v>1.1002000000000001</v>
      </c>
      <c r="T227" s="117">
        <v>222.6</v>
      </c>
      <c r="U227" s="117">
        <v>21.9</v>
      </c>
      <c r="V227" s="117">
        <v>0.30099999999999999</v>
      </c>
      <c r="W227" s="117">
        <v>4.3677999999999999</v>
      </c>
      <c r="X227" s="117">
        <v>47.2</v>
      </c>
      <c r="Y227" s="117">
        <v>153.9</v>
      </c>
      <c r="Z227" s="117">
        <v>0.29199999999999998</v>
      </c>
      <c r="AA227" s="117">
        <v>1.1297999999999999</v>
      </c>
      <c r="AB227" s="118">
        <v>216.8</v>
      </c>
      <c r="AH227" s="72" t="str">
        <f>IF(AND(B227="Premier League",E227="Live"),_xlfn.XLOOKUP(_xlfn.TEXTJOIN(" vs ",,C227:D227),Calendar!G:G,Calendar!B:B),IF(AND(B227="Premier League",E227="Highlights"),_xlfn.XLOOKUP(H227,Calendar!O:O,Calendar!N:N,,-1),""))</f>
        <v/>
      </c>
      <c r="AI227" s="111" t="str">
        <f>IF(AND(AH227&lt;&gt;"",E227="Live"),_xlfn.XLOOKUP(_xlfn.TEXTJOIN(" vs ",,C227:D227),Calendar!G:G,Calendar!K:K),"")</f>
        <v/>
      </c>
      <c r="AJ227" s="111" t="str">
        <f>IF(AND(K227&lt;&gt;"Match of the Day",K227&lt;&gt;"Match of the Day 2",K227&lt;&gt;"Match of the Day Repeat"),"",1+MAX($AJ$10:AJ226))</f>
        <v/>
      </c>
    </row>
    <row r="228" spans="1:36" s="85" customFormat="1" x14ac:dyDescent="0.35">
      <c r="A228" s="112" t="s">
        <v>70</v>
      </c>
      <c r="B228" s="112" t="s">
        <v>131</v>
      </c>
      <c r="C228" s="112" t="s">
        <v>67</v>
      </c>
      <c r="D228" s="112" t="s">
        <v>214</v>
      </c>
      <c r="E228" s="112" t="s">
        <v>41</v>
      </c>
      <c r="F228" s="113">
        <v>0.83333333333333337</v>
      </c>
      <c r="G228" s="112"/>
      <c r="H228" s="114">
        <v>45930</v>
      </c>
      <c r="I228" s="112" t="s">
        <v>522</v>
      </c>
      <c r="J228" s="115" t="s">
        <v>122</v>
      </c>
      <c r="K228" s="112" t="s">
        <v>53</v>
      </c>
      <c r="L228" s="112" t="s">
        <v>510</v>
      </c>
      <c r="M228" s="115" t="s">
        <v>511</v>
      </c>
      <c r="N228" s="113">
        <v>0.83402777777777781</v>
      </c>
      <c r="O228" s="113">
        <v>0.91388888888888897</v>
      </c>
      <c r="P228" s="113">
        <v>7.986111111111116E-2</v>
      </c>
      <c r="Q228" s="116">
        <v>358.9</v>
      </c>
      <c r="R228" s="117">
        <v>0.58099999999999996</v>
      </c>
      <c r="S228" s="117">
        <v>2.5463</v>
      </c>
      <c r="T228" s="117">
        <v>452.1</v>
      </c>
      <c r="U228" s="117">
        <v>20.8</v>
      </c>
      <c r="V228" s="117">
        <v>0.28599999999999998</v>
      </c>
      <c r="W228" s="117">
        <v>4.1483999999999996</v>
      </c>
      <c r="X228" s="117">
        <v>34</v>
      </c>
      <c r="Y228" s="117">
        <v>348.4</v>
      </c>
      <c r="Z228" s="117">
        <v>0.66100000000000003</v>
      </c>
      <c r="AA228" s="117">
        <v>2.5550999999999999</v>
      </c>
      <c r="AB228" s="118">
        <v>434.2</v>
      </c>
      <c r="AH228" s="72" t="str">
        <f>IF(AND(B228="Premier League",E228="Live"),_xlfn.XLOOKUP(_xlfn.TEXTJOIN(" vs ",,C228:D228),Calendar!G:G,Calendar!B:B),IF(AND(B228="Premier League",E228="Highlights"),_xlfn.XLOOKUP(H228,Calendar!O:O,Calendar!N:N,,-1),""))</f>
        <v/>
      </c>
      <c r="AI228" s="111" t="str">
        <f>IF(AND(AH228&lt;&gt;"",E228="Live"),_xlfn.XLOOKUP(_xlfn.TEXTJOIN(" vs ",,C228:D228),Calendar!G:G,Calendar!K:K),"")</f>
        <v/>
      </c>
      <c r="AJ228" s="111" t="str">
        <f>IF(AND(K228&lt;&gt;"Match of the Day",K228&lt;&gt;"Match of the Day 2",K228&lt;&gt;"Match of the Day Repeat"),"",1+MAX($AJ$10:AJ227))</f>
        <v/>
      </c>
    </row>
    <row r="229" spans="1:36" s="85" customFormat="1" x14ac:dyDescent="0.35">
      <c r="A229" s="112" t="s">
        <v>70</v>
      </c>
      <c r="B229" s="112" t="s">
        <v>131</v>
      </c>
      <c r="C229" s="112" t="s">
        <v>572</v>
      </c>
      <c r="D229" s="112" t="s">
        <v>574</v>
      </c>
      <c r="E229" s="112" t="s">
        <v>41</v>
      </c>
      <c r="F229" s="113">
        <v>0.73958333333333337</v>
      </c>
      <c r="G229" s="112"/>
      <c r="H229" s="114">
        <v>45931</v>
      </c>
      <c r="I229" s="112" t="s">
        <v>522</v>
      </c>
      <c r="J229" s="115" t="s">
        <v>123</v>
      </c>
      <c r="K229" s="112" t="s">
        <v>53</v>
      </c>
      <c r="L229" s="112" t="s">
        <v>513</v>
      </c>
      <c r="M229" s="115" t="s">
        <v>511</v>
      </c>
      <c r="N229" s="113">
        <v>0.74027777777777781</v>
      </c>
      <c r="O229" s="113">
        <v>0.81805555555555554</v>
      </c>
      <c r="P229" s="113">
        <v>7.7777777777777724E-2</v>
      </c>
      <c r="Q229" s="116">
        <v>6.2</v>
      </c>
      <c r="R229" s="117">
        <v>0.01</v>
      </c>
      <c r="S229" s="117">
        <v>5.96E-2</v>
      </c>
      <c r="T229" s="117">
        <v>25.6</v>
      </c>
      <c r="U229" s="117">
        <v>0.6</v>
      </c>
      <c r="V229" s="117">
        <v>8.0000000000000002E-3</v>
      </c>
      <c r="W229" s="117">
        <v>0.27039999999999997</v>
      </c>
      <c r="X229" s="117">
        <v>7.8</v>
      </c>
      <c r="Y229" s="117">
        <v>6.1</v>
      </c>
      <c r="Z229" s="117">
        <v>1.2E-2</v>
      </c>
      <c r="AA229" s="117">
        <v>6.0100000000000001E-2</v>
      </c>
      <c r="AB229" s="118">
        <v>25.6</v>
      </c>
      <c r="AH229" s="72" t="str">
        <f>IF(AND(B229="Premier League",E229="Live"),_xlfn.XLOOKUP(_xlfn.TEXTJOIN(" vs ",,C229:D229),Calendar!G:G,Calendar!B:B),IF(AND(B229="Premier League",E229="Highlights"),_xlfn.XLOOKUP(H229,Calendar!O:O,Calendar!N:N,,-1),""))</f>
        <v/>
      </c>
      <c r="AI229" s="111" t="str">
        <f>IF(AND(AH229&lt;&gt;"",E229="Live"),_xlfn.XLOOKUP(_xlfn.TEXTJOIN(" vs ",,C229:D229),Calendar!G:G,Calendar!K:K),"")</f>
        <v/>
      </c>
      <c r="AJ229" s="111" t="str">
        <f>IF(AND(K229&lt;&gt;"Match of the Day",K229&lt;&gt;"Match of the Day 2",K229&lt;&gt;"Match of the Day Repeat"),"",1+MAX($AJ$10:AJ228))</f>
        <v/>
      </c>
    </row>
    <row r="230" spans="1:36" s="85" customFormat="1" x14ac:dyDescent="0.35">
      <c r="A230" s="112" t="s">
        <v>70</v>
      </c>
      <c r="B230" s="112" t="s">
        <v>131</v>
      </c>
      <c r="C230" s="112" t="s">
        <v>626</v>
      </c>
      <c r="D230" s="112" t="s">
        <v>46</v>
      </c>
      <c r="E230" s="112" t="s">
        <v>41</v>
      </c>
      <c r="F230" s="113">
        <v>0.73958333333333337</v>
      </c>
      <c r="G230" s="112"/>
      <c r="H230" s="114">
        <v>45931</v>
      </c>
      <c r="I230" s="112" t="s">
        <v>522</v>
      </c>
      <c r="J230" s="115" t="s">
        <v>123</v>
      </c>
      <c r="K230" s="112" t="s">
        <v>53</v>
      </c>
      <c r="L230" s="112" t="s">
        <v>512</v>
      </c>
      <c r="M230" s="115" t="s">
        <v>511</v>
      </c>
      <c r="N230" s="113">
        <v>0.73958333333333337</v>
      </c>
      <c r="O230" s="113">
        <v>0.81736111111111109</v>
      </c>
      <c r="P230" s="113">
        <v>7.7777777777777724E-2</v>
      </c>
      <c r="Q230" s="116">
        <v>378.2</v>
      </c>
      <c r="R230" s="117">
        <v>0.61199999999999999</v>
      </c>
      <c r="S230" s="117">
        <v>3.6509999999999998</v>
      </c>
      <c r="T230" s="117">
        <v>495.7</v>
      </c>
      <c r="U230" s="117">
        <v>41.2</v>
      </c>
      <c r="V230" s="117">
        <v>0.56599999999999995</v>
      </c>
      <c r="W230" s="117">
        <v>18.701799999999999</v>
      </c>
      <c r="X230" s="117">
        <v>88</v>
      </c>
      <c r="Y230" s="117">
        <v>344.9</v>
      </c>
      <c r="Z230" s="117">
        <v>0.65300000000000002</v>
      </c>
      <c r="AA230" s="117">
        <v>3.4081000000000001</v>
      </c>
      <c r="AB230" s="118">
        <v>462.9</v>
      </c>
      <c r="AH230" s="72" t="str">
        <f>IF(AND(B230="Premier League",E230="Live"),_xlfn.XLOOKUP(_xlfn.TEXTJOIN(" vs ",,C230:D230),Calendar!G:G,Calendar!B:B),IF(AND(B230="Premier League",E230="Highlights"),_xlfn.XLOOKUP(H230,Calendar!O:O,Calendar!N:N,,-1),""))</f>
        <v/>
      </c>
      <c r="AI230" s="111" t="str">
        <f>IF(AND(AH230&lt;&gt;"",E230="Live"),_xlfn.XLOOKUP(_xlfn.TEXTJOIN(" vs ",,C230:D230),Calendar!G:G,Calendar!K:K),"")</f>
        <v/>
      </c>
      <c r="AJ230" s="111" t="str">
        <f>IF(AND(K230&lt;&gt;"Match of the Day",K230&lt;&gt;"Match of the Day 2",K230&lt;&gt;"Match of the Day Repeat"),"",1+MAX($AJ$10:AJ229))</f>
        <v/>
      </c>
    </row>
    <row r="231" spans="1:36" s="85" customFormat="1" x14ac:dyDescent="0.35">
      <c r="A231" s="112" t="s">
        <v>70</v>
      </c>
      <c r="B231" s="112" t="s">
        <v>145</v>
      </c>
      <c r="C231" s="112" t="s">
        <v>101</v>
      </c>
      <c r="D231" s="112" t="s">
        <v>244</v>
      </c>
      <c r="E231" s="112" t="s">
        <v>41</v>
      </c>
      <c r="F231" s="113">
        <v>0.83333333333333337</v>
      </c>
      <c r="G231" s="112"/>
      <c r="H231" s="114">
        <v>45931</v>
      </c>
      <c r="I231" s="112" t="s">
        <v>522</v>
      </c>
      <c r="J231" s="115" t="s">
        <v>123</v>
      </c>
      <c r="K231" s="112" t="s">
        <v>53</v>
      </c>
      <c r="L231" s="112" t="s">
        <v>54</v>
      </c>
      <c r="M231" s="115" t="s">
        <v>55</v>
      </c>
      <c r="N231" s="113">
        <v>0.83333333333333337</v>
      </c>
      <c r="O231" s="113">
        <v>0.91180555555555554</v>
      </c>
      <c r="P231" s="113">
        <v>7.8472222222222165E-2</v>
      </c>
      <c r="Q231" s="116">
        <v>100</v>
      </c>
      <c r="R231" s="117">
        <v>0.16200000000000001</v>
      </c>
      <c r="S231" s="117">
        <v>0.72340000000000004</v>
      </c>
      <c r="T231" s="117">
        <v>160</v>
      </c>
      <c r="U231" s="117">
        <v>2</v>
      </c>
      <c r="V231" s="117">
        <v>2.7E-2</v>
      </c>
      <c r="W231" s="117">
        <v>0.45930000000000004</v>
      </c>
      <c r="X231" s="117">
        <v>15.100000000000001</v>
      </c>
      <c r="Y231" s="117">
        <v>99.7</v>
      </c>
      <c r="Z231" s="117">
        <v>0.189</v>
      </c>
      <c r="AA231" s="117">
        <v>0.73770000000000002</v>
      </c>
      <c r="AB231" s="118">
        <v>158.30000000000001</v>
      </c>
      <c r="AH231" s="72" t="str">
        <f>IF(AND(B231="Premier League",E231="Live"),_xlfn.XLOOKUP(_xlfn.TEXTJOIN(" vs ",,C231:D231),Calendar!G:G,Calendar!B:B),IF(AND(B231="Premier League",E231="Highlights"),_xlfn.XLOOKUP(H231,Calendar!O:O,Calendar!N:N,,-1),""))</f>
        <v/>
      </c>
      <c r="AI231" s="111" t="str">
        <f>IF(AND(AH231&lt;&gt;"",E231="Live"),_xlfn.XLOOKUP(_xlfn.TEXTJOIN(" vs ",,C231:D231),Calendar!G:G,Calendar!K:K),"")</f>
        <v/>
      </c>
      <c r="AJ231" s="111" t="str">
        <f>IF(AND(K231&lt;&gt;"Match of the Day",K231&lt;&gt;"Match of the Day 2",K231&lt;&gt;"Match of the Day Repeat"),"",1+MAX($AJ$10:AJ230))</f>
        <v/>
      </c>
    </row>
    <row r="232" spans="1:36" s="85" customFormat="1" x14ac:dyDescent="0.35">
      <c r="A232" s="112" t="s">
        <v>70</v>
      </c>
      <c r="B232" s="112" t="s">
        <v>131</v>
      </c>
      <c r="C232" s="112" t="s">
        <v>40</v>
      </c>
      <c r="D232" s="112" t="s">
        <v>628</v>
      </c>
      <c r="E232" s="112" t="s">
        <v>41</v>
      </c>
      <c r="F232" s="113">
        <v>0.83333333333333337</v>
      </c>
      <c r="G232" s="112"/>
      <c r="H232" s="114">
        <v>45931</v>
      </c>
      <c r="I232" s="112" t="s">
        <v>522</v>
      </c>
      <c r="J232" s="115" t="s">
        <v>123</v>
      </c>
      <c r="K232" s="112" t="s">
        <v>53</v>
      </c>
      <c r="L232" s="112" t="s">
        <v>510</v>
      </c>
      <c r="M232" s="115" t="s">
        <v>511</v>
      </c>
      <c r="N232" s="113">
        <v>0.83402777777777781</v>
      </c>
      <c r="O232" s="113">
        <v>0.91319444444444453</v>
      </c>
      <c r="P232" s="113">
        <v>7.9166666666666718E-2</v>
      </c>
      <c r="Q232" s="116">
        <v>537.4</v>
      </c>
      <c r="R232" s="117">
        <v>0.86899999999999999</v>
      </c>
      <c r="S232" s="117">
        <v>3.8866999999999998</v>
      </c>
      <c r="T232" s="117">
        <v>625.29999999999995</v>
      </c>
      <c r="U232" s="117">
        <v>72.3</v>
      </c>
      <c r="V232" s="117">
        <v>0.99399999999999999</v>
      </c>
      <c r="W232" s="117">
        <v>16.540800000000001</v>
      </c>
      <c r="X232" s="117">
        <v>104.2</v>
      </c>
      <c r="Y232" s="117">
        <v>525.29999999999995</v>
      </c>
      <c r="Z232" s="117">
        <v>0.995</v>
      </c>
      <c r="AA232" s="117">
        <v>3.8849999999999998</v>
      </c>
      <c r="AB232" s="118">
        <v>607.20000000000005</v>
      </c>
      <c r="AH232" s="72" t="str">
        <f>IF(AND(B232="Premier League",E232="Live"),_xlfn.XLOOKUP(_xlfn.TEXTJOIN(" vs ",,C232:D232),Calendar!G:G,Calendar!B:B),IF(AND(B232="Premier League",E232="Highlights"),_xlfn.XLOOKUP(H232,Calendar!O:O,Calendar!N:N,,-1),""))</f>
        <v/>
      </c>
      <c r="AI232" s="111" t="str">
        <f>IF(AND(AH232&lt;&gt;"",E232="Live"),_xlfn.XLOOKUP(_xlfn.TEXTJOIN(" vs ",,C232:D232),Calendar!G:G,Calendar!K:K),"")</f>
        <v/>
      </c>
      <c r="AJ232" s="111" t="str">
        <f>IF(AND(K232&lt;&gt;"Match of the Day",K232&lt;&gt;"Match of the Day 2",K232&lt;&gt;"Match of the Day Repeat"),"",1+MAX($AJ$10:AJ231))</f>
        <v/>
      </c>
    </row>
    <row r="233" spans="1:36" s="85" customFormat="1" x14ac:dyDescent="0.35">
      <c r="A233" s="112" t="s">
        <v>70</v>
      </c>
      <c r="B233" s="112" t="s">
        <v>131</v>
      </c>
      <c r="C233" s="112" t="s">
        <v>177</v>
      </c>
      <c r="D233" s="112" t="s">
        <v>543</v>
      </c>
      <c r="E233" s="112" t="s">
        <v>41</v>
      </c>
      <c r="F233" s="113">
        <v>0.83333333333333337</v>
      </c>
      <c r="G233" s="112"/>
      <c r="H233" s="114">
        <v>45931</v>
      </c>
      <c r="I233" s="112" t="s">
        <v>522</v>
      </c>
      <c r="J233" s="115" t="s">
        <v>123</v>
      </c>
      <c r="K233" s="112" t="s">
        <v>53</v>
      </c>
      <c r="L233" s="112" t="s">
        <v>514</v>
      </c>
      <c r="M233" s="115" t="s">
        <v>511</v>
      </c>
      <c r="N233" s="113">
        <v>0.83402777777777781</v>
      </c>
      <c r="O233" s="113">
        <v>0.91180555555555554</v>
      </c>
      <c r="P233" s="113">
        <v>7.7777777777777724E-2</v>
      </c>
      <c r="Q233" s="116">
        <v>283.7</v>
      </c>
      <c r="R233" s="117">
        <v>0.45900000000000002</v>
      </c>
      <c r="S233" s="117">
        <v>2.0510000000000002</v>
      </c>
      <c r="T233" s="117">
        <v>370.3</v>
      </c>
      <c r="U233" s="117">
        <v>43.1</v>
      </c>
      <c r="V233" s="117">
        <v>0.59299999999999997</v>
      </c>
      <c r="W233" s="117">
        <v>9.8808000000000007</v>
      </c>
      <c r="X233" s="117">
        <v>58.2</v>
      </c>
      <c r="Y233" s="117">
        <v>241.8</v>
      </c>
      <c r="Z233" s="117">
        <v>0.45800000000000002</v>
      </c>
      <c r="AA233" s="117">
        <v>1.7878000000000001</v>
      </c>
      <c r="AB233" s="118">
        <v>333.6</v>
      </c>
      <c r="AH233" s="72" t="str">
        <f>IF(AND(B233="Premier League",E233="Live"),_xlfn.XLOOKUP(_xlfn.TEXTJOIN(" vs ",,C233:D233),Calendar!G:G,Calendar!B:B),IF(AND(B233="Premier League",E233="Highlights"),_xlfn.XLOOKUP(H233,Calendar!O:O,Calendar!N:N,,-1),""))</f>
        <v/>
      </c>
      <c r="AI233" s="111" t="str">
        <f>IF(AND(AH233&lt;&gt;"",E233="Live"),_xlfn.XLOOKUP(_xlfn.TEXTJOIN(" vs ",,C233:D233),Calendar!G:G,Calendar!K:K),"")</f>
        <v/>
      </c>
      <c r="AJ233" s="111" t="str">
        <f>IF(AND(K233&lt;&gt;"Match of the Day",K233&lt;&gt;"Match of the Day 2",K233&lt;&gt;"Match of the Day Repeat"),"",1+MAX($AJ$10:AJ232))</f>
        <v/>
      </c>
    </row>
    <row r="234" spans="1:36" s="85" customFormat="1" x14ac:dyDescent="0.35">
      <c r="A234" s="112" t="s">
        <v>70</v>
      </c>
      <c r="B234" s="112" t="s">
        <v>131</v>
      </c>
      <c r="C234" s="112" t="s">
        <v>619</v>
      </c>
      <c r="D234" s="112" t="s">
        <v>49</v>
      </c>
      <c r="E234" s="112" t="s">
        <v>41</v>
      </c>
      <c r="F234" s="113">
        <v>0.83333333333333337</v>
      </c>
      <c r="G234" s="112"/>
      <c r="H234" s="114">
        <v>45931</v>
      </c>
      <c r="I234" s="112" t="s">
        <v>522</v>
      </c>
      <c r="J234" s="115" t="s">
        <v>123</v>
      </c>
      <c r="K234" s="112" t="s">
        <v>53</v>
      </c>
      <c r="L234" s="112" t="s">
        <v>512</v>
      </c>
      <c r="M234" s="115" t="s">
        <v>511</v>
      </c>
      <c r="N234" s="113">
        <v>0.83402777777777781</v>
      </c>
      <c r="O234" s="113">
        <v>0.91458333333333341</v>
      </c>
      <c r="P234" s="113">
        <v>8.0555555555555602E-2</v>
      </c>
      <c r="Q234" s="116">
        <v>274.39999999999998</v>
      </c>
      <c r="R234" s="117">
        <v>0.44400000000000001</v>
      </c>
      <c r="S234" s="117">
        <v>1.9838</v>
      </c>
      <c r="T234" s="117">
        <v>358.2</v>
      </c>
      <c r="U234" s="117">
        <v>23.1</v>
      </c>
      <c r="V234" s="117">
        <v>0.318</v>
      </c>
      <c r="W234" s="117">
        <v>5.2607999999999997</v>
      </c>
      <c r="X234" s="117">
        <v>41.1</v>
      </c>
      <c r="Y234" s="117">
        <v>266.89999999999998</v>
      </c>
      <c r="Z234" s="117">
        <v>0.50600000000000001</v>
      </c>
      <c r="AA234" s="117">
        <v>1.9729000000000001</v>
      </c>
      <c r="AB234" s="118">
        <v>342.1</v>
      </c>
      <c r="AH234" s="72" t="str">
        <f>IF(AND(B234="Premier League",E234="Live"),_xlfn.XLOOKUP(_xlfn.TEXTJOIN(" vs ",,C234:D234),Calendar!G:G,Calendar!B:B),IF(AND(B234="Premier League",E234="Highlights"),_xlfn.XLOOKUP(H234,Calendar!O:O,Calendar!N:N,,-1),""))</f>
        <v/>
      </c>
      <c r="AI234" s="111" t="str">
        <f>IF(AND(AH234&lt;&gt;"",E234="Live"),_xlfn.XLOOKUP(_xlfn.TEXTJOIN(" vs ",,C234:D234),Calendar!G:G,Calendar!K:K),"")</f>
        <v/>
      </c>
      <c r="AJ234" s="111" t="str">
        <f>IF(AND(K234&lt;&gt;"Match of the Day",K234&lt;&gt;"Match of the Day 2",K234&lt;&gt;"Match of the Day Repeat"),"",1+MAX($AJ$10:AJ233))</f>
        <v/>
      </c>
    </row>
    <row r="235" spans="1:36" s="85" customFormat="1" x14ac:dyDescent="0.35">
      <c r="A235" s="112" t="s">
        <v>70</v>
      </c>
      <c r="B235" s="112" t="s">
        <v>562</v>
      </c>
      <c r="C235" s="112" t="s">
        <v>640</v>
      </c>
      <c r="D235" s="112" t="s">
        <v>81</v>
      </c>
      <c r="E235" s="112" t="s">
        <v>41</v>
      </c>
      <c r="F235" s="113">
        <v>0.73958333333333337</v>
      </c>
      <c r="G235" s="112"/>
      <c r="H235" s="114">
        <v>45932</v>
      </c>
      <c r="I235" s="112" t="s">
        <v>522</v>
      </c>
      <c r="J235" s="115" t="s">
        <v>127</v>
      </c>
      <c r="K235" s="112" t="s">
        <v>53</v>
      </c>
      <c r="L235" s="112" t="s">
        <v>513</v>
      </c>
      <c r="M235" s="115" t="s">
        <v>511</v>
      </c>
      <c r="N235" s="113">
        <v>0.74027777777777781</v>
      </c>
      <c r="O235" s="113">
        <v>0.82083333333333341</v>
      </c>
      <c r="P235" s="113">
        <v>8.0555555555555602E-2</v>
      </c>
      <c r="Q235" s="116">
        <v>143.1</v>
      </c>
      <c r="R235" s="117">
        <v>0.23100000000000001</v>
      </c>
      <c r="S235" s="117">
        <v>1.3364</v>
      </c>
      <c r="T235" s="117">
        <v>244</v>
      </c>
      <c r="U235" s="117">
        <v>12.8</v>
      </c>
      <c r="V235" s="117">
        <v>0.17599999999999999</v>
      </c>
      <c r="W235" s="117">
        <v>6.2868000000000004</v>
      </c>
      <c r="X235" s="117">
        <v>23.2</v>
      </c>
      <c r="Y235" s="117">
        <v>135.30000000000001</v>
      </c>
      <c r="Z235" s="117">
        <v>0.25600000000000001</v>
      </c>
      <c r="AA235" s="117">
        <v>1.2943</v>
      </c>
      <c r="AB235" s="118">
        <v>225.8</v>
      </c>
      <c r="AH235" s="72" t="str">
        <f>IF(AND(B235="Premier League",E235="Live"),_xlfn.XLOOKUP(_xlfn.TEXTJOIN(" vs ",,C235:D235),Calendar!G:G,Calendar!B:B),IF(AND(B235="Premier League",E235="Highlights"),_xlfn.XLOOKUP(H235,Calendar!O:O,Calendar!N:N,,-1),""))</f>
        <v/>
      </c>
      <c r="AI235" s="111" t="str">
        <f>IF(AND(AH235&lt;&gt;"",E235="Live"),_xlfn.XLOOKUP(_xlfn.TEXTJOIN(" vs ",,C235:D235),Calendar!G:G,Calendar!K:K),"")</f>
        <v/>
      </c>
      <c r="AJ235" s="111" t="str">
        <f>IF(AND(K235&lt;&gt;"Match of the Day",K235&lt;&gt;"Match of the Day 2",K235&lt;&gt;"Match of the Day Repeat"),"",1+MAX($AJ$10:AJ234))</f>
        <v/>
      </c>
    </row>
    <row r="236" spans="1:36" s="85" customFormat="1" x14ac:dyDescent="0.35">
      <c r="A236" s="112" t="s">
        <v>70</v>
      </c>
      <c r="B236" s="112" t="s">
        <v>148</v>
      </c>
      <c r="C236" s="112" t="s">
        <v>195</v>
      </c>
      <c r="D236" s="112" t="s">
        <v>641</v>
      </c>
      <c r="E236" s="112" t="s">
        <v>41</v>
      </c>
      <c r="F236" s="113">
        <v>0.73958333333333337</v>
      </c>
      <c r="G236" s="112"/>
      <c r="H236" s="114">
        <v>45932</v>
      </c>
      <c r="I236" s="112" t="s">
        <v>522</v>
      </c>
      <c r="J236" s="115" t="s">
        <v>127</v>
      </c>
      <c r="K236" s="112" t="s">
        <v>53</v>
      </c>
      <c r="L236" s="112" t="s">
        <v>512</v>
      </c>
      <c r="M236" s="115" t="s">
        <v>511</v>
      </c>
      <c r="N236" s="113">
        <v>0.73958333333333337</v>
      </c>
      <c r="O236" s="113">
        <v>0.81874999999999998</v>
      </c>
      <c r="P236" s="113">
        <v>7.9166666666666607E-2</v>
      </c>
      <c r="Q236" s="116">
        <v>210.3</v>
      </c>
      <c r="R236" s="117">
        <v>0.34</v>
      </c>
      <c r="S236" s="117">
        <v>1.9725999999999999</v>
      </c>
      <c r="T236" s="117">
        <v>297.5</v>
      </c>
      <c r="U236" s="117">
        <v>12.9</v>
      </c>
      <c r="V236" s="117">
        <v>0.17699999999999999</v>
      </c>
      <c r="W236" s="117">
        <v>6.3704000000000001</v>
      </c>
      <c r="X236" s="117">
        <v>22.2</v>
      </c>
      <c r="Y236" s="117">
        <v>204.1</v>
      </c>
      <c r="Z236" s="117">
        <v>0.38700000000000001</v>
      </c>
      <c r="AA236" s="117">
        <v>1.9608000000000001</v>
      </c>
      <c r="AB236" s="118">
        <v>281.5</v>
      </c>
      <c r="AH236" s="72" t="str">
        <f>IF(AND(B236="Premier League",E236="Live"),_xlfn.XLOOKUP(_xlfn.TEXTJOIN(" vs ",,C236:D236),Calendar!G:G,Calendar!B:B),IF(AND(B236="Premier League",E236="Highlights"),_xlfn.XLOOKUP(H236,Calendar!O:O,Calendar!N:N,,-1),""))</f>
        <v/>
      </c>
      <c r="AI236" s="111" t="str">
        <f>IF(AND(AH236&lt;&gt;"",E236="Live"),_xlfn.XLOOKUP(_xlfn.TEXTJOIN(" vs ",,C236:D236),Calendar!G:G,Calendar!K:K),"")</f>
        <v/>
      </c>
      <c r="AJ236" s="111" t="str">
        <f>IF(AND(K236&lt;&gt;"Match of the Day",K236&lt;&gt;"Match of the Day 2",K236&lt;&gt;"Match of the Day Repeat"),"",1+MAX($AJ$10:AJ235))</f>
        <v/>
      </c>
    </row>
    <row r="237" spans="1:36" s="85" customFormat="1" x14ac:dyDescent="0.35">
      <c r="A237" s="112" t="s">
        <v>70</v>
      </c>
      <c r="B237" s="112" t="s">
        <v>148</v>
      </c>
      <c r="C237" s="112" t="s">
        <v>246</v>
      </c>
      <c r="D237" s="112" t="s">
        <v>190</v>
      </c>
      <c r="E237" s="112" t="s">
        <v>41</v>
      </c>
      <c r="F237" s="113">
        <v>0.73958333333333337</v>
      </c>
      <c r="G237" s="112"/>
      <c r="H237" s="114">
        <v>45932</v>
      </c>
      <c r="I237" s="112" t="s">
        <v>522</v>
      </c>
      <c r="J237" s="115" t="s">
        <v>127</v>
      </c>
      <c r="K237" s="112" t="s">
        <v>53</v>
      </c>
      <c r="L237" s="112" t="s">
        <v>514</v>
      </c>
      <c r="M237" s="115" t="s">
        <v>511</v>
      </c>
      <c r="N237" s="113">
        <v>0.74097222222222225</v>
      </c>
      <c r="O237" s="113">
        <v>0.82083333333333341</v>
      </c>
      <c r="P237" s="113">
        <v>7.986111111111116E-2</v>
      </c>
      <c r="Q237" s="116">
        <v>18.100000000000001</v>
      </c>
      <c r="R237" s="117">
        <v>2.9000000000000001E-2</v>
      </c>
      <c r="S237" s="117">
        <v>0.16880000000000001</v>
      </c>
      <c r="T237" s="117">
        <v>123.6</v>
      </c>
      <c r="U237" s="117">
        <v>1.8</v>
      </c>
      <c r="V237" s="117">
        <v>2.5000000000000001E-2</v>
      </c>
      <c r="W237" s="117">
        <v>0.88280000000000003</v>
      </c>
      <c r="X237" s="117">
        <v>20.9</v>
      </c>
      <c r="Y237" s="117">
        <v>17.600000000000001</v>
      </c>
      <c r="Z237" s="117">
        <v>3.3000000000000002E-2</v>
      </c>
      <c r="AA237" s="117">
        <v>0.1681</v>
      </c>
      <c r="AB237" s="118">
        <v>111</v>
      </c>
      <c r="AH237" s="72" t="str">
        <f>IF(AND(B237="Premier League",E237="Live"),_xlfn.XLOOKUP(_xlfn.TEXTJOIN(" vs ",,C237:D237),Calendar!G:G,Calendar!B:B),IF(AND(B237="Premier League",E237="Highlights"),_xlfn.XLOOKUP(H237,Calendar!O:O,Calendar!N:N,,-1),""))</f>
        <v/>
      </c>
      <c r="AI237" s="111" t="str">
        <f>IF(AND(AH237&lt;&gt;"",E237="Live"),_xlfn.XLOOKUP(_xlfn.TEXTJOIN(" vs ",,C237:D237),Calendar!G:G,Calendar!K:K),"")</f>
        <v/>
      </c>
      <c r="AJ237" s="111" t="str">
        <f>IF(AND(K237&lt;&gt;"Match of the Day",K237&lt;&gt;"Match of the Day 2",K237&lt;&gt;"Match of the Day Repeat"),"",1+MAX($AJ$10:AJ236))</f>
        <v/>
      </c>
    </row>
    <row r="238" spans="1:36" s="85" customFormat="1" x14ac:dyDescent="0.35">
      <c r="A238" s="112" t="s">
        <v>70</v>
      </c>
      <c r="B238" s="112" t="s">
        <v>146</v>
      </c>
      <c r="C238" s="112" t="s">
        <v>232</v>
      </c>
      <c r="D238" s="112" t="s">
        <v>171</v>
      </c>
      <c r="E238" s="112" t="s">
        <v>41</v>
      </c>
      <c r="F238" s="113">
        <v>0.83333333333333337</v>
      </c>
      <c r="G238" s="112"/>
      <c r="H238" s="114">
        <v>45932</v>
      </c>
      <c r="I238" s="112" t="s">
        <v>522</v>
      </c>
      <c r="J238" s="115" t="s">
        <v>127</v>
      </c>
      <c r="K238" s="112" t="s">
        <v>53</v>
      </c>
      <c r="L238" s="112" t="s">
        <v>54</v>
      </c>
      <c r="M238" s="115" t="s">
        <v>55</v>
      </c>
      <c r="N238" s="113">
        <v>0.83402777777777781</v>
      </c>
      <c r="O238" s="113">
        <v>0.91250000000000009</v>
      </c>
      <c r="P238" s="113">
        <v>7.8472222222222276E-2</v>
      </c>
      <c r="Q238" s="116">
        <v>89.5</v>
      </c>
      <c r="R238" s="117">
        <v>0.14400000000000002</v>
      </c>
      <c r="S238" s="117">
        <v>0.62290000000000001</v>
      </c>
      <c r="T238" s="117">
        <v>136.5</v>
      </c>
      <c r="U238" s="117">
        <v>0.2</v>
      </c>
      <c r="V238" s="117">
        <v>3.0000000000000001E-3</v>
      </c>
      <c r="W238" s="117">
        <v>5.5E-2</v>
      </c>
      <c r="X238" s="117" t="s">
        <v>541</v>
      </c>
      <c r="Y238" s="117">
        <v>89</v>
      </c>
      <c r="Z238" s="117">
        <v>0.16899999999999998</v>
      </c>
      <c r="AA238" s="117">
        <v>0.63490000000000002</v>
      </c>
      <c r="AB238" s="118">
        <v>135.69999999999999</v>
      </c>
      <c r="AH238" s="72" t="str">
        <f>IF(AND(B238="Premier League",E238="Live"),_xlfn.XLOOKUP(_xlfn.TEXTJOIN(" vs ",,C238:D238),Calendar!G:G,Calendar!B:B),IF(AND(B238="Premier League",E238="Highlights"),_xlfn.XLOOKUP(H238,Calendar!O:O,Calendar!N:N,,-1),""))</f>
        <v/>
      </c>
      <c r="AI238" s="111" t="str">
        <f>IF(AND(AH238&lt;&gt;"",E238="Live"),_xlfn.XLOOKUP(_xlfn.TEXTJOIN(" vs ",,C238:D238),Calendar!G:G,Calendar!K:K),"")</f>
        <v/>
      </c>
      <c r="AJ238" s="111" t="str">
        <f>IF(AND(K238&lt;&gt;"Match of the Day",K238&lt;&gt;"Match of the Day 2",K238&lt;&gt;"Match of the Day Repeat"),"",1+MAX($AJ$10:AJ237))</f>
        <v/>
      </c>
    </row>
    <row r="239" spans="1:36" s="85" customFormat="1" x14ac:dyDescent="0.35">
      <c r="A239" s="112" t="s">
        <v>70</v>
      </c>
      <c r="B239" s="112" t="s">
        <v>562</v>
      </c>
      <c r="C239" s="112" t="s">
        <v>533</v>
      </c>
      <c r="D239" s="112" t="s">
        <v>180</v>
      </c>
      <c r="E239" s="112" t="s">
        <v>41</v>
      </c>
      <c r="F239" s="113">
        <v>0.83333333333333337</v>
      </c>
      <c r="G239" s="112"/>
      <c r="H239" s="114">
        <v>45932</v>
      </c>
      <c r="I239" s="112" t="s">
        <v>522</v>
      </c>
      <c r="J239" s="115" t="s">
        <v>127</v>
      </c>
      <c r="K239" s="112" t="s">
        <v>53</v>
      </c>
      <c r="L239" s="112" t="s">
        <v>514</v>
      </c>
      <c r="M239" s="115" t="s">
        <v>511</v>
      </c>
      <c r="N239" s="113">
        <v>0.83472222222222225</v>
      </c>
      <c r="O239" s="113">
        <v>0.91250000000000009</v>
      </c>
      <c r="P239" s="113">
        <v>7.7777777777777835E-2</v>
      </c>
      <c r="Q239" s="116">
        <v>48.4</v>
      </c>
      <c r="R239" s="117">
        <v>7.8E-2</v>
      </c>
      <c r="S239" s="117">
        <v>0.33660000000000001</v>
      </c>
      <c r="T239" s="117">
        <v>116.6</v>
      </c>
      <c r="U239" s="117">
        <v>9.3000000000000007</v>
      </c>
      <c r="V239" s="117">
        <v>0.128</v>
      </c>
      <c r="W239" s="117">
        <v>2.5499999999999998</v>
      </c>
      <c r="X239" s="117">
        <v>14.7</v>
      </c>
      <c r="Y239" s="117">
        <v>44</v>
      </c>
      <c r="Z239" s="117">
        <v>8.3000000000000004E-2</v>
      </c>
      <c r="AA239" s="117">
        <v>0.31359999999999999</v>
      </c>
      <c r="AB239" s="118">
        <v>112.9</v>
      </c>
      <c r="AH239" s="72" t="str">
        <f>IF(AND(B239="Premier League",E239="Live"),_xlfn.XLOOKUP(_xlfn.TEXTJOIN(" vs ",,C239:D239),Calendar!G:G,Calendar!B:B),IF(AND(B239="Premier League",E239="Highlights"),_xlfn.XLOOKUP(H239,Calendar!O:O,Calendar!N:N,,-1),""))</f>
        <v/>
      </c>
      <c r="AI239" s="111" t="str">
        <f>IF(AND(AH239&lt;&gt;"",E239="Live"),_xlfn.XLOOKUP(_xlfn.TEXTJOIN(" vs ",,C239:D239),Calendar!G:G,Calendar!K:K),"")</f>
        <v/>
      </c>
      <c r="AJ239" s="111" t="str">
        <f>IF(AND(K239&lt;&gt;"Match of the Day",K239&lt;&gt;"Match of the Day 2",K239&lt;&gt;"Match of the Day Repeat"),"",1+MAX($AJ$10:AJ238))</f>
        <v/>
      </c>
    </row>
    <row r="240" spans="1:36" s="85" customFormat="1" x14ac:dyDescent="0.35">
      <c r="A240" s="112" t="s">
        <v>70</v>
      </c>
      <c r="B240" s="112" t="s">
        <v>148</v>
      </c>
      <c r="C240" s="112" t="s">
        <v>642</v>
      </c>
      <c r="D240" s="112" t="s">
        <v>82</v>
      </c>
      <c r="E240" s="112" t="s">
        <v>41</v>
      </c>
      <c r="F240" s="113">
        <v>0.83333333333333337</v>
      </c>
      <c r="G240" s="112"/>
      <c r="H240" s="114">
        <v>45932</v>
      </c>
      <c r="I240" s="112" t="s">
        <v>522</v>
      </c>
      <c r="J240" s="115" t="s">
        <v>127</v>
      </c>
      <c r="K240" s="112" t="s">
        <v>53</v>
      </c>
      <c r="L240" s="112" t="s">
        <v>513</v>
      </c>
      <c r="M240" s="115" t="s">
        <v>511</v>
      </c>
      <c r="N240" s="113">
        <v>0.83472222222222225</v>
      </c>
      <c r="O240" s="113">
        <v>0.91319444444444453</v>
      </c>
      <c r="P240" s="113">
        <v>7.8472222222222276E-2</v>
      </c>
      <c r="Q240" s="116">
        <v>223.6</v>
      </c>
      <c r="R240" s="117">
        <v>0.36199999999999999</v>
      </c>
      <c r="S240" s="117">
        <v>1.5517000000000001</v>
      </c>
      <c r="T240" s="117">
        <v>290.10000000000002</v>
      </c>
      <c r="U240" s="117">
        <v>7.1</v>
      </c>
      <c r="V240" s="117">
        <v>9.8000000000000004E-2</v>
      </c>
      <c r="W240" s="117">
        <v>1.9382999999999999</v>
      </c>
      <c r="X240" s="117">
        <v>11.9</v>
      </c>
      <c r="Y240" s="117">
        <v>207.3</v>
      </c>
      <c r="Z240" s="117">
        <v>0.39300000000000002</v>
      </c>
      <c r="AA240" s="117">
        <v>1.4743999999999999</v>
      </c>
      <c r="AB240" s="118">
        <v>273.5</v>
      </c>
      <c r="AH240" s="72" t="str">
        <f>IF(AND(B240="Premier League",E240="Live"),_xlfn.XLOOKUP(_xlfn.TEXTJOIN(" vs ",,C240:D240),Calendar!G:G,Calendar!B:B),IF(AND(B240="Premier League",E240="Highlights"),_xlfn.XLOOKUP(H240,Calendar!O:O,Calendar!N:N,,-1),""))</f>
        <v/>
      </c>
      <c r="AI240" s="111" t="str">
        <f>IF(AND(AH240&lt;&gt;"",E240="Live"),_xlfn.XLOOKUP(_xlfn.TEXTJOIN(" vs ",,C240:D240),Calendar!G:G,Calendar!K:K),"")</f>
        <v/>
      </c>
      <c r="AJ240" s="111" t="str">
        <f>IF(AND(K240&lt;&gt;"Match of the Day",K240&lt;&gt;"Match of the Day 2",K240&lt;&gt;"Match of the Day Repeat"),"",1+MAX($AJ$10:AJ239))</f>
        <v/>
      </c>
    </row>
    <row r="241" spans="1:36" s="85" customFormat="1" x14ac:dyDescent="0.35">
      <c r="A241" s="112" t="s">
        <v>70</v>
      </c>
      <c r="B241" s="112" t="s">
        <v>148</v>
      </c>
      <c r="C241" s="112" t="s">
        <v>164</v>
      </c>
      <c r="D241" s="112" t="s">
        <v>634</v>
      </c>
      <c r="E241" s="112" t="s">
        <v>41</v>
      </c>
      <c r="F241" s="113">
        <v>0.83333333333333337</v>
      </c>
      <c r="G241" s="112"/>
      <c r="H241" s="114">
        <v>45932</v>
      </c>
      <c r="I241" s="112" t="s">
        <v>522</v>
      </c>
      <c r="J241" s="115" t="s">
        <v>127</v>
      </c>
      <c r="K241" s="112" t="s">
        <v>53</v>
      </c>
      <c r="L241" s="112" t="s">
        <v>510</v>
      </c>
      <c r="M241" s="115" t="s">
        <v>511</v>
      </c>
      <c r="N241" s="113">
        <v>0.83402777777777781</v>
      </c>
      <c r="O241" s="113">
        <v>0.91388888888888897</v>
      </c>
      <c r="P241" s="113">
        <v>7.986111111111116E-2</v>
      </c>
      <c r="Q241" s="116">
        <v>265.5</v>
      </c>
      <c r="R241" s="117">
        <v>0.42899999999999999</v>
      </c>
      <c r="S241" s="117">
        <v>1.8403</v>
      </c>
      <c r="T241" s="117">
        <v>353.4</v>
      </c>
      <c r="U241" s="117">
        <v>5.8</v>
      </c>
      <c r="V241" s="117">
        <v>0.08</v>
      </c>
      <c r="W241" s="117">
        <v>1.5821000000000001</v>
      </c>
      <c r="X241" s="117">
        <v>12.5</v>
      </c>
      <c r="Y241" s="117">
        <v>261.3</v>
      </c>
      <c r="Z241" s="117">
        <v>0.495</v>
      </c>
      <c r="AA241" s="117">
        <v>1.8562000000000001</v>
      </c>
      <c r="AB241" s="118">
        <v>350.9</v>
      </c>
      <c r="AH241" s="72" t="str">
        <f>IF(AND(B241="Premier League",E241="Live"),_xlfn.XLOOKUP(_xlfn.TEXTJOIN(" vs ",,C241:D241),Calendar!G:G,Calendar!B:B),IF(AND(B241="Premier League",E241="Highlights"),_xlfn.XLOOKUP(H241,Calendar!O:O,Calendar!N:N,,-1),""))</f>
        <v/>
      </c>
      <c r="AI241" s="111" t="str">
        <f>IF(AND(AH241&lt;&gt;"",E241="Live"),_xlfn.XLOOKUP(_xlfn.TEXTJOIN(" vs ",,C241:D241),Calendar!G:G,Calendar!K:K),"")</f>
        <v/>
      </c>
      <c r="AJ241" s="111" t="str">
        <f>IF(AND(K241&lt;&gt;"Match of the Day",K241&lt;&gt;"Match of the Day 2",K241&lt;&gt;"Match of the Day Repeat"),"",1+MAX($AJ$10:AJ240))</f>
        <v/>
      </c>
    </row>
    <row r="242" spans="1:36" s="85" customFormat="1" x14ac:dyDescent="0.35">
      <c r="A242" s="112" t="s">
        <v>70</v>
      </c>
      <c r="B242" s="112" t="s">
        <v>148</v>
      </c>
      <c r="C242" s="112" t="s">
        <v>635</v>
      </c>
      <c r="D242" s="112" t="s">
        <v>194</v>
      </c>
      <c r="E242" s="112" t="s">
        <v>41</v>
      </c>
      <c r="F242" s="113">
        <v>0.83333333333333337</v>
      </c>
      <c r="G242" s="112"/>
      <c r="H242" s="114">
        <v>45932</v>
      </c>
      <c r="I242" s="112" t="s">
        <v>522</v>
      </c>
      <c r="J242" s="115" t="s">
        <v>127</v>
      </c>
      <c r="K242" s="112" t="s">
        <v>53</v>
      </c>
      <c r="L242" s="112" t="s">
        <v>512</v>
      </c>
      <c r="M242" s="115" t="s">
        <v>511</v>
      </c>
      <c r="N242" s="113">
        <v>0.83402777777777781</v>
      </c>
      <c r="O242" s="113">
        <v>0.91180555555555554</v>
      </c>
      <c r="P242" s="113">
        <v>7.7777777777777724E-2</v>
      </c>
      <c r="Q242" s="116">
        <v>234.6</v>
      </c>
      <c r="R242" s="117">
        <v>0.379</v>
      </c>
      <c r="S242" s="117">
        <v>1.6362000000000001</v>
      </c>
      <c r="T242" s="117">
        <v>268.89999999999998</v>
      </c>
      <c r="U242" s="117">
        <v>14.8</v>
      </c>
      <c r="V242" s="117">
        <v>0.20300000000000001</v>
      </c>
      <c r="W242" s="117">
        <v>4.0918000000000001</v>
      </c>
      <c r="X242" s="117">
        <v>27.3</v>
      </c>
      <c r="Y242" s="117">
        <v>228.1</v>
      </c>
      <c r="Z242" s="117">
        <v>0.432</v>
      </c>
      <c r="AA242" s="117">
        <v>1.6307</v>
      </c>
      <c r="AB242" s="118">
        <v>258.39999999999998</v>
      </c>
      <c r="AH242" s="72" t="str">
        <f>IF(AND(B242="Premier League",E242="Live"),_xlfn.XLOOKUP(_xlfn.TEXTJOIN(" vs ",,C242:D242),Calendar!G:G,Calendar!B:B),IF(AND(B242="Premier League",E242="Highlights"),_xlfn.XLOOKUP(H242,Calendar!O:O,Calendar!N:N,,-1),""))</f>
        <v/>
      </c>
      <c r="AI242" s="111" t="str">
        <f>IF(AND(AH242&lt;&gt;"",E242="Live"),_xlfn.XLOOKUP(_xlfn.TEXTJOIN(" vs ",,C242:D242),Calendar!G:G,Calendar!K:K),"")</f>
        <v/>
      </c>
      <c r="AJ242" s="111" t="str">
        <f>IF(AND(K242&lt;&gt;"Match of the Day",K242&lt;&gt;"Match of the Day 2",K242&lt;&gt;"Match of the Day Repeat"),"",1+MAX($AJ$10:AJ241))</f>
        <v/>
      </c>
    </row>
    <row r="243" spans="1:36" s="85" customFormat="1" x14ac:dyDescent="0.35">
      <c r="A243" s="112" t="s">
        <v>70</v>
      </c>
      <c r="B243" s="112" t="s">
        <v>152</v>
      </c>
      <c r="C243" s="112" t="s">
        <v>604</v>
      </c>
      <c r="D243" s="112" t="s">
        <v>252</v>
      </c>
      <c r="E243" s="112" t="s">
        <v>41</v>
      </c>
      <c r="F243" s="113">
        <v>0.8125</v>
      </c>
      <c r="G243" s="112"/>
      <c r="H243" s="114">
        <v>45933</v>
      </c>
      <c r="I243" s="112" t="s">
        <v>522</v>
      </c>
      <c r="J243" s="115" t="s">
        <v>71</v>
      </c>
      <c r="K243" s="112" t="s">
        <v>53</v>
      </c>
      <c r="L243" s="112" t="s">
        <v>352</v>
      </c>
      <c r="M243" s="115" t="s">
        <v>36</v>
      </c>
      <c r="N243" s="113">
        <v>0.8125</v>
      </c>
      <c r="O243" s="113">
        <v>0.89027777777777783</v>
      </c>
      <c r="P243" s="113">
        <v>7.7777777777777835E-2</v>
      </c>
      <c r="Q243" s="116">
        <v>190.9</v>
      </c>
      <c r="R243" s="117">
        <v>0.309</v>
      </c>
      <c r="S243" s="117">
        <v>1.4496</v>
      </c>
      <c r="T243" s="117">
        <v>260.7</v>
      </c>
      <c r="U243" s="117">
        <v>10.7</v>
      </c>
      <c r="V243" s="117">
        <v>0.14699999999999999</v>
      </c>
      <c r="W243" s="117">
        <v>3.6530999999999998</v>
      </c>
      <c r="X243" s="117">
        <v>13.4</v>
      </c>
      <c r="Y243" s="117">
        <v>184.9</v>
      </c>
      <c r="Z243" s="117">
        <v>0.35</v>
      </c>
      <c r="AA243" s="117">
        <v>1.4459</v>
      </c>
      <c r="AB243" s="118">
        <v>251.5</v>
      </c>
      <c r="AH243" s="72" t="str">
        <f>IF(AND(B243="Premier League",E243="Live"),_xlfn.XLOOKUP(_xlfn.TEXTJOIN(" vs ",,C243:D243),Calendar!G:G,Calendar!B:B),IF(AND(B243="Premier League",E243="Highlights"),_xlfn.XLOOKUP(H243,Calendar!O:O,Calendar!N:N,,-1),""))</f>
        <v/>
      </c>
      <c r="AI243" s="111" t="str">
        <f>IF(AND(AH243&lt;&gt;"",E243="Live"),_xlfn.XLOOKUP(_xlfn.TEXTJOIN(" vs ",,C243:D243),Calendar!G:G,Calendar!K:K),"")</f>
        <v/>
      </c>
      <c r="AJ243" s="111" t="str">
        <f>IF(AND(K243&lt;&gt;"Match of the Day",K243&lt;&gt;"Match of the Day 2",K243&lt;&gt;"Match of the Day Repeat"),"",1+MAX($AJ$10:AJ242))</f>
        <v/>
      </c>
    </row>
    <row r="244" spans="1:36" s="85" customFormat="1" x14ac:dyDescent="0.35">
      <c r="A244" s="112" t="s">
        <v>70</v>
      </c>
      <c r="B244" s="112" t="s">
        <v>145</v>
      </c>
      <c r="C244" s="112" t="s">
        <v>110</v>
      </c>
      <c r="D244" s="112" t="s">
        <v>88</v>
      </c>
      <c r="E244" s="112" t="s">
        <v>41</v>
      </c>
      <c r="F244" s="113">
        <v>0.83333333333333337</v>
      </c>
      <c r="G244" s="112"/>
      <c r="H244" s="114">
        <v>45933</v>
      </c>
      <c r="I244" s="112" t="s">
        <v>522</v>
      </c>
      <c r="J244" s="115" t="s">
        <v>71</v>
      </c>
      <c r="K244" s="112" t="s">
        <v>53</v>
      </c>
      <c r="L244" s="112" t="s">
        <v>120</v>
      </c>
      <c r="M244" s="115" t="s">
        <v>55</v>
      </c>
      <c r="N244" s="113">
        <v>0.83333333333333337</v>
      </c>
      <c r="O244" s="113">
        <v>0.91180555555555554</v>
      </c>
      <c r="P244" s="113">
        <v>7.8472222222222165E-2</v>
      </c>
      <c r="Q244" s="116">
        <v>165.7</v>
      </c>
      <c r="R244" s="117">
        <v>0.26800000000000002</v>
      </c>
      <c r="S244" s="117">
        <v>1.1792</v>
      </c>
      <c r="T244" s="117">
        <v>229</v>
      </c>
      <c r="U244" s="117">
        <v>13.4</v>
      </c>
      <c r="V244" s="117">
        <v>0.184</v>
      </c>
      <c r="W244" s="117">
        <v>3.6433</v>
      </c>
      <c r="X244" s="117">
        <v>28.7</v>
      </c>
      <c r="Y244" s="117">
        <v>154.9</v>
      </c>
      <c r="Z244" s="117">
        <v>0.29299999999999998</v>
      </c>
      <c r="AA244" s="117">
        <v>1.1354</v>
      </c>
      <c r="AB244" s="118">
        <v>215</v>
      </c>
      <c r="AH244" s="72" t="str">
        <f>IF(AND(B244="Premier League",E244="Live"),_xlfn.XLOOKUP(_xlfn.TEXTJOIN(" vs ",,C244:D244),Calendar!G:G,Calendar!B:B),IF(AND(B244="Premier League",E244="Highlights"),_xlfn.XLOOKUP(H244,Calendar!O:O,Calendar!N:N,,-1),""))</f>
        <v/>
      </c>
      <c r="AI244" s="111" t="str">
        <f>IF(AND(AH244&lt;&gt;"",E244="Live"),_xlfn.XLOOKUP(_xlfn.TEXTJOIN(" vs ",,C244:D244),Calendar!G:G,Calendar!K:K),"")</f>
        <v/>
      </c>
      <c r="AJ244" s="111" t="str">
        <f>IF(AND(K244&lt;&gt;"Match of the Day",K244&lt;&gt;"Match of the Day 2",K244&lt;&gt;"Match of the Day Repeat"),"",1+MAX($AJ$10:AJ243))</f>
        <v/>
      </c>
    </row>
    <row r="245" spans="1:36" s="85" customFormat="1" x14ac:dyDescent="0.35">
      <c r="A245" s="112" t="s">
        <v>70</v>
      </c>
      <c r="B245" s="112" t="s">
        <v>32</v>
      </c>
      <c r="C245" s="112" t="s">
        <v>128</v>
      </c>
      <c r="D245" s="112" t="s">
        <v>94</v>
      </c>
      <c r="E245" s="112" t="s">
        <v>41</v>
      </c>
      <c r="F245" s="113">
        <v>0.83333333333333337</v>
      </c>
      <c r="G245" s="112"/>
      <c r="H245" s="114">
        <v>45933</v>
      </c>
      <c r="I245" s="112" t="s">
        <v>522</v>
      </c>
      <c r="J245" s="115" t="s">
        <v>71</v>
      </c>
      <c r="K245" s="112" t="s">
        <v>53</v>
      </c>
      <c r="L245" s="112" t="s">
        <v>54</v>
      </c>
      <c r="M245" s="115" t="s">
        <v>55</v>
      </c>
      <c r="N245" s="113">
        <v>0.83333333333333337</v>
      </c>
      <c r="O245" s="113">
        <v>0.91458333333333341</v>
      </c>
      <c r="P245" s="113">
        <v>8.1250000000000044E-2</v>
      </c>
      <c r="Q245" s="116">
        <v>532.79999999999995</v>
      </c>
      <c r="R245" s="117">
        <v>0.86199999999999988</v>
      </c>
      <c r="S245" s="117">
        <v>3.7873999999999999</v>
      </c>
      <c r="T245" s="117">
        <v>763.9</v>
      </c>
      <c r="U245" s="117">
        <v>28.6</v>
      </c>
      <c r="V245" s="117">
        <v>0.39300000000000002</v>
      </c>
      <c r="W245" s="117">
        <v>7.7005999999999997</v>
      </c>
      <c r="X245" s="117">
        <v>55.9</v>
      </c>
      <c r="Y245" s="117">
        <v>509.8</v>
      </c>
      <c r="Z245" s="117">
        <v>0.96599999999999997</v>
      </c>
      <c r="AA245" s="117">
        <v>3.7324000000000002</v>
      </c>
      <c r="AB245" s="118">
        <v>737.5</v>
      </c>
      <c r="AH245" s="72" t="e">
        <f>IF(AND(B245="Premier League",E245="Live"),_xlfn.XLOOKUP(_xlfn.TEXTJOIN(" vs ",,C245:D245),Calendar!G:G,Calendar!B:B),IF(AND(B245="Premier League",E245="Highlights"),_xlfn.XLOOKUP(H245,Calendar!O:O,Calendar!N:N,,-1),""))</f>
        <v>#N/A</v>
      </c>
      <c r="AI245" s="111" t="e">
        <f>IF(AND(AH245&lt;&gt;"",E245="Live"),_xlfn.XLOOKUP(_xlfn.TEXTJOIN(" vs ",,C245:D245),Calendar!G:G,Calendar!K:K),"")</f>
        <v>#N/A</v>
      </c>
      <c r="AJ245" s="111" t="str">
        <f>IF(AND(K245&lt;&gt;"Match of the Day",K245&lt;&gt;"Match of the Day 2",K245&lt;&gt;"Match of the Day Repeat"),"",1+MAX($AJ$10:AJ244))</f>
        <v/>
      </c>
    </row>
    <row r="246" spans="1:36" s="85" customFormat="1" x14ac:dyDescent="0.35">
      <c r="A246" s="112" t="s">
        <v>70</v>
      </c>
      <c r="B246" s="112" t="s">
        <v>152</v>
      </c>
      <c r="C246" s="112" t="s">
        <v>596</v>
      </c>
      <c r="D246" s="112" t="s">
        <v>599</v>
      </c>
      <c r="E246" s="112" t="s">
        <v>41</v>
      </c>
      <c r="F246" s="113">
        <v>0.5</v>
      </c>
      <c r="G246" s="112"/>
      <c r="H246" s="114">
        <v>45934</v>
      </c>
      <c r="I246" s="112" t="s">
        <v>522</v>
      </c>
      <c r="J246" s="115" t="s">
        <v>37</v>
      </c>
      <c r="K246" s="112" t="s">
        <v>53</v>
      </c>
      <c r="L246" s="112" t="s">
        <v>54</v>
      </c>
      <c r="M246" s="115" t="s">
        <v>55</v>
      </c>
      <c r="N246" s="113">
        <v>0.50138888888888888</v>
      </c>
      <c r="O246" s="113">
        <v>0.58263888888888893</v>
      </c>
      <c r="P246" s="113">
        <v>8.1250000000000044E-2</v>
      </c>
      <c r="Q246" s="116">
        <v>121.1</v>
      </c>
      <c r="R246" s="117">
        <v>0.19600000000000001</v>
      </c>
      <c r="S246" s="117">
        <v>2.2037999999999998</v>
      </c>
      <c r="T246" s="117">
        <v>209.79999999999998</v>
      </c>
      <c r="U246" s="117">
        <v>1.9000000000000001</v>
      </c>
      <c r="V246" s="117">
        <v>2.5999999999999999E-2</v>
      </c>
      <c r="W246" s="117">
        <v>0.91880000000000006</v>
      </c>
      <c r="X246" s="117">
        <v>23.6</v>
      </c>
      <c r="Y246" s="117">
        <v>113.4</v>
      </c>
      <c r="Z246" s="117">
        <v>0.215</v>
      </c>
      <c r="AA246" s="117">
        <v>2.1381999999999999</v>
      </c>
      <c r="AB246" s="118">
        <v>199.5</v>
      </c>
      <c r="AH246" s="72" t="str">
        <f>IF(AND(B246="Premier League",E246="Live"),_xlfn.XLOOKUP(_xlfn.TEXTJOIN(" vs ",,C246:D246),Calendar!G:G,Calendar!B:B),IF(AND(B246="Premier League",E246="Highlights"),_xlfn.XLOOKUP(H246,Calendar!O:O,Calendar!N:N,,-1),""))</f>
        <v/>
      </c>
      <c r="AI246" s="111" t="str">
        <f>IF(AND(AH246&lt;&gt;"",E246="Live"),_xlfn.XLOOKUP(_xlfn.TEXTJOIN(" vs ",,C246:D246),Calendar!G:G,Calendar!K:K),"")</f>
        <v/>
      </c>
      <c r="AJ246" s="111" t="str">
        <f>IF(AND(K246&lt;&gt;"Match of the Day",K246&lt;&gt;"Match of the Day 2",K246&lt;&gt;"Match of the Day Repeat"),"",1+MAX($AJ$10:AJ245))</f>
        <v/>
      </c>
    </row>
    <row r="247" spans="1:36" s="85" customFormat="1" x14ac:dyDescent="0.35">
      <c r="A247" s="112" t="s">
        <v>70</v>
      </c>
      <c r="B247" s="112" t="s">
        <v>145</v>
      </c>
      <c r="C247" s="112" t="s">
        <v>130</v>
      </c>
      <c r="D247" s="112" t="s">
        <v>91</v>
      </c>
      <c r="E247" s="112" t="s">
        <v>41</v>
      </c>
      <c r="F247" s="113">
        <v>0.52083333333333337</v>
      </c>
      <c r="G247" s="112"/>
      <c r="H247" s="114">
        <v>45934</v>
      </c>
      <c r="I247" s="112" t="s">
        <v>522</v>
      </c>
      <c r="J247" s="115" t="s">
        <v>37</v>
      </c>
      <c r="K247" s="112" t="s">
        <v>53</v>
      </c>
      <c r="L247" s="112" t="s">
        <v>120</v>
      </c>
      <c r="M247" s="115" t="s">
        <v>55</v>
      </c>
      <c r="N247" s="113">
        <v>0.52083333333333337</v>
      </c>
      <c r="O247" s="113">
        <v>0.59930555555555554</v>
      </c>
      <c r="P247" s="113">
        <v>7.8472222222222165E-2</v>
      </c>
      <c r="Q247" s="116">
        <v>112.3</v>
      </c>
      <c r="R247" s="117">
        <v>0.182</v>
      </c>
      <c r="S247" s="117">
        <v>1.9192</v>
      </c>
      <c r="T247" s="117">
        <v>144</v>
      </c>
      <c r="U247" s="117">
        <v>0.2</v>
      </c>
      <c r="V247" s="117">
        <v>3.0000000000000001E-3</v>
      </c>
      <c r="W247" s="117">
        <v>8.1900000000000001E-2</v>
      </c>
      <c r="X247" s="117">
        <v>1.4</v>
      </c>
      <c r="Y247" s="117">
        <v>110.7</v>
      </c>
      <c r="Z247" s="117">
        <v>0.21</v>
      </c>
      <c r="AA247" s="117">
        <v>1.9608000000000001</v>
      </c>
      <c r="AB247" s="118">
        <v>142</v>
      </c>
      <c r="AH247" s="72" t="str">
        <f>IF(AND(B247="Premier League",E247="Live"),_xlfn.XLOOKUP(_xlfn.TEXTJOIN(" vs ",,C247:D247),Calendar!G:G,Calendar!B:B),IF(AND(B247="Premier League",E247="Highlights"),_xlfn.XLOOKUP(H247,Calendar!O:O,Calendar!N:N,,-1),""))</f>
        <v/>
      </c>
      <c r="AI247" s="111" t="str">
        <f>IF(AND(AH247&lt;&gt;"",E247="Live"),_xlfn.XLOOKUP(_xlfn.TEXTJOIN(" vs ",,C247:D247),Calendar!G:G,Calendar!K:K),"")</f>
        <v/>
      </c>
      <c r="AJ247" s="111" t="str">
        <f>IF(AND(K247&lt;&gt;"Match of the Day",K247&lt;&gt;"Match of the Day 2",K247&lt;&gt;"Match of the Day Repeat"),"",1+MAX($AJ$10:AJ246))</f>
        <v/>
      </c>
    </row>
    <row r="248" spans="1:36" s="85" customFormat="1" x14ac:dyDescent="0.35">
      <c r="A248" s="112" t="s">
        <v>70</v>
      </c>
      <c r="B248" s="112" t="s">
        <v>145</v>
      </c>
      <c r="C248" s="112" t="s">
        <v>93</v>
      </c>
      <c r="D248" s="112" t="s">
        <v>96</v>
      </c>
      <c r="E248" s="112" t="s">
        <v>41</v>
      </c>
      <c r="F248" s="113">
        <v>0.52083333333333337</v>
      </c>
      <c r="G248" s="112"/>
      <c r="H248" s="114">
        <v>45934</v>
      </c>
      <c r="I248" s="112" t="s">
        <v>522</v>
      </c>
      <c r="J248" s="115" t="s">
        <v>37</v>
      </c>
      <c r="K248" s="112" t="s">
        <v>53</v>
      </c>
      <c r="L248" s="112" t="s">
        <v>548</v>
      </c>
      <c r="M248" s="115" t="s">
        <v>55</v>
      </c>
      <c r="N248" s="113">
        <v>0.52083333333333337</v>
      </c>
      <c r="O248" s="113">
        <v>0.60138888888888886</v>
      </c>
      <c r="P248" s="113">
        <v>8.0555555555555491E-2</v>
      </c>
      <c r="Q248" s="116">
        <v>92.1</v>
      </c>
      <c r="R248" s="117">
        <v>0.14899999999999999</v>
      </c>
      <c r="S248" s="117">
        <v>1.5702</v>
      </c>
      <c r="T248" s="117">
        <v>127.5</v>
      </c>
      <c r="U248" s="117">
        <v>4.4000000000000004</v>
      </c>
      <c r="V248" s="117">
        <v>0.06</v>
      </c>
      <c r="W248" s="117">
        <v>1.7791999999999999</v>
      </c>
      <c r="X248" s="117">
        <v>12.3</v>
      </c>
      <c r="Y248" s="117">
        <v>86.9</v>
      </c>
      <c r="Z248" s="117">
        <v>0.16500000000000001</v>
      </c>
      <c r="AA248" s="117">
        <v>1.5357000000000001</v>
      </c>
      <c r="AB248" s="118">
        <v>121.6</v>
      </c>
      <c r="AH248" s="72" t="str">
        <f>IF(AND(B248="Premier League",E248="Live"),_xlfn.XLOOKUP(_xlfn.TEXTJOIN(" vs ",,C248:D248),Calendar!G:G,Calendar!B:B),IF(AND(B248="Premier League",E248="Highlights"),_xlfn.XLOOKUP(H248,Calendar!O:O,Calendar!N:N,,-1),""))</f>
        <v/>
      </c>
      <c r="AI248" s="111" t="str">
        <f>IF(AND(AH248&lt;&gt;"",E248="Live"),_xlfn.XLOOKUP(_xlfn.TEXTJOIN(" vs ",,C248:D248),Calendar!G:G,Calendar!K:K),"")</f>
        <v/>
      </c>
      <c r="AJ248" s="111" t="str">
        <f>IF(AND(K248&lt;&gt;"Match of the Day",K248&lt;&gt;"Match of the Day 2",K248&lt;&gt;"Match of the Day Repeat"),"",1+MAX($AJ$10:AJ247))</f>
        <v/>
      </c>
    </row>
    <row r="249" spans="1:36" s="85" customFormat="1" x14ac:dyDescent="0.35">
      <c r="A249" s="112" t="s">
        <v>70</v>
      </c>
      <c r="B249" s="112" t="s">
        <v>32</v>
      </c>
      <c r="C249" s="112" t="s">
        <v>43</v>
      </c>
      <c r="D249" s="112" t="s">
        <v>48</v>
      </c>
      <c r="E249" s="112" t="s">
        <v>41</v>
      </c>
      <c r="F249" s="113">
        <v>0.52083333333333337</v>
      </c>
      <c r="G249" s="112"/>
      <c r="H249" s="114">
        <v>45934</v>
      </c>
      <c r="I249" s="112" t="s">
        <v>522</v>
      </c>
      <c r="J249" s="115" t="s">
        <v>37</v>
      </c>
      <c r="K249" s="112" t="s">
        <v>53</v>
      </c>
      <c r="L249" s="112" t="s">
        <v>510</v>
      </c>
      <c r="M249" s="115" t="s">
        <v>511</v>
      </c>
      <c r="N249" s="113">
        <v>0.52152777777777781</v>
      </c>
      <c r="O249" s="113">
        <v>0.60277777777777775</v>
      </c>
      <c r="P249" s="113">
        <v>8.1249999999999933E-2</v>
      </c>
      <c r="Q249" s="116">
        <v>859.4</v>
      </c>
      <c r="R249" s="117">
        <v>1.39</v>
      </c>
      <c r="S249" s="117">
        <v>14.6144</v>
      </c>
      <c r="T249" s="117">
        <v>1043.5999999999999</v>
      </c>
      <c r="U249" s="117">
        <v>136.4</v>
      </c>
      <c r="V249" s="117">
        <v>1.875</v>
      </c>
      <c r="W249" s="117">
        <v>54.581800000000001</v>
      </c>
      <c r="X249" s="117">
        <v>181.2</v>
      </c>
      <c r="Y249" s="117">
        <v>810.9</v>
      </c>
      <c r="Z249" s="117">
        <v>1.536</v>
      </c>
      <c r="AA249" s="117">
        <v>14.292299999999999</v>
      </c>
      <c r="AB249" s="118">
        <v>996.4</v>
      </c>
      <c r="AH249" s="72" t="e">
        <f>IF(AND(B249="Premier League",E249="Live"),_xlfn.XLOOKUP(_xlfn.TEXTJOIN(" vs ",,C249:D249),Calendar!G:G,Calendar!B:B),IF(AND(B249="Premier League",E249="Highlights"),_xlfn.XLOOKUP(H249,Calendar!O:O,Calendar!N:N,,-1),""))</f>
        <v>#N/A</v>
      </c>
      <c r="AI249" s="111" t="e">
        <f>IF(AND(AH249&lt;&gt;"",E249="Live"),_xlfn.XLOOKUP(_xlfn.TEXTJOIN(" vs ",,C249:D249),Calendar!G:G,Calendar!K:K),"")</f>
        <v>#N/A</v>
      </c>
      <c r="AJ249" s="111" t="str">
        <f>IF(AND(K249&lt;&gt;"Match of the Day",K249&lt;&gt;"Match of the Day 2",K249&lt;&gt;"Match of the Day Repeat"),"",1+MAX($AJ$10:AJ248))</f>
        <v/>
      </c>
    </row>
    <row r="250" spans="1:36" s="85" customFormat="1" x14ac:dyDescent="0.35">
      <c r="A250" s="112" t="s">
        <v>70</v>
      </c>
      <c r="B250" s="112" t="s">
        <v>32</v>
      </c>
      <c r="C250" s="112" t="s">
        <v>67</v>
      </c>
      <c r="D250" s="112" t="s">
        <v>45</v>
      </c>
      <c r="E250" s="112" t="s">
        <v>41</v>
      </c>
      <c r="F250" s="113">
        <v>0.72916666666666663</v>
      </c>
      <c r="G250" s="112"/>
      <c r="H250" s="114">
        <v>45934</v>
      </c>
      <c r="I250" s="112" t="s">
        <v>522</v>
      </c>
      <c r="J250" s="115" t="s">
        <v>37</v>
      </c>
      <c r="K250" s="112" t="s">
        <v>53</v>
      </c>
      <c r="L250" s="112" t="s">
        <v>54</v>
      </c>
      <c r="M250" s="115" t="s">
        <v>55</v>
      </c>
      <c r="N250" s="113">
        <v>0.72916666666666674</v>
      </c>
      <c r="O250" s="113">
        <v>0.80972222222222223</v>
      </c>
      <c r="P250" s="113">
        <v>8.0555555555555491E-2</v>
      </c>
      <c r="Q250" s="116">
        <v>2137.8000000000002</v>
      </c>
      <c r="R250" s="117">
        <v>3.4580000000000002</v>
      </c>
      <c r="S250" s="117">
        <v>16.276399999999999</v>
      </c>
      <c r="T250" s="117">
        <v>2436.1999999999998</v>
      </c>
      <c r="U250" s="117">
        <v>283.89999999999998</v>
      </c>
      <c r="V250" s="117">
        <v>3.903</v>
      </c>
      <c r="W250" s="117">
        <v>52.409100000000002</v>
      </c>
      <c r="X250" s="117">
        <v>349.3</v>
      </c>
      <c r="Y250" s="117">
        <v>1992.5</v>
      </c>
      <c r="Z250" s="117">
        <v>3.7750000000000004</v>
      </c>
      <c r="AA250" s="117">
        <v>15.8576</v>
      </c>
      <c r="AB250" s="118">
        <v>2266.1</v>
      </c>
      <c r="AH250" s="72" t="e">
        <f>IF(AND(B250="Premier League",E250="Live"),_xlfn.XLOOKUP(_xlfn.TEXTJOIN(" vs ",,C250:D250),Calendar!G:G,Calendar!B:B),IF(AND(B250="Premier League",E250="Highlights"),_xlfn.XLOOKUP(H250,Calendar!O:O,Calendar!N:N,,-1),""))</f>
        <v>#N/A</v>
      </c>
      <c r="AI250" s="111" t="e">
        <f>IF(AND(AH250&lt;&gt;"",E250="Live"),_xlfn.XLOOKUP(_xlfn.TEXTJOIN(" vs ",,C250:D250),Calendar!G:G,Calendar!K:K),"")</f>
        <v>#N/A</v>
      </c>
      <c r="AJ250" s="111" t="str">
        <f>IF(AND(K250&lt;&gt;"Match of the Day",K250&lt;&gt;"Match of the Day 2",K250&lt;&gt;"Match of the Day Repeat"),"",1+MAX($AJ$10:AJ249))</f>
        <v/>
      </c>
    </row>
    <row r="251" spans="1:36" s="85" customFormat="1" x14ac:dyDescent="0.35">
      <c r="A251" s="112" t="s">
        <v>70</v>
      </c>
      <c r="B251" s="112" t="s">
        <v>529</v>
      </c>
      <c r="C251" s="112" t="s">
        <v>537</v>
      </c>
      <c r="D251" s="112" t="s">
        <v>545</v>
      </c>
      <c r="E251" s="112" t="s">
        <v>41</v>
      </c>
      <c r="F251" s="113">
        <v>0.73958333333333337</v>
      </c>
      <c r="G251" s="112"/>
      <c r="H251" s="114">
        <v>45934</v>
      </c>
      <c r="I251" s="112" t="s">
        <v>522</v>
      </c>
      <c r="J251" s="115" t="s">
        <v>37</v>
      </c>
      <c r="K251" s="112" t="s">
        <v>53</v>
      </c>
      <c r="L251" s="112" t="s">
        <v>621</v>
      </c>
      <c r="M251" s="115" t="s">
        <v>532</v>
      </c>
      <c r="N251" s="113">
        <v>0.73958333333333337</v>
      </c>
      <c r="O251" s="113">
        <v>0.81666666666666665</v>
      </c>
      <c r="P251" s="113">
        <v>7.7083333333333282E-2</v>
      </c>
      <c r="Q251" s="116">
        <v>56.3</v>
      </c>
      <c r="R251" s="117">
        <v>9.0999999999999998E-2</v>
      </c>
      <c r="S251" s="117">
        <v>0.40849999999999997</v>
      </c>
      <c r="T251" s="117">
        <v>90.8</v>
      </c>
      <c r="U251" s="117">
        <v>10.8</v>
      </c>
      <c r="V251" s="117">
        <v>0.14799999999999999</v>
      </c>
      <c r="W251" s="117">
        <v>1.9202999999999999</v>
      </c>
      <c r="X251" s="117">
        <v>17.8</v>
      </c>
      <c r="Y251" s="117">
        <v>54.4</v>
      </c>
      <c r="Z251" s="117">
        <v>0.10299999999999999</v>
      </c>
      <c r="AA251" s="117">
        <v>0.41339999999999999</v>
      </c>
      <c r="AB251" s="118">
        <v>88.1</v>
      </c>
      <c r="AH251" s="72" t="str">
        <f>IF(AND(B251="Premier League",E251="Live"),_xlfn.XLOOKUP(_xlfn.TEXTJOIN(" vs ",,C251:D251),Calendar!G:G,Calendar!B:B),IF(AND(B251="Premier League",E251="Highlights"),_xlfn.XLOOKUP(H251,Calendar!O:O,Calendar!N:N,,-1),""))</f>
        <v/>
      </c>
      <c r="AI251" s="111" t="str">
        <f>IF(AND(AH251&lt;&gt;"",E251="Live"),_xlfn.XLOOKUP(_xlfn.TEXTJOIN(" vs ",,C251:D251),Calendar!G:G,Calendar!K:K),"")</f>
        <v/>
      </c>
      <c r="AJ251" s="111" t="str">
        <f>IF(AND(K251&lt;&gt;"Match of the Day",K251&lt;&gt;"Match of the Day 2",K251&lt;&gt;"Match of the Day Repeat"),"",1+MAX($AJ$10:AJ250))</f>
        <v/>
      </c>
    </row>
    <row r="252" spans="1:36" s="85" customFormat="1" x14ac:dyDescent="0.35">
      <c r="A252" s="112" t="s">
        <v>70</v>
      </c>
      <c r="B252" s="112" t="s">
        <v>32</v>
      </c>
      <c r="C252" s="112" t="s">
        <v>42</v>
      </c>
      <c r="D252" s="112" t="s">
        <v>235</v>
      </c>
      <c r="E252" s="112" t="s">
        <v>282</v>
      </c>
      <c r="F252" s="113">
        <v>0.85416666666666663</v>
      </c>
      <c r="G252" s="112"/>
      <c r="H252" s="114">
        <v>45934</v>
      </c>
      <c r="I252" s="112" t="s">
        <v>522</v>
      </c>
      <c r="J252" s="115" t="s">
        <v>37</v>
      </c>
      <c r="K252" s="112" t="s">
        <v>53</v>
      </c>
      <c r="L252" s="112" t="s">
        <v>57</v>
      </c>
      <c r="M252" s="115" t="s">
        <v>55</v>
      </c>
      <c r="N252" s="113">
        <v>0.86597222222222225</v>
      </c>
      <c r="O252" s="113">
        <v>0.94236111111111109</v>
      </c>
      <c r="P252" s="113">
        <v>7.638888888888884E-2</v>
      </c>
      <c r="Q252" s="116">
        <v>72.3</v>
      </c>
      <c r="R252" s="117">
        <v>0.11700000000000001</v>
      </c>
      <c r="S252" s="117">
        <v>0.73570000000000002</v>
      </c>
      <c r="T252" s="117">
        <v>129.4</v>
      </c>
      <c r="U252" s="117">
        <v>0.5</v>
      </c>
      <c r="V252" s="117">
        <v>7.0000000000000001E-3</v>
      </c>
      <c r="W252" s="117">
        <v>0.21029999999999999</v>
      </c>
      <c r="X252" s="117">
        <v>7.4</v>
      </c>
      <c r="Y252" s="117">
        <v>67.7</v>
      </c>
      <c r="Z252" s="117">
        <v>0.128</v>
      </c>
      <c r="AA252" s="117">
        <v>0.70320000000000005</v>
      </c>
      <c r="AB252" s="118">
        <v>118.4</v>
      </c>
      <c r="AH252" s="72" t="str">
        <f>IF(AND(B252="Premier League",E252="Live"),_xlfn.XLOOKUP(_xlfn.TEXTJOIN(" vs ",,C252:D252),Calendar!G:G,Calendar!B:B),IF(AND(B252="Premier League",E252="Highlights"),_xlfn.XLOOKUP(H252,Calendar!O:O,Calendar!N:N,,-1),""))</f>
        <v/>
      </c>
      <c r="AI252" s="111" t="str">
        <f>IF(AND(AH252&lt;&gt;"",E252="Live"),_xlfn.XLOOKUP(_xlfn.TEXTJOIN(" vs ",,C252:D252),Calendar!G:G,Calendar!K:K),"")</f>
        <v/>
      </c>
      <c r="AJ252" s="111" t="str">
        <f>IF(AND(K252&lt;&gt;"Match of the Day",K252&lt;&gt;"Match of the Day 2",K252&lt;&gt;"Match of the Day Repeat"),"",1+MAX($AJ$10:AJ251))</f>
        <v/>
      </c>
    </row>
    <row r="253" spans="1:36" s="85" customFormat="1" x14ac:dyDescent="0.35">
      <c r="A253" s="112" t="s">
        <v>70</v>
      </c>
      <c r="B253" s="112" t="s">
        <v>32</v>
      </c>
      <c r="C253" s="112"/>
      <c r="D253" s="112"/>
      <c r="E253" s="112" t="s">
        <v>33</v>
      </c>
      <c r="F253" s="113">
        <v>0.9375</v>
      </c>
      <c r="G253" s="112"/>
      <c r="H253" s="114">
        <v>45934</v>
      </c>
      <c r="I253" s="112" t="s">
        <v>522</v>
      </c>
      <c r="J253" s="115" t="s">
        <v>37</v>
      </c>
      <c r="K253" s="112" t="s">
        <v>552</v>
      </c>
      <c r="L253" s="112" t="s">
        <v>35</v>
      </c>
      <c r="M253" s="115" t="s">
        <v>36</v>
      </c>
      <c r="N253" s="113">
        <v>0.93958333333333333</v>
      </c>
      <c r="O253" s="113">
        <v>0.98802083333333335</v>
      </c>
      <c r="P253" s="113">
        <v>4.7974537037037038E-2</v>
      </c>
      <c r="Q253" s="116">
        <v>2347.9</v>
      </c>
      <c r="R253" s="117">
        <v>3.798</v>
      </c>
      <c r="S253" s="117">
        <v>33.950299999999999</v>
      </c>
      <c r="T253" s="117">
        <v>2948.4</v>
      </c>
      <c r="U253" s="117">
        <v>152.6</v>
      </c>
      <c r="V253" s="117">
        <v>2.0981999999999998</v>
      </c>
      <c r="W253" s="117">
        <v>54.539000000000001</v>
      </c>
      <c r="X253" s="117">
        <v>195.5</v>
      </c>
      <c r="Y253" s="117">
        <v>2247.6999999999998</v>
      </c>
      <c r="Z253" s="117">
        <v>4.2587000000000002</v>
      </c>
      <c r="AA253" s="117">
        <v>33.307600000000001</v>
      </c>
      <c r="AB253" s="118">
        <v>2809.1</v>
      </c>
      <c r="AH253" s="72" t="str">
        <f>IF(AND(B253="Premier League",E253="Live"),_xlfn.XLOOKUP(_xlfn.TEXTJOIN(" vs ",,C253:D253),Calendar!G:G,Calendar!B:B),IF(AND(B253="Premier League",E253="Highlights"),_xlfn.XLOOKUP(H253,Calendar!O:O,Calendar!N:N,,-1),""))</f>
        <v>Matchweek 01</v>
      </c>
      <c r="AI253" s="111" t="str">
        <f>IF(AND(AH253&lt;&gt;"",E253="Live"),_xlfn.XLOOKUP(_xlfn.TEXTJOIN(" vs ",,C253:D253),Calendar!G:G,Calendar!K:K),"")</f>
        <v/>
      </c>
      <c r="AJ253" s="111">
        <f>IF(AND(K253&lt;&gt;"Match of the Day",K253&lt;&gt;"Match of the Day 2",K253&lt;&gt;"Match of the Day Repeat"),"",1+MAX($AJ$10:AJ252))</f>
        <v>23</v>
      </c>
    </row>
    <row r="254" spans="1:36" s="85" customFormat="1" x14ac:dyDescent="0.35">
      <c r="A254" s="112" t="s">
        <v>70</v>
      </c>
      <c r="B254" s="112" t="s">
        <v>152</v>
      </c>
      <c r="C254" s="112" t="s">
        <v>600</v>
      </c>
      <c r="D254" s="112" t="s">
        <v>609</v>
      </c>
      <c r="E254" s="112" t="s">
        <v>41</v>
      </c>
      <c r="F254" s="113">
        <v>0.49652777777777779</v>
      </c>
      <c r="G254" s="112"/>
      <c r="H254" s="114">
        <v>45935</v>
      </c>
      <c r="I254" s="112" t="s">
        <v>522</v>
      </c>
      <c r="J254" s="115" t="s">
        <v>38</v>
      </c>
      <c r="K254" s="112" t="s">
        <v>53</v>
      </c>
      <c r="L254" s="112" t="s">
        <v>548</v>
      </c>
      <c r="M254" s="115" t="s">
        <v>55</v>
      </c>
      <c r="N254" s="113">
        <v>0.49652777777777779</v>
      </c>
      <c r="O254" s="113">
        <v>0.57569444444444451</v>
      </c>
      <c r="P254" s="113">
        <v>7.9166666666666718E-2</v>
      </c>
      <c r="Q254" s="116">
        <v>10.9</v>
      </c>
      <c r="R254" s="117">
        <v>1.7600000000000001E-2</v>
      </c>
      <c r="S254" s="117">
        <v>0.17449999999999999</v>
      </c>
      <c r="T254" s="117">
        <v>47.1</v>
      </c>
      <c r="U254" s="117">
        <v>1.1000000000000001</v>
      </c>
      <c r="V254" s="117">
        <v>1.5100000000000001E-2</v>
      </c>
      <c r="W254" s="117">
        <v>0.41310000000000002</v>
      </c>
      <c r="X254" s="117">
        <v>5.8</v>
      </c>
      <c r="Y254" s="117">
        <v>10</v>
      </c>
      <c r="Z254" s="117">
        <v>1.89E-2</v>
      </c>
      <c r="AA254" s="117">
        <v>0.1663</v>
      </c>
      <c r="AB254" s="118">
        <v>47.1</v>
      </c>
      <c r="AH254" s="72" t="str">
        <f>IF(AND(B254="Premier League",E254="Live"),_xlfn.XLOOKUP(_xlfn.TEXTJOIN(" vs ",,C254:D254),Calendar!G:G,Calendar!B:B),IF(AND(B254="Premier League",E254="Highlights"),_xlfn.XLOOKUP(H254,Calendar!O:O,Calendar!N:N,,-1),""))</f>
        <v/>
      </c>
      <c r="AI254" s="111" t="str">
        <f>IF(AND(AH254&lt;&gt;"",E254="Live"),_xlfn.XLOOKUP(_xlfn.TEXTJOIN(" vs ",,C254:D254),Calendar!G:G,Calendar!K:K),"")</f>
        <v/>
      </c>
      <c r="AJ254" s="111" t="str">
        <f>IF(AND(K254&lt;&gt;"Match of the Day",K254&lt;&gt;"Match of the Day 2",K254&lt;&gt;"Match of the Day Repeat"),"",1+MAX($AJ$10:AJ253))</f>
        <v/>
      </c>
    </row>
    <row r="255" spans="1:36" s="85" customFormat="1" x14ac:dyDescent="0.35">
      <c r="A255" s="112" t="s">
        <v>70</v>
      </c>
      <c r="B255" s="112" t="s">
        <v>145</v>
      </c>
      <c r="C255" s="112" t="s">
        <v>236</v>
      </c>
      <c r="D255" s="112" t="s">
        <v>44</v>
      </c>
      <c r="E255" s="112" t="s">
        <v>41</v>
      </c>
      <c r="F255" s="113">
        <v>0.5</v>
      </c>
      <c r="G255" s="112"/>
      <c r="H255" s="114">
        <v>45935</v>
      </c>
      <c r="I255" s="112" t="s">
        <v>522</v>
      </c>
      <c r="J255" s="115" t="s">
        <v>38</v>
      </c>
      <c r="K255" s="112" t="s">
        <v>53</v>
      </c>
      <c r="L255" s="112" t="s">
        <v>549</v>
      </c>
      <c r="M255" s="115" t="s">
        <v>80</v>
      </c>
      <c r="N255" s="113">
        <v>0.50138888888888888</v>
      </c>
      <c r="O255" s="113">
        <v>0.57986111111111116</v>
      </c>
      <c r="P255" s="113">
        <v>7.8472222222222276E-2</v>
      </c>
      <c r="Q255" s="116">
        <v>713.2</v>
      </c>
      <c r="R255" s="117">
        <v>1.1536999999999999</v>
      </c>
      <c r="S255" s="117">
        <v>11.137</v>
      </c>
      <c r="T255" s="117">
        <v>1001</v>
      </c>
      <c r="U255" s="117">
        <v>37.5</v>
      </c>
      <c r="V255" s="117">
        <v>0.51559999999999995</v>
      </c>
      <c r="W255" s="117">
        <v>13.5184</v>
      </c>
      <c r="X255" s="117">
        <v>56.6</v>
      </c>
      <c r="Y255" s="117">
        <v>685</v>
      </c>
      <c r="Z255" s="117">
        <v>1.2979000000000001</v>
      </c>
      <c r="AA255" s="117">
        <v>11.105499999999999</v>
      </c>
      <c r="AB255" s="118">
        <v>938.9</v>
      </c>
      <c r="AH255" s="72" t="str">
        <f>IF(AND(B255="Premier League",E255="Live"),_xlfn.XLOOKUP(_xlfn.TEXTJOIN(" vs ",,C255:D255),Calendar!G:G,Calendar!B:B),IF(AND(B255="Premier League",E255="Highlights"),_xlfn.XLOOKUP(H255,Calendar!O:O,Calendar!N:N,,-1),""))</f>
        <v/>
      </c>
      <c r="AI255" s="111" t="str">
        <f>IF(AND(AH255&lt;&gt;"",E255="Live"),_xlfn.XLOOKUP(_xlfn.TEXTJOIN(" vs ",,C255:D255),Calendar!G:G,Calendar!K:K),"")</f>
        <v/>
      </c>
      <c r="AJ255" s="111" t="str">
        <f>IF(AND(K255&lt;&gt;"Match of the Day",K255&lt;&gt;"Match of the Day 2",K255&lt;&gt;"Match of the Day Repeat"),"",1+MAX($AJ$10:AJ254))</f>
        <v/>
      </c>
    </row>
    <row r="256" spans="1:36" s="85" customFormat="1" x14ac:dyDescent="0.35">
      <c r="A256" s="112" t="s">
        <v>70</v>
      </c>
      <c r="B256" s="112" t="s">
        <v>145</v>
      </c>
      <c r="C256" s="112" t="s">
        <v>236</v>
      </c>
      <c r="D256" s="119" t="s">
        <v>44</v>
      </c>
      <c r="E256" s="119" t="s">
        <v>41</v>
      </c>
      <c r="F256" s="120">
        <v>0.5</v>
      </c>
      <c r="G256" s="119"/>
      <c r="H256" s="121">
        <v>45935</v>
      </c>
      <c r="I256" s="112" t="s">
        <v>522</v>
      </c>
      <c r="J256" s="115" t="s">
        <v>38</v>
      </c>
      <c r="K256" s="112" t="s">
        <v>53</v>
      </c>
      <c r="L256" s="112" t="s">
        <v>120</v>
      </c>
      <c r="M256" s="115" t="s">
        <v>55</v>
      </c>
      <c r="N256" s="113">
        <v>0.50138888888888888</v>
      </c>
      <c r="O256" s="113">
        <v>0.57986111111111116</v>
      </c>
      <c r="P256" s="113">
        <v>7.8472222222222276E-2</v>
      </c>
      <c r="Q256" s="116">
        <v>141.12192982456139</v>
      </c>
      <c r="R256" s="117">
        <v>0.22771929824561399</v>
      </c>
      <c r="S256" s="117">
        <v>2.1122807017543868</v>
      </c>
      <c r="T256" s="117">
        <v>264.3</v>
      </c>
      <c r="U256" s="117">
        <v>18.65087719298247</v>
      </c>
      <c r="V256" s="117">
        <v>0.25473684210526309</v>
      </c>
      <c r="W256" s="117">
        <v>6.0639473684210525</v>
      </c>
      <c r="X256" s="117">
        <v>47.9</v>
      </c>
      <c r="Y256" s="117">
        <v>134.9473684210526</v>
      </c>
      <c r="Z256" s="117">
        <v>0.25482456140350879</v>
      </c>
      <c r="AA256" s="117">
        <v>2.0923684210526314</v>
      </c>
      <c r="AB256" s="118">
        <v>257.7</v>
      </c>
      <c r="AH256" s="72" t="str">
        <f>IF(AND(B256="Premier League",E256="Live"),_xlfn.XLOOKUP(_xlfn.TEXTJOIN(" vs ",,C256:D256),Calendar!G:G,Calendar!B:B),IF(AND(B256="Premier League",E256="Highlights"),_xlfn.XLOOKUP(H256,Calendar!O:O,Calendar!N:N,,-1),""))</f>
        <v/>
      </c>
      <c r="AI256" s="111" t="str">
        <f>IF(AND(AH256&lt;&gt;"",E256="Live"),_xlfn.XLOOKUP(_xlfn.TEXTJOIN(" vs ",,C256:D256),Calendar!G:G,Calendar!K:K),"")</f>
        <v/>
      </c>
      <c r="AJ256" s="111" t="str">
        <f>IF(AND(K256&lt;&gt;"Match of the Day",K256&lt;&gt;"Match of the Day 2",K256&lt;&gt;"Match of the Day Repeat"),"",1+MAX($AJ$10:AJ255))</f>
        <v/>
      </c>
    </row>
    <row r="257" spans="1:36" s="85" customFormat="1" x14ac:dyDescent="0.35">
      <c r="A257" s="112" t="s">
        <v>70</v>
      </c>
      <c r="B257" s="112" t="s">
        <v>32</v>
      </c>
      <c r="C257" s="112" t="s">
        <v>82</v>
      </c>
      <c r="D257" s="112" t="s">
        <v>62</v>
      </c>
      <c r="E257" s="112" t="s">
        <v>41</v>
      </c>
      <c r="F257" s="113">
        <v>0.58333333333333337</v>
      </c>
      <c r="G257" s="112"/>
      <c r="H257" s="114">
        <v>45935</v>
      </c>
      <c r="I257" s="112" t="s">
        <v>522</v>
      </c>
      <c r="J257" s="115" t="s">
        <v>38</v>
      </c>
      <c r="K257" s="112" t="s">
        <v>53</v>
      </c>
      <c r="L257" s="112" t="s">
        <v>548</v>
      </c>
      <c r="M257" s="115" t="s">
        <v>55</v>
      </c>
      <c r="N257" s="113">
        <v>0.58333333333333337</v>
      </c>
      <c r="O257" s="113">
        <v>0.66736111111111118</v>
      </c>
      <c r="P257" s="113">
        <v>8.4027777777777812E-2</v>
      </c>
      <c r="Q257" s="116">
        <v>174.6</v>
      </c>
      <c r="R257" s="117">
        <v>0.28239999999999998</v>
      </c>
      <c r="S257" s="117">
        <v>2.2633000000000001</v>
      </c>
      <c r="T257" s="117">
        <v>265.89999999999998</v>
      </c>
      <c r="U257" s="117">
        <v>13.4</v>
      </c>
      <c r="V257" s="117">
        <v>0.1842</v>
      </c>
      <c r="W257" s="117">
        <v>3.5272000000000001</v>
      </c>
      <c r="X257" s="117">
        <v>44</v>
      </c>
      <c r="Y257" s="117">
        <v>164.8</v>
      </c>
      <c r="Z257" s="117">
        <v>0.31219999999999998</v>
      </c>
      <c r="AA257" s="117">
        <v>2.2311999999999999</v>
      </c>
      <c r="AB257" s="118">
        <v>244.4</v>
      </c>
      <c r="AH257" s="72" t="e">
        <f>IF(AND(B257="Premier League",E257="Live"),_xlfn.XLOOKUP(_xlfn.TEXTJOIN(" vs ",,C257:D257),Calendar!G:G,Calendar!B:B),IF(AND(B257="Premier League",E257="Highlights"),_xlfn.XLOOKUP(H257,Calendar!O:O,Calendar!N:N,,-1),""))</f>
        <v>#N/A</v>
      </c>
      <c r="AI257" s="111" t="e">
        <f>IF(AND(AH257&lt;&gt;"",E257="Live"),_xlfn.XLOOKUP(_xlfn.TEXTJOIN(" vs ",,C257:D257),Calendar!G:G,Calendar!K:K),"")</f>
        <v>#N/A</v>
      </c>
      <c r="AJ257" s="111" t="str">
        <f>IF(AND(K257&lt;&gt;"Match of the Day",K257&lt;&gt;"Match of the Day 2",K257&lt;&gt;"Match of the Day Repeat"),"",1+MAX($AJ$10:AJ256))</f>
        <v/>
      </c>
    </row>
    <row r="258" spans="1:36" s="85" customFormat="1" x14ac:dyDescent="0.35">
      <c r="A258" s="112" t="s">
        <v>70</v>
      </c>
      <c r="B258" s="112" t="s">
        <v>32</v>
      </c>
      <c r="C258" s="112" t="s">
        <v>86</v>
      </c>
      <c r="D258" s="112" t="s">
        <v>81</v>
      </c>
      <c r="E258" s="112" t="s">
        <v>41</v>
      </c>
      <c r="F258" s="113">
        <v>0.58333333333333337</v>
      </c>
      <c r="G258" s="112"/>
      <c r="H258" s="114">
        <v>45935</v>
      </c>
      <c r="I258" s="112" t="s">
        <v>522</v>
      </c>
      <c r="J258" s="115" t="s">
        <v>38</v>
      </c>
      <c r="K258" s="112" t="s">
        <v>53</v>
      </c>
      <c r="L258" s="112" t="s">
        <v>57</v>
      </c>
      <c r="M258" s="115" t="s">
        <v>55</v>
      </c>
      <c r="N258" s="113">
        <v>0.58333333333333337</v>
      </c>
      <c r="O258" s="113">
        <v>0.66736111111111118</v>
      </c>
      <c r="P258" s="113">
        <v>8.4027777777777812E-2</v>
      </c>
      <c r="Q258" s="116">
        <v>456.7</v>
      </c>
      <c r="R258" s="117">
        <v>0.73880000000000001</v>
      </c>
      <c r="S258" s="117">
        <v>5.92</v>
      </c>
      <c r="T258" s="117">
        <v>703.1</v>
      </c>
      <c r="U258" s="117">
        <v>46.1</v>
      </c>
      <c r="V258" s="117">
        <v>0.63390000000000002</v>
      </c>
      <c r="W258" s="117">
        <v>12.1348</v>
      </c>
      <c r="X258" s="117">
        <v>70.400000000000006</v>
      </c>
      <c r="Y258" s="117">
        <v>417.5</v>
      </c>
      <c r="Z258" s="117">
        <v>0.79100000000000004</v>
      </c>
      <c r="AA258" s="117">
        <v>5.6524000000000001</v>
      </c>
      <c r="AB258" s="118">
        <v>682.7</v>
      </c>
      <c r="AH258" s="72" t="e">
        <f>IF(AND(B258="Premier League",E258="Live"),_xlfn.XLOOKUP(_xlfn.TEXTJOIN(" vs ",,C258:D258),Calendar!G:G,Calendar!B:B),IF(AND(B258="Premier League",E258="Highlights"),_xlfn.XLOOKUP(H258,Calendar!O:O,Calendar!N:N,,-1),""))</f>
        <v>#N/A</v>
      </c>
      <c r="AI258" s="111" t="e">
        <f>IF(AND(AH258&lt;&gt;"",E258="Live"),_xlfn.XLOOKUP(_xlfn.TEXTJOIN(" vs ",,C258:D258),Calendar!G:G,Calendar!K:K),"")</f>
        <v>#N/A</v>
      </c>
      <c r="AJ258" s="111" t="str">
        <f>IF(AND(K258&lt;&gt;"Match of the Day",K258&lt;&gt;"Match of the Day 2",K258&lt;&gt;"Match of the Day Repeat"),"",1+MAX($AJ$10:AJ257))</f>
        <v/>
      </c>
    </row>
    <row r="259" spans="1:36" s="85" customFormat="1" x14ac:dyDescent="0.35">
      <c r="A259" s="112" t="s">
        <v>70</v>
      </c>
      <c r="B259" s="112" t="s">
        <v>32</v>
      </c>
      <c r="C259" s="112" t="s">
        <v>46</v>
      </c>
      <c r="D259" s="112" t="s">
        <v>164</v>
      </c>
      <c r="E259" s="112" t="s">
        <v>41</v>
      </c>
      <c r="F259" s="113">
        <v>0.58333333333333337</v>
      </c>
      <c r="G259" s="112"/>
      <c r="H259" s="114">
        <v>45935</v>
      </c>
      <c r="I259" s="112" t="s">
        <v>522</v>
      </c>
      <c r="J259" s="115" t="s">
        <v>38</v>
      </c>
      <c r="K259" s="112" t="s">
        <v>53</v>
      </c>
      <c r="L259" s="112" t="s">
        <v>54</v>
      </c>
      <c r="M259" s="115" t="s">
        <v>55</v>
      </c>
      <c r="N259" s="113">
        <v>0.58333333333333337</v>
      </c>
      <c r="O259" s="113">
        <v>0.66249999999999998</v>
      </c>
      <c r="P259" s="113">
        <v>7.9166666666666607E-2</v>
      </c>
      <c r="Q259" s="116">
        <v>751</v>
      </c>
      <c r="R259" s="117">
        <v>1.2148000000000001</v>
      </c>
      <c r="S259" s="117">
        <v>9.7432999999999996</v>
      </c>
      <c r="T259" s="117">
        <v>989.5</v>
      </c>
      <c r="U259" s="117">
        <v>66.099999999999994</v>
      </c>
      <c r="V259" s="117">
        <v>0.90880000000000005</v>
      </c>
      <c r="W259" s="117">
        <v>17.285599999999999</v>
      </c>
      <c r="X259" s="117">
        <v>107.2</v>
      </c>
      <c r="Y259" s="117">
        <v>706.3</v>
      </c>
      <c r="Z259" s="117">
        <v>1.3382000000000001</v>
      </c>
      <c r="AA259" s="117">
        <v>9.5706000000000007</v>
      </c>
      <c r="AB259" s="118">
        <v>937.9</v>
      </c>
      <c r="AH259" s="72" t="e">
        <f>IF(AND(B259="Premier League",E259="Live"),_xlfn.XLOOKUP(_xlfn.TEXTJOIN(" vs ",,C259:D259),Calendar!G:G,Calendar!B:B),IF(AND(B259="Premier League",E259="Highlights"),_xlfn.XLOOKUP(H259,Calendar!O:O,Calendar!N:N,,-1),""))</f>
        <v>#N/A</v>
      </c>
      <c r="AI259" s="111" t="e">
        <f>IF(AND(AH259&lt;&gt;"",E259="Live"),_xlfn.XLOOKUP(_xlfn.TEXTJOIN(" vs ",,C259:D259),Calendar!G:G,Calendar!K:K),"")</f>
        <v>#N/A</v>
      </c>
      <c r="AJ259" s="111" t="str">
        <f>IF(AND(K259&lt;&gt;"Match of the Day",K259&lt;&gt;"Match of the Day 2",K259&lt;&gt;"Match of the Day Repeat"),"",1+MAX($AJ$10:AJ258))</f>
        <v/>
      </c>
    </row>
    <row r="260" spans="1:36" s="85" customFormat="1" x14ac:dyDescent="0.35">
      <c r="A260" s="112" t="s">
        <v>70</v>
      </c>
      <c r="B260" s="112" t="s">
        <v>32</v>
      </c>
      <c r="C260" s="112" t="s">
        <v>72</v>
      </c>
      <c r="D260" s="112" t="s">
        <v>161</v>
      </c>
      <c r="E260" s="112" t="s">
        <v>41</v>
      </c>
      <c r="F260" s="113">
        <v>0.58333333333333337</v>
      </c>
      <c r="G260" s="112"/>
      <c r="H260" s="114">
        <v>45935</v>
      </c>
      <c r="I260" s="112" t="s">
        <v>522</v>
      </c>
      <c r="J260" s="115" t="s">
        <v>38</v>
      </c>
      <c r="K260" s="112" t="s">
        <v>53</v>
      </c>
      <c r="L260" s="112" t="s">
        <v>281</v>
      </c>
      <c r="M260" s="115" t="s">
        <v>55</v>
      </c>
      <c r="N260" s="113">
        <v>0.58333333333333337</v>
      </c>
      <c r="O260" s="113">
        <v>0.66319444444444442</v>
      </c>
      <c r="P260" s="113">
        <v>7.9861111111111049E-2</v>
      </c>
      <c r="Q260" s="116">
        <v>38</v>
      </c>
      <c r="R260" s="117">
        <v>6.1499999999999999E-2</v>
      </c>
      <c r="S260" s="117">
        <v>0.4929</v>
      </c>
      <c r="T260" s="117">
        <v>80.900000000000006</v>
      </c>
      <c r="U260" s="117">
        <v>3.2</v>
      </c>
      <c r="V260" s="117">
        <v>4.3999999999999997E-2</v>
      </c>
      <c r="W260" s="117">
        <v>0.83750000000000002</v>
      </c>
      <c r="X260" s="117">
        <v>35.6</v>
      </c>
      <c r="Y260" s="117">
        <v>37.299999999999997</v>
      </c>
      <c r="Z260" s="117">
        <v>7.0699999999999999E-2</v>
      </c>
      <c r="AA260" s="117">
        <v>0.50539999999999996</v>
      </c>
      <c r="AB260" s="118">
        <v>73.900000000000006</v>
      </c>
      <c r="AH260" s="72" t="e">
        <f>IF(AND(B260="Premier League",E260="Live"),_xlfn.XLOOKUP(_xlfn.TEXTJOIN(" vs ",,C260:D260),Calendar!G:G,Calendar!B:B),IF(AND(B260="Premier League",E260="Highlights"),_xlfn.XLOOKUP(H260,Calendar!O:O,Calendar!N:N,,-1),""))</f>
        <v>#N/A</v>
      </c>
      <c r="AI260" s="111" t="e">
        <f>IF(AND(AH260&lt;&gt;"",E260="Live"),_xlfn.XLOOKUP(_xlfn.TEXTJOIN(" vs ",,C260:D260),Calendar!G:G,Calendar!K:K),"")</f>
        <v>#N/A</v>
      </c>
      <c r="AJ260" s="111" t="str">
        <f>IF(AND(K260&lt;&gt;"Match of the Day",K260&lt;&gt;"Match of the Day 2",K260&lt;&gt;"Match of the Day Repeat"),"",1+MAX($AJ$10:AJ259))</f>
        <v/>
      </c>
    </row>
    <row r="261" spans="1:36" s="85" customFormat="1" x14ac:dyDescent="0.35">
      <c r="A261" s="112" t="s">
        <v>70</v>
      </c>
      <c r="B261" s="112" t="s">
        <v>529</v>
      </c>
      <c r="C261" s="112" t="s">
        <v>535</v>
      </c>
      <c r="D261" s="112" t="s">
        <v>194</v>
      </c>
      <c r="E261" s="112" t="s">
        <v>41</v>
      </c>
      <c r="F261" s="113">
        <v>0.625</v>
      </c>
      <c r="G261" s="112"/>
      <c r="H261" s="114">
        <v>45935</v>
      </c>
      <c r="I261" s="112" t="s">
        <v>522</v>
      </c>
      <c r="J261" s="115" t="s">
        <v>38</v>
      </c>
      <c r="K261" s="112" t="s">
        <v>53</v>
      </c>
      <c r="L261" s="112" t="s">
        <v>120</v>
      </c>
      <c r="M261" s="115" t="s">
        <v>55</v>
      </c>
      <c r="N261" s="113">
        <v>0.625</v>
      </c>
      <c r="O261" s="113">
        <v>0.7055555555555556</v>
      </c>
      <c r="P261" s="113">
        <v>8.0555555555555602E-2</v>
      </c>
      <c r="Q261" s="116">
        <v>211.5</v>
      </c>
      <c r="R261" s="117">
        <v>0.34210000000000002</v>
      </c>
      <c r="S261" s="117">
        <v>2.6654</v>
      </c>
      <c r="T261" s="117">
        <v>274.10000000000002</v>
      </c>
      <c r="U261" s="117">
        <v>14.5</v>
      </c>
      <c r="V261" s="117">
        <v>0.19939999999999999</v>
      </c>
      <c r="W261" s="117">
        <v>4.3647999999999998</v>
      </c>
      <c r="X261" s="117">
        <v>19</v>
      </c>
      <c r="Y261" s="117">
        <v>205.2</v>
      </c>
      <c r="Z261" s="117">
        <v>0.38879999999999998</v>
      </c>
      <c r="AA261" s="117">
        <v>2.7016</v>
      </c>
      <c r="AB261" s="118">
        <v>269</v>
      </c>
      <c r="AH261" s="72" t="str">
        <f>IF(AND(B261="Premier League",E261="Live"),_xlfn.XLOOKUP(_xlfn.TEXTJOIN(" vs ",,C261:D261),Calendar!G:G,Calendar!B:B),IF(AND(B261="Premier League",E261="Highlights"),_xlfn.XLOOKUP(H261,Calendar!O:O,Calendar!N:N,,-1),""))</f>
        <v/>
      </c>
      <c r="AI261" s="111" t="str">
        <f>IF(AND(AH261&lt;&gt;"",E261="Live"),_xlfn.XLOOKUP(_xlfn.TEXTJOIN(" vs ",,C261:D261),Calendar!G:G,Calendar!K:K),"")</f>
        <v/>
      </c>
      <c r="AJ261" s="111" t="str">
        <f>IF(AND(K261&lt;&gt;"Match of the Day",K261&lt;&gt;"Match of the Day 2",K261&lt;&gt;"Match of the Day Repeat"),"",1+MAX($AJ$10:AJ260))</f>
        <v/>
      </c>
    </row>
    <row r="262" spans="1:36" s="85" customFormat="1" x14ac:dyDescent="0.35">
      <c r="A262" s="112" t="s">
        <v>70</v>
      </c>
      <c r="B262" s="112" t="s">
        <v>32</v>
      </c>
      <c r="C262" s="112" t="s">
        <v>140</v>
      </c>
      <c r="D262" s="112" t="s">
        <v>49</v>
      </c>
      <c r="E262" s="112" t="s">
        <v>41</v>
      </c>
      <c r="F262" s="113">
        <v>0.6875</v>
      </c>
      <c r="G262" s="112"/>
      <c r="H262" s="114">
        <v>45935</v>
      </c>
      <c r="I262" s="112" t="s">
        <v>522</v>
      </c>
      <c r="J262" s="115" t="s">
        <v>38</v>
      </c>
      <c r="K262" s="112" t="s">
        <v>53</v>
      </c>
      <c r="L262" s="112" t="s">
        <v>54</v>
      </c>
      <c r="M262" s="115" t="s">
        <v>55</v>
      </c>
      <c r="N262" s="113">
        <v>0.68819444444444444</v>
      </c>
      <c r="O262" s="113">
        <v>0.76666666666666672</v>
      </c>
      <c r="P262" s="113">
        <v>7.8472222222222276E-2</v>
      </c>
      <c r="Q262" s="116">
        <v>1626.4</v>
      </c>
      <c r="R262" s="117">
        <v>2.6309</v>
      </c>
      <c r="S262" s="117">
        <v>17.2911</v>
      </c>
      <c r="T262" s="117">
        <v>2069.9</v>
      </c>
      <c r="U262" s="117">
        <v>179.10000000000002</v>
      </c>
      <c r="V262" s="117">
        <v>2.4626000000000001</v>
      </c>
      <c r="W262" s="117">
        <v>48.588200000000001</v>
      </c>
      <c r="X262" s="117">
        <v>277.39999999999998</v>
      </c>
      <c r="Y262" s="117">
        <v>1544.2</v>
      </c>
      <c r="Z262" s="117">
        <v>2.9257999999999997</v>
      </c>
      <c r="AA262" s="117">
        <v>16.939599999999999</v>
      </c>
      <c r="AB262" s="118">
        <v>1975.6</v>
      </c>
      <c r="AH262" s="72" t="e">
        <f>IF(AND(B262="Premier League",E262="Live"),_xlfn.XLOOKUP(_xlfn.TEXTJOIN(" vs ",,C262:D262),Calendar!G:G,Calendar!B:B),IF(AND(B262="Premier League",E262="Highlights"),_xlfn.XLOOKUP(H262,Calendar!O:O,Calendar!N:N,,-1),""))</f>
        <v>#N/A</v>
      </c>
      <c r="AI262" s="111" t="e">
        <f>IF(AND(AH262&lt;&gt;"",E262="Live"),_xlfn.XLOOKUP(_xlfn.TEXTJOIN(" vs ",,C262:D262),Calendar!G:G,Calendar!K:K),"")</f>
        <v>#N/A</v>
      </c>
      <c r="AJ262" s="111" t="str">
        <f>IF(AND(K262&lt;&gt;"Match of the Day",K262&lt;&gt;"Match of the Day 2",K262&lt;&gt;"Match of the Day Repeat"),"",1+MAX($AJ$10:AJ261))</f>
        <v/>
      </c>
    </row>
    <row r="263" spans="1:36" s="85" customFormat="1" x14ac:dyDescent="0.35">
      <c r="A263" s="112" t="s">
        <v>70</v>
      </c>
      <c r="B263" s="112" t="s">
        <v>32</v>
      </c>
      <c r="C263" s="112"/>
      <c r="D263" s="112"/>
      <c r="E263" s="112" t="s">
        <v>33</v>
      </c>
      <c r="F263" s="113">
        <v>0.3263888888888889</v>
      </c>
      <c r="G263" s="112"/>
      <c r="H263" s="114">
        <v>45935</v>
      </c>
      <c r="I263" s="112" t="s">
        <v>522</v>
      </c>
      <c r="J263" s="115" t="s">
        <v>38</v>
      </c>
      <c r="K263" s="112" t="s">
        <v>553</v>
      </c>
      <c r="L263" s="112" t="s">
        <v>35</v>
      </c>
      <c r="M263" s="115" t="s">
        <v>36</v>
      </c>
      <c r="N263" s="113">
        <v>0.32569444444444445</v>
      </c>
      <c r="O263" s="113">
        <v>0.3737152777777778</v>
      </c>
      <c r="P263" s="113">
        <v>4.7962962962962964E-2</v>
      </c>
      <c r="Q263" s="116">
        <v>635</v>
      </c>
      <c r="R263" s="117">
        <v>1.0271999999999999</v>
      </c>
      <c r="S263" s="117">
        <v>18.519100000000002</v>
      </c>
      <c r="T263" s="117">
        <v>702</v>
      </c>
      <c r="U263" s="117">
        <v>25.4</v>
      </c>
      <c r="V263" s="117">
        <v>0.34920000000000001</v>
      </c>
      <c r="W263" s="117">
        <v>32.564100000000003</v>
      </c>
      <c r="X263" s="117">
        <v>52.7</v>
      </c>
      <c r="Y263" s="117">
        <v>621.5</v>
      </c>
      <c r="Z263" s="117">
        <v>1.1776</v>
      </c>
      <c r="AA263" s="117">
        <v>18.9603</v>
      </c>
      <c r="AB263" s="118">
        <v>687.4</v>
      </c>
      <c r="AH263" s="72" t="str">
        <f>IF(AND(B263="Premier League",E263="Live"),_xlfn.XLOOKUP(_xlfn.TEXTJOIN(" vs ",,C263:D263),Calendar!G:G,Calendar!B:B),IF(AND(B263="Premier League",E263="Highlights"),_xlfn.XLOOKUP(H263,Calendar!O:O,Calendar!N:N,,-1),""))</f>
        <v>Matchweek 01</v>
      </c>
      <c r="AI263" s="111" t="str">
        <f>IF(AND(AH263&lt;&gt;"",E263="Live"),_xlfn.XLOOKUP(_xlfn.TEXTJOIN(" vs ",,C263:D263),Calendar!G:G,Calendar!K:K),"")</f>
        <v/>
      </c>
      <c r="AJ263" s="111">
        <f>IF(AND(K263&lt;&gt;"Match of the Day",K263&lt;&gt;"Match of the Day 2",K263&lt;&gt;"Match of the Day Repeat"),"",1+MAX($AJ$10:AJ262))</f>
        <v>24</v>
      </c>
    </row>
    <row r="264" spans="1:36" s="85" customFormat="1" x14ac:dyDescent="0.35">
      <c r="A264" s="112" t="s">
        <v>70</v>
      </c>
      <c r="B264" s="112" t="s">
        <v>32</v>
      </c>
      <c r="C264" s="112"/>
      <c r="D264" s="112"/>
      <c r="E264" s="112" t="s">
        <v>33</v>
      </c>
      <c r="F264" s="113">
        <v>0.9375</v>
      </c>
      <c r="G264" s="112"/>
      <c r="H264" s="114">
        <v>45935</v>
      </c>
      <c r="I264" s="112" t="s">
        <v>522</v>
      </c>
      <c r="J264" s="115" t="s">
        <v>38</v>
      </c>
      <c r="K264" s="112" t="s">
        <v>552</v>
      </c>
      <c r="L264" s="112" t="s">
        <v>35</v>
      </c>
      <c r="M264" s="115" t="s">
        <v>36</v>
      </c>
      <c r="N264" s="113">
        <v>0.93819444444444444</v>
      </c>
      <c r="O264" s="113">
        <v>0.98996527777777776</v>
      </c>
      <c r="P264" s="113">
        <v>5.1516203703703703E-2</v>
      </c>
      <c r="Q264" s="116">
        <v>1563.3</v>
      </c>
      <c r="R264" s="117">
        <v>2.5287999999999999</v>
      </c>
      <c r="S264" s="117">
        <v>24.273</v>
      </c>
      <c r="T264" s="117">
        <v>2041.5</v>
      </c>
      <c r="U264" s="117">
        <v>71.5</v>
      </c>
      <c r="V264" s="117">
        <v>0.98309999999999997</v>
      </c>
      <c r="W264" s="117">
        <v>31.595199999999998</v>
      </c>
      <c r="X264" s="117">
        <v>95.2</v>
      </c>
      <c r="Y264" s="117">
        <v>1545.7</v>
      </c>
      <c r="Z264" s="117">
        <v>2.9285999999999999</v>
      </c>
      <c r="AA264" s="117">
        <v>24.370899999999999</v>
      </c>
      <c r="AB264" s="118">
        <v>2013.4</v>
      </c>
      <c r="AH264" s="72" t="str">
        <f>IF(AND(B264="Premier League",E264="Live"),_xlfn.XLOOKUP(_xlfn.TEXTJOIN(" vs ",,C264:D264),Calendar!G:G,Calendar!B:B),IF(AND(B264="Premier League",E264="Highlights"),_xlfn.XLOOKUP(H264,Calendar!O:O,Calendar!N:N,,-1),""))</f>
        <v>Matchweek 01</v>
      </c>
      <c r="AI264" s="111" t="str">
        <f>IF(AND(AH264&lt;&gt;"",E264="Live"),_xlfn.XLOOKUP(_xlfn.TEXTJOIN(" vs ",,C264:D264),Calendar!G:G,Calendar!K:K),"")</f>
        <v/>
      </c>
      <c r="AJ264" s="111">
        <f>IF(AND(K264&lt;&gt;"Match of the Day",K264&lt;&gt;"Match of the Day 2",K264&lt;&gt;"Match of the Day Repeat"),"",1+MAX($AJ$10:AJ263))</f>
        <v>25</v>
      </c>
    </row>
    <row r="265" spans="1:36" s="85" customFormat="1" x14ac:dyDescent="0.35">
      <c r="A265" s="112" t="s">
        <v>70</v>
      </c>
      <c r="B265" s="112" t="s">
        <v>623</v>
      </c>
      <c r="C265" s="112"/>
      <c r="D265" s="112"/>
      <c r="E265" s="112" t="s">
        <v>33</v>
      </c>
      <c r="F265" s="113">
        <v>0.98958333333333337</v>
      </c>
      <c r="G265" s="112"/>
      <c r="H265" s="114">
        <v>45935</v>
      </c>
      <c r="I265" s="112" t="s">
        <v>522</v>
      </c>
      <c r="J265" s="115" t="s">
        <v>38</v>
      </c>
      <c r="K265" s="112" t="s">
        <v>607</v>
      </c>
      <c r="L265" s="112" t="s">
        <v>35</v>
      </c>
      <c r="M265" s="115" t="s">
        <v>36</v>
      </c>
      <c r="N265" s="113">
        <v>0.99027777777777781</v>
      </c>
      <c r="O265" s="113">
        <v>1.0247916666666668</v>
      </c>
      <c r="P265" s="113">
        <v>3.408564814814815E-2</v>
      </c>
      <c r="Q265" s="116">
        <v>191.3</v>
      </c>
      <c r="R265" s="117">
        <v>0.3095</v>
      </c>
      <c r="S265" s="117">
        <v>6.5865999999999998</v>
      </c>
      <c r="T265" s="117">
        <v>380.3</v>
      </c>
      <c r="U265" s="117">
        <v>3.4</v>
      </c>
      <c r="V265" s="117">
        <v>4.6699999999999998E-2</v>
      </c>
      <c r="W265" s="117">
        <v>3.0994000000000002</v>
      </c>
      <c r="X265" s="117">
        <v>6.2</v>
      </c>
      <c r="Y265" s="117">
        <v>190.9</v>
      </c>
      <c r="Z265" s="117">
        <v>0.36170000000000002</v>
      </c>
      <c r="AA265" s="117">
        <v>6.7031999999999998</v>
      </c>
      <c r="AB265" s="118">
        <v>378.4</v>
      </c>
      <c r="AH265" s="72" t="str">
        <f>IF(AND(B265="Premier League",E265="Live"),_xlfn.XLOOKUP(_xlfn.TEXTJOIN(" vs ",,C265:D265),Calendar!G:G,Calendar!B:B),IF(AND(B265="Premier League",E265="Highlights"),_xlfn.XLOOKUP(H265,Calendar!O:O,Calendar!N:N,,-1),""))</f>
        <v/>
      </c>
      <c r="AI265" s="111" t="str">
        <f>IF(AND(AH265&lt;&gt;"",E265="Live"),_xlfn.XLOOKUP(_xlfn.TEXTJOIN(" vs ",,C265:D265),Calendar!G:G,Calendar!K:K),"")</f>
        <v/>
      </c>
      <c r="AJ265" s="111" t="str">
        <f>IF(AND(K265&lt;&gt;"Match of the Day",K265&lt;&gt;"Match of the Day 2",K265&lt;&gt;"Match of the Day Repeat"),"",1+MAX($AJ$10:AJ264))</f>
        <v/>
      </c>
    </row>
    <row r="266" spans="1:36" s="85" customFormat="1" x14ac:dyDescent="0.35">
      <c r="A266" s="112" t="s">
        <v>70</v>
      </c>
      <c r="B266" s="112" t="s">
        <v>147</v>
      </c>
      <c r="C266" s="112" t="s">
        <v>162</v>
      </c>
      <c r="D266" s="112" t="s">
        <v>643</v>
      </c>
      <c r="E266" s="112" t="s">
        <v>41</v>
      </c>
      <c r="F266" s="113">
        <v>0.83333333333333337</v>
      </c>
      <c r="G266" s="112"/>
      <c r="H266" s="114">
        <v>45936</v>
      </c>
      <c r="I266" s="112" t="s">
        <v>522</v>
      </c>
      <c r="J266" s="115" t="s">
        <v>74</v>
      </c>
      <c r="K266" s="112" t="s">
        <v>53</v>
      </c>
      <c r="L266" s="112" t="s">
        <v>120</v>
      </c>
      <c r="M266" s="115" t="s">
        <v>55</v>
      </c>
      <c r="N266" s="113">
        <v>0.83333333333333337</v>
      </c>
      <c r="O266" s="113">
        <v>0.91388888888888886</v>
      </c>
      <c r="P266" s="113">
        <v>8.0555555555555561E-2</v>
      </c>
      <c r="Q266" s="116">
        <v>117.2</v>
      </c>
      <c r="R266" s="117">
        <v>0.19</v>
      </c>
      <c r="S266" s="117">
        <v>0.81830000000000003</v>
      </c>
      <c r="T266" s="117">
        <v>165</v>
      </c>
      <c r="U266" s="117">
        <v>23.3</v>
      </c>
      <c r="V266" s="117">
        <v>0.32</v>
      </c>
      <c r="W266" s="117">
        <v>6.2215999999999996</v>
      </c>
      <c r="X266" s="117">
        <v>33.9</v>
      </c>
      <c r="Y266" s="117">
        <v>115.4</v>
      </c>
      <c r="Z266" s="117">
        <v>0.219</v>
      </c>
      <c r="AA266" s="117">
        <v>0.81920000000000004</v>
      </c>
      <c r="AB266" s="118">
        <v>159.5</v>
      </c>
      <c r="AH266" s="72" t="str">
        <f>IF(AND(B266="Premier League",E266="Live"),_xlfn.XLOOKUP(_xlfn.TEXTJOIN(" vs ",,C266:D266),Calendar!G:G,Calendar!B:B),IF(AND(B266="Premier League",E266="Highlights"),_xlfn.XLOOKUP(H266,Calendar!O:O,Calendar!N:N,,-1),""))</f>
        <v/>
      </c>
      <c r="AI266" s="111" t="str">
        <f>IF(AND(AH266&lt;&gt;"",E266="Live"),_xlfn.XLOOKUP(_xlfn.TEXTJOIN(" vs ",,C266:D266),Calendar!G:G,Calendar!K:K),"")</f>
        <v/>
      </c>
      <c r="AJ266" s="111" t="str">
        <f>IF(AND(K266&lt;&gt;"Match of the Day",K266&lt;&gt;"Match of the Day 2",K266&lt;&gt;"Match of the Day Repeat"),"",1+MAX($AJ$10:AJ265))</f>
        <v/>
      </c>
    </row>
    <row r="267" spans="1:36" s="85" customFormat="1" x14ac:dyDescent="0.35">
      <c r="A267" s="112" t="s">
        <v>70</v>
      </c>
      <c r="B267" s="112" t="s">
        <v>32</v>
      </c>
      <c r="C267" s="112"/>
      <c r="D267" s="112"/>
      <c r="E267" s="112" t="s">
        <v>33</v>
      </c>
      <c r="F267" s="113">
        <v>0.32291666666666669</v>
      </c>
      <c r="G267" s="112" t="s">
        <v>541</v>
      </c>
      <c r="H267" s="114">
        <v>45936</v>
      </c>
      <c r="I267" s="112" t="s">
        <v>522</v>
      </c>
      <c r="J267" s="115" t="s">
        <v>74</v>
      </c>
      <c r="K267" s="112" t="s">
        <v>553</v>
      </c>
      <c r="L267" s="112" t="s">
        <v>278</v>
      </c>
      <c r="M267" s="115" t="s">
        <v>36</v>
      </c>
      <c r="N267" s="113">
        <v>0.32291666666666669</v>
      </c>
      <c r="O267" s="113">
        <v>0.37498842592592591</v>
      </c>
      <c r="P267" s="113">
        <v>5.2083333333333336E-2</v>
      </c>
      <c r="Q267" s="116">
        <v>92.4</v>
      </c>
      <c r="R267" s="117">
        <v>0.14899999999999999</v>
      </c>
      <c r="S267" s="117">
        <v>2.6886999999999999</v>
      </c>
      <c r="T267" s="117">
        <v>121.8</v>
      </c>
      <c r="U267" s="117">
        <v>2.6</v>
      </c>
      <c r="V267" s="117">
        <v>3.5999999999999997E-2</v>
      </c>
      <c r="W267" s="117">
        <v>5.2525000000000004</v>
      </c>
      <c r="X267" s="117">
        <v>9.1999999999999993</v>
      </c>
      <c r="Y267" s="117">
        <v>86.7</v>
      </c>
      <c r="Z267" s="117">
        <v>0.16400000000000001</v>
      </c>
      <c r="AA267" s="117">
        <v>2.6604000000000001</v>
      </c>
      <c r="AB267" s="118">
        <v>112.3</v>
      </c>
      <c r="AH267" s="72" t="str">
        <f>IF(AND(B267="Premier League",E267="Live"),_xlfn.XLOOKUP(_xlfn.TEXTJOIN(" vs ",,C267:D267),Calendar!G:G,Calendar!B:B),IF(AND(B267="Premier League",E267="Highlights"),_xlfn.XLOOKUP(H267,Calendar!O:O,Calendar!N:N,,-1),""))</f>
        <v>Matchweek 01</v>
      </c>
      <c r="AI267" s="111" t="str">
        <f>IF(AND(AH267&lt;&gt;"",E267="Live"),_xlfn.XLOOKUP(_xlfn.TEXTJOIN(" vs ",,C267:D267),Calendar!G:G,Calendar!K:K),"")</f>
        <v/>
      </c>
      <c r="AJ267" s="111">
        <f>IF(AND(K267&lt;&gt;"Match of the Day",K267&lt;&gt;"Match of the Day 2",K267&lt;&gt;"Match of the Day Repeat"),"",1+MAX($AJ$10:AJ266))</f>
        <v>26</v>
      </c>
    </row>
    <row r="268" spans="1:36" s="85" customFormat="1" x14ac:dyDescent="0.35">
      <c r="A268" s="112" t="s">
        <v>70</v>
      </c>
      <c r="B268" s="112" t="s">
        <v>589</v>
      </c>
      <c r="C268" s="112" t="s">
        <v>267</v>
      </c>
      <c r="D268" s="112" t="s">
        <v>644</v>
      </c>
      <c r="E268" s="112" t="s">
        <v>41</v>
      </c>
      <c r="F268" s="113">
        <v>0.82291666666666663</v>
      </c>
      <c r="G268" s="112"/>
      <c r="H268" s="114">
        <v>45939</v>
      </c>
      <c r="I268" s="112" t="s">
        <v>522</v>
      </c>
      <c r="J268" s="115" t="s">
        <v>127</v>
      </c>
      <c r="K268" s="112" t="s">
        <v>53</v>
      </c>
      <c r="L268" s="112" t="s">
        <v>509</v>
      </c>
      <c r="M268" s="115" t="s">
        <v>36</v>
      </c>
      <c r="N268" s="113">
        <v>0.82500000000000007</v>
      </c>
      <c r="O268" s="113">
        <v>0.90555555555555556</v>
      </c>
      <c r="P268" s="113">
        <v>8.0555555555555491E-2</v>
      </c>
      <c r="Q268" s="116">
        <v>902.3</v>
      </c>
      <c r="R268" s="117">
        <v>1.46</v>
      </c>
      <c r="S268" s="117">
        <v>5.2664</v>
      </c>
      <c r="T268" s="117">
        <v>1516.3999999999999</v>
      </c>
      <c r="U268" s="117">
        <v>46.3</v>
      </c>
      <c r="V268" s="117">
        <v>0.63600000000000001</v>
      </c>
      <c r="W268" s="117">
        <v>5.6901000000000002</v>
      </c>
      <c r="X268" s="117">
        <v>83.300000000000011</v>
      </c>
      <c r="Y268" s="117">
        <v>878.1</v>
      </c>
      <c r="Z268" s="117">
        <v>1.6639999999999999</v>
      </c>
      <c r="AA268" s="117">
        <v>5.3238000000000003</v>
      </c>
      <c r="AB268" s="118">
        <v>1492.6000000000001</v>
      </c>
      <c r="AH268" s="72" t="str">
        <f>IF(AND(B268="Premier League",E268="Live"),_xlfn.XLOOKUP(_xlfn.TEXTJOIN(" vs ",,C268:D268),Calendar!G:G,Calendar!B:B),IF(AND(B268="Premier League",E268="Highlights"),_xlfn.XLOOKUP(H268,Calendar!O:O,Calendar!N:N,,-1),""))</f>
        <v/>
      </c>
      <c r="AI268" s="111" t="str">
        <f>IF(AND(AH268&lt;&gt;"",E268="Live"),_xlfn.XLOOKUP(_xlfn.TEXTJOIN(" vs ",,C268:D268),Calendar!G:G,Calendar!K:K),"")</f>
        <v/>
      </c>
      <c r="AJ268" s="111" t="str">
        <f>IF(AND(K268&lt;&gt;"Match of the Day",K268&lt;&gt;"Match of the Day 2",K268&lt;&gt;"Match of the Day Repeat"),"",1+MAX($AJ$10:AJ267))</f>
        <v/>
      </c>
    </row>
    <row r="269" spans="1:36" s="85" customFormat="1" x14ac:dyDescent="0.35">
      <c r="A269" s="112" t="s">
        <v>70</v>
      </c>
      <c r="B269" s="112" t="s">
        <v>616</v>
      </c>
      <c r="C269" s="112" t="s">
        <v>76</v>
      </c>
      <c r="D269" s="112" t="s">
        <v>169</v>
      </c>
      <c r="E269" s="112" t="s">
        <v>41</v>
      </c>
      <c r="F269" s="113">
        <v>0.82291666666666663</v>
      </c>
      <c r="G269" s="112"/>
      <c r="H269" s="114">
        <v>45939</v>
      </c>
      <c r="I269" s="112" t="s">
        <v>522</v>
      </c>
      <c r="J269" s="115" t="s">
        <v>127</v>
      </c>
      <c r="K269" s="112" t="s">
        <v>53</v>
      </c>
      <c r="L269" s="112" t="s">
        <v>549</v>
      </c>
      <c r="M269" s="115" t="s">
        <v>80</v>
      </c>
      <c r="N269" s="113">
        <v>0.82430555555555562</v>
      </c>
      <c r="O269" s="113">
        <v>0.90208333333333335</v>
      </c>
      <c r="P269" s="113">
        <v>7.7777777777777724E-2</v>
      </c>
      <c r="Q269" s="116">
        <v>3397.7</v>
      </c>
      <c r="R269" s="117">
        <v>5.4960000000000004</v>
      </c>
      <c r="S269" s="117">
        <v>20.202400000000001</v>
      </c>
      <c r="T269" s="117">
        <v>3920.8</v>
      </c>
      <c r="U269" s="117">
        <v>199.2</v>
      </c>
      <c r="V269" s="117">
        <v>2.7389999999999999</v>
      </c>
      <c r="W269" s="117">
        <v>25.317699999999999</v>
      </c>
      <c r="X269" s="117">
        <v>269.2</v>
      </c>
      <c r="Y269" s="117">
        <v>3200.6</v>
      </c>
      <c r="Z269" s="117">
        <v>6.0640000000000001</v>
      </c>
      <c r="AA269" s="117">
        <v>19.765000000000001</v>
      </c>
      <c r="AB269" s="118">
        <v>3681.5</v>
      </c>
      <c r="AH269" s="72" t="str">
        <f>IF(AND(B269="Premier League",E269="Live"),_xlfn.XLOOKUP(_xlfn.TEXTJOIN(" vs ",,C269:D269),Calendar!G:G,Calendar!B:B),IF(AND(B269="Premier League",E269="Highlights"),_xlfn.XLOOKUP(H269,Calendar!O:O,Calendar!N:N,,-1),""))</f>
        <v/>
      </c>
      <c r="AI269" s="111" t="str">
        <f>IF(AND(AH269&lt;&gt;"",E269="Live"),_xlfn.XLOOKUP(_xlfn.TEXTJOIN(" vs ",,C269:D269),Calendar!G:G,Calendar!K:K),"")</f>
        <v/>
      </c>
      <c r="AJ269" s="111" t="str">
        <f>IF(AND(K269&lt;&gt;"Match of the Day",K269&lt;&gt;"Match of the Day 2",K269&lt;&gt;"Match of the Day Repeat"),"",1+MAX($AJ$10:AJ268))</f>
        <v/>
      </c>
    </row>
    <row r="270" spans="1:36" s="85" customFormat="1" x14ac:dyDescent="0.35">
      <c r="A270" s="112" t="s">
        <v>70</v>
      </c>
      <c r="B270" s="112" t="s">
        <v>589</v>
      </c>
      <c r="C270" s="112" t="s">
        <v>593</v>
      </c>
      <c r="D270" s="112" t="s">
        <v>645</v>
      </c>
      <c r="E270" s="112" t="s">
        <v>41</v>
      </c>
      <c r="F270" s="113">
        <v>0.82291666666666663</v>
      </c>
      <c r="G270" s="112"/>
      <c r="H270" s="114">
        <v>45940</v>
      </c>
      <c r="I270" s="112" t="s">
        <v>522</v>
      </c>
      <c r="J270" s="115" t="s">
        <v>71</v>
      </c>
      <c r="K270" s="112" t="s">
        <v>53</v>
      </c>
      <c r="L270" s="112" t="s">
        <v>594</v>
      </c>
      <c r="M270" s="115" t="s">
        <v>36</v>
      </c>
      <c r="N270" s="113">
        <v>0.82361111111111118</v>
      </c>
      <c r="O270" s="113">
        <v>0.90277777777777779</v>
      </c>
      <c r="P270" s="113">
        <v>7.9166666666666607E-2</v>
      </c>
      <c r="Q270" s="116">
        <v>821.30000000000007</v>
      </c>
      <c r="R270" s="117">
        <v>6.351</v>
      </c>
      <c r="S270" s="117">
        <v>28.4909</v>
      </c>
      <c r="T270" s="117">
        <v>1220</v>
      </c>
      <c r="U270" s="117">
        <v>21.3</v>
      </c>
      <c r="V270" s="117">
        <v>0.80900000000000005</v>
      </c>
      <c r="W270" s="117">
        <v>15.425799999999999</v>
      </c>
      <c r="X270" s="117">
        <v>35.299999999999997</v>
      </c>
      <c r="Y270" s="117">
        <v>798.9</v>
      </c>
      <c r="Z270" s="117">
        <v>7.2350000000000003</v>
      </c>
      <c r="AA270" s="117">
        <v>27.8766</v>
      </c>
      <c r="AB270" s="118">
        <v>1195.5</v>
      </c>
      <c r="AH270" s="72" t="str">
        <f>IF(AND(B270="Premier League",E270="Live"),_xlfn.XLOOKUP(_xlfn.TEXTJOIN(" vs ",,C270:D270),Calendar!G:G,Calendar!B:B),IF(AND(B270="Premier League",E270="Highlights"),_xlfn.XLOOKUP(H270,Calendar!O:O,Calendar!N:N,,-1),""))</f>
        <v/>
      </c>
      <c r="AI270" s="111" t="str">
        <f>IF(AND(AH270&lt;&gt;"",E270="Live"),_xlfn.XLOOKUP(_xlfn.TEXTJOIN(" vs ",,C270:D270),Calendar!G:G,Calendar!K:K),"")</f>
        <v/>
      </c>
      <c r="AJ270" s="111" t="str">
        <f>IF(AND(K270&lt;&gt;"Match of the Day",K270&lt;&gt;"Match of the Day 2",K270&lt;&gt;"Match of the Day Repeat"),"",1+MAX($AJ$10:AJ269))</f>
        <v/>
      </c>
    </row>
    <row r="271" spans="1:36" s="85" customFormat="1" x14ac:dyDescent="0.35">
      <c r="A271" s="112" t="s">
        <v>70</v>
      </c>
      <c r="B271" s="112" t="s">
        <v>581</v>
      </c>
      <c r="C271" s="112" t="s">
        <v>646</v>
      </c>
      <c r="D271" s="112" t="s">
        <v>263</v>
      </c>
      <c r="E271" s="112" t="s">
        <v>41</v>
      </c>
      <c r="F271" s="113">
        <v>0.52083333333333337</v>
      </c>
      <c r="G271" s="112"/>
      <c r="H271" s="114">
        <v>45941</v>
      </c>
      <c r="I271" s="112" t="s">
        <v>522</v>
      </c>
      <c r="J271" s="115" t="s">
        <v>37</v>
      </c>
      <c r="K271" s="112" t="s">
        <v>53</v>
      </c>
      <c r="L271" s="112" t="s">
        <v>584</v>
      </c>
      <c r="M271" s="115" t="s">
        <v>36</v>
      </c>
      <c r="N271" s="113">
        <v>0.52152777777777781</v>
      </c>
      <c r="O271" s="113">
        <v>0.6034722222222223</v>
      </c>
      <c r="P271" s="113">
        <v>8.1944444444444486E-2</v>
      </c>
      <c r="Q271" s="116">
        <v>5.9</v>
      </c>
      <c r="R271" s="117">
        <v>0.01</v>
      </c>
      <c r="S271" s="117">
        <v>0.1202</v>
      </c>
      <c r="T271" s="117">
        <v>14.4</v>
      </c>
      <c r="U271" s="117">
        <v>0</v>
      </c>
      <c r="V271" s="117">
        <v>0</v>
      </c>
      <c r="W271" s="117">
        <v>0</v>
      </c>
      <c r="X271" s="117" t="s">
        <v>541</v>
      </c>
      <c r="Y271" s="117">
        <v>5.9</v>
      </c>
      <c r="Z271" s="117">
        <v>1.0999999999999999E-2</v>
      </c>
      <c r="AA271" s="117">
        <v>0.1241</v>
      </c>
      <c r="AB271" s="118">
        <v>14.4</v>
      </c>
      <c r="AH271" s="72" t="str">
        <f>IF(AND(B271="Premier League",E271="Live"),_xlfn.XLOOKUP(_xlfn.TEXTJOIN(" vs ",,C271:D271),Calendar!G:G,Calendar!B:B),IF(AND(B271="Premier League",E271="Highlights"),_xlfn.XLOOKUP(H271,Calendar!O:O,Calendar!N:N,,-1),""))</f>
        <v/>
      </c>
      <c r="AI271" s="111" t="str">
        <f>IF(AND(AH271&lt;&gt;"",E271="Live"),_xlfn.XLOOKUP(_xlfn.TEXTJOIN(" vs ",,C271:D271),Calendar!G:G,Calendar!K:K),"")</f>
        <v/>
      </c>
      <c r="AJ271" s="111" t="str">
        <f>IF(AND(K271&lt;&gt;"Match of the Day",K271&lt;&gt;"Match of the Day 2",K271&lt;&gt;"Match of the Day Repeat"),"",1+MAX($AJ$10:AJ270))</f>
        <v/>
      </c>
    </row>
    <row r="272" spans="1:36" s="85" customFormat="1" x14ac:dyDescent="0.35">
      <c r="A272" s="112" t="s">
        <v>70</v>
      </c>
      <c r="B272" s="112" t="s">
        <v>146</v>
      </c>
      <c r="C272" s="112" t="s">
        <v>556</v>
      </c>
      <c r="D272" s="112" t="s">
        <v>521</v>
      </c>
      <c r="E272" s="112" t="s">
        <v>41</v>
      </c>
      <c r="F272" s="113">
        <v>0.625</v>
      </c>
      <c r="G272" s="112"/>
      <c r="H272" s="114">
        <v>45941</v>
      </c>
      <c r="I272" s="112" t="s">
        <v>522</v>
      </c>
      <c r="J272" s="115" t="s">
        <v>37</v>
      </c>
      <c r="K272" s="112" t="s">
        <v>53</v>
      </c>
      <c r="L272" s="112" t="s">
        <v>548</v>
      </c>
      <c r="M272" s="115" t="s">
        <v>55</v>
      </c>
      <c r="N272" s="113">
        <v>0.625</v>
      </c>
      <c r="O272" s="113">
        <v>0.70416666666666672</v>
      </c>
      <c r="P272" s="113">
        <v>7.9166666666666718E-2</v>
      </c>
      <c r="Q272" s="116">
        <v>44.6</v>
      </c>
      <c r="R272" s="117">
        <v>7.1999999999999995E-2</v>
      </c>
      <c r="S272" s="117">
        <v>0.73509999999999998</v>
      </c>
      <c r="T272" s="117">
        <v>80.2</v>
      </c>
      <c r="U272" s="117">
        <v>2.1</v>
      </c>
      <c r="V272" s="117">
        <v>2.9000000000000001E-2</v>
      </c>
      <c r="W272" s="117">
        <v>1.8325</v>
      </c>
      <c r="X272" s="117">
        <v>11.5</v>
      </c>
      <c r="Y272" s="117">
        <v>44.5</v>
      </c>
      <c r="Z272" s="117">
        <v>8.4000000000000005E-2</v>
      </c>
      <c r="AA272" s="117">
        <v>0.76229999999999998</v>
      </c>
      <c r="AB272" s="118">
        <v>80.2</v>
      </c>
      <c r="AH272" s="72" t="str">
        <f>IF(AND(B272="Premier League",E272="Live"),_xlfn.XLOOKUP(_xlfn.TEXTJOIN(" vs ",,C272:D272),Calendar!G:G,Calendar!B:B),IF(AND(B272="Premier League",E272="Highlights"),_xlfn.XLOOKUP(H272,Calendar!O:O,Calendar!N:N,,-1),""))</f>
        <v/>
      </c>
      <c r="AI272" s="111" t="str">
        <f>IF(AND(AH272&lt;&gt;"",E272="Live"),_xlfn.XLOOKUP(_xlfn.TEXTJOIN(" vs ",,C272:D272),Calendar!G:G,Calendar!K:K),"")</f>
        <v/>
      </c>
      <c r="AJ272" s="111" t="str">
        <f>IF(AND(K272&lt;&gt;"Match of the Day",K272&lt;&gt;"Match of the Day 2",K272&lt;&gt;"Match of the Day Repeat"),"",1+MAX($AJ$10:AJ271))</f>
        <v/>
      </c>
    </row>
    <row r="273" spans="1:36" s="85" customFormat="1" x14ac:dyDescent="0.35">
      <c r="A273" s="112" t="s">
        <v>70</v>
      </c>
      <c r="B273" s="112" t="s">
        <v>647</v>
      </c>
      <c r="C273" s="112" t="s">
        <v>648</v>
      </c>
      <c r="D273" s="112" t="s">
        <v>194</v>
      </c>
      <c r="E273" s="112" t="s">
        <v>41</v>
      </c>
      <c r="F273" s="113">
        <v>0.625</v>
      </c>
      <c r="G273" s="112"/>
      <c r="H273" s="114">
        <v>45941</v>
      </c>
      <c r="I273" s="112" t="s">
        <v>522</v>
      </c>
      <c r="J273" s="115" t="s">
        <v>37</v>
      </c>
      <c r="K273" s="112" t="s">
        <v>53</v>
      </c>
      <c r="L273" s="112" t="s">
        <v>531</v>
      </c>
      <c r="M273" s="115" t="s">
        <v>532</v>
      </c>
      <c r="N273" s="113">
        <v>0.625</v>
      </c>
      <c r="O273" s="113">
        <v>0.70277777777777783</v>
      </c>
      <c r="P273" s="113">
        <v>7.7777777777777835E-2</v>
      </c>
      <c r="Q273" s="116">
        <v>0.9</v>
      </c>
      <c r="R273" s="117">
        <v>1E-3</v>
      </c>
      <c r="S273" s="117">
        <v>1.49E-2</v>
      </c>
      <c r="T273" s="117">
        <v>14.5</v>
      </c>
      <c r="U273" s="117">
        <v>0</v>
      </c>
      <c r="V273" s="117">
        <v>0</v>
      </c>
      <c r="W273" s="117">
        <v>0</v>
      </c>
      <c r="X273" s="117" t="s">
        <v>541</v>
      </c>
      <c r="Y273" s="117">
        <v>0.9</v>
      </c>
      <c r="Z273" s="117">
        <v>2E-3</v>
      </c>
      <c r="AA273" s="117">
        <v>1.55E-2</v>
      </c>
      <c r="AB273" s="118">
        <v>14.5</v>
      </c>
      <c r="AH273" s="72" t="str">
        <f>IF(AND(B273="Premier League",E273="Live"),_xlfn.XLOOKUP(_xlfn.TEXTJOIN(" vs ",,C273:D273),Calendar!G:G,Calendar!B:B),IF(AND(B273="Premier League",E273="Highlights"),_xlfn.XLOOKUP(H273,Calendar!O:O,Calendar!N:N,,-1),""))</f>
        <v/>
      </c>
      <c r="AI273" s="111" t="str">
        <f>IF(AND(AH273&lt;&gt;"",E273="Live"),_xlfn.XLOOKUP(_xlfn.TEXTJOIN(" vs ",,C273:D273),Calendar!G:G,Calendar!K:K),"")</f>
        <v/>
      </c>
      <c r="AJ273" s="111" t="str">
        <f>IF(AND(K273&lt;&gt;"Match of the Day",K273&lt;&gt;"Match of the Day 2",K273&lt;&gt;"Match of the Day Repeat"),"",1+MAX($AJ$10:AJ272))</f>
        <v/>
      </c>
    </row>
    <row r="274" spans="1:36" s="85" customFormat="1" x14ac:dyDescent="0.35">
      <c r="A274" s="112" t="s">
        <v>70</v>
      </c>
      <c r="B274" s="112" t="s">
        <v>152</v>
      </c>
      <c r="C274" s="112" t="s">
        <v>603</v>
      </c>
      <c r="D274" s="112" t="s">
        <v>611</v>
      </c>
      <c r="E274" s="112" t="s">
        <v>41</v>
      </c>
      <c r="F274" s="113">
        <v>0.5</v>
      </c>
      <c r="G274" s="112"/>
      <c r="H274" s="114">
        <v>45942</v>
      </c>
      <c r="I274" s="112" t="s">
        <v>522</v>
      </c>
      <c r="J274" s="115" t="s">
        <v>38</v>
      </c>
      <c r="K274" s="112" t="s">
        <v>53</v>
      </c>
      <c r="L274" s="112" t="s">
        <v>120</v>
      </c>
      <c r="M274" s="115" t="s">
        <v>55</v>
      </c>
      <c r="N274" s="113">
        <v>0.5</v>
      </c>
      <c r="O274" s="113">
        <v>0.57916666666666672</v>
      </c>
      <c r="P274" s="113">
        <v>7.9166666666666718E-2</v>
      </c>
      <c r="Q274" s="116">
        <v>13.2</v>
      </c>
      <c r="R274" s="117">
        <v>2.1000000000000001E-2</v>
      </c>
      <c r="S274" s="117">
        <v>0.2591</v>
      </c>
      <c r="T274" s="117">
        <v>23.2</v>
      </c>
      <c r="U274" s="117">
        <v>0</v>
      </c>
      <c r="V274" s="117">
        <v>0</v>
      </c>
      <c r="W274" s="117">
        <v>0</v>
      </c>
      <c r="X274" s="117" t="s">
        <v>541</v>
      </c>
      <c r="Y274" s="117">
        <v>13.1</v>
      </c>
      <c r="Z274" s="117">
        <v>2.5000000000000001E-2</v>
      </c>
      <c r="AA274" s="117">
        <v>0.26379999999999998</v>
      </c>
      <c r="AB274" s="118">
        <v>23.2</v>
      </c>
      <c r="AH274" s="72" t="str">
        <f>IF(AND(B274="Premier League",E274="Live"),_xlfn.XLOOKUP(_xlfn.TEXTJOIN(" vs ",,C274:D274),Calendar!G:G,Calendar!B:B),IF(AND(B274="Premier League",E274="Highlights"),_xlfn.XLOOKUP(H274,Calendar!O:O,Calendar!N:N,,-1),""))</f>
        <v/>
      </c>
      <c r="AI274" s="111" t="str">
        <f>IF(AND(AH274&lt;&gt;"",E274="Live"),_xlfn.XLOOKUP(_xlfn.TEXTJOIN(" vs ",,C274:D274),Calendar!G:G,Calendar!K:K),"")</f>
        <v/>
      </c>
      <c r="AJ274" s="111" t="str">
        <f>IF(AND(K274&lt;&gt;"Match of the Day",K274&lt;&gt;"Match of the Day 2",K274&lt;&gt;"Match of the Day Repeat"),"",1+MAX($AJ$10:AJ273))</f>
        <v/>
      </c>
    </row>
    <row r="275" spans="1:36" s="85" customFormat="1" x14ac:dyDescent="0.35">
      <c r="A275" s="112" t="s">
        <v>70</v>
      </c>
      <c r="B275" s="112" t="s">
        <v>152</v>
      </c>
      <c r="C275" s="112" t="s">
        <v>252</v>
      </c>
      <c r="D275" s="112" t="s">
        <v>612</v>
      </c>
      <c r="E275" s="112" t="s">
        <v>41</v>
      </c>
      <c r="F275" s="113">
        <v>0.5</v>
      </c>
      <c r="G275" s="112"/>
      <c r="H275" s="114">
        <v>45942</v>
      </c>
      <c r="I275" s="112" t="s">
        <v>522</v>
      </c>
      <c r="J275" s="115" t="s">
        <v>38</v>
      </c>
      <c r="K275" s="112" t="s">
        <v>53</v>
      </c>
      <c r="L275" s="112" t="s">
        <v>54</v>
      </c>
      <c r="M275" s="115" t="s">
        <v>55</v>
      </c>
      <c r="N275" s="113">
        <v>0.5</v>
      </c>
      <c r="O275" s="113">
        <v>0.57847222222222228</v>
      </c>
      <c r="P275" s="113">
        <v>7.8472222222222276E-2</v>
      </c>
      <c r="Q275" s="116">
        <v>62.4</v>
      </c>
      <c r="R275" s="117">
        <v>0.10100000000000001</v>
      </c>
      <c r="S275" s="117">
        <v>1.2256</v>
      </c>
      <c r="T275" s="117">
        <v>102.9</v>
      </c>
      <c r="U275" s="117">
        <v>10.3</v>
      </c>
      <c r="V275" s="117">
        <v>0.14199999999999999</v>
      </c>
      <c r="W275" s="117">
        <v>8.9331999999999994</v>
      </c>
      <c r="X275" s="117">
        <v>23.9</v>
      </c>
      <c r="Y275" s="117">
        <v>62.2</v>
      </c>
      <c r="Z275" s="117">
        <v>0.11799999999999999</v>
      </c>
      <c r="AA275" s="117">
        <v>1.2535000000000001</v>
      </c>
      <c r="AB275" s="118">
        <v>102</v>
      </c>
      <c r="AH275" s="72" t="str">
        <f>IF(AND(B275="Premier League",E275="Live"),_xlfn.XLOOKUP(_xlfn.TEXTJOIN(" vs ",,C275:D275),Calendar!G:G,Calendar!B:B),IF(AND(B275="Premier League",E275="Highlights"),_xlfn.XLOOKUP(H275,Calendar!O:O,Calendar!N:N,,-1),""))</f>
        <v/>
      </c>
      <c r="AI275" s="111" t="str">
        <f>IF(AND(AH275&lt;&gt;"",E275="Live"),_xlfn.XLOOKUP(_xlfn.TEXTJOIN(" vs ",,C275:D275),Calendar!G:G,Calendar!K:K),"")</f>
        <v/>
      </c>
      <c r="AJ275" s="111" t="str">
        <f>IF(AND(K275&lt;&gt;"Match of the Day",K275&lt;&gt;"Match of the Day 2",K275&lt;&gt;"Match of the Day Repeat"),"",1+MAX($AJ$10:AJ274))</f>
        <v/>
      </c>
    </row>
    <row r="276" spans="1:36" s="85" customFormat="1" x14ac:dyDescent="0.35">
      <c r="A276" s="112" t="s">
        <v>70</v>
      </c>
      <c r="B276" s="112" t="s">
        <v>152</v>
      </c>
      <c r="C276" s="112" t="s">
        <v>610</v>
      </c>
      <c r="D276" s="112" t="s">
        <v>604</v>
      </c>
      <c r="E276" s="112" t="s">
        <v>41</v>
      </c>
      <c r="F276" s="113">
        <v>0.5</v>
      </c>
      <c r="G276" s="112"/>
      <c r="H276" s="114">
        <v>45942</v>
      </c>
      <c r="I276" s="112" t="s">
        <v>522</v>
      </c>
      <c r="J276" s="115" t="s">
        <v>38</v>
      </c>
      <c r="K276" s="112" t="s">
        <v>53</v>
      </c>
      <c r="L276" s="112" t="s">
        <v>57</v>
      </c>
      <c r="M276" s="115" t="s">
        <v>55</v>
      </c>
      <c r="N276" s="113">
        <v>0.50069444444444444</v>
      </c>
      <c r="O276" s="113">
        <v>0.58194444444444449</v>
      </c>
      <c r="P276" s="113">
        <v>8.1250000000000044E-2</v>
      </c>
      <c r="Q276" s="116">
        <v>68.599999999999994</v>
      </c>
      <c r="R276" s="117">
        <v>0.111</v>
      </c>
      <c r="S276" s="117">
        <v>1.3421000000000001</v>
      </c>
      <c r="T276" s="117">
        <v>108.7</v>
      </c>
      <c r="U276" s="117">
        <v>6.4</v>
      </c>
      <c r="V276" s="117">
        <v>8.7999999999999995E-2</v>
      </c>
      <c r="W276" s="117">
        <v>5.6337999999999999</v>
      </c>
      <c r="X276" s="117">
        <v>10.9</v>
      </c>
      <c r="Y276" s="117">
        <v>64.900000000000006</v>
      </c>
      <c r="Z276" s="117">
        <v>0.123</v>
      </c>
      <c r="AA276" s="117">
        <v>1.3024</v>
      </c>
      <c r="AB276" s="118">
        <v>104.9</v>
      </c>
      <c r="AH276" s="72" t="str">
        <f>IF(AND(B276="Premier League",E276="Live"),_xlfn.XLOOKUP(_xlfn.TEXTJOIN(" vs ",,C276:D276),Calendar!G:G,Calendar!B:B),IF(AND(B276="Premier League",E276="Highlights"),_xlfn.XLOOKUP(H276,Calendar!O:O,Calendar!N:N,,-1),""))</f>
        <v/>
      </c>
      <c r="AI276" s="111" t="str">
        <f>IF(AND(AH276&lt;&gt;"",E276="Live"),_xlfn.XLOOKUP(_xlfn.TEXTJOIN(" vs ",,C276:D276),Calendar!G:G,Calendar!K:K),"")</f>
        <v/>
      </c>
      <c r="AJ276" s="111" t="str">
        <f>IF(AND(K276&lt;&gt;"Match of the Day",K276&lt;&gt;"Match of the Day 2",K276&lt;&gt;"Match of the Day Repeat"),"",1+MAX($AJ$10:AJ275))</f>
        <v/>
      </c>
    </row>
    <row r="277" spans="1:36" s="85" customFormat="1" x14ac:dyDescent="0.35">
      <c r="A277" s="112" t="s">
        <v>70</v>
      </c>
      <c r="B277" s="112" t="s">
        <v>152</v>
      </c>
      <c r="C277" s="112" t="s">
        <v>600</v>
      </c>
      <c r="D277" s="112" t="s">
        <v>602</v>
      </c>
      <c r="E277" s="112" t="s">
        <v>41</v>
      </c>
      <c r="F277" s="113">
        <v>0.5</v>
      </c>
      <c r="G277" s="112"/>
      <c r="H277" s="114">
        <v>45942</v>
      </c>
      <c r="I277" s="112" t="s">
        <v>522</v>
      </c>
      <c r="J277" s="115" t="s">
        <v>38</v>
      </c>
      <c r="K277" s="112" t="s">
        <v>53</v>
      </c>
      <c r="L277" s="112" t="s">
        <v>281</v>
      </c>
      <c r="M277" s="115" t="s">
        <v>55</v>
      </c>
      <c r="N277" s="113">
        <v>0.50069444444444444</v>
      </c>
      <c r="O277" s="113">
        <v>0.57916666666666672</v>
      </c>
      <c r="P277" s="113">
        <v>7.8472222222222276E-2</v>
      </c>
      <c r="Q277" s="116">
        <v>0.8</v>
      </c>
      <c r="R277" s="117">
        <v>1E-3</v>
      </c>
      <c r="S277" s="117">
        <v>1.5699999999999999E-2</v>
      </c>
      <c r="T277" s="117">
        <v>8.4</v>
      </c>
      <c r="U277" s="117">
        <v>0</v>
      </c>
      <c r="V277" s="117">
        <v>0</v>
      </c>
      <c r="W277" s="117">
        <v>0</v>
      </c>
      <c r="X277" s="117" t="s">
        <v>541</v>
      </c>
      <c r="Y277" s="117">
        <v>0.8</v>
      </c>
      <c r="Z277" s="117">
        <v>2E-3</v>
      </c>
      <c r="AA277" s="117">
        <v>1.61E-2</v>
      </c>
      <c r="AB277" s="118">
        <v>8.4</v>
      </c>
      <c r="AH277" s="72" t="str">
        <f>IF(AND(B277="Premier League",E277="Live"),_xlfn.XLOOKUP(_xlfn.TEXTJOIN(" vs ",,C277:D277),Calendar!G:G,Calendar!B:B),IF(AND(B277="Premier League",E277="Highlights"),_xlfn.XLOOKUP(H277,Calendar!O:O,Calendar!N:N,,-1),""))</f>
        <v/>
      </c>
      <c r="AI277" s="111" t="str">
        <f>IF(AND(AH277&lt;&gt;"",E277="Live"),_xlfn.XLOOKUP(_xlfn.TEXTJOIN(" vs ",,C277:D277),Calendar!G:G,Calendar!K:K),"")</f>
        <v/>
      </c>
      <c r="AJ277" s="111" t="str">
        <f>IF(AND(K277&lt;&gt;"Match of the Day",K277&lt;&gt;"Match of the Day 2",K277&lt;&gt;"Match of the Day Repeat"),"",1+MAX($AJ$10:AJ276))</f>
        <v/>
      </c>
    </row>
    <row r="278" spans="1:36" s="85" customFormat="1" x14ac:dyDescent="0.35">
      <c r="A278" s="112" t="s">
        <v>70</v>
      </c>
      <c r="B278" s="112" t="s">
        <v>152</v>
      </c>
      <c r="C278" s="112" t="s">
        <v>599</v>
      </c>
      <c r="D278" s="112" t="s">
        <v>601</v>
      </c>
      <c r="E278" s="112" t="s">
        <v>41</v>
      </c>
      <c r="F278" s="113">
        <v>0.60416666666666663</v>
      </c>
      <c r="G278" s="112"/>
      <c r="H278" s="114">
        <v>45942</v>
      </c>
      <c r="I278" s="112" t="s">
        <v>522</v>
      </c>
      <c r="J278" s="115" t="s">
        <v>38</v>
      </c>
      <c r="K278" s="112" t="s">
        <v>53</v>
      </c>
      <c r="L278" s="112" t="s">
        <v>597</v>
      </c>
      <c r="M278" s="115" t="s">
        <v>36</v>
      </c>
      <c r="N278" s="113">
        <v>0.60416666666666674</v>
      </c>
      <c r="O278" s="113">
        <v>0.68819444444444444</v>
      </c>
      <c r="P278" s="113">
        <v>8.4027777777777701E-2</v>
      </c>
      <c r="Q278" s="116">
        <v>430.1</v>
      </c>
      <c r="R278" s="117">
        <v>0.69599999999999995</v>
      </c>
      <c r="S278" s="117">
        <v>7.2912999999999997</v>
      </c>
      <c r="T278" s="117">
        <v>620.20000000000005</v>
      </c>
      <c r="U278" s="117">
        <v>5.7</v>
      </c>
      <c r="V278" s="117">
        <v>7.8E-2</v>
      </c>
      <c r="W278" s="117">
        <v>4.2857000000000003</v>
      </c>
      <c r="X278" s="117">
        <v>7.1</v>
      </c>
      <c r="Y278" s="117">
        <v>414.6</v>
      </c>
      <c r="Z278" s="117">
        <v>0.78600000000000003</v>
      </c>
      <c r="AA278" s="117">
        <v>7.2874999999999996</v>
      </c>
      <c r="AB278" s="118">
        <v>592.70000000000005</v>
      </c>
      <c r="AH278" s="72" t="str">
        <f>IF(AND(B278="Premier League",E278="Live"),_xlfn.XLOOKUP(_xlfn.TEXTJOIN(" vs ",,C278:D278),Calendar!G:G,Calendar!B:B),IF(AND(B278="Premier League",E278="Highlights"),_xlfn.XLOOKUP(H278,Calendar!O:O,Calendar!N:N,,-1),""))</f>
        <v/>
      </c>
      <c r="AI278" s="111" t="str">
        <f>IF(AND(AH278&lt;&gt;"",E278="Live"),_xlfn.XLOOKUP(_xlfn.TEXTJOIN(" vs ",,C278:D278),Calendar!G:G,Calendar!K:K),"")</f>
        <v/>
      </c>
      <c r="AJ278" s="111" t="str">
        <f>IF(AND(K278&lt;&gt;"Match of the Day",K278&lt;&gt;"Match of the Day 2",K278&lt;&gt;"Match of the Day Repeat"),"",1+MAX($AJ$10:AJ277))</f>
        <v/>
      </c>
    </row>
    <row r="279" spans="1:36" s="85" customFormat="1" x14ac:dyDescent="0.35">
      <c r="A279" s="112" t="s">
        <v>70</v>
      </c>
      <c r="B279" s="112" t="s">
        <v>152</v>
      </c>
      <c r="C279" s="112" t="s">
        <v>609</v>
      </c>
      <c r="D279" s="112" t="s">
        <v>596</v>
      </c>
      <c r="E279" s="112" t="s">
        <v>41</v>
      </c>
      <c r="F279" s="113">
        <v>0.69791666666666663</v>
      </c>
      <c r="G279" s="112"/>
      <c r="H279" s="114">
        <v>45942</v>
      </c>
      <c r="I279" s="112" t="s">
        <v>522</v>
      </c>
      <c r="J279" s="115" t="s">
        <v>38</v>
      </c>
      <c r="K279" s="112" t="s">
        <v>53</v>
      </c>
      <c r="L279" s="112" t="s">
        <v>57</v>
      </c>
      <c r="M279" s="115" t="s">
        <v>55</v>
      </c>
      <c r="N279" s="113">
        <v>0.69791666666666674</v>
      </c>
      <c r="O279" s="113">
        <v>0.77847222222222223</v>
      </c>
      <c r="P279" s="113">
        <v>8.0555555555555491E-2</v>
      </c>
      <c r="Q279" s="116">
        <v>46.4</v>
      </c>
      <c r="R279" s="117">
        <v>7.4999999999999997E-2</v>
      </c>
      <c r="S279" s="117">
        <v>0.48809999999999998</v>
      </c>
      <c r="T279" s="117">
        <v>74.599999999999994</v>
      </c>
      <c r="U279" s="117">
        <v>0.2</v>
      </c>
      <c r="V279" s="117">
        <v>3.0000000000000001E-3</v>
      </c>
      <c r="W279" s="117">
        <v>0.1057</v>
      </c>
      <c r="X279" s="117">
        <v>8.9</v>
      </c>
      <c r="Y279" s="117">
        <v>46.3</v>
      </c>
      <c r="Z279" s="117">
        <v>8.7999999999999995E-2</v>
      </c>
      <c r="AA279" s="117">
        <v>0.4995</v>
      </c>
      <c r="AB279" s="118">
        <v>74.599999999999994</v>
      </c>
      <c r="AH279" s="72" t="str">
        <f>IF(AND(B279="Premier League",E279="Live"),_xlfn.XLOOKUP(_xlfn.TEXTJOIN(" vs ",,C279:D279),Calendar!G:G,Calendar!B:B),IF(AND(B279="Premier League",E279="Highlights"),_xlfn.XLOOKUP(H279,Calendar!O:O,Calendar!N:N,,-1),""))</f>
        <v/>
      </c>
      <c r="AI279" s="111" t="str">
        <f>IF(AND(AH279&lt;&gt;"",E279="Live"),_xlfn.XLOOKUP(_xlfn.TEXTJOIN(" vs ",,C279:D279),Calendar!G:G,Calendar!K:K),"")</f>
        <v/>
      </c>
      <c r="AJ279" s="111" t="str">
        <f>IF(AND(K279&lt;&gt;"Match of the Day",K279&lt;&gt;"Match of the Day 2",K279&lt;&gt;"Match of the Day Repeat"),"",1+MAX($AJ$10:AJ278))</f>
        <v/>
      </c>
    </row>
    <row r="280" spans="1:36" s="85" customFormat="1" x14ac:dyDescent="0.35">
      <c r="A280" s="112" t="s">
        <v>70</v>
      </c>
      <c r="B280" s="112" t="s">
        <v>589</v>
      </c>
      <c r="C280" s="112" t="s">
        <v>267</v>
      </c>
      <c r="D280" s="112" t="s">
        <v>613</v>
      </c>
      <c r="E280" s="112" t="s">
        <v>41</v>
      </c>
      <c r="F280" s="113">
        <v>0.70833333333333337</v>
      </c>
      <c r="G280" s="112"/>
      <c r="H280" s="114">
        <v>45942</v>
      </c>
      <c r="I280" s="112" t="s">
        <v>522</v>
      </c>
      <c r="J280" s="115" t="s">
        <v>38</v>
      </c>
      <c r="K280" s="112" t="s">
        <v>53</v>
      </c>
      <c r="L280" s="112" t="s">
        <v>509</v>
      </c>
      <c r="M280" s="115" t="s">
        <v>36</v>
      </c>
      <c r="N280" s="113">
        <v>0.70902777777777781</v>
      </c>
      <c r="O280" s="113">
        <v>0.79027777777777786</v>
      </c>
      <c r="P280" s="113">
        <v>8.1250000000000044E-2</v>
      </c>
      <c r="Q280" s="116">
        <v>1597.5</v>
      </c>
      <c r="R280" s="117">
        <v>2.585</v>
      </c>
      <c r="S280" s="117">
        <v>15.813600000000001</v>
      </c>
      <c r="T280" s="117">
        <v>2038.5</v>
      </c>
      <c r="U280" s="117">
        <v>45.2</v>
      </c>
      <c r="V280" s="117">
        <v>0.621</v>
      </c>
      <c r="W280" s="117">
        <v>21.5136</v>
      </c>
      <c r="X280" s="117">
        <v>98.4</v>
      </c>
      <c r="Y280" s="117">
        <v>1563.9</v>
      </c>
      <c r="Z280" s="117">
        <v>2.9630000000000001</v>
      </c>
      <c r="AA280" s="117">
        <v>15.883899999999999</v>
      </c>
      <c r="AB280" s="118">
        <v>1984.1000000000001</v>
      </c>
      <c r="AH280" s="72" t="str">
        <f>IF(AND(B280="Premier League",E280="Live"),_xlfn.XLOOKUP(_xlfn.TEXTJOIN(" vs ",,C280:D280),Calendar!G:G,Calendar!B:B),IF(AND(B280="Premier League",E280="Highlights"),_xlfn.XLOOKUP(H280,Calendar!O:O,Calendar!N:N,,-1),""))</f>
        <v/>
      </c>
      <c r="AI280" s="111" t="str">
        <f>IF(AND(AH280&lt;&gt;"",E280="Live"),_xlfn.XLOOKUP(_xlfn.TEXTJOIN(" vs ",,C280:D280),Calendar!G:G,Calendar!K:K),"")</f>
        <v/>
      </c>
      <c r="AJ280" s="111" t="str">
        <f>IF(AND(K280&lt;&gt;"Match of the Day",K280&lt;&gt;"Match of the Day 2",K280&lt;&gt;"Match of the Day Repeat"),"",1+MAX($AJ$10:AJ279))</f>
        <v/>
      </c>
    </row>
    <row r="281" spans="1:36" s="85" customFormat="1" x14ac:dyDescent="0.35">
      <c r="A281" s="112" t="s">
        <v>70</v>
      </c>
      <c r="B281" s="112" t="s">
        <v>581</v>
      </c>
      <c r="C281" s="112" t="s">
        <v>649</v>
      </c>
      <c r="D281" s="112" t="s">
        <v>261</v>
      </c>
      <c r="E281" s="112" t="s">
        <v>41</v>
      </c>
      <c r="F281" s="113">
        <v>0.8125</v>
      </c>
      <c r="G281" s="112"/>
      <c r="H281" s="114">
        <v>45943</v>
      </c>
      <c r="I281" s="112" t="s">
        <v>522</v>
      </c>
      <c r="J281" s="115" t="s">
        <v>74</v>
      </c>
      <c r="K281" s="112" t="s">
        <v>53</v>
      </c>
      <c r="L281" s="112" t="s">
        <v>510</v>
      </c>
      <c r="M281" s="115" t="s">
        <v>511</v>
      </c>
      <c r="N281" s="113">
        <v>0.81319444444444444</v>
      </c>
      <c r="O281" s="113">
        <v>0.89166666666666672</v>
      </c>
      <c r="P281" s="113">
        <v>7.8472222222222276E-2</v>
      </c>
      <c r="Q281" s="116">
        <v>46.8</v>
      </c>
      <c r="R281" s="117">
        <v>7.5999999999999998E-2</v>
      </c>
      <c r="S281" s="117">
        <v>0.35289999999999999</v>
      </c>
      <c r="T281" s="117">
        <v>72</v>
      </c>
      <c r="U281" s="117">
        <v>3</v>
      </c>
      <c r="V281" s="117">
        <v>4.1000000000000002E-2</v>
      </c>
      <c r="W281" s="117">
        <v>0.9728</v>
      </c>
      <c r="X281" s="117">
        <v>13.4</v>
      </c>
      <c r="Y281" s="117">
        <v>46.1</v>
      </c>
      <c r="Z281" s="117">
        <v>8.6999999999999994E-2</v>
      </c>
      <c r="AA281" s="117">
        <v>0.35570000000000002</v>
      </c>
      <c r="AB281" s="118">
        <v>72</v>
      </c>
      <c r="AH281" s="72" t="str">
        <f>IF(AND(B281="Premier League",E281="Live"),_xlfn.XLOOKUP(_xlfn.TEXTJOIN(" vs ",,C281:D281),Calendar!G:G,Calendar!B:B),IF(AND(B281="Premier League",E281="Highlights"),_xlfn.XLOOKUP(H281,Calendar!O:O,Calendar!N:N,,-1),""))</f>
        <v/>
      </c>
      <c r="AI281" s="111" t="str">
        <f>IF(AND(AH281&lt;&gt;"",E281="Live"),_xlfn.XLOOKUP(_xlfn.TEXTJOIN(" vs ",,C281:D281),Calendar!G:G,Calendar!K:K),"")</f>
        <v/>
      </c>
      <c r="AJ281" s="111" t="str">
        <f>IF(AND(K281&lt;&gt;"Match of the Day",K281&lt;&gt;"Match of the Day 2",K281&lt;&gt;"Match of the Day Repeat"),"",1+MAX($AJ$10:AJ280))</f>
        <v/>
      </c>
    </row>
    <row r="282" spans="1:36" s="85" customFormat="1" x14ac:dyDescent="0.35">
      <c r="A282" s="112" t="s">
        <v>70</v>
      </c>
      <c r="B282" s="112" t="s">
        <v>589</v>
      </c>
      <c r="C282" s="112" t="s">
        <v>593</v>
      </c>
      <c r="D282" s="112" t="s">
        <v>269</v>
      </c>
      <c r="E282" s="112" t="s">
        <v>41</v>
      </c>
      <c r="F282" s="113">
        <v>0.82291666666666663</v>
      </c>
      <c r="G282" s="112"/>
      <c r="H282" s="114">
        <v>45943</v>
      </c>
      <c r="I282" s="112" t="s">
        <v>522</v>
      </c>
      <c r="J282" s="115" t="s">
        <v>74</v>
      </c>
      <c r="K282" s="112" t="s">
        <v>53</v>
      </c>
      <c r="L282" s="112" t="s">
        <v>597</v>
      </c>
      <c r="M282" s="115" t="s">
        <v>36</v>
      </c>
      <c r="N282" s="113">
        <v>0.82291666666666674</v>
      </c>
      <c r="O282" s="113">
        <v>0.90138888888888891</v>
      </c>
      <c r="P282" s="113">
        <v>7.8472222222222165E-2</v>
      </c>
      <c r="Q282" s="116">
        <v>1302</v>
      </c>
      <c r="R282" s="117">
        <v>2.1059999999999999</v>
      </c>
      <c r="S282" s="117">
        <v>9.6355000000000004</v>
      </c>
      <c r="T282" s="117">
        <v>1591.4</v>
      </c>
      <c r="U282" s="117">
        <v>43</v>
      </c>
      <c r="V282" s="117">
        <v>0.59099999999999997</v>
      </c>
      <c r="W282" s="117">
        <v>12.940099999999999</v>
      </c>
      <c r="X282" s="117">
        <v>63.8</v>
      </c>
      <c r="Y282" s="117">
        <v>1277</v>
      </c>
      <c r="Z282" s="117">
        <v>2.42</v>
      </c>
      <c r="AA282" s="117">
        <v>9.6656999999999993</v>
      </c>
      <c r="AB282" s="118">
        <v>1576.2</v>
      </c>
      <c r="AH282" s="72" t="str">
        <f>IF(AND(B282="Premier League",E282="Live"),_xlfn.XLOOKUP(_xlfn.TEXTJOIN(" vs ",,C282:D282),Calendar!G:G,Calendar!B:B),IF(AND(B282="Premier League",E282="Highlights"),_xlfn.XLOOKUP(H282,Calendar!O:O,Calendar!N:N,,-1),""))</f>
        <v/>
      </c>
      <c r="AI282" s="111" t="str">
        <f>IF(AND(AH282&lt;&gt;"",E282="Live"),_xlfn.XLOOKUP(_xlfn.TEXTJOIN(" vs ",,C282:D282),Calendar!G:G,Calendar!K:K),"")</f>
        <v/>
      </c>
      <c r="AJ282" s="111" t="str">
        <f>IF(AND(K282&lt;&gt;"Match of the Day",K282&lt;&gt;"Match of the Day 2",K282&lt;&gt;"Match of the Day Repeat"),"",1+MAX($AJ$10:AJ281))</f>
        <v/>
      </c>
    </row>
    <row r="283" spans="1:36" s="85" customFormat="1" x14ac:dyDescent="0.35">
      <c r="A283" s="112" t="s">
        <v>70</v>
      </c>
      <c r="B283" s="112" t="s">
        <v>589</v>
      </c>
      <c r="C283" s="112" t="s">
        <v>169</v>
      </c>
      <c r="D283" s="112" t="s">
        <v>170</v>
      </c>
      <c r="E283" s="112" t="s">
        <v>41</v>
      </c>
      <c r="F283" s="113">
        <v>0.82291666666666663</v>
      </c>
      <c r="G283" s="112"/>
      <c r="H283" s="114">
        <v>45943</v>
      </c>
      <c r="I283" s="112" t="s">
        <v>522</v>
      </c>
      <c r="J283" s="115" t="s">
        <v>74</v>
      </c>
      <c r="K283" s="112" t="s">
        <v>53</v>
      </c>
      <c r="L283" s="112" t="s">
        <v>618</v>
      </c>
      <c r="M283" s="115" t="s">
        <v>36</v>
      </c>
      <c r="N283" s="113">
        <v>0.82430555555555562</v>
      </c>
      <c r="O283" s="113">
        <v>0.90625</v>
      </c>
      <c r="P283" s="113">
        <v>8.1944444444444375E-2</v>
      </c>
      <c r="Q283" s="116">
        <v>528.9</v>
      </c>
      <c r="R283" s="117">
        <v>6.4209999999999994</v>
      </c>
      <c r="S283" s="117">
        <v>25.973800000000001</v>
      </c>
      <c r="T283" s="117">
        <v>697.9</v>
      </c>
      <c r="U283" s="117">
        <v>19.200000000000003</v>
      </c>
      <c r="V283" s="117">
        <v>2.0260000000000002</v>
      </c>
      <c r="W283" s="117">
        <v>29.576799999999999</v>
      </c>
      <c r="X283" s="117">
        <v>52.5</v>
      </c>
      <c r="Y283" s="117">
        <v>508.8</v>
      </c>
      <c r="Z283" s="117">
        <v>7.2810000000000006</v>
      </c>
      <c r="AA283" s="117">
        <v>26.211500000000001</v>
      </c>
      <c r="AB283" s="118">
        <v>674.1</v>
      </c>
      <c r="AH283" s="72" t="str">
        <f>IF(AND(B283="Premier League",E283="Live"),_xlfn.XLOOKUP(_xlfn.TEXTJOIN(" vs ",,C283:D283),Calendar!G:G,Calendar!B:B),IF(AND(B283="Premier League",E283="Highlights"),_xlfn.XLOOKUP(H283,Calendar!O:O,Calendar!N:N,,-1),""))</f>
        <v/>
      </c>
      <c r="AI283" s="111" t="str">
        <f>IF(AND(AH283&lt;&gt;"",E283="Live"),_xlfn.XLOOKUP(_xlfn.TEXTJOIN(" vs ",,C283:D283),Calendar!G:G,Calendar!K:K),"")</f>
        <v/>
      </c>
      <c r="AJ283" s="111" t="str">
        <f>IF(AND(K283&lt;&gt;"Match of the Day",K283&lt;&gt;"Match of the Day 2",K283&lt;&gt;"Match of the Day Repeat"),"",1+MAX($AJ$10:AJ282))</f>
        <v/>
      </c>
    </row>
    <row r="284" spans="1:36" s="85" customFormat="1" x14ac:dyDescent="0.35">
      <c r="A284" s="112" t="s">
        <v>70</v>
      </c>
      <c r="B284" s="112" t="s">
        <v>589</v>
      </c>
      <c r="C284" s="112" t="s">
        <v>650</v>
      </c>
      <c r="D284" s="112" t="s">
        <v>76</v>
      </c>
      <c r="E284" s="112" t="s">
        <v>41</v>
      </c>
      <c r="F284" s="113">
        <v>0.82291666666666663</v>
      </c>
      <c r="G284" s="112"/>
      <c r="H284" s="114">
        <v>45944</v>
      </c>
      <c r="I284" s="112" t="s">
        <v>522</v>
      </c>
      <c r="J284" s="115" t="s">
        <v>122</v>
      </c>
      <c r="K284" s="112" t="s">
        <v>53</v>
      </c>
      <c r="L284" s="112" t="s">
        <v>549</v>
      </c>
      <c r="M284" s="115" t="s">
        <v>80</v>
      </c>
      <c r="N284" s="113">
        <v>0.82361111111111118</v>
      </c>
      <c r="O284" s="113">
        <v>0.9</v>
      </c>
      <c r="P284" s="113">
        <v>7.638888888888884E-2</v>
      </c>
      <c r="Q284" s="116">
        <v>4162.6000000000004</v>
      </c>
      <c r="R284" s="117">
        <v>6.734</v>
      </c>
      <c r="S284" s="117">
        <v>25.444400000000002</v>
      </c>
      <c r="T284" s="117">
        <v>4745.1000000000004</v>
      </c>
      <c r="U284" s="117">
        <v>211.9</v>
      </c>
      <c r="V284" s="117">
        <v>2.9140000000000001</v>
      </c>
      <c r="W284" s="117">
        <v>37.900199999999998</v>
      </c>
      <c r="X284" s="117">
        <v>277.8</v>
      </c>
      <c r="Y284" s="117">
        <v>3984.6</v>
      </c>
      <c r="Z284" s="117">
        <v>7.55</v>
      </c>
      <c r="AA284" s="117">
        <v>25.061199999999999</v>
      </c>
      <c r="AB284" s="118">
        <v>4523.2</v>
      </c>
      <c r="AH284" s="72" t="str">
        <f>IF(AND(B284="Premier League",E284="Live"),_xlfn.XLOOKUP(_xlfn.TEXTJOIN(" vs ",,C284:D284),Calendar!G:G,Calendar!B:B),IF(AND(B284="Premier League",E284="Highlights"),_xlfn.XLOOKUP(H284,Calendar!O:O,Calendar!N:N,,-1),""))</f>
        <v/>
      </c>
      <c r="AI284" s="111" t="str">
        <f>IF(AND(AH284&lt;&gt;"",E284="Live"),_xlfn.XLOOKUP(_xlfn.TEXTJOIN(" vs ",,C284:D284),Calendar!G:G,Calendar!K:K),"")</f>
        <v/>
      </c>
      <c r="AJ284" s="111" t="str">
        <f>IF(AND(K284&lt;&gt;"Match of the Day",K284&lt;&gt;"Match of the Day 2",K284&lt;&gt;"Match of the Day Repeat"),"",1+MAX($AJ$10:AJ283))</f>
        <v/>
      </c>
    </row>
    <row r="285" spans="1:36" s="85" customFormat="1" x14ac:dyDescent="0.35">
      <c r="A285" s="112" t="s">
        <v>70</v>
      </c>
      <c r="B285" s="112" t="s">
        <v>146</v>
      </c>
      <c r="C285" s="112" t="s">
        <v>114</v>
      </c>
      <c r="D285" s="112" t="s">
        <v>118</v>
      </c>
      <c r="E285" s="112" t="s">
        <v>41</v>
      </c>
      <c r="F285" s="113">
        <v>0.83333333333333337</v>
      </c>
      <c r="G285" s="112"/>
      <c r="H285" s="114">
        <v>45946</v>
      </c>
      <c r="I285" s="112" t="s">
        <v>522</v>
      </c>
      <c r="J285" s="115" t="s">
        <v>127</v>
      </c>
      <c r="K285" s="112" t="s">
        <v>53</v>
      </c>
      <c r="L285" s="112" t="s">
        <v>54</v>
      </c>
      <c r="M285" s="115" t="s">
        <v>55</v>
      </c>
      <c r="N285" s="113">
        <v>0.83333333333333337</v>
      </c>
      <c r="O285" s="113">
        <v>0.91250000000000009</v>
      </c>
      <c r="P285" s="113">
        <v>7.9166666666666718E-2</v>
      </c>
      <c r="Q285" s="116">
        <v>200.29999999999998</v>
      </c>
      <c r="R285" s="117">
        <v>0.32400000000000001</v>
      </c>
      <c r="S285" s="117">
        <v>1.1642000000000001</v>
      </c>
      <c r="T285" s="117">
        <v>299.60000000000002</v>
      </c>
      <c r="U285" s="117">
        <v>4.3000000000000007</v>
      </c>
      <c r="V285" s="117">
        <v>5.8999999999999997E-2</v>
      </c>
      <c r="W285" s="117">
        <v>0.57779999999999998</v>
      </c>
      <c r="X285" s="117">
        <v>12.7</v>
      </c>
      <c r="Y285" s="117">
        <v>188.3</v>
      </c>
      <c r="Z285" s="117">
        <v>0.35699999999999998</v>
      </c>
      <c r="AA285" s="117">
        <v>1.1341999999999999</v>
      </c>
      <c r="AB285" s="118">
        <v>270</v>
      </c>
      <c r="AH285" s="72" t="str">
        <f>IF(AND(B285="Premier League",E285="Live"),_xlfn.XLOOKUP(_xlfn.TEXTJOIN(" vs ",,C285:D285),Calendar!G:G,Calendar!B:B),IF(AND(B285="Premier League",E285="Highlights"),_xlfn.XLOOKUP(H285,Calendar!O:O,Calendar!N:N,,-1),""))</f>
        <v/>
      </c>
      <c r="AI285" s="111" t="str">
        <f>IF(AND(AH285&lt;&gt;"",E285="Live"),_xlfn.XLOOKUP(_xlfn.TEXTJOIN(" vs ",,C285:D285),Calendar!G:G,Calendar!K:K),"")</f>
        <v/>
      </c>
      <c r="AJ285" s="111" t="str">
        <f>IF(AND(K285&lt;&gt;"Match of the Day",K285&lt;&gt;"Match of the Day 2",K285&lt;&gt;"Match of the Day Repeat"),"",1+MAX($AJ$10:AJ284))</f>
        <v/>
      </c>
    </row>
    <row r="286" spans="1:36" s="85" customFormat="1" x14ac:dyDescent="0.35">
      <c r="A286" s="112" t="s">
        <v>70</v>
      </c>
      <c r="B286" s="112" t="s">
        <v>145</v>
      </c>
      <c r="C286" s="112" t="s">
        <v>95</v>
      </c>
      <c r="D286" s="112" t="s">
        <v>236</v>
      </c>
      <c r="E286" s="112" t="s">
        <v>41</v>
      </c>
      <c r="F286" s="113">
        <v>0.83333333333333337</v>
      </c>
      <c r="G286" s="112"/>
      <c r="H286" s="114">
        <v>45947</v>
      </c>
      <c r="I286" s="112" t="s">
        <v>522</v>
      </c>
      <c r="J286" s="115" t="s">
        <v>71</v>
      </c>
      <c r="K286" s="112" t="s">
        <v>53</v>
      </c>
      <c r="L286" s="112" t="s">
        <v>54</v>
      </c>
      <c r="M286" s="115" t="s">
        <v>55</v>
      </c>
      <c r="N286" s="113">
        <v>0.83333333333333337</v>
      </c>
      <c r="O286" s="113">
        <v>0.91111111111111109</v>
      </c>
      <c r="P286" s="113">
        <v>7.7777777777777724E-2</v>
      </c>
      <c r="Q286" s="116">
        <v>442.3</v>
      </c>
      <c r="R286" s="117">
        <v>0.71599999999999997</v>
      </c>
      <c r="S286" s="117">
        <v>3.2690000000000001</v>
      </c>
      <c r="T286" s="117">
        <v>600.79999999999995</v>
      </c>
      <c r="U286" s="117">
        <v>38.1</v>
      </c>
      <c r="V286" s="117">
        <v>0.52400000000000002</v>
      </c>
      <c r="W286" s="117">
        <v>10.263999999999999</v>
      </c>
      <c r="X286" s="117">
        <v>78.599999999999994</v>
      </c>
      <c r="Y286" s="117">
        <v>431.4</v>
      </c>
      <c r="Z286" s="117">
        <v>0.81699999999999995</v>
      </c>
      <c r="AA286" s="117">
        <v>3.2710999999999997</v>
      </c>
      <c r="AB286" s="118">
        <v>585.20000000000005</v>
      </c>
      <c r="AH286" s="72" t="str">
        <f>IF(AND(B286="Premier League",E286="Live"),_xlfn.XLOOKUP(_xlfn.TEXTJOIN(" vs ",,C286:D286),Calendar!G:G,Calendar!B:B),IF(AND(B286="Premier League",E286="Highlights"),_xlfn.XLOOKUP(H286,Calendar!O:O,Calendar!N:N,,-1),""))</f>
        <v/>
      </c>
      <c r="AI286" s="111" t="str">
        <f>IF(AND(AH286&lt;&gt;"",E286="Live"),_xlfn.XLOOKUP(_xlfn.TEXTJOIN(" vs ",,C286:D286),Calendar!G:G,Calendar!K:K),"")</f>
        <v/>
      </c>
      <c r="AJ286" s="111" t="str">
        <f>IF(AND(K286&lt;&gt;"Match of the Day",K286&lt;&gt;"Match of the Day 2",K286&lt;&gt;"Match of the Day Repeat"),"",1+MAX($AJ$10:AJ285))</f>
        <v/>
      </c>
    </row>
    <row r="287" spans="1:36" s="85" customFormat="1" x14ac:dyDescent="0.35">
      <c r="A287" s="112" t="s">
        <v>70</v>
      </c>
      <c r="B287" s="112" t="s">
        <v>145</v>
      </c>
      <c r="C287" s="112" t="s">
        <v>101</v>
      </c>
      <c r="D287" s="112" t="s">
        <v>116</v>
      </c>
      <c r="E287" s="112" t="s">
        <v>41</v>
      </c>
      <c r="F287" s="113">
        <v>0.52083333333333337</v>
      </c>
      <c r="G287" s="112"/>
      <c r="H287" s="114">
        <v>45948</v>
      </c>
      <c r="I287" s="112" t="s">
        <v>522</v>
      </c>
      <c r="J287" s="115" t="s">
        <v>37</v>
      </c>
      <c r="K287" s="112" t="s">
        <v>53</v>
      </c>
      <c r="L287" s="112" t="s">
        <v>54</v>
      </c>
      <c r="M287" s="115" t="s">
        <v>55</v>
      </c>
      <c r="N287" s="113">
        <v>0.52152777777777781</v>
      </c>
      <c r="O287" s="113">
        <v>0.60416666666666674</v>
      </c>
      <c r="P287" s="113">
        <v>8.2638888888888928E-2</v>
      </c>
      <c r="Q287" s="116">
        <v>149.80000000000001</v>
      </c>
      <c r="R287" s="117">
        <v>0.2424</v>
      </c>
      <c r="S287" s="117">
        <v>2.7654999999999998</v>
      </c>
      <c r="T287" s="117">
        <v>237.3</v>
      </c>
      <c r="U287" s="117">
        <v>19.3</v>
      </c>
      <c r="V287" s="117">
        <v>0.26529999999999998</v>
      </c>
      <c r="W287" s="117">
        <v>9.7326999999999995</v>
      </c>
      <c r="X287" s="117">
        <v>52</v>
      </c>
      <c r="Y287" s="117">
        <v>148.30000000000001</v>
      </c>
      <c r="Z287" s="117">
        <v>0.28090000000000004</v>
      </c>
      <c r="AA287" s="117">
        <v>2.8254999999999999</v>
      </c>
      <c r="AB287" s="118">
        <v>235.5</v>
      </c>
      <c r="AH287" s="72" t="str">
        <f>IF(AND(B287="Premier League",E287="Live"),_xlfn.XLOOKUP(_xlfn.TEXTJOIN(" vs ",,C287:D287),Calendar!G:G,Calendar!B:B),IF(AND(B287="Premier League",E287="Highlights"),_xlfn.XLOOKUP(H287,Calendar!O:O,Calendar!N:N,,-1),""))</f>
        <v/>
      </c>
      <c r="AI287" s="111" t="str">
        <f>IF(AND(AH287&lt;&gt;"",E287="Live"),_xlfn.XLOOKUP(_xlfn.TEXTJOIN(" vs ",,C287:D287),Calendar!G:G,Calendar!K:K),"")</f>
        <v/>
      </c>
      <c r="AJ287" s="111" t="str">
        <f>IF(AND(K287&lt;&gt;"Match of the Day",K287&lt;&gt;"Match of the Day 2",K287&lt;&gt;"Match of the Day Repeat"),"",1+MAX($AJ$10:AJ286))</f>
        <v/>
      </c>
    </row>
    <row r="288" spans="1:36" s="85" customFormat="1" x14ac:dyDescent="0.35">
      <c r="A288" s="112" t="s">
        <v>70</v>
      </c>
      <c r="B288" s="112" t="s">
        <v>145</v>
      </c>
      <c r="C288" s="112" t="s">
        <v>66</v>
      </c>
      <c r="D288" s="112" t="s">
        <v>113</v>
      </c>
      <c r="E288" s="112" t="s">
        <v>41</v>
      </c>
      <c r="F288" s="113">
        <v>0.52083333333333337</v>
      </c>
      <c r="G288" s="112"/>
      <c r="H288" s="114">
        <v>45948</v>
      </c>
      <c r="I288" s="112" t="s">
        <v>522</v>
      </c>
      <c r="J288" s="115" t="s">
        <v>37</v>
      </c>
      <c r="K288" s="112" t="s">
        <v>53</v>
      </c>
      <c r="L288" s="112" t="s">
        <v>548</v>
      </c>
      <c r="M288" s="115" t="s">
        <v>55</v>
      </c>
      <c r="N288" s="113">
        <v>0.52083333333333337</v>
      </c>
      <c r="O288" s="113">
        <v>0.6</v>
      </c>
      <c r="P288" s="113">
        <v>7.9166666666666607E-2</v>
      </c>
      <c r="Q288" s="116">
        <v>32.799999999999997</v>
      </c>
      <c r="R288" s="117">
        <v>5.3100000000000001E-2</v>
      </c>
      <c r="S288" s="117">
        <v>0.60599999999999998</v>
      </c>
      <c r="T288" s="117">
        <v>87.1</v>
      </c>
      <c r="U288" s="117">
        <v>4.5999999999999996</v>
      </c>
      <c r="V288" s="117">
        <v>6.3200000000000006E-2</v>
      </c>
      <c r="W288" s="117">
        <v>2.3209</v>
      </c>
      <c r="X288" s="117">
        <v>4.7</v>
      </c>
      <c r="Y288" s="117">
        <v>32.799999999999997</v>
      </c>
      <c r="Z288" s="117">
        <v>6.2100000000000002E-2</v>
      </c>
      <c r="AA288" s="117">
        <v>0.62539999999999996</v>
      </c>
      <c r="AB288" s="118">
        <v>87.1</v>
      </c>
      <c r="AH288" s="72" t="str">
        <f>IF(AND(B288="Premier League",E288="Live"),_xlfn.XLOOKUP(_xlfn.TEXTJOIN(" vs ",,C288:D288),Calendar!G:G,Calendar!B:B),IF(AND(B288="Premier League",E288="Highlights"),_xlfn.XLOOKUP(H288,Calendar!O:O,Calendar!N:N,,-1),""))</f>
        <v/>
      </c>
      <c r="AI288" s="111" t="str">
        <f>IF(AND(AH288&lt;&gt;"",E288="Live"),_xlfn.XLOOKUP(_xlfn.TEXTJOIN(" vs ",,C288:D288),Calendar!G:G,Calendar!K:K),"")</f>
        <v/>
      </c>
      <c r="AJ288" s="111" t="str">
        <f>IF(AND(K288&lt;&gt;"Match of the Day",K288&lt;&gt;"Match of the Day 2",K288&lt;&gt;"Match of the Day Repeat"),"",1+MAX($AJ$10:AJ287))</f>
        <v/>
      </c>
    </row>
    <row r="289" spans="1:36" s="85" customFormat="1" x14ac:dyDescent="0.35">
      <c r="A289" s="112" t="s">
        <v>70</v>
      </c>
      <c r="B289" s="112" t="s">
        <v>32</v>
      </c>
      <c r="C289" s="112" t="s">
        <v>164</v>
      </c>
      <c r="D289" s="112" t="s">
        <v>67</v>
      </c>
      <c r="E289" s="112" t="s">
        <v>41</v>
      </c>
      <c r="F289" s="113">
        <v>0.52083333333333337</v>
      </c>
      <c r="G289" s="112"/>
      <c r="H289" s="114">
        <v>45948</v>
      </c>
      <c r="I289" s="112" t="s">
        <v>522</v>
      </c>
      <c r="J289" s="115" t="s">
        <v>37</v>
      </c>
      <c r="K289" s="112" t="s">
        <v>53</v>
      </c>
      <c r="L289" s="112" t="s">
        <v>510</v>
      </c>
      <c r="M289" s="115" t="s">
        <v>511</v>
      </c>
      <c r="N289" s="113">
        <v>0.52152777777777781</v>
      </c>
      <c r="O289" s="113">
        <v>0.59930555555555554</v>
      </c>
      <c r="P289" s="113">
        <v>7.7777777777777724E-2</v>
      </c>
      <c r="Q289" s="116">
        <v>738.2</v>
      </c>
      <c r="R289" s="117">
        <v>1.1940999999999999</v>
      </c>
      <c r="S289" s="117">
        <v>13.624700000000001</v>
      </c>
      <c r="T289" s="117">
        <v>877.6</v>
      </c>
      <c r="U289" s="117">
        <v>105.8</v>
      </c>
      <c r="V289" s="117">
        <v>1.4547000000000001</v>
      </c>
      <c r="W289" s="117">
        <v>53.139099999999999</v>
      </c>
      <c r="X289" s="117">
        <v>142.5</v>
      </c>
      <c r="Y289" s="117">
        <v>692.6</v>
      </c>
      <c r="Z289" s="117">
        <v>1.3123</v>
      </c>
      <c r="AA289" s="117">
        <v>13.193099999999999</v>
      </c>
      <c r="AB289" s="118">
        <v>829</v>
      </c>
      <c r="AH289" s="72" t="e">
        <f>IF(AND(B289="Premier League",E289="Live"),_xlfn.XLOOKUP(_xlfn.TEXTJOIN(" vs ",,C289:D289),Calendar!G:G,Calendar!B:B),IF(AND(B289="Premier League",E289="Highlights"),_xlfn.XLOOKUP(H289,Calendar!O:O,Calendar!N:N,,-1),""))</f>
        <v>#N/A</v>
      </c>
      <c r="AI289" s="111" t="e">
        <f>IF(AND(AH289&lt;&gt;"",E289="Live"),_xlfn.XLOOKUP(_xlfn.TEXTJOIN(" vs ",,C289:D289),Calendar!G:G,Calendar!K:K),"")</f>
        <v>#N/A</v>
      </c>
      <c r="AJ289" s="111" t="str">
        <f>IF(AND(K289&lt;&gt;"Match of the Day",K289&lt;&gt;"Match of the Day 2",K289&lt;&gt;"Match of the Day Repeat"),"",1+MAX($AJ$10:AJ288))</f>
        <v/>
      </c>
    </row>
    <row r="290" spans="1:36" s="85" customFormat="1" x14ac:dyDescent="0.35">
      <c r="A290" s="112" t="s">
        <v>70</v>
      </c>
      <c r="B290" s="112" t="s">
        <v>32</v>
      </c>
      <c r="C290" s="112" t="s">
        <v>94</v>
      </c>
      <c r="D290" s="112" t="s">
        <v>40</v>
      </c>
      <c r="E290" s="112" t="s">
        <v>41</v>
      </c>
      <c r="F290" s="113">
        <v>0.72916666666666663</v>
      </c>
      <c r="G290" s="112"/>
      <c r="H290" s="114">
        <v>45948</v>
      </c>
      <c r="I290" s="112" t="s">
        <v>522</v>
      </c>
      <c r="J290" s="115" t="s">
        <v>37</v>
      </c>
      <c r="K290" s="112" t="s">
        <v>53</v>
      </c>
      <c r="L290" s="112" t="s">
        <v>54</v>
      </c>
      <c r="M290" s="115" t="s">
        <v>55</v>
      </c>
      <c r="N290" s="113">
        <v>0.72986111111111118</v>
      </c>
      <c r="O290" s="113">
        <v>0.81319444444444444</v>
      </c>
      <c r="P290" s="113">
        <v>8.3333333333333259E-2</v>
      </c>
      <c r="Q290" s="116">
        <v>1314.9</v>
      </c>
      <c r="R290" s="117">
        <v>2.1269999999999998</v>
      </c>
      <c r="S290" s="117">
        <v>10.4505</v>
      </c>
      <c r="T290" s="117">
        <v>1568.6</v>
      </c>
      <c r="U290" s="117">
        <v>168.9</v>
      </c>
      <c r="V290" s="117">
        <v>2.3223000000000003</v>
      </c>
      <c r="W290" s="117">
        <v>36.2836</v>
      </c>
      <c r="X290" s="117">
        <v>242.4</v>
      </c>
      <c r="Y290" s="117">
        <v>1251.9000000000001</v>
      </c>
      <c r="Z290" s="117">
        <v>2.3719999999999999</v>
      </c>
      <c r="AA290" s="117">
        <v>10.371500000000001</v>
      </c>
      <c r="AB290" s="118">
        <v>1494.6</v>
      </c>
      <c r="AH290" s="72" t="e">
        <f>IF(AND(B290="Premier League",E290="Live"),_xlfn.XLOOKUP(_xlfn.TEXTJOIN(" vs ",,C290:D290),Calendar!G:G,Calendar!B:B),IF(AND(B290="Premier League",E290="Highlights"),_xlfn.XLOOKUP(H290,Calendar!O:O,Calendar!N:N,,-1),""))</f>
        <v>#N/A</v>
      </c>
      <c r="AI290" s="111" t="e">
        <f>IF(AND(AH290&lt;&gt;"",E290="Live"),_xlfn.XLOOKUP(_xlfn.TEXTJOIN(" vs ",,C290:D290),Calendar!G:G,Calendar!K:K),"")</f>
        <v>#N/A</v>
      </c>
      <c r="AJ290" s="111" t="str">
        <f>IF(AND(K290&lt;&gt;"Match of the Day",K290&lt;&gt;"Match of the Day 2",K290&lt;&gt;"Match of the Day Repeat"),"",1+MAX($AJ$10:AJ289))</f>
        <v/>
      </c>
    </row>
    <row r="291" spans="1:36" s="85" customFormat="1" x14ac:dyDescent="0.35">
      <c r="A291" s="112" t="s">
        <v>70</v>
      </c>
      <c r="B291" s="112" t="s">
        <v>529</v>
      </c>
      <c r="C291" s="112" t="s">
        <v>605</v>
      </c>
      <c r="D291" s="112" t="s">
        <v>537</v>
      </c>
      <c r="E291" s="112" t="s">
        <v>41</v>
      </c>
      <c r="F291" s="113">
        <v>0.73958333333333337</v>
      </c>
      <c r="G291" s="112"/>
      <c r="H291" s="114">
        <v>45948</v>
      </c>
      <c r="I291" s="112" t="s">
        <v>522</v>
      </c>
      <c r="J291" s="115" t="s">
        <v>37</v>
      </c>
      <c r="K291" s="112" t="s">
        <v>53</v>
      </c>
      <c r="L291" s="112" t="s">
        <v>621</v>
      </c>
      <c r="M291" s="115" t="s">
        <v>532</v>
      </c>
      <c r="N291" s="113">
        <v>0.74027777777777781</v>
      </c>
      <c r="O291" s="113">
        <v>0.81805555555555554</v>
      </c>
      <c r="P291" s="113">
        <v>7.7777777777777724E-2</v>
      </c>
      <c r="Q291" s="116">
        <v>32.5</v>
      </c>
      <c r="R291" s="117">
        <v>5.2600000000000001E-2</v>
      </c>
      <c r="S291" s="117">
        <v>0.2475</v>
      </c>
      <c r="T291" s="117">
        <v>52</v>
      </c>
      <c r="U291" s="117">
        <v>4.0999999999999996</v>
      </c>
      <c r="V291" s="117">
        <v>5.6399999999999999E-2</v>
      </c>
      <c r="W291" s="117">
        <v>0.85129999999999995</v>
      </c>
      <c r="X291" s="117">
        <v>9.1999999999999993</v>
      </c>
      <c r="Y291" s="117">
        <v>29.3</v>
      </c>
      <c r="Z291" s="117">
        <v>5.5500000000000001E-2</v>
      </c>
      <c r="AA291" s="117">
        <v>0.2329</v>
      </c>
      <c r="AB291" s="118">
        <v>48.6</v>
      </c>
      <c r="AH291" s="72" t="str">
        <f>IF(AND(B291="Premier League",E291="Live"),_xlfn.XLOOKUP(_xlfn.TEXTJOIN(" vs ",,C291:D291),Calendar!G:G,Calendar!B:B),IF(AND(B291="Premier League",E291="Highlights"),_xlfn.XLOOKUP(H291,Calendar!O:O,Calendar!N:N,,-1),""))</f>
        <v/>
      </c>
      <c r="AI291" s="111" t="str">
        <f>IF(AND(AH291&lt;&gt;"",E291="Live"),_xlfn.XLOOKUP(_xlfn.TEXTJOIN(" vs ",,C291:D291),Calendar!G:G,Calendar!K:K),"")</f>
        <v/>
      </c>
      <c r="AJ291" s="111" t="str">
        <f>IF(AND(K291&lt;&gt;"Match of the Day",K291&lt;&gt;"Match of the Day 2",K291&lt;&gt;"Match of the Day Repeat"),"",1+MAX($AJ$10:AJ290))</f>
        <v/>
      </c>
    </row>
    <row r="292" spans="1:36" s="85" customFormat="1" x14ac:dyDescent="0.35">
      <c r="A292" s="112" t="s">
        <v>70</v>
      </c>
      <c r="B292" s="112" t="s">
        <v>145</v>
      </c>
      <c r="C292" s="112" t="s">
        <v>69</v>
      </c>
      <c r="D292" s="112" t="s">
        <v>163</v>
      </c>
      <c r="E292" s="112" t="s">
        <v>41</v>
      </c>
      <c r="F292" s="113">
        <v>0.82291666666666663</v>
      </c>
      <c r="G292" s="112"/>
      <c r="H292" s="114">
        <v>45948</v>
      </c>
      <c r="I292" s="112" t="s">
        <v>522</v>
      </c>
      <c r="J292" s="115" t="s">
        <v>37</v>
      </c>
      <c r="K292" s="112" t="s">
        <v>53</v>
      </c>
      <c r="L292" s="112" t="s">
        <v>548</v>
      </c>
      <c r="M292" s="115" t="s">
        <v>55</v>
      </c>
      <c r="N292" s="113">
        <v>0.82361111111111118</v>
      </c>
      <c r="O292" s="113">
        <v>0.90486111111111112</v>
      </c>
      <c r="P292" s="113">
        <v>8.1249999999999933E-2</v>
      </c>
      <c r="Q292" s="116">
        <v>176.7</v>
      </c>
      <c r="R292" s="117">
        <v>0.2858</v>
      </c>
      <c r="S292" s="117">
        <v>1.379</v>
      </c>
      <c r="T292" s="117">
        <v>265.5</v>
      </c>
      <c r="U292" s="117">
        <v>30.5</v>
      </c>
      <c r="V292" s="117">
        <v>0.4194</v>
      </c>
      <c r="W292" s="117">
        <v>9.1481999999999992</v>
      </c>
      <c r="X292" s="117">
        <v>53.9</v>
      </c>
      <c r="Y292" s="117">
        <v>163.4</v>
      </c>
      <c r="Z292" s="117">
        <v>0.30959999999999999</v>
      </c>
      <c r="AA292" s="117">
        <v>1.3269</v>
      </c>
      <c r="AB292" s="118">
        <v>236.9</v>
      </c>
      <c r="AH292" s="72" t="str">
        <f>IF(AND(B292="Premier League",E292="Live"),_xlfn.XLOOKUP(_xlfn.TEXTJOIN(" vs ",,C292:D292),Calendar!G:G,Calendar!B:B),IF(AND(B292="Premier League",E292="Highlights"),_xlfn.XLOOKUP(H292,Calendar!O:O,Calendar!N:N,,-1),""))</f>
        <v/>
      </c>
      <c r="AI292" s="111" t="str">
        <f>IF(AND(AH292&lt;&gt;"",E292="Live"),_xlfn.XLOOKUP(_xlfn.TEXTJOIN(" vs ",,C292:D292),Calendar!G:G,Calendar!K:K),"")</f>
        <v/>
      </c>
      <c r="AJ292" s="111" t="str">
        <f>IF(AND(K292&lt;&gt;"Match of the Day",K292&lt;&gt;"Match of the Day 2",K292&lt;&gt;"Match of the Day Repeat"),"",1+MAX($AJ$10:AJ291))</f>
        <v/>
      </c>
    </row>
    <row r="293" spans="1:36" s="85" customFormat="1" x14ac:dyDescent="0.35">
      <c r="A293" s="112" t="s">
        <v>70</v>
      </c>
      <c r="B293" s="112" t="s">
        <v>32</v>
      </c>
      <c r="C293" s="112" t="s">
        <v>81</v>
      </c>
      <c r="D293" s="112" t="s">
        <v>128</v>
      </c>
      <c r="E293" s="112" t="s">
        <v>282</v>
      </c>
      <c r="F293" s="113">
        <v>0.85416666666666663</v>
      </c>
      <c r="G293" s="112"/>
      <c r="H293" s="114">
        <v>45948</v>
      </c>
      <c r="I293" s="112" t="s">
        <v>522</v>
      </c>
      <c r="J293" s="115" t="s">
        <v>37</v>
      </c>
      <c r="K293" s="112" t="s">
        <v>53</v>
      </c>
      <c r="L293" s="112" t="s">
        <v>57</v>
      </c>
      <c r="M293" s="115" t="s">
        <v>55</v>
      </c>
      <c r="N293" s="113">
        <v>0.85763888888888895</v>
      </c>
      <c r="O293" s="113">
        <v>0.93472222222222223</v>
      </c>
      <c r="P293" s="113">
        <v>7.7083333333333282E-2</v>
      </c>
      <c r="Q293" s="116">
        <v>42.9</v>
      </c>
      <c r="R293" s="117">
        <v>6.9400000000000003E-2</v>
      </c>
      <c r="S293" s="117">
        <v>0.38229999999999997</v>
      </c>
      <c r="T293" s="117">
        <v>84.4</v>
      </c>
      <c r="U293" s="117">
        <v>0.1</v>
      </c>
      <c r="V293" s="117">
        <v>1.4E-3</v>
      </c>
      <c r="W293" s="117">
        <v>3.2000000000000001E-2</v>
      </c>
      <c r="X293" s="117">
        <v>4.8</v>
      </c>
      <c r="Y293" s="117">
        <v>42.7</v>
      </c>
      <c r="Z293" s="117">
        <v>8.09E-2</v>
      </c>
      <c r="AA293" s="117">
        <v>0.39069999999999999</v>
      </c>
      <c r="AB293" s="118">
        <v>84.4</v>
      </c>
      <c r="AH293" s="72" t="str">
        <f>IF(AND(B293="Premier League",E293="Live"),_xlfn.XLOOKUP(_xlfn.TEXTJOIN(" vs ",,C293:D293),Calendar!G:G,Calendar!B:B),IF(AND(B293="Premier League",E293="Highlights"),_xlfn.XLOOKUP(H293,Calendar!O:O,Calendar!N:N,,-1),""))</f>
        <v/>
      </c>
      <c r="AI293" s="111" t="str">
        <f>IF(AND(AH293&lt;&gt;"",E293="Live"),_xlfn.XLOOKUP(_xlfn.TEXTJOIN(" vs ",,C293:D293),Calendar!G:G,Calendar!K:K),"")</f>
        <v/>
      </c>
      <c r="AJ293" s="111" t="str">
        <f>IF(AND(K293&lt;&gt;"Match of the Day",K293&lt;&gt;"Match of the Day 2",K293&lt;&gt;"Match of the Day Repeat"),"",1+MAX($AJ$10:AJ292))</f>
        <v/>
      </c>
    </row>
    <row r="294" spans="1:36" s="85" customFormat="1" x14ac:dyDescent="0.35">
      <c r="A294" s="112" t="s">
        <v>70</v>
      </c>
      <c r="B294" s="112" t="s">
        <v>32</v>
      </c>
      <c r="C294" s="112"/>
      <c r="D294" s="112"/>
      <c r="E294" s="112" t="s">
        <v>33</v>
      </c>
      <c r="F294" s="113">
        <v>0.9375</v>
      </c>
      <c r="G294" s="112"/>
      <c r="H294" s="114">
        <v>45948</v>
      </c>
      <c r="I294" s="112" t="s">
        <v>522</v>
      </c>
      <c r="J294" s="115" t="s">
        <v>37</v>
      </c>
      <c r="K294" s="112" t="s">
        <v>552</v>
      </c>
      <c r="L294" s="112" t="s">
        <v>35</v>
      </c>
      <c r="M294" s="115" t="s">
        <v>36</v>
      </c>
      <c r="N294" s="113">
        <v>0.9375</v>
      </c>
      <c r="O294" s="113">
        <v>0.99635416666666665</v>
      </c>
      <c r="P294" s="113">
        <v>5.8356481481481481E-2</v>
      </c>
      <c r="Q294" s="116">
        <v>2313.3000000000002</v>
      </c>
      <c r="R294" s="117">
        <v>3.742</v>
      </c>
      <c r="S294" s="117">
        <v>30.282</v>
      </c>
      <c r="T294" s="117">
        <v>2853.5</v>
      </c>
      <c r="U294" s="117">
        <v>150.5</v>
      </c>
      <c r="V294" s="117">
        <v>2.0693000000000001</v>
      </c>
      <c r="W294" s="117">
        <v>43.686500000000002</v>
      </c>
      <c r="X294" s="117">
        <v>213.5</v>
      </c>
      <c r="Y294" s="117">
        <v>2238.6999999999998</v>
      </c>
      <c r="Z294" s="117">
        <v>4.2416</v>
      </c>
      <c r="AA294" s="117">
        <v>29.933499999999999</v>
      </c>
      <c r="AB294" s="118">
        <v>2768</v>
      </c>
      <c r="AH294" s="72" t="str">
        <f>IF(AND(B294="Premier League",E294="Live"),_xlfn.XLOOKUP(_xlfn.TEXTJOIN(" vs ",,C294:D294),Calendar!G:G,Calendar!B:B),IF(AND(B294="Premier League",E294="Highlights"),_xlfn.XLOOKUP(H294,Calendar!O:O,Calendar!N:N,,-1),""))</f>
        <v>Matchweek 01</v>
      </c>
      <c r="AI294" s="111" t="str">
        <f>IF(AND(AH294&lt;&gt;"",E294="Live"),_xlfn.XLOOKUP(_xlfn.TEXTJOIN(" vs ",,C294:D294),Calendar!G:G,Calendar!K:K),"")</f>
        <v/>
      </c>
      <c r="AJ294" s="111">
        <f>IF(AND(K294&lt;&gt;"Match of the Day",K294&lt;&gt;"Match of the Day 2",K294&lt;&gt;"Match of the Day Repeat"),"",1+MAX($AJ$10:AJ293))</f>
        <v>27</v>
      </c>
    </row>
    <row r="295" spans="1:36" s="85" customFormat="1" x14ac:dyDescent="0.35">
      <c r="A295" s="112" t="s">
        <v>70</v>
      </c>
      <c r="B295" s="112" t="s">
        <v>529</v>
      </c>
      <c r="C295" s="112" t="s">
        <v>530</v>
      </c>
      <c r="D295" s="112" t="s">
        <v>195</v>
      </c>
      <c r="E295" s="112" t="s">
        <v>41</v>
      </c>
      <c r="F295" s="113">
        <v>0.5</v>
      </c>
      <c r="G295" s="112"/>
      <c r="H295" s="114">
        <v>45949</v>
      </c>
      <c r="I295" s="112" t="s">
        <v>522</v>
      </c>
      <c r="J295" s="115" t="s">
        <v>38</v>
      </c>
      <c r="K295" s="112" t="s">
        <v>53</v>
      </c>
      <c r="L295" s="112" t="s">
        <v>120</v>
      </c>
      <c r="M295" s="115" t="s">
        <v>55</v>
      </c>
      <c r="N295" s="113">
        <v>0.50138888888888888</v>
      </c>
      <c r="O295" s="113">
        <v>0.58263888888888893</v>
      </c>
      <c r="P295" s="113">
        <v>8.1250000000000044E-2</v>
      </c>
      <c r="Q295" s="116">
        <v>243.8</v>
      </c>
      <c r="R295" s="117">
        <v>0.39439999999999997</v>
      </c>
      <c r="S295" s="117">
        <v>4.1603000000000003</v>
      </c>
      <c r="T295" s="117">
        <v>336.9</v>
      </c>
      <c r="U295" s="117">
        <v>14.2</v>
      </c>
      <c r="V295" s="117">
        <v>0.19520000000000001</v>
      </c>
      <c r="W295" s="117">
        <v>8.7926000000000002</v>
      </c>
      <c r="X295" s="117">
        <v>22</v>
      </c>
      <c r="Y295" s="117">
        <v>234.7</v>
      </c>
      <c r="Z295" s="117">
        <v>0.44469999999999998</v>
      </c>
      <c r="AA295" s="117">
        <v>4.1313000000000004</v>
      </c>
      <c r="AB295" s="118">
        <v>332.8</v>
      </c>
      <c r="AH295" s="72" t="str">
        <f>IF(AND(B295="Premier League",E295="Live"),_xlfn.XLOOKUP(_xlfn.TEXTJOIN(" vs ",,C295:D295),Calendar!G:G,Calendar!B:B),IF(AND(B295="Premier League",E295="Highlights"),_xlfn.XLOOKUP(H295,Calendar!O:O,Calendar!N:N,,-1),""))</f>
        <v/>
      </c>
      <c r="AI295" s="111" t="str">
        <f>IF(AND(AH295&lt;&gt;"",E295="Live"),_xlfn.XLOOKUP(_xlfn.TEXTJOIN(" vs ",,C295:D295),Calendar!G:G,Calendar!K:K),"")</f>
        <v/>
      </c>
      <c r="AJ295" s="111" t="str">
        <f>IF(AND(K295&lt;&gt;"Match of the Day",K295&lt;&gt;"Match of the Day 2",K295&lt;&gt;"Match of the Day Repeat"),"",1+MAX($AJ$10:AJ294))</f>
        <v/>
      </c>
    </row>
    <row r="296" spans="1:36" s="85" customFormat="1" x14ac:dyDescent="0.35">
      <c r="A296" s="112" t="s">
        <v>70</v>
      </c>
      <c r="B296" s="112" t="s">
        <v>32</v>
      </c>
      <c r="C296" s="112" t="s">
        <v>48</v>
      </c>
      <c r="D296" s="112" t="s">
        <v>82</v>
      </c>
      <c r="E296" s="112" t="s">
        <v>41</v>
      </c>
      <c r="F296" s="113">
        <v>0.58333333333333337</v>
      </c>
      <c r="G296" s="112"/>
      <c r="H296" s="114">
        <v>45949</v>
      </c>
      <c r="I296" s="112" t="s">
        <v>522</v>
      </c>
      <c r="J296" s="115" t="s">
        <v>38</v>
      </c>
      <c r="K296" s="112" t="s">
        <v>53</v>
      </c>
      <c r="L296" s="112" t="s">
        <v>54</v>
      </c>
      <c r="M296" s="115" t="s">
        <v>55</v>
      </c>
      <c r="N296" s="113">
        <v>0.58333333333333337</v>
      </c>
      <c r="O296" s="113">
        <v>0.6659722222222223</v>
      </c>
      <c r="P296" s="113">
        <v>8.2638888888888928E-2</v>
      </c>
      <c r="Q296" s="116">
        <v>1516.6999999999998</v>
      </c>
      <c r="R296" s="117">
        <v>2.4535</v>
      </c>
      <c r="S296" s="117">
        <v>20.267800000000001</v>
      </c>
      <c r="T296" s="117">
        <v>2076.8999999999996</v>
      </c>
      <c r="U296" s="117">
        <v>141</v>
      </c>
      <c r="V296" s="117">
        <v>1.9387000000000001</v>
      </c>
      <c r="W296" s="117">
        <v>44.311700000000002</v>
      </c>
      <c r="X296" s="117">
        <v>195.1</v>
      </c>
      <c r="Y296" s="117">
        <v>1450.2</v>
      </c>
      <c r="Z296" s="117">
        <v>2.7477</v>
      </c>
      <c r="AA296" s="117">
        <v>20.038699999999999</v>
      </c>
      <c r="AB296" s="118">
        <v>1958.1</v>
      </c>
      <c r="AH296" s="72" t="e">
        <f>IF(AND(B296="Premier League",E296="Live"),_xlfn.XLOOKUP(_xlfn.TEXTJOIN(" vs ",,C296:D296),Calendar!G:G,Calendar!B:B),IF(AND(B296="Premier League",E296="Highlights"),_xlfn.XLOOKUP(H296,Calendar!O:O,Calendar!N:N,,-1),""))</f>
        <v>#N/A</v>
      </c>
      <c r="AI296" s="111" t="e">
        <f>IF(AND(AH296&lt;&gt;"",E296="Live"),_xlfn.XLOOKUP(_xlfn.TEXTJOIN(" vs ",,C296:D296),Calendar!G:G,Calendar!K:K),"")</f>
        <v>#N/A</v>
      </c>
      <c r="AJ296" s="111" t="str">
        <f>IF(AND(K296&lt;&gt;"Match of the Day",K296&lt;&gt;"Match of the Day 2",K296&lt;&gt;"Match of the Day Repeat"),"",1+MAX($AJ$10:AJ295))</f>
        <v/>
      </c>
    </row>
    <row r="297" spans="1:36" s="85" customFormat="1" x14ac:dyDescent="0.35">
      <c r="A297" s="112" t="s">
        <v>70</v>
      </c>
      <c r="B297" s="112" t="s">
        <v>32</v>
      </c>
      <c r="C297" s="112" t="s">
        <v>45</v>
      </c>
      <c r="D297" s="112" t="s">
        <v>42</v>
      </c>
      <c r="E297" s="112" t="s">
        <v>41</v>
      </c>
      <c r="F297" s="113">
        <v>0.6875</v>
      </c>
      <c r="G297" s="112"/>
      <c r="H297" s="114">
        <v>45949</v>
      </c>
      <c r="I297" s="112" t="s">
        <v>522</v>
      </c>
      <c r="J297" s="115" t="s">
        <v>38</v>
      </c>
      <c r="K297" s="112" t="s">
        <v>53</v>
      </c>
      <c r="L297" s="112" t="s">
        <v>54</v>
      </c>
      <c r="M297" s="115" t="s">
        <v>55</v>
      </c>
      <c r="N297" s="113">
        <v>0.6875</v>
      </c>
      <c r="O297" s="113">
        <v>0.77013888888888893</v>
      </c>
      <c r="P297" s="113">
        <v>8.2638888888888928E-2</v>
      </c>
      <c r="Q297" s="116">
        <v>3381.2</v>
      </c>
      <c r="R297" s="117">
        <v>5.4695</v>
      </c>
      <c r="S297" s="117">
        <v>29.530100000000001</v>
      </c>
      <c r="T297" s="117">
        <v>3988.6</v>
      </c>
      <c r="U297" s="117">
        <v>431.9</v>
      </c>
      <c r="V297" s="117">
        <v>5.9383999999999997</v>
      </c>
      <c r="W297" s="117">
        <v>73.116600000000005</v>
      </c>
      <c r="X297" s="117">
        <v>527.1</v>
      </c>
      <c r="Y297" s="117">
        <v>3196.3999999999996</v>
      </c>
      <c r="Z297" s="117">
        <v>6.0562000000000005</v>
      </c>
      <c r="AA297" s="117">
        <v>29.088800000000003</v>
      </c>
      <c r="AB297" s="118">
        <v>3739.8</v>
      </c>
      <c r="AH297" s="72" t="e">
        <f>IF(AND(B297="Premier League",E297="Live"),_xlfn.XLOOKUP(_xlfn.TEXTJOIN(" vs ",,C297:D297),Calendar!G:G,Calendar!B:B),IF(AND(B297="Premier League",E297="Highlights"),_xlfn.XLOOKUP(H297,Calendar!O:O,Calendar!N:N,,-1),""))</f>
        <v>#N/A</v>
      </c>
      <c r="AI297" s="111" t="e">
        <f>IF(AND(AH297&lt;&gt;"",E297="Live"),_xlfn.XLOOKUP(_xlfn.TEXTJOIN(" vs ",,C297:D297),Calendar!G:G,Calendar!K:K),"")</f>
        <v>#N/A</v>
      </c>
      <c r="AJ297" s="111" t="str">
        <f>IF(AND(K297&lt;&gt;"Match of the Day",K297&lt;&gt;"Match of the Day 2",K297&lt;&gt;"Match of the Day Repeat"),"",1+MAX($AJ$10:AJ296))</f>
        <v/>
      </c>
    </row>
    <row r="298" spans="1:36" s="85" customFormat="1" x14ac:dyDescent="0.35">
      <c r="A298" s="112" t="s">
        <v>70</v>
      </c>
      <c r="B298" s="112" t="s">
        <v>32</v>
      </c>
      <c r="C298" s="112"/>
      <c r="D298" s="112"/>
      <c r="E298" s="112" t="s">
        <v>33</v>
      </c>
      <c r="F298" s="113">
        <v>0.31597222222222221</v>
      </c>
      <c r="G298" s="112"/>
      <c r="H298" s="114">
        <v>45949</v>
      </c>
      <c r="I298" s="112" t="s">
        <v>522</v>
      </c>
      <c r="J298" s="115" t="s">
        <v>38</v>
      </c>
      <c r="K298" s="112" t="s">
        <v>553</v>
      </c>
      <c r="L298" s="112" t="s">
        <v>35</v>
      </c>
      <c r="M298" s="115" t="s">
        <v>36</v>
      </c>
      <c r="N298" s="113">
        <v>0.31597222222222221</v>
      </c>
      <c r="O298" s="113">
        <v>0.37439814814814815</v>
      </c>
      <c r="P298" s="113">
        <v>5.8344907407407408E-2</v>
      </c>
      <c r="Q298" s="116">
        <v>639.1</v>
      </c>
      <c r="R298" s="117">
        <v>1.0338000000000001</v>
      </c>
      <c r="S298" s="117">
        <v>20.888999999999999</v>
      </c>
      <c r="T298" s="117">
        <v>769.5</v>
      </c>
      <c r="U298" s="117">
        <v>19.8</v>
      </c>
      <c r="V298" s="117">
        <v>0.2722</v>
      </c>
      <c r="W298" s="117">
        <v>25.714300000000001</v>
      </c>
      <c r="X298" s="117">
        <v>47.5</v>
      </c>
      <c r="Y298" s="117">
        <v>627.1</v>
      </c>
      <c r="Z298" s="117">
        <v>1.1881999999999999</v>
      </c>
      <c r="AA298" s="117">
        <v>21.545400000000001</v>
      </c>
      <c r="AB298" s="118">
        <v>759.7</v>
      </c>
      <c r="AH298" s="72" t="str">
        <f>IF(AND(B298="Premier League",E298="Live"),_xlfn.XLOOKUP(_xlfn.TEXTJOIN(" vs ",,C298:D298),Calendar!G:G,Calendar!B:B),IF(AND(B298="Premier League",E298="Highlights"),_xlfn.XLOOKUP(H298,Calendar!O:O,Calendar!N:N,,-1),""))</f>
        <v>Matchweek 01</v>
      </c>
      <c r="AI298" s="111" t="str">
        <f>IF(AND(AH298&lt;&gt;"",E298="Live"),_xlfn.XLOOKUP(_xlfn.TEXTJOIN(" vs ",,C298:D298),Calendar!G:G,Calendar!K:K),"")</f>
        <v/>
      </c>
      <c r="AJ298" s="111">
        <f>IF(AND(K298&lt;&gt;"Match of the Day",K298&lt;&gt;"Match of the Day 2",K298&lt;&gt;"Match of the Day Repeat"),"",1+MAX($AJ$10:AJ297))</f>
        <v>28</v>
      </c>
    </row>
    <row r="299" spans="1:36" s="85" customFormat="1" x14ac:dyDescent="0.35">
      <c r="A299" s="112" t="s">
        <v>70</v>
      </c>
      <c r="B299" s="112" t="s">
        <v>32</v>
      </c>
      <c r="C299" s="112"/>
      <c r="D299" s="112"/>
      <c r="E299" s="112" t="s">
        <v>33</v>
      </c>
      <c r="F299" s="113">
        <v>0.9375</v>
      </c>
      <c r="G299" s="112"/>
      <c r="H299" s="114">
        <v>45949</v>
      </c>
      <c r="I299" s="112" t="s">
        <v>522</v>
      </c>
      <c r="J299" s="115" t="s">
        <v>38</v>
      </c>
      <c r="K299" s="112" t="s">
        <v>552</v>
      </c>
      <c r="L299" s="112" t="s">
        <v>35</v>
      </c>
      <c r="M299" s="115" t="s">
        <v>36</v>
      </c>
      <c r="N299" s="113">
        <v>0.93888888888888888</v>
      </c>
      <c r="O299" s="113">
        <v>0.9731481481481481</v>
      </c>
      <c r="P299" s="113">
        <v>3.4108796296296297E-2</v>
      </c>
      <c r="Q299" s="116">
        <v>1867.6</v>
      </c>
      <c r="R299" s="117">
        <v>3.0211000000000001</v>
      </c>
      <c r="S299" s="117">
        <v>25.294599999999999</v>
      </c>
      <c r="T299" s="117">
        <v>2383.6999999999998</v>
      </c>
      <c r="U299" s="117">
        <v>127.8</v>
      </c>
      <c r="V299" s="117">
        <v>1.7572000000000001</v>
      </c>
      <c r="W299" s="117">
        <v>49.362699999999997</v>
      </c>
      <c r="X299" s="117">
        <v>166</v>
      </c>
      <c r="Y299" s="117">
        <v>1836.1</v>
      </c>
      <c r="Z299" s="117">
        <v>3.4788000000000001</v>
      </c>
      <c r="AA299" s="117">
        <v>25.3749</v>
      </c>
      <c r="AB299" s="118">
        <v>2332</v>
      </c>
      <c r="AH299" s="72" t="str">
        <f>IF(AND(B299="Premier League",E299="Live"),_xlfn.XLOOKUP(_xlfn.TEXTJOIN(" vs ",,C299:D299),Calendar!G:G,Calendar!B:B),IF(AND(B299="Premier League",E299="Highlights"),_xlfn.XLOOKUP(H299,Calendar!O:O,Calendar!N:N,,-1),""))</f>
        <v>Matchweek 01</v>
      </c>
      <c r="AI299" s="111" t="str">
        <f>IF(AND(AH299&lt;&gt;"",E299="Live"),_xlfn.XLOOKUP(_xlfn.TEXTJOIN(" vs ",,C299:D299),Calendar!G:G,Calendar!K:K),"")</f>
        <v/>
      </c>
      <c r="AJ299" s="111">
        <f>IF(AND(K299&lt;&gt;"Match of the Day",K299&lt;&gt;"Match of the Day 2",K299&lt;&gt;"Match of the Day Repeat"),"",1+MAX($AJ$10:AJ298))</f>
        <v>29</v>
      </c>
    </row>
    <row r="300" spans="1:36" s="85" customFormat="1" x14ac:dyDescent="0.35">
      <c r="A300" s="112" t="s">
        <v>70</v>
      </c>
      <c r="B300" s="112" t="s">
        <v>32</v>
      </c>
      <c r="C300" s="112" t="s">
        <v>47</v>
      </c>
      <c r="D300" s="112" t="s">
        <v>140</v>
      </c>
      <c r="E300" s="112" t="s">
        <v>41</v>
      </c>
      <c r="F300" s="113">
        <v>0.83333333333333337</v>
      </c>
      <c r="G300" s="112"/>
      <c r="H300" s="114">
        <v>45950</v>
      </c>
      <c r="I300" s="112" t="s">
        <v>522</v>
      </c>
      <c r="J300" s="115" t="s">
        <v>74</v>
      </c>
      <c r="K300" s="112" t="s">
        <v>53</v>
      </c>
      <c r="L300" s="112" t="s">
        <v>54</v>
      </c>
      <c r="M300" s="115" t="s">
        <v>55</v>
      </c>
      <c r="N300" s="113">
        <v>0.83472222222222225</v>
      </c>
      <c r="O300" s="113">
        <v>0.91736111111111118</v>
      </c>
      <c r="P300" s="113">
        <v>8.2638888888888928E-2</v>
      </c>
      <c r="Q300" s="116">
        <v>1069.2</v>
      </c>
      <c r="R300" s="117">
        <v>1.73</v>
      </c>
      <c r="S300" s="117">
        <v>7.6425999999999998</v>
      </c>
      <c r="T300" s="117">
        <v>1310.5999999999999</v>
      </c>
      <c r="U300" s="117">
        <v>76.800000000000011</v>
      </c>
      <c r="V300" s="117">
        <v>1.056</v>
      </c>
      <c r="W300" s="117">
        <v>19.147400000000001</v>
      </c>
      <c r="X300" s="117">
        <v>120.80000000000001</v>
      </c>
      <c r="Y300" s="117">
        <v>1032.0999999999999</v>
      </c>
      <c r="Z300" s="117">
        <v>1.956</v>
      </c>
      <c r="AA300" s="117">
        <v>7.5411999999999999</v>
      </c>
      <c r="AB300" s="118">
        <v>1274.0999999999999</v>
      </c>
      <c r="AH300" s="72" t="e">
        <f>IF(AND(B300="Premier League",E300="Live"),_xlfn.XLOOKUP(_xlfn.TEXTJOIN(" vs ",,C300:D300),Calendar!G:G,Calendar!B:B),IF(AND(B300="Premier League",E300="Highlights"),_xlfn.XLOOKUP(H300,Calendar!O:O,Calendar!N:N,,-1),""))</f>
        <v>#N/A</v>
      </c>
      <c r="AI300" s="111" t="e">
        <f>IF(AND(AH300&lt;&gt;"",E300="Live"),_xlfn.XLOOKUP(_xlfn.TEXTJOIN(" vs ",,C300:D300),Calendar!G:G,Calendar!K:K),"")</f>
        <v>#N/A</v>
      </c>
      <c r="AJ300" s="111" t="str">
        <f>IF(AND(K300&lt;&gt;"Match of the Day",K300&lt;&gt;"Match of the Day 2",K300&lt;&gt;"Match of the Day Repeat"),"",1+MAX($AJ$10:AJ299))</f>
        <v/>
      </c>
    </row>
    <row r="301" spans="1:36" s="85" customFormat="1" x14ac:dyDescent="0.35">
      <c r="A301" s="112" t="s">
        <v>70</v>
      </c>
      <c r="B301" s="112" t="s">
        <v>32</v>
      </c>
      <c r="C301" s="112"/>
      <c r="D301" s="112"/>
      <c r="E301" s="112" t="s">
        <v>33</v>
      </c>
      <c r="F301" s="113">
        <v>0.34027777777777779</v>
      </c>
      <c r="G301" s="112"/>
      <c r="H301" s="114">
        <v>45950</v>
      </c>
      <c r="I301" s="112" t="s">
        <v>522</v>
      </c>
      <c r="J301" s="115" t="s">
        <v>74</v>
      </c>
      <c r="K301" s="112" t="s">
        <v>553</v>
      </c>
      <c r="L301" s="112" t="s">
        <v>278</v>
      </c>
      <c r="M301" s="115" t="s">
        <v>36</v>
      </c>
      <c r="N301" s="113">
        <v>0.33958333333333335</v>
      </c>
      <c r="O301" s="113">
        <v>0.37394675925925924</v>
      </c>
      <c r="P301" s="113">
        <v>3.4097222222222223E-2</v>
      </c>
      <c r="Q301" s="116">
        <v>54.3</v>
      </c>
      <c r="R301" s="117">
        <v>8.7999999999999995E-2</v>
      </c>
      <c r="S301" s="117">
        <v>1.4778</v>
      </c>
      <c r="T301" s="117">
        <v>81.900000000000006</v>
      </c>
      <c r="U301" s="117">
        <v>2.5</v>
      </c>
      <c r="V301" s="117">
        <v>3.4000000000000002E-2</v>
      </c>
      <c r="W301" s="117">
        <v>3.7764000000000002</v>
      </c>
      <c r="X301" s="117">
        <v>12.5</v>
      </c>
      <c r="Y301" s="117">
        <v>53.2</v>
      </c>
      <c r="Z301" s="117">
        <v>0.10100000000000001</v>
      </c>
      <c r="AA301" s="117">
        <v>1.5217000000000001</v>
      </c>
      <c r="AB301" s="118">
        <v>81.900000000000006</v>
      </c>
      <c r="AH301" s="72" t="str">
        <f>IF(AND(B301="Premier League",E301="Live"),_xlfn.XLOOKUP(_xlfn.TEXTJOIN(" vs ",,C301:D301),Calendar!G:G,Calendar!B:B),IF(AND(B301="Premier League",E301="Highlights"),_xlfn.XLOOKUP(H301,Calendar!O:O,Calendar!N:N,,-1),""))</f>
        <v>Matchweek 01</v>
      </c>
      <c r="AI301" s="111" t="str">
        <f>IF(AND(AH301&lt;&gt;"",E301="Live"),_xlfn.XLOOKUP(_xlfn.TEXTJOIN(" vs ",,C301:D301),Calendar!G:G,Calendar!K:K),"")</f>
        <v/>
      </c>
      <c r="AJ301" s="111">
        <f>IF(AND(K301&lt;&gt;"Match of the Day",K301&lt;&gt;"Match of the Day 2",K301&lt;&gt;"Match of the Day Repeat"),"",1+MAX($AJ$10:AJ300))</f>
        <v>30</v>
      </c>
    </row>
    <row r="302" spans="1:36" s="85" customFormat="1" x14ac:dyDescent="0.35">
      <c r="A302" s="112" t="s">
        <v>70</v>
      </c>
      <c r="B302" s="112" t="s">
        <v>131</v>
      </c>
      <c r="C302" s="112" t="s">
        <v>177</v>
      </c>
      <c r="D302" s="112" t="s">
        <v>628</v>
      </c>
      <c r="E302" s="112" t="s">
        <v>41</v>
      </c>
      <c r="F302" s="113">
        <v>0.73958333333333337</v>
      </c>
      <c r="G302" s="112"/>
      <c r="H302" s="114">
        <v>45951</v>
      </c>
      <c r="I302" s="112" t="s">
        <v>522</v>
      </c>
      <c r="J302" s="115" t="s">
        <v>122</v>
      </c>
      <c r="K302" s="112" t="s">
        <v>53</v>
      </c>
      <c r="L302" s="112" t="s">
        <v>510</v>
      </c>
      <c r="M302" s="115" t="s">
        <v>511</v>
      </c>
      <c r="N302" s="113">
        <v>0.74027777777777781</v>
      </c>
      <c r="O302" s="113">
        <v>0.81805555555555554</v>
      </c>
      <c r="P302" s="113">
        <v>7.7777777777777724E-2</v>
      </c>
      <c r="Q302" s="116">
        <v>210.2</v>
      </c>
      <c r="R302" s="117">
        <v>0.34</v>
      </c>
      <c r="S302" s="117">
        <v>1.9389000000000001</v>
      </c>
      <c r="T302" s="117">
        <v>322.60000000000002</v>
      </c>
      <c r="U302" s="117">
        <v>5.6</v>
      </c>
      <c r="V302" s="117">
        <v>7.6999999999999999E-2</v>
      </c>
      <c r="W302" s="117">
        <v>2.9197000000000002</v>
      </c>
      <c r="X302" s="117">
        <v>22</v>
      </c>
      <c r="Y302" s="117">
        <v>183.4</v>
      </c>
      <c r="Z302" s="117">
        <v>0.34699999999999998</v>
      </c>
      <c r="AA302" s="117">
        <v>1.7315</v>
      </c>
      <c r="AB302" s="118">
        <v>285.8</v>
      </c>
      <c r="AH302" s="72" t="str">
        <f>IF(AND(B302="Premier League",E302="Live"),_xlfn.XLOOKUP(_xlfn.TEXTJOIN(" vs ",,C302:D302),Calendar!G:G,Calendar!B:B),IF(AND(B302="Premier League",E302="Highlights"),_xlfn.XLOOKUP(H302,Calendar!O:O,Calendar!N:N,,-1),""))</f>
        <v/>
      </c>
      <c r="AI302" s="111" t="str">
        <f>IF(AND(AH302&lt;&gt;"",E302="Live"),_xlfn.XLOOKUP(_xlfn.TEXTJOIN(" vs ",,C302:D302),Calendar!G:G,Calendar!K:K),"")</f>
        <v/>
      </c>
      <c r="AJ302" s="111" t="str">
        <f>IF(AND(K302&lt;&gt;"Match of the Day",K302&lt;&gt;"Match of the Day 2",K302&lt;&gt;"Match of the Day Repeat"),"",1+MAX($AJ$10:AJ301))</f>
        <v/>
      </c>
    </row>
    <row r="303" spans="1:36" s="85" customFormat="1" x14ac:dyDescent="0.35">
      <c r="A303" s="112" t="s">
        <v>70</v>
      </c>
      <c r="B303" s="112" t="s">
        <v>131</v>
      </c>
      <c r="C303" s="112" t="s">
        <v>638</v>
      </c>
      <c r="D303" s="112" t="s">
        <v>570</v>
      </c>
      <c r="E303" s="112" t="s">
        <v>41</v>
      </c>
      <c r="F303" s="113">
        <v>0.73958333333333337</v>
      </c>
      <c r="G303" s="112"/>
      <c r="H303" s="114">
        <v>45951</v>
      </c>
      <c r="I303" s="112" t="s">
        <v>522</v>
      </c>
      <c r="J303" s="115" t="s">
        <v>122</v>
      </c>
      <c r="K303" s="112" t="s">
        <v>53</v>
      </c>
      <c r="L303" s="112" t="s">
        <v>513</v>
      </c>
      <c r="M303" s="115" t="s">
        <v>511</v>
      </c>
      <c r="N303" s="113">
        <v>0.73958333333333337</v>
      </c>
      <c r="O303" s="113">
        <v>0.81805555555555554</v>
      </c>
      <c r="P303" s="113">
        <v>7.8472222222222165E-2</v>
      </c>
      <c r="Q303" s="116">
        <v>13.1</v>
      </c>
      <c r="R303" s="117">
        <v>2.1000000000000001E-2</v>
      </c>
      <c r="S303" s="117">
        <v>0.121</v>
      </c>
      <c r="T303" s="117">
        <v>120.9</v>
      </c>
      <c r="U303" s="117">
        <v>0.7</v>
      </c>
      <c r="V303" s="117">
        <v>0.01</v>
      </c>
      <c r="W303" s="117">
        <v>0.36499999999999999</v>
      </c>
      <c r="X303" s="117">
        <v>23.8</v>
      </c>
      <c r="Y303" s="117">
        <v>12.6</v>
      </c>
      <c r="Z303" s="117">
        <v>2.4E-2</v>
      </c>
      <c r="AA303" s="117">
        <v>0.1191</v>
      </c>
      <c r="AB303" s="118">
        <v>112.3</v>
      </c>
      <c r="AH303" s="72" t="str">
        <f>IF(AND(B303="Premier League",E303="Live"),_xlfn.XLOOKUP(_xlfn.TEXTJOIN(" vs ",,C303:D303),Calendar!G:G,Calendar!B:B),IF(AND(B303="Premier League",E303="Highlights"),_xlfn.XLOOKUP(H303,Calendar!O:O,Calendar!N:N,,-1),""))</f>
        <v/>
      </c>
      <c r="AI303" s="111" t="str">
        <f>IF(AND(AH303&lt;&gt;"",E303="Live"),_xlfn.XLOOKUP(_xlfn.TEXTJOIN(" vs ",,C303:D303),Calendar!G:G,Calendar!K:K),"")</f>
        <v/>
      </c>
      <c r="AJ303" s="111" t="str">
        <f>IF(AND(K303&lt;&gt;"Match of the Day",K303&lt;&gt;"Match of the Day 2",K303&lt;&gt;"Match of the Day Repeat"),"",1+MAX($AJ$10:AJ302))</f>
        <v/>
      </c>
    </row>
    <row r="304" spans="1:36" s="85" customFormat="1" x14ac:dyDescent="0.35">
      <c r="A304" s="112" t="s">
        <v>70</v>
      </c>
      <c r="B304" s="112" t="s">
        <v>145</v>
      </c>
      <c r="C304" s="112" t="s">
        <v>116</v>
      </c>
      <c r="D304" s="112" t="s">
        <v>199</v>
      </c>
      <c r="E304" s="112" t="s">
        <v>41</v>
      </c>
      <c r="F304" s="113">
        <v>0.82291666666666663</v>
      </c>
      <c r="G304" s="112"/>
      <c r="H304" s="114">
        <v>45951</v>
      </c>
      <c r="I304" s="112" t="s">
        <v>522</v>
      </c>
      <c r="J304" s="115" t="s">
        <v>122</v>
      </c>
      <c r="K304" s="112" t="s">
        <v>53</v>
      </c>
      <c r="L304" s="112" t="s">
        <v>548</v>
      </c>
      <c r="M304" s="115" t="s">
        <v>55</v>
      </c>
      <c r="N304" s="113">
        <v>0.82291666666666674</v>
      </c>
      <c r="O304" s="113">
        <v>0.90486111111111112</v>
      </c>
      <c r="P304" s="113">
        <v>8.1944444444444375E-2</v>
      </c>
      <c r="Q304" s="116">
        <v>28.4</v>
      </c>
      <c r="R304" s="117">
        <v>4.5999999999999999E-2</v>
      </c>
      <c r="S304" s="117">
        <v>0.19589999999999999</v>
      </c>
      <c r="T304" s="117">
        <v>66.2</v>
      </c>
      <c r="U304" s="117">
        <v>0.1</v>
      </c>
      <c r="V304" s="117">
        <v>1E-3</v>
      </c>
      <c r="W304" s="117">
        <v>2.2200000000000001E-2</v>
      </c>
      <c r="X304" s="117">
        <v>9.9</v>
      </c>
      <c r="Y304" s="117">
        <v>28.2</v>
      </c>
      <c r="Z304" s="117">
        <v>5.2999999999999999E-2</v>
      </c>
      <c r="AA304" s="117">
        <v>0.19900000000000001</v>
      </c>
      <c r="AB304" s="118">
        <v>55.2</v>
      </c>
      <c r="AH304" s="72" t="str">
        <f>IF(AND(B304="Premier League",E304="Live"),_xlfn.XLOOKUP(_xlfn.TEXTJOIN(" vs ",,C304:D304),Calendar!G:G,Calendar!B:B),IF(AND(B304="Premier League",E304="Highlights"),_xlfn.XLOOKUP(H304,Calendar!O:O,Calendar!N:N,,-1),""))</f>
        <v/>
      </c>
      <c r="AI304" s="111" t="str">
        <f>IF(AND(AH304&lt;&gt;"",E304="Live"),_xlfn.XLOOKUP(_xlfn.TEXTJOIN(" vs ",,C304:D304),Calendar!G:G,Calendar!K:K),"")</f>
        <v/>
      </c>
      <c r="AJ304" s="111" t="str">
        <f>IF(AND(K304&lt;&gt;"Match of the Day",K304&lt;&gt;"Match of the Day 2",K304&lt;&gt;"Match of the Day Repeat"),"",1+MAX($AJ$10:AJ303))</f>
        <v/>
      </c>
    </row>
    <row r="305" spans="1:36" s="85" customFormat="1" x14ac:dyDescent="0.35">
      <c r="A305" s="112" t="s">
        <v>70</v>
      </c>
      <c r="B305" s="112" t="s">
        <v>145</v>
      </c>
      <c r="C305" s="112" t="s">
        <v>112</v>
      </c>
      <c r="D305" s="112" t="s">
        <v>66</v>
      </c>
      <c r="E305" s="112" t="s">
        <v>41</v>
      </c>
      <c r="F305" s="113">
        <v>0.83333333333333337</v>
      </c>
      <c r="G305" s="112"/>
      <c r="H305" s="114">
        <v>45951</v>
      </c>
      <c r="I305" s="112" t="s">
        <v>522</v>
      </c>
      <c r="J305" s="115" t="s">
        <v>122</v>
      </c>
      <c r="K305" s="112" t="s">
        <v>53</v>
      </c>
      <c r="L305" s="112" t="s">
        <v>54</v>
      </c>
      <c r="M305" s="115" t="s">
        <v>55</v>
      </c>
      <c r="N305" s="113">
        <v>0.83333333333333337</v>
      </c>
      <c r="O305" s="113">
        <v>0.91249999999999998</v>
      </c>
      <c r="P305" s="113">
        <v>7.9166666666666607E-2</v>
      </c>
      <c r="Q305" s="116">
        <v>127.4</v>
      </c>
      <c r="R305" s="117">
        <v>0.20600000000000002</v>
      </c>
      <c r="S305" s="117">
        <v>0.86380000000000001</v>
      </c>
      <c r="T305" s="117">
        <v>183.10000000000002</v>
      </c>
      <c r="U305" s="117">
        <v>13.2</v>
      </c>
      <c r="V305" s="117">
        <v>0.18099999999999999</v>
      </c>
      <c r="W305" s="117">
        <v>2.6699000000000002</v>
      </c>
      <c r="X305" s="117">
        <v>30.1</v>
      </c>
      <c r="Y305" s="117">
        <v>125.8</v>
      </c>
      <c r="Z305" s="117">
        <v>0.23899999999999999</v>
      </c>
      <c r="AA305" s="117">
        <v>0.87250000000000005</v>
      </c>
      <c r="AB305" s="118">
        <v>180.8</v>
      </c>
      <c r="AH305" s="72" t="str">
        <f>IF(AND(B305="Premier League",E305="Live"),_xlfn.XLOOKUP(_xlfn.TEXTJOIN(" vs ",,C305:D305),Calendar!G:G,Calendar!B:B),IF(AND(B305="Premier League",E305="Highlights"),_xlfn.XLOOKUP(H305,Calendar!O:O,Calendar!N:N,,-1),""))</f>
        <v/>
      </c>
      <c r="AI305" s="111" t="str">
        <f>IF(AND(AH305&lt;&gt;"",E305="Live"),_xlfn.XLOOKUP(_xlfn.TEXTJOIN(" vs ",,C305:D305),Calendar!G:G,Calendar!K:K),"")</f>
        <v/>
      </c>
      <c r="AJ305" s="111" t="str">
        <f>IF(AND(K305&lt;&gt;"Match of the Day",K305&lt;&gt;"Match of the Day 2",K305&lt;&gt;"Match of the Day Repeat"),"",1+MAX($AJ$10:AJ304))</f>
        <v/>
      </c>
    </row>
    <row r="306" spans="1:36" s="85" customFormat="1" x14ac:dyDescent="0.35">
      <c r="A306" s="112" t="s">
        <v>70</v>
      </c>
      <c r="B306" s="112" t="s">
        <v>131</v>
      </c>
      <c r="C306" s="112" t="s">
        <v>46</v>
      </c>
      <c r="D306" s="112" t="s">
        <v>214</v>
      </c>
      <c r="E306" s="112" t="s">
        <v>41</v>
      </c>
      <c r="F306" s="113">
        <v>0.83333333333333337</v>
      </c>
      <c r="G306" s="112"/>
      <c r="H306" s="114">
        <v>45951</v>
      </c>
      <c r="I306" s="112" t="s">
        <v>522</v>
      </c>
      <c r="J306" s="115" t="s">
        <v>122</v>
      </c>
      <c r="K306" s="112" t="s">
        <v>53</v>
      </c>
      <c r="L306" s="112" t="s">
        <v>512</v>
      </c>
      <c r="M306" s="115" t="s">
        <v>511</v>
      </c>
      <c r="N306" s="113">
        <v>0.83333333333333337</v>
      </c>
      <c r="O306" s="113">
        <v>0.90972222222222221</v>
      </c>
      <c r="P306" s="113">
        <v>7.638888888888884E-2</v>
      </c>
      <c r="Q306" s="116">
        <v>374.3</v>
      </c>
      <c r="R306" s="117">
        <v>0.60499999999999998</v>
      </c>
      <c r="S306" s="117">
        <v>2.5375999999999999</v>
      </c>
      <c r="T306" s="117">
        <v>723.3</v>
      </c>
      <c r="U306" s="117">
        <v>33</v>
      </c>
      <c r="V306" s="117">
        <v>0.45400000000000001</v>
      </c>
      <c r="W306" s="117">
        <v>6.7497999999999996</v>
      </c>
      <c r="X306" s="117">
        <v>44.4</v>
      </c>
      <c r="Y306" s="117">
        <v>355.3</v>
      </c>
      <c r="Z306" s="117">
        <v>0.67300000000000004</v>
      </c>
      <c r="AA306" s="117">
        <v>2.4645999999999999</v>
      </c>
      <c r="AB306" s="118">
        <v>648.4</v>
      </c>
      <c r="AH306" s="72" t="str">
        <f>IF(AND(B306="Premier League",E306="Live"),_xlfn.XLOOKUP(_xlfn.TEXTJOIN(" vs ",,C306:D306),Calendar!G:G,Calendar!B:B),IF(AND(B306="Premier League",E306="Highlights"),_xlfn.XLOOKUP(H306,Calendar!O:O,Calendar!N:N,,-1),""))</f>
        <v/>
      </c>
      <c r="AI306" s="111" t="str">
        <f>IF(AND(AH306&lt;&gt;"",E306="Live"),_xlfn.XLOOKUP(_xlfn.TEXTJOIN(" vs ",,C306:D306),Calendar!G:G,Calendar!K:K),"")</f>
        <v/>
      </c>
      <c r="AJ306" s="111" t="str">
        <f>IF(AND(K306&lt;&gt;"Match of the Day",K306&lt;&gt;"Match of the Day 2",K306&lt;&gt;"Match of the Day Repeat"),"",1+MAX($AJ$10:AJ305))</f>
        <v/>
      </c>
    </row>
    <row r="307" spans="1:36" s="85" customFormat="1" x14ac:dyDescent="0.35">
      <c r="A307" s="112" t="s">
        <v>70</v>
      </c>
      <c r="B307" s="112" t="s">
        <v>131</v>
      </c>
      <c r="C307" s="112" t="s">
        <v>99</v>
      </c>
      <c r="D307" s="112" t="s">
        <v>49</v>
      </c>
      <c r="E307" s="112" t="s">
        <v>41</v>
      </c>
      <c r="F307" s="113">
        <v>0.83333333333333337</v>
      </c>
      <c r="G307" s="112"/>
      <c r="H307" s="114">
        <v>45951</v>
      </c>
      <c r="I307" s="112" t="s">
        <v>522</v>
      </c>
      <c r="J307" s="115" t="s">
        <v>122</v>
      </c>
      <c r="K307" s="112" t="s">
        <v>53</v>
      </c>
      <c r="L307" s="112" t="s">
        <v>510</v>
      </c>
      <c r="M307" s="115" t="s">
        <v>511</v>
      </c>
      <c r="N307" s="113">
        <v>0.83333333333333337</v>
      </c>
      <c r="O307" s="113">
        <v>0.91041666666666665</v>
      </c>
      <c r="P307" s="113">
        <v>7.7083333333333282E-2</v>
      </c>
      <c r="Q307" s="116">
        <v>303.2</v>
      </c>
      <c r="R307" s="117">
        <v>0.49</v>
      </c>
      <c r="S307" s="117">
        <v>2.0554000000000001</v>
      </c>
      <c r="T307" s="117">
        <v>653.5</v>
      </c>
      <c r="U307" s="117">
        <v>6</v>
      </c>
      <c r="V307" s="117">
        <v>8.2000000000000003E-2</v>
      </c>
      <c r="W307" s="117">
        <v>1.2235</v>
      </c>
      <c r="X307" s="117">
        <v>50.6</v>
      </c>
      <c r="Y307" s="117">
        <v>289.3</v>
      </c>
      <c r="Z307" s="117">
        <v>0.54800000000000004</v>
      </c>
      <c r="AA307" s="117">
        <v>2.0065</v>
      </c>
      <c r="AB307" s="118">
        <v>594.5</v>
      </c>
      <c r="AH307" s="72" t="str">
        <f>IF(AND(B307="Premier League",E307="Live"),_xlfn.XLOOKUP(_xlfn.TEXTJOIN(" vs ",,C307:D307),Calendar!G:G,Calendar!B:B),IF(AND(B307="Premier League",E307="Highlights"),_xlfn.XLOOKUP(H307,Calendar!O:O,Calendar!N:N,,-1),""))</f>
        <v/>
      </c>
      <c r="AI307" s="111" t="str">
        <f>IF(AND(AH307&lt;&gt;"",E307="Live"),_xlfn.XLOOKUP(_xlfn.TEXTJOIN(" vs ",,C307:D307),Calendar!G:G,Calendar!K:K),"")</f>
        <v/>
      </c>
      <c r="AJ307" s="111" t="str">
        <f>IF(AND(K307&lt;&gt;"Match of the Day",K307&lt;&gt;"Match of the Day 2",K307&lt;&gt;"Match of the Day Repeat"),"",1+MAX($AJ$10:AJ306))</f>
        <v/>
      </c>
    </row>
    <row r="308" spans="1:36" s="85" customFormat="1" x14ac:dyDescent="0.35">
      <c r="A308" s="112" t="s">
        <v>70</v>
      </c>
      <c r="B308" s="112" t="s">
        <v>131</v>
      </c>
      <c r="C308" s="112" t="s">
        <v>624</v>
      </c>
      <c r="D308" s="112" t="s">
        <v>572</v>
      </c>
      <c r="E308" s="112" t="s">
        <v>41</v>
      </c>
      <c r="F308" s="113">
        <v>0.73958333333333337</v>
      </c>
      <c r="G308" s="112"/>
      <c r="H308" s="114">
        <v>45952</v>
      </c>
      <c r="I308" s="112" t="s">
        <v>522</v>
      </c>
      <c r="J308" s="115" t="s">
        <v>123</v>
      </c>
      <c r="K308" s="112" t="s">
        <v>53</v>
      </c>
      <c r="L308" s="112" t="s">
        <v>514</v>
      </c>
      <c r="M308" s="115" t="s">
        <v>511</v>
      </c>
      <c r="N308" s="113">
        <v>0.74097222222222225</v>
      </c>
      <c r="O308" s="113">
        <v>0.81805555555555554</v>
      </c>
      <c r="P308" s="113">
        <v>7.7083333333333282E-2</v>
      </c>
      <c r="Q308" s="116">
        <v>89.8</v>
      </c>
      <c r="R308" s="117">
        <v>0.14499999999999999</v>
      </c>
      <c r="S308" s="117">
        <v>0.82979999999999998</v>
      </c>
      <c r="T308" s="117">
        <v>173.5</v>
      </c>
      <c r="U308" s="117">
        <v>8</v>
      </c>
      <c r="V308" s="117">
        <v>0.11</v>
      </c>
      <c r="W308" s="117">
        <v>4.5350999999999999</v>
      </c>
      <c r="X308" s="117">
        <v>12.1</v>
      </c>
      <c r="Y308" s="117">
        <v>88.1</v>
      </c>
      <c r="Z308" s="117">
        <v>0.16700000000000001</v>
      </c>
      <c r="AA308" s="117">
        <v>0.83099999999999996</v>
      </c>
      <c r="AB308" s="118">
        <v>168</v>
      </c>
      <c r="AH308" s="72" t="str">
        <f>IF(AND(B308="Premier League",E308="Live"),_xlfn.XLOOKUP(_xlfn.TEXTJOIN(" vs ",,C308:D308),Calendar!G:G,Calendar!B:B),IF(AND(B308="Premier League",E308="Highlights"),_xlfn.XLOOKUP(H308,Calendar!O:O,Calendar!N:N,,-1),""))</f>
        <v/>
      </c>
      <c r="AI308" s="111" t="str">
        <f>IF(AND(AH308&lt;&gt;"",E308="Live"),_xlfn.XLOOKUP(_xlfn.TEXTJOIN(" vs ",,C308:D308),Calendar!G:G,Calendar!K:K),"")</f>
        <v/>
      </c>
      <c r="AJ308" s="111" t="str">
        <f>IF(AND(K308&lt;&gt;"Match of the Day",K308&lt;&gt;"Match of the Day 2",K308&lt;&gt;"Match of the Day Repeat"),"",1+MAX($AJ$10:AJ307))</f>
        <v/>
      </c>
    </row>
    <row r="309" spans="1:36" s="85" customFormat="1" x14ac:dyDescent="0.35">
      <c r="A309" s="112" t="s">
        <v>70</v>
      </c>
      <c r="B309" s="112" t="s">
        <v>145</v>
      </c>
      <c r="C309" s="112" t="s">
        <v>64</v>
      </c>
      <c r="D309" s="112" t="s">
        <v>528</v>
      </c>
      <c r="E309" s="112" t="s">
        <v>41</v>
      </c>
      <c r="F309" s="113">
        <v>0.82291666666666663</v>
      </c>
      <c r="G309" s="112"/>
      <c r="H309" s="114">
        <v>45952</v>
      </c>
      <c r="I309" s="112" t="s">
        <v>522</v>
      </c>
      <c r="J309" s="115" t="s">
        <v>123</v>
      </c>
      <c r="K309" s="112" t="s">
        <v>53</v>
      </c>
      <c r="L309" s="112" t="s">
        <v>548</v>
      </c>
      <c r="M309" s="115" t="s">
        <v>55</v>
      </c>
      <c r="N309" s="113">
        <v>0.82291666666666674</v>
      </c>
      <c r="O309" s="113">
        <v>0.90277777777777779</v>
      </c>
      <c r="P309" s="113">
        <v>7.9861111111111049E-2</v>
      </c>
      <c r="Q309" s="116">
        <v>36</v>
      </c>
      <c r="R309" s="117">
        <v>5.8000000000000003E-2</v>
      </c>
      <c r="S309" s="117">
        <v>0.20979999999999999</v>
      </c>
      <c r="T309" s="117">
        <v>66.099999999999994</v>
      </c>
      <c r="U309" s="117">
        <v>2.6</v>
      </c>
      <c r="V309" s="117">
        <v>3.5999999999999997E-2</v>
      </c>
      <c r="W309" s="117">
        <v>0.34110000000000001</v>
      </c>
      <c r="X309" s="117">
        <v>14.2</v>
      </c>
      <c r="Y309" s="117">
        <v>35.1</v>
      </c>
      <c r="Z309" s="117">
        <v>6.7000000000000004E-2</v>
      </c>
      <c r="AA309" s="117">
        <v>0.2114</v>
      </c>
      <c r="AB309" s="118">
        <v>64.599999999999994</v>
      </c>
      <c r="AH309" s="72" t="str">
        <f>IF(AND(B309="Premier League",E309="Live"),_xlfn.XLOOKUP(_xlfn.TEXTJOIN(" vs ",,C309:D309),Calendar!G:G,Calendar!B:B),IF(AND(B309="Premier League",E309="Highlights"),_xlfn.XLOOKUP(H309,Calendar!O:O,Calendar!N:N,,-1),""))</f>
        <v/>
      </c>
      <c r="AI309" s="111" t="str">
        <f>IF(AND(AH309&lt;&gt;"",E309="Live"),_xlfn.XLOOKUP(_xlfn.TEXTJOIN(" vs ",,C309:D309),Calendar!G:G,Calendar!K:K),"")</f>
        <v/>
      </c>
      <c r="AJ309" s="111" t="str">
        <f>IF(AND(K309&lt;&gt;"Match of the Day",K309&lt;&gt;"Match of the Day 2",K309&lt;&gt;"Match of the Day Repeat"),"",1+MAX($AJ$10:AJ308))</f>
        <v/>
      </c>
    </row>
    <row r="310" spans="1:36" s="85" customFormat="1" x14ac:dyDescent="0.35">
      <c r="A310" s="112" t="s">
        <v>70</v>
      </c>
      <c r="B310" s="112" t="s">
        <v>145</v>
      </c>
      <c r="C310" s="112" t="s">
        <v>93</v>
      </c>
      <c r="D310" s="112" t="s">
        <v>95</v>
      </c>
      <c r="E310" s="112" t="s">
        <v>41</v>
      </c>
      <c r="F310" s="113">
        <v>0.83333333333333337</v>
      </c>
      <c r="G310" s="112"/>
      <c r="H310" s="114">
        <v>45952</v>
      </c>
      <c r="I310" s="112" t="s">
        <v>522</v>
      </c>
      <c r="J310" s="115" t="s">
        <v>123</v>
      </c>
      <c r="K310" s="112" t="s">
        <v>53</v>
      </c>
      <c r="L310" s="112" t="s">
        <v>54</v>
      </c>
      <c r="M310" s="115" t="s">
        <v>55</v>
      </c>
      <c r="N310" s="113">
        <v>0.83402777777777781</v>
      </c>
      <c r="O310" s="113">
        <v>0.91111111111111109</v>
      </c>
      <c r="P310" s="113">
        <v>7.7083333333333282E-2</v>
      </c>
      <c r="Q310" s="116">
        <v>135.19999999999999</v>
      </c>
      <c r="R310" s="117">
        <v>0.21800000000000003</v>
      </c>
      <c r="S310" s="117">
        <v>0.73540000000000005</v>
      </c>
      <c r="T310" s="117">
        <v>196.2</v>
      </c>
      <c r="U310" s="117">
        <v>9.6</v>
      </c>
      <c r="V310" s="117">
        <v>0.13200000000000001</v>
      </c>
      <c r="W310" s="117">
        <v>1.0559999999999998</v>
      </c>
      <c r="X310" s="117">
        <v>35.299999999999997</v>
      </c>
      <c r="Y310" s="117">
        <v>131.80000000000001</v>
      </c>
      <c r="Z310" s="117">
        <v>0.25</v>
      </c>
      <c r="AA310" s="117">
        <v>0.74199999999999999</v>
      </c>
      <c r="AB310" s="118">
        <v>191</v>
      </c>
      <c r="AH310" s="72" t="str">
        <f>IF(AND(B310="Premier League",E310="Live"),_xlfn.XLOOKUP(_xlfn.TEXTJOIN(" vs ",,C310:D310),Calendar!G:G,Calendar!B:B),IF(AND(B310="Premier League",E310="Highlights"),_xlfn.XLOOKUP(H310,Calendar!O:O,Calendar!N:N,,-1),""))</f>
        <v/>
      </c>
      <c r="AI310" s="111" t="str">
        <f>IF(AND(AH310&lt;&gt;"",E310="Live"),_xlfn.XLOOKUP(_xlfn.TEXTJOIN(" vs ",,C310:D310),Calendar!G:G,Calendar!K:K),"")</f>
        <v/>
      </c>
      <c r="AJ310" s="111" t="str">
        <f>IF(AND(K310&lt;&gt;"Match of the Day",K310&lt;&gt;"Match of the Day 2",K310&lt;&gt;"Match of the Day Repeat"),"",1+MAX($AJ$10:AJ309))</f>
        <v/>
      </c>
    </row>
    <row r="311" spans="1:36" s="85" customFormat="1" x14ac:dyDescent="0.35">
      <c r="A311" s="112" t="s">
        <v>70</v>
      </c>
      <c r="B311" s="112" t="s">
        <v>131</v>
      </c>
      <c r="C311" s="112" t="s">
        <v>67</v>
      </c>
      <c r="D311" s="112" t="s">
        <v>181</v>
      </c>
      <c r="E311" s="112" t="s">
        <v>41</v>
      </c>
      <c r="F311" s="113">
        <v>0.83333333333333337</v>
      </c>
      <c r="G311" s="112"/>
      <c r="H311" s="114">
        <v>45952</v>
      </c>
      <c r="I311" s="112" t="s">
        <v>522</v>
      </c>
      <c r="J311" s="115" t="s">
        <v>123</v>
      </c>
      <c r="K311" s="112" t="s">
        <v>53</v>
      </c>
      <c r="L311" s="112" t="s">
        <v>512</v>
      </c>
      <c r="M311" s="115" t="s">
        <v>511</v>
      </c>
      <c r="N311" s="113">
        <v>0.83402777777777781</v>
      </c>
      <c r="O311" s="113">
        <v>0.91527777777777786</v>
      </c>
      <c r="P311" s="113">
        <v>8.1250000000000044E-2</v>
      </c>
      <c r="Q311" s="116">
        <v>187.6</v>
      </c>
      <c r="R311" s="117">
        <v>0.30299999999999999</v>
      </c>
      <c r="S311" s="117">
        <v>1.0085999999999999</v>
      </c>
      <c r="T311" s="117">
        <v>265.2</v>
      </c>
      <c r="U311" s="117">
        <v>30.2</v>
      </c>
      <c r="V311" s="117">
        <v>0.41499999999999998</v>
      </c>
      <c r="W311" s="117">
        <v>3.2181999999999999</v>
      </c>
      <c r="X311" s="117">
        <v>44.4</v>
      </c>
      <c r="Y311" s="117">
        <v>177.5</v>
      </c>
      <c r="Z311" s="117">
        <v>0.33600000000000002</v>
      </c>
      <c r="AA311" s="117">
        <v>0.9879</v>
      </c>
      <c r="AB311" s="118">
        <v>235.4</v>
      </c>
      <c r="AH311" s="72" t="str">
        <f>IF(AND(B311="Premier League",E311="Live"),_xlfn.XLOOKUP(_xlfn.TEXTJOIN(" vs ",,C311:D311),Calendar!G:G,Calendar!B:B),IF(AND(B311="Premier League",E311="Highlights"),_xlfn.XLOOKUP(H311,Calendar!O:O,Calendar!N:N,,-1),""))</f>
        <v/>
      </c>
      <c r="AI311" s="111" t="str">
        <f>IF(AND(AH311&lt;&gt;"",E311="Live"),_xlfn.XLOOKUP(_xlfn.TEXTJOIN(" vs ",,C311:D311),Calendar!G:G,Calendar!K:K),"")</f>
        <v/>
      </c>
      <c r="AJ311" s="111" t="str">
        <f>IF(AND(K311&lt;&gt;"Match of the Day",K311&lt;&gt;"Match of the Day 2",K311&lt;&gt;"Match of the Day Repeat"),"",1+MAX($AJ$10:AJ310))</f>
        <v/>
      </c>
    </row>
    <row r="312" spans="1:36" s="85" customFormat="1" x14ac:dyDescent="0.35">
      <c r="A312" s="112" t="s">
        <v>70</v>
      </c>
      <c r="B312" s="112" t="s">
        <v>131</v>
      </c>
      <c r="C312" s="112" t="s">
        <v>660</v>
      </c>
      <c r="D312" s="112" t="s">
        <v>45</v>
      </c>
      <c r="E312" s="112" t="s">
        <v>41</v>
      </c>
      <c r="F312" s="113">
        <v>0.83333333333333337</v>
      </c>
      <c r="G312" s="112"/>
      <c r="H312" s="114">
        <v>45952</v>
      </c>
      <c r="I312" s="112" t="s">
        <v>522</v>
      </c>
      <c r="J312" s="115" t="s">
        <v>123</v>
      </c>
      <c r="K312" s="112" t="s">
        <v>53</v>
      </c>
      <c r="L312" s="112" t="s">
        <v>510</v>
      </c>
      <c r="M312" s="115" t="s">
        <v>511</v>
      </c>
      <c r="N312" s="113">
        <v>0.83333333333333337</v>
      </c>
      <c r="O312" s="113">
        <v>0.91180555555555554</v>
      </c>
      <c r="P312" s="113">
        <v>7.8472222222222165E-2</v>
      </c>
      <c r="Q312" s="116">
        <v>859.7</v>
      </c>
      <c r="R312" s="117">
        <v>1.391</v>
      </c>
      <c r="S312" s="117">
        <v>4.6801000000000004</v>
      </c>
      <c r="T312" s="117">
        <v>1059.4000000000001</v>
      </c>
      <c r="U312" s="117">
        <v>88</v>
      </c>
      <c r="V312" s="117">
        <v>1.21</v>
      </c>
      <c r="W312" s="117">
        <v>9.6883999999999997</v>
      </c>
      <c r="X312" s="117">
        <v>123.5</v>
      </c>
      <c r="Y312" s="117">
        <v>803</v>
      </c>
      <c r="Z312" s="117">
        <v>1.5209999999999999</v>
      </c>
      <c r="AA312" s="117">
        <v>4.5242000000000004</v>
      </c>
      <c r="AB312" s="118">
        <v>996.5</v>
      </c>
      <c r="AH312" s="72" t="str">
        <f>IF(AND(B312="Premier League",E312="Live"),_xlfn.XLOOKUP(_xlfn.TEXTJOIN(" vs ",,C312:D312),Calendar!G:G,Calendar!B:B),IF(AND(B312="Premier League",E312="Highlights"),_xlfn.XLOOKUP(H312,Calendar!O:O,Calendar!N:N,,-1),""))</f>
        <v/>
      </c>
      <c r="AI312" s="111" t="str">
        <f>IF(AND(AH312&lt;&gt;"",E312="Live"),_xlfn.XLOOKUP(_xlfn.TEXTJOIN(" vs ",,C312:D312),Calendar!G:G,Calendar!K:K),"")</f>
        <v/>
      </c>
      <c r="AJ312" s="111" t="str">
        <f>IF(AND(K312&lt;&gt;"Match of the Day",K312&lt;&gt;"Match of the Day 2",K312&lt;&gt;"Match of the Day Repeat"),"",1+MAX($AJ$10:AJ311))</f>
        <v/>
      </c>
    </row>
    <row r="313" spans="1:36" s="85" customFormat="1" x14ac:dyDescent="0.35">
      <c r="A313" s="112" t="s">
        <v>70</v>
      </c>
      <c r="B313" s="112" t="s">
        <v>131</v>
      </c>
      <c r="C313" s="112" t="s">
        <v>619</v>
      </c>
      <c r="D313" s="112" t="s">
        <v>48</v>
      </c>
      <c r="E313" s="112" t="s">
        <v>41</v>
      </c>
      <c r="F313" s="113">
        <v>0.83333333333333337</v>
      </c>
      <c r="G313" s="112"/>
      <c r="H313" s="114">
        <v>45952</v>
      </c>
      <c r="I313" s="112" t="s">
        <v>522</v>
      </c>
      <c r="J313" s="115" t="s">
        <v>123</v>
      </c>
      <c r="K313" s="112" t="s">
        <v>53</v>
      </c>
      <c r="L313" s="112" t="s">
        <v>513</v>
      </c>
      <c r="M313" s="115" t="s">
        <v>511</v>
      </c>
      <c r="N313" s="113">
        <v>0.83472222222222225</v>
      </c>
      <c r="O313" s="113">
        <v>0.91319444444444453</v>
      </c>
      <c r="P313" s="113">
        <v>7.8472222222222276E-2</v>
      </c>
      <c r="Q313" s="116">
        <v>186.9</v>
      </c>
      <c r="R313" s="117">
        <v>0.30199999999999999</v>
      </c>
      <c r="S313" s="117">
        <v>1.0082</v>
      </c>
      <c r="T313" s="117">
        <v>265.2</v>
      </c>
      <c r="U313" s="117">
        <v>30.4</v>
      </c>
      <c r="V313" s="117">
        <v>0.41799999999999998</v>
      </c>
      <c r="W313" s="117">
        <v>3.2694999999999999</v>
      </c>
      <c r="X313" s="117">
        <v>44.4</v>
      </c>
      <c r="Y313" s="117">
        <v>176.5</v>
      </c>
      <c r="Z313" s="117">
        <v>0.33400000000000002</v>
      </c>
      <c r="AA313" s="117">
        <v>0.98560000000000003</v>
      </c>
      <c r="AB313" s="118">
        <v>235.4</v>
      </c>
      <c r="AH313" s="72" t="str">
        <f>IF(AND(B313="Premier League",E313="Live"),_xlfn.XLOOKUP(_xlfn.TEXTJOIN(" vs ",,C313:D313),Calendar!G:G,Calendar!B:B),IF(AND(B313="Premier League",E313="Highlights"),_xlfn.XLOOKUP(H313,Calendar!O:O,Calendar!N:N,,-1),""))</f>
        <v/>
      </c>
      <c r="AI313" s="111" t="str">
        <f>IF(AND(AH313&lt;&gt;"",E313="Live"),_xlfn.XLOOKUP(_xlfn.TEXTJOIN(" vs ",,C313:D313),Calendar!G:G,Calendar!K:K),"")</f>
        <v/>
      </c>
      <c r="AJ313" s="111" t="str">
        <f>IF(AND(K313&lt;&gt;"Match of the Day",K313&lt;&gt;"Match of the Day 2",K313&lt;&gt;"Match of the Day Repeat"),"",1+MAX($AJ$10:AJ312))</f>
        <v/>
      </c>
    </row>
    <row r="314" spans="1:36" s="85" customFormat="1" x14ac:dyDescent="0.35">
      <c r="A314" s="112" t="s">
        <v>70</v>
      </c>
      <c r="B314" s="112" t="s">
        <v>562</v>
      </c>
      <c r="C314" s="112" t="s">
        <v>203</v>
      </c>
      <c r="D314" s="112" t="s">
        <v>533</v>
      </c>
      <c r="E314" s="112" t="s">
        <v>41</v>
      </c>
      <c r="F314" s="113">
        <v>0.73958333333333337</v>
      </c>
      <c r="G314" s="112"/>
      <c r="H314" s="114">
        <v>45953</v>
      </c>
      <c r="I314" s="112" t="s">
        <v>522</v>
      </c>
      <c r="J314" s="115" t="s">
        <v>127</v>
      </c>
      <c r="K314" s="112" t="s">
        <v>53</v>
      </c>
      <c r="L314" s="112" t="s">
        <v>513</v>
      </c>
      <c r="M314" s="115" t="s">
        <v>511</v>
      </c>
      <c r="N314" s="113">
        <v>0.74027777777777781</v>
      </c>
      <c r="O314" s="113">
        <v>0.82013888888888897</v>
      </c>
      <c r="P314" s="113">
        <v>7.986111111111116E-2</v>
      </c>
      <c r="Q314" s="116">
        <v>44.7</v>
      </c>
      <c r="R314" s="117">
        <v>7.1999999999999995E-2</v>
      </c>
      <c r="S314" s="117">
        <v>0.3952</v>
      </c>
      <c r="T314" s="117">
        <v>71.099999999999994</v>
      </c>
      <c r="U314" s="117">
        <v>0</v>
      </c>
      <c r="V314" s="117">
        <v>0</v>
      </c>
      <c r="W314" s="117">
        <v>0</v>
      </c>
      <c r="X314" s="117">
        <v>3.9</v>
      </c>
      <c r="Y314" s="117">
        <v>42.9</v>
      </c>
      <c r="Z314" s="117">
        <v>8.1000000000000003E-2</v>
      </c>
      <c r="AA314" s="117">
        <v>0.38900000000000001</v>
      </c>
      <c r="AB314" s="118">
        <v>69.3</v>
      </c>
      <c r="AH314" s="72" t="str">
        <f>IF(AND(B314="Premier League",E314="Live"),_xlfn.XLOOKUP(_xlfn.TEXTJOIN(" vs ",,C314:D314),Calendar!G:G,Calendar!B:B),IF(AND(B314="Premier League",E314="Highlights"),_xlfn.XLOOKUP(H314,Calendar!O:O,Calendar!N:N,,-1),""))</f>
        <v/>
      </c>
      <c r="AI314" s="111" t="str">
        <f>IF(AND(AH314&lt;&gt;"",E314="Live"),_xlfn.XLOOKUP(_xlfn.TEXTJOIN(" vs ",,C314:D314),Calendar!G:G,Calendar!K:K),"")</f>
        <v/>
      </c>
      <c r="AJ314" s="111" t="str">
        <f>IF(AND(K314&lt;&gt;"Match of the Day",K314&lt;&gt;"Match of the Day 2",K314&lt;&gt;"Match of the Day Repeat"),"",1+MAX($AJ$10:AJ313))</f>
        <v/>
      </c>
    </row>
    <row r="315" spans="1:36" s="85" customFormat="1" x14ac:dyDescent="0.35">
      <c r="A315" s="112" t="s">
        <v>70</v>
      </c>
      <c r="B315" s="112" t="s">
        <v>148</v>
      </c>
      <c r="C315" s="112" t="s">
        <v>651</v>
      </c>
      <c r="D315" s="112" t="s">
        <v>82</v>
      </c>
      <c r="E315" s="112" t="s">
        <v>41</v>
      </c>
      <c r="F315" s="113">
        <v>0.73958333333333337</v>
      </c>
      <c r="G315" s="112"/>
      <c r="H315" s="114">
        <v>45953</v>
      </c>
      <c r="I315" s="112" t="s">
        <v>522</v>
      </c>
      <c r="J315" s="115" t="s">
        <v>127</v>
      </c>
      <c r="K315" s="112" t="s">
        <v>53</v>
      </c>
      <c r="L315" s="112" t="s">
        <v>510</v>
      </c>
      <c r="M315" s="115" t="s">
        <v>511</v>
      </c>
      <c r="N315" s="113">
        <v>0.73958333333333337</v>
      </c>
      <c r="O315" s="113">
        <v>0.81874999999999998</v>
      </c>
      <c r="P315" s="113">
        <v>7.9166666666666607E-2</v>
      </c>
      <c r="Q315" s="116">
        <v>237.2</v>
      </c>
      <c r="R315" s="117">
        <v>0.38400000000000001</v>
      </c>
      <c r="S315" s="117">
        <v>2.1063000000000001</v>
      </c>
      <c r="T315" s="117">
        <v>367.8</v>
      </c>
      <c r="U315" s="117">
        <v>13.2</v>
      </c>
      <c r="V315" s="117">
        <v>0.18099999999999999</v>
      </c>
      <c r="W315" s="117">
        <v>6.1711</v>
      </c>
      <c r="X315" s="117">
        <v>44.2</v>
      </c>
      <c r="Y315" s="117">
        <v>225.6</v>
      </c>
      <c r="Z315" s="117">
        <v>0.42699999999999999</v>
      </c>
      <c r="AA315" s="117">
        <v>2.0546000000000002</v>
      </c>
      <c r="AB315" s="118">
        <v>359.6</v>
      </c>
      <c r="AH315" s="72" t="str">
        <f>IF(AND(B315="Premier League",E315="Live"),_xlfn.XLOOKUP(_xlfn.TEXTJOIN(" vs ",,C315:D315),Calendar!G:G,Calendar!B:B),IF(AND(B315="Premier League",E315="Highlights"),_xlfn.XLOOKUP(H315,Calendar!O:O,Calendar!N:N,,-1),""))</f>
        <v/>
      </c>
      <c r="AI315" s="111" t="str">
        <f>IF(AND(AH315&lt;&gt;"",E315="Live"),_xlfn.XLOOKUP(_xlfn.TEXTJOIN(" vs ",,C315:D315),Calendar!G:G,Calendar!K:K),"")</f>
        <v/>
      </c>
      <c r="AJ315" s="111" t="str">
        <f>IF(AND(K315&lt;&gt;"Match of the Day",K315&lt;&gt;"Match of the Day 2",K315&lt;&gt;"Match of the Day Repeat"),"",1+MAX($AJ$10:AJ314))</f>
        <v/>
      </c>
    </row>
    <row r="316" spans="1:36" s="85" customFormat="1" x14ac:dyDescent="0.35">
      <c r="A316" s="112" t="s">
        <v>70</v>
      </c>
      <c r="B316" s="112" t="s">
        <v>148</v>
      </c>
      <c r="C316" s="112" t="s">
        <v>652</v>
      </c>
      <c r="D316" s="112" t="s">
        <v>194</v>
      </c>
      <c r="E316" s="112" t="s">
        <v>41</v>
      </c>
      <c r="F316" s="113">
        <v>0.73958333333333337</v>
      </c>
      <c r="G316" s="112"/>
      <c r="H316" s="114">
        <v>45953</v>
      </c>
      <c r="I316" s="112" t="s">
        <v>522</v>
      </c>
      <c r="J316" s="115" t="s">
        <v>127</v>
      </c>
      <c r="K316" s="112" t="s">
        <v>53</v>
      </c>
      <c r="L316" s="112" t="s">
        <v>512</v>
      </c>
      <c r="M316" s="115" t="s">
        <v>511</v>
      </c>
      <c r="N316" s="113">
        <v>0.74097222222222225</v>
      </c>
      <c r="O316" s="113">
        <v>0.81944444444444453</v>
      </c>
      <c r="P316" s="113">
        <v>7.8472222222222276E-2</v>
      </c>
      <c r="Q316" s="116">
        <v>226.8</v>
      </c>
      <c r="R316" s="117">
        <v>0.36699999999999999</v>
      </c>
      <c r="S316" s="117">
        <v>2.0047000000000001</v>
      </c>
      <c r="T316" s="117">
        <v>279.5</v>
      </c>
      <c r="U316" s="117">
        <v>30.2</v>
      </c>
      <c r="V316" s="117">
        <v>0.41499999999999998</v>
      </c>
      <c r="W316" s="117">
        <v>13.988</v>
      </c>
      <c r="X316" s="117">
        <v>51.9</v>
      </c>
      <c r="Y316" s="117">
        <v>222.1</v>
      </c>
      <c r="Z316" s="117">
        <v>0.42099999999999999</v>
      </c>
      <c r="AA316" s="117">
        <v>2.0135000000000001</v>
      </c>
      <c r="AB316" s="118">
        <v>273.60000000000002</v>
      </c>
      <c r="AH316" s="72" t="str">
        <f>IF(AND(B316="Premier League",E316="Live"),_xlfn.XLOOKUP(_xlfn.TEXTJOIN(" vs ",,C316:D316),Calendar!G:G,Calendar!B:B),IF(AND(B316="Premier League",E316="Highlights"),_xlfn.XLOOKUP(H316,Calendar!O:O,Calendar!N:N,,-1),""))</f>
        <v/>
      </c>
      <c r="AI316" s="111" t="str">
        <f>IF(AND(AH316&lt;&gt;"",E316="Live"),_xlfn.XLOOKUP(_xlfn.TEXTJOIN(" vs ",,C316:D316),Calendar!G:G,Calendar!K:K),"")</f>
        <v/>
      </c>
      <c r="AJ316" s="111" t="str">
        <f>IF(AND(K316&lt;&gt;"Match of the Day",K316&lt;&gt;"Match of the Day 2",K316&lt;&gt;"Match of the Day Repeat"),"",1+MAX($AJ$10:AJ315))</f>
        <v/>
      </c>
    </row>
    <row r="317" spans="1:36" s="85" customFormat="1" x14ac:dyDescent="0.35">
      <c r="A317" s="112" t="s">
        <v>70</v>
      </c>
      <c r="B317" s="112" t="s">
        <v>146</v>
      </c>
      <c r="C317" s="112" t="s">
        <v>653</v>
      </c>
      <c r="D317" s="112" t="s">
        <v>222</v>
      </c>
      <c r="E317" s="112" t="s">
        <v>41</v>
      </c>
      <c r="F317" s="113">
        <v>0.83333333333333337</v>
      </c>
      <c r="G317" s="112"/>
      <c r="H317" s="114">
        <v>45953</v>
      </c>
      <c r="I317" s="112" t="s">
        <v>522</v>
      </c>
      <c r="J317" s="115" t="s">
        <v>127</v>
      </c>
      <c r="K317" s="112" t="s">
        <v>53</v>
      </c>
      <c r="L317" s="112" t="s">
        <v>54</v>
      </c>
      <c r="M317" s="115" t="s">
        <v>55</v>
      </c>
      <c r="N317" s="113">
        <v>0.83333333333333337</v>
      </c>
      <c r="O317" s="113">
        <v>0.91319444444444453</v>
      </c>
      <c r="P317" s="113">
        <v>7.986111111111116E-2</v>
      </c>
      <c r="Q317" s="116">
        <v>84.2</v>
      </c>
      <c r="R317" s="117">
        <v>0.13600000000000001</v>
      </c>
      <c r="S317" s="117">
        <v>0.4667</v>
      </c>
      <c r="T317" s="117">
        <v>139.69999999999999</v>
      </c>
      <c r="U317" s="117">
        <v>5.2</v>
      </c>
      <c r="V317" s="117">
        <v>7.2000000000000008E-2</v>
      </c>
      <c r="W317" s="117">
        <v>0.5827</v>
      </c>
      <c r="X317" s="117">
        <v>17.700000000000003</v>
      </c>
      <c r="Y317" s="117">
        <v>83.2</v>
      </c>
      <c r="Z317" s="117">
        <v>0.157</v>
      </c>
      <c r="AA317" s="117">
        <v>0.4778</v>
      </c>
      <c r="AB317" s="118">
        <v>139.69999999999999</v>
      </c>
      <c r="AH317" s="72" t="str">
        <f>IF(AND(B317="Premier League",E317="Live"),_xlfn.XLOOKUP(_xlfn.TEXTJOIN(" vs ",,C317:D317),Calendar!G:G,Calendar!B:B),IF(AND(B317="Premier League",E317="Highlights"),_xlfn.XLOOKUP(H317,Calendar!O:O,Calendar!N:N,,-1),""))</f>
        <v/>
      </c>
      <c r="AI317" s="111" t="str">
        <f>IF(AND(AH317&lt;&gt;"",E317="Live"),_xlfn.XLOOKUP(_xlfn.TEXTJOIN(" vs ",,C317:D317),Calendar!G:G,Calendar!K:K),"")</f>
        <v/>
      </c>
      <c r="AJ317" s="111" t="str">
        <f>IF(AND(K317&lt;&gt;"Match of the Day",K317&lt;&gt;"Match of the Day 2",K317&lt;&gt;"Match of the Day Repeat"),"",1+MAX($AJ$10:AJ316))</f>
        <v/>
      </c>
    </row>
    <row r="318" spans="1:36" s="85" customFormat="1" x14ac:dyDescent="0.35">
      <c r="A318" s="112" t="s">
        <v>70</v>
      </c>
      <c r="B318" s="112" t="s">
        <v>562</v>
      </c>
      <c r="C318" s="112" t="s">
        <v>81</v>
      </c>
      <c r="D318" s="112" t="s">
        <v>654</v>
      </c>
      <c r="E318" s="112" t="s">
        <v>41</v>
      </c>
      <c r="F318" s="113">
        <v>0.83333333333333337</v>
      </c>
      <c r="G318" s="112"/>
      <c r="H318" s="114">
        <v>45953</v>
      </c>
      <c r="I318" s="112" t="s">
        <v>522</v>
      </c>
      <c r="J318" s="115" t="s">
        <v>127</v>
      </c>
      <c r="K318" s="112" t="s">
        <v>53</v>
      </c>
      <c r="L318" s="112" t="s">
        <v>513</v>
      </c>
      <c r="M318" s="115" t="s">
        <v>511</v>
      </c>
      <c r="N318" s="113">
        <v>0.83333333333333337</v>
      </c>
      <c r="O318" s="113">
        <v>0.91527777777777786</v>
      </c>
      <c r="P318" s="113">
        <v>8.1944444444444486E-2</v>
      </c>
      <c r="Q318" s="116">
        <v>110.9</v>
      </c>
      <c r="R318" s="117">
        <v>0.17899999999999999</v>
      </c>
      <c r="S318" s="117">
        <v>0.60880000000000001</v>
      </c>
      <c r="T318" s="117">
        <v>183.7</v>
      </c>
      <c r="U318" s="117">
        <v>26.7</v>
      </c>
      <c r="V318" s="117">
        <v>0.36699999999999999</v>
      </c>
      <c r="W318" s="117">
        <v>2.9346999999999999</v>
      </c>
      <c r="X318" s="117">
        <v>48.2</v>
      </c>
      <c r="Y318" s="117">
        <v>105.1</v>
      </c>
      <c r="Z318" s="117">
        <v>0.19900000000000001</v>
      </c>
      <c r="AA318" s="117">
        <v>0.59809999999999997</v>
      </c>
      <c r="AB318" s="118">
        <v>177.2</v>
      </c>
      <c r="AH318" s="72" t="str">
        <f>IF(AND(B318="Premier League",E318="Live"),_xlfn.XLOOKUP(_xlfn.TEXTJOIN(" vs ",,C318:D318),Calendar!G:G,Calendar!B:B),IF(AND(B318="Premier League",E318="Highlights"),_xlfn.XLOOKUP(H318,Calendar!O:O,Calendar!N:N,,-1),""))</f>
        <v/>
      </c>
      <c r="AI318" s="111" t="str">
        <f>IF(AND(AH318&lt;&gt;"",E318="Live"),_xlfn.XLOOKUP(_xlfn.TEXTJOIN(" vs ",,C318:D318),Calendar!G:G,Calendar!K:K),"")</f>
        <v/>
      </c>
      <c r="AJ318" s="111" t="str">
        <f>IF(AND(K318&lt;&gt;"Match of the Day",K318&lt;&gt;"Match of the Day 2",K318&lt;&gt;"Match of the Day Repeat"),"",1+MAX($AJ$10:AJ317))</f>
        <v/>
      </c>
    </row>
    <row r="319" spans="1:36" s="85" customFormat="1" x14ac:dyDescent="0.35">
      <c r="A319" s="112" t="s">
        <v>70</v>
      </c>
      <c r="B319" s="112" t="s">
        <v>148</v>
      </c>
      <c r="C319" s="112" t="s">
        <v>195</v>
      </c>
      <c r="D319" s="112" t="s">
        <v>635</v>
      </c>
      <c r="E319" s="112" t="s">
        <v>41</v>
      </c>
      <c r="F319" s="113">
        <v>0.83333333333333337</v>
      </c>
      <c r="G319" s="112"/>
      <c r="H319" s="114">
        <v>45953</v>
      </c>
      <c r="I319" s="112" t="s">
        <v>522</v>
      </c>
      <c r="J319" s="115" t="s">
        <v>127</v>
      </c>
      <c r="K319" s="112" t="s">
        <v>53</v>
      </c>
      <c r="L319" s="112" t="s">
        <v>512</v>
      </c>
      <c r="M319" s="115" t="s">
        <v>511</v>
      </c>
      <c r="N319" s="113">
        <v>0.83402777777777781</v>
      </c>
      <c r="O319" s="113">
        <v>0.91250000000000009</v>
      </c>
      <c r="P319" s="113">
        <v>7.8472222222222276E-2</v>
      </c>
      <c r="Q319" s="116">
        <v>171.8</v>
      </c>
      <c r="R319" s="117">
        <v>0.27800000000000002</v>
      </c>
      <c r="S319" s="117">
        <v>0.95199999999999996</v>
      </c>
      <c r="T319" s="117">
        <v>249.6</v>
      </c>
      <c r="U319" s="117">
        <v>14.4</v>
      </c>
      <c r="V319" s="117">
        <v>0.19800000000000001</v>
      </c>
      <c r="W319" s="117">
        <v>1.6147</v>
      </c>
      <c r="X319" s="117">
        <v>30.2</v>
      </c>
      <c r="Y319" s="117">
        <v>167.7</v>
      </c>
      <c r="Z319" s="117">
        <v>0.318</v>
      </c>
      <c r="AA319" s="117">
        <v>0.96299999999999997</v>
      </c>
      <c r="AB319" s="118">
        <v>241.6</v>
      </c>
      <c r="AH319" s="72" t="str">
        <f>IF(AND(B319="Premier League",E319="Live"),_xlfn.XLOOKUP(_xlfn.TEXTJOIN(" vs ",,C319:D319),Calendar!G:G,Calendar!B:B),IF(AND(B319="Premier League",E319="Highlights"),_xlfn.XLOOKUP(H319,Calendar!O:O,Calendar!N:N,,-1),""))</f>
        <v/>
      </c>
      <c r="AI319" s="111" t="str">
        <f>IF(AND(AH319&lt;&gt;"",E319="Live"),_xlfn.XLOOKUP(_xlfn.TEXTJOIN(" vs ",,C319:D319),Calendar!G:G,Calendar!K:K),"")</f>
        <v/>
      </c>
      <c r="AJ319" s="111" t="str">
        <f>IF(AND(K319&lt;&gt;"Match of the Day",K319&lt;&gt;"Match of the Day 2",K319&lt;&gt;"Match of the Day Repeat"),"",1+MAX($AJ$10:AJ318))</f>
        <v/>
      </c>
    </row>
    <row r="320" spans="1:36" s="85" customFormat="1" x14ac:dyDescent="0.35">
      <c r="A320" s="112" t="s">
        <v>70</v>
      </c>
      <c r="B320" s="112" t="s">
        <v>148</v>
      </c>
      <c r="C320" s="112" t="s">
        <v>164</v>
      </c>
      <c r="D320" s="112" t="s">
        <v>247</v>
      </c>
      <c r="E320" s="112" t="s">
        <v>41</v>
      </c>
      <c r="F320" s="113">
        <v>0.83333333333333337</v>
      </c>
      <c r="G320" s="112"/>
      <c r="H320" s="114">
        <v>45953</v>
      </c>
      <c r="I320" s="112" t="s">
        <v>522</v>
      </c>
      <c r="J320" s="115" t="s">
        <v>127</v>
      </c>
      <c r="K320" s="112" t="s">
        <v>53</v>
      </c>
      <c r="L320" s="112" t="s">
        <v>510</v>
      </c>
      <c r="M320" s="115" t="s">
        <v>511</v>
      </c>
      <c r="N320" s="113">
        <v>0.83402777777777781</v>
      </c>
      <c r="O320" s="113">
        <v>0.9159722222222223</v>
      </c>
      <c r="P320" s="113">
        <v>8.1944444444444486E-2</v>
      </c>
      <c r="Q320" s="116">
        <v>386.6</v>
      </c>
      <c r="R320" s="117">
        <v>0.625</v>
      </c>
      <c r="S320" s="117">
        <v>2.1103999999999998</v>
      </c>
      <c r="T320" s="117">
        <v>483.9</v>
      </c>
      <c r="U320" s="117">
        <v>45.7</v>
      </c>
      <c r="V320" s="117">
        <v>0.628</v>
      </c>
      <c r="W320" s="117">
        <v>4.9630999999999998</v>
      </c>
      <c r="X320" s="117">
        <v>68.599999999999994</v>
      </c>
      <c r="Y320" s="117">
        <v>380.9</v>
      </c>
      <c r="Z320" s="117">
        <v>0.72199999999999998</v>
      </c>
      <c r="AA320" s="117">
        <v>2.1555</v>
      </c>
      <c r="AB320" s="118">
        <v>477.1</v>
      </c>
      <c r="AH320" s="72" t="str">
        <f>IF(AND(B320="Premier League",E320="Live"),_xlfn.XLOOKUP(_xlfn.TEXTJOIN(" vs ",,C320:D320),Calendar!G:G,Calendar!B:B),IF(AND(B320="Premier League",E320="Highlights"),_xlfn.XLOOKUP(H320,Calendar!O:O,Calendar!N:N,,-1),""))</f>
        <v/>
      </c>
      <c r="AI320" s="111" t="str">
        <f>IF(AND(AH320&lt;&gt;"",E320="Live"),_xlfn.XLOOKUP(_xlfn.TEXTJOIN(" vs ",,C320:D320),Calendar!G:G,Calendar!K:K),"")</f>
        <v/>
      </c>
      <c r="AJ320" s="111" t="str">
        <f>IF(AND(K320&lt;&gt;"Match of the Day",K320&lt;&gt;"Match of the Day 2",K320&lt;&gt;"Match of the Day Repeat"),"",1+MAX($AJ$10:AJ319))</f>
        <v/>
      </c>
    </row>
    <row r="321" spans="1:36" s="85" customFormat="1" x14ac:dyDescent="0.35">
      <c r="A321" s="112" t="s">
        <v>70</v>
      </c>
      <c r="B321" s="112" t="s">
        <v>145</v>
      </c>
      <c r="C321" s="112" t="s">
        <v>115</v>
      </c>
      <c r="D321" s="112" t="s">
        <v>91</v>
      </c>
      <c r="E321" s="112" t="s">
        <v>41</v>
      </c>
      <c r="F321" s="113">
        <v>0.83333333333333337</v>
      </c>
      <c r="G321" s="112"/>
      <c r="H321" s="114">
        <v>45954</v>
      </c>
      <c r="I321" s="112" t="s">
        <v>522</v>
      </c>
      <c r="J321" s="115" t="s">
        <v>71</v>
      </c>
      <c r="K321" s="112" t="s">
        <v>53</v>
      </c>
      <c r="L321" s="112" t="s">
        <v>120</v>
      </c>
      <c r="M321" s="115" t="s">
        <v>55</v>
      </c>
      <c r="N321" s="113">
        <v>0.83402777777777781</v>
      </c>
      <c r="O321" s="113">
        <v>0.91527777777777786</v>
      </c>
      <c r="P321" s="113">
        <v>8.1250000000000044E-2</v>
      </c>
      <c r="Q321" s="116">
        <v>37.5</v>
      </c>
      <c r="R321" s="117">
        <v>6.0999999999999999E-2</v>
      </c>
      <c r="S321" s="117">
        <v>0.27350000000000002</v>
      </c>
      <c r="T321" s="117">
        <v>72.7</v>
      </c>
      <c r="U321" s="117">
        <v>0.4</v>
      </c>
      <c r="V321" s="117">
        <v>5.0000000000000001E-3</v>
      </c>
      <c r="W321" s="117">
        <v>0.1013</v>
      </c>
      <c r="X321" s="117">
        <v>5</v>
      </c>
      <c r="Y321" s="117">
        <v>37.5</v>
      </c>
      <c r="Z321" s="117">
        <v>7.0999999999999994E-2</v>
      </c>
      <c r="AA321" s="117">
        <v>0.2802</v>
      </c>
      <c r="AB321" s="118">
        <v>72.7</v>
      </c>
      <c r="AH321" s="72" t="str">
        <f>IF(AND(B321="Premier League",E321="Live"),_xlfn.XLOOKUP(_xlfn.TEXTJOIN(" vs ",,C321:D321),Calendar!G:G,Calendar!B:B),IF(AND(B321="Premier League",E321="Highlights"),_xlfn.XLOOKUP(H321,Calendar!O:O,Calendar!N:N,,-1),""))</f>
        <v/>
      </c>
      <c r="AI321" s="111" t="str">
        <f>IF(AND(AH321&lt;&gt;"",E321="Live"),_xlfn.XLOOKUP(_xlfn.TEXTJOIN(" vs ",,C321:D321),Calendar!G:G,Calendar!K:K),"")</f>
        <v/>
      </c>
      <c r="AJ321" s="111" t="str">
        <f>IF(AND(K321&lt;&gt;"Match of the Day",K321&lt;&gt;"Match of the Day 2",K321&lt;&gt;"Match of the Day Repeat"),"",1+MAX($AJ$10:AJ320))</f>
        <v/>
      </c>
    </row>
    <row r="322" spans="1:36" s="85" customFormat="1" x14ac:dyDescent="0.35">
      <c r="A322" s="112" t="s">
        <v>70</v>
      </c>
      <c r="B322" s="112" t="s">
        <v>32</v>
      </c>
      <c r="C322" s="112" t="s">
        <v>43</v>
      </c>
      <c r="D322" s="112" t="s">
        <v>47</v>
      </c>
      <c r="E322" s="112" t="s">
        <v>41</v>
      </c>
      <c r="F322" s="113">
        <v>0.83333333333333337</v>
      </c>
      <c r="G322" s="112"/>
      <c r="H322" s="114">
        <v>45954</v>
      </c>
      <c r="I322" s="112" t="s">
        <v>522</v>
      </c>
      <c r="J322" s="115" t="s">
        <v>71</v>
      </c>
      <c r="K322" s="112" t="s">
        <v>53</v>
      </c>
      <c r="L322" s="112" t="s">
        <v>54</v>
      </c>
      <c r="M322" s="115" t="s">
        <v>55</v>
      </c>
      <c r="N322" s="113">
        <v>0.83402777777777781</v>
      </c>
      <c r="O322" s="113">
        <v>0.92013888888888895</v>
      </c>
      <c r="P322" s="113">
        <v>8.6111111111111138E-2</v>
      </c>
      <c r="Q322" s="116">
        <v>874.5</v>
      </c>
      <c r="R322" s="117">
        <v>1.415</v>
      </c>
      <c r="S322" s="117">
        <v>6.4511000000000003</v>
      </c>
      <c r="T322" s="117">
        <v>1149.7</v>
      </c>
      <c r="U322" s="117">
        <v>68.3</v>
      </c>
      <c r="V322" s="117">
        <v>0.93900000000000006</v>
      </c>
      <c r="W322" s="117">
        <v>17.441299999999998</v>
      </c>
      <c r="X322" s="117">
        <v>97.3</v>
      </c>
      <c r="Y322" s="117">
        <v>820</v>
      </c>
      <c r="Z322" s="117">
        <v>1.5539999999999998</v>
      </c>
      <c r="AA322" s="117">
        <v>6.1978</v>
      </c>
      <c r="AB322" s="118">
        <v>1078</v>
      </c>
      <c r="AH322" s="72" t="e">
        <f>IF(AND(B322="Premier League",E322="Live"),_xlfn.XLOOKUP(_xlfn.TEXTJOIN(" vs ",,C322:D322),Calendar!G:G,Calendar!B:B),IF(AND(B322="Premier League",E322="Highlights"),_xlfn.XLOOKUP(H322,Calendar!O:O,Calendar!N:N,,-1),""))</f>
        <v>#N/A</v>
      </c>
      <c r="AI322" s="111" t="e">
        <f>IF(AND(AH322&lt;&gt;"",E322="Live"),_xlfn.XLOOKUP(_xlfn.TEXTJOIN(" vs ",,C322:D322),Calendar!G:G,Calendar!K:K),"")</f>
        <v>#N/A</v>
      </c>
      <c r="AJ322" s="111" t="str">
        <f>IF(AND(K322&lt;&gt;"Match of the Day",K322&lt;&gt;"Match of the Day 2",K322&lt;&gt;"Match of the Day Repeat"),"",1+MAX($AJ$10:AJ321))</f>
        <v/>
      </c>
    </row>
    <row r="323" spans="1:36" s="85" customFormat="1" x14ac:dyDescent="0.35">
      <c r="A323" s="112" t="s">
        <v>70</v>
      </c>
      <c r="B323" s="112" t="s">
        <v>349</v>
      </c>
      <c r="C323" s="112" t="s">
        <v>655</v>
      </c>
      <c r="D323" s="112" t="s">
        <v>656</v>
      </c>
      <c r="E323" s="112" t="s">
        <v>41</v>
      </c>
      <c r="F323" s="113">
        <v>0.51041666666666663</v>
      </c>
      <c r="G323" s="112"/>
      <c r="H323" s="114">
        <v>45955</v>
      </c>
      <c r="I323" s="112" t="s">
        <v>522</v>
      </c>
      <c r="J323" s="115" t="s">
        <v>37</v>
      </c>
      <c r="K323" s="112" t="s">
        <v>53</v>
      </c>
      <c r="L323" s="112" t="s">
        <v>510</v>
      </c>
      <c r="M323" s="115" t="s">
        <v>511</v>
      </c>
      <c r="N323" s="113">
        <v>0.51041666666666674</v>
      </c>
      <c r="O323" s="113">
        <v>0.59722222222222221</v>
      </c>
      <c r="P323" s="113">
        <v>8.6805555555555469E-2</v>
      </c>
      <c r="Q323" s="116">
        <v>23.3</v>
      </c>
      <c r="R323" s="117">
        <v>3.7999999999999999E-2</v>
      </c>
      <c r="S323" s="117">
        <v>0.4526</v>
      </c>
      <c r="T323" s="117">
        <v>48</v>
      </c>
      <c r="U323" s="117">
        <v>0</v>
      </c>
      <c r="V323" s="117">
        <v>0</v>
      </c>
      <c r="W323" s="117">
        <v>0</v>
      </c>
      <c r="X323" s="117" t="s">
        <v>541</v>
      </c>
      <c r="Y323" s="117">
        <v>23.3</v>
      </c>
      <c r="Z323" s="117">
        <v>4.3999999999999997E-2</v>
      </c>
      <c r="AA323" s="117">
        <v>0.46729999999999999</v>
      </c>
      <c r="AB323" s="118">
        <v>48</v>
      </c>
      <c r="AH323" s="72" t="str">
        <f>IF(AND(B323="Premier League",E323="Live"),_xlfn.XLOOKUP(_xlfn.TEXTJOIN(" vs ",,C323:D323),Calendar!G:G,Calendar!B:B),IF(AND(B323="Premier League",E323="Highlights"),_xlfn.XLOOKUP(H323,Calendar!O:O,Calendar!N:N,,-1),""))</f>
        <v/>
      </c>
      <c r="AI323" s="111" t="str">
        <f>IF(AND(AH323&lt;&gt;"",E323="Live"),_xlfn.XLOOKUP(_xlfn.TEXTJOIN(" vs ",,C323:D323),Calendar!G:G,Calendar!K:K),"")</f>
        <v/>
      </c>
      <c r="AJ323" s="111" t="str">
        <f>IF(AND(K323&lt;&gt;"Match of the Day",K323&lt;&gt;"Match of the Day 2",K323&lt;&gt;"Match of the Day Repeat"),"",1+MAX($AJ$10:AJ322))</f>
        <v/>
      </c>
    </row>
    <row r="324" spans="1:36" s="85" customFormat="1" x14ac:dyDescent="0.35">
      <c r="A324" s="112" t="s">
        <v>70</v>
      </c>
      <c r="B324" s="112" t="s">
        <v>145</v>
      </c>
      <c r="C324" s="112" t="s">
        <v>96</v>
      </c>
      <c r="D324" s="112" t="s">
        <v>64</v>
      </c>
      <c r="E324" s="112" t="s">
        <v>41</v>
      </c>
      <c r="F324" s="113">
        <v>0.52083333333333337</v>
      </c>
      <c r="G324" s="112"/>
      <c r="H324" s="114">
        <v>45955</v>
      </c>
      <c r="I324" s="112" t="s">
        <v>522</v>
      </c>
      <c r="J324" s="115" t="s">
        <v>37</v>
      </c>
      <c r="K324" s="112" t="s">
        <v>53</v>
      </c>
      <c r="L324" s="112" t="s">
        <v>548</v>
      </c>
      <c r="M324" s="115" t="s">
        <v>55</v>
      </c>
      <c r="N324" s="113">
        <v>0.52152777777777781</v>
      </c>
      <c r="O324" s="113">
        <v>0.60277777777777775</v>
      </c>
      <c r="P324" s="113">
        <v>8.1249999999999933E-2</v>
      </c>
      <c r="Q324" s="116">
        <v>122.6</v>
      </c>
      <c r="R324" s="117">
        <v>0.19800000000000001</v>
      </c>
      <c r="S324" s="117">
        <v>2.3142</v>
      </c>
      <c r="T324" s="117">
        <v>160.1</v>
      </c>
      <c r="U324" s="117">
        <v>15.8</v>
      </c>
      <c r="V324" s="117">
        <v>0.217</v>
      </c>
      <c r="W324" s="117">
        <v>7.7412999999999998</v>
      </c>
      <c r="X324" s="117">
        <v>23.8</v>
      </c>
      <c r="Y324" s="117">
        <v>118.2</v>
      </c>
      <c r="Z324" s="117">
        <v>0.224</v>
      </c>
      <c r="AA324" s="117">
        <v>2.3031000000000001</v>
      </c>
      <c r="AB324" s="118">
        <v>150.19999999999999</v>
      </c>
      <c r="AH324" s="72" t="str">
        <f>IF(AND(B324="Premier League",E324="Live"),_xlfn.XLOOKUP(_xlfn.TEXTJOIN(" vs ",,C324:D324),Calendar!G:G,Calendar!B:B),IF(AND(B324="Premier League",E324="Highlights"),_xlfn.XLOOKUP(H324,Calendar!O:O,Calendar!N:N,,-1),""))</f>
        <v/>
      </c>
      <c r="AI324" s="111" t="str">
        <f>IF(AND(AH324&lt;&gt;"",E324="Live"),_xlfn.XLOOKUP(_xlfn.TEXTJOIN(" vs ",,C324:D324),Calendar!G:G,Calendar!K:K),"")</f>
        <v/>
      </c>
      <c r="AJ324" s="111" t="str">
        <f>IF(AND(K324&lt;&gt;"Match of the Day",K324&lt;&gt;"Match of the Day 2",K324&lt;&gt;"Match of the Day Repeat"),"",1+MAX($AJ$10:AJ323))</f>
        <v/>
      </c>
    </row>
    <row r="325" spans="1:36" s="85" customFormat="1" x14ac:dyDescent="0.35">
      <c r="A325" s="112" t="s">
        <v>70</v>
      </c>
      <c r="B325" s="112" t="s">
        <v>145</v>
      </c>
      <c r="C325" s="112" t="s">
        <v>236</v>
      </c>
      <c r="D325" s="112" t="s">
        <v>90</v>
      </c>
      <c r="E325" s="112" t="s">
        <v>41</v>
      </c>
      <c r="F325" s="113">
        <v>0.52083333333333337</v>
      </c>
      <c r="G325" s="112"/>
      <c r="H325" s="114">
        <v>45955</v>
      </c>
      <c r="I325" s="112" t="s">
        <v>522</v>
      </c>
      <c r="J325" s="115" t="s">
        <v>37</v>
      </c>
      <c r="K325" s="112" t="s">
        <v>53</v>
      </c>
      <c r="L325" s="112" t="s">
        <v>54</v>
      </c>
      <c r="M325" s="115" t="s">
        <v>55</v>
      </c>
      <c r="N325" s="113">
        <v>0.52152777777777781</v>
      </c>
      <c r="O325" s="113">
        <v>0.60069444444444442</v>
      </c>
      <c r="P325" s="113">
        <v>7.9166666666666607E-2</v>
      </c>
      <c r="Q325" s="116">
        <v>309.89999999999998</v>
      </c>
      <c r="R325" s="117">
        <v>0.502</v>
      </c>
      <c r="S325" s="117">
        <v>5.8620999999999999</v>
      </c>
      <c r="T325" s="117">
        <v>420.6</v>
      </c>
      <c r="U325" s="117">
        <v>23</v>
      </c>
      <c r="V325" s="117">
        <v>0.316</v>
      </c>
      <c r="W325" s="117">
        <v>11.302199999999999</v>
      </c>
      <c r="X325" s="117">
        <v>51.9</v>
      </c>
      <c r="Y325" s="117">
        <v>287.2</v>
      </c>
      <c r="Z325" s="117">
        <v>0.54400000000000004</v>
      </c>
      <c r="AA325" s="117">
        <v>5.6080000000000005</v>
      </c>
      <c r="AB325" s="118">
        <v>401.70000000000005</v>
      </c>
      <c r="AH325" s="72" t="str">
        <f>IF(AND(B325="Premier League",E325="Live"),_xlfn.XLOOKUP(_xlfn.TEXTJOIN(" vs ",,C325:D325),Calendar!G:G,Calendar!B:B),IF(AND(B325="Premier League",E325="Highlights"),_xlfn.XLOOKUP(H325,Calendar!O:O,Calendar!N:N,,-1),""))</f>
        <v/>
      </c>
      <c r="AI325" s="111" t="str">
        <f>IF(AND(AH325&lt;&gt;"",E325="Live"),_xlfn.XLOOKUP(_xlfn.TEXTJOIN(" vs ",,C325:D325),Calendar!G:G,Calendar!K:K),"")</f>
        <v/>
      </c>
      <c r="AJ325" s="111" t="str">
        <f>IF(AND(K325&lt;&gt;"Match of the Day",K325&lt;&gt;"Match of the Day 2",K325&lt;&gt;"Match of the Day Repeat"),"",1+MAX($AJ$10:AJ324))</f>
        <v/>
      </c>
    </row>
    <row r="326" spans="1:36" s="85" customFormat="1" x14ac:dyDescent="0.35">
      <c r="A326" s="112" t="s">
        <v>70</v>
      </c>
      <c r="B326" s="112" t="s">
        <v>32</v>
      </c>
      <c r="C326" s="112" t="s">
        <v>42</v>
      </c>
      <c r="D326" s="112" t="s">
        <v>161</v>
      </c>
      <c r="E326" s="112" t="s">
        <v>41</v>
      </c>
      <c r="F326" s="113">
        <v>0.72916666666666663</v>
      </c>
      <c r="G326" s="112"/>
      <c r="H326" s="114">
        <v>45955</v>
      </c>
      <c r="I326" s="112" t="s">
        <v>522</v>
      </c>
      <c r="J326" s="115" t="s">
        <v>37</v>
      </c>
      <c r="K326" s="112" t="s">
        <v>53</v>
      </c>
      <c r="L326" s="112" t="s">
        <v>54</v>
      </c>
      <c r="M326" s="115" t="s">
        <v>55</v>
      </c>
      <c r="N326" s="113">
        <v>0.72986111111111118</v>
      </c>
      <c r="O326" s="113">
        <v>0.80902777777777779</v>
      </c>
      <c r="P326" s="113">
        <v>7.9166666666666607E-2</v>
      </c>
      <c r="Q326" s="116">
        <v>1745.5</v>
      </c>
      <c r="R326" s="117">
        <v>2.8239999999999998</v>
      </c>
      <c r="S326" s="117">
        <v>13.5442</v>
      </c>
      <c r="T326" s="117">
        <v>2169.5</v>
      </c>
      <c r="U326" s="117">
        <v>267.89999999999998</v>
      </c>
      <c r="V326" s="117">
        <v>3.6829999999999998</v>
      </c>
      <c r="W326" s="117">
        <v>49.574399999999997</v>
      </c>
      <c r="X326" s="117">
        <v>389.1</v>
      </c>
      <c r="Y326" s="117">
        <v>1627.3000000000002</v>
      </c>
      <c r="Z326" s="117">
        <v>3.0840000000000001</v>
      </c>
      <c r="AA326" s="117">
        <v>13.226800000000001</v>
      </c>
      <c r="AB326" s="118">
        <v>2030</v>
      </c>
      <c r="AH326" s="72" t="e">
        <f>IF(AND(B326="Premier League",E326="Live"),_xlfn.XLOOKUP(_xlfn.TEXTJOIN(" vs ",,C326:D326),Calendar!G:G,Calendar!B:B),IF(AND(B326="Premier League",E326="Highlights"),_xlfn.XLOOKUP(H326,Calendar!O:O,Calendar!N:N,,-1),""))</f>
        <v>#N/A</v>
      </c>
      <c r="AI326" s="111" t="e">
        <f>IF(AND(AH326&lt;&gt;"",E326="Live"),_xlfn.XLOOKUP(_xlfn.TEXTJOIN(" vs ",,C326:D326),Calendar!G:G,Calendar!K:K),"")</f>
        <v>#N/A</v>
      </c>
      <c r="AJ326" s="111" t="str">
        <f>IF(AND(K326&lt;&gt;"Match of the Day",K326&lt;&gt;"Match of the Day 2",K326&lt;&gt;"Match of the Day Repeat"),"",1+MAX($AJ$10:AJ325))</f>
        <v/>
      </c>
    </row>
    <row r="327" spans="1:36" s="85" customFormat="1" x14ac:dyDescent="0.35">
      <c r="A327" s="112" t="s">
        <v>70</v>
      </c>
      <c r="B327" s="112" t="s">
        <v>478</v>
      </c>
      <c r="C327" s="112" t="s">
        <v>657</v>
      </c>
      <c r="D327" s="112" t="s">
        <v>658</v>
      </c>
      <c r="E327" s="112" t="s">
        <v>41</v>
      </c>
      <c r="F327" s="113">
        <v>0.72916666666666663</v>
      </c>
      <c r="G327" s="112"/>
      <c r="H327" s="114">
        <v>45955</v>
      </c>
      <c r="I327" s="112" t="s">
        <v>522</v>
      </c>
      <c r="J327" s="115" t="s">
        <v>37</v>
      </c>
      <c r="K327" s="112" t="s">
        <v>53</v>
      </c>
      <c r="L327" s="112" t="s">
        <v>549</v>
      </c>
      <c r="M327" s="115" t="s">
        <v>80</v>
      </c>
      <c r="N327" s="113">
        <v>0.72916666666666674</v>
      </c>
      <c r="O327" s="113">
        <v>0.81180555555555556</v>
      </c>
      <c r="P327" s="113">
        <v>8.2638888888888817E-2</v>
      </c>
      <c r="Q327" s="116">
        <v>1036.4000000000001</v>
      </c>
      <c r="R327" s="117">
        <v>1.677</v>
      </c>
      <c r="S327" s="117">
        <v>8.0068999999999999</v>
      </c>
      <c r="T327" s="117">
        <v>1328.1</v>
      </c>
      <c r="U327" s="117">
        <v>44.8</v>
      </c>
      <c r="V327" s="117">
        <v>0.61599999999999999</v>
      </c>
      <c r="W327" s="117">
        <v>8.3178999999999998</v>
      </c>
      <c r="X327" s="117">
        <v>61</v>
      </c>
      <c r="Y327" s="117">
        <v>988</v>
      </c>
      <c r="Z327" s="117">
        <v>1.8720000000000001</v>
      </c>
      <c r="AA327" s="117">
        <v>7.9973999999999998</v>
      </c>
      <c r="AB327" s="118">
        <v>1277.9000000000001</v>
      </c>
      <c r="AH327" s="72" t="str">
        <f>IF(AND(B327="Premier League",E327="Live"),_xlfn.XLOOKUP(_xlfn.TEXTJOIN(" vs ",,C327:D327),Calendar!G:G,Calendar!B:B),IF(AND(B327="Premier League",E327="Highlights"),_xlfn.XLOOKUP(H327,Calendar!O:O,Calendar!N:N,,-1),""))</f>
        <v/>
      </c>
      <c r="AI327" s="111" t="str">
        <f>IF(AND(AH327&lt;&gt;"",E327="Live"),_xlfn.XLOOKUP(_xlfn.TEXTJOIN(" vs ",,C327:D327),Calendar!G:G,Calendar!K:K),"")</f>
        <v/>
      </c>
      <c r="AJ327" s="111" t="str">
        <f>IF(AND(K327&lt;&gt;"Match of the Day",K327&lt;&gt;"Match of the Day 2",K327&lt;&gt;"Match of the Day Repeat"),"",1+MAX($AJ$10:AJ326))</f>
        <v/>
      </c>
    </row>
    <row r="328" spans="1:36" s="85" customFormat="1" x14ac:dyDescent="0.35">
      <c r="A328" s="112" t="s">
        <v>70</v>
      </c>
      <c r="B328" s="112" t="s">
        <v>32</v>
      </c>
      <c r="C328" s="112" t="s">
        <v>140</v>
      </c>
      <c r="D328" s="112" t="s">
        <v>45</v>
      </c>
      <c r="E328" s="112" t="s">
        <v>41</v>
      </c>
      <c r="F328" s="113">
        <v>0.83333333333333337</v>
      </c>
      <c r="G328" s="112"/>
      <c r="H328" s="114">
        <v>45955</v>
      </c>
      <c r="I328" s="112" t="s">
        <v>522</v>
      </c>
      <c r="J328" s="115" t="s">
        <v>37</v>
      </c>
      <c r="K328" s="112" t="s">
        <v>53</v>
      </c>
      <c r="L328" s="112" t="s">
        <v>510</v>
      </c>
      <c r="M328" s="115" t="s">
        <v>511</v>
      </c>
      <c r="N328" s="113">
        <v>0.83333333333333337</v>
      </c>
      <c r="O328" s="113">
        <v>0.92291666666666672</v>
      </c>
      <c r="P328" s="113">
        <v>8.9583333333333348E-2</v>
      </c>
      <c r="Q328" s="116">
        <v>1041.0999999999999</v>
      </c>
      <c r="R328" s="117">
        <v>1.6839999999999999</v>
      </c>
      <c r="S328" s="117">
        <v>7.9691000000000001</v>
      </c>
      <c r="T328" s="117">
        <v>1272.0999999999999</v>
      </c>
      <c r="U328" s="117">
        <v>146.1</v>
      </c>
      <c r="V328" s="117">
        <v>2.0089999999999999</v>
      </c>
      <c r="W328" s="117">
        <v>28.7316</v>
      </c>
      <c r="X328" s="117">
        <v>199.8</v>
      </c>
      <c r="Y328" s="117">
        <v>944.6</v>
      </c>
      <c r="Z328" s="117">
        <v>1.79</v>
      </c>
      <c r="AA328" s="117">
        <v>7.5297999999999998</v>
      </c>
      <c r="AB328" s="118">
        <v>1163.9000000000001</v>
      </c>
      <c r="AH328" s="72" t="e">
        <f>IF(AND(B328="Premier League",E328="Live"),_xlfn.XLOOKUP(_xlfn.TEXTJOIN(" vs ",,C328:D328),Calendar!G:G,Calendar!B:B),IF(AND(B328="Premier League",E328="Highlights"),_xlfn.XLOOKUP(H328,Calendar!O:O,Calendar!N:N,,-1),""))</f>
        <v>#N/A</v>
      </c>
      <c r="AI328" s="111" t="e">
        <f>IF(AND(AH328&lt;&gt;"",E328="Live"),_xlfn.XLOOKUP(_xlfn.TEXTJOIN(" vs ",,C328:D328),Calendar!G:G,Calendar!K:K),"")</f>
        <v>#N/A</v>
      </c>
      <c r="AJ328" s="111" t="str">
        <f>IF(AND(K328&lt;&gt;"Match of the Day",K328&lt;&gt;"Match of the Day 2",K328&lt;&gt;"Match of the Day Repeat"),"",1+MAX($AJ$10:AJ327))</f>
        <v/>
      </c>
    </row>
    <row r="329" spans="1:36" s="85" customFormat="1" x14ac:dyDescent="0.35">
      <c r="A329" s="112" t="s">
        <v>70</v>
      </c>
      <c r="B329" s="112" t="s">
        <v>32</v>
      </c>
      <c r="C329" s="112"/>
      <c r="D329" s="112"/>
      <c r="E329" s="112" t="s">
        <v>33</v>
      </c>
      <c r="F329" s="113">
        <v>0.93402777777777779</v>
      </c>
      <c r="G329" s="112"/>
      <c r="H329" s="114">
        <v>45955</v>
      </c>
      <c r="I329" s="112" t="s">
        <v>522</v>
      </c>
      <c r="J329" s="115" t="s">
        <v>37</v>
      </c>
      <c r="K329" s="112" t="s">
        <v>552</v>
      </c>
      <c r="L329" s="112" t="s">
        <v>35</v>
      </c>
      <c r="M329" s="115" t="s">
        <v>36</v>
      </c>
      <c r="N329" s="113">
        <v>0.93402777777777779</v>
      </c>
      <c r="O329" s="113">
        <v>0.98263888888888884</v>
      </c>
      <c r="P329" s="113">
        <v>4.8611111111111049E-2</v>
      </c>
      <c r="Q329" s="116">
        <v>2586.9</v>
      </c>
      <c r="R329" s="117">
        <v>4.1849999999999996</v>
      </c>
      <c r="S329" s="117">
        <v>29.208100000000002</v>
      </c>
      <c r="T329" s="117">
        <v>3114.9</v>
      </c>
      <c r="U329" s="117">
        <v>186.3</v>
      </c>
      <c r="V329" s="117">
        <v>2.5619999999999998</v>
      </c>
      <c r="W329" s="117">
        <v>42.044699999999999</v>
      </c>
      <c r="X329" s="117">
        <v>249.8</v>
      </c>
      <c r="Y329" s="117">
        <v>2527.3000000000002</v>
      </c>
      <c r="Z329" s="117">
        <v>4.7880000000000003</v>
      </c>
      <c r="AA329" s="117">
        <v>29.214300000000001</v>
      </c>
      <c r="AB329" s="118">
        <v>3023</v>
      </c>
      <c r="AH329" s="72" t="str">
        <f>IF(AND(B329="Premier League",E329="Live"),_xlfn.XLOOKUP(_xlfn.TEXTJOIN(" vs ",,C329:D329),Calendar!G:G,Calendar!B:B),IF(AND(B329="Premier League",E329="Highlights"),_xlfn.XLOOKUP(H329,Calendar!O:O,Calendar!N:N,,-1),""))</f>
        <v>Matchweek 01</v>
      </c>
      <c r="AI329" s="111" t="str">
        <f>IF(AND(AH329&lt;&gt;"",E329="Live"),_xlfn.XLOOKUP(_xlfn.TEXTJOIN(" vs ",,C329:D329),Calendar!G:G,Calendar!K:K),"")</f>
        <v/>
      </c>
      <c r="AJ329" s="111">
        <f>IF(AND(K329&lt;&gt;"Match of the Day",K329&lt;&gt;"Match of the Day 2",K329&lt;&gt;"Match of the Day Repeat"),"",1+MAX($AJ$10:AJ328))</f>
        <v>31</v>
      </c>
    </row>
    <row r="330" spans="1:36" s="85" customFormat="1" x14ac:dyDescent="0.35">
      <c r="A330" s="112" t="s">
        <v>70</v>
      </c>
      <c r="B330" s="112" t="s">
        <v>529</v>
      </c>
      <c r="C330" s="112" t="s">
        <v>537</v>
      </c>
      <c r="D330" s="112" t="s">
        <v>195</v>
      </c>
      <c r="E330" s="112" t="s">
        <v>41</v>
      </c>
      <c r="F330" s="113">
        <v>0.5</v>
      </c>
      <c r="G330" s="112"/>
      <c r="H330" s="114">
        <v>45956</v>
      </c>
      <c r="I330" s="112" t="s">
        <v>522</v>
      </c>
      <c r="J330" s="115" t="s">
        <v>38</v>
      </c>
      <c r="K330" s="112" t="s">
        <v>53</v>
      </c>
      <c r="L330" s="112" t="s">
        <v>120</v>
      </c>
      <c r="M330" s="115" t="s">
        <v>55</v>
      </c>
      <c r="N330" s="113">
        <v>0.50069444444444444</v>
      </c>
      <c r="O330" s="113">
        <v>0.57916666666666672</v>
      </c>
      <c r="P330" s="113">
        <v>7.8472222222222276E-2</v>
      </c>
      <c r="Q330" s="116">
        <v>337.1</v>
      </c>
      <c r="R330" s="117">
        <v>0.54500000000000004</v>
      </c>
      <c r="S330" s="117">
        <v>5.7786</v>
      </c>
      <c r="T330" s="117">
        <v>550.70000000000005</v>
      </c>
      <c r="U330" s="117">
        <v>24</v>
      </c>
      <c r="V330" s="117">
        <v>0.33</v>
      </c>
      <c r="W330" s="117">
        <v>14.651999999999999</v>
      </c>
      <c r="X330" s="117">
        <v>30.7</v>
      </c>
      <c r="Y330" s="117">
        <v>321.89999999999998</v>
      </c>
      <c r="Z330" s="117">
        <v>0.61</v>
      </c>
      <c r="AA330" s="117">
        <v>5.6886999999999999</v>
      </c>
      <c r="AB330" s="118">
        <v>528.4</v>
      </c>
      <c r="AH330" s="72" t="str">
        <f>IF(AND(B330="Premier League",E330="Live"),_xlfn.XLOOKUP(_xlfn.TEXTJOIN(" vs ",,C330:D330),Calendar!G:G,Calendar!B:B),IF(AND(B330="Premier League",E330="Highlights"),_xlfn.XLOOKUP(H330,Calendar!O:O,Calendar!N:N,,-1),""))</f>
        <v/>
      </c>
      <c r="AI330" s="111" t="str">
        <f>IF(AND(AH330&lt;&gt;"",E330="Live"),_xlfn.XLOOKUP(_xlfn.TEXTJOIN(" vs ",,C330:D330),Calendar!G:G,Calendar!K:K),"")</f>
        <v/>
      </c>
      <c r="AJ330" s="111" t="str">
        <f>IF(AND(K330&lt;&gt;"Match of the Day",K330&lt;&gt;"Match of the Day 2",K330&lt;&gt;"Match of the Day Repeat"),"",1+MAX($AJ$10:AJ329))</f>
        <v/>
      </c>
    </row>
    <row r="331" spans="1:36" s="85" customFormat="1" x14ac:dyDescent="0.35">
      <c r="A331" s="112" t="s">
        <v>70</v>
      </c>
      <c r="B331" s="112" t="s">
        <v>32</v>
      </c>
      <c r="C331" s="112" t="s">
        <v>128</v>
      </c>
      <c r="D331" s="112" t="s">
        <v>164</v>
      </c>
      <c r="E331" s="112" t="s">
        <v>41</v>
      </c>
      <c r="F331" s="113">
        <v>0.58333333333333337</v>
      </c>
      <c r="G331" s="112"/>
      <c r="H331" s="114">
        <v>45956</v>
      </c>
      <c r="I331" s="112" t="s">
        <v>522</v>
      </c>
      <c r="J331" s="115" t="s">
        <v>38</v>
      </c>
      <c r="K331" s="112" t="s">
        <v>53</v>
      </c>
      <c r="L331" s="112" t="s">
        <v>548</v>
      </c>
      <c r="M331" s="115" t="s">
        <v>55</v>
      </c>
      <c r="N331" s="113">
        <v>0.58402777777777781</v>
      </c>
      <c r="O331" s="113">
        <v>0.66180555555555554</v>
      </c>
      <c r="P331" s="113">
        <v>7.7777777777777724E-2</v>
      </c>
      <c r="Q331" s="116">
        <v>129.1</v>
      </c>
      <c r="R331" s="117">
        <v>0.20899999999999999</v>
      </c>
      <c r="S331" s="117">
        <v>1.6839</v>
      </c>
      <c r="T331" s="117">
        <v>259.89999999999998</v>
      </c>
      <c r="U331" s="117">
        <v>7.3</v>
      </c>
      <c r="V331" s="117">
        <v>0.1</v>
      </c>
      <c r="W331" s="117">
        <v>2.2256</v>
      </c>
      <c r="X331" s="117">
        <v>28.5</v>
      </c>
      <c r="Y331" s="117">
        <v>119.8</v>
      </c>
      <c r="Z331" s="117">
        <v>0.22700000000000001</v>
      </c>
      <c r="AA331" s="117">
        <v>1.6389</v>
      </c>
      <c r="AB331" s="118">
        <v>240.6</v>
      </c>
      <c r="AH331" s="72" t="e">
        <f>IF(AND(B331="Premier League",E331="Live"),_xlfn.XLOOKUP(_xlfn.TEXTJOIN(" vs ",,C331:D331),Calendar!G:G,Calendar!B:B),IF(AND(B331="Premier League",E331="Highlights"),_xlfn.XLOOKUP(H331,Calendar!O:O,Calendar!N:N,,-1),""))</f>
        <v>#N/A</v>
      </c>
      <c r="AI331" s="111" t="e">
        <f>IF(AND(AH331&lt;&gt;"",E331="Live"),_xlfn.XLOOKUP(_xlfn.TEXTJOIN(" vs ",,C331:D331),Calendar!G:G,Calendar!K:K),"")</f>
        <v>#N/A</v>
      </c>
      <c r="AJ331" s="111" t="str">
        <f>IF(AND(K331&lt;&gt;"Match of the Day",K331&lt;&gt;"Match of the Day 2",K331&lt;&gt;"Match of the Day Repeat"),"",1+MAX($AJ$10:AJ330))</f>
        <v/>
      </c>
    </row>
    <row r="332" spans="1:36" s="85" customFormat="1" x14ac:dyDescent="0.35">
      <c r="A332" s="112" t="s">
        <v>70</v>
      </c>
      <c r="B332" s="112" t="s">
        <v>32</v>
      </c>
      <c r="C332" s="112" t="s">
        <v>40</v>
      </c>
      <c r="D332" s="112" t="s">
        <v>81</v>
      </c>
      <c r="E332" s="112" t="s">
        <v>41</v>
      </c>
      <c r="F332" s="113">
        <v>0.58333333333333337</v>
      </c>
      <c r="G332" s="112"/>
      <c r="H332" s="114">
        <v>45956</v>
      </c>
      <c r="I332" s="112" t="s">
        <v>522</v>
      </c>
      <c r="J332" s="115" t="s">
        <v>38</v>
      </c>
      <c r="K332" s="112" t="s">
        <v>53</v>
      </c>
      <c r="L332" s="112" t="s">
        <v>57</v>
      </c>
      <c r="M332" s="115" t="s">
        <v>55</v>
      </c>
      <c r="N332" s="113">
        <v>0.58333333333333337</v>
      </c>
      <c r="O332" s="113">
        <v>0.66319444444444442</v>
      </c>
      <c r="P332" s="113">
        <v>7.9861111111111049E-2</v>
      </c>
      <c r="Q332" s="116">
        <v>853.8</v>
      </c>
      <c r="R332" s="117">
        <v>1.381</v>
      </c>
      <c r="S332" s="117">
        <v>11.1195</v>
      </c>
      <c r="T332" s="117">
        <v>1045.8</v>
      </c>
      <c r="U332" s="117">
        <v>121.6</v>
      </c>
      <c r="V332" s="117">
        <v>1.6719999999999999</v>
      </c>
      <c r="W332" s="117">
        <v>36.982999999999997</v>
      </c>
      <c r="X332" s="117">
        <v>171.9</v>
      </c>
      <c r="Y332" s="117">
        <v>790.2</v>
      </c>
      <c r="Z332" s="117">
        <v>1.4970000000000001</v>
      </c>
      <c r="AA332" s="117">
        <v>10.792899999999999</v>
      </c>
      <c r="AB332" s="118">
        <v>994.8</v>
      </c>
      <c r="AH332" s="72" t="e">
        <f>IF(AND(B332="Premier League",E332="Live"),_xlfn.XLOOKUP(_xlfn.TEXTJOIN(" vs ",,C332:D332),Calendar!G:G,Calendar!B:B),IF(AND(B332="Premier League",E332="Highlights"),_xlfn.XLOOKUP(H332,Calendar!O:O,Calendar!N:N,,-1),""))</f>
        <v>#N/A</v>
      </c>
      <c r="AI332" s="111" t="e">
        <f>IF(AND(AH332&lt;&gt;"",E332="Live"),_xlfn.XLOOKUP(_xlfn.TEXTJOIN(" vs ",,C332:D332),Calendar!G:G,Calendar!K:K),"")</f>
        <v>#N/A</v>
      </c>
      <c r="AJ332" s="111" t="str">
        <f>IF(AND(K332&lt;&gt;"Match of the Day",K332&lt;&gt;"Match of the Day 2",K332&lt;&gt;"Match of the Day Repeat"),"",1+MAX($AJ$10:AJ331))</f>
        <v/>
      </c>
    </row>
    <row r="333" spans="1:36" s="85" customFormat="1" x14ac:dyDescent="0.35">
      <c r="A333" s="112" t="s">
        <v>70</v>
      </c>
      <c r="B333" s="112" t="s">
        <v>32</v>
      </c>
      <c r="C333" s="112" t="s">
        <v>82</v>
      </c>
      <c r="D333" s="112" t="s">
        <v>49</v>
      </c>
      <c r="E333" s="112" t="s">
        <v>41</v>
      </c>
      <c r="F333" s="113">
        <v>0.58333333333333337</v>
      </c>
      <c r="G333" s="112"/>
      <c r="H333" s="114">
        <v>45956</v>
      </c>
      <c r="I333" s="112" t="s">
        <v>522</v>
      </c>
      <c r="J333" s="115" t="s">
        <v>38</v>
      </c>
      <c r="K333" s="112" t="s">
        <v>53</v>
      </c>
      <c r="L333" s="112" t="s">
        <v>54</v>
      </c>
      <c r="M333" s="115" t="s">
        <v>55</v>
      </c>
      <c r="N333" s="113">
        <v>0.58333333333333337</v>
      </c>
      <c r="O333" s="113">
        <v>0.6645833333333333</v>
      </c>
      <c r="P333" s="113">
        <v>8.1249999999999933E-2</v>
      </c>
      <c r="Q333" s="116">
        <v>810.2</v>
      </c>
      <c r="R333" s="117">
        <v>1.3109999999999999</v>
      </c>
      <c r="S333" s="117">
        <v>10.525600000000001</v>
      </c>
      <c r="T333" s="117">
        <v>1178.3</v>
      </c>
      <c r="U333" s="117">
        <v>66.2</v>
      </c>
      <c r="V333" s="117">
        <v>0.91</v>
      </c>
      <c r="W333" s="117">
        <v>20.054500000000001</v>
      </c>
      <c r="X333" s="117">
        <v>112.4</v>
      </c>
      <c r="Y333" s="117">
        <v>725.5</v>
      </c>
      <c r="Z333" s="117">
        <v>1.375</v>
      </c>
      <c r="AA333" s="117">
        <v>9.8850999999999996</v>
      </c>
      <c r="AB333" s="118">
        <v>1065.9000000000001</v>
      </c>
      <c r="AH333" s="72" t="e">
        <f>IF(AND(B333="Premier League",E333="Live"),_xlfn.XLOOKUP(_xlfn.TEXTJOIN(" vs ",,C333:D333),Calendar!G:G,Calendar!B:B),IF(AND(B333="Premier League",E333="Highlights"),_xlfn.XLOOKUP(H333,Calendar!O:O,Calendar!N:N,,-1),""))</f>
        <v>#N/A</v>
      </c>
      <c r="AI333" s="111" t="e">
        <f>IF(AND(AH333&lt;&gt;"",E333="Live"),_xlfn.XLOOKUP(_xlfn.TEXTJOIN(" vs ",,C333:D333),Calendar!G:G,Calendar!K:K),"")</f>
        <v>#N/A</v>
      </c>
      <c r="AJ333" s="111" t="str">
        <f>IF(AND(K333&lt;&gt;"Match of the Day",K333&lt;&gt;"Match of the Day 2",K333&lt;&gt;"Match of the Day Repeat"),"",1+MAX($AJ$10:AJ332))</f>
        <v/>
      </c>
    </row>
    <row r="334" spans="1:36" s="85" customFormat="1" x14ac:dyDescent="0.35">
      <c r="A334" s="112" t="s">
        <v>70</v>
      </c>
      <c r="B334" s="112" t="s">
        <v>32</v>
      </c>
      <c r="C334" s="112" t="s">
        <v>72</v>
      </c>
      <c r="D334" s="112" t="s">
        <v>62</v>
      </c>
      <c r="E334" s="112" t="s">
        <v>41</v>
      </c>
      <c r="F334" s="113">
        <v>0.58333333333333337</v>
      </c>
      <c r="G334" s="112"/>
      <c r="H334" s="114">
        <v>45956</v>
      </c>
      <c r="I334" s="112" t="s">
        <v>522</v>
      </c>
      <c r="J334" s="115" t="s">
        <v>38</v>
      </c>
      <c r="K334" s="112" t="s">
        <v>53</v>
      </c>
      <c r="L334" s="112" t="s">
        <v>659</v>
      </c>
      <c r="M334" s="115" t="s">
        <v>55</v>
      </c>
      <c r="N334" s="113">
        <v>0.58333333333333337</v>
      </c>
      <c r="O334" s="113">
        <v>0.66527777777777786</v>
      </c>
      <c r="P334" s="113">
        <v>8.1944444444444486E-2</v>
      </c>
      <c r="Q334" s="116">
        <v>107.8</v>
      </c>
      <c r="R334" s="117">
        <v>0.17399999999999999</v>
      </c>
      <c r="S334" s="117">
        <v>1.3989</v>
      </c>
      <c r="T334" s="117">
        <v>191.7</v>
      </c>
      <c r="U334" s="117">
        <v>1.1000000000000001</v>
      </c>
      <c r="V334" s="117">
        <v>1.4999999999999999E-2</v>
      </c>
      <c r="W334" s="117">
        <v>0.33260000000000001</v>
      </c>
      <c r="X334" s="117">
        <v>7.1</v>
      </c>
      <c r="Y334" s="117">
        <v>105.6</v>
      </c>
      <c r="Z334" s="117">
        <v>0.2</v>
      </c>
      <c r="AA334" s="117">
        <v>1.4373</v>
      </c>
      <c r="AB334" s="118">
        <v>191.7</v>
      </c>
      <c r="AH334" s="72" t="e">
        <f>IF(AND(B334="Premier League",E334="Live"),_xlfn.XLOOKUP(_xlfn.TEXTJOIN(" vs ",,C334:D334),Calendar!G:G,Calendar!B:B),IF(AND(B334="Premier League",E334="Highlights"),_xlfn.XLOOKUP(H334,Calendar!O:O,Calendar!N:N,,-1),""))</f>
        <v>#N/A</v>
      </c>
      <c r="AI334" s="111" t="e">
        <f>IF(AND(AH334&lt;&gt;"",E334="Live"),_xlfn.XLOOKUP(_xlfn.TEXTJOIN(" vs ",,C334:D334),Calendar!G:G,Calendar!K:K),"")</f>
        <v>#N/A</v>
      </c>
      <c r="AJ334" s="111" t="str">
        <f>IF(AND(K334&lt;&gt;"Match of the Day",K334&lt;&gt;"Match of the Day 2",K334&lt;&gt;"Match of the Day Repeat"),"",1+MAX($AJ$10:AJ333))</f>
        <v/>
      </c>
    </row>
    <row r="335" spans="1:36" s="85" customFormat="1" x14ac:dyDescent="0.35">
      <c r="A335" s="112" t="s">
        <v>70</v>
      </c>
      <c r="B335" s="112" t="s">
        <v>529</v>
      </c>
      <c r="C335" s="112" t="s">
        <v>533</v>
      </c>
      <c r="D335" s="112" t="s">
        <v>545</v>
      </c>
      <c r="E335" s="112" t="s">
        <v>41</v>
      </c>
      <c r="F335" s="113">
        <v>0.60416666666666663</v>
      </c>
      <c r="G335" s="112"/>
      <c r="H335" s="114">
        <v>45956</v>
      </c>
      <c r="I335" s="112" t="s">
        <v>522</v>
      </c>
      <c r="J335" s="115" t="s">
        <v>38</v>
      </c>
      <c r="K335" s="112" t="s">
        <v>53</v>
      </c>
      <c r="L335" s="112" t="s">
        <v>621</v>
      </c>
      <c r="M335" s="115" t="s">
        <v>532</v>
      </c>
      <c r="N335" s="113">
        <v>0.60486111111111107</v>
      </c>
      <c r="O335" s="113">
        <v>0.68402777777777779</v>
      </c>
      <c r="P335" s="113">
        <v>7.9166666666666607E-2</v>
      </c>
      <c r="Q335" s="116">
        <v>30.2</v>
      </c>
      <c r="R335" s="117">
        <v>4.9000000000000002E-2</v>
      </c>
      <c r="S335" s="117">
        <v>0.37040000000000001</v>
      </c>
      <c r="T335" s="117">
        <v>80.7</v>
      </c>
      <c r="U335" s="117">
        <v>2.5</v>
      </c>
      <c r="V335" s="117">
        <v>3.4000000000000002E-2</v>
      </c>
      <c r="W335" s="117">
        <v>0.71409999999999996</v>
      </c>
      <c r="X335" s="117">
        <v>14.6</v>
      </c>
      <c r="Y335" s="117">
        <v>30.2</v>
      </c>
      <c r="Z335" s="117">
        <v>5.7000000000000002E-2</v>
      </c>
      <c r="AA335" s="117">
        <v>0.3891</v>
      </c>
      <c r="AB335" s="118">
        <v>80.7</v>
      </c>
      <c r="AH335" s="72" t="str">
        <f>IF(AND(B335="Premier League",E335="Live"),_xlfn.XLOOKUP(_xlfn.TEXTJOIN(" vs ",,C335:D335),Calendar!G:G,Calendar!B:B),IF(AND(B335="Premier League",E335="Highlights"),_xlfn.XLOOKUP(H335,Calendar!O:O,Calendar!N:N,,-1),""))</f>
        <v/>
      </c>
      <c r="AI335" s="111" t="str">
        <f>IF(AND(AH335&lt;&gt;"",E335="Live"),_xlfn.XLOOKUP(_xlfn.TEXTJOIN(" vs ",,C335:D335),Calendar!G:G,Calendar!K:K),"")</f>
        <v/>
      </c>
      <c r="AJ335" s="111" t="str">
        <f>IF(AND(K335&lt;&gt;"Match of the Day",K335&lt;&gt;"Match of the Day 2",K335&lt;&gt;"Match of the Day Repeat"),"",1+MAX($AJ$10:AJ334))</f>
        <v/>
      </c>
    </row>
    <row r="336" spans="1:36" s="85" customFormat="1" x14ac:dyDescent="0.35">
      <c r="A336" s="112" t="s">
        <v>70</v>
      </c>
      <c r="B336" s="112" t="s">
        <v>32</v>
      </c>
      <c r="C336" s="112" t="s">
        <v>86</v>
      </c>
      <c r="D336" s="112" t="s">
        <v>48</v>
      </c>
      <c r="E336" s="112" t="s">
        <v>41</v>
      </c>
      <c r="F336" s="113">
        <v>0.6875</v>
      </c>
      <c r="G336" s="112"/>
      <c r="H336" s="114">
        <v>45956</v>
      </c>
      <c r="I336" s="112" t="s">
        <v>522</v>
      </c>
      <c r="J336" s="115" t="s">
        <v>38</v>
      </c>
      <c r="K336" s="112" t="s">
        <v>53</v>
      </c>
      <c r="L336" s="112" t="s">
        <v>54</v>
      </c>
      <c r="M336" s="115" t="s">
        <v>55</v>
      </c>
      <c r="N336" s="113">
        <v>0.6875</v>
      </c>
      <c r="O336" s="113">
        <v>0.77013888888888893</v>
      </c>
      <c r="P336" s="113">
        <v>8.2638888888888928E-2</v>
      </c>
      <c r="Q336" s="116">
        <v>1813.9</v>
      </c>
      <c r="R336" s="117">
        <v>2.9340000000000002</v>
      </c>
      <c r="S336" s="117">
        <v>16.888100000000001</v>
      </c>
      <c r="T336" s="117">
        <v>2043.1999999999998</v>
      </c>
      <c r="U336" s="117">
        <v>201</v>
      </c>
      <c r="V336" s="117">
        <v>2.7629999999999999</v>
      </c>
      <c r="W336" s="117">
        <v>51.459199999999996</v>
      </c>
      <c r="X336" s="117">
        <v>308.2</v>
      </c>
      <c r="Y336" s="117">
        <v>1732.9</v>
      </c>
      <c r="Z336" s="117">
        <v>3.2830000000000004</v>
      </c>
      <c r="AA336" s="117">
        <v>16.815300000000001</v>
      </c>
      <c r="AB336" s="118">
        <v>1939.1</v>
      </c>
      <c r="AH336" s="72" t="e">
        <f>IF(AND(B336="Premier League",E336="Live"),_xlfn.XLOOKUP(_xlfn.TEXTJOIN(" vs ",,C336:D336),Calendar!G:G,Calendar!B:B),IF(AND(B336="Premier League",E336="Highlights"),_xlfn.XLOOKUP(H336,Calendar!O:O,Calendar!N:N,,-1),""))</f>
        <v>#N/A</v>
      </c>
      <c r="AI336" s="111" t="e">
        <f>IF(AND(AH336&lt;&gt;"",E336="Live"),_xlfn.XLOOKUP(_xlfn.TEXTJOIN(" vs ",,C336:D336),Calendar!G:G,Calendar!K:K),"")</f>
        <v>#N/A</v>
      </c>
      <c r="AJ336" s="111" t="str">
        <f>IF(AND(K336&lt;&gt;"Match of the Day",K336&lt;&gt;"Match of the Day 2",K336&lt;&gt;"Match of the Day Repeat"),"",1+MAX($AJ$10:AJ335))</f>
        <v/>
      </c>
    </row>
    <row r="337" spans="1:36" s="85" customFormat="1" x14ac:dyDescent="0.35">
      <c r="A337" s="112" t="s">
        <v>70</v>
      </c>
      <c r="B337" s="112" t="s">
        <v>32</v>
      </c>
      <c r="C337" s="112"/>
      <c r="D337" s="112"/>
      <c r="E337" s="112" t="s">
        <v>33</v>
      </c>
      <c r="F337" s="113">
        <v>0.3263888888888889</v>
      </c>
      <c r="G337" s="112"/>
      <c r="H337" s="114">
        <v>45956</v>
      </c>
      <c r="I337" s="112" t="s">
        <v>522</v>
      </c>
      <c r="J337" s="115" t="s">
        <v>38</v>
      </c>
      <c r="K337" s="112" t="s">
        <v>553</v>
      </c>
      <c r="L337" s="112" t="s">
        <v>35</v>
      </c>
      <c r="M337" s="115" t="s">
        <v>36</v>
      </c>
      <c r="N337" s="113">
        <v>0.3263888888888889</v>
      </c>
      <c r="O337" s="113">
        <v>0.375</v>
      </c>
      <c r="P337" s="113">
        <v>4.8611111111111105E-2</v>
      </c>
      <c r="Q337" s="116">
        <v>862.3</v>
      </c>
      <c r="R337" s="117">
        <v>1.395</v>
      </c>
      <c r="S337" s="117">
        <v>20.581399999999999</v>
      </c>
      <c r="T337" s="117">
        <v>1047.3</v>
      </c>
      <c r="U337" s="117">
        <v>26.5</v>
      </c>
      <c r="V337" s="117">
        <v>0.36399999999999999</v>
      </c>
      <c r="W337" s="117">
        <v>19.687999999999999</v>
      </c>
      <c r="X337" s="117">
        <v>36.299999999999997</v>
      </c>
      <c r="Y337" s="117">
        <v>822.8</v>
      </c>
      <c r="Z337" s="117">
        <v>1.5589999999999999</v>
      </c>
      <c r="AA337" s="117">
        <v>20.669699999999999</v>
      </c>
      <c r="AB337" s="118">
        <v>1009</v>
      </c>
      <c r="AH337" s="72" t="str">
        <f>IF(AND(B337="Premier League",E337="Live"),_xlfn.XLOOKUP(_xlfn.TEXTJOIN(" vs ",,C337:D337),Calendar!G:G,Calendar!B:B),IF(AND(B337="Premier League",E337="Highlights"),_xlfn.XLOOKUP(H337,Calendar!O:O,Calendar!N:N,,-1),""))</f>
        <v>Matchweek 01</v>
      </c>
      <c r="AI337" s="111" t="str">
        <f>IF(AND(AH337&lt;&gt;"",E337="Live"),_xlfn.XLOOKUP(_xlfn.TEXTJOIN(" vs ",,C337:D337),Calendar!G:G,Calendar!K:K),"")</f>
        <v/>
      </c>
      <c r="AJ337" s="111">
        <f>IF(AND(K337&lt;&gt;"Match of the Day",K337&lt;&gt;"Match of the Day 2",K337&lt;&gt;"Match of the Day Repeat"),"",1+MAX($AJ$10:AJ336))</f>
        <v>32</v>
      </c>
    </row>
    <row r="338" spans="1:36" s="85" customFormat="1" x14ac:dyDescent="0.35">
      <c r="A338" s="112" t="s">
        <v>70</v>
      </c>
      <c r="B338" s="112" t="s">
        <v>32</v>
      </c>
      <c r="C338" s="112"/>
      <c r="D338" s="112"/>
      <c r="E338" s="112" t="s">
        <v>33</v>
      </c>
      <c r="F338" s="113">
        <v>0.9375</v>
      </c>
      <c r="G338" s="112"/>
      <c r="H338" s="114">
        <v>45956</v>
      </c>
      <c r="I338" s="112" t="s">
        <v>522</v>
      </c>
      <c r="J338" s="115" t="s">
        <v>38</v>
      </c>
      <c r="K338" s="112" t="s">
        <v>552</v>
      </c>
      <c r="L338" s="112" t="s">
        <v>35</v>
      </c>
      <c r="M338" s="115" t="s">
        <v>36</v>
      </c>
      <c r="N338" s="113">
        <v>0.9375</v>
      </c>
      <c r="O338" s="113">
        <v>0.98958333333333337</v>
      </c>
      <c r="P338" s="113">
        <v>5.208333333333337E-2</v>
      </c>
      <c r="Q338" s="116">
        <v>1570</v>
      </c>
      <c r="R338" s="117">
        <v>2.54</v>
      </c>
      <c r="S338" s="117">
        <v>27.362400000000001</v>
      </c>
      <c r="T338" s="117">
        <v>2076.6</v>
      </c>
      <c r="U338" s="117">
        <v>59.5</v>
      </c>
      <c r="V338" s="117">
        <v>0.81799999999999995</v>
      </c>
      <c r="W338" s="117">
        <v>26.996400000000001</v>
      </c>
      <c r="X338" s="117">
        <v>102.5</v>
      </c>
      <c r="Y338" s="117">
        <v>1530.3</v>
      </c>
      <c r="Z338" s="117">
        <v>2.899</v>
      </c>
      <c r="AA338" s="117">
        <v>27.337</v>
      </c>
      <c r="AB338" s="118">
        <v>2007</v>
      </c>
      <c r="AH338" s="72" t="str">
        <f>IF(AND(B338="Premier League",E338="Live"),_xlfn.XLOOKUP(_xlfn.TEXTJOIN(" vs ",,C338:D338),Calendar!G:G,Calendar!B:B),IF(AND(B338="Premier League",E338="Highlights"),_xlfn.XLOOKUP(H338,Calendar!O:O,Calendar!N:N,,-1),""))</f>
        <v>Matchweek 01</v>
      </c>
      <c r="AI338" s="111" t="str">
        <f>IF(AND(AH338&lt;&gt;"",E338="Live"),_xlfn.XLOOKUP(_xlfn.TEXTJOIN(" vs ",,C338:D338),Calendar!G:G,Calendar!K:K),"")</f>
        <v/>
      </c>
      <c r="AJ338" s="111">
        <f>IF(AND(K338&lt;&gt;"Match of the Day",K338&lt;&gt;"Match of the Day 2",K338&lt;&gt;"Match of the Day Repeat"),"",1+MAX($AJ$10:AJ337))</f>
        <v>33</v>
      </c>
    </row>
    <row r="339" spans="1:36" s="85" customFormat="1" x14ac:dyDescent="0.35">
      <c r="A339" s="112" t="s">
        <v>70</v>
      </c>
      <c r="B339" s="112" t="s">
        <v>146</v>
      </c>
      <c r="C339" s="112" t="s">
        <v>521</v>
      </c>
      <c r="D339" s="112" t="s">
        <v>109</v>
      </c>
      <c r="E339" s="112" t="s">
        <v>41</v>
      </c>
      <c r="F339" s="113">
        <v>0.83333333333333337</v>
      </c>
      <c r="G339" s="112"/>
      <c r="H339" s="114">
        <v>45957</v>
      </c>
      <c r="I339" s="112" t="s">
        <v>522</v>
      </c>
      <c r="J339" s="115" t="s">
        <v>74</v>
      </c>
      <c r="K339" s="112" t="s">
        <v>53</v>
      </c>
      <c r="L339" s="112" t="s">
        <v>54</v>
      </c>
      <c r="M339" s="115" t="s">
        <v>55</v>
      </c>
      <c r="N339" s="113">
        <v>0.83402777777777781</v>
      </c>
      <c r="O339" s="113">
        <v>0.91319444444444453</v>
      </c>
      <c r="P339" s="113">
        <v>7.9166666666666718E-2</v>
      </c>
      <c r="Q339" s="116">
        <v>171.5</v>
      </c>
      <c r="R339" s="117">
        <v>0.27700000000000002</v>
      </c>
      <c r="S339" s="117">
        <v>0.317</v>
      </c>
      <c r="T339" s="117">
        <v>15.200000000000001</v>
      </c>
      <c r="U339" s="117">
        <v>0.20899999999999999</v>
      </c>
      <c r="V339" s="117">
        <v>0.23799999999999999</v>
      </c>
      <c r="W339" s="117">
        <v>168.4</v>
      </c>
      <c r="X339" s="117">
        <v>0.31900000000000001</v>
      </c>
      <c r="Y339" s="117">
        <v>0.36399999999999999</v>
      </c>
      <c r="Z339" s="117">
        <v>3.2</v>
      </c>
      <c r="AA339" s="117">
        <v>3.5000000000000003E-2</v>
      </c>
      <c r="AB339" s="118">
        <v>4.1000000000000002E-2</v>
      </c>
      <c r="AH339" s="72" t="str">
        <f>IF(AND(B339="Premier League",E339="Live"),_xlfn.XLOOKUP(_xlfn.TEXTJOIN(" vs ",,C339:D339),Calendar!G:G,Calendar!B:B),IF(AND(B339="Premier League",E339="Highlights"),_xlfn.XLOOKUP(H339,Calendar!O:O,Calendar!N:N,,-1),""))</f>
        <v/>
      </c>
      <c r="AI339" s="111" t="str">
        <f>IF(AND(AH339&lt;&gt;"",E339="Live"),_xlfn.XLOOKUP(_xlfn.TEXTJOIN(" vs ",,C339:D339),Calendar!G:G,Calendar!K:K),"")</f>
        <v/>
      </c>
      <c r="AJ339" s="111" t="str">
        <f>IF(AND(K339&lt;&gt;"Match of the Day",K339&lt;&gt;"Match of the Day 2",K339&lt;&gt;"Match of the Day Repeat"),"",1+MAX($AJ$10:AJ338))</f>
        <v/>
      </c>
    </row>
    <row r="340" spans="1:36" s="85" customFormat="1" x14ac:dyDescent="0.35">
      <c r="A340" s="112" t="s">
        <v>70</v>
      </c>
      <c r="B340" s="112" t="s">
        <v>32</v>
      </c>
      <c r="C340" s="112"/>
      <c r="D340" s="112"/>
      <c r="E340" s="112" t="s">
        <v>33</v>
      </c>
      <c r="F340" s="113">
        <v>0.32291666666666669</v>
      </c>
      <c r="G340" s="112"/>
      <c r="H340" s="114">
        <v>45957</v>
      </c>
      <c r="I340" s="112" t="s">
        <v>522</v>
      </c>
      <c r="J340" s="115" t="s">
        <v>74</v>
      </c>
      <c r="K340" s="112" t="s">
        <v>553</v>
      </c>
      <c r="L340" s="112" t="s">
        <v>278</v>
      </c>
      <c r="M340" s="115" t="s">
        <v>36</v>
      </c>
      <c r="N340" s="113">
        <v>0.32222222222222224</v>
      </c>
      <c r="O340" s="113">
        <v>0.37406250000000002</v>
      </c>
      <c r="P340" s="113">
        <v>5.1481481481481482E-2</v>
      </c>
      <c r="Q340" s="116">
        <v>119.5</v>
      </c>
      <c r="R340" s="117">
        <v>0.193</v>
      </c>
      <c r="S340" s="117">
        <v>3.2094999999999998</v>
      </c>
      <c r="T340" s="117">
        <v>176.1</v>
      </c>
      <c r="U340" s="117">
        <v>0</v>
      </c>
      <c r="V340" s="117">
        <v>0</v>
      </c>
      <c r="W340" s="117">
        <v>0</v>
      </c>
      <c r="X340" s="117">
        <v>1.4</v>
      </c>
      <c r="Y340" s="117">
        <v>107.5</v>
      </c>
      <c r="Z340" s="117">
        <v>0.20399999999999999</v>
      </c>
      <c r="AA340" s="117">
        <v>3.0312000000000001</v>
      </c>
      <c r="AB340" s="118">
        <v>150.5</v>
      </c>
      <c r="AH340" s="72" t="str">
        <f>IF(AND(B340="Premier League",E340="Live"),_xlfn.XLOOKUP(_xlfn.TEXTJOIN(" vs ",,C340:D340),Calendar!G:G,Calendar!B:B),IF(AND(B340="Premier League",E340="Highlights"),_xlfn.XLOOKUP(H340,Calendar!O:O,Calendar!N:N,,-1),""))</f>
        <v>Matchweek 01</v>
      </c>
      <c r="AI340" s="111" t="str">
        <f>IF(AND(AH340&lt;&gt;"",E340="Live"),_xlfn.XLOOKUP(_xlfn.TEXTJOIN(" vs ",,C340:D340),Calendar!G:G,Calendar!K:K),"")</f>
        <v/>
      </c>
      <c r="AJ340" s="111">
        <f>IF(AND(K340&lt;&gt;"Match of the Day",K340&lt;&gt;"Match of the Day 2",K340&lt;&gt;"Match of the Day Repeat"),"",1+MAX($AJ$10:AJ339))</f>
        <v>34</v>
      </c>
    </row>
    <row r="341" spans="1:36" s="85" customFormat="1" x14ac:dyDescent="0.35">
      <c r="A341" s="112" t="s">
        <v>70</v>
      </c>
      <c r="B341" s="112" t="s">
        <v>478</v>
      </c>
      <c r="C341" s="112" t="s">
        <v>657</v>
      </c>
      <c r="D341" s="112" t="s">
        <v>661</v>
      </c>
      <c r="E341" s="112" t="s">
        <v>41</v>
      </c>
      <c r="F341" s="113">
        <v>0.79166666666666663</v>
      </c>
      <c r="G341" s="112"/>
      <c r="H341" s="114">
        <v>45958</v>
      </c>
      <c r="I341" s="112" t="s">
        <v>522</v>
      </c>
      <c r="J341" s="115" t="s">
        <v>122</v>
      </c>
      <c r="K341" s="112" t="s">
        <v>53</v>
      </c>
      <c r="L341" s="112" t="s">
        <v>350</v>
      </c>
      <c r="M341" s="115" t="s">
        <v>80</v>
      </c>
      <c r="N341" s="113">
        <v>0.79166666666666674</v>
      </c>
      <c r="O341" s="113">
        <v>0.87152777777777779</v>
      </c>
      <c r="P341" s="113">
        <v>7.9861111111111049E-2</v>
      </c>
      <c r="Q341" s="116">
        <v>568.20000000000005</v>
      </c>
      <c r="R341" s="117">
        <v>0.91900000000000004</v>
      </c>
      <c r="S341" s="117">
        <v>4.2785000000000002</v>
      </c>
      <c r="T341" s="117">
        <v>769.3</v>
      </c>
      <c r="U341" s="117">
        <v>14.9</v>
      </c>
      <c r="V341" s="117">
        <v>0.20499999999999999</v>
      </c>
      <c r="W341" s="117">
        <v>4.5303000000000004</v>
      </c>
      <c r="X341" s="117">
        <v>36.200000000000003</v>
      </c>
      <c r="Y341" s="117">
        <v>533.79999999999995</v>
      </c>
      <c r="Z341" s="117">
        <v>1.0109999999999999</v>
      </c>
      <c r="AA341" s="117">
        <v>4.1436999999999999</v>
      </c>
      <c r="AB341" s="118">
        <v>729.1</v>
      </c>
      <c r="AH341" s="72" t="str">
        <f>IF(AND(B341="Premier League",E341="Live"),_xlfn.XLOOKUP(_xlfn.TEXTJOIN(" vs ",,C341:D341),Calendar!G:G,Calendar!B:B),IF(AND(B341="Premier League",E341="Highlights"),_xlfn.XLOOKUP(H341,Calendar!O:O,Calendar!N:N,,-1),""))</f>
        <v/>
      </c>
      <c r="AI341" s="111" t="str">
        <f>IF(AND(AH341&lt;&gt;"",E341="Live"),_xlfn.XLOOKUP(_xlfn.TEXTJOIN(" vs ",,C341:D341),Calendar!G:G,Calendar!K:K),"")</f>
        <v/>
      </c>
      <c r="AJ341" s="111" t="str">
        <f>IF(AND(K341&lt;&gt;"Match of the Day",K341&lt;&gt;"Match of the Day 2",K341&lt;&gt;"Match of the Day Repeat"),"",1+MAX($AJ$10:AJ340))</f>
        <v/>
      </c>
    </row>
    <row r="342" spans="1:36" s="85" customFormat="1" x14ac:dyDescent="0.35">
      <c r="A342" s="112" t="s">
        <v>70</v>
      </c>
      <c r="B342" s="112" t="s">
        <v>478</v>
      </c>
      <c r="C342" s="112" t="s">
        <v>662</v>
      </c>
      <c r="D342" s="112" t="s">
        <v>663</v>
      </c>
      <c r="E342" s="112" t="s">
        <v>41</v>
      </c>
      <c r="F342" s="113">
        <v>0.82291666666666663</v>
      </c>
      <c r="G342" s="112"/>
      <c r="H342" s="114">
        <v>45958</v>
      </c>
      <c r="I342" s="112" t="s">
        <v>522</v>
      </c>
      <c r="J342" s="115" t="s">
        <v>122</v>
      </c>
      <c r="K342" s="112" t="s">
        <v>53</v>
      </c>
      <c r="L342" s="112" t="s">
        <v>618</v>
      </c>
      <c r="M342" s="115" t="s">
        <v>36</v>
      </c>
      <c r="N342" s="113">
        <v>0.82291666666666674</v>
      </c>
      <c r="O342" s="113">
        <v>0.90069444444444446</v>
      </c>
      <c r="P342" s="113">
        <v>7.7777777777777724E-2</v>
      </c>
      <c r="Q342" s="116">
        <v>27.6</v>
      </c>
      <c r="R342" s="117">
        <v>0.94299999999999995</v>
      </c>
      <c r="S342" s="117">
        <v>3.3799000000000001</v>
      </c>
      <c r="T342" s="117">
        <v>66.599999999999994</v>
      </c>
      <c r="U342" s="117">
        <v>0</v>
      </c>
      <c r="V342" s="117">
        <v>0</v>
      </c>
      <c r="W342" s="117">
        <v>0</v>
      </c>
      <c r="X342" s="117" t="s">
        <v>541</v>
      </c>
      <c r="Y342" s="117">
        <v>27.5</v>
      </c>
      <c r="Z342" s="117">
        <v>1.0900000000000001</v>
      </c>
      <c r="AA342" s="117">
        <v>3.5270000000000001</v>
      </c>
      <c r="AB342" s="118">
        <v>66.599999999999994</v>
      </c>
      <c r="AH342" s="72" t="str">
        <f>IF(AND(B342="Premier League",E342="Live"),_xlfn.XLOOKUP(_xlfn.TEXTJOIN(" vs ",,C342:D342),Calendar!G:G,Calendar!B:B),IF(AND(B342="Premier League",E342="Highlights"),_xlfn.XLOOKUP(H342,Calendar!O:O,Calendar!N:N,,-1),""))</f>
        <v/>
      </c>
      <c r="AI342" s="111" t="str">
        <f>IF(AND(AH342&lt;&gt;"",E342="Live"),_xlfn.XLOOKUP(_xlfn.TEXTJOIN(" vs ",,C342:D342),Calendar!G:G,Calendar!K:K),"")</f>
        <v/>
      </c>
      <c r="AJ342" s="111" t="str">
        <f>IF(AND(K342&lt;&gt;"Match of the Day",K342&lt;&gt;"Match of the Day 2",K342&lt;&gt;"Match of the Day Repeat"),"",1+MAX($AJ$10:AJ341))</f>
        <v/>
      </c>
    </row>
    <row r="343" spans="1:36" s="85" customFormat="1" x14ac:dyDescent="0.35">
      <c r="A343" s="112" t="s">
        <v>70</v>
      </c>
      <c r="B343" s="112" t="s">
        <v>103</v>
      </c>
      <c r="C343" s="112" t="s">
        <v>110</v>
      </c>
      <c r="D343" s="112" t="s">
        <v>119</v>
      </c>
      <c r="E343" s="112" t="s">
        <v>41</v>
      </c>
      <c r="F343" s="113">
        <v>0.83333333333333337</v>
      </c>
      <c r="G343" s="112"/>
      <c r="H343" s="114">
        <v>45958</v>
      </c>
      <c r="I343" s="112" t="s">
        <v>522</v>
      </c>
      <c r="J343" s="115" t="s">
        <v>122</v>
      </c>
      <c r="K343" s="112" t="s">
        <v>53</v>
      </c>
      <c r="L343" s="112" t="s">
        <v>549</v>
      </c>
      <c r="M343" s="115" t="s">
        <v>80</v>
      </c>
      <c r="N343" s="113">
        <v>0.83333333333333337</v>
      </c>
      <c r="O343" s="113">
        <v>0.91319444444444453</v>
      </c>
      <c r="P343" s="113">
        <v>7.986111111111116E-2</v>
      </c>
      <c r="Q343" s="116">
        <v>1226.5</v>
      </c>
      <c r="R343" s="117">
        <v>1.984</v>
      </c>
      <c r="S343" s="117">
        <v>8.2064000000000004</v>
      </c>
      <c r="T343" s="117">
        <v>1511.6</v>
      </c>
      <c r="U343" s="117">
        <v>66.2</v>
      </c>
      <c r="V343" s="117">
        <v>0.91</v>
      </c>
      <c r="W343" s="117">
        <v>12.831899999999999</v>
      </c>
      <c r="X343" s="117">
        <v>84.5</v>
      </c>
      <c r="Y343" s="117">
        <v>1188.8</v>
      </c>
      <c r="Z343" s="117">
        <v>2.2519999999999998</v>
      </c>
      <c r="AA343" s="117">
        <v>8.1783000000000001</v>
      </c>
      <c r="AB343" s="118">
        <v>1473.3</v>
      </c>
      <c r="AH343" s="72" t="str">
        <f>IF(AND(B343="Premier League",E343="Live"),_xlfn.XLOOKUP(_xlfn.TEXTJOIN(" vs ",,C343:D343),Calendar!G:G,Calendar!B:B),IF(AND(B343="Premier League",E343="Highlights"),_xlfn.XLOOKUP(H343,Calendar!O:O,Calendar!N:N,,-1),""))</f>
        <v/>
      </c>
      <c r="AI343" s="111" t="str">
        <f>IF(AND(AH343&lt;&gt;"",E343="Live"),_xlfn.XLOOKUP(_xlfn.TEXTJOIN(" vs ",,C343:D343),Calendar!G:G,Calendar!K:K),"")</f>
        <v/>
      </c>
      <c r="AJ343" s="111" t="str">
        <f>IF(AND(K343&lt;&gt;"Match of the Day",K343&lt;&gt;"Match of the Day 2",K343&lt;&gt;"Match of the Day Repeat"),"",1+MAX($AJ$10:AJ342))</f>
        <v/>
      </c>
    </row>
    <row r="344" spans="1:36" s="85" customFormat="1" x14ac:dyDescent="0.35">
      <c r="A344" s="112" t="s">
        <v>70</v>
      </c>
      <c r="B344" s="112" t="s">
        <v>103</v>
      </c>
      <c r="C344" s="112" t="s">
        <v>110</v>
      </c>
      <c r="D344" s="112" t="s">
        <v>119</v>
      </c>
      <c r="E344" s="112" t="s">
        <v>41</v>
      </c>
      <c r="F344" s="113">
        <v>0.83333333333333337</v>
      </c>
      <c r="G344" s="112"/>
      <c r="H344" s="114">
        <v>45958</v>
      </c>
      <c r="I344" s="112" t="s">
        <v>522</v>
      </c>
      <c r="J344" s="115" t="s">
        <v>122</v>
      </c>
      <c r="K344" s="112" t="s">
        <v>53</v>
      </c>
      <c r="L344" s="112" t="s">
        <v>54</v>
      </c>
      <c r="M344" s="115" t="s">
        <v>55</v>
      </c>
      <c r="N344" s="113">
        <v>0.83333333333333337</v>
      </c>
      <c r="O344" s="113">
        <v>0.91319444444444453</v>
      </c>
      <c r="P344" s="113">
        <v>7.986111111111116E-2</v>
      </c>
      <c r="Q344" s="116">
        <v>212.29999999999998</v>
      </c>
      <c r="R344" s="117">
        <v>0.34399999999999997</v>
      </c>
      <c r="S344" s="117">
        <v>1.4204999999999999</v>
      </c>
      <c r="T344" s="117">
        <v>299.5</v>
      </c>
      <c r="U344" s="117">
        <v>7.0000000000000009</v>
      </c>
      <c r="V344" s="117">
        <v>9.6000000000000002E-2</v>
      </c>
      <c r="W344" s="117">
        <v>1.3568999999999998</v>
      </c>
      <c r="X344" s="117">
        <v>30.8</v>
      </c>
      <c r="Y344" s="117">
        <v>198.8</v>
      </c>
      <c r="Z344" s="117">
        <v>0.37599999999999995</v>
      </c>
      <c r="AA344" s="117">
        <v>1.3675999999999999</v>
      </c>
      <c r="AB344" s="118">
        <v>288.60000000000002</v>
      </c>
      <c r="AH344" s="72" t="str">
        <f>IF(AND(B344="Premier League",E344="Live"),_xlfn.XLOOKUP(_xlfn.TEXTJOIN(" vs ",,C344:D344),Calendar!G:G,Calendar!B:B),IF(AND(B344="Premier League",E344="Highlights"),_xlfn.XLOOKUP(H344,Calendar!O:O,Calendar!N:N,,-1),""))</f>
        <v/>
      </c>
      <c r="AI344" s="111" t="str">
        <f>IF(AND(AH344&lt;&gt;"",E344="Live"),_xlfn.XLOOKUP(_xlfn.TEXTJOIN(" vs ",,C344:D344),Calendar!G:G,Calendar!K:K),"")</f>
        <v/>
      </c>
      <c r="AJ344" s="111" t="str">
        <f>IF(AND(K344&lt;&gt;"Match of the Day",K344&lt;&gt;"Match of the Day 2",K344&lt;&gt;"Match of the Day Repeat"),"",1+MAX($AJ$10:AJ343))</f>
        <v/>
      </c>
    </row>
    <row r="345" spans="1:36" s="85" customFormat="1" x14ac:dyDescent="0.35">
      <c r="A345" s="112" t="s">
        <v>70</v>
      </c>
      <c r="B345" s="112" t="s">
        <v>103</v>
      </c>
      <c r="C345" s="112" t="s">
        <v>45</v>
      </c>
      <c r="D345" s="112" t="s">
        <v>81</v>
      </c>
      <c r="E345" s="112" t="s">
        <v>41</v>
      </c>
      <c r="F345" s="113">
        <v>0.82291666666666663</v>
      </c>
      <c r="G345" s="112"/>
      <c r="H345" s="114">
        <v>45959</v>
      </c>
      <c r="I345" s="112" t="s">
        <v>522</v>
      </c>
      <c r="J345" s="115" t="s">
        <v>123</v>
      </c>
      <c r="K345" s="112" t="s">
        <v>53</v>
      </c>
      <c r="L345" s="112" t="s">
        <v>57</v>
      </c>
      <c r="M345" s="115" t="s">
        <v>55</v>
      </c>
      <c r="N345" s="113">
        <v>0.82291666666666674</v>
      </c>
      <c r="O345" s="113">
        <v>0.90208333333333335</v>
      </c>
      <c r="P345" s="113">
        <v>7.9166666666666607E-2</v>
      </c>
      <c r="Q345" s="116">
        <v>716.6</v>
      </c>
      <c r="R345" s="117">
        <v>1.159</v>
      </c>
      <c r="S345" s="117">
        <v>4.2980999999999998</v>
      </c>
      <c r="T345" s="117">
        <v>909.5</v>
      </c>
      <c r="U345" s="117">
        <v>104.4</v>
      </c>
      <c r="V345" s="117">
        <v>1.4350000000000001</v>
      </c>
      <c r="W345" s="117">
        <v>12.066599999999999</v>
      </c>
      <c r="X345" s="117">
        <v>126.4</v>
      </c>
      <c r="Y345" s="117">
        <v>672.6</v>
      </c>
      <c r="Z345" s="117">
        <v>1.274</v>
      </c>
      <c r="AA345" s="117">
        <v>4.1879</v>
      </c>
      <c r="AB345" s="118">
        <v>862.3</v>
      </c>
      <c r="AH345" s="72" t="str">
        <f>IF(AND(B345="Premier League",E345="Live"),_xlfn.XLOOKUP(_xlfn.TEXTJOIN(" vs ",,C345:D345),Calendar!G:G,Calendar!B:B),IF(AND(B345="Premier League",E345="Highlights"),_xlfn.XLOOKUP(H345,Calendar!O:O,Calendar!N:N,,-1),""))</f>
        <v/>
      </c>
      <c r="AI345" s="111" t="str">
        <f>IF(AND(AH345&lt;&gt;"",E345="Live"),_xlfn.XLOOKUP(_xlfn.TEXTJOIN(" vs ",,C345:D345),Calendar!G:G,Calendar!K:K),"")</f>
        <v/>
      </c>
      <c r="AJ345" s="111" t="str">
        <f>IF(AND(K345&lt;&gt;"Match of the Day",K345&lt;&gt;"Match of the Day 2",K345&lt;&gt;"Match of the Day Repeat"),"",1+MAX($AJ$10:AJ344))</f>
        <v/>
      </c>
    </row>
    <row r="346" spans="1:36" s="85" customFormat="1" x14ac:dyDescent="0.35">
      <c r="A346" s="112" t="s">
        <v>70</v>
      </c>
      <c r="B346" s="112" t="s">
        <v>529</v>
      </c>
      <c r="C346" s="112" t="s">
        <v>545</v>
      </c>
      <c r="D346" s="112" t="s">
        <v>194</v>
      </c>
      <c r="E346" s="112" t="s">
        <v>41</v>
      </c>
      <c r="F346" s="113">
        <v>0.82291666666666663</v>
      </c>
      <c r="G346" s="112"/>
      <c r="H346" s="114">
        <v>45959</v>
      </c>
      <c r="I346" s="112" t="s">
        <v>522</v>
      </c>
      <c r="J346" s="115" t="s">
        <v>123</v>
      </c>
      <c r="K346" s="112" t="s">
        <v>53</v>
      </c>
      <c r="L346" s="112" t="s">
        <v>120</v>
      </c>
      <c r="M346" s="115" t="s">
        <v>55</v>
      </c>
      <c r="N346" s="113">
        <v>0.82291666666666674</v>
      </c>
      <c r="O346" s="113">
        <v>0.90208333333333335</v>
      </c>
      <c r="P346" s="113">
        <v>7.9166666666666607E-2</v>
      </c>
      <c r="Q346" s="116">
        <v>164.1</v>
      </c>
      <c r="R346" s="117">
        <v>0.26500000000000001</v>
      </c>
      <c r="S346" s="117">
        <v>0.98419999999999996</v>
      </c>
      <c r="T346" s="117">
        <v>229.3</v>
      </c>
      <c r="U346" s="117">
        <v>10.4</v>
      </c>
      <c r="V346" s="117">
        <v>0.14299999999999999</v>
      </c>
      <c r="W346" s="117">
        <v>1.202</v>
      </c>
      <c r="X346" s="117">
        <v>23</v>
      </c>
      <c r="Y346" s="117">
        <v>160.6</v>
      </c>
      <c r="Z346" s="117">
        <v>0.30399999999999999</v>
      </c>
      <c r="AA346" s="117">
        <v>1</v>
      </c>
      <c r="AB346" s="118">
        <v>220.3</v>
      </c>
      <c r="AH346" s="72" t="str">
        <f>IF(AND(B346="Premier League",E346="Live"),_xlfn.XLOOKUP(_xlfn.TEXTJOIN(" vs ",,C346:D346),Calendar!G:G,Calendar!B:B),IF(AND(B346="Premier League",E346="Highlights"),_xlfn.XLOOKUP(H346,Calendar!O:O,Calendar!N:N,,-1),""))</f>
        <v/>
      </c>
      <c r="AI346" s="111" t="str">
        <f>IF(AND(AH346&lt;&gt;"",E346="Live"),_xlfn.XLOOKUP(_xlfn.TEXTJOIN(" vs ",,C346:D346),Calendar!G:G,Calendar!K:K),"")</f>
        <v/>
      </c>
      <c r="AJ346" s="111" t="str">
        <f>IF(AND(K346&lt;&gt;"Match of the Day",K346&lt;&gt;"Match of the Day 2",K346&lt;&gt;"Match of the Day Repeat"),"",1+MAX($AJ$10:AJ345))</f>
        <v/>
      </c>
    </row>
    <row r="347" spans="1:36" s="85" customFormat="1" x14ac:dyDescent="0.35">
      <c r="A347" s="112" t="s">
        <v>70</v>
      </c>
      <c r="B347" s="112" t="s">
        <v>103</v>
      </c>
      <c r="C347" s="112" t="s">
        <v>46</v>
      </c>
      <c r="D347" s="112" t="s">
        <v>48</v>
      </c>
      <c r="E347" s="112" t="s">
        <v>41</v>
      </c>
      <c r="F347" s="113">
        <v>0.83333333333333337</v>
      </c>
      <c r="G347" s="112"/>
      <c r="H347" s="114">
        <v>45959</v>
      </c>
      <c r="I347" s="112" t="s">
        <v>522</v>
      </c>
      <c r="J347" s="115" t="s">
        <v>123</v>
      </c>
      <c r="K347" s="112" t="s">
        <v>53</v>
      </c>
      <c r="L347" s="112" t="s">
        <v>549</v>
      </c>
      <c r="M347" s="115" t="s">
        <v>80</v>
      </c>
      <c r="N347" s="113">
        <v>0.83402777777777781</v>
      </c>
      <c r="O347" s="113">
        <v>0.91180555555555554</v>
      </c>
      <c r="P347" s="113">
        <v>7.7777777777777724E-2</v>
      </c>
      <c r="Q347" s="116">
        <v>1724</v>
      </c>
      <c r="R347" s="117">
        <v>2.7890000000000001</v>
      </c>
      <c r="S347" s="117">
        <v>9.5525000000000002</v>
      </c>
      <c r="T347" s="117">
        <v>2001.8</v>
      </c>
      <c r="U347" s="117">
        <v>40</v>
      </c>
      <c r="V347" s="117">
        <v>0.55000000000000004</v>
      </c>
      <c r="W347" s="117">
        <v>3.9358</v>
      </c>
      <c r="X347" s="117">
        <v>55.3</v>
      </c>
      <c r="Y347" s="117">
        <v>1655.6</v>
      </c>
      <c r="Z347" s="117">
        <v>3.137</v>
      </c>
      <c r="AA347" s="117">
        <v>9.5381</v>
      </c>
      <c r="AB347" s="118">
        <v>1916.8</v>
      </c>
      <c r="AH347" s="72" t="str">
        <f>IF(AND(B347="Premier League",E347="Live"),_xlfn.XLOOKUP(_xlfn.TEXTJOIN(" vs ",,C347:D347),Calendar!G:G,Calendar!B:B),IF(AND(B347="Premier League",E347="Highlights"),_xlfn.XLOOKUP(H347,Calendar!O:O,Calendar!N:N,,-1),""))</f>
        <v/>
      </c>
      <c r="AI347" s="111" t="str">
        <f>IF(AND(AH347&lt;&gt;"",E347="Live"),_xlfn.XLOOKUP(_xlfn.TEXTJOIN(" vs ",,C347:D347),Calendar!G:G,Calendar!K:K),"")</f>
        <v/>
      </c>
      <c r="AJ347" s="111" t="str">
        <f>IF(AND(K347&lt;&gt;"Match of the Day",K347&lt;&gt;"Match of the Day 2",K347&lt;&gt;"Match of the Day Repeat"),"",1+MAX($AJ$10:AJ346))</f>
        <v/>
      </c>
    </row>
    <row r="348" spans="1:36" s="85" customFormat="1" x14ac:dyDescent="0.35">
      <c r="A348" s="112" t="s">
        <v>70</v>
      </c>
      <c r="B348" s="112" t="s">
        <v>103</v>
      </c>
      <c r="C348" s="112" t="s">
        <v>46</v>
      </c>
      <c r="D348" s="112" t="s">
        <v>48</v>
      </c>
      <c r="E348" s="112" t="s">
        <v>41</v>
      </c>
      <c r="F348" s="113">
        <v>0.83333333333333337</v>
      </c>
      <c r="G348" s="112"/>
      <c r="H348" s="114">
        <v>45959</v>
      </c>
      <c r="I348" s="112" t="s">
        <v>522</v>
      </c>
      <c r="J348" s="115" t="s">
        <v>123</v>
      </c>
      <c r="K348" s="112" t="s">
        <v>53</v>
      </c>
      <c r="L348" s="112" t="s">
        <v>54</v>
      </c>
      <c r="M348" s="115" t="s">
        <v>55</v>
      </c>
      <c r="N348" s="113">
        <v>0.83402777777777781</v>
      </c>
      <c r="O348" s="113">
        <v>0.91180555555555554</v>
      </c>
      <c r="P348" s="113">
        <v>7.7777777777777724E-2</v>
      </c>
      <c r="Q348" s="116">
        <v>394.2</v>
      </c>
      <c r="R348" s="117">
        <v>0.63800000000000001</v>
      </c>
      <c r="S348" s="117">
        <v>2.1842000000000001</v>
      </c>
      <c r="T348" s="117">
        <v>610.6</v>
      </c>
      <c r="U348" s="117">
        <v>41.6</v>
      </c>
      <c r="V348" s="117">
        <v>0.57199999999999995</v>
      </c>
      <c r="W348" s="117">
        <v>4.0933000000000002</v>
      </c>
      <c r="X348" s="117">
        <v>79.7</v>
      </c>
      <c r="Y348" s="117">
        <v>378.1</v>
      </c>
      <c r="Z348" s="117">
        <v>0.71599999999999997</v>
      </c>
      <c r="AA348" s="117">
        <v>2.1783000000000001</v>
      </c>
      <c r="AB348" s="118">
        <v>581</v>
      </c>
      <c r="AH348" s="72" t="str">
        <f>IF(AND(B348="Premier League",E348="Live"),_xlfn.XLOOKUP(_xlfn.TEXTJOIN(" vs ",,C348:D348),Calendar!G:G,Calendar!B:B),IF(AND(B348="Premier League",E348="Highlights"),_xlfn.XLOOKUP(H348,Calendar!O:O,Calendar!N:N,,-1),""))</f>
        <v/>
      </c>
      <c r="AI348" s="111" t="str">
        <f>IF(AND(AH348&lt;&gt;"",E348="Live"),_xlfn.XLOOKUP(_xlfn.TEXTJOIN(" vs ",,C348:D348),Calendar!G:G,Calendar!K:K),"")</f>
        <v/>
      </c>
      <c r="AJ348" s="111" t="str">
        <f>IF(AND(K348&lt;&gt;"Match of the Day",K348&lt;&gt;"Match of the Day 2",K348&lt;&gt;"Match of the Day Repeat"),"",1+MAX($AJ$10:AJ347))</f>
        <v/>
      </c>
    </row>
    <row r="349" spans="1:36" s="85" customFormat="1" x14ac:dyDescent="0.35">
      <c r="A349" s="112" t="s">
        <v>70</v>
      </c>
      <c r="B349" s="112" t="s">
        <v>581</v>
      </c>
      <c r="C349" s="112" t="s">
        <v>165</v>
      </c>
      <c r="D349" s="112" t="s">
        <v>261</v>
      </c>
      <c r="E349" s="112" t="s">
        <v>41</v>
      </c>
      <c r="F349" s="113">
        <v>0.8125</v>
      </c>
      <c r="G349" s="112"/>
      <c r="H349" s="114">
        <v>45961</v>
      </c>
      <c r="I349" s="112" t="s">
        <v>522</v>
      </c>
      <c r="J349" s="115" t="s">
        <v>71</v>
      </c>
      <c r="K349" s="112" t="s">
        <v>53</v>
      </c>
      <c r="L349" s="112" t="s">
        <v>510</v>
      </c>
      <c r="M349" s="115" t="s">
        <v>511</v>
      </c>
      <c r="N349" s="113">
        <v>0.8125</v>
      </c>
      <c r="O349" s="113">
        <v>0.89236111111111116</v>
      </c>
      <c r="P349" s="113">
        <v>7.986111111111116E-2</v>
      </c>
      <c r="Q349" s="116">
        <v>87.7</v>
      </c>
      <c r="R349" s="117">
        <v>0.14199999999999999</v>
      </c>
      <c r="S349" s="117">
        <v>0.67010000000000003</v>
      </c>
      <c r="T349" s="117">
        <v>163.19999999999999</v>
      </c>
      <c r="U349" s="117">
        <v>12.2</v>
      </c>
      <c r="V349" s="117">
        <v>0.16800000000000001</v>
      </c>
      <c r="W349" s="117">
        <v>3.6825000000000001</v>
      </c>
      <c r="X349" s="117">
        <v>12.8</v>
      </c>
      <c r="Y349" s="117">
        <v>84.3</v>
      </c>
      <c r="Z349" s="117">
        <v>0.16</v>
      </c>
      <c r="AA349" s="117">
        <v>0.65810000000000002</v>
      </c>
      <c r="AB349" s="118">
        <v>163.19999999999999</v>
      </c>
      <c r="AH349" s="72" t="str">
        <f>IF(AND(B349="Premier League",E349="Live"),_xlfn.XLOOKUP(_xlfn.TEXTJOIN(" vs ",,C349:D349),Calendar!G:G,Calendar!B:B),IF(AND(B349="Premier League",E349="Highlights"),_xlfn.XLOOKUP(H349,Calendar!O:O,Calendar!N:N,,-1),""))</f>
        <v/>
      </c>
      <c r="AI349" s="111" t="str">
        <f>IF(AND(AH349&lt;&gt;"",E349="Live"),_xlfn.XLOOKUP(_xlfn.TEXTJOIN(" vs ",,C349:D349),Calendar!G:G,Calendar!K:K),"")</f>
        <v/>
      </c>
      <c r="AJ349" s="111" t="str">
        <f>IF(AND(K349&lt;&gt;"Match of the Day",K349&lt;&gt;"Match of the Day 2",K349&lt;&gt;"Match of the Day Repeat"),"",1+MAX($AJ$10:AJ348))</f>
        <v/>
      </c>
    </row>
    <row r="350" spans="1:36" s="85" customFormat="1" x14ac:dyDescent="0.35">
      <c r="A350" s="112" t="s">
        <v>70</v>
      </c>
      <c r="B350" s="112" t="s">
        <v>518</v>
      </c>
      <c r="C350" s="112" t="s">
        <v>664</v>
      </c>
      <c r="D350" s="112" t="s">
        <v>569</v>
      </c>
      <c r="E350" s="112" t="s">
        <v>41</v>
      </c>
      <c r="F350" s="113">
        <v>0.82291666666666663</v>
      </c>
      <c r="G350" s="112"/>
      <c r="H350" s="114">
        <v>45961</v>
      </c>
      <c r="I350" s="112" t="s">
        <v>522</v>
      </c>
      <c r="J350" s="115" t="s">
        <v>71</v>
      </c>
      <c r="K350" s="112" t="s">
        <v>53</v>
      </c>
      <c r="L350" s="112" t="s">
        <v>509</v>
      </c>
      <c r="M350" s="115" t="s">
        <v>36</v>
      </c>
      <c r="N350" s="113">
        <v>0.82430555555555562</v>
      </c>
      <c r="O350" s="113">
        <v>0.90138888888888891</v>
      </c>
      <c r="P350" s="113">
        <v>7.7083333333333282E-2</v>
      </c>
      <c r="Q350" s="116">
        <v>59.7</v>
      </c>
      <c r="R350" s="117">
        <v>9.7000000000000003E-2</v>
      </c>
      <c r="S350" s="117">
        <v>0.44529999999999997</v>
      </c>
      <c r="T350" s="117">
        <v>86.6</v>
      </c>
      <c r="U350" s="117">
        <v>0</v>
      </c>
      <c r="V350" s="117">
        <v>0</v>
      </c>
      <c r="W350" s="117">
        <v>0</v>
      </c>
      <c r="X350" s="117" t="s">
        <v>541</v>
      </c>
      <c r="Y350" s="117">
        <v>58.1</v>
      </c>
      <c r="Z350" s="117">
        <v>0.11</v>
      </c>
      <c r="AA350" s="117">
        <v>0.44269999999999998</v>
      </c>
      <c r="AB350" s="118">
        <v>82.4</v>
      </c>
      <c r="AH350" s="72" t="str">
        <f>IF(AND(B350="Premier League",E350="Live"),_xlfn.XLOOKUP(_xlfn.TEXTJOIN(" vs ",,C350:D350),Calendar!G:G,Calendar!B:B),IF(AND(B350="Premier League",E350="Highlights"),_xlfn.XLOOKUP(H350,Calendar!O:O,Calendar!N:N,,-1),""))</f>
        <v/>
      </c>
      <c r="AI350" s="111" t="str">
        <f>IF(AND(AH350&lt;&gt;"",E350="Live"),_xlfn.XLOOKUP(_xlfn.TEXTJOIN(" vs ",,C350:D350),Calendar!G:G,Calendar!K:K),"")</f>
        <v/>
      </c>
      <c r="AJ350" s="111" t="str">
        <f>IF(AND(K350&lt;&gt;"Match of the Day",K350&lt;&gt;"Match of the Day 2",K350&lt;&gt;"Match of the Day Repeat"),"",1+MAX($AJ$10:AJ349))</f>
        <v/>
      </c>
    </row>
    <row r="351" spans="1:36" s="85" customFormat="1" x14ac:dyDescent="0.35">
      <c r="A351" s="112" t="s">
        <v>70</v>
      </c>
      <c r="B351" s="112" t="s">
        <v>145</v>
      </c>
      <c r="C351" s="112" t="s">
        <v>110</v>
      </c>
      <c r="D351" s="112" t="s">
        <v>96</v>
      </c>
      <c r="E351" s="112" t="s">
        <v>41</v>
      </c>
      <c r="F351" s="113">
        <v>0.83333333333333337</v>
      </c>
      <c r="G351" s="112"/>
      <c r="H351" s="114">
        <v>45961</v>
      </c>
      <c r="I351" s="112" t="s">
        <v>522</v>
      </c>
      <c r="J351" s="115" t="s">
        <v>71</v>
      </c>
      <c r="K351" s="112" t="s">
        <v>53</v>
      </c>
      <c r="L351" s="112" t="s">
        <v>54</v>
      </c>
      <c r="M351" s="115" t="s">
        <v>55</v>
      </c>
      <c r="N351" s="113">
        <v>0.83333333333333337</v>
      </c>
      <c r="O351" s="113">
        <v>0.91111111111111109</v>
      </c>
      <c r="P351" s="113">
        <v>7.7777777777777724E-2</v>
      </c>
      <c r="Q351" s="116">
        <v>343.3</v>
      </c>
      <c r="R351" s="117">
        <v>0.55600000000000005</v>
      </c>
      <c r="S351" s="117">
        <v>2.8405</v>
      </c>
      <c r="T351" s="117">
        <v>583.6</v>
      </c>
      <c r="U351" s="117">
        <v>28.900000000000002</v>
      </c>
      <c r="V351" s="117">
        <v>0.39699999999999996</v>
      </c>
      <c r="W351" s="117">
        <v>8.8758999999999997</v>
      </c>
      <c r="X351" s="117">
        <v>71.099999999999994</v>
      </c>
      <c r="Y351" s="117">
        <v>338.29999999999995</v>
      </c>
      <c r="Z351" s="117">
        <v>0.64100000000000001</v>
      </c>
      <c r="AA351" s="117">
        <v>2.8589000000000002</v>
      </c>
      <c r="AB351" s="118">
        <v>579.6</v>
      </c>
      <c r="AH351" s="72" t="str">
        <f>IF(AND(B351="Premier League",E351="Live"),_xlfn.XLOOKUP(_xlfn.TEXTJOIN(" vs ",,C351:D351),Calendar!G:G,Calendar!B:B),IF(AND(B351="Premier League",E351="Highlights"),_xlfn.XLOOKUP(H351,Calendar!O:O,Calendar!N:N,,-1),""))</f>
        <v/>
      </c>
      <c r="AI351" s="111" t="str">
        <f>IF(AND(AH351&lt;&gt;"",E351="Live"),_xlfn.XLOOKUP(_xlfn.TEXTJOIN(" vs ",,C351:D351),Calendar!G:G,Calendar!K:K),"")</f>
        <v/>
      </c>
      <c r="AJ351" s="111" t="str">
        <f>IF(AND(K351&lt;&gt;"Match of the Day",K351&lt;&gt;"Match of the Day 2",K351&lt;&gt;"Match of the Day Repeat"),"",1+MAX($AJ$10:AJ350))</f>
        <v/>
      </c>
    </row>
    <row r="352" spans="1:36" s="85" customFormat="1" x14ac:dyDescent="0.35">
      <c r="A352" s="112" t="s">
        <v>70</v>
      </c>
      <c r="B352" s="112" t="s">
        <v>581</v>
      </c>
      <c r="C352" s="112" t="s">
        <v>665</v>
      </c>
      <c r="D352" s="112" t="s">
        <v>666</v>
      </c>
      <c r="E352" s="112" t="s">
        <v>41</v>
      </c>
      <c r="F352" s="113">
        <v>0.5</v>
      </c>
      <c r="G352" s="112"/>
      <c r="H352" s="114">
        <v>45962</v>
      </c>
      <c r="I352" s="112" t="s">
        <v>522</v>
      </c>
      <c r="J352" s="115" t="s">
        <v>37</v>
      </c>
      <c r="K352" s="112" t="s">
        <v>53</v>
      </c>
      <c r="L352" s="112" t="s">
        <v>510</v>
      </c>
      <c r="M352" s="115" t="s">
        <v>511</v>
      </c>
      <c r="N352" s="113">
        <v>0.50069444444444444</v>
      </c>
      <c r="O352" s="113">
        <v>0.5805555555555556</v>
      </c>
      <c r="P352" s="113">
        <v>7.986111111111116E-2</v>
      </c>
      <c r="Q352" s="116">
        <v>106.6</v>
      </c>
      <c r="R352" s="117">
        <v>0.17399999999999999</v>
      </c>
      <c r="S352" s="117">
        <v>2.1158999999999999</v>
      </c>
      <c r="T352" s="117">
        <v>156.19999999999999</v>
      </c>
      <c r="U352" s="117">
        <v>6.1</v>
      </c>
      <c r="V352" s="117">
        <v>8.4000000000000005E-2</v>
      </c>
      <c r="W352" s="117">
        <v>3.7841</v>
      </c>
      <c r="X352" s="117">
        <v>30.5</v>
      </c>
      <c r="Y352" s="117">
        <v>98.3</v>
      </c>
      <c r="Z352" s="117">
        <v>0.188</v>
      </c>
      <c r="AA352" s="117">
        <v>2.0232999999999999</v>
      </c>
      <c r="AB352" s="118">
        <v>147.9</v>
      </c>
      <c r="AH352" s="72" t="str">
        <f>IF(AND(B352="Premier League",E352="Live"),_xlfn.XLOOKUP(_xlfn.TEXTJOIN(" vs ",,C352:D352),Calendar!G:G,Calendar!B:B),IF(AND(B352="Premier League",E352="Highlights"),_xlfn.XLOOKUP(H352,Calendar!O:O,Calendar!N:N,,-1),""))</f>
        <v/>
      </c>
      <c r="AI352" s="111" t="str">
        <f>IF(AND(AH352&lt;&gt;"",E352="Live"),_xlfn.XLOOKUP(_xlfn.TEXTJOIN(" vs ",,C352:D352),Calendar!G:G,Calendar!K:K),"")</f>
        <v/>
      </c>
      <c r="AJ352" s="111" t="str">
        <f>IF(AND(K352&lt;&gt;"Match of the Day",K352&lt;&gt;"Match of the Day 2",K352&lt;&gt;"Match of the Day Repeat"),"",1+MAX($AJ$10:AJ351))</f>
        <v/>
      </c>
    </row>
    <row r="353" spans="1:36" s="85" customFormat="1" x14ac:dyDescent="0.35">
      <c r="A353" s="112" t="s">
        <v>70</v>
      </c>
      <c r="B353" s="112" t="s">
        <v>152</v>
      </c>
      <c r="C353" s="112" t="s">
        <v>252</v>
      </c>
      <c r="D353" s="112" t="s">
        <v>600</v>
      </c>
      <c r="E353" s="112" t="s">
        <v>41</v>
      </c>
      <c r="F353" s="113">
        <v>0.5</v>
      </c>
      <c r="G353" s="112"/>
      <c r="H353" s="114">
        <v>45962</v>
      </c>
      <c r="I353" s="112" t="s">
        <v>522</v>
      </c>
      <c r="J353" s="115" t="s">
        <v>37</v>
      </c>
      <c r="K353" s="112" t="s">
        <v>53</v>
      </c>
      <c r="L353" s="112" t="s">
        <v>57</v>
      </c>
      <c r="M353" s="115" t="s">
        <v>55</v>
      </c>
      <c r="N353" s="113">
        <v>0.5</v>
      </c>
      <c r="O353" s="113">
        <v>0.57847222222222228</v>
      </c>
      <c r="P353" s="113">
        <v>7.8472222222222276E-2</v>
      </c>
      <c r="Q353" s="116">
        <v>66.900000000000006</v>
      </c>
      <c r="R353" s="117">
        <v>0.109</v>
      </c>
      <c r="S353" s="117">
        <v>1.3348</v>
      </c>
      <c r="T353" s="117">
        <v>86</v>
      </c>
      <c r="U353" s="117">
        <v>13</v>
      </c>
      <c r="V353" s="117">
        <v>0.18099999999999999</v>
      </c>
      <c r="W353" s="117">
        <v>8.0694999999999997</v>
      </c>
      <c r="X353" s="117">
        <v>16.2</v>
      </c>
      <c r="Y353" s="117">
        <v>66.900000000000006</v>
      </c>
      <c r="Z353" s="117">
        <v>0.128</v>
      </c>
      <c r="AA353" s="117">
        <v>1.3845000000000001</v>
      </c>
      <c r="AB353" s="118">
        <v>86</v>
      </c>
      <c r="AH353" s="72" t="str">
        <f>IF(AND(B353="Premier League",E353="Live"),_xlfn.XLOOKUP(_xlfn.TEXTJOIN(" vs ",,C353:D353),Calendar!G:G,Calendar!B:B),IF(AND(B353="Premier League",E353="Highlights"),_xlfn.XLOOKUP(H353,Calendar!O:O,Calendar!N:N,,-1),""))</f>
        <v/>
      </c>
      <c r="AI353" s="111" t="str">
        <f>IF(AND(AH353&lt;&gt;"",E353="Live"),_xlfn.XLOOKUP(_xlfn.TEXTJOIN(" vs ",,C353:D353),Calendar!G:G,Calendar!K:K),"")</f>
        <v/>
      </c>
      <c r="AJ353" s="111" t="str">
        <f>IF(AND(K353&lt;&gt;"Match of the Day",K353&lt;&gt;"Match of the Day 2",K353&lt;&gt;"Match of the Day Repeat"),"",1+MAX($AJ$10:AJ352))</f>
        <v/>
      </c>
    </row>
    <row r="354" spans="1:36" s="85" customFormat="1" x14ac:dyDescent="0.35">
      <c r="A354" s="112" t="s">
        <v>70</v>
      </c>
      <c r="B354" s="112" t="s">
        <v>152</v>
      </c>
      <c r="C354" s="112" t="s">
        <v>596</v>
      </c>
      <c r="D354" s="112" t="s">
        <v>602</v>
      </c>
      <c r="E354" s="112" t="s">
        <v>41</v>
      </c>
      <c r="F354" s="113">
        <v>0.5</v>
      </c>
      <c r="G354" s="112"/>
      <c r="H354" s="114">
        <v>45962</v>
      </c>
      <c r="I354" s="112" t="s">
        <v>522</v>
      </c>
      <c r="J354" s="115" t="s">
        <v>37</v>
      </c>
      <c r="K354" s="112" t="s">
        <v>53</v>
      </c>
      <c r="L354" s="112" t="s">
        <v>281</v>
      </c>
      <c r="M354" s="115" t="s">
        <v>55</v>
      </c>
      <c r="N354" s="113">
        <v>0.50138888888888888</v>
      </c>
      <c r="O354" s="113">
        <v>0.58125000000000004</v>
      </c>
      <c r="P354" s="113">
        <v>7.986111111111116E-2</v>
      </c>
      <c r="Q354" s="116">
        <v>10.1</v>
      </c>
      <c r="R354" s="117">
        <v>1.6E-2</v>
      </c>
      <c r="S354" s="117">
        <v>0.20019999999999999</v>
      </c>
      <c r="T354" s="117">
        <v>24.6</v>
      </c>
      <c r="U354" s="117">
        <v>0</v>
      </c>
      <c r="V354" s="117">
        <v>0</v>
      </c>
      <c r="W354" s="117">
        <v>0</v>
      </c>
      <c r="X354" s="117" t="s">
        <v>541</v>
      </c>
      <c r="Y354" s="117">
        <v>9.6999999999999993</v>
      </c>
      <c r="Z354" s="117">
        <v>1.9E-2</v>
      </c>
      <c r="AA354" s="117">
        <v>0.19939999999999999</v>
      </c>
      <c r="AB354" s="118">
        <v>24.6</v>
      </c>
      <c r="AH354" s="72" t="str">
        <f>IF(AND(B354="Premier League",E354="Live"),_xlfn.XLOOKUP(_xlfn.TEXTJOIN(" vs ",,C354:D354),Calendar!G:G,Calendar!B:B),IF(AND(B354="Premier League",E354="Highlights"),_xlfn.XLOOKUP(H354,Calendar!O:O,Calendar!N:N,,-1),""))</f>
        <v/>
      </c>
      <c r="AI354" s="111" t="str">
        <f>IF(AND(AH354&lt;&gt;"",E354="Live"),_xlfn.XLOOKUP(_xlfn.TEXTJOIN(" vs ",,C354:D354),Calendar!G:G,Calendar!K:K),"")</f>
        <v/>
      </c>
      <c r="AJ354" s="111" t="str">
        <f>IF(AND(K354&lt;&gt;"Match of the Day",K354&lt;&gt;"Match of the Day 2",K354&lt;&gt;"Match of the Day Repeat"),"",1+MAX($AJ$10:AJ353))</f>
        <v/>
      </c>
    </row>
    <row r="355" spans="1:36" s="85" customFormat="1" x14ac:dyDescent="0.35">
      <c r="A355" s="112" t="s">
        <v>70</v>
      </c>
      <c r="B355" s="112" t="s">
        <v>145</v>
      </c>
      <c r="C355" s="112" t="s">
        <v>69</v>
      </c>
      <c r="D355" s="112" t="s">
        <v>129</v>
      </c>
      <c r="E355" s="112" t="s">
        <v>41</v>
      </c>
      <c r="F355" s="113">
        <v>0.52083333333333337</v>
      </c>
      <c r="G355" s="112"/>
      <c r="H355" s="114">
        <v>45962</v>
      </c>
      <c r="I355" s="112" t="s">
        <v>522</v>
      </c>
      <c r="J355" s="115" t="s">
        <v>37</v>
      </c>
      <c r="K355" s="112" t="s">
        <v>53</v>
      </c>
      <c r="L355" s="112" t="s">
        <v>54</v>
      </c>
      <c r="M355" s="115" t="s">
        <v>55</v>
      </c>
      <c r="N355" s="113">
        <v>0.52083333333333337</v>
      </c>
      <c r="O355" s="113">
        <v>0.6</v>
      </c>
      <c r="P355" s="113">
        <v>7.9166666666666607E-2</v>
      </c>
      <c r="Q355" s="116">
        <v>125</v>
      </c>
      <c r="R355" s="117">
        <v>0.20400000000000001</v>
      </c>
      <c r="S355" s="117">
        <v>2.3677000000000001</v>
      </c>
      <c r="T355" s="117">
        <v>215.6</v>
      </c>
      <c r="U355" s="117">
        <v>6.9</v>
      </c>
      <c r="V355" s="117">
        <v>9.6000000000000002E-2</v>
      </c>
      <c r="W355" s="117">
        <v>4.3808999999999996</v>
      </c>
      <c r="X355" s="117">
        <v>26.700000000000003</v>
      </c>
      <c r="Y355" s="117">
        <v>117.7</v>
      </c>
      <c r="Z355" s="117">
        <v>0.22600000000000001</v>
      </c>
      <c r="AA355" s="117">
        <v>2.3073999999999999</v>
      </c>
      <c r="AB355" s="118">
        <v>210.7</v>
      </c>
      <c r="AH355" s="72" t="str">
        <f>IF(AND(B355="Premier League",E355="Live"),_xlfn.XLOOKUP(_xlfn.TEXTJOIN(" vs ",,C355:D355),Calendar!G:G,Calendar!B:B),IF(AND(B355="Premier League",E355="Highlights"),_xlfn.XLOOKUP(H355,Calendar!O:O,Calendar!N:N,,-1),""))</f>
        <v/>
      </c>
      <c r="AI355" s="111" t="str">
        <f>IF(AND(AH355&lt;&gt;"",E355="Live"),_xlfn.XLOOKUP(_xlfn.TEXTJOIN(" vs ",,C355:D355),Calendar!G:G,Calendar!K:K),"")</f>
        <v/>
      </c>
      <c r="AJ355" s="111" t="str">
        <f>IF(AND(K355&lt;&gt;"Match of the Day",K355&lt;&gt;"Match of the Day 2",K355&lt;&gt;"Match of the Day Repeat"),"",1+MAX($AJ$10:AJ354))</f>
        <v/>
      </c>
    </row>
    <row r="356" spans="1:36" s="85" customFormat="1" x14ac:dyDescent="0.35">
      <c r="A356" s="112" t="s">
        <v>70</v>
      </c>
      <c r="B356" s="112" t="s">
        <v>145</v>
      </c>
      <c r="C356" s="112" t="s">
        <v>90</v>
      </c>
      <c r="D356" s="112" t="s">
        <v>93</v>
      </c>
      <c r="E356" s="112" t="s">
        <v>41</v>
      </c>
      <c r="F356" s="113">
        <v>0.52083333333333337</v>
      </c>
      <c r="G356" s="112"/>
      <c r="H356" s="114">
        <v>45962</v>
      </c>
      <c r="I356" s="112" t="s">
        <v>522</v>
      </c>
      <c r="J356" s="115" t="s">
        <v>37</v>
      </c>
      <c r="K356" s="112" t="s">
        <v>53</v>
      </c>
      <c r="L356" s="112" t="s">
        <v>548</v>
      </c>
      <c r="M356" s="115" t="s">
        <v>55</v>
      </c>
      <c r="N356" s="113">
        <v>0.52083333333333337</v>
      </c>
      <c r="O356" s="113">
        <v>0.6</v>
      </c>
      <c r="P356" s="113">
        <v>7.9166666666666607E-2</v>
      </c>
      <c r="Q356" s="116">
        <v>46</v>
      </c>
      <c r="R356" s="117">
        <v>7.4999999999999997E-2</v>
      </c>
      <c r="S356" s="117">
        <v>0.87129999999999996</v>
      </c>
      <c r="T356" s="117">
        <v>94.5</v>
      </c>
      <c r="U356" s="117">
        <v>0.9</v>
      </c>
      <c r="V356" s="117">
        <v>1.2999999999999999E-2</v>
      </c>
      <c r="W356" s="117">
        <v>0.57140000000000002</v>
      </c>
      <c r="X356" s="117">
        <v>5.4</v>
      </c>
      <c r="Y356" s="117">
        <v>45.7</v>
      </c>
      <c r="Z356" s="117">
        <v>8.7999999999999995E-2</v>
      </c>
      <c r="AA356" s="117">
        <v>0.89590000000000003</v>
      </c>
      <c r="AB356" s="118">
        <v>94.5</v>
      </c>
      <c r="AH356" s="72" t="str">
        <f>IF(AND(B356="Premier League",E356="Live"),_xlfn.XLOOKUP(_xlfn.TEXTJOIN(" vs ",,C356:D356),Calendar!G:G,Calendar!B:B),IF(AND(B356="Premier League",E356="Highlights"),_xlfn.XLOOKUP(H356,Calendar!O:O,Calendar!N:N,,-1),""))</f>
        <v/>
      </c>
      <c r="AI356" s="111" t="str">
        <f>IF(AND(AH356&lt;&gt;"",E356="Live"),_xlfn.XLOOKUP(_xlfn.TEXTJOIN(" vs ",,C356:D356),Calendar!G:G,Calendar!K:K),"")</f>
        <v/>
      </c>
      <c r="AJ356" s="111" t="str">
        <f>IF(AND(K356&lt;&gt;"Match of the Day",K356&lt;&gt;"Match of the Day 2",K356&lt;&gt;"Match of the Day Repeat"),"",1+MAX($AJ$10:AJ355))</f>
        <v/>
      </c>
    </row>
    <row r="357" spans="1:36" s="85" customFormat="1" x14ac:dyDescent="0.35">
      <c r="A357" s="112" t="s">
        <v>70</v>
      </c>
      <c r="B357" s="112" t="s">
        <v>581</v>
      </c>
      <c r="C357" s="112" t="s">
        <v>225</v>
      </c>
      <c r="D357" s="112" t="s">
        <v>111</v>
      </c>
      <c r="E357" s="112" t="s">
        <v>41</v>
      </c>
      <c r="F357" s="113">
        <v>0.72916666666666663</v>
      </c>
      <c r="G357" s="112"/>
      <c r="H357" s="114">
        <v>45962</v>
      </c>
      <c r="I357" s="112" t="s">
        <v>522</v>
      </c>
      <c r="J357" s="115" t="s">
        <v>37</v>
      </c>
      <c r="K357" s="112" t="s">
        <v>53</v>
      </c>
      <c r="L357" s="112" t="s">
        <v>278</v>
      </c>
      <c r="M357" s="115" t="s">
        <v>36</v>
      </c>
      <c r="N357" s="113">
        <v>0.72986111111111118</v>
      </c>
      <c r="O357" s="113">
        <v>0.84583333333333333</v>
      </c>
      <c r="P357" s="113">
        <v>0.11597222222222214</v>
      </c>
      <c r="Q357" s="116">
        <v>539.1</v>
      </c>
      <c r="R357" s="117">
        <v>0.88</v>
      </c>
      <c r="S357" s="117">
        <v>3.9838</v>
      </c>
      <c r="T357" s="117">
        <v>832</v>
      </c>
      <c r="U357" s="117">
        <v>10.9</v>
      </c>
      <c r="V357" s="117">
        <v>0.152</v>
      </c>
      <c r="W357" s="117">
        <v>2.5983000000000001</v>
      </c>
      <c r="X357" s="117">
        <v>30</v>
      </c>
      <c r="Y357" s="117">
        <v>523.5</v>
      </c>
      <c r="Z357" s="117">
        <v>1.002</v>
      </c>
      <c r="AA357" s="117">
        <v>4.0838999999999999</v>
      </c>
      <c r="AB357" s="118">
        <v>804.6</v>
      </c>
      <c r="AH357" s="72" t="str">
        <f>IF(AND(B357="Premier League",E357="Live"),_xlfn.XLOOKUP(_xlfn.TEXTJOIN(" vs ",,C357:D357),Calendar!G:G,Calendar!B:B),IF(AND(B357="Premier League",E357="Highlights"),_xlfn.XLOOKUP(H357,Calendar!O:O,Calendar!N:N,,-1),""))</f>
        <v/>
      </c>
      <c r="AI357" s="111" t="str">
        <f>IF(AND(AH357&lt;&gt;"",E357="Live"),_xlfn.XLOOKUP(_xlfn.TEXTJOIN(" vs ",,C357:D357),Calendar!G:G,Calendar!K:K),"")</f>
        <v/>
      </c>
      <c r="AJ357" s="111" t="str">
        <f>IF(AND(K357&lt;&gt;"Match of the Day",K357&lt;&gt;"Match of the Day 2",K357&lt;&gt;"Match of the Day Repeat"),"",1+MAX($AJ$10:AJ356))</f>
        <v/>
      </c>
    </row>
    <row r="358" spans="1:36" s="85" customFormat="1" x14ac:dyDescent="0.35">
      <c r="A358" s="112" t="s">
        <v>70</v>
      </c>
      <c r="B358" s="112" t="s">
        <v>581</v>
      </c>
      <c r="C358" s="112" t="s">
        <v>225</v>
      </c>
      <c r="D358" s="112" t="s">
        <v>111</v>
      </c>
      <c r="E358" s="112" t="s">
        <v>41</v>
      </c>
      <c r="F358" s="113">
        <v>0.72916666666666663</v>
      </c>
      <c r="G358" s="112"/>
      <c r="H358" s="114">
        <v>45962</v>
      </c>
      <c r="I358" s="112" t="s">
        <v>522</v>
      </c>
      <c r="J358" s="115" t="s">
        <v>37</v>
      </c>
      <c r="K358" s="112" t="s">
        <v>53</v>
      </c>
      <c r="L358" s="112" t="s">
        <v>513</v>
      </c>
      <c r="M358" s="115" t="s">
        <v>511</v>
      </c>
      <c r="N358" s="113">
        <v>0.72986111111111118</v>
      </c>
      <c r="O358" s="113">
        <v>0.84583333333333333</v>
      </c>
      <c r="P358" s="113">
        <v>0.11597222222222214</v>
      </c>
      <c r="Q358" s="116">
        <v>6.3</v>
      </c>
      <c r="R358" s="117">
        <v>0.01</v>
      </c>
      <c r="S358" s="117">
        <v>4.6600000000000003E-2</v>
      </c>
      <c r="T358" s="117">
        <v>34.799999999999997</v>
      </c>
      <c r="U358" s="117">
        <v>0.5</v>
      </c>
      <c r="V358" s="117">
        <v>7.0000000000000001E-3</v>
      </c>
      <c r="W358" s="117">
        <v>0.1192</v>
      </c>
      <c r="X358" s="117">
        <v>3.8</v>
      </c>
      <c r="Y358" s="117">
        <v>6.2</v>
      </c>
      <c r="Z358" s="117">
        <v>1.2E-2</v>
      </c>
      <c r="AA358" s="117">
        <v>4.8399999999999999E-2</v>
      </c>
      <c r="AB358" s="118">
        <v>34.799999999999997</v>
      </c>
      <c r="AH358" s="72" t="str">
        <f>IF(AND(B358="Premier League",E358="Live"),_xlfn.XLOOKUP(_xlfn.TEXTJOIN(" vs ",,C358:D358),Calendar!G:G,Calendar!B:B),IF(AND(B358="Premier League",E358="Highlights"),_xlfn.XLOOKUP(H358,Calendar!O:O,Calendar!N:N,,-1),""))</f>
        <v/>
      </c>
      <c r="AI358" s="111" t="str">
        <f>IF(AND(AH358&lt;&gt;"",E358="Live"),_xlfn.XLOOKUP(_xlfn.TEXTJOIN(" vs ",,C358:D358),Calendar!G:G,Calendar!K:K),"")</f>
        <v/>
      </c>
      <c r="AJ358" s="111" t="str">
        <f>IF(AND(K358&lt;&gt;"Match of the Day",K358&lt;&gt;"Match of the Day 2",K358&lt;&gt;"Match of the Day Repeat"),"",1+MAX($AJ$10:AJ357))</f>
        <v/>
      </c>
    </row>
    <row r="359" spans="1:36" s="85" customFormat="1" x14ac:dyDescent="0.35">
      <c r="A359" s="112" t="s">
        <v>70</v>
      </c>
      <c r="B359" s="112" t="s">
        <v>32</v>
      </c>
      <c r="C359" s="112" t="s">
        <v>48</v>
      </c>
      <c r="D359" s="112" t="s">
        <v>67</v>
      </c>
      <c r="E359" s="112" t="s">
        <v>41</v>
      </c>
      <c r="F359" s="113">
        <v>0.72916666666666663</v>
      </c>
      <c r="G359" s="112"/>
      <c r="H359" s="114">
        <v>45962</v>
      </c>
      <c r="I359" s="112" t="s">
        <v>522</v>
      </c>
      <c r="J359" s="115" t="s">
        <v>37</v>
      </c>
      <c r="K359" s="112" t="s">
        <v>53</v>
      </c>
      <c r="L359" s="112" t="s">
        <v>54</v>
      </c>
      <c r="M359" s="115" t="s">
        <v>55</v>
      </c>
      <c r="N359" s="113">
        <v>0.72916666666666674</v>
      </c>
      <c r="O359" s="113">
        <v>0.81319444444444444</v>
      </c>
      <c r="P359" s="113">
        <v>8.4027777777777701E-2</v>
      </c>
      <c r="Q359" s="116">
        <v>1488.1</v>
      </c>
      <c r="R359" s="117">
        <v>2.4290000000000003</v>
      </c>
      <c r="S359" s="117">
        <v>11.484999999999999</v>
      </c>
      <c r="T359" s="117">
        <v>1830.6</v>
      </c>
      <c r="U359" s="117">
        <v>160.1</v>
      </c>
      <c r="V359" s="117">
        <v>2.2269999999999999</v>
      </c>
      <c r="W359" s="117">
        <v>38.347300000000004</v>
      </c>
      <c r="X359" s="117">
        <v>220.5</v>
      </c>
      <c r="Y359" s="117">
        <v>1406.8</v>
      </c>
      <c r="Z359" s="117">
        <v>2.6929999999999996</v>
      </c>
      <c r="AA359" s="117">
        <v>11.4399</v>
      </c>
      <c r="AB359" s="118">
        <v>1720.3</v>
      </c>
      <c r="AH359" s="72" t="e">
        <f>IF(AND(B359="Premier League",E359="Live"),_xlfn.XLOOKUP(_xlfn.TEXTJOIN(" vs ",,C359:D359),Calendar!G:G,Calendar!B:B),IF(AND(B359="Premier League",E359="Highlights"),_xlfn.XLOOKUP(H359,Calendar!O:O,Calendar!N:N,,-1),""))</f>
        <v>#N/A</v>
      </c>
      <c r="AI359" s="111" t="e">
        <f>IF(AND(AH359&lt;&gt;"",E359="Live"),_xlfn.XLOOKUP(_xlfn.TEXTJOIN(" vs ",,C359:D359),Calendar!G:G,Calendar!K:K),"")</f>
        <v>#N/A</v>
      </c>
      <c r="AJ359" s="111" t="str">
        <f>IF(AND(K359&lt;&gt;"Match of the Day",K359&lt;&gt;"Match of the Day 2",K359&lt;&gt;"Match of the Day Repeat"),"",1+MAX($AJ$10:AJ358))</f>
        <v/>
      </c>
    </row>
    <row r="360" spans="1:36" s="85" customFormat="1" x14ac:dyDescent="0.35">
      <c r="A360" s="112" t="s">
        <v>70</v>
      </c>
      <c r="B360" s="112" t="s">
        <v>547</v>
      </c>
      <c r="C360" s="112" t="s">
        <v>534</v>
      </c>
      <c r="D360" s="112" t="s">
        <v>536</v>
      </c>
      <c r="E360" s="112" t="s">
        <v>41</v>
      </c>
      <c r="F360" s="113">
        <v>0.72916666666666663</v>
      </c>
      <c r="G360" s="112"/>
      <c r="H360" s="114">
        <v>45962</v>
      </c>
      <c r="I360" s="112" t="s">
        <v>522</v>
      </c>
      <c r="J360" s="115" t="s">
        <v>37</v>
      </c>
      <c r="K360" s="112" t="s">
        <v>53</v>
      </c>
      <c r="L360" s="112" t="s">
        <v>531</v>
      </c>
      <c r="M360" s="115" t="s">
        <v>532</v>
      </c>
      <c r="N360" s="113">
        <v>0.72986111111111118</v>
      </c>
      <c r="O360" s="113">
        <v>0.81180555555555556</v>
      </c>
      <c r="P360" s="113">
        <v>8.1944444444444375E-2</v>
      </c>
      <c r="Q360" s="116">
        <v>19.8</v>
      </c>
      <c r="R360" s="117">
        <v>3.2000000000000001E-2</v>
      </c>
      <c r="S360" s="117">
        <v>0.15310000000000001</v>
      </c>
      <c r="T360" s="117">
        <v>43.1</v>
      </c>
      <c r="U360" s="117">
        <v>0</v>
      </c>
      <c r="V360" s="117">
        <v>0</v>
      </c>
      <c r="W360" s="117">
        <v>0</v>
      </c>
      <c r="X360" s="117" t="s">
        <v>541</v>
      </c>
      <c r="Y360" s="117">
        <v>19.399999999999999</v>
      </c>
      <c r="Z360" s="117">
        <v>3.6999999999999998E-2</v>
      </c>
      <c r="AA360" s="117">
        <v>0.158</v>
      </c>
      <c r="AB360" s="118">
        <v>43.1</v>
      </c>
      <c r="AH360" s="72" t="str">
        <f>IF(AND(B360="Premier League",E360="Live"),_xlfn.XLOOKUP(_xlfn.TEXTJOIN(" vs ",,C360:D360),Calendar!G:G,Calendar!B:B),IF(AND(B360="Premier League",E360="Highlights"),_xlfn.XLOOKUP(H360,Calendar!O:O,Calendar!N:N,,-1),""))</f>
        <v/>
      </c>
      <c r="AI360" s="111" t="str">
        <f>IF(AND(AH360&lt;&gt;"",E360="Live"),_xlfn.XLOOKUP(_xlfn.TEXTJOIN(" vs ",,C360:D360),Calendar!G:G,Calendar!K:K),"")</f>
        <v/>
      </c>
      <c r="AJ360" s="111" t="str">
        <f>IF(AND(K360&lt;&gt;"Match of the Day",K360&lt;&gt;"Match of the Day 2",K360&lt;&gt;"Match of the Day Repeat"),"",1+MAX($AJ$10:AJ359))</f>
        <v/>
      </c>
    </row>
    <row r="361" spans="1:36" s="85" customFormat="1" x14ac:dyDescent="0.35">
      <c r="A361" s="112" t="s">
        <v>70</v>
      </c>
      <c r="B361" s="112" t="s">
        <v>32</v>
      </c>
      <c r="C361" s="112" t="s">
        <v>45</v>
      </c>
      <c r="D361" s="112" t="s">
        <v>82</v>
      </c>
      <c r="E361" s="112" t="s">
        <v>41</v>
      </c>
      <c r="F361" s="113">
        <v>0.83333333333333337</v>
      </c>
      <c r="G361" s="112"/>
      <c r="H361" s="114">
        <v>45962</v>
      </c>
      <c r="I361" s="112" t="s">
        <v>522</v>
      </c>
      <c r="J361" s="115" t="s">
        <v>37</v>
      </c>
      <c r="K361" s="112" t="s">
        <v>53</v>
      </c>
      <c r="L361" s="112" t="s">
        <v>510</v>
      </c>
      <c r="M361" s="115" t="s">
        <v>511</v>
      </c>
      <c r="N361" s="113">
        <v>0.83402777777777781</v>
      </c>
      <c r="O361" s="113">
        <v>0.91388888888888897</v>
      </c>
      <c r="P361" s="113">
        <v>7.986111111111116E-2</v>
      </c>
      <c r="Q361" s="116">
        <v>1019.8</v>
      </c>
      <c r="R361" s="117">
        <v>1.665</v>
      </c>
      <c r="S361" s="117">
        <v>7.8075999999999999</v>
      </c>
      <c r="T361" s="117">
        <v>1172.4000000000001</v>
      </c>
      <c r="U361" s="117">
        <v>143</v>
      </c>
      <c r="V361" s="117">
        <v>1.9890000000000001</v>
      </c>
      <c r="W361" s="117">
        <v>33.418999999999997</v>
      </c>
      <c r="X361" s="117">
        <v>180.3</v>
      </c>
      <c r="Y361" s="117">
        <v>967.1</v>
      </c>
      <c r="Z361" s="117">
        <v>1.8520000000000001</v>
      </c>
      <c r="AA361" s="117">
        <v>7.7138</v>
      </c>
      <c r="AB361" s="118">
        <v>1113.7</v>
      </c>
      <c r="AH361" s="72" t="e">
        <f>IF(AND(B361="Premier League",E361="Live"),_xlfn.XLOOKUP(_xlfn.TEXTJOIN(" vs ",,C361:D361),Calendar!G:G,Calendar!B:B),IF(AND(B361="Premier League",E361="Highlights"),_xlfn.XLOOKUP(H361,Calendar!O:O,Calendar!N:N,,-1),""))</f>
        <v>#N/A</v>
      </c>
      <c r="AI361" s="111" t="e">
        <f>IF(AND(AH361&lt;&gt;"",E361="Live"),_xlfn.XLOOKUP(_xlfn.TEXTJOIN(" vs ",,C361:D361),Calendar!G:G,Calendar!K:K),"")</f>
        <v>#N/A</v>
      </c>
      <c r="AJ361" s="111" t="str">
        <f>IF(AND(K361&lt;&gt;"Match of the Day",K361&lt;&gt;"Match of the Day 2",K361&lt;&gt;"Match of the Day Repeat"),"",1+MAX($AJ$10:AJ360))</f>
        <v/>
      </c>
    </row>
    <row r="362" spans="1:36" s="85" customFormat="1" x14ac:dyDescent="0.35">
      <c r="A362" s="112" t="s">
        <v>70</v>
      </c>
      <c r="B362" s="112" t="s">
        <v>32</v>
      </c>
      <c r="C362" s="112"/>
      <c r="D362" s="112"/>
      <c r="E362" s="112" t="s">
        <v>33</v>
      </c>
      <c r="F362" s="113">
        <v>0.9375</v>
      </c>
      <c r="G362" s="112"/>
      <c r="H362" s="114">
        <v>45962</v>
      </c>
      <c r="I362" s="112" t="s">
        <v>522</v>
      </c>
      <c r="J362" s="115" t="s">
        <v>37</v>
      </c>
      <c r="K362" s="112" t="s">
        <v>552</v>
      </c>
      <c r="L362" s="112" t="s">
        <v>35</v>
      </c>
      <c r="M362" s="115" t="s">
        <v>36</v>
      </c>
      <c r="N362" s="113">
        <v>0.9375</v>
      </c>
      <c r="O362" s="113">
        <v>0.99622685185185189</v>
      </c>
      <c r="P362" s="113">
        <v>5.8333333333333334E-2</v>
      </c>
      <c r="Q362" s="116">
        <v>2268.9</v>
      </c>
      <c r="R362" s="117">
        <v>3.7029999999999998</v>
      </c>
      <c r="S362" s="117">
        <v>32.594499999999996</v>
      </c>
      <c r="T362" s="117">
        <v>3104.9</v>
      </c>
      <c r="U362" s="117">
        <v>182.2</v>
      </c>
      <c r="V362" s="117">
        <v>2.5339999999999998</v>
      </c>
      <c r="W362" s="117">
        <v>66.038399999999996</v>
      </c>
      <c r="X362" s="117">
        <v>262.89999999999998</v>
      </c>
      <c r="Y362" s="117">
        <v>2191</v>
      </c>
      <c r="Z362" s="117">
        <v>4.1950000000000003</v>
      </c>
      <c r="AA362" s="117">
        <v>32.285200000000003</v>
      </c>
      <c r="AB362" s="118">
        <v>2967.5</v>
      </c>
      <c r="AH362" s="72" t="str">
        <f>IF(AND(B362="Premier League",E362="Live"),_xlfn.XLOOKUP(_xlfn.TEXTJOIN(" vs ",,C362:D362),Calendar!G:G,Calendar!B:B),IF(AND(B362="Premier League",E362="Highlights"),_xlfn.XLOOKUP(H362,Calendar!O:O,Calendar!N:N,,-1),""))</f>
        <v>Matchweek 01</v>
      </c>
      <c r="AI362" s="111" t="str">
        <f>IF(AND(AH362&lt;&gt;"",E362="Live"),_xlfn.XLOOKUP(_xlfn.TEXTJOIN(" vs ",,C362:D362),Calendar!G:G,Calendar!K:K),"")</f>
        <v/>
      </c>
      <c r="AJ362" s="111">
        <f>IF(AND(K362&lt;&gt;"Match of the Day",K362&lt;&gt;"Match of the Day 2",K362&lt;&gt;"Match of the Day Repeat"),"",1+MAX($AJ$10:AJ361))</f>
        <v>35</v>
      </c>
    </row>
    <row r="363" spans="1:36" s="85" customFormat="1" x14ac:dyDescent="0.35">
      <c r="A363" s="112" t="s">
        <v>70</v>
      </c>
      <c r="B363" s="112" t="s">
        <v>581</v>
      </c>
      <c r="C363" s="112" t="s">
        <v>667</v>
      </c>
      <c r="D363" s="112" t="s">
        <v>668</v>
      </c>
      <c r="E363" s="112" t="s">
        <v>41</v>
      </c>
      <c r="F363" s="113">
        <v>0.5</v>
      </c>
      <c r="G363" s="112"/>
      <c r="H363" s="114">
        <v>45963</v>
      </c>
      <c r="I363" s="112" t="s">
        <v>522</v>
      </c>
      <c r="J363" s="115" t="s">
        <v>38</v>
      </c>
      <c r="K363" s="112" t="s">
        <v>53</v>
      </c>
      <c r="L363" s="112" t="s">
        <v>510</v>
      </c>
      <c r="M363" s="115" t="s">
        <v>511</v>
      </c>
      <c r="N363" s="113">
        <v>0.5</v>
      </c>
      <c r="O363" s="113">
        <v>0.58125000000000004</v>
      </c>
      <c r="P363" s="113">
        <v>8.1250000000000044E-2</v>
      </c>
      <c r="Q363" s="116">
        <v>68.599999999999994</v>
      </c>
      <c r="R363" s="117">
        <v>0.112</v>
      </c>
      <c r="S363" s="117">
        <v>1.2238</v>
      </c>
      <c r="T363" s="117">
        <v>115.1</v>
      </c>
      <c r="U363" s="117">
        <v>7.2</v>
      </c>
      <c r="V363" s="117">
        <v>0.1</v>
      </c>
      <c r="W363" s="117">
        <v>4.3164999999999996</v>
      </c>
      <c r="X363" s="117">
        <v>9</v>
      </c>
      <c r="Y363" s="117">
        <v>67.099999999999994</v>
      </c>
      <c r="Z363" s="117">
        <v>0.128</v>
      </c>
      <c r="AA363" s="117">
        <v>1.2396</v>
      </c>
      <c r="AB363" s="118">
        <v>112.2</v>
      </c>
      <c r="AH363" s="72" t="str">
        <f>IF(AND(B363="Premier League",E363="Live"),_xlfn.XLOOKUP(_xlfn.TEXTJOIN(" vs ",,C363:D363),Calendar!G:G,Calendar!B:B),IF(AND(B363="Premier League",E363="Highlights"),_xlfn.XLOOKUP(H363,Calendar!O:O,Calendar!N:N,,-1),""))</f>
        <v/>
      </c>
      <c r="AI363" s="111" t="str">
        <f>IF(AND(AH363&lt;&gt;"",E363="Live"),_xlfn.XLOOKUP(_xlfn.TEXTJOIN(" vs ",,C363:D363),Calendar!G:G,Calendar!K:K),"")</f>
        <v/>
      </c>
      <c r="AJ363" s="111" t="str">
        <f>IF(AND(K363&lt;&gt;"Match of the Day",K363&lt;&gt;"Match of the Day 2",K363&lt;&gt;"Match of the Day Repeat"),"",1+MAX($AJ$10:AJ362))</f>
        <v/>
      </c>
    </row>
    <row r="364" spans="1:36" s="85" customFormat="1" x14ac:dyDescent="0.35">
      <c r="A364" s="112" t="s">
        <v>70</v>
      </c>
      <c r="B364" s="112" t="s">
        <v>152</v>
      </c>
      <c r="C364" s="112" t="s">
        <v>601</v>
      </c>
      <c r="D364" s="112" t="s">
        <v>604</v>
      </c>
      <c r="E364" s="112" t="s">
        <v>41</v>
      </c>
      <c r="F364" s="113">
        <v>0.5</v>
      </c>
      <c r="G364" s="112"/>
      <c r="H364" s="114">
        <v>45963</v>
      </c>
      <c r="I364" s="112" t="s">
        <v>522</v>
      </c>
      <c r="J364" s="115" t="s">
        <v>38</v>
      </c>
      <c r="K364" s="112" t="s">
        <v>53</v>
      </c>
      <c r="L364" s="112" t="s">
        <v>120</v>
      </c>
      <c r="M364" s="115" t="s">
        <v>55</v>
      </c>
      <c r="N364" s="113">
        <v>0.5</v>
      </c>
      <c r="O364" s="113">
        <v>0.57986111111111116</v>
      </c>
      <c r="P364" s="113">
        <v>7.986111111111116E-2</v>
      </c>
      <c r="Q364" s="116">
        <v>73</v>
      </c>
      <c r="R364" s="117">
        <v>0.11899999999999999</v>
      </c>
      <c r="S364" s="117">
        <v>1.3030999999999999</v>
      </c>
      <c r="T364" s="117">
        <v>123.19999999999999</v>
      </c>
      <c r="U364" s="117">
        <v>1.6</v>
      </c>
      <c r="V364" s="117">
        <v>2.1999999999999999E-2</v>
      </c>
      <c r="W364" s="117">
        <v>0.96440000000000003</v>
      </c>
      <c r="X364" s="117" t="s">
        <v>541</v>
      </c>
      <c r="Y364" s="117">
        <v>72.7</v>
      </c>
      <c r="Z364" s="117">
        <v>0.13900000000000001</v>
      </c>
      <c r="AA364" s="117">
        <v>1.3439999999999999</v>
      </c>
      <c r="AB364" s="118">
        <v>123.19999999999999</v>
      </c>
      <c r="AH364" s="72" t="str">
        <f>IF(AND(B364="Premier League",E364="Live"),_xlfn.XLOOKUP(_xlfn.TEXTJOIN(" vs ",,C364:D364),Calendar!G:G,Calendar!B:B),IF(AND(B364="Premier League",E364="Highlights"),_xlfn.XLOOKUP(H364,Calendar!O:O,Calendar!N:N,,-1),""))</f>
        <v/>
      </c>
      <c r="AI364" s="111" t="str">
        <f>IF(AND(AH364&lt;&gt;"",E364="Live"),_xlfn.XLOOKUP(_xlfn.TEXTJOIN(" vs ",,C364:D364),Calendar!G:G,Calendar!K:K),"")</f>
        <v/>
      </c>
      <c r="AJ364" s="111" t="str">
        <f>IF(AND(K364&lt;&gt;"Match of the Day",K364&lt;&gt;"Match of the Day 2",K364&lt;&gt;"Match of the Day Repeat"),"",1+MAX($AJ$10:AJ363))</f>
        <v/>
      </c>
    </row>
    <row r="365" spans="1:36" s="85" customFormat="1" x14ac:dyDescent="0.35">
      <c r="A365" s="112" t="s">
        <v>70</v>
      </c>
      <c r="B365" s="112" t="s">
        <v>152</v>
      </c>
      <c r="C365" s="112" t="s">
        <v>611</v>
      </c>
      <c r="D365" s="112" t="s">
        <v>599</v>
      </c>
      <c r="E365" s="112" t="s">
        <v>41</v>
      </c>
      <c r="F365" s="113">
        <v>0.5</v>
      </c>
      <c r="G365" s="112"/>
      <c r="H365" s="114">
        <v>45963</v>
      </c>
      <c r="I365" s="112" t="s">
        <v>522</v>
      </c>
      <c r="J365" s="115" t="s">
        <v>38</v>
      </c>
      <c r="K365" s="112" t="s">
        <v>53</v>
      </c>
      <c r="L365" s="112" t="s">
        <v>281</v>
      </c>
      <c r="M365" s="115" t="s">
        <v>55</v>
      </c>
      <c r="N365" s="113">
        <v>0.5</v>
      </c>
      <c r="O365" s="113">
        <v>0.5805555555555556</v>
      </c>
      <c r="P365" s="113">
        <v>8.0555555555555602E-2</v>
      </c>
      <c r="Q365" s="116">
        <v>44.9</v>
      </c>
      <c r="R365" s="117">
        <v>7.2999999999999995E-2</v>
      </c>
      <c r="S365" s="117">
        <v>0.80130000000000001</v>
      </c>
      <c r="T365" s="117">
        <v>62.8</v>
      </c>
      <c r="U365" s="117">
        <v>19.899999999999999</v>
      </c>
      <c r="V365" s="117">
        <v>0.27700000000000002</v>
      </c>
      <c r="W365" s="117">
        <v>11.9663</v>
      </c>
      <c r="X365" s="117">
        <v>19.899999999999999</v>
      </c>
      <c r="Y365" s="117">
        <v>44.7</v>
      </c>
      <c r="Z365" s="117">
        <v>8.5999999999999993E-2</v>
      </c>
      <c r="AA365" s="117">
        <v>0.82609999999999995</v>
      </c>
      <c r="AB365" s="118">
        <v>62.8</v>
      </c>
      <c r="AH365" s="72" t="str">
        <f>IF(AND(B365="Premier League",E365="Live"),_xlfn.XLOOKUP(_xlfn.TEXTJOIN(" vs ",,C365:D365),Calendar!G:G,Calendar!B:B),IF(AND(B365="Premier League",E365="Highlights"),_xlfn.XLOOKUP(H365,Calendar!O:O,Calendar!N:N,,-1),""))</f>
        <v/>
      </c>
      <c r="AI365" s="111" t="str">
        <f>IF(AND(AH365&lt;&gt;"",E365="Live"),_xlfn.XLOOKUP(_xlfn.TEXTJOIN(" vs ",,C365:D365),Calendar!G:G,Calendar!K:K),"")</f>
        <v/>
      </c>
      <c r="AJ365" s="111" t="str">
        <f>IF(AND(K365&lt;&gt;"Match of the Day",K365&lt;&gt;"Match of the Day 2",K365&lt;&gt;"Match of the Day Repeat"),"",1+MAX($AJ$10:AJ364))</f>
        <v/>
      </c>
    </row>
    <row r="366" spans="1:36" s="85" customFormat="1" x14ac:dyDescent="0.35">
      <c r="A366" s="112" t="s">
        <v>70</v>
      </c>
      <c r="B366" s="112" t="s">
        <v>32</v>
      </c>
      <c r="C366" s="112" t="s">
        <v>47</v>
      </c>
      <c r="D366" s="112" t="s">
        <v>46</v>
      </c>
      <c r="E366" s="112" t="s">
        <v>41</v>
      </c>
      <c r="F366" s="113">
        <v>0.58333333333333337</v>
      </c>
      <c r="G366" s="112"/>
      <c r="H366" s="114">
        <v>45963</v>
      </c>
      <c r="I366" s="112" t="s">
        <v>522</v>
      </c>
      <c r="J366" s="115" t="s">
        <v>38</v>
      </c>
      <c r="K366" s="112" t="s">
        <v>53</v>
      </c>
      <c r="L366" s="112" t="s">
        <v>54</v>
      </c>
      <c r="M366" s="115" t="s">
        <v>55</v>
      </c>
      <c r="N366" s="113">
        <v>0.58333333333333337</v>
      </c>
      <c r="O366" s="113">
        <v>0.66736111111111118</v>
      </c>
      <c r="P366" s="113">
        <v>8.4027777777777812E-2</v>
      </c>
      <c r="Q366" s="116">
        <v>1365.1</v>
      </c>
      <c r="R366" s="117">
        <v>2.2280000000000002</v>
      </c>
      <c r="S366" s="117">
        <v>19.7669</v>
      </c>
      <c r="T366" s="117">
        <v>1871</v>
      </c>
      <c r="U366" s="117">
        <v>156.19999999999999</v>
      </c>
      <c r="V366" s="117">
        <v>2.1720000000000002</v>
      </c>
      <c r="W366" s="117">
        <v>51.23</v>
      </c>
      <c r="X366" s="117">
        <v>235.89999999999998</v>
      </c>
      <c r="Y366" s="117">
        <v>1322.5</v>
      </c>
      <c r="Z366" s="117">
        <v>2.532</v>
      </c>
      <c r="AA366" s="117">
        <v>19.8535</v>
      </c>
      <c r="AB366" s="118">
        <v>1802.6</v>
      </c>
      <c r="AH366" s="72" t="e">
        <f>IF(AND(B366="Premier League",E366="Live"),_xlfn.XLOOKUP(_xlfn.TEXTJOIN(" vs ",,C366:D366),Calendar!G:G,Calendar!B:B),IF(AND(B366="Premier League",E366="Highlights"),_xlfn.XLOOKUP(H366,Calendar!O:O,Calendar!N:N,,-1),""))</f>
        <v>#N/A</v>
      </c>
      <c r="AI366" s="111" t="e">
        <f>IF(AND(AH366&lt;&gt;"",E366="Live"),_xlfn.XLOOKUP(_xlfn.TEXTJOIN(" vs ",,C366:D366),Calendar!G:G,Calendar!K:K),"")</f>
        <v>#N/A</v>
      </c>
      <c r="AJ366" s="111" t="str">
        <f>IF(AND(K366&lt;&gt;"Match of the Day",K366&lt;&gt;"Match of the Day 2",K366&lt;&gt;"Match of the Day Repeat"),"",1+MAX($AJ$10:AJ365))</f>
        <v/>
      </c>
    </row>
    <row r="367" spans="1:36" s="85" customFormat="1" x14ac:dyDescent="0.35">
      <c r="A367" s="112" t="s">
        <v>70</v>
      </c>
      <c r="B367" s="112" t="s">
        <v>547</v>
      </c>
      <c r="C367" s="112" t="s">
        <v>195</v>
      </c>
      <c r="D367" s="112" t="s">
        <v>194</v>
      </c>
      <c r="E367" s="112" t="s">
        <v>41</v>
      </c>
      <c r="F367" s="113">
        <v>0.58333333333333337</v>
      </c>
      <c r="G367" s="112"/>
      <c r="H367" s="114">
        <v>45963</v>
      </c>
      <c r="I367" s="112" t="s">
        <v>522</v>
      </c>
      <c r="J367" s="115" t="s">
        <v>38</v>
      </c>
      <c r="K367" s="112" t="s">
        <v>53</v>
      </c>
      <c r="L367" s="112" t="s">
        <v>531</v>
      </c>
      <c r="M367" s="115" t="s">
        <v>532</v>
      </c>
      <c r="N367" s="113">
        <v>0.58402777777777781</v>
      </c>
      <c r="O367" s="113">
        <v>0.69027777777777777</v>
      </c>
      <c r="P367" s="113">
        <v>0.10624999999999996</v>
      </c>
      <c r="Q367" s="116">
        <v>264.8</v>
      </c>
      <c r="R367" s="117">
        <v>0.432</v>
      </c>
      <c r="S367" s="117">
        <v>3.6806999999999999</v>
      </c>
      <c r="T367" s="117">
        <v>313</v>
      </c>
      <c r="U367" s="117">
        <v>17.100000000000001</v>
      </c>
      <c r="V367" s="117">
        <v>0.23799999999999999</v>
      </c>
      <c r="W367" s="117">
        <v>5.6176000000000004</v>
      </c>
      <c r="X367" s="117">
        <v>24.8</v>
      </c>
      <c r="Y367" s="117">
        <v>249.6</v>
      </c>
      <c r="Z367" s="117">
        <v>0.47799999999999998</v>
      </c>
      <c r="AA367" s="117">
        <v>3.6048</v>
      </c>
      <c r="AB367" s="118">
        <v>296.7</v>
      </c>
      <c r="AH367" s="72" t="str">
        <f>IF(AND(B367="Premier League",E367="Live"),_xlfn.XLOOKUP(_xlfn.TEXTJOIN(" vs ",,C367:D367),Calendar!G:G,Calendar!B:B),IF(AND(B367="Premier League",E367="Highlights"),_xlfn.XLOOKUP(H367,Calendar!O:O,Calendar!N:N,,-1),""))</f>
        <v/>
      </c>
      <c r="AI367" s="111" t="str">
        <f>IF(AND(AH367&lt;&gt;"",E367="Live"),_xlfn.XLOOKUP(_xlfn.TEXTJOIN(" vs ",,C367:D367),Calendar!G:G,Calendar!K:K),"")</f>
        <v/>
      </c>
      <c r="AJ367" s="111" t="str">
        <f>IF(AND(K367&lt;&gt;"Match of the Day",K367&lt;&gt;"Match of the Day 2",K367&lt;&gt;"Match of the Day Repeat"),"",1+MAX($AJ$10:AJ366))</f>
        <v/>
      </c>
    </row>
    <row r="368" spans="1:36" s="85" customFormat="1" x14ac:dyDescent="0.35">
      <c r="A368" s="112" t="s">
        <v>70</v>
      </c>
      <c r="B368" s="112" t="s">
        <v>581</v>
      </c>
      <c r="C368" s="112" t="s">
        <v>669</v>
      </c>
      <c r="D368" s="112" t="s">
        <v>157</v>
      </c>
      <c r="E368" s="112" t="s">
        <v>41</v>
      </c>
      <c r="F368" s="113">
        <v>0.59375</v>
      </c>
      <c r="G368" s="112"/>
      <c r="H368" s="114">
        <v>45963</v>
      </c>
      <c r="I368" s="112" t="s">
        <v>522</v>
      </c>
      <c r="J368" s="115" t="s">
        <v>38</v>
      </c>
      <c r="K368" s="112" t="s">
        <v>53</v>
      </c>
      <c r="L368" s="112" t="s">
        <v>278</v>
      </c>
      <c r="M368" s="115" t="s">
        <v>36</v>
      </c>
      <c r="N368" s="113">
        <v>0.59375</v>
      </c>
      <c r="O368" s="113">
        <v>0.67222222222222228</v>
      </c>
      <c r="P368" s="113">
        <v>7.8472222222222276E-2</v>
      </c>
      <c r="Q368" s="116">
        <v>422.1</v>
      </c>
      <c r="R368" s="117">
        <v>0.68899999999999995</v>
      </c>
      <c r="S368" s="117">
        <v>5.9547999999999996</v>
      </c>
      <c r="T368" s="117">
        <v>543.4</v>
      </c>
      <c r="U368" s="117">
        <v>8.6</v>
      </c>
      <c r="V368" s="117">
        <v>0.12</v>
      </c>
      <c r="W368" s="117">
        <v>2.7528999999999999</v>
      </c>
      <c r="X368" s="117">
        <v>21.3</v>
      </c>
      <c r="Y368" s="117">
        <v>415.1</v>
      </c>
      <c r="Z368" s="117">
        <v>0.79500000000000004</v>
      </c>
      <c r="AA368" s="117">
        <v>6.0768000000000004</v>
      </c>
      <c r="AB368" s="118">
        <v>535.4</v>
      </c>
      <c r="AH368" s="72" t="str">
        <f>IF(AND(B368="Premier League",E368="Live"),_xlfn.XLOOKUP(_xlfn.TEXTJOIN(" vs ",,C368:D368),Calendar!G:G,Calendar!B:B),IF(AND(B368="Premier League",E368="Highlights"),_xlfn.XLOOKUP(H368,Calendar!O:O,Calendar!N:N,,-1),""))</f>
        <v/>
      </c>
      <c r="AI368" s="111" t="str">
        <f>IF(AND(AH368&lt;&gt;"",E368="Live"),_xlfn.XLOOKUP(_xlfn.TEXTJOIN(" vs ",,C368:D368),Calendar!G:G,Calendar!K:K),"")</f>
        <v/>
      </c>
      <c r="AJ368" s="111" t="str">
        <f>IF(AND(K368&lt;&gt;"Match of the Day",K368&lt;&gt;"Match of the Day 2",K368&lt;&gt;"Match of the Day Repeat"),"",1+MAX($AJ$10:AJ367))</f>
        <v/>
      </c>
    </row>
    <row r="369" spans="1:36" s="85" customFormat="1" x14ac:dyDescent="0.35">
      <c r="A369" s="112" t="s">
        <v>70</v>
      </c>
      <c r="B369" s="112" t="s">
        <v>581</v>
      </c>
      <c r="C369" s="112" t="s">
        <v>669</v>
      </c>
      <c r="D369" s="112" t="s">
        <v>157</v>
      </c>
      <c r="E369" s="112" t="s">
        <v>41</v>
      </c>
      <c r="F369" s="113">
        <v>0.59375</v>
      </c>
      <c r="G369" s="112"/>
      <c r="H369" s="114">
        <v>45963</v>
      </c>
      <c r="I369" s="112" t="s">
        <v>522</v>
      </c>
      <c r="J369" s="115" t="s">
        <v>38</v>
      </c>
      <c r="K369" s="112" t="s">
        <v>53</v>
      </c>
      <c r="L369" s="112" t="s">
        <v>512</v>
      </c>
      <c r="M369" s="115" t="s">
        <v>511</v>
      </c>
      <c r="N369" s="113">
        <v>0.59375</v>
      </c>
      <c r="O369" s="113">
        <v>0.67222222222222228</v>
      </c>
      <c r="P369" s="113">
        <v>7.8472222222222276E-2</v>
      </c>
      <c r="Q369" s="116">
        <v>18.100000000000001</v>
      </c>
      <c r="R369" s="117">
        <v>0.03</v>
      </c>
      <c r="S369" s="117">
        <v>0.25530000000000003</v>
      </c>
      <c r="T369" s="117">
        <v>30.1</v>
      </c>
      <c r="U369" s="117">
        <v>1.5</v>
      </c>
      <c r="V369" s="117">
        <v>2.1000000000000001E-2</v>
      </c>
      <c r="W369" s="117">
        <v>0.48020000000000002</v>
      </c>
      <c r="X369" s="117">
        <v>4.5</v>
      </c>
      <c r="Y369" s="117">
        <v>17.2</v>
      </c>
      <c r="Z369" s="117">
        <v>3.3000000000000002E-2</v>
      </c>
      <c r="AA369" s="117">
        <v>0.25180000000000002</v>
      </c>
      <c r="AB369" s="118">
        <v>30.1</v>
      </c>
      <c r="AH369" s="72" t="str">
        <f>IF(AND(B369="Premier League",E369="Live"),_xlfn.XLOOKUP(_xlfn.TEXTJOIN(" vs ",,C369:D369),Calendar!G:G,Calendar!B:B),IF(AND(B369="Premier League",E369="Highlights"),_xlfn.XLOOKUP(H369,Calendar!O:O,Calendar!N:N,,-1),""))</f>
        <v/>
      </c>
      <c r="AI369" s="111" t="str">
        <f>IF(AND(AH369&lt;&gt;"",E369="Live"),_xlfn.XLOOKUP(_xlfn.TEXTJOIN(" vs ",,C369:D369),Calendar!G:G,Calendar!K:K),"")</f>
        <v/>
      </c>
      <c r="AJ369" s="111" t="str">
        <f>IF(AND(K369&lt;&gt;"Match of the Day",K369&lt;&gt;"Match of the Day 2",K369&lt;&gt;"Match of the Day Repeat"),"",1+MAX($AJ$10:AJ368))</f>
        <v/>
      </c>
    </row>
    <row r="370" spans="1:36" s="85" customFormat="1" x14ac:dyDescent="0.35">
      <c r="A370" s="112" t="s">
        <v>70</v>
      </c>
      <c r="B370" s="112" t="s">
        <v>581</v>
      </c>
      <c r="C370" s="112" t="s">
        <v>521</v>
      </c>
      <c r="D370" s="112" t="s">
        <v>670</v>
      </c>
      <c r="E370" s="112" t="s">
        <v>41</v>
      </c>
      <c r="F370" s="113">
        <v>0.625</v>
      </c>
      <c r="G370" s="112"/>
      <c r="H370" s="114">
        <v>45963</v>
      </c>
      <c r="I370" s="112" t="s">
        <v>522</v>
      </c>
      <c r="J370" s="115" t="s">
        <v>38</v>
      </c>
      <c r="K370" s="112" t="s">
        <v>53</v>
      </c>
      <c r="L370" s="112" t="s">
        <v>510</v>
      </c>
      <c r="M370" s="115" t="s">
        <v>511</v>
      </c>
      <c r="N370" s="113">
        <v>0.625</v>
      </c>
      <c r="O370" s="113">
        <v>0.70625000000000004</v>
      </c>
      <c r="P370" s="113">
        <v>8.1250000000000044E-2</v>
      </c>
      <c r="Q370" s="116">
        <v>70.5</v>
      </c>
      <c r="R370" s="117">
        <v>0.115</v>
      </c>
      <c r="S370" s="117">
        <v>0.88500000000000001</v>
      </c>
      <c r="T370" s="117">
        <v>131.80000000000001</v>
      </c>
      <c r="U370" s="117">
        <v>19.3</v>
      </c>
      <c r="V370" s="117">
        <v>0.26800000000000002</v>
      </c>
      <c r="W370" s="117">
        <v>5.9275000000000002</v>
      </c>
      <c r="X370" s="117">
        <v>34.299999999999997</v>
      </c>
      <c r="Y370" s="117">
        <v>69.7</v>
      </c>
      <c r="Z370" s="117">
        <v>0.13300000000000001</v>
      </c>
      <c r="AA370" s="117">
        <v>0.91249999999999998</v>
      </c>
      <c r="AB370" s="118">
        <v>129.1</v>
      </c>
      <c r="AH370" s="72" t="str">
        <f>IF(AND(B370="Premier League",E370="Live"),_xlfn.XLOOKUP(_xlfn.TEXTJOIN(" vs ",,C370:D370),Calendar!G:G,Calendar!B:B),IF(AND(B370="Premier League",E370="Highlights"),_xlfn.XLOOKUP(H370,Calendar!O:O,Calendar!N:N,,-1),""))</f>
        <v/>
      </c>
      <c r="AI370" s="111" t="str">
        <f>IF(AND(AH370&lt;&gt;"",E370="Live"),_xlfn.XLOOKUP(_xlfn.TEXTJOIN(" vs ",,C370:D370),Calendar!G:G,Calendar!K:K),"")</f>
        <v/>
      </c>
      <c r="AJ370" s="111" t="str">
        <f>IF(AND(K370&lt;&gt;"Match of the Day",K370&lt;&gt;"Match of the Day 2",K370&lt;&gt;"Match of the Day Repeat"),"",1+MAX($AJ$10:AJ369))</f>
        <v/>
      </c>
    </row>
    <row r="371" spans="1:36" s="85" customFormat="1" x14ac:dyDescent="0.35">
      <c r="A371" s="112" t="s">
        <v>70</v>
      </c>
      <c r="B371" s="112" t="s">
        <v>32</v>
      </c>
      <c r="C371" s="112" t="s">
        <v>49</v>
      </c>
      <c r="D371" s="112" t="s">
        <v>128</v>
      </c>
      <c r="E371" s="112" t="s">
        <v>41</v>
      </c>
      <c r="F371" s="113">
        <v>0.6875</v>
      </c>
      <c r="G371" s="112"/>
      <c r="H371" s="114">
        <v>45963</v>
      </c>
      <c r="I371" s="112" t="s">
        <v>522</v>
      </c>
      <c r="J371" s="115" t="s">
        <v>38</v>
      </c>
      <c r="K371" s="112" t="s">
        <v>53</v>
      </c>
      <c r="L371" s="112" t="s">
        <v>54</v>
      </c>
      <c r="M371" s="115" t="s">
        <v>55</v>
      </c>
      <c r="N371" s="113">
        <v>0.6875</v>
      </c>
      <c r="O371" s="113">
        <v>0.76875000000000004</v>
      </c>
      <c r="P371" s="113">
        <v>8.1250000000000044E-2</v>
      </c>
      <c r="Q371" s="116">
        <v>1723.1000000000001</v>
      </c>
      <c r="R371" s="117">
        <v>2.8120000000000003</v>
      </c>
      <c r="S371" s="117">
        <v>16.132400000000001</v>
      </c>
      <c r="T371" s="117">
        <v>2022.9</v>
      </c>
      <c r="U371" s="117">
        <v>204.9</v>
      </c>
      <c r="V371" s="117">
        <v>2.8490000000000002</v>
      </c>
      <c r="W371" s="117">
        <v>56.508499999999998</v>
      </c>
      <c r="X371" s="117">
        <v>285.39999999999998</v>
      </c>
      <c r="Y371" s="117">
        <v>1653.4</v>
      </c>
      <c r="Z371" s="117">
        <v>3.1659999999999999</v>
      </c>
      <c r="AA371" s="117">
        <v>16.113500000000002</v>
      </c>
      <c r="AB371" s="118">
        <v>1931.1</v>
      </c>
      <c r="AH371" s="72" t="e">
        <f>IF(AND(B371="Premier League",E371="Live"),_xlfn.XLOOKUP(_xlfn.TEXTJOIN(" vs ",,C371:D371),Calendar!G:G,Calendar!B:B),IF(AND(B371="Premier League",E371="Highlights"),_xlfn.XLOOKUP(H371,Calendar!O:O,Calendar!N:N,,-1),""))</f>
        <v>#N/A</v>
      </c>
      <c r="AI371" s="111" t="e">
        <f>IF(AND(AH371&lt;&gt;"",E371="Live"),_xlfn.XLOOKUP(_xlfn.TEXTJOIN(" vs ",,C371:D371),Calendar!G:G,Calendar!K:K),"")</f>
        <v>#N/A</v>
      </c>
      <c r="AJ371" s="111" t="str">
        <f>IF(AND(K371&lt;&gt;"Match of the Day",K371&lt;&gt;"Match of the Day 2",K371&lt;&gt;"Match of the Day Repeat"),"",1+MAX($AJ$10:AJ370))</f>
        <v/>
      </c>
    </row>
    <row r="372" spans="1:36" s="85" customFormat="1" x14ac:dyDescent="0.35">
      <c r="A372" s="112" t="s">
        <v>70</v>
      </c>
      <c r="B372" s="112" t="s">
        <v>581</v>
      </c>
      <c r="C372" s="112" t="s">
        <v>671</v>
      </c>
      <c r="D372" s="112" t="s">
        <v>234</v>
      </c>
      <c r="E372" s="112" t="s">
        <v>41</v>
      </c>
      <c r="F372" s="113">
        <v>0.71875</v>
      </c>
      <c r="G372" s="112"/>
      <c r="H372" s="114">
        <v>45963</v>
      </c>
      <c r="I372" s="112" t="s">
        <v>522</v>
      </c>
      <c r="J372" s="115" t="s">
        <v>38</v>
      </c>
      <c r="K372" s="112" t="s">
        <v>53</v>
      </c>
      <c r="L372" s="112" t="s">
        <v>510</v>
      </c>
      <c r="M372" s="115" t="s">
        <v>511</v>
      </c>
      <c r="N372" s="113">
        <v>0.71875</v>
      </c>
      <c r="O372" s="113">
        <v>0.81180555555555556</v>
      </c>
      <c r="P372" s="113">
        <v>9.3055555555555558E-2</v>
      </c>
      <c r="Q372" s="116">
        <v>47.5</v>
      </c>
      <c r="R372" s="117">
        <v>7.8E-2</v>
      </c>
      <c r="S372" s="117">
        <v>0.38690000000000002</v>
      </c>
      <c r="T372" s="117">
        <v>86.9</v>
      </c>
      <c r="U372" s="117">
        <v>1.5</v>
      </c>
      <c r="V372" s="117">
        <v>2.1000000000000001E-2</v>
      </c>
      <c r="W372" s="117">
        <v>0.4325</v>
      </c>
      <c r="X372" s="117">
        <v>12.6</v>
      </c>
      <c r="Y372" s="117">
        <v>47.5</v>
      </c>
      <c r="Z372" s="117">
        <v>9.0999999999999998E-2</v>
      </c>
      <c r="AA372" s="117">
        <v>0.40149999999999997</v>
      </c>
      <c r="AB372" s="118">
        <v>86.9</v>
      </c>
      <c r="AH372" s="72" t="str">
        <f>IF(AND(B372="Premier League",E372="Live"),_xlfn.XLOOKUP(_xlfn.TEXTJOIN(" vs ",,C372:D372),Calendar!G:G,Calendar!B:B),IF(AND(B372="Premier League",E372="Highlights"),_xlfn.XLOOKUP(H372,Calendar!O:O,Calendar!N:N,,-1),""))</f>
        <v/>
      </c>
      <c r="AI372" s="111" t="str">
        <f>IF(AND(AH372&lt;&gt;"",E372="Live"),_xlfn.XLOOKUP(_xlfn.TEXTJOIN(" vs ",,C372:D372),Calendar!G:G,Calendar!K:K),"")</f>
        <v/>
      </c>
      <c r="AJ372" s="111" t="str">
        <f>IF(AND(K372&lt;&gt;"Match of the Day",K372&lt;&gt;"Match of the Day 2",K372&lt;&gt;"Match of the Day Repeat"),"",1+MAX($AJ$10:AJ371))</f>
        <v/>
      </c>
    </row>
    <row r="373" spans="1:36" s="85" customFormat="1" x14ac:dyDescent="0.35">
      <c r="A373" s="112" t="s">
        <v>70</v>
      </c>
      <c r="B373" s="112" t="s">
        <v>32</v>
      </c>
      <c r="C373" s="112"/>
      <c r="D373" s="112"/>
      <c r="E373" s="112" t="s">
        <v>33</v>
      </c>
      <c r="F373" s="113">
        <v>0.3125</v>
      </c>
      <c r="G373" s="112"/>
      <c r="H373" s="114">
        <v>45963</v>
      </c>
      <c r="I373" s="112" t="s">
        <v>522</v>
      </c>
      <c r="J373" s="115" t="s">
        <v>38</v>
      </c>
      <c r="K373" s="112" t="s">
        <v>553</v>
      </c>
      <c r="L373" s="112" t="s">
        <v>35</v>
      </c>
      <c r="M373" s="115" t="s">
        <v>36</v>
      </c>
      <c r="N373" s="113">
        <v>0.31388888888888888</v>
      </c>
      <c r="O373" s="113">
        <v>0.3737847222222222</v>
      </c>
      <c r="P373" s="113">
        <v>5.9502314814814813E-2</v>
      </c>
      <c r="Q373" s="116">
        <v>787.4</v>
      </c>
      <c r="R373" s="117">
        <v>1.2849999999999999</v>
      </c>
      <c r="S373" s="117">
        <v>22.679200000000002</v>
      </c>
      <c r="T373" s="117">
        <v>891.5</v>
      </c>
      <c r="U373" s="117">
        <v>73.599999999999994</v>
      </c>
      <c r="V373" s="117">
        <v>1.024</v>
      </c>
      <c r="W373" s="117">
        <v>62.372900000000001</v>
      </c>
      <c r="X373" s="117">
        <v>98.9</v>
      </c>
      <c r="Y373" s="117">
        <v>772.7</v>
      </c>
      <c r="Z373" s="117">
        <v>1.48</v>
      </c>
      <c r="AA373" s="117">
        <v>23.045000000000002</v>
      </c>
      <c r="AB373" s="118">
        <v>876.5</v>
      </c>
      <c r="AH373" s="72" t="str">
        <f>IF(AND(B373="Premier League",E373="Live"),_xlfn.XLOOKUP(_xlfn.TEXTJOIN(" vs ",,C373:D373),Calendar!G:G,Calendar!B:B),IF(AND(B373="Premier League",E373="Highlights"),_xlfn.XLOOKUP(H373,Calendar!O:O,Calendar!N:N,,-1),""))</f>
        <v>Matchweek 01</v>
      </c>
      <c r="AI373" s="111" t="str">
        <f>IF(AND(AH373&lt;&gt;"",E373="Live"),_xlfn.XLOOKUP(_xlfn.TEXTJOIN(" vs ",,C373:D373),Calendar!G:G,Calendar!K:K),"")</f>
        <v/>
      </c>
      <c r="AJ373" s="111">
        <f>IF(AND(K373&lt;&gt;"Match of the Day",K373&lt;&gt;"Match of the Day 2",K373&lt;&gt;"Match of the Day Repeat"),"",1+MAX($AJ$10:AJ372))</f>
        <v>36</v>
      </c>
    </row>
    <row r="374" spans="1:36" s="85" customFormat="1" x14ac:dyDescent="0.35">
      <c r="A374" s="112" t="s">
        <v>70</v>
      </c>
      <c r="B374" s="112" t="s">
        <v>32</v>
      </c>
      <c r="C374" s="112"/>
      <c r="D374" s="112"/>
      <c r="E374" s="112" t="s">
        <v>33</v>
      </c>
      <c r="F374" s="113">
        <v>0.9375</v>
      </c>
      <c r="G374" s="112"/>
      <c r="H374" s="114">
        <v>45963</v>
      </c>
      <c r="I374" s="112" t="s">
        <v>522</v>
      </c>
      <c r="J374" s="115" t="s">
        <v>38</v>
      </c>
      <c r="K374" s="112" t="s">
        <v>552</v>
      </c>
      <c r="L374" s="112" t="s">
        <v>35</v>
      </c>
      <c r="M374" s="115" t="s">
        <v>36</v>
      </c>
      <c r="N374" s="113">
        <v>0.93819444444444444</v>
      </c>
      <c r="O374" s="113">
        <v>0.97623842592592591</v>
      </c>
      <c r="P374" s="113">
        <v>3.7650462962962962E-2</v>
      </c>
      <c r="Q374" s="116">
        <v>1584.4</v>
      </c>
      <c r="R374" s="117">
        <v>2.5859999999999999</v>
      </c>
      <c r="S374" s="117">
        <v>24.155799999999999</v>
      </c>
      <c r="T374" s="117">
        <v>2181.5</v>
      </c>
      <c r="U374" s="117">
        <v>49.3</v>
      </c>
      <c r="V374" s="117">
        <v>0.68600000000000005</v>
      </c>
      <c r="W374" s="117">
        <v>22.834599999999998</v>
      </c>
      <c r="X374" s="117">
        <v>75.5</v>
      </c>
      <c r="Y374" s="117">
        <v>1547</v>
      </c>
      <c r="Z374" s="117">
        <v>2.9620000000000002</v>
      </c>
      <c r="AA374" s="117">
        <v>23.985199999999999</v>
      </c>
      <c r="AB374" s="118">
        <v>2132.3000000000002</v>
      </c>
      <c r="AH374" s="72" t="str">
        <f>IF(AND(B374="Premier League",E374="Live"),_xlfn.XLOOKUP(_xlfn.TEXTJOIN(" vs ",,C374:D374),Calendar!G:G,Calendar!B:B),IF(AND(B374="Premier League",E374="Highlights"),_xlfn.XLOOKUP(H374,Calendar!O:O,Calendar!N:N,,-1),""))</f>
        <v>Matchweek 01</v>
      </c>
      <c r="AI374" s="111" t="str">
        <f>IF(AND(AH374&lt;&gt;"",E374="Live"),_xlfn.XLOOKUP(_xlfn.TEXTJOIN(" vs ",,C374:D374),Calendar!G:G,Calendar!K:K),"")</f>
        <v/>
      </c>
      <c r="AJ374" s="111">
        <f>IF(AND(K374&lt;&gt;"Match of the Day",K374&lt;&gt;"Match of the Day 2",K374&lt;&gt;"Match of the Day Repeat"),"",1+MAX($AJ$10:AJ373))</f>
        <v>37</v>
      </c>
    </row>
    <row r="375" spans="1:36" s="85" customFormat="1" x14ac:dyDescent="0.35">
      <c r="A375" s="112" t="s">
        <v>70</v>
      </c>
      <c r="B375" s="112" t="s">
        <v>623</v>
      </c>
      <c r="C375" s="112"/>
      <c r="D375" s="112"/>
      <c r="E375" s="112" t="s">
        <v>33</v>
      </c>
      <c r="F375" s="113">
        <v>0.97569444444444442</v>
      </c>
      <c r="G375" s="112"/>
      <c r="H375" s="114">
        <v>45963</v>
      </c>
      <c r="I375" s="112" t="s">
        <v>522</v>
      </c>
      <c r="J375" s="115" t="s">
        <v>38</v>
      </c>
      <c r="K375" s="112" t="s">
        <v>607</v>
      </c>
      <c r="L375" s="112" t="s">
        <v>35</v>
      </c>
      <c r="M375" s="115" t="s">
        <v>36</v>
      </c>
      <c r="N375" s="113">
        <v>0.97638888888888886</v>
      </c>
      <c r="O375" s="113">
        <v>1.0109953703703705</v>
      </c>
      <c r="P375" s="113">
        <v>3.4004629629629628E-2</v>
      </c>
      <c r="Q375" s="116">
        <v>341.1</v>
      </c>
      <c r="R375" s="117">
        <v>0.55700000000000005</v>
      </c>
      <c r="S375" s="117">
        <v>10.0989</v>
      </c>
      <c r="T375" s="117">
        <v>586.4</v>
      </c>
      <c r="U375" s="117">
        <v>13.5</v>
      </c>
      <c r="V375" s="117">
        <v>0.188</v>
      </c>
      <c r="W375" s="117">
        <v>7.6486999999999998</v>
      </c>
      <c r="X375" s="117">
        <v>15.2</v>
      </c>
      <c r="Y375" s="117">
        <v>324.2</v>
      </c>
      <c r="Z375" s="117">
        <v>0.621</v>
      </c>
      <c r="AA375" s="117">
        <v>9.7196999999999996</v>
      </c>
      <c r="AB375" s="118">
        <v>566.1</v>
      </c>
      <c r="AH375" s="72" t="str">
        <f>IF(AND(B375="Premier League",E375="Live"),_xlfn.XLOOKUP(_xlfn.TEXTJOIN(" vs ",,C375:D375),Calendar!G:G,Calendar!B:B),IF(AND(B375="Premier League",E375="Highlights"),_xlfn.XLOOKUP(H375,Calendar!O:O,Calendar!N:N,,-1),""))</f>
        <v/>
      </c>
      <c r="AI375" s="111" t="str">
        <f>IF(AND(AH375&lt;&gt;"",E375="Live"),_xlfn.XLOOKUP(_xlfn.TEXTJOIN(" vs ",,C375:D375),Calendar!G:G,Calendar!K:K),"")</f>
        <v/>
      </c>
      <c r="AJ375" s="111" t="str">
        <f>IF(AND(K375&lt;&gt;"Match of the Day",K375&lt;&gt;"Match of the Day 2",K375&lt;&gt;"Match of the Day Repeat"),"",1+MAX($AJ$10:AJ374))</f>
        <v/>
      </c>
    </row>
    <row r="376" spans="1:36" s="85" customFormat="1" x14ac:dyDescent="0.35">
      <c r="A376" s="112" t="s">
        <v>70</v>
      </c>
      <c r="B376" s="112" t="s">
        <v>581</v>
      </c>
      <c r="C376" s="112" t="s">
        <v>672</v>
      </c>
      <c r="D376" s="112" t="s">
        <v>100</v>
      </c>
      <c r="E376" s="112" t="s">
        <v>41</v>
      </c>
      <c r="F376" s="113">
        <v>0.8125</v>
      </c>
      <c r="G376" s="112"/>
      <c r="H376" s="114">
        <v>45964</v>
      </c>
      <c r="I376" s="112" t="s">
        <v>522</v>
      </c>
      <c r="J376" s="115" t="s">
        <v>74</v>
      </c>
      <c r="K376" s="112" t="s">
        <v>53</v>
      </c>
      <c r="L376" s="112" t="s">
        <v>510</v>
      </c>
      <c r="M376" s="115" t="s">
        <v>511</v>
      </c>
      <c r="N376" s="113">
        <v>0.81319444444444444</v>
      </c>
      <c r="O376" s="113">
        <v>0.89444444444444449</v>
      </c>
      <c r="P376" s="113">
        <v>8.1250000000000044E-2</v>
      </c>
      <c r="Q376" s="116">
        <v>60.3</v>
      </c>
      <c r="R376" s="117">
        <v>9.8000000000000004E-2</v>
      </c>
      <c r="S376" s="117">
        <v>0.42820000000000003</v>
      </c>
      <c r="T376" s="117">
        <v>89.1</v>
      </c>
      <c r="U376" s="117">
        <v>0</v>
      </c>
      <c r="V376" s="117">
        <v>0</v>
      </c>
      <c r="W376" s="117">
        <v>0</v>
      </c>
      <c r="X376" s="117" t="s">
        <v>541</v>
      </c>
      <c r="Y376" s="117">
        <v>60.2</v>
      </c>
      <c r="Z376" s="117">
        <v>0.115</v>
      </c>
      <c r="AA376" s="117">
        <v>0.43780000000000002</v>
      </c>
      <c r="AB376" s="118">
        <v>89.1</v>
      </c>
      <c r="AH376" s="72" t="str">
        <f>IF(AND(B376="Premier League",E376="Live"),_xlfn.XLOOKUP(_xlfn.TEXTJOIN(" vs ",,C376:D376),Calendar!G:G,Calendar!B:B),IF(AND(B376="Premier League",E376="Highlights"),_xlfn.XLOOKUP(H376,Calendar!O:O,Calendar!N:N,,-1),""))</f>
        <v/>
      </c>
      <c r="AI376" s="111" t="str">
        <f>IF(AND(AH376&lt;&gt;"",E376="Live"),_xlfn.XLOOKUP(_xlfn.TEXTJOIN(" vs ",,C376:D376),Calendar!G:G,Calendar!K:K),"")</f>
        <v/>
      </c>
      <c r="AJ376" s="111" t="str">
        <f>IF(AND(K376&lt;&gt;"Match of the Day",K376&lt;&gt;"Match of the Day 2",K376&lt;&gt;"Match of the Day Repeat"),"",1+MAX($AJ$10:AJ375))</f>
        <v/>
      </c>
    </row>
    <row r="377" spans="1:36" s="85" customFormat="1" x14ac:dyDescent="0.35">
      <c r="A377" s="112" t="s">
        <v>70</v>
      </c>
      <c r="B377" s="112" t="s">
        <v>32</v>
      </c>
      <c r="C377" s="112" t="s">
        <v>235</v>
      </c>
      <c r="D377" s="112" t="s">
        <v>86</v>
      </c>
      <c r="E377" s="112" t="s">
        <v>41</v>
      </c>
      <c r="F377" s="113">
        <v>0.83333333333333337</v>
      </c>
      <c r="G377" s="112"/>
      <c r="H377" s="114">
        <v>45964</v>
      </c>
      <c r="I377" s="112" t="s">
        <v>522</v>
      </c>
      <c r="J377" s="115" t="s">
        <v>74</v>
      </c>
      <c r="K377" s="112" t="s">
        <v>53</v>
      </c>
      <c r="L377" s="112" t="s">
        <v>54</v>
      </c>
      <c r="M377" s="115" t="s">
        <v>55</v>
      </c>
      <c r="N377" s="113">
        <v>0.83333333333333337</v>
      </c>
      <c r="O377" s="113">
        <v>0.91180555555555554</v>
      </c>
      <c r="P377" s="113">
        <v>7.8472222222222165E-2</v>
      </c>
      <c r="Q377" s="116">
        <v>1184.2</v>
      </c>
      <c r="R377" s="117">
        <v>1.9330000000000001</v>
      </c>
      <c r="S377" s="117">
        <v>8.192499999999999</v>
      </c>
      <c r="T377" s="117">
        <v>1407.2</v>
      </c>
      <c r="U377" s="117">
        <v>140.6</v>
      </c>
      <c r="V377" s="117">
        <v>1.9550000000000001</v>
      </c>
      <c r="W377" s="117">
        <v>28.617899999999999</v>
      </c>
      <c r="X377" s="117">
        <v>174.8</v>
      </c>
      <c r="Y377" s="117">
        <v>1124.7</v>
      </c>
      <c r="Z377" s="117">
        <v>2.153</v>
      </c>
      <c r="AA377" s="117">
        <v>7.9451000000000001</v>
      </c>
      <c r="AB377" s="118">
        <v>1351.1</v>
      </c>
      <c r="AH377" s="72" t="e">
        <f>IF(AND(B377="Premier League",E377="Live"),_xlfn.XLOOKUP(_xlfn.TEXTJOIN(" vs ",,C377:D377),Calendar!G:G,Calendar!B:B),IF(AND(B377="Premier League",E377="Highlights"),_xlfn.XLOOKUP(H377,Calendar!O:O,Calendar!N:N,,-1),""))</f>
        <v>#N/A</v>
      </c>
      <c r="AI377" s="111" t="e">
        <f>IF(AND(AH377&lt;&gt;"",E377="Live"),_xlfn.XLOOKUP(_xlfn.TEXTJOIN(" vs ",,C377:D377),Calendar!G:G,Calendar!K:K),"")</f>
        <v>#N/A</v>
      </c>
      <c r="AJ377" s="111" t="str">
        <f>IF(AND(K377&lt;&gt;"Match of the Day",K377&lt;&gt;"Match of the Day 2",K377&lt;&gt;"Match of the Day Repeat"),"",1+MAX($AJ$10:AJ376))</f>
        <v/>
      </c>
    </row>
    <row r="378" spans="1:36" s="85" customFormat="1" x14ac:dyDescent="0.35">
      <c r="A378" s="112" t="s">
        <v>70</v>
      </c>
      <c r="B378" s="112" t="s">
        <v>32</v>
      </c>
      <c r="C378" s="112"/>
      <c r="D378" s="112"/>
      <c r="E378" s="112" t="s">
        <v>33</v>
      </c>
      <c r="F378" s="113">
        <v>0.33680555555555558</v>
      </c>
      <c r="G378" s="112"/>
      <c r="H378" s="114">
        <v>45964</v>
      </c>
      <c r="I378" s="112" t="s">
        <v>522</v>
      </c>
      <c r="J378" s="115" t="s">
        <v>74</v>
      </c>
      <c r="K378" s="112" t="s">
        <v>553</v>
      </c>
      <c r="L378" s="112" t="s">
        <v>278</v>
      </c>
      <c r="M378" s="115" t="s">
        <v>36</v>
      </c>
      <c r="N378" s="113">
        <v>0.33680555555555558</v>
      </c>
      <c r="O378" s="113">
        <v>0.37447916666666664</v>
      </c>
      <c r="P378" s="113">
        <v>3.7650462962962962E-2</v>
      </c>
      <c r="Q378" s="116">
        <v>67.3</v>
      </c>
      <c r="R378" s="117">
        <v>0.11</v>
      </c>
      <c r="S378" s="117">
        <v>1.7485999999999999</v>
      </c>
      <c r="T378" s="117">
        <v>95.2</v>
      </c>
      <c r="U378" s="117">
        <v>1.1000000000000001</v>
      </c>
      <c r="V378" s="117">
        <v>1.4999999999999999E-2</v>
      </c>
      <c r="W378" s="117">
        <v>1.7028000000000001</v>
      </c>
      <c r="X378" s="117">
        <v>15.1</v>
      </c>
      <c r="Y378" s="117">
        <v>55.4</v>
      </c>
      <c r="Z378" s="117">
        <v>0.106</v>
      </c>
      <c r="AA378" s="117">
        <v>1.5095000000000001</v>
      </c>
      <c r="AB378" s="118">
        <v>73.8</v>
      </c>
      <c r="AH378" s="72" t="str">
        <f>IF(AND(B378="Premier League",E378="Live"),_xlfn.XLOOKUP(_xlfn.TEXTJOIN(" vs ",,C378:D378),Calendar!G:G,Calendar!B:B),IF(AND(B378="Premier League",E378="Highlights"),_xlfn.XLOOKUP(H378,Calendar!O:O,Calendar!N:N,,-1),""))</f>
        <v>Matchweek 01</v>
      </c>
      <c r="AI378" s="111" t="str">
        <f>IF(AND(AH378&lt;&gt;"",E378="Live"),_xlfn.XLOOKUP(_xlfn.TEXTJOIN(" vs ",,C378:D378),Calendar!G:G,Calendar!K:K),"")</f>
        <v/>
      </c>
      <c r="AJ378" s="111">
        <f>IF(AND(K378&lt;&gt;"Match of the Day",K378&lt;&gt;"Match of the Day 2",K378&lt;&gt;"Match of the Day Repeat"),"",1+MAX($AJ$10:AJ377))</f>
        <v>38</v>
      </c>
    </row>
    <row r="379" spans="1:36" s="85" customFormat="1" x14ac:dyDescent="0.35">
      <c r="A379" s="112" t="s">
        <v>70</v>
      </c>
      <c r="B379" s="112" t="s">
        <v>131</v>
      </c>
      <c r="C379" s="112" t="s">
        <v>206</v>
      </c>
      <c r="D379" s="112" t="s">
        <v>660</v>
      </c>
      <c r="E379" s="112" t="s">
        <v>41</v>
      </c>
      <c r="F379" s="113">
        <v>0.73958333333333337</v>
      </c>
      <c r="G379" s="112"/>
      <c r="H379" s="114">
        <v>45965</v>
      </c>
      <c r="I379" s="112" t="s">
        <v>522</v>
      </c>
      <c r="J379" s="115" t="s">
        <v>122</v>
      </c>
      <c r="K379" s="112" t="s">
        <v>53</v>
      </c>
      <c r="L379" s="112" t="s">
        <v>512</v>
      </c>
      <c r="M379" s="115" t="s">
        <v>511</v>
      </c>
      <c r="N379" s="113">
        <v>0.74027777777777781</v>
      </c>
      <c r="O379" s="113">
        <v>0.81944444444444453</v>
      </c>
      <c r="P379" s="113">
        <v>7.9166666666666718E-2</v>
      </c>
      <c r="Q379" s="116">
        <v>47.3</v>
      </c>
      <c r="R379" s="117">
        <v>7.6999999999999999E-2</v>
      </c>
      <c r="S379" s="117">
        <v>0.41720000000000002</v>
      </c>
      <c r="T379" s="117">
        <v>182.3</v>
      </c>
      <c r="U379" s="117">
        <v>1.3</v>
      </c>
      <c r="V379" s="117">
        <v>1.7999999999999999E-2</v>
      </c>
      <c r="W379" s="117">
        <v>0.47339999999999999</v>
      </c>
      <c r="X379" s="117">
        <v>12</v>
      </c>
      <c r="Y379" s="117">
        <v>36.799999999999997</v>
      </c>
      <c r="Z379" s="117">
        <v>7.0000000000000007E-2</v>
      </c>
      <c r="AA379" s="117">
        <v>0.33289999999999997</v>
      </c>
      <c r="AB379" s="118">
        <v>164.3</v>
      </c>
      <c r="AH379" s="72" t="str">
        <f>IF(AND(B379="Premier League",E379="Live"),_xlfn.XLOOKUP(_xlfn.TEXTJOIN(" vs ",,C379:D379),Calendar!G:G,Calendar!B:B),IF(AND(B379="Premier League",E379="Highlights"),_xlfn.XLOOKUP(H379,Calendar!O:O,Calendar!N:N,,-1),""))</f>
        <v/>
      </c>
      <c r="AI379" s="111" t="str">
        <f>IF(AND(AH379&lt;&gt;"",E379="Live"),_xlfn.XLOOKUP(_xlfn.TEXTJOIN(" vs ",,C379:D379),Calendar!G:G,Calendar!K:K),"")</f>
        <v/>
      </c>
      <c r="AJ379" s="111" t="str">
        <f>IF(AND(K379&lt;&gt;"Match of the Day",K379&lt;&gt;"Match of the Day 2",K379&lt;&gt;"Match of the Day Repeat"),"",1+MAX($AJ$10:AJ378))</f>
        <v/>
      </c>
    </row>
    <row r="380" spans="1:36" s="85" customFormat="1" x14ac:dyDescent="0.35">
      <c r="A380" s="112" t="s">
        <v>70</v>
      </c>
      <c r="B380" s="112" t="s">
        <v>131</v>
      </c>
      <c r="C380" s="112" t="s">
        <v>245</v>
      </c>
      <c r="D380" s="112" t="s">
        <v>40</v>
      </c>
      <c r="E380" s="112" t="s">
        <v>41</v>
      </c>
      <c r="F380" s="113">
        <v>0.73958333333333337</v>
      </c>
      <c r="G380" s="112"/>
      <c r="H380" s="114">
        <v>45965</v>
      </c>
      <c r="I380" s="112" t="s">
        <v>522</v>
      </c>
      <c r="J380" s="115" t="s">
        <v>122</v>
      </c>
      <c r="K380" s="112" t="s">
        <v>53</v>
      </c>
      <c r="L380" s="112" t="s">
        <v>510</v>
      </c>
      <c r="M380" s="115" t="s">
        <v>511</v>
      </c>
      <c r="N380" s="113">
        <v>0.73958333333333337</v>
      </c>
      <c r="O380" s="113">
        <v>0.82152777777777786</v>
      </c>
      <c r="P380" s="113">
        <v>8.1944444444444486E-2</v>
      </c>
      <c r="Q380" s="116">
        <v>602.9</v>
      </c>
      <c r="R380" s="117">
        <v>0.98399999999999999</v>
      </c>
      <c r="S380" s="117">
        <v>5.3075999999999999</v>
      </c>
      <c r="T380" s="117">
        <v>804.6</v>
      </c>
      <c r="U380" s="117">
        <v>78.3</v>
      </c>
      <c r="V380" s="117">
        <v>1.089</v>
      </c>
      <c r="W380" s="117">
        <v>28.545400000000001</v>
      </c>
      <c r="X380" s="117">
        <v>119.3</v>
      </c>
      <c r="Y380" s="117">
        <v>558.1</v>
      </c>
      <c r="Z380" s="117">
        <v>1.069</v>
      </c>
      <c r="AA380" s="117">
        <v>5.0396999999999998</v>
      </c>
      <c r="AB380" s="118">
        <v>761.8</v>
      </c>
      <c r="AH380" s="72" t="str">
        <f>IF(AND(B380="Premier League",E380="Live"),_xlfn.XLOOKUP(_xlfn.TEXTJOIN(" vs ",,C380:D380),Calendar!G:G,Calendar!B:B),IF(AND(B380="Premier League",E380="Highlights"),_xlfn.XLOOKUP(H380,Calendar!O:O,Calendar!N:N,,-1),""))</f>
        <v/>
      </c>
      <c r="AI380" s="111" t="str">
        <f>IF(AND(AH380&lt;&gt;"",E380="Live"),_xlfn.XLOOKUP(_xlfn.TEXTJOIN(" vs ",,C380:D380),Calendar!G:G,Calendar!K:K),"")</f>
        <v/>
      </c>
      <c r="AJ380" s="111" t="str">
        <f>IF(AND(K380&lt;&gt;"Match of the Day",K380&lt;&gt;"Match of the Day 2",K380&lt;&gt;"Match of the Day Repeat"),"",1+MAX($AJ$10:AJ379))</f>
        <v/>
      </c>
    </row>
    <row r="381" spans="1:36" s="85" customFormat="1" x14ac:dyDescent="0.35">
      <c r="A381" s="112" t="s">
        <v>70</v>
      </c>
      <c r="B381" s="112" t="s">
        <v>145</v>
      </c>
      <c r="C381" s="112" t="s">
        <v>69</v>
      </c>
      <c r="D381" s="112" t="s">
        <v>95</v>
      </c>
      <c r="E381" s="112" t="s">
        <v>41</v>
      </c>
      <c r="F381" s="113">
        <v>0.82291666666666663</v>
      </c>
      <c r="G381" s="112"/>
      <c r="H381" s="114">
        <v>45965</v>
      </c>
      <c r="I381" s="112" t="s">
        <v>522</v>
      </c>
      <c r="J381" s="115" t="s">
        <v>122</v>
      </c>
      <c r="K381" s="112" t="s">
        <v>53</v>
      </c>
      <c r="L381" s="112" t="s">
        <v>548</v>
      </c>
      <c r="M381" s="115" t="s">
        <v>55</v>
      </c>
      <c r="N381" s="113">
        <v>0.82361111111111118</v>
      </c>
      <c r="O381" s="113">
        <v>0.90625</v>
      </c>
      <c r="P381" s="113">
        <v>8.2638888888888817E-2</v>
      </c>
      <c r="Q381" s="116">
        <v>93.6</v>
      </c>
      <c r="R381" s="117">
        <v>0.153</v>
      </c>
      <c r="S381" s="117">
        <v>0.64300000000000002</v>
      </c>
      <c r="T381" s="117">
        <v>126.5</v>
      </c>
      <c r="U381" s="117">
        <v>0.2</v>
      </c>
      <c r="V381" s="117">
        <v>3.0000000000000001E-3</v>
      </c>
      <c r="W381" s="117">
        <v>4.2500000000000003E-2</v>
      </c>
      <c r="X381" s="117">
        <v>7.8</v>
      </c>
      <c r="Y381" s="117">
        <v>92.3</v>
      </c>
      <c r="Z381" s="117">
        <v>0.17699999999999999</v>
      </c>
      <c r="AA381" s="117">
        <v>0.65</v>
      </c>
      <c r="AB381" s="118">
        <v>125</v>
      </c>
      <c r="AH381" s="72" t="str">
        <f>IF(AND(B381="Premier League",E381="Live"),_xlfn.XLOOKUP(_xlfn.TEXTJOIN(" vs ",,C381:D381),Calendar!G:G,Calendar!B:B),IF(AND(B381="Premier League",E381="Highlights"),_xlfn.XLOOKUP(H381,Calendar!O:O,Calendar!N:N,,-1),""))</f>
        <v/>
      </c>
      <c r="AI381" s="111" t="str">
        <f>IF(AND(AH381&lt;&gt;"",E381="Live"),_xlfn.XLOOKUP(_xlfn.TEXTJOIN(" vs ",,C381:D381),Calendar!G:G,Calendar!K:K),"")</f>
        <v/>
      </c>
      <c r="AJ381" s="111" t="str">
        <f>IF(AND(K381&lt;&gt;"Match of the Day",K381&lt;&gt;"Match of the Day 2",K381&lt;&gt;"Match of the Day Repeat"),"",1+MAX($AJ$10:AJ380))</f>
        <v/>
      </c>
    </row>
    <row r="382" spans="1:36" s="85" customFormat="1" x14ac:dyDescent="0.35">
      <c r="A382" s="112" t="s">
        <v>70</v>
      </c>
      <c r="B382" s="112" t="s">
        <v>145</v>
      </c>
      <c r="C382" s="112" t="s">
        <v>96</v>
      </c>
      <c r="D382" s="112" t="s">
        <v>91</v>
      </c>
      <c r="E382" s="112" t="s">
        <v>41</v>
      </c>
      <c r="F382" s="113">
        <v>0.83333333333333337</v>
      </c>
      <c r="G382" s="112"/>
      <c r="H382" s="114">
        <v>45965</v>
      </c>
      <c r="I382" s="112" t="s">
        <v>522</v>
      </c>
      <c r="J382" s="115" t="s">
        <v>122</v>
      </c>
      <c r="K382" s="112" t="s">
        <v>53</v>
      </c>
      <c r="L382" s="112" t="s">
        <v>54</v>
      </c>
      <c r="M382" s="115" t="s">
        <v>55</v>
      </c>
      <c r="N382" s="113">
        <v>0.83402777777777781</v>
      </c>
      <c r="O382" s="113">
        <v>0.91250000000000009</v>
      </c>
      <c r="P382" s="113">
        <v>7.8472222222222276E-2</v>
      </c>
      <c r="Q382" s="116">
        <v>132</v>
      </c>
      <c r="R382" s="117">
        <v>0.21600000000000003</v>
      </c>
      <c r="S382" s="117">
        <v>0.90149999999999997</v>
      </c>
      <c r="T382" s="117">
        <v>234</v>
      </c>
      <c r="U382" s="117">
        <v>1.9</v>
      </c>
      <c r="V382" s="117">
        <v>2.5999999999999999E-2</v>
      </c>
      <c r="W382" s="117">
        <v>0.38380000000000003</v>
      </c>
      <c r="X382" s="117">
        <v>24.7</v>
      </c>
      <c r="Y382" s="117">
        <v>120.5</v>
      </c>
      <c r="Z382" s="117">
        <v>0.22999999999999998</v>
      </c>
      <c r="AA382" s="117">
        <v>0.84319999999999995</v>
      </c>
      <c r="AB382" s="118">
        <v>219.5</v>
      </c>
      <c r="AH382" s="72" t="str">
        <f>IF(AND(B382="Premier League",E382="Live"),_xlfn.XLOOKUP(_xlfn.TEXTJOIN(" vs ",,C382:D382),Calendar!G:G,Calendar!B:B),IF(AND(B382="Premier League",E382="Highlights"),_xlfn.XLOOKUP(H382,Calendar!O:O,Calendar!N:N,,-1),""))</f>
        <v/>
      </c>
      <c r="AI382" s="111" t="str">
        <f>IF(AND(AH382&lt;&gt;"",E382="Live"),_xlfn.XLOOKUP(_xlfn.TEXTJOIN(" vs ",,C382:D382),Calendar!G:G,Calendar!K:K),"")</f>
        <v/>
      </c>
      <c r="AJ382" s="111" t="str">
        <f>IF(AND(K382&lt;&gt;"Match of the Day",K382&lt;&gt;"Match of the Day 2",K382&lt;&gt;"Match of the Day Repeat"),"",1+MAX($AJ$10:AJ381))</f>
        <v/>
      </c>
    </row>
    <row r="383" spans="1:36" s="85" customFormat="1" x14ac:dyDescent="0.35">
      <c r="A383" s="112" t="s">
        <v>70</v>
      </c>
      <c r="B383" s="112" t="s">
        <v>131</v>
      </c>
      <c r="C383" s="112" t="s">
        <v>173</v>
      </c>
      <c r="D383" s="112" t="s">
        <v>674</v>
      </c>
      <c r="E383" s="112" t="s">
        <v>41</v>
      </c>
      <c r="F383" s="113">
        <v>0.83333333333333337</v>
      </c>
      <c r="G383" s="112"/>
      <c r="H383" s="114">
        <v>45965</v>
      </c>
      <c r="I383" s="112" t="s">
        <v>522</v>
      </c>
      <c r="J383" s="115" t="s">
        <v>122</v>
      </c>
      <c r="K383" s="112" t="s">
        <v>53</v>
      </c>
      <c r="L383" s="112" t="s">
        <v>514</v>
      </c>
      <c r="M383" s="115" t="s">
        <v>511</v>
      </c>
      <c r="N383" s="113">
        <v>0.83402777777777781</v>
      </c>
      <c r="O383" s="113">
        <v>0.91111111111111109</v>
      </c>
      <c r="P383" s="113">
        <v>7.7083333333333282E-2</v>
      </c>
      <c r="Q383" s="116">
        <v>10.8</v>
      </c>
      <c r="R383" s="117">
        <v>1.7999999999999999E-2</v>
      </c>
      <c r="S383" s="117">
        <v>7.3599999999999999E-2</v>
      </c>
      <c r="T383" s="117">
        <v>112.8</v>
      </c>
      <c r="U383" s="117">
        <v>0.2</v>
      </c>
      <c r="V383" s="117">
        <v>3.0000000000000001E-3</v>
      </c>
      <c r="W383" s="117">
        <v>4.0399999999999998E-2</v>
      </c>
      <c r="X383" s="117">
        <v>6.9</v>
      </c>
      <c r="Y383" s="117">
        <v>10.4</v>
      </c>
      <c r="Z383" s="117">
        <v>0.02</v>
      </c>
      <c r="AA383" s="117">
        <v>7.2599999999999998E-2</v>
      </c>
      <c r="AB383" s="118">
        <v>107.2</v>
      </c>
      <c r="AH383" s="72" t="str">
        <f>IF(AND(B383="Premier League",E383="Live"),_xlfn.XLOOKUP(_xlfn.TEXTJOIN(" vs ",,C383:D383),Calendar!G:G,Calendar!B:B),IF(AND(B383="Premier League",E383="Highlights"),_xlfn.XLOOKUP(H383,Calendar!O:O,Calendar!N:N,,-1),""))</f>
        <v/>
      </c>
      <c r="AI383" s="111" t="str">
        <f>IF(AND(AH383&lt;&gt;"",E383="Live"),_xlfn.XLOOKUP(_xlfn.TEXTJOIN(" vs ",,C383:D383),Calendar!G:G,Calendar!K:K),"")</f>
        <v/>
      </c>
      <c r="AJ383" s="111" t="str">
        <f>IF(AND(K383&lt;&gt;"Match of the Day",K383&lt;&gt;"Match of the Day 2",K383&lt;&gt;"Match of the Day Repeat"),"",1+MAX($AJ$10:AJ382))</f>
        <v/>
      </c>
    </row>
    <row r="384" spans="1:36" s="85" customFormat="1" x14ac:dyDescent="0.35">
      <c r="A384" s="112" t="s">
        <v>70</v>
      </c>
      <c r="B384" s="112" t="s">
        <v>131</v>
      </c>
      <c r="C384" s="112" t="s">
        <v>543</v>
      </c>
      <c r="D384" s="112" t="s">
        <v>183</v>
      </c>
      <c r="E384" s="112" t="s">
        <v>41</v>
      </c>
      <c r="F384" s="113">
        <v>0.83333333333333337</v>
      </c>
      <c r="G384" s="112"/>
      <c r="H384" s="114">
        <v>45965</v>
      </c>
      <c r="I384" s="112" t="s">
        <v>522</v>
      </c>
      <c r="J384" s="115" t="s">
        <v>122</v>
      </c>
      <c r="K384" s="112" t="s">
        <v>53</v>
      </c>
      <c r="L384" s="112" t="s">
        <v>512</v>
      </c>
      <c r="M384" s="115" t="s">
        <v>511</v>
      </c>
      <c r="N384" s="113">
        <v>0.83472222222222225</v>
      </c>
      <c r="O384" s="113">
        <v>0.91805555555555562</v>
      </c>
      <c r="P384" s="113">
        <v>8.333333333333337E-2</v>
      </c>
      <c r="Q384" s="116">
        <v>154.69999999999999</v>
      </c>
      <c r="R384" s="117">
        <v>0.253</v>
      </c>
      <c r="S384" s="117">
        <v>1.0646</v>
      </c>
      <c r="T384" s="117">
        <v>247.1</v>
      </c>
      <c r="U384" s="117">
        <v>14.5</v>
      </c>
      <c r="V384" s="117">
        <v>0.20200000000000001</v>
      </c>
      <c r="W384" s="117">
        <v>2.9157000000000002</v>
      </c>
      <c r="X384" s="117">
        <v>28.5</v>
      </c>
      <c r="Y384" s="117">
        <v>143.1</v>
      </c>
      <c r="Z384" s="117">
        <v>0.27400000000000002</v>
      </c>
      <c r="AA384" s="117">
        <v>1.0085999999999999</v>
      </c>
      <c r="AB384" s="118">
        <v>232.4</v>
      </c>
      <c r="AH384" s="72" t="str">
        <f>IF(AND(B384="Premier League",E384="Live"),_xlfn.XLOOKUP(_xlfn.TEXTJOIN(" vs ",,C384:D384),Calendar!G:G,Calendar!B:B),IF(AND(B384="Premier League",E384="Highlights"),_xlfn.XLOOKUP(H384,Calendar!O:O,Calendar!N:N,,-1),""))</f>
        <v/>
      </c>
      <c r="AI384" s="111" t="str">
        <f>IF(AND(AH384&lt;&gt;"",E384="Live"),_xlfn.XLOOKUP(_xlfn.TEXTJOIN(" vs ",,C384:D384),Calendar!G:G,Calendar!K:K),"")</f>
        <v/>
      </c>
      <c r="AJ384" s="111" t="str">
        <f>IF(AND(K384&lt;&gt;"Match of the Day",K384&lt;&gt;"Match of the Day 2",K384&lt;&gt;"Match of the Day Repeat"),"",1+MAX($AJ$10:AJ383))</f>
        <v/>
      </c>
    </row>
    <row r="385" spans="1:36" s="85" customFormat="1" x14ac:dyDescent="0.35">
      <c r="A385" s="112" t="s">
        <v>70</v>
      </c>
      <c r="B385" s="112" t="s">
        <v>131</v>
      </c>
      <c r="C385" s="112" t="s">
        <v>48</v>
      </c>
      <c r="D385" s="112" t="s">
        <v>574</v>
      </c>
      <c r="E385" s="112" t="s">
        <v>41</v>
      </c>
      <c r="F385" s="113">
        <v>0.83333333333333337</v>
      </c>
      <c r="G385" s="112"/>
      <c r="H385" s="114">
        <v>45965</v>
      </c>
      <c r="I385" s="112" t="s">
        <v>522</v>
      </c>
      <c r="J385" s="115" t="s">
        <v>122</v>
      </c>
      <c r="K385" s="112" t="s">
        <v>53</v>
      </c>
      <c r="L385" s="112" t="s">
        <v>510</v>
      </c>
      <c r="M385" s="115" t="s">
        <v>511</v>
      </c>
      <c r="N385" s="113">
        <v>0.83333333333333337</v>
      </c>
      <c r="O385" s="113">
        <v>0.91041666666666665</v>
      </c>
      <c r="P385" s="113">
        <v>7.7083333333333282E-2</v>
      </c>
      <c r="Q385" s="116">
        <v>281.5</v>
      </c>
      <c r="R385" s="117">
        <v>0.45900000000000002</v>
      </c>
      <c r="S385" s="117">
        <v>1.9182999999999999</v>
      </c>
      <c r="T385" s="117">
        <v>357.3</v>
      </c>
      <c r="U385" s="117">
        <v>26</v>
      </c>
      <c r="V385" s="117">
        <v>0.36199999999999999</v>
      </c>
      <c r="W385" s="117">
        <v>5.2652999999999999</v>
      </c>
      <c r="X385" s="117">
        <v>48.8</v>
      </c>
      <c r="Y385" s="117">
        <v>270</v>
      </c>
      <c r="Z385" s="117">
        <v>0.51700000000000002</v>
      </c>
      <c r="AA385" s="117">
        <v>1.8855999999999999</v>
      </c>
      <c r="AB385" s="118">
        <v>348.5</v>
      </c>
      <c r="AH385" s="72" t="str">
        <f>IF(AND(B385="Premier League",E385="Live"),_xlfn.XLOOKUP(_xlfn.TEXTJOIN(" vs ",,C385:D385),Calendar!G:G,Calendar!B:B),IF(AND(B385="Premier League",E385="Highlights"),_xlfn.XLOOKUP(H385,Calendar!O:O,Calendar!N:N,,-1),""))</f>
        <v/>
      </c>
      <c r="AI385" s="111" t="str">
        <f>IF(AND(AH385&lt;&gt;"",E385="Live"),_xlfn.XLOOKUP(_xlfn.TEXTJOIN(" vs ",,C385:D385),Calendar!G:G,Calendar!K:K),"")</f>
        <v/>
      </c>
      <c r="AJ385" s="111" t="str">
        <f>IF(AND(K385&lt;&gt;"Match of the Day",K385&lt;&gt;"Match of the Day 2",K385&lt;&gt;"Match of the Day Repeat"),"",1+MAX($AJ$10:AJ384))</f>
        <v/>
      </c>
    </row>
    <row r="386" spans="1:36" s="85" customFormat="1" x14ac:dyDescent="0.35">
      <c r="A386" s="112" t="s">
        <v>70</v>
      </c>
      <c r="B386" s="112" t="s">
        <v>131</v>
      </c>
      <c r="C386" s="112" t="s">
        <v>572</v>
      </c>
      <c r="D386" s="112" t="s">
        <v>67</v>
      </c>
      <c r="E386" s="112" t="s">
        <v>41</v>
      </c>
      <c r="F386" s="113">
        <v>0.73958333333333337</v>
      </c>
      <c r="G386" s="112"/>
      <c r="H386" s="114">
        <v>45966</v>
      </c>
      <c r="I386" s="112" t="s">
        <v>522</v>
      </c>
      <c r="J386" s="115" t="s">
        <v>123</v>
      </c>
      <c r="K386" s="112" t="s">
        <v>53</v>
      </c>
      <c r="L386" s="112" t="s">
        <v>512</v>
      </c>
      <c r="M386" s="115" t="s">
        <v>511</v>
      </c>
      <c r="N386" s="113">
        <v>0.73958333333333337</v>
      </c>
      <c r="O386" s="113">
        <v>0.81874999999999998</v>
      </c>
      <c r="P386" s="113">
        <v>7.9166666666666607E-2</v>
      </c>
      <c r="Q386" s="116">
        <v>460.6</v>
      </c>
      <c r="R386" s="117">
        <v>0.752</v>
      </c>
      <c r="S386" s="117">
        <v>4.0194999999999999</v>
      </c>
      <c r="T386" s="117">
        <v>705.6</v>
      </c>
      <c r="U386" s="117">
        <v>40.5</v>
      </c>
      <c r="V386" s="117">
        <v>0.56299999999999994</v>
      </c>
      <c r="W386" s="117">
        <v>16.337199999999999</v>
      </c>
      <c r="X386" s="117">
        <v>51.6</v>
      </c>
      <c r="Y386" s="117">
        <v>451.4</v>
      </c>
      <c r="Z386" s="117">
        <v>0.86399999999999999</v>
      </c>
      <c r="AA386" s="117">
        <v>4.0236000000000001</v>
      </c>
      <c r="AB386" s="118">
        <v>689.2</v>
      </c>
      <c r="AH386" s="72" t="str">
        <f>IF(AND(B386="Premier League",E386="Live"),_xlfn.XLOOKUP(_xlfn.TEXTJOIN(" vs ",,C386:D386),Calendar!G:G,Calendar!B:B),IF(AND(B386="Premier League",E386="Highlights"),_xlfn.XLOOKUP(H386,Calendar!O:O,Calendar!N:N,,-1),""))</f>
        <v/>
      </c>
      <c r="AI386" s="111" t="str">
        <f>IF(AND(AH386&lt;&gt;"",E386="Live"),_xlfn.XLOOKUP(_xlfn.TEXTJOIN(" vs ",,C386:D386),Calendar!G:G,Calendar!K:K),"")</f>
        <v/>
      </c>
      <c r="AJ386" s="111" t="str">
        <f>IF(AND(K386&lt;&gt;"Match of the Day",K386&lt;&gt;"Match of the Day 2",K386&lt;&gt;"Match of the Day Repeat"),"",1+MAX($AJ$10:AJ385))</f>
        <v/>
      </c>
    </row>
    <row r="387" spans="1:36" s="85" customFormat="1" x14ac:dyDescent="0.35">
      <c r="A387" s="112" t="s">
        <v>70</v>
      </c>
      <c r="B387" s="112" t="s">
        <v>131</v>
      </c>
      <c r="C387" s="112" t="s">
        <v>570</v>
      </c>
      <c r="D387" s="112" t="s">
        <v>99</v>
      </c>
      <c r="E387" s="112" t="s">
        <v>41</v>
      </c>
      <c r="F387" s="113">
        <v>0.73958333333333337</v>
      </c>
      <c r="G387" s="112"/>
      <c r="H387" s="114">
        <v>45966</v>
      </c>
      <c r="I387" s="112" t="s">
        <v>522</v>
      </c>
      <c r="J387" s="115" t="s">
        <v>123</v>
      </c>
      <c r="K387" s="112" t="s">
        <v>53</v>
      </c>
      <c r="L387" s="112" t="s">
        <v>513</v>
      </c>
      <c r="M387" s="115" t="s">
        <v>511</v>
      </c>
      <c r="N387" s="113">
        <v>0.73958333333333337</v>
      </c>
      <c r="O387" s="113">
        <v>0.81805555555555554</v>
      </c>
      <c r="P387" s="113">
        <v>7.8472222222222165E-2</v>
      </c>
      <c r="Q387" s="116">
        <v>14.2</v>
      </c>
      <c r="R387" s="117">
        <v>2.3E-2</v>
      </c>
      <c r="S387" s="117">
        <v>0.1241</v>
      </c>
      <c r="T387" s="117">
        <v>61.7</v>
      </c>
      <c r="U387" s="117">
        <v>0.2</v>
      </c>
      <c r="V387" s="117">
        <v>3.0000000000000001E-3</v>
      </c>
      <c r="W387" s="117">
        <v>8.09E-2</v>
      </c>
      <c r="X387" s="117">
        <v>10.5</v>
      </c>
      <c r="Y387" s="117">
        <v>13.8</v>
      </c>
      <c r="Z387" s="117">
        <v>2.5999999999999999E-2</v>
      </c>
      <c r="AA387" s="117">
        <v>0.1232</v>
      </c>
      <c r="AB387" s="118">
        <v>61.7</v>
      </c>
      <c r="AH387" s="72" t="str">
        <f>IF(AND(B387="Premier League",E387="Live"),_xlfn.XLOOKUP(_xlfn.TEXTJOIN(" vs ",,C387:D387),Calendar!G:G,Calendar!B:B),IF(AND(B387="Premier League",E387="Highlights"),_xlfn.XLOOKUP(H387,Calendar!O:O,Calendar!N:N,,-1),""))</f>
        <v/>
      </c>
      <c r="AI387" s="111" t="str">
        <f>IF(AND(AH387&lt;&gt;"",E387="Live"),_xlfn.XLOOKUP(_xlfn.TEXTJOIN(" vs ",,C387:D387),Calendar!G:G,Calendar!K:K),"")</f>
        <v/>
      </c>
      <c r="AJ387" s="111" t="str">
        <f>IF(AND(K387&lt;&gt;"Match of the Day",K387&lt;&gt;"Match of the Day 2",K387&lt;&gt;"Match of the Day Repeat"),"",1+MAX($AJ$10:AJ386))</f>
        <v/>
      </c>
    </row>
    <row r="388" spans="1:36" s="85" customFormat="1" x14ac:dyDescent="0.35">
      <c r="A388" s="112" t="s">
        <v>70</v>
      </c>
      <c r="B388" s="112" t="s">
        <v>145</v>
      </c>
      <c r="C388" s="112" t="s">
        <v>580</v>
      </c>
      <c r="D388" s="112" t="s">
        <v>66</v>
      </c>
      <c r="E388" s="112" t="s">
        <v>41</v>
      </c>
      <c r="F388" s="113">
        <v>0.82291666666666663</v>
      </c>
      <c r="G388" s="112"/>
      <c r="H388" s="114">
        <v>45966</v>
      </c>
      <c r="I388" s="112" t="s">
        <v>522</v>
      </c>
      <c r="J388" s="115" t="s">
        <v>123</v>
      </c>
      <c r="K388" s="112" t="s">
        <v>53</v>
      </c>
      <c r="L388" s="112" t="s">
        <v>548</v>
      </c>
      <c r="M388" s="115" t="s">
        <v>55</v>
      </c>
      <c r="N388" s="113">
        <v>0.82291666666666674</v>
      </c>
      <c r="O388" s="113">
        <v>0.90416666666666667</v>
      </c>
      <c r="P388" s="113">
        <v>8.1249999999999933E-2</v>
      </c>
      <c r="Q388" s="116">
        <v>67.599999999999994</v>
      </c>
      <c r="R388" s="117">
        <v>0.11</v>
      </c>
      <c r="S388" s="117">
        <v>0.4713</v>
      </c>
      <c r="T388" s="117">
        <v>104.5</v>
      </c>
      <c r="U388" s="117">
        <v>5.9</v>
      </c>
      <c r="V388" s="117">
        <v>8.2000000000000003E-2</v>
      </c>
      <c r="W388" s="117">
        <v>1.4536</v>
      </c>
      <c r="X388" s="117">
        <v>9</v>
      </c>
      <c r="Y388" s="117">
        <v>66.7</v>
      </c>
      <c r="Z388" s="117">
        <v>0.128</v>
      </c>
      <c r="AA388" s="117">
        <v>0.4743</v>
      </c>
      <c r="AB388" s="118">
        <v>102.5</v>
      </c>
      <c r="AH388" s="72" t="str">
        <f>IF(AND(B388="Premier League",E388="Live"),_xlfn.XLOOKUP(_xlfn.TEXTJOIN(" vs ",,C388:D388),Calendar!G:G,Calendar!B:B),IF(AND(B388="Premier League",E388="Highlights"),_xlfn.XLOOKUP(H388,Calendar!O:O,Calendar!N:N,,-1),""))</f>
        <v/>
      </c>
      <c r="AI388" s="111" t="str">
        <f>IF(AND(AH388&lt;&gt;"",E388="Live"),_xlfn.XLOOKUP(_xlfn.TEXTJOIN(" vs ",,C388:D388),Calendar!G:G,Calendar!K:K),"")</f>
        <v/>
      </c>
      <c r="AJ388" s="111" t="str">
        <f>IF(AND(K388&lt;&gt;"Match of the Day",K388&lt;&gt;"Match of the Day 2",K388&lt;&gt;"Match of the Day Repeat"),"",1+MAX($AJ$10:AJ387))</f>
        <v/>
      </c>
    </row>
    <row r="389" spans="1:36" s="85" customFormat="1" x14ac:dyDescent="0.35">
      <c r="A389" s="112" t="s">
        <v>70</v>
      </c>
      <c r="B389" s="112" t="s">
        <v>145</v>
      </c>
      <c r="C389" s="112" t="s">
        <v>163</v>
      </c>
      <c r="D389" s="112" t="s">
        <v>110</v>
      </c>
      <c r="E389" s="112" t="s">
        <v>41</v>
      </c>
      <c r="F389" s="113">
        <v>0.83333333333333337</v>
      </c>
      <c r="G389" s="112"/>
      <c r="H389" s="114">
        <v>45966</v>
      </c>
      <c r="I389" s="112" t="s">
        <v>522</v>
      </c>
      <c r="J389" s="115" t="s">
        <v>123</v>
      </c>
      <c r="K389" s="112" t="s">
        <v>53</v>
      </c>
      <c r="L389" s="112" t="s">
        <v>54</v>
      </c>
      <c r="M389" s="115" t="s">
        <v>55</v>
      </c>
      <c r="N389" s="113">
        <v>0.83333333333333337</v>
      </c>
      <c r="O389" s="113">
        <v>0.91041666666666665</v>
      </c>
      <c r="P389" s="113">
        <v>7.7083333333333282E-2</v>
      </c>
      <c r="Q389" s="116">
        <v>153.6</v>
      </c>
      <c r="R389" s="117">
        <v>0.251</v>
      </c>
      <c r="S389" s="117">
        <v>1.0481</v>
      </c>
      <c r="T389" s="117">
        <v>223.7</v>
      </c>
      <c r="U389" s="117">
        <v>2.4</v>
      </c>
      <c r="V389" s="117">
        <v>3.4000000000000002E-2</v>
      </c>
      <c r="W389" s="117">
        <v>0.56479999999999997</v>
      </c>
      <c r="X389" s="117">
        <v>11</v>
      </c>
      <c r="Y389" s="117">
        <v>146.5</v>
      </c>
      <c r="Z389" s="117">
        <v>0.28100000000000003</v>
      </c>
      <c r="AA389" s="117">
        <v>1.0186000000000002</v>
      </c>
      <c r="AB389" s="118">
        <v>213.39999999999998</v>
      </c>
      <c r="AH389" s="72" t="str">
        <f>IF(AND(B389="Premier League",E389="Live"),_xlfn.XLOOKUP(_xlfn.TEXTJOIN(" vs ",,C389:D389),Calendar!G:G,Calendar!B:B),IF(AND(B389="Premier League",E389="Highlights"),_xlfn.XLOOKUP(H389,Calendar!O:O,Calendar!N:N,,-1),""))</f>
        <v/>
      </c>
      <c r="AI389" s="111" t="str">
        <f>IF(AND(AH389&lt;&gt;"",E389="Live"),_xlfn.XLOOKUP(_xlfn.TEXTJOIN(" vs ",,C389:D389),Calendar!G:G,Calendar!K:K),"")</f>
        <v/>
      </c>
      <c r="AJ389" s="111" t="str">
        <f>IF(AND(K389&lt;&gt;"Match of the Day",K389&lt;&gt;"Match of the Day 2",K389&lt;&gt;"Match of the Day Repeat"),"",1+MAX($AJ$10:AJ388))</f>
        <v/>
      </c>
    </row>
    <row r="390" spans="1:36" s="85" customFormat="1" x14ac:dyDescent="0.35">
      <c r="A390" s="112" t="s">
        <v>70</v>
      </c>
      <c r="B390" s="112" t="s">
        <v>131</v>
      </c>
      <c r="C390" s="112" t="s">
        <v>175</v>
      </c>
      <c r="D390" s="112" t="s">
        <v>177</v>
      </c>
      <c r="E390" s="112" t="s">
        <v>41</v>
      </c>
      <c r="F390" s="113">
        <v>0.83333333333333337</v>
      </c>
      <c r="G390" s="112"/>
      <c r="H390" s="114">
        <v>45966</v>
      </c>
      <c r="I390" s="112" t="s">
        <v>522</v>
      </c>
      <c r="J390" s="115" t="s">
        <v>123</v>
      </c>
      <c r="K390" s="112" t="s">
        <v>53</v>
      </c>
      <c r="L390" s="112" t="s">
        <v>514</v>
      </c>
      <c r="M390" s="115" t="s">
        <v>511</v>
      </c>
      <c r="N390" s="113">
        <v>0.83333333333333337</v>
      </c>
      <c r="O390" s="113">
        <v>0.91458333333333341</v>
      </c>
      <c r="P390" s="113">
        <v>8.1250000000000044E-2</v>
      </c>
      <c r="Q390" s="116">
        <v>58.2</v>
      </c>
      <c r="R390" s="117">
        <v>9.5000000000000001E-2</v>
      </c>
      <c r="S390" s="117">
        <v>0.3952</v>
      </c>
      <c r="T390" s="117">
        <v>110.4</v>
      </c>
      <c r="U390" s="117">
        <v>6.5</v>
      </c>
      <c r="V390" s="117">
        <v>0.09</v>
      </c>
      <c r="W390" s="117">
        <v>1.5116000000000001</v>
      </c>
      <c r="X390" s="117">
        <v>19.2</v>
      </c>
      <c r="Y390" s="117">
        <v>47.4</v>
      </c>
      <c r="Z390" s="117">
        <v>9.0999999999999998E-2</v>
      </c>
      <c r="AA390" s="117">
        <v>0.32790000000000002</v>
      </c>
      <c r="AB390" s="118">
        <v>98.8</v>
      </c>
      <c r="AH390" s="72" t="str">
        <f>IF(AND(B390="Premier League",E390="Live"),_xlfn.XLOOKUP(_xlfn.TEXTJOIN(" vs ",,C390:D390),Calendar!G:G,Calendar!B:B),IF(AND(B390="Premier League",E390="Highlights"),_xlfn.XLOOKUP(H390,Calendar!O:O,Calendar!N:N,,-1),""))</f>
        <v/>
      </c>
      <c r="AI390" s="111" t="str">
        <f>IF(AND(AH390&lt;&gt;"",E390="Live"),_xlfn.XLOOKUP(_xlfn.TEXTJOIN(" vs ",,C390:D390),Calendar!G:G,Calendar!K:K),"")</f>
        <v/>
      </c>
      <c r="AJ390" s="111" t="str">
        <f>IF(AND(K390&lt;&gt;"Match of the Day",K390&lt;&gt;"Match of the Day 2",K390&lt;&gt;"Match of the Day Repeat"),"",1+MAX($AJ$10:AJ389))</f>
        <v/>
      </c>
    </row>
    <row r="391" spans="1:36" s="85" customFormat="1" x14ac:dyDescent="0.35">
      <c r="A391" s="112" t="s">
        <v>70</v>
      </c>
      <c r="B391" s="112" t="s">
        <v>131</v>
      </c>
      <c r="C391" s="112" t="s">
        <v>49</v>
      </c>
      <c r="D391" s="112" t="s">
        <v>202</v>
      </c>
      <c r="E391" s="112" t="s">
        <v>41</v>
      </c>
      <c r="F391" s="113">
        <v>0.83333333333333337</v>
      </c>
      <c r="G391" s="112"/>
      <c r="H391" s="114">
        <v>45966</v>
      </c>
      <c r="I391" s="112" t="s">
        <v>522</v>
      </c>
      <c r="J391" s="115" t="s">
        <v>123</v>
      </c>
      <c r="K391" s="112" t="s">
        <v>53</v>
      </c>
      <c r="L391" s="112" t="s">
        <v>510</v>
      </c>
      <c r="M391" s="115" t="s">
        <v>511</v>
      </c>
      <c r="N391" s="113">
        <v>0.83333333333333337</v>
      </c>
      <c r="O391" s="113">
        <v>0.91111111111111109</v>
      </c>
      <c r="P391" s="113">
        <v>7.7777777777777724E-2</v>
      </c>
      <c r="Q391" s="116">
        <v>506.9</v>
      </c>
      <c r="R391" s="117">
        <v>0.82699999999999996</v>
      </c>
      <c r="S391" s="117">
        <v>3.4550000000000001</v>
      </c>
      <c r="T391" s="117">
        <v>632.6</v>
      </c>
      <c r="U391" s="117">
        <v>40.4</v>
      </c>
      <c r="V391" s="117">
        <v>0.56200000000000006</v>
      </c>
      <c r="W391" s="117">
        <v>9.4812999999999992</v>
      </c>
      <c r="X391" s="117">
        <v>70.3</v>
      </c>
      <c r="Y391" s="117">
        <v>488.6</v>
      </c>
      <c r="Z391" s="117">
        <v>0.93600000000000005</v>
      </c>
      <c r="AA391" s="117">
        <v>3.3934000000000002</v>
      </c>
      <c r="AB391" s="118">
        <v>597.5</v>
      </c>
      <c r="AH391" s="72" t="str">
        <f>IF(AND(B391="Premier League",E391="Live"),_xlfn.XLOOKUP(_xlfn.TEXTJOIN(" vs ",,C391:D391),Calendar!G:G,Calendar!B:B),IF(AND(B391="Premier League",E391="Highlights"),_xlfn.XLOOKUP(H391,Calendar!O:O,Calendar!N:N,,-1),""))</f>
        <v/>
      </c>
      <c r="AI391" s="111" t="str">
        <f>IF(AND(AH391&lt;&gt;"",E391="Live"),_xlfn.XLOOKUP(_xlfn.TEXTJOIN(" vs ",,C391:D391),Calendar!G:G,Calendar!K:K),"")</f>
        <v/>
      </c>
      <c r="AJ391" s="111" t="str">
        <f>IF(AND(K391&lt;&gt;"Match of the Day",K391&lt;&gt;"Match of the Day 2",K391&lt;&gt;"Match of the Day Repeat"),"",1+MAX($AJ$10:AJ390))</f>
        <v/>
      </c>
    </row>
    <row r="392" spans="1:36" s="85" customFormat="1" x14ac:dyDescent="0.35">
      <c r="A392" s="112" t="s">
        <v>70</v>
      </c>
      <c r="B392" s="112" t="s">
        <v>131</v>
      </c>
      <c r="C392" s="112" t="s">
        <v>46</v>
      </c>
      <c r="D392" s="112" t="s">
        <v>624</v>
      </c>
      <c r="E392" s="112" t="s">
        <v>41</v>
      </c>
      <c r="F392" s="113">
        <v>0.83333333333333337</v>
      </c>
      <c r="G392" s="112"/>
      <c r="H392" s="114">
        <v>45966</v>
      </c>
      <c r="I392" s="112" t="s">
        <v>522</v>
      </c>
      <c r="J392" s="115" t="s">
        <v>123</v>
      </c>
      <c r="K392" s="112" t="s">
        <v>53</v>
      </c>
      <c r="L392" s="112" t="s">
        <v>512</v>
      </c>
      <c r="M392" s="115" t="s">
        <v>511</v>
      </c>
      <c r="N392" s="113">
        <v>0.83333333333333337</v>
      </c>
      <c r="O392" s="113">
        <v>0.91180555555555554</v>
      </c>
      <c r="P392" s="113">
        <v>7.8472222222222165E-2</v>
      </c>
      <c r="Q392" s="116">
        <v>390.6</v>
      </c>
      <c r="R392" s="117">
        <v>0.63800000000000001</v>
      </c>
      <c r="S392" s="117">
        <v>2.6591999999999998</v>
      </c>
      <c r="T392" s="117">
        <v>474.7</v>
      </c>
      <c r="U392" s="117">
        <v>34.9</v>
      </c>
      <c r="V392" s="117">
        <v>0.48499999999999999</v>
      </c>
      <c r="W392" s="117">
        <v>8.1694999999999993</v>
      </c>
      <c r="X392" s="117">
        <v>50.8</v>
      </c>
      <c r="Y392" s="117">
        <v>375.8</v>
      </c>
      <c r="Z392" s="117">
        <v>0.72</v>
      </c>
      <c r="AA392" s="117">
        <v>2.6069</v>
      </c>
      <c r="AB392" s="118">
        <v>454.5</v>
      </c>
      <c r="AH392" s="72" t="str">
        <f>IF(AND(B392="Premier League",E392="Live"),_xlfn.XLOOKUP(_xlfn.TEXTJOIN(" vs ",,C392:D392),Calendar!G:G,Calendar!B:B),IF(AND(B392="Premier League",E392="Highlights"),_xlfn.XLOOKUP(H392,Calendar!O:O,Calendar!N:N,,-1),""))</f>
        <v/>
      </c>
      <c r="AI392" s="111" t="str">
        <f>IF(AND(AH392&lt;&gt;"",E392="Live"),_xlfn.XLOOKUP(_xlfn.TEXTJOIN(" vs ",,C392:D392),Calendar!G:G,Calendar!K:K),"")</f>
        <v/>
      </c>
      <c r="AJ392" s="111" t="str">
        <f>IF(AND(K392&lt;&gt;"Match of the Day",K392&lt;&gt;"Match of the Day 2",K392&lt;&gt;"Match of the Day Repeat"),"",1+MAX($AJ$10:AJ391))</f>
        <v/>
      </c>
    </row>
    <row r="393" spans="1:36" s="85" customFormat="1" x14ac:dyDescent="0.35">
      <c r="A393" s="112" t="s">
        <v>70</v>
      </c>
      <c r="B393" s="112" t="s">
        <v>562</v>
      </c>
      <c r="C393" s="112" t="s">
        <v>203</v>
      </c>
      <c r="D393" s="112" t="s">
        <v>676</v>
      </c>
      <c r="E393" s="112" t="s">
        <v>41</v>
      </c>
      <c r="F393" s="113">
        <v>0.73958333333333337</v>
      </c>
      <c r="G393" s="112"/>
      <c r="H393" s="114">
        <v>45967</v>
      </c>
      <c r="I393" s="112" t="s">
        <v>522</v>
      </c>
      <c r="J393" s="115" t="s">
        <v>127</v>
      </c>
      <c r="K393" s="112" t="s">
        <v>53</v>
      </c>
      <c r="L393" s="112" t="s">
        <v>514</v>
      </c>
      <c r="M393" s="115" t="s">
        <v>511</v>
      </c>
      <c r="N393" s="113">
        <v>0.74027777777777781</v>
      </c>
      <c r="O393" s="113">
        <v>0.8222222222222223</v>
      </c>
      <c r="P393" s="113">
        <v>8.1944444444444486E-2</v>
      </c>
      <c r="Q393" s="116">
        <v>4.3</v>
      </c>
      <c r="R393" s="117">
        <v>7.0000000000000001E-3</v>
      </c>
      <c r="S393" s="117">
        <v>3.7999999999999999E-2</v>
      </c>
      <c r="T393" s="117">
        <v>29.2</v>
      </c>
      <c r="U393" s="117">
        <v>0.2</v>
      </c>
      <c r="V393" s="117">
        <v>3.0000000000000001E-3</v>
      </c>
      <c r="W393" s="117">
        <v>8.1500000000000003E-2</v>
      </c>
      <c r="X393" s="117">
        <v>3.3</v>
      </c>
      <c r="Y393" s="117">
        <v>4.3</v>
      </c>
      <c r="Z393" s="117">
        <v>8.0000000000000002E-3</v>
      </c>
      <c r="AA393" s="117">
        <v>3.9300000000000002E-2</v>
      </c>
      <c r="AB393" s="118">
        <v>29.2</v>
      </c>
      <c r="AH393" s="72" t="str">
        <f>IF(AND(B393="Premier League",E393="Live"),_xlfn.XLOOKUP(_xlfn.TEXTJOIN(" vs ",,C393:D393),Calendar!G:G,Calendar!B:B),IF(AND(B393="Premier League",E393="Highlights"),_xlfn.XLOOKUP(H393,Calendar!O:O,Calendar!N:N,,-1),""))</f>
        <v/>
      </c>
      <c r="AI393" s="111" t="str">
        <f>IF(AND(AH393&lt;&gt;"",E393="Live"),_xlfn.XLOOKUP(_xlfn.TEXTJOIN(" vs ",,C393:D393),Calendar!G:G,Calendar!K:K),"")</f>
        <v/>
      </c>
      <c r="AJ393" s="111" t="str">
        <f>IF(AND(K393&lt;&gt;"Match of the Day",K393&lt;&gt;"Match of the Day 2",K393&lt;&gt;"Match of the Day Repeat"),"",1+MAX($AJ$10:AJ392))</f>
        <v/>
      </c>
    </row>
    <row r="394" spans="1:36" s="85" customFormat="1" x14ac:dyDescent="0.35">
      <c r="A394" s="112" t="s">
        <v>70</v>
      </c>
      <c r="B394" s="112" t="s">
        <v>562</v>
      </c>
      <c r="C394" s="112" t="s">
        <v>654</v>
      </c>
      <c r="D394" s="112" t="s">
        <v>533</v>
      </c>
      <c r="E394" s="112" t="s">
        <v>41</v>
      </c>
      <c r="F394" s="113">
        <v>0.73958333333333337</v>
      </c>
      <c r="G394" s="112"/>
      <c r="H394" s="114">
        <v>45967</v>
      </c>
      <c r="I394" s="112" t="s">
        <v>522</v>
      </c>
      <c r="J394" s="115" t="s">
        <v>127</v>
      </c>
      <c r="K394" s="112" t="s">
        <v>53</v>
      </c>
      <c r="L394" s="112" t="s">
        <v>513</v>
      </c>
      <c r="M394" s="115" t="s">
        <v>511</v>
      </c>
      <c r="N394" s="113">
        <v>0.74027777777777781</v>
      </c>
      <c r="O394" s="113">
        <v>0.81736111111111109</v>
      </c>
      <c r="P394" s="113">
        <v>7.7083333333333282E-2</v>
      </c>
      <c r="Q394" s="116">
        <v>46.6</v>
      </c>
      <c r="R394" s="117">
        <v>7.5999999999999998E-2</v>
      </c>
      <c r="S394" s="117">
        <v>0.41489999999999999</v>
      </c>
      <c r="T394" s="117">
        <v>67.7</v>
      </c>
      <c r="U394" s="117">
        <v>2.2999999999999998</v>
      </c>
      <c r="V394" s="117">
        <v>3.2000000000000001E-2</v>
      </c>
      <c r="W394" s="117">
        <v>0.95750000000000002</v>
      </c>
      <c r="X394" s="117">
        <v>8.6</v>
      </c>
      <c r="Y394" s="117">
        <v>42.4</v>
      </c>
      <c r="Z394" s="117">
        <v>8.1000000000000003E-2</v>
      </c>
      <c r="AA394" s="117">
        <v>0.38979999999999998</v>
      </c>
      <c r="AB394" s="118">
        <v>59.7</v>
      </c>
      <c r="AH394" s="72" t="str">
        <f>IF(AND(B394="Premier League",E394="Live"),_xlfn.XLOOKUP(_xlfn.TEXTJOIN(" vs ",,C394:D394),Calendar!G:G,Calendar!B:B),IF(AND(B394="Premier League",E394="Highlights"),_xlfn.XLOOKUP(H394,Calendar!O:O,Calendar!N:N,,-1),""))</f>
        <v/>
      </c>
      <c r="AI394" s="111" t="str">
        <f>IF(AND(AH394&lt;&gt;"",E394="Live"),_xlfn.XLOOKUP(_xlfn.TEXTJOIN(" vs ",,C394:D394),Calendar!G:G,Calendar!K:K),"")</f>
        <v/>
      </c>
      <c r="AJ394" s="111" t="str">
        <f>IF(AND(K394&lt;&gt;"Match of the Day",K394&lt;&gt;"Match of the Day 2",K394&lt;&gt;"Match of the Day Repeat"),"",1+MAX($AJ$10:AJ393))</f>
        <v/>
      </c>
    </row>
    <row r="395" spans="1:36" s="85" customFormat="1" x14ac:dyDescent="0.35">
      <c r="A395" s="112" t="s">
        <v>70</v>
      </c>
      <c r="B395" s="112" t="s">
        <v>148</v>
      </c>
      <c r="C395" s="112" t="s">
        <v>634</v>
      </c>
      <c r="D395" s="112" t="s">
        <v>195</v>
      </c>
      <c r="E395" s="112" t="s">
        <v>41</v>
      </c>
      <c r="F395" s="113">
        <v>0.73958333333333337</v>
      </c>
      <c r="G395" s="112"/>
      <c r="H395" s="114">
        <v>45967</v>
      </c>
      <c r="I395" s="112" t="s">
        <v>522</v>
      </c>
      <c r="J395" s="115" t="s">
        <v>127</v>
      </c>
      <c r="K395" s="112" t="s">
        <v>53</v>
      </c>
      <c r="L395" s="112" t="s">
        <v>512</v>
      </c>
      <c r="M395" s="115" t="s">
        <v>511</v>
      </c>
      <c r="N395" s="113">
        <v>0.74097222222222225</v>
      </c>
      <c r="O395" s="113">
        <v>0.82083333333333341</v>
      </c>
      <c r="P395" s="113">
        <v>7.986111111111116E-2</v>
      </c>
      <c r="Q395" s="116">
        <v>162.5</v>
      </c>
      <c r="R395" s="117">
        <v>0.26500000000000001</v>
      </c>
      <c r="S395" s="117">
        <v>1.4367000000000001</v>
      </c>
      <c r="T395" s="117">
        <v>229.5</v>
      </c>
      <c r="U395" s="117">
        <v>15.1</v>
      </c>
      <c r="V395" s="117">
        <v>0.21</v>
      </c>
      <c r="W395" s="117">
        <v>6.1557000000000004</v>
      </c>
      <c r="X395" s="117">
        <v>26</v>
      </c>
      <c r="Y395" s="117">
        <v>158.5</v>
      </c>
      <c r="Z395" s="117">
        <v>0.30299999999999999</v>
      </c>
      <c r="AA395" s="117">
        <v>1.4472</v>
      </c>
      <c r="AB395" s="118">
        <v>217.8</v>
      </c>
      <c r="AH395" s="72" t="str">
        <f>IF(AND(B395="Premier League",E395="Live"),_xlfn.XLOOKUP(_xlfn.TEXTJOIN(" vs ",,C395:D395),Calendar!G:G,Calendar!B:B),IF(AND(B395="Premier League",E395="Highlights"),_xlfn.XLOOKUP(H395,Calendar!O:O,Calendar!N:N,,-1),""))</f>
        <v/>
      </c>
      <c r="AI395" s="111" t="str">
        <f>IF(AND(AH395&lt;&gt;"",E395="Live"),_xlfn.XLOOKUP(_xlfn.TEXTJOIN(" vs ",,C395:D395),Calendar!G:G,Calendar!K:K),"")</f>
        <v/>
      </c>
      <c r="AJ395" s="111" t="str">
        <f>IF(AND(K395&lt;&gt;"Match of the Day",K395&lt;&gt;"Match of the Day 2",K395&lt;&gt;"Match of the Day Repeat"),"",1+MAX($AJ$10:AJ394))</f>
        <v/>
      </c>
    </row>
    <row r="396" spans="1:36" s="85" customFormat="1" x14ac:dyDescent="0.35">
      <c r="A396" s="112" t="s">
        <v>70</v>
      </c>
      <c r="B396" s="112" t="s">
        <v>148</v>
      </c>
      <c r="C396" s="112" t="s">
        <v>635</v>
      </c>
      <c r="D396" s="112" t="s">
        <v>164</v>
      </c>
      <c r="E396" s="112" t="s">
        <v>41</v>
      </c>
      <c r="F396" s="113">
        <v>0.73958333333333337</v>
      </c>
      <c r="G396" s="112"/>
      <c r="H396" s="114">
        <v>45967</v>
      </c>
      <c r="I396" s="112" t="s">
        <v>522</v>
      </c>
      <c r="J396" s="115" t="s">
        <v>127</v>
      </c>
      <c r="K396" s="112" t="s">
        <v>53</v>
      </c>
      <c r="L396" s="112" t="s">
        <v>510</v>
      </c>
      <c r="M396" s="115" t="s">
        <v>511</v>
      </c>
      <c r="N396" s="113">
        <v>0.73958333333333337</v>
      </c>
      <c r="O396" s="113">
        <v>0.81736111111111109</v>
      </c>
      <c r="P396" s="113">
        <v>7.7777777777777724E-2</v>
      </c>
      <c r="Q396" s="116">
        <v>198.9</v>
      </c>
      <c r="R396" s="117">
        <v>0.32500000000000001</v>
      </c>
      <c r="S396" s="117">
        <v>1.7729999999999999</v>
      </c>
      <c r="T396" s="117">
        <v>289</v>
      </c>
      <c r="U396" s="117">
        <v>12.4</v>
      </c>
      <c r="V396" s="117">
        <v>0.17199999999999999</v>
      </c>
      <c r="W396" s="117">
        <v>5.1775000000000002</v>
      </c>
      <c r="X396" s="117">
        <v>39.299999999999997</v>
      </c>
      <c r="Y396" s="117">
        <v>193.9</v>
      </c>
      <c r="Z396" s="117">
        <v>0.371</v>
      </c>
      <c r="AA396" s="117">
        <v>1.7850999999999999</v>
      </c>
      <c r="AB396" s="118">
        <v>281.39999999999998</v>
      </c>
      <c r="AH396" s="72" t="str">
        <f>IF(AND(B396="Premier League",E396="Live"),_xlfn.XLOOKUP(_xlfn.TEXTJOIN(" vs ",,C396:D396),Calendar!G:G,Calendar!B:B),IF(AND(B396="Premier League",E396="Highlights"),_xlfn.XLOOKUP(H396,Calendar!O:O,Calendar!N:N,,-1),""))</f>
        <v/>
      </c>
      <c r="AI396" s="111" t="str">
        <f>IF(AND(AH396&lt;&gt;"",E396="Live"),_xlfn.XLOOKUP(_xlfn.TEXTJOIN(" vs ",,C396:D396),Calendar!G:G,Calendar!K:K),"")</f>
        <v/>
      </c>
      <c r="AJ396" s="111" t="str">
        <f>IF(AND(K396&lt;&gt;"Match of the Day",K396&lt;&gt;"Match of the Day 2",K396&lt;&gt;"Match of the Day Repeat"),"",1+MAX($AJ$10:AJ395))</f>
        <v/>
      </c>
    </row>
    <row r="397" spans="1:36" s="85" customFormat="1" x14ac:dyDescent="0.35">
      <c r="A397" s="112" t="s">
        <v>70</v>
      </c>
      <c r="B397" s="112" t="s">
        <v>146</v>
      </c>
      <c r="C397" s="112" t="s">
        <v>208</v>
      </c>
      <c r="D397" s="112" t="s">
        <v>678</v>
      </c>
      <c r="E397" s="112" t="s">
        <v>41</v>
      </c>
      <c r="F397" s="113">
        <v>0.83333333333333337</v>
      </c>
      <c r="G397" s="112"/>
      <c r="H397" s="114">
        <v>45967</v>
      </c>
      <c r="I397" s="112" t="s">
        <v>522</v>
      </c>
      <c r="J397" s="115" t="s">
        <v>127</v>
      </c>
      <c r="K397" s="112" t="s">
        <v>53</v>
      </c>
      <c r="L397" s="112" t="s">
        <v>54</v>
      </c>
      <c r="M397" s="115" t="s">
        <v>55</v>
      </c>
      <c r="N397" s="113">
        <v>0.83333333333333337</v>
      </c>
      <c r="O397" s="113">
        <v>0.91250000000000009</v>
      </c>
      <c r="P397" s="113">
        <v>7.9166666666666718E-2</v>
      </c>
      <c r="Q397" s="116">
        <v>68.300000000000011</v>
      </c>
      <c r="R397" s="117">
        <v>0.112</v>
      </c>
      <c r="S397" s="117">
        <v>0.35410000000000003</v>
      </c>
      <c r="T397" s="117">
        <v>121.9</v>
      </c>
      <c r="U397" s="117">
        <v>0.8</v>
      </c>
      <c r="V397" s="117">
        <v>1.0999999999999999E-2</v>
      </c>
      <c r="W397" s="117">
        <v>8.14E-2</v>
      </c>
      <c r="X397" s="117" t="s">
        <v>541</v>
      </c>
      <c r="Y397" s="117">
        <v>65.900000000000006</v>
      </c>
      <c r="Z397" s="117">
        <v>0.126</v>
      </c>
      <c r="AA397" s="117">
        <v>0.35580000000000001</v>
      </c>
      <c r="AB397" s="118">
        <v>119.4</v>
      </c>
      <c r="AH397" s="72" t="str">
        <f>IF(AND(B397="Premier League",E397="Live"),_xlfn.XLOOKUP(_xlfn.TEXTJOIN(" vs ",,C397:D397),Calendar!G:G,Calendar!B:B),IF(AND(B397="Premier League",E397="Highlights"),_xlfn.XLOOKUP(H397,Calendar!O:O,Calendar!N:N,,-1),""))</f>
        <v/>
      </c>
      <c r="AI397" s="111" t="str">
        <f>IF(AND(AH397&lt;&gt;"",E397="Live"),_xlfn.XLOOKUP(_xlfn.TEXTJOIN(" vs ",,C397:D397),Calendar!G:G,Calendar!K:K),"")</f>
        <v/>
      </c>
      <c r="AJ397" s="111" t="str">
        <f>IF(AND(K397&lt;&gt;"Match of the Day",K397&lt;&gt;"Match of the Day 2",K397&lt;&gt;"Match of the Day Repeat"),"",1+MAX($AJ$10:AJ396))</f>
        <v/>
      </c>
    </row>
    <row r="398" spans="1:36" s="85" customFormat="1" x14ac:dyDescent="0.35">
      <c r="A398" s="112" t="s">
        <v>70</v>
      </c>
      <c r="B398" s="112" t="s">
        <v>562</v>
      </c>
      <c r="C398" s="112" t="s">
        <v>81</v>
      </c>
      <c r="D398" s="112" t="s">
        <v>679</v>
      </c>
      <c r="E398" s="112" t="s">
        <v>41</v>
      </c>
      <c r="F398" s="113">
        <v>0.83333333333333337</v>
      </c>
      <c r="G398" s="112"/>
      <c r="H398" s="114">
        <v>45967</v>
      </c>
      <c r="I398" s="112" t="s">
        <v>522</v>
      </c>
      <c r="J398" s="115" t="s">
        <v>127</v>
      </c>
      <c r="K398" s="112" t="s">
        <v>53</v>
      </c>
      <c r="L398" s="112" t="s">
        <v>510</v>
      </c>
      <c r="M398" s="115" t="s">
        <v>511</v>
      </c>
      <c r="N398" s="113">
        <v>0.83402777777777781</v>
      </c>
      <c r="O398" s="113">
        <v>0.9159722222222223</v>
      </c>
      <c r="P398" s="113">
        <v>8.1944444444444486E-2</v>
      </c>
      <c r="Q398" s="116">
        <v>172.8</v>
      </c>
      <c r="R398" s="117">
        <v>0.28199999999999997</v>
      </c>
      <c r="S398" s="117">
        <v>0.88549999999999995</v>
      </c>
      <c r="T398" s="117">
        <v>237.7</v>
      </c>
      <c r="U398" s="117">
        <v>21</v>
      </c>
      <c r="V398" s="117">
        <v>0.29199999999999998</v>
      </c>
      <c r="W398" s="117">
        <v>2.0739000000000001</v>
      </c>
      <c r="X398" s="117">
        <v>52.9</v>
      </c>
      <c r="Y398" s="117">
        <v>168.2</v>
      </c>
      <c r="Z398" s="117">
        <v>0.32200000000000001</v>
      </c>
      <c r="AA398" s="117">
        <v>0.89790000000000003</v>
      </c>
      <c r="AB398" s="118">
        <v>230.3</v>
      </c>
      <c r="AH398" s="72" t="str">
        <f>IF(AND(B398="Premier League",E398="Live"),_xlfn.XLOOKUP(_xlfn.TEXTJOIN(" vs ",,C398:D398),Calendar!G:G,Calendar!B:B),IF(AND(B398="Premier League",E398="Highlights"),_xlfn.XLOOKUP(H398,Calendar!O:O,Calendar!N:N,,-1),""))</f>
        <v/>
      </c>
      <c r="AI398" s="111" t="str">
        <f>IF(AND(AH398&lt;&gt;"",E398="Live"),_xlfn.XLOOKUP(_xlfn.TEXTJOIN(" vs ",,C398:D398),Calendar!G:G,Calendar!K:K),"")</f>
        <v/>
      </c>
      <c r="AJ398" s="111" t="str">
        <f>IF(AND(K398&lt;&gt;"Match of the Day",K398&lt;&gt;"Match of the Day 2",K398&lt;&gt;"Match of the Day Repeat"),"",1+MAX($AJ$10:AJ397))</f>
        <v/>
      </c>
    </row>
    <row r="399" spans="1:36" s="85" customFormat="1" x14ac:dyDescent="0.35">
      <c r="A399" s="112" t="s">
        <v>70</v>
      </c>
      <c r="B399" s="112" t="s">
        <v>562</v>
      </c>
      <c r="C399" s="112" t="s">
        <v>563</v>
      </c>
      <c r="D399" s="112" t="s">
        <v>680</v>
      </c>
      <c r="E399" s="112" t="s">
        <v>41</v>
      </c>
      <c r="F399" s="113">
        <v>0.83333333333333337</v>
      </c>
      <c r="G399" s="112"/>
      <c r="H399" s="114">
        <v>45967</v>
      </c>
      <c r="I399" s="112" t="s">
        <v>522</v>
      </c>
      <c r="J399" s="115" t="s">
        <v>127</v>
      </c>
      <c r="K399" s="112" t="s">
        <v>53</v>
      </c>
      <c r="L399" s="112" t="s">
        <v>514</v>
      </c>
      <c r="M399" s="115" t="s">
        <v>511</v>
      </c>
      <c r="N399" s="113">
        <v>0.83402777777777781</v>
      </c>
      <c r="O399" s="113">
        <v>0.91527777777777786</v>
      </c>
      <c r="P399" s="113">
        <v>8.1250000000000044E-2</v>
      </c>
      <c r="Q399" s="116">
        <v>8.1250000000000003E-2</v>
      </c>
      <c r="R399" s="117">
        <v>8.9</v>
      </c>
      <c r="S399" s="117">
        <v>1.4999999999999999E-2</v>
      </c>
      <c r="T399" s="117">
        <v>4.5699999999999998E-2</v>
      </c>
      <c r="U399" s="117">
        <v>89.8</v>
      </c>
      <c r="V399" s="117">
        <v>0.2</v>
      </c>
      <c r="W399" s="117">
        <v>3.0000000000000001E-3</v>
      </c>
      <c r="X399" s="117">
        <v>1.9900000000000001E-2</v>
      </c>
      <c r="Y399" s="117">
        <v>16.5</v>
      </c>
      <c r="Z399" s="117">
        <v>8</v>
      </c>
      <c r="AA399" s="117">
        <v>1.4999999999999999E-2</v>
      </c>
      <c r="AB399" s="118">
        <v>4.2799999999999998E-2</v>
      </c>
      <c r="AH399" s="72" t="str">
        <f>IF(AND(B399="Premier League",E399="Live"),_xlfn.XLOOKUP(_xlfn.TEXTJOIN(" vs ",,C399:D399),Calendar!G:G,Calendar!B:B),IF(AND(B399="Premier League",E399="Highlights"),_xlfn.XLOOKUP(H399,Calendar!O:O,Calendar!N:N,,-1),""))</f>
        <v/>
      </c>
      <c r="AI399" s="111" t="str">
        <f>IF(AND(AH399&lt;&gt;"",E399="Live"),_xlfn.XLOOKUP(_xlfn.TEXTJOIN(" vs ",,C399:D399),Calendar!G:G,Calendar!K:K),"")</f>
        <v/>
      </c>
      <c r="AJ399" s="111" t="str">
        <f>IF(AND(K399&lt;&gt;"Match of the Day",K399&lt;&gt;"Match of the Day 2",K399&lt;&gt;"Match of the Day Repeat"),"",1+MAX($AJ$10:AJ398))</f>
        <v/>
      </c>
    </row>
    <row r="400" spans="1:36" s="85" customFormat="1" x14ac:dyDescent="0.35">
      <c r="A400" s="112" t="s">
        <v>70</v>
      </c>
      <c r="B400" s="112" t="s">
        <v>148</v>
      </c>
      <c r="C400" s="112" t="s">
        <v>82</v>
      </c>
      <c r="D400" s="112" t="s">
        <v>681</v>
      </c>
      <c r="E400" s="112" t="s">
        <v>41</v>
      </c>
      <c r="F400" s="113">
        <v>0.83333333333333337</v>
      </c>
      <c r="G400" s="112"/>
      <c r="H400" s="114">
        <v>45967</v>
      </c>
      <c r="I400" s="112" t="s">
        <v>522</v>
      </c>
      <c r="J400" s="115" t="s">
        <v>127</v>
      </c>
      <c r="K400" s="112" t="s">
        <v>53</v>
      </c>
      <c r="L400" s="112" t="s">
        <v>512</v>
      </c>
      <c r="M400" s="115" t="s">
        <v>511</v>
      </c>
      <c r="N400" s="113">
        <v>0.83611111111111114</v>
      </c>
      <c r="O400" s="113">
        <v>0.91666666666666674</v>
      </c>
      <c r="P400" s="113">
        <v>8.0555555555555602E-2</v>
      </c>
      <c r="Q400" s="116">
        <v>318</v>
      </c>
      <c r="R400" s="117">
        <v>0.51900000000000002</v>
      </c>
      <c r="S400" s="117">
        <v>1.6194</v>
      </c>
      <c r="T400" s="117">
        <v>438.5</v>
      </c>
      <c r="U400" s="117">
        <v>14.3</v>
      </c>
      <c r="V400" s="117">
        <v>0.19900000000000001</v>
      </c>
      <c r="W400" s="117">
        <v>1.3861000000000001</v>
      </c>
      <c r="X400" s="117">
        <v>33</v>
      </c>
      <c r="Y400" s="117">
        <v>298.7</v>
      </c>
      <c r="Z400" s="117">
        <v>0.57199999999999995</v>
      </c>
      <c r="AA400" s="117">
        <v>1.585</v>
      </c>
      <c r="AB400" s="118">
        <v>415.5</v>
      </c>
      <c r="AH400" s="72" t="str">
        <f>IF(AND(B400="Premier League",E400="Live"),_xlfn.XLOOKUP(_xlfn.TEXTJOIN(" vs ",,C400:D400),Calendar!G:G,Calendar!B:B),IF(AND(B400="Premier League",E400="Highlights"),_xlfn.XLOOKUP(H400,Calendar!O:O,Calendar!N:N,,-1),""))</f>
        <v/>
      </c>
      <c r="AI400" s="111" t="str">
        <f>IF(AND(AH400&lt;&gt;"",E400="Live"),_xlfn.XLOOKUP(_xlfn.TEXTJOIN(" vs ",,C400:D400),Calendar!G:G,Calendar!K:K),"")</f>
        <v/>
      </c>
      <c r="AJ400" s="111" t="str">
        <f>IF(AND(K400&lt;&gt;"Match of the Day",K400&lt;&gt;"Match of the Day 2",K400&lt;&gt;"Match of the Day Repeat"),"",1+MAX($AJ$10:AJ399))</f>
        <v/>
      </c>
    </row>
    <row r="401" spans="1:36" s="85" customFormat="1" x14ac:dyDescent="0.35">
      <c r="A401" s="112" t="s">
        <v>70</v>
      </c>
      <c r="B401" s="112" t="s">
        <v>148</v>
      </c>
      <c r="C401" s="112" t="s">
        <v>194</v>
      </c>
      <c r="D401" s="112" t="s">
        <v>246</v>
      </c>
      <c r="E401" s="112" t="s">
        <v>41</v>
      </c>
      <c r="F401" s="113">
        <v>0.83333333333333337</v>
      </c>
      <c r="G401" s="112"/>
      <c r="H401" s="114">
        <v>45967</v>
      </c>
      <c r="I401" s="112" t="s">
        <v>522</v>
      </c>
      <c r="J401" s="115" t="s">
        <v>127</v>
      </c>
      <c r="K401" s="112" t="s">
        <v>53</v>
      </c>
      <c r="L401" s="112" t="s">
        <v>513</v>
      </c>
      <c r="M401" s="115" t="s">
        <v>511</v>
      </c>
      <c r="N401" s="113">
        <v>0.83333333333333337</v>
      </c>
      <c r="O401" s="113">
        <v>0.91041666666666665</v>
      </c>
      <c r="P401" s="113">
        <v>7.7083333333333282E-2</v>
      </c>
      <c r="Q401" s="116">
        <v>257.2</v>
      </c>
      <c r="R401" s="117">
        <v>0.42</v>
      </c>
      <c r="S401" s="117">
        <v>1.3414999999999999</v>
      </c>
      <c r="T401" s="117">
        <v>313.5</v>
      </c>
      <c r="U401" s="117">
        <v>13.4</v>
      </c>
      <c r="V401" s="117">
        <v>0.186</v>
      </c>
      <c r="W401" s="117">
        <v>1.3856999999999999</v>
      </c>
      <c r="X401" s="117">
        <v>26.5</v>
      </c>
      <c r="Y401" s="117">
        <v>253.9</v>
      </c>
      <c r="Z401" s="117">
        <v>0.48599999999999999</v>
      </c>
      <c r="AA401" s="117">
        <v>1.3788</v>
      </c>
      <c r="AB401" s="118">
        <v>311.7</v>
      </c>
      <c r="AH401" s="72" t="str">
        <f>IF(AND(B401="Premier League",E401="Live"),_xlfn.XLOOKUP(_xlfn.TEXTJOIN(" vs ",,C401:D401),Calendar!G:G,Calendar!B:B),IF(AND(B401="Premier League",E401="Highlights"),_xlfn.XLOOKUP(H401,Calendar!O:O,Calendar!N:N,,-1),""))</f>
        <v/>
      </c>
      <c r="AI401" s="111" t="str">
        <f>IF(AND(AH401&lt;&gt;"",E401="Live"),_xlfn.XLOOKUP(_xlfn.TEXTJOIN(" vs ",,C401:D401),Calendar!G:G,Calendar!K:K),"")</f>
        <v/>
      </c>
      <c r="AJ401" s="111" t="str">
        <f>IF(AND(K401&lt;&gt;"Match of the Day",K401&lt;&gt;"Match of the Day 2",K401&lt;&gt;"Match of the Day Repeat"),"",1+MAX($AJ$10:AJ400))</f>
        <v/>
      </c>
    </row>
    <row r="402" spans="1:36" s="85" customFormat="1" x14ac:dyDescent="0.35">
      <c r="A402" s="112" t="s">
        <v>70</v>
      </c>
      <c r="B402" s="112" t="s">
        <v>518</v>
      </c>
      <c r="C402" s="112" t="s">
        <v>682</v>
      </c>
      <c r="D402" s="112" t="s">
        <v>622</v>
      </c>
      <c r="E402" s="112" t="s">
        <v>41</v>
      </c>
      <c r="F402" s="113">
        <v>0.82291666666666663</v>
      </c>
      <c r="G402" s="112"/>
      <c r="H402" s="114">
        <v>45968</v>
      </c>
      <c r="I402" s="112" t="s">
        <v>522</v>
      </c>
      <c r="J402" s="115" t="s">
        <v>71</v>
      </c>
      <c r="K402" s="112" t="s">
        <v>53</v>
      </c>
      <c r="L402" s="112" t="s">
        <v>509</v>
      </c>
      <c r="M402" s="115" t="s">
        <v>36</v>
      </c>
      <c r="N402" s="113">
        <v>0.82430555555555562</v>
      </c>
      <c r="O402" s="113">
        <v>0.90277777777777779</v>
      </c>
      <c r="P402" s="113">
        <v>7.8472222222222165E-2</v>
      </c>
      <c r="Q402" s="116">
        <v>44.2</v>
      </c>
      <c r="R402" s="117">
        <v>7.1999999999999995E-2</v>
      </c>
      <c r="S402" s="117">
        <v>0.32529999999999998</v>
      </c>
      <c r="T402" s="117">
        <v>77.3</v>
      </c>
      <c r="U402" s="117">
        <v>2.1</v>
      </c>
      <c r="V402" s="117">
        <v>2.9000000000000001E-2</v>
      </c>
      <c r="W402" s="117">
        <v>0.61419999999999997</v>
      </c>
      <c r="X402" s="117">
        <v>10.6</v>
      </c>
      <c r="Y402" s="117">
        <v>42.8</v>
      </c>
      <c r="Z402" s="117">
        <v>8.2000000000000003E-2</v>
      </c>
      <c r="AA402" s="117">
        <v>0.32190000000000002</v>
      </c>
      <c r="AB402" s="118">
        <v>71.2</v>
      </c>
      <c r="AH402" s="72" t="str">
        <f>IF(AND(B402="Premier League",E402="Live"),_xlfn.XLOOKUP(_xlfn.TEXTJOIN(" vs ",,C402:D402),Calendar!G:G,Calendar!B:B),IF(AND(B402="Premier League",E402="Highlights"),_xlfn.XLOOKUP(H402,Calendar!O:O,Calendar!N:N,,-1),""))</f>
        <v/>
      </c>
      <c r="AI402" s="111" t="str">
        <f>IF(AND(AH402&lt;&gt;"",E402="Live"),_xlfn.XLOOKUP(_xlfn.TEXTJOIN(" vs ",,C402:D402),Calendar!G:G,Calendar!K:K),"")</f>
        <v/>
      </c>
      <c r="AJ402" s="111" t="str">
        <f>IF(AND(K402&lt;&gt;"Match of the Day",K402&lt;&gt;"Match of the Day 2",K402&lt;&gt;"Match of the Day Repeat"),"",1+MAX($AJ$10:AJ401))</f>
        <v/>
      </c>
    </row>
    <row r="403" spans="1:36" s="85" customFormat="1" x14ac:dyDescent="0.35">
      <c r="A403" s="112" t="s">
        <v>70</v>
      </c>
      <c r="B403" s="112" t="s">
        <v>145</v>
      </c>
      <c r="C403" s="112" t="s">
        <v>64</v>
      </c>
      <c r="D403" s="112" t="s">
        <v>112</v>
      </c>
      <c r="E403" s="112" t="s">
        <v>41</v>
      </c>
      <c r="F403" s="113">
        <v>0.83333333333333337</v>
      </c>
      <c r="G403" s="112"/>
      <c r="H403" s="114">
        <v>45968</v>
      </c>
      <c r="I403" s="112" t="s">
        <v>522</v>
      </c>
      <c r="J403" s="115" t="s">
        <v>71</v>
      </c>
      <c r="K403" s="112" t="s">
        <v>53</v>
      </c>
      <c r="L403" s="112" t="s">
        <v>54</v>
      </c>
      <c r="M403" s="115" t="s">
        <v>55</v>
      </c>
      <c r="N403" s="113">
        <v>0.8354166666666667</v>
      </c>
      <c r="O403" s="113">
        <v>0.91458333333333341</v>
      </c>
      <c r="P403" s="113">
        <v>7.9166666666666718E-2</v>
      </c>
      <c r="Q403" s="116">
        <v>399.70000000000005</v>
      </c>
      <c r="R403" s="117">
        <v>0.65300000000000002</v>
      </c>
      <c r="S403" s="117">
        <v>2.9125000000000001</v>
      </c>
      <c r="T403" s="117">
        <v>549.9</v>
      </c>
      <c r="U403" s="117">
        <v>40.6</v>
      </c>
      <c r="V403" s="117">
        <v>0.56400000000000006</v>
      </c>
      <c r="W403" s="117">
        <v>11.583399999999999</v>
      </c>
      <c r="X403" s="117">
        <v>72.2</v>
      </c>
      <c r="Y403" s="117">
        <v>392.79999999999995</v>
      </c>
      <c r="Z403" s="117">
        <v>0.752</v>
      </c>
      <c r="AA403" s="117">
        <v>2.9241999999999999</v>
      </c>
      <c r="AB403" s="118">
        <v>543.5</v>
      </c>
      <c r="AH403" s="72" t="str">
        <f>IF(AND(B403="Premier League",E403="Live"),_xlfn.XLOOKUP(_xlfn.TEXTJOIN(" vs ",,C403:D403),Calendar!G:G,Calendar!B:B),IF(AND(B403="Premier League",E403="Highlights"),_xlfn.XLOOKUP(H403,Calendar!O:O,Calendar!N:N,,-1),""))</f>
        <v/>
      </c>
      <c r="AI403" s="111" t="str">
        <f>IF(AND(AH403&lt;&gt;"",E403="Live"),_xlfn.XLOOKUP(_xlfn.TEXTJOIN(" vs ",,C403:D403),Calendar!G:G,Calendar!K:K),"")</f>
        <v/>
      </c>
      <c r="AJ403" s="111" t="str">
        <f>IF(AND(K403&lt;&gt;"Match of the Day",K403&lt;&gt;"Match of the Day 2",K403&lt;&gt;"Match of the Day Repeat"),"",1+MAX($AJ$10:AJ402))</f>
        <v/>
      </c>
    </row>
    <row r="404" spans="1:36" s="85" customFormat="1" x14ac:dyDescent="0.35">
      <c r="A404" s="112" t="s">
        <v>70</v>
      </c>
      <c r="B404" s="112" t="s">
        <v>152</v>
      </c>
      <c r="C404" s="112" t="s">
        <v>599</v>
      </c>
      <c r="D404" s="112" t="s">
        <v>252</v>
      </c>
      <c r="E404" s="112" t="s">
        <v>41</v>
      </c>
      <c r="F404" s="113">
        <v>0.5</v>
      </c>
      <c r="G404" s="112"/>
      <c r="H404" s="114">
        <v>45969</v>
      </c>
      <c r="I404" s="112" t="s">
        <v>522</v>
      </c>
      <c r="J404" s="115" t="s">
        <v>37</v>
      </c>
      <c r="K404" s="112" t="s">
        <v>53</v>
      </c>
      <c r="L404" s="112" t="s">
        <v>54</v>
      </c>
      <c r="M404" s="115" t="s">
        <v>55</v>
      </c>
      <c r="N404" s="113">
        <v>0.5</v>
      </c>
      <c r="O404" s="113">
        <v>0.57986111111111116</v>
      </c>
      <c r="P404" s="113">
        <v>7.986111111111116E-2</v>
      </c>
      <c r="Q404" s="116">
        <v>78.099999999999994</v>
      </c>
      <c r="R404" s="117">
        <v>0.1275</v>
      </c>
      <c r="S404" s="117">
        <v>1.3791</v>
      </c>
      <c r="T404" s="117">
        <v>128.9</v>
      </c>
      <c r="U404" s="117">
        <v>7.6</v>
      </c>
      <c r="V404" s="117">
        <v>0.1057</v>
      </c>
      <c r="W404" s="117">
        <v>2.4812000000000003</v>
      </c>
      <c r="X404" s="117">
        <v>13.3</v>
      </c>
      <c r="Y404" s="117">
        <v>76</v>
      </c>
      <c r="Z404" s="117">
        <v>0.14550000000000002</v>
      </c>
      <c r="AA404" s="117">
        <v>1.4080999999999999</v>
      </c>
      <c r="AB404" s="118">
        <v>127</v>
      </c>
      <c r="AH404" s="72" t="str">
        <f>IF(AND(B404="Premier League",E404="Live"),_xlfn.XLOOKUP(_xlfn.TEXTJOIN(" vs ",,C404:D404),Calendar!G:G,Calendar!B:B),IF(AND(B404="Premier League",E404="Highlights"),_xlfn.XLOOKUP(H404,Calendar!O:O,Calendar!N:N,,-1),""))</f>
        <v/>
      </c>
      <c r="AI404" s="111" t="str">
        <f>IF(AND(AH404&lt;&gt;"",E404="Live"),_xlfn.XLOOKUP(_xlfn.TEXTJOIN(" vs ",,C404:D404),Calendar!G:G,Calendar!K:K),"")</f>
        <v/>
      </c>
      <c r="AJ404" s="111" t="str">
        <f>IF(AND(K404&lt;&gt;"Match of the Day",K404&lt;&gt;"Match of the Day 2",K404&lt;&gt;"Match of the Day Repeat"),"",1+MAX($AJ$10:AJ403))</f>
        <v/>
      </c>
    </row>
    <row r="405" spans="1:36" s="85" customFormat="1" x14ac:dyDescent="0.35">
      <c r="A405" s="112" t="s">
        <v>70</v>
      </c>
      <c r="B405" s="112" t="s">
        <v>145</v>
      </c>
      <c r="C405" s="112" t="s">
        <v>129</v>
      </c>
      <c r="D405" s="112" t="s">
        <v>89</v>
      </c>
      <c r="E405" s="112" t="s">
        <v>41</v>
      </c>
      <c r="F405" s="113">
        <v>0.52083333333333337</v>
      </c>
      <c r="G405" s="112"/>
      <c r="H405" s="114">
        <v>45969</v>
      </c>
      <c r="I405" s="112" t="s">
        <v>522</v>
      </c>
      <c r="J405" s="115" t="s">
        <v>37</v>
      </c>
      <c r="K405" s="112" t="s">
        <v>53</v>
      </c>
      <c r="L405" s="112" t="s">
        <v>120</v>
      </c>
      <c r="M405" s="115" t="s">
        <v>55</v>
      </c>
      <c r="N405" s="113">
        <v>0.52083333333333337</v>
      </c>
      <c r="O405" s="113">
        <v>0.6</v>
      </c>
      <c r="P405" s="113">
        <v>7.9166666666666607E-2</v>
      </c>
      <c r="Q405" s="116">
        <v>127</v>
      </c>
      <c r="R405" s="117">
        <v>0.20730000000000001</v>
      </c>
      <c r="S405" s="117">
        <v>2.0211999999999999</v>
      </c>
      <c r="T405" s="117">
        <v>166.8</v>
      </c>
      <c r="U405" s="117">
        <v>19</v>
      </c>
      <c r="V405" s="117">
        <v>0.26419999999999999</v>
      </c>
      <c r="W405" s="117">
        <v>5.0198</v>
      </c>
      <c r="X405" s="117">
        <v>26.6</v>
      </c>
      <c r="Y405" s="117">
        <v>116.4</v>
      </c>
      <c r="Z405" s="117">
        <v>0.22289999999999999</v>
      </c>
      <c r="AA405" s="117">
        <v>1.9467000000000001</v>
      </c>
      <c r="AB405" s="118">
        <v>160.30000000000001</v>
      </c>
      <c r="AH405" s="72" t="str">
        <f>IF(AND(B405="Premier League",E405="Live"),_xlfn.XLOOKUP(_xlfn.TEXTJOIN(" vs ",,C405:D405),Calendar!G:G,Calendar!B:B),IF(AND(B405="Premier League",E405="Highlights"),_xlfn.XLOOKUP(H405,Calendar!O:O,Calendar!N:N,,-1),""))</f>
        <v/>
      </c>
      <c r="AI405" s="111" t="str">
        <f>IF(AND(AH405&lt;&gt;"",E405="Live"),_xlfn.XLOOKUP(_xlfn.TEXTJOIN(" vs ",,C405:D405),Calendar!G:G,Calendar!K:K),"")</f>
        <v/>
      </c>
      <c r="AJ405" s="111" t="str">
        <f>IF(AND(K405&lt;&gt;"Match of the Day",K405&lt;&gt;"Match of the Day 2",K405&lt;&gt;"Match of the Day Repeat"),"",1+MAX($AJ$10:AJ404))</f>
        <v/>
      </c>
    </row>
    <row r="406" spans="1:36" s="85" customFormat="1" x14ac:dyDescent="0.35">
      <c r="A406" s="112" t="s">
        <v>70</v>
      </c>
      <c r="B406" s="112" t="s">
        <v>145</v>
      </c>
      <c r="C406" s="112" t="s">
        <v>116</v>
      </c>
      <c r="D406" s="112" t="s">
        <v>115</v>
      </c>
      <c r="E406" s="112" t="s">
        <v>41</v>
      </c>
      <c r="F406" s="113">
        <v>0.52083333333333337</v>
      </c>
      <c r="G406" s="112"/>
      <c r="H406" s="114">
        <v>45969</v>
      </c>
      <c r="I406" s="112" t="s">
        <v>522</v>
      </c>
      <c r="J406" s="115" t="s">
        <v>37</v>
      </c>
      <c r="K406" s="112" t="s">
        <v>53</v>
      </c>
      <c r="L406" s="112" t="s">
        <v>548</v>
      </c>
      <c r="M406" s="115" t="s">
        <v>55</v>
      </c>
      <c r="N406" s="113">
        <v>0.52083333333333337</v>
      </c>
      <c r="O406" s="113">
        <v>0.59930555555555554</v>
      </c>
      <c r="P406" s="113">
        <v>7.8472222222222165E-2</v>
      </c>
      <c r="Q406" s="116">
        <v>47.5</v>
      </c>
      <c r="R406" s="117">
        <v>7.7499999999999999E-2</v>
      </c>
      <c r="S406" s="117">
        <v>0.75670000000000004</v>
      </c>
      <c r="T406" s="117">
        <v>75.7</v>
      </c>
      <c r="U406" s="117">
        <v>15.7</v>
      </c>
      <c r="V406" s="117">
        <v>0.21829999999999999</v>
      </c>
      <c r="W406" s="117">
        <v>4.1577999999999999</v>
      </c>
      <c r="X406" s="117">
        <v>26.7</v>
      </c>
      <c r="Y406" s="117">
        <v>46</v>
      </c>
      <c r="Z406" s="117">
        <v>8.8099999999999998E-2</v>
      </c>
      <c r="AA406" s="117">
        <v>0.77010000000000001</v>
      </c>
      <c r="AB406" s="118">
        <v>72</v>
      </c>
      <c r="AH406" s="72" t="str">
        <f>IF(AND(B406="Premier League",E406="Live"),_xlfn.XLOOKUP(_xlfn.TEXTJOIN(" vs ",,C406:D406),Calendar!G:G,Calendar!B:B),IF(AND(B406="Premier League",E406="Highlights"),_xlfn.XLOOKUP(H406,Calendar!O:O,Calendar!N:N,,-1),""))</f>
        <v/>
      </c>
      <c r="AI406" s="111" t="str">
        <f>IF(AND(AH406&lt;&gt;"",E406="Live"),_xlfn.XLOOKUP(_xlfn.TEXTJOIN(" vs ",,C406:D406),Calendar!G:G,Calendar!K:K),"")</f>
        <v/>
      </c>
      <c r="AJ406" s="111" t="str">
        <f>IF(AND(K406&lt;&gt;"Match of the Day",K406&lt;&gt;"Match of the Day 2",K406&lt;&gt;"Match of the Day Repeat"),"",1+MAX($AJ$10:AJ405))</f>
        <v/>
      </c>
    </row>
    <row r="407" spans="1:36" s="85" customFormat="1" x14ac:dyDescent="0.35">
      <c r="A407" s="112" t="s">
        <v>70</v>
      </c>
      <c r="B407" s="112" t="s">
        <v>32</v>
      </c>
      <c r="C407" s="112" t="s">
        <v>48</v>
      </c>
      <c r="D407" s="112" t="s">
        <v>42</v>
      </c>
      <c r="E407" s="112" t="s">
        <v>41</v>
      </c>
      <c r="F407" s="113">
        <v>0.52083333333333337</v>
      </c>
      <c r="G407" s="112"/>
      <c r="H407" s="114">
        <v>45969</v>
      </c>
      <c r="I407" s="112" t="s">
        <v>522</v>
      </c>
      <c r="J407" s="115" t="s">
        <v>37</v>
      </c>
      <c r="K407" s="112" t="s">
        <v>53</v>
      </c>
      <c r="L407" s="112" t="s">
        <v>510</v>
      </c>
      <c r="M407" s="115" t="s">
        <v>511</v>
      </c>
      <c r="N407" s="113">
        <v>0.52152777777777781</v>
      </c>
      <c r="O407" s="113">
        <v>0.60138888888888886</v>
      </c>
      <c r="P407" s="113">
        <v>7.9861111111111049E-2</v>
      </c>
      <c r="Q407" s="116">
        <v>1045.5</v>
      </c>
      <c r="R407" s="117">
        <v>1.7064999999999999</v>
      </c>
      <c r="S407" s="117">
        <v>16.5747</v>
      </c>
      <c r="T407" s="117">
        <v>1236.2</v>
      </c>
      <c r="U407" s="117">
        <v>188.3</v>
      </c>
      <c r="V407" s="117">
        <v>2.6185999999999998</v>
      </c>
      <c r="W407" s="117">
        <v>49.422600000000003</v>
      </c>
      <c r="X407" s="117">
        <v>230.4</v>
      </c>
      <c r="Y407" s="117">
        <v>990.5</v>
      </c>
      <c r="Z407" s="117">
        <v>1.8966000000000001</v>
      </c>
      <c r="AA407" s="117">
        <v>16.502600000000001</v>
      </c>
      <c r="AB407" s="118">
        <v>1155.9000000000001</v>
      </c>
      <c r="AH407" s="72" t="e">
        <f>IF(AND(B407="Premier League",E407="Live"),_xlfn.XLOOKUP(_xlfn.TEXTJOIN(" vs ",,C407:D407),Calendar!G:G,Calendar!B:B),IF(AND(B407="Premier League",E407="Highlights"),_xlfn.XLOOKUP(H407,Calendar!O:O,Calendar!N:N,,-1),""))</f>
        <v>#N/A</v>
      </c>
      <c r="AI407" s="111" t="e">
        <f>IF(AND(AH407&lt;&gt;"",E407="Live"),_xlfn.XLOOKUP(_xlfn.TEXTJOIN(" vs ",,C407:D407),Calendar!G:G,Calendar!K:K),"")</f>
        <v>#N/A</v>
      </c>
      <c r="AJ407" s="111" t="str">
        <f>IF(AND(K407&lt;&gt;"Match of the Day",K407&lt;&gt;"Match of the Day 2",K407&lt;&gt;"Match of the Day Repeat"),"",1+MAX($AJ$10:AJ406))</f>
        <v/>
      </c>
    </row>
    <row r="408" spans="1:36" s="85" customFormat="1" x14ac:dyDescent="0.35">
      <c r="A408" s="112" t="s">
        <v>70</v>
      </c>
      <c r="B408" s="112" t="s">
        <v>32</v>
      </c>
      <c r="C408" s="112" t="s">
        <v>235</v>
      </c>
      <c r="D408" s="112" t="s">
        <v>40</v>
      </c>
      <c r="E408" s="112" t="s">
        <v>41</v>
      </c>
      <c r="F408" s="113">
        <v>0.72916666666666663</v>
      </c>
      <c r="G408" s="112"/>
      <c r="H408" s="114">
        <v>45969</v>
      </c>
      <c r="I408" s="112" t="s">
        <v>522</v>
      </c>
      <c r="J408" s="115" t="s">
        <v>37</v>
      </c>
      <c r="K408" s="112" t="s">
        <v>53</v>
      </c>
      <c r="L408" s="112" t="s">
        <v>54</v>
      </c>
      <c r="M408" s="115" t="s">
        <v>55</v>
      </c>
      <c r="N408" s="113">
        <v>0.73055555555555562</v>
      </c>
      <c r="O408" s="113">
        <v>0.81666666666666665</v>
      </c>
      <c r="P408" s="113">
        <v>8.6111111111111027E-2</v>
      </c>
      <c r="Q408" s="116">
        <v>1637.6</v>
      </c>
      <c r="R408" s="117">
        <v>2.673</v>
      </c>
      <c r="S408" s="117">
        <v>11.715</v>
      </c>
      <c r="T408" s="117">
        <v>1961.5</v>
      </c>
      <c r="U408" s="117">
        <v>180.2</v>
      </c>
      <c r="V408" s="117">
        <v>2.5059</v>
      </c>
      <c r="W408" s="117">
        <v>33.351900000000001</v>
      </c>
      <c r="X408" s="117">
        <v>270.60000000000002</v>
      </c>
      <c r="Y408" s="117">
        <v>1534</v>
      </c>
      <c r="Z408" s="117">
        <v>2.9373</v>
      </c>
      <c r="AA408" s="117">
        <v>11.5091</v>
      </c>
      <c r="AB408" s="118">
        <v>1833.7</v>
      </c>
      <c r="AH408" s="72" t="e">
        <f>IF(AND(B408="Premier League",E408="Live"),_xlfn.XLOOKUP(_xlfn.TEXTJOIN(" vs ",,C408:D408),Calendar!G:G,Calendar!B:B),IF(AND(B408="Premier League",E408="Highlights"),_xlfn.XLOOKUP(H408,Calendar!O:O,Calendar!N:N,,-1),""))</f>
        <v>#N/A</v>
      </c>
      <c r="AI408" s="111" t="e">
        <f>IF(AND(AH408&lt;&gt;"",E408="Live"),_xlfn.XLOOKUP(_xlfn.TEXTJOIN(" vs ",,C408:D408),Calendar!G:G,Calendar!K:K),"")</f>
        <v>#N/A</v>
      </c>
      <c r="AJ408" s="111" t="str">
        <f>IF(AND(K408&lt;&gt;"Match of the Day",K408&lt;&gt;"Match of the Day 2",K408&lt;&gt;"Match of the Day Repeat"),"",1+MAX($AJ$10:AJ407))</f>
        <v/>
      </c>
    </row>
    <row r="409" spans="1:36" s="85" customFormat="1" x14ac:dyDescent="0.35">
      <c r="A409" s="112" t="s">
        <v>70</v>
      </c>
      <c r="B409" s="112" t="s">
        <v>529</v>
      </c>
      <c r="C409" s="112" t="s">
        <v>536</v>
      </c>
      <c r="D409" s="112" t="s">
        <v>545</v>
      </c>
      <c r="E409" s="112" t="s">
        <v>41</v>
      </c>
      <c r="F409" s="113">
        <v>0.73958333333333337</v>
      </c>
      <c r="G409" s="112"/>
      <c r="H409" s="114">
        <v>45969</v>
      </c>
      <c r="I409" s="112" t="s">
        <v>522</v>
      </c>
      <c r="J409" s="115" t="s">
        <v>37</v>
      </c>
      <c r="K409" s="112" t="s">
        <v>53</v>
      </c>
      <c r="L409" s="112" t="s">
        <v>531</v>
      </c>
      <c r="M409" s="115" t="s">
        <v>532</v>
      </c>
      <c r="N409" s="113">
        <v>0.74097222222222225</v>
      </c>
      <c r="O409" s="113">
        <v>0.82013888888888897</v>
      </c>
      <c r="P409" s="113">
        <v>7.9166666666666718E-2</v>
      </c>
      <c r="Q409" s="116">
        <v>9.6999999999999993</v>
      </c>
      <c r="R409" s="117">
        <v>1.5800000000000002E-2</v>
      </c>
      <c r="S409" s="117">
        <v>6.7299999999999999E-2</v>
      </c>
      <c r="T409" s="117">
        <v>15.8</v>
      </c>
      <c r="U409" s="117">
        <v>0</v>
      </c>
      <c r="V409" s="117">
        <v>0</v>
      </c>
      <c r="W409" s="117">
        <v>0</v>
      </c>
      <c r="X409" s="117" t="s">
        <v>541</v>
      </c>
      <c r="Y409" s="117">
        <v>7.7</v>
      </c>
      <c r="Z409" s="117">
        <v>1.47E-2</v>
      </c>
      <c r="AA409" s="117">
        <v>5.6000000000000001E-2</v>
      </c>
      <c r="AB409" s="118">
        <v>15.5</v>
      </c>
      <c r="AH409" s="72" t="str">
        <f>IF(AND(B409="Premier League",E409="Live"),_xlfn.XLOOKUP(_xlfn.TEXTJOIN(" vs ",,C409:D409),Calendar!G:G,Calendar!B:B),IF(AND(B409="Premier League",E409="Highlights"),_xlfn.XLOOKUP(H409,Calendar!O:O,Calendar!N:N,,-1),""))</f>
        <v/>
      </c>
      <c r="AI409" s="111" t="str">
        <f>IF(AND(AH409&lt;&gt;"",E409="Live"),_xlfn.XLOOKUP(_xlfn.TEXTJOIN(" vs ",,C409:D409),Calendar!G:G,Calendar!K:K),"")</f>
        <v/>
      </c>
      <c r="AJ409" s="111" t="str">
        <f>IF(AND(K409&lt;&gt;"Match of the Day",K409&lt;&gt;"Match of the Day 2",K409&lt;&gt;"Match of the Day Repeat"),"",1+MAX($AJ$10:AJ408))</f>
        <v/>
      </c>
    </row>
    <row r="410" spans="1:36" s="85" customFormat="1" x14ac:dyDescent="0.35">
      <c r="A410" s="112" t="s">
        <v>70</v>
      </c>
      <c r="B410" s="112" t="s">
        <v>32</v>
      </c>
      <c r="C410" s="112" t="s">
        <v>67</v>
      </c>
      <c r="D410" s="112" t="s">
        <v>72</v>
      </c>
      <c r="E410" s="112" t="s">
        <v>41</v>
      </c>
      <c r="F410" s="113">
        <v>0.83333333333333337</v>
      </c>
      <c r="G410" s="112"/>
      <c r="H410" s="114">
        <v>45969</v>
      </c>
      <c r="I410" s="112" t="s">
        <v>522</v>
      </c>
      <c r="J410" s="115" t="s">
        <v>37</v>
      </c>
      <c r="K410" s="112" t="s">
        <v>53</v>
      </c>
      <c r="L410" s="112" t="s">
        <v>54</v>
      </c>
      <c r="M410" s="115" t="s">
        <v>55</v>
      </c>
      <c r="N410" s="113">
        <v>0.83402777777777781</v>
      </c>
      <c r="O410" s="113">
        <v>0.91319444444444453</v>
      </c>
      <c r="P410" s="113">
        <v>7.9166666666666718E-2</v>
      </c>
      <c r="Q410" s="116">
        <v>816.7</v>
      </c>
      <c r="R410" s="117">
        <v>1.3330000000000002</v>
      </c>
      <c r="S410" s="117">
        <v>6.3879999999999999</v>
      </c>
      <c r="T410" s="117">
        <v>1010.0999999999999</v>
      </c>
      <c r="U410" s="117">
        <v>108.1</v>
      </c>
      <c r="V410" s="117">
        <v>1.5032000000000001</v>
      </c>
      <c r="W410" s="117">
        <v>22.047699999999999</v>
      </c>
      <c r="X410" s="117">
        <v>150.6</v>
      </c>
      <c r="Y410" s="117">
        <v>727.2</v>
      </c>
      <c r="Z410" s="117">
        <v>1.3923999999999999</v>
      </c>
      <c r="AA410" s="117">
        <v>5.8995999999999995</v>
      </c>
      <c r="AB410" s="118">
        <v>904.7</v>
      </c>
      <c r="AH410" s="72" t="e">
        <f>IF(AND(B410="Premier League",E410="Live"),_xlfn.XLOOKUP(_xlfn.TEXTJOIN(" vs ",,C410:D410),Calendar!G:G,Calendar!B:B),IF(AND(B410="Premier League",E410="Highlights"),_xlfn.XLOOKUP(H410,Calendar!O:O,Calendar!N:N,,-1),""))</f>
        <v>#N/A</v>
      </c>
      <c r="AI410" s="111" t="e">
        <f>IF(AND(AH410&lt;&gt;"",E410="Live"),_xlfn.XLOOKUP(_xlfn.TEXTJOIN(" vs ",,C410:D410),Calendar!G:G,Calendar!K:K),"")</f>
        <v>#N/A</v>
      </c>
      <c r="AJ410" s="111" t="str">
        <f>IF(AND(K410&lt;&gt;"Match of the Day",K410&lt;&gt;"Match of the Day 2",K410&lt;&gt;"Match of the Day Repeat"),"",1+MAX($AJ$10:AJ409))</f>
        <v/>
      </c>
    </row>
    <row r="411" spans="1:36" s="85" customFormat="1" x14ac:dyDescent="0.35">
      <c r="A411" s="112" t="s">
        <v>70</v>
      </c>
      <c r="B411" s="112" t="s">
        <v>32</v>
      </c>
      <c r="C411" s="112"/>
      <c r="D411" s="112"/>
      <c r="E411" s="112" t="s">
        <v>33</v>
      </c>
      <c r="F411" s="113">
        <v>0.95138888888888884</v>
      </c>
      <c r="G411" s="112"/>
      <c r="H411" s="114">
        <v>45969</v>
      </c>
      <c r="I411" s="112" t="s">
        <v>522</v>
      </c>
      <c r="J411" s="115" t="s">
        <v>37</v>
      </c>
      <c r="K411" s="112" t="s">
        <v>552</v>
      </c>
      <c r="L411" s="112" t="s">
        <v>35</v>
      </c>
      <c r="M411" s="115" t="s">
        <v>36</v>
      </c>
      <c r="N411" s="113">
        <v>0.95138888888888884</v>
      </c>
      <c r="O411" s="113">
        <v>1.000011574074074</v>
      </c>
      <c r="P411" s="113">
        <v>4.7951388888888891E-2</v>
      </c>
      <c r="Q411" s="116">
        <v>2033.1</v>
      </c>
      <c r="R411" s="117">
        <v>3.3186</v>
      </c>
      <c r="S411" s="117">
        <v>32.35</v>
      </c>
      <c r="T411" s="117">
        <v>2581.6</v>
      </c>
      <c r="U411" s="117">
        <v>112.6</v>
      </c>
      <c r="V411" s="117">
        <v>1.5658000000000001</v>
      </c>
      <c r="W411" s="117">
        <v>45.166499999999999</v>
      </c>
      <c r="X411" s="117">
        <v>182</v>
      </c>
      <c r="Y411" s="117">
        <v>1959.3</v>
      </c>
      <c r="Z411" s="117">
        <v>3.7515999999999998</v>
      </c>
      <c r="AA411" s="117">
        <v>32.091299999999997</v>
      </c>
      <c r="AB411" s="118">
        <v>2479.6999999999998</v>
      </c>
      <c r="AH411" s="72" t="str">
        <f>IF(AND(B411="Premier League",E411="Live"),_xlfn.XLOOKUP(_xlfn.TEXTJOIN(" vs ",,C411:D411),Calendar!G:G,Calendar!B:B),IF(AND(B411="Premier League",E411="Highlights"),_xlfn.XLOOKUP(H411,Calendar!O:O,Calendar!N:N,,-1),""))</f>
        <v>Matchweek 01</v>
      </c>
      <c r="AI411" s="111" t="str">
        <f>IF(AND(AH411&lt;&gt;"",E411="Live"),_xlfn.XLOOKUP(_xlfn.TEXTJOIN(" vs ",,C411:D411),Calendar!G:G,Calendar!K:K),"")</f>
        <v/>
      </c>
      <c r="AJ411" s="111">
        <f>IF(AND(K411&lt;&gt;"Match of the Day",K411&lt;&gt;"Match of the Day 2",K411&lt;&gt;"Match of the Day Repeat"),"",1+MAX($AJ$10:AJ410))</f>
        <v>39</v>
      </c>
    </row>
    <row r="412" spans="1:36" s="85" customFormat="1" x14ac:dyDescent="0.35">
      <c r="A412" s="112" t="s">
        <v>70</v>
      </c>
      <c r="B412" s="112" t="s">
        <v>152</v>
      </c>
      <c r="C412" s="112" t="s">
        <v>609</v>
      </c>
      <c r="D412" s="112" t="s">
        <v>601</v>
      </c>
      <c r="E412" s="112" t="s">
        <v>41</v>
      </c>
      <c r="F412" s="113">
        <v>0.5</v>
      </c>
      <c r="G412" s="112"/>
      <c r="H412" s="114">
        <v>45970</v>
      </c>
      <c r="I412" s="112" t="s">
        <v>522</v>
      </c>
      <c r="J412" s="115" t="s">
        <v>38</v>
      </c>
      <c r="K412" s="112" t="s">
        <v>53</v>
      </c>
      <c r="L412" s="112" t="s">
        <v>120</v>
      </c>
      <c r="M412" s="115" t="s">
        <v>55</v>
      </c>
      <c r="N412" s="113">
        <v>0.5</v>
      </c>
      <c r="O412" s="113">
        <v>0.57847222222222228</v>
      </c>
      <c r="P412" s="113">
        <v>7.8472222222222276E-2</v>
      </c>
      <c r="Q412" s="116">
        <v>74.7</v>
      </c>
      <c r="R412" s="117">
        <v>0.12190000000000001</v>
      </c>
      <c r="S412" s="117">
        <v>1.1642000000000001</v>
      </c>
      <c r="T412" s="117">
        <v>147.80000000000001</v>
      </c>
      <c r="U412" s="117">
        <v>1.5</v>
      </c>
      <c r="V412" s="117">
        <v>2.0899999999999998E-2</v>
      </c>
      <c r="W412" s="117">
        <v>0.88029999999999997</v>
      </c>
      <c r="X412" s="117" t="s">
        <v>541</v>
      </c>
      <c r="Y412" s="117">
        <v>72.900000000000006</v>
      </c>
      <c r="Z412" s="117">
        <v>0.1396</v>
      </c>
      <c r="AA412" s="117">
        <v>1.1817000000000002</v>
      </c>
      <c r="AB412" s="118">
        <v>135</v>
      </c>
      <c r="AH412" s="72" t="str">
        <f>IF(AND(B412="Premier League",E412="Live"),_xlfn.XLOOKUP(_xlfn.TEXTJOIN(" vs ",,C412:D412),Calendar!G:G,Calendar!B:B),IF(AND(B412="Premier League",E412="Highlights"),_xlfn.XLOOKUP(H412,Calendar!O:O,Calendar!N:N,,-1),""))</f>
        <v/>
      </c>
      <c r="AI412" s="111" t="str">
        <f>IF(AND(AH412&lt;&gt;"",E412="Live"),_xlfn.XLOOKUP(_xlfn.TEXTJOIN(" vs ",,C412:D412),Calendar!G:G,Calendar!K:K),"")</f>
        <v/>
      </c>
      <c r="AJ412" s="111" t="str">
        <f>IF(AND(K412&lt;&gt;"Match of the Day",K412&lt;&gt;"Match of the Day 2",K412&lt;&gt;"Match of the Day Repeat"),"",1+MAX($AJ$10:AJ411))</f>
        <v/>
      </c>
    </row>
    <row r="413" spans="1:36" s="85" customFormat="1" x14ac:dyDescent="0.35">
      <c r="A413" s="112" t="s">
        <v>70</v>
      </c>
      <c r="B413" s="112" t="s">
        <v>32</v>
      </c>
      <c r="C413" s="112" t="s">
        <v>82</v>
      </c>
      <c r="D413" s="112" t="s">
        <v>128</v>
      </c>
      <c r="E413" s="112" t="s">
        <v>41</v>
      </c>
      <c r="F413" s="113">
        <v>0.58333333333333337</v>
      </c>
      <c r="G413" s="112"/>
      <c r="H413" s="114">
        <v>45970</v>
      </c>
      <c r="I413" s="112" t="s">
        <v>522</v>
      </c>
      <c r="J413" s="115" t="s">
        <v>38</v>
      </c>
      <c r="K413" s="112" t="s">
        <v>53</v>
      </c>
      <c r="L413" s="112" t="s">
        <v>675</v>
      </c>
      <c r="M413" s="115" t="s">
        <v>55</v>
      </c>
      <c r="N413" s="113">
        <v>0.58402777777777781</v>
      </c>
      <c r="O413" s="113">
        <v>0.66875000000000007</v>
      </c>
      <c r="P413" s="113">
        <v>8.4722222222222254E-2</v>
      </c>
      <c r="Q413" s="116">
        <v>275.10000000000002</v>
      </c>
      <c r="R413" s="117">
        <v>0.44900000000000001</v>
      </c>
      <c r="S413" s="117">
        <v>3.6379999999999999</v>
      </c>
      <c r="T413" s="117">
        <v>363.5</v>
      </c>
      <c r="U413" s="117">
        <v>25.7</v>
      </c>
      <c r="V413" s="117">
        <v>0.3574</v>
      </c>
      <c r="W413" s="117">
        <v>8.0564</v>
      </c>
      <c r="X413" s="117">
        <v>40.9</v>
      </c>
      <c r="Y413" s="117">
        <v>256.60000000000002</v>
      </c>
      <c r="Z413" s="117">
        <v>0.49130000000000001</v>
      </c>
      <c r="AA413" s="117">
        <v>3.5272000000000001</v>
      </c>
      <c r="AB413" s="118">
        <v>341.3</v>
      </c>
      <c r="AH413" s="72" t="e">
        <f>IF(AND(B413="Premier League",E413="Live"),_xlfn.XLOOKUP(_xlfn.TEXTJOIN(" vs ",,C413:D413),Calendar!G:G,Calendar!B:B),IF(AND(B413="Premier League",E413="Highlights"),_xlfn.XLOOKUP(H413,Calendar!O:O,Calendar!N:N,,-1),""))</f>
        <v>#N/A</v>
      </c>
      <c r="AI413" s="111" t="e">
        <f>IF(AND(AH413&lt;&gt;"",E413="Live"),_xlfn.XLOOKUP(_xlfn.TEXTJOIN(" vs ",,C413:D413),Calendar!G:G,Calendar!K:K),"")</f>
        <v>#N/A</v>
      </c>
      <c r="AJ413" s="111" t="str">
        <f>IF(AND(K413&lt;&gt;"Match of the Day",K413&lt;&gt;"Match of the Day 2",K413&lt;&gt;"Match of the Day Repeat"),"",1+MAX($AJ$10:AJ412))</f>
        <v/>
      </c>
    </row>
    <row r="414" spans="1:36" s="85" customFormat="1" x14ac:dyDescent="0.35">
      <c r="A414" s="112" t="s">
        <v>70</v>
      </c>
      <c r="B414" s="112" t="s">
        <v>32</v>
      </c>
      <c r="C414" s="112" t="s">
        <v>140</v>
      </c>
      <c r="D414" s="112" t="s">
        <v>46</v>
      </c>
      <c r="E414" s="112" t="s">
        <v>41</v>
      </c>
      <c r="F414" s="113">
        <v>0.58333333333333337</v>
      </c>
      <c r="G414" s="112"/>
      <c r="H414" s="114">
        <v>45970</v>
      </c>
      <c r="I414" s="112" t="s">
        <v>522</v>
      </c>
      <c r="J414" s="115" t="s">
        <v>38</v>
      </c>
      <c r="K414" s="112" t="s">
        <v>53</v>
      </c>
      <c r="L414" s="112" t="s">
        <v>54</v>
      </c>
      <c r="M414" s="115" t="s">
        <v>55</v>
      </c>
      <c r="N414" s="113">
        <v>0.58402777777777781</v>
      </c>
      <c r="O414" s="113">
        <v>0.66875000000000007</v>
      </c>
      <c r="P414" s="113">
        <v>8.4722222222222254E-2</v>
      </c>
      <c r="Q414" s="116">
        <v>675.3</v>
      </c>
      <c r="R414" s="117">
        <v>1.1023000000000001</v>
      </c>
      <c r="S414" s="117">
        <v>8.9304000000000006</v>
      </c>
      <c r="T414" s="117">
        <v>832</v>
      </c>
      <c r="U414" s="117">
        <v>48.8</v>
      </c>
      <c r="V414" s="117">
        <v>0.67859999999999998</v>
      </c>
      <c r="W414" s="117">
        <v>15.297800000000001</v>
      </c>
      <c r="X414" s="117">
        <v>65.599999999999994</v>
      </c>
      <c r="Y414" s="117">
        <v>646.70000000000005</v>
      </c>
      <c r="Z414" s="117">
        <v>1.2383</v>
      </c>
      <c r="AA414" s="117">
        <v>8.8895</v>
      </c>
      <c r="AB414" s="118">
        <v>793.3</v>
      </c>
      <c r="AH414" s="72" t="e">
        <f>IF(AND(B414="Premier League",E414="Live"),_xlfn.XLOOKUP(_xlfn.TEXTJOIN(" vs ",,C414:D414),Calendar!G:G,Calendar!B:B),IF(AND(B414="Premier League",E414="Highlights"),_xlfn.XLOOKUP(H414,Calendar!O:O,Calendar!N:N,,-1),""))</f>
        <v>#N/A</v>
      </c>
      <c r="AI414" s="111" t="e">
        <f>IF(AND(AH414&lt;&gt;"",E414="Live"),_xlfn.XLOOKUP(_xlfn.TEXTJOIN(" vs ",,C414:D414),Calendar!G:G,Calendar!K:K),"")</f>
        <v>#N/A</v>
      </c>
      <c r="AJ414" s="111" t="str">
        <f>IF(AND(K414&lt;&gt;"Match of the Day",K414&lt;&gt;"Match of the Day 2",K414&lt;&gt;"Match of the Day Repeat"),"",1+MAX($AJ$10:AJ413))</f>
        <v/>
      </c>
    </row>
    <row r="415" spans="1:36" s="85" customFormat="1" x14ac:dyDescent="0.35">
      <c r="A415" s="112" t="s">
        <v>70</v>
      </c>
      <c r="B415" s="112" t="s">
        <v>32</v>
      </c>
      <c r="C415" s="112" t="s">
        <v>81</v>
      </c>
      <c r="D415" s="112" t="s">
        <v>161</v>
      </c>
      <c r="E415" s="112" t="s">
        <v>41</v>
      </c>
      <c r="F415" s="113">
        <v>0.58333333333333337</v>
      </c>
      <c r="G415" s="112"/>
      <c r="H415" s="114">
        <v>45970</v>
      </c>
      <c r="I415" s="112" t="s">
        <v>522</v>
      </c>
      <c r="J415" s="115" t="s">
        <v>38</v>
      </c>
      <c r="K415" s="112" t="s">
        <v>53</v>
      </c>
      <c r="L415" s="112" t="s">
        <v>548</v>
      </c>
      <c r="M415" s="115" t="s">
        <v>55</v>
      </c>
      <c r="N415" s="113">
        <v>0.58333333333333337</v>
      </c>
      <c r="O415" s="113">
        <v>0.66388888888888886</v>
      </c>
      <c r="P415" s="113">
        <v>8.0555555555555491E-2</v>
      </c>
      <c r="Q415" s="116">
        <v>235.5</v>
      </c>
      <c r="R415" s="117">
        <v>0.38440000000000002</v>
      </c>
      <c r="S415" s="117">
        <v>3.1408999999999998</v>
      </c>
      <c r="T415" s="117">
        <v>290.10000000000002</v>
      </c>
      <c r="U415" s="117">
        <v>21.9</v>
      </c>
      <c r="V415" s="117">
        <v>0.30449999999999999</v>
      </c>
      <c r="W415" s="117">
        <v>6.9767000000000001</v>
      </c>
      <c r="X415" s="117">
        <v>50.8</v>
      </c>
      <c r="Y415" s="117">
        <v>225.1</v>
      </c>
      <c r="Z415" s="117">
        <v>0.43099999999999999</v>
      </c>
      <c r="AA415" s="117">
        <v>3.12</v>
      </c>
      <c r="AB415" s="118">
        <v>278.10000000000002</v>
      </c>
      <c r="AH415" s="72" t="e">
        <f>IF(AND(B415="Premier League",E415="Live"),_xlfn.XLOOKUP(_xlfn.TEXTJOIN(" vs ",,C415:D415),Calendar!G:G,Calendar!B:B),IF(AND(B415="Premier League",E415="Highlights"),_xlfn.XLOOKUP(H415,Calendar!O:O,Calendar!N:N,,-1),""))</f>
        <v>#N/A</v>
      </c>
      <c r="AI415" s="111" t="e">
        <f>IF(AND(AH415&lt;&gt;"",E415="Live"),_xlfn.XLOOKUP(_xlfn.TEXTJOIN(" vs ",,C415:D415),Calendar!G:G,Calendar!K:K),"")</f>
        <v>#N/A</v>
      </c>
      <c r="AJ415" s="111" t="str">
        <f>IF(AND(K415&lt;&gt;"Match of the Day",K415&lt;&gt;"Match of the Day 2",K415&lt;&gt;"Match of the Day Repeat"),"",1+MAX($AJ$10:AJ414))</f>
        <v/>
      </c>
    </row>
    <row r="416" spans="1:36" s="85" customFormat="1" x14ac:dyDescent="0.35">
      <c r="A416" s="112" t="s">
        <v>70</v>
      </c>
      <c r="B416" s="112" t="s">
        <v>32</v>
      </c>
      <c r="C416" s="112" t="s">
        <v>164</v>
      </c>
      <c r="D416" s="112" t="s">
        <v>43</v>
      </c>
      <c r="E416" s="112" t="s">
        <v>41</v>
      </c>
      <c r="F416" s="113">
        <v>0.58333333333333337</v>
      </c>
      <c r="G416" s="112"/>
      <c r="H416" s="114">
        <v>45970</v>
      </c>
      <c r="I416" s="112" t="s">
        <v>522</v>
      </c>
      <c r="J416" s="115" t="s">
        <v>38</v>
      </c>
      <c r="K416" s="112" t="s">
        <v>53</v>
      </c>
      <c r="L416" s="112" t="s">
        <v>57</v>
      </c>
      <c r="M416" s="115" t="s">
        <v>55</v>
      </c>
      <c r="N416" s="113">
        <v>0.58472222222222225</v>
      </c>
      <c r="O416" s="113">
        <v>0.6659722222222223</v>
      </c>
      <c r="P416" s="113">
        <v>8.1250000000000044E-2</v>
      </c>
      <c r="Q416" s="116">
        <v>423.5</v>
      </c>
      <c r="R416" s="117">
        <v>0.69130000000000003</v>
      </c>
      <c r="S416" s="117">
        <v>5.6139999999999999</v>
      </c>
      <c r="T416" s="117">
        <v>503.1</v>
      </c>
      <c r="U416" s="117">
        <v>29.8</v>
      </c>
      <c r="V416" s="117">
        <v>0.41439999999999999</v>
      </c>
      <c r="W416" s="117">
        <v>9.3740000000000006</v>
      </c>
      <c r="X416" s="117">
        <v>46.7</v>
      </c>
      <c r="Y416" s="117">
        <v>399.8</v>
      </c>
      <c r="Z416" s="117">
        <v>0.76549999999999996</v>
      </c>
      <c r="AA416" s="117">
        <v>5.5083000000000002</v>
      </c>
      <c r="AB416" s="118">
        <v>477.6</v>
      </c>
      <c r="AH416" s="72" t="e">
        <f>IF(AND(B416="Premier League",E416="Live"),_xlfn.XLOOKUP(_xlfn.TEXTJOIN(" vs ",,C416:D416),Calendar!G:G,Calendar!B:B),IF(AND(B416="Premier League",E416="Highlights"),_xlfn.XLOOKUP(H416,Calendar!O:O,Calendar!N:N,,-1),""))</f>
        <v>#N/A</v>
      </c>
      <c r="AI416" s="111" t="e">
        <f>IF(AND(AH416&lt;&gt;"",E416="Live"),_xlfn.XLOOKUP(_xlfn.TEXTJOIN(" vs ",,C416:D416),Calendar!G:G,Calendar!K:K),"")</f>
        <v>#N/A</v>
      </c>
      <c r="AJ416" s="111" t="str">
        <f>IF(AND(K416&lt;&gt;"Match of the Day",K416&lt;&gt;"Match of the Day 2",K416&lt;&gt;"Match of the Day Repeat"),"",1+MAX($AJ$10:AJ415))</f>
        <v/>
      </c>
    </row>
    <row r="417" spans="1:36" s="85" customFormat="1" x14ac:dyDescent="0.35">
      <c r="A417" s="112" t="s">
        <v>70</v>
      </c>
      <c r="B417" s="112" t="s">
        <v>152</v>
      </c>
      <c r="C417" s="112" t="s">
        <v>610</v>
      </c>
      <c r="D417" s="112" t="s">
        <v>596</v>
      </c>
      <c r="E417" s="112" t="s">
        <v>41</v>
      </c>
      <c r="F417" s="113">
        <v>0.60416666666666663</v>
      </c>
      <c r="G417" s="112"/>
      <c r="H417" s="114">
        <v>45970</v>
      </c>
      <c r="I417" s="112" t="s">
        <v>522</v>
      </c>
      <c r="J417" s="115" t="s">
        <v>38</v>
      </c>
      <c r="K417" s="112" t="s">
        <v>53</v>
      </c>
      <c r="L417" s="112" t="s">
        <v>278</v>
      </c>
      <c r="M417" s="115" t="s">
        <v>36</v>
      </c>
      <c r="N417" s="113">
        <v>0.60625000000000007</v>
      </c>
      <c r="O417" s="113">
        <v>0.68611111111111112</v>
      </c>
      <c r="P417" s="113">
        <v>7.9861111111111049E-2</v>
      </c>
      <c r="Q417" s="116">
        <v>356.4</v>
      </c>
      <c r="R417" s="117">
        <v>0.58169999999999999</v>
      </c>
      <c r="S417" s="117">
        <v>4.4386999999999999</v>
      </c>
      <c r="T417" s="117">
        <v>454.7</v>
      </c>
      <c r="U417" s="117">
        <v>3.1</v>
      </c>
      <c r="V417" s="117">
        <v>4.3099999999999999E-2</v>
      </c>
      <c r="W417" s="117">
        <v>0.86019999999999996</v>
      </c>
      <c r="X417" s="117">
        <v>14.4</v>
      </c>
      <c r="Y417" s="117">
        <v>330.6</v>
      </c>
      <c r="Z417" s="117">
        <v>0.63300000000000001</v>
      </c>
      <c r="AA417" s="117">
        <v>4.2796000000000003</v>
      </c>
      <c r="AB417" s="118">
        <v>424.1</v>
      </c>
      <c r="AH417" s="72" t="str">
        <f>IF(AND(B417="Premier League",E417="Live"),_xlfn.XLOOKUP(_xlfn.TEXTJOIN(" vs ",,C417:D417),Calendar!G:G,Calendar!B:B),IF(AND(B417="Premier League",E417="Highlights"),_xlfn.XLOOKUP(H417,Calendar!O:O,Calendar!N:N,,-1),""))</f>
        <v/>
      </c>
      <c r="AI417" s="111" t="str">
        <f>IF(AND(AH417&lt;&gt;"",E417="Live"),_xlfn.XLOOKUP(_xlfn.TEXTJOIN(" vs ",,C417:D417),Calendar!G:G,Calendar!K:K),"")</f>
        <v/>
      </c>
      <c r="AJ417" s="111" t="str">
        <f>IF(AND(K417&lt;&gt;"Match of the Day",K417&lt;&gt;"Match of the Day 2",K417&lt;&gt;"Match of the Day Repeat"),"",1+MAX($AJ$10:AJ416))</f>
        <v/>
      </c>
    </row>
    <row r="418" spans="1:36" s="85" customFormat="1" x14ac:dyDescent="0.35">
      <c r="A418" s="112" t="s">
        <v>70</v>
      </c>
      <c r="B418" s="112" t="s">
        <v>529</v>
      </c>
      <c r="C418" s="112" t="s">
        <v>530</v>
      </c>
      <c r="D418" s="112" t="s">
        <v>194</v>
      </c>
      <c r="E418" s="112" t="s">
        <v>41</v>
      </c>
      <c r="F418" s="113">
        <v>0.625</v>
      </c>
      <c r="G418" s="112"/>
      <c r="H418" s="114">
        <v>45970</v>
      </c>
      <c r="I418" s="112" t="s">
        <v>522</v>
      </c>
      <c r="J418" s="115" t="s">
        <v>38</v>
      </c>
      <c r="K418" s="112" t="s">
        <v>53</v>
      </c>
      <c r="L418" s="112" t="s">
        <v>120</v>
      </c>
      <c r="M418" s="115" t="s">
        <v>55</v>
      </c>
      <c r="N418" s="113">
        <v>0.62777777777777777</v>
      </c>
      <c r="O418" s="113">
        <v>0.70625000000000004</v>
      </c>
      <c r="P418" s="113">
        <v>7.8472222222222276E-2</v>
      </c>
      <c r="Q418" s="116">
        <v>146.9</v>
      </c>
      <c r="R418" s="117">
        <v>0.23980000000000001</v>
      </c>
      <c r="S418" s="117">
        <v>1.6544000000000001</v>
      </c>
      <c r="T418" s="117">
        <v>189.1</v>
      </c>
      <c r="U418" s="117">
        <v>4.2</v>
      </c>
      <c r="V418" s="117">
        <v>5.8400000000000001E-2</v>
      </c>
      <c r="W418" s="117">
        <v>0.9385</v>
      </c>
      <c r="X418" s="117">
        <v>7.8</v>
      </c>
      <c r="Y418" s="117">
        <v>141.9</v>
      </c>
      <c r="Z418" s="117">
        <v>0.2717</v>
      </c>
      <c r="AA418" s="117">
        <v>1.6682999999999999</v>
      </c>
      <c r="AB418" s="118">
        <v>182.5</v>
      </c>
      <c r="AH418" s="72" t="str">
        <f>IF(AND(B418="Premier League",E418="Live"),_xlfn.XLOOKUP(_xlfn.TEXTJOIN(" vs ",,C418:D418),Calendar!G:G,Calendar!B:B),IF(AND(B418="Premier League",E418="Highlights"),_xlfn.XLOOKUP(H418,Calendar!O:O,Calendar!N:N,,-1),""))</f>
        <v/>
      </c>
      <c r="AI418" s="111" t="str">
        <f>IF(AND(AH418&lt;&gt;"",E418="Live"),_xlfn.XLOOKUP(_xlfn.TEXTJOIN(" vs ",,C418:D418),Calendar!G:G,Calendar!K:K),"")</f>
        <v/>
      </c>
      <c r="AJ418" s="111" t="str">
        <f>IF(AND(K418&lt;&gt;"Match of the Day",K418&lt;&gt;"Match of the Day 2",K418&lt;&gt;"Match of the Day Repeat"),"",1+MAX($AJ$10:AJ417))</f>
        <v/>
      </c>
    </row>
    <row r="419" spans="1:36" s="85" customFormat="1" x14ac:dyDescent="0.35">
      <c r="A419" s="112" t="s">
        <v>70</v>
      </c>
      <c r="B419" s="112" t="s">
        <v>32</v>
      </c>
      <c r="C419" s="112" t="s">
        <v>49</v>
      </c>
      <c r="D419" s="112" t="s">
        <v>45</v>
      </c>
      <c r="E419" s="112" t="s">
        <v>41</v>
      </c>
      <c r="F419" s="113">
        <v>0.6875</v>
      </c>
      <c r="G419" s="112"/>
      <c r="H419" s="114">
        <v>45970</v>
      </c>
      <c r="I419" s="112" t="s">
        <v>522</v>
      </c>
      <c r="J419" s="115" t="s">
        <v>38</v>
      </c>
      <c r="K419" s="112" t="s">
        <v>53</v>
      </c>
      <c r="L419" s="112" t="s">
        <v>54</v>
      </c>
      <c r="M419" s="115" t="s">
        <v>55</v>
      </c>
      <c r="N419" s="113">
        <v>0.68819444444444444</v>
      </c>
      <c r="O419" s="113">
        <v>0.76875000000000004</v>
      </c>
      <c r="P419" s="113">
        <v>8.0555555555555602E-2</v>
      </c>
      <c r="Q419" s="116">
        <v>2510.6</v>
      </c>
      <c r="R419" s="117">
        <v>4.0980000000000008</v>
      </c>
      <c r="S419" s="117">
        <v>19.942700000000002</v>
      </c>
      <c r="T419" s="117">
        <v>2897.8</v>
      </c>
      <c r="U419" s="117">
        <v>341.2</v>
      </c>
      <c r="V419" s="117">
        <v>4.7447999999999997</v>
      </c>
      <c r="W419" s="117">
        <v>46.132999999999996</v>
      </c>
      <c r="X419" s="117">
        <v>456.40000000000003</v>
      </c>
      <c r="Y419" s="117">
        <v>2353.9</v>
      </c>
      <c r="Z419" s="117">
        <v>4.5072000000000001</v>
      </c>
      <c r="AA419" s="117">
        <v>19.5945</v>
      </c>
      <c r="AB419" s="118">
        <v>2718.2</v>
      </c>
      <c r="AH419" s="72" t="e">
        <f>IF(AND(B419="Premier League",E419="Live"),_xlfn.XLOOKUP(_xlfn.TEXTJOIN(" vs ",,C419:D419),Calendar!G:G,Calendar!B:B),IF(AND(B419="Premier League",E419="Highlights"),_xlfn.XLOOKUP(H419,Calendar!O:O,Calendar!N:N,,-1),""))</f>
        <v>#N/A</v>
      </c>
      <c r="AI419" s="111" t="e">
        <f>IF(AND(AH419&lt;&gt;"",E419="Live"),_xlfn.XLOOKUP(_xlfn.TEXTJOIN(" vs ",,C419:D419),Calendar!G:G,Calendar!K:K),"")</f>
        <v>#N/A</v>
      </c>
      <c r="AJ419" s="111" t="str">
        <f>IF(AND(K419&lt;&gt;"Match of the Day",K419&lt;&gt;"Match of the Day 2",K419&lt;&gt;"Match of the Day Repeat"),"",1+MAX($AJ$10:AJ418))</f>
        <v/>
      </c>
    </row>
    <row r="420" spans="1:36" s="85" customFormat="1" x14ac:dyDescent="0.35">
      <c r="A420" s="112" t="s">
        <v>70</v>
      </c>
      <c r="B420" s="112" t="s">
        <v>32</v>
      </c>
      <c r="C420" s="112"/>
      <c r="D420" s="112"/>
      <c r="E420" s="112" t="s">
        <v>33</v>
      </c>
      <c r="F420" s="113">
        <v>0.32291666666666669</v>
      </c>
      <c r="G420" s="112"/>
      <c r="H420" s="114">
        <v>45970</v>
      </c>
      <c r="I420" s="112" t="s">
        <v>522</v>
      </c>
      <c r="J420" s="115" t="s">
        <v>38</v>
      </c>
      <c r="K420" s="112" t="s">
        <v>553</v>
      </c>
      <c r="L420" s="112" t="s">
        <v>35</v>
      </c>
      <c r="M420" s="115" t="s">
        <v>36</v>
      </c>
      <c r="N420" s="113">
        <v>0.32430555555555557</v>
      </c>
      <c r="O420" s="113">
        <v>0.37405092592592593</v>
      </c>
      <c r="P420" s="113">
        <v>4.9224537037037039E-2</v>
      </c>
      <c r="Q420" s="116">
        <v>775.6</v>
      </c>
      <c r="R420" s="117">
        <v>1.266</v>
      </c>
      <c r="S420" s="117">
        <v>22.866199999999999</v>
      </c>
      <c r="T420" s="117">
        <v>888.9</v>
      </c>
      <c r="U420" s="117">
        <v>35.299999999999997</v>
      </c>
      <c r="V420" s="117">
        <v>0.4909</v>
      </c>
      <c r="W420" s="117">
        <v>42.996299999999998</v>
      </c>
      <c r="X420" s="117">
        <v>57.5</v>
      </c>
      <c r="Y420" s="117">
        <v>754.7</v>
      </c>
      <c r="Z420" s="117">
        <v>1.4451000000000001</v>
      </c>
      <c r="AA420" s="117">
        <v>23.2194</v>
      </c>
      <c r="AB420" s="118">
        <v>866.5</v>
      </c>
      <c r="AH420" s="72" t="str">
        <f>IF(AND(B420="Premier League",E420="Live"),_xlfn.XLOOKUP(_xlfn.TEXTJOIN(" vs ",,C420:D420),Calendar!G:G,Calendar!B:B),IF(AND(B420="Premier League",E420="Highlights"),_xlfn.XLOOKUP(H420,Calendar!O:O,Calendar!N:N,,-1),""))</f>
        <v>Matchweek 01</v>
      </c>
      <c r="AI420" s="111" t="str">
        <f>IF(AND(AH420&lt;&gt;"",E420="Live"),_xlfn.XLOOKUP(_xlfn.TEXTJOIN(" vs ",,C420:D420),Calendar!G:G,Calendar!K:K),"")</f>
        <v/>
      </c>
      <c r="AJ420" s="111">
        <f>IF(AND(K420&lt;&gt;"Match of the Day",K420&lt;&gt;"Match of the Day 2",K420&lt;&gt;"Match of the Day Repeat"),"",1+MAX($AJ$10:AJ419))</f>
        <v>40</v>
      </c>
    </row>
    <row r="421" spans="1:36" s="85" customFormat="1" x14ac:dyDescent="0.35">
      <c r="A421" s="112" t="s">
        <v>70</v>
      </c>
      <c r="B421" s="112" t="s">
        <v>32</v>
      </c>
      <c r="C421" s="112"/>
      <c r="D421" s="112"/>
      <c r="E421" s="112" t="s">
        <v>33</v>
      </c>
      <c r="F421" s="113">
        <v>0.9375</v>
      </c>
      <c r="G421" s="112"/>
      <c r="H421" s="114">
        <v>45970</v>
      </c>
      <c r="I421" s="112" t="s">
        <v>522</v>
      </c>
      <c r="J421" s="115" t="s">
        <v>38</v>
      </c>
      <c r="K421" s="112" t="s">
        <v>552</v>
      </c>
      <c r="L421" s="112" t="s">
        <v>35</v>
      </c>
      <c r="M421" s="115" t="s">
        <v>36</v>
      </c>
      <c r="N421" s="113">
        <v>0.93819444444444444</v>
      </c>
      <c r="O421" s="113">
        <v>0.9903819444444445</v>
      </c>
      <c r="P421" s="113">
        <v>5.1516203703703703E-2</v>
      </c>
      <c r="Q421" s="116">
        <v>1756.9</v>
      </c>
      <c r="R421" s="117">
        <v>2.8677000000000001</v>
      </c>
      <c r="S421" s="117">
        <v>25.294799999999999</v>
      </c>
      <c r="T421" s="117">
        <v>2490.4</v>
      </c>
      <c r="U421" s="117">
        <v>79.8</v>
      </c>
      <c r="V421" s="117">
        <v>1.1096999999999999</v>
      </c>
      <c r="W421" s="117">
        <v>35.2941</v>
      </c>
      <c r="X421" s="117">
        <v>134.30000000000001</v>
      </c>
      <c r="Y421" s="117">
        <v>1715.9</v>
      </c>
      <c r="Z421" s="117">
        <v>3.2856000000000001</v>
      </c>
      <c r="AA421" s="117">
        <v>25.34</v>
      </c>
      <c r="AB421" s="118">
        <v>2420</v>
      </c>
      <c r="AH421" s="72" t="str">
        <f>IF(AND(B421="Premier League",E421="Live"),_xlfn.XLOOKUP(_xlfn.TEXTJOIN(" vs ",,C421:D421),Calendar!G:G,Calendar!B:B),IF(AND(B421="Premier League",E421="Highlights"),_xlfn.XLOOKUP(H421,Calendar!O:O,Calendar!N:N,,-1),""))</f>
        <v>Matchweek 01</v>
      </c>
      <c r="AI421" s="111" t="str">
        <f>IF(AND(AH421&lt;&gt;"",E421="Live"),_xlfn.XLOOKUP(_xlfn.TEXTJOIN(" vs ",,C421:D421),Calendar!G:G,Calendar!K:K),"")</f>
        <v/>
      </c>
      <c r="AJ421" s="111">
        <f>IF(AND(K421&lt;&gt;"Match of the Day",K421&lt;&gt;"Match of the Day 2",K421&lt;&gt;"Match of the Day Repeat"),"",1+MAX($AJ$10:AJ420))</f>
        <v>41</v>
      </c>
    </row>
    <row r="422" spans="1:36" s="85" customFormat="1" x14ac:dyDescent="0.35">
      <c r="A422" s="112" t="s">
        <v>70</v>
      </c>
      <c r="B422" s="112" t="s">
        <v>623</v>
      </c>
      <c r="C422" s="112"/>
      <c r="D422" s="112"/>
      <c r="E422" s="112" t="s">
        <v>33</v>
      </c>
      <c r="F422" s="113">
        <v>0.98958333333333337</v>
      </c>
      <c r="G422" s="112"/>
      <c r="H422" s="114">
        <v>45970</v>
      </c>
      <c r="I422" s="112" t="s">
        <v>522</v>
      </c>
      <c r="J422" s="115" t="s">
        <v>38</v>
      </c>
      <c r="K422" s="112" t="s">
        <v>607</v>
      </c>
      <c r="L422" s="112" t="s">
        <v>35</v>
      </c>
      <c r="M422" s="115" t="s">
        <v>36</v>
      </c>
      <c r="N422" s="113">
        <v>0.99097222222222225</v>
      </c>
      <c r="O422" s="113">
        <v>1.0250578703703703</v>
      </c>
      <c r="P422" s="113">
        <v>3.4027777777777775E-2</v>
      </c>
      <c r="Q422" s="116">
        <v>251.2</v>
      </c>
      <c r="R422" s="117">
        <v>0.41</v>
      </c>
      <c r="S422" s="117">
        <v>9.1869999999999994</v>
      </c>
      <c r="T422" s="117">
        <v>425.7</v>
      </c>
      <c r="U422" s="117">
        <v>4.5999999999999996</v>
      </c>
      <c r="V422" s="117">
        <v>6.4000000000000001E-2</v>
      </c>
      <c r="W422" s="117">
        <v>7.7834000000000003</v>
      </c>
      <c r="X422" s="117">
        <v>18</v>
      </c>
      <c r="Y422" s="117">
        <v>249.9</v>
      </c>
      <c r="Z422" s="117">
        <v>0.47849999999999998</v>
      </c>
      <c r="AA422" s="117">
        <v>9.3048000000000002</v>
      </c>
      <c r="AB422" s="118">
        <v>421.1</v>
      </c>
      <c r="AH422" s="72" t="str">
        <f>IF(AND(B422="Premier League",E422="Live"),_xlfn.XLOOKUP(_xlfn.TEXTJOIN(" vs ",,C422:D422),Calendar!G:G,Calendar!B:B),IF(AND(B422="Premier League",E422="Highlights"),_xlfn.XLOOKUP(H422,Calendar!O:O,Calendar!N:N,,-1),""))</f>
        <v/>
      </c>
      <c r="AI422" s="111" t="str">
        <f>IF(AND(AH422&lt;&gt;"",E422="Live"),_xlfn.XLOOKUP(_xlfn.TEXTJOIN(" vs ",,C422:D422),Calendar!G:G,Calendar!K:K),"")</f>
        <v/>
      </c>
      <c r="AJ422" s="111" t="str">
        <f>IF(AND(K422&lt;&gt;"Match of the Day",K422&lt;&gt;"Match of the Day 2",K422&lt;&gt;"Match of the Day Repeat"),"",1+MAX($AJ$10:AJ421))</f>
        <v/>
      </c>
    </row>
    <row r="423" spans="1:36" x14ac:dyDescent="0.35">
      <c r="A423" s="97" t="s">
        <v>70</v>
      </c>
      <c r="B423" s="97" t="s">
        <v>147</v>
      </c>
      <c r="C423" s="97" t="s">
        <v>106</v>
      </c>
      <c r="D423" s="97" t="s">
        <v>111</v>
      </c>
      <c r="E423" s="97" t="s">
        <v>41</v>
      </c>
      <c r="F423" s="98">
        <v>0.83333333333333337</v>
      </c>
      <c r="G423" s="97"/>
      <c r="H423" s="99">
        <v>45971</v>
      </c>
      <c r="I423" s="97" t="s">
        <v>522</v>
      </c>
      <c r="J423" s="100" t="s">
        <v>74</v>
      </c>
      <c r="K423" s="97" t="s">
        <v>53</v>
      </c>
      <c r="L423" s="97" t="s">
        <v>120</v>
      </c>
      <c r="M423" s="100" t="s">
        <v>55</v>
      </c>
      <c r="N423" s="98">
        <v>0.83333333333333337</v>
      </c>
      <c r="O423" s="98">
        <v>0.91041666666666665</v>
      </c>
      <c r="P423" s="98">
        <v>7.7083333333333282E-2</v>
      </c>
      <c r="Q423" s="101">
        <v>88.8</v>
      </c>
      <c r="R423" s="102">
        <v>0.14499999999999999</v>
      </c>
      <c r="S423" s="102">
        <v>0.60740000000000005</v>
      </c>
      <c r="T423" s="102">
        <v>116</v>
      </c>
      <c r="U423" s="102">
        <v>17.8</v>
      </c>
      <c r="V423" s="102">
        <v>0.248</v>
      </c>
      <c r="W423" s="102">
        <v>5.0014000000000003</v>
      </c>
      <c r="X423" s="102">
        <v>27.3</v>
      </c>
      <c r="Y423" s="102">
        <v>84.5</v>
      </c>
      <c r="Z423" s="102">
        <v>0.16200000000000001</v>
      </c>
      <c r="AA423" s="102">
        <v>0.58789999999999998</v>
      </c>
      <c r="AB423" s="103">
        <v>111.5</v>
      </c>
      <c r="AH423" s="16" t="str">
        <f>IF(AND(B423="Premier League",E423="Live"),_xlfn.XLOOKUP(_xlfn.TEXTJOIN(" vs ",,C423:D423),Calendar!G:G,Calendar!B:B),IF(AND(B423="Premier League",E423="Highlights"),_xlfn.XLOOKUP(H423,Calendar!O:O,Calendar!N:N,,-1),""))</f>
        <v/>
      </c>
      <c r="AI423" s="61" t="str">
        <f>IF(AND(AH423&lt;&gt;"",E423="Live"),_xlfn.XLOOKUP(_xlfn.TEXTJOIN(" vs ",,C423:D423),Calendar!G:G,Calendar!K:K),"")</f>
        <v/>
      </c>
      <c r="AJ423" s="61" t="str">
        <f>IF(AND(K423&lt;&gt;"Match of the Day",K423&lt;&gt;"Match of the Day 2",K423&lt;&gt;"Match of the Day Repeat"),"",1+MAX($AJ$10:AJ422))</f>
        <v/>
      </c>
    </row>
    <row r="424" spans="1:36" x14ac:dyDescent="0.35">
      <c r="A424" s="97" t="s">
        <v>70</v>
      </c>
      <c r="B424" s="97" t="s">
        <v>32</v>
      </c>
      <c r="C424" s="97"/>
      <c r="D424" s="97"/>
      <c r="E424" s="97" t="s">
        <v>33</v>
      </c>
      <c r="F424" s="98">
        <v>0.32291666666666669</v>
      </c>
      <c r="G424" s="97"/>
      <c r="H424" s="99">
        <v>45971</v>
      </c>
      <c r="I424" s="97" t="s">
        <v>522</v>
      </c>
      <c r="J424" s="100" t="s">
        <v>74</v>
      </c>
      <c r="K424" s="97" t="s">
        <v>553</v>
      </c>
      <c r="L424" s="97" t="s">
        <v>278</v>
      </c>
      <c r="M424" s="100" t="s">
        <v>36</v>
      </c>
      <c r="N424" s="98">
        <v>0.32222222222222224</v>
      </c>
      <c r="O424" s="98">
        <v>0.37429398148148146</v>
      </c>
      <c r="P424" s="98">
        <v>5.1493055555555556E-2</v>
      </c>
      <c r="Q424" s="101">
        <v>102.6</v>
      </c>
      <c r="R424" s="102">
        <v>0.16700000000000001</v>
      </c>
      <c r="S424" s="102">
        <v>2.7536999999999998</v>
      </c>
      <c r="T424" s="102">
        <v>147.6</v>
      </c>
      <c r="U424" s="102">
        <v>5.6</v>
      </c>
      <c r="V424" s="102">
        <v>7.8E-2</v>
      </c>
      <c r="W424" s="102">
        <v>8.1870999999999992</v>
      </c>
      <c r="X424" s="102">
        <v>10.3</v>
      </c>
      <c r="Y424" s="102">
        <v>99.9</v>
      </c>
      <c r="Z424" s="102">
        <v>0.191</v>
      </c>
      <c r="AA424" s="102">
        <v>2.8094999999999999</v>
      </c>
      <c r="AB424" s="103">
        <v>139.30000000000001</v>
      </c>
      <c r="AH424" s="16" t="str">
        <f>IF(AND(B424="Premier League",E424="Live"),_xlfn.XLOOKUP(_xlfn.TEXTJOIN(" vs ",,C424:D424),Calendar!G:G,Calendar!B:B),IF(AND(B424="Premier League",E424="Highlights"),_xlfn.XLOOKUP(H424,Calendar!O:O,Calendar!N:N,,-1),""))</f>
        <v>Matchweek 01</v>
      </c>
      <c r="AI424" s="61" t="str">
        <f>IF(AND(AH424&lt;&gt;"",E424="Live"),_xlfn.XLOOKUP(_xlfn.TEXTJOIN(" vs ",,C424:D424),Calendar!G:G,Calendar!K:K),"")</f>
        <v/>
      </c>
      <c r="AJ424" s="61">
        <f>IF(AND(K424&lt;&gt;"Match of the Day",K424&lt;&gt;"Match of the Day 2",K424&lt;&gt;"Match of the Day Repeat"),"",1+MAX($AJ$10:AJ423))</f>
        <v>42</v>
      </c>
    </row>
    <row r="425" spans="1:36" x14ac:dyDescent="0.35">
      <c r="A425" s="97" t="s">
        <v>70</v>
      </c>
      <c r="B425" s="97" t="s">
        <v>683</v>
      </c>
      <c r="C425" s="97" t="s">
        <v>604</v>
      </c>
      <c r="D425" s="97" t="s">
        <v>684</v>
      </c>
      <c r="E425" s="97" t="s">
        <v>41</v>
      </c>
      <c r="F425" s="98">
        <v>0.83333333333333337</v>
      </c>
      <c r="G425" s="97"/>
      <c r="H425" s="99">
        <v>45973</v>
      </c>
      <c r="I425" s="97" t="s">
        <v>522</v>
      </c>
      <c r="J425" s="100" t="s">
        <v>123</v>
      </c>
      <c r="K425" s="97" t="s">
        <v>53</v>
      </c>
      <c r="L425" s="97" t="s">
        <v>595</v>
      </c>
      <c r="M425" s="100" t="s">
        <v>36</v>
      </c>
      <c r="N425" s="98">
        <v>0.83402777777777781</v>
      </c>
      <c r="O425" s="98">
        <v>0.9145833333333333</v>
      </c>
      <c r="P425" s="98">
        <v>8.0555555555555491E-2</v>
      </c>
      <c r="Q425" s="101">
        <v>305.10000000000002</v>
      </c>
      <c r="R425" s="102">
        <v>0.498</v>
      </c>
      <c r="S425" s="102">
        <v>2.1105999999999998</v>
      </c>
      <c r="T425" s="102">
        <v>390.8</v>
      </c>
      <c r="U425" s="102">
        <v>3.3</v>
      </c>
      <c r="V425" s="102">
        <v>4.5999999999999999E-2</v>
      </c>
      <c r="W425" s="102">
        <v>1.2281</v>
      </c>
      <c r="X425" s="102">
        <v>7.9</v>
      </c>
      <c r="Y425" s="102">
        <v>293.7</v>
      </c>
      <c r="Z425" s="102">
        <v>0.56200000000000006</v>
      </c>
      <c r="AA425" s="102">
        <v>2.0651999999999999</v>
      </c>
      <c r="AB425" s="103">
        <v>378.8</v>
      </c>
      <c r="AH425" s="16" t="str">
        <f>IF(AND(B425="Premier League",E425="Live"),_xlfn.XLOOKUP(_xlfn.TEXTJOIN(" vs ",,C425:D425),Calendar!G:G,Calendar!B:B),IF(AND(B425="Premier League",E425="Highlights"),_xlfn.XLOOKUP(H425,Calendar!O:O,Calendar!N:N,,-1),""))</f>
        <v/>
      </c>
      <c r="AI425" s="61" t="str">
        <f>IF(AND(AH425&lt;&gt;"",E425="Live"),_xlfn.XLOOKUP(_xlfn.TEXTJOIN(" vs ",,C425:D425),Calendar!G:G,Calendar!K:K),"")</f>
        <v/>
      </c>
      <c r="AJ425" s="61" t="str">
        <f>IF(AND(K425&lt;&gt;"Match of the Day",K425&lt;&gt;"Match of the Day 2",K425&lt;&gt;"Match of the Day Repeat"),"",1+MAX($AJ$10:AJ424))</f>
        <v/>
      </c>
    </row>
    <row r="426" spans="1:36" x14ac:dyDescent="0.35">
      <c r="AH426" s="16" t="str">
        <f>IF(AND(B426="Premier League",E426="Live"),_xlfn.XLOOKUP(_xlfn.TEXTJOIN(" vs ",,C426:D426),Calendar!G:G,Calendar!B:B),IF(AND(B426="Premier League",E426="Highlights"),_xlfn.XLOOKUP(H426,Calendar!O:O,Calendar!N:N,,-1),""))</f>
        <v/>
      </c>
      <c r="AI426" s="61" t="str">
        <f>IF(AND(AH426&lt;&gt;"",E426="Live"),_xlfn.XLOOKUP(_xlfn.TEXTJOIN(" vs ",,C426:D426),Calendar!G:G,Calendar!K:K),"")</f>
        <v/>
      </c>
      <c r="AJ426" s="61" t="str">
        <f>IF(AND(K426&lt;&gt;"Match of the Day",K426&lt;&gt;"Match of the Day 2",K426&lt;&gt;"Match of the Day Repeat"),"",1+MAX($AJ$10:AJ425))</f>
        <v/>
      </c>
    </row>
    <row r="427" spans="1:36" x14ac:dyDescent="0.35">
      <c r="AH427" s="16" t="str">
        <f>IF(AND(B427="Premier League",E427="Live"),_xlfn.XLOOKUP(_xlfn.TEXTJOIN(" vs ",,C427:D427),Calendar!G:G,Calendar!B:B),IF(AND(B427="Premier League",E427="Highlights"),_xlfn.XLOOKUP(H427,Calendar!O:O,Calendar!N:N,,-1),""))</f>
        <v/>
      </c>
      <c r="AI427" s="61" t="str">
        <f>IF(AND(AH427&lt;&gt;"",E427="Live"),_xlfn.XLOOKUP(_xlfn.TEXTJOIN(" vs ",,C427:D427),Calendar!G:G,Calendar!K:K),"")</f>
        <v/>
      </c>
      <c r="AJ427" s="61" t="str">
        <f>IF(AND(K427&lt;&gt;"Match of the Day",K427&lt;&gt;"Match of the Day 2",K427&lt;&gt;"Match of the Day Repeat"),"",1+MAX($AJ$10:AJ426))</f>
        <v/>
      </c>
    </row>
    <row r="428" spans="1:36" x14ac:dyDescent="0.35">
      <c r="AH428" s="16" t="str">
        <f>IF(AND(B428="Premier League",E428="Live"),_xlfn.XLOOKUP(_xlfn.TEXTJOIN(" vs ",,C428:D428),Calendar!G:G,Calendar!B:B),IF(AND(B428="Premier League",E428="Highlights"),_xlfn.XLOOKUP(H428,Calendar!O:O,Calendar!N:N,,-1),""))</f>
        <v/>
      </c>
      <c r="AI428" s="61" t="str">
        <f>IF(AND(AH428&lt;&gt;"",E428="Live"),_xlfn.XLOOKUP(_xlfn.TEXTJOIN(" vs ",,C428:D428),Calendar!G:G,Calendar!K:K),"")</f>
        <v/>
      </c>
      <c r="AJ428" s="61" t="str">
        <f>IF(AND(K428&lt;&gt;"Match of the Day",K428&lt;&gt;"Match of the Day 2",K428&lt;&gt;"Match of the Day Repeat"),"",1+MAX($AJ$10:AJ427))</f>
        <v/>
      </c>
    </row>
    <row r="429" spans="1:36" x14ac:dyDescent="0.35">
      <c r="AH429" s="16" t="str">
        <f>IF(AND(B429="Premier League",E429="Live"),_xlfn.XLOOKUP(_xlfn.TEXTJOIN(" vs ",,C429:D429),Calendar!G:G,Calendar!B:B),IF(AND(B429="Premier League",E429="Highlights"),_xlfn.XLOOKUP(H429,Calendar!O:O,Calendar!N:N,,-1),""))</f>
        <v/>
      </c>
      <c r="AI429" s="61" t="str">
        <f>IF(AND(AH429&lt;&gt;"",E429="Live"),_xlfn.XLOOKUP(_xlfn.TEXTJOIN(" vs ",,C429:D429),Calendar!G:G,Calendar!K:K),"")</f>
        <v/>
      </c>
      <c r="AJ429" s="61" t="str">
        <f>IF(AND(K429&lt;&gt;"Match of the Day",K429&lt;&gt;"Match of the Day 2",K429&lt;&gt;"Match of the Day Repeat"),"",1+MAX($AJ$10:AJ428))</f>
        <v/>
      </c>
    </row>
    <row r="430" spans="1:36" x14ac:dyDescent="0.35">
      <c r="AH430" s="16" t="str">
        <f>IF(AND(B430="Premier League",E430="Live"),_xlfn.XLOOKUP(_xlfn.TEXTJOIN(" vs ",,C430:D430),Calendar!G:G,Calendar!B:B),IF(AND(B430="Premier League",E430="Highlights"),_xlfn.XLOOKUP(H430,Calendar!O:O,Calendar!N:N,,-1),""))</f>
        <v/>
      </c>
      <c r="AI430" s="61" t="str">
        <f>IF(AND(AH430&lt;&gt;"",E430="Live"),_xlfn.XLOOKUP(_xlfn.TEXTJOIN(" vs ",,C430:D430),Calendar!G:G,Calendar!K:K),"")</f>
        <v/>
      </c>
      <c r="AJ430" s="61" t="str">
        <f>IF(AND(K430&lt;&gt;"Match of the Day",K430&lt;&gt;"Match of the Day 2",K430&lt;&gt;"Match of the Day Repeat"),"",1+MAX($AJ$10:AJ429))</f>
        <v/>
      </c>
    </row>
    <row r="431" spans="1:36" x14ac:dyDescent="0.35">
      <c r="AH431" s="16" t="str">
        <f>IF(AND(B431="Premier League",E431="Live"),_xlfn.XLOOKUP(_xlfn.TEXTJOIN(" vs ",,C431:D431),Calendar!G:G,Calendar!B:B),IF(AND(B431="Premier League",E431="Highlights"),_xlfn.XLOOKUP(H431,Calendar!O:O,Calendar!N:N,,-1),""))</f>
        <v/>
      </c>
      <c r="AI431" s="61" t="str">
        <f>IF(AND(AH431&lt;&gt;"",E431="Live"),_xlfn.XLOOKUP(_xlfn.TEXTJOIN(" vs ",,C431:D431),Calendar!G:G,Calendar!K:K),"")</f>
        <v/>
      </c>
      <c r="AJ431" s="61" t="str">
        <f>IF(AND(K431&lt;&gt;"Match of the Day",K431&lt;&gt;"Match of the Day 2",K431&lt;&gt;"Match of the Day Repeat"),"",1+MAX($AJ$10:AJ430))</f>
        <v/>
      </c>
    </row>
    <row r="432" spans="1:36" x14ac:dyDescent="0.35">
      <c r="AH432" s="16" t="str">
        <f>IF(AND(B432="Premier League",E432="Live"),_xlfn.XLOOKUP(_xlfn.TEXTJOIN(" vs ",,C432:D432),Calendar!G:G,Calendar!B:B),IF(AND(B432="Premier League",E432="Highlights"),_xlfn.XLOOKUP(H432,Calendar!O:O,Calendar!N:N,,-1),""))</f>
        <v/>
      </c>
      <c r="AI432" s="61" t="str">
        <f>IF(AND(AH432&lt;&gt;"",E432="Live"),_xlfn.XLOOKUP(_xlfn.TEXTJOIN(" vs ",,C432:D432),Calendar!G:G,Calendar!K:K),"")</f>
        <v/>
      </c>
      <c r="AJ432" s="61" t="str">
        <f>IF(AND(K432&lt;&gt;"Match of the Day",K432&lt;&gt;"Match of the Day 2",K432&lt;&gt;"Match of the Day Repeat"),"",1+MAX($AJ$10:AJ431))</f>
        <v/>
      </c>
    </row>
    <row r="433" spans="34:36" x14ac:dyDescent="0.35">
      <c r="AH433" s="16" t="str">
        <f>IF(AND(B433="Premier League",E433="Live"),_xlfn.XLOOKUP(_xlfn.TEXTJOIN(" vs ",,C433:D433),Calendar!G:G,Calendar!B:B),IF(AND(B433="Premier League",E433="Highlights"),_xlfn.XLOOKUP(H433,Calendar!O:O,Calendar!N:N,,-1),""))</f>
        <v/>
      </c>
      <c r="AI433" s="61" t="str">
        <f>IF(AND(AH433&lt;&gt;"",E433="Live"),_xlfn.XLOOKUP(_xlfn.TEXTJOIN(" vs ",,C433:D433),Calendar!G:G,Calendar!K:K),"")</f>
        <v/>
      </c>
      <c r="AJ433" s="61" t="str">
        <f>IF(AND(K433&lt;&gt;"Match of the Day",K433&lt;&gt;"Match of the Day 2",K433&lt;&gt;"Match of the Day Repeat"),"",1+MAX($AJ$10:AJ432))</f>
        <v/>
      </c>
    </row>
    <row r="434" spans="34:36" x14ac:dyDescent="0.35">
      <c r="AH434" s="16" t="str">
        <f>IF(AND(B434="Premier League",E434="Live"),_xlfn.XLOOKUP(_xlfn.TEXTJOIN(" vs ",,C434:D434),Calendar!G:G,Calendar!B:B),IF(AND(B434="Premier League",E434="Highlights"),_xlfn.XLOOKUP(H434,Calendar!O:O,Calendar!N:N,,-1),""))</f>
        <v/>
      </c>
      <c r="AI434" s="61" t="str">
        <f>IF(AND(AH434&lt;&gt;"",E434="Live"),_xlfn.XLOOKUP(_xlfn.TEXTJOIN(" vs ",,C434:D434),Calendar!G:G,Calendar!K:K),"")</f>
        <v/>
      </c>
      <c r="AJ434" s="61" t="str">
        <f>IF(AND(K434&lt;&gt;"Match of the Day",K434&lt;&gt;"Match of the Day 2",K434&lt;&gt;"Match of the Day Repeat"),"",1+MAX($AJ$10:AJ433))</f>
        <v/>
      </c>
    </row>
    <row r="435" spans="34:36" x14ac:dyDescent="0.35">
      <c r="AH435" s="16" t="str">
        <f>IF(AND(B435="Premier League",E435="Live"),_xlfn.XLOOKUP(_xlfn.TEXTJOIN(" vs ",,C435:D435),Calendar!G:G,Calendar!B:B),IF(AND(B435="Premier League",E435="Highlights"),_xlfn.XLOOKUP(H435,Calendar!O:O,Calendar!N:N,,-1),""))</f>
        <v/>
      </c>
      <c r="AI435" s="61" t="str">
        <f>IF(AND(AH435&lt;&gt;"",E435="Live"),_xlfn.XLOOKUP(_xlfn.TEXTJOIN(" vs ",,C435:D435),Calendar!G:G,Calendar!K:K),"")</f>
        <v/>
      </c>
      <c r="AJ435" s="61" t="str">
        <f>IF(AND(K435&lt;&gt;"Match of the Day",K435&lt;&gt;"Match of the Day 2",K435&lt;&gt;"Match of the Day Repeat"),"",1+MAX($AJ$10:AJ434))</f>
        <v/>
      </c>
    </row>
    <row r="436" spans="34:36" x14ac:dyDescent="0.35">
      <c r="AH436" s="16" t="str">
        <f>IF(AND(B436="Premier League",E436="Live"),_xlfn.XLOOKUP(_xlfn.TEXTJOIN(" vs ",,C436:D436),Calendar!G:G,Calendar!B:B),IF(AND(B436="Premier League",E436="Highlights"),_xlfn.XLOOKUP(H436,Calendar!O:O,Calendar!N:N,,-1),""))</f>
        <v/>
      </c>
      <c r="AI436" s="61" t="str">
        <f>IF(AND(AH436&lt;&gt;"",E436="Live"),_xlfn.XLOOKUP(_xlfn.TEXTJOIN(" vs ",,C436:D436),Calendar!G:G,Calendar!K:K),"")</f>
        <v/>
      </c>
      <c r="AJ436" s="61" t="str">
        <f>IF(AND(K436&lt;&gt;"Match of the Day",K436&lt;&gt;"Match of the Day 2",K436&lt;&gt;"Match of the Day Repeat"),"",1+MAX($AJ$10:AJ435))</f>
        <v/>
      </c>
    </row>
    <row r="437" spans="34:36" x14ac:dyDescent="0.35">
      <c r="AH437" s="16" t="str">
        <f>IF(AND(B437="Premier League",E437="Live"),_xlfn.XLOOKUP(_xlfn.TEXTJOIN(" vs ",,C437:D437),Calendar!G:G,Calendar!B:B),IF(AND(B437="Premier League",E437="Highlights"),_xlfn.XLOOKUP(H437,Calendar!O:O,Calendar!N:N,,-1),""))</f>
        <v/>
      </c>
      <c r="AI437" s="61" t="str">
        <f>IF(AND(AH437&lt;&gt;"",E437="Live"),_xlfn.XLOOKUP(_xlfn.TEXTJOIN(" vs ",,C437:D437),Calendar!G:G,Calendar!K:K),"")</f>
        <v/>
      </c>
      <c r="AJ437" s="61" t="str">
        <f>IF(AND(K437&lt;&gt;"Match of the Day",K437&lt;&gt;"Match of the Day 2",K437&lt;&gt;"Match of the Day Repeat"),"",1+MAX($AJ$10:AJ436))</f>
        <v/>
      </c>
    </row>
    <row r="438" spans="34:36" x14ac:dyDescent="0.35">
      <c r="AH438" s="16" t="str">
        <f>IF(AND(B438="Premier League",E438="Live"),_xlfn.XLOOKUP(_xlfn.TEXTJOIN(" vs ",,C438:D438),Calendar!G:G,Calendar!B:B),IF(AND(B438="Premier League",E438="Highlights"),_xlfn.XLOOKUP(H438,Calendar!O:O,Calendar!N:N,,-1),""))</f>
        <v/>
      </c>
      <c r="AI438" s="61" t="str">
        <f>IF(AND(AH438&lt;&gt;"",E438="Live"),_xlfn.XLOOKUP(_xlfn.TEXTJOIN(" vs ",,C438:D438),Calendar!G:G,Calendar!K:K),"")</f>
        <v/>
      </c>
      <c r="AJ438" s="61" t="str">
        <f>IF(AND(K438&lt;&gt;"Match of the Day",K438&lt;&gt;"Match of the Day 2",K438&lt;&gt;"Match of the Day Repeat"),"",1+MAX($AJ$10:AJ437))</f>
        <v/>
      </c>
    </row>
    <row r="439" spans="34:36" x14ac:dyDescent="0.35">
      <c r="AH439" s="16" t="str">
        <f>IF(AND(B439="Premier League",E439="Live"),_xlfn.XLOOKUP(_xlfn.TEXTJOIN(" vs ",,C439:D439),Calendar!G:G,Calendar!B:B),IF(AND(B439="Premier League",E439="Highlights"),_xlfn.XLOOKUP(H439,Calendar!O:O,Calendar!N:N,,-1),""))</f>
        <v/>
      </c>
      <c r="AI439" s="61" t="str">
        <f>IF(AND(AH439&lt;&gt;"",E439="Live"),_xlfn.XLOOKUP(_xlfn.TEXTJOIN(" vs ",,C439:D439),Calendar!G:G,Calendar!K:K),"")</f>
        <v/>
      </c>
      <c r="AJ439" s="61" t="str">
        <f>IF(AND(K439&lt;&gt;"Match of the Day",K439&lt;&gt;"Match of the Day 2",K439&lt;&gt;"Match of the Day Repeat"),"",1+MAX($AJ$10:AJ438))</f>
        <v/>
      </c>
    </row>
    <row r="440" spans="34:36" x14ac:dyDescent="0.35">
      <c r="AH440" s="16" t="str">
        <f>IF(AND(B440="Premier League",E440="Live"),_xlfn.XLOOKUP(_xlfn.TEXTJOIN(" vs ",,C440:D440),Calendar!G:G,Calendar!B:B),IF(AND(B440="Premier League",E440="Highlights"),_xlfn.XLOOKUP(H440,Calendar!O:O,Calendar!N:N,,-1),""))</f>
        <v/>
      </c>
      <c r="AI440" s="61" t="str">
        <f>IF(AND(AH440&lt;&gt;"",E440="Live"),_xlfn.XLOOKUP(_xlfn.TEXTJOIN(" vs ",,C440:D440),Calendar!G:G,Calendar!K:K),"")</f>
        <v/>
      </c>
      <c r="AJ440" s="61" t="str">
        <f>IF(AND(K440&lt;&gt;"Match of the Day",K440&lt;&gt;"Match of the Day 2",K440&lt;&gt;"Match of the Day Repeat"),"",1+MAX($AJ$10:AJ439))</f>
        <v/>
      </c>
    </row>
    <row r="441" spans="34:36" x14ac:dyDescent="0.35">
      <c r="AH441" s="16" t="str">
        <f>IF(AND(B441="Premier League",E441="Live"),_xlfn.XLOOKUP(_xlfn.TEXTJOIN(" vs ",,C441:D441),Calendar!G:G,Calendar!B:B),IF(AND(B441="Premier League",E441="Highlights"),_xlfn.XLOOKUP(H441,Calendar!O:O,Calendar!N:N,,-1),""))</f>
        <v/>
      </c>
      <c r="AI441" s="61" t="str">
        <f>IF(AND(AH441&lt;&gt;"",E441="Live"),_xlfn.XLOOKUP(_xlfn.TEXTJOIN(" vs ",,C441:D441),Calendar!G:G,Calendar!K:K),"")</f>
        <v/>
      </c>
      <c r="AJ441" s="61" t="str">
        <f>IF(AND(K441&lt;&gt;"Match of the Day",K441&lt;&gt;"Match of the Day 2",K441&lt;&gt;"Match of the Day Repeat"),"",1+MAX($AJ$10:AJ440))</f>
        <v/>
      </c>
    </row>
    <row r="442" spans="34:36" x14ac:dyDescent="0.35">
      <c r="AH442" s="16" t="str">
        <f>IF(AND(B442="Premier League",E442="Live"),_xlfn.XLOOKUP(_xlfn.TEXTJOIN(" vs ",,C442:D442),Calendar!G:G,Calendar!B:B),IF(AND(B442="Premier League",E442="Highlights"),_xlfn.XLOOKUP(H442,Calendar!O:O,Calendar!N:N,,-1),""))</f>
        <v/>
      </c>
      <c r="AI442" s="61" t="str">
        <f>IF(AND(AH442&lt;&gt;"",E442="Live"),_xlfn.XLOOKUP(_xlfn.TEXTJOIN(" vs ",,C442:D442),Calendar!G:G,Calendar!K:K),"")</f>
        <v/>
      </c>
      <c r="AJ442" s="61" t="str">
        <f>IF(AND(K442&lt;&gt;"Match of the Day",K442&lt;&gt;"Match of the Day 2",K442&lt;&gt;"Match of the Day Repeat"),"",1+MAX($AJ$10:AJ441))</f>
        <v/>
      </c>
    </row>
    <row r="443" spans="34:36" x14ac:dyDescent="0.35">
      <c r="AH443" s="16" t="str">
        <f>IF(AND(B443="Premier League",E443="Live"),_xlfn.XLOOKUP(_xlfn.TEXTJOIN(" vs ",,C443:D443),Calendar!G:G,Calendar!B:B),IF(AND(B443="Premier League",E443="Highlights"),_xlfn.XLOOKUP(H443,Calendar!O:O,Calendar!N:N,,-1),""))</f>
        <v/>
      </c>
      <c r="AI443" s="61" t="str">
        <f>IF(AND(AH443&lt;&gt;"",E443="Live"),_xlfn.XLOOKUP(_xlfn.TEXTJOIN(" vs ",,C443:D443),Calendar!G:G,Calendar!K:K),"")</f>
        <v/>
      </c>
      <c r="AJ443" s="61" t="str">
        <f>IF(AND(K443&lt;&gt;"Match of the Day",K443&lt;&gt;"Match of the Day 2",K443&lt;&gt;"Match of the Day Repeat"),"",1+MAX($AJ$10:AJ442))</f>
        <v/>
      </c>
    </row>
    <row r="444" spans="34:36" x14ac:dyDescent="0.35">
      <c r="AH444" s="16" t="str">
        <f>IF(AND(B444="Premier League",E444="Live"),_xlfn.XLOOKUP(_xlfn.TEXTJOIN(" vs ",,C444:D444),Calendar!G:G,Calendar!B:B),IF(AND(B444="Premier League",E444="Highlights"),_xlfn.XLOOKUP(H444,Calendar!O:O,Calendar!N:N,,-1),""))</f>
        <v/>
      </c>
      <c r="AI444" s="61" t="str">
        <f>IF(AND(AH444&lt;&gt;"",E444="Live"),_xlfn.XLOOKUP(_xlfn.TEXTJOIN(" vs ",,C444:D444),Calendar!G:G,Calendar!K:K),"")</f>
        <v/>
      </c>
      <c r="AJ444" s="61" t="str">
        <f>IF(AND(K444&lt;&gt;"Match of the Day",K444&lt;&gt;"Match of the Day 2",K444&lt;&gt;"Match of the Day Repeat"),"",1+MAX($AJ$10:AJ443))</f>
        <v/>
      </c>
    </row>
    <row r="445" spans="34:36" x14ac:dyDescent="0.35">
      <c r="AH445" s="16" t="str">
        <f>IF(AND(B445="Premier League",E445="Live"),_xlfn.XLOOKUP(_xlfn.TEXTJOIN(" vs ",,C445:D445),Calendar!G:G,Calendar!B:B),IF(AND(B445="Premier League",E445="Highlights"),_xlfn.XLOOKUP(H445,Calendar!O:O,Calendar!N:N,,-1),""))</f>
        <v/>
      </c>
      <c r="AI445" s="61" t="str">
        <f>IF(AND(AH445&lt;&gt;"",E445="Live"),_xlfn.XLOOKUP(_xlfn.TEXTJOIN(" vs ",,C445:D445),Calendar!G:G,Calendar!K:K),"")</f>
        <v/>
      </c>
      <c r="AJ445" s="61" t="str">
        <f>IF(AND(K445&lt;&gt;"Match of the Day",K445&lt;&gt;"Match of the Day 2",K445&lt;&gt;"Match of the Day Repeat"),"",1+MAX($AJ$10:AJ444))</f>
        <v/>
      </c>
    </row>
    <row r="446" spans="34:36" x14ac:dyDescent="0.35">
      <c r="AH446" s="16" t="str">
        <f>IF(AND(B446="Premier League",E446="Live"),_xlfn.XLOOKUP(_xlfn.TEXTJOIN(" vs ",,C446:D446),Calendar!G:G,Calendar!B:B),IF(AND(B446="Premier League",E446="Highlights"),_xlfn.XLOOKUP(H446,Calendar!O:O,Calendar!N:N,,-1),""))</f>
        <v/>
      </c>
      <c r="AI446" s="61" t="str">
        <f>IF(AND(AH446&lt;&gt;"",E446="Live"),_xlfn.XLOOKUP(_xlfn.TEXTJOIN(" vs ",,C446:D446),Calendar!G:G,Calendar!K:K),"")</f>
        <v/>
      </c>
      <c r="AJ446" s="61" t="str">
        <f>IF(AND(K446&lt;&gt;"Match of the Day",K446&lt;&gt;"Match of the Day 2",K446&lt;&gt;"Match of the Day Repeat"),"",1+MAX($AJ$10:AJ445))</f>
        <v/>
      </c>
    </row>
    <row r="447" spans="34:36" x14ac:dyDescent="0.35">
      <c r="AH447" s="16" t="str">
        <f>IF(AND(B447="Premier League",E447="Live"),_xlfn.XLOOKUP(_xlfn.TEXTJOIN(" vs ",,C447:D447),Calendar!G:G,Calendar!B:B),IF(AND(B447="Premier League",E447="Highlights"),_xlfn.XLOOKUP(H447,Calendar!O:O,Calendar!N:N,,-1),""))</f>
        <v/>
      </c>
      <c r="AI447" s="61" t="str">
        <f>IF(AND(AH447&lt;&gt;"",E447="Live"),_xlfn.XLOOKUP(_xlfn.TEXTJOIN(" vs ",,C447:D447),Calendar!G:G,Calendar!K:K),"")</f>
        <v/>
      </c>
      <c r="AJ447" s="61" t="str">
        <f>IF(AND(K447&lt;&gt;"Match of the Day",K447&lt;&gt;"Match of the Day 2",K447&lt;&gt;"Match of the Day Repeat"),"",1+MAX($AJ$10:AJ446))</f>
        <v/>
      </c>
    </row>
    <row r="448" spans="34:36" x14ac:dyDescent="0.35">
      <c r="AH448" s="16" t="str">
        <f>IF(AND(B448="Premier League",E448="Live"),_xlfn.XLOOKUP(_xlfn.TEXTJOIN(" vs ",,C448:D448),Calendar!G:G,Calendar!B:B),IF(AND(B448="Premier League",E448="Highlights"),_xlfn.XLOOKUP(H448,Calendar!O:O,Calendar!N:N,,-1),""))</f>
        <v/>
      </c>
      <c r="AI448" s="61" t="str">
        <f>IF(AND(AH448&lt;&gt;"",E448="Live"),_xlfn.XLOOKUP(_xlfn.TEXTJOIN(" vs ",,C448:D448),Calendar!G:G,Calendar!K:K),"")</f>
        <v/>
      </c>
      <c r="AJ448" s="61" t="str">
        <f>IF(AND(K448&lt;&gt;"Match of the Day",K448&lt;&gt;"Match of the Day 2",K448&lt;&gt;"Match of the Day Repeat"),"",1+MAX($AJ$10:AJ447))</f>
        <v/>
      </c>
    </row>
    <row r="449" spans="34:36" x14ac:dyDescent="0.35">
      <c r="AH449" s="16" t="str">
        <f>IF(AND(B449="Premier League",E449="Live"),_xlfn.XLOOKUP(_xlfn.TEXTJOIN(" vs ",,C449:D449),Calendar!G:G,Calendar!B:B),IF(AND(B449="Premier League",E449="Highlights"),_xlfn.XLOOKUP(H449,Calendar!O:O,Calendar!N:N,,-1),""))</f>
        <v/>
      </c>
      <c r="AI449" s="61" t="str">
        <f>IF(AND(AH449&lt;&gt;"",E449="Live"),_xlfn.XLOOKUP(_xlfn.TEXTJOIN(" vs ",,C449:D449),Calendar!G:G,Calendar!K:K),"")</f>
        <v/>
      </c>
      <c r="AJ449" s="61" t="str">
        <f>IF(AND(K449&lt;&gt;"Match of the Day",K449&lt;&gt;"Match of the Day 2",K449&lt;&gt;"Match of the Day Repeat"),"",1+MAX($AJ$10:AJ448))</f>
        <v/>
      </c>
    </row>
    <row r="450" spans="34:36" x14ac:dyDescent="0.35">
      <c r="AH450" s="16" t="str">
        <f>IF(AND(B450="Premier League",E450="Live"),_xlfn.XLOOKUP(_xlfn.TEXTJOIN(" vs ",,C450:D450),Calendar!G:G,Calendar!B:B),IF(AND(B450="Premier League",E450="Highlights"),_xlfn.XLOOKUP(H450,Calendar!O:O,Calendar!N:N,,-1),""))</f>
        <v/>
      </c>
      <c r="AI450" s="61" t="str">
        <f>IF(AND(AH450&lt;&gt;"",E450="Live"),_xlfn.XLOOKUP(_xlfn.TEXTJOIN(" vs ",,C450:D450),Calendar!G:G,Calendar!K:K),"")</f>
        <v/>
      </c>
      <c r="AJ450" s="61" t="str">
        <f>IF(AND(K450&lt;&gt;"Match of the Day",K450&lt;&gt;"Match of the Day 2",K450&lt;&gt;"Match of the Day Repeat"),"",1+MAX($AJ$10:AJ449))</f>
        <v/>
      </c>
    </row>
    <row r="451" spans="34:36" x14ac:dyDescent="0.35">
      <c r="AH451" s="16" t="str">
        <f>IF(AND(B451="Premier League",E451="Live"),_xlfn.XLOOKUP(_xlfn.TEXTJOIN(" vs ",,C451:D451),Calendar!G:G,Calendar!B:B),IF(AND(B451="Premier League",E451="Highlights"),_xlfn.XLOOKUP(H451,Calendar!O:O,Calendar!N:N,,-1),""))</f>
        <v/>
      </c>
      <c r="AI451" s="61" t="str">
        <f>IF(AND(AH451&lt;&gt;"",E451="Live"),_xlfn.XLOOKUP(_xlfn.TEXTJOIN(" vs ",,C451:D451),Calendar!G:G,Calendar!K:K),"")</f>
        <v/>
      </c>
      <c r="AJ451" s="61" t="str">
        <f>IF(AND(K451&lt;&gt;"Match of the Day",K451&lt;&gt;"Match of the Day 2",K451&lt;&gt;"Match of the Day Repeat"),"",1+MAX($AJ$10:AJ450))</f>
        <v/>
      </c>
    </row>
    <row r="452" spans="34:36" x14ac:dyDescent="0.35">
      <c r="AH452" s="16" t="str">
        <f>IF(AND(B452="Premier League",E452="Live"),_xlfn.XLOOKUP(_xlfn.TEXTJOIN(" vs ",,C452:D452),Calendar!G:G,Calendar!B:B),IF(AND(B452="Premier League",E452="Highlights"),_xlfn.XLOOKUP(H452,Calendar!O:O,Calendar!N:N,,-1),""))</f>
        <v/>
      </c>
      <c r="AI452" s="61" t="str">
        <f>IF(AND(AH452&lt;&gt;"",E452="Live"),_xlfn.XLOOKUP(_xlfn.TEXTJOIN(" vs ",,C452:D452),Calendar!G:G,Calendar!K:K),"")</f>
        <v/>
      </c>
      <c r="AJ452" s="61" t="str">
        <f>IF(AND(K452&lt;&gt;"Match of the Day",K452&lt;&gt;"Match of the Day 2",K452&lt;&gt;"Match of the Day Repeat"),"",1+MAX($AJ$10:AJ451))</f>
        <v/>
      </c>
    </row>
    <row r="453" spans="34:36" x14ac:dyDescent="0.35">
      <c r="AH453" s="16" t="str">
        <f>IF(AND(B453="Premier League",E453="Live"),_xlfn.XLOOKUP(_xlfn.TEXTJOIN(" vs ",,C453:D453),Calendar!G:G,Calendar!B:B),IF(AND(B453="Premier League",E453="Highlights"),_xlfn.XLOOKUP(H453,Calendar!O:O,Calendar!N:N,,-1),""))</f>
        <v/>
      </c>
      <c r="AI453" s="61" t="str">
        <f>IF(AND(AH453&lt;&gt;"",E453="Live"),_xlfn.XLOOKUP(_xlfn.TEXTJOIN(" vs ",,C453:D453),Calendar!G:G,Calendar!K:K),"")</f>
        <v/>
      </c>
      <c r="AJ453" s="61" t="str">
        <f>IF(AND(K453&lt;&gt;"Match of the Day",K453&lt;&gt;"Match of the Day 2",K453&lt;&gt;"Match of the Day Repeat"),"",1+MAX($AJ$10:AJ452))</f>
        <v/>
      </c>
    </row>
    <row r="454" spans="34:36" x14ac:dyDescent="0.35">
      <c r="AH454" s="16" t="str">
        <f>IF(AND(B454="Premier League",E454="Live"),_xlfn.XLOOKUP(_xlfn.TEXTJOIN(" vs ",,C454:D454),Calendar!G:G,Calendar!B:B),IF(AND(B454="Premier League",E454="Highlights"),_xlfn.XLOOKUP(H454,Calendar!O:O,Calendar!N:N,,-1),""))</f>
        <v/>
      </c>
      <c r="AI454" s="61" t="str">
        <f>IF(AND(AH454&lt;&gt;"",E454="Live"),_xlfn.XLOOKUP(_xlfn.TEXTJOIN(" vs ",,C454:D454),Calendar!G:G,Calendar!K:K),"")</f>
        <v/>
      </c>
      <c r="AJ454" s="61" t="str">
        <f>IF(AND(K454&lt;&gt;"Match of the Day",K454&lt;&gt;"Match of the Day 2",K454&lt;&gt;"Match of the Day Repeat"),"",1+MAX($AJ$10:AJ453))</f>
        <v/>
      </c>
    </row>
    <row r="455" spans="34:36" x14ac:dyDescent="0.35">
      <c r="AH455" s="16" t="str">
        <f>IF(AND(B455="Premier League",E455="Live"),_xlfn.XLOOKUP(_xlfn.TEXTJOIN(" vs ",,C455:D455),Calendar!G:G,Calendar!B:B),IF(AND(B455="Premier League",E455="Highlights"),_xlfn.XLOOKUP(H455,Calendar!O:O,Calendar!N:N,,-1),""))</f>
        <v/>
      </c>
      <c r="AI455" s="61" t="str">
        <f>IF(AND(AH455&lt;&gt;"",E455="Live"),_xlfn.XLOOKUP(_xlfn.TEXTJOIN(" vs ",,C455:D455),Calendar!G:G,Calendar!K:K),"")</f>
        <v/>
      </c>
      <c r="AJ455" s="61" t="str">
        <f>IF(AND(K455&lt;&gt;"Match of the Day",K455&lt;&gt;"Match of the Day 2",K455&lt;&gt;"Match of the Day Repeat"),"",1+MAX($AJ$10:AJ454))</f>
        <v/>
      </c>
    </row>
    <row r="456" spans="34:36" x14ac:dyDescent="0.35">
      <c r="AH456" s="16" t="str">
        <f>IF(AND(B456="Premier League",E456="Live"),_xlfn.XLOOKUP(_xlfn.TEXTJOIN(" vs ",,C456:D456),Calendar!G:G,Calendar!B:B),IF(AND(B456="Premier League",E456="Highlights"),_xlfn.XLOOKUP(H456,Calendar!O:O,Calendar!N:N,,-1),""))</f>
        <v/>
      </c>
      <c r="AI456" s="61" t="str">
        <f>IF(AND(AH456&lt;&gt;"",E456="Live"),_xlfn.XLOOKUP(_xlfn.TEXTJOIN(" vs ",,C456:D456),Calendar!G:G,Calendar!K:K),"")</f>
        <v/>
      </c>
      <c r="AJ456" s="61" t="str">
        <f>IF(AND(K456&lt;&gt;"Match of the Day",K456&lt;&gt;"Match of the Day 2",K456&lt;&gt;"Match of the Day Repeat"),"",1+MAX($AJ$10:AJ455))</f>
        <v/>
      </c>
    </row>
    <row r="457" spans="34:36" x14ac:dyDescent="0.35">
      <c r="AH457" s="16" t="str">
        <f>IF(AND(B457="Premier League",E457="Live"),_xlfn.XLOOKUP(_xlfn.TEXTJOIN(" vs ",,C457:D457),Calendar!G:G,Calendar!B:B),IF(AND(B457="Premier League",E457="Highlights"),_xlfn.XLOOKUP(H457,Calendar!O:O,Calendar!N:N,,-1),""))</f>
        <v/>
      </c>
      <c r="AI457" s="61" t="str">
        <f>IF(AND(AH457&lt;&gt;"",E457="Live"),_xlfn.XLOOKUP(_xlfn.TEXTJOIN(" vs ",,C457:D457),Calendar!G:G,Calendar!K:K),"")</f>
        <v/>
      </c>
      <c r="AJ457" s="61" t="str">
        <f>IF(AND(K457&lt;&gt;"Match of the Day",K457&lt;&gt;"Match of the Day 2",K457&lt;&gt;"Match of the Day Repeat"),"",1+MAX($AJ$10:AJ456))</f>
        <v/>
      </c>
    </row>
    <row r="458" spans="34:36" x14ac:dyDescent="0.35">
      <c r="AH458" s="16" t="str">
        <f>IF(AND(B458="Premier League",E458="Live"),_xlfn.XLOOKUP(_xlfn.TEXTJOIN(" vs ",,C458:D458),Calendar!G:G,Calendar!B:B),IF(AND(B458="Premier League",E458="Highlights"),_xlfn.XLOOKUP(H458,Calendar!O:O,Calendar!N:N,,-1),""))</f>
        <v/>
      </c>
      <c r="AI458" s="61" t="str">
        <f>IF(AND(AH458&lt;&gt;"",E458="Live"),_xlfn.XLOOKUP(_xlfn.TEXTJOIN(" vs ",,C458:D458),Calendar!G:G,Calendar!K:K),"")</f>
        <v/>
      </c>
      <c r="AJ458" s="61" t="str">
        <f>IF(AND(K458&lt;&gt;"Match of the Day",K458&lt;&gt;"Match of the Day 2",K458&lt;&gt;"Match of the Day Repeat"),"",1+MAX($AJ$10:AJ457))</f>
        <v/>
      </c>
    </row>
    <row r="459" spans="34:36" x14ac:dyDescent="0.35">
      <c r="AH459" s="16" t="str">
        <f>IF(AND(B459="Premier League",E459="Live"),_xlfn.XLOOKUP(_xlfn.TEXTJOIN(" vs ",,C459:D459),Calendar!G:G,Calendar!B:B),IF(AND(B459="Premier League",E459="Highlights"),_xlfn.XLOOKUP(H459,Calendar!O:O,Calendar!N:N,,-1),""))</f>
        <v/>
      </c>
      <c r="AI459" s="61" t="str">
        <f>IF(AND(AH459&lt;&gt;"",E459="Live"),_xlfn.XLOOKUP(_xlfn.TEXTJOIN(" vs ",,C459:D459),Calendar!G:G,Calendar!K:K),"")</f>
        <v/>
      </c>
      <c r="AJ459" s="61" t="str">
        <f>IF(AND(K459&lt;&gt;"Match of the Day",K459&lt;&gt;"Match of the Day 2",K459&lt;&gt;"Match of the Day Repeat"),"",1+MAX($AJ$10:AJ458))</f>
        <v/>
      </c>
    </row>
    <row r="460" spans="34:36" x14ac:dyDescent="0.35">
      <c r="AH460" s="16" t="str">
        <f>IF(AND(B460="Premier League",E460="Live"),_xlfn.XLOOKUP(_xlfn.TEXTJOIN(" vs ",,C460:D460),Calendar!G:G,Calendar!B:B),IF(AND(B460="Premier League",E460="Highlights"),_xlfn.XLOOKUP(H460,Calendar!O:O,Calendar!N:N,,-1),""))</f>
        <v/>
      </c>
      <c r="AI460" s="61" t="str">
        <f>IF(AND(AH460&lt;&gt;"",E460="Live"),_xlfn.XLOOKUP(_xlfn.TEXTJOIN(" vs ",,C460:D460),Calendar!G:G,Calendar!K:K),"")</f>
        <v/>
      </c>
      <c r="AJ460" s="61" t="str">
        <f>IF(AND(K460&lt;&gt;"Match of the Day",K460&lt;&gt;"Match of the Day 2",K460&lt;&gt;"Match of the Day Repeat"),"",1+MAX($AJ$10:AJ459))</f>
        <v/>
      </c>
    </row>
    <row r="461" spans="34:36" x14ac:dyDescent="0.35">
      <c r="AH461" s="16" t="str">
        <f>IF(AND(B461="Premier League",E461="Live"),_xlfn.XLOOKUP(_xlfn.TEXTJOIN(" vs ",,C461:D461),Calendar!G:G,Calendar!B:B),IF(AND(B461="Premier League",E461="Highlights"),_xlfn.XLOOKUP(H461,Calendar!O:O,Calendar!N:N,,-1),""))</f>
        <v/>
      </c>
      <c r="AI461" s="61" t="str">
        <f>IF(AND(AH461&lt;&gt;"",E461="Live"),_xlfn.XLOOKUP(_xlfn.TEXTJOIN(" vs ",,C461:D461),Calendar!G:G,Calendar!K:K),"")</f>
        <v/>
      </c>
      <c r="AJ461" s="61" t="str">
        <f>IF(AND(K461&lt;&gt;"Match of the Day",K461&lt;&gt;"Match of the Day 2",K461&lt;&gt;"Match of the Day Repeat"),"",1+MAX($AJ$10:AJ460))</f>
        <v/>
      </c>
    </row>
    <row r="462" spans="34:36" x14ac:dyDescent="0.35">
      <c r="AH462" s="16" t="str">
        <f>IF(AND(B462="Premier League",E462="Live"),_xlfn.XLOOKUP(_xlfn.TEXTJOIN(" vs ",,C462:D462),Calendar!G:G,Calendar!B:B),IF(AND(B462="Premier League",E462="Highlights"),_xlfn.XLOOKUP(H462,Calendar!O:O,Calendar!N:N,,-1),""))</f>
        <v/>
      </c>
      <c r="AI462" s="61" t="str">
        <f>IF(AND(AH462&lt;&gt;"",E462="Live"),_xlfn.XLOOKUP(_xlfn.TEXTJOIN(" vs ",,C462:D462),Calendar!G:G,Calendar!K:K),"")</f>
        <v/>
      </c>
      <c r="AJ462" s="61" t="str">
        <f>IF(AND(K462&lt;&gt;"Match of the Day",K462&lt;&gt;"Match of the Day 2",K462&lt;&gt;"Match of the Day Repeat"),"",1+MAX($AJ$10:AJ461))</f>
        <v/>
      </c>
    </row>
    <row r="463" spans="34:36" x14ac:dyDescent="0.35">
      <c r="AH463" s="16" t="str">
        <f>IF(AND(B463="Premier League",E463="Live"),_xlfn.XLOOKUP(_xlfn.TEXTJOIN(" vs ",,C463:D463),Calendar!G:G,Calendar!B:B),IF(AND(B463="Premier League",E463="Highlights"),_xlfn.XLOOKUP(H463,Calendar!O:O,Calendar!N:N,,-1),""))</f>
        <v/>
      </c>
      <c r="AI463" s="61" t="str">
        <f>IF(AND(AH463&lt;&gt;"",E463="Live"),_xlfn.XLOOKUP(_xlfn.TEXTJOIN(" vs ",,C463:D463),Calendar!G:G,Calendar!K:K),"")</f>
        <v/>
      </c>
      <c r="AJ463" s="61" t="str">
        <f>IF(AND(K463&lt;&gt;"Match of the Day",K463&lt;&gt;"Match of the Day 2",K463&lt;&gt;"Match of the Day Repeat"),"",1+MAX($AJ$10:AJ462))</f>
        <v/>
      </c>
    </row>
    <row r="464" spans="34:36" x14ac:dyDescent="0.35">
      <c r="AH464" s="16" t="str">
        <f>IF(AND(B464="Premier League",E464="Live"),_xlfn.XLOOKUP(_xlfn.TEXTJOIN(" vs ",,C464:D464),Calendar!G:G,Calendar!B:B),IF(AND(B464="Premier League",E464="Highlights"),_xlfn.XLOOKUP(H464,Calendar!O:O,Calendar!N:N,,-1),""))</f>
        <v/>
      </c>
      <c r="AI464" s="61" t="str">
        <f>IF(AND(AH464&lt;&gt;"",E464="Live"),_xlfn.XLOOKUP(_xlfn.TEXTJOIN(" vs ",,C464:D464),Calendar!G:G,Calendar!K:K),"")</f>
        <v/>
      </c>
      <c r="AJ464" s="61" t="str">
        <f>IF(AND(K464&lt;&gt;"Match of the Day",K464&lt;&gt;"Match of the Day 2",K464&lt;&gt;"Match of the Day Repeat"),"",1+MAX($AJ$10:AJ463))</f>
        <v/>
      </c>
    </row>
    <row r="465" spans="34:36" x14ac:dyDescent="0.35">
      <c r="AH465" s="16" t="str">
        <f>IF(AND(B465="Premier League",E465="Live"),_xlfn.XLOOKUP(_xlfn.TEXTJOIN(" vs ",,C465:D465),Calendar!G:G,Calendar!B:B),IF(AND(B465="Premier League",E465="Highlights"),_xlfn.XLOOKUP(H465,Calendar!O:O,Calendar!N:N,,-1),""))</f>
        <v/>
      </c>
      <c r="AI465" s="61" t="str">
        <f>IF(AND(AH465&lt;&gt;"",E465="Live"),_xlfn.XLOOKUP(_xlfn.TEXTJOIN(" vs ",,C465:D465),Calendar!G:G,Calendar!K:K),"")</f>
        <v/>
      </c>
      <c r="AJ465" s="61" t="str">
        <f>IF(AND(K465&lt;&gt;"Match of the Day",K465&lt;&gt;"Match of the Day 2",K465&lt;&gt;"Match of the Day Repeat"),"",1+MAX($AJ$10:AJ464))</f>
        <v/>
      </c>
    </row>
    <row r="466" spans="34:36" x14ac:dyDescent="0.35">
      <c r="AH466" s="16" t="str">
        <f>IF(AND(B466="Premier League",E466="Live"),_xlfn.XLOOKUP(_xlfn.TEXTJOIN(" vs ",,C466:D466),Calendar!G:G,Calendar!B:B),IF(AND(B466="Premier League",E466="Highlights"),_xlfn.XLOOKUP(H466,Calendar!O:O,Calendar!N:N,,-1),""))</f>
        <v/>
      </c>
      <c r="AI466" s="61" t="str">
        <f>IF(AND(AH466&lt;&gt;"",E466="Live"),_xlfn.XLOOKUP(_xlfn.TEXTJOIN(" vs ",,C466:D466),Calendar!G:G,Calendar!K:K),"")</f>
        <v/>
      </c>
      <c r="AJ466" s="61" t="str">
        <f>IF(AND(K466&lt;&gt;"Match of the Day",K466&lt;&gt;"Match of the Day 2",K466&lt;&gt;"Match of the Day Repeat"),"",1+MAX($AJ$10:AJ465))</f>
        <v/>
      </c>
    </row>
    <row r="467" spans="34:36" x14ac:dyDescent="0.35">
      <c r="AH467" s="16" t="str">
        <f>IF(AND(B467="Premier League",E467="Live"),_xlfn.XLOOKUP(_xlfn.TEXTJOIN(" vs ",,C467:D467),Calendar!G:G,Calendar!B:B),IF(AND(B467="Premier League",E467="Highlights"),_xlfn.XLOOKUP(H467,Calendar!O:O,Calendar!N:N,,-1),""))</f>
        <v/>
      </c>
      <c r="AI467" s="61" t="str">
        <f>IF(AND(AH467&lt;&gt;"",E467="Live"),_xlfn.XLOOKUP(_xlfn.TEXTJOIN(" vs ",,C467:D467),Calendar!G:G,Calendar!K:K),"")</f>
        <v/>
      </c>
      <c r="AJ467" s="61" t="str">
        <f>IF(AND(K467&lt;&gt;"Match of the Day",K467&lt;&gt;"Match of the Day 2",K467&lt;&gt;"Match of the Day Repeat"),"",1+MAX($AJ$10:AJ466))</f>
        <v/>
      </c>
    </row>
    <row r="468" spans="34:36" x14ac:dyDescent="0.35">
      <c r="AH468" s="16" t="str">
        <f>IF(AND(B468="Premier League",E468="Live"),_xlfn.XLOOKUP(_xlfn.TEXTJOIN(" vs ",,C468:D468),Calendar!G:G,Calendar!B:B),IF(AND(B468="Premier League",E468="Highlights"),_xlfn.XLOOKUP(H468,Calendar!O:O,Calendar!N:N,,-1),""))</f>
        <v/>
      </c>
      <c r="AI468" s="61" t="str">
        <f>IF(AND(AH468&lt;&gt;"",E468="Live"),_xlfn.XLOOKUP(_xlfn.TEXTJOIN(" vs ",,C468:D468),Calendar!G:G,Calendar!K:K),"")</f>
        <v/>
      </c>
      <c r="AJ468" s="61" t="str">
        <f>IF(AND(K468&lt;&gt;"Match of the Day",K468&lt;&gt;"Match of the Day 2",K468&lt;&gt;"Match of the Day Repeat"),"",1+MAX($AJ$10:AJ467))</f>
        <v/>
      </c>
    </row>
    <row r="469" spans="34:36" x14ac:dyDescent="0.35">
      <c r="AH469" s="16" t="str">
        <f>IF(AND(B469="Premier League",E469="Live"),_xlfn.XLOOKUP(_xlfn.TEXTJOIN(" vs ",,C469:D469),Calendar!G:G,Calendar!B:B),IF(AND(B469="Premier League",E469="Highlights"),_xlfn.XLOOKUP(H469,Calendar!O:O,Calendar!N:N,,-1),""))</f>
        <v/>
      </c>
      <c r="AI469" s="61" t="str">
        <f>IF(AND(AH469&lt;&gt;"",E469="Live"),_xlfn.XLOOKUP(_xlfn.TEXTJOIN(" vs ",,C469:D469),Calendar!G:G,Calendar!K:K),"")</f>
        <v/>
      </c>
      <c r="AJ469" s="61" t="str">
        <f>IF(AND(K469&lt;&gt;"Match of the Day",K469&lt;&gt;"Match of the Day 2",K469&lt;&gt;"Match of the Day Repeat"),"",1+MAX($AJ$10:AJ468))</f>
        <v/>
      </c>
    </row>
    <row r="470" spans="34:36" x14ac:dyDescent="0.35">
      <c r="AH470" s="16" t="str">
        <f>IF(AND(B470="Premier League",E470="Live"),_xlfn.XLOOKUP(_xlfn.TEXTJOIN(" vs ",,C470:D470),Calendar!G:G,Calendar!B:B),IF(AND(B470="Premier League",E470="Highlights"),_xlfn.XLOOKUP(H470,Calendar!O:O,Calendar!N:N,,-1),""))</f>
        <v/>
      </c>
      <c r="AI470" s="61" t="str">
        <f>IF(AND(AH470&lt;&gt;"",E470="Live"),_xlfn.XLOOKUP(_xlfn.TEXTJOIN(" vs ",,C470:D470),Calendar!G:G,Calendar!K:K),"")</f>
        <v/>
      </c>
      <c r="AJ470" s="61" t="str">
        <f>IF(AND(K470&lt;&gt;"Match of the Day",K470&lt;&gt;"Match of the Day 2",K470&lt;&gt;"Match of the Day Repeat"),"",1+MAX($AJ$10:AJ469))</f>
        <v/>
      </c>
    </row>
    <row r="471" spans="34:36" x14ac:dyDescent="0.35">
      <c r="AH471" s="16" t="str">
        <f>IF(AND(B471="Premier League",E471="Live"),_xlfn.XLOOKUP(_xlfn.TEXTJOIN(" vs ",,C471:D471),Calendar!G:G,Calendar!B:B),IF(AND(B471="Premier League",E471="Highlights"),_xlfn.XLOOKUP(H471,Calendar!O:O,Calendar!N:N,,-1),""))</f>
        <v/>
      </c>
      <c r="AI471" s="61" t="str">
        <f>IF(AND(AH471&lt;&gt;"",E471="Live"),_xlfn.XLOOKUP(_xlfn.TEXTJOIN(" vs ",,C471:D471),Calendar!G:G,Calendar!K:K),"")</f>
        <v/>
      </c>
      <c r="AJ471" s="61" t="str">
        <f>IF(AND(K471&lt;&gt;"Match of the Day",K471&lt;&gt;"Match of the Day 2",K471&lt;&gt;"Match of the Day Repeat"),"",1+MAX($AJ$10:AJ470))</f>
        <v/>
      </c>
    </row>
    <row r="472" spans="34:36" x14ac:dyDescent="0.35">
      <c r="AH472" s="16" t="str">
        <f>IF(AND(B472="Premier League",E472="Live"),_xlfn.XLOOKUP(_xlfn.TEXTJOIN(" vs ",,C472:D472),Calendar!G:G,Calendar!B:B),IF(AND(B472="Premier League",E472="Highlights"),_xlfn.XLOOKUP(H472,Calendar!O:O,Calendar!N:N,,-1),""))</f>
        <v/>
      </c>
      <c r="AI472" s="61" t="str">
        <f>IF(AND(AH472&lt;&gt;"",E472="Live"),_xlfn.XLOOKUP(_xlfn.TEXTJOIN(" vs ",,C472:D472),Calendar!G:G,Calendar!K:K),"")</f>
        <v/>
      </c>
      <c r="AJ472" s="61" t="str">
        <f>IF(AND(K472&lt;&gt;"Match of the Day",K472&lt;&gt;"Match of the Day 2",K472&lt;&gt;"Match of the Day Repeat"),"",1+MAX($AJ$10:AJ471))</f>
        <v/>
      </c>
    </row>
    <row r="473" spans="34:36" x14ac:dyDescent="0.35">
      <c r="AH473" s="16" t="str">
        <f>IF(AND(B473="Premier League",E473="Live"),_xlfn.XLOOKUP(_xlfn.TEXTJOIN(" vs ",,C473:D473),Calendar!G:G,Calendar!B:B),IF(AND(B473="Premier League",E473="Highlights"),_xlfn.XLOOKUP(H473,Calendar!O:O,Calendar!N:N,,-1),""))</f>
        <v/>
      </c>
      <c r="AI473" s="61" t="str">
        <f>IF(AND(AH473&lt;&gt;"",E473="Live"),_xlfn.XLOOKUP(_xlfn.TEXTJOIN(" vs ",,C473:D473),Calendar!G:G,Calendar!K:K),"")</f>
        <v/>
      </c>
      <c r="AJ473" s="61" t="str">
        <f>IF(AND(K473&lt;&gt;"Match of the Day",K473&lt;&gt;"Match of the Day 2",K473&lt;&gt;"Match of the Day Repeat"),"",1+MAX($AJ$10:AJ472))</f>
        <v/>
      </c>
    </row>
    <row r="474" spans="34:36" x14ac:dyDescent="0.35">
      <c r="AH474" s="16" t="str">
        <f>IF(AND(B474="Premier League",E474="Live"),_xlfn.XLOOKUP(_xlfn.TEXTJOIN(" vs ",,C474:D474),Calendar!G:G,Calendar!B:B),IF(AND(B474="Premier League",E474="Highlights"),_xlfn.XLOOKUP(H474,Calendar!O:O,Calendar!N:N,,-1),""))</f>
        <v/>
      </c>
      <c r="AI474" s="61" t="str">
        <f>IF(AND(AH474&lt;&gt;"",E474="Live"),_xlfn.XLOOKUP(_xlfn.TEXTJOIN(" vs ",,C474:D474),Calendar!G:G,Calendar!K:K),"")</f>
        <v/>
      </c>
      <c r="AJ474" s="61" t="str">
        <f>IF(AND(K474&lt;&gt;"Match of the Day",K474&lt;&gt;"Match of the Day 2",K474&lt;&gt;"Match of the Day Repeat"),"",1+MAX($AJ$10:AJ473))</f>
        <v/>
      </c>
    </row>
    <row r="475" spans="34:36" x14ac:dyDescent="0.35">
      <c r="AH475" s="16" t="str">
        <f>IF(AND(B475="Premier League",E475="Live"),_xlfn.XLOOKUP(_xlfn.TEXTJOIN(" vs ",,C475:D475),Calendar!G:G,Calendar!B:B),IF(AND(B475="Premier League",E475="Highlights"),_xlfn.XLOOKUP(H475,Calendar!O:O,Calendar!N:N,,-1),""))</f>
        <v/>
      </c>
      <c r="AI475" s="61" t="str">
        <f>IF(AND(AH475&lt;&gt;"",E475="Live"),_xlfn.XLOOKUP(_xlfn.TEXTJOIN(" vs ",,C475:D475),Calendar!G:G,Calendar!K:K),"")</f>
        <v/>
      </c>
      <c r="AJ475" s="61" t="str">
        <f>IF(AND(K475&lt;&gt;"Match of the Day",K475&lt;&gt;"Match of the Day 2",K475&lt;&gt;"Match of the Day Repeat"),"",1+MAX($AJ$10:AJ474))</f>
        <v/>
      </c>
    </row>
    <row r="476" spans="34:36" x14ac:dyDescent="0.35">
      <c r="AH476" s="16" t="str">
        <f>IF(AND(B476="Premier League",E476="Live"),_xlfn.XLOOKUP(_xlfn.TEXTJOIN(" vs ",,C476:D476),Calendar!G:G,Calendar!B:B),IF(AND(B476="Premier League",E476="Highlights"),_xlfn.XLOOKUP(H476,Calendar!O:O,Calendar!N:N,,-1),""))</f>
        <v/>
      </c>
      <c r="AI476" s="61" t="str">
        <f>IF(AND(AH476&lt;&gt;"",E476="Live"),_xlfn.XLOOKUP(_xlfn.TEXTJOIN(" vs ",,C476:D476),Calendar!G:G,Calendar!K:K),"")</f>
        <v/>
      </c>
      <c r="AJ476" s="61" t="str">
        <f>IF(AND(K476&lt;&gt;"Match of the Day",K476&lt;&gt;"Match of the Day 2",K476&lt;&gt;"Match of the Day Repeat"),"",1+MAX($AJ$10:AJ475))</f>
        <v/>
      </c>
    </row>
    <row r="477" spans="34:36" x14ac:dyDescent="0.35">
      <c r="AH477" s="16" t="str">
        <f>IF(AND(B477="Premier League",E477="Live"),_xlfn.XLOOKUP(_xlfn.TEXTJOIN(" vs ",,C477:D477),Calendar!G:G,Calendar!B:B),IF(AND(B477="Premier League",E477="Highlights"),_xlfn.XLOOKUP(H477,Calendar!O:O,Calendar!N:N,,-1),""))</f>
        <v/>
      </c>
      <c r="AI477" s="61" t="str">
        <f>IF(AND(AH477&lt;&gt;"",E477="Live"),_xlfn.XLOOKUP(_xlfn.TEXTJOIN(" vs ",,C477:D477),Calendar!G:G,Calendar!K:K),"")</f>
        <v/>
      </c>
      <c r="AJ477" s="61" t="str">
        <f>IF(AND(K477&lt;&gt;"Match of the Day",K477&lt;&gt;"Match of the Day 2",K477&lt;&gt;"Match of the Day Repeat"),"",1+MAX($AJ$10:AJ476))</f>
        <v/>
      </c>
    </row>
    <row r="478" spans="34:36" x14ac:dyDescent="0.35">
      <c r="AH478" s="16" t="str">
        <f>IF(AND(B478="Premier League",E478="Live"),_xlfn.XLOOKUP(_xlfn.TEXTJOIN(" vs ",,C478:D478),Calendar!G:G,Calendar!B:B),IF(AND(B478="Premier League",E478="Highlights"),_xlfn.XLOOKUP(H478,Calendar!O:O,Calendar!N:N,,-1),""))</f>
        <v/>
      </c>
      <c r="AI478" s="61" t="str">
        <f>IF(AND(AH478&lt;&gt;"",E478="Live"),_xlfn.XLOOKUP(_xlfn.TEXTJOIN(" vs ",,C478:D478),Calendar!G:G,Calendar!K:K),"")</f>
        <v/>
      </c>
      <c r="AJ478" s="61" t="str">
        <f>IF(AND(K478&lt;&gt;"Match of the Day",K478&lt;&gt;"Match of the Day 2",K478&lt;&gt;"Match of the Day Repeat"),"",1+MAX($AJ$10:AJ477))</f>
        <v/>
      </c>
    </row>
    <row r="479" spans="34:36" x14ac:dyDescent="0.35">
      <c r="AH479" s="16" t="str">
        <f>IF(AND(B479="Premier League",E479="Live"),_xlfn.XLOOKUP(_xlfn.TEXTJOIN(" vs ",,C479:D479),Calendar!G:G,Calendar!B:B),IF(AND(B479="Premier League",E479="Highlights"),_xlfn.XLOOKUP(H479,Calendar!O:O,Calendar!N:N,,-1),""))</f>
        <v/>
      </c>
      <c r="AI479" s="61" t="str">
        <f>IF(AND(AH479&lt;&gt;"",E479="Live"),_xlfn.XLOOKUP(_xlfn.TEXTJOIN(" vs ",,C479:D479),Calendar!G:G,Calendar!K:K),"")</f>
        <v/>
      </c>
      <c r="AJ479" s="61" t="str">
        <f>IF(AND(K479&lt;&gt;"Match of the Day",K479&lt;&gt;"Match of the Day 2",K479&lt;&gt;"Match of the Day Repeat"),"",1+MAX($AJ$10:AJ478))</f>
        <v/>
      </c>
    </row>
    <row r="480" spans="34:36" x14ac:dyDescent="0.35">
      <c r="AH480" s="16" t="str">
        <f>IF(AND(B480="Premier League",E480="Live"),_xlfn.XLOOKUP(_xlfn.TEXTJOIN(" vs ",,C480:D480),Calendar!G:G,Calendar!B:B),IF(AND(B480="Premier League",E480="Highlights"),_xlfn.XLOOKUP(H480,Calendar!O:O,Calendar!N:N,,-1),""))</f>
        <v/>
      </c>
      <c r="AI480" s="61" t="str">
        <f>IF(AND(AH480&lt;&gt;"",E480="Live"),_xlfn.XLOOKUP(_xlfn.TEXTJOIN(" vs ",,C480:D480),Calendar!G:G,Calendar!K:K),"")</f>
        <v/>
      </c>
      <c r="AJ480" s="61" t="str">
        <f>IF(AND(K480&lt;&gt;"Match of the Day",K480&lt;&gt;"Match of the Day 2",K480&lt;&gt;"Match of the Day Repeat"),"",1+MAX($AJ$10:AJ479))</f>
        <v/>
      </c>
    </row>
    <row r="481" spans="34:36" x14ac:dyDescent="0.35">
      <c r="AH481" s="16" t="str">
        <f>IF(AND(B481="Premier League",E481="Live"),_xlfn.XLOOKUP(_xlfn.TEXTJOIN(" vs ",,C481:D481),Calendar!G:G,Calendar!B:B),IF(AND(B481="Premier League",E481="Highlights"),_xlfn.XLOOKUP(H481,Calendar!O:O,Calendar!N:N,,-1),""))</f>
        <v/>
      </c>
      <c r="AI481" s="61" t="str">
        <f>IF(AND(AH481&lt;&gt;"",E481="Live"),_xlfn.XLOOKUP(_xlfn.TEXTJOIN(" vs ",,C481:D481),Calendar!G:G,Calendar!K:K),"")</f>
        <v/>
      </c>
      <c r="AJ481" s="61" t="str">
        <f>IF(AND(K481&lt;&gt;"Match of the Day",K481&lt;&gt;"Match of the Day 2",K481&lt;&gt;"Match of the Day Repeat"),"",1+MAX($AJ$10:AJ480))</f>
        <v/>
      </c>
    </row>
    <row r="482" spans="34:36" x14ac:dyDescent="0.35">
      <c r="AH482" s="16" t="str">
        <f>IF(AND(B482="Premier League",E482="Live"),_xlfn.XLOOKUP(_xlfn.TEXTJOIN(" vs ",,C482:D482),Calendar!G:G,Calendar!B:B),IF(AND(B482="Premier League",E482="Highlights"),_xlfn.XLOOKUP(H482,Calendar!O:O,Calendar!N:N,,-1),""))</f>
        <v/>
      </c>
      <c r="AI482" s="61" t="str">
        <f>IF(AND(AH482&lt;&gt;"",E482="Live"),_xlfn.XLOOKUP(_xlfn.TEXTJOIN(" vs ",,C482:D482),Calendar!G:G,Calendar!K:K),"")</f>
        <v/>
      </c>
      <c r="AJ482" s="61" t="str">
        <f>IF(AND(K482&lt;&gt;"Match of the Day",K482&lt;&gt;"Match of the Day 2",K482&lt;&gt;"Match of the Day Repeat"),"",1+MAX($AJ$10:AJ481))</f>
        <v/>
      </c>
    </row>
    <row r="483" spans="34:36" x14ac:dyDescent="0.35">
      <c r="AH483" s="16" t="str">
        <f>IF(AND(B483="Premier League",E483="Live"),_xlfn.XLOOKUP(_xlfn.TEXTJOIN(" vs ",,C483:D483),Calendar!G:G,Calendar!B:B),IF(AND(B483="Premier League",E483="Highlights"),_xlfn.XLOOKUP(H483,Calendar!O:O,Calendar!N:N,,-1),""))</f>
        <v/>
      </c>
      <c r="AI483" s="61" t="str">
        <f>IF(AND(AH483&lt;&gt;"",E483="Live"),_xlfn.XLOOKUP(_xlfn.TEXTJOIN(" vs ",,C483:D483),Calendar!G:G,Calendar!K:K),"")</f>
        <v/>
      </c>
      <c r="AJ483" s="61" t="str">
        <f>IF(AND(K483&lt;&gt;"Match of the Day",K483&lt;&gt;"Match of the Day 2",K483&lt;&gt;"Match of the Day Repeat"),"",1+MAX($AJ$10:AJ482))</f>
        <v/>
      </c>
    </row>
    <row r="484" spans="34:36" x14ac:dyDescent="0.35">
      <c r="AH484" s="16" t="str">
        <f>IF(AND(B484="Premier League",E484="Live"),_xlfn.XLOOKUP(_xlfn.TEXTJOIN(" vs ",,C484:D484),Calendar!G:G,Calendar!B:B),IF(AND(B484="Premier League",E484="Highlights"),_xlfn.XLOOKUP(H484,Calendar!O:O,Calendar!N:N,,-1),""))</f>
        <v/>
      </c>
      <c r="AI484" s="61" t="str">
        <f>IF(AND(AH484&lt;&gt;"",E484="Live"),_xlfn.XLOOKUP(_xlfn.TEXTJOIN(" vs ",,C484:D484),Calendar!G:G,Calendar!K:K),"")</f>
        <v/>
      </c>
      <c r="AJ484" s="61" t="str">
        <f>IF(AND(K484&lt;&gt;"Match of the Day",K484&lt;&gt;"Match of the Day 2",K484&lt;&gt;"Match of the Day Repeat"),"",1+MAX($AJ$10:AJ483))</f>
        <v/>
      </c>
    </row>
    <row r="485" spans="34:36" x14ac:dyDescent="0.35">
      <c r="AH485" s="16" t="str">
        <f>IF(AND(B485="Premier League",E485="Live"),_xlfn.XLOOKUP(_xlfn.TEXTJOIN(" vs ",,C485:D485),Calendar!G:G,Calendar!B:B),IF(AND(B485="Premier League",E485="Highlights"),_xlfn.XLOOKUP(H485,Calendar!O:O,Calendar!N:N,,-1),""))</f>
        <v/>
      </c>
      <c r="AI485" s="61" t="str">
        <f>IF(AND(AH485&lt;&gt;"",E485="Live"),_xlfn.XLOOKUP(_xlfn.TEXTJOIN(" vs ",,C485:D485),Calendar!G:G,Calendar!K:K),"")</f>
        <v/>
      </c>
      <c r="AJ485" s="61" t="str">
        <f>IF(AND(K485&lt;&gt;"Match of the Day",K485&lt;&gt;"Match of the Day 2",K485&lt;&gt;"Match of the Day Repeat"),"",1+MAX($AJ$10:AJ484))</f>
        <v/>
      </c>
    </row>
    <row r="486" spans="34:36" x14ac:dyDescent="0.35">
      <c r="AH486" s="16" t="str">
        <f>IF(AND(B486="Premier League",E486="Live"),_xlfn.XLOOKUP(_xlfn.TEXTJOIN(" vs ",,C486:D486),Calendar!G:G,Calendar!B:B),IF(AND(B486="Premier League",E486="Highlights"),_xlfn.XLOOKUP(H486,Calendar!O:O,Calendar!N:N,,-1),""))</f>
        <v/>
      </c>
      <c r="AI486" s="61" t="str">
        <f>IF(AND(AH486&lt;&gt;"",E486="Live"),_xlfn.XLOOKUP(_xlfn.TEXTJOIN(" vs ",,C486:D486),Calendar!G:G,Calendar!K:K),"")</f>
        <v/>
      </c>
      <c r="AJ486" s="61" t="str">
        <f>IF(AND(K486&lt;&gt;"Match of the Day",K486&lt;&gt;"Match of the Day 2",K486&lt;&gt;"Match of the Day Repeat"),"",1+MAX($AJ$10:AJ485))</f>
        <v/>
      </c>
    </row>
    <row r="487" spans="34:36" x14ac:dyDescent="0.35">
      <c r="AH487" s="16" t="str">
        <f>IF(AND(B487="Premier League",E487="Live"),_xlfn.XLOOKUP(_xlfn.TEXTJOIN(" vs ",,C487:D487),Calendar!G:G,Calendar!B:B),IF(AND(B487="Premier League",E487="Highlights"),_xlfn.XLOOKUP(H487,Calendar!O:O,Calendar!N:N,,-1),""))</f>
        <v/>
      </c>
      <c r="AI487" s="61" t="str">
        <f>IF(AND(AH487&lt;&gt;"",E487="Live"),_xlfn.XLOOKUP(_xlfn.TEXTJOIN(" vs ",,C487:D487),Calendar!G:G,Calendar!K:K),"")</f>
        <v/>
      </c>
      <c r="AJ487" s="61" t="str">
        <f>IF(AND(K487&lt;&gt;"Match of the Day",K487&lt;&gt;"Match of the Day 2",K487&lt;&gt;"Match of the Day Repeat"),"",1+MAX($AJ$10:AJ486))</f>
        <v/>
      </c>
    </row>
    <row r="488" spans="34:36" x14ac:dyDescent="0.35">
      <c r="AH488" s="16" t="str">
        <f>IF(AND(B488="Premier League",E488="Live"),_xlfn.XLOOKUP(_xlfn.TEXTJOIN(" vs ",,C488:D488),Calendar!G:G,Calendar!B:B),IF(AND(B488="Premier League",E488="Highlights"),_xlfn.XLOOKUP(H488,Calendar!O:O,Calendar!N:N,,-1),""))</f>
        <v/>
      </c>
      <c r="AI488" s="61" t="str">
        <f>IF(AND(AH488&lt;&gt;"",E488="Live"),_xlfn.XLOOKUP(_xlfn.TEXTJOIN(" vs ",,C488:D488),Calendar!G:G,Calendar!K:K),"")</f>
        <v/>
      </c>
      <c r="AJ488" s="61" t="str">
        <f>IF(AND(K488&lt;&gt;"Match of the Day",K488&lt;&gt;"Match of the Day 2",K488&lt;&gt;"Match of the Day Repeat"),"",1+MAX($AJ$10:AJ487))</f>
        <v/>
      </c>
    </row>
    <row r="489" spans="34:36" x14ac:dyDescent="0.35">
      <c r="AH489" s="16" t="str">
        <f>IF(AND(B489="Premier League",E489="Live"),_xlfn.XLOOKUP(_xlfn.TEXTJOIN(" vs ",,C489:D489),Calendar!G:G,Calendar!B:B),IF(AND(B489="Premier League",E489="Highlights"),_xlfn.XLOOKUP(H489,Calendar!O:O,Calendar!N:N,,-1),""))</f>
        <v/>
      </c>
      <c r="AI489" s="61" t="str">
        <f>IF(AND(AH489&lt;&gt;"",E489="Live"),_xlfn.XLOOKUP(_xlfn.TEXTJOIN(" vs ",,C489:D489),Calendar!G:G,Calendar!K:K),"")</f>
        <v/>
      </c>
      <c r="AJ489" s="61" t="str">
        <f>IF(AND(K489&lt;&gt;"Match of the Day",K489&lt;&gt;"Match of the Day 2",K489&lt;&gt;"Match of the Day Repeat"),"",1+MAX($AJ$10:AJ488))</f>
        <v/>
      </c>
    </row>
    <row r="490" spans="34:36" x14ac:dyDescent="0.35">
      <c r="AH490" s="16" t="str">
        <f>IF(AND(B490="Premier League",E490="Live"),_xlfn.XLOOKUP(_xlfn.TEXTJOIN(" vs ",,C490:D490),Calendar!G:G,Calendar!B:B),IF(AND(B490="Premier League",E490="Highlights"),_xlfn.XLOOKUP(H490,Calendar!O:O,Calendar!N:N,,-1),""))</f>
        <v/>
      </c>
      <c r="AI490" s="61" t="str">
        <f>IF(AND(AH490&lt;&gt;"",E490="Live"),_xlfn.XLOOKUP(_xlfn.TEXTJOIN(" vs ",,C490:D490),Calendar!G:G,Calendar!K:K),"")</f>
        <v/>
      </c>
      <c r="AJ490" s="61" t="str">
        <f>IF(AND(K490&lt;&gt;"Match of the Day",K490&lt;&gt;"Match of the Day 2",K490&lt;&gt;"Match of the Day Repeat"),"",1+MAX($AJ$10:AJ489))</f>
        <v/>
      </c>
    </row>
    <row r="491" spans="34:36" x14ac:dyDescent="0.35">
      <c r="AH491" s="16" t="str">
        <f>IF(AND(B491="Premier League",E491="Live"),_xlfn.XLOOKUP(_xlfn.TEXTJOIN(" vs ",,C491:D491),Calendar!G:G,Calendar!B:B),IF(AND(B491="Premier League",E491="Highlights"),_xlfn.XLOOKUP(H491,Calendar!O:O,Calendar!N:N,,-1),""))</f>
        <v/>
      </c>
      <c r="AI491" s="61" t="str">
        <f>IF(AND(AH491&lt;&gt;"",E491="Live"),_xlfn.XLOOKUP(_xlfn.TEXTJOIN(" vs ",,C491:D491),Calendar!G:G,Calendar!K:K),"")</f>
        <v/>
      </c>
      <c r="AJ491" s="61" t="str">
        <f>IF(AND(K491&lt;&gt;"Match of the Day",K491&lt;&gt;"Match of the Day 2",K491&lt;&gt;"Match of the Day Repeat"),"",1+MAX($AJ$10:AJ490))</f>
        <v/>
      </c>
    </row>
    <row r="492" spans="34:36" x14ac:dyDescent="0.35">
      <c r="AH492" s="16" t="str">
        <f>IF(AND(B492="Premier League",E492="Live"),_xlfn.XLOOKUP(_xlfn.TEXTJOIN(" vs ",,C492:D492),Calendar!G:G,Calendar!B:B),IF(AND(B492="Premier League",E492="Highlights"),_xlfn.XLOOKUP(H492,Calendar!O:O,Calendar!N:N,,-1),""))</f>
        <v/>
      </c>
      <c r="AI492" s="61" t="str">
        <f>IF(AND(AH492&lt;&gt;"",E492="Live"),_xlfn.XLOOKUP(_xlfn.TEXTJOIN(" vs ",,C492:D492),Calendar!G:G,Calendar!K:K),"")</f>
        <v/>
      </c>
      <c r="AJ492" s="61" t="str">
        <f>IF(AND(K492&lt;&gt;"Match of the Day",K492&lt;&gt;"Match of the Day 2",K492&lt;&gt;"Match of the Day Repeat"),"",1+MAX($AJ$10:AJ491))</f>
        <v/>
      </c>
    </row>
    <row r="493" spans="34:36" x14ac:dyDescent="0.35">
      <c r="AH493" s="16" t="str">
        <f>IF(AND(B493="Premier League",E493="Live"),_xlfn.XLOOKUP(_xlfn.TEXTJOIN(" vs ",,C493:D493),Calendar!G:G,Calendar!B:B),IF(AND(B493="Premier League",E493="Highlights"),_xlfn.XLOOKUP(H493,Calendar!O:O,Calendar!N:N,,-1),""))</f>
        <v/>
      </c>
      <c r="AI493" s="61" t="str">
        <f>IF(AND(AH493&lt;&gt;"",E493="Live"),_xlfn.XLOOKUP(_xlfn.TEXTJOIN(" vs ",,C493:D493),Calendar!G:G,Calendar!K:K),"")</f>
        <v/>
      </c>
      <c r="AJ493" s="61" t="str">
        <f>IF(AND(K493&lt;&gt;"Match of the Day",K493&lt;&gt;"Match of the Day 2",K493&lt;&gt;"Match of the Day Repeat"),"",1+MAX($AJ$10:AJ492))</f>
        <v/>
      </c>
    </row>
    <row r="494" spans="34:36" x14ac:dyDescent="0.35">
      <c r="AH494" s="16" t="str">
        <f>IF(AND(B494="Premier League",E494="Live"),_xlfn.XLOOKUP(_xlfn.TEXTJOIN(" vs ",,C494:D494),Calendar!G:G,Calendar!B:B),IF(AND(B494="Premier League",E494="Highlights"),_xlfn.XLOOKUP(H494,Calendar!O:O,Calendar!N:N,,-1),""))</f>
        <v/>
      </c>
      <c r="AI494" s="61" t="str">
        <f>IF(AND(AH494&lt;&gt;"",E494="Live"),_xlfn.XLOOKUP(_xlfn.TEXTJOIN(" vs ",,C494:D494),Calendar!G:G,Calendar!K:K),"")</f>
        <v/>
      </c>
      <c r="AJ494" s="61" t="str">
        <f>IF(AND(K494&lt;&gt;"Match of the Day",K494&lt;&gt;"Match of the Day 2",K494&lt;&gt;"Match of the Day Repeat"),"",1+MAX($AJ$10:AJ493))</f>
        <v/>
      </c>
    </row>
    <row r="495" spans="34:36" x14ac:dyDescent="0.35">
      <c r="AH495" s="16" t="str">
        <f>IF(AND(B495="Premier League",E495="Live"),_xlfn.XLOOKUP(_xlfn.TEXTJOIN(" vs ",,C495:D495),Calendar!G:G,Calendar!B:B),IF(AND(B495="Premier League",E495="Highlights"),_xlfn.XLOOKUP(H495,Calendar!O:O,Calendar!N:N,,-1),""))</f>
        <v/>
      </c>
      <c r="AI495" s="61" t="str">
        <f>IF(AND(AH495&lt;&gt;"",E495="Live"),_xlfn.XLOOKUP(_xlfn.TEXTJOIN(" vs ",,C495:D495),Calendar!G:G,Calendar!K:K),"")</f>
        <v/>
      </c>
      <c r="AJ495" s="61" t="str">
        <f>IF(AND(K495&lt;&gt;"Match of the Day",K495&lt;&gt;"Match of the Day 2",K495&lt;&gt;"Match of the Day Repeat"),"",1+MAX($AJ$10:AJ494))</f>
        <v/>
      </c>
    </row>
    <row r="496" spans="34:36" x14ac:dyDescent="0.35">
      <c r="AH496" s="16" t="str">
        <f>IF(AND(B496="Premier League",E496="Live"),_xlfn.XLOOKUP(_xlfn.TEXTJOIN(" vs ",,C496:D496),Calendar!G:G,Calendar!B:B),IF(AND(B496="Premier League",E496="Highlights"),_xlfn.XLOOKUP(H496,Calendar!O:O,Calendar!N:N,,-1),""))</f>
        <v/>
      </c>
      <c r="AI496" s="61" t="str">
        <f>IF(AND(AH496&lt;&gt;"",E496="Live"),_xlfn.XLOOKUP(_xlfn.TEXTJOIN(" vs ",,C496:D496),Calendar!G:G,Calendar!K:K),"")</f>
        <v/>
      </c>
      <c r="AJ496" s="61" t="str">
        <f>IF(AND(K496&lt;&gt;"Match of the Day",K496&lt;&gt;"Match of the Day 2",K496&lt;&gt;"Match of the Day Repeat"),"",1+MAX($AJ$10:AJ495))</f>
        <v/>
      </c>
    </row>
    <row r="497" spans="34:36" x14ac:dyDescent="0.35">
      <c r="AH497" s="16" t="str">
        <f>IF(AND(B497="Premier League",E497="Live"),_xlfn.XLOOKUP(_xlfn.TEXTJOIN(" vs ",,C497:D497),Calendar!G:G,Calendar!B:B),IF(AND(B497="Premier League",E497="Highlights"),_xlfn.XLOOKUP(H497,Calendar!O:O,Calendar!N:N,,-1),""))</f>
        <v/>
      </c>
      <c r="AI497" s="61" t="str">
        <f>IF(AND(AH497&lt;&gt;"",E497="Live"),_xlfn.XLOOKUP(_xlfn.TEXTJOIN(" vs ",,C497:D497),Calendar!G:G,Calendar!K:K),"")</f>
        <v/>
      </c>
      <c r="AJ497" s="61" t="str">
        <f>IF(AND(K497&lt;&gt;"Match of the Day",K497&lt;&gt;"Match of the Day 2",K497&lt;&gt;"Match of the Day Repeat"),"",1+MAX($AJ$10:AJ496))</f>
        <v/>
      </c>
    </row>
    <row r="498" spans="34:36" x14ac:dyDescent="0.35">
      <c r="AH498" s="16" t="str">
        <f>IF(AND(B498="Premier League",E498="Live"),_xlfn.XLOOKUP(_xlfn.TEXTJOIN(" vs ",,C498:D498),Calendar!G:G,Calendar!B:B),IF(AND(B498="Premier League",E498="Highlights"),_xlfn.XLOOKUP(H498,Calendar!O:O,Calendar!N:N,,-1),""))</f>
        <v/>
      </c>
      <c r="AI498" s="61" t="str">
        <f>IF(AND(AH498&lt;&gt;"",E498="Live"),_xlfn.XLOOKUP(_xlfn.TEXTJOIN(" vs ",,C498:D498),Calendar!G:G,Calendar!K:K),"")</f>
        <v/>
      </c>
      <c r="AJ498" s="61" t="str">
        <f>IF(AND(K498&lt;&gt;"Match of the Day",K498&lt;&gt;"Match of the Day 2",K498&lt;&gt;"Match of the Day Repeat"),"",1+MAX($AJ$10:AJ497))</f>
        <v/>
      </c>
    </row>
    <row r="499" spans="34:36" x14ac:dyDescent="0.35">
      <c r="AH499" s="16" t="str">
        <f>IF(AND(B499="Premier League",E499="Live"),_xlfn.XLOOKUP(_xlfn.TEXTJOIN(" vs ",,C499:D499),Calendar!G:G,Calendar!B:B),IF(AND(B499="Premier League",E499="Highlights"),_xlfn.XLOOKUP(H499,Calendar!O:O,Calendar!N:N,,-1),""))</f>
        <v/>
      </c>
      <c r="AI499" s="61" t="str">
        <f>IF(AND(AH499&lt;&gt;"",E499="Live"),_xlfn.XLOOKUP(_xlfn.TEXTJOIN(" vs ",,C499:D499),Calendar!G:G,Calendar!K:K),"")</f>
        <v/>
      </c>
      <c r="AJ499" s="61" t="str">
        <f>IF(AND(K499&lt;&gt;"Match of the Day",K499&lt;&gt;"Match of the Day 2",K499&lt;&gt;"Match of the Day Repeat"),"",1+MAX($AJ$10:AJ498))</f>
        <v/>
      </c>
    </row>
    <row r="500" spans="34:36" x14ac:dyDescent="0.35">
      <c r="AH500" s="16" t="str">
        <f>IF(AND(B500="Premier League",E500="Live"),_xlfn.XLOOKUP(_xlfn.TEXTJOIN(" vs ",,C500:D500),Calendar!G:G,Calendar!B:B),IF(AND(B500="Premier League",E500="Highlights"),_xlfn.XLOOKUP(H500,Calendar!O:O,Calendar!N:N,,-1),""))</f>
        <v/>
      </c>
      <c r="AI500" s="61" t="str">
        <f>IF(AND(AH500&lt;&gt;"",E500="Live"),_xlfn.XLOOKUP(_xlfn.TEXTJOIN(" vs ",,C500:D500),Calendar!G:G,Calendar!K:K),"")</f>
        <v/>
      </c>
      <c r="AJ500" s="61" t="str">
        <f>IF(AND(K500&lt;&gt;"Match of the Day",K500&lt;&gt;"Match of the Day 2",K500&lt;&gt;"Match of the Day Repeat"),"",1+MAX($AJ$10:AJ499))</f>
        <v/>
      </c>
    </row>
    <row r="501" spans="34:36" x14ac:dyDescent="0.35">
      <c r="AH501" s="16" t="str">
        <f>IF(AND(B501="Premier League",E501="Live"),_xlfn.XLOOKUP(_xlfn.TEXTJOIN(" vs ",,C501:D501),Calendar!G:G,Calendar!B:B),IF(AND(B501="Premier League",E501="Highlights"),_xlfn.XLOOKUP(H501,Calendar!O:O,Calendar!N:N,,-1),""))</f>
        <v/>
      </c>
      <c r="AI501" s="61" t="str">
        <f>IF(AND(AH501&lt;&gt;"",E501="Live"),_xlfn.XLOOKUP(_xlfn.TEXTJOIN(" vs ",,C501:D501),Calendar!G:G,Calendar!K:K),"")</f>
        <v/>
      </c>
      <c r="AJ501" s="61" t="str">
        <f>IF(AND(K501&lt;&gt;"Match of the Day",K501&lt;&gt;"Match of the Day 2",K501&lt;&gt;"Match of the Day Repeat"),"",1+MAX($AJ$10:AJ500))</f>
        <v/>
      </c>
    </row>
    <row r="502" spans="34:36" x14ac:dyDescent="0.35">
      <c r="AH502" s="16" t="str">
        <f>IF(AND(B502="Premier League",E502="Live"),_xlfn.XLOOKUP(_xlfn.TEXTJOIN(" vs ",,C502:D502),Calendar!G:G,Calendar!B:B),IF(AND(B502="Premier League",E502="Highlights"),_xlfn.XLOOKUP(H502,Calendar!O:O,Calendar!N:N,,-1),""))</f>
        <v/>
      </c>
      <c r="AI502" s="61" t="str">
        <f>IF(AND(AH502&lt;&gt;"",E502="Live"),_xlfn.XLOOKUP(_xlfn.TEXTJOIN(" vs ",,C502:D502),Calendar!G:G,Calendar!K:K),"")</f>
        <v/>
      </c>
      <c r="AJ502" s="61" t="str">
        <f>IF(AND(K502&lt;&gt;"Match of the Day",K502&lt;&gt;"Match of the Day 2",K502&lt;&gt;"Match of the Day Repeat"),"",1+MAX($AJ$10:AJ501))</f>
        <v/>
      </c>
    </row>
    <row r="503" spans="34:36" x14ac:dyDescent="0.35">
      <c r="AH503" s="16" t="str">
        <f>IF(AND(B503="Premier League",E503="Live"),_xlfn.XLOOKUP(_xlfn.TEXTJOIN(" vs ",,C503:D503),Calendar!G:G,Calendar!B:B),IF(AND(B503="Premier League",E503="Highlights"),_xlfn.XLOOKUP(H503,Calendar!O:O,Calendar!N:N,,-1),""))</f>
        <v/>
      </c>
      <c r="AI503" s="61" t="str">
        <f>IF(AND(AH503&lt;&gt;"",E503="Live"),_xlfn.XLOOKUP(_xlfn.TEXTJOIN(" vs ",,C503:D503),Calendar!G:G,Calendar!K:K),"")</f>
        <v/>
      </c>
      <c r="AJ503" s="61" t="str">
        <f>IF(AND(K503&lt;&gt;"Match of the Day",K503&lt;&gt;"Match of the Day 2",K503&lt;&gt;"Match of the Day Repeat"),"",1+MAX($AJ$10:AJ502))</f>
        <v/>
      </c>
    </row>
    <row r="504" spans="34:36" x14ac:dyDescent="0.35">
      <c r="AH504" s="16" t="str">
        <f>IF(AND(B504="Premier League",E504="Live"),_xlfn.XLOOKUP(_xlfn.TEXTJOIN(" vs ",,C504:D504),Calendar!G:G,Calendar!B:B),IF(AND(B504="Premier League",E504="Highlights"),_xlfn.XLOOKUP(H504,Calendar!O:O,Calendar!N:N,,-1),""))</f>
        <v/>
      </c>
      <c r="AI504" s="61" t="str">
        <f>IF(AND(AH504&lt;&gt;"",E504="Live"),_xlfn.XLOOKUP(_xlfn.TEXTJOIN(" vs ",,C504:D504),Calendar!G:G,Calendar!K:K),"")</f>
        <v/>
      </c>
      <c r="AJ504" s="61" t="str">
        <f>IF(AND(K504&lt;&gt;"Match of the Day",K504&lt;&gt;"Match of the Day 2",K504&lt;&gt;"Match of the Day Repeat"),"",1+MAX($AJ$10:AJ503))</f>
        <v/>
      </c>
    </row>
    <row r="505" spans="34:36" x14ac:dyDescent="0.35">
      <c r="AH505" s="16" t="str">
        <f>IF(AND(B505="Premier League",E505="Live"),_xlfn.XLOOKUP(_xlfn.TEXTJOIN(" vs ",,C505:D505),Calendar!G:G,Calendar!B:B),IF(AND(B505="Premier League",E505="Highlights"),_xlfn.XLOOKUP(H505,Calendar!O:O,Calendar!N:N,,-1),""))</f>
        <v/>
      </c>
      <c r="AI505" s="61" t="str">
        <f>IF(AND(AH505&lt;&gt;"",E505="Live"),_xlfn.XLOOKUP(_xlfn.TEXTJOIN(" vs ",,C505:D505),Calendar!G:G,Calendar!K:K),"")</f>
        <v/>
      </c>
      <c r="AJ505" s="61" t="str">
        <f>IF(AND(K505&lt;&gt;"Match of the Day",K505&lt;&gt;"Match of the Day 2",K505&lt;&gt;"Match of the Day Repeat"),"",1+MAX($AJ$10:AJ504))</f>
        <v/>
      </c>
    </row>
    <row r="506" spans="34:36" x14ac:dyDescent="0.35">
      <c r="AH506" s="16" t="str">
        <f>IF(AND(B506="Premier League",E506="Live"),_xlfn.XLOOKUP(_xlfn.TEXTJOIN(" vs ",,C506:D506),Calendar!G:G,Calendar!B:B),IF(AND(B506="Premier League",E506="Highlights"),_xlfn.XLOOKUP(H506,Calendar!O:O,Calendar!N:N,,-1),""))</f>
        <v/>
      </c>
      <c r="AI506" s="61" t="str">
        <f>IF(AND(AH506&lt;&gt;"",E506="Live"),_xlfn.XLOOKUP(_xlfn.TEXTJOIN(" vs ",,C506:D506),Calendar!G:G,Calendar!K:K),"")</f>
        <v/>
      </c>
      <c r="AJ506" s="61" t="str">
        <f>IF(AND(K506&lt;&gt;"Match of the Day",K506&lt;&gt;"Match of the Day 2",K506&lt;&gt;"Match of the Day Repeat"),"",1+MAX($AJ$10:AJ505))</f>
        <v/>
      </c>
    </row>
    <row r="507" spans="34:36" x14ac:dyDescent="0.35">
      <c r="AH507" s="16" t="str">
        <f>IF(AND(B507="Premier League",E507="Live"),_xlfn.XLOOKUP(_xlfn.TEXTJOIN(" vs ",,C507:D507),Calendar!G:G,Calendar!B:B),IF(AND(B507="Premier League",E507="Highlights"),_xlfn.XLOOKUP(H507,Calendar!O:O,Calendar!N:N,,-1),""))</f>
        <v/>
      </c>
      <c r="AI507" s="61" t="str">
        <f>IF(AND(AH507&lt;&gt;"",E507="Live"),_xlfn.XLOOKUP(_xlfn.TEXTJOIN(" vs ",,C507:D507),Calendar!G:G,Calendar!K:K),"")</f>
        <v/>
      </c>
      <c r="AJ507" s="61" t="str">
        <f>IF(AND(K507&lt;&gt;"Match of the Day",K507&lt;&gt;"Match of the Day 2",K507&lt;&gt;"Match of the Day Repeat"),"",1+MAX($AJ$10:AJ506))</f>
        <v/>
      </c>
    </row>
    <row r="508" spans="34:36" x14ac:dyDescent="0.35">
      <c r="AH508" s="16" t="str">
        <f>IF(AND(B508="Premier League",E508="Live"),_xlfn.XLOOKUP(_xlfn.TEXTJOIN(" vs ",,C508:D508),Calendar!G:G,Calendar!B:B),IF(AND(B508="Premier League",E508="Highlights"),_xlfn.XLOOKUP(H508,Calendar!O:O,Calendar!N:N,,-1),""))</f>
        <v/>
      </c>
      <c r="AI508" s="61" t="str">
        <f>IF(AND(AH508&lt;&gt;"",E508="Live"),_xlfn.XLOOKUP(_xlfn.TEXTJOIN(" vs ",,C508:D508),Calendar!G:G,Calendar!K:K),"")</f>
        <v/>
      </c>
      <c r="AJ508" s="61" t="str">
        <f>IF(AND(K508&lt;&gt;"Match of the Day",K508&lt;&gt;"Match of the Day 2",K508&lt;&gt;"Match of the Day Repeat"),"",1+MAX($AJ$10:AJ507))</f>
        <v/>
      </c>
    </row>
    <row r="509" spans="34:36" x14ac:dyDescent="0.35">
      <c r="AH509" s="16" t="str">
        <f>IF(AND(B509="Premier League",E509="Live"),_xlfn.XLOOKUP(_xlfn.TEXTJOIN(" vs ",,C509:D509),Calendar!G:G,Calendar!B:B),IF(AND(B509="Premier League",E509="Highlights"),_xlfn.XLOOKUP(H509,Calendar!O:O,Calendar!N:N,,-1),""))</f>
        <v/>
      </c>
      <c r="AI509" s="61" t="str">
        <f>IF(AND(AH509&lt;&gt;"",E509="Live"),_xlfn.XLOOKUP(_xlfn.TEXTJOIN(" vs ",,C509:D509),Calendar!G:G,Calendar!K:K),"")</f>
        <v/>
      </c>
      <c r="AJ509" s="61" t="str">
        <f>IF(AND(K509&lt;&gt;"Match of the Day",K509&lt;&gt;"Match of the Day 2",K509&lt;&gt;"Match of the Day Repeat"),"",1+MAX($AJ$10:AJ508))</f>
        <v/>
      </c>
    </row>
    <row r="510" spans="34:36" x14ac:dyDescent="0.35">
      <c r="AH510" s="16" t="str">
        <f>IF(AND(B510="Premier League",E510="Live"),_xlfn.XLOOKUP(_xlfn.TEXTJOIN(" vs ",,C510:D510),Calendar!G:G,Calendar!B:B),IF(AND(B510="Premier League",E510="Highlights"),_xlfn.XLOOKUP(H510,Calendar!O:O,Calendar!N:N,,-1),""))</f>
        <v/>
      </c>
      <c r="AI510" s="61" t="str">
        <f>IF(AND(AH510&lt;&gt;"",E510="Live"),_xlfn.XLOOKUP(_xlfn.TEXTJOIN(" vs ",,C510:D510),Calendar!G:G,Calendar!K:K),"")</f>
        <v/>
      </c>
      <c r="AJ510" s="61" t="str">
        <f>IF(AND(K510&lt;&gt;"Match of the Day",K510&lt;&gt;"Match of the Day 2",K510&lt;&gt;"Match of the Day Repeat"),"",1+MAX($AJ$10:AJ509))</f>
        <v/>
      </c>
    </row>
    <row r="511" spans="34:36" x14ac:dyDescent="0.35">
      <c r="AH511" s="16" t="str">
        <f>IF(AND(B511="Premier League",E511="Live"),_xlfn.XLOOKUP(_xlfn.TEXTJOIN(" vs ",,C511:D511),Calendar!G:G,Calendar!B:B),IF(AND(B511="Premier League",E511="Highlights"),_xlfn.XLOOKUP(H511,Calendar!O:O,Calendar!N:N,,-1),""))</f>
        <v/>
      </c>
      <c r="AI511" s="61" t="str">
        <f>IF(AND(AH511&lt;&gt;"",E511="Live"),_xlfn.XLOOKUP(_xlfn.TEXTJOIN(" vs ",,C511:D511),Calendar!G:G,Calendar!K:K),"")</f>
        <v/>
      </c>
      <c r="AJ511" s="61" t="str">
        <f>IF(AND(K511&lt;&gt;"Match of the Day",K511&lt;&gt;"Match of the Day 2",K511&lt;&gt;"Match of the Day Repeat"),"",1+MAX($AJ$10:AJ510))</f>
        <v/>
      </c>
    </row>
    <row r="512" spans="34:36" x14ac:dyDescent="0.35">
      <c r="AH512" s="16" t="str">
        <f>IF(AND(B512="Premier League",E512="Live"),_xlfn.XLOOKUP(_xlfn.TEXTJOIN(" vs ",,C512:D512),Calendar!G:G,Calendar!B:B),IF(AND(B512="Premier League",E512="Highlights"),_xlfn.XLOOKUP(H512,Calendar!O:O,Calendar!N:N,,-1),""))</f>
        <v/>
      </c>
      <c r="AI512" s="61" t="str">
        <f>IF(AND(AH512&lt;&gt;"",E512="Live"),_xlfn.XLOOKUP(_xlfn.TEXTJOIN(" vs ",,C512:D512),Calendar!G:G,Calendar!K:K),"")</f>
        <v/>
      </c>
      <c r="AJ512" s="61" t="str">
        <f>IF(AND(K512&lt;&gt;"Match of the Day",K512&lt;&gt;"Match of the Day 2",K512&lt;&gt;"Match of the Day Repeat"),"",1+MAX($AJ$10:AJ511))</f>
        <v/>
      </c>
    </row>
    <row r="513" spans="34:36" x14ac:dyDescent="0.35">
      <c r="AH513" s="16" t="str">
        <f>IF(AND(B513="Premier League",E513="Live"),_xlfn.XLOOKUP(_xlfn.TEXTJOIN(" vs ",,C513:D513),Calendar!G:G,Calendar!B:B),IF(AND(B513="Premier League",E513="Highlights"),_xlfn.XLOOKUP(H513,Calendar!O:O,Calendar!N:N,,-1),""))</f>
        <v/>
      </c>
      <c r="AI513" s="61" t="str">
        <f>IF(AND(AH513&lt;&gt;"",E513="Live"),_xlfn.XLOOKUP(_xlfn.TEXTJOIN(" vs ",,C513:D513),Calendar!G:G,Calendar!K:K),"")</f>
        <v/>
      </c>
      <c r="AJ513" s="61" t="str">
        <f>IF(AND(K513&lt;&gt;"Match of the Day",K513&lt;&gt;"Match of the Day 2",K513&lt;&gt;"Match of the Day Repeat"),"",1+MAX($AJ$10:AJ512))</f>
        <v/>
      </c>
    </row>
    <row r="514" spans="34:36" x14ac:dyDescent="0.35">
      <c r="AH514" s="16" t="str">
        <f>IF(AND(B514="Premier League",E514="Live"),_xlfn.XLOOKUP(_xlfn.TEXTJOIN(" vs ",,C514:D514),Calendar!G:G,Calendar!B:B),IF(AND(B514="Premier League",E514="Highlights"),_xlfn.XLOOKUP(H514,Calendar!O:O,Calendar!N:N,,-1),""))</f>
        <v/>
      </c>
      <c r="AI514" s="61" t="str">
        <f>IF(AND(AH514&lt;&gt;"",E514="Live"),_xlfn.XLOOKUP(_xlfn.TEXTJOIN(" vs ",,C514:D514),Calendar!G:G,Calendar!K:K),"")</f>
        <v/>
      </c>
      <c r="AJ514" s="61" t="str">
        <f>IF(AND(K514&lt;&gt;"Match of the Day",K514&lt;&gt;"Match of the Day 2",K514&lt;&gt;"Match of the Day Repeat"),"",1+MAX($AJ$10:AJ513))</f>
        <v/>
      </c>
    </row>
    <row r="515" spans="34:36" x14ac:dyDescent="0.35">
      <c r="AH515" s="16" t="str">
        <f>IF(AND(B515="Premier League",E515="Live"),_xlfn.XLOOKUP(_xlfn.TEXTJOIN(" vs ",,C515:D515),Calendar!G:G,Calendar!B:B),IF(AND(B515="Premier League",E515="Highlights"),_xlfn.XLOOKUP(H515,Calendar!O:O,Calendar!N:N,,-1),""))</f>
        <v/>
      </c>
      <c r="AI515" s="61" t="str">
        <f>IF(AND(AH515&lt;&gt;"",E515="Live"),_xlfn.XLOOKUP(_xlfn.TEXTJOIN(" vs ",,C515:D515),Calendar!G:G,Calendar!K:K),"")</f>
        <v/>
      </c>
      <c r="AJ515" s="61" t="str">
        <f>IF(AND(K515&lt;&gt;"Match of the Day",K515&lt;&gt;"Match of the Day 2",K515&lt;&gt;"Match of the Day Repeat"),"",1+MAX($AJ$10:AJ514))</f>
        <v/>
      </c>
    </row>
    <row r="516" spans="34:36" x14ac:dyDescent="0.35">
      <c r="AH516" s="16" t="str">
        <f>IF(AND(B516="Premier League",E516="Live"),_xlfn.XLOOKUP(_xlfn.TEXTJOIN(" vs ",,C516:D516),Calendar!G:G,Calendar!B:B),IF(AND(B516="Premier League",E516="Highlights"),_xlfn.XLOOKUP(H516,Calendar!O:O,Calendar!N:N,,-1),""))</f>
        <v/>
      </c>
      <c r="AI516" s="61" t="str">
        <f>IF(AND(AH516&lt;&gt;"",E516="Live"),_xlfn.XLOOKUP(_xlfn.TEXTJOIN(" vs ",,C516:D516),Calendar!G:G,Calendar!K:K),"")</f>
        <v/>
      </c>
      <c r="AJ516" s="61" t="str">
        <f>IF(AND(K516&lt;&gt;"Match of the Day",K516&lt;&gt;"Match of the Day 2",K516&lt;&gt;"Match of the Day Repeat"),"",1+MAX($AJ$10:AJ515))</f>
        <v/>
      </c>
    </row>
    <row r="517" spans="34:36" x14ac:dyDescent="0.35">
      <c r="AH517" s="16" t="str">
        <f>IF(AND(B517="Premier League",E517="Live"),_xlfn.XLOOKUP(_xlfn.TEXTJOIN(" vs ",,C517:D517),Calendar!G:G,Calendar!B:B),IF(AND(B517="Premier League",E517="Highlights"),_xlfn.XLOOKUP(H517,Calendar!O:O,Calendar!N:N,,-1),""))</f>
        <v/>
      </c>
      <c r="AI517" s="61" t="str">
        <f>IF(AND(AH517&lt;&gt;"",E517="Live"),_xlfn.XLOOKUP(_xlfn.TEXTJOIN(" vs ",,C517:D517),Calendar!G:G,Calendar!K:K),"")</f>
        <v/>
      </c>
      <c r="AJ517" s="61" t="str">
        <f>IF(AND(K517&lt;&gt;"Match of the Day",K517&lt;&gt;"Match of the Day 2",K517&lt;&gt;"Match of the Day Repeat"),"",1+MAX($AJ$10:AJ516))</f>
        <v/>
      </c>
    </row>
    <row r="518" spans="34:36" x14ac:dyDescent="0.35">
      <c r="AH518" s="16" t="str">
        <f>IF(AND(B518="Premier League",E518="Live"),_xlfn.XLOOKUP(_xlfn.TEXTJOIN(" vs ",,C518:D518),Calendar!G:G,Calendar!B:B),IF(AND(B518="Premier League",E518="Highlights"),_xlfn.XLOOKUP(H518,Calendar!O:O,Calendar!N:N,,-1),""))</f>
        <v/>
      </c>
      <c r="AI518" s="61" t="str">
        <f>IF(AND(AH518&lt;&gt;"",E518="Live"),_xlfn.XLOOKUP(_xlfn.TEXTJOIN(" vs ",,C518:D518),Calendar!G:G,Calendar!K:K),"")</f>
        <v/>
      </c>
      <c r="AJ518" s="61" t="str">
        <f>IF(AND(K518&lt;&gt;"Match of the Day",K518&lt;&gt;"Match of the Day 2",K518&lt;&gt;"Match of the Day Repeat"),"",1+MAX($AJ$10:AJ517))</f>
        <v/>
      </c>
    </row>
    <row r="519" spans="34:36" x14ac:dyDescent="0.35">
      <c r="AH519" s="16" t="str">
        <f>IF(AND(B519="Premier League",E519="Live"),_xlfn.XLOOKUP(_xlfn.TEXTJOIN(" vs ",,C519:D519),Calendar!G:G,Calendar!B:B),IF(AND(B519="Premier League",E519="Highlights"),_xlfn.XLOOKUP(H519,Calendar!O:O,Calendar!N:N,,-1),""))</f>
        <v/>
      </c>
      <c r="AI519" s="61" t="str">
        <f>IF(AND(AH519&lt;&gt;"",E519="Live"),_xlfn.XLOOKUP(_xlfn.TEXTJOIN(" vs ",,C519:D519),Calendar!G:G,Calendar!K:K),"")</f>
        <v/>
      </c>
      <c r="AJ519" s="61" t="str">
        <f>IF(AND(K519&lt;&gt;"Match of the Day",K519&lt;&gt;"Match of the Day 2",K519&lt;&gt;"Match of the Day Repeat"),"",1+MAX($AJ$10:AJ518))</f>
        <v/>
      </c>
    </row>
    <row r="520" spans="34:36" x14ac:dyDescent="0.35">
      <c r="AH520" s="16" t="str">
        <f>IF(AND(B520="Premier League",E520="Live"),_xlfn.XLOOKUP(_xlfn.TEXTJOIN(" vs ",,C520:D520),Calendar!G:G,Calendar!B:B),IF(AND(B520="Premier League",E520="Highlights"),_xlfn.XLOOKUP(H520,Calendar!O:O,Calendar!N:N,,-1),""))</f>
        <v/>
      </c>
      <c r="AI520" s="61" t="str">
        <f>IF(AND(AH520&lt;&gt;"",E520="Live"),_xlfn.XLOOKUP(_xlfn.TEXTJOIN(" vs ",,C520:D520),Calendar!G:G,Calendar!K:K),"")</f>
        <v/>
      </c>
      <c r="AJ520" s="61" t="str">
        <f>IF(AND(K520&lt;&gt;"Match of the Day",K520&lt;&gt;"Match of the Day 2",K520&lt;&gt;"Match of the Day Repeat"),"",1+MAX($AJ$10:AJ519))</f>
        <v/>
      </c>
    </row>
    <row r="521" spans="34:36" x14ac:dyDescent="0.35">
      <c r="AH521" s="16" t="str">
        <f>IF(AND(B521="Premier League",E521="Live"),_xlfn.XLOOKUP(_xlfn.TEXTJOIN(" vs ",,C521:D521),Calendar!G:G,Calendar!B:B),IF(AND(B521="Premier League",E521="Highlights"),_xlfn.XLOOKUP(H521,Calendar!O:O,Calendar!N:N,,-1),""))</f>
        <v/>
      </c>
      <c r="AI521" s="61" t="str">
        <f>IF(AND(AH521&lt;&gt;"",E521="Live"),_xlfn.XLOOKUP(_xlfn.TEXTJOIN(" vs ",,C521:D521),Calendar!G:G,Calendar!K:K),"")</f>
        <v/>
      </c>
      <c r="AJ521" s="61" t="str">
        <f>IF(AND(K521&lt;&gt;"Match of the Day",K521&lt;&gt;"Match of the Day 2",K521&lt;&gt;"Match of the Day Repeat"),"",1+MAX($AJ$10:AJ520))</f>
        <v/>
      </c>
    </row>
    <row r="522" spans="34:36" x14ac:dyDescent="0.35">
      <c r="AH522" s="16" t="str">
        <f>IF(AND(B522="Premier League",E522="Live"),_xlfn.XLOOKUP(_xlfn.TEXTJOIN(" vs ",,C522:D522),Calendar!G:G,Calendar!B:B),IF(AND(B522="Premier League",E522="Highlights"),_xlfn.XLOOKUP(H522,Calendar!O:O,Calendar!N:N,,-1),""))</f>
        <v/>
      </c>
      <c r="AI522" s="61" t="str">
        <f>IF(AND(AH522&lt;&gt;"",E522="Live"),_xlfn.XLOOKUP(_xlfn.TEXTJOIN(" vs ",,C522:D522),Calendar!G:G,Calendar!K:K),"")</f>
        <v/>
      </c>
      <c r="AJ522" s="61" t="str">
        <f>IF(AND(K522&lt;&gt;"Match of the Day",K522&lt;&gt;"Match of the Day 2",K522&lt;&gt;"Match of the Day Repeat"),"",1+MAX($AJ$10:AJ521))</f>
        <v/>
      </c>
    </row>
    <row r="523" spans="34:36" x14ac:dyDescent="0.35">
      <c r="AH523" s="16" t="str">
        <f>IF(AND(B523="Premier League",E523="Live"),_xlfn.XLOOKUP(_xlfn.TEXTJOIN(" vs ",,C523:D523),Calendar!G:G,Calendar!B:B),IF(AND(B523="Premier League",E523="Highlights"),_xlfn.XLOOKUP(H523,Calendar!O:O,Calendar!N:N,,-1),""))</f>
        <v/>
      </c>
      <c r="AI523" s="61" t="str">
        <f>IF(AND(AH523&lt;&gt;"",E523="Live"),_xlfn.XLOOKUP(_xlfn.TEXTJOIN(" vs ",,C523:D523),Calendar!G:G,Calendar!K:K),"")</f>
        <v/>
      </c>
      <c r="AJ523" s="61" t="str">
        <f>IF(AND(K523&lt;&gt;"Match of the Day",K523&lt;&gt;"Match of the Day 2",K523&lt;&gt;"Match of the Day Repeat"),"",1+MAX($AJ$10:AJ522))</f>
        <v/>
      </c>
    </row>
    <row r="524" spans="34:36" x14ac:dyDescent="0.35">
      <c r="AH524" s="16" t="str">
        <f>IF(AND(B524="Premier League",E524="Live"),_xlfn.XLOOKUP(_xlfn.TEXTJOIN(" vs ",,C524:D524),Calendar!G:G,Calendar!B:B),IF(AND(B524="Premier League",E524="Highlights"),_xlfn.XLOOKUP(H524,Calendar!O:O,Calendar!N:N,,-1),""))</f>
        <v/>
      </c>
      <c r="AI524" s="61" t="str">
        <f>IF(AND(AH524&lt;&gt;"",E524="Live"),_xlfn.XLOOKUP(_xlfn.TEXTJOIN(" vs ",,C524:D524),Calendar!G:G,Calendar!K:K),"")</f>
        <v/>
      </c>
      <c r="AJ524" s="61" t="str">
        <f>IF(AND(K524&lt;&gt;"Match of the Day",K524&lt;&gt;"Match of the Day 2",K524&lt;&gt;"Match of the Day Repeat"),"",1+MAX($AJ$10:AJ523))</f>
        <v/>
      </c>
    </row>
    <row r="525" spans="34:36" x14ac:dyDescent="0.35">
      <c r="AH525" s="16" t="str">
        <f>IF(AND(B525="Premier League",E525="Live"),_xlfn.XLOOKUP(_xlfn.TEXTJOIN(" vs ",,C525:D525),Calendar!G:G,Calendar!B:B),IF(AND(B525="Premier League",E525="Highlights"),_xlfn.XLOOKUP(H525,Calendar!O:O,Calendar!N:N,,-1),""))</f>
        <v/>
      </c>
      <c r="AI525" s="61" t="str">
        <f>IF(AND(AH525&lt;&gt;"",E525="Live"),_xlfn.XLOOKUP(_xlfn.TEXTJOIN(" vs ",,C525:D525),Calendar!G:G,Calendar!K:K),"")</f>
        <v/>
      </c>
      <c r="AJ525" s="61" t="str">
        <f>IF(AND(K525&lt;&gt;"Match of the Day",K525&lt;&gt;"Match of the Day 2",K525&lt;&gt;"Match of the Day Repeat"),"",1+MAX($AJ$10:AJ524))</f>
        <v/>
      </c>
    </row>
    <row r="526" spans="34:36" x14ac:dyDescent="0.35">
      <c r="AH526" s="16" t="str">
        <f>IF(AND(B526="Premier League",E526="Live"),_xlfn.XLOOKUP(_xlfn.TEXTJOIN(" vs ",,C526:D526),Calendar!G:G,Calendar!B:B),IF(AND(B526="Premier League",E526="Highlights"),_xlfn.XLOOKUP(H526,Calendar!O:O,Calendar!N:N,,-1),""))</f>
        <v/>
      </c>
      <c r="AI526" s="61" t="str">
        <f>IF(AND(AH526&lt;&gt;"",E526="Live"),_xlfn.XLOOKUP(_xlfn.TEXTJOIN(" vs ",,C526:D526),Calendar!G:G,Calendar!K:K),"")</f>
        <v/>
      </c>
      <c r="AJ526" s="61" t="str">
        <f>IF(AND(K526&lt;&gt;"Match of the Day",K526&lt;&gt;"Match of the Day 2",K526&lt;&gt;"Match of the Day Repeat"),"",1+MAX($AJ$10:AJ525))</f>
        <v/>
      </c>
    </row>
    <row r="527" spans="34:36" x14ac:dyDescent="0.35">
      <c r="AH527" s="16" t="str">
        <f>IF(AND(B527="Premier League",E527="Live"),_xlfn.XLOOKUP(_xlfn.TEXTJOIN(" vs ",,C527:D527),Calendar!G:G,Calendar!B:B),IF(AND(B527="Premier League",E527="Highlights"),_xlfn.XLOOKUP(H527,Calendar!O:O,Calendar!N:N,,-1),""))</f>
        <v/>
      </c>
      <c r="AI527" s="61" t="str">
        <f>IF(AND(AH527&lt;&gt;"",E527="Live"),_xlfn.XLOOKUP(_xlfn.TEXTJOIN(" vs ",,C527:D527),Calendar!G:G,Calendar!K:K),"")</f>
        <v/>
      </c>
      <c r="AJ527" s="61" t="str">
        <f>IF(AND(K527&lt;&gt;"Match of the Day",K527&lt;&gt;"Match of the Day 2",K527&lt;&gt;"Match of the Day Repeat"),"",1+MAX($AJ$10:AJ526))</f>
        <v/>
      </c>
    </row>
    <row r="528" spans="34:36" x14ac:dyDescent="0.35">
      <c r="AH528" s="16" t="str">
        <f>IF(AND(B528="Premier League",E528="Live"),_xlfn.XLOOKUP(_xlfn.TEXTJOIN(" vs ",,C528:D528),Calendar!G:G,Calendar!B:B),IF(AND(B528="Premier League",E528="Highlights"),_xlfn.XLOOKUP(H528,Calendar!O:O,Calendar!N:N,,-1),""))</f>
        <v/>
      </c>
      <c r="AI528" s="61" t="str">
        <f>IF(AND(AH528&lt;&gt;"",E528="Live"),_xlfn.XLOOKUP(_xlfn.TEXTJOIN(" vs ",,C528:D528),Calendar!G:G,Calendar!K:K),"")</f>
        <v/>
      </c>
      <c r="AJ528" s="61" t="str">
        <f>IF(AND(K528&lt;&gt;"Match of the Day",K528&lt;&gt;"Match of the Day 2",K528&lt;&gt;"Match of the Day Repeat"),"",1+MAX($AJ$10:AJ527))</f>
        <v/>
      </c>
    </row>
    <row r="529" spans="34:36" x14ac:dyDescent="0.35">
      <c r="AH529" s="16" t="str">
        <f>IF(AND(B529="Premier League",E529="Live"),_xlfn.XLOOKUP(_xlfn.TEXTJOIN(" vs ",,C529:D529),Calendar!G:G,Calendar!B:B),IF(AND(B529="Premier League",E529="Highlights"),_xlfn.XLOOKUP(H529,Calendar!O:O,Calendar!N:N,,-1),""))</f>
        <v/>
      </c>
      <c r="AI529" s="61" t="str">
        <f>IF(AND(AH529&lt;&gt;"",E529="Live"),_xlfn.XLOOKUP(_xlfn.TEXTJOIN(" vs ",,C529:D529),Calendar!G:G,Calendar!K:K),"")</f>
        <v/>
      </c>
      <c r="AJ529" s="61" t="str">
        <f>IF(AND(K529&lt;&gt;"Match of the Day",K529&lt;&gt;"Match of the Day 2",K529&lt;&gt;"Match of the Day Repeat"),"",1+MAX($AJ$10:AJ528))</f>
        <v/>
      </c>
    </row>
    <row r="530" spans="34:36" x14ac:dyDescent="0.35">
      <c r="AH530" s="16" t="str">
        <f>IF(AND(B530="Premier League",E530="Live"),_xlfn.XLOOKUP(_xlfn.TEXTJOIN(" vs ",,C530:D530),Calendar!G:G,Calendar!B:B),IF(AND(B530="Premier League",E530="Highlights"),_xlfn.XLOOKUP(H530,Calendar!O:O,Calendar!N:N,,-1),""))</f>
        <v/>
      </c>
      <c r="AI530" s="61" t="str">
        <f>IF(AND(AH530&lt;&gt;"",E530="Live"),_xlfn.XLOOKUP(_xlfn.TEXTJOIN(" vs ",,C530:D530),Calendar!G:G,Calendar!K:K),"")</f>
        <v/>
      </c>
      <c r="AJ530" s="61" t="str">
        <f>IF(AND(K530&lt;&gt;"Match of the Day",K530&lt;&gt;"Match of the Day 2",K530&lt;&gt;"Match of the Day Repeat"),"",1+MAX($AJ$10:AJ529))</f>
        <v/>
      </c>
    </row>
    <row r="531" spans="34:36" x14ac:dyDescent="0.35">
      <c r="AH531" s="16" t="str">
        <f>IF(AND(B531="Premier League",E531="Live"),_xlfn.XLOOKUP(_xlfn.TEXTJOIN(" vs ",,C531:D531),Calendar!G:G,Calendar!B:B),IF(AND(B531="Premier League",E531="Highlights"),_xlfn.XLOOKUP(H531,Calendar!O:O,Calendar!N:N,,-1),""))</f>
        <v/>
      </c>
      <c r="AI531" s="61" t="str">
        <f>IF(AND(AH531&lt;&gt;"",E531="Live"),_xlfn.XLOOKUP(_xlfn.TEXTJOIN(" vs ",,C531:D531),Calendar!G:G,Calendar!K:K),"")</f>
        <v/>
      </c>
      <c r="AJ531" s="61" t="str">
        <f>IF(AND(K531&lt;&gt;"Match of the Day",K531&lt;&gt;"Match of the Day 2",K531&lt;&gt;"Match of the Day Repeat"),"",1+MAX($AJ$10:AJ530))</f>
        <v/>
      </c>
    </row>
    <row r="532" spans="34:36" x14ac:dyDescent="0.35">
      <c r="AH532" s="16" t="str">
        <f>IF(AND(B532="Premier League",E532="Live"),_xlfn.XLOOKUP(_xlfn.TEXTJOIN(" vs ",,C532:D532),Calendar!G:G,Calendar!B:B),IF(AND(B532="Premier League",E532="Highlights"),_xlfn.XLOOKUP(H532,Calendar!O:O,Calendar!N:N,,-1),""))</f>
        <v/>
      </c>
      <c r="AI532" s="61" t="str">
        <f>IF(AND(AH532&lt;&gt;"",E532="Live"),_xlfn.XLOOKUP(_xlfn.TEXTJOIN(" vs ",,C532:D532),Calendar!G:G,Calendar!K:K),"")</f>
        <v/>
      </c>
      <c r="AJ532" s="61" t="str">
        <f>IF(AND(K532&lt;&gt;"Match of the Day",K532&lt;&gt;"Match of the Day 2",K532&lt;&gt;"Match of the Day Repeat"),"",1+MAX($AJ$10:AJ531))</f>
        <v/>
      </c>
    </row>
    <row r="533" spans="34:36" x14ac:dyDescent="0.35">
      <c r="AH533" s="16" t="str">
        <f>IF(AND(B533="Premier League",E533="Live"),_xlfn.XLOOKUP(_xlfn.TEXTJOIN(" vs ",,C533:D533),Calendar!G:G,Calendar!B:B),IF(AND(B533="Premier League",E533="Highlights"),_xlfn.XLOOKUP(H533,Calendar!O:O,Calendar!N:N,,-1),""))</f>
        <v/>
      </c>
      <c r="AI533" s="61" t="str">
        <f>IF(AND(AH533&lt;&gt;"",E533="Live"),_xlfn.XLOOKUP(_xlfn.TEXTJOIN(" vs ",,C533:D533),Calendar!G:G,Calendar!K:K),"")</f>
        <v/>
      </c>
      <c r="AJ533" s="61" t="str">
        <f>IF(AND(K533&lt;&gt;"Match of the Day",K533&lt;&gt;"Match of the Day 2",K533&lt;&gt;"Match of the Day Repeat"),"",1+MAX($AJ$10:AJ532))</f>
        <v/>
      </c>
    </row>
    <row r="534" spans="34:36" x14ac:dyDescent="0.35">
      <c r="AH534" s="16" t="str">
        <f>IF(AND(B534="Premier League",E534="Live"),_xlfn.XLOOKUP(_xlfn.TEXTJOIN(" vs ",,C534:D534),Calendar!G:G,Calendar!B:B),IF(AND(B534="Premier League",E534="Highlights"),_xlfn.XLOOKUP(H534,Calendar!O:O,Calendar!N:N,,-1),""))</f>
        <v/>
      </c>
      <c r="AI534" s="61" t="str">
        <f>IF(AND(AH534&lt;&gt;"",E534="Live"),_xlfn.XLOOKUP(_xlfn.TEXTJOIN(" vs ",,C534:D534),Calendar!G:G,Calendar!K:K),"")</f>
        <v/>
      </c>
      <c r="AJ534" s="61" t="str">
        <f>IF(AND(K534&lt;&gt;"Match of the Day",K534&lt;&gt;"Match of the Day 2",K534&lt;&gt;"Match of the Day Repeat"),"",1+MAX($AJ$10:AJ533))</f>
        <v/>
      </c>
    </row>
    <row r="535" spans="34:36" x14ac:dyDescent="0.35">
      <c r="AH535" s="16" t="str">
        <f>IF(AND(B535="Premier League",E535="Live"),_xlfn.XLOOKUP(_xlfn.TEXTJOIN(" vs ",,C535:D535),Calendar!G:G,Calendar!B:B),IF(AND(B535="Premier League",E535="Highlights"),_xlfn.XLOOKUP(H535,Calendar!O:O,Calendar!N:N,,-1),""))</f>
        <v/>
      </c>
      <c r="AI535" s="61" t="str">
        <f>IF(AND(AH535&lt;&gt;"",E535="Live"),_xlfn.XLOOKUP(_xlfn.TEXTJOIN(" vs ",,C535:D535),Calendar!G:G,Calendar!K:K),"")</f>
        <v/>
      </c>
      <c r="AJ535" s="61" t="str">
        <f>IF(AND(K535&lt;&gt;"Match of the Day",K535&lt;&gt;"Match of the Day 2",K535&lt;&gt;"Match of the Day Repeat"),"",1+MAX($AJ$10:AJ534))</f>
        <v/>
      </c>
    </row>
    <row r="536" spans="34:36" x14ac:dyDescent="0.35">
      <c r="AH536" s="16" t="str">
        <f>IF(AND(B536="Premier League",E536="Live"),_xlfn.XLOOKUP(_xlfn.TEXTJOIN(" vs ",,C536:D536),Calendar!G:G,Calendar!B:B),IF(AND(B536="Premier League",E536="Highlights"),_xlfn.XLOOKUP(H536,Calendar!O:O,Calendar!N:N,,-1),""))</f>
        <v/>
      </c>
      <c r="AI536" s="61" t="str">
        <f>IF(AND(AH536&lt;&gt;"",E536="Live"),_xlfn.XLOOKUP(_xlfn.TEXTJOIN(" vs ",,C536:D536),Calendar!G:G,Calendar!K:K),"")</f>
        <v/>
      </c>
      <c r="AJ536" s="61" t="str">
        <f>IF(AND(K536&lt;&gt;"Match of the Day",K536&lt;&gt;"Match of the Day 2",K536&lt;&gt;"Match of the Day Repeat"),"",1+MAX($AJ$10:AJ535))</f>
        <v/>
      </c>
    </row>
    <row r="537" spans="34:36" x14ac:dyDescent="0.35">
      <c r="AH537" s="16" t="str">
        <f>IF(AND(B537="Premier League",E537="Live"),_xlfn.XLOOKUP(_xlfn.TEXTJOIN(" vs ",,C537:D537),Calendar!G:G,Calendar!B:B),IF(AND(B537="Premier League",E537="Highlights"),_xlfn.XLOOKUP(H537,Calendar!O:O,Calendar!N:N,,-1),""))</f>
        <v/>
      </c>
      <c r="AI537" s="61" t="str">
        <f>IF(AND(AH537&lt;&gt;"",E537="Live"),_xlfn.XLOOKUP(_xlfn.TEXTJOIN(" vs ",,C537:D537),Calendar!G:G,Calendar!K:K),"")</f>
        <v/>
      </c>
      <c r="AJ537" s="61" t="str">
        <f>IF(AND(K537&lt;&gt;"Match of the Day",K537&lt;&gt;"Match of the Day 2",K537&lt;&gt;"Match of the Day Repeat"),"",1+MAX($AJ$10:AJ536))</f>
        <v/>
      </c>
    </row>
    <row r="538" spans="34:36" x14ac:dyDescent="0.35">
      <c r="AH538" s="16" t="str">
        <f>IF(AND(B538="Premier League",E538="Live"),_xlfn.XLOOKUP(_xlfn.TEXTJOIN(" vs ",,C538:D538),Calendar!G:G,Calendar!B:B),IF(AND(B538="Premier League",E538="Highlights"),_xlfn.XLOOKUP(H538,Calendar!O:O,Calendar!N:N,,-1),""))</f>
        <v/>
      </c>
      <c r="AI538" s="61" t="str">
        <f>IF(AND(AH538&lt;&gt;"",E538="Live"),_xlfn.XLOOKUP(_xlfn.TEXTJOIN(" vs ",,C538:D538),Calendar!G:G,Calendar!K:K),"")</f>
        <v/>
      </c>
      <c r="AJ538" s="61" t="str">
        <f>IF(AND(K538&lt;&gt;"Match of the Day",K538&lt;&gt;"Match of the Day 2",K538&lt;&gt;"Match of the Day Repeat"),"",1+MAX($AJ$10:AJ537))</f>
        <v/>
      </c>
    </row>
    <row r="539" spans="34:36" x14ac:dyDescent="0.35">
      <c r="AH539" s="16" t="str">
        <f>IF(AND(B539="Premier League",E539="Live"),_xlfn.XLOOKUP(_xlfn.TEXTJOIN(" vs ",,C539:D539),Calendar!G:G,Calendar!B:B),IF(AND(B539="Premier League",E539="Highlights"),_xlfn.XLOOKUP(H539,Calendar!O:O,Calendar!N:N,,-1),""))</f>
        <v/>
      </c>
      <c r="AI539" s="61" t="str">
        <f>IF(AND(AH539&lt;&gt;"",E539="Live"),_xlfn.XLOOKUP(_xlfn.TEXTJOIN(" vs ",,C539:D539),Calendar!G:G,Calendar!K:K),"")</f>
        <v/>
      </c>
      <c r="AJ539" s="61" t="str">
        <f>IF(AND(K539&lt;&gt;"Match of the Day",K539&lt;&gt;"Match of the Day 2",K539&lt;&gt;"Match of the Day Repeat"),"",1+MAX($AJ$10:AJ538))</f>
        <v/>
      </c>
    </row>
    <row r="540" spans="34:36" x14ac:dyDescent="0.35">
      <c r="AH540" s="16" t="str">
        <f>IF(AND(B540="Premier League",E540="Live"),_xlfn.XLOOKUP(_xlfn.TEXTJOIN(" vs ",,C540:D540),Calendar!G:G,Calendar!B:B),IF(AND(B540="Premier League",E540="Highlights"),_xlfn.XLOOKUP(H540,Calendar!O:O,Calendar!N:N,,-1),""))</f>
        <v/>
      </c>
      <c r="AI540" s="61" t="str">
        <f>IF(AND(AH540&lt;&gt;"",E540="Live"),_xlfn.XLOOKUP(_xlfn.TEXTJOIN(" vs ",,C540:D540),Calendar!G:G,Calendar!K:K),"")</f>
        <v/>
      </c>
      <c r="AJ540" s="61" t="str">
        <f>IF(AND(K540&lt;&gt;"Match of the Day",K540&lt;&gt;"Match of the Day 2",K540&lt;&gt;"Match of the Day Repeat"),"",1+MAX($AJ$10:AJ539))</f>
        <v/>
      </c>
    </row>
    <row r="541" spans="34:36" x14ac:dyDescent="0.35">
      <c r="AH541" s="16" t="str">
        <f>IF(AND(B541="Premier League",E541="Live"),_xlfn.XLOOKUP(_xlfn.TEXTJOIN(" vs ",,C541:D541),Calendar!G:G,Calendar!B:B),IF(AND(B541="Premier League",E541="Highlights"),_xlfn.XLOOKUP(H541,Calendar!O:O,Calendar!N:N,,-1),""))</f>
        <v/>
      </c>
      <c r="AI541" s="61" t="str">
        <f>IF(AND(AH541&lt;&gt;"",E541="Live"),_xlfn.XLOOKUP(_xlfn.TEXTJOIN(" vs ",,C541:D541),Calendar!G:G,Calendar!K:K),"")</f>
        <v/>
      </c>
      <c r="AJ541" s="61" t="str">
        <f>IF(AND(K541&lt;&gt;"Match of the Day",K541&lt;&gt;"Match of the Day 2",K541&lt;&gt;"Match of the Day Repeat"),"",1+MAX($AJ$10:AJ540))</f>
        <v/>
      </c>
    </row>
    <row r="542" spans="34:36" x14ac:dyDescent="0.35">
      <c r="AH542" s="16" t="str">
        <f>IF(AND(B542="Premier League",E542="Live"),_xlfn.XLOOKUP(_xlfn.TEXTJOIN(" vs ",,C542:D542),Calendar!G:G,Calendar!B:B),IF(AND(B542="Premier League",E542="Highlights"),_xlfn.XLOOKUP(H542,Calendar!O:O,Calendar!N:N,,-1),""))</f>
        <v/>
      </c>
      <c r="AI542" s="61" t="str">
        <f>IF(AND(AH542&lt;&gt;"",E542="Live"),_xlfn.XLOOKUP(_xlfn.TEXTJOIN(" vs ",,C542:D542),Calendar!G:G,Calendar!K:K),"")</f>
        <v/>
      </c>
      <c r="AJ542" s="61" t="str">
        <f>IF(AND(K542&lt;&gt;"Match of the Day",K542&lt;&gt;"Match of the Day 2",K542&lt;&gt;"Match of the Day Repeat"),"",1+MAX($AJ$10:AJ541))</f>
        <v/>
      </c>
    </row>
    <row r="543" spans="34:36" x14ac:dyDescent="0.35">
      <c r="AH543" s="16" t="str">
        <f>IF(AND(B543="Premier League",E543="Live"),_xlfn.XLOOKUP(_xlfn.TEXTJOIN(" vs ",,C543:D543),Calendar!G:G,Calendar!B:B),IF(AND(B543="Premier League",E543="Highlights"),_xlfn.XLOOKUP(H543,Calendar!O:O,Calendar!N:N,,-1),""))</f>
        <v/>
      </c>
      <c r="AI543" s="61" t="str">
        <f>IF(AND(AH543&lt;&gt;"",E543="Live"),_xlfn.XLOOKUP(_xlfn.TEXTJOIN(" vs ",,C543:D543),Calendar!G:G,Calendar!K:K),"")</f>
        <v/>
      </c>
      <c r="AJ543" s="61" t="str">
        <f>IF(AND(K543&lt;&gt;"Match of the Day",K543&lt;&gt;"Match of the Day 2",K543&lt;&gt;"Match of the Day Repeat"),"",1+MAX($AJ$10:AJ542))</f>
        <v/>
      </c>
    </row>
    <row r="544" spans="34:36" x14ac:dyDescent="0.35">
      <c r="AH544" s="16" t="str">
        <f>IF(AND(B544="Premier League",E544="Live"),_xlfn.XLOOKUP(_xlfn.TEXTJOIN(" vs ",,C544:D544),Calendar!G:G,Calendar!B:B),IF(AND(B544="Premier League",E544="Highlights"),_xlfn.XLOOKUP(H544,Calendar!O:O,Calendar!N:N,,-1),""))</f>
        <v/>
      </c>
      <c r="AI544" s="61" t="str">
        <f>IF(AND(AH544&lt;&gt;"",E544="Live"),_xlfn.XLOOKUP(_xlfn.TEXTJOIN(" vs ",,C544:D544),Calendar!G:G,Calendar!K:K),"")</f>
        <v/>
      </c>
      <c r="AJ544" s="61" t="str">
        <f>IF(AND(K544&lt;&gt;"Match of the Day",K544&lt;&gt;"Match of the Day 2",K544&lt;&gt;"Match of the Day Repeat"),"",1+MAX($AJ$10:AJ543))</f>
        <v/>
      </c>
    </row>
    <row r="545" spans="34:36" x14ac:dyDescent="0.35">
      <c r="AH545" s="16" t="str">
        <f>IF(AND(B545="Premier League",E545="Live"),_xlfn.XLOOKUP(_xlfn.TEXTJOIN(" vs ",,C545:D545),Calendar!G:G,Calendar!B:B),IF(AND(B545="Premier League",E545="Highlights"),_xlfn.XLOOKUP(H545,Calendar!O:O,Calendar!N:N,,-1),""))</f>
        <v/>
      </c>
      <c r="AI545" s="61" t="str">
        <f>IF(AND(AH545&lt;&gt;"",E545="Live"),_xlfn.XLOOKUP(_xlfn.TEXTJOIN(" vs ",,C545:D545),Calendar!G:G,Calendar!K:K),"")</f>
        <v/>
      </c>
      <c r="AJ545" s="61" t="str">
        <f>IF(AND(K545&lt;&gt;"Match of the Day",K545&lt;&gt;"Match of the Day 2",K545&lt;&gt;"Match of the Day Repeat"),"",1+MAX($AJ$10:AJ544))</f>
        <v/>
      </c>
    </row>
    <row r="546" spans="34:36" x14ac:dyDescent="0.35">
      <c r="AH546" s="16" t="str">
        <f>IF(AND(B546="Premier League",E546="Live"),_xlfn.XLOOKUP(_xlfn.TEXTJOIN(" vs ",,C546:D546),Calendar!G:G,Calendar!B:B),IF(AND(B546="Premier League",E546="Highlights"),_xlfn.XLOOKUP(H546,Calendar!O:O,Calendar!N:N,,-1),""))</f>
        <v/>
      </c>
      <c r="AI546" s="61" t="str">
        <f>IF(AND(AH546&lt;&gt;"",E546="Live"),_xlfn.XLOOKUP(_xlfn.TEXTJOIN(" vs ",,C546:D546),Calendar!G:G,Calendar!K:K),"")</f>
        <v/>
      </c>
      <c r="AJ546" s="61" t="str">
        <f>IF(AND(K546&lt;&gt;"Match of the Day",K546&lt;&gt;"Match of the Day 2",K546&lt;&gt;"Match of the Day Repeat"),"",1+MAX($AJ$10:AJ545))</f>
        <v/>
      </c>
    </row>
    <row r="547" spans="34:36" x14ac:dyDescent="0.35">
      <c r="AH547" s="16" t="str">
        <f>IF(AND(B547="Premier League",E547="Live"),_xlfn.XLOOKUP(_xlfn.TEXTJOIN(" vs ",,C547:D547),Calendar!G:G,Calendar!B:B),IF(AND(B547="Premier League",E547="Highlights"),_xlfn.XLOOKUP(H547,Calendar!O:O,Calendar!N:N,,-1),""))</f>
        <v/>
      </c>
      <c r="AI547" s="61" t="str">
        <f>IF(AND(AH547&lt;&gt;"",E547="Live"),_xlfn.XLOOKUP(_xlfn.TEXTJOIN(" vs ",,C547:D547),Calendar!G:G,Calendar!K:K),"")</f>
        <v/>
      </c>
      <c r="AJ547" s="61" t="str">
        <f>IF(AND(K547&lt;&gt;"Match of the Day",K547&lt;&gt;"Match of the Day 2",K547&lt;&gt;"Match of the Day Repeat"),"",1+MAX($AJ$10:AJ546))</f>
        <v/>
      </c>
    </row>
    <row r="548" spans="34:36" x14ac:dyDescent="0.35">
      <c r="AH548" s="16" t="str">
        <f>IF(AND(B548="Premier League",E548="Live"),_xlfn.XLOOKUP(_xlfn.TEXTJOIN(" vs ",,C548:D548),Calendar!G:G,Calendar!B:B),IF(AND(B548="Premier League",E548="Highlights"),_xlfn.XLOOKUP(H548,Calendar!O:O,Calendar!N:N,,-1),""))</f>
        <v/>
      </c>
      <c r="AI548" s="61" t="str">
        <f>IF(AND(AH548&lt;&gt;"",E548="Live"),_xlfn.XLOOKUP(_xlfn.TEXTJOIN(" vs ",,C548:D548),Calendar!G:G,Calendar!K:K),"")</f>
        <v/>
      </c>
      <c r="AJ548" s="61" t="str">
        <f>IF(AND(K548&lt;&gt;"Match of the Day",K548&lt;&gt;"Match of the Day 2",K548&lt;&gt;"Match of the Day Repeat"),"",1+MAX($AJ$10:AJ547))</f>
        <v/>
      </c>
    </row>
    <row r="549" spans="34:36" x14ac:dyDescent="0.35">
      <c r="AH549" s="16" t="str">
        <f>IF(AND(B549="Premier League",E549="Live"),_xlfn.XLOOKUP(_xlfn.TEXTJOIN(" vs ",,C549:D549),Calendar!G:G,Calendar!B:B),IF(AND(B549="Premier League",E549="Highlights"),_xlfn.XLOOKUP(H549,Calendar!O:O,Calendar!N:N,,-1),""))</f>
        <v/>
      </c>
      <c r="AI549" s="61" t="str">
        <f>IF(AND(AH549&lt;&gt;"",E549="Live"),_xlfn.XLOOKUP(_xlfn.TEXTJOIN(" vs ",,C549:D549),Calendar!G:G,Calendar!K:K),"")</f>
        <v/>
      </c>
      <c r="AJ549" s="61" t="str">
        <f>IF(AND(K549&lt;&gt;"Match of the Day",K549&lt;&gt;"Match of the Day 2",K549&lt;&gt;"Match of the Day Repeat"),"",1+MAX($AJ$10:AJ548))</f>
        <v/>
      </c>
    </row>
    <row r="550" spans="34:36" x14ac:dyDescent="0.35">
      <c r="AH550" s="16" t="str">
        <f>IF(AND(B550="Premier League",E550="Live"),_xlfn.XLOOKUP(_xlfn.TEXTJOIN(" vs ",,C550:D550),Calendar!G:G,Calendar!B:B),IF(AND(B550="Premier League",E550="Highlights"),_xlfn.XLOOKUP(H550,Calendar!O:O,Calendar!N:N,,-1),""))</f>
        <v/>
      </c>
      <c r="AI550" s="61" t="str">
        <f>IF(AND(AH550&lt;&gt;"",E550="Live"),_xlfn.XLOOKUP(_xlfn.TEXTJOIN(" vs ",,C550:D550),Calendar!G:G,Calendar!K:K),"")</f>
        <v/>
      </c>
      <c r="AJ550" s="61" t="str">
        <f>IF(AND(K550&lt;&gt;"Match of the Day",K550&lt;&gt;"Match of the Day 2",K550&lt;&gt;"Match of the Day Repeat"),"",1+MAX($AJ$10:AJ549))</f>
        <v/>
      </c>
    </row>
    <row r="551" spans="34:36" x14ac:dyDescent="0.35">
      <c r="AH551" s="16" t="str">
        <f>IF(AND(B551="Premier League",E551="Live"),_xlfn.XLOOKUP(_xlfn.TEXTJOIN(" vs ",,C551:D551),Calendar!G:G,Calendar!B:B),IF(AND(B551="Premier League",E551="Highlights"),_xlfn.XLOOKUP(H551,Calendar!O:O,Calendar!N:N,,-1),""))</f>
        <v/>
      </c>
      <c r="AI551" s="61" t="str">
        <f>IF(AND(AH551&lt;&gt;"",E551="Live"),_xlfn.XLOOKUP(_xlfn.TEXTJOIN(" vs ",,C551:D551),Calendar!G:G,Calendar!K:K),"")</f>
        <v/>
      </c>
      <c r="AJ551" s="61" t="str">
        <f>IF(AND(K551&lt;&gt;"Match of the Day",K551&lt;&gt;"Match of the Day 2",K551&lt;&gt;"Match of the Day Repeat"),"",1+MAX($AJ$10:AJ550))</f>
        <v/>
      </c>
    </row>
    <row r="552" spans="34:36" x14ac:dyDescent="0.35">
      <c r="AH552" s="16" t="str">
        <f>IF(AND(B552="Premier League",E552="Live"),_xlfn.XLOOKUP(_xlfn.TEXTJOIN(" vs ",,C552:D552),Calendar!G:G,Calendar!B:B),IF(AND(B552="Premier League",E552="Highlights"),_xlfn.XLOOKUP(H552,Calendar!O:O,Calendar!N:N,,-1),""))</f>
        <v/>
      </c>
      <c r="AI552" s="61" t="str">
        <f>IF(AND(AH552&lt;&gt;"",E552="Live"),_xlfn.XLOOKUP(_xlfn.TEXTJOIN(" vs ",,C552:D552),Calendar!G:G,Calendar!K:K),"")</f>
        <v/>
      </c>
      <c r="AJ552" s="61" t="str">
        <f>IF(AND(K552&lt;&gt;"Match of the Day",K552&lt;&gt;"Match of the Day 2",K552&lt;&gt;"Match of the Day Repeat"),"",1+MAX($AJ$10:AJ551))</f>
        <v/>
      </c>
    </row>
    <row r="553" spans="34:36" x14ac:dyDescent="0.35">
      <c r="AH553" s="16" t="str">
        <f>IF(AND(B553="Premier League",E553="Live"),_xlfn.XLOOKUP(_xlfn.TEXTJOIN(" vs ",,C553:D553),Calendar!G:G,Calendar!B:B),IF(AND(B553="Premier League",E553="Highlights"),_xlfn.XLOOKUP(H553,Calendar!O:O,Calendar!N:N,,-1),""))</f>
        <v/>
      </c>
      <c r="AI553" s="61" t="str">
        <f>IF(AND(AH553&lt;&gt;"",E553="Live"),_xlfn.XLOOKUP(_xlfn.TEXTJOIN(" vs ",,C553:D553),Calendar!G:G,Calendar!K:K),"")</f>
        <v/>
      </c>
      <c r="AJ553" s="61" t="str">
        <f>IF(AND(K553&lt;&gt;"Match of the Day",K553&lt;&gt;"Match of the Day 2",K553&lt;&gt;"Match of the Day Repeat"),"",1+MAX($AJ$10:AJ552))</f>
        <v/>
      </c>
    </row>
    <row r="554" spans="34:36" x14ac:dyDescent="0.35">
      <c r="AH554" s="16" t="str">
        <f>IF(AND(B554="Premier League",E554="Live"),_xlfn.XLOOKUP(_xlfn.TEXTJOIN(" vs ",,C554:D554),Calendar!G:G,Calendar!B:B),IF(AND(B554="Premier League",E554="Highlights"),_xlfn.XLOOKUP(H554,Calendar!O:O,Calendar!N:N,,-1),""))</f>
        <v/>
      </c>
      <c r="AI554" s="61" t="str">
        <f>IF(AND(AH554&lt;&gt;"",E554="Live"),_xlfn.XLOOKUP(_xlfn.TEXTJOIN(" vs ",,C554:D554),Calendar!G:G,Calendar!K:K),"")</f>
        <v/>
      </c>
      <c r="AJ554" s="61" t="str">
        <f>IF(AND(K554&lt;&gt;"Match of the Day",K554&lt;&gt;"Match of the Day 2",K554&lt;&gt;"Match of the Day Repeat"),"",1+MAX($AJ$10:AJ553))</f>
        <v/>
      </c>
    </row>
    <row r="555" spans="34:36" x14ac:dyDescent="0.35">
      <c r="AH555" s="16" t="str">
        <f>IF(AND(B555="Premier League",E555="Live"),_xlfn.XLOOKUP(_xlfn.TEXTJOIN(" vs ",,C555:D555),Calendar!G:G,Calendar!B:B),IF(AND(B555="Premier League",E555="Highlights"),_xlfn.XLOOKUP(H555,Calendar!O:O,Calendar!N:N,,-1),""))</f>
        <v/>
      </c>
      <c r="AI555" s="61" t="str">
        <f>IF(AND(AH555&lt;&gt;"",E555="Live"),_xlfn.XLOOKUP(_xlfn.TEXTJOIN(" vs ",,C555:D555),Calendar!G:G,Calendar!K:K),"")</f>
        <v/>
      </c>
      <c r="AJ555" s="61" t="str">
        <f>IF(AND(K555&lt;&gt;"Match of the Day",K555&lt;&gt;"Match of the Day 2",K555&lt;&gt;"Match of the Day Repeat"),"",1+MAX($AJ$10:AJ554))</f>
        <v/>
      </c>
    </row>
    <row r="556" spans="34:36" x14ac:dyDescent="0.35">
      <c r="AH556" s="16" t="str">
        <f>IF(AND(B556="Premier League",E556="Live"),_xlfn.XLOOKUP(_xlfn.TEXTJOIN(" vs ",,C556:D556),Calendar!G:G,Calendar!B:B),IF(AND(B556="Premier League",E556="Highlights"),_xlfn.XLOOKUP(H556,Calendar!O:O,Calendar!N:N,,-1),""))</f>
        <v/>
      </c>
      <c r="AI556" s="61" t="str">
        <f>IF(AND(AH556&lt;&gt;"",E556="Live"),_xlfn.XLOOKUP(_xlfn.TEXTJOIN(" vs ",,C556:D556),Calendar!G:G,Calendar!K:K),"")</f>
        <v/>
      </c>
      <c r="AJ556" s="61" t="str">
        <f>IF(AND(K556&lt;&gt;"Match of the Day",K556&lt;&gt;"Match of the Day 2",K556&lt;&gt;"Match of the Day Repeat"),"",1+MAX($AJ$10:AJ555))</f>
        <v/>
      </c>
    </row>
    <row r="557" spans="34:36" x14ac:dyDescent="0.35">
      <c r="AH557" s="16" t="str">
        <f>IF(AND(B557="Premier League",E557="Live"),_xlfn.XLOOKUP(_xlfn.TEXTJOIN(" vs ",,C557:D557),Calendar!G:G,Calendar!B:B),IF(AND(B557="Premier League",E557="Highlights"),_xlfn.XLOOKUP(H557,Calendar!O:O,Calendar!N:N,,-1),""))</f>
        <v/>
      </c>
      <c r="AI557" s="61" t="str">
        <f>IF(AND(AH557&lt;&gt;"",E557="Live"),_xlfn.XLOOKUP(_xlfn.TEXTJOIN(" vs ",,C557:D557),Calendar!G:G,Calendar!K:K),"")</f>
        <v/>
      </c>
      <c r="AJ557" s="61" t="str">
        <f>IF(AND(K557&lt;&gt;"Match of the Day",K557&lt;&gt;"Match of the Day 2",K557&lt;&gt;"Match of the Day Repeat"),"",1+MAX($AJ$10:AJ556))</f>
        <v/>
      </c>
    </row>
    <row r="558" spans="34:36" x14ac:dyDescent="0.35">
      <c r="AH558" s="16" t="str">
        <f>IF(AND(B558="Premier League",E558="Live"),_xlfn.XLOOKUP(_xlfn.TEXTJOIN(" vs ",,C558:D558),Calendar!G:G,Calendar!B:B),IF(AND(B558="Premier League",E558="Highlights"),_xlfn.XLOOKUP(H558,Calendar!O:O,Calendar!N:N,,-1),""))</f>
        <v/>
      </c>
      <c r="AI558" s="61" t="str">
        <f>IF(AND(AH558&lt;&gt;"",E558="Live"),_xlfn.XLOOKUP(_xlfn.TEXTJOIN(" vs ",,C558:D558),Calendar!G:G,Calendar!K:K),"")</f>
        <v/>
      </c>
      <c r="AJ558" s="61" t="str">
        <f>IF(AND(K558&lt;&gt;"Match of the Day",K558&lt;&gt;"Match of the Day 2",K558&lt;&gt;"Match of the Day Repeat"),"",1+MAX($AJ$10:AJ557))</f>
        <v/>
      </c>
    </row>
    <row r="559" spans="34:36" x14ac:dyDescent="0.35">
      <c r="AH559" s="16" t="str">
        <f>IF(AND(B559="Premier League",E559="Live"),_xlfn.XLOOKUP(_xlfn.TEXTJOIN(" vs ",,C559:D559),Calendar!G:G,Calendar!B:B),IF(AND(B559="Premier League",E559="Highlights"),_xlfn.XLOOKUP(H559,Calendar!O:O,Calendar!N:N,,-1),""))</f>
        <v/>
      </c>
      <c r="AI559" s="61" t="str">
        <f>IF(AND(AH559&lt;&gt;"",E559="Live"),_xlfn.XLOOKUP(_xlfn.TEXTJOIN(" vs ",,C559:D559),Calendar!G:G,Calendar!K:K),"")</f>
        <v/>
      </c>
      <c r="AJ559" s="61" t="str">
        <f>IF(AND(K559&lt;&gt;"Match of the Day",K559&lt;&gt;"Match of the Day 2",K559&lt;&gt;"Match of the Day Repeat"),"",1+MAX($AJ$10:AJ558))</f>
        <v/>
      </c>
    </row>
    <row r="560" spans="34:36" x14ac:dyDescent="0.35">
      <c r="AH560" s="16" t="str">
        <f>IF(AND(B560="Premier League",E560="Live"),_xlfn.XLOOKUP(_xlfn.TEXTJOIN(" vs ",,C560:D560),Calendar!G:G,Calendar!B:B),IF(AND(B560="Premier League",E560="Highlights"),_xlfn.XLOOKUP(H560,Calendar!O:O,Calendar!N:N,,-1),""))</f>
        <v/>
      </c>
      <c r="AI560" s="61" t="str">
        <f>IF(AND(AH560&lt;&gt;"",E560="Live"),_xlfn.XLOOKUP(_xlfn.TEXTJOIN(" vs ",,C560:D560),Calendar!G:G,Calendar!K:K),"")</f>
        <v/>
      </c>
      <c r="AJ560" s="61" t="str">
        <f>IF(AND(K560&lt;&gt;"Match of the Day",K560&lt;&gt;"Match of the Day 2",K560&lt;&gt;"Match of the Day Repeat"),"",1+MAX($AJ$10:AJ559))</f>
        <v/>
      </c>
    </row>
    <row r="561" spans="34:36" x14ac:dyDescent="0.35">
      <c r="AH561" s="16" t="str">
        <f>IF(AND(B561="Premier League",E561="Live"),_xlfn.XLOOKUP(_xlfn.TEXTJOIN(" vs ",,C561:D561),Calendar!G:G,Calendar!B:B),IF(AND(B561="Premier League",E561="Highlights"),_xlfn.XLOOKUP(H561,Calendar!O:O,Calendar!N:N,,-1),""))</f>
        <v/>
      </c>
      <c r="AI561" s="61" t="str">
        <f>IF(AND(AH561&lt;&gt;"",E561="Live"),_xlfn.XLOOKUP(_xlfn.TEXTJOIN(" vs ",,C561:D561),Calendar!G:G,Calendar!K:K),"")</f>
        <v/>
      </c>
      <c r="AJ561" s="61" t="str">
        <f>IF(AND(K561&lt;&gt;"Match of the Day",K561&lt;&gt;"Match of the Day 2",K561&lt;&gt;"Match of the Day Repeat"),"",1+MAX($AJ$10:AJ560))</f>
        <v/>
      </c>
    </row>
    <row r="562" spans="34:36" x14ac:dyDescent="0.35">
      <c r="AH562" s="16" t="str">
        <f>IF(AND(B562="Premier League",E562="Live"),_xlfn.XLOOKUP(_xlfn.TEXTJOIN(" vs ",,C562:D562),Calendar!G:G,Calendar!B:B),IF(AND(B562="Premier League",E562="Highlights"),_xlfn.XLOOKUP(H562,Calendar!O:O,Calendar!N:N,,-1),""))</f>
        <v/>
      </c>
      <c r="AI562" s="61" t="str">
        <f>IF(AND(AH562&lt;&gt;"",E562="Live"),_xlfn.XLOOKUP(_xlfn.TEXTJOIN(" vs ",,C562:D562),Calendar!G:G,Calendar!K:K),"")</f>
        <v/>
      </c>
      <c r="AJ562" s="61" t="str">
        <f>IF(AND(K562&lt;&gt;"Match of the Day",K562&lt;&gt;"Match of the Day 2",K562&lt;&gt;"Match of the Day Repeat"),"",1+MAX($AJ$10:AJ561))</f>
        <v/>
      </c>
    </row>
    <row r="563" spans="34:36" x14ac:dyDescent="0.35">
      <c r="AH563" s="16" t="str">
        <f>IF(AND(B563="Premier League",E563="Live"),_xlfn.XLOOKUP(_xlfn.TEXTJOIN(" vs ",,C563:D563),Calendar!G:G,Calendar!B:B),IF(AND(B563="Premier League",E563="Highlights"),_xlfn.XLOOKUP(H563,Calendar!O:O,Calendar!N:N,,-1),""))</f>
        <v/>
      </c>
      <c r="AI563" s="61" t="str">
        <f>IF(AND(AH563&lt;&gt;"",E563="Live"),_xlfn.XLOOKUP(_xlfn.TEXTJOIN(" vs ",,C563:D563),Calendar!G:G,Calendar!K:K),"")</f>
        <v/>
      </c>
      <c r="AJ563" s="61" t="str">
        <f>IF(AND(K563&lt;&gt;"Match of the Day",K563&lt;&gt;"Match of the Day 2",K563&lt;&gt;"Match of the Day Repeat"),"",1+MAX($AJ$10:AJ562))</f>
        <v/>
      </c>
    </row>
    <row r="564" spans="34:36" x14ac:dyDescent="0.35">
      <c r="AH564" s="16" t="str">
        <f>IF(AND(B564="Premier League",E564="Live"),_xlfn.XLOOKUP(_xlfn.TEXTJOIN(" vs ",,C564:D564),Calendar!G:G,Calendar!B:B),IF(AND(B564="Premier League",E564="Highlights"),_xlfn.XLOOKUP(H564,Calendar!O:O,Calendar!N:N,,-1),""))</f>
        <v/>
      </c>
      <c r="AI564" s="61" t="str">
        <f>IF(AND(AH564&lt;&gt;"",E564="Live"),_xlfn.XLOOKUP(_xlfn.TEXTJOIN(" vs ",,C564:D564),Calendar!G:G,Calendar!K:K),"")</f>
        <v/>
      </c>
      <c r="AJ564" s="61" t="str">
        <f>IF(AND(K564&lt;&gt;"Match of the Day",K564&lt;&gt;"Match of the Day 2",K564&lt;&gt;"Match of the Day Repeat"),"",1+MAX($AJ$10:AJ563))</f>
        <v/>
      </c>
    </row>
    <row r="565" spans="34:36" x14ac:dyDescent="0.35">
      <c r="AH565" s="16" t="str">
        <f>IF(AND(B565="Premier League",E565="Live"),_xlfn.XLOOKUP(_xlfn.TEXTJOIN(" vs ",,C565:D565),Calendar!G:G,Calendar!B:B),IF(AND(B565="Premier League",E565="Highlights"),_xlfn.XLOOKUP(H565,Calendar!O:O,Calendar!N:N,,-1),""))</f>
        <v/>
      </c>
      <c r="AI565" s="61" t="str">
        <f>IF(AND(AH565&lt;&gt;"",E565="Live"),_xlfn.XLOOKUP(_xlfn.TEXTJOIN(" vs ",,C565:D565),Calendar!G:G,Calendar!K:K),"")</f>
        <v/>
      </c>
      <c r="AJ565" s="61" t="str">
        <f>IF(AND(K565&lt;&gt;"Match of the Day",K565&lt;&gt;"Match of the Day 2",K565&lt;&gt;"Match of the Day Repeat"),"",1+MAX($AJ$10:AJ564))</f>
        <v/>
      </c>
    </row>
    <row r="566" spans="34:36" x14ac:dyDescent="0.35">
      <c r="AH566" s="16" t="str">
        <f>IF(AND(B566="Premier League",E566="Live"),_xlfn.XLOOKUP(_xlfn.TEXTJOIN(" vs ",,C566:D566),Calendar!G:G,Calendar!B:B),IF(AND(B566="Premier League",E566="Highlights"),_xlfn.XLOOKUP(H566,Calendar!O:O,Calendar!N:N,,-1),""))</f>
        <v/>
      </c>
      <c r="AI566" s="61" t="str">
        <f>IF(AND(AH566&lt;&gt;"",E566="Live"),_xlfn.XLOOKUP(_xlfn.TEXTJOIN(" vs ",,C566:D566),Calendar!G:G,Calendar!K:K),"")</f>
        <v/>
      </c>
      <c r="AJ566" s="61" t="str">
        <f>IF(AND(K566&lt;&gt;"Match of the Day",K566&lt;&gt;"Match of the Day 2",K566&lt;&gt;"Match of the Day Repeat"),"",1+MAX($AJ$10:AJ565))</f>
        <v/>
      </c>
    </row>
    <row r="567" spans="34:36" x14ac:dyDescent="0.35">
      <c r="AH567" s="16" t="str">
        <f>IF(AND(B567="Premier League",E567="Live"),_xlfn.XLOOKUP(_xlfn.TEXTJOIN(" vs ",,C567:D567),Calendar!G:G,Calendar!B:B),IF(AND(B567="Premier League",E567="Highlights"),_xlfn.XLOOKUP(H567,Calendar!O:O,Calendar!N:N,,-1),""))</f>
        <v/>
      </c>
      <c r="AI567" s="61" t="str">
        <f>IF(AND(AH567&lt;&gt;"",E567="Live"),_xlfn.XLOOKUP(_xlfn.TEXTJOIN(" vs ",,C567:D567),Calendar!G:G,Calendar!K:K),"")</f>
        <v/>
      </c>
      <c r="AJ567" s="61" t="str">
        <f>IF(AND(K567&lt;&gt;"Match of the Day",K567&lt;&gt;"Match of the Day 2",K567&lt;&gt;"Match of the Day Repeat"),"",1+MAX($AJ$10:AJ566))</f>
        <v/>
      </c>
    </row>
    <row r="568" spans="34:36" x14ac:dyDescent="0.35">
      <c r="AH568" s="16" t="str">
        <f>IF(AND(B568="Premier League",E568="Live"),_xlfn.XLOOKUP(_xlfn.TEXTJOIN(" vs ",,C568:D568),Calendar!G:G,Calendar!B:B),IF(AND(B568="Premier League",E568="Highlights"),_xlfn.XLOOKUP(H568,Calendar!O:O,Calendar!N:N,,-1),""))</f>
        <v/>
      </c>
      <c r="AI568" s="61" t="str">
        <f>IF(AND(AH568&lt;&gt;"",E568="Live"),_xlfn.XLOOKUP(_xlfn.TEXTJOIN(" vs ",,C568:D568),Calendar!G:G,Calendar!K:K),"")</f>
        <v/>
      </c>
      <c r="AJ568" s="61" t="str">
        <f>IF(AND(K568&lt;&gt;"Match of the Day",K568&lt;&gt;"Match of the Day 2",K568&lt;&gt;"Match of the Day Repeat"),"",1+MAX($AJ$10:AJ567))</f>
        <v/>
      </c>
    </row>
    <row r="569" spans="34:36" x14ac:dyDescent="0.35">
      <c r="AH569" s="16" t="str">
        <f>IF(AND(B569="Premier League",E569="Live"),_xlfn.XLOOKUP(_xlfn.TEXTJOIN(" vs ",,C569:D569),Calendar!G:G,Calendar!B:B),IF(AND(B569="Premier League",E569="Highlights"),_xlfn.XLOOKUP(H569,Calendar!O:O,Calendar!N:N,,-1),""))</f>
        <v/>
      </c>
      <c r="AI569" s="61" t="str">
        <f>IF(AND(AH569&lt;&gt;"",E569="Live"),_xlfn.XLOOKUP(_xlfn.TEXTJOIN(" vs ",,C569:D569),Calendar!G:G,Calendar!K:K),"")</f>
        <v/>
      </c>
      <c r="AJ569" s="61" t="str">
        <f>IF(AND(K569&lt;&gt;"Match of the Day",K569&lt;&gt;"Match of the Day 2",K569&lt;&gt;"Match of the Day Repeat"),"",1+MAX($AJ$10:AJ568))</f>
        <v/>
      </c>
    </row>
    <row r="570" spans="34:36" x14ac:dyDescent="0.35">
      <c r="AH570" s="16" t="str">
        <f>IF(AND(B570="Premier League",E570="Live"),_xlfn.XLOOKUP(_xlfn.TEXTJOIN(" vs ",,C570:D570),Calendar!G:G,Calendar!B:B),IF(AND(B570="Premier League",E570="Highlights"),_xlfn.XLOOKUP(H570,Calendar!O:O,Calendar!N:N,,-1),""))</f>
        <v/>
      </c>
      <c r="AI570" s="61" t="str">
        <f>IF(AND(AH570&lt;&gt;"",E570="Live"),_xlfn.XLOOKUP(_xlfn.TEXTJOIN(" vs ",,C570:D570),Calendar!G:G,Calendar!K:K),"")</f>
        <v/>
      </c>
      <c r="AJ570" s="61" t="str">
        <f>IF(AND(K570&lt;&gt;"Match of the Day",K570&lt;&gt;"Match of the Day 2",K570&lt;&gt;"Match of the Day Repeat"),"",1+MAX($AJ$10:AJ569))</f>
        <v/>
      </c>
    </row>
    <row r="571" spans="34:36" x14ac:dyDescent="0.35">
      <c r="AH571" s="16" t="str">
        <f>IF(AND(B571="Premier League",E571="Live"),_xlfn.XLOOKUP(_xlfn.TEXTJOIN(" vs ",,C571:D571),Calendar!G:G,Calendar!B:B),IF(AND(B571="Premier League",E571="Highlights"),_xlfn.XLOOKUP(H571,Calendar!O:O,Calendar!N:N,,-1),""))</f>
        <v/>
      </c>
      <c r="AI571" s="61" t="str">
        <f>IF(AND(AH571&lt;&gt;"",E571="Live"),_xlfn.XLOOKUP(_xlfn.TEXTJOIN(" vs ",,C571:D571),Calendar!G:G,Calendar!K:K),"")</f>
        <v/>
      </c>
      <c r="AJ571" s="61" t="str">
        <f>IF(AND(K571&lt;&gt;"Match of the Day",K571&lt;&gt;"Match of the Day 2",K571&lt;&gt;"Match of the Day Repeat"),"",1+MAX($AJ$10:AJ570))</f>
        <v/>
      </c>
    </row>
    <row r="572" spans="34:36" x14ac:dyDescent="0.35">
      <c r="AH572" s="16" t="str">
        <f>IF(AND(B572="Premier League",E572="Live"),_xlfn.XLOOKUP(_xlfn.TEXTJOIN(" vs ",,C572:D572),Calendar!G:G,Calendar!B:B),IF(AND(B572="Premier League",E572="Highlights"),_xlfn.XLOOKUP(H572,Calendar!O:O,Calendar!N:N,,-1),""))</f>
        <v/>
      </c>
      <c r="AI572" s="61" t="str">
        <f>IF(AND(AH572&lt;&gt;"",E572="Live"),_xlfn.XLOOKUP(_xlfn.TEXTJOIN(" vs ",,C572:D572),Calendar!G:G,Calendar!K:K),"")</f>
        <v/>
      </c>
      <c r="AJ572" s="61" t="str">
        <f>IF(AND(K572&lt;&gt;"Match of the Day",K572&lt;&gt;"Match of the Day 2",K572&lt;&gt;"Match of the Day Repeat"),"",1+MAX($AJ$10:AJ571))</f>
        <v/>
      </c>
    </row>
    <row r="573" spans="34:36" x14ac:dyDescent="0.35">
      <c r="AH573" s="16" t="str">
        <f>IF(AND(B573="Premier League",E573="Live"),_xlfn.XLOOKUP(_xlfn.TEXTJOIN(" vs ",,C573:D573),Calendar!G:G,Calendar!B:B),IF(AND(B573="Premier League",E573="Highlights"),_xlfn.XLOOKUP(H573,Calendar!O:O,Calendar!N:N,,-1),""))</f>
        <v/>
      </c>
      <c r="AI573" s="61" t="str">
        <f>IF(AND(AH573&lt;&gt;"",E573="Live"),_xlfn.XLOOKUP(_xlfn.TEXTJOIN(" vs ",,C573:D573),Calendar!G:G,Calendar!K:K),"")</f>
        <v/>
      </c>
      <c r="AJ573" s="61" t="str">
        <f>IF(AND(K573&lt;&gt;"Match of the Day",K573&lt;&gt;"Match of the Day 2",K573&lt;&gt;"Match of the Day Repeat"),"",1+MAX($AJ$10:AJ572))</f>
        <v/>
      </c>
    </row>
    <row r="574" spans="34:36" x14ac:dyDescent="0.35">
      <c r="AH574" s="16" t="str">
        <f>IF(AND(B574="Premier League",E574="Live"),_xlfn.XLOOKUP(_xlfn.TEXTJOIN(" vs ",,C574:D574),Calendar!G:G,Calendar!B:B),IF(AND(B574="Premier League",E574="Highlights"),_xlfn.XLOOKUP(H574,Calendar!O:O,Calendar!N:N,,-1),""))</f>
        <v/>
      </c>
      <c r="AI574" s="61" t="str">
        <f>IF(AND(AH574&lt;&gt;"",E574="Live"),_xlfn.XLOOKUP(_xlfn.TEXTJOIN(" vs ",,C574:D574),Calendar!G:G,Calendar!K:K),"")</f>
        <v/>
      </c>
      <c r="AJ574" s="61" t="str">
        <f>IF(AND(K574&lt;&gt;"Match of the Day",K574&lt;&gt;"Match of the Day 2",K574&lt;&gt;"Match of the Day Repeat"),"",1+MAX($AJ$10:AJ573))</f>
        <v/>
      </c>
    </row>
    <row r="575" spans="34:36" x14ac:dyDescent="0.35">
      <c r="AH575" s="16" t="str">
        <f>IF(AND(B575="Premier League",E575="Live"),_xlfn.XLOOKUP(_xlfn.TEXTJOIN(" vs ",,C575:D575),Calendar!G:G,Calendar!B:B),IF(AND(B575="Premier League",E575="Highlights"),_xlfn.XLOOKUP(H575,Calendar!O:O,Calendar!N:N,,-1),""))</f>
        <v/>
      </c>
      <c r="AI575" s="61" t="str">
        <f>IF(AND(AH575&lt;&gt;"",E575="Live"),_xlfn.XLOOKUP(_xlfn.TEXTJOIN(" vs ",,C575:D575),Calendar!G:G,Calendar!K:K),"")</f>
        <v/>
      </c>
      <c r="AJ575" s="61" t="str">
        <f>IF(AND(K575&lt;&gt;"Match of the Day",K575&lt;&gt;"Match of the Day 2",K575&lt;&gt;"Match of the Day Repeat"),"",1+MAX($AJ$10:AJ574))</f>
        <v/>
      </c>
    </row>
    <row r="576" spans="34:36" x14ac:dyDescent="0.35">
      <c r="AH576" s="16" t="str">
        <f>IF(AND(B576="Premier League",E576="Live"),_xlfn.XLOOKUP(_xlfn.TEXTJOIN(" vs ",,C576:D576),Calendar!G:G,Calendar!B:B),IF(AND(B576="Premier League",E576="Highlights"),_xlfn.XLOOKUP(H576,Calendar!O:O,Calendar!N:N,,-1),""))</f>
        <v/>
      </c>
      <c r="AI576" s="61" t="str">
        <f>IF(AND(AH576&lt;&gt;"",E576="Live"),_xlfn.XLOOKUP(_xlfn.TEXTJOIN(" vs ",,C576:D576),Calendar!G:G,Calendar!K:K),"")</f>
        <v/>
      </c>
      <c r="AJ576" s="61" t="str">
        <f>IF(AND(K576&lt;&gt;"Match of the Day",K576&lt;&gt;"Match of the Day 2",K576&lt;&gt;"Match of the Day Repeat"),"",1+MAX($AJ$10:AJ575))</f>
        <v/>
      </c>
    </row>
    <row r="577" spans="34:36" x14ac:dyDescent="0.35">
      <c r="AH577" s="16" t="str">
        <f>IF(AND(B577="Premier League",E577="Live"),_xlfn.XLOOKUP(_xlfn.TEXTJOIN(" vs ",,C577:D577),Calendar!G:G,Calendar!B:B),IF(AND(B577="Premier League",E577="Highlights"),_xlfn.XLOOKUP(H577,Calendar!O:O,Calendar!N:N,,-1),""))</f>
        <v/>
      </c>
      <c r="AI577" s="61" t="str">
        <f>IF(AND(AH577&lt;&gt;"",E577="Live"),_xlfn.XLOOKUP(_xlfn.TEXTJOIN(" vs ",,C577:D577),Calendar!G:G,Calendar!K:K),"")</f>
        <v/>
      </c>
      <c r="AJ577" s="61" t="str">
        <f>IF(AND(K577&lt;&gt;"Match of the Day",K577&lt;&gt;"Match of the Day 2",K577&lt;&gt;"Match of the Day Repeat"),"",1+MAX($AJ$10:AJ576))</f>
        <v/>
      </c>
    </row>
    <row r="578" spans="34:36" x14ac:dyDescent="0.35">
      <c r="AH578" s="16" t="str">
        <f>IF(AND(B578="Premier League",E578="Live"),_xlfn.XLOOKUP(_xlfn.TEXTJOIN(" vs ",,C578:D578),Calendar!G:G,Calendar!B:B),IF(AND(B578="Premier League",E578="Highlights"),_xlfn.XLOOKUP(H578,Calendar!O:O,Calendar!N:N,,-1),""))</f>
        <v/>
      </c>
      <c r="AI578" s="61" t="str">
        <f>IF(AND(AH578&lt;&gt;"",E578="Live"),_xlfn.XLOOKUP(_xlfn.TEXTJOIN(" vs ",,C578:D578),Calendar!G:G,Calendar!K:K),"")</f>
        <v/>
      </c>
      <c r="AJ578" s="61" t="str">
        <f>IF(AND(K578&lt;&gt;"Match of the Day",K578&lt;&gt;"Match of the Day 2",K578&lt;&gt;"Match of the Day Repeat"),"",1+MAX($AJ$10:AJ577))</f>
        <v/>
      </c>
    </row>
    <row r="579" spans="34:36" x14ac:dyDescent="0.35">
      <c r="AH579" s="16" t="str">
        <f>IF(AND(B579="Premier League",E579="Live"),_xlfn.XLOOKUP(_xlfn.TEXTJOIN(" vs ",,C579:D579),Calendar!G:G,Calendar!B:B),IF(AND(B579="Premier League",E579="Highlights"),_xlfn.XLOOKUP(H579,Calendar!O:O,Calendar!N:N,,-1),""))</f>
        <v/>
      </c>
      <c r="AI579" s="61" t="str">
        <f>IF(AND(AH579&lt;&gt;"",E579="Live"),_xlfn.XLOOKUP(_xlfn.TEXTJOIN(" vs ",,C579:D579),Calendar!G:G,Calendar!K:K),"")</f>
        <v/>
      </c>
      <c r="AJ579" s="61" t="str">
        <f>IF(AND(K579&lt;&gt;"Match of the Day",K579&lt;&gt;"Match of the Day 2",K579&lt;&gt;"Match of the Day Repeat"),"",1+MAX($AJ$10:AJ578))</f>
        <v/>
      </c>
    </row>
    <row r="580" spans="34:36" x14ac:dyDescent="0.35">
      <c r="AH580" s="16" t="str">
        <f>IF(AND(B580="Premier League",E580="Live"),_xlfn.XLOOKUP(_xlfn.TEXTJOIN(" vs ",,C580:D580),Calendar!G:G,Calendar!B:B),IF(AND(B580="Premier League",E580="Highlights"),_xlfn.XLOOKUP(H580,Calendar!O:O,Calendar!N:N,,-1),""))</f>
        <v/>
      </c>
      <c r="AI580" s="61" t="str">
        <f>IF(AND(AH580&lt;&gt;"",E580="Live"),_xlfn.XLOOKUP(_xlfn.TEXTJOIN(" vs ",,C580:D580),Calendar!G:G,Calendar!K:K),"")</f>
        <v/>
      </c>
      <c r="AJ580" s="61" t="str">
        <f>IF(AND(K580&lt;&gt;"Match of the Day",K580&lt;&gt;"Match of the Day 2",K580&lt;&gt;"Match of the Day Repeat"),"",1+MAX($AJ$10:AJ579))</f>
        <v/>
      </c>
    </row>
    <row r="581" spans="34:36" x14ac:dyDescent="0.35">
      <c r="AH581" s="16" t="str">
        <f>IF(AND(B581="Premier League",E581="Live"),_xlfn.XLOOKUP(_xlfn.TEXTJOIN(" vs ",,C581:D581),Calendar!G:G,Calendar!B:B),IF(AND(B581="Premier League",E581="Highlights"),_xlfn.XLOOKUP(H581,Calendar!O:O,Calendar!N:N,,-1),""))</f>
        <v/>
      </c>
      <c r="AI581" s="61" t="str">
        <f>IF(AND(AH581&lt;&gt;"",E581="Live"),_xlfn.XLOOKUP(_xlfn.TEXTJOIN(" vs ",,C581:D581),Calendar!G:G,Calendar!K:K),"")</f>
        <v/>
      </c>
      <c r="AJ581" s="61" t="str">
        <f>IF(AND(K581&lt;&gt;"Match of the Day",K581&lt;&gt;"Match of the Day 2",K581&lt;&gt;"Match of the Day Repeat"),"",1+MAX($AJ$10:AJ580))</f>
        <v/>
      </c>
    </row>
    <row r="582" spans="34:36" x14ac:dyDescent="0.35">
      <c r="AH582" s="16" t="str">
        <f>IF(AND(B582="Premier League",E582="Live"),_xlfn.XLOOKUP(_xlfn.TEXTJOIN(" vs ",,C582:D582),Calendar!G:G,Calendar!B:B),IF(AND(B582="Premier League",E582="Highlights"),_xlfn.XLOOKUP(H582,Calendar!O:O,Calendar!N:N,,-1),""))</f>
        <v/>
      </c>
      <c r="AI582" s="61" t="str">
        <f>IF(AND(AH582&lt;&gt;"",E582="Live"),_xlfn.XLOOKUP(_xlfn.TEXTJOIN(" vs ",,C582:D582),Calendar!G:G,Calendar!K:K),"")</f>
        <v/>
      </c>
      <c r="AJ582" s="61" t="str">
        <f>IF(AND(K582&lt;&gt;"Match of the Day",K582&lt;&gt;"Match of the Day 2",K582&lt;&gt;"Match of the Day Repeat"),"",1+MAX($AJ$10:AJ581))</f>
        <v/>
      </c>
    </row>
    <row r="583" spans="34:36" x14ac:dyDescent="0.35">
      <c r="AH583" s="16" t="str">
        <f>IF(AND(B583="Premier League",E583="Live"),_xlfn.XLOOKUP(_xlfn.TEXTJOIN(" vs ",,C583:D583),Calendar!G:G,Calendar!B:B),IF(AND(B583="Premier League",E583="Highlights"),_xlfn.XLOOKUP(H583,Calendar!O:O,Calendar!N:N,,-1),""))</f>
        <v/>
      </c>
      <c r="AI583" s="61" t="str">
        <f>IF(AND(AH583&lt;&gt;"",E583="Live"),_xlfn.XLOOKUP(_xlfn.TEXTJOIN(" vs ",,C583:D583),Calendar!G:G,Calendar!K:K),"")</f>
        <v/>
      </c>
      <c r="AJ583" s="61" t="str">
        <f>IF(AND(K583&lt;&gt;"Match of the Day",K583&lt;&gt;"Match of the Day 2",K583&lt;&gt;"Match of the Day Repeat"),"",1+MAX($AJ$10:AJ582))</f>
        <v/>
      </c>
    </row>
    <row r="584" spans="34:36" x14ac:dyDescent="0.35">
      <c r="AH584" s="16" t="str">
        <f>IF(AND(B584="Premier League",E584="Live"),_xlfn.XLOOKUP(_xlfn.TEXTJOIN(" vs ",,C584:D584),Calendar!G:G,Calendar!B:B),IF(AND(B584="Premier League",E584="Highlights"),_xlfn.XLOOKUP(H584,Calendar!O:O,Calendar!N:N,,-1),""))</f>
        <v/>
      </c>
      <c r="AI584" s="61" t="str">
        <f>IF(AND(AH584&lt;&gt;"",E584="Live"),_xlfn.XLOOKUP(_xlfn.TEXTJOIN(" vs ",,C584:D584),Calendar!G:G,Calendar!K:K),"")</f>
        <v/>
      </c>
      <c r="AJ584" s="61" t="str">
        <f>IF(AND(K584&lt;&gt;"Match of the Day",K584&lt;&gt;"Match of the Day 2",K584&lt;&gt;"Match of the Day Repeat"),"",1+MAX($AJ$10:AJ583))</f>
        <v/>
      </c>
    </row>
    <row r="585" spans="34:36" x14ac:dyDescent="0.35">
      <c r="AH585" s="16" t="str">
        <f>IF(AND(B585="Premier League",E585="Live"),_xlfn.XLOOKUP(_xlfn.TEXTJOIN(" vs ",,C585:D585),Calendar!G:G,Calendar!B:B),IF(AND(B585="Premier League",E585="Highlights"),_xlfn.XLOOKUP(H585,Calendar!O:O,Calendar!N:N,,-1),""))</f>
        <v/>
      </c>
      <c r="AI585" s="61" t="str">
        <f>IF(AND(AH585&lt;&gt;"",E585="Live"),_xlfn.XLOOKUP(_xlfn.TEXTJOIN(" vs ",,C585:D585),Calendar!G:G,Calendar!K:K),"")</f>
        <v/>
      </c>
      <c r="AJ585" s="61" t="str">
        <f>IF(AND(K585&lt;&gt;"Match of the Day",K585&lt;&gt;"Match of the Day 2",K585&lt;&gt;"Match of the Day Repeat"),"",1+MAX($AJ$10:AJ584))</f>
        <v/>
      </c>
    </row>
    <row r="586" spans="34:36" x14ac:dyDescent="0.35">
      <c r="AH586" s="16" t="str">
        <f>IF(AND(B586="Premier League",E586="Live"),_xlfn.XLOOKUP(_xlfn.TEXTJOIN(" vs ",,C586:D586),Calendar!G:G,Calendar!B:B),IF(AND(B586="Premier League",E586="Highlights"),_xlfn.XLOOKUP(H586,Calendar!O:O,Calendar!N:N,,-1),""))</f>
        <v/>
      </c>
      <c r="AI586" s="61" t="str">
        <f>IF(AND(AH586&lt;&gt;"",E586="Live"),_xlfn.XLOOKUP(_xlfn.TEXTJOIN(" vs ",,C586:D586),Calendar!G:G,Calendar!K:K),"")</f>
        <v/>
      </c>
      <c r="AJ586" s="61" t="str">
        <f>IF(AND(K586&lt;&gt;"Match of the Day",K586&lt;&gt;"Match of the Day 2",K586&lt;&gt;"Match of the Day Repeat"),"",1+MAX($AJ$10:AJ585))</f>
        <v/>
      </c>
    </row>
    <row r="587" spans="34:36" x14ac:dyDescent="0.35">
      <c r="AH587" s="16" t="str">
        <f>IF(AND(B587="Premier League",E587="Live"),_xlfn.XLOOKUP(_xlfn.TEXTJOIN(" vs ",,C587:D587),Calendar!G:G,Calendar!B:B),IF(AND(B587="Premier League",E587="Highlights"),_xlfn.XLOOKUP(H587,Calendar!O:O,Calendar!N:N,,-1),""))</f>
        <v/>
      </c>
      <c r="AI587" s="61" t="str">
        <f>IF(AND(AH587&lt;&gt;"",E587="Live"),_xlfn.XLOOKUP(_xlfn.TEXTJOIN(" vs ",,C587:D587),Calendar!G:G,Calendar!K:K),"")</f>
        <v/>
      </c>
      <c r="AJ587" s="61" t="str">
        <f>IF(AND(K587&lt;&gt;"Match of the Day",K587&lt;&gt;"Match of the Day 2",K587&lt;&gt;"Match of the Day Repeat"),"",1+MAX($AJ$10:AJ586))</f>
        <v/>
      </c>
    </row>
    <row r="588" spans="34:36" x14ac:dyDescent="0.35">
      <c r="AH588" s="16" t="str">
        <f>IF(AND(B588="Premier League",E588="Live"),_xlfn.XLOOKUP(_xlfn.TEXTJOIN(" vs ",,C588:D588),Calendar!G:G,Calendar!B:B),IF(AND(B588="Premier League",E588="Highlights"),_xlfn.XLOOKUP(H588,Calendar!O:O,Calendar!N:N,,-1),""))</f>
        <v/>
      </c>
      <c r="AI588" s="61" t="str">
        <f>IF(AND(AH588&lt;&gt;"",E588="Live"),_xlfn.XLOOKUP(_xlfn.TEXTJOIN(" vs ",,C588:D588),Calendar!G:G,Calendar!K:K),"")</f>
        <v/>
      </c>
      <c r="AJ588" s="61" t="str">
        <f>IF(AND(K588&lt;&gt;"Match of the Day",K588&lt;&gt;"Match of the Day 2",K588&lt;&gt;"Match of the Day Repeat"),"",1+MAX($AJ$10:AJ587))</f>
        <v/>
      </c>
    </row>
    <row r="589" spans="34:36" x14ac:dyDescent="0.35">
      <c r="AH589" s="16" t="str">
        <f>IF(AND(B589="Premier League",E589="Live"),_xlfn.XLOOKUP(_xlfn.TEXTJOIN(" vs ",,C589:D589),Calendar!G:G,Calendar!B:B),IF(AND(B589="Premier League",E589="Highlights"),_xlfn.XLOOKUP(H589,Calendar!O:O,Calendar!N:N,,-1),""))</f>
        <v/>
      </c>
      <c r="AI589" s="61" t="str">
        <f>IF(AND(AH589&lt;&gt;"",E589="Live"),_xlfn.XLOOKUP(_xlfn.TEXTJOIN(" vs ",,C589:D589),Calendar!G:G,Calendar!K:K),"")</f>
        <v/>
      </c>
      <c r="AJ589" s="61" t="str">
        <f>IF(AND(K589&lt;&gt;"Match of the Day",K589&lt;&gt;"Match of the Day 2",K589&lt;&gt;"Match of the Day Repeat"),"",1+MAX($AJ$10:AJ588))</f>
        <v/>
      </c>
    </row>
    <row r="590" spans="34:36" x14ac:dyDescent="0.35">
      <c r="AH590" s="16" t="str">
        <f>IF(AND(B590="Premier League",E590="Live"),_xlfn.XLOOKUP(_xlfn.TEXTJOIN(" vs ",,C590:D590),Calendar!G:G,Calendar!B:B),IF(AND(B590="Premier League",E590="Highlights"),_xlfn.XLOOKUP(H590,Calendar!O:O,Calendar!N:N,,-1),""))</f>
        <v/>
      </c>
      <c r="AI590" s="61" t="str">
        <f>IF(AND(AH590&lt;&gt;"",E590="Live"),_xlfn.XLOOKUP(_xlfn.TEXTJOIN(" vs ",,C590:D590),Calendar!G:G,Calendar!K:K),"")</f>
        <v/>
      </c>
      <c r="AJ590" s="61" t="str">
        <f>IF(AND(K590&lt;&gt;"Match of the Day",K590&lt;&gt;"Match of the Day 2",K590&lt;&gt;"Match of the Day Repeat"),"",1+MAX($AJ$10:AJ589))</f>
        <v/>
      </c>
    </row>
    <row r="591" spans="34:36" x14ac:dyDescent="0.35">
      <c r="AH591" s="16" t="str">
        <f>IF(AND(B591="Premier League",E591="Live"),_xlfn.XLOOKUP(_xlfn.TEXTJOIN(" vs ",,C591:D591),Calendar!G:G,Calendar!B:B),IF(AND(B591="Premier League",E591="Highlights"),_xlfn.XLOOKUP(H591,Calendar!O:O,Calendar!N:N,,-1),""))</f>
        <v/>
      </c>
      <c r="AI591" s="61" t="str">
        <f>IF(AND(AH591&lt;&gt;"",E591="Live"),_xlfn.XLOOKUP(_xlfn.TEXTJOIN(" vs ",,C591:D591),Calendar!G:G,Calendar!K:K),"")</f>
        <v/>
      </c>
      <c r="AJ591" s="61" t="str">
        <f>IF(AND(K591&lt;&gt;"Match of the Day",K591&lt;&gt;"Match of the Day 2",K591&lt;&gt;"Match of the Day Repeat"),"",1+MAX($AJ$10:AJ590))</f>
        <v/>
      </c>
    </row>
    <row r="592" spans="34:36" x14ac:dyDescent="0.35">
      <c r="AH592" s="16" t="str">
        <f>IF(AND(B592="Premier League",E592="Live"),_xlfn.XLOOKUP(_xlfn.TEXTJOIN(" vs ",,C592:D592),Calendar!G:G,Calendar!B:B),IF(AND(B592="Premier League",E592="Highlights"),_xlfn.XLOOKUP(H592,Calendar!O:O,Calendar!N:N,,-1),""))</f>
        <v/>
      </c>
      <c r="AI592" s="61" t="str">
        <f>IF(AND(AH592&lt;&gt;"",E592="Live"),_xlfn.XLOOKUP(_xlfn.TEXTJOIN(" vs ",,C592:D592),Calendar!G:G,Calendar!K:K),"")</f>
        <v/>
      </c>
      <c r="AJ592" s="61" t="str">
        <f>IF(AND(K592&lt;&gt;"Match of the Day",K592&lt;&gt;"Match of the Day 2",K592&lt;&gt;"Match of the Day Repeat"),"",1+MAX($AJ$10:AJ591))</f>
        <v/>
      </c>
    </row>
    <row r="593" spans="34:36" x14ac:dyDescent="0.35">
      <c r="AH593" s="16" t="str">
        <f>IF(AND(B593="Premier League",E593="Live"),_xlfn.XLOOKUP(_xlfn.TEXTJOIN(" vs ",,C593:D593),Calendar!G:G,Calendar!B:B),IF(AND(B593="Premier League",E593="Highlights"),_xlfn.XLOOKUP(H593,Calendar!O:O,Calendar!N:N,,-1),""))</f>
        <v/>
      </c>
      <c r="AI593" s="61" t="str">
        <f>IF(AND(AH593&lt;&gt;"",E593="Live"),_xlfn.XLOOKUP(_xlfn.TEXTJOIN(" vs ",,C593:D593),Calendar!G:G,Calendar!K:K),"")</f>
        <v/>
      </c>
      <c r="AJ593" s="61" t="str">
        <f>IF(AND(K593&lt;&gt;"Match of the Day",K593&lt;&gt;"Match of the Day 2",K593&lt;&gt;"Match of the Day Repeat"),"",1+MAX($AJ$10:AJ592))</f>
        <v/>
      </c>
    </row>
    <row r="594" spans="34:36" x14ac:dyDescent="0.35">
      <c r="AH594" s="16" t="str">
        <f>IF(AND(B594="Premier League",E594="Live"),_xlfn.XLOOKUP(_xlfn.TEXTJOIN(" vs ",,C594:D594),Calendar!G:G,Calendar!B:B),IF(AND(B594="Premier League",E594="Highlights"),_xlfn.XLOOKUP(H594,Calendar!O:O,Calendar!N:N,,-1),""))</f>
        <v/>
      </c>
      <c r="AI594" s="61" t="str">
        <f>IF(AND(AH594&lt;&gt;"",E594="Live"),_xlfn.XLOOKUP(_xlfn.TEXTJOIN(" vs ",,C594:D594),Calendar!G:G,Calendar!K:K),"")</f>
        <v/>
      </c>
      <c r="AJ594" s="61" t="str">
        <f>IF(AND(K594&lt;&gt;"Match of the Day",K594&lt;&gt;"Match of the Day 2",K594&lt;&gt;"Match of the Day Repeat"),"",1+MAX($AJ$10:AJ593))</f>
        <v/>
      </c>
    </row>
    <row r="595" spans="34:36" x14ac:dyDescent="0.35">
      <c r="AH595" s="16" t="str">
        <f>IF(AND(B595="Premier League",E595="Live"),_xlfn.XLOOKUP(_xlfn.TEXTJOIN(" vs ",,C595:D595),Calendar!G:G,Calendar!B:B),IF(AND(B595="Premier League",E595="Highlights"),_xlfn.XLOOKUP(H595,Calendar!O:O,Calendar!N:N,,-1),""))</f>
        <v/>
      </c>
      <c r="AI595" s="61" t="str">
        <f>IF(AND(AH595&lt;&gt;"",E595="Live"),_xlfn.XLOOKUP(_xlfn.TEXTJOIN(" vs ",,C595:D595),Calendar!G:G,Calendar!K:K),"")</f>
        <v/>
      </c>
      <c r="AJ595" s="61" t="str">
        <f>IF(AND(K595&lt;&gt;"Match of the Day",K595&lt;&gt;"Match of the Day 2",K595&lt;&gt;"Match of the Day Repeat"),"",1+MAX($AJ$10:AJ594))</f>
        <v/>
      </c>
    </row>
    <row r="596" spans="34:36" x14ac:dyDescent="0.35">
      <c r="AH596" s="16" t="str">
        <f>IF(AND(B596="Premier League",E596="Live"),_xlfn.XLOOKUP(_xlfn.TEXTJOIN(" vs ",,C596:D596),Calendar!G:G,Calendar!B:B),IF(AND(B596="Premier League",E596="Highlights"),_xlfn.XLOOKUP(H596,Calendar!O:O,Calendar!N:N,,-1),""))</f>
        <v/>
      </c>
      <c r="AI596" s="61" t="str">
        <f>IF(AND(AH596&lt;&gt;"",E596="Live"),_xlfn.XLOOKUP(_xlfn.TEXTJOIN(" vs ",,C596:D596),Calendar!G:G,Calendar!K:K),"")</f>
        <v/>
      </c>
      <c r="AJ596" s="61" t="str">
        <f>IF(AND(K596&lt;&gt;"Match of the Day",K596&lt;&gt;"Match of the Day 2",K596&lt;&gt;"Match of the Day Repeat"),"",1+MAX($AJ$10:AJ595))</f>
        <v/>
      </c>
    </row>
    <row r="597" spans="34:36" x14ac:dyDescent="0.35">
      <c r="AH597" s="16" t="str">
        <f>IF(AND(B597="Premier League",E597="Live"),_xlfn.XLOOKUP(_xlfn.TEXTJOIN(" vs ",,C597:D597),Calendar!G:G,Calendar!B:B),IF(AND(B597="Premier League",E597="Highlights"),_xlfn.XLOOKUP(H597,Calendar!O:O,Calendar!N:N,,-1),""))</f>
        <v/>
      </c>
      <c r="AI597" s="61" t="str">
        <f>IF(AND(AH597&lt;&gt;"",E597="Live"),_xlfn.XLOOKUP(_xlfn.TEXTJOIN(" vs ",,C597:D597),Calendar!G:G,Calendar!K:K),"")</f>
        <v/>
      </c>
      <c r="AJ597" s="61" t="str">
        <f>IF(AND(K597&lt;&gt;"Match of the Day",K597&lt;&gt;"Match of the Day 2",K597&lt;&gt;"Match of the Day Repeat"),"",1+MAX($AJ$10:AJ596))</f>
        <v/>
      </c>
    </row>
    <row r="598" spans="34:36" x14ac:dyDescent="0.35">
      <c r="AH598" s="16" t="str">
        <f>IF(AND(B598="Premier League",E598="Live"),_xlfn.XLOOKUP(_xlfn.TEXTJOIN(" vs ",,C598:D598),Calendar!G:G,Calendar!B:B),IF(AND(B598="Premier League",E598="Highlights"),_xlfn.XLOOKUP(H598,Calendar!O:O,Calendar!N:N,,-1),""))</f>
        <v/>
      </c>
      <c r="AI598" s="61" t="str">
        <f>IF(AND(AH598&lt;&gt;"",E598="Live"),_xlfn.XLOOKUP(_xlfn.TEXTJOIN(" vs ",,C598:D598),Calendar!G:G,Calendar!K:K),"")</f>
        <v/>
      </c>
      <c r="AJ598" s="61" t="str">
        <f>IF(AND(K598&lt;&gt;"Match of the Day",K598&lt;&gt;"Match of the Day 2",K598&lt;&gt;"Match of the Day Repeat"),"",1+MAX($AJ$10:AJ597))</f>
        <v/>
      </c>
    </row>
    <row r="599" spans="34:36" x14ac:dyDescent="0.35">
      <c r="AH599" s="16" t="str">
        <f>IF(AND(B599="Premier League",E599="Live"),_xlfn.XLOOKUP(_xlfn.TEXTJOIN(" vs ",,C599:D599),Calendar!G:G,Calendar!B:B),IF(AND(B599="Premier League",E599="Highlights"),_xlfn.XLOOKUP(H599,Calendar!O:O,Calendar!N:N,,-1),""))</f>
        <v/>
      </c>
      <c r="AI599" s="61" t="str">
        <f>IF(AND(AH599&lt;&gt;"",E599="Live"),_xlfn.XLOOKUP(_xlfn.TEXTJOIN(" vs ",,C599:D599),Calendar!G:G,Calendar!K:K),"")</f>
        <v/>
      </c>
      <c r="AJ599" s="61" t="str">
        <f>IF(AND(K599&lt;&gt;"Match of the Day",K599&lt;&gt;"Match of the Day 2",K599&lt;&gt;"Match of the Day Repeat"),"",1+MAX($AJ$10:AJ598))</f>
        <v/>
      </c>
    </row>
    <row r="600" spans="34:36" x14ac:dyDescent="0.35">
      <c r="AH600" s="16" t="str">
        <f>IF(AND(B600="Premier League",E600="Live"),_xlfn.XLOOKUP(_xlfn.TEXTJOIN(" vs ",,C600:D600),Calendar!G:G,Calendar!B:B),IF(AND(B600="Premier League",E600="Highlights"),_xlfn.XLOOKUP(H600,Calendar!O:O,Calendar!N:N,,-1),""))</f>
        <v/>
      </c>
      <c r="AI600" s="61" t="str">
        <f>IF(AND(AH600&lt;&gt;"",E600="Live"),_xlfn.XLOOKUP(_xlfn.TEXTJOIN(" vs ",,C600:D600),Calendar!G:G,Calendar!K:K),"")</f>
        <v/>
      </c>
      <c r="AJ600" s="61" t="str">
        <f>IF(AND(K600&lt;&gt;"Match of the Day",K600&lt;&gt;"Match of the Day 2",K600&lt;&gt;"Match of the Day Repeat"),"",1+MAX($AJ$10:AJ599))</f>
        <v/>
      </c>
    </row>
    <row r="601" spans="34:36" x14ac:dyDescent="0.35">
      <c r="AH601" s="16" t="str">
        <f>IF(AND(B601="Premier League",E601="Live"),_xlfn.XLOOKUP(_xlfn.TEXTJOIN(" vs ",,C601:D601),Calendar!G:G,Calendar!B:B),IF(AND(B601="Premier League",E601="Highlights"),_xlfn.XLOOKUP(H601,Calendar!O:O,Calendar!N:N,,-1),""))</f>
        <v/>
      </c>
      <c r="AI601" s="61" t="str">
        <f>IF(AND(AH601&lt;&gt;"",E601="Live"),_xlfn.XLOOKUP(_xlfn.TEXTJOIN(" vs ",,C601:D601),Calendar!G:G,Calendar!K:K),"")</f>
        <v/>
      </c>
      <c r="AJ601" s="61" t="str">
        <f>IF(AND(K601&lt;&gt;"Match of the Day",K601&lt;&gt;"Match of the Day 2",K601&lt;&gt;"Match of the Day Repeat"),"",1+MAX($AJ$10:AJ600))</f>
        <v/>
      </c>
    </row>
    <row r="602" spans="34:36" x14ac:dyDescent="0.35">
      <c r="AH602" s="16" t="str">
        <f>IF(AND(B602="Premier League",E602="Live"),_xlfn.XLOOKUP(_xlfn.TEXTJOIN(" vs ",,C602:D602),Calendar!G:G,Calendar!B:B),IF(AND(B602="Premier League",E602="Highlights"),_xlfn.XLOOKUP(H602,Calendar!O:O,Calendar!N:N,,-1),""))</f>
        <v/>
      </c>
      <c r="AI602" s="61" t="str">
        <f>IF(AND(AH602&lt;&gt;"",E602="Live"),_xlfn.XLOOKUP(_xlfn.TEXTJOIN(" vs ",,C602:D602),Calendar!G:G,Calendar!K:K),"")</f>
        <v/>
      </c>
      <c r="AJ602" s="61" t="str">
        <f>IF(AND(K602&lt;&gt;"Match of the Day",K602&lt;&gt;"Match of the Day 2",K602&lt;&gt;"Match of the Day Repeat"),"",1+MAX($AJ$10:AJ601))</f>
        <v/>
      </c>
    </row>
    <row r="603" spans="34:36" x14ac:dyDescent="0.35">
      <c r="AH603" s="16" t="str">
        <f>IF(AND(B603="Premier League",E603="Live"),_xlfn.XLOOKUP(_xlfn.TEXTJOIN(" vs ",,C603:D603),Calendar!G:G,Calendar!B:B),IF(AND(B603="Premier League",E603="Highlights"),_xlfn.XLOOKUP(H603,Calendar!O:O,Calendar!N:N,,-1),""))</f>
        <v/>
      </c>
      <c r="AI603" s="61" t="str">
        <f>IF(AND(AH603&lt;&gt;"",E603="Live"),_xlfn.XLOOKUP(_xlfn.TEXTJOIN(" vs ",,C603:D603),Calendar!G:G,Calendar!K:K),"")</f>
        <v/>
      </c>
      <c r="AJ603" s="61" t="str">
        <f>IF(AND(K603&lt;&gt;"Match of the Day",K603&lt;&gt;"Match of the Day 2",K603&lt;&gt;"Match of the Day Repeat"),"",1+MAX($AJ$10:AJ602))</f>
        <v/>
      </c>
    </row>
    <row r="604" spans="34:36" x14ac:dyDescent="0.35">
      <c r="AH604" s="16" t="str">
        <f>IF(AND(B604="Premier League",E604="Live"),_xlfn.XLOOKUP(_xlfn.TEXTJOIN(" vs ",,C604:D604),Calendar!G:G,Calendar!B:B),IF(AND(B604="Premier League",E604="Highlights"),_xlfn.XLOOKUP(H604,Calendar!O:O,Calendar!N:N,,-1),""))</f>
        <v/>
      </c>
      <c r="AI604" s="61" t="str">
        <f>IF(AND(AH604&lt;&gt;"",E604="Live"),_xlfn.XLOOKUP(_xlfn.TEXTJOIN(" vs ",,C604:D604),Calendar!G:G,Calendar!K:K),"")</f>
        <v/>
      </c>
      <c r="AJ604" s="61" t="str">
        <f>IF(AND(K604&lt;&gt;"Match of the Day",K604&lt;&gt;"Match of the Day 2",K604&lt;&gt;"Match of the Day Repeat"),"",1+MAX($AJ$10:AJ603))</f>
        <v/>
      </c>
    </row>
    <row r="605" spans="34:36" x14ac:dyDescent="0.35">
      <c r="AH605" s="16" t="str">
        <f>IF(AND(B605="Premier League",E605="Live"),_xlfn.XLOOKUP(_xlfn.TEXTJOIN(" vs ",,C605:D605),Calendar!G:G,Calendar!B:B),IF(AND(B605="Premier League",E605="Highlights"),_xlfn.XLOOKUP(H605,Calendar!O:O,Calendar!N:N,,-1),""))</f>
        <v/>
      </c>
      <c r="AI605" s="61" t="str">
        <f>IF(AND(AH605&lt;&gt;"",E605="Live"),_xlfn.XLOOKUP(_xlfn.TEXTJOIN(" vs ",,C605:D605),Calendar!G:G,Calendar!K:K),"")</f>
        <v/>
      </c>
      <c r="AJ605" s="61" t="str">
        <f>IF(AND(K605&lt;&gt;"Match of the Day",K605&lt;&gt;"Match of the Day 2",K605&lt;&gt;"Match of the Day Repeat"),"",1+MAX($AJ$10:AJ604))</f>
        <v/>
      </c>
    </row>
    <row r="606" spans="34:36" x14ac:dyDescent="0.35">
      <c r="AH606" s="16" t="str">
        <f>IF(AND(B606="Premier League",E606="Live"),_xlfn.XLOOKUP(_xlfn.TEXTJOIN(" vs ",,C606:D606),Calendar!G:G,Calendar!B:B),IF(AND(B606="Premier League",E606="Highlights"),_xlfn.XLOOKUP(H606,Calendar!O:O,Calendar!N:N,,-1),""))</f>
        <v/>
      </c>
      <c r="AI606" s="61" t="str">
        <f>IF(AND(AH606&lt;&gt;"",E606="Live"),_xlfn.XLOOKUP(_xlfn.TEXTJOIN(" vs ",,C606:D606),Calendar!G:G,Calendar!K:K),"")</f>
        <v/>
      </c>
      <c r="AJ606" s="61" t="str">
        <f>IF(AND(K606&lt;&gt;"Match of the Day",K606&lt;&gt;"Match of the Day 2",K606&lt;&gt;"Match of the Day Repeat"),"",1+MAX($AJ$10:AJ605))</f>
        <v/>
      </c>
    </row>
    <row r="607" spans="34:36" x14ac:dyDescent="0.35">
      <c r="AH607" s="16" t="str">
        <f>IF(AND(B607="Premier League",E607="Live"),_xlfn.XLOOKUP(_xlfn.TEXTJOIN(" vs ",,C607:D607),Calendar!G:G,Calendar!B:B),IF(AND(B607="Premier League",E607="Highlights"),_xlfn.XLOOKUP(H607,Calendar!O:O,Calendar!N:N,,-1),""))</f>
        <v/>
      </c>
      <c r="AI607" s="61" t="str">
        <f>IF(AND(AH607&lt;&gt;"",E607="Live"),_xlfn.XLOOKUP(_xlfn.TEXTJOIN(" vs ",,C607:D607),Calendar!G:G,Calendar!K:K),"")</f>
        <v/>
      </c>
      <c r="AJ607" s="61" t="str">
        <f>IF(AND(K607&lt;&gt;"Match of the Day",K607&lt;&gt;"Match of the Day 2",K607&lt;&gt;"Match of the Day Repeat"),"",1+MAX($AJ$10:AJ606))</f>
        <v/>
      </c>
    </row>
    <row r="608" spans="34:36" x14ac:dyDescent="0.35">
      <c r="AH608" s="16" t="str">
        <f>IF(AND(B608="Premier League",E608="Live"),_xlfn.XLOOKUP(_xlfn.TEXTJOIN(" vs ",,C608:D608),Calendar!G:G,Calendar!B:B),IF(AND(B608="Premier League",E608="Highlights"),_xlfn.XLOOKUP(H608,Calendar!O:O,Calendar!N:N,,-1),""))</f>
        <v/>
      </c>
      <c r="AI608" s="61" t="str">
        <f>IF(AND(AH608&lt;&gt;"",E608="Live"),_xlfn.XLOOKUP(_xlfn.TEXTJOIN(" vs ",,C608:D608),Calendar!G:G,Calendar!K:K),"")</f>
        <v/>
      </c>
      <c r="AJ608" s="61" t="str">
        <f>IF(AND(K608&lt;&gt;"Match of the Day",K608&lt;&gt;"Match of the Day 2",K608&lt;&gt;"Match of the Day Repeat"),"",1+MAX($AJ$10:AJ607))</f>
        <v/>
      </c>
    </row>
    <row r="609" spans="34:36" x14ac:dyDescent="0.35">
      <c r="AH609" s="16" t="str">
        <f>IF(AND(B609="Premier League",E609="Live"),_xlfn.XLOOKUP(_xlfn.TEXTJOIN(" vs ",,C609:D609),Calendar!G:G,Calendar!B:B),IF(AND(B609="Premier League",E609="Highlights"),_xlfn.XLOOKUP(H609,Calendar!O:O,Calendar!N:N,,-1),""))</f>
        <v/>
      </c>
      <c r="AI609" s="61" t="str">
        <f>IF(AND(AH609&lt;&gt;"",E609="Live"),_xlfn.XLOOKUP(_xlfn.TEXTJOIN(" vs ",,C609:D609),Calendar!G:G,Calendar!K:K),"")</f>
        <v/>
      </c>
      <c r="AJ609" s="61" t="str">
        <f>IF(AND(K609&lt;&gt;"Match of the Day",K609&lt;&gt;"Match of the Day 2",K609&lt;&gt;"Match of the Day Repeat"),"",1+MAX($AJ$10:AJ608))</f>
        <v/>
      </c>
    </row>
    <row r="610" spans="34:36" x14ac:dyDescent="0.35">
      <c r="AH610" s="16" t="str">
        <f>IF(AND(B610="Premier League",E610="Live"),_xlfn.XLOOKUP(_xlfn.TEXTJOIN(" vs ",,C610:D610),Calendar!G:G,Calendar!B:B),IF(AND(B610="Premier League",E610="Highlights"),_xlfn.XLOOKUP(H610,Calendar!O:O,Calendar!N:N,,-1),""))</f>
        <v/>
      </c>
      <c r="AI610" s="61" t="str">
        <f>IF(AND(AH610&lt;&gt;"",E610="Live"),_xlfn.XLOOKUP(_xlfn.TEXTJOIN(" vs ",,C610:D610),Calendar!G:G,Calendar!K:K),"")</f>
        <v/>
      </c>
      <c r="AJ610" s="61" t="str">
        <f>IF(AND(K610&lt;&gt;"Match of the Day",K610&lt;&gt;"Match of the Day 2",K610&lt;&gt;"Match of the Day Repeat"),"",1+MAX($AJ$10:AJ609))</f>
        <v/>
      </c>
    </row>
    <row r="611" spans="34:36" x14ac:dyDescent="0.35">
      <c r="AH611" s="16" t="str">
        <f>IF(AND(B611="Premier League",E611="Live"),_xlfn.XLOOKUP(_xlfn.TEXTJOIN(" vs ",,C611:D611),Calendar!G:G,Calendar!B:B),IF(AND(B611="Premier League",E611="Highlights"),_xlfn.XLOOKUP(H611,Calendar!O:O,Calendar!N:N,,-1),""))</f>
        <v/>
      </c>
      <c r="AI611" s="61" t="str">
        <f>IF(AND(AH611&lt;&gt;"",E611="Live"),_xlfn.XLOOKUP(_xlfn.TEXTJOIN(" vs ",,C611:D611),Calendar!G:G,Calendar!K:K),"")</f>
        <v/>
      </c>
      <c r="AJ611" s="61" t="str">
        <f>IF(AND(K611&lt;&gt;"Match of the Day",K611&lt;&gt;"Match of the Day 2",K611&lt;&gt;"Match of the Day Repeat"),"",1+MAX($AJ$10:AJ610))</f>
        <v/>
      </c>
    </row>
    <row r="612" spans="34:36" x14ac:dyDescent="0.35">
      <c r="AH612" s="16" t="str">
        <f>IF(AND(B612="Premier League",E612="Live"),_xlfn.XLOOKUP(_xlfn.TEXTJOIN(" vs ",,C612:D612),Calendar!G:G,Calendar!B:B),IF(AND(B612="Premier League",E612="Highlights"),_xlfn.XLOOKUP(H612,Calendar!O:O,Calendar!N:N,,-1),""))</f>
        <v/>
      </c>
      <c r="AI612" s="61" t="str">
        <f>IF(AND(AH612&lt;&gt;"",E612="Live"),_xlfn.XLOOKUP(_xlfn.TEXTJOIN(" vs ",,C612:D612),Calendar!G:G,Calendar!K:K),"")</f>
        <v/>
      </c>
      <c r="AJ612" s="61" t="str">
        <f>IF(AND(K612&lt;&gt;"Match of the Day",K612&lt;&gt;"Match of the Day 2",K612&lt;&gt;"Match of the Day Repeat"),"",1+MAX($AJ$10:AJ611))</f>
        <v/>
      </c>
    </row>
    <row r="613" spans="34:36" x14ac:dyDescent="0.35">
      <c r="AH613" s="16" t="str">
        <f>IF(AND(B613="Premier League",E613="Live"),_xlfn.XLOOKUP(_xlfn.TEXTJOIN(" vs ",,C613:D613),Calendar!G:G,Calendar!B:B),IF(AND(B613="Premier League",E613="Highlights"),_xlfn.XLOOKUP(H613,Calendar!O:O,Calendar!N:N,,-1),""))</f>
        <v/>
      </c>
      <c r="AI613" s="61" t="str">
        <f>IF(AND(AH613&lt;&gt;"",E613="Live"),_xlfn.XLOOKUP(_xlfn.TEXTJOIN(" vs ",,C613:D613),Calendar!G:G,Calendar!K:K),"")</f>
        <v/>
      </c>
      <c r="AJ613" s="61" t="str">
        <f>IF(AND(K613&lt;&gt;"Match of the Day",K613&lt;&gt;"Match of the Day 2",K613&lt;&gt;"Match of the Day Repeat"),"",1+MAX($AJ$10:AJ612))</f>
        <v/>
      </c>
    </row>
    <row r="614" spans="34:36" x14ac:dyDescent="0.35">
      <c r="AH614" s="16" t="str">
        <f>IF(AND(B614="Premier League",E614="Live"),_xlfn.XLOOKUP(_xlfn.TEXTJOIN(" vs ",,C614:D614),Calendar!G:G,Calendar!B:B),IF(AND(B614="Premier League",E614="Highlights"),_xlfn.XLOOKUP(H614,Calendar!O:O,Calendar!N:N,,-1),""))</f>
        <v/>
      </c>
      <c r="AI614" s="61" t="str">
        <f>IF(AND(AH614&lt;&gt;"",E614="Live"),_xlfn.XLOOKUP(_xlfn.TEXTJOIN(" vs ",,C614:D614),Calendar!G:G,Calendar!K:K),"")</f>
        <v/>
      </c>
      <c r="AJ614" s="61" t="str">
        <f>IF(AND(K614&lt;&gt;"Match of the Day",K614&lt;&gt;"Match of the Day 2",K614&lt;&gt;"Match of the Day Repeat"),"",1+MAX($AJ$10:AJ613))</f>
        <v/>
      </c>
    </row>
    <row r="615" spans="34:36" x14ac:dyDescent="0.35">
      <c r="AH615" s="16" t="str">
        <f>IF(AND(B615="Premier League",E615="Live"),_xlfn.XLOOKUP(_xlfn.TEXTJOIN(" vs ",,C615:D615),Calendar!G:G,Calendar!B:B),IF(AND(B615="Premier League",E615="Highlights"),_xlfn.XLOOKUP(H615,Calendar!O:O,Calendar!N:N,,-1),""))</f>
        <v/>
      </c>
      <c r="AI615" s="61" t="str">
        <f>IF(AND(AH615&lt;&gt;"",E615="Live"),_xlfn.XLOOKUP(_xlfn.TEXTJOIN(" vs ",,C615:D615),Calendar!G:G,Calendar!K:K),"")</f>
        <v/>
      </c>
      <c r="AJ615" s="61" t="str">
        <f>IF(AND(K615&lt;&gt;"Match of the Day",K615&lt;&gt;"Match of the Day 2",K615&lt;&gt;"Match of the Day Repeat"),"",1+MAX($AJ$10:AJ614))</f>
        <v/>
      </c>
    </row>
    <row r="616" spans="34:36" x14ac:dyDescent="0.35">
      <c r="AH616" s="16" t="str">
        <f>IF(AND(B616="Premier League",E616="Live"),_xlfn.XLOOKUP(_xlfn.TEXTJOIN(" vs ",,C616:D616),Calendar!G:G,Calendar!B:B),IF(AND(B616="Premier League",E616="Highlights"),_xlfn.XLOOKUP(H616,Calendar!O:O,Calendar!N:N,,-1),""))</f>
        <v/>
      </c>
      <c r="AI616" s="61" t="str">
        <f>IF(AND(AH616&lt;&gt;"",E616="Live"),_xlfn.XLOOKUP(_xlfn.TEXTJOIN(" vs ",,C616:D616),Calendar!G:G,Calendar!K:K),"")</f>
        <v/>
      </c>
      <c r="AJ616" s="61" t="str">
        <f>IF(AND(K616&lt;&gt;"Match of the Day",K616&lt;&gt;"Match of the Day 2",K616&lt;&gt;"Match of the Day Repeat"),"",1+MAX($AJ$10:AJ615))</f>
        <v/>
      </c>
    </row>
    <row r="617" spans="34:36" x14ac:dyDescent="0.35">
      <c r="AH617" s="16" t="str">
        <f>IF(AND(B617="Premier League",E617="Live"),_xlfn.XLOOKUP(_xlfn.TEXTJOIN(" vs ",,C617:D617),Calendar!G:G,Calendar!B:B),IF(AND(B617="Premier League",E617="Highlights"),_xlfn.XLOOKUP(H617,Calendar!O:O,Calendar!N:N,,-1),""))</f>
        <v/>
      </c>
      <c r="AI617" s="61" t="str">
        <f>IF(AND(AH617&lt;&gt;"",E617="Live"),_xlfn.XLOOKUP(_xlfn.TEXTJOIN(" vs ",,C617:D617),Calendar!G:G,Calendar!K:K),"")</f>
        <v/>
      </c>
      <c r="AJ617" s="61" t="str">
        <f>IF(AND(K617&lt;&gt;"Match of the Day",K617&lt;&gt;"Match of the Day 2",K617&lt;&gt;"Match of the Day Repeat"),"",1+MAX($AJ$10:AJ616))</f>
        <v/>
      </c>
    </row>
    <row r="618" spans="34:36" x14ac:dyDescent="0.35">
      <c r="AH618" s="16" t="str">
        <f>IF(AND(B618="Premier League",E618="Live"),_xlfn.XLOOKUP(_xlfn.TEXTJOIN(" vs ",,C618:D618),Calendar!G:G,Calendar!B:B),IF(AND(B618="Premier League",E618="Highlights"),_xlfn.XLOOKUP(H618,Calendar!O:O,Calendar!N:N,,-1),""))</f>
        <v/>
      </c>
      <c r="AI618" s="61" t="str">
        <f>IF(AND(AH618&lt;&gt;"",E618="Live"),_xlfn.XLOOKUP(_xlfn.TEXTJOIN(" vs ",,C618:D618),Calendar!G:G,Calendar!K:K),"")</f>
        <v/>
      </c>
      <c r="AJ618" s="61" t="str">
        <f>IF(AND(K618&lt;&gt;"Match of the Day",K618&lt;&gt;"Match of the Day 2",K618&lt;&gt;"Match of the Day Repeat"),"",1+MAX($AJ$10:AJ617))</f>
        <v/>
      </c>
    </row>
    <row r="619" spans="34:36" x14ac:dyDescent="0.35">
      <c r="AH619" s="16" t="str">
        <f>IF(AND(B619="Premier League",E619="Live"),_xlfn.XLOOKUP(_xlfn.TEXTJOIN(" vs ",,C619:D619),Calendar!G:G,Calendar!B:B),IF(AND(B619="Premier League",E619="Highlights"),_xlfn.XLOOKUP(H619,Calendar!O:O,Calendar!N:N,,-1),""))</f>
        <v/>
      </c>
      <c r="AI619" s="61" t="str">
        <f>IF(AND(AH619&lt;&gt;"",E619="Live"),_xlfn.XLOOKUP(_xlfn.TEXTJOIN(" vs ",,C619:D619),Calendar!G:G,Calendar!K:K),"")</f>
        <v/>
      </c>
      <c r="AJ619" s="61" t="str">
        <f>IF(AND(K619&lt;&gt;"Match of the Day",K619&lt;&gt;"Match of the Day 2",K619&lt;&gt;"Match of the Day Repeat"),"",1+MAX($AJ$10:AJ618))</f>
        <v/>
      </c>
    </row>
    <row r="620" spans="34:36" x14ac:dyDescent="0.35">
      <c r="AH620" s="16" t="str">
        <f>IF(AND(B620="Premier League",E620="Live"),_xlfn.XLOOKUP(_xlfn.TEXTJOIN(" vs ",,C620:D620),Calendar!G:G,Calendar!B:B),IF(AND(B620="Premier League",E620="Highlights"),_xlfn.XLOOKUP(H620,Calendar!O:O,Calendar!N:N,,-1),""))</f>
        <v/>
      </c>
      <c r="AI620" s="61" t="str">
        <f>IF(AND(AH620&lt;&gt;"",E620="Live"),_xlfn.XLOOKUP(_xlfn.TEXTJOIN(" vs ",,C620:D620),Calendar!G:G,Calendar!K:K),"")</f>
        <v/>
      </c>
      <c r="AJ620" s="61" t="str">
        <f>IF(AND(K620&lt;&gt;"Match of the Day",K620&lt;&gt;"Match of the Day 2",K620&lt;&gt;"Match of the Day Repeat"),"",1+MAX($AJ$10:AJ619))</f>
        <v/>
      </c>
    </row>
    <row r="621" spans="34:36" x14ac:dyDescent="0.35">
      <c r="AH621" s="16" t="str">
        <f>IF(AND(B621="Premier League",E621="Live"),_xlfn.XLOOKUP(_xlfn.TEXTJOIN(" vs ",,C621:D621),Calendar!G:G,Calendar!B:B),IF(AND(B621="Premier League",E621="Highlights"),_xlfn.XLOOKUP(H621,Calendar!O:O,Calendar!N:N,,-1),""))</f>
        <v/>
      </c>
      <c r="AI621" s="61" t="str">
        <f>IF(AND(AH621&lt;&gt;"",E621="Live"),_xlfn.XLOOKUP(_xlfn.TEXTJOIN(" vs ",,C621:D621),Calendar!G:G,Calendar!K:K),"")</f>
        <v/>
      </c>
      <c r="AJ621" s="61" t="str">
        <f>IF(AND(K621&lt;&gt;"Match of the Day",K621&lt;&gt;"Match of the Day 2",K621&lt;&gt;"Match of the Day Repeat"),"",1+MAX($AJ$10:AJ620))</f>
        <v/>
      </c>
    </row>
    <row r="622" spans="34:36" x14ac:dyDescent="0.35">
      <c r="AH622" s="16" t="str">
        <f>IF(AND(B622="Premier League",E622="Live"),_xlfn.XLOOKUP(_xlfn.TEXTJOIN(" vs ",,C622:D622),Calendar!G:G,Calendar!B:B),IF(AND(B622="Premier League",E622="Highlights"),_xlfn.XLOOKUP(H622,Calendar!O:O,Calendar!N:N,,-1),""))</f>
        <v/>
      </c>
      <c r="AI622" s="61" t="str">
        <f>IF(AND(AH622&lt;&gt;"",E622="Live"),_xlfn.XLOOKUP(_xlfn.TEXTJOIN(" vs ",,C622:D622),Calendar!G:G,Calendar!K:K),"")</f>
        <v/>
      </c>
      <c r="AJ622" s="61" t="str">
        <f>IF(AND(K622&lt;&gt;"Match of the Day",K622&lt;&gt;"Match of the Day 2",K622&lt;&gt;"Match of the Day Repeat"),"",1+MAX($AJ$10:AJ621))</f>
        <v/>
      </c>
    </row>
    <row r="623" spans="34:36" x14ac:dyDescent="0.35">
      <c r="AH623" s="16" t="str">
        <f>IF(AND(B623="Premier League",E623="Live"),_xlfn.XLOOKUP(_xlfn.TEXTJOIN(" vs ",,C623:D623),Calendar!G:G,Calendar!B:B),IF(AND(B623="Premier League",E623="Highlights"),_xlfn.XLOOKUP(H623,Calendar!O:O,Calendar!N:N,,-1),""))</f>
        <v/>
      </c>
      <c r="AI623" s="61" t="str">
        <f>IF(AND(AH623&lt;&gt;"",E623="Live"),_xlfn.XLOOKUP(_xlfn.TEXTJOIN(" vs ",,C623:D623),Calendar!G:G,Calendar!K:K),"")</f>
        <v/>
      </c>
      <c r="AJ623" s="61" t="str">
        <f>IF(AND(K623&lt;&gt;"Match of the Day",K623&lt;&gt;"Match of the Day 2",K623&lt;&gt;"Match of the Day Repeat"),"",1+MAX($AJ$10:AJ622))</f>
        <v/>
      </c>
    </row>
    <row r="624" spans="34:36" x14ac:dyDescent="0.35">
      <c r="AH624" s="16" t="str">
        <f>IF(AND(B624="Premier League",E624="Live"),_xlfn.XLOOKUP(_xlfn.TEXTJOIN(" vs ",,C624:D624),Calendar!G:G,Calendar!B:B),IF(AND(B624="Premier League",E624="Highlights"),_xlfn.XLOOKUP(H624,Calendar!O:O,Calendar!N:N,,-1),""))</f>
        <v/>
      </c>
      <c r="AI624" s="61" t="str">
        <f>IF(AND(AH624&lt;&gt;"",E624="Live"),_xlfn.XLOOKUP(_xlfn.TEXTJOIN(" vs ",,C624:D624),Calendar!G:G,Calendar!K:K),"")</f>
        <v/>
      </c>
      <c r="AJ624" s="61" t="str">
        <f>IF(AND(K624&lt;&gt;"Match of the Day",K624&lt;&gt;"Match of the Day 2",K624&lt;&gt;"Match of the Day Repeat"),"",1+MAX($AJ$10:AJ623))</f>
        <v/>
      </c>
    </row>
    <row r="625" spans="34:36" x14ac:dyDescent="0.35">
      <c r="AH625" s="16" t="str">
        <f>IF(AND(B625="Premier League",E625="Live"),_xlfn.XLOOKUP(_xlfn.TEXTJOIN(" vs ",,C625:D625),Calendar!G:G,Calendar!B:B),IF(AND(B625="Premier League",E625="Highlights"),_xlfn.XLOOKUP(H625,Calendar!O:O,Calendar!N:N,,-1),""))</f>
        <v/>
      </c>
      <c r="AI625" s="61" t="str">
        <f>IF(AND(AH625&lt;&gt;"",E625="Live"),_xlfn.XLOOKUP(_xlfn.TEXTJOIN(" vs ",,C625:D625),Calendar!G:G,Calendar!K:K),"")</f>
        <v/>
      </c>
      <c r="AJ625" s="61" t="str">
        <f>IF(AND(K625&lt;&gt;"Match of the Day",K625&lt;&gt;"Match of the Day 2",K625&lt;&gt;"Match of the Day Repeat"),"",1+MAX($AJ$10:AJ624))</f>
        <v/>
      </c>
    </row>
    <row r="626" spans="34:36" x14ac:dyDescent="0.35">
      <c r="AH626" s="16" t="str">
        <f>IF(AND(B626="Premier League",E626="Live"),_xlfn.XLOOKUP(_xlfn.TEXTJOIN(" vs ",,C626:D626),Calendar!G:G,Calendar!B:B),IF(AND(B626="Premier League",E626="Highlights"),_xlfn.XLOOKUP(H626,Calendar!O:O,Calendar!N:N,,-1),""))</f>
        <v/>
      </c>
      <c r="AI626" s="61" t="str">
        <f>IF(AND(AH626&lt;&gt;"",E626="Live"),_xlfn.XLOOKUP(_xlfn.TEXTJOIN(" vs ",,C626:D626),Calendar!G:G,Calendar!K:K),"")</f>
        <v/>
      </c>
      <c r="AJ626" s="61" t="str">
        <f>IF(AND(K626&lt;&gt;"Match of the Day",K626&lt;&gt;"Match of the Day 2",K626&lt;&gt;"Match of the Day Repeat"),"",1+MAX($AJ$10:AJ625))</f>
        <v/>
      </c>
    </row>
    <row r="627" spans="34:36" x14ac:dyDescent="0.35">
      <c r="AH627" s="16" t="str">
        <f>IF(AND(B627="Premier League",E627="Live"),_xlfn.XLOOKUP(_xlfn.TEXTJOIN(" vs ",,C627:D627),Calendar!G:G,Calendar!B:B),IF(AND(B627="Premier League",E627="Highlights"),_xlfn.XLOOKUP(H627,Calendar!O:O,Calendar!N:N,,-1),""))</f>
        <v/>
      </c>
      <c r="AI627" s="61" t="str">
        <f>IF(AND(AH627&lt;&gt;"",E627="Live"),_xlfn.XLOOKUP(_xlfn.TEXTJOIN(" vs ",,C627:D627),Calendar!G:G,Calendar!K:K),"")</f>
        <v/>
      </c>
      <c r="AJ627" s="61" t="str">
        <f>IF(AND(K627&lt;&gt;"Match of the Day",K627&lt;&gt;"Match of the Day 2",K627&lt;&gt;"Match of the Day Repeat"),"",1+MAX($AJ$10:AJ626))</f>
        <v/>
      </c>
    </row>
    <row r="628" spans="34:36" x14ac:dyDescent="0.35">
      <c r="AH628" s="16" t="str">
        <f>IF(AND(B628="Premier League",E628="Live"),_xlfn.XLOOKUP(_xlfn.TEXTJOIN(" vs ",,C628:D628),Calendar!G:G,Calendar!B:B),IF(AND(B628="Premier League",E628="Highlights"),_xlfn.XLOOKUP(H628,Calendar!O:O,Calendar!N:N,,-1),""))</f>
        <v/>
      </c>
      <c r="AI628" s="61" t="str">
        <f>IF(AND(AH628&lt;&gt;"",E628="Live"),_xlfn.XLOOKUP(_xlfn.TEXTJOIN(" vs ",,C628:D628),Calendar!G:G,Calendar!K:K),"")</f>
        <v/>
      </c>
      <c r="AJ628" s="61" t="str">
        <f>IF(AND(K628&lt;&gt;"Match of the Day",K628&lt;&gt;"Match of the Day 2",K628&lt;&gt;"Match of the Day Repeat"),"",1+MAX($AJ$10:AJ627))</f>
        <v/>
      </c>
    </row>
    <row r="629" spans="34:36" x14ac:dyDescent="0.35">
      <c r="AH629" s="16" t="str">
        <f>IF(AND(B629="Premier League",E629="Live"),_xlfn.XLOOKUP(_xlfn.TEXTJOIN(" vs ",,C629:D629),Calendar!G:G,Calendar!B:B),IF(AND(B629="Premier League",E629="Highlights"),_xlfn.XLOOKUP(H629,Calendar!O:O,Calendar!N:N,,-1),""))</f>
        <v/>
      </c>
      <c r="AI629" s="61" t="str">
        <f>IF(AND(AH629&lt;&gt;"",E629="Live"),_xlfn.XLOOKUP(_xlfn.TEXTJOIN(" vs ",,C629:D629),Calendar!G:G,Calendar!K:K),"")</f>
        <v/>
      </c>
      <c r="AJ629" s="61" t="str">
        <f>IF(AND(K629&lt;&gt;"Match of the Day",K629&lt;&gt;"Match of the Day 2",K629&lt;&gt;"Match of the Day Repeat"),"",1+MAX($AJ$10:AJ628))</f>
        <v/>
      </c>
    </row>
    <row r="630" spans="34:36" x14ac:dyDescent="0.35">
      <c r="AH630" s="16" t="str">
        <f>IF(AND(B630="Premier League",E630="Live"),_xlfn.XLOOKUP(_xlfn.TEXTJOIN(" vs ",,C630:D630),Calendar!G:G,Calendar!B:B),IF(AND(B630="Premier League",E630="Highlights"),_xlfn.XLOOKUP(H630,Calendar!O:O,Calendar!N:N,,-1),""))</f>
        <v/>
      </c>
      <c r="AI630" s="61" t="str">
        <f>IF(AND(AH630&lt;&gt;"",E630="Live"),_xlfn.XLOOKUP(_xlfn.TEXTJOIN(" vs ",,C630:D630),Calendar!G:G,Calendar!K:K),"")</f>
        <v/>
      </c>
      <c r="AJ630" s="61" t="str">
        <f>IF(AND(K630&lt;&gt;"Match of the Day",K630&lt;&gt;"Match of the Day 2",K630&lt;&gt;"Match of the Day Repeat"),"",1+MAX($AJ$10:AJ629))</f>
        <v/>
      </c>
    </row>
    <row r="631" spans="34:36" x14ac:dyDescent="0.35">
      <c r="AH631" s="16" t="str">
        <f>IF(AND(B631="Premier League",E631="Live"),_xlfn.XLOOKUP(_xlfn.TEXTJOIN(" vs ",,C631:D631),Calendar!G:G,Calendar!B:B),IF(AND(B631="Premier League",E631="Highlights"),_xlfn.XLOOKUP(H631,Calendar!O:O,Calendar!N:N,,-1),""))</f>
        <v/>
      </c>
      <c r="AI631" s="61" t="str">
        <f>IF(AND(AH631&lt;&gt;"",E631="Live"),_xlfn.XLOOKUP(_xlfn.TEXTJOIN(" vs ",,C631:D631),Calendar!G:G,Calendar!K:K),"")</f>
        <v/>
      </c>
      <c r="AJ631" s="61" t="str">
        <f>IF(AND(K631&lt;&gt;"Match of the Day",K631&lt;&gt;"Match of the Day 2",K631&lt;&gt;"Match of the Day Repeat"),"",1+MAX($AJ$10:AJ630))</f>
        <v/>
      </c>
    </row>
    <row r="632" spans="34:36" x14ac:dyDescent="0.35">
      <c r="AH632" s="16" t="str">
        <f>IF(AND(B632="Premier League",E632="Live"),_xlfn.XLOOKUP(_xlfn.TEXTJOIN(" vs ",,C632:D632),Calendar!G:G,Calendar!B:B),IF(AND(B632="Premier League",E632="Highlights"),_xlfn.XLOOKUP(H632,Calendar!O:O,Calendar!N:N,,-1),""))</f>
        <v/>
      </c>
      <c r="AI632" s="61" t="str">
        <f>IF(AND(AH632&lt;&gt;"",E632="Live"),_xlfn.XLOOKUP(_xlfn.TEXTJOIN(" vs ",,C632:D632),Calendar!G:G,Calendar!K:K),"")</f>
        <v/>
      </c>
      <c r="AJ632" s="61" t="str">
        <f>IF(AND(K632&lt;&gt;"Match of the Day",K632&lt;&gt;"Match of the Day 2",K632&lt;&gt;"Match of the Day Repeat"),"",1+MAX($AJ$10:AJ631))</f>
        <v/>
      </c>
    </row>
    <row r="633" spans="34:36" x14ac:dyDescent="0.35">
      <c r="AH633" s="16" t="str">
        <f>IF(AND(B633="Premier League",E633="Live"),_xlfn.XLOOKUP(_xlfn.TEXTJOIN(" vs ",,C633:D633),Calendar!G:G,Calendar!B:B),IF(AND(B633="Premier League",E633="Highlights"),_xlfn.XLOOKUP(H633,Calendar!O:O,Calendar!N:N,,-1),""))</f>
        <v/>
      </c>
      <c r="AI633" s="61" t="str">
        <f>IF(AND(AH633&lt;&gt;"",E633="Live"),_xlfn.XLOOKUP(_xlfn.TEXTJOIN(" vs ",,C633:D633),Calendar!G:G,Calendar!K:K),"")</f>
        <v/>
      </c>
      <c r="AJ633" s="61" t="str">
        <f>IF(AND(K633&lt;&gt;"Match of the Day",K633&lt;&gt;"Match of the Day 2",K633&lt;&gt;"Match of the Day Repeat"),"",1+MAX($AJ$10:AJ632))</f>
        <v/>
      </c>
    </row>
    <row r="634" spans="34:36" x14ac:dyDescent="0.35">
      <c r="AH634" s="16" t="str">
        <f>IF(AND(B634="Premier League",E634="Live"),_xlfn.XLOOKUP(_xlfn.TEXTJOIN(" vs ",,C634:D634),Calendar!G:G,Calendar!B:B),IF(AND(B634="Premier League",E634="Highlights"),_xlfn.XLOOKUP(H634,Calendar!O:O,Calendar!N:N,,-1),""))</f>
        <v/>
      </c>
      <c r="AI634" s="61" t="str">
        <f>IF(AND(AH634&lt;&gt;"",E634="Live"),_xlfn.XLOOKUP(_xlfn.TEXTJOIN(" vs ",,C634:D634),Calendar!G:G,Calendar!K:K),"")</f>
        <v/>
      </c>
      <c r="AJ634" s="61" t="str">
        <f>IF(AND(K634&lt;&gt;"Match of the Day",K634&lt;&gt;"Match of the Day 2",K634&lt;&gt;"Match of the Day Repeat"),"",1+MAX($AJ$10:AJ633))</f>
        <v/>
      </c>
    </row>
    <row r="635" spans="34:36" x14ac:dyDescent="0.35">
      <c r="AH635" s="16" t="str">
        <f>IF(AND(B635="Premier League",E635="Live"),_xlfn.XLOOKUP(_xlfn.TEXTJOIN(" vs ",,C635:D635),Calendar!G:G,Calendar!B:B),IF(AND(B635="Premier League",E635="Highlights"),_xlfn.XLOOKUP(H635,Calendar!O:O,Calendar!N:N,,-1),""))</f>
        <v/>
      </c>
      <c r="AI635" s="61" t="str">
        <f>IF(AND(AH635&lt;&gt;"",E635="Live"),_xlfn.XLOOKUP(_xlfn.TEXTJOIN(" vs ",,C635:D635),Calendar!G:G,Calendar!K:K),"")</f>
        <v/>
      </c>
      <c r="AJ635" s="61" t="str">
        <f>IF(AND(K635&lt;&gt;"Match of the Day",K635&lt;&gt;"Match of the Day 2",K635&lt;&gt;"Match of the Day Repeat"),"",1+MAX($AJ$10:AJ634))</f>
        <v/>
      </c>
    </row>
    <row r="636" spans="34:36" x14ac:dyDescent="0.35">
      <c r="AH636" s="16" t="str">
        <f>IF(AND(B636="Premier League",E636="Live"),_xlfn.XLOOKUP(_xlfn.TEXTJOIN(" vs ",,C636:D636),Calendar!G:G,Calendar!B:B),IF(AND(B636="Premier League",E636="Highlights"),_xlfn.XLOOKUP(H636,Calendar!O:O,Calendar!N:N,,-1),""))</f>
        <v/>
      </c>
      <c r="AI636" s="61" t="str">
        <f>IF(AND(AH636&lt;&gt;"",E636="Live"),_xlfn.XLOOKUP(_xlfn.TEXTJOIN(" vs ",,C636:D636),Calendar!G:G,Calendar!K:K),"")</f>
        <v/>
      </c>
      <c r="AJ636" s="61" t="str">
        <f>IF(AND(K636&lt;&gt;"Match of the Day",K636&lt;&gt;"Match of the Day 2",K636&lt;&gt;"Match of the Day Repeat"),"",1+MAX($AJ$10:AJ635))</f>
        <v/>
      </c>
    </row>
    <row r="637" spans="34:36" x14ac:dyDescent="0.35">
      <c r="AH637" s="16" t="str">
        <f>IF(AND(B637="Premier League",E637="Live"),_xlfn.XLOOKUP(_xlfn.TEXTJOIN(" vs ",,C637:D637),Calendar!G:G,Calendar!B:B),IF(AND(B637="Premier League",E637="Highlights"),_xlfn.XLOOKUP(H637,Calendar!O:O,Calendar!N:N,,-1),""))</f>
        <v/>
      </c>
      <c r="AI637" s="61" t="str">
        <f>IF(AND(AH637&lt;&gt;"",E637="Live"),_xlfn.XLOOKUP(_xlfn.TEXTJOIN(" vs ",,C637:D637),Calendar!G:G,Calendar!K:K),"")</f>
        <v/>
      </c>
      <c r="AJ637" s="61" t="str">
        <f>IF(AND(K637&lt;&gt;"Match of the Day",K637&lt;&gt;"Match of the Day 2",K637&lt;&gt;"Match of the Day Repeat"),"",1+MAX($AJ$10:AJ636))</f>
        <v/>
      </c>
    </row>
    <row r="638" spans="34:36" x14ac:dyDescent="0.35">
      <c r="AH638" s="16" t="str">
        <f>IF(AND(B638="Premier League",E638="Live"),_xlfn.XLOOKUP(_xlfn.TEXTJOIN(" vs ",,C638:D638),Calendar!G:G,Calendar!B:B),IF(AND(B638="Premier League",E638="Highlights"),_xlfn.XLOOKUP(H638,Calendar!O:O,Calendar!N:N,,-1),""))</f>
        <v/>
      </c>
      <c r="AI638" s="61" t="str">
        <f>IF(AND(AH638&lt;&gt;"",E638="Live"),_xlfn.XLOOKUP(_xlfn.TEXTJOIN(" vs ",,C638:D638),Calendar!G:G,Calendar!K:K),"")</f>
        <v/>
      </c>
      <c r="AJ638" s="61" t="str">
        <f>IF(AND(K638&lt;&gt;"Match of the Day",K638&lt;&gt;"Match of the Day 2",K638&lt;&gt;"Match of the Day Repeat"),"",1+MAX($AJ$10:AJ637))</f>
        <v/>
      </c>
    </row>
    <row r="639" spans="34:36" x14ac:dyDescent="0.35">
      <c r="AH639" s="16" t="str">
        <f>IF(AND(B639="Premier League",E639="Live"),_xlfn.XLOOKUP(_xlfn.TEXTJOIN(" vs ",,C639:D639),Calendar!G:G,Calendar!B:B),IF(AND(B639="Premier League",E639="Highlights"),_xlfn.XLOOKUP(H639,Calendar!O:O,Calendar!N:N,,-1),""))</f>
        <v/>
      </c>
      <c r="AI639" s="61" t="str">
        <f>IF(AND(AH639&lt;&gt;"",E639="Live"),_xlfn.XLOOKUP(_xlfn.TEXTJOIN(" vs ",,C639:D639),Calendar!G:G,Calendar!K:K),"")</f>
        <v/>
      </c>
      <c r="AJ639" s="61" t="str">
        <f>IF(AND(K639&lt;&gt;"Match of the Day",K639&lt;&gt;"Match of the Day 2",K639&lt;&gt;"Match of the Day Repeat"),"",1+MAX($AJ$10:AJ638))</f>
        <v/>
      </c>
    </row>
    <row r="640" spans="34:36" x14ac:dyDescent="0.35">
      <c r="AH640" s="16" t="str">
        <f>IF(AND(B640="Premier League",E640="Live"),_xlfn.XLOOKUP(_xlfn.TEXTJOIN(" vs ",,C640:D640),Calendar!G:G,Calendar!B:B),IF(AND(B640="Premier League",E640="Highlights"),_xlfn.XLOOKUP(H640,Calendar!O:O,Calendar!N:N,,-1),""))</f>
        <v/>
      </c>
      <c r="AI640" s="61" t="str">
        <f>IF(AND(AH640&lt;&gt;"",E640="Live"),_xlfn.XLOOKUP(_xlfn.TEXTJOIN(" vs ",,C640:D640),Calendar!G:G,Calendar!K:K),"")</f>
        <v/>
      </c>
      <c r="AJ640" s="61" t="str">
        <f>IF(AND(K640&lt;&gt;"Match of the Day",K640&lt;&gt;"Match of the Day 2",K640&lt;&gt;"Match of the Day Repeat"),"",1+MAX($AJ$10:AJ639))</f>
        <v/>
      </c>
    </row>
    <row r="641" spans="34:36" x14ac:dyDescent="0.35">
      <c r="AH641" s="16" t="str">
        <f>IF(AND(B641="Premier League",E641="Live"),_xlfn.XLOOKUP(_xlfn.TEXTJOIN(" vs ",,C641:D641),Calendar!G:G,Calendar!B:B),IF(AND(B641="Premier League",E641="Highlights"),_xlfn.XLOOKUP(H641,Calendar!O:O,Calendar!N:N,,-1),""))</f>
        <v/>
      </c>
      <c r="AI641" s="61" t="str">
        <f>IF(AND(AH641&lt;&gt;"",E641="Live"),_xlfn.XLOOKUP(_xlfn.TEXTJOIN(" vs ",,C641:D641),Calendar!G:G,Calendar!K:K),"")</f>
        <v/>
      </c>
      <c r="AJ641" s="61" t="str">
        <f>IF(AND(K641&lt;&gt;"Match of the Day",K641&lt;&gt;"Match of the Day 2",K641&lt;&gt;"Match of the Day Repeat"),"",1+MAX($AJ$10:AJ640))</f>
        <v/>
      </c>
    </row>
    <row r="642" spans="34:36" x14ac:dyDescent="0.35">
      <c r="AH642" s="16" t="str">
        <f>IF(AND(B642="Premier League",E642="Live"),_xlfn.XLOOKUP(_xlfn.TEXTJOIN(" vs ",,C642:D642),Calendar!G:G,Calendar!B:B),IF(AND(B642="Premier League",E642="Highlights"),_xlfn.XLOOKUP(H642,Calendar!O:O,Calendar!N:N,,-1),""))</f>
        <v/>
      </c>
      <c r="AI642" s="61" t="str">
        <f>IF(AND(AH642&lt;&gt;"",E642="Live"),_xlfn.XLOOKUP(_xlfn.TEXTJOIN(" vs ",,C642:D642),Calendar!G:G,Calendar!K:K),"")</f>
        <v/>
      </c>
      <c r="AJ642" s="61" t="str">
        <f>IF(AND(K642&lt;&gt;"Match of the Day",K642&lt;&gt;"Match of the Day 2",K642&lt;&gt;"Match of the Day Repeat"),"",1+MAX($AJ$10:AJ641))</f>
        <v/>
      </c>
    </row>
    <row r="643" spans="34:36" x14ac:dyDescent="0.35">
      <c r="AH643" s="16" t="str">
        <f>IF(AND(B643="Premier League",E643="Live"),_xlfn.XLOOKUP(_xlfn.TEXTJOIN(" vs ",,C643:D643),Calendar!G:G,Calendar!B:B),IF(AND(B643="Premier League",E643="Highlights"),_xlfn.XLOOKUP(H643,Calendar!O:O,Calendar!N:N,,-1),""))</f>
        <v/>
      </c>
      <c r="AI643" s="61" t="str">
        <f>IF(AND(AH643&lt;&gt;"",E643="Live"),_xlfn.XLOOKUP(_xlfn.TEXTJOIN(" vs ",,C643:D643),Calendar!G:G,Calendar!K:K),"")</f>
        <v/>
      </c>
      <c r="AJ643" s="61" t="str">
        <f>IF(AND(K643&lt;&gt;"Match of the Day",K643&lt;&gt;"Match of the Day 2",K643&lt;&gt;"Match of the Day Repeat"),"",1+MAX($AJ$10:AJ642))</f>
        <v/>
      </c>
    </row>
    <row r="644" spans="34:36" x14ac:dyDescent="0.35">
      <c r="AH644" s="16" t="str">
        <f>IF(AND(B644="Premier League",E644="Live"),_xlfn.XLOOKUP(_xlfn.TEXTJOIN(" vs ",,C644:D644),Calendar!G:G,Calendar!B:B),IF(AND(B644="Premier League",E644="Highlights"),_xlfn.XLOOKUP(H644,Calendar!O:O,Calendar!N:N,,-1),""))</f>
        <v/>
      </c>
      <c r="AI644" s="61" t="str">
        <f>IF(AND(AH644&lt;&gt;"",E644="Live"),_xlfn.XLOOKUP(_xlfn.TEXTJOIN(" vs ",,C644:D644),Calendar!G:G,Calendar!K:K),"")</f>
        <v/>
      </c>
      <c r="AJ644" s="61" t="str">
        <f>IF(AND(K644&lt;&gt;"Match of the Day",K644&lt;&gt;"Match of the Day 2",K644&lt;&gt;"Match of the Day Repeat"),"",1+MAX($AJ$10:AJ643))</f>
        <v/>
      </c>
    </row>
    <row r="645" spans="34:36" x14ac:dyDescent="0.35">
      <c r="AH645" s="16" t="str">
        <f>IF(AND(B645="Premier League",E645="Live"),_xlfn.XLOOKUP(_xlfn.TEXTJOIN(" vs ",,C645:D645),Calendar!G:G,Calendar!B:B),IF(AND(B645="Premier League",E645="Highlights"),_xlfn.XLOOKUP(H645,Calendar!O:O,Calendar!N:N,,-1),""))</f>
        <v/>
      </c>
      <c r="AI645" s="61" t="str">
        <f>IF(AND(AH645&lt;&gt;"",E645="Live"),_xlfn.XLOOKUP(_xlfn.TEXTJOIN(" vs ",,C645:D645),Calendar!G:G,Calendar!K:K),"")</f>
        <v/>
      </c>
      <c r="AJ645" s="61" t="str">
        <f>IF(AND(K645&lt;&gt;"Match of the Day",K645&lt;&gt;"Match of the Day 2",K645&lt;&gt;"Match of the Day Repeat"),"",1+MAX($AJ$10:AJ644))</f>
        <v/>
      </c>
    </row>
    <row r="646" spans="34:36" x14ac:dyDescent="0.35">
      <c r="AH646" s="16" t="str">
        <f>IF(AND(B646="Premier League",E646="Live"),_xlfn.XLOOKUP(_xlfn.TEXTJOIN(" vs ",,C646:D646),Calendar!G:G,Calendar!B:B),IF(AND(B646="Premier League",E646="Highlights"),_xlfn.XLOOKUP(H646,Calendar!O:O,Calendar!N:N,,-1),""))</f>
        <v/>
      </c>
      <c r="AI646" s="61" t="str">
        <f>IF(AND(AH646&lt;&gt;"",E646="Live"),_xlfn.XLOOKUP(_xlfn.TEXTJOIN(" vs ",,C646:D646),Calendar!G:G,Calendar!K:K),"")</f>
        <v/>
      </c>
      <c r="AJ646" s="61" t="str">
        <f>IF(AND(K646&lt;&gt;"Match of the Day",K646&lt;&gt;"Match of the Day 2",K646&lt;&gt;"Match of the Day Repeat"),"",1+MAX($AJ$10:AJ645))</f>
        <v/>
      </c>
    </row>
    <row r="647" spans="34:36" x14ac:dyDescent="0.35">
      <c r="AH647" s="16" t="str">
        <f>IF(AND(B647="Premier League",E647="Live"),_xlfn.XLOOKUP(_xlfn.TEXTJOIN(" vs ",,C647:D647),Calendar!G:G,Calendar!B:B),IF(AND(B647="Premier League",E647="Highlights"),_xlfn.XLOOKUP(H647,Calendar!O:O,Calendar!N:N,,-1),""))</f>
        <v/>
      </c>
      <c r="AI647" s="61" t="str">
        <f>IF(AND(AH647&lt;&gt;"",E647="Live"),_xlfn.XLOOKUP(_xlfn.TEXTJOIN(" vs ",,C647:D647),Calendar!G:G,Calendar!K:K),"")</f>
        <v/>
      </c>
      <c r="AJ647" s="61" t="str">
        <f>IF(AND(K647&lt;&gt;"Match of the Day",K647&lt;&gt;"Match of the Day 2",K647&lt;&gt;"Match of the Day Repeat"),"",1+MAX($AJ$10:AJ646))</f>
        <v/>
      </c>
    </row>
    <row r="648" spans="34:36" x14ac:dyDescent="0.35">
      <c r="AH648" s="16" t="str">
        <f>IF(AND(B648="Premier League",E648="Live"),_xlfn.XLOOKUP(_xlfn.TEXTJOIN(" vs ",,C648:D648),Calendar!G:G,Calendar!B:B),IF(AND(B648="Premier League",E648="Highlights"),_xlfn.XLOOKUP(H648,Calendar!O:O,Calendar!N:N,,-1),""))</f>
        <v/>
      </c>
      <c r="AI648" s="61" t="str">
        <f>IF(AND(AH648&lt;&gt;"",E648="Live"),_xlfn.XLOOKUP(_xlfn.TEXTJOIN(" vs ",,C648:D648),Calendar!G:G,Calendar!K:K),"")</f>
        <v/>
      </c>
      <c r="AJ648" s="61" t="str">
        <f>IF(AND(K648&lt;&gt;"Match of the Day",K648&lt;&gt;"Match of the Day 2",K648&lt;&gt;"Match of the Day Repeat"),"",1+MAX($AJ$10:AJ647))</f>
        <v/>
      </c>
    </row>
    <row r="649" spans="34:36" x14ac:dyDescent="0.35">
      <c r="AH649" s="16" t="str">
        <f>IF(AND(B649="Premier League",E649="Live"),_xlfn.XLOOKUP(_xlfn.TEXTJOIN(" vs ",,C649:D649),Calendar!G:G,Calendar!B:B),IF(AND(B649="Premier League",E649="Highlights"),_xlfn.XLOOKUP(H649,Calendar!O:O,Calendar!N:N,,-1),""))</f>
        <v/>
      </c>
      <c r="AI649" s="61" t="str">
        <f>IF(AND(AH649&lt;&gt;"",E649="Live"),_xlfn.XLOOKUP(_xlfn.TEXTJOIN(" vs ",,C649:D649),Calendar!G:G,Calendar!K:K),"")</f>
        <v/>
      </c>
      <c r="AJ649" s="61" t="str">
        <f>IF(AND(K649&lt;&gt;"Match of the Day",K649&lt;&gt;"Match of the Day 2",K649&lt;&gt;"Match of the Day Repeat"),"",1+MAX($AJ$10:AJ648))</f>
        <v/>
      </c>
    </row>
    <row r="650" spans="34:36" x14ac:dyDescent="0.35">
      <c r="AH650" s="16" t="str">
        <f>IF(AND(B650="Premier League",E650="Live"),_xlfn.XLOOKUP(_xlfn.TEXTJOIN(" vs ",,C650:D650),Calendar!G:G,Calendar!B:B),IF(AND(B650="Premier League",E650="Highlights"),_xlfn.XLOOKUP(H650,Calendar!O:O,Calendar!N:N,,-1),""))</f>
        <v/>
      </c>
      <c r="AI650" s="61" t="str">
        <f>IF(AND(AH650&lt;&gt;"",E650="Live"),_xlfn.XLOOKUP(_xlfn.TEXTJOIN(" vs ",,C650:D650),Calendar!G:G,Calendar!K:K),"")</f>
        <v/>
      </c>
      <c r="AJ650" s="61" t="str">
        <f>IF(AND(K650&lt;&gt;"Match of the Day",K650&lt;&gt;"Match of the Day 2",K650&lt;&gt;"Match of the Day Repeat"),"",1+MAX($AJ$10:AJ649))</f>
        <v/>
      </c>
    </row>
    <row r="651" spans="34:36" x14ac:dyDescent="0.35">
      <c r="AH651" s="16" t="str">
        <f>IF(AND(B651="Premier League",E651="Live"),_xlfn.XLOOKUP(_xlfn.TEXTJOIN(" vs ",,C651:D651),Calendar!G:G,Calendar!B:B),IF(AND(B651="Premier League",E651="Highlights"),_xlfn.XLOOKUP(H651,Calendar!O:O,Calendar!N:N,,-1),""))</f>
        <v/>
      </c>
      <c r="AI651" s="61" t="str">
        <f>IF(AND(AH651&lt;&gt;"",E651="Live"),_xlfn.XLOOKUP(_xlfn.TEXTJOIN(" vs ",,C651:D651),Calendar!G:G,Calendar!K:K),"")</f>
        <v/>
      </c>
      <c r="AJ651" s="61" t="str">
        <f>IF(AND(K651&lt;&gt;"Match of the Day",K651&lt;&gt;"Match of the Day 2",K651&lt;&gt;"Match of the Day Repeat"),"",1+MAX($AJ$10:AJ650))</f>
        <v/>
      </c>
    </row>
    <row r="652" spans="34:36" x14ac:dyDescent="0.35">
      <c r="AH652" s="16" t="str">
        <f>IF(AND(B652="Premier League",E652="Live"),_xlfn.XLOOKUP(_xlfn.TEXTJOIN(" vs ",,C652:D652),Calendar!G:G,Calendar!B:B),IF(AND(B652="Premier League",E652="Highlights"),_xlfn.XLOOKUP(H652,Calendar!O:O,Calendar!N:N,,-1),""))</f>
        <v/>
      </c>
      <c r="AI652" s="61" t="str">
        <f>IF(AND(AH652&lt;&gt;"",E652="Live"),_xlfn.XLOOKUP(_xlfn.TEXTJOIN(" vs ",,C652:D652),Calendar!G:G,Calendar!K:K),"")</f>
        <v/>
      </c>
      <c r="AJ652" s="61" t="str">
        <f>IF(AND(K652&lt;&gt;"Match of the Day",K652&lt;&gt;"Match of the Day 2",K652&lt;&gt;"Match of the Day Repeat"),"",1+MAX($AJ$10:AJ651))</f>
        <v/>
      </c>
    </row>
    <row r="653" spans="34:36" x14ac:dyDescent="0.35">
      <c r="AH653" s="16" t="str">
        <f>IF(AND(B653="Premier League",E653="Live"),_xlfn.XLOOKUP(_xlfn.TEXTJOIN(" vs ",,C653:D653),Calendar!G:G,Calendar!B:B),IF(AND(B653="Premier League",E653="Highlights"),_xlfn.XLOOKUP(H653,Calendar!O:O,Calendar!N:N,,-1),""))</f>
        <v/>
      </c>
      <c r="AI653" s="61" t="str">
        <f>IF(AND(AH653&lt;&gt;"",E653="Live"),_xlfn.XLOOKUP(_xlfn.TEXTJOIN(" vs ",,C653:D653),Calendar!G:G,Calendar!K:K),"")</f>
        <v/>
      </c>
      <c r="AJ653" s="61" t="str">
        <f>IF(AND(K653&lt;&gt;"Match of the Day",K653&lt;&gt;"Match of the Day 2",K653&lt;&gt;"Match of the Day Repeat"),"",1+MAX($AJ$10:AJ652))</f>
        <v/>
      </c>
    </row>
    <row r="654" spans="34:36" x14ac:dyDescent="0.35">
      <c r="AH654" s="16" t="str">
        <f>IF(AND(B654="Premier League",E654="Live"),_xlfn.XLOOKUP(_xlfn.TEXTJOIN(" vs ",,C654:D654),Calendar!G:G,Calendar!B:B),IF(AND(B654="Premier League",E654="Highlights"),_xlfn.XLOOKUP(H654,Calendar!O:O,Calendar!N:N,,-1),""))</f>
        <v/>
      </c>
      <c r="AI654" s="61" t="str">
        <f>IF(AND(AH654&lt;&gt;"",E654="Live"),_xlfn.XLOOKUP(_xlfn.TEXTJOIN(" vs ",,C654:D654),Calendar!G:G,Calendar!K:K),"")</f>
        <v/>
      </c>
      <c r="AJ654" s="61" t="str">
        <f>IF(AND(K654&lt;&gt;"Match of the Day",K654&lt;&gt;"Match of the Day 2",K654&lt;&gt;"Match of the Day Repeat"),"",1+MAX($AJ$10:AJ653))</f>
        <v/>
      </c>
    </row>
    <row r="655" spans="34:36" x14ac:dyDescent="0.35">
      <c r="AH655" s="16" t="str">
        <f>IF(AND(B655="Premier League",E655="Live"),_xlfn.XLOOKUP(_xlfn.TEXTJOIN(" vs ",,C655:D655),Calendar!G:G,Calendar!B:B),IF(AND(B655="Premier League",E655="Highlights"),_xlfn.XLOOKUP(H655,Calendar!O:O,Calendar!N:N,,-1),""))</f>
        <v/>
      </c>
      <c r="AI655" s="61" t="str">
        <f>IF(AND(AH655&lt;&gt;"",E655="Live"),_xlfn.XLOOKUP(_xlfn.TEXTJOIN(" vs ",,C655:D655),Calendar!G:G,Calendar!K:K),"")</f>
        <v/>
      </c>
      <c r="AJ655" s="61" t="str">
        <f>IF(AND(K655&lt;&gt;"Match of the Day",K655&lt;&gt;"Match of the Day 2",K655&lt;&gt;"Match of the Day Repeat"),"",1+MAX($AJ$10:AJ654))</f>
        <v/>
      </c>
    </row>
    <row r="656" spans="34:36" x14ac:dyDescent="0.35">
      <c r="AH656" s="16" t="str">
        <f>IF(AND(B656="Premier League",E656="Live"),_xlfn.XLOOKUP(_xlfn.TEXTJOIN(" vs ",,C656:D656),Calendar!G:G,Calendar!B:B),IF(AND(B656="Premier League",E656="Highlights"),_xlfn.XLOOKUP(H656,Calendar!O:O,Calendar!N:N,,-1),""))</f>
        <v/>
      </c>
      <c r="AI656" s="61" t="str">
        <f>IF(AND(AH656&lt;&gt;"",E656="Live"),_xlfn.XLOOKUP(_xlfn.TEXTJOIN(" vs ",,C656:D656),Calendar!G:G,Calendar!K:K),"")</f>
        <v/>
      </c>
      <c r="AJ656" s="61" t="str">
        <f>IF(AND(K656&lt;&gt;"Match of the Day",K656&lt;&gt;"Match of the Day 2",K656&lt;&gt;"Match of the Day Repeat"),"",1+MAX($AJ$10:AJ655))</f>
        <v/>
      </c>
    </row>
    <row r="657" spans="34:36" x14ac:dyDescent="0.35">
      <c r="AH657" s="16" t="str">
        <f>IF(AND(B657="Premier League",E657="Live"),_xlfn.XLOOKUP(_xlfn.TEXTJOIN(" vs ",,C657:D657),Calendar!G:G,Calendar!B:B),IF(AND(B657="Premier League",E657="Highlights"),_xlfn.XLOOKUP(H657,Calendar!O:O,Calendar!N:N,,-1),""))</f>
        <v/>
      </c>
      <c r="AI657" s="61" t="str">
        <f>IF(AND(AH657&lt;&gt;"",E657="Live"),_xlfn.XLOOKUP(_xlfn.TEXTJOIN(" vs ",,C657:D657),Calendar!G:G,Calendar!K:K),"")</f>
        <v/>
      </c>
      <c r="AJ657" s="61" t="str">
        <f>IF(AND(K657&lt;&gt;"Match of the Day",K657&lt;&gt;"Match of the Day 2",K657&lt;&gt;"Match of the Day Repeat"),"",1+MAX($AJ$10:AJ656))</f>
        <v/>
      </c>
    </row>
    <row r="658" spans="34:36" x14ac:dyDescent="0.35">
      <c r="AH658" s="16" t="str">
        <f>IF(AND(B658="Premier League",E658="Live"),_xlfn.XLOOKUP(_xlfn.TEXTJOIN(" vs ",,C658:D658),Calendar!G:G,Calendar!B:B),IF(AND(B658="Premier League",E658="Highlights"),_xlfn.XLOOKUP(H658,Calendar!O:O,Calendar!N:N,,-1),""))</f>
        <v/>
      </c>
      <c r="AI658" s="61" t="str">
        <f>IF(AND(AH658&lt;&gt;"",E658="Live"),_xlfn.XLOOKUP(_xlfn.TEXTJOIN(" vs ",,C658:D658),Calendar!G:G,Calendar!K:K),"")</f>
        <v/>
      </c>
      <c r="AJ658" s="61" t="str">
        <f>IF(AND(K658&lt;&gt;"Match of the Day",K658&lt;&gt;"Match of the Day 2",K658&lt;&gt;"Match of the Day Repeat"),"",1+MAX($AJ$10:AJ657))</f>
        <v/>
      </c>
    </row>
    <row r="659" spans="34:36" x14ac:dyDescent="0.35">
      <c r="AH659" s="16" t="str">
        <f>IF(AND(B659="Premier League",E659="Live"),_xlfn.XLOOKUP(_xlfn.TEXTJOIN(" vs ",,C659:D659),Calendar!G:G,Calendar!B:B),IF(AND(B659="Premier League",E659="Highlights"),_xlfn.XLOOKUP(H659,Calendar!O:O,Calendar!N:N,,-1),""))</f>
        <v/>
      </c>
      <c r="AI659" s="61" t="str">
        <f>IF(AND(AH659&lt;&gt;"",E659="Live"),_xlfn.XLOOKUP(_xlfn.TEXTJOIN(" vs ",,C659:D659),Calendar!G:G,Calendar!K:K),"")</f>
        <v/>
      </c>
      <c r="AJ659" s="61" t="str">
        <f>IF(AND(K659&lt;&gt;"Match of the Day",K659&lt;&gt;"Match of the Day 2",K659&lt;&gt;"Match of the Day Repeat"),"",1+MAX($AJ$10:AJ658))</f>
        <v/>
      </c>
    </row>
    <row r="660" spans="34:36" x14ac:dyDescent="0.35">
      <c r="AH660" s="16" t="str">
        <f>IF(AND(B660="Premier League",E660="Live"),_xlfn.XLOOKUP(_xlfn.TEXTJOIN(" vs ",,C660:D660),Calendar!G:G,Calendar!B:B),IF(AND(B660="Premier League",E660="Highlights"),_xlfn.XLOOKUP(H660,Calendar!O:O,Calendar!N:N,,-1),""))</f>
        <v/>
      </c>
      <c r="AI660" s="61" t="str">
        <f>IF(AND(AH660&lt;&gt;"",E660="Live"),_xlfn.XLOOKUP(_xlfn.TEXTJOIN(" vs ",,C660:D660),Calendar!G:G,Calendar!K:K),"")</f>
        <v/>
      </c>
      <c r="AJ660" s="61" t="str">
        <f>IF(AND(K660&lt;&gt;"Match of the Day",K660&lt;&gt;"Match of the Day 2",K660&lt;&gt;"Match of the Day Repeat"),"",1+MAX($AJ$10:AJ659))</f>
        <v/>
      </c>
    </row>
    <row r="661" spans="34:36" x14ac:dyDescent="0.35">
      <c r="AH661" s="16" t="str">
        <f>IF(AND(B661="Premier League",E661="Live"),_xlfn.XLOOKUP(_xlfn.TEXTJOIN(" vs ",,C661:D661),Calendar!G:G,Calendar!B:B),IF(AND(B661="Premier League",E661="Highlights"),_xlfn.XLOOKUP(H661,Calendar!O:O,Calendar!N:N,,-1),""))</f>
        <v/>
      </c>
      <c r="AI661" s="61" t="str">
        <f>IF(AND(AH661&lt;&gt;"",E661="Live"),_xlfn.XLOOKUP(_xlfn.TEXTJOIN(" vs ",,C661:D661),Calendar!G:G,Calendar!K:K),"")</f>
        <v/>
      </c>
      <c r="AJ661" s="61" t="str">
        <f>IF(AND(K661&lt;&gt;"Match of the Day",K661&lt;&gt;"Match of the Day 2",K661&lt;&gt;"Match of the Day Repeat"),"",1+MAX($AJ$10:AJ660))</f>
        <v/>
      </c>
    </row>
    <row r="662" spans="34:36" x14ac:dyDescent="0.35">
      <c r="AH662" s="16" t="str">
        <f>IF(AND(B662="Premier League",E662="Live"),_xlfn.XLOOKUP(_xlfn.TEXTJOIN(" vs ",,C662:D662),Calendar!G:G,Calendar!B:B),IF(AND(B662="Premier League",E662="Highlights"),_xlfn.XLOOKUP(H662,Calendar!O:O,Calendar!N:N,,-1),""))</f>
        <v/>
      </c>
      <c r="AI662" s="61" t="str">
        <f>IF(AND(AH662&lt;&gt;"",E662="Live"),_xlfn.XLOOKUP(_xlfn.TEXTJOIN(" vs ",,C662:D662),Calendar!G:G,Calendar!K:K),"")</f>
        <v/>
      </c>
      <c r="AJ662" s="61" t="str">
        <f>IF(AND(K662&lt;&gt;"Match of the Day",K662&lt;&gt;"Match of the Day 2",K662&lt;&gt;"Match of the Day Repeat"),"",1+MAX($AJ$10:AJ661))</f>
        <v/>
      </c>
    </row>
    <row r="663" spans="34:36" x14ac:dyDescent="0.35">
      <c r="AH663" s="16" t="str">
        <f>IF(AND(B663="Premier League",E663="Live"),_xlfn.XLOOKUP(_xlfn.TEXTJOIN(" vs ",,C663:D663),Calendar!G:G,Calendar!B:B),IF(AND(B663="Premier League",E663="Highlights"),_xlfn.XLOOKUP(H663,Calendar!O:O,Calendar!N:N,,-1),""))</f>
        <v/>
      </c>
      <c r="AI663" s="61" t="str">
        <f>IF(AND(AH663&lt;&gt;"",E663="Live"),_xlfn.XLOOKUP(_xlfn.TEXTJOIN(" vs ",,C663:D663),Calendar!G:G,Calendar!K:K),"")</f>
        <v/>
      </c>
      <c r="AJ663" s="61" t="str">
        <f>IF(AND(K663&lt;&gt;"Match of the Day",K663&lt;&gt;"Match of the Day 2",K663&lt;&gt;"Match of the Day Repeat"),"",1+MAX($AJ$10:AJ662))</f>
        <v/>
      </c>
    </row>
    <row r="664" spans="34:36" x14ac:dyDescent="0.35">
      <c r="AH664" s="16" t="str">
        <f>IF(AND(B664="Premier League",E664="Live"),_xlfn.XLOOKUP(_xlfn.TEXTJOIN(" vs ",,C664:D664),Calendar!G:G,Calendar!B:B),IF(AND(B664="Premier League",E664="Highlights"),_xlfn.XLOOKUP(H664,Calendar!O:O,Calendar!N:N,,-1),""))</f>
        <v/>
      </c>
      <c r="AI664" s="61" t="str">
        <f>IF(AND(AH664&lt;&gt;"",E664="Live"),_xlfn.XLOOKUP(_xlfn.TEXTJOIN(" vs ",,C664:D664),Calendar!G:G,Calendar!K:K),"")</f>
        <v/>
      </c>
      <c r="AJ664" s="61" t="str">
        <f>IF(AND(K664&lt;&gt;"Match of the Day",K664&lt;&gt;"Match of the Day 2",K664&lt;&gt;"Match of the Day Repeat"),"",1+MAX($AJ$10:AJ663))</f>
        <v/>
      </c>
    </row>
    <row r="665" spans="34:36" x14ac:dyDescent="0.35">
      <c r="AH665" s="16" t="str">
        <f>IF(AND(B665="Premier League",E665="Live"),_xlfn.XLOOKUP(_xlfn.TEXTJOIN(" vs ",,C665:D665),Calendar!G:G,Calendar!B:B),IF(AND(B665="Premier League",E665="Highlights"),_xlfn.XLOOKUP(H665,Calendar!O:O,Calendar!N:N,,-1),""))</f>
        <v/>
      </c>
      <c r="AI665" s="61" t="str">
        <f>IF(AND(AH665&lt;&gt;"",E665="Live"),_xlfn.XLOOKUP(_xlfn.TEXTJOIN(" vs ",,C665:D665),Calendar!G:G,Calendar!K:K),"")</f>
        <v/>
      </c>
      <c r="AJ665" s="61" t="str">
        <f>IF(AND(K665&lt;&gt;"Match of the Day",K665&lt;&gt;"Match of the Day 2",K665&lt;&gt;"Match of the Day Repeat"),"",1+MAX($AJ$10:AJ664))</f>
        <v/>
      </c>
    </row>
    <row r="666" spans="34:36" x14ac:dyDescent="0.35">
      <c r="AH666" s="16" t="str">
        <f>IF(AND(B666="Premier League",E666="Live"),_xlfn.XLOOKUP(_xlfn.TEXTJOIN(" vs ",,C666:D666),Calendar!G:G,Calendar!B:B),IF(AND(B666="Premier League",E666="Highlights"),_xlfn.XLOOKUP(H666,Calendar!O:O,Calendar!N:N,,-1),""))</f>
        <v/>
      </c>
      <c r="AI666" s="61" t="str">
        <f>IF(AND(AH666&lt;&gt;"",E666="Live"),_xlfn.XLOOKUP(_xlfn.TEXTJOIN(" vs ",,C666:D666),Calendar!G:G,Calendar!K:K),"")</f>
        <v/>
      </c>
      <c r="AJ666" s="61" t="str">
        <f>IF(AND(K666&lt;&gt;"Match of the Day",K666&lt;&gt;"Match of the Day 2",K666&lt;&gt;"Match of the Day Repeat"),"",1+MAX($AJ$10:AJ665))</f>
        <v/>
      </c>
    </row>
    <row r="667" spans="34:36" x14ac:dyDescent="0.35">
      <c r="AH667" s="16" t="str">
        <f>IF(AND(B667="Premier League",E667="Live"),_xlfn.XLOOKUP(_xlfn.TEXTJOIN(" vs ",,C667:D667),Calendar!G:G,Calendar!B:B),IF(AND(B667="Premier League",E667="Highlights"),_xlfn.XLOOKUP(H667,Calendar!O:O,Calendar!N:N,,-1),""))</f>
        <v/>
      </c>
      <c r="AI667" s="61" t="str">
        <f>IF(AND(AH667&lt;&gt;"",E667="Live"),_xlfn.XLOOKUP(_xlfn.TEXTJOIN(" vs ",,C667:D667),Calendar!G:G,Calendar!K:K),"")</f>
        <v/>
      </c>
      <c r="AJ667" s="61" t="str">
        <f>IF(AND(K667&lt;&gt;"Match of the Day",K667&lt;&gt;"Match of the Day 2",K667&lt;&gt;"Match of the Day Repeat"),"",1+MAX($AJ$10:AJ666))</f>
        <v/>
      </c>
    </row>
    <row r="668" spans="34:36" x14ac:dyDescent="0.35">
      <c r="AH668" s="16" t="str">
        <f>IF(AND(B668="Premier League",E668="Live"),_xlfn.XLOOKUP(_xlfn.TEXTJOIN(" vs ",,C668:D668),Calendar!G:G,Calendar!B:B),IF(AND(B668="Premier League",E668="Highlights"),_xlfn.XLOOKUP(H668,Calendar!O:O,Calendar!N:N,,-1),""))</f>
        <v/>
      </c>
      <c r="AI668" s="61" t="str">
        <f>IF(AND(AH668&lt;&gt;"",E668="Live"),_xlfn.XLOOKUP(_xlfn.TEXTJOIN(" vs ",,C668:D668),Calendar!G:G,Calendar!K:K),"")</f>
        <v/>
      </c>
      <c r="AJ668" s="61" t="str">
        <f>IF(AND(K668&lt;&gt;"Match of the Day",K668&lt;&gt;"Match of the Day 2",K668&lt;&gt;"Match of the Day Repeat"),"",1+MAX($AJ$10:AJ667))</f>
        <v/>
      </c>
    </row>
    <row r="669" spans="34:36" x14ac:dyDescent="0.35">
      <c r="AH669" s="16" t="str">
        <f>IF(AND(B669="Premier League",E669="Live"),_xlfn.XLOOKUP(_xlfn.TEXTJOIN(" vs ",,C669:D669),Calendar!G:G,Calendar!B:B),IF(AND(B669="Premier League",E669="Highlights"),_xlfn.XLOOKUP(H669,Calendar!O:O,Calendar!N:N,,-1),""))</f>
        <v/>
      </c>
      <c r="AI669" s="61" t="str">
        <f>IF(AND(AH669&lt;&gt;"",E669="Live"),_xlfn.XLOOKUP(_xlfn.TEXTJOIN(" vs ",,C669:D669),Calendar!G:G,Calendar!K:K),"")</f>
        <v/>
      </c>
      <c r="AJ669" s="61" t="str">
        <f>IF(AND(K669&lt;&gt;"Match of the Day",K669&lt;&gt;"Match of the Day 2",K669&lt;&gt;"Match of the Day Repeat"),"",1+MAX($AJ$10:AJ668))</f>
        <v/>
      </c>
    </row>
    <row r="670" spans="34:36" x14ac:dyDescent="0.35">
      <c r="AH670" s="16" t="str">
        <f>IF(AND(B670="Premier League",E670="Live"),_xlfn.XLOOKUP(_xlfn.TEXTJOIN(" vs ",,C670:D670),Calendar!G:G,Calendar!B:B),IF(AND(B670="Premier League",E670="Highlights"),_xlfn.XLOOKUP(H670,Calendar!O:O,Calendar!N:N,,-1),""))</f>
        <v/>
      </c>
      <c r="AI670" s="61" t="str">
        <f>IF(AND(AH670&lt;&gt;"",E670="Live"),_xlfn.XLOOKUP(_xlfn.TEXTJOIN(" vs ",,C670:D670),Calendar!G:G,Calendar!K:K),"")</f>
        <v/>
      </c>
      <c r="AJ670" s="61" t="str">
        <f>IF(AND(K670&lt;&gt;"Match of the Day",K670&lt;&gt;"Match of the Day 2",K670&lt;&gt;"Match of the Day Repeat"),"",1+MAX($AJ$10:AJ669))</f>
        <v/>
      </c>
    </row>
    <row r="671" spans="34:36" x14ac:dyDescent="0.35">
      <c r="AH671" s="16" t="str">
        <f>IF(AND(B671="Premier League",E671="Live"),_xlfn.XLOOKUP(_xlfn.TEXTJOIN(" vs ",,C671:D671),Calendar!G:G,Calendar!B:B),IF(AND(B671="Premier League",E671="Highlights"),_xlfn.XLOOKUP(H671,Calendar!O:O,Calendar!N:N,,-1),""))</f>
        <v/>
      </c>
      <c r="AI671" s="61" t="str">
        <f>IF(AND(AH671&lt;&gt;"",E671="Live"),_xlfn.XLOOKUP(_xlfn.TEXTJOIN(" vs ",,C671:D671),Calendar!G:G,Calendar!K:K),"")</f>
        <v/>
      </c>
      <c r="AJ671" s="61" t="str">
        <f>IF(AND(K671&lt;&gt;"Match of the Day",K671&lt;&gt;"Match of the Day 2",K671&lt;&gt;"Match of the Day Repeat"),"",1+MAX($AJ$10:AJ670))</f>
        <v/>
      </c>
    </row>
    <row r="672" spans="34:36" x14ac:dyDescent="0.35">
      <c r="AH672" s="16" t="str">
        <f>IF(AND(B672="Premier League",E672="Live"),_xlfn.XLOOKUP(_xlfn.TEXTJOIN(" vs ",,C672:D672),Calendar!G:G,Calendar!B:B),IF(AND(B672="Premier League",E672="Highlights"),_xlfn.XLOOKUP(H672,Calendar!O:O,Calendar!N:N,,-1),""))</f>
        <v/>
      </c>
      <c r="AI672" s="61" t="str">
        <f>IF(AND(AH672&lt;&gt;"",E672="Live"),_xlfn.XLOOKUP(_xlfn.TEXTJOIN(" vs ",,C672:D672),Calendar!G:G,Calendar!K:K),"")</f>
        <v/>
      </c>
      <c r="AJ672" s="61" t="str">
        <f>IF(AND(K672&lt;&gt;"Match of the Day",K672&lt;&gt;"Match of the Day 2",K672&lt;&gt;"Match of the Day Repeat"),"",1+MAX($AJ$10:AJ671))</f>
        <v/>
      </c>
    </row>
    <row r="673" spans="34:36" x14ac:dyDescent="0.35">
      <c r="AH673" s="16" t="str">
        <f>IF(AND(B673="Premier League",E673="Live"),_xlfn.XLOOKUP(_xlfn.TEXTJOIN(" vs ",,C673:D673),Calendar!G:G,Calendar!B:B),IF(AND(B673="Premier League",E673="Highlights"),_xlfn.XLOOKUP(H673,Calendar!O:O,Calendar!N:N,,-1),""))</f>
        <v/>
      </c>
      <c r="AI673" s="61" t="str">
        <f>IF(AND(AH673&lt;&gt;"",E673="Live"),_xlfn.XLOOKUP(_xlfn.TEXTJOIN(" vs ",,C673:D673),Calendar!G:G,Calendar!K:K),"")</f>
        <v/>
      </c>
      <c r="AJ673" s="61" t="str">
        <f>IF(AND(K673&lt;&gt;"Match of the Day",K673&lt;&gt;"Match of the Day 2",K673&lt;&gt;"Match of the Day Repeat"),"",1+MAX($AJ$10:AJ672))</f>
        <v/>
      </c>
    </row>
    <row r="674" spans="34:36" x14ac:dyDescent="0.35">
      <c r="AH674" s="16" t="str">
        <f>IF(AND(B674="Premier League",E674="Live"),_xlfn.XLOOKUP(_xlfn.TEXTJOIN(" vs ",,C674:D674),Calendar!G:G,Calendar!B:B),IF(AND(B674="Premier League",E674="Highlights"),_xlfn.XLOOKUP(H674,Calendar!O:O,Calendar!N:N,,-1),""))</f>
        <v/>
      </c>
      <c r="AI674" s="61" t="str">
        <f>IF(AND(AH674&lt;&gt;"",E674="Live"),_xlfn.XLOOKUP(_xlfn.TEXTJOIN(" vs ",,C674:D674),Calendar!G:G,Calendar!K:K),"")</f>
        <v/>
      </c>
      <c r="AJ674" s="61" t="str">
        <f>IF(AND(K674&lt;&gt;"Match of the Day",K674&lt;&gt;"Match of the Day 2",K674&lt;&gt;"Match of the Day Repeat"),"",1+MAX($AJ$10:AJ673))</f>
        <v/>
      </c>
    </row>
    <row r="675" spans="34:36" x14ac:dyDescent="0.35">
      <c r="AH675" s="16" t="str">
        <f>IF(AND(B675="Premier League",E675="Live"),_xlfn.XLOOKUP(_xlfn.TEXTJOIN(" vs ",,C675:D675),Calendar!G:G,Calendar!B:B),IF(AND(B675="Premier League",E675="Highlights"),_xlfn.XLOOKUP(H675,Calendar!O:O,Calendar!N:N,,-1),""))</f>
        <v/>
      </c>
      <c r="AI675" s="61" t="str">
        <f>IF(AND(AH675&lt;&gt;"",E675="Live"),_xlfn.XLOOKUP(_xlfn.TEXTJOIN(" vs ",,C675:D675),Calendar!G:G,Calendar!K:K),"")</f>
        <v/>
      </c>
      <c r="AJ675" s="61" t="str">
        <f>IF(AND(K675&lt;&gt;"Match of the Day",K675&lt;&gt;"Match of the Day 2",K675&lt;&gt;"Match of the Day Repeat"),"",1+MAX($AJ$10:AJ674))</f>
        <v/>
      </c>
    </row>
    <row r="676" spans="34:36" x14ac:dyDescent="0.35">
      <c r="AH676" s="16" t="str">
        <f>IF(AND(B676="Premier League",E676="Live"),_xlfn.XLOOKUP(_xlfn.TEXTJOIN(" vs ",,C676:D676),Calendar!G:G,Calendar!B:B),IF(AND(B676="Premier League",E676="Highlights"),_xlfn.XLOOKUP(H676,Calendar!O:O,Calendar!N:N,,-1),""))</f>
        <v/>
      </c>
      <c r="AI676" s="61" t="str">
        <f>IF(AND(AH676&lt;&gt;"",E676="Live"),_xlfn.XLOOKUP(_xlfn.TEXTJOIN(" vs ",,C676:D676),Calendar!G:G,Calendar!K:K),"")</f>
        <v/>
      </c>
      <c r="AJ676" s="61" t="str">
        <f>IF(AND(K676&lt;&gt;"Match of the Day",K676&lt;&gt;"Match of the Day 2",K676&lt;&gt;"Match of the Day Repeat"),"",1+MAX($AJ$10:AJ675))</f>
        <v/>
      </c>
    </row>
    <row r="677" spans="34:36" x14ac:dyDescent="0.35">
      <c r="AH677" s="16" t="str">
        <f>IF(AND(B677="Premier League",E677="Live"),_xlfn.XLOOKUP(_xlfn.TEXTJOIN(" vs ",,C677:D677),Calendar!G:G,Calendar!B:B),IF(AND(B677="Premier League",E677="Highlights"),_xlfn.XLOOKUP(H677,Calendar!O:O,Calendar!N:N,,-1),""))</f>
        <v/>
      </c>
      <c r="AI677" s="61" t="str">
        <f>IF(AND(AH677&lt;&gt;"",E677="Live"),_xlfn.XLOOKUP(_xlfn.TEXTJOIN(" vs ",,C677:D677),Calendar!G:G,Calendar!K:K),"")</f>
        <v/>
      </c>
      <c r="AJ677" s="61" t="str">
        <f>IF(AND(K677&lt;&gt;"Match of the Day",K677&lt;&gt;"Match of the Day 2",K677&lt;&gt;"Match of the Day Repeat"),"",1+MAX($AJ$10:AJ676))</f>
        <v/>
      </c>
    </row>
    <row r="678" spans="34:36" x14ac:dyDescent="0.35">
      <c r="AH678" s="16" t="str">
        <f>IF(AND(B678="Premier League",E678="Live"),_xlfn.XLOOKUP(_xlfn.TEXTJOIN(" vs ",,C678:D678),Calendar!G:G,Calendar!B:B),IF(AND(B678="Premier League",E678="Highlights"),_xlfn.XLOOKUP(H678,Calendar!O:O,Calendar!N:N,,-1),""))</f>
        <v/>
      </c>
      <c r="AI678" s="61" t="str">
        <f>IF(AND(AH678&lt;&gt;"",E678="Live"),_xlfn.XLOOKUP(_xlfn.TEXTJOIN(" vs ",,C678:D678),Calendar!G:G,Calendar!K:K),"")</f>
        <v/>
      </c>
      <c r="AJ678" s="61" t="str">
        <f>IF(AND(K678&lt;&gt;"Match of the Day",K678&lt;&gt;"Match of the Day 2",K678&lt;&gt;"Match of the Day Repeat"),"",1+MAX($AJ$10:AJ677))</f>
        <v/>
      </c>
    </row>
    <row r="679" spans="34:36" x14ac:dyDescent="0.35">
      <c r="AH679" s="16" t="str">
        <f>IF(AND(B679="Premier League",E679="Live"),_xlfn.XLOOKUP(_xlfn.TEXTJOIN(" vs ",,C679:D679),Calendar!G:G,Calendar!B:B),IF(AND(B679="Premier League",E679="Highlights"),_xlfn.XLOOKUP(H679,Calendar!O:O,Calendar!N:N,,-1),""))</f>
        <v/>
      </c>
      <c r="AI679" s="61" t="str">
        <f>IF(AND(AH679&lt;&gt;"",E679="Live"),_xlfn.XLOOKUP(_xlfn.TEXTJOIN(" vs ",,C679:D679),Calendar!G:G,Calendar!K:K),"")</f>
        <v/>
      </c>
      <c r="AJ679" s="61" t="str">
        <f>IF(AND(K679&lt;&gt;"Match of the Day",K679&lt;&gt;"Match of the Day 2",K679&lt;&gt;"Match of the Day Repeat"),"",1+MAX($AJ$10:AJ678))</f>
        <v/>
      </c>
    </row>
    <row r="680" spans="34:36" x14ac:dyDescent="0.35">
      <c r="AH680" s="16" t="str">
        <f>IF(AND(B680="Premier League",E680="Live"),_xlfn.XLOOKUP(_xlfn.TEXTJOIN(" vs ",,C680:D680),Calendar!G:G,Calendar!B:B),IF(AND(B680="Premier League",E680="Highlights"),_xlfn.XLOOKUP(H680,Calendar!O:O,Calendar!N:N,,-1),""))</f>
        <v/>
      </c>
      <c r="AI680" s="61" t="str">
        <f>IF(AND(AH680&lt;&gt;"",E680="Live"),_xlfn.XLOOKUP(_xlfn.TEXTJOIN(" vs ",,C680:D680),Calendar!G:G,Calendar!K:K),"")</f>
        <v/>
      </c>
      <c r="AJ680" s="61" t="str">
        <f>IF(AND(K680&lt;&gt;"Match of the Day",K680&lt;&gt;"Match of the Day 2",K680&lt;&gt;"Match of the Day Repeat"),"",1+MAX($AJ$10:AJ679))</f>
        <v/>
      </c>
    </row>
    <row r="681" spans="34:36" x14ac:dyDescent="0.35">
      <c r="AH681" s="16" t="str">
        <f>IF(AND(B681="Premier League",E681="Live"),_xlfn.XLOOKUP(_xlfn.TEXTJOIN(" vs ",,C681:D681),Calendar!G:G,Calendar!B:B),IF(AND(B681="Premier League",E681="Highlights"),_xlfn.XLOOKUP(H681,Calendar!O:O,Calendar!N:N,,-1),""))</f>
        <v/>
      </c>
      <c r="AI681" s="61" t="str">
        <f>IF(AND(AH681&lt;&gt;"",E681="Live"),_xlfn.XLOOKUP(_xlfn.TEXTJOIN(" vs ",,C681:D681),Calendar!G:G,Calendar!K:K),"")</f>
        <v/>
      </c>
      <c r="AJ681" s="61" t="str">
        <f>IF(AND(K681&lt;&gt;"Match of the Day",K681&lt;&gt;"Match of the Day 2",K681&lt;&gt;"Match of the Day Repeat"),"",1+MAX($AJ$10:AJ680))</f>
        <v/>
      </c>
    </row>
    <row r="682" spans="34:36" x14ac:dyDescent="0.35">
      <c r="AH682" s="16" t="str">
        <f>IF(AND(B682="Premier League",E682="Live"),_xlfn.XLOOKUP(_xlfn.TEXTJOIN(" vs ",,C682:D682),Calendar!G:G,Calendar!B:B),IF(AND(B682="Premier League",E682="Highlights"),_xlfn.XLOOKUP(H682,Calendar!O:O,Calendar!N:N,,-1),""))</f>
        <v/>
      </c>
      <c r="AI682" s="61" t="str">
        <f>IF(AND(AH682&lt;&gt;"",E682="Live"),_xlfn.XLOOKUP(_xlfn.TEXTJOIN(" vs ",,C682:D682),Calendar!G:G,Calendar!K:K),"")</f>
        <v/>
      </c>
      <c r="AJ682" s="61" t="str">
        <f>IF(AND(K682&lt;&gt;"Match of the Day",K682&lt;&gt;"Match of the Day 2",K682&lt;&gt;"Match of the Day Repeat"),"",1+MAX($AJ$10:AJ681))</f>
        <v/>
      </c>
    </row>
    <row r="683" spans="34:36" x14ac:dyDescent="0.35">
      <c r="AH683" s="16" t="str">
        <f>IF(AND(B683="Premier League",E683="Live"),_xlfn.XLOOKUP(_xlfn.TEXTJOIN(" vs ",,C683:D683),Calendar!G:G,Calendar!B:B),IF(AND(B683="Premier League",E683="Highlights"),_xlfn.XLOOKUP(H683,Calendar!O:O,Calendar!N:N,,-1),""))</f>
        <v/>
      </c>
      <c r="AI683" s="61" t="str">
        <f>IF(AND(AH683&lt;&gt;"",E683="Live"),_xlfn.XLOOKUP(_xlfn.TEXTJOIN(" vs ",,C683:D683),Calendar!G:G,Calendar!K:K),"")</f>
        <v/>
      </c>
      <c r="AJ683" s="61" t="str">
        <f>IF(AND(K683&lt;&gt;"Match of the Day",K683&lt;&gt;"Match of the Day 2",K683&lt;&gt;"Match of the Day Repeat"),"",1+MAX($AJ$10:AJ682))</f>
        <v/>
      </c>
    </row>
    <row r="684" spans="34:36" x14ac:dyDescent="0.35">
      <c r="AH684" s="16" t="str">
        <f>IF(AND(B684="Premier League",E684="Live"),_xlfn.XLOOKUP(_xlfn.TEXTJOIN(" vs ",,C684:D684),Calendar!G:G,Calendar!B:B),IF(AND(B684="Premier League",E684="Highlights"),_xlfn.XLOOKUP(H684,Calendar!O:O,Calendar!N:N,,-1),""))</f>
        <v/>
      </c>
      <c r="AI684" s="61" t="str">
        <f>IF(AND(AH684&lt;&gt;"",E684="Live"),_xlfn.XLOOKUP(_xlfn.TEXTJOIN(" vs ",,C684:D684),Calendar!G:G,Calendar!K:K),"")</f>
        <v/>
      </c>
      <c r="AJ684" s="61" t="str">
        <f>IF(AND(K684&lt;&gt;"Match of the Day",K684&lt;&gt;"Match of the Day 2",K684&lt;&gt;"Match of the Day Repeat"),"",1+MAX($AJ$10:AJ683))</f>
        <v/>
      </c>
    </row>
    <row r="685" spans="34:36" x14ac:dyDescent="0.35">
      <c r="AH685" s="16" t="str">
        <f>IF(AND(B685="Premier League",E685="Live"),_xlfn.XLOOKUP(_xlfn.TEXTJOIN(" vs ",,C685:D685),Calendar!G:G,Calendar!B:B),IF(AND(B685="Premier League",E685="Highlights"),_xlfn.XLOOKUP(H685,Calendar!O:O,Calendar!N:N,,-1),""))</f>
        <v/>
      </c>
      <c r="AI685" s="61" t="str">
        <f>IF(AND(AH685&lt;&gt;"",E685="Live"),_xlfn.XLOOKUP(_xlfn.TEXTJOIN(" vs ",,C685:D685),Calendar!G:G,Calendar!K:K),"")</f>
        <v/>
      </c>
      <c r="AJ685" s="61" t="str">
        <f>IF(AND(K685&lt;&gt;"Match of the Day",K685&lt;&gt;"Match of the Day 2",K685&lt;&gt;"Match of the Day Repeat"),"",1+MAX($AJ$10:AJ684))</f>
        <v/>
      </c>
    </row>
    <row r="686" spans="34:36" x14ac:dyDescent="0.35">
      <c r="AH686" s="16" t="str">
        <f>IF(AND(B686="Premier League",E686="Live"),_xlfn.XLOOKUP(_xlfn.TEXTJOIN(" vs ",,C686:D686),Calendar!G:G,Calendar!B:B),IF(AND(B686="Premier League",E686="Highlights"),_xlfn.XLOOKUP(H686,Calendar!O:O,Calendar!N:N,,-1),""))</f>
        <v/>
      </c>
      <c r="AI686" s="61" t="str">
        <f>IF(AND(AH686&lt;&gt;"",E686="Live"),_xlfn.XLOOKUP(_xlfn.TEXTJOIN(" vs ",,C686:D686),Calendar!G:G,Calendar!K:K),"")</f>
        <v/>
      </c>
      <c r="AJ686" s="61" t="str">
        <f>IF(AND(K686&lt;&gt;"Match of the Day",K686&lt;&gt;"Match of the Day 2",K686&lt;&gt;"Match of the Day Repeat"),"",1+MAX($AJ$10:AJ685))</f>
        <v/>
      </c>
    </row>
    <row r="687" spans="34:36" x14ac:dyDescent="0.35">
      <c r="AH687" s="16" t="str">
        <f>IF(AND(B687="Premier League",E687="Live"),_xlfn.XLOOKUP(_xlfn.TEXTJOIN(" vs ",,C687:D687),Calendar!G:G,Calendar!B:B),IF(AND(B687="Premier League",E687="Highlights"),_xlfn.XLOOKUP(H687,Calendar!O:O,Calendar!N:N,,-1),""))</f>
        <v/>
      </c>
      <c r="AI687" s="61" t="str">
        <f>IF(AND(AH687&lt;&gt;"",E687="Live"),_xlfn.XLOOKUP(_xlfn.TEXTJOIN(" vs ",,C687:D687),Calendar!G:G,Calendar!K:K),"")</f>
        <v/>
      </c>
      <c r="AJ687" s="61" t="str">
        <f>IF(AND(K687&lt;&gt;"Match of the Day",K687&lt;&gt;"Match of the Day 2",K687&lt;&gt;"Match of the Day Repeat"),"",1+MAX($AJ$10:AJ686))</f>
        <v/>
      </c>
    </row>
    <row r="688" spans="34:36" x14ac:dyDescent="0.35">
      <c r="AH688" s="16" t="str">
        <f>IF(AND(B688="Premier League",E688="Live"),_xlfn.XLOOKUP(_xlfn.TEXTJOIN(" vs ",,C688:D688),Calendar!G:G,Calendar!B:B),IF(AND(B688="Premier League",E688="Highlights"),_xlfn.XLOOKUP(H688,Calendar!O:O,Calendar!N:N,,-1),""))</f>
        <v/>
      </c>
      <c r="AI688" s="61" t="str">
        <f>IF(AND(AH688&lt;&gt;"",E688="Live"),_xlfn.XLOOKUP(_xlfn.TEXTJOIN(" vs ",,C688:D688),Calendar!G:G,Calendar!K:K),"")</f>
        <v/>
      </c>
      <c r="AJ688" s="61" t="str">
        <f>IF(AND(K688&lt;&gt;"Match of the Day",K688&lt;&gt;"Match of the Day 2",K688&lt;&gt;"Match of the Day Repeat"),"",1+MAX($AJ$10:AJ687))</f>
        <v/>
      </c>
    </row>
    <row r="689" spans="34:36" x14ac:dyDescent="0.35">
      <c r="AH689" s="16" t="str">
        <f>IF(AND(B689="Premier League",E689="Live"),_xlfn.XLOOKUP(_xlfn.TEXTJOIN(" vs ",,C689:D689),Calendar!G:G,Calendar!B:B),IF(AND(B689="Premier League",E689="Highlights"),_xlfn.XLOOKUP(H689,Calendar!O:O,Calendar!N:N,,-1),""))</f>
        <v/>
      </c>
      <c r="AI689" s="61" t="str">
        <f>IF(AND(AH689&lt;&gt;"",E689="Live"),_xlfn.XLOOKUP(_xlfn.TEXTJOIN(" vs ",,C689:D689),Calendar!G:G,Calendar!K:K),"")</f>
        <v/>
      </c>
      <c r="AJ689" s="61" t="str">
        <f>IF(AND(K689&lt;&gt;"Match of the Day",K689&lt;&gt;"Match of the Day 2",K689&lt;&gt;"Match of the Day Repeat"),"",1+MAX($AJ$10:AJ688))</f>
        <v/>
      </c>
    </row>
    <row r="690" spans="34:36" x14ac:dyDescent="0.35">
      <c r="AH690" s="16" t="str">
        <f>IF(AND(B690="Premier League",E690="Live"),_xlfn.XLOOKUP(_xlfn.TEXTJOIN(" vs ",,C690:D690),Calendar!G:G,Calendar!B:B),IF(AND(B690="Premier League",E690="Highlights"),_xlfn.XLOOKUP(H690,Calendar!O:O,Calendar!N:N,,-1),""))</f>
        <v/>
      </c>
      <c r="AI690" s="61" t="str">
        <f>IF(AND(AH690&lt;&gt;"",E690="Live"),_xlfn.XLOOKUP(_xlfn.TEXTJOIN(" vs ",,C690:D690),Calendar!G:G,Calendar!K:K),"")</f>
        <v/>
      </c>
      <c r="AJ690" s="61" t="str">
        <f>IF(AND(K690&lt;&gt;"Match of the Day",K690&lt;&gt;"Match of the Day 2",K690&lt;&gt;"Match of the Day Repeat"),"",1+MAX($AJ$10:AJ689))</f>
        <v/>
      </c>
    </row>
    <row r="691" spans="34:36" x14ac:dyDescent="0.35">
      <c r="AH691" s="16" t="str">
        <f>IF(AND(B691="Premier League",E691="Live"),_xlfn.XLOOKUP(_xlfn.TEXTJOIN(" vs ",,C691:D691),Calendar!G:G,Calendar!B:B),IF(AND(B691="Premier League",E691="Highlights"),_xlfn.XLOOKUP(H691,Calendar!O:O,Calendar!N:N,,-1),""))</f>
        <v/>
      </c>
      <c r="AI691" s="61" t="str">
        <f>IF(AND(AH691&lt;&gt;"",E691="Live"),_xlfn.XLOOKUP(_xlfn.TEXTJOIN(" vs ",,C691:D691),Calendar!G:G,Calendar!K:K),"")</f>
        <v/>
      </c>
      <c r="AJ691" s="61" t="str">
        <f>IF(AND(K691&lt;&gt;"Match of the Day",K691&lt;&gt;"Match of the Day 2",K691&lt;&gt;"Match of the Day Repeat"),"",1+MAX($AJ$10:AJ690))</f>
        <v/>
      </c>
    </row>
    <row r="692" spans="34:36" x14ac:dyDescent="0.35">
      <c r="AH692" s="16" t="str">
        <f>IF(AND(B692="Premier League",E692="Live"),_xlfn.XLOOKUP(_xlfn.TEXTJOIN(" vs ",,C692:D692),Calendar!G:G,Calendar!B:B),IF(AND(B692="Premier League",E692="Highlights"),_xlfn.XLOOKUP(H692,Calendar!O:O,Calendar!N:N,,-1),""))</f>
        <v/>
      </c>
      <c r="AI692" s="61" t="str">
        <f>IF(AND(AH692&lt;&gt;"",E692="Live"),_xlfn.XLOOKUP(_xlfn.TEXTJOIN(" vs ",,C692:D692),Calendar!G:G,Calendar!K:K),"")</f>
        <v/>
      </c>
      <c r="AJ692" s="61" t="str">
        <f>IF(AND(K692&lt;&gt;"Match of the Day",K692&lt;&gt;"Match of the Day 2",K692&lt;&gt;"Match of the Day Repeat"),"",1+MAX($AJ$10:AJ691))</f>
        <v/>
      </c>
    </row>
    <row r="693" spans="34:36" x14ac:dyDescent="0.35">
      <c r="AH693" s="16" t="str">
        <f>IF(AND(B693="Premier League",E693="Live"),_xlfn.XLOOKUP(_xlfn.TEXTJOIN(" vs ",,C693:D693),Calendar!G:G,Calendar!B:B),IF(AND(B693="Premier League",E693="Highlights"),_xlfn.XLOOKUP(H693,Calendar!O:O,Calendar!N:N,,-1),""))</f>
        <v/>
      </c>
      <c r="AI693" s="61" t="str">
        <f>IF(AND(AH693&lt;&gt;"",E693="Live"),_xlfn.XLOOKUP(_xlfn.TEXTJOIN(" vs ",,C693:D693),Calendar!G:G,Calendar!K:K),"")</f>
        <v/>
      </c>
      <c r="AJ693" s="61" t="str">
        <f>IF(AND(K693&lt;&gt;"Match of the Day",K693&lt;&gt;"Match of the Day 2",K693&lt;&gt;"Match of the Day Repeat"),"",1+MAX($AJ$10:AJ692))</f>
        <v/>
      </c>
    </row>
    <row r="694" spans="34:36" x14ac:dyDescent="0.35">
      <c r="AH694" s="16" t="str">
        <f>IF(AND(B694="Premier League",E694="Live"),_xlfn.XLOOKUP(_xlfn.TEXTJOIN(" vs ",,C694:D694),Calendar!G:G,Calendar!B:B),IF(AND(B694="Premier League",E694="Highlights"),_xlfn.XLOOKUP(H694,Calendar!O:O,Calendar!N:N,,-1),""))</f>
        <v/>
      </c>
      <c r="AI694" s="61" t="str">
        <f>IF(AND(AH694&lt;&gt;"",E694="Live"),_xlfn.XLOOKUP(_xlfn.TEXTJOIN(" vs ",,C694:D694),Calendar!G:G,Calendar!K:K),"")</f>
        <v/>
      </c>
      <c r="AJ694" s="61" t="str">
        <f>IF(AND(K694&lt;&gt;"Match of the Day",K694&lt;&gt;"Match of the Day 2",K694&lt;&gt;"Match of the Day Repeat"),"",1+MAX($AJ$10:AJ693))</f>
        <v/>
      </c>
    </row>
    <row r="695" spans="34:36" x14ac:dyDescent="0.35">
      <c r="AH695" s="16" t="str">
        <f>IF(AND(B695="Premier League",E695="Live"),_xlfn.XLOOKUP(_xlfn.TEXTJOIN(" vs ",,C695:D695),Calendar!G:G,Calendar!B:B),IF(AND(B695="Premier League",E695="Highlights"),_xlfn.XLOOKUP(H695,Calendar!O:O,Calendar!N:N,,-1),""))</f>
        <v/>
      </c>
      <c r="AI695" s="61" t="str">
        <f>IF(AND(AH695&lt;&gt;"",E695="Live"),_xlfn.XLOOKUP(_xlfn.TEXTJOIN(" vs ",,C695:D695),Calendar!G:G,Calendar!K:K),"")</f>
        <v/>
      </c>
      <c r="AJ695" s="61" t="str">
        <f>IF(AND(K695&lt;&gt;"Match of the Day",K695&lt;&gt;"Match of the Day 2",K695&lt;&gt;"Match of the Day Repeat"),"",1+MAX($AJ$10:AJ694))</f>
        <v/>
      </c>
    </row>
    <row r="696" spans="34:36" x14ac:dyDescent="0.35">
      <c r="AH696" s="16" t="str">
        <f>IF(AND(B696="Premier League",E696="Live"),_xlfn.XLOOKUP(_xlfn.TEXTJOIN(" vs ",,C696:D696),Calendar!G:G,Calendar!B:B),IF(AND(B696="Premier League",E696="Highlights"),_xlfn.XLOOKUP(H696,Calendar!O:O,Calendar!N:N,,-1),""))</f>
        <v/>
      </c>
      <c r="AI696" s="61" t="str">
        <f>IF(AND(AH696&lt;&gt;"",E696="Live"),_xlfn.XLOOKUP(_xlfn.TEXTJOIN(" vs ",,C696:D696),Calendar!G:G,Calendar!K:K),"")</f>
        <v/>
      </c>
      <c r="AJ696" s="61" t="str">
        <f>IF(AND(K696&lt;&gt;"Match of the Day",K696&lt;&gt;"Match of the Day 2",K696&lt;&gt;"Match of the Day Repeat"),"",1+MAX($AJ$10:AJ695))</f>
        <v/>
      </c>
    </row>
    <row r="697" spans="34:36" x14ac:dyDescent="0.35">
      <c r="AH697" s="16" t="str">
        <f>IF(AND(B697="Premier League",E697="Live"),_xlfn.XLOOKUP(_xlfn.TEXTJOIN(" vs ",,C697:D697),Calendar!G:G,Calendar!B:B),IF(AND(B697="Premier League",E697="Highlights"),_xlfn.XLOOKUP(H697,Calendar!O:O,Calendar!N:N,,-1),""))</f>
        <v/>
      </c>
      <c r="AI697" s="61" t="str">
        <f>IF(AND(AH697&lt;&gt;"",E697="Live"),_xlfn.XLOOKUP(_xlfn.TEXTJOIN(" vs ",,C697:D697),Calendar!G:G,Calendar!K:K),"")</f>
        <v/>
      </c>
      <c r="AJ697" s="61" t="str">
        <f>IF(AND(K697&lt;&gt;"Match of the Day",K697&lt;&gt;"Match of the Day 2",K697&lt;&gt;"Match of the Day Repeat"),"",1+MAX($AJ$10:AJ696))</f>
        <v/>
      </c>
    </row>
    <row r="698" spans="34:36" x14ac:dyDescent="0.35">
      <c r="AH698" s="16" t="str">
        <f>IF(AND(B698="Premier League",E698="Live"),_xlfn.XLOOKUP(_xlfn.TEXTJOIN(" vs ",,C698:D698),Calendar!G:G,Calendar!B:B),IF(AND(B698="Premier League",E698="Highlights"),_xlfn.XLOOKUP(H698,Calendar!O:O,Calendar!N:N,,-1),""))</f>
        <v/>
      </c>
      <c r="AI698" s="61" t="str">
        <f>IF(AND(AH698&lt;&gt;"",E698="Live"),_xlfn.XLOOKUP(_xlfn.TEXTJOIN(" vs ",,C698:D698),Calendar!G:G,Calendar!K:K),"")</f>
        <v/>
      </c>
      <c r="AJ698" s="61" t="str">
        <f>IF(AND(K698&lt;&gt;"Match of the Day",K698&lt;&gt;"Match of the Day 2",K698&lt;&gt;"Match of the Day Repeat"),"",1+MAX($AJ$10:AJ697))</f>
        <v/>
      </c>
    </row>
    <row r="699" spans="34:36" x14ac:dyDescent="0.35">
      <c r="AH699" s="16" t="str">
        <f>IF(AND(B699="Premier League",E699="Live"),_xlfn.XLOOKUP(_xlfn.TEXTJOIN(" vs ",,C699:D699),Calendar!G:G,Calendar!B:B),IF(AND(B699="Premier League",E699="Highlights"),_xlfn.XLOOKUP(H699,Calendar!O:O,Calendar!N:N,,-1),""))</f>
        <v/>
      </c>
      <c r="AI699" s="61" t="str">
        <f>IF(AND(AH699&lt;&gt;"",E699="Live"),_xlfn.XLOOKUP(_xlfn.TEXTJOIN(" vs ",,C699:D699),Calendar!G:G,Calendar!K:K),"")</f>
        <v/>
      </c>
      <c r="AJ699" s="61" t="str">
        <f>IF(AND(K699&lt;&gt;"Match of the Day",K699&lt;&gt;"Match of the Day 2",K699&lt;&gt;"Match of the Day Repeat"),"",1+MAX($AJ$10:AJ698))</f>
        <v/>
      </c>
    </row>
    <row r="700" spans="34:36" x14ac:dyDescent="0.35">
      <c r="AH700" s="16" t="str">
        <f>IF(AND(B700="Premier League",E700="Live"),_xlfn.XLOOKUP(_xlfn.TEXTJOIN(" vs ",,C700:D700),Calendar!G:G,Calendar!B:B),IF(AND(B700="Premier League",E700="Highlights"),_xlfn.XLOOKUP(H700,Calendar!O:O,Calendar!N:N,,-1),""))</f>
        <v/>
      </c>
      <c r="AI700" s="61" t="str">
        <f>IF(AND(AH700&lt;&gt;"",E700="Live"),_xlfn.XLOOKUP(_xlfn.TEXTJOIN(" vs ",,C700:D700),Calendar!G:G,Calendar!K:K),"")</f>
        <v/>
      </c>
      <c r="AJ700" s="61" t="str">
        <f>IF(AND(K700&lt;&gt;"Match of the Day",K700&lt;&gt;"Match of the Day 2",K700&lt;&gt;"Match of the Day Repeat"),"",1+MAX($AJ$10:AJ699))</f>
        <v/>
      </c>
    </row>
    <row r="701" spans="34:36" x14ac:dyDescent="0.35">
      <c r="AH701" s="16" t="str">
        <f>IF(AND(B701="Premier League",E701="Live"),_xlfn.XLOOKUP(_xlfn.TEXTJOIN(" vs ",,C701:D701),Calendar!G:G,Calendar!B:B),IF(AND(B701="Premier League",E701="Highlights"),_xlfn.XLOOKUP(H701,Calendar!O:O,Calendar!N:N,,-1),""))</f>
        <v/>
      </c>
      <c r="AI701" s="61" t="str">
        <f>IF(AND(AH701&lt;&gt;"",E701="Live"),_xlfn.XLOOKUP(_xlfn.TEXTJOIN(" vs ",,C701:D701),Calendar!G:G,Calendar!K:K),"")</f>
        <v/>
      </c>
      <c r="AJ701" s="61" t="str">
        <f>IF(AND(K701&lt;&gt;"Match of the Day",K701&lt;&gt;"Match of the Day 2",K701&lt;&gt;"Match of the Day Repeat"),"",1+MAX($AJ$10:AJ700))</f>
        <v/>
      </c>
    </row>
    <row r="702" spans="34:36" x14ac:dyDescent="0.35">
      <c r="AH702" s="16" t="str">
        <f>IF(AND(B702="Premier League",E702="Live"),_xlfn.XLOOKUP(_xlfn.TEXTJOIN(" vs ",,C702:D702),Calendar!G:G,Calendar!B:B),IF(AND(B702="Premier League",E702="Highlights"),_xlfn.XLOOKUP(H702,Calendar!O:O,Calendar!N:N,,-1),""))</f>
        <v/>
      </c>
      <c r="AI702" s="61" t="str">
        <f>IF(AND(AH702&lt;&gt;"",E702="Live"),_xlfn.XLOOKUP(_xlfn.TEXTJOIN(" vs ",,C702:D702),Calendar!G:G,Calendar!K:K),"")</f>
        <v/>
      </c>
      <c r="AJ702" s="61" t="str">
        <f>IF(AND(K702&lt;&gt;"Match of the Day",K702&lt;&gt;"Match of the Day 2",K702&lt;&gt;"Match of the Day Repeat"),"",1+MAX($AJ$10:AJ701))</f>
        <v/>
      </c>
    </row>
    <row r="703" spans="34:36" x14ac:dyDescent="0.35">
      <c r="AH703" s="16" t="str">
        <f>IF(AND(B703="Premier League",E703="Live"),_xlfn.XLOOKUP(_xlfn.TEXTJOIN(" vs ",,C703:D703),Calendar!G:G,Calendar!B:B),IF(AND(B703="Premier League",E703="Highlights"),_xlfn.XLOOKUP(H703,Calendar!O:O,Calendar!N:N,,-1),""))</f>
        <v/>
      </c>
      <c r="AI703" s="61" t="str">
        <f>IF(AND(AH703&lt;&gt;"",E703="Live"),_xlfn.XLOOKUP(_xlfn.TEXTJOIN(" vs ",,C703:D703),Calendar!G:G,Calendar!K:K),"")</f>
        <v/>
      </c>
      <c r="AJ703" s="61" t="str">
        <f>IF(AND(K703&lt;&gt;"Match of the Day",K703&lt;&gt;"Match of the Day 2",K703&lt;&gt;"Match of the Day Repeat"),"",1+MAX($AJ$10:AJ702))</f>
        <v/>
      </c>
    </row>
    <row r="704" spans="34:36" x14ac:dyDescent="0.35">
      <c r="AH704" s="16" t="str">
        <f>IF(AND(B704="Premier League",E704="Live"),_xlfn.XLOOKUP(_xlfn.TEXTJOIN(" vs ",,C704:D704),Calendar!G:G,Calendar!B:B),IF(AND(B704="Premier League",E704="Highlights"),_xlfn.XLOOKUP(H704,Calendar!O:O,Calendar!N:N,,-1),""))</f>
        <v/>
      </c>
      <c r="AI704" s="61" t="str">
        <f>IF(AND(AH704&lt;&gt;"",E704="Live"),_xlfn.XLOOKUP(_xlfn.TEXTJOIN(" vs ",,C704:D704),Calendar!G:G,Calendar!K:K),"")</f>
        <v/>
      </c>
      <c r="AJ704" s="61" t="str">
        <f>IF(AND(K704&lt;&gt;"Match of the Day",K704&lt;&gt;"Match of the Day 2",K704&lt;&gt;"Match of the Day Repeat"),"",1+MAX($AJ$10:AJ703))</f>
        <v/>
      </c>
    </row>
    <row r="705" spans="34:36" x14ac:dyDescent="0.35">
      <c r="AH705" s="16" t="str">
        <f>IF(AND(B705="Premier League",E705="Live"),_xlfn.XLOOKUP(_xlfn.TEXTJOIN(" vs ",,C705:D705),Calendar!G:G,Calendar!B:B),IF(AND(B705="Premier League",E705="Highlights"),_xlfn.XLOOKUP(H705,Calendar!O:O,Calendar!N:N,,-1),""))</f>
        <v/>
      </c>
      <c r="AI705" s="61" t="str">
        <f>IF(AND(AH705&lt;&gt;"",E705="Live"),_xlfn.XLOOKUP(_xlfn.TEXTJOIN(" vs ",,C705:D705),Calendar!G:G,Calendar!K:K),"")</f>
        <v/>
      </c>
      <c r="AJ705" s="61" t="str">
        <f>IF(AND(K705&lt;&gt;"Match of the Day",K705&lt;&gt;"Match of the Day 2",K705&lt;&gt;"Match of the Day Repeat"),"",1+MAX($AJ$10:AJ704))</f>
        <v/>
      </c>
    </row>
    <row r="706" spans="34:36" x14ac:dyDescent="0.35">
      <c r="AH706" s="16" t="str">
        <f>IF(AND(B706="Premier League",E706="Live"),_xlfn.XLOOKUP(_xlfn.TEXTJOIN(" vs ",,C706:D706),Calendar!G:G,Calendar!B:B),IF(AND(B706="Premier League",E706="Highlights"),_xlfn.XLOOKUP(H706,Calendar!O:O,Calendar!N:N,,-1),""))</f>
        <v/>
      </c>
      <c r="AI706" s="61" t="str">
        <f>IF(AND(AH706&lt;&gt;"",E706="Live"),_xlfn.XLOOKUP(_xlfn.TEXTJOIN(" vs ",,C706:D706),Calendar!G:G,Calendar!K:K),"")</f>
        <v/>
      </c>
      <c r="AJ706" s="61" t="str">
        <f>IF(AND(K706&lt;&gt;"Match of the Day",K706&lt;&gt;"Match of the Day 2",K706&lt;&gt;"Match of the Day Repeat"),"",1+MAX($AJ$10:AJ705))</f>
        <v/>
      </c>
    </row>
    <row r="707" spans="34:36" x14ac:dyDescent="0.35">
      <c r="AH707" s="16" t="str">
        <f>IF(AND(B707="Premier League",E707="Live"),_xlfn.XLOOKUP(_xlfn.TEXTJOIN(" vs ",,C707:D707),Calendar!G:G,Calendar!B:B),IF(AND(B707="Premier League",E707="Highlights"),_xlfn.XLOOKUP(H707,Calendar!O:O,Calendar!N:N,,-1),""))</f>
        <v/>
      </c>
      <c r="AI707" s="61" t="str">
        <f>IF(AND(AH707&lt;&gt;"",E707="Live"),_xlfn.XLOOKUP(_xlfn.TEXTJOIN(" vs ",,C707:D707),Calendar!G:G,Calendar!K:K),"")</f>
        <v/>
      </c>
      <c r="AJ707" s="61" t="str">
        <f>IF(AND(K707&lt;&gt;"Match of the Day",K707&lt;&gt;"Match of the Day 2",K707&lt;&gt;"Match of the Day Repeat"),"",1+MAX($AJ$10:AJ706))</f>
        <v/>
      </c>
    </row>
    <row r="708" spans="34:36" x14ac:dyDescent="0.35">
      <c r="AH708" s="16" t="str">
        <f>IF(AND(B708="Premier League",E708="Live"),_xlfn.XLOOKUP(_xlfn.TEXTJOIN(" vs ",,C708:D708),Calendar!G:G,Calendar!B:B),IF(AND(B708="Premier League",E708="Highlights"),_xlfn.XLOOKUP(H708,Calendar!O:O,Calendar!N:N,,-1),""))</f>
        <v/>
      </c>
      <c r="AI708" s="61" t="str">
        <f>IF(AND(AH708&lt;&gt;"",E708="Live"),_xlfn.XLOOKUP(_xlfn.TEXTJOIN(" vs ",,C708:D708),Calendar!G:G,Calendar!K:K),"")</f>
        <v/>
      </c>
      <c r="AJ708" s="61" t="str">
        <f>IF(AND(K708&lt;&gt;"Match of the Day",K708&lt;&gt;"Match of the Day 2",K708&lt;&gt;"Match of the Day Repeat"),"",1+MAX($AJ$10:AJ707))</f>
        <v/>
      </c>
    </row>
    <row r="709" spans="34:36" x14ac:dyDescent="0.35">
      <c r="AH709" s="16" t="str">
        <f>IF(AND(B709="Premier League",E709="Live"),_xlfn.XLOOKUP(_xlfn.TEXTJOIN(" vs ",,C709:D709),Calendar!G:G,Calendar!B:B),IF(AND(B709="Premier League",E709="Highlights"),_xlfn.XLOOKUP(H709,Calendar!O:O,Calendar!N:N,,-1),""))</f>
        <v/>
      </c>
      <c r="AI709" s="61" t="str">
        <f>IF(AND(AH709&lt;&gt;"",E709="Live"),_xlfn.XLOOKUP(_xlfn.TEXTJOIN(" vs ",,C709:D709),Calendar!G:G,Calendar!K:K),"")</f>
        <v/>
      </c>
      <c r="AJ709" s="61" t="str">
        <f>IF(AND(K709&lt;&gt;"Match of the Day",K709&lt;&gt;"Match of the Day 2",K709&lt;&gt;"Match of the Day Repeat"),"",1+MAX($AJ$10:AJ708))</f>
        <v/>
      </c>
    </row>
    <row r="710" spans="34:36" x14ac:dyDescent="0.35">
      <c r="AH710" s="16" t="str">
        <f>IF(AND(B710="Premier League",E710="Live"),_xlfn.XLOOKUP(_xlfn.TEXTJOIN(" vs ",,C710:D710),Calendar!G:G,Calendar!B:B),IF(AND(B710="Premier League",E710="Highlights"),_xlfn.XLOOKUP(H710,Calendar!O:O,Calendar!N:N,,-1),""))</f>
        <v/>
      </c>
      <c r="AI710" s="61" t="str">
        <f>IF(AND(AH710&lt;&gt;"",E710="Live"),_xlfn.XLOOKUP(_xlfn.TEXTJOIN(" vs ",,C710:D710),Calendar!G:G,Calendar!K:K),"")</f>
        <v/>
      </c>
      <c r="AJ710" s="61" t="str">
        <f>IF(AND(K710&lt;&gt;"Match of the Day",K710&lt;&gt;"Match of the Day 2",K710&lt;&gt;"Match of the Day Repeat"),"",1+MAX($AJ$10:AJ709))</f>
        <v/>
      </c>
    </row>
    <row r="711" spans="34:36" x14ac:dyDescent="0.35">
      <c r="AH711" s="16" t="str">
        <f>IF(AND(B711="Premier League",E711="Live"),_xlfn.XLOOKUP(_xlfn.TEXTJOIN(" vs ",,C711:D711),Calendar!G:G,Calendar!B:B),IF(AND(B711="Premier League",E711="Highlights"),_xlfn.XLOOKUP(H711,Calendar!O:O,Calendar!N:N,,-1),""))</f>
        <v/>
      </c>
      <c r="AI711" s="61" t="str">
        <f>IF(AND(AH711&lt;&gt;"",E711="Live"),_xlfn.XLOOKUP(_xlfn.TEXTJOIN(" vs ",,C711:D711),Calendar!G:G,Calendar!K:K),"")</f>
        <v/>
      </c>
      <c r="AJ711" s="61" t="str">
        <f>IF(AND(K711&lt;&gt;"Match of the Day",K711&lt;&gt;"Match of the Day 2",K711&lt;&gt;"Match of the Day Repeat"),"",1+MAX($AJ$10:AJ710))</f>
        <v/>
      </c>
    </row>
    <row r="712" spans="34:36" x14ac:dyDescent="0.35">
      <c r="AH712" s="16" t="str">
        <f>IF(AND(B712="Premier League",E712="Live"),_xlfn.XLOOKUP(_xlfn.TEXTJOIN(" vs ",,C712:D712),Calendar!G:G,Calendar!B:B),IF(AND(B712="Premier League",E712="Highlights"),_xlfn.XLOOKUP(H712,Calendar!O:O,Calendar!N:N,,-1),""))</f>
        <v/>
      </c>
      <c r="AI712" s="61" t="str">
        <f>IF(AND(AH712&lt;&gt;"",E712="Live"),_xlfn.XLOOKUP(_xlfn.TEXTJOIN(" vs ",,C712:D712),Calendar!G:G,Calendar!K:K),"")</f>
        <v/>
      </c>
      <c r="AJ712" s="61" t="str">
        <f>IF(AND(K712&lt;&gt;"Match of the Day",K712&lt;&gt;"Match of the Day 2",K712&lt;&gt;"Match of the Day Repeat"),"",1+MAX($AJ$10:AJ711))</f>
        <v/>
      </c>
    </row>
    <row r="713" spans="34:36" x14ac:dyDescent="0.35">
      <c r="AH713" s="16" t="str">
        <f>IF(AND(B713="Premier League",E713="Live"),_xlfn.XLOOKUP(_xlfn.TEXTJOIN(" vs ",,C713:D713),Calendar!G:G,Calendar!B:B),IF(AND(B713="Premier League",E713="Highlights"),_xlfn.XLOOKUP(H713,Calendar!O:O,Calendar!N:N,,-1),""))</f>
        <v/>
      </c>
      <c r="AI713" s="61" t="str">
        <f>IF(AND(AH713&lt;&gt;"",E713="Live"),_xlfn.XLOOKUP(_xlfn.TEXTJOIN(" vs ",,C713:D713),Calendar!G:G,Calendar!K:K),"")</f>
        <v/>
      </c>
      <c r="AJ713" s="61" t="str">
        <f>IF(AND(K713&lt;&gt;"Match of the Day",K713&lt;&gt;"Match of the Day 2",K713&lt;&gt;"Match of the Day Repeat"),"",1+MAX($AJ$10:AJ712))</f>
        <v/>
      </c>
    </row>
    <row r="714" spans="34:36" x14ac:dyDescent="0.35">
      <c r="AH714" s="16" t="str">
        <f>IF(AND(B714="Premier League",E714="Live"),_xlfn.XLOOKUP(_xlfn.TEXTJOIN(" vs ",,C714:D714),Calendar!G:G,Calendar!B:B),IF(AND(B714="Premier League",E714="Highlights"),_xlfn.XLOOKUP(H714,Calendar!O:O,Calendar!N:N,,-1),""))</f>
        <v/>
      </c>
      <c r="AI714" s="61" t="str">
        <f>IF(AND(AH714&lt;&gt;"",E714="Live"),_xlfn.XLOOKUP(_xlfn.TEXTJOIN(" vs ",,C714:D714),Calendar!G:G,Calendar!K:K),"")</f>
        <v/>
      </c>
      <c r="AJ714" s="61" t="str">
        <f>IF(AND(K714&lt;&gt;"Match of the Day",K714&lt;&gt;"Match of the Day 2",K714&lt;&gt;"Match of the Day Repeat"),"",1+MAX($AJ$10:AJ713))</f>
        <v/>
      </c>
    </row>
    <row r="715" spans="34:36" x14ac:dyDescent="0.35">
      <c r="AH715" s="16" t="str">
        <f>IF(AND(B715="Premier League",E715="Live"),_xlfn.XLOOKUP(_xlfn.TEXTJOIN(" vs ",,C715:D715),Calendar!G:G,Calendar!B:B),IF(AND(B715="Premier League",E715="Highlights"),_xlfn.XLOOKUP(H715,Calendar!O:O,Calendar!N:N,,-1),""))</f>
        <v/>
      </c>
      <c r="AI715" s="61" t="str">
        <f>IF(AND(AH715&lt;&gt;"",E715="Live"),_xlfn.XLOOKUP(_xlfn.TEXTJOIN(" vs ",,C715:D715),Calendar!G:G,Calendar!K:K),"")</f>
        <v/>
      </c>
      <c r="AJ715" s="61" t="str">
        <f>IF(AND(K715&lt;&gt;"Match of the Day",K715&lt;&gt;"Match of the Day 2",K715&lt;&gt;"Match of the Day Repeat"),"",1+MAX($AJ$10:AJ714))</f>
        <v/>
      </c>
    </row>
    <row r="716" spans="34:36" x14ac:dyDescent="0.35">
      <c r="AH716" s="16" t="str">
        <f>IF(AND(B716="Premier League",E716="Live"),_xlfn.XLOOKUP(_xlfn.TEXTJOIN(" vs ",,C716:D716),Calendar!G:G,Calendar!B:B),IF(AND(B716="Premier League",E716="Highlights"),_xlfn.XLOOKUP(H716,Calendar!O:O,Calendar!N:N,,-1),""))</f>
        <v/>
      </c>
      <c r="AI716" s="61" t="str">
        <f>IF(AND(AH716&lt;&gt;"",E716="Live"),_xlfn.XLOOKUP(_xlfn.TEXTJOIN(" vs ",,C716:D716),Calendar!G:G,Calendar!K:K),"")</f>
        <v/>
      </c>
      <c r="AJ716" s="61" t="str">
        <f>IF(AND(K716&lt;&gt;"Match of the Day",K716&lt;&gt;"Match of the Day 2",K716&lt;&gt;"Match of the Day Repeat"),"",1+MAX($AJ$10:AJ715))</f>
        <v/>
      </c>
    </row>
    <row r="717" spans="34:36" x14ac:dyDescent="0.35">
      <c r="AH717" s="16" t="str">
        <f>IF(AND(B717="Premier League",E717="Live"),_xlfn.XLOOKUP(_xlfn.TEXTJOIN(" vs ",,C717:D717),Calendar!G:G,Calendar!B:B),IF(AND(B717="Premier League",E717="Highlights"),_xlfn.XLOOKUP(H717,Calendar!O:O,Calendar!N:N,,-1),""))</f>
        <v/>
      </c>
      <c r="AI717" s="61" t="str">
        <f>IF(AND(AH717&lt;&gt;"",E717="Live"),_xlfn.XLOOKUP(_xlfn.TEXTJOIN(" vs ",,C717:D717),Calendar!G:G,Calendar!K:K),"")</f>
        <v/>
      </c>
      <c r="AJ717" s="61" t="str">
        <f>IF(AND(K717&lt;&gt;"Match of the Day",K717&lt;&gt;"Match of the Day 2",K717&lt;&gt;"Match of the Day Repeat"),"",1+MAX($AJ$10:AJ716))</f>
        <v/>
      </c>
    </row>
    <row r="718" spans="34:36" x14ac:dyDescent="0.35">
      <c r="AH718" s="16" t="str">
        <f>IF(AND(B718="Premier League",E718="Live"),_xlfn.XLOOKUP(_xlfn.TEXTJOIN(" vs ",,C718:D718),Calendar!G:G,Calendar!B:B),IF(AND(B718="Premier League",E718="Highlights"),_xlfn.XLOOKUP(H718,Calendar!O:O,Calendar!N:N,,-1),""))</f>
        <v/>
      </c>
      <c r="AI718" s="61" t="str">
        <f>IF(AND(AH718&lt;&gt;"",E718="Live"),_xlfn.XLOOKUP(_xlfn.TEXTJOIN(" vs ",,C718:D718),Calendar!G:G,Calendar!K:K),"")</f>
        <v/>
      </c>
      <c r="AJ718" s="61" t="str">
        <f>IF(AND(K718&lt;&gt;"Match of the Day",K718&lt;&gt;"Match of the Day 2",K718&lt;&gt;"Match of the Day Repeat"),"",1+MAX($AJ$10:AJ717))</f>
        <v/>
      </c>
    </row>
    <row r="719" spans="34:36" x14ac:dyDescent="0.35">
      <c r="AH719" s="16" t="str">
        <f>IF(AND(B719="Premier League",E719="Live"),_xlfn.XLOOKUP(_xlfn.TEXTJOIN(" vs ",,C719:D719),Calendar!G:G,Calendar!B:B),IF(AND(B719="Premier League",E719="Highlights"),_xlfn.XLOOKUP(H719,Calendar!O:O,Calendar!N:N,,-1),""))</f>
        <v/>
      </c>
      <c r="AI719" s="61" t="str">
        <f>IF(AND(AH719&lt;&gt;"",E719="Live"),_xlfn.XLOOKUP(_xlfn.TEXTJOIN(" vs ",,C719:D719),Calendar!G:G,Calendar!K:K),"")</f>
        <v/>
      </c>
      <c r="AJ719" s="61" t="str">
        <f>IF(AND(K719&lt;&gt;"Match of the Day",K719&lt;&gt;"Match of the Day 2",K719&lt;&gt;"Match of the Day Repeat"),"",1+MAX($AJ$10:AJ718))</f>
        <v/>
      </c>
    </row>
    <row r="720" spans="34:36" x14ac:dyDescent="0.35">
      <c r="AH720" s="16" t="str">
        <f>IF(AND(B720="Premier League",E720="Live"),_xlfn.XLOOKUP(_xlfn.TEXTJOIN(" vs ",,C720:D720),Calendar!G:G,Calendar!B:B),IF(AND(B720="Premier League",E720="Highlights"),_xlfn.XLOOKUP(H720,Calendar!O:O,Calendar!N:N,,-1),""))</f>
        <v/>
      </c>
      <c r="AI720" s="61" t="str">
        <f>IF(AND(AH720&lt;&gt;"",E720="Live"),_xlfn.XLOOKUP(_xlfn.TEXTJOIN(" vs ",,C720:D720),Calendar!G:G,Calendar!K:K),"")</f>
        <v/>
      </c>
      <c r="AJ720" s="61" t="str">
        <f>IF(AND(K720&lt;&gt;"Match of the Day",K720&lt;&gt;"Match of the Day 2",K720&lt;&gt;"Match of the Day Repeat"),"",1+MAX($AJ$10:AJ719))</f>
        <v/>
      </c>
    </row>
    <row r="721" spans="34:36" x14ac:dyDescent="0.35">
      <c r="AH721" s="16" t="str">
        <f>IF(AND(B721="Premier League",E721="Live"),_xlfn.XLOOKUP(_xlfn.TEXTJOIN(" vs ",,C721:D721),Calendar!G:G,Calendar!B:B),IF(AND(B721="Premier League",E721="Highlights"),_xlfn.XLOOKUP(H721,Calendar!O:O,Calendar!N:N,,-1),""))</f>
        <v/>
      </c>
      <c r="AI721" s="61" t="str">
        <f>IF(AND(AH721&lt;&gt;"",E721="Live"),_xlfn.XLOOKUP(_xlfn.TEXTJOIN(" vs ",,C721:D721),Calendar!G:G,Calendar!K:K),"")</f>
        <v/>
      </c>
      <c r="AJ721" s="61" t="str">
        <f>IF(AND(K721&lt;&gt;"Match of the Day",K721&lt;&gt;"Match of the Day 2",K721&lt;&gt;"Match of the Day Repeat"),"",1+MAX($AJ$10:AJ720))</f>
        <v/>
      </c>
    </row>
    <row r="722" spans="34:36" x14ac:dyDescent="0.35">
      <c r="AH722" s="16" t="str">
        <f>IF(AND(B722="Premier League",E722="Live"),_xlfn.XLOOKUP(_xlfn.TEXTJOIN(" vs ",,C722:D722),Calendar!G:G,Calendar!B:B),IF(AND(B722="Premier League",E722="Highlights"),_xlfn.XLOOKUP(H722,Calendar!O:O,Calendar!N:N,,-1),""))</f>
        <v/>
      </c>
      <c r="AI722" s="61" t="str">
        <f>IF(AND(AH722&lt;&gt;"",E722="Live"),_xlfn.XLOOKUP(_xlfn.TEXTJOIN(" vs ",,C722:D722),Calendar!G:G,Calendar!K:K),"")</f>
        <v/>
      </c>
      <c r="AJ722" s="61" t="str">
        <f>IF(AND(K722&lt;&gt;"Match of the Day",K722&lt;&gt;"Match of the Day 2",K722&lt;&gt;"Match of the Day Repeat"),"",1+MAX($AJ$10:AJ721))</f>
        <v/>
      </c>
    </row>
    <row r="723" spans="34:36" x14ac:dyDescent="0.35">
      <c r="AH723" s="16" t="str">
        <f>IF(AND(B723="Premier League",E723="Live"),_xlfn.XLOOKUP(_xlfn.TEXTJOIN(" vs ",,C723:D723),Calendar!G:G,Calendar!B:B),IF(AND(B723="Premier League",E723="Highlights"),_xlfn.XLOOKUP(H723,Calendar!O:O,Calendar!N:N,,-1),""))</f>
        <v/>
      </c>
      <c r="AI723" s="61" t="str">
        <f>IF(AND(AH723&lt;&gt;"",E723="Live"),_xlfn.XLOOKUP(_xlfn.TEXTJOIN(" vs ",,C723:D723),Calendar!G:G,Calendar!K:K),"")</f>
        <v/>
      </c>
      <c r="AJ723" s="61" t="str">
        <f>IF(AND(K723&lt;&gt;"Match of the Day",K723&lt;&gt;"Match of the Day 2",K723&lt;&gt;"Match of the Day Repeat"),"",1+MAX($AJ$10:AJ722))</f>
        <v/>
      </c>
    </row>
    <row r="724" spans="34:36" x14ac:dyDescent="0.35">
      <c r="AH724" s="16" t="str">
        <f>IF(AND(B724="Premier League",E724="Live"),_xlfn.XLOOKUP(_xlfn.TEXTJOIN(" vs ",,C724:D724),Calendar!G:G,Calendar!B:B),IF(AND(B724="Premier League",E724="Highlights"),_xlfn.XLOOKUP(H724,Calendar!O:O,Calendar!N:N,,-1),""))</f>
        <v/>
      </c>
      <c r="AI724" s="61" t="str">
        <f>IF(AND(AH724&lt;&gt;"",E724="Live"),_xlfn.XLOOKUP(_xlfn.TEXTJOIN(" vs ",,C724:D724),Calendar!G:G,Calendar!K:K),"")</f>
        <v/>
      </c>
      <c r="AJ724" s="61" t="str">
        <f>IF(AND(K724&lt;&gt;"Match of the Day",K724&lt;&gt;"Match of the Day 2",K724&lt;&gt;"Match of the Day Repeat"),"",1+MAX($AJ$10:AJ723))</f>
        <v/>
      </c>
    </row>
    <row r="725" spans="34:36" x14ac:dyDescent="0.35">
      <c r="AH725" s="16" t="str">
        <f>IF(AND(B725="Premier League",E725="Live"),_xlfn.XLOOKUP(_xlfn.TEXTJOIN(" vs ",,C725:D725),Calendar!G:G,Calendar!B:B),IF(AND(B725="Premier League",E725="Highlights"),_xlfn.XLOOKUP(H725,Calendar!O:O,Calendar!N:N,,-1),""))</f>
        <v/>
      </c>
      <c r="AI725" s="61" t="str">
        <f>IF(AND(AH725&lt;&gt;"",E725="Live"),_xlfn.XLOOKUP(_xlfn.TEXTJOIN(" vs ",,C725:D725),Calendar!G:G,Calendar!K:K),"")</f>
        <v/>
      </c>
      <c r="AJ725" s="61" t="str">
        <f>IF(AND(K725&lt;&gt;"Match of the Day",K725&lt;&gt;"Match of the Day 2",K725&lt;&gt;"Match of the Day Repeat"),"",1+MAX($AJ$10:AJ724))</f>
        <v/>
      </c>
    </row>
    <row r="726" spans="34:36" x14ac:dyDescent="0.35">
      <c r="AH726" s="16" t="str">
        <f>IF(AND(B726="Premier League",E726="Live"),_xlfn.XLOOKUP(_xlfn.TEXTJOIN(" vs ",,C726:D726),Calendar!G:G,Calendar!B:B),IF(AND(B726="Premier League",E726="Highlights"),_xlfn.XLOOKUP(H726,Calendar!O:O,Calendar!N:N,,-1),""))</f>
        <v/>
      </c>
      <c r="AI726" s="61" t="str">
        <f>IF(AND(AH726&lt;&gt;"",E726="Live"),_xlfn.XLOOKUP(_xlfn.TEXTJOIN(" vs ",,C726:D726),Calendar!G:G,Calendar!K:K),"")</f>
        <v/>
      </c>
      <c r="AJ726" s="61" t="str">
        <f>IF(AND(K726&lt;&gt;"Match of the Day",K726&lt;&gt;"Match of the Day 2",K726&lt;&gt;"Match of the Day Repeat"),"",1+MAX($AJ$10:AJ725))</f>
        <v/>
      </c>
    </row>
    <row r="727" spans="34:36" x14ac:dyDescent="0.35">
      <c r="AH727" s="16" t="str">
        <f>IF(AND(B727="Premier League",E727="Live"),_xlfn.XLOOKUP(_xlfn.TEXTJOIN(" vs ",,C727:D727),Calendar!G:G,Calendar!B:B),IF(AND(B727="Premier League",E727="Highlights"),_xlfn.XLOOKUP(H727,Calendar!O:O,Calendar!N:N,,-1),""))</f>
        <v/>
      </c>
      <c r="AI727" s="61" t="str">
        <f>IF(AND(AH727&lt;&gt;"",E727="Live"),_xlfn.XLOOKUP(_xlfn.TEXTJOIN(" vs ",,C727:D727),Calendar!G:G,Calendar!K:K),"")</f>
        <v/>
      </c>
      <c r="AJ727" s="61" t="str">
        <f>IF(AND(K727&lt;&gt;"Match of the Day",K727&lt;&gt;"Match of the Day 2",K727&lt;&gt;"Match of the Day Repeat"),"",1+MAX($AJ$10:AJ726))</f>
        <v/>
      </c>
    </row>
    <row r="728" spans="34:36" x14ac:dyDescent="0.35">
      <c r="AH728" s="16" t="str">
        <f>IF(AND(B728="Premier League",E728="Live"),_xlfn.XLOOKUP(_xlfn.TEXTJOIN(" vs ",,C728:D728),Calendar!G:G,Calendar!B:B),IF(AND(B728="Premier League",E728="Highlights"),_xlfn.XLOOKUP(H728,Calendar!O:O,Calendar!N:N,,-1),""))</f>
        <v/>
      </c>
      <c r="AI728" s="61" t="str">
        <f>IF(AND(AH728&lt;&gt;"",E728="Live"),_xlfn.XLOOKUP(_xlfn.TEXTJOIN(" vs ",,C728:D728),Calendar!G:G,Calendar!K:K),"")</f>
        <v/>
      </c>
      <c r="AJ728" s="61" t="str">
        <f>IF(AND(K728&lt;&gt;"Match of the Day",K728&lt;&gt;"Match of the Day 2",K728&lt;&gt;"Match of the Day Repeat"),"",1+MAX($AJ$10:AJ727))</f>
        <v/>
      </c>
    </row>
    <row r="729" spans="34:36" x14ac:dyDescent="0.35">
      <c r="AH729" s="16" t="str">
        <f>IF(AND(B729="Premier League",E729="Live"),_xlfn.XLOOKUP(_xlfn.TEXTJOIN(" vs ",,C729:D729),Calendar!G:G,Calendar!B:B),IF(AND(B729="Premier League",E729="Highlights"),_xlfn.XLOOKUP(H729,Calendar!O:O,Calendar!N:N,,-1),""))</f>
        <v/>
      </c>
      <c r="AI729" s="61" t="str">
        <f>IF(AND(AH729&lt;&gt;"",E729="Live"),_xlfn.XLOOKUP(_xlfn.TEXTJOIN(" vs ",,C729:D729),Calendar!G:G,Calendar!K:K),"")</f>
        <v/>
      </c>
      <c r="AJ729" s="61" t="str">
        <f>IF(AND(K729&lt;&gt;"Match of the Day",K729&lt;&gt;"Match of the Day 2",K729&lt;&gt;"Match of the Day Repeat"),"",1+MAX($AJ$10:AJ728))</f>
        <v/>
      </c>
    </row>
    <row r="730" spans="34:36" x14ac:dyDescent="0.35">
      <c r="AH730" s="16" t="str">
        <f>IF(AND(B730="Premier League",E730="Live"),_xlfn.XLOOKUP(_xlfn.TEXTJOIN(" vs ",,C730:D730),Calendar!G:G,Calendar!B:B),IF(AND(B730="Premier League",E730="Highlights"),_xlfn.XLOOKUP(H730,Calendar!O:O,Calendar!N:N,,-1),""))</f>
        <v/>
      </c>
      <c r="AI730" s="61" t="str">
        <f>IF(AND(AH730&lt;&gt;"",E730="Live"),_xlfn.XLOOKUP(_xlfn.TEXTJOIN(" vs ",,C730:D730),Calendar!G:G,Calendar!K:K),"")</f>
        <v/>
      </c>
      <c r="AJ730" s="61" t="str">
        <f>IF(AND(K730&lt;&gt;"Match of the Day",K730&lt;&gt;"Match of the Day 2",K730&lt;&gt;"Match of the Day Repeat"),"",1+MAX($AJ$10:AJ729))</f>
        <v/>
      </c>
    </row>
    <row r="731" spans="34:36" x14ac:dyDescent="0.35">
      <c r="AH731" s="16" t="str">
        <f>IF(AND(B731="Premier League",E731="Live"),_xlfn.XLOOKUP(_xlfn.TEXTJOIN(" vs ",,C731:D731),Calendar!G:G,Calendar!B:B),IF(AND(B731="Premier League",E731="Highlights"),_xlfn.XLOOKUP(H731,Calendar!O:O,Calendar!N:N,,-1),""))</f>
        <v/>
      </c>
      <c r="AI731" s="61" t="str">
        <f>IF(AND(AH731&lt;&gt;"",E731="Live"),_xlfn.XLOOKUP(_xlfn.TEXTJOIN(" vs ",,C731:D731),Calendar!G:G,Calendar!K:K),"")</f>
        <v/>
      </c>
      <c r="AJ731" s="61" t="str">
        <f>IF(AND(K731&lt;&gt;"Match of the Day",K731&lt;&gt;"Match of the Day 2",K731&lt;&gt;"Match of the Day Repeat"),"",1+MAX($AJ$10:AJ730))</f>
        <v/>
      </c>
    </row>
    <row r="732" spans="34:36" x14ac:dyDescent="0.35">
      <c r="AH732" s="16" t="str">
        <f>IF(AND(B732="Premier League",E732="Live"),_xlfn.XLOOKUP(_xlfn.TEXTJOIN(" vs ",,C732:D732),Calendar!G:G,Calendar!B:B),IF(AND(B732="Premier League",E732="Highlights"),_xlfn.XLOOKUP(H732,Calendar!O:O,Calendar!N:N,,-1),""))</f>
        <v/>
      </c>
      <c r="AI732" s="61" t="str">
        <f>IF(AND(AH732&lt;&gt;"",E732="Live"),_xlfn.XLOOKUP(_xlfn.TEXTJOIN(" vs ",,C732:D732),Calendar!G:G,Calendar!K:K),"")</f>
        <v/>
      </c>
      <c r="AJ732" s="61" t="str">
        <f>IF(AND(K732&lt;&gt;"Match of the Day",K732&lt;&gt;"Match of the Day 2",K732&lt;&gt;"Match of the Day Repeat"),"",1+MAX($AJ$10:AJ731))</f>
        <v/>
      </c>
    </row>
    <row r="733" spans="34:36" x14ac:dyDescent="0.35">
      <c r="AH733" s="16" t="str">
        <f>IF(AND(B733="Premier League",E733="Live"),_xlfn.XLOOKUP(_xlfn.TEXTJOIN(" vs ",,C733:D733),Calendar!G:G,Calendar!B:B),IF(AND(B733="Premier League",E733="Highlights"),_xlfn.XLOOKUP(H733,Calendar!O:O,Calendar!N:N,,-1),""))</f>
        <v/>
      </c>
      <c r="AI733" s="61" t="str">
        <f>IF(AND(AH733&lt;&gt;"",E733="Live"),_xlfn.XLOOKUP(_xlfn.TEXTJOIN(" vs ",,C733:D733),Calendar!G:G,Calendar!K:K),"")</f>
        <v/>
      </c>
      <c r="AJ733" s="61" t="str">
        <f>IF(AND(K733&lt;&gt;"Match of the Day",K733&lt;&gt;"Match of the Day 2",K733&lt;&gt;"Match of the Day Repeat"),"",1+MAX($AJ$10:AJ732))</f>
        <v/>
      </c>
    </row>
    <row r="734" spans="34:36" x14ac:dyDescent="0.35">
      <c r="AH734" s="16" t="str">
        <f>IF(AND(B734="Premier League",E734="Live"),_xlfn.XLOOKUP(_xlfn.TEXTJOIN(" vs ",,C734:D734),Calendar!G:G,Calendar!B:B),IF(AND(B734="Premier League",E734="Highlights"),_xlfn.XLOOKUP(H734,Calendar!O:O,Calendar!N:N,,-1),""))</f>
        <v/>
      </c>
      <c r="AI734" s="61" t="str">
        <f>IF(AND(AH734&lt;&gt;"",E734="Live"),_xlfn.XLOOKUP(_xlfn.TEXTJOIN(" vs ",,C734:D734),Calendar!G:G,Calendar!K:K),"")</f>
        <v/>
      </c>
      <c r="AJ734" s="61" t="str">
        <f>IF(AND(K734&lt;&gt;"Match of the Day",K734&lt;&gt;"Match of the Day 2",K734&lt;&gt;"Match of the Day Repeat"),"",1+MAX($AJ$10:AJ733))</f>
        <v/>
      </c>
    </row>
    <row r="735" spans="34:36" x14ac:dyDescent="0.35">
      <c r="AH735" s="16" t="str">
        <f>IF(AND(B735="Premier League",E735="Live"),_xlfn.XLOOKUP(_xlfn.TEXTJOIN(" vs ",,C735:D735),Calendar!G:G,Calendar!B:B),IF(AND(B735="Premier League",E735="Highlights"),_xlfn.XLOOKUP(H735,Calendar!O:O,Calendar!N:N,,-1),""))</f>
        <v/>
      </c>
      <c r="AI735" s="61" t="str">
        <f>IF(AND(AH735&lt;&gt;"",E735="Live"),_xlfn.XLOOKUP(_xlfn.TEXTJOIN(" vs ",,C735:D735),Calendar!G:G,Calendar!K:K),"")</f>
        <v/>
      </c>
      <c r="AJ735" s="61" t="str">
        <f>IF(AND(K735&lt;&gt;"Match of the Day",K735&lt;&gt;"Match of the Day 2",K735&lt;&gt;"Match of the Day Repeat"),"",1+MAX($AJ$10:AJ734))</f>
        <v/>
      </c>
    </row>
    <row r="736" spans="34:36" x14ac:dyDescent="0.35">
      <c r="AH736" s="16" t="str">
        <f>IF(AND(B736="Premier League",E736="Live"),_xlfn.XLOOKUP(_xlfn.TEXTJOIN(" vs ",,C736:D736),Calendar!G:G,Calendar!B:B),IF(AND(B736="Premier League",E736="Highlights"),_xlfn.XLOOKUP(H736,Calendar!O:O,Calendar!N:N,,-1),""))</f>
        <v/>
      </c>
      <c r="AI736" s="61" t="str">
        <f>IF(AND(AH736&lt;&gt;"",E736="Live"),_xlfn.XLOOKUP(_xlfn.TEXTJOIN(" vs ",,C736:D736),Calendar!G:G,Calendar!K:K),"")</f>
        <v/>
      </c>
      <c r="AJ736" s="61" t="str">
        <f>IF(AND(K736&lt;&gt;"Match of the Day",K736&lt;&gt;"Match of the Day 2",K736&lt;&gt;"Match of the Day Repeat"),"",1+MAX($AJ$10:AJ735))</f>
        <v/>
      </c>
    </row>
    <row r="737" spans="34:36" x14ac:dyDescent="0.35">
      <c r="AH737" s="16" t="str">
        <f>IF(AND(B737="Premier League",E737="Live"),_xlfn.XLOOKUP(_xlfn.TEXTJOIN(" vs ",,C737:D737),Calendar!G:G,Calendar!B:B),IF(AND(B737="Premier League",E737="Highlights"),_xlfn.XLOOKUP(H737,Calendar!O:O,Calendar!N:N,,-1),""))</f>
        <v/>
      </c>
      <c r="AI737" s="61" t="str">
        <f>IF(AND(AH737&lt;&gt;"",E737="Live"),_xlfn.XLOOKUP(_xlfn.TEXTJOIN(" vs ",,C737:D737),Calendar!G:G,Calendar!K:K),"")</f>
        <v/>
      </c>
      <c r="AJ737" s="61" t="str">
        <f>IF(AND(K737&lt;&gt;"Match of the Day",K737&lt;&gt;"Match of the Day 2",K737&lt;&gt;"Match of the Day Repeat"),"",1+MAX($AJ$10:AJ736))</f>
        <v/>
      </c>
    </row>
    <row r="738" spans="34:36" x14ac:dyDescent="0.35">
      <c r="AH738" s="16" t="str">
        <f>IF(AND(B738="Premier League",E738="Live"),_xlfn.XLOOKUP(_xlfn.TEXTJOIN(" vs ",,C738:D738),Calendar!G:G,Calendar!B:B),IF(AND(B738="Premier League",E738="Highlights"),_xlfn.XLOOKUP(H738,Calendar!O:O,Calendar!N:N,,-1),""))</f>
        <v/>
      </c>
      <c r="AI738" s="61" t="str">
        <f>IF(AND(AH738&lt;&gt;"",E738="Live"),_xlfn.XLOOKUP(_xlfn.TEXTJOIN(" vs ",,C738:D738),Calendar!G:G,Calendar!K:K),"")</f>
        <v/>
      </c>
      <c r="AJ738" s="61" t="str">
        <f>IF(AND(K738&lt;&gt;"Match of the Day",K738&lt;&gt;"Match of the Day 2",K738&lt;&gt;"Match of the Day Repeat"),"",1+MAX($AJ$10:AJ737))</f>
        <v/>
      </c>
    </row>
    <row r="739" spans="34:36" x14ac:dyDescent="0.35">
      <c r="AH739" s="16" t="str">
        <f>IF(AND(B739="Premier League",E739="Live"),_xlfn.XLOOKUP(_xlfn.TEXTJOIN(" vs ",,C739:D739),Calendar!G:G,Calendar!B:B),IF(AND(B739="Premier League",E739="Highlights"),_xlfn.XLOOKUP(H739,Calendar!O:O,Calendar!N:N,,-1),""))</f>
        <v/>
      </c>
      <c r="AI739" s="61" t="str">
        <f>IF(AND(AH739&lt;&gt;"",E739="Live"),_xlfn.XLOOKUP(_xlfn.TEXTJOIN(" vs ",,C739:D739),Calendar!G:G,Calendar!K:K),"")</f>
        <v/>
      </c>
      <c r="AJ739" s="61" t="str">
        <f>IF(AND(K739&lt;&gt;"Match of the Day",K739&lt;&gt;"Match of the Day 2",K739&lt;&gt;"Match of the Day Repeat"),"",1+MAX($AJ$10:AJ738))</f>
        <v/>
      </c>
    </row>
    <row r="740" spans="34:36" x14ac:dyDescent="0.35">
      <c r="AH740" s="16" t="str">
        <f>IF(AND(B740="Premier League",E740="Live"),_xlfn.XLOOKUP(_xlfn.TEXTJOIN(" vs ",,C740:D740),Calendar!G:G,Calendar!B:B),IF(AND(B740="Premier League",E740="Highlights"),_xlfn.XLOOKUP(H740,Calendar!O:O,Calendar!N:N,,-1),""))</f>
        <v/>
      </c>
      <c r="AI740" s="61" t="str">
        <f>IF(AND(AH740&lt;&gt;"",E740="Live"),_xlfn.XLOOKUP(_xlfn.TEXTJOIN(" vs ",,C740:D740),Calendar!G:G,Calendar!K:K),"")</f>
        <v/>
      </c>
      <c r="AJ740" s="61" t="str">
        <f>IF(AND(K740&lt;&gt;"Match of the Day",K740&lt;&gt;"Match of the Day 2",K740&lt;&gt;"Match of the Day Repeat"),"",1+MAX($AJ$10:AJ739))</f>
        <v/>
      </c>
    </row>
    <row r="741" spans="34:36" x14ac:dyDescent="0.35">
      <c r="AH741" s="16" t="str">
        <f>IF(AND(B741="Premier League",E741="Live"),_xlfn.XLOOKUP(_xlfn.TEXTJOIN(" vs ",,C741:D741),Calendar!G:G,Calendar!B:B),IF(AND(B741="Premier League",E741="Highlights"),_xlfn.XLOOKUP(H741,Calendar!O:O,Calendar!N:N,,-1),""))</f>
        <v/>
      </c>
      <c r="AI741" s="61" t="str">
        <f>IF(AND(AH741&lt;&gt;"",E741="Live"),_xlfn.XLOOKUP(_xlfn.TEXTJOIN(" vs ",,C741:D741),Calendar!G:G,Calendar!K:K),"")</f>
        <v/>
      </c>
      <c r="AJ741" s="61" t="str">
        <f>IF(AND(K741&lt;&gt;"Match of the Day",K741&lt;&gt;"Match of the Day 2",K741&lt;&gt;"Match of the Day Repeat"),"",1+MAX($AJ$10:AJ740))</f>
        <v/>
      </c>
    </row>
    <row r="742" spans="34:36" x14ac:dyDescent="0.35">
      <c r="AH742" s="16" t="str">
        <f>IF(AND(B742="Premier League",E742="Live"),_xlfn.XLOOKUP(_xlfn.TEXTJOIN(" vs ",,C742:D742),Calendar!G:G,Calendar!B:B),IF(AND(B742="Premier League",E742="Highlights"),_xlfn.XLOOKUP(H742,Calendar!O:O,Calendar!N:N,,-1),""))</f>
        <v/>
      </c>
      <c r="AI742" s="61" t="str">
        <f>IF(AND(AH742&lt;&gt;"",E742="Live"),_xlfn.XLOOKUP(_xlfn.TEXTJOIN(" vs ",,C742:D742),Calendar!G:G,Calendar!K:K),"")</f>
        <v/>
      </c>
      <c r="AJ742" s="61" t="str">
        <f>IF(AND(K742&lt;&gt;"Match of the Day",K742&lt;&gt;"Match of the Day 2",K742&lt;&gt;"Match of the Day Repeat"),"",1+MAX($AJ$10:AJ741))</f>
        <v/>
      </c>
    </row>
    <row r="743" spans="34:36" x14ac:dyDescent="0.35">
      <c r="AH743" s="16" t="str">
        <f>IF(AND(B743="Premier League",E743="Live"),_xlfn.XLOOKUP(_xlfn.TEXTJOIN(" vs ",,C743:D743),Calendar!G:G,Calendar!B:B),IF(AND(B743="Premier League",E743="Highlights"),_xlfn.XLOOKUP(H743,Calendar!O:O,Calendar!N:N,,-1),""))</f>
        <v/>
      </c>
      <c r="AI743" s="61" t="str">
        <f>IF(AND(AH743&lt;&gt;"",E743="Live"),_xlfn.XLOOKUP(_xlfn.TEXTJOIN(" vs ",,C743:D743),Calendar!G:G,Calendar!K:K),"")</f>
        <v/>
      </c>
      <c r="AJ743" s="61" t="str">
        <f>IF(AND(K743&lt;&gt;"Match of the Day",K743&lt;&gt;"Match of the Day 2",K743&lt;&gt;"Match of the Day Repeat"),"",1+MAX($AJ$10:AJ742))</f>
        <v/>
      </c>
    </row>
    <row r="744" spans="34:36" x14ac:dyDescent="0.35">
      <c r="AH744" s="16" t="str">
        <f>IF(AND(B744="Premier League",E744="Live"),_xlfn.XLOOKUP(_xlfn.TEXTJOIN(" vs ",,C744:D744),Calendar!G:G,Calendar!B:B),IF(AND(B744="Premier League",E744="Highlights"),_xlfn.XLOOKUP(H744,Calendar!O:O,Calendar!N:N,,-1),""))</f>
        <v/>
      </c>
      <c r="AI744" s="61" t="str">
        <f>IF(AND(AH744&lt;&gt;"",E744="Live"),_xlfn.XLOOKUP(_xlfn.TEXTJOIN(" vs ",,C744:D744),Calendar!G:G,Calendar!K:K),"")</f>
        <v/>
      </c>
      <c r="AJ744" s="61" t="str">
        <f>IF(AND(K744&lt;&gt;"Match of the Day",K744&lt;&gt;"Match of the Day 2",K744&lt;&gt;"Match of the Day Repeat"),"",1+MAX($AJ$10:AJ743))</f>
        <v/>
      </c>
    </row>
    <row r="745" spans="34:36" x14ac:dyDescent="0.35">
      <c r="AH745" s="16" t="str">
        <f>IF(AND(B745="Premier League",E745="Live"),_xlfn.XLOOKUP(_xlfn.TEXTJOIN(" vs ",,C745:D745),Calendar!G:G,Calendar!B:B),IF(AND(B745="Premier League",E745="Highlights"),_xlfn.XLOOKUP(H745,Calendar!O:O,Calendar!N:N,,-1),""))</f>
        <v/>
      </c>
      <c r="AI745" s="61" t="str">
        <f>IF(AND(AH745&lt;&gt;"",E745="Live"),_xlfn.XLOOKUP(_xlfn.TEXTJOIN(" vs ",,C745:D745),Calendar!G:G,Calendar!K:K),"")</f>
        <v/>
      </c>
      <c r="AJ745" s="61" t="str">
        <f>IF(AND(K745&lt;&gt;"Match of the Day",K745&lt;&gt;"Match of the Day 2",K745&lt;&gt;"Match of the Day Repeat"),"",1+MAX($AJ$10:AJ744))</f>
        <v/>
      </c>
    </row>
    <row r="746" spans="34:36" x14ac:dyDescent="0.35">
      <c r="AH746" s="16" t="str">
        <f>IF(AND(B746="Premier League",E746="Live"),_xlfn.XLOOKUP(_xlfn.TEXTJOIN(" vs ",,C746:D746),Calendar!G:G,Calendar!B:B),IF(AND(B746="Premier League",E746="Highlights"),_xlfn.XLOOKUP(H746,Calendar!O:O,Calendar!N:N,,-1),""))</f>
        <v/>
      </c>
      <c r="AI746" s="61" t="str">
        <f>IF(AND(AH746&lt;&gt;"",E746="Live"),_xlfn.XLOOKUP(_xlfn.TEXTJOIN(" vs ",,C746:D746),Calendar!G:G,Calendar!K:K),"")</f>
        <v/>
      </c>
      <c r="AJ746" s="61" t="str">
        <f>IF(AND(K746&lt;&gt;"Match of the Day",K746&lt;&gt;"Match of the Day 2",K746&lt;&gt;"Match of the Day Repeat"),"",1+MAX($AJ$10:AJ745))</f>
        <v/>
      </c>
    </row>
    <row r="747" spans="34:36" x14ac:dyDescent="0.35">
      <c r="AH747" s="16" t="str">
        <f>IF(AND(B747="Premier League",E747="Live"),_xlfn.XLOOKUP(_xlfn.TEXTJOIN(" vs ",,C747:D747),Calendar!G:G,Calendar!B:B),IF(AND(B747="Premier League",E747="Highlights"),_xlfn.XLOOKUP(H747,Calendar!O:O,Calendar!N:N,,-1),""))</f>
        <v/>
      </c>
      <c r="AI747" s="61" t="str">
        <f>IF(AND(AH747&lt;&gt;"",E747="Live"),_xlfn.XLOOKUP(_xlfn.TEXTJOIN(" vs ",,C747:D747),Calendar!G:G,Calendar!K:K),"")</f>
        <v/>
      </c>
      <c r="AJ747" s="61" t="str">
        <f>IF(AND(K747&lt;&gt;"Match of the Day",K747&lt;&gt;"Match of the Day 2",K747&lt;&gt;"Match of the Day Repeat"),"",1+MAX($AJ$10:AJ746))</f>
        <v/>
      </c>
    </row>
    <row r="748" spans="34:36" x14ac:dyDescent="0.35">
      <c r="AH748" s="16" t="str">
        <f>IF(AND(B748="Premier League",E748="Live"),_xlfn.XLOOKUP(_xlfn.TEXTJOIN(" vs ",,C748:D748),Calendar!G:G,Calendar!B:B),IF(AND(B748="Premier League",E748="Highlights"),_xlfn.XLOOKUP(H748,Calendar!O:O,Calendar!N:N,,-1),""))</f>
        <v/>
      </c>
      <c r="AI748" s="61" t="str">
        <f>IF(AND(AH748&lt;&gt;"",E748="Live"),_xlfn.XLOOKUP(_xlfn.TEXTJOIN(" vs ",,C748:D748),Calendar!G:G,Calendar!K:K),"")</f>
        <v/>
      </c>
      <c r="AJ748" s="61" t="str">
        <f>IF(AND(K748&lt;&gt;"Match of the Day",K748&lt;&gt;"Match of the Day 2",K748&lt;&gt;"Match of the Day Repeat"),"",1+MAX($AJ$10:AJ747))</f>
        <v/>
      </c>
    </row>
    <row r="749" spans="34:36" x14ac:dyDescent="0.35">
      <c r="AH749" s="16" t="str">
        <f>IF(AND(B749="Premier League",E749="Live"),_xlfn.XLOOKUP(_xlfn.TEXTJOIN(" vs ",,C749:D749),Calendar!G:G,Calendar!B:B),IF(AND(B749="Premier League",E749="Highlights"),_xlfn.XLOOKUP(H749,Calendar!O:O,Calendar!N:N,,-1),""))</f>
        <v/>
      </c>
      <c r="AI749" s="61" t="str">
        <f>IF(AND(AH749&lt;&gt;"",E749="Live"),_xlfn.XLOOKUP(_xlfn.TEXTJOIN(" vs ",,C749:D749),Calendar!G:G,Calendar!K:K),"")</f>
        <v/>
      </c>
      <c r="AJ749" s="61" t="str">
        <f>IF(AND(K749&lt;&gt;"Match of the Day",K749&lt;&gt;"Match of the Day 2",K749&lt;&gt;"Match of the Day Repeat"),"",1+MAX($AJ$10:AJ748))</f>
        <v/>
      </c>
    </row>
    <row r="750" spans="34:36" x14ac:dyDescent="0.35">
      <c r="AH750" s="16" t="str">
        <f>IF(AND(B750="Premier League",E750="Live"),_xlfn.XLOOKUP(_xlfn.TEXTJOIN(" vs ",,C750:D750),Calendar!G:G,Calendar!B:B),IF(AND(B750="Premier League",E750="Highlights"),_xlfn.XLOOKUP(H750,Calendar!O:O,Calendar!N:N,,-1),""))</f>
        <v/>
      </c>
      <c r="AI750" s="61" t="str">
        <f>IF(AND(AH750&lt;&gt;"",E750="Live"),_xlfn.XLOOKUP(_xlfn.TEXTJOIN(" vs ",,C750:D750),Calendar!G:G,Calendar!K:K),"")</f>
        <v/>
      </c>
      <c r="AJ750" s="61" t="str">
        <f>IF(AND(K750&lt;&gt;"Match of the Day",K750&lt;&gt;"Match of the Day 2",K750&lt;&gt;"Match of the Day Repeat"),"",1+MAX($AJ$10:AJ749))</f>
        <v/>
      </c>
    </row>
    <row r="751" spans="34:36" x14ac:dyDescent="0.35">
      <c r="AH751" s="16" t="str">
        <f>IF(AND(B751="Premier League",E751="Live"),_xlfn.XLOOKUP(_xlfn.TEXTJOIN(" vs ",,C751:D751),Calendar!G:G,Calendar!B:B),IF(AND(B751="Premier League",E751="Highlights"),_xlfn.XLOOKUP(H751,Calendar!O:O,Calendar!N:N,,-1),""))</f>
        <v/>
      </c>
      <c r="AI751" s="61" t="str">
        <f>IF(AND(AH751&lt;&gt;"",E751="Live"),_xlfn.XLOOKUP(_xlfn.TEXTJOIN(" vs ",,C751:D751),Calendar!G:G,Calendar!K:K),"")</f>
        <v/>
      </c>
      <c r="AJ751" s="61" t="str">
        <f>IF(AND(K751&lt;&gt;"Match of the Day",K751&lt;&gt;"Match of the Day 2",K751&lt;&gt;"Match of the Day Repeat"),"",1+MAX($AJ$10:AJ750))</f>
        <v/>
      </c>
    </row>
    <row r="752" spans="34:36" x14ac:dyDescent="0.35">
      <c r="AH752" s="16" t="str">
        <f>IF(AND(B752="Premier League",E752="Live"),_xlfn.XLOOKUP(_xlfn.TEXTJOIN(" vs ",,C752:D752),Calendar!G:G,Calendar!B:B),IF(AND(B752="Premier League",E752="Highlights"),_xlfn.XLOOKUP(H752,Calendar!O:O,Calendar!N:N,,-1),""))</f>
        <v/>
      </c>
      <c r="AI752" s="61" t="str">
        <f>IF(AND(AH752&lt;&gt;"",E752="Live"),_xlfn.XLOOKUP(_xlfn.TEXTJOIN(" vs ",,C752:D752),Calendar!G:G,Calendar!K:K),"")</f>
        <v/>
      </c>
      <c r="AJ752" s="61" t="str">
        <f>IF(AND(K752&lt;&gt;"Match of the Day",K752&lt;&gt;"Match of the Day 2",K752&lt;&gt;"Match of the Day Repeat"),"",1+MAX($AJ$10:AJ751))</f>
        <v/>
      </c>
    </row>
    <row r="753" spans="34:36" x14ac:dyDescent="0.35">
      <c r="AH753" s="16" t="str">
        <f>IF(AND(B753="Premier League",E753="Live"),_xlfn.XLOOKUP(_xlfn.TEXTJOIN(" vs ",,C753:D753),Calendar!G:G,Calendar!B:B),IF(AND(B753="Premier League",E753="Highlights"),_xlfn.XLOOKUP(H753,Calendar!O:O,Calendar!N:N,,-1),""))</f>
        <v/>
      </c>
      <c r="AI753" s="61" t="str">
        <f>IF(AND(AH753&lt;&gt;"",E753="Live"),_xlfn.XLOOKUP(_xlfn.TEXTJOIN(" vs ",,C753:D753),Calendar!G:G,Calendar!K:K),"")</f>
        <v/>
      </c>
      <c r="AJ753" s="61" t="str">
        <f>IF(AND(K753&lt;&gt;"Match of the Day",K753&lt;&gt;"Match of the Day 2",K753&lt;&gt;"Match of the Day Repeat"),"",1+MAX($AJ$10:AJ752))</f>
        <v/>
      </c>
    </row>
    <row r="754" spans="34:36" x14ac:dyDescent="0.35">
      <c r="AH754" s="16" t="str">
        <f>IF(AND(B754="Premier League",E754="Live"),_xlfn.XLOOKUP(_xlfn.TEXTJOIN(" vs ",,C754:D754),Calendar!G:G,Calendar!B:B),IF(AND(B754="Premier League",E754="Highlights"),_xlfn.XLOOKUP(H754,Calendar!O:O,Calendar!N:N,,-1),""))</f>
        <v/>
      </c>
      <c r="AI754" s="61" t="str">
        <f>IF(AND(AH754&lt;&gt;"",E754="Live"),_xlfn.XLOOKUP(_xlfn.TEXTJOIN(" vs ",,C754:D754),Calendar!G:G,Calendar!K:K),"")</f>
        <v/>
      </c>
      <c r="AJ754" s="61" t="str">
        <f>IF(AND(K754&lt;&gt;"Match of the Day",K754&lt;&gt;"Match of the Day 2",K754&lt;&gt;"Match of the Day Repeat"),"",1+MAX($AJ$10:AJ753))</f>
        <v/>
      </c>
    </row>
    <row r="755" spans="34:36" x14ac:dyDescent="0.35">
      <c r="AH755" s="16" t="str">
        <f>IF(AND(B755="Premier League",E755="Live"),_xlfn.XLOOKUP(_xlfn.TEXTJOIN(" vs ",,C755:D755),Calendar!G:G,Calendar!B:B),IF(AND(B755="Premier League",E755="Highlights"),_xlfn.XLOOKUP(H755,Calendar!O:O,Calendar!N:N,,-1),""))</f>
        <v/>
      </c>
      <c r="AI755" s="61" t="str">
        <f>IF(AND(AH755&lt;&gt;"",E755="Live"),_xlfn.XLOOKUP(_xlfn.TEXTJOIN(" vs ",,C755:D755),Calendar!G:G,Calendar!K:K),"")</f>
        <v/>
      </c>
      <c r="AJ755" s="61" t="str">
        <f>IF(AND(K755&lt;&gt;"Match of the Day",K755&lt;&gt;"Match of the Day 2",K755&lt;&gt;"Match of the Day Repeat"),"",1+MAX($AJ$10:AJ754))</f>
        <v/>
      </c>
    </row>
    <row r="756" spans="34:36" x14ac:dyDescent="0.35">
      <c r="AH756" s="16" t="str">
        <f>IF(AND(B756="Premier League",E756="Live"),_xlfn.XLOOKUP(_xlfn.TEXTJOIN(" vs ",,C756:D756),Calendar!G:G,Calendar!B:B),IF(AND(B756="Premier League",E756="Highlights"),_xlfn.XLOOKUP(H756,Calendar!O:O,Calendar!N:N,,-1),""))</f>
        <v/>
      </c>
      <c r="AI756" s="61" t="str">
        <f>IF(AND(AH756&lt;&gt;"",E756="Live"),_xlfn.XLOOKUP(_xlfn.TEXTJOIN(" vs ",,C756:D756),Calendar!G:G,Calendar!K:K),"")</f>
        <v/>
      </c>
      <c r="AJ756" s="61" t="str">
        <f>IF(AND(K756&lt;&gt;"Match of the Day",K756&lt;&gt;"Match of the Day 2",K756&lt;&gt;"Match of the Day Repeat"),"",1+MAX($AJ$10:AJ755))</f>
        <v/>
      </c>
    </row>
    <row r="757" spans="34:36" x14ac:dyDescent="0.35">
      <c r="AH757" s="16" t="str">
        <f>IF(AND(B757="Premier League",E757="Live"),_xlfn.XLOOKUP(_xlfn.TEXTJOIN(" vs ",,C757:D757),Calendar!G:G,Calendar!B:B),IF(AND(B757="Premier League",E757="Highlights"),_xlfn.XLOOKUP(H757,Calendar!O:O,Calendar!N:N,,-1),""))</f>
        <v/>
      </c>
      <c r="AI757" s="61" t="str">
        <f>IF(AND(AH757&lt;&gt;"",E757="Live"),_xlfn.XLOOKUP(_xlfn.TEXTJOIN(" vs ",,C757:D757),Calendar!G:G,Calendar!K:K),"")</f>
        <v/>
      </c>
      <c r="AJ757" s="61" t="str">
        <f>IF(AND(K757&lt;&gt;"Match of the Day",K757&lt;&gt;"Match of the Day 2",K757&lt;&gt;"Match of the Day Repeat"),"",1+MAX($AJ$10:AJ756))</f>
        <v/>
      </c>
    </row>
    <row r="758" spans="34:36" x14ac:dyDescent="0.35">
      <c r="AH758" s="16" t="str">
        <f>IF(AND(B758="Premier League",E758="Live"),_xlfn.XLOOKUP(_xlfn.TEXTJOIN(" vs ",,C758:D758),Calendar!G:G,Calendar!B:B),IF(AND(B758="Premier League",E758="Highlights"),_xlfn.XLOOKUP(H758,Calendar!O:O,Calendar!N:N,,-1),""))</f>
        <v/>
      </c>
      <c r="AI758" s="61" t="str">
        <f>IF(AND(AH758&lt;&gt;"",E758="Live"),_xlfn.XLOOKUP(_xlfn.TEXTJOIN(" vs ",,C758:D758),Calendar!G:G,Calendar!K:K),"")</f>
        <v/>
      </c>
      <c r="AJ758" s="61" t="str">
        <f>IF(AND(K758&lt;&gt;"Match of the Day",K758&lt;&gt;"Match of the Day 2",K758&lt;&gt;"Match of the Day Repeat"),"",1+MAX($AJ$10:AJ757))</f>
        <v/>
      </c>
    </row>
    <row r="759" spans="34:36" x14ac:dyDescent="0.35">
      <c r="AH759" s="16" t="str">
        <f>IF(AND(B759="Premier League",E759="Live"),_xlfn.XLOOKUP(_xlfn.TEXTJOIN(" vs ",,C759:D759),Calendar!G:G,Calendar!B:B),IF(AND(B759="Premier League",E759="Highlights"),_xlfn.XLOOKUP(H759,Calendar!O:O,Calendar!N:N,,-1),""))</f>
        <v/>
      </c>
      <c r="AI759" s="61" t="str">
        <f>IF(AND(AH759&lt;&gt;"",E759="Live"),_xlfn.XLOOKUP(_xlfn.TEXTJOIN(" vs ",,C759:D759),Calendar!G:G,Calendar!K:K),"")</f>
        <v/>
      </c>
      <c r="AJ759" s="61" t="str">
        <f>IF(AND(K759&lt;&gt;"Match of the Day",K759&lt;&gt;"Match of the Day 2",K759&lt;&gt;"Match of the Day Repeat"),"",1+MAX($AJ$10:AJ758))</f>
        <v/>
      </c>
    </row>
    <row r="760" spans="34:36" x14ac:dyDescent="0.35">
      <c r="AH760" s="16" t="str">
        <f>IF(AND(B760="Premier League",E760="Live"),_xlfn.XLOOKUP(_xlfn.TEXTJOIN(" vs ",,C760:D760),Calendar!G:G,Calendar!B:B),IF(AND(B760="Premier League",E760="Highlights"),_xlfn.XLOOKUP(H760,Calendar!O:O,Calendar!N:N,,-1),""))</f>
        <v/>
      </c>
      <c r="AI760" s="61" t="str">
        <f>IF(AND(AH760&lt;&gt;"",E760="Live"),_xlfn.XLOOKUP(_xlfn.TEXTJOIN(" vs ",,C760:D760),Calendar!G:G,Calendar!K:K),"")</f>
        <v/>
      </c>
      <c r="AJ760" s="61" t="str">
        <f>IF(AND(K760&lt;&gt;"Match of the Day",K760&lt;&gt;"Match of the Day 2",K760&lt;&gt;"Match of the Day Repeat"),"",1+MAX($AJ$10:AJ759))</f>
        <v/>
      </c>
    </row>
    <row r="761" spans="34:36" x14ac:dyDescent="0.35">
      <c r="AH761" s="16" t="str">
        <f>IF(AND(B761="Premier League",E761="Live"),_xlfn.XLOOKUP(_xlfn.TEXTJOIN(" vs ",,C761:D761),Calendar!G:G,Calendar!B:B),IF(AND(B761="Premier League",E761="Highlights"),_xlfn.XLOOKUP(H761,Calendar!O:O,Calendar!N:N,,-1),""))</f>
        <v/>
      </c>
      <c r="AI761" s="61" t="str">
        <f>IF(AND(AH761&lt;&gt;"",E761="Live"),_xlfn.XLOOKUP(_xlfn.TEXTJOIN(" vs ",,C761:D761),Calendar!G:G,Calendar!K:K),"")</f>
        <v/>
      </c>
      <c r="AJ761" s="61" t="str">
        <f>IF(AND(K761&lt;&gt;"Match of the Day",K761&lt;&gt;"Match of the Day 2",K761&lt;&gt;"Match of the Day Repeat"),"",1+MAX($AJ$10:AJ760))</f>
        <v/>
      </c>
    </row>
    <row r="762" spans="34:36" x14ac:dyDescent="0.35">
      <c r="AH762" s="16" t="str">
        <f>IF(AND(B762="Premier League",E762="Live"),_xlfn.XLOOKUP(_xlfn.TEXTJOIN(" vs ",,C762:D762),Calendar!G:G,Calendar!B:B),IF(AND(B762="Premier League",E762="Highlights"),_xlfn.XLOOKUP(H762,Calendar!O:O,Calendar!N:N,,-1),""))</f>
        <v/>
      </c>
      <c r="AI762" s="61" t="str">
        <f>IF(AND(AH762&lt;&gt;"",E762="Live"),_xlfn.XLOOKUP(_xlfn.TEXTJOIN(" vs ",,C762:D762),Calendar!G:G,Calendar!K:K),"")</f>
        <v/>
      </c>
      <c r="AJ762" s="61" t="str">
        <f>IF(AND(K762&lt;&gt;"Match of the Day",K762&lt;&gt;"Match of the Day 2",K762&lt;&gt;"Match of the Day Repeat"),"",1+MAX($AJ$10:AJ761))</f>
        <v/>
      </c>
    </row>
    <row r="763" spans="34:36" x14ac:dyDescent="0.35">
      <c r="AH763" s="16" t="str">
        <f>IF(AND(B763="Premier League",E763="Live"),_xlfn.XLOOKUP(_xlfn.TEXTJOIN(" vs ",,C763:D763),Calendar!G:G,Calendar!B:B),IF(AND(B763="Premier League",E763="Highlights"),_xlfn.XLOOKUP(H763,Calendar!O:O,Calendar!N:N,,-1),""))</f>
        <v/>
      </c>
      <c r="AI763" s="61" t="str">
        <f>IF(AND(AH763&lt;&gt;"",E763="Live"),_xlfn.XLOOKUP(_xlfn.TEXTJOIN(" vs ",,C763:D763),Calendar!G:G,Calendar!K:K),"")</f>
        <v/>
      </c>
      <c r="AJ763" s="61" t="str">
        <f>IF(AND(K763&lt;&gt;"Match of the Day",K763&lt;&gt;"Match of the Day 2",K763&lt;&gt;"Match of the Day Repeat"),"",1+MAX($AJ$10:AJ762))</f>
        <v/>
      </c>
    </row>
    <row r="764" spans="34:36" x14ac:dyDescent="0.35">
      <c r="AH764" s="16" t="str">
        <f>IF(AND(B764="Premier League",E764="Live"),_xlfn.XLOOKUP(_xlfn.TEXTJOIN(" vs ",,C764:D764),Calendar!G:G,Calendar!B:B),IF(AND(B764="Premier League",E764="Highlights"),_xlfn.XLOOKUP(H764,Calendar!O:O,Calendar!N:N,,-1),""))</f>
        <v/>
      </c>
      <c r="AI764" s="61" t="str">
        <f>IF(AND(AH764&lt;&gt;"",E764="Live"),_xlfn.XLOOKUP(_xlfn.TEXTJOIN(" vs ",,C764:D764),Calendar!G:G,Calendar!K:K),"")</f>
        <v/>
      </c>
      <c r="AJ764" s="61" t="str">
        <f>IF(AND(K764&lt;&gt;"Match of the Day",K764&lt;&gt;"Match of the Day 2",K764&lt;&gt;"Match of the Day Repeat"),"",1+MAX($AJ$10:AJ763))</f>
        <v/>
      </c>
    </row>
    <row r="765" spans="34:36" x14ac:dyDescent="0.35">
      <c r="AH765" s="16" t="str">
        <f>IF(AND(B765="Premier League",E765="Live"),_xlfn.XLOOKUP(_xlfn.TEXTJOIN(" vs ",,C765:D765),Calendar!G:G,Calendar!B:B),IF(AND(B765="Premier League",E765="Highlights"),_xlfn.XLOOKUP(H765,Calendar!O:O,Calendar!N:N,,-1),""))</f>
        <v/>
      </c>
      <c r="AI765" s="61" t="str">
        <f>IF(AND(AH765&lt;&gt;"",E765="Live"),_xlfn.XLOOKUP(_xlfn.TEXTJOIN(" vs ",,C765:D765),Calendar!G:G,Calendar!K:K),"")</f>
        <v/>
      </c>
      <c r="AJ765" s="61" t="str">
        <f>IF(AND(K765&lt;&gt;"Match of the Day",K765&lt;&gt;"Match of the Day 2",K765&lt;&gt;"Match of the Day Repeat"),"",1+MAX($AJ$10:AJ764))</f>
        <v/>
      </c>
    </row>
    <row r="766" spans="34:36" x14ac:dyDescent="0.35">
      <c r="AH766" s="16" t="str">
        <f>IF(AND(B766="Premier League",E766="Live"),_xlfn.XLOOKUP(_xlfn.TEXTJOIN(" vs ",,C766:D766),Calendar!G:G,Calendar!B:B),IF(AND(B766="Premier League",E766="Highlights"),_xlfn.XLOOKUP(H766,Calendar!O:O,Calendar!N:N,,-1),""))</f>
        <v/>
      </c>
      <c r="AI766" s="61" t="str">
        <f>IF(AND(AH766&lt;&gt;"",E766="Live"),_xlfn.XLOOKUP(_xlfn.TEXTJOIN(" vs ",,C766:D766),Calendar!G:G,Calendar!K:K),"")</f>
        <v/>
      </c>
      <c r="AJ766" s="61" t="str">
        <f>IF(AND(K766&lt;&gt;"Match of the Day",K766&lt;&gt;"Match of the Day 2",K766&lt;&gt;"Match of the Day Repeat"),"",1+MAX($AJ$10:AJ765))</f>
        <v/>
      </c>
    </row>
    <row r="767" spans="34:36" x14ac:dyDescent="0.35">
      <c r="AH767" s="16" t="str">
        <f>IF(AND(B767="Premier League",E767="Live"),_xlfn.XLOOKUP(_xlfn.TEXTJOIN(" vs ",,C767:D767),Calendar!G:G,Calendar!B:B),IF(AND(B767="Premier League",E767="Highlights"),_xlfn.XLOOKUP(H767,Calendar!O:O,Calendar!N:N,,-1),""))</f>
        <v/>
      </c>
      <c r="AI767" s="61" t="str">
        <f>IF(AND(AH767&lt;&gt;"",E767="Live"),_xlfn.XLOOKUP(_xlfn.TEXTJOIN(" vs ",,C767:D767),Calendar!G:G,Calendar!K:K),"")</f>
        <v/>
      </c>
      <c r="AJ767" s="61" t="str">
        <f>IF(AND(K767&lt;&gt;"Match of the Day",K767&lt;&gt;"Match of the Day 2",K767&lt;&gt;"Match of the Day Repeat"),"",1+MAX($AJ$10:AJ766))</f>
        <v/>
      </c>
    </row>
    <row r="768" spans="34:36" x14ac:dyDescent="0.35">
      <c r="AH768" s="16" t="str">
        <f>IF(AND(B768="Premier League",E768="Live"),_xlfn.XLOOKUP(_xlfn.TEXTJOIN(" vs ",,C768:D768),Calendar!G:G,Calendar!B:B),IF(AND(B768="Premier League",E768="Highlights"),_xlfn.XLOOKUP(H768,Calendar!O:O,Calendar!N:N,,-1),""))</f>
        <v/>
      </c>
      <c r="AI768" s="61" t="str">
        <f>IF(AND(AH768&lt;&gt;"",E768="Live"),_xlfn.XLOOKUP(_xlfn.TEXTJOIN(" vs ",,C768:D768),Calendar!G:G,Calendar!K:K),"")</f>
        <v/>
      </c>
      <c r="AJ768" s="61" t="str">
        <f>IF(AND(K768&lt;&gt;"Match of the Day",K768&lt;&gt;"Match of the Day 2",K768&lt;&gt;"Match of the Day Repeat"),"",1+MAX($AJ$10:AJ767))</f>
        <v/>
      </c>
    </row>
    <row r="769" spans="34:36" x14ac:dyDescent="0.35">
      <c r="AH769" s="16" t="str">
        <f>IF(AND(B769="Premier League",E769="Live"),_xlfn.XLOOKUP(_xlfn.TEXTJOIN(" vs ",,C769:D769),Calendar!G:G,Calendar!B:B),IF(AND(B769="Premier League",E769="Highlights"),_xlfn.XLOOKUP(H769,Calendar!O:O,Calendar!N:N,,-1),""))</f>
        <v/>
      </c>
      <c r="AI769" s="61" t="str">
        <f>IF(AND(AH769&lt;&gt;"",E769="Live"),_xlfn.XLOOKUP(_xlfn.TEXTJOIN(" vs ",,C769:D769),Calendar!G:G,Calendar!K:K),"")</f>
        <v/>
      </c>
      <c r="AJ769" s="61" t="str">
        <f>IF(AND(K769&lt;&gt;"Match of the Day",K769&lt;&gt;"Match of the Day 2",K769&lt;&gt;"Match of the Day Repeat"),"",1+MAX($AJ$10:AJ768))</f>
        <v/>
      </c>
    </row>
    <row r="770" spans="34:36" x14ac:dyDescent="0.35">
      <c r="AH770" s="16" t="str">
        <f>IF(AND(B770="Premier League",E770="Live"),_xlfn.XLOOKUP(_xlfn.TEXTJOIN(" vs ",,C770:D770),Calendar!G:G,Calendar!B:B),IF(AND(B770="Premier League",E770="Highlights"),_xlfn.XLOOKUP(H770,Calendar!O:O,Calendar!N:N,,-1),""))</f>
        <v/>
      </c>
      <c r="AI770" s="61" t="str">
        <f>IF(AND(AH770&lt;&gt;"",E770="Live"),_xlfn.XLOOKUP(_xlfn.TEXTJOIN(" vs ",,C770:D770),Calendar!G:G,Calendar!K:K),"")</f>
        <v/>
      </c>
      <c r="AJ770" s="61" t="str">
        <f>IF(AND(K770&lt;&gt;"Match of the Day",K770&lt;&gt;"Match of the Day 2",K770&lt;&gt;"Match of the Day Repeat"),"",1+MAX($AJ$10:AJ769))</f>
        <v/>
      </c>
    </row>
    <row r="771" spans="34:36" x14ac:dyDescent="0.35">
      <c r="AH771" s="16" t="str">
        <f>IF(AND(B771="Premier League",E771="Live"),_xlfn.XLOOKUP(_xlfn.TEXTJOIN(" vs ",,C771:D771),Calendar!G:G,Calendar!B:B),IF(AND(B771="Premier League",E771="Highlights"),_xlfn.XLOOKUP(H771,Calendar!O:O,Calendar!N:N,,-1),""))</f>
        <v/>
      </c>
      <c r="AI771" s="61" t="str">
        <f>IF(AND(AH771&lt;&gt;"",E771="Live"),_xlfn.XLOOKUP(_xlfn.TEXTJOIN(" vs ",,C771:D771),Calendar!G:G,Calendar!K:K),"")</f>
        <v/>
      </c>
      <c r="AJ771" s="61" t="str">
        <f>IF(AND(K771&lt;&gt;"Match of the Day",K771&lt;&gt;"Match of the Day 2",K771&lt;&gt;"Match of the Day Repeat"),"",1+MAX($AJ$10:AJ770))</f>
        <v/>
      </c>
    </row>
    <row r="772" spans="34:36" x14ac:dyDescent="0.35">
      <c r="AH772" s="16" t="str">
        <f>IF(AND(B772="Premier League",E772="Live"),_xlfn.XLOOKUP(_xlfn.TEXTJOIN(" vs ",,C772:D772),Calendar!G:G,Calendar!B:B),IF(AND(B772="Premier League",E772="Highlights"),_xlfn.XLOOKUP(H772,Calendar!O:O,Calendar!N:N,,-1),""))</f>
        <v/>
      </c>
      <c r="AI772" s="61" t="str">
        <f>IF(AND(AH772&lt;&gt;"",E772="Live"),_xlfn.XLOOKUP(_xlfn.TEXTJOIN(" vs ",,C772:D772),Calendar!G:G,Calendar!K:K),"")</f>
        <v/>
      </c>
      <c r="AJ772" s="61" t="str">
        <f>IF(AND(K772&lt;&gt;"Match of the Day",K772&lt;&gt;"Match of the Day 2",K772&lt;&gt;"Match of the Day Repeat"),"",1+MAX($AJ$10:AJ771))</f>
        <v/>
      </c>
    </row>
    <row r="773" spans="34:36" x14ac:dyDescent="0.35">
      <c r="AH773" s="16" t="str">
        <f>IF(AND(B773="Premier League",E773="Live"),_xlfn.XLOOKUP(_xlfn.TEXTJOIN(" vs ",,C773:D773),Calendar!G:G,Calendar!B:B),IF(AND(B773="Premier League",E773="Highlights"),_xlfn.XLOOKUP(H773,Calendar!O:O,Calendar!N:N,,-1),""))</f>
        <v/>
      </c>
      <c r="AI773" s="61" t="str">
        <f>IF(AND(AH773&lt;&gt;"",E773="Live"),_xlfn.XLOOKUP(_xlfn.TEXTJOIN(" vs ",,C773:D773),Calendar!G:G,Calendar!K:K),"")</f>
        <v/>
      </c>
      <c r="AJ773" s="61" t="str">
        <f>IF(AND(K773&lt;&gt;"Match of the Day",K773&lt;&gt;"Match of the Day 2",K773&lt;&gt;"Match of the Day Repeat"),"",1+MAX($AJ$10:AJ772))</f>
        <v/>
      </c>
    </row>
    <row r="774" spans="34:36" x14ac:dyDescent="0.35">
      <c r="AH774" s="16" t="str">
        <f>IF(AND(B774="Premier League",E774="Live"),_xlfn.XLOOKUP(_xlfn.TEXTJOIN(" vs ",,C774:D774),Calendar!G:G,Calendar!B:B),IF(AND(B774="Premier League",E774="Highlights"),_xlfn.XLOOKUP(H774,Calendar!O:O,Calendar!N:N,,-1),""))</f>
        <v/>
      </c>
      <c r="AI774" s="61" t="str">
        <f>IF(AND(AH774&lt;&gt;"",E774="Live"),_xlfn.XLOOKUP(_xlfn.TEXTJOIN(" vs ",,C774:D774),Calendar!G:G,Calendar!K:K),"")</f>
        <v/>
      </c>
      <c r="AJ774" s="61" t="str">
        <f>IF(AND(K774&lt;&gt;"Match of the Day",K774&lt;&gt;"Match of the Day 2",K774&lt;&gt;"Match of the Day Repeat"),"",1+MAX($AJ$10:AJ773))</f>
        <v/>
      </c>
    </row>
    <row r="775" spans="34:36" x14ac:dyDescent="0.35">
      <c r="AH775" s="16" t="str">
        <f>IF(AND(B775="Premier League",E775="Live"),_xlfn.XLOOKUP(_xlfn.TEXTJOIN(" vs ",,C775:D775),Calendar!G:G,Calendar!B:B),IF(AND(B775="Premier League",E775="Highlights"),_xlfn.XLOOKUP(H775,Calendar!O:O,Calendar!N:N,,-1),""))</f>
        <v/>
      </c>
      <c r="AI775" s="61" t="str">
        <f>IF(AND(AH775&lt;&gt;"",E775="Live"),_xlfn.XLOOKUP(_xlfn.TEXTJOIN(" vs ",,C775:D775),Calendar!G:G,Calendar!K:K),"")</f>
        <v/>
      </c>
      <c r="AJ775" s="61" t="str">
        <f>IF(AND(K775&lt;&gt;"Match of the Day",K775&lt;&gt;"Match of the Day 2",K775&lt;&gt;"Match of the Day Repeat"),"",1+MAX($AJ$10:AJ774))</f>
        <v/>
      </c>
    </row>
    <row r="776" spans="34:36" x14ac:dyDescent="0.35">
      <c r="AH776" s="16" t="str">
        <f>IF(AND(B776="Premier League",E776="Live"),_xlfn.XLOOKUP(_xlfn.TEXTJOIN(" vs ",,C776:D776),Calendar!G:G,Calendar!B:B),IF(AND(B776="Premier League",E776="Highlights"),_xlfn.XLOOKUP(H776,Calendar!O:O,Calendar!N:N,,-1),""))</f>
        <v/>
      </c>
      <c r="AI776" s="61" t="str">
        <f>IF(AND(AH776&lt;&gt;"",E776="Live"),_xlfn.XLOOKUP(_xlfn.TEXTJOIN(" vs ",,C776:D776),Calendar!G:G,Calendar!K:K),"")</f>
        <v/>
      </c>
      <c r="AJ776" s="61" t="str">
        <f>IF(AND(K776&lt;&gt;"Match of the Day",K776&lt;&gt;"Match of the Day 2",K776&lt;&gt;"Match of the Day Repeat"),"",1+MAX($AJ$10:AJ775))</f>
        <v/>
      </c>
    </row>
    <row r="777" spans="34:36" x14ac:dyDescent="0.35">
      <c r="AH777" s="16" t="str">
        <f>IF(AND(B777="Premier League",E777="Live"),_xlfn.XLOOKUP(_xlfn.TEXTJOIN(" vs ",,C777:D777),Calendar!G:G,Calendar!B:B),IF(AND(B777="Premier League",E777="Highlights"),_xlfn.XLOOKUP(H777,Calendar!O:O,Calendar!N:N,,-1),""))</f>
        <v/>
      </c>
      <c r="AI777" s="61" t="str">
        <f>IF(AND(AH777&lt;&gt;"",E777="Live"),_xlfn.XLOOKUP(_xlfn.TEXTJOIN(" vs ",,C777:D777),Calendar!G:G,Calendar!K:K),"")</f>
        <v/>
      </c>
      <c r="AJ777" s="61" t="str">
        <f>IF(AND(K777&lt;&gt;"Match of the Day",K777&lt;&gt;"Match of the Day 2",K777&lt;&gt;"Match of the Day Repeat"),"",1+MAX($AJ$10:AJ776))</f>
        <v/>
      </c>
    </row>
    <row r="778" spans="34:36" x14ac:dyDescent="0.35">
      <c r="AH778" s="16" t="str">
        <f>IF(AND(B778="Premier League",E778="Live"),_xlfn.XLOOKUP(_xlfn.TEXTJOIN(" vs ",,C778:D778),Calendar!G:G,Calendar!B:B),IF(AND(B778="Premier League",E778="Highlights"),_xlfn.XLOOKUP(H778,Calendar!O:O,Calendar!N:N,,-1),""))</f>
        <v/>
      </c>
      <c r="AI778" s="61" t="str">
        <f>IF(AND(AH778&lt;&gt;"",E778="Live"),_xlfn.XLOOKUP(_xlfn.TEXTJOIN(" vs ",,C778:D778),Calendar!G:G,Calendar!K:K),"")</f>
        <v/>
      </c>
      <c r="AJ778" s="61" t="str">
        <f>IF(AND(K778&lt;&gt;"Match of the Day",K778&lt;&gt;"Match of the Day 2",K778&lt;&gt;"Match of the Day Repeat"),"",1+MAX($AJ$10:AJ777))</f>
        <v/>
      </c>
    </row>
    <row r="779" spans="34:36" x14ac:dyDescent="0.35">
      <c r="AH779" s="16" t="str">
        <f>IF(AND(B779="Premier League",E779="Live"),_xlfn.XLOOKUP(_xlfn.TEXTJOIN(" vs ",,C779:D779),Calendar!G:G,Calendar!B:B),IF(AND(B779="Premier League",E779="Highlights"),_xlfn.XLOOKUP(H779,Calendar!O:O,Calendar!N:N,,-1),""))</f>
        <v/>
      </c>
      <c r="AI779" s="61" t="str">
        <f>IF(AND(AH779&lt;&gt;"",E779="Live"),_xlfn.XLOOKUP(_xlfn.TEXTJOIN(" vs ",,C779:D779),Calendar!G:G,Calendar!K:K),"")</f>
        <v/>
      </c>
      <c r="AJ779" s="61" t="str">
        <f>IF(AND(K779&lt;&gt;"Match of the Day",K779&lt;&gt;"Match of the Day 2",K779&lt;&gt;"Match of the Day Repeat"),"",1+MAX($AJ$10:AJ778))</f>
        <v/>
      </c>
    </row>
    <row r="780" spans="34:36" x14ac:dyDescent="0.35">
      <c r="AH780" s="16" t="str">
        <f>IF(AND(B780="Premier League",E780="Live"),_xlfn.XLOOKUP(_xlfn.TEXTJOIN(" vs ",,C780:D780),Calendar!G:G,Calendar!B:B),IF(AND(B780="Premier League",E780="Highlights"),_xlfn.XLOOKUP(H780,Calendar!O:O,Calendar!N:N,,-1),""))</f>
        <v/>
      </c>
      <c r="AI780" s="61" t="str">
        <f>IF(AND(AH780&lt;&gt;"",E780="Live"),_xlfn.XLOOKUP(_xlfn.TEXTJOIN(" vs ",,C780:D780),Calendar!G:G,Calendar!K:K),"")</f>
        <v/>
      </c>
      <c r="AJ780" s="61" t="str">
        <f>IF(AND(K780&lt;&gt;"Match of the Day",K780&lt;&gt;"Match of the Day 2",K780&lt;&gt;"Match of the Day Repeat"),"",1+MAX($AJ$10:AJ779))</f>
        <v/>
      </c>
    </row>
    <row r="781" spans="34:36" x14ac:dyDescent="0.35">
      <c r="AH781" s="16" t="str">
        <f>IF(AND(B781="Premier League",E781="Live"),_xlfn.XLOOKUP(_xlfn.TEXTJOIN(" vs ",,C781:D781),Calendar!G:G,Calendar!B:B),IF(AND(B781="Premier League",E781="Highlights"),_xlfn.XLOOKUP(H781,Calendar!O:O,Calendar!N:N,,-1),""))</f>
        <v/>
      </c>
      <c r="AI781" s="61" t="str">
        <f>IF(AND(AH781&lt;&gt;"",E781="Live"),_xlfn.XLOOKUP(_xlfn.TEXTJOIN(" vs ",,C781:D781),Calendar!G:G,Calendar!K:K),"")</f>
        <v/>
      </c>
      <c r="AJ781" s="61" t="str">
        <f>IF(AND(K781&lt;&gt;"Match of the Day",K781&lt;&gt;"Match of the Day 2",K781&lt;&gt;"Match of the Day Repeat"),"",1+MAX($AJ$10:AJ780))</f>
        <v/>
      </c>
    </row>
    <row r="782" spans="34:36" x14ac:dyDescent="0.35">
      <c r="AH782" s="16" t="str">
        <f>IF(AND(B782="Premier League",E782="Live"),_xlfn.XLOOKUP(_xlfn.TEXTJOIN(" vs ",,C782:D782),Calendar!G:G,Calendar!B:B),IF(AND(B782="Premier League",E782="Highlights"),_xlfn.XLOOKUP(H782,Calendar!O:O,Calendar!N:N,,-1),""))</f>
        <v/>
      </c>
      <c r="AI782" s="61" t="str">
        <f>IF(AND(AH782&lt;&gt;"",E782="Live"),_xlfn.XLOOKUP(_xlfn.TEXTJOIN(" vs ",,C782:D782),Calendar!G:G,Calendar!K:K),"")</f>
        <v/>
      </c>
      <c r="AJ782" s="61" t="str">
        <f>IF(AND(K782&lt;&gt;"Match of the Day",K782&lt;&gt;"Match of the Day 2",K782&lt;&gt;"Match of the Day Repeat"),"",1+MAX($AJ$10:AJ781))</f>
        <v/>
      </c>
    </row>
    <row r="783" spans="34:36" x14ac:dyDescent="0.35">
      <c r="AH783" s="16" t="str">
        <f>IF(AND(B783="Premier League",E783="Live"),_xlfn.XLOOKUP(_xlfn.TEXTJOIN(" vs ",,C783:D783),Calendar!G:G,Calendar!B:B),IF(AND(B783="Premier League",E783="Highlights"),_xlfn.XLOOKUP(H783,Calendar!O:O,Calendar!N:N,,-1),""))</f>
        <v/>
      </c>
      <c r="AI783" s="61" t="str">
        <f>IF(AND(AH783&lt;&gt;"",E783="Live"),_xlfn.XLOOKUP(_xlfn.TEXTJOIN(" vs ",,C783:D783),Calendar!G:G,Calendar!K:K),"")</f>
        <v/>
      </c>
      <c r="AJ783" s="61" t="str">
        <f>IF(AND(K783&lt;&gt;"Match of the Day",K783&lt;&gt;"Match of the Day 2",K783&lt;&gt;"Match of the Day Repeat"),"",1+MAX($AJ$10:AJ782))</f>
        <v/>
      </c>
    </row>
    <row r="784" spans="34:36" x14ac:dyDescent="0.35">
      <c r="AH784" s="16" t="str">
        <f>IF(AND(B784="Premier League",E784="Live"),_xlfn.XLOOKUP(_xlfn.TEXTJOIN(" vs ",,C784:D784),Calendar!G:G,Calendar!B:B),IF(AND(B784="Premier League",E784="Highlights"),_xlfn.XLOOKUP(H784,Calendar!O:O,Calendar!N:N,,-1),""))</f>
        <v/>
      </c>
      <c r="AI784" s="61" t="str">
        <f>IF(AND(AH784&lt;&gt;"",E784="Live"),_xlfn.XLOOKUP(_xlfn.TEXTJOIN(" vs ",,C784:D784),Calendar!G:G,Calendar!K:K),"")</f>
        <v/>
      </c>
      <c r="AJ784" s="61" t="str">
        <f>IF(AND(K784&lt;&gt;"Match of the Day",K784&lt;&gt;"Match of the Day 2",K784&lt;&gt;"Match of the Day Repeat"),"",1+MAX($AJ$10:AJ783))</f>
        <v/>
      </c>
    </row>
    <row r="785" spans="34:36" x14ac:dyDescent="0.35">
      <c r="AH785" s="16" t="str">
        <f>IF(AND(B785="Premier League",E785="Live"),_xlfn.XLOOKUP(_xlfn.TEXTJOIN(" vs ",,C785:D785),Calendar!G:G,Calendar!B:B),IF(AND(B785="Premier League",E785="Highlights"),_xlfn.XLOOKUP(H785,Calendar!O:O,Calendar!N:N,,-1),""))</f>
        <v/>
      </c>
      <c r="AI785" s="61" t="str">
        <f>IF(AND(AH785&lt;&gt;"",E785="Live"),_xlfn.XLOOKUP(_xlfn.TEXTJOIN(" vs ",,C785:D785),Calendar!G:G,Calendar!K:K),"")</f>
        <v/>
      </c>
      <c r="AJ785" s="61" t="str">
        <f>IF(AND(K785&lt;&gt;"Match of the Day",K785&lt;&gt;"Match of the Day 2",K785&lt;&gt;"Match of the Day Repeat"),"",1+MAX($AJ$10:AJ784))</f>
        <v/>
      </c>
    </row>
    <row r="786" spans="34:36" x14ac:dyDescent="0.35">
      <c r="AH786" s="16" t="str">
        <f>IF(AND(B786="Premier League",E786="Live"),_xlfn.XLOOKUP(_xlfn.TEXTJOIN(" vs ",,C786:D786),Calendar!G:G,Calendar!B:B),IF(AND(B786="Premier League",E786="Highlights"),_xlfn.XLOOKUP(H786,Calendar!O:O,Calendar!N:N,,-1),""))</f>
        <v/>
      </c>
      <c r="AI786" s="61" t="str">
        <f>IF(AND(AH786&lt;&gt;"",E786="Live"),_xlfn.XLOOKUP(_xlfn.TEXTJOIN(" vs ",,C786:D786),Calendar!G:G,Calendar!K:K),"")</f>
        <v/>
      </c>
      <c r="AJ786" s="61" t="str">
        <f>IF(AND(K786&lt;&gt;"Match of the Day",K786&lt;&gt;"Match of the Day 2",K786&lt;&gt;"Match of the Day Repeat"),"",1+MAX($AJ$10:AJ785))</f>
        <v/>
      </c>
    </row>
    <row r="787" spans="34:36" x14ac:dyDescent="0.35">
      <c r="AH787" s="16" t="str">
        <f>IF(AND(B787="Premier League",E787="Live"),_xlfn.XLOOKUP(_xlfn.TEXTJOIN(" vs ",,C787:D787),Calendar!G:G,Calendar!B:B),IF(AND(B787="Premier League",E787="Highlights"),_xlfn.XLOOKUP(H787,Calendar!O:O,Calendar!N:N,,-1),""))</f>
        <v/>
      </c>
      <c r="AI787" s="61" t="str">
        <f>IF(AND(AH787&lt;&gt;"",E787="Live"),_xlfn.XLOOKUP(_xlfn.TEXTJOIN(" vs ",,C787:D787),Calendar!G:G,Calendar!K:K),"")</f>
        <v/>
      </c>
      <c r="AJ787" s="61" t="str">
        <f>IF(AND(K787&lt;&gt;"Match of the Day",K787&lt;&gt;"Match of the Day 2",K787&lt;&gt;"Match of the Day Repeat"),"",1+MAX($AJ$10:AJ786))</f>
        <v/>
      </c>
    </row>
    <row r="788" spans="34:36" x14ac:dyDescent="0.35">
      <c r="AH788" s="16" t="str">
        <f>IF(AND(B788="Premier League",E788="Live"),_xlfn.XLOOKUP(_xlfn.TEXTJOIN(" vs ",,C788:D788),Calendar!G:G,Calendar!B:B),IF(AND(B788="Premier League",E788="Highlights"),_xlfn.XLOOKUP(H788,Calendar!O:O,Calendar!N:N,,-1),""))</f>
        <v/>
      </c>
      <c r="AI788" s="61" t="str">
        <f>IF(AND(AH788&lt;&gt;"",E788="Live"),_xlfn.XLOOKUP(_xlfn.TEXTJOIN(" vs ",,C788:D788),Calendar!G:G,Calendar!K:K),"")</f>
        <v/>
      </c>
      <c r="AJ788" s="61" t="str">
        <f>IF(AND(K788&lt;&gt;"Match of the Day",K788&lt;&gt;"Match of the Day 2",K788&lt;&gt;"Match of the Day Repeat"),"",1+MAX($AJ$10:AJ787))</f>
        <v/>
      </c>
    </row>
    <row r="789" spans="34:36" x14ac:dyDescent="0.35">
      <c r="AH789" s="16" t="str">
        <f>IF(AND(B789="Premier League",E789="Live"),_xlfn.XLOOKUP(_xlfn.TEXTJOIN(" vs ",,C789:D789),Calendar!G:G,Calendar!B:B),IF(AND(B789="Premier League",E789="Highlights"),_xlfn.XLOOKUP(H789,Calendar!O:O,Calendar!N:N,,-1),""))</f>
        <v/>
      </c>
      <c r="AI789" s="61" t="str">
        <f>IF(AND(AH789&lt;&gt;"",E789="Live"),_xlfn.XLOOKUP(_xlfn.TEXTJOIN(" vs ",,C789:D789),Calendar!G:G,Calendar!K:K),"")</f>
        <v/>
      </c>
      <c r="AJ789" s="61" t="str">
        <f>IF(AND(K789&lt;&gt;"Match of the Day",K789&lt;&gt;"Match of the Day 2",K789&lt;&gt;"Match of the Day Repeat"),"",1+MAX($AJ$10:AJ788))</f>
        <v/>
      </c>
    </row>
    <row r="790" spans="34:36" x14ac:dyDescent="0.35">
      <c r="AH790" s="16" t="str">
        <f>IF(AND(B790="Premier League",E790="Live"),_xlfn.XLOOKUP(_xlfn.TEXTJOIN(" vs ",,C790:D790),Calendar!G:G,Calendar!B:B),IF(AND(B790="Premier League",E790="Highlights"),_xlfn.XLOOKUP(H790,Calendar!O:O,Calendar!N:N,,-1),""))</f>
        <v/>
      </c>
      <c r="AI790" s="61" t="str">
        <f>IF(AND(AH790&lt;&gt;"",E790="Live"),_xlfn.XLOOKUP(_xlfn.TEXTJOIN(" vs ",,C790:D790),Calendar!G:G,Calendar!K:K),"")</f>
        <v/>
      </c>
      <c r="AJ790" s="61" t="str">
        <f>IF(AND(K790&lt;&gt;"Match of the Day",K790&lt;&gt;"Match of the Day 2",K790&lt;&gt;"Match of the Day Repeat"),"",1+MAX($AJ$10:AJ789))</f>
        <v/>
      </c>
    </row>
    <row r="791" spans="34:36" x14ac:dyDescent="0.35">
      <c r="AH791" s="16" t="str">
        <f>IF(AND(B791="Premier League",E791="Live"),_xlfn.XLOOKUP(_xlfn.TEXTJOIN(" vs ",,C791:D791),Calendar!G:G,Calendar!B:B),IF(AND(B791="Premier League",E791="Highlights"),_xlfn.XLOOKUP(H791,Calendar!O:O,Calendar!N:N,,-1),""))</f>
        <v/>
      </c>
      <c r="AI791" s="61" t="str">
        <f>IF(AND(AH791&lt;&gt;"",E791="Live"),_xlfn.XLOOKUP(_xlfn.TEXTJOIN(" vs ",,C791:D791),Calendar!G:G,Calendar!K:K),"")</f>
        <v/>
      </c>
      <c r="AJ791" s="61" t="str">
        <f>IF(AND(K791&lt;&gt;"Match of the Day",K791&lt;&gt;"Match of the Day 2",K791&lt;&gt;"Match of the Day Repeat"),"",1+MAX($AJ$10:AJ790))</f>
        <v/>
      </c>
    </row>
    <row r="792" spans="34:36" x14ac:dyDescent="0.35">
      <c r="AH792" s="16" t="str">
        <f>IF(AND(B792="Premier League",E792="Live"),_xlfn.XLOOKUP(_xlfn.TEXTJOIN(" vs ",,C792:D792),Calendar!G:G,Calendar!B:B),IF(AND(B792="Premier League",E792="Highlights"),_xlfn.XLOOKUP(H792,Calendar!O:O,Calendar!N:N,,-1),""))</f>
        <v/>
      </c>
      <c r="AI792" s="61" t="str">
        <f>IF(AND(AH792&lt;&gt;"",E792="Live"),_xlfn.XLOOKUP(_xlfn.TEXTJOIN(" vs ",,C792:D792),Calendar!G:G,Calendar!K:K),"")</f>
        <v/>
      </c>
      <c r="AJ792" s="61" t="str">
        <f>IF(AND(K792&lt;&gt;"Match of the Day",K792&lt;&gt;"Match of the Day 2",K792&lt;&gt;"Match of the Day Repeat"),"",1+MAX($AJ$10:AJ791))</f>
        <v/>
      </c>
    </row>
    <row r="793" spans="34:36" x14ac:dyDescent="0.35">
      <c r="AH793" s="16" t="str">
        <f>IF(AND(B793="Premier League",E793="Live"),_xlfn.XLOOKUP(_xlfn.TEXTJOIN(" vs ",,C793:D793),Calendar!G:G,Calendar!B:B),IF(AND(B793="Premier League",E793="Highlights"),_xlfn.XLOOKUP(H793,Calendar!O:O,Calendar!N:N,,-1),""))</f>
        <v/>
      </c>
      <c r="AI793" s="61" t="str">
        <f>IF(AND(AH793&lt;&gt;"",E793="Live"),_xlfn.XLOOKUP(_xlfn.TEXTJOIN(" vs ",,C793:D793),Calendar!G:G,Calendar!K:K),"")</f>
        <v/>
      </c>
      <c r="AJ793" s="61" t="str">
        <f>IF(AND(K793&lt;&gt;"Match of the Day",K793&lt;&gt;"Match of the Day 2",K793&lt;&gt;"Match of the Day Repeat"),"",1+MAX($AJ$10:AJ792))</f>
        <v/>
      </c>
    </row>
    <row r="794" spans="34:36" x14ac:dyDescent="0.35">
      <c r="AH794" s="16" t="str">
        <f>IF(AND(B794="Premier League",E794="Live"),_xlfn.XLOOKUP(_xlfn.TEXTJOIN(" vs ",,C794:D794),Calendar!G:G,Calendar!B:B),IF(AND(B794="Premier League",E794="Highlights"),_xlfn.XLOOKUP(H794,Calendar!O:O,Calendar!N:N,,-1),""))</f>
        <v/>
      </c>
      <c r="AI794" s="61" t="str">
        <f>IF(AND(AH794&lt;&gt;"",E794="Live"),_xlfn.XLOOKUP(_xlfn.TEXTJOIN(" vs ",,C794:D794),Calendar!G:G,Calendar!K:K),"")</f>
        <v/>
      </c>
      <c r="AJ794" s="61" t="str">
        <f>IF(AND(K794&lt;&gt;"Match of the Day",K794&lt;&gt;"Match of the Day 2",K794&lt;&gt;"Match of the Day Repeat"),"",1+MAX($AJ$10:AJ793))</f>
        <v/>
      </c>
    </row>
    <row r="795" spans="34:36" x14ac:dyDescent="0.35">
      <c r="AH795" s="16" t="str">
        <f>IF(AND(B795="Premier League",E795="Live"),_xlfn.XLOOKUP(_xlfn.TEXTJOIN(" vs ",,C795:D795),Calendar!G:G,Calendar!B:B),IF(AND(B795="Premier League",E795="Highlights"),_xlfn.XLOOKUP(H795,Calendar!O:O,Calendar!N:N,,-1),""))</f>
        <v/>
      </c>
      <c r="AI795" s="61" t="str">
        <f>IF(AND(AH795&lt;&gt;"",E795="Live"),_xlfn.XLOOKUP(_xlfn.TEXTJOIN(" vs ",,C795:D795),Calendar!G:G,Calendar!K:K),"")</f>
        <v/>
      </c>
      <c r="AJ795" s="61" t="str">
        <f>IF(AND(K795&lt;&gt;"Match of the Day",K795&lt;&gt;"Match of the Day 2",K795&lt;&gt;"Match of the Day Repeat"),"",1+MAX($AJ$10:AJ794))</f>
        <v/>
      </c>
    </row>
    <row r="796" spans="34:36" x14ac:dyDescent="0.35">
      <c r="AH796" s="16" t="str">
        <f>IF(AND(B796="Premier League",E796="Live"),_xlfn.XLOOKUP(_xlfn.TEXTJOIN(" vs ",,C796:D796),Calendar!G:G,Calendar!B:B),IF(AND(B796="Premier League",E796="Highlights"),_xlfn.XLOOKUP(H796,Calendar!O:O,Calendar!N:N,,-1),""))</f>
        <v/>
      </c>
      <c r="AI796" s="61" t="str">
        <f>IF(AND(AH796&lt;&gt;"",E796="Live"),_xlfn.XLOOKUP(_xlfn.TEXTJOIN(" vs ",,C796:D796),Calendar!G:G,Calendar!K:K),"")</f>
        <v/>
      </c>
      <c r="AJ796" s="61" t="str">
        <f>IF(AND(K796&lt;&gt;"Match of the Day",K796&lt;&gt;"Match of the Day 2",K796&lt;&gt;"Match of the Day Repeat"),"",1+MAX($AJ$10:AJ795))</f>
        <v/>
      </c>
    </row>
    <row r="797" spans="34:36" x14ac:dyDescent="0.35">
      <c r="AH797" s="16" t="str">
        <f>IF(AND(B797="Premier League",E797="Live"),_xlfn.XLOOKUP(_xlfn.TEXTJOIN(" vs ",,C797:D797),Calendar!G:G,Calendar!B:B),IF(AND(B797="Premier League",E797="Highlights"),_xlfn.XLOOKUP(H797,Calendar!O:O,Calendar!N:N,,-1),""))</f>
        <v/>
      </c>
      <c r="AI797" s="61" t="str">
        <f>IF(AND(AH797&lt;&gt;"",E797="Live"),_xlfn.XLOOKUP(_xlfn.TEXTJOIN(" vs ",,C797:D797),Calendar!G:G,Calendar!K:K),"")</f>
        <v/>
      </c>
      <c r="AJ797" s="61" t="str">
        <f>IF(AND(K797&lt;&gt;"Match of the Day",K797&lt;&gt;"Match of the Day 2",K797&lt;&gt;"Match of the Day Repeat"),"",1+MAX($AJ$10:AJ796))</f>
        <v/>
      </c>
    </row>
    <row r="798" spans="34:36" x14ac:dyDescent="0.35">
      <c r="AH798" s="16" t="str">
        <f>IF(AND(B798="Premier League",E798="Live"),_xlfn.XLOOKUP(_xlfn.TEXTJOIN(" vs ",,C798:D798),Calendar!G:G,Calendar!B:B),IF(AND(B798="Premier League",E798="Highlights"),_xlfn.XLOOKUP(H798,Calendar!O:O,Calendar!N:N,,-1),""))</f>
        <v/>
      </c>
      <c r="AI798" s="61" t="str">
        <f>IF(AND(AH798&lt;&gt;"",E798="Live"),_xlfn.XLOOKUP(_xlfn.TEXTJOIN(" vs ",,C798:D798),Calendar!G:G,Calendar!K:K),"")</f>
        <v/>
      </c>
      <c r="AJ798" s="61" t="str">
        <f>IF(AND(K798&lt;&gt;"Match of the Day",K798&lt;&gt;"Match of the Day 2",K798&lt;&gt;"Match of the Day Repeat"),"",1+MAX($AJ$10:AJ797))</f>
        <v/>
      </c>
    </row>
    <row r="799" spans="34:36" x14ac:dyDescent="0.35">
      <c r="AH799" s="16" t="str">
        <f>IF(AND(B799="Premier League",E799="Live"),_xlfn.XLOOKUP(_xlfn.TEXTJOIN(" vs ",,C799:D799),Calendar!G:G,Calendar!B:B),IF(AND(B799="Premier League",E799="Highlights"),_xlfn.XLOOKUP(H799,Calendar!O:O,Calendar!N:N,,-1),""))</f>
        <v/>
      </c>
      <c r="AI799" s="61" t="str">
        <f>IF(AND(AH799&lt;&gt;"",E799="Live"),_xlfn.XLOOKUP(_xlfn.TEXTJOIN(" vs ",,C799:D799),Calendar!G:G,Calendar!K:K),"")</f>
        <v/>
      </c>
      <c r="AJ799" s="61" t="str">
        <f>IF(AND(K799&lt;&gt;"Match of the Day",K799&lt;&gt;"Match of the Day 2",K799&lt;&gt;"Match of the Day Repeat"),"",1+MAX($AJ$10:AJ798))</f>
        <v/>
      </c>
    </row>
    <row r="800" spans="34:36" x14ac:dyDescent="0.35">
      <c r="AH800" s="16" t="str">
        <f>IF(AND(B800="Premier League",E800="Live"),_xlfn.XLOOKUP(_xlfn.TEXTJOIN(" vs ",,C800:D800),Calendar!G:G,Calendar!B:B),IF(AND(B800="Premier League",E800="Highlights"),_xlfn.XLOOKUP(H800,Calendar!O:O,Calendar!N:N,,-1),""))</f>
        <v/>
      </c>
      <c r="AI800" s="61" t="str">
        <f>IF(AND(AH800&lt;&gt;"",E800="Live"),_xlfn.XLOOKUP(_xlfn.TEXTJOIN(" vs ",,C800:D800),Calendar!G:G,Calendar!K:K),"")</f>
        <v/>
      </c>
      <c r="AJ800" s="61" t="str">
        <f>IF(AND(K800&lt;&gt;"Match of the Day",K800&lt;&gt;"Match of the Day 2",K800&lt;&gt;"Match of the Day Repeat"),"",1+MAX($AJ$10:AJ799))</f>
        <v/>
      </c>
    </row>
    <row r="801" spans="34:36" x14ac:dyDescent="0.35">
      <c r="AH801" s="16" t="str">
        <f>IF(AND(B801="Premier League",E801="Live"),_xlfn.XLOOKUP(_xlfn.TEXTJOIN(" vs ",,C801:D801),Calendar!G:G,Calendar!B:B),IF(AND(B801="Premier League",E801="Highlights"),_xlfn.XLOOKUP(H801,Calendar!O:O,Calendar!N:N,,-1),""))</f>
        <v/>
      </c>
      <c r="AI801" s="61" t="str">
        <f>IF(AND(AH801&lt;&gt;"",E801="Live"),_xlfn.XLOOKUP(_xlfn.TEXTJOIN(" vs ",,C801:D801),Calendar!G:G,Calendar!K:K),"")</f>
        <v/>
      </c>
      <c r="AJ801" s="61" t="str">
        <f>IF(AND(K801&lt;&gt;"Match of the Day",K801&lt;&gt;"Match of the Day 2",K801&lt;&gt;"Match of the Day Repeat"),"",1+MAX($AJ$10:AJ800))</f>
        <v/>
      </c>
    </row>
    <row r="802" spans="34:36" x14ac:dyDescent="0.35">
      <c r="AH802" s="16" t="str">
        <f>IF(AND(B802="Premier League",E802="Live"),_xlfn.XLOOKUP(_xlfn.TEXTJOIN(" vs ",,C802:D802),Calendar!G:G,Calendar!B:B),IF(AND(B802="Premier League",E802="Highlights"),_xlfn.XLOOKUP(H802,Calendar!O:O,Calendar!N:N,,-1),""))</f>
        <v/>
      </c>
      <c r="AI802" s="61" t="str">
        <f>IF(AND(AH802&lt;&gt;"",E802="Live"),_xlfn.XLOOKUP(_xlfn.TEXTJOIN(" vs ",,C802:D802),Calendar!G:G,Calendar!K:K),"")</f>
        <v/>
      </c>
      <c r="AJ802" s="61" t="str">
        <f>IF(AND(K802&lt;&gt;"Match of the Day",K802&lt;&gt;"Match of the Day 2",K802&lt;&gt;"Match of the Day Repeat"),"",1+MAX($AJ$10:AJ801))</f>
        <v/>
      </c>
    </row>
    <row r="803" spans="34:36" x14ac:dyDescent="0.35">
      <c r="AH803" s="16" t="str">
        <f>IF(AND(B803="Premier League",E803="Live"),_xlfn.XLOOKUP(_xlfn.TEXTJOIN(" vs ",,C803:D803),Calendar!G:G,Calendar!B:B),IF(AND(B803="Premier League",E803="Highlights"),_xlfn.XLOOKUP(H803,Calendar!O:O,Calendar!N:N,,-1),""))</f>
        <v/>
      </c>
      <c r="AI803" s="61" t="str">
        <f>IF(AND(AH803&lt;&gt;"",E803="Live"),_xlfn.XLOOKUP(_xlfn.TEXTJOIN(" vs ",,C803:D803),Calendar!G:G,Calendar!K:K),"")</f>
        <v/>
      </c>
      <c r="AJ803" s="61" t="str">
        <f>IF(AND(K803&lt;&gt;"Match of the Day",K803&lt;&gt;"Match of the Day 2",K803&lt;&gt;"Match of the Day Repeat"),"",1+MAX($AJ$10:AJ802))</f>
        <v/>
      </c>
    </row>
    <row r="804" spans="34:36" x14ac:dyDescent="0.35">
      <c r="AH804" s="16" t="str">
        <f>IF(AND(B804="Premier League",E804="Live"),_xlfn.XLOOKUP(_xlfn.TEXTJOIN(" vs ",,C804:D804),Calendar!G:G,Calendar!B:B),IF(AND(B804="Premier League",E804="Highlights"),_xlfn.XLOOKUP(H804,Calendar!O:O,Calendar!N:N,,-1),""))</f>
        <v/>
      </c>
      <c r="AI804" s="61" t="str">
        <f>IF(AND(AH804&lt;&gt;"",E804="Live"),_xlfn.XLOOKUP(_xlfn.TEXTJOIN(" vs ",,C804:D804),Calendar!G:G,Calendar!K:K),"")</f>
        <v/>
      </c>
      <c r="AJ804" s="61" t="str">
        <f>IF(AND(K804&lt;&gt;"Match of the Day",K804&lt;&gt;"Match of the Day 2",K804&lt;&gt;"Match of the Day Repeat"),"",1+MAX($AJ$10:AJ803))</f>
        <v/>
      </c>
    </row>
    <row r="805" spans="34:36" x14ac:dyDescent="0.35">
      <c r="AH805" s="16" t="str">
        <f>IF(AND(B805="Premier League",E805="Live"),_xlfn.XLOOKUP(_xlfn.TEXTJOIN(" vs ",,C805:D805),Calendar!G:G,Calendar!B:B),IF(AND(B805="Premier League",E805="Highlights"),_xlfn.XLOOKUP(H805,Calendar!O:O,Calendar!N:N,,-1),""))</f>
        <v/>
      </c>
      <c r="AI805" s="61" t="str">
        <f>IF(AND(AH805&lt;&gt;"",E805="Live"),_xlfn.XLOOKUP(_xlfn.TEXTJOIN(" vs ",,C805:D805),Calendar!G:G,Calendar!K:K),"")</f>
        <v/>
      </c>
      <c r="AJ805" s="61" t="str">
        <f>IF(AND(K805&lt;&gt;"Match of the Day",K805&lt;&gt;"Match of the Day 2",K805&lt;&gt;"Match of the Day Repeat"),"",1+MAX($AJ$10:AJ804))</f>
        <v/>
      </c>
    </row>
    <row r="806" spans="34:36" x14ac:dyDescent="0.35">
      <c r="AH806" s="16" t="str">
        <f>IF(AND(B806="Premier League",E806="Live"),_xlfn.XLOOKUP(_xlfn.TEXTJOIN(" vs ",,C806:D806),Calendar!G:G,Calendar!B:B),IF(AND(B806="Premier League",E806="Highlights"),_xlfn.XLOOKUP(H806,Calendar!O:O,Calendar!N:N,,-1),""))</f>
        <v/>
      </c>
      <c r="AI806" s="61" t="str">
        <f>IF(AND(AH806&lt;&gt;"",E806="Live"),_xlfn.XLOOKUP(_xlfn.TEXTJOIN(" vs ",,C806:D806),Calendar!G:G,Calendar!K:K),"")</f>
        <v/>
      </c>
      <c r="AJ806" s="61" t="str">
        <f>IF(AND(K806&lt;&gt;"Match of the Day",K806&lt;&gt;"Match of the Day 2",K806&lt;&gt;"Match of the Day Repeat"),"",1+MAX($AJ$10:AJ805))</f>
        <v/>
      </c>
    </row>
    <row r="807" spans="34:36" x14ac:dyDescent="0.35">
      <c r="AH807" s="16" t="str">
        <f>IF(AND(B807="Premier League",E807="Live"),_xlfn.XLOOKUP(_xlfn.TEXTJOIN(" vs ",,C807:D807),Calendar!G:G,Calendar!B:B),IF(AND(B807="Premier League",E807="Highlights"),_xlfn.XLOOKUP(H807,Calendar!O:O,Calendar!N:N,,-1),""))</f>
        <v/>
      </c>
      <c r="AI807" s="61" t="str">
        <f>IF(AND(AH807&lt;&gt;"",E807="Live"),_xlfn.XLOOKUP(_xlfn.TEXTJOIN(" vs ",,C807:D807),Calendar!G:G,Calendar!K:K),"")</f>
        <v/>
      </c>
      <c r="AJ807" s="61" t="str">
        <f>IF(AND(K807&lt;&gt;"Match of the Day",K807&lt;&gt;"Match of the Day 2",K807&lt;&gt;"Match of the Day Repeat"),"",1+MAX($AJ$10:AJ806))</f>
        <v/>
      </c>
    </row>
    <row r="808" spans="34:36" x14ac:dyDescent="0.35">
      <c r="AH808" s="16" t="str">
        <f>IF(AND(B808="Premier League",E808="Live"),_xlfn.XLOOKUP(_xlfn.TEXTJOIN(" vs ",,C808:D808),Calendar!G:G,Calendar!B:B),IF(AND(B808="Premier League",E808="Highlights"),_xlfn.XLOOKUP(H808,Calendar!O:O,Calendar!N:N,,-1),""))</f>
        <v/>
      </c>
      <c r="AI808" s="61" t="str">
        <f>IF(AND(AH808&lt;&gt;"",E808="Live"),_xlfn.XLOOKUP(_xlfn.TEXTJOIN(" vs ",,C808:D808),Calendar!G:G,Calendar!K:K),"")</f>
        <v/>
      </c>
      <c r="AJ808" s="61" t="str">
        <f>IF(AND(K808&lt;&gt;"Match of the Day",K808&lt;&gt;"Match of the Day 2",K808&lt;&gt;"Match of the Day Repeat"),"",1+MAX($AJ$10:AJ807))</f>
        <v/>
      </c>
    </row>
    <row r="809" spans="34:36" x14ac:dyDescent="0.35">
      <c r="AH809" s="16" t="str">
        <f>IF(AND(B809="Premier League",E809="Live"),_xlfn.XLOOKUP(_xlfn.TEXTJOIN(" vs ",,C809:D809),Calendar!G:G,Calendar!B:B),IF(AND(B809="Premier League",E809="Highlights"),_xlfn.XLOOKUP(H809,Calendar!O:O,Calendar!N:N,,-1),""))</f>
        <v/>
      </c>
      <c r="AI809" s="61" t="str">
        <f>IF(AND(AH809&lt;&gt;"",E809="Live"),_xlfn.XLOOKUP(_xlfn.TEXTJOIN(" vs ",,C809:D809),Calendar!G:G,Calendar!K:K),"")</f>
        <v/>
      </c>
      <c r="AJ809" s="61" t="str">
        <f>IF(AND(K809&lt;&gt;"Match of the Day",K809&lt;&gt;"Match of the Day 2",K809&lt;&gt;"Match of the Day Repeat"),"",1+MAX($AJ$10:AJ808))</f>
        <v/>
      </c>
    </row>
    <row r="810" spans="34:36" x14ac:dyDescent="0.35">
      <c r="AH810" s="16" t="str">
        <f>IF(AND(B810="Premier League",E810="Live"),_xlfn.XLOOKUP(_xlfn.TEXTJOIN(" vs ",,C810:D810),Calendar!G:G,Calendar!B:B),IF(AND(B810="Premier League",E810="Highlights"),_xlfn.XLOOKUP(H810,Calendar!O:O,Calendar!N:N,,-1),""))</f>
        <v/>
      </c>
      <c r="AI810" s="61" t="str">
        <f>IF(AND(AH810&lt;&gt;"",E810="Live"),_xlfn.XLOOKUP(_xlfn.TEXTJOIN(" vs ",,C810:D810),Calendar!G:G,Calendar!K:K),"")</f>
        <v/>
      </c>
      <c r="AJ810" s="61" t="str">
        <f>IF(AND(K810&lt;&gt;"Match of the Day",K810&lt;&gt;"Match of the Day 2",K810&lt;&gt;"Match of the Day Repeat"),"",1+MAX($AJ$10:AJ809))</f>
        <v/>
      </c>
    </row>
    <row r="811" spans="34:36" x14ac:dyDescent="0.35">
      <c r="AH811" s="16" t="str">
        <f>IF(AND(B811="Premier League",E811="Live"),_xlfn.XLOOKUP(_xlfn.TEXTJOIN(" vs ",,C811:D811),Calendar!G:G,Calendar!B:B),IF(AND(B811="Premier League",E811="Highlights"),_xlfn.XLOOKUP(H811,Calendar!O:O,Calendar!N:N,,-1),""))</f>
        <v/>
      </c>
      <c r="AI811" s="61" t="str">
        <f>IF(AND(AH811&lt;&gt;"",E811="Live"),_xlfn.XLOOKUP(_xlfn.TEXTJOIN(" vs ",,C811:D811),Calendar!G:G,Calendar!K:K),"")</f>
        <v/>
      </c>
      <c r="AJ811" s="61" t="str">
        <f>IF(AND(K811&lt;&gt;"Match of the Day",K811&lt;&gt;"Match of the Day 2",K811&lt;&gt;"Match of the Day Repeat"),"",1+MAX($AJ$10:AJ810))</f>
        <v/>
      </c>
    </row>
    <row r="812" spans="34:36" x14ac:dyDescent="0.35">
      <c r="AH812" s="16" t="str">
        <f>IF(AND(B812="Premier League",E812="Live"),_xlfn.XLOOKUP(_xlfn.TEXTJOIN(" vs ",,C812:D812),Calendar!G:G,Calendar!B:B),IF(AND(B812="Premier League",E812="Highlights"),_xlfn.XLOOKUP(H812,Calendar!O:O,Calendar!N:N,,-1),""))</f>
        <v/>
      </c>
      <c r="AI812" s="61" t="str">
        <f>IF(AND(AH812&lt;&gt;"",E812="Live"),_xlfn.XLOOKUP(_xlfn.TEXTJOIN(" vs ",,C812:D812),Calendar!G:G,Calendar!K:K),"")</f>
        <v/>
      </c>
      <c r="AJ812" s="61" t="str">
        <f>IF(AND(K812&lt;&gt;"Match of the Day",K812&lt;&gt;"Match of the Day 2",K812&lt;&gt;"Match of the Day Repeat"),"",1+MAX($AJ$10:AJ811))</f>
        <v/>
      </c>
    </row>
    <row r="813" spans="34:36" x14ac:dyDescent="0.35">
      <c r="AH813" s="16" t="str">
        <f>IF(AND(B813="Premier League",E813="Live"),_xlfn.XLOOKUP(_xlfn.TEXTJOIN(" vs ",,C813:D813),Calendar!G:G,Calendar!B:B),IF(AND(B813="Premier League",E813="Highlights"),_xlfn.XLOOKUP(H813,Calendar!O:O,Calendar!N:N,,-1),""))</f>
        <v/>
      </c>
      <c r="AI813" s="61" t="str">
        <f>IF(AND(AH813&lt;&gt;"",E813="Live"),_xlfn.XLOOKUP(_xlfn.TEXTJOIN(" vs ",,C813:D813),Calendar!G:G,Calendar!K:K),"")</f>
        <v/>
      </c>
      <c r="AJ813" s="61" t="str">
        <f>IF(AND(K813&lt;&gt;"Match of the Day",K813&lt;&gt;"Match of the Day 2",K813&lt;&gt;"Match of the Day Repeat"),"",1+MAX($AJ$10:AJ812))</f>
        <v/>
      </c>
    </row>
    <row r="814" spans="34:36" x14ac:dyDescent="0.35">
      <c r="AH814" s="16" t="str">
        <f>IF(AND(B814="Premier League",E814="Live"),_xlfn.XLOOKUP(_xlfn.TEXTJOIN(" vs ",,C814:D814),Calendar!G:G,Calendar!B:B),IF(AND(B814="Premier League",E814="Highlights"),_xlfn.XLOOKUP(H814,Calendar!O:O,Calendar!N:N,,-1),""))</f>
        <v/>
      </c>
      <c r="AI814" s="61" t="str">
        <f>IF(AND(AH814&lt;&gt;"",E814="Live"),_xlfn.XLOOKUP(_xlfn.TEXTJOIN(" vs ",,C814:D814),Calendar!G:G,Calendar!K:K),"")</f>
        <v/>
      </c>
      <c r="AJ814" s="61" t="str">
        <f>IF(AND(K814&lt;&gt;"Match of the Day",K814&lt;&gt;"Match of the Day 2",K814&lt;&gt;"Match of the Day Repeat"),"",1+MAX($AJ$10:AJ813))</f>
        <v/>
      </c>
    </row>
    <row r="815" spans="34:36" x14ac:dyDescent="0.35">
      <c r="AH815" s="16" t="str">
        <f>IF(AND(B815="Premier League",E815="Live"),_xlfn.XLOOKUP(_xlfn.TEXTJOIN(" vs ",,C815:D815),Calendar!G:G,Calendar!B:B),IF(AND(B815="Premier League",E815="Highlights"),_xlfn.XLOOKUP(H815,Calendar!O:O,Calendar!N:N,,-1),""))</f>
        <v/>
      </c>
      <c r="AI815" s="61" t="str">
        <f>IF(AND(AH815&lt;&gt;"",E815="Live"),_xlfn.XLOOKUP(_xlfn.TEXTJOIN(" vs ",,C815:D815),Calendar!G:G,Calendar!K:K),"")</f>
        <v/>
      </c>
      <c r="AJ815" s="61" t="str">
        <f>IF(AND(K815&lt;&gt;"Match of the Day",K815&lt;&gt;"Match of the Day 2",K815&lt;&gt;"Match of the Day Repeat"),"",1+MAX($AJ$10:AJ814))</f>
        <v/>
      </c>
    </row>
    <row r="816" spans="34:36" x14ac:dyDescent="0.35">
      <c r="AH816" s="16" t="str">
        <f>IF(AND(B816="Premier League",E816="Live"),_xlfn.XLOOKUP(_xlfn.TEXTJOIN(" vs ",,C816:D816),Calendar!G:G,Calendar!B:B),IF(AND(B816="Premier League",E816="Highlights"),_xlfn.XLOOKUP(H816,Calendar!O:O,Calendar!N:N,,-1),""))</f>
        <v/>
      </c>
      <c r="AI816" s="61" t="str">
        <f>IF(AND(AH816&lt;&gt;"",E816="Live"),_xlfn.XLOOKUP(_xlfn.TEXTJOIN(" vs ",,C816:D816),Calendar!G:G,Calendar!K:K),"")</f>
        <v/>
      </c>
      <c r="AJ816" s="61" t="str">
        <f>IF(AND(K816&lt;&gt;"Match of the Day",K816&lt;&gt;"Match of the Day 2",K816&lt;&gt;"Match of the Day Repeat"),"",1+MAX($AJ$10:AJ815))</f>
        <v/>
      </c>
    </row>
    <row r="817" spans="34:36" x14ac:dyDescent="0.35">
      <c r="AH817" s="16" t="str">
        <f>IF(AND(B817="Premier League",E817="Live"),_xlfn.XLOOKUP(_xlfn.TEXTJOIN(" vs ",,C817:D817),Calendar!G:G,Calendar!B:B),IF(AND(B817="Premier League",E817="Highlights"),_xlfn.XLOOKUP(H817,Calendar!O:O,Calendar!N:N,,-1),""))</f>
        <v/>
      </c>
      <c r="AI817" s="61" t="str">
        <f>IF(AND(AH817&lt;&gt;"",E817="Live"),_xlfn.XLOOKUP(_xlfn.TEXTJOIN(" vs ",,C817:D817),Calendar!G:G,Calendar!K:K),"")</f>
        <v/>
      </c>
      <c r="AJ817" s="61" t="str">
        <f>IF(AND(K817&lt;&gt;"Match of the Day",K817&lt;&gt;"Match of the Day 2",K817&lt;&gt;"Match of the Day Repeat"),"",1+MAX($AJ$10:AJ816))</f>
        <v/>
      </c>
    </row>
    <row r="818" spans="34:36" x14ac:dyDescent="0.35">
      <c r="AH818" s="16" t="str">
        <f>IF(AND(B818="Premier League",E818="Live"),_xlfn.XLOOKUP(_xlfn.TEXTJOIN(" vs ",,C818:D818),Calendar!G:G,Calendar!B:B),IF(AND(B818="Premier League",E818="Highlights"),_xlfn.XLOOKUP(H818,Calendar!O:O,Calendar!N:N,,-1),""))</f>
        <v/>
      </c>
      <c r="AI818" s="61" t="str">
        <f>IF(AND(AH818&lt;&gt;"",E818="Live"),_xlfn.XLOOKUP(_xlfn.TEXTJOIN(" vs ",,C818:D818),Calendar!G:G,Calendar!K:K),"")</f>
        <v/>
      </c>
      <c r="AJ818" s="61" t="str">
        <f>IF(AND(K818&lt;&gt;"Match of the Day",K818&lt;&gt;"Match of the Day 2",K818&lt;&gt;"Match of the Day Repeat"),"",1+MAX($AJ$10:AJ817))</f>
        <v/>
      </c>
    </row>
    <row r="819" spans="34:36" x14ac:dyDescent="0.35">
      <c r="AH819" s="16" t="str">
        <f>IF(AND(B819="Premier League",E819="Live"),_xlfn.XLOOKUP(_xlfn.TEXTJOIN(" vs ",,C819:D819),Calendar!G:G,Calendar!B:B),IF(AND(B819="Premier League",E819="Highlights"),_xlfn.XLOOKUP(H819,Calendar!O:O,Calendar!N:N,,-1),""))</f>
        <v/>
      </c>
      <c r="AI819" s="61" t="str">
        <f>IF(AND(AH819&lt;&gt;"",E819="Live"),_xlfn.XLOOKUP(_xlfn.TEXTJOIN(" vs ",,C819:D819),Calendar!G:G,Calendar!K:K),"")</f>
        <v/>
      </c>
      <c r="AJ819" s="61" t="str">
        <f>IF(AND(K819&lt;&gt;"Match of the Day",K819&lt;&gt;"Match of the Day 2",K819&lt;&gt;"Match of the Day Repeat"),"",1+MAX($AJ$10:AJ818))</f>
        <v/>
      </c>
    </row>
    <row r="820" spans="34:36" x14ac:dyDescent="0.35">
      <c r="AH820" s="16" t="str">
        <f>IF(AND(B820="Premier League",E820="Live"),_xlfn.XLOOKUP(_xlfn.TEXTJOIN(" vs ",,C820:D820),Calendar!G:G,Calendar!B:B),IF(AND(B820="Premier League",E820="Highlights"),_xlfn.XLOOKUP(H820,Calendar!O:O,Calendar!N:N,,-1),""))</f>
        <v/>
      </c>
      <c r="AI820" s="61" t="str">
        <f>IF(AND(AH820&lt;&gt;"",E820="Live"),_xlfn.XLOOKUP(_xlfn.TEXTJOIN(" vs ",,C820:D820),Calendar!G:G,Calendar!K:K),"")</f>
        <v/>
      </c>
      <c r="AJ820" s="61" t="str">
        <f>IF(AND(K820&lt;&gt;"Match of the Day",K820&lt;&gt;"Match of the Day 2",K820&lt;&gt;"Match of the Day Repeat"),"",1+MAX($AJ$10:AJ819))</f>
        <v/>
      </c>
    </row>
    <row r="821" spans="34:36" x14ac:dyDescent="0.35">
      <c r="AH821" s="16" t="str">
        <f>IF(AND(B821="Premier League",E821="Live"),_xlfn.XLOOKUP(_xlfn.TEXTJOIN(" vs ",,C821:D821),Calendar!G:G,Calendar!B:B),IF(AND(B821="Premier League",E821="Highlights"),_xlfn.XLOOKUP(H821,Calendar!O:O,Calendar!N:N,,-1),""))</f>
        <v/>
      </c>
      <c r="AI821" s="61" t="str">
        <f>IF(AND(AH821&lt;&gt;"",E821="Live"),_xlfn.XLOOKUP(_xlfn.TEXTJOIN(" vs ",,C821:D821),Calendar!G:G,Calendar!K:K),"")</f>
        <v/>
      </c>
      <c r="AJ821" s="61" t="str">
        <f>IF(AND(K821&lt;&gt;"Match of the Day",K821&lt;&gt;"Match of the Day 2",K821&lt;&gt;"Match of the Day Repeat"),"",1+MAX($AJ$10:AJ820))</f>
        <v/>
      </c>
    </row>
    <row r="822" spans="34:36" x14ac:dyDescent="0.35">
      <c r="AH822" s="16" t="str">
        <f>IF(AND(B822="Premier League",E822="Live"),_xlfn.XLOOKUP(_xlfn.TEXTJOIN(" vs ",,C822:D822),Calendar!G:G,Calendar!B:B),IF(AND(B822="Premier League",E822="Highlights"),_xlfn.XLOOKUP(H822,Calendar!O:O,Calendar!N:N,,-1),""))</f>
        <v/>
      </c>
      <c r="AI822" s="61" t="str">
        <f>IF(AND(AH822&lt;&gt;"",E822="Live"),_xlfn.XLOOKUP(_xlfn.TEXTJOIN(" vs ",,C822:D822),Calendar!G:G,Calendar!K:K),"")</f>
        <v/>
      </c>
      <c r="AJ822" s="61" t="str">
        <f>IF(AND(K822&lt;&gt;"Match of the Day",K822&lt;&gt;"Match of the Day 2",K822&lt;&gt;"Match of the Day Repeat"),"",1+MAX($AJ$10:AJ821))</f>
        <v/>
      </c>
    </row>
    <row r="823" spans="34:36" x14ac:dyDescent="0.35">
      <c r="AH823" s="16" t="str">
        <f>IF(AND(B823="Premier League",E823="Live"),_xlfn.XLOOKUP(_xlfn.TEXTJOIN(" vs ",,C823:D823),Calendar!G:G,Calendar!B:B),IF(AND(B823="Premier League",E823="Highlights"),_xlfn.XLOOKUP(H823,Calendar!O:O,Calendar!N:N,,-1),""))</f>
        <v/>
      </c>
      <c r="AI823" s="61" t="str">
        <f>IF(AND(AH823&lt;&gt;"",E823="Live"),_xlfn.XLOOKUP(_xlfn.TEXTJOIN(" vs ",,C823:D823),Calendar!G:G,Calendar!K:K),"")</f>
        <v/>
      </c>
      <c r="AJ823" s="61" t="str">
        <f>IF(AND(K823&lt;&gt;"Match of the Day",K823&lt;&gt;"Match of the Day 2",K823&lt;&gt;"Match of the Day Repeat"),"",1+MAX($AJ$10:AJ822))</f>
        <v/>
      </c>
    </row>
    <row r="824" spans="34:36" x14ac:dyDescent="0.35">
      <c r="AH824" s="16" t="str">
        <f>IF(AND(B824="Premier League",E824="Live"),_xlfn.XLOOKUP(_xlfn.TEXTJOIN(" vs ",,C824:D824),Calendar!G:G,Calendar!B:B),IF(AND(B824="Premier League",E824="Highlights"),_xlfn.XLOOKUP(H824,Calendar!O:O,Calendar!N:N,,-1),""))</f>
        <v/>
      </c>
      <c r="AI824" s="61" t="str">
        <f>IF(AND(AH824&lt;&gt;"",E824="Live"),_xlfn.XLOOKUP(_xlfn.TEXTJOIN(" vs ",,C824:D824),Calendar!G:G,Calendar!K:K),"")</f>
        <v/>
      </c>
      <c r="AJ824" s="61" t="str">
        <f>IF(AND(K824&lt;&gt;"Match of the Day",K824&lt;&gt;"Match of the Day 2",K824&lt;&gt;"Match of the Day Repeat"),"",1+MAX($AJ$10:AJ823))</f>
        <v/>
      </c>
    </row>
    <row r="825" spans="34:36" x14ac:dyDescent="0.35">
      <c r="AH825" s="16" t="str">
        <f>IF(AND(B825="Premier League",E825="Live"),_xlfn.XLOOKUP(_xlfn.TEXTJOIN(" vs ",,C825:D825),Calendar!G:G,Calendar!B:B),IF(AND(B825="Premier League",E825="Highlights"),_xlfn.XLOOKUP(H825,Calendar!O:O,Calendar!N:N,,-1),""))</f>
        <v/>
      </c>
      <c r="AI825" s="61" t="str">
        <f>IF(AND(AH825&lt;&gt;"",E825="Live"),_xlfn.XLOOKUP(_xlfn.TEXTJOIN(" vs ",,C825:D825),Calendar!G:G,Calendar!K:K),"")</f>
        <v/>
      </c>
      <c r="AJ825" s="61" t="str">
        <f>IF(AND(K825&lt;&gt;"Match of the Day",K825&lt;&gt;"Match of the Day 2",K825&lt;&gt;"Match of the Day Repeat"),"",1+MAX($AJ$10:AJ824))</f>
        <v/>
      </c>
    </row>
    <row r="826" spans="34:36" x14ac:dyDescent="0.35">
      <c r="AH826" s="16" t="str">
        <f>IF(AND(B826="Premier League",E826="Live"),_xlfn.XLOOKUP(_xlfn.TEXTJOIN(" vs ",,C826:D826),Calendar!G:G,Calendar!B:B),IF(AND(B826="Premier League",E826="Highlights"),_xlfn.XLOOKUP(H826,Calendar!O:O,Calendar!N:N,,-1),""))</f>
        <v/>
      </c>
      <c r="AI826" s="61" t="str">
        <f>IF(AND(AH826&lt;&gt;"",E826="Live"),_xlfn.XLOOKUP(_xlfn.TEXTJOIN(" vs ",,C826:D826),Calendar!G:G,Calendar!K:K),"")</f>
        <v/>
      </c>
      <c r="AJ826" s="61" t="str">
        <f>IF(AND(K826&lt;&gt;"Match of the Day",K826&lt;&gt;"Match of the Day 2",K826&lt;&gt;"Match of the Day Repeat"),"",1+MAX($AJ$10:AJ825))</f>
        <v/>
      </c>
    </row>
    <row r="827" spans="34:36" x14ac:dyDescent="0.35">
      <c r="AH827" s="16" t="str">
        <f>IF(AND(B827="Premier League",E827="Live"),_xlfn.XLOOKUP(_xlfn.TEXTJOIN(" vs ",,C827:D827),Calendar!G:G,Calendar!B:B),IF(AND(B827="Premier League",E827="Highlights"),_xlfn.XLOOKUP(H827,Calendar!O:O,Calendar!N:N,,-1),""))</f>
        <v/>
      </c>
      <c r="AI827" s="61" t="str">
        <f>IF(AND(AH827&lt;&gt;"",E827="Live"),_xlfn.XLOOKUP(_xlfn.TEXTJOIN(" vs ",,C827:D827),Calendar!G:G,Calendar!K:K),"")</f>
        <v/>
      </c>
      <c r="AJ827" s="61" t="str">
        <f>IF(AND(K827&lt;&gt;"Match of the Day",K827&lt;&gt;"Match of the Day 2",K827&lt;&gt;"Match of the Day Repeat"),"",1+MAX($AJ$10:AJ826))</f>
        <v/>
      </c>
    </row>
    <row r="828" spans="34:36" x14ac:dyDescent="0.35">
      <c r="AH828" s="16" t="str">
        <f>IF(AND(B828="Premier League",E828="Live"),_xlfn.XLOOKUP(_xlfn.TEXTJOIN(" vs ",,C828:D828),Calendar!G:G,Calendar!B:B),IF(AND(B828="Premier League",E828="Highlights"),_xlfn.XLOOKUP(H828,Calendar!O:O,Calendar!N:N,,-1),""))</f>
        <v/>
      </c>
      <c r="AI828" s="61" t="str">
        <f>IF(AND(AH828&lt;&gt;"",E828="Live"),_xlfn.XLOOKUP(_xlfn.TEXTJOIN(" vs ",,C828:D828),Calendar!G:G,Calendar!K:K),"")</f>
        <v/>
      </c>
      <c r="AJ828" s="61" t="str">
        <f>IF(AND(K828&lt;&gt;"Match of the Day",K828&lt;&gt;"Match of the Day 2",K828&lt;&gt;"Match of the Day Repeat"),"",1+MAX($AJ$10:AJ827))</f>
        <v/>
      </c>
    </row>
    <row r="829" spans="34:36" x14ac:dyDescent="0.35">
      <c r="AH829" s="16" t="str">
        <f>IF(AND(B829="Premier League",E829="Live"),_xlfn.XLOOKUP(_xlfn.TEXTJOIN(" vs ",,C829:D829),Calendar!G:G,Calendar!B:B),IF(AND(B829="Premier League",E829="Highlights"),_xlfn.XLOOKUP(H829,Calendar!O:O,Calendar!N:N,,-1),""))</f>
        <v/>
      </c>
      <c r="AI829" s="61" t="str">
        <f>IF(AND(AH829&lt;&gt;"",E829="Live"),_xlfn.XLOOKUP(_xlfn.TEXTJOIN(" vs ",,C829:D829),Calendar!G:G,Calendar!K:K),"")</f>
        <v/>
      </c>
      <c r="AJ829" s="61" t="str">
        <f>IF(AND(K829&lt;&gt;"Match of the Day",K829&lt;&gt;"Match of the Day 2",K829&lt;&gt;"Match of the Day Repeat"),"",1+MAX($AJ$10:AJ828))</f>
        <v/>
      </c>
    </row>
    <row r="830" spans="34:36" x14ac:dyDescent="0.35">
      <c r="AH830" s="16" t="str">
        <f>IF(AND(B830="Premier League",E830="Live"),_xlfn.XLOOKUP(_xlfn.TEXTJOIN(" vs ",,C830:D830),Calendar!G:G,Calendar!B:B),IF(AND(B830="Premier League",E830="Highlights"),_xlfn.XLOOKUP(H830,Calendar!O:O,Calendar!N:N,,-1),""))</f>
        <v/>
      </c>
      <c r="AI830" s="61" t="str">
        <f>IF(AND(AH830&lt;&gt;"",E830="Live"),_xlfn.XLOOKUP(_xlfn.TEXTJOIN(" vs ",,C830:D830),Calendar!G:G,Calendar!K:K),"")</f>
        <v/>
      </c>
      <c r="AJ830" s="61" t="str">
        <f>IF(AND(K830&lt;&gt;"Match of the Day",K830&lt;&gt;"Match of the Day 2",K830&lt;&gt;"Match of the Day Repeat"),"",1+MAX($AJ$10:AJ829))</f>
        <v/>
      </c>
    </row>
    <row r="831" spans="34:36" x14ac:dyDescent="0.35">
      <c r="AH831" s="16" t="str">
        <f>IF(AND(B831="Premier League",E831="Live"),_xlfn.XLOOKUP(_xlfn.TEXTJOIN(" vs ",,C831:D831),Calendar!G:G,Calendar!B:B),IF(AND(B831="Premier League",E831="Highlights"),_xlfn.XLOOKUP(H831,Calendar!O:O,Calendar!N:N,,-1),""))</f>
        <v/>
      </c>
      <c r="AI831" s="61" t="str">
        <f>IF(AND(AH831&lt;&gt;"",E831="Live"),_xlfn.XLOOKUP(_xlfn.TEXTJOIN(" vs ",,C831:D831),Calendar!G:G,Calendar!K:K),"")</f>
        <v/>
      </c>
      <c r="AJ831" s="61" t="str">
        <f>IF(AND(K831&lt;&gt;"Match of the Day",K831&lt;&gt;"Match of the Day 2",K831&lt;&gt;"Match of the Day Repeat"),"",1+MAX($AJ$10:AJ830))</f>
        <v/>
      </c>
    </row>
    <row r="832" spans="34:36" x14ac:dyDescent="0.35">
      <c r="AH832" s="16" t="str">
        <f>IF(AND(B832="Premier League",E832="Live"),_xlfn.XLOOKUP(_xlfn.TEXTJOIN(" vs ",,C832:D832),Calendar!G:G,Calendar!B:B),IF(AND(B832="Premier League",E832="Highlights"),_xlfn.XLOOKUP(H832,Calendar!O:O,Calendar!N:N,,-1),""))</f>
        <v/>
      </c>
      <c r="AI832" s="61" t="str">
        <f>IF(AND(AH832&lt;&gt;"",E832="Live"),_xlfn.XLOOKUP(_xlfn.TEXTJOIN(" vs ",,C832:D832),Calendar!G:G,Calendar!K:K),"")</f>
        <v/>
      </c>
      <c r="AJ832" s="61" t="str">
        <f>IF(AND(K832&lt;&gt;"Match of the Day",K832&lt;&gt;"Match of the Day 2",K832&lt;&gt;"Match of the Day Repeat"),"",1+MAX($AJ$10:AJ831))</f>
        <v/>
      </c>
    </row>
    <row r="833" spans="34:36" x14ac:dyDescent="0.35">
      <c r="AH833" s="16" t="str">
        <f>IF(AND(B833="Premier League",E833="Live"),_xlfn.XLOOKUP(_xlfn.TEXTJOIN(" vs ",,C833:D833),Calendar!G:G,Calendar!B:B),IF(AND(B833="Premier League",E833="Highlights"),_xlfn.XLOOKUP(H833,Calendar!O:O,Calendar!N:N,,-1),""))</f>
        <v/>
      </c>
      <c r="AI833" s="61" t="str">
        <f>IF(AND(AH833&lt;&gt;"",E833="Live"),_xlfn.XLOOKUP(_xlfn.TEXTJOIN(" vs ",,C833:D833),Calendar!G:G,Calendar!K:K),"")</f>
        <v/>
      </c>
      <c r="AJ833" s="61" t="str">
        <f>IF(AND(K833&lt;&gt;"Match of the Day",K833&lt;&gt;"Match of the Day 2",K833&lt;&gt;"Match of the Day Repeat"),"",1+MAX($AJ$10:AJ832))</f>
        <v/>
      </c>
    </row>
    <row r="834" spans="34:36" x14ac:dyDescent="0.35">
      <c r="AH834" s="16" t="str">
        <f>IF(AND(B834="Premier League",E834="Live"),_xlfn.XLOOKUP(_xlfn.TEXTJOIN(" vs ",,C834:D834),Calendar!G:G,Calendar!B:B),IF(AND(B834="Premier League",E834="Highlights"),_xlfn.XLOOKUP(H834,Calendar!O:O,Calendar!N:N,,-1),""))</f>
        <v/>
      </c>
      <c r="AI834" s="61" t="str">
        <f>IF(AND(AH834&lt;&gt;"",E834="Live"),_xlfn.XLOOKUP(_xlfn.TEXTJOIN(" vs ",,C834:D834),Calendar!G:G,Calendar!K:K),"")</f>
        <v/>
      </c>
      <c r="AJ834" s="61" t="str">
        <f>IF(AND(K834&lt;&gt;"Match of the Day",K834&lt;&gt;"Match of the Day 2",K834&lt;&gt;"Match of the Day Repeat"),"",1+MAX($AJ$10:AJ833))</f>
        <v/>
      </c>
    </row>
    <row r="835" spans="34:36" x14ac:dyDescent="0.35">
      <c r="AH835" s="16" t="str">
        <f>IF(AND(B835="Premier League",E835="Live"),_xlfn.XLOOKUP(_xlfn.TEXTJOIN(" vs ",,C835:D835),Calendar!G:G,Calendar!B:B),IF(AND(B835="Premier League",E835="Highlights"),_xlfn.XLOOKUP(H835,Calendar!O:O,Calendar!N:N,,-1),""))</f>
        <v/>
      </c>
      <c r="AI835" s="61" t="str">
        <f>IF(AND(AH835&lt;&gt;"",E835="Live"),_xlfn.XLOOKUP(_xlfn.TEXTJOIN(" vs ",,C835:D835),Calendar!G:G,Calendar!K:K),"")</f>
        <v/>
      </c>
      <c r="AJ835" s="61" t="str">
        <f>IF(AND(K835&lt;&gt;"Match of the Day",K835&lt;&gt;"Match of the Day 2",K835&lt;&gt;"Match of the Day Repeat"),"",1+MAX($AJ$10:AJ834))</f>
        <v/>
      </c>
    </row>
    <row r="836" spans="34:36" x14ac:dyDescent="0.35">
      <c r="AH836" s="16" t="str">
        <f>IF(AND(B836="Premier League",E836="Live"),_xlfn.XLOOKUP(_xlfn.TEXTJOIN(" vs ",,C836:D836),Calendar!G:G,Calendar!B:B),IF(AND(B836="Premier League",E836="Highlights"),_xlfn.XLOOKUP(H836,Calendar!O:O,Calendar!N:N,,-1),""))</f>
        <v/>
      </c>
      <c r="AI836" s="61" t="str">
        <f>IF(AND(AH836&lt;&gt;"",E836="Live"),_xlfn.XLOOKUP(_xlfn.TEXTJOIN(" vs ",,C836:D836),Calendar!G:G,Calendar!K:K),"")</f>
        <v/>
      </c>
      <c r="AJ836" s="61" t="str">
        <f>IF(AND(K836&lt;&gt;"Match of the Day",K836&lt;&gt;"Match of the Day 2",K836&lt;&gt;"Match of the Day Repeat"),"",1+MAX($AJ$10:AJ835))</f>
        <v/>
      </c>
    </row>
    <row r="837" spans="34:36" x14ac:dyDescent="0.35">
      <c r="AH837" s="16" t="str">
        <f>IF(AND(B837="Premier League",E837="Live"),_xlfn.XLOOKUP(_xlfn.TEXTJOIN(" vs ",,C837:D837),Calendar!G:G,Calendar!B:B),IF(AND(B837="Premier League",E837="Highlights"),_xlfn.XLOOKUP(H837,Calendar!O:O,Calendar!N:N,,-1),""))</f>
        <v/>
      </c>
      <c r="AI837" s="61" t="str">
        <f>IF(AND(AH837&lt;&gt;"",E837="Live"),_xlfn.XLOOKUP(_xlfn.TEXTJOIN(" vs ",,C837:D837),Calendar!G:G,Calendar!K:K),"")</f>
        <v/>
      </c>
      <c r="AJ837" s="61" t="str">
        <f>IF(AND(K837&lt;&gt;"Match of the Day",K837&lt;&gt;"Match of the Day 2",K837&lt;&gt;"Match of the Day Repeat"),"",1+MAX($AJ$10:AJ836))</f>
        <v/>
      </c>
    </row>
    <row r="838" spans="34:36" x14ac:dyDescent="0.35">
      <c r="AH838" s="16" t="str">
        <f>IF(AND(B838="Premier League",E838="Live"),_xlfn.XLOOKUP(_xlfn.TEXTJOIN(" vs ",,C838:D838),Calendar!G:G,Calendar!B:B),IF(AND(B838="Premier League",E838="Highlights"),_xlfn.XLOOKUP(H838,Calendar!O:O,Calendar!N:N,,-1),""))</f>
        <v/>
      </c>
      <c r="AI838" s="61" t="str">
        <f>IF(AND(AH838&lt;&gt;"",E838="Live"),_xlfn.XLOOKUP(_xlfn.TEXTJOIN(" vs ",,C838:D838),Calendar!G:G,Calendar!K:K),"")</f>
        <v/>
      </c>
      <c r="AJ838" s="61" t="str">
        <f>IF(AND(K838&lt;&gt;"Match of the Day",K838&lt;&gt;"Match of the Day 2",K838&lt;&gt;"Match of the Day Repeat"),"",1+MAX($AJ$10:AJ837))</f>
        <v/>
      </c>
    </row>
    <row r="839" spans="34:36" x14ac:dyDescent="0.35">
      <c r="AH839" s="16" t="str">
        <f>IF(AND(B839="Premier League",E839="Live"),_xlfn.XLOOKUP(_xlfn.TEXTJOIN(" vs ",,C839:D839),Calendar!G:G,Calendar!B:B),IF(AND(B839="Premier League",E839="Highlights"),_xlfn.XLOOKUP(H839,Calendar!O:O,Calendar!N:N,,-1),""))</f>
        <v/>
      </c>
      <c r="AI839" s="61" t="str">
        <f>IF(AND(AH839&lt;&gt;"",E839="Live"),_xlfn.XLOOKUP(_xlfn.TEXTJOIN(" vs ",,C839:D839),Calendar!G:G,Calendar!K:K),"")</f>
        <v/>
      </c>
      <c r="AJ839" s="61" t="str">
        <f>IF(AND(K839&lt;&gt;"Match of the Day",K839&lt;&gt;"Match of the Day 2",K839&lt;&gt;"Match of the Day Repeat"),"",1+MAX($AJ$10:AJ838))</f>
        <v/>
      </c>
    </row>
    <row r="840" spans="34:36" x14ac:dyDescent="0.35">
      <c r="AH840" s="16" t="str">
        <f>IF(AND(B840="Premier League",E840="Live"),_xlfn.XLOOKUP(_xlfn.TEXTJOIN(" vs ",,C840:D840),Calendar!G:G,Calendar!B:B),IF(AND(B840="Premier League",E840="Highlights"),_xlfn.XLOOKUP(H840,Calendar!O:O,Calendar!N:N,,-1),""))</f>
        <v/>
      </c>
      <c r="AI840" s="61" t="str">
        <f>IF(AND(AH840&lt;&gt;"",E840="Live"),_xlfn.XLOOKUP(_xlfn.TEXTJOIN(" vs ",,C840:D840),Calendar!G:G,Calendar!K:K),"")</f>
        <v/>
      </c>
      <c r="AJ840" s="61" t="str">
        <f>IF(AND(K840&lt;&gt;"Match of the Day",K840&lt;&gt;"Match of the Day 2",K840&lt;&gt;"Match of the Day Repeat"),"",1+MAX($AJ$10:AJ839))</f>
        <v/>
      </c>
    </row>
    <row r="841" spans="34:36" x14ac:dyDescent="0.35">
      <c r="AH841" s="16" t="str">
        <f>IF(AND(B841="Premier League",E841="Live"),_xlfn.XLOOKUP(_xlfn.TEXTJOIN(" vs ",,C841:D841),Calendar!G:G,Calendar!B:B),IF(AND(B841="Premier League",E841="Highlights"),_xlfn.XLOOKUP(H841,Calendar!O:O,Calendar!N:N,,-1),""))</f>
        <v/>
      </c>
      <c r="AI841" s="61" t="str">
        <f>IF(AND(AH841&lt;&gt;"",E841="Live"),_xlfn.XLOOKUP(_xlfn.TEXTJOIN(" vs ",,C841:D841),Calendar!G:G,Calendar!K:K),"")</f>
        <v/>
      </c>
      <c r="AJ841" s="61" t="str">
        <f>IF(AND(K841&lt;&gt;"Match of the Day",K841&lt;&gt;"Match of the Day 2",K841&lt;&gt;"Match of the Day Repeat"),"",1+MAX($AJ$10:AJ840))</f>
        <v/>
      </c>
    </row>
    <row r="842" spans="34:36" x14ac:dyDescent="0.35">
      <c r="AH842" s="16" t="str">
        <f>IF(AND(B842="Premier League",E842="Live"),_xlfn.XLOOKUP(_xlfn.TEXTJOIN(" vs ",,C842:D842),Calendar!G:G,Calendar!B:B),IF(AND(B842="Premier League",E842="Highlights"),_xlfn.XLOOKUP(H842,Calendar!O:O,Calendar!N:N,,-1),""))</f>
        <v/>
      </c>
      <c r="AI842" s="61" t="str">
        <f>IF(AND(AH842&lt;&gt;"",E842="Live"),_xlfn.XLOOKUP(_xlfn.TEXTJOIN(" vs ",,C842:D842),Calendar!G:G,Calendar!K:K),"")</f>
        <v/>
      </c>
      <c r="AJ842" s="61" t="str">
        <f>IF(AND(K842&lt;&gt;"Match of the Day",K842&lt;&gt;"Match of the Day 2",K842&lt;&gt;"Match of the Day Repeat"),"",1+MAX($AJ$10:AJ841))</f>
        <v/>
      </c>
    </row>
    <row r="843" spans="34:36" x14ac:dyDescent="0.35">
      <c r="AH843" s="16" t="str">
        <f>IF(AND(B843="Premier League",E843="Live"),_xlfn.XLOOKUP(_xlfn.TEXTJOIN(" vs ",,C843:D843),Calendar!G:G,Calendar!B:B),IF(AND(B843="Premier League",E843="Highlights"),_xlfn.XLOOKUP(H843,Calendar!O:O,Calendar!N:N,,-1),""))</f>
        <v/>
      </c>
      <c r="AI843" s="61" t="str">
        <f>IF(AND(AH843&lt;&gt;"",E843="Live"),_xlfn.XLOOKUP(_xlfn.TEXTJOIN(" vs ",,C843:D843),Calendar!G:G,Calendar!K:K),"")</f>
        <v/>
      </c>
      <c r="AJ843" s="61" t="str">
        <f>IF(AND(K843&lt;&gt;"Match of the Day",K843&lt;&gt;"Match of the Day 2",K843&lt;&gt;"Match of the Day Repeat"),"",1+MAX($AJ$10:AJ842))</f>
        <v/>
      </c>
    </row>
    <row r="844" spans="34:36" x14ac:dyDescent="0.35">
      <c r="AH844" s="16" t="str">
        <f>IF(AND(B844="Premier League",E844="Live"),_xlfn.XLOOKUP(_xlfn.TEXTJOIN(" vs ",,C844:D844),Calendar!G:G,Calendar!B:B),IF(AND(B844="Premier League",E844="Highlights"),_xlfn.XLOOKUP(H844,Calendar!O:O,Calendar!N:N,,-1),""))</f>
        <v/>
      </c>
      <c r="AI844" s="61" t="str">
        <f>IF(AND(AH844&lt;&gt;"",E844="Live"),_xlfn.XLOOKUP(_xlfn.TEXTJOIN(" vs ",,C844:D844),Calendar!G:G,Calendar!K:K),"")</f>
        <v/>
      </c>
      <c r="AJ844" s="61" t="str">
        <f>IF(AND(K844&lt;&gt;"Match of the Day",K844&lt;&gt;"Match of the Day 2",K844&lt;&gt;"Match of the Day Repeat"),"",1+MAX($AJ$10:AJ843))</f>
        <v/>
      </c>
    </row>
    <row r="845" spans="34:36" x14ac:dyDescent="0.35">
      <c r="AH845" s="16" t="str">
        <f>IF(AND(B845="Premier League",E845="Live"),_xlfn.XLOOKUP(_xlfn.TEXTJOIN(" vs ",,C845:D845),Calendar!G:G,Calendar!B:B),IF(AND(B845="Premier League",E845="Highlights"),_xlfn.XLOOKUP(H845,Calendar!O:O,Calendar!N:N,,-1),""))</f>
        <v/>
      </c>
      <c r="AI845" s="61" t="str">
        <f>IF(AND(AH845&lt;&gt;"",E845="Live"),_xlfn.XLOOKUP(_xlfn.TEXTJOIN(" vs ",,C845:D845),Calendar!G:G,Calendar!K:K),"")</f>
        <v/>
      </c>
      <c r="AJ845" s="61" t="str">
        <f>IF(AND(K845&lt;&gt;"Match of the Day",K845&lt;&gt;"Match of the Day 2",K845&lt;&gt;"Match of the Day Repeat"),"",1+MAX($AJ$10:AJ844))</f>
        <v/>
      </c>
    </row>
    <row r="846" spans="34:36" x14ac:dyDescent="0.35">
      <c r="AH846" s="16" t="str">
        <f>IF(AND(B846="Premier League",E846="Live"),_xlfn.XLOOKUP(_xlfn.TEXTJOIN(" vs ",,C846:D846),Calendar!G:G,Calendar!B:B),IF(AND(B846="Premier League",E846="Highlights"),_xlfn.XLOOKUP(H846,Calendar!O:O,Calendar!N:N,,-1),""))</f>
        <v/>
      </c>
      <c r="AI846" s="61" t="str">
        <f>IF(AND(AH846&lt;&gt;"",E846="Live"),_xlfn.XLOOKUP(_xlfn.TEXTJOIN(" vs ",,C846:D846),Calendar!G:G,Calendar!K:K),"")</f>
        <v/>
      </c>
      <c r="AJ846" s="61" t="str">
        <f>IF(AND(K846&lt;&gt;"Match of the Day",K846&lt;&gt;"Match of the Day 2",K846&lt;&gt;"Match of the Day Repeat"),"",1+MAX($AJ$10:AJ845))</f>
        <v/>
      </c>
    </row>
    <row r="847" spans="34:36" x14ac:dyDescent="0.35">
      <c r="AH847" s="16" t="str">
        <f>IF(AND(B847="Premier League",E847="Live"),_xlfn.XLOOKUP(_xlfn.TEXTJOIN(" vs ",,C847:D847),Calendar!G:G,Calendar!B:B),IF(AND(B847="Premier League",E847="Highlights"),_xlfn.XLOOKUP(H847,Calendar!O:O,Calendar!N:N,,-1),""))</f>
        <v/>
      </c>
      <c r="AI847" s="61" t="str">
        <f>IF(AND(AH847&lt;&gt;"",E847="Live"),_xlfn.XLOOKUP(_xlfn.TEXTJOIN(" vs ",,C847:D847),Calendar!G:G,Calendar!K:K),"")</f>
        <v/>
      </c>
      <c r="AJ847" s="61" t="str">
        <f>IF(AND(K847&lt;&gt;"Match of the Day",K847&lt;&gt;"Match of the Day 2",K847&lt;&gt;"Match of the Day Repeat"),"",1+MAX($AJ$10:AJ846))</f>
        <v/>
      </c>
    </row>
    <row r="848" spans="34:36" x14ac:dyDescent="0.35">
      <c r="AH848" s="16" t="str">
        <f>IF(AND(B848="Premier League",E848="Live"),_xlfn.XLOOKUP(_xlfn.TEXTJOIN(" vs ",,C848:D848),Calendar!G:G,Calendar!B:B),IF(AND(B848="Premier League",E848="Highlights"),_xlfn.XLOOKUP(H848,Calendar!O:O,Calendar!N:N,,-1),""))</f>
        <v/>
      </c>
      <c r="AI848" s="61" t="str">
        <f>IF(AND(AH848&lt;&gt;"",E848="Live"),_xlfn.XLOOKUP(_xlfn.TEXTJOIN(" vs ",,C848:D848),Calendar!G:G,Calendar!K:K),"")</f>
        <v/>
      </c>
      <c r="AJ848" s="61" t="str">
        <f>IF(AND(K848&lt;&gt;"Match of the Day",K848&lt;&gt;"Match of the Day 2",K848&lt;&gt;"Match of the Day Repeat"),"",1+MAX($AJ$10:AJ847))</f>
        <v/>
      </c>
    </row>
    <row r="849" spans="34:36" x14ac:dyDescent="0.35">
      <c r="AH849" s="16" t="str">
        <f>IF(AND(B849="Premier League",E849="Live"),_xlfn.XLOOKUP(_xlfn.TEXTJOIN(" vs ",,C849:D849),Calendar!G:G,Calendar!B:B),IF(AND(B849="Premier League",E849="Highlights"),_xlfn.XLOOKUP(H849,Calendar!O:O,Calendar!N:N,,-1),""))</f>
        <v/>
      </c>
      <c r="AI849" s="61" t="str">
        <f>IF(AND(AH849&lt;&gt;"",E849="Live"),_xlfn.XLOOKUP(_xlfn.TEXTJOIN(" vs ",,C849:D849),Calendar!G:G,Calendar!K:K),"")</f>
        <v/>
      </c>
      <c r="AJ849" s="61" t="str">
        <f>IF(AND(K849&lt;&gt;"Match of the Day",K849&lt;&gt;"Match of the Day 2",K849&lt;&gt;"Match of the Day Repeat"),"",1+MAX($AJ$10:AJ848))</f>
        <v/>
      </c>
    </row>
    <row r="850" spans="34:36" x14ac:dyDescent="0.35">
      <c r="AH850" s="16" t="str">
        <f>IF(AND(B850="Premier League",E850="Live"),_xlfn.XLOOKUP(_xlfn.TEXTJOIN(" vs ",,C850:D850),Calendar!G:G,Calendar!B:B),IF(AND(B850="Premier League",E850="Highlights"),_xlfn.XLOOKUP(H850,Calendar!O:O,Calendar!N:N,,-1),""))</f>
        <v/>
      </c>
      <c r="AI850" s="61" t="str">
        <f>IF(AND(AH850&lt;&gt;"",E850="Live"),_xlfn.XLOOKUP(_xlfn.TEXTJOIN(" vs ",,C850:D850),Calendar!G:G,Calendar!K:K),"")</f>
        <v/>
      </c>
      <c r="AJ850" s="61" t="str">
        <f>IF(AND(K850&lt;&gt;"Match of the Day",K850&lt;&gt;"Match of the Day 2",K850&lt;&gt;"Match of the Day Repeat"),"",1+MAX($AJ$10:AJ849))</f>
        <v/>
      </c>
    </row>
    <row r="851" spans="34:36" x14ac:dyDescent="0.35">
      <c r="AH851" s="16" t="str">
        <f>IF(AND(B851="Premier League",E851="Live"),_xlfn.XLOOKUP(_xlfn.TEXTJOIN(" vs ",,C851:D851),Calendar!G:G,Calendar!B:B),IF(AND(B851="Premier League",E851="Highlights"),_xlfn.XLOOKUP(H851,Calendar!O:O,Calendar!N:N,,-1),""))</f>
        <v/>
      </c>
      <c r="AI851" s="61" t="str">
        <f>IF(AND(AH851&lt;&gt;"",E851="Live"),_xlfn.XLOOKUP(_xlfn.TEXTJOIN(" vs ",,C851:D851),Calendar!G:G,Calendar!K:K),"")</f>
        <v/>
      </c>
      <c r="AJ851" s="61" t="str">
        <f>IF(AND(K851&lt;&gt;"Match of the Day",K851&lt;&gt;"Match of the Day 2",K851&lt;&gt;"Match of the Day Repeat"),"",1+MAX($AJ$10:AJ850))</f>
        <v/>
      </c>
    </row>
    <row r="852" spans="34:36" x14ac:dyDescent="0.35">
      <c r="AH852" s="16" t="str">
        <f>IF(AND(B852="Premier League",E852="Live"),_xlfn.XLOOKUP(_xlfn.TEXTJOIN(" vs ",,C852:D852),Calendar!G:G,Calendar!B:B),IF(AND(B852="Premier League",E852="Highlights"),_xlfn.XLOOKUP(H852,Calendar!O:O,Calendar!N:N,,-1),""))</f>
        <v/>
      </c>
      <c r="AI852" s="61" t="str">
        <f>IF(AND(AH852&lt;&gt;"",E852="Live"),_xlfn.XLOOKUP(_xlfn.TEXTJOIN(" vs ",,C852:D852),Calendar!G:G,Calendar!K:K),"")</f>
        <v/>
      </c>
      <c r="AJ852" s="61" t="str">
        <f>IF(AND(K852&lt;&gt;"Match of the Day",K852&lt;&gt;"Match of the Day 2",K852&lt;&gt;"Match of the Day Repeat"),"",1+MAX($AJ$10:AJ851))</f>
        <v/>
      </c>
    </row>
    <row r="853" spans="34:36" x14ac:dyDescent="0.35">
      <c r="AH853" s="16" t="str">
        <f>IF(AND(B853="Premier League",E853="Live"),_xlfn.XLOOKUP(_xlfn.TEXTJOIN(" vs ",,C853:D853),Calendar!G:G,Calendar!B:B),IF(AND(B853="Premier League",E853="Highlights"),_xlfn.XLOOKUP(H853,Calendar!O:O,Calendar!N:N,,-1),""))</f>
        <v/>
      </c>
      <c r="AI853" s="61" t="str">
        <f>IF(AND(AH853&lt;&gt;"",E853="Live"),_xlfn.XLOOKUP(_xlfn.TEXTJOIN(" vs ",,C853:D853),Calendar!G:G,Calendar!K:K),"")</f>
        <v/>
      </c>
      <c r="AJ853" s="61" t="str">
        <f>IF(AND(K853&lt;&gt;"Match of the Day",K853&lt;&gt;"Match of the Day 2",K853&lt;&gt;"Match of the Day Repeat"),"",1+MAX($AJ$10:AJ852))</f>
        <v/>
      </c>
    </row>
    <row r="854" spans="34:36" x14ac:dyDescent="0.35">
      <c r="AH854" s="16" t="str">
        <f>IF(AND(B854="Premier League",E854="Live"),_xlfn.XLOOKUP(_xlfn.TEXTJOIN(" vs ",,C854:D854),Calendar!G:G,Calendar!B:B),IF(AND(B854="Premier League",E854="Highlights"),_xlfn.XLOOKUP(H854,Calendar!O:O,Calendar!N:N,,-1),""))</f>
        <v/>
      </c>
      <c r="AI854" s="61" t="str">
        <f>IF(AND(AH854&lt;&gt;"",E854="Live"),_xlfn.XLOOKUP(_xlfn.TEXTJOIN(" vs ",,C854:D854),Calendar!G:G,Calendar!K:K),"")</f>
        <v/>
      </c>
      <c r="AJ854" s="61" t="str">
        <f>IF(AND(K854&lt;&gt;"Match of the Day",K854&lt;&gt;"Match of the Day 2",K854&lt;&gt;"Match of the Day Repeat"),"",1+MAX($AJ$10:AJ853))</f>
        <v/>
      </c>
    </row>
    <row r="855" spans="34:36" x14ac:dyDescent="0.35">
      <c r="AH855" s="16" t="str">
        <f>IF(AND(B855="Premier League",E855="Live"),_xlfn.XLOOKUP(_xlfn.TEXTJOIN(" vs ",,C855:D855),Calendar!G:G,Calendar!B:B),IF(AND(B855="Premier League",E855="Highlights"),_xlfn.XLOOKUP(H855,Calendar!O:O,Calendar!N:N,,-1),""))</f>
        <v/>
      </c>
      <c r="AI855" s="61" t="str">
        <f>IF(AND(AH855&lt;&gt;"",E855="Live"),_xlfn.XLOOKUP(_xlfn.TEXTJOIN(" vs ",,C855:D855),Calendar!G:G,Calendar!K:K),"")</f>
        <v/>
      </c>
      <c r="AJ855" s="61" t="str">
        <f>IF(AND(K855&lt;&gt;"Match of the Day",K855&lt;&gt;"Match of the Day 2",K855&lt;&gt;"Match of the Day Repeat"),"",1+MAX($AJ$10:AJ854))</f>
        <v/>
      </c>
    </row>
    <row r="856" spans="34:36" x14ac:dyDescent="0.35">
      <c r="AH856" s="16" t="str">
        <f>IF(AND(B856="Premier League",E856="Live"),_xlfn.XLOOKUP(_xlfn.TEXTJOIN(" vs ",,C856:D856),Calendar!G:G,Calendar!B:B),IF(AND(B856="Premier League",E856="Highlights"),_xlfn.XLOOKUP(H856,Calendar!O:O,Calendar!N:N,,-1),""))</f>
        <v/>
      </c>
      <c r="AI856" s="61" t="str">
        <f>IF(AND(AH856&lt;&gt;"",E856="Live"),_xlfn.XLOOKUP(_xlfn.TEXTJOIN(" vs ",,C856:D856),Calendar!G:G,Calendar!K:K),"")</f>
        <v/>
      </c>
      <c r="AJ856" s="61" t="str">
        <f>IF(AND(K856&lt;&gt;"Match of the Day",K856&lt;&gt;"Match of the Day 2",K856&lt;&gt;"Match of the Day Repeat"),"",1+MAX($AJ$10:AJ855))</f>
        <v/>
      </c>
    </row>
    <row r="857" spans="34:36" x14ac:dyDescent="0.35">
      <c r="AH857" s="16" t="str">
        <f>IF(AND(B857="Premier League",E857="Live"),_xlfn.XLOOKUP(_xlfn.TEXTJOIN(" vs ",,C857:D857),Calendar!G:G,Calendar!B:B),IF(AND(B857="Premier League",E857="Highlights"),_xlfn.XLOOKUP(H857,Calendar!O:O,Calendar!N:N,,-1),""))</f>
        <v/>
      </c>
      <c r="AI857" s="61" t="str">
        <f>IF(AND(AH857&lt;&gt;"",E857="Live"),_xlfn.XLOOKUP(_xlfn.TEXTJOIN(" vs ",,C857:D857),Calendar!G:G,Calendar!K:K),"")</f>
        <v/>
      </c>
      <c r="AJ857" s="61" t="str">
        <f>IF(AND(K857&lt;&gt;"Match of the Day",K857&lt;&gt;"Match of the Day 2",K857&lt;&gt;"Match of the Day Repeat"),"",1+MAX($AJ$10:AJ856))</f>
        <v/>
      </c>
    </row>
    <row r="858" spans="34:36" x14ac:dyDescent="0.35">
      <c r="AH858" s="16" t="str">
        <f>IF(AND(B858="Premier League",E858="Live"),_xlfn.XLOOKUP(_xlfn.TEXTJOIN(" vs ",,C858:D858),Calendar!G:G,Calendar!B:B),IF(AND(B858="Premier League",E858="Highlights"),_xlfn.XLOOKUP(H858,Calendar!O:O,Calendar!N:N,,-1),""))</f>
        <v/>
      </c>
      <c r="AI858" s="61" t="str">
        <f>IF(AND(AH858&lt;&gt;"",E858="Live"),_xlfn.XLOOKUP(_xlfn.TEXTJOIN(" vs ",,C858:D858),Calendar!G:G,Calendar!K:K),"")</f>
        <v/>
      </c>
      <c r="AJ858" s="61" t="str">
        <f>IF(AND(K858&lt;&gt;"Match of the Day",K858&lt;&gt;"Match of the Day 2",K858&lt;&gt;"Match of the Day Repeat"),"",1+MAX($AJ$10:AJ857))</f>
        <v/>
      </c>
    </row>
    <row r="859" spans="34:36" x14ac:dyDescent="0.35">
      <c r="AH859" s="16" t="str">
        <f>IF(AND(B859="Premier League",E859="Live"),_xlfn.XLOOKUP(_xlfn.TEXTJOIN(" vs ",,C859:D859),Calendar!G:G,Calendar!B:B),IF(AND(B859="Premier League",E859="Highlights"),_xlfn.XLOOKUP(H859,Calendar!O:O,Calendar!N:N,,-1),""))</f>
        <v/>
      </c>
      <c r="AI859" s="61" t="str">
        <f>IF(AND(AH859&lt;&gt;"",E859="Live"),_xlfn.XLOOKUP(_xlfn.TEXTJOIN(" vs ",,C859:D859),Calendar!G:G,Calendar!K:K),"")</f>
        <v/>
      </c>
      <c r="AJ859" s="61" t="str">
        <f>IF(AND(K859&lt;&gt;"Match of the Day",K859&lt;&gt;"Match of the Day 2",K859&lt;&gt;"Match of the Day Repeat"),"",1+MAX($AJ$10:AJ858))</f>
        <v/>
      </c>
    </row>
    <row r="860" spans="34:36" x14ac:dyDescent="0.35">
      <c r="AH860" s="16" t="str">
        <f>IF(AND(B860="Premier League",E860="Live"),_xlfn.XLOOKUP(_xlfn.TEXTJOIN(" vs ",,C860:D860),Calendar!G:G,Calendar!B:B),IF(AND(B860="Premier League",E860="Highlights"),_xlfn.XLOOKUP(H860,Calendar!O:O,Calendar!N:N,,-1),""))</f>
        <v/>
      </c>
      <c r="AI860" s="61" t="str">
        <f>IF(AND(AH860&lt;&gt;"",E860="Live"),_xlfn.XLOOKUP(_xlfn.TEXTJOIN(" vs ",,C860:D860),Calendar!G:G,Calendar!K:K),"")</f>
        <v/>
      </c>
      <c r="AJ860" s="61" t="str">
        <f>IF(AND(K860&lt;&gt;"Match of the Day",K860&lt;&gt;"Match of the Day 2",K860&lt;&gt;"Match of the Day Repeat"),"",1+MAX($AJ$10:AJ859))</f>
        <v/>
      </c>
    </row>
    <row r="861" spans="34:36" x14ac:dyDescent="0.35">
      <c r="AH861" s="16" t="str">
        <f>IF(AND(B861="Premier League",E861="Live"),_xlfn.XLOOKUP(_xlfn.TEXTJOIN(" vs ",,C861:D861),Calendar!G:G,Calendar!B:B),IF(AND(B861="Premier League",E861="Highlights"),_xlfn.XLOOKUP(H861,Calendar!O:O,Calendar!N:N,,-1),""))</f>
        <v/>
      </c>
      <c r="AI861" s="61" t="str">
        <f>IF(AND(AH861&lt;&gt;"",E861="Live"),_xlfn.XLOOKUP(_xlfn.TEXTJOIN(" vs ",,C861:D861),Calendar!G:G,Calendar!K:K),"")</f>
        <v/>
      </c>
      <c r="AJ861" s="61" t="str">
        <f>IF(AND(K861&lt;&gt;"Match of the Day",K861&lt;&gt;"Match of the Day 2",K861&lt;&gt;"Match of the Day Repeat"),"",1+MAX($AJ$10:AJ860))</f>
        <v/>
      </c>
    </row>
    <row r="862" spans="34:36" x14ac:dyDescent="0.35">
      <c r="AH862" s="16" t="str">
        <f>IF(AND(B862="Premier League",E862="Live"),_xlfn.XLOOKUP(_xlfn.TEXTJOIN(" vs ",,C862:D862),Calendar!G:G,Calendar!B:B),IF(AND(B862="Premier League",E862="Highlights"),_xlfn.XLOOKUP(H862,Calendar!O:O,Calendar!N:N,,-1),""))</f>
        <v/>
      </c>
      <c r="AI862" s="61" t="str">
        <f>IF(AND(AH862&lt;&gt;"",E862="Live"),_xlfn.XLOOKUP(_xlfn.TEXTJOIN(" vs ",,C862:D862),Calendar!G:G,Calendar!K:K),"")</f>
        <v/>
      </c>
      <c r="AJ862" s="61" t="str">
        <f>IF(AND(K862&lt;&gt;"Match of the Day",K862&lt;&gt;"Match of the Day 2",K862&lt;&gt;"Match of the Day Repeat"),"",1+MAX($AJ$10:AJ861))</f>
        <v/>
      </c>
    </row>
    <row r="863" spans="34:36" x14ac:dyDescent="0.35">
      <c r="AH863" s="16" t="str">
        <f>IF(AND(B863="Premier League",E863="Live"),_xlfn.XLOOKUP(_xlfn.TEXTJOIN(" vs ",,C863:D863),Calendar!G:G,Calendar!B:B),IF(AND(B863="Premier League",E863="Highlights"),_xlfn.XLOOKUP(H863,Calendar!O:O,Calendar!N:N,,-1),""))</f>
        <v/>
      </c>
      <c r="AI863" s="61" t="str">
        <f>IF(AND(AH863&lt;&gt;"",E863="Live"),_xlfn.XLOOKUP(_xlfn.TEXTJOIN(" vs ",,C863:D863),Calendar!G:G,Calendar!K:K),"")</f>
        <v/>
      </c>
      <c r="AJ863" s="61" t="str">
        <f>IF(AND(K863&lt;&gt;"Match of the Day",K863&lt;&gt;"Match of the Day 2",K863&lt;&gt;"Match of the Day Repeat"),"",1+MAX($AJ$10:AJ862))</f>
        <v/>
      </c>
    </row>
    <row r="864" spans="34:36" x14ac:dyDescent="0.35">
      <c r="AH864" s="16" t="str">
        <f>IF(AND(B864="Premier League",E864="Live"),_xlfn.XLOOKUP(_xlfn.TEXTJOIN(" vs ",,C864:D864),Calendar!G:G,Calendar!B:B),IF(AND(B864="Premier League",E864="Highlights"),_xlfn.XLOOKUP(H864,Calendar!O:O,Calendar!N:N,,-1),""))</f>
        <v/>
      </c>
      <c r="AI864" s="61" t="str">
        <f>IF(AND(AH864&lt;&gt;"",E864="Live"),_xlfn.XLOOKUP(_xlfn.TEXTJOIN(" vs ",,C864:D864),Calendar!G:G,Calendar!K:K),"")</f>
        <v/>
      </c>
      <c r="AJ864" s="61" t="str">
        <f>IF(AND(K864&lt;&gt;"Match of the Day",K864&lt;&gt;"Match of the Day 2",K864&lt;&gt;"Match of the Day Repeat"),"",1+MAX($AJ$10:AJ863))</f>
        <v/>
      </c>
    </row>
    <row r="865" spans="34:36" x14ac:dyDescent="0.35">
      <c r="AH865" s="16" t="str">
        <f>IF(AND(B865="Premier League",E865="Live"),_xlfn.XLOOKUP(_xlfn.TEXTJOIN(" vs ",,C865:D865),Calendar!G:G,Calendar!B:B),IF(AND(B865="Premier League",E865="Highlights"),_xlfn.XLOOKUP(H865,Calendar!O:O,Calendar!N:N,,-1),""))</f>
        <v/>
      </c>
      <c r="AI865" s="61" t="str">
        <f>IF(AND(AH865&lt;&gt;"",E865="Live"),_xlfn.XLOOKUP(_xlfn.TEXTJOIN(" vs ",,C865:D865),Calendar!G:G,Calendar!K:K),"")</f>
        <v/>
      </c>
      <c r="AJ865" s="61" t="str">
        <f>IF(AND(K865&lt;&gt;"Match of the Day",K865&lt;&gt;"Match of the Day 2",K865&lt;&gt;"Match of the Day Repeat"),"",1+MAX($AJ$10:AJ864))</f>
        <v/>
      </c>
    </row>
    <row r="866" spans="34:36" x14ac:dyDescent="0.35">
      <c r="AH866" s="16" t="str">
        <f>IF(AND(B866="Premier League",E866="Live"),_xlfn.XLOOKUP(_xlfn.TEXTJOIN(" vs ",,C866:D866),Calendar!G:G,Calendar!B:B),IF(AND(B866="Premier League",E866="Highlights"),_xlfn.XLOOKUP(H866,Calendar!O:O,Calendar!N:N,,-1),""))</f>
        <v/>
      </c>
      <c r="AI866" s="61" t="str">
        <f>IF(AND(AH866&lt;&gt;"",E866="Live"),_xlfn.XLOOKUP(_xlfn.TEXTJOIN(" vs ",,C866:D866),Calendar!G:G,Calendar!K:K),"")</f>
        <v/>
      </c>
      <c r="AJ866" s="61" t="str">
        <f>IF(AND(K866&lt;&gt;"Match of the Day",K866&lt;&gt;"Match of the Day 2",K866&lt;&gt;"Match of the Day Repeat"),"",1+MAX($AJ$10:AJ865))</f>
        <v/>
      </c>
    </row>
    <row r="867" spans="34:36" x14ac:dyDescent="0.35">
      <c r="AH867" s="16" t="str">
        <f>IF(AND(B867="Premier League",E867="Live"),_xlfn.XLOOKUP(_xlfn.TEXTJOIN(" vs ",,C867:D867),Calendar!G:G,Calendar!B:B),IF(AND(B867="Premier League",E867="Highlights"),_xlfn.XLOOKUP(H867,Calendar!O:O,Calendar!N:N,,-1),""))</f>
        <v/>
      </c>
      <c r="AI867" s="61" t="str">
        <f>IF(AND(AH867&lt;&gt;"",E867="Live"),_xlfn.XLOOKUP(_xlfn.TEXTJOIN(" vs ",,C867:D867),Calendar!G:G,Calendar!K:K),"")</f>
        <v/>
      </c>
      <c r="AJ867" s="61" t="str">
        <f>IF(AND(K867&lt;&gt;"Match of the Day",K867&lt;&gt;"Match of the Day 2",K867&lt;&gt;"Match of the Day Repeat"),"",1+MAX($AJ$10:AJ866))</f>
        <v/>
      </c>
    </row>
    <row r="868" spans="34:36" x14ac:dyDescent="0.35">
      <c r="AH868" s="16" t="str">
        <f>IF(AND(B868="Premier League",E868="Live"),_xlfn.XLOOKUP(_xlfn.TEXTJOIN(" vs ",,C868:D868),Calendar!G:G,Calendar!B:B),IF(AND(B868="Premier League",E868="Highlights"),_xlfn.XLOOKUP(H868,Calendar!O:O,Calendar!N:N,,-1),""))</f>
        <v/>
      </c>
      <c r="AI868" s="61" t="str">
        <f>IF(AND(AH868&lt;&gt;"",E868="Live"),_xlfn.XLOOKUP(_xlfn.TEXTJOIN(" vs ",,C868:D868),Calendar!G:G,Calendar!K:K),"")</f>
        <v/>
      </c>
      <c r="AJ868" s="61" t="str">
        <f>IF(AND(K868&lt;&gt;"Match of the Day",K868&lt;&gt;"Match of the Day 2",K868&lt;&gt;"Match of the Day Repeat"),"",1+MAX($AJ$10:AJ867))</f>
        <v/>
      </c>
    </row>
    <row r="869" spans="34:36" x14ac:dyDescent="0.35">
      <c r="AH869" s="16" t="str">
        <f>IF(AND(B869="Premier League",E869="Live"),_xlfn.XLOOKUP(_xlfn.TEXTJOIN(" vs ",,C869:D869),Calendar!G:G,Calendar!B:B),IF(AND(B869="Premier League",E869="Highlights"),_xlfn.XLOOKUP(H869,Calendar!O:O,Calendar!N:N,,-1),""))</f>
        <v/>
      </c>
      <c r="AI869" s="61" t="str">
        <f>IF(AND(AH869&lt;&gt;"",E869="Live"),_xlfn.XLOOKUP(_xlfn.TEXTJOIN(" vs ",,C869:D869),Calendar!G:G,Calendar!K:K),"")</f>
        <v/>
      </c>
      <c r="AJ869" s="61" t="str">
        <f>IF(AND(K869&lt;&gt;"Match of the Day",K869&lt;&gt;"Match of the Day 2",K869&lt;&gt;"Match of the Day Repeat"),"",1+MAX($AJ$10:AJ868))</f>
        <v/>
      </c>
    </row>
    <row r="870" spans="34:36" x14ac:dyDescent="0.35">
      <c r="AH870" s="16" t="str">
        <f>IF(AND(B870="Premier League",E870="Live"),_xlfn.XLOOKUP(_xlfn.TEXTJOIN(" vs ",,C870:D870),Calendar!G:G,Calendar!B:B),IF(AND(B870="Premier League",E870="Highlights"),_xlfn.XLOOKUP(H870,Calendar!O:O,Calendar!N:N,,-1),""))</f>
        <v/>
      </c>
      <c r="AI870" s="61" t="str">
        <f>IF(AND(AH870&lt;&gt;"",E870="Live"),_xlfn.XLOOKUP(_xlfn.TEXTJOIN(" vs ",,C870:D870),Calendar!G:G,Calendar!K:K),"")</f>
        <v/>
      </c>
      <c r="AJ870" s="61" t="str">
        <f>IF(AND(K870&lt;&gt;"Match of the Day",K870&lt;&gt;"Match of the Day 2",K870&lt;&gt;"Match of the Day Repeat"),"",1+MAX($AJ$10:AJ869))</f>
        <v/>
      </c>
    </row>
    <row r="871" spans="34:36" x14ac:dyDescent="0.35">
      <c r="AH871" s="16" t="str">
        <f>IF(AND(B871="Premier League",E871="Live"),_xlfn.XLOOKUP(_xlfn.TEXTJOIN(" vs ",,C871:D871),Calendar!G:G,Calendar!B:B),IF(AND(B871="Premier League",E871="Highlights"),_xlfn.XLOOKUP(H871,Calendar!O:O,Calendar!N:N,,-1),""))</f>
        <v/>
      </c>
      <c r="AI871" s="61" t="str">
        <f>IF(AND(AH871&lt;&gt;"",E871="Live"),_xlfn.XLOOKUP(_xlfn.TEXTJOIN(" vs ",,C871:D871),Calendar!G:G,Calendar!K:K),"")</f>
        <v/>
      </c>
      <c r="AJ871" s="61" t="str">
        <f>IF(AND(K871&lt;&gt;"Match of the Day",K871&lt;&gt;"Match of the Day 2",K871&lt;&gt;"Match of the Day Repeat"),"",1+MAX($AJ$10:AJ870))</f>
        <v/>
      </c>
    </row>
    <row r="872" spans="34:36" x14ac:dyDescent="0.35">
      <c r="AH872" s="16" t="str">
        <f>IF(AND(B872="Premier League",E872="Live"),_xlfn.XLOOKUP(_xlfn.TEXTJOIN(" vs ",,C872:D872),Calendar!G:G,Calendar!B:B),IF(AND(B872="Premier League",E872="Highlights"),_xlfn.XLOOKUP(H872,Calendar!O:O,Calendar!N:N,,-1),""))</f>
        <v/>
      </c>
      <c r="AI872" s="61" t="str">
        <f>IF(AND(AH872&lt;&gt;"",E872="Live"),_xlfn.XLOOKUP(_xlfn.TEXTJOIN(" vs ",,C872:D872),Calendar!G:G,Calendar!K:K),"")</f>
        <v/>
      </c>
      <c r="AJ872" s="61" t="str">
        <f>IF(AND(K872&lt;&gt;"Match of the Day",K872&lt;&gt;"Match of the Day 2",K872&lt;&gt;"Match of the Day Repeat"),"",1+MAX($AJ$10:AJ871))</f>
        <v/>
      </c>
    </row>
    <row r="873" spans="34:36" x14ac:dyDescent="0.35">
      <c r="AH873" s="16" t="str">
        <f>IF(AND(B873="Premier League",E873="Live"),_xlfn.XLOOKUP(_xlfn.TEXTJOIN(" vs ",,C873:D873),Calendar!G:G,Calendar!B:B),IF(AND(B873="Premier League",E873="Highlights"),_xlfn.XLOOKUP(H873,Calendar!O:O,Calendar!N:N,,-1),""))</f>
        <v/>
      </c>
      <c r="AI873" s="61" t="str">
        <f>IF(AND(AH873&lt;&gt;"",E873="Live"),_xlfn.XLOOKUP(_xlfn.TEXTJOIN(" vs ",,C873:D873),Calendar!G:G,Calendar!K:K),"")</f>
        <v/>
      </c>
      <c r="AJ873" s="61" t="str">
        <f>IF(AND(K873&lt;&gt;"Match of the Day",K873&lt;&gt;"Match of the Day 2",K873&lt;&gt;"Match of the Day Repeat"),"",1+MAX($AJ$10:AJ872))</f>
        <v/>
      </c>
    </row>
    <row r="874" spans="34:36" x14ac:dyDescent="0.35">
      <c r="AH874" s="16" t="str">
        <f>IF(AND(B874="Premier League",E874="Live"),_xlfn.XLOOKUP(_xlfn.TEXTJOIN(" vs ",,C874:D874),Calendar!G:G,Calendar!B:B),IF(AND(B874="Premier League",E874="Highlights"),_xlfn.XLOOKUP(H874,Calendar!O:O,Calendar!N:N,,-1),""))</f>
        <v/>
      </c>
      <c r="AI874" s="61" t="str">
        <f>IF(AND(AH874&lt;&gt;"",E874="Live"),_xlfn.XLOOKUP(_xlfn.TEXTJOIN(" vs ",,C874:D874),Calendar!G:G,Calendar!K:K),"")</f>
        <v/>
      </c>
      <c r="AJ874" s="61" t="str">
        <f>IF(AND(K874&lt;&gt;"Match of the Day",K874&lt;&gt;"Match of the Day 2",K874&lt;&gt;"Match of the Day Repeat"),"",1+MAX($AJ$10:AJ873))</f>
        <v/>
      </c>
    </row>
    <row r="875" spans="34:36" x14ac:dyDescent="0.35">
      <c r="AH875" s="16" t="str">
        <f>IF(AND(B875="Premier League",E875="Live"),_xlfn.XLOOKUP(_xlfn.TEXTJOIN(" vs ",,C875:D875),Calendar!G:G,Calendar!B:B),IF(AND(B875="Premier League",E875="Highlights"),_xlfn.XLOOKUP(H875,Calendar!O:O,Calendar!N:N,,-1),""))</f>
        <v/>
      </c>
      <c r="AI875" s="61" t="str">
        <f>IF(AND(AH875&lt;&gt;"",E875="Live"),_xlfn.XLOOKUP(_xlfn.TEXTJOIN(" vs ",,C875:D875),Calendar!G:G,Calendar!K:K),"")</f>
        <v/>
      </c>
      <c r="AJ875" s="61" t="str">
        <f>IF(AND(K875&lt;&gt;"Match of the Day",K875&lt;&gt;"Match of the Day 2",K875&lt;&gt;"Match of the Day Repeat"),"",1+MAX($AJ$10:AJ874))</f>
        <v/>
      </c>
    </row>
    <row r="876" spans="34:36" x14ac:dyDescent="0.35">
      <c r="AH876" s="16" t="str">
        <f>IF(AND(B876="Premier League",E876="Live"),_xlfn.XLOOKUP(_xlfn.TEXTJOIN(" vs ",,C876:D876),Calendar!G:G,Calendar!B:B),IF(AND(B876="Premier League",E876="Highlights"),_xlfn.XLOOKUP(H876,Calendar!O:O,Calendar!N:N,,-1),""))</f>
        <v/>
      </c>
      <c r="AI876" s="61" t="str">
        <f>IF(AND(AH876&lt;&gt;"",E876="Live"),_xlfn.XLOOKUP(_xlfn.TEXTJOIN(" vs ",,C876:D876),Calendar!G:G,Calendar!K:K),"")</f>
        <v/>
      </c>
      <c r="AJ876" s="61" t="str">
        <f>IF(AND(K876&lt;&gt;"Match of the Day",K876&lt;&gt;"Match of the Day 2",K876&lt;&gt;"Match of the Day Repeat"),"",1+MAX($AJ$10:AJ875))</f>
        <v/>
      </c>
    </row>
    <row r="877" spans="34:36" x14ac:dyDescent="0.35">
      <c r="AH877" s="16" t="str">
        <f>IF(AND(B877="Premier League",E877="Live"),_xlfn.XLOOKUP(_xlfn.TEXTJOIN(" vs ",,C877:D877),Calendar!G:G,Calendar!B:B),IF(AND(B877="Premier League",E877="Highlights"),_xlfn.XLOOKUP(H877,Calendar!O:O,Calendar!N:N,,-1),""))</f>
        <v/>
      </c>
      <c r="AI877" s="61" t="str">
        <f>IF(AND(AH877&lt;&gt;"",E877="Live"),_xlfn.XLOOKUP(_xlfn.TEXTJOIN(" vs ",,C877:D877),Calendar!G:G,Calendar!K:K),"")</f>
        <v/>
      </c>
      <c r="AJ877" s="61" t="str">
        <f>IF(AND(K877&lt;&gt;"Match of the Day",K877&lt;&gt;"Match of the Day 2",K877&lt;&gt;"Match of the Day Repeat"),"",1+MAX($AJ$10:AJ876))</f>
        <v/>
      </c>
    </row>
    <row r="878" spans="34:36" x14ac:dyDescent="0.35">
      <c r="AH878" s="16" t="str">
        <f>IF(AND(B878="Premier League",E878="Live"),_xlfn.XLOOKUP(_xlfn.TEXTJOIN(" vs ",,C878:D878),Calendar!G:G,Calendar!B:B),IF(AND(B878="Premier League",E878="Highlights"),_xlfn.XLOOKUP(H878,Calendar!O:O,Calendar!N:N,,-1),""))</f>
        <v/>
      </c>
      <c r="AI878" s="61" t="str">
        <f>IF(AND(AH878&lt;&gt;"",E878="Live"),_xlfn.XLOOKUP(_xlfn.TEXTJOIN(" vs ",,C878:D878),Calendar!G:G,Calendar!K:K),"")</f>
        <v/>
      </c>
      <c r="AJ878" s="61" t="str">
        <f>IF(AND(K878&lt;&gt;"Match of the Day",K878&lt;&gt;"Match of the Day 2",K878&lt;&gt;"Match of the Day Repeat"),"",1+MAX($AJ$10:AJ877))</f>
        <v/>
      </c>
    </row>
    <row r="879" spans="34:36" x14ac:dyDescent="0.35">
      <c r="AH879" s="16" t="str">
        <f>IF(AND(B879="Premier League",E879="Live"),_xlfn.XLOOKUP(_xlfn.TEXTJOIN(" vs ",,C879:D879),Calendar!G:G,Calendar!B:B),IF(AND(B879="Premier League",E879="Highlights"),_xlfn.XLOOKUP(H879,Calendar!O:O,Calendar!N:N,,-1),""))</f>
        <v/>
      </c>
      <c r="AI879" s="61" t="str">
        <f>IF(AND(AH879&lt;&gt;"",E879="Live"),_xlfn.XLOOKUP(_xlfn.TEXTJOIN(" vs ",,C879:D879),Calendar!G:G,Calendar!K:K),"")</f>
        <v/>
      </c>
      <c r="AJ879" s="61" t="str">
        <f>IF(AND(K879&lt;&gt;"Match of the Day",K879&lt;&gt;"Match of the Day 2",K879&lt;&gt;"Match of the Day Repeat"),"",1+MAX($AJ$10:AJ878))</f>
        <v/>
      </c>
    </row>
    <row r="880" spans="34:36" x14ac:dyDescent="0.35">
      <c r="AH880" s="16" t="str">
        <f>IF(AND(B880="Premier League",E880="Live"),_xlfn.XLOOKUP(_xlfn.TEXTJOIN(" vs ",,C880:D880),Calendar!G:G,Calendar!B:B),IF(AND(B880="Premier League",E880="Highlights"),_xlfn.XLOOKUP(H880,Calendar!O:O,Calendar!N:N,,-1),""))</f>
        <v/>
      </c>
      <c r="AI880" s="61" t="str">
        <f>IF(AND(AH880&lt;&gt;"",E880="Live"),_xlfn.XLOOKUP(_xlfn.TEXTJOIN(" vs ",,C880:D880),Calendar!G:G,Calendar!K:K),"")</f>
        <v/>
      </c>
      <c r="AJ880" s="61" t="str">
        <f>IF(AND(K880&lt;&gt;"Match of the Day",K880&lt;&gt;"Match of the Day 2",K880&lt;&gt;"Match of the Day Repeat"),"",1+MAX($AJ$10:AJ879))</f>
        <v/>
      </c>
    </row>
    <row r="881" spans="34:36" x14ac:dyDescent="0.35">
      <c r="AH881" s="16" t="str">
        <f>IF(AND(B881="Premier League",E881="Live"),_xlfn.XLOOKUP(_xlfn.TEXTJOIN(" vs ",,C881:D881),Calendar!G:G,Calendar!B:B),IF(AND(B881="Premier League",E881="Highlights"),_xlfn.XLOOKUP(H881,Calendar!O:O,Calendar!N:N,,-1),""))</f>
        <v/>
      </c>
      <c r="AI881" s="61" t="str">
        <f>IF(AND(AH881&lt;&gt;"",E881="Live"),_xlfn.XLOOKUP(_xlfn.TEXTJOIN(" vs ",,C881:D881),Calendar!G:G,Calendar!K:K),"")</f>
        <v/>
      </c>
      <c r="AJ881" s="61" t="str">
        <f>IF(AND(K881&lt;&gt;"Match of the Day",K881&lt;&gt;"Match of the Day 2",K881&lt;&gt;"Match of the Day Repeat"),"",1+MAX($AJ$10:AJ880))</f>
        <v/>
      </c>
    </row>
    <row r="882" spans="34:36" x14ac:dyDescent="0.35">
      <c r="AH882" s="16" t="str">
        <f>IF(AND(B882="Premier League",E882="Live"),_xlfn.XLOOKUP(_xlfn.TEXTJOIN(" vs ",,C882:D882),Calendar!G:G,Calendar!B:B),IF(AND(B882="Premier League",E882="Highlights"),_xlfn.XLOOKUP(H882,Calendar!O:O,Calendar!N:N,,-1),""))</f>
        <v/>
      </c>
      <c r="AI882" s="61" t="str">
        <f>IF(AND(AH882&lt;&gt;"",E882="Live"),_xlfn.XLOOKUP(_xlfn.TEXTJOIN(" vs ",,C882:D882),Calendar!G:G,Calendar!K:K),"")</f>
        <v/>
      </c>
      <c r="AJ882" s="61" t="str">
        <f>IF(AND(K882&lt;&gt;"Match of the Day",K882&lt;&gt;"Match of the Day 2",K882&lt;&gt;"Match of the Day Repeat"),"",1+MAX($AJ$10:AJ881))</f>
        <v/>
      </c>
    </row>
    <row r="883" spans="34:36" x14ac:dyDescent="0.35">
      <c r="AH883" s="16" t="str">
        <f>IF(AND(B883="Premier League",E883="Live"),_xlfn.XLOOKUP(_xlfn.TEXTJOIN(" vs ",,C883:D883),Calendar!G:G,Calendar!B:B),IF(AND(B883="Premier League",E883="Highlights"),_xlfn.XLOOKUP(H883,Calendar!O:O,Calendar!N:N,,-1),""))</f>
        <v/>
      </c>
      <c r="AI883" s="61" t="str">
        <f>IF(AND(AH883&lt;&gt;"",E883="Live"),_xlfn.XLOOKUP(_xlfn.TEXTJOIN(" vs ",,C883:D883),Calendar!G:G,Calendar!K:K),"")</f>
        <v/>
      </c>
      <c r="AJ883" s="61" t="str">
        <f>IF(AND(K883&lt;&gt;"Match of the Day",K883&lt;&gt;"Match of the Day 2",K883&lt;&gt;"Match of the Day Repeat"),"",1+MAX($AJ$10:AJ882))</f>
        <v/>
      </c>
    </row>
    <row r="884" spans="34:36" x14ac:dyDescent="0.35">
      <c r="AH884" s="16" t="str">
        <f>IF(AND(B884="Premier League",E884="Live"),_xlfn.XLOOKUP(_xlfn.TEXTJOIN(" vs ",,C884:D884),Calendar!G:G,Calendar!B:B),IF(AND(B884="Premier League",E884="Highlights"),_xlfn.XLOOKUP(H884,Calendar!O:O,Calendar!N:N,,-1),""))</f>
        <v/>
      </c>
      <c r="AI884" s="61" t="str">
        <f>IF(AND(AH884&lt;&gt;"",E884="Live"),_xlfn.XLOOKUP(_xlfn.TEXTJOIN(" vs ",,C884:D884),Calendar!G:G,Calendar!K:K),"")</f>
        <v/>
      </c>
      <c r="AJ884" s="61" t="str">
        <f>IF(AND(K884&lt;&gt;"Match of the Day",K884&lt;&gt;"Match of the Day 2",K884&lt;&gt;"Match of the Day Repeat"),"",1+MAX($AJ$10:AJ883))</f>
        <v/>
      </c>
    </row>
    <row r="885" spans="34:36" x14ac:dyDescent="0.35">
      <c r="AH885" s="16" t="str">
        <f>IF(AND(B885="Premier League",E885="Live"),_xlfn.XLOOKUP(_xlfn.TEXTJOIN(" vs ",,C885:D885),Calendar!G:G,Calendar!B:B),IF(AND(B885="Premier League",E885="Highlights"),_xlfn.XLOOKUP(H885,Calendar!O:O,Calendar!N:N,,-1),""))</f>
        <v/>
      </c>
      <c r="AI885" s="61" t="str">
        <f>IF(AND(AH885&lt;&gt;"",E885="Live"),_xlfn.XLOOKUP(_xlfn.TEXTJOIN(" vs ",,C885:D885),Calendar!G:G,Calendar!K:K),"")</f>
        <v/>
      </c>
      <c r="AJ885" s="61" t="str">
        <f>IF(AND(K885&lt;&gt;"Match of the Day",K885&lt;&gt;"Match of the Day 2",K885&lt;&gt;"Match of the Day Repeat"),"",1+MAX($AJ$10:AJ884))</f>
        <v/>
      </c>
    </row>
    <row r="886" spans="34:36" x14ac:dyDescent="0.35">
      <c r="AH886" s="16" t="str">
        <f>IF(AND(B886="Premier League",E886="Live"),_xlfn.XLOOKUP(_xlfn.TEXTJOIN(" vs ",,C886:D886),Calendar!G:G,Calendar!B:B),IF(AND(B886="Premier League",E886="Highlights"),_xlfn.XLOOKUP(H886,Calendar!O:O,Calendar!N:N,,-1),""))</f>
        <v/>
      </c>
      <c r="AI886" s="61" t="str">
        <f>IF(AND(AH886&lt;&gt;"",E886="Live"),_xlfn.XLOOKUP(_xlfn.TEXTJOIN(" vs ",,C886:D886),Calendar!G:G,Calendar!K:K),"")</f>
        <v/>
      </c>
      <c r="AJ886" s="61" t="str">
        <f>IF(AND(K886&lt;&gt;"Match of the Day",K886&lt;&gt;"Match of the Day 2",K886&lt;&gt;"Match of the Day Repeat"),"",1+MAX($AJ$10:AJ885))</f>
        <v/>
      </c>
    </row>
    <row r="887" spans="34:36" x14ac:dyDescent="0.35">
      <c r="AH887" s="16" t="str">
        <f>IF(AND(B887="Premier League",E887="Live"),_xlfn.XLOOKUP(_xlfn.TEXTJOIN(" vs ",,C887:D887),Calendar!G:G,Calendar!B:B),IF(AND(B887="Premier League",E887="Highlights"),_xlfn.XLOOKUP(H887,Calendar!O:O,Calendar!N:N,,-1),""))</f>
        <v/>
      </c>
      <c r="AI887" s="61" t="str">
        <f>IF(AND(AH887&lt;&gt;"",E887="Live"),_xlfn.XLOOKUP(_xlfn.TEXTJOIN(" vs ",,C887:D887),Calendar!G:G,Calendar!K:K),"")</f>
        <v/>
      </c>
      <c r="AJ887" s="61" t="str">
        <f>IF(AND(K887&lt;&gt;"Match of the Day",K887&lt;&gt;"Match of the Day 2",K887&lt;&gt;"Match of the Day Repeat"),"",1+MAX($AJ$10:AJ886))</f>
        <v/>
      </c>
    </row>
    <row r="888" spans="34:36" x14ac:dyDescent="0.35">
      <c r="AH888" s="16" t="str">
        <f>IF(AND(B888="Premier League",E888="Live"),_xlfn.XLOOKUP(_xlfn.TEXTJOIN(" vs ",,C888:D888),Calendar!G:G,Calendar!B:B),IF(AND(B888="Premier League",E888="Highlights"),_xlfn.XLOOKUP(H888,Calendar!O:O,Calendar!N:N,,-1),""))</f>
        <v/>
      </c>
      <c r="AI888" s="61" t="str">
        <f>IF(AND(AH888&lt;&gt;"",E888="Live"),_xlfn.XLOOKUP(_xlfn.TEXTJOIN(" vs ",,C888:D888),Calendar!G:G,Calendar!K:K),"")</f>
        <v/>
      </c>
      <c r="AJ888" s="61" t="str">
        <f>IF(AND(K888&lt;&gt;"Match of the Day",K888&lt;&gt;"Match of the Day 2",K888&lt;&gt;"Match of the Day Repeat"),"",1+MAX($AJ$10:AJ887))</f>
        <v/>
      </c>
    </row>
    <row r="889" spans="34:36" x14ac:dyDescent="0.35">
      <c r="AH889" s="16" t="str">
        <f>IF(AND(B889="Premier League",E889="Live"),_xlfn.XLOOKUP(_xlfn.TEXTJOIN(" vs ",,C889:D889),Calendar!G:G,Calendar!B:B),IF(AND(B889="Premier League",E889="Highlights"),_xlfn.XLOOKUP(H889,Calendar!O:O,Calendar!N:N,,-1),""))</f>
        <v/>
      </c>
      <c r="AI889" s="61" t="str">
        <f>IF(AND(AH889&lt;&gt;"",E889="Live"),_xlfn.XLOOKUP(_xlfn.TEXTJOIN(" vs ",,C889:D889),Calendar!G:G,Calendar!K:K),"")</f>
        <v/>
      </c>
      <c r="AJ889" s="61" t="str">
        <f>IF(AND(K889&lt;&gt;"Match of the Day",K889&lt;&gt;"Match of the Day 2",K889&lt;&gt;"Match of the Day Repeat"),"",1+MAX($AJ$10:AJ888))</f>
        <v/>
      </c>
    </row>
    <row r="890" spans="34:36" x14ac:dyDescent="0.35">
      <c r="AH890" s="16" t="str">
        <f>IF(AND(B890="Premier League",E890="Live"),_xlfn.XLOOKUP(_xlfn.TEXTJOIN(" vs ",,C890:D890),Calendar!G:G,Calendar!B:B),IF(AND(B890="Premier League",E890="Highlights"),_xlfn.XLOOKUP(H890,Calendar!O:O,Calendar!N:N,,-1),""))</f>
        <v/>
      </c>
      <c r="AI890" s="61" t="str">
        <f>IF(AND(AH890&lt;&gt;"",E890="Live"),_xlfn.XLOOKUP(_xlfn.TEXTJOIN(" vs ",,C890:D890),Calendar!G:G,Calendar!K:K),"")</f>
        <v/>
      </c>
      <c r="AJ890" s="61" t="str">
        <f>IF(AND(K890&lt;&gt;"Match of the Day",K890&lt;&gt;"Match of the Day 2",K890&lt;&gt;"Match of the Day Repeat"),"",1+MAX($AJ$10:AJ889))</f>
        <v/>
      </c>
    </row>
    <row r="891" spans="34:36" x14ac:dyDescent="0.35">
      <c r="AH891" s="16" t="str">
        <f>IF(AND(B891="Premier League",E891="Live"),_xlfn.XLOOKUP(_xlfn.TEXTJOIN(" vs ",,C891:D891),Calendar!G:G,Calendar!B:B),IF(AND(B891="Premier League",E891="Highlights"),_xlfn.XLOOKUP(H891,Calendar!O:O,Calendar!N:N,,-1),""))</f>
        <v/>
      </c>
      <c r="AI891" s="61" t="str">
        <f>IF(AND(AH891&lt;&gt;"",E891="Live"),_xlfn.XLOOKUP(_xlfn.TEXTJOIN(" vs ",,C891:D891),Calendar!G:G,Calendar!K:K),"")</f>
        <v/>
      </c>
      <c r="AJ891" s="61" t="str">
        <f>IF(AND(K891&lt;&gt;"Match of the Day",K891&lt;&gt;"Match of the Day 2",K891&lt;&gt;"Match of the Day Repeat"),"",1+MAX($AJ$10:AJ890))</f>
        <v/>
      </c>
    </row>
    <row r="892" spans="34:36" x14ac:dyDescent="0.35">
      <c r="AH892" s="16" t="str">
        <f>IF(AND(B892="Premier League",E892="Live"),_xlfn.XLOOKUP(_xlfn.TEXTJOIN(" vs ",,C892:D892),Calendar!G:G,Calendar!B:B),IF(AND(B892="Premier League",E892="Highlights"),_xlfn.XLOOKUP(H892,Calendar!O:O,Calendar!N:N,,-1),""))</f>
        <v/>
      </c>
      <c r="AI892" s="61" t="str">
        <f>IF(AND(AH892&lt;&gt;"",E892="Live"),_xlfn.XLOOKUP(_xlfn.TEXTJOIN(" vs ",,C892:D892),Calendar!G:G,Calendar!K:K),"")</f>
        <v/>
      </c>
      <c r="AJ892" s="61" t="str">
        <f>IF(AND(K892&lt;&gt;"Match of the Day",K892&lt;&gt;"Match of the Day 2",K892&lt;&gt;"Match of the Day Repeat"),"",1+MAX($AJ$10:AJ891))</f>
        <v/>
      </c>
    </row>
    <row r="893" spans="34:36" x14ac:dyDescent="0.35">
      <c r="AH893" s="16" t="str">
        <f>IF(AND(B893="Premier League",E893="Live"),_xlfn.XLOOKUP(_xlfn.TEXTJOIN(" vs ",,C893:D893),Calendar!G:G,Calendar!B:B),IF(AND(B893="Premier League",E893="Highlights"),_xlfn.XLOOKUP(H893,Calendar!O:O,Calendar!N:N,,-1),""))</f>
        <v/>
      </c>
      <c r="AI893" s="61" t="str">
        <f>IF(AND(AH893&lt;&gt;"",E893="Live"),_xlfn.XLOOKUP(_xlfn.TEXTJOIN(" vs ",,C893:D893),Calendar!G:G,Calendar!K:K),"")</f>
        <v/>
      </c>
      <c r="AJ893" s="61" t="str">
        <f>IF(AND(K893&lt;&gt;"Match of the Day",K893&lt;&gt;"Match of the Day 2",K893&lt;&gt;"Match of the Day Repeat"),"",1+MAX($AJ$10:AJ892))</f>
        <v/>
      </c>
    </row>
    <row r="894" spans="34:36" x14ac:dyDescent="0.35">
      <c r="AH894" s="16" t="str">
        <f>IF(AND(B894="Premier League",E894="Live"),_xlfn.XLOOKUP(_xlfn.TEXTJOIN(" vs ",,C894:D894),Calendar!G:G,Calendar!B:B),IF(AND(B894="Premier League",E894="Highlights"),_xlfn.XLOOKUP(H894,Calendar!O:O,Calendar!N:N,,-1),""))</f>
        <v/>
      </c>
      <c r="AI894" s="61" t="str">
        <f>IF(AND(AH894&lt;&gt;"",E894="Live"),_xlfn.XLOOKUP(_xlfn.TEXTJOIN(" vs ",,C894:D894),Calendar!G:G,Calendar!K:K),"")</f>
        <v/>
      </c>
      <c r="AJ894" s="61" t="str">
        <f>IF(AND(K894&lt;&gt;"Match of the Day",K894&lt;&gt;"Match of the Day 2",K894&lt;&gt;"Match of the Day Repeat"),"",1+MAX($AJ$10:AJ893))</f>
        <v/>
      </c>
    </row>
    <row r="895" spans="34:36" x14ac:dyDescent="0.35">
      <c r="AH895" s="16" t="str">
        <f>IF(AND(B895="Premier League",E895="Live"),_xlfn.XLOOKUP(_xlfn.TEXTJOIN(" vs ",,C895:D895),Calendar!G:G,Calendar!B:B),IF(AND(B895="Premier League",E895="Highlights"),_xlfn.XLOOKUP(H895,Calendar!O:O,Calendar!N:N,,-1),""))</f>
        <v/>
      </c>
      <c r="AI895" s="61" t="str">
        <f>IF(AND(AH895&lt;&gt;"",E895="Live"),_xlfn.XLOOKUP(_xlfn.TEXTJOIN(" vs ",,C895:D895),Calendar!G:G,Calendar!K:K),"")</f>
        <v/>
      </c>
      <c r="AJ895" s="61" t="str">
        <f>IF(AND(K895&lt;&gt;"Match of the Day",K895&lt;&gt;"Match of the Day 2",K895&lt;&gt;"Match of the Day Repeat"),"",1+MAX($AJ$10:AJ894))</f>
        <v/>
      </c>
    </row>
    <row r="896" spans="34:36" x14ac:dyDescent="0.35">
      <c r="AH896" s="16" t="str">
        <f>IF(AND(B896="Premier League",E896="Live"),_xlfn.XLOOKUP(_xlfn.TEXTJOIN(" vs ",,C896:D896),Calendar!G:G,Calendar!B:B),IF(AND(B896="Premier League",E896="Highlights"),_xlfn.XLOOKUP(H896,Calendar!O:O,Calendar!N:N,,-1),""))</f>
        <v/>
      </c>
      <c r="AI896" s="61" t="str">
        <f>IF(AND(AH896&lt;&gt;"",E896="Live"),_xlfn.XLOOKUP(_xlfn.TEXTJOIN(" vs ",,C896:D896),Calendar!G:G,Calendar!K:K),"")</f>
        <v/>
      </c>
      <c r="AJ896" s="61" t="str">
        <f>IF(AND(K896&lt;&gt;"Match of the Day",K896&lt;&gt;"Match of the Day 2",K896&lt;&gt;"Match of the Day Repeat"),"",1+MAX($AJ$10:AJ895))</f>
        <v/>
      </c>
    </row>
    <row r="897" spans="34:36" x14ac:dyDescent="0.35">
      <c r="AH897" s="16" t="str">
        <f>IF(AND(B897="Premier League",E897="Live"),_xlfn.XLOOKUP(_xlfn.TEXTJOIN(" vs ",,C897:D897),Calendar!G:G,Calendar!B:B),IF(AND(B897="Premier League",E897="Highlights"),_xlfn.XLOOKUP(H897,Calendar!O:O,Calendar!N:N,,-1),""))</f>
        <v/>
      </c>
      <c r="AI897" s="61" t="str">
        <f>IF(AND(AH897&lt;&gt;"",E897="Live"),_xlfn.XLOOKUP(_xlfn.TEXTJOIN(" vs ",,C897:D897),Calendar!G:G,Calendar!K:K),"")</f>
        <v/>
      </c>
      <c r="AJ897" s="61" t="str">
        <f>IF(AND(K897&lt;&gt;"Match of the Day",K897&lt;&gt;"Match of the Day 2",K897&lt;&gt;"Match of the Day Repeat"),"",1+MAX($AJ$10:AJ896))</f>
        <v/>
      </c>
    </row>
    <row r="898" spans="34:36" x14ac:dyDescent="0.35">
      <c r="AH898" s="16" t="str">
        <f>IF(AND(B898="Premier League",E898="Live"),_xlfn.XLOOKUP(_xlfn.TEXTJOIN(" vs ",,C898:D898),Calendar!G:G,Calendar!B:B),IF(AND(B898="Premier League",E898="Highlights"),_xlfn.XLOOKUP(H898,Calendar!O:O,Calendar!N:N,,-1),""))</f>
        <v/>
      </c>
      <c r="AI898" s="61" t="str">
        <f>IF(AND(AH898&lt;&gt;"",E898="Live"),_xlfn.XLOOKUP(_xlfn.TEXTJOIN(" vs ",,C898:D898),Calendar!G:G,Calendar!K:K),"")</f>
        <v/>
      </c>
      <c r="AJ898" s="61" t="str">
        <f>IF(AND(K898&lt;&gt;"Match of the Day",K898&lt;&gt;"Match of the Day 2",K898&lt;&gt;"Match of the Day Repeat"),"",1+MAX($AJ$10:AJ897))</f>
        <v/>
      </c>
    </row>
    <row r="899" spans="34:36" x14ac:dyDescent="0.35">
      <c r="AH899" s="16" t="str">
        <f>IF(AND(B899="Premier League",E899="Live"),_xlfn.XLOOKUP(_xlfn.TEXTJOIN(" vs ",,C899:D899),Calendar!G:G,Calendar!B:B),IF(AND(B899="Premier League",E899="Highlights"),_xlfn.XLOOKUP(H899,Calendar!O:O,Calendar!N:N,,-1),""))</f>
        <v/>
      </c>
      <c r="AI899" s="61" t="str">
        <f>IF(AND(AH899&lt;&gt;"",E899="Live"),_xlfn.XLOOKUP(_xlfn.TEXTJOIN(" vs ",,C899:D899),Calendar!G:G,Calendar!K:K),"")</f>
        <v/>
      </c>
      <c r="AJ899" s="61" t="str">
        <f>IF(AND(K899&lt;&gt;"Match of the Day",K899&lt;&gt;"Match of the Day 2",K899&lt;&gt;"Match of the Day Repeat"),"",1+MAX($AJ$10:AJ898))</f>
        <v/>
      </c>
    </row>
    <row r="900" spans="34:36" x14ac:dyDescent="0.35">
      <c r="AH900" s="16" t="str">
        <f>IF(AND(B900="Premier League",E900="Live"),_xlfn.XLOOKUP(_xlfn.TEXTJOIN(" vs ",,C900:D900),Calendar!G:G,Calendar!B:B),IF(AND(B900="Premier League",E900="Highlights"),_xlfn.XLOOKUP(H900,Calendar!O:O,Calendar!N:N,,-1),""))</f>
        <v/>
      </c>
      <c r="AI900" s="61" t="str">
        <f>IF(AND(AH900&lt;&gt;"",E900="Live"),_xlfn.XLOOKUP(_xlfn.TEXTJOIN(" vs ",,C900:D900),Calendar!G:G,Calendar!K:K),"")</f>
        <v/>
      </c>
      <c r="AJ900" s="61" t="str">
        <f>IF(AND(K900&lt;&gt;"Match of the Day",K900&lt;&gt;"Match of the Day 2",K900&lt;&gt;"Match of the Day Repeat"),"",1+MAX($AJ$10:AJ899))</f>
        <v/>
      </c>
    </row>
    <row r="901" spans="34:36" x14ac:dyDescent="0.35">
      <c r="AH901" s="16" t="str">
        <f>IF(AND(B901="Premier League",E901="Live"),_xlfn.XLOOKUP(_xlfn.TEXTJOIN(" vs ",,C901:D901),Calendar!G:G,Calendar!B:B),IF(AND(B901="Premier League",E901="Highlights"),_xlfn.XLOOKUP(H901,Calendar!O:O,Calendar!N:N,,-1),""))</f>
        <v/>
      </c>
      <c r="AI901" s="61" t="str">
        <f>IF(AND(AH901&lt;&gt;"",E901="Live"),_xlfn.XLOOKUP(_xlfn.TEXTJOIN(" vs ",,C901:D901),Calendar!G:G,Calendar!K:K),"")</f>
        <v/>
      </c>
      <c r="AJ901" s="61" t="str">
        <f>IF(AND(K901&lt;&gt;"Match of the Day",K901&lt;&gt;"Match of the Day 2",K901&lt;&gt;"Match of the Day Repeat"),"",1+MAX($AJ$10:AJ900))</f>
        <v/>
      </c>
    </row>
    <row r="902" spans="34:36" x14ac:dyDescent="0.35">
      <c r="AH902" s="16" t="str">
        <f>IF(AND(B902="Premier League",E902="Live"),_xlfn.XLOOKUP(_xlfn.TEXTJOIN(" vs ",,C902:D902),Calendar!G:G,Calendar!B:B),IF(AND(B902="Premier League",E902="Highlights"),_xlfn.XLOOKUP(H902,Calendar!O:O,Calendar!N:N,,-1),""))</f>
        <v/>
      </c>
      <c r="AI902" s="61" t="str">
        <f>IF(AND(AH902&lt;&gt;"",E902="Live"),_xlfn.XLOOKUP(_xlfn.TEXTJOIN(" vs ",,C902:D902),Calendar!G:G,Calendar!K:K),"")</f>
        <v/>
      </c>
      <c r="AJ902" s="61" t="str">
        <f>IF(AND(K902&lt;&gt;"Match of the Day",K902&lt;&gt;"Match of the Day 2",K902&lt;&gt;"Match of the Day Repeat"),"",1+MAX($AJ$10:AJ901))</f>
        <v/>
      </c>
    </row>
    <row r="903" spans="34:36" x14ac:dyDescent="0.35">
      <c r="AH903" s="16" t="str">
        <f>IF(AND(B903="Premier League",E903="Live"),_xlfn.XLOOKUP(_xlfn.TEXTJOIN(" vs ",,C903:D903),Calendar!G:G,Calendar!B:B),IF(AND(B903="Premier League",E903="Highlights"),_xlfn.XLOOKUP(H903,Calendar!O:O,Calendar!N:N,,-1),""))</f>
        <v/>
      </c>
      <c r="AI903" s="61" t="str">
        <f>IF(AND(AH903&lt;&gt;"",E903="Live"),_xlfn.XLOOKUP(_xlfn.TEXTJOIN(" vs ",,C903:D903),Calendar!G:G,Calendar!K:K),"")</f>
        <v/>
      </c>
      <c r="AJ903" s="61" t="str">
        <f>IF(AND(K903&lt;&gt;"Match of the Day",K903&lt;&gt;"Match of the Day 2",K903&lt;&gt;"Match of the Day Repeat"),"",1+MAX($AJ$10:AJ902))</f>
        <v/>
      </c>
    </row>
    <row r="904" spans="34:36" x14ac:dyDescent="0.35">
      <c r="AH904" s="16" t="str">
        <f>IF(AND(B904="Premier League",E904="Live"),_xlfn.XLOOKUP(_xlfn.TEXTJOIN(" vs ",,C904:D904),Calendar!G:G,Calendar!B:B),IF(AND(B904="Premier League",E904="Highlights"),_xlfn.XLOOKUP(H904,Calendar!O:O,Calendar!N:N,,-1),""))</f>
        <v/>
      </c>
      <c r="AI904" s="61" t="str">
        <f>IF(AND(AH904&lt;&gt;"",E904="Live"),_xlfn.XLOOKUP(_xlfn.TEXTJOIN(" vs ",,C904:D904),Calendar!G:G,Calendar!K:K),"")</f>
        <v/>
      </c>
      <c r="AJ904" s="61" t="str">
        <f>IF(AND(K904&lt;&gt;"Match of the Day",K904&lt;&gt;"Match of the Day 2",K904&lt;&gt;"Match of the Day Repeat"),"",1+MAX($AJ$10:AJ903))</f>
        <v/>
      </c>
    </row>
    <row r="905" spans="34:36" x14ac:dyDescent="0.35">
      <c r="AH905" s="16" t="str">
        <f>IF(AND(B905="Premier League",E905="Live"),_xlfn.XLOOKUP(_xlfn.TEXTJOIN(" vs ",,C905:D905),Calendar!G:G,Calendar!B:B),IF(AND(B905="Premier League",E905="Highlights"),_xlfn.XLOOKUP(H905,Calendar!O:O,Calendar!N:N,,-1),""))</f>
        <v/>
      </c>
      <c r="AI905" s="61" t="str">
        <f>IF(AND(AH905&lt;&gt;"",E905="Live"),_xlfn.XLOOKUP(_xlfn.TEXTJOIN(" vs ",,C905:D905),Calendar!G:G,Calendar!K:K),"")</f>
        <v/>
      </c>
      <c r="AJ905" s="61" t="str">
        <f>IF(AND(K905&lt;&gt;"Match of the Day",K905&lt;&gt;"Match of the Day 2",K905&lt;&gt;"Match of the Day Repeat"),"",1+MAX($AJ$10:AJ904))</f>
        <v/>
      </c>
    </row>
    <row r="906" spans="34:36" x14ac:dyDescent="0.35">
      <c r="AH906" s="16" t="str">
        <f>IF(AND(B906="Premier League",E906="Live"),_xlfn.XLOOKUP(_xlfn.TEXTJOIN(" vs ",,C906:D906),Calendar!G:G,Calendar!B:B),IF(AND(B906="Premier League",E906="Highlights"),_xlfn.XLOOKUP(H906,Calendar!O:O,Calendar!N:N,,-1),""))</f>
        <v/>
      </c>
      <c r="AI906" s="61" t="str">
        <f>IF(AND(AH906&lt;&gt;"",E906="Live"),_xlfn.XLOOKUP(_xlfn.TEXTJOIN(" vs ",,C906:D906),Calendar!G:G,Calendar!K:K),"")</f>
        <v/>
      </c>
      <c r="AJ906" s="61" t="str">
        <f>IF(AND(K906&lt;&gt;"Match of the Day",K906&lt;&gt;"Match of the Day 2",K906&lt;&gt;"Match of the Day Repeat"),"",1+MAX($AJ$10:AJ905))</f>
        <v/>
      </c>
    </row>
    <row r="907" spans="34:36" x14ac:dyDescent="0.35">
      <c r="AH907" s="16" t="str">
        <f>IF(AND(B907="Premier League",E907="Live"),_xlfn.XLOOKUP(_xlfn.TEXTJOIN(" vs ",,C907:D907),Calendar!G:G,Calendar!B:B),IF(AND(B907="Premier League",E907="Highlights"),_xlfn.XLOOKUP(H907,Calendar!O:O,Calendar!N:N,,-1),""))</f>
        <v/>
      </c>
      <c r="AI907" s="61" t="str">
        <f>IF(AND(AH907&lt;&gt;"",E907="Live"),_xlfn.XLOOKUP(_xlfn.TEXTJOIN(" vs ",,C907:D907),Calendar!G:G,Calendar!K:K),"")</f>
        <v/>
      </c>
      <c r="AJ907" s="61" t="str">
        <f>IF(AND(K907&lt;&gt;"Match of the Day",K907&lt;&gt;"Match of the Day 2",K907&lt;&gt;"Match of the Day Repeat"),"",1+MAX($AJ$10:AJ906))</f>
        <v/>
      </c>
    </row>
    <row r="908" spans="34:36" x14ac:dyDescent="0.35">
      <c r="AH908" s="16" t="str">
        <f>IF(AND(B908="Premier League",E908="Live"),_xlfn.XLOOKUP(_xlfn.TEXTJOIN(" vs ",,C908:D908),Calendar!G:G,Calendar!B:B),IF(AND(B908="Premier League",E908="Highlights"),_xlfn.XLOOKUP(H908,Calendar!O:O,Calendar!N:N,,-1),""))</f>
        <v/>
      </c>
      <c r="AI908" s="61" t="str">
        <f>IF(AND(AH908&lt;&gt;"",E908="Live"),_xlfn.XLOOKUP(_xlfn.TEXTJOIN(" vs ",,C908:D908),Calendar!G:G,Calendar!K:K),"")</f>
        <v/>
      </c>
      <c r="AJ908" s="61" t="str">
        <f>IF(AND(K908&lt;&gt;"Match of the Day",K908&lt;&gt;"Match of the Day 2",K908&lt;&gt;"Match of the Day Repeat"),"",1+MAX($AJ$10:AJ907))</f>
        <v/>
      </c>
    </row>
    <row r="909" spans="34:36" x14ac:dyDescent="0.35">
      <c r="AH909" s="16" t="str">
        <f>IF(AND(B909="Premier League",E909="Live"),_xlfn.XLOOKUP(_xlfn.TEXTJOIN(" vs ",,C909:D909),Calendar!G:G,Calendar!B:B),IF(AND(B909="Premier League",E909="Highlights"),_xlfn.XLOOKUP(H909,Calendar!O:O,Calendar!N:N,,-1),""))</f>
        <v/>
      </c>
      <c r="AI909" s="61" t="str">
        <f>IF(AND(AH909&lt;&gt;"",E909="Live"),_xlfn.XLOOKUP(_xlfn.TEXTJOIN(" vs ",,C909:D909),Calendar!G:G,Calendar!K:K),"")</f>
        <v/>
      </c>
      <c r="AJ909" s="61" t="str">
        <f>IF(AND(K909&lt;&gt;"Match of the Day",K909&lt;&gt;"Match of the Day 2",K909&lt;&gt;"Match of the Day Repeat"),"",1+MAX($AJ$10:AJ908))</f>
        <v/>
      </c>
    </row>
    <row r="910" spans="34:36" x14ac:dyDescent="0.35">
      <c r="AH910" s="16" t="str">
        <f>IF(AND(B910="Premier League",E910="Live"),_xlfn.XLOOKUP(_xlfn.TEXTJOIN(" vs ",,C910:D910),Calendar!G:G,Calendar!B:B),IF(AND(B910="Premier League",E910="Highlights"),_xlfn.XLOOKUP(H910,Calendar!O:O,Calendar!N:N,,-1),""))</f>
        <v/>
      </c>
      <c r="AI910" s="61" t="str">
        <f>IF(AND(AH910&lt;&gt;"",E910="Live"),_xlfn.XLOOKUP(_xlfn.TEXTJOIN(" vs ",,C910:D910),Calendar!G:G,Calendar!K:K),"")</f>
        <v/>
      </c>
      <c r="AJ910" s="61" t="str">
        <f>IF(AND(K910&lt;&gt;"Match of the Day",K910&lt;&gt;"Match of the Day 2",K910&lt;&gt;"Match of the Day Repeat"),"",1+MAX($AJ$10:AJ909))</f>
        <v/>
      </c>
    </row>
    <row r="911" spans="34:36" x14ac:dyDescent="0.35">
      <c r="AH911" s="16" t="str">
        <f>IF(AND(B911="Premier League",E911="Live"),_xlfn.XLOOKUP(_xlfn.TEXTJOIN(" vs ",,C911:D911),Calendar!G:G,Calendar!B:B),IF(AND(B911="Premier League",E911="Highlights"),_xlfn.XLOOKUP(H911,Calendar!O:O,Calendar!N:N,,-1),""))</f>
        <v/>
      </c>
      <c r="AI911" s="61" t="str">
        <f>IF(AND(AH911&lt;&gt;"",E911="Live"),_xlfn.XLOOKUP(_xlfn.TEXTJOIN(" vs ",,C911:D911),Calendar!G:G,Calendar!K:K),"")</f>
        <v/>
      </c>
      <c r="AJ911" s="61" t="str">
        <f>IF(AND(K911&lt;&gt;"Match of the Day",K911&lt;&gt;"Match of the Day 2",K911&lt;&gt;"Match of the Day Repeat"),"",1+MAX($AJ$10:AJ910))</f>
        <v/>
      </c>
    </row>
    <row r="912" spans="34:36" x14ac:dyDescent="0.35">
      <c r="AH912" s="16" t="str">
        <f>IF(AND(B912="Premier League",E912="Live"),_xlfn.XLOOKUP(_xlfn.TEXTJOIN(" vs ",,C912:D912),Calendar!G:G,Calendar!B:B),IF(AND(B912="Premier League",E912="Highlights"),_xlfn.XLOOKUP(H912,Calendar!O:O,Calendar!N:N,,-1),""))</f>
        <v/>
      </c>
      <c r="AI912" s="61" t="str">
        <f>IF(AND(AH912&lt;&gt;"",E912="Live"),_xlfn.XLOOKUP(_xlfn.TEXTJOIN(" vs ",,C912:D912),Calendar!G:G,Calendar!K:K),"")</f>
        <v/>
      </c>
      <c r="AJ912" s="61" t="str">
        <f>IF(AND(K912&lt;&gt;"Match of the Day",K912&lt;&gt;"Match of the Day 2",K912&lt;&gt;"Match of the Day Repeat"),"",1+MAX($AJ$10:AJ911))</f>
        <v/>
      </c>
    </row>
    <row r="913" spans="34:36" x14ac:dyDescent="0.35">
      <c r="AH913" s="16" t="str">
        <f>IF(AND(B913="Premier League",E913="Live"),_xlfn.XLOOKUP(_xlfn.TEXTJOIN(" vs ",,C913:D913),Calendar!G:G,Calendar!B:B),IF(AND(B913="Premier League",E913="Highlights"),_xlfn.XLOOKUP(H913,Calendar!O:O,Calendar!N:N,,-1),""))</f>
        <v/>
      </c>
      <c r="AI913" s="61" t="str">
        <f>IF(AND(AH913&lt;&gt;"",E913="Live"),_xlfn.XLOOKUP(_xlfn.TEXTJOIN(" vs ",,C913:D913),Calendar!G:G,Calendar!K:K),"")</f>
        <v/>
      </c>
      <c r="AJ913" s="61" t="str">
        <f>IF(AND(K913&lt;&gt;"Match of the Day",K913&lt;&gt;"Match of the Day 2",K913&lt;&gt;"Match of the Day Repeat"),"",1+MAX($AJ$10:AJ912))</f>
        <v/>
      </c>
    </row>
    <row r="914" spans="34:36" x14ac:dyDescent="0.35">
      <c r="AH914" s="16" t="str">
        <f>IF(AND(B914="Premier League",E914="Live"),_xlfn.XLOOKUP(_xlfn.TEXTJOIN(" vs ",,C914:D914),Calendar!G:G,Calendar!B:B),IF(AND(B914="Premier League",E914="Highlights"),_xlfn.XLOOKUP(H914,Calendar!O:O,Calendar!N:N,,-1),""))</f>
        <v/>
      </c>
      <c r="AI914" s="61" t="str">
        <f>IF(AND(AH914&lt;&gt;"",E914="Live"),_xlfn.XLOOKUP(_xlfn.TEXTJOIN(" vs ",,C914:D914),Calendar!G:G,Calendar!K:K),"")</f>
        <v/>
      </c>
      <c r="AJ914" s="61" t="str">
        <f>IF(AND(K914&lt;&gt;"Match of the Day",K914&lt;&gt;"Match of the Day 2",K914&lt;&gt;"Match of the Day Repeat"),"",1+MAX($AJ$10:AJ913))</f>
        <v/>
      </c>
    </row>
    <row r="915" spans="34:36" x14ac:dyDescent="0.35">
      <c r="AH915" s="16" t="str">
        <f>IF(AND(B915="Premier League",E915="Live"),_xlfn.XLOOKUP(_xlfn.TEXTJOIN(" vs ",,C915:D915),Calendar!G:G,Calendar!B:B),IF(AND(B915="Premier League",E915="Highlights"),_xlfn.XLOOKUP(H915,Calendar!O:O,Calendar!N:N,,-1),""))</f>
        <v/>
      </c>
      <c r="AI915" s="61" t="str">
        <f>IF(AND(AH915&lt;&gt;"",E915="Live"),_xlfn.XLOOKUP(_xlfn.TEXTJOIN(" vs ",,C915:D915),Calendar!G:G,Calendar!K:K),"")</f>
        <v/>
      </c>
      <c r="AJ915" s="61" t="str">
        <f>IF(AND(K915&lt;&gt;"Match of the Day",K915&lt;&gt;"Match of the Day 2",K915&lt;&gt;"Match of the Day Repeat"),"",1+MAX($AJ$10:AJ914))</f>
        <v/>
      </c>
    </row>
    <row r="916" spans="34:36" x14ac:dyDescent="0.35">
      <c r="AH916" s="16" t="str">
        <f>IF(AND(B916="Premier League",E916="Live"),_xlfn.XLOOKUP(_xlfn.TEXTJOIN(" vs ",,C916:D916),Calendar!G:G,Calendar!B:B),IF(AND(B916="Premier League",E916="Highlights"),_xlfn.XLOOKUP(H916,Calendar!O:O,Calendar!N:N,,-1),""))</f>
        <v/>
      </c>
      <c r="AI916" s="61" t="str">
        <f>IF(AND(AH916&lt;&gt;"",E916="Live"),_xlfn.XLOOKUP(_xlfn.TEXTJOIN(" vs ",,C916:D916),Calendar!G:G,Calendar!K:K),"")</f>
        <v/>
      </c>
      <c r="AJ916" s="61" t="str">
        <f>IF(AND(K916&lt;&gt;"Match of the Day",K916&lt;&gt;"Match of the Day 2",K916&lt;&gt;"Match of the Day Repeat"),"",1+MAX($AJ$10:AJ915))</f>
        <v/>
      </c>
    </row>
    <row r="917" spans="34:36" x14ac:dyDescent="0.35">
      <c r="AH917" s="16" t="str">
        <f>IF(AND(B917="Premier League",E917="Live"),_xlfn.XLOOKUP(_xlfn.TEXTJOIN(" vs ",,C917:D917),Calendar!G:G,Calendar!B:B),IF(AND(B917="Premier League",E917="Highlights"),_xlfn.XLOOKUP(H917,Calendar!O:O,Calendar!N:N,,-1),""))</f>
        <v/>
      </c>
      <c r="AI917" s="61" t="str">
        <f>IF(AND(AH917&lt;&gt;"",E917="Live"),_xlfn.XLOOKUP(_xlfn.TEXTJOIN(" vs ",,C917:D917),Calendar!G:G,Calendar!K:K),"")</f>
        <v/>
      </c>
      <c r="AJ917" s="61" t="str">
        <f>IF(AND(K917&lt;&gt;"Match of the Day",K917&lt;&gt;"Match of the Day 2",K917&lt;&gt;"Match of the Day Repeat"),"",1+MAX($AJ$10:AJ916))</f>
        <v/>
      </c>
    </row>
    <row r="918" spans="34:36" x14ac:dyDescent="0.35">
      <c r="AH918" s="16" t="str">
        <f>IF(AND(B918="Premier League",E918="Live"),_xlfn.XLOOKUP(_xlfn.TEXTJOIN(" vs ",,C918:D918),Calendar!G:G,Calendar!B:B),IF(AND(B918="Premier League",E918="Highlights"),_xlfn.XLOOKUP(H918,Calendar!O:O,Calendar!N:N,,-1),""))</f>
        <v/>
      </c>
      <c r="AI918" s="61" t="str">
        <f>IF(AND(AH918&lt;&gt;"",E918="Live"),_xlfn.XLOOKUP(_xlfn.TEXTJOIN(" vs ",,C918:D918),Calendar!G:G,Calendar!K:K),"")</f>
        <v/>
      </c>
      <c r="AJ918" s="61" t="str">
        <f>IF(AND(K918&lt;&gt;"Match of the Day",K918&lt;&gt;"Match of the Day 2",K918&lt;&gt;"Match of the Day Repeat"),"",1+MAX($AJ$10:AJ917))</f>
        <v/>
      </c>
    </row>
    <row r="919" spans="34:36" x14ac:dyDescent="0.35">
      <c r="AH919" s="16" t="str">
        <f>IF(AND(B919="Premier League",E919="Live"),_xlfn.XLOOKUP(_xlfn.TEXTJOIN(" vs ",,C919:D919),Calendar!G:G,Calendar!B:B),IF(AND(B919="Premier League",E919="Highlights"),_xlfn.XLOOKUP(H919,Calendar!O:O,Calendar!N:N,,-1),""))</f>
        <v/>
      </c>
      <c r="AI919" s="61" t="str">
        <f>IF(AND(AH919&lt;&gt;"",E919="Live"),_xlfn.XLOOKUP(_xlfn.TEXTJOIN(" vs ",,C919:D919),Calendar!G:G,Calendar!K:K),"")</f>
        <v/>
      </c>
      <c r="AJ919" s="61" t="str">
        <f>IF(AND(K919&lt;&gt;"Match of the Day",K919&lt;&gt;"Match of the Day 2",K919&lt;&gt;"Match of the Day Repeat"),"",1+MAX($AJ$10:AJ918))</f>
        <v/>
      </c>
    </row>
    <row r="920" spans="34:36" x14ac:dyDescent="0.35">
      <c r="AH920" s="16" t="str">
        <f>IF(AND(B920="Premier League",E920="Live"),_xlfn.XLOOKUP(_xlfn.TEXTJOIN(" vs ",,C920:D920),Calendar!G:G,Calendar!B:B),IF(AND(B920="Premier League",E920="Highlights"),_xlfn.XLOOKUP(H920,Calendar!O:O,Calendar!N:N,,-1),""))</f>
        <v/>
      </c>
      <c r="AI920" s="61" t="str">
        <f>IF(AND(AH920&lt;&gt;"",E920="Live"),_xlfn.XLOOKUP(_xlfn.TEXTJOIN(" vs ",,C920:D920),Calendar!G:G,Calendar!K:K),"")</f>
        <v/>
      </c>
      <c r="AJ920" s="61" t="str">
        <f>IF(AND(K920&lt;&gt;"Match of the Day",K920&lt;&gt;"Match of the Day 2",K920&lt;&gt;"Match of the Day Repeat"),"",1+MAX($AJ$10:AJ919))</f>
        <v/>
      </c>
    </row>
    <row r="921" spans="34:36" x14ac:dyDescent="0.35">
      <c r="AH921" s="16" t="str">
        <f>IF(AND(B921="Premier League",E921="Live"),_xlfn.XLOOKUP(_xlfn.TEXTJOIN(" vs ",,C921:D921),Calendar!G:G,Calendar!B:B),IF(AND(B921="Premier League",E921="Highlights"),_xlfn.XLOOKUP(H921,Calendar!O:O,Calendar!N:N,,-1),""))</f>
        <v/>
      </c>
      <c r="AI921" s="61" t="str">
        <f>IF(AND(AH921&lt;&gt;"",E921="Live"),_xlfn.XLOOKUP(_xlfn.TEXTJOIN(" vs ",,C921:D921),Calendar!G:G,Calendar!K:K),"")</f>
        <v/>
      </c>
      <c r="AJ921" s="61" t="str">
        <f>IF(AND(K921&lt;&gt;"Match of the Day",K921&lt;&gt;"Match of the Day 2",K921&lt;&gt;"Match of the Day Repeat"),"",1+MAX($AJ$10:AJ920))</f>
        <v/>
      </c>
    </row>
    <row r="922" spans="34:36" x14ac:dyDescent="0.35">
      <c r="AH922" s="16" t="str">
        <f>IF(AND(B922="Premier League",E922="Live"),_xlfn.XLOOKUP(_xlfn.TEXTJOIN(" vs ",,C922:D922),Calendar!G:G,Calendar!B:B),IF(AND(B922="Premier League",E922="Highlights"),_xlfn.XLOOKUP(H922,Calendar!O:O,Calendar!N:N,,-1),""))</f>
        <v/>
      </c>
      <c r="AI922" s="61" t="str">
        <f>IF(AND(AH922&lt;&gt;"",E922="Live"),_xlfn.XLOOKUP(_xlfn.TEXTJOIN(" vs ",,C922:D922),Calendar!G:G,Calendar!K:K),"")</f>
        <v/>
      </c>
      <c r="AJ922" s="61" t="str">
        <f>IF(AND(K922&lt;&gt;"Match of the Day",K922&lt;&gt;"Match of the Day 2",K922&lt;&gt;"Match of the Day Repeat"),"",1+MAX($AJ$10:AJ921))</f>
        <v/>
      </c>
    </row>
    <row r="923" spans="34:36" x14ac:dyDescent="0.35">
      <c r="AH923" s="16" t="str">
        <f>IF(AND(B923="Premier League",E923="Live"),_xlfn.XLOOKUP(_xlfn.TEXTJOIN(" vs ",,C923:D923),Calendar!G:G,Calendar!B:B),IF(AND(B923="Premier League",E923="Highlights"),_xlfn.XLOOKUP(H923,Calendar!O:O,Calendar!N:N,,-1),""))</f>
        <v/>
      </c>
      <c r="AI923" s="61" t="str">
        <f>IF(AND(AH923&lt;&gt;"",E923="Live"),_xlfn.XLOOKUP(_xlfn.TEXTJOIN(" vs ",,C923:D923),Calendar!G:G,Calendar!K:K),"")</f>
        <v/>
      </c>
      <c r="AJ923" s="61" t="str">
        <f>IF(AND(K923&lt;&gt;"Match of the Day",K923&lt;&gt;"Match of the Day 2",K923&lt;&gt;"Match of the Day Repeat"),"",1+MAX($AJ$10:AJ922))</f>
        <v/>
      </c>
    </row>
    <row r="924" spans="34:36" x14ac:dyDescent="0.35">
      <c r="AH924" s="16" t="str">
        <f>IF(AND(B924="Premier League",E924="Live"),_xlfn.XLOOKUP(_xlfn.TEXTJOIN(" vs ",,C924:D924),Calendar!G:G,Calendar!B:B),IF(AND(B924="Premier League",E924="Highlights"),_xlfn.XLOOKUP(H924,Calendar!O:O,Calendar!N:N,,-1),""))</f>
        <v/>
      </c>
      <c r="AI924" s="61" t="str">
        <f>IF(AND(AH924&lt;&gt;"",E924="Live"),_xlfn.XLOOKUP(_xlfn.TEXTJOIN(" vs ",,C924:D924),Calendar!G:G,Calendar!K:K),"")</f>
        <v/>
      </c>
      <c r="AJ924" s="61" t="str">
        <f>IF(AND(K924&lt;&gt;"Match of the Day",K924&lt;&gt;"Match of the Day 2",K924&lt;&gt;"Match of the Day Repeat"),"",1+MAX($AJ$10:AJ923))</f>
        <v/>
      </c>
    </row>
    <row r="925" spans="34:36" x14ac:dyDescent="0.35">
      <c r="AH925" s="16" t="str">
        <f>IF(AND(B925="Premier League",E925="Live"),_xlfn.XLOOKUP(_xlfn.TEXTJOIN(" vs ",,C925:D925),Calendar!G:G,Calendar!B:B),IF(AND(B925="Premier League",E925="Highlights"),_xlfn.XLOOKUP(H925,Calendar!O:O,Calendar!N:N,,-1),""))</f>
        <v/>
      </c>
      <c r="AI925" s="61" t="str">
        <f>IF(AND(AH925&lt;&gt;"",E925="Live"),_xlfn.XLOOKUP(_xlfn.TEXTJOIN(" vs ",,C925:D925),Calendar!G:G,Calendar!K:K),"")</f>
        <v/>
      </c>
      <c r="AJ925" s="61" t="str">
        <f>IF(AND(K925&lt;&gt;"Match of the Day",K925&lt;&gt;"Match of the Day 2",K925&lt;&gt;"Match of the Day Repeat"),"",1+MAX($AJ$10:AJ924))</f>
        <v/>
      </c>
    </row>
    <row r="926" spans="34:36" x14ac:dyDescent="0.35">
      <c r="AH926" s="16" t="str">
        <f>IF(AND(B926="Premier League",E926="Live"),_xlfn.XLOOKUP(_xlfn.TEXTJOIN(" vs ",,C926:D926),Calendar!G:G,Calendar!B:B),IF(AND(B926="Premier League",E926="Highlights"),_xlfn.XLOOKUP(H926,Calendar!O:O,Calendar!N:N,,-1),""))</f>
        <v/>
      </c>
      <c r="AI926" s="61" t="str">
        <f>IF(AND(AH926&lt;&gt;"",E926="Live"),_xlfn.XLOOKUP(_xlfn.TEXTJOIN(" vs ",,C926:D926),Calendar!G:G,Calendar!K:K),"")</f>
        <v/>
      </c>
      <c r="AJ926" s="61" t="str">
        <f>IF(AND(K926&lt;&gt;"Match of the Day",K926&lt;&gt;"Match of the Day 2",K926&lt;&gt;"Match of the Day Repeat"),"",1+MAX($AJ$10:AJ925))</f>
        <v/>
      </c>
    </row>
    <row r="927" spans="34:36" x14ac:dyDescent="0.35">
      <c r="AH927" s="16" t="str">
        <f>IF(AND(B927="Premier League",E927="Live"),_xlfn.XLOOKUP(_xlfn.TEXTJOIN(" vs ",,C927:D927),Calendar!G:G,Calendar!B:B),IF(AND(B927="Premier League",E927="Highlights"),_xlfn.XLOOKUP(H927,Calendar!O:O,Calendar!N:N,,-1),""))</f>
        <v/>
      </c>
      <c r="AI927" s="61" t="str">
        <f>IF(AND(AH927&lt;&gt;"",E927="Live"),_xlfn.XLOOKUP(_xlfn.TEXTJOIN(" vs ",,C927:D927),Calendar!G:G,Calendar!K:K),"")</f>
        <v/>
      </c>
      <c r="AJ927" s="61" t="str">
        <f>IF(AND(K927&lt;&gt;"Match of the Day",K927&lt;&gt;"Match of the Day 2",K927&lt;&gt;"Match of the Day Repeat"),"",1+MAX($AJ$10:AJ926))</f>
        <v/>
      </c>
    </row>
    <row r="928" spans="34:36" x14ac:dyDescent="0.35">
      <c r="AH928" s="16" t="str">
        <f>IF(AND(B928="Premier League",E928="Live"),_xlfn.XLOOKUP(_xlfn.TEXTJOIN(" vs ",,C928:D928),Calendar!G:G,Calendar!B:B),IF(AND(B928="Premier League",E928="Highlights"),_xlfn.XLOOKUP(H928,Calendar!O:O,Calendar!N:N,,-1),""))</f>
        <v/>
      </c>
      <c r="AI928" s="61" t="str">
        <f>IF(AND(AH928&lt;&gt;"",E928="Live"),_xlfn.XLOOKUP(_xlfn.TEXTJOIN(" vs ",,C928:D928),Calendar!G:G,Calendar!K:K),"")</f>
        <v/>
      </c>
      <c r="AJ928" s="61" t="str">
        <f>IF(AND(K928&lt;&gt;"Match of the Day",K928&lt;&gt;"Match of the Day 2",K928&lt;&gt;"Match of the Day Repeat"),"",1+MAX($AJ$10:AJ927))</f>
        <v/>
      </c>
    </row>
    <row r="929" spans="34:36" x14ac:dyDescent="0.35">
      <c r="AH929" s="16" t="str">
        <f>IF(AND(B929="Premier League",E929="Live"),_xlfn.XLOOKUP(_xlfn.TEXTJOIN(" vs ",,C929:D929),Calendar!G:G,Calendar!B:B),IF(AND(B929="Premier League",E929="Highlights"),_xlfn.XLOOKUP(H929,Calendar!O:O,Calendar!N:N,,-1),""))</f>
        <v/>
      </c>
      <c r="AI929" s="61" t="str">
        <f>IF(AND(AH929&lt;&gt;"",E929="Live"),_xlfn.XLOOKUP(_xlfn.TEXTJOIN(" vs ",,C929:D929),Calendar!G:G,Calendar!K:K),"")</f>
        <v/>
      </c>
      <c r="AJ929" s="61" t="str">
        <f>IF(AND(K929&lt;&gt;"Match of the Day",K929&lt;&gt;"Match of the Day 2",K929&lt;&gt;"Match of the Day Repeat"),"",1+MAX($AJ$10:AJ928))</f>
        <v/>
      </c>
    </row>
    <row r="930" spans="34:36" x14ac:dyDescent="0.35">
      <c r="AH930" s="16" t="str">
        <f>IF(AND(B930="Premier League",E930="Live"),_xlfn.XLOOKUP(_xlfn.TEXTJOIN(" vs ",,C930:D930),Calendar!G:G,Calendar!B:B),IF(AND(B930="Premier League",E930="Highlights"),_xlfn.XLOOKUP(H930,Calendar!O:O,Calendar!N:N,,-1),""))</f>
        <v/>
      </c>
      <c r="AI930" s="61" t="str">
        <f>IF(AND(AH930&lt;&gt;"",E930="Live"),_xlfn.XLOOKUP(_xlfn.TEXTJOIN(" vs ",,C930:D930),Calendar!G:G,Calendar!K:K),"")</f>
        <v/>
      </c>
      <c r="AJ930" s="61" t="str">
        <f>IF(AND(K930&lt;&gt;"Match of the Day",K930&lt;&gt;"Match of the Day 2",K930&lt;&gt;"Match of the Day Repeat"),"",1+MAX($AJ$10:AJ929))</f>
        <v/>
      </c>
    </row>
    <row r="931" spans="34:36" x14ac:dyDescent="0.35">
      <c r="AH931" s="16" t="str">
        <f>IF(AND(B931="Premier League",E931="Live"),_xlfn.XLOOKUP(_xlfn.TEXTJOIN(" vs ",,C931:D931),Calendar!G:G,Calendar!B:B),IF(AND(B931="Premier League",E931="Highlights"),_xlfn.XLOOKUP(H931,Calendar!O:O,Calendar!N:N,,-1),""))</f>
        <v/>
      </c>
      <c r="AI931" s="61" t="str">
        <f>IF(AND(AH931&lt;&gt;"",E931="Live"),_xlfn.XLOOKUP(_xlfn.TEXTJOIN(" vs ",,C931:D931),Calendar!G:G,Calendar!K:K),"")</f>
        <v/>
      </c>
      <c r="AJ931" s="61" t="str">
        <f>IF(AND(K931&lt;&gt;"Match of the Day",K931&lt;&gt;"Match of the Day 2",K931&lt;&gt;"Match of the Day Repeat"),"",1+MAX($AJ$10:AJ930))</f>
        <v/>
      </c>
    </row>
    <row r="932" spans="34:36" x14ac:dyDescent="0.35">
      <c r="AH932" s="16" t="str">
        <f>IF(AND(B932="Premier League",E932="Live"),_xlfn.XLOOKUP(_xlfn.TEXTJOIN(" vs ",,C932:D932),Calendar!G:G,Calendar!B:B),IF(AND(B932="Premier League",E932="Highlights"),_xlfn.XLOOKUP(H932,Calendar!O:O,Calendar!N:N,,-1),""))</f>
        <v/>
      </c>
      <c r="AI932" s="61" t="str">
        <f>IF(AND(AH932&lt;&gt;"",E932="Live"),_xlfn.XLOOKUP(_xlfn.TEXTJOIN(" vs ",,C932:D932),Calendar!G:G,Calendar!K:K),"")</f>
        <v/>
      </c>
      <c r="AJ932" s="61" t="str">
        <f>IF(AND(K932&lt;&gt;"Match of the Day",K932&lt;&gt;"Match of the Day 2",K932&lt;&gt;"Match of the Day Repeat"),"",1+MAX($AJ$10:AJ931))</f>
        <v/>
      </c>
    </row>
    <row r="933" spans="34:36" x14ac:dyDescent="0.35">
      <c r="AH933" s="16" t="str">
        <f>IF(AND(B933="Premier League",E933="Live"),_xlfn.XLOOKUP(_xlfn.TEXTJOIN(" vs ",,C933:D933),Calendar!G:G,Calendar!B:B),IF(AND(B933="Premier League",E933="Highlights"),_xlfn.XLOOKUP(H933,Calendar!O:O,Calendar!N:N,,-1),""))</f>
        <v/>
      </c>
      <c r="AI933" s="61" t="str">
        <f>IF(AND(AH933&lt;&gt;"",E933="Live"),_xlfn.XLOOKUP(_xlfn.TEXTJOIN(" vs ",,C933:D933),Calendar!G:G,Calendar!K:K),"")</f>
        <v/>
      </c>
      <c r="AJ933" s="61" t="str">
        <f>IF(AND(K933&lt;&gt;"Match of the Day",K933&lt;&gt;"Match of the Day 2",K933&lt;&gt;"Match of the Day Repeat"),"",1+MAX($AJ$10:AJ932))</f>
        <v/>
      </c>
    </row>
    <row r="934" spans="34:36" x14ac:dyDescent="0.35">
      <c r="AH934" s="16" t="str">
        <f>IF(AND(B934="Premier League",E934="Live"),_xlfn.XLOOKUP(_xlfn.TEXTJOIN(" vs ",,C934:D934),Calendar!G:G,Calendar!B:B),IF(AND(B934="Premier League",E934="Highlights"),_xlfn.XLOOKUP(H934,Calendar!O:O,Calendar!N:N,,-1),""))</f>
        <v/>
      </c>
      <c r="AI934" s="61" t="str">
        <f>IF(AND(AH934&lt;&gt;"",E934="Live"),_xlfn.XLOOKUP(_xlfn.TEXTJOIN(" vs ",,C934:D934),Calendar!G:G,Calendar!K:K),"")</f>
        <v/>
      </c>
      <c r="AJ934" s="61" t="str">
        <f>IF(AND(K934&lt;&gt;"Match of the Day",K934&lt;&gt;"Match of the Day 2",K934&lt;&gt;"Match of the Day Repeat"),"",1+MAX($AJ$10:AJ933))</f>
        <v/>
      </c>
    </row>
    <row r="935" spans="34:36" x14ac:dyDescent="0.35">
      <c r="AH935" s="16" t="str">
        <f>IF(AND(B935="Premier League",E935="Live"),_xlfn.XLOOKUP(_xlfn.TEXTJOIN(" vs ",,C935:D935),Calendar!G:G,Calendar!B:B),IF(AND(B935="Premier League",E935="Highlights"),_xlfn.XLOOKUP(H935,Calendar!O:O,Calendar!N:N,,-1),""))</f>
        <v/>
      </c>
      <c r="AI935" s="61" t="str">
        <f>IF(AND(AH935&lt;&gt;"",E935="Live"),_xlfn.XLOOKUP(_xlfn.TEXTJOIN(" vs ",,C935:D935),Calendar!G:G,Calendar!K:K),"")</f>
        <v/>
      </c>
      <c r="AJ935" s="61" t="str">
        <f>IF(AND(K935&lt;&gt;"Match of the Day",K935&lt;&gt;"Match of the Day 2",K935&lt;&gt;"Match of the Day Repeat"),"",1+MAX($AJ$10:AJ934))</f>
        <v/>
      </c>
    </row>
    <row r="936" spans="34:36" x14ac:dyDescent="0.35">
      <c r="AH936" s="16" t="str">
        <f>IF(AND(B936="Premier League",E936="Live"),_xlfn.XLOOKUP(_xlfn.TEXTJOIN(" vs ",,C936:D936),Calendar!G:G,Calendar!B:B),IF(AND(B936="Premier League",E936="Highlights"),_xlfn.XLOOKUP(H936,Calendar!O:O,Calendar!N:N,,-1),""))</f>
        <v/>
      </c>
      <c r="AI936" s="61" t="str">
        <f>IF(AND(AH936&lt;&gt;"",E936="Live"),_xlfn.XLOOKUP(_xlfn.TEXTJOIN(" vs ",,C936:D936),Calendar!G:G,Calendar!K:K),"")</f>
        <v/>
      </c>
      <c r="AJ936" s="61" t="str">
        <f>IF(AND(K936&lt;&gt;"Match of the Day",K936&lt;&gt;"Match of the Day 2",K936&lt;&gt;"Match of the Day Repeat"),"",1+MAX($AJ$10:AJ935))</f>
        <v/>
      </c>
    </row>
    <row r="937" spans="34:36" x14ac:dyDescent="0.35">
      <c r="AH937" s="16" t="str">
        <f>IF(AND(B937="Premier League",E937="Live"),_xlfn.XLOOKUP(_xlfn.TEXTJOIN(" vs ",,C937:D937),Calendar!G:G,Calendar!B:B),IF(AND(B937="Premier League",E937="Highlights"),_xlfn.XLOOKUP(H937,Calendar!O:O,Calendar!N:N,,-1),""))</f>
        <v/>
      </c>
      <c r="AI937" s="61" t="str">
        <f>IF(AND(AH937&lt;&gt;"",E937="Live"),_xlfn.XLOOKUP(_xlfn.TEXTJOIN(" vs ",,C937:D937),Calendar!G:G,Calendar!K:K),"")</f>
        <v/>
      </c>
      <c r="AJ937" s="61" t="str">
        <f>IF(AND(K937&lt;&gt;"Match of the Day",K937&lt;&gt;"Match of the Day 2",K937&lt;&gt;"Match of the Day Repeat"),"",1+MAX($AJ$10:AJ936))</f>
        <v/>
      </c>
    </row>
    <row r="938" spans="34:36" x14ac:dyDescent="0.35">
      <c r="AH938" s="16" t="str">
        <f>IF(AND(B938="Premier League",E938="Live"),_xlfn.XLOOKUP(_xlfn.TEXTJOIN(" vs ",,C938:D938),Calendar!G:G,Calendar!B:B),IF(AND(B938="Premier League",E938="Highlights"),_xlfn.XLOOKUP(H938,Calendar!O:O,Calendar!N:N,,-1),""))</f>
        <v/>
      </c>
      <c r="AI938" s="61" t="str">
        <f>IF(AND(AH938&lt;&gt;"",E938="Live"),_xlfn.XLOOKUP(_xlfn.TEXTJOIN(" vs ",,C938:D938),Calendar!G:G,Calendar!K:K),"")</f>
        <v/>
      </c>
      <c r="AJ938" s="61" t="str">
        <f>IF(AND(K938&lt;&gt;"Match of the Day",K938&lt;&gt;"Match of the Day 2",K938&lt;&gt;"Match of the Day Repeat"),"",1+MAX($AJ$10:AJ937))</f>
        <v/>
      </c>
    </row>
    <row r="939" spans="34:36" x14ac:dyDescent="0.35">
      <c r="AH939" s="16" t="str">
        <f>IF(AND(B939="Premier League",E939="Live"),_xlfn.XLOOKUP(_xlfn.TEXTJOIN(" vs ",,C939:D939),Calendar!G:G,Calendar!B:B),IF(AND(B939="Premier League",E939="Highlights"),_xlfn.XLOOKUP(H939,Calendar!O:O,Calendar!N:N,,-1),""))</f>
        <v/>
      </c>
      <c r="AI939" s="61" t="str">
        <f>IF(AND(AH939&lt;&gt;"",E939="Live"),_xlfn.XLOOKUP(_xlfn.TEXTJOIN(" vs ",,C939:D939),Calendar!G:G,Calendar!K:K),"")</f>
        <v/>
      </c>
      <c r="AJ939" s="61" t="str">
        <f>IF(AND(K939&lt;&gt;"Match of the Day",K939&lt;&gt;"Match of the Day 2",K939&lt;&gt;"Match of the Day Repeat"),"",1+MAX($AJ$10:AJ938))</f>
        <v/>
      </c>
    </row>
    <row r="940" spans="34:36" x14ac:dyDescent="0.35">
      <c r="AH940" s="16" t="str">
        <f>IF(AND(B940="Premier League",E940="Live"),_xlfn.XLOOKUP(_xlfn.TEXTJOIN(" vs ",,C940:D940),Calendar!G:G,Calendar!B:B),IF(AND(B940="Premier League",E940="Highlights"),_xlfn.XLOOKUP(H940,Calendar!O:O,Calendar!N:N,,-1),""))</f>
        <v/>
      </c>
      <c r="AI940" s="61" t="str">
        <f>IF(AND(AH940&lt;&gt;"",E940="Live"),_xlfn.XLOOKUP(_xlfn.TEXTJOIN(" vs ",,C940:D940),Calendar!G:G,Calendar!K:K),"")</f>
        <v/>
      </c>
      <c r="AJ940" s="61" t="str">
        <f>IF(AND(K940&lt;&gt;"Match of the Day",K940&lt;&gt;"Match of the Day 2",K940&lt;&gt;"Match of the Day Repeat"),"",1+MAX($AJ$10:AJ939))</f>
        <v/>
      </c>
    </row>
    <row r="941" spans="34:36" x14ac:dyDescent="0.35">
      <c r="AH941" s="16" t="str">
        <f>IF(AND(B941="Premier League",E941="Live"),_xlfn.XLOOKUP(_xlfn.TEXTJOIN(" vs ",,C941:D941),Calendar!G:G,Calendar!B:B),IF(AND(B941="Premier League",E941="Highlights"),_xlfn.XLOOKUP(H941,Calendar!O:O,Calendar!N:N,,-1),""))</f>
        <v/>
      </c>
      <c r="AI941" s="61" t="str">
        <f>IF(AND(AH941&lt;&gt;"",E941="Live"),_xlfn.XLOOKUP(_xlfn.TEXTJOIN(" vs ",,C941:D941),Calendar!G:G,Calendar!K:K),"")</f>
        <v/>
      </c>
      <c r="AJ941" s="61" t="str">
        <f>IF(AND(K941&lt;&gt;"Match of the Day",K941&lt;&gt;"Match of the Day 2",K941&lt;&gt;"Match of the Day Repeat"),"",1+MAX($AJ$10:AJ940))</f>
        <v/>
      </c>
    </row>
    <row r="942" spans="34:36" x14ac:dyDescent="0.35">
      <c r="AH942" s="16" t="str">
        <f>IF(AND(B942="Premier League",E942="Live"),_xlfn.XLOOKUP(_xlfn.TEXTJOIN(" vs ",,C942:D942),Calendar!G:G,Calendar!B:B),IF(AND(B942="Premier League",E942="Highlights"),_xlfn.XLOOKUP(H942,Calendar!O:O,Calendar!N:N,,-1),""))</f>
        <v/>
      </c>
      <c r="AI942" s="61" t="str">
        <f>IF(AND(AH942&lt;&gt;"",E942="Live"),_xlfn.XLOOKUP(_xlfn.TEXTJOIN(" vs ",,C942:D942),Calendar!G:G,Calendar!K:K),"")</f>
        <v/>
      </c>
      <c r="AJ942" s="61" t="str">
        <f>IF(AND(K942&lt;&gt;"Match of the Day",K942&lt;&gt;"Match of the Day 2",K942&lt;&gt;"Match of the Day Repeat"),"",1+MAX($AJ$10:AJ941))</f>
        <v/>
      </c>
    </row>
    <row r="943" spans="34:36" x14ac:dyDescent="0.35">
      <c r="AH943" s="16" t="str">
        <f>IF(AND(B943="Premier League",E943="Live"),_xlfn.XLOOKUP(_xlfn.TEXTJOIN(" vs ",,C943:D943),Calendar!G:G,Calendar!B:B),IF(AND(B943="Premier League",E943="Highlights"),_xlfn.XLOOKUP(H943,Calendar!O:O,Calendar!N:N,,-1),""))</f>
        <v/>
      </c>
      <c r="AI943" s="61" t="str">
        <f>IF(AND(AH943&lt;&gt;"",E943="Live"),_xlfn.XLOOKUP(_xlfn.TEXTJOIN(" vs ",,C943:D943),Calendar!G:G,Calendar!K:K),"")</f>
        <v/>
      </c>
      <c r="AJ943" s="61" t="str">
        <f>IF(AND(K943&lt;&gt;"Match of the Day",K943&lt;&gt;"Match of the Day 2",K943&lt;&gt;"Match of the Day Repeat"),"",1+MAX($AJ$10:AJ942))</f>
        <v/>
      </c>
    </row>
    <row r="944" spans="34:36" x14ac:dyDescent="0.35">
      <c r="AH944" s="16" t="str">
        <f>IF(AND(B944="Premier League",E944="Live"),_xlfn.XLOOKUP(_xlfn.TEXTJOIN(" vs ",,C944:D944),Calendar!G:G,Calendar!B:B),IF(AND(B944="Premier League",E944="Highlights"),_xlfn.XLOOKUP(H944,Calendar!O:O,Calendar!N:N,,-1),""))</f>
        <v/>
      </c>
      <c r="AI944" s="61" t="str">
        <f>IF(AND(AH944&lt;&gt;"",E944="Live"),_xlfn.XLOOKUP(_xlfn.TEXTJOIN(" vs ",,C944:D944),Calendar!G:G,Calendar!K:K),"")</f>
        <v/>
      </c>
      <c r="AJ944" s="61" t="str">
        <f>IF(AND(K944&lt;&gt;"Match of the Day",K944&lt;&gt;"Match of the Day 2",K944&lt;&gt;"Match of the Day Repeat"),"",1+MAX($AJ$10:AJ943))</f>
        <v/>
      </c>
    </row>
    <row r="945" spans="34:36" x14ac:dyDescent="0.35">
      <c r="AH945" s="16" t="str">
        <f>IF(AND(B945="Premier League",E945="Live"),_xlfn.XLOOKUP(_xlfn.TEXTJOIN(" vs ",,C945:D945),Calendar!G:G,Calendar!B:B),IF(AND(B945="Premier League",E945="Highlights"),_xlfn.XLOOKUP(H945,Calendar!O:O,Calendar!N:N,,-1),""))</f>
        <v/>
      </c>
      <c r="AI945" s="61" t="str">
        <f>IF(AND(AH945&lt;&gt;"",E945="Live"),_xlfn.XLOOKUP(_xlfn.TEXTJOIN(" vs ",,C945:D945),Calendar!G:G,Calendar!K:K),"")</f>
        <v/>
      </c>
      <c r="AJ945" s="61" t="str">
        <f>IF(AND(K945&lt;&gt;"Match of the Day",K945&lt;&gt;"Match of the Day 2",K945&lt;&gt;"Match of the Day Repeat"),"",1+MAX($AJ$10:AJ944))</f>
        <v/>
      </c>
    </row>
    <row r="946" spans="34:36" x14ac:dyDescent="0.35">
      <c r="AH946" s="16" t="str">
        <f>IF(AND(B946="Premier League",E946="Live"),_xlfn.XLOOKUP(_xlfn.TEXTJOIN(" vs ",,C946:D946),Calendar!G:G,Calendar!B:B),IF(AND(B946="Premier League",E946="Highlights"),_xlfn.XLOOKUP(H946,Calendar!O:O,Calendar!N:N,,-1),""))</f>
        <v/>
      </c>
      <c r="AI946" s="61" t="str">
        <f>IF(AND(AH946&lt;&gt;"",E946="Live"),_xlfn.XLOOKUP(_xlfn.TEXTJOIN(" vs ",,C946:D946),Calendar!G:G,Calendar!K:K),"")</f>
        <v/>
      </c>
      <c r="AJ946" s="61" t="str">
        <f>IF(AND(K946&lt;&gt;"Match of the Day",K946&lt;&gt;"Match of the Day 2",K946&lt;&gt;"Match of the Day Repeat"),"",1+MAX($AJ$10:AJ945))</f>
        <v/>
      </c>
    </row>
    <row r="947" spans="34:36" x14ac:dyDescent="0.35">
      <c r="AH947" s="16" t="str">
        <f>IF(AND(B947="Premier League",E947="Live"),_xlfn.XLOOKUP(_xlfn.TEXTJOIN(" vs ",,C947:D947),Calendar!G:G,Calendar!B:B),IF(AND(B947="Premier League",E947="Highlights"),_xlfn.XLOOKUP(H947,Calendar!O:O,Calendar!N:N,,-1),""))</f>
        <v/>
      </c>
      <c r="AI947" s="61" t="str">
        <f>IF(AND(AH947&lt;&gt;"",E947="Live"),_xlfn.XLOOKUP(_xlfn.TEXTJOIN(" vs ",,C947:D947),Calendar!G:G,Calendar!K:K),"")</f>
        <v/>
      </c>
      <c r="AJ947" s="61" t="str">
        <f>IF(AND(K947&lt;&gt;"Match of the Day",K947&lt;&gt;"Match of the Day 2",K947&lt;&gt;"Match of the Day Repeat"),"",1+MAX($AJ$10:AJ946))</f>
        <v/>
      </c>
    </row>
    <row r="948" spans="34:36" x14ac:dyDescent="0.35">
      <c r="AH948" s="16" t="str">
        <f>IF(AND(B948="Premier League",E948="Live"),_xlfn.XLOOKUP(_xlfn.TEXTJOIN(" vs ",,C948:D948),Calendar!G:G,Calendar!B:B),IF(AND(B948="Premier League",E948="Highlights"),_xlfn.XLOOKUP(H948,Calendar!O:O,Calendar!N:N,,-1),""))</f>
        <v/>
      </c>
      <c r="AI948" s="61" t="str">
        <f>IF(AND(AH948&lt;&gt;"",E948="Live"),_xlfn.XLOOKUP(_xlfn.TEXTJOIN(" vs ",,C948:D948),Calendar!G:G,Calendar!K:K),"")</f>
        <v/>
      </c>
      <c r="AJ948" s="61" t="str">
        <f>IF(AND(K948&lt;&gt;"Match of the Day",K948&lt;&gt;"Match of the Day 2",K948&lt;&gt;"Match of the Day Repeat"),"",1+MAX($AJ$10:AJ947))</f>
        <v/>
      </c>
    </row>
    <row r="949" spans="34:36" x14ac:dyDescent="0.35">
      <c r="AH949" s="16" t="str">
        <f>IF(AND(B949="Premier League",E949="Live"),_xlfn.XLOOKUP(_xlfn.TEXTJOIN(" vs ",,C949:D949),Calendar!G:G,Calendar!B:B),IF(AND(B949="Premier League",E949="Highlights"),_xlfn.XLOOKUP(H949,Calendar!O:O,Calendar!N:N,,-1),""))</f>
        <v/>
      </c>
      <c r="AI949" s="61" t="str">
        <f>IF(AND(AH949&lt;&gt;"",E949="Live"),_xlfn.XLOOKUP(_xlfn.TEXTJOIN(" vs ",,C949:D949),Calendar!G:G,Calendar!K:K),"")</f>
        <v/>
      </c>
      <c r="AJ949" s="61" t="str">
        <f>IF(AND(K949&lt;&gt;"Match of the Day",K949&lt;&gt;"Match of the Day 2",K949&lt;&gt;"Match of the Day Repeat"),"",1+MAX($AJ$10:AJ948))</f>
        <v/>
      </c>
    </row>
    <row r="950" spans="34:36" x14ac:dyDescent="0.35">
      <c r="AH950" s="16" t="str">
        <f>IF(AND(B950="Premier League",E950="Live"),_xlfn.XLOOKUP(_xlfn.TEXTJOIN(" vs ",,C950:D950),Calendar!G:G,Calendar!B:B),IF(AND(B950="Premier League",E950="Highlights"),_xlfn.XLOOKUP(H950,Calendar!O:O,Calendar!N:N,,-1),""))</f>
        <v/>
      </c>
      <c r="AI950" s="61" t="str">
        <f>IF(AND(AH950&lt;&gt;"",E950="Live"),_xlfn.XLOOKUP(_xlfn.TEXTJOIN(" vs ",,C950:D950),Calendar!G:G,Calendar!K:K),"")</f>
        <v/>
      </c>
      <c r="AJ950" s="61" t="str">
        <f>IF(AND(K950&lt;&gt;"Match of the Day",K950&lt;&gt;"Match of the Day 2",K950&lt;&gt;"Match of the Day Repeat"),"",1+MAX($AJ$10:AJ949))</f>
        <v/>
      </c>
    </row>
    <row r="951" spans="34:36" x14ac:dyDescent="0.35">
      <c r="AH951" s="16" t="str">
        <f>IF(AND(B951="Premier League",E951="Live"),_xlfn.XLOOKUP(_xlfn.TEXTJOIN(" vs ",,C951:D951),Calendar!G:G,Calendar!B:B),IF(AND(B951="Premier League",E951="Highlights"),_xlfn.XLOOKUP(H951,Calendar!O:O,Calendar!N:N,,-1),""))</f>
        <v/>
      </c>
      <c r="AI951" s="61" t="str">
        <f>IF(AND(AH951&lt;&gt;"",E951="Live"),_xlfn.XLOOKUP(_xlfn.TEXTJOIN(" vs ",,C951:D951),Calendar!G:G,Calendar!K:K),"")</f>
        <v/>
      </c>
      <c r="AJ951" s="61" t="str">
        <f>IF(AND(K951&lt;&gt;"Match of the Day",K951&lt;&gt;"Match of the Day 2",K951&lt;&gt;"Match of the Day Repeat"),"",1+MAX($AJ$10:AJ950))</f>
        <v/>
      </c>
    </row>
    <row r="952" spans="34:36" x14ac:dyDescent="0.35">
      <c r="AH952" s="16" t="str">
        <f>IF(AND(B952="Premier League",E952="Live"),_xlfn.XLOOKUP(_xlfn.TEXTJOIN(" vs ",,C952:D952),Calendar!G:G,Calendar!B:B),IF(AND(B952="Premier League",E952="Highlights"),_xlfn.XLOOKUP(H952,Calendar!O:O,Calendar!N:N,,-1),""))</f>
        <v/>
      </c>
      <c r="AI952" s="61" t="str">
        <f>IF(AND(AH952&lt;&gt;"",E952="Live"),_xlfn.XLOOKUP(_xlfn.TEXTJOIN(" vs ",,C952:D952),Calendar!G:G,Calendar!K:K),"")</f>
        <v/>
      </c>
      <c r="AJ952" s="61" t="str">
        <f>IF(AND(K952&lt;&gt;"Match of the Day",K952&lt;&gt;"Match of the Day 2",K952&lt;&gt;"Match of the Day Repeat"),"",1+MAX($AJ$10:AJ951))</f>
        <v/>
      </c>
    </row>
    <row r="953" spans="34:36" x14ac:dyDescent="0.35">
      <c r="AH953" s="16" t="str">
        <f>IF(AND(B953="Premier League",E953="Live"),_xlfn.XLOOKUP(_xlfn.TEXTJOIN(" vs ",,C953:D953),Calendar!G:G,Calendar!B:B),IF(AND(B953="Premier League",E953="Highlights"),_xlfn.XLOOKUP(H953,Calendar!O:O,Calendar!N:N,,-1),""))</f>
        <v/>
      </c>
      <c r="AI953" s="61" t="str">
        <f>IF(AND(AH953&lt;&gt;"",E953="Live"),_xlfn.XLOOKUP(_xlfn.TEXTJOIN(" vs ",,C953:D953),Calendar!G:G,Calendar!K:K),"")</f>
        <v/>
      </c>
      <c r="AJ953" s="61" t="str">
        <f>IF(AND(K953&lt;&gt;"Match of the Day",K953&lt;&gt;"Match of the Day 2",K953&lt;&gt;"Match of the Day Repeat"),"",1+MAX($AJ$10:AJ952))</f>
        <v/>
      </c>
    </row>
    <row r="954" spans="34:36" x14ac:dyDescent="0.35">
      <c r="AH954" s="16" t="str">
        <f>IF(AND(B954="Premier League",E954="Live"),_xlfn.XLOOKUP(_xlfn.TEXTJOIN(" vs ",,C954:D954),Calendar!G:G,Calendar!B:B),IF(AND(B954="Premier League",E954="Highlights"),_xlfn.XLOOKUP(H954,Calendar!O:O,Calendar!N:N,,-1),""))</f>
        <v/>
      </c>
      <c r="AI954" s="61" t="str">
        <f>IF(AND(AH954&lt;&gt;"",E954="Live"),_xlfn.XLOOKUP(_xlfn.TEXTJOIN(" vs ",,C954:D954),Calendar!G:G,Calendar!K:K),"")</f>
        <v/>
      </c>
      <c r="AJ954" s="61" t="str">
        <f>IF(AND(K954&lt;&gt;"Match of the Day",K954&lt;&gt;"Match of the Day 2",K954&lt;&gt;"Match of the Day Repeat"),"",1+MAX($AJ$10:AJ953))</f>
        <v/>
      </c>
    </row>
    <row r="955" spans="34:36" x14ac:dyDescent="0.35">
      <c r="AH955" s="16" t="str">
        <f>IF(AND(B955="Premier League",E955="Live"),_xlfn.XLOOKUP(_xlfn.TEXTJOIN(" vs ",,C955:D955),Calendar!G:G,Calendar!B:B),IF(AND(B955="Premier League",E955="Highlights"),_xlfn.XLOOKUP(H955,Calendar!O:O,Calendar!N:N,,-1),""))</f>
        <v/>
      </c>
      <c r="AI955" s="61" t="str">
        <f>IF(AND(AH955&lt;&gt;"",E955="Live"),_xlfn.XLOOKUP(_xlfn.TEXTJOIN(" vs ",,C955:D955),Calendar!G:G,Calendar!K:K),"")</f>
        <v/>
      </c>
      <c r="AJ955" s="61" t="str">
        <f>IF(AND(K955&lt;&gt;"Match of the Day",K955&lt;&gt;"Match of the Day 2",K955&lt;&gt;"Match of the Day Repeat"),"",1+MAX($AJ$10:AJ954))</f>
        <v/>
      </c>
    </row>
    <row r="956" spans="34:36" x14ac:dyDescent="0.35">
      <c r="AH956" s="16" t="str">
        <f>IF(AND(B956="Premier League",E956="Live"),_xlfn.XLOOKUP(_xlfn.TEXTJOIN(" vs ",,C956:D956),Calendar!G:G,Calendar!B:B),IF(AND(B956="Premier League",E956="Highlights"),_xlfn.XLOOKUP(H956,Calendar!O:O,Calendar!N:N,,-1),""))</f>
        <v/>
      </c>
      <c r="AI956" s="61" t="str">
        <f>IF(AND(AH956&lt;&gt;"",E956="Live"),_xlfn.XLOOKUP(_xlfn.TEXTJOIN(" vs ",,C956:D956),Calendar!G:G,Calendar!K:K),"")</f>
        <v/>
      </c>
      <c r="AJ956" s="61" t="str">
        <f>IF(AND(K956&lt;&gt;"Match of the Day",K956&lt;&gt;"Match of the Day 2",K956&lt;&gt;"Match of the Day Repeat"),"",1+MAX($AJ$10:AJ955))</f>
        <v/>
      </c>
    </row>
    <row r="957" spans="34:36" x14ac:dyDescent="0.35">
      <c r="AH957" s="16" t="str">
        <f>IF(AND(B957="Premier League",E957="Live"),_xlfn.XLOOKUP(_xlfn.TEXTJOIN(" vs ",,C957:D957),Calendar!G:G,Calendar!B:B),IF(AND(B957="Premier League",E957="Highlights"),_xlfn.XLOOKUP(H957,Calendar!O:O,Calendar!N:N,,-1),""))</f>
        <v/>
      </c>
      <c r="AI957" s="61" t="str">
        <f>IF(AND(AH957&lt;&gt;"",E957="Live"),_xlfn.XLOOKUP(_xlfn.TEXTJOIN(" vs ",,C957:D957),Calendar!G:G,Calendar!K:K),"")</f>
        <v/>
      </c>
      <c r="AJ957" s="61" t="str">
        <f>IF(AND(K957&lt;&gt;"Match of the Day",K957&lt;&gt;"Match of the Day 2",K957&lt;&gt;"Match of the Day Repeat"),"",1+MAX($AJ$10:AJ956))</f>
        <v/>
      </c>
    </row>
    <row r="958" spans="34:36" x14ac:dyDescent="0.35">
      <c r="AH958" s="16" t="str">
        <f>IF(AND(B958="Premier League",E958="Live"),_xlfn.XLOOKUP(_xlfn.TEXTJOIN(" vs ",,C958:D958),Calendar!G:G,Calendar!B:B),IF(AND(B958="Premier League",E958="Highlights"),_xlfn.XLOOKUP(H958,Calendar!O:O,Calendar!N:N,,-1),""))</f>
        <v/>
      </c>
      <c r="AI958" s="61" t="str">
        <f>IF(AND(AH958&lt;&gt;"",E958="Live"),_xlfn.XLOOKUP(_xlfn.TEXTJOIN(" vs ",,C958:D958),Calendar!G:G,Calendar!K:K),"")</f>
        <v/>
      </c>
      <c r="AJ958" s="61" t="str">
        <f>IF(AND(K958&lt;&gt;"Match of the Day",K958&lt;&gt;"Match of the Day 2",K958&lt;&gt;"Match of the Day Repeat"),"",1+MAX($AJ$10:AJ957))</f>
        <v/>
      </c>
    </row>
    <row r="959" spans="34:36" x14ac:dyDescent="0.35">
      <c r="AH959" s="16" t="str">
        <f>IF(AND(B959="Premier League",E959="Live"),_xlfn.XLOOKUP(_xlfn.TEXTJOIN(" vs ",,C959:D959),Calendar!G:G,Calendar!B:B),IF(AND(B959="Premier League",E959="Highlights"),_xlfn.XLOOKUP(H959,Calendar!O:O,Calendar!N:N,,-1),""))</f>
        <v/>
      </c>
      <c r="AI959" s="61" t="str">
        <f>IF(AND(AH959&lt;&gt;"",E959="Live"),_xlfn.XLOOKUP(_xlfn.TEXTJOIN(" vs ",,C959:D959),Calendar!G:G,Calendar!K:K),"")</f>
        <v/>
      </c>
      <c r="AJ959" s="61" t="str">
        <f>IF(AND(K959&lt;&gt;"Match of the Day",K959&lt;&gt;"Match of the Day 2",K959&lt;&gt;"Match of the Day Repeat"),"",1+MAX($AJ$10:AJ958))</f>
        <v/>
      </c>
    </row>
    <row r="960" spans="34:36" x14ac:dyDescent="0.35">
      <c r="AH960" s="16" t="str">
        <f>IF(AND(B960="Premier League",E960="Live"),_xlfn.XLOOKUP(_xlfn.TEXTJOIN(" vs ",,C960:D960),Calendar!G:G,Calendar!B:B),IF(AND(B960="Premier League",E960="Highlights"),_xlfn.XLOOKUP(H960,Calendar!O:O,Calendar!N:N,,-1),""))</f>
        <v/>
      </c>
      <c r="AI960" s="61" t="str">
        <f>IF(AND(AH960&lt;&gt;"",E960="Live"),_xlfn.XLOOKUP(_xlfn.TEXTJOIN(" vs ",,C960:D960),Calendar!G:G,Calendar!K:K),"")</f>
        <v/>
      </c>
      <c r="AJ960" s="61" t="str">
        <f>IF(AND(K960&lt;&gt;"Match of the Day",K960&lt;&gt;"Match of the Day 2",K960&lt;&gt;"Match of the Day Repeat"),"",1+MAX($AJ$10:AJ959))</f>
        <v/>
      </c>
    </row>
    <row r="961" spans="34:36" x14ac:dyDescent="0.35">
      <c r="AH961" s="16" t="str">
        <f>IF(AND(B961="Premier League",E961="Live"),_xlfn.XLOOKUP(_xlfn.TEXTJOIN(" vs ",,C961:D961),Calendar!G:G,Calendar!B:B),IF(AND(B961="Premier League",E961="Highlights"),_xlfn.XLOOKUP(H961,Calendar!O:O,Calendar!N:N,,-1),""))</f>
        <v/>
      </c>
      <c r="AI961" s="61" t="str">
        <f>IF(AND(AH961&lt;&gt;"",E961="Live"),_xlfn.XLOOKUP(_xlfn.TEXTJOIN(" vs ",,C961:D961),Calendar!G:G,Calendar!K:K),"")</f>
        <v/>
      </c>
      <c r="AJ961" s="61" t="str">
        <f>IF(AND(K961&lt;&gt;"Match of the Day",K961&lt;&gt;"Match of the Day 2",K961&lt;&gt;"Match of the Day Repeat"),"",1+MAX($AJ$10:AJ960))</f>
        <v/>
      </c>
    </row>
    <row r="962" spans="34:36" x14ac:dyDescent="0.35">
      <c r="AH962" s="16" t="str">
        <f>IF(AND(B962="Premier League",E962="Live"),_xlfn.XLOOKUP(_xlfn.TEXTJOIN(" vs ",,C962:D962),Calendar!G:G,Calendar!B:B),IF(AND(B962="Premier League",E962="Highlights"),_xlfn.XLOOKUP(H962,Calendar!O:O,Calendar!N:N,,-1),""))</f>
        <v/>
      </c>
      <c r="AI962" s="61" t="str">
        <f>IF(AND(AH962&lt;&gt;"",E962="Live"),_xlfn.XLOOKUP(_xlfn.TEXTJOIN(" vs ",,C962:D962),Calendar!G:G,Calendar!K:K),"")</f>
        <v/>
      </c>
      <c r="AJ962" s="61" t="str">
        <f>IF(AND(K962&lt;&gt;"Match of the Day",K962&lt;&gt;"Match of the Day 2",K962&lt;&gt;"Match of the Day Repeat"),"",1+MAX($AJ$10:AJ961))</f>
        <v/>
      </c>
    </row>
    <row r="963" spans="34:36" x14ac:dyDescent="0.35">
      <c r="AH963" s="16" t="str">
        <f>IF(AND(B963="Premier League",E963="Live"),_xlfn.XLOOKUP(_xlfn.TEXTJOIN(" vs ",,C963:D963),Calendar!G:G,Calendar!B:B),IF(AND(B963="Premier League",E963="Highlights"),_xlfn.XLOOKUP(H963,Calendar!O:O,Calendar!N:N,,-1),""))</f>
        <v/>
      </c>
      <c r="AI963" s="61" t="str">
        <f>IF(AND(AH963&lt;&gt;"",E963="Live"),_xlfn.XLOOKUP(_xlfn.TEXTJOIN(" vs ",,C963:D963),Calendar!G:G,Calendar!K:K),"")</f>
        <v/>
      </c>
      <c r="AJ963" s="61" t="str">
        <f>IF(AND(K963&lt;&gt;"Match of the Day",K963&lt;&gt;"Match of the Day 2",K963&lt;&gt;"Match of the Day Repeat"),"",1+MAX($AJ$10:AJ962))</f>
        <v/>
      </c>
    </row>
    <row r="964" spans="34:36" x14ac:dyDescent="0.35">
      <c r="AH964" s="16" t="str">
        <f>IF(AND(B964="Premier League",E964="Live"),_xlfn.XLOOKUP(_xlfn.TEXTJOIN(" vs ",,C964:D964),Calendar!G:G,Calendar!B:B),IF(AND(B964="Premier League",E964="Highlights"),_xlfn.XLOOKUP(H964,Calendar!O:O,Calendar!N:N,,-1),""))</f>
        <v/>
      </c>
      <c r="AI964" s="61" t="str">
        <f>IF(AND(AH964&lt;&gt;"",E964="Live"),_xlfn.XLOOKUP(_xlfn.TEXTJOIN(" vs ",,C964:D964),Calendar!G:G,Calendar!K:K),"")</f>
        <v/>
      </c>
      <c r="AJ964" s="61" t="str">
        <f>IF(AND(K964&lt;&gt;"Match of the Day",K964&lt;&gt;"Match of the Day 2",K964&lt;&gt;"Match of the Day Repeat"),"",1+MAX($AJ$10:AJ963))</f>
        <v/>
      </c>
    </row>
    <row r="965" spans="34:36" x14ac:dyDescent="0.35">
      <c r="AH965" s="16" t="str">
        <f>IF(AND(B965="Premier League",E965="Live"),_xlfn.XLOOKUP(_xlfn.TEXTJOIN(" vs ",,C965:D965),Calendar!G:G,Calendar!B:B),IF(AND(B965="Premier League",E965="Highlights"),_xlfn.XLOOKUP(H965,Calendar!O:O,Calendar!N:N,,-1),""))</f>
        <v/>
      </c>
      <c r="AI965" s="61" t="str">
        <f>IF(AND(AH965&lt;&gt;"",E965="Live"),_xlfn.XLOOKUP(_xlfn.TEXTJOIN(" vs ",,C965:D965),Calendar!G:G,Calendar!K:K),"")</f>
        <v/>
      </c>
      <c r="AJ965" s="61" t="str">
        <f>IF(AND(K965&lt;&gt;"Match of the Day",K965&lt;&gt;"Match of the Day 2",K965&lt;&gt;"Match of the Day Repeat"),"",1+MAX($AJ$10:AJ964))</f>
        <v/>
      </c>
    </row>
    <row r="966" spans="34:36" x14ac:dyDescent="0.35">
      <c r="AH966" s="16" t="str">
        <f>IF(AND(B966="Premier League",E966="Live"),_xlfn.XLOOKUP(_xlfn.TEXTJOIN(" vs ",,C966:D966),Calendar!G:G,Calendar!B:B),IF(AND(B966="Premier League",E966="Highlights"),_xlfn.XLOOKUP(H966,Calendar!O:O,Calendar!N:N,,-1),""))</f>
        <v/>
      </c>
      <c r="AI966" s="61" t="str">
        <f>IF(AND(AH966&lt;&gt;"",E966="Live"),_xlfn.XLOOKUP(_xlfn.TEXTJOIN(" vs ",,C966:D966),Calendar!G:G,Calendar!K:K),"")</f>
        <v/>
      </c>
      <c r="AJ966" s="61" t="str">
        <f>IF(AND(K966&lt;&gt;"Match of the Day",K966&lt;&gt;"Match of the Day 2",K966&lt;&gt;"Match of the Day Repeat"),"",1+MAX($AJ$10:AJ965))</f>
        <v/>
      </c>
    </row>
    <row r="967" spans="34:36" x14ac:dyDescent="0.35">
      <c r="AH967" s="16" t="str">
        <f>IF(AND(B967="Premier League",E967="Live"),_xlfn.XLOOKUP(_xlfn.TEXTJOIN(" vs ",,C967:D967),Calendar!G:G,Calendar!B:B),IF(AND(B967="Premier League",E967="Highlights"),_xlfn.XLOOKUP(H967,Calendar!O:O,Calendar!N:N,,-1),""))</f>
        <v/>
      </c>
      <c r="AI967" s="61" t="str">
        <f>IF(AND(AH967&lt;&gt;"",E967="Live"),_xlfn.XLOOKUP(_xlfn.TEXTJOIN(" vs ",,C967:D967),Calendar!G:G,Calendar!K:K),"")</f>
        <v/>
      </c>
      <c r="AJ967" s="61" t="str">
        <f>IF(AND(K967&lt;&gt;"Match of the Day",K967&lt;&gt;"Match of the Day 2",K967&lt;&gt;"Match of the Day Repeat"),"",1+MAX($AJ$10:AJ966))</f>
        <v/>
      </c>
    </row>
    <row r="968" spans="34:36" x14ac:dyDescent="0.35">
      <c r="AH968" s="16" t="str">
        <f>IF(AND(B968="Premier League",E968="Live"),_xlfn.XLOOKUP(_xlfn.TEXTJOIN(" vs ",,C968:D968),Calendar!G:G,Calendar!B:B),IF(AND(B968="Premier League",E968="Highlights"),_xlfn.XLOOKUP(H968,Calendar!O:O,Calendar!N:N,,-1),""))</f>
        <v/>
      </c>
      <c r="AI968" s="61" t="str">
        <f>IF(AND(AH968&lt;&gt;"",E968="Live"),_xlfn.XLOOKUP(_xlfn.TEXTJOIN(" vs ",,C968:D968),Calendar!G:G,Calendar!K:K),"")</f>
        <v/>
      </c>
      <c r="AJ968" s="61" t="str">
        <f>IF(AND(K968&lt;&gt;"Match of the Day",K968&lt;&gt;"Match of the Day 2",K968&lt;&gt;"Match of the Day Repeat"),"",1+MAX($AJ$10:AJ967))</f>
        <v/>
      </c>
    </row>
    <row r="969" spans="34:36" x14ac:dyDescent="0.35">
      <c r="AH969" s="16" t="str">
        <f>IF(AND(B969="Premier League",E969="Live"),_xlfn.XLOOKUP(_xlfn.TEXTJOIN(" vs ",,C969:D969),Calendar!G:G,Calendar!B:B),IF(AND(B969="Premier League",E969="Highlights"),_xlfn.XLOOKUP(H969,Calendar!O:O,Calendar!N:N,,-1),""))</f>
        <v/>
      </c>
      <c r="AI969" s="61" t="str">
        <f>IF(AND(AH969&lt;&gt;"",E969="Live"),_xlfn.XLOOKUP(_xlfn.TEXTJOIN(" vs ",,C969:D969),Calendar!G:G,Calendar!K:K),"")</f>
        <v/>
      </c>
      <c r="AJ969" s="61" t="str">
        <f>IF(AND(K969&lt;&gt;"Match of the Day",K969&lt;&gt;"Match of the Day 2",K969&lt;&gt;"Match of the Day Repeat"),"",1+MAX($AJ$10:AJ968))</f>
        <v/>
      </c>
    </row>
    <row r="970" spans="34:36" x14ac:dyDescent="0.35">
      <c r="AH970" s="16" t="str">
        <f>IF(AND(B970="Premier League",E970="Live"),_xlfn.XLOOKUP(_xlfn.TEXTJOIN(" vs ",,C970:D970),Calendar!G:G,Calendar!B:B),IF(AND(B970="Premier League",E970="Highlights"),_xlfn.XLOOKUP(H970,Calendar!O:O,Calendar!N:N,,-1),""))</f>
        <v/>
      </c>
      <c r="AI970" s="61" t="str">
        <f>IF(AND(AH970&lt;&gt;"",E970="Live"),_xlfn.XLOOKUP(_xlfn.TEXTJOIN(" vs ",,C970:D970),Calendar!G:G,Calendar!K:K),"")</f>
        <v/>
      </c>
      <c r="AJ970" s="61" t="str">
        <f>IF(AND(K970&lt;&gt;"Match of the Day",K970&lt;&gt;"Match of the Day 2",K970&lt;&gt;"Match of the Day Repeat"),"",1+MAX($AJ$10:AJ969))</f>
        <v/>
      </c>
    </row>
    <row r="971" spans="34:36" x14ac:dyDescent="0.35">
      <c r="AH971" s="16" t="str">
        <f>IF(AND(B971="Premier League",E971="Live"),_xlfn.XLOOKUP(_xlfn.TEXTJOIN(" vs ",,C971:D971),Calendar!G:G,Calendar!B:B),IF(AND(B971="Premier League",E971="Highlights"),_xlfn.XLOOKUP(H971,Calendar!O:O,Calendar!N:N,,-1),""))</f>
        <v/>
      </c>
      <c r="AI971" s="61" t="str">
        <f>IF(AND(AH971&lt;&gt;"",E971="Live"),_xlfn.XLOOKUP(_xlfn.TEXTJOIN(" vs ",,C971:D971),Calendar!G:G,Calendar!K:K),"")</f>
        <v/>
      </c>
      <c r="AJ971" s="61" t="str">
        <f>IF(AND(K971&lt;&gt;"Match of the Day",K971&lt;&gt;"Match of the Day 2",K971&lt;&gt;"Match of the Day Repeat"),"",1+MAX($AJ$10:AJ970))</f>
        <v/>
      </c>
    </row>
    <row r="972" spans="34:36" x14ac:dyDescent="0.35">
      <c r="AH972" s="16" t="str">
        <f>IF(AND(B972="Premier League",E972="Live"),_xlfn.XLOOKUP(_xlfn.TEXTJOIN(" vs ",,C972:D972),Calendar!G:G,Calendar!B:B),IF(AND(B972="Premier League",E972="Highlights"),_xlfn.XLOOKUP(H972,Calendar!O:O,Calendar!N:N,,-1),""))</f>
        <v/>
      </c>
      <c r="AI972" s="61" t="str">
        <f>IF(AND(AH972&lt;&gt;"",E972="Live"),_xlfn.XLOOKUP(_xlfn.TEXTJOIN(" vs ",,C972:D972),Calendar!G:G,Calendar!K:K),"")</f>
        <v/>
      </c>
      <c r="AJ972" s="61" t="str">
        <f>IF(AND(K972&lt;&gt;"Match of the Day",K972&lt;&gt;"Match of the Day 2",K972&lt;&gt;"Match of the Day Repeat"),"",1+MAX($AJ$10:AJ971))</f>
        <v/>
      </c>
    </row>
    <row r="973" spans="34:36" x14ac:dyDescent="0.35">
      <c r="AH973" s="16" t="str">
        <f>IF(AND(B973="Premier League",E973="Live"),_xlfn.XLOOKUP(_xlfn.TEXTJOIN(" vs ",,C973:D973),Calendar!G:G,Calendar!B:B),IF(AND(B973="Premier League",E973="Highlights"),_xlfn.XLOOKUP(H973,Calendar!O:O,Calendar!N:N,,-1),""))</f>
        <v/>
      </c>
      <c r="AI973" s="61" t="str">
        <f>IF(AND(AH973&lt;&gt;"",E973="Live"),_xlfn.XLOOKUP(_xlfn.TEXTJOIN(" vs ",,C973:D973),Calendar!G:G,Calendar!K:K),"")</f>
        <v/>
      </c>
      <c r="AJ973" s="61" t="str">
        <f>IF(AND(K973&lt;&gt;"Match of the Day",K973&lt;&gt;"Match of the Day 2",K973&lt;&gt;"Match of the Day Repeat"),"",1+MAX($AJ$10:AJ972))</f>
        <v/>
      </c>
    </row>
    <row r="974" spans="34:36" x14ac:dyDescent="0.35">
      <c r="AH974" s="16" t="str">
        <f>IF(AND(B974="Premier League",E974="Live"),_xlfn.XLOOKUP(_xlfn.TEXTJOIN(" vs ",,C974:D974),Calendar!G:G,Calendar!B:B),IF(AND(B974="Premier League",E974="Highlights"),_xlfn.XLOOKUP(H974,Calendar!O:O,Calendar!N:N,,-1),""))</f>
        <v/>
      </c>
      <c r="AI974" s="61" t="str">
        <f>IF(AND(AH974&lt;&gt;"",E974="Live"),_xlfn.XLOOKUP(_xlfn.TEXTJOIN(" vs ",,C974:D974),Calendar!G:G,Calendar!K:K),"")</f>
        <v/>
      </c>
      <c r="AJ974" s="61" t="str">
        <f>IF(AND(K974&lt;&gt;"Match of the Day",K974&lt;&gt;"Match of the Day 2",K974&lt;&gt;"Match of the Day Repeat"),"",1+MAX($AJ$10:AJ973))</f>
        <v/>
      </c>
    </row>
    <row r="975" spans="34:36" x14ac:dyDescent="0.35">
      <c r="AH975" s="16" t="str">
        <f>IF(AND(B975="Premier League",E975="Live"),_xlfn.XLOOKUP(_xlfn.TEXTJOIN(" vs ",,C975:D975),Calendar!G:G,Calendar!B:B),IF(AND(B975="Premier League",E975="Highlights"),_xlfn.XLOOKUP(H975,Calendar!O:O,Calendar!N:N,,-1),""))</f>
        <v/>
      </c>
      <c r="AI975" s="61" t="str">
        <f>IF(AND(AH975&lt;&gt;"",E975="Live"),_xlfn.XLOOKUP(_xlfn.TEXTJOIN(" vs ",,C975:D975),Calendar!G:G,Calendar!K:K),"")</f>
        <v/>
      </c>
      <c r="AJ975" s="61" t="str">
        <f>IF(AND(K975&lt;&gt;"Match of the Day",K975&lt;&gt;"Match of the Day 2",K975&lt;&gt;"Match of the Day Repeat"),"",1+MAX($AJ$10:AJ974))</f>
        <v/>
      </c>
    </row>
    <row r="976" spans="34:36" x14ac:dyDescent="0.35">
      <c r="AH976" s="16" t="str">
        <f>IF(AND(B976="Premier League",E976="Live"),_xlfn.XLOOKUP(_xlfn.TEXTJOIN(" vs ",,C976:D976),Calendar!G:G,Calendar!B:B),IF(AND(B976="Premier League",E976="Highlights"),_xlfn.XLOOKUP(H976,Calendar!O:O,Calendar!N:N,,-1),""))</f>
        <v/>
      </c>
      <c r="AI976" s="61" t="str">
        <f>IF(AND(AH976&lt;&gt;"",E976="Live"),_xlfn.XLOOKUP(_xlfn.TEXTJOIN(" vs ",,C976:D976),Calendar!G:G,Calendar!K:K),"")</f>
        <v/>
      </c>
      <c r="AJ976" s="61" t="str">
        <f>IF(AND(K976&lt;&gt;"Match of the Day",K976&lt;&gt;"Match of the Day 2",K976&lt;&gt;"Match of the Day Repeat"),"",1+MAX($AJ$10:AJ975))</f>
        <v/>
      </c>
    </row>
    <row r="977" spans="34:36" x14ac:dyDescent="0.35">
      <c r="AH977" s="16" t="str">
        <f>IF(AND(B977="Premier League",E977="Live"),_xlfn.XLOOKUP(_xlfn.TEXTJOIN(" vs ",,C977:D977),Calendar!G:G,Calendar!B:B),IF(AND(B977="Premier League",E977="Highlights"),_xlfn.XLOOKUP(H977,Calendar!O:O,Calendar!N:N,,-1),""))</f>
        <v/>
      </c>
      <c r="AI977" s="61" t="str">
        <f>IF(AND(AH977&lt;&gt;"",E977="Live"),_xlfn.XLOOKUP(_xlfn.TEXTJOIN(" vs ",,C977:D977),Calendar!G:G,Calendar!K:K),"")</f>
        <v/>
      </c>
      <c r="AJ977" s="61" t="str">
        <f>IF(AND(K977&lt;&gt;"Match of the Day",K977&lt;&gt;"Match of the Day 2",K977&lt;&gt;"Match of the Day Repeat"),"",1+MAX($AJ$10:AJ976))</f>
        <v/>
      </c>
    </row>
    <row r="978" spans="34:36" x14ac:dyDescent="0.35">
      <c r="AH978" s="16" t="str">
        <f>IF(AND(B978="Premier League",E978="Live"),_xlfn.XLOOKUP(_xlfn.TEXTJOIN(" vs ",,C978:D978),Calendar!G:G,Calendar!B:B),IF(AND(B978="Premier League",E978="Highlights"),_xlfn.XLOOKUP(H978,Calendar!O:O,Calendar!N:N,,-1),""))</f>
        <v/>
      </c>
      <c r="AI978" s="61" t="str">
        <f>IF(AND(AH978&lt;&gt;"",E978="Live"),_xlfn.XLOOKUP(_xlfn.TEXTJOIN(" vs ",,C978:D978),Calendar!G:G,Calendar!K:K),"")</f>
        <v/>
      </c>
      <c r="AJ978" s="61" t="str">
        <f>IF(AND(K978&lt;&gt;"Match of the Day",K978&lt;&gt;"Match of the Day 2",K978&lt;&gt;"Match of the Day Repeat"),"",1+MAX($AJ$10:AJ977))</f>
        <v/>
      </c>
    </row>
    <row r="979" spans="34:36" x14ac:dyDescent="0.35">
      <c r="AH979" s="16" t="str">
        <f>IF(AND(B979="Premier League",E979="Live"),_xlfn.XLOOKUP(_xlfn.TEXTJOIN(" vs ",,C979:D979),Calendar!G:G,Calendar!B:B),IF(AND(B979="Premier League",E979="Highlights"),_xlfn.XLOOKUP(H979,Calendar!O:O,Calendar!N:N,,-1),""))</f>
        <v/>
      </c>
      <c r="AI979" s="61" t="str">
        <f>IF(AND(AH979&lt;&gt;"",E979="Live"),_xlfn.XLOOKUP(_xlfn.TEXTJOIN(" vs ",,C979:D979),Calendar!G:G,Calendar!K:K),"")</f>
        <v/>
      </c>
      <c r="AJ979" s="61" t="str">
        <f>IF(AND(K979&lt;&gt;"Match of the Day",K979&lt;&gt;"Match of the Day 2",K979&lt;&gt;"Match of the Day Repeat"),"",1+MAX($AJ$10:AJ978))</f>
        <v/>
      </c>
    </row>
    <row r="980" spans="34:36" x14ac:dyDescent="0.35">
      <c r="AH980" s="16" t="str">
        <f>IF(AND(B980="Premier League",E980="Live"),_xlfn.XLOOKUP(_xlfn.TEXTJOIN(" vs ",,C980:D980),Calendar!G:G,Calendar!B:B),IF(AND(B980="Premier League",E980="Highlights"),_xlfn.XLOOKUP(H980,Calendar!O:O,Calendar!N:N,,-1),""))</f>
        <v/>
      </c>
      <c r="AI980" s="61" t="str">
        <f>IF(AND(AH980&lt;&gt;"",E980="Live"),_xlfn.XLOOKUP(_xlfn.TEXTJOIN(" vs ",,C980:D980),Calendar!G:G,Calendar!K:K),"")</f>
        <v/>
      </c>
      <c r="AJ980" s="61" t="str">
        <f>IF(AND(K980&lt;&gt;"Match of the Day",K980&lt;&gt;"Match of the Day 2",K980&lt;&gt;"Match of the Day Repeat"),"",1+MAX($AJ$10:AJ979))</f>
        <v/>
      </c>
    </row>
    <row r="981" spans="34:36" x14ac:dyDescent="0.35">
      <c r="AH981" s="16" t="str">
        <f>IF(AND(B981="Premier League",E981="Live"),_xlfn.XLOOKUP(_xlfn.TEXTJOIN(" vs ",,C981:D981),Calendar!G:G,Calendar!B:B),IF(AND(B981="Premier League",E981="Highlights"),_xlfn.XLOOKUP(H981,Calendar!O:O,Calendar!N:N,,-1),""))</f>
        <v/>
      </c>
      <c r="AI981" s="61" t="str">
        <f>IF(AND(AH981&lt;&gt;"",E981="Live"),_xlfn.XLOOKUP(_xlfn.TEXTJOIN(" vs ",,C981:D981),Calendar!G:G,Calendar!K:K),"")</f>
        <v/>
      </c>
      <c r="AJ981" s="61" t="str">
        <f>IF(AND(K981&lt;&gt;"Match of the Day",K981&lt;&gt;"Match of the Day 2",K981&lt;&gt;"Match of the Day Repeat"),"",1+MAX($AJ$10:AJ980))</f>
        <v/>
      </c>
    </row>
    <row r="982" spans="34:36" x14ac:dyDescent="0.35">
      <c r="AH982" s="16" t="str">
        <f>IF(AND(B982="Premier League",E982="Live"),_xlfn.XLOOKUP(_xlfn.TEXTJOIN(" vs ",,C982:D982),Calendar!G:G,Calendar!B:B),IF(AND(B982="Premier League",E982="Highlights"),_xlfn.XLOOKUP(H982,Calendar!O:O,Calendar!N:N,,-1),""))</f>
        <v/>
      </c>
      <c r="AI982" s="61" t="str">
        <f>IF(AND(AH982&lt;&gt;"",E982="Live"),_xlfn.XLOOKUP(_xlfn.TEXTJOIN(" vs ",,C982:D982),Calendar!G:G,Calendar!K:K),"")</f>
        <v/>
      </c>
      <c r="AJ982" s="61" t="str">
        <f>IF(AND(K982&lt;&gt;"Match of the Day",K982&lt;&gt;"Match of the Day 2",K982&lt;&gt;"Match of the Day Repeat"),"",1+MAX($AJ$10:AJ981))</f>
        <v/>
      </c>
    </row>
    <row r="983" spans="34:36" x14ac:dyDescent="0.35">
      <c r="AH983" s="16" t="str">
        <f>IF(AND(B983="Premier League",E983="Live"),_xlfn.XLOOKUP(_xlfn.TEXTJOIN(" vs ",,C983:D983),Calendar!G:G,Calendar!B:B),IF(AND(B983="Premier League",E983="Highlights"),_xlfn.XLOOKUP(H983,Calendar!O:O,Calendar!N:N,,-1),""))</f>
        <v/>
      </c>
      <c r="AI983" s="61" t="str">
        <f>IF(AND(AH983&lt;&gt;"",E983="Live"),_xlfn.XLOOKUP(_xlfn.TEXTJOIN(" vs ",,C983:D983),Calendar!G:G,Calendar!K:K),"")</f>
        <v/>
      </c>
      <c r="AJ983" s="61" t="str">
        <f>IF(AND(K983&lt;&gt;"Match of the Day",K983&lt;&gt;"Match of the Day 2",K983&lt;&gt;"Match of the Day Repeat"),"",1+MAX($AJ$10:AJ982))</f>
        <v/>
      </c>
    </row>
    <row r="984" spans="34:36" x14ac:dyDescent="0.35">
      <c r="AH984" s="16" t="str">
        <f>IF(AND(B984="Premier League",E984="Live"),_xlfn.XLOOKUP(_xlfn.TEXTJOIN(" vs ",,C984:D984),Calendar!G:G,Calendar!B:B),IF(AND(B984="Premier League",E984="Highlights"),_xlfn.XLOOKUP(H984,Calendar!O:O,Calendar!N:N,,-1),""))</f>
        <v/>
      </c>
      <c r="AI984" s="61" t="str">
        <f>IF(AND(AH984&lt;&gt;"",E984="Live"),_xlfn.XLOOKUP(_xlfn.TEXTJOIN(" vs ",,C984:D984),Calendar!G:G,Calendar!K:K),"")</f>
        <v/>
      </c>
      <c r="AJ984" s="61" t="str">
        <f>IF(AND(K984&lt;&gt;"Match of the Day",K984&lt;&gt;"Match of the Day 2",K984&lt;&gt;"Match of the Day Repeat"),"",1+MAX($AJ$10:AJ983))</f>
        <v/>
      </c>
    </row>
    <row r="985" spans="34:36" x14ac:dyDescent="0.35">
      <c r="AH985" s="16" t="str">
        <f>IF(AND(B985="Premier League",E985="Live"),_xlfn.XLOOKUP(_xlfn.TEXTJOIN(" vs ",,C985:D985),Calendar!G:G,Calendar!B:B),IF(AND(B985="Premier League",E985="Highlights"),_xlfn.XLOOKUP(H985,Calendar!O:O,Calendar!N:N,,-1),""))</f>
        <v/>
      </c>
      <c r="AI985" s="61" t="str">
        <f>IF(AND(AH985&lt;&gt;"",E985="Live"),_xlfn.XLOOKUP(_xlfn.TEXTJOIN(" vs ",,C985:D985),Calendar!G:G,Calendar!K:K),"")</f>
        <v/>
      </c>
      <c r="AJ985" s="61" t="str">
        <f>IF(AND(K985&lt;&gt;"Match of the Day",K985&lt;&gt;"Match of the Day 2",K985&lt;&gt;"Match of the Day Repeat"),"",1+MAX($AJ$10:AJ984))</f>
        <v/>
      </c>
    </row>
    <row r="986" spans="34:36" x14ac:dyDescent="0.35">
      <c r="AH986" s="16" t="str">
        <f>IF(AND(B986="Premier League",E986="Live"),_xlfn.XLOOKUP(_xlfn.TEXTJOIN(" vs ",,C986:D986),Calendar!G:G,Calendar!B:B),IF(AND(B986="Premier League",E986="Highlights"),_xlfn.XLOOKUP(H986,Calendar!O:O,Calendar!N:N,,-1),""))</f>
        <v/>
      </c>
      <c r="AI986" s="61" t="str">
        <f>IF(AND(AH986&lt;&gt;"",E986="Live"),_xlfn.XLOOKUP(_xlfn.TEXTJOIN(" vs ",,C986:D986),Calendar!G:G,Calendar!K:K),"")</f>
        <v/>
      </c>
      <c r="AJ986" s="61" t="str">
        <f>IF(AND(K986&lt;&gt;"Match of the Day",K986&lt;&gt;"Match of the Day 2",K986&lt;&gt;"Match of the Day Repeat"),"",1+MAX($AJ$10:AJ985))</f>
        <v/>
      </c>
    </row>
    <row r="987" spans="34:36" x14ac:dyDescent="0.35">
      <c r="AH987" s="16" t="str">
        <f>IF(AND(B987="Premier League",E987="Live"),_xlfn.XLOOKUP(_xlfn.TEXTJOIN(" vs ",,C987:D987),Calendar!G:G,Calendar!B:B),IF(AND(B987="Premier League",E987="Highlights"),_xlfn.XLOOKUP(H987,Calendar!O:O,Calendar!N:N,,-1),""))</f>
        <v/>
      </c>
      <c r="AI987" s="61" t="str">
        <f>IF(AND(AH987&lt;&gt;"",E987="Live"),_xlfn.XLOOKUP(_xlfn.TEXTJOIN(" vs ",,C987:D987),Calendar!G:G,Calendar!K:K),"")</f>
        <v/>
      </c>
      <c r="AJ987" s="61" t="str">
        <f>IF(AND(K987&lt;&gt;"Match of the Day",K987&lt;&gt;"Match of the Day 2",K987&lt;&gt;"Match of the Day Repeat"),"",1+MAX($AJ$10:AJ986))</f>
        <v/>
      </c>
    </row>
    <row r="988" spans="34:36" x14ac:dyDescent="0.35">
      <c r="AH988" s="16" t="str">
        <f>IF(AND(B988="Premier League",E988="Live"),_xlfn.XLOOKUP(_xlfn.TEXTJOIN(" vs ",,C988:D988),Calendar!G:G,Calendar!B:B),IF(AND(B988="Premier League",E988="Highlights"),_xlfn.XLOOKUP(H988,Calendar!O:O,Calendar!N:N,,-1),""))</f>
        <v/>
      </c>
      <c r="AI988" s="61" t="str">
        <f>IF(AND(AH988&lt;&gt;"",E988="Live"),_xlfn.XLOOKUP(_xlfn.TEXTJOIN(" vs ",,C988:D988),Calendar!G:G,Calendar!K:K),"")</f>
        <v/>
      </c>
      <c r="AJ988" s="61" t="str">
        <f>IF(AND(K988&lt;&gt;"Match of the Day",K988&lt;&gt;"Match of the Day 2",K988&lt;&gt;"Match of the Day Repeat"),"",1+MAX($AJ$10:AJ987))</f>
        <v/>
      </c>
    </row>
    <row r="989" spans="34:36" x14ac:dyDescent="0.35">
      <c r="AH989" s="16" t="str">
        <f>IF(AND(B989="Premier League",E989="Live"),_xlfn.XLOOKUP(_xlfn.TEXTJOIN(" vs ",,C989:D989),Calendar!G:G,Calendar!B:B),IF(AND(B989="Premier League",E989="Highlights"),_xlfn.XLOOKUP(H989,Calendar!O:O,Calendar!N:N,,-1),""))</f>
        <v/>
      </c>
      <c r="AI989" s="61" t="str">
        <f>IF(AND(AH989&lt;&gt;"",E989="Live"),_xlfn.XLOOKUP(_xlfn.TEXTJOIN(" vs ",,C989:D989),Calendar!G:G,Calendar!K:K),"")</f>
        <v/>
      </c>
      <c r="AJ989" s="61" t="str">
        <f>IF(AND(K989&lt;&gt;"Match of the Day",K989&lt;&gt;"Match of the Day 2",K989&lt;&gt;"Match of the Day Repeat"),"",1+MAX($AJ$10:AJ988))</f>
        <v/>
      </c>
    </row>
    <row r="990" spans="34:36" x14ac:dyDescent="0.35">
      <c r="AH990" s="16" t="str">
        <f>IF(AND(B990="Premier League",E990="Live"),_xlfn.XLOOKUP(_xlfn.TEXTJOIN(" vs ",,C990:D990),Calendar!G:G,Calendar!B:B),IF(AND(B990="Premier League",E990="Highlights"),_xlfn.XLOOKUP(H990,Calendar!O:O,Calendar!N:N,,-1),""))</f>
        <v/>
      </c>
      <c r="AI990" s="61" t="str">
        <f>IF(AND(AH990&lt;&gt;"",E990="Live"),_xlfn.XLOOKUP(_xlfn.TEXTJOIN(" vs ",,C990:D990),Calendar!G:G,Calendar!K:K),"")</f>
        <v/>
      </c>
      <c r="AJ990" s="61" t="str">
        <f>IF(AND(K990&lt;&gt;"Match of the Day",K990&lt;&gt;"Match of the Day 2",K990&lt;&gt;"Match of the Day Repeat"),"",1+MAX($AJ$10:AJ989))</f>
        <v/>
      </c>
    </row>
    <row r="991" spans="34:36" x14ac:dyDescent="0.35">
      <c r="AH991" s="16" t="str">
        <f>IF(AND(B991="Premier League",E991="Live"),_xlfn.XLOOKUP(_xlfn.TEXTJOIN(" vs ",,C991:D991),Calendar!G:G,Calendar!B:B),IF(AND(B991="Premier League",E991="Highlights"),_xlfn.XLOOKUP(H991,Calendar!O:O,Calendar!N:N,,-1),""))</f>
        <v/>
      </c>
      <c r="AI991" s="61" t="str">
        <f>IF(AND(AH991&lt;&gt;"",E991="Live"),_xlfn.XLOOKUP(_xlfn.TEXTJOIN(" vs ",,C991:D991),Calendar!G:G,Calendar!K:K),"")</f>
        <v/>
      </c>
      <c r="AJ991" s="61" t="str">
        <f>IF(AND(K991&lt;&gt;"Match of the Day",K991&lt;&gt;"Match of the Day 2",K991&lt;&gt;"Match of the Day Repeat"),"",1+MAX($AJ$10:AJ990))</f>
        <v/>
      </c>
    </row>
    <row r="992" spans="34:36" x14ac:dyDescent="0.35">
      <c r="AH992" s="16" t="str">
        <f>IF(AND(B992="Premier League",E992="Live"),_xlfn.XLOOKUP(_xlfn.TEXTJOIN(" vs ",,C992:D992),Calendar!G:G,Calendar!B:B),IF(AND(B992="Premier League",E992="Highlights"),_xlfn.XLOOKUP(H992,Calendar!O:O,Calendar!N:N,,-1),""))</f>
        <v/>
      </c>
      <c r="AI992" s="61" t="str">
        <f>IF(AND(AH992&lt;&gt;"",E992="Live"),_xlfn.XLOOKUP(_xlfn.TEXTJOIN(" vs ",,C992:D992),Calendar!G:G,Calendar!K:K),"")</f>
        <v/>
      </c>
      <c r="AJ992" s="61" t="str">
        <f>IF(AND(K992&lt;&gt;"Match of the Day",K992&lt;&gt;"Match of the Day 2",K992&lt;&gt;"Match of the Day Repeat"),"",1+MAX($AJ$10:AJ991))</f>
        <v/>
      </c>
    </row>
    <row r="993" spans="34:36" x14ac:dyDescent="0.35">
      <c r="AH993" s="16" t="str">
        <f>IF(AND(B993="Premier League",E993="Live"),_xlfn.XLOOKUP(_xlfn.TEXTJOIN(" vs ",,C993:D993),Calendar!G:G,Calendar!B:B),IF(AND(B993="Premier League",E993="Highlights"),_xlfn.XLOOKUP(H993,Calendar!O:O,Calendar!N:N,,-1),""))</f>
        <v/>
      </c>
      <c r="AI993" s="61" t="str">
        <f>IF(AND(AH993&lt;&gt;"",E993="Live"),_xlfn.XLOOKUP(_xlfn.TEXTJOIN(" vs ",,C993:D993),Calendar!G:G,Calendar!K:K),"")</f>
        <v/>
      </c>
      <c r="AJ993" s="61" t="str">
        <f>IF(AND(K993&lt;&gt;"Match of the Day",K993&lt;&gt;"Match of the Day 2",K993&lt;&gt;"Match of the Day Repeat"),"",1+MAX($AJ$10:AJ992))</f>
        <v/>
      </c>
    </row>
    <row r="994" spans="34:36" x14ac:dyDescent="0.35">
      <c r="AH994" s="16" t="str">
        <f>IF(AND(B994="Premier League",E994="Live"),_xlfn.XLOOKUP(_xlfn.TEXTJOIN(" vs ",,C994:D994),Calendar!G:G,Calendar!B:B),IF(AND(B994="Premier League",E994="Highlights"),_xlfn.XLOOKUP(H994,Calendar!O:O,Calendar!N:N,,-1),""))</f>
        <v/>
      </c>
      <c r="AI994" s="61" t="str">
        <f>IF(AND(AH994&lt;&gt;"",E994="Live"),_xlfn.XLOOKUP(_xlfn.TEXTJOIN(" vs ",,C994:D994),Calendar!G:G,Calendar!K:K),"")</f>
        <v/>
      </c>
      <c r="AJ994" s="61" t="str">
        <f>IF(AND(K994&lt;&gt;"Match of the Day",K994&lt;&gt;"Match of the Day 2",K994&lt;&gt;"Match of the Day Repeat"),"",1+MAX($AJ$10:AJ993))</f>
        <v/>
      </c>
    </row>
    <row r="995" spans="34:36" x14ac:dyDescent="0.35">
      <c r="AH995" s="16" t="str">
        <f>IF(AND(B995="Premier League",E995="Live"),_xlfn.XLOOKUP(_xlfn.TEXTJOIN(" vs ",,C995:D995),Calendar!G:G,Calendar!B:B),IF(AND(B995="Premier League",E995="Highlights"),_xlfn.XLOOKUP(H995,Calendar!O:O,Calendar!N:N,,-1),""))</f>
        <v/>
      </c>
      <c r="AI995" s="61" t="str">
        <f>IF(AND(AH995&lt;&gt;"",E995="Live"),_xlfn.XLOOKUP(_xlfn.TEXTJOIN(" vs ",,C995:D995),Calendar!G:G,Calendar!K:K),"")</f>
        <v/>
      </c>
      <c r="AJ995" s="61" t="str">
        <f>IF(AND(K995&lt;&gt;"Match of the Day",K995&lt;&gt;"Match of the Day 2",K995&lt;&gt;"Match of the Day Repeat"),"",1+MAX($AJ$10:AJ994))</f>
        <v/>
      </c>
    </row>
    <row r="996" spans="34:36" x14ac:dyDescent="0.35">
      <c r="AH996" s="16" t="str">
        <f>IF(AND(B996="Premier League",E996="Live"),_xlfn.XLOOKUP(_xlfn.TEXTJOIN(" vs ",,C996:D996),Calendar!G:G,Calendar!B:B),IF(AND(B996="Premier League",E996="Highlights"),_xlfn.XLOOKUP(H996,Calendar!O:O,Calendar!N:N,,-1),""))</f>
        <v/>
      </c>
      <c r="AI996" s="61" t="str">
        <f>IF(AND(AH996&lt;&gt;"",E996="Live"),_xlfn.XLOOKUP(_xlfn.TEXTJOIN(" vs ",,C996:D996),Calendar!G:G,Calendar!K:K),"")</f>
        <v/>
      </c>
      <c r="AJ996" s="61" t="str">
        <f>IF(AND(K996&lt;&gt;"Match of the Day",K996&lt;&gt;"Match of the Day 2",K996&lt;&gt;"Match of the Day Repeat"),"",1+MAX($AJ$10:AJ995))</f>
        <v/>
      </c>
    </row>
    <row r="997" spans="34:36" x14ac:dyDescent="0.35">
      <c r="AH997" s="16" t="str">
        <f>IF(AND(B997="Premier League",E997="Live"),_xlfn.XLOOKUP(_xlfn.TEXTJOIN(" vs ",,C997:D997),Calendar!G:G,Calendar!B:B),IF(AND(B997="Premier League",E997="Highlights"),_xlfn.XLOOKUP(H997,Calendar!O:O,Calendar!N:N,,-1),""))</f>
        <v/>
      </c>
      <c r="AI997" s="61" t="str">
        <f>IF(AND(AH997&lt;&gt;"",E997="Live"),_xlfn.XLOOKUP(_xlfn.TEXTJOIN(" vs ",,C997:D997),Calendar!G:G,Calendar!K:K),"")</f>
        <v/>
      </c>
      <c r="AJ997" s="61" t="str">
        <f>IF(AND(K997&lt;&gt;"Match of the Day",K997&lt;&gt;"Match of the Day 2",K997&lt;&gt;"Match of the Day Repeat"),"",1+MAX($AJ$10:AJ996))</f>
        <v/>
      </c>
    </row>
    <row r="998" spans="34:36" x14ac:dyDescent="0.35">
      <c r="AH998" s="16" t="str">
        <f>IF(AND(B998="Premier League",E998="Live"),_xlfn.XLOOKUP(_xlfn.TEXTJOIN(" vs ",,C998:D998),Calendar!G:G,Calendar!B:B),IF(AND(B998="Premier League",E998="Highlights"),_xlfn.XLOOKUP(H998,Calendar!O:O,Calendar!N:N,,-1),""))</f>
        <v/>
      </c>
      <c r="AI998" s="61" t="str">
        <f>IF(AND(AH998&lt;&gt;"",E998="Live"),_xlfn.XLOOKUP(_xlfn.TEXTJOIN(" vs ",,C998:D998),Calendar!G:G,Calendar!K:K),"")</f>
        <v/>
      </c>
      <c r="AJ998" s="61" t="str">
        <f>IF(AND(K998&lt;&gt;"Match of the Day",K998&lt;&gt;"Match of the Day 2",K998&lt;&gt;"Match of the Day Repeat"),"",1+MAX($AJ$10:AJ997))</f>
        <v/>
      </c>
    </row>
    <row r="999" spans="34:36" x14ac:dyDescent="0.35">
      <c r="AH999" s="16" t="str">
        <f>IF(AND(B999="Premier League",E999="Live"),_xlfn.XLOOKUP(_xlfn.TEXTJOIN(" vs ",,C999:D999),Calendar!G:G,Calendar!B:B),IF(AND(B999="Premier League",E999="Highlights"),_xlfn.XLOOKUP(H999,Calendar!O:O,Calendar!N:N,,-1),""))</f>
        <v/>
      </c>
      <c r="AI999" s="61" t="str">
        <f>IF(AND(AH999&lt;&gt;"",E999="Live"),_xlfn.XLOOKUP(_xlfn.TEXTJOIN(" vs ",,C999:D999),Calendar!G:G,Calendar!K:K),"")</f>
        <v/>
      </c>
      <c r="AJ999" s="61" t="str">
        <f>IF(AND(K999&lt;&gt;"Match of the Day",K999&lt;&gt;"Match of the Day 2",K999&lt;&gt;"Match of the Day Repeat"),"",1+MAX($AJ$10:AJ998))</f>
        <v/>
      </c>
    </row>
    <row r="1000" spans="34:36" x14ac:dyDescent="0.35">
      <c r="AH1000" s="16" t="str">
        <f>IF(AND(B1000="Premier League",E1000="Live"),_xlfn.XLOOKUP(_xlfn.TEXTJOIN(" vs ",,C1000:D1000),Calendar!G:G,Calendar!B:B),IF(AND(B1000="Premier League",E1000="Highlights"),_xlfn.XLOOKUP(H1000,Calendar!O:O,Calendar!N:N,,-1),""))</f>
        <v/>
      </c>
      <c r="AI1000" s="61" t="str">
        <f>IF(AND(AH1000&lt;&gt;"",E1000="Live"),_xlfn.XLOOKUP(_xlfn.TEXTJOIN(" vs ",,C1000:D1000),Calendar!G:G,Calendar!K:K),"")</f>
        <v/>
      </c>
      <c r="AJ1000" s="61" t="str">
        <f>IF(AND(K1000&lt;&gt;"Match of the Day",K1000&lt;&gt;"Match of the Day 2",K1000&lt;&gt;"Match of the Day Repeat"),"",1+MAX($AJ$10:AJ999))</f>
        <v/>
      </c>
    </row>
    <row r="1001" spans="34:36" x14ac:dyDescent="0.35">
      <c r="AH1001" s="16" t="str">
        <f>IF(AND(B1001="Premier League",E1001="Live"),_xlfn.XLOOKUP(_xlfn.TEXTJOIN(" vs ",,C1001:D1001),Calendar!G:G,Calendar!B:B),IF(AND(B1001="Premier League",E1001="Highlights"),_xlfn.XLOOKUP(H1001,Calendar!O:O,Calendar!N:N,,-1),""))</f>
        <v/>
      </c>
      <c r="AI1001" s="61" t="str">
        <f>IF(AND(AH1001&lt;&gt;"",E1001="Live"),_xlfn.XLOOKUP(_xlfn.TEXTJOIN(" vs ",,C1001:D1001),Calendar!G:G,Calendar!K:K),"")</f>
        <v/>
      </c>
      <c r="AJ1001" s="61" t="str">
        <f>IF(AND(K1001&lt;&gt;"Match of the Day",K1001&lt;&gt;"Match of the Day 2",K1001&lt;&gt;"Match of the Day Repeat"),"",1+MAX($AJ$10:AJ1000))</f>
        <v/>
      </c>
    </row>
    <row r="1002" spans="34:36" x14ac:dyDescent="0.35">
      <c r="AH1002" s="16" t="str">
        <f>IF(AND(B1002="Premier League",E1002="Live"),_xlfn.XLOOKUP(_xlfn.TEXTJOIN(" vs ",,C1002:D1002),Calendar!G:G,Calendar!B:B),IF(AND(B1002="Premier League",E1002="Highlights"),_xlfn.XLOOKUP(H1002,Calendar!O:O,Calendar!N:N,,-1),""))</f>
        <v/>
      </c>
      <c r="AI1002" s="61" t="str">
        <f>IF(AND(AH1002&lt;&gt;"",E1002="Live"),_xlfn.XLOOKUP(_xlfn.TEXTJOIN(" vs ",,C1002:D1002),Calendar!G:G,Calendar!K:K),"")</f>
        <v/>
      </c>
      <c r="AJ1002" s="61" t="str">
        <f>IF(AND(K1002&lt;&gt;"Match of the Day",K1002&lt;&gt;"Match of the Day 2",K1002&lt;&gt;"Match of the Day Repeat"),"",1+MAX($AJ$10:AJ1001))</f>
        <v/>
      </c>
    </row>
    <row r="1003" spans="34:36" x14ac:dyDescent="0.35">
      <c r="AH1003" s="16" t="str">
        <f>IF(AND(B1003="Premier League",E1003="Live"),_xlfn.XLOOKUP(_xlfn.TEXTJOIN(" vs ",,C1003:D1003),Calendar!G:G,Calendar!B:B),IF(AND(B1003="Premier League",E1003="Highlights"),_xlfn.XLOOKUP(H1003,Calendar!O:O,Calendar!N:N,,-1),""))</f>
        <v/>
      </c>
      <c r="AI1003" s="61" t="str">
        <f>IF(AND(AH1003&lt;&gt;"",E1003="Live"),_xlfn.XLOOKUP(_xlfn.TEXTJOIN(" vs ",,C1003:D1003),Calendar!G:G,Calendar!K:K),"")</f>
        <v/>
      </c>
      <c r="AJ1003" s="61" t="str">
        <f>IF(AND(K1003&lt;&gt;"Match of the Day",K1003&lt;&gt;"Match of the Day 2",K1003&lt;&gt;"Match of the Day Repeat"),"",1+MAX($AJ$10:AJ1002))</f>
        <v/>
      </c>
    </row>
    <row r="1004" spans="34:36" x14ac:dyDescent="0.35">
      <c r="AH1004" s="16" t="str">
        <f>IF(AND(B1004="Premier League",E1004="Live"),_xlfn.XLOOKUP(_xlfn.TEXTJOIN(" vs ",,C1004:D1004),Calendar!G:G,Calendar!B:B),IF(AND(B1004="Premier League",E1004="Highlights"),_xlfn.XLOOKUP(H1004,Calendar!O:O,Calendar!N:N,,-1),""))</f>
        <v/>
      </c>
      <c r="AI1004" s="61" t="str">
        <f>IF(AND(AH1004&lt;&gt;"",E1004="Live"),_xlfn.XLOOKUP(_xlfn.TEXTJOIN(" vs ",,C1004:D1004),Calendar!G:G,Calendar!K:K),"")</f>
        <v/>
      </c>
      <c r="AJ1004" s="61" t="str">
        <f>IF(AND(K1004&lt;&gt;"Match of the Day",K1004&lt;&gt;"Match of the Day 2",K1004&lt;&gt;"Match of the Day Repeat"),"",1+MAX($AJ$10:AJ1003))</f>
        <v/>
      </c>
    </row>
    <row r="1005" spans="34:36" x14ac:dyDescent="0.35">
      <c r="AH1005" s="16" t="str">
        <f>IF(AND(B1005="Premier League",E1005="Live"),_xlfn.XLOOKUP(_xlfn.TEXTJOIN(" vs ",,C1005:D1005),Calendar!G:G,Calendar!B:B),IF(AND(B1005="Premier League",E1005="Highlights"),_xlfn.XLOOKUP(H1005,Calendar!O:O,Calendar!N:N,,-1),""))</f>
        <v/>
      </c>
      <c r="AI1005" s="61" t="str">
        <f>IF(AND(AH1005&lt;&gt;"",E1005="Live"),_xlfn.XLOOKUP(_xlfn.TEXTJOIN(" vs ",,C1005:D1005),Calendar!G:G,Calendar!K:K),"")</f>
        <v/>
      </c>
      <c r="AJ1005" s="61" t="str">
        <f>IF(AND(K1005&lt;&gt;"Match of the Day",K1005&lt;&gt;"Match of the Day 2",K1005&lt;&gt;"Match of the Day Repeat"),"",1+MAX($AJ$10:AJ1004))</f>
        <v/>
      </c>
    </row>
    <row r="1006" spans="34:36" x14ac:dyDescent="0.35">
      <c r="AH1006" s="16" t="str">
        <f>IF(AND(B1006="Premier League",E1006="Live"),_xlfn.XLOOKUP(_xlfn.TEXTJOIN(" vs ",,C1006:D1006),Calendar!G:G,Calendar!B:B),IF(AND(B1006="Premier League",E1006="Highlights"),_xlfn.XLOOKUP(H1006,Calendar!O:O,Calendar!N:N,,-1),""))</f>
        <v/>
      </c>
      <c r="AI1006" s="61" t="str">
        <f>IF(AND(AH1006&lt;&gt;"",E1006="Live"),_xlfn.XLOOKUP(_xlfn.TEXTJOIN(" vs ",,C1006:D1006),Calendar!G:G,Calendar!K:K),"")</f>
        <v/>
      </c>
      <c r="AJ1006" s="61" t="str">
        <f>IF(AND(K1006&lt;&gt;"Match of the Day",K1006&lt;&gt;"Match of the Day 2",K1006&lt;&gt;"Match of the Day Repeat"),"",1+MAX($AJ$10:AJ1005))</f>
        <v/>
      </c>
    </row>
    <row r="1007" spans="34:36" x14ac:dyDescent="0.35">
      <c r="AH1007" s="16" t="str">
        <f>IF(AND(B1007="Premier League",E1007="Live"),_xlfn.XLOOKUP(_xlfn.TEXTJOIN(" vs ",,C1007:D1007),Calendar!G:G,Calendar!B:B),IF(AND(B1007="Premier League",E1007="Highlights"),_xlfn.XLOOKUP(H1007,Calendar!O:O,Calendar!N:N,,-1),""))</f>
        <v/>
      </c>
      <c r="AI1007" s="61" t="str">
        <f>IF(AND(AH1007&lt;&gt;"",E1007="Live"),_xlfn.XLOOKUP(_xlfn.TEXTJOIN(" vs ",,C1007:D1007),Calendar!G:G,Calendar!K:K),"")</f>
        <v/>
      </c>
      <c r="AJ1007" s="61" t="str">
        <f>IF(AND(K1007&lt;&gt;"Match of the Day",K1007&lt;&gt;"Match of the Day 2",K1007&lt;&gt;"Match of the Day Repeat"),"",1+MAX($AJ$10:AJ1006))</f>
        <v/>
      </c>
    </row>
    <row r="1008" spans="34:36" x14ac:dyDescent="0.35">
      <c r="AH1008" s="16" t="str">
        <f>IF(AND(B1008="Premier League",E1008="Live"),_xlfn.XLOOKUP(_xlfn.TEXTJOIN(" vs ",,C1008:D1008),Calendar!G:G,Calendar!B:B),IF(AND(B1008="Premier League",E1008="Highlights"),_xlfn.XLOOKUP(H1008,Calendar!O:O,Calendar!N:N,,-1),""))</f>
        <v/>
      </c>
      <c r="AI1008" s="61" t="str">
        <f>IF(AND(AH1008&lt;&gt;"",E1008="Live"),_xlfn.XLOOKUP(_xlfn.TEXTJOIN(" vs ",,C1008:D1008),Calendar!G:G,Calendar!K:K),"")</f>
        <v/>
      </c>
      <c r="AJ1008" s="61" t="str">
        <f>IF(AND(K1008&lt;&gt;"Match of the Day",K1008&lt;&gt;"Match of the Day 2",K1008&lt;&gt;"Match of the Day Repeat"),"",1+MAX($AJ$10:AJ1007))</f>
        <v/>
      </c>
    </row>
    <row r="1009" spans="34:36" x14ac:dyDescent="0.35">
      <c r="AH1009" s="16" t="str">
        <f>IF(AND(B1009="Premier League",E1009="Live"),_xlfn.XLOOKUP(_xlfn.TEXTJOIN(" vs ",,C1009:D1009),Calendar!G:G,Calendar!B:B),IF(AND(B1009="Premier League",E1009="Highlights"),_xlfn.XLOOKUP(H1009,Calendar!O:O,Calendar!N:N,,-1),""))</f>
        <v/>
      </c>
      <c r="AI1009" s="61" t="str">
        <f>IF(AND(AH1009&lt;&gt;"",E1009="Live"),_xlfn.XLOOKUP(_xlfn.TEXTJOIN(" vs ",,C1009:D1009),Calendar!G:G,Calendar!K:K),"")</f>
        <v/>
      </c>
      <c r="AJ1009" s="61" t="str">
        <f>IF(AND(K1009&lt;&gt;"Match of the Day",K1009&lt;&gt;"Match of the Day 2",K1009&lt;&gt;"Match of the Day Repeat"),"",1+MAX($AJ$10:AJ1008))</f>
        <v/>
      </c>
    </row>
    <row r="1010" spans="34:36" x14ac:dyDescent="0.35">
      <c r="AH1010" s="16" t="str">
        <f>IF(AND(B1010="Premier League",E1010="Live"),_xlfn.XLOOKUP(_xlfn.TEXTJOIN(" vs ",,C1010:D1010),Calendar!G:G,Calendar!B:B),IF(AND(B1010="Premier League",E1010="Highlights"),_xlfn.XLOOKUP(H1010,Calendar!O:O,Calendar!N:N,,-1),""))</f>
        <v/>
      </c>
      <c r="AI1010" s="61" t="str">
        <f>IF(AND(AH1010&lt;&gt;"",E1010="Live"),_xlfn.XLOOKUP(_xlfn.TEXTJOIN(" vs ",,C1010:D1010),Calendar!G:G,Calendar!K:K),"")</f>
        <v/>
      </c>
      <c r="AJ1010" s="61" t="str">
        <f>IF(AND(K1010&lt;&gt;"Match of the Day",K1010&lt;&gt;"Match of the Day 2",K1010&lt;&gt;"Match of the Day Repeat"),"",1+MAX($AJ$10:AJ1009))</f>
        <v/>
      </c>
    </row>
    <row r="1011" spans="34:36" x14ac:dyDescent="0.35">
      <c r="AH1011" s="16" t="str">
        <f>IF(AND(B1011="Premier League",E1011="Live"),_xlfn.XLOOKUP(_xlfn.TEXTJOIN(" vs ",,C1011:D1011),Calendar!G:G,Calendar!B:B),IF(AND(B1011="Premier League",E1011="Highlights"),_xlfn.XLOOKUP(H1011,Calendar!O:O,Calendar!N:N,,-1),""))</f>
        <v/>
      </c>
      <c r="AI1011" s="61" t="str">
        <f>IF(AND(AH1011&lt;&gt;"",E1011="Live"),_xlfn.XLOOKUP(_xlfn.TEXTJOIN(" vs ",,C1011:D1011),Calendar!G:G,Calendar!K:K),"")</f>
        <v/>
      </c>
      <c r="AJ1011" s="61" t="str">
        <f>IF(AND(K1011&lt;&gt;"Match of the Day",K1011&lt;&gt;"Match of the Day 2",K1011&lt;&gt;"Match of the Day Repeat"),"",1+MAX($AJ$10:AJ1010))</f>
        <v/>
      </c>
    </row>
    <row r="1012" spans="34:36" x14ac:dyDescent="0.35">
      <c r="AH1012" s="16" t="str">
        <f>IF(AND(B1012="Premier League",E1012="Live"),_xlfn.XLOOKUP(_xlfn.TEXTJOIN(" vs ",,C1012:D1012),Calendar!G:G,Calendar!B:B),IF(AND(B1012="Premier League",E1012="Highlights"),_xlfn.XLOOKUP(H1012,Calendar!O:O,Calendar!N:N,,-1),""))</f>
        <v/>
      </c>
      <c r="AI1012" s="61" t="str">
        <f>IF(AND(AH1012&lt;&gt;"",E1012="Live"),_xlfn.XLOOKUP(_xlfn.TEXTJOIN(" vs ",,C1012:D1012),Calendar!G:G,Calendar!K:K),"")</f>
        <v/>
      </c>
      <c r="AJ1012" s="61" t="str">
        <f>IF(AND(K1012&lt;&gt;"Match of the Day",K1012&lt;&gt;"Match of the Day 2",K1012&lt;&gt;"Match of the Day Repeat"),"",1+MAX($AJ$10:AJ1011))</f>
        <v/>
      </c>
    </row>
    <row r="1013" spans="34:36" x14ac:dyDescent="0.35">
      <c r="AH1013" s="16" t="str">
        <f>IF(AND(B1013="Premier League",E1013="Live"),_xlfn.XLOOKUP(_xlfn.TEXTJOIN(" vs ",,C1013:D1013),Calendar!G:G,Calendar!B:B),IF(AND(B1013="Premier League",E1013="Highlights"),_xlfn.XLOOKUP(H1013,Calendar!O:O,Calendar!N:N,,-1),""))</f>
        <v/>
      </c>
      <c r="AI1013" s="61" t="str">
        <f>IF(AND(AH1013&lt;&gt;"",E1013="Live"),_xlfn.XLOOKUP(_xlfn.TEXTJOIN(" vs ",,C1013:D1013),Calendar!G:G,Calendar!K:K),"")</f>
        <v/>
      </c>
      <c r="AJ1013" s="61" t="str">
        <f>IF(AND(K1013&lt;&gt;"Match of the Day",K1013&lt;&gt;"Match of the Day 2",K1013&lt;&gt;"Match of the Day Repeat"),"",1+MAX($AJ$10:AJ1012))</f>
        <v/>
      </c>
    </row>
    <row r="1014" spans="34:36" x14ac:dyDescent="0.35">
      <c r="AH1014" s="16" t="str">
        <f>IF(AND(B1014="Premier League",E1014="Live"),_xlfn.XLOOKUP(_xlfn.TEXTJOIN(" vs ",,C1014:D1014),Calendar!G:G,Calendar!B:B),IF(AND(B1014="Premier League",E1014="Highlights"),_xlfn.XLOOKUP(H1014,Calendar!O:O,Calendar!N:N,,-1),""))</f>
        <v/>
      </c>
      <c r="AI1014" s="61" t="str">
        <f>IF(AND(AH1014&lt;&gt;"",E1014="Live"),_xlfn.XLOOKUP(_xlfn.TEXTJOIN(" vs ",,C1014:D1014),Calendar!G:G,Calendar!K:K),"")</f>
        <v/>
      </c>
      <c r="AJ1014" s="61" t="str">
        <f>IF(AND(K1014&lt;&gt;"Match of the Day",K1014&lt;&gt;"Match of the Day 2",K1014&lt;&gt;"Match of the Day Repeat"),"",1+MAX($AJ$10:AJ1013))</f>
        <v/>
      </c>
    </row>
    <row r="1015" spans="34:36" x14ac:dyDescent="0.35">
      <c r="AH1015" s="16" t="str">
        <f>IF(AND(B1015="Premier League",E1015="Live"),_xlfn.XLOOKUP(_xlfn.TEXTJOIN(" vs ",,C1015:D1015),Calendar!G:G,Calendar!B:B),IF(AND(B1015="Premier League",E1015="Highlights"),_xlfn.XLOOKUP(H1015,Calendar!O:O,Calendar!N:N,,-1),""))</f>
        <v/>
      </c>
      <c r="AI1015" s="61" t="str">
        <f>IF(AND(AH1015&lt;&gt;"",E1015="Live"),_xlfn.XLOOKUP(_xlfn.TEXTJOIN(" vs ",,C1015:D1015),Calendar!G:G,Calendar!K:K),"")</f>
        <v/>
      </c>
      <c r="AJ1015" s="61" t="str">
        <f>IF(AND(K1015&lt;&gt;"Match of the Day",K1015&lt;&gt;"Match of the Day 2",K1015&lt;&gt;"Match of the Day Repeat"),"",1+MAX($AJ$10:AJ1014))</f>
        <v/>
      </c>
    </row>
    <row r="1016" spans="34:36" x14ac:dyDescent="0.35">
      <c r="AH1016" s="16" t="str">
        <f>IF(AND(B1016="Premier League",E1016="Live"),_xlfn.XLOOKUP(_xlfn.TEXTJOIN(" vs ",,C1016:D1016),Calendar!G:G,Calendar!B:B),IF(AND(B1016="Premier League",E1016="Highlights"),_xlfn.XLOOKUP(H1016,Calendar!O:O,Calendar!N:N,,-1),""))</f>
        <v/>
      </c>
      <c r="AI1016" s="61" t="str">
        <f>IF(AND(AH1016&lt;&gt;"",E1016="Live"),_xlfn.XLOOKUP(_xlfn.TEXTJOIN(" vs ",,C1016:D1016),Calendar!G:G,Calendar!K:K),"")</f>
        <v/>
      </c>
      <c r="AJ1016" s="61" t="str">
        <f>IF(AND(K1016&lt;&gt;"Match of the Day",K1016&lt;&gt;"Match of the Day 2",K1016&lt;&gt;"Match of the Day Repeat"),"",1+MAX($AJ$10:AJ1015))</f>
        <v/>
      </c>
    </row>
    <row r="1017" spans="34:36" x14ac:dyDescent="0.35">
      <c r="AH1017" s="16" t="str">
        <f>IF(AND(B1017="Premier League",E1017="Live"),_xlfn.XLOOKUP(_xlfn.TEXTJOIN(" vs ",,C1017:D1017),Calendar!G:G,Calendar!B:B),IF(AND(B1017="Premier League",E1017="Highlights"),_xlfn.XLOOKUP(H1017,Calendar!O:O,Calendar!N:N,,-1),""))</f>
        <v/>
      </c>
      <c r="AI1017" s="61" t="str">
        <f>IF(AND(AH1017&lt;&gt;"",E1017="Live"),_xlfn.XLOOKUP(_xlfn.TEXTJOIN(" vs ",,C1017:D1017),Calendar!G:G,Calendar!K:K),"")</f>
        <v/>
      </c>
      <c r="AJ1017" s="61" t="str">
        <f>IF(AND(K1017&lt;&gt;"Match of the Day",K1017&lt;&gt;"Match of the Day 2",K1017&lt;&gt;"Match of the Day Repeat"),"",1+MAX($AJ$10:AJ1016))</f>
        <v/>
      </c>
    </row>
    <row r="1018" spans="34:36" x14ac:dyDescent="0.35">
      <c r="AH1018" s="16" t="str">
        <f>IF(AND(B1018="Premier League",E1018="Live"),_xlfn.XLOOKUP(_xlfn.TEXTJOIN(" vs ",,C1018:D1018),Calendar!G:G,Calendar!B:B),IF(AND(B1018="Premier League",E1018="Highlights"),_xlfn.XLOOKUP(H1018,Calendar!O:O,Calendar!N:N,,-1),""))</f>
        <v/>
      </c>
      <c r="AI1018" s="61" t="str">
        <f>IF(AND(AH1018&lt;&gt;"",E1018="Live"),_xlfn.XLOOKUP(_xlfn.TEXTJOIN(" vs ",,C1018:D1018),Calendar!G:G,Calendar!K:K),"")</f>
        <v/>
      </c>
      <c r="AJ1018" s="61" t="str">
        <f>IF(AND(K1018&lt;&gt;"Match of the Day",K1018&lt;&gt;"Match of the Day 2",K1018&lt;&gt;"Match of the Day Repeat"),"",1+MAX($AJ$10:AJ1017))</f>
        <v/>
      </c>
    </row>
    <row r="1019" spans="34:36" x14ac:dyDescent="0.35">
      <c r="AH1019" s="16" t="str">
        <f>IF(AND(B1019="Premier League",E1019="Live"),_xlfn.XLOOKUP(_xlfn.TEXTJOIN(" vs ",,C1019:D1019),Calendar!G:G,Calendar!B:B),IF(AND(B1019="Premier League",E1019="Highlights"),_xlfn.XLOOKUP(H1019,Calendar!O:O,Calendar!N:N,,-1),""))</f>
        <v/>
      </c>
      <c r="AI1019" s="61" t="str">
        <f>IF(AND(AH1019&lt;&gt;"",E1019="Live"),_xlfn.XLOOKUP(_xlfn.TEXTJOIN(" vs ",,C1019:D1019),Calendar!G:G,Calendar!K:K),"")</f>
        <v/>
      </c>
      <c r="AJ1019" s="61" t="str">
        <f>IF(AND(K1019&lt;&gt;"Match of the Day",K1019&lt;&gt;"Match of the Day 2",K1019&lt;&gt;"Match of the Day Repeat"),"",1+MAX($AJ$10:AJ1018))</f>
        <v/>
      </c>
    </row>
    <row r="1020" spans="34:36" x14ac:dyDescent="0.35">
      <c r="AH1020" s="16" t="str">
        <f>IF(AND(B1020="Premier League",E1020="Live"),_xlfn.XLOOKUP(_xlfn.TEXTJOIN(" vs ",,C1020:D1020),Calendar!G:G,Calendar!B:B),IF(AND(B1020="Premier League",E1020="Highlights"),_xlfn.XLOOKUP(H1020,Calendar!O:O,Calendar!N:N,,-1),""))</f>
        <v/>
      </c>
      <c r="AI1020" s="61" t="str">
        <f>IF(AND(AH1020&lt;&gt;"",E1020="Live"),_xlfn.XLOOKUP(_xlfn.TEXTJOIN(" vs ",,C1020:D1020),Calendar!G:G,Calendar!K:K),"")</f>
        <v/>
      </c>
      <c r="AJ1020" s="61" t="str">
        <f>IF(AND(K1020&lt;&gt;"Match of the Day",K1020&lt;&gt;"Match of the Day 2",K1020&lt;&gt;"Match of the Day Repeat"),"",1+MAX($AJ$10:AJ1019))</f>
        <v/>
      </c>
    </row>
    <row r="1021" spans="34:36" x14ac:dyDescent="0.35">
      <c r="AH1021" s="16" t="str">
        <f>IF(AND(B1021="Premier League",E1021="Live"),_xlfn.XLOOKUP(_xlfn.TEXTJOIN(" vs ",,C1021:D1021),Calendar!G:G,Calendar!B:B),IF(AND(B1021="Premier League",E1021="Highlights"),_xlfn.XLOOKUP(H1021,Calendar!O:O,Calendar!N:N,,-1),""))</f>
        <v/>
      </c>
      <c r="AI1021" s="61" t="str">
        <f>IF(AND(AH1021&lt;&gt;"",E1021="Live"),_xlfn.XLOOKUP(_xlfn.TEXTJOIN(" vs ",,C1021:D1021),Calendar!G:G,Calendar!K:K),"")</f>
        <v/>
      </c>
      <c r="AJ1021" s="61" t="str">
        <f>IF(AND(K1021&lt;&gt;"Match of the Day",K1021&lt;&gt;"Match of the Day 2",K1021&lt;&gt;"Match of the Day Repeat"),"",1+MAX($AJ$10:AJ1020))</f>
        <v/>
      </c>
    </row>
    <row r="1022" spans="34:36" x14ac:dyDescent="0.35">
      <c r="AH1022" s="16" t="str">
        <f>IF(AND(B1022="Premier League",E1022="Live"),_xlfn.XLOOKUP(_xlfn.TEXTJOIN(" vs ",,C1022:D1022),Calendar!G:G,Calendar!B:B),IF(AND(B1022="Premier League",E1022="Highlights"),_xlfn.XLOOKUP(H1022,Calendar!O:O,Calendar!N:N,,-1),""))</f>
        <v/>
      </c>
      <c r="AI1022" s="61" t="str">
        <f>IF(AND(AH1022&lt;&gt;"",E1022="Live"),_xlfn.XLOOKUP(_xlfn.TEXTJOIN(" vs ",,C1022:D1022),Calendar!G:G,Calendar!K:K),"")</f>
        <v/>
      </c>
      <c r="AJ1022" s="61" t="str">
        <f>IF(AND(K1022&lt;&gt;"Match of the Day",K1022&lt;&gt;"Match of the Day 2",K1022&lt;&gt;"Match of the Day Repeat"),"",1+MAX($AJ$10:AJ1021))</f>
        <v/>
      </c>
    </row>
    <row r="1023" spans="34:36" x14ac:dyDescent="0.35">
      <c r="AH1023" s="16" t="str">
        <f>IF(AND(B1023="Premier League",E1023="Live"),_xlfn.XLOOKUP(_xlfn.TEXTJOIN(" vs ",,C1023:D1023),Calendar!G:G,Calendar!B:B),IF(AND(B1023="Premier League",E1023="Highlights"),_xlfn.XLOOKUP(H1023,Calendar!O:O,Calendar!N:N,,-1),""))</f>
        <v/>
      </c>
      <c r="AI1023" s="61" t="str">
        <f>IF(AND(AH1023&lt;&gt;"",E1023="Live"),_xlfn.XLOOKUP(_xlfn.TEXTJOIN(" vs ",,C1023:D1023),Calendar!G:G,Calendar!K:K),"")</f>
        <v/>
      </c>
      <c r="AJ1023" s="61" t="str">
        <f>IF(AND(K1023&lt;&gt;"Match of the Day",K1023&lt;&gt;"Match of the Day 2",K1023&lt;&gt;"Match of the Day Repeat"),"",1+MAX($AJ$10:AJ1022))</f>
        <v/>
      </c>
    </row>
    <row r="1024" spans="34:36" x14ac:dyDescent="0.35">
      <c r="AH1024" s="16" t="str">
        <f>IF(AND(B1024="Premier League",E1024="Live"),_xlfn.XLOOKUP(_xlfn.TEXTJOIN(" vs ",,C1024:D1024),Calendar!G:G,Calendar!B:B),IF(AND(B1024="Premier League",E1024="Highlights"),_xlfn.XLOOKUP(H1024,Calendar!O:O,Calendar!N:N,,-1),""))</f>
        <v/>
      </c>
      <c r="AI1024" s="61" t="str">
        <f>IF(AND(AH1024&lt;&gt;"",E1024="Live"),_xlfn.XLOOKUP(_xlfn.TEXTJOIN(" vs ",,C1024:D1024),Calendar!G:G,Calendar!K:K),"")</f>
        <v/>
      </c>
      <c r="AJ1024" s="61" t="str">
        <f>IF(AND(K1024&lt;&gt;"Match of the Day",K1024&lt;&gt;"Match of the Day 2",K1024&lt;&gt;"Match of the Day Repeat"),"",1+MAX($AJ$10:AJ1023))</f>
        <v/>
      </c>
    </row>
    <row r="1025" spans="34:36" x14ac:dyDescent="0.35">
      <c r="AH1025" s="16" t="str">
        <f>IF(AND(B1025="Premier League",E1025="Live"),_xlfn.XLOOKUP(_xlfn.TEXTJOIN(" vs ",,C1025:D1025),Calendar!G:G,Calendar!B:B),IF(AND(B1025="Premier League",E1025="Highlights"),_xlfn.XLOOKUP(H1025,Calendar!O:O,Calendar!N:N,,-1),""))</f>
        <v/>
      </c>
      <c r="AI1025" s="61" t="str">
        <f>IF(AND(AH1025&lt;&gt;"",E1025="Live"),_xlfn.XLOOKUP(_xlfn.TEXTJOIN(" vs ",,C1025:D1025),Calendar!G:G,Calendar!K:K),"")</f>
        <v/>
      </c>
      <c r="AJ1025" s="61" t="str">
        <f>IF(AND(K1025&lt;&gt;"Match of the Day",K1025&lt;&gt;"Match of the Day 2",K1025&lt;&gt;"Match of the Day Repeat"),"",1+MAX($AJ$10:AJ1024))</f>
        <v/>
      </c>
    </row>
    <row r="1026" spans="34:36" x14ac:dyDescent="0.35">
      <c r="AH1026" s="16" t="str">
        <f>IF(AND(B1026="Premier League",E1026="Live"),_xlfn.XLOOKUP(_xlfn.TEXTJOIN(" vs ",,C1026:D1026),Calendar!G:G,Calendar!B:B),IF(AND(B1026="Premier League",E1026="Highlights"),_xlfn.XLOOKUP(H1026,Calendar!O:O,Calendar!N:N,,-1),""))</f>
        <v/>
      </c>
      <c r="AI1026" s="61" t="str">
        <f>IF(AND(AH1026&lt;&gt;"",E1026="Live"),_xlfn.XLOOKUP(_xlfn.TEXTJOIN(" vs ",,C1026:D1026),Calendar!G:G,Calendar!K:K),"")</f>
        <v/>
      </c>
      <c r="AJ1026" s="61" t="str">
        <f>IF(AND(K1026&lt;&gt;"Match of the Day",K1026&lt;&gt;"Match of the Day 2",K1026&lt;&gt;"Match of the Day Repeat"),"",1+MAX($AJ$10:AJ1025))</f>
        <v/>
      </c>
    </row>
    <row r="1027" spans="34:36" x14ac:dyDescent="0.35">
      <c r="AH1027" s="16" t="str">
        <f>IF(AND(B1027="Premier League",E1027="Live"),_xlfn.XLOOKUP(_xlfn.TEXTJOIN(" vs ",,C1027:D1027),Calendar!G:G,Calendar!B:B),IF(AND(B1027="Premier League",E1027="Highlights"),_xlfn.XLOOKUP(H1027,Calendar!O:O,Calendar!N:N,,-1),""))</f>
        <v/>
      </c>
      <c r="AI1027" s="61" t="str">
        <f>IF(AND(AH1027&lt;&gt;"",E1027="Live"),_xlfn.XLOOKUP(_xlfn.TEXTJOIN(" vs ",,C1027:D1027),Calendar!G:G,Calendar!K:K),"")</f>
        <v/>
      </c>
      <c r="AJ1027" s="61" t="str">
        <f>IF(AND(K1027&lt;&gt;"Match of the Day",K1027&lt;&gt;"Match of the Day 2",K1027&lt;&gt;"Match of the Day Repeat"),"",1+MAX($AJ$10:AJ1026))</f>
        <v/>
      </c>
    </row>
    <row r="1028" spans="34:36" x14ac:dyDescent="0.35">
      <c r="AH1028" s="16" t="str">
        <f>IF(AND(B1028="Premier League",E1028="Live"),_xlfn.XLOOKUP(_xlfn.TEXTJOIN(" vs ",,C1028:D1028),Calendar!G:G,Calendar!B:B),IF(AND(B1028="Premier League",E1028="Highlights"),_xlfn.XLOOKUP(H1028,Calendar!O:O,Calendar!N:N,,-1),""))</f>
        <v/>
      </c>
      <c r="AI1028" s="61" t="str">
        <f>IF(AND(AH1028&lt;&gt;"",E1028="Live"),_xlfn.XLOOKUP(_xlfn.TEXTJOIN(" vs ",,C1028:D1028),Calendar!G:G,Calendar!K:K),"")</f>
        <v/>
      </c>
      <c r="AJ1028" s="61" t="str">
        <f>IF(AND(K1028&lt;&gt;"Match of the Day",K1028&lt;&gt;"Match of the Day 2",K1028&lt;&gt;"Match of the Day Repeat"),"",1+MAX($AJ$10:AJ1027))</f>
        <v/>
      </c>
    </row>
    <row r="1029" spans="34:36" x14ac:dyDescent="0.35">
      <c r="AH1029" s="16" t="str">
        <f>IF(AND(B1029="Premier League",E1029="Live"),_xlfn.XLOOKUP(_xlfn.TEXTJOIN(" vs ",,C1029:D1029),Calendar!G:G,Calendar!B:B),IF(AND(B1029="Premier League",E1029="Highlights"),_xlfn.XLOOKUP(H1029,Calendar!O:O,Calendar!N:N,,-1),""))</f>
        <v/>
      </c>
      <c r="AI1029" s="61" t="str">
        <f>IF(AND(AH1029&lt;&gt;"",E1029="Live"),_xlfn.XLOOKUP(_xlfn.TEXTJOIN(" vs ",,C1029:D1029),Calendar!G:G,Calendar!K:K),"")</f>
        <v/>
      </c>
      <c r="AJ1029" s="61" t="str">
        <f>IF(AND(K1029&lt;&gt;"Match of the Day",K1029&lt;&gt;"Match of the Day 2",K1029&lt;&gt;"Match of the Day Repeat"),"",1+MAX($AJ$10:AJ1028))</f>
        <v/>
      </c>
    </row>
    <row r="1030" spans="34:36" x14ac:dyDescent="0.35">
      <c r="AH1030" s="16" t="str">
        <f>IF(AND(B1030="Premier League",E1030="Live"),_xlfn.XLOOKUP(_xlfn.TEXTJOIN(" vs ",,C1030:D1030),Calendar!G:G,Calendar!B:B),IF(AND(B1030="Premier League",E1030="Highlights"),_xlfn.XLOOKUP(H1030,Calendar!O:O,Calendar!N:N,,-1),""))</f>
        <v/>
      </c>
      <c r="AI1030" s="61" t="str">
        <f>IF(AND(AH1030&lt;&gt;"",E1030="Live"),_xlfn.XLOOKUP(_xlfn.TEXTJOIN(" vs ",,C1030:D1030),Calendar!G:G,Calendar!K:K),"")</f>
        <v/>
      </c>
      <c r="AJ1030" s="61" t="str">
        <f>IF(AND(K1030&lt;&gt;"Match of the Day",K1030&lt;&gt;"Match of the Day 2",K1030&lt;&gt;"Match of the Day Repeat"),"",1+MAX($AJ$10:AJ1029))</f>
        <v/>
      </c>
    </row>
    <row r="1031" spans="34:36" x14ac:dyDescent="0.35">
      <c r="AH1031" s="16" t="str">
        <f>IF(AND(B1031="Premier League",E1031="Live"),_xlfn.XLOOKUP(_xlfn.TEXTJOIN(" vs ",,C1031:D1031),Calendar!G:G,Calendar!B:B),IF(AND(B1031="Premier League",E1031="Highlights"),_xlfn.XLOOKUP(H1031,Calendar!O:O,Calendar!N:N,,-1),""))</f>
        <v/>
      </c>
      <c r="AI1031" s="61" t="str">
        <f>IF(AND(AH1031&lt;&gt;"",E1031="Live"),_xlfn.XLOOKUP(_xlfn.TEXTJOIN(" vs ",,C1031:D1031),Calendar!G:G,Calendar!K:K),"")</f>
        <v/>
      </c>
      <c r="AJ1031" s="61" t="str">
        <f>IF(AND(K1031&lt;&gt;"Match of the Day",K1031&lt;&gt;"Match of the Day 2",K1031&lt;&gt;"Match of the Day Repeat"),"",1+MAX($AJ$10:AJ1030))</f>
        <v/>
      </c>
    </row>
    <row r="1032" spans="34:36" x14ac:dyDescent="0.35">
      <c r="AH1032" s="16" t="str">
        <f>IF(AND(B1032="Premier League",E1032="Live"),_xlfn.XLOOKUP(_xlfn.TEXTJOIN(" vs ",,C1032:D1032),Calendar!G:G,Calendar!B:B),IF(AND(B1032="Premier League",E1032="Highlights"),_xlfn.XLOOKUP(H1032,Calendar!O:O,Calendar!N:N,,-1),""))</f>
        <v/>
      </c>
      <c r="AI1032" s="61" t="str">
        <f>IF(AND(AH1032&lt;&gt;"",E1032="Live"),_xlfn.XLOOKUP(_xlfn.TEXTJOIN(" vs ",,C1032:D1032),Calendar!G:G,Calendar!K:K),"")</f>
        <v/>
      </c>
      <c r="AJ1032" s="61" t="str">
        <f>IF(AND(K1032&lt;&gt;"Match of the Day",K1032&lt;&gt;"Match of the Day 2",K1032&lt;&gt;"Match of the Day Repeat"),"",1+MAX($AJ$10:AJ1031))</f>
        <v/>
      </c>
    </row>
    <row r="1033" spans="34:36" x14ac:dyDescent="0.35">
      <c r="AH1033" s="16" t="str">
        <f>IF(AND(B1033="Premier League",E1033="Live"),_xlfn.XLOOKUP(_xlfn.TEXTJOIN(" vs ",,C1033:D1033),Calendar!G:G,Calendar!B:B),IF(AND(B1033="Premier League",E1033="Highlights"),_xlfn.XLOOKUP(H1033,Calendar!O:O,Calendar!N:N,,-1),""))</f>
        <v/>
      </c>
      <c r="AI1033" s="61" t="str">
        <f>IF(AND(AH1033&lt;&gt;"",E1033="Live"),_xlfn.XLOOKUP(_xlfn.TEXTJOIN(" vs ",,C1033:D1033),Calendar!G:G,Calendar!K:K),"")</f>
        <v/>
      </c>
      <c r="AJ1033" s="61" t="str">
        <f>IF(AND(K1033&lt;&gt;"Match of the Day",K1033&lt;&gt;"Match of the Day 2",K1033&lt;&gt;"Match of the Day Repeat"),"",1+MAX($AJ$10:AJ1032))</f>
        <v/>
      </c>
    </row>
    <row r="1034" spans="34:36" x14ac:dyDescent="0.35">
      <c r="AH1034" s="16" t="str">
        <f>IF(AND(B1034="Premier League",E1034="Live"),_xlfn.XLOOKUP(_xlfn.TEXTJOIN(" vs ",,C1034:D1034),Calendar!G:G,Calendar!B:B),IF(AND(B1034="Premier League",E1034="Highlights"),_xlfn.XLOOKUP(H1034,Calendar!O:O,Calendar!N:N,,-1),""))</f>
        <v/>
      </c>
      <c r="AI1034" s="61" t="str">
        <f>IF(AND(AH1034&lt;&gt;"",E1034="Live"),_xlfn.XLOOKUP(_xlfn.TEXTJOIN(" vs ",,C1034:D1034),Calendar!G:G,Calendar!K:K),"")</f>
        <v/>
      </c>
      <c r="AJ1034" s="61" t="str">
        <f>IF(AND(K1034&lt;&gt;"Match of the Day",K1034&lt;&gt;"Match of the Day 2",K1034&lt;&gt;"Match of the Day Repeat"),"",1+MAX($AJ$10:AJ1033))</f>
        <v/>
      </c>
    </row>
    <row r="1035" spans="34:36" x14ac:dyDescent="0.35">
      <c r="AH1035" s="16" t="str">
        <f>IF(AND(B1035="Premier League",E1035="Live"),_xlfn.XLOOKUP(_xlfn.TEXTJOIN(" vs ",,C1035:D1035),Calendar!G:G,Calendar!B:B),IF(AND(B1035="Premier League",E1035="Highlights"),_xlfn.XLOOKUP(H1035,Calendar!O:O,Calendar!N:N,,-1),""))</f>
        <v/>
      </c>
      <c r="AI1035" s="61" t="str">
        <f>IF(AND(AH1035&lt;&gt;"",E1035="Live"),_xlfn.XLOOKUP(_xlfn.TEXTJOIN(" vs ",,C1035:D1035),Calendar!G:G,Calendar!K:K),"")</f>
        <v/>
      </c>
      <c r="AJ1035" s="61" t="str">
        <f>IF(AND(K1035&lt;&gt;"Match of the Day",K1035&lt;&gt;"Match of the Day 2",K1035&lt;&gt;"Match of the Day Repeat"),"",1+MAX($AJ$10:AJ1034))</f>
        <v/>
      </c>
    </row>
    <row r="1036" spans="34:36" x14ac:dyDescent="0.35">
      <c r="AH1036" s="16" t="str">
        <f>IF(AND(B1036="Premier League",E1036="Live"),_xlfn.XLOOKUP(_xlfn.TEXTJOIN(" vs ",,C1036:D1036),Calendar!G:G,Calendar!B:B),IF(AND(B1036="Premier League",E1036="Highlights"),_xlfn.XLOOKUP(H1036,Calendar!O:O,Calendar!N:N,,-1),""))</f>
        <v/>
      </c>
      <c r="AI1036" s="61" t="str">
        <f>IF(AND(AH1036&lt;&gt;"",E1036="Live"),_xlfn.XLOOKUP(_xlfn.TEXTJOIN(" vs ",,C1036:D1036),Calendar!G:G,Calendar!K:K),"")</f>
        <v/>
      </c>
      <c r="AJ1036" s="61" t="str">
        <f>IF(AND(K1036&lt;&gt;"Match of the Day",K1036&lt;&gt;"Match of the Day 2",K1036&lt;&gt;"Match of the Day Repeat"),"",1+MAX($AJ$10:AJ1035))</f>
        <v/>
      </c>
    </row>
    <row r="1037" spans="34:36" x14ac:dyDescent="0.35">
      <c r="AH1037" s="16" t="str">
        <f>IF(AND(B1037="Premier League",E1037="Live"),_xlfn.XLOOKUP(_xlfn.TEXTJOIN(" vs ",,C1037:D1037),Calendar!G:G,Calendar!B:B),IF(AND(B1037="Premier League",E1037="Highlights"),_xlfn.XLOOKUP(H1037,Calendar!O:O,Calendar!N:N,,-1),""))</f>
        <v/>
      </c>
      <c r="AI1037" s="61" t="str">
        <f>IF(AND(AH1037&lt;&gt;"",E1037="Live"),_xlfn.XLOOKUP(_xlfn.TEXTJOIN(" vs ",,C1037:D1037),Calendar!G:G,Calendar!K:K),"")</f>
        <v/>
      </c>
      <c r="AJ1037" s="61" t="str">
        <f>IF(AND(K1037&lt;&gt;"Match of the Day",K1037&lt;&gt;"Match of the Day 2",K1037&lt;&gt;"Match of the Day Repeat"),"",1+MAX($AJ$10:AJ1036))</f>
        <v/>
      </c>
    </row>
    <row r="1038" spans="34:36" x14ac:dyDescent="0.35">
      <c r="AH1038" s="16" t="str">
        <f>IF(AND(B1038="Premier League",E1038="Live"),_xlfn.XLOOKUP(_xlfn.TEXTJOIN(" vs ",,C1038:D1038),Calendar!G:G,Calendar!B:B),IF(AND(B1038="Premier League",E1038="Highlights"),_xlfn.XLOOKUP(H1038,Calendar!O:O,Calendar!N:N,,-1),""))</f>
        <v/>
      </c>
      <c r="AI1038" s="61" t="str">
        <f>IF(AND(AH1038&lt;&gt;"",E1038="Live"),_xlfn.XLOOKUP(_xlfn.TEXTJOIN(" vs ",,C1038:D1038),Calendar!G:G,Calendar!K:K),"")</f>
        <v/>
      </c>
      <c r="AJ1038" s="61" t="str">
        <f>IF(AND(K1038&lt;&gt;"Match of the Day",K1038&lt;&gt;"Match of the Day 2",K1038&lt;&gt;"Match of the Day Repeat"),"",1+MAX($AJ$10:AJ1037))</f>
        <v/>
      </c>
    </row>
    <row r="1039" spans="34:36" x14ac:dyDescent="0.35">
      <c r="AH1039" s="16" t="str">
        <f>IF(AND(B1039="Premier League",E1039="Live"),_xlfn.XLOOKUP(_xlfn.TEXTJOIN(" vs ",,C1039:D1039),Calendar!G:G,Calendar!B:B),IF(AND(B1039="Premier League",E1039="Highlights"),_xlfn.XLOOKUP(H1039,Calendar!O:O,Calendar!N:N,,-1),""))</f>
        <v/>
      </c>
      <c r="AI1039" s="61" t="str">
        <f>IF(AND(AH1039&lt;&gt;"",E1039="Live"),_xlfn.XLOOKUP(_xlfn.TEXTJOIN(" vs ",,C1039:D1039),Calendar!G:G,Calendar!K:K),"")</f>
        <v/>
      </c>
      <c r="AJ1039" s="61" t="str">
        <f>IF(AND(K1039&lt;&gt;"Match of the Day",K1039&lt;&gt;"Match of the Day 2",K1039&lt;&gt;"Match of the Day Repeat"),"",1+MAX($AJ$10:AJ1038))</f>
        <v/>
      </c>
    </row>
    <row r="1040" spans="34:36" x14ac:dyDescent="0.35">
      <c r="AH1040" s="16" t="str">
        <f>IF(AND(B1040="Premier League",E1040="Live"),_xlfn.XLOOKUP(_xlfn.TEXTJOIN(" vs ",,C1040:D1040),Calendar!G:G,Calendar!B:B),IF(AND(B1040="Premier League",E1040="Highlights"),_xlfn.XLOOKUP(H1040,Calendar!O:O,Calendar!N:N,,-1),""))</f>
        <v/>
      </c>
      <c r="AI1040" s="61" t="str">
        <f>IF(AND(AH1040&lt;&gt;"",E1040="Live"),_xlfn.XLOOKUP(_xlfn.TEXTJOIN(" vs ",,C1040:D1040),Calendar!G:G,Calendar!K:K),"")</f>
        <v/>
      </c>
      <c r="AJ1040" s="61" t="str">
        <f>IF(AND(K1040&lt;&gt;"Match of the Day",K1040&lt;&gt;"Match of the Day 2",K1040&lt;&gt;"Match of the Day Repeat"),"",1+MAX($AJ$10:AJ1039))</f>
        <v/>
      </c>
    </row>
    <row r="1041" spans="34:36" x14ac:dyDescent="0.35">
      <c r="AH1041" s="16" t="str">
        <f>IF(AND(B1041="Premier League",E1041="Live"),_xlfn.XLOOKUP(_xlfn.TEXTJOIN(" vs ",,C1041:D1041),Calendar!G:G,Calendar!B:B),IF(AND(B1041="Premier League",E1041="Highlights"),_xlfn.XLOOKUP(H1041,Calendar!O:O,Calendar!N:N,,-1),""))</f>
        <v/>
      </c>
      <c r="AI1041" s="61" t="str">
        <f>IF(AND(AH1041&lt;&gt;"",E1041="Live"),_xlfn.XLOOKUP(_xlfn.TEXTJOIN(" vs ",,C1041:D1041),Calendar!G:G,Calendar!K:K),"")</f>
        <v/>
      </c>
      <c r="AJ1041" s="61" t="str">
        <f>IF(AND(K1041&lt;&gt;"Match of the Day",K1041&lt;&gt;"Match of the Day 2",K1041&lt;&gt;"Match of the Day Repeat"),"",1+MAX($AJ$10:AJ1040))</f>
        <v/>
      </c>
    </row>
    <row r="1042" spans="34:36" x14ac:dyDescent="0.35">
      <c r="AH1042" s="16" t="str">
        <f>IF(AND(B1042="Premier League",E1042="Live"),_xlfn.XLOOKUP(_xlfn.TEXTJOIN(" vs ",,C1042:D1042),Calendar!G:G,Calendar!B:B),IF(AND(B1042="Premier League",E1042="Highlights"),_xlfn.XLOOKUP(H1042,Calendar!O:O,Calendar!N:N,,-1),""))</f>
        <v/>
      </c>
      <c r="AI1042" s="61" t="str">
        <f>IF(AND(AH1042&lt;&gt;"",E1042="Live"),_xlfn.XLOOKUP(_xlfn.TEXTJOIN(" vs ",,C1042:D1042),Calendar!G:G,Calendar!K:K),"")</f>
        <v/>
      </c>
      <c r="AJ1042" s="61" t="str">
        <f>IF(AND(K1042&lt;&gt;"Match of the Day",K1042&lt;&gt;"Match of the Day 2",K1042&lt;&gt;"Match of the Day Repeat"),"",1+MAX($AJ$10:AJ1041))</f>
        <v/>
      </c>
    </row>
    <row r="1043" spans="34:36" x14ac:dyDescent="0.35">
      <c r="AH1043" s="16" t="str">
        <f>IF(AND(B1043="Premier League",E1043="Live"),_xlfn.XLOOKUP(_xlfn.TEXTJOIN(" vs ",,C1043:D1043),Calendar!G:G,Calendar!B:B),IF(AND(B1043="Premier League",E1043="Highlights"),_xlfn.XLOOKUP(H1043,Calendar!O:O,Calendar!N:N,,-1),""))</f>
        <v/>
      </c>
      <c r="AI1043" s="61" t="str">
        <f>IF(AND(AH1043&lt;&gt;"",E1043="Live"),_xlfn.XLOOKUP(_xlfn.TEXTJOIN(" vs ",,C1043:D1043),Calendar!G:G,Calendar!K:K),"")</f>
        <v/>
      </c>
      <c r="AJ1043" s="61" t="str">
        <f>IF(AND(K1043&lt;&gt;"Match of the Day",K1043&lt;&gt;"Match of the Day 2",K1043&lt;&gt;"Match of the Day Repeat"),"",1+MAX($AJ$10:AJ1042))</f>
        <v/>
      </c>
    </row>
    <row r="1044" spans="34:36" x14ac:dyDescent="0.35">
      <c r="AH1044" s="16" t="str">
        <f>IF(AND(B1044="Premier League",E1044="Live"),_xlfn.XLOOKUP(_xlfn.TEXTJOIN(" vs ",,C1044:D1044),Calendar!G:G,Calendar!B:B),IF(AND(B1044="Premier League",E1044="Highlights"),_xlfn.XLOOKUP(H1044,Calendar!O:O,Calendar!N:N,,-1),""))</f>
        <v/>
      </c>
      <c r="AI1044" s="61" t="str">
        <f>IF(AND(AH1044&lt;&gt;"",E1044="Live"),_xlfn.XLOOKUP(_xlfn.TEXTJOIN(" vs ",,C1044:D1044),Calendar!G:G,Calendar!K:K),"")</f>
        <v/>
      </c>
      <c r="AJ1044" s="61" t="str">
        <f>IF(AND(K1044&lt;&gt;"Match of the Day",K1044&lt;&gt;"Match of the Day 2",K1044&lt;&gt;"Match of the Day Repeat"),"",1+MAX($AJ$10:AJ1043))</f>
        <v/>
      </c>
    </row>
    <row r="1045" spans="34:36" x14ac:dyDescent="0.35">
      <c r="AH1045" s="16" t="str">
        <f>IF(AND(B1045="Premier League",E1045="Live"),_xlfn.XLOOKUP(_xlfn.TEXTJOIN(" vs ",,C1045:D1045),Calendar!G:G,Calendar!B:B),IF(AND(B1045="Premier League",E1045="Highlights"),_xlfn.XLOOKUP(H1045,Calendar!O:O,Calendar!N:N,,-1),""))</f>
        <v/>
      </c>
      <c r="AI1045" s="61" t="str">
        <f>IF(AND(AH1045&lt;&gt;"",E1045="Live"),_xlfn.XLOOKUP(_xlfn.TEXTJOIN(" vs ",,C1045:D1045),Calendar!G:G,Calendar!K:K),"")</f>
        <v/>
      </c>
      <c r="AJ1045" s="61" t="str">
        <f>IF(AND(K1045&lt;&gt;"Match of the Day",K1045&lt;&gt;"Match of the Day 2",K1045&lt;&gt;"Match of the Day Repeat"),"",1+MAX($AJ$10:AJ1044))</f>
        <v/>
      </c>
    </row>
    <row r="1046" spans="34:36" x14ac:dyDescent="0.35">
      <c r="AH1046" s="16" t="str">
        <f>IF(AND(B1046="Premier League",E1046="Live"),_xlfn.XLOOKUP(_xlfn.TEXTJOIN(" vs ",,C1046:D1046),Calendar!G:G,Calendar!B:B),IF(AND(B1046="Premier League",E1046="Highlights"),_xlfn.XLOOKUP(H1046,Calendar!O:O,Calendar!N:N,,-1),""))</f>
        <v/>
      </c>
      <c r="AI1046" s="61" t="str">
        <f>IF(AND(AH1046&lt;&gt;"",E1046="Live"),_xlfn.XLOOKUP(_xlfn.TEXTJOIN(" vs ",,C1046:D1046),Calendar!G:G,Calendar!K:K),"")</f>
        <v/>
      </c>
      <c r="AJ1046" s="61" t="str">
        <f>IF(AND(K1046&lt;&gt;"Match of the Day",K1046&lt;&gt;"Match of the Day 2",K1046&lt;&gt;"Match of the Day Repeat"),"",1+MAX($AJ$10:AJ1045))</f>
        <v/>
      </c>
    </row>
    <row r="1047" spans="34:36" x14ac:dyDescent="0.35">
      <c r="AH1047" s="16" t="str">
        <f>IF(AND(B1047="Premier League",E1047="Live"),_xlfn.XLOOKUP(_xlfn.TEXTJOIN(" vs ",,C1047:D1047),Calendar!G:G,Calendar!B:B),IF(AND(B1047="Premier League",E1047="Highlights"),_xlfn.XLOOKUP(H1047,Calendar!O:O,Calendar!N:N,,-1),""))</f>
        <v/>
      </c>
      <c r="AI1047" s="61" t="str">
        <f>IF(AND(AH1047&lt;&gt;"",E1047="Live"),_xlfn.XLOOKUP(_xlfn.TEXTJOIN(" vs ",,C1047:D1047),Calendar!G:G,Calendar!K:K),"")</f>
        <v/>
      </c>
      <c r="AJ1047" s="61" t="str">
        <f>IF(AND(K1047&lt;&gt;"Match of the Day",K1047&lt;&gt;"Match of the Day 2",K1047&lt;&gt;"Match of the Day Repeat"),"",1+MAX($AJ$10:AJ1046))</f>
        <v/>
      </c>
    </row>
    <row r="1048" spans="34:36" x14ac:dyDescent="0.35">
      <c r="AH1048" s="16" t="str">
        <f>IF(AND(B1048="Premier League",E1048="Live"),_xlfn.XLOOKUP(_xlfn.TEXTJOIN(" vs ",,C1048:D1048),Calendar!G:G,Calendar!B:B),IF(AND(B1048="Premier League",E1048="Highlights"),_xlfn.XLOOKUP(H1048,Calendar!O:O,Calendar!N:N,,-1),""))</f>
        <v/>
      </c>
      <c r="AI1048" s="61" t="str">
        <f>IF(AND(AH1048&lt;&gt;"",E1048="Live"),_xlfn.XLOOKUP(_xlfn.TEXTJOIN(" vs ",,C1048:D1048),Calendar!G:G,Calendar!K:K),"")</f>
        <v/>
      </c>
      <c r="AJ1048" s="61" t="str">
        <f>IF(AND(K1048&lt;&gt;"Match of the Day",K1048&lt;&gt;"Match of the Day 2",K1048&lt;&gt;"Match of the Day Repeat"),"",1+MAX($AJ$10:AJ1047))</f>
        <v/>
      </c>
    </row>
    <row r="1049" spans="34:36" x14ac:dyDescent="0.35">
      <c r="AH1049" s="16" t="str">
        <f>IF(AND(B1049="Premier League",E1049="Live"),_xlfn.XLOOKUP(_xlfn.TEXTJOIN(" vs ",,C1049:D1049),Calendar!G:G,Calendar!B:B),IF(AND(B1049="Premier League",E1049="Highlights"),_xlfn.XLOOKUP(H1049,Calendar!O:O,Calendar!N:N,,-1),""))</f>
        <v/>
      </c>
      <c r="AI1049" s="61" t="str">
        <f>IF(AND(AH1049&lt;&gt;"",E1049="Live"),_xlfn.XLOOKUP(_xlfn.TEXTJOIN(" vs ",,C1049:D1049),Calendar!G:G,Calendar!K:K),"")</f>
        <v/>
      </c>
      <c r="AJ1049" s="61" t="str">
        <f>IF(AND(K1049&lt;&gt;"Match of the Day",K1049&lt;&gt;"Match of the Day 2",K1049&lt;&gt;"Match of the Day Repeat"),"",1+MAX($AJ$10:AJ1048))</f>
        <v/>
      </c>
    </row>
    <row r="1050" spans="34:36" x14ac:dyDescent="0.35">
      <c r="AH1050" s="16" t="str">
        <f>IF(AND(B1050="Premier League",E1050="Live"),_xlfn.XLOOKUP(_xlfn.TEXTJOIN(" vs ",,C1050:D1050),Calendar!G:G,Calendar!B:B),IF(AND(B1050="Premier League",E1050="Highlights"),_xlfn.XLOOKUP(H1050,Calendar!O:O,Calendar!N:N,,-1),""))</f>
        <v/>
      </c>
      <c r="AI1050" s="61" t="str">
        <f>IF(AND(AH1050&lt;&gt;"",E1050="Live"),_xlfn.XLOOKUP(_xlfn.TEXTJOIN(" vs ",,C1050:D1050),Calendar!G:G,Calendar!K:K),"")</f>
        <v/>
      </c>
      <c r="AJ1050" s="61" t="str">
        <f>IF(AND(K1050&lt;&gt;"Match of the Day",K1050&lt;&gt;"Match of the Day 2",K1050&lt;&gt;"Match of the Day Repeat"),"",1+MAX($AJ$10:AJ1049))</f>
        <v/>
      </c>
    </row>
    <row r="1051" spans="34:36" x14ac:dyDescent="0.35">
      <c r="AH1051" s="16" t="str">
        <f>IF(AND(B1051="Premier League",E1051="Live"),_xlfn.XLOOKUP(_xlfn.TEXTJOIN(" vs ",,C1051:D1051),Calendar!G:G,Calendar!B:B),IF(AND(B1051="Premier League",E1051="Highlights"),_xlfn.XLOOKUP(H1051,Calendar!O:O,Calendar!N:N,,-1),""))</f>
        <v/>
      </c>
      <c r="AI1051" s="61" t="str">
        <f>IF(AND(AH1051&lt;&gt;"",E1051="Live"),_xlfn.XLOOKUP(_xlfn.TEXTJOIN(" vs ",,C1051:D1051),Calendar!G:G,Calendar!K:K),"")</f>
        <v/>
      </c>
      <c r="AJ1051" s="61" t="str">
        <f>IF(AND(K1051&lt;&gt;"Match of the Day",K1051&lt;&gt;"Match of the Day 2",K1051&lt;&gt;"Match of the Day Repeat"),"",1+MAX($AJ$10:AJ1050))</f>
        <v/>
      </c>
    </row>
    <row r="1052" spans="34:36" x14ac:dyDescent="0.35">
      <c r="AH1052" s="16" t="str">
        <f>IF(AND(B1052="Premier League",E1052="Live"),_xlfn.XLOOKUP(_xlfn.TEXTJOIN(" vs ",,C1052:D1052),Calendar!G:G,Calendar!B:B),IF(AND(B1052="Premier League",E1052="Highlights"),_xlfn.XLOOKUP(H1052,Calendar!O:O,Calendar!N:N,,-1),""))</f>
        <v/>
      </c>
      <c r="AI1052" s="61" t="str">
        <f>IF(AND(AH1052&lt;&gt;"",E1052="Live"),_xlfn.XLOOKUP(_xlfn.TEXTJOIN(" vs ",,C1052:D1052),Calendar!G:G,Calendar!K:K),"")</f>
        <v/>
      </c>
      <c r="AJ1052" s="61" t="str">
        <f>IF(AND(K1052&lt;&gt;"Match of the Day",K1052&lt;&gt;"Match of the Day 2",K1052&lt;&gt;"Match of the Day Repeat"),"",1+MAX($AJ$10:AJ1051))</f>
        <v/>
      </c>
    </row>
    <row r="1053" spans="34:36" x14ac:dyDescent="0.35">
      <c r="AH1053" s="16" t="str">
        <f>IF(AND(B1053="Premier League",E1053="Live"),_xlfn.XLOOKUP(_xlfn.TEXTJOIN(" vs ",,C1053:D1053),Calendar!G:G,Calendar!B:B),IF(AND(B1053="Premier League",E1053="Highlights"),_xlfn.XLOOKUP(H1053,Calendar!O:O,Calendar!N:N,,-1),""))</f>
        <v/>
      </c>
      <c r="AI1053" s="61" t="str">
        <f>IF(AND(AH1053&lt;&gt;"",E1053="Live"),_xlfn.XLOOKUP(_xlfn.TEXTJOIN(" vs ",,C1053:D1053),Calendar!G:G,Calendar!K:K),"")</f>
        <v/>
      </c>
      <c r="AJ1053" s="61" t="str">
        <f>IF(AND(K1053&lt;&gt;"Match of the Day",K1053&lt;&gt;"Match of the Day 2",K1053&lt;&gt;"Match of the Day Repeat"),"",1+MAX($AJ$10:AJ1052))</f>
        <v/>
      </c>
    </row>
    <row r="1054" spans="34:36" x14ac:dyDescent="0.35">
      <c r="AH1054" s="16" t="str">
        <f>IF(AND(B1054="Premier League",E1054="Live"),_xlfn.XLOOKUP(_xlfn.TEXTJOIN(" vs ",,C1054:D1054),Calendar!G:G,Calendar!B:B),IF(AND(B1054="Premier League",E1054="Highlights"),_xlfn.XLOOKUP(H1054,Calendar!O:O,Calendar!N:N,,-1),""))</f>
        <v/>
      </c>
      <c r="AI1054" s="61" t="str">
        <f>IF(AND(AH1054&lt;&gt;"",E1054="Live"),_xlfn.XLOOKUP(_xlfn.TEXTJOIN(" vs ",,C1054:D1054),Calendar!G:G,Calendar!K:K),"")</f>
        <v/>
      </c>
      <c r="AJ1054" s="61" t="str">
        <f>IF(AND(K1054&lt;&gt;"Match of the Day",K1054&lt;&gt;"Match of the Day 2",K1054&lt;&gt;"Match of the Day Repeat"),"",1+MAX($AJ$10:AJ1053))</f>
        <v/>
      </c>
    </row>
    <row r="1055" spans="34:36" x14ac:dyDescent="0.35">
      <c r="AH1055" s="16" t="str">
        <f>IF(AND(B1055="Premier League",E1055="Live"),_xlfn.XLOOKUP(_xlfn.TEXTJOIN(" vs ",,C1055:D1055),Calendar!G:G,Calendar!B:B),IF(AND(B1055="Premier League",E1055="Highlights"),_xlfn.XLOOKUP(H1055,Calendar!O:O,Calendar!N:N,,-1),""))</f>
        <v/>
      </c>
      <c r="AI1055" s="61" t="str">
        <f>IF(AND(AH1055&lt;&gt;"",E1055="Live"),_xlfn.XLOOKUP(_xlfn.TEXTJOIN(" vs ",,C1055:D1055),Calendar!G:G,Calendar!K:K),"")</f>
        <v/>
      </c>
      <c r="AJ1055" s="61" t="str">
        <f>IF(AND(K1055&lt;&gt;"Match of the Day",K1055&lt;&gt;"Match of the Day 2",K1055&lt;&gt;"Match of the Day Repeat"),"",1+MAX($AJ$10:AJ1054))</f>
        <v/>
      </c>
    </row>
    <row r="1056" spans="34:36" x14ac:dyDescent="0.35">
      <c r="AH1056" s="16" t="str">
        <f>IF(AND(B1056="Premier League",E1056="Live"),_xlfn.XLOOKUP(_xlfn.TEXTJOIN(" vs ",,C1056:D1056),Calendar!G:G,Calendar!B:B),IF(AND(B1056="Premier League",E1056="Highlights"),_xlfn.XLOOKUP(H1056,Calendar!O:O,Calendar!N:N,,-1),""))</f>
        <v/>
      </c>
      <c r="AI1056" s="61" t="str">
        <f>IF(AND(AH1056&lt;&gt;"",E1056="Live"),_xlfn.XLOOKUP(_xlfn.TEXTJOIN(" vs ",,C1056:D1056),Calendar!G:G,Calendar!K:K),"")</f>
        <v/>
      </c>
      <c r="AJ1056" s="61" t="str">
        <f>IF(AND(K1056&lt;&gt;"Match of the Day",K1056&lt;&gt;"Match of the Day 2",K1056&lt;&gt;"Match of the Day Repeat"),"",1+MAX($AJ$10:AJ1055))</f>
        <v/>
      </c>
    </row>
    <row r="1057" spans="34:36" x14ac:dyDescent="0.35">
      <c r="AH1057" s="16" t="str">
        <f>IF(AND(B1057="Premier League",E1057="Live"),_xlfn.XLOOKUP(_xlfn.TEXTJOIN(" vs ",,C1057:D1057),Calendar!G:G,Calendar!B:B),IF(AND(B1057="Premier League",E1057="Highlights"),_xlfn.XLOOKUP(H1057,Calendar!O:O,Calendar!N:N,,-1),""))</f>
        <v/>
      </c>
      <c r="AI1057" s="61" t="str">
        <f>IF(AND(AH1057&lt;&gt;"",E1057="Live"),_xlfn.XLOOKUP(_xlfn.TEXTJOIN(" vs ",,C1057:D1057),Calendar!G:G,Calendar!K:K),"")</f>
        <v/>
      </c>
      <c r="AJ1057" s="61" t="str">
        <f>IF(AND(K1057&lt;&gt;"Match of the Day",K1057&lt;&gt;"Match of the Day 2",K1057&lt;&gt;"Match of the Day Repeat"),"",1+MAX($AJ$10:AJ1056))</f>
        <v/>
      </c>
    </row>
    <row r="1058" spans="34:36" x14ac:dyDescent="0.35">
      <c r="AH1058" s="16" t="str">
        <f>IF(AND(B1058="Premier League",E1058="Live"),_xlfn.XLOOKUP(_xlfn.TEXTJOIN(" vs ",,C1058:D1058),Calendar!G:G,Calendar!B:B),IF(AND(B1058="Premier League",E1058="Highlights"),_xlfn.XLOOKUP(H1058,Calendar!O:O,Calendar!N:N,,-1),""))</f>
        <v/>
      </c>
      <c r="AI1058" s="61" t="str">
        <f>IF(AND(AH1058&lt;&gt;"",E1058="Live"),_xlfn.XLOOKUP(_xlfn.TEXTJOIN(" vs ",,C1058:D1058),Calendar!G:G,Calendar!K:K),"")</f>
        <v/>
      </c>
      <c r="AJ1058" s="61" t="str">
        <f>IF(AND(K1058&lt;&gt;"Match of the Day",K1058&lt;&gt;"Match of the Day 2",K1058&lt;&gt;"Match of the Day Repeat"),"",1+MAX($AJ$10:AJ1057))</f>
        <v/>
      </c>
    </row>
    <row r="1059" spans="34:36" x14ac:dyDescent="0.35">
      <c r="AH1059" s="16" t="str">
        <f>IF(AND(B1059="Premier League",E1059="Live"),_xlfn.XLOOKUP(_xlfn.TEXTJOIN(" vs ",,C1059:D1059),Calendar!G:G,Calendar!B:B),IF(AND(B1059="Premier League",E1059="Highlights"),_xlfn.XLOOKUP(H1059,Calendar!O:O,Calendar!N:N,,-1),""))</f>
        <v/>
      </c>
      <c r="AI1059" s="61" t="str">
        <f>IF(AND(AH1059&lt;&gt;"",E1059="Live"),_xlfn.XLOOKUP(_xlfn.TEXTJOIN(" vs ",,C1059:D1059),Calendar!G:G,Calendar!K:K),"")</f>
        <v/>
      </c>
      <c r="AJ1059" s="61" t="str">
        <f>IF(AND(K1059&lt;&gt;"Match of the Day",K1059&lt;&gt;"Match of the Day 2",K1059&lt;&gt;"Match of the Day Repeat"),"",1+MAX($AJ$10:AJ1058))</f>
        <v/>
      </c>
    </row>
    <row r="1060" spans="34:36" x14ac:dyDescent="0.35">
      <c r="AH1060" s="16" t="str">
        <f>IF(AND(B1060="Premier League",E1060="Live"),_xlfn.XLOOKUP(_xlfn.TEXTJOIN(" vs ",,C1060:D1060),Calendar!G:G,Calendar!B:B),IF(AND(B1060="Premier League",E1060="Highlights"),_xlfn.XLOOKUP(H1060,Calendar!O:O,Calendar!N:N,,-1),""))</f>
        <v/>
      </c>
      <c r="AI1060" s="61" t="str">
        <f>IF(AND(AH1060&lt;&gt;"",E1060="Live"),_xlfn.XLOOKUP(_xlfn.TEXTJOIN(" vs ",,C1060:D1060),Calendar!G:G,Calendar!K:K),"")</f>
        <v/>
      </c>
      <c r="AJ1060" s="61" t="str">
        <f>IF(AND(K1060&lt;&gt;"Match of the Day",K1060&lt;&gt;"Match of the Day 2",K1060&lt;&gt;"Match of the Day Repeat"),"",1+MAX($AJ$10:AJ1059))</f>
        <v/>
      </c>
    </row>
    <row r="1061" spans="34:36" x14ac:dyDescent="0.35">
      <c r="AH1061" s="16" t="str">
        <f>IF(AND(B1061="Premier League",E1061="Live"),_xlfn.XLOOKUP(_xlfn.TEXTJOIN(" vs ",,C1061:D1061),Calendar!G:G,Calendar!B:B),IF(AND(B1061="Premier League",E1061="Highlights"),_xlfn.XLOOKUP(H1061,Calendar!O:O,Calendar!N:N,,-1),""))</f>
        <v/>
      </c>
      <c r="AI1061" s="61" t="str">
        <f>IF(AND(AH1061&lt;&gt;"",E1061="Live"),_xlfn.XLOOKUP(_xlfn.TEXTJOIN(" vs ",,C1061:D1061),Calendar!G:G,Calendar!K:K),"")</f>
        <v/>
      </c>
      <c r="AJ1061" s="61" t="str">
        <f>IF(AND(K1061&lt;&gt;"Match of the Day",K1061&lt;&gt;"Match of the Day 2",K1061&lt;&gt;"Match of the Day Repeat"),"",1+MAX($AJ$10:AJ1060))</f>
        <v/>
      </c>
    </row>
    <row r="1062" spans="34:36" x14ac:dyDescent="0.35">
      <c r="AH1062" s="16" t="str">
        <f>IF(AND(B1062="Premier League",E1062="Live"),_xlfn.XLOOKUP(_xlfn.TEXTJOIN(" vs ",,C1062:D1062),Calendar!G:G,Calendar!B:B),IF(AND(B1062="Premier League",E1062="Highlights"),_xlfn.XLOOKUP(H1062,Calendar!O:O,Calendar!N:N,,-1),""))</f>
        <v/>
      </c>
      <c r="AI1062" s="61" t="str">
        <f>IF(AND(AH1062&lt;&gt;"",E1062="Live"),_xlfn.XLOOKUP(_xlfn.TEXTJOIN(" vs ",,C1062:D1062),Calendar!G:G,Calendar!K:K),"")</f>
        <v/>
      </c>
      <c r="AJ1062" s="61" t="str">
        <f>IF(AND(K1062&lt;&gt;"Match of the Day",K1062&lt;&gt;"Match of the Day 2",K1062&lt;&gt;"Match of the Day Repeat"),"",1+MAX($AJ$10:AJ1061))</f>
        <v/>
      </c>
    </row>
    <row r="1063" spans="34:36" x14ac:dyDescent="0.35">
      <c r="AH1063" s="16" t="str">
        <f>IF(AND(B1063="Premier League",E1063="Live"),_xlfn.XLOOKUP(_xlfn.TEXTJOIN(" vs ",,C1063:D1063),Calendar!G:G,Calendar!B:B),IF(AND(B1063="Premier League",E1063="Highlights"),_xlfn.XLOOKUP(H1063,Calendar!O:O,Calendar!N:N,,-1),""))</f>
        <v/>
      </c>
      <c r="AI1063" s="61" t="str">
        <f>IF(AND(AH1063&lt;&gt;"",E1063="Live"),_xlfn.XLOOKUP(_xlfn.TEXTJOIN(" vs ",,C1063:D1063),Calendar!G:G,Calendar!K:K),"")</f>
        <v/>
      </c>
      <c r="AJ1063" s="61" t="str">
        <f>IF(AND(K1063&lt;&gt;"Match of the Day",K1063&lt;&gt;"Match of the Day 2",K1063&lt;&gt;"Match of the Day Repeat"),"",1+MAX($AJ$10:AJ1062))</f>
        <v/>
      </c>
    </row>
    <row r="1064" spans="34:36" x14ac:dyDescent="0.35">
      <c r="AH1064" s="16" t="str">
        <f>IF(AND(B1064="Premier League",E1064="Live"),_xlfn.XLOOKUP(_xlfn.TEXTJOIN(" vs ",,C1064:D1064),Calendar!G:G,Calendar!B:B),IF(AND(B1064="Premier League",E1064="Highlights"),_xlfn.XLOOKUP(H1064,Calendar!O:O,Calendar!N:N,,-1),""))</f>
        <v/>
      </c>
      <c r="AI1064" s="61" t="str">
        <f>IF(AND(AH1064&lt;&gt;"",E1064="Live"),_xlfn.XLOOKUP(_xlfn.TEXTJOIN(" vs ",,C1064:D1064),Calendar!G:G,Calendar!K:K),"")</f>
        <v/>
      </c>
      <c r="AJ1064" s="61" t="str">
        <f>IF(AND(K1064&lt;&gt;"Match of the Day",K1064&lt;&gt;"Match of the Day 2",K1064&lt;&gt;"Match of the Day Repeat"),"",1+MAX($AJ$10:AJ1063))</f>
        <v/>
      </c>
    </row>
    <row r="1065" spans="34:36" x14ac:dyDescent="0.35">
      <c r="AH1065" s="16" t="str">
        <f>IF(AND(B1065="Premier League",E1065="Live"),_xlfn.XLOOKUP(_xlfn.TEXTJOIN(" vs ",,C1065:D1065),Calendar!G:G,Calendar!B:B),IF(AND(B1065="Premier League",E1065="Highlights"),_xlfn.XLOOKUP(H1065,Calendar!O:O,Calendar!N:N,,-1),""))</f>
        <v/>
      </c>
      <c r="AI1065" s="61" t="str">
        <f>IF(AND(AH1065&lt;&gt;"",E1065="Live"),_xlfn.XLOOKUP(_xlfn.TEXTJOIN(" vs ",,C1065:D1065),Calendar!G:G,Calendar!K:K),"")</f>
        <v/>
      </c>
      <c r="AJ1065" s="61" t="str">
        <f>IF(AND(K1065&lt;&gt;"Match of the Day",K1065&lt;&gt;"Match of the Day 2",K1065&lt;&gt;"Match of the Day Repeat"),"",1+MAX($AJ$10:AJ1064))</f>
        <v/>
      </c>
    </row>
    <row r="1066" spans="34:36" x14ac:dyDescent="0.35">
      <c r="AH1066" s="16" t="str">
        <f>IF(AND(B1066="Premier League",E1066="Live"),_xlfn.XLOOKUP(_xlfn.TEXTJOIN(" vs ",,C1066:D1066),Calendar!G:G,Calendar!B:B),IF(AND(B1066="Premier League",E1066="Highlights"),_xlfn.XLOOKUP(H1066,Calendar!O:O,Calendar!N:N,,-1),""))</f>
        <v/>
      </c>
      <c r="AI1066" s="61" t="str">
        <f>IF(AND(AH1066&lt;&gt;"",E1066="Live"),_xlfn.XLOOKUP(_xlfn.TEXTJOIN(" vs ",,C1066:D1066),Calendar!G:G,Calendar!K:K),"")</f>
        <v/>
      </c>
      <c r="AJ1066" s="61" t="str">
        <f>IF(AND(K1066&lt;&gt;"Match of the Day",K1066&lt;&gt;"Match of the Day 2",K1066&lt;&gt;"Match of the Day Repeat"),"",1+MAX($AJ$10:AJ1065))</f>
        <v/>
      </c>
    </row>
    <row r="1067" spans="34:36" x14ac:dyDescent="0.35">
      <c r="AH1067" s="16" t="str">
        <f>IF(AND(B1067="Premier League",E1067="Live"),_xlfn.XLOOKUP(_xlfn.TEXTJOIN(" vs ",,C1067:D1067),Calendar!G:G,Calendar!B:B),IF(AND(B1067="Premier League",E1067="Highlights"),_xlfn.XLOOKUP(H1067,Calendar!O:O,Calendar!N:N,,-1),""))</f>
        <v/>
      </c>
      <c r="AI1067" s="61" t="str">
        <f>IF(AND(AH1067&lt;&gt;"",E1067="Live"),_xlfn.XLOOKUP(_xlfn.TEXTJOIN(" vs ",,C1067:D1067),Calendar!G:G,Calendar!K:K),"")</f>
        <v/>
      </c>
      <c r="AJ1067" s="61" t="str">
        <f>IF(AND(K1067&lt;&gt;"Match of the Day",K1067&lt;&gt;"Match of the Day 2",K1067&lt;&gt;"Match of the Day Repeat"),"",1+MAX($AJ$10:AJ1066))</f>
        <v/>
      </c>
    </row>
    <row r="1068" spans="34:36" x14ac:dyDescent="0.35">
      <c r="AH1068" s="16" t="str">
        <f>IF(AND(B1068="Premier League",E1068="Live"),_xlfn.XLOOKUP(_xlfn.TEXTJOIN(" vs ",,C1068:D1068),Calendar!G:G,Calendar!B:B),IF(AND(B1068="Premier League",E1068="Highlights"),_xlfn.XLOOKUP(H1068,Calendar!O:O,Calendar!N:N,,-1),""))</f>
        <v/>
      </c>
      <c r="AI1068" s="61" t="str">
        <f>IF(AND(AH1068&lt;&gt;"",E1068="Live"),_xlfn.XLOOKUP(_xlfn.TEXTJOIN(" vs ",,C1068:D1068),Calendar!G:G,Calendar!K:K),"")</f>
        <v/>
      </c>
      <c r="AJ1068" s="61" t="str">
        <f>IF(AND(K1068&lt;&gt;"Match of the Day",K1068&lt;&gt;"Match of the Day 2",K1068&lt;&gt;"Match of the Day Repeat"),"",1+MAX($AJ$10:AJ1067))</f>
        <v/>
      </c>
    </row>
    <row r="1069" spans="34:36" x14ac:dyDescent="0.35">
      <c r="AH1069" s="16" t="str">
        <f>IF(AND(B1069="Premier League",E1069="Live"),_xlfn.XLOOKUP(_xlfn.TEXTJOIN(" vs ",,C1069:D1069),Calendar!G:G,Calendar!B:B),IF(AND(B1069="Premier League",E1069="Highlights"),_xlfn.XLOOKUP(H1069,Calendar!O:O,Calendar!N:N,,-1),""))</f>
        <v/>
      </c>
      <c r="AI1069" s="61" t="str">
        <f>IF(AND(AH1069&lt;&gt;"",E1069="Live"),_xlfn.XLOOKUP(_xlfn.TEXTJOIN(" vs ",,C1069:D1069),Calendar!G:G,Calendar!K:K),"")</f>
        <v/>
      </c>
      <c r="AJ1069" s="61" t="str">
        <f>IF(AND(K1069&lt;&gt;"Match of the Day",K1069&lt;&gt;"Match of the Day 2",K1069&lt;&gt;"Match of the Day Repeat"),"",1+MAX($AJ$10:AJ1068))</f>
        <v/>
      </c>
    </row>
    <row r="1070" spans="34:36" x14ac:dyDescent="0.35">
      <c r="AH1070" s="16" t="str">
        <f>IF(AND(B1070="Premier League",E1070="Live"),_xlfn.XLOOKUP(_xlfn.TEXTJOIN(" vs ",,C1070:D1070),Calendar!G:G,Calendar!B:B),IF(AND(B1070="Premier League",E1070="Highlights"),_xlfn.XLOOKUP(H1070,Calendar!O:O,Calendar!N:N,,-1),""))</f>
        <v/>
      </c>
      <c r="AI1070" s="61" t="str">
        <f>IF(AND(AH1070&lt;&gt;"",E1070="Live"),_xlfn.XLOOKUP(_xlfn.TEXTJOIN(" vs ",,C1070:D1070),Calendar!G:G,Calendar!K:K),"")</f>
        <v/>
      </c>
      <c r="AJ1070" s="61" t="str">
        <f>IF(AND(K1070&lt;&gt;"Match of the Day",K1070&lt;&gt;"Match of the Day 2",K1070&lt;&gt;"Match of the Day Repeat"),"",1+MAX($AJ$10:AJ1069))</f>
        <v/>
      </c>
    </row>
    <row r="1071" spans="34:36" x14ac:dyDescent="0.35">
      <c r="AH1071" s="16" t="str">
        <f>IF(AND(B1071="Premier League",E1071="Live"),_xlfn.XLOOKUP(_xlfn.TEXTJOIN(" vs ",,C1071:D1071),Calendar!G:G,Calendar!B:B),IF(AND(B1071="Premier League",E1071="Highlights"),_xlfn.XLOOKUP(H1071,Calendar!O:O,Calendar!N:N,,-1),""))</f>
        <v/>
      </c>
      <c r="AI1071" s="61" t="str">
        <f>IF(AND(AH1071&lt;&gt;"",E1071="Live"),_xlfn.XLOOKUP(_xlfn.TEXTJOIN(" vs ",,C1071:D1071),Calendar!G:G,Calendar!K:K),"")</f>
        <v/>
      </c>
      <c r="AJ1071" s="61" t="str">
        <f>IF(AND(K1071&lt;&gt;"Match of the Day",K1071&lt;&gt;"Match of the Day 2",K1071&lt;&gt;"Match of the Day Repeat"),"",1+MAX($AJ$10:AJ1070))</f>
        <v/>
      </c>
    </row>
    <row r="1072" spans="34:36" x14ac:dyDescent="0.35">
      <c r="AH1072" s="16" t="str">
        <f>IF(AND(B1072="Premier League",E1072="Live"),_xlfn.XLOOKUP(_xlfn.TEXTJOIN(" vs ",,C1072:D1072),Calendar!G:G,Calendar!B:B),IF(AND(B1072="Premier League",E1072="Highlights"),_xlfn.XLOOKUP(H1072,Calendar!O:O,Calendar!N:N,,-1),""))</f>
        <v/>
      </c>
      <c r="AI1072" s="61" t="str">
        <f>IF(AND(AH1072&lt;&gt;"",E1072="Live"),_xlfn.XLOOKUP(_xlfn.TEXTJOIN(" vs ",,C1072:D1072),Calendar!G:G,Calendar!K:K),"")</f>
        <v/>
      </c>
      <c r="AJ1072" s="61" t="str">
        <f>IF(AND(K1072&lt;&gt;"Match of the Day",K1072&lt;&gt;"Match of the Day 2",K1072&lt;&gt;"Match of the Day Repeat"),"",1+MAX($AJ$10:AJ1071))</f>
        <v/>
      </c>
    </row>
    <row r="1073" spans="34:36" x14ac:dyDescent="0.35">
      <c r="AH1073" s="16" t="str">
        <f>IF(AND(B1073="Premier League",E1073="Live"),_xlfn.XLOOKUP(_xlfn.TEXTJOIN(" vs ",,C1073:D1073),Calendar!G:G,Calendar!B:B),IF(AND(B1073="Premier League",E1073="Highlights"),_xlfn.XLOOKUP(H1073,Calendar!O:O,Calendar!N:N,,-1),""))</f>
        <v/>
      </c>
      <c r="AI1073" s="61" t="str">
        <f>IF(AND(AH1073&lt;&gt;"",E1073="Live"),_xlfn.XLOOKUP(_xlfn.TEXTJOIN(" vs ",,C1073:D1073),Calendar!G:G,Calendar!K:K),"")</f>
        <v/>
      </c>
      <c r="AJ1073" s="61" t="str">
        <f>IF(AND(K1073&lt;&gt;"Match of the Day",K1073&lt;&gt;"Match of the Day 2",K1073&lt;&gt;"Match of the Day Repeat"),"",1+MAX($AJ$10:AJ1072))</f>
        <v/>
      </c>
    </row>
    <row r="1074" spans="34:36" x14ac:dyDescent="0.35">
      <c r="AH1074" s="16" t="str">
        <f>IF(AND(B1074="Premier League",E1074="Live"),_xlfn.XLOOKUP(_xlfn.TEXTJOIN(" vs ",,C1074:D1074),Calendar!G:G,Calendar!B:B),IF(AND(B1074="Premier League",E1074="Highlights"),_xlfn.XLOOKUP(H1074,Calendar!O:O,Calendar!N:N,,-1),""))</f>
        <v/>
      </c>
      <c r="AI1074" s="61" t="str">
        <f>IF(AND(AH1074&lt;&gt;"",E1074="Live"),_xlfn.XLOOKUP(_xlfn.TEXTJOIN(" vs ",,C1074:D1074),Calendar!G:G,Calendar!K:K),"")</f>
        <v/>
      </c>
      <c r="AJ1074" s="61" t="str">
        <f>IF(AND(K1074&lt;&gt;"Match of the Day",K1074&lt;&gt;"Match of the Day 2",K1074&lt;&gt;"Match of the Day Repeat"),"",1+MAX($AJ$10:AJ1073))</f>
        <v/>
      </c>
    </row>
    <row r="1075" spans="34:36" x14ac:dyDescent="0.35">
      <c r="AH1075" s="16" t="str">
        <f>IF(AND(B1075="Premier League",E1075="Live"),_xlfn.XLOOKUP(_xlfn.TEXTJOIN(" vs ",,C1075:D1075),Calendar!G:G,Calendar!B:B),IF(AND(B1075="Premier League",E1075="Highlights"),_xlfn.XLOOKUP(H1075,Calendar!O:O,Calendar!N:N,,-1),""))</f>
        <v/>
      </c>
      <c r="AI1075" s="61" t="str">
        <f>IF(AND(AH1075&lt;&gt;"",E1075="Live"),_xlfn.XLOOKUP(_xlfn.TEXTJOIN(" vs ",,C1075:D1075),Calendar!G:G,Calendar!K:K),"")</f>
        <v/>
      </c>
      <c r="AJ1075" s="61" t="str">
        <f>IF(AND(K1075&lt;&gt;"Match of the Day",K1075&lt;&gt;"Match of the Day 2",K1075&lt;&gt;"Match of the Day Repeat"),"",1+MAX($AJ$10:AJ1074))</f>
        <v/>
      </c>
    </row>
    <row r="1076" spans="34:36" x14ac:dyDescent="0.35">
      <c r="AH1076" s="16" t="str">
        <f>IF(AND(B1076="Premier League",E1076="Live"),_xlfn.XLOOKUP(_xlfn.TEXTJOIN(" vs ",,C1076:D1076),Calendar!G:G,Calendar!B:B),IF(AND(B1076="Premier League",E1076="Highlights"),_xlfn.XLOOKUP(H1076,Calendar!O:O,Calendar!N:N,,-1),""))</f>
        <v/>
      </c>
      <c r="AI1076" s="61" t="str">
        <f>IF(AND(AH1076&lt;&gt;"",E1076="Live"),_xlfn.XLOOKUP(_xlfn.TEXTJOIN(" vs ",,C1076:D1076),Calendar!G:G,Calendar!K:K),"")</f>
        <v/>
      </c>
      <c r="AJ1076" s="61" t="str">
        <f>IF(AND(K1076&lt;&gt;"Match of the Day",K1076&lt;&gt;"Match of the Day 2",K1076&lt;&gt;"Match of the Day Repeat"),"",1+MAX($AJ$10:AJ1075))</f>
        <v/>
      </c>
    </row>
    <row r="1077" spans="34:36" x14ac:dyDescent="0.35">
      <c r="AH1077" s="16" t="str">
        <f>IF(AND(B1077="Premier League",E1077="Live"),_xlfn.XLOOKUP(_xlfn.TEXTJOIN(" vs ",,C1077:D1077),Calendar!G:G,Calendar!B:B),IF(AND(B1077="Premier League",E1077="Highlights"),_xlfn.XLOOKUP(H1077,Calendar!O:O,Calendar!N:N,,-1),""))</f>
        <v/>
      </c>
      <c r="AI1077" s="61" t="str">
        <f>IF(AND(AH1077&lt;&gt;"",E1077="Live"),_xlfn.XLOOKUP(_xlfn.TEXTJOIN(" vs ",,C1077:D1077),Calendar!G:G,Calendar!K:K),"")</f>
        <v/>
      </c>
      <c r="AJ1077" s="61" t="str">
        <f>IF(AND(K1077&lt;&gt;"Match of the Day",K1077&lt;&gt;"Match of the Day 2",K1077&lt;&gt;"Match of the Day Repeat"),"",1+MAX($AJ$10:AJ1076))</f>
        <v/>
      </c>
    </row>
    <row r="1078" spans="34:36" x14ac:dyDescent="0.35">
      <c r="AH1078" s="16" t="str">
        <f>IF(AND(B1078="Premier League",E1078="Live"),_xlfn.XLOOKUP(_xlfn.TEXTJOIN(" vs ",,C1078:D1078),Calendar!G:G,Calendar!B:B),IF(AND(B1078="Premier League",E1078="Highlights"),_xlfn.XLOOKUP(H1078,Calendar!O:O,Calendar!N:N,,-1),""))</f>
        <v/>
      </c>
      <c r="AI1078" s="61" t="str">
        <f>IF(AND(AH1078&lt;&gt;"",E1078="Live"),_xlfn.XLOOKUP(_xlfn.TEXTJOIN(" vs ",,C1078:D1078),Calendar!G:G,Calendar!K:K),"")</f>
        <v/>
      </c>
      <c r="AJ1078" s="61" t="str">
        <f>IF(AND(K1078&lt;&gt;"Match of the Day",K1078&lt;&gt;"Match of the Day 2",K1078&lt;&gt;"Match of the Day Repeat"),"",1+MAX($AJ$10:AJ1077))</f>
        <v/>
      </c>
    </row>
    <row r="1079" spans="34:36" x14ac:dyDescent="0.35">
      <c r="AH1079" s="16" t="str">
        <f>IF(AND(B1079="Premier League",E1079="Live"),_xlfn.XLOOKUP(_xlfn.TEXTJOIN(" vs ",,C1079:D1079),Calendar!G:G,Calendar!B:B),IF(AND(B1079="Premier League",E1079="Highlights"),_xlfn.XLOOKUP(H1079,Calendar!O:O,Calendar!N:N,,-1),""))</f>
        <v/>
      </c>
      <c r="AI1079" s="61" t="str">
        <f>IF(AND(AH1079&lt;&gt;"",E1079="Live"),_xlfn.XLOOKUP(_xlfn.TEXTJOIN(" vs ",,C1079:D1079),Calendar!G:G,Calendar!K:K),"")</f>
        <v/>
      </c>
      <c r="AJ1079" s="61" t="str">
        <f>IF(AND(K1079&lt;&gt;"Match of the Day",K1079&lt;&gt;"Match of the Day 2",K1079&lt;&gt;"Match of the Day Repeat"),"",1+MAX($AJ$10:AJ1078))</f>
        <v/>
      </c>
    </row>
    <row r="1080" spans="34:36" x14ac:dyDescent="0.35">
      <c r="AH1080" s="16" t="str">
        <f>IF(AND(B1080="Premier League",E1080="Live"),_xlfn.XLOOKUP(_xlfn.TEXTJOIN(" vs ",,C1080:D1080),Calendar!G:G,Calendar!B:B),IF(AND(B1080="Premier League",E1080="Highlights"),_xlfn.XLOOKUP(H1080,Calendar!O:O,Calendar!N:N,,-1),""))</f>
        <v/>
      </c>
      <c r="AI1080" s="61" t="str">
        <f>IF(AND(AH1080&lt;&gt;"",E1080="Live"),_xlfn.XLOOKUP(_xlfn.TEXTJOIN(" vs ",,C1080:D1080),Calendar!G:G,Calendar!K:K),"")</f>
        <v/>
      </c>
      <c r="AJ1080" s="61" t="str">
        <f>IF(AND(K1080&lt;&gt;"Match of the Day",K1080&lt;&gt;"Match of the Day 2",K1080&lt;&gt;"Match of the Day Repeat"),"",1+MAX($AJ$10:AJ1079))</f>
        <v/>
      </c>
    </row>
    <row r="1081" spans="34:36" x14ac:dyDescent="0.35">
      <c r="AH1081" s="16" t="str">
        <f>IF(AND(B1081="Premier League",E1081="Live"),_xlfn.XLOOKUP(_xlfn.TEXTJOIN(" vs ",,C1081:D1081),Calendar!G:G,Calendar!B:B),IF(AND(B1081="Premier League",E1081="Highlights"),_xlfn.XLOOKUP(H1081,Calendar!O:O,Calendar!N:N,,-1),""))</f>
        <v/>
      </c>
      <c r="AI1081" s="61" t="str">
        <f>IF(AND(AH1081&lt;&gt;"",E1081="Live"),_xlfn.XLOOKUP(_xlfn.TEXTJOIN(" vs ",,C1081:D1081),Calendar!G:G,Calendar!K:K),"")</f>
        <v/>
      </c>
      <c r="AJ1081" s="61" t="str">
        <f>IF(AND(K1081&lt;&gt;"Match of the Day",K1081&lt;&gt;"Match of the Day 2",K1081&lt;&gt;"Match of the Day Repeat"),"",1+MAX($AJ$10:AJ1080))</f>
        <v/>
      </c>
    </row>
    <row r="1082" spans="34:36" x14ac:dyDescent="0.35">
      <c r="AH1082" s="16" t="str">
        <f>IF(AND(B1082="Premier League",E1082="Live"),_xlfn.XLOOKUP(_xlfn.TEXTJOIN(" vs ",,C1082:D1082),Calendar!G:G,Calendar!B:B),IF(AND(B1082="Premier League",E1082="Highlights"),_xlfn.XLOOKUP(H1082,Calendar!O:O,Calendar!N:N,,-1),""))</f>
        <v/>
      </c>
      <c r="AI1082" s="61" t="str">
        <f>IF(AND(AH1082&lt;&gt;"",E1082="Live"),_xlfn.XLOOKUP(_xlfn.TEXTJOIN(" vs ",,C1082:D1082),Calendar!G:G,Calendar!K:K),"")</f>
        <v/>
      </c>
      <c r="AJ1082" s="61" t="str">
        <f>IF(AND(K1082&lt;&gt;"Match of the Day",K1082&lt;&gt;"Match of the Day 2",K1082&lt;&gt;"Match of the Day Repeat"),"",1+MAX($AJ$10:AJ1081))</f>
        <v/>
      </c>
    </row>
    <row r="1083" spans="34:36" x14ac:dyDescent="0.35">
      <c r="AH1083" s="16" t="str">
        <f>IF(AND(B1083="Premier League",E1083="Live"),_xlfn.XLOOKUP(_xlfn.TEXTJOIN(" vs ",,C1083:D1083),Calendar!G:G,Calendar!B:B),IF(AND(B1083="Premier League",E1083="Highlights"),_xlfn.XLOOKUP(H1083,Calendar!O:O,Calendar!N:N,,-1),""))</f>
        <v/>
      </c>
      <c r="AI1083" s="61" t="str">
        <f>IF(AND(AH1083&lt;&gt;"",E1083="Live"),_xlfn.XLOOKUP(_xlfn.TEXTJOIN(" vs ",,C1083:D1083),Calendar!G:G,Calendar!K:K),"")</f>
        <v/>
      </c>
      <c r="AJ1083" s="61" t="str">
        <f>IF(AND(K1083&lt;&gt;"Match of the Day",K1083&lt;&gt;"Match of the Day 2",K1083&lt;&gt;"Match of the Day Repeat"),"",1+MAX($AJ$10:AJ1082))</f>
        <v/>
      </c>
    </row>
    <row r="1084" spans="34:36" x14ac:dyDescent="0.35">
      <c r="AH1084" s="16" t="str">
        <f>IF(AND(B1084="Premier League",E1084="Live"),_xlfn.XLOOKUP(_xlfn.TEXTJOIN(" vs ",,C1084:D1084),Calendar!G:G,Calendar!B:B),IF(AND(B1084="Premier League",E1084="Highlights"),_xlfn.XLOOKUP(H1084,Calendar!O:O,Calendar!N:N,,-1),""))</f>
        <v/>
      </c>
      <c r="AI1084" s="61" t="str">
        <f>IF(AND(AH1084&lt;&gt;"",E1084="Live"),_xlfn.XLOOKUP(_xlfn.TEXTJOIN(" vs ",,C1084:D1084),Calendar!G:G,Calendar!K:K),"")</f>
        <v/>
      </c>
      <c r="AJ1084" s="61" t="str">
        <f>IF(AND(K1084&lt;&gt;"Match of the Day",K1084&lt;&gt;"Match of the Day 2",K1084&lt;&gt;"Match of the Day Repeat"),"",1+MAX($AJ$10:AJ1083))</f>
        <v/>
      </c>
    </row>
    <row r="1085" spans="34:36" x14ac:dyDescent="0.35">
      <c r="AH1085" s="16" t="str">
        <f>IF(AND(B1085="Premier League",E1085="Live"),_xlfn.XLOOKUP(_xlfn.TEXTJOIN(" vs ",,C1085:D1085),Calendar!G:G,Calendar!B:B),IF(AND(B1085="Premier League",E1085="Highlights"),_xlfn.XLOOKUP(H1085,Calendar!O:O,Calendar!N:N,,-1),""))</f>
        <v/>
      </c>
      <c r="AI1085" s="61" t="str">
        <f>IF(AND(AH1085&lt;&gt;"",E1085="Live"),_xlfn.XLOOKUP(_xlfn.TEXTJOIN(" vs ",,C1085:D1085),Calendar!G:G,Calendar!K:K),"")</f>
        <v/>
      </c>
      <c r="AJ1085" s="61" t="str">
        <f>IF(AND(K1085&lt;&gt;"Match of the Day",K1085&lt;&gt;"Match of the Day 2",K1085&lt;&gt;"Match of the Day Repeat"),"",1+MAX($AJ$10:AJ1084))</f>
        <v/>
      </c>
    </row>
    <row r="1086" spans="34:36" x14ac:dyDescent="0.35">
      <c r="AH1086" s="16" t="str">
        <f>IF(AND(B1086="Premier League",E1086="Live"),_xlfn.XLOOKUP(_xlfn.TEXTJOIN(" vs ",,C1086:D1086),Calendar!G:G,Calendar!B:B),IF(AND(B1086="Premier League",E1086="Highlights"),_xlfn.XLOOKUP(H1086,Calendar!O:O,Calendar!N:N,,-1),""))</f>
        <v/>
      </c>
      <c r="AI1086" s="61" t="str">
        <f>IF(AND(AH1086&lt;&gt;"",E1086="Live"),_xlfn.XLOOKUP(_xlfn.TEXTJOIN(" vs ",,C1086:D1086),Calendar!G:G,Calendar!K:K),"")</f>
        <v/>
      </c>
      <c r="AJ1086" s="61" t="str">
        <f>IF(AND(K1086&lt;&gt;"Match of the Day",K1086&lt;&gt;"Match of the Day 2",K1086&lt;&gt;"Match of the Day Repeat"),"",1+MAX($AJ$10:AJ1085))</f>
        <v/>
      </c>
    </row>
    <row r="1087" spans="34:36" x14ac:dyDescent="0.35">
      <c r="AH1087" s="16" t="str">
        <f>IF(AND(B1087="Premier League",E1087="Live"),_xlfn.XLOOKUP(_xlfn.TEXTJOIN(" vs ",,C1087:D1087),Calendar!G:G,Calendar!B:B),IF(AND(B1087="Premier League",E1087="Highlights"),_xlfn.XLOOKUP(H1087,Calendar!O:O,Calendar!N:N,,-1),""))</f>
        <v/>
      </c>
      <c r="AI1087" s="61" t="str">
        <f>IF(AND(AH1087&lt;&gt;"",E1087="Live"),_xlfn.XLOOKUP(_xlfn.TEXTJOIN(" vs ",,C1087:D1087),Calendar!G:G,Calendar!K:K),"")</f>
        <v/>
      </c>
      <c r="AJ1087" s="61" t="str">
        <f>IF(AND(K1087&lt;&gt;"Match of the Day",K1087&lt;&gt;"Match of the Day 2",K1087&lt;&gt;"Match of the Day Repeat"),"",1+MAX($AJ$10:AJ1086))</f>
        <v/>
      </c>
    </row>
    <row r="1088" spans="34:36" x14ac:dyDescent="0.35">
      <c r="AH1088" s="16" t="str">
        <f>IF(AND(B1088="Premier League",E1088="Live"),_xlfn.XLOOKUP(_xlfn.TEXTJOIN(" vs ",,C1088:D1088),Calendar!G:G,Calendar!B:B),IF(AND(B1088="Premier League",E1088="Highlights"),_xlfn.XLOOKUP(H1088,Calendar!O:O,Calendar!N:N,,-1),""))</f>
        <v/>
      </c>
      <c r="AI1088" s="61" t="str">
        <f>IF(AND(AH1088&lt;&gt;"",E1088="Live"),_xlfn.XLOOKUP(_xlfn.TEXTJOIN(" vs ",,C1088:D1088),Calendar!G:G,Calendar!K:K),"")</f>
        <v/>
      </c>
      <c r="AJ1088" s="61" t="str">
        <f>IF(AND(K1088&lt;&gt;"Match of the Day",K1088&lt;&gt;"Match of the Day 2",K1088&lt;&gt;"Match of the Day Repeat"),"",1+MAX($AJ$10:AJ1087))</f>
        <v/>
      </c>
    </row>
    <row r="1089" spans="34:36" x14ac:dyDescent="0.35">
      <c r="AH1089" s="16" t="str">
        <f>IF(AND(B1089="Premier League",E1089="Live"),_xlfn.XLOOKUP(_xlfn.TEXTJOIN(" vs ",,C1089:D1089),Calendar!G:G,Calendar!B:B),IF(AND(B1089="Premier League",E1089="Highlights"),_xlfn.XLOOKUP(H1089,Calendar!O:O,Calendar!N:N,,-1),""))</f>
        <v/>
      </c>
      <c r="AI1089" s="61" t="str">
        <f>IF(AND(AH1089&lt;&gt;"",E1089="Live"),_xlfn.XLOOKUP(_xlfn.TEXTJOIN(" vs ",,C1089:D1089),Calendar!G:G,Calendar!K:K),"")</f>
        <v/>
      </c>
      <c r="AJ1089" s="61" t="str">
        <f>IF(AND(K1089&lt;&gt;"Match of the Day",K1089&lt;&gt;"Match of the Day 2",K1089&lt;&gt;"Match of the Day Repeat"),"",1+MAX($AJ$10:AJ1088))</f>
        <v/>
      </c>
    </row>
    <row r="1090" spans="34:36" x14ac:dyDescent="0.35">
      <c r="AH1090" s="16" t="str">
        <f>IF(AND(B1090="Premier League",E1090="Live"),_xlfn.XLOOKUP(_xlfn.TEXTJOIN(" vs ",,C1090:D1090),Calendar!G:G,Calendar!B:B),IF(AND(B1090="Premier League",E1090="Highlights"),_xlfn.XLOOKUP(H1090,Calendar!O:O,Calendar!N:N,,-1),""))</f>
        <v/>
      </c>
      <c r="AI1090" s="61" t="str">
        <f>IF(AND(AH1090&lt;&gt;"",E1090="Live"),_xlfn.XLOOKUP(_xlfn.TEXTJOIN(" vs ",,C1090:D1090),Calendar!G:G,Calendar!K:K),"")</f>
        <v/>
      </c>
      <c r="AJ1090" s="61" t="str">
        <f>IF(AND(K1090&lt;&gt;"Match of the Day",K1090&lt;&gt;"Match of the Day 2",K1090&lt;&gt;"Match of the Day Repeat"),"",1+MAX($AJ$10:AJ1089))</f>
        <v/>
      </c>
    </row>
    <row r="1091" spans="34:36" x14ac:dyDescent="0.35">
      <c r="AH1091" s="16" t="str">
        <f>IF(AND(B1091="Premier League",E1091="Live"),_xlfn.XLOOKUP(_xlfn.TEXTJOIN(" vs ",,C1091:D1091),Calendar!G:G,Calendar!B:B),IF(AND(B1091="Premier League",E1091="Highlights"),_xlfn.XLOOKUP(H1091,Calendar!O:O,Calendar!N:N,,-1),""))</f>
        <v/>
      </c>
      <c r="AI1091" s="61" t="str">
        <f>IF(AND(AH1091&lt;&gt;"",E1091="Live"),_xlfn.XLOOKUP(_xlfn.TEXTJOIN(" vs ",,C1091:D1091),Calendar!G:G,Calendar!K:K),"")</f>
        <v/>
      </c>
      <c r="AJ1091" s="61" t="str">
        <f>IF(AND(K1091&lt;&gt;"Match of the Day",K1091&lt;&gt;"Match of the Day 2",K1091&lt;&gt;"Match of the Day Repeat"),"",1+MAX($AJ$10:AJ1090))</f>
        <v/>
      </c>
    </row>
    <row r="1092" spans="34:36" x14ac:dyDescent="0.35">
      <c r="AH1092" s="16" t="str">
        <f>IF(AND(B1092="Premier League",E1092="Live"),_xlfn.XLOOKUP(_xlfn.TEXTJOIN(" vs ",,C1092:D1092),Calendar!G:G,Calendar!B:B),IF(AND(B1092="Premier League",E1092="Highlights"),_xlfn.XLOOKUP(H1092,Calendar!O:O,Calendar!N:N,,-1),""))</f>
        <v/>
      </c>
      <c r="AI1092" s="61" t="str">
        <f>IF(AND(AH1092&lt;&gt;"",E1092="Live"),_xlfn.XLOOKUP(_xlfn.TEXTJOIN(" vs ",,C1092:D1092),Calendar!G:G,Calendar!K:K),"")</f>
        <v/>
      </c>
      <c r="AJ1092" s="61" t="str">
        <f>IF(AND(K1092&lt;&gt;"Match of the Day",K1092&lt;&gt;"Match of the Day 2",K1092&lt;&gt;"Match of the Day Repeat"),"",1+MAX($AJ$10:AJ1091))</f>
        <v/>
      </c>
    </row>
    <row r="1093" spans="34:36" x14ac:dyDescent="0.35">
      <c r="AH1093" s="16" t="str">
        <f>IF(AND(B1093="Premier League",E1093="Live"),_xlfn.XLOOKUP(_xlfn.TEXTJOIN(" vs ",,C1093:D1093),Calendar!G:G,Calendar!B:B),IF(AND(B1093="Premier League",E1093="Highlights"),_xlfn.XLOOKUP(H1093,Calendar!O:O,Calendar!N:N,,-1),""))</f>
        <v/>
      </c>
      <c r="AI1093" s="61" t="str">
        <f>IF(AND(AH1093&lt;&gt;"",E1093="Live"),_xlfn.XLOOKUP(_xlfn.TEXTJOIN(" vs ",,C1093:D1093),Calendar!G:G,Calendar!K:K),"")</f>
        <v/>
      </c>
      <c r="AJ1093" s="61" t="str">
        <f>IF(AND(K1093&lt;&gt;"Match of the Day",K1093&lt;&gt;"Match of the Day 2",K1093&lt;&gt;"Match of the Day Repeat"),"",1+MAX($AJ$10:AJ1092))</f>
        <v/>
      </c>
    </row>
    <row r="1094" spans="34:36" x14ac:dyDescent="0.35">
      <c r="AH1094" s="16" t="str">
        <f>IF(AND(B1094="Premier League",E1094="Live"),_xlfn.XLOOKUP(_xlfn.TEXTJOIN(" vs ",,C1094:D1094),Calendar!G:G,Calendar!B:B),IF(AND(B1094="Premier League",E1094="Highlights"),_xlfn.XLOOKUP(H1094,Calendar!O:O,Calendar!N:N,,-1),""))</f>
        <v/>
      </c>
      <c r="AI1094" s="61" t="str">
        <f>IF(AND(AH1094&lt;&gt;"",E1094="Live"),_xlfn.XLOOKUP(_xlfn.TEXTJOIN(" vs ",,C1094:D1094),Calendar!G:G,Calendar!K:K),"")</f>
        <v/>
      </c>
      <c r="AJ1094" s="61" t="str">
        <f>IF(AND(K1094&lt;&gt;"Match of the Day",K1094&lt;&gt;"Match of the Day 2",K1094&lt;&gt;"Match of the Day Repeat"),"",1+MAX($AJ$10:AJ1093))</f>
        <v/>
      </c>
    </row>
    <row r="1095" spans="34:36" x14ac:dyDescent="0.35">
      <c r="AH1095" s="16" t="str">
        <f>IF(AND(B1095="Premier League",E1095="Live"),_xlfn.XLOOKUP(_xlfn.TEXTJOIN(" vs ",,C1095:D1095),Calendar!G:G,Calendar!B:B),IF(AND(B1095="Premier League",E1095="Highlights"),_xlfn.XLOOKUP(H1095,Calendar!O:O,Calendar!N:N,,-1),""))</f>
        <v/>
      </c>
      <c r="AI1095" s="61" t="str">
        <f>IF(AND(AH1095&lt;&gt;"",E1095="Live"),_xlfn.XLOOKUP(_xlfn.TEXTJOIN(" vs ",,C1095:D1095),Calendar!G:G,Calendar!K:K),"")</f>
        <v/>
      </c>
      <c r="AJ1095" s="61" t="str">
        <f>IF(AND(K1095&lt;&gt;"Match of the Day",K1095&lt;&gt;"Match of the Day 2",K1095&lt;&gt;"Match of the Day Repeat"),"",1+MAX($AJ$10:AJ1094))</f>
        <v/>
      </c>
    </row>
    <row r="1096" spans="34:36" x14ac:dyDescent="0.35">
      <c r="AH1096" s="16" t="str">
        <f>IF(AND(B1096="Premier League",E1096="Live"),_xlfn.XLOOKUP(_xlfn.TEXTJOIN(" vs ",,C1096:D1096),Calendar!G:G,Calendar!B:B),IF(AND(B1096="Premier League",E1096="Highlights"),_xlfn.XLOOKUP(H1096,Calendar!O:O,Calendar!N:N,,-1),""))</f>
        <v/>
      </c>
      <c r="AI1096" s="61" t="str">
        <f>IF(AND(AH1096&lt;&gt;"",E1096="Live"),_xlfn.XLOOKUP(_xlfn.TEXTJOIN(" vs ",,C1096:D1096),Calendar!G:G,Calendar!K:K),"")</f>
        <v/>
      </c>
      <c r="AJ1096" s="61" t="str">
        <f>IF(AND(K1096&lt;&gt;"Match of the Day",K1096&lt;&gt;"Match of the Day 2",K1096&lt;&gt;"Match of the Day Repeat"),"",1+MAX($AJ$10:AJ1095))</f>
        <v/>
      </c>
    </row>
    <row r="1097" spans="34:36" x14ac:dyDescent="0.35">
      <c r="AH1097" s="16" t="str">
        <f>IF(AND(B1097="Premier League",E1097="Live"),_xlfn.XLOOKUP(_xlfn.TEXTJOIN(" vs ",,C1097:D1097),Calendar!G:G,Calendar!B:B),IF(AND(B1097="Premier League",E1097="Highlights"),_xlfn.XLOOKUP(H1097,Calendar!O:O,Calendar!N:N,,-1),""))</f>
        <v/>
      </c>
      <c r="AI1097" s="61" t="str">
        <f>IF(AND(AH1097&lt;&gt;"",E1097="Live"),_xlfn.XLOOKUP(_xlfn.TEXTJOIN(" vs ",,C1097:D1097),Calendar!G:G,Calendar!K:K),"")</f>
        <v/>
      </c>
      <c r="AJ1097" s="61" t="str">
        <f>IF(AND(K1097&lt;&gt;"Match of the Day",K1097&lt;&gt;"Match of the Day 2",K1097&lt;&gt;"Match of the Day Repeat"),"",1+MAX($AJ$10:AJ1096))</f>
        <v/>
      </c>
    </row>
    <row r="1098" spans="34:36" x14ac:dyDescent="0.35">
      <c r="AH1098" s="16" t="str">
        <f>IF(AND(B1098="Premier League",E1098="Live"),_xlfn.XLOOKUP(_xlfn.TEXTJOIN(" vs ",,C1098:D1098),Calendar!G:G,Calendar!B:B),IF(AND(B1098="Premier League",E1098="Highlights"),_xlfn.XLOOKUP(H1098,Calendar!O:O,Calendar!N:N,,-1),""))</f>
        <v/>
      </c>
      <c r="AI1098" s="61" t="str">
        <f>IF(AND(AH1098&lt;&gt;"",E1098="Live"),_xlfn.XLOOKUP(_xlfn.TEXTJOIN(" vs ",,C1098:D1098),Calendar!G:G,Calendar!K:K),"")</f>
        <v/>
      </c>
      <c r="AJ1098" s="61" t="str">
        <f>IF(AND(K1098&lt;&gt;"Match of the Day",K1098&lt;&gt;"Match of the Day 2",K1098&lt;&gt;"Match of the Day Repeat"),"",1+MAX($AJ$10:AJ1097))</f>
        <v/>
      </c>
    </row>
    <row r="1099" spans="34:36" x14ac:dyDescent="0.35">
      <c r="AH1099" s="16" t="str">
        <f>IF(AND(B1099="Premier League",E1099="Live"),_xlfn.XLOOKUP(_xlfn.TEXTJOIN(" vs ",,C1099:D1099),Calendar!G:G,Calendar!B:B),IF(AND(B1099="Premier League",E1099="Highlights"),_xlfn.XLOOKUP(H1099,Calendar!O:O,Calendar!N:N,,-1),""))</f>
        <v/>
      </c>
      <c r="AI1099" s="61" t="str">
        <f>IF(AND(AH1099&lt;&gt;"",E1099="Live"),_xlfn.XLOOKUP(_xlfn.TEXTJOIN(" vs ",,C1099:D1099),Calendar!G:G,Calendar!K:K),"")</f>
        <v/>
      </c>
      <c r="AJ1099" s="61" t="str">
        <f>IF(AND(K1099&lt;&gt;"Match of the Day",K1099&lt;&gt;"Match of the Day 2",K1099&lt;&gt;"Match of the Day Repeat"),"",1+MAX($AJ$10:AJ1098))</f>
        <v/>
      </c>
    </row>
    <row r="1100" spans="34:36" x14ac:dyDescent="0.35">
      <c r="AH1100" s="16" t="str">
        <f>IF(AND(B1100="Premier League",E1100="Live"),_xlfn.XLOOKUP(_xlfn.TEXTJOIN(" vs ",,C1100:D1100),Calendar!G:G,Calendar!B:B),IF(AND(B1100="Premier League",E1100="Highlights"),_xlfn.XLOOKUP(H1100,Calendar!O:O,Calendar!N:N,,-1),""))</f>
        <v/>
      </c>
      <c r="AI1100" s="61" t="str">
        <f>IF(AND(AH1100&lt;&gt;"",E1100="Live"),_xlfn.XLOOKUP(_xlfn.TEXTJOIN(" vs ",,C1100:D1100),Calendar!G:G,Calendar!K:K),"")</f>
        <v/>
      </c>
      <c r="AJ1100" s="61" t="str">
        <f>IF(AND(K1100&lt;&gt;"Match of the Day",K1100&lt;&gt;"Match of the Day 2",K1100&lt;&gt;"Match of the Day Repeat"),"",1+MAX($AJ$10:AJ1099))</f>
        <v/>
      </c>
    </row>
    <row r="1101" spans="34:36" x14ac:dyDescent="0.35">
      <c r="AH1101" s="16" t="str">
        <f>IF(AND(B1101="Premier League",E1101="Live"),_xlfn.XLOOKUP(_xlfn.TEXTJOIN(" vs ",,C1101:D1101),Calendar!G:G,Calendar!B:B),IF(AND(B1101="Premier League",E1101="Highlights"),_xlfn.XLOOKUP(H1101,Calendar!O:O,Calendar!N:N,,-1),""))</f>
        <v/>
      </c>
      <c r="AI1101" s="61" t="str">
        <f>IF(AND(AH1101&lt;&gt;"",E1101="Live"),_xlfn.XLOOKUP(_xlfn.TEXTJOIN(" vs ",,C1101:D1101),Calendar!G:G,Calendar!K:K),"")</f>
        <v/>
      </c>
      <c r="AJ1101" s="61" t="str">
        <f>IF(AND(K1101&lt;&gt;"Match of the Day",K1101&lt;&gt;"Match of the Day 2",K1101&lt;&gt;"Match of the Day Repeat"),"",1+MAX($AJ$10:AJ1100))</f>
        <v/>
      </c>
    </row>
    <row r="1102" spans="34:36" x14ac:dyDescent="0.35">
      <c r="AH1102" s="16" t="str">
        <f>IF(AND(B1102="Premier League",E1102="Live"),_xlfn.XLOOKUP(_xlfn.TEXTJOIN(" vs ",,C1102:D1102),Calendar!G:G,Calendar!B:B),IF(AND(B1102="Premier League",E1102="Highlights"),_xlfn.XLOOKUP(H1102,Calendar!O:O,Calendar!N:N,,-1),""))</f>
        <v/>
      </c>
      <c r="AI1102" s="61" t="str">
        <f>IF(AND(AH1102&lt;&gt;"",E1102="Live"),_xlfn.XLOOKUP(_xlfn.TEXTJOIN(" vs ",,C1102:D1102),Calendar!G:G,Calendar!K:K),"")</f>
        <v/>
      </c>
      <c r="AJ1102" s="61" t="str">
        <f>IF(AND(K1102&lt;&gt;"Match of the Day",K1102&lt;&gt;"Match of the Day 2",K1102&lt;&gt;"Match of the Day Repeat"),"",1+MAX($AJ$10:AJ1101))</f>
        <v/>
      </c>
    </row>
    <row r="1103" spans="34:36" x14ac:dyDescent="0.35">
      <c r="AH1103" s="16" t="str">
        <f>IF(AND(B1103="Premier League",E1103="Live"),_xlfn.XLOOKUP(_xlfn.TEXTJOIN(" vs ",,C1103:D1103),Calendar!G:G,Calendar!B:B),IF(AND(B1103="Premier League",E1103="Highlights"),_xlfn.XLOOKUP(H1103,Calendar!O:O,Calendar!N:N,,-1),""))</f>
        <v/>
      </c>
      <c r="AI1103" s="61" t="str">
        <f>IF(AND(AH1103&lt;&gt;"",E1103="Live"),_xlfn.XLOOKUP(_xlfn.TEXTJOIN(" vs ",,C1103:D1103),Calendar!G:G,Calendar!K:K),"")</f>
        <v/>
      </c>
      <c r="AJ1103" s="61" t="str">
        <f>IF(AND(K1103&lt;&gt;"Match of the Day",K1103&lt;&gt;"Match of the Day 2",K1103&lt;&gt;"Match of the Day Repeat"),"",1+MAX($AJ$10:AJ1102))</f>
        <v/>
      </c>
    </row>
    <row r="1104" spans="34:36" x14ac:dyDescent="0.35">
      <c r="AH1104" s="16" t="str">
        <f>IF(AND(B1104="Premier League",E1104="Live"),_xlfn.XLOOKUP(_xlfn.TEXTJOIN(" vs ",,C1104:D1104),Calendar!G:G,Calendar!B:B),IF(AND(B1104="Premier League",E1104="Highlights"),_xlfn.XLOOKUP(H1104,Calendar!O:O,Calendar!N:N,,-1),""))</f>
        <v/>
      </c>
      <c r="AI1104" s="61" t="str">
        <f>IF(AND(AH1104&lt;&gt;"",E1104="Live"),_xlfn.XLOOKUP(_xlfn.TEXTJOIN(" vs ",,C1104:D1104),Calendar!G:G,Calendar!K:K),"")</f>
        <v/>
      </c>
      <c r="AJ1104" s="61" t="str">
        <f>IF(AND(K1104&lt;&gt;"Match of the Day",K1104&lt;&gt;"Match of the Day 2",K1104&lt;&gt;"Match of the Day Repeat"),"",1+MAX($AJ$10:AJ1103))</f>
        <v/>
      </c>
    </row>
    <row r="1105" spans="34:36" x14ac:dyDescent="0.35">
      <c r="AH1105" s="16" t="str">
        <f>IF(AND(B1105="Premier League",E1105="Live"),_xlfn.XLOOKUP(_xlfn.TEXTJOIN(" vs ",,C1105:D1105),Calendar!G:G,Calendar!B:B),IF(AND(B1105="Premier League",E1105="Highlights"),_xlfn.XLOOKUP(H1105,Calendar!O:O,Calendar!N:N,,-1),""))</f>
        <v/>
      </c>
      <c r="AI1105" s="61" t="str">
        <f>IF(AND(AH1105&lt;&gt;"",E1105="Live"),_xlfn.XLOOKUP(_xlfn.TEXTJOIN(" vs ",,C1105:D1105),Calendar!G:G,Calendar!K:K),"")</f>
        <v/>
      </c>
      <c r="AJ1105" s="61" t="str">
        <f>IF(AND(K1105&lt;&gt;"Match of the Day",K1105&lt;&gt;"Match of the Day 2",K1105&lt;&gt;"Match of the Day Repeat"),"",1+MAX($AJ$10:AJ1104))</f>
        <v/>
      </c>
    </row>
    <row r="1106" spans="34:36" x14ac:dyDescent="0.35">
      <c r="AH1106" s="16" t="str">
        <f>IF(AND(B1106="Premier League",E1106="Live"),_xlfn.XLOOKUP(_xlfn.TEXTJOIN(" vs ",,C1106:D1106),Calendar!G:G,Calendar!B:B),IF(AND(B1106="Premier League",E1106="Highlights"),_xlfn.XLOOKUP(H1106,Calendar!O:O,Calendar!N:N,,-1),""))</f>
        <v/>
      </c>
      <c r="AI1106" s="61" t="str">
        <f>IF(AND(AH1106&lt;&gt;"",E1106="Live"),_xlfn.XLOOKUP(_xlfn.TEXTJOIN(" vs ",,C1106:D1106),Calendar!G:G,Calendar!K:K),"")</f>
        <v/>
      </c>
      <c r="AJ1106" s="61" t="str">
        <f>IF(AND(K1106&lt;&gt;"Match of the Day",K1106&lt;&gt;"Match of the Day 2",K1106&lt;&gt;"Match of the Day Repeat"),"",1+MAX($AJ$10:AJ1105))</f>
        <v/>
      </c>
    </row>
    <row r="1107" spans="34:36" x14ac:dyDescent="0.35">
      <c r="AH1107" s="16" t="str">
        <f>IF(AND(B1107="Premier League",E1107="Live"),_xlfn.XLOOKUP(_xlfn.TEXTJOIN(" vs ",,C1107:D1107),Calendar!G:G,Calendar!B:B),IF(AND(B1107="Premier League",E1107="Highlights"),_xlfn.XLOOKUP(H1107,Calendar!O:O,Calendar!N:N,,-1),""))</f>
        <v/>
      </c>
      <c r="AI1107" s="61" t="str">
        <f>IF(AND(AH1107&lt;&gt;"",E1107="Live"),_xlfn.XLOOKUP(_xlfn.TEXTJOIN(" vs ",,C1107:D1107),Calendar!G:G,Calendar!K:K),"")</f>
        <v/>
      </c>
      <c r="AJ1107" s="61" t="str">
        <f>IF(AND(K1107&lt;&gt;"Match of the Day",K1107&lt;&gt;"Match of the Day 2",K1107&lt;&gt;"Match of the Day Repeat"),"",1+MAX($AJ$10:AJ1106))</f>
        <v/>
      </c>
    </row>
    <row r="1108" spans="34:36" x14ac:dyDescent="0.35">
      <c r="AH1108" s="16" t="str">
        <f>IF(AND(B1108="Premier League",E1108="Live"),_xlfn.XLOOKUP(_xlfn.TEXTJOIN(" vs ",,C1108:D1108),Calendar!G:G,Calendar!B:B),IF(AND(B1108="Premier League",E1108="Highlights"),_xlfn.XLOOKUP(H1108,Calendar!O:O,Calendar!N:N,,-1),""))</f>
        <v/>
      </c>
      <c r="AI1108" s="61" t="str">
        <f>IF(AND(AH1108&lt;&gt;"",E1108="Live"),_xlfn.XLOOKUP(_xlfn.TEXTJOIN(" vs ",,C1108:D1108),Calendar!G:G,Calendar!K:K),"")</f>
        <v/>
      </c>
      <c r="AJ1108" s="61" t="str">
        <f>IF(AND(K1108&lt;&gt;"Match of the Day",K1108&lt;&gt;"Match of the Day 2",K1108&lt;&gt;"Match of the Day Repeat"),"",1+MAX($AJ$10:AJ1107))</f>
        <v/>
      </c>
    </row>
    <row r="1109" spans="34:36" x14ac:dyDescent="0.35">
      <c r="AH1109" s="16" t="str">
        <f>IF(AND(B1109="Premier League",E1109="Live"),_xlfn.XLOOKUP(_xlfn.TEXTJOIN(" vs ",,C1109:D1109),Calendar!G:G,Calendar!B:B),IF(AND(B1109="Premier League",E1109="Highlights"),_xlfn.XLOOKUP(H1109,Calendar!O:O,Calendar!N:N,,-1),""))</f>
        <v/>
      </c>
      <c r="AI1109" s="61" t="str">
        <f>IF(AND(AH1109&lt;&gt;"",E1109="Live"),_xlfn.XLOOKUP(_xlfn.TEXTJOIN(" vs ",,C1109:D1109),Calendar!G:G,Calendar!K:K),"")</f>
        <v/>
      </c>
      <c r="AJ1109" s="61" t="str">
        <f>IF(AND(K1109&lt;&gt;"Match of the Day",K1109&lt;&gt;"Match of the Day 2",K1109&lt;&gt;"Match of the Day Repeat"),"",1+MAX($AJ$10:AJ1108))</f>
        <v/>
      </c>
    </row>
    <row r="1110" spans="34:36" x14ac:dyDescent="0.35">
      <c r="AH1110" s="16" t="str">
        <f>IF(AND(B1110="Premier League",E1110="Live"),_xlfn.XLOOKUP(_xlfn.TEXTJOIN(" vs ",,C1110:D1110),Calendar!G:G,Calendar!B:B),IF(AND(B1110="Premier League",E1110="Highlights"),_xlfn.XLOOKUP(H1110,Calendar!O:O,Calendar!N:N,,-1),""))</f>
        <v/>
      </c>
      <c r="AI1110" s="61" t="str">
        <f>IF(AND(AH1110&lt;&gt;"",E1110="Live"),_xlfn.XLOOKUP(_xlfn.TEXTJOIN(" vs ",,C1110:D1110),Calendar!G:G,Calendar!K:K),"")</f>
        <v/>
      </c>
      <c r="AJ1110" s="61" t="str">
        <f>IF(AND(K1110&lt;&gt;"Match of the Day",K1110&lt;&gt;"Match of the Day 2",K1110&lt;&gt;"Match of the Day Repeat"),"",1+MAX($AJ$10:AJ1109))</f>
        <v/>
      </c>
    </row>
    <row r="1111" spans="34:36" x14ac:dyDescent="0.35">
      <c r="AH1111" s="16" t="str">
        <f>IF(AND(B1111="Premier League",E1111="Live"),_xlfn.XLOOKUP(_xlfn.TEXTJOIN(" vs ",,C1111:D1111),Calendar!G:G,Calendar!B:B),IF(AND(B1111="Premier League",E1111="Highlights"),_xlfn.XLOOKUP(H1111,Calendar!O:O,Calendar!N:N,,-1),""))</f>
        <v/>
      </c>
      <c r="AI1111" s="61" t="str">
        <f>IF(AND(AH1111&lt;&gt;"",E1111="Live"),_xlfn.XLOOKUP(_xlfn.TEXTJOIN(" vs ",,C1111:D1111),Calendar!G:G,Calendar!K:K),"")</f>
        <v/>
      </c>
      <c r="AJ1111" s="61" t="str">
        <f>IF(AND(K1111&lt;&gt;"Match of the Day",K1111&lt;&gt;"Match of the Day 2",K1111&lt;&gt;"Match of the Day Repeat"),"",1+MAX($AJ$10:AJ1110))</f>
        <v/>
      </c>
    </row>
    <row r="1112" spans="34:36" x14ac:dyDescent="0.35">
      <c r="AH1112" s="16" t="str">
        <f>IF(AND(B1112="Premier League",E1112="Live"),_xlfn.XLOOKUP(_xlfn.TEXTJOIN(" vs ",,C1112:D1112),Calendar!G:G,Calendar!B:B),IF(AND(B1112="Premier League",E1112="Highlights"),_xlfn.XLOOKUP(H1112,Calendar!O:O,Calendar!N:N,,-1),""))</f>
        <v/>
      </c>
      <c r="AI1112" s="61" t="str">
        <f>IF(AND(AH1112&lt;&gt;"",E1112="Live"),_xlfn.XLOOKUP(_xlfn.TEXTJOIN(" vs ",,C1112:D1112),Calendar!G:G,Calendar!K:K),"")</f>
        <v/>
      </c>
      <c r="AJ1112" s="61" t="str">
        <f>IF(AND(K1112&lt;&gt;"Match of the Day",K1112&lt;&gt;"Match of the Day 2",K1112&lt;&gt;"Match of the Day Repeat"),"",1+MAX($AJ$10:AJ1111))</f>
        <v/>
      </c>
    </row>
    <row r="1113" spans="34:36" x14ac:dyDescent="0.35">
      <c r="AH1113" s="16" t="str">
        <f>IF(AND(B1113="Premier League",E1113="Live"),_xlfn.XLOOKUP(_xlfn.TEXTJOIN(" vs ",,C1113:D1113),Calendar!G:G,Calendar!B:B),IF(AND(B1113="Premier League",E1113="Highlights"),_xlfn.XLOOKUP(H1113,Calendar!O:O,Calendar!N:N,,-1),""))</f>
        <v/>
      </c>
      <c r="AI1113" s="61" t="str">
        <f>IF(AND(AH1113&lt;&gt;"",E1113="Live"),_xlfn.XLOOKUP(_xlfn.TEXTJOIN(" vs ",,C1113:D1113),Calendar!G:G,Calendar!K:K),"")</f>
        <v/>
      </c>
      <c r="AJ1113" s="61" t="str">
        <f>IF(AND(K1113&lt;&gt;"Match of the Day",K1113&lt;&gt;"Match of the Day 2",K1113&lt;&gt;"Match of the Day Repeat"),"",1+MAX($AJ$10:AJ1112))</f>
        <v/>
      </c>
    </row>
    <row r="1114" spans="34:36" x14ac:dyDescent="0.35">
      <c r="AH1114" s="16" t="str">
        <f>IF(AND(B1114="Premier League",E1114="Live"),_xlfn.XLOOKUP(_xlfn.TEXTJOIN(" vs ",,C1114:D1114),Calendar!G:G,Calendar!B:B),IF(AND(B1114="Premier League",E1114="Highlights"),_xlfn.XLOOKUP(H1114,Calendar!O:O,Calendar!N:N,,-1),""))</f>
        <v/>
      </c>
      <c r="AI1114" s="61" t="str">
        <f>IF(AND(AH1114&lt;&gt;"",E1114="Live"),_xlfn.XLOOKUP(_xlfn.TEXTJOIN(" vs ",,C1114:D1114),Calendar!G:G,Calendar!K:K),"")</f>
        <v/>
      </c>
      <c r="AJ1114" s="61" t="str">
        <f>IF(AND(K1114&lt;&gt;"Match of the Day",K1114&lt;&gt;"Match of the Day 2",K1114&lt;&gt;"Match of the Day Repeat"),"",1+MAX($AJ$10:AJ1113))</f>
        <v/>
      </c>
    </row>
    <row r="1115" spans="34:36" x14ac:dyDescent="0.35">
      <c r="AH1115" s="16" t="str">
        <f>IF(AND(B1115="Premier League",E1115="Live"),_xlfn.XLOOKUP(_xlfn.TEXTJOIN(" vs ",,C1115:D1115),Calendar!G:G,Calendar!B:B),IF(AND(B1115="Premier League",E1115="Highlights"),_xlfn.XLOOKUP(H1115,Calendar!O:O,Calendar!N:N,,-1),""))</f>
        <v/>
      </c>
      <c r="AI1115" s="61" t="str">
        <f>IF(AND(AH1115&lt;&gt;"",E1115="Live"),_xlfn.XLOOKUP(_xlfn.TEXTJOIN(" vs ",,C1115:D1115),Calendar!G:G,Calendar!K:K),"")</f>
        <v/>
      </c>
      <c r="AJ1115" s="61" t="str">
        <f>IF(AND(K1115&lt;&gt;"Match of the Day",K1115&lt;&gt;"Match of the Day 2",K1115&lt;&gt;"Match of the Day Repeat"),"",1+MAX($AJ$10:AJ1114))</f>
        <v/>
      </c>
    </row>
    <row r="1116" spans="34:36" x14ac:dyDescent="0.35">
      <c r="AH1116" s="16" t="str">
        <f>IF(AND(B1116="Premier League",E1116="Live"),_xlfn.XLOOKUP(_xlfn.TEXTJOIN(" vs ",,C1116:D1116),Calendar!G:G,Calendar!B:B),IF(AND(B1116="Premier League",E1116="Highlights"),_xlfn.XLOOKUP(H1116,Calendar!O:O,Calendar!N:N,,-1),""))</f>
        <v/>
      </c>
      <c r="AI1116" s="61" t="str">
        <f>IF(AND(AH1116&lt;&gt;"",E1116="Live"),_xlfn.XLOOKUP(_xlfn.TEXTJOIN(" vs ",,C1116:D1116),Calendar!G:G,Calendar!K:K),"")</f>
        <v/>
      </c>
      <c r="AJ1116" s="61" t="str">
        <f>IF(AND(K1116&lt;&gt;"Match of the Day",K1116&lt;&gt;"Match of the Day 2",K1116&lt;&gt;"Match of the Day Repeat"),"",1+MAX($AJ$10:AJ1115))</f>
        <v/>
      </c>
    </row>
    <row r="1117" spans="34:36" x14ac:dyDescent="0.35">
      <c r="AH1117" s="16" t="str">
        <f>IF(AND(B1117="Premier League",E1117="Live"),_xlfn.XLOOKUP(_xlfn.TEXTJOIN(" vs ",,C1117:D1117),Calendar!G:G,Calendar!B:B),IF(AND(B1117="Premier League",E1117="Highlights"),_xlfn.XLOOKUP(H1117,Calendar!O:O,Calendar!N:N,,-1),""))</f>
        <v/>
      </c>
      <c r="AI1117" s="61" t="str">
        <f>IF(AND(AH1117&lt;&gt;"",E1117="Live"),_xlfn.XLOOKUP(_xlfn.TEXTJOIN(" vs ",,C1117:D1117),Calendar!G:G,Calendar!K:K),"")</f>
        <v/>
      </c>
      <c r="AJ1117" s="61" t="str">
        <f>IF(AND(K1117&lt;&gt;"Match of the Day",K1117&lt;&gt;"Match of the Day 2",K1117&lt;&gt;"Match of the Day Repeat"),"",1+MAX($AJ$10:AJ1116))</f>
        <v/>
      </c>
    </row>
    <row r="1118" spans="34:36" x14ac:dyDescent="0.35">
      <c r="AH1118" s="16" t="str">
        <f>IF(AND(B1118="Premier League",E1118="Live"),_xlfn.XLOOKUP(_xlfn.TEXTJOIN(" vs ",,C1118:D1118),Calendar!G:G,Calendar!B:B),IF(AND(B1118="Premier League",E1118="Highlights"),_xlfn.XLOOKUP(H1118,Calendar!O:O,Calendar!N:N,,-1),""))</f>
        <v/>
      </c>
      <c r="AI1118" s="61" t="str">
        <f>IF(AND(AH1118&lt;&gt;"",E1118="Live"),_xlfn.XLOOKUP(_xlfn.TEXTJOIN(" vs ",,C1118:D1118),Calendar!G:G,Calendar!K:K),"")</f>
        <v/>
      </c>
      <c r="AJ1118" s="61" t="str">
        <f>IF(AND(K1118&lt;&gt;"Match of the Day",K1118&lt;&gt;"Match of the Day 2",K1118&lt;&gt;"Match of the Day Repeat"),"",1+MAX($AJ$10:AJ1117))</f>
        <v/>
      </c>
    </row>
    <row r="1119" spans="34:36" x14ac:dyDescent="0.35">
      <c r="AH1119" s="16" t="str">
        <f>IF(AND(B1119="Premier League",E1119="Live"),_xlfn.XLOOKUP(_xlfn.TEXTJOIN(" vs ",,C1119:D1119),Calendar!G:G,Calendar!B:B),IF(AND(B1119="Premier League",E1119="Highlights"),_xlfn.XLOOKUP(H1119,Calendar!O:O,Calendar!N:N,,-1),""))</f>
        <v/>
      </c>
      <c r="AI1119" s="61" t="str">
        <f>IF(AND(AH1119&lt;&gt;"",E1119="Live"),_xlfn.XLOOKUP(_xlfn.TEXTJOIN(" vs ",,C1119:D1119),Calendar!G:G,Calendar!K:K),"")</f>
        <v/>
      </c>
      <c r="AJ1119" s="61" t="str">
        <f>IF(AND(K1119&lt;&gt;"Match of the Day",K1119&lt;&gt;"Match of the Day 2",K1119&lt;&gt;"Match of the Day Repeat"),"",1+MAX($AJ$10:AJ1118))</f>
        <v/>
      </c>
    </row>
    <row r="1120" spans="34:36" x14ac:dyDescent="0.35">
      <c r="AH1120" s="16" t="str">
        <f>IF(AND(B1120="Premier League",E1120="Live"),_xlfn.XLOOKUP(_xlfn.TEXTJOIN(" vs ",,C1120:D1120),Calendar!G:G,Calendar!B:B),IF(AND(B1120="Premier League",E1120="Highlights"),_xlfn.XLOOKUP(H1120,Calendar!O:O,Calendar!N:N,,-1),""))</f>
        <v/>
      </c>
      <c r="AI1120" s="61" t="str">
        <f>IF(AND(AH1120&lt;&gt;"",E1120="Live"),_xlfn.XLOOKUP(_xlfn.TEXTJOIN(" vs ",,C1120:D1120),Calendar!G:G,Calendar!K:K),"")</f>
        <v/>
      </c>
      <c r="AJ1120" s="61" t="str">
        <f>IF(AND(K1120&lt;&gt;"Match of the Day",K1120&lt;&gt;"Match of the Day 2",K1120&lt;&gt;"Match of the Day Repeat"),"",1+MAX($AJ$10:AJ1119))</f>
        <v/>
      </c>
    </row>
    <row r="1121" spans="34:36" x14ac:dyDescent="0.35">
      <c r="AH1121" s="16" t="str">
        <f>IF(AND(B1121="Premier League",E1121="Live"),_xlfn.XLOOKUP(_xlfn.TEXTJOIN(" vs ",,C1121:D1121),Calendar!G:G,Calendar!B:B),IF(AND(B1121="Premier League",E1121="Highlights"),_xlfn.XLOOKUP(H1121,Calendar!O:O,Calendar!N:N,,-1),""))</f>
        <v/>
      </c>
      <c r="AI1121" s="61" t="str">
        <f>IF(AND(AH1121&lt;&gt;"",E1121="Live"),_xlfn.XLOOKUP(_xlfn.TEXTJOIN(" vs ",,C1121:D1121),Calendar!G:G,Calendar!K:K),"")</f>
        <v/>
      </c>
      <c r="AJ1121" s="61" t="str">
        <f>IF(AND(K1121&lt;&gt;"Match of the Day",K1121&lt;&gt;"Match of the Day 2",K1121&lt;&gt;"Match of the Day Repeat"),"",1+MAX($AJ$10:AJ1120))</f>
        <v/>
      </c>
    </row>
    <row r="1122" spans="34:36" x14ac:dyDescent="0.35">
      <c r="AH1122" s="16" t="str">
        <f>IF(AND(B1122="Premier League",E1122="Live"),_xlfn.XLOOKUP(_xlfn.TEXTJOIN(" vs ",,C1122:D1122),Calendar!G:G,Calendar!B:B),IF(AND(B1122="Premier League",E1122="Highlights"),_xlfn.XLOOKUP(H1122,Calendar!O:O,Calendar!N:N,,-1),""))</f>
        <v/>
      </c>
      <c r="AI1122" s="61" t="str">
        <f>IF(AND(AH1122&lt;&gt;"",E1122="Live"),_xlfn.XLOOKUP(_xlfn.TEXTJOIN(" vs ",,C1122:D1122),Calendar!G:G,Calendar!K:K),"")</f>
        <v/>
      </c>
      <c r="AJ1122" s="61" t="str">
        <f>IF(AND(K1122&lt;&gt;"Match of the Day",K1122&lt;&gt;"Match of the Day 2",K1122&lt;&gt;"Match of the Day Repeat"),"",1+MAX($AJ$10:AJ1121))</f>
        <v/>
      </c>
    </row>
    <row r="1123" spans="34:36" x14ac:dyDescent="0.35">
      <c r="AH1123" s="16" t="str">
        <f>IF(AND(B1123="Premier League",E1123="Live"),_xlfn.XLOOKUP(_xlfn.TEXTJOIN(" vs ",,C1123:D1123),Calendar!G:G,Calendar!B:B),IF(AND(B1123="Premier League",E1123="Highlights"),_xlfn.XLOOKUP(H1123,Calendar!O:O,Calendar!N:N,,-1),""))</f>
        <v/>
      </c>
      <c r="AI1123" s="61" t="str">
        <f>IF(AND(AH1123&lt;&gt;"",E1123="Live"),_xlfn.XLOOKUP(_xlfn.TEXTJOIN(" vs ",,C1123:D1123),Calendar!G:G,Calendar!K:K),"")</f>
        <v/>
      </c>
      <c r="AJ1123" s="61" t="str">
        <f>IF(AND(K1123&lt;&gt;"Match of the Day",K1123&lt;&gt;"Match of the Day 2",K1123&lt;&gt;"Match of the Day Repeat"),"",1+MAX($AJ$10:AJ1122))</f>
        <v/>
      </c>
    </row>
    <row r="1124" spans="34:36" x14ac:dyDescent="0.35">
      <c r="AH1124" s="16" t="str">
        <f>IF(AND(B1124="Premier League",E1124="Live"),_xlfn.XLOOKUP(_xlfn.TEXTJOIN(" vs ",,C1124:D1124),Calendar!G:G,Calendar!B:B),IF(AND(B1124="Premier League",E1124="Highlights"),_xlfn.XLOOKUP(H1124,Calendar!O:O,Calendar!N:N,,-1),""))</f>
        <v/>
      </c>
      <c r="AI1124" s="61" t="str">
        <f>IF(AND(AH1124&lt;&gt;"",E1124="Live"),_xlfn.XLOOKUP(_xlfn.TEXTJOIN(" vs ",,C1124:D1124),Calendar!G:G,Calendar!K:K),"")</f>
        <v/>
      </c>
      <c r="AJ1124" s="61" t="str">
        <f>IF(AND(K1124&lt;&gt;"Match of the Day",K1124&lt;&gt;"Match of the Day 2",K1124&lt;&gt;"Match of the Day Repeat"),"",1+MAX($AJ$10:AJ1123))</f>
        <v/>
      </c>
    </row>
    <row r="1125" spans="34:36" x14ac:dyDescent="0.35">
      <c r="AH1125" s="16" t="str">
        <f>IF(AND(B1125="Premier League",E1125="Live"),_xlfn.XLOOKUP(_xlfn.TEXTJOIN(" vs ",,C1125:D1125),Calendar!G:G,Calendar!B:B),IF(AND(B1125="Premier League",E1125="Highlights"),_xlfn.XLOOKUP(H1125,Calendar!O:O,Calendar!N:N,,-1),""))</f>
        <v/>
      </c>
      <c r="AI1125" s="61" t="str">
        <f>IF(AND(AH1125&lt;&gt;"",E1125="Live"),_xlfn.XLOOKUP(_xlfn.TEXTJOIN(" vs ",,C1125:D1125),Calendar!G:G,Calendar!K:K),"")</f>
        <v/>
      </c>
      <c r="AJ1125" s="61" t="str">
        <f>IF(AND(K1125&lt;&gt;"Match of the Day",K1125&lt;&gt;"Match of the Day 2",K1125&lt;&gt;"Match of the Day Repeat"),"",1+MAX($AJ$10:AJ1124))</f>
        <v/>
      </c>
    </row>
    <row r="1126" spans="34:36" x14ac:dyDescent="0.35">
      <c r="AH1126" s="16" t="str">
        <f>IF(AND(B1126="Premier League",E1126="Live"),_xlfn.XLOOKUP(_xlfn.TEXTJOIN(" vs ",,C1126:D1126),Calendar!G:G,Calendar!B:B),IF(AND(B1126="Premier League",E1126="Highlights"),_xlfn.XLOOKUP(H1126,Calendar!O:O,Calendar!N:N,,-1),""))</f>
        <v/>
      </c>
      <c r="AI1126" s="61" t="str">
        <f>IF(AND(AH1126&lt;&gt;"",E1126="Live"),_xlfn.XLOOKUP(_xlfn.TEXTJOIN(" vs ",,C1126:D1126),Calendar!G:G,Calendar!K:K),"")</f>
        <v/>
      </c>
      <c r="AJ1126" s="61" t="str">
        <f>IF(AND(K1126&lt;&gt;"Match of the Day",K1126&lt;&gt;"Match of the Day 2",K1126&lt;&gt;"Match of the Day Repeat"),"",1+MAX($AJ$10:AJ1125))</f>
        <v/>
      </c>
    </row>
    <row r="1127" spans="34:36" x14ac:dyDescent="0.35">
      <c r="AH1127" s="16" t="str">
        <f>IF(AND(B1127="Premier League",E1127="Live"),_xlfn.XLOOKUP(_xlfn.TEXTJOIN(" vs ",,C1127:D1127),Calendar!G:G,Calendar!B:B),IF(AND(B1127="Premier League",E1127="Highlights"),_xlfn.XLOOKUP(H1127,Calendar!O:O,Calendar!N:N,,-1),""))</f>
        <v/>
      </c>
      <c r="AI1127" s="61" t="str">
        <f>IF(AND(AH1127&lt;&gt;"",E1127="Live"),_xlfn.XLOOKUP(_xlfn.TEXTJOIN(" vs ",,C1127:D1127),Calendar!G:G,Calendar!K:K),"")</f>
        <v/>
      </c>
      <c r="AJ1127" s="61" t="str">
        <f>IF(AND(K1127&lt;&gt;"Match of the Day",K1127&lt;&gt;"Match of the Day 2",K1127&lt;&gt;"Match of the Day Repeat"),"",1+MAX($AJ$10:AJ1126))</f>
        <v/>
      </c>
    </row>
    <row r="1128" spans="34:36" x14ac:dyDescent="0.35">
      <c r="AH1128" s="16" t="str">
        <f>IF(AND(B1128="Premier League",E1128="Live"),_xlfn.XLOOKUP(_xlfn.TEXTJOIN(" vs ",,C1128:D1128),Calendar!G:G,Calendar!B:B),IF(AND(B1128="Premier League",E1128="Highlights"),_xlfn.XLOOKUP(H1128,Calendar!O:O,Calendar!N:N,,-1),""))</f>
        <v/>
      </c>
      <c r="AI1128" s="61" t="str">
        <f>IF(AND(AH1128&lt;&gt;"",E1128="Live"),_xlfn.XLOOKUP(_xlfn.TEXTJOIN(" vs ",,C1128:D1128),Calendar!G:G,Calendar!K:K),"")</f>
        <v/>
      </c>
      <c r="AJ1128" s="61" t="str">
        <f>IF(AND(K1128&lt;&gt;"Match of the Day",K1128&lt;&gt;"Match of the Day 2",K1128&lt;&gt;"Match of the Day Repeat"),"",1+MAX($AJ$10:AJ1127))</f>
        <v/>
      </c>
    </row>
    <row r="1129" spans="34:36" x14ac:dyDescent="0.35">
      <c r="AH1129" s="16" t="str">
        <f>IF(AND(B1129="Premier League",E1129="Live"),_xlfn.XLOOKUP(_xlfn.TEXTJOIN(" vs ",,C1129:D1129),Calendar!G:G,Calendar!B:B),IF(AND(B1129="Premier League",E1129="Highlights"),_xlfn.XLOOKUP(H1129,Calendar!O:O,Calendar!N:N,,-1),""))</f>
        <v/>
      </c>
      <c r="AI1129" s="61" t="str">
        <f>IF(AND(AH1129&lt;&gt;"",E1129="Live"),_xlfn.XLOOKUP(_xlfn.TEXTJOIN(" vs ",,C1129:D1129),Calendar!G:G,Calendar!K:K),"")</f>
        <v/>
      </c>
      <c r="AJ1129" s="61" t="str">
        <f>IF(AND(K1129&lt;&gt;"Match of the Day",K1129&lt;&gt;"Match of the Day 2",K1129&lt;&gt;"Match of the Day Repeat"),"",1+MAX($AJ$10:AJ1128))</f>
        <v/>
      </c>
    </row>
    <row r="1130" spans="34:36" x14ac:dyDescent="0.35">
      <c r="AH1130" s="16" t="str">
        <f>IF(AND(B1130="Premier League",E1130="Live"),_xlfn.XLOOKUP(_xlfn.TEXTJOIN(" vs ",,C1130:D1130),Calendar!G:G,Calendar!B:B),IF(AND(B1130="Premier League",E1130="Highlights"),_xlfn.XLOOKUP(H1130,Calendar!O:O,Calendar!N:N,,-1),""))</f>
        <v/>
      </c>
      <c r="AI1130" s="61" t="str">
        <f>IF(AND(AH1130&lt;&gt;"",E1130="Live"),_xlfn.XLOOKUP(_xlfn.TEXTJOIN(" vs ",,C1130:D1130),Calendar!G:G,Calendar!K:K),"")</f>
        <v/>
      </c>
      <c r="AJ1130" s="61" t="str">
        <f>IF(AND(K1130&lt;&gt;"Match of the Day",K1130&lt;&gt;"Match of the Day 2",K1130&lt;&gt;"Match of the Day Repeat"),"",1+MAX($AJ$10:AJ1129))</f>
        <v/>
      </c>
    </row>
    <row r="1131" spans="34:36" x14ac:dyDescent="0.35">
      <c r="AH1131" s="16" t="str">
        <f>IF(AND(B1131="Premier League",E1131="Live"),_xlfn.XLOOKUP(_xlfn.TEXTJOIN(" vs ",,C1131:D1131),Calendar!G:G,Calendar!B:B),IF(AND(B1131="Premier League",E1131="Highlights"),_xlfn.XLOOKUP(H1131,Calendar!O:O,Calendar!N:N,,-1),""))</f>
        <v/>
      </c>
      <c r="AI1131" s="61" t="str">
        <f>IF(AND(AH1131&lt;&gt;"",E1131="Live"),_xlfn.XLOOKUP(_xlfn.TEXTJOIN(" vs ",,C1131:D1131),Calendar!G:G,Calendar!K:K),"")</f>
        <v/>
      </c>
      <c r="AJ1131" s="61" t="str">
        <f>IF(AND(K1131&lt;&gt;"Match of the Day",K1131&lt;&gt;"Match of the Day 2",K1131&lt;&gt;"Match of the Day Repeat"),"",1+MAX($AJ$10:AJ1130))</f>
        <v/>
      </c>
    </row>
    <row r="1132" spans="34:36" x14ac:dyDescent="0.35">
      <c r="AH1132" s="16" t="str">
        <f>IF(AND(B1132="Premier League",E1132="Live"),_xlfn.XLOOKUP(_xlfn.TEXTJOIN(" vs ",,C1132:D1132),Calendar!G:G,Calendar!B:B),IF(AND(B1132="Premier League",E1132="Highlights"),_xlfn.XLOOKUP(H1132,Calendar!O:O,Calendar!N:N,,-1),""))</f>
        <v/>
      </c>
      <c r="AI1132" s="61" t="str">
        <f>IF(AND(AH1132&lt;&gt;"",E1132="Live"),_xlfn.XLOOKUP(_xlfn.TEXTJOIN(" vs ",,C1132:D1132),Calendar!G:G,Calendar!K:K),"")</f>
        <v/>
      </c>
      <c r="AJ1132" s="61" t="str">
        <f>IF(AND(K1132&lt;&gt;"Match of the Day",K1132&lt;&gt;"Match of the Day 2",K1132&lt;&gt;"Match of the Day Repeat"),"",1+MAX($AJ$10:AJ1131))</f>
        <v/>
      </c>
    </row>
    <row r="1133" spans="34:36" x14ac:dyDescent="0.35">
      <c r="AH1133" s="16" t="str">
        <f>IF(AND(B1133="Premier League",E1133="Live"),_xlfn.XLOOKUP(_xlfn.TEXTJOIN(" vs ",,C1133:D1133),Calendar!G:G,Calendar!B:B),IF(AND(B1133="Premier League",E1133="Highlights"),_xlfn.XLOOKUP(H1133,Calendar!O:O,Calendar!N:N,,-1),""))</f>
        <v/>
      </c>
      <c r="AI1133" s="61" t="str">
        <f>IF(AND(AH1133&lt;&gt;"",E1133="Live"),_xlfn.XLOOKUP(_xlfn.TEXTJOIN(" vs ",,C1133:D1133),Calendar!G:G,Calendar!K:K),"")</f>
        <v/>
      </c>
      <c r="AJ1133" s="61" t="str">
        <f>IF(AND(K1133&lt;&gt;"Match of the Day",K1133&lt;&gt;"Match of the Day 2",K1133&lt;&gt;"Match of the Day Repeat"),"",1+MAX($AJ$10:AJ1132))</f>
        <v/>
      </c>
    </row>
    <row r="1134" spans="34:36" x14ac:dyDescent="0.35">
      <c r="AH1134" s="16" t="str">
        <f>IF(AND(B1134="Premier League",E1134="Live"),_xlfn.XLOOKUP(_xlfn.TEXTJOIN(" vs ",,C1134:D1134),Calendar!G:G,Calendar!B:B),IF(AND(B1134="Premier League",E1134="Highlights"),_xlfn.XLOOKUP(H1134,Calendar!O:O,Calendar!N:N,,-1),""))</f>
        <v/>
      </c>
      <c r="AI1134" s="61" t="str">
        <f>IF(AND(AH1134&lt;&gt;"",E1134="Live"),_xlfn.XLOOKUP(_xlfn.TEXTJOIN(" vs ",,C1134:D1134),Calendar!G:G,Calendar!K:K),"")</f>
        <v/>
      </c>
      <c r="AJ1134" s="61" t="str">
        <f>IF(AND(K1134&lt;&gt;"Match of the Day",K1134&lt;&gt;"Match of the Day 2",K1134&lt;&gt;"Match of the Day Repeat"),"",1+MAX($AJ$10:AJ1133))</f>
        <v/>
      </c>
    </row>
    <row r="1135" spans="34:36" x14ac:dyDescent="0.35">
      <c r="AH1135" s="16" t="str">
        <f>IF(AND(B1135="Premier League",E1135="Live"),_xlfn.XLOOKUP(_xlfn.TEXTJOIN(" vs ",,C1135:D1135),Calendar!G:G,Calendar!B:B),IF(AND(B1135="Premier League",E1135="Highlights"),_xlfn.XLOOKUP(H1135,Calendar!O:O,Calendar!N:N,,-1),""))</f>
        <v/>
      </c>
      <c r="AI1135" s="61" t="str">
        <f>IF(AND(AH1135&lt;&gt;"",E1135="Live"),_xlfn.XLOOKUP(_xlfn.TEXTJOIN(" vs ",,C1135:D1135),Calendar!G:G,Calendar!K:K),"")</f>
        <v/>
      </c>
      <c r="AJ1135" s="61" t="str">
        <f>IF(AND(K1135&lt;&gt;"Match of the Day",K1135&lt;&gt;"Match of the Day 2",K1135&lt;&gt;"Match of the Day Repeat"),"",1+MAX($AJ$10:AJ1134))</f>
        <v/>
      </c>
    </row>
    <row r="1136" spans="34:36" x14ac:dyDescent="0.35">
      <c r="AH1136" s="16" t="str">
        <f>IF(AND(B1136="Premier League",E1136="Live"),_xlfn.XLOOKUP(_xlfn.TEXTJOIN(" vs ",,C1136:D1136),Calendar!G:G,Calendar!B:B),IF(AND(B1136="Premier League",E1136="Highlights"),_xlfn.XLOOKUP(H1136,Calendar!O:O,Calendar!N:N,,-1),""))</f>
        <v/>
      </c>
      <c r="AI1136" s="61" t="str">
        <f>IF(AND(AH1136&lt;&gt;"",E1136="Live"),_xlfn.XLOOKUP(_xlfn.TEXTJOIN(" vs ",,C1136:D1136),Calendar!G:G,Calendar!K:K),"")</f>
        <v/>
      </c>
      <c r="AJ1136" s="61" t="str">
        <f>IF(AND(K1136&lt;&gt;"Match of the Day",K1136&lt;&gt;"Match of the Day 2",K1136&lt;&gt;"Match of the Day Repeat"),"",1+MAX($AJ$10:AJ1135))</f>
        <v/>
      </c>
    </row>
    <row r="1137" spans="34:36" x14ac:dyDescent="0.35">
      <c r="AH1137" s="16" t="str">
        <f>IF(AND(B1137="Premier League",E1137="Live"),_xlfn.XLOOKUP(_xlfn.TEXTJOIN(" vs ",,C1137:D1137),Calendar!G:G,Calendar!B:B),IF(AND(B1137="Premier League",E1137="Highlights"),_xlfn.XLOOKUP(H1137,Calendar!O:O,Calendar!N:N,,-1),""))</f>
        <v/>
      </c>
      <c r="AI1137" s="61" t="str">
        <f>IF(AND(AH1137&lt;&gt;"",E1137="Live"),_xlfn.XLOOKUP(_xlfn.TEXTJOIN(" vs ",,C1137:D1137),Calendar!G:G,Calendar!K:K),"")</f>
        <v/>
      </c>
      <c r="AJ1137" s="61" t="str">
        <f>IF(AND(K1137&lt;&gt;"Match of the Day",K1137&lt;&gt;"Match of the Day 2",K1137&lt;&gt;"Match of the Day Repeat"),"",1+MAX($AJ$10:AJ1136))</f>
        <v/>
      </c>
    </row>
    <row r="1138" spans="34:36" x14ac:dyDescent="0.35">
      <c r="AH1138" s="16" t="str">
        <f>IF(AND(B1138="Premier League",E1138="Live"),_xlfn.XLOOKUP(_xlfn.TEXTJOIN(" vs ",,C1138:D1138),Calendar!G:G,Calendar!B:B),IF(AND(B1138="Premier League",E1138="Highlights"),_xlfn.XLOOKUP(H1138,Calendar!O:O,Calendar!N:N,,-1),""))</f>
        <v/>
      </c>
      <c r="AI1138" s="61" t="str">
        <f>IF(AND(AH1138&lt;&gt;"",E1138="Live"),_xlfn.XLOOKUP(_xlfn.TEXTJOIN(" vs ",,C1138:D1138),Calendar!G:G,Calendar!K:K),"")</f>
        <v/>
      </c>
      <c r="AJ1138" s="61" t="str">
        <f>IF(AND(K1138&lt;&gt;"Match of the Day",K1138&lt;&gt;"Match of the Day 2",K1138&lt;&gt;"Match of the Day Repeat"),"",1+MAX($AJ$10:AJ1137))</f>
        <v/>
      </c>
    </row>
    <row r="1139" spans="34:36" x14ac:dyDescent="0.35">
      <c r="AH1139" s="16" t="str">
        <f>IF(AND(B1139="Premier League",E1139="Live"),_xlfn.XLOOKUP(_xlfn.TEXTJOIN(" vs ",,C1139:D1139),Calendar!G:G,Calendar!B:B),IF(AND(B1139="Premier League",E1139="Highlights"),_xlfn.XLOOKUP(H1139,Calendar!O:O,Calendar!N:N,,-1),""))</f>
        <v/>
      </c>
      <c r="AI1139" s="61" t="str">
        <f>IF(AND(AH1139&lt;&gt;"",E1139="Live"),_xlfn.XLOOKUP(_xlfn.TEXTJOIN(" vs ",,C1139:D1139),Calendar!G:G,Calendar!K:K),"")</f>
        <v/>
      </c>
      <c r="AJ1139" s="61" t="str">
        <f>IF(AND(K1139&lt;&gt;"Match of the Day",K1139&lt;&gt;"Match of the Day 2",K1139&lt;&gt;"Match of the Day Repeat"),"",1+MAX($AJ$10:AJ1138))</f>
        <v/>
      </c>
    </row>
    <row r="1140" spans="34:36" x14ac:dyDescent="0.35">
      <c r="AH1140" s="16" t="str">
        <f>IF(AND(B1140="Premier League",E1140="Live"),_xlfn.XLOOKUP(_xlfn.TEXTJOIN(" vs ",,C1140:D1140),Calendar!G:G,Calendar!B:B),IF(AND(B1140="Premier League",E1140="Highlights"),_xlfn.XLOOKUP(H1140,Calendar!O:O,Calendar!N:N,,-1),""))</f>
        <v/>
      </c>
      <c r="AI1140" s="61" t="str">
        <f>IF(AND(AH1140&lt;&gt;"",E1140="Live"),_xlfn.XLOOKUP(_xlfn.TEXTJOIN(" vs ",,C1140:D1140),Calendar!G:G,Calendar!K:K),"")</f>
        <v/>
      </c>
      <c r="AJ1140" s="61" t="str">
        <f>IF(AND(K1140&lt;&gt;"Match of the Day",K1140&lt;&gt;"Match of the Day 2",K1140&lt;&gt;"Match of the Day Repeat"),"",1+MAX($AJ$10:AJ1139))</f>
        <v/>
      </c>
    </row>
    <row r="1141" spans="34:36" x14ac:dyDescent="0.35">
      <c r="AH1141" s="16" t="str">
        <f>IF(AND(B1141="Premier League",E1141="Live"),_xlfn.XLOOKUP(_xlfn.TEXTJOIN(" vs ",,C1141:D1141),Calendar!G:G,Calendar!B:B),IF(AND(B1141="Premier League",E1141="Highlights"),_xlfn.XLOOKUP(H1141,Calendar!O:O,Calendar!N:N,,-1),""))</f>
        <v/>
      </c>
      <c r="AI1141" s="61" t="str">
        <f>IF(AND(AH1141&lt;&gt;"",E1141="Live"),_xlfn.XLOOKUP(_xlfn.TEXTJOIN(" vs ",,C1141:D1141),Calendar!G:G,Calendar!K:K),"")</f>
        <v/>
      </c>
      <c r="AJ1141" s="61" t="str">
        <f>IF(AND(K1141&lt;&gt;"Match of the Day",K1141&lt;&gt;"Match of the Day 2",K1141&lt;&gt;"Match of the Day Repeat"),"",1+MAX($AJ$10:AJ1140))</f>
        <v/>
      </c>
    </row>
    <row r="1142" spans="34:36" x14ac:dyDescent="0.35">
      <c r="AH1142" s="16" t="str">
        <f>IF(AND(B1142="Premier League",E1142="Live"),_xlfn.XLOOKUP(_xlfn.TEXTJOIN(" vs ",,C1142:D1142),Calendar!G:G,Calendar!B:B),IF(AND(B1142="Premier League",E1142="Highlights"),_xlfn.XLOOKUP(H1142,Calendar!O:O,Calendar!N:N,,-1),""))</f>
        <v/>
      </c>
      <c r="AI1142" s="61" t="str">
        <f>IF(AND(AH1142&lt;&gt;"",E1142="Live"),_xlfn.XLOOKUP(_xlfn.TEXTJOIN(" vs ",,C1142:D1142),Calendar!G:G,Calendar!K:K),"")</f>
        <v/>
      </c>
      <c r="AJ1142" s="61" t="str">
        <f>IF(AND(K1142&lt;&gt;"Match of the Day",K1142&lt;&gt;"Match of the Day 2",K1142&lt;&gt;"Match of the Day Repeat"),"",1+MAX($AJ$10:AJ1141))</f>
        <v/>
      </c>
    </row>
    <row r="1143" spans="34:36" x14ac:dyDescent="0.35">
      <c r="AH1143" s="16" t="str">
        <f>IF(AND(B1143="Premier League",E1143="Live"),_xlfn.XLOOKUP(_xlfn.TEXTJOIN(" vs ",,C1143:D1143),Calendar!G:G,Calendar!B:B),IF(AND(B1143="Premier League",E1143="Highlights"),_xlfn.XLOOKUP(H1143,Calendar!O:O,Calendar!N:N,,-1),""))</f>
        <v/>
      </c>
      <c r="AI1143" s="61" t="str">
        <f>IF(AND(AH1143&lt;&gt;"",E1143="Live"),_xlfn.XLOOKUP(_xlfn.TEXTJOIN(" vs ",,C1143:D1143),Calendar!G:G,Calendar!K:K),"")</f>
        <v/>
      </c>
      <c r="AJ1143" s="61" t="str">
        <f>IF(AND(K1143&lt;&gt;"Match of the Day",K1143&lt;&gt;"Match of the Day 2",K1143&lt;&gt;"Match of the Day Repeat"),"",1+MAX($AJ$10:AJ1142))</f>
        <v/>
      </c>
    </row>
    <row r="1144" spans="34:36" x14ac:dyDescent="0.35">
      <c r="AH1144" s="16" t="str">
        <f>IF(AND(B1144="Premier League",E1144="Live"),_xlfn.XLOOKUP(_xlfn.TEXTJOIN(" vs ",,C1144:D1144),Calendar!G:G,Calendar!B:B),IF(AND(B1144="Premier League",E1144="Highlights"),_xlfn.XLOOKUP(H1144,Calendar!O:O,Calendar!N:N,,-1),""))</f>
        <v/>
      </c>
      <c r="AI1144" s="61" t="str">
        <f>IF(AND(AH1144&lt;&gt;"",E1144="Live"),_xlfn.XLOOKUP(_xlfn.TEXTJOIN(" vs ",,C1144:D1144),Calendar!G:G,Calendar!K:K),"")</f>
        <v/>
      </c>
      <c r="AJ1144" s="61" t="str">
        <f>IF(AND(K1144&lt;&gt;"Match of the Day",K1144&lt;&gt;"Match of the Day 2",K1144&lt;&gt;"Match of the Day Repeat"),"",1+MAX($AJ$10:AJ1143))</f>
        <v/>
      </c>
    </row>
    <row r="1145" spans="34:36" x14ac:dyDescent="0.35">
      <c r="AH1145" s="16" t="str">
        <f>IF(AND(B1145="Premier League",E1145="Live"),_xlfn.XLOOKUP(_xlfn.TEXTJOIN(" vs ",,C1145:D1145),Calendar!G:G,Calendar!B:B),IF(AND(B1145="Premier League",E1145="Highlights"),_xlfn.XLOOKUP(H1145,Calendar!O:O,Calendar!N:N,,-1),""))</f>
        <v/>
      </c>
      <c r="AI1145" s="61" t="str">
        <f>IF(AND(AH1145&lt;&gt;"",E1145="Live"),_xlfn.XLOOKUP(_xlfn.TEXTJOIN(" vs ",,C1145:D1145),Calendar!G:G,Calendar!K:K),"")</f>
        <v/>
      </c>
      <c r="AJ1145" s="61" t="str">
        <f>IF(AND(K1145&lt;&gt;"Match of the Day",K1145&lt;&gt;"Match of the Day 2",K1145&lt;&gt;"Match of the Day Repeat"),"",1+MAX($AJ$10:AJ1144))</f>
        <v/>
      </c>
    </row>
    <row r="1146" spans="34:36" x14ac:dyDescent="0.35">
      <c r="AH1146" s="16" t="str">
        <f>IF(AND(B1146="Premier League",E1146="Live"),_xlfn.XLOOKUP(_xlfn.TEXTJOIN(" vs ",,C1146:D1146),Calendar!G:G,Calendar!B:B),IF(AND(B1146="Premier League",E1146="Highlights"),_xlfn.XLOOKUP(H1146,Calendar!O:O,Calendar!N:N,,-1),""))</f>
        <v/>
      </c>
      <c r="AI1146" s="61" t="str">
        <f>IF(AND(AH1146&lt;&gt;"",E1146="Live"),_xlfn.XLOOKUP(_xlfn.TEXTJOIN(" vs ",,C1146:D1146),Calendar!G:G,Calendar!K:K),"")</f>
        <v/>
      </c>
      <c r="AJ1146" s="61" t="str">
        <f>IF(AND(K1146&lt;&gt;"Match of the Day",K1146&lt;&gt;"Match of the Day 2",K1146&lt;&gt;"Match of the Day Repeat"),"",1+MAX($AJ$10:AJ1145))</f>
        <v/>
      </c>
    </row>
    <row r="1147" spans="34:36" x14ac:dyDescent="0.35">
      <c r="AH1147" s="16" t="str">
        <f>IF(AND(B1147="Premier League",E1147="Live"),_xlfn.XLOOKUP(_xlfn.TEXTJOIN(" vs ",,C1147:D1147),Calendar!G:G,Calendar!B:B),IF(AND(B1147="Premier League",E1147="Highlights"),_xlfn.XLOOKUP(H1147,Calendar!O:O,Calendar!N:N,,-1),""))</f>
        <v/>
      </c>
      <c r="AI1147" s="61" t="str">
        <f>IF(AND(AH1147&lt;&gt;"",E1147="Live"),_xlfn.XLOOKUP(_xlfn.TEXTJOIN(" vs ",,C1147:D1147),Calendar!G:G,Calendar!K:K),"")</f>
        <v/>
      </c>
      <c r="AJ1147" s="61" t="str">
        <f>IF(AND(K1147&lt;&gt;"Match of the Day",K1147&lt;&gt;"Match of the Day 2",K1147&lt;&gt;"Match of the Day Repeat"),"",1+MAX($AJ$10:AJ1146))</f>
        <v/>
      </c>
    </row>
    <row r="1148" spans="34:36" x14ac:dyDescent="0.35">
      <c r="AH1148" s="16" t="str">
        <f>IF(AND(B1148="Premier League",E1148="Live"),_xlfn.XLOOKUP(_xlfn.TEXTJOIN(" vs ",,C1148:D1148),Calendar!G:G,Calendar!B:B),IF(AND(B1148="Premier League",E1148="Highlights"),_xlfn.XLOOKUP(H1148,Calendar!O:O,Calendar!N:N,,-1),""))</f>
        <v/>
      </c>
      <c r="AI1148" s="61" t="str">
        <f>IF(AND(AH1148&lt;&gt;"",E1148="Live"),_xlfn.XLOOKUP(_xlfn.TEXTJOIN(" vs ",,C1148:D1148),Calendar!G:G,Calendar!K:K),"")</f>
        <v/>
      </c>
      <c r="AJ1148" s="61" t="str">
        <f>IF(AND(K1148&lt;&gt;"Match of the Day",K1148&lt;&gt;"Match of the Day 2",K1148&lt;&gt;"Match of the Day Repeat"),"",1+MAX($AJ$10:AJ1147))</f>
        <v/>
      </c>
    </row>
    <row r="1149" spans="34:36" x14ac:dyDescent="0.35">
      <c r="AH1149" s="16" t="str">
        <f>IF(AND(B1149="Premier League",E1149="Live"),_xlfn.XLOOKUP(_xlfn.TEXTJOIN(" vs ",,C1149:D1149),Calendar!G:G,Calendar!B:B),IF(AND(B1149="Premier League",E1149="Highlights"),_xlfn.XLOOKUP(H1149,Calendar!O:O,Calendar!N:N,,-1),""))</f>
        <v/>
      </c>
      <c r="AI1149" s="61" t="str">
        <f>IF(AND(AH1149&lt;&gt;"",E1149="Live"),_xlfn.XLOOKUP(_xlfn.TEXTJOIN(" vs ",,C1149:D1149),Calendar!G:G,Calendar!K:K),"")</f>
        <v/>
      </c>
      <c r="AJ1149" s="61" t="str">
        <f>IF(AND(K1149&lt;&gt;"Match of the Day",K1149&lt;&gt;"Match of the Day 2",K1149&lt;&gt;"Match of the Day Repeat"),"",1+MAX($AJ$10:AJ1148))</f>
        <v/>
      </c>
    </row>
    <row r="1150" spans="34:36" x14ac:dyDescent="0.35">
      <c r="AH1150" s="16" t="str">
        <f>IF(AND(B1150="Premier League",E1150="Live"),_xlfn.XLOOKUP(_xlfn.TEXTJOIN(" vs ",,C1150:D1150),Calendar!G:G,Calendar!B:B),IF(AND(B1150="Premier League",E1150="Highlights"),_xlfn.XLOOKUP(H1150,Calendar!O:O,Calendar!N:N,,-1),""))</f>
        <v/>
      </c>
      <c r="AI1150" s="61" t="str">
        <f>IF(AND(AH1150&lt;&gt;"",E1150="Live"),_xlfn.XLOOKUP(_xlfn.TEXTJOIN(" vs ",,C1150:D1150),Calendar!G:G,Calendar!K:K),"")</f>
        <v/>
      </c>
      <c r="AJ1150" s="61" t="str">
        <f>IF(AND(K1150&lt;&gt;"Match of the Day",K1150&lt;&gt;"Match of the Day 2",K1150&lt;&gt;"Match of the Day Repeat"),"",1+MAX($AJ$10:AJ1149))</f>
        <v/>
      </c>
    </row>
    <row r="1151" spans="34:36" x14ac:dyDescent="0.35">
      <c r="AH1151" s="16" t="str">
        <f>IF(AND(B1151="Premier League",E1151="Live"),_xlfn.XLOOKUP(_xlfn.TEXTJOIN(" vs ",,C1151:D1151),Calendar!G:G,Calendar!B:B),IF(AND(B1151="Premier League",E1151="Highlights"),_xlfn.XLOOKUP(H1151,Calendar!O:O,Calendar!N:N,,-1),""))</f>
        <v/>
      </c>
      <c r="AI1151" s="61" t="str">
        <f>IF(AND(AH1151&lt;&gt;"",E1151="Live"),_xlfn.XLOOKUP(_xlfn.TEXTJOIN(" vs ",,C1151:D1151),Calendar!G:G,Calendar!K:K),"")</f>
        <v/>
      </c>
      <c r="AJ1151" s="61" t="str">
        <f>IF(AND(K1151&lt;&gt;"Match of the Day",K1151&lt;&gt;"Match of the Day 2",K1151&lt;&gt;"Match of the Day Repeat"),"",1+MAX($AJ$10:AJ1150))</f>
        <v/>
      </c>
    </row>
    <row r="1152" spans="34:36" x14ac:dyDescent="0.35">
      <c r="AH1152" s="16" t="str">
        <f>IF(AND(B1152="Premier League",E1152="Live"),_xlfn.XLOOKUP(_xlfn.TEXTJOIN(" vs ",,C1152:D1152),Calendar!G:G,Calendar!B:B),IF(AND(B1152="Premier League",E1152="Highlights"),_xlfn.XLOOKUP(H1152,Calendar!O:O,Calendar!N:N,,-1),""))</f>
        <v/>
      </c>
      <c r="AI1152" s="61" t="str">
        <f>IF(AND(AH1152&lt;&gt;"",E1152="Live"),_xlfn.XLOOKUP(_xlfn.TEXTJOIN(" vs ",,C1152:D1152),Calendar!G:G,Calendar!K:K),"")</f>
        <v/>
      </c>
      <c r="AJ1152" s="61" t="str">
        <f>IF(AND(K1152&lt;&gt;"Match of the Day",K1152&lt;&gt;"Match of the Day 2",K1152&lt;&gt;"Match of the Day Repeat"),"",1+MAX($AJ$10:AJ1151))</f>
        <v/>
      </c>
    </row>
    <row r="1153" spans="34:36" x14ac:dyDescent="0.35">
      <c r="AH1153" s="16" t="str">
        <f>IF(AND(B1153="Premier League",E1153="Live"),_xlfn.XLOOKUP(_xlfn.TEXTJOIN(" vs ",,C1153:D1153),Calendar!G:G,Calendar!B:B),IF(AND(B1153="Premier League",E1153="Highlights"),_xlfn.XLOOKUP(H1153,Calendar!O:O,Calendar!N:N,,-1),""))</f>
        <v/>
      </c>
      <c r="AI1153" s="61" t="str">
        <f>IF(AND(AH1153&lt;&gt;"",E1153="Live"),_xlfn.XLOOKUP(_xlfn.TEXTJOIN(" vs ",,C1153:D1153),Calendar!G:G,Calendar!K:K),"")</f>
        <v/>
      </c>
      <c r="AJ1153" s="61" t="str">
        <f>IF(AND(K1153&lt;&gt;"Match of the Day",K1153&lt;&gt;"Match of the Day 2",K1153&lt;&gt;"Match of the Day Repeat"),"",1+MAX($AJ$10:AJ1152))</f>
        <v/>
      </c>
    </row>
    <row r="1154" spans="34:36" x14ac:dyDescent="0.35">
      <c r="AH1154" s="16" t="str">
        <f>IF(AND(B1154="Premier League",E1154="Live"),_xlfn.XLOOKUP(_xlfn.TEXTJOIN(" vs ",,C1154:D1154),Calendar!G:G,Calendar!B:B),IF(AND(B1154="Premier League",E1154="Highlights"),_xlfn.XLOOKUP(H1154,Calendar!O:O,Calendar!N:N,,-1),""))</f>
        <v/>
      </c>
      <c r="AI1154" s="61" t="str">
        <f>IF(AND(AH1154&lt;&gt;"",E1154="Live"),_xlfn.XLOOKUP(_xlfn.TEXTJOIN(" vs ",,C1154:D1154),Calendar!G:G,Calendar!K:K),"")</f>
        <v/>
      </c>
      <c r="AJ1154" s="61" t="str">
        <f>IF(AND(K1154&lt;&gt;"Match of the Day",K1154&lt;&gt;"Match of the Day 2",K1154&lt;&gt;"Match of the Day Repeat"),"",1+MAX($AJ$10:AJ1153))</f>
        <v/>
      </c>
    </row>
    <row r="1155" spans="34:36" x14ac:dyDescent="0.35">
      <c r="AH1155" s="16" t="str">
        <f>IF(AND(B1155="Premier League",E1155="Live"),_xlfn.XLOOKUP(_xlfn.TEXTJOIN(" vs ",,C1155:D1155),Calendar!G:G,Calendar!B:B),IF(AND(B1155="Premier League",E1155="Highlights"),_xlfn.XLOOKUP(H1155,Calendar!O:O,Calendar!N:N,,-1),""))</f>
        <v/>
      </c>
      <c r="AI1155" s="61" t="str">
        <f>IF(AND(AH1155&lt;&gt;"",E1155="Live"),_xlfn.XLOOKUP(_xlfn.TEXTJOIN(" vs ",,C1155:D1155),Calendar!G:G,Calendar!K:K),"")</f>
        <v/>
      </c>
      <c r="AJ1155" s="61" t="str">
        <f>IF(AND(K1155&lt;&gt;"Match of the Day",K1155&lt;&gt;"Match of the Day 2",K1155&lt;&gt;"Match of the Day Repeat"),"",1+MAX($AJ$10:AJ1154))</f>
        <v/>
      </c>
    </row>
    <row r="1156" spans="34:36" x14ac:dyDescent="0.35">
      <c r="AH1156" s="16" t="str">
        <f>IF(AND(B1156="Premier League",E1156="Live"),_xlfn.XLOOKUP(_xlfn.TEXTJOIN(" vs ",,C1156:D1156),Calendar!G:G,Calendar!B:B),IF(AND(B1156="Premier League",E1156="Highlights"),_xlfn.XLOOKUP(H1156,Calendar!O:O,Calendar!N:N,,-1),""))</f>
        <v/>
      </c>
      <c r="AI1156" s="61" t="str">
        <f>IF(AND(AH1156&lt;&gt;"",E1156="Live"),_xlfn.XLOOKUP(_xlfn.TEXTJOIN(" vs ",,C1156:D1156),Calendar!G:G,Calendar!K:K),"")</f>
        <v/>
      </c>
      <c r="AJ1156" s="61" t="str">
        <f>IF(AND(K1156&lt;&gt;"Match of the Day",K1156&lt;&gt;"Match of the Day 2",K1156&lt;&gt;"Match of the Day Repeat"),"",1+MAX($AJ$10:AJ1155))</f>
        <v/>
      </c>
    </row>
    <row r="1157" spans="34:36" x14ac:dyDescent="0.35">
      <c r="AH1157" s="16" t="str">
        <f>IF(AND(B1157="Premier League",E1157="Live"),_xlfn.XLOOKUP(_xlfn.TEXTJOIN(" vs ",,C1157:D1157),Calendar!G:G,Calendar!B:B),IF(AND(B1157="Premier League",E1157="Highlights"),_xlfn.XLOOKUP(H1157,Calendar!O:O,Calendar!N:N,,-1),""))</f>
        <v/>
      </c>
      <c r="AI1157" s="61" t="str">
        <f>IF(AND(AH1157&lt;&gt;"",E1157="Live"),_xlfn.XLOOKUP(_xlfn.TEXTJOIN(" vs ",,C1157:D1157),Calendar!G:G,Calendar!K:K),"")</f>
        <v/>
      </c>
      <c r="AJ1157" s="61" t="str">
        <f>IF(AND(K1157&lt;&gt;"Match of the Day",K1157&lt;&gt;"Match of the Day 2",K1157&lt;&gt;"Match of the Day Repeat"),"",1+MAX($AJ$10:AJ1156))</f>
        <v/>
      </c>
    </row>
    <row r="1158" spans="34:36" x14ac:dyDescent="0.35">
      <c r="AH1158" s="16" t="str">
        <f>IF(AND(B1158="Premier League",E1158="Live"),_xlfn.XLOOKUP(_xlfn.TEXTJOIN(" vs ",,C1158:D1158),Calendar!G:G,Calendar!B:B),IF(AND(B1158="Premier League",E1158="Highlights"),_xlfn.XLOOKUP(H1158,Calendar!O:O,Calendar!N:N,,-1),""))</f>
        <v/>
      </c>
      <c r="AI1158" s="61" t="str">
        <f>IF(AND(AH1158&lt;&gt;"",E1158="Live"),_xlfn.XLOOKUP(_xlfn.TEXTJOIN(" vs ",,C1158:D1158),Calendar!G:G,Calendar!K:K),"")</f>
        <v/>
      </c>
      <c r="AJ1158" s="61" t="str">
        <f>IF(AND(K1158&lt;&gt;"Match of the Day",K1158&lt;&gt;"Match of the Day 2",K1158&lt;&gt;"Match of the Day Repeat"),"",1+MAX($AJ$10:AJ1157))</f>
        <v/>
      </c>
    </row>
    <row r="1159" spans="34:36" x14ac:dyDescent="0.35">
      <c r="AH1159" s="16" t="str">
        <f>IF(AND(B1159="Premier League",E1159="Live"),_xlfn.XLOOKUP(_xlfn.TEXTJOIN(" vs ",,C1159:D1159),Calendar!G:G,Calendar!B:B),IF(AND(B1159="Premier League",E1159="Highlights"),_xlfn.XLOOKUP(H1159,Calendar!O:O,Calendar!N:N,,-1),""))</f>
        <v/>
      </c>
      <c r="AI1159" s="61" t="str">
        <f>IF(AND(AH1159&lt;&gt;"",E1159="Live"),_xlfn.XLOOKUP(_xlfn.TEXTJOIN(" vs ",,C1159:D1159),Calendar!G:G,Calendar!K:K),"")</f>
        <v/>
      </c>
      <c r="AJ1159" s="61" t="str">
        <f>IF(AND(K1159&lt;&gt;"Match of the Day",K1159&lt;&gt;"Match of the Day 2",K1159&lt;&gt;"Match of the Day Repeat"),"",1+MAX($AJ$10:AJ1158))</f>
        <v/>
      </c>
    </row>
    <row r="1160" spans="34:36" x14ac:dyDescent="0.35">
      <c r="AH1160" s="16" t="str">
        <f>IF(AND(B1160="Premier League",E1160="Live"),_xlfn.XLOOKUP(_xlfn.TEXTJOIN(" vs ",,C1160:D1160),Calendar!G:G,Calendar!B:B),IF(AND(B1160="Premier League",E1160="Highlights"),_xlfn.XLOOKUP(H1160,Calendar!O:O,Calendar!N:N,,-1),""))</f>
        <v/>
      </c>
      <c r="AI1160" s="61" t="str">
        <f>IF(AND(AH1160&lt;&gt;"",E1160="Live"),_xlfn.XLOOKUP(_xlfn.TEXTJOIN(" vs ",,C1160:D1160),Calendar!G:G,Calendar!K:K),"")</f>
        <v/>
      </c>
      <c r="AJ1160" s="61" t="str">
        <f>IF(AND(K1160&lt;&gt;"Match of the Day",K1160&lt;&gt;"Match of the Day 2",K1160&lt;&gt;"Match of the Day Repeat"),"",1+MAX($AJ$10:AJ1159))</f>
        <v/>
      </c>
    </row>
    <row r="1161" spans="34:36" x14ac:dyDescent="0.35">
      <c r="AH1161" s="16" t="str">
        <f>IF(AND(B1161="Premier League",E1161="Live"),_xlfn.XLOOKUP(_xlfn.TEXTJOIN(" vs ",,C1161:D1161),Calendar!G:G,Calendar!B:B),IF(AND(B1161="Premier League",E1161="Highlights"),_xlfn.XLOOKUP(H1161,Calendar!O:O,Calendar!N:N,,-1),""))</f>
        <v/>
      </c>
      <c r="AI1161" s="61" t="str">
        <f>IF(AND(AH1161&lt;&gt;"",E1161="Live"),_xlfn.XLOOKUP(_xlfn.TEXTJOIN(" vs ",,C1161:D1161),Calendar!G:G,Calendar!K:K),"")</f>
        <v/>
      </c>
      <c r="AJ1161" s="61" t="str">
        <f>IF(AND(K1161&lt;&gt;"Match of the Day",K1161&lt;&gt;"Match of the Day 2",K1161&lt;&gt;"Match of the Day Repeat"),"",1+MAX($AJ$10:AJ1160))</f>
        <v/>
      </c>
    </row>
    <row r="1162" spans="34:36" x14ac:dyDescent="0.35">
      <c r="AH1162" s="16" t="str">
        <f>IF(AND(B1162="Premier League",E1162="Live"),_xlfn.XLOOKUP(_xlfn.TEXTJOIN(" vs ",,C1162:D1162),Calendar!G:G,Calendar!B:B),IF(AND(B1162="Premier League",E1162="Highlights"),_xlfn.XLOOKUP(H1162,Calendar!O:O,Calendar!N:N,,-1),""))</f>
        <v/>
      </c>
      <c r="AI1162" s="61" t="str">
        <f>IF(AND(AH1162&lt;&gt;"",E1162="Live"),_xlfn.XLOOKUP(_xlfn.TEXTJOIN(" vs ",,C1162:D1162),Calendar!G:G,Calendar!K:K),"")</f>
        <v/>
      </c>
      <c r="AJ1162" s="61" t="str">
        <f>IF(AND(K1162&lt;&gt;"Match of the Day",K1162&lt;&gt;"Match of the Day 2",K1162&lt;&gt;"Match of the Day Repeat"),"",1+MAX($AJ$10:AJ1161))</f>
        <v/>
      </c>
    </row>
    <row r="1163" spans="34:36" x14ac:dyDescent="0.35">
      <c r="AH1163" s="16" t="str">
        <f>IF(AND(B1163="Premier League",E1163="Live"),_xlfn.XLOOKUP(_xlfn.TEXTJOIN(" vs ",,C1163:D1163),Calendar!G:G,Calendar!B:B),IF(AND(B1163="Premier League",E1163="Highlights"),_xlfn.XLOOKUP(H1163,Calendar!O:O,Calendar!N:N,,-1),""))</f>
        <v/>
      </c>
      <c r="AI1163" s="61" t="str">
        <f>IF(AND(AH1163&lt;&gt;"",E1163="Live"),_xlfn.XLOOKUP(_xlfn.TEXTJOIN(" vs ",,C1163:D1163),Calendar!G:G,Calendar!K:K),"")</f>
        <v/>
      </c>
      <c r="AJ1163" s="61" t="str">
        <f>IF(AND(K1163&lt;&gt;"Match of the Day",K1163&lt;&gt;"Match of the Day 2",K1163&lt;&gt;"Match of the Day Repeat"),"",1+MAX($AJ$10:AJ1162))</f>
        <v/>
      </c>
    </row>
    <row r="1164" spans="34:36" x14ac:dyDescent="0.35">
      <c r="AH1164" s="16" t="str">
        <f>IF(AND(B1164="Premier League",E1164="Live"),_xlfn.XLOOKUP(_xlfn.TEXTJOIN(" vs ",,C1164:D1164),Calendar!G:G,Calendar!B:B),IF(AND(B1164="Premier League",E1164="Highlights"),_xlfn.XLOOKUP(H1164,Calendar!O:O,Calendar!N:N,,-1),""))</f>
        <v/>
      </c>
      <c r="AI1164" s="61" t="str">
        <f>IF(AND(AH1164&lt;&gt;"",E1164="Live"),_xlfn.XLOOKUP(_xlfn.TEXTJOIN(" vs ",,C1164:D1164),Calendar!G:G,Calendar!K:K),"")</f>
        <v/>
      </c>
      <c r="AJ1164" s="61" t="str">
        <f>IF(AND(K1164&lt;&gt;"Match of the Day",K1164&lt;&gt;"Match of the Day 2",K1164&lt;&gt;"Match of the Day Repeat"),"",1+MAX($AJ$10:AJ1163))</f>
        <v/>
      </c>
    </row>
    <row r="1165" spans="34:36" x14ac:dyDescent="0.35">
      <c r="AH1165" s="16" t="str">
        <f>IF(AND(B1165="Premier League",E1165="Live"),_xlfn.XLOOKUP(_xlfn.TEXTJOIN(" vs ",,C1165:D1165),Calendar!G:G,Calendar!B:B),IF(AND(B1165="Premier League",E1165="Highlights"),_xlfn.XLOOKUP(H1165,Calendar!O:O,Calendar!N:N,,-1),""))</f>
        <v/>
      </c>
      <c r="AI1165" s="61" t="str">
        <f>IF(AND(AH1165&lt;&gt;"",E1165="Live"),_xlfn.XLOOKUP(_xlfn.TEXTJOIN(" vs ",,C1165:D1165),Calendar!G:G,Calendar!K:K),"")</f>
        <v/>
      </c>
      <c r="AJ1165" s="61" t="str">
        <f>IF(AND(K1165&lt;&gt;"Match of the Day",K1165&lt;&gt;"Match of the Day 2",K1165&lt;&gt;"Match of the Day Repeat"),"",1+MAX($AJ$10:AJ1164))</f>
        <v/>
      </c>
    </row>
    <row r="1166" spans="34:36" x14ac:dyDescent="0.35">
      <c r="AH1166" s="16" t="str">
        <f>IF(AND(B1166="Premier League",E1166="Live"),_xlfn.XLOOKUP(_xlfn.TEXTJOIN(" vs ",,C1166:D1166),Calendar!G:G,Calendar!B:B),IF(AND(B1166="Premier League",E1166="Highlights"),_xlfn.XLOOKUP(H1166,Calendar!O:O,Calendar!N:N,,-1),""))</f>
        <v/>
      </c>
      <c r="AI1166" s="61" t="str">
        <f>IF(AND(AH1166&lt;&gt;"",E1166="Live"),_xlfn.XLOOKUP(_xlfn.TEXTJOIN(" vs ",,C1166:D1166),Calendar!G:G,Calendar!K:K),"")</f>
        <v/>
      </c>
      <c r="AJ1166" s="61" t="str">
        <f>IF(AND(K1166&lt;&gt;"Match of the Day",K1166&lt;&gt;"Match of the Day 2",K1166&lt;&gt;"Match of the Day Repeat"),"",1+MAX($AJ$10:AJ1165))</f>
        <v/>
      </c>
    </row>
    <row r="1167" spans="34:36" x14ac:dyDescent="0.35">
      <c r="AH1167" s="16" t="str">
        <f>IF(AND(B1167="Premier League",E1167="Live"),_xlfn.XLOOKUP(_xlfn.TEXTJOIN(" vs ",,C1167:D1167),Calendar!G:G,Calendar!B:B),IF(AND(B1167="Premier League",E1167="Highlights"),_xlfn.XLOOKUP(H1167,Calendar!O:O,Calendar!N:N,,-1),""))</f>
        <v/>
      </c>
      <c r="AI1167" s="61" t="str">
        <f>IF(AND(AH1167&lt;&gt;"",E1167="Live"),_xlfn.XLOOKUP(_xlfn.TEXTJOIN(" vs ",,C1167:D1167),Calendar!G:G,Calendar!K:K),"")</f>
        <v/>
      </c>
      <c r="AJ1167" s="61" t="str">
        <f>IF(AND(K1167&lt;&gt;"Match of the Day",K1167&lt;&gt;"Match of the Day 2",K1167&lt;&gt;"Match of the Day Repeat"),"",1+MAX($AJ$10:AJ1166))</f>
        <v/>
      </c>
    </row>
    <row r="1168" spans="34:36" x14ac:dyDescent="0.35">
      <c r="AH1168" s="16" t="str">
        <f>IF(AND(B1168="Premier League",E1168="Live"),_xlfn.XLOOKUP(_xlfn.TEXTJOIN(" vs ",,C1168:D1168),Calendar!G:G,Calendar!B:B),IF(AND(B1168="Premier League",E1168="Highlights"),_xlfn.XLOOKUP(H1168,Calendar!O:O,Calendar!N:N,,-1),""))</f>
        <v/>
      </c>
      <c r="AI1168" s="61" t="str">
        <f>IF(AND(AH1168&lt;&gt;"",E1168="Live"),_xlfn.XLOOKUP(_xlfn.TEXTJOIN(" vs ",,C1168:D1168),Calendar!G:G,Calendar!K:K),"")</f>
        <v/>
      </c>
      <c r="AJ1168" s="61" t="str">
        <f>IF(AND(K1168&lt;&gt;"Match of the Day",K1168&lt;&gt;"Match of the Day 2",K1168&lt;&gt;"Match of the Day Repeat"),"",1+MAX($AJ$10:AJ1167))</f>
        <v/>
      </c>
    </row>
    <row r="1169" spans="34:36" x14ac:dyDescent="0.35">
      <c r="AH1169" s="16" t="str">
        <f>IF(AND(B1169="Premier League",E1169="Live"),_xlfn.XLOOKUP(_xlfn.TEXTJOIN(" vs ",,C1169:D1169),Calendar!G:G,Calendar!B:B),IF(AND(B1169="Premier League",E1169="Highlights"),_xlfn.XLOOKUP(H1169,Calendar!O:O,Calendar!N:N,,-1),""))</f>
        <v/>
      </c>
      <c r="AI1169" s="61" t="str">
        <f>IF(AND(AH1169&lt;&gt;"",E1169="Live"),_xlfn.XLOOKUP(_xlfn.TEXTJOIN(" vs ",,C1169:D1169),Calendar!G:G,Calendar!K:K),"")</f>
        <v/>
      </c>
      <c r="AJ1169" s="61" t="str">
        <f>IF(AND(K1169&lt;&gt;"Match of the Day",K1169&lt;&gt;"Match of the Day 2",K1169&lt;&gt;"Match of the Day Repeat"),"",1+MAX($AJ$10:AJ1168))</f>
        <v/>
      </c>
    </row>
    <row r="1170" spans="34:36" x14ac:dyDescent="0.35">
      <c r="AH1170" s="16" t="str">
        <f>IF(AND(B1170="Premier League",E1170="Live"),_xlfn.XLOOKUP(_xlfn.TEXTJOIN(" vs ",,C1170:D1170),Calendar!G:G,Calendar!B:B),IF(AND(B1170="Premier League",E1170="Highlights"),_xlfn.XLOOKUP(H1170,Calendar!O:O,Calendar!N:N,,-1),""))</f>
        <v/>
      </c>
      <c r="AI1170" s="61" t="str">
        <f>IF(AND(AH1170&lt;&gt;"",E1170="Live"),_xlfn.XLOOKUP(_xlfn.TEXTJOIN(" vs ",,C1170:D1170),Calendar!G:G,Calendar!K:K),"")</f>
        <v/>
      </c>
      <c r="AJ1170" s="61" t="str">
        <f>IF(AND(K1170&lt;&gt;"Match of the Day",K1170&lt;&gt;"Match of the Day 2",K1170&lt;&gt;"Match of the Day Repeat"),"",1+MAX($AJ$10:AJ1169))</f>
        <v/>
      </c>
    </row>
    <row r="1171" spans="34:36" x14ac:dyDescent="0.35">
      <c r="AH1171" s="16" t="str">
        <f>IF(AND(B1171="Premier League",E1171="Live"),_xlfn.XLOOKUP(_xlfn.TEXTJOIN(" vs ",,C1171:D1171),Calendar!G:G,Calendar!B:B),IF(AND(B1171="Premier League",E1171="Highlights"),_xlfn.XLOOKUP(H1171,Calendar!O:O,Calendar!N:N,,-1),""))</f>
        <v/>
      </c>
      <c r="AI1171" s="61" t="str">
        <f>IF(AND(AH1171&lt;&gt;"",E1171="Live"),_xlfn.XLOOKUP(_xlfn.TEXTJOIN(" vs ",,C1171:D1171),Calendar!G:G,Calendar!K:K),"")</f>
        <v/>
      </c>
      <c r="AJ1171" s="61" t="str">
        <f>IF(AND(K1171&lt;&gt;"Match of the Day",K1171&lt;&gt;"Match of the Day 2",K1171&lt;&gt;"Match of the Day Repeat"),"",1+MAX($AJ$10:AJ1170))</f>
        <v/>
      </c>
    </row>
    <row r="1172" spans="34:36" x14ac:dyDescent="0.35">
      <c r="AH1172" s="16" t="str">
        <f>IF(AND(B1172="Premier League",E1172="Live"),_xlfn.XLOOKUP(_xlfn.TEXTJOIN(" vs ",,C1172:D1172),Calendar!G:G,Calendar!B:B),IF(AND(B1172="Premier League",E1172="Highlights"),_xlfn.XLOOKUP(H1172,Calendar!O:O,Calendar!N:N,,-1),""))</f>
        <v/>
      </c>
      <c r="AI1172" s="61" t="str">
        <f>IF(AND(AH1172&lt;&gt;"",E1172="Live"),_xlfn.XLOOKUP(_xlfn.TEXTJOIN(" vs ",,C1172:D1172),Calendar!G:G,Calendar!K:K),"")</f>
        <v/>
      </c>
      <c r="AJ1172" s="61" t="str">
        <f>IF(AND(K1172&lt;&gt;"Match of the Day",K1172&lt;&gt;"Match of the Day 2",K1172&lt;&gt;"Match of the Day Repeat"),"",1+MAX($AJ$10:AJ1171))</f>
        <v/>
      </c>
    </row>
    <row r="1173" spans="34:36" x14ac:dyDescent="0.35">
      <c r="AH1173" s="16" t="str">
        <f>IF(AND(B1173="Premier League",E1173="Live"),_xlfn.XLOOKUP(_xlfn.TEXTJOIN(" vs ",,C1173:D1173),Calendar!G:G,Calendar!B:B),IF(AND(B1173="Premier League",E1173="Highlights"),_xlfn.XLOOKUP(H1173,Calendar!O:O,Calendar!N:N,,-1),""))</f>
        <v/>
      </c>
      <c r="AI1173" s="61" t="str">
        <f>IF(AND(AH1173&lt;&gt;"",E1173="Live"),_xlfn.XLOOKUP(_xlfn.TEXTJOIN(" vs ",,C1173:D1173),Calendar!G:G,Calendar!K:K),"")</f>
        <v/>
      </c>
      <c r="AJ1173" s="61" t="str">
        <f>IF(AND(K1173&lt;&gt;"Match of the Day",K1173&lt;&gt;"Match of the Day 2",K1173&lt;&gt;"Match of the Day Repeat"),"",1+MAX($AJ$10:AJ1172))</f>
        <v/>
      </c>
    </row>
    <row r="1174" spans="34:36" x14ac:dyDescent="0.35">
      <c r="AH1174" s="16" t="str">
        <f>IF(AND(B1174="Premier League",E1174="Live"),_xlfn.XLOOKUP(_xlfn.TEXTJOIN(" vs ",,C1174:D1174),Calendar!G:G,Calendar!B:B),IF(AND(B1174="Premier League",E1174="Highlights"),_xlfn.XLOOKUP(H1174,Calendar!O:O,Calendar!N:N,,-1),""))</f>
        <v/>
      </c>
      <c r="AI1174" s="61" t="str">
        <f>IF(AND(AH1174&lt;&gt;"",E1174="Live"),_xlfn.XLOOKUP(_xlfn.TEXTJOIN(" vs ",,C1174:D1174),Calendar!G:G,Calendar!K:K),"")</f>
        <v/>
      </c>
      <c r="AJ1174" s="61" t="str">
        <f>IF(AND(K1174&lt;&gt;"Match of the Day",K1174&lt;&gt;"Match of the Day 2",K1174&lt;&gt;"Match of the Day Repeat"),"",1+MAX($AJ$10:AJ1173))</f>
        <v/>
      </c>
    </row>
    <row r="1175" spans="34:36" x14ac:dyDescent="0.35">
      <c r="AH1175" s="16" t="str">
        <f>IF(AND(B1175="Premier League",E1175="Live"),_xlfn.XLOOKUP(_xlfn.TEXTJOIN(" vs ",,C1175:D1175),Calendar!G:G,Calendar!B:B),IF(AND(B1175="Premier League",E1175="Highlights"),_xlfn.XLOOKUP(H1175,Calendar!O:O,Calendar!N:N,,-1),""))</f>
        <v/>
      </c>
      <c r="AI1175" s="61" t="str">
        <f>IF(AND(AH1175&lt;&gt;"",E1175="Live"),_xlfn.XLOOKUP(_xlfn.TEXTJOIN(" vs ",,C1175:D1175),Calendar!G:G,Calendar!K:K),"")</f>
        <v/>
      </c>
      <c r="AJ1175" s="61" t="str">
        <f>IF(AND(K1175&lt;&gt;"Match of the Day",K1175&lt;&gt;"Match of the Day 2",K1175&lt;&gt;"Match of the Day Repeat"),"",1+MAX($AJ$10:AJ1174))</f>
        <v/>
      </c>
    </row>
    <row r="1176" spans="34:36" x14ac:dyDescent="0.35">
      <c r="AH1176" s="16" t="str">
        <f>IF(AND(B1176="Premier League",E1176="Live"),_xlfn.XLOOKUP(_xlfn.TEXTJOIN(" vs ",,C1176:D1176),Calendar!G:G,Calendar!B:B),IF(AND(B1176="Premier League",E1176="Highlights"),_xlfn.XLOOKUP(H1176,Calendar!O:O,Calendar!N:N,,-1),""))</f>
        <v/>
      </c>
      <c r="AI1176" s="61" t="str">
        <f>IF(AND(AH1176&lt;&gt;"",E1176="Live"),_xlfn.XLOOKUP(_xlfn.TEXTJOIN(" vs ",,C1176:D1176),Calendar!G:G,Calendar!K:K),"")</f>
        <v/>
      </c>
      <c r="AJ1176" s="61" t="str">
        <f>IF(AND(K1176&lt;&gt;"Match of the Day",K1176&lt;&gt;"Match of the Day 2",K1176&lt;&gt;"Match of the Day Repeat"),"",1+MAX($AJ$10:AJ1175))</f>
        <v/>
      </c>
    </row>
    <row r="1177" spans="34:36" x14ac:dyDescent="0.35">
      <c r="AH1177" s="16" t="str">
        <f>IF(AND(B1177="Premier League",E1177="Live"),_xlfn.XLOOKUP(_xlfn.TEXTJOIN(" vs ",,C1177:D1177),Calendar!G:G,Calendar!B:B),IF(AND(B1177="Premier League",E1177="Highlights"),_xlfn.XLOOKUP(H1177,Calendar!O:O,Calendar!N:N,,-1),""))</f>
        <v/>
      </c>
      <c r="AI1177" s="61" t="str">
        <f>IF(AND(AH1177&lt;&gt;"",E1177="Live"),_xlfn.XLOOKUP(_xlfn.TEXTJOIN(" vs ",,C1177:D1177),Calendar!G:G,Calendar!K:K),"")</f>
        <v/>
      </c>
      <c r="AJ1177" s="61" t="str">
        <f>IF(AND(K1177&lt;&gt;"Match of the Day",K1177&lt;&gt;"Match of the Day 2",K1177&lt;&gt;"Match of the Day Repeat"),"",1+MAX($AJ$10:AJ1176))</f>
        <v/>
      </c>
    </row>
    <row r="1178" spans="34:36" x14ac:dyDescent="0.35">
      <c r="AH1178" s="16" t="str">
        <f>IF(AND(B1178="Premier League",E1178="Live"),_xlfn.XLOOKUP(_xlfn.TEXTJOIN(" vs ",,C1178:D1178),Calendar!G:G,Calendar!B:B),IF(AND(B1178="Premier League",E1178="Highlights"),_xlfn.XLOOKUP(H1178,Calendar!O:O,Calendar!N:N,,-1),""))</f>
        <v/>
      </c>
      <c r="AI1178" s="61" t="str">
        <f>IF(AND(AH1178&lt;&gt;"",E1178="Live"),_xlfn.XLOOKUP(_xlfn.TEXTJOIN(" vs ",,C1178:D1178),Calendar!G:G,Calendar!K:K),"")</f>
        <v/>
      </c>
      <c r="AJ1178" s="61" t="str">
        <f>IF(AND(K1178&lt;&gt;"Match of the Day",K1178&lt;&gt;"Match of the Day 2",K1178&lt;&gt;"Match of the Day Repeat"),"",1+MAX($AJ$10:AJ1177))</f>
        <v/>
      </c>
    </row>
    <row r="1179" spans="34:36" x14ac:dyDescent="0.35">
      <c r="AH1179" s="16" t="str">
        <f>IF(AND(B1179="Premier League",E1179="Live"),_xlfn.XLOOKUP(_xlfn.TEXTJOIN(" vs ",,C1179:D1179),Calendar!G:G,Calendar!B:B),IF(AND(B1179="Premier League",E1179="Highlights"),_xlfn.XLOOKUP(H1179,Calendar!O:O,Calendar!N:N,,-1),""))</f>
        <v/>
      </c>
      <c r="AI1179" s="61" t="str">
        <f>IF(AND(AH1179&lt;&gt;"",E1179="Live"),_xlfn.XLOOKUP(_xlfn.TEXTJOIN(" vs ",,C1179:D1179),Calendar!G:G,Calendar!K:K),"")</f>
        <v/>
      </c>
      <c r="AJ1179" s="61" t="str">
        <f>IF(AND(K1179&lt;&gt;"Match of the Day",K1179&lt;&gt;"Match of the Day 2",K1179&lt;&gt;"Match of the Day Repeat"),"",1+MAX($AJ$10:AJ1178))</f>
        <v/>
      </c>
    </row>
    <row r="1180" spans="34:36" x14ac:dyDescent="0.35">
      <c r="AH1180" s="16" t="str">
        <f>IF(AND(B1180="Premier League",E1180="Live"),_xlfn.XLOOKUP(_xlfn.TEXTJOIN(" vs ",,C1180:D1180),Calendar!G:G,Calendar!B:B),IF(AND(B1180="Premier League",E1180="Highlights"),_xlfn.XLOOKUP(H1180,Calendar!O:O,Calendar!N:N,,-1),""))</f>
        <v/>
      </c>
      <c r="AI1180" s="61" t="str">
        <f>IF(AND(AH1180&lt;&gt;"",E1180="Live"),_xlfn.XLOOKUP(_xlfn.TEXTJOIN(" vs ",,C1180:D1180),Calendar!G:G,Calendar!K:K),"")</f>
        <v/>
      </c>
      <c r="AJ1180" s="61" t="str">
        <f>IF(AND(K1180&lt;&gt;"Match of the Day",K1180&lt;&gt;"Match of the Day 2",K1180&lt;&gt;"Match of the Day Repeat"),"",1+MAX($AJ$10:AJ1179))</f>
        <v/>
      </c>
    </row>
    <row r="1181" spans="34:36" x14ac:dyDescent="0.35">
      <c r="AH1181" s="16" t="str">
        <f>IF(AND(B1181="Premier League",E1181="Live"),_xlfn.XLOOKUP(_xlfn.TEXTJOIN(" vs ",,C1181:D1181),Calendar!G:G,Calendar!B:B),IF(AND(B1181="Premier League",E1181="Highlights"),_xlfn.XLOOKUP(H1181,Calendar!O:O,Calendar!N:N,,-1),""))</f>
        <v/>
      </c>
      <c r="AI1181" s="61" t="str">
        <f>IF(AND(AH1181&lt;&gt;"",E1181="Live"),_xlfn.XLOOKUP(_xlfn.TEXTJOIN(" vs ",,C1181:D1181),Calendar!G:G,Calendar!K:K),"")</f>
        <v/>
      </c>
      <c r="AJ1181" s="61" t="str">
        <f>IF(AND(K1181&lt;&gt;"Match of the Day",K1181&lt;&gt;"Match of the Day 2",K1181&lt;&gt;"Match of the Day Repeat"),"",1+MAX($AJ$10:AJ1180))</f>
        <v/>
      </c>
    </row>
    <row r="1182" spans="34:36" x14ac:dyDescent="0.35">
      <c r="AH1182" s="16" t="str">
        <f>IF(AND(B1182="Premier League",E1182="Live"),_xlfn.XLOOKUP(_xlfn.TEXTJOIN(" vs ",,C1182:D1182),Calendar!G:G,Calendar!B:B),IF(AND(B1182="Premier League",E1182="Highlights"),_xlfn.XLOOKUP(H1182,Calendar!O:O,Calendar!N:N,,-1),""))</f>
        <v/>
      </c>
      <c r="AI1182" s="61" t="str">
        <f>IF(AND(AH1182&lt;&gt;"",E1182="Live"),_xlfn.XLOOKUP(_xlfn.TEXTJOIN(" vs ",,C1182:D1182),Calendar!G:G,Calendar!K:K),"")</f>
        <v/>
      </c>
      <c r="AJ1182" s="61" t="str">
        <f>IF(AND(K1182&lt;&gt;"Match of the Day",K1182&lt;&gt;"Match of the Day 2",K1182&lt;&gt;"Match of the Day Repeat"),"",1+MAX($AJ$10:AJ1181))</f>
        <v/>
      </c>
    </row>
    <row r="1183" spans="34:36" x14ac:dyDescent="0.35">
      <c r="AH1183" s="16" t="str">
        <f>IF(AND(B1183="Premier League",E1183="Live"),_xlfn.XLOOKUP(_xlfn.TEXTJOIN(" vs ",,C1183:D1183),Calendar!G:G,Calendar!B:B),IF(AND(B1183="Premier League",E1183="Highlights"),_xlfn.XLOOKUP(H1183,Calendar!O:O,Calendar!N:N,,-1),""))</f>
        <v/>
      </c>
      <c r="AI1183" s="61" t="str">
        <f>IF(AND(AH1183&lt;&gt;"",E1183="Live"),_xlfn.XLOOKUP(_xlfn.TEXTJOIN(" vs ",,C1183:D1183),Calendar!G:G,Calendar!K:K),"")</f>
        <v/>
      </c>
      <c r="AJ1183" s="61" t="str">
        <f>IF(AND(K1183&lt;&gt;"Match of the Day",K1183&lt;&gt;"Match of the Day 2",K1183&lt;&gt;"Match of the Day Repeat"),"",1+MAX($AJ$10:AJ1182))</f>
        <v/>
      </c>
    </row>
    <row r="1184" spans="34:36" x14ac:dyDescent="0.35">
      <c r="AH1184" s="16" t="str">
        <f>IF(AND(B1184="Premier League",E1184="Live"),_xlfn.XLOOKUP(_xlfn.TEXTJOIN(" vs ",,C1184:D1184),Calendar!G:G,Calendar!B:B),IF(AND(B1184="Premier League",E1184="Highlights"),_xlfn.XLOOKUP(H1184,Calendar!O:O,Calendar!N:N,,-1),""))</f>
        <v/>
      </c>
      <c r="AI1184" s="61" t="str">
        <f>IF(AND(AH1184&lt;&gt;"",E1184="Live"),_xlfn.XLOOKUP(_xlfn.TEXTJOIN(" vs ",,C1184:D1184),Calendar!G:G,Calendar!K:K),"")</f>
        <v/>
      </c>
      <c r="AJ1184" s="61" t="str">
        <f>IF(AND(K1184&lt;&gt;"Match of the Day",K1184&lt;&gt;"Match of the Day 2",K1184&lt;&gt;"Match of the Day Repeat"),"",1+MAX($AJ$10:AJ1183))</f>
        <v/>
      </c>
    </row>
    <row r="1185" spans="34:36" x14ac:dyDescent="0.35">
      <c r="AH1185" s="16" t="str">
        <f>IF(AND(B1185="Premier League",E1185="Live"),_xlfn.XLOOKUP(_xlfn.TEXTJOIN(" vs ",,C1185:D1185),Calendar!G:G,Calendar!B:B),IF(AND(B1185="Premier League",E1185="Highlights"),_xlfn.XLOOKUP(H1185,Calendar!O:O,Calendar!N:N,,-1),""))</f>
        <v/>
      </c>
      <c r="AI1185" s="61" t="str">
        <f>IF(AND(AH1185&lt;&gt;"",E1185="Live"),_xlfn.XLOOKUP(_xlfn.TEXTJOIN(" vs ",,C1185:D1185),Calendar!G:G,Calendar!K:K),"")</f>
        <v/>
      </c>
      <c r="AJ1185" s="61" t="str">
        <f>IF(AND(K1185&lt;&gt;"Match of the Day",K1185&lt;&gt;"Match of the Day 2",K1185&lt;&gt;"Match of the Day Repeat"),"",1+MAX($AJ$10:AJ1184))</f>
        <v/>
      </c>
    </row>
    <row r="1186" spans="34:36" x14ac:dyDescent="0.35">
      <c r="AH1186" s="16" t="str">
        <f>IF(AND(B1186="Premier League",E1186="Live"),_xlfn.XLOOKUP(_xlfn.TEXTJOIN(" vs ",,C1186:D1186),Calendar!G:G,Calendar!B:B),IF(AND(B1186="Premier League",E1186="Highlights"),_xlfn.XLOOKUP(H1186,Calendar!O:O,Calendar!N:N,,-1),""))</f>
        <v/>
      </c>
      <c r="AI1186" s="61" t="str">
        <f>IF(AND(AH1186&lt;&gt;"",E1186="Live"),_xlfn.XLOOKUP(_xlfn.TEXTJOIN(" vs ",,C1186:D1186),Calendar!G:G,Calendar!K:K),"")</f>
        <v/>
      </c>
      <c r="AJ1186" s="61" t="str">
        <f>IF(AND(K1186&lt;&gt;"Match of the Day",K1186&lt;&gt;"Match of the Day 2",K1186&lt;&gt;"Match of the Day Repeat"),"",1+MAX($AJ$10:AJ1185))</f>
        <v/>
      </c>
    </row>
    <row r="1187" spans="34:36" x14ac:dyDescent="0.35">
      <c r="AH1187" s="16" t="str">
        <f>IF(AND(B1187="Premier League",E1187="Live"),_xlfn.XLOOKUP(_xlfn.TEXTJOIN(" vs ",,C1187:D1187),Calendar!G:G,Calendar!B:B),IF(AND(B1187="Premier League",E1187="Highlights"),_xlfn.XLOOKUP(H1187,Calendar!O:O,Calendar!N:N,,-1),""))</f>
        <v/>
      </c>
      <c r="AI1187" s="61" t="str">
        <f>IF(AND(AH1187&lt;&gt;"",E1187="Live"),_xlfn.XLOOKUP(_xlfn.TEXTJOIN(" vs ",,C1187:D1187),Calendar!G:G,Calendar!K:K),"")</f>
        <v/>
      </c>
      <c r="AJ1187" s="61" t="str">
        <f>IF(AND(K1187&lt;&gt;"Match of the Day",K1187&lt;&gt;"Match of the Day 2",K1187&lt;&gt;"Match of the Day Repeat"),"",1+MAX($AJ$10:AJ1186))</f>
        <v/>
      </c>
    </row>
    <row r="1188" spans="34:36" x14ac:dyDescent="0.35">
      <c r="AH1188" s="16" t="str">
        <f>IF(AND(B1188="Premier League",E1188="Live"),_xlfn.XLOOKUP(_xlfn.TEXTJOIN(" vs ",,C1188:D1188),Calendar!G:G,Calendar!B:B),IF(AND(B1188="Premier League",E1188="Highlights"),_xlfn.XLOOKUP(H1188,Calendar!O:O,Calendar!N:N,,-1),""))</f>
        <v/>
      </c>
      <c r="AI1188" s="61" t="str">
        <f>IF(AND(AH1188&lt;&gt;"",E1188="Live"),_xlfn.XLOOKUP(_xlfn.TEXTJOIN(" vs ",,C1188:D1188),Calendar!G:G,Calendar!K:K),"")</f>
        <v/>
      </c>
      <c r="AJ1188" s="61" t="str">
        <f>IF(AND(K1188&lt;&gt;"Match of the Day",K1188&lt;&gt;"Match of the Day 2",K1188&lt;&gt;"Match of the Day Repeat"),"",1+MAX($AJ$10:AJ1187))</f>
        <v/>
      </c>
    </row>
    <row r="1189" spans="34:36" x14ac:dyDescent="0.35">
      <c r="AH1189" s="16" t="str">
        <f>IF(AND(B1189="Premier League",E1189="Live"),_xlfn.XLOOKUP(_xlfn.TEXTJOIN(" vs ",,C1189:D1189),Calendar!G:G,Calendar!B:B),IF(AND(B1189="Premier League",E1189="Highlights"),_xlfn.XLOOKUP(H1189,Calendar!O:O,Calendar!N:N,,-1),""))</f>
        <v/>
      </c>
      <c r="AI1189" s="61" t="str">
        <f>IF(AND(AH1189&lt;&gt;"",E1189="Live"),_xlfn.XLOOKUP(_xlfn.TEXTJOIN(" vs ",,C1189:D1189),Calendar!G:G,Calendar!K:K),"")</f>
        <v/>
      </c>
      <c r="AJ1189" s="61" t="str">
        <f>IF(AND(K1189&lt;&gt;"Match of the Day",K1189&lt;&gt;"Match of the Day 2",K1189&lt;&gt;"Match of the Day Repeat"),"",1+MAX($AJ$10:AJ1188))</f>
        <v/>
      </c>
    </row>
    <row r="1190" spans="34:36" x14ac:dyDescent="0.35">
      <c r="AH1190" s="16" t="str">
        <f>IF(AND(B1190="Premier League",E1190="Live"),_xlfn.XLOOKUP(_xlfn.TEXTJOIN(" vs ",,C1190:D1190),Calendar!G:G,Calendar!B:B),IF(AND(B1190="Premier League",E1190="Highlights"),_xlfn.XLOOKUP(H1190,Calendar!O:O,Calendar!N:N,,-1),""))</f>
        <v/>
      </c>
      <c r="AI1190" s="61" t="str">
        <f>IF(AND(AH1190&lt;&gt;"",E1190="Live"),_xlfn.XLOOKUP(_xlfn.TEXTJOIN(" vs ",,C1190:D1190),Calendar!G:G,Calendar!K:K),"")</f>
        <v/>
      </c>
      <c r="AJ1190" s="61" t="str">
        <f>IF(AND(K1190&lt;&gt;"Match of the Day",K1190&lt;&gt;"Match of the Day 2",K1190&lt;&gt;"Match of the Day Repeat"),"",1+MAX($AJ$10:AJ1189))</f>
        <v/>
      </c>
    </row>
    <row r="1191" spans="34:36" x14ac:dyDescent="0.35">
      <c r="AH1191" s="16" t="str">
        <f>IF(AND(B1191="Premier League",E1191="Live"),_xlfn.XLOOKUP(_xlfn.TEXTJOIN(" vs ",,C1191:D1191),Calendar!G:G,Calendar!B:B),IF(AND(B1191="Premier League",E1191="Highlights"),_xlfn.XLOOKUP(H1191,Calendar!O:O,Calendar!N:N,,-1),""))</f>
        <v/>
      </c>
      <c r="AI1191" s="61" t="str">
        <f>IF(AND(AH1191&lt;&gt;"",E1191="Live"),_xlfn.XLOOKUP(_xlfn.TEXTJOIN(" vs ",,C1191:D1191),Calendar!G:G,Calendar!K:K),"")</f>
        <v/>
      </c>
      <c r="AJ1191" s="61" t="str">
        <f>IF(AND(K1191&lt;&gt;"Match of the Day",K1191&lt;&gt;"Match of the Day 2",K1191&lt;&gt;"Match of the Day Repeat"),"",1+MAX($AJ$10:AJ1190))</f>
        <v/>
      </c>
    </row>
    <row r="1192" spans="34:36" x14ac:dyDescent="0.35">
      <c r="AH1192" s="16" t="str">
        <f>IF(AND(B1192="Premier League",E1192="Live"),_xlfn.XLOOKUP(_xlfn.TEXTJOIN(" vs ",,C1192:D1192),Calendar!G:G,Calendar!B:B),IF(AND(B1192="Premier League",E1192="Highlights"),_xlfn.XLOOKUP(H1192,Calendar!O:O,Calendar!N:N,,-1),""))</f>
        <v/>
      </c>
      <c r="AI1192" s="61" t="str">
        <f>IF(AND(AH1192&lt;&gt;"",E1192="Live"),_xlfn.XLOOKUP(_xlfn.TEXTJOIN(" vs ",,C1192:D1192),Calendar!G:G,Calendar!K:K),"")</f>
        <v/>
      </c>
      <c r="AJ1192" s="61" t="str">
        <f>IF(AND(K1192&lt;&gt;"Match of the Day",K1192&lt;&gt;"Match of the Day 2",K1192&lt;&gt;"Match of the Day Repeat"),"",1+MAX($AJ$10:AJ1191))</f>
        <v/>
      </c>
    </row>
    <row r="1193" spans="34:36" x14ac:dyDescent="0.35">
      <c r="AH1193" s="16" t="str">
        <f>IF(AND(B1193="Premier League",E1193="Live"),_xlfn.XLOOKUP(_xlfn.TEXTJOIN(" vs ",,C1193:D1193),Calendar!G:G,Calendar!B:B),IF(AND(B1193="Premier League",E1193="Highlights"),_xlfn.XLOOKUP(H1193,Calendar!O:O,Calendar!N:N,,-1),""))</f>
        <v/>
      </c>
      <c r="AI1193" s="61" t="str">
        <f>IF(AND(AH1193&lt;&gt;"",E1193="Live"),_xlfn.XLOOKUP(_xlfn.TEXTJOIN(" vs ",,C1193:D1193),Calendar!G:G,Calendar!K:K),"")</f>
        <v/>
      </c>
      <c r="AJ1193" s="61" t="str">
        <f>IF(AND(K1193&lt;&gt;"Match of the Day",K1193&lt;&gt;"Match of the Day 2",K1193&lt;&gt;"Match of the Day Repeat"),"",1+MAX($AJ$10:AJ1192))</f>
        <v/>
      </c>
    </row>
    <row r="1194" spans="34:36" x14ac:dyDescent="0.35">
      <c r="AH1194" s="16" t="str">
        <f>IF(AND(B1194="Premier League",E1194="Live"),_xlfn.XLOOKUP(_xlfn.TEXTJOIN(" vs ",,C1194:D1194),Calendar!G:G,Calendar!B:B),IF(AND(B1194="Premier League",E1194="Highlights"),_xlfn.XLOOKUP(H1194,Calendar!O:O,Calendar!N:N,,-1),""))</f>
        <v/>
      </c>
      <c r="AI1194" s="61" t="str">
        <f>IF(AND(AH1194&lt;&gt;"",E1194="Live"),_xlfn.XLOOKUP(_xlfn.TEXTJOIN(" vs ",,C1194:D1194),Calendar!G:G,Calendar!K:K),"")</f>
        <v/>
      </c>
      <c r="AJ1194" s="61" t="str">
        <f>IF(AND(K1194&lt;&gt;"Match of the Day",K1194&lt;&gt;"Match of the Day 2",K1194&lt;&gt;"Match of the Day Repeat"),"",1+MAX($AJ$10:AJ1193))</f>
        <v/>
      </c>
    </row>
    <row r="1195" spans="34:36" x14ac:dyDescent="0.35">
      <c r="AH1195" s="16" t="str">
        <f>IF(AND(B1195="Premier League",E1195="Live"),_xlfn.XLOOKUP(_xlfn.TEXTJOIN(" vs ",,C1195:D1195),Calendar!G:G,Calendar!B:B),IF(AND(B1195="Premier League",E1195="Highlights"),_xlfn.XLOOKUP(H1195,Calendar!O:O,Calendar!N:N,,-1),""))</f>
        <v/>
      </c>
      <c r="AI1195" s="61" t="str">
        <f>IF(AND(AH1195&lt;&gt;"",E1195="Live"),_xlfn.XLOOKUP(_xlfn.TEXTJOIN(" vs ",,C1195:D1195),Calendar!G:G,Calendar!K:K),"")</f>
        <v/>
      </c>
      <c r="AJ1195" s="61" t="str">
        <f>IF(AND(K1195&lt;&gt;"Match of the Day",K1195&lt;&gt;"Match of the Day 2",K1195&lt;&gt;"Match of the Day Repeat"),"",1+MAX($AJ$10:AJ1194))</f>
        <v/>
      </c>
    </row>
    <row r="1196" spans="34:36" x14ac:dyDescent="0.35">
      <c r="AH1196" s="16" t="str">
        <f>IF(AND(B1196="Premier League",E1196="Live"),_xlfn.XLOOKUP(_xlfn.TEXTJOIN(" vs ",,C1196:D1196),Calendar!G:G,Calendar!B:B),IF(AND(B1196="Premier League",E1196="Highlights"),_xlfn.XLOOKUP(H1196,Calendar!O:O,Calendar!N:N,,-1),""))</f>
        <v/>
      </c>
      <c r="AI1196" s="61" t="str">
        <f>IF(AND(AH1196&lt;&gt;"",E1196="Live"),_xlfn.XLOOKUP(_xlfn.TEXTJOIN(" vs ",,C1196:D1196),Calendar!G:G,Calendar!K:K),"")</f>
        <v/>
      </c>
      <c r="AJ1196" s="61" t="str">
        <f>IF(AND(K1196&lt;&gt;"Match of the Day",K1196&lt;&gt;"Match of the Day 2",K1196&lt;&gt;"Match of the Day Repeat"),"",1+MAX($AJ$10:AJ1195))</f>
        <v/>
      </c>
    </row>
    <row r="1197" spans="34:36" x14ac:dyDescent="0.35">
      <c r="AH1197" s="16" t="str">
        <f>IF(AND(B1197="Premier League",E1197="Live"),_xlfn.XLOOKUP(_xlfn.TEXTJOIN(" vs ",,C1197:D1197),Calendar!G:G,Calendar!B:B),IF(AND(B1197="Premier League",E1197="Highlights"),_xlfn.XLOOKUP(H1197,Calendar!O:O,Calendar!N:N,,-1),""))</f>
        <v/>
      </c>
      <c r="AI1197" s="61" t="str">
        <f>IF(AND(AH1197&lt;&gt;"",E1197="Live"),_xlfn.XLOOKUP(_xlfn.TEXTJOIN(" vs ",,C1197:D1197),Calendar!G:G,Calendar!K:K),"")</f>
        <v/>
      </c>
      <c r="AJ1197" s="61" t="str">
        <f>IF(AND(K1197&lt;&gt;"Match of the Day",K1197&lt;&gt;"Match of the Day 2",K1197&lt;&gt;"Match of the Day Repeat"),"",1+MAX($AJ$10:AJ1196))</f>
        <v/>
      </c>
    </row>
    <row r="1198" spans="34:36" x14ac:dyDescent="0.35">
      <c r="AH1198" s="16" t="str">
        <f>IF(AND(B1198="Premier League",E1198="Live"),_xlfn.XLOOKUP(_xlfn.TEXTJOIN(" vs ",,C1198:D1198),Calendar!G:G,Calendar!B:B),IF(AND(B1198="Premier League",E1198="Highlights"),_xlfn.XLOOKUP(H1198,Calendar!O:O,Calendar!N:N,,-1),""))</f>
        <v/>
      </c>
      <c r="AI1198" s="61" t="str">
        <f>IF(AND(AH1198&lt;&gt;"",E1198="Live"),_xlfn.XLOOKUP(_xlfn.TEXTJOIN(" vs ",,C1198:D1198),Calendar!G:G,Calendar!K:K),"")</f>
        <v/>
      </c>
      <c r="AJ1198" s="61" t="str">
        <f>IF(AND(K1198&lt;&gt;"Match of the Day",K1198&lt;&gt;"Match of the Day 2",K1198&lt;&gt;"Match of the Day Repeat"),"",1+MAX($AJ$10:AJ1197))</f>
        <v/>
      </c>
    </row>
    <row r="1199" spans="34:36" x14ac:dyDescent="0.35">
      <c r="AH1199" s="16" t="str">
        <f>IF(AND(B1199="Premier League",E1199="Live"),_xlfn.XLOOKUP(_xlfn.TEXTJOIN(" vs ",,C1199:D1199),Calendar!G:G,Calendar!B:B),IF(AND(B1199="Premier League",E1199="Highlights"),_xlfn.XLOOKUP(H1199,Calendar!O:O,Calendar!N:N,,-1),""))</f>
        <v/>
      </c>
      <c r="AI1199" s="61" t="str">
        <f>IF(AND(AH1199&lt;&gt;"",E1199="Live"),_xlfn.XLOOKUP(_xlfn.TEXTJOIN(" vs ",,C1199:D1199),Calendar!G:G,Calendar!K:K),"")</f>
        <v/>
      </c>
      <c r="AJ1199" s="61" t="str">
        <f>IF(AND(K1199&lt;&gt;"Match of the Day",K1199&lt;&gt;"Match of the Day 2",K1199&lt;&gt;"Match of the Day Repeat"),"",1+MAX($AJ$10:AJ1198))</f>
        <v/>
      </c>
    </row>
    <row r="1200" spans="34:36" x14ac:dyDescent="0.35">
      <c r="AH1200" s="16" t="str">
        <f>IF(AND(B1200="Premier League",E1200="Live"),_xlfn.XLOOKUP(_xlfn.TEXTJOIN(" vs ",,C1200:D1200),Calendar!G:G,Calendar!B:B),IF(AND(B1200="Premier League",E1200="Highlights"),_xlfn.XLOOKUP(H1200,Calendar!O:O,Calendar!N:N,,-1),""))</f>
        <v/>
      </c>
      <c r="AI1200" s="61" t="str">
        <f>IF(AND(AH1200&lt;&gt;"",E1200="Live"),_xlfn.XLOOKUP(_xlfn.TEXTJOIN(" vs ",,C1200:D1200),Calendar!G:G,Calendar!K:K),"")</f>
        <v/>
      </c>
      <c r="AJ1200" s="61" t="str">
        <f>IF(AND(K1200&lt;&gt;"Match of the Day",K1200&lt;&gt;"Match of the Day 2",K1200&lt;&gt;"Match of the Day Repeat"),"",1+MAX($AJ$10:AJ1199))</f>
        <v/>
      </c>
    </row>
    <row r="1201" spans="34:36" x14ac:dyDescent="0.35">
      <c r="AH1201" s="16" t="str">
        <f>IF(AND(B1201="Premier League",E1201="Live"),_xlfn.XLOOKUP(_xlfn.TEXTJOIN(" vs ",,C1201:D1201),Calendar!G:G,Calendar!B:B),IF(AND(B1201="Premier League",E1201="Highlights"),_xlfn.XLOOKUP(H1201,Calendar!O:O,Calendar!N:N,,-1),""))</f>
        <v/>
      </c>
      <c r="AI1201" s="61" t="str">
        <f>IF(AND(AH1201&lt;&gt;"",E1201="Live"),_xlfn.XLOOKUP(_xlfn.TEXTJOIN(" vs ",,C1201:D1201),Calendar!G:G,Calendar!K:K),"")</f>
        <v/>
      </c>
      <c r="AJ1201" s="61" t="str">
        <f>IF(AND(K1201&lt;&gt;"Match of the Day",K1201&lt;&gt;"Match of the Day 2",K1201&lt;&gt;"Match of the Day Repeat"),"",1+MAX($AJ$10:AJ1200))</f>
        <v/>
      </c>
    </row>
    <row r="1202" spans="34:36" x14ac:dyDescent="0.35">
      <c r="AH1202" s="16" t="str">
        <f>IF(AND(B1202="Premier League",E1202="Live"),_xlfn.XLOOKUP(_xlfn.TEXTJOIN(" vs ",,C1202:D1202),Calendar!G:G,Calendar!B:B),IF(AND(B1202="Premier League",E1202="Highlights"),_xlfn.XLOOKUP(H1202,Calendar!O:O,Calendar!N:N,,-1),""))</f>
        <v/>
      </c>
      <c r="AI1202" s="61" t="str">
        <f>IF(AND(AH1202&lt;&gt;"",E1202="Live"),_xlfn.XLOOKUP(_xlfn.TEXTJOIN(" vs ",,C1202:D1202),Calendar!G:G,Calendar!K:K),"")</f>
        <v/>
      </c>
      <c r="AJ1202" s="61" t="str">
        <f>IF(AND(K1202&lt;&gt;"Match of the Day",K1202&lt;&gt;"Match of the Day 2",K1202&lt;&gt;"Match of the Day Repeat"),"",1+MAX($AJ$10:AJ1201))</f>
        <v/>
      </c>
    </row>
    <row r="1203" spans="34:36" x14ac:dyDescent="0.35">
      <c r="AH1203" s="16" t="str">
        <f>IF(AND(B1203="Premier League",E1203="Live"),_xlfn.XLOOKUP(_xlfn.TEXTJOIN(" vs ",,C1203:D1203),Calendar!G:G,Calendar!B:B),IF(AND(B1203="Premier League",E1203="Highlights"),_xlfn.XLOOKUP(H1203,Calendar!O:O,Calendar!N:N,,-1),""))</f>
        <v/>
      </c>
      <c r="AI1203" s="61" t="str">
        <f>IF(AND(AH1203&lt;&gt;"",E1203="Live"),_xlfn.XLOOKUP(_xlfn.TEXTJOIN(" vs ",,C1203:D1203),Calendar!G:G,Calendar!K:K),"")</f>
        <v/>
      </c>
      <c r="AJ1203" s="61" t="str">
        <f>IF(AND(K1203&lt;&gt;"Match of the Day",K1203&lt;&gt;"Match of the Day 2",K1203&lt;&gt;"Match of the Day Repeat"),"",1+MAX($AJ$10:AJ1202))</f>
        <v/>
      </c>
    </row>
    <row r="1204" spans="34:36" x14ac:dyDescent="0.35">
      <c r="AH1204" s="16" t="str">
        <f>IF(AND(B1204="Premier League",E1204="Live"),_xlfn.XLOOKUP(_xlfn.TEXTJOIN(" vs ",,C1204:D1204),Calendar!G:G,Calendar!B:B),IF(AND(B1204="Premier League",E1204="Highlights"),_xlfn.XLOOKUP(H1204,Calendar!O:O,Calendar!N:N,,-1),""))</f>
        <v/>
      </c>
      <c r="AI1204" s="61" t="str">
        <f>IF(AND(AH1204&lt;&gt;"",E1204="Live"),_xlfn.XLOOKUP(_xlfn.TEXTJOIN(" vs ",,C1204:D1204),Calendar!G:G,Calendar!K:K),"")</f>
        <v/>
      </c>
      <c r="AJ1204" s="61" t="str">
        <f>IF(AND(K1204&lt;&gt;"Match of the Day",K1204&lt;&gt;"Match of the Day 2",K1204&lt;&gt;"Match of the Day Repeat"),"",1+MAX($AJ$10:AJ1203))</f>
        <v/>
      </c>
    </row>
    <row r="1205" spans="34:36" x14ac:dyDescent="0.35">
      <c r="AH1205" s="16" t="str">
        <f>IF(AND(B1205="Premier League",E1205="Live"),_xlfn.XLOOKUP(_xlfn.TEXTJOIN(" vs ",,C1205:D1205),Calendar!G:G,Calendar!B:B),IF(AND(B1205="Premier League",E1205="Highlights"),_xlfn.XLOOKUP(H1205,Calendar!O:O,Calendar!N:N,,-1),""))</f>
        <v/>
      </c>
      <c r="AI1205" s="61" t="str">
        <f>IF(AND(AH1205&lt;&gt;"",E1205="Live"),_xlfn.XLOOKUP(_xlfn.TEXTJOIN(" vs ",,C1205:D1205),Calendar!G:G,Calendar!K:K),"")</f>
        <v/>
      </c>
      <c r="AJ1205" s="61" t="str">
        <f>IF(AND(K1205&lt;&gt;"Match of the Day",K1205&lt;&gt;"Match of the Day 2",K1205&lt;&gt;"Match of the Day Repeat"),"",1+MAX($AJ$10:AJ1204))</f>
        <v/>
      </c>
    </row>
    <row r="1206" spans="34:36" x14ac:dyDescent="0.35">
      <c r="AH1206" s="16" t="str">
        <f>IF(AND(B1206="Premier League",E1206="Live"),_xlfn.XLOOKUP(_xlfn.TEXTJOIN(" vs ",,C1206:D1206),Calendar!G:G,Calendar!B:B),IF(AND(B1206="Premier League",E1206="Highlights"),_xlfn.XLOOKUP(H1206,Calendar!O:O,Calendar!N:N,,-1),""))</f>
        <v/>
      </c>
      <c r="AI1206" s="61" t="str">
        <f>IF(AND(AH1206&lt;&gt;"",E1206="Live"),_xlfn.XLOOKUP(_xlfn.TEXTJOIN(" vs ",,C1206:D1206),Calendar!G:G,Calendar!K:K),"")</f>
        <v/>
      </c>
      <c r="AJ1206" s="61" t="str">
        <f>IF(AND(K1206&lt;&gt;"Match of the Day",K1206&lt;&gt;"Match of the Day 2",K1206&lt;&gt;"Match of the Day Repeat"),"",1+MAX($AJ$10:AJ1205))</f>
        <v/>
      </c>
    </row>
    <row r="1207" spans="34:36" x14ac:dyDescent="0.35">
      <c r="AH1207" s="16" t="str">
        <f>IF(AND(B1207="Premier League",E1207="Live"),_xlfn.XLOOKUP(_xlfn.TEXTJOIN(" vs ",,C1207:D1207),Calendar!G:G,Calendar!B:B),IF(AND(B1207="Premier League",E1207="Highlights"),_xlfn.XLOOKUP(H1207,Calendar!O:O,Calendar!N:N,,-1),""))</f>
        <v/>
      </c>
      <c r="AI1207" s="61" t="str">
        <f>IF(AND(AH1207&lt;&gt;"",E1207="Live"),_xlfn.XLOOKUP(_xlfn.TEXTJOIN(" vs ",,C1207:D1207),Calendar!G:G,Calendar!K:K),"")</f>
        <v/>
      </c>
      <c r="AJ1207" s="61" t="str">
        <f>IF(AND(K1207&lt;&gt;"Match of the Day",K1207&lt;&gt;"Match of the Day 2",K1207&lt;&gt;"Match of the Day Repeat"),"",1+MAX($AJ$10:AJ1206))</f>
        <v/>
      </c>
    </row>
    <row r="1208" spans="34:36" x14ac:dyDescent="0.35">
      <c r="AH1208" s="16" t="str">
        <f>IF(AND(B1208="Premier League",E1208="Live"),_xlfn.XLOOKUP(_xlfn.TEXTJOIN(" vs ",,C1208:D1208),Calendar!G:G,Calendar!B:B),IF(AND(B1208="Premier League",E1208="Highlights"),_xlfn.XLOOKUP(H1208,Calendar!O:O,Calendar!N:N,,-1),""))</f>
        <v/>
      </c>
      <c r="AI1208" s="61" t="str">
        <f>IF(AND(AH1208&lt;&gt;"",E1208="Live"),_xlfn.XLOOKUP(_xlfn.TEXTJOIN(" vs ",,C1208:D1208),Calendar!G:G,Calendar!K:K),"")</f>
        <v/>
      </c>
      <c r="AJ1208" s="61" t="str">
        <f>IF(AND(K1208&lt;&gt;"Match of the Day",K1208&lt;&gt;"Match of the Day 2",K1208&lt;&gt;"Match of the Day Repeat"),"",1+MAX($AJ$10:AJ1207))</f>
        <v/>
      </c>
    </row>
    <row r="1209" spans="34:36" x14ac:dyDescent="0.35">
      <c r="AH1209" s="16" t="str">
        <f>IF(AND(B1209="Premier League",E1209="Live"),_xlfn.XLOOKUP(_xlfn.TEXTJOIN(" vs ",,C1209:D1209),Calendar!G:G,Calendar!B:B),IF(AND(B1209="Premier League",E1209="Highlights"),_xlfn.XLOOKUP(H1209,Calendar!O:O,Calendar!N:N,,-1),""))</f>
        <v/>
      </c>
      <c r="AI1209" s="61" t="str">
        <f>IF(AND(AH1209&lt;&gt;"",E1209="Live"),_xlfn.XLOOKUP(_xlfn.TEXTJOIN(" vs ",,C1209:D1209),Calendar!G:G,Calendar!K:K),"")</f>
        <v/>
      </c>
      <c r="AJ1209" s="61" t="str">
        <f>IF(AND(K1209&lt;&gt;"Match of the Day",K1209&lt;&gt;"Match of the Day 2",K1209&lt;&gt;"Match of the Day Repeat"),"",1+MAX($AJ$10:AJ1208))</f>
        <v/>
      </c>
    </row>
    <row r="1210" spans="34:36" x14ac:dyDescent="0.35">
      <c r="AH1210" s="16" t="str">
        <f>IF(AND(B1210="Premier League",E1210="Live"),_xlfn.XLOOKUP(_xlfn.TEXTJOIN(" vs ",,C1210:D1210),Calendar!G:G,Calendar!B:B),IF(AND(B1210="Premier League",E1210="Highlights"),_xlfn.XLOOKUP(H1210,Calendar!O:O,Calendar!N:N,,-1),""))</f>
        <v/>
      </c>
      <c r="AI1210" s="61" t="str">
        <f>IF(AND(AH1210&lt;&gt;"",E1210="Live"),_xlfn.XLOOKUP(_xlfn.TEXTJOIN(" vs ",,C1210:D1210),Calendar!G:G,Calendar!K:K),"")</f>
        <v/>
      </c>
      <c r="AJ1210" s="61" t="str">
        <f>IF(AND(K1210&lt;&gt;"Match of the Day",K1210&lt;&gt;"Match of the Day 2",K1210&lt;&gt;"Match of the Day Repeat"),"",1+MAX($AJ$10:AJ1209))</f>
        <v/>
      </c>
    </row>
    <row r="1211" spans="34:36" x14ac:dyDescent="0.35">
      <c r="AH1211" s="16" t="str">
        <f>IF(AND(B1211="Premier League",E1211="Live"),_xlfn.XLOOKUP(_xlfn.TEXTJOIN(" vs ",,C1211:D1211),Calendar!G:G,Calendar!B:B),IF(AND(B1211="Premier League",E1211="Highlights"),_xlfn.XLOOKUP(H1211,Calendar!O:O,Calendar!N:N,,-1),""))</f>
        <v/>
      </c>
      <c r="AI1211" s="61" t="str">
        <f>IF(AND(AH1211&lt;&gt;"",E1211="Live"),_xlfn.XLOOKUP(_xlfn.TEXTJOIN(" vs ",,C1211:D1211),Calendar!G:G,Calendar!K:K),"")</f>
        <v/>
      </c>
      <c r="AJ1211" s="61" t="str">
        <f>IF(AND(K1211&lt;&gt;"Match of the Day",K1211&lt;&gt;"Match of the Day 2",K1211&lt;&gt;"Match of the Day Repeat"),"",1+MAX($AJ$10:AJ1210))</f>
        <v/>
      </c>
    </row>
    <row r="1212" spans="34:36" x14ac:dyDescent="0.35">
      <c r="AH1212" s="16" t="str">
        <f>IF(AND(B1212="Premier League",E1212="Live"),_xlfn.XLOOKUP(_xlfn.TEXTJOIN(" vs ",,C1212:D1212),Calendar!G:G,Calendar!B:B),IF(AND(B1212="Premier League",E1212="Highlights"),_xlfn.XLOOKUP(H1212,Calendar!O:O,Calendar!N:N,,-1),""))</f>
        <v/>
      </c>
      <c r="AI1212" s="61" t="str">
        <f>IF(AND(AH1212&lt;&gt;"",E1212="Live"),_xlfn.XLOOKUP(_xlfn.TEXTJOIN(" vs ",,C1212:D1212),Calendar!G:G,Calendar!K:K),"")</f>
        <v/>
      </c>
      <c r="AJ1212" s="61" t="str">
        <f>IF(AND(K1212&lt;&gt;"Match of the Day",K1212&lt;&gt;"Match of the Day 2",K1212&lt;&gt;"Match of the Day Repeat"),"",1+MAX($AJ$10:AJ1211))</f>
        <v/>
      </c>
    </row>
    <row r="1213" spans="34:36" x14ac:dyDescent="0.35">
      <c r="AH1213" s="16" t="str">
        <f>IF(AND(B1213="Premier League",E1213="Live"),_xlfn.XLOOKUP(_xlfn.TEXTJOIN(" vs ",,C1213:D1213),Calendar!G:G,Calendar!B:B),IF(AND(B1213="Premier League",E1213="Highlights"),_xlfn.XLOOKUP(H1213,Calendar!O:O,Calendar!N:N,,-1),""))</f>
        <v/>
      </c>
      <c r="AI1213" s="61" t="str">
        <f>IF(AND(AH1213&lt;&gt;"",E1213="Live"),_xlfn.XLOOKUP(_xlfn.TEXTJOIN(" vs ",,C1213:D1213),Calendar!G:G,Calendar!K:K),"")</f>
        <v/>
      </c>
      <c r="AJ1213" s="61" t="str">
        <f>IF(AND(K1213&lt;&gt;"Match of the Day",K1213&lt;&gt;"Match of the Day 2",K1213&lt;&gt;"Match of the Day Repeat"),"",1+MAX($AJ$10:AJ1212))</f>
        <v/>
      </c>
    </row>
    <row r="1214" spans="34:36" x14ac:dyDescent="0.35">
      <c r="AH1214" s="16" t="str">
        <f>IF(AND(B1214="Premier League",E1214="Live"),_xlfn.XLOOKUP(_xlfn.TEXTJOIN(" vs ",,C1214:D1214),Calendar!G:G,Calendar!B:B),IF(AND(B1214="Premier League",E1214="Highlights"),_xlfn.XLOOKUP(H1214,Calendar!O:O,Calendar!N:N,,-1),""))</f>
        <v/>
      </c>
      <c r="AI1214" s="61" t="str">
        <f>IF(AND(AH1214&lt;&gt;"",E1214="Live"),_xlfn.XLOOKUP(_xlfn.TEXTJOIN(" vs ",,C1214:D1214),Calendar!G:G,Calendar!K:K),"")</f>
        <v/>
      </c>
      <c r="AJ1214" s="61" t="str">
        <f>IF(AND(K1214&lt;&gt;"Match of the Day",K1214&lt;&gt;"Match of the Day 2",K1214&lt;&gt;"Match of the Day Repeat"),"",1+MAX($AJ$10:AJ1213))</f>
        <v/>
      </c>
    </row>
    <row r="1215" spans="34:36" x14ac:dyDescent="0.35">
      <c r="AH1215" s="16" t="str">
        <f>IF(AND(B1215="Premier League",E1215="Live"),_xlfn.XLOOKUP(_xlfn.TEXTJOIN(" vs ",,C1215:D1215),Calendar!G:G,Calendar!B:B),IF(AND(B1215="Premier League",E1215="Highlights"),_xlfn.XLOOKUP(H1215,Calendar!O:O,Calendar!N:N,,-1),""))</f>
        <v/>
      </c>
      <c r="AI1215" s="61" t="str">
        <f>IF(AND(AH1215&lt;&gt;"",E1215="Live"),_xlfn.XLOOKUP(_xlfn.TEXTJOIN(" vs ",,C1215:D1215),Calendar!G:G,Calendar!K:K),"")</f>
        <v/>
      </c>
      <c r="AJ1215" s="61" t="str">
        <f>IF(AND(K1215&lt;&gt;"Match of the Day",K1215&lt;&gt;"Match of the Day 2",K1215&lt;&gt;"Match of the Day Repeat"),"",1+MAX($AJ$10:AJ1214))</f>
        <v/>
      </c>
    </row>
    <row r="1216" spans="34:36" x14ac:dyDescent="0.35">
      <c r="AH1216" s="16" t="str">
        <f>IF(AND(B1216="Premier League",E1216="Live"),_xlfn.XLOOKUP(_xlfn.TEXTJOIN(" vs ",,C1216:D1216),Calendar!G:G,Calendar!B:B),IF(AND(B1216="Premier League",E1216="Highlights"),_xlfn.XLOOKUP(H1216,Calendar!O:O,Calendar!N:N,,-1),""))</f>
        <v/>
      </c>
      <c r="AI1216" s="61" t="str">
        <f>IF(AND(AH1216&lt;&gt;"",E1216="Live"),_xlfn.XLOOKUP(_xlfn.TEXTJOIN(" vs ",,C1216:D1216),Calendar!G:G,Calendar!K:K),"")</f>
        <v/>
      </c>
      <c r="AJ1216" s="61" t="str">
        <f>IF(AND(K1216&lt;&gt;"Match of the Day",K1216&lt;&gt;"Match of the Day 2",K1216&lt;&gt;"Match of the Day Repeat"),"",1+MAX($AJ$10:AJ1215))</f>
        <v/>
      </c>
    </row>
    <row r="1217" spans="34:36" x14ac:dyDescent="0.35">
      <c r="AH1217" s="16" t="str">
        <f>IF(AND(B1217="Premier League",E1217="Live"),_xlfn.XLOOKUP(_xlfn.TEXTJOIN(" vs ",,C1217:D1217),Calendar!G:G,Calendar!B:B),IF(AND(B1217="Premier League",E1217="Highlights"),_xlfn.XLOOKUP(H1217,Calendar!O:O,Calendar!N:N,,-1),""))</f>
        <v/>
      </c>
      <c r="AI1217" s="61" t="str">
        <f>IF(AND(AH1217&lt;&gt;"",E1217="Live"),_xlfn.XLOOKUP(_xlfn.TEXTJOIN(" vs ",,C1217:D1217),Calendar!G:G,Calendar!K:K),"")</f>
        <v/>
      </c>
      <c r="AJ1217" s="61" t="str">
        <f>IF(AND(K1217&lt;&gt;"Match of the Day",K1217&lt;&gt;"Match of the Day 2",K1217&lt;&gt;"Match of the Day Repeat"),"",1+MAX($AJ$10:AJ1216))</f>
        <v/>
      </c>
    </row>
    <row r="1218" spans="34:36" x14ac:dyDescent="0.35">
      <c r="AH1218" s="16" t="str">
        <f>IF(AND(B1218="Premier League",E1218="Live"),_xlfn.XLOOKUP(_xlfn.TEXTJOIN(" vs ",,C1218:D1218),Calendar!G:G,Calendar!B:B),IF(AND(B1218="Premier League",E1218="Highlights"),_xlfn.XLOOKUP(H1218,Calendar!O:O,Calendar!N:N,,-1),""))</f>
        <v/>
      </c>
      <c r="AI1218" s="61" t="str">
        <f>IF(AND(AH1218&lt;&gt;"",E1218="Live"),_xlfn.XLOOKUP(_xlfn.TEXTJOIN(" vs ",,C1218:D1218),Calendar!G:G,Calendar!K:K),"")</f>
        <v/>
      </c>
      <c r="AJ1218" s="61" t="str">
        <f>IF(AND(K1218&lt;&gt;"Match of the Day",K1218&lt;&gt;"Match of the Day 2",K1218&lt;&gt;"Match of the Day Repeat"),"",1+MAX($AJ$10:AJ1217))</f>
        <v/>
      </c>
    </row>
    <row r="1219" spans="34:36" x14ac:dyDescent="0.35">
      <c r="AH1219" s="16" t="str">
        <f>IF(AND(B1219="Premier League",E1219="Live"),_xlfn.XLOOKUP(_xlfn.TEXTJOIN(" vs ",,C1219:D1219),Calendar!G:G,Calendar!B:B),IF(AND(B1219="Premier League",E1219="Highlights"),_xlfn.XLOOKUP(H1219,Calendar!O:O,Calendar!N:N,,-1),""))</f>
        <v/>
      </c>
      <c r="AI1219" s="61" t="str">
        <f>IF(AND(AH1219&lt;&gt;"",E1219="Live"),_xlfn.XLOOKUP(_xlfn.TEXTJOIN(" vs ",,C1219:D1219),Calendar!G:G,Calendar!K:K),"")</f>
        <v/>
      </c>
      <c r="AJ1219" s="61" t="str">
        <f>IF(AND(K1219&lt;&gt;"Match of the Day",K1219&lt;&gt;"Match of the Day 2",K1219&lt;&gt;"Match of the Day Repeat"),"",1+MAX($AJ$10:AJ1218))</f>
        <v/>
      </c>
    </row>
    <row r="1220" spans="34:36" x14ac:dyDescent="0.35">
      <c r="AH1220" s="16" t="str">
        <f>IF(AND(B1220="Premier League",E1220="Live"),_xlfn.XLOOKUP(_xlfn.TEXTJOIN(" vs ",,C1220:D1220),Calendar!G:G,Calendar!B:B),IF(AND(B1220="Premier League",E1220="Highlights"),_xlfn.XLOOKUP(H1220,Calendar!O:O,Calendar!N:N,,-1),""))</f>
        <v/>
      </c>
      <c r="AI1220" s="61" t="str">
        <f>IF(AND(AH1220&lt;&gt;"",E1220="Live"),_xlfn.XLOOKUP(_xlfn.TEXTJOIN(" vs ",,C1220:D1220),Calendar!G:G,Calendar!K:K),"")</f>
        <v/>
      </c>
      <c r="AJ1220" s="61" t="str">
        <f>IF(AND(K1220&lt;&gt;"Match of the Day",K1220&lt;&gt;"Match of the Day 2",K1220&lt;&gt;"Match of the Day Repeat"),"",1+MAX($AJ$10:AJ1219))</f>
        <v/>
      </c>
    </row>
    <row r="1221" spans="34:36" x14ac:dyDescent="0.35">
      <c r="AH1221" s="16" t="str">
        <f>IF(AND(B1221="Premier League",E1221="Live"),_xlfn.XLOOKUP(_xlfn.TEXTJOIN(" vs ",,C1221:D1221),Calendar!G:G,Calendar!B:B),IF(AND(B1221="Premier League",E1221="Highlights"),_xlfn.XLOOKUP(H1221,Calendar!O:O,Calendar!N:N,,-1),""))</f>
        <v/>
      </c>
      <c r="AI1221" s="61" t="str">
        <f>IF(AND(AH1221&lt;&gt;"",E1221="Live"),_xlfn.XLOOKUP(_xlfn.TEXTJOIN(" vs ",,C1221:D1221),Calendar!G:G,Calendar!K:K),"")</f>
        <v/>
      </c>
      <c r="AJ1221" s="61" t="str">
        <f>IF(AND(K1221&lt;&gt;"Match of the Day",K1221&lt;&gt;"Match of the Day 2",K1221&lt;&gt;"Match of the Day Repeat"),"",1+MAX($AJ$10:AJ1220))</f>
        <v/>
      </c>
    </row>
    <row r="1222" spans="34:36" x14ac:dyDescent="0.35">
      <c r="AH1222" s="16" t="str">
        <f>IF(AND(B1222="Premier League",E1222="Live"),_xlfn.XLOOKUP(_xlfn.TEXTJOIN(" vs ",,C1222:D1222),Calendar!G:G,Calendar!B:B),IF(AND(B1222="Premier League",E1222="Highlights"),_xlfn.XLOOKUP(H1222,Calendar!O:O,Calendar!N:N,,-1),""))</f>
        <v/>
      </c>
      <c r="AI1222" s="61" t="str">
        <f>IF(AND(AH1222&lt;&gt;"",E1222="Live"),_xlfn.XLOOKUP(_xlfn.TEXTJOIN(" vs ",,C1222:D1222),Calendar!G:G,Calendar!K:K),"")</f>
        <v/>
      </c>
      <c r="AJ1222" s="61" t="str">
        <f>IF(AND(K1222&lt;&gt;"Match of the Day",K1222&lt;&gt;"Match of the Day 2",K1222&lt;&gt;"Match of the Day Repeat"),"",1+MAX($AJ$10:AJ1221))</f>
        <v/>
      </c>
    </row>
    <row r="1223" spans="34:36" x14ac:dyDescent="0.35">
      <c r="AH1223" s="16" t="str">
        <f>IF(AND(B1223="Premier League",E1223="Live"),_xlfn.XLOOKUP(_xlfn.TEXTJOIN(" vs ",,C1223:D1223),Calendar!G:G,Calendar!B:B),IF(AND(B1223="Premier League",E1223="Highlights"),_xlfn.XLOOKUP(H1223,Calendar!O:O,Calendar!N:N,,-1),""))</f>
        <v/>
      </c>
      <c r="AI1223" s="61" t="str">
        <f>IF(AND(AH1223&lt;&gt;"",E1223="Live"),_xlfn.XLOOKUP(_xlfn.TEXTJOIN(" vs ",,C1223:D1223),Calendar!G:G,Calendar!K:K),"")</f>
        <v/>
      </c>
      <c r="AJ1223" s="61" t="str">
        <f>IF(AND(K1223&lt;&gt;"Match of the Day",K1223&lt;&gt;"Match of the Day 2",K1223&lt;&gt;"Match of the Day Repeat"),"",1+MAX($AJ$10:AJ1222))</f>
        <v/>
      </c>
    </row>
    <row r="1224" spans="34:36" x14ac:dyDescent="0.35">
      <c r="AH1224" s="16" t="str">
        <f>IF(AND(B1224="Premier League",E1224="Live"),_xlfn.XLOOKUP(_xlfn.TEXTJOIN(" vs ",,C1224:D1224),Calendar!G:G,Calendar!B:B),IF(AND(B1224="Premier League",E1224="Highlights"),_xlfn.XLOOKUP(H1224,Calendar!O:O,Calendar!N:N,,-1),""))</f>
        <v/>
      </c>
      <c r="AI1224" s="61" t="str">
        <f>IF(AND(AH1224&lt;&gt;"",E1224="Live"),_xlfn.XLOOKUP(_xlfn.TEXTJOIN(" vs ",,C1224:D1224),Calendar!G:G,Calendar!K:K),"")</f>
        <v/>
      </c>
      <c r="AJ1224" s="61" t="str">
        <f>IF(AND(K1224&lt;&gt;"Match of the Day",K1224&lt;&gt;"Match of the Day 2",K1224&lt;&gt;"Match of the Day Repeat"),"",1+MAX($AJ$10:AJ1223))</f>
        <v/>
      </c>
    </row>
    <row r="1225" spans="34:36" x14ac:dyDescent="0.35">
      <c r="AH1225" s="16" t="str">
        <f>IF(AND(B1225="Premier League",E1225="Live"),_xlfn.XLOOKUP(_xlfn.TEXTJOIN(" vs ",,C1225:D1225),Calendar!G:G,Calendar!B:B),IF(AND(B1225="Premier League",E1225="Highlights"),_xlfn.XLOOKUP(H1225,Calendar!O:O,Calendar!N:N,,-1),""))</f>
        <v/>
      </c>
      <c r="AI1225" s="61" t="str">
        <f>IF(AND(AH1225&lt;&gt;"",E1225="Live"),_xlfn.XLOOKUP(_xlfn.TEXTJOIN(" vs ",,C1225:D1225),Calendar!G:G,Calendar!K:K),"")</f>
        <v/>
      </c>
      <c r="AJ1225" s="61" t="str">
        <f>IF(AND(K1225&lt;&gt;"Match of the Day",K1225&lt;&gt;"Match of the Day 2",K1225&lt;&gt;"Match of the Day Repeat"),"",1+MAX($AJ$10:AJ1224))</f>
        <v/>
      </c>
    </row>
    <row r="1226" spans="34:36" x14ac:dyDescent="0.35">
      <c r="AH1226" s="16" t="str">
        <f>IF(AND(B1226="Premier League",E1226="Live"),_xlfn.XLOOKUP(_xlfn.TEXTJOIN(" vs ",,C1226:D1226),Calendar!G:G,Calendar!B:B),IF(AND(B1226="Premier League",E1226="Highlights"),_xlfn.XLOOKUP(H1226,Calendar!O:O,Calendar!N:N,,-1),""))</f>
        <v/>
      </c>
      <c r="AI1226" s="61" t="str">
        <f>IF(AND(AH1226&lt;&gt;"",E1226="Live"),_xlfn.XLOOKUP(_xlfn.TEXTJOIN(" vs ",,C1226:D1226),Calendar!G:G,Calendar!K:K),"")</f>
        <v/>
      </c>
      <c r="AJ1226" s="61" t="str">
        <f>IF(AND(K1226&lt;&gt;"Match of the Day",K1226&lt;&gt;"Match of the Day 2",K1226&lt;&gt;"Match of the Day Repeat"),"",1+MAX($AJ$10:AJ1225))</f>
        <v/>
      </c>
    </row>
    <row r="1227" spans="34:36" x14ac:dyDescent="0.35">
      <c r="AH1227" s="16" t="str">
        <f>IF(AND(B1227="Premier League",E1227="Live"),_xlfn.XLOOKUP(_xlfn.TEXTJOIN(" vs ",,C1227:D1227),Calendar!G:G,Calendar!B:B),IF(AND(B1227="Premier League",E1227="Highlights"),_xlfn.XLOOKUP(H1227,Calendar!O:O,Calendar!N:N,,-1),""))</f>
        <v/>
      </c>
      <c r="AI1227" s="61" t="str">
        <f>IF(AND(AH1227&lt;&gt;"",E1227="Live"),_xlfn.XLOOKUP(_xlfn.TEXTJOIN(" vs ",,C1227:D1227),Calendar!G:G,Calendar!K:K),"")</f>
        <v/>
      </c>
      <c r="AJ1227" s="61" t="str">
        <f>IF(AND(K1227&lt;&gt;"Match of the Day",K1227&lt;&gt;"Match of the Day 2",K1227&lt;&gt;"Match of the Day Repeat"),"",1+MAX($AJ$10:AJ1226))</f>
        <v/>
      </c>
    </row>
    <row r="1228" spans="34:36" x14ac:dyDescent="0.35">
      <c r="AH1228" s="16" t="str">
        <f>IF(AND(B1228="Premier League",E1228="Live"),_xlfn.XLOOKUP(_xlfn.TEXTJOIN(" vs ",,C1228:D1228),Calendar!G:G,Calendar!B:B),IF(AND(B1228="Premier League",E1228="Highlights"),_xlfn.XLOOKUP(H1228,Calendar!O:O,Calendar!N:N,,-1),""))</f>
        <v/>
      </c>
      <c r="AI1228" s="61" t="str">
        <f>IF(AND(AH1228&lt;&gt;"",E1228="Live"),_xlfn.XLOOKUP(_xlfn.TEXTJOIN(" vs ",,C1228:D1228),Calendar!G:G,Calendar!K:K),"")</f>
        <v/>
      </c>
      <c r="AJ1228" s="61" t="str">
        <f>IF(AND(K1228&lt;&gt;"Match of the Day",K1228&lt;&gt;"Match of the Day 2",K1228&lt;&gt;"Match of the Day Repeat"),"",1+MAX($AJ$10:AJ1227))</f>
        <v/>
      </c>
    </row>
    <row r="1229" spans="34:36" x14ac:dyDescent="0.35">
      <c r="AH1229" s="16" t="str">
        <f>IF(AND(B1229="Premier League",E1229="Live"),_xlfn.XLOOKUP(_xlfn.TEXTJOIN(" vs ",,C1229:D1229),Calendar!G:G,Calendar!B:B),IF(AND(B1229="Premier League",E1229="Highlights"),_xlfn.XLOOKUP(H1229,Calendar!O:O,Calendar!N:N,,-1),""))</f>
        <v/>
      </c>
      <c r="AI1229" s="61" t="str">
        <f>IF(AND(AH1229&lt;&gt;"",E1229="Live"),_xlfn.XLOOKUP(_xlfn.TEXTJOIN(" vs ",,C1229:D1229),Calendar!G:G,Calendar!K:K),"")</f>
        <v/>
      </c>
      <c r="AJ1229" s="61" t="str">
        <f>IF(AND(K1229&lt;&gt;"Match of the Day",K1229&lt;&gt;"Match of the Day 2",K1229&lt;&gt;"Match of the Day Repeat"),"",1+MAX($AJ$10:AJ1228))</f>
        <v/>
      </c>
    </row>
    <row r="1230" spans="34:36" x14ac:dyDescent="0.35">
      <c r="AH1230" s="16" t="str">
        <f>IF(AND(B1230="Premier League",E1230="Live"),_xlfn.XLOOKUP(_xlfn.TEXTJOIN(" vs ",,C1230:D1230),Calendar!G:G,Calendar!B:B),IF(AND(B1230="Premier League",E1230="Highlights"),_xlfn.XLOOKUP(H1230,Calendar!O:O,Calendar!N:N,,-1),""))</f>
        <v/>
      </c>
      <c r="AI1230" s="61" t="str">
        <f>IF(AND(AH1230&lt;&gt;"",E1230="Live"),_xlfn.XLOOKUP(_xlfn.TEXTJOIN(" vs ",,C1230:D1230),Calendar!G:G,Calendar!K:K),"")</f>
        <v/>
      </c>
      <c r="AJ1230" s="61" t="str">
        <f>IF(AND(K1230&lt;&gt;"Match of the Day",K1230&lt;&gt;"Match of the Day 2",K1230&lt;&gt;"Match of the Day Repeat"),"",1+MAX($AJ$10:AJ1229))</f>
        <v/>
      </c>
    </row>
    <row r="1231" spans="34:36" x14ac:dyDescent="0.35">
      <c r="AH1231" s="16" t="str">
        <f>IF(AND(B1231="Premier League",E1231="Live"),_xlfn.XLOOKUP(_xlfn.TEXTJOIN(" vs ",,C1231:D1231),Calendar!G:G,Calendar!B:B),IF(AND(B1231="Premier League",E1231="Highlights"),_xlfn.XLOOKUP(H1231,Calendar!O:O,Calendar!N:N,,-1),""))</f>
        <v/>
      </c>
      <c r="AI1231" s="61" t="str">
        <f>IF(AND(AH1231&lt;&gt;"",E1231="Live"),_xlfn.XLOOKUP(_xlfn.TEXTJOIN(" vs ",,C1231:D1231),Calendar!G:G,Calendar!K:K),"")</f>
        <v/>
      </c>
      <c r="AJ1231" s="61" t="str">
        <f>IF(AND(K1231&lt;&gt;"Match of the Day",K1231&lt;&gt;"Match of the Day 2",K1231&lt;&gt;"Match of the Day Repeat"),"",1+MAX($AJ$10:AJ1230))</f>
        <v/>
      </c>
    </row>
    <row r="1232" spans="34:36" x14ac:dyDescent="0.35">
      <c r="AH1232" s="16" t="str">
        <f>IF(AND(B1232="Premier League",E1232="Live"),_xlfn.XLOOKUP(_xlfn.TEXTJOIN(" vs ",,C1232:D1232),Calendar!G:G,Calendar!B:B),IF(AND(B1232="Premier League",E1232="Highlights"),_xlfn.XLOOKUP(H1232,Calendar!O:O,Calendar!N:N,,-1),""))</f>
        <v/>
      </c>
      <c r="AI1232" s="61" t="str">
        <f>IF(AND(AH1232&lt;&gt;"",E1232="Live"),_xlfn.XLOOKUP(_xlfn.TEXTJOIN(" vs ",,C1232:D1232),Calendar!G:G,Calendar!K:K),"")</f>
        <v/>
      </c>
      <c r="AJ1232" s="61" t="str">
        <f>IF(AND(K1232&lt;&gt;"Match of the Day",K1232&lt;&gt;"Match of the Day 2",K1232&lt;&gt;"Match of the Day Repeat"),"",1+MAX($AJ$10:AJ1231))</f>
        <v/>
      </c>
    </row>
    <row r="1233" spans="34:36" x14ac:dyDescent="0.35">
      <c r="AH1233" s="16" t="str">
        <f>IF(AND(B1233="Premier League",E1233="Live"),_xlfn.XLOOKUP(_xlfn.TEXTJOIN(" vs ",,C1233:D1233),Calendar!G:G,Calendar!B:B),IF(AND(B1233="Premier League",E1233="Highlights"),_xlfn.XLOOKUP(H1233,Calendar!O:O,Calendar!N:N,,-1),""))</f>
        <v/>
      </c>
      <c r="AI1233" s="61" t="str">
        <f>IF(AND(AH1233&lt;&gt;"",E1233="Live"),_xlfn.XLOOKUP(_xlfn.TEXTJOIN(" vs ",,C1233:D1233),Calendar!G:G,Calendar!K:K),"")</f>
        <v/>
      </c>
      <c r="AJ1233" s="61" t="str">
        <f>IF(AND(K1233&lt;&gt;"Match of the Day",K1233&lt;&gt;"Match of the Day 2",K1233&lt;&gt;"Match of the Day Repeat"),"",1+MAX($AJ$10:AJ1232))</f>
        <v/>
      </c>
    </row>
    <row r="1234" spans="34:36" x14ac:dyDescent="0.35">
      <c r="AH1234" s="16" t="str">
        <f>IF(AND(B1234="Premier League",E1234="Live"),_xlfn.XLOOKUP(_xlfn.TEXTJOIN(" vs ",,C1234:D1234),Calendar!G:G,Calendar!B:B),IF(AND(B1234="Premier League",E1234="Highlights"),_xlfn.XLOOKUP(H1234,Calendar!O:O,Calendar!N:N,,-1),""))</f>
        <v/>
      </c>
      <c r="AI1234" s="61" t="str">
        <f>IF(AND(AH1234&lt;&gt;"",E1234="Live"),_xlfn.XLOOKUP(_xlfn.TEXTJOIN(" vs ",,C1234:D1234),Calendar!G:G,Calendar!K:K),"")</f>
        <v/>
      </c>
      <c r="AJ1234" s="61" t="str">
        <f>IF(AND(K1234&lt;&gt;"Match of the Day",K1234&lt;&gt;"Match of the Day 2",K1234&lt;&gt;"Match of the Day Repeat"),"",1+MAX($AJ$10:AJ1233))</f>
        <v/>
      </c>
    </row>
    <row r="1235" spans="34:36" x14ac:dyDescent="0.35">
      <c r="AH1235" s="16" t="str">
        <f>IF(AND(B1235="Premier League",E1235="Live"),_xlfn.XLOOKUP(_xlfn.TEXTJOIN(" vs ",,C1235:D1235),Calendar!G:G,Calendar!B:B),IF(AND(B1235="Premier League",E1235="Highlights"),_xlfn.XLOOKUP(H1235,Calendar!O:O,Calendar!N:N,,-1),""))</f>
        <v/>
      </c>
      <c r="AI1235" s="61" t="str">
        <f>IF(AND(AH1235&lt;&gt;"",E1235="Live"),_xlfn.XLOOKUP(_xlfn.TEXTJOIN(" vs ",,C1235:D1235),Calendar!G:G,Calendar!K:K),"")</f>
        <v/>
      </c>
      <c r="AJ1235" s="61" t="str">
        <f>IF(AND(K1235&lt;&gt;"Match of the Day",K1235&lt;&gt;"Match of the Day 2",K1235&lt;&gt;"Match of the Day Repeat"),"",1+MAX($AJ$10:AJ1234))</f>
        <v/>
      </c>
    </row>
    <row r="1236" spans="34:36" x14ac:dyDescent="0.35">
      <c r="AH1236" s="16" t="str">
        <f>IF(AND(B1236="Premier League",E1236="Live"),_xlfn.XLOOKUP(_xlfn.TEXTJOIN(" vs ",,C1236:D1236),Calendar!G:G,Calendar!B:B),IF(AND(B1236="Premier League",E1236="Highlights"),_xlfn.XLOOKUP(H1236,Calendar!O:O,Calendar!N:N,,-1),""))</f>
        <v/>
      </c>
      <c r="AI1236" s="61" t="str">
        <f>IF(AND(AH1236&lt;&gt;"",E1236="Live"),_xlfn.XLOOKUP(_xlfn.TEXTJOIN(" vs ",,C1236:D1236),Calendar!G:G,Calendar!K:K),"")</f>
        <v/>
      </c>
      <c r="AJ1236" s="61" t="str">
        <f>IF(AND(K1236&lt;&gt;"Match of the Day",K1236&lt;&gt;"Match of the Day 2",K1236&lt;&gt;"Match of the Day Repeat"),"",1+MAX($AJ$10:AJ1235))</f>
        <v/>
      </c>
    </row>
    <row r="1237" spans="34:36" x14ac:dyDescent="0.35">
      <c r="AH1237" s="16" t="str">
        <f>IF(AND(B1237="Premier League",E1237="Live"),_xlfn.XLOOKUP(_xlfn.TEXTJOIN(" vs ",,C1237:D1237),Calendar!G:G,Calendar!B:B),IF(AND(B1237="Premier League",E1237="Highlights"),_xlfn.XLOOKUP(H1237,Calendar!O:O,Calendar!N:N,,-1),""))</f>
        <v/>
      </c>
      <c r="AI1237" s="61" t="str">
        <f>IF(AND(AH1237&lt;&gt;"",E1237="Live"),_xlfn.XLOOKUP(_xlfn.TEXTJOIN(" vs ",,C1237:D1237),Calendar!G:G,Calendar!K:K),"")</f>
        <v/>
      </c>
      <c r="AJ1237" s="61" t="str">
        <f>IF(AND(K1237&lt;&gt;"Match of the Day",K1237&lt;&gt;"Match of the Day 2",K1237&lt;&gt;"Match of the Day Repeat"),"",1+MAX($AJ$10:AJ1236))</f>
        <v/>
      </c>
    </row>
    <row r="1238" spans="34:36" x14ac:dyDescent="0.35">
      <c r="AH1238" s="16" t="str">
        <f>IF(AND(B1238="Premier League",E1238="Live"),_xlfn.XLOOKUP(_xlfn.TEXTJOIN(" vs ",,C1238:D1238),Calendar!G:G,Calendar!B:B),IF(AND(B1238="Premier League",E1238="Highlights"),_xlfn.XLOOKUP(H1238,Calendar!O:O,Calendar!N:N,,-1),""))</f>
        <v/>
      </c>
      <c r="AI1238" s="61" t="str">
        <f>IF(AND(AH1238&lt;&gt;"",E1238="Live"),_xlfn.XLOOKUP(_xlfn.TEXTJOIN(" vs ",,C1238:D1238),Calendar!G:G,Calendar!K:K),"")</f>
        <v/>
      </c>
      <c r="AJ1238" s="61" t="str">
        <f>IF(AND(K1238&lt;&gt;"Match of the Day",K1238&lt;&gt;"Match of the Day 2",K1238&lt;&gt;"Match of the Day Repeat"),"",1+MAX($AJ$10:AJ1237))</f>
        <v/>
      </c>
    </row>
    <row r="1239" spans="34:36" x14ac:dyDescent="0.35">
      <c r="AH1239" s="16" t="str">
        <f>IF(AND(B1239="Premier League",E1239="Live"),_xlfn.XLOOKUP(_xlfn.TEXTJOIN(" vs ",,C1239:D1239),Calendar!G:G,Calendar!B:B),IF(AND(B1239="Premier League",E1239="Highlights"),_xlfn.XLOOKUP(H1239,Calendar!O:O,Calendar!N:N,,-1),""))</f>
        <v/>
      </c>
      <c r="AI1239" s="61" t="str">
        <f>IF(AND(AH1239&lt;&gt;"",E1239="Live"),_xlfn.XLOOKUP(_xlfn.TEXTJOIN(" vs ",,C1239:D1239),Calendar!G:G,Calendar!K:K),"")</f>
        <v/>
      </c>
      <c r="AJ1239" s="61" t="str">
        <f>IF(AND(K1239&lt;&gt;"Match of the Day",K1239&lt;&gt;"Match of the Day 2",K1239&lt;&gt;"Match of the Day Repeat"),"",1+MAX($AJ$10:AJ1238))</f>
        <v/>
      </c>
    </row>
    <row r="1240" spans="34:36" x14ac:dyDescent="0.35">
      <c r="AH1240" s="16" t="str">
        <f>IF(AND(B1240="Premier League",E1240="Live"),_xlfn.XLOOKUP(_xlfn.TEXTJOIN(" vs ",,C1240:D1240),Calendar!G:G,Calendar!B:B),IF(AND(B1240="Premier League",E1240="Highlights"),_xlfn.XLOOKUP(H1240,Calendar!O:O,Calendar!N:N,,-1),""))</f>
        <v/>
      </c>
      <c r="AI1240" s="61" t="str">
        <f>IF(AND(AH1240&lt;&gt;"",E1240="Live"),_xlfn.XLOOKUP(_xlfn.TEXTJOIN(" vs ",,C1240:D1240),Calendar!G:G,Calendar!K:K),"")</f>
        <v/>
      </c>
      <c r="AJ1240" s="61" t="str">
        <f>IF(AND(K1240&lt;&gt;"Match of the Day",K1240&lt;&gt;"Match of the Day 2",K1240&lt;&gt;"Match of the Day Repeat"),"",1+MAX($AJ$10:AJ1239))</f>
        <v/>
      </c>
    </row>
    <row r="1241" spans="34:36" x14ac:dyDescent="0.35">
      <c r="AH1241" s="16" t="str">
        <f>IF(AND(B1241="Premier League",E1241="Live"),_xlfn.XLOOKUP(_xlfn.TEXTJOIN(" vs ",,C1241:D1241),Calendar!G:G,Calendar!B:B),IF(AND(B1241="Premier League",E1241="Highlights"),_xlfn.XLOOKUP(H1241,Calendar!O:O,Calendar!N:N,,-1),""))</f>
        <v/>
      </c>
      <c r="AI1241" s="61" t="str">
        <f>IF(AND(AH1241&lt;&gt;"",E1241="Live"),_xlfn.XLOOKUP(_xlfn.TEXTJOIN(" vs ",,C1241:D1241),Calendar!G:G,Calendar!K:K),"")</f>
        <v/>
      </c>
      <c r="AJ1241" s="61" t="str">
        <f>IF(AND(K1241&lt;&gt;"Match of the Day",K1241&lt;&gt;"Match of the Day 2",K1241&lt;&gt;"Match of the Day Repeat"),"",1+MAX($AJ$10:AJ1240))</f>
        <v/>
      </c>
    </row>
    <row r="1242" spans="34:36" x14ac:dyDescent="0.35">
      <c r="AH1242" s="16" t="str">
        <f>IF(AND(B1242="Premier League",E1242="Live"),_xlfn.XLOOKUP(_xlfn.TEXTJOIN(" vs ",,C1242:D1242),Calendar!G:G,Calendar!B:B),IF(AND(B1242="Premier League",E1242="Highlights"),_xlfn.XLOOKUP(H1242,Calendar!O:O,Calendar!N:N,,-1),""))</f>
        <v/>
      </c>
      <c r="AI1242" s="61" t="str">
        <f>IF(AND(AH1242&lt;&gt;"",E1242="Live"),_xlfn.XLOOKUP(_xlfn.TEXTJOIN(" vs ",,C1242:D1242),Calendar!G:G,Calendar!K:K),"")</f>
        <v/>
      </c>
      <c r="AJ1242" s="61" t="str">
        <f>IF(AND(K1242&lt;&gt;"Match of the Day",K1242&lt;&gt;"Match of the Day 2",K1242&lt;&gt;"Match of the Day Repeat"),"",1+MAX($AJ$10:AJ1241))</f>
        <v/>
      </c>
    </row>
    <row r="1243" spans="34:36" x14ac:dyDescent="0.35">
      <c r="AH1243" s="16" t="str">
        <f>IF(AND(B1243="Premier League",E1243="Live"),_xlfn.XLOOKUP(_xlfn.TEXTJOIN(" vs ",,C1243:D1243),Calendar!G:G,Calendar!B:B),IF(AND(B1243="Premier League",E1243="Highlights"),_xlfn.XLOOKUP(H1243,Calendar!O:O,Calendar!N:N,,-1),""))</f>
        <v/>
      </c>
      <c r="AI1243" s="61" t="str">
        <f>IF(AND(AH1243&lt;&gt;"",E1243="Live"),_xlfn.XLOOKUP(_xlfn.TEXTJOIN(" vs ",,C1243:D1243),Calendar!G:G,Calendar!K:K),"")</f>
        <v/>
      </c>
      <c r="AJ1243" s="61" t="str">
        <f>IF(AND(K1243&lt;&gt;"Match of the Day",K1243&lt;&gt;"Match of the Day 2",K1243&lt;&gt;"Match of the Day Repeat"),"",1+MAX($AJ$10:AJ1242))</f>
        <v/>
      </c>
    </row>
    <row r="1244" spans="34:36" x14ac:dyDescent="0.35">
      <c r="AH1244" s="16" t="str">
        <f>IF(AND(B1244="Premier League",E1244="Live"),_xlfn.XLOOKUP(_xlfn.TEXTJOIN(" vs ",,C1244:D1244),Calendar!G:G,Calendar!B:B),IF(AND(B1244="Premier League",E1244="Highlights"),_xlfn.XLOOKUP(H1244,Calendar!O:O,Calendar!N:N,,-1),""))</f>
        <v/>
      </c>
      <c r="AI1244" s="61" t="str">
        <f>IF(AND(AH1244&lt;&gt;"",E1244="Live"),_xlfn.XLOOKUP(_xlfn.TEXTJOIN(" vs ",,C1244:D1244),Calendar!G:G,Calendar!K:K),"")</f>
        <v/>
      </c>
      <c r="AJ1244" s="61" t="str">
        <f>IF(AND(K1244&lt;&gt;"Match of the Day",K1244&lt;&gt;"Match of the Day 2",K1244&lt;&gt;"Match of the Day Repeat"),"",1+MAX($AJ$10:AJ1243))</f>
        <v/>
      </c>
    </row>
    <row r="1245" spans="34:36" x14ac:dyDescent="0.35">
      <c r="AH1245" s="16" t="str">
        <f>IF(AND(B1245="Premier League",E1245="Live"),_xlfn.XLOOKUP(_xlfn.TEXTJOIN(" vs ",,C1245:D1245),Calendar!G:G,Calendar!B:B),IF(AND(B1245="Premier League",E1245="Highlights"),_xlfn.XLOOKUP(H1245,Calendar!O:O,Calendar!N:N,,-1),""))</f>
        <v/>
      </c>
      <c r="AI1245" s="61" t="str">
        <f>IF(AND(AH1245&lt;&gt;"",E1245="Live"),_xlfn.XLOOKUP(_xlfn.TEXTJOIN(" vs ",,C1245:D1245),Calendar!G:G,Calendar!K:K),"")</f>
        <v/>
      </c>
      <c r="AJ1245" s="61" t="str">
        <f>IF(AND(K1245&lt;&gt;"Match of the Day",K1245&lt;&gt;"Match of the Day 2",K1245&lt;&gt;"Match of the Day Repeat"),"",1+MAX($AJ$10:AJ1244))</f>
        <v/>
      </c>
    </row>
    <row r="1246" spans="34:36" x14ac:dyDescent="0.35">
      <c r="AH1246" s="16" t="str">
        <f>IF(AND(B1246="Premier League",E1246="Live"),_xlfn.XLOOKUP(_xlfn.TEXTJOIN(" vs ",,C1246:D1246),Calendar!G:G,Calendar!B:B),IF(AND(B1246="Premier League",E1246="Highlights"),_xlfn.XLOOKUP(H1246,Calendar!O:O,Calendar!N:N,,-1),""))</f>
        <v/>
      </c>
      <c r="AI1246" s="61" t="str">
        <f>IF(AND(AH1246&lt;&gt;"",E1246="Live"),_xlfn.XLOOKUP(_xlfn.TEXTJOIN(" vs ",,C1246:D1246),Calendar!G:G,Calendar!K:K),"")</f>
        <v/>
      </c>
      <c r="AJ1246" s="61" t="str">
        <f>IF(AND(K1246&lt;&gt;"Match of the Day",K1246&lt;&gt;"Match of the Day 2",K1246&lt;&gt;"Match of the Day Repeat"),"",1+MAX($AJ$10:AJ1245))</f>
        <v/>
      </c>
    </row>
    <row r="1247" spans="34:36" x14ac:dyDescent="0.35">
      <c r="AH1247" s="16" t="str">
        <f>IF(AND(B1247="Premier League",E1247="Live"),_xlfn.XLOOKUP(_xlfn.TEXTJOIN(" vs ",,C1247:D1247),Calendar!G:G,Calendar!B:B),IF(AND(B1247="Premier League",E1247="Highlights"),_xlfn.XLOOKUP(H1247,Calendar!O:O,Calendar!N:N,,-1),""))</f>
        <v/>
      </c>
      <c r="AI1247" s="61" t="str">
        <f>IF(AND(AH1247&lt;&gt;"",E1247="Live"),_xlfn.XLOOKUP(_xlfn.TEXTJOIN(" vs ",,C1247:D1247),Calendar!G:G,Calendar!K:K),"")</f>
        <v/>
      </c>
      <c r="AJ1247" s="61" t="str">
        <f>IF(AND(K1247&lt;&gt;"Match of the Day",K1247&lt;&gt;"Match of the Day 2",K1247&lt;&gt;"Match of the Day Repeat"),"",1+MAX($AJ$10:AJ1246))</f>
        <v/>
      </c>
    </row>
    <row r="1248" spans="34:36" x14ac:dyDescent="0.35">
      <c r="AH1248" s="16" t="str">
        <f>IF(AND(B1248="Premier League",E1248="Live"),_xlfn.XLOOKUP(_xlfn.TEXTJOIN(" vs ",,C1248:D1248),Calendar!G:G,Calendar!B:B),IF(AND(B1248="Premier League",E1248="Highlights"),_xlfn.XLOOKUP(H1248,Calendar!O:O,Calendar!N:N,,-1),""))</f>
        <v/>
      </c>
      <c r="AI1248" s="61" t="str">
        <f>IF(AND(AH1248&lt;&gt;"",E1248="Live"),_xlfn.XLOOKUP(_xlfn.TEXTJOIN(" vs ",,C1248:D1248),Calendar!G:G,Calendar!K:K),"")</f>
        <v/>
      </c>
      <c r="AJ1248" s="61" t="str">
        <f>IF(AND(K1248&lt;&gt;"Match of the Day",K1248&lt;&gt;"Match of the Day 2",K1248&lt;&gt;"Match of the Day Repeat"),"",1+MAX($AJ$10:AJ1247))</f>
        <v/>
      </c>
    </row>
    <row r="1249" spans="34:36" x14ac:dyDescent="0.35">
      <c r="AH1249" s="16" t="str">
        <f>IF(AND(B1249="Premier League",E1249="Live"),_xlfn.XLOOKUP(_xlfn.TEXTJOIN(" vs ",,C1249:D1249),Calendar!G:G,Calendar!B:B),IF(AND(B1249="Premier League",E1249="Highlights"),_xlfn.XLOOKUP(H1249,Calendar!O:O,Calendar!N:N,,-1),""))</f>
        <v/>
      </c>
      <c r="AI1249" s="61" t="str">
        <f>IF(AND(AH1249&lt;&gt;"",E1249="Live"),_xlfn.XLOOKUP(_xlfn.TEXTJOIN(" vs ",,C1249:D1249),Calendar!G:G,Calendar!K:K),"")</f>
        <v/>
      </c>
      <c r="AJ1249" s="61" t="str">
        <f>IF(AND(K1249&lt;&gt;"Match of the Day",K1249&lt;&gt;"Match of the Day 2",K1249&lt;&gt;"Match of the Day Repeat"),"",1+MAX($AJ$10:AJ1248))</f>
        <v/>
      </c>
    </row>
    <row r="1250" spans="34:36" x14ac:dyDescent="0.35">
      <c r="AH1250" s="16" t="str">
        <f>IF(AND(B1250="Premier League",E1250="Live"),_xlfn.XLOOKUP(_xlfn.TEXTJOIN(" vs ",,C1250:D1250),Calendar!G:G,Calendar!B:B),IF(AND(B1250="Premier League",E1250="Highlights"),_xlfn.XLOOKUP(H1250,Calendar!O:O,Calendar!N:N,,-1),""))</f>
        <v/>
      </c>
      <c r="AI1250" s="61" t="str">
        <f>IF(AND(AH1250&lt;&gt;"",E1250="Live"),_xlfn.XLOOKUP(_xlfn.TEXTJOIN(" vs ",,C1250:D1250),Calendar!G:G,Calendar!K:K),"")</f>
        <v/>
      </c>
      <c r="AJ1250" s="61" t="str">
        <f>IF(AND(K1250&lt;&gt;"Match of the Day",K1250&lt;&gt;"Match of the Day 2",K1250&lt;&gt;"Match of the Day Repeat"),"",1+MAX($AJ$10:AJ1249))</f>
        <v/>
      </c>
    </row>
    <row r="1251" spans="34:36" x14ac:dyDescent="0.35">
      <c r="AH1251" s="16" t="str">
        <f>IF(AND(B1251="Premier League",E1251="Live"),_xlfn.XLOOKUP(_xlfn.TEXTJOIN(" vs ",,C1251:D1251),Calendar!G:G,Calendar!B:B),IF(AND(B1251="Premier League",E1251="Highlights"),_xlfn.XLOOKUP(H1251,Calendar!O:O,Calendar!N:N,,-1),""))</f>
        <v/>
      </c>
      <c r="AI1251" s="61" t="str">
        <f>IF(AND(AH1251&lt;&gt;"",E1251="Live"),_xlfn.XLOOKUP(_xlfn.TEXTJOIN(" vs ",,C1251:D1251),Calendar!G:G,Calendar!K:K),"")</f>
        <v/>
      </c>
      <c r="AJ1251" s="61" t="str">
        <f>IF(AND(K1251&lt;&gt;"Match of the Day",K1251&lt;&gt;"Match of the Day 2",K1251&lt;&gt;"Match of the Day Repeat"),"",1+MAX($AJ$10:AJ1250))</f>
        <v/>
      </c>
    </row>
    <row r="1252" spans="34:36" x14ac:dyDescent="0.35">
      <c r="AH1252" s="16" t="str">
        <f>IF(AND(B1252="Premier League",E1252="Live"),_xlfn.XLOOKUP(_xlfn.TEXTJOIN(" vs ",,C1252:D1252),Calendar!G:G,Calendar!B:B),IF(AND(B1252="Premier League",E1252="Highlights"),_xlfn.XLOOKUP(H1252,Calendar!O:O,Calendar!N:N,,-1),""))</f>
        <v/>
      </c>
      <c r="AI1252" s="61" t="str">
        <f>IF(AND(AH1252&lt;&gt;"",E1252="Live"),_xlfn.XLOOKUP(_xlfn.TEXTJOIN(" vs ",,C1252:D1252),Calendar!G:G,Calendar!K:K),"")</f>
        <v/>
      </c>
      <c r="AJ1252" s="61" t="str">
        <f>IF(AND(K1252&lt;&gt;"Match of the Day",K1252&lt;&gt;"Match of the Day 2",K1252&lt;&gt;"Match of the Day Repeat"),"",1+MAX($AJ$10:AJ1251))</f>
        <v/>
      </c>
    </row>
    <row r="1253" spans="34:36" x14ac:dyDescent="0.35">
      <c r="AH1253" s="16" t="str">
        <f>IF(AND(B1253="Premier League",E1253="Live"),_xlfn.XLOOKUP(_xlfn.TEXTJOIN(" vs ",,C1253:D1253),Calendar!G:G,Calendar!B:B),IF(AND(B1253="Premier League",E1253="Highlights"),_xlfn.XLOOKUP(H1253,Calendar!O:O,Calendar!N:N,,-1),""))</f>
        <v/>
      </c>
      <c r="AI1253" s="61" t="str">
        <f>IF(AND(AH1253&lt;&gt;"",E1253="Live"),_xlfn.XLOOKUP(_xlfn.TEXTJOIN(" vs ",,C1253:D1253),Calendar!G:G,Calendar!K:K),"")</f>
        <v/>
      </c>
      <c r="AJ1253" s="61" t="str">
        <f>IF(AND(K1253&lt;&gt;"Match of the Day",K1253&lt;&gt;"Match of the Day 2",K1253&lt;&gt;"Match of the Day Repeat"),"",1+MAX($AJ$10:AJ1252))</f>
        <v/>
      </c>
    </row>
    <row r="1254" spans="34:36" x14ac:dyDescent="0.35">
      <c r="AH1254" s="16" t="str">
        <f>IF(AND(B1254="Premier League",E1254="Live"),_xlfn.XLOOKUP(_xlfn.TEXTJOIN(" vs ",,C1254:D1254),Calendar!G:G,Calendar!B:B),IF(AND(B1254="Premier League",E1254="Highlights"),_xlfn.XLOOKUP(H1254,Calendar!O:O,Calendar!N:N,,-1),""))</f>
        <v/>
      </c>
      <c r="AI1254" s="61" t="str">
        <f>IF(AND(AH1254&lt;&gt;"",E1254="Live"),_xlfn.XLOOKUP(_xlfn.TEXTJOIN(" vs ",,C1254:D1254),Calendar!G:G,Calendar!K:K),"")</f>
        <v/>
      </c>
      <c r="AJ1254" s="61" t="str">
        <f>IF(AND(K1254&lt;&gt;"Match of the Day",K1254&lt;&gt;"Match of the Day 2",K1254&lt;&gt;"Match of the Day Repeat"),"",1+MAX($AJ$10:AJ1253))</f>
        <v/>
      </c>
    </row>
    <row r="1255" spans="34:36" x14ac:dyDescent="0.35">
      <c r="AH1255" s="16" t="str">
        <f>IF(AND(B1255="Premier League",E1255="Live"),_xlfn.XLOOKUP(_xlfn.TEXTJOIN(" vs ",,C1255:D1255),Calendar!G:G,Calendar!B:B),IF(AND(B1255="Premier League",E1255="Highlights"),_xlfn.XLOOKUP(H1255,Calendar!O:O,Calendar!N:N,,-1),""))</f>
        <v/>
      </c>
      <c r="AI1255" s="61" t="str">
        <f>IF(AND(AH1255&lt;&gt;"",E1255="Live"),_xlfn.XLOOKUP(_xlfn.TEXTJOIN(" vs ",,C1255:D1255),Calendar!G:G,Calendar!K:K),"")</f>
        <v/>
      </c>
      <c r="AJ1255" s="61" t="str">
        <f>IF(AND(K1255&lt;&gt;"Match of the Day",K1255&lt;&gt;"Match of the Day 2",K1255&lt;&gt;"Match of the Day Repeat"),"",1+MAX($AJ$10:AJ1254))</f>
        <v/>
      </c>
    </row>
    <row r="1256" spans="34:36" x14ac:dyDescent="0.35">
      <c r="AH1256" s="16" t="str">
        <f>IF(AND(B1256="Premier League",E1256="Live"),_xlfn.XLOOKUP(_xlfn.TEXTJOIN(" vs ",,C1256:D1256),Calendar!G:G,Calendar!B:B),IF(AND(B1256="Premier League",E1256="Highlights"),_xlfn.XLOOKUP(H1256,Calendar!O:O,Calendar!N:N,,-1),""))</f>
        <v/>
      </c>
      <c r="AI1256" s="61" t="str">
        <f>IF(AND(AH1256&lt;&gt;"",E1256="Live"),_xlfn.XLOOKUP(_xlfn.TEXTJOIN(" vs ",,C1256:D1256),Calendar!G:G,Calendar!K:K),"")</f>
        <v/>
      </c>
      <c r="AJ1256" s="61" t="str">
        <f>IF(AND(K1256&lt;&gt;"Match of the Day",K1256&lt;&gt;"Match of the Day 2",K1256&lt;&gt;"Match of the Day Repeat"),"",1+MAX($AJ$10:AJ1255))</f>
        <v/>
      </c>
    </row>
    <row r="1257" spans="34:36" x14ac:dyDescent="0.35">
      <c r="AH1257" s="16" t="str">
        <f>IF(AND(B1257="Premier League",E1257="Live"),_xlfn.XLOOKUP(_xlfn.TEXTJOIN(" vs ",,C1257:D1257),Calendar!G:G,Calendar!B:B),IF(AND(B1257="Premier League",E1257="Highlights"),_xlfn.XLOOKUP(H1257,Calendar!O:O,Calendar!N:N,,-1),""))</f>
        <v/>
      </c>
      <c r="AI1257" s="61" t="str">
        <f>IF(AND(AH1257&lt;&gt;"",E1257="Live"),_xlfn.XLOOKUP(_xlfn.TEXTJOIN(" vs ",,C1257:D1257),Calendar!G:G,Calendar!K:K),"")</f>
        <v/>
      </c>
      <c r="AJ1257" s="61" t="str">
        <f>IF(AND(K1257&lt;&gt;"Match of the Day",K1257&lt;&gt;"Match of the Day 2",K1257&lt;&gt;"Match of the Day Repeat"),"",1+MAX($AJ$10:AJ1256))</f>
        <v/>
      </c>
    </row>
    <row r="1258" spans="34:36" x14ac:dyDescent="0.35">
      <c r="AH1258" s="16" t="str">
        <f>IF(AND(B1258="Premier League",E1258="Live"),_xlfn.XLOOKUP(_xlfn.TEXTJOIN(" vs ",,C1258:D1258),Calendar!G:G,Calendar!B:B),IF(AND(B1258="Premier League",E1258="Highlights"),_xlfn.XLOOKUP(H1258,Calendar!O:O,Calendar!N:N,,-1),""))</f>
        <v/>
      </c>
      <c r="AI1258" s="61" t="str">
        <f>IF(AND(AH1258&lt;&gt;"",E1258="Live"),_xlfn.XLOOKUP(_xlfn.TEXTJOIN(" vs ",,C1258:D1258),Calendar!G:G,Calendar!K:K),"")</f>
        <v/>
      </c>
      <c r="AJ1258" s="61" t="str">
        <f>IF(AND(K1258&lt;&gt;"Match of the Day",K1258&lt;&gt;"Match of the Day 2",K1258&lt;&gt;"Match of the Day Repeat"),"",1+MAX($AJ$10:AJ1257))</f>
        <v/>
      </c>
    </row>
    <row r="1259" spans="34:36" x14ac:dyDescent="0.35">
      <c r="AH1259" s="16" t="str">
        <f>IF(AND(B1259="Premier League",E1259="Live"),_xlfn.XLOOKUP(_xlfn.TEXTJOIN(" vs ",,C1259:D1259),Calendar!G:G,Calendar!B:B),IF(AND(B1259="Premier League",E1259="Highlights"),_xlfn.XLOOKUP(H1259,Calendar!O:O,Calendar!N:N,,-1),""))</f>
        <v/>
      </c>
      <c r="AI1259" s="61" t="str">
        <f>IF(AND(AH1259&lt;&gt;"",E1259="Live"),_xlfn.XLOOKUP(_xlfn.TEXTJOIN(" vs ",,C1259:D1259),Calendar!G:G,Calendar!K:K),"")</f>
        <v/>
      </c>
      <c r="AJ1259" s="61" t="str">
        <f>IF(AND(K1259&lt;&gt;"Match of the Day",K1259&lt;&gt;"Match of the Day 2",K1259&lt;&gt;"Match of the Day Repeat"),"",1+MAX($AJ$10:AJ1258))</f>
        <v/>
      </c>
    </row>
    <row r="1260" spans="34:36" x14ac:dyDescent="0.35">
      <c r="AH1260" s="16" t="str">
        <f>IF(AND(B1260="Premier League",E1260="Live"),_xlfn.XLOOKUP(_xlfn.TEXTJOIN(" vs ",,C1260:D1260),Calendar!G:G,Calendar!B:B),IF(AND(B1260="Premier League",E1260="Highlights"),_xlfn.XLOOKUP(H1260,Calendar!O:O,Calendar!N:N,,-1),""))</f>
        <v/>
      </c>
      <c r="AI1260" s="61" t="str">
        <f>IF(AND(AH1260&lt;&gt;"",E1260="Live"),_xlfn.XLOOKUP(_xlfn.TEXTJOIN(" vs ",,C1260:D1260),Calendar!G:G,Calendar!K:K),"")</f>
        <v/>
      </c>
      <c r="AJ1260" s="61" t="str">
        <f>IF(AND(K1260&lt;&gt;"Match of the Day",K1260&lt;&gt;"Match of the Day 2",K1260&lt;&gt;"Match of the Day Repeat"),"",1+MAX($AJ$10:AJ1259))</f>
        <v/>
      </c>
    </row>
    <row r="1261" spans="34:36" x14ac:dyDescent="0.35">
      <c r="AH1261" s="16" t="str">
        <f>IF(AND(B1261="Premier League",E1261="Live"),_xlfn.XLOOKUP(_xlfn.TEXTJOIN(" vs ",,C1261:D1261),Calendar!G:G,Calendar!B:B),IF(AND(B1261="Premier League",E1261="Highlights"),_xlfn.XLOOKUP(H1261,Calendar!O:O,Calendar!N:N,,-1),""))</f>
        <v/>
      </c>
      <c r="AI1261" s="61" t="str">
        <f>IF(AND(AH1261&lt;&gt;"",E1261="Live"),_xlfn.XLOOKUP(_xlfn.TEXTJOIN(" vs ",,C1261:D1261),Calendar!G:G,Calendar!K:K),"")</f>
        <v/>
      </c>
      <c r="AJ1261" s="61" t="str">
        <f>IF(AND(K1261&lt;&gt;"Match of the Day",K1261&lt;&gt;"Match of the Day 2",K1261&lt;&gt;"Match of the Day Repeat"),"",1+MAX($AJ$10:AJ1260))</f>
        <v/>
      </c>
    </row>
    <row r="1262" spans="34:36" x14ac:dyDescent="0.35">
      <c r="AH1262" s="16" t="str">
        <f>IF(AND(B1262="Premier League",E1262="Live"),_xlfn.XLOOKUP(_xlfn.TEXTJOIN(" vs ",,C1262:D1262),Calendar!G:G,Calendar!B:B),IF(AND(B1262="Premier League",E1262="Highlights"),_xlfn.XLOOKUP(H1262,Calendar!O:O,Calendar!N:N,,-1),""))</f>
        <v/>
      </c>
      <c r="AI1262" s="61" t="str">
        <f>IF(AND(AH1262&lt;&gt;"",E1262="Live"),_xlfn.XLOOKUP(_xlfn.TEXTJOIN(" vs ",,C1262:D1262),Calendar!G:G,Calendar!K:K),"")</f>
        <v/>
      </c>
      <c r="AJ1262" s="61" t="str">
        <f>IF(AND(K1262&lt;&gt;"Match of the Day",K1262&lt;&gt;"Match of the Day 2",K1262&lt;&gt;"Match of the Day Repeat"),"",1+MAX($AJ$10:AJ1261))</f>
        <v/>
      </c>
    </row>
    <row r="1263" spans="34:36" x14ac:dyDescent="0.35">
      <c r="AH1263" s="16" t="str">
        <f>IF(AND(B1263="Premier League",E1263="Live"),_xlfn.XLOOKUP(_xlfn.TEXTJOIN(" vs ",,C1263:D1263),Calendar!G:G,Calendar!B:B),IF(AND(B1263="Premier League",E1263="Highlights"),_xlfn.XLOOKUP(H1263,Calendar!O:O,Calendar!N:N,,-1),""))</f>
        <v/>
      </c>
      <c r="AI1263" s="61" t="str">
        <f>IF(AND(AH1263&lt;&gt;"",E1263="Live"),_xlfn.XLOOKUP(_xlfn.TEXTJOIN(" vs ",,C1263:D1263),Calendar!G:G,Calendar!K:K),"")</f>
        <v/>
      </c>
      <c r="AJ1263" s="61" t="str">
        <f>IF(AND(K1263&lt;&gt;"Match of the Day",K1263&lt;&gt;"Match of the Day 2",K1263&lt;&gt;"Match of the Day Repeat"),"",1+MAX($AJ$10:AJ1262))</f>
        <v/>
      </c>
    </row>
    <row r="1264" spans="34:36" x14ac:dyDescent="0.35">
      <c r="AH1264" s="16" t="str">
        <f>IF(AND(B1264="Premier League",E1264="Live"),_xlfn.XLOOKUP(_xlfn.TEXTJOIN(" vs ",,C1264:D1264),Calendar!G:G,Calendar!B:B),IF(AND(B1264="Premier League",E1264="Highlights"),_xlfn.XLOOKUP(H1264,Calendar!O:O,Calendar!N:N,,-1),""))</f>
        <v/>
      </c>
      <c r="AI1264" s="61" t="str">
        <f>IF(AND(AH1264&lt;&gt;"",E1264="Live"),_xlfn.XLOOKUP(_xlfn.TEXTJOIN(" vs ",,C1264:D1264),Calendar!G:G,Calendar!K:K),"")</f>
        <v/>
      </c>
      <c r="AJ1264" s="61" t="str">
        <f>IF(AND(K1264&lt;&gt;"Match of the Day",K1264&lt;&gt;"Match of the Day 2",K1264&lt;&gt;"Match of the Day Repeat"),"",1+MAX($AJ$10:AJ1263))</f>
        <v/>
      </c>
    </row>
    <row r="1265" spans="34:36" x14ac:dyDescent="0.35">
      <c r="AH1265" s="16" t="str">
        <f>IF(AND(B1265="Premier League",E1265="Live"),_xlfn.XLOOKUP(_xlfn.TEXTJOIN(" vs ",,C1265:D1265),Calendar!G:G,Calendar!B:B),IF(AND(B1265="Premier League",E1265="Highlights"),_xlfn.XLOOKUP(H1265,Calendar!O:O,Calendar!N:N,,-1),""))</f>
        <v/>
      </c>
      <c r="AI1265" s="61" t="str">
        <f>IF(AND(AH1265&lt;&gt;"",E1265="Live"),_xlfn.XLOOKUP(_xlfn.TEXTJOIN(" vs ",,C1265:D1265),Calendar!G:G,Calendar!K:K),"")</f>
        <v/>
      </c>
      <c r="AJ1265" s="61" t="str">
        <f>IF(AND(K1265&lt;&gt;"Match of the Day",K1265&lt;&gt;"Match of the Day 2",K1265&lt;&gt;"Match of the Day Repeat"),"",1+MAX($AJ$10:AJ1264))</f>
        <v/>
      </c>
    </row>
    <row r="1266" spans="34:36" x14ac:dyDescent="0.35">
      <c r="AH1266" s="16" t="str">
        <f>IF(AND(B1266="Premier League",E1266="Live"),_xlfn.XLOOKUP(_xlfn.TEXTJOIN(" vs ",,C1266:D1266),Calendar!G:G,Calendar!B:B),IF(AND(B1266="Premier League",E1266="Highlights"),_xlfn.XLOOKUP(H1266,Calendar!O:O,Calendar!N:N,,-1),""))</f>
        <v/>
      </c>
      <c r="AI1266" s="61" t="str">
        <f>IF(AND(AH1266&lt;&gt;"",E1266="Live"),_xlfn.XLOOKUP(_xlfn.TEXTJOIN(" vs ",,C1266:D1266),Calendar!G:G,Calendar!K:K),"")</f>
        <v/>
      </c>
      <c r="AJ1266" s="61" t="str">
        <f>IF(AND(K1266&lt;&gt;"Match of the Day",K1266&lt;&gt;"Match of the Day 2",K1266&lt;&gt;"Match of the Day Repeat"),"",1+MAX($AJ$10:AJ1265))</f>
        <v/>
      </c>
    </row>
    <row r="1267" spans="34:36" x14ac:dyDescent="0.35">
      <c r="AH1267" s="16" t="str">
        <f>IF(AND(B1267="Premier League",E1267="Live"),_xlfn.XLOOKUP(_xlfn.TEXTJOIN(" vs ",,C1267:D1267),Calendar!G:G,Calendar!B:B),IF(AND(B1267="Premier League",E1267="Highlights"),_xlfn.XLOOKUP(H1267,Calendar!O:O,Calendar!N:N,,-1),""))</f>
        <v/>
      </c>
      <c r="AI1267" s="61" t="str">
        <f>IF(AND(AH1267&lt;&gt;"",E1267="Live"),_xlfn.XLOOKUP(_xlfn.TEXTJOIN(" vs ",,C1267:D1267),Calendar!G:G,Calendar!K:K),"")</f>
        <v/>
      </c>
      <c r="AJ1267" s="61" t="str">
        <f>IF(AND(K1267&lt;&gt;"Match of the Day",K1267&lt;&gt;"Match of the Day 2",K1267&lt;&gt;"Match of the Day Repeat"),"",1+MAX($AJ$10:AJ1266))</f>
        <v/>
      </c>
    </row>
    <row r="1268" spans="34:36" x14ac:dyDescent="0.35">
      <c r="AH1268" s="16" t="str">
        <f>IF(AND(B1268="Premier League",E1268="Live"),_xlfn.XLOOKUP(_xlfn.TEXTJOIN(" vs ",,C1268:D1268),Calendar!G:G,Calendar!B:B),IF(AND(B1268="Premier League",E1268="Highlights"),_xlfn.XLOOKUP(H1268,Calendar!O:O,Calendar!N:N,,-1),""))</f>
        <v/>
      </c>
      <c r="AI1268" s="61" t="str">
        <f>IF(AND(AH1268&lt;&gt;"",E1268="Live"),_xlfn.XLOOKUP(_xlfn.TEXTJOIN(" vs ",,C1268:D1268),Calendar!G:G,Calendar!K:K),"")</f>
        <v/>
      </c>
      <c r="AJ1268" s="61" t="str">
        <f>IF(AND(K1268&lt;&gt;"Match of the Day",K1268&lt;&gt;"Match of the Day 2",K1268&lt;&gt;"Match of the Day Repeat"),"",1+MAX($AJ$10:AJ1267))</f>
        <v/>
      </c>
    </row>
    <row r="1269" spans="34:36" x14ac:dyDescent="0.35">
      <c r="AH1269" s="16" t="str">
        <f>IF(AND(B1269="Premier League",E1269="Live"),_xlfn.XLOOKUP(_xlfn.TEXTJOIN(" vs ",,C1269:D1269),Calendar!G:G,Calendar!B:B),IF(AND(B1269="Premier League",E1269="Highlights"),_xlfn.XLOOKUP(H1269,Calendar!O:O,Calendar!N:N,,-1),""))</f>
        <v/>
      </c>
      <c r="AI1269" s="61" t="str">
        <f>IF(AND(AH1269&lt;&gt;"",E1269="Live"),_xlfn.XLOOKUP(_xlfn.TEXTJOIN(" vs ",,C1269:D1269),Calendar!G:G,Calendar!K:K),"")</f>
        <v/>
      </c>
      <c r="AJ1269" s="61" t="str">
        <f>IF(AND(K1269&lt;&gt;"Match of the Day",K1269&lt;&gt;"Match of the Day 2",K1269&lt;&gt;"Match of the Day Repeat"),"",1+MAX($AJ$10:AJ1268))</f>
        <v/>
      </c>
    </row>
    <row r="1270" spans="34:36" x14ac:dyDescent="0.35">
      <c r="AH1270" s="16" t="str">
        <f>IF(AND(B1270="Premier League",E1270="Live"),_xlfn.XLOOKUP(_xlfn.TEXTJOIN(" vs ",,C1270:D1270),Calendar!G:G,Calendar!B:B),IF(AND(B1270="Premier League",E1270="Highlights"),_xlfn.XLOOKUP(H1270,Calendar!O:O,Calendar!N:N,,-1),""))</f>
        <v/>
      </c>
      <c r="AI1270" s="61" t="str">
        <f>IF(AND(AH1270&lt;&gt;"",E1270="Live"),_xlfn.XLOOKUP(_xlfn.TEXTJOIN(" vs ",,C1270:D1270),Calendar!G:G,Calendar!K:K),"")</f>
        <v/>
      </c>
      <c r="AJ1270" s="61" t="str">
        <f>IF(AND(K1270&lt;&gt;"Match of the Day",K1270&lt;&gt;"Match of the Day 2",K1270&lt;&gt;"Match of the Day Repeat"),"",1+MAX($AJ$10:AJ1269))</f>
        <v/>
      </c>
    </row>
    <row r="1271" spans="34:36" x14ac:dyDescent="0.35">
      <c r="AH1271" s="16" t="str">
        <f>IF(AND(B1271="Premier League",E1271="Live"),_xlfn.XLOOKUP(_xlfn.TEXTJOIN(" vs ",,C1271:D1271),Calendar!G:G,Calendar!B:B),IF(AND(B1271="Premier League",E1271="Highlights"),_xlfn.XLOOKUP(H1271,Calendar!O:O,Calendar!N:N,,-1),""))</f>
        <v/>
      </c>
      <c r="AI1271" s="61" t="str">
        <f>IF(AND(AH1271&lt;&gt;"",E1271="Live"),_xlfn.XLOOKUP(_xlfn.TEXTJOIN(" vs ",,C1271:D1271),Calendar!G:G,Calendar!K:K),"")</f>
        <v/>
      </c>
      <c r="AJ1271" s="61" t="str">
        <f>IF(AND(K1271&lt;&gt;"Match of the Day",K1271&lt;&gt;"Match of the Day 2",K1271&lt;&gt;"Match of the Day Repeat"),"",1+MAX($AJ$10:AJ1270))</f>
        <v/>
      </c>
    </row>
    <row r="1272" spans="34:36" x14ac:dyDescent="0.35">
      <c r="AH1272" s="16" t="str">
        <f>IF(AND(B1272="Premier League",E1272="Live"),_xlfn.XLOOKUP(_xlfn.TEXTJOIN(" vs ",,C1272:D1272),Calendar!G:G,Calendar!B:B),IF(AND(B1272="Premier League",E1272="Highlights"),_xlfn.XLOOKUP(H1272,Calendar!O:O,Calendar!N:N,,-1),""))</f>
        <v/>
      </c>
      <c r="AI1272" s="61" t="str">
        <f>IF(AND(AH1272&lt;&gt;"",E1272="Live"),_xlfn.XLOOKUP(_xlfn.TEXTJOIN(" vs ",,C1272:D1272),Calendar!G:G,Calendar!K:K),"")</f>
        <v/>
      </c>
      <c r="AJ1272" s="61" t="str">
        <f>IF(AND(K1272&lt;&gt;"Match of the Day",K1272&lt;&gt;"Match of the Day 2",K1272&lt;&gt;"Match of the Day Repeat"),"",1+MAX($AJ$10:AJ1271))</f>
        <v/>
      </c>
    </row>
    <row r="1273" spans="34:36" x14ac:dyDescent="0.35">
      <c r="AH1273" s="16" t="str">
        <f>IF(AND(B1273="Premier League",E1273="Live"),_xlfn.XLOOKUP(_xlfn.TEXTJOIN(" vs ",,C1273:D1273),Calendar!G:G,Calendar!B:B),IF(AND(B1273="Premier League",E1273="Highlights"),_xlfn.XLOOKUP(H1273,Calendar!O:O,Calendar!N:N,,-1),""))</f>
        <v/>
      </c>
      <c r="AI1273" s="61" t="str">
        <f>IF(AND(AH1273&lt;&gt;"",E1273="Live"),_xlfn.XLOOKUP(_xlfn.TEXTJOIN(" vs ",,C1273:D1273),Calendar!G:G,Calendar!K:K),"")</f>
        <v/>
      </c>
      <c r="AJ1273" s="61" t="str">
        <f>IF(AND(K1273&lt;&gt;"Match of the Day",K1273&lt;&gt;"Match of the Day 2",K1273&lt;&gt;"Match of the Day Repeat"),"",1+MAX($AJ$10:AJ1272))</f>
        <v/>
      </c>
    </row>
    <row r="1274" spans="34:36" x14ac:dyDescent="0.35">
      <c r="AH1274" s="16" t="str">
        <f>IF(AND(B1274="Premier League",E1274="Live"),_xlfn.XLOOKUP(_xlfn.TEXTJOIN(" vs ",,C1274:D1274),Calendar!G:G,Calendar!B:B),IF(AND(B1274="Premier League",E1274="Highlights"),_xlfn.XLOOKUP(H1274,Calendar!O:O,Calendar!N:N,,-1),""))</f>
        <v/>
      </c>
      <c r="AI1274" s="61" t="str">
        <f>IF(AND(AH1274&lt;&gt;"",E1274="Live"),_xlfn.XLOOKUP(_xlfn.TEXTJOIN(" vs ",,C1274:D1274),Calendar!G:G,Calendar!K:K),"")</f>
        <v/>
      </c>
      <c r="AJ1274" s="61" t="str">
        <f>IF(AND(K1274&lt;&gt;"Match of the Day",K1274&lt;&gt;"Match of the Day 2",K1274&lt;&gt;"Match of the Day Repeat"),"",1+MAX($AJ$10:AJ1273))</f>
        <v/>
      </c>
    </row>
    <row r="1275" spans="34:36" x14ac:dyDescent="0.35">
      <c r="AH1275" s="16" t="str">
        <f>IF(AND(B1275="Premier League",E1275="Live"),_xlfn.XLOOKUP(_xlfn.TEXTJOIN(" vs ",,C1275:D1275),Calendar!G:G,Calendar!B:B),IF(AND(B1275="Premier League",E1275="Highlights"),_xlfn.XLOOKUP(H1275,Calendar!O:O,Calendar!N:N,,-1),""))</f>
        <v/>
      </c>
      <c r="AI1275" s="61" t="str">
        <f>IF(AND(AH1275&lt;&gt;"",E1275="Live"),_xlfn.XLOOKUP(_xlfn.TEXTJOIN(" vs ",,C1275:D1275),Calendar!G:G,Calendar!K:K),"")</f>
        <v/>
      </c>
      <c r="AJ1275" s="61" t="str">
        <f>IF(AND(K1275&lt;&gt;"Match of the Day",K1275&lt;&gt;"Match of the Day 2",K1275&lt;&gt;"Match of the Day Repeat"),"",1+MAX($AJ$10:AJ1274))</f>
        <v/>
      </c>
    </row>
    <row r="1276" spans="34:36" x14ac:dyDescent="0.35">
      <c r="AH1276" s="16" t="str">
        <f>IF(AND(B1276="Premier League",E1276="Live"),_xlfn.XLOOKUP(_xlfn.TEXTJOIN(" vs ",,C1276:D1276),Calendar!G:G,Calendar!B:B),IF(AND(B1276="Premier League",E1276="Highlights"),_xlfn.XLOOKUP(H1276,Calendar!O:O,Calendar!N:N,,-1),""))</f>
        <v/>
      </c>
      <c r="AI1276" s="61" t="str">
        <f>IF(AND(AH1276&lt;&gt;"",E1276="Live"),_xlfn.XLOOKUP(_xlfn.TEXTJOIN(" vs ",,C1276:D1276),Calendar!G:G,Calendar!K:K),"")</f>
        <v/>
      </c>
      <c r="AJ1276" s="61" t="str">
        <f>IF(AND(K1276&lt;&gt;"Match of the Day",K1276&lt;&gt;"Match of the Day 2",K1276&lt;&gt;"Match of the Day Repeat"),"",1+MAX($AJ$10:AJ1275))</f>
        <v/>
      </c>
    </row>
    <row r="1277" spans="34:36" x14ac:dyDescent="0.35">
      <c r="AH1277" s="16" t="str">
        <f>IF(AND(B1277="Premier League",E1277="Live"),_xlfn.XLOOKUP(_xlfn.TEXTJOIN(" vs ",,C1277:D1277),Calendar!G:G,Calendar!B:B),IF(AND(B1277="Premier League",E1277="Highlights"),_xlfn.XLOOKUP(H1277,Calendar!O:O,Calendar!N:N,,-1),""))</f>
        <v/>
      </c>
      <c r="AI1277" s="61" t="str">
        <f>IF(AND(AH1277&lt;&gt;"",E1277="Live"),_xlfn.XLOOKUP(_xlfn.TEXTJOIN(" vs ",,C1277:D1277),Calendar!G:G,Calendar!K:K),"")</f>
        <v/>
      </c>
      <c r="AJ1277" s="61" t="str">
        <f>IF(AND(K1277&lt;&gt;"Match of the Day",K1277&lt;&gt;"Match of the Day 2",K1277&lt;&gt;"Match of the Day Repeat"),"",1+MAX($AJ$10:AJ1276))</f>
        <v/>
      </c>
    </row>
    <row r="1278" spans="34:36" x14ac:dyDescent="0.35">
      <c r="AH1278" s="16" t="str">
        <f>IF(AND(B1278="Premier League",E1278="Live"),_xlfn.XLOOKUP(_xlfn.TEXTJOIN(" vs ",,C1278:D1278),Calendar!G:G,Calendar!B:B),IF(AND(B1278="Premier League",E1278="Highlights"),_xlfn.XLOOKUP(H1278,Calendar!O:O,Calendar!N:N,,-1),""))</f>
        <v/>
      </c>
      <c r="AI1278" s="61" t="str">
        <f>IF(AND(AH1278&lt;&gt;"",E1278="Live"),_xlfn.XLOOKUP(_xlfn.TEXTJOIN(" vs ",,C1278:D1278),Calendar!G:G,Calendar!K:K),"")</f>
        <v/>
      </c>
      <c r="AJ1278" s="61" t="str">
        <f>IF(AND(K1278&lt;&gt;"Match of the Day",K1278&lt;&gt;"Match of the Day 2",K1278&lt;&gt;"Match of the Day Repeat"),"",1+MAX($AJ$10:AJ1277))</f>
        <v/>
      </c>
    </row>
    <row r="1279" spans="34:36" x14ac:dyDescent="0.35">
      <c r="AH1279" s="16" t="str">
        <f>IF(AND(B1279="Premier League",E1279="Live"),_xlfn.XLOOKUP(_xlfn.TEXTJOIN(" vs ",,C1279:D1279),Calendar!G:G,Calendar!B:B),IF(AND(B1279="Premier League",E1279="Highlights"),_xlfn.XLOOKUP(H1279,Calendar!O:O,Calendar!N:N,,-1),""))</f>
        <v/>
      </c>
      <c r="AI1279" s="61" t="str">
        <f>IF(AND(AH1279&lt;&gt;"",E1279="Live"),_xlfn.XLOOKUP(_xlfn.TEXTJOIN(" vs ",,C1279:D1279),Calendar!G:G,Calendar!K:K),"")</f>
        <v/>
      </c>
      <c r="AJ1279" s="61" t="str">
        <f>IF(AND(K1279&lt;&gt;"Match of the Day",K1279&lt;&gt;"Match of the Day 2",K1279&lt;&gt;"Match of the Day Repeat"),"",1+MAX($AJ$10:AJ1278))</f>
        <v/>
      </c>
    </row>
    <row r="1280" spans="34:36" x14ac:dyDescent="0.35">
      <c r="AH1280" s="16" t="str">
        <f>IF(AND(B1280="Premier League",E1280="Live"),_xlfn.XLOOKUP(_xlfn.TEXTJOIN(" vs ",,C1280:D1280),Calendar!G:G,Calendar!B:B),IF(AND(B1280="Premier League",E1280="Highlights"),_xlfn.XLOOKUP(H1280,Calendar!O:O,Calendar!N:N,,-1),""))</f>
        <v/>
      </c>
      <c r="AI1280" s="61" t="str">
        <f>IF(AND(AH1280&lt;&gt;"",E1280="Live"),_xlfn.XLOOKUP(_xlfn.TEXTJOIN(" vs ",,C1280:D1280),Calendar!G:G,Calendar!K:K),"")</f>
        <v/>
      </c>
      <c r="AJ1280" s="61" t="str">
        <f>IF(AND(K1280&lt;&gt;"Match of the Day",K1280&lt;&gt;"Match of the Day 2",K1280&lt;&gt;"Match of the Day Repeat"),"",1+MAX($AJ$10:AJ1279))</f>
        <v/>
      </c>
    </row>
    <row r="1281" spans="34:36" x14ac:dyDescent="0.35">
      <c r="AH1281" s="16" t="str">
        <f>IF(AND(B1281="Premier League",E1281="Live"),_xlfn.XLOOKUP(_xlfn.TEXTJOIN(" vs ",,C1281:D1281),Calendar!G:G,Calendar!B:B),IF(AND(B1281="Premier League",E1281="Highlights"),_xlfn.XLOOKUP(H1281,Calendar!O:O,Calendar!N:N,,-1),""))</f>
        <v/>
      </c>
      <c r="AI1281" s="61" t="str">
        <f>IF(AND(AH1281&lt;&gt;"",E1281="Live"),_xlfn.XLOOKUP(_xlfn.TEXTJOIN(" vs ",,C1281:D1281),Calendar!G:G,Calendar!K:K),"")</f>
        <v/>
      </c>
      <c r="AJ1281" s="61" t="str">
        <f>IF(AND(K1281&lt;&gt;"Match of the Day",K1281&lt;&gt;"Match of the Day 2",K1281&lt;&gt;"Match of the Day Repeat"),"",1+MAX($AJ$10:AJ1280))</f>
        <v/>
      </c>
    </row>
    <row r="1282" spans="34:36" x14ac:dyDescent="0.35">
      <c r="AH1282" s="16" t="str">
        <f>IF(AND(B1282="Premier League",E1282="Live"),_xlfn.XLOOKUP(_xlfn.TEXTJOIN(" vs ",,C1282:D1282),Calendar!G:G,Calendar!B:B),IF(AND(B1282="Premier League",E1282="Highlights"),_xlfn.XLOOKUP(H1282,Calendar!O:O,Calendar!N:N,,-1),""))</f>
        <v/>
      </c>
      <c r="AI1282" s="61" t="str">
        <f>IF(AND(AH1282&lt;&gt;"",E1282="Live"),_xlfn.XLOOKUP(_xlfn.TEXTJOIN(" vs ",,C1282:D1282),Calendar!G:G,Calendar!K:K),"")</f>
        <v/>
      </c>
      <c r="AJ1282" s="61" t="str">
        <f>IF(AND(K1282&lt;&gt;"Match of the Day",K1282&lt;&gt;"Match of the Day 2",K1282&lt;&gt;"Match of the Day Repeat"),"",1+MAX($AJ$10:AJ1281))</f>
        <v/>
      </c>
    </row>
    <row r="1283" spans="34:36" x14ac:dyDescent="0.35">
      <c r="AH1283" s="16" t="str">
        <f>IF(AND(B1283="Premier League",E1283="Live"),_xlfn.XLOOKUP(_xlfn.TEXTJOIN(" vs ",,C1283:D1283),Calendar!G:G,Calendar!B:B),IF(AND(B1283="Premier League",E1283="Highlights"),_xlfn.XLOOKUP(H1283,Calendar!O:O,Calendar!N:N,,-1),""))</f>
        <v/>
      </c>
      <c r="AI1283" s="61" t="str">
        <f>IF(AND(AH1283&lt;&gt;"",E1283="Live"),_xlfn.XLOOKUP(_xlfn.TEXTJOIN(" vs ",,C1283:D1283),Calendar!G:G,Calendar!K:K),"")</f>
        <v/>
      </c>
      <c r="AJ1283" s="61" t="str">
        <f>IF(AND(K1283&lt;&gt;"Match of the Day",K1283&lt;&gt;"Match of the Day 2",K1283&lt;&gt;"Match of the Day Repeat"),"",1+MAX($AJ$10:AJ1282))</f>
        <v/>
      </c>
    </row>
    <row r="1284" spans="34:36" x14ac:dyDescent="0.35">
      <c r="AH1284" s="16" t="str">
        <f>IF(AND(B1284="Premier League",E1284="Live"),_xlfn.XLOOKUP(_xlfn.TEXTJOIN(" vs ",,C1284:D1284),Calendar!G:G,Calendar!B:B),IF(AND(B1284="Premier League",E1284="Highlights"),_xlfn.XLOOKUP(H1284,Calendar!O:O,Calendar!N:N,,-1),""))</f>
        <v/>
      </c>
      <c r="AI1284" s="61" t="str">
        <f>IF(AND(AH1284&lt;&gt;"",E1284="Live"),_xlfn.XLOOKUP(_xlfn.TEXTJOIN(" vs ",,C1284:D1284),Calendar!G:G,Calendar!K:K),"")</f>
        <v/>
      </c>
      <c r="AJ1284" s="61" t="str">
        <f>IF(AND(K1284&lt;&gt;"Match of the Day",K1284&lt;&gt;"Match of the Day 2",K1284&lt;&gt;"Match of the Day Repeat"),"",1+MAX($AJ$10:AJ1283))</f>
        <v/>
      </c>
    </row>
    <row r="1285" spans="34:36" x14ac:dyDescent="0.35">
      <c r="AH1285" s="16" t="str">
        <f>IF(AND(B1285="Premier League",E1285="Live"),_xlfn.XLOOKUP(_xlfn.TEXTJOIN(" vs ",,C1285:D1285),Calendar!G:G,Calendar!B:B),IF(AND(B1285="Premier League",E1285="Highlights"),_xlfn.XLOOKUP(H1285,Calendar!O:O,Calendar!N:N,,-1),""))</f>
        <v/>
      </c>
      <c r="AI1285" s="61" t="str">
        <f>IF(AND(AH1285&lt;&gt;"",E1285="Live"),_xlfn.XLOOKUP(_xlfn.TEXTJOIN(" vs ",,C1285:D1285),Calendar!G:G,Calendar!K:K),"")</f>
        <v/>
      </c>
      <c r="AJ1285" s="61" t="str">
        <f>IF(AND(K1285&lt;&gt;"Match of the Day",K1285&lt;&gt;"Match of the Day 2",K1285&lt;&gt;"Match of the Day Repeat"),"",1+MAX($AJ$10:AJ1284))</f>
        <v/>
      </c>
    </row>
    <row r="1286" spans="34:36" x14ac:dyDescent="0.35">
      <c r="AH1286" s="16" t="str">
        <f>IF(AND(B1286="Premier League",E1286="Live"),_xlfn.XLOOKUP(_xlfn.TEXTJOIN(" vs ",,C1286:D1286),Calendar!G:G,Calendar!B:B),IF(AND(B1286="Premier League",E1286="Highlights"),_xlfn.XLOOKUP(H1286,Calendar!O:O,Calendar!N:N,,-1),""))</f>
        <v/>
      </c>
      <c r="AI1286" s="61" t="str">
        <f>IF(AND(AH1286&lt;&gt;"",E1286="Live"),_xlfn.XLOOKUP(_xlfn.TEXTJOIN(" vs ",,C1286:D1286),Calendar!G:G,Calendar!K:K),"")</f>
        <v/>
      </c>
      <c r="AJ1286" s="61" t="str">
        <f>IF(AND(K1286&lt;&gt;"Match of the Day",K1286&lt;&gt;"Match of the Day 2",K1286&lt;&gt;"Match of the Day Repeat"),"",1+MAX($AJ$10:AJ1285))</f>
        <v/>
      </c>
    </row>
    <row r="1287" spans="34:36" x14ac:dyDescent="0.35">
      <c r="AH1287" s="16" t="str">
        <f>IF(AND(B1287="Premier League",E1287="Live"),_xlfn.XLOOKUP(_xlfn.TEXTJOIN(" vs ",,C1287:D1287),Calendar!G:G,Calendar!B:B),IF(AND(B1287="Premier League",E1287="Highlights"),_xlfn.XLOOKUP(H1287,Calendar!O:O,Calendar!N:N,,-1),""))</f>
        <v/>
      </c>
      <c r="AI1287" s="61" t="str">
        <f>IF(AND(AH1287&lt;&gt;"",E1287="Live"),_xlfn.XLOOKUP(_xlfn.TEXTJOIN(" vs ",,C1287:D1287),Calendar!G:G,Calendar!K:K),"")</f>
        <v/>
      </c>
      <c r="AJ1287" s="61" t="str">
        <f>IF(AND(K1287&lt;&gt;"Match of the Day",K1287&lt;&gt;"Match of the Day 2",K1287&lt;&gt;"Match of the Day Repeat"),"",1+MAX($AJ$10:AJ1286))</f>
        <v/>
      </c>
    </row>
    <row r="1288" spans="34:36" x14ac:dyDescent="0.35">
      <c r="AH1288" s="16" t="str">
        <f>IF(AND(B1288="Premier League",E1288="Live"),_xlfn.XLOOKUP(_xlfn.TEXTJOIN(" vs ",,C1288:D1288),Calendar!G:G,Calendar!B:B),IF(AND(B1288="Premier League",E1288="Highlights"),_xlfn.XLOOKUP(H1288,Calendar!O:O,Calendar!N:N,,-1),""))</f>
        <v/>
      </c>
      <c r="AI1288" s="61" t="str">
        <f>IF(AND(AH1288&lt;&gt;"",E1288="Live"),_xlfn.XLOOKUP(_xlfn.TEXTJOIN(" vs ",,C1288:D1288),Calendar!G:G,Calendar!K:K),"")</f>
        <v/>
      </c>
      <c r="AJ1288" s="61" t="str">
        <f>IF(AND(K1288&lt;&gt;"Match of the Day",K1288&lt;&gt;"Match of the Day 2",K1288&lt;&gt;"Match of the Day Repeat"),"",1+MAX($AJ$10:AJ1287))</f>
        <v/>
      </c>
    </row>
    <row r="1289" spans="34:36" x14ac:dyDescent="0.35">
      <c r="AH1289" s="16" t="str">
        <f>IF(AND(B1289="Premier League",E1289="Live"),_xlfn.XLOOKUP(_xlfn.TEXTJOIN(" vs ",,C1289:D1289),Calendar!G:G,Calendar!B:B),IF(AND(B1289="Premier League",E1289="Highlights"),_xlfn.XLOOKUP(H1289,Calendar!O:O,Calendar!N:N,,-1),""))</f>
        <v/>
      </c>
      <c r="AI1289" s="61" t="str">
        <f>IF(AND(AH1289&lt;&gt;"",E1289="Live"),_xlfn.XLOOKUP(_xlfn.TEXTJOIN(" vs ",,C1289:D1289),Calendar!G:G,Calendar!K:K),"")</f>
        <v/>
      </c>
      <c r="AJ1289" s="61" t="str">
        <f>IF(AND(K1289&lt;&gt;"Match of the Day",K1289&lt;&gt;"Match of the Day 2",K1289&lt;&gt;"Match of the Day Repeat"),"",1+MAX($AJ$10:AJ1288))</f>
        <v/>
      </c>
    </row>
    <row r="1290" spans="34:36" x14ac:dyDescent="0.35">
      <c r="AH1290" s="16" t="str">
        <f>IF(AND(B1290="Premier League",E1290="Live"),_xlfn.XLOOKUP(_xlfn.TEXTJOIN(" vs ",,C1290:D1290),Calendar!G:G,Calendar!B:B),IF(AND(B1290="Premier League",E1290="Highlights"),_xlfn.XLOOKUP(H1290,Calendar!O:O,Calendar!N:N,,-1),""))</f>
        <v/>
      </c>
      <c r="AI1290" s="61" t="str">
        <f>IF(AND(AH1290&lt;&gt;"",E1290="Live"),_xlfn.XLOOKUP(_xlfn.TEXTJOIN(" vs ",,C1290:D1290),Calendar!G:G,Calendar!K:K),"")</f>
        <v/>
      </c>
      <c r="AJ1290" s="61" t="str">
        <f>IF(AND(K1290&lt;&gt;"Match of the Day",K1290&lt;&gt;"Match of the Day 2",K1290&lt;&gt;"Match of the Day Repeat"),"",1+MAX($AJ$10:AJ1289))</f>
        <v/>
      </c>
    </row>
    <row r="1291" spans="34:36" x14ac:dyDescent="0.35">
      <c r="AH1291" s="16" t="str">
        <f>IF(AND(B1291="Premier League",E1291="Live"),_xlfn.XLOOKUP(_xlfn.TEXTJOIN(" vs ",,C1291:D1291),Calendar!G:G,Calendar!B:B),IF(AND(B1291="Premier League",E1291="Highlights"),_xlfn.XLOOKUP(H1291,Calendar!O:O,Calendar!N:N,,-1),""))</f>
        <v/>
      </c>
      <c r="AI1291" s="61" t="str">
        <f>IF(AND(AH1291&lt;&gt;"",E1291="Live"),_xlfn.XLOOKUP(_xlfn.TEXTJOIN(" vs ",,C1291:D1291),Calendar!G:G,Calendar!K:K),"")</f>
        <v/>
      </c>
      <c r="AJ1291" s="61" t="str">
        <f>IF(AND(K1291&lt;&gt;"Match of the Day",K1291&lt;&gt;"Match of the Day 2",K1291&lt;&gt;"Match of the Day Repeat"),"",1+MAX($AJ$10:AJ1290))</f>
        <v/>
      </c>
    </row>
    <row r="1292" spans="34:36" x14ac:dyDescent="0.35">
      <c r="AH1292" s="16" t="str">
        <f>IF(AND(B1292="Premier League",E1292="Live"),_xlfn.XLOOKUP(_xlfn.TEXTJOIN(" vs ",,C1292:D1292),Calendar!G:G,Calendar!B:B),IF(AND(B1292="Premier League",E1292="Highlights"),_xlfn.XLOOKUP(H1292,Calendar!O:O,Calendar!N:N,,-1),""))</f>
        <v/>
      </c>
      <c r="AI1292" s="61" t="str">
        <f>IF(AND(AH1292&lt;&gt;"",E1292="Live"),_xlfn.XLOOKUP(_xlfn.TEXTJOIN(" vs ",,C1292:D1292),Calendar!G:G,Calendar!K:K),"")</f>
        <v/>
      </c>
      <c r="AJ1292" s="61" t="str">
        <f>IF(AND(K1292&lt;&gt;"Match of the Day",K1292&lt;&gt;"Match of the Day 2",K1292&lt;&gt;"Match of the Day Repeat"),"",1+MAX($AJ$10:AJ1291))</f>
        <v/>
      </c>
    </row>
    <row r="1293" spans="34:36" x14ac:dyDescent="0.35">
      <c r="AH1293" s="16" t="str">
        <f>IF(AND(B1293="Premier League",E1293="Live"),_xlfn.XLOOKUP(_xlfn.TEXTJOIN(" vs ",,C1293:D1293),Calendar!G:G,Calendar!B:B),IF(AND(B1293="Premier League",E1293="Highlights"),_xlfn.XLOOKUP(H1293,Calendar!O:O,Calendar!N:N,,-1),""))</f>
        <v/>
      </c>
      <c r="AI1293" s="61" t="str">
        <f>IF(AND(AH1293&lt;&gt;"",E1293="Live"),_xlfn.XLOOKUP(_xlfn.TEXTJOIN(" vs ",,C1293:D1293),Calendar!G:G,Calendar!K:K),"")</f>
        <v/>
      </c>
      <c r="AJ1293" s="61" t="str">
        <f>IF(AND(K1293&lt;&gt;"Match of the Day",K1293&lt;&gt;"Match of the Day 2",K1293&lt;&gt;"Match of the Day Repeat"),"",1+MAX($AJ$10:AJ1292))</f>
        <v/>
      </c>
    </row>
    <row r="1294" spans="34:36" x14ac:dyDescent="0.35">
      <c r="AH1294" s="16" t="str">
        <f>IF(AND(B1294="Premier League",E1294="Live"),_xlfn.XLOOKUP(_xlfn.TEXTJOIN(" vs ",,C1294:D1294),Calendar!G:G,Calendar!B:B),IF(AND(B1294="Premier League",E1294="Highlights"),_xlfn.XLOOKUP(H1294,Calendar!O:O,Calendar!N:N,,-1),""))</f>
        <v/>
      </c>
      <c r="AI1294" s="61" t="str">
        <f>IF(AND(AH1294&lt;&gt;"",E1294="Live"),_xlfn.XLOOKUP(_xlfn.TEXTJOIN(" vs ",,C1294:D1294),Calendar!G:G,Calendar!K:K),"")</f>
        <v/>
      </c>
      <c r="AJ1294" s="61" t="str">
        <f>IF(AND(K1294&lt;&gt;"Match of the Day",K1294&lt;&gt;"Match of the Day 2",K1294&lt;&gt;"Match of the Day Repeat"),"",1+MAX($AJ$10:AJ1293))</f>
        <v/>
      </c>
    </row>
    <row r="1295" spans="34:36" x14ac:dyDescent="0.35">
      <c r="AH1295" s="16" t="str">
        <f>IF(AND(B1295="Premier League",E1295="Live"),_xlfn.XLOOKUP(_xlfn.TEXTJOIN(" vs ",,C1295:D1295),Calendar!G:G,Calendar!B:B),IF(AND(B1295="Premier League",E1295="Highlights"),_xlfn.XLOOKUP(H1295,Calendar!O:O,Calendar!N:N,,-1),""))</f>
        <v/>
      </c>
      <c r="AI1295" s="61" t="str">
        <f>IF(AND(AH1295&lt;&gt;"",E1295="Live"),_xlfn.XLOOKUP(_xlfn.TEXTJOIN(" vs ",,C1295:D1295),Calendar!G:G,Calendar!K:K),"")</f>
        <v/>
      </c>
      <c r="AJ1295" s="61" t="str">
        <f>IF(AND(K1295&lt;&gt;"Match of the Day",K1295&lt;&gt;"Match of the Day 2",K1295&lt;&gt;"Match of the Day Repeat"),"",1+MAX($AJ$10:AJ1294))</f>
        <v/>
      </c>
    </row>
    <row r="1296" spans="34:36" x14ac:dyDescent="0.35">
      <c r="AH1296" s="16" t="str">
        <f>IF(AND(B1296="Premier League",E1296="Live"),_xlfn.XLOOKUP(_xlfn.TEXTJOIN(" vs ",,C1296:D1296),Calendar!G:G,Calendar!B:B),IF(AND(B1296="Premier League",E1296="Highlights"),_xlfn.XLOOKUP(H1296,Calendar!O:O,Calendar!N:N,,-1),""))</f>
        <v/>
      </c>
      <c r="AI1296" s="61" t="str">
        <f>IF(AND(AH1296&lt;&gt;"",E1296="Live"),_xlfn.XLOOKUP(_xlfn.TEXTJOIN(" vs ",,C1296:D1296),Calendar!G:G,Calendar!K:K),"")</f>
        <v/>
      </c>
      <c r="AJ1296" s="61" t="str">
        <f>IF(AND(K1296&lt;&gt;"Match of the Day",K1296&lt;&gt;"Match of the Day 2",K1296&lt;&gt;"Match of the Day Repeat"),"",1+MAX($AJ$10:AJ1295))</f>
        <v/>
      </c>
    </row>
    <row r="1297" spans="34:36" x14ac:dyDescent="0.35">
      <c r="AH1297" s="16" t="str">
        <f>IF(AND(B1297="Premier League",E1297="Live"),_xlfn.XLOOKUP(_xlfn.TEXTJOIN(" vs ",,C1297:D1297),Calendar!G:G,Calendar!B:B),IF(AND(B1297="Premier League",E1297="Highlights"),_xlfn.XLOOKUP(H1297,Calendar!O:O,Calendar!N:N,,-1),""))</f>
        <v/>
      </c>
      <c r="AI1297" s="61" t="str">
        <f>IF(AND(AH1297&lt;&gt;"",E1297="Live"),_xlfn.XLOOKUP(_xlfn.TEXTJOIN(" vs ",,C1297:D1297),Calendar!G:G,Calendar!K:K),"")</f>
        <v/>
      </c>
      <c r="AJ1297" s="61" t="str">
        <f>IF(AND(K1297&lt;&gt;"Match of the Day",K1297&lt;&gt;"Match of the Day 2",K1297&lt;&gt;"Match of the Day Repeat"),"",1+MAX($AJ$10:AJ1296))</f>
        <v/>
      </c>
    </row>
    <row r="1298" spans="34:36" x14ac:dyDescent="0.35">
      <c r="AH1298" s="16" t="str">
        <f>IF(AND(B1298="Premier League",E1298="Live"),_xlfn.XLOOKUP(_xlfn.TEXTJOIN(" vs ",,C1298:D1298),Calendar!G:G,Calendar!B:B),IF(AND(B1298="Premier League",E1298="Highlights"),_xlfn.XLOOKUP(H1298,Calendar!O:O,Calendar!N:N,,-1),""))</f>
        <v/>
      </c>
      <c r="AI1298" s="61" t="str">
        <f>IF(AND(AH1298&lt;&gt;"",E1298="Live"),_xlfn.XLOOKUP(_xlfn.TEXTJOIN(" vs ",,C1298:D1298),Calendar!G:G,Calendar!K:K),"")</f>
        <v/>
      </c>
      <c r="AJ1298" s="61" t="str">
        <f>IF(AND(K1298&lt;&gt;"Match of the Day",K1298&lt;&gt;"Match of the Day 2",K1298&lt;&gt;"Match of the Day Repeat"),"",1+MAX($AJ$10:AJ1297))</f>
        <v/>
      </c>
    </row>
    <row r="1299" spans="34:36" x14ac:dyDescent="0.35">
      <c r="AH1299" s="16" t="str">
        <f>IF(AND(B1299="Premier League",E1299="Live"),_xlfn.XLOOKUP(_xlfn.TEXTJOIN(" vs ",,C1299:D1299),Calendar!G:G,Calendar!B:B),IF(AND(B1299="Premier League",E1299="Highlights"),_xlfn.XLOOKUP(H1299,Calendar!O:O,Calendar!N:N,,-1),""))</f>
        <v/>
      </c>
      <c r="AI1299" s="61" t="str">
        <f>IF(AND(AH1299&lt;&gt;"",E1299="Live"),_xlfn.XLOOKUP(_xlfn.TEXTJOIN(" vs ",,C1299:D1299),Calendar!G:G,Calendar!K:K),"")</f>
        <v/>
      </c>
      <c r="AJ1299" s="61" t="str">
        <f>IF(AND(K1299&lt;&gt;"Match of the Day",K1299&lt;&gt;"Match of the Day 2",K1299&lt;&gt;"Match of the Day Repeat"),"",1+MAX($AJ$10:AJ1298))</f>
        <v/>
      </c>
    </row>
    <row r="1300" spans="34:36" x14ac:dyDescent="0.35">
      <c r="AH1300" s="16" t="str">
        <f>IF(AND(B1300="Premier League",E1300="Live"),_xlfn.XLOOKUP(_xlfn.TEXTJOIN(" vs ",,C1300:D1300),Calendar!G:G,Calendar!B:B),IF(AND(B1300="Premier League",E1300="Highlights"),_xlfn.XLOOKUP(H1300,Calendar!O:O,Calendar!N:N,,-1),""))</f>
        <v/>
      </c>
      <c r="AI1300" s="61" t="str">
        <f>IF(AND(AH1300&lt;&gt;"",E1300="Live"),_xlfn.XLOOKUP(_xlfn.TEXTJOIN(" vs ",,C1300:D1300),Calendar!G:G,Calendar!K:K),"")</f>
        <v/>
      </c>
      <c r="AJ1300" s="61" t="str">
        <f>IF(AND(K1300&lt;&gt;"Match of the Day",K1300&lt;&gt;"Match of the Day 2",K1300&lt;&gt;"Match of the Day Repeat"),"",1+MAX($AJ$10:AJ1299))</f>
        <v/>
      </c>
    </row>
    <row r="1301" spans="34:36" x14ac:dyDescent="0.35">
      <c r="AH1301" s="16" t="str">
        <f>IF(AND(B1301="Premier League",E1301="Live"),_xlfn.XLOOKUP(_xlfn.TEXTJOIN(" vs ",,C1301:D1301),Calendar!G:G,Calendar!B:B),IF(AND(B1301="Premier League",E1301="Highlights"),_xlfn.XLOOKUP(H1301,Calendar!O:O,Calendar!N:N,,-1),""))</f>
        <v/>
      </c>
      <c r="AI1301" s="61" t="str">
        <f>IF(AND(AH1301&lt;&gt;"",E1301="Live"),_xlfn.XLOOKUP(_xlfn.TEXTJOIN(" vs ",,C1301:D1301),Calendar!G:G,Calendar!K:K),"")</f>
        <v/>
      </c>
      <c r="AJ1301" s="61" t="str">
        <f>IF(AND(K1301&lt;&gt;"Match of the Day",K1301&lt;&gt;"Match of the Day 2",K1301&lt;&gt;"Match of the Day Repeat"),"",1+MAX($AJ$10:AJ1300))</f>
        <v/>
      </c>
    </row>
    <row r="1302" spans="34:36" x14ac:dyDescent="0.35">
      <c r="AH1302" s="16" t="str">
        <f>IF(AND(B1302="Premier League",E1302="Live"),_xlfn.XLOOKUP(_xlfn.TEXTJOIN(" vs ",,C1302:D1302),Calendar!G:G,Calendar!B:B),IF(AND(B1302="Premier League",E1302="Highlights"),_xlfn.XLOOKUP(H1302,Calendar!O:O,Calendar!N:N,,-1),""))</f>
        <v/>
      </c>
      <c r="AI1302" s="61" t="str">
        <f>IF(AND(AH1302&lt;&gt;"",E1302="Live"),_xlfn.XLOOKUP(_xlfn.TEXTJOIN(" vs ",,C1302:D1302),Calendar!G:G,Calendar!K:K),"")</f>
        <v/>
      </c>
      <c r="AJ1302" s="61" t="str">
        <f>IF(AND(K1302&lt;&gt;"Match of the Day",K1302&lt;&gt;"Match of the Day 2",K1302&lt;&gt;"Match of the Day Repeat"),"",1+MAX($AJ$10:AJ1301))</f>
        <v/>
      </c>
    </row>
    <row r="1303" spans="34:36" x14ac:dyDescent="0.35">
      <c r="AH1303" s="16" t="str">
        <f>IF(AND(B1303="Premier League",E1303="Live"),_xlfn.XLOOKUP(_xlfn.TEXTJOIN(" vs ",,C1303:D1303),Calendar!G:G,Calendar!B:B),IF(AND(B1303="Premier League",E1303="Highlights"),_xlfn.XLOOKUP(H1303,Calendar!O:O,Calendar!N:N,,-1),""))</f>
        <v/>
      </c>
      <c r="AI1303" s="61" t="str">
        <f>IF(AND(AH1303&lt;&gt;"",E1303="Live"),_xlfn.XLOOKUP(_xlfn.TEXTJOIN(" vs ",,C1303:D1303),Calendar!G:G,Calendar!K:K),"")</f>
        <v/>
      </c>
      <c r="AJ1303" s="61" t="str">
        <f>IF(AND(K1303&lt;&gt;"Match of the Day",K1303&lt;&gt;"Match of the Day 2",K1303&lt;&gt;"Match of the Day Repeat"),"",1+MAX($AJ$10:AJ1302))</f>
        <v/>
      </c>
    </row>
    <row r="1304" spans="34:36" x14ac:dyDescent="0.35">
      <c r="AH1304" s="16" t="str">
        <f>IF(AND(B1304="Premier League",E1304="Live"),_xlfn.XLOOKUP(_xlfn.TEXTJOIN(" vs ",,C1304:D1304),Calendar!G:G,Calendar!B:B),IF(AND(B1304="Premier League",E1304="Highlights"),_xlfn.XLOOKUP(H1304,Calendar!O:O,Calendar!N:N,,-1),""))</f>
        <v/>
      </c>
      <c r="AI1304" s="61" t="str">
        <f>IF(AND(AH1304&lt;&gt;"",E1304="Live"),_xlfn.XLOOKUP(_xlfn.TEXTJOIN(" vs ",,C1304:D1304),Calendar!G:G,Calendar!K:K),"")</f>
        <v/>
      </c>
      <c r="AJ1304" s="61" t="str">
        <f>IF(AND(K1304&lt;&gt;"Match of the Day",K1304&lt;&gt;"Match of the Day 2",K1304&lt;&gt;"Match of the Day Repeat"),"",1+MAX($AJ$10:AJ1303))</f>
        <v/>
      </c>
    </row>
    <row r="1305" spans="34:36" x14ac:dyDescent="0.35">
      <c r="AH1305" s="16" t="str">
        <f>IF(AND(B1305="Premier League",E1305="Live"),_xlfn.XLOOKUP(_xlfn.TEXTJOIN(" vs ",,C1305:D1305),Calendar!G:G,Calendar!B:B),IF(AND(B1305="Premier League",E1305="Highlights"),_xlfn.XLOOKUP(H1305,Calendar!O:O,Calendar!N:N,,-1),""))</f>
        <v/>
      </c>
      <c r="AI1305" s="61" t="str">
        <f>IF(AND(AH1305&lt;&gt;"",E1305="Live"),_xlfn.XLOOKUP(_xlfn.TEXTJOIN(" vs ",,C1305:D1305),Calendar!G:G,Calendar!K:K),"")</f>
        <v/>
      </c>
      <c r="AJ1305" s="61" t="str">
        <f>IF(AND(K1305&lt;&gt;"Match of the Day",K1305&lt;&gt;"Match of the Day 2",K1305&lt;&gt;"Match of the Day Repeat"),"",1+MAX($AJ$10:AJ1304))</f>
        <v/>
      </c>
    </row>
    <row r="1306" spans="34:36" x14ac:dyDescent="0.35">
      <c r="AH1306" s="16" t="str">
        <f>IF(AND(B1306="Premier League",E1306="Live"),_xlfn.XLOOKUP(_xlfn.TEXTJOIN(" vs ",,C1306:D1306),Calendar!G:G,Calendar!B:B),IF(AND(B1306="Premier League",E1306="Highlights"),_xlfn.XLOOKUP(H1306,Calendar!O:O,Calendar!N:N,,-1),""))</f>
        <v/>
      </c>
      <c r="AI1306" s="61" t="str">
        <f>IF(AND(AH1306&lt;&gt;"",E1306="Live"),_xlfn.XLOOKUP(_xlfn.TEXTJOIN(" vs ",,C1306:D1306),Calendar!G:G,Calendar!K:K),"")</f>
        <v/>
      </c>
      <c r="AJ1306" s="61" t="str">
        <f>IF(AND(K1306&lt;&gt;"Match of the Day",K1306&lt;&gt;"Match of the Day 2",K1306&lt;&gt;"Match of the Day Repeat"),"",1+MAX($AJ$10:AJ1305))</f>
        <v/>
      </c>
    </row>
    <row r="1307" spans="34:36" x14ac:dyDescent="0.35">
      <c r="AH1307" s="16" t="str">
        <f>IF(AND(B1307="Premier League",E1307="Live"),_xlfn.XLOOKUP(_xlfn.TEXTJOIN(" vs ",,C1307:D1307),Calendar!G:G,Calendar!B:B),IF(AND(B1307="Premier League",E1307="Highlights"),_xlfn.XLOOKUP(H1307,Calendar!O:O,Calendar!N:N,,-1),""))</f>
        <v/>
      </c>
      <c r="AI1307" s="61" t="str">
        <f>IF(AND(AH1307&lt;&gt;"",E1307="Live"),_xlfn.XLOOKUP(_xlfn.TEXTJOIN(" vs ",,C1307:D1307),Calendar!G:G,Calendar!K:K),"")</f>
        <v/>
      </c>
      <c r="AJ1307" s="61" t="str">
        <f>IF(AND(K1307&lt;&gt;"Match of the Day",K1307&lt;&gt;"Match of the Day 2",K1307&lt;&gt;"Match of the Day Repeat"),"",1+MAX($AJ$10:AJ1306))</f>
        <v/>
      </c>
    </row>
    <row r="1308" spans="34:36" x14ac:dyDescent="0.35">
      <c r="AH1308" s="16" t="str">
        <f>IF(AND(B1308="Premier League",E1308="Live"),_xlfn.XLOOKUP(_xlfn.TEXTJOIN(" vs ",,C1308:D1308),Calendar!G:G,Calendar!B:B),IF(AND(B1308="Premier League",E1308="Highlights"),_xlfn.XLOOKUP(H1308,Calendar!O:O,Calendar!N:N,,-1),""))</f>
        <v/>
      </c>
      <c r="AI1308" s="61" t="str">
        <f>IF(AND(AH1308&lt;&gt;"",E1308="Live"),_xlfn.XLOOKUP(_xlfn.TEXTJOIN(" vs ",,C1308:D1308),Calendar!G:G,Calendar!K:K),"")</f>
        <v/>
      </c>
      <c r="AJ1308" s="61" t="str">
        <f>IF(AND(K1308&lt;&gt;"Match of the Day",K1308&lt;&gt;"Match of the Day 2",K1308&lt;&gt;"Match of the Day Repeat"),"",1+MAX($AJ$10:AJ1307))</f>
        <v/>
      </c>
    </row>
    <row r="1309" spans="34:36" x14ac:dyDescent="0.35">
      <c r="AH1309" s="16" t="str">
        <f>IF(AND(B1309="Premier League",E1309="Live"),_xlfn.XLOOKUP(_xlfn.TEXTJOIN(" vs ",,C1309:D1309),Calendar!G:G,Calendar!B:B),IF(AND(B1309="Premier League",E1309="Highlights"),_xlfn.XLOOKUP(H1309,Calendar!O:O,Calendar!N:N,,-1),""))</f>
        <v/>
      </c>
      <c r="AI1309" s="61" t="str">
        <f>IF(AND(AH1309&lt;&gt;"",E1309="Live"),_xlfn.XLOOKUP(_xlfn.TEXTJOIN(" vs ",,C1309:D1309),Calendar!G:G,Calendar!K:K),"")</f>
        <v/>
      </c>
      <c r="AJ1309" s="61" t="str">
        <f>IF(AND(K1309&lt;&gt;"Match of the Day",K1309&lt;&gt;"Match of the Day 2",K1309&lt;&gt;"Match of the Day Repeat"),"",1+MAX($AJ$10:AJ1308))</f>
        <v/>
      </c>
    </row>
    <row r="1310" spans="34:36" x14ac:dyDescent="0.35">
      <c r="AH1310" s="16" t="str">
        <f>IF(AND(B1310="Premier League",E1310="Live"),_xlfn.XLOOKUP(_xlfn.TEXTJOIN(" vs ",,C1310:D1310),Calendar!G:G,Calendar!B:B),IF(AND(B1310="Premier League",E1310="Highlights"),_xlfn.XLOOKUP(H1310,Calendar!O:O,Calendar!N:N,,-1),""))</f>
        <v/>
      </c>
      <c r="AI1310" s="61" t="str">
        <f>IF(AND(AH1310&lt;&gt;"",E1310="Live"),_xlfn.XLOOKUP(_xlfn.TEXTJOIN(" vs ",,C1310:D1310),Calendar!G:G,Calendar!K:K),"")</f>
        <v/>
      </c>
      <c r="AJ1310" s="61" t="str">
        <f>IF(AND(K1310&lt;&gt;"Match of the Day",K1310&lt;&gt;"Match of the Day 2",K1310&lt;&gt;"Match of the Day Repeat"),"",1+MAX($AJ$10:AJ1309))</f>
        <v/>
      </c>
    </row>
    <row r="1311" spans="34:36" x14ac:dyDescent="0.35">
      <c r="AH1311" s="16" t="str">
        <f>IF(AND(B1311="Premier League",E1311="Live"),_xlfn.XLOOKUP(_xlfn.TEXTJOIN(" vs ",,C1311:D1311),Calendar!G:G,Calendar!B:B),IF(AND(B1311="Premier League",E1311="Highlights"),_xlfn.XLOOKUP(H1311,Calendar!O:O,Calendar!N:N,,-1),""))</f>
        <v/>
      </c>
      <c r="AI1311" s="61" t="str">
        <f>IF(AND(AH1311&lt;&gt;"",E1311="Live"),_xlfn.XLOOKUP(_xlfn.TEXTJOIN(" vs ",,C1311:D1311),Calendar!G:G,Calendar!K:K),"")</f>
        <v/>
      </c>
      <c r="AJ1311" s="61" t="str">
        <f>IF(AND(K1311&lt;&gt;"Match of the Day",K1311&lt;&gt;"Match of the Day 2",K1311&lt;&gt;"Match of the Day Repeat"),"",1+MAX($AJ$10:AJ1310))</f>
        <v/>
      </c>
    </row>
    <row r="1312" spans="34:36" x14ac:dyDescent="0.35">
      <c r="AH1312" s="16" t="str">
        <f>IF(AND(B1312="Premier League",E1312="Live"),_xlfn.XLOOKUP(_xlfn.TEXTJOIN(" vs ",,C1312:D1312),Calendar!G:G,Calendar!B:B),IF(AND(B1312="Premier League",E1312="Highlights"),_xlfn.XLOOKUP(H1312,Calendar!O:O,Calendar!N:N,,-1),""))</f>
        <v/>
      </c>
      <c r="AI1312" s="61" t="str">
        <f>IF(AND(AH1312&lt;&gt;"",E1312="Live"),_xlfn.XLOOKUP(_xlfn.TEXTJOIN(" vs ",,C1312:D1312),Calendar!G:G,Calendar!K:K),"")</f>
        <v/>
      </c>
      <c r="AJ1312" s="61" t="str">
        <f>IF(AND(K1312&lt;&gt;"Match of the Day",K1312&lt;&gt;"Match of the Day 2",K1312&lt;&gt;"Match of the Day Repeat"),"",1+MAX($AJ$10:AJ1311))</f>
        <v/>
      </c>
    </row>
    <row r="1313" spans="34:36" x14ac:dyDescent="0.35">
      <c r="AH1313" s="16" t="str">
        <f>IF(AND(B1313="Premier League",E1313="Live"),_xlfn.XLOOKUP(_xlfn.TEXTJOIN(" vs ",,C1313:D1313),Calendar!G:G,Calendar!B:B),IF(AND(B1313="Premier League",E1313="Highlights"),_xlfn.XLOOKUP(H1313,Calendar!O:O,Calendar!N:N,,-1),""))</f>
        <v/>
      </c>
      <c r="AI1313" s="61" t="str">
        <f>IF(AND(AH1313&lt;&gt;"",E1313="Live"),_xlfn.XLOOKUP(_xlfn.TEXTJOIN(" vs ",,C1313:D1313),Calendar!G:G,Calendar!K:K),"")</f>
        <v/>
      </c>
      <c r="AJ1313" s="61" t="str">
        <f>IF(AND(K1313&lt;&gt;"Match of the Day",K1313&lt;&gt;"Match of the Day 2",K1313&lt;&gt;"Match of the Day Repeat"),"",1+MAX($AJ$10:AJ1312))</f>
        <v/>
      </c>
    </row>
    <row r="1314" spans="34:36" x14ac:dyDescent="0.35">
      <c r="AH1314" s="16" t="str">
        <f>IF(AND(B1314="Premier League",E1314="Live"),_xlfn.XLOOKUP(_xlfn.TEXTJOIN(" vs ",,C1314:D1314),Calendar!G:G,Calendar!B:B),IF(AND(B1314="Premier League",E1314="Highlights"),_xlfn.XLOOKUP(H1314,Calendar!O:O,Calendar!N:N,,-1),""))</f>
        <v/>
      </c>
      <c r="AI1314" s="61" t="str">
        <f>IF(AND(AH1314&lt;&gt;"",E1314="Live"),_xlfn.XLOOKUP(_xlfn.TEXTJOIN(" vs ",,C1314:D1314),Calendar!G:G,Calendar!K:K),"")</f>
        <v/>
      </c>
      <c r="AJ1314" s="61" t="str">
        <f>IF(AND(K1314&lt;&gt;"Match of the Day",K1314&lt;&gt;"Match of the Day 2",K1314&lt;&gt;"Match of the Day Repeat"),"",1+MAX($AJ$10:AJ1313))</f>
        <v/>
      </c>
    </row>
    <row r="1315" spans="34:36" x14ac:dyDescent="0.35">
      <c r="AH1315" s="16" t="str">
        <f>IF(AND(B1315="Premier League",E1315="Live"),_xlfn.XLOOKUP(_xlfn.TEXTJOIN(" vs ",,C1315:D1315),Calendar!G:G,Calendar!B:B),IF(AND(B1315="Premier League",E1315="Highlights"),_xlfn.XLOOKUP(H1315,Calendar!O:O,Calendar!N:N,,-1),""))</f>
        <v/>
      </c>
      <c r="AI1315" s="61" t="str">
        <f>IF(AND(AH1315&lt;&gt;"",E1315="Live"),_xlfn.XLOOKUP(_xlfn.TEXTJOIN(" vs ",,C1315:D1315),Calendar!G:G,Calendar!K:K),"")</f>
        <v/>
      </c>
      <c r="AJ1315" s="61" t="str">
        <f>IF(AND(K1315&lt;&gt;"Match of the Day",K1315&lt;&gt;"Match of the Day 2",K1315&lt;&gt;"Match of the Day Repeat"),"",1+MAX($AJ$10:AJ1314))</f>
        <v/>
      </c>
    </row>
    <row r="1316" spans="34:36" x14ac:dyDescent="0.35">
      <c r="AH1316" s="16" t="str">
        <f>IF(AND(B1316="Premier League",E1316="Live"),_xlfn.XLOOKUP(_xlfn.TEXTJOIN(" vs ",,C1316:D1316),Calendar!G:G,Calendar!B:B),IF(AND(B1316="Premier League",E1316="Highlights"),_xlfn.XLOOKUP(H1316,Calendar!O:O,Calendar!N:N,,-1),""))</f>
        <v/>
      </c>
      <c r="AI1316" s="61" t="str">
        <f>IF(AND(AH1316&lt;&gt;"",E1316="Live"),_xlfn.XLOOKUP(_xlfn.TEXTJOIN(" vs ",,C1316:D1316),Calendar!G:G,Calendar!K:K),"")</f>
        <v/>
      </c>
      <c r="AJ1316" s="61" t="str">
        <f>IF(AND(K1316&lt;&gt;"Match of the Day",K1316&lt;&gt;"Match of the Day 2",K1316&lt;&gt;"Match of the Day Repeat"),"",1+MAX($AJ$10:AJ1315))</f>
        <v/>
      </c>
    </row>
    <row r="1317" spans="34:36" x14ac:dyDescent="0.35">
      <c r="AH1317" s="16" t="str">
        <f>IF(AND(B1317="Premier League",E1317="Live"),_xlfn.XLOOKUP(_xlfn.TEXTJOIN(" vs ",,C1317:D1317),Calendar!G:G,Calendar!B:B),IF(AND(B1317="Premier League",E1317="Highlights"),_xlfn.XLOOKUP(H1317,Calendar!O:O,Calendar!N:N,,-1),""))</f>
        <v/>
      </c>
      <c r="AI1317" s="61" t="str">
        <f>IF(AND(AH1317&lt;&gt;"",E1317="Live"),_xlfn.XLOOKUP(_xlfn.TEXTJOIN(" vs ",,C1317:D1317),Calendar!G:G,Calendar!K:K),"")</f>
        <v/>
      </c>
      <c r="AJ1317" s="61" t="str">
        <f>IF(AND(K1317&lt;&gt;"Match of the Day",K1317&lt;&gt;"Match of the Day 2",K1317&lt;&gt;"Match of the Day Repeat"),"",1+MAX($AJ$10:AJ1316))</f>
        <v/>
      </c>
    </row>
    <row r="1318" spans="34:36" x14ac:dyDescent="0.35">
      <c r="AH1318" s="16" t="str">
        <f>IF(AND(B1318="Premier League",E1318="Live"),_xlfn.XLOOKUP(_xlfn.TEXTJOIN(" vs ",,C1318:D1318),Calendar!G:G,Calendar!B:B),IF(AND(B1318="Premier League",E1318="Highlights"),_xlfn.XLOOKUP(H1318,Calendar!O:O,Calendar!N:N,,-1),""))</f>
        <v/>
      </c>
      <c r="AI1318" s="61" t="str">
        <f>IF(AND(AH1318&lt;&gt;"",E1318="Live"),_xlfn.XLOOKUP(_xlfn.TEXTJOIN(" vs ",,C1318:D1318),Calendar!G:G,Calendar!K:K),"")</f>
        <v/>
      </c>
      <c r="AJ1318" s="61" t="str">
        <f>IF(AND(K1318&lt;&gt;"Match of the Day",K1318&lt;&gt;"Match of the Day 2",K1318&lt;&gt;"Match of the Day Repeat"),"",1+MAX($AJ$10:AJ1317))</f>
        <v/>
      </c>
    </row>
    <row r="1319" spans="34:36" x14ac:dyDescent="0.35">
      <c r="AH1319" s="16" t="str">
        <f>IF(AND(B1319="Premier League",E1319="Live"),_xlfn.XLOOKUP(_xlfn.TEXTJOIN(" vs ",,C1319:D1319),Calendar!G:G,Calendar!B:B),IF(AND(B1319="Premier League",E1319="Highlights"),_xlfn.XLOOKUP(H1319,Calendar!O:O,Calendar!N:N,,-1),""))</f>
        <v/>
      </c>
      <c r="AI1319" s="61" t="str">
        <f>IF(AND(AH1319&lt;&gt;"",E1319="Live"),_xlfn.XLOOKUP(_xlfn.TEXTJOIN(" vs ",,C1319:D1319),Calendar!G:G,Calendar!K:K),"")</f>
        <v/>
      </c>
      <c r="AJ1319" s="61" t="str">
        <f>IF(AND(K1319&lt;&gt;"Match of the Day",K1319&lt;&gt;"Match of the Day 2",K1319&lt;&gt;"Match of the Day Repeat"),"",1+MAX($AJ$10:AJ1318))</f>
        <v/>
      </c>
    </row>
    <row r="1320" spans="34:36" x14ac:dyDescent="0.35">
      <c r="AH1320" s="16" t="str">
        <f>IF(AND(B1320="Premier League",E1320="Live"),_xlfn.XLOOKUP(_xlfn.TEXTJOIN(" vs ",,C1320:D1320),Calendar!G:G,Calendar!B:B),IF(AND(B1320="Premier League",E1320="Highlights"),_xlfn.XLOOKUP(H1320,Calendar!O:O,Calendar!N:N,,-1),""))</f>
        <v/>
      </c>
      <c r="AI1320" s="61" t="str">
        <f>IF(AND(AH1320&lt;&gt;"",E1320="Live"),_xlfn.XLOOKUP(_xlfn.TEXTJOIN(" vs ",,C1320:D1320),Calendar!G:G,Calendar!K:K),"")</f>
        <v/>
      </c>
      <c r="AJ1320" s="61" t="str">
        <f>IF(AND(K1320&lt;&gt;"Match of the Day",K1320&lt;&gt;"Match of the Day 2",K1320&lt;&gt;"Match of the Day Repeat"),"",1+MAX($AJ$10:AJ1319))</f>
        <v/>
      </c>
    </row>
    <row r="1321" spans="34:36" x14ac:dyDescent="0.35">
      <c r="AH1321" s="16" t="str">
        <f>IF(AND(B1321="Premier League",E1321="Live"),_xlfn.XLOOKUP(_xlfn.TEXTJOIN(" vs ",,C1321:D1321),Calendar!G:G,Calendar!B:B),IF(AND(B1321="Premier League",E1321="Highlights"),_xlfn.XLOOKUP(H1321,Calendar!O:O,Calendar!N:N,,-1),""))</f>
        <v/>
      </c>
      <c r="AI1321" s="61" t="str">
        <f>IF(AND(AH1321&lt;&gt;"",E1321="Live"),_xlfn.XLOOKUP(_xlfn.TEXTJOIN(" vs ",,C1321:D1321),Calendar!G:G,Calendar!K:K),"")</f>
        <v/>
      </c>
      <c r="AJ1321" s="61" t="str">
        <f>IF(AND(K1321&lt;&gt;"Match of the Day",K1321&lt;&gt;"Match of the Day 2",K1321&lt;&gt;"Match of the Day Repeat"),"",1+MAX($AJ$10:AJ1320))</f>
        <v/>
      </c>
    </row>
    <row r="1322" spans="34:36" x14ac:dyDescent="0.35">
      <c r="AH1322" s="16" t="str">
        <f>IF(AND(B1322="Premier League",E1322="Live"),_xlfn.XLOOKUP(_xlfn.TEXTJOIN(" vs ",,C1322:D1322),Calendar!G:G,Calendar!B:B),IF(AND(B1322="Premier League",E1322="Highlights"),_xlfn.XLOOKUP(H1322,Calendar!O:O,Calendar!N:N,,-1),""))</f>
        <v/>
      </c>
      <c r="AI1322" s="61" t="str">
        <f>IF(AND(AH1322&lt;&gt;"",E1322="Live"),_xlfn.XLOOKUP(_xlfn.TEXTJOIN(" vs ",,C1322:D1322),Calendar!G:G,Calendar!K:K),"")</f>
        <v/>
      </c>
      <c r="AJ1322" s="61" t="str">
        <f>IF(AND(K1322&lt;&gt;"Match of the Day",K1322&lt;&gt;"Match of the Day 2",K1322&lt;&gt;"Match of the Day Repeat"),"",1+MAX($AJ$10:AJ1321))</f>
        <v/>
      </c>
    </row>
    <row r="1323" spans="34:36" x14ac:dyDescent="0.35">
      <c r="AH1323" s="16" t="str">
        <f>IF(AND(B1323="Premier League",E1323="Live"),_xlfn.XLOOKUP(_xlfn.TEXTJOIN(" vs ",,C1323:D1323),Calendar!G:G,Calendar!B:B),IF(AND(B1323="Premier League",E1323="Highlights"),_xlfn.XLOOKUP(H1323,Calendar!O:O,Calendar!N:N,,-1),""))</f>
        <v/>
      </c>
      <c r="AI1323" s="61" t="str">
        <f>IF(AND(AH1323&lt;&gt;"",E1323="Live"),_xlfn.XLOOKUP(_xlfn.TEXTJOIN(" vs ",,C1323:D1323),Calendar!G:G,Calendar!K:K),"")</f>
        <v/>
      </c>
      <c r="AJ1323" s="61" t="str">
        <f>IF(AND(K1323&lt;&gt;"Match of the Day",K1323&lt;&gt;"Match of the Day 2",K1323&lt;&gt;"Match of the Day Repeat"),"",1+MAX($AJ$10:AJ1322))</f>
        <v/>
      </c>
    </row>
    <row r="1324" spans="34:36" x14ac:dyDescent="0.35">
      <c r="AH1324" s="16" t="str">
        <f>IF(AND(B1324="Premier League",E1324="Live"),_xlfn.XLOOKUP(_xlfn.TEXTJOIN(" vs ",,C1324:D1324),Calendar!G:G,Calendar!B:B),IF(AND(B1324="Premier League",E1324="Highlights"),_xlfn.XLOOKUP(H1324,Calendar!O:O,Calendar!N:N,,-1),""))</f>
        <v/>
      </c>
      <c r="AI1324" s="61" t="str">
        <f>IF(AND(AH1324&lt;&gt;"",E1324="Live"),_xlfn.XLOOKUP(_xlfn.TEXTJOIN(" vs ",,C1324:D1324),Calendar!G:G,Calendar!K:K),"")</f>
        <v/>
      </c>
      <c r="AJ1324" s="61" t="str">
        <f>IF(AND(K1324&lt;&gt;"Match of the Day",K1324&lt;&gt;"Match of the Day 2",K1324&lt;&gt;"Match of the Day Repeat"),"",1+MAX($AJ$10:AJ1323))</f>
        <v/>
      </c>
    </row>
    <row r="1325" spans="34:36" x14ac:dyDescent="0.35">
      <c r="AH1325" s="16" t="str">
        <f>IF(AND(B1325="Premier League",E1325="Live"),_xlfn.XLOOKUP(_xlfn.TEXTJOIN(" vs ",,C1325:D1325),Calendar!G:G,Calendar!B:B),IF(AND(B1325="Premier League",E1325="Highlights"),_xlfn.XLOOKUP(H1325,Calendar!O:O,Calendar!N:N,,-1),""))</f>
        <v/>
      </c>
      <c r="AI1325" s="61" t="str">
        <f>IF(AND(AH1325&lt;&gt;"",E1325="Live"),_xlfn.XLOOKUP(_xlfn.TEXTJOIN(" vs ",,C1325:D1325),Calendar!G:G,Calendar!K:K),"")</f>
        <v/>
      </c>
      <c r="AJ1325" s="61" t="str">
        <f>IF(AND(K1325&lt;&gt;"Match of the Day",K1325&lt;&gt;"Match of the Day 2",K1325&lt;&gt;"Match of the Day Repeat"),"",1+MAX($AJ$10:AJ1324))</f>
        <v/>
      </c>
    </row>
    <row r="1326" spans="34:36" x14ac:dyDescent="0.35">
      <c r="AH1326" s="16" t="str">
        <f>IF(AND(B1326="Premier League",E1326="Live"),_xlfn.XLOOKUP(_xlfn.TEXTJOIN(" vs ",,C1326:D1326),Calendar!G:G,Calendar!B:B),IF(AND(B1326="Premier League",E1326="Highlights"),_xlfn.XLOOKUP(H1326,Calendar!O:O,Calendar!N:N,,-1),""))</f>
        <v/>
      </c>
      <c r="AI1326" s="61" t="str">
        <f>IF(AND(AH1326&lt;&gt;"",E1326="Live"),_xlfn.XLOOKUP(_xlfn.TEXTJOIN(" vs ",,C1326:D1326),Calendar!G:G,Calendar!K:K),"")</f>
        <v/>
      </c>
      <c r="AJ1326" s="61" t="str">
        <f>IF(AND(K1326&lt;&gt;"Match of the Day",K1326&lt;&gt;"Match of the Day 2",K1326&lt;&gt;"Match of the Day Repeat"),"",1+MAX($AJ$10:AJ1325))</f>
        <v/>
      </c>
    </row>
    <row r="1327" spans="34:36" x14ac:dyDescent="0.35">
      <c r="AH1327" s="16" t="str">
        <f>IF(AND(B1327="Premier League",E1327="Live"),_xlfn.XLOOKUP(_xlfn.TEXTJOIN(" vs ",,C1327:D1327),Calendar!G:G,Calendar!B:B),IF(AND(B1327="Premier League",E1327="Highlights"),_xlfn.XLOOKUP(H1327,Calendar!O:O,Calendar!N:N,,-1),""))</f>
        <v/>
      </c>
      <c r="AI1327" s="61" t="str">
        <f>IF(AND(AH1327&lt;&gt;"",E1327="Live"),_xlfn.XLOOKUP(_xlfn.TEXTJOIN(" vs ",,C1327:D1327),Calendar!G:G,Calendar!K:K),"")</f>
        <v/>
      </c>
      <c r="AJ1327" s="61" t="str">
        <f>IF(AND(K1327&lt;&gt;"Match of the Day",K1327&lt;&gt;"Match of the Day 2",K1327&lt;&gt;"Match of the Day Repeat"),"",1+MAX($AJ$10:AJ1326))</f>
        <v/>
      </c>
    </row>
    <row r="1328" spans="34:36" x14ac:dyDescent="0.35">
      <c r="AH1328" s="16" t="str">
        <f>IF(AND(B1328="Premier League",E1328="Live"),_xlfn.XLOOKUP(_xlfn.TEXTJOIN(" vs ",,C1328:D1328),Calendar!G:G,Calendar!B:B),IF(AND(B1328="Premier League",E1328="Highlights"),_xlfn.XLOOKUP(H1328,Calendar!O:O,Calendar!N:N,,-1),""))</f>
        <v/>
      </c>
      <c r="AI1328" s="61" t="str">
        <f>IF(AND(AH1328&lt;&gt;"",E1328="Live"),_xlfn.XLOOKUP(_xlfn.TEXTJOIN(" vs ",,C1328:D1328),Calendar!G:G,Calendar!K:K),"")</f>
        <v/>
      </c>
      <c r="AJ1328" s="61" t="str">
        <f>IF(AND(K1328&lt;&gt;"Match of the Day",K1328&lt;&gt;"Match of the Day 2",K1328&lt;&gt;"Match of the Day Repeat"),"",1+MAX($AJ$10:AJ1327))</f>
        <v/>
      </c>
    </row>
    <row r="1329" spans="34:36" x14ac:dyDescent="0.35">
      <c r="AH1329" s="16" t="str">
        <f>IF(AND(B1329="Premier League",E1329="Live"),_xlfn.XLOOKUP(_xlfn.TEXTJOIN(" vs ",,C1329:D1329),Calendar!G:G,Calendar!B:B),IF(AND(B1329="Premier League",E1329="Highlights"),_xlfn.XLOOKUP(H1329,Calendar!O:O,Calendar!N:N,,-1),""))</f>
        <v/>
      </c>
      <c r="AI1329" s="61" t="str">
        <f>IF(AND(AH1329&lt;&gt;"",E1329="Live"),_xlfn.XLOOKUP(_xlfn.TEXTJOIN(" vs ",,C1329:D1329),Calendar!G:G,Calendar!K:K),"")</f>
        <v/>
      </c>
      <c r="AJ1329" s="61" t="str">
        <f>IF(AND(K1329&lt;&gt;"Match of the Day",K1329&lt;&gt;"Match of the Day 2",K1329&lt;&gt;"Match of the Day Repeat"),"",1+MAX($AJ$10:AJ1328))</f>
        <v/>
      </c>
    </row>
    <row r="1330" spans="34:36" x14ac:dyDescent="0.35">
      <c r="AH1330" s="16" t="str">
        <f>IF(AND(B1330="Premier League",E1330="Live"),_xlfn.XLOOKUP(_xlfn.TEXTJOIN(" vs ",,C1330:D1330),Calendar!G:G,Calendar!B:B),IF(AND(B1330="Premier League",E1330="Highlights"),_xlfn.XLOOKUP(H1330,Calendar!O:O,Calendar!N:N,,-1),""))</f>
        <v/>
      </c>
      <c r="AI1330" s="61" t="str">
        <f>IF(AND(AH1330&lt;&gt;"",E1330="Live"),_xlfn.XLOOKUP(_xlfn.TEXTJOIN(" vs ",,C1330:D1330),Calendar!G:G,Calendar!K:K),"")</f>
        <v/>
      </c>
      <c r="AJ1330" s="61" t="str">
        <f>IF(AND(K1330&lt;&gt;"Match of the Day",K1330&lt;&gt;"Match of the Day 2",K1330&lt;&gt;"Match of the Day Repeat"),"",1+MAX($AJ$10:AJ1329))</f>
        <v/>
      </c>
    </row>
    <row r="1331" spans="34:36" x14ac:dyDescent="0.35">
      <c r="AH1331" s="16" t="str">
        <f>IF(AND(B1331="Premier League",E1331="Live"),_xlfn.XLOOKUP(_xlfn.TEXTJOIN(" vs ",,C1331:D1331),Calendar!G:G,Calendar!B:B),IF(AND(B1331="Premier League",E1331="Highlights"),_xlfn.XLOOKUP(H1331,Calendar!O:O,Calendar!N:N,,-1),""))</f>
        <v/>
      </c>
      <c r="AI1331" s="61" t="str">
        <f>IF(AND(AH1331&lt;&gt;"",E1331="Live"),_xlfn.XLOOKUP(_xlfn.TEXTJOIN(" vs ",,C1331:D1331),Calendar!G:G,Calendar!K:K),"")</f>
        <v/>
      </c>
      <c r="AJ1331" s="61" t="str">
        <f>IF(AND(K1331&lt;&gt;"Match of the Day",K1331&lt;&gt;"Match of the Day 2",K1331&lt;&gt;"Match of the Day Repeat"),"",1+MAX($AJ$10:AJ1330))</f>
        <v/>
      </c>
    </row>
    <row r="1332" spans="34:36" x14ac:dyDescent="0.35">
      <c r="AH1332" s="16" t="str">
        <f>IF(AND(B1332="Premier League",E1332="Live"),_xlfn.XLOOKUP(_xlfn.TEXTJOIN(" vs ",,C1332:D1332),Calendar!G:G,Calendar!B:B),IF(AND(B1332="Premier League",E1332="Highlights"),_xlfn.XLOOKUP(H1332,Calendar!O:O,Calendar!N:N,,-1),""))</f>
        <v/>
      </c>
      <c r="AI1332" s="61" t="str">
        <f>IF(AND(AH1332&lt;&gt;"",E1332="Live"),_xlfn.XLOOKUP(_xlfn.TEXTJOIN(" vs ",,C1332:D1332),Calendar!G:G,Calendar!K:K),"")</f>
        <v/>
      </c>
      <c r="AJ1332" s="61" t="str">
        <f>IF(AND(K1332&lt;&gt;"Match of the Day",K1332&lt;&gt;"Match of the Day 2",K1332&lt;&gt;"Match of the Day Repeat"),"",1+MAX($AJ$10:AJ1331))</f>
        <v/>
      </c>
    </row>
    <row r="1333" spans="34:36" x14ac:dyDescent="0.35">
      <c r="AH1333" s="16" t="str">
        <f>IF(AND(B1333="Premier League",E1333="Live"),_xlfn.XLOOKUP(_xlfn.TEXTJOIN(" vs ",,C1333:D1333),Calendar!G:G,Calendar!B:B),IF(AND(B1333="Premier League",E1333="Highlights"),_xlfn.XLOOKUP(H1333,Calendar!O:O,Calendar!N:N,,-1),""))</f>
        <v/>
      </c>
      <c r="AI1333" s="61" t="str">
        <f>IF(AND(AH1333&lt;&gt;"",E1333="Live"),_xlfn.XLOOKUP(_xlfn.TEXTJOIN(" vs ",,C1333:D1333),Calendar!G:G,Calendar!K:K),"")</f>
        <v/>
      </c>
      <c r="AJ1333" s="61" t="str">
        <f>IF(AND(K1333&lt;&gt;"Match of the Day",K1333&lt;&gt;"Match of the Day 2",K1333&lt;&gt;"Match of the Day Repeat"),"",1+MAX($AJ$10:AJ1332))</f>
        <v/>
      </c>
    </row>
    <row r="1334" spans="34:36" x14ac:dyDescent="0.35">
      <c r="AH1334" s="16" t="str">
        <f>IF(AND(B1334="Premier League",E1334="Live"),_xlfn.XLOOKUP(_xlfn.TEXTJOIN(" vs ",,C1334:D1334),Calendar!G:G,Calendar!B:B),IF(AND(B1334="Premier League",E1334="Highlights"),_xlfn.XLOOKUP(H1334,Calendar!O:O,Calendar!N:N,,-1),""))</f>
        <v/>
      </c>
      <c r="AI1334" s="61" t="str">
        <f>IF(AND(AH1334&lt;&gt;"",E1334="Live"),_xlfn.XLOOKUP(_xlfn.TEXTJOIN(" vs ",,C1334:D1334),Calendar!G:G,Calendar!K:K),"")</f>
        <v/>
      </c>
      <c r="AJ1334" s="61" t="str">
        <f>IF(AND(K1334&lt;&gt;"Match of the Day",K1334&lt;&gt;"Match of the Day 2",K1334&lt;&gt;"Match of the Day Repeat"),"",1+MAX($AJ$10:AJ1333))</f>
        <v/>
      </c>
    </row>
    <row r="1335" spans="34:36" x14ac:dyDescent="0.35">
      <c r="AH1335" s="16" t="str">
        <f>IF(AND(B1335="Premier League",E1335="Live"),_xlfn.XLOOKUP(_xlfn.TEXTJOIN(" vs ",,C1335:D1335),Calendar!G:G,Calendar!B:B),IF(AND(B1335="Premier League",E1335="Highlights"),_xlfn.XLOOKUP(H1335,Calendar!O:O,Calendar!N:N,,-1),""))</f>
        <v/>
      </c>
      <c r="AI1335" s="61" t="str">
        <f>IF(AND(AH1335&lt;&gt;"",E1335="Live"),_xlfn.XLOOKUP(_xlfn.TEXTJOIN(" vs ",,C1335:D1335),Calendar!G:G,Calendar!K:K),"")</f>
        <v/>
      </c>
      <c r="AJ1335" s="61" t="str">
        <f>IF(AND(K1335&lt;&gt;"Match of the Day",K1335&lt;&gt;"Match of the Day 2",K1335&lt;&gt;"Match of the Day Repeat"),"",1+MAX($AJ$10:AJ1334))</f>
        <v/>
      </c>
    </row>
    <row r="1336" spans="34:36" x14ac:dyDescent="0.35">
      <c r="AH1336" s="16" t="str">
        <f>IF(AND(B1336="Premier League",E1336="Live"),_xlfn.XLOOKUP(_xlfn.TEXTJOIN(" vs ",,C1336:D1336),Calendar!G:G,Calendar!B:B),IF(AND(B1336="Premier League",E1336="Highlights"),_xlfn.XLOOKUP(H1336,Calendar!O:O,Calendar!N:N,,-1),""))</f>
        <v/>
      </c>
      <c r="AI1336" s="61" t="str">
        <f>IF(AND(AH1336&lt;&gt;"",E1336="Live"),_xlfn.XLOOKUP(_xlfn.TEXTJOIN(" vs ",,C1336:D1336),Calendar!G:G,Calendar!K:K),"")</f>
        <v/>
      </c>
      <c r="AJ1336" s="61" t="str">
        <f>IF(AND(K1336&lt;&gt;"Match of the Day",K1336&lt;&gt;"Match of the Day 2",K1336&lt;&gt;"Match of the Day Repeat"),"",1+MAX($AJ$10:AJ1335))</f>
        <v/>
      </c>
    </row>
    <row r="1337" spans="34:36" x14ac:dyDescent="0.35">
      <c r="AH1337" s="16" t="str">
        <f>IF(AND(B1337="Premier League",E1337="Live"),_xlfn.XLOOKUP(_xlfn.TEXTJOIN(" vs ",,C1337:D1337),Calendar!G:G,Calendar!B:B),IF(AND(B1337="Premier League",E1337="Highlights"),_xlfn.XLOOKUP(H1337,Calendar!O:O,Calendar!N:N,,-1),""))</f>
        <v/>
      </c>
      <c r="AI1337" s="61" t="str">
        <f>IF(AND(AH1337&lt;&gt;"",E1337="Live"),_xlfn.XLOOKUP(_xlfn.TEXTJOIN(" vs ",,C1337:D1337),Calendar!G:G,Calendar!K:K),"")</f>
        <v/>
      </c>
      <c r="AJ1337" s="61" t="str">
        <f>IF(AND(K1337&lt;&gt;"Match of the Day",K1337&lt;&gt;"Match of the Day 2",K1337&lt;&gt;"Match of the Day Repeat"),"",1+MAX($AJ$10:AJ1336))</f>
        <v/>
      </c>
    </row>
    <row r="1338" spans="34:36" x14ac:dyDescent="0.35">
      <c r="AH1338" s="16" t="str">
        <f>IF(AND(B1338="Premier League",E1338="Live"),_xlfn.XLOOKUP(_xlfn.TEXTJOIN(" vs ",,C1338:D1338),Calendar!G:G,Calendar!B:B),IF(AND(B1338="Premier League",E1338="Highlights"),_xlfn.XLOOKUP(H1338,Calendar!O:O,Calendar!N:N,,-1),""))</f>
        <v/>
      </c>
      <c r="AI1338" s="61" t="str">
        <f>IF(AND(AH1338&lt;&gt;"",E1338="Live"),_xlfn.XLOOKUP(_xlfn.TEXTJOIN(" vs ",,C1338:D1338),Calendar!G:G,Calendar!K:K),"")</f>
        <v/>
      </c>
      <c r="AJ1338" s="61" t="str">
        <f>IF(AND(K1338&lt;&gt;"Match of the Day",K1338&lt;&gt;"Match of the Day 2",K1338&lt;&gt;"Match of the Day Repeat"),"",1+MAX($AJ$10:AJ1337))</f>
        <v/>
      </c>
    </row>
    <row r="1339" spans="34:36" x14ac:dyDescent="0.35">
      <c r="AH1339" s="16" t="str">
        <f>IF(AND(B1339="Premier League",E1339="Live"),_xlfn.XLOOKUP(_xlfn.TEXTJOIN(" vs ",,C1339:D1339),Calendar!G:G,Calendar!B:B),IF(AND(B1339="Premier League",E1339="Highlights"),_xlfn.XLOOKUP(H1339,Calendar!O:O,Calendar!N:N,,-1),""))</f>
        <v/>
      </c>
      <c r="AI1339" s="61" t="str">
        <f>IF(AND(AH1339&lt;&gt;"",E1339="Live"),_xlfn.XLOOKUP(_xlfn.TEXTJOIN(" vs ",,C1339:D1339),Calendar!G:G,Calendar!K:K),"")</f>
        <v/>
      </c>
      <c r="AJ1339" s="61" t="str">
        <f>IF(AND(K1339&lt;&gt;"Match of the Day",K1339&lt;&gt;"Match of the Day 2",K1339&lt;&gt;"Match of the Day Repeat"),"",1+MAX($AJ$10:AJ1338))</f>
        <v/>
      </c>
    </row>
    <row r="1340" spans="34:36" x14ac:dyDescent="0.35">
      <c r="AH1340" s="16" t="str">
        <f>IF(AND(B1340="Premier League",E1340="Live"),_xlfn.XLOOKUP(_xlfn.TEXTJOIN(" vs ",,C1340:D1340),Calendar!G:G,Calendar!B:B),IF(AND(B1340="Premier League",E1340="Highlights"),_xlfn.XLOOKUP(H1340,Calendar!O:O,Calendar!N:N,,-1),""))</f>
        <v/>
      </c>
      <c r="AI1340" s="61" t="str">
        <f>IF(AND(AH1340&lt;&gt;"",E1340="Live"),_xlfn.XLOOKUP(_xlfn.TEXTJOIN(" vs ",,C1340:D1340),Calendar!G:G,Calendar!K:K),"")</f>
        <v/>
      </c>
      <c r="AJ1340" s="61" t="str">
        <f>IF(AND(K1340&lt;&gt;"Match of the Day",K1340&lt;&gt;"Match of the Day 2",K1340&lt;&gt;"Match of the Day Repeat"),"",1+MAX($AJ$10:AJ1339))</f>
        <v/>
      </c>
    </row>
    <row r="1341" spans="34:36" x14ac:dyDescent="0.35">
      <c r="AH1341" s="16" t="str">
        <f>IF(AND(B1341="Premier League",E1341="Live"),_xlfn.XLOOKUP(_xlfn.TEXTJOIN(" vs ",,C1341:D1341),Calendar!G:G,Calendar!B:B),IF(AND(B1341="Premier League",E1341="Highlights"),_xlfn.XLOOKUP(H1341,Calendar!O:O,Calendar!N:N,,-1),""))</f>
        <v/>
      </c>
      <c r="AI1341" s="61" t="str">
        <f>IF(AND(AH1341&lt;&gt;"",E1341="Live"),_xlfn.XLOOKUP(_xlfn.TEXTJOIN(" vs ",,C1341:D1341),Calendar!G:G,Calendar!K:K),"")</f>
        <v/>
      </c>
      <c r="AJ1341" s="61" t="str">
        <f>IF(AND(K1341&lt;&gt;"Match of the Day",K1341&lt;&gt;"Match of the Day 2",K1341&lt;&gt;"Match of the Day Repeat"),"",1+MAX($AJ$10:AJ1340))</f>
        <v/>
      </c>
    </row>
    <row r="1342" spans="34:36" x14ac:dyDescent="0.35">
      <c r="AH1342" s="16" t="str">
        <f>IF(AND(B1342="Premier League",E1342="Live"),_xlfn.XLOOKUP(_xlfn.TEXTJOIN(" vs ",,C1342:D1342),Calendar!G:G,Calendar!B:B),IF(AND(B1342="Premier League",E1342="Highlights"),_xlfn.XLOOKUP(H1342,Calendar!O:O,Calendar!N:N,,-1),""))</f>
        <v/>
      </c>
      <c r="AI1342" s="61" t="str">
        <f>IF(AND(AH1342&lt;&gt;"",E1342="Live"),_xlfn.XLOOKUP(_xlfn.TEXTJOIN(" vs ",,C1342:D1342),Calendar!G:G,Calendar!K:K),"")</f>
        <v/>
      </c>
      <c r="AJ1342" s="61" t="str">
        <f>IF(AND(K1342&lt;&gt;"Match of the Day",K1342&lt;&gt;"Match of the Day 2",K1342&lt;&gt;"Match of the Day Repeat"),"",1+MAX($AJ$10:AJ1341))</f>
        <v/>
      </c>
    </row>
    <row r="1343" spans="34:36" x14ac:dyDescent="0.35">
      <c r="AH1343" s="16" t="str">
        <f>IF(AND(B1343="Premier League",E1343="Live"),_xlfn.XLOOKUP(_xlfn.TEXTJOIN(" vs ",,C1343:D1343),Calendar!G:G,Calendar!B:B),IF(AND(B1343="Premier League",E1343="Highlights"),_xlfn.XLOOKUP(H1343,Calendar!O:O,Calendar!N:N,,-1),""))</f>
        <v/>
      </c>
      <c r="AI1343" s="61" t="str">
        <f>IF(AND(AH1343&lt;&gt;"",E1343="Live"),_xlfn.XLOOKUP(_xlfn.TEXTJOIN(" vs ",,C1343:D1343),Calendar!G:G,Calendar!K:K),"")</f>
        <v/>
      </c>
      <c r="AJ1343" s="61" t="str">
        <f>IF(AND(K1343&lt;&gt;"Match of the Day",K1343&lt;&gt;"Match of the Day 2",K1343&lt;&gt;"Match of the Day Repeat"),"",1+MAX($AJ$10:AJ1342))</f>
        <v/>
      </c>
    </row>
    <row r="1344" spans="34:36" x14ac:dyDescent="0.35">
      <c r="AH1344" s="16" t="str">
        <f>IF(AND(B1344="Premier League",E1344="Live"),_xlfn.XLOOKUP(_xlfn.TEXTJOIN(" vs ",,C1344:D1344),Calendar!G:G,Calendar!B:B),IF(AND(B1344="Premier League",E1344="Highlights"),_xlfn.XLOOKUP(H1344,Calendar!O:O,Calendar!N:N,,-1),""))</f>
        <v/>
      </c>
      <c r="AI1344" s="61" t="str">
        <f>IF(AND(AH1344&lt;&gt;"",E1344="Live"),_xlfn.XLOOKUP(_xlfn.TEXTJOIN(" vs ",,C1344:D1344),Calendar!G:G,Calendar!K:K),"")</f>
        <v/>
      </c>
      <c r="AJ1344" s="61" t="str">
        <f>IF(AND(K1344&lt;&gt;"Match of the Day",K1344&lt;&gt;"Match of the Day 2",K1344&lt;&gt;"Match of the Day Repeat"),"",1+MAX($AJ$10:AJ1343))</f>
        <v/>
      </c>
    </row>
    <row r="1345" spans="34:36" x14ac:dyDescent="0.35">
      <c r="AH1345" s="16" t="str">
        <f>IF(AND(B1345="Premier League",E1345="Live"),_xlfn.XLOOKUP(_xlfn.TEXTJOIN(" vs ",,C1345:D1345),Calendar!G:G,Calendar!B:B),IF(AND(B1345="Premier League",E1345="Highlights"),_xlfn.XLOOKUP(H1345,Calendar!O:O,Calendar!N:N,,-1),""))</f>
        <v/>
      </c>
      <c r="AI1345" s="61" t="str">
        <f>IF(AND(AH1345&lt;&gt;"",E1345="Live"),_xlfn.XLOOKUP(_xlfn.TEXTJOIN(" vs ",,C1345:D1345),Calendar!G:G,Calendar!K:K),"")</f>
        <v/>
      </c>
      <c r="AJ1345" s="61" t="str">
        <f>IF(AND(K1345&lt;&gt;"Match of the Day",K1345&lt;&gt;"Match of the Day 2",K1345&lt;&gt;"Match of the Day Repeat"),"",1+MAX($AJ$10:AJ1344))</f>
        <v/>
      </c>
    </row>
    <row r="1346" spans="34:36" x14ac:dyDescent="0.35">
      <c r="AH1346" s="16" t="str">
        <f>IF(AND(B1346="Premier League",E1346="Live"),_xlfn.XLOOKUP(_xlfn.TEXTJOIN(" vs ",,C1346:D1346),Calendar!G:G,Calendar!B:B),IF(AND(B1346="Premier League",E1346="Highlights"),_xlfn.XLOOKUP(H1346,Calendar!O:O,Calendar!N:N,,-1),""))</f>
        <v/>
      </c>
      <c r="AI1346" s="61" t="str">
        <f>IF(AND(AH1346&lt;&gt;"",E1346="Live"),_xlfn.XLOOKUP(_xlfn.TEXTJOIN(" vs ",,C1346:D1346),Calendar!G:G,Calendar!K:K),"")</f>
        <v/>
      </c>
      <c r="AJ1346" s="61" t="str">
        <f>IF(AND(K1346&lt;&gt;"Match of the Day",K1346&lt;&gt;"Match of the Day 2",K1346&lt;&gt;"Match of the Day Repeat"),"",1+MAX($AJ$10:AJ1345))</f>
        <v/>
      </c>
    </row>
    <row r="1347" spans="34:36" x14ac:dyDescent="0.35">
      <c r="AH1347" s="16" t="str">
        <f>IF(AND(B1347="Premier League",E1347="Live"),_xlfn.XLOOKUP(_xlfn.TEXTJOIN(" vs ",,C1347:D1347),Calendar!G:G,Calendar!B:B),IF(AND(B1347="Premier League",E1347="Highlights"),_xlfn.XLOOKUP(H1347,Calendar!O:O,Calendar!N:N,,-1),""))</f>
        <v/>
      </c>
      <c r="AI1347" s="61" t="str">
        <f>IF(AND(AH1347&lt;&gt;"",E1347="Live"),_xlfn.XLOOKUP(_xlfn.TEXTJOIN(" vs ",,C1347:D1347),Calendar!G:G,Calendar!K:K),"")</f>
        <v/>
      </c>
      <c r="AJ1347" s="61" t="str">
        <f>IF(AND(K1347&lt;&gt;"Match of the Day",K1347&lt;&gt;"Match of the Day 2",K1347&lt;&gt;"Match of the Day Repeat"),"",1+MAX($AJ$10:AJ1346))</f>
        <v/>
      </c>
    </row>
    <row r="1348" spans="34:36" x14ac:dyDescent="0.35">
      <c r="AH1348" s="16" t="str">
        <f>IF(AND(B1348="Premier League",E1348="Live"),_xlfn.XLOOKUP(_xlfn.TEXTJOIN(" vs ",,C1348:D1348),Calendar!G:G,Calendar!B:B),IF(AND(B1348="Premier League",E1348="Highlights"),_xlfn.XLOOKUP(H1348,Calendar!O:O,Calendar!N:N,,-1),""))</f>
        <v/>
      </c>
      <c r="AI1348" s="61" t="str">
        <f>IF(AND(AH1348&lt;&gt;"",E1348="Live"),_xlfn.XLOOKUP(_xlfn.TEXTJOIN(" vs ",,C1348:D1348),Calendar!G:G,Calendar!K:K),"")</f>
        <v/>
      </c>
      <c r="AJ1348" s="61" t="str">
        <f>IF(AND(K1348&lt;&gt;"Match of the Day",K1348&lt;&gt;"Match of the Day 2",K1348&lt;&gt;"Match of the Day Repeat"),"",1+MAX($AJ$10:AJ1347))</f>
        <v/>
      </c>
    </row>
    <row r="1349" spans="34:36" x14ac:dyDescent="0.35">
      <c r="AH1349" s="16" t="str">
        <f>IF(AND(B1349="Premier League",E1349="Live"),_xlfn.XLOOKUP(_xlfn.TEXTJOIN(" vs ",,C1349:D1349),Calendar!G:G,Calendar!B:B),IF(AND(B1349="Premier League",E1349="Highlights"),_xlfn.XLOOKUP(H1349,Calendar!O:O,Calendar!N:N,,-1),""))</f>
        <v/>
      </c>
      <c r="AI1349" s="61" t="str">
        <f>IF(AND(AH1349&lt;&gt;"",E1349="Live"),_xlfn.XLOOKUP(_xlfn.TEXTJOIN(" vs ",,C1349:D1349),Calendar!G:G,Calendar!K:K),"")</f>
        <v/>
      </c>
      <c r="AJ1349" s="61" t="str">
        <f>IF(AND(K1349&lt;&gt;"Match of the Day",K1349&lt;&gt;"Match of the Day 2",K1349&lt;&gt;"Match of the Day Repeat"),"",1+MAX($AJ$10:AJ1348))</f>
        <v/>
      </c>
    </row>
    <row r="1350" spans="34:36" x14ac:dyDescent="0.35">
      <c r="AH1350" s="16" t="str">
        <f>IF(AND(B1350="Premier League",E1350="Live"),_xlfn.XLOOKUP(_xlfn.TEXTJOIN(" vs ",,C1350:D1350),Calendar!G:G,Calendar!B:B),IF(AND(B1350="Premier League",E1350="Highlights"),_xlfn.XLOOKUP(H1350,Calendar!O:O,Calendar!N:N,,-1),""))</f>
        <v/>
      </c>
      <c r="AI1350" s="61" t="str">
        <f>IF(AND(AH1350&lt;&gt;"",E1350="Live"),_xlfn.XLOOKUP(_xlfn.TEXTJOIN(" vs ",,C1350:D1350),Calendar!G:G,Calendar!K:K),"")</f>
        <v/>
      </c>
      <c r="AJ1350" s="61" t="str">
        <f>IF(AND(K1350&lt;&gt;"Match of the Day",K1350&lt;&gt;"Match of the Day 2",K1350&lt;&gt;"Match of the Day Repeat"),"",1+MAX($AJ$10:AJ1349))</f>
        <v/>
      </c>
    </row>
    <row r="1351" spans="34:36" x14ac:dyDescent="0.35">
      <c r="AH1351" s="16" t="str">
        <f>IF(AND(B1351="Premier League",E1351="Live"),_xlfn.XLOOKUP(_xlfn.TEXTJOIN(" vs ",,C1351:D1351),Calendar!G:G,Calendar!B:B),IF(AND(B1351="Premier League",E1351="Highlights"),_xlfn.XLOOKUP(H1351,Calendar!O:O,Calendar!N:N,,-1),""))</f>
        <v/>
      </c>
      <c r="AI1351" s="61" t="str">
        <f>IF(AND(AH1351&lt;&gt;"",E1351="Live"),_xlfn.XLOOKUP(_xlfn.TEXTJOIN(" vs ",,C1351:D1351),Calendar!G:G,Calendar!K:K),"")</f>
        <v/>
      </c>
      <c r="AJ1351" s="61" t="str">
        <f>IF(AND(K1351&lt;&gt;"Match of the Day",K1351&lt;&gt;"Match of the Day 2",K1351&lt;&gt;"Match of the Day Repeat"),"",1+MAX($AJ$10:AJ1350))</f>
        <v/>
      </c>
    </row>
    <row r="1352" spans="34:36" x14ac:dyDescent="0.35">
      <c r="AH1352" s="16" t="str">
        <f>IF(AND(B1352="Premier League",E1352="Live"),_xlfn.XLOOKUP(_xlfn.TEXTJOIN(" vs ",,C1352:D1352),Calendar!G:G,Calendar!B:B),IF(AND(B1352="Premier League",E1352="Highlights"),_xlfn.XLOOKUP(H1352,Calendar!O:O,Calendar!N:N,,-1),""))</f>
        <v/>
      </c>
      <c r="AI1352" s="61" t="str">
        <f>IF(AND(AH1352&lt;&gt;"",E1352="Live"),_xlfn.XLOOKUP(_xlfn.TEXTJOIN(" vs ",,C1352:D1352),Calendar!G:G,Calendar!K:K),"")</f>
        <v/>
      </c>
      <c r="AJ1352" s="61" t="str">
        <f>IF(AND(K1352&lt;&gt;"Match of the Day",K1352&lt;&gt;"Match of the Day 2",K1352&lt;&gt;"Match of the Day Repeat"),"",1+MAX($AJ$10:AJ1351))</f>
        <v/>
      </c>
    </row>
    <row r="1353" spans="34:36" x14ac:dyDescent="0.35">
      <c r="AH1353" s="16" t="str">
        <f>IF(AND(B1353="Premier League",E1353="Live"),_xlfn.XLOOKUP(_xlfn.TEXTJOIN(" vs ",,C1353:D1353),Calendar!G:G,Calendar!B:B),IF(AND(B1353="Premier League",E1353="Highlights"),_xlfn.XLOOKUP(H1353,Calendar!O:O,Calendar!N:N,,-1),""))</f>
        <v/>
      </c>
      <c r="AI1353" s="61" t="str">
        <f>IF(AND(AH1353&lt;&gt;"",E1353="Live"),_xlfn.XLOOKUP(_xlfn.TEXTJOIN(" vs ",,C1353:D1353),Calendar!G:G,Calendar!K:K),"")</f>
        <v/>
      </c>
      <c r="AJ1353" s="61" t="str">
        <f>IF(AND(K1353&lt;&gt;"Match of the Day",K1353&lt;&gt;"Match of the Day 2",K1353&lt;&gt;"Match of the Day Repeat"),"",1+MAX($AJ$10:AJ1352))</f>
        <v/>
      </c>
    </row>
    <row r="1354" spans="34:36" x14ac:dyDescent="0.35">
      <c r="AH1354" s="16" t="str">
        <f>IF(AND(B1354="Premier League",E1354="Live"),_xlfn.XLOOKUP(_xlfn.TEXTJOIN(" vs ",,C1354:D1354),Calendar!G:G,Calendar!B:B),IF(AND(B1354="Premier League",E1354="Highlights"),_xlfn.XLOOKUP(H1354,Calendar!O:O,Calendar!N:N,,-1),""))</f>
        <v/>
      </c>
      <c r="AI1354" s="61" t="str">
        <f>IF(AND(AH1354&lt;&gt;"",E1354="Live"),_xlfn.XLOOKUP(_xlfn.TEXTJOIN(" vs ",,C1354:D1354),Calendar!G:G,Calendar!K:K),"")</f>
        <v/>
      </c>
      <c r="AJ1354" s="61" t="str">
        <f>IF(AND(K1354&lt;&gt;"Match of the Day",K1354&lt;&gt;"Match of the Day 2",K1354&lt;&gt;"Match of the Day Repeat"),"",1+MAX($AJ$10:AJ1353))</f>
        <v/>
      </c>
    </row>
    <row r="1355" spans="34:36" x14ac:dyDescent="0.35">
      <c r="AH1355" s="16" t="str">
        <f>IF(AND(B1355="Premier League",E1355="Live"),_xlfn.XLOOKUP(_xlfn.TEXTJOIN(" vs ",,C1355:D1355),Calendar!G:G,Calendar!B:B),IF(AND(B1355="Premier League",E1355="Highlights"),_xlfn.XLOOKUP(H1355,Calendar!O:O,Calendar!N:N,,-1),""))</f>
        <v/>
      </c>
      <c r="AI1355" s="61" t="str">
        <f>IF(AND(AH1355&lt;&gt;"",E1355="Live"),_xlfn.XLOOKUP(_xlfn.TEXTJOIN(" vs ",,C1355:D1355),Calendar!G:G,Calendar!K:K),"")</f>
        <v/>
      </c>
      <c r="AJ1355" s="61" t="str">
        <f>IF(AND(K1355&lt;&gt;"Match of the Day",K1355&lt;&gt;"Match of the Day 2",K1355&lt;&gt;"Match of the Day Repeat"),"",1+MAX($AJ$10:AJ1354))</f>
        <v/>
      </c>
    </row>
    <row r="1356" spans="34:36" x14ac:dyDescent="0.35">
      <c r="AH1356" s="16" t="str">
        <f>IF(AND(B1356="Premier League",E1356="Live"),_xlfn.XLOOKUP(_xlfn.TEXTJOIN(" vs ",,C1356:D1356),Calendar!G:G,Calendar!B:B),IF(AND(B1356="Premier League",E1356="Highlights"),_xlfn.XLOOKUP(H1356,Calendar!O:O,Calendar!N:N,,-1),""))</f>
        <v/>
      </c>
      <c r="AI1356" s="61" t="str">
        <f>IF(AND(AH1356&lt;&gt;"",E1356="Live"),_xlfn.XLOOKUP(_xlfn.TEXTJOIN(" vs ",,C1356:D1356),Calendar!G:G,Calendar!K:K),"")</f>
        <v/>
      </c>
      <c r="AJ1356" s="61" t="str">
        <f>IF(AND(K1356&lt;&gt;"Match of the Day",K1356&lt;&gt;"Match of the Day 2",K1356&lt;&gt;"Match of the Day Repeat"),"",1+MAX($AJ$10:AJ1355))</f>
        <v/>
      </c>
    </row>
    <row r="1357" spans="34:36" x14ac:dyDescent="0.35">
      <c r="AH1357" s="16" t="str">
        <f>IF(AND(B1357="Premier League",E1357="Live"),_xlfn.XLOOKUP(_xlfn.TEXTJOIN(" vs ",,C1357:D1357),Calendar!G:G,Calendar!B:B),IF(AND(B1357="Premier League",E1357="Highlights"),_xlfn.XLOOKUP(H1357,Calendar!O:O,Calendar!N:N,,-1),""))</f>
        <v/>
      </c>
      <c r="AI1357" s="61" t="str">
        <f>IF(AND(AH1357&lt;&gt;"",E1357="Live"),_xlfn.XLOOKUP(_xlfn.TEXTJOIN(" vs ",,C1357:D1357),Calendar!G:G,Calendar!K:K),"")</f>
        <v/>
      </c>
      <c r="AJ1357" s="61" t="str">
        <f>IF(AND(K1357&lt;&gt;"Match of the Day",K1357&lt;&gt;"Match of the Day 2",K1357&lt;&gt;"Match of the Day Repeat"),"",1+MAX($AJ$10:AJ1356))</f>
        <v/>
      </c>
    </row>
    <row r="1358" spans="34:36" x14ac:dyDescent="0.35">
      <c r="AH1358" s="16" t="str">
        <f>IF(AND(B1358="Premier League",E1358="Live"),_xlfn.XLOOKUP(_xlfn.TEXTJOIN(" vs ",,C1358:D1358),Calendar!G:G,Calendar!B:B),IF(AND(B1358="Premier League",E1358="Highlights"),_xlfn.XLOOKUP(H1358,Calendar!O:O,Calendar!N:N,,-1),""))</f>
        <v/>
      </c>
      <c r="AI1358" s="61" t="str">
        <f>IF(AND(AH1358&lt;&gt;"",E1358="Live"),_xlfn.XLOOKUP(_xlfn.TEXTJOIN(" vs ",,C1358:D1358),Calendar!G:G,Calendar!K:K),"")</f>
        <v/>
      </c>
      <c r="AJ1358" s="61" t="str">
        <f>IF(AND(K1358&lt;&gt;"Match of the Day",K1358&lt;&gt;"Match of the Day 2",K1358&lt;&gt;"Match of the Day Repeat"),"",1+MAX($AJ$10:AJ1357))</f>
        <v/>
      </c>
    </row>
    <row r="1359" spans="34:36" x14ac:dyDescent="0.35">
      <c r="AH1359" s="16" t="str">
        <f>IF(AND(B1359="Premier League",E1359="Live"),_xlfn.XLOOKUP(_xlfn.TEXTJOIN(" vs ",,C1359:D1359),Calendar!G:G,Calendar!B:B),IF(AND(B1359="Premier League",E1359="Highlights"),_xlfn.XLOOKUP(H1359,Calendar!O:O,Calendar!N:N,,-1),""))</f>
        <v/>
      </c>
      <c r="AI1359" s="61" t="str">
        <f>IF(AND(AH1359&lt;&gt;"",E1359="Live"),_xlfn.XLOOKUP(_xlfn.TEXTJOIN(" vs ",,C1359:D1359),Calendar!G:G,Calendar!K:K),"")</f>
        <v/>
      </c>
      <c r="AJ1359" s="61" t="str">
        <f>IF(AND(K1359&lt;&gt;"Match of the Day",K1359&lt;&gt;"Match of the Day 2",K1359&lt;&gt;"Match of the Day Repeat"),"",1+MAX($AJ$10:AJ1358))</f>
        <v/>
      </c>
    </row>
    <row r="1360" spans="34:36" x14ac:dyDescent="0.35">
      <c r="AH1360" s="16" t="str">
        <f>IF(AND(B1360="Premier League",E1360="Live"),_xlfn.XLOOKUP(_xlfn.TEXTJOIN(" vs ",,C1360:D1360),Calendar!G:G,Calendar!B:B),IF(AND(B1360="Premier League",E1360="Highlights"),_xlfn.XLOOKUP(H1360,Calendar!O:O,Calendar!N:N,,-1),""))</f>
        <v/>
      </c>
      <c r="AI1360" s="61" t="str">
        <f>IF(AND(AH1360&lt;&gt;"",E1360="Live"),_xlfn.XLOOKUP(_xlfn.TEXTJOIN(" vs ",,C1360:D1360),Calendar!G:G,Calendar!K:K),"")</f>
        <v/>
      </c>
      <c r="AJ1360" s="61" t="str">
        <f>IF(AND(K1360&lt;&gt;"Match of the Day",K1360&lt;&gt;"Match of the Day 2",K1360&lt;&gt;"Match of the Day Repeat"),"",1+MAX($AJ$10:AJ1359))</f>
        <v/>
      </c>
    </row>
    <row r="1361" spans="34:36" x14ac:dyDescent="0.35">
      <c r="AH1361" s="16" t="str">
        <f>IF(AND(B1361="Premier League",E1361="Live"),_xlfn.XLOOKUP(_xlfn.TEXTJOIN(" vs ",,C1361:D1361),Calendar!G:G,Calendar!B:B),IF(AND(B1361="Premier League",E1361="Highlights"),_xlfn.XLOOKUP(H1361,Calendar!O:O,Calendar!N:N,,-1),""))</f>
        <v/>
      </c>
      <c r="AI1361" s="61" t="str">
        <f>IF(AND(AH1361&lt;&gt;"",E1361="Live"),_xlfn.XLOOKUP(_xlfn.TEXTJOIN(" vs ",,C1361:D1361),Calendar!G:G,Calendar!K:K),"")</f>
        <v/>
      </c>
      <c r="AJ1361" s="61" t="str">
        <f>IF(AND(K1361&lt;&gt;"Match of the Day",K1361&lt;&gt;"Match of the Day 2",K1361&lt;&gt;"Match of the Day Repeat"),"",1+MAX($AJ$10:AJ1360))</f>
        <v/>
      </c>
    </row>
    <row r="1362" spans="34:36" x14ac:dyDescent="0.35">
      <c r="AH1362" s="16" t="str">
        <f>IF(AND(B1362="Premier League",E1362="Live"),_xlfn.XLOOKUP(_xlfn.TEXTJOIN(" vs ",,C1362:D1362),Calendar!G:G,Calendar!B:B),IF(AND(B1362="Premier League",E1362="Highlights"),_xlfn.XLOOKUP(H1362,Calendar!O:O,Calendar!N:N,,-1),""))</f>
        <v/>
      </c>
      <c r="AI1362" s="61" t="str">
        <f>IF(AND(AH1362&lt;&gt;"",E1362="Live"),_xlfn.XLOOKUP(_xlfn.TEXTJOIN(" vs ",,C1362:D1362),Calendar!G:G,Calendar!K:K),"")</f>
        <v/>
      </c>
      <c r="AJ1362" s="61" t="str">
        <f>IF(AND(K1362&lt;&gt;"Match of the Day",K1362&lt;&gt;"Match of the Day 2",K1362&lt;&gt;"Match of the Day Repeat"),"",1+MAX($AJ$10:AJ1361))</f>
        <v/>
      </c>
    </row>
    <row r="1363" spans="34:36" x14ac:dyDescent="0.35">
      <c r="AH1363" s="16" t="str">
        <f>IF(AND(B1363="Premier League",E1363="Live"),_xlfn.XLOOKUP(_xlfn.TEXTJOIN(" vs ",,C1363:D1363),Calendar!G:G,Calendar!B:B),IF(AND(B1363="Premier League",E1363="Highlights"),_xlfn.XLOOKUP(H1363,Calendar!O:O,Calendar!N:N,,-1),""))</f>
        <v/>
      </c>
      <c r="AI1363" s="61" t="str">
        <f>IF(AND(AH1363&lt;&gt;"",E1363="Live"),_xlfn.XLOOKUP(_xlfn.TEXTJOIN(" vs ",,C1363:D1363),Calendar!G:G,Calendar!K:K),"")</f>
        <v/>
      </c>
      <c r="AJ1363" s="61" t="str">
        <f>IF(AND(K1363&lt;&gt;"Match of the Day",K1363&lt;&gt;"Match of the Day 2",K1363&lt;&gt;"Match of the Day Repeat"),"",1+MAX($AJ$10:AJ1362))</f>
        <v/>
      </c>
    </row>
    <row r="1364" spans="34:36" x14ac:dyDescent="0.35">
      <c r="AH1364" s="16" t="str">
        <f>IF(AND(B1364="Premier League",E1364="Live"),_xlfn.XLOOKUP(_xlfn.TEXTJOIN(" vs ",,C1364:D1364),Calendar!G:G,Calendar!B:B),IF(AND(B1364="Premier League",E1364="Highlights"),_xlfn.XLOOKUP(H1364,Calendar!O:O,Calendar!N:N,,-1),""))</f>
        <v/>
      </c>
      <c r="AI1364" s="61" t="str">
        <f>IF(AND(AH1364&lt;&gt;"",E1364="Live"),_xlfn.XLOOKUP(_xlfn.TEXTJOIN(" vs ",,C1364:D1364),Calendar!G:G,Calendar!K:K),"")</f>
        <v/>
      </c>
      <c r="AJ1364" s="61" t="str">
        <f>IF(AND(K1364&lt;&gt;"Match of the Day",K1364&lt;&gt;"Match of the Day 2",K1364&lt;&gt;"Match of the Day Repeat"),"",1+MAX($AJ$10:AJ1363))</f>
        <v/>
      </c>
    </row>
    <row r="1365" spans="34:36" x14ac:dyDescent="0.35">
      <c r="AH1365" s="16" t="str">
        <f>IF(AND(B1365="Premier League",E1365="Live"),_xlfn.XLOOKUP(_xlfn.TEXTJOIN(" vs ",,C1365:D1365),Calendar!G:G,Calendar!B:B),IF(AND(B1365="Premier League",E1365="Highlights"),_xlfn.XLOOKUP(H1365,Calendar!O:O,Calendar!N:N,,-1),""))</f>
        <v/>
      </c>
      <c r="AI1365" s="61" t="str">
        <f>IF(AND(AH1365&lt;&gt;"",E1365="Live"),_xlfn.XLOOKUP(_xlfn.TEXTJOIN(" vs ",,C1365:D1365),Calendar!G:G,Calendar!K:K),"")</f>
        <v/>
      </c>
      <c r="AJ1365" s="61" t="str">
        <f>IF(AND(K1365&lt;&gt;"Match of the Day",K1365&lt;&gt;"Match of the Day 2",K1365&lt;&gt;"Match of the Day Repeat"),"",1+MAX($AJ$10:AJ1364))</f>
        <v/>
      </c>
    </row>
    <row r="1366" spans="34:36" x14ac:dyDescent="0.35">
      <c r="AH1366" s="16" t="str">
        <f>IF(AND(B1366="Premier League",E1366="Live"),_xlfn.XLOOKUP(_xlfn.TEXTJOIN(" vs ",,C1366:D1366),Calendar!G:G,Calendar!B:B),IF(AND(B1366="Premier League",E1366="Highlights"),_xlfn.XLOOKUP(H1366,Calendar!O:O,Calendar!N:N,,-1),""))</f>
        <v/>
      </c>
      <c r="AI1366" s="61" t="str">
        <f>IF(AND(AH1366&lt;&gt;"",E1366="Live"),_xlfn.XLOOKUP(_xlfn.TEXTJOIN(" vs ",,C1366:D1366),Calendar!G:G,Calendar!K:K),"")</f>
        <v/>
      </c>
      <c r="AJ1366" s="61" t="str">
        <f>IF(AND(K1366&lt;&gt;"Match of the Day",K1366&lt;&gt;"Match of the Day 2",K1366&lt;&gt;"Match of the Day Repeat"),"",1+MAX($AJ$10:AJ1365))</f>
        <v/>
      </c>
    </row>
    <row r="1367" spans="34:36" x14ac:dyDescent="0.35">
      <c r="AH1367" s="16" t="str">
        <f>IF(AND(B1367="Premier League",E1367="Live"),_xlfn.XLOOKUP(_xlfn.TEXTJOIN(" vs ",,C1367:D1367),Calendar!G:G,Calendar!B:B),IF(AND(B1367="Premier League",E1367="Highlights"),_xlfn.XLOOKUP(H1367,Calendar!O:O,Calendar!N:N,,-1),""))</f>
        <v/>
      </c>
      <c r="AI1367" s="61" t="str">
        <f>IF(AND(AH1367&lt;&gt;"",E1367="Live"),_xlfn.XLOOKUP(_xlfn.TEXTJOIN(" vs ",,C1367:D1367),Calendar!G:G,Calendar!K:K),"")</f>
        <v/>
      </c>
      <c r="AJ1367" s="61" t="str">
        <f>IF(AND(K1367&lt;&gt;"Match of the Day",K1367&lt;&gt;"Match of the Day 2",K1367&lt;&gt;"Match of the Day Repeat"),"",1+MAX($AJ$10:AJ1366))</f>
        <v/>
      </c>
    </row>
    <row r="1368" spans="34:36" x14ac:dyDescent="0.35">
      <c r="AH1368" s="16" t="str">
        <f>IF(AND(B1368="Premier League",E1368="Live"),_xlfn.XLOOKUP(_xlfn.TEXTJOIN(" vs ",,C1368:D1368),Calendar!G:G,Calendar!B:B),IF(AND(B1368="Premier League",E1368="Highlights"),_xlfn.XLOOKUP(H1368,Calendar!O:O,Calendar!N:N,,-1),""))</f>
        <v/>
      </c>
      <c r="AI1368" s="61" t="str">
        <f>IF(AND(AH1368&lt;&gt;"",E1368="Live"),_xlfn.XLOOKUP(_xlfn.TEXTJOIN(" vs ",,C1368:D1368),Calendar!G:G,Calendar!K:K),"")</f>
        <v/>
      </c>
      <c r="AJ1368" s="61" t="str">
        <f>IF(AND(K1368&lt;&gt;"Match of the Day",K1368&lt;&gt;"Match of the Day 2",K1368&lt;&gt;"Match of the Day Repeat"),"",1+MAX($AJ$10:AJ1367))</f>
        <v/>
      </c>
    </row>
    <row r="1369" spans="34:36" x14ac:dyDescent="0.35">
      <c r="AH1369" s="16" t="str">
        <f>IF(AND(B1369="Premier League",E1369="Live"),_xlfn.XLOOKUP(_xlfn.TEXTJOIN(" vs ",,C1369:D1369),Calendar!G:G,Calendar!B:B),IF(AND(B1369="Premier League",E1369="Highlights"),_xlfn.XLOOKUP(H1369,Calendar!O:O,Calendar!N:N,,-1),""))</f>
        <v/>
      </c>
      <c r="AI1369" s="61" t="str">
        <f>IF(AND(AH1369&lt;&gt;"",E1369="Live"),_xlfn.XLOOKUP(_xlfn.TEXTJOIN(" vs ",,C1369:D1369),Calendar!G:G,Calendar!K:K),"")</f>
        <v/>
      </c>
      <c r="AJ1369" s="61" t="str">
        <f>IF(AND(K1369&lt;&gt;"Match of the Day",K1369&lt;&gt;"Match of the Day 2",K1369&lt;&gt;"Match of the Day Repeat"),"",1+MAX($AJ$10:AJ1368))</f>
        <v/>
      </c>
    </row>
    <row r="1370" spans="34:36" x14ac:dyDescent="0.35">
      <c r="AH1370" s="16" t="str">
        <f>IF(AND(B1370="Premier League",E1370="Live"),_xlfn.XLOOKUP(_xlfn.TEXTJOIN(" vs ",,C1370:D1370),Calendar!G:G,Calendar!B:B),IF(AND(B1370="Premier League",E1370="Highlights"),_xlfn.XLOOKUP(H1370,Calendar!O:O,Calendar!N:N,,-1),""))</f>
        <v/>
      </c>
      <c r="AI1370" s="61" t="str">
        <f>IF(AND(AH1370&lt;&gt;"",E1370="Live"),_xlfn.XLOOKUP(_xlfn.TEXTJOIN(" vs ",,C1370:D1370),Calendar!G:G,Calendar!K:K),"")</f>
        <v/>
      </c>
      <c r="AJ1370" s="61" t="str">
        <f>IF(AND(K1370&lt;&gt;"Match of the Day",K1370&lt;&gt;"Match of the Day 2",K1370&lt;&gt;"Match of the Day Repeat"),"",1+MAX($AJ$10:AJ1369))</f>
        <v/>
      </c>
    </row>
    <row r="1371" spans="34:36" x14ac:dyDescent="0.35">
      <c r="AH1371" s="16" t="str">
        <f>IF(AND(B1371="Premier League",E1371="Live"),_xlfn.XLOOKUP(_xlfn.TEXTJOIN(" vs ",,C1371:D1371),Calendar!G:G,Calendar!B:B),IF(AND(B1371="Premier League",E1371="Highlights"),_xlfn.XLOOKUP(H1371,Calendar!O:O,Calendar!N:N,,-1),""))</f>
        <v/>
      </c>
      <c r="AI1371" s="61" t="str">
        <f>IF(AND(AH1371&lt;&gt;"",E1371="Live"),_xlfn.XLOOKUP(_xlfn.TEXTJOIN(" vs ",,C1371:D1371),Calendar!G:G,Calendar!K:K),"")</f>
        <v/>
      </c>
      <c r="AJ1371" s="61" t="str">
        <f>IF(AND(K1371&lt;&gt;"Match of the Day",K1371&lt;&gt;"Match of the Day 2",K1371&lt;&gt;"Match of the Day Repeat"),"",1+MAX($AJ$10:AJ1370))</f>
        <v/>
      </c>
    </row>
    <row r="1372" spans="34:36" x14ac:dyDescent="0.35">
      <c r="AH1372" s="16" t="str">
        <f>IF(AND(B1372="Premier League",E1372="Live"),_xlfn.XLOOKUP(_xlfn.TEXTJOIN(" vs ",,C1372:D1372),Calendar!G:G,Calendar!B:B),IF(AND(B1372="Premier League",E1372="Highlights"),_xlfn.XLOOKUP(H1372,Calendar!O:O,Calendar!N:N,,-1),""))</f>
        <v/>
      </c>
      <c r="AI1372" s="61" t="str">
        <f>IF(AND(AH1372&lt;&gt;"",E1372="Live"),_xlfn.XLOOKUP(_xlfn.TEXTJOIN(" vs ",,C1372:D1372),Calendar!G:G,Calendar!K:K),"")</f>
        <v/>
      </c>
      <c r="AJ1372" s="61" t="str">
        <f>IF(AND(K1372&lt;&gt;"Match of the Day",K1372&lt;&gt;"Match of the Day 2",K1372&lt;&gt;"Match of the Day Repeat"),"",1+MAX($AJ$10:AJ1371))</f>
        <v/>
      </c>
    </row>
    <row r="1373" spans="34:36" x14ac:dyDescent="0.35">
      <c r="AH1373" s="16" t="str">
        <f>IF(AND(B1373="Premier League",E1373="Live"),_xlfn.XLOOKUP(_xlfn.TEXTJOIN(" vs ",,C1373:D1373),Calendar!G:G,Calendar!B:B),IF(AND(B1373="Premier League",E1373="Highlights"),_xlfn.XLOOKUP(H1373,Calendar!O:O,Calendar!N:N,,-1),""))</f>
        <v/>
      </c>
      <c r="AI1373" s="61" t="str">
        <f>IF(AND(AH1373&lt;&gt;"",E1373="Live"),_xlfn.XLOOKUP(_xlfn.TEXTJOIN(" vs ",,C1373:D1373),Calendar!G:G,Calendar!K:K),"")</f>
        <v/>
      </c>
      <c r="AJ1373" s="61" t="str">
        <f>IF(AND(K1373&lt;&gt;"Match of the Day",K1373&lt;&gt;"Match of the Day 2",K1373&lt;&gt;"Match of the Day Repeat"),"",1+MAX($AJ$10:AJ1372))</f>
        <v/>
      </c>
    </row>
    <row r="1374" spans="34:36" x14ac:dyDescent="0.35">
      <c r="AH1374" s="16" t="str">
        <f>IF(AND(B1374="Premier League",E1374="Live"),_xlfn.XLOOKUP(_xlfn.TEXTJOIN(" vs ",,C1374:D1374),Calendar!G:G,Calendar!B:B),IF(AND(B1374="Premier League",E1374="Highlights"),_xlfn.XLOOKUP(H1374,Calendar!O:O,Calendar!N:N,,-1),""))</f>
        <v/>
      </c>
      <c r="AI1374" s="61" t="str">
        <f>IF(AND(AH1374&lt;&gt;"",E1374="Live"),_xlfn.XLOOKUP(_xlfn.TEXTJOIN(" vs ",,C1374:D1374),Calendar!G:G,Calendar!K:K),"")</f>
        <v/>
      </c>
      <c r="AJ1374" s="61" t="str">
        <f>IF(AND(K1374&lt;&gt;"Match of the Day",K1374&lt;&gt;"Match of the Day 2",K1374&lt;&gt;"Match of the Day Repeat"),"",1+MAX($AJ$10:AJ1373))</f>
        <v/>
      </c>
    </row>
    <row r="1375" spans="34:36" x14ac:dyDescent="0.35">
      <c r="AH1375" s="16" t="str">
        <f>IF(AND(B1375="Premier League",E1375="Live"),_xlfn.XLOOKUP(_xlfn.TEXTJOIN(" vs ",,C1375:D1375),Calendar!G:G,Calendar!B:B),IF(AND(B1375="Premier League",E1375="Highlights"),_xlfn.XLOOKUP(H1375,Calendar!O:O,Calendar!N:N,,-1),""))</f>
        <v/>
      </c>
      <c r="AI1375" s="61" t="str">
        <f>IF(AND(AH1375&lt;&gt;"",E1375="Live"),_xlfn.XLOOKUP(_xlfn.TEXTJOIN(" vs ",,C1375:D1375),Calendar!G:G,Calendar!K:K),"")</f>
        <v/>
      </c>
      <c r="AJ1375" s="61" t="str">
        <f>IF(AND(K1375&lt;&gt;"Match of the Day",K1375&lt;&gt;"Match of the Day 2",K1375&lt;&gt;"Match of the Day Repeat"),"",1+MAX($AJ$10:AJ1374))</f>
        <v/>
      </c>
    </row>
    <row r="1376" spans="34:36" x14ac:dyDescent="0.35">
      <c r="AH1376" s="16" t="str">
        <f>IF(AND(B1376="Premier League",E1376="Live"),_xlfn.XLOOKUP(_xlfn.TEXTJOIN(" vs ",,C1376:D1376),Calendar!G:G,Calendar!B:B),IF(AND(B1376="Premier League",E1376="Highlights"),_xlfn.XLOOKUP(H1376,Calendar!O:O,Calendar!N:N,,-1),""))</f>
        <v/>
      </c>
      <c r="AI1376" s="61" t="str">
        <f>IF(AND(AH1376&lt;&gt;"",E1376="Live"),_xlfn.XLOOKUP(_xlfn.TEXTJOIN(" vs ",,C1376:D1376),Calendar!G:G,Calendar!K:K),"")</f>
        <v/>
      </c>
      <c r="AJ1376" s="61" t="str">
        <f>IF(AND(K1376&lt;&gt;"Match of the Day",K1376&lt;&gt;"Match of the Day 2",K1376&lt;&gt;"Match of the Day Repeat"),"",1+MAX($AJ$10:AJ1375))</f>
        <v/>
      </c>
    </row>
    <row r="1377" spans="34:36" x14ac:dyDescent="0.35">
      <c r="AH1377" s="16" t="str">
        <f>IF(AND(B1377="Premier League",E1377="Live"),_xlfn.XLOOKUP(_xlfn.TEXTJOIN(" vs ",,C1377:D1377),Calendar!G:G,Calendar!B:B),IF(AND(B1377="Premier League",E1377="Highlights"),_xlfn.XLOOKUP(H1377,Calendar!O:O,Calendar!N:N,,-1),""))</f>
        <v/>
      </c>
      <c r="AI1377" s="61" t="str">
        <f>IF(AND(AH1377&lt;&gt;"",E1377="Live"),_xlfn.XLOOKUP(_xlfn.TEXTJOIN(" vs ",,C1377:D1377),Calendar!G:G,Calendar!K:K),"")</f>
        <v/>
      </c>
      <c r="AJ1377" s="61" t="str">
        <f>IF(AND(K1377&lt;&gt;"Match of the Day",K1377&lt;&gt;"Match of the Day 2",K1377&lt;&gt;"Match of the Day Repeat"),"",1+MAX($AJ$10:AJ1376))</f>
        <v/>
      </c>
    </row>
    <row r="1378" spans="34:36" x14ac:dyDescent="0.35">
      <c r="AH1378" s="16" t="str">
        <f>IF(AND(B1378="Premier League",E1378="Live"),_xlfn.XLOOKUP(_xlfn.TEXTJOIN(" vs ",,C1378:D1378),Calendar!G:G,Calendar!B:B),IF(AND(B1378="Premier League",E1378="Highlights"),_xlfn.XLOOKUP(H1378,Calendar!O:O,Calendar!N:N,,-1),""))</f>
        <v/>
      </c>
      <c r="AI1378" s="61" t="str">
        <f>IF(AND(AH1378&lt;&gt;"",E1378="Live"),_xlfn.XLOOKUP(_xlfn.TEXTJOIN(" vs ",,C1378:D1378),Calendar!G:G,Calendar!K:K),"")</f>
        <v/>
      </c>
      <c r="AJ1378" s="61" t="str">
        <f>IF(AND(K1378&lt;&gt;"Match of the Day",K1378&lt;&gt;"Match of the Day 2",K1378&lt;&gt;"Match of the Day Repeat"),"",1+MAX($AJ$10:AJ1377))</f>
        <v/>
      </c>
    </row>
    <row r="1379" spans="34:36" x14ac:dyDescent="0.35">
      <c r="AH1379" s="16" t="str">
        <f>IF(AND(B1379="Premier League",E1379="Live"),_xlfn.XLOOKUP(_xlfn.TEXTJOIN(" vs ",,C1379:D1379),Calendar!G:G,Calendar!B:B),IF(AND(B1379="Premier League",E1379="Highlights"),_xlfn.XLOOKUP(H1379,Calendar!O:O,Calendar!N:N,,-1),""))</f>
        <v/>
      </c>
      <c r="AI1379" s="61" t="str">
        <f>IF(AND(AH1379&lt;&gt;"",E1379="Live"),_xlfn.XLOOKUP(_xlfn.TEXTJOIN(" vs ",,C1379:D1379),Calendar!G:G,Calendar!K:K),"")</f>
        <v/>
      </c>
      <c r="AJ1379" s="61" t="str">
        <f>IF(AND(K1379&lt;&gt;"Match of the Day",K1379&lt;&gt;"Match of the Day 2",K1379&lt;&gt;"Match of the Day Repeat"),"",1+MAX($AJ$10:AJ1378))</f>
        <v/>
      </c>
    </row>
    <row r="1380" spans="34:36" x14ac:dyDescent="0.35">
      <c r="AH1380" s="16" t="str">
        <f>IF(AND(B1380="Premier League",E1380="Live"),_xlfn.XLOOKUP(_xlfn.TEXTJOIN(" vs ",,C1380:D1380),Calendar!G:G,Calendar!B:B),IF(AND(B1380="Premier League",E1380="Highlights"),_xlfn.XLOOKUP(H1380,Calendar!O:O,Calendar!N:N,,-1),""))</f>
        <v/>
      </c>
      <c r="AI1380" s="61" t="str">
        <f>IF(AND(AH1380&lt;&gt;"",E1380="Live"),_xlfn.XLOOKUP(_xlfn.TEXTJOIN(" vs ",,C1380:D1380),Calendar!G:G,Calendar!K:K),"")</f>
        <v/>
      </c>
      <c r="AJ1380" s="61" t="str">
        <f>IF(AND(K1380&lt;&gt;"Match of the Day",K1380&lt;&gt;"Match of the Day 2",K1380&lt;&gt;"Match of the Day Repeat"),"",1+MAX($AJ$10:AJ1379))</f>
        <v/>
      </c>
    </row>
    <row r="1381" spans="34:36" x14ac:dyDescent="0.35">
      <c r="AH1381" s="16" t="str">
        <f>IF(AND(B1381="Premier League",E1381="Live"),_xlfn.XLOOKUP(_xlfn.TEXTJOIN(" vs ",,C1381:D1381),Calendar!G:G,Calendar!B:B),IF(AND(B1381="Premier League",E1381="Highlights"),_xlfn.XLOOKUP(H1381,Calendar!O:O,Calendar!N:N,,-1),""))</f>
        <v/>
      </c>
      <c r="AI1381" s="61" t="str">
        <f>IF(AND(AH1381&lt;&gt;"",E1381="Live"),_xlfn.XLOOKUP(_xlfn.TEXTJOIN(" vs ",,C1381:D1381),Calendar!G:G,Calendar!K:K),"")</f>
        <v/>
      </c>
      <c r="AJ1381" s="61" t="str">
        <f>IF(AND(K1381&lt;&gt;"Match of the Day",K1381&lt;&gt;"Match of the Day 2",K1381&lt;&gt;"Match of the Day Repeat"),"",1+MAX($AJ$10:AJ1380))</f>
        <v/>
      </c>
    </row>
    <row r="1382" spans="34:36" x14ac:dyDescent="0.35">
      <c r="AH1382" s="16" t="str">
        <f>IF(AND(B1382="Premier League",E1382="Live"),_xlfn.XLOOKUP(_xlfn.TEXTJOIN(" vs ",,C1382:D1382),Calendar!G:G,Calendar!B:B),IF(AND(B1382="Premier League",E1382="Highlights"),_xlfn.XLOOKUP(H1382,Calendar!O:O,Calendar!N:N,,-1),""))</f>
        <v/>
      </c>
      <c r="AI1382" s="61" t="str">
        <f>IF(AND(AH1382&lt;&gt;"",E1382="Live"),_xlfn.XLOOKUP(_xlfn.TEXTJOIN(" vs ",,C1382:D1382),Calendar!G:G,Calendar!K:K),"")</f>
        <v/>
      </c>
      <c r="AJ1382" s="61" t="str">
        <f>IF(AND(K1382&lt;&gt;"Match of the Day",K1382&lt;&gt;"Match of the Day 2",K1382&lt;&gt;"Match of the Day Repeat"),"",1+MAX($AJ$10:AJ1381))</f>
        <v/>
      </c>
    </row>
    <row r="1383" spans="34:36" x14ac:dyDescent="0.35">
      <c r="AH1383" s="16" t="str">
        <f>IF(AND(B1383="Premier League",E1383="Live"),_xlfn.XLOOKUP(_xlfn.TEXTJOIN(" vs ",,C1383:D1383),Calendar!G:G,Calendar!B:B),IF(AND(B1383="Premier League",E1383="Highlights"),_xlfn.XLOOKUP(H1383,Calendar!O:O,Calendar!N:N,,-1),""))</f>
        <v/>
      </c>
      <c r="AI1383" s="61" t="str">
        <f>IF(AND(AH1383&lt;&gt;"",E1383="Live"),_xlfn.XLOOKUP(_xlfn.TEXTJOIN(" vs ",,C1383:D1383),Calendar!G:G,Calendar!K:K),"")</f>
        <v/>
      </c>
      <c r="AJ1383" s="61" t="str">
        <f>IF(AND(K1383&lt;&gt;"Match of the Day",K1383&lt;&gt;"Match of the Day 2",K1383&lt;&gt;"Match of the Day Repeat"),"",1+MAX($AJ$10:AJ1382))</f>
        <v/>
      </c>
    </row>
    <row r="1384" spans="34:36" x14ac:dyDescent="0.35">
      <c r="AH1384" s="16" t="str">
        <f>IF(AND(B1384="Premier League",E1384="Live"),_xlfn.XLOOKUP(_xlfn.TEXTJOIN(" vs ",,C1384:D1384),Calendar!G:G,Calendar!B:B),IF(AND(B1384="Premier League",E1384="Highlights"),_xlfn.XLOOKUP(H1384,Calendar!O:O,Calendar!N:N,,-1),""))</f>
        <v/>
      </c>
      <c r="AI1384" s="61" t="str">
        <f>IF(AND(AH1384&lt;&gt;"",E1384="Live"),_xlfn.XLOOKUP(_xlfn.TEXTJOIN(" vs ",,C1384:D1384),Calendar!G:G,Calendar!K:K),"")</f>
        <v/>
      </c>
      <c r="AJ1384" s="61" t="str">
        <f>IF(AND(K1384&lt;&gt;"Match of the Day",K1384&lt;&gt;"Match of the Day 2",K1384&lt;&gt;"Match of the Day Repeat"),"",1+MAX($AJ$10:AJ1383))</f>
        <v/>
      </c>
    </row>
    <row r="1385" spans="34:36" x14ac:dyDescent="0.35">
      <c r="AH1385" s="16" t="str">
        <f>IF(AND(B1385="Premier League",E1385="Live"),_xlfn.XLOOKUP(_xlfn.TEXTJOIN(" vs ",,C1385:D1385),Calendar!G:G,Calendar!B:B),IF(AND(B1385="Premier League",E1385="Highlights"),_xlfn.XLOOKUP(H1385,Calendar!O:O,Calendar!N:N,,-1),""))</f>
        <v/>
      </c>
      <c r="AI1385" s="61" t="str">
        <f>IF(AND(AH1385&lt;&gt;"",E1385="Live"),_xlfn.XLOOKUP(_xlfn.TEXTJOIN(" vs ",,C1385:D1385),Calendar!G:G,Calendar!K:K),"")</f>
        <v/>
      </c>
      <c r="AJ1385" s="61" t="str">
        <f>IF(AND(K1385&lt;&gt;"Match of the Day",K1385&lt;&gt;"Match of the Day 2",K1385&lt;&gt;"Match of the Day Repeat"),"",1+MAX($AJ$10:AJ1384))</f>
        <v/>
      </c>
    </row>
    <row r="1386" spans="34:36" x14ac:dyDescent="0.35">
      <c r="AH1386" s="16" t="str">
        <f>IF(AND(B1386="Premier League",E1386="Live"),_xlfn.XLOOKUP(_xlfn.TEXTJOIN(" vs ",,C1386:D1386),Calendar!G:G,Calendar!B:B),IF(AND(B1386="Premier League",E1386="Highlights"),_xlfn.XLOOKUP(H1386,Calendar!O:O,Calendar!N:N,,-1),""))</f>
        <v/>
      </c>
      <c r="AI1386" s="61" t="str">
        <f>IF(AND(AH1386&lt;&gt;"",E1386="Live"),_xlfn.XLOOKUP(_xlfn.TEXTJOIN(" vs ",,C1386:D1386),Calendar!G:G,Calendar!K:K),"")</f>
        <v/>
      </c>
      <c r="AJ1386" s="61" t="str">
        <f>IF(AND(K1386&lt;&gt;"Match of the Day",K1386&lt;&gt;"Match of the Day 2",K1386&lt;&gt;"Match of the Day Repeat"),"",1+MAX($AJ$10:AJ1385))</f>
        <v/>
      </c>
    </row>
    <row r="1387" spans="34:36" x14ac:dyDescent="0.35">
      <c r="AH1387" s="16" t="str">
        <f>IF(AND(B1387="Premier League",E1387="Live"),_xlfn.XLOOKUP(_xlfn.TEXTJOIN(" vs ",,C1387:D1387),Calendar!G:G,Calendar!B:B),IF(AND(B1387="Premier League",E1387="Highlights"),_xlfn.XLOOKUP(H1387,Calendar!O:O,Calendar!N:N,,-1),""))</f>
        <v/>
      </c>
      <c r="AI1387" s="61" t="str">
        <f>IF(AND(AH1387&lt;&gt;"",E1387="Live"),_xlfn.XLOOKUP(_xlfn.TEXTJOIN(" vs ",,C1387:D1387),Calendar!G:G,Calendar!K:K),"")</f>
        <v/>
      </c>
      <c r="AJ1387" s="61" t="str">
        <f>IF(AND(K1387&lt;&gt;"Match of the Day",K1387&lt;&gt;"Match of the Day 2",K1387&lt;&gt;"Match of the Day Repeat"),"",1+MAX($AJ$10:AJ1386))</f>
        <v/>
      </c>
    </row>
    <row r="1388" spans="34:36" x14ac:dyDescent="0.35">
      <c r="AH1388" s="16" t="str">
        <f>IF(AND(B1388="Premier League",E1388="Live"),_xlfn.XLOOKUP(_xlfn.TEXTJOIN(" vs ",,C1388:D1388),Calendar!G:G,Calendar!B:B),IF(AND(B1388="Premier League",E1388="Highlights"),_xlfn.XLOOKUP(H1388,Calendar!O:O,Calendar!N:N,,-1),""))</f>
        <v/>
      </c>
      <c r="AI1388" s="61" t="str">
        <f>IF(AND(AH1388&lt;&gt;"",E1388="Live"),_xlfn.XLOOKUP(_xlfn.TEXTJOIN(" vs ",,C1388:D1388),Calendar!G:G,Calendar!K:K),"")</f>
        <v/>
      </c>
      <c r="AJ1388" s="61" t="str">
        <f>IF(AND(K1388&lt;&gt;"Match of the Day",K1388&lt;&gt;"Match of the Day 2",K1388&lt;&gt;"Match of the Day Repeat"),"",1+MAX($AJ$10:AJ1387))</f>
        <v/>
      </c>
    </row>
    <row r="1389" spans="34:36" x14ac:dyDescent="0.35">
      <c r="AH1389" s="16" t="str">
        <f>IF(AND(B1389="Premier League",E1389="Live"),_xlfn.XLOOKUP(_xlfn.TEXTJOIN(" vs ",,C1389:D1389),Calendar!G:G,Calendar!B:B),IF(AND(B1389="Premier League",E1389="Highlights"),_xlfn.XLOOKUP(H1389,Calendar!O:O,Calendar!N:N,,-1),""))</f>
        <v/>
      </c>
      <c r="AI1389" s="61" t="str">
        <f>IF(AND(AH1389&lt;&gt;"",E1389="Live"),_xlfn.XLOOKUP(_xlfn.TEXTJOIN(" vs ",,C1389:D1389),Calendar!G:G,Calendar!K:K),"")</f>
        <v/>
      </c>
      <c r="AJ1389" s="61" t="str">
        <f>IF(AND(K1389&lt;&gt;"Match of the Day",K1389&lt;&gt;"Match of the Day 2",K1389&lt;&gt;"Match of the Day Repeat"),"",1+MAX($AJ$10:AJ1388))</f>
        <v/>
      </c>
    </row>
    <row r="1390" spans="34:36" x14ac:dyDescent="0.35">
      <c r="AH1390" s="16" t="str">
        <f>IF(AND(B1390="Premier League",E1390="Live"),_xlfn.XLOOKUP(_xlfn.TEXTJOIN(" vs ",,C1390:D1390),Calendar!G:G,Calendar!B:B),IF(AND(B1390="Premier League",E1390="Highlights"),_xlfn.XLOOKUP(H1390,Calendar!O:O,Calendar!N:N,,-1),""))</f>
        <v/>
      </c>
      <c r="AI1390" s="61" t="str">
        <f>IF(AND(AH1390&lt;&gt;"",E1390="Live"),_xlfn.XLOOKUP(_xlfn.TEXTJOIN(" vs ",,C1390:D1390),Calendar!G:G,Calendar!K:K),"")</f>
        <v/>
      </c>
      <c r="AJ1390" s="61" t="str">
        <f>IF(AND(K1390&lt;&gt;"Match of the Day",K1390&lt;&gt;"Match of the Day 2",K1390&lt;&gt;"Match of the Day Repeat"),"",1+MAX($AJ$10:AJ1389))</f>
        <v/>
      </c>
    </row>
    <row r="1391" spans="34:36" x14ac:dyDescent="0.35">
      <c r="AH1391" s="16" t="str">
        <f>IF(AND(B1391="Premier League",E1391="Live"),_xlfn.XLOOKUP(_xlfn.TEXTJOIN(" vs ",,C1391:D1391),Calendar!G:G,Calendar!B:B),IF(AND(B1391="Premier League",E1391="Highlights"),_xlfn.XLOOKUP(H1391,Calendar!O:O,Calendar!N:N,,-1),""))</f>
        <v/>
      </c>
      <c r="AI1391" s="61" t="str">
        <f>IF(AND(AH1391&lt;&gt;"",E1391="Live"),_xlfn.XLOOKUP(_xlfn.TEXTJOIN(" vs ",,C1391:D1391),Calendar!G:G,Calendar!K:K),"")</f>
        <v/>
      </c>
      <c r="AJ1391" s="61" t="str">
        <f>IF(AND(K1391&lt;&gt;"Match of the Day",K1391&lt;&gt;"Match of the Day 2",K1391&lt;&gt;"Match of the Day Repeat"),"",1+MAX($AJ$10:AJ1390))</f>
        <v/>
      </c>
    </row>
    <row r="1392" spans="34:36" x14ac:dyDescent="0.35">
      <c r="AH1392" s="16" t="str">
        <f>IF(AND(B1392="Premier League",E1392="Live"),_xlfn.XLOOKUP(_xlfn.TEXTJOIN(" vs ",,C1392:D1392),Calendar!G:G,Calendar!B:B),IF(AND(B1392="Premier League",E1392="Highlights"),_xlfn.XLOOKUP(H1392,Calendar!O:O,Calendar!N:N,,-1),""))</f>
        <v/>
      </c>
      <c r="AI1392" s="61" t="str">
        <f>IF(AND(AH1392&lt;&gt;"",E1392="Live"),_xlfn.XLOOKUP(_xlfn.TEXTJOIN(" vs ",,C1392:D1392),Calendar!G:G,Calendar!K:K),"")</f>
        <v/>
      </c>
      <c r="AJ1392" s="61" t="str">
        <f>IF(AND(K1392&lt;&gt;"Match of the Day",K1392&lt;&gt;"Match of the Day 2",K1392&lt;&gt;"Match of the Day Repeat"),"",1+MAX($AJ$10:AJ1391))</f>
        <v/>
      </c>
    </row>
    <row r="1393" spans="34:36" x14ac:dyDescent="0.35">
      <c r="AH1393" s="16" t="str">
        <f>IF(AND(B1393="Premier League",E1393="Live"),_xlfn.XLOOKUP(_xlfn.TEXTJOIN(" vs ",,C1393:D1393),Calendar!G:G,Calendar!B:B),IF(AND(B1393="Premier League",E1393="Highlights"),_xlfn.XLOOKUP(H1393,Calendar!O:O,Calendar!N:N,,-1),""))</f>
        <v/>
      </c>
      <c r="AI1393" s="61" t="str">
        <f>IF(AND(AH1393&lt;&gt;"",E1393="Live"),_xlfn.XLOOKUP(_xlfn.TEXTJOIN(" vs ",,C1393:D1393),Calendar!G:G,Calendar!K:K),"")</f>
        <v/>
      </c>
      <c r="AJ1393" s="61" t="str">
        <f>IF(AND(K1393&lt;&gt;"Match of the Day",K1393&lt;&gt;"Match of the Day 2",K1393&lt;&gt;"Match of the Day Repeat"),"",1+MAX($AJ$10:AJ1392))</f>
        <v/>
      </c>
    </row>
    <row r="1394" spans="34:36" x14ac:dyDescent="0.35">
      <c r="AH1394" s="16" t="str">
        <f>IF(AND(B1394="Premier League",E1394="Live"),_xlfn.XLOOKUP(_xlfn.TEXTJOIN(" vs ",,C1394:D1394),Calendar!G:G,Calendar!B:B),IF(AND(B1394="Premier League",E1394="Highlights"),_xlfn.XLOOKUP(H1394,Calendar!O:O,Calendar!N:N,,-1),""))</f>
        <v/>
      </c>
      <c r="AI1394" s="61" t="str">
        <f>IF(AND(AH1394&lt;&gt;"",E1394="Live"),_xlfn.XLOOKUP(_xlfn.TEXTJOIN(" vs ",,C1394:D1394),Calendar!G:G,Calendar!K:K),"")</f>
        <v/>
      </c>
      <c r="AJ1394" s="61" t="str">
        <f>IF(AND(K1394&lt;&gt;"Match of the Day",K1394&lt;&gt;"Match of the Day 2",K1394&lt;&gt;"Match of the Day Repeat"),"",1+MAX($AJ$10:AJ1393))</f>
        <v/>
      </c>
    </row>
    <row r="1395" spans="34:36" x14ac:dyDescent="0.35">
      <c r="AH1395" s="16" t="str">
        <f>IF(AND(B1395="Premier League",E1395="Live"),_xlfn.XLOOKUP(_xlfn.TEXTJOIN(" vs ",,C1395:D1395),Calendar!G:G,Calendar!B:B),IF(AND(B1395="Premier League",E1395="Highlights"),_xlfn.XLOOKUP(H1395,Calendar!O:O,Calendar!N:N,,-1),""))</f>
        <v/>
      </c>
      <c r="AI1395" s="61" t="str">
        <f>IF(AND(AH1395&lt;&gt;"",E1395="Live"),_xlfn.XLOOKUP(_xlfn.TEXTJOIN(" vs ",,C1395:D1395),Calendar!G:G,Calendar!K:K),"")</f>
        <v/>
      </c>
      <c r="AJ1395" s="61" t="str">
        <f>IF(AND(K1395&lt;&gt;"Match of the Day",K1395&lt;&gt;"Match of the Day 2",K1395&lt;&gt;"Match of the Day Repeat"),"",1+MAX($AJ$10:AJ1394))</f>
        <v/>
      </c>
    </row>
    <row r="1396" spans="34:36" x14ac:dyDescent="0.35">
      <c r="AH1396" s="16" t="str">
        <f>IF(AND(B1396="Premier League",E1396="Live"),_xlfn.XLOOKUP(_xlfn.TEXTJOIN(" vs ",,C1396:D1396),Calendar!G:G,Calendar!B:B),IF(AND(B1396="Premier League",E1396="Highlights"),_xlfn.XLOOKUP(H1396,Calendar!O:O,Calendar!N:N,,-1),""))</f>
        <v/>
      </c>
      <c r="AI1396" s="61" t="str">
        <f>IF(AND(AH1396&lt;&gt;"",E1396="Live"),_xlfn.XLOOKUP(_xlfn.TEXTJOIN(" vs ",,C1396:D1396),Calendar!G:G,Calendar!K:K),"")</f>
        <v/>
      </c>
      <c r="AJ1396" s="61" t="str">
        <f>IF(AND(K1396&lt;&gt;"Match of the Day",K1396&lt;&gt;"Match of the Day 2",K1396&lt;&gt;"Match of the Day Repeat"),"",1+MAX($AJ$10:AJ1395))</f>
        <v/>
      </c>
    </row>
    <row r="1397" spans="34:36" x14ac:dyDescent="0.35">
      <c r="AH1397" s="16" t="str">
        <f>IF(AND(B1397="Premier League",E1397="Live"),_xlfn.XLOOKUP(_xlfn.TEXTJOIN(" vs ",,C1397:D1397),Calendar!G:G,Calendar!B:B),IF(AND(B1397="Premier League",E1397="Highlights"),_xlfn.XLOOKUP(H1397,Calendar!O:O,Calendar!N:N,,-1),""))</f>
        <v/>
      </c>
      <c r="AI1397" s="61" t="str">
        <f>IF(AND(AH1397&lt;&gt;"",E1397="Live"),_xlfn.XLOOKUP(_xlfn.TEXTJOIN(" vs ",,C1397:D1397),Calendar!G:G,Calendar!K:K),"")</f>
        <v/>
      </c>
      <c r="AJ1397" s="61" t="str">
        <f>IF(AND(K1397&lt;&gt;"Match of the Day",K1397&lt;&gt;"Match of the Day 2",K1397&lt;&gt;"Match of the Day Repeat"),"",1+MAX($AJ$10:AJ1396))</f>
        <v/>
      </c>
    </row>
    <row r="1398" spans="34:36" x14ac:dyDescent="0.35">
      <c r="AH1398" s="16" t="str">
        <f>IF(AND(B1398="Premier League",E1398="Live"),_xlfn.XLOOKUP(_xlfn.TEXTJOIN(" vs ",,C1398:D1398),Calendar!G:G,Calendar!B:B),IF(AND(B1398="Premier League",E1398="Highlights"),_xlfn.XLOOKUP(H1398,Calendar!O:O,Calendar!N:N,,-1),""))</f>
        <v/>
      </c>
      <c r="AI1398" s="61" t="str">
        <f>IF(AND(AH1398&lt;&gt;"",E1398="Live"),_xlfn.XLOOKUP(_xlfn.TEXTJOIN(" vs ",,C1398:D1398),Calendar!G:G,Calendar!K:K),"")</f>
        <v/>
      </c>
      <c r="AJ1398" s="61" t="str">
        <f>IF(AND(K1398&lt;&gt;"Match of the Day",K1398&lt;&gt;"Match of the Day 2",K1398&lt;&gt;"Match of the Day Repeat"),"",1+MAX($AJ$10:AJ1397))</f>
        <v/>
      </c>
    </row>
    <row r="1399" spans="34:36" x14ac:dyDescent="0.35">
      <c r="AH1399" s="16" t="str">
        <f>IF(AND(B1399="Premier League",E1399="Live"),_xlfn.XLOOKUP(_xlfn.TEXTJOIN(" vs ",,C1399:D1399),Calendar!G:G,Calendar!B:B),IF(AND(B1399="Premier League",E1399="Highlights"),_xlfn.XLOOKUP(H1399,Calendar!O:O,Calendar!N:N,,-1),""))</f>
        <v/>
      </c>
      <c r="AI1399" s="61" t="str">
        <f>IF(AND(AH1399&lt;&gt;"",E1399="Live"),_xlfn.XLOOKUP(_xlfn.TEXTJOIN(" vs ",,C1399:D1399),Calendar!G:G,Calendar!K:K),"")</f>
        <v/>
      </c>
      <c r="AJ1399" s="61" t="str">
        <f>IF(AND(K1399&lt;&gt;"Match of the Day",K1399&lt;&gt;"Match of the Day 2",K1399&lt;&gt;"Match of the Day Repeat"),"",1+MAX($AJ$10:AJ1398))</f>
        <v/>
      </c>
    </row>
    <row r="1400" spans="34:36" x14ac:dyDescent="0.35">
      <c r="AH1400" s="16" t="str">
        <f>IF(AND(B1400="Premier League",E1400="Live"),_xlfn.XLOOKUP(_xlfn.TEXTJOIN(" vs ",,C1400:D1400),Calendar!G:G,Calendar!B:B),IF(AND(B1400="Premier League",E1400="Highlights"),_xlfn.XLOOKUP(H1400,Calendar!O:O,Calendar!N:N,,-1),""))</f>
        <v/>
      </c>
      <c r="AI1400" s="61" t="str">
        <f>IF(AND(AH1400&lt;&gt;"",E1400="Live"),_xlfn.XLOOKUP(_xlfn.TEXTJOIN(" vs ",,C1400:D1400),Calendar!G:G,Calendar!K:K),"")</f>
        <v/>
      </c>
      <c r="AJ1400" s="61" t="str">
        <f>IF(AND(K1400&lt;&gt;"Match of the Day",K1400&lt;&gt;"Match of the Day 2",K1400&lt;&gt;"Match of the Day Repeat"),"",1+MAX($AJ$10:AJ1399))</f>
        <v/>
      </c>
    </row>
    <row r="1401" spans="34:36" x14ac:dyDescent="0.35">
      <c r="AH1401" s="16" t="str">
        <f>IF(AND(B1401="Premier League",E1401="Live"),_xlfn.XLOOKUP(_xlfn.TEXTJOIN(" vs ",,C1401:D1401),Calendar!G:G,Calendar!B:B),IF(AND(B1401="Premier League",E1401="Highlights"),_xlfn.XLOOKUP(H1401,Calendar!O:O,Calendar!N:N,,-1),""))</f>
        <v/>
      </c>
      <c r="AI1401" s="61" t="str">
        <f>IF(AND(AH1401&lt;&gt;"",E1401="Live"),_xlfn.XLOOKUP(_xlfn.TEXTJOIN(" vs ",,C1401:D1401),Calendar!G:G,Calendar!K:K),"")</f>
        <v/>
      </c>
      <c r="AJ1401" s="61" t="str">
        <f>IF(AND(K1401&lt;&gt;"Match of the Day",K1401&lt;&gt;"Match of the Day 2",K1401&lt;&gt;"Match of the Day Repeat"),"",1+MAX($AJ$10:AJ1400))</f>
        <v/>
      </c>
    </row>
    <row r="1402" spans="34:36" x14ac:dyDescent="0.35">
      <c r="AH1402" s="16" t="str">
        <f>IF(AND(B1402="Premier League",E1402="Live"),_xlfn.XLOOKUP(_xlfn.TEXTJOIN(" vs ",,C1402:D1402),Calendar!G:G,Calendar!B:B),IF(AND(B1402="Premier League",E1402="Highlights"),_xlfn.XLOOKUP(H1402,Calendar!O:O,Calendar!N:N,,-1),""))</f>
        <v/>
      </c>
      <c r="AI1402" s="61" t="str">
        <f>IF(AND(AH1402&lt;&gt;"",E1402="Live"),_xlfn.XLOOKUP(_xlfn.TEXTJOIN(" vs ",,C1402:D1402),Calendar!G:G,Calendar!K:K),"")</f>
        <v/>
      </c>
      <c r="AJ1402" s="61" t="str">
        <f>IF(AND(K1402&lt;&gt;"Match of the Day",K1402&lt;&gt;"Match of the Day 2",K1402&lt;&gt;"Match of the Day Repeat"),"",1+MAX($AJ$10:AJ1401))</f>
        <v/>
      </c>
    </row>
    <row r="1403" spans="34:36" x14ac:dyDescent="0.35">
      <c r="AH1403" s="16" t="str">
        <f>IF(AND(B1403="Premier League",E1403="Live"),_xlfn.XLOOKUP(_xlfn.TEXTJOIN(" vs ",,C1403:D1403),Calendar!G:G,Calendar!B:B),IF(AND(B1403="Premier League",E1403="Highlights"),_xlfn.XLOOKUP(H1403,Calendar!O:O,Calendar!N:N,,-1),""))</f>
        <v/>
      </c>
      <c r="AI1403" s="61" t="str">
        <f>IF(AND(AH1403&lt;&gt;"",E1403="Live"),_xlfn.XLOOKUP(_xlfn.TEXTJOIN(" vs ",,C1403:D1403),Calendar!G:G,Calendar!K:K),"")</f>
        <v/>
      </c>
      <c r="AJ1403" s="61" t="str">
        <f>IF(AND(K1403&lt;&gt;"Match of the Day",K1403&lt;&gt;"Match of the Day 2",K1403&lt;&gt;"Match of the Day Repeat"),"",1+MAX($AJ$10:AJ1402))</f>
        <v/>
      </c>
    </row>
    <row r="1404" spans="34:36" x14ac:dyDescent="0.35">
      <c r="AH1404" s="16" t="str">
        <f>IF(AND(B1404="Premier League",E1404="Live"),_xlfn.XLOOKUP(_xlfn.TEXTJOIN(" vs ",,C1404:D1404),Calendar!G:G,Calendar!B:B),IF(AND(B1404="Premier League",E1404="Highlights"),_xlfn.XLOOKUP(H1404,Calendar!O:O,Calendar!N:N,,-1),""))</f>
        <v/>
      </c>
      <c r="AI1404" s="61" t="str">
        <f>IF(AND(AH1404&lt;&gt;"",E1404="Live"),_xlfn.XLOOKUP(_xlfn.TEXTJOIN(" vs ",,C1404:D1404),Calendar!G:G,Calendar!K:K),"")</f>
        <v/>
      </c>
      <c r="AJ1404" s="61" t="str">
        <f>IF(AND(K1404&lt;&gt;"Match of the Day",K1404&lt;&gt;"Match of the Day 2",K1404&lt;&gt;"Match of the Day Repeat"),"",1+MAX($AJ$10:AJ1403))</f>
        <v/>
      </c>
    </row>
    <row r="1405" spans="34:36" x14ac:dyDescent="0.35">
      <c r="AH1405" s="16" t="str">
        <f>IF(AND(B1405="Premier League",E1405="Live"),_xlfn.XLOOKUP(_xlfn.TEXTJOIN(" vs ",,C1405:D1405),Calendar!G:G,Calendar!B:B),IF(AND(B1405="Premier League",E1405="Highlights"),_xlfn.XLOOKUP(H1405,Calendar!O:O,Calendar!N:N,,-1),""))</f>
        <v/>
      </c>
      <c r="AI1405" s="61" t="str">
        <f>IF(AND(AH1405&lt;&gt;"",E1405="Live"),_xlfn.XLOOKUP(_xlfn.TEXTJOIN(" vs ",,C1405:D1405),Calendar!G:G,Calendar!K:K),"")</f>
        <v/>
      </c>
      <c r="AJ1405" s="61" t="str">
        <f>IF(AND(K1405&lt;&gt;"Match of the Day",K1405&lt;&gt;"Match of the Day 2",K1405&lt;&gt;"Match of the Day Repeat"),"",1+MAX($AJ$10:AJ1404))</f>
        <v/>
      </c>
    </row>
    <row r="1406" spans="34:36" x14ac:dyDescent="0.35">
      <c r="AH1406" s="16" t="str">
        <f>IF(AND(B1406="Premier League",E1406="Live"),_xlfn.XLOOKUP(_xlfn.TEXTJOIN(" vs ",,C1406:D1406),Calendar!G:G,Calendar!B:B),IF(AND(B1406="Premier League",E1406="Highlights"),_xlfn.XLOOKUP(H1406,Calendar!O:O,Calendar!N:N,,-1),""))</f>
        <v/>
      </c>
      <c r="AI1406" s="61" t="str">
        <f>IF(AND(AH1406&lt;&gt;"",E1406="Live"),_xlfn.XLOOKUP(_xlfn.TEXTJOIN(" vs ",,C1406:D1406),Calendar!G:G,Calendar!K:K),"")</f>
        <v/>
      </c>
      <c r="AJ1406" s="61" t="str">
        <f>IF(AND(K1406&lt;&gt;"Match of the Day",K1406&lt;&gt;"Match of the Day 2",K1406&lt;&gt;"Match of the Day Repeat"),"",1+MAX($AJ$10:AJ1405))</f>
        <v/>
      </c>
    </row>
    <row r="1407" spans="34:36" x14ac:dyDescent="0.35">
      <c r="AH1407" s="16" t="str">
        <f>IF(AND(B1407="Premier League",E1407="Live"),_xlfn.XLOOKUP(_xlfn.TEXTJOIN(" vs ",,C1407:D1407),Calendar!G:G,Calendar!B:B),IF(AND(B1407="Premier League",E1407="Highlights"),_xlfn.XLOOKUP(H1407,Calendar!O:O,Calendar!N:N,,-1),""))</f>
        <v/>
      </c>
      <c r="AI1407" s="61" t="str">
        <f>IF(AND(AH1407&lt;&gt;"",E1407="Live"),_xlfn.XLOOKUP(_xlfn.TEXTJOIN(" vs ",,C1407:D1407),Calendar!G:G,Calendar!K:K),"")</f>
        <v/>
      </c>
      <c r="AJ1407" s="61" t="str">
        <f>IF(AND(K1407&lt;&gt;"Match of the Day",K1407&lt;&gt;"Match of the Day 2",K1407&lt;&gt;"Match of the Day Repeat"),"",1+MAX($AJ$10:AJ1406))</f>
        <v/>
      </c>
    </row>
    <row r="1408" spans="34:36" x14ac:dyDescent="0.35">
      <c r="AH1408" s="16" t="str">
        <f>IF(AND(B1408="Premier League",E1408="Live"),_xlfn.XLOOKUP(_xlfn.TEXTJOIN(" vs ",,C1408:D1408),Calendar!G:G,Calendar!B:B),IF(AND(B1408="Premier League",E1408="Highlights"),_xlfn.XLOOKUP(H1408,Calendar!O:O,Calendar!N:N,,-1),""))</f>
        <v/>
      </c>
      <c r="AI1408" s="61" t="str">
        <f>IF(AND(AH1408&lt;&gt;"",E1408="Live"),_xlfn.XLOOKUP(_xlfn.TEXTJOIN(" vs ",,C1408:D1408),Calendar!G:G,Calendar!K:K),"")</f>
        <v/>
      </c>
      <c r="AJ1408" s="61" t="str">
        <f>IF(AND(K1408&lt;&gt;"Match of the Day",K1408&lt;&gt;"Match of the Day 2",K1408&lt;&gt;"Match of the Day Repeat"),"",1+MAX($AJ$10:AJ1407))</f>
        <v/>
      </c>
    </row>
    <row r="1409" spans="34:36" x14ac:dyDescent="0.35">
      <c r="AH1409" s="16" t="str">
        <f>IF(AND(B1409="Premier League",E1409="Live"),_xlfn.XLOOKUP(_xlfn.TEXTJOIN(" vs ",,C1409:D1409),Calendar!G:G,Calendar!B:B),IF(AND(B1409="Premier League",E1409="Highlights"),_xlfn.XLOOKUP(H1409,Calendar!O:O,Calendar!N:N,,-1),""))</f>
        <v/>
      </c>
      <c r="AI1409" s="61" t="str">
        <f>IF(AND(AH1409&lt;&gt;"",E1409="Live"),_xlfn.XLOOKUP(_xlfn.TEXTJOIN(" vs ",,C1409:D1409),Calendar!G:G,Calendar!K:K),"")</f>
        <v/>
      </c>
      <c r="AJ1409" s="61" t="str">
        <f>IF(AND(K1409&lt;&gt;"Match of the Day",K1409&lt;&gt;"Match of the Day 2",K1409&lt;&gt;"Match of the Day Repeat"),"",1+MAX($AJ$10:AJ1408))</f>
        <v/>
      </c>
    </row>
    <row r="1410" spans="34:36" x14ac:dyDescent="0.35">
      <c r="AH1410" s="16" t="str">
        <f>IF(AND(B1410="Premier League",E1410="Live"),_xlfn.XLOOKUP(_xlfn.TEXTJOIN(" vs ",,C1410:D1410),Calendar!G:G,Calendar!B:B),IF(AND(B1410="Premier League",E1410="Highlights"),_xlfn.XLOOKUP(H1410,Calendar!O:O,Calendar!N:N,,-1),""))</f>
        <v/>
      </c>
      <c r="AI1410" s="61" t="str">
        <f>IF(AND(AH1410&lt;&gt;"",E1410="Live"),_xlfn.XLOOKUP(_xlfn.TEXTJOIN(" vs ",,C1410:D1410),Calendar!G:G,Calendar!K:K),"")</f>
        <v/>
      </c>
      <c r="AJ1410" s="61" t="str">
        <f>IF(AND(K1410&lt;&gt;"Match of the Day",K1410&lt;&gt;"Match of the Day 2",K1410&lt;&gt;"Match of the Day Repeat"),"",1+MAX($AJ$10:AJ1409))</f>
        <v/>
      </c>
    </row>
    <row r="1411" spans="34:36" x14ac:dyDescent="0.35">
      <c r="AH1411" s="16" t="str">
        <f>IF(AND(B1411="Premier League",E1411="Live"),_xlfn.XLOOKUP(_xlfn.TEXTJOIN(" vs ",,C1411:D1411),Calendar!G:G,Calendar!B:B),IF(AND(B1411="Premier League",E1411="Highlights"),_xlfn.XLOOKUP(H1411,Calendar!O:O,Calendar!N:N,,-1),""))</f>
        <v/>
      </c>
      <c r="AI1411" s="61" t="str">
        <f>IF(AND(AH1411&lt;&gt;"",E1411="Live"),_xlfn.XLOOKUP(_xlfn.TEXTJOIN(" vs ",,C1411:D1411),Calendar!G:G,Calendar!K:K),"")</f>
        <v/>
      </c>
      <c r="AJ1411" s="61" t="str">
        <f>IF(AND(K1411&lt;&gt;"Match of the Day",K1411&lt;&gt;"Match of the Day 2",K1411&lt;&gt;"Match of the Day Repeat"),"",1+MAX($AJ$10:AJ1410))</f>
        <v/>
      </c>
    </row>
    <row r="1412" spans="34:36" x14ac:dyDescent="0.35">
      <c r="AH1412" s="16" t="str">
        <f>IF(AND(B1412="Premier League",E1412="Live"),_xlfn.XLOOKUP(_xlfn.TEXTJOIN(" vs ",,C1412:D1412),Calendar!G:G,Calendar!B:B),IF(AND(B1412="Premier League",E1412="Highlights"),_xlfn.XLOOKUP(H1412,Calendar!O:O,Calendar!N:N,,-1),""))</f>
        <v/>
      </c>
      <c r="AI1412" s="61" t="str">
        <f>IF(AND(AH1412&lt;&gt;"",E1412="Live"),_xlfn.XLOOKUP(_xlfn.TEXTJOIN(" vs ",,C1412:D1412),Calendar!G:G,Calendar!K:K),"")</f>
        <v/>
      </c>
      <c r="AJ1412" s="61" t="str">
        <f>IF(AND(K1412&lt;&gt;"Match of the Day",K1412&lt;&gt;"Match of the Day 2",K1412&lt;&gt;"Match of the Day Repeat"),"",1+MAX($AJ$10:AJ1411))</f>
        <v/>
      </c>
    </row>
    <row r="1413" spans="34:36" x14ac:dyDescent="0.35">
      <c r="AH1413" s="16" t="str">
        <f>IF(AND(B1413="Premier League",E1413="Live"),_xlfn.XLOOKUP(_xlfn.TEXTJOIN(" vs ",,C1413:D1413),Calendar!G:G,Calendar!B:B),IF(AND(B1413="Premier League",E1413="Highlights"),_xlfn.XLOOKUP(H1413,Calendar!O:O,Calendar!N:N,,-1),""))</f>
        <v/>
      </c>
      <c r="AI1413" s="61" t="str">
        <f>IF(AND(AH1413&lt;&gt;"",E1413="Live"),_xlfn.XLOOKUP(_xlfn.TEXTJOIN(" vs ",,C1413:D1413),Calendar!G:G,Calendar!K:K),"")</f>
        <v/>
      </c>
      <c r="AJ1413" s="61" t="str">
        <f>IF(AND(K1413&lt;&gt;"Match of the Day",K1413&lt;&gt;"Match of the Day 2",K1413&lt;&gt;"Match of the Day Repeat"),"",1+MAX($AJ$10:AJ1412))</f>
        <v/>
      </c>
    </row>
    <row r="1414" spans="34:36" x14ac:dyDescent="0.35">
      <c r="AH1414" s="16" t="str">
        <f>IF(AND(B1414="Premier League",E1414="Live"),_xlfn.XLOOKUP(_xlfn.TEXTJOIN(" vs ",,C1414:D1414),Calendar!G:G,Calendar!B:B),IF(AND(B1414="Premier League",E1414="Highlights"),_xlfn.XLOOKUP(H1414,Calendar!O:O,Calendar!N:N,,-1),""))</f>
        <v/>
      </c>
      <c r="AI1414" s="61" t="str">
        <f>IF(AND(AH1414&lt;&gt;"",E1414="Live"),_xlfn.XLOOKUP(_xlfn.TEXTJOIN(" vs ",,C1414:D1414),Calendar!G:G,Calendar!K:K),"")</f>
        <v/>
      </c>
      <c r="AJ1414" s="61" t="str">
        <f>IF(AND(K1414&lt;&gt;"Match of the Day",K1414&lt;&gt;"Match of the Day 2",K1414&lt;&gt;"Match of the Day Repeat"),"",1+MAX($AJ$10:AJ1413))</f>
        <v/>
      </c>
    </row>
    <row r="1415" spans="34:36" x14ac:dyDescent="0.35">
      <c r="AH1415" s="16" t="str">
        <f>IF(AND(B1415="Premier League",E1415="Live"),_xlfn.XLOOKUP(_xlfn.TEXTJOIN(" vs ",,C1415:D1415),Calendar!G:G,Calendar!B:B),IF(AND(B1415="Premier League",E1415="Highlights"),_xlfn.XLOOKUP(H1415,Calendar!O:O,Calendar!N:N,,-1),""))</f>
        <v/>
      </c>
      <c r="AI1415" s="61" t="str">
        <f>IF(AND(AH1415&lt;&gt;"",E1415="Live"),_xlfn.XLOOKUP(_xlfn.TEXTJOIN(" vs ",,C1415:D1415),Calendar!G:G,Calendar!K:K),"")</f>
        <v/>
      </c>
      <c r="AJ1415" s="61" t="str">
        <f>IF(AND(K1415&lt;&gt;"Match of the Day",K1415&lt;&gt;"Match of the Day 2",K1415&lt;&gt;"Match of the Day Repeat"),"",1+MAX($AJ$10:AJ1414))</f>
        <v/>
      </c>
    </row>
    <row r="1416" spans="34:36" x14ac:dyDescent="0.35">
      <c r="AH1416" s="16" t="str">
        <f>IF(AND(B1416="Premier League",E1416="Live"),_xlfn.XLOOKUP(_xlfn.TEXTJOIN(" vs ",,C1416:D1416),Calendar!G:G,Calendar!B:B),IF(AND(B1416="Premier League",E1416="Highlights"),_xlfn.XLOOKUP(H1416,Calendar!O:O,Calendar!N:N,,-1),""))</f>
        <v/>
      </c>
      <c r="AI1416" s="61" t="str">
        <f>IF(AND(AH1416&lt;&gt;"",E1416="Live"),_xlfn.XLOOKUP(_xlfn.TEXTJOIN(" vs ",,C1416:D1416),Calendar!G:G,Calendar!K:K),"")</f>
        <v/>
      </c>
      <c r="AJ1416" s="61" t="str">
        <f>IF(AND(K1416&lt;&gt;"Match of the Day",K1416&lt;&gt;"Match of the Day 2",K1416&lt;&gt;"Match of the Day Repeat"),"",1+MAX($AJ$10:AJ1415))</f>
        <v/>
      </c>
    </row>
    <row r="1417" spans="34:36" x14ac:dyDescent="0.35">
      <c r="AH1417" s="16" t="str">
        <f>IF(AND(B1417="Premier League",E1417="Live"),_xlfn.XLOOKUP(_xlfn.TEXTJOIN(" vs ",,C1417:D1417),Calendar!G:G,Calendar!B:B),IF(AND(B1417="Premier League",E1417="Highlights"),_xlfn.XLOOKUP(H1417,Calendar!O:O,Calendar!N:N,,-1),""))</f>
        <v/>
      </c>
      <c r="AI1417" s="61" t="str">
        <f>IF(AND(AH1417&lt;&gt;"",E1417="Live"),_xlfn.XLOOKUP(_xlfn.TEXTJOIN(" vs ",,C1417:D1417),Calendar!G:G,Calendar!K:K),"")</f>
        <v/>
      </c>
      <c r="AJ1417" s="61" t="str">
        <f>IF(AND(K1417&lt;&gt;"Match of the Day",K1417&lt;&gt;"Match of the Day 2",K1417&lt;&gt;"Match of the Day Repeat"),"",1+MAX($AJ$10:AJ1416))</f>
        <v/>
      </c>
    </row>
    <row r="1418" spans="34:36" x14ac:dyDescent="0.35">
      <c r="AH1418" s="16" t="str">
        <f>IF(AND(B1418="Premier League",E1418="Live"),_xlfn.XLOOKUP(_xlfn.TEXTJOIN(" vs ",,C1418:D1418),Calendar!G:G,Calendar!B:B),IF(AND(B1418="Premier League",E1418="Highlights"),_xlfn.XLOOKUP(H1418,Calendar!O:O,Calendar!N:N,,-1),""))</f>
        <v/>
      </c>
      <c r="AI1418" s="61" t="str">
        <f>IF(AND(AH1418&lt;&gt;"",E1418="Live"),_xlfn.XLOOKUP(_xlfn.TEXTJOIN(" vs ",,C1418:D1418),Calendar!G:G,Calendar!K:K),"")</f>
        <v/>
      </c>
      <c r="AJ1418" s="61" t="str">
        <f>IF(AND(K1418&lt;&gt;"Match of the Day",K1418&lt;&gt;"Match of the Day 2",K1418&lt;&gt;"Match of the Day Repeat"),"",1+MAX($AJ$10:AJ1417))</f>
        <v/>
      </c>
    </row>
    <row r="1419" spans="34:36" x14ac:dyDescent="0.35">
      <c r="AH1419" s="16" t="str">
        <f>IF(AND(B1419="Premier League",E1419="Live"),_xlfn.XLOOKUP(_xlfn.TEXTJOIN(" vs ",,C1419:D1419),Calendar!G:G,Calendar!B:B),IF(AND(B1419="Premier League",E1419="Highlights"),_xlfn.XLOOKUP(H1419,Calendar!O:O,Calendar!N:N,,-1),""))</f>
        <v/>
      </c>
      <c r="AI1419" s="61" t="str">
        <f>IF(AND(AH1419&lt;&gt;"",E1419="Live"),_xlfn.XLOOKUP(_xlfn.TEXTJOIN(" vs ",,C1419:D1419),Calendar!G:G,Calendar!K:K),"")</f>
        <v/>
      </c>
      <c r="AJ1419" s="61" t="str">
        <f>IF(AND(K1419&lt;&gt;"Match of the Day",K1419&lt;&gt;"Match of the Day 2",K1419&lt;&gt;"Match of the Day Repeat"),"",1+MAX($AJ$10:AJ1418))</f>
        <v/>
      </c>
    </row>
    <row r="1420" spans="34:36" x14ac:dyDescent="0.35">
      <c r="AH1420" s="16" t="str">
        <f>IF(AND(B1420="Premier League",E1420="Live"),_xlfn.XLOOKUP(_xlfn.TEXTJOIN(" vs ",,C1420:D1420),Calendar!G:G,Calendar!B:B),IF(AND(B1420="Premier League",E1420="Highlights"),_xlfn.XLOOKUP(H1420,Calendar!O:O,Calendar!N:N,,-1),""))</f>
        <v/>
      </c>
      <c r="AI1420" s="61" t="str">
        <f>IF(AND(AH1420&lt;&gt;"",E1420="Live"),_xlfn.XLOOKUP(_xlfn.TEXTJOIN(" vs ",,C1420:D1420),Calendar!G:G,Calendar!K:K),"")</f>
        <v/>
      </c>
      <c r="AJ1420" s="61" t="str">
        <f>IF(AND(K1420&lt;&gt;"Match of the Day",K1420&lt;&gt;"Match of the Day 2",K1420&lt;&gt;"Match of the Day Repeat"),"",1+MAX($AJ$10:AJ1419))</f>
        <v/>
      </c>
    </row>
    <row r="1421" spans="34:36" x14ac:dyDescent="0.35">
      <c r="AH1421" s="16" t="str">
        <f>IF(AND(B1421="Premier League",E1421="Live"),_xlfn.XLOOKUP(_xlfn.TEXTJOIN(" vs ",,C1421:D1421),Calendar!G:G,Calendar!B:B),IF(AND(B1421="Premier League",E1421="Highlights"),_xlfn.XLOOKUP(H1421,Calendar!O:O,Calendar!N:N,,-1),""))</f>
        <v/>
      </c>
      <c r="AI1421" s="61" t="str">
        <f>IF(AND(AH1421&lt;&gt;"",E1421="Live"),_xlfn.XLOOKUP(_xlfn.TEXTJOIN(" vs ",,C1421:D1421),Calendar!G:G,Calendar!K:K),"")</f>
        <v/>
      </c>
      <c r="AJ1421" s="61" t="str">
        <f>IF(AND(K1421&lt;&gt;"Match of the Day",K1421&lt;&gt;"Match of the Day 2",K1421&lt;&gt;"Match of the Day Repeat"),"",1+MAX($AJ$10:AJ1420))</f>
        <v/>
      </c>
    </row>
    <row r="1422" spans="34:36" x14ac:dyDescent="0.35">
      <c r="AH1422" s="16" t="str">
        <f>IF(AND(B1422="Premier League",E1422="Live"),_xlfn.XLOOKUP(_xlfn.TEXTJOIN(" vs ",,C1422:D1422),Calendar!G:G,Calendar!B:B),IF(AND(B1422="Premier League",E1422="Highlights"),_xlfn.XLOOKUP(H1422,Calendar!O:O,Calendar!N:N,,-1),""))</f>
        <v/>
      </c>
      <c r="AI1422" s="61" t="str">
        <f>IF(AND(AH1422&lt;&gt;"",E1422="Live"),_xlfn.XLOOKUP(_xlfn.TEXTJOIN(" vs ",,C1422:D1422),Calendar!G:G,Calendar!K:K),"")</f>
        <v/>
      </c>
      <c r="AJ1422" s="61" t="str">
        <f>IF(AND(K1422&lt;&gt;"Match of the Day",K1422&lt;&gt;"Match of the Day 2",K1422&lt;&gt;"Match of the Day Repeat"),"",1+MAX($AJ$10:AJ1421))</f>
        <v/>
      </c>
    </row>
    <row r="1423" spans="34:36" x14ac:dyDescent="0.35">
      <c r="AH1423" s="16" t="str">
        <f>IF(AND(B1423="Premier League",E1423="Live"),_xlfn.XLOOKUP(_xlfn.TEXTJOIN(" vs ",,C1423:D1423),Calendar!G:G,Calendar!B:B),IF(AND(B1423="Premier League",E1423="Highlights"),_xlfn.XLOOKUP(H1423,Calendar!O:O,Calendar!N:N,,-1),""))</f>
        <v/>
      </c>
      <c r="AI1423" s="61" t="str">
        <f>IF(AND(AH1423&lt;&gt;"",E1423="Live"),_xlfn.XLOOKUP(_xlfn.TEXTJOIN(" vs ",,C1423:D1423),Calendar!G:G,Calendar!K:K),"")</f>
        <v/>
      </c>
      <c r="AJ1423" s="61" t="str">
        <f>IF(AND(K1423&lt;&gt;"Match of the Day",K1423&lt;&gt;"Match of the Day 2",K1423&lt;&gt;"Match of the Day Repeat"),"",1+MAX($AJ$10:AJ1422))</f>
        <v/>
      </c>
    </row>
    <row r="1424" spans="34:36" x14ac:dyDescent="0.35">
      <c r="AH1424" s="16" t="str">
        <f>IF(AND(B1424="Premier League",E1424="Live"),_xlfn.XLOOKUP(_xlfn.TEXTJOIN(" vs ",,C1424:D1424),Calendar!G:G,Calendar!B:B),IF(AND(B1424="Premier League",E1424="Highlights"),_xlfn.XLOOKUP(H1424,Calendar!O:O,Calendar!N:N,,-1),""))</f>
        <v/>
      </c>
      <c r="AI1424" s="61" t="str">
        <f>IF(AND(AH1424&lt;&gt;"",E1424="Live"),_xlfn.XLOOKUP(_xlfn.TEXTJOIN(" vs ",,C1424:D1424),Calendar!G:G,Calendar!K:K),"")</f>
        <v/>
      </c>
      <c r="AJ1424" s="61" t="str">
        <f>IF(AND(K1424&lt;&gt;"Match of the Day",K1424&lt;&gt;"Match of the Day 2",K1424&lt;&gt;"Match of the Day Repeat"),"",1+MAX($AJ$10:AJ1423))</f>
        <v/>
      </c>
    </row>
    <row r="1425" spans="34:36" x14ac:dyDescent="0.35">
      <c r="AH1425" s="16" t="str">
        <f>IF(AND(B1425="Premier League",E1425="Live"),_xlfn.XLOOKUP(_xlfn.TEXTJOIN(" vs ",,C1425:D1425),Calendar!G:G,Calendar!B:B),IF(AND(B1425="Premier League",E1425="Highlights"),_xlfn.XLOOKUP(H1425,Calendar!O:O,Calendar!N:N,,-1),""))</f>
        <v/>
      </c>
      <c r="AI1425" s="61" t="str">
        <f>IF(AND(AH1425&lt;&gt;"",E1425="Live"),_xlfn.XLOOKUP(_xlfn.TEXTJOIN(" vs ",,C1425:D1425),Calendar!G:G,Calendar!K:K),"")</f>
        <v/>
      </c>
      <c r="AJ1425" s="61" t="str">
        <f>IF(AND(K1425&lt;&gt;"Match of the Day",K1425&lt;&gt;"Match of the Day 2",K1425&lt;&gt;"Match of the Day Repeat"),"",1+MAX($AJ$10:AJ1424))</f>
        <v/>
      </c>
    </row>
    <row r="1426" spans="34:36" x14ac:dyDescent="0.35">
      <c r="AH1426" s="16" t="str">
        <f>IF(AND(B1426="Premier League",E1426="Live"),_xlfn.XLOOKUP(_xlfn.TEXTJOIN(" vs ",,C1426:D1426),Calendar!G:G,Calendar!B:B),IF(AND(B1426="Premier League",E1426="Highlights"),_xlfn.XLOOKUP(H1426,Calendar!O:O,Calendar!N:N,,-1),""))</f>
        <v/>
      </c>
      <c r="AI1426" s="61" t="str">
        <f>IF(AND(AH1426&lt;&gt;"",E1426="Live"),_xlfn.XLOOKUP(_xlfn.TEXTJOIN(" vs ",,C1426:D1426),Calendar!G:G,Calendar!K:K),"")</f>
        <v/>
      </c>
      <c r="AJ1426" s="61" t="str">
        <f>IF(AND(K1426&lt;&gt;"Match of the Day",K1426&lt;&gt;"Match of the Day 2",K1426&lt;&gt;"Match of the Day Repeat"),"",1+MAX($AJ$10:AJ1425))</f>
        <v/>
      </c>
    </row>
    <row r="1427" spans="34:36" x14ac:dyDescent="0.35">
      <c r="AH1427" s="16" t="str">
        <f>IF(AND(B1427="Premier League",E1427="Live"),_xlfn.XLOOKUP(_xlfn.TEXTJOIN(" vs ",,C1427:D1427),Calendar!G:G,Calendar!B:B),IF(AND(B1427="Premier League",E1427="Highlights"),_xlfn.XLOOKUP(H1427,Calendar!O:O,Calendar!N:N,,-1),""))</f>
        <v/>
      </c>
      <c r="AI1427" s="61" t="str">
        <f>IF(AND(AH1427&lt;&gt;"",E1427="Live"),_xlfn.XLOOKUP(_xlfn.TEXTJOIN(" vs ",,C1427:D1427),Calendar!G:G,Calendar!K:K),"")</f>
        <v/>
      </c>
      <c r="AJ1427" s="61" t="str">
        <f>IF(AND(K1427&lt;&gt;"Match of the Day",K1427&lt;&gt;"Match of the Day 2",K1427&lt;&gt;"Match of the Day Repeat"),"",1+MAX($AJ$10:AJ1426))</f>
        <v/>
      </c>
    </row>
    <row r="1428" spans="34:36" x14ac:dyDescent="0.35">
      <c r="AH1428" s="16" t="str">
        <f>IF(AND(B1428="Premier League",E1428="Live"),_xlfn.XLOOKUP(_xlfn.TEXTJOIN(" vs ",,C1428:D1428),Calendar!G:G,Calendar!B:B),IF(AND(B1428="Premier League",E1428="Highlights"),_xlfn.XLOOKUP(H1428,Calendar!O:O,Calendar!N:N,,-1),""))</f>
        <v/>
      </c>
      <c r="AI1428" s="61" t="str">
        <f>IF(AND(AH1428&lt;&gt;"",E1428="Live"),_xlfn.XLOOKUP(_xlfn.TEXTJOIN(" vs ",,C1428:D1428),Calendar!G:G,Calendar!K:K),"")</f>
        <v/>
      </c>
      <c r="AJ1428" s="61" t="str">
        <f>IF(AND(K1428&lt;&gt;"Match of the Day",K1428&lt;&gt;"Match of the Day 2",K1428&lt;&gt;"Match of the Day Repeat"),"",1+MAX($AJ$10:AJ1427))</f>
        <v/>
      </c>
    </row>
    <row r="1429" spans="34:36" x14ac:dyDescent="0.35">
      <c r="AH1429" s="16" t="str">
        <f>IF(AND(B1429="Premier League",E1429="Live"),_xlfn.XLOOKUP(_xlfn.TEXTJOIN(" vs ",,C1429:D1429),Calendar!G:G,Calendar!B:B),IF(AND(B1429="Premier League",E1429="Highlights"),_xlfn.XLOOKUP(H1429,Calendar!O:O,Calendar!N:N,,-1),""))</f>
        <v/>
      </c>
      <c r="AI1429" s="61" t="str">
        <f>IF(AND(AH1429&lt;&gt;"",E1429="Live"),_xlfn.XLOOKUP(_xlfn.TEXTJOIN(" vs ",,C1429:D1429),Calendar!G:G,Calendar!K:K),"")</f>
        <v/>
      </c>
      <c r="AJ1429" s="61" t="str">
        <f>IF(AND(K1429&lt;&gt;"Match of the Day",K1429&lt;&gt;"Match of the Day 2",K1429&lt;&gt;"Match of the Day Repeat"),"",1+MAX($AJ$10:AJ1428))</f>
        <v/>
      </c>
    </row>
    <row r="1430" spans="34:36" x14ac:dyDescent="0.35">
      <c r="AH1430" s="16" t="str">
        <f>IF(AND(B1430="Premier League",E1430="Live"),_xlfn.XLOOKUP(_xlfn.TEXTJOIN(" vs ",,C1430:D1430),Calendar!G:G,Calendar!B:B),IF(AND(B1430="Premier League",E1430="Highlights"),_xlfn.XLOOKUP(H1430,Calendar!O:O,Calendar!N:N,,-1),""))</f>
        <v/>
      </c>
      <c r="AI1430" s="61" t="str">
        <f>IF(AND(AH1430&lt;&gt;"",E1430="Live"),_xlfn.XLOOKUP(_xlfn.TEXTJOIN(" vs ",,C1430:D1430),Calendar!G:G,Calendar!K:K),"")</f>
        <v/>
      </c>
      <c r="AJ1430" s="61" t="str">
        <f>IF(AND(K1430&lt;&gt;"Match of the Day",K1430&lt;&gt;"Match of the Day 2",K1430&lt;&gt;"Match of the Day Repeat"),"",1+MAX($AJ$10:AJ1429))</f>
        <v/>
      </c>
    </row>
    <row r="1431" spans="34:36" x14ac:dyDescent="0.35">
      <c r="AH1431" s="16" t="str">
        <f>IF(AND(B1431="Premier League",E1431="Live"),_xlfn.XLOOKUP(_xlfn.TEXTJOIN(" vs ",,C1431:D1431),Calendar!G:G,Calendar!B:B),IF(AND(B1431="Premier League",E1431="Highlights"),_xlfn.XLOOKUP(H1431,Calendar!O:O,Calendar!N:N,,-1),""))</f>
        <v/>
      </c>
      <c r="AI1431" s="61" t="str">
        <f>IF(AND(AH1431&lt;&gt;"",E1431="Live"),_xlfn.XLOOKUP(_xlfn.TEXTJOIN(" vs ",,C1431:D1431),Calendar!G:G,Calendar!K:K),"")</f>
        <v/>
      </c>
      <c r="AJ1431" s="61" t="str">
        <f>IF(AND(K1431&lt;&gt;"Match of the Day",K1431&lt;&gt;"Match of the Day 2",K1431&lt;&gt;"Match of the Day Repeat"),"",1+MAX($AJ$10:AJ1430))</f>
        <v/>
      </c>
    </row>
    <row r="1432" spans="34:36" x14ac:dyDescent="0.35">
      <c r="AH1432" s="16" t="str">
        <f>IF(AND(B1432="Premier League",E1432="Live"),_xlfn.XLOOKUP(_xlfn.TEXTJOIN(" vs ",,C1432:D1432),Calendar!G:G,Calendar!B:B),IF(AND(B1432="Premier League",E1432="Highlights"),_xlfn.XLOOKUP(H1432,Calendar!O:O,Calendar!N:N,,-1),""))</f>
        <v/>
      </c>
      <c r="AI1432" s="61" t="str">
        <f>IF(AND(AH1432&lt;&gt;"",E1432="Live"),_xlfn.XLOOKUP(_xlfn.TEXTJOIN(" vs ",,C1432:D1432),Calendar!G:G,Calendar!K:K),"")</f>
        <v/>
      </c>
      <c r="AJ1432" s="61" t="str">
        <f>IF(AND(K1432&lt;&gt;"Match of the Day",K1432&lt;&gt;"Match of the Day 2",K1432&lt;&gt;"Match of the Day Repeat"),"",1+MAX($AJ$10:AJ1431))</f>
        <v/>
      </c>
    </row>
    <row r="1433" spans="34:36" x14ac:dyDescent="0.35">
      <c r="AH1433" s="16" t="str">
        <f>IF(AND(B1433="Premier League",E1433="Live"),_xlfn.XLOOKUP(_xlfn.TEXTJOIN(" vs ",,C1433:D1433),Calendar!G:G,Calendar!B:B),IF(AND(B1433="Premier League",E1433="Highlights"),_xlfn.XLOOKUP(H1433,Calendar!O:O,Calendar!N:N,,-1),""))</f>
        <v/>
      </c>
      <c r="AI1433" s="61" t="str">
        <f>IF(AND(AH1433&lt;&gt;"",E1433="Live"),_xlfn.XLOOKUP(_xlfn.TEXTJOIN(" vs ",,C1433:D1433),Calendar!G:G,Calendar!K:K),"")</f>
        <v/>
      </c>
      <c r="AJ1433" s="61" t="str">
        <f>IF(AND(K1433&lt;&gt;"Match of the Day",K1433&lt;&gt;"Match of the Day 2",K1433&lt;&gt;"Match of the Day Repeat"),"",1+MAX($AJ$10:AJ1432))</f>
        <v/>
      </c>
    </row>
    <row r="1434" spans="34:36" x14ac:dyDescent="0.35">
      <c r="AH1434" s="16" t="str">
        <f>IF(AND(B1434="Premier League",E1434="Live"),_xlfn.XLOOKUP(_xlfn.TEXTJOIN(" vs ",,C1434:D1434),Calendar!G:G,Calendar!B:B),IF(AND(B1434="Premier League",E1434="Highlights"),_xlfn.XLOOKUP(H1434,Calendar!O:O,Calendar!N:N,,-1),""))</f>
        <v/>
      </c>
      <c r="AI1434" s="61" t="str">
        <f>IF(AND(AH1434&lt;&gt;"",E1434="Live"),_xlfn.XLOOKUP(_xlfn.TEXTJOIN(" vs ",,C1434:D1434),Calendar!G:G,Calendar!K:K),"")</f>
        <v/>
      </c>
      <c r="AJ1434" s="61" t="str">
        <f>IF(AND(K1434&lt;&gt;"Match of the Day",K1434&lt;&gt;"Match of the Day 2",K1434&lt;&gt;"Match of the Day Repeat"),"",1+MAX($AJ$10:AJ1433))</f>
        <v/>
      </c>
    </row>
    <row r="1435" spans="34:36" x14ac:dyDescent="0.35">
      <c r="AH1435" s="16" t="str">
        <f>IF(AND(B1435="Premier League",E1435="Live"),_xlfn.XLOOKUP(_xlfn.TEXTJOIN(" vs ",,C1435:D1435),Calendar!G:G,Calendar!B:B),IF(AND(B1435="Premier League",E1435="Highlights"),_xlfn.XLOOKUP(H1435,Calendar!O:O,Calendar!N:N,,-1),""))</f>
        <v/>
      </c>
      <c r="AI1435" s="61" t="str">
        <f>IF(AND(AH1435&lt;&gt;"",E1435="Live"),_xlfn.XLOOKUP(_xlfn.TEXTJOIN(" vs ",,C1435:D1435),Calendar!G:G,Calendar!K:K),"")</f>
        <v/>
      </c>
      <c r="AJ1435" s="61" t="str">
        <f>IF(AND(K1435&lt;&gt;"Match of the Day",K1435&lt;&gt;"Match of the Day 2",K1435&lt;&gt;"Match of the Day Repeat"),"",1+MAX($AJ$10:AJ1434))</f>
        <v/>
      </c>
    </row>
    <row r="1436" spans="34:36" x14ac:dyDescent="0.35">
      <c r="AH1436" s="16" t="str">
        <f>IF(AND(B1436="Premier League",E1436="Live"),_xlfn.XLOOKUP(_xlfn.TEXTJOIN(" vs ",,C1436:D1436),Calendar!G:G,Calendar!B:B),IF(AND(B1436="Premier League",E1436="Highlights"),_xlfn.XLOOKUP(H1436,Calendar!O:O,Calendar!N:N,,-1),""))</f>
        <v/>
      </c>
      <c r="AI1436" s="61" t="str">
        <f>IF(AND(AH1436&lt;&gt;"",E1436="Live"),_xlfn.XLOOKUP(_xlfn.TEXTJOIN(" vs ",,C1436:D1436),Calendar!G:G,Calendar!K:K),"")</f>
        <v/>
      </c>
      <c r="AJ1436" s="61" t="str">
        <f>IF(AND(K1436&lt;&gt;"Match of the Day",K1436&lt;&gt;"Match of the Day 2",K1436&lt;&gt;"Match of the Day Repeat"),"",1+MAX($AJ$10:AJ1435))</f>
        <v/>
      </c>
    </row>
    <row r="1437" spans="34:36" x14ac:dyDescent="0.35">
      <c r="AH1437" s="16" t="str">
        <f>IF(AND(B1437="Premier League",E1437="Live"),_xlfn.XLOOKUP(_xlfn.TEXTJOIN(" vs ",,C1437:D1437),Calendar!G:G,Calendar!B:B),IF(AND(B1437="Premier League",E1437="Highlights"),_xlfn.XLOOKUP(H1437,Calendar!O:O,Calendar!N:N,,-1),""))</f>
        <v/>
      </c>
      <c r="AI1437" s="61" t="str">
        <f>IF(AND(AH1437&lt;&gt;"",E1437="Live"),_xlfn.XLOOKUP(_xlfn.TEXTJOIN(" vs ",,C1437:D1437),Calendar!G:G,Calendar!K:K),"")</f>
        <v/>
      </c>
      <c r="AJ1437" s="61" t="str">
        <f>IF(AND(K1437&lt;&gt;"Match of the Day",K1437&lt;&gt;"Match of the Day 2",K1437&lt;&gt;"Match of the Day Repeat"),"",1+MAX($AJ$10:AJ1436))</f>
        <v/>
      </c>
    </row>
    <row r="1438" spans="34:36" x14ac:dyDescent="0.35">
      <c r="AH1438" s="16" t="str">
        <f>IF(AND(B1438="Premier League",E1438="Live"),_xlfn.XLOOKUP(_xlfn.TEXTJOIN(" vs ",,C1438:D1438),Calendar!G:G,Calendar!B:B),IF(AND(B1438="Premier League",E1438="Highlights"),_xlfn.XLOOKUP(H1438,Calendar!O:O,Calendar!N:N,,-1),""))</f>
        <v/>
      </c>
      <c r="AI1438" s="61" t="str">
        <f>IF(AND(AH1438&lt;&gt;"",E1438="Live"),_xlfn.XLOOKUP(_xlfn.TEXTJOIN(" vs ",,C1438:D1438),Calendar!G:G,Calendar!K:K),"")</f>
        <v/>
      </c>
      <c r="AJ1438" s="61" t="str">
        <f>IF(AND(K1438&lt;&gt;"Match of the Day",K1438&lt;&gt;"Match of the Day 2",K1438&lt;&gt;"Match of the Day Repeat"),"",1+MAX($AJ$10:AJ1437))</f>
        <v/>
      </c>
    </row>
    <row r="1439" spans="34:36" x14ac:dyDescent="0.35">
      <c r="AH1439" s="16" t="str">
        <f>IF(AND(B1439="Premier League",E1439="Live"),_xlfn.XLOOKUP(_xlfn.TEXTJOIN(" vs ",,C1439:D1439),Calendar!G:G,Calendar!B:B),IF(AND(B1439="Premier League",E1439="Highlights"),_xlfn.XLOOKUP(H1439,Calendar!O:O,Calendar!N:N,,-1),""))</f>
        <v/>
      </c>
      <c r="AI1439" s="61" t="str">
        <f>IF(AND(AH1439&lt;&gt;"",E1439="Live"),_xlfn.XLOOKUP(_xlfn.TEXTJOIN(" vs ",,C1439:D1439),Calendar!G:G,Calendar!K:K),"")</f>
        <v/>
      </c>
      <c r="AJ1439" s="61" t="str">
        <f>IF(AND(K1439&lt;&gt;"Match of the Day",K1439&lt;&gt;"Match of the Day 2",K1439&lt;&gt;"Match of the Day Repeat"),"",1+MAX($AJ$10:AJ1438))</f>
        <v/>
      </c>
    </row>
    <row r="1440" spans="34:36" x14ac:dyDescent="0.35">
      <c r="AH1440" s="16" t="str">
        <f>IF(AND(B1440="Premier League",E1440="Live"),_xlfn.XLOOKUP(_xlfn.TEXTJOIN(" vs ",,C1440:D1440),Calendar!G:G,Calendar!B:B),IF(AND(B1440="Premier League",E1440="Highlights"),_xlfn.XLOOKUP(H1440,Calendar!O:O,Calendar!N:N,,-1),""))</f>
        <v/>
      </c>
      <c r="AI1440" s="61" t="str">
        <f>IF(AND(AH1440&lt;&gt;"",E1440="Live"),_xlfn.XLOOKUP(_xlfn.TEXTJOIN(" vs ",,C1440:D1440),Calendar!G:G,Calendar!K:K),"")</f>
        <v/>
      </c>
      <c r="AJ1440" s="61" t="str">
        <f>IF(AND(K1440&lt;&gt;"Match of the Day",K1440&lt;&gt;"Match of the Day 2",K1440&lt;&gt;"Match of the Day Repeat"),"",1+MAX($AJ$10:AJ1439))</f>
        <v/>
      </c>
    </row>
    <row r="1441" spans="34:36" x14ac:dyDescent="0.35">
      <c r="AH1441" s="16" t="str">
        <f>IF(AND(B1441="Premier League",E1441="Live"),_xlfn.XLOOKUP(_xlfn.TEXTJOIN(" vs ",,C1441:D1441),Calendar!G:G,Calendar!B:B),IF(AND(B1441="Premier League",E1441="Highlights"),_xlfn.XLOOKUP(H1441,Calendar!O:O,Calendar!N:N,,-1),""))</f>
        <v/>
      </c>
      <c r="AI1441" s="61" t="str">
        <f>IF(AND(AH1441&lt;&gt;"",E1441="Live"),_xlfn.XLOOKUP(_xlfn.TEXTJOIN(" vs ",,C1441:D1441),Calendar!G:G,Calendar!K:K),"")</f>
        <v/>
      </c>
      <c r="AJ1441" s="61" t="str">
        <f>IF(AND(K1441&lt;&gt;"Match of the Day",K1441&lt;&gt;"Match of the Day 2",K1441&lt;&gt;"Match of the Day Repeat"),"",1+MAX($AJ$10:AJ1440))</f>
        <v/>
      </c>
    </row>
    <row r="1442" spans="34:36" x14ac:dyDescent="0.35">
      <c r="AH1442" s="16" t="str">
        <f>IF(AND(B1442="Premier League",E1442="Live"),_xlfn.XLOOKUP(_xlfn.TEXTJOIN(" vs ",,C1442:D1442),Calendar!G:G,Calendar!B:B),IF(AND(B1442="Premier League",E1442="Highlights"),_xlfn.XLOOKUP(H1442,Calendar!O:O,Calendar!N:N,,-1),""))</f>
        <v/>
      </c>
      <c r="AI1442" s="61" t="str">
        <f>IF(AND(AH1442&lt;&gt;"",E1442="Live"),_xlfn.XLOOKUP(_xlfn.TEXTJOIN(" vs ",,C1442:D1442),Calendar!G:G,Calendar!K:K),"")</f>
        <v/>
      </c>
      <c r="AJ1442" s="61" t="str">
        <f>IF(AND(K1442&lt;&gt;"Match of the Day",K1442&lt;&gt;"Match of the Day 2",K1442&lt;&gt;"Match of the Day Repeat"),"",1+MAX($AJ$10:AJ1441))</f>
        <v/>
      </c>
    </row>
    <row r="1443" spans="34:36" x14ac:dyDescent="0.35">
      <c r="AH1443" s="16" t="str">
        <f>IF(AND(B1443="Premier League",E1443="Live"),_xlfn.XLOOKUP(_xlfn.TEXTJOIN(" vs ",,C1443:D1443),Calendar!G:G,Calendar!B:B),IF(AND(B1443="Premier League",E1443="Highlights"),_xlfn.XLOOKUP(H1443,Calendar!O:O,Calendar!N:N,,-1),""))</f>
        <v/>
      </c>
      <c r="AI1443" s="61" t="str">
        <f>IF(AND(AH1443&lt;&gt;"",E1443="Live"),_xlfn.XLOOKUP(_xlfn.TEXTJOIN(" vs ",,C1443:D1443),Calendar!G:G,Calendar!K:K),"")</f>
        <v/>
      </c>
      <c r="AJ1443" s="61" t="str">
        <f>IF(AND(K1443&lt;&gt;"Match of the Day",K1443&lt;&gt;"Match of the Day 2",K1443&lt;&gt;"Match of the Day Repeat"),"",1+MAX($AJ$10:AJ1442))</f>
        <v/>
      </c>
    </row>
    <row r="1444" spans="34:36" x14ac:dyDescent="0.35">
      <c r="AH1444" s="16" t="str">
        <f>IF(AND(B1444="Premier League",E1444="Live"),_xlfn.XLOOKUP(_xlfn.TEXTJOIN(" vs ",,C1444:D1444),Calendar!G:G,Calendar!B:B),IF(AND(B1444="Premier League",E1444="Highlights"),_xlfn.XLOOKUP(H1444,Calendar!O:O,Calendar!N:N,,-1),""))</f>
        <v/>
      </c>
      <c r="AI1444" s="61" t="str">
        <f>IF(AND(AH1444&lt;&gt;"",E1444="Live"),_xlfn.XLOOKUP(_xlfn.TEXTJOIN(" vs ",,C1444:D1444),Calendar!G:G,Calendar!K:K),"")</f>
        <v/>
      </c>
      <c r="AJ1444" s="61" t="str">
        <f>IF(AND(K1444&lt;&gt;"Match of the Day",K1444&lt;&gt;"Match of the Day 2",K1444&lt;&gt;"Match of the Day Repeat"),"",1+MAX($AJ$10:AJ1443))</f>
        <v/>
      </c>
    </row>
    <row r="1445" spans="34:36" x14ac:dyDescent="0.35">
      <c r="AH1445" s="16" t="str">
        <f>IF(AND(B1445="Premier League",E1445="Live"),_xlfn.XLOOKUP(_xlfn.TEXTJOIN(" vs ",,C1445:D1445),Calendar!G:G,Calendar!B:B),IF(AND(B1445="Premier League",E1445="Highlights"),_xlfn.XLOOKUP(H1445,Calendar!O:O,Calendar!N:N,,-1),""))</f>
        <v/>
      </c>
      <c r="AI1445" s="61" t="str">
        <f>IF(AND(AH1445&lt;&gt;"",E1445="Live"),_xlfn.XLOOKUP(_xlfn.TEXTJOIN(" vs ",,C1445:D1445),Calendar!G:G,Calendar!K:K),"")</f>
        <v/>
      </c>
      <c r="AJ1445" s="61" t="str">
        <f>IF(AND(K1445&lt;&gt;"Match of the Day",K1445&lt;&gt;"Match of the Day 2",K1445&lt;&gt;"Match of the Day Repeat"),"",1+MAX($AJ$10:AJ1444))</f>
        <v/>
      </c>
    </row>
    <row r="1446" spans="34:36" x14ac:dyDescent="0.35">
      <c r="AH1446" s="16" t="str">
        <f>IF(AND(B1446="Premier League",E1446="Live"),_xlfn.XLOOKUP(_xlfn.TEXTJOIN(" vs ",,C1446:D1446),Calendar!G:G,Calendar!B:B),IF(AND(B1446="Premier League",E1446="Highlights"),_xlfn.XLOOKUP(H1446,Calendar!O:O,Calendar!N:N,,-1),""))</f>
        <v/>
      </c>
      <c r="AI1446" s="61" t="str">
        <f>IF(AND(AH1446&lt;&gt;"",E1446="Live"),_xlfn.XLOOKUP(_xlfn.TEXTJOIN(" vs ",,C1446:D1446),Calendar!G:G,Calendar!K:K),"")</f>
        <v/>
      </c>
      <c r="AJ1446" s="61" t="str">
        <f>IF(AND(K1446&lt;&gt;"Match of the Day",K1446&lt;&gt;"Match of the Day 2",K1446&lt;&gt;"Match of the Day Repeat"),"",1+MAX($AJ$10:AJ1445))</f>
        <v/>
      </c>
    </row>
    <row r="1447" spans="34:36" x14ac:dyDescent="0.35">
      <c r="AH1447" s="16" t="str">
        <f>IF(AND(B1447="Premier League",E1447="Live"),_xlfn.XLOOKUP(_xlfn.TEXTJOIN(" vs ",,C1447:D1447),Calendar!G:G,Calendar!B:B),IF(AND(B1447="Premier League",E1447="Highlights"),_xlfn.XLOOKUP(H1447,Calendar!O:O,Calendar!N:N,,-1),""))</f>
        <v/>
      </c>
      <c r="AI1447" s="61" t="str">
        <f>IF(AND(AH1447&lt;&gt;"",E1447="Live"),_xlfn.XLOOKUP(_xlfn.TEXTJOIN(" vs ",,C1447:D1447),Calendar!G:G,Calendar!K:K),"")</f>
        <v/>
      </c>
      <c r="AJ1447" s="61" t="str">
        <f>IF(AND(K1447&lt;&gt;"Match of the Day",K1447&lt;&gt;"Match of the Day 2",K1447&lt;&gt;"Match of the Day Repeat"),"",1+MAX($AJ$10:AJ1446))</f>
        <v/>
      </c>
    </row>
    <row r="1448" spans="34:36" x14ac:dyDescent="0.35">
      <c r="AH1448" s="16" t="str">
        <f>IF(AND(B1448="Premier League",E1448="Live"),_xlfn.XLOOKUP(_xlfn.TEXTJOIN(" vs ",,C1448:D1448),Calendar!G:G,Calendar!B:B),IF(AND(B1448="Premier League",E1448="Highlights"),_xlfn.XLOOKUP(H1448,Calendar!O:O,Calendar!N:N,,-1),""))</f>
        <v/>
      </c>
      <c r="AI1448" s="61" t="str">
        <f>IF(AND(AH1448&lt;&gt;"",E1448="Live"),_xlfn.XLOOKUP(_xlfn.TEXTJOIN(" vs ",,C1448:D1448),Calendar!G:G,Calendar!K:K),"")</f>
        <v/>
      </c>
      <c r="AJ1448" s="61" t="str">
        <f>IF(AND(K1448&lt;&gt;"Match of the Day",K1448&lt;&gt;"Match of the Day 2",K1448&lt;&gt;"Match of the Day Repeat"),"",1+MAX($AJ$10:AJ1447))</f>
        <v/>
      </c>
    </row>
    <row r="1449" spans="34:36" x14ac:dyDescent="0.35">
      <c r="AH1449" s="16" t="str">
        <f>IF(AND(B1449="Premier League",E1449="Live"),_xlfn.XLOOKUP(_xlfn.TEXTJOIN(" vs ",,C1449:D1449),Calendar!G:G,Calendar!B:B),IF(AND(B1449="Premier League",E1449="Highlights"),_xlfn.XLOOKUP(H1449,Calendar!O:O,Calendar!N:N,,-1),""))</f>
        <v/>
      </c>
      <c r="AI1449" s="61" t="str">
        <f>IF(AND(AH1449&lt;&gt;"",E1449="Live"),_xlfn.XLOOKUP(_xlfn.TEXTJOIN(" vs ",,C1449:D1449),Calendar!G:G,Calendar!K:K),"")</f>
        <v/>
      </c>
      <c r="AJ1449" s="61" t="str">
        <f>IF(AND(K1449&lt;&gt;"Match of the Day",K1449&lt;&gt;"Match of the Day 2",K1449&lt;&gt;"Match of the Day Repeat"),"",1+MAX($AJ$10:AJ1448))</f>
        <v/>
      </c>
    </row>
    <row r="1450" spans="34:36" x14ac:dyDescent="0.35">
      <c r="AH1450" s="16" t="str">
        <f>IF(AND(B1450="Premier League",E1450="Live"),_xlfn.XLOOKUP(_xlfn.TEXTJOIN(" vs ",,C1450:D1450),Calendar!G:G,Calendar!B:B),IF(AND(B1450="Premier League",E1450="Highlights"),_xlfn.XLOOKUP(H1450,Calendar!O:O,Calendar!N:N,,-1),""))</f>
        <v/>
      </c>
      <c r="AI1450" s="61" t="str">
        <f>IF(AND(AH1450&lt;&gt;"",E1450="Live"),_xlfn.XLOOKUP(_xlfn.TEXTJOIN(" vs ",,C1450:D1450),Calendar!G:G,Calendar!K:K),"")</f>
        <v/>
      </c>
      <c r="AJ1450" s="61" t="str">
        <f>IF(AND(K1450&lt;&gt;"Match of the Day",K1450&lt;&gt;"Match of the Day 2",K1450&lt;&gt;"Match of the Day Repeat"),"",1+MAX($AJ$10:AJ1449))</f>
        <v/>
      </c>
    </row>
    <row r="1451" spans="34:36" x14ac:dyDescent="0.35">
      <c r="AH1451" s="16" t="str">
        <f>IF(AND(B1451="Premier League",E1451="Live"),_xlfn.XLOOKUP(_xlfn.TEXTJOIN(" vs ",,C1451:D1451),Calendar!G:G,Calendar!B:B),IF(AND(B1451="Premier League",E1451="Highlights"),_xlfn.XLOOKUP(H1451,Calendar!O:O,Calendar!N:N,,-1),""))</f>
        <v/>
      </c>
      <c r="AI1451" s="61" t="str">
        <f>IF(AND(AH1451&lt;&gt;"",E1451="Live"),_xlfn.XLOOKUP(_xlfn.TEXTJOIN(" vs ",,C1451:D1451),Calendar!G:G,Calendar!K:K),"")</f>
        <v/>
      </c>
      <c r="AJ1451" s="61" t="str">
        <f>IF(AND(K1451&lt;&gt;"Match of the Day",K1451&lt;&gt;"Match of the Day 2",K1451&lt;&gt;"Match of the Day Repeat"),"",1+MAX($AJ$10:AJ1450))</f>
        <v/>
      </c>
    </row>
    <row r="1452" spans="34:36" x14ac:dyDescent="0.35">
      <c r="AH1452" s="16" t="str">
        <f>IF(AND(B1452="Premier League",E1452="Live"),_xlfn.XLOOKUP(_xlfn.TEXTJOIN(" vs ",,C1452:D1452),Calendar!G:G,Calendar!B:B),IF(AND(B1452="Premier League",E1452="Highlights"),_xlfn.XLOOKUP(H1452,Calendar!O:O,Calendar!N:N,,-1),""))</f>
        <v/>
      </c>
      <c r="AI1452" s="61" t="str">
        <f>IF(AND(AH1452&lt;&gt;"",E1452="Live"),_xlfn.XLOOKUP(_xlfn.TEXTJOIN(" vs ",,C1452:D1452),Calendar!G:G,Calendar!K:K),"")</f>
        <v/>
      </c>
      <c r="AJ1452" s="61" t="str">
        <f>IF(AND(K1452&lt;&gt;"Match of the Day",K1452&lt;&gt;"Match of the Day 2",K1452&lt;&gt;"Match of the Day Repeat"),"",1+MAX($AJ$10:AJ1451))</f>
        <v/>
      </c>
    </row>
    <row r="1453" spans="34:36" x14ac:dyDescent="0.35">
      <c r="AH1453" s="16" t="str">
        <f>IF(AND(B1453="Premier League",E1453="Live"),_xlfn.XLOOKUP(_xlfn.TEXTJOIN(" vs ",,C1453:D1453),Calendar!G:G,Calendar!B:B),IF(AND(B1453="Premier League",E1453="Highlights"),_xlfn.XLOOKUP(H1453,Calendar!O:O,Calendar!N:N,,-1),""))</f>
        <v/>
      </c>
      <c r="AI1453" s="61" t="str">
        <f>IF(AND(AH1453&lt;&gt;"",E1453="Live"),_xlfn.XLOOKUP(_xlfn.TEXTJOIN(" vs ",,C1453:D1453),Calendar!G:G,Calendar!K:K),"")</f>
        <v/>
      </c>
      <c r="AJ1453" s="61" t="str">
        <f>IF(AND(K1453&lt;&gt;"Match of the Day",K1453&lt;&gt;"Match of the Day 2",K1453&lt;&gt;"Match of the Day Repeat"),"",1+MAX($AJ$10:AJ1452))</f>
        <v/>
      </c>
    </row>
    <row r="1454" spans="34:36" x14ac:dyDescent="0.35">
      <c r="AH1454" s="16" t="str">
        <f>IF(AND(B1454="Premier League",E1454="Live"),_xlfn.XLOOKUP(_xlfn.TEXTJOIN(" vs ",,C1454:D1454),Calendar!G:G,Calendar!B:B),IF(AND(B1454="Premier League",E1454="Highlights"),_xlfn.XLOOKUP(H1454,Calendar!O:O,Calendar!N:N,,-1),""))</f>
        <v/>
      </c>
      <c r="AI1454" s="61" t="str">
        <f>IF(AND(AH1454&lt;&gt;"",E1454="Live"),_xlfn.XLOOKUP(_xlfn.TEXTJOIN(" vs ",,C1454:D1454),Calendar!G:G,Calendar!K:K),"")</f>
        <v/>
      </c>
      <c r="AJ1454" s="61" t="str">
        <f>IF(AND(K1454&lt;&gt;"Match of the Day",K1454&lt;&gt;"Match of the Day 2",K1454&lt;&gt;"Match of the Day Repeat"),"",1+MAX($AJ$10:AJ1453))</f>
        <v/>
      </c>
    </row>
    <row r="1455" spans="34:36" x14ac:dyDescent="0.35">
      <c r="AH1455" s="16" t="str">
        <f>IF(AND(B1455="Premier League",E1455="Live"),_xlfn.XLOOKUP(_xlfn.TEXTJOIN(" vs ",,C1455:D1455),Calendar!G:G,Calendar!B:B),IF(AND(B1455="Premier League",E1455="Highlights"),_xlfn.XLOOKUP(H1455,Calendar!O:O,Calendar!N:N,,-1),""))</f>
        <v/>
      </c>
      <c r="AI1455" s="61" t="str">
        <f>IF(AND(AH1455&lt;&gt;"",E1455="Live"),_xlfn.XLOOKUP(_xlfn.TEXTJOIN(" vs ",,C1455:D1455),Calendar!G:G,Calendar!K:K),"")</f>
        <v/>
      </c>
      <c r="AJ1455" s="61" t="str">
        <f>IF(AND(K1455&lt;&gt;"Match of the Day",K1455&lt;&gt;"Match of the Day 2",K1455&lt;&gt;"Match of the Day Repeat"),"",1+MAX($AJ$10:AJ1454))</f>
        <v/>
      </c>
    </row>
    <row r="1456" spans="34:36" x14ac:dyDescent="0.35">
      <c r="AH1456" s="16" t="str">
        <f>IF(AND(B1456="Premier League",E1456="Live"),_xlfn.XLOOKUP(_xlfn.TEXTJOIN(" vs ",,C1456:D1456),Calendar!G:G,Calendar!B:B),IF(AND(B1456="Premier League",E1456="Highlights"),_xlfn.XLOOKUP(H1456,Calendar!O:O,Calendar!N:N,,-1),""))</f>
        <v/>
      </c>
      <c r="AI1456" s="61" t="str">
        <f>IF(AND(AH1456&lt;&gt;"",E1456="Live"),_xlfn.XLOOKUP(_xlfn.TEXTJOIN(" vs ",,C1456:D1456),Calendar!G:G,Calendar!K:K),"")</f>
        <v/>
      </c>
      <c r="AJ1456" s="61" t="str">
        <f>IF(AND(K1456&lt;&gt;"Match of the Day",K1456&lt;&gt;"Match of the Day 2",K1456&lt;&gt;"Match of the Day Repeat"),"",1+MAX($AJ$10:AJ1455))</f>
        <v/>
      </c>
    </row>
    <row r="1457" spans="34:36" x14ac:dyDescent="0.35">
      <c r="AH1457" s="16" t="str">
        <f>IF(AND(B1457="Premier League",E1457="Live"),_xlfn.XLOOKUP(_xlfn.TEXTJOIN(" vs ",,C1457:D1457),Calendar!G:G,Calendar!B:B),IF(AND(B1457="Premier League",E1457="Highlights"),_xlfn.XLOOKUP(H1457,Calendar!O:O,Calendar!N:N,,-1),""))</f>
        <v/>
      </c>
      <c r="AI1457" s="61" t="str">
        <f>IF(AND(AH1457&lt;&gt;"",E1457="Live"),_xlfn.XLOOKUP(_xlfn.TEXTJOIN(" vs ",,C1457:D1457),Calendar!G:G,Calendar!K:K),"")</f>
        <v/>
      </c>
      <c r="AJ1457" s="61" t="str">
        <f>IF(AND(K1457&lt;&gt;"Match of the Day",K1457&lt;&gt;"Match of the Day 2",K1457&lt;&gt;"Match of the Day Repeat"),"",1+MAX($AJ$10:AJ1456))</f>
        <v/>
      </c>
    </row>
    <row r="1458" spans="34:36" x14ac:dyDescent="0.35">
      <c r="AH1458" s="16" t="str">
        <f>IF(AND(B1458="Premier League",E1458="Live"),_xlfn.XLOOKUP(_xlfn.TEXTJOIN(" vs ",,C1458:D1458),Calendar!G:G,Calendar!B:B),IF(AND(B1458="Premier League",E1458="Highlights"),_xlfn.XLOOKUP(H1458,Calendar!O:O,Calendar!N:N,,-1),""))</f>
        <v/>
      </c>
      <c r="AI1458" s="61" t="str">
        <f>IF(AND(AH1458&lt;&gt;"",E1458="Live"),_xlfn.XLOOKUP(_xlfn.TEXTJOIN(" vs ",,C1458:D1458),Calendar!G:G,Calendar!K:K),"")</f>
        <v/>
      </c>
      <c r="AJ1458" s="61" t="str">
        <f>IF(AND(K1458&lt;&gt;"Match of the Day",K1458&lt;&gt;"Match of the Day 2",K1458&lt;&gt;"Match of the Day Repeat"),"",1+MAX($AJ$10:AJ1457))</f>
        <v/>
      </c>
    </row>
    <row r="1459" spans="34:36" x14ac:dyDescent="0.35">
      <c r="AH1459" s="16" t="str">
        <f>IF(AND(B1459="Premier League",E1459="Live"),_xlfn.XLOOKUP(_xlfn.TEXTJOIN(" vs ",,C1459:D1459),Calendar!G:G,Calendar!B:B),IF(AND(B1459="Premier League",E1459="Highlights"),_xlfn.XLOOKUP(H1459,Calendar!O:O,Calendar!N:N,,-1),""))</f>
        <v/>
      </c>
      <c r="AI1459" s="61" t="str">
        <f>IF(AND(AH1459&lt;&gt;"",E1459="Live"),_xlfn.XLOOKUP(_xlfn.TEXTJOIN(" vs ",,C1459:D1459),Calendar!G:G,Calendar!K:K),"")</f>
        <v/>
      </c>
      <c r="AJ1459" s="61" t="str">
        <f>IF(AND(K1459&lt;&gt;"Match of the Day",K1459&lt;&gt;"Match of the Day 2",K1459&lt;&gt;"Match of the Day Repeat"),"",1+MAX($AJ$10:AJ1458))</f>
        <v/>
      </c>
    </row>
    <row r="1460" spans="34:36" x14ac:dyDescent="0.35">
      <c r="AH1460" s="16" t="str">
        <f>IF(AND(B1460="Premier League",E1460="Live"),_xlfn.XLOOKUP(_xlfn.TEXTJOIN(" vs ",,C1460:D1460),Calendar!G:G,Calendar!B:B),IF(AND(B1460="Premier League",E1460="Highlights"),_xlfn.XLOOKUP(H1460,Calendar!O:O,Calendar!N:N,,-1),""))</f>
        <v/>
      </c>
      <c r="AI1460" s="61" t="str">
        <f>IF(AND(AH1460&lt;&gt;"",E1460="Live"),_xlfn.XLOOKUP(_xlfn.TEXTJOIN(" vs ",,C1460:D1460),Calendar!G:G,Calendar!K:K),"")</f>
        <v/>
      </c>
      <c r="AJ1460" s="61" t="str">
        <f>IF(AND(K1460&lt;&gt;"Match of the Day",K1460&lt;&gt;"Match of the Day 2",K1460&lt;&gt;"Match of the Day Repeat"),"",1+MAX($AJ$10:AJ1459))</f>
        <v/>
      </c>
    </row>
    <row r="1461" spans="34:36" x14ac:dyDescent="0.35">
      <c r="AH1461" s="16" t="str">
        <f>IF(AND(B1461="Premier League",E1461="Live"),_xlfn.XLOOKUP(_xlfn.TEXTJOIN(" vs ",,C1461:D1461),Calendar!G:G,Calendar!B:B),IF(AND(B1461="Premier League",E1461="Highlights"),_xlfn.XLOOKUP(H1461,Calendar!O:O,Calendar!N:N,,-1),""))</f>
        <v/>
      </c>
      <c r="AI1461" s="61" t="str">
        <f>IF(AND(AH1461&lt;&gt;"",E1461="Live"),_xlfn.XLOOKUP(_xlfn.TEXTJOIN(" vs ",,C1461:D1461),Calendar!G:G,Calendar!K:K),"")</f>
        <v/>
      </c>
      <c r="AJ1461" s="61" t="str">
        <f>IF(AND(K1461&lt;&gt;"Match of the Day",K1461&lt;&gt;"Match of the Day 2",K1461&lt;&gt;"Match of the Day Repeat"),"",1+MAX($AJ$10:AJ1460))</f>
        <v/>
      </c>
    </row>
    <row r="1462" spans="34:36" x14ac:dyDescent="0.35">
      <c r="AH1462" s="16" t="str">
        <f>IF(AND(B1462="Premier League",E1462="Live"),_xlfn.XLOOKUP(_xlfn.TEXTJOIN(" vs ",,C1462:D1462),Calendar!G:G,Calendar!B:B),IF(AND(B1462="Premier League",E1462="Highlights"),_xlfn.XLOOKUP(H1462,Calendar!O:O,Calendar!N:N,,-1),""))</f>
        <v/>
      </c>
      <c r="AI1462" s="61" t="str">
        <f>IF(AND(AH1462&lt;&gt;"",E1462="Live"),_xlfn.XLOOKUP(_xlfn.TEXTJOIN(" vs ",,C1462:D1462),Calendar!G:G,Calendar!K:K),"")</f>
        <v/>
      </c>
      <c r="AJ1462" s="61" t="str">
        <f>IF(AND(K1462&lt;&gt;"Match of the Day",K1462&lt;&gt;"Match of the Day 2",K1462&lt;&gt;"Match of the Day Repeat"),"",1+MAX($AJ$10:AJ1461))</f>
        <v/>
      </c>
    </row>
    <row r="1463" spans="34:36" x14ac:dyDescent="0.35">
      <c r="AH1463" s="16" t="str">
        <f>IF(AND(B1463="Premier League",E1463="Live"),_xlfn.XLOOKUP(_xlfn.TEXTJOIN(" vs ",,C1463:D1463),Calendar!G:G,Calendar!B:B),IF(AND(B1463="Premier League",E1463="Highlights"),_xlfn.XLOOKUP(H1463,Calendar!O:O,Calendar!N:N,,-1),""))</f>
        <v/>
      </c>
      <c r="AI1463" s="61" t="str">
        <f>IF(AND(AH1463&lt;&gt;"",E1463="Live"),_xlfn.XLOOKUP(_xlfn.TEXTJOIN(" vs ",,C1463:D1463),Calendar!G:G,Calendar!K:K),"")</f>
        <v/>
      </c>
      <c r="AJ1463" s="61" t="str">
        <f>IF(AND(K1463&lt;&gt;"Match of the Day",K1463&lt;&gt;"Match of the Day 2",K1463&lt;&gt;"Match of the Day Repeat"),"",1+MAX($AJ$10:AJ1462))</f>
        <v/>
      </c>
    </row>
    <row r="1464" spans="34:36" x14ac:dyDescent="0.35">
      <c r="AH1464" s="16" t="str">
        <f>IF(AND(B1464="Premier League",E1464="Live"),_xlfn.XLOOKUP(_xlfn.TEXTJOIN(" vs ",,C1464:D1464),Calendar!G:G,Calendar!B:B),IF(AND(B1464="Premier League",E1464="Highlights"),_xlfn.XLOOKUP(H1464,Calendar!O:O,Calendar!N:N,,-1),""))</f>
        <v/>
      </c>
      <c r="AI1464" s="61" t="str">
        <f>IF(AND(AH1464&lt;&gt;"",E1464="Live"),_xlfn.XLOOKUP(_xlfn.TEXTJOIN(" vs ",,C1464:D1464),Calendar!G:G,Calendar!K:K),"")</f>
        <v/>
      </c>
      <c r="AJ1464" s="61" t="str">
        <f>IF(AND(K1464&lt;&gt;"Match of the Day",K1464&lt;&gt;"Match of the Day 2",K1464&lt;&gt;"Match of the Day Repeat"),"",1+MAX($AJ$10:AJ1463))</f>
        <v/>
      </c>
    </row>
    <row r="1465" spans="34:36" x14ac:dyDescent="0.35">
      <c r="AH1465" s="16" t="str">
        <f>IF(AND(B1465="Premier League",E1465="Live"),_xlfn.XLOOKUP(_xlfn.TEXTJOIN(" vs ",,C1465:D1465),Calendar!G:G,Calendar!B:B),IF(AND(B1465="Premier League",E1465="Highlights"),_xlfn.XLOOKUP(H1465,Calendar!O:O,Calendar!N:N,,-1),""))</f>
        <v/>
      </c>
      <c r="AI1465" s="61" t="str">
        <f>IF(AND(AH1465&lt;&gt;"",E1465="Live"),_xlfn.XLOOKUP(_xlfn.TEXTJOIN(" vs ",,C1465:D1465),Calendar!G:G,Calendar!K:K),"")</f>
        <v/>
      </c>
      <c r="AJ1465" s="61" t="str">
        <f>IF(AND(K1465&lt;&gt;"Match of the Day",K1465&lt;&gt;"Match of the Day 2",K1465&lt;&gt;"Match of the Day Repeat"),"",1+MAX($AJ$10:AJ1464))</f>
        <v/>
      </c>
    </row>
    <row r="1466" spans="34:36" x14ac:dyDescent="0.35">
      <c r="AH1466" s="16" t="str">
        <f>IF(AND(B1466="Premier League",E1466="Live"),_xlfn.XLOOKUP(_xlfn.TEXTJOIN(" vs ",,C1466:D1466),Calendar!G:G,Calendar!B:B),IF(AND(B1466="Premier League",E1466="Highlights"),_xlfn.XLOOKUP(H1466,Calendar!O:O,Calendar!N:N,,-1),""))</f>
        <v/>
      </c>
      <c r="AI1466" s="61" t="str">
        <f>IF(AND(AH1466&lt;&gt;"",E1466="Live"),_xlfn.XLOOKUP(_xlfn.TEXTJOIN(" vs ",,C1466:D1466),Calendar!G:G,Calendar!K:K),"")</f>
        <v/>
      </c>
      <c r="AJ1466" s="61" t="str">
        <f>IF(AND(K1466&lt;&gt;"Match of the Day",K1466&lt;&gt;"Match of the Day 2",K1466&lt;&gt;"Match of the Day Repeat"),"",1+MAX($AJ$10:AJ1465))</f>
        <v/>
      </c>
    </row>
    <row r="1467" spans="34:36" x14ac:dyDescent="0.35">
      <c r="AH1467" s="16" t="str">
        <f>IF(AND(B1467="Premier League",E1467="Live"),_xlfn.XLOOKUP(_xlfn.TEXTJOIN(" vs ",,C1467:D1467),Calendar!G:G,Calendar!B:B),IF(AND(B1467="Premier League",E1467="Highlights"),_xlfn.XLOOKUP(H1467,Calendar!O:O,Calendar!N:N,,-1),""))</f>
        <v/>
      </c>
      <c r="AI1467" s="61" t="str">
        <f>IF(AND(AH1467&lt;&gt;"",E1467="Live"),_xlfn.XLOOKUP(_xlfn.TEXTJOIN(" vs ",,C1467:D1467),Calendar!G:G,Calendar!K:K),"")</f>
        <v/>
      </c>
      <c r="AJ1467" s="61" t="str">
        <f>IF(AND(K1467&lt;&gt;"Match of the Day",K1467&lt;&gt;"Match of the Day 2",K1467&lt;&gt;"Match of the Day Repeat"),"",1+MAX($AJ$10:AJ1466))</f>
        <v/>
      </c>
    </row>
    <row r="1468" spans="34:36" x14ac:dyDescent="0.35">
      <c r="AH1468" s="16" t="str">
        <f>IF(AND(B1468="Premier League",E1468="Live"),_xlfn.XLOOKUP(_xlfn.TEXTJOIN(" vs ",,C1468:D1468),Calendar!G:G,Calendar!B:B),IF(AND(B1468="Premier League",E1468="Highlights"),_xlfn.XLOOKUP(H1468,Calendar!O:O,Calendar!N:N,,-1),""))</f>
        <v/>
      </c>
      <c r="AI1468" s="61" t="str">
        <f>IF(AND(AH1468&lt;&gt;"",E1468="Live"),_xlfn.XLOOKUP(_xlfn.TEXTJOIN(" vs ",,C1468:D1468),Calendar!G:G,Calendar!K:K),"")</f>
        <v/>
      </c>
      <c r="AJ1468" s="61" t="str">
        <f>IF(AND(K1468&lt;&gt;"Match of the Day",K1468&lt;&gt;"Match of the Day 2",K1468&lt;&gt;"Match of the Day Repeat"),"",1+MAX($AJ$10:AJ1467))</f>
        <v/>
      </c>
    </row>
    <row r="1469" spans="34:36" x14ac:dyDescent="0.35">
      <c r="AH1469" s="16" t="str">
        <f>IF(AND(B1469="Premier League",E1469="Live"),_xlfn.XLOOKUP(_xlfn.TEXTJOIN(" vs ",,C1469:D1469),Calendar!G:G,Calendar!B:B),IF(AND(B1469="Premier League",E1469="Highlights"),_xlfn.XLOOKUP(H1469,Calendar!O:O,Calendar!N:N,,-1),""))</f>
        <v/>
      </c>
      <c r="AI1469" s="61" t="str">
        <f>IF(AND(AH1469&lt;&gt;"",E1469="Live"),_xlfn.XLOOKUP(_xlfn.TEXTJOIN(" vs ",,C1469:D1469),Calendar!G:G,Calendar!K:K),"")</f>
        <v/>
      </c>
      <c r="AJ1469" s="61" t="str">
        <f>IF(AND(K1469&lt;&gt;"Match of the Day",K1469&lt;&gt;"Match of the Day 2",K1469&lt;&gt;"Match of the Day Repeat"),"",1+MAX($AJ$10:AJ1468))</f>
        <v/>
      </c>
    </row>
    <row r="1470" spans="34:36" x14ac:dyDescent="0.35">
      <c r="AH1470" s="16" t="str">
        <f>IF(AND(B1470="Premier League",E1470="Live"),_xlfn.XLOOKUP(_xlfn.TEXTJOIN(" vs ",,C1470:D1470),Calendar!G:G,Calendar!B:B),IF(AND(B1470="Premier League",E1470="Highlights"),_xlfn.XLOOKUP(H1470,Calendar!O:O,Calendar!N:N,,-1),""))</f>
        <v/>
      </c>
      <c r="AI1470" s="61" t="str">
        <f>IF(AND(AH1470&lt;&gt;"",E1470="Live"),_xlfn.XLOOKUP(_xlfn.TEXTJOIN(" vs ",,C1470:D1470),Calendar!G:G,Calendar!K:K),"")</f>
        <v/>
      </c>
      <c r="AJ1470" s="61" t="str">
        <f>IF(AND(K1470&lt;&gt;"Match of the Day",K1470&lt;&gt;"Match of the Day 2",K1470&lt;&gt;"Match of the Day Repeat"),"",1+MAX($AJ$10:AJ1469))</f>
        <v/>
      </c>
    </row>
    <row r="1471" spans="34:36" x14ac:dyDescent="0.35">
      <c r="AH1471" s="16" t="str">
        <f>IF(AND(B1471="Premier League",E1471="Live"),_xlfn.XLOOKUP(_xlfn.TEXTJOIN(" vs ",,C1471:D1471),Calendar!G:G,Calendar!B:B),IF(AND(B1471="Premier League",E1471="Highlights"),_xlfn.XLOOKUP(H1471,Calendar!O:O,Calendar!N:N,,-1),""))</f>
        <v/>
      </c>
      <c r="AI1471" s="61" t="str">
        <f>IF(AND(AH1471&lt;&gt;"",E1471="Live"),_xlfn.XLOOKUP(_xlfn.TEXTJOIN(" vs ",,C1471:D1471),Calendar!G:G,Calendar!K:K),"")</f>
        <v/>
      </c>
      <c r="AJ1471" s="61" t="str">
        <f>IF(AND(K1471&lt;&gt;"Match of the Day",K1471&lt;&gt;"Match of the Day 2",K1471&lt;&gt;"Match of the Day Repeat"),"",1+MAX($AJ$10:AJ1470))</f>
        <v/>
      </c>
    </row>
    <row r="1472" spans="34:36" x14ac:dyDescent="0.35">
      <c r="AH1472" s="16" t="str">
        <f>IF(AND(B1472="Premier League",E1472="Live"),_xlfn.XLOOKUP(_xlfn.TEXTJOIN(" vs ",,C1472:D1472),Calendar!G:G,Calendar!B:B),IF(AND(B1472="Premier League",E1472="Highlights"),_xlfn.XLOOKUP(H1472,Calendar!O:O,Calendar!N:N,,-1),""))</f>
        <v/>
      </c>
      <c r="AI1472" s="61" t="str">
        <f>IF(AND(AH1472&lt;&gt;"",E1472="Live"),_xlfn.XLOOKUP(_xlfn.TEXTJOIN(" vs ",,C1472:D1472),Calendar!G:G,Calendar!K:K),"")</f>
        <v/>
      </c>
      <c r="AJ1472" s="61" t="str">
        <f>IF(AND(K1472&lt;&gt;"Match of the Day",K1472&lt;&gt;"Match of the Day 2",K1472&lt;&gt;"Match of the Day Repeat"),"",1+MAX($AJ$10:AJ1471))</f>
        <v/>
      </c>
    </row>
    <row r="1473" spans="34:36" x14ac:dyDescent="0.35">
      <c r="AH1473" s="16" t="str">
        <f>IF(AND(B1473="Premier League",E1473="Live"),_xlfn.XLOOKUP(_xlfn.TEXTJOIN(" vs ",,C1473:D1473),Calendar!G:G,Calendar!B:B),IF(AND(B1473="Premier League",E1473="Highlights"),_xlfn.XLOOKUP(H1473,Calendar!O:O,Calendar!N:N,,-1),""))</f>
        <v/>
      </c>
      <c r="AI1473" s="61" t="str">
        <f>IF(AND(AH1473&lt;&gt;"",E1473="Live"),_xlfn.XLOOKUP(_xlfn.TEXTJOIN(" vs ",,C1473:D1473),Calendar!G:G,Calendar!K:K),"")</f>
        <v/>
      </c>
      <c r="AJ1473" s="61" t="str">
        <f>IF(AND(K1473&lt;&gt;"Match of the Day",K1473&lt;&gt;"Match of the Day 2",K1473&lt;&gt;"Match of the Day Repeat"),"",1+MAX($AJ$10:AJ1472))</f>
        <v/>
      </c>
    </row>
    <row r="1474" spans="34:36" x14ac:dyDescent="0.35">
      <c r="AH1474" s="16" t="str">
        <f>IF(AND(B1474="Premier League",E1474="Live"),_xlfn.XLOOKUP(_xlfn.TEXTJOIN(" vs ",,C1474:D1474),Calendar!G:G,Calendar!B:B),IF(AND(B1474="Premier League",E1474="Highlights"),_xlfn.XLOOKUP(H1474,Calendar!O:O,Calendar!N:N,,-1),""))</f>
        <v/>
      </c>
      <c r="AI1474" s="61" t="str">
        <f>IF(AND(AH1474&lt;&gt;"",E1474="Live"),_xlfn.XLOOKUP(_xlfn.TEXTJOIN(" vs ",,C1474:D1474),Calendar!G:G,Calendar!K:K),"")</f>
        <v/>
      </c>
      <c r="AJ1474" s="61" t="str">
        <f>IF(AND(K1474&lt;&gt;"Match of the Day",K1474&lt;&gt;"Match of the Day 2",K1474&lt;&gt;"Match of the Day Repeat"),"",1+MAX($AJ$10:AJ1473))</f>
        <v/>
      </c>
    </row>
    <row r="1475" spans="34:36" x14ac:dyDescent="0.35">
      <c r="AH1475" s="16" t="str">
        <f>IF(AND(B1475="Premier League",E1475="Live"),_xlfn.XLOOKUP(_xlfn.TEXTJOIN(" vs ",,C1475:D1475),Calendar!G:G,Calendar!B:B),IF(AND(B1475="Premier League",E1475="Highlights"),_xlfn.XLOOKUP(H1475,Calendar!O:O,Calendar!N:N,,-1),""))</f>
        <v/>
      </c>
      <c r="AI1475" s="61" t="str">
        <f>IF(AND(AH1475&lt;&gt;"",E1475="Live"),_xlfn.XLOOKUP(_xlfn.TEXTJOIN(" vs ",,C1475:D1475),Calendar!G:G,Calendar!K:K),"")</f>
        <v/>
      </c>
      <c r="AJ1475" s="61" t="str">
        <f>IF(AND(K1475&lt;&gt;"Match of the Day",K1475&lt;&gt;"Match of the Day 2",K1475&lt;&gt;"Match of the Day Repeat"),"",1+MAX($AJ$10:AJ1474))</f>
        <v/>
      </c>
    </row>
    <row r="1476" spans="34:36" x14ac:dyDescent="0.35">
      <c r="AH1476" s="16" t="str">
        <f>IF(AND(B1476="Premier League",E1476="Live"),_xlfn.XLOOKUP(_xlfn.TEXTJOIN(" vs ",,C1476:D1476),Calendar!G:G,Calendar!B:B),IF(AND(B1476="Premier League",E1476="Highlights"),_xlfn.XLOOKUP(H1476,Calendar!O:O,Calendar!N:N,,-1),""))</f>
        <v/>
      </c>
      <c r="AI1476" s="61" t="str">
        <f>IF(AND(AH1476&lt;&gt;"",E1476="Live"),_xlfn.XLOOKUP(_xlfn.TEXTJOIN(" vs ",,C1476:D1476),Calendar!G:G,Calendar!K:K),"")</f>
        <v/>
      </c>
      <c r="AJ1476" s="61" t="str">
        <f>IF(AND(K1476&lt;&gt;"Match of the Day",K1476&lt;&gt;"Match of the Day 2",K1476&lt;&gt;"Match of the Day Repeat"),"",1+MAX($AJ$10:AJ1475))</f>
        <v/>
      </c>
    </row>
    <row r="1477" spans="34:36" x14ac:dyDescent="0.35">
      <c r="AH1477" s="16" t="str">
        <f>IF(AND(B1477="Premier League",E1477="Live"),_xlfn.XLOOKUP(_xlfn.TEXTJOIN(" vs ",,C1477:D1477),Calendar!G:G,Calendar!B:B),IF(AND(B1477="Premier League",E1477="Highlights"),_xlfn.XLOOKUP(H1477,Calendar!O:O,Calendar!N:N,,-1),""))</f>
        <v/>
      </c>
      <c r="AI1477" s="61" t="str">
        <f>IF(AND(AH1477&lt;&gt;"",E1477="Live"),_xlfn.XLOOKUP(_xlfn.TEXTJOIN(" vs ",,C1477:D1477),Calendar!G:G,Calendar!K:K),"")</f>
        <v/>
      </c>
      <c r="AJ1477" s="61" t="str">
        <f>IF(AND(K1477&lt;&gt;"Match of the Day",K1477&lt;&gt;"Match of the Day 2",K1477&lt;&gt;"Match of the Day Repeat"),"",1+MAX($AJ$10:AJ1476))</f>
        <v/>
      </c>
    </row>
    <row r="1478" spans="34:36" x14ac:dyDescent="0.35">
      <c r="AH1478" s="16" t="str">
        <f>IF(AND(B1478="Premier League",E1478="Live"),_xlfn.XLOOKUP(_xlfn.TEXTJOIN(" vs ",,C1478:D1478),Calendar!G:G,Calendar!B:B),IF(AND(B1478="Premier League",E1478="Highlights"),_xlfn.XLOOKUP(H1478,Calendar!O:O,Calendar!N:N,,-1),""))</f>
        <v/>
      </c>
      <c r="AI1478" s="61" t="str">
        <f>IF(AND(AH1478&lt;&gt;"",E1478="Live"),_xlfn.XLOOKUP(_xlfn.TEXTJOIN(" vs ",,C1478:D1478),Calendar!G:G,Calendar!K:K),"")</f>
        <v/>
      </c>
      <c r="AJ1478" s="61" t="str">
        <f>IF(AND(K1478&lt;&gt;"Match of the Day",K1478&lt;&gt;"Match of the Day 2",K1478&lt;&gt;"Match of the Day Repeat"),"",1+MAX($AJ$10:AJ1477))</f>
        <v/>
      </c>
    </row>
    <row r="1479" spans="34:36" x14ac:dyDescent="0.35">
      <c r="AH1479" s="16" t="str">
        <f>IF(AND(B1479="Premier League",E1479="Live"),_xlfn.XLOOKUP(_xlfn.TEXTJOIN(" vs ",,C1479:D1479),Calendar!G:G,Calendar!B:B),IF(AND(B1479="Premier League",E1479="Highlights"),_xlfn.XLOOKUP(H1479,Calendar!O:O,Calendar!N:N,,-1),""))</f>
        <v/>
      </c>
      <c r="AI1479" s="61" t="str">
        <f>IF(AND(AH1479&lt;&gt;"",E1479="Live"),_xlfn.XLOOKUP(_xlfn.TEXTJOIN(" vs ",,C1479:D1479),Calendar!G:G,Calendar!K:K),"")</f>
        <v/>
      </c>
      <c r="AJ1479" s="61" t="str">
        <f>IF(AND(K1479&lt;&gt;"Match of the Day",K1479&lt;&gt;"Match of the Day 2",K1479&lt;&gt;"Match of the Day Repeat"),"",1+MAX($AJ$10:AJ1478))</f>
        <v/>
      </c>
    </row>
    <row r="1480" spans="34:36" x14ac:dyDescent="0.35">
      <c r="AH1480" s="16" t="str">
        <f>IF(AND(B1480="Premier League",E1480="Live"),_xlfn.XLOOKUP(_xlfn.TEXTJOIN(" vs ",,C1480:D1480),Calendar!G:G,Calendar!B:B),IF(AND(B1480="Premier League",E1480="Highlights"),_xlfn.XLOOKUP(H1480,Calendar!O:O,Calendar!N:N,,-1),""))</f>
        <v/>
      </c>
      <c r="AI1480" s="61" t="str">
        <f>IF(AND(AH1480&lt;&gt;"",E1480="Live"),_xlfn.XLOOKUP(_xlfn.TEXTJOIN(" vs ",,C1480:D1480),Calendar!G:G,Calendar!K:K),"")</f>
        <v/>
      </c>
      <c r="AJ1480" s="61" t="str">
        <f>IF(AND(K1480&lt;&gt;"Match of the Day",K1480&lt;&gt;"Match of the Day 2",K1480&lt;&gt;"Match of the Day Repeat"),"",1+MAX($AJ$10:AJ1479))</f>
        <v/>
      </c>
    </row>
    <row r="1481" spans="34:36" x14ac:dyDescent="0.35">
      <c r="AH1481" s="16" t="str">
        <f>IF(AND(B1481="Premier League",E1481="Live"),_xlfn.XLOOKUP(_xlfn.TEXTJOIN(" vs ",,C1481:D1481),Calendar!G:G,Calendar!B:B),IF(AND(B1481="Premier League",E1481="Highlights"),_xlfn.XLOOKUP(H1481,Calendar!O:O,Calendar!N:N,,-1),""))</f>
        <v/>
      </c>
      <c r="AI1481" s="61" t="str">
        <f>IF(AND(AH1481&lt;&gt;"",E1481="Live"),_xlfn.XLOOKUP(_xlfn.TEXTJOIN(" vs ",,C1481:D1481),Calendar!G:G,Calendar!K:K),"")</f>
        <v/>
      </c>
      <c r="AJ1481" s="61" t="str">
        <f>IF(AND(K1481&lt;&gt;"Match of the Day",K1481&lt;&gt;"Match of the Day 2",K1481&lt;&gt;"Match of the Day Repeat"),"",1+MAX($AJ$10:AJ1480))</f>
        <v/>
      </c>
    </row>
    <row r="1482" spans="34:36" x14ac:dyDescent="0.35">
      <c r="AH1482" s="16" t="str">
        <f>IF(AND(B1482="Premier League",E1482="Live"),_xlfn.XLOOKUP(_xlfn.TEXTJOIN(" vs ",,C1482:D1482),Calendar!G:G,Calendar!B:B),IF(AND(B1482="Premier League",E1482="Highlights"),_xlfn.XLOOKUP(H1482,Calendar!O:O,Calendar!N:N,,-1),""))</f>
        <v/>
      </c>
      <c r="AI1482" s="61" t="str">
        <f>IF(AND(AH1482&lt;&gt;"",E1482="Live"),_xlfn.XLOOKUP(_xlfn.TEXTJOIN(" vs ",,C1482:D1482),Calendar!G:G,Calendar!K:K),"")</f>
        <v/>
      </c>
      <c r="AJ1482" s="61" t="str">
        <f>IF(AND(K1482&lt;&gt;"Match of the Day",K1482&lt;&gt;"Match of the Day 2",K1482&lt;&gt;"Match of the Day Repeat"),"",1+MAX($AJ$10:AJ1481))</f>
        <v/>
      </c>
    </row>
    <row r="1483" spans="34:36" x14ac:dyDescent="0.35">
      <c r="AH1483" s="16" t="str">
        <f>IF(AND(B1483="Premier League",E1483="Live"),_xlfn.XLOOKUP(_xlfn.TEXTJOIN(" vs ",,C1483:D1483),Calendar!G:G,Calendar!B:B),IF(AND(B1483="Premier League",E1483="Highlights"),_xlfn.XLOOKUP(H1483,Calendar!O:O,Calendar!N:N,,-1),""))</f>
        <v/>
      </c>
      <c r="AI1483" s="61" t="str">
        <f>IF(AND(AH1483&lt;&gt;"",E1483="Live"),_xlfn.XLOOKUP(_xlfn.TEXTJOIN(" vs ",,C1483:D1483),Calendar!G:G,Calendar!K:K),"")</f>
        <v/>
      </c>
      <c r="AJ1483" s="61" t="str">
        <f>IF(AND(K1483&lt;&gt;"Match of the Day",K1483&lt;&gt;"Match of the Day 2",K1483&lt;&gt;"Match of the Day Repeat"),"",1+MAX($AJ$10:AJ1482))</f>
        <v/>
      </c>
    </row>
    <row r="1484" spans="34:36" x14ac:dyDescent="0.35">
      <c r="AH1484" s="16" t="str">
        <f>IF(AND(B1484="Premier League",E1484="Live"),_xlfn.XLOOKUP(_xlfn.TEXTJOIN(" vs ",,C1484:D1484),Calendar!G:G,Calendar!B:B),IF(AND(B1484="Premier League",E1484="Highlights"),_xlfn.XLOOKUP(H1484,Calendar!O:O,Calendar!N:N,,-1),""))</f>
        <v/>
      </c>
      <c r="AI1484" s="61" t="str">
        <f>IF(AND(AH1484&lt;&gt;"",E1484="Live"),_xlfn.XLOOKUP(_xlfn.TEXTJOIN(" vs ",,C1484:D1484),Calendar!G:G,Calendar!K:K),"")</f>
        <v/>
      </c>
      <c r="AJ1484" s="61" t="str">
        <f>IF(AND(K1484&lt;&gt;"Match of the Day",K1484&lt;&gt;"Match of the Day 2",K1484&lt;&gt;"Match of the Day Repeat"),"",1+MAX($AJ$10:AJ1483))</f>
        <v/>
      </c>
    </row>
    <row r="1485" spans="34:36" x14ac:dyDescent="0.35">
      <c r="AH1485" s="16" t="str">
        <f>IF(AND(B1485="Premier League",E1485="Live"),_xlfn.XLOOKUP(_xlfn.TEXTJOIN(" vs ",,C1485:D1485),Calendar!G:G,Calendar!B:B),IF(AND(B1485="Premier League",E1485="Highlights"),_xlfn.XLOOKUP(H1485,Calendar!O:O,Calendar!N:N,,-1),""))</f>
        <v/>
      </c>
      <c r="AI1485" s="61" t="str">
        <f>IF(AND(AH1485&lt;&gt;"",E1485="Live"),_xlfn.XLOOKUP(_xlfn.TEXTJOIN(" vs ",,C1485:D1485),Calendar!G:G,Calendar!K:K),"")</f>
        <v/>
      </c>
      <c r="AJ1485" s="61" t="str">
        <f>IF(AND(K1485&lt;&gt;"Match of the Day",K1485&lt;&gt;"Match of the Day 2",K1485&lt;&gt;"Match of the Day Repeat"),"",1+MAX($AJ$10:AJ1484))</f>
        <v/>
      </c>
    </row>
    <row r="1486" spans="34:36" x14ac:dyDescent="0.35">
      <c r="AH1486" s="16" t="str">
        <f>IF(AND(B1486="Premier League",E1486="Live"),_xlfn.XLOOKUP(_xlfn.TEXTJOIN(" vs ",,C1486:D1486),Calendar!G:G,Calendar!B:B),IF(AND(B1486="Premier League",E1486="Highlights"),_xlfn.XLOOKUP(H1486,Calendar!O:O,Calendar!N:N,,-1),""))</f>
        <v/>
      </c>
      <c r="AI1486" s="61" t="str">
        <f>IF(AND(AH1486&lt;&gt;"",E1486="Live"),_xlfn.XLOOKUP(_xlfn.TEXTJOIN(" vs ",,C1486:D1486),Calendar!G:G,Calendar!K:K),"")</f>
        <v/>
      </c>
      <c r="AJ1486" s="61" t="str">
        <f>IF(AND(K1486&lt;&gt;"Match of the Day",K1486&lt;&gt;"Match of the Day 2",K1486&lt;&gt;"Match of the Day Repeat"),"",1+MAX($AJ$10:AJ1485))</f>
        <v/>
      </c>
    </row>
    <row r="1487" spans="34:36" x14ac:dyDescent="0.35">
      <c r="AH1487" s="16" t="str">
        <f>IF(AND(B1487="Premier League",E1487="Live"),_xlfn.XLOOKUP(_xlfn.TEXTJOIN(" vs ",,C1487:D1487),Calendar!G:G,Calendar!B:B),IF(AND(B1487="Premier League",E1487="Highlights"),_xlfn.XLOOKUP(H1487,Calendar!O:O,Calendar!N:N,,-1),""))</f>
        <v/>
      </c>
      <c r="AI1487" s="61" t="str">
        <f>IF(AND(AH1487&lt;&gt;"",E1487="Live"),_xlfn.XLOOKUP(_xlfn.TEXTJOIN(" vs ",,C1487:D1487),Calendar!G:G,Calendar!K:K),"")</f>
        <v/>
      </c>
      <c r="AJ1487" s="61" t="str">
        <f>IF(AND(K1487&lt;&gt;"Match of the Day",K1487&lt;&gt;"Match of the Day 2",K1487&lt;&gt;"Match of the Day Repeat"),"",1+MAX($AJ$10:AJ1486))</f>
        <v/>
      </c>
    </row>
    <row r="1488" spans="34:36" x14ac:dyDescent="0.35">
      <c r="AH1488" s="16" t="str">
        <f>IF(AND(B1488="Premier League",E1488="Live"),_xlfn.XLOOKUP(_xlfn.TEXTJOIN(" vs ",,C1488:D1488),Calendar!G:G,Calendar!B:B),IF(AND(B1488="Premier League",E1488="Highlights"),_xlfn.XLOOKUP(H1488,Calendar!O:O,Calendar!N:N,,-1),""))</f>
        <v/>
      </c>
      <c r="AI1488" s="61" t="str">
        <f>IF(AND(AH1488&lt;&gt;"",E1488="Live"),_xlfn.XLOOKUP(_xlfn.TEXTJOIN(" vs ",,C1488:D1488),Calendar!G:G,Calendar!K:K),"")</f>
        <v/>
      </c>
      <c r="AJ1488" s="61" t="str">
        <f>IF(AND(K1488&lt;&gt;"Match of the Day",K1488&lt;&gt;"Match of the Day 2",K1488&lt;&gt;"Match of the Day Repeat"),"",1+MAX($AJ$10:AJ1487))</f>
        <v/>
      </c>
    </row>
    <row r="1489" spans="34:36" x14ac:dyDescent="0.35">
      <c r="AH1489" s="16" t="str">
        <f>IF(AND(B1489="Premier League",E1489="Live"),_xlfn.XLOOKUP(_xlfn.TEXTJOIN(" vs ",,C1489:D1489),Calendar!G:G,Calendar!B:B),IF(AND(B1489="Premier League",E1489="Highlights"),_xlfn.XLOOKUP(H1489,Calendar!O:O,Calendar!N:N,,-1),""))</f>
        <v/>
      </c>
      <c r="AI1489" s="61" t="str">
        <f>IF(AND(AH1489&lt;&gt;"",E1489="Live"),_xlfn.XLOOKUP(_xlfn.TEXTJOIN(" vs ",,C1489:D1489),Calendar!G:G,Calendar!K:K),"")</f>
        <v/>
      </c>
      <c r="AJ1489" s="61" t="str">
        <f>IF(AND(K1489&lt;&gt;"Match of the Day",K1489&lt;&gt;"Match of the Day 2",K1489&lt;&gt;"Match of the Day Repeat"),"",1+MAX($AJ$10:AJ1488))</f>
        <v/>
      </c>
    </row>
    <row r="1490" spans="34:36" x14ac:dyDescent="0.35">
      <c r="AH1490" s="16" t="str">
        <f>IF(AND(B1490="Premier League",E1490="Live"),_xlfn.XLOOKUP(_xlfn.TEXTJOIN(" vs ",,C1490:D1490),Calendar!G:G,Calendar!B:B),IF(AND(B1490="Premier League",E1490="Highlights"),_xlfn.XLOOKUP(H1490,Calendar!O:O,Calendar!N:N,,-1),""))</f>
        <v/>
      </c>
      <c r="AI1490" s="61" t="str">
        <f>IF(AND(AH1490&lt;&gt;"",E1490="Live"),_xlfn.XLOOKUP(_xlfn.TEXTJOIN(" vs ",,C1490:D1490),Calendar!G:G,Calendar!K:K),"")</f>
        <v/>
      </c>
      <c r="AJ1490" s="61" t="str">
        <f>IF(AND(K1490&lt;&gt;"Match of the Day",K1490&lt;&gt;"Match of the Day 2",K1490&lt;&gt;"Match of the Day Repeat"),"",1+MAX($AJ$10:AJ1489))</f>
        <v/>
      </c>
    </row>
    <row r="1491" spans="34:36" x14ac:dyDescent="0.35">
      <c r="AH1491" s="16" t="str">
        <f>IF(AND(B1491="Premier League",E1491="Live"),_xlfn.XLOOKUP(_xlfn.TEXTJOIN(" vs ",,C1491:D1491),Calendar!G:G,Calendar!B:B),IF(AND(B1491="Premier League",E1491="Highlights"),_xlfn.XLOOKUP(H1491,Calendar!O:O,Calendar!N:N,,-1),""))</f>
        <v/>
      </c>
      <c r="AI1491" s="61" t="str">
        <f>IF(AND(AH1491&lt;&gt;"",E1491="Live"),_xlfn.XLOOKUP(_xlfn.TEXTJOIN(" vs ",,C1491:D1491),Calendar!G:G,Calendar!K:K),"")</f>
        <v/>
      </c>
      <c r="AJ1491" s="61" t="str">
        <f>IF(AND(K1491&lt;&gt;"Match of the Day",K1491&lt;&gt;"Match of the Day 2",K1491&lt;&gt;"Match of the Day Repeat"),"",1+MAX($AJ$10:AJ1490))</f>
        <v/>
      </c>
    </row>
    <row r="1492" spans="34:36" x14ac:dyDescent="0.35">
      <c r="AH1492" s="16" t="str">
        <f>IF(AND(B1492="Premier League",E1492="Live"),_xlfn.XLOOKUP(_xlfn.TEXTJOIN(" vs ",,C1492:D1492),Calendar!G:G,Calendar!B:B),IF(AND(B1492="Premier League",E1492="Highlights"),_xlfn.XLOOKUP(H1492,Calendar!O:O,Calendar!N:N,,-1),""))</f>
        <v/>
      </c>
      <c r="AI1492" s="61" t="str">
        <f>IF(AND(AH1492&lt;&gt;"",E1492="Live"),_xlfn.XLOOKUP(_xlfn.TEXTJOIN(" vs ",,C1492:D1492),Calendar!G:G,Calendar!K:K),"")</f>
        <v/>
      </c>
      <c r="AJ1492" s="61" t="str">
        <f>IF(AND(K1492&lt;&gt;"Match of the Day",K1492&lt;&gt;"Match of the Day 2",K1492&lt;&gt;"Match of the Day Repeat"),"",1+MAX($AJ$10:AJ1491))</f>
        <v/>
      </c>
    </row>
    <row r="1493" spans="34:36" x14ac:dyDescent="0.35">
      <c r="AH1493" s="16" t="str">
        <f>IF(AND(B1493="Premier League",E1493="Live"),_xlfn.XLOOKUP(_xlfn.TEXTJOIN(" vs ",,C1493:D1493),Calendar!G:G,Calendar!B:B),IF(AND(B1493="Premier League",E1493="Highlights"),_xlfn.XLOOKUP(H1493,Calendar!O:O,Calendar!N:N,,-1),""))</f>
        <v/>
      </c>
      <c r="AI1493" s="61" t="str">
        <f>IF(AND(AH1493&lt;&gt;"",E1493="Live"),_xlfn.XLOOKUP(_xlfn.TEXTJOIN(" vs ",,C1493:D1493),Calendar!G:G,Calendar!K:K),"")</f>
        <v/>
      </c>
      <c r="AJ1493" s="61" t="str">
        <f>IF(AND(K1493&lt;&gt;"Match of the Day",K1493&lt;&gt;"Match of the Day 2",K1493&lt;&gt;"Match of the Day Repeat"),"",1+MAX($AJ$10:AJ1492))</f>
        <v/>
      </c>
    </row>
    <row r="1494" spans="34:36" x14ac:dyDescent="0.35">
      <c r="AH1494" s="16" t="str">
        <f>IF(AND(B1494="Premier League",E1494="Live"),_xlfn.XLOOKUP(_xlfn.TEXTJOIN(" vs ",,C1494:D1494),Calendar!G:G,Calendar!B:B),IF(AND(B1494="Premier League",E1494="Highlights"),_xlfn.XLOOKUP(H1494,Calendar!O:O,Calendar!N:N,,-1),""))</f>
        <v/>
      </c>
      <c r="AI1494" s="61" t="str">
        <f>IF(AND(AH1494&lt;&gt;"",E1494="Live"),_xlfn.XLOOKUP(_xlfn.TEXTJOIN(" vs ",,C1494:D1494),Calendar!G:G,Calendar!K:K),"")</f>
        <v/>
      </c>
      <c r="AJ1494" s="61" t="str">
        <f>IF(AND(K1494&lt;&gt;"Match of the Day",K1494&lt;&gt;"Match of the Day 2",K1494&lt;&gt;"Match of the Day Repeat"),"",1+MAX($AJ$10:AJ1493))</f>
        <v/>
      </c>
    </row>
    <row r="1495" spans="34:36" x14ac:dyDescent="0.35">
      <c r="AH1495" s="16" t="str">
        <f>IF(AND(B1495="Premier League",E1495="Live"),_xlfn.XLOOKUP(_xlfn.TEXTJOIN(" vs ",,C1495:D1495),Calendar!G:G,Calendar!B:B),IF(AND(B1495="Premier League",E1495="Highlights"),_xlfn.XLOOKUP(H1495,Calendar!O:O,Calendar!N:N,,-1),""))</f>
        <v/>
      </c>
      <c r="AI1495" s="61" t="str">
        <f>IF(AND(AH1495&lt;&gt;"",E1495="Live"),_xlfn.XLOOKUP(_xlfn.TEXTJOIN(" vs ",,C1495:D1495),Calendar!G:G,Calendar!K:K),"")</f>
        <v/>
      </c>
      <c r="AJ1495" s="61" t="str">
        <f>IF(AND(K1495&lt;&gt;"Match of the Day",K1495&lt;&gt;"Match of the Day 2",K1495&lt;&gt;"Match of the Day Repeat"),"",1+MAX($AJ$10:AJ1494))</f>
        <v/>
      </c>
    </row>
    <row r="1496" spans="34:36" x14ac:dyDescent="0.35">
      <c r="AH1496" s="16" t="str">
        <f>IF(AND(B1496="Premier League",E1496="Live"),_xlfn.XLOOKUP(_xlfn.TEXTJOIN(" vs ",,C1496:D1496),Calendar!G:G,Calendar!B:B),IF(AND(B1496="Premier League",E1496="Highlights"),_xlfn.XLOOKUP(H1496,Calendar!O:O,Calendar!N:N,,-1),""))</f>
        <v/>
      </c>
      <c r="AI1496" s="61" t="str">
        <f>IF(AND(AH1496&lt;&gt;"",E1496="Live"),_xlfn.XLOOKUP(_xlfn.TEXTJOIN(" vs ",,C1496:D1496),Calendar!G:G,Calendar!K:K),"")</f>
        <v/>
      </c>
      <c r="AJ1496" s="61" t="str">
        <f>IF(AND(K1496&lt;&gt;"Match of the Day",K1496&lt;&gt;"Match of the Day 2",K1496&lt;&gt;"Match of the Day Repeat"),"",1+MAX($AJ$10:AJ1495))</f>
        <v/>
      </c>
    </row>
    <row r="1497" spans="34:36" x14ac:dyDescent="0.35">
      <c r="AH1497" s="16" t="str">
        <f>IF(AND(B1497="Premier League",E1497="Live"),_xlfn.XLOOKUP(_xlfn.TEXTJOIN(" vs ",,C1497:D1497),Calendar!G:G,Calendar!B:B),IF(AND(B1497="Premier League",E1497="Highlights"),_xlfn.XLOOKUP(H1497,Calendar!O:O,Calendar!N:N,,-1),""))</f>
        <v/>
      </c>
      <c r="AI1497" s="61" t="str">
        <f>IF(AND(AH1497&lt;&gt;"",E1497="Live"),_xlfn.XLOOKUP(_xlfn.TEXTJOIN(" vs ",,C1497:D1497),Calendar!G:G,Calendar!K:K),"")</f>
        <v/>
      </c>
      <c r="AJ1497" s="61" t="str">
        <f>IF(AND(K1497&lt;&gt;"Match of the Day",K1497&lt;&gt;"Match of the Day 2",K1497&lt;&gt;"Match of the Day Repeat"),"",1+MAX($AJ$10:AJ1496))</f>
        <v/>
      </c>
    </row>
    <row r="1498" spans="34:36" x14ac:dyDescent="0.35">
      <c r="AH1498" s="16" t="str">
        <f>IF(AND(B1498="Premier League",E1498="Live"),_xlfn.XLOOKUP(_xlfn.TEXTJOIN(" vs ",,C1498:D1498),Calendar!G:G,Calendar!B:B),IF(AND(B1498="Premier League",E1498="Highlights"),_xlfn.XLOOKUP(H1498,Calendar!O:O,Calendar!N:N,,-1),""))</f>
        <v/>
      </c>
      <c r="AI1498" s="61" t="str">
        <f>IF(AND(AH1498&lt;&gt;"",E1498="Live"),_xlfn.XLOOKUP(_xlfn.TEXTJOIN(" vs ",,C1498:D1498),Calendar!G:G,Calendar!K:K),"")</f>
        <v/>
      </c>
      <c r="AJ1498" s="61" t="str">
        <f>IF(AND(K1498&lt;&gt;"Match of the Day",K1498&lt;&gt;"Match of the Day 2",K1498&lt;&gt;"Match of the Day Repeat"),"",1+MAX($AJ$10:AJ1497))</f>
        <v/>
      </c>
    </row>
    <row r="1499" spans="34:36" x14ac:dyDescent="0.35">
      <c r="AH1499" s="16" t="str">
        <f>IF(AND(B1499="Premier League",E1499="Live"),_xlfn.XLOOKUP(_xlfn.TEXTJOIN(" vs ",,C1499:D1499),Calendar!G:G,Calendar!B:B),IF(AND(B1499="Premier League",E1499="Highlights"),_xlfn.XLOOKUP(H1499,Calendar!O:O,Calendar!N:N,,-1),""))</f>
        <v/>
      </c>
      <c r="AI1499" s="61" t="str">
        <f>IF(AND(AH1499&lt;&gt;"",E1499="Live"),_xlfn.XLOOKUP(_xlfn.TEXTJOIN(" vs ",,C1499:D1499),Calendar!G:G,Calendar!K:K),"")</f>
        <v/>
      </c>
      <c r="AJ1499" s="61" t="str">
        <f>IF(AND(K1499&lt;&gt;"Match of the Day",K1499&lt;&gt;"Match of the Day 2",K1499&lt;&gt;"Match of the Day Repeat"),"",1+MAX($AJ$10:AJ1498))</f>
        <v/>
      </c>
    </row>
    <row r="1500" spans="34:36" x14ac:dyDescent="0.35">
      <c r="AH1500" s="16" t="str">
        <f>IF(AND(B1500="Premier League",E1500="Live"),_xlfn.XLOOKUP(_xlfn.TEXTJOIN(" vs ",,C1500:D1500),Calendar!G:G,Calendar!B:B),IF(AND(B1500="Premier League",E1500="Highlights"),_xlfn.XLOOKUP(H1500,Calendar!O:O,Calendar!N:N,,-1),""))</f>
        <v/>
      </c>
      <c r="AI1500" s="61" t="str">
        <f>IF(AND(AH1500&lt;&gt;"",E1500="Live"),_xlfn.XLOOKUP(_xlfn.TEXTJOIN(" vs ",,C1500:D1500),Calendar!G:G,Calendar!K:K),"")</f>
        <v/>
      </c>
      <c r="AJ1500" s="61" t="str">
        <f>IF(AND(K1500&lt;&gt;"Match of the Day",K1500&lt;&gt;"Match of the Day 2",K1500&lt;&gt;"Match of the Day Repeat"),"",1+MAX($AJ$10:AJ1499))</f>
        <v/>
      </c>
    </row>
    <row r="1501" spans="34:36" x14ac:dyDescent="0.35">
      <c r="AH1501" s="16" t="str">
        <f>IF(AND(B1501="Premier League",E1501="Live"),_xlfn.XLOOKUP(_xlfn.TEXTJOIN(" vs ",,C1501:D1501),Calendar!G:G,Calendar!B:B),IF(AND(B1501="Premier League",E1501="Highlights"),_xlfn.XLOOKUP(H1501,Calendar!O:O,Calendar!N:N,,-1),""))</f>
        <v/>
      </c>
      <c r="AI1501" s="61" t="str">
        <f>IF(AND(AH1501&lt;&gt;"",E1501="Live"),_xlfn.XLOOKUP(_xlfn.TEXTJOIN(" vs ",,C1501:D1501),Calendar!G:G,Calendar!K:K),"")</f>
        <v/>
      </c>
      <c r="AJ1501" s="61" t="str">
        <f>IF(AND(K1501&lt;&gt;"Match of the Day",K1501&lt;&gt;"Match of the Day 2",K1501&lt;&gt;"Match of the Day Repeat"),"",1+MAX($AJ$10:AJ1500))</f>
        <v/>
      </c>
    </row>
    <row r="1502" spans="34:36" x14ac:dyDescent="0.35">
      <c r="AH1502" s="16" t="str">
        <f>IF(AND(B1502="Premier League",E1502="Live"),_xlfn.XLOOKUP(_xlfn.TEXTJOIN(" vs ",,C1502:D1502),Calendar!G:G,Calendar!B:B),IF(AND(B1502="Premier League",E1502="Highlights"),_xlfn.XLOOKUP(H1502,Calendar!O:O,Calendar!N:N,,-1),""))</f>
        <v/>
      </c>
      <c r="AI1502" s="61" t="str">
        <f>IF(AND(AH1502&lt;&gt;"",E1502="Live"),_xlfn.XLOOKUP(_xlfn.TEXTJOIN(" vs ",,C1502:D1502),Calendar!G:G,Calendar!K:K),"")</f>
        <v/>
      </c>
      <c r="AJ1502" s="61" t="str">
        <f>IF(AND(K1502&lt;&gt;"Match of the Day",K1502&lt;&gt;"Match of the Day 2",K1502&lt;&gt;"Match of the Day Repeat"),"",1+MAX($AJ$10:AJ1501))</f>
        <v/>
      </c>
    </row>
    <row r="1503" spans="34:36" x14ac:dyDescent="0.35">
      <c r="AH1503" s="16" t="str">
        <f>IF(AND(B1503="Premier League",E1503="Live"),_xlfn.XLOOKUP(_xlfn.TEXTJOIN(" vs ",,C1503:D1503),Calendar!G:G,Calendar!B:B),IF(AND(B1503="Premier League",E1503="Highlights"),_xlfn.XLOOKUP(H1503,Calendar!O:O,Calendar!N:N,,-1),""))</f>
        <v/>
      </c>
      <c r="AI1503" s="61" t="str">
        <f>IF(AND(AH1503&lt;&gt;"",E1503="Live"),_xlfn.XLOOKUP(_xlfn.TEXTJOIN(" vs ",,C1503:D1503),Calendar!G:G,Calendar!K:K),"")</f>
        <v/>
      </c>
      <c r="AJ1503" s="61" t="str">
        <f>IF(AND(K1503&lt;&gt;"Match of the Day",K1503&lt;&gt;"Match of the Day 2",K1503&lt;&gt;"Match of the Day Repeat"),"",1+MAX($AJ$10:AJ1502))</f>
        <v/>
      </c>
    </row>
    <row r="1504" spans="34:36" x14ac:dyDescent="0.35">
      <c r="AH1504" s="16" t="str">
        <f>IF(AND(B1504="Premier League",E1504="Live"),_xlfn.XLOOKUP(_xlfn.TEXTJOIN(" vs ",,C1504:D1504),Calendar!G:G,Calendar!B:B),IF(AND(B1504="Premier League",E1504="Highlights"),_xlfn.XLOOKUP(H1504,Calendar!O:O,Calendar!N:N,,-1),""))</f>
        <v/>
      </c>
      <c r="AI1504" s="61" t="str">
        <f>IF(AND(AH1504&lt;&gt;"",E1504="Live"),_xlfn.XLOOKUP(_xlfn.TEXTJOIN(" vs ",,C1504:D1504),Calendar!G:G,Calendar!K:K),"")</f>
        <v/>
      </c>
      <c r="AJ1504" s="61" t="str">
        <f>IF(AND(K1504&lt;&gt;"Match of the Day",K1504&lt;&gt;"Match of the Day 2",K1504&lt;&gt;"Match of the Day Repeat"),"",1+MAX($AJ$10:AJ1503))</f>
        <v/>
      </c>
    </row>
    <row r="1505" spans="34:36" x14ac:dyDescent="0.35">
      <c r="AH1505" s="16" t="str">
        <f>IF(AND(B1505="Premier League",E1505="Live"),_xlfn.XLOOKUP(_xlfn.TEXTJOIN(" vs ",,C1505:D1505),Calendar!G:G,Calendar!B:B),IF(AND(B1505="Premier League",E1505="Highlights"),_xlfn.XLOOKUP(H1505,Calendar!O:O,Calendar!N:N,,-1),""))</f>
        <v/>
      </c>
      <c r="AI1505" s="61" t="str">
        <f>IF(AND(AH1505&lt;&gt;"",E1505="Live"),_xlfn.XLOOKUP(_xlfn.TEXTJOIN(" vs ",,C1505:D1505),Calendar!G:G,Calendar!K:K),"")</f>
        <v/>
      </c>
      <c r="AJ1505" s="61" t="str">
        <f>IF(AND(K1505&lt;&gt;"Match of the Day",K1505&lt;&gt;"Match of the Day 2",K1505&lt;&gt;"Match of the Day Repeat"),"",1+MAX($AJ$10:AJ1504))</f>
        <v/>
      </c>
    </row>
    <row r="1506" spans="34:36" x14ac:dyDescent="0.35">
      <c r="AH1506" s="16" t="str">
        <f>IF(AND(B1506="Premier League",E1506="Live"),_xlfn.XLOOKUP(_xlfn.TEXTJOIN(" vs ",,C1506:D1506),Calendar!G:G,Calendar!B:B),IF(AND(B1506="Premier League",E1506="Highlights"),_xlfn.XLOOKUP(H1506,Calendar!O:O,Calendar!N:N,,-1),""))</f>
        <v/>
      </c>
      <c r="AI1506" s="61" t="str">
        <f>IF(AND(AH1506&lt;&gt;"",E1506="Live"),_xlfn.XLOOKUP(_xlfn.TEXTJOIN(" vs ",,C1506:D1506),Calendar!G:G,Calendar!K:K),"")</f>
        <v/>
      </c>
      <c r="AJ1506" s="61" t="str">
        <f>IF(AND(K1506&lt;&gt;"Match of the Day",K1506&lt;&gt;"Match of the Day 2",K1506&lt;&gt;"Match of the Day Repeat"),"",1+MAX($AJ$10:AJ1505))</f>
        <v/>
      </c>
    </row>
    <row r="1507" spans="34:36" x14ac:dyDescent="0.35">
      <c r="AH1507" s="16" t="str">
        <f>IF(AND(B1507="Premier League",E1507="Live"),_xlfn.XLOOKUP(_xlfn.TEXTJOIN(" vs ",,C1507:D1507),Calendar!G:G,Calendar!B:B),IF(AND(B1507="Premier League",E1507="Highlights"),_xlfn.XLOOKUP(H1507,Calendar!O:O,Calendar!N:N,,-1),""))</f>
        <v/>
      </c>
      <c r="AI1507" s="61" t="str">
        <f>IF(AND(AH1507&lt;&gt;"",E1507="Live"),_xlfn.XLOOKUP(_xlfn.TEXTJOIN(" vs ",,C1507:D1507),Calendar!G:G,Calendar!K:K),"")</f>
        <v/>
      </c>
      <c r="AJ1507" s="61" t="str">
        <f>IF(AND(K1507&lt;&gt;"Match of the Day",K1507&lt;&gt;"Match of the Day 2",K1507&lt;&gt;"Match of the Day Repeat"),"",1+MAX($AJ$10:AJ1506))</f>
        <v/>
      </c>
    </row>
    <row r="1508" spans="34:36" x14ac:dyDescent="0.35">
      <c r="AH1508" s="16" t="str">
        <f>IF(AND(B1508="Premier League",E1508="Live"),_xlfn.XLOOKUP(_xlfn.TEXTJOIN(" vs ",,C1508:D1508),Calendar!G:G,Calendar!B:B),IF(AND(B1508="Premier League",E1508="Highlights"),_xlfn.XLOOKUP(H1508,Calendar!O:O,Calendar!N:N,,-1),""))</f>
        <v/>
      </c>
      <c r="AI1508" s="61" t="str">
        <f>IF(AND(AH1508&lt;&gt;"",E1508="Live"),_xlfn.XLOOKUP(_xlfn.TEXTJOIN(" vs ",,C1508:D1508),Calendar!G:G,Calendar!K:K),"")</f>
        <v/>
      </c>
      <c r="AJ1508" s="61" t="str">
        <f>IF(AND(K1508&lt;&gt;"Match of the Day",K1508&lt;&gt;"Match of the Day 2",K1508&lt;&gt;"Match of the Day Repeat"),"",1+MAX($AJ$10:AJ1507))</f>
        <v/>
      </c>
    </row>
    <row r="1509" spans="34:36" x14ac:dyDescent="0.35">
      <c r="AH1509" s="16" t="str">
        <f>IF(AND(B1509="Premier League",E1509="Live"),_xlfn.XLOOKUP(_xlfn.TEXTJOIN(" vs ",,C1509:D1509),Calendar!G:G,Calendar!B:B),IF(AND(B1509="Premier League",E1509="Highlights"),_xlfn.XLOOKUP(H1509,Calendar!O:O,Calendar!N:N,,-1),""))</f>
        <v/>
      </c>
      <c r="AI1509" s="61" t="str">
        <f>IF(AND(AH1509&lt;&gt;"",E1509="Live"),_xlfn.XLOOKUP(_xlfn.TEXTJOIN(" vs ",,C1509:D1509),Calendar!G:G,Calendar!K:K),"")</f>
        <v/>
      </c>
      <c r="AJ1509" s="61" t="str">
        <f>IF(AND(K1509&lt;&gt;"Match of the Day",K1509&lt;&gt;"Match of the Day 2",K1509&lt;&gt;"Match of the Day Repeat"),"",1+MAX($AJ$10:AJ1508))</f>
        <v/>
      </c>
    </row>
    <row r="1510" spans="34:36" x14ac:dyDescent="0.35">
      <c r="AH1510" s="16" t="str">
        <f>IF(AND(B1510="Premier League",E1510="Live"),_xlfn.XLOOKUP(_xlfn.TEXTJOIN(" vs ",,C1510:D1510),Calendar!G:G,Calendar!B:B),IF(AND(B1510="Premier League",E1510="Highlights"),_xlfn.XLOOKUP(H1510,Calendar!O:O,Calendar!N:N,,-1),""))</f>
        <v/>
      </c>
      <c r="AI1510" s="61" t="str">
        <f>IF(AND(AH1510&lt;&gt;"",E1510="Live"),_xlfn.XLOOKUP(_xlfn.TEXTJOIN(" vs ",,C1510:D1510),Calendar!G:G,Calendar!K:K),"")</f>
        <v/>
      </c>
      <c r="AJ1510" s="61" t="str">
        <f>IF(AND(K1510&lt;&gt;"Match of the Day",K1510&lt;&gt;"Match of the Day 2",K1510&lt;&gt;"Match of the Day Repeat"),"",1+MAX($AJ$10:AJ1509))</f>
        <v/>
      </c>
    </row>
    <row r="1511" spans="34:36" x14ac:dyDescent="0.35">
      <c r="AH1511" s="16" t="str">
        <f>IF(AND(B1511="Premier League",E1511="Live"),_xlfn.XLOOKUP(_xlfn.TEXTJOIN(" vs ",,C1511:D1511),Calendar!G:G,Calendar!B:B),IF(AND(B1511="Premier League",E1511="Highlights"),_xlfn.XLOOKUP(H1511,Calendar!O:O,Calendar!N:N,,-1),""))</f>
        <v/>
      </c>
      <c r="AI1511" s="61" t="str">
        <f>IF(AND(AH1511&lt;&gt;"",E1511="Live"),_xlfn.XLOOKUP(_xlfn.TEXTJOIN(" vs ",,C1511:D1511),Calendar!G:G,Calendar!K:K),"")</f>
        <v/>
      </c>
      <c r="AJ1511" s="61" t="str">
        <f>IF(AND(K1511&lt;&gt;"Match of the Day",K1511&lt;&gt;"Match of the Day 2",K1511&lt;&gt;"Match of the Day Repeat"),"",1+MAX($AJ$10:AJ1510))</f>
        <v/>
      </c>
    </row>
    <row r="1512" spans="34:36" x14ac:dyDescent="0.35">
      <c r="AH1512" s="16" t="str">
        <f>IF(AND(B1512="Premier League",E1512="Live"),_xlfn.XLOOKUP(_xlfn.TEXTJOIN(" vs ",,C1512:D1512),Calendar!G:G,Calendar!B:B),IF(AND(B1512="Premier League",E1512="Highlights"),_xlfn.XLOOKUP(H1512,Calendar!O:O,Calendar!N:N,,-1),""))</f>
        <v/>
      </c>
      <c r="AI1512" s="61" t="str">
        <f>IF(AND(AH1512&lt;&gt;"",E1512="Live"),_xlfn.XLOOKUP(_xlfn.TEXTJOIN(" vs ",,C1512:D1512),Calendar!G:G,Calendar!K:K),"")</f>
        <v/>
      </c>
      <c r="AJ1512" s="61" t="str">
        <f>IF(AND(K1512&lt;&gt;"Match of the Day",K1512&lt;&gt;"Match of the Day 2",K1512&lt;&gt;"Match of the Day Repeat"),"",1+MAX($AJ$10:AJ1511))</f>
        <v/>
      </c>
    </row>
    <row r="1513" spans="34:36" x14ac:dyDescent="0.35">
      <c r="AH1513" s="16" t="str">
        <f>IF(AND(B1513="Premier League",E1513="Live"),_xlfn.XLOOKUP(_xlfn.TEXTJOIN(" vs ",,C1513:D1513),Calendar!G:G,Calendar!B:B),IF(AND(B1513="Premier League",E1513="Highlights"),_xlfn.XLOOKUP(H1513,Calendar!O:O,Calendar!N:N,,-1),""))</f>
        <v/>
      </c>
      <c r="AI1513" s="61" t="str">
        <f>IF(AND(AH1513&lt;&gt;"",E1513="Live"),_xlfn.XLOOKUP(_xlfn.TEXTJOIN(" vs ",,C1513:D1513),Calendar!G:G,Calendar!K:K),"")</f>
        <v/>
      </c>
      <c r="AJ1513" s="61" t="str">
        <f>IF(AND(K1513&lt;&gt;"Match of the Day",K1513&lt;&gt;"Match of the Day 2",K1513&lt;&gt;"Match of the Day Repeat"),"",1+MAX($AJ$10:AJ1512))</f>
        <v/>
      </c>
    </row>
    <row r="1514" spans="34:36" x14ac:dyDescent="0.35">
      <c r="AH1514" s="16" t="str">
        <f>IF(AND(B1514="Premier League",E1514="Live"),_xlfn.XLOOKUP(_xlfn.TEXTJOIN(" vs ",,C1514:D1514),Calendar!G:G,Calendar!B:B),IF(AND(B1514="Premier League",E1514="Highlights"),_xlfn.XLOOKUP(H1514,Calendar!O:O,Calendar!N:N,,-1),""))</f>
        <v/>
      </c>
      <c r="AI1514" s="61" t="str">
        <f>IF(AND(AH1514&lt;&gt;"",E1514="Live"),_xlfn.XLOOKUP(_xlfn.TEXTJOIN(" vs ",,C1514:D1514),Calendar!G:G,Calendar!K:K),"")</f>
        <v/>
      </c>
      <c r="AJ1514" s="61" t="str">
        <f>IF(AND(K1514&lt;&gt;"Match of the Day",K1514&lt;&gt;"Match of the Day 2",K1514&lt;&gt;"Match of the Day Repeat"),"",1+MAX($AJ$10:AJ1513))</f>
        <v/>
      </c>
    </row>
    <row r="1515" spans="34:36" x14ac:dyDescent="0.35">
      <c r="AH1515" s="16" t="str">
        <f>IF(AND(B1515="Premier League",E1515="Live"),_xlfn.XLOOKUP(_xlfn.TEXTJOIN(" vs ",,C1515:D1515),Calendar!G:G,Calendar!B:B),IF(AND(B1515="Premier League",E1515="Highlights"),_xlfn.XLOOKUP(H1515,Calendar!O:O,Calendar!N:N,,-1),""))</f>
        <v/>
      </c>
      <c r="AI1515" s="61" t="str">
        <f>IF(AND(AH1515&lt;&gt;"",E1515="Live"),_xlfn.XLOOKUP(_xlfn.TEXTJOIN(" vs ",,C1515:D1515),Calendar!G:G,Calendar!K:K),"")</f>
        <v/>
      </c>
      <c r="AJ1515" s="61" t="str">
        <f>IF(AND(K1515&lt;&gt;"Match of the Day",K1515&lt;&gt;"Match of the Day 2",K1515&lt;&gt;"Match of the Day Repeat"),"",1+MAX($AJ$10:AJ1514))</f>
        <v/>
      </c>
    </row>
    <row r="1516" spans="34:36" x14ac:dyDescent="0.35">
      <c r="AH1516" s="16" t="str">
        <f>IF(AND(B1516="Premier League",E1516="Live"),_xlfn.XLOOKUP(_xlfn.TEXTJOIN(" vs ",,C1516:D1516),Calendar!G:G,Calendar!B:B),IF(AND(B1516="Premier League",E1516="Highlights"),_xlfn.XLOOKUP(H1516,Calendar!O:O,Calendar!N:N,,-1),""))</f>
        <v/>
      </c>
      <c r="AI1516" s="61" t="str">
        <f>IF(AND(AH1516&lt;&gt;"",E1516="Live"),_xlfn.XLOOKUP(_xlfn.TEXTJOIN(" vs ",,C1516:D1516),Calendar!G:G,Calendar!K:K),"")</f>
        <v/>
      </c>
      <c r="AJ1516" s="61" t="str">
        <f>IF(AND(K1516&lt;&gt;"Match of the Day",K1516&lt;&gt;"Match of the Day 2",K1516&lt;&gt;"Match of the Day Repeat"),"",1+MAX($AJ$10:AJ1515))</f>
        <v/>
      </c>
    </row>
    <row r="1517" spans="34:36" x14ac:dyDescent="0.35">
      <c r="AH1517" s="16" t="str">
        <f>IF(AND(B1517="Premier League",E1517="Live"),_xlfn.XLOOKUP(_xlfn.TEXTJOIN(" vs ",,C1517:D1517),Calendar!G:G,Calendar!B:B),IF(AND(B1517="Premier League",E1517="Highlights"),_xlfn.XLOOKUP(H1517,Calendar!O:O,Calendar!N:N,,-1),""))</f>
        <v/>
      </c>
      <c r="AI1517" s="61" t="str">
        <f>IF(AND(AH1517&lt;&gt;"",E1517="Live"),_xlfn.XLOOKUP(_xlfn.TEXTJOIN(" vs ",,C1517:D1517),Calendar!G:G,Calendar!K:K),"")</f>
        <v/>
      </c>
      <c r="AJ1517" s="61" t="str">
        <f>IF(AND(K1517&lt;&gt;"Match of the Day",K1517&lt;&gt;"Match of the Day 2",K1517&lt;&gt;"Match of the Day Repeat"),"",1+MAX($AJ$10:AJ1516))</f>
        <v/>
      </c>
    </row>
    <row r="1518" spans="34:36" x14ac:dyDescent="0.35">
      <c r="AH1518" s="16" t="str">
        <f>IF(AND(B1518="Premier League",E1518="Live"),_xlfn.XLOOKUP(_xlfn.TEXTJOIN(" vs ",,C1518:D1518),Calendar!G:G,Calendar!B:B),IF(AND(B1518="Premier League",E1518="Highlights"),_xlfn.XLOOKUP(H1518,Calendar!O:O,Calendar!N:N,,-1),""))</f>
        <v/>
      </c>
      <c r="AI1518" s="61" t="str">
        <f>IF(AND(AH1518&lt;&gt;"",E1518="Live"),_xlfn.XLOOKUP(_xlfn.TEXTJOIN(" vs ",,C1518:D1518),Calendar!G:G,Calendar!K:K),"")</f>
        <v/>
      </c>
      <c r="AJ1518" s="61" t="str">
        <f>IF(AND(K1518&lt;&gt;"Match of the Day",K1518&lt;&gt;"Match of the Day 2",K1518&lt;&gt;"Match of the Day Repeat"),"",1+MAX($AJ$10:AJ1517))</f>
        <v/>
      </c>
    </row>
    <row r="1519" spans="34:36" x14ac:dyDescent="0.35">
      <c r="AH1519" s="16" t="str">
        <f>IF(AND(B1519="Premier League",E1519="Live"),_xlfn.XLOOKUP(_xlfn.TEXTJOIN(" vs ",,C1519:D1519),Calendar!G:G,Calendar!B:B),IF(AND(B1519="Premier League",E1519="Highlights"),_xlfn.XLOOKUP(H1519,Calendar!O:O,Calendar!N:N,,-1),""))</f>
        <v/>
      </c>
      <c r="AI1519" s="61" t="str">
        <f>IF(AND(AH1519&lt;&gt;"",E1519="Live"),_xlfn.XLOOKUP(_xlfn.TEXTJOIN(" vs ",,C1519:D1519),Calendar!G:G,Calendar!K:K),"")</f>
        <v/>
      </c>
      <c r="AJ1519" s="61" t="str">
        <f>IF(AND(K1519&lt;&gt;"Match of the Day",K1519&lt;&gt;"Match of the Day 2",K1519&lt;&gt;"Match of the Day Repeat"),"",1+MAX($AJ$10:AJ1518))</f>
        <v/>
      </c>
    </row>
    <row r="1520" spans="34:36" x14ac:dyDescent="0.35">
      <c r="AH1520" s="16" t="str">
        <f>IF(AND(B1520="Premier League",E1520="Live"),_xlfn.XLOOKUP(_xlfn.TEXTJOIN(" vs ",,C1520:D1520),Calendar!G:G,Calendar!B:B),IF(AND(B1520="Premier League",E1520="Highlights"),_xlfn.XLOOKUP(H1520,Calendar!O:O,Calendar!N:N,,-1),""))</f>
        <v/>
      </c>
      <c r="AI1520" s="61" t="str">
        <f>IF(AND(AH1520&lt;&gt;"",E1520="Live"),_xlfn.XLOOKUP(_xlfn.TEXTJOIN(" vs ",,C1520:D1520),Calendar!G:G,Calendar!K:K),"")</f>
        <v/>
      </c>
      <c r="AJ1520" s="61" t="str">
        <f>IF(AND(K1520&lt;&gt;"Match of the Day",K1520&lt;&gt;"Match of the Day 2",K1520&lt;&gt;"Match of the Day Repeat"),"",1+MAX($AJ$10:AJ1519))</f>
        <v/>
      </c>
    </row>
    <row r="1521" spans="34:36" x14ac:dyDescent="0.35">
      <c r="AH1521" s="16" t="str">
        <f>IF(AND(B1521="Premier League",E1521="Live"),_xlfn.XLOOKUP(_xlfn.TEXTJOIN(" vs ",,C1521:D1521),Calendar!G:G,Calendar!B:B),IF(AND(B1521="Premier League",E1521="Highlights"),_xlfn.XLOOKUP(H1521,Calendar!O:O,Calendar!N:N,,-1),""))</f>
        <v/>
      </c>
      <c r="AI1521" s="61" t="str">
        <f>IF(AND(AH1521&lt;&gt;"",E1521="Live"),_xlfn.XLOOKUP(_xlfn.TEXTJOIN(" vs ",,C1521:D1521),Calendar!G:G,Calendar!K:K),"")</f>
        <v/>
      </c>
      <c r="AJ1521" s="61" t="str">
        <f>IF(AND(K1521&lt;&gt;"Match of the Day",K1521&lt;&gt;"Match of the Day 2",K1521&lt;&gt;"Match of the Day Repeat"),"",1+MAX($AJ$10:AJ1520))</f>
        <v/>
      </c>
    </row>
    <row r="1522" spans="34:36" x14ac:dyDescent="0.35">
      <c r="AH1522" s="16" t="str">
        <f>IF(AND(B1522="Premier League",E1522="Live"),_xlfn.XLOOKUP(_xlfn.TEXTJOIN(" vs ",,C1522:D1522),Calendar!G:G,Calendar!B:B),IF(AND(B1522="Premier League",E1522="Highlights"),_xlfn.XLOOKUP(H1522,Calendar!O:O,Calendar!N:N,,-1),""))</f>
        <v/>
      </c>
      <c r="AI1522" s="61" t="str">
        <f>IF(AND(AH1522&lt;&gt;"",E1522="Live"),_xlfn.XLOOKUP(_xlfn.TEXTJOIN(" vs ",,C1522:D1522),Calendar!G:G,Calendar!K:K),"")</f>
        <v/>
      </c>
      <c r="AJ1522" s="61" t="str">
        <f>IF(AND(K1522&lt;&gt;"Match of the Day",K1522&lt;&gt;"Match of the Day 2",K1522&lt;&gt;"Match of the Day Repeat"),"",1+MAX($AJ$10:AJ1521))</f>
        <v/>
      </c>
    </row>
    <row r="1523" spans="34:36" x14ac:dyDescent="0.35">
      <c r="AH1523" s="16" t="str">
        <f>IF(AND(B1523="Premier League",E1523="Live"),_xlfn.XLOOKUP(_xlfn.TEXTJOIN(" vs ",,C1523:D1523),Calendar!G:G,Calendar!B:B),IF(AND(B1523="Premier League",E1523="Highlights"),_xlfn.XLOOKUP(H1523,Calendar!O:O,Calendar!N:N,,-1),""))</f>
        <v/>
      </c>
      <c r="AI1523" s="61" t="str">
        <f>IF(AND(AH1523&lt;&gt;"",E1523="Live"),_xlfn.XLOOKUP(_xlfn.TEXTJOIN(" vs ",,C1523:D1523),Calendar!G:G,Calendar!K:K),"")</f>
        <v/>
      </c>
      <c r="AJ1523" s="61" t="str">
        <f>IF(AND(K1523&lt;&gt;"Match of the Day",K1523&lt;&gt;"Match of the Day 2",K1523&lt;&gt;"Match of the Day Repeat"),"",1+MAX($AJ$10:AJ1522))</f>
        <v/>
      </c>
    </row>
    <row r="1524" spans="34:36" x14ac:dyDescent="0.35">
      <c r="AH1524" s="16" t="str">
        <f>IF(AND(B1524="Premier League",E1524="Live"),_xlfn.XLOOKUP(_xlfn.TEXTJOIN(" vs ",,C1524:D1524),Calendar!G:G,Calendar!B:B),IF(AND(B1524="Premier League",E1524="Highlights"),_xlfn.XLOOKUP(H1524,Calendar!O:O,Calendar!N:N,,-1),""))</f>
        <v/>
      </c>
      <c r="AI1524" s="61" t="str">
        <f>IF(AND(AH1524&lt;&gt;"",E1524="Live"),_xlfn.XLOOKUP(_xlfn.TEXTJOIN(" vs ",,C1524:D1524),Calendar!G:G,Calendar!K:K),"")</f>
        <v/>
      </c>
      <c r="AJ1524" s="61" t="str">
        <f>IF(AND(K1524&lt;&gt;"Match of the Day",K1524&lt;&gt;"Match of the Day 2",K1524&lt;&gt;"Match of the Day Repeat"),"",1+MAX($AJ$10:AJ1523))</f>
        <v/>
      </c>
    </row>
    <row r="1525" spans="34:36" x14ac:dyDescent="0.35">
      <c r="AH1525" s="16" t="str">
        <f>IF(AND(B1525="Premier League",E1525="Live"),_xlfn.XLOOKUP(_xlfn.TEXTJOIN(" vs ",,C1525:D1525),Calendar!G:G,Calendar!B:B),IF(AND(B1525="Premier League",E1525="Highlights"),_xlfn.XLOOKUP(H1525,Calendar!O:O,Calendar!N:N,,-1),""))</f>
        <v/>
      </c>
      <c r="AI1525" s="61" t="str">
        <f>IF(AND(AH1525&lt;&gt;"",E1525="Live"),_xlfn.XLOOKUP(_xlfn.TEXTJOIN(" vs ",,C1525:D1525),Calendar!G:G,Calendar!K:K),"")</f>
        <v/>
      </c>
      <c r="AJ1525" s="61" t="str">
        <f>IF(AND(K1525&lt;&gt;"Match of the Day",K1525&lt;&gt;"Match of the Day 2",K1525&lt;&gt;"Match of the Day Repeat"),"",1+MAX($AJ$10:AJ1524))</f>
        <v/>
      </c>
    </row>
    <row r="1526" spans="34:36" x14ac:dyDescent="0.35">
      <c r="AH1526" s="16" t="str">
        <f>IF(AND(B1526="Premier League",E1526="Live"),_xlfn.XLOOKUP(_xlfn.TEXTJOIN(" vs ",,C1526:D1526),Calendar!G:G,Calendar!B:B),IF(AND(B1526="Premier League",E1526="Highlights"),_xlfn.XLOOKUP(H1526,Calendar!O:O,Calendar!N:N,,-1),""))</f>
        <v/>
      </c>
      <c r="AI1526" s="61" t="str">
        <f>IF(AND(AH1526&lt;&gt;"",E1526="Live"),_xlfn.XLOOKUP(_xlfn.TEXTJOIN(" vs ",,C1526:D1526),Calendar!G:G,Calendar!K:K),"")</f>
        <v/>
      </c>
      <c r="AJ1526" s="61" t="str">
        <f>IF(AND(K1526&lt;&gt;"Match of the Day",K1526&lt;&gt;"Match of the Day 2",K1526&lt;&gt;"Match of the Day Repeat"),"",1+MAX($AJ$10:AJ1525))</f>
        <v/>
      </c>
    </row>
    <row r="1527" spans="34:36" x14ac:dyDescent="0.35">
      <c r="AH1527" s="16" t="str">
        <f>IF(AND(B1527="Premier League",E1527="Live"),_xlfn.XLOOKUP(_xlfn.TEXTJOIN(" vs ",,C1527:D1527),Calendar!G:G,Calendar!B:B),IF(AND(B1527="Premier League",E1527="Highlights"),_xlfn.XLOOKUP(H1527,Calendar!O:O,Calendar!N:N,,-1),""))</f>
        <v/>
      </c>
      <c r="AI1527" s="61" t="str">
        <f>IF(AND(AH1527&lt;&gt;"",E1527="Live"),_xlfn.XLOOKUP(_xlfn.TEXTJOIN(" vs ",,C1527:D1527),Calendar!G:G,Calendar!K:K),"")</f>
        <v/>
      </c>
      <c r="AJ1527" s="61" t="str">
        <f>IF(AND(K1527&lt;&gt;"Match of the Day",K1527&lt;&gt;"Match of the Day 2",K1527&lt;&gt;"Match of the Day Repeat"),"",1+MAX($AJ$10:AJ1526))</f>
        <v/>
      </c>
    </row>
    <row r="1528" spans="34:36" x14ac:dyDescent="0.35">
      <c r="AH1528" s="16" t="str">
        <f>IF(AND(B1528="Premier League",E1528="Live"),_xlfn.XLOOKUP(_xlfn.TEXTJOIN(" vs ",,C1528:D1528),Calendar!G:G,Calendar!B:B),IF(AND(B1528="Premier League",E1528="Highlights"),_xlfn.XLOOKUP(H1528,Calendar!O:O,Calendar!N:N,,-1),""))</f>
        <v/>
      </c>
      <c r="AI1528" s="61" t="str">
        <f>IF(AND(AH1528&lt;&gt;"",E1528="Live"),_xlfn.XLOOKUP(_xlfn.TEXTJOIN(" vs ",,C1528:D1528),Calendar!G:G,Calendar!K:K),"")</f>
        <v/>
      </c>
      <c r="AJ1528" s="61" t="str">
        <f>IF(AND(K1528&lt;&gt;"Match of the Day",K1528&lt;&gt;"Match of the Day 2",K1528&lt;&gt;"Match of the Day Repeat"),"",1+MAX($AJ$10:AJ1527))</f>
        <v/>
      </c>
    </row>
    <row r="1529" spans="34:36" x14ac:dyDescent="0.35">
      <c r="AH1529" s="16" t="str">
        <f>IF(AND(B1529="Premier League",E1529="Live"),_xlfn.XLOOKUP(_xlfn.TEXTJOIN(" vs ",,C1529:D1529),Calendar!G:G,Calendar!B:B),IF(AND(B1529="Premier League",E1529="Highlights"),_xlfn.XLOOKUP(H1529,Calendar!O:O,Calendar!N:N,,-1),""))</f>
        <v/>
      </c>
      <c r="AI1529" s="61" t="str">
        <f>IF(AND(AH1529&lt;&gt;"",E1529="Live"),_xlfn.XLOOKUP(_xlfn.TEXTJOIN(" vs ",,C1529:D1529),Calendar!G:G,Calendar!K:K),"")</f>
        <v/>
      </c>
      <c r="AJ1529" s="61" t="str">
        <f>IF(AND(K1529&lt;&gt;"Match of the Day",K1529&lt;&gt;"Match of the Day 2",K1529&lt;&gt;"Match of the Day Repeat"),"",1+MAX($AJ$10:AJ1528))</f>
        <v/>
      </c>
    </row>
    <row r="1530" spans="34:36" x14ac:dyDescent="0.35">
      <c r="AH1530" s="16" t="str">
        <f>IF(AND(B1530="Premier League",E1530="Live"),_xlfn.XLOOKUP(_xlfn.TEXTJOIN(" vs ",,C1530:D1530),Calendar!G:G,Calendar!B:B),IF(AND(B1530="Premier League",E1530="Highlights"),_xlfn.XLOOKUP(H1530,Calendar!O:O,Calendar!N:N,,-1),""))</f>
        <v/>
      </c>
      <c r="AI1530" s="61" t="str">
        <f>IF(AND(AH1530&lt;&gt;"",E1530="Live"),_xlfn.XLOOKUP(_xlfn.TEXTJOIN(" vs ",,C1530:D1530),Calendar!G:G,Calendar!K:K),"")</f>
        <v/>
      </c>
      <c r="AJ1530" s="61" t="str">
        <f>IF(AND(K1530&lt;&gt;"Match of the Day",K1530&lt;&gt;"Match of the Day 2",K1530&lt;&gt;"Match of the Day Repeat"),"",1+MAX($AJ$10:AJ1529))</f>
        <v/>
      </c>
    </row>
    <row r="1531" spans="34:36" x14ac:dyDescent="0.35">
      <c r="AH1531" s="16" t="str">
        <f>IF(AND(B1531="Premier League",E1531="Live"),_xlfn.XLOOKUP(_xlfn.TEXTJOIN(" vs ",,C1531:D1531),Calendar!G:G,Calendar!B:B),IF(AND(B1531="Premier League",E1531="Highlights"),_xlfn.XLOOKUP(H1531,Calendar!O:O,Calendar!N:N,,-1),""))</f>
        <v/>
      </c>
      <c r="AI1531" s="61" t="str">
        <f>IF(AND(AH1531&lt;&gt;"",E1531="Live"),_xlfn.XLOOKUP(_xlfn.TEXTJOIN(" vs ",,C1531:D1531),Calendar!G:G,Calendar!K:K),"")</f>
        <v/>
      </c>
      <c r="AJ1531" s="61" t="str">
        <f>IF(AND(K1531&lt;&gt;"Match of the Day",K1531&lt;&gt;"Match of the Day 2",K1531&lt;&gt;"Match of the Day Repeat"),"",1+MAX($AJ$10:AJ1530))</f>
        <v/>
      </c>
    </row>
    <row r="1532" spans="34:36" x14ac:dyDescent="0.35">
      <c r="AH1532" s="16" t="str">
        <f>IF(AND(B1532="Premier League",E1532="Live"),_xlfn.XLOOKUP(_xlfn.TEXTJOIN(" vs ",,C1532:D1532),Calendar!G:G,Calendar!B:B),IF(AND(B1532="Premier League",E1532="Highlights"),_xlfn.XLOOKUP(H1532,Calendar!O:O,Calendar!N:N,,-1),""))</f>
        <v/>
      </c>
      <c r="AI1532" s="61" t="str">
        <f>IF(AND(AH1532&lt;&gt;"",E1532="Live"),_xlfn.XLOOKUP(_xlfn.TEXTJOIN(" vs ",,C1532:D1532),Calendar!G:G,Calendar!K:K),"")</f>
        <v/>
      </c>
      <c r="AJ1532" s="61" t="str">
        <f>IF(AND(K1532&lt;&gt;"Match of the Day",K1532&lt;&gt;"Match of the Day 2",K1532&lt;&gt;"Match of the Day Repeat"),"",1+MAX($AJ$10:AJ1531))</f>
        <v/>
      </c>
    </row>
    <row r="1533" spans="34:36" x14ac:dyDescent="0.35">
      <c r="AH1533" s="16" t="str">
        <f>IF(AND(B1533="Premier League",E1533="Live"),_xlfn.XLOOKUP(_xlfn.TEXTJOIN(" vs ",,C1533:D1533),Calendar!G:G,Calendar!B:B),IF(AND(B1533="Premier League",E1533="Highlights"),_xlfn.XLOOKUP(H1533,Calendar!O:O,Calendar!N:N,,-1),""))</f>
        <v/>
      </c>
      <c r="AI1533" s="61" t="str">
        <f>IF(AND(AH1533&lt;&gt;"",E1533="Live"),_xlfn.XLOOKUP(_xlfn.TEXTJOIN(" vs ",,C1533:D1533),Calendar!G:G,Calendar!K:K),"")</f>
        <v/>
      </c>
      <c r="AJ1533" s="61" t="str">
        <f>IF(AND(K1533&lt;&gt;"Match of the Day",K1533&lt;&gt;"Match of the Day 2",K1533&lt;&gt;"Match of the Day Repeat"),"",1+MAX($AJ$10:AJ1532))</f>
        <v/>
      </c>
    </row>
    <row r="1534" spans="34:36" x14ac:dyDescent="0.35">
      <c r="AH1534" s="16" t="str">
        <f>IF(AND(B1534="Premier League",E1534="Live"),_xlfn.XLOOKUP(_xlfn.TEXTJOIN(" vs ",,C1534:D1534),Calendar!G:G,Calendar!B:B),IF(AND(B1534="Premier League",E1534="Highlights"),_xlfn.XLOOKUP(H1534,Calendar!O:O,Calendar!N:N,,-1),""))</f>
        <v/>
      </c>
      <c r="AI1534" s="61" t="str">
        <f>IF(AND(AH1534&lt;&gt;"",E1534="Live"),_xlfn.XLOOKUP(_xlfn.TEXTJOIN(" vs ",,C1534:D1534),Calendar!G:G,Calendar!K:K),"")</f>
        <v/>
      </c>
      <c r="AJ1534" s="61" t="str">
        <f>IF(AND(K1534&lt;&gt;"Match of the Day",K1534&lt;&gt;"Match of the Day 2",K1534&lt;&gt;"Match of the Day Repeat"),"",1+MAX($AJ$10:AJ1533))</f>
        <v/>
      </c>
    </row>
    <row r="1535" spans="34:36" x14ac:dyDescent="0.35">
      <c r="AH1535" s="16" t="str">
        <f>IF(AND(B1535="Premier League",E1535="Live"),_xlfn.XLOOKUP(_xlfn.TEXTJOIN(" vs ",,C1535:D1535),Calendar!G:G,Calendar!B:B),IF(AND(B1535="Premier League",E1535="Highlights"),_xlfn.XLOOKUP(H1535,Calendar!O:O,Calendar!N:N,,-1),""))</f>
        <v/>
      </c>
      <c r="AI1535" s="61" t="str">
        <f>IF(AND(AH1535&lt;&gt;"",E1535="Live"),_xlfn.XLOOKUP(_xlfn.TEXTJOIN(" vs ",,C1535:D1535),Calendar!G:G,Calendar!K:K),"")</f>
        <v/>
      </c>
      <c r="AJ1535" s="61" t="str">
        <f>IF(AND(K1535&lt;&gt;"Match of the Day",K1535&lt;&gt;"Match of the Day 2",K1535&lt;&gt;"Match of the Day Repeat"),"",1+MAX($AJ$10:AJ1534))</f>
        <v/>
      </c>
    </row>
    <row r="1536" spans="34:36" x14ac:dyDescent="0.35">
      <c r="AH1536" s="16" t="str">
        <f>IF(AND(B1536="Premier League",E1536="Live"),_xlfn.XLOOKUP(_xlfn.TEXTJOIN(" vs ",,C1536:D1536),Calendar!G:G,Calendar!B:B),IF(AND(B1536="Premier League",E1536="Highlights"),_xlfn.XLOOKUP(H1536,Calendar!O:O,Calendar!N:N,,-1),""))</f>
        <v/>
      </c>
      <c r="AI1536" s="61" t="str">
        <f>IF(AND(AH1536&lt;&gt;"",E1536="Live"),_xlfn.XLOOKUP(_xlfn.TEXTJOIN(" vs ",,C1536:D1536),Calendar!G:G,Calendar!K:K),"")</f>
        <v/>
      </c>
      <c r="AJ1536" s="61" t="str">
        <f>IF(AND(K1536&lt;&gt;"Match of the Day",K1536&lt;&gt;"Match of the Day 2",K1536&lt;&gt;"Match of the Day Repeat"),"",1+MAX($AJ$10:AJ1535))</f>
        <v/>
      </c>
    </row>
    <row r="1537" spans="34:36" x14ac:dyDescent="0.35">
      <c r="AH1537" s="16" t="str">
        <f>IF(AND(B1537="Premier League",E1537="Live"),_xlfn.XLOOKUP(_xlfn.TEXTJOIN(" vs ",,C1537:D1537),Calendar!G:G,Calendar!B:B),IF(AND(B1537="Premier League",E1537="Highlights"),_xlfn.XLOOKUP(H1537,Calendar!O:O,Calendar!N:N,,-1),""))</f>
        <v/>
      </c>
      <c r="AI1537" s="61" t="str">
        <f>IF(AND(AH1537&lt;&gt;"",E1537="Live"),_xlfn.XLOOKUP(_xlfn.TEXTJOIN(" vs ",,C1537:D1537),Calendar!G:G,Calendar!K:K),"")</f>
        <v/>
      </c>
      <c r="AJ1537" s="61" t="str">
        <f>IF(AND(K1537&lt;&gt;"Match of the Day",K1537&lt;&gt;"Match of the Day 2",K1537&lt;&gt;"Match of the Day Repeat"),"",1+MAX($AJ$10:AJ1536))</f>
        <v/>
      </c>
    </row>
    <row r="1538" spans="34:36" x14ac:dyDescent="0.35">
      <c r="AH1538" s="16" t="str">
        <f>IF(AND(B1538="Premier League",E1538="Live"),_xlfn.XLOOKUP(_xlfn.TEXTJOIN(" vs ",,C1538:D1538),Calendar!G:G,Calendar!B:B),IF(AND(B1538="Premier League",E1538="Highlights"),_xlfn.XLOOKUP(H1538,Calendar!O:O,Calendar!N:N,,-1),""))</f>
        <v/>
      </c>
      <c r="AI1538" s="61" t="str">
        <f>IF(AND(AH1538&lt;&gt;"",E1538="Live"),_xlfn.XLOOKUP(_xlfn.TEXTJOIN(" vs ",,C1538:D1538),Calendar!G:G,Calendar!K:K),"")</f>
        <v/>
      </c>
      <c r="AJ1538" s="61" t="str">
        <f>IF(AND(K1538&lt;&gt;"Match of the Day",K1538&lt;&gt;"Match of the Day 2",K1538&lt;&gt;"Match of the Day Repeat"),"",1+MAX($AJ$10:AJ1537))</f>
        <v/>
      </c>
    </row>
    <row r="1539" spans="34:36" x14ac:dyDescent="0.35">
      <c r="AH1539" s="16" t="str">
        <f>IF(AND(B1539="Premier League",E1539="Live"),_xlfn.XLOOKUP(_xlfn.TEXTJOIN(" vs ",,C1539:D1539),Calendar!G:G,Calendar!B:B),IF(AND(B1539="Premier League",E1539="Highlights"),_xlfn.XLOOKUP(H1539,Calendar!O:O,Calendar!N:N,,-1),""))</f>
        <v/>
      </c>
      <c r="AI1539" s="61" t="str">
        <f>IF(AND(AH1539&lt;&gt;"",E1539="Live"),_xlfn.XLOOKUP(_xlfn.TEXTJOIN(" vs ",,C1539:D1539),Calendar!G:G,Calendar!K:K),"")</f>
        <v/>
      </c>
      <c r="AJ1539" s="61" t="str">
        <f>IF(AND(K1539&lt;&gt;"Match of the Day",K1539&lt;&gt;"Match of the Day 2",K1539&lt;&gt;"Match of the Day Repeat"),"",1+MAX($AJ$10:AJ1538))</f>
        <v/>
      </c>
    </row>
    <row r="1540" spans="34:36" x14ac:dyDescent="0.35">
      <c r="AH1540" s="16" t="str">
        <f>IF(AND(B1540="Premier League",E1540="Live"),_xlfn.XLOOKUP(_xlfn.TEXTJOIN(" vs ",,C1540:D1540),Calendar!G:G,Calendar!B:B),IF(AND(B1540="Premier League",E1540="Highlights"),_xlfn.XLOOKUP(H1540,Calendar!O:O,Calendar!N:N,,-1),""))</f>
        <v/>
      </c>
      <c r="AI1540" s="61" t="str">
        <f>IF(AND(AH1540&lt;&gt;"",E1540="Live"),_xlfn.XLOOKUP(_xlfn.TEXTJOIN(" vs ",,C1540:D1540),Calendar!G:G,Calendar!K:K),"")</f>
        <v/>
      </c>
      <c r="AJ1540" s="61" t="str">
        <f>IF(AND(K1540&lt;&gt;"Match of the Day",K1540&lt;&gt;"Match of the Day 2",K1540&lt;&gt;"Match of the Day Repeat"),"",1+MAX($AJ$10:AJ1539))</f>
        <v/>
      </c>
    </row>
    <row r="1541" spans="34:36" x14ac:dyDescent="0.35">
      <c r="AH1541" s="16" t="str">
        <f>IF(AND(B1541="Premier League",E1541="Live"),_xlfn.XLOOKUP(_xlfn.TEXTJOIN(" vs ",,C1541:D1541),Calendar!G:G,Calendar!B:B),IF(AND(B1541="Premier League",E1541="Highlights"),_xlfn.XLOOKUP(H1541,Calendar!O:O,Calendar!N:N,,-1),""))</f>
        <v/>
      </c>
      <c r="AI1541" s="61" t="str">
        <f>IF(AND(AH1541&lt;&gt;"",E1541="Live"),_xlfn.XLOOKUP(_xlfn.TEXTJOIN(" vs ",,C1541:D1541),Calendar!G:G,Calendar!K:K),"")</f>
        <v/>
      </c>
      <c r="AJ1541" s="61" t="str">
        <f>IF(AND(K1541&lt;&gt;"Match of the Day",K1541&lt;&gt;"Match of the Day 2",K1541&lt;&gt;"Match of the Day Repeat"),"",1+MAX($AJ$10:AJ1540))</f>
        <v/>
      </c>
    </row>
    <row r="1542" spans="34:36" x14ac:dyDescent="0.35">
      <c r="AH1542" s="16" t="str">
        <f>IF(AND(B1542="Premier League",E1542="Live"),_xlfn.XLOOKUP(_xlfn.TEXTJOIN(" vs ",,C1542:D1542),Calendar!G:G,Calendar!B:B),IF(AND(B1542="Premier League",E1542="Highlights"),_xlfn.XLOOKUP(H1542,Calendar!O:O,Calendar!N:N,,-1),""))</f>
        <v/>
      </c>
      <c r="AI1542" s="61" t="str">
        <f>IF(AND(AH1542&lt;&gt;"",E1542="Live"),_xlfn.XLOOKUP(_xlfn.TEXTJOIN(" vs ",,C1542:D1542),Calendar!G:G,Calendar!K:K),"")</f>
        <v/>
      </c>
      <c r="AJ1542" s="61" t="str">
        <f>IF(AND(K1542&lt;&gt;"Match of the Day",K1542&lt;&gt;"Match of the Day 2",K1542&lt;&gt;"Match of the Day Repeat"),"",1+MAX($AJ$10:AJ1541))</f>
        <v/>
      </c>
    </row>
    <row r="1543" spans="34:36" x14ac:dyDescent="0.35">
      <c r="AH1543" s="16" t="str">
        <f>IF(AND(B1543="Premier League",E1543="Live"),_xlfn.XLOOKUP(_xlfn.TEXTJOIN(" vs ",,C1543:D1543),Calendar!G:G,Calendar!B:B),IF(AND(B1543="Premier League",E1543="Highlights"),_xlfn.XLOOKUP(H1543,Calendar!O:O,Calendar!N:N,,-1),""))</f>
        <v/>
      </c>
      <c r="AI1543" s="61" t="str">
        <f>IF(AND(AH1543&lt;&gt;"",E1543="Live"),_xlfn.XLOOKUP(_xlfn.TEXTJOIN(" vs ",,C1543:D1543),Calendar!G:G,Calendar!K:K),"")</f>
        <v/>
      </c>
      <c r="AJ1543" s="61" t="str">
        <f>IF(AND(K1543&lt;&gt;"Match of the Day",K1543&lt;&gt;"Match of the Day 2",K1543&lt;&gt;"Match of the Day Repeat"),"",1+MAX($AJ$10:AJ1542))</f>
        <v/>
      </c>
    </row>
    <row r="1544" spans="34:36" x14ac:dyDescent="0.35">
      <c r="AH1544" s="16" t="str">
        <f>IF(AND(B1544="Premier League",E1544="Live"),_xlfn.XLOOKUP(_xlfn.TEXTJOIN(" vs ",,C1544:D1544),Calendar!G:G,Calendar!B:B),IF(AND(B1544="Premier League",E1544="Highlights"),_xlfn.XLOOKUP(H1544,Calendar!O:O,Calendar!N:N,,-1),""))</f>
        <v/>
      </c>
      <c r="AI1544" s="61" t="str">
        <f>IF(AND(AH1544&lt;&gt;"",E1544="Live"),_xlfn.XLOOKUP(_xlfn.TEXTJOIN(" vs ",,C1544:D1544),Calendar!G:G,Calendar!K:K),"")</f>
        <v/>
      </c>
      <c r="AJ1544" s="61" t="str">
        <f>IF(AND(K1544&lt;&gt;"Match of the Day",K1544&lt;&gt;"Match of the Day 2",K1544&lt;&gt;"Match of the Day Repeat"),"",1+MAX($AJ$10:AJ1543))</f>
        <v/>
      </c>
    </row>
    <row r="1545" spans="34:36" x14ac:dyDescent="0.35">
      <c r="AH1545" s="16" t="str">
        <f>IF(AND(B1545="Premier League",E1545="Live"),_xlfn.XLOOKUP(_xlfn.TEXTJOIN(" vs ",,C1545:D1545),Calendar!G:G,Calendar!B:B),IF(AND(B1545="Premier League",E1545="Highlights"),_xlfn.XLOOKUP(H1545,Calendar!O:O,Calendar!N:N,,-1),""))</f>
        <v/>
      </c>
      <c r="AI1545" s="61" t="str">
        <f>IF(AND(AH1545&lt;&gt;"",E1545="Live"),_xlfn.XLOOKUP(_xlfn.TEXTJOIN(" vs ",,C1545:D1545),Calendar!G:G,Calendar!K:K),"")</f>
        <v/>
      </c>
      <c r="AJ1545" s="61" t="str">
        <f>IF(AND(K1545&lt;&gt;"Match of the Day",K1545&lt;&gt;"Match of the Day 2",K1545&lt;&gt;"Match of the Day Repeat"),"",1+MAX($AJ$10:AJ1544))</f>
        <v/>
      </c>
    </row>
    <row r="1546" spans="34:36" x14ac:dyDescent="0.35">
      <c r="AH1546" s="16" t="str">
        <f>IF(AND(B1546="Premier League",E1546="Live"),_xlfn.XLOOKUP(_xlfn.TEXTJOIN(" vs ",,C1546:D1546),Calendar!G:G,Calendar!B:B),IF(AND(B1546="Premier League",E1546="Highlights"),_xlfn.XLOOKUP(H1546,Calendar!O:O,Calendar!N:N,,-1),""))</f>
        <v/>
      </c>
      <c r="AI1546" s="61" t="str">
        <f>IF(AND(AH1546&lt;&gt;"",E1546="Live"),_xlfn.XLOOKUP(_xlfn.TEXTJOIN(" vs ",,C1546:D1546),Calendar!G:G,Calendar!K:K),"")</f>
        <v/>
      </c>
      <c r="AJ1546" s="61" t="str">
        <f>IF(AND(K1546&lt;&gt;"Match of the Day",K1546&lt;&gt;"Match of the Day 2",K1546&lt;&gt;"Match of the Day Repeat"),"",1+MAX($AJ$10:AJ1545))</f>
        <v/>
      </c>
    </row>
    <row r="1547" spans="34:36" x14ac:dyDescent="0.35">
      <c r="AH1547" s="16" t="str">
        <f>IF(AND(B1547="Premier League",E1547="Live"),_xlfn.XLOOKUP(_xlfn.TEXTJOIN(" vs ",,C1547:D1547),Calendar!G:G,Calendar!B:B),IF(AND(B1547="Premier League",E1547="Highlights"),_xlfn.XLOOKUP(H1547,Calendar!O:O,Calendar!N:N,,-1),""))</f>
        <v/>
      </c>
      <c r="AI1547" s="61" t="str">
        <f>IF(AND(AH1547&lt;&gt;"",E1547="Live"),_xlfn.XLOOKUP(_xlfn.TEXTJOIN(" vs ",,C1547:D1547),Calendar!G:G,Calendar!K:K),"")</f>
        <v/>
      </c>
      <c r="AJ1547" s="61" t="str">
        <f>IF(AND(K1547&lt;&gt;"Match of the Day",K1547&lt;&gt;"Match of the Day 2",K1547&lt;&gt;"Match of the Day Repeat"),"",1+MAX($AJ$10:AJ1546))</f>
        <v/>
      </c>
    </row>
    <row r="1548" spans="34:36" x14ac:dyDescent="0.35">
      <c r="AH1548" s="16" t="str">
        <f>IF(AND(B1548="Premier League",E1548="Live"),_xlfn.XLOOKUP(_xlfn.TEXTJOIN(" vs ",,C1548:D1548),Calendar!G:G,Calendar!B:B),IF(AND(B1548="Premier League",E1548="Highlights"),_xlfn.XLOOKUP(H1548,Calendar!O:O,Calendar!N:N,,-1),""))</f>
        <v/>
      </c>
      <c r="AI1548" s="61" t="str">
        <f>IF(AND(AH1548&lt;&gt;"",E1548="Live"),_xlfn.XLOOKUP(_xlfn.TEXTJOIN(" vs ",,C1548:D1548),Calendar!G:G,Calendar!K:K),"")</f>
        <v/>
      </c>
      <c r="AJ1548" s="61" t="str">
        <f>IF(AND(K1548&lt;&gt;"Match of the Day",K1548&lt;&gt;"Match of the Day 2",K1548&lt;&gt;"Match of the Day Repeat"),"",1+MAX($AJ$10:AJ1547))</f>
        <v/>
      </c>
    </row>
    <row r="1549" spans="34:36" x14ac:dyDescent="0.35">
      <c r="AH1549" s="16" t="str">
        <f>IF(AND(B1549="Premier League",E1549="Live"),_xlfn.XLOOKUP(_xlfn.TEXTJOIN(" vs ",,C1549:D1549),Calendar!G:G,Calendar!B:B),IF(AND(B1549="Premier League",E1549="Highlights"),_xlfn.XLOOKUP(H1549,Calendar!O:O,Calendar!N:N,,-1),""))</f>
        <v/>
      </c>
      <c r="AI1549" s="61" t="str">
        <f>IF(AND(AH1549&lt;&gt;"",E1549="Live"),_xlfn.XLOOKUP(_xlfn.TEXTJOIN(" vs ",,C1549:D1549),Calendar!G:G,Calendar!K:K),"")</f>
        <v/>
      </c>
      <c r="AJ1549" s="61" t="str">
        <f>IF(AND(K1549&lt;&gt;"Match of the Day",K1549&lt;&gt;"Match of the Day 2",K1549&lt;&gt;"Match of the Day Repeat"),"",1+MAX($AJ$10:AJ1548))</f>
        <v/>
      </c>
    </row>
    <row r="1550" spans="34:36" x14ac:dyDescent="0.35">
      <c r="AH1550" s="16" t="str">
        <f>IF(AND(B1550="Premier League",E1550="Live"),_xlfn.XLOOKUP(_xlfn.TEXTJOIN(" vs ",,C1550:D1550),Calendar!G:G,Calendar!B:B),IF(AND(B1550="Premier League",E1550="Highlights"),_xlfn.XLOOKUP(H1550,Calendar!O:O,Calendar!N:N,,-1),""))</f>
        <v/>
      </c>
      <c r="AI1550" s="61" t="str">
        <f>IF(AND(AH1550&lt;&gt;"",E1550="Live"),_xlfn.XLOOKUP(_xlfn.TEXTJOIN(" vs ",,C1550:D1550),Calendar!G:G,Calendar!K:K),"")</f>
        <v/>
      </c>
      <c r="AJ1550" s="61" t="str">
        <f>IF(AND(K1550&lt;&gt;"Match of the Day",K1550&lt;&gt;"Match of the Day 2",K1550&lt;&gt;"Match of the Day Repeat"),"",1+MAX($AJ$10:AJ1549))</f>
        <v/>
      </c>
    </row>
    <row r="1551" spans="34:36" x14ac:dyDescent="0.35">
      <c r="AH1551" s="16" t="str">
        <f>IF(AND(B1551="Premier League",E1551="Live"),_xlfn.XLOOKUP(_xlfn.TEXTJOIN(" vs ",,C1551:D1551),Calendar!G:G,Calendar!B:B),IF(AND(B1551="Premier League",E1551="Highlights"),_xlfn.XLOOKUP(H1551,Calendar!O:O,Calendar!N:N,,-1),""))</f>
        <v/>
      </c>
      <c r="AI1551" s="61" t="str">
        <f>IF(AND(AH1551&lt;&gt;"",E1551="Live"),_xlfn.XLOOKUP(_xlfn.TEXTJOIN(" vs ",,C1551:D1551),Calendar!G:G,Calendar!K:K),"")</f>
        <v/>
      </c>
      <c r="AJ1551" s="61" t="str">
        <f>IF(AND(K1551&lt;&gt;"Match of the Day",K1551&lt;&gt;"Match of the Day 2",K1551&lt;&gt;"Match of the Day Repeat"),"",1+MAX($AJ$10:AJ1550))</f>
        <v/>
      </c>
    </row>
    <row r="1552" spans="34:36" x14ac:dyDescent="0.35">
      <c r="AH1552" s="16" t="str">
        <f>IF(AND(B1552="Premier League",E1552="Live"),_xlfn.XLOOKUP(_xlfn.TEXTJOIN(" vs ",,C1552:D1552),Calendar!G:G,Calendar!B:B),IF(AND(B1552="Premier League",E1552="Highlights"),_xlfn.XLOOKUP(H1552,Calendar!O:O,Calendar!N:N,,-1),""))</f>
        <v/>
      </c>
      <c r="AI1552" s="61" t="str">
        <f>IF(AND(AH1552&lt;&gt;"",E1552="Live"),_xlfn.XLOOKUP(_xlfn.TEXTJOIN(" vs ",,C1552:D1552),Calendar!G:G,Calendar!K:K),"")</f>
        <v/>
      </c>
      <c r="AJ1552" s="61" t="str">
        <f>IF(AND(K1552&lt;&gt;"Match of the Day",K1552&lt;&gt;"Match of the Day 2",K1552&lt;&gt;"Match of the Day Repeat"),"",1+MAX($AJ$10:AJ1551))</f>
        <v/>
      </c>
    </row>
    <row r="1553" spans="34:36" x14ac:dyDescent="0.35">
      <c r="AH1553" s="16" t="str">
        <f>IF(AND(B1553="Premier League",E1553="Live"),_xlfn.XLOOKUP(_xlfn.TEXTJOIN(" vs ",,C1553:D1553),Calendar!G:G,Calendar!B:B),IF(AND(B1553="Premier League",E1553="Highlights"),_xlfn.XLOOKUP(H1553,Calendar!O:O,Calendar!N:N,,-1),""))</f>
        <v/>
      </c>
      <c r="AI1553" s="61" t="str">
        <f>IF(AND(AH1553&lt;&gt;"",E1553="Live"),_xlfn.XLOOKUP(_xlfn.TEXTJOIN(" vs ",,C1553:D1553),Calendar!G:G,Calendar!K:K),"")</f>
        <v/>
      </c>
      <c r="AJ1553" s="61" t="str">
        <f>IF(AND(K1553&lt;&gt;"Match of the Day",K1553&lt;&gt;"Match of the Day 2",K1553&lt;&gt;"Match of the Day Repeat"),"",1+MAX($AJ$10:AJ1552))</f>
        <v/>
      </c>
    </row>
    <row r="1554" spans="34:36" x14ac:dyDescent="0.35">
      <c r="AH1554" s="16" t="str">
        <f>IF(AND(B1554="Premier League",E1554="Live"),_xlfn.XLOOKUP(_xlfn.TEXTJOIN(" vs ",,C1554:D1554),Calendar!G:G,Calendar!B:B),IF(AND(B1554="Premier League",E1554="Highlights"),_xlfn.XLOOKUP(H1554,Calendar!O:O,Calendar!N:N,,-1),""))</f>
        <v/>
      </c>
      <c r="AI1554" s="61" t="str">
        <f>IF(AND(AH1554&lt;&gt;"",E1554="Live"),_xlfn.XLOOKUP(_xlfn.TEXTJOIN(" vs ",,C1554:D1554),Calendar!G:G,Calendar!K:K),"")</f>
        <v/>
      </c>
      <c r="AJ1554" s="61" t="str">
        <f>IF(AND(K1554&lt;&gt;"Match of the Day",K1554&lt;&gt;"Match of the Day 2",K1554&lt;&gt;"Match of the Day Repeat"),"",1+MAX($AJ$10:AJ1553))</f>
        <v/>
      </c>
    </row>
    <row r="1555" spans="34:36" x14ac:dyDescent="0.35">
      <c r="AH1555" s="16" t="str">
        <f>IF(AND(B1555="Premier League",E1555="Live"),_xlfn.XLOOKUP(_xlfn.TEXTJOIN(" vs ",,C1555:D1555),Calendar!G:G,Calendar!B:B),IF(AND(B1555="Premier League",E1555="Highlights"),_xlfn.XLOOKUP(H1555,Calendar!O:O,Calendar!N:N,,-1),""))</f>
        <v/>
      </c>
      <c r="AI1555" s="61" t="str">
        <f>IF(AND(AH1555&lt;&gt;"",E1555="Live"),_xlfn.XLOOKUP(_xlfn.TEXTJOIN(" vs ",,C1555:D1555),Calendar!G:G,Calendar!K:K),"")</f>
        <v/>
      </c>
      <c r="AJ1555" s="61" t="str">
        <f>IF(AND(K1555&lt;&gt;"Match of the Day",K1555&lt;&gt;"Match of the Day 2",K1555&lt;&gt;"Match of the Day Repeat"),"",1+MAX($AJ$10:AJ1554))</f>
        <v/>
      </c>
    </row>
    <row r="1556" spans="34:36" x14ac:dyDescent="0.35">
      <c r="AH1556" s="16" t="str">
        <f>IF(AND(B1556="Premier League",E1556="Live"),_xlfn.XLOOKUP(_xlfn.TEXTJOIN(" vs ",,C1556:D1556),Calendar!G:G,Calendar!B:B),IF(AND(B1556="Premier League",E1556="Highlights"),_xlfn.XLOOKUP(H1556,Calendar!O:O,Calendar!N:N,,-1),""))</f>
        <v/>
      </c>
      <c r="AI1556" s="61" t="str">
        <f>IF(AND(AH1556&lt;&gt;"",E1556="Live"),_xlfn.XLOOKUP(_xlfn.TEXTJOIN(" vs ",,C1556:D1556),Calendar!G:G,Calendar!K:K),"")</f>
        <v/>
      </c>
      <c r="AJ1556" s="61" t="str">
        <f>IF(AND(K1556&lt;&gt;"Match of the Day",K1556&lt;&gt;"Match of the Day 2",K1556&lt;&gt;"Match of the Day Repeat"),"",1+MAX($AJ$10:AJ1555))</f>
        <v/>
      </c>
    </row>
    <row r="1557" spans="34:36" x14ac:dyDescent="0.35">
      <c r="AH1557" s="16" t="str">
        <f>IF(AND(B1557="Premier League",E1557="Live"),_xlfn.XLOOKUP(_xlfn.TEXTJOIN(" vs ",,C1557:D1557),Calendar!G:G,Calendar!B:B),IF(AND(B1557="Premier League",E1557="Highlights"),_xlfn.XLOOKUP(H1557,Calendar!O:O,Calendar!N:N,,-1),""))</f>
        <v/>
      </c>
      <c r="AI1557" s="61" t="str">
        <f>IF(AND(AH1557&lt;&gt;"",E1557="Live"),_xlfn.XLOOKUP(_xlfn.TEXTJOIN(" vs ",,C1557:D1557),Calendar!G:G,Calendar!K:K),"")</f>
        <v/>
      </c>
      <c r="AJ1557" s="61" t="str">
        <f>IF(AND(K1557&lt;&gt;"Match of the Day",K1557&lt;&gt;"Match of the Day 2",K1557&lt;&gt;"Match of the Day Repeat"),"",1+MAX($AJ$10:AJ1556))</f>
        <v/>
      </c>
    </row>
    <row r="1558" spans="34:36" x14ac:dyDescent="0.35">
      <c r="AH1558" s="16" t="str">
        <f>IF(AND(B1558="Premier League",E1558="Live"),_xlfn.XLOOKUP(_xlfn.TEXTJOIN(" vs ",,C1558:D1558),Calendar!G:G,Calendar!B:B),IF(AND(B1558="Premier League",E1558="Highlights"),_xlfn.XLOOKUP(H1558,Calendar!O:O,Calendar!N:N,,-1),""))</f>
        <v/>
      </c>
      <c r="AI1558" s="61" t="str">
        <f>IF(AND(AH1558&lt;&gt;"",E1558="Live"),_xlfn.XLOOKUP(_xlfn.TEXTJOIN(" vs ",,C1558:D1558),Calendar!G:G,Calendar!K:K),"")</f>
        <v/>
      </c>
      <c r="AJ1558" s="61" t="str">
        <f>IF(AND(K1558&lt;&gt;"Match of the Day",K1558&lt;&gt;"Match of the Day 2",K1558&lt;&gt;"Match of the Day Repeat"),"",1+MAX($AJ$10:AJ1557))</f>
        <v/>
      </c>
    </row>
    <row r="1559" spans="34:36" x14ac:dyDescent="0.35">
      <c r="AH1559" s="16" t="str">
        <f>IF(AND(B1559="Premier League",E1559="Live"),_xlfn.XLOOKUP(_xlfn.TEXTJOIN(" vs ",,C1559:D1559),Calendar!G:G,Calendar!B:B),IF(AND(B1559="Premier League",E1559="Highlights"),_xlfn.XLOOKUP(H1559,Calendar!O:O,Calendar!N:N,,-1),""))</f>
        <v/>
      </c>
      <c r="AI1559" s="61" t="str">
        <f>IF(AND(AH1559&lt;&gt;"",E1559="Live"),_xlfn.XLOOKUP(_xlfn.TEXTJOIN(" vs ",,C1559:D1559),Calendar!G:G,Calendar!K:K),"")</f>
        <v/>
      </c>
      <c r="AJ1559" s="61" t="str">
        <f>IF(AND(K1559&lt;&gt;"Match of the Day",K1559&lt;&gt;"Match of the Day 2",K1559&lt;&gt;"Match of the Day Repeat"),"",1+MAX($AJ$10:AJ1558))</f>
        <v/>
      </c>
    </row>
    <row r="1560" spans="34:36" x14ac:dyDescent="0.35">
      <c r="AH1560" s="16" t="str">
        <f>IF(AND(B1560="Premier League",E1560="Live"),_xlfn.XLOOKUP(_xlfn.TEXTJOIN(" vs ",,C1560:D1560),Calendar!G:G,Calendar!B:B),IF(AND(B1560="Premier League",E1560="Highlights"),_xlfn.XLOOKUP(H1560,Calendar!O:O,Calendar!N:N,,-1),""))</f>
        <v/>
      </c>
      <c r="AI1560" s="61" t="str">
        <f>IF(AND(AH1560&lt;&gt;"",E1560="Live"),_xlfn.XLOOKUP(_xlfn.TEXTJOIN(" vs ",,C1560:D1560),Calendar!G:G,Calendar!K:K),"")</f>
        <v/>
      </c>
      <c r="AJ1560" s="61" t="str">
        <f>IF(AND(K1560&lt;&gt;"Match of the Day",K1560&lt;&gt;"Match of the Day 2",K1560&lt;&gt;"Match of the Day Repeat"),"",1+MAX($AJ$10:AJ1559))</f>
        <v/>
      </c>
    </row>
    <row r="1561" spans="34:36" x14ac:dyDescent="0.35">
      <c r="AH1561" s="16" t="str">
        <f>IF(AND(B1561="Premier League",E1561="Live"),_xlfn.XLOOKUP(_xlfn.TEXTJOIN(" vs ",,C1561:D1561),Calendar!G:G,Calendar!B:B),IF(AND(B1561="Premier League",E1561="Highlights"),_xlfn.XLOOKUP(H1561,Calendar!O:O,Calendar!N:N,,-1),""))</f>
        <v/>
      </c>
      <c r="AI1561" s="61" t="str">
        <f>IF(AND(AH1561&lt;&gt;"",E1561="Live"),_xlfn.XLOOKUP(_xlfn.TEXTJOIN(" vs ",,C1561:D1561),Calendar!G:G,Calendar!K:K),"")</f>
        <v/>
      </c>
      <c r="AJ1561" s="61" t="str">
        <f>IF(AND(K1561&lt;&gt;"Match of the Day",K1561&lt;&gt;"Match of the Day 2",K1561&lt;&gt;"Match of the Day Repeat"),"",1+MAX($AJ$10:AJ1560))</f>
        <v/>
      </c>
    </row>
    <row r="1562" spans="34:36" x14ac:dyDescent="0.35">
      <c r="AH1562" s="16" t="str">
        <f>IF(AND(B1562="Premier League",E1562="Live"),_xlfn.XLOOKUP(_xlfn.TEXTJOIN(" vs ",,C1562:D1562),Calendar!G:G,Calendar!B:B),IF(AND(B1562="Premier League",E1562="Highlights"),_xlfn.XLOOKUP(H1562,Calendar!O:O,Calendar!N:N,,-1),""))</f>
        <v/>
      </c>
      <c r="AI1562" s="61" t="str">
        <f>IF(AND(AH1562&lt;&gt;"",E1562="Live"),_xlfn.XLOOKUP(_xlfn.TEXTJOIN(" vs ",,C1562:D1562),Calendar!G:G,Calendar!K:K),"")</f>
        <v/>
      </c>
      <c r="AJ1562" s="61" t="str">
        <f>IF(AND(K1562&lt;&gt;"Match of the Day",K1562&lt;&gt;"Match of the Day 2",K1562&lt;&gt;"Match of the Day Repeat"),"",1+MAX($AJ$10:AJ1561))</f>
        <v/>
      </c>
    </row>
    <row r="1563" spans="34:36" x14ac:dyDescent="0.35">
      <c r="AH1563" s="16" t="str">
        <f>IF(AND(B1563="Premier League",E1563="Live"),_xlfn.XLOOKUP(_xlfn.TEXTJOIN(" vs ",,C1563:D1563),Calendar!G:G,Calendar!B:B),IF(AND(B1563="Premier League",E1563="Highlights"),_xlfn.XLOOKUP(H1563,Calendar!O:O,Calendar!N:N,,-1),""))</f>
        <v/>
      </c>
      <c r="AI1563" s="61" t="str">
        <f>IF(AND(AH1563&lt;&gt;"",E1563="Live"),_xlfn.XLOOKUP(_xlfn.TEXTJOIN(" vs ",,C1563:D1563),Calendar!G:G,Calendar!K:K),"")</f>
        <v/>
      </c>
      <c r="AJ1563" s="61" t="str">
        <f>IF(AND(K1563&lt;&gt;"Match of the Day",K1563&lt;&gt;"Match of the Day 2",K1563&lt;&gt;"Match of the Day Repeat"),"",1+MAX($AJ$10:AJ1562))</f>
        <v/>
      </c>
    </row>
    <row r="1564" spans="34:36" x14ac:dyDescent="0.35">
      <c r="AH1564" s="16" t="str">
        <f>IF(AND(B1564="Premier League",E1564="Live"),_xlfn.XLOOKUP(_xlfn.TEXTJOIN(" vs ",,C1564:D1564),Calendar!G:G,Calendar!B:B),IF(AND(B1564="Premier League",E1564="Highlights"),_xlfn.XLOOKUP(H1564,Calendar!O:O,Calendar!N:N,,-1),""))</f>
        <v/>
      </c>
      <c r="AI1564" s="61" t="str">
        <f>IF(AND(AH1564&lt;&gt;"",E1564="Live"),_xlfn.XLOOKUP(_xlfn.TEXTJOIN(" vs ",,C1564:D1564),Calendar!G:G,Calendar!K:K),"")</f>
        <v/>
      </c>
      <c r="AJ1564" s="61" t="str">
        <f>IF(AND(K1564&lt;&gt;"Match of the Day",K1564&lt;&gt;"Match of the Day 2",K1564&lt;&gt;"Match of the Day Repeat"),"",1+MAX($AJ$10:AJ1563))</f>
        <v/>
      </c>
    </row>
    <row r="1565" spans="34:36" x14ac:dyDescent="0.35">
      <c r="AH1565" s="16" t="str">
        <f>IF(AND(B1565="Premier League",E1565="Live"),_xlfn.XLOOKUP(_xlfn.TEXTJOIN(" vs ",,C1565:D1565),Calendar!G:G,Calendar!B:B),IF(AND(B1565="Premier League",E1565="Highlights"),_xlfn.XLOOKUP(H1565,Calendar!O:O,Calendar!N:N,,-1),""))</f>
        <v/>
      </c>
      <c r="AI1565" s="61" t="str">
        <f>IF(AND(AH1565&lt;&gt;"",E1565="Live"),_xlfn.XLOOKUP(_xlfn.TEXTJOIN(" vs ",,C1565:D1565),Calendar!G:G,Calendar!K:K),"")</f>
        <v/>
      </c>
      <c r="AJ1565" s="61" t="str">
        <f>IF(AND(K1565&lt;&gt;"Match of the Day",K1565&lt;&gt;"Match of the Day 2",K1565&lt;&gt;"Match of the Day Repeat"),"",1+MAX($AJ$10:AJ1564))</f>
        <v/>
      </c>
    </row>
    <row r="1566" spans="34:36" x14ac:dyDescent="0.35">
      <c r="AH1566" s="16" t="str">
        <f>IF(AND(B1566="Premier League",E1566="Live"),_xlfn.XLOOKUP(_xlfn.TEXTJOIN(" vs ",,C1566:D1566),Calendar!G:G,Calendar!B:B),IF(AND(B1566="Premier League",E1566="Highlights"),_xlfn.XLOOKUP(H1566,Calendar!O:O,Calendar!N:N,,-1),""))</f>
        <v/>
      </c>
      <c r="AI1566" s="61" t="str">
        <f>IF(AND(AH1566&lt;&gt;"",E1566="Live"),_xlfn.XLOOKUP(_xlfn.TEXTJOIN(" vs ",,C1566:D1566),Calendar!G:G,Calendar!K:K),"")</f>
        <v/>
      </c>
      <c r="AJ1566" s="61" t="str">
        <f>IF(AND(K1566&lt;&gt;"Match of the Day",K1566&lt;&gt;"Match of the Day 2",K1566&lt;&gt;"Match of the Day Repeat"),"",1+MAX($AJ$10:AJ1565))</f>
        <v/>
      </c>
    </row>
    <row r="1567" spans="34:36" x14ac:dyDescent="0.35">
      <c r="AH1567" s="16" t="str">
        <f>IF(AND(B1567="Premier League",E1567="Live"),_xlfn.XLOOKUP(_xlfn.TEXTJOIN(" vs ",,C1567:D1567),Calendar!G:G,Calendar!B:B),IF(AND(B1567="Premier League",E1567="Highlights"),_xlfn.XLOOKUP(H1567,Calendar!O:O,Calendar!N:N,,-1),""))</f>
        <v/>
      </c>
      <c r="AI1567" s="61" t="str">
        <f>IF(AND(AH1567&lt;&gt;"",E1567="Live"),_xlfn.XLOOKUP(_xlfn.TEXTJOIN(" vs ",,C1567:D1567),Calendar!G:G,Calendar!K:K),"")</f>
        <v/>
      </c>
      <c r="AJ1567" s="61" t="str">
        <f>IF(AND(K1567&lt;&gt;"Match of the Day",K1567&lt;&gt;"Match of the Day 2",K1567&lt;&gt;"Match of the Day Repeat"),"",1+MAX($AJ$10:AJ1566))</f>
        <v/>
      </c>
    </row>
    <row r="1568" spans="34:36" x14ac:dyDescent="0.35">
      <c r="AH1568" s="16" t="str">
        <f>IF(AND(B1568="Premier League",E1568="Live"),_xlfn.XLOOKUP(_xlfn.TEXTJOIN(" vs ",,C1568:D1568),Calendar!G:G,Calendar!B:B),IF(AND(B1568="Premier League",E1568="Highlights"),_xlfn.XLOOKUP(H1568,Calendar!O:O,Calendar!N:N,,-1),""))</f>
        <v/>
      </c>
      <c r="AI1568" s="61" t="str">
        <f>IF(AND(AH1568&lt;&gt;"",E1568="Live"),_xlfn.XLOOKUP(_xlfn.TEXTJOIN(" vs ",,C1568:D1568),Calendar!G:G,Calendar!K:K),"")</f>
        <v/>
      </c>
      <c r="AJ1568" s="61" t="str">
        <f>IF(AND(K1568&lt;&gt;"Match of the Day",K1568&lt;&gt;"Match of the Day 2",K1568&lt;&gt;"Match of the Day Repeat"),"",1+MAX($AJ$10:AJ1567))</f>
        <v/>
      </c>
    </row>
    <row r="1569" spans="34:36" x14ac:dyDescent="0.35">
      <c r="AH1569" s="16" t="str">
        <f>IF(AND(B1569="Premier League",E1569="Live"),_xlfn.XLOOKUP(_xlfn.TEXTJOIN(" vs ",,C1569:D1569),Calendar!G:G,Calendar!B:B),IF(AND(B1569="Premier League",E1569="Highlights"),_xlfn.XLOOKUP(H1569,Calendar!O:O,Calendar!N:N,,-1),""))</f>
        <v/>
      </c>
      <c r="AI1569" s="61" t="str">
        <f>IF(AND(AH1569&lt;&gt;"",E1569="Live"),_xlfn.XLOOKUP(_xlfn.TEXTJOIN(" vs ",,C1569:D1569),Calendar!G:G,Calendar!K:K),"")</f>
        <v/>
      </c>
      <c r="AJ1569" s="61" t="str">
        <f>IF(AND(K1569&lt;&gt;"Match of the Day",K1569&lt;&gt;"Match of the Day 2",K1569&lt;&gt;"Match of the Day Repeat"),"",1+MAX($AJ$10:AJ1568))</f>
        <v/>
      </c>
    </row>
    <row r="1570" spans="34:36" x14ac:dyDescent="0.35">
      <c r="AH1570" s="16" t="str">
        <f>IF(AND(B1570="Premier League",E1570="Live"),_xlfn.XLOOKUP(_xlfn.TEXTJOIN(" vs ",,C1570:D1570),Calendar!G:G,Calendar!B:B),IF(AND(B1570="Premier League",E1570="Highlights"),_xlfn.XLOOKUP(H1570,Calendar!O:O,Calendar!N:N,,-1),""))</f>
        <v/>
      </c>
      <c r="AI1570" s="61" t="str">
        <f>IF(AND(AH1570&lt;&gt;"",E1570="Live"),_xlfn.XLOOKUP(_xlfn.TEXTJOIN(" vs ",,C1570:D1570),Calendar!G:G,Calendar!K:K),"")</f>
        <v/>
      </c>
      <c r="AJ1570" s="61" t="str">
        <f>IF(AND(K1570&lt;&gt;"Match of the Day",K1570&lt;&gt;"Match of the Day 2",K1570&lt;&gt;"Match of the Day Repeat"),"",1+MAX($AJ$10:AJ1569))</f>
        <v/>
      </c>
    </row>
    <row r="1571" spans="34:36" x14ac:dyDescent="0.35">
      <c r="AH1571" s="16" t="str">
        <f>IF(AND(B1571="Premier League",E1571="Live"),_xlfn.XLOOKUP(_xlfn.TEXTJOIN(" vs ",,C1571:D1571),Calendar!G:G,Calendar!B:B),IF(AND(B1571="Premier League",E1571="Highlights"),_xlfn.XLOOKUP(H1571,Calendar!O:O,Calendar!N:N,,-1),""))</f>
        <v/>
      </c>
      <c r="AI1571" s="61" t="str">
        <f>IF(AND(AH1571&lt;&gt;"",E1571="Live"),_xlfn.XLOOKUP(_xlfn.TEXTJOIN(" vs ",,C1571:D1571),Calendar!G:G,Calendar!K:K),"")</f>
        <v/>
      </c>
      <c r="AJ1571" s="61" t="str">
        <f>IF(AND(K1571&lt;&gt;"Match of the Day",K1571&lt;&gt;"Match of the Day 2",K1571&lt;&gt;"Match of the Day Repeat"),"",1+MAX($AJ$10:AJ1570))</f>
        <v/>
      </c>
    </row>
    <row r="1572" spans="34:36" x14ac:dyDescent="0.35">
      <c r="AH1572" s="16" t="str">
        <f>IF(AND(B1572="Premier League",E1572="Live"),_xlfn.XLOOKUP(_xlfn.TEXTJOIN(" vs ",,C1572:D1572),Calendar!G:G,Calendar!B:B),IF(AND(B1572="Premier League",E1572="Highlights"),_xlfn.XLOOKUP(H1572,Calendar!O:O,Calendar!N:N,,-1),""))</f>
        <v/>
      </c>
      <c r="AI1572" s="61" t="str">
        <f>IF(AND(AH1572&lt;&gt;"",E1572="Live"),_xlfn.XLOOKUP(_xlfn.TEXTJOIN(" vs ",,C1572:D1572),Calendar!G:G,Calendar!K:K),"")</f>
        <v/>
      </c>
      <c r="AJ1572" s="61" t="str">
        <f>IF(AND(K1572&lt;&gt;"Match of the Day",K1572&lt;&gt;"Match of the Day 2",K1572&lt;&gt;"Match of the Day Repeat"),"",1+MAX($AJ$10:AJ1571))</f>
        <v/>
      </c>
    </row>
    <row r="1573" spans="34:36" x14ac:dyDescent="0.35">
      <c r="AH1573" s="16" t="str">
        <f>IF(AND(B1573="Premier League",E1573="Live"),_xlfn.XLOOKUP(_xlfn.TEXTJOIN(" vs ",,C1573:D1573),Calendar!G:G,Calendar!B:B),IF(AND(B1573="Premier League",E1573="Highlights"),_xlfn.XLOOKUP(H1573,Calendar!O:O,Calendar!N:N,,-1),""))</f>
        <v/>
      </c>
      <c r="AI1573" s="61" t="str">
        <f>IF(AND(AH1573&lt;&gt;"",E1573="Live"),_xlfn.XLOOKUP(_xlfn.TEXTJOIN(" vs ",,C1573:D1573),Calendar!G:G,Calendar!K:K),"")</f>
        <v/>
      </c>
      <c r="AJ1573" s="61" t="str">
        <f>IF(AND(K1573&lt;&gt;"Match of the Day",K1573&lt;&gt;"Match of the Day 2",K1573&lt;&gt;"Match of the Day Repeat"),"",1+MAX($AJ$10:AJ1572))</f>
        <v/>
      </c>
    </row>
    <row r="1574" spans="34:36" x14ac:dyDescent="0.35">
      <c r="AH1574" s="16" t="str">
        <f>IF(AND(B1574="Premier League",E1574="Live"),_xlfn.XLOOKUP(_xlfn.TEXTJOIN(" vs ",,C1574:D1574),Calendar!G:G,Calendar!B:B),IF(AND(B1574="Premier League",E1574="Highlights"),_xlfn.XLOOKUP(H1574,Calendar!O:O,Calendar!N:N,,-1),""))</f>
        <v/>
      </c>
      <c r="AI1574" s="61" t="str">
        <f>IF(AND(AH1574&lt;&gt;"",E1574="Live"),_xlfn.XLOOKUP(_xlfn.TEXTJOIN(" vs ",,C1574:D1574),Calendar!G:G,Calendar!K:K),"")</f>
        <v/>
      </c>
      <c r="AJ1574" s="61" t="str">
        <f>IF(AND(K1574&lt;&gt;"Match of the Day",K1574&lt;&gt;"Match of the Day 2",K1574&lt;&gt;"Match of the Day Repeat"),"",1+MAX($AJ$10:AJ1573))</f>
        <v/>
      </c>
    </row>
    <row r="1575" spans="34:36" x14ac:dyDescent="0.35">
      <c r="AH1575" s="16" t="str">
        <f>IF(AND(B1575="Premier League",E1575="Live"),_xlfn.XLOOKUP(_xlfn.TEXTJOIN(" vs ",,C1575:D1575),Calendar!G:G,Calendar!B:B),IF(AND(B1575="Premier League",E1575="Highlights"),_xlfn.XLOOKUP(H1575,Calendar!O:O,Calendar!N:N,,-1),""))</f>
        <v/>
      </c>
      <c r="AI1575" s="61" t="str">
        <f>IF(AND(AH1575&lt;&gt;"",E1575="Live"),_xlfn.XLOOKUP(_xlfn.TEXTJOIN(" vs ",,C1575:D1575),Calendar!G:G,Calendar!K:K),"")</f>
        <v/>
      </c>
      <c r="AJ1575" s="61" t="str">
        <f>IF(AND(K1575&lt;&gt;"Match of the Day",K1575&lt;&gt;"Match of the Day 2",K1575&lt;&gt;"Match of the Day Repeat"),"",1+MAX($AJ$10:AJ1574))</f>
        <v/>
      </c>
    </row>
    <row r="1576" spans="34:36" x14ac:dyDescent="0.35">
      <c r="AH1576" s="16" t="str">
        <f>IF(AND(B1576="Premier League",E1576="Live"),_xlfn.XLOOKUP(_xlfn.TEXTJOIN(" vs ",,C1576:D1576),Calendar!G:G,Calendar!B:B),IF(AND(B1576="Premier League",E1576="Highlights"),_xlfn.XLOOKUP(H1576,Calendar!O:O,Calendar!N:N,,-1),""))</f>
        <v/>
      </c>
      <c r="AI1576" s="61" t="str">
        <f>IF(AND(AH1576&lt;&gt;"",E1576="Live"),_xlfn.XLOOKUP(_xlfn.TEXTJOIN(" vs ",,C1576:D1576),Calendar!G:G,Calendar!K:K),"")</f>
        <v/>
      </c>
      <c r="AJ1576" s="61" t="str">
        <f>IF(AND(K1576&lt;&gt;"Match of the Day",K1576&lt;&gt;"Match of the Day 2",K1576&lt;&gt;"Match of the Day Repeat"),"",1+MAX($AJ$10:AJ1575))</f>
        <v/>
      </c>
    </row>
    <row r="1577" spans="34:36" x14ac:dyDescent="0.35">
      <c r="AH1577" s="16" t="str">
        <f>IF(AND(B1577="Premier League",E1577="Live"),_xlfn.XLOOKUP(_xlfn.TEXTJOIN(" vs ",,C1577:D1577),Calendar!G:G,Calendar!B:B),IF(AND(B1577="Premier League",E1577="Highlights"),_xlfn.XLOOKUP(H1577,Calendar!O:O,Calendar!N:N,,-1),""))</f>
        <v/>
      </c>
      <c r="AI1577" s="61" t="str">
        <f>IF(AND(AH1577&lt;&gt;"",E1577="Live"),_xlfn.XLOOKUP(_xlfn.TEXTJOIN(" vs ",,C1577:D1577),Calendar!G:G,Calendar!K:K),"")</f>
        <v/>
      </c>
      <c r="AJ1577" s="61" t="str">
        <f>IF(AND(K1577&lt;&gt;"Match of the Day",K1577&lt;&gt;"Match of the Day 2",K1577&lt;&gt;"Match of the Day Repeat"),"",1+MAX($AJ$10:AJ1576))</f>
        <v/>
      </c>
    </row>
    <row r="1578" spans="34:36" x14ac:dyDescent="0.35">
      <c r="AH1578" s="16" t="str">
        <f>IF(AND(B1578="Premier League",E1578="Live"),_xlfn.XLOOKUP(_xlfn.TEXTJOIN(" vs ",,C1578:D1578),Calendar!G:G,Calendar!B:B),IF(AND(B1578="Premier League",E1578="Highlights"),_xlfn.XLOOKUP(H1578,Calendar!O:O,Calendar!N:N,,-1),""))</f>
        <v/>
      </c>
      <c r="AI1578" s="61" t="str">
        <f>IF(AND(AH1578&lt;&gt;"",E1578="Live"),_xlfn.XLOOKUP(_xlfn.TEXTJOIN(" vs ",,C1578:D1578),Calendar!G:G,Calendar!K:K),"")</f>
        <v/>
      </c>
      <c r="AJ1578" s="61" t="str">
        <f>IF(AND(K1578&lt;&gt;"Match of the Day",K1578&lt;&gt;"Match of the Day 2",K1578&lt;&gt;"Match of the Day Repeat"),"",1+MAX($AJ$10:AJ1577))</f>
        <v/>
      </c>
    </row>
    <row r="1579" spans="34:36" x14ac:dyDescent="0.35">
      <c r="AH1579" s="16" t="str">
        <f>IF(AND(B1579="Premier League",E1579="Live"),_xlfn.XLOOKUP(_xlfn.TEXTJOIN(" vs ",,C1579:D1579),Calendar!G:G,Calendar!B:B),IF(AND(B1579="Premier League",E1579="Highlights"),_xlfn.XLOOKUP(H1579,Calendar!O:O,Calendar!N:N,,-1),""))</f>
        <v/>
      </c>
      <c r="AI1579" s="61" t="str">
        <f>IF(AND(AH1579&lt;&gt;"",E1579="Live"),_xlfn.XLOOKUP(_xlfn.TEXTJOIN(" vs ",,C1579:D1579),Calendar!G:G,Calendar!K:K),"")</f>
        <v/>
      </c>
      <c r="AJ1579" s="61" t="str">
        <f>IF(AND(K1579&lt;&gt;"Match of the Day",K1579&lt;&gt;"Match of the Day 2",K1579&lt;&gt;"Match of the Day Repeat"),"",1+MAX($AJ$10:AJ1578))</f>
        <v/>
      </c>
    </row>
    <row r="1580" spans="34:36" x14ac:dyDescent="0.35">
      <c r="AH1580" s="16" t="str">
        <f>IF(AND(B1580="Premier League",E1580="Live"),_xlfn.XLOOKUP(_xlfn.TEXTJOIN(" vs ",,C1580:D1580),Calendar!G:G,Calendar!B:B),IF(AND(B1580="Premier League",E1580="Highlights"),_xlfn.XLOOKUP(H1580,Calendar!O:O,Calendar!N:N,,-1),""))</f>
        <v/>
      </c>
      <c r="AI1580" s="61" t="str">
        <f>IF(AND(AH1580&lt;&gt;"",E1580="Live"),_xlfn.XLOOKUP(_xlfn.TEXTJOIN(" vs ",,C1580:D1580),Calendar!G:G,Calendar!K:K),"")</f>
        <v/>
      </c>
      <c r="AJ1580" s="61" t="str">
        <f>IF(AND(K1580&lt;&gt;"Match of the Day",K1580&lt;&gt;"Match of the Day 2",K1580&lt;&gt;"Match of the Day Repeat"),"",1+MAX($AJ$10:AJ1579))</f>
        <v/>
      </c>
    </row>
    <row r="1581" spans="34:36" x14ac:dyDescent="0.35">
      <c r="AH1581" s="16" t="str">
        <f>IF(AND(B1581="Premier League",E1581="Live"),_xlfn.XLOOKUP(_xlfn.TEXTJOIN(" vs ",,C1581:D1581),Calendar!G:G,Calendar!B:B),IF(AND(B1581="Premier League",E1581="Highlights"),_xlfn.XLOOKUP(H1581,Calendar!O:O,Calendar!N:N,,-1),""))</f>
        <v/>
      </c>
      <c r="AI1581" s="61" t="str">
        <f>IF(AND(AH1581&lt;&gt;"",E1581="Live"),_xlfn.XLOOKUP(_xlfn.TEXTJOIN(" vs ",,C1581:D1581),Calendar!G:G,Calendar!K:K),"")</f>
        <v/>
      </c>
      <c r="AJ1581" s="61" t="str">
        <f>IF(AND(K1581&lt;&gt;"Match of the Day",K1581&lt;&gt;"Match of the Day 2",K1581&lt;&gt;"Match of the Day Repeat"),"",1+MAX($AJ$10:AJ1580))</f>
        <v/>
      </c>
    </row>
    <row r="1582" spans="34:36" x14ac:dyDescent="0.35">
      <c r="AH1582" s="16" t="str">
        <f>IF(AND(B1582="Premier League",E1582="Live"),_xlfn.XLOOKUP(_xlfn.TEXTJOIN(" vs ",,C1582:D1582),Calendar!G:G,Calendar!B:B),IF(AND(B1582="Premier League",E1582="Highlights"),_xlfn.XLOOKUP(H1582,Calendar!O:O,Calendar!N:N,,-1),""))</f>
        <v/>
      </c>
      <c r="AI1582" s="61" t="str">
        <f>IF(AND(AH1582&lt;&gt;"",E1582="Live"),_xlfn.XLOOKUP(_xlfn.TEXTJOIN(" vs ",,C1582:D1582),Calendar!G:G,Calendar!K:K),"")</f>
        <v/>
      </c>
      <c r="AJ1582" s="61" t="str">
        <f>IF(AND(K1582&lt;&gt;"Match of the Day",K1582&lt;&gt;"Match of the Day 2",K1582&lt;&gt;"Match of the Day Repeat"),"",1+MAX($AJ$10:AJ1581))</f>
        <v/>
      </c>
    </row>
    <row r="1583" spans="34:36" x14ac:dyDescent="0.35">
      <c r="AH1583" s="16" t="str">
        <f>IF(AND(B1583="Premier League",E1583="Live"),_xlfn.XLOOKUP(_xlfn.TEXTJOIN(" vs ",,C1583:D1583),Calendar!G:G,Calendar!B:B),IF(AND(B1583="Premier League",E1583="Highlights"),_xlfn.XLOOKUP(H1583,Calendar!O:O,Calendar!N:N,,-1),""))</f>
        <v/>
      </c>
      <c r="AI1583" s="61" t="str">
        <f>IF(AND(AH1583&lt;&gt;"",E1583="Live"),_xlfn.XLOOKUP(_xlfn.TEXTJOIN(" vs ",,C1583:D1583),Calendar!G:G,Calendar!K:K),"")</f>
        <v/>
      </c>
      <c r="AJ1583" s="61" t="str">
        <f>IF(AND(K1583&lt;&gt;"Match of the Day",K1583&lt;&gt;"Match of the Day 2",K1583&lt;&gt;"Match of the Day Repeat"),"",1+MAX($AJ$10:AJ1582))</f>
        <v/>
      </c>
    </row>
    <row r="1584" spans="34:36" x14ac:dyDescent="0.35">
      <c r="AH1584" s="16" t="str">
        <f>IF(AND(B1584="Premier League",E1584="Live"),_xlfn.XLOOKUP(_xlfn.TEXTJOIN(" vs ",,C1584:D1584),Calendar!G:G,Calendar!B:B),IF(AND(B1584="Premier League",E1584="Highlights"),_xlfn.XLOOKUP(H1584,Calendar!O:O,Calendar!N:N,,-1),""))</f>
        <v/>
      </c>
      <c r="AI1584" s="61" t="str">
        <f>IF(AND(AH1584&lt;&gt;"",E1584="Live"),_xlfn.XLOOKUP(_xlfn.TEXTJOIN(" vs ",,C1584:D1584),Calendar!G:G,Calendar!K:K),"")</f>
        <v/>
      </c>
      <c r="AJ1584" s="61" t="str">
        <f>IF(AND(K1584&lt;&gt;"Match of the Day",K1584&lt;&gt;"Match of the Day 2",K1584&lt;&gt;"Match of the Day Repeat"),"",1+MAX($AJ$10:AJ1583))</f>
        <v/>
      </c>
    </row>
    <row r="1585" spans="34:36" x14ac:dyDescent="0.35">
      <c r="AH1585" s="16" t="str">
        <f>IF(AND(B1585="Premier League",E1585="Live"),_xlfn.XLOOKUP(_xlfn.TEXTJOIN(" vs ",,C1585:D1585),Calendar!G:G,Calendar!B:B),IF(AND(B1585="Premier League",E1585="Highlights"),_xlfn.XLOOKUP(H1585,Calendar!O:O,Calendar!N:N,,-1),""))</f>
        <v/>
      </c>
      <c r="AI1585" s="61" t="str">
        <f>IF(AND(AH1585&lt;&gt;"",E1585="Live"),_xlfn.XLOOKUP(_xlfn.TEXTJOIN(" vs ",,C1585:D1585),Calendar!G:G,Calendar!K:K),"")</f>
        <v/>
      </c>
      <c r="AJ1585" s="61" t="str">
        <f>IF(AND(K1585&lt;&gt;"Match of the Day",K1585&lt;&gt;"Match of the Day 2",K1585&lt;&gt;"Match of the Day Repeat"),"",1+MAX($AJ$10:AJ1584))</f>
        <v/>
      </c>
    </row>
    <row r="1586" spans="34:36" x14ac:dyDescent="0.35">
      <c r="AH1586" s="16" t="str">
        <f>IF(AND(B1586="Premier League",E1586="Live"),_xlfn.XLOOKUP(_xlfn.TEXTJOIN(" vs ",,C1586:D1586),Calendar!G:G,Calendar!B:B),IF(AND(B1586="Premier League",E1586="Highlights"),_xlfn.XLOOKUP(H1586,Calendar!O:O,Calendar!N:N,,-1),""))</f>
        <v/>
      </c>
      <c r="AI1586" s="61" t="str">
        <f>IF(AND(AH1586&lt;&gt;"",E1586="Live"),_xlfn.XLOOKUP(_xlfn.TEXTJOIN(" vs ",,C1586:D1586),Calendar!G:G,Calendar!K:K),"")</f>
        <v/>
      </c>
      <c r="AJ1586" s="61" t="str">
        <f>IF(AND(K1586&lt;&gt;"Match of the Day",K1586&lt;&gt;"Match of the Day 2",K1586&lt;&gt;"Match of the Day Repeat"),"",1+MAX($AJ$10:AJ1585))</f>
        <v/>
      </c>
    </row>
    <row r="1587" spans="34:36" x14ac:dyDescent="0.35">
      <c r="AH1587" s="16" t="str">
        <f>IF(AND(B1587="Premier League",E1587="Live"),_xlfn.XLOOKUP(_xlfn.TEXTJOIN(" vs ",,C1587:D1587),Calendar!G:G,Calendar!B:B),IF(AND(B1587="Premier League",E1587="Highlights"),_xlfn.XLOOKUP(H1587,Calendar!O:O,Calendar!N:N,,-1),""))</f>
        <v/>
      </c>
      <c r="AI1587" s="61" t="str">
        <f>IF(AND(AH1587&lt;&gt;"",E1587="Live"),_xlfn.XLOOKUP(_xlfn.TEXTJOIN(" vs ",,C1587:D1587),Calendar!G:G,Calendar!K:K),"")</f>
        <v/>
      </c>
      <c r="AJ1587" s="61" t="str">
        <f>IF(AND(K1587&lt;&gt;"Match of the Day",K1587&lt;&gt;"Match of the Day 2",K1587&lt;&gt;"Match of the Day Repeat"),"",1+MAX($AJ$10:AJ1586))</f>
        <v/>
      </c>
    </row>
    <row r="1588" spans="34:36" x14ac:dyDescent="0.35">
      <c r="AH1588" s="16" t="str">
        <f>IF(AND(B1588="Premier League",E1588="Live"),_xlfn.XLOOKUP(_xlfn.TEXTJOIN(" vs ",,C1588:D1588),Calendar!G:G,Calendar!B:B),IF(AND(B1588="Premier League",E1588="Highlights"),_xlfn.XLOOKUP(H1588,Calendar!O:O,Calendar!N:N,,-1),""))</f>
        <v/>
      </c>
      <c r="AI1588" s="61" t="str">
        <f>IF(AND(AH1588&lt;&gt;"",E1588="Live"),_xlfn.XLOOKUP(_xlfn.TEXTJOIN(" vs ",,C1588:D1588),Calendar!G:G,Calendar!K:K),"")</f>
        <v/>
      </c>
      <c r="AJ1588" s="61" t="str">
        <f>IF(AND(K1588&lt;&gt;"Match of the Day",K1588&lt;&gt;"Match of the Day 2",K1588&lt;&gt;"Match of the Day Repeat"),"",1+MAX($AJ$10:AJ1587))</f>
        <v/>
      </c>
    </row>
    <row r="1589" spans="34:36" x14ac:dyDescent="0.35">
      <c r="AH1589" s="16" t="str">
        <f>IF(AND(B1589="Premier League",E1589="Live"),_xlfn.XLOOKUP(_xlfn.TEXTJOIN(" vs ",,C1589:D1589),Calendar!G:G,Calendar!B:B),IF(AND(B1589="Premier League",E1589="Highlights"),_xlfn.XLOOKUP(H1589,Calendar!O:O,Calendar!N:N,,-1),""))</f>
        <v/>
      </c>
      <c r="AI1589" s="61" t="str">
        <f>IF(AND(AH1589&lt;&gt;"",E1589="Live"),_xlfn.XLOOKUP(_xlfn.TEXTJOIN(" vs ",,C1589:D1589),Calendar!G:G,Calendar!K:K),"")</f>
        <v/>
      </c>
      <c r="AJ1589" s="61" t="str">
        <f>IF(AND(K1589&lt;&gt;"Match of the Day",K1589&lt;&gt;"Match of the Day 2",K1589&lt;&gt;"Match of the Day Repeat"),"",1+MAX($AJ$10:AJ1588))</f>
        <v/>
      </c>
    </row>
    <row r="1590" spans="34:36" x14ac:dyDescent="0.35">
      <c r="AH1590" s="16" t="str">
        <f>IF(AND(B1590="Premier League",E1590="Live"),_xlfn.XLOOKUP(_xlfn.TEXTJOIN(" vs ",,C1590:D1590),Calendar!G:G,Calendar!B:B),IF(AND(B1590="Premier League",E1590="Highlights"),_xlfn.XLOOKUP(H1590,Calendar!O:O,Calendar!N:N,,-1),""))</f>
        <v/>
      </c>
      <c r="AI1590" s="61" t="str">
        <f>IF(AND(AH1590&lt;&gt;"",E1590="Live"),_xlfn.XLOOKUP(_xlfn.TEXTJOIN(" vs ",,C1590:D1590),Calendar!G:G,Calendar!K:K),"")</f>
        <v/>
      </c>
      <c r="AJ1590" s="61" t="str">
        <f>IF(AND(K1590&lt;&gt;"Match of the Day",K1590&lt;&gt;"Match of the Day 2",K1590&lt;&gt;"Match of the Day Repeat"),"",1+MAX($AJ$10:AJ1589))</f>
        <v/>
      </c>
    </row>
    <row r="1591" spans="34:36" x14ac:dyDescent="0.35">
      <c r="AH1591" s="16" t="str">
        <f>IF(AND(B1591="Premier League",E1591="Live"),_xlfn.XLOOKUP(_xlfn.TEXTJOIN(" vs ",,C1591:D1591),Calendar!G:G,Calendar!B:B),IF(AND(B1591="Premier League",E1591="Highlights"),_xlfn.XLOOKUP(H1591,Calendar!O:O,Calendar!N:N,,-1),""))</f>
        <v/>
      </c>
      <c r="AI1591" s="61" t="str">
        <f>IF(AND(AH1591&lt;&gt;"",E1591="Live"),_xlfn.XLOOKUP(_xlfn.TEXTJOIN(" vs ",,C1591:D1591),Calendar!G:G,Calendar!K:K),"")</f>
        <v/>
      </c>
      <c r="AJ1591" s="61" t="str">
        <f>IF(AND(K1591&lt;&gt;"Match of the Day",K1591&lt;&gt;"Match of the Day 2",K1591&lt;&gt;"Match of the Day Repeat"),"",1+MAX($AJ$10:AJ1590))</f>
        <v/>
      </c>
    </row>
    <row r="1592" spans="34:36" x14ac:dyDescent="0.35">
      <c r="AH1592" s="16" t="str">
        <f>IF(AND(B1592="Premier League",E1592="Live"),_xlfn.XLOOKUP(_xlfn.TEXTJOIN(" vs ",,C1592:D1592),Calendar!G:G,Calendar!B:B),IF(AND(B1592="Premier League",E1592="Highlights"),_xlfn.XLOOKUP(H1592,Calendar!O:O,Calendar!N:N,,-1),""))</f>
        <v/>
      </c>
      <c r="AI1592" s="61" t="str">
        <f>IF(AND(AH1592&lt;&gt;"",E1592="Live"),_xlfn.XLOOKUP(_xlfn.TEXTJOIN(" vs ",,C1592:D1592),Calendar!G:G,Calendar!K:K),"")</f>
        <v/>
      </c>
      <c r="AJ1592" s="61" t="str">
        <f>IF(AND(K1592&lt;&gt;"Match of the Day",K1592&lt;&gt;"Match of the Day 2",K1592&lt;&gt;"Match of the Day Repeat"),"",1+MAX($AJ$10:AJ1591))</f>
        <v/>
      </c>
    </row>
    <row r="1593" spans="34:36" x14ac:dyDescent="0.35">
      <c r="AH1593" s="16" t="str">
        <f>IF(AND(B1593="Premier League",E1593="Live"),_xlfn.XLOOKUP(_xlfn.TEXTJOIN(" vs ",,C1593:D1593),Calendar!G:G,Calendar!B:B),IF(AND(B1593="Premier League",E1593="Highlights"),_xlfn.XLOOKUP(H1593,Calendar!O:O,Calendar!N:N,,-1),""))</f>
        <v/>
      </c>
      <c r="AI1593" s="61" t="str">
        <f>IF(AND(AH1593&lt;&gt;"",E1593="Live"),_xlfn.XLOOKUP(_xlfn.TEXTJOIN(" vs ",,C1593:D1593),Calendar!G:G,Calendar!K:K),"")</f>
        <v/>
      </c>
      <c r="AJ1593" s="61" t="str">
        <f>IF(AND(K1593&lt;&gt;"Match of the Day",K1593&lt;&gt;"Match of the Day 2",K1593&lt;&gt;"Match of the Day Repeat"),"",1+MAX($AJ$10:AJ1592))</f>
        <v/>
      </c>
    </row>
    <row r="1594" spans="34:36" x14ac:dyDescent="0.35">
      <c r="AH1594" s="16" t="str">
        <f>IF(AND(B1594="Premier League",E1594="Live"),_xlfn.XLOOKUP(_xlfn.TEXTJOIN(" vs ",,C1594:D1594),Calendar!G:G,Calendar!B:B),IF(AND(B1594="Premier League",E1594="Highlights"),_xlfn.XLOOKUP(H1594,Calendar!O:O,Calendar!N:N,,-1),""))</f>
        <v/>
      </c>
      <c r="AI1594" s="61" t="str">
        <f>IF(AND(AH1594&lt;&gt;"",E1594="Live"),_xlfn.XLOOKUP(_xlfn.TEXTJOIN(" vs ",,C1594:D1594),Calendar!G:G,Calendar!K:K),"")</f>
        <v/>
      </c>
      <c r="AJ1594" s="61" t="str">
        <f>IF(AND(K1594&lt;&gt;"Match of the Day",K1594&lt;&gt;"Match of the Day 2",K1594&lt;&gt;"Match of the Day Repeat"),"",1+MAX($AJ$10:AJ1593))</f>
        <v/>
      </c>
    </row>
    <row r="1595" spans="34:36" x14ac:dyDescent="0.35">
      <c r="AH1595" s="16" t="str">
        <f>IF(AND(B1595="Premier League",E1595="Live"),_xlfn.XLOOKUP(_xlfn.TEXTJOIN(" vs ",,C1595:D1595),Calendar!G:G,Calendar!B:B),IF(AND(B1595="Premier League",E1595="Highlights"),_xlfn.XLOOKUP(H1595,Calendar!O:O,Calendar!N:N,,-1),""))</f>
        <v/>
      </c>
      <c r="AI1595" s="61" t="str">
        <f>IF(AND(AH1595&lt;&gt;"",E1595="Live"),_xlfn.XLOOKUP(_xlfn.TEXTJOIN(" vs ",,C1595:D1595),Calendar!G:G,Calendar!K:K),"")</f>
        <v/>
      </c>
      <c r="AJ1595" s="61" t="str">
        <f>IF(AND(K1595&lt;&gt;"Match of the Day",K1595&lt;&gt;"Match of the Day 2",K1595&lt;&gt;"Match of the Day Repeat"),"",1+MAX($AJ$10:AJ1594))</f>
        <v/>
      </c>
    </row>
    <row r="1596" spans="34:36" x14ac:dyDescent="0.35">
      <c r="AH1596" s="16" t="str">
        <f>IF(AND(B1596="Premier League",E1596="Live"),_xlfn.XLOOKUP(_xlfn.TEXTJOIN(" vs ",,C1596:D1596),Calendar!G:G,Calendar!B:B),IF(AND(B1596="Premier League",E1596="Highlights"),_xlfn.XLOOKUP(H1596,Calendar!O:O,Calendar!N:N,,-1),""))</f>
        <v/>
      </c>
      <c r="AI1596" s="61" t="str">
        <f>IF(AND(AH1596&lt;&gt;"",E1596="Live"),_xlfn.XLOOKUP(_xlfn.TEXTJOIN(" vs ",,C1596:D1596),Calendar!G:G,Calendar!K:K),"")</f>
        <v/>
      </c>
      <c r="AJ1596" s="61" t="str">
        <f>IF(AND(K1596&lt;&gt;"Match of the Day",K1596&lt;&gt;"Match of the Day 2",K1596&lt;&gt;"Match of the Day Repeat"),"",1+MAX($AJ$10:AJ1595))</f>
        <v/>
      </c>
    </row>
    <row r="1597" spans="34:36" x14ac:dyDescent="0.35">
      <c r="AH1597" s="16" t="str">
        <f>IF(AND(B1597="Premier League",E1597="Live"),_xlfn.XLOOKUP(_xlfn.TEXTJOIN(" vs ",,C1597:D1597),Calendar!G:G,Calendar!B:B),IF(AND(B1597="Premier League",E1597="Highlights"),_xlfn.XLOOKUP(H1597,Calendar!O:O,Calendar!N:N,,-1),""))</f>
        <v/>
      </c>
      <c r="AI1597" s="61" t="str">
        <f>IF(AND(AH1597&lt;&gt;"",E1597="Live"),_xlfn.XLOOKUP(_xlfn.TEXTJOIN(" vs ",,C1597:D1597),Calendar!G:G,Calendar!K:K),"")</f>
        <v/>
      </c>
      <c r="AJ1597" s="61" t="str">
        <f>IF(AND(K1597&lt;&gt;"Match of the Day",K1597&lt;&gt;"Match of the Day 2",K1597&lt;&gt;"Match of the Day Repeat"),"",1+MAX($AJ$10:AJ1596))</f>
        <v/>
      </c>
    </row>
    <row r="1598" spans="34:36" x14ac:dyDescent="0.35">
      <c r="AH1598" s="16" t="str">
        <f>IF(AND(B1598="Premier League",E1598="Live"),_xlfn.XLOOKUP(_xlfn.TEXTJOIN(" vs ",,C1598:D1598),Calendar!G:G,Calendar!B:B),IF(AND(B1598="Premier League",E1598="Highlights"),_xlfn.XLOOKUP(H1598,Calendar!O:O,Calendar!N:N,,-1),""))</f>
        <v/>
      </c>
      <c r="AI1598" s="61" t="str">
        <f>IF(AND(AH1598&lt;&gt;"",E1598="Live"),_xlfn.XLOOKUP(_xlfn.TEXTJOIN(" vs ",,C1598:D1598),Calendar!G:G,Calendar!K:K),"")</f>
        <v/>
      </c>
      <c r="AJ1598" s="61" t="str">
        <f>IF(AND(K1598&lt;&gt;"Match of the Day",K1598&lt;&gt;"Match of the Day 2",K1598&lt;&gt;"Match of the Day Repeat"),"",1+MAX($AJ$10:AJ1597))</f>
        <v/>
      </c>
    </row>
    <row r="1599" spans="34:36" x14ac:dyDescent="0.35">
      <c r="AH1599" s="16" t="str">
        <f>IF(AND(B1599="Premier League",E1599="Live"),_xlfn.XLOOKUP(_xlfn.TEXTJOIN(" vs ",,C1599:D1599),Calendar!G:G,Calendar!B:B),IF(AND(B1599="Premier League",E1599="Highlights"),_xlfn.XLOOKUP(H1599,Calendar!O:O,Calendar!N:N,,-1),""))</f>
        <v/>
      </c>
      <c r="AI1599" s="61" t="str">
        <f>IF(AND(AH1599&lt;&gt;"",E1599="Live"),_xlfn.XLOOKUP(_xlfn.TEXTJOIN(" vs ",,C1599:D1599),Calendar!G:G,Calendar!K:K),"")</f>
        <v/>
      </c>
      <c r="AJ1599" s="61" t="str">
        <f>IF(AND(K1599&lt;&gt;"Match of the Day",K1599&lt;&gt;"Match of the Day 2",K1599&lt;&gt;"Match of the Day Repeat"),"",1+MAX($AJ$10:AJ1598))</f>
        <v/>
      </c>
    </row>
    <row r="1600" spans="34:36" x14ac:dyDescent="0.35">
      <c r="AH1600" s="16" t="str">
        <f>IF(AND(B1600="Premier League",E1600="Live"),_xlfn.XLOOKUP(_xlfn.TEXTJOIN(" vs ",,C1600:D1600),Calendar!G:G,Calendar!B:B),IF(AND(B1600="Premier League",E1600="Highlights"),_xlfn.XLOOKUP(H1600,Calendar!O:O,Calendar!N:N,,-1),""))</f>
        <v/>
      </c>
      <c r="AI1600" s="61" t="str">
        <f>IF(AND(AH1600&lt;&gt;"",E1600="Live"),_xlfn.XLOOKUP(_xlfn.TEXTJOIN(" vs ",,C1600:D1600),Calendar!G:G,Calendar!K:K),"")</f>
        <v/>
      </c>
      <c r="AJ1600" s="61" t="str">
        <f>IF(AND(K1600&lt;&gt;"Match of the Day",K1600&lt;&gt;"Match of the Day 2",K1600&lt;&gt;"Match of the Day Repeat"),"",1+MAX($AJ$10:AJ1599))</f>
        <v/>
      </c>
    </row>
    <row r="1601" spans="34:36" x14ac:dyDescent="0.35">
      <c r="AH1601" s="16" t="str">
        <f>IF(AND(B1601="Premier League",E1601="Live"),_xlfn.XLOOKUP(_xlfn.TEXTJOIN(" vs ",,C1601:D1601),Calendar!G:G,Calendar!B:B),IF(AND(B1601="Premier League",E1601="Highlights"),_xlfn.XLOOKUP(H1601,Calendar!O:O,Calendar!N:N,,-1),""))</f>
        <v/>
      </c>
      <c r="AI1601" s="61" t="str">
        <f>IF(AND(AH1601&lt;&gt;"",E1601="Live"),_xlfn.XLOOKUP(_xlfn.TEXTJOIN(" vs ",,C1601:D1601),Calendar!G:G,Calendar!K:K),"")</f>
        <v/>
      </c>
      <c r="AJ1601" s="61" t="str">
        <f>IF(AND(K1601&lt;&gt;"Match of the Day",K1601&lt;&gt;"Match of the Day 2",K1601&lt;&gt;"Match of the Day Repeat"),"",1+MAX($AJ$10:AJ1600))</f>
        <v/>
      </c>
    </row>
    <row r="1602" spans="34:36" x14ac:dyDescent="0.35">
      <c r="AH1602" s="16" t="str">
        <f>IF(AND(B1602="Premier League",E1602="Live"),_xlfn.XLOOKUP(_xlfn.TEXTJOIN(" vs ",,C1602:D1602),Calendar!G:G,Calendar!B:B),IF(AND(B1602="Premier League",E1602="Highlights"),_xlfn.XLOOKUP(H1602,Calendar!O:O,Calendar!N:N,,-1),""))</f>
        <v/>
      </c>
      <c r="AI1602" s="61" t="str">
        <f>IF(AND(AH1602&lt;&gt;"",E1602="Live"),_xlfn.XLOOKUP(_xlfn.TEXTJOIN(" vs ",,C1602:D1602),Calendar!G:G,Calendar!K:K),"")</f>
        <v/>
      </c>
      <c r="AJ1602" s="61" t="str">
        <f>IF(AND(K1602&lt;&gt;"Match of the Day",K1602&lt;&gt;"Match of the Day 2",K1602&lt;&gt;"Match of the Day Repeat"),"",1+MAX($AJ$10:AJ1601))</f>
        <v/>
      </c>
    </row>
    <row r="1603" spans="34:36" x14ac:dyDescent="0.35">
      <c r="AH1603" s="16" t="str">
        <f>IF(AND(B1603="Premier League",E1603="Live"),_xlfn.XLOOKUP(_xlfn.TEXTJOIN(" vs ",,C1603:D1603),Calendar!G:G,Calendar!B:B),IF(AND(B1603="Premier League",E1603="Highlights"),_xlfn.XLOOKUP(H1603,Calendar!O:O,Calendar!N:N,,-1),""))</f>
        <v/>
      </c>
      <c r="AI1603" s="61" t="str">
        <f>IF(AND(AH1603&lt;&gt;"",E1603="Live"),_xlfn.XLOOKUP(_xlfn.TEXTJOIN(" vs ",,C1603:D1603),Calendar!G:G,Calendar!K:K),"")</f>
        <v/>
      </c>
      <c r="AJ1603" s="61" t="str">
        <f>IF(AND(K1603&lt;&gt;"Match of the Day",K1603&lt;&gt;"Match of the Day 2",K1603&lt;&gt;"Match of the Day Repeat"),"",1+MAX($AJ$10:AJ1602))</f>
        <v/>
      </c>
    </row>
    <row r="1604" spans="34:36" x14ac:dyDescent="0.35">
      <c r="AH1604" s="16" t="str">
        <f>IF(AND(B1604="Premier League",E1604="Live"),_xlfn.XLOOKUP(_xlfn.TEXTJOIN(" vs ",,C1604:D1604),Calendar!G:G,Calendar!B:B),IF(AND(B1604="Premier League",E1604="Highlights"),_xlfn.XLOOKUP(H1604,Calendar!O:O,Calendar!N:N,,-1),""))</f>
        <v/>
      </c>
      <c r="AI1604" s="61" t="str">
        <f>IF(AND(AH1604&lt;&gt;"",E1604="Live"),_xlfn.XLOOKUP(_xlfn.TEXTJOIN(" vs ",,C1604:D1604),Calendar!G:G,Calendar!K:K),"")</f>
        <v/>
      </c>
      <c r="AJ1604" s="61" t="str">
        <f>IF(AND(K1604&lt;&gt;"Match of the Day",K1604&lt;&gt;"Match of the Day 2",K1604&lt;&gt;"Match of the Day Repeat"),"",1+MAX($AJ$10:AJ1603))</f>
        <v/>
      </c>
    </row>
    <row r="1605" spans="34:36" x14ac:dyDescent="0.35">
      <c r="AH1605" s="16" t="str">
        <f>IF(AND(B1605="Premier League",E1605="Live"),_xlfn.XLOOKUP(_xlfn.TEXTJOIN(" vs ",,C1605:D1605),Calendar!G:G,Calendar!B:B),IF(AND(B1605="Premier League",E1605="Highlights"),_xlfn.XLOOKUP(H1605,Calendar!O:O,Calendar!N:N,,-1),""))</f>
        <v/>
      </c>
      <c r="AI1605" s="61" t="str">
        <f>IF(AND(AH1605&lt;&gt;"",E1605="Live"),_xlfn.XLOOKUP(_xlfn.TEXTJOIN(" vs ",,C1605:D1605),Calendar!G:G,Calendar!K:K),"")</f>
        <v/>
      </c>
      <c r="AJ1605" s="61" t="str">
        <f>IF(AND(K1605&lt;&gt;"Match of the Day",K1605&lt;&gt;"Match of the Day 2",K1605&lt;&gt;"Match of the Day Repeat"),"",1+MAX($AJ$10:AJ1604))</f>
        <v/>
      </c>
    </row>
    <row r="1606" spans="34:36" x14ac:dyDescent="0.35">
      <c r="AH1606" s="16" t="str">
        <f>IF(AND(B1606="Premier League",E1606="Live"),_xlfn.XLOOKUP(_xlfn.TEXTJOIN(" vs ",,C1606:D1606),Calendar!G:G,Calendar!B:B),IF(AND(B1606="Premier League",E1606="Highlights"),_xlfn.XLOOKUP(H1606,Calendar!O:O,Calendar!N:N,,-1),""))</f>
        <v/>
      </c>
      <c r="AI1606" s="61" t="str">
        <f>IF(AND(AH1606&lt;&gt;"",E1606="Live"),_xlfn.XLOOKUP(_xlfn.TEXTJOIN(" vs ",,C1606:D1606),Calendar!G:G,Calendar!K:K),"")</f>
        <v/>
      </c>
      <c r="AJ1606" s="61" t="str">
        <f>IF(AND(K1606&lt;&gt;"Match of the Day",K1606&lt;&gt;"Match of the Day 2",K1606&lt;&gt;"Match of the Day Repeat"),"",1+MAX($AJ$10:AJ1605))</f>
        <v/>
      </c>
    </row>
    <row r="1607" spans="34:36" x14ac:dyDescent="0.35">
      <c r="AH1607" s="16" t="str">
        <f>IF(AND(B1607="Premier League",E1607="Live"),_xlfn.XLOOKUP(_xlfn.TEXTJOIN(" vs ",,C1607:D1607),Calendar!G:G,Calendar!B:B),IF(AND(B1607="Premier League",E1607="Highlights"),_xlfn.XLOOKUP(H1607,Calendar!O:O,Calendar!N:N,,-1),""))</f>
        <v/>
      </c>
      <c r="AI1607" s="61" t="str">
        <f>IF(AND(AH1607&lt;&gt;"",E1607="Live"),_xlfn.XLOOKUP(_xlfn.TEXTJOIN(" vs ",,C1607:D1607),Calendar!G:G,Calendar!K:K),"")</f>
        <v/>
      </c>
      <c r="AJ1607" s="61" t="str">
        <f>IF(AND(K1607&lt;&gt;"Match of the Day",K1607&lt;&gt;"Match of the Day 2",K1607&lt;&gt;"Match of the Day Repeat"),"",1+MAX($AJ$10:AJ1606))</f>
        <v/>
      </c>
    </row>
    <row r="1608" spans="34:36" x14ac:dyDescent="0.35">
      <c r="AH1608" s="16" t="str">
        <f>IF(AND(B1608="Premier League",E1608="Live"),_xlfn.XLOOKUP(_xlfn.TEXTJOIN(" vs ",,C1608:D1608),Calendar!G:G,Calendar!B:B),IF(AND(B1608="Premier League",E1608="Highlights"),_xlfn.XLOOKUP(H1608,Calendar!O:O,Calendar!N:N,,-1),""))</f>
        <v/>
      </c>
      <c r="AI1608" s="61" t="str">
        <f>IF(AND(AH1608&lt;&gt;"",E1608="Live"),_xlfn.XLOOKUP(_xlfn.TEXTJOIN(" vs ",,C1608:D1608),Calendar!G:G,Calendar!K:K),"")</f>
        <v/>
      </c>
      <c r="AJ1608" s="61" t="str">
        <f>IF(AND(K1608&lt;&gt;"Match of the Day",K1608&lt;&gt;"Match of the Day 2",K1608&lt;&gt;"Match of the Day Repeat"),"",1+MAX($AJ$10:AJ1607))</f>
        <v/>
      </c>
    </row>
    <row r="1609" spans="34:36" x14ac:dyDescent="0.35">
      <c r="AH1609" s="16" t="str">
        <f>IF(AND(B1609="Premier League",E1609="Live"),_xlfn.XLOOKUP(_xlfn.TEXTJOIN(" vs ",,C1609:D1609),Calendar!G:G,Calendar!B:B),IF(AND(B1609="Premier League",E1609="Highlights"),_xlfn.XLOOKUP(H1609,Calendar!O:O,Calendar!N:N,,-1),""))</f>
        <v/>
      </c>
      <c r="AI1609" s="61" t="str">
        <f>IF(AND(AH1609&lt;&gt;"",E1609="Live"),_xlfn.XLOOKUP(_xlfn.TEXTJOIN(" vs ",,C1609:D1609),Calendar!G:G,Calendar!K:K),"")</f>
        <v/>
      </c>
      <c r="AJ1609" s="61" t="str">
        <f>IF(AND(K1609&lt;&gt;"Match of the Day",K1609&lt;&gt;"Match of the Day 2",K1609&lt;&gt;"Match of the Day Repeat"),"",1+MAX($AJ$10:AJ1608))</f>
        <v/>
      </c>
    </row>
    <row r="1610" spans="34:36" x14ac:dyDescent="0.35">
      <c r="AH1610" s="16" t="str">
        <f>IF(AND(B1610="Premier League",E1610="Live"),_xlfn.XLOOKUP(_xlfn.TEXTJOIN(" vs ",,C1610:D1610),Calendar!G:G,Calendar!B:B),IF(AND(B1610="Premier League",E1610="Highlights"),_xlfn.XLOOKUP(H1610,Calendar!O:O,Calendar!N:N,,-1),""))</f>
        <v/>
      </c>
      <c r="AI1610" s="61" t="str">
        <f>IF(AND(AH1610&lt;&gt;"",E1610="Live"),_xlfn.XLOOKUP(_xlfn.TEXTJOIN(" vs ",,C1610:D1610),Calendar!G:G,Calendar!K:K),"")</f>
        <v/>
      </c>
      <c r="AJ1610" s="61" t="str">
        <f>IF(AND(K1610&lt;&gt;"Match of the Day",K1610&lt;&gt;"Match of the Day 2",K1610&lt;&gt;"Match of the Day Repeat"),"",1+MAX($AJ$10:AJ1609))</f>
        <v/>
      </c>
    </row>
    <row r="1611" spans="34:36" x14ac:dyDescent="0.35">
      <c r="AH1611" s="16" t="str">
        <f>IF(AND(B1611="Premier League",E1611="Live"),_xlfn.XLOOKUP(_xlfn.TEXTJOIN(" vs ",,C1611:D1611),Calendar!G:G,Calendar!B:B),IF(AND(B1611="Premier League",E1611="Highlights"),_xlfn.XLOOKUP(H1611,Calendar!O:O,Calendar!N:N,,-1),""))</f>
        <v/>
      </c>
      <c r="AI1611" s="61" t="str">
        <f>IF(AND(AH1611&lt;&gt;"",E1611="Live"),_xlfn.XLOOKUP(_xlfn.TEXTJOIN(" vs ",,C1611:D1611),Calendar!G:G,Calendar!K:K),"")</f>
        <v/>
      </c>
      <c r="AJ1611" s="61" t="str">
        <f>IF(AND(K1611&lt;&gt;"Match of the Day",K1611&lt;&gt;"Match of the Day 2",K1611&lt;&gt;"Match of the Day Repeat"),"",1+MAX($AJ$10:AJ1610))</f>
        <v/>
      </c>
    </row>
    <row r="1612" spans="34:36" x14ac:dyDescent="0.35">
      <c r="AH1612" s="16" t="str">
        <f>IF(AND(B1612="Premier League",E1612="Live"),_xlfn.XLOOKUP(_xlfn.TEXTJOIN(" vs ",,C1612:D1612),Calendar!G:G,Calendar!B:B),IF(AND(B1612="Premier League",E1612="Highlights"),_xlfn.XLOOKUP(H1612,Calendar!O:O,Calendar!N:N,,-1),""))</f>
        <v/>
      </c>
      <c r="AI1612" s="61" t="str">
        <f>IF(AND(AH1612&lt;&gt;"",E1612="Live"),_xlfn.XLOOKUP(_xlfn.TEXTJOIN(" vs ",,C1612:D1612),Calendar!G:G,Calendar!K:K),"")</f>
        <v/>
      </c>
      <c r="AJ1612" s="61" t="str">
        <f>IF(AND(K1612&lt;&gt;"Match of the Day",K1612&lt;&gt;"Match of the Day 2",K1612&lt;&gt;"Match of the Day Repeat"),"",1+MAX($AJ$10:AJ1611))</f>
        <v/>
      </c>
    </row>
    <row r="1613" spans="34:36" x14ac:dyDescent="0.35">
      <c r="AH1613" s="16" t="str">
        <f>IF(AND(B1613="Premier League",E1613="Live"),_xlfn.XLOOKUP(_xlfn.TEXTJOIN(" vs ",,C1613:D1613),Calendar!G:G,Calendar!B:B),IF(AND(B1613="Premier League",E1613="Highlights"),_xlfn.XLOOKUP(H1613,Calendar!O:O,Calendar!N:N,,-1),""))</f>
        <v/>
      </c>
      <c r="AI1613" s="61" t="str">
        <f>IF(AND(AH1613&lt;&gt;"",E1613="Live"),_xlfn.XLOOKUP(_xlfn.TEXTJOIN(" vs ",,C1613:D1613),Calendar!G:G,Calendar!K:K),"")</f>
        <v/>
      </c>
      <c r="AJ1613" s="61" t="str">
        <f>IF(AND(K1613&lt;&gt;"Match of the Day",K1613&lt;&gt;"Match of the Day 2",K1613&lt;&gt;"Match of the Day Repeat"),"",1+MAX($AJ$10:AJ1612))</f>
        <v/>
      </c>
    </row>
    <row r="1614" spans="34:36" x14ac:dyDescent="0.35">
      <c r="AH1614" s="16" t="str">
        <f>IF(AND(B1614="Premier League",E1614="Live"),_xlfn.XLOOKUP(_xlfn.TEXTJOIN(" vs ",,C1614:D1614),Calendar!G:G,Calendar!B:B),IF(AND(B1614="Premier League",E1614="Highlights"),_xlfn.XLOOKUP(H1614,Calendar!O:O,Calendar!N:N,,-1),""))</f>
        <v/>
      </c>
      <c r="AI1614" s="61" t="str">
        <f>IF(AND(AH1614&lt;&gt;"",E1614="Live"),_xlfn.XLOOKUP(_xlfn.TEXTJOIN(" vs ",,C1614:D1614),Calendar!G:G,Calendar!K:K),"")</f>
        <v/>
      </c>
      <c r="AJ1614" s="61" t="str">
        <f>IF(AND(K1614&lt;&gt;"Match of the Day",K1614&lt;&gt;"Match of the Day 2",K1614&lt;&gt;"Match of the Day Repeat"),"",1+MAX($AJ$10:AJ1613))</f>
        <v/>
      </c>
    </row>
    <row r="1615" spans="34:36" x14ac:dyDescent="0.35">
      <c r="AH1615" s="16" t="str">
        <f>IF(AND(B1615="Premier League",E1615="Live"),_xlfn.XLOOKUP(_xlfn.TEXTJOIN(" vs ",,C1615:D1615),Calendar!G:G,Calendar!B:B),IF(AND(B1615="Premier League",E1615="Highlights"),_xlfn.XLOOKUP(H1615,Calendar!O:O,Calendar!N:N,,-1),""))</f>
        <v/>
      </c>
      <c r="AI1615" s="61" t="str">
        <f>IF(AND(AH1615&lt;&gt;"",E1615="Live"),_xlfn.XLOOKUP(_xlfn.TEXTJOIN(" vs ",,C1615:D1615),Calendar!G:G,Calendar!K:K),"")</f>
        <v/>
      </c>
      <c r="AJ1615" s="61" t="str">
        <f>IF(AND(K1615&lt;&gt;"Match of the Day",K1615&lt;&gt;"Match of the Day 2",K1615&lt;&gt;"Match of the Day Repeat"),"",1+MAX($AJ$10:AJ1614))</f>
        <v/>
      </c>
    </row>
    <row r="1616" spans="34:36" x14ac:dyDescent="0.35">
      <c r="AH1616" s="16" t="str">
        <f>IF(AND(B1616="Premier League",E1616="Live"),_xlfn.XLOOKUP(_xlfn.TEXTJOIN(" vs ",,C1616:D1616),Calendar!G:G,Calendar!B:B),IF(AND(B1616="Premier League",E1616="Highlights"),_xlfn.XLOOKUP(H1616,Calendar!O:O,Calendar!N:N,,-1),""))</f>
        <v/>
      </c>
      <c r="AI1616" s="61" t="str">
        <f>IF(AND(AH1616&lt;&gt;"",E1616="Live"),_xlfn.XLOOKUP(_xlfn.TEXTJOIN(" vs ",,C1616:D1616),Calendar!G:G,Calendar!K:K),"")</f>
        <v/>
      </c>
      <c r="AJ1616" s="61" t="str">
        <f>IF(AND(K1616&lt;&gt;"Match of the Day",K1616&lt;&gt;"Match of the Day 2",K1616&lt;&gt;"Match of the Day Repeat"),"",1+MAX($AJ$10:AJ1615))</f>
        <v/>
      </c>
    </row>
    <row r="1617" spans="34:36" x14ac:dyDescent="0.35">
      <c r="AH1617" s="16" t="str">
        <f>IF(AND(B1617="Premier League",E1617="Live"),_xlfn.XLOOKUP(_xlfn.TEXTJOIN(" vs ",,C1617:D1617),Calendar!G:G,Calendar!B:B),IF(AND(B1617="Premier League",E1617="Highlights"),_xlfn.XLOOKUP(H1617,Calendar!O:O,Calendar!N:N,,-1),""))</f>
        <v/>
      </c>
      <c r="AI1617" s="61" t="str">
        <f>IF(AND(AH1617&lt;&gt;"",E1617="Live"),_xlfn.XLOOKUP(_xlfn.TEXTJOIN(" vs ",,C1617:D1617),Calendar!G:G,Calendar!K:K),"")</f>
        <v/>
      </c>
      <c r="AJ1617" s="61" t="str">
        <f>IF(AND(K1617&lt;&gt;"Match of the Day",K1617&lt;&gt;"Match of the Day 2",K1617&lt;&gt;"Match of the Day Repeat"),"",1+MAX($AJ$10:AJ1616))</f>
        <v/>
      </c>
    </row>
    <row r="1618" spans="34:36" x14ac:dyDescent="0.35">
      <c r="AH1618" s="16" t="str">
        <f>IF(AND(B1618="Premier League",E1618="Live"),_xlfn.XLOOKUP(_xlfn.TEXTJOIN(" vs ",,C1618:D1618),Calendar!G:G,Calendar!B:B),IF(AND(B1618="Premier League",E1618="Highlights"),_xlfn.XLOOKUP(H1618,Calendar!O:O,Calendar!N:N,,-1),""))</f>
        <v/>
      </c>
      <c r="AI1618" s="61" t="str">
        <f>IF(AND(AH1618&lt;&gt;"",E1618="Live"),_xlfn.XLOOKUP(_xlfn.TEXTJOIN(" vs ",,C1618:D1618),Calendar!G:G,Calendar!K:K),"")</f>
        <v/>
      </c>
      <c r="AJ1618" s="61" t="str">
        <f>IF(AND(K1618&lt;&gt;"Match of the Day",K1618&lt;&gt;"Match of the Day 2",K1618&lt;&gt;"Match of the Day Repeat"),"",1+MAX($AJ$10:AJ1617))</f>
        <v/>
      </c>
    </row>
    <row r="1619" spans="34:36" x14ac:dyDescent="0.35">
      <c r="AH1619" s="16" t="str">
        <f>IF(AND(B1619="Premier League",E1619="Live"),_xlfn.XLOOKUP(_xlfn.TEXTJOIN(" vs ",,C1619:D1619),Calendar!G:G,Calendar!B:B),IF(AND(B1619="Premier League",E1619="Highlights"),_xlfn.XLOOKUP(H1619,Calendar!O:O,Calendar!N:N,,-1),""))</f>
        <v/>
      </c>
      <c r="AI1619" s="61" t="str">
        <f>IF(AND(AH1619&lt;&gt;"",E1619="Live"),_xlfn.XLOOKUP(_xlfn.TEXTJOIN(" vs ",,C1619:D1619),Calendar!G:G,Calendar!K:K),"")</f>
        <v/>
      </c>
      <c r="AJ1619" s="61" t="str">
        <f>IF(AND(K1619&lt;&gt;"Match of the Day",K1619&lt;&gt;"Match of the Day 2",K1619&lt;&gt;"Match of the Day Repeat"),"",1+MAX($AJ$10:AJ1618))</f>
        <v/>
      </c>
    </row>
    <row r="1620" spans="34:36" x14ac:dyDescent="0.35">
      <c r="AH1620" s="16" t="str">
        <f>IF(AND(B1620="Premier League",E1620="Live"),_xlfn.XLOOKUP(_xlfn.TEXTJOIN(" vs ",,C1620:D1620),Calendar!G:G,Calendar!B:B),IF(AND(B1620="Premier League",E1620="Highlights"),_xlfn.XLOOKUP(H1620,Calendar!O:O,Calendar!N:N,,-1),""))</f>
        <v/>
      </c>
      <c r="AI1620" s="61" t="str">
        <f>IF(AND(AH1620&lt;&gt;"",E1620="Live"),_xlfn.XLOOKUP(_xlfn.TEXTJOIN(" vs ",,C1620:D1620),Calendar!G:G,Calendar!K:K),"")</f>
        <v/>
      </c>
      <c r="AJ1620" s="61" t="str">
        <f>IF(AND(K1620&lt;&gt;"Match of the Day",K1620&lt;&gt;"Match of the Day 2",K1620&lt;&gt;"Match of the Day Repeat"),"",1+MAX($AJ$10:AJ1619))</f>
        <v/>
      </c>
    </row>
    <row r="1621" spans="34:36" x14ac:dyDescent="0.35">
      <c r="AH1621" s="16" t="str">
        <f>IF(AND(B1621="Premier League",E1621="Live"),_xlfn.XLOOKUP(_xlfn.TEXTJOIN(" vs ",,C1621:D1621),Calendar!G:G,Calendar!B:B),IF(AND(B1621="Premier League",E1621="Highlights"),_xlfn.XLOOKUP(H1621,Calendar!O:O,Calendar!N:N,,-1),""))</f>
        <v/>
      </c>
      <c r="AI1621" s="61" t="str">
        <f>IF(AND(AH1621&lt;&gt;"",E1621="Live"),_xlfn.XLOOKUP(_xlfn.TEXTJOIN(" vs ",,C1621:D1621),Calendar!G:G,Calendar!K:K),"")</f>
        <v/>
      </c>
      <c r="AJ1621" s="61" t="str">
        <f>IF(AND(K1621&lt;&gt;"Match of the Day",K1621&lt;&gt;"Match of the Day 2",K1621&lt;&gt;"Match of the Day Repeat"),"",1+MAX($AJ$10:AJ1620))</f>
        <v/>
      </c>
    </row>
    <row r="1622" spans="34:36" x14ac:dyDescent="0.35">
      <c r="AH1622" s="16" t="str">
        <f>IF(AND(B1622="Premier League",E1622="Live"),_xlfn.XLOOKUP(_xlfn.TEXTJOIN(" vs ",,C1622:D1622),Calendar!G:G,Calendar!B:B),IF(AND(B1622="Premier League",E1622="Highlights"),_xlfn.XLOOKUP(H1622,Calendar!O:O,Calendar!N:N,,-1),""))</f>
        <v/>
      </c>
      <c r="AI1622" s="61" t="str">
        <f>IF(AND(AH1622&lt;&gt;"",E1622="Live"),_xlfn.XLOOKUP(_xlfn.TEXTJOIN(" vs ",,C1622:D1622),Calendar!G:G,Calendar!K:K),"")</f>
        <v/>
      </c>
      <c r="AJ1622" s="61" t="str">
        <f>IF(AND(K1622&lt;&gt;"Match of the Day",K1622&lt;&gt;"Match of the Day 2",K1622&lt;&gt;"Match of the Day Repeat"),"",1+MAX($AJ$10:AJ1621))</f>
        <v/>
      </c>
    </row>
    <row r="1623" spans="34:36" x14ac:dyDescent="0.35">
      <c r="AH1623" s="16" t="str">
        <f>IF(AND(B1623="Premier League",E1623="Live"),_xlfn.XLOOKUP(_xlfn.TEXTJOIN(" vs ",,C1623:D1623),Calendar!G:G,Calendar!B:B),IF(AND(B1623="Premier League",E1623="Highlights"),_xlfn.XLOOKUP(H1623,Calendar!O:O,Calendar!N:N,,-1),""))</f>
        <v/>
      </c>
      <c r="AI1623" s="61" t="str">
        <f>IF(AND(AH1623&lt;&gt;"",E1623="Live"),_xlfn.XLOOKUP(_xlfn.TEXTJOIN(" vs ",,C1623:D1623),Calendar!G:G,Calendar!K:K),"")</f>
        <v/>
      </c>
      <c r="AJ1623" s="61" t="str">
        <f>IF(AND(K1623&lt;&gt;"Match of the Day",K1623&lt;&gt;"Match of the Day 2",K1623&lt;&gt;"Match of the Day Repeat"),"",1+MAX($AJ$10:AJ1622))</f>
        <v/>
      </c>
    </row>
    <row r="1624" spans="34:36" x14ac:dyDescent="0.35">
      <c r="AH1624" s="16" t="str">
        <f>IF(AND(B1624="Premier League",E1624="Live"),_xlfn.XLOOKUP(_xlfn.TEXTJOIN(" vs ",,C1624:D1624),Calendar!G:G,Calendar!B:B),IF(AND(B1624="Premier League",E1624="Highlights"),_xlfn.XLOOKUP(H1624,Calendar!O:O,Calendar!N:N,,-1),""))</f>
        <v/>
      </c>
      <c r="AI1624" s="61" t="str">
        <f>IF(AND(AH1624&lt;&gt;"",E1624="Live"),_xlfn.XLOOKUP(_xlfn.TEXTJOIN(" vs ",,C1624:D1624),Calendar!G:G,Calendar!K:K),"")</f>
        <v/>
      </c>
      <c r="AJ1624" s="61" t="str">
        <f>IF(AND(K1624&lt;&gt;"Match of the Day",K1624&lt;&gt;"Match of the Day 2",K1624&lt;&gt;"Match of the Day Repeat"),"",1+MAX($AJ$10:AJ1623))</f>
        <v/>
      </c>
    </row>
    <row r="1625" spans="34:36" x14ac:dyDescent="0.35">
      <c r="AH1625" s="16" t="str">
        <f>IF(AND(B1625="Premier League",E1625="Live"),_xlfn.XLOOKUP(_xlfn.TEXTJOIN(" vs ",,C1625:D1625),Calendar!G:G,Calendar!B:B),IF(AND(B1625="Premier League",E1625="Highlights"),_xlfn.XLOOKUP(H1625,Calendar!O:O,Calendar!N:N,,-1),""))</f>
        <v/>
      </c>
      <c r="AI1625" s="61" t="str">
        <f>IF(AND(AH1625&lt;&gt;"",E1625="Live"),_xlfn.XLOOKUP(_xlfn.TEXTJOIN(" vs ",,C1625:D1625),Calendar!G:G,Calendar!K:K),"")</f>
        <v/>
      </c>
      <c r="AJ1625" s="61" t="str">
        <f>IF(AND(K1625&lt;&gt;"Match of the Day",K1625&lt;&gt;"Match of the Day 2",K1625&lt;&gt;"Match of the Day Repeat"),"",1+MAX($AJ$10:AJ1624))</f>
        <v/>
      </c>
    </row>
    <row r="1626" spans="34:36" x14ac:dyDescent="0.35">
      <c r="AH1626" s="16" t="str">
        <f>IF(AND(B1626="Premier League",E1626="Live"),_xlfn.XLOOKUP(_xlfn.TEXTJOIN(" vs ",,C1626:D1626),Calendar!G:G,Calendar!B:B),IF(AND(B1626="Premier League",E1626="Highlights"),_xlfn.XLOOKUP(H1626,Calendar!O:O,Calendar!N:N,,-1),""))</f>
        <v/>
      </c>
      <c r="AI1626" s="61" t="str">
        <f>IF(AND(AH1626&lt;&gt;"",E1626="Live"),_xlfn.XLOOKUP(_xlfn.TEXTJOIN(" vs ",,C1626:D1626),Calendar!G:G,Calendar!K:K),"")</f>
        <v/>
      </c>
      <c r="AJ1626" s="61" t="str">
        <f>IF(AND(K1626&lt;&gt;"Match of the Day",K1626&lt;&gt;"Match of the Day 2",K1626&lt;&gt;"Match of the Day Repeat"),"",1+MAX($AJ$10:AJ1625))</f>
        <v/>
      </c>
    </row>
    <row r="1627" spans="34:36" x14ac:dyDescent="0.35">
      <c r="AH1627" s="16" t="str">
        <f>IF(AND(B1627="Premier League",E1627="Live"),_xlfn.XLOOKUP(_xlfn.TEXTJOIN(" vs ",,C1627:D1627),Calendar!G:G,Calendar!B:B),IF(AND(B1627="Premier League",E1627="Highlights"),_xlfn.XLOOKUP(H1627,Calendar!O:O,Calendar!N:N,,-1),""))</f>
        <v/>
      </c>
      <c r="AI1627" s="61" t="str">
        <f>IF(AND(AH1627&lt;&gt;"",E1627="Live"),_xlfn.XLOOKUP(_xlfn.TEXTJOIN(" vs ",,C1627:D1627),Calendar!G:G,Calendar!K:K),"")</f>
        <v/>
      </c>
      <c r="AJ1627" s="61" t="str">
        <f>IF(AND(K1627&lt;&gt;"Match of the Day",K1627&lt;&gt;"Match of the Day 2",K1627&lt;&gt;"Match of the Day Repeat"),"",1+MAX($AJ$10:AJ1626))</f>
        <v/>
      </c>
    </row>
    <row r="1628" spans="34:36" x14ac:dyDescent="0.35">
      <c r="AH1628" s="16" t="str">
        <f>IF(AND(B1628="Premier League",E1628="Live"),_xlfn.XLOOKUP(_xlfn.TEXTJOIN(" vs ",,C1628:D1628),Calendar!G:G,Calendar!B:B),IF(AND(B1628="Premier League",E1628="Highlights"),_xlfn.XLOOKUP(H1628,Calendar!O:O,Calendar!N:N,,-1),""))</f>
        <v/>
      </c>
      <c r="AI1628" s="61" t="str">
        <f>IF(AND(AH1628&lt;&gt;"",E1628="Live"),_xlfn.XLOOKUP(_xlfn.TEXTJOIN(" vs ",,C1628:D1628),Calendar!G:G,Calendar!K:K),"")</f>
        <v/>
      </c>
      <c r="AJ1628" s="61" t="str">
        <f>IF(AND(K1628&lt;&gt;"Match of the Day",K1628&lt;&gt;"Match of the Day 2",K1628&lt;&gt;"Match of the Day Repeat"),"",1+MAX($AJ$10:AJ1627))</f>
        <v/>
      </c>
    </row>
    <row r="1629" spans="34:36" x14ac:dyDescent="0.35">
      <c r="AH1629" s="16" t="str">
        <f>IF(AND(B1629="Premier League",E1629="Live"),_xlfn.XLOOKUP(_xlfn.TEXTJOIN(" vs ",,C1629:D1629),Calendar!G:G,Calendar!B:B),IF(AND(B1629="Premier League",E1629="Highlights"),_xlfn.XLOOKUP(H1629,Calendar!O:O,Calendar!N:N,,-1),""))</f>
        <v/>
      </c>
      <c r="AI1629" s="61" t="str">
        <f>IF(AND(AH1629&lt;&gt;"",E1629="Live"),_xlfn.XLOOKUP(_xlfn.TEXTJOIN(" vs ",,C1629:D1629),Calendar!G:G,Calendar!K:K),"")</f>
        <v/>
      </c>
      <c r="AJ1629" s="61" t="str">
        <f>IF(AND(K1629&lt;&gt;"Match of the Day",K1629&lt;&gt;"Match of the Day 2",K1629&lt;&gt;"Match of the Day Repeat"),"",1+MAX($AJ$10:AJ1628))</f>
        <v/>
      </c>
    </row>
    <row r="1630" spans="34:36" x14ac:dyDescent="0.35">
      <c r="AH1630" s="16" t="str">
        <f>IF(AND(B1630="Premier League",E1630="Live"),_xlfn.XLOOKUP(_xlfn.TEXTJOIN(" vs ",,C1630:D1630),Calendar!G:G,Calendar!B:B),IF(AND(B1630="Premier League",E1630="Highlights"),_xlfn.XLOOKUP(H1630,Calendar!O:O,Calendar!N:N,,-1),""))</f>
        <v/>
      </c>
      <c r="AI1630" s="61" t="str">
        <f>IF(AND(AH1630&lt;&gt;"",E1630="Live"),_xlfn.XLOOKUP(_xlfn.TEXTJOIN(" vs ",,C1630:D1630),Calendar!G:G,Calendar!K:K),"")</f>
        <v/>
      </c>
      <c r="AJ1630" s="61" t="str">
        <f>IF(AND(K1630&lt;&gt;"Match of the Day",K1630&lt;&gt;"Match of the Day 2",K1630&lt;&gt;"Match of the Day Repeat"),"",1+MAX($AJ$10:AJ1629))</f>
        <v/>
      </c>
    </row>
    <row r="1631" spans="34:36" x14ac:dyDescent="0.35">
      <c r="AH1631" s="16" t="str">
        <f>IF(AND(B1631="Premier League",E1631="Live"),_xlfn.XLOOKUP(_xlfn.TEXTJOIN(" vs ",,C1631:D1631),Calendar!G:G,Calendar!B:B),IF(AND(B1631="Premier League",E1631="Highlights"),_xlfn.XLOOKUP(H1631,Calendar!O:O,Calendar!N:N,,-1),""))</f>
        <v/>
      </c>
      <c r="AI1631" s="61" t="str">
        <f>IF(AND(AH1631&lt;&gt;"",E1631="Live"),_xlfn.XLOOKUP(_xlfn.TEXTJOIN(" vs ",,C1631:D1631),Calendar!G:G,Calendar!K:K),"")</f>
        <v/>
      </c>
      <c r="AJ1631" s="61" t="str">
        <f>IF(AND(K1631&lt;&gt;"Match of the Day",K1631&lt;&gt;"Match of the Day 2",K1631&lt;&gt;"Match of the Day Repeat"),"",1+MAX($AJ$10:AJ1630))</f>
        <v/>
      </c>
    </row>
    <row r="1632" spans="34:36" x14ac:dyDescent="0.35">
      <c r="AH1632" s="16" t="str">
        <f>IF(AND(B1632="Premier League",E1632="Live"),_xlfn.XLOOKUP(_xlfn.TEXTJOIN(" vs ",,C1632:D1632),Calendar!G:G,Calendar!B:B),IF(AND(B1632="Premier League",E1632="Highlights"),_xlfn.XLOOKUP(H1632,Calendar!O:O,Calendar!N:N,,-1),""))</f>
        <v/>
      </c>
      <c r="AI1632" s="61" t="str">
        <f>IF(AND(AH1632&lt;&gt;"",E1632="Live"),_xlfn.XLOOKUP(_xlfn.TEXTJOIN(" vs ",,C1632:D1632),Calendar!G:G,Calendar!K:K),"")</f>
        <v/>
      </c>
      <c r="AJ1632" s="61" t="str">
        <f>IF(AND(K1632&lt;&gt;"Match of the Day",K1632&lt;&gt;"Match of the Day 2",K1632&lt;&gt;"Match of the Day Repeat"),"",1+MAX($AJ$10:AJ1631))</f>
        <v/>
      </c>
    </row>
    <row r="1633" spans="34:36" x14ac:dyDescent="0.35">
      <c r="AH1633" s="16" t="str">
        <f>IF(AND(B1633="Premier League",E1633="Live"),_xlfn.XLOOKUP(_xlfn.TEXTJOIN(" vs ",,C1633:D1633),Calendar!G:G,Calendar!B:B),IF(AND(B1633="Premier League",E1633="Highlights"),_xlfn.XLOOKUP(H1633,Calendar!O:O,Calendar!N:N,,-1),""))</f>
        <v/>
      </c>
      <c r="AI1633" s="61" t="str">
        <f>IF(AND(AH1633&lt;&gt;"",E1633="Live"),_xlfn.XLOOKUP(_xlfn.TEXTJOIN(" vs ",,C1633:D1633),Calendar!G:G,Calendar!K:K),"")</f>
        <v/>
      </c>
      <c r="AJ1633" s="61" t="str">
        <f>IF(AND(K1633&lt;&gt;"Match of the Day",K1633&lt;&gt;"Match of the Day 2",K1633&lt;&gt;"Match of the Day Repeat"),"",1+MAX($AJ$10:AJ1632))</f>
        <v/>
      </c>
    </row>
    <row r="1634" spans="34:36" x14ac:dyDescent="0.35">
      <c r="AH1634" s="16" t="str">
        <f>IF(AND(B1634="Premier League",E1634="Live"),_xlfn.XLOOKUP(_xlfn.TEXTJOIN(" vs ",,C1634:D1634),Calendar!G:G,Calendar!B:B),IF(AND(B1634="Premier League",E1634="Highlights"),_xlfn.XLOOKUP(H1634,Calendar!O:O,Calendar!N:N,,-1),""))</f>
        <v/>
      </c>
      <c r="AI1634" s="61" t="str">
        <f>IF(AND(AH1634&lt;&gt;"",E1634="Live"),_xlfn.XLOOKUP(_xlfn.TEXTJOIN(" vs ",,C1634:D1634),Calendar!G:G,Calendar!K:K),"")</f>
        <v/>
      </c>
      <c r="AJ1634" s="61" t="str">
        <f>IF(AND(K1634&lt;&gt;"Match of the Day",K1634&lt;&gt;"Match of the Day 2",K1634&lt;&gt;"Match of the Day Repeat"),"",1+MAX($AJ$10:AJ1633))</f>
        <v/>
      </c>
    </row>
    <row r="1635" spans="34:36" x14ac:dyDescent="0.35">
      <c r="AH1635" s="16" t="str">
        <f>IF(AND(B1635="Premier League",E1635="Live"),_xlfn.XLOOKUP(_xlfn.TEXTJOIN(" vs ",,C1635:D1635),Calendar!G:G,Calendar!B:B),IF(AND(B1635="Premier League",E1635="Highlights"),_xlfn.XLOOKUP(H1635,Calendar!O:O,Calendar!N:N,,-1),""))</f>
        <v/>
      </c>
      <c r="AI1635" s="61" t="str">
        <f>IF(AND(AH1635&lt;&gt;"",E1635="Live"),_xlfn.XLOOKUP(_xlfn.TEXTJOIN(" vs ",,C1635:D1635),Calendar!G:G,Calendar!K:K),"")</f>
        <v/>
      </c>
      <c r="AJ1635" s="61" t="str">
        <f>IF(AND(K1635&lt;&gt;"Match of the Day",K1635&lt;&gt;"Match of the Day 2",K1635&lt;&gt;"Match of the Day Repeat"),"",1+MAX($AJ$10:AJ1634))</f>
        <v/>
      </c>
    </row>
    <row r="1636" spans="34:36" x14ac:dyDescent="0.35">
      <c r="AH1636" s="16" t="str">
        <f>IF(AND(B1636="Premier League",E1636="Live"),_xlfn.XLOOKUP(_xlfn.TEXTJOIN(" vs ",,C1636:D1636),Calendar!G:G,Calendar!B:B),IF(AND(B1636="Premier League",E1636="Highlights"),_xlfn.XLOOKUP(H1636,Calendar!O:O,Calendar!N:N,,-1),""))</f>
        <v/>
      </c>
      <c r="AI1636" s="61" t="str">
        <f>IF(AND(AH1636&lt;&gt;"",E1636="Live"),_xlfn.XLOOKUP(_xlfn.TEXTJOIN(" vs ",,C1636:D1636),Calendar!G:G,Calendar!K:K),"")</f>
        <v/>
      </c>
      <c r="AJ1636" s="61" t="str">
        <f>IF(AND(K1636&lt;&gt;"Match of the Day",K1636&lt;&gt;"Match of the Day 2",K1636&lt;&gt;"Match of the Day Repeat"),"",1+MAX($AJ$10:AJ1635))</f>
        <v/>
      </c>
    </row>
    <row r="1637" spans="34:36" x14ac:dyDescent="0.35">
      <c r="AH1637" s="16" t="str">
        <f>IF(AND(B1637="Premier League",E1637="Live"),_xlfn.XLOOKUP(_xlfn.TEXTJOIN(" vs ",,C1637:D1637),Calendar!G:G,Calendar!B:B),IF(AND(B1637="Premier League",E1637="Highlights"),_xlfn.XLOOKUP(H1637,Calendar!O:O,Calendar!N:N,,-1),""))</f>
        <v/>
      </c>
      <c r="AI1637" s="61" t="str">
        <f>IF(AND(AH1637&lt;&gt;"",E1637="Live"),_xlfn.XLOOKUP(_xlfn.TEXTJOIN(" vs ",,C1637:D1637),Calendar!G:G,Calendar!K:K),"")</f>
        <v/>
      </c>
      <c r="AJ1637" s="61" t="str">
        <f>IF(AND(K1637&lt;&gt;"Match of the Day",K1637&lt;&gt;"Match of the Day 2",K1637&lt;&gt;"Match of the Day Repeat"),"",1+MAX($AJ$10:AJ1636))</f>
        <v/>
      </c>
    </row>
    <row r="1638" spans="34:36" x14ac:dyDescent="0.35">
      <c r="AH1638" s="16" t="str">
        <f>IF(AND(B1638="Premier League",E1638="Live"),_xlfn.XLOOKUP(_xlfn.TEXTJOIN(" vs ",,C1638:D1638),Calendar!G:G,Calendar!B:B),IF(AND(B1638="Premier League",E1638="Highlights"),_xlfn.XLOOKUP(H1638,Calendar!O:O,Calendar!N:N,,-1),""))</f>
        <v/>
      </c>
      <c r="AI1638" s="61" t="str">
        <f>IF(AND(AH1638&lt;&gt;"",E1638="Live"),_xlfn.XLOOKUP(_xlfn.TEXTJOIN(" vs ",,C1638:D1638),Calendar!G:G,Calendar!K:K),"")</f>
        <v/>
      </c>
      <c r="AJ1638" s="61" t="str">
        <f>IF(AND(K1638&lt;&gt;"Match of the Day",K1638&lt;&gt;"Match of the Day 2",K1638&lt;&gt;"Match of the Day Repeat"),"",1+MAX($AJ$10:AJ1637))</f>
        <v/>
      </c>
    </row>
    <row r="1639" spans="34:36" x14ac:dyDescent="0.35">
      <c r="AH1639" s="16" t="str">
        <f>IF(AND(B1639="Premier League",E1639="Live"),_xlfn.XLOOKUP(_xlfn.TEXTJOIN(" vs ",,C1639:D1639),Calendar!G:G,Calendar!B:B),IF(AND(B1639="Premier League",E1639="Highlights"),_xlfn.XLOOKUP(H1639,Calendar!O:O,Calendar!N:N,,-1),""))</f>
        <v/>
      </c>
      <c r="AI1639" s="61" t="str">
        <f>IF(AND(AH1639&lt;&gt;"",E1639="Live"),_xlfn.XLOOKUP(_xlfn.TEXTJOIN(" vs ",,C1639:D1639),Calendar!G:G,Calendar!K:K),"")</f>
        <v/>
      </c>
      <c r="AJ1639" s="61" t="str">
        <f>IF(AND(K1639&lt;&gt;"Match of the Day",K1639&lt;&gt;"Match of the Day 2",K1639&lt;&gt;"Match of the Day Repeat"),"",1+MAX($AJ$10:AJ1638))</f>
        <v/>
      </c>
    </row>
    <row r="1640" spans="34:36" x14ac:dyDescent="0.35">
      <c r="AH1640" s="16" t="str">
        <f>IF(AND(B1640="Premier League",E1640="Live"),_xlfn.XLOOKUP(_xlfn.TEXTJOIN(" vs ",,C1640:D1640),Calendar!G:G,Calendar!B:B),IF(AND(B1640="Premier League",E1640="Highlights"),_xlfn.XLOOKUP(H1640,Calendar!O:O,Calendar!N:N,,-1),""))</f>
        <v/>
      </c>
      <c r="AI1640" s="61" t="str">
        <f>IF(AND(AH1640&lt;&gt;"",E1640="Live"),_xlfn.XLOOKUP(_xlfn.TEXTJOIN(" vs ",,C1640:D1640),Calendar!G:G,Calendar!K:K),"")</f>
        <v/>
      </c>
      <c r="AJ1640" s="61" t="str">
        <f>IF(AND(K1640&lt;&gt;"Match of the Day",K1640&lt;&gt;"Match of the Day 2",K1640&lt;&gt;"Match of the Day Repeat"),"",1+MAX($AJ$10:AJ1639))</f>
        <v/>
      </c>
    </row>
    <row r="1641" spans="34:36" x14ac:dyDescent="0.35">
      <c r="AH1641" s="16" t="str">
        <f>IF(AND(B1641="Premier League",E1641="Live"),_xlfn.XLOOKUP(_xlfn.TEXTJOIN(" vs ",,C1641:D1641),Calendar!G:G,Calendar!B:B),IF(AND(B1641="Premier League",E1641="Highlights"),_xlfn.XLOOKUP(H1641,Calendar!O:O,Calendar!N:N,,-1),""))</f>
        <v/>
      </c>
      <c r="AI1641" s="61" t="str">
        <f>IF(AND(AH1641&lt;&gt;"",E1641="Live"),_xlfn.XLOOKUP(_xlfn.TEXTJOIN(" vs ",,C1641:D1641),Calendar!G:G,Calendar!K:K),"")</f>
        <v/>
      </c>
      <c r="AJ1641" s="61" t="str">
        <f>IF(AND(K1641&lt;&gt;"Match of the Day",K1641&lt;&gt;"Match of the Day 2",K1641&lt;&gt;"Match of the Day Repeat"),"",1+MAX($AJ$10:AJ1640))</f>
        <v/>
      </c>
    </row>
    <row r="1642" spans="34:36" x14ac:dyDescent="0.35">
      <c r="AH1642" s="16" t="str">
        <f>IF(AND(B1642="Premier League",E1642="Live"),_xlfn.XLOOKUP(_xlfn.TEXTJOIN(" vs ",,C1642:D1642),Calendar!G:G,Calendar!B:B),IF(AND(B1642="Premier League",E1642="Highlights"),_xlfn.XLOOKUP(H1642,Calendar!O:O,Calendar!N:N,,-1),""))</f>
        <v/>
      </c>
      <c r="AI1642" s="61" t="str">
        <f>IF(AND(AH1642&lt;&gt;"",E1642="Live"),_xlfn.XLOOKUP(_xlfn.TEXTJOIN(" vs ",,C1642:D1642),Calendar!G:G,Calendar!K:K),"")</f>
        <v/>
      </c>
      <c r="AJ1642" s="61" t="str">
        <f>IF(AND(K1642&lt;&gt;"Match of the Day",K1642&lt;&gt;"Match of the Day 2",K1642&lt;&gt;"Match of the Day Repeat"),"",1+MAX($AJ$10:AJ1641))</f>
        <v/>
      </c>
    </row>
    <row r="1643" spans="34:36" x14ac:dyDescent="0.35">
      <c r="AH1643" s="16" t="str">
        <f>IF(AND(B1643="Premier League",E1643="Live"),_xlfn.XLOOKUP(_xlfn.TEXTJOIN(" vs ",,C1643:D1643),Calendar!G:G,Calendar!B:B),IF(AND(B1643="Premier League",E1643="Highlights"),_xlfn.XLOOKUP(H1643,Calendar!O:O,Calendar!N:N,,-1),""))</f>
        <v/>
      </c>
      <c r="AI1643" s="61" t="str">
        <f>IF(AND(AH1643&lt;&gt;"",E1643="Live"),_xlfn.XLOOKUP(_xlfn.TEXTJOIN(" vs ",,C1643:D1643),Calendar!G:G,Calendar!K:K),"")</f>
        <v/>
      </c>
      <c r="AJ1643" s="61" t="str">
        <f>IF(AND(K1643&lt;&gt;"Match of the Day",K1643&lt;&gt;"Match of the Day 2",K1643&lt;&gt;"Match of the Day Repeat"),"",1+MAX($AJ$10:AJ1642))</f>
        <v/>
      </c>
    </row>
    <row r="1644" spans="34:36" x14ac:dyDescent="0.35">
      <c r="AH1644" s="16" t="str">
        <f>IF(AND(B1644="Premier League",E1644="Live"),_xlfn.XLOOKUP(_xlfn.TEXTJOIN(" vs ",,C1644:D1644),Calendar!G:G,Calendar!B:B),IF(AND(B1644="Premier League",E1644="Highlights"),_xlfn.XLOOKUP(H1644,Calendar!O:O,Calendar!N:N,,-1),""))</f>
        <v/>
      </c>
      <c r="AI1644" s="61" t="str">
        <f>IF(AND(AH1644&lt;&gt;"",E1644="Live"),_xlfn.XLOOKUP(_xlfn.TEXTJOIN(" vs ",,C1644:D1644),Calendar!G:G,Calendar!K:K),"")</f>
        <v/>
      </c>
      <c r="AJ1644" s="61" t="str">
        <f>IF(AND(K1644&lt;&gt;"Match of the Day",K1644&lt;&gt;"Match of the Day 2",K1644&lt;&gt;"Match of the Day Repeat"),"",1+MAX($AJ$10:AJ1643))</f>
        <v/>
      </c>
    </row>
    <row r="1645" spans="34:36" x14ac:dyDescent="0.35">
      <c r="AH1645" s="16" t="str">
        <f>IF(AND(B1645="Premier League",E1645="Live"),_xlfn.XLOOKUP(_xlfn.TEXTJOIN(" vs ",,C1645:D1645),Calendar!G:G,Calendar!B:B),IF(AND(B1645="Premier League",E1645="Highlights"),_xlfn.XLOOKUP(H1645,Calendar!O:O,Calendar!N:N,,-1),""))</f>
        <v/>
      </c>
      <c r="AI1645" s="61" t="str">
        <f>IF(AND(AH1645&lt;&gt;"",E1645="Live"),_xlfn.XLOOKUP(_xlfn.TEXTJOIN(" vs ",,C1645:D1645),Calendar!G:G,Calendar!K:K),"")</f>
        <v/>
      </c>
      <c r="AJ1645" s="61" t="str">
        <f>IF(AND(K1645&lt;&gt;"Match of the Day",K1645&lt;&gt;"Match of the Day 2",K1645&lt;&gt;"Match of the Day Repeat"),"",1+MAX($AJ$10:AJ1644))</f>
        <v/>
      </c>
    </row>
    <row r="1646" spans="34:36" x14ac:dyDescent="0.35">
      <c r="AH1646" s="16" t="str">
        <f>IF(AND(B1646="Premier League",E1646="Live"),_xlfn.XLOOKUP(_xlfn.TEXTJOIN(" vs ",,C1646:D1646),Calendar!G:G,Calendar!B:B),IF(AND(B1646="Premier League",E1646="Highlights"),_xlfn.XLOOKUP(H1646,Calendar!O:O,Calendar!N:N,,-1),""))</f>
        <v/>
      </c>
      <c r="AI1646" s="61" t="str">
        <f>IF(AND(AH1646&lt;&gt;"",E1646="Live"),_xlfn.XLOOKUP(_xlfn.TEXTJOIN(" vs ",,C1646:D1646),Calendar!G:G,Calendar!K:K),"")</f>
        <v/>
      </c>
      <c r="AJ1646" s="61" t="str">
        <f>IF(AND(K1646&lt;&gt;"Match of the Day",K1646&lt;&gt;"Match of the Day 2",K1646&lt;&gt;"Match of the Day Repeat"),"",1+MAX($AJ$10:AJ1645))</f>
        <v/>
      </c>
    </row>
    <row r="1647" spans="34:36" x14ac:dyDescent="0.35">
      <c r="AH1647" s="16" t="str">
        <f>IF(AND(B1647="Premier League",E1647="Live"),_xlfn.XLOOKUP(_xlfn.TEXTJOIN(" vs ",,C1647:D1647),Calendar!G:G,Calendar!B:B),IF(AND(B1647="Premier League",E1647="Highlights"),_xlfn.XLOOKUP(H1647,Calendar!O:O,Calendar!N:N,,-1),""))</f>
        <v/>
      </c>
      <c r="AI1647" s="61" t="str">
        <f>IF(AND(AH1647&lt;&gt;"",E1647="Live"),_xlfn.XLOOKUP(_xlfn.TEXTJOIN(" vs ",,C1647:D1647),Calendar!G:G,Calendar!K:K),"")</f>
        <v/>
      </c>
      <c r="AJ1647" s="61" t="str">
        <f>IF(AND(K1647&lt;&gt;"Match of the Day",K1647&lt;&gt;"Match of the Day 2",K1647&lt;&gt;"Match of the Day Repeat"),"",1+MAX($AJ$10:AJ1646))</f>
        <v/>
      </c>
    </row>
    <row r="1648" spans="34:36" x14ac:dyDescent="0.35">
      <c r="AH1648" s="16" t="str">
        <f>IF(AND(B1648="Premier League",E1648="Live"),_xlfn.XLOOKUP(_xlfn.TEXTJOIN(" vs ",,C1648:D1648),Calendar!G:G,Calendar!B:B),IF(AND(B1648="Premier League",E1648="Highlights"),_xlfn.XLOOKUP(H1648,Calendar!O:O,Calendar!N:N,,-1),""))</f>
        <v/>
      </c>
      <c r="AI1648" s="61" t="str">
        <f>IF(AND(AH1648&lt;&gt;"",E1648="Live"),_xlfn.XLOOKUP(_xlfn.TEXTJOIN(" vs ",,C1648:D1648),Calendar!G:G,Calendar!K:K),"")</f>
        <v/>
      </c>
      <c r="AJ1648" s="61" t="str">
        <f>IF(AND(K1648&lt;&gt;"Match of the Day",K1648&lt;&gt;"Match of the Day 2",K1648&lt;&gt;"Match of the Day Repeat"),"",1+MAX($AJ$10:AJ1647))</f>
        <v/>
      </c>
    </row>
    <row r="1649" spans="34:36" x14ac:dyDescent="0.35">
      <c r="AH1649" s="16" t="str">
        <f>IF(AND(B1649="Premier League",E1649="Live"),_xlfn.XLOOKUP(_xlfn.TEXTJOIN(" vs ",,C1649:D1649),Calendar!G:G,Calendar!B:B),IF(AND(B1649="Premier League",E1649="Highlights"),_xlfn.XLOOKUP(H1649,Calendar!O:O,Calendar!N:N,,-1),""))</f>
        <v/>
      </c>
      <c r="AI1649" s="61" t="str">
        <f>IF(AND(AH1649&lt;&gt;"",E1649="Live"),_xlfn.XLOOKUP(_xlfn.TEXTJOIN(" vs ",,C1649:D1649),Calendar!G:G,Calendar!K:K),"")</f>
        <v/>
      </c>
      <c r="AJ1649" s="61" t="str">
        <f>IF(AND(K1649&lt;&gt;"Match of the Day",K1649&lt;&gt;"Match of the Day 2",K1649&lt;&gt;"Match of the Day Repeat"),"",1+MAX($AJ$10:AJ1648))</f>
        <v/>
      </c>
    </row>
    <row r="1650" spans="34:36" x14ac:dyDescent="0.35">
      <c r="AH1650" s="16" t="str">
        <f>IF(AND(B1650="Premier League",E1650="Live"),_xlfn.XLOOKUP(_xlfn.TEXTJOIN(" vs ",,C1650:D1650),Calendar!G:G,Calendar!B:B),IF(AND(B1650="Premier League",E1650="Highlights"),_xlfn.XLOOKUP(H1650,Calendar!O:O,Calendar!N:N,,-1),""))</f>
        <v/>
      </c>
      <c r="AI1650" s="61" t="str">
        <f>IF(AND(AH1650&lt;&gt;"",E1650="Live"),_xlfn.XLOOKUP(_xlfn.TEXTJOIN(" vs ",,C1650:D1650),Calendar!G:G,Calendar!K:K),"")</f>
        <v/>
      </c>
      <c r="AJ1650" s="61" t="str">
        <f>IF(AND(K1650&lt;&gt;"Match of the Day",K1650&lt;&gt;"Match of the Day 2",K1650&lt;&gt;"Match of the Day Repeat"),"",1+MAX($AJ$10:AJ1649))</f>
        <v/>
      </c>
    </row>
    <row r="1651" spans="34:36" x14ac:dyDescent="0.35">
      <c r="AH1651" s="16" t="str">
        <f>IF(AND(B1651="Premier League",E1651="Live"),_xlfn.XLOOKUP(_xlfn.TEXTJOIN(" vs ",,C1651:D1651),Calendar!G:G,Calendar!B:B),IF(AND(B1651="Premier League",E1651="Highlights"),_xlfn.XLOOKUP(H1651,Calendar!O:O,Calendar!N:N,,-1),""))</f>
        <v/>
      </c>
      <c r="AI1651" s="61" t="str">
        <f>IF(AND(AH1651&lt;&gt;"",E1651="Live"),_xlfn.XLOOKUP(_xlfn.TEXTJOIN(" vs ",,C1651:D1651),Calendar!G:G,Calendar!K:K),"")</f>
        <v/>
      </c>
      <c r="AJ1651" s="61" t="str">
        <f>IF(AND(K1651&lt;&gt;"Match of the Day",K1651&lt;&gt;"Match of the Day 2",K1651&lt;&gt;"Match of the Day Repeat"),"",1+MAX($AJ$10:AJ1650))</f>
        <v/>
      </c>
    </row>
    <row r="1652" spans="34:36" x14ac:dyDescent="0.35">
      <c r="AH1652" s="16" t="str">
        <f>IF(AND(B1652="Premier League",E1652="Live"),_xlfn.XLOOKUP(_xlfn.TEXTJOIN(" vs ",,C1652:D1652),Calendar!G:G,Calendar!B:B),IF(AND(B1652="Premier League",E1652="Highlights"),_xlfn.XLOOKUP(H1652,Calendar!O:O,Calendar!N:N,,-1),""))</f>
        <v/>
      </c>
      <c r="AI1652" s="61" t="str">
        <f>IF(AND(AH1652&lt;&gt;"",E1652="Live"),_xlfn.XLOOKUP(_xlfn.TEXTJOIN(" vs ",,C1652:D1652),Calendar!G:G,Calendar!K:K),"")</f>
        <v/>
      </c>
      <c r="AJ1652" s="61" t="str">
        <f>IF(AND(K1652&lt;&gt;"Match of the Day",K1652&lt;&gt;"Match of the Day 2",K1652&lt;&gt;"Match of the Day Repeat"),"",1+MAX($AJ$10:AJ1651))</f>
        <v/>
      </c>
    </row>
    <row r="1653" spans="34:36" x14ac:dyDescent="0.35">
      <c r="AH1653" s="16" t="str">
        <f>IF(AND(B1653="Premier League",E1653="Live"),_xlfn.XLOOKUP(_xlfn.TEXTJOIN(" vs ",,C1653:D1653),Calendar!G:G,Calendar!B:B),IF(AND(B1653="Premier League",E1653="Highlights"),_xlfn.XLOOKUP(H1653,Calendar!O:O,Calendar!N:N,,-1),""))</f>
        <v/>
      </c>
      <c r="AI1653" s="61" t="str">
        <f>IF(AND(AH1653&lt;&gt;"",E1653="Live"),_xlfn.XLOOKUP(_xlfn.TEXTJOIN(" vs ",,C1653:D1653),Calendar!G:G,Calendar!K:K),"")</f>
        <v/>
      </c>
      <c r="AJ1653" s="61" t="str">
        <f>IF(AND(K1653&lt;&gt;"Match of the Day",K1653&lt;&gt;"Match of the Day 2",K1653&lt;&gt;"Match of the Day Repeat"),"",1+MAX($AJ$10:AJ1652))</f>
        <v/>
      </c>
    </row>
    <row r="1654" spans="34:36" x14ac:dyDescent="0.35">
      <c r="AH1654" s="16" t="str">
        <f>IF(AND(B1654="Premier League",E1654="Live"),_xlfn.XLOOKUP(_xlfn.TEXTJOIN(" vs ",,C1654:D1654),Calendar!G:G,Calendar!B:B),IF(AND(B1654="Premier League",E1654="Highlights"),_xlfn.XLOOKUP(H1654,Calendar!O:O,Calendar!N:N,,-1),""))</f>
        <v/>
      </c>
      <c r="AI1654" s="61" t="str">
        <f>IF(AND(AH1654&lt;&gt;"",E1654="Live"),_xlfn.XLOOKUP(_xlfn.TEXTJOIN(" vs ",,C1654:D1654),Calendar!G:G,Calendar!K:K),"")</f>
        <v/>
      </c>
      <c r="AJ1654" s="61" t="str">
        <f>IF(AND(K1654&lt;&gt;"Match of the Day",K1654&lt;&gt;"Match of the Day 2",K1654&lt;&gt;"Match of the Day Repeat"),"",1+MAX($AJ$10:AJ1653))</f>
        <v/>
      </c>
    </row>
    <row r="1655" spans="34:36" x14ac:dyDescent="0.35">
      <c r="AH1655" s="16" t="str">
        <f>IF(AND(B1655="Premier League",E1655="Live"),_xlfn.XLOOKUP(_xlfn.TEXTJOIN(" vs ",,C1655:D1655),Calendar!G:G,Calendar!B:B),IF(AND(B1655="Premier League",E1655="Highlights"),_xlfn.XLOOKUP(H1655,Calendar!O:O,Calendar!N:N,,-1),""))</f>
        <v/>
      </c>
      <c r="AI1655" s="61" t="str">
        <f>IF(AND(AH1655&lt;&gt;"",E1655="Live"),_xlfn.XLOOKUP(_xlfn.TEXTJOIN(" vs ",,C1655:D1655),Calendar!G:G,Calendar!K:K),"")</f>
        <v/>
      </c>
      <c r="AJ1655" s="61" t="str">
        <f>IF(AND(K1655&lt;&gt;"Match of the Day",K1655&lt;&gt;"Match of the Day 2",K1655&lt;&gt;"Match of the Day Repeat"),"",1+MAX($AJ$10:AJ1654))</f>
        <v/>
      </c>
    </row>
    <row r="1656" spans="34:36" x14ac:dyDescent="0.35">
      <c r="AH1656" s="16" t="str">
        <f>IF(AND(B1656="Premier League",E1656="Live"),_xlfn.XLOOKUP(_xlfn.TEXTJOIN(" vs ",,C1656:D1656),Calendar!G:G,Calendar!B:B),IF(AND(B1656="Premier League",E1656="Highlights"),_xlfn.XLOOKUP(H1656,Calendar!O:O,Calendar!N:N,,-1),""))</f>
        <v/>
      </c>
      <c r="AI1656" s="61" t="str">
        <f>IF(AND(AH1656&lt;&gt;"",E1656="Live"),_xlfn.XLOOKUP(_xlfn.TEXTJOIN(" vs ",,C1656:D1656),Calendar!G:G,Calendar!K:K),"")</f>
        <v/>
      </c>
      <c r="AJ1656" s="61" t="str">
        <f>IF(AND(K1656&lt;&gt;"Match of the Day",K1656&lt;&gt;"Match of the Day 2",K1656&lt;&gt;"Match of the Day Repeat"),"",1+MAX($AJ$10:AJ1655))</f>
        <v/>
      </c>
    </row>
    <row r="1657" spans="34:36" x14ac:dyDescent="0.35">
      <c r="AH1657" s="16" t="str">
        <f>IF(AND(B1657="Premier League",E1657="Live"),_xlfn.XLOOKUP(_xlfn.TEXTJOIN(" vs ",,C1657:D1657),Calendar!G:G,Calendar!B:B),IF(AND(B1657="Premier League",E1657="Highlights"),_xlfn.XLOOKUP(H1657,Calendar!O:O,Calendar!N:N,,-1),""))</f>
        <v/>
      </c>
      <c r="AI1657" s="61" t="str">
        <f>IF(AND(AH1657&lt;&gt;"",E1657="Live"),_xlfn.XLOOKUP(_xlfn.TEXTJOIN(" vs ",,C1657:D1657),Calendar!G:G,Calendar!K:K),"")</f>
        <v/>
      </c>
      <c r="AJ1657" s="61" t="str">
        <f>IF(AND(K1657&lt;&gt;"Match of the Day",K1657&lt;&gt;"Match of the Day 2",K1657&lt;&gt;"Match of the Day Repeat"),"",1+MAX($AJ$10:AJ1656))</f>
        <v/>
      </c>
    </row>
    <row r="1658" spans="34:36" x14ac:dyDescent="0.35">
      <c r="AH1658" s="16" t="str">
        <f>IF(AND(B1658="Premier League",E1658="Live"),_xlfn.XLOOKUP(_xlfn.TEXTJOIN(" vs ",,C1658:D1658),Calendar!G:G,Calendar!B:B),IF(AND(B1658="Premier League",E1658="Highlights"),_xlfn.XLOOKUP(H1658,Calendar!O:O,Calendar!N:N,,-1),""))</f>
        <v/>
      </c>
      <c r="AI1658" s="61" t="str">
        <f>IF(AND(AH1658&lt;&gt;"",E1658="Live"),_xlfn.XLOOKUP(_xlfn.TEXTJOIN(" vs ",,C1658:D1658),Calendar!G:G,Calendar!K:K),"")</f>
        <v/>
      </c>
      <c r="AJ1658" s="61" t="str">
        <f>IF(AND(K1658&lt;&gt;"Match of the Day",K1658&lt;&gt;"Match of the Day 2",K1658&lt;&gt;"Match of the Day Repeat"),"",1+MAX($AJ$10:AJ1657))</f>
        <v/>
      </c>
    </row>
    <row r="1659" spans="34:36" x14ac:dyDescent="0.35">
      <c r="AH1659" s="16" t="str">
        <f>IF(AND(B1659="Premier League",E1659="Live"),_xlfn.XLOOKUP(_xlfn.TEXTJOIN(" vs ",,C1659:D1659),Calendar!G:G,Calendar!B:B),IF(AND(B1659="Premier League",E1659="Highlights"),_xlfn.XLOOKUP(H1659,Calendar!O:O,Calendar!N:N,,-1),""))</f>
        <v/>
      </c>
      <c r="AI1659" s="61" t="str">
        <f>IF(AND(AH1659&lt;&gt;"",E1659="Live"),_xlfn.XLOOKUP(_xlfn.TEXTJOIN(" vs ",,C1659:D1659),Calendar!G:G,Calendar!K:K),"")</f>
        <v/>
      </c>
      <c r="AJ1659" s="61" t="str">
        <f>IF(AND(K1659&lt;&gt;"Match of the Day",K1659&lt;&gt;"Match of the Day 2",K1659&lt;&gt;"Match of the Day Repeat"),"",1+MAX($AJ$10:AJ1658))</f>
        <v/>
      </c>
    </row>
    <row r="1660" spans="34:36" x14ac:dyDescent="0.35">
      <c r="AH1660" s="16" t="str">
        <f>IF(AND(B1660="Premier League",E1660="Live"),_xlfn.XLOOKUP(_xlfn.TEXTJOIN(" vs ",,C1660:D1660),Calendar!G:G,Calendar!B:B),IF(AND(B1660="Premier League",E1660="Highlights"),_xlfn.XLOOKUP(H1660,Calendar!O:O,Calendar!N:N,,-1),""))</f>
        <v/>
      </c>
      <c r="AI1660" s="61" t="str">
        <f>IF(AND(AH1660&lt;&gt;"",E1660="Live"),_xlfn.XLOOKUP(_xlfn.TEXTJOIN(" vs ",,C1660:D1660),Calendar!G:G,Calendar!K:K),"")</f>
        <v/>
      </c>
      <c r="AJ1660" s="61" t="str">
        <f>IF(AND(K1660&lt;&gt;"Match of the Day",K1660&lt;&gt;"Match of the Day 2",K1660&lt;&gt;"Match of the Day Repeat"),"",1+MAX($AJ$10:AJ1659))</f>
        <v/>
      </c>
    </row>
    <row r="1661" spans="34:36" x14ac:dyDescent="0.35">
      <c r="AH1661" s="16" t="str">
        <f>IF(AND(B1661="Premier League",E1661="Live"),_xlfn.XLOOKUP(_xlfn.TEXTJOIN(" vs ",,C1661:D1661),Calendar!G:G,Calendar!B:B),IF(AND(B1661="Premier League",E1661="Highlights"),_xlfn.XLOOKUP(H1661,Calendar!O:O,Calendar!N:N,,-1),""))</f>
        <v/>
      </c>
      <c r="AI1661" s="61" t="str">
        <f>IF(AND(AH1661&lt;&gt;"",E1661="Live"),_xlfn.XLOOKUP(_xlfn.TEXTJOIN(" vs ",,C1661:D1661),Calendar!G:G,Calendar!K:K),"")</f>
        <v/>
      </c>
      <c r="AJ1661" s="61" t="str">
        <f>IF(AND(K1661&lt;&gt;"Match of the Day",K1661&lt;&gt;"Match of the Day 2",K1661&lt;&gt;"Match of the Day Repeat"),"",1+MAX($AJ$10:AJ1660))</f>
        <v/>
      </c>
    </row>
    <row r="1662" spans="34:36" x14ac:dyDescent="0.35">
      <c r="AH1662" s="16" t="str">
        <f>IF(AND(B1662="Premier League",E1662="Live"),_xlfn.XLOOKUP(_xlfn.TEXTJOIN(" vs ",,C1662:D1662),Calendar!G:G,Calendar!B:B),IF(AND(B1662="Premier League",E1662="Highlights"),_xlfn.XLOOKUP(H1662,Calendar!O:O,Calendar!N:N,,-1),""))</f>
        <v/>
      </c>
      <c r="AI1662" s="61" t="str">
        <f>IF(AND(AH1662&lt;&gt;"",E1662="Live"),_xlfn.XLOOKUP(_xlfn.TEXTJOIN(" vs ",,C1662:D1662),Calendar!G:G,Calendar!K:K),"")</f>
        <v/>
      </c>
      <c r="AJ1662" s="61" t="str">
        <f>IF(AND(K1662&lt;&gt;"Match of the Day",K1662&lt;&gt;"Match of the Day 2",K1662&lt;&gt;"Match of the Day Repeat"),"",1+MAX($AJ$10:AJ1661))</f>
        <v/>
      </c>
    </row>
    <row r="1663" spans="34:36" x14ac:dyDescent="0.35">
      <c r="AH1663" s="16" t="str">
        <f>IF(AND(B1663="Premier League",E1663="Live"),_xlfn.XLOOKUP(_xlfn.TEXTJOIN(" vs ",,C1663:D1663),Calendar!G:G,Calendar!B:B),IF(AND(B1663="Premier League",E1663="Highlights"),_xlfn.XLOOKUP(H1663,Calendar!O:O,Calendar!N:N,,-1),""))</f>
        <v/>
      </c>
      <c r="AI1663" s="61" t="str">
        <f>IF(AND(AH1663&lt;&gt;"",E1663="Live"),_xlfn.XLOOKUP(_xlfn.TEXTJOIN(" vs ",,C1663:D1663),Calendar!G:G,Calendar!K:K),"")</f>
        <v/>
      </c>
      <c r="AJ1663" s="61" t="str">
        <f>IF(AND(K1663&lt;&gt;"Match of the Day",K1663&lt;&gt;"Match of the Day 2",K1663&lt;&gt;"Match of the Day Repeat"),"",1+MAX($AJ$10:AJ1662))</f>
        <v/>
      </c>
    </row>
    <row r="1664" spans="34:36" x14ac:dyDescent="0.35">
      <c r="AH1664" s="16" t="str">
        <f>IF(AND(B1664="Premier League",E1664="Live"),_xlfn.XLOOKUP(_xlfn.TEXTJOIN(" vs ",,C1664:D1664),Calendar!G:G,Calendar!B:B),IF(AND(B1664="Premier League",E1664="Highlights"),_xlfn.XLOOKUP(H1664,Calendar!O:O,Calendar!N:N,,-1),""))</f>
        <v/>
      </c>
      <c r="AI1664" s="61" t="str">
        <f>IF(AND(AH1664&lt;&gt;"",E1664="Live"),_xlfn.XLOOKUP(_xlfn.TEXTJOIN(" vs ",,C1664:D1664),Calendar!G:G,Calendar!K:K),"")</f>
        <v/>
      </c>
      <c r="AJ1664" s="61" t="str">
        <f>IF(AND(K1664&lt;&gt;"Match of the Day",K1664&lt;&gt;"Match of the Day 2",K1664&lt;&gt;"Match of the Day Repeat"),"",1+MAX($AJ$10:AJ1663))</f>
        <v/>
      </c>
    </row>
    <row r="1665" spans="34:36" x14ac:dyDescent="0.35">
      <c r="AH1665" s="16" t="str">
        <f>IF(AND(B1665="Premier League",E1665="Live"),_xlfn.XLOOKUP(_xlfn.TEXTJOIN(" vs ",,C1665:D1665),Calendar!G:G,Calendar!B:B),IF(AND(B1665="Premier League",E1665="Highlights"),_xlfn.XLOOKUP(H1665,Calendar!O:O,Calendar!N:N,,-1),""))</f>
        <v/>
      </c>
      <c r="AI1665" s="61" t="str">
        <f>IF(AND(AH1665&lt;&gt;"",E1665="Live"),_xlfn.XLOOKUP(_xlfn.TEXTJOIN(" vs ",,C1665:D1665),Calendar!G:G,Calendar!K:K),"")</f>
        <v/>
      </c>
      <c r="AJ1665" s="61" t="str">
        <f>IF(AND(K1665&lt;&gt;"Match of the Day",K1665&lt;&gt;"Match of the Day 2",K1665&lt;&gt;"Match of the Day Repeat"),"",1+MAX($AJ$10:AJ1664))</f>
        <v/>
      </c>
    </row>
    <row r="1666" spans="34:36" x14ac:dyDescent="0.35">
      <c r="AH1666" s="16" t="str">
        <f>IF(AND(B1666="Premier League",E1666="Live"),_xlfn.XLOOKUP(_xlfn.TEXTJOIN(" vs ",,C1666:D1666),Calendar!G:G,Calendar!B:B),IF(AND(B1666="Premier League",E1666="Highlights"),_xlfn.XLOOKUP(H1666,Calendar!O:O,Calendar!N:N,,-1),""))</f>
        <v/>
      </c>
      <c r="AI1666" s="61" t="str">
        <f>IF(AND(AH1666&lt;&gt;"",E1666="Live"),_xlfn.XLOOKUP(_xlfn.TEXTJOIN(" vs ",,C1666:D1666),Calendar!G:G,Calendar!K:K),"")</f>
        <v/>
      </c>
      <c r="AJ1666" s="61" t="str">
        <f>IF(AND(K1666&lt;&gt;"Match of the Day",K1666&lt;&gt;"Match of the Day 2",K1666&lt;&gt;"Match of the Day Repeat"),"",1+MAX($AJ$10:AJ1665))</f>
        <v/>
      </c>
    </row>
    <row r="1667" spans="34:36" x14ac:dyDescent="0.35">
      <c r="AH1667" s="16" t="str">
        <f>IF(AND(B1667="Premier League",E1667="Live"),_xlfn.XLOOKUP(_xlfn.TEXTJOIN(" vs ",,C1667:D1667),Calendar!G:G,Calendar!B:B),IF(AND(B1667="Premier League",E1667="Highlights"),_xlfn.XLOOKUP(H1667,Calendar!O:O,Calendar!N:N,,-1),""))</f>
        <v/>
      </c>
      <c r="AI1667" s="61" t="str">
        <f>IF(AND(AH1667&lt;&gt;"",E1667="Live"),_xlfn.XLOOKUP(_xlfn.TEXTJOIN(" vs ",,C1667:D1667),Calendar!G:G,Calendar!K:K),"")</f>
        <v/>
      </c>
      <c r="AJ1667" s="61" t="str">
        <f>IF(AND(K1667&lt;&gt;"Match of the Day",K1667&lt;&gt;"Match of the Day 2",K1667&lt;&gt;"Match of the Day Repeat"),"",1+MAX($AJ$10:AJ1666))</f>
        <v/>
      </c>
    </row>
    <row r="1668" spans="34:36" x14ac:dyDescent="0.35">
      <c r="AH1668" s="16" t="str">
        <f>IF(AND(B1668="Premier League",E1668="Live"),_xlfn.XLOOKUP(_xlfn.TEXTJOIN(" vs ",,C1668:D1668),Calendar!G:G,Calendar!B:B),IF(AND(B1668="Premier League",E1668="Highlights"),_xlfn.XLOOKUP(H1668,Calendar!O:O,Calendar!N:N,,-1),""))</f>
        <v/>
      </c>
      <c r="AI1668" s="61" t="str">
        <f>IF(AND(AH1668&lt;&gt;"",E1668="Live"),_xlfn.XLOOKUP(_xlfn.TEXTJOIN(" vs ",,C1668:D1668),Calendar!G:G,Calendar!K:K),"")</f>
        <v/>
      </c>
      <c r="AJ1668" s="61" t="str">
        <f>IF(AND(K1668&lt;&gt;"Match of the Day",K1668&lt;&gt;"Match of the Day 2",K1668&lt;&gt;"Match of the Day Repeat"),"",1+MAX($AJ$10:AJ1667))</f>
        <v/>
      </c>
    </row>
    <row r="1669" spans="34:36" x14ac:dyDescent="0.35">
      <c r="AH1669" s="16" t="str">
        <f>IF(AND(B1669="Premier League",E1669="Live"),_xlfn.XLOOKUP(_xlfn.TEXTJOIN(" vs ",,C1669:D1669),Calendar!G:G,Calendar!B:B),IF(AND(B1669="Premier League",E1669="Highlights"),_xlfn.XLOOKUP(H1669,Calendar!O:O,Calendar!N:N,,-1),""))</f>
        <v/>
      </c>
      <c r="AI1669" s="61" t="str">
        <f>IF(AND(AH1669&lt;&gt;"",E1669="Live"),_xlfn.XLOOKUP(_xlfn.TEXTJOIN(" vs ",,C1669:D1669),Calendar!G:G,Calendar!K:K),"")</f>
        <v/>
      </c>
      <c r="AJ1669" s="61" t="str">
        <f>IF(AND(K1669&lt;&gt;"Match of the Day",K1669&lt;&gt;"Match of the Day 2",K1669&lt;&gt;"Match of the Day Repeat"),"",1+MAX($AJ$10:AJ1668))</f>
        <v/>
      </c>
    </row>
    <row r="1670" spans="34:36" x14ac:dyDescent="0.35">
      <c r="AH1670" s="16" t="str">
        <f>IF(AND(B1670="Premier League",E1670="Live"),_xlfn.XLOOKUP(_xlfn.TEXTJOIN(" vs ",,C1670:D1670),Calendar!G:G,Calendar!B:B),IF(AND(B1670="Premier League",E1670="Highlights"),_xlfn.XLOOKUP(H1670,Calendar!O:O,Calendar!N:N,,-1),""))</f>
        <v/>
      </c>
      <c r="AI1670" s="61" t="str">
        <f>IF(AND(AH1670&lt;&gt;"",E1670="Live"),_xlfn.XLOOKUP(_xlfn.TEXTJOIN(" vs ",,C1670:D1670),Calendar!G:G,Calendar!K:K),"")</f>
        <v/>
      </c>
      <c r="AJ1670" s="61" t="str">
        <f>IF(AND(K1670&lt;&gt;"Match of the Day",K1670&lt;&gt;"Match of the Day 2",K1670&lt;&gt;"Match of the Day Repeat"),"",1+MAX($AJ$10:AJ1669))</f>
        <v/>
      </c>
    </row>
    <row r="1671" spans="34:36" x14ac:dyDescent="0.35">
      <c r="AH1671" s="16" t="str">
        <f>IF(AND(B1671="Premier League",E1671="Live"),_xlfn.XLOOKUP(_xlfn.TEXTJOIN(" vs ",,C1671:D1671),Calendar!G:G,Calendar!B:B),IF(AND(B1671="Premier League",E1671="Highlights"),_xlfn.XLOOKUP(H1671,Calendar!O:O,Calendar!N:N,,-1),""))</f>
        <v/>
      </c>
      <c r="AI1671" s="61" t="str">
        <f>IF(AND(AH1671&lt;&gt;"",E1671="Live"),_xlfn.XLOOKUP(_xlfn.TEXTJOIN(" vs ",,C1671:D1671),Calendar!G:G,Calendar!K:K),"")</f>
        <v/>
      </c>
      <c r="AJ1671" s="61" t="str">
        <f>IF(AND(K1671&lt;&gt;"Match of the Day",K1671&lt;&gt;"Match of the Day 2",K1671&lt;&gt;"Match of the Day Repeat"),"",1+MAX($AJ$10:AJ1670))</f>
        <v/>
      </c>
    </row>
    <row r="1672" spans="34:36" x14ac:dyDescent="0.35">
      <c r="AH1672" s="16" t="str">
        <f>IF(AND(B1672="Premier League",E1672="Live"),_xlfn.XLOOKUP(_xlfn.TEXTJOIN(" vs ",,C1672:D1672),Calendar!G:G,Calendar!B:B),IF(AND(B1672="Premier League",E1672="Highlights"),_xlfn.XLOOKUP(H1672,Calendar!O:O,Calendar!N:N,,-1),""))</f>
        <v/>
      </c>
      <c r="AI1672" s="61" t="str">
        <f>IF(AND(AH1672&lt;&gt;"",E1672="Live"),_xlfn.XLOOKUP(_xlfn.TEXTJOIN(" vs ",,C1672:D1672),Calendar!G:G,Calendar!K:K),"")</f>
        <v/>
      </c>
      <c r="AJ1672" s="61" t="str">
        <f>IF(AND(K1672&lt;&gt;"Match of the Day",K1672&lt;&gt;"Match of the Day 2",K1672&lt;&gt;"Match of the Day Repeat"),"",1+MAX($AJ$10:AJ1671))</f>
        <v/>
      </c>
    </row>
    <row r="1673" spans="34:36" x14ac:dyDescent="0.35">
      <c r="AH1673" s="16" t="str">
        <f>IF(AND(B1673="Premier League",E1673="Live"),_xlfn.XLOOKUP(_xlfn.TEXTJOIN(" vs ",,C1673:D1673),Calendar!G:G,Calendar!B:B),IF(AND(B1673="Premier League",E1673="Highlights"),_xlfn.XLOOKUP(H1673,Calendar!O:O,Calendar!N:N,,-1),""))</f>
        <v/>
      </c>
      <c r="AI1673" s="61" t="str">
        <f>IF(AND(AH1673&lt;&gt;"",E1673="Live"),_xlfn.XLOOKUP(_xlfn.TEXTJOIN(" vs ",,C1673:D1673),Calendar!G:G,Calendar!K:K),"")</f>
        <v/>
      </c>
      <c r="AJ1673" s="61" t="str">
        <f>IF(AND(K1673&lt;&gt;"Match of the Day",K1673&lt;&gt;"Match of the Day 2",K1673&lt;&gt;"Match of the Day Repeat"),"",1+MAX($AJ$10:AJ1672))</f>
        <v/>
      </c>
    </row>
    <row r="1674" spans="34:36" x14ac:dyDescent="0.35">
      <c r="AH1674" s="16" t="str">
        <f>IF(AND(B1674="Premier League",E1674="Live"),_xlfn.XLOOKUP(_xlfn.TEXTJOIN(" vs ",,C1674:D1674),Calendar!G:G,Calendar!B:B),IF(AND(B1674="Premier League",E1674="Highlights"),_xlfn.XLOOKUP(H1674,Calendar!O:O,Calendar!N:N,,-1),""))</f>
        <v/>
      </c>
      <c r="AI1674" s="61" t="str">
        <f>IF(AND(AH1674&lt;&gt;"",E1674="Live"),_xlfn.XLOOKUP(_xlfn.TEXTJOIN(" vs ",,C1674:D1674),Calendar!G:G,Calendar!K:K),"")</f>
        <v/>
      </c>
      <c r="AJ1674" s="61" t="str">
        <f>IF(AND(K1674&lt;&gt;"Match of the Day",K1674&lt;&gt;"Match of the Day 2",K1674&lt;&gt;"Match of the Day Repeat"),"",1+MAX($AJ$10:AJ1673))</f>
        <v/>
      </c>
    </row>
    <row r="1675" spans="34:36" x14ac:dyDescent="0.35">
      <c r="AH1675" s="16" t="str">
        <f>IF(AND(B1675="Premier League",E1675="Live"),_xlfn.XLOOKUP(_xlfn.TEXTJOIN(" vs ",,C1675:D1675),Calendar!G:G,Calendar!B:B),IF(AND(B1675="Premier League",E1675="Highlights"),_xlfn.XLOOKUP(H1675,Calendar!O:O,Calendar!N:N,,-1),""))</f>
        <v/>
      </c>
      <c r="AI1675" s="61" t="str">
        <f>IF(AND(AH1675&lt;&gt;"",E1675="Live"),_xlfn.XLOOKUP(_xlfn.TEXTJOIN(" vs ",,C1675:D1675),Calendar!G:G,Calendar!K:K),"")</f>
        <v/>
      </c>
      <c r="AJ1675" s="61" t="str">
        <f>IF(AND(K1675&lt;&gt;"Match of the Day",K1675&lt;&gt;"Match of the Day 2",K1675&lt;&gt;"Match of the Day Repeat"),"",1+MAX($AJ$10:AJ1674))</f>
        <v/>
      </c>
    </row>
    <row r="1676" spans="34:36" x14ac:dyDescent="0.35">
      <c r="AH1676" s="16" t="str">
        <f>IF(AND(B1676="Premier League",E1676="Live"),_xlfn.XLOOKUP(_xlfn.TEXTJOIN(" vs ",,C1676:D1676),Calendar!G:G,Calendar!B:B),IF(AND(B1676="Premier League",E1676="Highlights"),_xlfn.XLOOKUP(H1676,Calendar!O:O,Calendar!N:N,,-1),""))</f>
        <v/>
      </c>
      <c r="AI1676" s="61" t="str">
        <f>IF(AND(AH1676&lt;&gt;"",E1676="Live"),_xlfn.XLOOKUP(_xlfn.TEXTJOIN(" vs ",,C1676:D1676),Calendar!G:G,Calendar!K:K),"")</f>
        <v/>
      </c>
      <c r="AJ1676" s="61" t="str">
        <f>IF(AND(K1676&lt;&gt;"Match of the Day",K1676&lt;&gt;"Match of the Day 2",K1676&lt;&gt;"Match of the Day Repeat"),"",1+MAX($AJ$10:AJ1675))</f>
        <v/>
      </c>
    </row>
    <row r="1677" spans="34:36" x14ac:dyDescent="0.35">
      <c r="AH1677" s="16" t="str">
        <f>IF(AND(B1677="Premier League",E1677="Live"),_xlfn.XLOOKUP(_xlfn.TEXTJOIN(" vs ",,C1677:D1677),Calendar!G:G,Calendar!B:B),IF(AND(B1677="Premier League",E1677="Highlights"),_xlfn.XLOOKUP(H1677,Calendar!O:O,Calendar!N:N,,-1),""))</f>
        <v/>
      </c>
      <c r="AI1677" s="61" t="str">
        <f>IF(AND(AH1677&lt;&gt;"",E1677="Live"),_xlfn.XLOOKUP(_xlfn.TEXTJOIN(" vs ",,C1677:D1677),Calendar!G:G,Calendar!K:K),"")</f>
        <v/>
      </c>
      <c r="AJ1677" s="61" t="str">
        <f>IF(AND(K1677&lt;&gt;"Match of the Day",K1677&lt;&gt;"Match of the Day 2",K1677&lt;&gt;"Match of the Day Repeat"),"",1+MAX($AJ$10:AJ1676))</f>
        <v/>
      </c>
    </row>
    <row r="1678" spans="34:36" x14ac:dyDescent="0.35">
      <c r="AH1678" s="16" t="str">
        <f>IF(AND(B1678="Premier League",E1678="Live"),_xlfn.XLOOKUP(_xlfn.TEXTJOIN(" vs ",,C1678:D1678),Calendar!G:G,Calendar!B:B),IF(AND(B1678="Premier League",E1678="Highlights"),_xlfn.XLOOKUP(H1678,Calendar!O:O,Calendar!N:N,,-1),""))</f>
        <v/>
      </c>
      <c r="AI1678" s="61" t="str">
        <f>IF(AND(AH1678&lt;&gt;"",E1678="Live"),_xlfn.XLOOKUP(_xlfn.TEXTJOIN(" vs ",,C1678:D1678),Calendar!G:G,Calendar!K:K),"")</f>
        <v/>
      </c>
      <c r="AJ1678" s="61" t="str">
        <f>IF(AND(K1678&lt;&gt;"Match of the Day",K1678&lt;&gt;"Match of the Day 2",K1678&lt;&gt;"Match of the Day Repeat"),"",1+MAX($AJ$10:AJ1677))</f>
        <v/>
      </c>
    </row>
    <row r="1679" spans="34:36" x14ac:dyDescent="0.35">
      <c r="AH1679" s="16" t="str">
        <f>IF(AND(B1679="Premier League",E1679="Live"),_xlfn.XLOOKUP(_xlfn.TEXTJOIN(" vs ",,C1679:D1679),Calendar!G:G,Calendar!B:B),IF(AND(B1679="Premier League",E1679="Highlights"),_xlfn.XLOOKUP(H1679,Calendar!O:O,Calendar!N:N,,-1),""))</f>
        <v/>
      </c>
      <c r="AI1679" s="61" t="str">
        <f>IF(AND(AH1679&lt;&gt;"",E1679="Live"),_xlfn.XLOOKUP(_xlfn.TEXTJOIN(" vs ",,C1679:D1679),Calendar!G:G,Calendar!K:K),"")</f>
        <v/>
      </c>
      <c r="AJ1679" s="61" t="str">
        <f>IF(AND(K1679&lt;&gt;"Match of the Day",K1679&lt;&gt;"Match of the Day 2",K1679&lt;&gt;"Match of the Day Repeat"),"",1+MAX($AJ$10:AJ1678))</f>
        <v/>
      </c>
    </row>
    <row r="1680" spans="34:36" x14ac:dyDescent="0.35">
      <c r="AH1680" s="16" t="str">
        <f>IF(AND(B1680="Premier League",E1680="Live"),_xlfn.XLOOKUP(_xlfn.TEXTJOIN(" vs ",,C1680:D1680),Calendar!G:G,Calendar!B:B),IF(AND(B1680="Premier League",E1680="Highlights"),_xlfn.XLOOKUP(H1680,Calendar!O:O,Calendar!N:N,,-1),""))</f>
        <v/>
      </c>
      <c r="AI1680" s="61" t="str">
        <f>IF(AND(AH1680&lt;&gt;"",E1680="Live"),_xlfn.XLOOKUP(_xlfn.TEXTJOIN(" vs ",,C1680:D1680),Calendar!G:G,Calendar!K:K),"")</f>
        <v/>
      </c>
      <c r="AJ1680" s="61" t="str">
        <f>IF(AND(K1680&lt;&gt;"Match of the Day",K1680&lt;&gt;"Match of the Day 2",K1680&lt;&gt;"Match of the Day Repeat"),"",1+MAX($AJ$10:AJ1679))</f>
        <v/>
      </c>
    </row>
    <row r="1681" spans="34:36" x14ac:dyDescent="0.35">
      <c r="AH1681" s="16" t="str">
        <f>IF(AND(B1681="Premier League",E1681="Live"),_xlfn.XLOOKUP(_xlfn.TEXTJOIN(" vs ",,C1681:D1681),Calendar!G:G,Calendar!B:B),IF(AND(B1681="Premier League",E1681="Highlights"),_xlfn.XLOOKUP(H1681,Calendar!O:O,Calendar!N:N,,-1),""))</f>
        <v/>
      </c>
      <c r="AI1681" s="61" t="str">
        <f>IF(AND(AH1681&lt;&gt;"",E1681="Live"),_xlfn.XLOOKUP(_xlfn.TEXTJOIN(" vs ",,C1681:D1681),Calendar!G:G,Calendar!K:K),"")</f>
        <v/>
      </c>
      <c r="AJ1681" s="61" t="str">
        <f>IF(AND(K1681&lt;&gt;"Match of the Day",K1681&lt;&gt;"Match of the Day 2",K1681&lt;&gt;"Match of the Day Repeat"),"",1+MAX($AJ$10:AJ1680))</f>
        <v/>
      </c>
    </row>
    <row r="1682" spans="34:36" x14ac:dyDescent="0.35">
      <c r="AH1682" s="16" t="str">
        <f>IF(AND(B1682="Premier League",E1682="Live"),_xlfn.XLOOKUP(_xlfn.TEXTJOIN(" vs ",,C1682:D1682),Calendar!G:G,Calendar!B:B),IF(AND(B1682="Premier League",E1682="Highlights"),_xlfn.XLOOKUP(H1682,Calendar!O:O,Calendar!N:N,,-1),""))</f>
        <v/>
      </c>
      <c r="AI1682" s="61" t="str">
        <f>IF(AND(AH1682&lt;&gt;"",E1682="Live"),_xlfn.XLOOKUP(_xlfn.TEXTJOIN(" vs ",,C1682:D1682),Calendar!G:G,Calendar!K:K),"")</f>
        <v/>
      </c>
      <c r="AJ1682" s="61" t="str">
        <f>IF(AND(K1682&lt;&gt;"Match of the Day",K1682&lt;&gt;"Match of the Day 2",K1682&lt;&gt;"Match of the Day Repeat"),"",1+MAX($AJ$10:AJ1681))</f>
        <v/>
      </c>
    </row>
    <row r="1683" spans="34:36" x14ac:dyDescent="0.35">
      <c r="AH1683" s="16" t="str">
        <f>IF(AND(B1683="Premier League",E1683="Live"),_xlfn.XLOOKUP(_xlfn.TEXTJOIN(" vs ",,C1683:D1683),Calendar!G:G,Calendar!B:B),IF(AND(B1683="Premier League",E1683="Highlights"),_xlfn.XLOOKUP(H1683,Calendar!O:O,Calendar!N:N,,-1),""))</f>
        <v/>
      </c>
      <c r="AI1683" s="61" t="str">
        <f>IF(AND(AH1683&lt;&gt;"",E1683="Live"),_xlfn.XLOOKUP(_xlfn.TEXTJOIN(" vs ",,C1683:D1683),Calendar!G:G,Calendar!K:K),"")</f>
        <v/>
      </c>
      <c r="AJ1683" s="61" t="str">
        <f>IF(AND(K1683&lt;&gt;"Match of the Day",K1683&lt;&gt;"Match of the Day 2",K1683&lt;&gt;"Match of the Day Repeat"),"",1+MAX($AJ$10:AJ1682))</f>
        <v/>
      </c>
    </row>
    <row r="1684" spans="34:36" x14ac:dyDescent="0.35">
      <c r="AH1684" s="16" t="str">
        <f>IF(AND(B1684="Premier League",E1684="Live"),_xlfn.XLOOKUP(_xlfn.TEXTJOIN(" vs ",,C1684:D1684),Calendar!G:G,Calendar!B:B),IF(AND(B1684="Premier League",E1684="Highlights"),_xlfn.XLOOKUP(H1684,Calendar!O:O,Calendar!N:N,,-1),""))</f>
        <v/>
      </c>
      <c r="AI1684" s="61" t="str">
        <f>IF(AND(AH1684&lt;&gt;"",E1684="Live"),_xlfn.XLOOKUP(_xlfn.TEXTJOIN(" vs ",,C1684:D1684),Calendar!G:G,Calendar!K:K),"")</f>
        <v/>
      </c>
      <c r="AJ1684" s="61" t="str">
        <f>IF(AND(K1684&lt;&gt;"Match of the Day",K1684&lt;&gt;"Match of the Day 2",K1684&lt;&gt;"Match of the Day Repeat"),"",1+MAX($AJ$10:AJ1683))</f>
        <v/>
      </c>
    </row>
    <row r="1685" spans="34:36" x14ac:dyDescent="0.35">
      <c r="AH1685" s="16" t="str">
        <f>IF(AND(B1685="Premier League",E1685="Live"),_xlfn.XLOOKUP(_xlfn.TEXTJOIN(" vs ",,C1685:D1685),Calendar!G:G,Calendar!B:B),IF(AND(B1685="Premier League",E1685="Highlights"),_xlfn.XLOOKUP(H1685,Calendar!O:O,Calendar!N:N,,-1),""))</f>
        <v/>
      </c>
      <c r="AI1685" s="61" t="str">
        <f>IF(AND(AH1685&lt;&gt;"",E1685="Live"),_xlfn.XLOOKUP(_xlfn.TEXTJOIN(" vs ",,C1685:D1685),Calendar!G:G,Calendar!K:K),"")</f>
        <v/>
      </c>
      <c r="AJ1685" s="61" t="str">
        <f>IF(AND(K1685&lt;&gt;"Match of the Day",K1685&lt;&gt;"Match of the Day 2",K1685&lt;&gt;"Match of the Day Repeat"),"",1+MAX($AJ$10:AJ1684))</f>
        <v/>
      </c>
    </row>
    <row r="1686" spans="34:36" x14ac:dyDescent="0.35">
      <c r="AH1686" s="16" t="str">
        <f>IF(AND(B1686="Premier League",E1686="Live"),_xlfn.XLOOKUP(_xlfn.TEXTJOIN(" vs ",,C1686:D1686),Calendar!G:G,Calendar!B:B),IF(AND(B1686="Premier League",E1686="Highlights"),_xlfn.XLOOKUP(H1686,Calendar!O:O,Calendar!N:N,,-1),""))</f>
        <v/>
      </c>
      <c r="AI1686" s="61" t="str">
        <f>IF(AND(AH1686&lt;&gt;"",E1686="Live"),_xlfn.XLOOKUP(_xlfn.TEXTJOIN(" vs ",,C1686:D1686),Calendar!G:G,Calendar!K:K),"")</f>
        <v/>
      </c>
      <c r="AJ1686" s="61" t="str">
        <f>IF(AND(K1686&lt;&gt;"Match of the Day",K1686&lt;&gt;"Match of the Day 2",K1686&lt;&gt;"Match of the Day Repeat"),"",1+MAX($AJ$10:AJ1685))</f>
        <v/>
      </c>
    </row>
    <row r="1687" spans="34:36" x14ac:dyDescent="0.35">
      <c r="AH1687" s="16" t="str">
        <f>IF(AND(B1687="Premier League",E1687="Live"),_xlfn.XLOOKUP(_xlfn.TEXTJOIN(" vs ",,C1687:D1687),Calendar!G:G,Calendar!B:B),IF(AND(B1687="Premier League",E1687="Highlights"),_xlfn.XLOOKUP(H1687,Calendar!O:O,Calendar!N:N,,-1),""))</f>
        <v/>
      </c>
      <c r="AI1687" s="61" t="str">
        <f>IF(AND(AH1687&lt;&gt;"",E1687="Live"),_xlfn.XLOOKUP(_xlfn.TEXTJOIN(" vs ",,C1687:D1687),Calendar!G:G,Calendar!K:K),"")</f>
        <v/>
      </c>
      <c r="AJ1687" s="61" t="str">
        <f>IF(AND(K1687&lt;&gt;"Match of the Day",K1687&lt;&gt;"Match of the Day 2",K1687&lt;&gt;"Match of the Day Repeat"),"",1+MAX($AJ$10:AJ1686))</f>
        <v/>
      </c>
    </row>
    <row r="1688" spans="34:36" x14ac:dyDescent="0.35">
      <c r="AH1688" s="16" t="str">
        <f>IF(AND(B1688="Premier League",E1688="Live"),_xlfn.XLOOKUP(_xlfn.TEXTJOIN(" vs ",,C1688:D1688),Calendar!G:G,Calendar!B:B),IF(AND(B1688="Premier League",E1688="Highlights"),_xlfn.XLOOKUP(H1688,Calendar!O:O,Calendar!N:N,,-1),""))</f>
        <v/>
      </c>
      <c r="AI1688" s="61" t="str">
        <f>IF(AND(AH1688&lt;&gt;"",E1688="Live"),_xlfn.XLOOKUP(_xlfn.TEXTJOIN(" vs ",,C1688:D1688),Calendar!G:G,Calendar!K:K),"")</f>
        <v/>
      </c>
      <c r="AJ1688" s="61" t="str">
        <f>IF(AND(K1688&lt;&gt;"Match of the Day",K1688&lt;&gt;"Match of the Day 2",K1688&lt;&gt;"Match of the Day Repeat"),"",1+MAX($AJ$10:AJ1687))</f>
        <v/>
      </c>
    </row>
    <row r="1689" spans="34:36" x14ac:dyDescent="0.35">
      <c r="AH1689" s="16" t="str">
        <f>IF(AND(B1689="Premier League",E1689="Live"),_xlfn.XLOOKUP(_xlfn.TEXTJOIN(" vs ",,C1689:D1689),Calendar!G:G,Calendar!B:B),IF(AND(B1689="Premier League",E1689="Highlights"),_xlfn.XLOOKUP(H1689,Calendar!O:O,Calendar!N:N,,-1),""))</f>
        <v/>
      </c>
      <c r="AI1689" s="61" t="str">
        <f>IF(AND(AH1689&lt;&gt;"",E1689="Live"),_xlfn.XLOOKUP(_xlfn.TEXTJOIN(" vs ",,C1689:D1689),Calendar!G:G,Calendar!K:K),"")</f>
        <v/>
      </c>
      <c r="AJ1689" s="61" t="str">
        <f>IF(AND(K1689&lt;&gt;"Match of the Day",K1689&lt;&gt;"Match of the Day 2",K1689&lt;&gt;"Match of the Day Repeat"),"",1+MAX($AJ$10:AJ1688))</f>
        <v/>
      </c>
    </row>
    <row r="1690" spans="34:36" x14ac:dyDescent="0.35">
      <c r="AH1690" s="16" t="str">
        <f>IF(AND(B1690="Premier League",E1690="Live"),_xlfn.XLOOKUP(_xlfn.TEXTJOIN(" vs ",,C1690:D1690),Calendar!G:G,Calendar!B:B),IF(AND(B1690="Premier League",E1690="Highlights"),_xlfn.XLOOKUP(H1690,Calendar!O:O,Calendar!N:N,,-1),""))</f>
        <v/>
      </c>
      <c r="AI1690" s="61" t="str">
        <f>IF(AND(AH1690&lt;&gt;"",E1690="Live"),_xlfn.XLOOKUP(_xlfn.TEXTJOIN(" vs ",,C1690:D1690),Calendar!G:G,Calendar!K:K),"")</f>
        <v/>
      </c>
      <c r="AJ1690" s="61" t="str">
        <f>IF(AND(K1690&lt;&gt;"Match of the Day",K1690&lt;&gt;"Match of the Day 2",K1690&lt;&gt;"Match of the Day Repeat"),"",1+MAX($AJ$10:AJ1689))</f>
        <v/>
      </c>
    </row>
    <row r="1691" spans="34:36" x14ac:dyDescent="0.35">
      <c r="AH1691" s="16" t="str">
        <f>IF(AND(B1691="Premier League",E1691="Live"),_xlfn.XLOOKUP(_xlfn.TEXTJOIN(" vs ",,C1691:D1691),Calendar!G:G,Calendar!B:B),IF(AND(B1691="Premier League",E1691="Highlights"),_xlfn.XLOOKUP(H1691,Calendar!O:O,Calendar!N:N,,-1),""))</f>
        <v/>
      </c>
      <c r="AI1691" s="61" t="str">
        <f>IF(AND(AH1691&lt;&gt;"",E1691="Live"),_xlfn.XLOOKUP(_xlfn.TEXTJOIN(" vs ",,C1691:D1691),Calendar!G:G,Calendar!K:K),"")</f>
        <v/>
      </c>
      <c r="AJ1691" s="61" t="str">
        <f>IF(AND(K1691&lt;&gt;"Match of the Day",K1691&lt;&gt;"Match of the Day 2",K1691&lt;&gt;"Match of the Day Repeat"),"",1+MAX($AJ$10:AJ1690))</f>
        <v/>
      </c>
    </row>
    <row r="1692" spans="34:36" x14ac:dyDescent="0.35">
      <c r="AH1692" s="16" t="str">
        <f>IF(AND(B1692="Premier League",E1692="Live"),_xlfn.XLOOKUP(_xlfn.TEXTJOIN(" vs ",,C1692:D1692),Calendar!G:G,Calendar!B:B),IF(AND(B1692="Premier League",E1692="Highlights"),_xlfn.XLOOKUP(H1692,Calendar!O:O,Calendar!N:N,,-1),""))</f>
        <v/>
      </c>
      <c r="AI1692" s="61" t="str">
        <f>IF(AND(AH1692&lt;&gt;"",E1692="Live"),_xlfn.XLOOKUP(_xlfn.TEXTJOIN(" vs ",,C1692:D1692),Calendar!G:G,Calendar!K:K),"")</f>
        <v/>
      </c>
      <c r="AJ1692" s="61" t="str">
        <f>IF(AND(K1692&lt;&gt;"Match of the Day",K1692&lt;&gt;"Match of the Day 2",K1692&lt;&gt;"Match of the Day Repeat"),"",1+MAX($AJ$10:AJ1691))</f>
        <v/>
      </c>
    </row>
    <row r="1693" spans="34:36" x14ac:dyDescent="0.35">
      <c r="AH1693" s="16" t="str">
        <f>IF(AND(B1693="Premier League",E1693="Live"),_xlfn.XLOOKUP(_xlfn.TEXTJOIN(" vs ",,C1693:D1693),Calendar!G:G,Calendar!B:B),IF(AND(B1693="Premier League",E1693="Highlights"),_xlfn.XLOOKUP(H1693,Calendar!O:O,Calendar!N:N,,-1),""))</f>
        <v/>
      </c>
      <c r="AI1693" s="61" t="str">
        <f>IF(AND(AH1693&lt;&gt;"",E1693="Live"),_xlfn.XLOOKUP(_xlfn.TEXTJOIN(" vs ",,C1693:D1693),Calendar!G:G,Calendar!K:K),"")</f>
        <v/>
      </c>
      <c r="AJ1693" s="61" t="str">
        <f>IF(AND(K1693&lt;&gt;"Match of the Day",K1693&lt;&gt;"Match of the Day 2",K1693&lt;&gt;"Match of the Day Repeat"),"",1+MAX($AJ$10:AJ1692))</f>
        <v/>
      </c>
    </row>
    <row r="1694" spans="34:36" x14ac:dyDescent="0.35">
      <c r="AH1694" s="16" t="str">
        <f>IF(AND(B1694="Premier League",E1694="Live"),_xlfn.XLOOKUP(_xlfn.TEXTJOIN(" vs ",,C1694:D1694),Calendar!G:G,Calendar!B:B),IF(AND(B1694="Premier League",E1694="Highlights"),_xlfn.XLOOKUP(H1694,Calendar!O:O,Calendar!N:N,,-1),""))</f>
        <v/>
      </c>
      <c r="AI1694" s="61" t="str">
        <f>IF(AND(AH1694&lt;&gt;"",E1694="Live"),_xlfn.XLOOKUP(_xlfn.TEXTJOIN(" vs ",,C1694:D1694),Calendar!G:G,Calendar!K:K),"")</f>
        <v/>
      </c>
      <c r="AJ1694" s="61" t="str">
        <f>IF(AND(K1694&lt;&gt;"Match of the Day",K1694&lt;&gt;"Match of the Day 2",K1694&lt;&gt;"Match of the Day Repeat"),"",1+MAX($AJ$10:AJ1693))</f>
        <v/>
      </c>
    </row>
    <row r="1695" spans="34:36" x14ac:dyDescent="0.35">
      <c r="AH1695" s="16" t="str">
        <f>IF(AND(B1695="Premier League",E1695="Live"),_xlfn.XLOOKUP(_xlfn.TEXTJOIN(" vs ",,C1695:D1695),Calendar!G:G,Calendar!B:B),IF(AND(B1695="Premier League",E1695="Highlights"),_xlfn.XLOOKUP(H1695,Calendar!O:O,Calendar!N:N,,-1),""))</f>
        <v/>
      </c>
      <c r="AI1695" s="61" t="str">
        <f>IF(AND(AH1695&lt;&gt;"",E1695="Live"),_xlfn.XLOOKUP(_xlfn.TEXTJOIN(" vs ",,C1695:D1695),Calendar!G:G,Calendar!K:K),"")</f>
        <v/>
      </c>
      <c r="AJ1695" s="61" t="str">
        <f>IF(AND(K1695&lt;&gt;"Match of the Day",K1695&lt;&gt;"Match of the Day 2",K1695&lt;&gt;"Match of the Day Repeat"),"",1+MAX($AJ$10:AJ1694))</f>
        <v/>
      </c>
    </row>
    <row r="1696" spans="34:36" x14ac:dyDescent="0.35">
      <c r="AH1696" s="16" t="str">
        <f>IF(AND(B1696="Premier League",E1696="Live"),_xlfn.XLOOKUP(_xlfn.TEXTJOIN(" vs ",,C1696:D1696),Calendar!G:G,Calendar!B:B),IF(AND(B1696="Premier League",E1696="Highlights"),_xlfn.XLOOKUP(H1696,Calendar!O:O,Calendar!N:N,,-1),""))</f>
        <v/>
      </c>
      <c r="AI1696" s="61" t="str">
        <f>IF(AND(AH1696&lt;&gt;"",E1696="Live"),_xlfn.XLOOKUP(_xlfn.TEXTJOIN(" vs ",,C1696:D1696),Calendar!G:G,Calendar!K:K),"")</f>
        <v/>
      </c>
      <c r="AJ1696" s="61" t="str">
        <f>IF(AND(K1696&lt;&gt;"Match of the Day",K1696&lt;&gt;"Match of the Day 2",K1696&lt;&gt;"Match of the Day Repeat"),"",1+MAX($AJ$10:AJ1695))</f>
        <v/>
      </c>
    </row>
    <row r="1697" spans="34:36" x14ac:dyDescent="0.35">
      <c r="AH1697" s="16" t="str">
        <f>IF(AND(B1697="Premier League",E1697="Live"),_xlfn.XLOOKUP(_xlfn.TEXTJOIN(" vs ",,C1697:D1697),Calendar!G:G,Calendar!B:B),IF(AND(B1697="Premier League",E1697="Highlights"),_xlfn.XLOOKUP(H1697,Calendar!O:O,Calendar!N:N,,-1),""))</f>
        <v/>
      </c>
      <c r="AI1697" s="61" t="str">
        <f>IF(AND(AH1697&lt;&gt;"",E1697="Live"),_xlfn.XLOOKUP(_xlfn.TEXTJOIN(" vs ",,C1697:D1697),Calendar!G:G,Calendar!K:K),"")</f>
        <v/>
      </c>
      <c r="AJ1697" s="61" t="str">
        <f>IF(AND(K1697&lt;&gt;"Match of the Day",K1697&lt;&gt;"Match of the Day 2",K1697&lt;&gt;"Match of the Day Repeat"),"",1+MAX($AJ$10:AJ1696))</f>
        <v/>
      </c>
    </row>
    <row r="1698" spans="34:36" x14ac:dyDescent="0.35">
      <c r="AH1698" s="16" t="str">
        <f>IF(AND(B1698="Premier League",E1698="Live"),_xlfn.XLOOKUP(_xlfn.TEXTJOIN(" vs ",,C1698:D1698),Calendar!G:G,Calendar!B:B),IF(AND(B1698="Premier League",E1698="Highlights"),_xlfn.XLOOKUP(H1698,Calendar!O:O,Calendar!N:N,,-1),""))</f>
        <v/>
      </c>
      <c r="AI1698" s="61" t="str">
        <f>IF(AND(AH1698&lt;&gt;"",E1698="Live"),_xlfn.XLOOKUP(_xlfn.TEXTJOIN(" vs ",,C1698:D1698),Calendar!G:G,Calendar!K:K),"")</f>
        <v/>
      </c>
      <c r="AJ1698" s="61" t="str">
        <f>IF(AND(K1698&lt;&gt;"Match of the Day",K1698&lt;&gt;"Match of the Day 2",K1698&lt;&gt;"Match of the Day Repeat"),"",1+MAX($AJ$10:AJ1697))</f>
        <v/>
      </c>
    </row>
    <row r="1699" spans="34:36" x14ac:dyDescent="0.35">
      <c r="AH1699" s="16" t="str">
        <f>IF(AND(B1699="Premier League",E1699="Live"),_xlfn.XLOOKUP(_xlfn.TEXTJOIN(" vs ",,C1699:D1699),Calendar!G:G,Calendar!B:B),IF(AND(B1699="Premier League",E1699="Highlights"),_xlfn.XLOOKUP(H1699,Calendar!O:O,Calendar!N:N,,-1),""))</f>
        <v/>
      </c>
      <c r="AI1699" s="61" t="str">
        <f>IF(AND(AH1699&lt;&gt;"",E1699="Live"),_xlfn.XLOOKUP(_xlfn.TEXTJOIN(" vs ",,C1699:D1699),Calendar!G:G,Calendar!K:K),"")</f>
        <v/>
      </c>
      <c r="AJ1699" s="61" t="str">
        <f>IF(AND(K1699&lt;&gt;"Match of the Day",K1699&lt;&gt;"Match of the Day 2",K1699&lt;&gt;"Match of the Day Repeat"),"",1+MAX($AJ$10:AJ1698))</f>
        <v/>
      </c>
    </row>
    <row r="1700" spans="34:36" x14ac:dyDescent="0.35">
      <c r="AH1700" s="16" t="str">
        <f>IF(AND(B1700="Premier League",E1700="Live"),_xlfn.XLOOKUP(_xlfn.TEXTJOIN(" vs ",,C1700:D1700),Calendar!G:G,Calendar!B:B),IF(AND(B1700="Premier League",E1700="Highlights"),_xlfn.XLOOKUP(H1700,Calendar!O:O,Calendar!N:N,,-1),""))</f>
        <v/>
      </c>
      <c r="AI1700" s="61" t="str">
        <f>IF(AND(AH1700&lt;&gt;"",E1700="Live"),_xlfn.XLOOKUP(_xlfn.TEXTJOIN(" vs ",,C1700:D1700),Calendar!G:G,Calendar!K:K),"")</f>
        <v/>
      </c>
      <c r="AJ1700" s="61" t="str">
        <f>IF(AND(K1700&lt;&gt;"Match of the Day",K1700&lt;&gt;"Match of the Day 2",K1700&lt;&gt;"Match of the Day Repeat"),"",1+MAX($AJ$10:AJ1699))</f>
        <v/>
      </c>
    </row>
    <row r="1701" spans="34:36" x14ac:dyDescent="0.35">
      <c r="AH1701" s="16" t="str">
        <f>IF(AND(B1701="Premier League",E1701="Live"),_xlfn.XLOOKUP(_xlfn.TEXTJOIN(" vs ",,C1701:D1701),Calendar!G:G,Calendar!B:B),IF(AND(B1701="Premier League",E1701="Highlights"),_xlfn.XLOOKUP(H1701,Calendar!O:O,Calendar!N:N,,-1),""))</f>
        <v/>
      </c>
      <c r="AI1701" s="61" t="str">
        <f>IF(AND(AH1701&lt;&gt;"",E1701="Live"),_xlfn.XLOOKUP(_xlfn.TEXTJOIN(" vs ",,C1701:D1701),Calendar!G:G,Calendar!K:K),"")</f>
        <v/>
      </c>
      <c r="AJ1701" s="61" t="str">
        <f>IF(AND(K1701&lt;&gt;"Match of the Day",K1701&lt;&gt;"Match of the Day 2",K1701&lt;&gt;"Match of the Day Repeat"),"",1+MAX($AJ$10:AJ1700))</f>
        <v/>
      </c>
    </row>
    <row r="1702" spans="34:36" x14ac:dyDescent="0.35">
      <c r="AH1702" s="16" t="str">
        <f>IF(AND(B1702="Premier League",E1702="Live"),_xlfn.XLOOKUP(_xlfn.TEXTJOIN(" vs ",,C1702:D1702),Calendar!G:G,Calendar!B:B),IF(AND(B1702="Premier League",E1702="Highlights"),_xlfn.XLOOKUP(H1702,Calendar!O:O,Calendar!N:N,,-1),""))</f>
        <v/>
      </c>
      <c r="AI1702" s="61" t="str">
        <f>IF(AND(AH1702&lt;&gt;"",E1702="Live"),_xlfn.XLOOKUP(_xlfn.TEXTJOIN(" vs ",,C1702:D1702),Calendar!G:G,Calendar!K:K),"")</f>
        <v/>
      </c>
      <c r="AJ1702" s="61" t="str">
        <f>IF(AND(K1702&lt;&gt;"Match of the Day",K1702&lt;&gt;"Match of the Day 2",K1702&lt;&gt;"Match of the Day Repeat"),"",1+MAX($AJ$10:AJ1701))</f>
        <v/>
      </c>
    </row>
    <row r="1703" spans="34:36" x14ac:dyDescent="0.35">
      <c r="AH1703" s="16" t="str">
        <f>IF(AND(B1703="Premier League",E1703="Live"),_xlfn.XLOOKUP(_xlfn.TEXTJOIN(" vs ",,C1703:D1703),Calendar!G:G,Calendar!B:B),IF(AND(B1703="Premier League",E1703="Highlights"),_xlfn.XLOOKUP(H1703,Calendar!O:O,Calendar!N:N,,-1),""))</f>
        <v/>
      </c>
      <c r="AI1703" s="61" t="str">
        <f>IF(AND(AH1703&lt;&gt;"",E1703="Live"),_xlfn.XLOOKUP(_xlfn.TEXTJOIN(" vs ",,C1703:D1703),Calendar!G:G,Calendar!K:K),"")</f>
        <v/>
      </c>
      <c r="AJ1703" s="61" t="str">
        <f>IF(AND(K1703&lt;&gt;"Match of the Day",K1703&lt;&gt;"Match of the Day 2",K1703&lt;&gt;"Match of the Day Repeat"),"",1+MAX($AJ$10:AJ1702))</f>
        <v/>
      </c>
    </row>
    <row r="1704" spans="34:36" x14ac:dyDescent="0.35">
      <c r="AH1704" s="16" t="str">
        <f>IF(AND(B1704="Premier League",E1704="Live"),_xlfn.XLOOKUP(_xlfn.TEXTJOIN(" vs ",,C1704:D1704),Calendar!G:G,Calendar!B:B),IF(AND(B1704="Premier League",E1704="Highlights"),_xlfn.XLOOKUP(H1704,Calendar!O:O,Calendar!N:N,,-1),""))</f>
        <v/>
      </c>
      <c r="AI1704" s="61" t="str">
        <f>IF(AND(AH1704&lt;&gt;"",E1704="Live"),_xlfn.XLOOKUP(_xlfn.TEXTJOIN(" vs ",,C1704:D1704),Calendar!G:G,Calendar!K:K),"")</f>
        <v/>
      </c>
      <c r="AJ1704" s="61" t="str">
        <f>IF(AND(K1704&lt;&gt;"Match of the Day",K1704&lt;&gt;"Match of the Day 2",K1704&lt;&gt;"Match of the Day Repeat"),"",1+MAX($AJ$10:AJ1703))</f>
        <v/>
      </c>
    </row>
    <row r="1705" spans="34:36" x14ac:dyDescent="0.35">
      <c r="AH1705" s="16" t="str">
        <f>IF(AND(B1705="Premier League",E1705="Live"),_xlfn.XLOOKUP(_xlfn.TEXTJOIN(" vs ",,C1705:D1705),Calendar!G:G,Calendar!B:B),IF(AND(B1705="Premier League",E1705="Highlights"),_xlfn.XLOOKUP(H1705,Calendar!O:O,Calendar!N:N,,-1),""))</f>
        <v/>
      </c>
      <c r="AI1705" s="61" t="str">
        <f>IF(AND(AH1705&lt;&gt;"",E1705="Live"),_xlfn.XLOOKUP(_xlfn.TEXTJOIN(" vs ",,C1705:D1705),Calendar!G:G,Calendar!K:K),"")</f>
        <v/>
      </c>
      <c r="AJ1705" s="61" t="str">
        <f>IF(AND(K1705&lt;&gt;"Match of the Day",K1705&lt;&gt;"Match of the Day 2",K1705&lt;&gt;"Match of the Day Repeat"),"",1+MAX($AJ$10:AJ1704))</f>
        <v/>
      </c>
    </row>
    <row r="1706" spans="34:36" x14ac:dyDescent="0.35">
      <c r="AH1706" s="16" t="str">
        <f>IF(AND(B1706="Premier League",E1706="Live"),_xlfn.XLOOKUP(_xlfn.TEXTJOIN(" vs ",,C1706:D1706),Calendar!G:G,Calendar!B:B),IF(AND(B1706="Premier League",E1706="Highlights"),_xlfn.XLOOKUP(H1706,Calendar!O:O,Calendar!N:N,,-1),""))</f>
        <v/>
      </c>
      <c r="AI1706" s="61" t="str">
        <f>IF(AND(AH1706&lt;&gt;"",E1706="Live"),_xlfn.XLOOKUP(_xlfn.TEXTJOIN(" vs ",,C1706:D1706),Calendar!G:G,Calendar!K:K),"")</f>
        <v/>
      </c>
      <c r="AJ1706" s="61" t="str">
        <f>IF(AND(K1706&lt;&gt;"Match of the Day",K1706&lt;&gt;"Match of the Day 2",K1706&lt;&gt;"Match of the Day Repeat"),"",1+MAX($AJ$10:AJ1705))</f>
        <v/>
      </c>
    </row>
    <row r="1707" spans="34:36" x14ac:dyDescent="0.35">
      <c r="AH1707" s="16" t="str">
        <f>IF(AND(B1707="Premier League",E1707="Live"),_xlfn.XLOOKUP(_xlfn.TEXTJOIN(" vs ",,C1707:D1707),Calendar!G:G,Calendar!B:B),IF(AND(B1707="Premier League",E1707="Highlights"),_xlfn.XLOOKUP(H1707,Calendar!O:O,Calendar!N:N,,-1),""))</f>
        <v/>
      </c>
      <c r="AI1707" s="61" t="str">
        <f>IF(AND(AH1707&lt;&gt;"",E1707="Live"),_xlfn.XLOOKUP(_xlfn.TEXTJOIN(" vs ",,C1707:D1707),Calendar!G:G,Calendar!K:K),"")</f>
        <v/>
      </c>
      <c r="AJ1707" s="61" t="str">
        <f>IF(AND(K1707&lt;&gt;"Match of the Day",K1707&lt;&gt;"Match of the Day 2",K1707&lt;&gt;"Match of the Day Repeat"),"",1+MAX($AJ$10:AJ1706))</f>
        <v/>
      </c>
    </row>
    <row r="1708" spans="34:36" x14ac:dyDescent="0.35">
      <c r="AH1708" s="16" t="str">
        <f>IF(AND(B1708="Premier League",E1708="Live"),_xlfn.XLOOKUP(_xlfn.TEXTJOIN(" vs ",,C1708:D1708),Calendar!G:G,Calendar!B:B),IF(AND(B1708="Premier League",E1708="Highlights"),_xlfn.XLOOKUP(H1708,Calendar!O:O,Calendar!N:N,,-1),""))</f>
        <v/>
      </c>
      <c r="AI1708" s="61" t="str">
        <f>IF(AND(AH1708&lt;&gt;"",E1708="Live"),_xlfn.XLOOKUP(_xlfn.TEXTJOIN(" vs ",,C1708:D1708),Calendar!G:G,Calendar!K:K),"")</f>
        <v/>
      </c>
      <c r="AJ1708" s="61" t="str">
        <f>IF(AND(K1708&lt;&gt;"Match of the Day",K1708&lt;&gt;"Match of the Day 2",K1708&lt;&gt;"Match of the Day Repeat"),"",1+MAX($AJ$10:AJ1707))</f>
        <v/>
      </c>
    </row>
    <row r="1709" spans="34:36" x14ac:dyDescent="0.35">
      <c r="AH1709" s="16" t="str">
        <f>IF(AND(B1709="Premier League",E1709="Live"),_xlfn.XLOOKUP(_xlfn.TEXTJOIN(" vs ",,C1709:D1709),Calendar!G:G,Calendar!B:B),IF(AND(B1709="Premier League",E1709="Highlights"),_xlfn.XLOOKUP(H1709,Calendar!O:O,Calendar!N:N,,-1),""))</f>
        <v/>
      </c>
      <c r="AI1709" s="61" t="str">
        <f>IF(AND(AH1709&lt;&gt;"",E1709="Live"),_xlfn.XLOOKUP(_xlfn.TEXTJOIN(" vs ",,C1709:D1709),Calendar!G:G,Calendar!K:K),"")</f>
        <v/>
      </c>
      <c r="AJ1709" s="61" t="str">
        <f>IF(AND(K1709&lt;&gt;"Match of the Day",K1709&lt;&gt;"Match of the Day 2",K1709&lt;&gt;"Match of the Day Repeat"),"",1+MAX($AJ$10:AJ1708))</f>
        <v/>
      </c>
    </row>
    <row r="1710" spans="34:36" x14ac:dyDescent="0.35">
      <c r="AH1710" s="16" t="str">
        <f>IF(AND(B1710="Premier League",E1710="Live"),_xlfn.XLOOKUP(_xlfn.TEXTJOIN(" vs ",,C1710:D1710),Calendar!G:G,Calendar!B:B),IF(AND(B1710="Premier League",E1710="Highlights"),_xlfn.XLOOKUP(H1710,Calendar!O:O,Calendar!N:N,,-1),""))</f>
        <v/>
      </c>
      <c r="AI1710" s="61" t="str">
        <f>IF(AND(AH1710&lt;&gt;"",E1710="Live"),_xlfn.XLOOKUP(_xlfn.TEXTJOIN(" vs ",,C1710:D1710),Calendar!G:G,Calendar!K:K),"")</f>
        <v/>
      </c>
      <c r="AJ1710" s="61" t="str">
        <f>IF(AND(K1710&lt;&gt;"Match of the Day",K1710&lt;&gt;"Match of the Day 2",K1710&lt;&gt;"Match of the Day Repeat"),"",1+MAX($AJ$10:AJ1709))</f>
        <v/>
      </c>
    </row>
    <row r="1711" spans="34:36" x14ac:dyDescent="0.35">
      <c r="AH1711" s="16" t="str">
        <f>IF(AND(B1711="Premier League",E1711="Live"),_xlfn.XLOOKUP(_xlfn.TEXTJOIN(" vs ",,C1711:D1711),Calendar!G:G,Calendar!B:B),IF(AND(B1711="Premier League",E1711="Highlights"),_xlfn.XLOOKUP(H1711,Calendar!O:O,Calendar!N:N,,-1),""))</f>
        <v/>
      </c>
      <c r="AI1711" s="61" t="str">
        <f>IF(AND(AH1711&lt;&gt;"",E1711="Live"),_xlfn.XLOOKUP(_xlfn.TEXTJOIN(" vs ",,C1711:D1711),Calendar!G:G,Calendar!K:K),"")</f>
        <v/>
      </c>
      <c r="AJ1711" s="61" t="str">
        <f>IF(AND(K1711&lt;&gt;"Match of the Day",K1711&lt;&gt;"Match of the Day 2",K1711&lt;&gt;"Match of the Day Repeat"),"",1+MAX($AJ$10:AJ1710))</f>
        <v/>
      </c>
    </row>
    <row r="1712" spans="34:36" x14ac:dyDescent="0.35">
      <c r="AH1712" s="16" t="str">
        <f>IF(AND(B1712="Premier League",E1712="Live"),_xlfn.XLOOKUP(_xlfn.TEXTJOIN(" vs ",,C1712:D1712),Calendar!G:G,Calendar!B:B),IF(AND(B1712="Premier League",E1712="Highlights"),_xlfn.XLOOKUP(H1712,Calendar!O:O,Calendar!N:N,,-1),""))</f>
        <v/>
      </c>
      <c r="AI1712" s="61" t="str">
        <f>IF(AND(AH1712&lt;&gt;"",E1712="Live"),_xlfn.XLOOKUP(_xlfn.TEXTJOIN(" vs ",,C1712:D1712),Calendar!G:G,Calendar!K:K),"")</f>
        <v/>
      </c>
      <c r="AJ1712" s="61" t="str">
        <f>IF(AND(K1712&lt;&gt;"Match of the Day",K1712&lt;&gt;"Match of the Day 2",K1712&lt;&gt;"Match of the Day Repeat"),"",1+MAX($AJ$10:AJ1711))</f>
        <v/>
      </c>
    </row>
    <row r="1713" spans="34:36" x14ac:dyDescent="0.35">
      <c r="AH1713" s="16" t="str">
        <f>IF(AND(B1713="Premier League",E1713="Live"),_xlfn.XLOOKUP(_xlfn.TEXTJOIN(" vs ",,C1713:D1713),Calendar!G:G,Calendar!B:B),IF(AND(B1713="Premier League",E1713="Highlights"),_xlfn.XLOOKUP(H1713,Calendar!O:O,Calendar!N:N,,-1),""))</f>
        <v/>
      </c>
      <c r="AI1713" s="61" t="str">
        <f>IF(AND(AH1713&lt;&gt;"",E1713="Live"),_xlfn.XLOOKUP(_xlfn.TEXTJOIN(" vs ",,C1713:D1713),Calendar!G:G,Calendar!K:K),"")</f>
        <v/>
      </c>
      <c r="AJ1713" s="61" t="str">
        <f>IF(AND(K1713&lt;&gt;"Match of the Day",K1713&lt;&gt;"Match of the Day 2",K1713&lt;&gt;"Match of the Day Repeat"),"",1+MAX($AJ$10:AJ1712))</f>
        <v/>
      </c>
    </row>
    <row r="1714" spans="34:36" x14ac:dyDescent="0.35">
      <c r="AH1714" s="16" t="str">
        <f>IF(AND(B1714="Premier League",E1714="Live"),_xlfn.XLOOKUP(_xlfn.TEXTJOIN(" vs ",,C1714:D1714),Calendar!G:G,Calendar!B:B),IF(AND(B1714="Premier League",E1714="Highlights"),_xlfn.XLOOKUP(H1714,Calendar!O:O,Calendar!N:N,,-1),""))</f>
        <v/>
      </c>
      <c r="AI1714" s="61" t="str">
        <f>IF(AND(AH1714&lt;&gt;"",E1714="Live"),_xlfn.XLOOKUP(_xlfn.TEXTJOIN(" vs ",,C1714:D1714),Calendar!G:G,Calendar!K:K),"")</f>
        <v/>
      </c>
      <c r="AJ1714" s="61" t="str">
        <f>IF(AND(K1714&lt;&gt;"Match of the Day",K1714&lt;&gt;"Match of the Day 2",K1714&lt;&gt;"Match of the Day Repeat"),"",1+MAX($AJ$10:AJ1713))</f>
        <v/>
      </c>
    </row>
    <row r="1715" spans="34:36" x14ac:dyDescent="0.35">
      <c r="AH1715" s="16" t="str">
        <f>IF(AND(B1715="Premier League",E1715="Live"),_xlfn.XLOOKUP(_xlfn.TEXTJOIN(" vs ",,C1715:D1715),Calendar!G:G,Calendar!B:B),IF(AND(B1715="Premier League",E1715="Highlights"),_xlfn.XLOOKUP(H1715,Calendar!O:O,Calendar!N:N,,-1),""))</f>
        <v/>
      </c>
      <c r="AI1715" s="61" t="str">
        <f>IF(AND(AH1715&lt;&gt;"",E1715="Live"),_xlfn.XLOOKUP(_xlfn.TEXTJOIN(" vs ",,C1715:D1715),Calendar!G:G,Calendar!K:K),"")</f>
        <v/>
      </c>
      <c r="AJ1715" s="61" t="str">
        <f>IF(AND(K1715&lt;&gt;"Match of the Day",K1715&lt;&gt;"Match of the Day 2",K1715&lt;&gt;"Match of the Day Repeat"),"",1+MAX($AJ$10:AJ1714))</f>
        <v/>
      </c>
    </row>
    <row r="1716" spans="34:36" x14ac:dyDescent="0.35">
      <c r="AH1716" s="16" t="str">
        <f>IF(AND(B1716="Premier League",E1716="Live"),_xlfn.XLOOKUP(_xlfn.TEXTJOIN(" vs ",,C1716:D1716),Calendar!G:G,Calendar!B:B),IF(AND(B1716="Premier League",E1716="Highlights"),_xlfn.XLOOKUP(H1716,Calendar!O:O,Calendar!N:N,,-1),""))</f>
        <v/>
      </c>
      <c r="AI1716" s="61" t="str">
        <f>IF(AND(AH1716&lt;&gt;"",E1716="Live"),_xlfn.XLOOKUP(_xlfn.TEXTJOIN(" vs ",,C1716:D1716),Calendar!G:G,Calendar!K:K),"")</f>
        <v/>
      </c>
      <c r="AJ1716" s="61" t="str">
        <f>IF(AND(K1716&lt;&gt;"Match of the Day",K1716&lt;&gt;"Match of the Day 2",K1716&lt;&gt;"Match of the Day Repeat"),"",1+MAX($AJ$10:AJ1715))</f>
        <v/>
      </c>
    </row>
    <row r="1717" spans="34:36" x14ac:dyDescent="0.35">
      <c r="AH1717" s="16" t="str">
        <f>IF(AND(B1717="Premier League",E1717="Live"),_xlfn.XLOOKUP(_xlfn.TEXTJOIN(" vs ",,C1717:D1717),Calendar!G:G,Calendar!B:B),IF(AND(B1717="Premier League",E1717="Highlights"),_xlfn.XLOOKUP(H1717,Calendar!O:O,Calendar!N:N,,-1),""))</f>
        <v/>
      </c>
      <c r="AI1717" s="61" t="str">
        <f>IF(AND(AH1717&lt;&gt;"",E1717="Live"),_xlfn.XLOOKUP(_xlfn.TEXTJOIN(" vs ",,C1717:D1717),Calendar!G:G,Calendar!K:K),"")</f>
        <v/>
      </c>
      <c r="AJ1717" s="61" t="str">
        <f>IF(AND(K1717&lt;&gt;"Match of the Day",K1717&lt;&gt;"Match of the Day 2",K1717&lt;&gt;"Match of the Day Repeat"),"",1+MAX($AJ$10:AJ1716))</f>
        <v/>
      </c>
    </row>
    <row r="1718" spans="34:36" x14ac:dyDescent="0.35">
      <c r="AH1718" s="16" t="str">
        <f>IF(AND(B1718="Premier League",E1718="Live"),_xlfn.XLOOKUP(_xlfn.TEXTJOIN(" vs ",,C1718:D1718),Calendar!G:G,Calendar!B:B),IF(AND(B1718="Premier League",E1718="Highlights"),_xlfn.XLOOKUP(H1718,Calendar!O:O,Calendar!N:N,,-1),""))</f>
        <v/>
      </c>
      <c r="AI1718" s="61" t="str">
        <f>IF(AND(AH1718&lt;&gt;"",E1718="Live"),_xlfn.XLOOKUP(_xlfn.TEXTJOIN(" vs ",,C1718:D1718),Calendar!G:G,Calendar!K:K),"")</f>
        <v/>
      </c>
      <c r="AJ1718" s="61" t="str">
        <f>IF(AND(K1718&lt;&gt;"Match of the Day",K1718&lt;&gt;"Match of the Day 2",K1718&lt;&gt;"Match of the Day Repeat"),"",1+MAX($AJ$10:AJ1717))</f>
        <v/>
      </c>
    </row>
    <row r="1719" spans="34:36" x14ac:dyDescent="0.35">
      <c r="AH1719" s="16" t="str">
        <f>IF(AND(B1719="Premier League",E1719="Live"),_xlfn.XLOOKUP(_xlfn.TEXTJOIN(" vs ",,C1719:D1719),Calendar!G:G,Calendar!B:B),IF(AND(B1719="Premier League",E1719="Highlights"),_xlfn.XLOOKUP(H1719,Calendar!O:O,Calendar!N:N,,-1),""))</f>
        <v/>
      </c>
      <c r="AI1719" s="61" t="str">
        <f>IF(AND(AH1719&lt;&gt;"",E1719="Live"),_xlfn.XLOOKUP(_xlfn.TEXTJOIN(" vs ",,C1719:D1719),Calendar!G:G,Calendar!K:K),"")</f>
        <v/>
      </c>
      <c r="AJ1719" s="61" t="str">
        <f>IF(AND(K1719&lt;&gt;"Match of the Day",K1719&lt;&gt;"Match of the Day 2",K1719&lt;&gt;"Match of the Day Repeat"),"",1+MAX($AJ$10:AJ1718))</f>
        <v/>
      </c>
    </row>
    <row r="1720" spans="34:36" x14ac:dyDescent="0.35">
      <c r="AH1720" s="16" t="str">
        <f>IF(AND(B1720="Premier League",E1720="Live"),_xlfn.XLOOKUP(_xlfn.TEXTJOIN(" vs ",,C1720:D1720),Calendar!G:G,Calendar!B:B),IF(AND(B1720="Premier League",E1720="Highlights"),_xlfn.XLOOKUP(H1720,Calendar!O:O,Calendar!N:N,,-1),""))</f>
        <v/>
      </c>
      <c r="AI1720" s="61" t="str">
        <f>IF(AND(AH1720&lt;&gt;"",E1720="Live"),_xlfn.XLOOKUP(_xlfn.TEXTJOIN(" vs ",,C1720:D1720),Calendar!G:G,Calendar!K:K),"")</f>
        <v/>
      </c>
      <c r="AJ1720" s="61" t="str">
        <f>IF(AND(K1720&lt;&gt;"Match of the Day",K1720&lt;&gt;"Match of the Day 2",K1720&lt;&gt;"Match of the Day Repeat"),"",1+MAX($AJ$10:AJ1719))</f>
        <v/>
      </c>
    </row>
    <row r="1721" spans="34:36" x14ac:dyDescent="0.35">
      <c r="AH1721" s="16" t="str">
        <f>IF(AND(B1721="Premier League",E1721="Live"),_xlfn.XLOOKUP(_xlfn.TEXTJOIN(" vs ",,C1721:D1721),Calendar!G:G,Calendar!B:B),IF(AND(B1721="Premier League",E1721="Highlights"),_xlfn.XLOOKUP(H1721,Calendar!O:O,Calendar!N:N,,-1),""))</f>
        <v/>
      </c>
      <c r="AI1721" s="61" t="str">
        <f>IF(AND(AH1721&lt;&gt;"",E1721="Live"),_xlfn.XLOOKUP(_xlfn.TEXTJOIN(" vs ",,C1721:D1721),Calendar!G:G,Calendar!K:K),"")</f>
        <v/>
      </c>
      <c r="AJ1721" s="61" t="str">
        <f>IF(AND(K1721&lt;&gt;"Match of the Day",K1721&lt;&gt;"Match of the Day 2",K1721&lt;&gt;"Match of the Day Repeat"),"",1+MAX($AJ$10:AJ1720))</f>
        <v/>
      </c>
    </row>
    <row r="1722" spans="34:36" x14ac:dyDescent="0.35">
      <c r="AH1722" s="16" t="str">
        <f>IF(AND(B1722="Premier League",E1722="Live"),_xlfn.XLOOKUP(_xlfn.TEXTJOIN(" vs ",,C1722:D1722),Calendar!G:G,Calendar!B:B),IF(AND(B1722="Premier League",E1722="Highlights"),_xlfn.XLOOKUP(H1722,Calendar!O:O,Calendar!N:N,,-1),""))</f>
        <v/>
      </c>
      <c r="AI1722" s="61" t="str">
        <f>IF(AND(AH1722&lt;&gt;"",E1722="Live"),_xlfn.XLOOKUP(_xlfn.TEXTJOIN(" vs ",,C1722:D1722),Calendar!G:G,Calendar!K:K),"")</f>
        <v/>
      </c>
      <c r="AJ1722" s="61" t="str">
        <f>IF(AND(K1722&lt;&gt;"Match of the Day",K1722&lt;&gt;"Match of the Day 2",K1722&lt;&gt;"Match of the Day Repeat"),"",1+MAX($AJ$10:AJ1721))</f>
        <v/>
      </c>
    </row>
    <row r="1723" spans="34:36" x14ac:dyDescent="0.35">
      <c r="AH1723" s="16" t="str">
        <f>IF(AND(B1723="Premier League",E1723="Live"),_xlfn.XLOOKUP(_xlfn.TEXTJOIN(" vs ",,C1723:D1723),Calendar!G:G,Calendar!B:B),IF(AND(B1723="Premier League",E1723="Highlights"),_xlfn.XLOOKUP(H1723,Calendar!O:O,Calendar!N:N,,-1),""))</f>
        <v/>
      </c>
      <c r="AI1723" s="61" t="str">
        <f>IF(AND(AH1723&lt;&gt;"",E1723="Live"),_xlfn.XLOOKUP(_xlfn.TEXTJOIN(" vs ",,C1723:D1723),Calendar!G:G,Calendar!K:K),"")</f>
        <v/>
      </c>
      <c r="AJ1723" s="61" t="str">
        <f>IF(AND(K1723&lt;&gt;"Match of the Day",K1723&lt;&gt;"Match of the Day 2",K1723&lt;&gt;"Match of the Day Repeat"),"",1+MAX($AJ$10:AJ1722))</f>
        <v/>
      </c>
    </row>
    <row r="1724" spans="34:36" x14ac:dyDescent="0.35">
      <c r="AH1724" s="16" t="str">
        <f>IF(AND(B1724="Premier League",E1724="Live"),_xlfn.XLOOKUP(_xlfn.TEXTJOIN(" vs ",,C1724:D1724),Calendar!G:G,Calendar!B:B),IF(AND(B1724="Premier League",E1724="Highlights"),_xlfn.XLOOKUP(H1724,Calendar!O:O,Calendar!N:N,,-1),""))</f>
        <v/>
      </c>
      <c r="AI1724" s="61" t="str">
        <f>IF(AND(AH1724&lt;&gt;"",E1724="Live"),_xlfn.XLOOKUP(_xlfn.TEXTJOIN(" vs ",,C1724:D1724),Calendar!G:G,Calendar!K:K),"")</f>
        <v/>
      </c>
      <c r="AJ1724" s="61" t="str">
        <f>IF(AND(K1724&lt;&gt;"Match of the Day",K1724&lt;&gt;"Match of the Day 2",K1724&lt;&gt;"Match of the Day Repeat"),"",1+MAX($AJ$10:AJ1723))</f>
        <v/>
      </c>
    </row>
    <row r="1725" spans="34:36" x14ac:dyDescent="0.35">
      <c r="AH1725" s="16" t="str">
        <f>IF(AND(B1725="Premier League",E1725="Live"),_xlfn.XLOOKUP(_xlfn.TEXTJOIN(" vs ",,C1725:D1725),Calendar!G:G,Calendar!B:B),IF(AND(B1725="Premier League",E1725="Highlights"),_xlfn.XLOOKUP(H1725,Calendar!O:O,Calendar!N:N,,-1),""))</f>
        <v/>
      </c>
      <c r="AI1725" s="61" t="str">
        <f>IF(AND(AH1725&lt;&gt;"",E1725="Live"),_xlfn.XLOOKUP(_xlfn.TEXTJOIN(" vs ",,C1725:D1725),Calendar!G:G,Calendar!K:K),"")</f>
        <v/>
      </c>
      <c r="AJ1725" s="61" t="str">
        <f>IF(AND(K1725&lt;&gt;"Match of the Day",K1725&lt;&gt;"Match of the Day 2",K1725&lt;&gt;"Match of the Day Repeat"),"",1+MAX($AJ$10:AJ1724))</f>
        <v/>
      </c>
    </row>
    <row r="1726" spans="34:36" x14ac:dyDescent="0.35">
      <c r="AH1726" s="16" t="str">
        <f>IF(AND(B1726="Premier League",E1726="Live"),_xlfn.XLOOKUP(_xlfn.TEXTJOIN(" vs ",,C1726:D1726),Calendar!G:G,Calendar!B:B),IF(AND(B1726="Premier League",E1726="Highlights"),_xlfn.XLOOKUP(H1726,Calendar!O:O,Calendar!N:N,,-1),""))</f>
        <v/>
      </c>
      <c r="AI1726" s="61" t="str">
        <f>IF(AND(AH1726&lt;&gt;"",E1726="Live"),_xlfn.XLOOKUP(_xlfn.TEXTJOIN(" vs ",,C1726:D1726),Calendar!G:G,Calendar!K:K),"")</f>
        <v/>
      </c>
      <c r="AJ1726" s="61" t="str">
        <f>IF(AND(K1726&lt;&gt;"Match of the Day",K1726&lt;&gt;"Match of the Day 2",K1726&lt;&gt;"Match of the Day Repeat"),"",1+MAX($AJ$10:AJ1725))</f>
        <v/>
      </c>
    </row>
    <row r="1727" spans="34:36" x14ac:dyDescent="0.35">
      <c r="AH1727" s="16" t="str">
        <f>IF(AND(B1727="Premier League",E1727="Live"),_xlfn.XLOOKUP(_xlfn.TEXTJOIN(" vs ",,C1727:D1727),Calendar!G:G,Calendar!B:B),IF(AND(B1727="Premier League",E1727="Highlights"),_xlfn.XLOOKUP(H1727,Calendar!O:O,Calendar!N:N,,-1),""))</f>
        <v/>
      </c>
      <c r="AI1727" s="61" t="str">
        <f>IF(AND(AH1727&lt;&gt;"",E1727="Live"),_xlfn.XLOOKUP(_xlfn.TEXTJOIN(" vs ",,C1727:D1727),Calendar!G:G,Calendar!K:K),"")</f>
        <v/>
      </c>
      <c r="AJ1727" s="61" t="str">
        <f>IF(AND(K1727&lt;&gt;"Match of the Day",K1727&lt;&gt;"Match of the Day 2",K1727&lt;&gt;"Match of the Day Repeat"),"",1+MAX($AJ$10:AJ1726))</f>
        <v/>
      </c>
    </row>
    <row r="1728" spans="34:36" x14ac:dyDescent="0.35">
      <c r="AH1728" s="16" t="str">
        <f>IF(AND(B1728="Premier League",E1728="Live"),_xlfn.XLOOKUP(_xlfn.TEXTJOIN(" vs ",,C1728:D1728),Calendar!G:G,Calendar!B:B),IF(AND(B1728="Premier League",E1728="Highlights"),_xlfn.XLOOKUP(H1728,Calendar!O:O,Calendar!N:N,,-1),""))</f>
        <v/>
      </c>
      <c r="AI1728" s="61" t="str">
        <f>IF(AND(AH1728&lt;&gt;"",E1728="Live"),_xlfn.XLOOKUP(_xlfn.TEXTJOIN(" vs ",,C1728:D1728),Calendar!G:G,Calendar!K:K),"")</f>
        <v/>
      </c>
      <c r="AJ1728" s="61" t="str">
        <f>IF(AND(K1728&lt;&gt;"Match of the Day",K1728&lt;&gt;"Match of the Day 2",K1728&lt;&gt;"Match of the Day Repeat"),"",1+MAX($AJ$10:AJ1727))</f>
        <v/>
      </c>
    </row>
    <row r="1729" spans="34:36" x14ac:dyDescent="0.35">
      <c r="AH1729" s="16" t="str">
        <f>IF(AND(B1729="Premier League",E1729="Live"),_xlfn.XLOOKUP(_xlfn.TEXTJOIN(" vs ",,C1729:D1729),Calendar!G:G,Calendar!B:B),IF(AND(B1729="Premier League",E1729="Highlights"),_xlfn.XLOOKUP(H1729,Calendar!O:O,Calendar!N:N,,-1),""))</f>
        <v/>
      </c>
      <c r="AI1729" s="61" t="str">
        <f>IF(AND(AH1729&lt;&gt;"",E1729="Live"),_xlfn.XLOOKUP(_xlfn.TEXTJOIN(" vs ",,C1729:D1729),Calendar!G:G,Calendar!K:K),"")</f>
        <v/>
      </c>
      <c r="AJ1729" s="61" t="str">
        <f>IF(AND(K1729&lt;&gt;"Match of the Day",K1729&lt;&gt;"Match of the Day 2",K1729&lt;&gt;"Match of the Day Repeat"),"",1+MAX($AJ$10:AJ1728))</f>
        <v/>
      </c>
    </row>
    <row r="1730" spans="34:36" x14ac:dyDescent="0.35">
      <c r="AH1730" s="16" t="str">
        <f>IF(AND(B1730="Premier League",E1730="Live"),_xlfn.XLOOKUP(_xlfn.TEXTJOIN(" vs ",,C1730:D1730),Calendar!G:G,Calendar!B:B),IF(AND(B1730="Premier League",E1730="Highlights"),_xlfn.XLOOKUP(H1730,Calendar!O:O,Calendar!N:N,,-1),""))</f>
        <v/>
      </c>
      <c r="AI1730" s="61" t="str">
        <f>IF(AND(AH1730&lt;&gt;"",E1730="Live"),_xlfn.XLOOKUP(_xlfn.TEXTJOIN(" vs ",,C1730:D1730),Calendar!G:G,Calendar!K:K),"")</f>
        <v/>
      </c>
      <c r="AJ1730" s="61" t="str">
        <f>IF(AND(K1730&lt;&gt;"Match of the Day",K1730&lt;&gt;"Match of the Day 2",K1730&lt;&gt;"Match of the Day Repeat"),"",1+MAX($AJ$10:AJ1729))</f>
        <v/>
      </c>
    </row>
    <row r="1731" spans="34:36" x14ac:dyDescent="0.35">
      <c r="AH1731" s="16" t="str">
        <f>IF(AND(B1731="Premier League",E1731="Live"),_xlfn.XLOOKUP(_xlfn.TEXTJOIN(" vs ",,C1731:D1731),Calendar!G:G,Calendar!B:B),IF(AND(B1731="Premier League",E1731="Highlights"),_xlfn.XLOOKUP(H1731,Calendar!O:O,Calendar!N:N,,-1),""))</f>
        <v/>
      </c>
      <c r="AI1731" s="61" t="str">
        <f>IF(AND(AH1731&lt;&gt;"",E1731="Live"),_xlfn.XLOOKUP(_xlfn.TEXTJOIN(" vs ",,C1731:D1731),Calendar!G:G,Calendar!K:K),"")</f>
        <v/>
      </c>
      <c r="AJ1731" s="61" t="str">
        <f>IF(AND(K1731&lt;&gt;"Match of the Day",K1731&lt;&gt;"Match of the Day 2",K1731&lt;&gt;"Match of the Day Repeat"),"",1+MAX($AJ$10:AJ1730))</f>
        <v/>
      </c>
    </row>
    <row r="1732" spans="34:36" x14ac:dyDescent="0.35">
      <c r="AH1732" s="16" t="str">
        <f>IF(AND(B1732="Premier League",E1732="Live"),_xlfn.XLOOKUP(_xlfn.TEXTJOIN(" vs ",,C1732:D1732),Calendar!G:G,Calendar!B:B),IF(AND(B1732="Premier League",E1732="Highlights"),_xlfn.XLOOKUP(H1732,Calendar!O:O,Calendar!N:N,,-1),""))</f>
        <v/>
      </c>
      <c r="AI1732" s="61" t="str">
        <f>IF(AND(AH1732&lt;&gt;"",E1732="Live"),_xlfn.XLOOKUP(_xlfn.TEXTJOIN(" vs ",,C1732:D1732),Calendar!G:G,Calendar!K:K),"")</f>
        <v/>
      </c>
      <c r="AJ1732" s="61" t="str">
        <f>IF(AND(K1732&lt;&gt;"Match of the Day",K1732&lt;&gt;"Match of the Day 2",K1732&lt;&gt;"Match of the Day Repeat"),"",1+MAX($AJ$10:AJ1731))</f>
        <v/>
      </c>
    </row>
    <row r="1733" spans="34:36" x14ac:dyDescent="0.35">
      <c r="AH1733" s="16" t="str">
        <f>IF(AND(B1733="Premier League",E1733="Live"),_xlfn.XLOOKUP(_xlfn.TEXTJOIN(" vs ",,C1733:D1733),Calendar!G:G,Calendar!B:B),IF(AND(B1733="Premier League",E1733="Highlights"),_xlfn.XLOOKUP(H1733,Calendar!O:O,Calendar!N:N,,-1),""))</f>
        <v/>
      </c>
      <c r="AI1733" s="61" t="str">
        <f>IF(AND(AH1733&lt;&gt;"",E1733="Live"),_xlfn.XLOOKUP(_xlfn.TEXTJOIN(" vs ",,C1733:D1733),Calendar!G:G,Calendar!K:K),"")</f>
        <v/>
      </c>
      <c r="AJ1733" s="61" t="str">
        <f>IF(AND(K1733&lt;&gt;"Match of the Day",K1733&lt;&gt;"Match of the Day 2",K1733&lt;&gt;"Match of the Day Repeat"),"",1+MAX($AJ$10:AJ1732))</f>
        <v/>
      </c>
    </row>
    <row r="1734" spans="34:36" x14ac:dyDescent="0.35">
      <c r="AH1734" s="16" t="str">
        <f>IF(AND(B1734="Premier League",E1734="Live"),_xlfn.XLOOKUP(_xlfn.TEXTJOIN(" vs ",,C1734:D1734),Calendar!G:G,Calendar!B:B),IF(AND(B1734="Premier League",E1734="Highlights"),_xlfn.XLOOKUP(H1734,Calendar!O:O,Calendar!N:N,,-1),""))</f>
        <v/>
      </c>
      <c r="AI1734" s="61" t="str">
        <f>IF(AND(AH1734&lt;&gt;"",E1734="Live"),_xlfn.XLOOKUP(_xlfn.TEXTJOIN(" vs ",,C1734:D1734),Calendar!G:G,Calendar!K:K),"")</f>
        <v/>
      </c>
      <c r="AJ1734" s="61" t="str">
        <f>IF(AND(K1734&lt;&gt;"Match of the Day",K1734&lt;&gt;"Match of the Day 2",K1734&lt;&gt;"Match of the Day Repeat"),"",1+MAX($AJ$10:AJ1733))</f>
        <v/>
      </c>
    </row>
    <row r="1735" spans="34:36" x14ac:dyDescent="0.35">
      <c r="AH1735" s="16" t="str">
        <f>IF(AND(B1735="Premier League",E1735="Live"),_xlfn.XLOOKUP(_xlfn.TEXTJOIN(" vs ",,C1735:D1735),Calendar!G:G,Calendar!B:B),IF(AND(B1735="Premier League",E1735="Highlights"),_xlfn.XLOOKUP(H1735,Calendar!O:O,Calendar!N:N,,-1),""))</f>
        <v/>
      </c>
      <c r="AI1735" s="61" t="str">
        <f>IF(AND(AH1735&lt;&gt;"",E1735="Live"),_xlfn.XLOOKUP(_xlfn.TEXTJOIN(" vs ",,C1735:D1735),Calendar!G:G,Calendar!K:K),"")</f>
        <v/>
      </c>
      <c r="AJ1735" s="61" t="str">
        <f>IF(AND(K1735&lt;&gt;"Match of the Day",K1735&lt;&gt;"Match of the Day 2",K1735&lt;&gt;"Match of the Day Repeat"),"",1+MAX($AJ$10:AJ1734))</f>
        <v/>
      </c>
    </row>
    <row r="1736" spans="34:36" x14ac:dyDescent="0.35">
      <c r="AH1736" s="16" t="str">
        <f>IF(AND(B1736="Premier League",E1736="Live"),_xlfn.XLOOKUP(_xlfn.TEXTJOIN(" vs ",,C1736:D1736),Calendar!G:G,Calendar!B:B),IF(AND(B1736="Premier League",E1736="Highlights"),_xlfn.XLOOKUP(H1736,Calendar!O:O,Calendar!N:N,,-1),""))</f>
        <v/>
      </c>
      <c r="AI1736" s="61" t="str">
        <f>IF(AND(AH1736&lt;&gt;"",E1736="Live"),_xlfn.XLOOKUP(_xlfn.TEXTJOIN(" vs ",,C1736:D1736),Calendar!G:G,Calendar!K:K),"")</f>
        <v/>
      </c>
      <c r="AJ1736" s="61" t="str">
        <f>IF(AND(K1736&lt;&gt;"Match of the Day",K1736&lt;&gt;"Match of the Day 2",K1736&lt;&gt;"Match of the Day Repeat"),"",1+MAX($AJ$10:AJ1735))</f>
        <v/>
      </c>
    </row>
    <row r="1737" spans="34:36" x14ac:dyDescent="0.35">
      <c r="AH1737" s="16" t="str">
        <f>IF(AND(B1737="Premier League",E1737="Live"),_xlfn.XLOOKUP(_xlfn.TEXTJOIN(" vs ",,C1737:D1737),Calendar!G:G,Calendar!B:B),IF(AND(B1737="Premier League",E1737="Highlights"),_xlfn.XLOOKUP(H1737,Calendar!O:O,Calendar!N:N,,-1),""))</f>
        <v/>
      </c>
      <c r="AI1737" s="61" t="str">
        <f>IF(AND(AH1737&lt;&gt;"",E1737="Live"),_xlfn.XLOOKUP(_xlfn.TEXTJOIN(" vs ",,C1737:D1737),Calendar!G:G,Calendar!K:K),"")</f>
        <v/>
      </c>
      <c r="AJ1737" s="61" t="str">
        <f>IF(AND(K1737&lt;&gt;"Match of the Day",K1737&lt;&gt;"Match of the Day 2",K1737&lt;&gt;"Match of the Day Repeat"),"",1+MAX($AJ$10:AJ1736))</f>
        <v/>
      </c>
    </row>
    <row r="1738" spans="34:36" x14ac:dyDescent="0.35">
      <c r="AH1738" s="16" t="str">
        <f>IF(AND(B1738="Premier League",E1738="Live"),_xlfn.XLOOKUP(_xlfn.TEXTJOIN(" vs ",,C1738:D1738),Calendar!G:G,Calendar!B:B),IF(AND(B1738="Premier League",E1738="Highlights"),_xlfn.XLOOKUP(H1738,Calendar!O:O,Calendar!N:N,,-1),""))</f>
        <v/>
      </c>
      <c r="AI1738" s="61" t="str">
        <f>IF(AND(AH1738&lt;&gt;"",E1738="Live"),_xlfn.XLOOKUP(_xlfn.TEXTJOIN(" vs ",,C1738:D1738),Calendar!G:G,Calendar!K:K),"")</f>
        <v/>
      </c>
      <c r="AJ1738" s="61" t="str">
        <f>IF(AND(K1738&lt;&gt;"Match of the Day",K1738&lt;&gt;"Match of the Day 2",K1738&lt;&gt;"Match of the Day Repeat"),"",1+MAX($AJ$10:AJ1737))</f>
        <v/>
      </c>
    </row>
    <row r="1739" spans="34:36" x14ac:dyDescent="0.35">
      <c r="AH1739" s="16" t="str">
        <f>IF(AND(B1739="Premier League",E1739="Live"),_xlfn.XLOOKUP(_xlfn.TEXTJOIN(" vs ",,C1739:D1739),Calendar!G:G,Calendar!B:B),IF(AND(B1739="Premier League",E1739="Highlights"),_xlfn.XLOOKUP(H1739,Calendar!O:O,Calendar!N:N,,-1),""))</f>
        <v/>
      </c>
      <c r="AI1739" s="61" t="str">
        <f>IF(AND(AH1739&lt;&gt;"",E1739="Live"),_xlfn.XLOOKUP(_xlfn.TEXTJOIN(" vs ",,C1739:D1739),Calendar!G:G,Calendar!K:K),"")</f>
        <v/>
      </c>
      <c r="AJ1739" s="61" t="str">
        <f>IF(AND(K1739&lt;&gt;"Match of the Day",K1739&lt;&gt;"Match of the Day 2",K1739&lt;&gt;"Match of the Day Repeat"),"",1+MAX($AJ$10:AJ1738))</f>
        <v/>
      </c>
    </row>
    <row r="1740" spans="34:36" x14ac:dyDescent="0.35">
      <c r="AH1740" s="16" t="str">
        <f>IF(AND(B1740="Premier League",E1740="Live"),_xlfn.XLOOKUP(_xlfn.TEXTJOIN(" vs ",,C1740:D1740),Calendar!G:G,Calendar!B:B),IF(AND(B1740="Premier League",E1740="Highlights"),_xlfn.XLOOKUP(H1740,Calendar!O:O,Calendar!N:N,,-1),""))</f>
        <v/>
      </c>
      <c r="AI1740" s="61" t="str">
        <f>IF(AND(AH1740&lt;&gt;"",E1740="Live"),_xlfn.XLOOKUP(_xlfn.TEXTJOIN(" vs ",,C1740:D1740),Calendar!G:G,Calendar!K:K),"")</f>
        <v/>
      </c>
      <c r="AJ1740" s="61" t="str">
        <f>IF(AND(K1740&lt;&gt;"Match of the Day",K1740&lt;&gt;"Match of the Day 2",K1740&lt;&gt;"Match of the Day Repeat"),"",1+MAX($AJ$10:AJ1739))</f>
        <v/>
      </c>
    </row>
    <row r="1741" spans="34:36" x14ac:dyDescent="0.35">
      <c r="AH1741" s="16" t="str">
        <f>IF(AND(B1741="Premier League",E1741="Live"),_xlfn.XLOOKUP(_xlfn.TEXTJOIN(" vs ",,C1741:D1741),Calendar!G:G,Calendar!B:B),IF(AND(B1741="Premier League",E1741="Highlights"),_xlfn.XLOOKUP(H1741,Calendar!O:O,Calendar!N:N,,-1),""))</f>
        <v/>
      </c>
      <c r="AI1741" s="61" t="str">
        <f>IF(AND(AH1741&lt;&gt;"",E1741="Live"),_xlfn.XLOOKUP(_xlfn.TEXTJOIN(" vs ",,C1741:D1741),Calendar!G:G,Calendar!K:K),"")</f>
        <v/>
      </c>
      <c r="AJ1741" s="61" t="str">
        <f>IF(AND(K1741&lt;&gt;"Match of the Day",K1741&lt;&gt;"Match of the Day 2",K1741&lt;&gt;"Match of the Day Repeat"),"",1+MAX($AJ$10:AJ1740))</f>
        <v/>
      </c>
    </row>
    <row r="1742" spans="34:36" x14ac:dyDescent="0.35">
      <c r="AH1742" s="16" t="str">
        <f>IF(AND(B1742="Premier League",E1742="Live"),_xlfn.XLOOKUP(_xlfn.TEXTJOIN(" vs ",,C1742:D1742),Calendar!G:G,Calendar!B:B),IF(AND(B1742="Premier League",E1742="Highlights"),_xlfn.XLOOKUP(H1742,Calendar!O:O,Calendar!N:N,,-1),""))</f>
        <v/>
      </c>
      <c r="AI1742" s="61" t="str">
        <f>IF(AND(AH1742&lt;&gt;"",E1742="Live"),_xlfn.XLOOKUP(_xlfn.TEXTJOIN(" vs ",,C1742:D1742),Calendar!G:G,Calendar!K:K),"")</f>
        <v/>
      </c>
      <c r="AJ1742" s="61" t="str">
        <f>IF(AND(K1742&lt;&gt;"Match of the Day",K1742&lt;&gt;"Match of the Day 2",K1742&lt;&gt;"Match of the Day Repeat"),"",1+MAX($AJ$10:AJ1741))</f>
        <v/>
      </c>
    </row>
    <row r="1743" spans="34:36" x14ac:dyDescent="0.35">
      <c r="AH1743" s="16" t="str">
        <f>IF(AND(B1743="Premier League",E1743="Live"),_xlfn.XLOOKUP(_xlfn.TEXTJOIN(" vs ",,C1743:D1743),Calendar!G:G,Calendar!B:B),IF(AND(B1743="Premier League",E1743="Highlights"),_xlfn.XLOOKUP(H1743,Calendar!O:O,Calendar!N:N,,-1),""))</f>
        <v/>
      </c>
      <c r="AI1743" s="61" t="str">
        <f>IF(AND(AH1743&lt;&gt;"",E1743="Live"),_xlfn.XLOOKUP(_xlfn.TEXTJOIN(" vs ",,C1743:D1743),Calendar!G:G,Calendar!K:K),"")</f>
        <v/>
      </c>
      <c r="AJ1743" s="61" t="str">
        <f>IF(AND(K1743&lt;&gt;"Match of the Day",K1743&lt;&gt;"Match of the Day 2",K1743&lt;&gt;"Match of the Day Repeat"),"",1+MAX($AJ$10:AJ1742))</f>
        <v/>
      </c>
    </row>
    <row r="1744" spans="34:36" x14ac:dyDescent="0.35">
      <c r="AH1744" s="16" t="str">
        <f>IF(AND(B1744="Premier League",E1744="Live"),_xlfn.XLOOKUP(_xlfn.TEXTJOIN(" vs ",,C1744:D1744),Calendar!G:G,Calendar!B:B),IF(AND(B1744="Premier League",E1744="Highlights"),_xlfn.XLOOKUP(H1744,Calendar!O:O,Calendar!N:N,,-1),""))</f>
        <v/>
      </c>
      <c r="AI1744" s="61" t="str">
        <f>IF(AND(AH1744&lt;&gt;"",E1744="Live"),_xlfn.XLOOKUP(_xlfn.TEXTJOIN(" vs ",,C1744:D1744),Calendar!G:G,Calendar!K:K),"")</f>
        <v/>
      </c>
      <c r="AJ1744" s="61" t="str">
        <f>IF(AND(K1744&lt;&gt;"Match of the Day",K1744&lt;&gt;"Match of the Day 2",K1744&lt;&gt;"Match of the Day Repeat"),"",1+MAX($AJ$10:AJ1743))</f>
        <v/>
      </c>
    </row>
    <row r="1745" spans="34:36" x14ac:dyDescent="0.35">
      <c r="AH1745" s="16" t="str">
        <f>IF(AND(B1745="Premier League",E1745="Live"),_xlfn.XLOOKUP(_xlfn.TEXTJOIN(" vs ",,C1745:D1745),Calendar!G:G,Calendar!B:B),IF(AND(B1745="Premier League",E1745="Highlights"),_xlfn.XLOOKUP(H1745,Calendar!O:O,Calendar!N:N,,-1),""))</f>
        <v/>
      </c>
      <c r="AI1745" s="61" t="str">
        <f>IF(AND(AH1745&lt;&gt;"",E1745="Live"),_xlfn.XLOOKUP(_xlfn.TEXTJOIN(" vs ",,C1745:D1745),Calendar!G:G,Calendar!K:K),"")</f>
        <v/>
      </c>
      <c r="AJ1745" s="61" t="str">
        <f>IF(AND(K1745&lt;&gt;"Match of the Day",K1745&lt;&gt;"Match of the Day 2",K1745&lt;&gt;"Match of the Day Repeat"),"",1+MAX($AJ$10:AJ1744))</f>
        <v/>
      </c>
    </row>
    <row r="1746" spans="34:36" x14ac:dyDescent="0.35">
      <c r="AH1746" s="16" t="str">
        <f>IF(AND(B1746="Premier League",E1746="Live"),_xlfn.XLOOKUP(_xlfn.TEXTJOIN(" vs ",,C1746:D1746),Calendar!G:G,Calendar!B:B),IF(AND(B1746="Premier League",E1746="Highlights"),_xlfn.XLOOKUP(H1746,Calendar!O:O,Calendar!N:N,,-1),""))</f>
        <v/>
      </c>
      <c r="AI1746" s="61" t="str">
        <f>IF(AND(AH1746&lt;&gt;"",E1746="Live"),_xlfn.XLOOKUP(_xlfn.TEXTJOIN(" vs ",,C1746:D1746),Calendar!G:G,Calendar!K:K),"")</f>
        <v/>
      </c>
      <c r="AJ1746" s="61" t="str">
        <f>IF(AND(K1746&lt;&gt;"Match of the Day",K1746&lt;&gt;"Match of the Day 2",K1746&lt;&gt;"Match of the Day Repeat"),"",1+MAX($AJ$10:AJ1745))</f>
        <v/>
      </c>
    </row>
    <row r="1747" spans="34:36" x14ac:dyDescent="0.35">
      <c r="AH1747" s="16" t="str">
        <f>IF(AND(B1747="Premier League",E1747="Live"),_xlfn.XLOOKUP(_xlfn.TEXTJOIN(" vs ",,C1747:D1747),Calendar!G:G,Calendar!B:B),IF(AND(B1747="Premier League",E1747="Highlights"),_xlfn.XLOOKUP(H1747,Calendar!O:O,Calendar!N:N,,-1),""))</f>
        <v/>
      </c>
      <c r="AI1747" s="61" t="str">
        <f>IF(AND(AH1747&lt;&gt;"",E1747="Live"),_xlfn.XLOOKUP(_xlfn.TEXTJOIN(" vs ",,C1747:D1747),Calendar!G:G,Calendar!K:K),"")</f>
        <v/>
      </c>
      <c r="AJ1747" s="61" t="str">
        <f>IF(AND(K1747&lt;&gt;"Match of the Day",K1747&lt;&gt;"Match of the Day 2",K1747&lt;&gt;"Match of the Day Repeat"),"",1+MAX($AJ$10:AJ1746))</f>
        <v/>
      </c>
    </row>
    <row r="1748" spans="34:36" x14ac:dyDescent="0.35">
      <c r="AH1748" s="16" t="str">
        <f>IF(AND(B1748="Premier League",E1748="Live"),_xlfn.XLOOKUP(_xlfn.TEXTJOIN(" vs ",,C1748:D1748),Calendar!G:G,Calendar!B:B),IF(AND(B1748="Premier League",E1748="Highlights"),_xlfn.XLOOKUP(H1748,Calendar!O:O,Calendar!N:N,,-1),""))</f>
        <v/>
      </c>
      <c r="AI1748" s="61" t="str">
        <f>IF(AND(AH1748&lt;&gt;"",E1748="Live"),_xlfn.XLOOKUP(_xlfn.TEXTJOIN(" vs ",,C1748:D1748),Calendar!G:G,Calendar!K:K),"")</f>
        <v/>
      </c>
      <c r="AJ1748" s="61" t="str">
        <f>IF(AND(K1748&lt;&gt;"Match of the Day",K1748&lt;&gt;"Match of the Day 2",K1748&lt;&gt;"Match of the Day Repeat"),"",1+MAX($AJ$10:AJ1747))</f>
        <v/>
      </c>
    </row>
    <row r="1749" spans="34:36" x14ac:dyDescent="0.35">
      <c r="AH1749" s="16" t="str">
        <f>IF(AND(B1749="Premier League",E1749="Live"),_xlfn.XLOOKUP(_xlfn.TEXTJOIN(" vs ",,C1749:D1749),Calendar!G:G,Calendar!B:B),IF(AND(B1749="Premier League",E1749="Highlights"),_xlfn.XLOOKUP(H1749,Calendar!O:O,Calendar!N:N,,-1),""))</f>
        <v/>
      </c>
      <c r="AI1749" s="61" t="str">
        <f>IF(AND(AH1749&lt;&gt;"",E1749="Live"),_xlfn.XLOOKUP(_xlfn.TEXTJOIN(" vs ",,C1749:D1749),Calendar!G:G,Calendar!K:K),"")</f>
        <v/>
      </c>
      <c r="AJ1749" s="61" t="str">
        <f>IF(AND(K1749&lt;&gt;"Match of the Day",K1749&lt;&gt;"Match of the Day 2",K1749&lt;&gt;"Match of the Day Repeat"),"",1+MAX($AJ$10:AJ1748))</f>
        <v/>
      </c>
    </row>
    <row r="1750" spans="34:36" x14ac:dyDescent="0.35">
      <c r="AH1750" s="16" t="str">
        <f>IF(AND(B1750="Premier League",E1750="Live"),_xlfn.XLOOKUP(_xlfn.TEXTJOIN(" vs ",,C1750:D1750),Calendar!G:G,Calendar!B:B),IF(AND(B1750="Premier League",E1750="Highlights"),_xlfn.XLOOKUP(H1750,Calendar!O:O,Calendar!N:N,,-1),""))</f>
        <v/>
      </c>
      <c r="AI1750" s="61" t="str">
        <f>IF(AND(AH1750&lt;&gt;"",E1750="Live"),_xlfn.XLOOKUP(_xlfn.TEXTJOIN(" vs ",,C1750:D1750),Calendar!G:G,Calendar!K:K),"")</f>
        <v/>
      </c>
      <c r="AJ1750" s="61" t="str">
        <f>IF(AND(K1750&lt;&gt;"Match of the Day",K1750&lt;&gt;"Match of the Day 2",K1750&lt;&gt;"Match of the Day Repeat"),"",1+MAX($AJ$10:AJ1749))</f>
        <v/>
      </c>
    </row>
    <row r="1751" spans="34:36" x14ac:dyDescent="0.35">
      <c r="AH1751" s="16" t="str">
        <f>IF(AND(B1751="Premier League",E1751="Live"),_xlfn.XLOOKUP(_xlfn.TEXTJOIN(" vs ",,C1751:D1751),Calendar!G:G,Calendar!B:B),IF(AND(B1751="Premier League",E1751="Highlights"),_xlfn.XLOOKUP(H1751,Calendar!O:O,Calendar!N:N,,-1),""))</f>
        <v/>
      </c>
      <c r="AI1751" s="61" t="str">
        <f>IF(AND(AH1751&lt;&gt;"",E1751="Live"),_xlfn.XLOOKUP(_xlfn.TEXTJOIN(" vs ",,C1751:D1751),Calendar!G:G,Calendar!K:K),"")</f>
        <v/>
      </c>
      <c r="AJ1751" s="61" t="str">
        <f>IF(AND(K1751&lt;&gt;"Match of the Day",K1751&lt;&gt;"Match of the Day 2",K1751&lt;&gt;"Match of the Day Repeat"),"",1+MAX($AJ$10:AJ1750))</f>
        <v/>
      </c>
    </row>
    <row r="1752" spans="34:36" x14ac:dyDescent="0.35">
      <c r="AH1752" s="16" t="str">
        <f>IF(AND(B1752="Premier League",E1752="Live"),_xlfn.XLOOKUP(_xlfn.TEXTJOIN(" vs ",,C1752:D1752),Calendar!G:G,Calendar!B:B),IF(AND(B1752="Premier League",E1752="Highlights"),_xlfn.XLOOKUP(H1752,Calendar!O:O,Calendar!N:N,,-1),""))</f>
        <v/>
      </c>
      <c r="AI1752" s="61" t="str">
        <f>IF(AND(AH1752&lt;&gt;"",E1752="Live"),_xlfn.XLOOKUP(_xlfn.TEXTJOIN(" vs ",,C1752:D1752),Calendar!G:G,Calendar!K:K),"")</f>
        <v/>
      </c>
      <c r="AJ1752" s="61" t="str">
        <f>IF(AND(K1752&lt;&gt;"Match of the Day",K1752&lt;&gt;"Match of the Day 2",K1752&lt;&gt;"Match of the Day Repeat"),"",1+MAX($AJ$10:AJ1751))</f>
        <v/>
      </c>
    </row>
    <row r="1753" spans="34:36" x14ac:dyDescent="0.35">
      <c r="AH1753" s="16" t="str">
        <f>IF(AND(B1753="Premier League",E1753="Live"),_xlfn.XLOOKUP(_xlfn.TEXTJOIN(" vs ",,C1753:D1753),Calendar!G:G,Calendar!B:B),IF(AND(B1753="Premier League",E1753="Highlights"),_xlfn.XLOOKUP(H1753,Calendar!O:O,Calendar!N:N,,-1),""))</f>
        <v/>
      </c>
      <c r="AI1753" s="61" t="str">
        <f>IF(AND(AH1753&lt;&gt;"",E1753="Live"),_xlfn.XLOOKUP(_xlfn.TEXTJOIN(" vs ",,C1753:D1753),Calendar!G:G,Calendar!K:K),"")</f>
        <v/>
      </c>
      <c r="AJ1753" s="61" t="str">
        <f>IF(AND(K1753&lt;&gt;"Match of the Day",K1753&lt;&gt;"Match of the Day 2",K1753&lt;&gt;"Match of the Day Repeat"),"",1+MAX($AJ$10:AJ1752))</f>
        <v/>
      </c>
    </row>
    <row r="1754" spans="34:36" x14ac:dyDescent="0.35">
      <c r="AH1754" s="16" t="str">
        <f>IF(AND(B1754="Premier League",E1754="Live"),_xlfn.XLOOKUP(_xlfn.TEXTJOIN(" vs ",,C1754:D1754),Calendar!G:G,Calendar!B:B),IF(AND(B1754="Premier League",E1754="Highlights"),_xlfn.XLOOKUP(H1754,Calendar!O:O,Calendar!N:N,,-1),""))</f>
        <v/>
      </c>
      <c r="AI1754" s="61" t="str">
        <f>IF(AND(AH1754&lt;&gt;"",E1754="Live"),_xlfn.XLOOKUP(_xlfn.TEXTJOIN(" vs ",,C1754:D1754),Calendar!G:G,Calendar!K:K),"")</f>
        <v/>
      </c>
      <c r="AJ1754" s="61" t="str">
        <f>IF(AND(K1754&lt;&gt;"Match of the Day",K1754&lt;&gt;"Match of the Day 2",K1754&lt;&gt;"Match of the Day Repeat"),"",1+MAX($AJ$10:AJ1753))</f>
        <v/>
      </c>
    </row>
    <row r="1755" spans="34:36" x14ac:dyDescent="0.35">
      <c r="AH1755" s="16" t="str">
        <f>IF(AND(B1755="Premier League",E1755="Live"),_xlfn.XLOOKUP(_xlfn.TEXTJOIN(" vs ",,C1755:D1755),Calendar!G:G,Calendar!B:B),IF(AND(B1755="Premier League",E1755="Highlights"),_xlfn.XLOOKUP(H1755,Calendar!O:O,Calendar!N:N,,-1),""))</f>
        <v/>
      </c>
      <c r="AI1755" s="61" t="str">
        <f>IF(AND(AH1755&lt;&gt;"",E1755="Live"),_xlfn.XLOOKUP(_xlfn.TEXTJOIN(" vs ",,C1755:D1755),Calendar!G:G,Calendar!K:K),"")</f>
        <v/>
      </c>
      <c r="AJ1755" s="61" t="str">
        <f>IF(AND(K1755&lt;&gt;"Match of the Day",K1755&lt;&gt;"Match of the Day 2",K1755&lt;&gt;"Match of the Day Repeat"),"",1+MAX($AJ$10:AJ1754))</f>
        <v/>
      </c>
    </row>
    <row r="1756" spans="34:36" x14ac:dyDescent="0.35">
      <c r="AH1756" s="16" t="str">
        <f>IF(AND(B1756="Premier League",E1756="Live"),_xlfn.XLOOKUP(_xlfn.TEXTJOIN(" vs ",,C1756:D1756),Calendar!G:G,Calendar!B:B),IF(AND(B1756="Premier League",E1756="Highlights"),_xlfn.XLOOKUP(H1756,Calendar!O:O,Calendar!N:N,,-1),""))</f>
        <v/>
      </c>
      <c r="AI1756" s="61" t="str">
        <f>IF(AND(AH1756&lt;&gt;"",E1756="Live"),_xlfn.XLOOKUP(_xlfn.TEXTJOIN(" vs ",,C1756:D1756),Calendar!G:G,Calendar!K:K),"")</f>
        <v/>
      </c>
      <c r="AJ1756" s="61" t="str">
        <f>IF(AND(K1756&lt;&gt;"Match of the Day",K1756&lt;&gt;"Match of the Day 2",K1756&lt;&gt;"Match of the Day Repeat"),"",1+MAX($AJ$10:AJ1755))</f>
        <v/>
      </c>
    </row>
    <row r="1757" spans="34:36" x14ac:dyDescent="0.35">
      <c r="AH1757" s="16" t="str">
        <f>IF(AND(B1757="Premier League",E1757="Live"),_xlfn.XLOOKUP(_xlfn.TEXTJOIN(" vs ",,C1757:D1757),Calendar!G:G,Calendar!B:B),IF(AND(B1757="Premier League",E1757="Highlights"),_xlfn.XLOOKUP(H1757,Calendar!O:O,Calendar!N:N,,-1),""))</f>
        <v/>
      </c>
      <c r="AI1757" s="61" t="str">
        <f>IF(AND(AH1757&lt;&gt;"",E1757="Live"),_xlfn.XLOOKUP(_xlfn.TEXTJOIN(" vs ",,C1757:D1757),Calendar!G:G,Calendar!K:K),"")</f>
        <v/>
      </c>
      <c r="AJ1757" s="61" t="str">
        <f>IF(AND(K1757&lt;&gt;"Match of the Day",K1757&lt;&gt;"Match of the Day 2",K1757&lt;&gt;"Match of the Day Repeat"),"",1+MAX($AJ$10:AJ1756))</f>
        <v/>
      </c>
    </row>
    <row r="1758" spans="34:36" x14ac:dyDescent="0.35">
      <c r="AH1758" s="16" t="str">
        <f>IF(AND(B1758="Premier League",E1758="Live"),_xlfn.XLOOKUP(_xlfn.TEXTJOIN(" vs ",,C1758:D1758),Calendar!G:G,Calendar!B:B),IF(AND(B1758="Premier League",E1758="Highlights"),_xlfn.XLOOKUP(H1758,Calendar!O:O,Calendar!N:N,,-1),""))</f>
        <v/>
      </c>
      <c r="AI1758" s="61" t="str">
        <f>IF(AND(AH1758&lt;&gt;"",E1758="Live"),_xlfn.XLOOKUP(_xlfn.TEXTJOIN(" vs ",,C1758:D1758),Calendar!G:G,Calendar!K:K),"")</f>
        <v/>
      </c>
      <c r="AJ1758" s="61" t="str">
        <f>IF(AND(K1758&lt;&gt;"Match of the Day",K1758&lt;&gt;"Match of the Day 2",K1758&lt;&gt;"Match of the Day Repeat"),"",1+MAX($AJ$10:AJ1757))</f>
        <v/>
      </c>
    </row>
    <row r="1759" spans="34:36" x14ac:dyDescent="0.35">
      <c r="AH1759" s="16" t="str">
        <f>IF(AND(B1759="Premier League",E1759="Live"),_xlfn.XLOOKUP(_xlfn.TEXTJOIN(" vs ",,C1759:D1759),Calendar!G:G,Calendar!B:B),IF(AND(B1759="Premier League",E1759="Highlights"),_xlfn.XLOOKUP(H1759,Calendar!O:O,Calendar!N:N,,-1),""))</f>
        <v/>
      </c>
      <c r="AI1759" s="61" t="str">
        <f>IF(AND(AH1759&lt;&gt;"",E1759="Live"),_xlfn.XLOOKUP(_xlfn.TEXTJOIN(" vs ",,C1759:D1759),Calendar!G:G,Calendar!K:K),"")</f>
        <v/>
      </c>
      <c r="AJ1759" s="61" t="str">
        <f>IF(AND(K1759&lt;&gt;"Match of the Day",K1759&lt;&gt;"Match of the Day 2",K1759&lt;&gt;"Match of the Day Repeat"),"",1+MAX($AJ$10:AJ1758))</f>
        <v/>
      </c>
    </row>
    <row r="1760" spans="34:36" x14ac:dyDescent="0.35">
      <c r="AH1760" s="16" t="str">
        <f>IF(AND(B1760="Premier League",E1760="Live"),_xlfn.XLOOKUP(_xlfn.TEXTJOIN(" vs ",,C1760:D1760),Calendar!G:G,Calendar!B:B),IF(AND(B1760="Premier League",E1760="Highlights"),_xlfn.XLOOKUP(H1760,Calendar!O:O,Calendar!N:N,,-1),""))</f>
        <v/>
      </c>
      <c r="AI1760" s="61" t="str">
        <f>IF(AND(AH1760&lt;&gt;"",E1760="Live"),_xlfn.XLOOKUP(_xlfn.TEXTJOIN(" vs ",,C1760:D1760),Calendar!G:G,Calendar!K:K),"")</f>
        <v/>
      </c>
      <c r="AJ1760" s="61" t="str">
        <f>IF(AND(K1760&lt;&gt;"Match of the Day",K1760&lt;&gt;"Match of the Day 2",K1760&lt;&gt;"Match of the Day Repeat"),"",1+MAX($AJ$10:AJ1759))</f>
        <v/>
      </c>
    </row>
    <row r="1761" spans="34:36" x14ac:dyDescent="0.35">
      <c r="AH1761" s="16" t="str">
        <f>IF(AND(B1761="Premier League",E1761="Live"),_xlfn.XLOOKUP(_xlfn.TEXTJOIN(" vs ",,C1761:D1761),Calendar!G:G,Calendar!B:B),IF(AND(B1761="Premier League",E1761="Highlights"),_xlfn.XLOOKUP(H1761,Calendar!O:O,Calendar!N:N,,-1),""))</f>
        <v/>
      </c>
      <c r="AI1761" s="61" t="str">
        <f>IF(AND(AH1761&lt;&gt;"",E1761="Live"),_xlfn.XLOOKUP(_xlfn.TEXTJOIN(" vs ",,C1761:D1761),Calendar!G:G,Calendar!K:K),"")</f>
        <v/>
      </c>
      <c r="AJ1761" s="61" t="str">
        <f>IF(AND(K1761&lt;&gt;"Match of the Day",K1761&lt;&gt;"Match of the Day 2",K1761&lt;&gt;"Match of the Day Repeat"),"",1+MAX($AJ$10:AJ1760))</f>
        <v/>
      </c>
    </row>
    <row r="1762" spans="34:36" x14ac:dyDescent="0.35">
      <c r="AH1762" s="16" t="str">
        <f>IF(AND(B1762="Premier League",E1762="Live"),_xlfn.XLOOKUP(_xlfn.TEXTJOIN(" vs ",,C1762:D1762),Calendar!G:G,Calendar!B:B),IF(AND(B1762="Premier League",E1762="Highlights"),_xlfn.XLOOKUP(H1762,Calendar!O:O,Calendar!N:N,,-1),""))</f>
        <v/>
      </c>
      <c r="AI1762" s="61" t="str">
        <f>IF(AND(AH1762&lt;&gt;"",E1762="Live"),_xlfn.XLOOKUP(_xlfn.TEXTJOIN(" vs ",,C1762:D1762),Calendar!G:G,Calendar!K:K),"")</f>
        <v/>
      </c>
      <c r="AJ1762" s="61" t="str">
        <f>IF(AND(K1762&lt;&gt;"Match of the Day",K1762&lt;&gt;"Match of the Day 2",K1762&lt;&gt;"Match of the Day Repeat"),"",1+MAX($AJ$10:AJ1761))</f>
        <v/>
      </c>
    </row>
    <row r="1763" spans="34:36" x14ac:dyDescent="0.35">
      <c r="AH1763" s="16" t="str">
        <f>IF(AND(B1763="Premier League",E1763="Live"),_xlfn.XLOOKUP(_xlfn.TEXTJOIN(" vs ",,C1763:D1763),Calendar!G:G,Calendar!B:B),IF(AND(B1763="Premier League",E1763="Highlights"),_xlfn.XLOOKUP(H1763,Calendar!O:O,Calendar!N:N,,-1),""))</f>
        <v/>
      </c>
      <c r="AI1763" s="61" t="str">
        <f>IF(AND(AH1763&lt;&gt;"",E1763="Live"),_xlfn.XLOOKUP(_xlfn.TEXTJOIN(" vs ",,C1763:D1763),Calendar!G:G,Calendar!K:K),"")</f>
        <v/>
      </c>
      <c r="AJ1763" s="61" t="str">
        <f>IF(AND(K1763&lt;&gt;"Match of the Day",K1763&lt;&gt;"Match of the Day 2",K1763&lt;&gt;"Match of the Day Repeat"),"",1+MAX($AJ$10:AJ1762))</f>
        <v/>
      </c>
    </row>
    <row r="1764" spans="34:36" x14ac:dyDescent="0.35">
      <c r="AH1764" s="16" t="str">
        <f>IF(AND(B1764="Premier League",E1764="Live"),_xlfn.XLOOKUP(_xlfn.TEXTJOIN(" vs ",,C1764:D1764),Calendar!G:G,Calendar!B:B),IF(AND(B1764="Premier League",E1764="Highlights"),_xlfn.XLOOKUP(H1764,Calendar!O:O,Calendar!N:N,,-1),""))</f>
        <v/>
      </c>
      <c r="AI1764" s="61" t="str">
        <f>IF(AND(AH1764&lt;&gt;"",E1764="Live"),_xlfn.XLOOKUP(_xlfn.TEXTJOIN(" vs ",,C1764:D1764),Calendar!G:G,Calendar!K:K),"")</f>
        <v/>
      </c>
      <c r="AJ1764" s="61" t="str">
        <f>IF(AND(K1764&lt;&gt;"Match of the Day",K1764&lt;&gt;"Match of the Day 2",K1764&lt;&gt;"Match of the Day Repeat"),"",1+MAX($AJ$10:AJ1763))</f>
        <v/>
      </c>
    </row>
    <row r="1765" spans="34:36" x14ac:dyDescent="0.35">
      <c r="AH1765" s="16" t="str">
        <f>IF(AND(B1765="Premier League",E1765="Live"),_xlfn.XLOOKUP(_xlfn.TEXTJOIN(" vs ",,C1765:D1765),Calendar!G:G,Calendar!B:B),IF(AND(B1765="Premier League",E1765="Highlights"),_xlfn.XLOOKUP(H1765,Calendar!O:O,Calendar!N:N,,-1),""))</f>
        <v/>
      </c>
      <c r="AI1765" s="61" t="str">
        <f>IF(AND(AH1765&lt;&gt;"",E1765="Live"),_xlfn.XLOOKUP(_xlfn.TEXTJOIN(" vs ",,C1765:D1765),Calendar!G:G,Calendar!K:K),"")</f>
        <v/>
      </c>
      <c r="AJ1765" s="61" t="str">
        <f>IF(AND(K1765&lt;&gt;"Match of the Day",K1765&lt;&gt;"Match of the Day 2",K1765&lt;&gt;"Match of the Day Repeat"),"",1+MAX($AJ$10:AJ1764))</f>
        <v/>
      </c>
    </row>
    <row r="1766" spans="34:36" x14ac:dyDescent="0.35">
      <c r="AH1766" s="16" t="str">
        <f>IF(AND(B1766="Premier League",E1766="Live"),_xlfn.XLOOKUP(_xlfn.TEXTJOIN(" vs ",,C1766:D1766),Calendar!G:G,Calendar!B:B),IF(AND(B1766="Premier League",E1766="Highlights"),_xlfn.XLOOKUP(H1766,Calendar!O:O,Calendar!N:N,,-1),""))</f>
        <v/>
      </c>
      <c r="AI1766" s="61" t="str">
        <f>IF(AND(AH1766&lt;&gt;"",E1766="Live"),_xlfn.XLOOKUP(_xlfn.TEXTJOIN(" vs ",,C1766:D1766),Calendar!G:G,Calendar!K:K),"")</f>
        <v/>
      </c>
      <c r="AJ1766" s="61" t="str">
        <f>IF(AND(K1766&lt;&gt;"Match of the Day",K1766&lt;&gt;"Match of the Day 2",K1766&lt;&gt;"Match of the Day Repeat"),"",1+MAX($AJ$10:AJ1765))</f>
        <v/>
      </c>
    </row>
    <row r="1767" spans="34:36" x14ac:dyDescent="0.35">
      <c r="AH1767" s="16" t="str">
        <f>IF(AND(B1767="Premier League",E1767="Live"),_xlfn.XLOOKUP(_xlfn.TEXTJOIN(" vs ",,C1767:D1767),Calendar!G:G,Calendar!B:B),IF(AND(B1767="Premier League",E1767="Highlights"),_xlfn.XLOOKUP(H1767,Calendar!O:O,Calendar!N:N,,-1),""))</f>
        <v/>
      </c>
      <c r="AI1767" s="61" t="str">
        <f>IF(AND(AH1767&lt;&gt;"",E1767="Live"),_xlfn.XLOOKUP(_xlfn.TEXTJOIN(" vs ",,C1767:D1767),Calendar!G:G,Calendar!K:K),"")</f>
        <v/>
      </c>
      <c r="AJ1767" s="61" t="str">
        <f>IF(AND(K1767&lt;&gt;"Match of the Day",K1767&lt;&gt;"Match of the Day 2",K1767&lt;&gt;"Match of the Day Repeat"),"",1+MAX($AJ$10:AJ1766))</f>
        <v/>
      </c>
    </row>
    <row r="1768" spans="34:36" x14ac:dyDescent="0.35">
      <c r="AH1768" s="16" t="str">
        <f>IF(AND(B1768="Premier League",E1768="Live"),_xlfn.XLOOKUP(_xlfn.TEXTJOIN(" vs ",,C1768:D1768),Calendar!G:G,Calendar!B:B),IF(AND(B1768="Premier League",E1768="Highlights"),_xlfn.XLOOKUP(H1768,Calendar!O:O,Calendar!N:N,,-1),""))</f>
        <v/>
      </c>
      <c r="AI1768" s="61" t="str">
        <f>IF(AND(AH1768&lt;&gt;"",E1768="Live"),_xlfn.XLOOKUP(_xlfn.TEXTJOIN(" vs ",,C1768:D1768),Calendar!G:G,Calendar!K:K),"")</f>
        <v/>
      </c>
      <c r="AJ1768" s="61" t="str">
        <f>IF(AND(K1768&lt;&gt;"Match of the Day",K1768&lt;&gt;"Match of the Day 2",K1768&lt;&gt;"Match of the Day Repeat"),"",1+MAX($AJ$10:AJ1767))</f>
        <v/>
      </c>
    </row>
    <row r="1769" spans="34:36" x14ac:dyDescent="0.35">
      <c r="AH1769" s="16" t="str">
        <f>IF(AND(B1769="Premier League",E1769="Live"),_xlfn.XLOOKUP(_xlfn.TEXTJOIN(" vs ",,C1769:D1769),Calendar!G:G,Calendar!B:B),IF(AND(B1769="Premier League",E1769="Highlights"),_xlfn.XLOOKUP(H1769,Calendar!O:O,Calendar!N:N,,-1),""))</f>
        <v/>
      </c>
      <c r="AI1769" s="61" t="str">
        <f>IF(AND(AH1769&lt;&gt;"",E1769="Live"),_xlfn.XLOOKUP(_xlfn.TEXTJOIN(" vs ",,C1769:D1769),Calendar!G:G,Calendar!K:K),"")</f>
        <v/>
      </c>
      <c r="AJ1769" s="61" t="str">
        <f>IF(AND(K1769&lt;&gt;"Match of the Day",K1769&lt;&gt;"Match of the Day 2",K1769&lt;&gt;"Match of the Day Repeat"),"",1+MAX($AJ$10:AJ1768))</f>
        <v/>
      </c>
    </row>
    <row r="1770" spans="34:36" x14ac:dyDescent="0.35">
      <c r="AH1770" s="16" t="str">
        <f>IF(AND(B1770="Premier League",E1770="Live"),_xlfn.XLOOKUP(_xlfn.TEXTJOIN(" vs ",,C1770:D1770),Calendar!G:G,Calendar!B:B),IF(AND(B1770="Premier League",E1770="Highlights"),_xlfn.XLOOKUP(H1770,Calendar!O:O,Calendar!N:N,,-1),""))</f>
        <v/>
      </c>
      <c r="AI1770" s="61" t="str">
        <f>IF(AND(AH1770&lt;&gt;"",E1770="Live"),_xlfn.XLOOKUP(_xlfn.TEXTJOIN(" vs ",,C1770:D1770),Calendar!G:G,Calendar!K:K),"")</f>
        <v/>
      </c>
      <c r="AJ1770" s="61" t="str">
        <f>IF(AND(K1770&lt;&gt;"Match of the Day",K1770&lt;&gt;"Match of the Day 2",K1770&lt;&gt;"Match of the Day Repeat"),"",1+MAX($AJ$10:AJ1769))</f>
        <v/>
      </c>
    </row>
    <row r="1771" spans="34:36" x14ac:dyDescent="0.35">
      <c r="AH1771" s="16" t="str">
        <f>IF(AND(B1771="Premier League",E1771="Live"),_xlfn.XLOOKUP(_xlfn.TEXTJOIN(" vs ",,C1771:D1771),Calendar!G:G,Calendar!B:B),IF(AND(B1771="Premier League",E1771="Highlights"),_xlfn.XLOOKUP(H1771,Calendar!O:O,Calendar!N:N,,-1),""))</f>
        <v/>
      </c>
      <c r="AI1771" s="61" t="str">
        <f>IF(AND(AH1771&lt;&gt;"",E1771="Live"),_xlfn.XLOOKUP(_xlfn.TEXTJOIN(" vs ",,C1771:D1771),Calendar!G:G,Calendar!K:K),"")</f>
        <v/>
      </c>
      <c r="AJ1771" s="61" t="str">
        <f>IF(AND(K1771&lt;&gt;"Match of the Day",K1771&lt;&gt;"Match of the Day 2",K1771&lt;&gt;"Match of the Day Repeat"),"",1+MAX($AJ$10:AJ1770))</f>
        <v/>
      </c>
    </row>
    <row r="1772" spans="34:36" x14ac:dyDescent="0.35">
      <c r="AH1772" s="16" t="str">
        <f>IF(AND(B1772="Premier League",E1772="Live"),_xlfn.XLOOKUP(_xlfn.TEXTJOIN(" vs ",,C1772:D1772),Calendar!G:G,Calendar!B:B),IF(AND(B1772="Premier League",E1772="Highlights"),_xlfn.XLOOKUP(H1772,Calendar!O:O,Calendar!N:N,,-1),""))</f>
        <v/>
      </c>
      <c r="AI1772" s="61" t="str">
        <f>IF(AND(AH1772&lt;&gt;"",E1772="Live"),_xlfn.XLOOKUP(_xlfn.TEXTJOIN(" vs ",,C1772:D1772),Calendar!G:G,Calendar!K:K),"")</f>
        <v/>
      </c>
      <c r="AJ1772" s="61" t="str">
        <f>IF(AND(K1772&lt;&gt;"Match of the Day",K1772&lt;&gt;"Match of the Day 2",K1772&lt;&gt;"Match of the Day Repeat"),"",1+MAX($AJ$10:AJ1771))</f>
        <v/>
      </c>
    </row>
    <row r="1773" spans="34:36" x14ac:dyDescent="0.35">
      <c r="AH1773" s="16" t="str">
        <f>IF(AND(B1773="Premier League",E1773="Live"),_xlfn.XLOOKUP(_xlfn.TEXTJOIN(" vs ",,C1773:D1773),Calendar!G:G,Calendar!B:B),IF(AND(B1773="Premier League",E1773="Highlights"),_xlfn.XLOOKUP(H1773,Calendar!O:O,Calendar!N:N,,-1),""))</f>
        <v/>
      </c>
      <c r="AI1773" s="61" t="str">
        <f>IF(AND(AH1773&lt;&gt;"",E1773="Live"),_xlfn.XLOOKUP(_xlfn.TEXTJOIN(" vs ",,C1773:D1773),Calendar!G:G,Calendar!K:K),"")</f>
        <v/>
      </c>
      <c r="AJ1773" s="61" t="str">
        <f>IF(AND(K1773&lt;&gt;"Match of the Day",K1773&lt;&gt;"Match of the Day 2",K1773&lt;&gt;"Match of the Day Repeat"),"",1+MAX($AJ$10:AJ1772))</f>
        <v/>
      </c>
    </row>
    <row r="1774" spans="34:36" x14ac:dyDescent="0.35">
      <c r="AH1774" s="16" t="str">
        <f>IF(AND(B1774="Premier League",E1774="Live"),_xlfn.XLOOKUP(_xlfn.TEXTJOIN(" vs ",,C1774:D1774),Calendar!G:G,Calendar!B:B),IF(AND(B1774="Premier League",E1774="Highlights"),_xlfn.XLOOKUP(H1774,Calendar!O:O,Calendar!N:N,,-1),""))</f>
        <v/>
      </c>
      <c r="AI1774" s="61" t="str">
        <f>IF(AND(AH1774&lt;&gt;"",E1774="Live"),_xlfn.XLOOKUP(_xlfn.TEXTJOIN(" vs ",,C1774:D1774),Calendar!G:G,Calendar!K:K),"")</f>
        <v/>
      </c>
      <c r="AJ1774" s="61" t="str">
        <f>IF(AND(K1774&lt;&gt;"Match of the Day",K1774&lt;&gt;"Match of the Day 2",K1774&lt;&gt;"Match of the Day Repeat"),"",1+MAX($AJ$10:AJ1773))</f>
        <v/>
      </c>
    </row>
    <row r="1775" spans="34:36" x14ac:dyDescent="0.35">
      <c r="AH1775" s="16" t="str">
        <f>IF(AND(B1775="Premier League",E1775="Live"),_xlfn.XLOOKUP(_xlfn.TEXTJOIN(" vs ",,C1775:D1775),Calendar!G:G,Calendar!B:B),IF(AND(B1775="Premier League",E1775="Highlights"),_xlfn.XLOOKUP(H1775,Calendar!O:O,Calendar!N:N,,-1),""))</f>
        <v/>
      </c>
      <c r="AI1775" s="61" t="str">
        <f>IF(AND(AH1775&lt;&gt;"",E1775="Live"),_xlfn.XLOOKUP(_xlfn.TEXTJOIN(" vs ",,C1775:D1775),Calendar!G:G,Calendar!K:K),"")</f>
        <v/>
      </c>
      <c r="AJ1775" s="61" t="str">
        <f>IF(AND(K1775&lt;&gt;"Match of the Day",K1775&lt;&gt;"Match of the Day 2",K1775&lt;&gt;"Match of the Day Repeat"),"",1+MAX($AJ$10:AJ1774))</f>
        <v/>
      </c>
    </row>
    <row r="1776" spans="34:36" x14ac:dyDescent="0.35">
      <c r="AH1776" s="16" t="str">
        <f>IF(AND(B1776="Premier League",E1776="Live"),_xlfn.XLOOKUP(_xlfn.TEXTJOIN(" vs ",,C1776:D1776),Calendar!G:G,Calendar!B:B),IF(AND(B1776="Premier League",E1776="Highlights"),_xlfn.XLOOKUP(H1776,Calendar!O:O,Calendar!N:N,,-1),""))</f>
        <v/>
      </c>
      <c r="AI1776" s="61" t="str">
        <f>IF(AND(AH1776&lt;&gt;"",E1776="Live"),_xlfn.XLOOKUP(_xlfn.TEXTJOIN(" vs ",,C1776:D1776),Calendar!G:G,Calendar!K:K),"")</f>
        <v/>
      </c>
      <c r="AJ1776" s="61" t="str">
        <f>IF(AND(K1776&lt;&gt;"Match of the Day",K1776&lt;&gt;"Match of the Day 2",K1776&lt;&gt;"Match of the Day Repeat"),"",1+MAX($AJ$10:AJ1775))</f>
        <v/>
      </c>
    </row>
    <row r="1777" spans="34:36" x14ac:dyDescent="0.35">
      <c r="AH1777" s="16" t="str">
        <f>IF(AND(B1777="Premier League",E1777="Live"),_xlfn.XLOOKUP(_xlfn.TEXTJOIN(" vs ",,C1777:D1777),Calendar!G:G,Calendar!B:B),IF(AND(B1777="Premier League",E1777="Highlights"),_xlfn.XLOOKUP(H1777,Calendar!O:O,Calendar!N:N,,-1),""))</f>
        <v/>
      </c>
      <c r="AI1777" s="61" t="str">
        <f>IF(AND(AH1777&lt;&gt;"",E1777="Live"),_xlfn.XLOOKUP(_xlfn.TEXTJOIN(" vs ",,C1777:D1777),Calendar!G:G,Calendar!K:K),"")</f>
        <v/>
      </c>
      <c r="AJ1777" s="61" t="str">
        <f>IF(AND(K1777&lt;&gt;"Match of the Day",K1777&lt;&gt;"Match of the Day 2",K1777&lt;&gt;"Match of the Day Repeat"),"",1+MAX($AJ$10:AJ1776))</f>
        <v/>
      </c>
    </row>
    <row r="1778" spans="34:36" x14ac:dyDescent="0.35">
      <c r="AH1778" s="16" t="str">
        <f>IF(AND(B1778="Premier League",E1778="Live"),_xlfn.XLOOKUP(_xlfn.TEXTJOIN(" vs ",,C1778:D1778),Calendar!G:G,Calendar!B:B),IF(AND(B1778="Premier League",E1778="Highlights"),_xlfn.XLOOKUP(H1778,Calendar!O:O,Calendar!N:N,,-1),""))</f>
        <v/>
      </c>
      <c r="AI1778" s="61" t="str">
        <f>IF(AND(AH1778&lt;&gt;"",E1778="Live"),_xlfn.XLOOKUP(_xlfn.TEXTJOIN(" vs ",,C1778:D1778),Calendar!G:G,Calendar!K:K),"")</f>
        <v/>
      </c>
      <c r="AJ1778" s="61" t="str">
        <f>IF(AND(K1778&lt;&gt;"Match of the Day",K1778&lt;&gt;"Match of the Day 2",K1778&lt;&gt;"Match of the Day Repeat"),"",1+MAX($AJ$10:AJ1777))</f>
        <v/>
      </c>
    </row>
    <row r="1779" spans="34:36" x14ac:dyDescent="0.35">
      <c r="AH1779" s="16" t="str">
        <f>IF(AND(B1779="Premier League",E1779="Live"),_xlfn.XLOOKUP(_xlfn.TEXTJOIN(" vs ",,C1779:D1779),Calendar!G:G,Calendar!B:B),IF(AND(B1779="Premier League",E1779="Highlights"),_xlfn.XLOOKUP(H1779,Calendar!O:O,Calendar!N:N,,-1),""))</f>
        <v/>
      </c>
      <c r="AI1779" s="61" t="str">
        <f>IF(AND(AH1779&lt;&gt;"",E1779="Live"),_xlfn.XLOOKUP(_xlfn.TEXTJOIN(" vs ",,C1779:D1779),Calendar!G:G,Calendar!K:K),"")</f>
        <v/>
      </c>
      <c r="AJ1779" s="61" t="str">
        <f>IF(AND(K1779&lt;&gt;"Match of the Day",K1779&lt;&gt;"Match of the Day 2",K1779&lt;&gt;"Match of the Day Repeat"),"",1+MAX($AJ$10:AJ1778))</f>
        <v/>
      </c>
    </row>
    <row r="1780" spans="34:36" x14ac:dyDescent="0.35">
      <c r="AH1780" s="16" t="str">
        <f>IF(AND(B1780="Premier League",E1780="Live"),_xlfn.XLOOKUP(_xlfn.TEXTJOIN(" vs ",,C1780:D1780),Calendar!G:G,Calendar!B:B),IF(AND(B1780="Premier League",E1780="Highlights"),_xlfn.XLOOKUP(H1780,Calendar!O:O,Calendar!N:N,,-1),""))</f>
        <v/>
      </c>
      <c r="AI1780" s="61" t="str">
        <f>IF(AND(AH1780&lt;&gt;"",E1780="Live"),_xlfn.XLOOKUP(_xlfn.TEXTJOIN(" vs ",,C1780:D1780),Calendar!G:G,Calendar!K:K),"")</f>
        <v/>
      </c>
      <c r="AJ1780" s="61" t="str">
        <f>IF(AND(K1780&lt;&gt;"Match of the Day",K1780&lt;&gt;"Match of the Day 2",K1780&lt;&gt;"Match of the Day Repeat"),"",1+MAX($AJ$10:AJ1779))</f>
        <v/>
      </c>
    </row>
    <row r="1781" spans="34:36" x14ac:dyDescent="0.35">
      <c r="AH1781" s="16" t="str">
        <f>IF(AND(B1781="Premier League",E1781="Live"),_xlfn.XLOOKUP(_xlfn.TEXTJOIN(" vs ",,C1781:D1781),Calendar!G:G,Calendar!B:B),IF(AND(B1781="Premier League",E1781="Highlights"),_xlfn.XLOOKUP(H1781,Calendar!O:O,Calendar!N:N,,-1),""))</f>
        <v/>
      </c>
      <c r="AI1781" s="61" t="str">
        <f>IF(AND(AH1781&lt;&gt;"",E1781="Live"),_xlfn.XLOOKUP(_xlfn.TEXTJOIN(" vs ",,C1781:D1781),Calendar!G:G,Calendar!K:K),"")</f>
        <v/>
      </c>
      <c r="AJ1781" s="61" t="str">
        <f>IF(AND(K1781&lt;&gt;"Match of the Day",K1781&lt;&gt;"Match of the Day 2",K1781&lt;&gt;"Match of the Day Repeat"),"",1+MAX($AJ$10:AJ1780))</f>
        <v/>
      </c>
    </row>
    <row r="1782" spans="34:36" x14ac:dyDescent="0.35">
      <c r="AH1782" s="16" t="str">
        <f>IF(AND(B1782="Premier League",E1782="Live"),_xlfn.XLOOKUP(_xlfn.TEXTJOIN(" vs ",,C1782:D1782),Calendar!G:G,Calendar!B:B),IF(AND(B1782="Premier League",E1782="Highlights"),_xlfn.XLOOKUP(H1782,Calendar!O:O,Calendar!N:N,,-1),""))</f>
        <v/>
      </c>
      <c r="AI1782" s="61" t="str">
        <f>IF(AND(AH1782&lt;&gt;"",E1782="Live"),_xlfn.XLOOKUP(_xlfn.TEXTJOIN(" vs ",,C1782:D1782),Calendar!G:G,Calendar!K:K),"")</f>
        <v/>
      </c>
      <c r="AJ1782" s="61" t="str">
        <f>IF(AND(K1782&lt;&gt;"Match of the Day",K1782&lt;&gt;"Match of the Day 2",K1782&lt;&gt;"Match of the Day Repeat"),"",1+MAX($AJ$10:AJ1781))</f>
        <v/>
      </c>
    </row>
    <row r="1783" spans="34:36" x14ac:dyDescent="0.35">
      <c r="AH1783" s="16" t="str">
        <f>IF(AND(B1783="Premier League",E1783="Live"),_xlfn.XLOOKUP(_xlfn.TEXTJOIN(" vs ",,C1783:D1783),Calendar!G:G,Calendar!B:B),IF(AND(B1783="Premier League",E1783="Highlights"),_xlfn.XLOOKUP(H1783,Calendar!O:O,Calendar!N:N,,-1),""))</f>
        <v/>
      </c>
      <c r="AI1783" s="61" t="str">
        <f>IF(AND(AH1783&lt;&gt;"",E1783="Live"),_xlfn.XLOOKUP(_xlfn.TEXTJOIN(" vs ",,C1783:D1783),Calendar!G:G,Calendar!K:K),"")</f>
        <v/>
      </c>
      <c r="AJ1783" s="61" t="str">
        <f>IF(AND(K1783&lt;&gt;"Match of the Day",K1783&lt;&gt;"Match of the Day 2",K1783&lt;&gt;"Match of the Day Repeat"),"",1+MAX($AJ$10:AJ1782))</f>
        <v/>
      </c>
    </row>
    <row r="1784" spans="34:36" x14ac:dyDescent="0.35">
      <c r="AH1784" s="16" t="str">
        <f>IF(AND(B1784="Premier League",E1784="Live"),_xlfn.XLOOKUP(_xlfn.TEXTJOIN(" vs ",,C1784:D1784),Calendar!G:G,Calendar!B:B),IF(AND(B1784="Premier League",E1784="Highlights"),_xlfn.XLOOKUP(H1784,Calendar!O:O,Calendar!N:N,,-1),""))</f>
        <v/>
      </c>
      <c r="AI1784" s="61" t="str">
        <f>IF(AND(AH1784&lt;&gt;"",E1784="Live"),_xlfn.XLOOKUP(_xlfn.TEXTJOIN(" vs ",,C1784:D1784),Calendar!G:G,Calendar!K:K),"")</f>
        <v/>
      </c>
      <c r="AJ1784" s="61" t="str">
        <f>IF(AND(K1784&lt;&gt;"Match of the Day",K1784&lt;&gt;"Match of the Day 2",K1784&lt;&gt;"Match of the Day Repeat"),"",1+MAX($AJ$10:AJ1783))</f>
        <v/>
      </c>
    </row>
    <row r="1785" spans="34:36" x14ac:dyDescent="0.35">
      <c r="AH1785" s="16" t="str">
        <f>IF(AND(B1785="Premier League",E1785="Live"),_xlfn.XLOOKUP(_xlfn.TEXTJOIN(" vs ",,C1785:D1785),Calendar!G:G,Calendar!B:B),IF(AND(B1785="Premier League",E1785="Highlights"),_xlfn.XLOOKUP(H1785,Calendar!O:O,Calendar!N:N,,-1),""))</f>
        <v/>
      </c>
      <c r="AI1785" s="61" t="str">
        <f>IF(AND(AH1785&lt;&gt;"",E1785="Live"),_xlfn.XLOOKUP(_xlfn.TEXTJOIN(" vs ",,C1785:D1785),Calendar!G:G,Calendar!K:K),"")</f>
        <v/>
      </c>
      <c r="AJ1785" s="61" t="str">
        <f>IF(AND(K1785&lt;&gt;"Match of the Day",K1785&lt;&gt;"Match of the Day 2",K1785&lt;&gt;"Match of the Day Repeat"),"",1+MAX($AJ$10:AJ1784))</f>
        <v/>
      </c>
    </row>
    <row r="1786" spans="34:36" x14ac:dyDescent="0.35">
      <c r="AH1786" s="16" t="str">
        <f>IF(AND(B1786="Premier League",E1786="Live"),_xlfn.XLOOKUP(_xlfn.TEXTJOIN(" vs ",,C1786:D1786),Calendar!G:G,Calendar!B:B),IF(AND(B1786="Premier League",E1786="Highlights"),_xlfn.XLOOKUP(H1786,Calendar!O:O,Calendar!N:N,,-1),""))</f>
        <v/>
      </c>
      <c r="AI1786" s="61" t="str">
        <f>IF(AND(AH1786&lt;&gt;"",E1786="Live"),_xlfn.XLOOKUP(_xlfn.TEXTJOIN(" vs ",,C1786:D1786),Calendar!G:G,Calendar!K:K),"")</f>
        <v/>
      </c>
      <c r="AJ1786" s="61" t="str">
        <f>IF(AND(K1786&lt;&gt;"Match of the Day",K1786&lt;&gt;"Match of the Day 2",K1786&lt;&gt;"Match of the Day Repeat"),"",1+MAX($AJ$10:AJ1785))</f>
        <v/>
      </c>
    </row>
    <row r="1787" spans="34:36" x14ac:dyDescent="0.35">
      <c r="AH1787" s="16" t="str">
        <f>IF(AND(B1787="Premier League",E1787="Live"),_xlfn.XLOOKUP(_xlfn.TEXTJOIN(" vs ",,C1787:D1787),Calendar!G:G,Calendar!B:B),IF(AND(B1787="Premier League",E1787="Highlights"),_xlfn.XLOOKUP(H1787,Calendar!O:O,Calendar!N:N,,-1),""))</f>
        <v/>
      </c>
      <c r="AI1787" s="61" t="str">
        <f>IF(AND(AH1787&lt;&gt;"",E1787="Live"),_xlfn.XLOOKUP(_xlfn.TEXTJOIN(" vs ",,C1787:D1787),Calendar!G:G,Calendar!K:K),"")</f>
        <v/>
      </c>
      <c r="AJ1787" s="61" t="str">
        <f>IF(AND(K1787&lt;&gt;"Match of the Day",K1787&lt;&gt;"Match of the Day 2",K1787&lt;&gt;"Match of the Day Repeat"),"",1+MAX($AJ$10:AJ1786))</f>
        <v/>
      </c>
    </row>
    <row r="1788" spans="34:36" x14ac:dyDescent="0.35">
      <c r="AH1788" s="16" t="str">
        <f>IF(AND(B1788="Premier League",E1788="Live"),_xlfn.XLOOKUP(_xlfn.TEXTJOIN(" vs ",,C1788:D1788),Calendar!G:G,Calendar!B:B),IF(AND(B1788="Premier League",E1788="Highlights"),_xlfn.XLOOKUP(H1788,Calendar!O:O,Calendar!N:N,,-1),""))</f>
        <v/>
      </c>
      <c r="AI1788" s="61" t="str">
        <f>IF(AND(AH1788&lt;&gt;"",E1788="Live"),_xlfn.XLOOKUP(_xlfn.TEXTJOIN(" vs ",,C1788:D1788),Calendar!G:G,Calendar!K:K),"")</f>
        <v/>
      </c>
      <c r="AJ1788" s="61" t="str">
        <f>IF(AND(K1788&lt;&gt;"Match of the Day",K1788&lt;&gt;"Match of the Day 2",K1788&lt;&gt;"Match of the Day Repeat"),"",1+MAX($AJ$10:AJ1787))</f>
        <v/>
      </c>
    </row>
    <row r="1789" spans="34:36" x14ac:dyDescent="0.35">
      <c r="AH1789" s="16" t="str">
        <f>IF(AND(B1789="Premier League",E1789="Live"),_xlfn.XLOOKUP(_xlfn.TEXTJOIN(" vs ",,C1789:D1789),Calendar!G:G,Calendar!B:B),IF(AND(B1789="Premier League",E1789="Highlights"),_xlfn.XLOOKUP(H1789,Calendar!O:O,Calendar!N:N,,-1),""))</f>
        <v/>
      </c>
      <c r="AI1789" s="61" t="str">
        <f>IF(AND(AH1789&lt;&gt;"",E1789="Live"),_xlfn.XLOOKUP(_xlfn.TEXTJOIN(" vs ",,C1789:D1789),Calendar!G:G,Calendar!K:K),"")</f>
        <v/>
      </c>
      <c r="AJ1789" s="61" t="str">
        <f>IF(AND(K1789&lt;&gt;"Match of the Day",K1789&lt;&gt;"Match of the Day 2",K1789&lt;&gt;"Match of the Day Repeat"),"",1+MAX($AJ$10:AJ1788))</f>
        <v/>
      </c>
    </row>
    <row r="1790" spans="34:36" x14ac:dyDescent="0.35">
      <c r="AH1790" s="16" t="str">
        <f>IF(AND(B1790="Premier League",E1790="Live"),_xlfn.XLOOKUP(_xlfn.TEXTJOIN(" vs ",,C1790:D1790),Calendar!G:G,Calendar!B:B),IF(AND(B1790="Premier League",E1790="Highlights"),_xlfn.XLOOKUP(H1790,Calendar!O:O,Calendar!N:N,,-1),""))</f>
        <v/>
      </c>
      <c r="AI1790" s="61" t="str">
        <f>IF(AND(AH1790&lt;&gt;"",E1790="Live"),_xlfn.XLOOKUP(_xlfn.TEXTJOIN(" vs ",,C1790:D1790),Calendar!G:G,Calendar!K:K),"")</f>
        <v/>
      </c>
      <c r="AJ1790" s="61" t="str">
        <f>IF(AND(K1790&lt;&gt;"Match of the Day",K1790&lt;&gt;"Match of the Day 2",K1790&lt;&gt;"Match of the Day Repeat"),"",1+MAX($AJ$10:AJ1789))</f>
        <v/>
      </c>
    </row>
    <row r="1791" spans="34:36" x14ac:dyDescent="0.35">
      <c r="AH1791" s="16" t="str">
        <f>IF(AND(B1791="Premier League",E1791="Live"),_xlfn.XLOOKUP(_xlfn.TEXTJOIN(" vs ",,C1791:D1791),Calendar!G:G,Calendar!B:B),IF(AND(B1791="Premier League",E1791="Highlights"),_xlfn.XLOOKUP(H1791,Calendar!O:O,Calendar!N:N,,-1),""))</f>
        <v/>
      </c>
      <c r="AI1791" s="61" t="str">
        <f>IF(AND(AH1791&lt;&gt;"",E1791="Live"),_xlfn.XLOOKUP(_xlfn.TEXTJOIN(" vs ",,C1791:D1791),Calendar!G:G,Calendar!K:K),"")</f>
        <v/>
      </c>
      <c r="AJ1791" s="61" t="str">
        <f>IF(AND(K1791&lt;&gt;"Match of the Day",K1791&lt;&gt;"Match of the Day 2",K1791&lt;&gt;"Match of the Day Repeat"),"",1+MAX($AJ$10:AJ1790))</f>
        <v/>
      </c>
    </row>
    <row r="1792" spans="34:36" x14ac:dyDescent="0.35">
      <c r="AH1792" s="16" t="str">
        <f>IF(AND(B1792="Premier League",E1792="Live"),_xlfn.XLOOKUP(_xlfn.TEXTJOIN(" vs ",,C1792:D1792),Calendar!G:G,Calendar!B:B),IF(AND(B1792="Premier League",E1792="Highlights"),_xlfn.XLOOKUP(H1792,Calendar!O:O,Calendar!N:N,,-1),""))</f>
        <v/>
      </c>
      <c r="AI1792" s="61" t="str">
        <f>IF(AND(AH1792&lt;&gt;"",E1792="Live"),_xlfn.XLOOKUP(_xlfn.TEXTJOIN(" vs ",,C1792:D1792),Calendar!G:G,Calendar!K:K),"")</f>
        <v/>
      </c>
      <c r="AJ1792" s="61" t="str">
        <f>IF(AND(K1792&lt;&gt;"Match of the Day",K1792&lt;&gt;"Match of the Day 2",K1792&lt;&gt;"Match of the Day Repeat"),"",1+MAX($AJ$10:AJ1791))</f>
        <v/>
      </c>
    </row>
    <row r="1793" spans="34:36" x14ac:dyDescent="0.35">
      <c r="AH1793" s="16" t="str">
        <f>IF(AND(B1793="Premier League",E1793="Live"),_xlfn.XLOOKUP(_xlfn.TEXTJOIN(" vs ",,C1793:D1793),Calendar!G:G,Calendar!B:B),IF(AND(B1793="Premier League",E1793="Highlights"),_xlfn.XLOOKUP(H1793,Calendar!O:O,Calendar!N:N,,-1),""))</f>
        <v/>
      </c>
      <c r="AI1793" s="61" t="str">
        <f>IF(AND(AH1793&lt;&gt;"",E1793="Live"),_xlfn.XLOOKUP(_xlfn.TEXTJOIN(" vs ",,C1793:D1793),Calendar!G:G,Calendar!K:K),"")</f>
        <v/>
      </c>
      <c r="AJ1793" s="61" t="str">
        <f>IF(AND(K1793&lt;&gt;"Match of the Day",K1793&lt;&gt;"Match of the Day 2",K1793&lt;&gt;"Match of the Day Repeat"),"",1+MAX($AJ$10:AJ1792))</f>
        <v/>
      </c>
    </row>
    <row r="1794" spans="34:36" x14ac:dyDescent="0.35">
      <c r="AH1794" s="16" t="str">
        <f>IF(AND(B1794="Premier League",E1794="Live"),_xlfn.XLOOKUP(_xlfn.TEXTJOIN(" vs ",,C1794:D1794),Calendar!G:G,Calendar!B:B),IF(AND(B1794="Premier League",E1794="Highlights"),_xlfn.XLOOKUP(H1794,Calendar!O:O,Calendar!N:N,,-1),""))</f>
        <v/>
      </c>
      <c r="AI1794" s="61" t="str">
        <f>IF(AND(AH1794&lt;&gt;"",E1794="Live"),_xlfn.XLOOKUP(_xlfn.TEXTJOIN(" vs ",,C1794:D1794),Calendar!G:G,Calendar!K:K),"")</f>
        <v/>
      </c>
      <c r="AJ1794" s="61" t="str">
        <f>IF(AND(K1794&lt;&gt;"Match of the Day",K1794&lt;&gt;"Match of the Day 2",K1794&lt;&gt;"Match of the Day Repeat"),"",1+MAX($AJ$10:AJ1793))</f>
        <v/>
      </c>
    </row>
    <row r="1795" spans="34:36" x14ac:dyDescent="0.35">
      <c r="AH1795" s="16" t="str">
        <f>IF(AND(B1795="Premier League",E1795="Live"),_xlfn.XLOOKUP(_xlfn.TEXTJOIN(" vs ",,C1795:D1795),Calendar!G:G,Calendar!B:B),IF(AND(B1795="Premier League",E1795="Highlights"),_xlfn.XLOOKUP(H1795,Calendar!O:O,Calendar!N:N,,-1),""))</f>
        <v/>
      </c>
      <c r="AI1795" s="61" t="str">
        <f>IF(AND(AH1795&lt;&gt;"",E1795="Live"),_xlfn.XLOOKUP(_xlfn.TEXTJOIN(" vs ",,C1795:D1795),Calendar!G:G,Calendar!K:K),"")</f>
        <v/>
      </c>
      <c r="AJ1795" s="61" t="str">
        <f>IF(AND(K1795&lt;&gt;"Match of the Day",K1795&lt;&gt;"Match of the Day 2",K1795&lt;&gt;"Match of the Day Repeat"),"",1+MAX($AJ$10:AJ1794))</f>
        <v/>
      </c>
    </row>
    <row r="1796" spans="34:36" x14ac:dyDescent="0.35">
      <c r="AH1796" s="16" t="str">
        <f>IF(AND(B1796="Premier League",E1796="Live"),_xlfn.XLOOKUP(_xlfn.TEXTJOIN(" vs ",,C1796:D1796),Calendar!G:G,Calendar!B:B),IF(AND(B1796="Premier League",E1796="Highlights"),_xlfn.XLOOKUP(H1796,Calendar!O:O,Calendar!N:N,,-1),""))</f>
        <v/>
      </c>
      <c r="AI1796" s="61" t="str">
        <f>IF(AND(AH1796&lt;&gt;"",E1796="Live"),_xlfn.XLOOKUP(_xlfn.TEXTJOIN(" vs ",,C1796:D1796),Calendar!G:G,Calendar!K:K),"")</f>
        <v/>
      </c>
      <c r="AJ1796" s="61" t="str">
        <f>IF(AND(K1796&lt;&gt;"Match of the Day",K1796&lt;&gt;"Match of the Day 2",K1796&lt;&gt;"Match of the Day Repeat"),"",1+MAX($AJ$10:AJ1795))</f>
        <v/>
      </c>
    </row>
    <row r="1797" spans="34:36" x14ac:dyDescent="0.35">
      <c r="AH1797" s="16" t="str">
        <f>IF(AND(B1797="Premier League",E1797="Live"),_xlfn.XLOOKUP(_xlfn.TEXTJOIN(" vs ",,C1797:D1797),Calendar!G:G,Calendar!B:B),IF(AND(B1797="Premier League",E1797="Highlights"),_xlfn.XLOOKUP(H1797,Calendar!O:O,Calendar!N:N,,-1),""))</f>
        <v/>
      </c>
      <c r="AI1797" s="61" t="str">
        <f>IF(AND(AH1797&lt;&gt;"",E1797="Live"),_xlfn.XLOOKUP(_xlfn.TEXTJOIN(" vs ",,C1797:D1797),Calendar!G:G,Calendar!K:K),"")</f>
        <v/>
      </c>
      <c r="AJ1797" s="61" t="str">
        <f>IF(AND(K1797&lt;&gt;"Match of the Day",K1797&lt;&gt;"Match of the Day 2",K1797&lt;&gt;"Match of the Day Repeat"),"",1+MAX($AJ$10:AJ1796))</f>
        <v/>
      </c>
    </row>
    <row r="1798" spans="34:36" x14ac:dyDescent="0.35">
      <c r="AH1798" s="16" t="str">
        <f>IF(AND(B1798="Premier League",E1798="Live"),_xlfn.XLOOKUP(_xlfn.TEXTJOIN(" vs ",,C1798:D1798),Calendar!G:G,Calendar!B:B),IF(AND(B1798="Premier League",E1798="Highlights"),_xlfn.XLOOKUP(H1798,Calendar!O:O,Calendar!N:N,,-1),""))</f>
        <v/>
      </c>
      <c r="AI1798" s="61" t="str">
        <f>IF(AND(AH1798&lt;&gt;"",E1798="Live"),_xlfn.XLOOKUP(_xlfn.TEXTJOIN(" vs ",,C1798:D1798),Calendar!G:G,Calendar!K:K),"")</f>
        <v/>
      </c>
      <c r="AJ1798" s="61" t="str">
        <f>IF(AND(K1798&lt;&gt;"Match of the Day",K1798&lt;&gt;"Match of the Day 2",K1798&lt;&gt;"Match of the Day Repeat"),"",1+MAX($AJ$10:AJ1797))</f>
        <v/>
      </c>
    </row>
    <row r="1799" spans="34:36" x14ac:dyDescent="0.35">
      <c r="AH1799" s="16" t="str">
        <f>IF(AND(B1799="Premier League",E1799="Live"),_xlfn.XLOOKUP(_xlfn.TEXTJOIN(" vs ",,C1799:D1799),Calendar!G:G,Calendar!B:B),IF(AND(B1799="Premier League",E1799="Highlights"),_xlfn.XLOOKUP(H1799,Calendar!O:O,Calendar!N:N,,-1),""))</f>
        <v/>
      </c>
      <c r="AI1799" s="61" t="str">
        <f>IF(AND(AH1799&lt;&gt;"",E1799="Live"),_xlfn.XLOOKUP(_xlfn.TEXTJOIN(" vs ",,C1799:D1799),Calendar!G:G,Calendar!K:K),"")</f>
        <v/>
      </c>
      <c r="AJ1799" s="61" t="str">
        <f>IF(AND(K1799&lt;&gt;"Match of the Day",K1799&lt;&gt;"Match of the Day 2",K1799&lt;&gt;"Match of the Day Repeat"),"",1+MAX($AJ$10:AJ1798))</f>
        <v/>
      </c>
    </row>
    <row r="1800" spans="34:36" x14ac:dyDescent="0.35">
      <c r="AH1800" s="16" t="str">
        <f>IF(AND(B1800="Premier League",E1800="Live"),_xlfn.XLOOKUP(_xlfn.TEXTJOIN(" vs ",,C1800:D1800),Calendar!G:G,Calendar!B:B),IF(AND(B1800="Premier League",E1800="Highlights"),_xlfn.XLOOKUP(H1800,Calendar!O:O,Calendar!N:N,,-1),""))</f>
        <v/>
      </c>
      <c r="AI1800" s="61" t="str">
        <f>IF(AND(AH1800&lt;&gt;"",E1800="Live"),_xlfn.XLOOKUP(_xlfn.TEXTJOIN(" vs ",,C1800:D1800),Calendar!G:G,Calendar!K:K),"")</f>
        <v/>
      </c>
      <c r="AJ1800" s="61" t="str">
        <f>IF(AND(K1800&lt;&gt;"Match of the Day",K1800&lt;&gt;"Match of the Day 2",K1800&lt;&gt;"Match of the Day Repeat"),"",1+MAX($AJ$10:AJ1799))</f>
        <v/>
      </c>
    </row>
    <row r="1801" spans="34:36" x14ac:dyDescent="0.35">
      <c r="AH1801" s="16" t="str">
        <f>IF(AND(B1801="Premier League",E1801="Live"),_xlfn.XLOOKUP(_xlfn.TEXTJOIN(" vs ",,C1801:D1801),Calendar!G:G,Calendar!B:B),IF(AND(B1801="Premier League",E1801="Highlights"),_xlfn.XLOOKUP(H1801,Calendar!O:O,Calendar!N:N,,-1),""))</f>
        <v/>
      </c>
      <c r="AI1801" s="61" t="str">
        <f>IF(AND(AH1801&lt;&gt;"",E1801="Live"),_xlfn.XLOOKUP(_xlfn.TEXTJOIN(" vs ",,C1801:D1801),Calendar!G:G,Calendar!K:K),"")</f>
        <v/>
      </c>
      <c r="AJ1801" s="61" t="str">
        <f>IF(AND(K1801&lt;&gt;"Match of the Day",K1801&lt;&gt;"Match of the Day 2",K1801&lt;&gt;"Match of the Day Repeat"),"",1+MAX($AJ$10:AJ1800))</f>
        <v/>
      </c>
    </row>
    <row r="1802" spans="34:36" x14ac:dyDescent="0.35">
      <c r="AH1802" s="16" t="str">
        <f>IF(AND(B1802="Premier League",E1802="Live"),_xlfn.XLOOKUP(_xlfn.TEXTJOIN(" vs ",,C1802:D1802),Calendar!G:G,Calendar!B:B),IF(AND(B1802="Premier League",E1802="Highlights"),_xlfn.XLOOKUP(H1802,Calendar!O:O,Calendar!N:N,,-1),""))</f>
        <v/>
      </c>
      <c r="AI1802" s="61" t="str">
        <f>IF(AND(AH1802&lt;&gt;"",E1802="Live"),_xlfn.XLOOKUP(_xlfn.TEXTJOIN(" vs ",,C1802:D1802),Calendar!G:G,Calendar!K:K),"")</f>
        <v/>
      </c>
      <c r="AJ1802" s="61" t="str">
        <f>IF(AND(K1802&lt;&gt;"Match of the Day",K1802&lt;&gt;"Match of the Day 2",K1802&lt;&gt;"Match of the Day Repeat"),"",1+MAX($AJ$10:AJ1801))</f>
        <v/>
      </c>
    </row>
    <row r="1803" spans="34:36" x14ac:dyDescent="0.35">
      <c r="AH1803" s="16" t="str">
        <f>IF(AND(B1803="Premier League",E1803="Live"),_xlfn.XLOOKUP(_xlfn.TEXTJOIN(" vs ",,C1803:D1803),Calendar!G:G,Calendar!B:B),IF(AND(B1803="Premier League",E1803="Highlights"),_xlfn.XLOOKUP(H1803,Calendar!O:O,Calendar!N:N,,-1),""))</f>
        <v/>
      </c>
      <c r="AI1803" s="61" t="str">
        <f>IF(AND(AH1803&lt;&gt;"",E1803="Live"),_xlfn.XLOOKUP(_xlfn.TEXTJOIN(" vs ",,C1803:D1803),Calendar!G:G,Calendar!K:K),"")</f>
        <v/>
      </c>
      <c r="AJ1803" s="61" t="str">
        <f>IF(AND(K1803&lt;&gt;"Match of the Day",K1803&lt;&gt;"Match of the Day 2",K1803&lt;&gt;"Match of the Day Repeat"),"",1+MAX($AJ$10:AJ1802))</f>
        <v/>
      </c>
    </row>
    <row r="1804" spans="34:36" x14ac:dyDescent="0.35">
      <c r="AH1804" s="16" t="str">
        <f>IF(AND(B1804="Premier League",E1804="Live"),_xlfn.XLOOKUP(_xlfn.TEXTJOIN(" vs ",,C1804:D1804),Calendar!G:G,Calendar!B:B),IF(AND(B1804="Premier League",E1804="Highlights"),_xlfn.XLOOKUP(H1804,Calendar!O:O,Calendar!N:N,,-1),""))</f>
        <v/>
      </c>
      <c r="AI1804" s="61" t="str">
        <f>IF(AND(AH1804&lt;&gt;"",E1804="Live"),_xlfn.XLOOKUP(_xlfn.TEXTJOIN(" vs ",,C1804:D1804),Calendar!G:G,Calendar!K:K),"")</f>
        <v/>
      </c>
      <c r="AJ1804" s="61" t="str">
        <f>IF(AND(K1804&lt;&gt;"Match of the Day",K1804&lt;&gt;"Match of the Day 2",K1804&lt;&gt;"Match of the Day Repeat"),"",1+MAX($AJ$10:AJ1803))</f>
        <v/>
      </c>
    </row>
    <row r="1805" spans="34:36" x14ac:dyDescent="0.35">
      <c r="AH1805" s="16" t="str">
        <f>IF(AND(B1805="Premier League",E1805="Live"),_xlfn.XLOOKUP(_xlfn.TEXTJOIN(" vs ",,C1805:D1805),Calendar!G:G,Calendar!B:B),IF(AND(B1805="Premier League",E1805="Highlights"),_xlfn.XLOOKUP(H1805,Calendar!O:O,Calendar!N:N,,-1),""))</f>
        <v/>
      </c>
      <c r="AI1805" s="61" t="str">
        <f>IF(AND(AH1805&lt;&gt;"",E1805="Live"),_xlfn.XLOOKUP(_xlfn.TEXTJOIN(" vs ",,C1805:D1805),Calendar!G:G,Calendar!K:K),"")</f>
        <v/>
      </c>
      <c r="AJ1805" s="61" t="str">
        <f>IF(AND(K1805&lt;&gt;"Match of the Day",K1805&lt;&gt;"Match of the Day 2",K1805&lt;&gt;"Match of the Day Repeat"),"",1+MAX($AJ$10:AJ1804))</f>
        <v/>
      </c>
    </row>
    <row r="1806" spans="34:36" x14ac:dyDescent="0.35">
      <c r="AH1806" s="16" t="str">
        <f>IF(AND(B1806="Premier League",E1806="Live"),_xlfn.XLOOKUP(_xlfn.TEXTJOIN(" vs ",,C1806:D1806),Calendar!G:G,Calendar!B:B),IF(AND(B1806="Premier League",E1806="Highlights"),_xlfn.XLOOKUP(H1806,Calendar!O:O,Calendar!N:N,,-1),""))</f>
        <v/>
      </c>
      <c r="AI1806" s="61" t="str">
        <f>IF(AND(AH1806&lt;&gt;"",E1806="Live"),_xlfn.XLOOKUP(_xlfn.TEXTJOIN(" vs ",,C1806:D1806),Calendar!G:G,Calendar!K:K),"")</f>
        <v/>
      </c>
      <c r="AJ1806" s="61" t="str">
        <f>IF(AND(K1806&lt;&gt;"Match of the Day",K1806&lt;&gt;"Match of the Day 2",K1806&lt;&gt;"Match of the Day Repeat"),"",1+MAX($AJ$10:AJ1805))</f>
        <v/>
      </c>
    </row>
    <row r="1807" spans="34:36" x14ac:dyDescent="0.35">
      <c r="AH1807" s="16" t="str">
        <f>IF(AND(B1807="Premier League",E1807="Live"),_xlfn.XLOOKUP(_xlfn.TEXTJOIN(" vs ",,C1807:D1807),Calendar!G:G,Calendar!B:B),IF(AND(B1807="Premier League",E1807="Highlights"),_xlfn.XLOOKUP(H1807,Calendar!O:O,Calendar!N:N,,-1),""))</f>
        <v/>
      </c>
      <c r="AI1807" s="61" t="str">
        <f>IF(AND(AH1807&lt;&gt;"",E1807="Live"),_xlfn.XLOOKUP(_xlfn.TEXTJOIN(" vs ",,C1807:D1807),Calendar!G:G,Calendar!K:K),"")</f>
        <v/>
      </c>
      <c r="AJ1807" s="61" t="str">
        <f>IF(AND(K1807&lt;&gt;"Match of the Day",K1807&lt;&gt;"Match of the Day 2",K1807&lt;&gt;"Match of the Day Repeat"),"",1+MAX($AJ$10:AJ1806))</f>
        <v/>
      </c>
    </row>
    <row r="1808" spans="34:36" x14ac:dyDescent="0.35">
      <c r="AH1808" s="16" t="str">
        <f>IF(AND(B1808="Premier League",E1808="Live"),_xlfn.XLOOKUP(_xlfn.TEXTJOIN(" vs ",,C1808:D1808),Calendar!G:G,Calendar!B:B),IF(AND(B1808="Premier League",E1808="Highlights"),_xlfn.XLOOKUP(H1808,Calendar!O:O,Calendar!N:N,,-1),""))</f>
        <v/>
      </c>
      <c r="AI1808" s="61" t="str">
        <f>IF(AND(AH1808&lt;&gt;"",E1808="Live"),_xlfn.XLOOKUP(_xlfn.TEXTJOIN(" vs ",,C1808:D1808),Calendar!G:G,Calendar!K:K),"")</f>
        <v/>
      </c>
      <c r="AJ1808" s="61" t="str">
        <f>IF(AND(K1808&lt;&gt;"Match of the Day",K1808&lt;&gt;"Match of the Day 2",K1808&lt;&gt;"Match of the Day Repeat"),"",1+MAX($AJ$10:AJ1807))</f>
        <v/>
      </c>
    </row>
    <row r="1809" spans="34:36" x14ac:dyDescent="0.35">
      <c r="AH1809" s="16" t="str">
        <f>IF(AND(B1809="Premier League",E1809="Live"),_xlfn.XLOOKUP(_xlfn.TEXTJOIN(" vs ",,C1809:D1809),Calendar!G:G,Calendar!B:B),IF(AND(B1809="Premier League",E1809="Highlights"),_xlfn.XLOOKUP(H1809,Calendar!O:O,Calendar!N:N,,-1),""))</f>
        <v/>
      </c>
      <c r="AI1809" s="61" t="str">
        <f>IF(AND(AH1809&lt;&gt;"",E1809="Live"),_xlfn.XLOOKUP(_xlfn.TEXTJOIN(" vs ",,C1809:D1809),Calendar!G:G,Calendar!K:K),"")</f>
        <v/>
      </c>
      <c r="AJ1809" s="61" t="str">
        <f>IF(AND(K1809&lt;&gt;"Match of the Day",K1809&lt;&gt;"Match of the Day 2",K1809&lt;&gt;"Match of the Day Repeat"),"",1+MAX($AJ$10:AJ1808))</f>
        <v/>
      </c>
    </row>
    <row r="1810" spans="34:36" x14ac:dyDescent="0.35">
      <c r="AH1810" s="16" t="str">
        <f>IF(AND(B1810="Premier League",E1810="Live"),_xlfn.XLOOKUP(_xlfn.TEXTJOIN(" vs ",,C1810:D1810),Calendar!G:G,Calendar!B:B),IF(AND(B1810="Premier League",E1810="Highlights"),_xlfn.XLOOKUP(H1810,Calendar!O:O,Calendar!N:N,,-1),""))</f>
        <v/>
      </c>
      <c r="AI1810" s="61" t="str">
        <f>IF(AND(AH1810&lt;&gt;"",E1810="Live"),_xlfn.XLOOKUP(_xlfn.TEXTJOIN(" vs ",,C1810:D1810),Calendar!G:G,Calendar!K:K),"")</f>
        <v/>
      </c>
      <c r="AJ1810" s="61" t="str">
        <f>IF(AND(K1810&lt;&gt;"Match of the Day",K1810&lt;&gt;"Match of the Day 2",K1810&lt;&gt;"Match of the Day Repeat"),"",1+MAX($AJ$10:AJ1809))</f>
        <v/>
      </c>
    </row>
    <row r="1811" spans="34:36" x14ac:dyDescent="0.35">
      <c r="AH1811" s="16" t="str">
        <f>IF(AND(B1811="Premier League",E1811="Live"),_xlfn.XLOOKUP(_xlfn.TEXTJOIN(" vs ",,C1811:D1811),Calendar!G:G,Calendar!B:B),IF(AND(B1811="Premier League",E1811="Highlights"),_xlfn.XLOOKUP(H1811,Calendar!O:O,Calendar!N:N,,-1),""))</f>
        <v/>
      </c>
      <c r="AI1811" s="61" t="str">
        <f>IF(AND(AH1811&lt;&gt;"",E1811="Live"),_xlfn.XLOOKUP(_xlfn.TEXTJOIN(" vs ",,C1811:D1811),Calendar!G:G,Calendar!K:K),"")</f>
        <v/>
      </c>
      <c r="AJ1811" s="61" t="str">
        <f>IF(AND(K1811&lt;&gt;"Match of the Day",K1811&lt;&gt;"Match of the Day 2",K1811&lt;&gt;"Match of the Day Repeat"),"",1+MAX($AJ$10:AJ1810))</f>
        <v/>
      </c>
    </row>
    <row r="1812" spans="34:36" x14ac:dyDescent="0.35">
      <c r="AH1812" s="16" t="str">
        <f>IF(AND(B1812="Premier League",E1812="Live"),_xlfn.XLOOKUP(_xlfn.TEXTJOIN(" vs ",,C1812:D1812),Calendar!G:G,Calendar!B:B),IF(AND(B1812="Premier League",E1812="Highlights"),_xlfn.XLOOKUP(H1812,Calendar!O:O,Calendar!N:N,,-1),""))</f>
        <v/>
      </c>
      <c r="AI1812" s="61" t="str">
        <f>IF(AND(AH1812&lt;&gt;"",E1812="Live"),_xlfn.XLOOKUP(_xlfn.TEXTJOIN(" vs ",,C1812:D1812),Calendar!G:G,Calendar!K:K),"")</f>
        <v/>
      </c>
      <c r="AJ1812" s="61" t="str">
        <f>IF(AND(K1812&lt;&gt;"Match of the Day",K1812&lt;&gt;"Match of the Day 2",K1812&lt;&gt;"Match of the Day Repeat"),"",1+MAX($AJ$10:AJ1811))</f>
        <v/>
      </c>
    </row>
    <row r="1813" spans="34:36" x14ac:dyDescent="0.35">
      <c r="AH1813" s="16" t="str">
        <f>IF(AND(B1813="Premier League",E1813="Live"),_xlfn.XLOOKUP(_xlfn.TEXTJOIN(" vs ",,C1813:D1813),Calendar!G:G,Calendar!B:B),IF(AND(B1813="Premier League",E1813="Highlights"),_xlfn.XLOOKUP(H1813,Calendar!O:O,Calendar!N:N,,-1),""))</f>
        <v/>
      </c>
      <c r="AI1813" s="61" t="str">
        <f>IF(AND(AH1813&lt;&gt;"",E1813="Live"),_xlfn.XLOOKUP(_xlfn.TEXTJOIN(" vs ",,C1813:D1813),Calendar!G:G,Calendar!K:K),"")</f>
        <v/>
      </c>
      <c r="AJ1813" s="61" t="str">
        <f>IF(AND(K1813&lt;&gt;"Match of the Day",K1813&lt;&gt;"Match of the Day 2",K1813&lt;&gt;"Match of the Day Repeat"),"",1+MAX($AJ$10:AJ1812))</f>
        <v/>
      </c>
    </row>
    <row r="1814" spans="34:36" x14ac:dyDescent="0.35">
      <c r="AH1814" s="16" t="str">
        <f>IF(AND(B1814="Premier League",E1814="Live"),_xlfn.XLOOKUP(_xlfn.TEXTJOIN(" vs ",,C1814:D1814),Calendar!G:G,Calendar!B:B),IF(AND(B1814="Premier League",E1814="Highlights"),_xlfn.XLOOKUP(H1814,Calendar!O:O,Calendar!N:N,,-1),""))</f>
        <v/>
      </c>
      <c r="AI1814" s="61" t="str">
        <f>IF(AND(AH1814&lt;&gt;"",E1814="Live"),_xlfn.XLOOKUP(_xlfn.TEXTJOIN(" vs ",,C1814:D1814),Calendar!G:G,Calendar!K:K),"")</f>
        <v/>
      </c>
      <c r="AJ1814" s="61" t="str">
        <f>IF(AND(K1814&lt;&gt;"Match of the Day",K1814&lt;&gt;"Match of the Day 2",K1814&lt;&gt;"Match of the Day Repeat"),"",1+MAX($AJ$10:AJ1813))</f>
        <v/>
      </c>
    </row>
    <row r="1815" spans="34:36" x14ac:dyDescent="0.35">
      <c r="AH1815" s="16" t="str">
        <f>IF(AND(B1815="Premier League",E1815="Live"),_xlfn.XLOOKUP(_xlfn.TEXTJOIN(" vs ",,C1815:D1815),Calendar!G:G,Calendar!B:B),IF(AND(B1815="Premier League",E1815="Highlights"),_xlfn.XLOOKUP(H1815,Calendar!O:O,Calendar!N:N,,-1),""))</f>
        <v/>
      </c>
      <c r="AI1815" s="61" t="str">
        <f>IF(AND(AH1815&lt;&gt;"",E1815="Live"),_xlfn.XLOOKUP(_xlfn.TEXTJOIN(" vs ",,C1815:D1815),Calendar!G:G,Calendar!K:K),"")</f>
        <v/>
      </c>
      <c r="AJ1815" s="61" t="str">
        <f>IF(AND(K1815&lt;&gt;"Match of the Day",K1815&lt;&gt;"Match of the Day 2",K1815&lt;&gt;"Match of the Day Repeat"),"",1+MAX($AJ$10:AJ1814))</f>
        <v/>
      </c>
    </row>
    <row r="1816" spans="34:36" x14ac:dyDescent="0.35">
      <c r="AH1816" s="16" t="str">
        <f>IF(AND(B1816="Premier League",E1816="Live"),_xlfn.XLOOKUP(_xlfn.TEXTJOIN(" vs ",,C1816:D1816),Calendar!G:G,Calendar!B:B),IF(AND(B1816="Premier League",E1816="Highlights"),_xlfn.XLOOKUP(H1816,Calendar!O:O,Calendar!N:N,,-1),""))</f>
        <v/>
      </c>
      <c r="AI1816" s="61" t="str">
        <f>IF(AND(AH1816&lt;&gt;"",E1816="Live"),_xlfn.XLOOKUP(_xlfn.TEXTJOIN(" vs ",,C1816:D1816),Calendar!G:G,Calendar!K:K),"")</f>
        <v/>
      </c>
      <c r="AJ1816" s="61" t="str">
        <f>IF(AND(K1816&lt;&gt;"Match of the Day",K1816&lt;&gt;"Match of the Day 2",K1816&lt;&gt;"Match of the Day Repeat"),"",1+MAX($AJ$10:AJ1815))</f>
        <v/>
      </c>
    </row>
    <row r="1817" spans="34:36" x14ac:dyDescent="0.35">
      <c r="AH1817" s="16" t="str">
        <f>IF(AND(B1817="Premier League",E1817="Live"),_xlfn.XLOOKUP(_xlfn.TEXTJOIN(" vs ",,C1817:D1817),Calendar!G:G,Calendar!B:B),IF(AND(B1817="Premier League",E1817="Highlights"),_xlfn.XLOOKUP(H1817,Calendar!O:O,Calendar!N:N,,-1),""))</f>
        <v/>
      </c>
      <c r="AI1817" s="61" t="str">
        <f>IF(AND(AH1817&lt;&gt;"",E1817="Live"),_xlfn.XLOOKUP(_xlfn.TEXTJOIN(" vs ",,C1817:D1817),Calendar!G:G,Calendar!K:K),"")</f>
        <v/>
      </c>
      <c r="AJ1817" s="61" t="str">
        <f>IF(AND(K1817&lt;&gt;"Match of the Day",K1817&lt;&gt;"Match of the Day 2",K1817&lt;&gt;"Match of the Day Repeat"),"",1+MAX($AJ$10:AJ1816))</f>
        <v/>
      </c>
    </row>
    <row r="1818" spans="34:36" x14ac:dyDescent="0.35">
      <c r="AH1818" s="16" t="str">
        <f>IF(AND(B1818="Premier League",E1818="Live"),_xlfn.XLOOKUP(_xlfn.TEXTJOIN(" vs ",,C1818:D1818),Calendar!G:G,Calendar!B:B),IF(AND(B1818="Premier League",E1818="Highlights"),_xlfn.XLOOKUP(H1818,Calendar!O:O,Calendar!N:N,,-1),""))</f>
        <v/>
      </c>
      <c r="AI1818" s="61" t="str">
        <f>IF(AND(AH1818&lt;&gt;"",E1818="Live"),_xlfn.XLOOKUP(_xlfn.TEXTJOIN(" vs ",,C1818:D1818),Calendar!G:G,Calendar!K:K),"")</f>
        <v/>
      </c>
      <c r="AJ1818" s="61" t="str">
        <f>IF(AND(K1818&lt;&gt;"Match of the Day",K1818&lt;&gt;"Match of the Day 2",K1818&lt;&gt;"Match of the Day Repeat"),"",1+MAX($AJ$10:AJ1817))</f>
        <v/>
      </c>
    </row>
    <row r="1819" spans="34:36" x14ac:dyDescent="0.35">
      <c r="AH1819" s="16" t="str">
        <f>IF(AND(B1819="Premier League",E1819="Live"),_xlfn.XLOOKUP(_xlfn.TEXTJOIN(" vs ",,C1819:D1819),Calendar!G:G,Calendar!B:B),IF(AND(B1819="Premier League",E1819="Highlights"),_xlfn.XLOOKUP(H1819,Calendar!O:O,Calendar!N:N,,-1),""))</f>
        <v/>
      </c>
      <c r="AI1819" s="61" t="str">
        <f>IF(AND(AH1819&lt;&gt;"",E1819="Live"),_xlfn.XLOOKUP(_xlfn.TEXTJOIN(" vs ",,C1819:D1819),Calendar!G:G,Calendar!K:K),"")</f>
        <v/>
      </c>
      <c r="AJ1819" s="61" t="str">
        <f>IF(AND(K1819&lt;&gt;"Match of the Day",K1819&lt;&gt;"Match of the Day 2",K1819&lt;&gt;"Match of the Day Repeat"),"",1+MAX($AJ$10:AJ1818))</f>
        <v/>
      </c>
    </row>
    <row r="1820" spans="34:36" x14ac:dyDescent="0.35">
      <c r="AH1820" s="16" t="str">
        <f>IF(AND(B1820="Premier League",E1820="Live"),_xlfn.XLOOKUP(_xlfn.TEXTJOIN(" vs ",,C1820:D1820),Calendar!G:G,Calendar!B:B),IF(AND(B1820="Premier League",E1820="Highlights"),_xlfn.XLOOKUP(H1820,Calendar!O:O,Calendar!N:N,,-1),""))</f>
        <v/>
      </c>
      <c r="AI1820" s="61" t="str">
        <f>IF(AND(AH1820&lt;&gt;"",E1820="Live"),_xlfn.XLOOKUP(_xlfn.TEXTJOIN(" vs ",,C1820:D1820),Calendar!G:G,Calendar!K:K),"")</f>
        <v/>
      </c>
      <c r="AJ1820" s="61" t="str">
        <f>IF(AND(K1820&lt;&gt;"Match of the Day",K1820&lt;&gt;"Match of the Day 2",K1820&lt;&gt;"Match of the Day Repeat"),"",1+MAX($AJ$10:AJ1819))</f>
        <v/>
      </c>
    </row>
    <row r="1821" spans="34:36" x14ac:dyDescent="0.35">
      <c r="AH1821" s="16" t="str">
        <f>IF(AND(B1821="Premier League",E1821="Live"),_xlfn.XLOOKUP(_xlfn.TEXTJOIN(" vs ",,C1821:D1821),Calendar!G:G,Calendar!B:B),IF(AND(B1821="Premier League",E1821="Highlights"),_xlfn.XLOOKUP(H1821,Calendar!O:O,Calendar!N:N,,-1),""))</f>
        <v/>
      </c>
      <c r="AI1821" s="61" t="str">
        <f>IF(AND(AH1821&lt;&gt;"",E1821="Live"),_xlfn.XLOOKUP(_xlfn.TEXTJOIN(" vs ",,C1821:D1821),Calendar!G:G,Calendar!K:K),"")</f>
        <v/>
      </c>
      <c r="AJ1821" s="61" t="str">
        <f>IF(AND(K1821&lt;&gt;"Match of the Day",K1821&lt;&gt;"Match of the Day 2",K1821&lt;&gt;"Match of the Day Repeat"),"",1+MAX($AJ$10:AJ1820))</f>
        <v/>
      </c>
    </row>
    <row r="1822" spans="34:36" x14ac:dyDescent="0.35">
      <c r="AH1822" s="16" t="str">
        <f>IF(AND(B1822="Premier League",E1822="Live"),_xlfn.XLOOKUP(_xlfn.TEXTJOIN(" vs ",,C1822:D1822),Calendar!G:G,Calendar!B:B),IF(AND(B1822="Premier League",E1822="Highlights"),_xlfn.XLOOKUP(H1822,Calendar!O:O,Calendar!N:N,,-1),""))</f>
        <v/>
      </c>
      <c r="AI1822" s="61" t="str">
        <f>IF(AND(AH1822&lt;&gt;"",E1822="Live"),_xlfn.XLOOKUP(_xlfn.TEXTJOIN(" vs ",,C1822:D1822),Calendar!G:G,Calendar!K:K),"")</f>
        <v/>
      </c>
      <c r="AJ1822" s="61" t="str">
        <f>IF(AND(K1822&lt;&gt;"Match of the Day",K1822&lt;&gt;"Match of the Day 2",K1822&lt;&gt;"Match of the Day Repeat"),"",1+MAX($AJ$10:AJ1821))</f>
        <v/>
      </c>
    </row>
    <row r="1823" spans="34:36" x14ac:dyDescent="0.35">
      <c r="AH1823" s="16" t="str">
        <f>IF(AND(B1823="Premier League",E1823="Live"),_xlfn.XLOOKUP(_xlfn.TEXTJOIN(" vs ",,C1823:D1823),Calendar!G:G,Calendar!B:B),IF(AND(B1823="Premier League",E1823="Highlights"),_xlfn.XLOOKUP(H1823,Calendar!O:O,Calendar!N:N,,-1),""))</f>
        <v/>
      </c>
      <c r="AI1823" s="61" t="str">
        <f>IF(AND(AH1823&lt;&gt;"",E1823="Live"),_xlfn.XLOOKUP(_xlfn.TEXTJOIN(" vs ",,C1823:D1823),Calendar!G:G,Calendar!K:K),"")</f>
        <v/>
      </c>
      <c r="AJ1823" s="61" t="str">
        <f>IF(AND(K1823&lt;&gt;"Match of the Day",K1823&lt;&gt;"Match of the Day 2",K1823&lt;&gt;"Match of the Day Repeat"),"",1+MAX($AJ$10:AJ1822))</f>
        <v/>
      </c>
    </row>
    <row r="1824" spans="34:36" x14ac:dyDescent="0.35">
      <c r="AH1824" s="16" t="str">
        <f>IF(AND(B1824="Premier League",E1824="Live"),_xlfn.XLOOKUP(_xlfn.TEXTJOIN(" vs ",,C1824:D1824),Calendar!G:G,Calendar!B:B),IF(AND(B1824="Premier League",E1824="Highlights"),_xlfn.XLOOKUP(H1824,Calendar!O:O,Calendar!N:N,,-1),""))</f>
        <v/>
      </c>
      <c r="AI1824" s="61" t="str">
        <f>IF(AND(AH1824&lt;&gt;"",E1824="Live"),_xlfn.XLOOKUP(_xlfn.TEXTJOIN(" vs ",,C1824:D1824),Calendar!G:G,Calendar!K:K),"")</f>
        <v/>
      </c>
      <c r="AJ1824" s="61" t="str">
        <f>IF(AND(K1824&lt;&gt;"Match of the Day",K1824&lt;&gt;"Match of the Day 2",K1824&lt;&gt;"Match of the Day Repeat"),"",1+MAX($AJ$10:AJ1823))</f>
        <v/>
      </c>
    </row>
    <row r="1825" spans="34:36" x14ac:dyDescent="0.35">
      <c r="AH1825" s="16" t="str">
        <f>IF(AND(B1825="Premier League",E1825="Live"),_xlfn.XLOOKUP(_xlfn.TEXTJOIN(" vs ",,C1825:D1825),Calendar!G:G,Calendar!B:B),IF(AND(B1825="Premier League",E1825="Highlights"),_xlfn.XLOOKUP(H1825,Calendar!O:O,Calendar!N:N,,-1),""))</f>
        <v/>
      </c>
      <c r="AI1825" s="61" t="str">
        <f>IF(AND(AH1825&lt;&gt;"",E1825="Live"),_xlfn.XLOOKUP(_xlfn.TEXTJOIN(" vs ",,C1825:D1825),Calendar!G:G,Calendar!K:K),"")</f>
        <v/>
      </c>
      <c r="AJ1825" s="61" t="str">
        <f>IF(AND(K1825&lt;&gt;"Match of the Day",K1825&lt;&gt;"Match of the Day 2",K1825&lt;&gt;"Match of the Day Repeat"),"",1+MAX($AJ$10:AJ1824))</f>
        <v/>
      </c>
    </row>
    <row r="1826" spans="34:36" x14ac:dyDescent="0.35">
      <c r="AH1826" s="16" t="str">
        <f>IF(AND(B1826="Premier League",E1826="Live"),_xlfn.XLOOKUP(_xlfn.TEXTJOIN(" vs ",,C1826:D1826),Calendar!G:G,Calendar!B:B),IF(AND(B1826="Premier League",E1826="Highlights"),_xlfn.XLOOKUP(H1826,Calendar!O:O,Calendar!N:N,,-1),""))</f>
        <v/>
      </c>
      <c r="AI1826" s="61" t="str">
        <f>IF(AND(AH1826&lt;&gt;"",E1826="Live"),_xlfn.XLOOKUP(_xlfn.TEXTJOIN(" vs ",,C1826:D1826),Calendar!G:G,Calendar!K:K),"")</f>
        <v/>
      </c>
      <c r="AJ1826" s="61" t="str">
        <f>IF(AND(K1826&lt;&gt;"Match of the Day",K1826&lt;&gt;"Match of the Day 2",K1826&lt;&gt;"Match of the Day Repeat"),"",1+MAX($AJ$10:AJ1825))</f>
        <v/>
      </c>
    </row>
    <row r="1827" spans="34:36" x14ac:dyDescent="0.35">
      <c r="AH1827" s="16" t="str">
        <f>IF(AND(B1827="Premier League",E1827="Live"),_xlfn.XLOOKUP(_xlfn.TEXTJOIN(" vs ",,C1827:D1827),Calendar!G:G,Calendar!B:B),IF(AND(B1827="Premier League",E1827="Highlights"),_xlfn.XLOOKUP(H1827,Calendar!O:O,Calendar!N:N,,-1),""))</f>
        <v/>
      </c>
      <c r="AI1827" s="61" t="str">
        <f>IF(AND(AH1827&lt;&gt;"",E1827="Live"),_xlfn.XLOOKUP(_xlfn.TEXTJOIN(" vs ",,C1827:D1827),Calendar!G:G,Calendar!K:K),"")</f>
        <v/>
      </c>
      <c r="AJ1827" s="61" t="str">
        <f>IF(AND(K1827&lt;&gt;"Match of the Day",K1827&lt;&gt;"Match of the Day 2",K1827&lt;&gt;"Match of the Day Repeat"),"",1+MAX($AJ$10:AJ1826))</f>
        <v/>
      </c>
    </row>
    <row r="1828" spans="34:36" x14ac:dyDescent="0.35">
      <c r="AH1828" s="16" t="str">
        <f>IF(AND(B1828="Premier League",E1828="Live"),_xlfn.XLOOKUP(_xlfn.TEXTJOIN(" vs ",,C1828:D1828),Calendar!G:G,Calendar!B:B),IF(AND(B1828="Premier League",E1828="Highlights"),_xlfn.XLOOKUP(H1828,Calendar!O:O,Calendar!N:N,,-1),""))</f>
        <v/>
      </c>
      <c r="AI1828" s="61" t="str">
        <f>IF(AND(AH1828&lt;&gt;"",E1828="Live"),_xlfn.XLOOKUP(_xlfn.TEXTJOIN(" vs ",,C1828:D1828),Calendar!G:G,Calendar!K:K),"")</f>
        <v/>
      </c>
      <c r="AJ1828" s="61" t="str">
        <f>IF(AND(K1828&lt;&gt;"Match of the Day",K1828&lt;&gt;"Match of the Day 2",K1828&lt;&gt;"Match of the Day Repeat"),"",1+MAX($AJ$10:AJ1827))</f>
        <v/>
      </c>
    </row>
    <row r="1829" spans="34:36" x14ac:dyDescent="0.35">
      <c r="AH1829" s="16" t="str">
        <f>IF(AND(B1829="Premier League",E1829="Live"),_xlfn.XLOOKUP(_xlfn.TEXTJOIN(" vs ",,C1829:D1829),Calendar!G:G,Calendar!B:B),IF(AND(B1829="Premier League",E1829="Highlights"),_xlfn.XLOOKUP(H1829,Calendar!O:O,Calendar!N:N,,-1),""))</f>
        <v/>
      </c>
      <c r="AI1829" s="61" t="str">
        <f>IF(AND(AH1829&lt;&gt;"",E1829="Live"),_xlfn.XLOOKUP(_xlfn.TEXTJOIN(" vs ",,C1829:D1829),Calendar!G:G,Calendar!K:K),"")</f>
        <v/>
      </c>
      <c r="AJ1829" s="61" t="str">
        <f>IF(AND(K1829&lt;&gt;"Match of the Day",K1829&lt;&gt;"Match of the Day 2",K1829&lt;&gt;"Match of the Day Repeat"),"",1+MAX($AJ$10:AJ1828))</f>
        <v/>
      </c>
    </row>
    <row r="1830" spans="34:36" x14ac:dyDescent="0.35">
      <c r="AH1830" s="16" t="str">
        <f>IF(AND(B1830="Premier League",E1830="Live"),_xlfn.XLOOKUP(_xlfn.TEXTJOIN(" vs ",,C1830:D1830),Calendar!G:G,Calendar!B:B),IF(AND(B1830="Premier League",E1830="Highlights"),_xlfn.XLOOKUP(H1830,Calendar!O:O,Calendar!N:N,,-1),""))</f>
        <v/>
      </c>
      <c r="AI1830" s="61" t="str">
        <f>IF(AND(AH1830&lt;&gt;"",E1830="Live"),_xlfn.XLOOKUP(_xlfn.TEXTJOIN(" vs ",,C1830:D1830),Calendar!G:G,Calendar!K:K),"")</f>
        <v/>
      </c>
      <c r="AJ1830" s="61" t="str">
        <f>IF(AND(K1830&lt;&gt;"Match of the Day",K1830&lt;&gt;"Match of the Day 2",K1830&lt;&gt;"Match of the Day Repeat"),"",1+MAX($AJ$10:AJ1829))</f>
        <v/>
      </c>
    </row>
    <row r="1831" spans="34:36" x14ac:dyDescent="0.35">
      <c r="AH1831" s="16" t="str">
        <f>IF(AND(B1831="Premier League",E1831="Live"),_xlfn.XLOOKUP(_xlfn.TEXTJOIN(" vs ",,C1831:D1831),Calendar!G:G,Calendar!B:B),IF(AND(B1831="Premier League",E1831="Highlights"),_xlfn.XLOOKUP(H1831,Calendar!O:O,Calendar!N:N,,-1),""))</f>
        <v/>
      </c>
      <c r="AI1831" s="61" t="str">
        <f>IF(AND(AH1831&lt;&gt;"",E1831="Live"),_xlfn.XLOOKUP(_xlfn.TEXTJOIN(" vs ",,C1831:D1831),Calendar!G:G,Calendar!K:K),"")</f>
        <v/>
      </c>
      <c r="AJ1831" s="61" t="str">
        <f>IF(AND(K1831&lt;&gt;"Match of the Day",K1831&lt;&gt;"Match of the Day 2",K1831&lt;&gt;"Match of the Day Repeat"),"",1+MAX($AJ$10:AJ1830))</f>
        <v/>
      </c>
    </row>
    <row r="1832" spans="34:36" x14ac:dyDescent="0.35">
      <c r="AH1832" s="16" t="str">
        <f>IF(AND(B1832="Premier League",E1832="Live"),_xlfn.XLOOKUP(_xlfn.TEXTJOIN(" vs ",,C1832:D1832),Calendar!G:G,Calendar!B:B),IF(AND(B1832="Premier League",E1832="Highlights"),_xlfn.XLOOKUP(H1832,Calendar!O:O,Calendar!N:N,,-1),""))</f>
        <v/>
      </c>
      <c r="AI1832" s="61" t="str">
        <f>IF(AND(AH1832&lt;&gt;"",E1832="Live"),_xlfn.XLOOKUP(_xlfn.TEXTJOIN(" vs ",,C1832:D1832),Calendar!G:G,Calendar!K:K),"")</f>
        <v/>
      </c>
      <c r="AJ1832" s="61" t="str">
        <f>IF(AND(K1832&lt;&gt;"Match of the Day",K1832&lt;&gt;"Match of the Day 2",K1832&lt;&gt;"Match of the Day Repeat"),"",1+MAX($AJ$10:AJ1831))</f>
        <v/>
      </c>
    </row>
    <row r="1833" spans="34:36" x14ac:dyDescent="0.35">
      <c r="AH1833" s="16" t="str">
        <f>IF(AND(B1833="Premier League",E1833="Live"),_xlfn.XLOOKUP(_xlfn.TEXTJOIN(" vs ",,C1833:D1833),Calendar!G:G,Calendar!B:B),IF(AND(B1833="Premier League",E1833="Highlights"),_xlfn.XLOOKUP(H1833,Calendar!O:O,Calendar!N:N,,-1),""))</f>
        <v/>
      </c>
      <c r="AI1833" s="61" t="str">
        <f>IF(AND(AH1833&lt;&gt;"",E1833="Live"),_xlfn.XLOOKUP(_xlfn.TEXTJOIN(" vs ",,C1833:D1833),Calendar!G:G,Calendar!K:K),"")</f>
        <v/>
      </c>
      <c r="AJ1833" s="61" t="str">
        <f>IF(AND(K1833&lt;&gt;"Match of the Day",K1833&lt;&gt;"Match of the Day 2",K1833&lt;&gt;"Match of the Day Repeat"),"",1+MAX($AJ$10:AJ1832))</f>
        <v/>
      </c>
    </row>
    <row r="1834" spans="34:36" x14ac:dyDescent="0.35">
      <c r="AH1834" s="16" t="str">
        <f>IF(AND(B1834="Premier League",E1834="Live"),_xlfn.XLOOKUP(_xlfn.TEXTJOIN(" vs ",,C1834:D1834),Calendar!G:G,Calendar!B:B),IF(AND(B1834="Premier League",E1834="Highlights"),_xlfn.XLOOKUP(H1834,Calendar!O:O,Calendar!N:N,,-1),""))</f>
        <v/>
      </c>
      <c r="AI1834" s="61" t="str">
        <f>IF(AND(AH1834&lt;&gt;"",E1834="Live"),_xlfn.XLOOKUP(_xlfn.TEXTJOIN(" vs ",,C1834:D1834),Calendar!G:G,Calendar!K:K),"")</f>
        <v/>
      </c>
      <c r="AJ1834" s="61" t="str">
        <f>IF(AND(K1834&lt;&gt;"Match of the Day",K1834&lt;&gt;"Match of the Day 2",K1834&lt;&gt;"Match of the Day Repeat"),"",1+MAX($AJ$10:AJ1833))</f>
        <v/>
      </c>
    </row>
    <row r="1835" spans="34:36" x14ac:dyDescent="0.35">
      <c r="AH1835" s="16" t="str">
        <f>IF(AND(B1835="Premier League",E1835="Live"),_xlfn.XLOOKUP(_xlfn.TEXTJOIN(" vs ",,C1835:D1835),Calendar!G:G,Calendar!B:B),IF(AND(B1835="Premier League",E1835="Highlights"),_xlfn.XLOOKUP(H1835,Calendar!O:O,Calendar!N:N,,-1),""))</f>
        <v/>
      </c>
      <c r="AI1835" s="61" t="str">
        <f>IF(AND(AH1835&lt;&gt;"",E1835="Live"),_xlfn.XLOOKUP(_xlfn.TEXTJOIN(" vs ",,C1835:D1835),Calendar!G:G,Calendar!K:K),"")</f>
        <v/>
      </c>
      <c r="AJ1835" s="61" t="str">
        <f>IF(AND(K1835&lt;&gt;"Match of the Day",K1835&lt;&gt;"Match of the Day 2",K1835&lt;&gt;"Match of the Day Repeat"),"",1+MAX($AJ$10:AJ1834))</f>
        <v/>
      </c>
    </row>
    <row r="1836" spans="34:36" x14ac:dyDescent="0.35">
      <c r="AH1836" s="16" t="str">
        <f>IF(AND(B1836="Premier League",E1836="Live"),_xlfn.XLOOKUP(_xlfn.TEXTJOIN(" vs ",,C1836:D1836),Calendar!G:G,Calendar!B:B),IF(AND(B1836="Premier League",E1836="Highlights"),_xlfn.XLOOKUP(H1836,Calendar!O:O,Calendar!N:N,,-1),""))</f>
        <v/>
      </c>
      <c r="AI1836" s="61" t="str">
        <f>IF(AND(AH1836&lt;&gt;"",E1836="Live"),_xlfn.XLOOKUP(_xlfn.TEXTJOIN(" vs ",,C1836:D1836),Calendar!G:G,Calendar!K:K),"")</f>
        <v/>
      </c>
      <c r="AJ1836" s="61" t="str">
        <f>IF(AND(K1836&lt;&gt;"Match of the Day",K1836&lt;&gt;"Match of the Day 2",K1836&lt;&gt;"Match of the Day Repeat"),"",1+MAX($AJ$10:AJ1835))</f>
        <v/>
      </c>
    </row>
    <row r="1837" spans="34:36" x14ac:dyDescent="0.35">
      <c r="AH1837" s="16" t="str">
        <f>IF(AND(B1837="Premier League",E1837="Live"),_xlfn.XLOOKUP(_xlfn.TEXTJOIN(" vs ",,C1837:D1837),Calendar!G:G,Calendar!B:B),IF(AND(B1837="Premier League",E1837="Highlights"),_xlfn.XLOOKUP(H1837,Calendar!O:O,Calendar!N:N,,-1),""))</f>
        <v/>
      </c>
      <c r="AI1837" s="61" t="str">
        <f>IF(AND(AH1837&lt;&gt;"",E1837="Live"),_xlfn.XLOOKUP(_xlfn.TEXTJOIN(" vs ",,C1837:D1837),Calendar!G:G,Calendar!K:K),"")</f>
        <v/>
      </c>
      <c r="AJ1837" s="61" t="str">
        <f>IF(AND(K1837&lt;&gt;"Match of the Day",K1837&lt;&gt;"Match of the Day 2",K1837&lt;&gt;"Match of the Day Repeat"),"",1+MAX($AJ$10:AJ1836))</f>
        <v/>
      </c>
    </row>
    <row r="1838" spans="34:36" x14ac:dyDescent="0.35">
      <c r="AH1838" s="16" t="str">
        <f>IF(AND(B1838="Premier League",E1838="Live"),_xlfn.XLOOKUP(_xlfn.TEXTJOIN(" vs ",,C1838:D1838),Calendar!G:G,Calendar!B:B),IF(AND(B1838="Premier League",E1838="Highlights"),_xlfn.XLOOKUP(H1838,Calendar!O:O,Calendar!N:N,,-1),""))</f>
        <v/>
      </c>
      <c r="AI1838" s="61" t="str">
        <f>IF(AND(AH1838&lt;&gt;"",E1838="Live"),_xlfn.XLOOKUP(_xlfn.TEXTJOIN(" vs ",,C1838:D1838),Calendar!G:G,Calendar!K:K),"")</f>
        <v/>
      </c>
      <c r="AJ1838" s="61" t="str">
        <f>IF(AND(K1838&lt;&gt;"Match of the Day",K1838&lt;&gt;"Match of the Day 2",K1838&lt;&gt;"Match of the Day Repeat"),"",1+MAX($AJ$10:AJ1837))</f>
        <v/>
      </c>
    </row>
    <row r="1839" spans="34:36" x14ac:dyDescent="0.35">
      <c r="AH1839" s="16" t="str">
        <f>IF(AND(B1839="Premier League",E1839="Live"),_xlfn.XLOOKUP(_xlfn.TEXTJOIN(" vs ",,C1839:D1839),Calendar!G:G,Calendar!B:B),IF(AND(B1839="Premier League",E1839="Highlights"),_xlfn.XLOOKUP(H1839,Calendar!O:O,Calendar!N:N,,-1),""))</f>
        <v/>
      </c>
      <c r="AI1839" s="61" t="str">
        <f>IF(AND(AH1839&lt;&gt;"",E1839="Live"),_xlfn.XLOOKUP(_xlfn.TEXTJOIN(" vs ",,C1839:D1839),Calendar!G:G,Calendar!K:K),"")</f>
        <v/>
      </c>
      <c r="AJ1839" s="61" t="str">
        <f>IF(AND(K1839&lt;&gt;"Match of the Day",K1839&lt;&gt;"Match of the Day 2",K1839&lt;&gt;"Match of the Day Repeat"),"",1+MAX($AJ$10:AJ1838))</f>
        <v/>
      </c>
    </row>
    <row r="1840" spans="34:36" x14ac:dyDescent="0.35">
      <c r="AH1840" s="16" t="str">
        <f>IF(AND(B1840="Premier League",E1840="Live"),_xlfn.XLOOKUP(_xlfn.TEXTJOIN(" vs ",,C1840:D1840),Calendar!G:G,Calendar!B:B),IF(AND(B1840="Premier League",E1840="Highlights"),_xlfn.XLOOKUP(H1840,Calendar!O:O,Calendar!N:N,,-1),""))</f>
        <v/>
      </c>
      <c r="AI1840" s="61" t="str">
        <f>IF(AND(AH1840&lt;&gt;"",E1840="Live"),_xlfn.XLOOKUP(_xlfn.TEXTJOIN(" vs ",,C1840:D1840),Calendar!G:G,Calendar!K:K),"")</f>
        <v/>
      </c>
      <c r="AJ1840" s="61" t="str">
        <f>IF(AND(K1840&lt;&gt;"Match of the Day",K1840&lt;&gt;"Match of the Day 2",K1840&lt;&gt;"Match of the Day Repeat"),"",1+MAX($AJ$10:AJ1839))</f>
        <v/>
      </c>
    </row>
    <row r="1841" spans="34:36" x14ac:dyDescent="0.35">
      <c r="AH1841" s="16" t="str">
        <f>IF(AND(B1841="Premier League",E1841="Live"),_xlfn.XLOOKUP(_xlfn.TEXTJOIN(" vs ",,C1841:D1841),Calendar!G:G,Calendar!B:B),IF(AND(B1841="Premier League",E1841="Highlights"),_xlfn.XLOOKUP(H1841,Calendar!O:O,Calendar!N:N,,-1),""))</f>
        <v/>
      </c>
      <c r="AI1841" s="61" t="str">
        <f>IF(AND(AH1841&lt;&gt;"",E1841="Live"),_xlfn.XLOOKUP(_xlfn.TEXTJOIN(" vs ",,C1841:D1841),Calendar!G:G,Calendar!K:K),"")</f>
        <v/>
      </c>
      <c r="AJ1841" s="61" t="str">
        <f>IF(AND(K1841&lt;&gt;"Match of the Day",K1841&lt;&gt;"Match of the Day 2",K1841&lt;&gt;"Match of the Day Repeat"),"",1+MAX($AJ$10:AJ1840))</f>
        <v/>
      </c>
    </row>
    <row r="1842" spans="34:36" x14ac:dyDescent="0.35">
      <c r="AH1842" s="16" t="str">
        <f>IF(AND(B1842="Premier League",E1842="Live"),_xlfn.XLOOKUP(_xlfn.TEXTJOIN(" vs ",,C1842:D1842),Calendar!G:G,Calendar!B:B),IF(AND(B1842="Premier League",E1842="Highlights"),_xlfn.XLOOKUP(H1842,Calendar!O:O,Calendar!N:N,,-1),""))</f>
        <v/>
      </c>
      <c r="AI1842" s="61" t="str">
        <f>IF(AND(AH1842&lt;&gt;"",E1842="Live"),_xlfn.XLOOKUP(_xlfn.TEXTJOIN(" vs ",,C1842:D1842),Calendar!G:G,Calendar!K:K),"")</f>
        <v/>
      </c>
      <c r="AJ1842" s="61" t="str">
        <f>IF(AND(K1842&lt;&gt;"Match of the Day",K1842&lt;&gt;"Match of the Day 2",K1842&lt;&gt;"Match of the Day Repeat"),"",1+MAX($AJ$10:AJ1841))</f>
        <v/>
      </c>
    </row>
    <row r="1843" spans="34:36" x14ac:dyDescent="0.35">
      <c r="AH1843" s="16" t="str">
        <f>IF(AND(B1843="Premier League",E1843="Live"),_xlfn.XLOOKUP(_xlfn.TEXTJOIN(" vs ",,C1843:D1843),Calendar!G:G,Calendar!B:B),IF(AND(B1843="Premier League",E1843="Highlights"),_xlfn.XLOOKUP(H1843,Calendar!O:O,Calendar!N:N,,-1),""))</f>
        <v/>
      </c>
      <c r="AI1843" s="61" t="str">
        <f>IF(AND(AH1843&lt;&gt;"",E1843="Live"),_xlfn.XLOOKUP(_xlfn.TEXTJOIN(" vs ",,C1843:D1843),Calendar!G:G,Calendar!K:K),"")</f>
        <v/>
      </c>
      <c r="AJ1843" s="61" t="str">
        <f>IF(AND(K1843&lt;&gt;"Match of the Day",K1843&lt;&gt;"Match of the Day 2",K1843&lt;&gt;"Match of the Day Repeat"),"",1+MAX($AJ$10:AJ1842))</f>
        <v/>
      </c>
    </row>
    <row r="1844" spans="34:36" x14ac:dyDescent="0.35">
      <c r="AH1844" s="16" t="str">
        <f>IF(AND(B1844="Premier League",E1844="Live"),_xlfn.XLOOKUP(_xlfn.TEXTJOIN(" vs ",,C1844:D1844),Calendar!G:G,Calendar!B:B),IF(AND(B1844="Premier League",E1844="Highlights"),_xlfn.XLOOKUP(H1844,Calendar!O:O,Calendar!N:N,,-1),""))</f>
        <v/>
      </c>
      <c r="AI1844" s="61" t="str">
        <f>IF(AND(AH1844&lt;&gt;"",E1844="Live"),_xlfn.XLOOKUP(_xlfn.TEXTJOIN(" vs ",,C1844:D1844),Calendar!G:G,Calendar!K:K),"")</f>
        <v/>
      </c>
      <c r="AJ1844" s="61" t="str">
        <f>IF(AND(K1844&lt;&gt;"Match of the Day",K1844&lt;&gt;"Match of the Day 2",K1844&lt;&gt;"Match of the Day Repeat"),"",1+MAX($AJ$10:AJ1843))</f>
        <v/>
      </c>
    </row>
    <row r="1845" spans="34:36" x14ac:dyDescent="0.35">
      <c r="AH1845" s="16" t="str">
        <f>IF(AND(B1845="Premier League",E1845="Live"),_xlfn.XLOOKUP(_xlfn.TEXTJOIN(" vs ",,C1845:D1845),Calendar!G:G,Calendar!B:B),IF(AND(B1845="Premier League",E1845="Highlights"),_xlfn.XLOOKUP(H1845,Calendar!O:O,Calendar!N:N,,-1),""))</f>
        <v/>
      </c>
      <c r="AI1845" s="61" t="str">
        <f>IF(AND(AH1845&lt;&gt;"",E1845="Live"),_xlfn.XLOOKUP(_xlfn.TEXTJOIN(" vs ",,C1845:D1845),Calendar!G:G,Calendar!K:K),"")</f>
        <v/>
      </c>
      <c r="AJ1845" s="61" t="str">
        <f>IF(AND(K1845&lt;&gt;"Match of the Day",K1845&lt;&gt;"Match of the Day 2",K1845&lt;&gt;"Match of the Day Repeat"),"",1+MAX($AJ$10:AJ1844))</f>
        <v/>
      </c>
    </row>
    <row r="1846" spans="34:36" x14ac:dyDescent="0.35">
      <c r="AH1846" s="16" t="str">
        <f>IF(AND(B1846="Premier League",E1846="Live"),_xlfn.XLOOKUP(_xlfn.TEXTJOIN(" vs ",,C1846:D1846),Calendar!G:G,Calendar!B:B),IF(AND(B1846="Premier League",E1846="Highlights"),_xlfn.XLOOKUP(H1846,Calendar!O:O,Calendar!N:N,,-1),""))</f>
        <v/>
      </c>
      <c r="AI1846" s="61" t="str">
        <f>IF(AND(AH1846&lt;&gt;"",E1846="Live"),_xlfn.XLOOKUP(_xlfn.TEXTJOIN(" vs ",,C1846:D1846),Calendar!G:G,Calendar!K:K),"")</f>
        <v/>
      </c>
      <c r="AJ1846" s="61" t="str">
        <f>IF(AND(K1846&lt;&gt;"Match of the Day",K1846&lt;&gt;"Match of the Day 2",K1846&lt;&gt;"Match of the Day Repeat"),"",1+MAX($AJ$10:AJ1845))</f>
        <v/>
      </c>
    </row>
    <row r="1847" spans="34:36" x14ac:dyDescent="0.35">
      <c r="AH1847" s="16" t="str">
        <f>IF(AND(B1847="Premier League",E1847="Live"),_xlfn.XLOOKUP(_xlfn.TEXTJOIN(" vs ",,C1847:D1847),Calendar!G:G,Calendar!B:B),IF(AND(B1847="Premier League",E1847="Highlights"),_xlfn.XLOOKUP(H1847,Calendar!O:O,Calendar!N:N,,-1),""))</f>
        <v/>
      </c>
      <c r="AI1847" s="61" t="str">
        <f>IF(AND(AH1847&lt;&gt;"",E1847="Live"),_xlfn.XLOOKUP(_xlfn.TEXTJOIN(" vs ",,C1847:D1847),Calendar!G:G,Calendar!K:K),"")</f>
        <v/>
      </c>
      <c r="AJ1847" s="61" t="str">
        <f>IF(AND(K1847&lt;&gt;"Match of the Day",K1847&lt;&gt;"Match of the Day 2",K1847&lt;&gt;"Match of the Day Repeat"),"",1+MAX($AJ$10:AJ1846))</f>
        <v/>
      </c>
    </row>
    <row r="1848" spans="34:36" x14ac:dyDescent="0.35">
      <c r="AH1848" s="16" t="str">
        <f>IF(AND(B1848="Premier League",E1848="Live"),_xlfn.XLOOKUP(_xlfn.TEXTJOIN(" vs ",,C1848:D1848),Calendar!G:G,Calendar!B:B),IF(AND(B1848="Premier League",E1848="Highlights"),_xlfn.XLOOKUP(H1848,Calendar!O:O,Calendar!N:N,,-1),""))</f>
        <v/>
      </c>
      <c r="AI1848" s="61" t="str">
        <f>IF(AND(AH1848&lt;&gt;"",E1848="Live"),_xlfn.XLOOKUP(_xlfn.TEXTJOIN(" vs ",,C1848:D1848),Calendar!G:G,Calendar!K:K),"")</f>
        <v/>
      </c>
      <c r="AJ1848" s="61" t="str">
        <f>IF(AND(K1848&lt;&gt;"Match of the Day",K1848&lt;&gt;"Match of the Day 2",K1848&lt;&gt;"Match of the Day Repeat"),"",1+MAX($AJ$10:AJ1847))</f>
        <v/>
      </c>
    </row>
    <row r="1849" spans="34:36" x14ac:dyDescent="0.35">
      <c r="AH1849" s="16" t="str">
        <f>IF(AND(B1849="Premier League",E1849="Live"),_xlfn.XLOOKUP(_xlfn.TEXTJOIN(" vs ",,C1849:D1849),Calendar!G:G,Calendar!B:B),IF(AND(B1849="Premier League",E1849="Highlights"),_xlfn.XLOOKUP(H1849,Calendar!O:O,Calendar!N:N,,-1),""))</f>
        <v/>
      </c>
      <c r="AI1849" s="61" t="str">
        <f>IF(AND(AH1849&lt;&gt;"",E1849="Live"),_xlfn.XLOOKUP(_xlfn.TEXTJOIN(" vs ",,C1849:D1849),Calendar!G:G,Calendar!K:K),"")</f>
        <v/>
      </c>
      <c r="AJ1849" s="61" t="str">
        <f>IF(AND(K1849&lt;&gt;"Match of the Day",K1849&lt;&gt;"Match of the Day 2",K1849&lt;&gt;"Match of the Day Repeat"),"",1+MAX($AJ$10:AJ1848))</f>
        <v/>
      </c>
    </row>
    <row r="1850" spans="34:36" x14ac:dyDescent="0.35">
      <c r="AH1850" s="16" t="str">
        <f>IF(AND(B1850="Premier League",E1850="Live"),_xlfn.XLOOKUP(_xlfn.TEXTJOIN(" vs ",,C1850:D1850),Calendar!G:G,Calendar!B:B),IF(AND(B1850="Premier League",E1850="Highlights"),_xlfn.XLOOKUP(H1850,Calendar!O:O,Calendar!N:N,,-1),""))</f>
        <v/>
      </c>
      <c r="AI1850" s="61" t="str">
        <f>IF(AND(AH1850&lt;&gt;"",E1850="Live"),_xlfn.XLOOKUP(_xlfn.TEXTJOIN(" vs ",,C1850:D1850),Calendar!G:G,Calendar!K:K),"")</f>
        <v/>
      </c>
      <c r="AJ1850" s="61" t="str">
        <f>IF(AND(K1850&lt;&gt;"Match of the Day",K1850&lt;&gt;"Match of the Day 2",K1850&lt;&gt;"Match of the Day Repeat"),"",1+MAX($AJ$10:AJ1849))</f>
        <v/>
      </c>
    </row>
    <row r="1851" spans="34:36" x14ac:dyDescent="0.35">
      <c r="AH1851" s="16" t="str">
        <f>IF(AND(B1851="Premier League",E1851="Live"),_xlfn.XLOOKUP(_xlfn.TEXTJOIN(" vs ",,C1851:D1851),Calendar!G:G,Calendar!B:B),IF(AND(B1851="Premier League",E1851="Highlights"),_xlfn.XLOOKUP(H1851,Calendar!O:O,Calendar!N:N,,-1),""))</f>
        <v/>
      </c>
      <c r="AI1851" s="61" t="str">
        <f>IF(AND(AH1851&lt;&gt;"",E1851="Live"),_xlfn.XLOOKUP(_xlfn.TEXTJOIN(" vs ",,C1851:D1851),Calendar!G:G,Calendar!K:K),"")</f>
        <v/>
      </c>
      <c r="AJ1851" s="61" t="str">
        <f>IF(AND(K1851&lt;&gt;"Match of the Day",K1851&lt;&gt;"Match of the Day 2",K1851&lt;&gt;"Match of the Day Repeat"),"",1+MAX($AJ$10:AJ1850))</f>
        <v/>
      </c>
    </row>
    <row r="1852" spans="34:36" x14ac:dyDescent="0.35">
      <c r="AH1852" s="16" t="str">
        <f>IF(AND(B1852="Premier League",E1852="Live"),_xlfn.XLOOKUP(_xlfn.TEXTJOIN(" vs ",,C1852:D1852),Calendar!G:G,Calendar!B:B),IF(AND(B1852="Premier League",E1852="Highlights"),_xlfn.XLOOKUP(H1852,Calendar!O:O,Calendar!N:N,,-1),""))</f>
        <v/>
      </c>
      <c r="AI1852" s="61" t="str">
        <f>IF(AND(AH1852&lt;&gt;"",E1852="Live"),_xlfn.XLOOKUP(_xlfn.TEXTJOIN(" vs ",,C1852:D1852),Calendar!G:G,Calendar!K:K),"")</f>
        <v/>
      </c>
      <c r="AJ1852" s="61" t="str">
        <f>IF(AND(K1852&lt;&gt;"Match of the Day",K1852&lt;&gt;"Match of the Day 2",K1852&lt;&gt;"Match of the Day Repeat"),"",1+MAX($AJ$10:AJ1851))</f>
        <v/>
      </c>
    </row>
    <row r="1853" spans="34:36" x14ac:dyDescent="0.35">
      <c r="AH1853" s="16" t="str">
        <f>IF(AND(B1853="Premier League",E1853="Live"),_xlfn.XLOOKUP(_xlfn.TEXTJOIN(" vs ",,C1853:D1853),Calendar!G:G,Calendar!B:B),IF(AND(B1853="Premier League",E1853="Highlights"),_xlfn.XLOOKUP(H1853,Calendar!O:O,Calendar!N:N,,-1),""))</f>
        <v/>
      </c>
      <c r="AI1853" s="61" t="str">
        <f>IF(AND(AH1853&lt;&gt;"",E1853="Live"),_xlfn.XLOOKUP(_xlfn.TEXTJOIN(" vs ",,C1853:D1853),Calendar!G:G,Calendar!K:K),"")</f>
        <v/>
      </c>
      <c r="AJ1853" s="61" t="str">
        <f>IF(AND(K1853&lt;&gt;"Match of the Day",K1853&lt;&gt;"Match of the Day 2",K1853&lt;&gt;"Match of the Day Repeat"),"",1+MAX($AJ$10:AJ1852))</f>
        <v/>
      </c>
    </row>
    <row r="1854" spans="34:36" x14ac:dyDescent="0.35">
      <c r="AH1854" s="16" t="str">
        <f>IF(AND(B1854="Premier League",E1854="Live"),_xlfn.XLOOKUP(_xlfn.TEXTJOIN(" vs ",,C1854:D1854),Calendar!G:G,Calendar!B:B),IF(AND(B1854="Premier League",E1854="Highlights"),_xlfn.XLOOKUP(H1854,Calendar!O:O,Calendar!N:N,,-1),""))</f>
        <v/>
      </c>
      <c r="AI1854" s="61" t="str">
        <f>IF(AND(AH1854&lt;&gt;"",E1854="Live"),_xlfn.XLOOKUP(_xlfn.TEXTJOIN(" vs ",,C1854:D1854),Calendar!G:G,Calendar!K:K),"")</f>
        <v/>
      </c>
      <c r="AJ1854" s="61" t="str">
        <f>IF(AND(K1854&lt;&gt;"Match of the Day",K1854&lt;&gt;"Match of the Day 2",K1854&lt;&gt;"Match of the Day Repeat"),"",1+MAX($AJ$10:AJ1853))</f>
        <v/>
      </c>
    </row>
    <row r="1855" spans="34:36" x14ac:dyDescent="0.35">
      <c r="AH1855" s="16" t="str">
        <f>IF(AND(B1855="Premier League",E1855="Live"),_xlfn.XLOOKUP(_xlfn.TEXTJOIN(" vs ",,C1855:D1855),Calendar!G:G,Calendar!B:B),IF(AND(B1855="Premier League",E1855="Highlights"),_xlfn.XLOOKUP(H1855,Calendar!O:O,Calendar!N:N,,-1),""))</f>
        <v/>
      </c>
      <c r="AI1855" s="61" t="str">
        <f>IF(AND(AH1855&lt;&gt;"",E1855="Live"),_xlfn.XLOOKUP(_xlfn.TEXTJOIN(" vs ",,C1855:D1855),Calendar!G:G,Calendar!K:K),"")</f>
        <v/>
      </c>
      <c r="AJ1855" s="61" t="str">
        <f>IF(AND(K1855&lt;&gt;"Match of the Day",K1855&lt;&gt;"Match of the Day 2",K1855&lt;&gt;"Match of the Day Repeat"),"",1+MAX($AJ$10:AJ1854))</f>
        <v/>
      </c>
    </row>
    <row r="1856" spans="34:36" x14ac:dyDescent="0.35">
      <c r="AH1856" s="16" t="str">
        <f>IF(AND(B1856="Premier League",E1856="Live"),_xlfn.XLOOKUP(_xlfn.TEXTJOIN(" vs ",,C1856:D1856),Calendar!G:G,Calendar!B:B),IF(AND(B1856="Premier League",E1856="Highlights"),_xlfn.XLOOKUP(H1856,Calendar!O:O,Calendar!N:N,,-1),""))</f>
        <v/>
      </c>
      <c r="AI1856" s="61" t="str">
        <f>IF(AND(AH1856&lt;&gt;"",E1856="Live"),_xlfn.XLOOKUP(_xlfn.TEXTJOIN(" vs ",,C1856:D1856),Calendar!G:G,Calendar!K:K),"")</f>
        <v/>
      </c>
      <c r="AJ1856" s="61" t="str">
        <f>IF(AND(K1856&lt;&gt;"Match of the Day",K1856&lt;&gt;"Match of the Day 2",K1856&lt;&gt;"Match of the Day Repeat"),"",1+MAX($AJ$10:AJ1855))</f>
        <v/>
      </c>
    </row>
    <row r="1857" spans="34:36" x14ac:dyDescent="0.35">
      <c r="AH1857" s="16" t="str">
        <f>IF(AND(B1857="Premier League",E1857="Live"),_xlfn.XLOOKUP(_xlfn.TEXTJOIN(" vs ",,C1857:D1857),Calendar!G:G,Calendar!B:B),IF(AND(B1857="Premier League",E1857="Highlights"),_xlfn.XLOOKUP(H1857,Calendar!O:O,Calendar!N:N,,-1),""))</f>
        <v/>
      </c>
      <c r="AI1857" s="61" t="str">
        <f>IF(AND(AH1857&lt;&gt;"",E1857="Live"),_xlfn.XLOOKUP(_xlfn.TEXTJOIN(" vs ",,C1857:D1857),Calendar!G:G,Calendar!K:K),"")</f>
        <v/>
      </c>
      <c r="AJ1857" s="61" t="str">
        <f>IF(AND(K1857&lt;&gt;"Match of the Day",K1857&lt;&gt;"Match of the Day 2",K1857&lt;&gt;"Match of the Day Repeat"),"",1+MAX($AJ$10:AJ1856))</f>
        <v/>
      </c>
    </row>
    <row r="1858" spans="34:36" x14ac:dyDescent="0.35">
      <c r="AH1858" s="16" t="str">
        <f>IF(AND(B1858="Premier League",E1858="Live"),_xlfn.XLOOKUP(_xlfn.TEXTJOIN(" vs ",,C1858:D1858),Calendar!G:G,Calendar!B:B),IF(AND(B1858="Premier League",E1858="Highlights"),_xlfn.XLOOKUP(H1858,Calendar!O:O,Calendar!N:N,,-1),""))</f>
        <v/>
      </c>
      <c r="AI1858" s="61" t="str">
        <f>IF(AND(AH1858&lt;&gt;"",E1858="Live"),_xlfn.XLOOKUP(_xlfn.TEXTJOIN(" vs ",,C1858:D1858),Calendar!G:G,Calendar!K:K),"")</f>
        <v/>
      </c>
      <c r="AJ1858" s="61" t="str">
        <f>IF(AND(K1858&lt;&gt;"Match of the Day",K1858&lt;&gt;"Match of the Day 2",K1858&lt;&gt;"Match of the Day Repeat"),"",1+MAX($AJ$10:AJ1857))</f>
        <v/>
      </c>
    </row>
    <row r="1859" spans="34:36" x14ac:dyDescent="0.35">
      <c r="AH1859" s="16" t="str">
        <f>IF(AND(B1859="Premier League",E1859="Live"),_xlfn.XLOOKUP(_xlfn.TEXTJOIN(" vs ",,C1859:D1859),Calendar!G:G,Calendar!B:B),IF(AND(B1859="Premier League",E1859="Highlights"),_xlfn.XLOOKUP(H1859,Calendar!O:O,Calendar!N:N,,-1),""))</f>
        <v/>
      </c>
      <c r="AI1859" s="61" t="str">
        <f>IF(AND(AH1859&lt;&gt;"",E1859="Live"),_xlfn.XLOOKUP(_xlfn.TEXTJOIN(" vs ",,C1859:D1859),Calendar!G:G,Calendar!K:K),"")</f>
        <v/>
      </c>
      <c r="AJ1859" s="61" t="str">
        <f>IF(AND(K1859&lt;&gt;"Match of the Day",K1859&lt;&gt;"Match of the Day 2",K1859&lt;&gt;"Match of the Day Repeat"),"",1+MAX($AJ$10:AJ1858))</f>
        <v/>
      </c>
    </row>
    <row r="1860" spans="34:36" x14ac:dyDescent="0.35">
      <c r="AH1860" s="16" t="str">
        <f>IF(AND(B1860="Premier League",E1860="Live"),_xlfn.XLOOKUP(_xlfn.TEXTJOIN(" vs ",,C1860:D1860),Calendar!G:G,Calendar!B:B),IF(AND(B1860="Premier League",E1860="Highlights"),_xlfn.XLOOKUP(H1860,Calendar!O:O,Calendar!N:N,,-1),""))</f>
        <v/>
      </c>
      <c r="AI1860" s="61" t="str">
        <f>IF(AND(AH1860&lt;&gt;"",E1860="Live"),_xlfn.XLOOKUP(_xlfn.TEXTJOIN(" vs ",,C1860:D1860),Calendar!G:G,Calendar!K:K),"")</f>
        <v/>
      </c>
      <c r="AJ1860" s="61" t="str">
        <f>IF(AND(K1860&lt;&gt;"Match of the Day",K1860&lt;&gt;"Match of the Day 2",K1860&lt;&gt;"Match of the Day Repeat"),"",1+MAX($AJ$10:AJ1859))</f>
        <v/>
      </c>
    </row>
    <row r="1861" spans="34:36" x14ac:dyDescent="0.35">
      <c r="AH1861" s="16" t="str">
        <f>IF(AND(B1861="Premier League",E1861="Live"),_xlfn.XLOOKUP(_xlfn.TEXTJOIN(" vs ",,C1861:D1861),Calendar!G:G,Calendar!B:B),IF(AND(B1861="Premier League",E1861="Highlights"),_xlfn.XLOOKUP(H1861,Calendar!O:O,Calendar!N:N,,-1),""))</f>
        <v/>
      </c>
      <c r="AI1861" s="61" t="str">
        <f>IF(AND(AH1861&lt;&gt;"",E1861="Live"),_xlfn.XLOOKUP(_xlfn.TEXTJOIN(" vs ",,C1861:D1861),Calendar!G:G,Calendar!K:K),"")</f>
        <v/>
      </c>
      <c r="AJ1861" s="61" t="str">
        <f>IF(AND(K1861&lt;&gt;"Match of the Day",K1861&lt;&gt;"Match of the Day 2",K1861&lt;&gt;"Match of the Day Repeat"),"",1+MAX($AJ$10:AJ1860))</f>
        <v/>
      </c>
    </row>
    <row r="1862" spans="34:36" x14ac:dyDescent="0.35">
      <c r="AH1862" s="16" t="str">
        <f>IF(AND(B1862="Premier League",E1862="Live"),_xlfn.XLOOKUP(_xlfn.TEXTJOIN(" vs ",,C1862:D1862),Calendar!G:G,Calendar!B:B),IF(AND(B1862="Premier League",E1862="Highlights"),_xlfn.XLOOKUP(H1862,Calendar!O:O,Calendar!N:N,,-1),""))</f>
        <v/>
      </c>
      <c r="AI1862" s="61" t="str">
        <f>IF(AND(AH1862&lt;&gt;"",E1862="Live"),_xlfn.XLOOKUP(_xlfn.TEXTJOIN(" vs ",,C1862:D1862),Calendar!G:G,Calendar!K:K),"")</f>
        <v/>
      </c>
      <c r="AJ1862" s="61" t="str">
        <f>IF(AND(K1862&lt;&gt;"Match of the Day",K1862&lt;&gt;"Match of the Day 2",K1862&lt;&gt;"Match of the Day Repeat"),"",1+MAX($AJ$10:AJ1861))</f>
        <v/>
      </c>
    </row>
    <row r="1863" spans="34:36" x14ac:dyDescent="0.35">
      <c r="AH1863" s="16" t="str">
        <f>IF(AND(B1863="Premier League",E1863="Live"),_xlfn.XLOOKUP(_xlfn.TEXTJOIN(" vs ",,C1863:D1863),Calendar!G:G,Calendar!B:B),IF(AND(B1863="Premier League",E1863="Highlights"),_xlfn.XLOOKUP(H1863,Calendar!O:O,Calendar!N:N,,-1),""))</f>
        <v/>
      </c>
      <c r="AI1863" s="61" t="str">
        <f>IF(AND(AH1863&lt;&gt;"",E1863="Live"),_xlfn.XLOOKUP(_xlfn.TEXTJOIN(" vs ",,C1863:D1863),Calendar!G:G,Calendar!K:K),"")</f>
        <v/>
      </c>
      <c r="AJ1863" s="61" t="str">
        <f>IF(AND(K1863&lt;&gt;"Match of the Day",K1863&lt;&gt;"Match of the Day 2",K1863&lt;&gt;"Match of the Day Repeat"),"",1+MAX($AJ$10:AJ1862))</f>
        <v/>
      </c>
    </row>
    <row r="1864" spans="34:36" x14ac:dyDescent="0.35">
      <c r="AH1864" s="16" t="str">
        <f>IF(AND(B1864="Premier League",E1864="Live"),_xlfn.XLOOKUP(_xlfn.TEXTJOIN(" vs ",,C1864:D1864),Calendar!G:G,Calendar!B:B),IF(AND(B1864="Premier League",E1864="Highlights"),_xlfn.XLOOKUP(H1864,Calendar!O:O,Calendar!N:N,,-1),""))</f>
        <v/>
      </c>
      <c r="AI1864" s="61" t="str">
        <f>IF(AND(AH1864&lt;&gt;"",E1864="Live"),_xlfn.XLOOKUP(_xlfn.TEXTJOIN(" vs ",,C1864:D1864),Calendar!G:G,Calendar!K:K),"")</f>
        <v/>
      </c>
      <c r="AJ1864" s="61" t="str">
        <f>IF(AND(K1864&lt;&gt;"Match of the Day",K1864&lt;&gt;"Match of the Day 2",K1864&lt;&gt;"Match of the Day Repeat"),"",1+MAX($AJ$10:AJ1863))</f>
        <v/>
      </c>
    </row>
    <row r="1865" spans="34:36" x14ac:dyDescent="0.35">
      <c r="AH1865" s="16" t="str">
        <f>IF(AND(B1865="Premier League",E1865="Live"),_xlfn.XLOOKUP(_xlfn.TEXTJOIN(" vs ",,C1865:D1865),Calendar!G:G,Calendar!B:B),IF(AND(B1865="Premier League",E1865="Highlights"),_xlfn.XLOOKUP(H1865,Calendar!O:O,Calendar!N:N,,-1),""))</f>
        <v/>
      </c>
      <c r="AI1865" s="61" t="str">
        <f>IF(AND(AH1865&lt;&gt;"",E1865="Live"),_xlfn.XLOOKUP(_xlfn.TEXTJOIN(" vs ",,C1865:D1865),Calendar!G:G,Calendar!K:K),"")</f>
        <v/>
      </c>
      <c r="AJ1865" s="61" t="str">
        <f>IF(AND(K1865&lt;&gt;"Match of the Day",K1865&lt;&gt;"Match of the Day 2",K1865&lt;&gt;"Match of the Day Repeat"),"",1+MAX($AJ$10:AJ1864))</f>
        <v/>
      </c>
    </row>
    <row r="1866" spans="34:36" x14ac:dyDescent="0.35">
      <c r="AH1866" s="16" t="str">
        <f>IF(AND(B1866="Premier League",E1866="Live"),_xlfn.XLOOKUP(_xlfn.TEXTJOIN(" vs ",,C1866:D1866),Calendar!G:G,Calendar!B:B),IF(AND(B1866="Premier League",E1866="Highlights"),_xlfn.XLOOKUP(H1866,Calendar!O:O,Calendar!N:N,,-1),""))</f>
        <v/>
      </c>
      <c r="AI1866" s="61" t="str">
        <f>IF(AND(AH1866&lt;&gt;"",E1866="Live"),_xlfn.XLOOKUP(_xlfn.TEXTJOIN(" vs ",,C1866:D1866),Calendar!G:G,Calendar!K:K),"")</f>
        <v/>
      </c>
      <c r="AJ1866" s="61" t="str">
        <f>IF(AND(K1866&lt;&gt;"Match of the Day",K1866&lt;&gt;"Match of the Day 2",K1866&lt;&gt;"Match of the Day Repeat"),"",1+MAX($AJ$10:AJ1865))</f>
        <v/>
      </c>
    </row>
    <row r="1867" spans="34:36" x14ac:dyDescent="0.35">
      <c r="AH1867" s="16" t="str">
        <f>IF(AND(B1867="Premier League",E1867="Live"),_xlfn.XLOOKUP(_xlfn.TEXTJOIN(" vs ",,C1867:D1867),Calendar!G:G,Calendar!B:B),IF(AND(B1867="Premier League",E1867="Highlights"),_xlfn.XLOOKUP(H1867,Calendar!O:O,Calendar!N:N,,-1),""))</f>
        <v/>
      </c>
      <c r="AI1867" s="61" t="str">
        <f>IF(AND(AH1867&lt;&gt;"",E1867="Live"),_xlfn.XLOOKUP(_xlfn.TEXTJOIN(" vs ",,C1867:D1867),Calendar!G:G,Calendar!K:K),"")</f>
        <v/>
      </c>
      <c r="AJ1867" s="61" t="str">
        <f>IF(AND(K1867&lt;&gt;"Match of the Day",K1867&lt;&gt;"Match of the Day 2",K1867&lt;&gt;"Match of the Day Repeat"),"",1+MAX($AJ$10:AJ1866))</f>
        <v/>
      </c>
    </row>
    <row r="1868" spans="34:36" x14ac:dyDescent="0.35">
      <c r="AH1868" s="16" t="str">
        <f>IF(AND(B1868="Premier League",E1868="Live"),_xlfn.XLOOKUP(_xlfn.TEXTJOIN(" vs ",,C1868:D1868),Calendar!G:G,Calendar!B:B),IF(AND(B1868="Premier League",E1868="Highlights"),_xlfn.XLOOKUP(H1868,Calendar!O:O,Calendar!N:N,,-1),""))</f>
        <v/>
      </c>
      <c r="AI1868" s="61" t="str">
        <f>IF(AND(AH1868&lt;&gt;"",E1868="Live"),_xlfn.XLOOKUP(_xlfn.TEXTJOIN(" vs ",,C1868:D1868),Calendar!G:G,Calendar!K:K),"")</f>
        <v/>
      </c>
      <c r="AJ1868" s="61" t="str">
        <f>IF(AND(K1868&lt;&gt;"Match of the Day",K1868&lt;&gt;"Match of the Day 2",K1868&lt;&gt;"Match of the Day Repeat"),"",1+MAX($AJ$10:AJ1867))</f>
        <v/>
      </c>
    </row>
    <row r="1869" spans="34:36" x14ac:dyDescent="0.35">
      <c r="AH1869" s="16" t="str">
        <f>IF(AND(B1869="Premier League",E1869="Live"),_xlfn.XLOOKUP(_xlfn.TEXTJOIN(" vs ",,C1869:D1869),Calendar!G:G,Calendar!B:B),IF(AND(B1869="Premier League",E1869="Highlights"),_xlfn.XLOOKUP(H1869,Calendar!O:O,Calendar!N:N,,-1),""))</f>
        <v/>
      </c>
      <c r="AI1869" s="61" t="str">
        <f>IF(AND(AH1869&lt;&gt;"",E1869="Live"),_xlfn.XLOOKUP(_xlfn.TEXTJOIN(" vs ",,C1869:D1869),Calendar!G:G,Calendar!K:K),"")</f>
        <v/>
      </c>
      <c r="AJ1869" s="61" t="str">
        <f>IF(AND(K1869&lt;&gt;"Match of the Day",K1869&lt;&gt;"Match of the Day 2",K1869&lt;&gt;"Match of the Day Repeat"),"",1+MAX($AJ$10:AJ1868))</f>
        <v/>
      </c>
    </row>
    <row r="1870" spans="34:36" x14ac:dyDescent="0.35">
      <c r="AH1870" s="16" t="str">
        <f>IF(AND(B1870="Premier League",E1870="Live"),_xlfn.XLOOKUP(_xlfn.TEXTJOIN(" vs ",,C1870:D1870),Calendar!G:G,Calendar!B:B),IF(AND(B1870="Premier League",E1870="Highlights"),_xlfn.XLOOKUP(H1870,Calendar!O:O,Calendar!N:N,,-1),""))</f>
        <v/>
      </c>
      <c r="AI1870" s="61" t="str">
        <f>IF(AND(AH1870&lt;&gt;"",E1870="Live"),_xlfn.XLOOKUP(_xlfn.TEXTJOIN(" vs ",,C1870:D1870),Calendar!G:G,Calendar!K:K),"")</f>
        <v/>
      </c>
      <c r="AJ1870" s="61" t="str">
        <f>IF(AND(K1870&lt;&gt;"Match of the Day",K1870&lt;&gt;"Match of the Day 2",K1870&lt;&gt;"Match of the Day Repeat"),"",1+MAX($AJ$10:AJ1869))</f>
        <v/>
      </c>
    </row>
    <row r="1871" spans="34:36" x14ac:dyDescent="0.35">
      <c r="AH1871" s="16" t="str">
        <f>IF(AND(B1871="Premier League",E1871="Live"),_xlfn.XLOOKUP(_xlfn.TEXTJOIN(" vs ",,C1871:D1871),Calendar!G:G,Calendar!B:B),IF(AND(B1871="Premier League",E1871="Highlights"),_xlfn.XLOOKUP(H1871,Calendar!O:O,Calendar!N:N,,-1),""))</f>
        <v/>
      </c>
      <c r="AI1871" s="61" t="str">
        <f>IF(AND(AH1871&lt;&gt;"",E1871="Live"),_xlfn.XLOOKUP(_xlfn.TEXTJOIN(" vs ",,C1871:D1871),Calendar!G:G,Calendar!K:K),"")</f>
        <v/>
      </c>
      <c r="AJ1871" s="61" t="str">
        <f>IF(AND(K1871&lt;&gt;"Match of the Day",K1871&lt;&gt;"Match of the Day 2",K1871&lt;&gt;"Match of the Day Repeat"),"",1+MAX($AJ$10:AJ1870))</f>
        <v/>
      </c>
    </row>
    <row r="1872" spans="34:36" x14ac:dyDescent="0.35">
      <c r="AH1872" s="16" t="str">
        <f>IF(AND(B1872="Premier League",E1872="Live"),_xlfn.XLOOKUP(_xlfn.TEXTJOIN(" vs ",,C1872:D1872),Calendar!G:G,Calendar!B:B),IF(AND(B1872="Premier League",E1872="Highlights"),_xlfn.XLOOKUP(H1872,Calendar!O:O,Calendar!N:N,,-1),""))</f>
        <v/>
      </c>
      <c r="AI1872" s="61" t="str">
        <f>IF(AND(AH1872&lt;&gt;"",E1872="Live"),_xlfn.XLOOKUP(_xlfn.TEXTJOIN(" vs ",,C1872:D1872),Calendar!G:G,Calendar!K:K),"")</f>
        <v/>
      </c>
      <c r="AJ1872" s="61" t="str">
        <f>IF(AND(K1872&lt;&gt;"Match of the Day",K1872&lt;&gt;"Match of the Day 2",K1872&lt;&gt;"Match of the Day Repeat"),"",1+MAX($AJ$10:AJ1871))</f>
        <v/>
      </c>
    </row>
    <row r="1873" spans="34:36" x14ac:dyDescent="0.35">
      <c r="AH1873" s="16" t="str">
        <f>IF(AND(B1873="Premier League",E1873="Live"),_xlfn.XLOOKUP(_xlfn.TEXTJOIN(" vs ",,C1873:D1873),Calendar!G:G,Calendar!B:B),IF(AND(B1873="Premier League",E1873="Highlights"),_xlfn.XLOOKUP(H1873,Calendar!O:O,Calendar!N:N,,-1),""))</f>
        <v/>
      </c>
      <c r="AI1873" s="61" t="str">
        <f>IF(AND(AH1873&lt;&gt;"",E1873="Live"),_xlfn.XLOOKUP(_xlfn.TEXTJOIN(" vs ",,C1873:D1873),Calendar!G:G,Calendar!K:K),"")</f>
        <v/>
      </c>
      <c r="AJ1873" s="61" t="str">
        <f>IF(AND(K1873&lt;&gt;"Match of the Day",K1873&lt;&gt;"Match of the Day 2",K1873&lt;&gt;"Match of the Day Repeat"),"",1+MAX($AJ$10:AJ1872))</f>
        <v/>
      </c>
    </row>
    <row r="1874" spans="34:36" x14ac:dyDescent="0.35">
      <c r="AH1874" s="16" t="str">
        <f>IF(AND(B1874="Premier League",E1874="Live"),_xlfn.XLOOKUP(_xlfn.TEXTJOIN(" vs ",,C1874:D1874),Calendar!G:G,Calendar!B:B),IF(AND(B1874="Premier League",E1874="Highlights"),_xlfn.XLOOKUP(H1874,Calendar!O:O,Calendar!N:N,,-1),""))</f>
        <v/>
      </c>
      <c r="AI1874" s="61" t="str">
        <f>IF(AND(AH1874&lt;&gt;"",E1874="Live"),_xlfn.XLOOKUP(_xlfn.TEXTJOIN(" vs ",,C1874:D1874),Calendar!G:G,Calendar!K:K),"")</f>
        <v/>
      </c>
      <c r="AJ1874" s="61" t="str">
        <f>IF(AND(K1874&lt;&gt;"Match of the Day",K1874&lt;&gt;"Match of the Day 2",K1874&lt;&gt;"Match of the Day Repeat"),"",1+MAX($AJ$10:AJ1873))</f>
        <v/>
      </c>
    </row>
    <row r="1875" spans="34:36" x14ac:dyDescent="0.35">
      <c r="AH1875" s="16" t="str">
        <f>IF(AND(B1875="Premier League",E1875="Live"),_xlfn.XLOOKUP(_xlfn.TEXTJOIN(" vs ",,C1875:D1875),Calendar!G:G,Calendar!B:B),IF(AND(B1875="Premier League",E1875="Highlights"),_xlfn.XLOOKUP(H1875,Calendar!O:O,Calendar!N:N,,-1),""))</f>
        <v/>
      </c>
      <c r="AI1875" s="61" t="str">
        <f>IF(AND(AH1875&lt;&gt;"",E1875="Live"),_xlfn.XLOOKUP(_xlfn.TEXTJOIN(" vs ",,C1875:D1875),Calendar!G:G,Calendar!K:K),"")</f>
        <v/>
      </c>
      <c r="AJ1875" s="61" t="str">
        <f>IF(AND(K1875&lt;&gt;"Match of the Day",K1875&lt;&gt;"Match of the Day 2",K1875&lt;&gt;"Match of the Day Repeat"),"",1+MAX($AJ$10:AJ1874))</f>
        <v/>
      </c>
    </row>
    <row r="1876" spans="34:36" x14ac:dyDescent="0.35">
      <c r="AH1876" s="16" t="str">
        <f>IF(AND(B1876="Premier League",E1876="Live"),_xlfn.XLOOKUP(_xlfn.TEXTJOIN(" vs ",,C1876:D1876),Calendar!G:G,Calendar!B:B),IF(AND(B1876="Premier League",E1876="Highlights"),_xlfn.XLOOKUP(H1876,Calendar!O:O,Calendar!N:N,,-1),""))</f>
        <v/>
      </c>
      <c r="AI1876" s="61" t="str">
        <f>IF(AND(AH1876&lt;&gt;"",E1876="Live"),_xlfn.XLOOKUP(_xlfn.TEXTJOIN(" vs ",,C1876:D1876),Calendar!G:G,Calendar!K:K),"")</f>
        <v/>
      </c>
      <c r="AJ1876" s="61" t="str">
        <f>IF(AND(K1876&lt;&gt;"Match of the Day",K1876&lt;&gt;"Match of the Day 2",K1876&lt;&gt;"Match of the Day Repeat"),"",1+MAX($AJ$10:AJ1875))</f>
        <v/>
      </c>
    </row>
    <row r="1877" spans="34:36" x14ac:dyDescent="0.35">
      <c r="AH1877" s="16" t="str">
        <f>IF(AND(B1877="Premier League",E1877="Live"),_xlfn.XLOOKUP(_xlfn.TEXTJOIN(" vs ",,C1877:D1877),Calendar!G:G,Calendar!B:B),IF(AND(B1877="Premier League",E1877="Highlights"),_xlfn.XLOOKUP(H1877,Calendar!O:O,Calendar!N:N,,-1),""))</f>
        <v/>
      </c>
      <c r="AI1877" s="61" t="str">
        <f>IF(AND(AH1877&lt;&gt;"",E1877="Live"),_xlfn.XLOOKUP(_xlfn.TEXTJOIN(" vs ",,C1877:D1877),Calendar!G:G,Calendar!K:K),"")</f>
        <v/>
      </c>
      <c r="AJ1877" s="61" t="str">
        <f>IF(AND(K1877&lt;&gt;"Match of the Day",K1877&lt;&gt;"Match of the Day 2",K1877&lt;&gt;"Match of the Day Repeat"),"",1+MAX($AJ$10:AJ1876))</f>
        <v/>
      </c>
    </row>
    <row r="1878" spans="34:36" x14ac:dyDescent="0.35">
      <c r="AH1878" s="16" t="str">
        <f>IF(AND(B1878="Premier League",E1878="Live"),_xlfn.XLOOKUP(_xlfn.TEXTJOIN(" vs ",,C1878:D1878),Calendar!G:G,Calendar!B:B),IF(AND(B1878="Premier League",E1878="Highlights"),_xlfn.XLOOKUP(H1878,Calendar!O:O,Calendar!N:N,,-1),""))</f>
        <v/>
      </c>
      <c r="AI1878" s="61" t="str">
        <f>IF(AND(AH1878&lt;&gt;"",E1878="Live"),_xlfn.XLOOKUP(_xlfn.TEXTJOIN(" vs ",,C1878:D1878),Calendar!G:G,Calendar!K:K),"")</f>
        <v/>
      </c>
      <c r="AJ1878" s="61" t="str">
        <f>IF(AND(K1878&lt;&gt;"Match of the Day",K1878&lt;&gt;"Match of the Day 2",K1878&lt;&gt;"Match of the Day Repeat"),"",1+MAX($AJ$10:AJ1877))</f>
        <v/>
      </c>
    </row>
    <row r="1879" spans="34:36" x14ac:dyDescent="0.35">
      <c r="AH1879" s="16" t="str">
        <f>IF(AND(B1879="Premier League",E1879="Live"),_xlfn.XLOOKUP(_xlfn.TEXTJOIN(" vs ",,C1879:D1879),Calendar!G:G,Calendar!B:B),IF(AND(B1879="Premier League",E1879="Highlights"),_xlfn.XLOOKUP(H1879,Calendar!O:O,Calendar!N:N,,-1),""))</f>
        <v/>
      </c>
      <c r="AI1879" s="61" t="str">
        <f>IF(AND(AH1879&lt;&gt;"",E1879="Live"),_xlfn.XLOOKUP(_xlfn.TEXTJOIN(" vs ",,C1879:D1879),Calendar!G:G,Calendar!K:K),"")</f>
        <v/>
      </c>
      <c r="AJ1879" s="61" t="str">
        <f>IF(AND(K1879&lt;&gt;"Match of the Day",K1879&lt;&gt;"Match of the Day 2",K1879&lt;&gt;"Match of the Day Repeat"),"",1+MAX($AJ$10:AJ1878))</f>
        <v/>
      </c>
    </row>
    <row r="1880" spans="34:36" x14ac:dyDescent="0.35">
      <c r="AH1880" s="16" t="str">
        <f>IF(AND(B1880="Premier League",E1880="Live"),_xlfn.XLOOKUP(_xlfn.TEXTJOIN(" vs ",,C1880:D1880),Calendar!G:G,Calendar!B:B),IF(AND(B1880="Premier League",E1880="Highlights"),_xlfn.XLOOKUP(H1880,Calendar!O:O,Calendar!N:N,,-1),""))</f>
        <v/>
      </c>
      <c r="AI1880" s="61" t="str">
        <f>IF(AND(AH1880&lt;&gt;"",E1880="Live"),_xlfn.XLOOKUP(_xlfn.TEXTJOIN(" vs ",,C1880:D1880),Calendar!G:G,Calendar!K:K),"")</f>
        <v/>
      </c>
      <c r="AJ1880" s="61" t="str">
        <f>IF(AND(K1880&lt;&gt;"Match of the Day",K1880&lt;&gt;"Match of the Day 2",K1880&lt;&gt;"Match of the Day Repeat"),"",1+MAX($AJ$10:AJ1879))</f>
        <v/>
      </c>
    </row>
    <row r="1881" spans="34:36" x14ac:dyDescent="0.35">
      <c r="AH1881" s="16" t="str">
        <f>IF(AND(B1881="Premier League",E1881="Live"),_xlfn.XLOOKUP(_xlfn.TEXTJOIN(" vs ",,C1881:D1881),Calendar!G:G,Calendar!B:B),IF(AND(B1881="Premier League",E1881="Highlights"),_xlfn.XLOOKUP(H1881,Calendar!O:O,Calendar!N:N,,-1),""))</f>
        <v/>
      </c>
      <c r="AI1881" s="61" t="str">
        <f>IF(AND(AH1881&lt;&gt;"",E1881="Live"),_xlfn.XLOOKUP(_xlfn.TEXTJOIN(" vs ",,C1881:D1881),Calendar!G:G,Calendar!K:K),"")</f>
        <v/>
      </c>
      <c r="AJ1881" s="61" t="str">
        <f>IF(AND(K1881&lt;&gt;"Match of the Day",K1881&lt;&gt;"Match of the Day 2",K1881&lt;&gt;"Match of the Day Repeat"),"",1+MAX($AJ$10:AJ1880))</f>
        <v/>
      </c>
    </row>
    <row r="1882" spans="34:36" x14ac:dyDescent="0.35">
      <c r="AH1882" s="16" t="str">
        <f>IF(AND(B1882="Premier League",E1882="Live"),_xlfn.XLOOKUP(_xlfn.TEXTJOIN(" vs ",,C1882:D1882),Calendar!G:G,Calendar!B:B),IF(AND(B1882="Premier League",E1882="Highlights"),_xlfn.XLOOKUP(H1882,Calendar!O:O,Calendar!N:N,,-1),""))</f>
        <v/>
      </c>
      <c r="AI1882" s="61" t="str">
        <f>IF(AND(AH1882&lt;&gt;"",E1882="Live"),_xlfn.XLOOKUP(_xlfn.TEXTJOIN(" vs ",,C1882:D1882),Calendar!G:G,Calendar!K:K),"")</f>
        <v/>
      </c>
      <c r="AJ1882" s="61" t="str">
        <f>IF(AND(K1882&lt;&gt;"Match of the Day",K1882&lt;&gt;"Match of the Day 2",K1882&lt;&gt;"Match of the Day Repeat"),"",1+MAX($AJ$10:AJ1881))</f>
        <v/>
      </c>
    </row>
    <row r="1883" spans="34:36" x14ac:dyDescent="0.35">
      <c r="AH1883" s="16" t="str">
        <f>IF(AND(B1883="Premier League",E1883="Live"),_xlfn.XLOOKUP(_xlfn.TEXTJOIN(" vs ",,C1883:D1883),Calendar!G:G,Calendar!B:B),IF(AND(B1883="Premier League",E1883="Highlights"),_xlfn.XLOOKUP(H1883,Calendar!O:O,Calendar!N:N,,-1),""))</f>
        <v/>
      </c>
      <c r="AI1883" s="61" t="str">
        <f>IF(AND(AH1883&lt;&gt;"",E1883="Live"),_xlfn.XLOOKUP(_xlfn.TEXTJOIN(" vs ",,C1883:D1883),Calendar!G:G,Calendar!K:K),"")</f>
        <v/>
      </c>
      <c r="AJ1883" s="61" t="str">
        <f>IF(AND(K1883&lt;&gt;"Match of the Day",K1883&lt;&gt;"Match of the Day 2",K1883&lt;&gt;"Match of the Day Repeat"),"",1+MAX($AJ$10:AJ1882))</f>
        <v/>
      </c>
    </row>
    <row r="1884" spans="34:36" x14ac:dyDescent="0.35">
      <c r="AH1884" s="16" t="str">
        <f>IF(AND(B1884="Premier League",E1884="Live"),_xlfn.XLOOKUP(_xlfn.TEXTJOIN(" vs ",,C1884:D1884),Calendar!G:G,Calendar!B:B),IF(AND(B1884="Premier League",E1884="Highlights"),_xlfn.XLOOKUP(H1884,Calendar!O:O,Calendar!N:N,,-1),""))</f>
        <v/>
      </c>
      <c r="AI1884" s="61" t="str">
        <f>IF(AND(AH1884&lt;&gt;"",E1884="Live"),_xlfn.XLOOKUP(_xlfn.TEXTJOIN(" vs ",,C1884:D1884),Calendar!G:G,Calendar!K:K),"")</f>
        <v/>
      </c>
      <c r="AJ1884" s="61" t="str">
        <f>IF(AND(K1884&lt;&gt;"Match of the Day",K1884&lt;&gt;"Match of the Day 2",K1884&lt;&gt;"Match of the Day Repeat"),"",1+MAX($AJ$10:AJ1883))</f>
        <v/>
      </c>
    </row>
    <row r="1885" spans="34:36" x14ac:dyDescent="0.35">
      <c r="AH1885" s="16" t="str">
        <f>IF(AND(B1885="Premier League",E1885="Live"),_xlfn.XLOOKUP(_xlfn.TEXTJOIN(" vs ",,C1885:D1885),Calendar!G:G,Calendar!B:B),IF(AND(B1885="Premier League",E1885="Highlights"),_xlfn.XLOOKUP(H1885,Calendar!O:O,Calendar!N:N,,-1),""))</f>
        <v/>
      </c>
      <c r="AI1885" s="61" t="str">
        <f>IF(AND(AH1885&lt;&gt;"",E1885="Live"),_xlfn.XLOOKUP(_xlfn.TEXTJOIN(" vs ",,C1885:D1885),Calendar!G:G,Calendar!K:K),"")</f>
        <v/>
      </c>
      <c r="AJ1885" s="61" t="str">
        <f>IF(AND(K1885&lt;&gt;"Match of the Day",K1885&lt;&gt;"Match of the Day 2",K1885&lt;&gt;"Match of the Day Repeat"),"",1+MAX($AJ$10:AJ1884))</f>
        <v/>
      </c>
    </row>
    <row r="1886" spans="34:36" x14ac:dyDescent="0.35">
      <c r="AH1886" s="16" t="str">
        <f>IF(AND(B1886="Premier League",E1886="Live"),_xlfn.XLOOKUP(_xlfn.TEXTJOIN(" vs ",,C1886:D1886),Calendar!G:G,Calendar!B:B),IF(AND(B1886="Premier League",E1886="Highlights"),_xlfn.XLOOKUP(H1886,Calendar!O:O,Calendar!N:N,,-1),""))</f>
        <v/>
      </c>
      <c r="AI1886" s="61" t="str">
        <f>IF(AND(AH1886&lt;&gt;"",E1886="Live"),_xlfn.XLOOKUP(_xlfn.TEXTJOIN(" vs ",,C1886:D1886),Calendar!G:G,Calendar!K:K),"")</f>
        <v/>
      </c>
      <c r="AJ1886" s="61" t="str">
        <f>IF(AND(K1886&lt;&gt;"Match of the Day",K1886&lt;&gt;"Match of the Day 2",K1886&lt;&gt;"Match of the Day Repeat"),"",1+MAX($AJ$10:AJ1885))</f>
        <v/>
      </c>
    </row>
    <row r="1887" spans="34:36" x14ac:dyDescent="0.35">
      <c r="AH1887" s="16" t="str">
        <f>IF(AND(B1887="Premier League",E1887="Live"),_xlfn.XLOOKUP(_xlfn.TEXTJOIN(" vs ",,C1887:D1887),Calendar!G:G,Calendar!B:B),IF(AND(B1887="Premier League",E1887="Highlights"),_xlfn.XLOOKUP(H1887,Calendar!O:O,Calendar!N:N,,-1),""))</f>
        <v/>
      </c>
      <c r="AI1887" s="61" t="str">
        <f>IF(AND(AH1887&lt;&gt;"",E1887="Live"),_xlfn.XLOOKUP(_xlfn.TEXTJOIN(" vs ",,C1887:D1887),Calendar!G:G,Calendar!K:K),"")</f>
        <v/>
      </c>
      <c r="AJ1887" s="61" t="str">
        <f>IF(AND(K1887&lt;&gt;"Match of the Day",K1887&lt;&gt;"Match of the Day 2",K1887&lt;&gt;"Match of the Day Repeat"),"",1+MAX($AJ$10:AJ1886))</f>
        <v/>
      </c>
    </row>
    <row r="1888" spans="34:36" x14ac:dyDescent="0.35">
      <c r="AH1888" s="16" t="str">
        <f>IF(AND(B1888="Premier League",E1888="Live"),_xlfn.XLOOKUP(_xlfn.TEXTJOIN(" vs ",,C1888:D1888),Calendar!G:G,Calendar!B:B),IF(AND(B1888="Premier League",E1888="Highlights"),_xlfn.XLOOKUP(H1888,Calendar!O:O,Calendar!N:N,,-1),""))</f>
        <v/>
      </c>
      <c r="AI1888" s="61" t="str">
        <f>IF(AND(AH1888&lt;&gt;"",E1888="Live"),_xlfn.XLOOKUP(_xlfn.TEXTJOIN(" vs ",,C1888:D1888),Calendar!G:G,Calendar!K:K),"")</f>
        <v/>
      </c>
      <c r="AJ1888" s="61" t="str">
        <f>IF(AND(K1888&lt;&gt;"Match of the Day",K1888&lt;&gt;"Match of the Day 2",K1888&lt;&gt;"Match of the Day Repeat"),"",1+MAX($AJ$10:AJ1887))</f>
        <v/>
      </c>
    </row>
    <row r="1889" spans="34:36" x14ac:dyDescent="0.35">
      <c r="AH1889" s="16" t="str">
        <f>IF(AND(B1889="Premier League",E1889="Live"),_xlfn.XLOOKUP(_xlfn.TEXTJOIN(" vs ",,C1889:D1889),Calendar!G:G,Calendar!B:B),IF(AND(B1889="Premier League",E1889="Highlights"),_xlfn.XLOOKUP(H1889,Calendar!O:O,Calendar!N:N,,-1),""))</f>
        <v/>
      </c>
      <c r="AI1889" s="61" t="str">
        <f>IF(AND(AH1889&lt;&gt;"",E1889="Live"),_xlfn.XLOOKUP(_xlfn.TEXTJOIN(" vs ",,C1889:D1889),Calendar!G:G,Calendar!K:K),"")</f>
        <v/>
      </c>
      <c r="AJ1889" s="61" t="str">
        <f>IF(AND(K1889&lt;&gt;"Match of the Day",K1889&lt;&gt;"Match of the Day 2",K1889&lt;&gt;"Match of the Day Repeat"),"",1+MAX($AJ$10:AJ1888))</f>
        <v/>
      </c>
    </row>
    <row r="1890" spans="34:36" x14ac:dyDescent="0.35">
      <c r="AH1890" s="16" t="str">
        <f>IF(AND(B1890="Premier League",E1890="Live"),_xlfn.XLOOKUP(_xlfn.TEXTJOIN(" vs ",,C1890:D1890),Calendar!G:G,Calendar!B:B),IF(AND(B1890="Premier League",E1890="Highlights"),_xlfn.XLOOKUP(H1890,Calendar!O:O,Calendar!N:N,,-1),""))</f>
        <v/>
      </c>
      <c r="AI1890" s="61" t="str">
        <f>IF(AND(AH1890&lt;&gt;"",E1890="Live"),_xlfn.XLOOKUP(_xlfn.TEXTJOIN(" vs ",,C1890:D1890),Calendar!G:G,Calendar!K:K),"")</f>
        <v/>
      </c>
      <c r="AJ1890" s="61" t="str">
        <f>IF(AND(K1890&lt;&gt;"Match of the Day",K1890&lt;&gt;"Match of the Day 2",K1890&lt;&gt;"Match of the Day Repeat"),"",1+MAX($AJ$10:AJ1889))</f>
        <v/>
      </c>
    </row>
    <row r="1891" spans="34:36" x14ac:dyDescent="0.35">
      <c r="AH1891" s="16" t="str">
        <f>IF(AND(B1891="Premier League",E1891="Live"),_xlfn.XLOOKUP(_xlfn.TEXTJOIN(" vs ",,C1891:D1891),Calendar!G:G,Calendar!B:B),IF(AND(B1891="Premier League",E1891="Highlights"),_xlfn.XLOOKUP(H1891,Calendar!O:O,Calendar!N:N,,-1),""))</f>
        <v/>
      </c>
      <c r="AI1891" s="61" t="str">
        <f>IF(AND(AH1891&lt;&gt;"",E1891="Live"),_xlfn.XLOOKUP(_xlfn.TEXTJOIN(" vs ",,C1891:D1891),Calendar!G:G,Calendar!K:K),"")</f>
        <v/>
      </c>
      <c r="AJ1891" s="61" t="str">
        <f>IF(AND(K1891&lt;&gt;"Match of the Day",K1891&lt;&gt;"Match of the Day 2",K1891&lt;&gt;"Match of the Day Repeat"),"",1+MAX($AJ$10:AJ1890))</f>
        <v/>
      </c>
    </row>
    <row r="1892" spans="34:36" x14ac:dyDescent="0.35">
      <c r="AH1892" s="16" t="str">
        <f>IF(AND(B1892="Premier League",E1892="Live"),_xlfn.XLOOKUP(_xlfn.TEXTJOIN(" vs ",,C1892:D1892),Calendar!G:G,Calendar!B:B),IF(AND(B1892="Premier League",E1892="Highlights"),_xlfn.XLOOKUP(H1892,Calendar!O:O,Calendar!N:N,,-1),""))</f>
        <v/>
      </c>
      <c r="AI1892" s="61" t="str">
        <f>IF(AND(AH1892&lt;&gt;"",E1892="Live"),_xlfn.XLOOKUP(_xlfn.TEXTJOIN(" vs ",,C1892:D1892),Calendar!G:G,Calendar!K:K),"")</f>
        <v/>
      </c>
      <c r="AJ1892" s="61" t="str">
        <f>IF(AND(K1892&lt;&gt;"Match of the Day",K1892&lt;&gt;"Match of the Day 2",K1892&lt;&gt;"Match of the Day Repeat"),"",1+MAX($AJ$10:AJ1891))</f>
        <v/>
      </c>
    </row>
    <row r="1893" spans="34:36" x14ac:dyDescent="0.35">
      <c r="AH1893" s="16" t="str">
        <f>IF(AND(B1893="Premier League",E1893="Live"),_xlfn.XLOOKUP(_xlfn.TEXTJOIN(" vs ",,C1893:D1893),Calendar!G:G,Calendar!B:B),IF(AND(B1893="Premier League",E1893="Highlights"),_xlfn.XLOOKUP(H1893,Calendar!O:O,Calendar!N:N,,-1),""))</f>
        <v/>
      </c>
      <c r="AI1893" s="61" t="str">
        <f>IF(AND(AH1893&lt;&gt;"",E1893="Live"),_xlfn.XLOOKUP(_xlfn.TEXTJOIN(" vs ",,C1893:D1893),Calendar!G:G,Calendar!K:K),"")</f>
        <v/>
      </c>
      <c r="AJ1893" s="61" t="str">
        <f>IF(AND(K1893&lt;&gt;"Match of the Day",K1893&lt;&gt;"Match of the Day 2",K1893&lt;&gt;"Match of the Day Repeat"),"",1+MAX($AJ$10:AJ1892))</f>
        <v/>
      </c>
    </row>
    <row r="1894" spans="34:36" x14ac:dyDescent="0.35">
      <c r="AH1894" s="16" t="str">
        <f>IF(AND(B1894="Premier League",E1894="Live"),_xlfn.XLOOKUP(_xlfn.TEXTJOIN(" vs ",,C1894:D1894),Calendar!G:G,Calendar!B:B),IF(AND(B1894="Premier League",E1894="Highlights"),_xlfn.XLOOKUP(H1894,Calendar!O:O,Calendar!N:N,,-1),""))</f>
        <v/>
      </c>
      <c r="AI1894" s="61" t="str">
        <f>IF(AND(AH1894&lt;&gt;"",E1894="Live"),_xlfn.XLOOKUP(_xlfn.TEXTJOIN(" vs ",,C1894:D1894),Calendar!G:G,Calendar!K:K),"")</f>
        <v/>
      </c>
      <c r="AJ1894" s="61" t="str">
        <f>IF(AND(K1894&lt;&gt;"Match of the Day",K1894&lt;&gt;"Match of the Day 2",K1894&lt;&gt;"Match of the Day Repeat"),"",1+MAX($AJ$10:AJ1893))</f>
        <v/>
      </c>
    </row>
    <row r="1895" spans="34:36" x14ac:dyDescent="0.35">
      <c r="AH1895" s="16" t="str">
        <f>IF(AND(B1895="Premier League",E1895="Live"),_xlfn.XLOOKUP(_xlfn.TEXTJOIN(" vs ",,C1895:D1895),Calendar!G:G,Calendar!B:B),IF(AND(B1895="Premier League",E1895="Highlights"),_xlfn.XLOOKUP(H1895,Calendar!O:O,Calendar!N:N,,-1),""))</f>
        <v/>
      </c>
      <c r="AI1895" s="61" t="str">
        <f>IF(AND(AH1895&lt;&gt;"",E1895="Live"),_xlfn.XLOOKUP(_xlfn.TEXTJOIN(" vs ",,C1895:D1895),Calendar!G:G,Calendar!K:K),"")</f>
        <v/>
      </c>
      <c r="AJ1895" s="61" t="str">
        <f>IF(AND(K1895&lt;&gt;"Match of the Day",K1895&lt;&gt;"Match of the Day 2",K1895&lt;&gt;"Match of the Day Repeat"),"",1+MAX($AJ$10:AJ1894))</f>
        <v/>
      </c>
    </row>
    <row r="1896" spans="34:36" x14ac:dyDescent="0.35">
      <c r="AH1896" s="16" t="str">
        <f>IF(AND(B1896="Premier League",E1896="Live"),_xlfn.XLOOKUP(_xlfn.TEXTJOIN(" vs ",,C1896:D1896),Calendar!G:G,Calendar!B:B),IF(AND(B1896="Premier League",E1896="Highlights"),_xlfn.XLOOKUP(H1896,Calendar!O:O,Calendar!N:N,,-1),""))</f>
        <v/>
      </c>
      <c r="AI1896" s="61" t="str">
        <f>IF(AND(AH1896&lt;&gt;"",E1896="Live"),_xlfn.XLOOKUP(_xlfn.TEXTJOIN(" vs ",,C1896:D1896),Calendar!G:G,Calendar!K:K),"")</f>
        <v/>
      </c>
      <c r="AJ1896" s="61" t="str">
        <f>IF(AND(K1896&lt;&gt;"Match of the Day",K1896&lt;&gt;"Match of the Day 2",K1896&lt;&gt;"Match of the Day Repeat"),"",1+MAX($AJ$10:AJ1895))</f>
        <v/>
      </c>
    </row>
    <row r="1897" spans="34:36" x14ac:dyDescent="0.35">
      <c r="AH1897" s="16" t="str">
        <f>IF(AND(B1897="Premier League",E1897="Live"),_xlfn.XLOOKUP(_xlfn.TEXTJOIN(" vs ",,C1897:D1897),Calendar!G:G,Calendar!B:B),IF(AND(B1897="Premier League",E1897="Highlights"),_xlfn.XLOOKUP(H1897,Calendar!O:O,Calendar!N:N,,-1),""))</f>
        <v/>
      </c>
      <c r="AI1897" s="61" t="str">
        <f>IF(AND(AH1897&lt;&gt;"",E1897="Live"),_xlfn.XLOOKUP(_xlfn.TEXTJOIN(" vs ",,C1897:D1897),Calendar!G:G,Calendar!K:K),"")</f>
        <v/>
      </c>
      <c r="AJ1897" s="61" t="str">
        <f>IF(AND(K1897&lt;&gt;"Match of the Day",K1897&lt;&gt;"Match of the Day 2",K1897&lt;&gt;"Match of the Day Repeat"),"",1+MAX($AJ$10:AJ1896))</f>
        <v/>
      </c>
    </row>
    <row r="1898" spans="34:36" x14ac:dyDescent="0.35">
      <c r="AH1898" s="16" t="str">
        <f>IF(AND(B1898="Premier League",E1898="Live"),_xlfn.XLOOKUP(_xlfn.TEXTJOIN(" vs ",,C1898:D1898),Calendar!G:G,Calendar!B:B),IF(AND(B1898="Premier League",E1898="Highlights"),_xlfn.XLOOKUP(H1898,Calendar!O:O,Calendar!N:N,,-1),""))</f>
        <v/>
      </c>
      <c r="AI1898" s="61" t="str">
        <f>IF(AND(AH1898&lt;&gt;"",E1898="Live"),_xlfn.XLOOKUP(_xlfn.TEXTJOIN(" vs ",,C1898:D1898),Calendar!G:G,Calendar!K:K),"")</f>
        <v/>
      </c>
      <c r="AJ1898" s="61" t="str">
        <f>IF(AND(K1898&lt;&gt;"Match of the Day",K1898&lt;&gt;"Match of the Day 2",K1898&lt;&gt;"Match of the Day Repeat"),"",1+MAX($AJ$10:AJ1897))</f>
        <v/>
      </c>
    </row>
    <row r="1899" spans="34:36" x14ac:dyDescent="0.35">
      <c r="AH1899" s="16" t="str">
        <f>IF(AND(B1899="Premier League",E1899="Live"),_xlfn.XLOOKUP(_xlfn.TEXTJOIN(" vs ",,C1899:D1899),Calendar!G:G,Calendar!B:B),IF(AND(B1899="Premier League",E1899="Highlights"),_xlfn.XLOOKUP(H1899,Calendar!O:O,Calendar!N:N,,-1),""))</f>
        <v/>
      </c>
      <c r="AI1899" s="61" t="str">
        <f>IF(AND(AH1899&lt;&gt;"",E1899="Live"),_xlfn.XLOOKUP(_xlfn.TEXTJOIN(" vs ",,C1899:D1899),Calendar!G:G,Calendar!K:K),"")</f>
        <v/>
      </c>
      <c r="AJ1899" s="61" t="str">
        <f>IF(AND(K1899&lt;&gt;"Match of the Day",K1899&lt;&gt;"Match of the Day 2",K1899&lt;&gt;"Match of the Day Repeat"),"",1+MAX($AJ$10:AJ1898))</f>
        <v/>
      </c>
    </row>
    <row r="1900" spans="34:36" x14ac:dyDescent="0.35">
      <c r="AH1900" s="16" t="str">
        <f>IF(AND(B1900="Premier League",E1900="Live"),_xlfn.XLOOKUP(_xlfn.TEXTJOIN(" vs ",,C1900:D1900),Calendar!G:G,Calendar!B:B),IF(AND(B1900="Premier League",E1900="Highlights"),_xlfn.XLOOKUP(H1900,Calendar!O:O,Calendar!N:N,,-1),""))</f>
        <v/>
      </c>
      <c r="AI1900" s="61" t="str">
        <f>IF(AND(AH1900&lt;&gt;"",E1900="Live"),_xlfn.XLOOKUP(_xlfn.TEXTJOIN(" vs ",,C1900:D1900),Calendar!G:G,Calendar!K:K),"")</f>
        <v/>
      </c>
      <c r="AJ1900" s="61" t="str">
        <f>IF(AND(K1900&lt;&gt;"Match of the Day",K1900&lt;&gt;"Match of the Day 2",K1900&lt;&gt;"Match of the Day Repeat"),"",1+MAX($AJ$10:AJ1899))</f>
        <v/>
      </c>
    </row>
    <row r="1901" spans="34:36" x14ac:dyDescent="0.35">
      <c r="AH1901" s="16" t="str">
        <f>IF(AND(B1901="Premier League",E1901="Live"),_xlfn.XLOOKUP(_xlfn.TEXTJOIN(" vs ",,C1901:D1901),Calendar!G:G,Calendar!B:B),IF(AND(B1901="Premier League",E1901="Highlights"),_xlfn.XLOOKUP(H1901,Calendar!O:O,Calendar!N:N,,-1),""))</f>
        <v/>
      </c>
      <c r="AI1901" s="61" t="str">
        <f>IF(AND(AH1901&lt;&gt;"",E1901="Live"),_xlfn.XLOOKUP(_xlfn.TEXTJOIN(" vs ",,C1901:D1901),Calendar!G:G,Calendar!K:K),"")</f>
        <v/>
      </c>
      <c r="AJ1901" s="61" t="str">
        <f>IF(AND(K1901&lt;&gt;"Match of the Day",K1901&lt;&gt;"Match of the Day 2",K1901&lt;&gt;"Match of the Day Repeat"),"",1+MAX($AJ$10:AJ1900))</f>
        <v/>
      </c>
    </row>
    <row r="1902" spans="34:36" x14ac:dyDescent="0.35">
      <c r="AH1902" s="16" t="str">
        <f>IF(AND(B1902="Premier League",E1902="Live"),_xlfn.XLOOKUP(_xlfn.TEXTJOIN(" vs ",,C1902:D1902),Calendar!G:G,Calendar!B:B),IF(AND(B1902="Premier League",E1902="Highlights"),_xlfn.XLOOKUP(H1902,Calendar!O:O,Calendar!N:N,,-1),""))</f>
        <v/>
      </c>
      <c r="AI1902" s="61" t="str">
        <f>IF(AND(AH1902&lt;&gt;"",E1902="Live"),_xlfn.XLOOKUP(_xlfn.TEXTJOIN(" vs ",,C1902:D1902),Calendar!G:G,Calendar!K:K),"")</f>
        <v/>
      </c>
      <c r="AJ1902" s="61" t="str">
        <f>IF(AND(K1902&lt;&gt;"Match of the Day",K1902&lt;&gt;"Match of the Day 2",K1902&lt;&gt;"Match of the Day Repeat"),"",1+MAX($AJ$10:AJ1901))</f>
        <v/>
      </c>
    </row>
    <row r="1903" spans="34:36" x14ac:dyDescent="0.35">
      <c r="AH1903" s="16" t="str">
        <f>IF(AND(B1903="Premier League",E1903="Live"),_xlfn.XLOOKUP(_xlfn.TEXTJOIN(" vs ",,C1903:D1903),Calendar!G:G,Calendar!B:B),IF(AND(B1903="Premier League",E1903="Highlights"),_xlfn.XLOOKUP(H1903,Calendar!O:O,Calendar!N:N,,-1),""))</f>
        <v/>
      </c>
      <c r="AI1903" s="61" t="str">
        <f>IF(AND(AH1903&lt;&gt;"",E1903="Live"),_xlfn.XLOOKUP(_xlfn.TEXTJOIN(" vs ",,C1903:D1903),Calendar!G:G,Calendar!K:K),"")</f>
        <v/>
      </c>
      <c r="AJ1903" s="61" t="str">
        <f>IF(AND(K1903&lt;&gt;"Match of the Day",K1903&lt;&gt;"Match of the Day 2",K1903&lt;&gt;"Match of the Day Repeat"),"",1+MAX($AJ$10:AJ1902))</f>
        <v/>
      </c>
    </row>
    <row r="1904" spans="34:36" x14ac:dyDescent="0.35">
      <c r="AH1904" s="16" t="str">
        <f>IF(AND(B1904="Premier League",E1904="Live"),_xlfn.XLOOKUP(_xlfn.TEXTJOIN(" vs ",,C1904:D1904),Calendar!G:G,Calendar!B:B),IF(AND(B1904="Premier League",E1904="Highlights"),_xlfn.XLOOKUP(H1904,Calendar!O:O,Calendar!N:N,,-1),""))</f>
        <v/>
      </c>
      <c r="AI1904" s="61" t="str">
        <f>IF(AND(AH1904&lt;&gt;"",E1904="Live"),_xlfn.XLOOKUP(_xlfn.TEXTJOIN(" vs ",,C1904:D1904),Calendar!G:G,Calendar!K:K),"")</f>
        <v/>
      </c>
      <c r="AJ1904" s="61" t="str">
        <f>IF(AND(K1904&lt;&gt;"Match of the Day",K1904&lt;&gt;"Match of the Day 2",K1904&lt;&gt;"Match of the Day Repeat"),"",1+MAX($AJ$10:AJ1903))</f>
        <v/>
      </c>
    </row>
    <row r="1905" spans="34:36" x14ac:dyDescent="0.35">
      <c r="AH1905" s="16" t="str">
        <f>IF(AND(B1905="Premier League",E1905="Live"),_xlfn.XLOOKUP(_xlfn.TEXTJOIN(" vs ",,C1905:D1905),Calendar!G:G,Calendar!B:B),IF(AND(B1905="Premier League",E1905="Highlights"),_xlfn.XLOOKUP(H1905,Calendar!O:O,Calendar!N:N,,-1),""))</f>
        <v/>
      </c>
      <c r="AI1905" s="61" t="str">
        <f>IF(AND(AH1905&lt;&gt;"",E1905="Live"),_xlfn.XLOOKUP(_xlfn.TEXTJOIN(" vs ",,C1905:D1905),Calendar!G:G,Calendar!K:K),"")</f>
        <v/>
      </c>
      <c r="AJ1905" s="61" t="str">
        <f>IF(AND(K1905&lt;&gt;"Match of the Day",K1905&lt;&gt;"Match of the Day 2",K1905&lt;&gt;"Match of the Day Repeat"),"",1+MAX($AJ$10:AJ1904))</f>
        <v/>
      </c>
    </row>
    <row r="1906" spans="34:36" x14ac:dyDescent="0.35">
      <c r="AH1906" s="16" t="str">
        <f>IF(AND(B1906="Premier League",E1906="Live"),_xlfn.XLOOKUP(_xlfn.TEXTJOIN(" vs ",,C1906:D1906),Calendar!G:G,Calendar!B:B),IF(AND(B1906="Premier League",E1906="Highlights"),_xlfn.XLOOKUP(H1906,Calendar!O:O,Calendar!N:N,,-1),""))</f>
        <v/>
      </c>
      <c r="AI1906" s="61" t="str">
        <f>IF(AND(AH1906&lt;&gt;"",E1906="Live"),_xlfn.XLOOKUP(_xlfn.TEXTJOIN(" vs ",,C1906:D1906),Calendar!G:G,Calendar!K:K),"")</f>
        <v/>
      </c>
      <c r="AJ1906" s="61" t="str">
        <f>IF(AND(K1906&lt;&gt;"Match of the Day",K1906&lt;&gt;"Match of the Day 2",K1906&lt;&gt;"Match of the Day Repeat"),"",1+MAX($AJ$10:AJ1905))</f>
        <v/>
      </c>
    </row>
    <row r="1907" spans="34:36" x14ac:dyDescent="0.35">
      <c r="AH1907" s="16" t="str">
        <f>IF(AND(B1907="Premier League",E1907="Live"),_xlfn.XLOOKUP(_xlfn.TEXTJOIN(" vs ",,C1907:D1907),Calendar!G:G,Calendar!B:B),IF(AND(B1907="Premier League",E1907="Highlights"),_xlfn.XLOOKUP(H1907,Calendar!O:O,Calendar!N:N,,-1),""))</f>
        <v/>
      </c>
      <c r="AI1907" s="61" t="str">
        <f>IF(AND(AH1907&lt;&gt;"",E1907="Live"),_xlfn.XLOOKUP(_xlfn.TEXTJOIN(" vs ",,C1907:D1907),Calendar!G:G,Calendar!K:K),"")</f>
        <v/>
      </c>
      <c r="AJ1907" s="61" t="str">
        <f>IF(AND(K1907&lt;&gt;"Match of the Day",K1907&lt;&gt;"Match of the Day 2",K1907&lt;&gt;"Match of the Day Repeat"),"",1+MAX($AJ$10:AJ1906))</f>
        <v/>
      </c>
    </row>
    <row r="1908" spans="34:36" x14ac:dyDescent="0.35">
      <c r="AH1908" s="16" t="str">
        <f>IF(AND(B1908="Premier League",E1908="Live"),_xlfn.XLOOKUP(_xlfn.TEXTJOIN(" vs ",,C1908:D1908),Calendar!G:G,Calendar!B:B),IF(AND(B1908="Premier League",E1908="Highlights"),_xlfn.XLOOKUP(H1908,Calendar!O:O,Calendar!N:N,,-1),""))</f>
        <v/>
      </c>
      <c r="AI1908" s="61" t="str">
        <f>IF(AND(AH1908&lt;&gt;"",E1908="Live"),_xlfn.XLOOKUP(_xlfn.TEXTJOIN(" vs ",,C1908:D1908),Calendar!G:G,Calendar!K:K),"")</f>
        <v/>
      </c>
      <c r="AJ1908" s="61" t="str">
        <f>IF(AND(K1908&lt;&gt;"Match of the Day",K1908&lt;&gt;"Match of the Day 2",K1908&lt;&gt;"Match of the Day Repeat"),"",1+MAX($AJ$10:AJ1907))</f>
        <v/>
      </c>
    </row>
    <row r="1909" spans="34:36" x14ac:dyDescent="0.35">
      <c r="AH1909" s="16" t="str">
        <f>IF(AND(B1909="Premier League",E1909="Live"),_xlfn.XLOOKUP(_xlfn.TEXTJOIN(" vs ",,C1909:D1909),Calendar!G:G,Calendar!B:B),IF(AND(B1909="Premier League",E1909="Highlights"),_xlfn.XLOOKUP(H1909,Calendar!O:O,Calendar!N:N,,-1),""))</f>
        <v/>
      </c>
      <c r="AI1909" s="61" t="str">
        <f>IF(AND(AH1909&lt;&gt;"",E1909="Live"),_xlfn.XLOOKUP(_xlfn.TEXTJOIN(" vs ",,C1909:D1909),Calendar!G:G,Calendar!K:K),"")</f>
        <v/>
      </c>
      <c r="AJ1909" s="61" t="str">
        <f>IF(AND(K1909&lt;&gt;"Match of the Day",K1909&lt;&gt;"Match of the Day 2",K1909&lt;&gt;"Match of the Day Repeat"),"",1+MAX($AJ$10:AJ1908))</f>
        <v/>
      </c>
    </row>
    <row r="1910" spans="34:36" x14ac:dyDescent="0.35">
      <c r="AH1910" s="16" t="str">
        <f>IF(AND(B1910="Premier League",E1910="Live"),_xlfn.XLOOKUP(_xlfn.TEXTJOIN(" vs ",,C1910:D1910),Calendar!G:G,Calendar!B:B),IF(AND(B1910="Premier League",E1910="Highlights"),_xlfn.XLOOKUP(H1910,Calendar!O:O,Calendar!N:N,,-1),""))</f>
        <v/>
      </c>
      <c r="AI1910" s="61" t="str">
        <f>IF(AND(AH1910&lt;&gt;"",E1910="Live"),_xlfn.XLOOKUP(_xlfn.TEXTJOIN(" vs ",,C1910:D1910),Calendar!G:G,Calendar!K:K),"")</f>
        <v/>
      </c>
      <c r="AJ1910" s="61" t="str">
        <f>IF(AND(K1910&lt;&gt;"Match of the Day",K1910&lt;&gt;"Match of the Day 2",K1910&lt;&gt;"Match of the Day Repeat"),"",1+MAX($AJ$10:AJ1909))</f>
        <v/>
      </c>
    </row>
    <row r="1911" spans="34:36" x14ac:dyDescent="0.35">
      <c r="AH1911" s="16" t="str">
        <f>IF(AND(B1911="Premier League",E1911="Live"),_xlfn.XLOOKUP(_xlfn.TEXTJOIN(" vs ",,C1911:D1911),Calendar!G:G,Calendar!B:B),IF(AND(B1911="Premier League",E1911="Highlights"),_xlfn.XLOOKUP(H1911,Calendar!O:O,Calendar!N:N,,-1),""))</f>
        <v/>
      </c>
      <c r="AI1911" s="61" t="str">
        <f>IF(AND(AH1911&lt;&gt;"",E1911="Live"),_xlfn.XLOOKUP(_xlfn.TEXTJOIN(" vs ",,C1911:D1911),Calendar!G:G,Calendar!K:K),"")</f>
        <v/>
      </c>
      <c r="AJ1911" s="61" t="str">
        <f>IF(AND(K1911&lt;&gt;"Match of the Day",K1911&lt;&gt;"Match of the Day 2",K1911&lt;&gt;"Match of the Day Repeat"),"",1+MAX($AJ$10:AJ1910))</f>
        <v/>
      </c>
    </row>
    <row r="1912" spans="34:36" x14ac:dyDescent="0.35">
      <c r="AH1912" s="16" t="str">
        <f>IF(AND(B1912="Premier League",E1912="Live"),_xlfn.XLOOKUP(_xlfn.TEXTJOIN(" vs ",,C1912:D1912),Calendar!G:G,Calendar!B:B),IF(AND(B1912="Premier League",E1912="Highlights"),_xlfn.XLOOKUP(H1912,Calendar!O:O,Calendar!N:N,,-1),""))</f>
        <v/>
      </c>
      <c r="AI1912" s="61" t="str">
        <f>IF(AND(AH1912&lt;&gt;"",E1912="Live"),_xlfn.XLOOKUP(_xlfn.TEXTJOIN(" vs ",,C1912:D1912),Calendar!G:G,Calendar!K:K),"")</f>
        <v/>
      </c>
      <c r="AJ1912" s="61" t="str">
        <f>IF(AND(K1912&lt;&gt;"Match of the Day",K1912&lt;&gt;"Match of the Day 2",K1912&lt;&gt;"Match of the Day Repeat"),"",1+MAX($AJ$10:AJ1911))</f>
        <v/>
      </c>
    </row>
    <row r="1913" spans="34:36" x14ac:dyDescent="0.35">
      <c r="AH1913" s="16" t="str">
        <f>IF(AND(B1913="Premier League",E1913="Live"),_xlfn.XLOOKUP(_xlfn.TEXTJOIN(" vs ",,C1913:D1913),Calendar!G:G,Calendar!B:B),IF(AND(B1913="Premier League",E1913="Highlights"),_xlfn.XLOOKUP(H1913,Calendar!O:O,Calendar!N:N,,-1),""))</f>
        <v/>
      </c>
      <c r="AI1913" s="61" t="str">
        <f>IF(AND(AH1913&lt;&gt;"",E1913="Live"),_xlfn.XLOOKUP(_xlfn.TEXTJOIN(" vs ",,C1913:D1913),Calendar!G:G,Calendar!K:K),"")</f>
        <v/>
      </c>
      <c r="AJ1913" s="61" t="str">
        <f>IF(AND(K1913&lt;&gt;"Match of the Day",K1913&lt;&gt;"Match of the Day 2",K1913&lt;&gt;"Match of the Day Repeat"),"",1+MAX($AJ$10:AJ1912))</f>
        <v/>
      </c>
    </row>
    <row r="1914" spans="34:36" x14ac:dyDescent="0.35">
      <c r="AH1914" s="16" t="str">
        <f>IF(AND(B1914="Premier League",E1914="Live"),_xlfn.XLOOKUP(_xlfn.TEXTJOIN(" vs ",,C1914:D1914),Calendar!G:G,Calendar!B:B),IF(AND(B1914="Premier League",E1914="Highlights"),_xlfn.XLOOKUP(H1914,Calendar!O:O,Calendar!N:N,,-1),""))</f>
        <v/>
      </c>
      <c r="AI1914" s="61" t="str">
        <f>IF(AND(AH1914&lt;&gt;"",E1914="Live"),_xlfn.XLOOKUP(_xlfn.TEXTJOIN(" vs ",,C1914:D1914),Calendar!G:G,Calendar!K:K),"")</f>
        <v/>
      </c>
      <c r="AJ1914" s="61" t="str">
        <f>IF(AND(K1914&lt;&gt;"Match of the Day",K1914&lt;&gt;"Match of the Day 2",K1914&lt;&gt;"Match of the Day Repeat"),"",1+MAX($AJ$10:AJ1913))</f>
        <v/>
      </c>
    </row>
    <row r="1915" spans="34:36" x14ac:dyDescent="0.35">
      <c r="AH1915" s="16" t="str">
        <f>IF(AND(B1915="Premier League",E1915="Live"),_xlfn.XLOOKUP(_xlfn.TEXTJOIN(" vs ",,C1915:D1915),Calendar!G:G,Calendar!B:B),IF(AND(B1915="Premier League",E1915="Highlights"),_xlfn.XLOOKUP(H1915,Calendar!O:O,Calendar!N:N,,-1),""))</f>
        <v/>
      </c>
      <c r="AI1915" s="61" t="str">
        <f>IF(AND(AH1915&lt;&gt;"",E1915="Live"),_xlfn.XLOOKUP(_xlfn.TEXTJOIN(" vs ",,C1915:D1915),Calendar!G:G,Calendar!K:K),"")</f>
        <v/>
      </c>
      <c r="AJ1915" s="61" t="str">
        <f>IF(AND(K1915&lt;&gt;"Match of the Day",K1915&lt;&gt;"Match of the Day 2",K1915&lt;&gt;"Match of the Day Repeat"),"",1+MAX($AJ$10:AJ1914))</f>
        <v/>
      </c>
    </row>
    <row r="1916" spans="34:36" x14ac:dyDescent="0.35">
      <c r="AH1916" s="16" t="str">
        <f>IF(AND(B1916="Premier League",E1916="Live"),_xlfn.XLOOKUP(_xlfn.TEXTJOIN(" vs ",,C1916:D1916),Calendar!G:G,Calendar!B:B),IF(AND(B1916="Premier League",E1916="Highlights"),_xlfn.XLOOKUP(H1916,Calendar!O:O,Calendar!N:N,,-1),""))</f>
        <v/>
      </c>
      <c r="AI1916" s="61" t="str">
        <f>IF(AND(AH1916&lt;&gt;"",E1916="Live"),_xlfn.XLOOKUP(_xlfn.TEXTJOIN(" vs ",,C1916:D1916),Calendar!G:G,Calendar!K:K),"")</f>
        <v/>
      </c>
      <c r="AJ1916" s="61" t="str">
        <f>IF(AND(K1916&lt;&gt;"Match of the Day",K1916&lt;&gt;"Match of the Day 2",K1916&lt;&gt;"Match of the Day Repeat"),"",1+MAX($AJ$10:AJ1915))</f>
        <v/>
      </c>
    </row>
    <row r="1917" spans="34:36" x14ac:dyDescent="0.35">
      <c r="AH1917" s="16" t="str">
        <f>IF(AND(B1917="Premier League",E1917="Live"),_xlfn.XLOOKUP(_xlfn.TEXTJOIN(" vs ",,C1917:D1917),Calendar!G:G,Calendar!B:B),IF(AND(B1917="Premier League",E1917="Highlights"),_xlfn.XLOOKUP(H1917,Calendar!O:O,Calendar!N:N,,-1),""))</f>
        <v/>
      </c>
      <c r="AI1917" s="61" t="str">
        <f>IF(AND(AH1917&lt;&gt;"",E1917="Live"),_xlfn.XLOOKUP(_xlfn.TEXTJOIN(" vs ",,C1917:D1917),Calendar!G:G,Calendar!K:K),"")</f>
        <v/>
      </c>
      <c r="AJ1917" s="61" t="str">
        <f>IF(AND(K1917&lt;&gt;"Match of the Day",K1917&lt;&gt;"Match of the Day 2",K1917&lt;&gt;"Match of the Day Repeat"),"",1+MAX($AJ$10:AJ1916))</f>
        <v/>
      </c>
    </row>
    <row r="1918" spans="34:36" x14ac:dyDescent="0.35">
      <c r="AH1918" s="16" t="str">
        <f>IF(AND(B1918="Premier League",E1918="Live"),_xlfn.XLOOKUP(_xlfn.TEXTJOIN(" vs ",,C1918:D1918),Calendar!G:G,Calendar!B:B),IF(AND(B1918="Premier League",E1918="Highlights"),_xlfn.XLOOKUP(H1918,Calendar!O:O,Calendar!N:N,,-1),""))</f>
        <v/>
      </c>
      <c r="AI1918" s="61" t="str">
        <f>IF(AND(AH1918&lt;&gt;"",E1918="Live"),_xlfn.XLOOKUP(_xlfn.TEXTJOIN(" vs ",,C1918:D1918),Calendar!G:G,Calendar!K:K),"")</f>
        <v/>
      </c>
      <c r="AJ1918" s="61" t="str">
        <f>IF(AND(K1918&lt;&gt;"Match of the Day",K1918&lt;&gt;"Match of the Day 2",K1918&lt;&gt;"Match of the Day Repeat"),"",1+MAX($AJ$10:AJ1917))</f>
        <v/>
      </c>
    </row>
    <row r="1919" spans="34:36" x14ac:dyDescent="0.35">
      <c r="AH1919" s="16" t="str">
        <f>IF(AND(B1919="Premier League",E1919="Live"),_xlfn.XLOOKUP(_xlfn.TEXTJOIN(" vs ",,C1919:D1919),Calendar!G:G,Calendar!B:B),IF(AND(B1919="Premier League",E1919="Highlights"),_xlfn.XLOOKUP(H1919,Calendar!O:O,Calendar!N:N,,-1),""))</f>
        <v/>
      </c>
      <c r="AI1919" s="61" t="str">
        <f>IF(AND(AH1919&lt;&gt;"",E1919="Live"),_xlfn.XLOOKUP(_xlfn.TEXTJOIN(" vs ",,C1919:D1919),Calendar!G:G,Calendar!K:K),"")</f>
        <v/>
      </c>
      <c r="AJ1919" s="61" t="str">
        <f>IF(AND(K1919&lt;&gt;"Match of the Day",K1919&lt;&gt;"Match of the Day 2",K1919&lt;&gt;"Match of the Day Repeat"),"",1+MAX($AJ$10:AJ1918))</f>
        <v/>
      </c>
    </row>
    <row r="1920" spans="34:36" x14ac:dyDescent="0.35">
      <c r="AH1920" s="16" t="str">
        <f>IF(AND(B1920="Premier League",E1920="Live"),_xlfn.XLOOKUP(_xlfn.TEXTJOIN(" vs ",,C1920:D1920),Calendar!G:G,Calendar!B:B),IF(AND(B1920="Premier League",E1920="Highlights"),_xlfn.XLOOKUP(H1920,Calendar!O:O,Calendar!N:N,,-1),""))</f>
        <v/>
      </c>
      <c r="AI1920" s="61" t="str">
        <f>IF(AND(AH1920&lt;&gt;"",E1920="Live"),_xlfn.XLOOKUP(_xlfn.TEXTJOIN(" vs ",,C1920:D1920),Calendar!G:G,Calendar!K:K),"")</f>
        <v/>
      </c>
      <c r="AJ1920" s="61" t="str">
        <f>IF(AND(K1920&lt;&gt;"Match of the Day",K1920&lt;&gt;"Match of the Day 2",K1920&lt;&gt;"Match of the Day Repeat"),"",1+MAX($AJ$10:AJ1919))</f>
        <v/>
      </c>
    </row>
    <row r="1921" spans="34:36" x14ac:dyDescent="0.35">
      <c r="AH1921" s="16" t="str">
        <f>IF(AND(B1921="Premier League",E1921="Live"),_xlfn.XLOOKUP(_xlfn.TEXTJOIN(" vs ",,C1921:D1921),Calendar!G:G,Calendar!B:B),IF(AND(B1921="Premier League",E1921="Highlights"),_xlfn.XLOOKUP(H1921,Calendar!O:O,Calendar!N:N,,-1),""))</f>
        <v/>
      </c>
      <c r="AI1921" s="61" t="str">
        <f>IF(AND(AH1921&lt;&gt;"",E1921="Live"),_xlfn.XLOOKUP(_xlfn.TEXTJOIN(" vs ",,C1921:D1921),Calendar!G:G,Calendar!K:K),"")</f>
        <v/>
      </c>
      <c r="AJ1921" s="61" t="str">
        <f>IF(AND(K1921&lt;&gt;"Match of the Day",K1921&lt;&gt;"Match of the Day 2",K1921&lt;&gt;"Match of the Day Repeat"),"",1+MAX($AJ$10:AJ1920))</f>
        <v/>
      </c>
    </row>
    <row r="1922" spans="34:36" x14ac:dyDescent="0.35">
      <c r="AH1922" s="16" t="str">
        <f>IF(AND(B1922="Premier League",E1922="Live"),_xlfn.XLOOKUP(_xlfn.TEXTJOIN(" vs ",,C1922:D1922),Calendar!G:G,Calendar!B:B),IF(AND(B1922="Premier League",E1922="Highlights"),_xlfn.XLOOKUP(H1922,Calendar!O:O,Calendar!N:N,,-1),""))</f>
        <v/>
      </c>
      <c r="AI1922" s="61" t="str">
        <f>IF(AND(AH1922&lt;&gt;"",E1922="Live"),_xlfn.XLOOKUP(_xlfn.TEXTJOIN(" vs ",,C1922:D1922),Calendar!G:G,Calendar!K:K),"")</f>
        <v/>
      </c>
      <c r="AJ1922" s="61" t="str">
        <f>IF(AND(K1922&lt;&gt;"Match of the Day",K1922&lt;&gt;"Match of the Day 2",K1922&lt;&gt;"Match of the Day Repeat"),"",1+MAX($AJ$10:AJ1921))</f>
        <v/>
      </c>
    </row>
    <row r="1923" spans="34:36" x14ac:dyDescent="0.35">
      <c r="AH1923" s="16" t="str">
        <f>IF(AND(B1923="Premier League",E1923="Live"),_xlfn.XLOOKUP(_xlfn.TEXTJOIN(" vs ",,C1923:D1923),Calendar!G:G,Calendar!B:B),IF(AND(B1923="Premier League",E1923="Highlights"),_xlfn.XLOOKUP(H1923,Calendar!O:O,Calendar!N:N,,-1),""))</f>
        <v/>
      </c>
      <c r="AI1923" s="61" t="str">
        <f>IF(AND(AH1923&lt;&gt;"",E1923="Live"),_xlfn.XLOOKUP(_xlfn.TEXTJOIN(" vs ",,C1923:D1923),Calendar!G:G,Calendar!K:K),"")</f>
        <v/>
      </c>
      <c r="AJ1923" s="61" t="str">
        <f>IF(AND(K1923&lt;&gt;"Match of the Day",K1923&lt;&gt;"Match of the Day 2",K1923&lt;&gt;"Match of the Day Repeat"),"",1+MAX($AJ$10:AJ1922))</f>
        <v/>
      </c>
    </row>
    <row r="1924" spans="34:36" x14ac:dyDescent="0.35">
      <c r="AH1924" s="16" t="str">
        <f>IF(AND(B1924="Premier League",E1924="Live"),_xlfn.XLOOKUP(_xlfn.TEXTJOIN(" vs ",,C1924:D1924),Calendar!G:G,Calendar!B:B),IF(AND(B1924="Premier League",E1924="Highlights"),_xlfn.XLOOKUP(H1924,Calendar!O:O,Calendar!N:N,,-1),""))</f>
        <v/>
      </c>
      <c r="AI1924" s="61" t="str">
        <f>IF(AND(AH1924&lt;&gt;"",E1924="Live"),_xlfn.XLOOKUP(_xlfn.TEXTJOIN(" vs ",,C1924:D1924),Calendar!G:G,Calendar!K:K),"")</f>
        <v/>
      </c>
      <c r="AJ1924" s="61" t="str">
        <f>IF(AND(K1924&lt;&gt;"Match of the Day",K1924&lt;&gt;"Match of the Day 2",K1924&lt;&gt;"Match of the Day Repeat"),"",1+MAX($AJ$10:AJ1923))</f>
        <v/>
      </c>
    </row>
    <row r="1925" spans="34:36" x14ac:dyDescent="0.35">
      <c r="AH1925" s="16" t="str">
        <f>IF(AND(B1925="Premier League",E1925="Live"),_xlfn.XLOOKUP(_xlfn.TEXTJOIN(" vs ",,C1925:D1925),Calendar!G:G,Calendar!B:B),IF(AND(B1925="Premier League",E1925="Highlights"),_xlfn.XLOOKUP(H1925,Calendar!O:O,Calendar!N:N,,-1),""))</f>
        <v/>
      </c>
      <c r="AI1925" s="61" t="str">
        <f>IF(AND(AH1925&lt;&gt;"",E1925="Live"),_xlfn.XLOOKUP(_xlfn.TEXTJOIN(" vs ",,C1925:D1925),Calendar!G:G,Calendar!K:K),"")</f>
        <v/>
      </c>
      <c r="AJ1925" s="61" t="str">
        <f>IF(AND(K1925&lt;&gt;"Match of the Day",K1925&lt;&gt;"Match of the Day 2",K1925&lt;&gt;"Match of the Day Repeat"),"",1+MAX($AJ$10:AJ1924))</f>
        <v/>
      </c>
    </row>
    <row r="1926" spans="34:36" x14ac:dyDescent="0.35">
      <c r="AH1926" s="16" t="str">
        <f>IF(AND(B1926="Premier League",E1926="Live"),_xlfn.XLOOKUP(_xlfn.TEXTJOIN(" vs ",,C1926:D1926),Calendar!G:G,Calendar!B:B),IF(AND(B1926="Premier League",E1926="Highlights"),_xlfn.XLOOKUP(H1926,Calendar!O:O,Calendar!N:N,,-1),""))</f>
        <v/>
      </c>
      <c r="AI1926" s="61" t="str">
        <f>IF(AND(AH1926&lt;&gt;"",E1926="Live"),_xlfn.XLOOKUP(_xlfn.TEXTJOIN(" vs ",,C1926:D1926),Calendar!G:G,Calendar!K:K),"")</f>
        <v/>
      </c>
      <c r="AJ1926" s="61" t="str">
        <f>IF(AND(K1926&lt;&gt;"Match of the Day",K1926&lt;&gt;"Match of the Day 2",K1926&lt;&gt;"Match of the Day Repeat"),"",1+MAX($AJ$10:AJ1925))</f>
        <v/>
      </c>
    </row>
    <row r="1927" spans="34:36" x14ac:dyDescent="0.35">
      <c r="AH1927" s="16" t="str">
        <f>IF(AND(B1927="Premier League",E1927="Live"),_xlfn.XLOOKUP(_xlfn.TEXTJOIN(" vs ",,C1927:D1927),Calendar!G:G,Calendar!B:B),IF(AND(B1927="Premier League",E1927="Highlights"),_xlfn.XLOOKUP(H1927,Calendar!O:O,Calendar!N:N,,-1),""))</f>
        <v/>
      </c>
      <c r="AI1927" s="61" t="str">
        <f>IF(AND(AH1927&lt;&gt;"",E1927="Live"),_xlfn.XLOOKUP(_xlfn.TEXTJOIN(" vs ",,C1927:D1927),Calendar!G:G,Calendar!K:K),"")</f>
        <v/>
      </c>
      <c r="AJ1927" s="61" t="str">
        <f>IF(AND(K1927&lt;&gt;"Match of the Day",K1927&lt;&gt;"Match of the Day 2",K1927&lt;&gt;"Match of the Day Repeat"),"",1+MAX($AJ$10:AJ1926))</f>
        <v/>
      </c>
    </row>
    <row r="1928" spans="34:36" x14ac:dyDescent="0.35">
      <c r="AH1928" s="16" t="str">
        <f>IF(AND(B1928="Premier League",E1928="Live"),_xlfn.XLOOKUP(_xlfn.TEXTJOIN(" vs ",,C1928:D1928),Calendar!G:G,Calendar!B:B),IF(AND(B1928="Premier League",E1928="Highlights"),_xlfn.XLOOKUP(H1928,Calendar!O:O,Calendar!N:N,,-1),""))</f>
        <v/>
      </c>
      <c r="AI1928" s="61" t="str">
        <f>IF(AND(AH1928&lt;&gt;"",E1928="Live"),_xlfn.XLOOKUP(_xlfn.TEXTJOIN(" vs ",,C1928:D1928),Calendar!G:G,Calendar!K:K),"")</f>
        <v/>
      </c>
      <c r="AJ1928" s="61" t="str">
        <f>IF(AND(K1928&lt;&gt;"Match of the Day",K1928&lt;&gt;"Match of the Day 2",K1928&lt;&gt;"Match of the Day Repeat"),"",1+MAX($AJ$10:AJ1927))</f>
        <v/>
      </c>
    </row>
    <row r="1929" spans="34:36" x14ac:dyDescent="0.35">
      <c r="AH1929" s="16" t="str">
        <f>IF(AND(B1929="Premier League",E1929="Live"),_xlfn.XLOOKUP(_xlfn.TEXTJOIN(" vs ",,C1929:D1929),Calendar!G:G,Calendar!B:B),IF(AND(B1929="Premier League",E1929="Highlights"),_xlfn.XLOOKUP(H1929,Calendar!O:O,Calendar!N:N,,-1),""))</f>
        <v/>
      </c>
      <c r="AI1929" s="61" t="str">
        <f>IF(AND(AH1929&lt;&gt;"",E1929="Live"),_xlfn.XLOOKUP(_xlfn.TEXTJOIN(" vs ",,C1929:D1929),Calendar!G:G,Calendar!K:K),"")</f>
        <v/>
      </c>
      <c r="AJ1929" s="61" t="str">
        <f>IF(AND(K1929&lt;&gt;"Match of the Day",K1929&lt;&gt;"Match of the Day 2",K1929&lt;&gt;"Match of the Day Repeat"),"",1+MAX($AJ$10:AJ1928))</f>
        <v/>
      </c>
    </row>
    <row r="1930" spans="34:36" x14ac:dyDescent="0.35">
      <c r="AH1930" s="16" t="str">
        <f>IF(AND(B1930="Premier League",E1930="Live"),_xlfn.XLOOKUP(_xlfn.TEXTJOIN(" vs ",,C1930:D1930),Calendar!G:G,Calendar!B:B),IF(AND(B1930="Premier League",E1930="Highlights"),_xlfn.XLOOKUP(H1930,Calendar!O:O,Calendar!N:N,,-1),""))</f>
        <v/>
      </c>
      <c r="AI1930" s="61" t="str">
        <f>IF(AND(AH1930&lt;&gt;"",E1930="Live"),_xlfn.XLOOKUP(_xlfn.TEXTJOIN(" vs ",,C1930:D1930),Calendar!G:G,Calendar!K:K),"")</f>
        <v/>
      </c>
      <c r="AJ1930" s="61" t="str">
        <f>IF(AND(K1930&lt;&gt;"Match of the Day",K1930&lt;&gt;"Match of the Day 2",K1930&lt;&gt;"Match of the Day Repeat"),"",1+MAX($AJ$10:AJ1929))</f>
        <v/>
      </c>
    </row>
    <row r="1931" spans="34:36" x14ac:dyDescent="0.35">
      <c r="AH1931" s="16" t="str">
        <f>IF(AND(B1931="Premier League",E1931="Live"),_xlfn.XLOOKUP(_xlfn.TEXTJOIN(" vs ",,C1931:D1931),Calendar!G:G,Calendar!B:B),IF(AND(B1931="Premier League",E1931="Highlights"),_xlfn.XLOOKUP(H1931,Calendar!O:O,Calendar!N:N,,-1),""))</f>
        <v/>
      </c>
      <c r="AI1931" s="61" t="str">
        <f>IF(AND(AH1931&lt;&gt;"",E1931="Live"),_xlfn.XLOOKUP(_xlfn.TEXTJOIN(" vs ",,C1931:D1931),Calendar!G:G,Calendar!K:K),"")</f>
        <v/>
      </c>
      <c r="AJ1931" s="61" t="str">
        <f>IF(AND(K1931&lt;&gt;"Match of the Day",K1931&lt;&gt;"Match of the Day 2",K1931&lt;&gt;"Match of the Day Repeat"),"",1+MAX($AJ$10:AJ1930))</f>
        <v/>
      </c>
    </row>
    <row r="1932" spans="34:36" x14ac:dyDescent="0.35">
      <c r="AH1932" s="16" t="str">
        <f>IF(AND(B1932="Premier League",E1932="Live"),_xlfn.XLOOKUP(_xlfn.TEXTJOIN(" vs ",,C1932:D1932),Calendar!G:G,Calendar!B:B),IF(AND(B1932="Premier League",E1932="Highlights"),_xlfn.XLOOKUP(H1932,Calendar!O:O,Calendar!N:N,,-1),""))</f>
        <v/>
      </c>
      <c r="AI1932" s="61" t="str">
        <f>IF(AND(AH1932&lt;&gt;"",E1932="Live"),_xlfn.XLOOKUP(_xlfn.TEXTJOIN(" vs ",,C1932:D1932),Calendar!G:G,Calendar!K:K),"")</f>
        <v/>
      </c>
      <c r="AJ1932" s="61" t="str">
        <f>IF(AND(K1932&lt;&gt;"Match of the Day",K1932&lt;&gt;"Match of the Day 2",K1932&lt;&gt;"Match of the Day Repeat"),"",1+MAX($AJ$10:AJ1931))</f>
        <v/>
      </c>
    </row>
    <row r="1933" spans="34:36" x14ac:dyDescent="0.35">
      <c r="AH1933" s="16" t="str">
        <f>IF(AND(B1933="Premier League",E1933="Live"),_xlfn.XLOOKUP(_xlfn.TEXTJOIN(" vs ",,C1933:D1933),Calendar!G:G,Calendar!B:B),IF(AND(B1933="Premier League",E1933="Highlights"),_xlfn.XLOOKUP(H1933,Calendar!O:O,Calendar!N:N,,-1),""))</f>
        <v/>
      </c>
      <c r="AI1933" s="61" t="str">
        <f>IF(AND(AH1933&lt;&gt;"",E1933="Live"),_xlfn.XLOOKUP(_xlfn.TEXTJOIN(" vs ",,C1933:D1933),Calendar!G:G,Calendar!K:K),"")</f>
        <v/>
      </c>
      <c r="AJ1933" s="61" t="str">
        <f>IF(AND(K1933&lt;&gt;"Match of the Day",K1933&lt;&gt;"Match of the Day 2",K1933&lt;&gt;"Match of the Day Repeat"),"",1+MAX($AJ$10:AJ1932))</f>
        <v/>
      </c>
    </row>
    <row r="1934" spans="34:36" x14ac:dyDescent="0.35">
      <c r="AH1934" s="16" t="str">
        <f>IF(AND(B1934="Premier League",E1934="Live"),_xlfn.XLOOKUP(_xlfn.TEXTJOIN(" vs ",,C1934:D1934),Calendar!G:G,Calendar!B:B),IF(AND(B1934="Premier League",E1934="Highlights"),_xlfn.XLOOKUP(H1934,Calendar!O:O,Calendar!N:N,,-1),""))</f>
        <v/>
      </c>
      <c r="AI1934" s="61" t="str">
        <f>IF(AND(AH1934&lt;&gt;"",E1934="Live"),_xlfn.XLOOKUP(_xlfn.TEXTJOIN(" vs ",,C1934:D1934),Calendar!G:G,Calendar!K:K),"")</f>
        <v/>
      </c>
      <c r="AJ1934" s="61" t="str">
        <f>IF(AND(K1934&lt;&gt;"Match of the Day",K1934&lt;&gt;"Match of the Day 2",K1934&lt;&gt;"Match of the Day Repeat"),"",1+MAX($AJ$10:AJ1933))</f>
        <v/>
      </c>
    </row>
    <row r="1935" spans="34:36" x14ac:dyDescent="0.35">
      <c r="AH1935" s="16" t="str">
        <f>IF(AND(B1935="Premier League",E1935="Live"),_xlfn.XLOOKUP(_xlfn.TEXTJOIN(" vs ",,C1935:D1935),Calendar!G:G,Calendar!B:B),IF(AND(B1935="Premier League",E1935="Highlights"),_xlfn.XLOOKUP(H1935,Calendar!O:O,Calendar!N:N,,-1),""))</f>
        <v/>
      </c>
      <c r="AI1935" s="61" t="str">
        <f>IF(AND(AH1935&lt;&gt;"",E1935="Live"),_xlfn.XLOOKUP(_xlfn.TEXTJOIN(" vs ",,C1935:D1935),Calendar!G:G,Calendar!K:K),"")</f>
        <v/>
      </c>
      <c r="AJ1935" s="61" t="str">
        <f>IF(AND(K1935&lt;&gt;"Match of the Day",K1935&lt;&gt;"Match of the Day 2",K1935&lt;&gt;"Match of the Day Repeat"),"",1+MAX($AJ$10:AJ1934))</f>
        <v/>
      </c>
    </row>
    <row r="1936" spans="34:36" x14ac:dyDescent="0.35">
      <c r="AH1936" s="16" t="str">
        <f>IF(AND(B1936="Premier League",E1936="Live"),_xlfn.XLOOKUP(_xlfn.TEXTJOIN(" vs ",,C1936:D1936),Calendar!G:G,Calendar!B:B),IF(AND(B1936="Premier League",E1936="Highlights"),_xlfn.XLOOKUP(H1936,Calendar!O:O,Calendar!N:N,,-1),""))</f>
        <v/>
      </c>
      <c r="AI1936" s="61" t="str">
        <f>IF(AND(AH1936&lt;&gt;"",E1936="Live"),_xlfn.XLOOKUP(_xlfn.TEXTJOIN(" vs ",,C1936:D1936),Calendar!G:G,Calendar!K:K),"")</f>
        <v/>
      </c>
      <c r="AJ1936" s="61" t="str">
        <f>IF(AND(K1936&lt;&gt;"Match of the Day",K1936&lt;&gt;"Match of the Day 2",K1936&lt;&gt;"Match of the Day Repeat"),"",1+MAX($AJ$10:AJ1935))</f>
        <v/>
      </c>
    </row>
    <row r="1937" spans="34:36" x14ac:dyDescent="0.35">
      <c r="AH1937" s="16" t="str">
        <f>IF(AND(B1937="Premier League",E1937="Live"),_xlfn.XLOOKUP(_xlfn.TEXTJOIN(" vs ",,C1937:D1937),Calendar!G:G,Calendar!B:B),IF(AND(B1937="Premier League",E1937="Highlights"),_xlfn.XLOOKUP(H1937,Calendar!O:O,Calendar!N:N,,-1),""))</f>
        <v/>
      </c>
      <c r="AI1937" s="61" t="str">
        <f>IF(AND(AH1937&lt;&gt;"",E1937="Live"),_xlfn.XLOOKUP(_xlfn.TEXTJOIN(" vs ",,C1937:D1937),Calendar!G:G,Calendar!K:K),"")</f>
        <v/>
      </c>
      <c r="AJ1937" s="61" t="str">
        <f>IF(AND(K1937&lt;&gt;"Match of the Day",K1937&lt;&gt;"Match of the Day 2",K1937&lt;&gt;"Match of the Day Repeat"),"",1+MAX($AJ$10:AJ1936))</f>
        <v/>
      </c>
    </row>
    <row r="1938" spans="34:36" x14ac:dyDescent="0.35">
      <c r="AH1938" s="16" t="str">
        <f>IF(AND(B1938="Premier League",E1938="Live"),_xlfn.XLOOKUP(_xlfn.TEXTJOIN(" vs ",,C1938:D1938),Calendar!G:G,Calendar!B:B),IF(AND(B1938="Premier League",E1938="Highlights"),_xlfn.XLOOKUP(H1938,Calendar!O:O,Calendar!N:N,,-1),""))</f>
        <v/>
      </c>
      <c r="AI1938" s="61" t="str">
        <f>IF(AND(AH1938&lt;&gt;"",E1938="Live"),_xlfn.XLOOKUP(_xlfn.TEXTJOIN(" vs ",,C1938:D1938),Calendar!G:G,Calendar!K:K),"")</f>
        <v/>
      </c>
      <c r="AJ1938" s="61" t="str">
        <f>IF(AND(K1938&lt;&gt;"Match of the Day",K1938&lt;&gt;"Match of the Day 2",K1938&lt;&gt;"Match of the Day Repeat"),"",1+MAX($AJ$10:AJ1937))</f>
        <v/>
      </c>
    </row>
    <row r="1939" spans="34:36" x14ac:dyDescent="0.35">
      <c r="AH1939" s="16" t="str">
        <f>IF(AND(B1939="Premier League",E1939="Live"),_xlfn.XLOOKUP(_xlfn.TEXTJOIN(" vs ",,C1939:D1939),Calendar!G:G,Calendar!B:B),IF(AND(B1939="Premier League",E1939="Highlights"),_xlfn.XLOOKUP(H1939,Calendar!O:O,Calendar!N:N,,-1),""))</f>
        <v/>
      </c>
      <c r="AI1939" s="61" t="str">
        <f>IF(AND(AH1939&lt;&gt;"",E1939="Live"),_xlfn.XLOOKUP(_xlfn.TEXTJOIN(" vs ",,C1939:D1939),Calendar!G:G,Calendar!K:K),"")</f>
        <v/>
      </c>
      <c r="AJ1939" s="61" t="str">
        <f>IF(AND(K1939&lt;&gt;"Match of the Day",K1939&lt;&gt;"Match of the Day 2",K1939&lt;&gt;"Match of the Day Repeat"),"",1+MAX($AJ$10:AJ1938))</f>
        <v/>
      </c>
    </row>
    <row r="1940" spans="34:36" x14ac:dyDescent="0.35">
      <c r="AH1940" s="16" t="str">
        <f>IF(AND(B1940="Premier League",E1940="Live"),_xlfn.XLOOKUP(_xlfn.TEXTJOIN(" vs ",,C1940:D1940),Calendar!G:G,Calendar!B:B),IF(AND(B1940="Premier League",E1940="Highlights"),_xlfn.XLOOKUP(H1940,Calendar!O:O,Calendar!N:N,,-1),""))</f>
        <v/>
      </c>
      <c r="AI1940" s="61" t="str">
        <f>IF(AND(AH1940&lt;&gt;"",E1940="Live"),_xlfn.XLOOKUP(_xlfn.TEXTJOIN(" vs ",,C1940:D1940),Calendar!G:G,Calendar!K:K),"")</f>
        <v/>
      </c>
      <c r="AJ1940" s="61" t="str">
        <f>IF(AND(K1940&lt;&gt;"Match of the Day",K1940&lt;&gt;"Match of the Day 2",K1940&lt;&gt;"Match of the Day Repeat"),"",1+MAX($AJ$10:AJ1939))</f>
        <v/>
      </c>
    </row>
    <row r="1941" spans="34:36" x14ac:dyDescent="0.35">
      <c r="AH1941" s="16" t="str">
        <f>IF(AND(B1941="Premier League",E1941="Live"),_xlfn.XLOOKUP(_xlfn.TEXTJOIN(" vs ",,C1941:D1941),Calendar!G:G,Calendar!B:B),IF(AND(B1941="Premier League",E1941="Highlights"),_xlfn.XLOOKUP(H1941,Calendar!O:O,Calendar!N:N,,-1),""))</f>
        <v/>
      </c>
      <c r="AI1941" s="61" t="str">
        <f>IF(AND(AH1941&lt;&gt;"",E1941="Live"),_xlfn.XLOOKUP(_xlfn.TEXTJOIN(" vs ",,C1941:D1941),Calendar!G:G,Calendar!K:K),"")</f>
        <v/>
      </c>
      <c r="AJ1941" s="61" t="str">
        <f>IF(AND(K1941&lt;&gt;"Match of the Day",K1941&lt;&gt;"Match of the Day 2",K1941&lt;&gt;"Match of the Day Repeat"),"",1+MAX($AJ$10:AJ1940))</f>
        <v/>
      </c>
    </row>
    <row r="1942" spans="34:36" x14ac:dyDescent="0.35">
      <c r="AH1942" s="16" t="str">
        <f>IF(AND(B1942="Premier League",E1942="Live"),_xlfn.XLOOKUP(_xlfn.TEXTJOIN(" vs ",,C1942:D1942),Calendar!G:G,Calendar!B:B),IF(AND(B1942="Premier League",E1942="Highlights"),_xlfn.XLOOKUP(H1942,Calendar!O:O,Calendar!N:N,,-1),""))</f>
        <v/>
      </c>
      <c r="AI1942" s="61" t="str">
        <f>IF(AND(AH1942&lt;&gt;"",E1942="Live"),_xlfn.XLOOKUP(_xlfn.TEXTJOIN(" vs ",,C1942:D1942),Calendar!G:G,Calendar!K:K),"")</f>
        <v/>
      </c>
      <c r="AJ1942" s="61" t="str">
        <f>IF(AND(K1942&lt;&gt;"Match of the Day",K1942&lt;&gt;"Match of the Day 2",K1942&lt;&gt;"Match of the Day Repeat"),"",1+MAX($AJ$10:AJ1941))</f>
        <v/>
      </c>
    </row>
    <row r="1943" spans="34:36" x14ac:dyDescent="0.35">
      <c r="AH1943" s="16" t="str">
        <f>IF(AND(B1943="Premier League",E1943="Live"),_xlfn.XLOOKUP(_xlfn.TEXTJOIN(" vs ",,C1943:D1943),Calendar!G:G,Calendar!B:B),IF(AND(B1943="Premier League",E1943="Highlights"),_xlfn.XLOOKUP(H1943,Calendar!O:O,Calendar!N:N,,-1),""))</f>
        <v/>
      </c>
      <c r="AI1943" s="61" t="str">
        <f>IF(AND(AH1943&lt;&gt;"",E1943="Live"),_xlfn.XLOOKUP(_xlfn.TEXTJOIN(" vs ",,C1943:D1943),Calendar!G:G,Calendar!K:K),"")</f>
        <v/>
      </c>
      <c r="AJ1943" s="61" t="str">
        <f>IF(AND(K1943&lt;&gt;"Match of the Day",K1943&lt;&gt;"Match of the Day 2",K1943&lt;&gt;"Match of the Day Repeat"),"",1+MAX($AJ$10:AJ1942))</f>
        <v/>
      </c>
    </row>
    <row r="1944" spans="34:36" x14ac:dyDescent="0.35">
      <c r="AH1944" s="16" t="str">
        <f>IF(AND(B1944="Premier League",E1944="Live"),_xlfn.XLOOKUP(_xlfn.TEXTJOIN(" vs ",,C1944:D1944),Calendar!G:G,Calendar!B:B),IF(AND(B1944="Premier League",E1944="Highlights"),_xlfn.XLOOKUP(H1944,Calendar!O:O,Calendar!N:N,,-1),""))</f>
        <v/>
      </c>
      <c r="AI1944" s="61" t="str">
        <f>IF(AND(AH1944&lt;&gt;"",E1944="Live"),_xlfn.XLOOKUP(_xlfn.TEXTJOIN(" vs ",,C1944:D1944),Calendar!G:G,Calendar!K:K),"")</f>
        <v/>
      </c>
      <c r="AJ1944" s="61" t="str">
        <f>IF(AND(K1944&lt;&gt;"Match of the Day",K1944&lt;&gt;"Match of the Day 2",K1944&lt;&gt;"Match of the Day Repeat"),"",1+MAX($AJ$10:AJ1943))</f>
        <v/>
      </c>
    </row>
    <row r="1945" spans="34:36" x14ac:dyDescent="0.35">
      <c r="AH1945" s="16" t="str">
        <f>IF(AND(B1945="Premier League",E1945="Live"),_xlfn.XLOOKUP(_xlfn.TEXTJOIN(" vs ",,C1945:D1945),Calendar!G:G,Calendar!B:B),IF(AND(B1945="Premier League",E1945="Highlights"),_xlfn.XLOOKUP(H1945,Calendar!O:O,Calendar!N:N,,-1),""))</f>
        <v/>
      </c>
      <c r="AI1945" s="61" t="str">
        <f>IF(AND(AH1945&lt;&gt;"",E1945="Live"),_xlfn.XLOOKUP(_xlfn.TEXTJOIN(" vs ",,C1945:D1945),Calendar!G:G,Calendar!K:K),"")</f>
        <v/>
      </c>
      <c r="AJ1945" s="61" t="str">
        <f>IF(AND(K1945&lt;&gt;"Match of the Day",K1945&lt;&gt;"Match of the Day 2",K1945&lt;&gt;"Match of the Day Repeat"),"",1+MAX($AJ$10:AJ1944))</f>
        <v/>
      </c>
    </row>
    <row r="1946" spans="34:36" x14ac:dyDescent="0.35">
      <c r="AH1946" s="16" t="str">
        <f>IF(AND(B1946="Premier League",E1946="Live"),_xlfn.XLOOKUP(_xlfn.TEXTJOIN(" vs ",,C1946:D1946),Calendar!G:G,Calendar!B:B),IF(AND(B1946="Premier League",E1946="Highlights"),_xlfn.XLOOKUP(H1946,Calendar!O:O,Calendar!N:N,,-1),""))</f>
        <v/>
      </c>
      <c r="AI1946" s="61" t="str">
        <f>IF(AND(AH1946&lt;&gt;"",E1946="Live"),_xlfn.XLOOKUP(_xlfn.TEXTJOIN(" vs ",,C1946:D1946),Calendar!G:G,Calendar!K:K),"")</f>
        <v/>
      </c>
      <c r="AJ1946" s="61" t="str">
        <f>IF(AND(K1946&lt;&gt;"Match of the Day",K1946&lt;&gt;"Match of the Day 2",K1946&lt;&gt;"Match of the Day Repeat"),"",1+MAX($AJ$10:AJ1945))</f>
        <v/>
      </c>
    </row>
    <row r="1947" spans="34:36" x14ac:dyDescent="0.35">
      <c r="AH1947" s="16" t="str">
        <f>IF(AND(B1947="Premier League",E1947="Live"),_xlfn.XLOOKUP(_xlfn.TEXTJOIN(" vs ",,C1947:D1947),Calendar!G:G,Calendar!B:B),IF(AND(B1947="Premier League",E1947="Highlights"),_xlfn.XLOOKUP(H1947,Calendar!O:O,Calendar!N:N,,-1),""))</f>
        <v/>
      </c>
      <c r="AI1947" s="61" t="str">
        <f>IF(AND(AH1947&lt;&gt;"",E1947="Live"),_xlfn.XLOOKUP(_xlfn.TEXTJOIN(" vs ",,C1947:D1947),Calendar!G:G,Calendar!K:K),"")</f>
        <v/>
      </c>
      <c r="AJ1947" s="61" t="str">
        <f>IF(AND(K1947&lt;&gt;"Match of the Day",K1947&lt;&gt;"Match of the Day 2",K1947&lt;&gt;"Match of the Day Repeat"),"",1+MAX($AJ$10:AJ1946))</f>
        <v/>
      </c>
    </row>
    <row r="1948" spans="34:36" x14ac:dyDescent="0.35">
      <c r="AH1948" s="16" t="str">
        <f>IF(AND(B1948="Premier League",E1948="Live"),_xlfn.XLOOKUP(_xlfn.TEXTJOIN(" vs ",,C1948:D1948),Calendar!G:G,Calendar!B:B),IF(AND(B1948="Premier League",E1948="Highlights"),_xlfn.XLOOKUP(H1948,Calendar!O:O,Calendar!N:N,,-1),""))</f>
        <v/>
      </c>
      <c r="AI1948" s="61" t="str">
        <f>IF(AND(AH1948&lt;&gt;"",E1948="Live"),_xlfn.XLOOKUP(_xlfn.TEXTJOIN(" vs ",,C1948:D1948),Calendar!G:G,Calendar!K:K),"")</f>
        <v/>
      </c>
      <c r="AJ1948" s="61" t="str">
        <f>IF(AND(K1948&lt;&gt;"Match of the Day",K1948&lt;&gt;"Match of the Day 2",K1948&lt;&gt;"Match of the Day Repeat"),"",1+MAX($AJ$10:AJ1947))</f>
        <v/>
      </c>
    </row>
    <row r="1949" spans="34:36" x14ac:dyDescent="0.35">
      <c r="AH1949" s="16" t="str">
        <f>IF(AND(B1949="Premier League",E1949="Live"),_xlfn.XLOOKUP(_xlfn.TEXTJOIN(" vs ",,C1949:D1949),Calendar!G:G,Calendar!B:B),IF(AND(B1949="Premier League",E1949="Highlights"),_xlfn.XLOOKUP(H1949,Calendar!O:O,Calendar!N:N,,-1),""))</f>
        <v/>
      </c>
      <c r="AI1949" s="61" t="str">
        <f>IF(AND(AH1949&lt;&gt;"",E1949="Live"),_xlfn.XLOOKUP(_xlfn.TEXTJOIN(" vs ",,C1949:D1949),Calendar!G:G,Calendar!K:K),"")</f>
        <v/>
      </c>
      <c r="AJ1949" s="61" t="str">
        <f>IF(AND(K1949&lt;&gt;"Match of the Day",K1949&lt;&gt;"Match of the Day 2",K1949&lt;&gt;"Match of the Day Repeat"),"",1+MAX($AJ$10:AJ1948))</f>
        <v/>
      </c>
    </row>
    <row r="1950" spans="34:36" x14ac:dyDescent="0.35">
      <c r="AH1950" s="16" t="str">
        <f>IF(AND(B1950="Premier League",E1950="Live"),_xlfn.XLOOKUP(_xlfn.TEXTJOIN(" vs ",,C1950:D1950),Calendar!G:G,Calendar!B:B),IF(AND(B1950="Premier League",E1950="Highlights"),_xlfn.XLOOKUP(H1950,Calendar!O:O,Calendar!N:N,,-1),""))</f>
        <v/>
      </c>
      <c r="AI1950" s="61" t="str">
        <f>IF(AND(AH1950&lt;&gt;"",E1950="Live"),_xlfn.XLOOKUP(_xlfn.TEXTJOIN(" vs ",,C1950:D1950),Calendar!G:G,Calendar!K:K),"")</f>
        <v/>
      </c>
      <c r="AJ1950" s="61" t="str">
        <f>IF(AND(K1950&lt;&gt;"Match of the Day",K1950&lt;&gt;"Match of the Day 2",K1950&lt;&gt;"Match of the Day Repeat"),"",1+MAX($AJ$10:AJ1949))</f>
        <v/>
      </c>
    </row>
    <row r="1951" spans="34:36" x14ac:dyDescent="0.35">
      <c r="AH1951" s="16" t="str">
        <f>IF(AND(B1951="Premier League",E1951="Live"),_xlfn.XLOOKUP(_xlfn.TEXTJOIN(" vs ",,C1951:D1951),Calendar!G:G,Calendar!B:B),IF(AND(B1951="Premier League",E1951="Highlights"),_xlfn.XLOOKUP(H1951,Calendar!O:O,Calendar!N:N,,-1),""))</f>
        <v/>
      </c>
      <c r="AI1951" s="61" t="str">
        <f>IF(AND(AH1951&lt;&gt;"",E1951="Live"),_xlfn.XLOOKUP(_xlfn.TEXTJOIN(" vs ",,C1951:D1951),Calendar!G:G,Calendar!K:K),"")</f>
        <v/>
      </c>
      <c r="AJ1951" s="61" t="str">
        <f>IF(AND(K1951&lt;&gt;"Match of the Day",K1951&lt;&gt;"Match of the Day 2",K1951&lt;&gt;"Match of the Day Repeat"),"",1+MAX($AJ$10:AJ1950))</f>
        <v/>
      </c>
    </row>
    <row r="1952" spans="34:36" x14ac:dyDescent="0.35">
      <c r="AH1952" s="16" t="str">
        <f>IF(AND(B1952="Premier League",E1952="Live"),_xlfn.XLOOKUP(_xlfn.TEXTJOIN(" vs ",,C1952:D1952),Calendar!G:G,Calendar!B:B),IF(AND(B1952="Premier League",E1952="Highlights"),_xlfn.XLOOKUP(H1952,Calendar!O:O,Calendar!N:N,,-1),""))</f>
        <v/>
      </c>
      <c r="AI1952" s="61" t="str">
        <f>IF(AND(AH1952&lt;&gt;"",E1952="Live"),_xlfn.XLOOKUP(_xlfn.TEXTJOIN(" vs ",,C1952:D1952),Calendar!G:G,Calendar!K:K),"")</f>
        <v/>
      </c>
      <c r="AJ1952" s="61" t="str">
        <f>IF(AND(K1952&lt;&gt;"Match of the Day",K1952&lt;&gt;"Match of the Day 2",K1952&lt;&gt;"Match of the Day Repeat"),"",1+MAX($AJ$10:AJ1951))</f>
        <v/>
      </c>
    </row>
    <row r="1953" spans="34:36" x14ac:dyDescent="0.35">
      <c r="AH1953" s="16" t="str">
        <f>IF(AND(B1953="Premier League",E1953="Live"),_xlfn.XLOOKUP(_xlfn.TEXTJOIN(" vs ",,C1953:D1953),Calendar!G:G,Calendar!B:B),IF(AND(B1953="Premier League",E1953="Highlights"),_xlfn.XLOOKUP(H1953,Calendar!O:O,Calendar!N:N,,-1),""))</f>
        <v/>
      </c>
      <c r="AI1953" s="61" t="str">
        <f>IF(AND(AH1953&lt;&gt;"",E1953="Live"),_xlfn.XLOOKUP(_xlfn.TEXTJOIN(" vs ",,C1953:D1953),Calendar!G:G,Calendar!K:K),"")</f>
        <v/>
      </c>
      <c r="AJ1953" s="61" t="str">
        <f>IF(AND(K1953&lt;&gt;"Match of the Day",K1953&lt;&gt;"Match of the Day 2",K1953&lt;&gt;"Match of the Day Repeat"),"",1+MAX($AJ$10:AJ1952))</f>
        <v/>
      </c>
    </row>
    <row r="1954" spans="34:36" x14ac:dyDescent="0.35">
      <c r="AH1954" s="16" t="str">
        <f>IF(AND(B1954="Premier League",E1954="Live"),_xlfn.XLOOKUP(_xlfn.TEXTJOIN(" vs ",,C1954:D1954),Calendar!G:G,Calendar!B:B),IF(AND(B1954="Premier League",E1954="Highlights"),_xlfn.XLOOKUP(H1954,Calendar!O:O,Calendar!N:N,,-1),""))</f>
        <v/>
      </c>
      <c r="AI1954" s="61" t="str">
        <f>IF(AND(AH1954&lt;&gt;"",E1954="Live"),_xlfn.XLOOKUP(_xlfn.TEXTJOIN(" vs ",,C1954:D1954),Calendar!G:G,Calendar!K:K),"")</f>
        <v/>
      </c>
      <c r="AJ1954" s="61" t="str">
        <f>IF(AND(K1954&lt;&gt;"Match of the Day",K1954&lt;&gt;"Match of the Day 2",K1954&lt;&gt;"Match of the Day Repeat"),"",1+MAX($AJ$10:AJ1953))</f>
        <v/>
      </c>
    </row>
    <row r="1955" spans="34:36" x14ac:dyDescent="0.35">
      <c r="AH1955" s="16" t="str">
        <f>IF(AND(B1955="Premier League",E1955="Live"),_xlfn.XLOOKUP(_xlfn.TEXTJOIN(" vs ",,C1955:D1955),Calendar!G:G,Calendar!B:B),IF(AND(B1955="Premier League",E1955="Highlights"),_xlfn.XLOOKUP(H1955,Calendar!O:O,Calendar!N:N,,-1),""))</f>
        <v/>
      </c>
      <c r="AI1955" s="61" t="str">
        <f>IF(AND(AH1955&lt;&gt;"",E1955="Live"),_xlfn.XLOOKUP(_xlfn.TEXTJOIN(" vs ",,C1955:D1955),Calendar!G:G,Calendar!K:K),"")</f>
        <v/>
      </c>
      <c r="AJ1955" s="61" t="str">
        <f>IF(AND(K1955&lt;&gt;"Match of the Day",K1955&lt;&gt;"Match of the Day 2",K1955&lt;&gt;"Match of the Day Repeat"),"",1+MAX($AJ$10:AJ1954))</f>
        <v/>
      </c>
    </row>
    <row r="1956" spans="34:36" x14ac:dyDescent="0.35">
      <c r="AH1956" s="16" t="str">
        <f>IF(AND(B1956="Premier League",E1956="Live"),_xlfn.XLOOKUP(_xlfn.TEXTJOIN(" vs ",,C1956:D1956),Calendar!G:G,Calendar!B:B),IF(AND(B1956="Premier League",E1956="Highlights"),_xlfn.XLOOKUP(H1956,Calendar!O:O,Calendar!N:N,,-1),""))</f>
        <v/>
      </c>
      <c r="AI1956" s="61" t="str">
        <f>IF(AND(AH1956&lt;&gt;"",E1956="Live"),_xlfn.XLOOKUP(_xlfn.TEXTJOIN(" vs ",,C1956:D1956),Calendar!G:G,Calendar!K:K),"")</f>
        <v/>
      </c>
      <c r="AJ1956" s="61" t="str">
        <f>IF(AND(K1956&lt;&gt;"Match of the Day",K1956&lt;&gt;"Match of the Day 2",K1956&lt;&gt;"Match of the Day Repeat"),"",1+MAX($AJ$10:AJ1955))</f>
        <v/>
      </c>
    </row>
    <row r="1957" spans="34:36" x14ac:dyDescent="0.35">
      <c r="AH1957" s="16" t="str">
        <f>IF(AND(B1957="Premier League",E1957="Live"),_xlfn.XLOOKUP(_xlfn.TEXTJOIN(" vs ",,C1957:D1957),Calendar!G:G,Calendar!B:B),IF(AND(B1957="Premier League",E1957="Highlights"),_xlfn.XLOOKUP(H1957,Calendar!O:O,Calendar!N:N,,-1),""))</f>
        <v/>
      </c>
      <c r="AI1957" s="61" t="str">
        <f>IF(AND(AH1957&lt;&gt;"",E1957="Live"),_xlfn.XLOOKUP(_xlfn.TEXTJOIN(" vs ",,C1957:D1957),Calendar!G:G,Calendar!K:K),"")</f>
        <v/>
      </c>
      <c r="AJ1957" s="61" t="str">
        <f>IF(AND(K1957&lt;&gt;"Match of the Day",K1957&lt;&gt;"Match of the Day 2",K1957&lt;&gt;"Match of the Day Repeat"),"",1+MAX($AJ$10:AJ1956))</f>
        <v/>
      </c>
    </row>
    <row r="1958" spans="34:36" x14ac:dyDescent="0.35">
      <c r="AH1958" s="16" t="str">
        <f>IF(AND(B1958="Premier League",E1958="Live"),_xlfn.XLOOKUP(_xlfn.TEXTJOIN(" vs ",,C1958:D1958),Calendar!G:G,Calendar!B:B),IF(AND(B1958="Premier League",E1958="Highlights"),_xlfn.XLOOKUP(H1958,Calendar!O:O,Calendar!N:N,,-1),""))</f>
        <v/>
      </c>
      <c r="AI1958" s="61" t="str">
        <f>IF(AND(AH1958&lt;&gt;"",E1958="Live"),_xlfn.XLOOKUP(_xlfn.TEXTJOIN(" vs ",,C1958:D1958),Calendar!G:G,Calendar!K:K),"")</f>
        <v/>
      </c>
      <c r="AJ1958" s="61" t="str">
        <f>IF(AND(K1958&lt;&gt;"Match of the Day",K1958&lt;&gt;"Match of the Day 2",K1958&lt;&gt;"Match of the Day Repeat"),"",1+MAX($AJ$10:AJ1957))</f>
        <v/>
      </c>
    </row>
    <row r="1959" spans="34:36" x14ac:dyDescent="0.35">
      <c r="AH1959" s="16" t="str">
        <f>IF(AND(B1959="Premier League",E1959="Live"),_xlfn.XLOOKUP(_xlfn.TEXTJOIN(" vs ",,C1959:D1959),Calendar!G:G,Calendar!B:B),IF(AND(B1959="Premier League",E1959="Highlights"),_xlfn.XLOOKUP(H1959,Calendar!O:O,Calendar!N:N,,-1),""))</f>
        <v/>
      </c>
      <c r="AI1959" s="61" t="str">
        <f>IF(AND(AH1959&lt;&gt;"",E1959="Live"),_xlfn.XLOOKUP(_xlfn.TEXTJOIN(" vs ",,C1959:D1959),Calendar!G:G,Calendar!K:K),"")</f>
        <v/>
      </c>
      <c r="AJ1959" s="61" t="str">
        <f>IF(AND(K1959&lt;&gt;"Match of the Day",K1959&lt;&gt;"Match of the Day 2",K1959&lt;&gt;"Match of the Day Repeat"),"",1+MAX($AJ$10:AJ1958))</f>
        <v/>
      </c>
    </row>
    <row r="1960" spans="34:36" x14ac:dyDescent="0.35">
      <c r="AH1960" s="16" t="str">
        <f>IF(AND(B1960="Premier League",E1960="Live"),_xlfn.XLOOKUP(_xlfn.TEXTJOIN(" vs ",,C1960:D1960),Calendar!G:G,Calendar!B:B),IF(AND(B1960="Premier League",E1960="Highlights"),_xlfn.XLOOKUP(H1960,Calendar!O:O,Calendar!N:N,,-1),""))</f>
        <v/>
      </c>
      <c r="AI1960" s="61" t="str">
        <f>IF(AND(AH1960&lt;&gt;"",E1960="Live"),_xlfn.XLOOKUP(_xlfn.TEXTJOIN(" vs ",,C1960:D1960),Calendar!G:G,Calendar!K:K),"")</f>
        <v/>
      </c>
      <c r="AJ1960" s="61" t="str">
        <f>IF(AND(K1960&lt;&gt;"Match of the Day",K1960&lt;&gt;"Match of the Day 2",K1960&lt;&gt;"Match of the Day Repeat"),"",1+MAX($AJ$10:AJ1959))</f>
        <v/>
      </c>
    </row>
    <row r="1961" spans="34:36" x14ac:dyDescent="0.35">
      <c r="AH1961" s="16" t="str">
        <f>IF(AND(B1961="Premier League",E1961="Live"),_xlfn.XLOOKUP(_xlfn.TEXTJOIN(" vs ",,C1961:D1961),Calendar!G:G,Calendar!B:B),IF(AND(B1961="Premier League",E1961="Highlights"),_xlfn.XLOOKUP(H1961,Calendar!O:O,Calendar!N:N,,-1),""))</f>
        <v/>
      </c>
      <c r="AI1961" s="61" t="str">
        <f>IF(AND(AH1961&lt;&gt;"",E1961="Live"),_xlfn.XLOOKUP(_xlfn.TEXTJOIN(" vs ",,C1961:D1961),Calendar!G:G,Calendar!K:K),"")</f>
        <v/>
      </c>
      <c r="AJ1961" s="61" t="str">
        <f>IF(AND(K1961&lt;&gt;"Match of the Day",K1961&lt;&gt;"Match of the Day 2",K1961&lt;&gt;"Match of the Day Repeat"),"",1+MAX($AJ$10:AJ1960))</f>
        <v/>
      </c>
    </row>
    <row r="1962" spans="34:36" x14ac:dyDescent="0.35">
      <c r="AH1962" s="16" t="str">
        <f>IF(AND(B1962="Premier League",E1962="Live"),_xlfn.XLOOKUP(_xlfn.TEXTJOIN(" vs ",,C1962:D1962),Calendar!G:G,Calendar!B:B),IF(AND(B1962="Premier League",E1962="Highlights"),_xlfn.XLOOKUP(H1962,Calendar!O:O,Calendar!N:N,,-1),""))</f>
        <v/>
      </c>
      <c r="AI1962" s="61" t="str">
        <f>IF(AND(AH1962&lt;&gt;"",E1962="Live"),_xlfn.XLOOKUP(_xlfn.TEXTJOIN(" vs ",,C1962:D1962),Calendar!G:G,Calendar!K:K),"")</f>
        <v/>
      </c>
      <c r="AJ1962" s="61" t="str">
        <f>IF(AND(K1962&lt;&gt;"Match of the Day",K1962&lt;&gt;"Match of the Day 2",K1962&lt;&gt;"Match of the Day Repeat"),"",1+MAX($AJ$10:AJ1961))</f>
        <v/>
      </c>
    </row>
    <row r="1963" spans="34:36" x14ac:dyDescent="0.35">
      <c r="AH1963" s="16" t="str">
        <f>IF(AND(B1963="Premier League",E1963="Live"),_xlfn.XLOOKUP(_xlfn.TEXTJOIN(" vs ",,C1963:D1963),Calendar!G:G,Calendar!B:B),IF(AND(B1963="Premier League",E1963="Highlights"),_xlfn.XLOOKUP(H1963,Calendar!O:O,Calendar!N:N,,-1),""))</f>
        <v/>
      </c>
      <c r="AI1963" s="61" t="str">
        <f>IF(AND(AH1963&lt;&gt;"",E1963="Live"),_xlfn.XLOOKUP(_xlfn.TEXTJOIN(" vs ",,C1963:D1963),Calendar!G:G,Calendar!K:K),"")</f>
        <v/>
      </c>
      <c r="AJ1963" s="61" t="str">
        <f>IF(AND(K1963&lt;&gt;"Match of the Day",K1963&lt;&gt;"Match of the Day 2",K1963&lt;&gt;"Match of the Day Repeat"),"",1+MAX($AJ$10:AJ1962))</f>
        <v/>
      </c>
    </row>
    <row r="1964" spans="34:36" x14ac:dyDescent="0.35">
      <c r="AH1964" s="16" t="str">
        <f>IF(AND(B1964="Premier League",E1964="Live"),_xlfn.XLOOKUP(_xlfn.TEXTJOIN(" vs ",,C1964:D1964),Calendar!G:G,Calendar!B:B),IF(AND(B1964="Premier League",E1964="Highlights"),_xlfn.XLOOKUP(H1964,Calendar!O:O,Calendar!N:N,,-1),""))</f>
        <v/>
      </c>
      <c r="AI1964" s="61" t="str">
        <f>IF(AND(AH1964&lt;&gt;"",E1964="Live"),_xlfn.XLOOKUP(_xlfn.TEXTJOIN(" vs ",,C1964:D1964),Calendar!G:G,Calendar!K:K),"")</f>
        <v/>
      </c>
      <c r="AJ1964" s="61" t="str">
        <f>IF(AND(K1964&lt;&gt;"Match of the Day",K1964&lt;&gt;"Match of the Day 2",K1964&lt;&gt;"Match of the Day Repeat"),"",1+MAX($AJ$10:AJ1963))</f>
        <v/>
      </c>
    </row>
    <row r="1965" spans="34:36" x14ac:dyDescent="0.35">
      <c r="AH1965" s="16" t="str">
        <f>IF(AND(B1965="Premier League",E1965="Live"),_xlfn.XLOOKUP(_xlfn.TEXTJOIN(" vs ",,C1965:D1965),Calendar!G:G,Calendar!B:B),IF(AND(B1965="Premier League",E1965="Highlights"),_xlfn.XLOOKUP(H1965,Calendar!O:O,Calendar!N:N,,-1),""))</f>
        <v/>
      </c>
      <c r="AI1965" s="61" t="str">
        <f>IF(AND(AH1965&lt;&gt;"",E1965="Live"),_xlfn.XLOOKUP(_xlfn.TEXTJOIN(" vs ",,C1965:D1965),Calendar!G:G,Calendar!K:K),"")</f>
        <v/>
      </c>
      <c r="AJ1965" s="61" t="str">
        <f>IF(AND(K1965&lt;&gt;"Match of the Day",K1965&lt;&gt;"Match of the Day 2",K1965&lt;&gt;"Match of the Day Repeat"),"",1+MAX($AJ$10:AJ1964))</f>
        <v/>
      </c>
    </row>
    <row r="1966" spans="34:36" x14ac:dyDescent="0.35">
      <c r="AH1966" s="16" t="str">
        <f>IF(AND(B1966="Premier League",E1966="Live"),_xlfn.XLOOKUP(_xlfn.TEXTJOIN(" vs ",,C1966:D1966),Calendar!G:G,Calendar!B:B),IF(AND(B1966="Premier League",E1966="Highlights"),_xlfn.XLOOKUP(H1966,Calendar!O:O,Calendar!N:N,,-1),""))</f>
        <v/>
      </c>
      <c r="AI1966" s="61" t="str">
        <f>IF(AND(AH1966&lt;&gt;"",E1966="Live"),_xlfn.XLOOKUP(_xlfn.TEXTJOIN(" vs ",,C1966:D1966),Calendar!G:G,Calendar!K:K),"")</f>
        <v/>
      </c>
      <c r="AJ1966" s="61" t="str">
        <f>IF(AND(K1966&lt;&gt;"Match of the Day",K1966&lt;&gt;"Match of the Day 2",K1966&lt;&gt;"Match of the Day Repeat"),"",1+MAX($AJ$10:AJ1965))</f>
        <v/>
      </c>
    </row>
    <row r="1967" spans="34:36" x14ac:dyDescent="0.35">
      <c r="AH1967" s="16" t="str">
        <f>IF(AND(B1967="Premier League",E1967="Live"),_xlfn.XLOOKUP(_xlfn.TEXTJOIN(" vs ",,C1967:D1967),Calendar!G:G,Calendar!B:B),IF(AND(B1967="Premier League",E1967="Highlights"),_xlfn.XLOOKUP(H1967,Calendar!O:O,Calendar!N:N,,-1),""))</f>
        <v/>
      </c>
      <c r="AI1967" s="61" t="str">
        <f>IF(AND(AH1967&lt;&gt;"",E1967="Live"),_xlfn.XLOOKUP(_xlfn.TEXTJOIN(" vs ",,C1967:D1967),Calendar!G:G,Calendar!K:K),"")</f>
        <v/>
      </c>
      <c r="AJ1967" s="61" t="str">
        <f>IF(AND(K1967&lt;&gt;"Match of the Day",K1967&lt;&gt;"Match of the Day 2",K1967&lt;&gt;"Match of the Day Repeat"),"",1+MAX($AJ$10:AJ1966))</f>
        <v/>
      </c>
    </row>
    <row r="1968" spans="34:36" x14ac:dyDescent="0.35">
      <c r="AH1968" s="16" t="str">
        <f>IF(AND(B1968="Premier League",E1968="Live"),_xlfn.XLOOKUP(_xlfn.TEXTJOIN(" vs ",,C1968:D1968),Calendar!G:G,Calendar!B:B),IF(AND(B1968="Premier League",E1968="Highlights"),_xlfn.XLOOKUP(H1968,Calendar!O:O,Calendar!N:N,,-1),""))</f>
        <v/>
      </c>
      <c r="AI1968" s="61" t="str">
        <f>IF(AND(AH1968&lt;&gt;"",E1968="Live"),_xlfn.XLOOKUP(_xlfn.TEXTJOIN(" vs ",,C1968:D1968),Calendar!G:G,Calendar!K:K),"")</f>
        <v/>
      </c>
      <c r="AJ1968" s="61" t="str">
        <f>IF(AND(K1968&lt;&gt;"Match of the Day",K1968&lt;&gt;"Match of the Day 2",K1968&lt;&gt;"Match of the Day Repeat"),"",1+MAX($AJ$10:AJ1967))</f>
        <v/>
      </c>
    </row>
    <row r="1969" spans="34:36" x14ac:dyDescent="0.35">
      <c r="AH1969" s="16" t="str">
        <f>IF(AND(B1969="Premier League",E1969="Live"),_xlfn.XLOOKUP(_xlfn.TEXTJOIN(" vs ",,C1969:D1969),Calendar!G:G,Calendar!B:B),IF(AND(B1969="Premier League",E1969="Highlights"),_xlfn.XLOOKUP(H1969,Calendar!O:O,Calendar!N:N,,-1),""))</f>
        <v/>
      </c>
      <c r="AI1969" s="61" t="str">
        <f>IF(AND(AH1969&lt;&gt;"",E1969="Live"),_xlfn.XLOOKUP(_xlfn.TEXTJOIN(" vs ",,C1969:D1969),Calendar!G:G,Calendar!K:K),"")</f>
        <v/>
      </c>
      <c r="AJ1969" s="61" t="str">
        <f>IF(AND(K1969&lt;&gt;"Match of the Day",K1969&lt;&gt;"Match of the Day 2",K1969&lt;&gt;"Match of the Day Repeat"),"",1+MAX($AJ$10:AJ1968))</f>
        <v/>
      </c>
    </row>
    <row r="1970" spans="34:36" x14ac:dyDescent="0.35">
      <c r="AH1970" s="16" t="str">
        <f>IF(AND(B1970="Premier League",E1970="Live"),_xlfn.XLOOKUP(_xlfn.TEXTJOIN(" vs ",,C1970:D1970),Calendar!G:G,Calendar!B:B),IF(AND(B1970="Premier League",E1970="Highlights"),_xlfn.XLOOKUP(H1970,Calendar!O:O,Calendar!N:N,,-1),""))</f>
        <v/>
      </c>
      <c r="AI1970" s="61" t="str">
        <f>IF(AND(AH1970&lt;&gt;"",E1970="Live"),_xlfn.XLOOKUP(_xlfn.TEXTJOIN(" vs ",,C1970:D1970),Calendar!G:G,Calendar!K:K),"")</f>
        <v/>
      </c>
      <c r="AJ1970" s="61" t="str">
        <f>IF(AND(K1970&lt;&gt;"Match of the Day",K1970&lt;&gt;"Match of the Day 2",K1970&lt;&gt;"Match of the Day Repeat"),"",1+MAX($AJ$10:AJ1969))</f>
        <v/>
      </c>
    </row>
    <row r="1971" spans="34:36" x14ac:dyDescent="0.35">
      <c r="AH1971" s="16" t="str">
        <f>IF(AND(B1971="Premier League",E1971="Live"),_xlfn.XLOOKUP(_xlfn.TEXTJOIN(" vs ",,C1971:D1971),Calendar!G:G,Calendar!B:B),IF(AND(B1971="Premier League",E1971="Highlights"),_xlfn.XLOOKUP(H1971,Calendar!O:O,Calendar!N:N,,-1),""))</f>
        <v/>
      </c>
      <c r="AI1971" s="61" t="str">
        <f>IF(AND(AH1971&lt;&gt;"",E1971="Live"),_xlfn.XLOOKUP(_xlfn.TEXTJOIN(" vs ",,C1971:D1971),Calendar!G:G,Calendar!K:K),"")</f>
        <v/>
      </c>
      <c r="AJ1971" s="61" t="str">
        <f>IF(AND(K1971&lt;&gt;"Match of the Day",K1971&lt;&gt;"Match of the Day 2",K1971&lt;&gt;"Match of the Day Repeat"),"",1+MAX($AJ$10:AJ1970))</f>
        <v/>
      </c>
    </row>
    <row r="1972" spans="34:36" x14ac:dyDescent="0.35">
      <c r="AH1972" s="16" t="str">
        <f>IF(AND(B1972="Premier League",E1972="Live"),_xlfn.XLOOKUP(_xlfn.TEXTJOIN(" vs ",,C1972:D1972),Calendar!G:G,Calendar!B:B),IF(AND(B1972="Premier League",E1972="Highlights"),_xlfn.XLOOKUP(H1972,Calendar!O:O,Calendar!N:N,,-1),""))</f>
        <v/>
      </c>
      <c r="AI1972" s="61" t="str">
        <f>IF(AND(AH1972&lt;&gt;"",E1972="Live"),_xlfn.XLOOKUP(_xlfn.TEXTJOIN(" vs ",,C1972:D1972),Calendar!G:G,Calendar!K:K),"")</f>
        <v/>
      </c>
      <c r="AJ1972" s="61" t="str">
        <f>IF(AND(K1972&lt;&gt;"Match of the Day",K1972&lt;&gt;"Match of the Day 2",K1972&lt;&gt;"Match of the Day Repeat"),"",1+MAX($AJ$10:AJ1971))</f>
        <v/>
      </c>
    </row>
    <row r="1973" spans="34:36" x14ac:dyDescent="0.35">
      <c r="AH1973" s="16" t="str">
        <f>IF(AND(B1973="Premier League",E1973="Live"),_xlfn.XLOOKUP(_xlfn.TEXTJOIN(" vs ",,C1973:D1973),Calendar!G:G,Calendar!B:B),IF(AND(B1973="Premier League",E1973="Highlights"),_xlfn.XLOOKUP(H1973,Calendar!O:O,Calendar!N:N,,-1),""))</f>
        <v/>
      </c>
      <c r="AI1973" s="61" t="str">
        <f>IF(AND(AH1973&lt;&gt;"",E1973="Live"),_xlfn.XLOOKUP(_xlfn.TEXTJOIN(" vs ",,C1973:D1973),Calendar!G:G,Calendar!K:K),"")</f>
        <v/>
      </c>
      <c r="AJ1973" s="61" t="str">
        <f>IF(AND(K1973&lt;&gt;"Match of the Day",K1973&lt;&gt;"Match of the Day 2",K1973&lt;&gt;"Match of the Day Repeat"),"",1+MAX($AJ$10:AJ1972))</f>
        <v/>
      </c>
    </row>
    <row r="1974" spans="34:36" x14ac:dyDescent="0.35">
      <c r="AH1974" s="16" t="str">
        <f>IF(AND(B1974="Premier League",E1974="Live"),_xlfn.XLOOKUP(_xlfn.TEXTJOIN(" vs ",,C1974:D1974),Calendar!G:G,Calendar!B:B),IF(AND(B1974="Premier League",E1974="Highlights"),_xlfn.XLOOKUP(H1974,Calendar!O:O,Calendar!N:N,,-1),""))</f>
        <v/>
      </c>
      <c r="AI1974" s="61" t="str">
        <f>IF(AND(AH1974&lt;&gt;"",E1974="Live"),_xlfn.XLOOKUP(_xlfn.TEXTJOIN(" vs ",,C1974:D1974),Calendar!G:G,Calendar!K:K),"")</f>
        <v/>
      </c>
      <c r="AJ1974" s="61" t="str">
        <f>IF(AND(K1974&lt;&gt;"Match of the Day",K1974&lt;&gt;"Match of the Day 2",K1974&lt;&gt;"Match of the Day Repeat"),"",1+MAX($AJ$10:AJ1973))</f>
        <v/>
      </c>
    </row>
    <row r="1975" spans="34:36" x14ac:dyDescent="0.35">
      <c r="AH1975" s="16" t="str">
        <f>IF(AND(B1975="Premier League",E1975="Live"),_xlfn.XLOOKUP(_xlfn.TEXTJOIN(" vs ",,C1975:D1975),Calendar!G:G,Calendar!B:B),IF(AND(B1975="Premier League",E1975="Highlights"),_xlfn.XLOOKUP(H1975,Calendar!O:O,Calendar!N:N,,-1),""))</f>
        <v/>
      </c>
      <c r="AI1975" s="61" t="str">
        <f>IF(AND(AH1975&lt;&gt;"",E1975="Live"),_xlfn.XLOOKUP(_xlfn.TEXTJOIN(" vs ",,C1975:D1975),Calendar!G:G,Calendar!K:K),"")</f>
        <v/>
      </c>
      <c r="AJ1975" s="61" t="str">
        <f>IF(AND(K1975&lt;&gt;"Match of the Day",K1975&lt;&gt;"Match of the Day 2",K1975&lt;&gt;"Match of the Day Repeat"),"",1+MAX($AJ$10:AJ1974))</f>
        <v/>
      </c>
    </row>
    <row r="1976" spans="34:36" x14ac:dyDescent="0.35">
      <c r="AH1976" s="16" t="str">
        <f>IF(AND(B1976="Premier League",E1976="Live"),_xlfn.XLOOKUP(_xlfn.TEXTJOIN(" vs ",,C1976:D1976),Calendar!G:G,Calendar!B:B),IF(AND(B1976="Premier League",E1976="Highlights"),_xlfn.XLOOKUP(H1976,Calendar!O:O,Calendar!N:N,,-1),""))</f>
        <v/>
      </c>
      <c r="AI1976" s="61" t="str">
        <f>IF(AND(AH1976&lt;&gt;"",E1976="Live"),_xlfn.XLOOKUP(_xlfn.TEXTJOIN(" vs ",,C1976:D1976),Calendar!G:G,Calendar!K:K),"")</f>
        <v/>
      </c>
      <c r="AJ1976" s="61" t="str">
        <f>IF(AND(K1976&lt;&gt;"Match of the Day",K1976&lt;&gt;"Match of the Day 2",K1976&lt;&gt;"Match of the Day Repeat"),"",1+MAX($AJ$10:AJ1975))</f>
        <v/>
      </c>
    </row>
    <row r="1977" spans="34:36" x14ac:dyDescent="0.35">
      <c r="AH1977" s="16" t="str">
        <f>IF(AND(B1977="Premier League",E1977="Live"),_xlfn.XLOOKUP(_xlfn.TEXTJOIN(" vs ",,C1977:D1977),Calendar!G:G,Calendar!B:B),IF(AND(B1977="Premier League",E1977="Highlights"),_xlfn.XLOOKUP(H1977,Calendar!O:O,Calendar!N:N,,-1),""))</f>
        <v/>
      </c>
      <c r="AI1977" s="61" t="str">
        <f>IF(AND(AH1977&lt;&gt;"",E1977="Live"),_xlfn.XLOOKUP(_xlfn.TEXTJOIN(" vs ",,C1977:D1977),Calendar!G:G,Calendar!K:K),"")</f>
        <v/>
      </c>
      <c r="AJ1977" s="61" t="str">
        <f>IF(AND(K1977&lt;&gt;"Match of the Day",K1977&lt;&gt;"Match of the Day 2",K1977&lt;&gt;"Match of the Day Repeat"),"",1+MAX($AJ$10:AJ1976))</f>
        <v/>
      </c>
    </row>
    <row r="1978" spans="34:36" x14ac:dyDescent="0.35">
      <c r="AH1978" s="16" t="str">
        <f>IF(AND(B1978="Premier League",E1978="Live"),_xlfn.XLOOKUP(_xlfn.TEXTJOIN(" vs ",,C1978:D1978),Calendar!G:G,Calendar!B:B),IF(AND(B1978="Premier League",E1978="Highlights"),_xlfn.XLOOKUP(H1978,Calendar!O:O,Calendar!N:N,,-1),""))</f>
        <v/>
      </c>
      <c r="AI1978" s="61" t="str">
        <f>IF(AND(AH1978&lt;&gt;"",E1978="Live"),_xlfn.XLOOKUP(_xlfn.TEXTJOIN(" vs ",,C1978:D1978),Calendar!G:G,Calendar!K:K),"")</f>
        <v/>
      </c>
      <c r="AJ1978" s="61" t="str">
        <f>IF(AND(K1978&lt;&gt;"Match of the Day",K1978&lt;&gt;"Match of the Day 2",K1978&lt;&gt;"Match of the Day Repeat"),"",1+MAX($AJ$10:AJ1977))</f>
        <v/>
      </c>
    </row>
    <row r="1979" spans="34:36" x14ac:dyDescent="0.35">
      <c r="AH1979" s="16" t="str">
        <f>IF(AND(B1979="Premier League",E1979="Live"),_xlfn.XLOOKUP(_xlfn.TEXTJOIN(" vs ",,C1979:D1979),Calendar!G:G,Calendar!B:B),IF(AND(B1979="Premier League",E1979="Highlights"),_xlfn.XLOOKUP(H1979,Calendar!O:O,Calendar!N:N,,-1),""))</f>
        <v/>
      </c>
      <c r="AI1979" s="61" t="str">
        <f>IF(AND(AH1979&lt;&gt;"",E1979="Live"),_xlfn.XLOOKUP(_xlfn.TEXTJOIN(" vs ",,C1979:D1979),Calendar!G:G,Calendar!K:K),"")</f>
        <v/>
      </c>
      <c r="AJ1979" s="61" t="str">
        <f>IF(AND(K1979&lt;&gt;"Match of the Day",K1979&lt;&gt;"Match of the Day 2",K1979&lt;&gt;"Match of the Day Repeat"),"",1+MAX($AJ$10:AJ1978))</f>
        <v/>
      </c>
    </row>
    <row r="1980" spans="34:36" x14ac:dyDescent="0.35">
      <c r="AH1980" s="16" t="str">
        <f>IF(AND(B1980="Premier League",E1980="Live"),_xlfn.XLOOKUP(_xlfn.TEXTJOIN(" vs ",,C1980:D1980),Calendar!G:G,Calendar!B:B),IF(AND(B1980="Premier League",E1980="Highlights"),_xlfn.XLOOKUP(H1980,Calendar!O:O,Calendar!N:N,,-1),""))</f>
        <v/>
      </c>
      <c r="AI1980" s="61" t="str">
        <f>IF(AND(AH1980&lt;&gt;"",E1980="Live"),_xlfn.XLOOKUP(_xlfn.TEXTJOIN(" vs ",,C1980:D1980),Calendar!G:G,Calendar!K:K),"")</f>
        <v/>
      </c>
      <c r="AJ1980" s="61" t="str">
        <f>IF(AND(K1980&lt;&gt;"Match of the Day",K1980&lt;&gt;"Match of the Day 2",K1980&lt;&gt;"Match of the Day Repeat"),"",1+MAX($AJ$10:AJ1979))</f>
        <v/>
      </c>
    </row>
    <row r="1981" spans="34:36" x14ac:dyDescent="0.35">
      <c r="AH1981" s="16" t="str">
        <f>IF(AND(B1981="Premier League",E1981="Live"),_xlfn.XLOOKUP(_xlfn.TEXTJOIN(" vs ",,C1981:D1981),Calendar!G:G,Calendar!B:B),IF(AND(B1981="Premier League",E1981="Highlights"),_xlfn.XLOOKUP(H1981,Calendar!O:O,Calendar!N:N,,-1),""))</f>
        <v/>
      </c>
      <c r="AI1981" s="61" t="str">
        <f>IF(AND(AH1981&lt;&gt;"",E1981="Live"),_xlfn.XLOOKUP(_xlfn.TEXTJOIN(" vs ",,C1981:D1981),Calendar!G:G,Calendar!K:K),"")</f>
        <v/>
      </c>
      <c r="AJ1981" s="61" t="str">
        <f>IF(AND(K1981&lt;&gt;"Match of the Day",K1981&lt;&gt;"Match of the Day 2",K1981&lt;&gt;"Match of the Day Repeat"),"",1+MAX($AJ$10:AJ1980))</f>
        <v/>
      </c>
    </row>
    <row r="1982" spans="34:36" x14ac:dyDescent="0.35">
      <c r="AH1982" s="16" t="str">
        <f>IF(AND(B1982="Premier League",E1982="Live"),_xlfn.XLOOKUP(_xlfn.TEXTJOIN(" vs ",,C1982:D1982),Calendar!G:G,Calendar!B:B),IF(AND(B1982="Premier League",E1982="Highlights"),_xlfn.XLOOKUP(H1982,Calendar!O:O,Calendar!N:N,,-1),""))</f>
        <v/>
      </c>
      <c r="AI1982" s="61" t="str">
        <f>IF(AND(AH1982&lt;&gt;"",E1982="Live"),_xlfn.XLOOKUP(_xlfn.TEXTJOIN(" vs ",,C1982:D1982),Calendar!G:G,Calendar!K:K),"")</f>
        <v/>
      </c>
      <c r="AJ1982" s="61" t="str">
        <f>IF(AND(K1982&lt;&gt;"Match of the Day",K1982&lt;&gt;"Match of the Day 2",K1982&lt;&gt;"Match of the Day Repeat"),"",1+MAX($AJ$10:AJ1981))</f>
        <v/>
      </c>
    </row>
    <row r="1983" spans="34:36" x14ac:dyDescent="0.35">
      <c r="AH1983" s="16" t="str">
        <f>IF(AND(B1983="Premier League",E1983="Live"),_xlfn.XLOOKUP(_xlfn.TEXTJOIN(" vs ",,C1983:D1983),Calendar!G:G,Calendar!B:B),IF(AND(B1983="Premier League",E1983="Highlights"),_xlfn.XLOOKUP(H1983,Calendar!O:O,Calendar!N:N,,-1),""))</f>
        <v/>
      </c>
      <c r="AI1983" s="61" t="str">
        <f>IF(AND(AH1983&lt;&gt;"",E1983="Live"),_xlfn.XLOOKUP(_xlfn.TEXTJOIN(" vs ",,C1983:D1983),Calendar!G:G,Calendar!K:K),"")</f>
        <v/>
      </c>
      <c r="AJ1983" s="61" t="str">
        <f>IF(AND(K1983&lt;&gt;"Match of the Day",K1983&lt;&gt;"Match of the Day 2",K1983&lt;&gt;"Match of the Day Repeat"),"",1+MAX($AJ$10:AJ1982))</f>
        <v/>
      </c>
    </row>
    <row r="1984" spans="34:36" x14ac:dyDescent="0.35">
      <c r="AH1984" s="16" t="str">
        <f>IF(AND(B1984="Premier League",E1984="Live"),_xlfn.XLOOKUP(_xlfn.TEXTJOIN(" vs ",,C1984:D1984),Calendar!G:G,Calendar!B:B),IF(AND(B1984="Premier League",E1984="Highlights"),_xlfn.XLOOKUP(H1984,Calendar!O:O,Calendar!N:N,,-1),""))</f>
        <v/>
      </c>
      <c r="AI1984" s="61" t="str">
        <f>IF(AND(AH1984&lt;&gt;"",E1984="Live"),_xlfn.XLOOKUP(_xlfn.TEXTJOIN(" vs ",,C1984:D1984),Calendar!G:G,Calendar!K:K),"")</f>
        <v/>
      </c>
      <c r="AJ1984" s="61" t="str">
        <f>IF(AND(K1984&lt;&gt;"Match of the Day",K1984&lt;&gt;"Match of the Day 2",K1984&lt;&gt;"Match of the Day Repeat"),"",1+MAX($AJ$10:AJ1983))</f>
        <v/>
      </c>
    </row>
    <row r="1985" spans="34:36" x14ac:dyDescent="0.35">
      <c r="AH1985" s="16" t="str">
        <f>IF(AND(B1985="Premier League",E1985="Live"),_xlfn.XLOOKUP(_xlfn.TEXTJOIN(" vs ",,C1985:D1985),Calendar!G:G,Calendar!B:B),IF(AND(B1985="Premier League",E1985="Highlights"),_xlfn.XLOOKUP(H1985,Calendar!O:O,Calendar!N:N,,-1),""))</f>
        <v/>
      </c>
      <c r="AI1985" s="61" t="str">
        <f>IF(AND(AH1985&lt;&gt;"",E1985="Live"),_xlfn.XLOOKUP(_xlfn.TEXTJOIN(" vs ",,C1985:D1985),Calendar!G:G,Calendar!K:K),"")</f>
        <v/>
      </c>
      <c r="AJ1985" s="61" t="str">
        <f>IF(AND(K1985&lt;&gt;"Match of the Day",K1985&lt;&gt;"Match of the Day 2",K1985&lt;&gt;"Match of the Day Repeat"),"",1+MAX($AJ$10:AJ1984))</f>
        <v/>
      </c>
    </row>
    <row r="1986" spans="34:36" x14ac:dyDescent="0.35">
      <c r="AH1986" s="16" t="str">
        <f>IF(AND(B1986="Premier League",E1986="Live"),_xlfn.XLOOKUP(_xlfn.TEXTJOIN(" vs ",,C1986:D1986),Calendar!G:G,Calendar!B:B),IF(AND(B1986="Premier League",E1986="Highlights"),_xlfn.XLOOKUP(H1986,Calendar!O:O,Calendar!N:N,,-1),""))</f>
        <v/>
      </c>
      <c r="AI1986" s="61" t="str">
        <f>IF(AND(AH1986&lt;&gt;"",E1986="Live"),_xlfn.XLOOKUP(_xlfn.TEXTJOIN(" vs ",,C1986:D1986),Calendar!G:G,Calendar!K:K),"")</f>
        <v/>
      </c>
      <c r="AJ1986" s="61" t="str">
        <f>IF(AND(K1986&lt;&gt;"Match of the Day",K1986&lt;&gt;"Match of the Day 2",K1986&lt;&gt;"Match of the Day Repeat"),"",1+MAX($AJ$10:AJ1985))</f>
        <v/>
      </c>
    </row>
    <row r="1987" spans="34:36" x14ac:dyDescent="0.35">
      <c r="AH1987" s="16" t="str">
        <f>IF(AND(B1987="Premier League",E1987="Live"),_xlfn.XLOOKUP(_xlfn.TEXTJOIN(" vs ",,C1987:D1987),Calendar!G:G,Calendar!B:B),IF(AND(B1987="Premier League",E1987="Highlights"),_xlfn.XLOOKUP(H1987,Calendar!O:O,Calendar!N:N,,-1),""))</f>
        <v/>
      </c>
      <c r="AI1987" s="61" t="str">
        <f>IF(AND(AH1987&lt;&gt;"",E1987="Live"),_xlfn.XLOOKUP(_xlfn.TEXTJOIN(" vs ",,C1987:D1987),Calendar!G:G,Calendar!K:K),"")</f>
        <v/>
      </c>
      <c r="AJ1987" s="61" t="str">
        <f>IF(AND(K1987&lt;&gt;"Match of the Day",K1987&lt;&gt;"Match of the Day 2",K1987&lt;&gt;"Match of the Day Repeat"),"",1+MAX($AJ$10:AJ1986))</f>
        <v/>
      </c>
    </row>
    <row r="1988" spans="34:36" x14ac:dyDescent="0.35">
      <c r="AH1988" s="16" t="str">
        <f>IF(AND(B1988="Premier League",E1988="Live"),_xlfn.XLOOKUP(_xlfn.TEXTJOIN(" vs ",,C1988:D1988),Calendar!G:G,Calendar!B:B),IF(AND(B1988="Premier League",E1988="Highlights"),_xlfn.XLOOKUP(H1988,Calendar!O:O,Calendar!N:N,,-1),""))</f>
        <v/>
      </c>
      <c r="AI1988" s="61" t="str">
        <f>IF(AND(AH1988&lt;&gt;"",E1988="Live"),_xlfn.XLOOKUP(_xlfn.TEXTJOIN(" vs ",,C1988:D1988),Calendar!G:G,Calendar!K:K),"")</f>
        <v/>
      </c>
      <c r="AJ1988" s="61" t="str">
        <f>IF(AND(K1988&lt;&gt;"Match of the Day",K1988&lt;&gt;"Match of the Day 2",K1988&lt;&gt;"Match of the Day Repeat"),"",1+MAX($AJ$10:AJ1987))</f>
        <v/>
      </c>
    </row>
    <row r="1989" spans="34:36" x14ac:dyDescent="0.35">
      <c r="AH1989" s="16" t="str">
        <f>IF(AND(B1989="Premier League",E1989="Live"),_xlfn.XLOOKUP(_xlfn.TEXTJOIN(" vs ",,C1989:D1989),Calendar!G:G,Calendar!B:B),IF(AND(B1989="Premier League",E1989="Highlights"),_xlfn.XLOOKUP(H1989,Calendar!O:O,Calendar!N:N,,-1),""))</f>
        <v/>
      </c>
      <c r="AI1989" s="61" t="str">
        <f>IF(AND(AH1989&lt;&gt;"",E1989="Live"),_xlfn.XLOOKUP(_xlfn.TEXTJOIN(" vs ",,C1989:D1989),Calendar!G:G,Calendar!K:K),"")</f>
        <v/>
      </c>
      <c r="AJ1989" s="61" t="str">
        <f>IF(AND(K1989&lt;&gt;"Match of the Day",K1989&lt;&gt;"Match of the Day 2",K1989&lt;&gt;"Match of the Day Repeat"),"",1+MAX($AJ$10:AJ1988))</f>
        <v/>
      </c>
    </row>
    <row r="1990" spans="34:36" x14ac:dyDescent="0.35">
      <c r="AH1990" s="16" t="str">
        <f>IF(AND(B1990="Premier League",E1990="Live"),_xlfn.XLOOKUP(_xlfn.TEXTJOIN(" vs ",,C1990:D1990),Calendar!G:G,Calendar!B:B),IF(AND(B1990="Premier League",E1990="Highlights"),_xlfn.XLOOKUP(H1990,Calendar!O:O,Calendar!N:N,,-1),""))</f>
        <v/>
      </c>
      <c r="AI1990" s="61" t="str">
        <f>IF(AND(AH1990&lt;&gt;"",E1990="Live"),_xlfn.XLOOKUP(_xlfn.TEXTJOIN(" vs ",,C1990:D1990),Calendar!G:G,Calendar!K:K),"")</f>
        <v/>
      </c>
      <c r="AJ1990" s="61" t="str">
        <f>IF(AND(K1990&lt;&gt;"Match of the Day",K1990&lt;&gt;"Match of the Day 2",K1990&lt;&gt;"Match of the Day Repeat"),"",1+MAX($AJ$10:AJ1989))</f>
        <v/>
      </c>
    </row>
    <row r="1991" spans="34:36" x14ac:dyDescent="0.35">
      <c r="AH1991" s="16" t="str">
        <f>IF(AND(B1991="Premier League",E1991="Live"),_xlfn.XLOOKUP(_xlfn.TEXTJOIN(" vs ",,C1991:D1991),Calendar!G:G,Calendar!B:B),IF(AND(B1991="Premier League",E1991="Highlights"),_xlfn.XLOOKUP(H1991,Calendar!O:O,Calendar!N:N,,-1),""))</f>
        <v/>
      </c>
      <c r="AI1991" s="61" t="str">
        <f>IF(AND(AH1991&lt;&gt;"",E1991="Live"),_xlfn.XLOOKUP(_xlfn.TEXTJOIN(" vs ",,C1991:D1991),Calendar!G:G,Calendar!K:K),"")</f>
        <v/>
      </c>
      <c r="AJ1991" s="61" t="str">
        <f>IF(AND(K1991&lt;&gt;"Match of the Day",K1991&lt;&gt;"Match of the Day 2",K1991&lt;&gt;"Match of the Day Repeat"),"",1+MAX($AJ$10:AJ1990))</f>
        <v/>
      </c>
    </row>
    <row r="1992" spans="34:36" x14ac:dyDescent="0.35">
      <c r="AH1992" s="16" t="str">
        <f>IF(AND(B1992="Premier League",E1992="Live"),_xlfn.XLOOKUP(_xlfn.TEXTJOIN(" vs ",,C1992:D1992),Calendar!G:G,Calendar!B:B),IF(AND(B1992="Premier League",E1992="Highlights"),_xlfn.XLOOKUP(H1992,Calendar!O:O,Calendar!N:N,,-1),""))</f>
        <v/>
      </c>
      <c r="AI1992" s="61" t="str">
        <f>IF(AND(AH1992&lt;&gt;"",E1992="Live"),_xlfn.XLOOKUP(_xlfn.TEXTJOIN(" vs ",,C1992:D1992),Calendar!G:G,Calendar!K:K),"")</f>
        <v/>
      </c>
      <c r="AJ1992" s="61" t="str">
        <f>IF(AND(K1992&lt;&gt;"Match of the Day",K1992&lt;&gt;"Match of the Day 2",K1992&lt;&gt;"Match of the Day Repeat"),"",1+MAX($AJ$10:AJ1991))</f>
        <v/>
      </c>
    </row>
    <row r="1993" spans="34:36" x14ac:dyDescent="0.35">
      <c r="AH1993" s="16" t="str">
        <f>IF(AND(B1993="Premier League",E1993="Live"),_xlfn.XLOOKUP(_xlfn.TEXTJOIN(" vs ",,C1993:D1993),Calendar!G:G,Calendar!B:B),IF(AND(B1993="Premier League",E1993="Highlights"),_xlfn.XLOOKUP(H1993,Calendar!O:O,Calendar!N:N,,-1),""))</f>
        <v/>
      </c>
      <c r="AI1993" s="61" t="str">
        <f>IF(AND(AH1993&lt;&gt;"",E1993="Live"),_xlfn.XLOOKUP(_xlfn.TEXTJOIN(" vs ",,C1993:D1993),Calendar!G:G,Calendar!K:K),"")</f>
        <v/>
      </c>
      <c r="AJ1993" s="61" t="str">
        <f>IF(AND(K1993&lt;&gt;"Match of the Day",K1993&lt;&gt;"Match of the Day 2",K1993&lt;&gt;"Match of the Day Repeat"),"",1+MAX($AJ$10:AJ1992))</f>
        <v/>
      </c>
    </row>
    <row r="1994" spans="34:36" x14ac:dyDescent="0.35">
      <c r="AH1994" s="16" t="str">
        <f>IF(AND(B1994="Premier League",E1994="Live"),_xlfn.XLOOKUP(_xlfn.TEXTJOIN(" vs ",,C1994:D1994),Calendar!G:G,Calendar!B:B),IF(AND(B1994="Premier League",E1994="Highlights"),_xlfn.XLOOKUP(H1994,Calendar!O:O,Calendar!N:N,,-1),""))</f>
        <v/>
      </c>
      <c r="AI1994" s="61" t="str">
        <f>IF(AND(AH1994&lt;&gt;"",E1994="Live"),_xlfn.XLOOKUP(_xlfn.TEXTJOIN(" vs ",,C1994:D1994),Calendar!G:G,Calendar!K:K),"")</f>
        <v/>
      </c>
      <c r="AJ1994" s="61" t="str">
        <f>IF(AND(K1994&lt;&gt;"Match of the Day",K1994&lt;&gt;"Match of the Day 2",K1994&lt;&gt;"Match of the Day Repeat"),"",1+MAX($AJ$10:AJ1993))</f>
        <v/>
      </c>
    </row>
    <row r="1995" spans="34:36" x14ac:dyDescent="0.35">
      <c r="AH1995" s="16" t="str">
        <f>IF(AND(B1995="Premier League",E1995="Live"),_xlfn.XLOOKUP(_xlfn.TEXTJOIN(" vs ",,C1995:D1995),Calendar!G:G,Calendar!B:B),IF(AND(B1995="Premier League",E1995="Highlights"),_xlfn.XLOOKUP(H1995,Calendar!O:O,Calendar!N:N,,-1),""))</f>
        <v/>
      </c>
      <c r="AI1995" s="61" t="str">
        <f>IF(AND(AH1995&lt;&gt;"",E1995="Live"),_xlfn.XLOOKUP(_xlfn.TEXTJOIN(" vs ",,C1995:D1995),Calendar!G:G,Calendar!K:K),"")</f>
        <v/>
      </c>
      <c r="AJ1995" s="61" t="str">
        <f>IF(AND(K1995&lt;&gt;"Match of the Day",K1995&lt;&gt;"Match of the Day 2",K1995&lt;&gt;"Match of the Day Repeat"),"",1+MAX($AJ$10:AJ1994))</f>
        <v/>
      </c>
    </row>
    <row r="1996" spans="34:36" x14ac:dyDescent="0.35">
      <c r="AH1996" s="16" t="str">
        <f>IF(AND(B1996="Premier League",E1996="Live"),_xlfn.XLOOKUP(_xlfn.TEXTJOIN(" vs ",,C1996:D1996),Calendar!G:G,Calendar!B:B),IF(AND(B1996="Premier League",E1996="Highlights"),_xlfn.XLOOKUP(H1996,Calendar!O:O,Calendar!N:N,,-1),""))</f>
        <v/>
      </c>
      <c r="AI1996" s="61" t="str">
        <f>IF(AND(AH1996&lt;&gt;"",E1996="Live"),_xlfn.XLOOKUP(_xlfn.TEXTJOIN(" vs ",,C1996:D1996),Calendar!G:G,Calendar!K:K),"")</f>
        <v/>
      </c>
      <c r="AJ1996" s="61" t="str">
        <f>IF(AND(K1996&lt;&gt;"Match of the Day",K1996&lt;&gt;"Match of the Day 2",K1996&lt;&gt;"Match of the Day Repeat"),"",1+MAX($AJ$10:AJ1995))</f>
        <v/>
      </c>
    </row>
    <row r="1997" spans="34:36" x14ac:dyDescent="0.35">
      <c r="AH1997" s="16" t="str">
        <f>IF(AND(B1997="Premier League",E1997="Live"),_xlfn.XLOOKUP(_xlfn.TEXTJOIN(" vs ",,C1997:D1997),Calendar!G:G,Calendar!B:B),IF(AND(B1997="Premier League",E1997="Highlights"),_xlfn.XLOOKUP(H1997,Calendar!O:O,Calendar!N:N,,-1),""))</f>
        <v/>
      </c>
      <c r="AI1997" s="61" t="str">
        <f>IF(AND(AH1997&lt;&gt;"",E1997="Live"),_xlfn.XLOOKUP(_xlfn.TEXTJOIN(" vs ",,C1997:D1997),Calendar!G:G,Calendar!K:K),"")</f>
        <v/>
      </c>
      <c r="AJ1997" s="61" t="str">
        <f>IF(AND(K1997&lt;&gt;"Match of the Day",K1997&lt;&gt;"Match of the Day 2",K1997&lt;&gt;"Match of the Day Repeat"),"",1+MAX($AJ$10:AJ1996))</f>
        <v/>
      </c>
    </row>
    <row r="1998" spans="34:36" x14ac:dyDescent="0.35">
      <c r="AH1998" s="16" t="str">
        <f>IF(AND(B1998="Premier League",E1998="Live"),_xlfn.XLOOKUP(_xlfn.TEXTJOIN(" vs ",,C1998:D1998),Calendar!G:G,Calendar!B:B),IF(AND(B1998="Premier League",E1998="Highlights"),_xlfn.XLOOKUP(H1998,Calendar!O:O,Calendar!N:N,,-1),""))</f>
        <v/>
      </c>
      <c r="AI1998" s="61" t="str">
        <f>IF(AND(AH1998&lt;&gt;"",E1998="Live"),_xlfn.XLOOKUP(_xlfn.TEXTJOIN(" vs ",,C1998:D1998),Calendar!G:G,Calendar!K:K),"")</f>
        <v/>
      </c>
      <c r="AJ1998" s="61" t="str">
        <f>IF(AND(K1998&lt;&gt;"Match of the Day",K1998&lt;&gt;"Match of the Day 2",K1998&lt;&gt;"Match of the Day Repeat"),"",1+MAX($AJ$10:AJ1997))</f>
        <v/>
      </c>
    </row>
    <row r="1999" spans="34:36" x14ac:dyDescent="0.35">
      <c r="AH1999" s="16" t="str">
        <f>IF(AND(B1999="Premier League",E1999="Live"),_xlfn.XLOOKUP(_xlfn.TEXTJOIN(" vs ",,C1999:D1999),Calendar!G:G,Calendar!B:B),IF(AND(B1999="Premier League",E1999="Highlights"),_xlfn.XLOOKUP(H1999,Calendar!O:O,Calendar!N:N,,-1),""))</f>
        <v/>
      </c>
      <c r="AI1999" s="61" t="str">
        <f>IF(AND(AH1999&lt;&gt;"",E1999="Live"),_xlfn.XLOOKUP(_xlfn.TEXTJOIN(" vs ",,C1999:D1999),Calendar!G:G,Calendar!K:K),"")</f>
        <v/>
      </c>
      <c r="AJ1999" s="61" t="str">
        <f>IF(AND(K1999&lt;&gt;"Match of the Day",K1999&lt;&gt;"Match of the Day 2",K1999&lt;&gt;"Match of the Day Repeat"),"",1+MAX($AJ$10:AJ1998))</f>
        <v/>
      </c>
    </row>
    <row r="2000" spans="34:36" x14ac:dyDescent="0.35">
      <c r="AH2000" s="16" t="str">
        <f>IF(AND(B2000="Premier League",E2000="Live"),_xlfn.XLOOKUP(_xlfn.TEXTJOIN(" vs ",,C2000:D2000),Calendar!G:G,Calendar!B:B),IF(AND(B2000="Premier League",E2000="Highlights"),_xlfn.XLOOKUP(H2000,Calendar!O:O,Calendar!N:N,,-1),""))</f>
        <v/>
      </c>
      <c r="AI2000" s="61" t="str">
        <f>IF(AND(AH2000&lt;&gt;"",E2000="Live"),_xlfn.XLOOKUP(_xlfn.TEXTJOIN(" vs ",,C2000:D2000),Calendar!G:G,Calendar!K:K),"")</f>
        <v/>
      </c>
      <c r="AJ2000" s="61" t="str">
        <f>IF(AND(K2000&lt;&gt;"Match of the Day",K2000&lt;&gt;"Match of the Day 2",K2000&lt;&gt;"Match of the Day Repeat"),"",1+MAX($AJ$10:AJ1999))</f>
        <v/>
      </c>
    </row>
    <row r="2001" spans="34:36" x14ac:dyDescent="0.35">
      <c r="AH2001" s="16" t="str">
        <f>IF(AND(B2001="Premier League",E2001="Live"),_xlfn.XLOOKUP(_xlfn.TEXTJOIN(" vs ",,C2001:D2001),Calendar!G:G,Calendar!B:B),IF(AND(B2001="Premier League",E2001="Highlights"),_xlfn.XLOOKUP(H2001,Calendar!O:O,Calendar!N:N,,-1),""))</f>
        <v/>
      </c>
      <c r="AI2001" s="61" t="str">
        <f>IF(AND(AH2001&lt;&gt;"",E2001="Live"),_xlfn.XLOOKUP(_xlfn.TEXTJOIN(" vs ",,C2001:D2001),Calendar!G:G,Calendar!K:K),"")</f>
        <v/>
      </c>
      <c r="AJ2001" s="61" t="str">
        <f>IF(AND(K2001&lt;&gt;"Match of the Day",K2001&lt;&gt;"Match of the Day 2",K2001&lt;&gt;"Match of the Day Repeat"),"",1+MAX($AJ$10:AJ2000))</f>
        <v/>
      </c>
    </row>
    <row r="2002" spans="34:36" x14ac:dyDescent="0.35">
      <c r="AH2002" s="16" t="str">
        <f>IF(AND(B2002="Premier League",E2002="Live"),_xlfn.XLOOKUP(_xlfn.TEXTJOIN(" vs ",,C2002:D2002),Calendar!G:G,Calendar!B:B),IF(AND(B2002="Premier League",E2002="Highlights"),_xlfn.XLOOKUP(H2002,Calendar!O:O,Calendar!N:N,,-1),""))</f>
        <v/>
      </c>
      <c r="AI2002" s="61" t="str">
        <f>IF(AND(AH2002&lt;&gt;"",E2002="Live"),_xlfn.XLOOKUP(_xlfn.TEXTJOIN(" vs ",,C2002:D2002),Calendar!G:G,Calendar!K:K),"")</f>
        <v/>
      </c>
      <c r="AJ2002" s="61" t="str">
        <f>IF(AND(K2002&lt;&gt;"Match of the Day",K2002&lt;&gt;"Match of the Day 2",K2002&lt;&gt;"Match of the Day Repeat"),"",1+MAX($AJ$10:AJ2001))</f>
        <v/>
      </c>
    </row>
    <row r="2003" spans="34:36" x14ac:dyDescent="0.35">
      <c r="AH2003" s="16" t="str">
        <f>IF(AND(B2003="Premier League",E2003="Live"),_xlfn.XLOOKUP(_xlfn.TEXTJOIN(" vs ",,C2003:D2003),Calendar!G:G,Calendar!B:B),IF(AND(B2003="Premier League",E2003="Highlights"),_xlfn.XLOOKUP(H2003,Calendar!O:O,Calendar!N:N,,-1),""))</f>
        <v/>
      </c>
      <c r="AI2003" s="61" t="str">
        <f>IF(AND(AH2003&lt;&gt;"",E2003="Live"),_xlfn.XLOOKUP(_xlfn.TEXTJOIN(" vs ",,C2003:D2003),Calendar!G:G,Calendar!K:K),"")</f>
        <v/>
      </c>
      <c r="AJ2003" s="61" t="str">
        <f>IF(AND(K2003&lt;&gt;"Match of the Day",K2003&lt;&gt;"Match of the Day 2",K2003&lt;&gt;"Match of the Day Repeat"),"",1+MAX($AJ$10:AJ2002))</f>
        <v/>
      </c>
    </row>
    <row r="2004" spans="34:36" x14ac:dyDescent="0.35">
      <c r="AH2004" s="16" t="str">
        <f>IF(AND(B2004="Premier League",E2004="Live"),_xlfn.XLOOKUP(_xlfn.TEXTJOIN(" vs ",,C2004:D2004),Calendar!G:G,Calendar!B:B),IF(AND(B2004="Premier League",E2004="Highlights"),_xlfn.XLOOKUP(H2004,Calendar!O:O,Calendar!N:N,,-1),""))</f>
        <v/>
      </c>
      <c r="AI2004" s="61" t="str">
        <f>IF(AND(AH2004&lt;&gt;"",E2004="Live"),_xlfn.XLOOKUP(_xlfn.TEXTJOIN(" vs ",,C2004:D2004),Calendar!G:G,Calendar!K:K),"")</f>
        <v/>
      </c>
      <c r="AJ2004" s="61" t="str">
        <f>IF(AND(K2004&lt;&gt;"Match of the Day",K2004&lt;&gt;"Match of the Day 2",K2004&lt;&gt;"Match of the Day Repeat"),"",1+MAX($AJ$10:AJ2003))</f>
        <v/>
      </c>
    </row>
    <row r="2005" spans="34:36" x14ac:dyDescent="0.35">
      <c r="AH2005" s="16" t="str">
        <f>IF(AND(B2005="Premier League",E2005="Live"),_xlfn.XLOOKUP(_xlfn.TEXTJOIN(" vs ",,C2005:D2005),Calendar!G:G,Calendar!B:B),IF(AND(B2005="Premier League",E2005="Highlights"),_xlfn.XLOOKUP(H2005,Calendar!O:O,Calendar!N:N,,-1),""))</f>
        <v/>
      </c>
      <c r="AI2005" s="61" t="str">
        <f>IF(AND(AH2005&lt;&gt;"",E2005="Live"),_xlfn.XLOOKUP(_xlfn.TEXTJOIN(" vs ",,C2005:D2005),Calendar!G:G,Calendar!K:K),"")</f>
        <v/>
      </c>
      <c r="AJ2005" s="61" t="str">
        <f>IF(AND(K2005&lt;&gt;"Match of the Day",K2005&lt;&gt;"Match of the Day 2",K2005&lt;&gt;"Match of the Day Repeat"),"",1+MAX($AJ$10:AJ2004))</f>
        <v/>
      </c>
    </row>
    <row r="2006" spans="34:36" x14ac:dyDescent="0.35">
      <c r="AH2006" s="16" t="str">
        <f>IF(AND(B2006="Premier League",E2006="Live"),_xlfn.XLOOKUP(_xlfn.TEXTJOIN(" vs ",,C2006:D2006),Calendar!G:G,Calendar!B:B),IF(AND(B2006="Premier League",E2006="Highlights"),_xlfn.XLOOKUP(H2006,Calendar!O:O,Calendar!N:N,,-1),""))</f>
        <v/>
      </c>
      <c r="AI2006" s="61" t="str">
        <f>IF(AND(AH2006&lt;&gt;"",E2006="Live"),_xlfn.XLOOKUP(_xlfn.TEXTJOIN(" vs ",,C2006:D2006),Calendar!G:G,Calendar!K:K),"")</f>
        <v/>
      </c>
      <c r="AJ2006" s="61" t="str">
        <f>IF(AND(K2006&lt;&gt;"Match of the Day",K2006&lt;&gt;"Match of the Day 2",K2006&lt;&gt;"Match of the Day Repeat"),"",1+MAX($AJ$10:AJ2005))</f>
        <v/>
      </c>
    </row>
    <row r="2007" spans="34:36" x14ac:dyDescent="0.35">
      <c r="AH2007" s="16" t="str">
        <f>IF(AND(B2007="Premier League",E2007="Live"),_xlfn.XLOOKUP(_xlfn.TEXTJOIN(" vs ",,C2007:D2007),Calendar!G:G,Calendar!B:B),IF(AND(B2007="Premier League",E2007="Highlights"),_xlfn.XLOOKUP(H2007,Calendar!O:O,Calendar!N:N,,-1),""))</f>
        <v/>
      </c>
      <c r="AI2007" s="61" t="str">
        <f>IF(AND(AH2007&lt;&gt;"",E2007="Live"),_xlfn.XLOOKUP(_xlfn.TEXTJOIN(" vs ",,C2007:D2007),Calendar!G:G,Calendar!K:K),"")</f>
        <v/>
      </c>
      <c r="AJ2007" s="61" t="str">
        <f>IF(AND(K2007&lt;&gt;"Match of the Day",K2007&lt;&gt;"Match of the Day 2",K2007&lt;&gt;"Match of the Day Repeat"),"",1+MAX($AJ$10:AJ2006))</f>
        <v/>
      </c>
    </row>
    <row r="2008" spans="34:36" x14ac:dyDescent="0.35">
      <c r="AH2008" s="16" t="str">
        <f>IF(AND(B2008="Premier League",E2008="Live"),_xlfn.XLOOKUP(_xlfn.TEXTJOIN(" vs ",,C2008:D2008),Calendar!G:G,Calendar!B:B),IF(AND(B2008="Premier League",E2008="Highlights"),_xlfn.XLOOKUP(H2008,Calendar!O:O,Calendar!N:N,,-1),""))</f>
        <v/>
      </c>
      <c r="AI2008" s="61" t="str">
        <f>IF(AND(AH2008&lt;&gt;"",E2008="Live"),_xlfn.XLOOKUP(_xlfn.TEXTJOIN(" vs ",,C2008:D2008),Calendar!G:G,Calendar!K:K),"")</f>
        <v/>
      </c>
      <c r="AJ2008" s="61" t="str">
        <f>IF(AND(K2008&lt;&gt;"Match of the Day",K2008&lt;&gt;"Match of the Day 2",K2008&lt;&gt;"Match of the Day Repeat"),"",1+MAX($AJ$10:AJ2007))</f>
        <v/>
      </c>
    </row>
    <row r="2009" spans="34:36" x14ac:dyDescent="0.35">
      <c r="AH2009" s="16" t="str">
        <f>IF(AND(B2009="Premier League",E2009="Live"),_xlfn.XLOOKUP(_xlfn.TEXTJOIN(" vs ",,C2009:D2009),Calendar!G:G,Calendar!B:B),IF(AND(B2009="Premier League",E2009="Highlights"),_xlfn.XLOOKUP(H2009,Calendar!O:O,Calendar!N:N,,-1),""))</f>
        <v/>
      </c>
      <c r="AI2009" s="61" t="str">
        <f>IF(AND(AH2009&lt;&gt;"",E2009="Live"),_xlfn.XLOOKUP(_xlfn.TEXTJOIN(" vs ",,C2009:D2009),Calendar!G:G,Calendar!K:K),"")</f>
        <v/>
      </c>
      <c r="AJ2009" s="61" t="str">
        <f>IF(AND(K2009&lt;&gt;"Match of the Day",K2009&lt;&gt;"Match of the Day 2",K2009&lt;&gt;"Match of the Day Repeat"),"",1+MAX($AJ$10:AJ2008))</f>
        <v/>
      </c>
    </row>
    <row r="2010" spans="34:36" x14ac:dyDescent="0.35">
      <c r="AH2010" s="16" t="str">
        <f>IF(AND(B2010="Premier League",E2010="Live"),_xlfn.XLOOKUP(_xlfn.TEXTJOIN(" vs ",,C2010:D2010),Calendar!G:G,Calendar!B:B),IF(AND(B2010="Premier League",E2010="Highlights"),_xlfn.XLOOKUP(H2010,Calendar!O:O,Calendar!N:N,,-1),""))</f>
        <v/>
      </c>
      <c r="AI2010" s="61" t="str">
        <f>IF(AND(AH2010&lt;&gt;"",E2010="Live"),_xlfn.XLOOKUP(_xlfn.TEXTJOIN(" vs ",,C2010:D2010),Calendar!G:G,Calendar!K:K),"")</f>
        <v/>
      </c>
      <c r="AJ2010" s="61" t="str">
        <f>IF(AND(K2010&lt;&gt;"Match of the Day",K2010&lt;&gt;"Match of the Day 2",K2010&lt;&gt;"Match of the Day Repeat"),"",1+MAX($AJ$10:AJ2009))</f>
        <v/>
      </c>
    </row>
    <row r="2011" spans="34:36" x14ac:dyDescent="0.35">
      <c r="AH2011" s="16" t="str">
        <f>IF(AND(B2011="Premier League",E2011="Live"),_xlfn.XLOOKUP(_xlfn.TEXTJOIN(" vs ",,C2011:D2011),Calendar!G:G,Calendar!B:B),IF(AND(B2011="Premier League",E2011="Highlights"),_xlfn.XLOOKUP(H2011,Calendar!O:O,Calendar!N:N,,-1),""))</f>
        <v/>
      </c>
      <c r="AI2011" s="61" t="str">
        <f>IF(AND(AH2011&lt;&gt;"",E2011="Live"),_xlfn.XLOOKUP(_xlfn.TEXTJOIN(" vs ",,C2011:D2011),Calendar!G:G,Calendar!K:K),"")</f>
        <v/>
      </c>
      <c r="AJ2011" s="61" t="str">
        <f>IF(AND(K2011&lt;&gt;"Match of the Day",K2011&lt;&gt;"Match of the Day 2",K2011&lt;&gt;"Match of the Day Repeat"),"",1+MAX($AJ$10:AJ2010))</f>
        <v/>
      </c>
    </row>
    <row r="2012" spans="34:36" x14ac:dyDescent="0.35">
      <c r="AH2012" s="16" t="str">
        <f>IF(AND(B2012="Premier League",E2012="Live"),_xlfn.XLOOKUP(_xlfn.TEXTJOIN(" vs ",,C2012:D2012),Calendar!G:G,Calendar!B:B),IF(AND(B2012="Premier League",E2012="Highlights"),_xlfn.XLOOKUP(H2012,Calendar!O:O,Calendar!N:N,,-1),""))</f>
        <v/>
      </c>
      <c r="AI2012" s="61" t="str">
        <f>IF(AND(AH2012&lt;&gt;"",E2012="Live"),_xlfn.XLOOKUP(_xlfn.TEXTJOIN(" vs ",,C2012:D2012),Calendar!G:G,Calendar!K:K),"")</f>
        <v/>
      </c>
      <c r="AJ2012" s="61" t="str">
        <f>IF(AND(K2012&lt;&gt;"Match of the Day",K2012&lt;&gt;"Match of the Day 2",K2012&lt;&gt;"Match of the Day Repeat"),"",1+MAX($AJ$10:AJ2011))</f>
        <v/>
      </c>
    </row>
    <row r="2013" spans="34:36" x14ac:dyDescent="0.35">
      <c r="AH2013" s="16" t="str">
        <f>IF(AND(B2013="Premier League",E2013="Live"),_xlfn.XLOOKUP(_xlfn.TEXTJOIN(" vs ",,C2013:D2013),Calendar!G:G,Calendar!B:B),IF(AND(B2013="Premier League",E2013="Highlights"),_xlfn.XLOOKUP(H2013,Calendar!O:O,Calendar!N:N,,-1),""))</f>
        <v/>
      </c>
      <c r="AI2013" s="61" t="str">
        <f>IF(AND(AH2013&lt;&gt;"",E2013="Live"),_xlfn.XLOOKUP(_xlfn.TEXTJOIN(" vs ",,C2013:D2013),Calendar!G:G,Calendar!K:K),"")</f>
        <v/>
      </c>
      <c r="AJ2013" s="61" t="str">
        <f>IF(AND(K2013&lt;&gt;"Match of the Day",K2013&lt;&gt;"Match of the Day 2",K2013&lt;&gt;"Match of the Day Repeat"),"",1+MAX($AJ$10:AJ2012))</f>
        <v/>
      </c>
    </row>
    <row r="2014" spans="34:36" x14ac:dyDescent="0.35">
      <c r="AH2014" s="16" t="str">
        <f>IF(AND(B2014="Premier League",E2014="Live"),_xlfn.XLOOKUP(_xlfn.TEXTJOIN(" vs ",,C2014:D2014),Calendar!G:G,Calendar!B:B),IF(AND(B2014="Premier League",E2014="Highlights"),_xlfn.XLOOKUP(H2014,Calendar!O:O,Calendar!N:N,,-1),""))</f>
        <v/>
      </c>
      <c r="AI2014" s="61" t="str">
        <f>IF(AND(AH2014&lt;&gt;"",E2014="Live"),_xlfn.XLOOKUP(_xlfn.TEXTJOIN(" vs ",,C2014:D2014),Calendar!G:G,Calendar!K:K),"")</f>
        <v/>
      </c>
      <c r="AJ2014" s="61" t="str">
        <f>IF(AND(K2014&lt;&gt;"Match of the Day",K2014&lt;&gt;"Match of the Day 2",K2014&lt;&gt;"Match of the Day Repeat"),"",1+MAX($AJ$10:AJ2013))</f>
        <v/>
      </c>
    </row>
    <row r="2015" spans="34:36" x14ac:dyDescent="0.35">
      <c r="AH2015" s="16" t="str">
        <f>IF(AND(B2015="Premier League",E2015="Live"),_xlfn.XLOOKUP(_xlfn.TEXTJOIN(" vs ",,C2015:D2015),Calendar!G:G,Calendar!B:B),IF(AND(B2015="Premier League",E2015="Highlights"),_xlfn.XLOOKUP(H2015,Calendar!O:O,Calendar!N:N,,-1),""))</f>
        <v/>
      </c>
      <c r="AI2015" s="61" t="str">
        <f>IF(AND(AH2015&lt;&gt;"",E2015="Live"),_xlfn.XLOOKUP(_xlfn.TEXTJOIN(" vs ",,C2015:D2015),Calendar!G:G,Calendar!K:K),"")</f>
        <v/>
      </c>
      <c r="AJ2015" s="61" t="str">
        <f>IF(AND(K2015&lt;&gt;"Match of the Day",K2015&lt;&gt;"Match of the Day 2",K2015&lt;&gt;"Match of the Day Repeat"),"",1+MAX($AJ$10:AJ2014))</f>
        <v/>
      </c>
    </row>
    <row r="2016" spans="34:36" x14ac:dyDescent="0.35">
      <c r="AH2016" s="16" t="str">
        <f>IF(AND(B2016="Premier League",E2016="Live"),_xlfn.XLOOKUP(_xlfn.TEXTJOIN(" vs ",,C2016:D2016),Calendar!G:G,Calendar!B:B),IF(AND(B2016="Premier League",E2016="Highlights"),_xlfn.XLOOKUP(H2016,Calendar!O:O,Calendar!N:N,,-1),""))</f>
        <v/>
      </c>
      <c r="AI2016" s="61" t="str">
        <f>IF(AND(AH2016&lt;&gt;"",E2016="Live"),_xlfn.XLOOKUP(_xlfn.TEXTJOIN(" vs ",,C2016:D2016),Calendar!G:G,Calendar!K:K),"")</f>
        <v/>
      </c>
      <c r="AJ2016" s="61" t="str">
        <f>IF(AND(K2016&lt;&gt;"Match of the Day",K2016&lt;&gt;"Match of the Day 2",K2016&lt;&gt;"Match of the Day Repeat"),"",1+MAX($AJ$10:AJ2015))</f>
        <v/>
      </c>
    </row>
    <row r="2017" spans="34:36" x14ac:dyDescent="0.35">
      <c r="AH2017" s="16" t="str">
        <f>IF(AND(B2017="Premier League",E2017="Live"),_xlfn.XLOOKUP(_xlfn.TEXTJOIN(" vs ",,C2017:D2017),Calendar!G:G,Calendar!B:B),IF(AND(B2017="Premier League",E2017="Highlights"),_xlfn.XLOOKUP(H2017,Calendar!O:O,Calendar!N:N,,-1),""))</f>
        <v/>
      </c>
      <c r="AI2017" s="61" t="str">
        <f>IF(AND(AH2017&lt;&gt;"",E2017="Live"),_xlfn.XLOOKUP(_xlfn.TEXTJOIN(" vs ",,C2017:D2017),Calendar!G:G,Calendar!K:K),"")</f>
        <v/>
      </c>
      <c r="AJ2017" s="61" t="str">
        <f>IF(AND(K2017&lt;&gt;"Match of the Day",K2017&lt;&gt;"Match of the Day 2",K2017&lt;&gt;"Match of the Day Repeat"),"",1+MAX($AJ$10:AJ2016))</f>
        <v/>
      </c>
    </row>
    <row r="2018" spans="34:36" x14ac:dyDescent="0.35">
      <c r="AH2018" s="16" t="str">
        <f>IF(AND(B2018="Premier League",E2018="Live"),_xlfn.XLOOKUP(_xlfn.TEXTJOIN(" vs ",,C2018:D2018),Calendar!G:G,Calendar!B:B),IF(AND(B2018="Premier League",E2018="Highlights"),_xlfn.XLOOKUP(H2018,Calendar!O:O,Calendar!N:N,,-1),""))</f>
        <v/>
      </c>
      <c r="AI2018" s="61" t="str">
        <f>IF(AND(AH2018&lt;&gt;"",E2018="Live"),_xlfn.XLOOKUP(_xlfn.TEXTJOIN(" vs ",,C2018:D2018),Calendar!G:G,Calendar!K:K),"")</f>
        <v/>
      </c>
      <c r="AJ2018" s="61" t="str">
        <f>IF(AND(K2018&lt;&gt;"Match of the Day",K2018&lt;&gt;"Match of the Day 2",K2018&lt;&gt;"Match of the Day Repeat"),"",1+MAX($AJ$10:AJ2017))</f>
        <v/>
      </c>
    </row>
    <row r="2019" spans="34:36" x14ac:dyDescent="0.35">
      <c r="AH2019" s="16" t="str">
        <f>IF(AND(B2019="Premier League",E2019="Live"),_xlfn.XLOOKUP(_xlfn.TEXTJOIN(" vs ",,C2019:D2019),Calendar!G:G,Calendar!B:B),IF(AND(B2019="Premier League",E2019="Highlights"),_xlfn.XLOOKUP(H2019,Calendar!O:O,Calendar!N:N,,-1),""))</f>
        <v/>
      </c>
      <c r="AI2019" s="61" t="str">
        <f>IF(AND(AH2019&lt;&gt;"",E2019="Live"),_xlfn.XLOOKUP(_xlfn.TEXTJOIN(" vs ",,C2019:D2019),Calendar!G:G,Calendar!K:K),"")</f>
        <v/>
      </c>
      <c r="AJ2019" s="61" t="str">
        <f>IF(AND(K2019&lt;&gt;"Match of the Day",K2019&lt;&gt;"Match of the Day 2",K2019&lt;&gt;"Match of the Day Repeat"),"",1+MAX($AJ$10:AJ2018))</f>
        <v/>
      </c>
    </row>
    <row r="2020" spans="34:36" x14ac:dyDescent="0.35">
      <c r="AH2020" s="16" t="str">
        <f>IF(AND(B2020="Premier League",E2020="Live"),_xlfn.XLOOKUP(_xlfn.TEXTJOIN(" vs ",,C2020:D2020),Calendar!G:G,Calendar!B:B),IF(AND(B2020="Premier League",E2020="Highlights"),_xlfn.XLOOKUP(H2020,Calendar!O:O,Calendar!N:N,,-1),""))</f>
        <v/>
      </c>
      <c r="AI2020" s="61" t="str">
        <f>IF(AND(AH2020&lt;&gt;"",E2020="Live"),_xlfn.XLOOKUP(_xlfn.TEXTJOIN(" vs ",,C2020:D2020),Calendar!G:G,Calendar!K:K),"")</f>
        <v/>
      </c>
      <c r="AJ2020" s="61" t="str">
        <f>IF(AND(K2020&lt;&gt;"Match of the Day",K2020&lt;&gt;"Match of the Day 2",K2020&lt;&gt;"Match of the Day Repeat"),"",1+MAX($AJ$10:AJ2019))</f>
        <v/>
      </c>
    </row>
    <row r="2021" spans="34:36" x14ac:dyDescent="0.35">
      <c r="AH2021" s="16" t="str">
        <f>IF(AND(B2021="Premier League",E2021="Live"),_xlfn.XLOOKUP(_xlfn.TEXTJOIN(" vs ",,C2021:D2021),Calendar!G:G,Calendar!B:B),IF(AND(B2021="Premier League",E2021="Highlights"),_xlfn.XLOOKUP(H2021,Calendar!O:O,Calendar!N:N,,-1),""))</f>
        <v/>
      </c>
      <c r="AI2021" s="61" t="str">
        <f>IF(AND(AH2021&lt;&gt;"",E2021="Live"),_xlfn.XLOOKUP(_xlfn.TEXTJOIN(" vs ",,C2021:D2021),Calendar!G:G,Calendar!K:K),"")</f>
        <v/>
      </c>
      <c r="AJ2021" s="61" t="str">
        <f>IF(AND(K2021&lt;&gt;"Match of the Day",K2021&lt;&gt;"Match of the Day 2",K2021&lt;&gt;"Match of the Day Repeat"),"",1+MAX($AJ$10:AJ2020))</f>
        <v/>
      </c>
    </row>
    <row r="2022" spans="34:36" x14ac:dyDescent="0.35">
      <c r="AH2022" s="16" t="str">
        <f>IF(AND(B2022="Premier League",E2022="Live"),_xlfn.XLOOKUP(_xlfn.TEXTJOIN(" vs ",,C2022:D2022),Calendar!G:G,Calendar!B:B),IF(AND(B2022="Premier League",E2022="Highlights"),_xlfn.XLOOKUP(H2022,Calendar!O:O,Calendar!N:N,,-1),""))</f>
        <v/>
      </c>
      <c r="AI2022" s="61" t="str">
        <f>IF(AND(AH2022&lt;&gt;"",E2022="Live"),_xlfn.XLOOKUP(_xlfn.TEXTJOIN(" vs ",,C2022:D2022),Calendar!G:G,Calendar!K:K),"")</f>
        <v/>
      </c>
      <c r="AJ2022" s="61" t="str">
        <f>IF(AND(K2022&lt;&gt;"Match of the Day",K2022&lt;&gt;"Match of the Day 2",K2022&lt;&gt;"Match of the Day Repeat"),"",1+MAX($AJ$10:AJ2021))</f>
        <v/>
      </c>
    </row>
    <row r="2023" spans="34:36" x14ac:dyDescent="0.35">
      <c r="AH2023" s="16" t="str">
        <f>IF(AND(B2023="Premier League",E2023="Live"),_xlfn.XLOOKUP(_xlfn.TEXTJOIN(" vs ",,C2023:D2023),Calendar!G:G,Calendar!B:B),IF(AND(B2023="Premier League",E2023="Highlights"),_xlfn.XLOOKUP(H2023,Calendar!O:O,Calendar!N:N,,-1),""))</f>
        <v/>
      </c>
      <c r="AI2023" s="61" t="str">
        <f>IF(AND(AH2023&lt;&gt;"",E2023="Live"),_xlfn.XLOOKUP(_xlfn.TEXTJOIN(" vs ",,C2023:D2023),Calendar!G:G,Calendar!K:K),"")</f>
        <v/>
      </c>
      <c r="AJ2023" s="61" t="str">
        <f>IF(AND(K2023&lt;&gt;"Match of the Day",K2023&lt;&gt;"Match of the Day 2",K2023&lt;&gt;"Match of the Day Repeat"),"",1+MAX($AJ$10:AJ2022))</f>
        <v/>
      </c>
    </row>
    <row r="2024" spans="34:36" x14ac:dyDescent="0.35">
      <c r="AH2024" s="16" t="str">
        <f>IF(AND(B2024="Premier League",E2024="Live"),_xlfn.XLOOKUP(_xlfn.TEXTJOIN(" vs ",,C2024:D2024),Calendar!G:G,Calendar!B:B),IF(AND(B2024="Premier League",E2024="Highlights"),_xlfn.XLOOKUP(H2024,Calendar!O:O,Calendar!N:N,,-1),""))</f>
        <v/>
      </c>
      <c r="AI2024" s="61" t="str">
        <f>IF(AND(AH2024&lt;&gt;"",E2024="Live"),_xlfn.XLOOKUP(_xlfn.TEXTJOIN(" vs ",,C2024:D2024),Calendar!G:G,Calendar!K:K),"")</f>
        <v/>
      </c>
      <c r="AJ2024" s="61" t="str">
        <f>IF(AND(K2024&lt;&gt;"Match of the Day",K2024&lt;&gt;"Match of the Day 2",K2024&lt;&gt;"Match of the Day Repeat"),"",1+MAX($AJ$10:AJ2023))</f>
        <v/>
      </c>
    </row>
    <row r="2025" spans="34:36" x14ac:dyDescent="0.35">
      <c r="AH2025" s="16" t="str">
        <f>IF(AND(B2025="Premier League",E2025="Live"),_xlfn.XLOOKUP(_xlfn.TEXTJOIN(" vs ",,C2025:D2025),Calendar!G:G,Calendar!B:B),IF(AND(B2025="Premier League",E2025="Highlights"),_xlfn.XLOOKUP(H2025,Calendar!O:O,Calendar!N:N,,-1),""))</f>
        <v/>
      </c>
      <c r="AI2025" s="61" t="str">
        <f>IF(AND(AH2025&lt;&gt;"",E2025="Live"),_xlfn.XLOOKUP(_xlfn.TEXTJOIN(" vs ",,C2025:D2025),Calendar!G:G,Calendar!K:K),"")</f>
        <v/>
      </c>
      <c r="AJ2025" s="61" t="str">
        <f>IF(AND(K2025&lt;&gt;"Match of the Day",K2025&lt;&gt;"Match of the Day 2",K2025&lt;&gt;"Match of the Day Repeat"),"",1+MAX($AJ$10:AJ2024))</f>
        <v/>
      </c>
    </row>
    <row r="2026" spans="34:36" x14ac:dyDescent="0.35">
      <c r="AH2026" s="16" t="str">
        <f>IF(AND(B2026="Premier League",E2026="Live"),_xlfn.XLOOKUP(_xlfn.TEXTJOIN(" vs ",,C2026:D2026),Calendar!G:G,Calendar!B:B),IF(AND(B2026="Premier League",E2026="Highlights"),_xlfn.XLOOKUP(H2026,Calendar!O:O,Calendar!N:N,,-1),""))</f>
        <v/>
      </c>
      <c r="AI2026" s="61" t="str">
        <f>IF(AND(AH2026&lt;&gt;"",E2026="Live"),_xlfn.XLOOKUP(_xlfn.TEXTJOIN(" vs ",,C2026:D2026),Calendar!G:G,Calendar!K:K),"")</f>
        <v/>
      </c>
      <c r="AJ2026" s="61" t="str">
        <f>IF(AND(K2026&lt;&gt;"Match of the Day",K2026&lt;&gt;"Match of the Day 2",K2026&lt;&gt;"Match of the Day Repeat"),"",1+MAX($AJ$10:AJ2025))</f>
        <v/>
      </c>
    </row>
    <row r="2027" spans="34:36" x14ac:dyDescent="0.35">
      <c r="AH2027" s="16" t="str">
        <f>IF(AND(B2027="Premier League",E2027="Live"),_xlfn.XLOOKUP(_xlfn.TEXTJOIN(" vs ",,C2027:D2027),Calendar!G:G,Calendar!B:B),IF(AND(B2027="Premier League",E2027="Highlights"),_xlfn.XLOOKUP(H2027,Calendar!O:O,Calendar!N:N,,-1),""))</f>
        <v/>
      </c>
      <c r="AI2027" s="61" t="str">
        <f>IF(AND(AH2027&lt;&gt;"",E2027="Live"),_xlfn.XLOOKUP(_xlfn.TEXTJOIN(" vs ",,C2027:D2027),Calendar!G:G,Calendar!K:K),"")</f>
        <v/>
      </c>
      <c r="AJ2027" s="61" t="str">
        <f>IF(AND(K2027&lt;&gt;"Match of the Day",K2027&lt;&gt;"Match of the Day 2",K2027&lt;&gt;"Match of the Day Repeat"),"",1+MAX($AJ$10:AJ2026))</f>
        <v/>
      </c>
    </row>
    <row r="2028" spans="34:36" x14ac:dyDescent="0.35">
      <c r="AH2028" s="16" t="str">
        <f>IF(AND(B2028="Premier League",E2028="Live"),_xlfn.XLOOKUP(_xlfn.TEXTJOIN(" vs ",,C2028:D2028),Calendar!G:G,Calendar!B:B),IF(AND(B2028="Premier League",E2028="Highlights"),_xlfn.XLOOKUP(H2028,Calendar!O:O,Calendar!N:N,,-1),""))</f>
        <v/>
      </c>
      <c r="AI2028" s="61" t="str">
        <f>IF(AND(AH2028&lt;&gt;"",E2028="Live"),_xlfn.XLOOKUP(_xlfn.TEXTJOIN(" vs ",,C2028:D2028),Calendar!G:G,Calendar!K:K),"")</f>
        <v/>
      </c>
      <c r="AJ2028" s="61" t="str">
        <f>IF(AND(K2028&lt;&gt;"Match of the Day",K2028&lt;&gt;"Match of the Day 2",K2028&lt;&gt;"Match of the Day Repeat"),"",1+MAX($AJ$10:AJ2027))</f>
        <v/>
      </c>
    </row>
    <row r="2029" spans="34:36" x14ac:dyDescent="0.35">
      <c r="AH2029" s="16" t="str">
        <f>IF(AND(B2029="Premier League",E2029="Live"),_xlfn.XLOOKUP(_xlfn.TEXTJOIN(" vs ",,C2029:D2029),Calendar!G:G,Calendar!B:B),IF(AND(B2029="Premier League",E2029="Highlights"),_xlfn.XLOOKUP(H2029,Calendar!O:O,Calendar!N:N,,-1),""))</f>
        <v/>
      </c>
      <c r="AI2029" s="61" t="str">
        <f>IF(AND(AH2029&lt;&gt;"",E2029="Live"),_xlfn.XLOOKUP(_xlfn.TEXTJOIN(" vs ",,C2029:D2029),Calendar!G:G,Calendar!K:K),"")</f>
        <v/>
      </c>
      <c r="AJ2029" s="61" t="str">
        <f>IF(AND(K2029&lt;&gt;"Match of the Day",K2029&lt;&gt;"Match of the Day 2",K2029&lt;&gt;"Match of the Day Repeat"),"",1+MAX($AJ$10:AJ2028))</f>
        <v/>
      </c>
    </row>
    <row r="2030" spans="34:36" x14ac:dyDescent="0.35">
      <c r="AH2030" s="16" t="str">
        <f>IF(AND(B2030="Premier League",E2030="Live"),_xlfn.XLOOKUP(_xlfn.TEXTJOIN(" vs ",,C2030:D2030),Calendar!G:G,Calendar!B:B),IF(AND(B2030="Premier League",E2030="Highlights"),_xlfn.XLOOKUP(H2030,Calendar!O:O,Calendar!N:N,,-1),""))</f>
        <v/>
      </c>
      <c r="AI2030" s="61" t="str">
        <f>IF(AND(AH2030&lt;&gt;"",E2030="Live"),_xlfn.XLOOKUP(_xlfn.TEXTJOIN(" vs ",,C2030:D2030),Calendar!G:G,Calendar!K:K),"")</f>
        <v/>
      </c>
      <c r="AJ2030" s="61" t="str">
        <f>IF(AND(K2030&lt;&gt;"Match of the Day",K2030&lt;&gt;"Match of the Day 2",K2030&lt;&gt;"Match of the Day Repeat"),"",1+MAX($AJ$10:AJ2029))</f>
        <v/>
      </c>
    </row>
    <row r="2031" spans="34:36" x14ac:dyDescent="0.35">
      <c r="AH2031" s="16" t="str">
        <f>IF(AND(B2031="Premier League",E2031="Live"),_xlfn.XLOOKUP(_xlfn.TEXTJOIN(" vs ",,C2031:D2031),Calendar!G:G,Calendar!B:B),IF(AND(B2031="Premier League",E2031="Highlights"),_xlfn.XLOOKUP(H2031,Calendar!O:O,Calendar!N:N,,-1),""))</f>
        <v/>
      </c>
      <c r="AI2031" s="61" t="str">
        <f>IF(AND(AH2031&lt;&gt;"",E2031="Live"),_xlfn.XLOOKUP(_xlfn.TEXTJOIN(" vs ",,C2031:D2031),Calendar!G:G,Calendar!K:K),"")</f>
        <v/>
      </c>
      <c r="AJ2031" s="61" t="str">
        <f>IF(AND(K2031&lt;&gt;"Match of the Day",K2031&lt;&gt;"Match of the Day 2",K2031&lt;&gt;"Match of the Day Repeat"),"",1+MAX($AJ$10:AJ2030))</f>
        <v/>
      </c>
    </row>
    <row r="2032" spans="34:36" x14ac:dyDescent="0.35">
      <c r="AH2032" s="16" t="str">
        <f>IF(AND(B2032="Premier League",E2032="Live"),_xlfn.XLOOKUP(_xlfn.TEXTJOIN(" vs ",,C2032:D2032),Calendar!G:G,Calendar!B:B),IF(AND(B2032="Premier League",E2032="Highlights"),_xlfn.XLOOKUP(H2032,Calendar!O:O,Calendar!N:N,,-1),""))</f>
        <v/>
      </c>
      <c r="AI2032" s="61" t="str">
        <f>IF(AND(AH2032&lt;&gt;"",E2032="Live"),_xlfn.XLOOKUP(_xlfn.TEXTJOIN(" vs ",,C2032:D2032),Calendar!G:G,Calendar!K:K),"")</f>
        <v/>
      </c>
      <c r="AJ2032" s="61" t="str">
        <f>IF(AND(K2032&lt;&gt;"Match of the Day",K2032&lt;&gt;"Match of the Day 2",K2032&lt;&gt;"Match of the Day Repeat"),"",1+MAX($AJ$10:AJ2031))</f>
        <v/>
      </c>
    </row>
    <row r="2033" spans="34:36" x14ac:dyDescent="0.35">
      <c r="AH2033" s="16" t="str">
        <f>IF(AND(B2033="Premier League",E2033="Live"),_xlfn.XLOOKUP(_xlfn.TEXTJOIN(" vs ",,C2033:D2033),Calendar!G:G,Calendar!B:B),IF(AND(B2033="Premier League",E2033="Highlights"),_xlfn.XLOOKUP(H2033,Calendar!O:O,Calendar!N:N,,-1),""))</f>
        <v/>
      </c>
      <c r="AI2033" s="61" t="str">
        <f>IF(AND(AH2033&lt;&gt;"",E2033="Live"),_xlfn.XLOOKUP(_xlfn.TEXTJOIN(" vs ",,C2033:D2033),Calendar!G:G,Calendar!K:K),"")</f>
        <v/>
      </c>
      <c r="AJ2033" s="61" t="str">
        <f>IF(AND(K2033&lt;&gt;"Match of the Day",K2033&lt;&gt;"Match of the Day 2",K2033&lt;&gt;"Match of the Day Repeat"),"",1+MAX($AJ$10:AJ2032))</f>
        <v/>
      </c>
    </row>
    <row r="2034" spans="34:36" x14ac:dyDescent="0.35">
      <c r="AH2034" s="16" t="str">
        <f>IF(AND(B2034="Premier League",E2034="Live"),_xlfn.XLOOKUP(_xlfn.TEXTJOIN(" vs ",,C2034:D2034),Calendar!G:G,Calendar!B:B),IF(AND(B2034="Premier League",E2034="Highlights"),_xlfn.XLOOKUP(H2034,Calendar!O:O,Calendar!N:N,,-1),""))</f>
        <v/>
      </c>
      <c r="AI2034" s="61" t="str">
        <f>IF(AND(AH2034&lt;&gt;"",E2034="Live"),_xlfn.XLOOKUP(_xlfn.TEXTJOIN(" vs ",,C2034:D2034),Calendar!G:G,Calendar!K:K),"")</f>
        <v/>
      </c>
      <c r="AJ2034" s="61" t="str">
        <f>IF(AND(K2034&lt;&gt;"Match of the Day",K2034&lt;&gt;"Match of the Day 2",K2034&lt;&gt;"Match of the Day Repeat"),"",1+MAX($AJ$10:AJ2033))</f>
        <v/>
      </c>
    </row>
    <row r="2035" spans="34:36" x14ac:dyDescent="0.35">
      <c r="AH2035" s="16" t="str">
        <f>IF(AND(B2035="Premier League",E2035="Live"),_xlfn.XLOOKUP(_xlfn.TEXTJOIN(" vs ",,C2035:D2035),Calendar!G:G,Calendar!B:B),IF(AND(B2035="Premier League",E2035="Highlights"),_xlfn.XLOOKUP(H2035,Calendar!O:O,Calendar!N:N,,-1),""))</f>
        <v/>
      </c>
      <c r="AI2035" s="61" t="str">
        <f>IF(AND(AH2035&lt;&gt;"",E2035="Live"),_xlfn.XLOOKUP(_xlfn.TEXTJOIN(" vs ",,C2035:D2035),Calendar!G:G,Calendar!K:K),"")</f>
        <v/>
      </c>
      <c r="AJ2035" s="61" t="str">
        <f>IF(AND(K2035&lt;&gt;"Match of the Day",K2035&lt;&gt;"Match of the Day 2",K2035&lt;&gt;"Match of the Day Repeat"),"",1+MAX($AJ$10:AJ2034))</f>
        <v/>
      </c>
    </row>
    <row r="2036" spans="34:36" x14ac:dyDescent="0.35">
      <c r="AH2036" s="16" t="str">
        <f>IF(AND(B2036="Premier League",E2036="Live"),_xlfn.XLOOKUP(_xlfn.TEXTJOIN(" vs ",,C2036:D2036),Calendar!G:G,Calendar!B:B),IF(AND(B2036="Premier League",E2036="Highlights"),_xlfn.XLOOKUP(H2036,Calendar!O:O,Calendar!N:N,,-1),""))</f>
        <v/>
      </c>
      <c r="AI2036" s="61" t="str">
        <f>IF(AND(AH2036&lt;&gt;"",E2036="Live"),_xlfn.XLOOKUP(_xlfn.TEXTJOIN(" vs ",,C2036:D2036),Calendar!G:G,Calendar!K:K),"")</f>
        <v/>
      </c>
      <c r="AJ2036" s="61" t="str">
        <f>IF(AND(K2036&lt;&gt;"Match of the Day",K2036&lt;&gt;"Match of the Day 2",K2036&lt;&gt;"Match of the Day Repeat"),"",1+MAX($AJ$10:AJ2035))</f>
        <v/>
      </c>
    </row>
    <row r="2037" spans="34:36" x14ac:dyDescent="0.35">
      <c r="AH2037" s="16" t="str">
        <f>IF(AND(B2037="Premier League",E2037="Live"),_xlfn.XLOOKUP(_xlfn.TEXTJOIN(" vs ",,C2037:D2037),Calendar!G:G,Calendar!B:B),IF(AND(B2037="Premier League",E2037="Highlights"),_xlfn.XLOOKUP(H2037,Calendar!O:O,Calendar!N:N,,-1),""))</f>
        <v/>
      </c>
      <c r="AI2037" s="61" t="str">
        <f>IF(AND(AH2037&lt;&gt;"",E2037="Live"),_xlfn.XLOOKUP(_xlfn.TEXTJOIN(" vs ",,C2037:D2037),Calendar!G:G,Calendar!K:K),"")</f>
        <v/>
      </c>
      <c r="AJ2037" s="61" t="str">
        <f>IF(AND(K2037&lt;&gt;"Match of the Day",K2037&lt;&gt;"Match of the Day 2",K2037&lt;&gt;"Match of the Day Repeat"),"",1+MAX($AJ$10:AJ2036))</f>
        <v/>
      </c>
    </row>
    <row r="2038" spans="34:36" x14ac:dyDescent="0.35">
      <c r="AH2038" s="16" t="str">
        <f>IF(AND(B2038="Premier League",E2038="Live"),_xlfn.XLOOKUP(_xlfn.TEXTJOIN(" vs ",,C2038:D2038),Calendar!G:G,Calendar!B:B),IF(AND(B2038="Premier League",E2038="Highlights"),_xlfn.XLOOKUP(H2038,Calendar!O:O,Calendar!N:N,,-1),""))</f>
        <v/>
      </c>
      <c r="AI2038" s="61" t="str">
        <f>IF(AND(AH2038&lt;&gt;"",E2038="Live"),_xlfn.XLOOKUP(_xlfn.TEXTJOIN(" vs ",,C2038:D2038),Calendar!G:G,Calendar!K:K),"")</f>
        <v/>
      </c>
      <c r="AJ2038" s="61" t="str">
        <f>IF(AND(K2038&lt;&gt;"Match of the Day",K2038&lt;&gt;"Match of the Day 2",K2038&lt;&gt;"Match of the Day Repeat"),"",1+MAX($AJ$10:AJ2037))</f>
        <v/>
      </c>
    </row>
    <row r="2039" spans="34:36" x14ac:dyDescent="0.35">
      <c r="AH2039" s="16" t="str">
        <f>IF(AND(B2039="Premier League",E2039="Live"),_xlfn.XLOOKUP(_xlfn.TEXTJOIN(" vs ",,C2039:D2039),Calendar!G:G,Calendar!B:B),IF(AND(B2039="Premier League",E2039="Highlights"),_xlfn.XLOOKUP(H2039,Calendar!O:O,Calendar!N:N,,-1),""))</f>
        <v/>
      </c>
      <c r="AI2039" s="61" t="str">
        <f>IF(AND(AH2039&lt;&gt;"",E2039="Live"),_xlfn.XLOOKUP(_xlfn.TEXTJOIN(" vs ",,C2039:D2039),Calendar!G:G,Calendar!K:K),"")</f>
        <v/>
      </c>
      <c r="AJ2039" s="61" t="str">
        <f>IF(AND(K2039&lt;&gt;"Match of the Day",K2039&lt;&gt;"Match of the Day 2",K2039&lt;&gt;"Match of the Day Repeat"),"",1+MAX($AJ$10:AJ2038))</f>
        <v/>
      </c>
    </row>
    <row r="2040" spans="34:36" x14ac:dyDescent="0.35">
      <c r="AH2040" s="16" t="str">
        <f>IF(AND(B2040="Premier League",E2040="Live"),_xlfn.XLOOKUP(_xlfn.TEXTJOIN(" vs ",,C2040:D2040),Calendar!G:G,Calendar!B:B),IF(AND(B2040="Premier League",E2040="Highlights"),_xlfn.XLOOKUP(H2040,Calendar!O:O,Calendar!N:N,,-1),""))</f>
        <v/>
      </c>
      <c r="AI2040" s="61" t="str">
        <f>IF(AND(AH2040&lt;&gt;"",E2040="Live"),_xlfn.XLOOKUP(_xlfn.TEXTJOIN(" vs ",,C2040:D2040),Calendar!G:G,Calendar!K:K),"")</f>
        <v/>
      </c>
      <c r="AJ2040" s="61" t="str">
        <f>IF(AND(K2040&lt;&gt;"Match of the Day",K2040&lt;&gt;"Match of the Day 2",K2040&lt;&gt;"Match of the Day Repeat"),"",1+MAX($AJ$10:AJ2039))</f>
        <v/>
      </c>
    </row>
    <row r="2041" spans="34:36" x14ac:dyDescent="0.35">
      <c r="AH2041" s="16" t="str">
        <f>IF(AND(B2041="Premier League",E2041="Live"),_xlfn.XLOOKUP(_xlfn.TEXTJOIN(" vs ",,C2041:D2041),Calendar!G:G,Calendar!B:B),IF(AND(B2041="Premier League",E2041="Highlights"),_xlfn.XLOOKUP(H2041,Calendar!O:O,Calendar!N:N,,-1),""))</f>
        <v/>
      </c>
      <c r="AI2041" s="61" t="str">
        <f>IF(AND(AH2041&lt;&gt;"",E2041="Live"),_xlfn.XLOOKUP(_xlfn.TEXTJOIN(" vs ",,C2041:D2041),Calendar!G:G,Calendar!K:K),"")</f>
        <v/>
      </c>
      <c r="AJ2041" s="61" t="str">
        <f>IF(AND(K2041&lt;&gt;"Match of the Day",K2041&lt;&gt;"Match of the Day 2",K2041&lt;&gt;"Match of the Day Repeat"),"",1+MAX($AJ$10:AJ2040))</f>
        <v/>
      </c>
    </row>
    <row r="2042" spans="34:36" x14ac:dyDescent="0.35">
      <c r="AH2042" s="16" t="str">
        <f>IF(AND(B2042="Premier League",E2042="Live"),_xlfn.XLOOKUP(_xlfn.TEXTJOIN(" vs ",,C2042:D2042),Calendar!G:G,Calendar!B:B),IF(AND(B2042="Premier League",E2042="Highlights"),_xlfn.XLOOKUP(H2042,Calendar!O:O,Calendar!N:N,,-1),""))</f>
        <v/>
      </c>
      <c r="AI2042" s="61" t="str">
        <f>IF(AND(AH2042&lt;&gt;"",E2042="Live"),_xlfn.XLOOKUP(_xlfn.TEXTJOIN(" vs ",,C2042:D2042),Calendar!G:G,Calendar!K:K),"")</f>
        <v/>
      </c>
      <c r="AJ2042" s="61" t="str">
        <f>IF(AND(K2042&lt;&gt;"Match of the Day",K2042&lt;&gt;"Match of the Day 2",K2042&lt;&gt;"Match of the Day Repeat"),"",1+MAX($AJ$10:AJ2041))</f>
        <v/>
      </c>
    </row>
    <row r="2043" spans="34:36" x14ac:dyDescent="0.35">
      <c r="AH2043" s="16" t="str">
        <f>IF(AND(B2043="Premier League",E2043="Live"),_xlfn.XLOOKUP(_xlfn.TEXTJOIN(" vs ",,C2043:D2043),Calendar!G:G,Calendar!B:B),IF(AND(B2043="Premier League",E2043="Highlights"),_xlfn.XLOOKUP(H2043,Calendar!O:O,Calendar!N:N,,-1),""))</f>
        <v/>
      </c>
      <c r="AI2043" s="61" t="str">
        <f>IF(AND(AH2043&lt;&gt;"",E2043="Live"),_xlfn.XLOOKUP(_xlfn.TEXTJOIN(" vs ",,C2043:D2043),Calendar!G:G,Calendar!K:K),"")</f>
        <v/>
      </c>
      <c r="AJ2043" s="61" t="str">
        <f>IF(AND(K2043&lt;&gt;"Match of the Day",K2043&lt;&gt;"Match of the Day 2",K2043&lt;&gt;"Match of the Day Repeat"),"",1+MAX($AJ$10:AJ2042))</f>
        <v/>
      </c>
    </row>
    <row r="2044" spans="34:36" x14ac:dyDescent="0.35">
      <c r="AH2044" s="16" t="str">
        <f>IF(AND(B2044="Premier League",E2044="Live"),_xlfn.XLOOKUP(_xlfn.TEXTJOIN(" vs ",,C2044:D2044),Calendar!G:G,Calendar!B:B),IF(AND(B2044="Premier League",E2044="Highlights"),_xlfn.XLOOKUP(H2044,Calendar!O:O,Calendar!N:N,,-1),""))</f>
        <v/>
      </c>
      <c r="AI2044" s="61" t="str">
        <f>IF(AND(AH2044&lt;&gt;"",E2044="Live"),_xlfn.XLOOKUP(_xlfn.TEXTJOIN(" vs ",,C2044:D2044),Calendar!G:G,Calendar!K:K),"")</f>
        <v/>
      </c>
      <c r="AJ2044" s="61" t="str">
        <f>IF(AND(K2044&lt;&gt;"Match of the Day",K2044&lt;&gt;"Match of the Day 2",K2044&lt;&gt;"Match of the Day Repeat"),"",1+MAX($AJ$10:AJ2043))</f>
        <v/>
      </c>
    </row>
    <row r="2045" spans="34:36" x14ac:dyDescent="0.35">
      <c r="AH2045" s="16" t="str">
        <f>IF(AND(B2045="Premier League",E2045="Live"),_xlfn.XLOOKUP(_xlfn.TEXTJOIN(" vs ",,C2045:D2045),Calendar!G:G,Calendar!B:B),IF(AND(B2045="Premier League",E2045="Highlights"),_xlfn.XLOOKUP(H2045,Calendar!O:O,Calendar!N:N,,-1),""))</f>
        <v/>
      </c>
      <c r="AI2045" s="61" t="str">
        <f>IF(AND(AH2045&lt;&gt;"",E2045="Live"),_xlfn.XLOOKUP(_xlfn.TEXTJOIN(" vs ",,C2045:D2045),Calendar!G:G,Calendar!K:K),"")</f>
        <v/>
      </c>
      <c r="AJ2045" s="61" t="str">
        <f>IF(AND(K2045&lt;&gt;"Match of the Day",K2045&lt;&gt;"Match of the Day 2",K2045&lt;&gt;"Match of the Day Repeat"),"",1+MAX($AJ$10:AJ2044))</f>
        <v/>
      </c>
    </row>
    <row r="2046" spans="34:36" x14ac:dyDescent="0.35">
      <c r="AH2046" s="16" t="str">
        <f>IF(AND(B2046="Premier League",E2046="Live"),_xlfn.XLOOKUP(_xlfn.TEXTJOIN(" vs ",,C2046:D2046),Calendar!G:G,Calendar!B:B),IF(AND(B2046="Premier League",E2046="Highlights"),_xlfn.XLOOKUP(H2046,Calendar!O:O,Calendar!N:N,,-1),""))</f>
        <v/>
      </c>
      <c r="AI2046" s="61" t="str">
        <f>IF(AND(AH2046&lt;&gt;"",E2046="Live"),_xlfn.XLOOKUP(_xlfn.TEXTJOIN(" vs ",,C2046:D2046),Calendar!G:G,Calendar!K:K),"")</f>
        <v/>
      </c>
      <c r="AJ2046" s="61" t="str">
        <f>IF(AND(K2046&lt;&gt;"Match of the Day",K2046&lt;&gt;"Match of the Day 2",K2046&lt;&gt;"Match of the Day Repeat"),"",1+MAX($AJ$10:AJ2045))</f>
        <v/>
      </c>
    </row>
    <row r="2047" spans="34:36" x14ac:dyDescent="0.35">
      <c r="AH2047" s="16" t="str">
        <f>IF(AND(B2047="Premier League",E2047="Live"),_xlfn.XLOOKUP(_xlfn.TEXTJOIN(" vs ",,C2047:D2047),Calendar!G:G,Calendar!B:B),IF(AND(B2047="Premier League",E2047="Highlights"),_xlfn.XLOOKUP(H2047,Calendar!O:O,Calendar!N:N,,-1),""))</f>
        <v/>
      </c>
      <c r="AI2047" s="61" t="str">
        <f>IF(AND(AH2047&lt;&gt;"",E2047="Live"),_xlfn.XLOOKUP(_xlfn.TEXTJOIN(" vs ",,C2047:D2047),Calendar!G:G,Calendar!K:K),"")</f>
        <v/>
      </c>
      <c r="AJ2047" s="61" t="str">
        <f>IF(AND(K2047&lt;&gt;"Match of the Day",K2047&lt;&gt;"Match of the Day 2",K2047&lt;&gt;"Match of the Day Repeat"),"",1+MAX($AJ$10:AJ2046))</f>
        <v/>
      </c>
    </row>
    <row r="2048" spans="34:36" x14ac:dyDescent="0.35">
      <c r="AH2048" s="16" t="str">
        <f>IF(AND(B2048="Premier League",E2048="Live"),_xlfn.XLOOKUP(_xlfn.TEXTJOIN(" vs ",,C2048:D2048),Calendar!G:G,Calendar!B:B),IF(AND(B2048="Premier League",E2048="Highlights"),_xlfn.XLOOKUP(H2048,Calendar!O:O,Calendar!N:N,,-1),""))</f>
        <v/>
      </c>
      <c r="AI2048" s="61" t="str">
        <f>IF(AND(AH2048&lt;&gt;"",E2048="Live"),_xlfn.XLOOKUP(_xlfn.TEXTJOIN(" vs ",,C2048:D2048),Calendar!G:G,Calendar!K:K),"")</f>
        <v/>
      </c>
      <c r="AJ2048" s="61" t="str">
        <f>IF(AND(K2048&lt;&gt;"Match of the Day",K2048&lt;&gt;"Match of the Day 2",K2048&lt;&gt;"Match of the Day Repeat"),"",1+MAX($AJ$10:AJ2047))</f>
        <v/>
      </c>
    </row>
    <row r="2049" spans="34:36" x14ac:dyDescent="0.35">
      <c r="AH2049" s="16" t="str">
        <f>IF(AND(B2049="Premier League",E2049="Live"),_xlfn.XLOOKUP(_xlfn.TEXTJOIN(" vs ",,C2049:D2049),Calendar!G:G,Calendar!B:B),IF(AND(B2049="Premier League",E2049="Highlights"),_xlfn.XLOOKUP(H2049,Calendar!O:O,Calendar!N:N,,-1),""))</f>
        <v/>
      </c>
      <c r="AI2049" s="61" t="str">
        <f>IF(AND(AH2049&lt;&gt;"",E2049="Live"),_xlfn.XLOOKUP(_xlfn.TEXTJOIN(" vs ",,C2049:D2049),Calendar!G:G,Calendar!K:K),"")</f>
        <v/>
      </c>
      <c r="AJ2049" s="61" t="str">
        <f>IF(AND(K2049&lt;&gt;"Match of the Day",K2049&lt;&gt;"Match of the Day 2",K2049&lt;&gt;"Match of the Day Repeat"),"",1+MAX($AJ$10:AJ2048))</f>
        <v/>
      </c>
    </row>
    <row r="2050" spans="34:36" x14ac:dyDescent="0.35">
      <c r="AH2050" s="16" t="str">
        <f>IF(AND(B2050="Premier League",E2050="Live"),_xlfn.XLOOKUP(_xlfn.TEXTJOIN(" vs ",,C2050:D2050),Calendar!G:G,Calendar!B:B),IF(AND(B2050="Premier League",E2050="Highlights"),_xlfn.XLOOKUP(H2050,Calendar!O:O,Calendar!N:N,,-1),""))</f>
        <v/>
      </c>
      <c r="AI2050" s="61" t="str">
        <f>IF(AND(AH2050&lt;&gt;"",E2050="Live"),_xlfn.XLOOKUP(_xlfn.TEXTJOIN(" vs ",,C2050:D2050),Calendar!G:G,Calendar!K:K),"")</f>
        <v/>
      </c>
      <c r="AJ2050" s="61" t="str">
        <f>IF(AND(K2050&lt;&gt;"Match of the Day",K2050&lt;&gt;"Match of the Day 2",K2050&lt;&gt;"Match of the Day Repeat"),"",1+MAX($AJ$10:AJ2049))</f>
        <v/>
      </c>
    </row>
    <row r="2051" spans="34:36" x14ac:dyDescent="0.35">
      <c r="AH2051" s="16" t="str">
        <f>IF(AND(B2051="Premier League",E2051="Live"),_xlfn.XLOOKUP(_xlfn.TEXTJOIN(" vs ",,C2051:D2051),Calendar!G:G,Calendar!B:B),IF(AND(B2051="Premier League",E2051="Highlights"),_xlfn.XLOOKUP(H2051,Calendar!O:O,Calendar!N:N,,-1),""))</f>
        <v/>
      </c>
      <c r="AI2051" s="61" t="str">
        <f>IF(AND(AH2051&lt;&gt;"",E2051="Live"),_xlfn.XLOOKUP(_xlfn.TEXTJOIN(" vs ",,C2051:D2051),Calendar!G:G,Calendar!K:K),"")</f>
        <v/>
      </c>
      <c r="AJ2051" s="61" t="str">
        <f>IF(AND(K2051&lt;&gt;"Match of the Day",K2051&lt;&gt;"Match of the Day 2",K2051&lt;&gt;"Match of the Day Repeat"),"",1+MAX($AJ$10:AJ2050))</f>
        <v/>
      </c>
    </row>
    <row r="2052" spans="34:36" x14ac:dyDescent="0.35">
      <c r="AH2052" s="16" t="str">
        <f>IF(AND(B2052="Premier League",E2052="Live"),_xlfn.XLOOKUP(_xlfn.TEXTJOIN(" vs ",,C2052:D2052),Calendar!G:G,Calendar!B:B),IF(AND(B2052="Premier League",E2052="Highlights"),_xlfn.XLOOKUP(H2052,Calendar!O:O,Calendar!N:N,,-1),""))</f>
        <v/>
      </c>
      <c r="AI2052" s="61" t="str">
        <f>IF(AND(AH2052&lt;&gt;"",E2052="Live"),_xlfn.XLOOKUP(_xlfn.TEXTJOIN(" vs ",,C2052:D2052),Calendar!G:G,Calendar!K:K),"")</f>
        <v/>
      </c>
      <c r="AJ2052" s="61" t="str">
        <f>IF(AND(K2052&lt;&gt;"Match of the Day",K2052&lt;&gt;"Match of the Day 2",K2052&lt;&gt;"Match of the Day Repeat"),"",1+MAX($AJ$10:AJ2051))</f>
        <v/>
      </c>
    </row>
    <row r="2053" spans="34:36" x14ac:dyDescent="0.35">
      <c r="AH2053" s="16" t="str">
        <f>IF(AND(B2053="Premier League",E2053="Live"),_xlfn.XLOOKUP(_xlfn.TEXTJOIN(" vs ",,C2053:D2053),Calendar!G:G,Calendar!B:B),IF(AND(B2053="Premier League",E2053="Highlights"),_xlfn.XLOOKUP(H2053,Calendar!O:O,Calendar!N:N,,-1),""))</f>
        <v/>
      </c>
      <c r="AI2053" s="61" t="str">
        <f>IF(AND(AH2053&lt;&gt;"",E2053="Live"),_xlfn.XLOOKUP(_xlfn.TEXTJOIN(" vs ",,C2053:D2053),Calendar!G:G,Calendar!K:K),"")</f>
        <v/>
      </c>
      <c r="AJ2053" s="61" t="str">
        <f>IF(AND(K2053&lt;&gt;"Match of the Day",K2053&lt;&gt;"Match of the Day 2",K2053&lt;&gt;"Match of the Day Repeat"),"",1+MAX($AJ$10:AJ2052))</f>
        <v/>
      </c>
    </row>
    <row r="2054" spans="34:36" x14ac:dyDescent="0.35">
      <c r="AH2054" s="16" t="str">
        <f>IF(AND(B2054="Premier League",E2054="Live"),_xlfn.XLOOKUP(_xlfn.TEXTJOIN(" vs ",,C2054:D2054),Calendar!G:G,Calendar!B:B),IF(AND(B2054="Premier League",E2054="Highlights"),_xlfn.XLOOKUP(H2054,Calendar!O:O,Calendar!N:N,,-1),""))</f>
        <v/>
      </c>
      <c r="AI2054" s="61" t="str">
        <f>IF(AND(AH2054&lt;&gt;"",E2054="Live"),_xlfn.XLOOKUP(_xlfn.TEXTJOIN(" vs ",,C2054:D2054),Calendar!G:G,Calendar!K:K),"")</f>
        <v/>
      </c>
      <c r="AJ2054" s="61" t="str">
        <f>IF(AND(K2054&lt;&gt;"Match of the Day",K2054&lt;&gt;"Match of the Day 2",K2054&lt;&gt;"Match of the Day Repeat"),"",1+MAX($AJ$10:AJ2053))</f>
        <v/>
      </c>
    </row>
    <row r="2055" spans="34:36" x14ac:dyDescent="0.35">
      <c r="AH2055" s="16" t="str">
        <f>IF(AND(B2055="Premier League",E2055="Live"),_xlfn.XLOOKUP(_xlfn.TEXTJOIN(" vs ",,C2055:D2055),Calendar!G:G,Calendar!B:B),IF(AND(B2055="Premier League",E2055="Highlights"),_xlfn.XLOOKUP(H2055,Calendar!O:O,Calendar!N:N,,-1),""))</f>
        <v/>
      </c>
      <c r="AI2055" s="61" t="str">
        <f>IF(AND(AH2055&lt;&gt;"",E2055="Live"),_xlfn.XLOOKUP(_xlfn.TEXTJOIN(" vs ",,C2055:D2055),Calendar!G:G,Calendar!K:K),"")</f>
        <v/>
      </c>
      <c r="AJ2055" s="61" t="str">
        <f>IF(AND(K2055&lt;&gt;"Match of the Day",K2055&lt;&gt;"Match of the Day 2",K2055&lt;&gt;"Match of the Day Repeat"),"",1+MAX($AJ$10:AJ2054))</f>
        <v/>
      </c>
    </row>
    <row r="2056" spans="34:36" x14ac:dyDescent="0.35">
      <c r="AH2056" s="16" t="str">
        <f>IF(AND(B2056="Premier League",E2056="Live"),_xlfn.XLOOKUP(_xlfn.TEXTJOIN(" vs ",,C2056:D2056),Calendar!G:G,Calendar!B:B),IF(AND(B2056="Premier League",E2056="Highlights"),_xlfn.XLOOKUP(H2056,Calendar!O:O,Calendar!N:N,,-1),""))</f>
        <v/>
      </c>
      <c r="AI2056" s="61" t="str">
        <f>IF(AND(AH2056&lt;&gt;"",E2056="Live"),_xlfn.XLOOKUP(_xlfn.TEXTJOIN(" vs ",,C2056:D2056),Calendar!G:G,Calendar!K:K),"")</f>
        <v/>
      </c>
      <c r="AJ2056" s="61" t="str">
        <f>IF(AND(K2056&lt;&gt;"Match of the Day",K2056&lt;&gt;"Match of the Day 2",K2056&lt;&gt;"Match of the Day Repeat"),"",1+MAX($AJ$10:AJ2055))</f>
        <v/>
      </c>
    </row>
    <row r="2057" spans="34:36" x14ac:dyDescent="0.35">
      <c r="AH2057" s="16" t="str">
        <f>IF(AND(B2057="Premier League",E2057="Live"),_xlfn.XLOOKUP(_xlfn.TEXTJOIN(" vs ",,C2057:D2057),Calendar!G:G,Calendar!B:B),IF(AND(B2057="Premier League",E2057="Highlights"),_xlfn.XLOOKUP(H2057,Calendar!O:O,Calendar!N:N,,-1),""))</f>
        <v/>
      </c>
      <c r="AI2057" s="61" t="str">
        <f>IF(AND(AH2057&lt;&gt;"",E2057="Live"),_xlfn.XLOOKUP(_xlfn.TEXTJOIN(" vs ",,C2057:D2057),Calendar!G:G,Calendar!K:K),"")</f>
        <v/>
      </c>
      <c r="AJ2057" s="61" t="str">
        <f>IF(AND(K2057&lt;&gt;"Match of the Day",K2057&lt;&gt;"Match of the Day 2",K2057&lt;&gt;"Match of the Day Repeat"),"",1+MAX($AJ$10:AJ2056))</f>
        <v/>
      </c>
    </row>
    <row r="2058" spans="34:36" x14ac:dyDescent="0.35">
      <c r="AH2058" s="16" t="str">
        <f>IF(AND(B2058="Premier League",E2058="Live"),_xlfn.XLOOKUP(_xlfn.TEXTJOIN(" vs ",,C2058:D2058),Calendar!G:G,Calendar!B:B),IF(AND(B2058="Premier League",E2058="Highlights"),_xlfn.XLOOKUP(H2058,Calendar!O:O,Calendar!N:N,,-1),""))</f>
        <v/>
      </c>
      <c r="AI2058" s="61" t="str">
        <f>IF(AND(AH2058&lt;&gt;"",E2058="Live"),_xlfn.XLOOKUP(_xlfn.TEXTJOIN(" vs ",,C2058:D2058),Calendar!G:G,Calendar!K:K),"")</f>
        <v/>
      </c>
      <c r="AJ2058" s="61" t="str">
        <f>IF(AND(K2058&lt;&gt;"Match of the Day",K2058&lt;&gt;"Match of the Day 2",K2058&lt;&gt;"Match of the Day Repeat"),"",1+MAX($AJ$10:AJ2057))</f>
        <v/>
      </c>
    </row>
    <row r="2059" spans="34:36" x14ac:dyDescent="0.35">
      <c r="AH2059" s="16" t="str">
        <f>IF(AND(B2059="Premier League",E2059="Live"),_xlfn.XLOOKUP(_xlfn.TEXTJOIN(" vs ",,C2059:D2059),Calendar!G:G,Calendar!B:B),IF(AND(B2059="Premier League",E2059="Highlights"),_xlfn.XLOOKUP(H2059,Calendar!O:O,Calendar!N:N,,-1),""))</f>
        <v/>
      </c>
      <c r="AI2059" s="61" t="str">
        <f>IF(AND(AH2059&lt;&gt;"",E2059="Live"),_xlfn.XLOOKUP(_xlfn.TEXTJOIN(" vs ",,C2059:D2059),Calendar!G:G,Calendar!K:K),"")</f>
        <v/>
      </c>
      <c r="AJ2059" s="61" t="str">
        <f>IF(AND(K2059&lt;&gt;"Match of the Day",K2059&lt;&gt;"Match of the Day 2",K2059&lt;&gt;"Match of the Day Repeat"),"",1+MAX($AJ$10:AJ2058))</f>
        <v/>
      </c>
    </row>
    <row r="2060" spans="34:36" x14ac:dyDescent="0.35">
      <c r="AH2060" s="16" t="str">
        <f>IF(AND(B2060="Premier League",E2060="Live"),_xlfn.XLOOKUP(_xlfn.TEXTJOIN(" vs ",,C2060:D2060),Calendar!G:G,Calendar!B:B),IF(AND(B2060="Premier League",E2060="Highlights"),_xlfn.XLOOKUP(H2060,Calendar!O:O,Calendar!N:N,,-1),""))</f>
        <v/>
      </c>
      <c r="AI2060" s="61" t="str">
        <f>IF(AND(AH2060&lt;&gt;"",E2060="Live"),_xlfn.XLOOKUP(_xlfn.TEXTJOIN(" vs ",,C2060:D2060),Calendar!G:G,Calendar!K:K),"")</f>
        <v/>
      </c>
      <c r="AJ2060" s="61" t="str">
        <f>IF(AND(K2060&lt;&gt;"Match of the Day",K2060&lt;&gt;"Match of the Day 2",K2060&lt;&gt;"Match of the Day Repeat"),"",1+MAX($AJ$10:AJ2059))</f>
        <v/>
      </c>
    </row>
    <row r="2061" spans="34:36" x14ac:dyDescent="0.35">
      <c r="AH2061" s="16" t="str">
        <f>IF(AND(B2061="Premier League",E2061="Live"),_xlfn.XLOOKUP(_xlfn.TEXTJOIN(" vs ",,C2061:D2061),Calendar!G:G,Calendar!B:B),IF(AND(B2061="Premier League",E2061="Highlights"),_xlfn.XLOOKUP(H2061,Calendar!O:O,Calendar!N:N,,-1),""))</f>
        <v/>
      </c>
      <c r="AI2061" s="61" t="str">
        <f>IF(AND(AH2061&lt;&gt;"",E2061="Live"),_xlfn.XLOOKUP(_xlfn.TEXTJOIN(" vs ",,C2061:D2061),Calendar!G:G,Calendar!K:K),"")</f>
        <v/>
      </c>
      <c r="AJ2061" s="61" t="str">
        <f>IF(AND(K2061&lt;&gt;"Match of the Day",K2061&lt;&gt;"Match of the Day 2",K2061&lt;&gt;"Match of the Day Repeat"),"",1+MAX($AJ$10:AJ2060))</f>
        <v/>
      </c>
    </row>
    <row r="2062" spans="34:36" x14ac:dyDescent="0.35">
      <c r="AH2062" s="16" t="str">
        <f>IF(AND(B2062="Premier League",E2062="Live"),_xlfn.XLOOKUP(_xlfn.TEXTJOIN(" vs ",,C2062:D2062),Calendar!G:G,Calendar!B:B),IF(AND(B2062="Premier League",E2062="Highlights"),_xlfn.XLOOKUP(H2062,Calendar!O:O,Calendar!N:N,,-1),""))</f>
        <v/>
      </c>
      <c r="AI2062" s="61" t="str">
        <f>IF(AND(AH2062&lt;&gt;"",E2062="Live"),_xlfn.XLOOKUP(_xlfn.TEXTJOIN(" vs ",,C2062:D2062),Calendar!G:G,Calendar!K:K),"")</f>
        <v/>
      </c>
      <c r="AJ2062" s="61" t="str">
        <f>IF(AND(K2062&lt;&gt;"Match of the Day",K2062&lt;&gt;"Match of the Day 2",K2062&lt;&gt;"Match of the Day Repeat"),"",1+MAX($AJ$10:AJ2061))</f>
        <v/>
      </c>
    </row>
    <row r="2063" spans="34:36" x14ac:dyDescent="0.35">
      <c r="AH2063" s="16" t="str">
        <f>IF(AND(B2063="Premier League",E2063="Live"),_xlfn.XLOOKUP(_xlfn.TEXTJOIN(" vs ",,C2063:D2063),Calendar!G:G,Calendar!B:B),IF(AND(B2063="Premier League",E2063="Highlights"),_xlfn.XLOOKUP(H2063,Calendar!O:O,Calendar!N:N,,-1),""))</f>
        <v/>
      </c>
      <c r="AI2063" s="61" t="str">
        <f>IF(AND(AH2063&lt;&gt;"",E2063="Live"),_xlfn.XLOOKUP(_xlfn.TEXTJOIN(" vs ",,C2063:D2063),Calendar!G:G,Calendar!K:K),"")</f>
        <v/>
      </c>
      <c r="AJ2063" s="61" t="str">
        <f>IF(AND(K2063&lt;&gt;"Match of the Day",K2063&lt;&gt;"Match of the Day 2",K2063&lt;&gt;"Match of the Day Repeat"),"",1+MAX($AJ$10:AJ2062))</f>
        <v/>
      </c>
    </row>
    <row r="2064" spans="34:36" x14ac:dyDescent="0.35">
      <c r="AH2064" s="16" t="str">
        <f>IF(AND(B2064="Premier League",E2064="Live"),_xlfn.XLOOKUP(_xlfn.TEXTJOIN(" vs ",,C2064:D2064),Calendar!G:G,Calendar!B:B),IF(AND(B2064="Premier League",E2064="Highlights"),_xlfn.XLOOKUP(H2064,Calendar!O:O,Calendar!N:N,,-1),""))</f>
        <v/>
      </c>
      <c r="AI2064" s="61" t="str">
        <f>IF(AND(AH2064&lt;&gt;"",E2064="Live"),_xlfn.XLOOKUP(_xlfn.TEXTJOIN(" vs ",,C2064:D2064),Calendar!G:G,Calendar!K:K),"")</f>
        <v/>
      </c>
      <c r="AJ2064" s="61" t="str">
        <f>IF(AND(K2064&lt;&gt;"Match of the Day",K2064&lt;&gt;"Match of the Day 2",K2064&lt;&gt;"Match of the Day Repeat"),"",1+MAX($AJ$10:AJ2063))</f>
        <v/>
      </c>
    </row>
    <row r="2065" spans="34:36" x14ac:dyDescent="0.35">
      <c r="AH2065" s="16" t="str">
        <f>IF(AND(B2065="Premier League",E2065="Live"),_xlfn.XLOOKUP(_xlfn.TEXTJOIN(" vs ",,C2065:D2065),Calendar!G:G,Calendar!B:B),IF(AND(B2065="Premier League",E2065="Highlights"),_xlfn.XLOOKUP(H2065,Calendar!O:O,Calendar!N:N,,-1),""))</f>
        <v/>
      </c>
      <c r="AI2065" s="61" t="str">
        <f>IF(AND(AH2065&lt;&gt;"",E2065="Live"),_xlfn.XLOOKUP(_xlfn.TEXTJOIN(" vs ",,C2065:D2065),Calendar!G:G,Calendar!K:K),"")</f>
        <v/>
      </c>
      <c r="AJ2065" s="61" t="str">
        <f>IF(AND(K2065&lt;&gt;"Match of the Day",K2065&lt;&gt;"Match of the Day 2",K2065&lt;&gt;"Match of the Day Repeat"),"",1+MAX($AJ$10:AJ2064))</f>
        <v/>
      </c>
    </row>
    <row r="2066" spans="34:36" x14ac:dyDescent="0.35">
      <c r="AH2066" s="16" t="str">
        <f>IF(AND(B2066="Premier League",E2066="Live"),_xlfn.XLOOKUP(_xlfn.TEXTJOIN(" vs ",,C2066:D2066),Calendar!G:G,Calendar!B:B),IF(AND(B2066="Premier League",E2066="Highlights"),_xlfn.XLOOKUP(H2066,Calendar!O:O,Calendar!N:N,,-1),""))</f>
        <v/>
      </c>
      <c r="AI2066" s="61" t="str">
        <f>IF(AND(AH2066&lt;&gt;"",E2066="Live"),_xlfn.XLOOKUP(_xlfn.TEXTJOIN(" vs ",,C2066:D2066),Calendar!G:G,Calendar!K:K),"")</f>
        <v/>
      </c>
      <c r="AJ2066" s="61" t="str">
        <f>IF(AND(K2066&lt;&gt;"Match of the Day",K2066&lt;&gt;"Match of the Day 2",K2066&lt;&gt;"Match of the Day Repeat"),"",1+MAX($AJ$10:AJ2065))</f>
        <v/>
      </c>
    </row>
    <row r="2067" spans="34:36" x14ac:dyDescent="0.35">
      <c r="AH2067" s="16" t="str">
        <f>IF(AND(B2067="Premier League",E2067="Live"),_xlfn.XLOOKUP(_xlfn.TEXTJOIN(" vs ",,C2067:D2067),Calendar!G:G,Calendar!B:B),IF(AND(B2067="Premier League",E2067="Highlights"),_xlfn.XLOOKUP(H2067,Calendar!O:O,Calendar!N:N,,-1),""))</f>
        <v/>
      </c>
      <c r="AI2067" s="61" t="str">
        <f>IF(AND(AH2067&lt;&gt;"",E2067="Live"),_xlfn.XLOOKUP(_xlfn.TEXTJOIN(" vs ",,C2067:D2067),Calendar!G:G,Calendar!K:K),"")</f>
        <v/>
      </c>
      <c r="AJ2067" s="61" t="str">
        <f>IF(AND(K2067&lt;&gt;"Match of the Day",K2067&lt;&gt;"Match of the Day 2",K2067&lt;&gt;"Match of the Day Repeat"),"",1+MAX($AJ$10:AJ2066))</f>
        <v/>
      </c>
    </row>
    <row r="2068" spans="34:36" x14ac:dyDescent="0.35">
      <c r="AH2068" s="16" t="str">
        <f>IF(AND(B2068="Premier League",E2068="Live"),_xlfn.XLOOKUP(_xlfn.TEXTJOIN(" vs ",,C2068:D2068),Calendar!G:G,Calendar!B:B),IF(AND(B2068="Premier League",E2068="Highlights"),_xlfn.XLOOKUP(H2068,Calendar!O:O,Calendar!N:N,,-1),""))</f>
        <v/>
      </c>
      <c r="AI2068" s="61" t="str">
        <f>IF(AND(AH2068&lt;&gt;"",E2068="Live"),_xlfn.XLOOKUP(_xlfn.TEXTJOIN(" vs ",,C2068:D2068),Calendar!G:G,Calendar!K:K),"")</f>
        <v/>
      </c>
      <c r="AJ2068" s="61" t="str">
        <f>IF(AND(K2068&lt;&gt;"Match of the Day",K2068&lt;&gt;"Match of the Day 2",K2068&lt;&gt;"Match of the Day Repeat"),"",1+MAX($AJ$10:AJ2067))</f>
        <v/>
      </c>
    </row>
    <row r="2069" spans="34:36" x14ac:dyDescent="0.35">
      <c r="AH2069" s="16" t="str">
        <f>IF(AND(B2069="Premier League",E2069="Live"),_xlfn.XLOOKUP(_xlfn.TEXTJOIN(" vs ",,C2069:D2069),Calendar!G:G,Calendar!B:B),IF(AND(B2069="Premier League",E2069="Highlights"),_xlfn.XLOOKUP(H2069,Calendar!O:O,Calendar!N:N,,-1),""))</f>
        <v/>
      </c>
      <c r="AI2069" s="61" t="str">
        <f>IF(AND(AH2069&lt;&gt;"",E2069="Live"),_xlfn.XLOOKUP(_xlfn.TEXTJOIN(" vs ",,C2069:D2069),Calendar!G:G,Calendar!K:K),"")</f>
        <v/>
      </c>
      <c r="AJ2069" s="61" t="str">
        <f>IF(AND(K2069&lt;&gt;"Match of the Day",K2069&lt;&gt;"Match of the Day 2",K2069&lt;&gt;"Match of the Day Repeat"),"",1+MAX($AJ$10:AJ2068))</f>
        <v/>
      </c>
    </row>
    <row r="2070" spans="34:36" x14ac:dyDescent="0.35">
      <c r="AH2070" s="16" t="str">
        <f>IF(AND(B2070="Premier League",E2070="Live"),_xlfn.XLOOKUP(_xlfn.TEXTJOIN(" vs ",,C2070:D2070),Calendar!G:G,Calendar!B:B),IF(AND(B2070="Premier League",E2070="Highlights"),_xlfn.XLOOKUP(H2070,Calendar!O:O,Calendar!N:N,,-1),""))</f>
        <v/>
      </c>
      <c r="AI2070" s="61" t="str">
        <f>IF(AND(AH2070&lt;&gt;"",E2070="Live"),_xlfn.XLOOKUP(_xlfn.TEXTJOIN(" vs ",,C2070:D2070),Calendar!G:G,Calendar!K:K),"")</f>
        <v/>
      </c>
      <c r="AJ2070" s="61" t="str">
        <f>IF(AND(K2070&lt;&gt;"Match of the Day",K2070&lt;&gt;"Match of the Day 2",K2070&lt;&gt;"Match of the Day Repeat"),"",1+MAX($AJ$10:AJ2069))</f>
        <v/>
      </c>
    </row>
    <row r="2071" spans="34:36" x14ac:dyDescent="0.35">
      <c r="AH2071" s="16" t="str">
        <f>IF(AND(B2071="Premier League",E2071="Live"),_xlfn.XLOOKUP(_xlfn.TEXTJOIN(" vs ",,C2071:D2071),Calendar!G:G,Calendar!B:B),IF(AND(B2071="Premier League",E2071="Highlights"),_xlfn.XLOOKUP(H2071,Calendar!O:O,Calendar!N:N,,-1),""))</f>
        <v/>
      </c>
      <c r="AI2071" s="61" t="str">
        <f>IF(AND(AH2071&lt;&gt;"",E2071="Live"),_xlfn.XLOOKUP(_xlfn.TEXTJOIN(" vs ",,C2071:D2071),Calendar!G:G,Calendar!K:K),"")</f>
        <v/>
      </c>
      <c r="AJ2071" s="61" t="str">
        <f>IF(AND(K2071&lt;&gt;"Match of the Day",K2071&lt;&gt;"Match of the Day 2",K2071&lt;&gt;"Match of the Day Repeat"),"",1+MAX($AJ$10:AJ2070))</f>
        <v/>
      </c>
    </row>
    <row r="2072" spans="34:36" x14ac:dyDescent="0.35">
      <c r="AH2072" s="16" t="str">
        <f>IF(AND(B2072="Premier League",E2072="Live"),_xlfn.XLOOKUP(_xlfn.TEXTJOIN(" vs ",,C2072:D2072),Calendar!G:G,Calendar!B:B),IF(AND(B2072="Premier League",E2072="Highlights"),_xlfn.XLOOKUP(H2072,Calendar!O:O,Calendar!N:N,,-1),""))</f>
        <v/>
      </c>
      <c r="AI2072" s="61" t="str">
        <f>IF(AND(AH2072&lt;&gt;"",E2072="Live"),_xlfn.XLOOKUP(_xlfn.TEXTJOIN(" vs ",,C2072:D2072),Calendar!G:G,Calendar!K:K),"")</f>
        <v/>
      </c>
      <c r="AJ2072" s="61" t="str">
        <f>IF(AND(K2072&lt;&gt;"Match of the Day",K2072&lt;&gt;"Match of the Day 2",K2072&lt;&gt;"Match of the Day Repeat"),"",1+MAX($AJ$10:AJ2071))</f>
        <v/>
      </c>
    </row>
    <row r="2073" spans="34:36" x14ac:dyDescent="0.35">
      <c r="AH2073" s="16" t="str">
        <f>IF(AND(B2073="Premier League",E2073="Live"),_xlfn.XLOOKUP(_xlfn.TEXTJOIN(" vs ",,C2073:D2073),Calendar!G:G,Calendar!B:B),IF(AND(B2073="Premier League",E2073="Highlights"),_xlfn.XLOOKUP(H2073,Calendar!O:O,Calendar!N:N,,-1),""))</f>
        <v/>
      </c>
      <c r="AI2073" s="61" t="str">
        <f>IF(AND(AH2073&lt;&gt;"",E2073="Live"),_xlfn.XLOOKUP(_xlfn.TEXTJOIN(" vs ",,C2073:D2073),Calendar!G:G,Calendar!K:K),"")</f>
        <v/>
      </c>
      <c r="AJ2073" s="61" t="str">
        <f>IF(AND(K2073&lt;&gt;"Match of the Day",K2073&lt;&gt;"Match of the Day 2",K2073&lt;&gt;"Match of the Day Repeat"),"",1+MAX($AJ$10:AJ2072))</f>
        <v/>
      </c>
    </row>
    <row r="2074" spans="34:36" x14ac:dyDescent="0.35">
      <c r="AH2074" s="16" t="str">
        <f>IF(AND(B2074="Premier League",E2074="Live"),_xlfn.XLOOKUP(_xlfn.TEXTJOIN(" vs ",,C2074:D2074),Calendar!G:G,Calendar!B:B),IF(AND(B2074="Premier League",E2074="Highlights"),_xlfn.XLOOKUP(H2074,Calendar!O:O,Calendar!N:N,,-1),""))</f>
        <v/>
      </c>
      <c r="AI2074" s="61" t="str">
        <f>IF(AND(AH2074&lt;&gt;"",E2074="Live"),_xlfn.XLOOKUP(_xlfn.TEXTJOIN(" vs ",,C2074:D2074),Calendar!G:G,Calendar!K:K),"")</f>
        <v/>
      </c>
      <c r="AJ2074" s="61" t="str">
        <f>IF(AND(K2074&lt;&gt;"Match of the Day",K2074&lt;&gt;"Match of the Day 2",K2074&lt;&gt;"Match of the Day Repeat"),"",1+MAX($AJ$10:AJ2073))</f>
        <v/>
      </c>
    </row>
    <row r="2075" spans="34:36" x14ac:dyDescent="0.35">
      <c r="AH2075" s="16" t="str">
        <f>IF(AND(B2075="Premier League",E2075="Live"),_xlfn.XLOOKUP(_xlfn.TEXTJOIN(" vs ",,C2075:D2075),Calendar!G:G,Calendar!B:B),IF(AND(B2075="Premier League",E2075="Highlights"),_xlfn.XLOOKUP(H2075,Calendar!O:O,Calendar!N:N,,-1),""))</f>
        <v/>
      </c>
      <c r="AI2075" s="61" t="str">
        <f>IF(AND(AH2075&lt;&gt;"",E2075="Live"),_xlfn.XLOOKUP(_xlfn.TEXTJOIN(" vs ",,C2075:D2075),Calendar!G:G,Calendar!K:K),"")</f>
        <v/>
      </c>
      <c r="AJ2075" s="61" t="str">
        <f>IF(AND(K2075&lt;&gt;"Match of the Day",K2075&lt;&gt;"Match of the Day 2",K2075&lt;&gt;"Match of the Day Repeat"),"",1+MAX($AJ$10:AJ2074))</f>
        <v/>
      </c>
    </row>
    <row r="2076" spans="34:36" x14ac:dyDescent="0.35">
      <c r="AH2076" s="16" t="str">
        <f>IF(AND(B2076="Premier League",E2076="Live"),_xlfn.XLOOKUP(_xlfn.TEXTJOIN(" vs ",,C2076:D2076),Calendar!G:G,Calendar!B:B),IF(AND(B2076="Premier League",E2076="Highlights"),_xlfn.XLOOKUP(H2076,Calendar!O:O,Calendar!N:N,,-1),""))</f>
        <v/>
      </c>
      <c r="AI2076" s="61" t="str">
        <f>IF(AND(AH2076&lt;&gt;"",E2076="Live"),_xlfn.XLOOKUP(_xlfn.TEXTJOIN(" vs ",,C2076:D2076),Calendar!G:G,Calendar!K:K),"")</f>
        <v/>
      </c>
      <c r="AJ2076" s="61" t="str">
        <f>IF(AND(K2076&lt;&gt;"Match of the Day",K2076&lt;&gt;"Match of the Day 2",K2076&lt;&gt;"Match of the Day Repeat"),"",1+MAX($AJ$10:AJ2075))</f>
        <v/>
      </c>
    </row>
    <row r="2077" spans="34:36" x14ac:dyDescent="0.35">
      <c r="AH2077" s="16" t="str">
        <f>IF(AND(B2077="Premier League",E2077="Live"),_xlfn.XLOOKUP(_xlfn.TEXTJOIN(" vs ",,C2077:D2077),Calendar!G:G,Calendar!B:B),IF(AND(B2077="Premier League",E2077="Highlights"),_xlfn.XLOOKUP(H2077,Calendar!O:O,Calendar!N:N,,-1),""))</f>
        <v/>
      </c>
      <c r="AI2077" s="61" t="str">
        <f>IF(AND(AH2077&lt;&gt;"",E2077="Live"),_xlfn.XLOOKUP(_xlfn.TEXTJOIN(" vs ",,C2077:D2077),Calendar!G:G,Calendar!K:K),"")</f>
        <v/>
      </c>
      <c r="AJ2077" s="61" t="str">
        <f>IF(AND(K2077&lt;&gt;"Match of the Day",K2077&lt;&gt;"Match of the Day 2",K2077&lt;&gt;"Match of the Day Repeat"),"",1+MAX($AJ$10:AJ2076))</f>
        <v/>
      </c>
    </row>
    <row r="2078" spans="34:36" x14ac:dyDescent="0.35">
      <c r="AH2078" s="16" t="str">
        <f>IF(AND(B2078="Premier League",E2078="Live"),_xlfn.XLOOKUP(_xlfn.TEXTJOIN(" vs ",,C2078:D2078),Calendar!G:G,Calendar!B:B),IF(AND(B2078="Premier League",E2078="Highlights"),_xlfn.XLOOKUP(H2078,Calendar!O:O,Calendar!N:N,,-1),""))</f>
        <v/>
      </c>
      <c r="AI2078" s="61" t="str">
        <f>IF(AND(AH2078&lt;&gt;"",E2078="Live"),_xlfn.XLOOKUP(_xlfn.TEXTJOIN(" vs ",,C2078:D2078),Calendar!G:G,Calendar!K:K),"")</f>
        <v/>
      </c>
      <c r="AJ2078" s="61" t="str">
        <f>IF(AND(K2078&lt;&gt;"Match of the Day",K2078&lt;&gt;"Match of the Day 2",K2078&lt;&gt;"Match of the Day Repeat"),"",1+MAX($AJ$10:AJ2077))</f>
        <v/>
      </c>
    </row>
    <row r="2079" spans="34:36" x14ac:dyDescent="0.35">
      <c r="AH2079" s="16" t="str">
        <f>IF(AND(B2079="Premier League",E2079="Live"),_xlfn.XLOOKUP(_xlfn.TEXTJOIN(" vs ",,C2079:D2079),Calendar!G:G,Calendar!B:B),IF(AND(B2079="Premier League",E2079="Highlights"),_xlfn.XLOOKUP(H2079,Calendar!O:O,Calendar!N:N,,-1),""))</f>
        <v/>
      </c>
      <c r="AI2079" s="61" t="str">
        <f>IF(AND(AH2079&lt;&gt;"",E2079="Live"),_xlfn.XLOOKUP(_xlfn.TEXTJOIN(" vs ",,C2079:D2079),Calendar!G:G,Calendar!K:K),"")</f>
        <v/>
      </c>
      <c r="AJ2079" s="61" t="str">
        <f>IF(AND(K2079&lt;&gt;"Match of the Day",K2079&lt;&gt;"Match of the Day 2",K2079&lt;&gt;"Match of the Day Repeat"),"",1+MAX($AJ$10:AJ2078))</f>
        <v/>
      </c>
    </row>
    <row r="2080" spans="34:36" x14ac:dyDescent="0.35">
      <c r="AH2080" s="16" t="str">
        <f>IF(AND(B2080="Premier League",E2080="Live"),_xlfn.XLOOKUP(_xlfn.TEXTJOIN(" vs ",,C2080:D2080),Calendar!G:G,Calendar!B:B),IF(AND(B2080="Premier League",E2080="Highlights"),_xlfn.XLOOKUP(H2080,Calendar!O:O,Calendar!N:N,,-1),""))</f>
        <v/>
      </c>
      <c r="AI2080" s="61" t="str">
        <f>IF(AND(AH2080&lt;&gt;"",E2080="Live"),_xlfn.XLOOKUP(_xlfn.TEXTJOIN(" vs ",,C2080:D2080),Calendar!G:G,Calendar!K:K),"")</f>
        <v/>
      </c>
      <c r="AJ2080" s="61" t="str">
        <f>IF(AND(K2080&lt;&gt;"Match of the Day",K2080&lt;&gt;"Match of the Day 2",K2080&lt;&gt;"Match of the Day Repeat"),"",1+MAX($AJ$10:AJ2079))</f>
        <v/>
      </c>
    </row>
    <row r="2081" spans="34:36" x14ac:dyDescent="0.35">
      <c r="AH2081" s="16" t="str">
        <f>IF(AND(B2081="Premier League",E2081="Live"),_xlfn.XLOOKUP(_xlfn.TEXTJOIN(" vs ",,C2081:D2081),Calendar!G:G,Calendar!B:B),IF(AND(B2081="Premier League",E2081="Highlights"),_xlfn.XLOOKUP(H2081,Calendar!O:O,Calendar!N:N,,-1),""))</f>
        <v/>
      </c>
      <c r="AI2081" s="61" t="str">
        <f>IF(AND(AH2081&lt;&gt;"",E2081="Live"),_xlfn.XLOOKUP(_xlfn.TEXTJOIN(" vs ",,C2081:D2081),Calendar!G:G,Calendar!K:K),"")</f>
        <v/>
      </c>
      <c r="AJ2081" s="61" t="str">
        <f>IF(AND(K2081&lt;&gt;"Match of the Day",K2081&lt;&gt;"Match of the Day 2",K2081&lt;&gt;"Match of the Day Repeat"),"",1+MAX($AJ$10:AJ2080))</f>
        <v/>
      </c>
    </row>
    <row r="2082" spans="34:36" x14ac:dyDescent="0.35">
      <c r="AH2082" s="16" t="str">
        <f>IF(AND(B2082="Premier League",E2082="Live"),_xlfn.XLOOKUP(_xlfn.TEXTJOIN(" vs ",,C2082:D2082),Calendar!G:G,Calendar!B:B),IF(AND(B2082="Premier League",E2082="Highlights"),_xlfn.XLOOKUP(H2082,Calendar!O:O,Calendar!N:N,,-1),""))</f>
        <v/>
      </c>
      <c r="AI2082" s="61" t="str">
        <f>IF(AND(AH2082&lt;&gt;"",E2082="Live"),_xlfn.XLOOKUP(_xlfn.TEXTJOIN(" vs ",,C2082:D2082),Calendar!G:G,Calendar!K:K),"")</f>
        <v/>
      </c>
      <c r="AJ2082" s="61" t="str">
        <f>IF(AND(K2082&lt;&gt;"Match of the Day",K2082&lt;&gt;"Match of the Day 2",K2082&lt;&gt;"Match of the Day Repeat"),"",1+MAX($AJ$10:AJ2081))</f>
        <v/>
      </c>
    </row>
    <row r="2083" spans="34:36" x14ac:dyDescent="0.35">
      <c r="AH2083" s="16" t="str">
        <f>IF(AND(B2083="Premier League",E2083="Live"),_xlfn.XLOOKUP(_xlfn.TEXTJOIN(" vs ",,C2083:D2083),Calendar!G:G,Calendar!B:B),IF(AND(B2083="Premier League",E2083="Highlights"),_xlfn.XLOOKUP(H2083,Calendar!O:O,Calendar!N:N,,-1),""))</f>
        <v/>
      </c>
      <c r="AI2083" s="61" t="str">
        <f>IF(AND(AH2083&lt;&gt;"",E2083="Live"),_xlfn.XLOOKUP(_xlfn.TEXTJOIN(" vs ",,C2083:D2083),Calendar!G:G,Calendar!K:K),"")</f>
        <v/>
      </c>
      <c r="AJ2083" s="61" t="str">
        <f>IF(AND(K2083&lt;&gt;"Match of the Day",K2083&lt;&gt;"Match of the Day 2",K2083&lt;&gt;"Match of the Day Repeat"),"",1+MAX($AJ$10:AJ2082))</f>
        <v/>
      </c>
    </row>
    <row r="2084" spans="34:36" x14ac:dyDescent="0.35">
      <c r="AH2084" s="16" t="str">
        <f>IF(AND(B2084="Premier League",E2084="Live"),_xlfn.XLOOKUP(_xlfn.TEXTJOIN(" vs ",,C2084:D2084),Calendar!G:G,Calendar!B:B),IF(AND(B2084="Premier League",E2084="Highlights"),_xlfn.XLOOKUP(H2084,Calendar!O:O,Calendar!N:N,,-1),""))</f>
        <v/>
      </c>
      <c r="AI2084" s="61" t="str">
        <f>IF(AND(AH2084&lt;&gt;"",E2084="Live"),_xlfn.XLOOKUP(_xlfn.TEXTJOIN(" vs ",,C2084:D2084),Calendar!G:G,Calendar!K:K),"")</f>
        <v/>
      </c>
      <c r="AJ2084" s="61" t="str">
        <f>IF(AND(K2084&lt;&gt;"Match of the Day",K2084&lt;&gt;"Match of the Day 2",K2084&lt;&gt;"Match of the Day Repeat"),"",1+MAX($AJ$10:AJ2083))</f>
        <v/>
      </c>
    </row>
    <row r="2085" spans="34:36" x14ac:dyDescent="0.35">
      <c r="AH2085" s="16" t="str">
        <f>IF(AND(B2085="Premier League",E2085="Live"),_xlfn.XLOOKUP(_xlfn.TEXTJOIN(" vs ",,C2085:D2085),Calendar!G:G,Calendar!B:B),IF(AND(B2085="Premier League",E2085="Highlights"),_xlfn.XLOOKUP(H2085,Calendar!O:O,Calendar!N:N,,-1),""))</f>
        <v/>
      </c>
      <c r="AI2085" s="61" t="str">
        <f>IF(AND(AH2085&lt;&gt;"",E2085="Live"),_xlfn.XLOOKUP(_xlfn.TEXTJOIN(" vs ",,C2085:D2085),Calendar!G:G,Calendar!K:K),"")</f>
        <v/>
      </c>
      <c r="AJ2085" s="61" t="str">
        <f>IF(AND(K2085&lt;&gt;"Match of the Day",K2085&lt;&gt;"Match of the Day 2",K2085&lt;&gt;"Match of the Day Repeat"),"",1+MAX($AJ$10:AJ2084))</f>
        <v/>
      </c>
    </row>
    <row r="2086" spans="34:36" x14ac:dyDescent="0.35">
      <c r="AH2086" s="16" t="str">
        <f>IF(AND(B2086="Premier League",E2086="Live"),_xlfn.XLOOKUP(_xlfn.TEXTJOIN(" vs ",,C2086:D2086),Calendar!G:G,Calendar!B:B),IF(AND(B2086="Premier League",E2086="Highlights"),_xlfn.XLOOKUP(H2086,Calendar!O:O,Calendar!N:N,,-1),""))</f>
        <v/>
      </c>
      <c r="AI2086" s="61" t="str">
        <f>IF(AND(AH2086&lt;&gt;"",E2086="Live"),_xlfn.XLOOKUP(_xlfn.TEXTJOIN(" vs ",,C2086:D2086),Calendar!G:G,Calendar!K:K),"")</f>
        <v/>
      </c>
      <c r="AJ2086" s="61" t="str">
        <f>IF(AND(K2086&lt;&gt;"Match of the Day",K2086&lt;&gt;"Match of the Day 2",K2086&lt;&gt;"Match of the Day Repeat"),"",1+MAX($AJ$10:AJ2085))</f>
        <v/>
      </c>
    </row>
    <row r="2087" spans="34:36" x14ac:dyDescent="0.35">
      <c r="AH2087" s="16" t="str">
        <f>IF(AND(B2087="Premier League",E2087="Live"),_xlfn.XLOOKUP(_xlfn.TEXTJOIN(" vs ",,C2087:D2087),Calendar!G:G,Calendar!B:B),IF(AND(B2087="Premier League",E2087="Highlights"),_xlfn.XLOOKUP(H2087,Calendar!O:O,Calendar!N:N,,-1),""))</f>
        <v/>
      </c>
      <c r="AI2087" s="61" t="str">
        <f>IF(AND(AH2087&lt;&gt;"",E2087="Live"),_xlfn.XLOOKUP(_xlfn.TEXTJOIN(" vs ",,C2087:D2087),Calendar!G:G,Calendar!K:K),"")</f>
        <v/>
      </c>
      <c r="AJ2087" s="61" t="str">
        <f>IF(AND(K2087&lt;&gt;"Match of the Day",K2087&lt;&gt;"Match of the Day 2",K2087&lt;&gt;"Match of the Day Repeat"),"",1+MAX($AJ$10:AJ2086))</f>
        <v/>
      </c>
    </row>
    <row r="2088" spans="34:36" x14ac:dyDescent="0.35">
      <c r="AH2088" s="16" t="str">
        <f>IF(AND(B2088="Premier League",E2088="Live"),_xlfn.XLOOKUP(_xlfn.TEXTJOIN(" vs ",,C2088:D2088),Calendar!G:G,Calendar!B:B),IF(AND(B2088="Premier League",E2088="Highlights"),_xlfn.XLOOKUP(H2088,Calendar!O:O,Calendar!N:N,,-1),""))</f>
        <v/>
      </c>
      <c r="AI2088" s="61" t="str">
        <f>IF(AND(AH2088&lt;&gt;"",E2088="Live"),_xlfn.XLOOKUP(_xlfn.TEXTJOIN(" vs ",,C2088:D2088),Calendar!G:G,Calendar!K:K),"")</f>
        <v/>
      </c>
      <c r="AJ2088" s="61" t="str">
        <f>IF(AND(K2088&lt;&gt;"Match of the Day",K2088&lt;&gt;"Match of the Day 2",K2088&lt;&gt;"Match of the Day Repeat"),"",1+MAX($AJ$10:AJ2087))</f>
        <v/>
      </c>
    </row>
    <row r="2089" spans="34:36" x14ac:dyDescent="0.35">
      <c r="AH2089" s="16" t="str">
        <f>IF(AND(B2089="Premier League",E2089="Live"),_xlfn.XLOOKUP(_xlfn.TEXTJOIN(" vs ",,C2089:D2089),Calendar!G:G,Calendar!B:B),IF(AND(B2089="Premier League",E2089="Highlights"),_xlfn.XLOOKUP(H2089,Calendar!O:O,Calendar!N:N,,-1),""))</f>
        <v/>
      </c>
      <c r="AI2089" s="61" t="str">
        <f>IF(AND(AH2089&lt;&gt;"",E2089="Live"),_xlfn.XLOOKUP(_xlfn.TEXTJOIN(" vs ",,C2089:D2089),Calendar!G:G,Calendar!K:K),"")</f>
        <v/>
      </c>
      <c r="AJ2089" s="61" t="str">
        <f>IF(AND(K2089&lt;&gt;"Match of the Day",K2089&lt;&gt;"Match of the Day 2",K2089&lt;&gt;"Match of the Day Repeat"),"",1+MAX($AJ$10:AJ2088))</f>
        <v/>
      </c>
    </row>
    <row r="2090" spans="34:36" x14ac:dyDescent="0.35">
      <c r="AH2090" s="16" t="str">
        <f>IF(AND(B2090="Premier League",E2090="Live"),_xlfn.XLOOKUP(_xlfn.TEXTJOIN(" vs ",,C2090:D2090),Calendar!G:G,Calendar!B:B),IF(AND(B2090="Premier League",E2090="Highlights"),_xlfn.XLOOKUP(H2090,Calendar!O:O,Calendar!N:N,,-1),""))</f>
        <v/>
      </c>
      <c r="AI2090" s="61" t="str">
        <f>IF(AND(AH2090&lt;&gt;"",E2090="Live"),_xlfn.XLOOKUP(_xlfn.TEXTJOIN(" vs ",,C2090:D2090),Calendar!G:G,Calendar!K:K),"")</f>
        <v/>
      </c>
      <c r="AJ2090" s="61" t="str">
        <f>IF(AND(K2090&lt;&gt;"Match of the Day",K2090&lt;&gt;"Match of the Day 2",K2090&lt;&gt;"Match of the Day Repeat"),"",1+MAX($AJ$10:AJ2089))</f>
        <v/>
      </c>
    </row>
    <row r="2091" spans="34:36" x14ac:dyDescent="0.35">
      <c r="AH2091" s="16" t="str">
        <f>IF(AND(B2091="Premier League",E2091="Live"),_xlfn.XLOOKUP(_xlfn.TEXTJOIN(" vs ",,C2091:D2091),Calendar!G:G,Calendar!B:B),IF(AND(B2091="Premier League",E2091="Highlights"),_xlfn.XLOOKUP(H2091,Calendar!O:O,Calendar!N:N,,-1),""))</f>
        <v/>
      </c>
      <c r="AI2091" s="61" t="str">
        <f>IF(AND(AH2091&lt;&gt;"",E2091="Live"),_xlfn.XLOOKUP(_xlfn.TEXTJOIN(" vs ",,C2091:D2091),Calendar!G:G,Calendar!K:K),"")</f>
        <v/>
      </c>
      <c r="AJ2091" s="61" t="str">
        <f>IF(AND(K2091&lt;&gt;"Match of the Day",K2091&lt;&gt;"Match of the Day 2",K2091&lt;&gt;"Match of the Day Repeat"),"",1+MAX($AJ$10:AJ2090))</f>
        <v/>
      </c>
    </row>
    <row r="2092" spans="34:36" x14ac:dyDescent="0.35">
      <c r="AH2092" s="16" t="str">
        <f>IF(AND(B2092="Premier League",E2092="Live"),_xlfn.XLOOKUP(_xlfn.TEXTJOIN(" vs ",,C2092:D2092),Calendar!G:G,Calendar!B:B),IF(AND(B2092="Premier League",E2092="Highlights"),_xlfn.XLOOKUP(H2092,Calendar!O:O,Calendar!N:N,,-1),""))</f>
        <v/>
      </c>
      <c r="AI2092" s="61" t="str">
        <f>IF(AND(AH2092&lt;&gt;"",E2092="Live"),_xlfn.XLOOKUP(_xlfn.TEXTJOIN(" vs ",,C2092:D2092),Calendar!G:G,Calendar!K:K),"")</f>
        <v/>
      </c>
      <c r="AJ2092" s="61" t="str">
        <f>IF(AND(K2092&lt;&gt;"Match of the Day",K2092&lt;&gt;"Match of the Day 2",K2092&lt;&gt;"Match of the Day Repeat"),"",1+MAX($AJ$10:AJ2091))</f>
        <v/>
      </c>
    </row>
    <row r="2093" spans="34:36" x14ac:dyDescent="0.35">
      <c r="AH2093" s="16" t="str">
        <f>IF(AND(B2093="Premier League",E2093="Live"),_xlfn.XLOOKUP(_xlfn.TEXTJOIN(" vs ",,C2093:D2093),Calendar!G:G,Calendar!B:B),IF(AND(B2093="Premier League",E2093="Highlights"),_xlfn.XLOOKUP(H2093,Calendar!O:O,Calendar!N:N,,-1),""))</f>
        <v/>
      </c>
      <c r="AI2093" s="61" t="str">
        <f>IF(AND(AH2093&lt;&gt;"",E2093="Live"),_xlfn.XLOOKUP(_xlfn.TEXTJOIN(" vs ",,C2093:D2093),Calendar!G:G,Calendar!K:K),"")</f>
        <v/>
      </c>
      <c r="AJ2093" s="61" t="str">
        <f>IF(AND(K2093&lt;&gt;"Match of the Day",K2093&lt;&gt;"Match of the Day 2",K2093&lt;&gt;"Match of the Day Repeat"),"",1+MAX($AJ$10:AJ2092))</f>
        <v/>
      </c>
    </row>
    <row r="2094" spans="34:36" x14ac:dyDescent="0.35">
      <c r="AH2094" s="16" t="str">
        <f>IF(AND(B2094="Premier League",E2094="Live"),_xlfn.XLOOKUP(_xlfn.TEXTJOIN(" vs ",,C2094:D2094),Calendar!G:G,Calendar!B:B),IF(AND(B2094="Premier League",E2094="Highlights"),_xlfn.XLOOKUP(H2094,Calendar!O:O,Calendar!N:N,,-1),""))</f>
        <v/>
      </c>
      <c r="AI2094" s="61" t="str">
        <f>IF(AND(AH2094&lt;&gt;"",E2094="Live"),_xlfn.XLOOKUP(_xlfn.TEXTJOIN(" vs ",,C2094:D2094),Calendar!G:G,Calendar!K:K),"")</f>
        <v/>
      </c>
      <c r="AJ2094" s="61" t="str">
        <f>IF(AND(K2094&lt;&gt;"Match of the Day",K2094&lt;&gt;"Match of the Day 2",K2094&lt;&gt;"Match of the Day Repeat"),"",1+MAX($AJ$10:AJ2093))</f>
        <v/>
      </c>
    </row>
    <row r="2095" spans="34:36" x14ac:dyDescent="0.35">
      <c r="AH2095" s="16" t="str">
        <f>IF(AND(B2095="Premier League",E2095="Live"),_xlfn.XLOOKUP(_xlfn.TEXTJOIN(" vs ",,C2095:D2095),Calendar!G:G,Calendar!B:B),IF(AND(B2095="Premier League",E2095="Highlights"),_xlfn.XLOOKUP(H2095,Calendar!O:O,Calendar!N:N,,-1),""))</f>
        <v/>
      </c>
      <c r="AI2095" s="61" t="str">
        <f>IF(AND(AH2095&lt;&gt;"",E2095="Live"),_xlfn.XLOOKUP(_xlfn.TEXTJOIN(" vs ",,C2095:D2095),Calendar!G:G,Calendar!K:K),"")</f>
        <v/>
      </c>
      <c r="AJ2095" s="61" t="str">
        <f>IF(AND(K2095&lt;&gt;"Match of the Day",K2095&lt;&gt;"Match of the Day 2",K2095&lt;&gt;"Match of the Day Repeat"),"",1+MAX($AJ$10:AJ2094))</f>
        <v/>
      </c>
    </row>
    <row r="2096" spans="34:36" x14ac:dyDescent="0.35">
      <c r="AH2096" s="16" t="str">
        <f>IF(AND(B2096="Premier League",E2096="Live"),_xlfn.XLOOKUP(_xlfn.TEXTJOIN(" vs ",,C2096:D2096),Calendar!G:G,Calendar!B:B),IF(AND(B2096="Premier League",E2096="Highlights"),_xlfn.XLOOKUP(H2096,Calendar!O:O,Calendar!N:N,,-1),""))</f>
        <v/>
      </c>
      <c r="AI2096" s="61" t="str">
        <f>IF(AND(AH2096&lt;&gt;"",E2096="Live"),_xlfn.XLOOKUP(_xlfn.TEXTJOIN(" vs ",,C2096:D2096),Calendar!G:G,Calendar!K:K),"")</f>
        <v/>
      </c>
      <c r="AJ2096" s="61" t="str">
        <f>IF(AND(K2096&lt;&gt;"Match of the Day",K2096&lt;&gt;"Match of the Day 2",K2096&lt;&gt;"Match of the Day Repeat"),"",1+MAX($AJ$10:AJ2095))</f>
        <v/>
      </c>
    </row>
    <row r="2097" spans="34:36" x14ac:dyDescent="0.35">
      <c r="AH2097" s="16" t="str">
        <f>IF(AND(B2097="Premier League",E2097="Live"),_xlfn.XLOOKUP(_xlfn.TEXTJOIN(" vs ",,C2097:D2097),Calendar!G:G,Calendar!B:B),IF(AND(B2097="Premier League",E2097="Highlights"),_xlfn.XLOOKUP(H2097,Calendar!O:O,Calendar!N:N,,-1),""))</f>
        <v/>
      </c>
      <c r="AI2097" s="61" t="str">
        <f>IF(AND(AH2097&lt;&gt;"",E2097="Live"),_xlfn.XLOOKUP(_xlfn.TEXTJOIN(" vs ",,C2097:D2097),Calendar!G:G,Calendar!K:K),"")</f>
        <v/>
      </c>
      <c r="AJ2097" s="61" t="str">
        <f>IF(AND(K2097&lt;&gt;"Match of the Day",K2097&lt;&gt;"Match of the Day 2",K2097&lt;&gt;"Match of the Day Repeat"),"",1+MAX($AJ$10:AJ2096))</f>
        <v/>
      </c>
    </row>
    <row r="2098" spans="34:36" x14ac:dyDescent="0.35">
      <c r="AH2098" s="16" t="str">
        <f>IF(AND(B2098="Premier League",E2098="Live"),_xlfn.XLOOKUP(_xlfn.TEXTJOIN(" vs ",,C2098:D2098),Calendar!G:G,Calendar!B:B),IF(AND(B2098="Premier League",E2098="Highlights"),_xlfn.XLOOKUP(H2098,Calendar!O:O,Calendar!N:N,,-1),""))</f>
        <v/>
      </c>
      <c r="AI2098" s="61" t="str">
        <f>IF(AND(AH2098&lt;&gt;"",E2098="Live"),_xlfn.XLOOKUP(_xlfn.TEXTJOIN(" vs ",,C2098:D2098),Calendar!G:G,Calendar!K:K),"")</f>
        <v/>
      </c>
      <c r="AJ2098" s="61" t="str">
        <f>IF(AND(K2098&lt;&gt;"Match of the Day",K2098&lt;&gt;"Match of the Day 2",K2098&lt;&gt;"Match of the Day Repeat"),"",1+MAX($AJ$10:AJ2097))</f>
        <v/>
      </c>
    </row>
    <row r="2099" spans="34:36" x14ac:dyDescent="0.35">
      <c r="AH2099" s="16" t="str">
        <f>IF(AND(B2099="Premier League",E2099="Live"),_xlfn.XLOOKUP(_xlfn.TEXTJOIN(" vs ",,C2099:D2099),Calendar!G:G,Calendar!B:B),IF(AND(B2099="Premier League",E2099="Highlights"),_xlfn.XLOOKUP(H2099,Calendar!O:O,Calendar!N:N,,-1),""))</f>
        <v/>
      </c>
      <c r="AI2099" s="61" t="str">
        <f>IF(AND(AH2099&lt;&gt;"",E2099="Live"),_xlfn.XLOOKUP(_xlfn.TEXTJOIN(" vs ",,C2099:D2099),Calendar!G:G,Calendar!K:K),"")</f>
        <v/>
      </c>
      <c r="AJ2099" s="61" t="str">
        <f>IF(AND(K2099&lt;&gt;"Match of the Day",K2099&lt;&gt;"Match of the Day 2",K2099&lt;&gt;"Match of the Day Repeat"),"",1+MAX($AJ$10:AJ2098))</f>
        <v/>
      </c>
    </row>
    <row r="2100" spans="34:36" x14ac:dyDescent="0.35">
      <c r="AH2100" s="16" t="str">
        <f>IF(AND(B2100="Premier League",E2100="Live"),_xlfn.XLOOKUP(_xlfn.TEXTJOIN(" vs ",,C2100:D2100),Calendar!G:G,Calendar!B:B),IF(AND(B2100="Premier League",E2100="Highlights"),_xlfn.XLOOKUP(H2100,Calendar!O:O,Calendar!N:N,,-1),""))</f>
        <v/>
      </c>
      <c r="AI2100" s="61" t="str">
        <f>IF(AND(AH2100&lt;&gt;"",E2100="Live"),_xlfn.XLOOKUP(_xlfn.TEXTJOIN(" vs ",,C2100:D2100),Calendar!G:G,Calendar!K:K),"")</f>
        <v/>
      </c>
      <c r="AJ2100" s="61" t="str">
        <f>IF(AND(K2100&lt;&gt;"Match of the Day",K2100&lt;&gt;"Match of the Day 2",K2100&lt;&gt;"Match of the Day Repeat"),"",1+MAX($AJ$10:AJ2099))</f>
        <v/>
      </c>
    </row>
    <row r="2101" spans="34:36" x14ac:dyDescent="0.35">
      <c r="AH2101" s="16" t="str">
        <f>IF(AND(B2101="Premier League",E2101="Live"),_xlfn.XLOOKUP(_xlfn.TEXTJOIN(" vs ",,C2101:D2101),Calendar!G:G,Calendar!B:B),IF(AND(B2101="Premier League",E2101="Highlights"),_xlfn.XLOOKUP(H2101,Calendar!O:O,Calendar!N:N,,-1),""))</f>
        <v/>
      </c>
      <c r="AI2101" s="61" t="str">
        <f>IF(AND(AH2101&lt;&gt;"",E2101="Live"),_xlfn.XLOOKUP(_xlfn.TEXTJOIN(" vs ",,C2101:D2101),Calendar!G:G,Calendar!K:K),"")</f>
        <v/>
      </c>
      <c r="AJ2101" s="61" t="str">
        <f>IF(AND(K2101&lt;&gt;"Match of the Day",K2101&lt;&gt;"Match of the Day 2",K2101&lt;&gt;"Match of the Day Repeat"),"",1+MAX($AJ$10:AJ2100))</f>
        <v/>
      </c>
    </row>
    <row r="2102" spans="34:36" x14ac:dyDescent="0.35">
      <c r="AH2102" s="16" t="str">
        <f>IF(AND(B2102="Premier League",E2102="Live"),_xlfn.XLOOKUP(_xlfn.TEXTJOIN(" vs ",,C2102:D2102),Calendar!G:G,Calendar!B:B),IF(AND(B2102="Premier League",E2102="Highlights"),_xlfn.XLOOKUP(H2102,Calendar!O:O,Calendar!N:N,,-1),""))</f>
        <v/>
      </c>
      <c r="AI2102" s="61" t="str">
        <f>IF(AND(AH2102&lt;&gt;"",E2102="Live"),_xlfn.XLOOKUP(_xlfn.TEXTJOIN(" vs ",,C2102:D2102),Calendar!G:G,Calendar!K:K),"")</f>
        <v/>
      </c>
      <c r="AJ2102" s="61" t="str">
        <f>IF(AND(K2102&lt;&gt;"Match of the Day",K2102&lt;&gt;"Match of the Day 2",K2102&lt;&gt;"Match of the Day Repeat"),"",1+MAX($AJ$10:AJ2101))</f>
        <v/>
      </c>
    </row>
    <row r="2103" spans="34:36" x14ac:dyDescent="0.35">
      <c r="AH2103" s="16" t="str">
        <f>IF(AND(B2103="Premier League",E2103="Live"),_xlfn.XLOOKUP(_xlfn.TEXTJOIN(" vs ",,C2103:D2103),Calendar!G:G,Calendar!B:B),IF(AND(B2103="Premier League",E2103="Highlights"),_xlfn.XLOOKUP(H2103,Calendar!O:O,Calendar!N:N,,-1),""))</f>
        <v/>
      </c>
      <c r="AI2103" s="61" t="str">
        <f>IF(AND(AH2103&lt;&gt;"",E2103="Live"),_xlfn.XLOOKUP(_xlfn.TEXTJOIN(" vs ",,C2103:D2103),Calendar!G:G,Calendar!K:K),"")</f>
        <v/>
      </c>
      <c r="AJ2103" s="61" t="str">
        <f>IF(AND(K2103&lt;&gt;"Match of the Day",K2103&lt;&gt;"Match of the Day 2",K2103&lt;&gt;"Match of the Day Repeat"),"",1+MAX($AJ$10:AJ2102))</f>
        <v/>
      </c>
    </row>
    <row r="2104" spans="34:36" x14ac:dyDescent="0.35">
      <c r="AH2104" s="16" t="str">
        <f>IF(AND(B2104="Premier League",E2104="Live"),_xlfn.XLOOKUP(_xlfn.TEXTJOIN(" vs ",,C2104:D2104),Calendar!G:G,Calendar!B:B),IF(AND(B2104="Premier League",E2104="Highlights"),_xlfn.XLOOKUP(H2104,Calendar!O:O,Calendar!N:N,,-1),""))</f>
        <v/>
      </c>
      <c r="AI2104" s="61" t="str">
        <f>IF(AND(AH2104&lt;&gt;"",E2104="Live"),_xlfn.XLOOKUP(_xlfn.TEXTJOIN(" vs ",,C2104:D2104),Calendar!G:G,Calendar!K:K),"")</f>
        <v/>
      </c>
      <c r="AJ2104" s="61" t="str">
        <f>IF(AND(K2104&lt;&gt;"Match of the Day",K2104&lt;&gt;"Match of the Day 2",K2104&lt;&gt;"Match of the Day Repeat"),"",1+MAX($AJ$10:AJ2103))</f>
        <v/>
      </c>
    </row>
    <row r="2105" spans="34:36" x14ac:dyDescent="0.35">
      <c r="AH2105" s="16" t="str">
        <f>IF(AND(B2105="Premier League",E2105="Live"),_xlfn.XLOOKUP(_xlfn.TEXTJOIN(" vs ",,C2105:D2105),Calendar!G:G,Calendar!B:B),IF(AND(B2105="Premier League",E2105="Highlights"),_xlfn.XLOOKUP(H2105,Calendar!O:O,Calendar!N:N,,-1),""))</f>
        <v/>
      </c>
      <c r="AI2105" s="61" t="str">
        <f>IF(AND(AH2105&lt;&gt;"",E2105="Live"),_xlfn.XLOOKUP(_xlfn.TEXTJOIN(" vs ",,C2105:D2105),Calendar!G:G,Calendar!K:K),"")</f>
        <v/>
      </c>
      <c r="AJ2105" s="61" t="str">
        <f>IF(AND(K2105&lt;&gt;"Match of the Day",K2105&lt;&gt;"Match of the Day 2",K2105&lt;&gt;"Match of the Day Repeat"),"",1+MAX($AJ$10:AJ2104))</f>
        <v/>
      </c>
    </row>
    <row r="2106" spans="34:36" x14ac:dyDescent="0.35">
      <c r="AH2106" s="16" t="str">
        <f>IF(AND(B2106="Premier League",E2106="Live"),_xlfn.XLOOKUP(_xlfn.TEXTJOIN(" vs ",,C2106:D2106),Calendar!G:G,Calendar!B:B),IF(AND(B2106="Premier League",E2106="Highlights"),_xlfn.XLOOKUP(H2106,Calendar!O:O,Calendar!N:N,,-1),""))</f>
        <v/>
      </c>
      <c r="AI2106" s="61" t="str">
        <f>IF(AND(AH2106&lt;&gt;"",E2106="Live"),_xlfn.XLOOKUP(_xlfn.TEXTJOIN(" vs ",,C2106:D2106),Calendar!G:G,Calendar!K:K),"")</f>
        <v/>
      </c>
      <c r="AJ2106" s="61" t="str">
        <f>IF(AND(K2106&lt;&gt;"Match of the Day",K2106&lt;&gt;"Match of the Day 2",K2106&lt;&gt;"Match of the Day Repeat"),"",1+MAX($AJ$10:AJ2105))</f>
        <v/>
      </c>
    </row>
    <row r="2107" spans="34:36" x14ac:dyDescent="0.35">
      <c r="AH2107" s="16" t="str">
        <f>IF(AND(B2107="Premier League",E2107="Live"),_xlfn.XLOOKUP(_xlfn.TEXTJOIN(" vs ",,C2107:D2107),Calendar!G:G,Calendar!B:B),IF(AND(B2107="Premier League",E2107="Highlights"),_xlfn.XLOOKUP(H2107,Calendar!O:O,Calendar!N:N,,-1),""))</f>
        <v/>
      </c>
      <c r="AI2107" s="61" t="str">
        <f>IF(AND(AH2107&lt;&gt;"",E2107="Live"),_xlfn.XLOOKUP(_xlfn.TEXTJOIN(" vs ",,C2107:D2107),Calendar!G:G,Calendar!K:K),"")</f>
        <v/>
      </c>
      <c r="AJ2107" s="61" t="str">
        <f>IF(AND(K2107&lt;&gt;"Match of the Day",K2107&lt;&gt;"Match of the Day 2",K2107&lt;&gt;"Match of the Day Repeat"),"",1+MAX($AJ$10:AJ2106))</f>
        <v/>
      </c>
    </row>
    <row r="2108" spans="34:36" x14ac:dyDescent="0.35">
      <c r="AH2108" s="16" t="str">
        <f>IF(AND(B2108="Premier League",E2108="Live"),_xlfn.XLOOKUP(_xlfn.TEXTJOIN(" vs ",,C2108:D2108),Calendar!G:G,Calendar!B:B),IF(AND(B2108="Premier League",E2108="Highlights"),_xlfn.XLOOKUP(H2108,Calendar!O:O,Calendar!N:N,,-1),""))</f>
        <v/>
      </c>
      <c r="AI2108" s="61" t="str">
        <f>IF(AND(AH2108&lt;&gt;"",E2108="Live"),_xlfn.XLOOKUP(_xlfn.TEXTJOIN(" vs ",,C2108:D2108),Calendar!G:G,Calendar!K:K),"")</f>
        <v/>
      </c>
      <c r="AJ2108" s="61" t="str">
        <f>IF(AND(K2108&lt;&gt;"Match of the Day",K2108&lt;&gt;"Match of the Day 2",K2108&lt;&gt;"Match of the Day Repeat"),"",1+MAX($AJ$10:AJ2107))</f>
        <v/>
      </c>
    </row>
    <row r="2109" spans="34:36" x14ac:dyDescent="0.35">
      <c r="AH2109" s="16" t="str">
        <f>IF(AND(B2109="Premier League",E2109="Live"),_xlfn.XLOOKUP(_xlfn.TEXTJOIN(" vs ",,C2109:D2109),Calendar!G:G,Calendar!B:B),IF(AND(B2109="Premier League",E2109="Highlights"),_xlfn.XLOOKUP(H2109,Calendar!O:O,Calendar!N:N,,-1),""))</f>
        <v/>
      </c>
      <c r="AI2109" s="61" t="str">
        <f>IF(AND(AH2109&lt;&gt;"",E2109="Live"),_xlfn.XLOOKUP(_xlfn.TEXTJOIN(" vs ",,C2109:D2109),Calendar!G:G,Calendar!K:K),"")</f>
        <v/>
      </c>
      <c r="AJ2109" s="61" t="str">
        <f>IF(AND(K2109&lt;&gt;"Match of the Day",K2109&lt;&gt;"Match of the Day 2",K2109&lt;&gt;"Match of the Day Repeat"),"",1+MAX($AJ$10:AJ2108))</f>
        <v/>
      </c>
    </row>
    <row r="2110" spans="34:36" x14ac:dyDescent="0.35">
      <c r="AH2110" s="16" t="str">
        <f>IF(AND(B2110="Premier League",E2110="Live"),_xlfn.XLOOKUP(_xlfn.TEXTJOIN(" vs ",,C2110:D2110),Calendar!G:G,Calendar!B:B),IF(AND(B2110="Premier League",E2110="Highlights"),_xlfn.XLOOKUP(H2110,Calendar!O:O,Calendar!N:N,,-1),""))</f>
        <v/>
      </c>
      <c r="AI2110" s="61" t="str">
        <f>IF(AND(AH2110&lt;&gt;"",E2110="Live"),_xlfn.XLOOKUP(_xlfn.TEXTJOIN(" vs ",,C2110:D2110),Calendar!G:G,Calendar!K:K),"")</f>
        <v/>
      </c>
      <c r="AJ2110" s="61" t="str">
        <f>IF(AND(K2110&lt;&gt;"Match of the Day",K2110&lt;&gt;"Match of the Day 2",K2110&lt;&gt;"Match of the Day Repeat"),"",1+MAX($AJ$10:AJ2109))</f>
        <v/>
      </c>
    </row>
    <row r="2111" spans="34:36" x14ac:dyDescent="0.35">
      <c r="AH2111" s="16" t="str">
        <f>IF(AND(B2111="Premier League",E2111="Live"),_xlfn.XLOOKUP(_xlfn.TEXTJOIN(" vs ",,C2111:D2111),Calendar!G:G,Calendar!B:B),IF(AND(B2111="Premier League",E2111="Highlights"),_xlfn.XLOOKUP(H2111,Calendar!O:O,Calendar!N:N,,-1),""))</f>
        <v/>
      </c>
      <c r="AI2111" s="61" t="str">
        <f>IF(AND(AH2111&lt;&gt;"",E2111="Live"),_xlfn.XLOOKUP(_xlfn.TEXTJOIN(" vs ",,C2111:D2111),Calendar!G:G,Calendar!K:K),"")</f>
        <v/>
      </c>
      <c r="AJ2111" s="61" t="str">
        <f>IF(AND(K2111&lt;&gt;"Match of the Day",K2111&lt;&gt;"Match of the Day 2",K2111&lt;&gt;"Match of the Day Repeat"),"",1+MAX($AJ$10:AJ2110))</f>
        <v/>
      </c>
    </row>
    <row r="2112" spans="34:36" x14ac:dyDescent="0.35">
      <c r="AH2112" s="16" t="str">
        <f>IF(AND(B2112="Premier League",E2112="Live"),_xlfn.XLOOKUP(_xlfn.TEXTJOIN(" vs ",,C2112:D2112),Calendar!G:G,Calendar!B:B),IF(AND(B2112="Premier League",E2112="Highlights"),_xlfn.XLOOKUP(H2112,Calendar!O:O,Calendar!N:N,,-1),""))</f>
        <v/>
      </c>
      <c r="AI2112" s="61" t="str">
        <f>IF(AND(AH2112&lt;&gt;"",E2112="Live"),_xlfn.XLOOKUP(_xlfn.TEXTJOIN(" vs ",,C2112:D2112),Calendar!G:G,Calendar!K:K),"")</f>
        <v/>
      </c>
      <c r="AJ2112" s="61" t="str">
        <f>IF(AND(K2112&lt;&gt;"Match of the Day",K2112&lt;&gt;"Match of the Day 2",K2112&lt;&gt;"Match of the Day Repeat"),"",1+MAX($AJ$10:AJ2111))</f>
        <v/>
      </c>
    </row>
    <row r="2113" spans="34:36" x14ac:dyDescent="0.35">
      <c r="AH2113" s="16" t="str">
        <f>IF(AND(B2113="Premier League",E2113="Live"),_xlfn.XLOOKUP(_xlfn.TEXTJOIN(" vs ",,C2113:D2113),Calendar!G:G,Calendar!B:B),IF(AND(B2113="Premier League",E2113="Highlights"),_xlfn.XLOOKUP(H2113,Calendar!O:O,Calendar!N:N,,-1),""))</f>
        <v/>
      </c>
      <c r="AI2113" s="61" t="str">
        <f>IF(AND(AH2113&lt;&gt;"",E2113="Live"),_xlfn.XLOOKUP(_xlfn.TEXTJOIN(" vs ",,C2113:D2113),Calendar!G:G,Calendar!K:K),"")</f>
        <v/>
      </c>
      <c r="AJ2113" s="61" t="str">
        <f>IF(AND(K2113&lt;&gt;"Match of the Day",K2113&lt;&gt;"Match of the Day 2",K2113&lt;&gt;"Match of the Day Repeat"),"",1+MAX($AJ$10:AJ2112))</f>
        <v/>
      </c>
    </row>
    <row r="2114" spans="34:36" x14ac:dyDescent="0.35">
      <c r="AH2114" s="16" t="str">
        <f>IF(AND(B2114="Premier League",E2114="Live"),_xlfn.XLOOKUP(_xlfn.TEXTJOIN(" vs ",,C2114:D2114),Calendar!G:G,Calendar!B:B),IF(AND(B2114="Premier League",E2114="Highlights"),_xlfn.XLOOKUP(H2114,Calendar!O:O,Calendar!N:N,,-1),""))</f>
        <v/>
      </c>
      <c r="AI2114" s="61" t="str">
        <f>IF(AND(AH2114&lt;&gt;"",E2114="Live"),_xlfn.XLOOKUP(_xlfn.TEXTJOIN(" vs ",,C2114:D2114),Calendar!G:G,Calendar!K:K),"")</f>
        <v/>
      </c>
      <c r="AJ2114" s="61" t="str">
        <f>IF(AND(K2114&lt;&gt;"Match of the Day",K2114&lt;&gt;"Match of the Day 2",K2114&lt;&gt;"Match of the Day Repeat"),"",1+MAX($AJ$10:AJ2113))</f>
        <v/>
      </c>
    </row>
    <row r="2115" spans="34:36" x14ac:dyDescent="0.35">
      <c r="AH2115" s="16" t="str">
        <f>IF(AND(B2115="Premier League",E2115="Live"),_xlfn.XLOOKUP(_xlfn.TEXTJOIN(" vs ",,C2115:D2115),Calendar!G:G,Calendar!B:B),IF(AND(B2115="Premier League",E2115="Highlights"),_xlfn.XLOOKUP(H2115,Calendar!O:O,Calendar!N:N,,-1),""))</f>
        <v/>
      </c>
      <c r="AI2115" s="61" t="str">
        <f>IF(AND(AH2115&lt;&gt;"",E2115="Live"),_xlfn.XLOOKUP(_xlfn.TEXTJOIN(" vs ",,C2115:D2115),Calendar!G:G,Calendar!K:K),"")</f>
        <v/>
      </c>
      <c r="AJ2115" s="61" t="str">
        <f>IF(AND(K2115&lt;&gt;"Match of the Day",K2115&lt;&gt;"Match of the Day 2",K2115&lt;&gt;"Match of the Day Repeat"),"",1+MAX($AJ$10:AJ2114))</f>
        <v/>
      </c>
    </row>
    <row r="2116" spans="34:36" x14ac:dyDescent="0.35">
      <c r="AH2116" s="16" t="str">
        <f>IF(AND(B2116="Premier League",E2116="Live"),_xlfn.XLOOKUP(_xlfn.TEXTJOIN(" vs ",,C2116:D2116),Calendar!G:G,Calendar!B:B),IF(AND(B2116="Premier League",E2116="Highlights"),_xlfn.XLOOKUP(H2116,Calendar!O:O,Calendar!N:N,,-1),""))</f>
        <v/>
      </c>
      <c r="AI2116" s="61" t="str">
        <f>IF(AND(AH2116&lt;&gt;"",E2116="Live"),_xlfn.XLOOKUP(_xlfn.TEXTJOIN(" vs ",,C2116:D2116),Calendar!G:G,Calendar!K:K),"")</f>
        <v/>
      </c>
      <c r="AJ2116" s="61" t="str">
        <f>IF(AND(K2116&lt;&gt;"Match of the Day",K2116&lt;&gt;"Match of the Day 2",K2116&lt;&gt;"Match of the Day Repeat"),"",1+MAX($AJ$10:AJ2115))</f>
        <v/>
      </c>
    </row>
    <row r="2117" spans="34:36" x14ac:dyDescent="0.35">
      <c r="AH2117" s="16" t="str">
        <f>IF(AND(B2117="Premier League",E2117="Live"),_xlfn.XLOOKUP(_xlfn.TEXTJOIN(" vs ",,C2117:D2117),Calendar!G:G,Calendar!B:B),IF(AND(B2117="Premier League",E2117="Highlights"),_xlfn.XLOOKUP(H2117,Calendar!O:O,Calendar!N:N,,-1),""))</f>
        <v/>
      </c>
      <c r="AI2117" s="61" t="str">
        <f>IF(AND(AH2117&lt;&gt;"",E2117="Live"),_xlfn.XLOOKUP(_xlfn.TEXTJOIN(" vs ",,C2117:D2117),Calendar!G:G,Calendar!K:K),"")</f>
        <v/>
      </c>
      <c r="AJ2117" s="61" t="str">
        <f>IF(AND(K2117&lt;&gt;"Match of the Day",K2117&lt;&gt;"Match of the Day 2",K2117&lt;&gt;"Match of the Day Repeat"),"",1+MAX($AJ$10:AJ2116))</f>
        <v/>
      </c>
    </row>
    <row r="2118" spans="34:36" x14ac:dyDescent="0.35">
      <c r="AH2118" s="16" t="str">
        <f>IF(AND(B2118="Premier League",E2118="Live"),_xlfn.XLOOKUP(_xlfn.TEXTJOIN(" vs ",,C2118:D2118),Calendar!G:G,Calendar!B:B),IF(AND(B2118="Premier League",E2118="Highlights"),_xlfn.XLOOKUP(H2118,Calendar!O:O,Calendar!N:N,,-1),""))</f>
        <v/>
      </c>
      <c r="AI2118" s="61" t="str">
        <f>IF(AND(AH2118&lt;&gt;"",E2118="Live"),_xlfn.XLOOKUP(_xlfn.TEXTJOIN(" vs ",,C2118:D2118),Calendar!G:G,Calendar!K:K),"")</f>
        <v/>
      </c>
      <c r="AJ2118" s="61" t="str">
        <f>IF(AND(K2118&lt;&gt;"Match of the Day",K2118&lt;&gt;"Match of the Day 2",K2118&lt;&gt;"Match of the Day Repeat"),"",1+MAX($AJ$10:AJ2117))</f>
        <v/>
      </c>
    </row>
    <row r="2119" spans="34:36" x14ac:dyDescent="0.35">
      <c r="AH2119" s="16" t="str">
        <f>IF(AND(B2119="Premier League",E2119="Live"),_xlfn.XLOOKUP(_xlfn.TEXTJOIN(" vs ",,C2119:D2119),Calendar!G:G,Calendar!B:B),IF(AND(B2119="Premier League",E2119="Highlights"),_xlfn.XLOOKUP(H2119,Calendar!O:O,Calendar!N:N,,-1),""))</f>
        <v/>
      </c>
      <c r="AI2119" s="61" t="str">
        <f>IF(AND(AH2119&lt;&gt;"",E2119="Live"),_xlfn.XLOOKUP(_xlfn.TEXTJOIN(" vs ",,C2119:D2119),Calendar!G:G,Calendar!K:K),"")</f>
        <v/>
      </c>
      <c r="AJ2119" s="61" t="str">
        <f>IF(AND(K2119&lt;&gt;"Match of the Day",K2119&lt;&gt;"Match of the Day 2",K2119&lt;&gt;"Match of the Day Repeat"),"",1+MAX($AJ$10:AJ2118))</f>
        <v/>
      </c>
    </row>
    <row r="2120" spans="34:36" x14ac:dyDescent="0.35">
      <c r="AH2120" s="16" t="str">
        <f>IF(AND(B2120="Premier League",E2120="Live"),_xlfn.XLOOKUP(_xlfn.TEXTJOIN(" vs ",,C2120:D2120),Calendar!G:G,Calendar!B:B),IF(AND(B2120="Premier League",E2120="Highlights"),_xlfn.XLOOKUP(H2120,Calendar!O:O,Calendar!N:N,,-1),""))</f>
        <v/>
      </c>
      <c r="AI2120" s="61" t="str">
        <f>IF(AND(AH2120&lt;&gt;"",E2120="Live"),_xlfn.XLOOKUP(_xlfn.TEXTJOIN(" vs ",,C2120:D2120),Calendar!G:G,Calendar!K:K),"")</f>
        <v/>
      </c>
      <c r="AJ2120" s="61" t="str">
        <f>IF(AND(K2120&lt;&gt;"Match of the Day",K2120&lt;&gt;"Match of the Day 2",K2120&lt;&gt;"Match of the Day Repeat"),"",1+MAX($AJ$10:AJ2119))</f>
        <v/>
      </c>
    </row>
    <row r="2121" spans="34:36" x14ac:dyDescent="0.35">
      <c r="AH2121" s="16" t="str">
        <f>IF(AND(B2121="Premier League",E2121="Live"),_xlfn.XLOOKUP(_xlfn.TEXTJOIN(" vs ",,C2121:D2121),Calendar!G:G,Calendar!B:B),IF(AND(B2121="Premier League",E2121="Highlights"),_xlfn.XLOOKUP(H2121,Calendar!O:O,Calendar!N:N,,-1),""))</f>
        <v/>
      </c>
      <c r="AI2121" s="61" t="str">
        <f>IF(AND(AH2121&lt;&gt;"",E2121="Live"),_xlfn.XLOOKUP(_xlfn.TEXTJOIN(" vs ",,C2121:D2121),Calendar!G:G,Calendar!K:K),"")</f>
        <v/>
      </c>
      <c r="AJ2121" s="61" t="str">
        <f>IF(AND(K2121&lt;&gt;"Match of the Day",K2121&lt;&gt;"Match of the Day 2",K2121&lt;&gt;"Match of the Day Repeat"),"",1+MAX($AJ$10:AJ2120))</f>
        <v/>
      </c>
    </row>
    <row r="2122" spans="34:36" x14ac:dyDescent="0.35">
      <c r="AH2122" s="16" t="str">
        <f>IF(AND(B2122="Premier League",E2122="Live"),_xlfn.XLOOKUP(_xlfn.TEXTJOIN(" vs ",,C2122:D2122),Calendar!G:G,Calendar!B:B),IF(AND(B2122="Premier League",E2122="Highlights"),_xlfn.XLOOKUP(H2122,Calendar!O:O,Calendar!N:N,,-1),""))</f>
        <v/>
      </c>
      <c r="AI2122" s="61" t="str">
        <f>IF(AND(AH2122&lt;&gt;"",E2122="Live"),_xlfn.XLOOKUP(_xlfn.TEXTJOIN(" vs ",,C2122:D2122),Calendar!G:G,Calendar!K:K),"")</f>
        <v/>
      </c>
      <c r="AJ2122" s="61" t="str">
        <f>IF(AND(K2122&lt;&gt;"Match of the Day",K2122&lt;&gt;"Match of the Day 2",K2122&lt;&gt;"Match of the Day Repeat"),"",1+MAX($AJ$10:AJ2121))</f>
        <v/>
      </c>
    </row>
    <row r="2123" spans="34:36" x14ac:dyDescent="0.35">
      <c r="AH2123" s="16" t="str">
        <f>IF(AND(B2123="Premier League",E2123="Live"),_xlfn.XLOOKUP(_xlfn.TEXTJOIN(" vs ",,C2123:D2123),Calendar!G:G,Calendar!B:B),IF(AND(B2123="Premier League",E2123="Highlights"),_xlfn.XLOOKUP(H2123,Calendar!O:O,Calendar!N:N,,-1),""))</f>
        <v/>
      </c>
      <c r="AI2123" s="61" t="str">
        <f>IF(AND(AH2123&lt;&gt;"",E2123="Live"),_xlfn.XLOOKUP(_xlfn.TEXTJOIN(" vs ",,C2123:D2123),Calendar!G:G,Calendar!K:K),"")</f>
        <v/>
      </c>
      <c r="AJ2123" s="61" t="str">
        <f>IF(AND(K2123&lt;&gt;"Match of the Day",K2123&lt;&gt;"Match of the Day 2",K2123&lt;&gt;"Match of the Day Repeat"),"",1+MAX($AJ$10:AJ2122))</f>
        <v/>
      </c>
    </row>
    <row r="2124" spans="34:36" x14ac:dyDescent="0.35">
      <c r="AH2124" s="16" t="str">
        <f>IF(AND(B2124="Premier League",E2124="Live"),_xlfn.XLOOKUP(_xlfn.TEXTJOIN(" vs ",,C2124:D2124),Calendar!G:G,Calendar!B:B),IF(AND(B2124="Premier League",E2124="Highlights"),_xlfn.XLOOKUP(H2124,Calendar!O:O,Calendar!N:N,,-1),""))</f>
        <v/>
      </c>
      <c r="AI2124" s="61" t="str">
        <f>IF(AND(AH2124&lt;&gt;"",E2124="Live"),_xlfn.XLOOKUP(_xlfn.TEXTJOIN(" vs ",,C2124:D2124),Calendar!G:G,Calendar!K:K),"")</f>
        <v/>
      </c>
      <c r="AJ2124" s="61" t="str">
        <f>IF(AND(K2124&lt;&gt;"Match of the Day",K2124&lt;&gt;"Match of the Day 2",K2124&lt;&gt;"Match of the Day Repeat"),"",1+MAX($AJ$10:AJ2123))</f>
        <v/>
      </c>
    </row>
    <row r="2125" spans="34:36" x14ac:dyDescent="0.35">
      <c r="AH2125" s="16" t="str">
        <f>IF(AND(B2125="Premier League",E2125="Live"),_xlfn.XLOOKUP(_xlfn.TEXTJOIN(" vs ",,C2125:D2125),Calendar!G:G,Calendar!B:B),IF(AND(B2125="Premier League",E2125="Highlights"),_xlfn.XLOOKUP(H2125,Calendar!O:O,Calendar!N:N,,-1),""))</f>
        <v/>
      </c>
      <c r="AI2125" s="61" t="str">
        <f>IF(AND(AH2125&lt;&gt;"",E2125="Live"),_xlfn.XLOOKUP(_xlfn.TEXTJOIN(" vs ",,C2125:D2125),Calendar!G:G,Calendar!K:K),"")</f>
        <v/>
      </c>
      <c r="AJ2125" s="61" t="str">
        <f>IF(AND(K2125&lt;&gt;"Match of the Day",K2125&lt;&gt;"Match of the Day 2",K2125&lt;&gt;"Match of the Day Repeat"),"",1+MAX($AJ$10:AJ2124))</f>
        <v/>
      </c>
    </row>
    <row r="2126" spans="34:36" x14ac:dyDescent="0.35">
      <c r="AH2126" s="16" t="str">
        <f>IF(AND(B2126="Premier League",E2126="Live"),_xlfn.XLOOKUP(_xlfn.TEXTJOIN(" vs ",,C2126:D2126),Calendar!G:G,Calendar!B:B),IF(AND(B2126="Premier League",E2126="Highlights"),_xlfn.XLOOKUP(H2126,Calendar!O:O,Calendar!N:N,,-1),""))</f>
        <v/>
      </c>
      <c r="AI2126" s="61" t="str">
        <f>IF(AND(AH2126&lt;&gt;"",E2126="Live"),_xlfn.XLOOKUP(_xlfn.TEXTJOIN(" vs ",,C2126:D2126),Calendar!G:G,Calendar!K:K),"")</f>
        <v/>
      </c>
      <c r="AJ2126" s="61" t="str">
        <f>IF(AND(K2126&lt;&gt;"Match of the Day",K2126&lt;&gt;"Match of the Day 2",K2126&lt;&gt;"Match of the Day Repeat"),"",1+MAX($AJ$10:AJ2125))</f>
        <v/>
      </c>
    </row>
    <row r="2127" spans="34:36" x14ac:dyDescent="0.35">
      <c r="AH2127" s="16" t="str">
        <f>IF(AND(B2127="Premier League",E2127="Live"),_xlfn.XLOOKUP(_xlfn.TEXTJOIN(" vs ",,C2127:D2127),Calendar!G:G,Calendar!B:B),IF(AND(B2127="Premier League",E2127="Highlights"),_xlfn.XLOOKUP(H2127,Calendar!O:O,Calendar!N:N,,-1),""))</f>
        <v/>
      </c>
      <c r="AI2127" s="61" t="str">
        <f>IF(AND(AH2127&lt;&gt;"",E2127="Live"),_xlfn.XLOOKUP(_xlfn.TEXTJOIN(" vs ",,C2127:D2127),Calendar!G:G,Calendar!K:K),"")</f>
        <v/>
      </c>
      <c r="AJ2127" s="61" t="str">
        <f>IF(AND(K2127&lt;&gt;"Match of the Day",K2127&lt;&gt;"Match of the Day 2",K2127&lt;&gt;"Match of the Day Repeat"),"",1+MAX($AJ$10:AJ2126))</f>
        <v/>
      </c>
    </row>
    <row r="2128" spans="34:36" x14ac:dyDescent="0.35">
      <c r="AH2128" s="16" t="str">
        <f>IF(AND(B2128="Premier League",E2128="Live"),_xlfn.XLOOKUP(_xlfn.TEXTJOIN(" vs ",,C2128:D2128),Calendar!G:G,Calendar!B:B),IF(AND(B2128="Premier League",E2128="Highlights"),_xlfn.XLOOKUP(H2128,Calendar!O:O,Calendar!N:N,,-1),""))</f>
        <v/>
      </c>
      <c r="AI2128" s="61" t="str">
        <f>IF(AND(AH2128&lt;&gt;"",E2128="Live"),_xlfn.XLOOKUP(_xlfn.TEXTJOIN(" vs ",,C2128:D2128),Calendar!G:G,Calendar!K:K),"")</f>
        <v/>
      </c>
      <c r="AJ2128" s="61" t="str">
        <f>IF(AND(K2128&lt;&gt;"Match of the Day",K2128&lt;&gt;"Match of the Day 2",K2128&lt;&gt;"Match of the Day Repeat"),"",1+MAX($AJ$10:AJ2127))</f>
        <v/>
      </c>
    </row>
    <row r="2129" spans="34:36" x14ac:dyDescent="0.35">
      <c r="AH2129" s="16" t="str">
        <f>IF(AND(B2129="Premier League",E2129="Live"),_xlfn.XLOOKUP(_xlfn.TEXTJOIN(" vs ",,C2129:D2129),Calendar!G:G,Calendar!B:B),IF(AND(B2129="Premier League",E2129="Highlights"),_xlfn.XLOOKUP(H2129,Calendar!O:O,Calendar!N:N,,-1),""))</f>
        <v/>
      </c>
      <c r="AI2129" s="61" t="str">
        <f>IF(AND(AH2129&lt;&gt;"",E2129="Live"),_xlfn.XLOOKUP(_xlfn.TEXTJOIN(" vs ",,C2129:D2129),Calendar!G:G,Calendar!K:K),"")</f>
        <v/>
      </c>
      <c r="AJ2129" s="61" t="str">
        <f>IF(AND(K2129&lt;&gt;"Match of the Day",K2129&lt;&gt;"Match of the Day 2",K2129&lt;&gt;"Match of the Day Repeat"),"",1+MAX($AJ$10:AJ2128))</f>
        <v/>
      </c>
    </row>
    <row r="2130" spans="34:36" x14ac:dyDescent="0.35">
      <c r="AH2130" s="16" t="str">
        <f>IF(AND(B2130="Premier League",E2130="Live"),_xlfn.XLOOKUP(_xlfn.TEXTJOIN(" vs ",,C2130:D2130),Calendar!G:G,Calendar!B:B),IF(AND(B2130="Premier League",E2130="Highlights"),_xlfn.XLOOKUP(H2130,Calendar!O:O,Calendar!N:N,,-1),""))</f>
        <v/>
      </c>
      <c r="AI2130" s="61" t="str">
        <f>IF(AND(AH2130&lt;&gt;"",E2130="Live"),_xlfn.XLOOKUP(_xlfn.TEXTJOIN(" vs ",,C2130:D2130),Calendar!G:G,Calendar!K:K),"")</f>
        <v/>
      </c>
      <c r="AJ2130" s="61" t="str">
        <f>IF(AND(K2130&lt;&gt;"Match of the Day",K2130&lt;&gt;"Match of the Day 2",K2130&lt;&gt;"Match of the Day Repeat"),"",1+MAX($AJ$10:AJ2129))</f>
        <v/>
      </c>
    </row>
    <row r="2131" spans="34:36" x14ac:dyDescent="0.35">
      <c r="AH2131" s="16" t="str">
        <f>IF(AND(B2131="Premier League",E2131="Live"),_xlfn.XLOOKUP(_xlfn.TEXTJOIN(" vs ",,C2131:D2131),Calendar!G:G,Calendar!B:B),IF(AND(B2131="Premier League",E2131="Highlights"),_xlfn.XLOOKUP(H2131,Calendar!O:O,Calendar!N:N,,-1),""))</f>
        <v/>
      </c>
      <c r="AI2131" s="61" t="str">
        <f>IF(AND(AH2131&lt;&gt;"",E2131="Live"),_xlfn.XLOOKUP(_xlfn.TEXTJOIN(" vs ",,C2131:D2131),Calendar!G:G,Calendar!K:K),"")</f>
        <v/>
      </c>
      <c r="AJ2131" s="61" t="str">
        <f>IF(AND(K2131&lt;&gt;"Match of the Day",K2131&lt;&gt;"Match of the Day 2",K2131&lt;&gt;"Match of the Day Repeat"),"",1+MAX($AJ$10:AJ2130))</f>
        <v/>
      </c>
    </row>
    <row r="2132" spans="34:36" x14ac:dyDescent="0.35">
      <c r="AH2132" s="16" t="str">
        <f>IF(AND(B2132="Premier League",E2132="Live"),_xlfn.XLOOKUP(_xlfn.TEXTJOIN(" vs ",,C2132:D2132),Calendar!G:G,Calendar!B:B),IF(AND(B2132="Premier League",E2132="Highlights"),_xlfn.XLOOKUP(H2132,Calendar!O:O,Calendar!N:N,,-1),""))</f>
        <v/>
      </c>
      <c r="AI2132" s="61" t="str">
        <f>IF(AND(AH2132&lt;&gt;"",E2132="Live"),_xlfn.XLOOKUP(_xlfn.TEXTJOIN(" vs ",,C2132:D2132),Calendar!G:G,Calendar!K:K),"")</f>
        <v/>
      </c>
      <c r="AJ2132" s="61" t="str">
        <f>IF(AND(K2132&lt;&gt;"Match of the Day",K2132&lt;&gt;"Match of the Day 2",K2132&lt;&gt;"Match of the Day Repeat"),"",1+MAX($AJ$10:AJ2131))</f>
        <v/>
      </c>
    </row>
    <row r="2133" spans="34:36" x14ac:dyDescent="0.35">
      <c r="AH2133" s="16" t="str">
        <f>IF(AND(B2133="Premier League",E2133="Live"),_xlfn.XLOOKUP(_xlfn.TEXTJOIN(" vs ",,C2133:D2133),Calendar!G:G,Calendar!B:B),IF(AND(B2133="Premier League",E2133="Highlights"),_xlfn.XLOOKUP(H2133,Calendar!O:O,Calendar!N:N,,-1),""))</f>
        <v/>
      </c>
      <c r="AI2133" s="61" t="str">
        <f>IF(AND(AH2133&lt;&gt;"",E2133="Live"),_xlfn.XLOOKUP(_xlfn.TEXTJOIN(" vs ",,C2133:D2133),Calendar!G:G,Calendar!K:K),"")</f>
        <v/>
      </c>
      <c r="AJ2133" s="61" t="str">
        <f>IF(AND(K2133&lt;&gt;"Match of the Day",K2133&lt;&gt;"Match of the Day 2",K2133&lt;&gt;"Match of the Day Repeat"),"",1+MAX($AJ$10:AJ2132))</f>
        <v/>
      </c>
    </row>
    <row r="2134" spans="34:36" x14ac:dyDescent="0.35">
      <c r="AH2134" s="16" t="str">
        <f>IF(AND(B2134="Premier League",E2134="Live"),_xlfn.XLOOKUP(_xlfn.TEXTJOIN(" vs ",,C2134:D2134),Calendar!G:G,Calendar!B:B),IF(AND(B2134="Premier League",E2134="Highlights"),_xlfn.XLOOKUP(H2134,Calendar!O:O,Calendar!N:N,,-1),""))</f>
        <v/>
      </c>
      <c r="AI2134" s="61" t="str">
        <f>IF(AND(AH2134&lt;&gt;"",E2134="Live"),_xlfn.XLOOKUP(_xlfn.TEXTJOIN(" vs ",,C2134:D2134),Calendar!G:G,Calendar!K:K),"")</f>
        <v/>
      </c>
      <c r="AJ2134" s="61" t="str">
        <f>IF(AND(K2134&lt;&gt;"Match of the Day",K2134&lt;&gt;"Match of the Day 2",K2134&lt;&gt;"Match of the Day Repeat"),"",1+MAX($AJ$10:AJ2133))</f>
        <v/>
      </c>
    </row>
    <row r="2135" spans="34:36" x14ac:dyDescent="0.35">
      <c r="AH2135" s="16" t="str">
        <f>IF(AND(B2135="Premier League",E2135="Live"),_xlfn.XLOOKUP(_xlfn.TEXTJOIN(" vs ",,C2135:D2135),Calendar!G:G,Calendar!B:B),IF(AND(B2135="Premier League",E2135="Highlights"),_xlfn.XLOOKUP(H2135,Calendar!O:O,Calendar!N:N,,-1),""))</f>
        <v/>
      </c>
      <c r="AI2135" s="61" t="str">
        <f>IF(AND(AH2135&lt;&gt;"",E2135="Live"),_xlfn.XLOOKUP(_xlfn.TEXTJOIN(" vs ",,C2135:D2135),Calendar!G:G,Calendar!K:K),"")</f>
        <v/>
      </c>
      <c r="AJ2135" s="61" t="str">
        <f>IF(AND(K2135&lt;&gt;"Match of the Day",K2135&lt;&gt;"Match of the Day 2",K2135&lt;&gt;"Match of the Day Repeat"),"",1+MAX($AJ$10:AJ2134))</f>
        <v/>
      </c>
    </row>
    <row r="2136" spans="34:36" x14ac:dyDescent="0.35">
      <c r="AH2136" s="16" t="str">
        <f>IF(AND(B2136="Premier League",E2136="Live"),_xlfn.XLOOKUP(_xlfn.TEXTJOIN(" vs ",,C2136:D2136),Calendar!G:G,Calendar!B:B),IF(AND(B2136="Premier League",E2136="Highlights"),_xlfn.XLOOKUP(H2136,Calendar!O:O,Calendar!N:N,,-1),""))</f>
        <v/>
      </c>
      <c r="AI2136" s="61" t="str">
        <f>IF(AND(AH2136&lt;&gt;"",E2136="Live"),_xlfn.XLOOKUP(_xlfn.TEXTJOIN(" vs ",,C2136:D2136),Calendar!G:G,Calendar!K:K),"")</f>
        <v/>
      </c>
      <c r="AJ2136" s="61" t="str">
        <f>IF(AND(K2136&lt;&gt;"Match of the Day",K2136&lt;&gt;"Match of the Day 2",K2136&lt;&gt;"Match of the Day Repeat"),"",1+MAX($AJ$10:AJ2135))</f>
        <v/>
      </c>
    </row>
    <row r="2137" spans="34:36" x14ac:dyDescent="0.35">
      <c r="AH2137" s="16" t="str">
        <f>IF(AND(B2137="Premier League",E2137="Live"),_xlfn.XLOOKUP(_xlfn.TEXTJOIN(" vs ",,C2137:D2137),Calendar!G:G,Calendar!B:B),IF(AND(B2137="Premier League",E2137="Highlights"),_xlfn.XLOOKUP(H2137,Calendar!O:O,Calendar!N:N,,-1),""))</f>
        <v/>
      </c>
      <c r="AI2137" s="61" t="str">
        <f>IF(AND(AH2137&lt;&gt;"",E2137="Live"),_xlfn.XLOOKUP(_xlfn.TEXTJOIN(" vs ",,C2137:D2137),Calendar!G:G,Calendar!K:K),"")</f>
        <v/>
      </c>
      <c r="AJ2137" s="61" t="str">
        <f>IF(AND(K2137&lt;&gt;"Match of the Day",K2137&lt;&gt;"Match of the Day 2",K2137&lt;&gt;"Match of the Day Repeat"),"",1+MAX($AJ$10:AJ2136))</f>
        <v/>
      </c>
    </row>
    <row r="2138" spans="34:36" x14ac:dyDescent="0.35">
      <c r="AH2138" s="16" t="str">
        <f>IF(AND(B2138="Premier League",E2138="Live"),_xlfn.XLOOKUP(_xlfn.TEXTJOIN(" vs ",,C2138:D2138),Calendar!G:G,Calendar!B:B),IF(AND(B2138="Premier League",E2138="Highlights"),_xlfn.XLOOKUP(H2138,Calendar!O:O,Calendar!N:N,,-1),""))</f>
        <v/>
      </c>
      <c r="AI2138" s="61" t="str">
        <f>IF(AND(AH2138&lt;&gt;"",E2138="Live"),_xlfn.XLOOKUP(_xlfn.TEXTJOIN(" vs ",,C2138:D2138),Calendar!G:G,Calendar!K:K),"")</f>
        <v/>
      </c>
      <c r="AJ2138" s="61" t="str">
        <f>IF(AND(K2138&lt;&gt;"Match of the Day",K2138&lt;&gt;"Match of the Day 2",K2138&lt;&gt;"Match of the Day Repeat"),"",1+MAX($AJ$10:AJ2137))</f>
        <v/>
      </c>
    </row>
    <row r="2139" spans="34:36" x14ac:dyDescent="0.35">
      <c r="AH2139" s="16" t="str">
        <f>IF(AND(B2139="Premier League",E2139="Live"),_xlfn.XLOOKUP(_xlfn.TEXTJOIN(" vs ",,C2139:D2139),Calendar!G:G,Calendar!B:B),IF(AND(B2139="Premier League",E2139="Highlights"),_xlfn.XLOOKUP(H2139,Calendar!O:O,Calendar!N:N,,-1),""))</f>
        <v/>
      </c>
      <c r="AI2139" s="61" t="str">
        <f>IF(AND(AH2139&lt;&gt;"",E2139="Live"),_xlfn.XLOOKUP(_xlfn.TEXTJOIN(" vs ",,C2139:D2139),Calendar!G:G,Calendar!K:K),"")</f>
        <v/>
      </c>
      <c r="AJ2139" s="61" t="str">
        <f>IF(AND(K2139&lt;&gt;"Match of the Day",K2139&lt;&gt;"Match of the Day 2",K2139&lt;&gt;"Match of the Day Repeat"),"",1+MAX($AJ$10:AJ2138))</f>
        <v/>
      </c>
    </row>
    <row r="2140" spans="34:36" x14ac:dyDescent="0.35">
      <c r="AH2140" s="16" t="str">
        <f>IF(AND(B2140="Premier League",E2140="Live"),_xlfn.XLOOKUP(_xlfn.TEXTJOIN(" vs ",,C2140:D2140),Calendar!G:G,Calendar!B:B),IF(AND(B2140="Premier League",E2140="Highlights"),_xlfn.XLOOKUP(H2140,Calendar!O:O,Calendar!N:N,,-1),""))</f>
        <v/>
      </c>
      <c r="AI2140" s="61" t="str">
        <f>IF(AND(AH2140&lt;&gt;"",E2140="Live"),_xlfn.XLOOKUP(_xlfn.TEXTJOIN(" vs ",,C2140:D2140),Calendar!G:G,Calendar!K:K),"")</f>
        <v/>
      </c>
      <c r="AJ2140" s="61" t="str">
        <f>IF(AND(K2140&lt;&gt;"Match of the Day",K2140&lt;&gt;"Match of the Day 2",K2140&lt;&gt;"Match of the Day Repeat"),"",1+MAX($AJ$10:AJ2139))</f>
        <v/>
      </c>
    </row>
    <row r="2141" spans="34:36" x14ac:dyDescent="0.35">
      <c r="AH2141" s="16" t="str">
        <f>IF(AND(B2141="Premier League",E2141="Live"),_xlfn.XLOOKUP(_xlfn.TEXTJOIN(" vs ",,C2141:D2141),Calendar!G:G,Calendar!B:B),IF(AND(B2141="Premier League",E2141="Highlights"),_xlfn.XLOOKUP(H2141,Calendar!O:O,Calendar!N:N,,-1),""))</f>
        <v/>
      </c>
      <c r="AI2141" s="61" t="str">
        <f>IF(AND(AH2141&lt;&gt;"",E2141="Live"),_xlfn.XLOOKUP(_xlfn.TEXTJOIN(" vs ",,C2141:D2141),Calendar!G:G,Calendar!K:K),"")</f>
        <v/>
      </c>
      <c r="AJ2141" s="61" t="str">
        <f>IF(AND(K2141&lt;&gt;"Match of the Day",K2141&lt;&gt;"Match of the Day 2",K2141&lt;&gt;"Match of the Day Repeat"),"",1+MAX($AJ$10:AJ2140))</f>
        <v/>
      </c>
    </row>
    <row r="2142" spans="34:36" x14ac:dyDescent="0.35">
      <c r="AH2142" s="16" t="str">
        <f>IF(AND(B2142="Premier League",E2142="Live"),_xlfn.XLOOKUP(_xlfn.TEXTJOIN(" vs ",,C2142:D2142),Calendar!G:G,Calendar!B:B),IF(AND(B2142="Premier League",E2142="Highlights"),_xlfn.XLOOKUP(H2142,Calendar!O:O,Calendar!N:N,,-1),""))</f>
        <v/>
      </c>
      <c r="AI2142" s="61" t="str">
        <f>IF(AND(AH2142&lt;&gt;"",E2142="Live"),_xlfn.XLOOKUP(_xlfn.TEXTJOIN(" vs ",,C2142:D2142),Calendar!G:G,Calendar!K:K),"")</f>
        <v/>
      </c>
      <c r="AJ2142" s="61" t="str">
        <f>IF(AND(K2142&lt;&gt;"Match of the Day",K2142&lt;&gt;"Match of the Day 2",K2142&lt;&gt;"Match of the Day Repeat"),"",1+MAX($AJ$10:AJ2141))</f>
        <v/>
      </c>
    </row>
    <row r="2143" spans="34:36" x14ac:dyDescent="0.35">
      <c r="AH2143" s="16" t="str">
        <f>IF(AND(B2143="Premier League",E2143="Live"),_xlfn.XLOOKUP(_xlfn.TEXTJOIN(" vs ",,C2143:D2143),Calendar!G:G,Calendar!B:B),IF(AND(B2143="Premier League",E2143="Highlights"),_xlfn.XLOOKUP(H2143,Calendar!O:O,Calendar!N:N,,-1),""))</f>
        <v/>
      </c>
      <c r="AI2143" s="61" t="str">
        <f>IF(AND(AH2143&lt;&gt;"",E2143="Live"),_xlfn.XLOOKUP(_xlfn.TEXTJOIN(" vs ",,C2143:D2143),Calendar!G:G,Calendar!K:K),"")</f>
        <v/>
      </c>
      <c r="AJ2143" s="61" t="str">
        <f>IF(AND(K2143&lt;&gt;"Match of the Day",K2143&lt;&gt;"Match of the Day 2",K2143&lt;&gt;"Match of the Day Repeat"),"",1+MAX($AJ$10:AJ2142))</f>
        <v/>
      </c>
    </row>
    <row r="2144" spans="34:36" x14ac:dyDescent="0.35">
      <c r="AH2144" s="16" t="str">
        <f>IF(AND(B2144="Premier League",E2144="Live"),_xlfn.XLOOKUP(_xlfn.TEXTJOIN(" vs ",,C2144:D2144),Calendar!G:G,Calendar!B:B),IF(AND(B2144="Premier League",E2144="Highlights"),_xlfn.XLOOKUP(H2144,Calendar!O:O,Calendar!N:N,,-1),""))</f>
        <v/>
      </c>
      <c r="AI2144" s="61" t="str">
        <f>IF(AND(AH2144&lt;&gt;"",E2144="Live"),_xlfn.XLOOKUP(_xlfn.TEXTJOIN(" vs ",,C2144:D2144),Calendar!G:G,Calendar!K:K),"")</f>
        <v/>
      </c>
      <c r="AJ2144" s="61" t="str">
        <f>IF(AND(K2144&lt;&gt;"Match of the Day",K2144&lt;&gt;"Match of the Day 2",K2144&lt;&gt;"Match of the Day Repeat"),"",1+MAX($AJ$10:AJ2143))</f>
        <v/>
      </c>
    </row>
    <row r="2145" spans="34:36" x14ac:dyDescent="0.35">
      <c r="AH2145" s="16" t="str">
        <f>IF(AND(B2145="Premier League",E2145="Live"),_xlfn.XLOOKUP(_xlfn.TEXTJOIN(" vs ",,C2145:D2145),Calendar!G:G,Calendar!B:B),IF(AND(B2145="Premier League",E2145="Highlights"),_xlfn.XLOOKUP(H2145,Calendar!O:O,Calendar!N:N,,-1),""))</f>
        <v/>
      </c>
      <c r="AI2145" s="61" t="str">
        <f>IF(AND(AH2145&lt;&gt;"",E2145="Live"),_xlfn.XLOOKUP(_xlfn.TEXTJOIN(" vs ",,C2145:D2145),Calendar!G:G,Calendar!K:K),"")</f>
        <v/>
      </c>
      <c r="AJ2145" s="61" t="str">
        <f>IF(AND(K2145&lt;&gt;"Match of the Day",K2145&lt;&gt;"Match of the Day 2",K2145&lt;&gt;"Match of the Day Repeat"),"",1+MAX($AJ$10:AJ2144))</f>
        <v/>
      </c>
    </row>
    <row r="2146" spans="34:36" x14ac:dyDescent="0.35">
      <c r="AH2146" s="16" t="str">
        <f>IF(AND(B2146="Premier League",E2146="Live"),_xlfn.XLOOKUP(_xlfn.TEXTJOIN(" vs ",,C2146:D2146),Calendar!G:G,Calendar!B:B),IF(AND(B2146="Premier League",E2146="Highlights"),_xlfn.XLOOKUP(H2146,Calendar!O:O,Calendar!N:N,,-1),""))</f>
        <v/>
      </c>
      <c r="AI2146" s="61" t="str">
        <f>IF(AND(AH2146&lt;&gt;"",E2146="Live"),_xlfn.XLOOKUP(_xlfn.TEXTJOIN(" vs ",,C2146:D2146),Calendar!G:G,Calendar!K:K),"")</f>
        <v/>
      </c>
      <c r="AJ2146" s="61" t="str">
        <f>IF(AND(K2146&lt;&gt;"Match of the Day",K2146&lt;&gt;"Match of the Day 2",K2146&lt;&gt;"Match of the Day Repeat"),"",1+MAX($AJ$10:AJ2145))</f>
        <v/>
      </c>
    </row>
    <row r="2147" spans="34:36" x14ac:dyDescent="0.35">
      <c r="AH2147" s="16" t="str">
        <f>IF(AND(B2147="Premier League",E2147="Live"),_xlfn.XLOOKUP(_xlfn.TEXTJOIN(" vs ",,C2147:D2147),Calendar!G:G,Calendar!B:B),IF(AND(B2147="Premier League",E2147="Highlights"),_xlfn.XLOOKUP(H2147,Calendar!O:O,Calendar!N:N,,-1),""))</f>
        <v/>
      </c>
      <c r="AI2147" s="61" t="str">
        <f>IF(AND(AH2147&lt;&gt;"",E2147="Live"),_xlfn.XLOOKUP(_xlfn.TEXTJOIN(" vs ",,C2147:D2147),Calendar!G:G,Calendar!K:K),"")</f>
        <v/>
      </c>
      <c r="AJ2147" s="61" t="str">
        <f>IF(AND(K2147&lt;&gt;"Match of the Day",K2147&lt;&gt;"Match of the Day 2",K2147&lt;&gt;"Match of the Day Repeat"),"",1+MAX($AJ$10:AJ2146))</f>
        <v/>
      </c>
    </row>
    <row r="2148" spans="34:36" x14ac:dyDescent="0.35">
      <c r="AH2148" s="16" t="str">
        <f>IF(AND(B2148="Premier League",E2148="Live"),_xlfn.XLOOKUP(_xlfn.TEXTJOIN(" vs ",,C2148:D2148),Calendar!G:G,Calendar!B:B),IF(AND(B2148="Premier League",E2148="Highlights"),_xlfn.XLOOKUP(H2148,Calendar!O:O,Calendar!N:N,,-1),""))</f>
        <v/>
      </c>
      <c r="AI2148" s="61" t="str">
        <f>IF(AND(AH2148&lt;&gt;"",E2148="Live"),_xlfn.XLOOKUP(_xlfn.TEXTJOIN(" vs ",,C2148:D2148),Calendar!G:G,Calendar!K:K),"")</f>
        <v/>
      </c>
      <c r="AJ2148" s="61" t="str">
        <f>IF(AND(K2148&lt;&gt;"Match of the Day",K2148&lt;&gt;"Match of the Day 2",K2148&lt;&gt;"Match of the Day Repeat"),"",1+MAX($AJ$10:AJ2147))</f>
        <v/>
      </c>
    </row>
    <row r="2149" spans="34:36" x14ac:dyDescent="0.35">
      <c r="AH2149" s="16" t="str">
        <f>IF(AND(B2149="Premier League",E2149="Live"),_xlfn.XLOOKUP(_xlfn.TEXTJOIN(" vs ",,C2149:D2149),Calendar!G:G,Calendar!B:B),IF(AND(B2149="Premier League",E2149="Highlights"),_xlfn.XLOOKUP(H2149,Calendar!O:O,Calendar!N:N,,-1),""))</f>
        <v/>
      </c>
      <c r="AI2149" s="61" t="str">
        <f>IF(AND(AH2149&lt;&gt;"",E2149="Live"),_xlfn.XLOOKUP(_xlfn.TEXTJOIN(" vs ",,C2149:D2149),Calendar!G:G,Calendar!K:K),"")</f>
        <v/>
      </c>
      <c r="AJ2149" s="61" t="str">
        <f>IF(AND(K2149&lt;&gt;"Match of the Day",K2149&lt;&gt;"Match of the Day 2",K2149&lt;&gt;"Match of the Day Repeat"),"",1+MAX($AJ$10:AJ2148))</f>
        <v/>
      </c>
    </row>
    <row r="2150" spans="34:36" x14ac:dyDescent="0.35">
      <c r="AH2150" s="16" t="str">
        <f>IF(AND(B2150="Premier League",E2150="Live"),_xlfn.XLOOKUP(_xlfn.TEXTJOIN(" vs ",,C2150:D2150),Calendar!G:G,Calendar!B:B),IF(AND(B2150="Premier League",E2150="Highlights"),_xlfn.XLOOKUP(H2150,Calendar!O:O,Calendar!N:N,,-1),""))</f>
        <v/>
      </c>
      <c r="AI2150" s="61" t="str">
        <f>IF(AND(AH2150&lt;&gt;"",E2150="Live"),_xlfn.XLOOKUP(_xlfn.TEXTJOIN(" vs ",,C2150:D2150),Calendar!G:G,Calendar!K:K),"")</f>
        <v/>
      </c>
      <c r="AJ2150" s="61" t="str">
        <f>IF(AND(K2150&lt;&gt;"Match of the Day",K2150&lt;&gt;"Match of the Day 2",K2150&lt;&gt;"Match of the Day Repeat"),"",1+MAX($AJ$10:AJ2149))</f>
        <v/>
      </c>
    </row>
    <row r="2151" spans="34:36" x14ac:dyDescent="0.35">
      <c r="AH2151" s="16" t="str">
        <f>IF(AND(B2151="Premier League",E2151="Live"),_xlfn.XLOOKUP(_xlfn.TEXTJOIN(" vs ",,C2151:D2151),Calendar!G:G,Calendar!B:B),IF(AND(B2151="Premier League",E2151="Highlights"),_xlfn.XLOOKUP(H2151,Calendar!O:O,Calendar!N:N,,-1),""))</f>
        <v/>
      </c>
      <c r="AI2151" s="61" t="str">
        <f>IF(AND(AH2151&lt;&gt;"",E2151="Live"),_xlfn.XLOOKUP(_xlfn.TEXTJOIN(" vs ",,C2151:D2151),Calendar!G:G,Calendar!K:K),"")</f>
        <v/>
      </c>
      <c r="AJ2151" s="61" t="str">
        <f>IF(AND(K2151&lt;&gt;"Match of the Day",K2151&lt;&gt;"Match of the Day 2",K2151&lt;&gt;"Match of the Day Repeat"),"",1+MAX($AJ$10:AJ2150))</f>
        <v/>
      </c>
    </row>
    <row r="2152" spans="34:36" x14ac:dyDescent="0.35">
      <c r="AH2152" s="16" t="str">
        <f>IF(AND(B2152="Premier League",E2152="Live"),_xlfn.XLOOKUP(_xlfn.TEXTJOIN(" vs ",,C2152:D2152),Calendar!G:G,Calendar!B:B),IF(AND(B2152="Premier League",E2152="Highlights"),_xlfn.XLOOKUP(H2152,Calendar!O:O,Calendar!N:N,,-1),""))</f>
        <v/>
      </c>
      <c r="AI2152" s="61" t="str">
        <f>IF(AND(AH2152&lt;&gt;"",E2152="Live"),_xlfn.XLOOKUP(_xlfn.TEXTJOIN(" vs ",,C2152:D2152),Calendar!G:G,Calendar!K:K),"")</f>
        <v/>
      </c>
      <c r="AJ2152" s="61" t="str">
        <f>IF(AND(K2152&lt;&gt;"Match of the Day",K2152&lt;&gt;"Match of the Day 2",K2152&lt;&gt;"Match of the Day Repeat"),"",1+MAX($AJ$10:AJ2151))</f>
        <v/>
      </c>
    </row>
    <row r="2153" spans="34:36" x14ac:dyDescent="0.35">
      <c r="AH2153" s="16" t="str">
        <f>IF(AND(B2153="Premier League",E2153="Live"),_xlfn.XLOOKUP(_xlfn.TEXTJOIN(" vs ",,C2153:D2153),Calendar!G:G,Calendar!B:B),IF(AND(B2153="Premier League",E2153="Highlights"),_xlfn.XLOOKUP(H2153,Calendar!O:O,Calendar!N:N,,-1),""))</f>
        <v/>
      </c>
      <c r="AI2153" s="61" t="str">
        <f>IF(AND(AH2153&lt;&gt;"",E2153="Live"),_xlfn.XLOOKUP(_xlfn.TEXTJOIN(" vs ",,C2153:D2153),Calendar!G:G,Calendar!K:K),"")</f>
        <v/>
      </c>
      <c r="AJ2153" s="61" t="str">
        <f>IF(AND(K2153&lt;&gt;"Match of the Day",K2153&lt;&gt;"Match of the Day 2",K2153&lt;&gt;"Match of the Day Repeat"),"",1+MAX($AJ$10:AJ2152))</f>
        <v/>
      </c>
    </row>
    <row r="2154" spans="34:36" x14ac:dyDescent="0.35">
      <c r="AH2154" s="16" t="str">
        <f>IF(AND(B2154="Premier League",E2154="Live"),_xlfn.XLOOKUP(_xlfn.TEXTJOIN(" vs ",,C2154:D2154),Calendar!G:G,Calendar!B:B),IF(AND(B2154="Premier League",E2154="Highlights"),_xlfn.XLOOKUP(H2154,Calendar!O:O,Calendar!N:N,,-1),""))</f>
        <v/>
      </c>
      <c r="AI2154" s="61" t="str">
        <f>IF(AND(AH2154&lt;&gt;"",E2154="Live"),_xlfn.XLOOKUP(_xlfn.TEXTJOIN(" vs ",,C2154:D2154),Calendar!G:G,Calendar!K:K),"")</f>
        <v/>
      </c>
      <c r="AJ2154" s="61" t="str">
        <f>IF(AND(K2154&lt;&gt;"Match of the Day",K2154&lt;&gt;"Match of the Day 2",K2154&lt;&gt;"Match of the Day Repeat"),"",1+MAX($AJ$10:AJ2153))</f>
        <v/>
      </c>
    </row>
    <row r="2155" spans="34:36" x14ac:dyDescent="0.35">
      <c r="AH2155" s="16" t="str">
        <f>IF(AND(B2155="Premier League",E2155="Live"),_xlfn.XLOOKUP(_xlfn.TEXTJOIN(" vs ",,C2155:D2155),Calendar!G:G,Calendar!B:B),IF(AND(B2155="Premier League",E2155="Highlights"),_xlfn.XLOOKUP(H2155,Calendar!O:O,Calendar!N:N,,-1),""))</f>
        <v/>
      </c>
      <c r="AI2155" s="61" t="str">
        <f>IF(AND(AH2155&lt;&gt;"",E2155="Live"),_xlfn.XLOOKUP(_xlfn.TEXTJOIN(" vs ",,C2155:D2155),Calendar!G:G,Calendar!K:K),"")</f>
        <v/>
      </c>
      <c r="AJ2155" s="61" t="str">
        <f>IF(AND(K2155&lt;&gt;"Match of the Day",K2155&lt;&gt;"Match of the Day 2",K2155&lt;&gt;"Match of the Day Repeat"),"",1+MAX($AJ$10:AJ2154))</f>
        <v/>
      </c>
    </row>
    <row r="2156" spans="34:36" x14ac:dyDescent="0.35">
      <c r="AH2156" s="16" t="str">
        <f>IF(AND(B2156="Premier League",E2156="Live"),_xlfn.XLOOKUP(_xlfn.TEXTJOIN(" vs ",,C2156:D2156),Calendar!G:G,Calendar!B:B),IF(AND(B2156="Premier League",E2156="Highlights"),_xlfn.XLOOKUP(H2156,Calendar!O:O,Calendar!N:N,,-1),""))</f>
        <v/>
      </c>
      <c r="AI2156" s="61" t="str">
        <f>IF(AND(AH2156&lt;&gt;"",E2156="Live"),_xlfn.XLOOKUP(_xlfn.TEXTJOIN(" vs ",,C2156:D2156),Calendar!G:G,Calendar!K:K),"")</f>
        <v/>
      </c>
      <c r="AJ2156" s="61" t="str">
        <f>IF(AND(K2156&lt;&gt;"Match of the Day",K2156&lt;&gt;"Match of the Day 2",K2156&lt;&gt;"Match of the Day Repeat"),"",1+MAX($AJ$10:AJ2155))</f>
        <v/>
      </c>
    </row>
    <row r="2157" spans="34:36" x14ac:dyDescent="0.35">
      <c r="AH2157" s="16" t="str">
        <f>IF(AND(B2157="Premier League",E2157="Live"),_xlfn.XLOOKUP(_xlfn.TEXTJOIN(" vs ",,C2157:D2157),Calendar!G:G,Calendar!B:B),IF(AND(B2157="Premier League",E2157="Highlights"),_xlfn.XLOOKUP(H2157,Calendar!O:O,Calendar!N:N,,-1),""))</f>
        <v/>
      </c>
      <c r="AI2157" s="61" t="str">
        <f>IF(AND(AH2157&lt;&gt;"",E2157="Live"),_xlfn.XLOOKUP(_xlfn.TEXTJOIN(" vs ",,C2157:D2157),Calendar!G:G,Calendar!K:K),"")</f>
        <v/>
      </c>
      <c r="AJ2157" s="61" t="str">
        <f>IF(AND(K2157&lt;&gt;"Match of the Day",K2157&lt;&gt;"Match of the Day 2",K2157&lt;&gt;"Match of the Day Repeat"),"",1+MAX($AJ$10:AJ2156))</f>
        <v/>
      </c>
    </row>
    <row r="2158" spans="34:36" x14ac:dyDescent="0.35">
      <c r="AH2158" s="16" t="str">
        <f>IF(AND(B2158="Premier League",E2158="Live"),_xlfn.XLOOKUP(_xlfn.TEXTJOIN(" vs ",,C2158:D2158),Calendar!G:G,Calendar!B:B),IF(AND(B2158="Premier League",E2158="Highlights"),_xlfn.XLOOKUP(H2158,Calendar!O:O,Calendar!N:N,,-1),""))</f>
        <v/>
      </c>
      <c r="AI2158" s="61" t="str">
        <f>IF(AND(AH2158&lt;&gt;"",E2158="Live"),_xlfn.XLOOKUP(_xlfn.TEXTJOIN(" vs ",,C2158:D2158),Calendar!G:G,Calendar!K:K),"")</f>
        <v/>
      </c>
      <c r="AJ2158" s="61" t="str">
        <f>IF(AND(K2158&lt;&gt;"Match of the Day",K2158&lt;&gt;"Match of the Day 2",K2158&lt;&gt;"Match of the Day Repeat"),"",1+MAX($AJ$10:AJ2157))</f>
        <v/>
      </c>
    </row>
    <row r="2159" spans="34:36" x14ac:dyDescent="0.35">
      <c r="AH2159" s="16" t="str">
        <f>IF(AND(B2159="Premier League",E2159="Live"),_xlfn.XLOOKUP(_xlfn.TEXTJOIN(" vs ",,C2159:D2159),Calendar!G:G,Calendar!B:B),IF(AND(B2159="Premier League",E2159="Highlights"),_xlfn.XLOOKUP(H2159,Calendar!O:O,Calendar!N:N,,-1),""))</f>
        <v/>
      </c>
      <c r="AI2159" s="61" t="str">
        <f>IF(AND(AH2159&lt;&gt;"",E2159="Live"),_xlfn.XLOOKUP(_xlfn.TEXTJOIN(" vs ",,C2159:D2159),Calendar!G:G,Calendar!K:K),"")</f>
        <v/>
      </c>
      <c r="AJ2159" s="61" t="str">
        <f>IF(AND(K2159&lt;&gt;"Match of the Day",K2159&lt;&gt;"Match of the Day 2",K2159&lt;&gt;"Match of the Day Repeat"),"",1+MAX($AJ$10:AJ2158))</f>
        <v/>
      </c>
    </row>
    <row r="2160" spans="34:36" x14ac:dyDescent="0.35">
      <c r="AH2160" s="16" t="str">
        <f>IF(AND(B2160="Premier League",E2160="Live"),_xlfn.XLOOKUP(_xlfn.TEXTJOIN(" vs ",,C2160:D2160),Calendar!G:G,Calendar!B:B),IF(AND(B2160="Premier League",E2160="Highlights"),_xlfn.XLOOKUP(H2160,Calendar!O:O,Calendar!N:N,,-1),""))</f>
        <v/>
      </c>
      <c r="AI2160" s="61" t="str">
        <f>IF(AND(AH2160&lt;&gt;"",E2160="Live"),_xlfn.XLOOKUP(_xlfn.TEXTJOIN(" vs ",,C2160:D2160),Calendar!G:G,Calendar!K:K),"")</f>
        <v/>
      </c>
      <c r="AJ2160" s="61" t="str">
        <f>IF(AND(K2160&lt;&gt;"Match of the Day",K2160&lt;&gt;"Match of the Day 2",K2160&lt;&gt;"Match of the Day Repeat"),"",1+MAX($AJ$10:AJ2159))</f>
        <v/>
      </c>
    </row>
    <row r="2161" spans="34:36" x14ac:dyDescent="0.35">
      <c r="AH2161" s="16" t="str">
        <f>IF(AND(B2161="Premier League",E2161="Live"),_xlfn.XLOOKUP(_xlfn.TEXTJOIN(" vs ",,C2161:D2161),Calendar!G:G,Calendar!B:B),IF(AND(B2161="Premier League",E2161="Highlights"),_xlfn.XLOOKUP(H2161,Calendar!O:O,Calendar!N:N,,-1),""))</f>
        <v/>
      </c>
      <c r="AI2161" s="61" t="str">
        <f>IF(AND(AH2161&lt;&gt;"",E2161="Live"),_xlfn.XLOOKUP(_xlfn.TEXTJOIN(" vs ",,C2161:D2161),Calendar!G:G,Calendar!K:K),"")</f>
        <v/>
      </c>
      <c r="AJ2161" s="61" t="str">
        <f>IF(AND(K2161&lt;&gt;"Match of the Day",K2161&lt;&gt;"Match of the Day 2",K2161&lt;&gt;"Match of the Day Repeat"),"",1+MAX($AJ$10:AJ2160))</f>
        <v/>
      </c>
    </row>
    <row r="2162" spans="34:36" x14ac:dyDescent="0.35">
      <c r="AH2162" s="16" t="str">
        <f>IF(AND(B2162="Premier League",E2162="Live"),_xlfn.XLOOKUP(_xlfn.TEXTJOIN(" vs ",,C2162:D2162),Calendar!G:G,Calendar!B:B),IF(AND(B2162="Premier League",E2162="Highlights"),_xlfn.XLOOKUP(H2162,Calendar!O:O,Calendar!N:N,,-1),""))</f>
        <v/>
      </c>
      <c r="AI2162" s="61" t="str">
        <f>IF(AND(AH2162&lt;&gt;"",E2162="Live"),_xlfn.XLOOKUP(_xlfn.TEXTJOIN(" vs ",,C2162:D2162),Calendar!G:G,Calendar!K:K),"")</f>
        <v/>
      </c>
      <c r="AJ2162" s="61" t="str">
        <f>IF(AND(K2162&lt;&gt;"Match of the Day",K2162&lt;&gt;"Match of the Day 2",K2162&lt;&gt;"Match of the Day Repeat"),"",1+MAX($AJ$10:AJ2161))</f>
        <v/>
      </c>
    </row>
    <row r="2163" spans="34:36" x14ac:dyDescent="0.35">
      <c r="AH2163" s="16" t="str">
        <f>IF(AND(B2163="Premier League",E2163="Live"),_xlfn.XLOOKUP(_xlfn.TEXTJOIN(" vs ",,C2163:D2163),Calendar!G:G,Calendar!B:B),IF(AND(B2163="Premier League",E2163="Highlights"),_xlfn.XLOOKUP(H2163,Calendar!O:O,Calendar!N:N,,-1),""))</f>
        <v/>
      </c>
      <c r="AI2163" s="61" t="str">
        <f>IF(AND(AH2163&lt;&gt;"",E2163="Live"),_xlfn.XLOOKUP(_xlfn.TEXTJOIN(" vs ",,C2163:D2163),Calendar!G:G,Calendar!K:K),"")</f>
        <v/>
      </c>
      <c r="AJ2163" s="61" t="str">
        <f>IF(AND(K2163&lt;&gt;"Match of the Day",K2163&lt;&gt;"Match of the Day 2",K2163&lt;&gt;"Match of the Day Repeat"),"",1+MAX($AJ$10:AJ2162))</f>
        <v/>
      </c>
    </row>
    <row r="2164" spans="34:36" x14ac:dyDescent="0.35">
      <c r="AH2164" s="16" t="str">
        <f>IF(AND(B2164="Premier League",E2164="Live"),_xlfn.XLOOKUP(_xlfn.TEXTJOIN(" vs ",,C2164:D2164),Calendar!G:G,Calendar!B:B),IF(AND(B2164="Premier League",E2164="Highlights"),_xlfn.XLOOKUP(H2164,Calendar!O:O,Calendar!N:N,,-1),""))</f>
        <v/>
      </c>
      <c r="AI2164" s="61" t="str">
        <f>IF(AND(AH2164&lt;&gt;"",E2164="Live"),_xlfn.XLOOKUP(_xlfn.TEXTJOIN(" vs ",,C2164:D2164),Calendar!G:G,Calendar!K:K),"")</f>
        <v/>
      </c>
      <c r="AJ2164" s="61" t="str">
        <f>IF(AND(K2164&lt;&gt;"Match of the Day",K2164&lt;&gt;"Match of the Day 2",K2164&lt;&gt;"Match of the Day Repeat"),"",1+MAX($AJ$10:AJ2163))</f>
        <v/>
      </c>
    </row>
    <row r="2165" spans="34:36" x14ac:dyDescent="0.35">
      <c r="AH2165" s="16" t="str">
        <f>IF(AND(B2165="Premier League",E2165="Live"),_xlfn.XLOOKUP(_xlfn.TEXTJOIN(" vs ",,C2165:D2165),Calendar!G:G,Calendar!B:B),IF(AND(B2165="Premier League",E2165="Highlights"),_xlfn.XLOOKUP(H2165,Calendar!O:O,Calendar!N:N,,-1),""))</f>
        <v/>
      </c>
      <c r="AI2165" s="61" t="str">
        <f>IF(AND(AH2165&lt;&gt;"",E2165="Live"),_xlfn.XLOOKUP(_xlfn.TEXTJOIN(" vs ",,C2165:D2165),Calendar!G:G,Calendar!K:K),"")</f>
        <v/>
      </c>
      <c r="AJ2165" s="61" t="str">
        <f>IF(AND(K2165&lt;&gt;"Match of the Day",K2165&lt;&gt;"Match of the Day 2",K2165&lt;&gt;"Match of the Day Repeat"),"",1+MAX($AJ$10:AJ2164))</f>
        <v/>
      </c>
    </row>
    <row r="2166" spans="34:36" x14ac:dyDescent="0.35">
      <c r="AH2166" s="16" t="str">
        <f>IF(AND(B2166="Premier League",E2166="Live"),_xlfn.XLOOKUP(_xlfn.TEXTJOIN(" vs ",,C2166:D2166),Calendar!G:G,Calendar!B:B),IF(AND(B2166="Premier League",E2166="Highlights"),_xlfn.XLOOKUP(H2166,Calendar!O:O,Calendar!N:N,,-1),""))</f>
        <v/>
      </c>
      <c r="AI2166" s="61" t="str">
        <f>IF(AND(AH2166&lt;&gt;"",E2166="Live"),_xlfn.XLOOKUP(_xlfn.TEXTJOIN(" vs ",,C2166:D2166),Calendar!G:G,Calendar!K:K),"")</f>
        <v/>
      </c>
      <c r="AJ2166" s="61" t="str">
        <f>IF(AND(K2166&lt;&gt;"Match of the Day",K2166&lt;&gt;"Match of the Day 2",K2166&lt;&gt;"Match of the Day Repeat"),"",1+MAX($AJ$10:AJ2165))</f>
        <v/>
      </c>
    </row>
    <row r="2167" spans="34:36" x14ac:dyDescent="0.35">
      <c r="AH2167" s="16" t="str">
        <f>IF(AND(B2167="Premier League",E2167="Live"),_xlfn.XLOOKUP(_xlfn.TEXTJOIN(" vs ",,C2167:D2167),Calendar!G:G,Calendar!B:B),IF(AND(B2167="Premier League",E2167="Highlights"),_xlfn.XLOOKUP(H2167,Calendar!O:O,Calendar!N:N,,-1),""))</f>
        <v/>
      </c>
      <c r="AI2167" s="61" t="str">
        <f>IF(AND(AH2167&lt;&gt;"",E2167="Live"),_xlfn.XLOOKUP(_xlfn.TEXTJOIN(" vs ",,C2167:D2167),Calendar!G:G,Calendar!K:K),"")</f>
        <v/>
      </c>
      <c r="AJ2167" s="61" t="str">
        <f>IF(AND(K2167&lt;&gt;"Match of the Day",K2167&lt;&gt;"Match of the Day 2",K2167&lt;&gt;"Match of the Day Repeat"),"",1+MAX($AJ$10:AJ2166))</f>
        <v/>
      </c>
    </row>
    <row r="2168" spans="34:36" x14ac:dyDescent="0.35">
      <c r="AH2168" s="16" t="str">
        <f>IF(AND(B2168="Premier League",E2168="Live"),_xlfn.XLOOKUP(_xlfn.TEXTJOIN(" vs ",,C2168:D2168),Calendar!G:G,Calendar!B:B),IF(AND(B2168="Premier League",E2168="Highlights"),_xlfn.XLOOKUP(H2168,Calendar!O:O,Calendar!N:N,,-1),""))</f>
        <v/>
      </c>
      <c r="AI2168" s="61" t="str">
        <f>IF(AND(AH2168&lt;&gt;"",E2168="Live"),_xlfn.XLOOKUP(_xlfn.TEXTJOIN(" vs ",,C2168:D2168),Calendar!G:G,Calendar!K:K),"")</f>
        <v/>
      </c>
      <c r="AJ2168" s="61" t="str">
        <f>IF(AND(K2168&lt;&gt;"Match of the Day",K2168&lt;&gt;"Match of the Day 2",K2168&lt;&gt;"Match of the Day Repeat"),"",1+MAX($AJ$10:AJ2167))</f>
        <v/>
      </c>
    </row>
    <row r="2169" spans="34:36" x14ac:dyDescent="0.35">
      <c r="AH2169" s="16" t="str">
        <f>IF(AND(B2169="Premier League",E2169="Live"),_xlfn.XLOOKUP(_xlfn.TEXTJOIN(" vs ",,C2169:D2169),Calendar!G:G,Calendar!B:B),IF(AND(B2169="Premier League",E2169="Highlights"),_xlfn.XLOOKUP(H2169,Calendar!O:O,Calendar!N:N,,-1),""))</f>
        <v/>
      </c>
      <c r="AI2169" s="61" t="str">
        <f>IF(AND(AH2169&lt;&gt;"",E2169="Live"),_xlfn.XLOOKUP(_xlfn.TEXTJOIN(" vs ",,C2169:D2169),Calendar!G:G,Calendar!K:K),"")</f>
        <v/>
      </c>
      <c r="AJ2169" s="61" t="str">
        <f>IF(AND(K2169&lt;&gt;"Match of the Day",K2169&lt;&gt;"Match of the Day 2",K2169&lt;&gt;"Match of the Day Repeat"),"",1+MAX($AJ$10:AJ2168))</f>
        <v/>
      </c>
    </row>
    <row r="2170" spans="34:36" x14ac:dyDescent="0.35">
      <c r="AH2170" s="16" t="str">
        <f>IF(AND(B2170="Premier League",E2170="Live"),_xlfn.XLOOKUP(_xlfn.TEXTJOIN(" vs ",,C2170:D2170),Calendar!G:G,Calendar!B:B),IF(AND(B2170="Premier League",E2170="Highlights"),_xlfn.XLOOKUP(H2170,Calendar!O:O,Calendar!N:N,,-1),""))</f>
        <v/>
      </c>
      <c r="AI2170" s="61" t="str">
        <f>IF(AND(AH2170&lt;&gt;"",E2170="Live"),_xlfn.XLOOKUP(_xlfn.TEXTJOIN(" vs ",,C2170:D2170),Calendar!G:G,Calendar!K:K),"")</f>
        <v/>
      </c>
      <c r="AJ2170" s="61" t="str">
        <f>IF(AND(K2170&lt;&gt;"Match of the Day",K2170&lt;&gt;"Match of the Day 2",K2170&lt;&gt;"Match of the Day Repeat"),"",1+MAX($AJ$10:AJ2169))</f>
        <v/>
      </c>
    </row>
    <row r="2171" spans="34:36" x14ac:dyDescent="0.35">
      <c r="AH2171" s="16" t="str">
        <f>IF(AND(B2171="Premier League",E2171="Live"),_xlfn.XLOOKUP(_xlfn.TEXTJOIN(" vs ",,C2171:D2171),Calendar!G:G,Calendar!B:B),IF(AND(B2171="Premier League",E2171="Highlights"),_xlfn.XLOOKUP(H2171,Calendar!O:O,Calendar!N:N,,-1),""))</f>
        <v/>
      </c>
      <c r="AI2171" s="61" t="str">
        <f>IF(AND(AH2171&lt;&gt;"",E2171="Live"),_xlfn.XLOOKUP(_xlfn.TEXTJOIN(" vs ",,C2171:D2171),Calendar!G:G,Calendar!K:K),"")</f>
        <v/>
      </c>
      <c r="AJ2171" s="61" t="str">
        <f>IF(AND(K2171&lt;&gt;"Match of the Day",K2171&lt;&gt;"Match of the Day 2",K2171&lt;&gt;"Match of the Day Repeat"),"",1+MAX($AJ$10:AJ2170))</f>
        <v/>
      </c>
    </row>
    <row r="2172" spans="34:36" x14ac:dyDescent="0.35">
      <c r="AH2172" s="16" t="str">
        <f>IF(AND(B2172="Premier League",E2172="Live"),_xlfn.XLOOKUP(_xlfn.TEXTJOIN(" vs ",,C2172:D2172),Calendar!G:G,Calendar!B:B),IF(AND(B2172="Premier League",E2172="Highlights"),_xlfn.XLOOKUP(H2172,Calendar!O:O,Calendar!N:N,,-1),""))</f>
        <v/>
      </c>
      <c r="AI2172" s="61" t="str">
        <f>IF(AND(AH2172&lt;&gt;"",E2172="Live"),_xlfn.XLOOKUP(_xlfn.TEXTJOIN(" vs ",,C2172:D2172),Calendar!G:G,Calendar!K:K),"")</f>
        <v/>
      </c>
      <c r="AJ2172" s="61" t="str">
        <f>IF(AND(K2172&lt;&gt;"Match of the Day",K2172&lt;&gt;"Match of the Day 2",K2172&lt;&gt;"Match of the Day Repeat"),"",1+MAX($AJ$10:AJ2171))</f>
        <v/>
      </c>
    </row>
    <row r="2173" spans="34:36" x14ac:dyDescent="0.35">
      <c r="AH2173" s="16" t="str">
        <f>IF(AND(B2173="Premier League",E2173="Live"),_xlfn.XLOOKUP(_xlfn.TEXTJOIN(" vs ",,C2173:D2173),Calendar!G:G,Calendar!B:B),IF(AND(B2173="Premier League",E2173="Highlights"),_xlfn.XLOOKUP(H2173,Calendar!O:O,Calendar!N:N,,-1),""))</f>
        <v/>
      </c>
      <c r="AI2173" s="61" t="str">
        <f>IF(AND(AH2173&lt;&gt;"",E2173="Live"),_xlfn.XLOOKUP(_xlfn.TEXTJOIN(" vs ",,C2173:D2173),Calendar!G:G,Calendar!K:K),"")</f>
        <v/>
      </c>
      <c r="AJ2173" s="61" t="str">
        <f>IF(AND(K2173&lt;&gt;"Match of the Day",K2173&lt;&gt;"Match of the Day 2",K2173&lt;&gt;"Match of the Day Repeat"),"",1+MAX($AJ$10:AJ2172))</f>
        <v/>
      </c>
    </row>
    <row r="2174" spans="34:36" x14ac:dyDescent="0.35">
      <c r="AH2174" s="16" t="str">
        <f>IF(AND(B2174="Premier League",E2174="Live"),_xlfn.XLOOKUP(_xlfn.TEXTJOIN(" vs ",,C2174:D2174),Calendar!G:G,Calendar!B:B),IF(AND(B2174="Premier League",E2174="Highlights"),_xlfn.XLOOKUP(H2174,Calendar!O:O,Calendar!N:N,,-1),""))</f>
        <v/>
      </c>
      <c r="AI2174" s="61" t="str">
        <f>IF(AND(AH2174&lt;&gt;"",E2174="Live"),_xlfn.XLOOKUP(_xlfn.TEXTJOIN(" vs ",,C2174:D2174),Calendar!G:G,Calendar!K:K),"")</f>
        <v/>
      </c>
      <c r="AJ2174" s="61" t="str">
        <f>IF(AND(K2174&lt;&gt;"Match of the Day",K2174&lt;&gt;"Match of the Day 2",K2174&lt;&gt;"Match of the Day Repeat"),"",1+MAX($AJ$10:AJ2173))</f>
        <v/>
      </c>
    </row>
    <row r="2175" spans="34:36" x14ac:dyDescent="0.35">
      <c r="AH2175" s="16" t="str">
        <f>IF(AND(B2175="Premier League",E2175="Live"),_xlfn.XLOOKUP(_xlfn.TEXTJOIN(" vs ",,C2175:D2175),Calendar!G:G,Calendar!B:B),IF(AND(B2175="Premier League",E2175="Highlights"),_xlfn.XLOOKUP(H2175,Calendar!O:O,Calendar!N:N,,-1),""))</f>
        <v/>
      </c>
      <c r="AI2175" s="61" t="str">
        <f>IF(AND(AH2175&lt;&gt;"",E2175="Live"),_xlfn.XLOOKUP(_xlfn.TEXTJOIN(" vs ",,C2175:D2175),Calendar!G:G,Calendar!K:K),"")</f>
        <v/>
      </c>
      <c r="AJ2175" s="61" t="str">
        <f>IF(AND(K2175&lt;&gt;"Match of the Day",K2175&lt;&gt;"Match of the Day 2",K2175&lt;&gt;"Match of the Day Repeat"),"",1+MAX($AJ$10:AJ2174))</f>
        <v/>
      </c>
    </row>
    <row r="2176" spans="34:36" x14ac:dyDescent="0.35">
      <c r="AH2176" s="16" t="str">
        <f>IF(AND(B2176="Premier League",E2176="Live"),_xlfn.XLOOKUP(_xlfn.TEXTJOIN(" vs ",,C2176:D2176),Calendar!G:G,Calendar!B:B),IF(AND(B2176="Premier League",E2176="Highlights"),_xlfn.XLOOKUP(H2176,Calendar!O:O,Calendar!N:N,,-1),""))</f>
        <v/>
      </c>
      <c r="AI2176" s="61" t="str">
        <f>IF(AND(AH2176&lt;&gt;"",E2176="Live"),_xlfn.XLOOKUP(_xlfn.TEXTJOIN(" vs ",,C2176:D2176),Calendar!G:G,Calendar!K:K),"")</f>
        <v/>
      </c>
      <c r="AJ2176" s="61" t="str">
        <f>IF(AND(K2176&lt;&gt;"Match of the Day",K2176&lt;&gt;"Match of the Day 2",K2176&lt;&gt;"Match of the Day Repeat"),"",1+MAX($AJ$10:AJ2175))</f>
        <v/>
      </c>
    </row>
    <row r="2177" spans="34:36" x14ac:dyDescent="0.35">
      <c r="AH2177" s="16" t="str">
        <f>IF(AND(B2177="Premier League",E2177="Live"),_xlfn.XLOOKUP(_xlfn.TEXTJOIN(" vs ",,C2177:D2177),Calendar!G:G,Calendar!B:B),IF(AND(B2177="Premier League",E2177="Highlights"),_xlfn.XLOOKUP(H2177,Calendar!O:O,Calendar!N:N,,-1),""))</f>
        <v/>
      </c>
      <c r="AI2177" s="61" t="str">
        <f>IF(AND(AH2177&lt;&gt;"",E2177="Live"),_xlfn.XLOOKUP(_xlfn.TEXTJOIN(" vs ",,C2177:D2177),Calendar!G:G,Calendar!K:K),"")</f>
        <v/>
      </c>
      <c r="AJ2177" s="61" t="str">
        <f>IF(AND(K2177&lt;&gt;"Match of the Day",K2177&lt;&gt;"Match of the Day 2",K2177&lt;&gt;"Match of the Day Repeat"),"",1+MAX($AJ$10:AJ2176))</f>
        <v/>
      </c>
    </row>
    <row r="2178" spans="34:36" x14ac:dyDescent="0.35">
      <c r="AH2178" s="16" t="str">
        <f>IF(AND(B2178="Premier League",E2178="Live"),_xlfn.XLOOKUP(_xlfn.TEXTJOIN(" vs ",,C2178:D2178),Calendar!G:G,Calendar!B:B),IF(AND(B2178="Premier League",E2178="Highlights"),_xlfn.XLOOKUP(H2178,Calendar!O:O,Calendar!N:N,,-1),""))</f>
        <v/>
      </c>
      <c r="AI2178" s="61" t="str">
        <f>IF(AND(AH2178&lt;&gt;"",E2178="Live"),_xlfn.XLOOKUP(_xlfn.TEXTJOIN(" vs ",,C2178:D2178),Calendar!G:G,Calendar!K:K),"")</f>
        <v/>
      </c>
      <c r="AJ2178" s="61" t="str">
        <f>IF(AND(K2178&lt;&gt;"Match of the Day",K2178&lt;&gt;"Match of the Day 2",K2178&lt;&gt;"Match of the Day Repeat"),"",1+MAX($AJ$10:AJ2177))</f>
        <v/>
      </c>
    </row>
    <row r="2179" spans="34:36" x14ac:dyDescent="0.35">
      <c r="AH2179" s="16" t="str">
        <f>IF(AND(B2179="Premier League",E2179="Live"),_xlfn.XLOOKUP(_xlfn.TEXTJOIN(" vs ",,C2179:D2179),Calendar!G:G,Calendar!B:B),IF(AND(B2179="Premier League",E2179="Highlights"),_xlfn.XLOOKUP(H2179,Calendar!O:O,Calendar!N:N,,-1),""))</f>
        <v/>
      </c>
      <c r="AI2179" s="61" t="str">
        <f>IF(AND(AH2179&lt;&gt;"",E2179="Live"),_xlfn.XLOOKUP(_xlfn.TEXTJOIN(" vs ",,C2179:D2179),Calendar!G:G,Calendar!K:K),"")</f>
        <v/>
      </c>
      <c r="AJ2179" s="61" t="str">
        <f>IF(AND(K2179&lt;&gt;"Match of the Day",K2179&lt;&gt;"Match of the Day 2",K2179&lt;&gt;"Match of the Day Repeat"),"",1+MAX($AJ$10:AJ2178))</f>
        <v/>
      </c>
    </row>
    <row r="2180" spans="34:36" x14ac:dyDescent="0.35">
      <c r="AH2180" s="16" t="str">
        <f>IF(AND(B2180="Premier League",E2180="Live"),_xlfn.XLOOKUP(_xlfn.TEXTJOIN(" vs ",,C2180:D2180),Calendar!G:G,Calendar!B:B),IF(AND(B2180="Premier League",E2180="Highlights"),_xlfn.XLOOKUP(H2180,Calendar!O:O,Calendar!N:N,,-1),""))</f>
        <v/>
      </c>
      <c r="AI2180" s="61" t="str">
        <f>IF(AND(AH2180&lt;&gt;"",E2180="Live"),_xlfn.XLOOKUP(_xlfn.TEXTJOIN(" vs ",,C2180:D2180),Calendar!G:G,Calendar!K:K),"")</f>
        <v/>
      </c>
      <c r="AJ2180" s="61" t="str">
        <f>IF(AND(K2180&lt;&gt;"Match of the Day",K2180&lt;&gt;"Match of the Day 2",K2180&lt;&gt;"Match of the Day Repeat"),"",1+MAX($AJ$10:AJ2179))</f>
        <v/>
      </c>
    </row>
    <row r="2181" spans="34:36" x14ac:dyDescent="0.35">
      <c r="AH2181" s="16" t="str">
        <f>IF(AND(B2181="Premier League",E2181="Live"),_xlfn.XLOOKUP(_xlfn.TEXTJOIN(" vs ",,C2181:D2181),Calendar!G:G,Calendar!B:B),IF(AND(B2181="Premier League",E2181="Highlights"),_xlfn.XLOOKUP(H2181,Calendar!O:O,Calendar!N:N,,-1),""))</f>
        <v/>
      </c>
      <c r="AI2181" s="61" t="str">
        <f>IF(AND(AH2181&lt;&gt;"",E2181="Live"),_xlfn.XLOOKUP(_xlfn.TEXTJOIN(" vs ",,C2181:D2181),Calendar!G:G,Calendar!K:K),"")</f>
        <v/>
      </c>
      <c r="AJ2181" s="61" t="str">
        <f>IF(AND(K2181&lt;&gt;"Match of the Day",K2181&lt;&gt;"Match of the Day 2",K2181&lt;&gt;"Match of the Day Repeat"),"",1+MAX($AJ$10:AJ2180))</f>
        <v/>
      </c>
    </row>
    <row r="2182" spans="34:36" x14ac:dyDescent="0.35">
      <c r="AH2182" s="16" t="str">
        <f>IF(AND(B2182="Premier League",E2182="Live"),_xlfn.XLOOKUP(_xlfn.TEXTJOIN(" vs ",,C2182:D2182),Calendar!G:G,Calendar!B:B),IF(AND(B2182="Premier League",E2182="Highlights"),_xlfn.XLOOKUP(H2182,Calendar!O:O,Calendar!N:N,,-1),""))</f>
        <v/>
      </c>
      <c r="AI2182" s="61" t="str">
        <f>IF(AND(AH2182&lt;&gt;"",E2182="Live"),_xlfn.XLOOKUP(_xlfn.TEXTJOIN(" vs ",,C2182:D2182),Calendar!G:G,Calendar!K:K),"")</f>
        <v/>
      </c>
      <c r="AJ2182" s="61" t="str">
        <f>IF(AND(K2182&lt;&gt;"Match of the Day",K2182&lt;&gt;"Match of the Day 2",K2182&lt;&gt;"Match of the Day Repeat"),"",1+MAX($AJ$10:AJ2181))</f>
        <v/>
      </c>
    </row>
    <row r="2183" spans="34:36" x14ac:dyDescent="0.35">
      <c r="AH2183" s="16" t="str">
        <f>IF(AND(B2183="Premier League",E2183="Live"),_xlfn.XLOOKUP(_xlfn.TEXTJOIN(" vs ",,C2183:D2183),Calendar!G:G,Calendar!B:B),IF(AND(B2183="Premier League",E2183="Highlights"),_xlfn.XLOOKUP(H2183,Calendar!O:O,Calendar!N:N,,-1),""))</f>
        <v/>
      </c>
      <c r="AI2183" s="61" t="str">
        <f>IF(AND(AH2183&lt;&gt;"",E2183="Live"),_xlfn.XLOOKUP(_xlfn.TEXTJOIN(" vs ",,C2183:D2183),Calendar!G:G,Calendar!K:K),"")</f>
        <v/>
      </c>
      <c r="AJ2183" s="61" t="str">
        <f>IF(AND(K2183&lt;&gt;"Match of the Day",K2183&lt;&gt;"Match of the Day 2",K2183&lt;&gt;"Match of the Day Repeat"),"",1+MAX($AJ$10:AJ2182))</f>
        <v/>
      </c>
    </row>
    <row r="2184" spans="34:36" x14ac:dyDescent="0.35">
      <c r="AH2184" s="16" t="str">
        <f>IF(AND(B2184="Premier League",E2184="Live"),_xlfn.XLOOKUP(_xlfn.TEXTJOIN(" vs ",,C2184:D2184),Calendar!G:G,Calendar!B:B),IF(AND(B2184="Premier League",E2184="Highlights"),_xlfn.XLOOKUP(H2184,Calendar!O:O,Calendar!N:N,,-1),""))</f>
        <v/>
      </c>
      <c r="AI2184" s="61" t="str">
        <f>IF(AND(AH2184&lt;&gt;"",E2184="Live"),_xlfn.XLOOKUP(_xlfn.TEXTJOIN(" vs ",,C2184:D2184),Calendar!G:G,Calendar!K:K),"")</f>
        <v/>
      </c>
      <c r="AJ2184" s="61" t="str">
        <f>IF(AND(K2184&lt;&gt;"Match of the Day",K2184&lt;&gt;"Match of the Day 2",K2184&lt;&gt;"Match of the Day Repeat"),"",1+MAX($AJ$10:AJ2183))</f>
        <v/>
      </c>
    </row>
    <row r="2185" spans="34:36" x14ac:dyDescent="0.35">
      <c r="AH2185" s="16" t="str">
        <f>IF(AND(B2185="Premier League",E2185="Live"),_xlfn.XLOOKUP(_xlfn.TEXTJOIN(" vs ",,C2185:D2185),Calendar!G:G,Calendar!B:B),IF(AND(B2185="Premier League",E2185="Highlights"),_xlfn.XLOOKUP(H2185,Calendar!O:O,Calendar!N:N,,-1),""))</f>
        <v/>
      </c>
      <c r="AI2185" s="61" t="str">
        <f>IF(AND(AH2185&lt;&gt;"",E2185="Live"),_xlfn.XLOOKUP(_xlfn.TEXTJOIN(" vs ",,C2185:D2185),Calendar!G:G,Calendar!K:K),"")</f>
        <v/>
      </c>
      <c r="AJ2185" s="61" t="str">
        <f>IF(AND(K2185&lt;&gt;"Match of the Day",K2185&lt;&gt;"Match of the Day 2",K2185&lt;&gt;"Match of the Day Repeat"),"",1+MAX($AJ$10:AJ2184))</f>
        <v/>
      </c>
    </row>
    <row r="2186" spans="34:36" x14ac:dyDescent="0.35">
      <c r="AH2186" s="16" t="str">
        <f>IF(AND(B2186="Premier League",E2186="Live"),_xlfn.XLOOKUP(_xlfn.TEXTJOIN(" vs ",,C2186:D2186),Calendar!G:G,Calendar!B:B),IF(AND(B2186="Premier League",E2186="Highlights"),_xlfn.XLOOKUP(H2186,Calendar!O:O,Calendar!N:N,,-1),""))</f>
        <v/>
      </c>
      <c r="AI2186" s="61" t="str">
        <f>IF(AND(AH2186&lt;&gt;"",E2186="Live"),_xlfn.XLOOKUP(_xlfn.TEXTJOIN(" vs ",,C2186:D2186),Calendar!G:G,Calendar!K:K),"")</f>
        <v/>
      </c>
      <c r="AJ2186" s="61" t="str">
        <f>IF(AND(K2186&lt;&gt;"Match of the Day",K2186&lt;&gt;"Match of the Day 2",K2186&lt;&gt;"Match of the Day Repeat"),"",1+MAX($AJ$10:AJ2185))</f>
        <v/>
      </c>
    </row>
    <row r="2187" spans="34:36" x14ac:dyDescent="0.35">
      <c r="AH2187" s="16" t="str">
        <f>IF(AND(B2187="Premier League",E2187="Live"),_xlfn.XLOOKUP(_xlfn.TEXTJOIN(" vs ",,C2187:D2187),Calendar!G:G,Calendar!B:B),IF(AND(B2187="Premier League",E2187="Highlights"),_xlfn.XLOOKUP(H2187,Calendar!O:O,Calendar!N:N,,-1),""))</f>
        <v/>
      </c>
      <c r="AI2187" s="61" t="str">
        <f>IF(AND(AH2187&lt;&gt;"",E2187="Live"),_xlfn.XLOOKUP(_xlfn.TEXTJOIN(" vs ",,C2187:D2187),Calendar!G:G,Calendar!K:K),"")</f>
        <v/>
      </c>
      <c r="AJ2187" s="61" t="str">
        <f>IF(AND(K2187&lt;&gt;"Match of the Day",K2187&lt;&gt;"Match of the Day 2",K2187&lt;&gt;"Match of the Day Repeat"),"",1+MAX($AJ$10:AJ2186))</f>
        <v/>
      </c>
    </row>
    <row r="2188" spans="34:36" x14ac:dyDescent="0.35">
      <c r="AH2188" s="16" t="str">
        <f>IF(AND(B2188="Premier League",E2188="Live"),_xlfn.XLOOKUP(_xlfn.TEXTJOIN(" vs ",,C2188:D2188),Calendar!G:G,Calendar!B:B),IF(AND(B2188="Premier League",E2188="Highlights"),_xlfn.XLOOKUP(H2188,Calendar!O:O,Calendar!N:N,,-1),""))</f>
        <v/>
      </c>
      <c r="AI2188" s="61" t="str">
        <f>IF(AND(AH2188&lt;&gt;"",E2188="Live"),_xlfn.XLOOKUP(_xlfn.TEXTJOIN(" vs ",,C2188:D2188),Calendar!G:G,Calendar!K:K),"")</f>
        <v/>
      </c>
      <c r="AJ2188" s="61" t="str">
        <f>IF(AND(K2188&lt;&gt;"Match of the Day",K2188&lt;&gt;"Match of the Day 2",K2188&lt;&gt;"Match of the Day Repeat"),"",1+MAX($AJ$10:AJ2187))</f>
        <v/>
      </c>
    </row>
    <row r="2189" spans="34:36" x14ac:dyDescent="0.35">
      <c r="AH2189" s="16" t="str">
        <f>IF(AND(B2189="Premier League",E2189="Live"),_xlfn.XLOOKUP(_xlfn.TEXTJOIN(" vs ",,C2189:D2189),Calendar!G:G,Calendar!B:B),IF(AND(B2189="Premier League",E2189="Highlights"),_xlfn.XLOOKUP(H2189,Calendar!O:O,Calendar!N:N,,-1),""))</f>
        <v/>
      </c>
      <c r="AI2189" s="61" t="str">
        <f>IF(AND(AH2189&lt;&gt;"",E2189="Live"),_xlfn.XLOOKUP(_xlfn.TEXTJOIN(" vs ",,C2189:D2189),Calendar!G:G,Calendar!K:K),"")</f>
        <v/>
      </c>
      <c r="AJ2189" s="61" t="str">
        <f>IF(AND(K2189&lt;&gt;"Match of the Day",K2189&lt;&gt;"Match of the Day 2",K2189&lt;&gt;"Match of the Day Repeat"),"",1+MAX($AJ$10:AJ2188))</f>
        <v/>
      </c>
    </row>
    <row r="2190" spans="34:36" x14ac:dyDescent="0.35">
      <c r="AH2190" s="16" t="str">
        <f>IF(AND(B2190="Premier League",E2190="Live"),_xlfn.XLOOKUP(_xlfn.TEXTJOIN(" vs ",,C2190:D2190),Calendar!G:G,Calendar!B:B),IF(AND(B2190="Premier League",E2190="Highlights"),_xlfn.XLOOKUP(H2190,Calendar!O:O,Calendar!N:N,,-1),""))</f>
        <v/>
      </c>
      <c r="AI2190" s="61" t="str">
        <f>IF(AND(AH2190&lt;&gt;"",E2190="Live"),_xlfn.XLOOKUP(_xlfn.TEXTJOIN(" vs ",,C2190:D2190),Calendar!G:G,Calendar!K:K),"")</f>
        <v/>
      </c>
      <c r="AJ2190" s="61" t="str">
        <f>IF(AND(K2190&lt;&gt;"Match of the Day",K2190&lt;&gt;"Match of the Day 2",K2190&lt;&gt;"Match of the Day Repeat"),"",1+MAX($AJ$10:AJ2189))</f>
        <v/>
      </c>
    </row>
    <row r="2191" spans="34:36" x14ac:dyDescent="0.35">
      <c r="AH2191" s="16" t="str">
        <f>IF(AND(B2191="Premier League",E2191="Live"),_xlfn.XLOOKUP(_xlfn.TEXTJOIN(" vs ",,C2191:D2191),Calendar!G:G,Calendar!B:B),IF(AND(B2191="Premier League",E2191="Highlights"),_xlfn.XLOOKUP(H2191,Calendar!O:O,Calendar!N:N,,-1),""))</f>
        <v/>
      </c>
      <c r="AI2191" s="61" t="str">
        <f>IF(AND(AH2191&lt;&gt;"",E2191="Live"),_xlfn.XLOOKUP(_xlfn.TEXTJOIN(" vs ",,C2191:D2191),Calendar!G:G,Calendar!K:K),"")</f>
        <v/>
      </c>
      <c r="AJ2191" s="61" t="str">
        <f>IF(AND(K2191&lt;&gt;"Match of the Day",K2191&lt;&gt;"Match of the Day 2",K2191&lt;&gt;"Match of the Day Repeat"),"",1+MAX($AJ$10:AJ2190))</f>
        <v/>
      </c>
    </row>
    <row r="2192" spans="34:36" x14ac:dyDescent="0.35">
      <c r="AH2192" s="16" t="str">
        <f>IF(AND(B2192="Premier League",E2192="Live"),_xlfn.XLOOKUP(_xlfn.TEXTJOIN(" vs ",,C2192:D2192),Calendar!G:G,Calendar!B:B),IF(AND(B2192="Premier League",E2192="Highlights"),_xlfn.XLOOKUP(H2192,Calendar!O:O,Calendar!N:N,,-1),""))</f>
        <v/>
      </c>
      <c r="AI2192" s="61" t="str">
        <f>IF(AND(AH2192&lt;&gt;"",E2192="Live"),_xlfn.XLOOKUP(_xlfn.TEXTJOIN(" vs ",,C2192:D2192),Calendar!G:G,Calendar!K:K),"")</f>
        <v/>
      </c>
      <c r="AJ2192" s="61" t="str">
        <f>IF(AND(K2192&lt;&gt;"Match of the Day",K2192&lt;&gt;"Match of the Day 2",K2192&lt;&gt;"Match of the Day Repeat"),"",1+MAX($AJ$10:AJ2191))</f>
        <v/>
      </c>
    </row>
    <row r="2193" spans="34:36" x14ac:dyDescent="0.35">
      <c r="AH2193" s="16" t="str">
        <f>IF(AND(B2193="Premier League",E2193="Live"),_xlfn.XLOOKUP(_xlfn.TEXTJOIN(" vs ",,C2193:D2193),Calendar!G:G,Calendar!B:B),IF(AND(B2193="Premier League",E2193="Highlights"),_xlfn.XLOOKUP(H2193,Calendar!O:O,Calendar!N:N,,-1),""))</f>
        <v/>
      </c>
      <c r="AI2193" s="61" t="str">
        <f>IF(AND(AH2193&lt;&gt;"",E2193="Live"),_xlfn.XLOOKUP(_xlfn.TEXTJOIN(" vs ",,C2193:D2193),Calendar!G:G,Calendar!K:K),"")</f>
        <v/>
      </c>
      <c r="AJ2193" s="61" t="str">
        <f>IF(AND(K2193&lt;&gt;"Match of the Day",K2193&lt;&gt;"Match of the Day 2",K2193&lt;&gt;"Match of the Day Repeat"),"",1+MAX($AJ$10:AJ2192))</f>
        <v/>
      </c>
    </row>
    <row r="2194" spans="34:36" x14ac:dyDescent="0.35">
      <c r="AH2194" s="16" t="str">
        <f>IF(AND(B2194="Premier League",E2194="Live"),_xlfn.XLOOKUP(_xlfn.TEXTJOIN(" vs ",,C2194:D2194),Calendar!G:G,Calendar!B:B),IF(AND(B2194="Premier League",E2194="Highlights"),_xlfn.XLOOKUP(H2194,Calendar!O:O,Calendar!N:N,,-1),""))</f>
        <v/>
      </c>
      <c r="AI2194" s="61" t="str">
        <f>IF(AND(AH2194&lt;&gt;"",E2194="Live"),_xlfn.XLOOKUP(_xlfn.TEXTJOIN(" vs ",,C2194:D2194),Calendar!G:G,Calendar!K:K),"")</f>
        <v/>
      </c>
      <c r="AJ2194" s="61" t="str">
        <f>IF(AND(K2194&lt;&gt;"Match of the Day",K2194&lt;&gt;"Match of the Day 2",K2194&lt;&gt;"Match of the Day Repeat"),"",1+MAX($AJ$10:AJ2193))</f>
        <v/>
      </c>
    </row>
    <row r="2195" spans="34:36" x14ac:dyDescent="0.35">
      <c r="AH2195" s="16" t="str">
        <f>IF(AND(B2195="Premier League",E2195="Live"),_xlfn.XLOOKUP(_xlfn.TEXTJOIN(" vs ",,C2195:D2195),Calendar!G:G,Calendar!B:B),IF(AND(B2195="Premier League",E2195="Highlights"),_xlfn.XLOOKUP(H2195,Calendar!O:O,Calendar!N:N,,-1),""))</f>
        <v/>
      </c>
      <c r="AI2195" s="61" t="str">
        <f>IF(AND(AH2195&lt;&gt;"",E2195="Live"),_xlfn.XLOOKUP(_xlfn.TEXTJOIN(" vs ",,C2195:D2195),Calendar!G:G,Calendar!K:K),"")</f>
        <v/>
      </c>
      <c r="AJ2195" s="61" t="str">
        <f>IF(AND(K2195&lt;&gt;"Match of the Day",K2195&lt;&gt;"Match of the Day 2",K2195&lt;&gt;"Match of the Day Repeat"),"",1+MAX($AJ$10:AJ2194))</f>
        <v/>
      </c>
    </row>
    <row r="2196" spans="34:36" x14ac:dyDescent="0.35">
      <c r="AH2196" s="16" t="str">
        <f>IF(AND(B2196="Premier League",E2196="Live"),_xlfn.XLOOKUP(_xlfn.TEXTJOIN(" vs ",,C2196:D2196),Calendar!G:G,Calendar!B:B),IF(AND(B2196="Premier League",E2196="Highlights"),_xlfn.XLOOKUP(H2196,Calendar!O:O,Calendar!N:N,,-1),""))</f>
        <v/>
      </c>
      <c r="AI2196" s="61" t="str">
        <f>IF(AND(AH2196&lt;&gt;"",E2196="Live"),_xlfn.XLOOKUP(_xlfn.TEXTJOIN(" vs ",,C2196:D2196),Calendar!G:G,Calendar!K:K),"")</f>
        <v/>
      </c>
      <c r="AJ2196" s="61" t="str">
        <f>IF(AND(K2196&lt;&gt;"Match of the Day",K2196&lt;&gt;"Match of the Day 2",K2196&lt;&gt;"Match of the Day Repeat"),"",1+MAX($AJ$10:AJ2195))</f>
        <v/>
      </c>
    </row>
    <row r="2197" spans="34:36" x14ac:dyDescent="0.35">
      <c r="AH2197" s="16" t="str">
        <f>IF(AND(B2197="Premier League",E2197="Live"),_xlfn.XLOOKUP(_xlfn.TEXTJOIN(" vs ",,C2197:D2197),Calendar!G:G,Calendar!B:B),IF(AND(B2197="Premier League",E2197="Highlights"),_xlfn.XLOOKUP(H2197,Calendar!O:O,Calendar!N:N,,-1),""))</f>
        <v/>
      </c>
      <c r="AI2197" s="61" t="str">
        <f>IF(AND(AH2197&lt;&gt;"",E2197="Live"),_xlfn.XLOOKUP(_xlfn.TEXTJOIN(" vs ",,C2197:D2197),Calendar!G:G,Calendar!K:K),"")</f>
        <v/>
      </c>
      <c r="AJ2197" s="61" t="str">
        <f>IF(AND(K2197&lt;&gt;"Match of the Day",K2197&lt;&gt;"Match of the Day 2",K2197&lt;&gt;"Match of the Day Repeat"),"",1+MAX($AJ$10:AJ2196))</f>
        <v/>
      </c>
    </row>
    <row r="2198" spans="34:36" x14ac:dyDescent="0.35">
      <c r="AH2198" s="16" t="str">
        <f>IF(AND(B2198="Premier League",E2198="Live"),_xlfn.XLOOKUP(_xlfn.TEXTJOIN(" vs ",,C2198:D2198),Calendar!G:G,Calendar!B:B),IF(AND(B2198="Premier League",E2198="Highlights"),_xlfn.XLOOKUP(H2198,Calendar!O:O,Calendar!N:N,,-1),""))</f>
        <v/>
      </c>
      <c r="AI2198" s="61" t="str">
        <f>IF(AND(AH2198&lt;&gt;"",E2198="Live"),_xlfn.XLOOKUP(_xlfn.TEXTJOIN(" vs ",,C2198:D2198),Calendar!G:G,Calendar!K:K),"")</f>
        <v/>
      </c>
      <c r="AJ2198" s="61" t="str">
        <f>IF(AND(K2198&lt;&gt;"Match of the Day",K2198&lt;&gt;"Match of the Day 2",K2198&lt;&gt;"Match of the Day Repeat"),"",1+MAX($AJ$10:AJ2197))</f>
        <v/>
      </c>
    </row>
    <row r="2199" spans="34:36" x14ac:dyDescent="0.35">
      <c r="AH2199" s="16" t="str">
        <f>IF(AND(B2199="Premier League",E2199="Live"),_xlfn.XLOOKUP(_xlfn.TEXTJOIN(" vs ",,C2199:D2199),Calendar!G:G,Calendar!B:B),IF(AND(B2199="Premier League",E2199="Highlights"),_xlfn.XLOOKUP(H2199,Calendar!O:O,Calendar!N:N,,-1),""))</f>
        <v/>
      </c>
      <c r="AI2199" s="61" t="str">
        <f>IF(AND(AH2199&lt;&gt;"",E2199="Live"),_xlfn.XLOOKUP(_xlfn.TEXTJOIN(" vs ",,C2199:D2199),Calendar!G:G,Calendar!K:K),"")</f>
        <v/>
      </c>
      <c r="AJ2199" s="61" t="str">
        <f>IF(AND(K2199&lt;&gt;"Match of the Day",K2199&lt;&gt;"Match of the Day 2",K2199&lt;&gt;"Match of the Day Repeat"),"",1+MAX($AJ$10:AJ2198))</f>
        <v/>
      </c>
    </row>
    <row r="2200" spans="34:36" x14ac:dyDescent="0.35">
      <c r="AH2200" s="16" t="str">
        <f>IF(AND(B2200="Premier League",E2200="Live"),_xlfn.XLOOKUP(_xlfn.TEXTJOIN(" vs ",,C2200:D2200),Calendar!G:G,Calendar!B:B),IF(AND(B2200="Premier League",E2200="Highlights"),_xlfn.XLOOKUP(H2200,Calendar!O:O,Calendar!N:N,,-1),""))</f>
        <v/>
      </c>
      <c r="AI2200" s="61" t="str">
        <f>IF(AND(AH2200&lt;&gt;"",E2200="Live"),_xlfn.XLOOKUP(_xlfn.TEXTJOIN(" vs ",,C2200:D2200),Calendar!G:G,Calendar!K:K),"")</f>
        <v/>
      </c>
      <c r="AJ2200" s="61" t="str">
        <f>IF(AND(K2200&lt;&gt;"Match of the Day",K2200&lt;&gt;"Match of the Day 2",K2200&lt;&gt;"Match of the Day Repeat"),"",1+MAX($AJ$10:AJ2199))</f>
        <v/>
      </c>
    </row>
    <row r="2201" spans="34:36" x14ac:dyDescent="0.35">
      <c r="AH2201" s="16" t="str">
        <f>IF(AND(B2201="Premier League",E2201="Live"),_xlfn.XLOOKUP(_xlfn.TEXTJOIN(" vs ",,C2201:D2201),Calendar!G:G,Calendar!B:B),IF(AND(B2201="Premier League",E2201="Highlights"),_xlfn.XLOOKUP(H2201,Calendar!O:O,Calendar!N:N,,-1),""))</f>
        <v/>
      </c>
      <c r="AI2201" s="61" t="str">
        <f>IF(AND(AH2201&lt;&gt;"",E2201="Live"),_xlfn.XLOOKUP(_xlfn.TEXTJOIN(" vs ",,C2201:D2201),Calendar!G:G,Calendar!K:K),"")</f>
        <v/>
      </c>
      <c r="AJ2201" s="61" t="str">
        <f>IF(AND(K2201&lt;&gt;"Match of the Day",K2201&lt;&gt;"Match of the Day 2",K2201&lt;&gt;"Match of the Day Repeat"),"",1+MAX($AJ$10:AJ2200))</f>
        <v/>
      </c>
    </row>
    <row r="2202" spans="34:36" x14ac:dyDescent="0.35">
      <c r="AH2202" s="16" t="str">
        <f>IF(AND(B2202="Premier League",E2202="Live"),_xlfn.XLOOKUP(_xlfn.TEXTJOIN(" vs ",,C2202:D2202),Calendar!G:G,Calendar!B:B),IF(AND(B2202="Premier League",E2202="Highlights"),_xlfn.XLOOKUP(H2202,Calendar!O:O,Calendar!N:N,,-1),""))</f>
        <v/>
      </c>
      <c r="AI2202" s="61" t="str">
        <f>IF(AND(AH2202&lt;&gt;"",E2202="Live"),_xlfn.XLOOKUP(_xlfn.TEXTJOIN(" vs ",,C2202:D2202),Calendar!G:G,Calendar!K:K),"")</f>
        <v/>
      </c>
      <c r="AJ2202" s="61" t="str">
        <f>IF(AND(K2202&lt;&gt;"Match of the Day",K2202&lt;&gt;"Match of the Day 2",K2202&lt;&gt;"Match of the Day Repeat"),"",1+MAX($AJ$10:AJ2201))</f>
        <v/>
      </c>
    </row>
    <row r="2203" spans="34:36" x14ac:dyDescent="0.35">
      <c r="AH2203" s="16" t="str">
        <f>IF(AND(B2203="Premier League",E2203="Live"),_xlfn.XLOOKUP(_xlfn.TEXTJOIN(" vs ",,C2203:D2203),Calendar!G:G,Calendar!B:B),IF(AND(B2203="Premier League",E2203="Highlights"),_xlfn.XLOOKUP(H2203,Calendar!O:O,Calendar!N:N,,-1),""))</f>
        <v/>
      </c>
      <c r="AI2203" s="61" t="str">
        <f>IF(AND(AH2203&lt;&gt;"",E2203="Live"),_xlfn.XLOOKUP(_xlfn.TEXTJOIN(" vs ",,C2203:D2203),Calendar!G:G,Calendar!K:K),"")</f>
        <v/>
      </c>
      <c r="AJ2203" s="61" t="str">
        <f>IF(AND(K2203&lt;&gt;"Match of the Day",K2203&lt;&gt;"Match of the Day 2",K2203&lt;&gt;"Match of the Day Repeat"),"",1+MAX($AJ$10:AJ2202))</f>
        <v/>
      </c>
    </row>
    <row r="2204" spans="34:36" x14ac:dyDescent="0.35">
      <c r="AH2204" s="16" t="str">
        <f>IF(AND(B2204="Premier League",E2204="Live"),_xlfn.XLOOKUP(_xlfn.TEXTJOIN(" vs ",,C2204:D2204),Calendar!G:G,Calendar!B:B),IF(AND(B2204="Premier League",E2204="Highlights"),_xlfn.XLOOKUP(H2204,Calendar!O:O,Calendar!N:N,,-1),""))</f>
        <v/>
      </c>
      <c r="AI2204" s="61" t="str">
        <f>IF(AND(AH2204&lt;&gt;"",E2204="Live"),_xlfn.XLOOKUP(_xlfn.TEXTJOIN(" vs ",,C2204:D2204),Calendar!G:G,Calendar!K:K),"")</f>
        <v/>
      </c>
      <c r="AJ2204" s="61" t="str">
        <f>IF(AND(K2204&lt;&gt;"Match of the Day",K2204&lt;&gt;"Match of the Day 2",K2204&lt;&gt;"Match of the Day Repeat"),"",1+MAX($AJ$10:AJ2203))</f>
        <v/>
      </c>
    </row>
    <row r="2205" spans="34:36" x14ac:dyDescent="0.35">
      <c r="AH2205" s="16" t="str">
        <f>IF(AND(B2205="Premier League",E2205="Live"),_xlfn.XLOOKUP(_xlfn.TEXTJOIN(" vs ",,C2205:D2205),Calendar!G:G,Calendar!B:B),IF(AND(B2205="Premier League",E2205="Highlights"),_xlfn.XLOOKUP(H2205,Calendar!O:O,Calendar!N:N,,-1),""))</f>
        <v/>
      </c>
      <c r="AI2205" s="61" t="str">
        <f>IF(AND(AH2205&lt;&gt;"",E2205="Live"),_xlfn.XLOOKUP(_xlfn.TEXTJOIN(" vs ",,C2205:D2205),Calendar!G:G,Calendar!K:K),"")</f>
        <v/>
      </c>
      <c r="AJ2205" s="61" t="str">
        <f>IF(AND(K2205&lt;&gt;"Match of the Day",K2205&lt;&gt;"Match of the Day 2",K2205&lt;&gt;"Match of the Day Repeat"),"",1+MAX($AJ$10:AJ2204))</f>
        <v/>
      </c>
    </row>
    <row r="2206" spans="34:36" x14ac:dyDescent="0.35">
      <c r="AH2206" s="16" t="str">
        <f>IF(AND(B2206="Premier League",E2206="Live"),_xlfn.XLOOKUP(_xlfn.TEXTJOIN(" vs ",,C2206:D2206),Calendar!G:G,Calendar!B:B),IF(AND(B2206="Premier League",E2206="Highlights"),_xlfn.XLOOKUP(H2206,Calendar!O:O,Calendar!N:N,,-1),""))</f>
        <v/>
      </c>
      <c r="AI2206" s="61" t="str">
        <f>IF(AND(AH2206&lt;&gt;"",E2206="Live"),_xlfn.XLOOKUP(_xlfn.TEXTJOIN(" vs ",,C2206:D2206),Calendar!G:G,Calendar!K:K),"")</f>
        <v/>
      </c>
      <c r="AJ2206" s="61" t="str">
        <f>IF(AND(K2206&lt;&gt;"Match of the Day",K2206&lt;&gt;"Match of the Day 2",K2206&lt;&gt;"Match of the Day Repeat"),"",1+MAX($AJ$10:AJ2205))</f>
        <v/>
      </c>
    </row>
    <row r="2207" spans="34:36" x14ac:dyDescent="0.35">
      <c r="AH2207" s="16" t="str">
        <f>IF(AND(B2207="Premier League",E2207="Live"),_xlfn.XLOOKUP(_xlfn.TEXTJOIN(" vs ",,C2207:D2207),Calendar!G:G,Calendar!B:B),IF(AND(B2207="Premier League",E2207="Highlights"),_xlfn.XLOOKUP(H2207,Calendar!O:O,Calendar!N:N,,-1),""))</f>
        <v/>
      </c>
      <c r="AI2207" s="61" t="str">
        <f>IF(AND(AH2207&lt;&gt;"",E2207="Live"),_xlfn.XLOOKUP(_xlfn.TEXTJOIN(" vs ",,C2207:D2207),Calendar!G:G,Calendar!K:K),"")</f>
        <v/>
      </c>
      <c r="AJ2207" s="61" t="str">
        <f>IF(AND(K2207&lt;&gt;"Match of the Day",K2207&lt;&gt;"Match of the Day 2",K2207&lt;&gt;"Match of the Day Repeat"),"",1+MAX($AJ$10:AJ2206))</f>
        <v/>
      </c>
    </row>
    <row r="2208" spans="34:36" x14ac:dyDescent="0.35">
      <c r="AH2208" s="16" t="str">
        <f>IF(AND(B2208="Premier League",E2208="Live"),_xlfn.XLOOKUP(_xlfn.TEXTJOIN(" vs ",,C2208:D2208),Calendar!G:G,Calendar!B:B),IF(AND(B2208="Premier League",E2208="Highlights"),_xlfn.XLOOKUP(H2208,Calendar!O:O,Calendar!N:N,,-1),""))</f>
        <v/>
      </c>
      <c r="AI2208" s="61" t="str">
        <f>IF(AND(AH2208&lt;&gt;"",E2208="Live"),_xlfn.XLOOKUP(_xlfn.TEXTJOIN(" vs ",,C2208:D2208),Calendar!G:G,Calendar!K:K),"")</f>
        <v/>
      </c>
      <c r="AJ2208" s="61" t="str">
        <f>IF(AND(K2208&lt;&gt;"Match of the Day",K2208&lt;&gt;"Match of the Day 2",K2208&lt;&gt;"Match of the Day Repeat"),"",1+MAX($AJ$10:AJ2207))</f>
        <v/>
      </c>
    </row>
    <row r="2209" spans="34:36" x14ac:dyDescent="0.35">
      <c r="AH2209" s="16" t="str">
        <f>IF(AND(B2209="Premier League",E2209="Live"),_xlfn.XLOOKUP(_xlfn.TEXTJOIN(" vs ",,C2209:D2209),Calendar!G:G,Calendar!B:B),IF(AND(B2209="Premier League",E2209="Highlights"),_xlfn.XLOOKUP(H2209,Calendar!O:O,Calendar!N:N,,-1),""))</f>
        <v/>
      </c>
      <c r="AI2209" s="61" t="str">
        <f>IF(AND(AH2209&lt;&gt;"",E2209="Live"),_xlfn.XLOOKUP(_xlfn.TEXTJOIN(" vs ",,C2209:D2209),Calendar!G:G,Calendar!K:K),"")</f>
        <v/>
      </c>
      <c r="AJ2209" s="61" t="str">
        <f>IF(AND(K2209&lt;&gt;"Match of the Day",K2209&lt;&gt;"Match of the Day 2",K2209&lt;&gt;"Match of the Day Repeat"),"",1+MAX($AJ$10:AJ2208))</f>
        <v/>
      </c>
    </row>
    <row r="2210" spans="34:36" x14ac:dyDescent="0.35">
      <c r="AH2210" s="16" t="str">
        <f>IF(AND(B2210="Premier League",E2210="Live"),_xlfn.XLOOKUP(_xlfn.TEXTJOIN(" vs ",,C2210:D2210),Calendar!G:G,Calendar!B:B),IF(AND(B2210="Premier League",E2210="Highlights"),_xlfn.XLOOKUP(H2210,Calendar!O:O,Calendar!N:N,,-1),""))</f>
        <v/>
      </c>
      <c r="AI2210" s="61" t="str">
        <f>IF(AND(AH2210&lt;&gt;"",E2210="Live"),_xlfn.XLOOKUP(_xlfn.TEXTJOIN(" vs ",,C2210:D2210),Calendar!G:G,Calendar!K:K),"")</f>
        <v/>
      </c>
      <c r="AJ2210" s="61" t="str">
        <f>IF(AND(K2210&lt;&gt;"Match of the Day",K2210&lt;&gt;"Match of the Day 2",K2210&lt;&gt;"Match of the Day Repeat"),"",1+MAX($AJ$10:AJ2209))</f>
        <v/>
      </c>
    </row>
    <row r="2211" spans="34:36" x14ac:dyDescent="0.35">
      <c r="AH2211" s="16" t="str">
        <f>IF(AND(B2211="Premier League",E2211="Live"),_xlfn.XLOOKUP(_xlfn.TEXTJOIN(" vs ",,C2211:D2211),Calendar!G:G,Calendar!B:B),IF(AND(B2211="Premier League",E2211="Highlights"),_xlfn.XLOOKUP(H2211,Calendar!O:O,Calendar!N:N,,-1),""))</f>
        <v/>
      </c>
      <c r="AI2211" s="61" t="str">
        <f>IF(AND(AH2211&lt;&gt;"",E2211="Live"),_xlfn.XLOOKUP(_xlfn.TEXTJOIN(" vs ",,C2211:D2211),Calendar!G:G,Calendar!K:K),"")</f>
        <v/>
      </c>
      <c r="AJ2211" s="61" t="str">
        <f>IF(AND(K2211&lt;&gt;"Match of the Day",K2211&lt;&gt;"Match of the Day 2",K2211&lt;&gt;"Match of the Day Repeat"),"",1+MAX($AJ$10:AJ2210))</f>
        <v/>
      </c>
    </row>
    <row r="2212" spans="34:36" x14ac:dyDescent="0.35">
      <c r="AH2212" s="16" t="str">
        <f>IF(AND(B2212="Premier League",E2212="Live"),_xlfn.XLOOKUP(_xlfn.TEXTJOIN(" vs ",,C2212:D2212),Calendar!G:G,Calendar!B:B),IF(AND(B2212="Premier League",E2212="Highlights"),_xlfn.XLOOKUP(H2212,Calendar!O:O,Calendar!N:N,,-1),""))</f>
        <v/>
      </c>
      <c r="AI2212" s="61" t="str">
        <f>IF(AND(AH2212&lt;&gt;"",E2212="Live"),_xlfn.XLOOKUP(_xlfn.TEXTJOIN(" vs ",,C2212:D2212),Calendar!G:G,Calendar!K:K),"")</f>
        <v/>
      </c>
      <c r="AJ2212" s="61" t="str">
        <f>IF(AND(K2212&lt;&gt;"Match of the Day",K2212&lt;&gt;"Match of the Day 2",K2212&lt;&gt;"Match of the Day Repeat"),"",1+MAX($AJ$10:AJ2211))</f>
        <v/>
      </c>
    </row>
    <row r="2213" spans="34:36" x14ac:dyDescent="0.35">
      <c r="AH2213" s="16" t="str">
        <f>IF(AND(B2213="Premier League",E2213="Live"),_xlfn.XLOOKUP(_xlfn.TEXTJOIN(" vs ",,C2213:D2213),Calendar!G:G,Calendar!B:B),IF(AND(B2213="Premier League",E2213="Highlights"),_xlfn.XLOOKUP(H2213,Calendar!O:O,Calendar!N:N,,-1),""))</f>
        <v/>
      </c>
      <c r="AI2213" s="61" t="str">
        <f>IF(AND(AH2213&lt;&gt;"",E2213="Live"),_xlfn.XLOOKUP(_xlfn.TEXTJOIN(" vs ",,C2213:D2213),Calendar!G:G,Calendar!K:K),"")</f>
        <v/>
      </c>
      <c r="AJ2213" s="61" t="str">
        <f>IF(AND(K2213&lt;&gt;"Match of the Day",K2213&lt;&gt;"Match of the Day 2",K2213&lt;&gt;"Match of the Day Repeat"),"",1+MAX($AJ$10:AJ2212))</f>
        <v/>
      </c>
    </row>
    <row r="2214" spans="34:36" x14ac:dyDescent="0.35">
      <c r="AH2214" s="16" t="str">
        <f>IF(AND(B2214="Premier League",E2214="Live"),_xlfn.XLOOKUP(_xlfn.TEXTJOIN(" vs ",,C2214:D2214),Calendar!G:G,Calendar!B:B),IF(AND(B2214="Premier League",E2214="Highlights"),_xlfn.XLOOKUP(H2214,Calendar!O:O,Calendar!N:N,,-1),""))</f>
        <v/>
      </c>
      <c r="AI2214" s="61" t="str">
        <f>IF(AND(AH2214&lt;&gt;"",E2214="Live"),_xlfn.XLOOKUP(_xlfn.TEXTJOIN(" vs ",,C2214:D2214),Calendar!G:G,Calendar!K:K),"")</f>
        <v/>
      </c>
      <c r="AJ2214" s="61" t="str">
        <f>IF(AND(K2214&lt;&gt;"Match of the Day",K2214&lt;&gt;"Match of the Day 2",K2214&lt;&gt;"Match of the Day Repeat"),"",1+MAX($AJ$10:AJ2213))</f>
        <v/>
      </c>
    </row>
    <row r="2215" spans="34:36" x14ac:dyDescent="0.35">
      <c r="AH2215" s="16" t="str">
        <f>IF(AND(B2215="Premier League",E2215="Live"),_xlfn.XLOOKUP(_xlfn.TEXTJOIN(" vs ",,C2215:D2215),Calendar!G:G,Calendar!B:B),IF(AND(B2215="Premier League",E2215="Highlights"),_xlfn.XLOOKUP(H2215,Calendar!O:O,Calendar!N:N,,-1),""))</f>
        <v/>
      </c>
      <c r="AI2215" s="61" t="str">
        <f>IF(AND(AH2215&lt;&gt;"",E2215="Live"),_xlfn.XLOOKUP(_xlfn.TEXTJOIN(" vs ",,C2215:D2215),Calendar!G:G,Calendar!K:K),"")</f>
        <v/>
      </c>
      <c r="AJ2215" s="61" t="str">
        <f>IF(AND(K2215&lt;&gt;"Match of the Day",K2215&lt;&gt;"Match of the Day 2",K2215&lt;&gt;"Match of the Day Repeat"),"",1+MAX($AJ$10:AJ2214))</f>
        <v/>
      </c>
    </row>
    <row r="2216" spans="34:36" x14ac:dyDescent="0.35">
      <c r="AH2216" s="16" t="str">
        <f>IF(AND(B2216="Premier League",E2216="Live"),_xlfn.XLOOKUP(_xlfn.TEXTJOIN(" vs ",,C2216:D2216),Calendar!G:G,Calendar!B:B),IF(AND(B2216="Premier League",E2216="Highlights"),_xlfn.XLOOKUP(H2216,Calendar!O:O,Calendar!N:N,,-1),""))</f>
        <v/>
      </c>
      <c r="AI2216" s="61" t="str">
        <f>IF(AND(AH2216&lt;&gt;"",E2216="Live"),_xlfn.XLOOKUP(_xlfn.TEXTJOIN(" vs ",,C2216:D2216),Calendar!G:G,Calendar!K:K),"")</f>
        <v/>
      </c>
      <c r="AJ2216" s="61" t="str">
        <f>IF(AND(K2216&lt;&gt;"Match of the Day",K2216&lt;&gt;"Match of the Day 2",K2216&lt;&gt;"Match of the Day Repeat"),"",1+MAX($AJ$10:AJ2215))</f>
        <v/>
      </c>
    </row>
    <row r="2217" spans="34:36" x14ac:dyDescent="0.35">
      <c r="AH2217" s="16" t="str">
        <f>IF(AND(B2217="Premier League",E2217="Live"),_xlfn.XLOOKUP(_xlfn.TEXTJOIN(" vs ",,C2217:D2217),Calendar!G:G,Calendar!B:B),IF(AND(B2217="Premier League",E2217="Highlights"),_xlfn.XLOOKUP(H2217,Calendar!O:O,Calendar!N:N,,-1),""))</f>
        <v/>
      </c>
      <c r="AI2217" s="61" t="str">
        <f>IF(AND(AH2217&lt;&gt;"",E2217="Live"),_xlfn.XLOOKUP(_xlfn.TEXTJOIN(" vs ",,C2217:D2217),Calendar!G:G,Calendar!K:K),"")</f>
        <v/>
      </c>
      <c r="AJ2217" s="61" t="str">
        <f>IF(AND(K2217&lt;&gt;"Match of the Day",K2217&lt;&gt;"Match of the Day 2",K2217&lt;&gt;"Match of the Day Repeat"),"",1+MAX($AJ$10:AJ2216))</f>
        <v/>
      </c>
    </row>
    <row r="2218" spans="34:36" x14ac:dyDescent="0.35">
      <c r="AH2218" s="16" t="str">
        <f>IF(AND(B2218="Premier League",E2218="Live"),_xlfn.XLOOKUP(_xlfn.TEXTJOIN(" vs ",,C2218:D2218),Calendar!G:G,Calendar!B:B),IF(AND(B2218="Premier League",E2218="Highlights"),_xlfn.XLOOKUP(H2218,Calendar!O:O,Calendar!N:N,,-1),""))</f>
        <v/>
      </c>
      <c r="AI2218" s="61" t="str">
        <f>IF(AND(AH2218&lt;&gt;"",E2218="Live"),_xlfn.XLOOKUP(_xlfn.TEXTJOIN(" vs ",,C2218:D2218),Calendar!G:G,Calendar!K:K),"")</f>
        <v/>
      </c>
      <c r="AJ2218" s="61" t="str">
        <f>IF(AND(K2218&lt;&gt;"Match of the Day",K2218&lt;&gt;"Match of the Day 2",K2218&lt;&gt;"Match of the Day Repeat"),"",1+MAX($AJ$10:AJ2217))</f>
        <v/>
      </c>
    </row>
    <row r="2219" spans="34:36" x14ac:dyDescent="0.35">
      <c r="AH2219" s="16" t="str">
        <f>IF(AND(B2219="Premier League",E2219="Live"),_xlfn.XLOOKUP(_xlfn.TEXTJOIN(" vs ",,C2219:D2219),Calendar!G:G,Calendar!B:B),IF(AND(B2219="Premier League",E2219="Highlights"),_xlfn.XLOOKUP(H2219,Calendar!O:O,Calendar!N:N,,-1),""))</f>
        <v/>
      </c>
      <c r="AI2219" s="61" t="str">
        <f>IF(AND(AH2219&lt;&gt;"",E2219="Live"),_xlfn.XLOOKUP(_xlfn.TEXTJOIN(" vs ",,C2219:D2219),Calendar!G:G,Calendar!K:K),"")</f>
        <v/>
      </c>
      <c r="AJ2219" s="61" t="str">
        <f>IF(AND(K2219&lt;&gt;"Match of the Day",K2219&lt;&gt;"Match of the Day 2",K2219&lt;&gt;"Match of the Day Repeat"),"",1+MAX($AJ$10:AJ2218))</f>
        <v/>
      </c>
    </row>
    <row r="2220" spans="34:36" x14ac:dyDescent="0.35">
      <c r="AH2220" s="16" t="str">
        <f>IF(AND(B2220="Premier League",E2220="Live"),_xlfn.XLOOKUP(_xlfn.TEXTJOIN(" vs ",,C2220:D2220),Calendar!G:G,Calendar!B:B),IF(AND(B2220="Premier League",E2220="Highlights"),_xlfn.XLOOKUP(H2220,Calendar!O:O,Calendar!N:N,,-1),""))</f>
        <v/>
      </c>
      <c r="AI2220" s="61" t="str">
        <f>IF(AND(AH2220&lt;&gt;"",E2220="Live"),_xlfn.XLOOKUP(_xlfn.TEXTJOIN(" vs ",,C2220:D2220),Calendar!G:G,Calendar!K:K),"")</f>
        <v/>
      </c>
      <c r="AJ2220" s="61" t="str">
        <f>IF(AND(K2220&lt;&gt;"Match of the Day",K2220&lt;&gt;"Match of the Day 2",K2220&lt;&gt;"Match of the Day Repeat"),"",1+MAX($AJ$10:AJ2219))</f>
        <v/>
      </c>
    </row>
    <row r="2221" spans="34:36" x14ac:dyDescent="0.35">
      <c r="AH2221" s="16" t="str">
        <f>IF(AND(B2221="Premier League",E2221="Live"),_xlfn.XLOOKUP(_xlfn.TEXTJOIN(" vs ",,C2221:D2221),Calendar!G:G,Calendar!B:B),IF(AND(B2221="Premier League",E2221="Highlights"),_xlfn.XLOOKUP(H2221,Calendar!O:O,Calendar!N:N,,-1),""))</f>
        <v/>
      </c>
      <c r="AI2221" s="61" t="str">
        <f>IF(AND(AH2221&lt;&gt;"",E2221="Live"),_xlfn.XLOOKUP(_xlfn.TEXTJOIN(" vs ",,C2221:D2221),Calendar!G:G,Calendar!K:K),"")</f>
        <v/>
      </c>
      <c r="AJ2221" s="61" t="str">
        <f>IF(AND(K2221&lt;&gt;"Match of the Day",K2221&lt;&gt;"Match of the Day 2",K2221&lt;&gt;"Match of the Day Repeat"),"",1+MAX($AJ$10:AJ2220))</f>
        <v/>
      </c>
    </row>
    <row r="2222" spans="34:36" x14ac:dyDescent="0.35">
      <c r="AH2222" s="16" t="str">
        <f>IF(AND(B2222="Premier League",E2222="Live"),_xlfn.XLOOKUP(_xlfn.TEXTJOIN(" vs ",,C2222:D2222),Calendar!G:G,Calendar!B:B),IF(AND(B2222="Premier League",E2222="Highlights"),_xlfn.XLOOKUP(H2222,Calendar!O:O,Calendar!N:N,,-1),""))</f>
        <v/>
      </c>
      <c r="AI2222" s="61" t="str">
        <f>IF(AND(AH2222&lt;&gt;"",E2222="Live"),_xlfn.XLOOKUP(_xlfn.TEXTJOIN(" vs ",,C2222:D2222),Calendar!G:G,Calendar!K:K),"")</f>
        <v/>
      </c>
      <c r="AJ2222" s="61" t="str">
        <f>IF(AND(K2222&lt;&gt;"Match of the Day",K2222&lt;&gt;"Match of the Day 2",K2222&lt;&gt;"Match of the Day Repeat"),"",1+MAX($AJ$10:AJ2221))</f>
        <v/>
      </c>
    </row>
    <row r="2223" spans="34:36" x14ac:dyDescent="0.35">
      <c r="AH2223" s="16" t="str">
        <f>IF(AND(B2223="Premier League",E2223="Live"),_xlfn.XLOOKUP(_xlfn.TEXTJOIN(" vs ",,C2223:D2223),Calendar!G:G,Calendar!B:B),IF(AND(B2223="Premier League",E2223="Highlights"),_xlfn.XLOOKUP(H2223,Calendar!O:O,Calendar!N:N,,-1),""))</f>
        <v/>
      </c>
      <c r="AI2223" s="61" t="str">
        <f>IF(AND(AH2223&lt;&gt;"",E2223="Live"),_xlfn.XLOOKUP(_xlfn.TEXTJOIN(" vs ",,C2223:D2223),Calendar!G:G,Calendar!K:K),"")</f>
        <v/>
      </c>
      <c r="AJ2223" s="61" t="str">
        <f>IF(AND(K2223&lt;&gt;"Match of the Day",K2223&lt;&gt;"Match of the Day 2",K2223&lt;&gt;"Match of the Day Repeat"),"",1+MAX($AJ$10:AJ2222))</f>
        <v/>
      </c>
    </row>
    <row r="2224" spans="34:36" x14ac:dyDescent="0.35">
      <c r="AH2224" s="16" t="str">
        <f>IF(AND(B2224="Premier League",E2224="Live"),_xlfn.XLOOKUP(_xlfn.TEXTJOIN(" vs ",,C2224:D2224),Calendar!G:G,Calendar!B:B),IF(AND(B2224="Premier League",E2224="Highlights"),_xlfn.XLOOKUP(H2224,Calendar!O:O,Calendar!N:N,,-1),""))</f>
        <v/>
      </c>
      <c r="AI2224" s="61" t="str">
        <f>IF(AND(AH2224&lt;&gt;"",E2224="Live"),_xlfn.XLOOKUP(_xlfn.TEXTJOIN(" vs ",,C2224:D2224),Calendar!G:G,Calendar!K:K),"")</f>
        <v/>
      </c>
      <c r="AJ2224" s="61" t="str">
        <f>IF(AND(K2224&lt;&gt;"Match of the Day",K2224&lt;&gt;"Match of the Day 2",K2224&lt;&gt;"Match of the Day Repeat"),"",1+MAX($AJ$10:AJ2223))</f>
        <v/>
      </c>
    </row>
    <row r="2225" spans="34:36" x14ac:dyDescent="0.35">
      <c r="AH2225" s="16" t="str">
        <f>IF(AND(B2225="Premier League",E2225="Live"),_xlfn.XLOOKUP(_xlfn.TEXTJOIN(" vs ",,C2225:D2225),Calendar!G:G,Calendar!B:B),IF(AND(B2225="Premier League",E2225="Highlights"),_xlfn.XLOOKUP(H2225,Calendar!O:O,Calendar!N:N,,-1),""))</f>
        <v/>
      </c>
      <c r="AI2225" s="61" t="str">
        <f>IF(AND(AH2225&lt;&gt;"",E2225="Live"),_xlfn.XLOOKUP(_xlfn.TEXTJOIN(" vs ",,C2225:D2225),Calendar!G:G,Calendar!K:K),"")</f>
        <v/>
      </c>
      <c r="AJ2225" s="61" t="str">
        <f>IF(AND(K2225&lt;&gt;"Match of the Day",K2225&lt;&gt;"Match of the Day 2",K2225&lt;&gt;"Match of the Day Repeat"),"",1+MAX($AJ$10:AJ2224))</f>
        <v/>
      </c>
    </row>
    <row r="2226" spans="34:36" x14ac:dyDescent="0.35">
      <c r="AH2226" s="16" t="str">
        <f>IF(AND(B2226="Premier League",E2226="Live"),_xlfn.XLOOKUP(_xlfn.TEXTJOIN(" vs ",,C2226:D2226),Calendar!G:G,Calendar!B:B),IF(AND(B2226="Premier League",E2226="Highlights"),_xlfn.XLOOKUP(H2226,Calendar!O:O,Calendar!N:N,,-1),""))</f>
        <v/>
      </c>
      <c r="AI2226" s="61" t="str">
        <f>IF(AND(AH2226&lt;&gt;"",E2226="Live"),_xlfn.XLOOKUP(_xlfn.TEXTJOIN(" vs ",,C2226:D2226),Calendar!G:G,Calendar!K:K),"")</f>
        <v/>
      </c>
      <c r="AJ2226" s="61" t="str">
        <f>IF(AND(K2226&lt;&gt;"Match of the Day",K2226&lt;&gt;"Match of the Day 2",K2226&lt;&gt;"Match of the Day Repeat"),"",1+MAX($AJ$10:AJ2225))</f>
        <v/>
      </c>
    </row>
    <row r="2227" spans="34:36" x14ac:dyDescent="0.35">
      <c r="AH2227" s="16" t="str">
        <f>IF(AND(B2227="Premier League",E2227="Live"),_xlfn.XLOOKUP(_xlfn.TEXTJOIN(" vs ",,C2227:D2227),Calendar!G:G,Calendar!B:B),IF(AND(B2227="Premier League",E2227="Highlights"),_xlfn.XLOOKUP(H2227,Calendar!O:O,Calendar!N:N,,-1),""))</f>
        <v/>
      </c>
      <c r="AI2227" s="61" t="str">
        <f>IF(AND(AH2227&lt;&gt;"",E2227="Live"),_xlfn.XLOOKUP(_xlfn.TEXTJOIN(" vs ",,C2227:D2227),Calendar!G:G,Calendar!K:K),"")</f>
        <v/>
      </c>
      <c r="AJ2227" s="61" t="str">
        <f>IF(AND(K2227&lt;&gt;"Match of the Day",K2227&lt;&gt;"Match of the Day 2",K2227&lt;&gt;"Match of the Day Repeat"),"",1+MAX($AJ$10:AJ2226))</f>
        <v/>
      </c>
    </row>
    <row r="2228" spans="34:36" x14ac:dyDescent="0.35">
      <c r="AH2228" s="16" t="str">
        <f>IF(AND(B2228="Premier League",E2228="Live"),_xlfn.XLOOKUP(_xlfn.TEXTJOIN(" vs ",,C2228:D2228),Calendar!G:G,Calendar!B:B),IF(AND(B2228="Premier League",E2228="Highlights"),_xlfn.XLOOKUP(H2228,Calendar!O:O,Calendar!N:N,,-1),""))</f>
        <v/>
      </c>
      <c r="AI2228" s="61" t="str">
        <f>IF(AND(AH2228&lt;&gt;"",E2228="Live"),_xlfn.XLOOKUP(_xlfn.TEXTJOIN(" vs ",,C2228:D2228),Calendar!G:G,Calendar!K:K),"")</f>
        <v/>
      </c>
      <c r="AJ2228" s="61" t="str">
        <f>IF(AND(K2228&lt;&gt;"Match of the Day",K2228&lt;&gt;"Match of the Day 2",K2228&lt;&gt;"Match of the Day Repeat"),"",1+MAX($AJ$10:AJ2227))</f>
        <v/>
      </c>
    </row>
    <row r="2229" spans="34:36" x14ac:dyDescent="0.35">
      <c r="AH2229" s="16" t="str">
        <f>IF(AND(B2229="Premier League",E2229="Live"),_xlfn.XLOOKUP(_xlfn.TEXTJOIN(" vs ",,C2229:D2229),Calendar!G:G,Calendar!B:B),IF(AND(B2229="Premier League",E2229="Highlights"),_xlfn.XLOOKUP(H2229,Calendar!O:O,Calendar!N:N,,-1),""))</f>
        <v/>
      </c>
      <c r="AI2229" s="61" t="str">
        <f>IF(AND(AH2229&lt;&gt;"",E2229="Live"),_xlfn.XLOOKUP(_xlfn.TEXTJOIN(" vs ",,C2229:D2229),Calendar!G:G,Calendar!K:K),"")</f>
        <v/>
      </c>
      <c r="AJ2229" s="61" t="str">
        <f>IF(AND(K2229&lt;&gt;"Match of the Day",K2229&lt;&gt;"Match of the Day 2",K2229&lt;&gt;"Match of the Day Repeat"),"",1+MAX($AJ$10:AJ2228))</f>
        <v/>
      </c>
    </row>
    <row r="2230" spans="34:36" x14ac:dyDescent="0.35">
      <c r="AH2230" s="16" t="str">
        <f>IF(AND(B2230="Premier League",E2230="Live"),_xlfn.XLOOKUP(_xlfn.TEXTJOIN(" vs ",,C2230:D2230),Calendar!G:G,Calendar!B:B),IF(AND(B2230="Premier League",E2230="Highlights"),_xlfn.XLOOKUP(H2230,Calendar!O:O,Calendar!N:N,,-1),""))</f>
        <v/>
      </c>
      <c r="AI2230" s="61" t="str">
        <f>IF(AND(AH2230&lt;&gt;"",E2230="Live"),_xlfn.XLOOKUP(_xlfn.TEXTJOIN(" vs ",,C2230:D2230),Calendar!G:G,Calendar!K:K),"")</f>
        <v/>
      </c>
      <c r="AJ2230" s="61" t="str">
        <f>IF(AND(K2230&lt;&gt;"Match of the Day",K2230&lt;&gt;"Match of the Day 2",K2230&lt;&gt;"Match of the Day Repeat"),"",1+MAX($AJ$10:AJ2229))</f>
        <v/>
      </c>
    </row>
    <row r="2231" spans="34:36" x14ac:dyDescent="0.35">
      <c r="AH2231" s="16" t="str">
        <f>IF(AND(B2231="Premier League",E2231="Live"),_xlfn.XLOOKUP(_xlfn.TEXTJOIN(" vs ",,C2231:D2231),Calendar!G:G,Calendar!B:B),IF(AND(B2231="Premier League",E2231="Highlights"),_xlfn.XLOOKUP(H2231,Calendar!O:O,Calendar!N:N,,-1),""))</f>
        <v/>
      </c>
      <c r="AI2231" s="61" t="str">
        <f>IF(AND(AH2231&lt;&gt;"",E2231="Live"),_xlfn.XLOOKUP(_xlfn.TEXTJOIN(" vs ",,C2231:D2231),Calendar!G:G,Calendar!K:K),"")</f>
        <v/>
      </c>
      <c r="AJ2231" s="61" t="str">
        <f>IF(AND(K2231&lt;&gt;"Match of the Day",K2231&lt;&gt;"Match of the Day 2",K2231&lt;&gt;"Match of the Day Repeat"),"",1+MAX($AJ$10:AJ2230))</f>
        <v/>
      </c>
    </row>
    <row r="2232" spans="34:36" x14ac:dyDescent="0.35">
      <c r="AH2232" s="16" t="str">
        <f>IF(AND(B2232="Premier League",E2232="Live"),_xlfn.XLOOKUP(_xlfn.TEXTJOIN(" vs ",,C2232:D2232),Calendar!G:G,Calendar!B:B),IF(AND(B2232="Premier League",E2232="Highlights"),_xlfn.XLOOKUP(H2232,Calendar!O:O,Calendar!N:N,,-1),""))</f>
        <v/>
      </c>
      <c r="AI2232" s="61" t="str">
        <f>IF(AND(AH2232&lt;&gt;"",E2232="Live"),_xlfn.XLOOKUP(_xlfn.TEXTJOIN(" vs ",,C2232:D2232),Calendar!G:G,Calendar!K:K),"")</f>
        <v/>
      </c>
      <c r="AJ2232" s="61" t="str">
        <f>IF(AND(K2232&lt;&gt;"Match of the Day",K2232&lt;&gt;"Match of the Day 2",K2232&lt;&gt;"Match of the Day Repeat"),"",1+MAX($AJ$10:AJ2231))</f>
        <v/>
      </c>
    </row>
    <row r="2233" spans="34:36" x14ac:dyDescent="0.35">
      <c r="AH2233" s="16" t="str">
        <f>IF(AND(B2233="Premier League",E2233="Live"),_xlfn.XLOOKUP(_xlfn.TEXTJOIN(" vs ",,C2233:D2233),Calendar!G:G,Calendar!B:B),IF(AND(B2233="Premier League",E2233="Highlights"),_xlfn.XLOOKUP(H2233,Calendar!O:O,Calendar!N:N,,-1),""))</f>
        <v/>
      </c>
      <c r="AI2233" s="61" t="str">
        <f>IF(AND(AH2233&lt;&gt;"",E2233="Live"),_xlfn.XLOOKUP(_xlfn.TEXTJOIN(" vs ",,C2233:D2233),Calendar!G:G,Calendar!K:K),"")</f>
        <v/>
      </c>
      <c r="AJ2233" s="61" t="str">
        <f>IF(AND(K2233&lt;&gt;"Match of the Day",K2233&lt;&gt;"Match of the Day 2",K2233&lt;&gt;"Match of the Day Repeat"),"",1+MAX($AJ$10:AJ2232))</f>
        <v/>
      </c>
    </row>
    <row r="2234" spans="34:36" x14ac:dyDescent="0.35">
      <c r="AH2234" s="16" t="str">
        <f>IF(AND(B2234="Premier League",E2234="Live"),_xlfn.XLOOKUP(_xlfn.TEXTJOIN(" vs ",,C2234:D2234),Calendar!G:G,Calendar!B:B),IF(AND(B2234="Premier League",E2234="Highlights"),_xlfn.XLOOKUP(H2234,Calendar!O:O,Calendar!N:N,,-1),""))</f>
        <v/>
      </c>
      <c r="AI2234" s="61" t="str">
        <f>IF(AND(AH2234&lt;&gt;"",E2234="Live"),_xlfn.XLOOKUP(_xlfn.TEXTJOIN(" vs ",,C2234:D2234),Calendar!G:G,Calendar!K:K),"")</f>
        <v/>
      </c>
      <c r="AJ2234" s="61" t="str">
        <f>IF(AND(K2234&lt;&gt;"Match of the Day",K2234&lt;&gt;"Match of the Day 2",K2234&lt;&gt;"Match of the Day Repeat"),"",1+MAX($AJ$10:AJ2233))</f>
        <v/>
      </c>
    </row>
    <row r="2235" spans="34:36" x14ac:dyDescent="0.35">
      <c r="AH2235" s="16" t="str">
        <f>IF(AND(B2235="Premier League",E2235="Live"),_xlfn.XLOOKUP(_xlfn.TEXTJOIN(" vs ",,C2235:D2235),Calendar!G:G,Calendar!B:B),IF(AND(B2235="Premier League",E2235="Highlights"),_xlfn.XLOOKUP(H2235,Calendar!O:O,Calendar!N:N,,-1),""))</f>
        <v/>
      </c>
      <c r="AI2235" s="61" t="str">
        <f>IF(AND(AH2235&lt;&gt;"",E2235="Live"),_xlfn.XLOOKUP(_xlfn.TEXTJOIN(" vs ",,C2235:D2235),Calendar!G:G,Calendar!K:K),"")</f>
        <v/>
      </c>
      <c r="AJ2235" s="61" t="str">
        <f>IF(AND(K2235&lt;&gt;"Match of the Day",K2235&lt;&gt;"Match of the Day 2",K2235&lt;&gt;"Match of the Day Repeat"),"",1+MAX($AJ$10:AJ2234))</f>
        <v/>
      </c>
    </row>
    <row r="2236" spans="34:36" x14ac:dyDescent="0.35">
      <c r="AH2236" s="16" t="str">
        <f>IF(AND(B2236="Premier League",E2236="Live"),_xlfn.XLOOKUP(_xlfn.TEXTJOIN(" vs ",,C2236:D2236),Calendar!G:G,Calendar!B:B),IF(AND(B2236="Premier League",E2236="Highlights"),_xlfn.XLOOKUP(H2236,Calendar!O:O,Calendar!N:N,,-1),""))</f>
        <v/>
      </c>
      <c r="AI2236" s="61" t="str">
        <f>IF(AND(AH2236&lt;&gt;"",E2236="Live"),_xlfn.XLOOKUP(_xlfn.TEXTJOIN(" vs ",,C2236:D2236),Calendar!G:G,Calendar!K:K),"")</f>
        <v/>
      </c>
      <c r="AJ2236" s="61" t="str">
        <f>IF(AND(K2236&lt;&gt;"Match of the Day",K2236&lt;&gt;"Match of the Day 2",K2236&lt;&gt;"Match of the Day Repeat"),"",1+MAX($AJ$10:AJ2235))</f>
        <v/>
      </c>
    </row>
    <row r="2237" spans="34:36" x14ac:dyDescent="0.35">
      <c r="AH2237" s="16" t="str">
        <f>IF(AND(B2237="Premier League",E2237="Live"),_xlfn.XLOOKUP(_xlfn.TEXTJOIN(" vs ",,C2237:D2237),Calendar!G:G,Calendar!B:B),IF(AND(B2237="Premier League",E2237="Highlights"),_xlfn.XLOOKUP(H2237,Calendar!O:O,Calendar!N:N,,-1),""))</f>
        <v/>
      </c>
      <c r="AI2237" s="61" t="str">
        <f>IF(AND(AH2237&lt;&gt;"",E2237="Live"),_xlfn.XLOOKUP(_xlfn.TEXTJOIN(" vs ",,C2237:D2237),Calendar!G:G,Calendar!K:K),"")</f>
        <v/>
      </c>
      <c r="AJ2237" s="61" t="str">
        <f>IF(AND(K2237&lt;&gt;"Match of the Day",K2237&lt;&gt;"Match of the Day 2",K2237&lt;&gt;"Match of the Day Repeat"),"",1+MAX($AJ$10:AJ2236))</f>
        <v/>
      </c>
    </row>
    <row r="2238" spans="34:36" x14ac:dyDescent="0.35">
      <c r="AH2238" s="16" t="str">
        <f>IF(AND(B2238="Premier League",E2238="Live"),_xlfn.XLOOKUP(_xlfn.TEXTJOIN(" vs ",,C2238:D2238),Calendar!G:G,Calendar!B:B),IF(AND(B2238="Premier League",E2238="Highlights"),_xlfn.XLOOKUP(H2238,Calendar!O:O,Calendar!N:N,,-1),""))</f>
        <v/>
      </c>
      <c r="AI2238" s="61" t="str">
        <f>IF(AND(AH2238&lt;&gt;"",E2238="Live"),_xlfn.XLOOKUP(_xlfn.TEXTJOIN(" vs ",,C2238:D2238),Calendar!G:G,Calendar!K:K),"")</f>
        <v/>
      </c>
      <c r="AJ2238" s="61" t="str">
        <f>IF(AND(K2238&lt;&gt;"Match of the Day",K2238&lt;&gt;"Match of the Day 2",K2238&lt;&gt;"Match of the Day Repeat"),"",1+MAX($AJ$10:AJ2237))</f>
        <v/>
      </c>
    </row>
    <row r="2239" spans="34:36" x14ac:dyDescent="0.35">
      <c r="AH2239" s="16" t="str">
        <f>IF(AND(B2239="Premier League",E2239="Live"),_xlfn.XLOOKUP(_xlfn.TEXTJOIN(" vs ",,C2239:D2239),Calendar!G:G,Calendar!B:B),IF(AND(B2239="Premier League",E2239="Highlights"),_xlfn.XLOOKUP(H2239,Calendar!O:O,Calendar!N:N,,-1),""))</f>
        <v/>
      </c>
      <c r="AI2239" s="61" t="str">
        <f>IF(AND(AH2239&lt;&gt;"",E2239="Live"),_xlfn.XLOOKUP(_xlfn.TEXTJOIN(" vs ",,C2239:D2239),Calendar!G:G,Calendar!K:K),"")</f>
        <v/>
      </c>
      <c r="AJ2239" s="61" t="str">
        <f>IF(AND(K2239&lt;&gt;"Match of the Day",K2239&lt;&gt;"Match of the Day 2",K2239&lt;&gt;"Match of the Day Repeat"),"",1+MAX($AJ$10:AJ2238))</f>
        <v/>
      </c>
    </row>
    <row r="2240" spans="34:36" x14ac:dyDescent="0.35">
      <c r="AH2240" s="16" t="str">
        <f>IF(AND(B2240="Premier League",E2240="Live"),_xlfn.XLOOKUP(_xlfn.TEXTJOIN(" vs ",,C2240:D2240),Calendar!G:G,Calendar!B:B),IF(AND(B2240="Premier League",E2240="Highlights"),_xlfn.XLOOKUP(H2240,Calendar!O:O,Calendar!N:N,,-1),""))</f>
        <v/>
      </c>
      <c r="AI2240" s="61" t="str">
        <f>IF(AND(AH2240&lt;&gt;"",E2240="Live"),_xlfn.XLOOKUP(_xlfn.TEXTJOIN(" vs ",,C2240:D2240),Calendar!G:G,Calendar!K:K),"")</f>
        <v/>
      </c>
      <c r="AJ2240" s="61" t="str">
        <f>IF(AND(K2240&lt;&gt;"Match of the Day",K2240&lt;&gt;"Match of the Day 2",K2240&lt;&gt;"Match of the Day Repeat"),"",1+MAX($AJ$10:AJ2239))</f>
        <v/>
      </c>
    </row>
    <row r="2241" spans="34:36" x14ac:dyDescent="0.35">
      <c r="AH2241" s="16" t="str">
        <f>IF(AND(B2241="Premier League",E2241="Live"),_xlfn.XLOOKUP(_xlfn.TEXTJOIN(" vs ",,C2241:D2241),Calendar!G:G,Calendar!B:B),IF(AND(B2241="Premier League",E2241="Highlights"),_xlfn.XLOOKUP(H2241,Calendar!O:O,Calendar!N:N,,-1),""))</f>
        <v/>
      </c>
      <c r="AI2241" s="61" t="str">
        <f>IF(AND(AH2241&lt;&gt;"",E2241="Live"),_xlfn.XLOOKUP(_xlfn.TEXTJOIN(" vs ",,C2241:D2241),Calendar!G:G,Calendar!K:K),"")</f>
        <v/>
      </c>
      <c r="AJ2241" s="61" t="str">
        <f>IF(AND(K2241&lt;&gt;"Match of the Day",K2241&lt;&gt;"Match of the Day 2",K2241&lt;&gt;"Match of the Day Repeat"),"",1+MAX($AJ$10:AJ2240))</f>
        <v/>
      </c>
    </row>
    <row r="2242" spans="34:36" x14ac:dyDescent="0.35">
      <c r="AH2242" s="16" t="str">
        <f>IF(AND(B2242="Premier League",E2242="Live"),_xlfn.XLOOKUP(_xlfn.TEXTJOIN(" vs ",,C2242:D2242),Calendar!G:G,Calendar!B:B),IF(AND(B2242="Premier League",E2242="Highlights"),_xlfn.XLOOKUP(H2242,Calendar!O:O,Calendar!N:N,,-1),""))</f>
        <v/>
      </c>
      <c r="AI2242" s="61" t="str">
        <f>IF(AND(AH2242&lt;&gt;"",E2242="Live"),_xlfn.XLOOKUP(_xlfn.TEXTJOIN(" vs ",,C2242:D2242),Calendar!G:G,Calendar!K:K),"")</f>
        <v/>
      </c>
      <c r="AJ2242" s="61" t="str">
        <f>IF(AND(K2242&lt;&gt;"Match of the Day",K2242&lt;&gt;"Match of the Day 2",K2242&lt;&gt;"Match of the Day Repeat"),"",1+MAX($AJ$10:AJ2241))</f>
        <v/>
      </c>
    </row>
    <row r="2243" spans="34:36" x14ac:dyDescent="0.35">
      <c r="AH2243" s="16" t="str">
        <f>IF(AND(B2243="Premier League",E2243="Live"),_xlfn.XLOOKUP(_xlfn.TEXTJOIN(" vs ",,C2243:D2243),Calendar!G:G,Calendar!B:B),IF(AND(B2243="Premier League",E2243="Highlights"),_xlfn.XLOOKUP(H2243,Calendar!O:O,Calendar!N:N,,-1),""))</f>
        <v/>
      </c>
      <c r="AI2243" s="61" t="str">
        <f>IF(AND(AH2243&lt;&gt;"",E2243="Live"),_xlfn.XLOOKUP(_xlfn.TEXTJOIN(" vs ",,C2243:D2243),Calendar!G:G,Calendar!K:K),"")</f>
        <v/>
      </c>
      <c r="AJ2243" s="61" t="str">
        <f>IF(AND(K2243&lt;&gt;"Match of the Day",K2243&lt;&gt;"Match of the Day 2",K2243&lt;&gt;"Match of the Day Repeat"),"",1+MAX($AJ$10:AJ2242))</f>
        <v/>
      </c>
    </row>
    <row r="2244" spans="34:36" x14ac:dyDescent="0.35">
      <c r="AH2244" s="16" t="str">
        <f>IF(AND(B2244="Premier League",E2244="Live"),_xlfn.XLOOKUP(_xlfn.TEXTJOIN(" vs ",,C2244:D2244),Calendar!G:G,Calendar!B:B),IF(AND(B2244="Premier League",E2244="Highlights"),_xlfn.XLOOKUP(H2244,Calendar!O:O,Calendar!N:N,,-1),""))</f>
        <v/>
      </c>
      <c r="AI2244" s="61" t="str">
        <f>IF(AND(AH2244&lt;&gt;"",E2244="Live"),_xlfn.XLOOKUP(_xlfn.TEXTJOIN(" vs ",,C2244:D2244),Calendar!G:G,Calendar!K:K),"")</f>
        <v/>
      </c>
      <c r="AJ2244" s="61" t="str">
        <f>IF(AND(K2244&lt;&gt;"Match of the Day",K2244&lt;&gt;"Match of the Day 2",K2244&lt;&gt;"Match of the Day Repeat"),"",1+MAX($AJ$10:AJ2243))</f>
        <v/>
      </c>
    </row>
    <row r="2245" spans="34:36" x14ac:dyDescent="0.35">
      <c r="AH2245" s="16" t="str">
        <f>IF(AND(B2245="Premier League",E2245="Live"),_xlfn.XLOOKUP(_xlfn.TEXTJOIN(" vs ",,C2245:D2245),Calendar!G:G,Calendar!B:B),IF(AND(B2245="Premier League",E2245="Highlights"),_xlfn.XLOOKUP(H2245,Calendar!O:O,Calendar!N:N,,-1),""))</f>
        <v/>
      </c>
      <c r="AI2245" s="61" t="str">
        <f>IF(AND(AH2245&lt;&gt;"",E2245="Live"),_xlfn.XLOOKUP(_xlfn.TEXTJOIN(" vs ",,C2245:D2245),Calendar!G:G,Calendar!K:K),"")</f>
        <v/>
      </c>
      <c r="AJ2245" s="61" t="str">
        <f>IF(AND(K2245&lt;&gt;"Match of the Day",K2245&lt;&gt;"Match of the Day 2",K2245&lt;&gt;"Match of the Day Repeat"),"",1+MAX($AJ$10:AJ2244))</f>
        <v/>
      </c>
    </row>
    <row r="2246" spans="34:36" x14ac:dyDescent="0.35">
      <c r="AH2246" s="16" t="str">
        <f>IF(AND(B2246="Premier League",E2246="Live"),_xlfn.XLOOKUP(_xlfn.TEXTJOIN(" vs ",,C2246:D2246),Calendar!G:G,Calendar!B:B),IF(AND(B2246="Premier League",E2246="Highlights"),_xlfn.XLOOKUP(H2246,Calendar!O:O,Calendar!N:N,,-1),""))</f>
        <v/>
      </c>
      <c r="AI2246" s="61" t="str">
        <f>IF(AND(AH2246&lt;&gt;"",E2246="Live"),_xlfn.XLOOKUP(_xlfn.TEXTJOIN(" vs ",,C2246:D2246),Calendar!G:G,Calendar!K:K),"")</f>
        <v/>
      </c>
      <c r="AJ2246" s="61" t="str">
        <f>IF(AND(K2246&lt;&gt;"Match of the Day",K2246&lt;&gt;"Match of the Day 2",K2246&lt;&gt;"Match of the Day Repeat"),"",1+MAX($AJ$10:AJ2245))</f>
        <v/>
      </c>
    </row>
    <row r="2247" spans="34:36" x14ac:dyDescent="0.35">
      <c r="AH2247" s="16" t="str">
        <f>IF(AND(B2247="Premier League",E2247="Live"),_xlfn.XLOOKUP(_xlfn.TEXTJOIN(" vs ",,C2247:D2247),Calendar!G:G,Calendar!B:B),IF(AND(B2247="Premier League",E2247="Highlights"),_xlfn.XLOOKUP(H2247,Calendar!O:O,Calendar!N:N,,-1),""))</f>
        <v/>
      </c>
      <c r="AI2247" s="61" t="str">
        <f>IF(AND(AH2247&lt;&gt;"",E2247="Live"),_xlfn.XLOOKUP(_xlfn.TEXTJOIN(" vs ",,C2247:D2247),Calendar!G:G,Calendar!K:K),"")</f>
        <v/>
      </c>
      <c r="AJ2247" s="61" t="str">
        <f>IF(AND(K2247&lt;&gt;"Match of the Day",K2247&lt;&gt;"Match of the Day 2",K2247&lt;&gt;"Match of the Day Repeat"),"",1+MAX($AJ$10:AJ2246))</f>
        <v/>
      </c>
    </row>
    <row r="2248" spans="34:36" x14ac:dyDescent="0.35">
      <c r="AH2248" s="16" t="str">
        <f>IF(AND(B2248="Premier League",E2248="Live"),_xlfn.XLOOKUP(_xlfn.TEXTJOIN(" vs ",,C2248:D2248),Calendar!G:G,Calendar!B:B),IF(AND(B2248="Premier League",E2248="Highlights"),_xlfn.XLOOKUP(H2248,Calendar!O:O,Calendar!N:N,,-1),""))</f>
        <v/>
      </c>
      <c r="AI2248" s="61" t="str">
        <f>IF(AND(AH2248&lt;&gt;"",E2248="Live"),_xlfn.XLOOKUP(_xlfn.TEXTJOIN(" vs ",,C2248:D2248),Calendar!G:G,Calendar!K:K),"")</f>
        <v/>
      </c>
      <c r="AJ2248" s="61" t="str">
        <f>IF(AND(K2248&lt;&gt;"Match of the Day",K2248&lt;&gt;"Match of the Day 2",K2248&lt;&gt;"Match of the Day Repeat"),"",1+MAX($AJ$10:AJ2247))</f>
        <v/>
      </c>
    </row>
    <row r="2249" spans="34:36" x14ac:dyDescent="0.35">
      <c r="AH2249" s="16" t="str">
        <f>IF(AND(B2249="Premier League",E2249="Live"),_xlfn.XLOOKUP(_xlfn.TEXTJOIN(" vs ",,C2249:D2249),Calendar!G:G,Calendar!B:B),IF(AND(B2249="Premier League",E2249="Highlights"),_xlfn.XLOOKUP(H2249,Calendar!O:O,Calendar!N:N,,-1),""))</f>
        <v/>
      </c>
      <c r="AI2249" s="61" t="str">
        <f>IF(AND(AH2249&lt;&gt;"",E2249="Live"),_xlfn.XLOOKUP(_xlfn.TEXTJOIN(" vs ",,C2249:D2249),Calendar!G:G,Calendar!K:K),"")</f>
        <v/>
      </c>
      <c r="AJ2249" s="61" t="str">
        <f>IF(AND(K2249&lt;&gt;"Match of the Day",K2249&lt;&gt;"Match of the Day 2",K2249&lt;&gt;"Match of the Day Repeat"),"",1+MAX($AJ$10:AJ2248))</f>
        <v/>
      </c>
    </row>
    <row r="2250" spans="34:36" x14ac:dyDescent="0.35">
      <c r="AH2250" s="16" t="str">
        <f>IF(AND(B2250="Premier League",E2250="Live"),_xlfn.XLOOKUP(_xlfn.TEXTJOIN(" vs ",,C2250:D2250),Calendar!G:G,Calendar!B:B),IF(AND(B2250="Premier League",E2250="Highlights"),_xlfn.XLOOKUP(H2250,Calendar!O:O,Calendar!N:N,,-1),""))</f>
        <v/>
      </c>
      <c r="AI2250" s="61" t="str">
        <f>IF(AND(AH2250&lt;&gt;"",E2250="Live"),_xlfn.XLOOKUP(_xlfn.TEXTJOIN(" vs ",,C2250:D2250),Calendar!G:G,Calendar!K:K),"")</f>
        <v/>
      </c>
      <c r="AJ2250" s="61" t="str">
        <f>IF(AND(K2250&lt;&gt;"Match of the Day",K2250&lt;&gt;"Match of the Day 2",K2250&lt;&gt;"Match of the Day Repeat"),"",1+MAX($AJ$10:AJ2249))</f>
        <v/>
      </c>
    </row>
    <row r="2251" spans="34:36" x14ac:dyDescent="0.35">
      <c r="AH2251" s="16" t="str">
        <f>IF(AND(B2251="Premier League",E2251="Live"),_xlfn.XLOOKUP(_xlfn.TEXTJOIN(" vs ",,C2251:D2251),Calendar!G:G,Calendar!B:B),IF(AND(B2251="Premier League",E2251="Highlights"),_xlfn.XLOOKUP(H2251,Calendar!O:O,Calendar!N:N,,-1),""))</f>
        <v/>
      </c>
      <c r="AI2251" s="61" t="str">
        <f>IF(AND(AH2251&lt;&gt;"",E2251="Live"),_xlfn.XLOOKUP(_xlfn.TEXTJOIN(" vs ",,C2251:D2251),Calendar!G:G,Calendar!K:K),"")</f>
        <v/>
      </c>
      <c r="AJ2251" s="61" t="str">
        <f>IF(AND(K2251&lt;&gt;"Match of the Day",K2251&lt;&gt;"Match of the Day 2",K2251&lt;&gt;"Match of the Day Repeat"),"",1+MAX($AJ$10:AJ2250))</f>
        <v/>
      </c>
    </row>
    <row r="2252" spans="34:36" x14ac:dyDescent="0.35">
      <c r="AH2252" s="16" t="str">
        <f>IF(AND(B2252="Premier League",E2252="Live"),_xlfn.XLOOKUP(_xlfn.TEXTJOIN(" vs ",,C2252:D2252),Calendar!G:G,Calendar!B:B),IF(AND(B2252="Premier League",E2252="Highlights"),_xlfn.XLOOKUP(H2252,Calendar!O:O,Calendar!N:N,,-1),""))</f>
        <v/>
      </c>
      <c r="AI2252" s="61" t="str">
        <f>IF(AND(AH2252&lt;&gt;"",E2252="Live"),_xlfn.XLOOKUP(_xlfn.TEXTJOIN(" vs ",,C2252:D2252),Calendar!G:G,Calendar!K:K),"")</f>
        <v/>
      </c>
      <c r="AJ2252" s="61" t="str">
        <f>IF(AND(K2252&lt;&gt;"Match of the Day",K2252&lt;&gt;"Match of the Day 2",K2252&lt;&gt;"Match of the Day Repeat"),"",1+MAX($AJ$10:AJ2251))</f>
        <v/>
      </c>
    </row>
    <row r="2253" spans="34:36" x14ac:dyDescent="0.35">
      <c r="AH2253" s="16" t="str">
        <f>IF(AND(B2253="Premier League",E2253="Live"),_xlfn.XLOOKUP(_xlfn.TEXTJOIN(" vs ",,C2253:D2253),Calendar!G:G,Calendar!B:B),IF(AND(B2253="Premier League",E2253="Highlights"),_xlfn.XLOOKUP(H2253,Calendar!O:O,Calendar!N:N,,-1),""))</f>
        <v/>
      </c>
      <c r="AI2253" s="61" t="str">
        <f>IF(AND(AH2253&lt;&gt;"",E2253="Live"),_xlfn.XLOOKUP(_xlfn.TEXTJOIN(" vs ",,C2253:D2253),Calendar!G:G,Calendar!K:K),"")</f>
        <v/>
      </c>
      <c r="AJ2253" s="61" t="str">
        <f>IF(AND(K2253&lt;&gt;"Match of the Day",K2253&lt;&gt;"Match of the Day 2",K2253&lt;&gt;"Match of the Day Repeat"),"",1+MAX($AJ$10:AJ2252))</f>
        <v/>
      </c>
    </row>
    <row r="2254" spans="34:36" x14ac:dyDescent="0.35">
      <c r="AH2254" s="16" t="str">
        <f>IF(AND(B2254="Premier League",E2254="Live"),_xlfn.XLOOKUP(_xlfn.TEXTJOIN(" vs ",,C2254:D2254),Calendar!G:G,Calendar!B:B),IF(AND(B2254="Premier League",E2254="Highlights"),_xlfn.XLOOKUP(H2254,Calendar!O:O,Calendar!N:N,,-1),""))</f>
        <v/>
      </c>
      <c r="AI2254" s="61" t="str">
        <f>IF(AND(AH2254&lt;&gt;"",E2254="Live"),_xlfn.XLOOKUP(_xlfn.TEXTJOIN(" vs ",,C2254:D2254),Calendar!G:G,Calendar!K:K),"")</f>
        <v/>
      </c>
      <c r="AJ2254" s="61" t="str">
        <f>IF(AND(K2254&lt;&gt;"Match of the Day",K2254&lt;&gt;"Match of the Day 2",K2254&lt;&gt;"Match of the Day Repeat"),"",1+MAX($AJ$10:AJ2253))</f>
        <v/>
      </c>
    </row>
    <row r="2255" spans="34:36" x14ac:dyDescent="0.35">
      <c r="AH2255" s="16" t="str">
        <f>IF(AND(B2255="Premier League",E2255="Live"),_xlfn.XLOOKUP(_xlfn.TEXTJOIN(" vs ",,C2255:D2255),Calendar!G:G,Calendar!B:B),IF(AND(B2255="Premier League",E2255="Highlights"),_xlfn.XLOOKUP(H2255,Calendar!O:O,Calendar!N:N,,-1),""))</f>
        <v/>
      </c>
      <c r="AI2255" s="61" t="str">
        <f>IF(AND(AH2255&lt;&gt;"",E2255="Live"),_xlfn.XLOOKUP(_xlfn.TEXTJOIN(" vs ",,C2255:D2255),Calendar!G:G,Calendar!K:K),"")</f>
        <v/>
      </c>
      <c r="AJ2255" s="61" t="str">
        <f>IF(AND(K2255&lt;&gt;"Match of the Day",K2255&lt;&gt;"Match of the Day 2",K2255&lt;&gt;"Match of the Day Repeat"),"",1+MAX($AJ$10:AJ2254))</f>
        <v/>
      </c>
    </row>
    <row r="2256" spans="34:36" x14ac:dyDescent="0.35">
      <c r="AH2256" s="16" t="str">
        <f>IF(AND(B2256="Premier League",E2256="Live"),_xlfn.XLOOKUP(_xlfn.TEXTJOIN(" vs ",,C2256:D2256),Calendar!G:G,Calendar!B:B),IF(AND(B2256="Premier League",E2256="Highlights"),_xlfn.XLOOKUP(H2256,Calendar!O:O,Calendar!N:N,,-1),""))</f>
        <v/>
      </c>
      <c r="AI2256" s="61" t="str">
        <f>IF(AND(AH2256&lt;&gt;"",E2256="Live"),_xlfn.XLOOKUP(_xlfn.TEXTJOIN(" vs ",,C2256:D2256),Calendar!G:G,Calendar!K:K),"")</f>
        <v/>
      </c>
      <c r="AJ2256" s="61" t="str">
        <f>IF(AND(K2256&lt;&gt;"Match of the Day",K2256&lt;&gt;"Match of the Day 2",K2256&lt;&gt;"Match of the Day Repeat"),"",1+MAX($AJ$10:AJ2255))</f>
        <v/>
      </c>
    </row>
    <row r="2257" spans="34:36" x14ac:dyDescent="0.35">
      <c r="AH2257" s="16" t="str">
        <f>IF(AND(B2257="Premier League",E2257="Live"),_xlfn.XLOOKUP(_xlfn.TEXTJOIN(" vs ",,C2257:D2257),Calendar!G:G,Calendar!B:B),IF(AND(B2257="Premier League",E2257="Highlights"),_xlfn.XLOOKUP(H2257,Calendar!O:O,Calendar!N:N,,-1),""))</f>
        <v/>
      </c>
      <c r="AI2257" s="61" t="str">
        <f>IF(AND(AH2257&lt;&gt;"",E2257="Live"),_xlfn.XLOOKUP(_xlfn.TEXTJOIN(" vs ",,C2257:D2257),Calendar!G:G,Calendar!K:K),"")</f>
        <v/>
      </c>
      <c r="AJ2257" s="61" t="str">
        <f>IF(AND(K2257&lt;&gt;"Match of the Day",K2257&lt;&gt;"Match of the Day 2",K2257&lt;&gt;"Match of the Day Repeat"),"",1+MAX($AJ$10:AJ2256))</f>
        <v/>
      </c>
    </row>
    <row r="2258" spans="34:36" x14ac:dyDescent="0.35">
      <c r="AH2258" s="16" t="str">
        <f>IF(AND(B2258="Premier League",E2258="Live"),_xlfn.XLOOKUP(_xlfn.TEXTJOIN(" vs ",,C2258:D2258),Calendar!G:G,Calendar!B:B),IF(AND(B2258="Premier League",E2258="Highlights"),_xlfn.XLOOKUP(H2258,Calendar!O:O,Calendar!N:N,,-1),""))</f>
        <v/>
      </c>
      <c r="AI2258" s="61" t="str">
        <f>IF(AND(AH2258&lt;&gt;"",E2258="Live"),_xlfn.XLOOKUP(_xlfn.TEXTJOIN(" vs ",,C2258:D2258),Calendar!G:G,Calendar!K:K),"")</f>
        <v/>
      </c>
      <c r="AJ2258" s="61" t="str">
        <f>IF(AND(K2258&lt;&gt;"Match of the Day",K2258&lt;&gt;"Match of the Day 2",K2258&lt;&gt;"Match of the Day Repeat"),"",1+MAX($AJ$10:AJ2257))</f>
        <v/>
      </c>
    </row>
    <row r="2259" spans="34:36" x14ac:dyDescent="0.35">
      <c r="AH2259" s="16" t="str">
        <f>IF(AND(B2259="Premier League",E2259="Live"),_xlfn.XLOOKUP(_xlfn.TEXTJOIN(" vs ",,C2259:D2259),Calendar!G:G,Calendar!B:B),IF(AND(B2259="Premier League",E2259="Highlights"),_xlfn.XLOOKUP(H2259,Calendar!O:O,Calendar!N:N,,-1),""))</f>
        <v/>
      </c>
      <c r="AI2259" s="61" t="str">
        <f>IF(AND(AH2259&lt;&gt;"",E2259="Live"),_xlfn.XLOOKUP(_xlfn.TEXTJOIN(" vs ",,C2259:D2259),Calendar!G:G,Calendar!K:K),"")</f>
        <v/>
      </c>
      <c r="AJ2259" s="61" t="str">
        <f>IF(AND(K2259&lt;&gt;"Match of the Day",K2259&lt;&gt;"Match of the Day 2",K2259&lt;&gt;"Match of the Day Repeat"),"",1+MAX($AJ$10:AJ2258))</f>
        <v/>
      </c>
    </row>
    <row r="2260" spans="34:36" x14ac:dyDescent="0.35">
      <c r="AH2260" s="16" t="str">
        <f>IF(AND(B2260="Premier League",E2260="Live"),_xlfn.XLOOKUP(_xlfn.TEXTJOIN(" vs ",,C2260:D2260),Calendar!G:G,Calendar!B:B),IF(AND(B2260="Premier League",E2260="Highlights"),_xlfn.XLOOKUP(H2260,Calendar!O:O,Calendar!N:N,,-1),""))</f>
        <v/>
      </c>
      <c r="AI2260" s="61" t="str">
        <f>IF(AND(AH2260&lt;&gt;"",E2260="Live"),_xlfn.XLOOKUP(_xlfn.TEXTJOIN(" vs ",,C2260:D2260),Calendar!G:G,Calendar!K:K),"")</f>
        <v/>
      </c>
      <c r="AJ2260" s="61" t="str">
        <f>IF(AND(K2260&lt;&gt;"Match of the Day",K2260&lt;&gt;"Match of the Day 2",K2260&lt;&gt;"Match of the Day Repeat"),"",1+MAX($AJ$10:AJ2259))</f>
        <v/>
      </c>
    </row>
    <row r="2261" spans="34:36" x14ac:dyDescent="0.35">
      <c r="AH2261" s="16" t="str">
        <f>IF(AND(B2261="Premier League",E2261="Live"),_xlfn.XLOOKUP(_xlfn.TEXTJOIN(" vs ",,C2261:D2261),Calendar!G:G,Calendar!B:B),IF(AND(B2261="Premier League",E2261="Highlights"),_xlfn.XLOOKUP(H2261,Calendar!O:O,Calendar!N:N,,-1),""))</f>
        <v/>
      </c>
      <c r="AI2261" s="61" t="str">
        <f>IF(AND(AH2261&lt;&gt;"",E2261="Live"),_xlfn.XLOOKUP(_xlfn.TEXTJOIN(" vs ",,C2261:D2261),Calendar!G:G,Calendar!K:K),"")</f>
        <v/>
      </c>
      <c r="AJ2261" s="61" t="str">
        <f>IF(AND(K2261&lt;&gt;"Match of the Day",K2261&lt;&gt;"Match of the Day 2",K2261&lt;&gt;"Match of the Day Repeat"),"",1+MAX($AJ$10:AJ2260))</f>
        <v/>
      </c>
    </row>
    <row r="2262" spans="34:36" x14ac:dyDescent="0.35">
      <c r="AH2262" s="16" t="str">
        <f>IF(AND(B2262="Premier League",E2262="Live"),_xlfn.XLOOKUP(_xlfn.TEXTJOIN(" vs ",,C2262:D2262),Calendar!G:G,Calendar!B:B),IF(AND(B2262="Premier League",E2262="Highlights"),_xlfn.XLOOKUP(H2262,Calendar!O:O,Calendar!N:N,,-1),""))</f>
        <v/>
      </c>
      <c r="AI2262" s="61" t="str">
        <f>IF(AND(AH2262&lt;&gt;"",E2262="Live"),_xlfn.XLOOKUP(_xlfn.TEXTJOIN(" vs ",,C2262:D2262),Calendar!G:G,Calendar!K:K),"")</f>
        <v/>
      </c>
      <c r="AJ2262" s="61" t="str">
        <f>IF(AND(K2262&lt;&gt;"Match of the Day",K2262&lt;&gt;"Match of the Day 2",K2262&lt;&gt;"Match of the Day Repeat"),"",1+MAX($AJ$10:AJ2261))</f>
        <v/>
      </c>
    </row>
    <row r="2263" spans="34:36" x14ac:dyDescent="0.35">
      <c r="AH2263" s="16" t="str">
        <f>IF(AND(B2263="Premier League",E2263="Live"),_xlfn.XLOOKUP(_xlfn.TEXTJOIN(" vs ",,C2263:D2263),Calendar!G:G,Calendar!B:B),IF(AND(B2263="Premier League",E2263="Highlights"),_xlfn.XLOOKUP(H2263,Calendar!O:O,Calendar!N:N,,-1),""))</f>
        <v/>
      </c>
      <c r="AI2263" s="61" t="str">
        <f>IF(AND(AH2263&lt;&gt;"",E2263="Live"),_xlfn.XLOOKUP(_xlfn.TEXTJOIN(" vs ",,C2263:D2263),Calendar!G:G,Calendar!K:K),"")</f>
        <v/>
      </c>
      <c r="AJ2263" s="61" t="str">
        <f>IF(AND(K2263&lt;&gt;"Match of the Day",K2263&lt;&gt;"Match of the Day 2",K2263&lt;&gt;"Match of the Day Repeat"),"",1+MAX($AJ$10:AJ2262))</f>
        <v/>
      </c>
    </row>
    <row r="2264" spans="34:36" x14ac:dyDescent="0.35">
      <c r="AH2264" s="16" t="str">
        <f>IF(AND(B2264="Premier League",E2264="Live"),_xlfn.XLOOKUP(_xlfn.TEXTJOIN(" vs ",,C2264:D2264),Calendar!G:G,Calendar!B:B),IF(AND(B2264="Premier League",E2264="Highlights"),_xlfn.XLOOKUP(H2264,Calendar!O:O,Calendar!N:N,,-1),""))</f>
        <v/>
      </c>
      <c r="AI2264" s="61" t="str">
        <f>IF(AND(AH2264&lt;&gt;"",E2264="Live"),_xlfn.XLOOKUP(_xlfn.TEXTJOIN(" vs ",,C2264:D2264),Calendar!G:G,Calendar!K:K),"")</f>
        <v/>
      </c>
      <c r="AJ2264" s="61" t="str">
        <f>IF(AND(K2264&lt;&gt;"Match of the Day",K2264&lt;&gt;"Match of the Day 2",K2264&lt;&gt;"Match of the Day Repeat"),"",1+MAX($AJ$10:AJ2263))</f>
        <v/>
      </c>
    </row>
    <row r="2265" spans="34:36" x14ac:dyDescent="0.35">
      <c r="AH2265" s="16" t="str">
        <f>IF(AND(B2265="Premier League",E2265="Live"),_xlfn.XLOOKUP(_xlfn.TEXTJOIN(" vs ",,C2265:D2265),Calendar!G:G,Calendar!B:B),IF(AND(B2265="Premier League",E2265="Highlights"),_xlfn.XLOOKUP(H2265,Calendar!O:O,Calendar!N:N,,-1),""))</f>
        <v/>
      </c>
      <c r="AI2265" s="61" t="str">
        <f>IF(AND(AH2265&lt;&gt;"",E2265="Live"),_xlfn.XLOOKUP(_xlfn.TEXTJOIN(" vs ",,C2265:D2265),Calendar!G:G,Calendar!K:K),"")</f>
        <v/>
      </c>
      <c r="AJ2265" s="61" t="str">
        <f>IF(AND(K2265&lt;&gt;"Match of the Day",K2265&lt;&gt;"Match of the Day 2",K2265&lt;&gt;"Match of the Day Repeat"),"",1+MAX($AJ$10:AJ2264))</f>
        <v/>
      </c>
    </row>
    <row r="2266" spans="34:36" x14ac:dyDescent="0.35">
      <c r="AH2266" s="16" t="str">
        <f>IF(AND(B2266="Premier League",E2266="Live"),_xlfn.XLOOKUP(_xlfn.TEXTJOIN(" vs ",,C2266:D2266),Calendar!G:G,Calendar!B:B),IF(AND(B2266="Premier League",E2266="Highlights"),_xlfn.XLOOKUP(H2266,Calendar!O:O,Calendar!N:N,,-1),""))</f>
        <v/>
      </c>
      <c r="AI2266" s="61" t="str">
        <f>IF(AND(AH2266&lt;&gt;"",E2266="Live"),_xlfn.XLOOKUP(_xlfn.TEXTJOIN(" vs ",,C2266:D2266),Calendar!G:G,Calendar!K:K),"")</f>
        <v/>
      </c>
      <c r="AJ2266" s="61" t="str">
        <f>IF(AND(K2266&lt;&gt;"Match of the Day",K2266&lt;&gt;"Match of the Day 2",K2266&lt;&gt;"Match of the Day Repeat"),"",1+MAX($AJ$10:AJ2265))</f>
        <v/>
      </c>
    </row>
    <row r="2267" spans="34:36" x14ac:dyDescent="0.35">
      <c r="AH2267" s="16" t="str">
        <f>IF(AND(B2267="Premier League",E2267="Live"),_xlfn.XLOOKUP(_xlfn.TEXTJOIN(" vs ",,C2267:D2267),Calendar!G:G,Calendar!B:B),IF(AND(B2267="Premier League",E2267="Highlights"),_xlfn.XLOOKUP(H2267,Calendar!O:O,Calendar!N:N,,-1),""))</f>
        <v/>
      </c>
      <c r="AI2267" s="61" t="str">
        <f>IF(AND(AH2267&lt;&gt;"",E2267="Live"),_xlfn.XLOOKUP(_xlfn.TEXTJOIN(" vs ",,C2267:D2267),Calendar!G:G,Calendar!K:K),"")</f>
        <v/>
      </c>
      <c r="AJ2267" s="61" t="str">
        <f>IF(AND(K2267&lt;&gt;"Match of the Day",K2267&lt;&gt;"Match of the Day 2",K2267&lt;&gt;"Match of the Day Repeat"),"",1+MAX($AJ$10:AJ2266))</f>
        <v/>
      </c>
    </row>
    <row r="2268" spans="34:36" x14ac:dyDescent="0.35">
      <c r="AH2268" s="16" t="str">
        <f>IF(AND(B2268="Premier League",E2268="Live"),_xlfn.XLOOKUP(_xlfn.TEXTJOIN(" vs ",,C2268:D2268),Calendar!G:G,Calendar!B:B),IF(AND(B2268="Premier League",E2268="Highlights"),_xlfn.XLOOKUP(H2268,Calendar!O:O,Calendar!N:N,,-1),""))</f>
        <v/>
      </c>
      <c r="AI2268" s="61" t="str">
        <f>IF(AND(AH2268&lt;&gt;"",E2268="Live"),_xlfn.XLOOKUP(_xlfn.TEXTJOIN(" vs ",,C2268:D2268),Calendar!G:G,Calendar!K:K),"")</f>
        <v/>
      </c>
      <c r="AJ2268" s="61" t="str">
        <f>IF(AND(K2268&lt;&gt;"Match of the Day",K2268&lt;&gt;"Match of the Day 2",K2268&lt;&gt;"Match of the Day Repeat"),"",1+MAX($AJ$10:AJ2267))</f>
        <v/>
      </c>
    </row>
    <row r="2269" spans="34:36" x14ac:dyDescent="0.35">
      <c r="AH2269" s="16" t="str">
        <f>IF(AND(B2269="Premier League",E2269="Live"),_xlfn.XLOOKUP(_xlfn.TEXTJOIN(" vs ",,C2269:D2269),Calendar!G:G,Calendar!B:B),IF(AND(B2269="Premier League",E2269="Highlights"),_xlfn.XLOOKUP(H2269,Calendar!O:O,Calendar!N:N,,-1),""))</f>
        <v/>
      </c>
      <c r="AI2269" s="61" t="str">
        <f>IF(AND(AH2269&lt;&gt;"",E2269="Live"),_xlfn.XLOOKUP(_xlfn.TEXTJOIN(" vs ",,C2269:D2269),Calendar!G:G,Calendar!K:K),"")</f>
        <v/>
      </c>
      <c r="AJ2269" s="61" t="str">
        <f>IF(AND(K2269&lt;&gt;"Match of the Day",K2269&lt;&gt;"Match of the Day 2",K2269&lt;&gt;"Match of the Day Repeat"),"",1+MAX($AJ$10:AJ2268))</f>
        <v/>
      </c>
    </row>
    <row r="2270" spans="34:36" x14ac:dyDescent="0.35">
      <c r="AH2270" s="16" t="str">
        <f>IF(AND(B2270="Premier League",E2270="Live"),_xlfn.XLOOKUP(_xlfn.TEXTJOIN(" vs ",,C2270:D2270),Calendar!G:G,Calendar!B:B),IF(AND(B2270="Premier League",E2270="Highlights"),_xlfn.XLOOKUP(H2270,Calendar!O:O,Calendar!N:N,,-1),""))</f>
        <v/>
      </c>
      <c r="AI2270" s="61" t="str">
        <f>IF(AND(AH2270&lt;&gt;"",E2270="Live"),_xlfn.XLOOKUP(_xlfn.TEXTJOIN(" vs ",,C2270:D2270),Calendar!G:G,Calendar!K:K),"")</f>
        <v/>
      </c>
      <c r="AJ2270" s="61" t="str">
        <f>IF(AND(K2270&lt;&gt;"Match of the Day",K2270&lt;&gt;"Match of the Day 2",K2270&lt;&gt;"Match of the Day Repeat"),"",1+MAX($AJ$10:AJ2269))</f>
        <v/>
      </c>
    </row>
    <row r="2271" spans="34:36" x14ac:dyDescent="0.35">
      <c r="AH2271" s="16" t="str">
        <f>IF(AND(B2271="Premier League",E2271="Live"),_xlfn.XLOOKUP(_xlfn.TEXTJOIN(" vs ",,C2271:D2271),Calendar!G:G,Calendar!B:B),IF(AND(B2271="Premier League",E2271="Highlights"),_xlfn.XLOOKUP(H2271,Calendar!O:O,Calendar!N:N,,-1),""))</f>
        <v/>
      </c>
      <c r="AI2271" s="61" t="str">
        <f>IF(AND(AH2271&lt;&gt;"",E2271="Live"),_xlfn.XLOOKUP(_xlfn.TEXTJOIN(" vs ",,C2271:D2271),Calendar!G:G,Calendar!K:K),"")</f>
        <v/>
      </c>
      <c r="AJ2271" s="61" t="str">
        <f>IF(AND(K2271&lt;&gt;"Match of the Day",K2271&lt;&gt;"Match of the Day 2",K2271&lt;&gt;"Match of the Day Repeat"),"",1+MAX($AJ$10:AJ2270))</f>
        <v/>
      </c>
    </row>
    <row r="2272" spans="34:36" x14ac:dyDescent="0.35">
      <c r="AH2272" s="16" t="str">
        <f>IF(AND(B2272="Premier League",E2272="Live"),_xlfn.XLOOKUP(_xlfn.TEXTJOIN(" vs ",,C2272:D2272),Calendar!G:G,Calendar!B:B),IF(AND(B2272="Premier League",E2272="Highlights"),_xlfn.XLOOKUP(H2272,Calendar!O:O,Calendar!N:N,,-1),""))</f>
        <v/>
      </c>
      <c r="AI2272" s="61" t="str">
        <f>IF(AND(AH2272&lt;&gt;"",E2272="Live"),_xlfn.XLOOKUP(_xlfn.TEXTJOIN(" vs ",,C2272:D2272),Calendar!G:G,Calendar!K:K),"")</f>
        <v/>
      </c>
      <c r="AJ2272" s="61" t="str">
        <f>IF(AND(K2272&lt;&gt;"Match of the Day",K2272&lt;&gt;"Match of the Day 2",K2272&lt;&gt;"Match of the Day Repeat"),"",1+MAX($AJ$10:AJ2271))</f>
        <v/>
      </c>
    </row>
    <row r="2273" spans="34:36" x14ac:dyDescent="0.35">
      <c r="AH2273" s="16" t="str">
        <f>IF(AND(B2273="Premier League",E2273="Live"),_xlfn.XLOOKUP(_xlfn.TEXTJOIN(" vs ",,C2273:D2273),Calendar!G:G,Calendar!B:B),IF(AND(B2273="Premier League",E2273="Highlights"),_xlfn.XLOOKUP(H2273,Calendar!O:O,Calendar!N:N,,-1),""))</f>
        <v/>
      </c>
      <c r="AI2273" s="61" t="str">
        <f>IF(AND(AH2273&lt;&gt;"",E2273="Live"),_xlfn.XLOOKUP(_xlfn.TEXTJOIN(" vs ",,C2273:D2273),Calendar!G:G,Calendar!K:K),"")</f>
        <v/>
      </c>
      <c r="AJ2273" s="61" t="str">
        <f>IF(AND(K2273&lt;&gt;"Match of the Day",K2273&lt;&gt;"Match of the Day 2",K2273&lt;&gt;"Match of the Day Repeat"),"",1+MAX($AJ$10:AJ2272))</f>
        <v/>
      </c>
    </row>
    <row r="2274" spans="34:36" x14ac:dyDescent="0.35">
      <c r="AH2274" s="16" t="str">
        <f>IF(AND(B2274="Premier League",E2274="Live"),_xlfn.XLOOKUP(_xlfn.TEXTJOIN(" vs ",,C2274:D2274),Calendar!G:G,Calendar!B:B),IF(AND(B2274="Premier League",E2274="Highlights"),_xlfn.XLOOKUP(H2274,Calendar!O:O,Calendar!N:N,,-1),""))</f>
        <v/>
      </c>
      <c r="AI2274" s="61" t="str">
        <f>IF(AND(AH2274&lt;&gt;"",E2274="Live"),_xlfn.XLOOKUP(_xlfn.TEXTJOIN(" vs ",,C2274:D2274),Calendar!G:G,Calendar!K:K),"")</f>
        <v/>
      </c>
      <c r="AJ2274" s="61" t="str">
        <f>IF(AND(K2274&lt;&gt;"Match of the Day",K2274&lt;&gt;"Match of the Day 2",K2274&lt;&gt;"Match of the Day Repeat"),"",1+MAX($AJ$10:AJ2273))</f>
        <v/>
      </c>
    </row>
    <row r="2275" spans="34:36" x14ac:dyDescent="0.35">
      <c r="AH2275" s="16" t="str">
        <f>IF(AND(B2275="Premier League",E2275="Live"),_xlfn.XLOOKUP(_xlfn.TEXTJOIN(" vs ",,C2275:D2275),Calendar!G:G,Calendar!B:B),IF(AND(B2275="Premier League",E2275="Highlights"),_xlfn.XLOOKUP(H2275,Calendar!O:O,Calendar!N:N,,-1),""))</f>
        <v/>
      </c>
      <c r="AI2275" s="61" t="str">
        <f>IF(AND(AH2275&lt;&gt;"",E2275="Live"),_xlfn.XLOOKUP(_xlfn.TEXTJOIN(" vs ",,C2275:D2275),Calendar!G:G,Calendar!K:K),"")</f>
        <v/>
      </c>
      <c r="AJ2275" s="61" t="str">
        <f>IF(AND(K2275&lt;&gt;"Match of the Day",K2275&lt;&gt;"Match of the Day 2",K2275&lt;&gt;"Match of the Day Repeat"),"",1+MAX($AJ$10:AJ2274))</f>
        <v/>
      </c>
    </row>
    <row r="2276" spans="34:36" x14ac:dyDescent="0.35">
      <c r="AH2276" s="16" t="str">
        <f>IF(AND(B2276="Premier League",E2276="Live"),_xlfn.XLOOKUP(_xlfn.TEXTJOIN(" vs ",,C2276:D2276),Calendar!G:G,Calendar!B:B),IF(AND(B2276="Premier League",E2276="Highlights"),_xlfn.XLOOKUP(H2276,Calendar!O:O,Calendar!N:N,,-1),""))</f>
        <v/>
      </c>
      <c r="AI2276" s="61" t="str">
        <f>IF(AND(AH2276&lt;&gt;"",E2276="Live"),_xlfn.XLOOKUP(_xlfn.TEXTJOIN(" vs ",,C2276:D2276),Calendar!G:G,Calendar!K:K),"")</f>
        <v/>
      </c>
      <c r="AJ2276" s="61" t="str">
        <f>IF(AND(K2276&lt;&gt;"Match of the Day",K2276&lt;&gt;"Match of the Day 2",K2276&lt;&gt;"Match of the Day Repeat"),"",1+MAX($AJ$10:AJ2275))</f>
        <v/>
      </c>
    </row>
    <row r="2277" spans="34:36" x14ac:dyDescent="0.35">
      <c r="AH2277" s="16" t="str">
        <f>IF(AND(B2277="Premier League",E2277="Live"),_xlfn.XLOOKUP(_xlfn.TEXTJOIN(" vs ",,C2277:D2277),Calendar!G:G,Calendar!B:B),IF(AND(B2277="Premier League",E2277="Highlights"),_xlfn.XLOOKUP(H2277,Calendar!O:O,Calendar!N:N,,-1),""))</f>
        <v/>
      </c>
      <c r="AI2277" s="61" t="str">
        <f>IF(AND(AH2277&lt;&gt;"",E2277="Live"),_xlfn.XLOOKUP(_xlfn.TEXTJOIN(" vs ",,C2277:D2277),Calendar!G:G,Calendar!K:K),"")</f>
        <v/>
      </c>
      <c r="AJ2277" s="61" t="str">
        <f>IF(AND(K2277&lt;&gt;"Match of the Day",K2277&lt;&gt;"Match of the Day 2",K2277&lt;&gt;"Match of the Day Repeat"),"",1+MAX($AJ$10:AJ2276))</f>
        <v/>
      </c>
    </row>
    <row r="2278" spans="34:36" x14ac:dyDescent="0.35">
      <c r="AH2278" s="16" t="str">
        <f>IF(AND(B2278="Premier League",E2278="Live"),_xlfn.XLOOKUP(_xlfn.TEXTJOIN(" vs ",,C2278:D2278),Calendar!G:G,Calendar!B:B),IF(AND(B2278="Premier League",E2278="Highlights"),_xlfn.XLOOKUP(H2278,Calendar!O:O,Calendar!N:N,,-1),""))</f>
        <v/>
      </c>
      <c r="AI2278" s="61" t="str">
        <f>IF(AND(AH2278&lt;&gt;"",E2278="Live"),_xlfn.XLOOKUP(_xlfn.TEXTJOIN(" vs ",,C2278:D2278),Calendar!G:G,Calendar!K:K),"")</f>
        <v/>
      </c>
      <c r="AJ2278" s="61" t="str">
        <f>IF(AND(K2278&lt;&gt;"Match of the Day",K2278&lt;&gt;"Match of the Day 2",K2278&lt;&gt;"Match of the Day Repeat"),"",1+MAX($AJ$10:AJ2277))</f>
        <v/>
      </c>
    </row>
    <row r="2279" spans="34:36" x14ac:dyDescent="0.35">
      <c r="AH2279" s="16" t="str">
        <f>IF(AND(B2279="Premier League",E2279="Live"),_xlfn.XLOOKUP(_xlfn.TEXTJOIN(" vs ",,C2279:D2279),Calendar!G:G,Calendar!B:B),IF(AND(B2279="Premier League",E2279="Highlights"),_xlfn.XLOOKUP(H2279,Calendar!O:O,Calendar!N:N,,-1),""))</f>
        <v/>
      </c>
      <c r="AI2279" s="61" t="str">
        <f>IF(AND(AH2279&lt;&gt;"",E2279="Live"),_xlfn.XLOOKUP(_xlfn.TEXTJOIN(" vs ",,C2279:D2279),Calendar!G:G,Calendar!K:K),"")</f>
        <v/>
      </c>
      <c r="AJ2279" s="61" t="str">
        <f>IF(AND(K2279&lt;&gt;"Match of the Day",K2279&lt;&gt;"Match of the Day 2",K2279&lt;&gt;"Match of the Day Repeat"),"",1+MAX($AJ$10:AJ2278))</f>
        <v/>
      </c>
    </row>
    <row r="2280" spans="34:36" x14ac:dyDescent="0.35">
      <c r="AH2280" s="16" t="str">
        <f>IF(AND(B2280="Premier League",E2280="Live"),_xlfn.XLOOKUP(_xlfn.TEXTJOIN(" vs ",,C2280:D2280),Calendar!G:G,Calendar!B:B),IF(AND(B2280="Premier League",E2280="Highlights"),_xlfn.XLOOKUP(H2280,Calendar!O:O,Calendar!N:N,,-1),""))</f>
        <v/>
      </c>
      <c r="AI2280" s="61" t="str">
        <f>IF(AND(AH2280&lt;&gt;"",E2280="Live"),_xlfn.XLOOKUP(_xlfn.TEXTJOIN(" vs ",,C2280:D2280),Calendar!G:G,Calendar!K:K),"")</f>
        <v/>
      </c>
      <c r="AJ2280" s="61" t="str">
        <f>IF(AND(K2280&lt;&gt;"Match of the Day",K2280&lt;&gt;"Match of the Day 2",K2280&lt;&gt;"Match of the Day Repeat"),"",1+MAX($AJ$10:AJ2279))</f>
        <v/>
      </c>
    </row>
    <row r="2281" spans="34:36" x14ac:dyDescent="0.35">
      <c r="AH2281" s="16" t="str">
        <f>IF(AND(B2281="Premier League",E2281="Live"),_xlfn.XLOOKUP(_xlfn.TEXTJOIN(" vs ",,C2281:D2281),Calendar!G:G,Calendar!B:B),IF(AND(B2281="Premier League",E2281="Highlights"),_xlfn.XLOOKUP(H2281,Calendar!O:O,Calendar!N:N,,-1),""))</f>
        <v/>
      </c>
      <c r="AI2281" s="61" t="str">
        <f>IF(AND(AH2281&lt;&gt;"",E2281="Live"),_xlfn.XLOOKUP(_xlfn.TEXTJOIN(" vs ",,C2281:D2281),Calendar!G:G,Calendar!K:K),"")</f>
        <v/>
      </c>
      <c r="AJ2281" s="61" t="str">
        <f>IF(AND(K2281&lt;&gt;"Match of the Day",K2281&lt;&gt;"Match of the Day 2",K2281&lt;&gt;"Match of the Day Repeat"),"",1+MAX($AJ$10:AJ2280))</f>
        <v/>
      </c>
    </row>
    <row r="2282" spans="34:36" x14ac:dyDescent="0.35">
      <c r="AH2282" s="16" t="str">
        <f>IF(AND(B2282="Premier League",E2282="Live"),_xlfn.XLOOKUP(_xlfn.TEXTJOIN(" vs ",,C2282:D2282),Calendar!G:G,Calendar!B:B),IF(AND(B2282="Premier League",E2282="Highlights"),_xlfn.XLOOKUP(H2282,Calendar!O:O,Calendar!N:N,,-1),""))</f>
        <v/>
      </c>
      <c r="AI2282" s="61" t="str">
        <f>IF(AND(AH2282&lt;&gt;"",E2282="Live"),_xlfn.XLOOKUP(_xlfn.TEXTJOIN(" vs ",,C2282:D2282),Calendar!G:G,Calendar!K:K),"")</f>
        <v/>
      </c>
      <c r="AJ2282" s="61" t="str">
        <f>IF(AND(K2282&lt;&gt;"Match of the Day",K2282&lt;&gt;"Match of the Day 2",K2282&lt;&gt;"Match of the Day Repeat"),"",1+MAX($AJ$10:AJ2281))</f>
        <v/>
      </c>
    </row>
    <row r="2283" spans="34:36" x14ac:dyDescent="0.35">
      <c r="AH2283" s="16" t="str">
        <f>IF(AND(B2283="Premier League",E2283="Live"),_xlfn.XLOOKUP(_xlfn.TEXTJOIN(" vs ",,C2283:D2283),Calendar!G:G,Calendar!B:B),IF(AND(B2283="Premier League",E2283="Highlights"),_xlfn.XLOOKUP(H2283,Calendar!O:O,Calendar!N:N,,-1),""))</f>
        <v/>
      </c>
      <c r="AI2283" s="61" t="str">
        <f>IF(AND(AH2283&lt;&gt;"",E2283="Live"),_xlfn.XLOOKUP(_xlfn.TEXTJOIN(" vs ",,C2283:D2283),Calendar!G:G,Calendar!K:K),"")</f>
        <v/>
      </c>
      <c r="AJ2283" s="61" t="str">
        <f>IF(AND(K2283&lt;&gt;"Match of the Day",K2283&lt;&gt;"Match of the Day 2",K2283&lt;&gt;"Match of the Day Repeat"),"",1+MAX($AJ$10:AJ2282))</f>
        <v/>
      </c>
    </row>
    <row r="2284" spans="34:36" x14ac:dyDescent="0.35">
      <c r="AH2284" s="16" t="str">
        <f>IF(AND(B2284="Premier League",E2284="Live"),_xlfn.XLOOKUP(_xlfn.TEXTJOIN(" vs ",,C2284:D2284),Calendar!G:G,Calendar!B:B),IF(AND(B2284="Premier League",E2284="Highlights"),_xlfn.XLOOKUP(H2284,Calendar!O:O,Calendar!N:N,,-1),""))</f>
        <v/>
      </c>
      <c r="AI2284" s="61" t="str">
        <f>IF(AND(AH2284&lt;&gt;"",E2284="Live"),_xlfn.XLOOKUP(_xlfn.TEXTJOIN(" vs ",,C2284:D2284),Calendar!G:G,Calendar!K:K),"")</f>
        <v/>
      </c>
      <c r="AJ2284" s="61" t="str">
        <f>IF(AND(K2284&lt;&gt;"Match of the Day",K2284&lt;&gt;"Match of the Day 2",K2284&lt;&gt;"Match of the Day Repeat"),"",1+MAX($AJ$10:AJ2283))</f>
        <v/>
      </c>
    </row>
    <row r="2285" spans="34:36" x14ac:dyDescent="0.35">
      <c r="AH2285" s="16" t="str">
        <f>IF(AND(B2285="Premier League",E2285="Live"),_xlfn.XLOOKUP(_xlfn.TEXTJOIN(" vs ",,C2285:D2285),Calendar!G:G,Calendar!B:B),IF(AND(B2285="Premier League",E2285="Highlights"),_xlfn.XLOOKUP(H2285,Calendar!O:O,Calendar!N:N,,-1),""))</f>
        <v/>
      </c>
      <c r="AI2285" s="61" t="str">
        <f>IF(AND(AH2285&lt;&gt;"",E2285="Live"),_xlfn.XLOOKUP(_xlfn.TEXTJOIN(" vs ",,C2285:D2285),Calendar!G:G,Calendar!K:K),"")</f>
        <v/>
      </c>
      <c r="AJ2285" s="61" t="str">
        <f>IF(AND(K2285&lt;&gt;"Match of the Day",K2285&lt;&gt;"Match of the Day 2",K2285&lt;&gt;"Match of the Day Repeat"),"",1+MAX($AJ$10:AJ2284))</f>
        <v/>
      </c>
    </row>
    <row r="2286" spans="34:36" x14ac:dyDescent="0.35">
      <c r="AH2286" s="16" t="str">
        <f>IF(AND(B2286="Premier League",E2286="Live"),_xlfn.XLOOKUP(_xlfn.TEXTJOIN(" vs ",,C2286:D2286),Calendar!G:G,Calendar!B:B),IF(AND(B2286="Premier League",E2286="Highlights"),_xlfn.XLOOKUP(H2286,Calendar!O:O,Calendar!N:N,,-1),""))</f>
        <v/>
      </c>
      <c r="AI2286" s="61" t="str">
        <f>IF(AND(AH2286&lt;&gt;"",E2286="Live"),_xlfn.XLOOKUP(_xlfn.TEXTJOIN(" vs ",,C2286:D2286),Calendar!G:G,Calendar!K:K),"")</f>
        <v/>
      </c>
      <c r="AJ2286" s="61" t="str">
        <f>IF(AND(K2286&lt;&gt;"Match of the Day",K2286&lt;&gt;"Match of the Day 2",K2286&lt;&gt;"Match of the Day Repeat"),"",1+MAX($AJ$10:AJ2285))</f>
        <v/>
      </c>
    </row>
    <row r="2287" spans="34:36" x14ac:dyDescent="0.35">
      <c r="AH2287" s="16" t="str">
        <f>IF(AND(B2287="Premier League",E2287="Live"),_xlfn.XLOOKUP(_xlfn.TEXTJOIN(" vs ",,C2287:D2287),Calendar!G:G,Calendar!B:B),IF(AND(B2287="Premier League",E2287="Highlights"),_xlfn.XLOOKUP(H2287,Calendar!O:O,Calendar!N:N,,-1),""))</f>
        <v/>
      </c>
      <c r="AI2287" s="61" t="str">
        <f>IF(AND(AH2287&lt;&gt;"",E2287="Live"),_xlfn.XLOOKUP(_xlfn.TEXTJOIN(" vs ",,C2287:D2287),Calendar!G:G,Calendar!K:K),"")</f>
        <v/>
      </c>
      <c r="AJ2287" s="61" t="str">
        <f>IF(AND(K2287&lt;&gt;"Match of the Day",K2287&lt;&gt;"Match of the Day 2",K2287&lt;&gt;"Match of the Day Repeat"),"",1+MAX($AJ$10:AJ2286))</f>
        <v/>
      </c>
    </row>
    <row r="2288" spans="34:36" x14ac:dyDescent="0.35">
      <c r="AH2288" s="16" t="str">
        <f>IF(AND(B2288="Premier League",E2288="Live"),_xlfn.XLOOKUP(_xlfn.TEXTJOIN(" vs ",,C2288:D2288),Calendar!G:G,Calendar!B:B),IF(AND(B2288="Premier League",E2288="Highlights"),_xlfn.XLOOKUP(H2288,Calendar!O:O,Calendar!N:N,,-1),""))</f>
        <v/>
      </c>
      <c r="AI2288" s="61" t="str">
        <f>IF(AND(AH2288&lt;&gt;"",E2288="Live"),_xlfn.XLOOKUP(_xlfn.TEXTJOIN(" vs ",,C2288:D2288),Calendar!G:G,Calendar!K:K),"")</f>
        <v/>
      </c>
      <c r="AJ2288" s="61" t="str">
        <f>IF(AND(K2288&lt;&gt;"Match of the Day",K2288&lt;&gt;"Match of the Day 2",K2288&lt;&gt;"Match of the Day Repeat"),"",1+MAX($AJ$10:AJ2287))</f>
        <v/>
      </c>
    </row>
    <row r="2289" spans="34:36" x14ac:dyDescent="0.35">
      <c r="AH2289" s="16" t="str">
        <f>IF(AND(B2289="Premier League",E2289="Live"),_xlfn.XLOOKUP(_xlfn.TEXTJOIN(" vs ",,C2289:D2289),Calendar!G:G,Calendar!B:B),IF(AND(B2289="Premier League",E2289="Highlights"),_xlfn.XLOOKUP(H2289,Calendar!O:O,Calendar!N:N,,-1),""))</f>
        <v/>
      </c>
      <c r="AI2289" s="61" t="str">
        <f>IF(AND(AH2289&lt;&gt;"",E2289="Live"),_xlfn.XLOOKUP(_xlfn.TEXTJOIN(" vs ",,C2289:D2289),Calendar!G:G,Calendar!K:K),"")</f>
        <v/>
      </c>
      <c r="AJ2289" s="61" t="str">
        <f>IF(AND(K2289&lt;&gt;"Match of the Day",K2289&lt;&gt;"Match of the Day 2",K2289&lt;&gt;"Match of the Day Repeat"),"",1+MAX($AJ$10:AJ2288))</f>
        <v/>
      </c>
    </row>
    <row r="2290" spans="34:36" x14ac:dyDescent="0.35">
      <c r="AH2290" s="16" t="str">
        <f>IF(AND(B2290="Premier League",E2290="Live"),_xlfn.XLOOKUP(_xlfn.TEXTJOIN(" vs ",,C2290:D2290),Calendar!G:G,Calendar!B:B),IF(AND(B2290="Premier League",E2290="Highlights"),_xlfn.XLOOKUP(H2290,Calendar!O:O,Calendar!N:N,,-1),""))</f>
        <v/>
      </c>
      <c r="AI2290" s="61" t="str">
        <f>IF(AND(AH2290&lt;&gt;"",E2290="Live"),_xlfn.XLOOKUP(_xlfn.TEXTJOIN(" vs ",,C2290:D2290),Calendar!G:G,Calendar!K:K),"")</f>
        <v/>
      </c>
      <c r="AJ2290" s="61" t="str">
        <f>IF(AND(K2290&lt;&gt;"Match of the Day",K2290&lt;&gt;"Match of the Day 2",K2290&lt;&gt;"Match of the Day Repeat"),"",1+MAX($AJ$10:AJ2289))</f>
        <v/>
      </c>
    </row>
    <row r="2291" spans="34:36" x14ac:dyDescent="0.35">
      <c r="AH2291" s="16" t="str">
        <f>IF(AND(B2291="Premier League",E2291="Live"),_xlfn.XLOOKUP(_xlfn.TEXTJOIN(" vs ",,C2291:D2291),Calendar!G:G,Calendar!B:B),IF(AND(B2291="Premier League",E2291="Highlights"),_xlfn.XLOOKUP(H2291,Calendar!O:O,Calendar!N:N,,-1),""))</f>
        <v/>
      </c>
      <c r="AI2291" s="61" t="str">
        <f>IF(AND(AH2291&lt;&gt;"",E2291="Live"),_xlfn.XLOOKUP(_xlfn.TEXTJOIN(" vs ",,C2291:D2291),Calendar!G:G,Calendar!K:K),"")</f>
        <v/>
      </c>
      <c r="AJ2291" s="61" t="str">
        <f>IF(AND(K2291&lt;&gt;"Match of the Day",K2291&lt;&gt;"Match of the Day 2",K2291&lt;&gt;"Match of the Day Repeat"),"",1+MAX($AJ$10:AJ2290))</f>
        <v/>
      </c>
    </row>
    <row r="2292" spans="34:36" x14ac:dyDescent="0.35">
      <c r="AH2292" s="16" t="str">
        <f>IF(AND(B2292="Premier League",E2292="Live"),_xlfn.XLOOKUP(_xlfn.TEXTJOIN(" vs ",,C2292:D2292),Calendar!G:G,Calendar!B:B),IF(AND(B2292="Premier League",E2292="Highlights"),_xlfn.XLOOKUP(H2292,Calendar!O:O,Calendar!N:N,,-1),""))</f>
        <v/>
      </c>
      <c r="AI2292" s="61" t="str">
        <f>IF(AND(AH2292&lt;&gt;"",E2292="Live"),_xlfn.XLOOKUP(_xlfn.TEXTJOIN(" vs ",,C2292:D2292),Calendar!G:G,Calendar!K:K),"")</f>
        <v/>
      </c>
      <c r="AJ2292" s="61" t="str">
        <f>IF(AND(K2292&lt;&gt;"Match of the Day",K2292&lt;&gt;"Match of the Day 2",K2292&lt;&gt;"Match of the Day Repeat"),"",1+MAX($AJ$10:AJ2291))</f>
        <v/>
      </c>
    </row>
    <row r="2293" spans="34:36" x14ac:dyDescent="0.35">
      <c r="AH2293" s="16" t="str">
        <f>IF(AND(B2293="Premier League",E2293="Live"),_xlfn.XLOOKUP(_xlfn.TEXTJOIN(" vs ",,C2293:D2293),Calendar!G:G,Calendar!B:B),IF(AND(B2293="Premier League",E2293="Highlights"),_xlfn.XLOOKUP(H2293,Calendar!O:O,Calendar!N:N,,-1),""))</f>
        <v/>
      </c>
      <c r="AI2293" s="61" t="str">
        <f>IF(AND(AH2293&lt;&gt;"",E2293="Live"),_xlfn.XLOOKUP(_xlfn.TEXTJOIN(" vs ",,C2293:D2293),Calendar!G:G,Calendar!K:K),"")</f>
        <v/>
      </c>
      <c r="AJ2293" s="61" t="str">
        <f>IF(AND(K2293&lt;&gt;"Match of the Day",K2293&lt;&gt;"Match of the Day 2",K2293&lt;&gt;"Match of the Day Repeat"),"",1+MAX($AJ$10:AJ2292))</f>
        <v/>
      </c>
    </row>
    <row r="2294" spans="34:36" x14ac:dyDescent="0.35">
      <c r="AH2294" s="16" t="str">
        <f>IF(AND(B2294="Premier League",E2294="Live"),_xlfn.XLOOKUP(_xlfn.TEXTJOIN(" vs ",,C2294:D2294),Calendar!G:G,Calendar!B:B),IF(AND(B2294="Premier League",E2294="Highlights"),_xlfn.XLOOKUP(H2294,Calendar!O:O,Calendar!N:N,,-1),""))</f>
        <v/>
      </c>
      <c r="AI2294" s="61" t="str">
        <f>IF(AND(AH2294&lt;&gt;"",E2294="Live"),_xlfn.XLOOKUP(_xlfn.TEXTJOIN(" vs ",,C2294:D2294),Calendar!G:G,Calendar!K:K),"")</f>
        <v/>
      </c>
      <c r="AJ2294" s="61" t="str">
        <f>IF(AND(K2294&lt;&gt;"Match of the Day",K2294&lt;&gt;"Match of the Day 2",K2294&lt;&gt;"Match of the Day Repeat"),"",1+MAX($AJ$10:AJ2293))</f>
        <v/>
      </c>
    </row>
    <row r="2295" spans="34:36" x14ac:dyDescent="0.35">
      <c r="AH2295" s="16" t="str">
        <f>IF(AND(B2295="Premier League",E2295="Live"),_xlfn.XLOOKUP(_xlfn.TEXTJOIN(" vs ",,C2295:D2295),Calendar!G:G,Calendar!B:B),IF(AND(B2295="Premier League",E2295="Highlights"),_xlfn.XLOOKUP(H2295,Calendar!O:O,Calendar!N:N,,-1),""))</f>
        <v/>
      </c>
      <c r="AI2295" s="61" t="str">
        <f>IF(AND(AH2295&lt;&gt;"",E2295="Live"),_xlfn.XLOOKUP(_xlfn.TEXTJOIN(" vs ",,C2295:D2295),Calendar!G:G,Calendar!K:K),"")</f>
        <v/>
      </c>
      <c r="AJ2295" s="61" t="str">
        <f>IF(AND(K2295&lt;&gt;"Match of the Day",K2295&lt;&gt;"Match of the Day 2",K2295&lt;&gt;"Match of the Day Repeat"),"",1+MAX($AJ$10:AJ2294))</f>
        <v/>
      </c>
    </row>
    <row r="2296" spans="34:36" x14ac:dyDescent="0.35">
      <c r="AH2296" s="16" t="str">
        <f>IF(AND(B2296="Premier League",E2296="Live"),_xlfn.XLOOKUP(_xlfn.TEXTJOIN(" vs ",,C2296:D2296),Calendar!G:G,Calendar!B:B),IF(AND(B2296="Premier League",E2296="Highlights"),_xlfn.XLOOKUP(H2296,Calendar!O:O,Calendar!N:N,,-1),""))</f>
        <v/>
      </c>
      <c r="AI2296" s="61" t="str">
        <f>IF(AND(AH2296&lt;&gt;"",E2296="Live"),_xlfn.XLOOKUP(_xlfn.TEXTJOIN(" vs ",,C2296:D2296),Calendar!G:G,Calendar!K:K),"")</f>
        <v/>
      </c>
      <c r="AJ2296" s="61" t="str">
        <f>IF(AND(K2296&lt;&gt;"Match of the Day",K2296&lt;&gt;"Match of the Day 2",K2296&lt;&gt;"Match of the Day Repeat"),"",1+MAX($AJ$10:AJ2295))</f>
        <v/>
      </c>
    </row>
    <row r="2297" spans="34:36" x14ac:dyDescent="0.35">
      <c r="AH2297" s="16" t="str">
        <f>IF(AND(B2297="Premier League",E2297="Live"),_xlfn.XLOOKUP(_xlfn.TEXTJOIN(" vs ",,C2297:D2297),Calendar!G:G,Calendar!B:B),IF(AND(B2297="Premier League",E2297="Highlights"),_xlfn.XLOOKUP(H2297,Calendar!O:O,Calendar!N:N,,-1),""))</f>
        <v/>
      </c>
      <c r="AI2297" s="61" t="str">
        <f>IF(AND(AH2297&lt;&gt;"",E2297="Live"),_xlfn.XLOOKUP(_xlfn.TEXTJOIN(" vs ",,C2297:D2297),Calendar!G:G,Calendar!K:K),"")</f>
        <v/>
      </c>
      <c r="AJ2297" s="61" t="str">
        <f>IF(AND(K2297&lt;&gt;"Match of the Day",K2297&lt;&gt;"Match of the Day 2",K2297&lt;&gt;"Match of the Day Repeat"),"",1+MAX($AJ$10:AJ2296))</f>
        <v/>
      </c>
    </row>
    <row r="2298" spans="34:36" x14ac:dyDescent="0.35">
      <c r="AH2298" s="16" t="str">
        <f>IF(AND(B2298="Premier League",E2298="Live"),_xlfn.XLOOKUP(_xlfn.TEXTJOIN(" vs ",,C2298:D2298),Calendar!G:G,Calendar!B:B),IF(AND(B2298="Premier League",E2298="Highlights"),_xlfn.XLOOKUP(H2298,Calendar!O:O,Calendar!N:N,,-1),""))</f>
        <v/>
      </c>
      <c r="AI2298" s="61" t="str">
        <f>IF(AND(AH2298&lt;&gt;"",E2298="Live"),_xlfn.XLOOKUP(_xlfn.TEXTJOIN(" vs ",,C2298:D2298),Calendar!G:G,Calendar!K:K),"")</f>
        <v/>
      </c>
      <c r="AJ2298" s="61" t="str">
        <f>IF(AND(K2298&lt;&gt;"Match of the Day",K2298&lt;&gt;"Match of the Day 2",K2298&lt;&gt;"Match of the Day Repeat"),"",1+MAX($AJ$10:AJ2297))</f>
        <v/>
      </c>
    </row>
    <row r="2299" spans="34:36" x14ac:dyDescent="0.35">
      <c r="AH2299" s="16" t="str">
        <f>IF(AND(B2299="Premier League",E2299="Live"),_xlfn.XLOOKUP(_xlfn.TEXTJOIN(" vs ",,C2299:D2299),Calendar!G:G,Calendar!B:B),IF(AND(B2299="Premier League",E2299="Highlights"),_xlfn.XLOOKUP(H2299,Calendar!O:O,Calendar!N:N,,-1),""))</f>
        <v/>
      </c>
      <c r="AI2299" s="61" t="str">
        <f>IF(AND(AH2299&lt;&gt;"",E2299="Live"),_xlfn.XLOOKUP(_xlfn.TEXTJOIN(" vs ",,C2299:D2299),Calendar!G:G,Calendar!K:K),"")</f>
        <v/>
      </c>
      <c r="AJ2299" s="61" t="str">
        <f>IF(AND(K2299&lt;&gt;"Match of the Day",K2299&lt;&gt;"Match of the Day 2",K2299&lt;&gt;"Match of the Day Repeat"),"",1+MAX($AJ$10:AJ2298))</f>
        <v/>
      </c>
    </row>
    <row r="2300" spans="34:36" x14ac:dyDescent="0.35">
      <c r="AH2300" s="16" t="str">
        <f>IF(AND(B2300="Premier League",E2300="Live"),_xlfn.XLOOKUP(_xlfn.TEXTJOIN(" vs ",,C2300:D2300),Calendar!G:G,Calendar!B:B),IF(AND(B2300="Premier League",E2300="Highlights"),_xlfn.XLOOKUP(H2300,Calendar!O:O,Calendar!N:N,,-1),""))</f>
        <v/>
      </c>
      <c r="AI2300" s="61" t="str">
        <f>IF(AND(AH2300&lt;&gt;"",E2300="Live"),_xlfn.XLOOKUP(_xlfn.TEXTJOIN(" vs ",,C2300:D2300),Calendar!G:G,Calendar!K:K),"")</f>
        <v/>
      </c>
      <c r="AJ2300" s="61" t="str">
        <f>IF(AND(K2300&lt;&gt;"Match of the Day",K2300&lt;&gt;"Match of the Day 2",K2300&lt;&gt;"Match of the Day Repeat"),"",1+MAX($AJ$10:AJ2299))</f>
        <v/>
      </c>
    </row>
    <row r="2301" spans="34:36" x14ac:dyDescent="0.35">
      <c r="AH2301" s="16" t="str">
        <f>IF(AND(B2301="Premier League",E2301="Live"),_xlfn.XLOOKUP(_xlfn.TEXTJOIN(" vs ",,C2301:D2301),Calendar!G:G,Calendar!B:B),IF(AND(B2301="Premier League",E2301="Highlights"),_xlfn.XLOOKUP(H2301,Calendar!O:O,Calendar!N:N,,-1),""))</f>
        <v/>
      </c>
      <c r="AI2301" s="61" t="str">
        <f>IF(AND(AH2301&lt;&gt;"",E2301="Live"),_xlfn.XLOOKUP(_xlfn.TEXTJOIN(" vs ",,C2301:D2301),Calendar!G:G,Calendar!K:K),"")</f>
        <v/>
      </c>
      <c r="AJ2301" s="61" t="str">
        <f>IF(AND(K2301&lt;&gt;"Match of the Day",K2301&lt;&gt;"Match of the Day 2",K2301&lt;&gt;"Match of the Day Repeat"),"",1+MAX($AJ$10:AJ2300))</f>
        <v/>
      </c>
    </row>
    <row r="2302" spans="34:36" x14ac:dyDescent="0.35">
      <c r="AH2302" s="16" t="str">
        <f>IF(AND(B2302="Premier League",E2302="Live"),_xlfn.XLOOKUP(_xlfn.TEXTJOIN(" vs ",,C2302:D2302),Calendar!G:G,Calendar!B:B),IF(AND(B2302="Premier League",E2302="Highlights"),_xlfn.XLOOKUP(H2302,Calendar!O:O,Calendar!N:N,,-1),""))</f>
        <v/>
      </c>
      <c r="AI2302" s="61" t="str">
        <f>IF(AND(AH2302&lt;&gt;"",E2302="Live"),_xlfn.XLOOKUP(_xlfn.TEXTJOIN(" vs ",,C2302:D2302),Calendar!G:G,Calendar!K:K),"")</f>
        <v/>
      </c>
      <c r="AJ2302" s="61" t="str">
        <f>IF(AND(K2302&lt;&gt;"Match of the Day",K2302&lt;&gt;"Match of the Day 2",K2302&lt;&gt;"Match of the Day Repeat"),"",1+MAX($AJ$10:AJ2301))</f>
        <v/>
      </c>
    </row>
    <row r="2303" spans="34:36" x14ac:dyDescent="0.35">
      <c r="AH2303" s="16" t="str">
        <f>IF(AND(B2303="Premier League",E2303="Live"),_xlfn.XLOOKUP(_xlfn.TEXTJOIN(" vs ",,C2303:D2303),Calendar!G:G,Calendar!B:B),IF(AND(B2303="Premier League",E2303="Highlights"),_xlfn.XLOOKUP(H2303,Calendar!O:O,Calendar!N:N,,-1),""))</f>
        <v/>
      </c>
      <c r="AI2303" s="61" t="str">
        <f>IF(AND(AH2303&lt;&gt;"",E2303="Live"),_xlfn.XLOOKUP(_xlfn.TEXTJOIN(" vs ",,C2303:D2303),Calendar!G:G,Calendar!K:K),"")</f>
        <v/>
      </c>
      <c r="AJ2303" s="61" t="str">
        <f>IF(AND(K2303&lt;&gt;"Match of the Day",K2303&lt;&gt;"Match of the Day 2",K2303&lt;&gt;"Match of the Day Repeat"),"",1+MAX($AJ$10:AJ2302))</f>
        <v/>
      </c>
    </row>
    <row r="2304" spans="34:36" x14ac:dyDescent="0.35">
      <c r="AH2304" s="16" t="str">
        <f>IF(AND(B2304="Premier League",E2304="Live"),_xlfn.XLOOKUP(_xlfn.TEXTJOIN(" vs ",,C2304:D2304),Calendar!G:G,Calendar!B:B),IF(AND(B2304="Premier League",E2304="Highlights"),_xlfn.XLOOKUP(H2304,Calendar!O:O,Calendar!N:N,,-1),""))</f>
        <v/>
      </c>
      <c r="AI2304" s="61" t="str">
        <f>IF(AND(AH2304&lt;&gt;"",E2304="Live"),_xlfn.XLOOKUP(_xlfn.TEXTJOIN(" vs ",,C2304:D2304),Calendar!G:G,Calendar!K:K),"")</f>
        <v/>
      </c>
      <c r="AJ2304" s="61" t="str">
        <f>IF(AND(K2304&lt;&gt;"Match of the Day",K2304&lt;&gt;"Match of the Day 2",K2304&lt;&gt;"Match of the Day Repeat"),"",1+MAX($AJ$10:AJ2303))</f>
        <v/>
      </c>
    </row>
    <row r="2305" spans="34:36" x14ac:dyDescent="0.35">
      <c r="AH2305" s="16" t="str">
        <f>IF(AND(B2305="Premier League",E2305="Live"),_xlfn.XLOOKUP(_xlfn.TEXTJOIN(" vs ",,C2305:D2305),Calendar!G:G,Calendar!B:B),IF(AND(B2305="Premier League",E2305="Highlights"),_xlfn.XLOOKUP(H2305,Calendar!O:O,Calendar!N:N,,-1),""))</f>
        <v/>
      </c>
      <c r="AI2305" s="61" t="str">
        <f>IF(AND(AH2305&lt;&gt;"",E2305="Live"),_xlfn.XLOOKUP(_xlfn.TEXTJOIN(" vs ",,C2305:D2305),Calendar!G:G,Calendar!K:K),"")</f>
        <v/>
      </c>
      <c r="AJ2305" s="61" t="str">
        <f>IF(AND(K2305&lt;&gt;"Match of the Day",K2305&lt;&gt;"Match of the Day 2",K2305&lt;&gt;"Match of the Day Repeat"),"",1+MAX($AJ$10:AJ2304))</f>
        <v/>
      </c>
    </row>
    <row r="2306" spans="34:36" x14ac:dyDescent="0.35">
      <c r="AH2306" s="16" t="str">
        <f>IF(AND(B2306="Premier League",E2306="Live"),_xlfn.XLOOKUP(_xlfn.TEXTJOIN(" vs ",,C2306:D2306),Calendar!G:G,Calendar!B:B),IF(AND(B2306="Premier League",E2306="Highlights"),_xlfn.XLOOKUP(H2306,Calendar!O:O,Calendar!N:N,,-1),""))</f>
        <v/>
      </c>
      <c r="AI2306" s="61" t="str">
        <f>IF(AND(AH2306&lt;&gt;"",E2306="Live"),_xlfn.XLOOKUP(_xlfn.TEXTJOIN(" vs ",,C2306:D2306),Calendar!G:G,Calendar!K:K),"")</f>
        <v/>
      </c>
      <c r="AJ2306" s="61" t="str">
        <f>IF(AND(K2306&lt;&gt;"Match of the Day",K2306&lt;&gt;"Match of the Day 2",K2306&lt;&gt;"Match of the Day Repeat"),"",1+MAX($AJ$10:AJ2305))</f>
        <v/>
      </c>
    </row>
    <row r="2307" spans="34:36" x14ac:dyDescent="0.35">
      <c r="AH2307" s="16" t="str">
        <f>IF(AND(B2307="Premier League",E2307="Live"),_xlfn.XLOOKUP(_xlfn.TEXTJOIN(" vs ",,C2307:D2307),Calendar!G:G,Calendar!B:B),IF(AND(B2307="Premier League",E2307="Highlights"),_xlfn.XLOOKUP(H2307,Calendar!O:O,Calendar!N:N,,-1),""))</f>
        <v/>
      </c>
      <c r="AI2307" s="61" t="str">
        <f>IF(AND(AH2307&lt;&gt;"",E2307="Live"),_xlfn.XLOOKUP(_xlfn.TEXTJOIN(" vs ",,C2307:D2307),Calendar!G:G,Calendar!K:K),"")</f>
        <v/>
      </c>
      <c r="AJ2307" s="61" t="str">
        <f>IF(AND(K2307&lt;&gt;"Match of the Day",K2307&lt;&gt;"Match of the Day 2",K2307&lt;&gt;"Match of the Day Repeat"),"",1+MAX($AJ$10:AJ2306))</f>
        <v/>
      </c>
    </row>
    <row r="2308" spans="34:36" x14ac:dyDescent="0.35">
      <c r="AH2308" s="16" t="str">
        <f>IF(AND(B2308="Premier League",E2308="Live"),_xlfn.XLOOKUP(_xlfn.TEXTJOIN(" vs ",,C2308:D2308),Calendar!G:G,Calendar!B:B),IF(AND(B2308="Premier League",E2308="Highlights"),_xlfn.XLOOKUP(H2308,Calendar!O:O,Calendar!N:N,,-1),""))</f>
        <v/>
      </c>
      <c r="AI2308" s="61" t="str">
        <f>IF(AND(AH2308&lt;&gt;"",E2308="Live"),_xlfn.XLOOKUP(_xlfn.TEXTJOIN(" vs ",,C2308:D2308),Calendar!G:G,Calendar!K:K),"")</f>
        <v/>
      </c>
      <c r="AJ2308" s="61" t="str">
        <f>IF(AND(K2308&lt;&gt;"Match of the Day",K2308&lt;&gt;"Match of the Day 2",K2308&lt;&gt;"Match of the Day Repeat"),"",1+MAX($AJ$10:AJ2307))</f>
        <v/>
      </c>
    </row>
    <row r="2309" spans="34:36" x14ac:dyDescent="0.35">
      <c r="AH2309" s="16" t="str">
        <f>IF(AND(B2309="Premier League",E2309="Live"),_xlfn.XLOOKUP(_xlfn.TEXTJOIN(" vs ",,C2309:D2309),Calendar!G:G,Calendar!B:B),IF(AND(B2309="Premier League",E2309="Highlights"),_xlfn.XLOOKUP(H2309,Calendar!O:O,Calendar!N:N,,-1),""))</f>
        <v/>
      </c>
      <c r="AI2309" s="61" t="str">
        <f>IF(AND(AH2309&lt;&gt;"",E2309="Live"),_xlfn.XLOOKUP(_xlfn.TEXTJOIN(" vs ",,C2309:D2309),Calendar!G:G,Calendar!K:K),"")</f>
        <v/>
      </c>
      <c r="AJ2309" s="61" t="str">
        <f>IF(AND(K2309&lt;&gt;"Match of the Day",K2309&lt;&gt;"Match of the Day 2",K2309&lt;&gt;"Match of the Day Repeat"),"",1+MAX($AJ$10:AJ2308))</f>
        <v/>
      </c>
    </row>
    <row r="2310" spans="34:36" x14ac:dyDescent="0.35">
      <c r="AH2310" s="16" t="str">
        <f>IF(AND(B2310="Premier League",E2310="Live"),_xlfn.XLOOKUP(_xlfn.TEXTJOIN(" vs ",,C2310:D2310),Calendar!G:G,Calendar!B:B),IF(AND(B2310="Premier League",E2310="Highlights"),_xlfn.XLOOKUP(H2310,Calendar!O:O,Calendar!N:N,,-1),""))</f>
        <v/>
      </c>
      <c r="AI2310" s="61" t="str">
        <f>IF(AND(AH2310&lt;&gt;"",E2310="Live"),_xlfn.XLOOKUP(_xlfn.TEXTJOIN(" vs ",,C2310:D2310),Calendar!G:G,Calendar!K:K),"")</f>
        <v/>
      </c>
      <c r="AJ2310" s="61" t="str">
        <f>IF(AND(K2310&lt;&gt;"Match of the Day",K2310&lt;&gt;"Match of the Day 2",K2310&lt;&gt;"Match of the Day Repeat"),"",1+MAX($AJ$10:AJ2309))</f>
        <v/>
      </c>
    </row>
    <row r="2311" spans="34:36" x14ac:dyDescent="0.35">
      <c r="AH2311" s="16" t="str">
        <f>IF(AND(B2311="Premier League",E2311="Live"),_xlfn.XLOOKUP(_xlfn.TEXTJOIN(" vs ",,C2311:D2311),Calendar!G:G,Calendar!B:B),IF(AND(B2311="Premier League",E2311="Highlights"),_xlfn.XLOOKUP(H2311,Calendar!O:O,Calendar!N:N,,-1),""))</f>
        <v/>
      </c>
      <c r="AI2311" s="61" t="str">
        <f>IF(AND(AH2311&lt;&gt;"",E2311="Live"),_xlfn.XLOOKUP(_xlfn.TEXTJOIN(" vs ",,C2311:D2311),Calendar!G:G,Calendar!K:K),"")</f>
        <v/>
      </c>
      <c r="AJ2311" s="61" t="str">
        <f>IF(AND(K2311&lt;&gt;"Match of the Day",K2311&lt;&gt;"Match of the Day 2",K2311&lt;&gt;"Match of the Day Repeat"),"",1+MAX($AJ$10:AJ2310))</f>
        <v/>
      </c>
    </row>
    <row r="2312" spans="34:36" x14ac:dyDescent="0.35">
      <c r="AH2312" s="16" t="str">
        <f>IF(AND(B2312="Premier League",E2312="Live"),_xlfn.XLOOKUP(_xlfn.TEXTJOIN(" vs ",,C2312:D2312),Calendar!G:G,Calendar!B:B),IF(AND(B2312="Premier League",E2312="Highlights"),_xlfn.XLOOKUP(H2312,Calendar!O:O,Calendar!N:N,,-1),""))</f>
        <v/>
      </c>
      <c r="AI2312" s="61" t="str">
        <f>IF(AND(AH2312&lt;&gt;"",E2312="Live"),_xlfn.XLOOKUP(_xlfn.TEXTJOIN(" vs ",,C2312:D2312),Calendar!G:G,Calendar!K:K),"")</f>
        <v/>
      </c>
      <c r="AJ2312" s="61" t="str">
        <f>IF(AND(K2312&lt;&gt;"Match of the Day",K2312&lt;&gt;"Match of the Day 2",K2312&lt;&gt;"Match of the Day Repeat"),"",1+MAX($AJ$10:AJ2311))</f>
        <v/>
      </c>
    </row>
    <row r="2313" spans="34:36" x14ac:dyDescent="0.35">
      <c r="AH2313" s="16" t="str">
        <f>IF(AND(B2313="Premier League",E2313="Live"),_xlfn.XLOOKUP(_xlfn.TEXTJOIN(" vs ",,C2313:D2313),Calendar!G:G,Calendar!B:B),IF(AND(B2313="Premier League",E2313="Highlights"),_xlfn.XLOOKUP(H2313,Calendar!O:O,Calendar!N:N,,-1),""))</f>
        <v/>
      </c>
      <c r="AI2313" s="61" t="str">
        <f>IF(AND(AH2313&lt;&gt;"",E2313="Live"),_xlfn.XLOOKUP(_xlfn.TEXTJOIN(" vs ",,C2313:D2313),Calendar!G:G,Calendar!K:K),"")</f>
        <v/>
      </c>
      <c r="AJ2313" s="61" t="str">
        <f>IF(AND(K2313&lt;&gt;"Match of the Day",K2313&lt;&gt;"Match of the Day 2",K2313&lt;&gt;"Match of the Day Repeat"),"",1+MAX($AJ$10:AJ2312))</f>
        <v/>
      </c>
    </row>
    <row r="2314" spans="34:36" x14ac:dyDescent="0.35">
      <c r="AH2314" s="16" t="str">
        <f>IF(AND(B2314="Premier League",E2314="Live"),_xlfn.XLOOKUP(_xlfn.TEXTJOIN(" vs ",,C2314:D2314),Calendar!G:G,Calendar!B:B),IF(AND(B2314="Premier League",E2314="Highlights"),_xlfn.XLOOKUP(H2314,Calendar!O:O,Calendar!N:N,,-1),""))</f>
        <v/>
      </c>
      <c r="AI2314" s="61" t="str">
        <f>IF(AND(AH2314&lt;&gt;"",E2314="Live"),_xlfn.XLOOKUP(_xlfn.TEXTJOIN(" vs ",,C2314:D2314),Calendar!G:G,Calendar!K:K),"")</f>
        <v/>
      </c>
      <c r="AJ2314" s="61" t="str">
        <f>IF(AND(K2314&lt;&gt;"Match of the Day",K2314&lt;&gt;"Match of the Day 2",K2314&lt;&gt;"Match of the Day Repeat"),"",1+MAX($AJ$10:AJ2313))</f>
        <v/>
      </c>
    </row>
    <row r="2315" spans="34:36" x14ac:dyDescent="0.35">
      <c r="AH2315" s="16" t="str">
        <f>IF(AND(B2315="Premier League",E2315="Live"),_xlfn.XLOOKUP(_xlfn.TEXTJOIN(" vs ",,C2315:D2315),Calendar!G:G,Calendar!B:B),IF(AND(B2315="Premier League",E2315="Highlights"),_xlfn.XLOOKUP(H2315,Calendar!O:O,Calendar!N:N,,-1),""))</f>
        <v/>
      </c>
      <c r="AI2315" s="61" t="str">
        <f>IF(AND(AH2315&lt;&gt;"",E2315="Live"),_xlfn.XLOOKUP(_xlfn.TEXTJOIN(" vs ",,C2315:D2315),Calendar!G:G,Calendar!K:K),"")</f>
        <v/>
      </c>
      <c r="AJ2315" s="61" t="str">
        <f>IF(AND(K2315&lt;&gt;"Match of the Day",K2315&lt;&gt;"Match of the Day 2",K2315&lt;&gt;"Match of the Day Repeat"),"",1+MAX($AJ$10:AJ2314))</f>
        <v/>
      </c>
    </row>
    <row r="2316" spans="34:36" x14ac:dyDescent="0.35">
      <c r="AH2316" s="16" t="str">
        <f>IF(AND(B2316="Premier League",E2316="Live"),_xlfn.XLOOKUP(_xlfn.TEXTJOIN(" vs ",,C2316:D2316),Calendar!G:G,Calendar!B:B),IF(AND(B2316="Premier League",E2316="Highlights"),_xlfn.XLOOKUP(H2316,Calendar!O:O,Calendar!N:N,,-1),""))</f>
        <v/>
      </c>
      <c r="AI2316" s="61" t="str">
        <f>IF(AND(AH2316&lt;&gt;"",E2316="Live"),_xlfn.XLOOKUP(_xlfn.TEXTJOIN(" vs ",,C2316:D2316),Calendar!G:G,Calendar!K:K),"")</f>
        <v/>
      </c>
      <c r="AJ2316" s="61" t="str">
        <f>IF(AND(K2316&lt;&gt;"Match of the Day",K2316&lt;&gt;"Match of the Day 2",K2316&lt;&gt;"Match of the Day Repeat"),"",1+MAX($AJ$10:AJ2315))</f>
        <v/>
      </c>
    </row>
    <row r="2317" spans="34:36" x14ac:dyDescent="0.35">
      <c r="AH2317" s="16" t="str">
        <f>IF(AND(B2317="Premier League",E2317="Live"),_xlfn.XLOOKUP(_xlfn.TEXTJOIN(" vs ",,C2317:D2317),Calendar!G:G,Calendar!B:B),IF(AND(B2317="Premier League",E2317="Highlights"),_xlfn.XLOOKUP(H2317,Calendar!O:O,Calendar!N:N,,-1),""))</f>
        <v/>
      </c>
      <c r="AI2317" s="61" t="str">
        <f>IF(AND(AH2317&lt;&gt;"",E2317="Live"),_xlfn.XLOOKUP(_xlfn.TEXTJOIN(" vs ",,C2317:D2317),Calendar!G:G,Calendar!K:K),"")</f>
        <v/>
      </c>
      <c r="AJ2317" s="61" t="str">
        <f>IF(AND(K2317&lt;&gt;"Match of the Day",K2317&lt;&gt;"Match of the Day 2",K2317&lt;&gt;"Match of the Day Repeat"),"",1+MAX($AJ$10:AJ2316))</f>
        <v/>
      </c>
    </row>
    <row r="2318" spans="34:36" x14ac:dyDescent="0.35">
      <c r="AH2318" s="16" t="str">
        <f>IF(AND(B2318="Premier League",E2318="Live"),_xlfn.XLOOKUP(_xlfn.TEXTJOIN(" vs ",,C2318:D2318),Calendar!G:G,Calendar!B:B),IF(AND(B2318="Premier League",E2318="Highlights"),_xlfn.XLOOKUP(H2318,Calendar!O:O,Calendar!N:N,,-1),""))</f>
        <v/>
      </c>
      <c r="AI2318" s="61" t="str">
        <f>IF(AND(AH2318&lt;&gt;"",E2318="Live"),_xlfn.XLOOKUP(_xlfn.TEXTJOIN(" vs ",,C2318:D2318),Calendar!G:G,Calendar!K:K),"")</f>
        <v/>
      </c>
      <c r="AJ2318" s="61" t="str">
        <f>IF(AND(K2318&lt;&gt;"Match of the Day",K2318&lt;&gt;"Match of the Day 2",K2318&lt;&gt;"Match of the Day Repeat"),"",1+MAX($AJ$10:AJ2317))</f>
        <v/>
      </c>
    </row>
    <row r="2319" spans="34:36" x14ac:dyDescent="0.35">
      <c r="AH2319" s="16" t="str">
        <f>IF(AND(B2319="Premier League",E2319="Live"),_xlfn.XLOOKUP(_xlfn.TEXTJOIN(" vs ",,C2319:D2319),Calendar!G:G,Calendar!B:B),IF(AND(B2319="Premier League",E2319="Highlights"),_xlfn.XLOOKUP(H2319,Calendar!O:O,Calendar!N:N,,-1),""))</f>
        <v/>
      </c>
      <c r="AI2319" s="61" t="str">
        <f>IF(AND(AH2319&lt;&gt;"",E2319="Live"),_xlfn.XLOOKUP(_xlfn.TEXTJOIN(" vs ",,C2319:D2319),Calendar!G:G,Calendar!K:K),"")</f>
        <v/>
      </c>
      <c r="AJ2319" s="61" t="str">
        <f>IF(AND(K2319&lt;&gt;"Match of the Day",K2319&lt;&gt;"Match of the Day 2",K2319&lt;&gt;"Match of the Day Repeat"),"",1+MAX($AJ$10:AJ2318))</f>
        <v/>
      </c>
    </row>
    <row r="2320" spans="34:36" x14ac:dyDescent="0.35">
      <c r="AH2320" s="16" t="str">
        <f>IF(AND(B2320="Premier League",E2320="Live"),_xlfn.XLOOKUP(_xlfn.TEXTJOIN(" vs ",,C2320:D2320),Calendar!G:G,Calendar!B:B),IF(AND(B2320="Premier League",E2320="Highlights"),_xlfn.XLOOKUP(H2320,Calendar!O:O,Calendar!N:N,,-1),""))</f>
        <v/>
      </c>
      <c r="AI2320" s="61" t="str">
        <f>IF(AND(AH2320&lt;&gt;"",E2320="Live"),_xlfn.XLOOKUP(_xlfn.TEXTJOIN(" vs ",,C2320:D2320),Calendar!G:G,Calendar!K:K),"")</f>
        <v/>
      </c>
      <c r="AJ2320" s="61" t="str">
        <f>IF(AND(K2320&lt;&gt;"Match of the Day",K2320&lt;&gt;"Match of the Day 2",K2320&lt;&gt;"Match of the Day Repeat"),"",1+MAX($AJ$10:AJ2319))</f>
        <v/>
      </c>
    </row>
    <row r="2321" spans="34:36" x14ac:dyDescent="0.35">
      <c r="AH2321" s="16" t="str">
        <f>IF(AND(B2321="Premier League",E2321="Live"),_xlfn.XLOOKUP(_xlfn.TEXTJOIN(" vs ",,C2321:D2321),Calendar!G:G,Calendar!B:B),IF(AND(B2321="Premier League",E2321="Highlights"),_xlfn.XLOOKUP(H2321,Calendar!O:O,Calendar!N:N,,-1),""))</f>
        <v/>
      </c>
      <c r="AI2321" s="61" t="str">
        <f>IF(AND(AH2321&lt;&gt;"",E2321="Live"),_xlfn.XLOOKUP(_xlfn.TEXTJOIN(" vs ",,C2321:D2321),Calendar!G:G,Calendar!K:K),"")</f>
        <v/>
      </c>
      <c r="AJ2321" s="61" t="str">
        <f>IF(AND(K2321&lt;&gt;"Match of the Day",K2321&lt;&gt;"Match of the Day 2",K2321&lt;&gt;"Match of the Day Repeat"),"",1+MAX($AJ$10:AJ2320))</f>
        <v/>
      </c>
    </row>
    <row r="2322" spans="34:36" x14ac:dyDescent="0.35">
      <c r="AH2322" s="16" t="str">
        <f>IF(AND(B2322="Premier League",E2322="Live"),_xlfn.XLOOKUP(_xlfn.TEXTJOIN(" vs ",,C2322:D2322),Calendar!G:G,Calendar!B:B),IF(AND(B2322="Premier League",E2322="Highlights"),_xlfn.XLOOKUP(H2322,Calendar!O:O,Calendar!N:N,,-1),""))</f>
        <v/>
      </c>
      <c r="AI2322" s="61" t="str">
        <f>IF(AND(AH2322&lt;&gt;"",E2322="Live"),_xlfn.XLOOKUP(_xlfn.TEXTJOIN(" vs ",,C2322:D2322),Calendar!G:G,Calendar!K:K),"")</f>
        <v/>
      </c>
      <c r="AJ2322" s="61" t="str">
        <f>IF(AND(K2322&lt;&gt;"Match of the Day",K2322&lt;&gt;"Match of the Day 2",K2322&lt;&gt;"Match of the Day Repeat"),"",1+MAX($AJ$10:AJ2321))</f>
        <v/>
      </c>
    </row>
    <row r="2323" spans="34:36" x14ac:dyDescent="0.35">
      <c r="AH2323" s="16" t="str">
        <f>IF(AND(B2323="Premier League",E2323="Live"),_xlfn.XLOOKUP(_xlfn.TEXTJOIN(" vs ",,C2323:D2323),Calendar!G:G,Calendar!B:B),IF(AND(B2323="Premier League",E2323="Highlights"),_xlfn.XLOOKUP(H2323,Calendar!O:O,Calendar!N:N,,-1),""))</f>
        <v/>
      </c>
      <c r="AI2323" s="61" t="str">
        <f>IF(AND(AH2323&lt;&gt;"",E2323="Live"),_xlfn.XLOOKUP(_xlfn.TEXTJOIN(" vs ",,C2323:D2323),Calendar!G:G,Calendar!K:K),"")</f>
        <v/>
      </c>
      <c r="AJ2323" s="61" t="str">
        <f>IF(AND(K2323&lt;&gt;"Match of the Day",K2323&lt;&gt;"Match of the Day 2",K2323&lt;&gt;"Match of the Day Repeat"),"",1+MAX($AJ$10:AJ2322))</f>
        <v/>
      </c>
    </row>
    <row r="2324" spans="34:36" x14ac:dyDescent="0.35">
      <c r="AH2324" s="16" t="str">
        <f>IF(AND(B2324="Premier League",E2324="Live"),_xlfn.XLOOKUP(_xlfn.TEXTJOIN(" vs ",,C2324:D2324),Calendar!G:G,Calendar!B:B),IF(AND(B2324="Premier League",E2324="Highlights"),_xlfn.XLOOKUP(H2324,Calendar!O:O,Calendar!N:N,,-1),""))</f>
        <v/>
      </c>
      <c r="AI2324" s="61" t="str">
        <f>IF(AND(AH2324&lt;&gt;"",E2324="Live"),_xlfn.XLOOKUP(_xlfn.TEXTJOIN(" vs ",,C2324:D2324),Calendar!G:G,Calendar!K:K),"")</f>
        <v/>
      </c>
      <c r="AJ2324" s="61" t="str">
        <f>IF(AND(K2324&lt;&gt;"Match of the Day",K2324&lt;&gt;"Match of the Day 2",K2324&lt;&gt;"Match of the Day Repeat"),"",1+MAX($AJ$10:AJ2323))</f>
        <v/>
      </c>
    </row>
    <row r="2325" spans="34:36" x14ac:dyDescent="0.35">
      <c r="AH2325" s="16" t="str">
        <f>IF(AND(B2325="Premier League",E2325="Live"),_xlfn.XLOOKUP(_xlfn.TEXTJOIN(" vs ",,C2325:D2325),Calendar!G:G,Calendar!B:B),IF(AND(B2325="Premier League",E2325="Highlights"),_xlfn.XLOOKUP(H2325,Calendar!O:O,Calendar!N:N,,-1),""))</f>
        <v/>
      </c>
      <c r="AI2325" s="61" t="str">
        <f>IF(AND(AH2325&lt;&gt;"",E2325="Live"),_xlfn.XLOOKUP(_xlfn.TEXTJOIN(" vs ",,C2325:D2325),Calendar!G:G,Calendar!K:K),"")</f>
        <v/>
      </c>
      <c r="AJ2325" s="61" t="str">
        <f>IF(AND(K2325&lt;&gt;"Match of the Day",K2325&lt;&gt;"Match of the Day 2",K2325&lt;&gt;"Match of the Day Repeat"),"",1+MAX($AJ$10:AJ2324))</f>
        <v/>
      </c>
    </row>
    <row r="2326" spans="34:36" x14ac:dyDescent="0.35">
      <c r="AH2326" s="16" t="str">
        <f>IF(AND(B2326="Premier League",E2326="Live"),_xlfn.XLOOKUP(_xlfn.TEXTJOIN(" vs ",,C2326:D2326),Calendar!G:G,Calendar!B:B),IF(AND(B2326="Premier League",E2326="Highlights"),_xlfn.XLOOKUP(H2326,Calendar!O:O,Calendar!N:N,,-1),""))</f>
        <v/>
      </c>
      <c r="AI2326" s="61" t="str">
        <f>IF(AND(AH2326&lt;&gt;"",E2326="Live"),_xlfn.XLOOKUP(_xlfn.TEXTJOIN(" vs ",,C2326:D2326),Calendar!G:G,Calendar!K:K),"")</f>
        <v/>
      </c>
      <c r="AJ2326" s="61" t="str">
        <f>IF(AND(K2326&lt;&gt;"Match of the Day",K2326&lt;&gt;"Match of the Day 2",K2326&lt;&gt;"Match of the Day Repeat"),"",1+MAX($AJ$10:AJ2325))</f>
        <v/>
      </c>
    </row>
    <row r="2327" spans="34:36" x14ac:dyDescent="0.35">
      <c r="AH2327" s="16" t="str">
        <f>IF(AND(B2327="Premier League",E2327="Live"),_xlfn.XLOOKUP(_xlfn.TEXTJOIN(" vs ",,C2327:D2327),Calendar!G:G,Calendar!B:B),IF(AND(B2327="Premier League",E2327="Highlights"),_xlfn.XLOOKUP(H2327,Calendar!O:O,Calendar!N:N,,-1),""))</f>
        <v/>
      </c>
      <c r="AI2327" s="61" t="str">
        <f>IF(AND(AH2327&lt;&gt;"",E2327="Live"),_xlfn.XLOOKUP(_xlfn.TEXTJOIN(" vs ",,C2327:D2327),Calendar!G:G,Calendar!K:K),"")</f>
        <v/>
      </c>
      <c r="AJ2327" s="61" t="str">
        <f>IF(AND(K2327&lt;&gt;"Match of the Day",K2327&lt;&gt;"Match of the Day 2",K2327&lt;&gt;"Match of the Day Repeat"),"",1+MAX($AJ$10:AJ2326))</f>
        <v/>
      </c>
    </row>
    <row r="2328" spans="34:36" x14ac:dyDescent="0.35">
      <c r="AH2328" s="16" t="str">
        <f>IF(AND(B2328="Premier League",E2328="Live"),_xlfn.XLOOKUP(_xlfn.TEXTJOIN(" vs ",,C2328:D2328),Calendar!G:G,Calendar!B:B),IF(AND(B2328="Premier League",E2328="Highlights"),_xlfn.XLOOKUP(H2328,Calendar!O:O,Calendar!N:N,,-1),""))</f>
        <v/>
      </c>
      <c r="AI2328" s="61" t="str">
        <f>IF(AND(AH2328&lt;&gt;"",E2328="Live"),_xlfn.XLOOKUP(_xlfn.TEXTJOIN(" vs ",,C2328:D2328),Calendar!G:G,Calendar!K:K),"")</f>
        <v/>
      </c>
      <c r="AJ2328" s="61" t="str">
        <f>IF(AND(K2328&lt;&gt;"Match of the Day",K2328&lt;&gt;"Match of the Day 2",K2328&lt;&gt;"Match of the Day Repeat"),"",1+MAX($AJ$10:AJ2327))</f>
        <v/>
      </c>
    </row>
    <row r="2329" spans="34:36" x14ac:dyDescent="0.35">
      <c r="AH2329" s="16" t="str">
        <f>IF(AND(B2329="Premier League",E2329="Live"),_xlfn.XLOOKUP(_xlfn.TEXTJOIN(" vs ",,C2329:D2329),Calendar!G:G,Calendar!B:B),IF(AND(B2329="Premier League",E2329="Highlights"),_xlfn.XLOOKUP(H2329,Calendar!O:O,Calendar!N:N,,-1),""))</f>
        <v/>
      </c>
      <c r="AI2329" s="61" t="str">
        <f>IF(AND(AH2329&lt;&gt;"",E2329="Live"),_xlfn.XLOOKUP(_xlfn.TEXTJOIN(" vs ",,C2329:D2329),Calendar!G:G,Calendar!K:K),"")</f>
        <v/>
      </c>
      <c r="AJ2329" s="61" t="str">
        <f>IF(AND(K2329&lt;&gt;"Match of the Day",K2329&lt;&gt;"Match of the Day 2",K2329&lt;&gt;"Match of the Day Repeat"),"",1+MAX($AJ$10:AJ2328))</f>
        <v/>
      </c>
    </row>
    <row r="2330" spans="34:36" x14ac:dyDescent="0.35">
      <c r="AH2330" s="16" t="str">
        <f>IF(AND(B2330="Premier League",E2330="Live"),_xlfn.XLOOKUP(_xlfn.TEXTJOIN(" vs ",,C2330:D2330),Calendar!G:G,Calendar!B:B),IF(AND(B2330="Premier League",E2330="Highlights"),_xlfn.XLOOKUP(H2330,Calendar!O:O,Calendar!N:N,,-1),""))</f>
        <v/>
      </c>
      <c r="AI2330" s="61" t="str">
        <f>IF(AND(AH2330&lt;&gt;"",E2330="Live"),_xlfn.XLOOKUP(_xlfn.TEXTJOIN(" vs ",,C2330:D2330),Calendar!G:G,Calendar!K:K),"")</f>
        <v/>
      </c>
      <c r="AJ2330" s="61" t="str">
        <f>IF(AND(K2330&lt;&gt;"Match of the Day",K2330&lt;&gt;"Match of the Day 2",K2330&lt;&gt;"Match of the Day Repeat"),"",1+MAX($AJ$10:AJ2329))</f>
        <v/>
      </c>
    </row>
    <row r="2331" spans="34:36" x14ac:dyDescent="0.35">
      <c r="AH2331" s="16" t="str">
        <f>IF(AND(B2331="Premier League",E2331="Live"),_xlfn.XLOOKUP(_xlfn.TEXTJOIN(" vs ",,C2331:D2331),Calendar!G:G,Calendar!B:B),IF(AND(B2331="Premier League",E2331="Highlights"),_xlfn.XLOOKUP(H2331,Calendar!O:O,Calendar!N:N,,-1),""))</f>
        <v/>
      </c>
      <c r="AI2331" s="61" t="str">
        <f>IF(AND(AH2331&lt;&gt;"",E2331="Live"),_xlfn.XLOOKUP(_xlfn.TEXTJOIN(" vs ",,C2331:D2331),Calendar!G:G,Calendar!K:K),"")</f>
        <v/>
      </c>
      <c r="AJ2331" s="61" t="str">
        <f>IF(AND(K2331&lt;&gt;"Match of the Day",K2331&lt;&gt;"Match of the Day 2",K2331&lt;&gt;"Match of the Day Repeat"),"",1+MAX($AJ$10:AJ2330))</f>
        <v/>
      </c>
    </row>
    <row r="2332" spans="34:36" x14ac:dyDescent="0.35">
      <c r="AH2332" s="16" t="str">
        <f>IF(AND(B2332="Premier League",E2332="Live"),_xlfn.XLOOKUP(_xlfn.TEXTJOIN(" vs ",,C2332:D2332),Calendar!G:G,Calendar!B:B),IF(AND(B2332="Premier League",E2332="Highlights"),_xlfn.XLOOKUP(H2332,Calendar!O:O,Calendar!N:N,,-1),""))</f>
        <v/>
      </c>
      <c r="AI2332" s="61" t="str">
        <f>IF(AND(AH2332&lt;&gt;"",E2332="Live"),_xlfn.XLOOKUP(_xlfn.TEXTJOIN(" vs ",,C2332:D2332),Calendar!G:G,Calendar!K:K),"")</f>
        <v/>
      </c>
      <c r="AJ2332" s="61" t="str">
        <f>IF(AND(K2332&lt;&gt;"Match of the Day",K2332&lt;&gt;"Match of the Day 2",K2332&lt;&gt;"Match of the Day Repeat"),"",1+MAX($AJ$10:AJ2331))</f>
        <v/>
      </c>
    </row>
    <row r="2333" spans="34:36" x14ac:dyDescent="0.35">
      <c r="AH2333" s="16" t="str">
        <f>IF(AND(B2333="Premier League",E2333="Live"),_xlfn.XLOOKUP(_xlfn.TEXTJOIN(" vs ",,C2333:D2333),Calendar!G:G,Calendar!B:B),IF(AND(B2333="Premier League",E2333="Highlights"),_xlfn.XLOOKUP(H2333,Calendar!O:O,Calendar!N:N,,-1),""))</f>
        <v/>
      </c>
      <c r="AI2333" s="61" t="str">
        <f>IF(AND(AH2333&lt;&gt;"",E2333="Live"),_xlfn.XLOOKUP(_xlfn.TEXTJOIN(" vs ",,C2333:D2333),Calendar!G:G,Calendar!K:K),"")</f>
        <v/>
      </c>
      <c r="AJ2333" s="61" t="str">
        <f>IF(AND(K2333&lt;&gt;"Match of the Day",K2333&lt;&gt;"Match of the Day 2",K2333&lt;&gt;"Match of the Day Repeat"),"",1+MAX($AJ$10:AJ2332))</f>
        <v/>
      </c>
    </row>
    <row r="2334" spans="34:36" x14ac:dyDescent="0.35">
      <c r="AH2334" s="16" t="str">
        <f>IF(AND(B2334="Premier League",E2334="Live"),_xlfn.XLOOKUP(_xlfn.TEXTJOIN(" vs ",,C2334:D2334),Calendar!G:G,Calendar!B:B),IF(AND(B2334="Premier League",E2334="Highlights"),_xlfn.XLOOKUP(H2334,Calendar!O:O,Calendar!N:N,,-1),""))</f>
        <v/>
      </c>
      <c r="AI2334" s="61" t="str">
        <f>IF(AND(AH2334&lt;&gt;"",E2334="Live"),_xlfn.XLOOKUP(_xlfn.TEXTJOIN(" vs ",,C2334:D2334),Calendar!G:G,Calendar!K:K),"")</f>
        <v/>
      </c>
      <c r="AJ2334" s="61" t="str">
        <f>IF(AND(K2334&lt;&gt;"Match of the Day",K2334&lt;&gt;"Match of the Day 2",K2334&lt;&gt;"Match of the Day Repeat"),"",1+MAX($AJ$10:AJ2333))</f>
        <v/>
      </c>
    </row>
    <row r="2335" spans="34:36" x14ac:dyDescent="0.35">
      <c r="AH2335" s="16" t="str">
        <f>IF(AND(B2335="Premier League",E2335="Live"),_xlfn.XLOOKUP(_xlfn.TEXTJOIN(" vs ",,C2335:D2335),Calendar!G:G,Calendar!B:B),IF(AND(B2335="Premier League",E2335="Highlights"),_xlfn.XLOOKUP(H2335,Calendar!O:O,Calendar!N:N,,-1),""))</f>
        <v/>
      </c>
      <c r="AI2335" s="61" t="str">
        <f>IF(AND(AH2335&lt;&gt;"",E2335="Live"),_xlfn.XLOOKUP(_xlfn.TEXTJOIN(" vs ",,C2335:D2335),Calendar!G:G,Calendar!K:K),"")</f>
        <v/>
      </c>
      <c r="AJ2335" s="61" t="str">
        <f>IF(AND(K2335&lt;&gt;"Match of the Day",K2335&lt;&gt;"Match of the Day 2",K2335&lt;&gt;"Match of the Day Repeat"),"",1+MAX($AJ$10:AJ2334))</f>
        <v/>
      </c>
    </row>
    <row r="2336" spans="34:36" x14ac:dyDescent="0.35">
      <c r="AH2336" s="16" t="str">
        <f>IF(AND(B2336="Premier League",E2336="Live"),_xlfn.XLOOKUP(_xlfn.TEXTJOIN(" vs ",,C2336:D2336),Calendar!G:G,Calendar!B:B),IF(AND(B2336="Premier League",E2336="Highlights"),_xlfn.XLOOKUP(H2336,Calendar!O:O,Calendar!N:N,,-1),""))</f>
        <v/>
      </c>
      <c r="AI2336" s="61" t="str">
        <f>IF(AND(AH2336&lt;&gt;"",E2336="Live"),_xlfn.XLOOKUP(_xlfn.TEXTJOIN(" vs ",,C2336:D2336),Calendar!G:G,Calendar!K:K),"")</f>
        <v/>
      </c>
      <c r="AJ2336" s="61" t="str">
        <f>IF(AND(K2336&lt;&gt;"Match of the Day",K2336&lt;&gt;"Match of the Day 2",K2336&lt;&gt;"Match of the Day Repeat"),"",1+MAX($AJ$10:AJ2335))</f>
        <v/>
      </c>
    </row>
    <row r="2337" spans="34:36" x14ac:dyDescent="0.35">
      <c r="AH2337" s="16" t="str">
        <f>IF(AND(B2337="Premier League",E2337="Live"),_xlfn.XLOOKUP(_xlfn.TEXTJOIN(" vs ",,C2337:D2337),Calendar!G:G,Calendar!B:B),IF(AND(B2337="Premier League",E2337="Highlights"),_xlfn.XLOOKUP(H2337,Calendar!O:O,Calendar!N:N,,-1),""))</f>
        <v/>
      </c>
      <c r="AI2337" s="61" t="str">
        <f>IF(AND(AH2337&lt;&gt;"",E2337="Live"),_xlfn.XLOOKUP(_xlfn.TEXTJOIN(" vs ",,C2337:D2337),Calendar!G:G,Calendar!K:K),"")</f>
        <v/>
      </c>
      <c r="AJ2337" s="61" t="str">
        <f>IF(AND(K2337&lt;&gt;"Match of the Day",K2337&lt;&gt;"Match of the Day 2",K2337&lt;&gt;"Match of the Day Repeat"),"",1+MAX($AJ$10:AJ2336))</f>
        <v/>
      </c>
    </row>
    <row r="2338" spans="34:36" x14ac:dyDescent="0.35">
      <c r="AH2338" s="16" t="str">
        <f>IF(AND(B2338="Premier League",E2338="Live"),_xlfn.XLOOKUP(_xlfn.TEXTJOIN(" vs ",,C2338:D2338),Calendar!G:G,Calendar!B:B),IF(AND(B2338="Premier League",E2338="Highlights"),_xlfn.XLOOKUP(H2338,Calendar!O:O,Calendar!N:N,,-1),""))</f>
        <v/>
      </c>
      <c r="AI2338" s="61" t="str">
        <f>IF(AND(AH2338&lt;&gt;"",E2338="Live"),_xlfn.XLOOKUP(_xlfn.TEXTJOIN(" vs ",,C2338:D2338),Calendar!G:G,Calendar!K:K),"")</f>
        <v/>
      </c>
      <c r="AJ2338" s="61" t="str">
        <f>IF(AND(K2338&lt;&gt;"Match of the Day",K2338&lt;&gt;"Match of the Day 2",K2338&lt;&gt;"Match of the Day Repeat"),"",1+MAX($AJ$10:AJ2337))</f>
        <v/>
      </c>
    </row>
    <row r="2339" spans="34:36" x14ac:dyDescent="0.35">
      <c r="AH2339" s="16" t="str">
        <f>IF(AND(B2339="Premier League",E2339="Live"),_xlfn.XLOOKUP(_xlfn.TEXTJOIN(" vs ",,C2339:D2339),Calendar!G:G,Calendar!B:B),IF(AND(B2339="Premier League",E2339="Highlights"),_xlfn.XLOOKUP(H2339,Calendar!O:O,Calendar!N:N,,-1),""))</f>
        <v/>
      </c>
      <c r="AI2339" s="61" t="str">
        <f>IF(AND(AH2339&lt;&gt;"",E2339="Live"),_xlfn.XLOOKUP(_xlfn.TEXTJOIN(" vs ",,C2339:D2339),Calendar!G:G,Calendar!K:K),"")</f>
        <v/>
      </c>
      <c r="AJ2339" s="61" t="str">
        <f>IF(AND(K2339&lt;&gt;"Match of the Day",K2339&lt;&gt;"Match of the Day 2",K2339&lt;&gt;"Match of the Day Repeat"),"",1+MAX($AJ$10:AJ2338))</f>
        <v/>
      </c>
    </row>
    <row r="2340" spans="34:36" x14ac:dyDescent="0.35">
      <c r="AH2340" s="16" t="str">
        <f>IF(AND(B2340="Premier League",E2340="Live"),_xlfn.XLOOKUP(_xlfn.TEXTJOIN(" vs ",,C2340:D2340),Calendar!G:G,Calendar!B:B),IF(AND(B2340="Premier League",E2340="Highlights"),_xlfn.XLOOKUP(H2340,Calendar!O:O,Calendar!N:N,,-1),""))</f>
        <v/>
      </c>
      <c r="AI2340" s="61" t="str">
        <f>IF(AND(AH2340&lt;&gt;"",E2340="Live"),_xlfn.XLOOKUP(_xlfn.TEXTJOIN(" vs ",,C2340:D2340),Calendar!G:G,Calendar!K:K),"")</f>
        <v/>
      </c>
      <c r="AJ2340" s="61" t="str">
        <f>IF(AND(K2340&lt;&gt;"Match of the Day",K2340&lt;&gt;"Match of the Day 2",K2340&lt;&gt;"Match of the Day Repeat"),"",1+MAX($AJ$10:AJ2339))</f>
        <v/>
      </c>
    </row>
    <row r="2341" spans="34:36" x14ac:dyDescent="0.35">
      <c r="AH2341" s="16" t="str">
        <f>IF(AND(B2341="Premier League",E2341="Live"),_xlfn.XLOOKUP(_xlfn.TEXTJOIN(" vs ",,C2341:D2341),Calendar!G:G,Calendar!B:B),IF(AND(B2341="Premier League",E2341="Highlights"),_xlfn.XLOOKUP(H2341,Calendar!O:O,Calendar!N:N,,-1),""))</f>
        <v/>
      </c>
      <c r="AI2341" s="61" t="str">
        <f>IF(AND(AH2341&lt;&gt;"",E2341="Live"),_xlfn.XLOOKUP(_xlfn.TEXTJOIN(" vs ",,C2341:D2341),Calendar!G:G,Calendar!K:K),"")</f>
        <v/>
      </c>
      <c r="AJ2341" s="61" t="str">
        <f>IF(AND(K2341&lt;&gt;"Match of the Day",K2341&lt;&gt;"Match of the Day 2",K2341&lt;&gt;"Match of the Day Repeat"),"",1+MAX($AJ$10:AJ2340))</f>
        <v/>
      </c>
    </row>
    <row r="2342" spans="34:36" x14ac:dyDescent="0.35">
      <c r="AH2342" s="16" t="str">
        <f>IF(AND(B2342="Premier League",E2342="Live"),_xlfn.XLOOKUP(_xlfn.TEXTJOIN(" vs ",,C2342:D2342),Calendar!G:G,Calendar!B:B),IF(AND(B2342="Premier League",E2342="Highlights"),_xlfn.XLOOKUP(H2342,Calendar!O:O,Calendar!N:N,,-1),""))</f>
        <v/>
      </c>
      <c r="AI2342" s="61" t="str">
        <f>IF(AND(AH2342&lt;&gt;"",E2342="Live"),_xlfn.XLOOKUP(_xlfn.TEXTJOIN(" vs ",,C2342:D2342),Calendar!G:G,Calendar!K:K),"")</f>
        <v/>
      </c>
      <c r="AJ2342" s="61" t="str">
        <f>IF(AND(K2342&lt;&gt;"Match of the Day",K2342&lt;&gt;"Match of the Day 2",K2342&lt;&gt;"Match of the Day Repeat"),"",1+MAX($AJ$10:AJ2341))</f>
        <v/>
      </c>
    </row>
    <row r="2343" spans="34:36" x14ac:dyDescent="0.35">
      <c r="AH2343" s="16" t="str">
        <f>IF(AND(B2343="Premier League",E2343="Live"),_xlfn.XLOOKUP(_xlfn.TEXTJOIN(" vs ",,C2343:D2343),Calendar!G:G,Calendar!B:B),IF(AND(B2343="Premier League",E2343="Highlights"),_xlfn.XLOOKUP(H2343,Calendar!O:O,Calendar!N:N,,-1),""))</f>
        <v/>
      </c>
      <c r="AI2343" s="61" t="str">
        <f>IF(AND(AH2343&lt;&gt;"",E2343="Live"),_xlfn.XLOOKUP(_xlfn.TEXTJOIN(" vs ",,C2343:D2343),Calendar!G:G,Calendar!K:K),"")</f>
        <v/>
      </c>
      <c r="AJ2343" s="61" t="str">
        <f>IF(AND(K2343&lt;&gt;"Match of the Day",K2343&lt;&gt;"Match of the Day 2",K2343&lt;&gt;"Match of the Day Repeat"),"",1+MAX($AJ$10:AJ2342))</f>
        <v/>
      </c>
    </row>
    <row r="2344" spans="34:36" x14ac:dyDescent="0.35">
      <c r="AH2344" s="16" t="str">
        <f>IF(AND(B2344="Premier League",E2344="Live"),_xlfn.XLOOKUP(_xlfn.TEXTJOIN(" vs ",,C2344:D2344),Calendar!G:G,Calendar!B:B),IF(AND(B2344="Premier League",E2344="Highlights"),_xlfn.XLOOKUP(H2344,Calendar!O:O,Calendar!N:N,,-1),""))</f>
        <v/>
      </c>
      <c r="AI2344" s="61" t="str">
        <f>IF(AND(AH2344&lt;&gt;"",E2344="Live"),_xlfn.XLOOKUP(_xlfn.TEXTJOIN(" vs ",,C2344:D2344),Calendar!G:G,Calendar!K:K),"")</f>
        <v/>
      </c>
      <c r="AJ2344" s="61" t="str">
        <f>IF(AND(K2344&lt;&gt;"Match of the Day",K2344&lt;&gt;"Match of the Day 2",K2344&lt;&gt;"Match of the Day Repeat"),"",1+MAX($AJ$10:AJ2343))</f>
        <v/>
      </c>
    </row>
    <row r="2345" spans="34:36" x14ac:dyDescent="0.35">
      <c r="AH2345" s="16" t="str">
        <f>IF(AND(B2345="Premier League",E2345="Live"),_xlfn.XLOOKUP(_xlfn.TEXTJOIN(" vs ",,C2345:D2345),Calendar!G:G,Calendar!B:B),IF(AND(B2345="Premier League",E2345="Highlights"),_xlfn.XLOOKUP(H2345,Calendar!O:O,Calendar!N:N,,-1),""))</f>
        <v/>
      </c>
      <c r="AI2345" s="61" t="str">
        <f>IF(AND(AH2345&lt;&gt;"",E2345="Live"),_xlfn.XLOOKUP(_xlfn.TEXTJOIN(" vs ",,C2345:D2345),Calendar!G:G,Calendar!K:K),"")</f>
        <v/>
      </c>
      <c r="AJ2345" s="61" t="str">
        <f>IF(AND(K2345&lt;&gt;"Match of the Day",K2345&lt;&gt;"Match of the Day 2",K2345&lt;&gt;"Match of the Day Repeat"),"",1+MAX($AJ$10:AJ2344))</f>
        <v/>
      </c>
    </row>
    <row r="2346" spans="34:36" x14ac:dyDescent="0.35">
      <c r="AH2346" s="16" t="str">
        <f>IF(AND(B2346="Premier League",E2346="Live"),_xlfn.XLOOKUP(_xlfn.TEXTJOIN(" vs ",,C2346:D2346),Calendar!G:G,Calendar!B:B),IF(AND(B2346="Premier League",E2346="Highlights"),_xlfn.XLOOKUP(H2346,Calendar!O:O,Calendar!N:N,,-1),""))</f>
        <v/>
      </c>
      <c r="AI2346" s="61" t="str">
        <f>IF(AND(AH2346&lt;&gt;"",E2346="Live"),_xlfn.XLOOKUP(_xlfn.TEXTJOIN(" vs ",,C2346:D2346),Calendar!G:G,Calendar!K:K),"")</f>
        <v/>
      </c>
      <c r="AJ2346" s="61" t="str">
        <f>IF(AND(K2346&lt;&gt;"Match of the Day",K2346&lt;&gt;"Match of the Day 2",K2346&lt;&gt;"Match of the Day Repeat"),"",1+MAX($AJ$10:AJ2345))</f>
        <v/>
      </c>
    </row>
    <row r="2347" spans="34:36" x14ac:dyDescent="0.35">
      <c r="AH2347" s="16" t="str">
        <f>IF(AND(B2347="Premier League",E2347="Live"),_xlfn.XLOOKUP(_xlfn.TEXTJOIN(" vs ",,C2347:D2347),Calendar!G:G,Calendar!B:B),IF(AND(B2347="Premier League",E2347="Highlights"),_xlfn.XLOOKUP(H2347,Calendar!O:O,Calendar!N:N,,-1),""))</f>
        <v/>
      </c>
      <c r="AI2347" s="61" t="str">
        <f>IF(AND(AH2347&lt;&gt;"",E2347="Live"),_xlfn.XLOOKUP(_xlfn.TEXTJOIN(" vs ",,C2347:D2347),Calendar!G:G,Calendar!K:K),"")</f>
        <v/>
      </c>
      <c r="AJ2347" s="61" t="str">
        <f>IF(AND(K2347&lt;&gt;"Match of the Day",K2347&lt;&gt;"Match of the Day 2",K2347&lt;&gt;"Match of the Day Repeat"),"",1+MAX($AJ$10:AJ2346))</f>
        <v/>
      </c>
    </row>
    <row r="2348" spans="34:36" x14ac:dyDescent="0.35">
      <c r="AH2348" s="16" t="str">
        <f>IF(AND(B2348="Premier League",E2348="Live"),_xlfn.XLOOKUP(_xlfn.TEXTJOIN(" vs ",,C2348:D2348),Calendar!G:G,Calendar!B:B),IF(AND(B2348="Premier League",E2348="Highlights"),_xlfn.XLOOKUP(H2348,Calendar!O:O,Calendar!N:N,,-1),""))</f>
        <v/>
      </c>
      <c r="AI2348" s="61" t="str">
        <f>IF(AND(AH2348&lt;&gt;"",E2348="Live"),_xlfn.XLOOKUP(_xlfn.TEXTJOIN(" vs ",,C2348:D2348),Calendar!G:G,Calendar!K:K),"")</f>
        <v/>
      </c>
      <c r="AJ2348" s="61" t="str">
        <f>IF(AND(K2348&lt;&gt;"Match of the Day",K2348&lt;&gt;"Match of the Day 2",K2348&lt;&gt;"Match of the Day Repeat"),"",1+MAX($AJ$10:AJ2347))</f>
        <v/>
      </c>
    </row>
    <row r="2349" spans="34:36" x14ac:dyDescent="0.35">
      <c r="AH2349" s="16" t="str">
        <f>IF(AND(B2349="Premier League",E2349="Live"),_xlfn.XLOOKUP(_xlfn.TEXTJOIN(" vs ",,C2349:D2349),Calendar!G:G,Calendar!B:B),IF(AND(B2349="Premier League",E2349="Highlights"),_xlfn.XLOOKUP(H2349,Calendar!O:O,Calendar!N:N,,-1),""))</f>
        <v/>
      </c>
      <c r="AI2349" s="61" t="str">
        <f>IF(AND(AH2349&lt;&gt;"",E2349="Live"),_xlfn.XLOOKUP(_xlfn.TEXTJOIN(" vs ",,C2349:D2349),Calendar!G:G,Calendar!K:K),"")</f>
        <v/>
      </c>
      <c r="AJ2349" s="61" t="str">
        <f>IF(AND(K2349&lt;&gt;"Match of the Day",K2349&lt;&gt;"Match of the Day 2",K2349&lt;&gt;"Match of the Day Repeat"),"",1+MAX($AJ$10:AJ2348))</f>
        <v/>
      </c>
    </row>
    <row r="2350" spans="34:36" x14ac:dyDescent="0.35">
      <c r="AH2350" s="16" t="str">
        <f>IF(AND(B2350="Premier League",E2350="Live"),_xlfn.XLOOKUP(_xlfn.TEXTJOIN(" vs ",,C2350:D2350),Calendar!G:G,Calendar!B:B),IF(AND(B2350="Premier League",E2350="Highlights"),_xlfn.XLOOKUP(H2350,Calendar!O:O,Calendar!N:N,,-1),""))</f>
        <v/>
      </c>
      <c r="AI2350" s="61" t="str">
        <f>IF(AND(AH2350&lt;&gt;"",E2350="Live"),_xlfn.XLOOKUP(_xlfn.TEXTJOIN(" vs ",,C2350:D2350),Calendar!G:G,Calendar!K:K),"")</f>
        <v/>
      </c>
      <c r="AJ2350" s="61" t="str">
        <f>IF(AND(K2350&lt;&gt;"Match of the Day",K2350&lt;&gt;"Match of the Day 2",K2350&lt;&gt;"Match of the Day Repeat"),"",1+MAX($AJ$10:AJ2349))</f>
        <v/>
      </c>
    </row>
    <row r="2351" spans="34:36" x14ac:dyDescent="0.35">
      <c r="AH2351" s="16" t="str">
        <f>IF(AND(B2351="Premier League",E2351="Live"),_xlfn.XLOOKUP(_xlfn.TEXTJOIN(" vs ",,C2351:D2351),Calendar!G:G,Calendar!B:B),IF(AND(B2351="Premier League",E2351="Highlights"),_xlfn.XLOOKUP(H2351,Calendar!O:O,Calendar!N:N,,-1),""))</f>
        <v/>
      </c>
      <c r="AI2351" s="61" t="str">
        <f>IF(AND(AH2351&lt;&gt;"",E2351="Live"),_xlfn.XLOOKUP(_xlfn.TEXTJOIN(" vs ",,C2351:D2351),Calendar!G:G,Calendar!K:K),"")</f>
        <v/>
      </c>
      <c r="AJ2351" s="61" t="str">
        <f>IF(AND(K2351&lt;&gt;"Match of the Day",K2351&lt;&gt;"Match of the Day 2",K2351&lt;&gt;"Match of the Day Repeat"),"",1+MAX($AJ$10:AJ2350))</f>
        <v/>
      </c>
    </row>
    <row r="2352" spans="34:36" x14ac:dyDescent="0.35">
      <c r="AH2352" s="16" t="str">
        <f>IF(AND(B2352="Premier League",E2352="Live"),_xlfn.XLOOKUP(_xlfn.TEXTJOIN(" vs ",,C2352:D2352),Calendar!G:G,Calendar!B:B),IF(AND(B2352="Premier League",E2352="Highlights"),_xlfn.XLOOKUP(H2352,Calendar!O:O,Calendar!N:N,,-1),""))</f>
        <v/>
      </c>
      <c r="AI2352" s="61" t="str">
        <f>IF(AND(AH2352&lt;&gt;"",E2352="Live"),_xlfn.XLOOKUP(_xlfn.TEXTJOIN(" vs ",,C2352:D2352),Calendar!G:G,Calendar!K:K),"")</f>
        <v/>
      </c>
      <c r="AJ2352" s="61" t="str">
        <f>IF(AND(K2352&lt;&gt;"Match of the Day",K2352&lt;&gt;"Match of the Day 2",K2352&lt;&gt;"Match of the Day Repeat"),"",1+MAX($AJ$10:AJ2351))</f>
        <v/>
      </c>
    </row>
    <row r="2353" spans="34:36" x14ac:dyDescent="0.35">
      <c r="AH2353" s="16" t="str">
        <f>IF(AND(B2353="Premier League",E2353="Live"),_xlfn.XLOOKUP(_xlfn.TEXTJOIN(" vs ",,C2353:D2353),Calendar!G:G,Calendar!B:B),IF(AND(B2353="Premier League",E2353="Highlights"),_xlfn.XLOOKUP(H2353,Calendar!O:O,Calendar!N:N,,-1),""))</f>
        <v/>
      </c>
      <c r="AI2353" s="61" t="str">
        <f>IF(AND(AH2353&lt;&gt;"",E2353="Live"),_xlfn.XLOOKUP(_xlfn.TEXTJOIN(" vs ",,C2353:D2353),Calendar!G:G,Calendar!K:K),"")</f>
        <v/>
      </c>
      <c r="AJ2353" s="61" t="str">
        <f>IF(AND(K2353&lt;&gt;"Match of the Day",K2353&lt;&gt;"Match of the Day 2",K2353&lt;&gt;"Match of the Day Repeat"),"",1+MAX($AJ$10:AJ2352))</f>
        <v/>
      </c>
    </row>
    <row r="2354" spans="34:36" x14ac:dyDescent="0.35">
      <c r="AH2354" s="16" t="str">
        <f>IF(AND(B2354="Premier League",E2354="Live"),_xlfn.XLOOKUP(_xlfn.TEXTJOIN(" vs ",,C2354:D2354),Calendar!G:G,Calendar!B:B),IF(AND(B2354="Premier League",E2354="Highlights"),_xlfn.XLOOKUP(H2354,Calendar!O:O,Calendar!N:N,,-1),""))</f>
        <v/>
      </c>
      <c r="AI2354" s="61" t="str">
        <f>IF(AND(AH2354&lt;&gt;"",E2354="Live"),_xlfn.XLOOKUP(_xlfn.TEXTJOIN(" vs ",,C2354:D2354),Calendar!G:G,Calendar!K:K),"")</f>
        <v/>
      </c>
      <c r="AJ2354" s="61" t="str">
        <f>IF(AND(K2354&lt;&gt;"Match of the Day",K2354&lt;&gt;"Match of the Day 2",K2354&lt;&gt;"Match of the Day Repeat"),"",1+MAX($AJ$10:AJ2353))</f>
        <v/>
      </c>
    </row>
    <row r="2355" spans="34:36" x14ac:dyDescent="0.35">
      <c r="AH2355" s="16" t="str">
        <f>IF(AND(B2355="Premier League",E2355="Live"),_xlfn.XLOOKUP(_xlfn.TEXTJOIN(" vs ",,C2355:D2355),Calendar!G:G,Calendar!B:B),IF(AND(B2355="Premier League",E2355="Highlights"),_xlfn.XLOOKUP(H2355,Calendar!O:O,Calendar!N:N,,-1),""))</f>
        <v/>
      </c>
      <c r="AI2355" s="61" t="str">
        <f>IF(AND(AH2355&lt;&gt;"",E2355="Live"),_xlfn.XLOOKUP(_xlfn.TEXTJOIN(" vs ",,C2355:D2355),Calendar!G:G,Calendar!K:K),"")</f>
        <v/>
      </c>
      <c r="AJ2355" s="61" t="str">
        <f>IF(AND(K2355&lt;&gt;"Match of the Day",K2355&lt;&gt;"Match of the Day 2",K2355&lt;&gt;"Match of the Day Repeat"),"",1+MAX($AJ$10:AJ2354))</f>
        <v/>
      </c>
    </row>
    <row r="2356" spans="34:36" x14ac:dyDescent="0.35">
      <c r="AH2356" s="16" t="str">
        <f>IF(AND(B2356="Premier League",E2356="Live"),_xlfn.XLOOKUP(_xlfn.TEXTJOIN(" vs ",,C2356:D2356),Calendar!G:G,Calendar!B:B),IF(AND(B2356="Premier League",E2356="Highlights"),_xlfn.XLOOKUP(H2356,Calendar!O:O,Calendar!N:N,,-1),""))</f>
        <v/>
      </c>
      <c r="AI2356" s="61" t="str">
        <f>IF(AND(AH2356&lt;&gt;"",E2356="Live"),_xlfn.XLOOKUP(_xlfn.TEXTJOIN(" vs ",,C2356:D2356),Calendar!G:G,Calendar!K:K),"")</f>
        <v/>
      </c>
      <c r="AJ2356" s="61" t="str">
        <f>IF(AND(K2356&lt;&gt;"Match of the Day",K2356&lt;&gt;"Match of the Day 2",K2356&lt;&gt;"Match of the Day Repeat"),"",1+MAX($AJ$10:AJ2355))</f>
        <v/>
      </c>
    </row>
    <row r="2357" spans="34:36" x14ac:dyDescent="0.35">
      <c r="AH2357" s="16" t="str">
        <f>IF(AND(B2357="Premier League",E2357="Live"),_xlfn.XLOOKUP(_xlfn.TEXTJOIN(" vs ",,C2357:D2357),Calendar!G:G,Calendar!B:B),IF(AND(B2357="Premier League",E2357="Highlights"),_xlfn.XLOOKUP(H2357,Calendar!O:O,Calendar!N:N,,-1),""))</f>
        <v/>
      </c>
      <c r="AI2357" s="61" t="str">
        <f>IF(AND(AH2357&lt;&gt;"",E2357="Live"),_xlfn.XLOOKUP(_xlfn.TEXTJOIN(" vs ",,C2357:D2357),Calendar!G:G,Calendar!K:K),"")</f>
        <v/>
      </c>
      <c r="AJ2357" s="61" t="str">
        <f>IF(AND(K2357&lt;&gt;"Match of the Day",K2357&lt;&gt;"Match of the Day 2",K2357&lt;&gt;"Match of the Day Repeat"),"",1+MAX($AJ$10:AJ2356))</f>
        <v/>
      </c>
    </row>
    <row r="2358" spans="34:36" x14ac:dyDescent="0.35">
      <c r="AH2358" s="16" t="str">
        <f>IF(AND(B2358="Premier League",E2358="Live"),_xlfn.XLOOKUP(_xlfn.TEXTJOIN(" vs ",,C2358:D2358),Calendar!G:G,Calendar!B:B),IF(AND(B2358="Premier League",E2358="Highlights"),_xlfn.XLOOKUP(H2358,Calendar!O:O,Calendar!N:N,,-1),""))</f>
        <v/>
      </c>
      <c r="AI2358" s="61" t="str">
        <f>IF(AND(AH2358&lt;&gt;"",E2358="Live"),_xlfn.XLOOKUP(_xlfn.TEXTJOIN(" vs ",,C2358:D2358),Calendar!G:G,Calendar!K:K),"")</f>
        <v/>
      </c>
      <c r="AJ2358" s="61" t="str">
        <f>IF(AND(K2358&lt;&gt;"Match of the Day",K2358&lt;&gt;"Match of the Day 2",K2358&lt;&gt;"Match of the Day Repeat"),"",1+MAX($AJ$10:AJ2357))</f>
        <v/>
      </c>
    </row>
    <row r="2359" spans="34:36" x14ac:dyDescent="0.35">
      <c r="AH2359" s="16" t="str">
        <f>IF(AND(B2359="Premier League",E2359="Live"),_xlfn.XLOOKUP(_xlfn.TEXTJOIN(" vs ",,C2359:D2359),Calendar!G:G,Calendar!B:B),IF(AND(B2359="Premier League",E2359="Highlights"),_xlfn.XLOOKUP(H2359,Calendar!O:O,Calendar!N:N,,-1),""))</f>
        <v/>
      </c>
      <c r="AI2359" s="61" t="str">
        <f>IF(AND(AH2359&lt;&gt;"",E2359="Live"),_xlfn.XLOOKUP(_xlfn.TEXTJOIN(" vs ",,C2359:D2359),Calendar!G:G,Calendar!K:K),"")</f>
        <v/>
      </c>
      <c r="AJ2359" s="61" t="str">
        <f>IF(AND(K2359&lt;&gt;"Match of the Day",K2359&lt;&gt;"Match of the Day 2",K2359&lt;&gt;"Match of the Day Repeat"),"",1+MAX($AJ$10:AJ2358))</f>
        <v/>
      </c>
    </row>
    <row r="2360" spans="34:36" x14ac:dyDescent="0.35">
      <c r="AH2360" s="16" t="str">
        <f>IF(AND(B2360="Premier League",E2360="Live"),_xlfn.XLOOKUP(_xlfn.TEXTJOIN(" vs ",,C2360:D2360),Calendar!G:G,Calendar!B:B),IF(AND(B2360="Premier League",E2360="Highlights"),_xlfn.XLOOKUP(H2360,Calendar!O:O,Calendar!N:N,,-1),""))</f>
        <v/>
      </c>
      <c r="AI2360" s="61" t="str">
        <f>IF(AND(AH2360&lt;&gt;"",E2360="Live"),_xlfn.XLOOKUP(_xlfn.TEXTJOIN(" vs ",,C2360:D2360),Calendar!G:G,Calendar!K:K),"")</f>
        <v/>
      </c>
      <c r="AJ2360" s="61" t="str">
        <f>IF(AND(K2360&lt;&gt;"Match of the Day",K2360&lt;&gt;"Match of the Day 2",K2360&lt;&gt;"Match of the Day Repeat"),"",1+MAX($AJ$10:AJ2359))</f>
        <v/>
      </c>
    </row>
    <row r="2361" spans="34:36" x14ac:dyDescent="0.35">
      <c r="AH2361" s="16" t="str">
        <f>IF(AND(B2361="Premier League",E2361="Live"),_xlfn.XLOOKUP(_xlfn.TEXTJOIN(" vs ",,C2361:D2361),Calendar!G:G,Calendar!B:B),IF(AND(B2361="Premier League",E2361="Highlights"),_xlfn.XLOOKUP(H2361,Calendar!O:O,Calendar!N:N,,-1),""))</f>
        <v/>
      </c>
      <c r="AI2361" s="61" t="str">
        <f>IF(AND(AH2361&lt;&gt;"",E2361="Live"),_xlfn.XLOOKUP(_xlfn.TEXTJOIN(" vs ",,C2361:D2361),Calendar!G:G,Calendar!K:K),"")</f>
        <v/>
      </c>
      <c r="AJ2361" s="61" t="str">
        <f>IF(AND(K2361&lt;&gt;"Match of the Day",K2361&lt;&gt;"Match of the Day 2",K2361&lt;&gt;"Match of the Day Repeat"),"",1+MAX($AJ$10:AJ2360))</f>
        <v/>
      </c>
    </row>
    <row r="2362" spans="34:36" x14ac:dyDescent="0.35">
      <c r="AH2362" s="16" t="str">
        <f>IF(AND(B2362="Premier League",E2362="Live"),_xlfn.XLOOKUP(_xlfn.TEXTJOIN(" vs ",,C2362:D2362),Calendar!G:G,Calendar!B:B),IF(AND(B2362="Premier League",E2362="Highlights"),_xlfn.XLOOKUP(H2362,Calendar!O:O,Calendar!N:N,,-1),""))</f>
        <v/>
      </c>
      <c r="AI2362" s="61" t="str">
        <f>IF(AND(AH2362&lt;&gt;"",E2362="Live"),_xlfn.XLOOKUP(_xlfn.TEXTJOIN(" vs ",,C2362:D2362),Calendar!G:G,Calendar!K:K),"")</f>
        <v/>
      </c>
      <c r="AJ2362" s="61" t="str">
        <f>IF(AND(K2362&lt;&gt;"Match of the Day",K2362&lt;&gt;"Match of the Day 2",K2362&lt;&gt;"Match of the Day Repeat"),"",1+MAX($AJ$10:AJ2361))</f>
        <v/>
      </c>
    </row>
    <row r="2363" spans="34:36" x14ac:dyDescent="0.35">
      <c r="AH2363" s="16" t="str">
        <f>IF(AND(B2363="Premier League",E2363="Live"),_xlfn.XLOOKUP(_xlfn.TEXTJOIN(" vs ",,C2363:D2363),Calendar!G:G,Calendar!B:B),IF(AND(B2363="Premier League",E2363="Highlights"),_xlfn.XLOOKUP(H2363,Calendar!O:O,Calendar!N:N,,-1),""))</f>
        <v/>
      </c>
      <c r="AI2363" s="61" t="str">
        <f>IF(AND(AH2363&lt;&gt;"",E2363="Live"),_xlfn.XLOOKUP(_xlfn.TEXTJOIN(" vs ",,C2363:D2363),Calendar!G:G,Calendar!K:K),"")</f>
        <v/>
      </c>
      <c r="AJ2363" s="61" t="str">
        <f>IF(AND(K2363&lt;&gt;"Match of the Day",K2363&lt;&gt;"Match of the Day 2",K2363&lt;&gt;"Match of the Day Repeat"),"",1+MAX($AJ$10:AJ2362))</f>
        <v/>
      </c>
    </row>
    <row r="2364" spans="34:36" x14ac:dyDescent="0.35">
      <c r="AH2364" s="16" t="str">
        <f>IF(AND(B2364="Premier League",E2364="Live"),_xlfn.XLOOKUP(_xlfn.TEXTJOIN(" vs ",,C2364:D2364),Calendar!G:G,Calendar!B:B),IF(AND(B2364="Premier League",E2364="Highlights"),_xlfn.XLOOKUP(H2364,Calendar!O:O,Calendar!N:N,,-1),""))</f>
        <v/>
      </c>
      <c r="AI2364" s="61" t="str">
        <f>IF(AND(AH2364&lt;&gt;"",E2364="Live"),_xlfn.XLOOKUP(_xlfn.TEXTJOIN(" vs ",,C2364:D2364),Calendar!G:G,Calendar!K:K),"")</f>
        <v/>
      </c>
      <c r="AJ2364" s="61" t="str">
        <f>IF(AND(K2364&lt;&gt;"Match of the Day",K2364&lt;&gt;"Match of the Day 2",K2364&lt;&gt;"Match of the Day Repeat"),"",1+MAX($AJ$10:AJ2363))</f>
        <v/>
      </c>
    </row>
    <row r="2365" spans="34:36" x14ac:dyDescent="0.35">
      <c r="AH2365" s="16" t="str">
        <f>IF(AND(B2365="Premier League",E2365="Live"),_xlfn.XLOOKUP(_xlfn.TEXTJOIN(" vs ",,C2365:D2365),Calendar!G:G,Calendar!B:B),IF(AND(B2365="Premier League",E2365="Highlights"),_xlfn.XLOOKUP(H2365,Calendar!O:O,Calendar!N:N,,-1),""))</f>
        <v/>
      </c>
      <c r="AI2365" s="61" t="str">
        <f>IF(AND(AH2365&lt;&gt;"",E2365="Live"),_xlfn.XLOOKUP(_xlfn.TEXTJOIN(" vs ",,C2365:D2365),Calendar!G:G,Calendar!K:K),"")</f>
        <v/>
      </c>
      <c r="AJ2365" s="61" t="str">
        <f>IF(AND(K2365&lt;&gt;"Match of the Day",K2365&lt;&gt;"Match of the Day 2",K2365&lt;&gt;"Match of the Day Repeat"),"",1+MAX($AJ$10:AJ2364))</f>
        <v/>
      </c>
    </row>
    <row r="2366" spans="34:36" x14ac:dyDescent="0.35">
      <c r="AH2366" s="16" t="str">
        <f>IF(AND(B2366="Premier League",E2366="Live"),_xlfn.XLOOKUP(_xlfn.TEXTJOIN(" vs ",,C2366:D2366),Calendar!G:G,Calendar!B:B),IF(AND(B2366="Premier League",E2366="Highlights"),_xlfn.XLOOKUP(H2366,Calendar!O:O,Calendar!N:N,,-1),""))</f>
        <v/>
      </c>
      <c r="AI2366" s="61" t="str">
        <f>IF(AND(AH2366&lt;&gt;"",E2366="Live"),_xlfn.XLOOKUP(_xlfn.TEXTJOIN(" vs ",,C2366:D2366),Calendar!G:G,Calendar!K:K),"")</f>
        <v/>
      </c>
      <c r="AJ2366" s="61" t="str">
        <f>IF(AND(K2366&lt;&gt;"Match of the Day",K2366&lt;&gt;"Match of the Day 2",K2366&lt;&gt;"Match of the Day Repeat"),"",1+MAX($AJ$10:AJ2365))</f>
        <v/>
      </c>
    </row>
    <row r="2367" spans="34:36" x14ac:dyDescent="0.35">
      <c r="AH2367" s="16" t="str">
        <f>IF(AND(B2367="Premier League",E2367="Live"),_xlfn.XLOOKUP(_xlfn.TEXTJOIN(" vs ",,C2367:D2367),Calendar!G:G,Calendar!B:B),IF(AND(B2367="Premier League",E2367="Highlights"),_xlfn.XLOOKUP(H2367,Calendar!O:O,Calendar!N:N,,-1),""))</f>
        <v/>
      </c>
      <c r="AI2367" s="61" t="str">
        <f>IF(AND(AH2367&lt;&gt;"",E2367="Live"),_xlfn.XLOOKUP(_xlfn.TEXTJOIN(" vs ",,C2367:D2367),Calendar!G:G,Calendar!K:K),"")</f>
        <v/>
      </c>
      <c r="AJ2367" s="61" t="str">
        <f>IF(AND(K2367&lt;&gt;"Match of the Day",K2367&lt;&gt;"Match of the Day 2",K2367&lt;&gt;"Match of the Day Repeat"),"",1+MAX($AJ$10:AJ2366))</f>
        <v/>
      </c>
    </row>
    <row r="2368" spans="34:36" x14ac:dyDescent="0.35">
      <c r="AH2368" s="16" t="str">
        <f>IF(AND(B2368="Premier League",E2368="Live"),_xlfn.XLOOKUP(_xlfn.TEXTJOIN(" vs ",,C2368:D2368),Calendar!G:G,Calendar!B:B),IF(AND(B2368="Premier League",E2368="Highlights"),_xlfn.XLOOKUP(H2368,Calendar!O:O,Calendar!N:N,,-1),""))</f>
        <v/>
      </c>
      <c r="AI2368" s="61" t="str">
        <f>IF(AND(AH2368&lt;&gt;"",E2368="Live"),_xlfn.XLOOKUP(_xlfn.TEXTJOIN(" vs ",,C2368:D2368),Calendar!G:G,Calendar!K:K),"")</f>
        <v/>
      </c>
      <c r="AJ2368" s="61" t="str">
        <f>IF(AND(K2368&lt;&gt;"Match of the Day",K2368&lt;&gt;"Match of the Day 2",K2368&lt;&gt;"Match of the Day Repeat"),"",1+MAX($AJ$10:AJ2367))</f>
        <v/>
      </c>
    </row>
    <row r="2369" spans="34:36" x14ac:dyDescent="0.35">
      <c r="AH2369" s="16" t="str">
        <f>IF(AND(B2369="Premier League",E2369="Live"),_xlfn.XLOOKUP(_xlfn.TEXTJOIN(" vs ",,C2369:D2369),Calendar!G:G,Calendar!B:B),IF(AND(B2369="Premier League",E2369="Highlights"),_xlfn.XLOOKUP(H2369,Calendar!O:O,Calendar!N:N,,-1),""))</f>
        <v/>
      </c>
      <c r="AI2369" s="61" t="str">
        <f>IF(AND(AH2369&lt;&gt;"",E2369="Live"),_xlfn.XLOOKUP(_xlfn.TEXTJOIN(" vs ",,C2369:D2369),Calendar!G:G,Calendar!K:K),"")</f>
        <v/>
      </c>
      <c r="AJ2369" s="61" t="str">
        <f>IF(AND(K2369&lt;&gt;"Match of the Day",K2369&lt;&gt;"Match of the Day 2",K2369&lt;&gt;"Match of the Day Repeat"),"",1+MAX($AJ$10:AJ2368))</f>
        <v/>
      </c>
    </row>
    <row r="2370" spans="34:36" x14ac:dyDescent="0.35">
      <c r="AH2370" s="16" t="str">
        <f>IF(AND(B2370="Premier League",E2370="Live"),_xlfn.XLOOKUP(_xlfn.TEXTJOIN(" vs ",,C2370:D2370),Calendar!G:G,Calendar!B:B),IF(AND(B2370="Premier League",E2370="Highlights"),_xlfn.XLOOKUP(H2370,Calendar!O:O,Calendar!N:N,,-1),""))</f>
        <v/>
      </c>
      <c r="AI2370" s="61" t="str">
        <f>IF(AND(AH2370&lt;&gt;"",E2370="Live"),_xlfn.XLOOKUP(_xlfn.TEXTJOIN(" vs ",,C2370:D2370),Calendar!G:G,Calendar!K:K),"")</f>
        <v/>
      </c>
      <c r="AJ2370" s="61" t="str">
        <f>IF(AND(K2370&lt;&gt;"Match of the Day",K2370&lt;&gt;"Match of the Day 2",K2370&lt;&gt;"Match of the Day Repeat"),"",1+MAX($AJ$10:AJ2369))</f>
        <v/>
      </c>
    </row>
    <row r="2371" spans="34:36" x14ac:dyDescent="0.35">
      <c r="AH2371" s="16" t="str">
        <f>IF(AND(B2371="Premier League",E2371="Live"),_xlfn.XLOOKUP(_xlfn.TEXTJOIN(" vs ",,C2371:D2371),Calendar!G:G,Calendar!B:B),IF(AND(B2371="Premier League",E2371="Highlights"),_xlfn.XLOOKUP(H2371,Calendar!O:O,Calendar!N:N,,-1),""))</f>
        <v/>
      </c>
      <c r="AI2371" s="61" t="str">
        <f>IF(AND(AH2371&lt;&gt;"",E2371="Live"),_xlfn.XLOOKUP(_xlfn.TEXTJOIN(" vs ",,C2371:D2371),Calendar!G:G,Calendar!K:K),"")</f>
        <v/>
      </c>
      <c r="AJ2371" s="61" t="str">
        <f>IF(AND(K2371&lt;&gt;"Match of the Day",K2371&lt;&gt;"Match of the Day 2",K2371&lt;&gt;"Match of the Day Repeat"),"",1+MAX($AJ$10:AJ2370))</f>
        <v/>
      </c>
    </row>
    <row r="2372" spans="34:36" x14ac:dyDescent="0.35">
      <c r="AH2372" s="16" t="str">
        <f>IF(AND(B2372="Premier League",E2372="Live"),_xlfn.XLOOKUP(_xlfn.TEXTJOIN(" vs ",,C2372:D2372),Calendar!G:G,Calendar!B:B),IF(AND(B2372="Premier League",E2372="Highlights"),_xlfn.XLOOKUP(H2372,Calendar!O:O,Calendar!N:N,,-1),""))</f>
        <v/>
      </c>
      <c r="AI2372" s="61" t="str">
        <f>IF(AND(AH2372&lt;&gt;"",E2372="Live"),_xlfn.XLOOKUP(_xlfn.TEXTJOIN(" vs ",,C2372:D2372),Calendar!G:G,Calendar!K:K),"")</f>
        <v/>
      </c>
      <c r="AJ2372" s="61" t="str">
        <f>IF(AND(K2372&lt;&gt;"Match of the Day",K2372&lt;&gt;"Match of the Day 2",K2372&lt;&gt;"Match of the Day Repeat"),"",1+MAX($AJ$10:AJ2371))</f>
        <v/>
      </c>
    </row>
    <row r="2373" spans="34:36" x14ac:dyDescent="0.35">
      <c r="AH2373" s="16" t="str">
        <f>IF(AND(B2373="Premier League",E2373="Live"),_xlfn.XLOOKUP(_xlfn.TEXTJOIN(" vs ",,C2373:D2373),Calendar!G:G,Calendar!B:B),IF(AND(B2373="Premier League",E2373="Highlights"),_xlfn.XLOOKUP(H2373,Calendar!O:O,Calendar!N:N,,-1),""))</f>
        <v/>
      </c>
      <c r="AI2373" s="61" t="str">
        <f>IF(AND(AH2373&lt;&gt;"",E2373="Live"),_xlfn.XLOOKUP(_xlfn.TEXTJOIN(" vs ",,C2373:D2373),Calendar!G:G,Calendar!K:K),"")</f>
        <v/>
      </c>
      <c r="AJ2373" s="61" t="str">
        <f>IF(AND(K2373&lt;&gt;"Match of the Day",K2373&lt;&gt;"Match of the Day 2",K2373&lt;&gt;"Match of the Day Repeat"),"",1+MAX($AJ$10:AJ2372))</f>
        <v/>
      </c>
    </row>
    <row r="2374" spans="34:36" x14ac:dyDescent="0.35">
      <c r="AH2374" s="16" t="str">
        <f>IF(AND(B2374="Premier League",E2374="Live"),_xlfn.XLOOKUP(_xlfn.TEXTJOIN(" vs ",,C2374:D2374),Calendar!G:G,Calendar!B:B),IF(AND(B2374="Premier League",E2374="Highlights"),_xlfn.XLOOKUP(H2374,Calendar!O:O,Calendar!N:N,,-1),""))</f>
        <v/>
      </c>
      <c r="AI2374" s="61" t="str">
        <f>IF(AND(AH2374&lt;&gt;"",E2374="Live"),_xlfn.XLOOKUP(_xlfn.TEXTJOIN(" vs ",,C2374:D2374),Calendar!G:G,Calendar!K:K),"")</f>
        <v/>
      </c>
      <c r="AJ2374" s="61" t="str">
        <f>IF(AND(K2374&lt;&gt;"Match of the Day",K2374&lt;&gt;"Match of the Day 2",K2374&lt;&gt;"Match of the Day Repeat"),"",1+MAX($AJ$10:AJ2373))</f>
        <v/>
      </c>
    </row>
    <row r="2375" spans="34:36" x14ac:dyDescent="0.35">
      <c r="AH2375" s="16" t="str">
        <f>IF(AND(B2375="Premier League",E2375="Live"),_xlfn.XLOOKUP(_xlfn.TEXTJOIN(" vs ",,C2375:D2375),Calendar!G:G,Calendar!B:B),IF(AND(B2375="Premier League",E2375="Highlights"),_xlfn.XLOOKUP(H2375,Calendar!O:O,Calendar!N:N,,-1),""))</f>
        <v/>
      </c>
      <c r="AI2375" s="61" t="str">
        <f>IF(AND(AH2375&lt;&gt;"",E2375="Live"),_xlfn.XLOOKUP(_xlfn.TEXTJOIN(" vs ",,C2375:D2375),Calendar!G:G,Calendar!K:K),"")</f>
        <v/>
      </c>
      <c r="AJ2375" s="61" t="str">
        <f>IF(AND(K2375&lt;&gt;"Match of the Day",K2375&lt;&gt;"Match of the Day 2",K2375&lt;&gt;"Match of the Day Repeat"),"",1+MAX($AJ$10:AJ2374))</f>
        <v/>
      </c>
    </row>
    <row r="2376" spans="34:36" x14ac:dyDescent="0.35">
      <c r="AH2376" s="16" t="str">
        <f>IF(AND(B2376="Premier League",E2376="Live"),_xlfn.XLOOKUP(_xlfn.TEXTJOIN(" vs ",,C2376:D2376),Calendar!G:G,Calendar!B:B),IF(AND(B2376="Premier League",E2376="Highlights"),_xlfn.XLOOKUP(H2376,Calendar!O:O,Calendar!N:N,,-1),""))</f>
        <v/>
      </c>
      <c r="AI2376" s="61" t="str">
        <f>IF(AND(AH2376&lt;&gt;"",E2376="Live"),_xlfn.XLOOKUP(_xlfn.TEXTJOIN(" vs ",,C2376:D2376),Calendar!G:G,Calendar!K:K),"")</f>
        <v/>
      </c>
      <c r="AJ2376" s="61" t="str">
        <f>IF(AND(K2376&lt;&gt;"Match of the Day",K2376&lt;&gt;"Match of the Day 2",K2376&lt;&gt;"Match of the Day Repeat"),"",1+MAX($AJ$10:AJ2375))</f>
        <v/>
      </c>
    </row>
    <row r="2377" spans="34:36" x14ac:dyDescent="0.35">
      <c r="AH2377" s="16" t="str">
        <f>IF(AND(B2377="Premier League",E2377="Live"),_xlfn.XLOOKUP(_xlfn.TEXTJOIN(" vs ",,C2377:D2377),Calendar!G:G,Calendar!B:B),IF(AND(B2377="Premier League",E2377="Highlights"),_xlfn.XLOOKUP(H2377,Calendar!O:O,Calendar!N:N,,-1),""))</f>
        <v/>
      </c>
      <c r="AI2377" s="61" t="str">
        <f>IF(AND(AH2377&lt;&gt;"",E2377="Live"),_xlfn.XLOOKUP(_xlfn.TEXTJOIN(" vs ",,C2377:D2377),Calendar!G:G,Calendar!K:K),"")</f>
        <v/>
      </c>
      <c r="AJ2377" s="61" t="str">
        <f>IF(AND(K2377&lt;&gt;"Match of the Day",K2377&lt;&gt;"Match of the Day 2",K2377&lt;&gt;"Match of the Day Repeat"),"",1+MAX($AJ$10:AJ2376))</f>
        <v/>
      </c>
    </row>
    <row r="2378" spans="34:36" x14ac:dyDescent="0.35">
      <c r="AH2378" s="16" t="str">
        <f>IF(AND(B2378="Premier League",E2378="Live"),_xlfn.XLOOKUP(_xlfn.TEXTJOIN(" vs ",,C2378:D2378),Calendar!G:G,Calendar!B:B),IF(AND(B2378="Premier League",E2378="Highlights"),_xlfn.XLOOKUP(H2378,Calendar!O:O,Calendar!N:N,,-1),""))</f>
        <v/>
      </c>
      <c r="AI2378" s="61" t="str">
        <f>IF(AND(AH2378&lt;&gt;"",E2378="Live"),_xlfn.XLOOKUP(_xlfn.TEXTJOIN(" vs ",,C2378:D2378),Calendar!G:G,Calendar!K:K),"")</f>
        <v/>
      </c>
      <c r="AJ2378" s="61" t="str">
        <f>IF(AND(K2378&lt;&gt;"Match of the Day",K2378&lt;&gt;"Match of the Day 2",K2378&lt;&gt;"Match of the Day Repeat"),"",1+MAX($AJ$10:AJ2377))</f>
        <v/>
      </c>
    </row>
    <row r="2379" spans="34:36" x14ac:dyDescent="0.35">
      <c r="AH2379" s="16" t="str">
        <f>IF(AND(B2379="Premier League",E2379="Live"),_xlfn.XLOOKUP(_xlfn.TEXTJOIN(" vs ",,C2379:D2379),Calendar!G:G,Calendar!B:B),IF(AND(B2379="Premier League",E2379="Highlights"),_xlfn.XLOOKUP(H2379,Calendar!O:O,Calendar!N:N,,-1),""))</f>
        <v/>
      </c>
      <c r="AI2379" s="61" t="str">
        <f>IF(AND(AH2379&lt;&gt;"",E2379="Live"),_xlfn.XLOOKUP(_xlfn.TEXTJOIN(" vs ",,C2379:D2379),Calendar!G:G,Calendar!K:K),"")</f>
        <v/>
      </c>
      <c r="AJ2379" s="61" t="str">
        <f>IF(AND(K2379&lt;&gt;"Match of the Day",K2379&lt;&gt;"Match of the Day 2",K2379&lt;&gt;"Match of the Day Repeat"),"",1+MAX($AJ$10:AJ2378))</f>
        <v/>
      </c>
    </row>
    <row r="2380" spans="34:36" x14ac:dyDescent="0.35">
      <c r="AH2380" s="16" t="str">
        <f>IF(AND(B2380="Premier League",E2380="Live"),_xlfn.XLOOKUP(_xlfn.TEXTJOIN(" vs ",,C2380:D2380),Calendar!G:G,Calendar!B:B),IF(AND(B2380="Premier League",E2380="Highlights"),_xlfn.XLOOKUP(H2380,Calendar!O:O,Calendar!N:N,,-1),""))</f>
        <v/>
      </c>
      <c r="AI2380" s="61" t="str">
        <f>IF(AND(AH2380&lt;&gt;"",E2380="Live"),_xlfn.XLOOKUP(_xlfn.TEXTJOIN(" vs ",,C2380:D2380),Calendar!G:G,Calendar!K:K),"")</f>
        <v/>
      </c>
      <c r="AJ2380" s="61" t="str">
        <f>IF(AND(K2380&lt;&gt;"Match of the Day",K2380&lt;&gt;"Match of the Day 2",K2380&lt;&gt;"Match of the Day Repeat"),"",1+MAX($AJ$10:AJ2379))</f>
        <v/>
      </c>
    </row>
    <row r="2381" spans="34:36" x14ac:dyDescent="0.35">
      <c r="AH2381" s="16" t="str">
        <f>IF(AND(B2381="Premier League",E2381="Live"),_xlfn.XLOOKUP(_xlfn.TEXTJOIN(" vs ",,C2381:D2381),Calendar!G:G,Calendar!B:B),IF(AND(B2381="Premier League",E2381="Highlights"),_xlfn.XLOOKUP(H2381,Calendar!O:O,Calendar!N:N,,-1),""))</f>
        <v/>
      </c>
      <c r="AI2381" s="61" t="str">
        <f>IF(AND(AH2381&lt;&gt;"",E2381="Live"),_xlfn.XLOOKUP(_xlfn.TEXTJOIN(" vs ",,C2381:D2381),Calendar!G:G,Calendar!K:K),"")</f>
        <v/>
      </c>
      <c r="AJ2381" s="61" t="str">
        <f>IF(AND(K2381&lt;&gt;"Match of the Day",K2381&lt;&gt;"Match of the Day 2",K2381&lt;&gt;"Match of the Day Repeat"),"",1+MAX($AJ$10:AJ2380))</f>
        <v/>
      </c>
    </row>
    <row r="2382" spans="34:36" x14ac:dyDescent="0.35">
      <c r="AH2382" s="16" t="str">
        <f>IF(AND(B2382="Premier League",E2382="Live"),_xlfn.XLOOKUP(_xlfn.TEXTJOIN(" vs ",,C2382:D2382),Calendar!G:G,Calendar!B:B),IF(AND(B2382="Premier League",E2382="Highlights"),_xlfn.XLOOKUP(H2382,Calendar!O:O,Calendar!N:N,,-1),""))</f>
        <v/>
      </c>
      <c r="AI2382" s="61" t="str">
        <f>IF(AND(AH2382&lt;&gt;"",E2382="Live"),_xlfn.XLOOKUP(_xlfn.TEXTJOIN(" vs ",,C2382:D2382),Calendar!G:G,Calendar!K:K),"")</f>
        <v/>
      </c>
      <c r="AJ2382" s="61" t="str">
        <f>IF(AND(K2382&lt;&gt;"Match of the Day",K2382&lt;&gt;"Match of the Day 2",K2382&lt;&gt;"Match of the Day Repeat"),"",1+MAX($AJ$10:AJ2381))</f>
        <v/>
      </c>
    </row>
    <row r="2383" spans="34:36" x14ac:dyDescent="0.35">
      <c r="AH2383" s="16" t="str">
        <f>IF(AND(B2383="Premier League",E2383="Live"),_xlfn.XLOOKUP(_xlfn.TEXTJOIN(" vs ",,C2383:D2383),Calendar!G:G,Calendar!B:B),IF(AND(B2383="Premier League",E2383="Highlights"),_xlfn.XLOOKUP(H2383,Calendar!O:O,Calendar!N:N,,-1),""))</f>
        <v/>
      </c>
      <c r="AI2383" s="61" t="str">
        <f>IF(AND(AH2383&lt;&gt;"",E2383="Live"),_xlfn.XLOOKUP(_xlfn.TEXTJOIN(" vs ",,C2383:D2383),Calendar!G:G,Calendar!K:K),"")</f>
        <v/>
      </c>
      <c r="AJ2383" s="61" t="str">
        <f>IF(AND(K2383&lt;&gt;"Match of the Day",K2383&lt;&gt;"Match of the Day 2",K2383&lt;&gt;"Match of the Day Repeat"),"",1+MAX($AJ$10:AJ2382))</f>
        <v/>
      </c>
    </row>
    <row r="2384" spans="34:36" x14ac:dyDescent="0.35">
      <c r="AH2384" s="16" t="str">
        <f>IF(AND(B2384="Premier League",E2384="Live"),_xlfn.XLOOKUP(_xlfn.TEXTJOIN(" vs ",,C2384:D2384),Calendar!G:G,Calendar!B:B),IF(AND(B2384="Premier League",E2384="Highlights"),_xlfn.XLOOKUP(H2384,Calendar!O:O,Calendar!N:N,,-1),""))</f>
        <v/>
      </c>
      <c r="AI2384" s="61" t="str">
        <f>IF(AND(AH2384&lt;&gt;"",E2384="Live"),_xlfn.XLOOKUP(_xlfn.TEXTJOIN(" vs ",,C2384:D2384),Calendar!G:G,Calendar!K:K),"")</f>
        <v/>
      </c>
      <c r="AJ2384" s="61" t="str">
        <f>IF(AND(K2384&lt;&gt;"Match of the Day",K2384&lt;&gt;"Match of the Day 2",K2384&lt;&gt;"Match of the Day Repeat"),"",1+MAX($AJ$10:AJ2383))</f>
        <v/>
      </c>
    </row>
    <row r="2385" spans="34:36" x14ac:dyDescent="0.35">
      <c r="AH2385" s="16" t="str">
        <f>IF(AND(B2385="Premier League",E2385="Live"),_xlfn.XLOOKUP(_xlfn.TEXTJOIN(" vs ",,C2385:D2385),Calendar!G:G,Calendar!B:B),IF(AND(B2385="Premier League",E2385="Highlights"),_xlfn.XLOOKUP(H2385,Calendar!O:O,Calendar!N:N,,-1),""))</f>
        <v/>
      </c>
      <c r="AI2385" s="61" t="str">
        <f>IF(AND(AH2385&lt;&gt;"",E2385="Live"),_xlfn.XLOOKUP(_xlfn.TEXTJOIN(" vs ",,C2385:D2385),Calendar!G:G,Calendar!K:K),"")</f>
        <v/>
      </c>
      <c r="AJ2385" s="61" t="str">
        <f>IF(AND(K2385&lt;&gt;"Match of the Day",K2385&lt;&gt;"Match of the Day 2",K2385&lt;&gt;"Match of the Day Repeat"),"",1+MAX($AJ$10:AJ2384))</f>
        <v/>
      </c>
    </row>
    <row r="2386" spans="34:36" x14ac:dyDescent="0.35">
      <c r="AH2386" s="16" t="str">
        <f>IF(AND(B2386="Premier League",E2386="Live"),_xlfn.XLOOKUP(_xlfn.TEXTJOIN(" vs ",,C2386:D2386),Calendar!G:G,Calendar!B:B),IF(AND(B2386="Premier League",E2386="Highlights"),_xlfn.XLOOKUP(H2386,Calendar!O:O,Calendar!N:N,,-1),""))</f>
        <v/>
      </c>
      <c r="AI2386" s="61" t="str">
        <f>IF(AND(AH2386&lt;&gt;"",E2386="Live"),_xlfn.XLOOKUP(_xlfn.TEXTJOIN(" vs ",,C2386:D2386),Calendar!G:G,Calendar!K:K),"")</f>
        <v/>
      </c>
      <c r="AJ2386" s="61" t="str">
        <f>IF(AND(K2386&lt;&gt;"Match of the Day",K2386&lt;&gt;"Match of the Day 2",K2386&lt;&gt;"Match of the Day Repeat"),"",1+MAX($AJ$10:AJ2385))</f>
        <v/>
      </c>
    </row>
    <row r="2387" spans="34:36" x14ac:dyDescent="0.35">
      <c r="AH2387" s="16" t="str">
        <f>IF(AND(B2387="Premier League",E2387="Live"),_xlfn.XLOOKUP(_xlfn.TEXTJOIN(" vs ",,C2387:D2387),Calendar!G:G,Calendar!B:B),IF(AND(B2387="Premier League",E2387="Highlights"),_xlfn.XLOOKUP(H2387,Calendar!O:O,Calendar!N:N,,-1),""))</f>
        <v/>
      </c>
      <c r="AI2387" s="61" t="str">
        <f>IF(AND(AH2387&lt;&gt;"",E2387="Live"),_xlfn.XLOOKUP(_xlfn.TEXTJOIN(" vs ",,C2387:D2387),Calendar!G:G,Calendar!K:K),"")</f>
        <v/>
      </c>
      <c r="AJ2387" s="61" t="str">
        <f>IF(AND(K2387&lt;&gt;"Match of the Day",K2387&lt;&gt;"Match of the Day 2",K2387&lt;&gt;"Match of the Day Repeat"),"",1+MAX($AJ$10:AJ2386))</f>
        <v/>
      </c>
    </row>
    <row r="2388" spans="34:36" x14ac:dyDescent="0.35">
      <c r="AH2388" s="16" t="str">
        <f>IF(AND(B2388="Premier League",E2388="Live"),_xlfn.XLOOKUP(_xlfn.TEXTJOIN(" vs ",,C2388:D2388),Calendar!G:G,Calendar!B:B),IF(AND(B2388="Premier League",E2388="Highlights"),_xlfn.XLOOKUP(H2388,Calendar!O:O,Calendar!N:N,,-1),""))</f>
        <v/>
      </c>
      <c r="AI2388" s="61" t="str">
        <f>IF(AND(AH2388&lt;&gt;"",E2388="Live"),_xlfn.XLOOKUP(_xlfn.TEXTJOIN(" vs ",,C2388:D2388),Calendar!G:G,Calendar!K:K),"")</f>
        <v/>
      </c>
      <c r="AJ2388" s="61" t="str">
        <f>IF(AND(K2388&lt;&gt;"Match of the Day",K2388&lt;&gt;"Match of the Day 2",K2388&lt;&gt;"Match of the Day Repeat"),"",1+MAX($AJ$10:AJ2387))</f>
        <v/>
      </c>
    </row>
    <row r="2389" spans="34:36" x14ac:dyDescent="0.35">
      <c r="AH2389" s="16" t="str">
        <f>IF(AND(B2389="Premier League",E2389="Live"),_xlfn.XLOOKUP(_xlfn.TEXTJOIN(" vs ",,C2389:D2389),Calendar!G:G,Calendar!B:B),IF(AND(B2389="Premier League",E2389="Highlights"),_xlfn.XLOOKUP(H2389,Calendar!O:O,Calendar!N:N,,-1),""))</f>
        <v/>
      </c>
      <c r="AI2389" s="61" t="str">
        <f>IF(AND(AH2389&lt;&gt;"",E2389="Live"),_xlfn.XLOOKUP(_xlfn.TEXTJOIN(" vs ",,C2389:D2389),Calendar!G:G,Calendar!K:K),"")</f>
        <v/>
      </c>
      <c r="AJ2389" s="61" t="str">
        <f>IF(AND(K2389&lt;&gt;"Match of the Day",K2389&lt;&gt;"Match of the Day 2",K2389&lt;&gt;"Match of the Day Repeat"),"",1+MAX($AJ$10:AJ2388))</f>
        <v/>
      </c>
    </row>
    <row r="2390" spans="34:36" x14ac:dyDescent="0.35">
      <c r="AH2390" s="16" t="str">
        <f>IF(AND(B2390="Premier League",E2390="Live"),_xlfn.XLOOKUP(_xlfn.TEXTJOIN(" vs ",,C2390:D2390),Calendar!G:G,Calendar!B:B),IF(AND(B2390="Premier League",E2390="Highlights"),_xlfn.XLOOKUP(H2390,Calendar!O:O,Calendar!N:N,,-1),""))</f>
        <v/>
      </c>
      <c r="AI2390" s="61" t="str">
        <f>IF(AND(AH2390&lt;&gt;"",E2390="Live"),_xlfn.XLOOKUP(_xlfn.TEXTJOIN(" vs ",,C2390:D2390),Calendar!G:G,Calendar!K:K),"")</f>
        <v/>
      </c>
      <c r="AJ2390" s="61" t="str">
        <f>IF(AND(K2390&lt;&gt;"Match of the Day",K2390&lt;&gt;"Match of the Day 2",K2390&lt;&gt;"Match of the Day Repeat"),"",1+MAX($AJ$10:AJ2389))</f>
        <v/>
      </c>
    </row>
    <row r="2391" spans="34:36" x14ac:dyDescent="0.35">
      <c r="AH2391" s="16" t="str">
        <f>IF(AND(B2391="Premier League",E2391="Live"),_xlfn.XLOOKUP(_xlfn.TEXTJOIN(" vs ",,C2391:D2391),Calendar!G:G,Calendar!B:B),IF(AND(B2391="Premier League",E2391="Highlights"),_xlfn.XLOOKUP(H2391,Calendar!O:O,Calendar!N:N,,-1),""))</f>
        <v/>
      </c>
      <c r="AI2391" s="61" t="str">
        <f>IF(AND(AH2391&lt;&gt;"",E2391="Live"),_xlfn.XLOOKUP(_xlfn.TEXTJOIN(" vs ",,C2391:D2391),Calendar!G:G,Calendar!K:K),"")</f>
        <v/>
      </c>
      <c r="AJ2391" s="61" t="str">
        <f>IF(AND(K2391&lt;&gt;"Match of the Day",K2391&lt;&gt;"Match of the Day 2",K2391&lt;&gt;"Match of the Day Repeat"),"",1+MAX($AJ$10:AJ2390))</f>
        <v/>
      </c>
    </row>
    <row r="2392" spans="34:36" x14ac:dyDescent="0.35">
      <c r="AH2392" s="16" t="str">
        <f>IF(AND(B2392="Premier League",E2392="Live"),_xlfn.XLOOKUP(_xlfn.TEXTJOIN(" vs ",,C2392:D2392),Calendar!G:G,Calendar!B:B),IF(AND(B2392="Premier League",E2392="Highlights"),_xlfn.XLOOKUP(H2392,Calendar!O:O,Calendar!N:N,,-1),""))</f>
        <v/>
      </c>
      <c r="AI2392" s="61" t="str">
        <f>IF(AND(AH2392&lt;&gt;"",E2392="Live"),_xlfn.XLOOKUP(_xlfn.TEXTJOIN(" vs ",,C2392:D2392),Calendar!G:G,Calendar!K:K),"")</f>
        <v/>
      </c>
      <c r="AJ2392" s="61" t="str">
        <f>IF(AND(K2392&lt;&gt;"Match of the Day",K2392&lt;&gt;"Match of the Day 2",K2392&lt;&gt;"Match of the Day Repeat"),"",1+MAX($AJ$10:AJ2391))</f>
        <v/>
      </c>
    </row>
    <row r="2393" spans="34:36" x14ac:dyDescent="0.35">
      <c r="AH2393" s="16" t="str">
        <f>IF(AND(B2393="Premier League",E2393="Live"),_xlfn.XLOOKUP(_xlfn.TEXTJOIN(" vs ",,C2393:D2393),Calendar!G:G,Calendar!B:B),IF(AND(B2393="Premier League",E2393="Highlights"),_xlfn.XLOOKUP(H2393,Calendar!O:O,Calendar!N:N,,-1),""))</f>
        <v/>
      </c>
      <c r="AI2393" s="61" t="str">
        <f>IF(AND(AH2393&lt;&gt;"",E2393="Live"),_xlfn.XLOOKUP(_xlfn.TEXTJOIN(" vs ",,C2393:D2393),Calendar!G:G,Calendar!K:K),"")</f>
        <v/>
      </c>
      <c r="AJ2393" s="61" t="str">
        <f>IF(AND(K2393&lt;&gt;"Match of the Day",K2393&lt;&gt;"Match of the Day 2",K2393&lt;&gt;"Match of the Day Repeat"),"",1+MAX($AJ$10:AJ2392))</f>
        <v/>
      </c>
    </row>
    <row r="2394" spans="34:36" x14ac:dyDescent="0.35">
      <c r="AH2394" s="16" t="str">
        <f>IF(AND(B2394="Premier League",E2394="Live"),_xlfn.XLOOKUP(_xlfn.TEXTJOIN(" vs ",,C2394:D2394),Calendar!G:G,Calendar!B:B),IF(AND(B2394="Premier League",E2394="Highlights"),_xlfn.XLOOKUP(H2394,Calendar!O:O,Calendar!N:N,,-1),""))</f>
        <v/>
      </c>
      <c r="AI2394" s="61" t="str">
        <f>IF(AND(AH2394&lt;&gt;"",E2394="Live"),_xlfn.XLOOKUP(_xlfn.TEXTJOIN(" vs ",,C2394:D2394),Calendar!G:G,Calendar!K:K),"")</f>
        <v/>
      </c>
      <c r="AJ2394" s="61" t="str">
        <f>IF(AND(K2394&lt;&gt;"Match of the Day",K2394&lt;&gt;"Match of the Day 2",K2394&lt;&gt;"Match of the Day Repeat"),"",1+MAX($AJ$10:AJ2393))</f>
        <v/>
      </c>
    </row>
    <row r="2395" spans="34:36" x14ac:dyDescent="0.35">
      <c r="AH2395" s="16" t="str">
        <f>IF(AND(B2395="Premier League",E2395="Live"),_xlfn.XLOOKUP(_xlfn.TEXTJOIN(" vs ",,C2395:D2395),Calendar!G:G,Calendar!B:B),IF(AND(B2395="Premier League",E2395="Highlights"),_xlfn.XLOOKUP(H2395,Calendar!O:O,Calendar!N:N,,-1),""))</f>
        <v/>
      </c>
      <c r="AI2395" s="61" t="str">
        <f>IF(AND(AH2395&lt;&gt;"",E2395="Live"),_xlfn.XLOOKUP(_xlfn.TEXTJOIN(" vs ",,C2395:D2395),Calendar!G:G,Calendar!K:K),"")</f>
        <v/>
      </c>
      <c r="AJ2395" s="61" t="str">
        <f>IF(AND(K2395&lt;&gt;"Match of the Day",K2395&lt;&gt;"Match of the Day 2",K2395&lt;&gt;"Match of the Day Repeat"),"",1+MAX($AJ$10:AJ2394))</f>
        <v/>
      </c>
    </row>
    <row r="2396" spans="34:36" x14ac:dyDescent="0.35">
      <c r="AH2396" s="16" t="str">
        <f>IF(AND(B2396="Premier League",E2396="Live"),_xlfn.XLOOKUP(_xlfn.TEXTJOIN(" vs ",,C2396:D2396),Calendar!G:G,Calendar!B:B),IF(AND(B2396="Premier League",E2396="Highlights"),_xlfn.XLOOKUP(H2396,Calendar!O:O,Calendar!N:N,,-1),""))</f>
        <v/>
      </c>
      <c r="AI2396" s="61" t="str">
        <f>IF(AND(AH2396&lt;&gt;"",E2396="Live"),_xlfn.XLOOKUP(_xlfn.TEXTJOIN(" vs ",,C2396:D2396),Calendar!G:G,Calendar!K:K),"")</f>
        <v/>
      </c>
      <c r="AJ2396" s="61" t="str">
        <f>IF(AND(K2396&lt;&gt;"Match of the Day",K2396&lt;&gt;"Match of the Day 2",K2396&lt;&gt;"Match of the Day Repeat"),"",1+MAX($AJ$10:AJ2395))</f>
        <v/>
      </c>
    </row>
    <row r="2397" spans="34:36" x14ac:dyDescent="0.35">
      <c r="AH2397" s="16" t="str">
        <f>IF(AND(B2397="Premier League",E2397="Live"),_xlfn.XLOOKUP(_xlfn.TEXTJOIN(" vs ",,C2397:D2397),Calendar!G:G,Calendar!B:B),IF(AND(B2397="Premier League",E2397="Highlights"),_xlfn.XLOOKUP(H2397,Calendar!O:O,Calendar!N:N,,-1),""))</f>
        <v/>
      </c>
      <c r="AI2397" s="61" t="str">
        <f>IF(AND(AH2397&lt;&gt;"",E2397="Live"),_xlfn.XLOOKUP(_xlfn.TEXTJOIN(" vs ",,C2397:D2397),Calendar!G:G,Calendar!K:K),"")</f>
        <v/>
      </c>
      <c r="AJ2397" s="61" t="str">
        <f>IF(AND(K2397&lt;&gt;"Match of the Day",K2397&lt;&gt;"Match of the Day 2",K2397&lt;&gt;"Match of the Day Repeat"),"",1+MAX($AJ$10:AJ2396))</f>
        <v/>
      </c>
    </row>
    <row r="2398" spans="34:36" x14ac:dyDescent="0.35">
      <c r="AH2398" s="16" t="str">
        <f>IF(AND(B2398="Premier League",E2398="Live"),_xlfn.XLOOKUP(_xlfn.TEXTJOIN(" vs ",,C2398:D2398),Calendar!G:G,Calendar!B:B),IF(AND(B2398="Premier League",E2398="Highlights"),_xlfn.XLOOKUP(H2398,Calendar!O:O,Calendar!N:N,,-1),""))</f>
        <v/>
      </c>
      <c r="AI2398" s="61" t="str">
        <f>IF(AND(AH2398&lt;&gt;"",E2398="Live"),_xlfn.XLOOKUP(_xlfn.TEXTJOIN(" vs ",,C2398:D2398),Calendar!G:G,Calendar!K:K),"")</f>
        <v/>
      </c>
      <c r="AJ2398" s="61" t="str">
        <f>IF(AND(K2398&lt;&gt;"Match of the Day",K2398&lt;&gt;"Match of the Day 2",K2398&lt;&gt;"Match of the Day Repeat"),"",1+MAX($AJ$10:AJ2397))</f>
        <v/>
      </c>
    </row>
    <row r="2399" spans="34:36" x14ac:dyDescent="0.35">
      <c r="AH2399" s="16" t="str">
        <f>IF(AND(B2399="Premier League",E2399="Live"),_xlfn.XLOOKUP(_xlfn.TEXTJOIN(" vs ",,C2399:D2399),Calendar!G:G,Calendar!B:B),IF(AND(B2399="Premier League",E2399="Highlights"),_xlfn.XLOOKUP(H2399,Calendar!O:O,Calendar!N:N,,-1),""))</f>
        <v/>
      </c>
      <c r="AI2399" s="61" t="str">
        <f>IF(AND(AH2399&lt;&gt;"",E2399="Live"),_xlfn.XLOOKUP(_xlfn.TEXTJOIN(" vs ",,C2399:D2399),Calendar!G:G,Calendar!K:K),"")</f>
        <v/>
      </c>
      <c r="AJ2399" s="61" t="str">
        <f>IF(AND(K2399&lt;&gt;"Match of the Day",K2399&lt;&gt;"Match of the Day 2",K2399&lt;&gt;"Match of the Day Repeat"),"",1+MAX($AJ$10:AJ2398))</f>
        <v/>
      </c>
    </row>
    <row r="2400" spans="34:36" x14ac:dyDescent="0.35">
      <c r="AH2400" s="16" t="str">
        <f>IF(AND(B2400="Premier League",E2400="Live"),_xlfn.XLOOKUP(_xlfn.TEXTJOIN(" vs ",,C2400:D2400),Calendar!G:G,Calendar!B:B),IF(AND(B2400="Premier League",E2400="Highlights"),_xlfn.XLOOKUP(H2400,Calendar!O:O,Calendar!N:N,,-1),""))</f>
        <v/>
      </c>
      <c r="AI2400" s="61" t="str">
        <f>IF(AND(AH2400&lt;&gt;"",E2400="Live"),_xlfn.XLOOKUP(_xlfn.TEXTJOIN(" vs ",,C2400:D2400),Calendar!G:G,Calendar!K:K),"")</f>
        <v/>
      </c>
      <c r="AJ2400" s="61" t="str">
        <f>IF(AND(K2400&lt;&gt;"Match of the Day",K2400&lt;&gt;"Match of the Day 2",K2400&lt;&gt;"Match of the Day Repeat"),"",1+MAX($AJ$10:AJ2399))</f>
        <v/>
      </c>
    </row>
    <row r="2401" spans="34:36" x14ac:dyDescent="0.35">
      <c r="AH2401" s="16" t="str">
        <f>IF(AND(B2401="Premier League",E2401="Live"),_xlfn.XLOOKUP(_xlfn.TEXTJOIN(" vs ",,C2401:D2401),Calendar!G:G,Calendar!B:B),IF(AND(B2401="Premier League",E2401="Highlights"),_xlfn.XLOOKUP(H2401,Calendar!O:O,Calendar!N:N,,-1),""))</f>
        <v/>
      </c>
      <c r="AI2401" s="61" t="str">
        <f>IF(AND(AH2401&lt;&gt;"",E2401="Live"),_xlfn.XLOOKUP(_xlfn.TEXTJOIN(" vs ",,C2401:D2401),Calendar!G:G,Calendar!K:K),"")</f>
        <v/>
      </c>
      <c r="AJ2401" s="61" t="str">
        <f>IF(AND(K2401&lt;&gt;"Match of the Day",K2401&lt;&gt;"Match of the Day 2",K2401&lt;&gt;"Match of the Day Repeat"),"",1+MAX($AJ$10:AJ2400))</f>
        <v/>
      </c>
    </row>
    <row r="2402" spans="34:36" x14ac:dyDescent="0.35">
      <c r="AH2402" s="16" t="str">
        <f>IF(AND(B2402="Premier League",E2402="Live"),_xlfn.XLOOKUP(_xlfn.TEXTJOIN(" vs ",,C2402:D2402),Calendar!G:G,Calendar!B:B),IF(AND(B2402="Premier League",E2402="Highlights"),_xlfn.XLOOKUP(H2402,Calendar!O:O,Calendar!N:N,,-1),""))</f>
        <v/>
      </c>
      <c r="AI2402" s="61" t="str">
        <f>IF(AND(AH2402&lt;&gt;"",E2402="Live"),_xlfn.XLOOKUP(_xlfn.TEXTJOIN(" vs ",,C2402:D2402),Calendar!G:G,Calendar!K:K),"")</f>
        <v/>
      </c>
      <c r="AJ2402" s="61" t="str">
        <f>IF(AND(K2402&lt;&gt;"Match of the Day",K2402&lt;&gt;"Match of the Day 2",K2402&lt;&gt;"Match of the Day Repeat"),"",1+MAX($AJ$10:AJ2401))</f>
        <v/>
      </c>
    </row>
    <row r="2403" spans="34:36" x14ac:dyDescent="0.35">
      <c r="AH2403" s="16" t="str">
        <f>IF(AND(B2403="Premier League",E2403="Live"),_xlfn.XLOOKUP(_xlfn.TEXTJOIN(" vs ",,C2403:D2403),Calendar!G:G,Calendar!B:B),IF(AND(B2403="Premier League",E2403="Highlights"),_xlfn.XLOOKUP(H2403,Calendar!O:O,Calendar!N:N,,-1),""))</f>
        <v/>
      </c>
      <c r="AI2403" s="61" t="str">
        <f>IF(AND(AH2403&lt;&gt;"",E2403="Live"),_xlfn.XLOOKUP(_xlfn.TEXTJOIN(" vs ",,C2403:D2403),Calendar!G:G,Calendar!K:K),"")</f>
        <v/>
      </c>
      <c r="AJ2403" s="61" t="str">
        <f>IF(AND(K2403&lt;&gt;"Match of the Day",K2403&lt;&gt;"Match of the Day 2",K2403&lt;&gt;"Match of the Day Repeat"),"",1+MAX($AJ$10:AJ2402))</f>
        <v/>
      </c>
    </row>
    <row r="2404" spans="34:36" x14ac:dyDescent="0.35">
      <c r="AH2404" s="16" t="str">
        <f>IF(AND(B2404="Premier League",E2404="Live"),_xlfn.XLOOKUP(_xlfn.TEXTJOIN(" vs ",,C2404:D2404),Calendar!G:G,Calendar!B:B),IF(AND(B2404="Premier League",E2404="Highlights"),_xlfn.XLOOKUP(H2404,Calendar!O:O,Calendar!N:N,,-1),""))</f>
        <v/>
      </c>
      <c r="AI2404" s="61" t="str">
        <f>IF(AND(AH2404&lt;&gt;"",E2404="Live"),_xlfn.XLOOKUP(_xlfn.TEXTJOIN(" vs ",,C2404:D2404),Calendar!G:G,Calendar!K:K),"")</f>
        <v/>
      </c>
      <c r="AJ2404" s="61" t="str">
        <f>IF(AND(K2404&lt;&gt;"Match of the Day",K2404&lt;&gt;"Match of the Day 2",K2404&lt;&gt;"Match of the Day Repeat"),"",1+MAX($AJ$10:AJ2403))</f>
        <v/>
      </c>
    </row>
    <row r="2405" spans="34:36" x14ac:dyDescent="0.35">
      <c r="AH2405" s="16" t="str">
        <f>IF(AND(B2405="Premier League",E2405="Live"),_xlfn.XLOOKUP(_xlfn.TEXTJOIN(" vs ",,C2405:D2405),Calendar!G:G,Calendar!B:B),IF(AND(B2405="Premier League",E2405="Highlights"),_xlfn.XLOOKUP(H2405,Calendar!O:O,Calendar!N:N,,-1),""))</f>
        <v/>
      </c>
      <c r="AI2405" s="61" t="str">
        <f>IF(AND(AH2405&lt;&gt;"",E2405="Live"),_xlfn.XLOOKUP(_xlfn.TEXTJOIN(" vs ",,C2405:D2405),Calendar!G:G,Calendar!K:K),"")</f>
        <v/>
      </c>
      <c r="AJ2405" s="61" t="str">
        <f>IF(AND(K2405&lt;&gt;"Match of the Day",K2405&lt;&gt;"Match of the Day 2",K2405&lt;&gt;"Match of the Day Repeat"),"",1+MAX($AJ$10:AJ2404))</f>
        <v/>
      </c>
    </row>
    <row r="2406" spans="34:36" x14ac:dyDescent="0.35">
      <c r="AH2406" s="16" t="str">
        <f>IF(AND(B2406="Premier League",E2406="Live"),_xlfn.XLOOKUP(_xlfn.TEXTJOIN(" vs ",,C2406:D2406),Calendar!G:G,Calendar!B:B),IF(AND(B2406="Premier League",E2406="Highlights"),_xlfn.XLOOKUP(H2406,Calendar!O:O,Calendar!N:N,,-1),""))</f>
        <v/>
      </c>
      <c r="AI2406" s="61" t="str">
        <f>IF(AND(AH2406&lt;&gt;"",E2406="Live"),_xlfn.XLOOKUP(_xlfn.TEXTJOIN(" vs ",,C2406:D2406),Calendar!G:G,Calendar!K:K),"")</f>
        <v/>
      </c>
      <c r="AJ2406" s="61" t="str">
        <f>IF(AND(K2406&lt;&gt;"Match of the Day",K2406&lt;&gt;"Match of the Day 2",K2406&lt;&gt;"Match of the Day Repeat"),"",1+MAX($AJ$10:AJ2405))</f>
        <v/>
      </c>
    </row>
    <row r="2407" spans="34:36" x14ac:dyDescent="0.35">
      <c r="AH2407" s="16" t="str">
        <f>IF(AND(B2407="Premier League",E2407="Live"),_xlfn.XLOOKUP(_xlfn.TEXTJOIN(" vs ",,C2407:D2407),Calendar!G:G,Calendar!B:B),IF(AND(B2407="Premier League",E2407="Highlights"),_xlfn.XLOOKUP(H2407,Calendar!O:O,Calendar!N:N,,-1),""))</f>
        <v/>
      </c>
      <c r="AI2407" s="61" t="str">
        <f>IF(AND(AH2407&lt;&gt;"",E2407="Live"),_xlfn.XLOOKUP(_xlfn.TEXTJOIN(" vs ",,C2407:D2407),Calendar!G:G,Calendar!K:K),"")</f>
        <v/>
      </c>
      <c r="AJ2407" s="61" t="str">
        <f>IF(AND(K2407&lt;&gt;"Match of the Day",K2407&lt;&gt;"Match of the Day 2",K2407&lt;&gt;"Match of the Day Repeat"),"",1+MAX($AJ$10:AJ2406))</f>
        <v/>
      </c>
    </row>
    <row r="2408" spans="34:36" x14ac:dyDescent="0.35">
      <c r="AH2408" s="16" t="str">
        <f>IF(AND(B2408="Premier League",E2408="Live"),_xlfn.XLOOKUP(_xlfn.TEXTJOIN(" vs ",,C2408:D2408),Calendar!G:G,Calendar!B:B),IF(AND(B2408="Premier League",E2408="Highlights"),_xlfn.XLOOKUP(H2408,Calendar!O:O,Calendar!N:N,,-1),""))</f>
        <v/>
      </c>
      <c r="AI2408" s="61" t="str">
        <f>IF(AND(AH2408&lt;&gt;"",E2408="Live"),_xlfn.XLOOKUP(_xlfn.TEXTJOIN(" vs ",,C2408:D2408),Calendar!G:G,Calendar!K:K),"")</f>
        <v/>
      </c>
      <c r="AJ2408" s="61" t="str">
        <f>IF(AND(K2408&lt;&gt;"Match of the Day",K2408&lt;&gt;"Match of the Day 2",K2408&lt;&gt;"Match of the Day Repeat"),"",1+MAX($AJ$10:AJ2407))</f>
        <v/>
      </c>
    </row>
    <row r="2409" spans="34:36" x14ac:dyDescent="0.35">
      <c r="AH2409" s="16" t="str">
        <f>IF(AND(B2409="Premier League",E2409="Live"),_xlfn.XLOOKUP(_xlfn.TEXTJOIN(" vs ",,C2409:D2409),Calendar!G:G,Calendar!B:B),IF(AND(B2409="Premier League",E2409="Highlights"),_xlfn.XLOOKUP(H2409,Calendar!O:O,Calendar!N:N,,-1),""))</f>
        <v/>
      </c>
      <c r="AI2409" s="61" t="str">
        <f>IF(AND(AH2409&lt;&gt;"",E2409="Live"),_xlfn.XLOOKUP(_xlfn.TEXTJOIN(" vs ",,C2409:D2409),Calendar!G:G,Calendar!K:K),"")</f>
        <v/>
      </c>
      <c r="AJ2409" s="61" t="str">
        <f>IF(AND(K2409&lt;&gt;"Match of the Day",K2409&lt;&gt;"Match of the Day 2",K2409&lt;&gt;"Match of the Day Repeat"),"",1+MAX($AJ$10:AJ2408))</f>
        <v/>
      </c>
    </row>
    <row r="2410" spans="34:36" x14ac:dyDescent="0.35">
      <c r="AH2410" s="16" t="str">
        <f>IF(AND(B2410="Premier League",E2410="Live"),_xlfn.XLOOKUP(_xlfn.TEXTJOIN(" vs ",,C2410:D2410),Calendar!G:G,Calendar!B:B),IF(AND(B2410="Premier League",E2410="Highlights"),_xlfn.XLOOKUP(H2410,Calendar!O:O,Calendar!N:N,,-1),""))</f>
        <v/>
      </c>
      <c r="AI2410" s="61" t="str">
        <f>IF(AND(AH2410&lt;&gt;"",E2410="Live"),_xlfn.XLOOKUP(_xlfn.TEXTJOIN(" vs ",,C2410:D2410),Calendar!G:G,Calendar!K:K),"")</f>
        <v/>
      </c>
      <c r="AJ2410" s="61" t="str">
        <f>IF(AND(K2410&lt;&gt;"Match of the Day",K2410&lt;&gt;"Match of the Day 2",K2410&lt;&gt;"Match of the Day Repeat"),"",1+MAX($AJ$10:AJ2409))</f>
        <v/>
      </c>
    </row>
    <row r="2411" spans="34:36" x14ac:dyDescent="0.35">
      <c r="AH2411" s="16" t="str">
        <f>IF(AND(B2411="Premier League",E2411="Live"),_xlfn.XLOOKUP(_xlfn.TEXTJOIN(" vs ",,C2411:D2411),Calendar!G:G,Calendar!B:B),IF(AND(B2411="Premier League",E2411="Highlights"),_xlfn.XLOOKUP(H2411,Calendar!O:O,Calendar!N:N,,-1),""))</f>
        <v/>
      </c>
      <c r="AI2411" s="61" t="str">
        <f>IF(AND(AH2411&lt;&gt;"",E2411="Live"),_xlfn.XLOOKUP(_xlfn.TEXTJOIN(" vs ",,C2411:D2411),Calendar!G:G,Calendar!K:K),"")</f>
        <v/>
      </c>
      <c r="AJ2411" s="61" t="str">
        <f>IF(AND(K2411&lt;&gt;"Match of the Day",K2411&lt;&gt;"Match of the Day 2",K2411&lt;&gt;"Match of the Day Repeat"),"",1+MAX($AJ$10:AJ2410))</f>
        <v/>
      </c>
    </row>
    <row r="2412" spans="34:36" x14ac:dyDescent="0.35">
      <c r="AH2412" s="16" t="str">
        <f>IF(AND(B2412="Premier League",E2412="Live"),_xlfn.XLOOKUP(_xlfn.TEXTJOIN(" vs ",,C2412:D2412),Calendar!G:G,Calendar!B:B),IF(AND(B2412="Premier League",E2412="Highlights"),_xlfn.XLOOKUP(H2412,Calendar!O:O,Calendar!N:N,,-1),""))</f>
        <v/>
      </c>
      <c r="AI2412" s="61" t="str">
        <f>IF(AND(AH2412&lt;&gt;"",E2412="Live"),_xlfn.XLOOKUP(_xlfn.TEXTJOIN(" vs ",,C2412:D2412),Calendar!G:G,Calendar!K:K),"")</f>
        <v/>
      </c>
      <c r="AJ2412" s="61" t="str">
        <f>IF(AND(K2412&lt;&gt;"Match of the Day",K2412&lt;&gt;"Match of the Day 2",K2412&lt;&gt;"Match of the Day Repeat"),"",1+MAX($AJ$10:AJ2411))</f>
        <v/>
      </c>
    </row>
    <row r="2413" spans="34:36" x14ac:dyDescent="0.35">
      <c r="AH2413" s="16" t="str">
        <f>IF(AND(B2413="Premier League",E2413="Live"),_xlfn.XLOOKUP(_xlfn.TEXTJOIN(" vs ",,C2413:D2413),Calendar!G:G,Calendar!B:B),IF(AND(B2413="Premier League",E2413="Highlights"),_xlfn.XLOOKUP(H2413,Calendar!O:O,Calendar!N:N,,-1),""))</f>
        <v/>
      </c>
      <c r="AI2413" s="61" t="str">
        <f>IF(AND(AH2413&lt;&gt;"",E2413="Live"),_xlfn.XLOOKUP(_xlfn.TEXTJOIN(" vs ",,C2413:D2413),Calendar!G:G,Calendar!K:K),"")</f>
        <v/>
      </c>
      <c r="AJ2413" s="61" t="str">
        <f>IF(AND(K2413&lt;&gt;"Match of the Day",K2413&lt;&gt;"Match of the Day 2",K2413&lt;&gt;"Match of the Day Repeat"),"",1+MAX($AJ$10:AJ2412))</f>
        <v/>
      </c>
    </row>
    <row r="2414" spans="34:36" x14ac:dyDescent="0.35">
      <c r="AH2414" s="16" t="str">
        <f>IF(AND(B2414="Premier League",E2414="Live"),_xlfn.XLOOKUP(_xlfn.TEXTJOIN(" vs ",,C2414:D2414),Calendar!G:G,Calendar!B:B),IF(AND(B2414="Premier League",E2414="Highlights"),_xlfn.XLOOKUP(H2414,Calendar!O:O,Calendar!N:N,,-1),""))</f>
        <v/>
      </c>
      <c r="AI2414" s="61" t="str">
        <f>IF(AND(AH2414&lt;&gt;"",E2414="Live"),_xlfn.XLOOKUP(_xlfn.TEXTJOIN(" vs ",,C2414:D2414),Calendar!G:G,Calendar!K:K),"")</f>
        <v/>
      </c>
      <c r="AJ2414" s="61" t="str">
        <f>IF(AND(K2414&lt;&gt;"Match of the Day",K2414&lt;&gt;"Match of the Day 2",K2414&lt;&gt;"Match of the Day Repeat"),"",1+MAX($AJ$10:AJ2413))</f>
        <v/>
      </c>
    </row>
    <row r="2415" spans="34:36" x14ac:dyDescent="0.35">
      <c r="AH2415" s="16" t="str">
        <f>IF(AND(B2415="Premier League",E2415="Live"),_xlfn.XLOOKUP(_xlfn.TEXTJOIN(" vs ",,C2415:D2415),Calendar!G:G,Calendar!B:B),IF(AND(B2415="Premier League",E2415="Highlights"),_xlfn.XLOOKUP(H2415,Calendar!O:O,Calendar!N:N,,-1),""))</f>
        <v/>
      </c>
      <c r="AI2415" s="61" t="str">
        <f>IF(AND(AH2415&lt;&gt;"",E2415="Live"),_xlfn.XLOOKUP(_xlfn.TEXTJOIN(" vs ",,C2415:D2415),Calendar!G:G,Calendar!K:K),"")</f>
        <v/>
      </c>
      <c r="AJ2415" s="61" t="str">
        <f>IF(AND(K2415&lt;&gt;"Match of the Day",K2415&lt;&gt;"Match of the Day 2",K2415&lt;&gt;"Match of the Day Repeat"),"",1+MAX($AJ$10:AJ2414))</f>
        <v/>
      </c>
    </row>
    <row r="2416" spans="34:36" x14ac:dyDescent="0.35">
      <c r="AH2416" s="16" t="str">
        <f>IF(AND(B2416="Premier League",E2416="Live"),_xlfn.XLOOKUP(_xlfn.TEXTJOIN(" vs ",,C2416:D2416),Calendar!G:G,Calendar!B:B),IF(AND(B2416="Premier League",E2416="Highlights"),_xlfn.XLOOKUP(H2416,Calendar!O:O,Calendar!N:N,,-1),""))</f>
        <v/>
      </c>
      <c r="AI2416" s="61" t="str">
        <f>IF(AND(AH2416&lt;&gt;"",E2416="Live"),_xlfn.XLOOKUP(_xlfn.TEXTJOIN(" vs ",,C2416:D2416),Calendar!G:G,Calendar!K:K),"")</f>
        <v/>
      </c>
      <c r="AJ2416" s="61" t="str">
        <f>IF(AND(K2416&lt;&gt;"Match of the Day",K2416&lt;&gt;"Match of the Day 2",K2416&lt;&gt;"Match of the Day Repeat"),"",1+MAX($AJ$10:AJ2415))</f>
        <v/>
      </c>
    </row>
    <row r="2417" spans="34:36" x14ac:dyDescent="0.35">
      <c r="AH2417" s="16" t="str">
        <f>IF(AND(B2417="Premier League",E2417="Live"),_xlfn.XLOOKUP(_xlfn.TEXTJOIN(" vs ",,C2417:D2417),Calendar!G:G,Calendar!B:B),IF(AND(B2417="Premier League",E2417="Highlights"),_xlfn.XLOOKUP(H2417,Calendar!O:O,Calendar!N:N,,-1),""))</f>
        <v/>
      </c>
      <c r="AI2417" s="61" t="str">
        <f>IF(AND(AH2417&lt;&gt;"",E2417="Live"),_xlfn.XLOOKUP(_xlfn.TEXTJOIN(" vs ",,C2417:D2417),Calendar!G:G,Calendar!K:K),"")</f>
        <v/>
      </c>
      <c r="AJ2417" s="61" t="str">
        <f>IF(AND(K2417&lt;&gt;"Match of the Day",K2417&lt;&gt;"Match of the Day 2",K2417&lt;&gt;"Match of the Day Repeat"),"",1+MAX($AJ$10:AJ2416))</f>
        <v/>
      </c>
    </row>
    <row r="2418" spans="34:36" x14ac:dyDescent="0.35">
      <c r="AH2418" s="16" t="str">
        <f>IF(AND(B2418="Premier League",E2418="Live"),_xlfn.XLOOKUP(_xlfn.TEXTJOIN(" vs ",,C2418:D2418),Calendar!G:G,Calendar!B:B),IF(AND(B2418="Premier League",E2418="Highlights"),_xlfn.XLOOKUP(H2418,Calendar!O:O,Calendar!N:N,,-1),""))</f>
        <v/>
      </c>
      <c r="AI2418" s="61" t="str">
        <f>IF(AND(AH2418&lt;&gt;"",E2418="Live"),_xlfn.XLOOKUP(_xlfn.TEXTJOIN(" vs ",,C2418:D2418),Calendar!G:G,Calendar!K:K),"")</f>
        <v/>
      </c>
      <c r="AJ2418" s="61" t="str">
        <f>IF(AND(K2418&lt;&gt;"Match of the Day",K2418&lt;&gt;"Match of the Day 2",K2418&lt;&gt;"Match of the Day Repeat"),"",1+MAX($AJ$10:AJ2417))</f>
        <v/>
      </c>
    </row>
    <row r="2419" spans="34:36" x14ac:dyDescent="0.35">
      <c r="AH2419" s="16" t="str">
        <f>IF(AND(B2419="Premier League",E2419="Live"),_xlfn.XLOOKUP(_xlfn.TEXTJOIN(" vs ",,C2419:D2419),Calendar!G:G,Calendar!B:B),IF(AND(B2419="Premier League",E2419="Highlights"),_xlfn.XLOOKUP(H2419,Calendar!O:O,Calendar!N:N,,-1),""))</f>
        <v/>
      </c>
      <c r="AI2419" s="61" t="str">
        <f>IF(AND(AH2419&lt;&gt;"",E2419="Live"),_xlfn.XLOOKUP(_xlfn.TEXTJOIN(" vs ",,C2419:D2419),Calendar!G:G,Calendar!K:K),"")</f>
        <v/>
      </c>
      <c r="AJ2419" s="61" t="str">
        <f>IF(AND(K2419&lt;&gt;"Match of the Day",K2419&lt;&gt;"Match of the Day 2",K2419&lt;&gt;"Match of the Day Repeat"),"",1+MAX($AJ$10:AJ2418))</f>
        <v/>
      </c>
    </row>
    <row r="2420" spans="34:36" x14ac:dyDescent="0.35">
      <c r="AH2420" s="16" t="str">
        <f>IF(AND(B2420="Premier League",E2420="Live"),_xlfn.XLOOKUP(_xlfn.TEXTJOIN(" vs ",,C2420:D2420),Calendar!G:G,Calendar!B:B),IF(AND(B2420="Premier League",E2420="Highlights"),_xlfn.XLOOKUP(H2420,Calendar!O:O,Calendar!N:N,,-1),""))</f>
        <v/>
      </c>
      <c r="AI2420" s="61" t="str">
        <f>IF(AND(AH2420&lt;&gt;"",E2420="Live"),_xlfn.XLOOKUP(_xlfn.TEXTJOIN(" vs ",,C2420:D2420),Calendar!G:G,Calendar!K:K),"")</f>
        <v/>
      </c>
      <c r="AJ2420" s="61" t="str">
        <f>IF(AND(K2420&lt;&gt;"Match of the Day",K2420&lt;&gt;"Match of the Day 2",K2420&lt;&gt;"Match of the Day Repeat"),"",1+MAX($AJ$10:AJ2419))</f>
        <v/>
      </c>
    </row>
    <row r="2421" spans="34:36" x14ac:dyDescent="0.35">
      <c r="AH2421" s="16" t="str">
        <f>IF(AND(B2421="Premier League",E2421="Live"),_xlfn.XLOOKUP(_xlfn.TEXTJOIN(" vs ",,C2421:D2421),Calendar!G:G,Calendar!B:B),IF(AND(B2421="Premier League",E2421="Highlights"),_xlfn.XLOOKUP(H2421,Calendar!O:O,Calendar!N:N,,-1),""))</f>
        <v/>
      </c>
      <c r="AI2421" s="61" t="str">
        <f>IF(AND(AH2421&lt;&gt;"",E2421="Live"),_xlfn.XLOOKUP(_xlfn.TEXTJOIN(" vs ",,C2421:D2421),Calendar!G:G,Calendar!K:K),"")</f>
        <v/>
      </c>
      <c r="AJ2421" s="61" t="str">
        <f>IF(AND(K2421&lt;&gt;"Match of the Day",K2421&lt;&gt;"Match of the Day 2",K2421&lt;&gt;"Match of the Day Repeat"),"",1+MAX($AJ$10:AJ2420))</f>
        <v/>
      </c>
    </row>
    <row r="2422" spans="34:36" x14ac:dyDescent="0.35">
      <c r="AH2422" s="16" t="str">
        <f>IF(AND(B2422="Premier League",E2422="Live"),_xlfn.XLOOKUP(_xlfn.TEXTJOIN(" vs ",,C2422:D2422),Calendar!G:G,Calendar!B:B),IF(AND(B2422="Premier League",E2422="Highlights"),_xlfn.XLOOKUP(H2422,Calendar!O:O,Calendar!N:N,,-1),""))</f>
        <v/>
      </c>
      <c r="AI2422" s="61" t="str">
        <f>IF(AND(AH2422&lt;&gt;"",E2422="Live"),_xlfn.XLOOKUP(_xlfn.TEXTJOIN(" vs ",,C2422:D2422),Calendar!G:G,Calendar!K:K),"")</f>
        <v/>
      </c>
      <c r="AJ2422" s="61" t="str">
        <f>IF(AND(K2422&lt;&gt;"Match of the Day",K2422&lt;&gt;"Match of the Day 2",K2422&lt;&gt;"Match of the Day Repeat"),"",1+MAX($AJ$10:AJ2421))</f>
        <v/>
      </c>
    </row>
    <row r="2423" spans="34:36" x14ac:dyDescent="0.35">
      <c r="AH2423" s="16" t="str">
        <f>IF(AND(B2423="Premier League",E2423="Live"),_xlfn.XLOOKUP(_xlfn.TEXTJOIN(" vs ",,C2423:D2423),Calendar!G:G,Calendar!B:B),IF(AND(B2423="Premier League",E2423="Highlights"),_xlfn.XLOOKUP(H2423,Calendar!O:O,Calendar!N:N,,-1),""))</f>
        <v/>
      </c>
      <c r="AI2423" s="61" t="str">
        <f>IF(AND(AH2423&lt;&gt;"",E2423="Live"),_xlfn.XLOOKUP(_xlfn.TEXTJOIN(" vs ",,C2423:D2423),Calendar!G:G,Calendar!K:K),"")</f>
        <v/>
      </c>
      <c r="AJ2423" s="61" t="str">
        <f>IF(AND(K2423&lt;&gt;"Match of the Day",K2423&lt;&gt;"Match of the Day 2",K2423&lt;&gt;"Match of the Day Repeat"),"",1+MAX($AJ$10:AJ2422))</f>
        <v/>
      </c>
    </row>
    <row r="2424" spans="34:36" x14ac:dyDescent="0.35">
      <c r="AH2424" s="16" t="str">
        <f>IF(AND(B2424="Premier League",E2424="Live"),_xlfn.XLOOKUP(_xlfn.TEXTJOIN(" vs ",,C2424:D2424),Calendar!G:G,Calendar!B:B),IF(AND(B2424="Premier League",E2424="Highlights"),_xlfn.XLOOKUP(H2424,Calendar!O:O,Calendar!N:N,,-1),""))</f>
        <v/>
      </c>
      <c r="AI2424" s="61" t="str">
        <f>IF(AND(AH2424&lt;&gt;"",E2424="Live"),_xlfn.XLOOKUP(_xlfn.TEXTJOIN(" vs ",,C2424:D2424),Calendar!G:G,Calendar!K:K),"")</f>
        <v/>
      </c>
      <c r="AJ2424" s="61" t="str">
        <f>IF(AND(K2424&lt;&gt;"Match of the Day",K2424&lt;&gt;"Match of the Day 2",K2424&lt;&gt;"Match of the Day Repeat"),"",1+MAX($AJ$10:AJ2423))</f>
        <v/>
      </c>
    </row>
    <row r="2425" spans="34:36" x14ac:dyDescent="0.35">
      <c r="AH2425" s="16" t="str">
        <f>IF(AND(B2425="Premier League",E2425="Live"),_xlfn.XLOOKUP(_xlfn.TEXTJOIN(" vs ",,C2425:D2425),Calendar!G:G,Calendar!B:B),IF(AND(B2425="Premier League",E2425="Highlights"),_xlfn.XLOOKUP(H2425,Calendar!O:O,Calendar!N:N,,-1),""))</f>
        <v/>
      </c>
      <c r="AI2425" s="61" t="str">
        <f>IF(AND(AH2425&lt;&gt;"",E2425="Live"),_xlfn.XLOOKUP(_xlfn.TEXTJOIN(" vs ",,C2425:D2425),Calendar!G:G,Calendar!K:K),"")</f>
        <v/>
      </c>
      <c r="AJ2425" s="61" t="str">
        <f>IF(AND(K2425&lt;&gt;"Match of the Day",K2425&lt;&gt;"Match of the Day 2",K2425&lt;&gt;"Match of the Day Repeat"),"",1+MAX($AJ$10:AJ2424))</f>
        <v/>
      </c>
    </row>
    <row r="2426" spans="34:36" x14ac:dyDescent="0.35">
      <c r="AH2426" s="16" t="str">
        <f>IF(AND(B2426="Premier League",E2426="Live"),_xlfn.XLOOKUP(_xlfn.TEXTJOIN(" vs ",,C2426:D2426),Calendar!G:G,Calendar!B:B),IF(AND(B2426="Premier League",E2426="Highlights"),_xlfn.XLOOKUP(H2426,Calendar!O:O,Calendar!N:N,,-1),""))</f>
        <v/>
      </c>
      <c r="AI2426" s="61" t="str">
        <f>IF(AND(AH2426&lt;&gt;"",E2426="Live"),_xlfn.XLOOKUP(_xlfn.TEXTJOIN(" vs ",,C2426:D2426),Calendar!G:G,Calendar!K:K),"")</f>
        <v/>
      </c>
      <c r="AJ2426" s="61" t="str">
        <f>IF(AND(K2426&lt;&gt;"Match of the Day",K2426&lt;&gt;"Match of the Day 2",K2426&lt;&gt;"Match of the Day Repeat"),"",1+MAX($AJ$10:AJ2425))</f>
        <v/>
      </c>
    </row>
    <row r="2427" spans="34:36" x14ac:dyDescent="0.35">
      <c r="AH2427" s="16" t="str">
        <f>IF(AND(B2427="Premier League",E2427="Live"),_xlfn.XLOOKUP(_xlfn.TEXTJOIN(" vs ",,C2427:D2427),Calendar!G:G,Calendar!B:B),IF(AND(B2427="Premier League",E2427="Highlights"),_xlfn.XLOOKUP(H2427,Calendar!O:O,Calendar!N:N,,-1),""))</f>
        <v/>
      </c>
      <c r="AI2427" s="61" t="str">
        <f>IF(AND(AH2427&lt;&gt;"",E2427="Live"),_xlfn.XLOOKUP(_xlfn.TEXTJOIN(" vs ",,C2427:D2427),Calendar!G:G,Calendar!K:K),"")</f>
        <v/>
      </c>
      <c r="AJ2427" s="61" t="str">
        <f>IF(AND(K2427&lt;&gt;"Match of the Day",K2427&lt;&gt;"Match of the Day 2",K2427&lt;&gt;"Match of the Day Repeat"),"",1+MAX($AJ$10:AJ2426))</f>
        <v/>
      </c>
    </row>
    <row r="2428" spans="34:36" x14ac:dyDescent="0.35">
      <c r="AH2428" s="16" t="str">
        <f>IF(AND(B2428="Premier League",E2428="Live"),_xlfn.XLOOKUP(_xlfn.TEXTJOIN(" vs ",,C2428:D2428),Calendar!G:G,Calendar!B:B),IF(AND(B2428="Premier League",E2428="Highlights"),_xlfn.XLOOKUP(H2428,Calendar!O:O,Calendar!N:N,,-1),""))</f>
        <v/>
      </c>
      <c r="AI2428" s="61" t="str">
        <f>IF(AND(AH2428&lt;&gt;"",E2428="Live"),_xlfn.XLOOKUP(_xlfn.TEXTJOIN(" vs ",,C2428:D2428),Calendar!G:G,Calendar!K:K),"")</f>
        <v/>
      </c>
      <c r="AJ2428" s="61" t="str">
        <f>IF(AND(K2428&lt;&gt;"Match of the Day",K2428&lt;&gt;"Match of the Day 2",K2428&lt;&gt;"Match of the Day Repeat"),"",1+MAX($AJ$10:AJ2427))</f>
        <v/>
      </c>
    </row>
    <row r="2429" spans="34:36" x14ac:dyDescent="0.35">
      <c r="AH2429" s="16" t="str">
        <f>IF(AND(B2429="Premier League",E2429="Live"),_xlfn.XLOOKUP(_xlfn.TEXTJOIN(" vs ",,C2429:D2429),Calendar!G:G,Calendar!B:B),IF(AND(B2429="Premier League",E2429="Highlights"),_xlfn.XLOOKUP(H2429,Calendar!O:O,Calendar!N:N,,-1),""))</f>
        <v/>
      </c>
      <c r="AI2429" s="61" t="str">
        <f>IF(AND(AH2429&lt;&gt;"",E2429="Live"),_xlfn.XLOOKUP(_xlfn.TEXTJOIN(" vs ",,C2429:D2429),Calendar!G:G,Calendar!K:K),"")</f>
        <v/>
      </c>
      <c r="AJ2429" s="61" t="str">
        <f>IF(AND(K2429&lt;&gt;"Match of the Day",K2429&lt;&gt;"Match of the Day 2",K2429&lt;&gt;"Match of the Day Repeat"),"",1+MAX($AJ$10:AJ2428))</f>
        <v/>
      </c>
    </row>
    <row r="2430" spans="34:36" x14ac:dyDescent="0.35">
      <c r="AH2430" s="16" t="str">
        <f>IF(AND(B2430="Premier League",E2430="Live"),_xlfn.XLOOKUP(_xlfn.TEXTJOIN(" vs ",,C2430:D2430),Calendar!G:G,Calendar!B:B),IF(AND(B2430="Premier League",E2430="Highlights"),_xlfn.XLOOKUP(H2430,Calendar!O:O,Calendar!N:N,,-1),""))</f>
        <v/>
      </c>
      <c r="AI2430" s="61" t="str">
        <f>IF(AND(AH2430&lt;&gt;"",E2430="Live"),_xlfn.XLOOKUP(_xlfn.TEXTJOIN(" vs ",,C2430:D2430),Calendar!G:G,Calendar!K:K),"")</f>
        <v/>
      </c>
      <c r="AJ2430" s="61" t="str">
        <f>IF(AND(K2430&lt;&gt;"Match of the Day",K2430&lt;&gt;"Match of the Day 2",K2430&lt;&gt;"Match of the Day Repeat"),"",1+MAX($AJ$10:AJ2429))</f>
        <v/>
      </c>
    </row>
    <row r="2431" spans="34:36" x14ac:dyDescent="0.35">
      <c r="AH2431" s="16" t="str">
        <f>IF(AND(B2431="Premier League",E2431="Live"),_xlfn.XLOOKUP(_xlfn.TEXTJOIN(" vs ",,C2431:D2431),Calendar!G:G,Calendar!B:B),IF(AND(B2431="Premier League",E2431="Highlights"),_xlfn.XLOOKUP(H2431,Calendar!O:O,Calendar!N:N,,-1),""))</f>
        <v/>
      </c>
      <c r="AI2431" s="61" t="str">
        <f>IF(AND(AH2431&lt;&gt;"",E2431="Live"),_xlfn.XLOOKUP(_xlfn.TEXTJOIN(" vs ",,C2431:D2431),Calendar!G:G,Calendar!K:K),"")</f>
        <v/>
      </c>
      <c r="AJ2431" s="61" t="str">
        <f>IF(AND(K2431&lt;&gt;"Match of the Day",K2431&lt;&gt;"Match of the Day 2",K2431&lt;&gt;"Match of the Day Repeat"),"",1+MAX($AJ$10:AJ2430))</f>
        <v/>
      </c>
    </row>
    <row r="2432" spans="34:36" x14ac:dyDescent="0.35">
      <c r="AH2432" s="16" t="str">
        <f>IF(AND(B2432="Premier League",E2432="Live"),_xlfn.XLOOKUP(_xlfn.TEXTJOIN(" vs ",,C2432:D2432),Calendar!G:G,Calendar!B:B),IF(AND(B2432="Premier League",E2432="Highlights"),_xlfn.XLOOKUP(H2432,Calendar!O:O,Calendar!N:N,,-1),""))</f>
        <v/>
      </c>
      <c r="AI2432" s="61" t="str">
        <f>IF(AND(AH2432&lt;&gt;"",E2432="Live"),_xlfn.XLOOKUP(_xlfn.TEXTJOIN(" vs ",,C2432:D2432),Calendar!G:G,Calendar!K:K),"")</f>
        <v/>
      </c>
      <c r="AJ2432" s="61" t="str">
        <f>IF(AND(K2432&lt;&gt;"Match of the Day",K2432&lt;&gt;"Match of the Day 2",K2432&lt;&gt;"Match of the Day Repeat"),"",1+MAX($AJ$10:AJ2431))</f>
        <v/>
      </c>
    </row>
    <row r="2433" spans="34:36" x14ac:dyDescent="0.35">
      <c r="AH2433" s="16" t="str">
        <f>IF(AND(B2433="Premier League",E2433="Live"),_xlfn.XLOOKUP(_xlfn.TEXTJOIN(" vs ",,C2433:D2433),Calendar!G:G,Calendar!B:B),IF(AND(B2433="Premier League",E2433="Highlights"),_xlfn.XLOOKUP(H2433,Calendar!O:O,Calendar!N:N,,-1),""))</f>
        <v/>
      </c>
      <c r="AI2433" s="61" t="str">
        <f>IF(AND(AH2433&lt;&gt;"",E2433="Live"),_xlfn.XLOOKUP(_xlfn.TEXTJOIN(" vs ",,C2433:D2433),Calendar!G:G,Calendar!K:K),"")</f>
        <v/>
      </c>
      <c r="AJ2433" s="61" t="str">
        <f>IF(AND(K2433&lt;&gt;"Match of the Day",K2433&lt;&gt;"Match of the Day 2",K2433&lt;&gt;"Match of the Day Repeat"),"",1+MAX($AJ$10:AJ2432))</f>
        <v/>
      </c>
    </row>
    <row r="2434" spans="34:36" x14ac:dyDescent="0.35">
      <c r="AH2434" s="16" t="str">
        <f>IF(AND(B2434="Premier League",E2434="Live"),_xlfn.XLOOKUP(_xlfn.TEXTJOIN(" vs ",,C2434:D2434),Calendar!G:G,Calendar!B:B),IF(AND(B2434="Premier League",E2434="Highlights"),_xlfn.XLOOKUP(H2434,Calendar!O:O,Calendar!N:N,,-1),""))</f>
        <v/>
      </c>
      <c r="AI2434" s="61" t="str">
        <f>IF(AND(AH2434&lt;&gt;"",E2434="Live"),_xlfn.XLOOKUP(_xlfn.TEXTJOIN(" vs ",,C2434:D2434),Calendar!G:G,Calendar!K:K),"")</f>
        <v/>
      </c>
      <c r="AJ2434" s="61" t="str">
        <f>IF(AND(K2434&lt;&gt;"Match of the Day",K2434&lt;&gt;"Match of the Day 2",K2434&lt;&gt;"Match of the Day Repeat"),"",1+MAX($AJ$10:AJ2433))</f>
        <v/>
      </c>
    </row>
    <row r="2435" spans="34:36" x14ac:dyDescent="0.35">
      <c r="AH2435" s="16" t="str">
        <f>IF(AND(B2435="Premier League",E2435="Live"),_xlfn.XLOOKUP(_xlfn.TEXTJOIN(" vs ",,C2435:D2435),Calendar!G:G,Calendar!B:B),IF(AND(B2435="Premier League",E2435="Highlights"),_xlfn.XLOOKUP(H2435,Calendar!O:O,Calendar!N:N,,-1),""))</f>
        <v/>
      </c>
      <c r="AI2435" s="61" t="str">
        <f>IF(AND(AH2435&lt;&gt;"",E2435="Live"),_xlfn.XLOOKUP(_xlfn.TEXTJOIN(" vs ",,C2435:D2435),Calendar!G:G,Calendar!K:K),"")</f>
        <v/>
      </c>
      <c r="AJ2435" s="61" t="str">
        <f>IF(AND(K2435&lt;&gt;"Match of the Day",K2435&lt;&gt;"Match of the Day 2",K2435&lt;&gt;"Match of the Day Repeat"),"",1+MAX($AJ$10:AJ2434))</f>
        <v/>
      </c>
    </row>
    <row r="2436" spans="34:36" x14ac:dyDescent="0.35">
      <c r="AH2436" s="16" t="str">
        <f>IF(AND(B2436="Premier League",E2436="Live"),_xlfn.XLOOKUP(_xlfn.TEXTJOIN(" vs ",,C2436:D2436),Calendar!G:G,Calendar!B:B),IF(AND(B2436="Premier League",E2436="Highlights"),_xlfn.XLOOKUP(H2436,Calendar!O:O,Calendar!N:N,,-1),""))</f>
        <v/>
      </c>
      <c r="AI2436" s="61" t="str">
        <f>IF(AND(AH2436&lt;&gt;"",E2436="Live"),_xlfn.XLOOKUP(_xlfn.TEXTJOIN(" vs ",,C2436:D2436),Calendar!G:G,Calendar!K:K),"")</f>
        <v/>
      </c>
      <c r="AJ2436" s="61" t="str">
        <f>IF(AND(K2436&lt;&gt;"Match of the Day",K2436&lt;&gt;"Match of the Day 2",K2436&lt;&gt;"Match of the Day Repeat"),"",1+MAX($AJ$10:AJ2435))</f>
        <v/>
      </c>
    </row>
    <row r="2437" spans="34:36" x14ac:dyDescent="0.35">
      <c r="AH2437" s="16" t="str">
        <f>IF(AND(B2437="Premier League",E2437="Live"),_xlfn.XLOOKUP(_xlfn.TEXTJOIN(" vs ",,C2437:D2437),Calendar!G:G,Calendar!B:B),IF(AND(B2437="Premier League",E2437="Highlights"),_xlfn.XLOOKUP(H2437,Calendar!O:O,Calendar!N:N,,-1),""))</f>
        <v/>
      </c>
      <c r="AI2437" s="61" t="str">
        <f>IF(AND(AH2437&lt;&gt;"",E2437="Live"),_xlfn.XLOOKUP(_xlfn.TEXTJOIN(" vs ",,C2437:D2437),Calendar!G:G,Calendar!K:K),"")</f>
        <v/>
      </c>
      <c r="AJ2437" s="61" t="str">
        <f>IF(AND(K2437&lt;&gt;"Match of the Day",K2437&lt;&gt;"Match of the Day 2",K2437&lt;&gt;"Match of the Day Repeat"),"",1+MAX($AJ$10:AJ2436))</f>
        <v/>
      </c>
    </row>
    <row r="2438" spans="34:36" x14ac:dyDescent="0.35">
      <c r="AH2438" s="16" t="str">
        <f>IF(AND(B2438="Premier League",E2438="Live"),_xlfn.XLOOKUP(_xlfn.TEXTJOIN(" vs ",,C2438:D2438),Calendar!G:G,Calendar!B:B),IF(AND(B2438="Premier League",E2438="Highlights"),_xlfn.XLOOKUP(H2438,Calendar!O:O,Calendar!N:N,,-1),""))</f>
        <v/>
      </c>
      <c r="AI2438" s="61" t="str">
        <f>IF(AND(AH2438&lt;&gt;"",E2438="Live"),_xlfn.XLOOKUP(_xlfn.TEXTJOIN(" vs ",,C2438:D2438),Calendar!G:G,Calendar!K:K),"")</f>
        <v/>
      </c>
      <c r="AJ2438" s="61" t="str">
        <f>IF(AND(K2438&lt;&gt;"Match of the Day",K2438&lt;&gt;"Match of the Day 2",K2438&lt;&gt;"Match of the Day Repeat"),"",1+MAX($AJ$10:AJ2437))</f>
        <v/>
      </c>
    </row>
    <row r="2439" spans="34:36" x14ac:dyDescent="0.35">
      <c r="AH2439" s="16" t="str">
        <f>IF(AND(B2439="Premier League",E2439="Live"),_xlfn.XLOOKUP(_xlfn.TEXTJOIN(" vs ",,C2439:D2439),Calendar!G:G,Calendar!B:B),IF(AND(B2439="Premier League",E2439="Highlights"),_xlfn.XLOOKUP(H2439,Calendar!O:O,Calendar!N:N,,-1),""))</f>
        <v/>
      </c>
      <c r="AI2439" s="61" t="str">
        <f>IF(AND(AH2439&lt;&gt;"",E2439="Live"),_xlfn.XLOOKUP(_xlfn.TEXTJOIN(" vs ",,C2439:D2439),Calendar!G:G,Calendar!K:K),"")</f>
        <v/>
      </c>
      <c r="AJ2439" s="61" t="str">
        <f>IF(AND(K2439&lt;&gt;"Match of the Day",K2439&lt;&gt;"Match of the Day 2",K2439&lt;&gt;"Match of the Day Repeat"),"",1+MAX($AJ$10:AJ2438))</f>
        <v/>
      </c>
    </row>
    <row r="2440" spans="34:36" x14ac:dyDescent="0.35">
      <c r="AH2440" s="16" t="str">
        <f>IF(AND(B2440="Premier League",E2440="Live"),_xlfn.XLOOKUP(_xlfn.TEXTJOIN(" vs ",,C2440:D2440),Calendar!G:G,Calendar!B:B),IF(AND(B2440="Premier League",E2440="Highlights"),_xlfn.XLOOKUP(H2440,Calendar!O:O,Calendar!N:N,,-1),""))</f>
        <v/>
      </c>
      <c r="AI2440" s="61" t="str">
        <f>IF(AND(AH2440&lt;&gt;"",E2440="Live"),_xlfn.XLOOKUP(_xlfn.TEXTJOIN(" vs ",,C2440:D2440),Calendar!G:G,Calendar!K:K),"")</f>
        <v/>
      </c>
      <c r="AJ2440" s="61" t="str">
        <f>IF(AND(K2440&lt;&gt;"Match of the Day",K2440&lt;&gt;"Match of the Day 2",K2440&lt;&gt;"Match of the Day Repeat"),"",1+MAX($AJ$10:AJ2439))</f>
        <v/>
      </c>
    </row>
    <row r="2441" spans="34:36" x14ac:dyDescent="0.35">
      <c r="AH2441" s="16" t="str">
        <f>IF(AND(B2441="Premier League",E2441="Live"),_xlfn.XLOOKUP(_xlfn.TEXTJOIN(" vs ",,C2441:D2441),Calendar!G:G,Calendar!B:B),IF(AND(B2441="Premier League",E2441="Highlights"),_xlfn.XLOOKUP(H2441,Calendar!O:O,Calendar!N:N,,-1),""))</f>
        <v/>
      </c>
      <c r="AI2441" s="61" t="str">
        <f>IF(AND(AH2441&lt;&gt;"",E2441="Live"),_xlfn.XLOOKUP(_xlfn.TEXTJOIN(" vs ",,C2441:D2441),Calendar!G:G,Calendar!K:K),"")</f>
        <v/>
      </c>
      <c r="AJ2441" s="61" t="str">
        <f>IF(AND(K2441&lt;&gt;"Match of the Day",K2441&lt;&gt;"Match of the Day 2",K2441&lt;&gt;"Match of the Day Repeat"),"",1+MAX($AJ$10:AJ2440))</f>
        <v/>
      </c>
    </row>
    <row r="2442" spans="34:36" x14ac:dyDescent="0.35">
      <c r="AH2442" s="16" t="str">
        <f>IF(AND(B2442="Premier League",E2442="Live"),_xlfn.XLOOKUP(_xlfn.TEXTJOIN(" vs ",,C2442:D2442),Calendar!G:G,Calendar!B:B),IF(AND(B2442="Premier League",E2442="Highlights"),_xlfn.XLOOKUP(H2442,Calendar!O:O,Calendar!N:N,,-1),""))</f>
        <v/>
      </c>
      <c r="AI2442" s="61" t="str">
        <f>IF(AND(AH2442&lt;&gt;"",E2442="Live"),_xlfn.XLOOKUP(_xlfn.TEXTJOIN(" vs ",,C2442:D2442),Calendar!G:G,Calendar!K:K),"")</f>
        <v/>
      </c>
      <c r="AJ2442" s="61" t="str">
        <f>IF(AND(K2442&lt;&gt;"Match of the Day",K2442&lt;&gt;"Match of the Day 2",K2442&lt;&gt;"Match of the Day Repeat"),"",1+MAX($AJ$10:AJ2441))</f>
        <v/>
      </c>
    </row>
    <row r="2443" spans="34:36" x14ac:dyDescent="0.35">
      <c r="AH2443" s="16" t="str">
        <f>IF(AND(B2443="Premier League",E2443="Live"),_xlfn.XLOOKUP(_xlfn.TEXTJOIN(" vs ",,C2443:D2443),Calendar!G:G,Calendar!B:B),IF(AND(B2443="Premier League",E2443="Highlights"),_xlfn.XLOOKUP(H2443,Calendar!O:O,Calendar!N:N,,-1),""))</f>
        <v/>
      </c>
      <c r="AI2443" s="61" t="str">
        <f>IF(AND(AH2443&lt;&gt;"",E2443="Live"),_xlfn.XLOOKUP(_xlfn.TEXTJOIN(" vs ",,C2443:D2443),Calendar!G:G,Calendar!K:K),"")</f>
        <v/>
      </c>
      <c r="AJ2443" s="61" t="str">
        <f>IF(AND(K2443&lt;&gt;"Match of the Day",K2443&lt;&gt;"Match of the Day 2",K2443&lt;&gt;"Match of the Day Repeat"),"",1+MAX($AJ$10:AJ2442))</f>
        <v/>
      </c>
    </row>
    <row r="2444" spans="34:36" x14ac:dyDescent="0.35">
      <c r="AH2444" s="16" t="str">
        <f>IF(AND(B2444="Premier League",E2444="Live"),_xlfn.XLOOKUP(_xlfn.TEXTJOIN(" vs ",,C2444:D2444),Calendar!G:G,Calendar!B:B),IF(AND(B2444="Premier League",E2444="Highlights"),_xlfn.XLOOKUP(H2444,Calendar!O:O,Calendar!N:N,,-1),""))</f>
        <v/>
      </c>
      <c r="AI2444" s="61" t="str">
        <f>IF(AND(AH2444&lt;&gt;"",E2444="Live"),_xlfn.XLOOKUP(_xlfn.TEXTJOIN(" vs ",,C2444:D2444),Calendar!G:G,Calendar!K:K),"")</f>
        <v/>
      </c>
      <c r="AJ2444" s="61" t="str">
        <f>IF(AND(K2444&lt;&gt;"Match of the Day",K2444&lt;&gt;"Match of the Day 2",K2444&lt;&gt;"Match of the Day Repeat"),"",1+MAX($AJ$10:AJ2443))</f>
        <v/>
      </c>
    </row>
    <row r="2445" spans="34:36" x14ac:dyDescent="0.35">
      <c r="AH2445" s="16" t="str">
        <f>IF(AND(B2445="Premier League",E2445="Live"),_xlfn.XLOOKUP(_xlfn.TEXTJOIN(" vs ",,C2445:D2445),Calendar!G:G,Calendar!B:B),IF(AND(B2445="Premier League",E2445="Highlights"),_xlfn.XLOOKUP(H2445,Calendar!O:O,Calendar!N:N,,-1),""))</f>
        <v/>
      </c>
      <c r="AI2445" s="61" t="str">
        <f>IF(AND(AH2445&lt;&gt;"",E2445="Live"),_xlfn.XLOOKUP(_xlfn.TEXTJOIN(" vs ",,C2445:D2445),Calendar!G:G,Calendar!K:K),"")</f>
        <v/>
      </c>
      <c r="AJ2445" s="61" t="str">
        <f>IF(AND(K2445&lt;&gt;"Match of the Day",K2445&lt;&gt;"Match of the Day 2",K2445&lt;&gt;"Match of the Day Repeat"),"",1+MAX($AJ$10:AJ2444))</f>
        <v/>
      </c>
    </row>
    <row r="2446" spans="34:36" x14ac:dyDescent="0.35">
      <c r="AH2446" s="16" t="str">
        <f>IF(AND(B2446="Premier League",E2446="Live"),_xlfn.XLOOKUP(_xlfn.TEXTJOIN(" vs ",,C2446:D2446),Calendar!G:G,Calendar!B:B),IF(AND(B2446="Premier League",E2446="Highlights"),_xlfn.XLOOKUP(H2446,Calendar!O:O,Calendar!N:N,,-1),""))</f>
        <v/>
      </c>
      <c r="AI2446" s="61" t="str">
        <f>IF(AND(AH2446&lt;&gt;"",E2446="Live"),_xlfn.XLOOKUP(_xlfn.TEXTJOIN(" vs ",,C2446:D2446),Calendar!G:G,Calendar!K:K),"")</f>
        <v/>
      </c>
      <c r="AJ2446" s="61" t="str">
        <f>IF(AND(K2446&lt;&gt;"Match of the Day",K2446&lt;&gt;"Match of the Day 2",K2446&lt;&gt;"Match of the Day Repeat"),"",1+MAX($AJ$10:AJ2445))</f>
        <v/>
      </c>
    </row>
    <row r="2447" spans="34:36" x14ac:dyDescent="0.35">
      <c r="AH2447" s="16" t="str">
        <f>IF(AND(B2447="Premier League",E2447="Live"),_xlfn.XLOOKUP(_xlfn.TEXTJOIN(" vs ",,C2447:D2447),Calendar!G:G,Calendar!B:B),IF(AND(B2447="Premier League",E2447="Highlights"),_xlfn.XLOOKUP(H2447,Calendar!O:O,Calendar!N:N,,-1),""))</f>
        <v/>
      </c>
      <c r="AI2447" s="61" t="str">
        <f>IF(AND(AH2447&lt;&gt;"",E2447="Live"),_xlfn.XLOOKUP(_xlfn.TEXTJOIN(" vs ",,C2447:D2447),Calendar!G:G,Calendar!K:K),"")</f>
        <v/>
      </c>
      <c r="AJ2447" s="61" t="str">
        <f>IF(AND(K2447&lt;&gt;"Match of the Day",K2447&lt;&gt;"Match of the Day 2",K2447&lt;&gt;"Match of the Day Repeat"),"",1+MAX($AJ$10:AJ2446))</f>
        <v/>
      </c>
    </row>
    <row r="2448" spans="34:36" x14ac:dyDescent="0.35">
      <c r="AH2448" s="16" t="str">
        <f>IF(AND(B2448="Premier League",E2448="Live"),_xlfn.XLOOKUP(_xlfn.TEXTJOIN(" vs ",,C2448:D2448),Calendar!G:G,Calendar!B:B),IF(AND(B2448="Premier League",E2448="Highlights"),_xlfn.XLOOKUP(H2448,Calendar!O:O,Calendar!N:N,,-1),""))</f>
        <v/>
      </c>
      <c r="AI2448" s="61" t="str">
        <f>IF(AND(AH2448&lt;&gt;"",E2448="Live"),_xlfn.XLOOKUP(_xlfn.TEXTJOIN(" vs ",,C2448:D2448),Calendar!G:G,Calendar!K:K),"")</f>
        <v/>
      </c>
      <c r="AJ2448" s="61" t="str">
        <f>IF(AND(K2448&lt;&gt;"Match of the Day",K2448&lt;&gt;"Match of the Day 2",K2448&lt;&gt;"Match of the Day Repeat"),"",1+MAX($AJ$10:AJ2447))</f>
        <v/>
      </c>
    </row>
    <row r="2449" spans="34:36" x14ac:dyDescent="0.35">
      <c r="AH2449" s="16" t="str">
        <f>IF(AND(B2449="Premier League",E2449="Live"),_xlfn.XLOOKUP(_xlfn.TEXTJOIN(" vs ",,C2449:D2449),Calendar!G:G,Calendar!B:B),IF(AND(B2449="Premier League",E2449="Highlights"),_xlfn.XLOOKUP(H2449,Calendar!O:O,Calendar!N:N,,-1),""))</f>
        <v/>
      </c>
      <c r="AI2449" s="61" t="str">
        <f>IF(AND(AH2449&lt;&gt;"",E2449="Live"),_xlfn.XLOOKUP(_xlfn.TEXTJOIN(" vs ",,C2449:D2449),Calendar!G:G,Calendar!K:K),"")</f>
        <v/>
      </c>
      <c r="AJ2449" s="61" t="str">
        <f>IF(AND(K2449&lt;&gt;"Match of the Day",K2449&lt;&gt;"Match of the Day 2",K2449&lt;&gt;"Match of the Day Repeat"),"",1+MAX($AJ$10:AJ2448))</f>
        <v/>
      </c>
    </row>
    <row r="2450" spans="34:36" x14ac:dyDescent="0.35">
      <c r="AH2450" s="16" t="str">
        <f>IF(AND(B2450="Premier League",E2450="Live"),_xlfn.XLOOKUP(_xlfn.TEXTJOIN(" vs ",,C2450:D2450),Calendar!G:G,Calendar!B:B),IF(AND(B2450="Premier League",E2450="Highlights"),_xlfn.XLOOKUP(H2450,Calendar!O:O,Calendar!N:N,,-1),""))</f>
        <v/>
      </c>
      <c r="AI2450" s="61" t="str">
        <f>IF(AND(AH2450&lt;&gt;"",E2450="Live"),_xlfn.XLOOKUP(_xlfn.TEXTJOIN(" vs ",,C2450:D2450),Calendar!G:G,Calendar!K:K),"")</f>
        <v/>
      </c>
      <c r="AJ2450" s="61" t="str">
        <f>IF(AND(K2450&lt;&gt;"Match of the Day",K2450&lt;&gt;"Match of the Day 2",K2450&lt;&gt;"Match of the Day Repeat"),"",1+MAX($AJ$10:AJ2449))</f>
        <v/>
      </c>
    </row>
    <row r="2451" spans="34:36" x14ac:dyDescent="0.35">
      <c r="AH2451" s="16" t="str">
        <f>IF(AND(B2451="Premier League",E2451="Live"),_xlfn.XLOOKUP(_xlfn.TEXTJOIN(" vs ",,C2451:D2451),Calendar!G:G,Calendar!B:B),IF(AND(B2451="Premier League",E2451="Highlights"),_xlfn.XLOOKUP(H2451,Calendar!O:O,Calendar!N:N,,-1),""))</f>
        <v/>
      </c>
      <c r="AI2451" s="61" t="str">
        <f>IF(AND(AH2451&lt;&gt;"",E2451="Live"),_xlfn.XLOOKUP(_xlfn.TEXTJOIN(" vs ",,C2451:D2451),Calendar!G:G,Calendar!K:K),"")</f>
        <v/>
      </c>
      <c r="AJ2451" s="61" t="str">
        <f>IF(AND(K2451&lt;&gt;"Match of the Day",K2451&lt;&gt;"Match of the Day 2",K2451&lt;&gt;"Match of the Day Repeat"),"",1+MAX($AJ$10:AJ2450))</f>
        <v/>
      </c>
    </row>
    <row r="2452" spans="34:36" x14ac:dyDescent="0.35">
      <c r="AH2452" s="16" t="str">
        <f>IF(AND(B2452="Premier League",E2452="Live"),_xlfn.XLOOKUP(_xlfn.TEXTJOIN(" vs ",,C2452:D2452),Calendar!G:G,Calendar!B:B),IF(AND(B2452="Premier League",E2452="Highlights"),_xlfn.XLOOKUP(H2452,Calendar!O:O,Calendar!N:N,,-1),""))</f>
        <v/>
      </c>
      <c r="AI2452" s="61" t="str">
        <f>IF(AND(AH2452&lt;&gt;"",E2452="Live"),_xlfn.XLOOKUP(_xlfn.TEXTJOIN(" vs ",,C2452:D2452),Calendar!G:G,Calendar!K:K),"")</f>
        <v/>
      </c>
      <c r="AJ2452" s="61" t="str">
        <f>IF(AND(K2452&lt;&gt;"Match of the Day",K2452&lt;&gt;"Match of the Day 2",K2452&lt;&gt;"Match of the Day Repeat"),"",1+MAX($AJ$10:AJ2451))</f>
        <v/>
      </c>
    </row>
    <row r="2453" spans="34:36" x14ac:dyDescent="0.35">
      <c r="AH2453" s="16" t="str">
        <f>IF(AND(B2453="Premier League",E2453="Live"),_xlfn.XLOOKUP(_xlfn.TEXTJOIN(" vs ",,C2453:D2453),Calendar!G:G,Calendar!B:B),IF(AND(B2453="Premier League",E2453="Highlights"),_xlfn.XLOOKUP(H2453,Calendar!O:O,Calendar!N:N,,-1),""))</f>
        <v/>
      </c>
      <c r="AI2453" s="61" t="str">
        <f>IF(AND(AH2453&lt;&gt;"",E2453="Live"),_xlfn.XLOOKUP(_xlfn.TEXTJOIN(" vs ",,C2453:D2453),Calendar!G:G,Calendar!K:K),"")</f>
        <v/>
      </c>
      <c r="AJ2453" s="61" t="str">
        <f>IF(AND(K2453&lt;&gt;"Match of the Day",K2453&lt;&gt;"Match of the Day 2",K2453&lt;&gt;"Match of the Day Repeat"),"",1+MAX($AJ$10:AJ2452))</f>
        <v/>
      </c>
    </row>
    <row r="2454" spans="34:36" x14ac:dyDescent="0.35">
      <c r="AH2454" s="16" t="str">
        <f>IF(AND(B2454="Premier League",E2454="Live"),_xlfn.XLOOKUP(_xlfn.TEXTJOIN(" vs ",,C2454:D2454),Calendar!G:G,Calendar!B:B),IF(AND(B2454="Premier League",E2454="Highlights"),_xlfn.XLOOKUP(H2454,Calendar!O:O,Calendar!N:N,,-1),""))</f>
        <v/>
      </c>
      <c r="AI2454" s="61" t="str">
        <f>IF(AND(AH2454&lt;&gt;"",E2454="Live"),_xlfn.XLOOKUP(_xlfn.TEXTJOIN(" vs ",,C2454:D2454),Calendar!G:G,Calendar!K:K),"")</f>
        <v/>
      </c>
      <c r="AJ2454" s="61" t="str">
        <f>IF(AND(K2454&lt;&gt;"Match of the Day",K2454&lt;&gt;"Match of the Day 2",K2454&lt;&gt;"Match of the Day Repeat"),"",1+MAX($AJ$10:AJ2453))</f>
        <v/>
      </c>
    </row>
    <row r="2455" spans="34:36" x14ac:dyDescent="0.35">
      <c r="AH2455" s="16" t="str">
        <f>IF(AND(B2455="Premier League",E2455="Live"),_xlfn.XLOOKUP(_xlfn.TEXTJOIN(" vs ",,C2455:D2455),Calendar!G:G,Calendar!B:B),IF(AND(B2455="Premier League",E2455="Highlights"),_xlfn.XLOOKUP(H2455,Calendar!O:O,Calendar!N:N,,-1),""))</f>
        <v/>
      </c>
      <c r="AI2455" s="61" t="str">
        <f>IF(AND(AH2455&lt;&gt;"",E2455="Live"),_xlfn.XLOOKUP(_xlfn.TEXTJOIN(" vs ",,C2455:D2455),Calendar!G:G,Calendar!K:K),"")</f>
        <v/>
      </c>
      <c r="AJ2455" s="61" t="str">
        <f>IF(AND(K2455&lt;&gt;"Match of the Day",K2455&lt;&gt;"Match of the Day 2",K2455&lt;&gt;"Match of the Day Repeat"),"",1+MAX($AJ$10:AJ2454))</f>
        <v/>
      </c>
    </row>
    <row r="2456" spans="34:36" x14ac:dyDescent="0.35">
      <c r="AH2456" s="16" t="str">
        <f>IF(AND(B2456="Premier League",E2456="Live"),_xlfn.XLOOKUP(_xlfn.TEXTJOIN(" vs ",,C2456:D2456),Calendar!G:G,Calendar!B:B),IF(AND(B2456="Premier League",E2456="Highlights"),_xlfn.XLOOKUP(H2456,Calendar!O:O,Calendar!N:N,,-1),""))</f>
        <v/>
      </c>
      <c r="AI2456" s="61" t="str">
        <f>IF(AND(AH2456&lt;&gt;"",E2456="Live"),_xlfn.XLOOKUP(_xlfn.TEXTJOIN(" vs ",,C2456:D2456),Calendar!G:G,Calendar!K:K),"")</f>
        <v/>
      </c>
      <c r="AJ2456" s="61" t="str">
        <f>IF(AND(K2456&lt;&gt;"Match of the Day",K2456&lt;&gt;"Match of the Day 2",K2456&lt;&gt;"Match of the Day Repeat"),"",1+MAX($AJ$10:AJ2455))</f>
        <v/>
      </c>
    </row>
    <row r="2457" spans="34:36" x14ac:dyDescent="0.35">
      <c r="AH2457" s="16" t="str">
        <f>IF(AND(B2457="Premier League",E2457="Live"),_xlfn.XLOOKUP(_xlfn.TEXTJOIN(" vs ",,C2457:D2457),Calendar!G:G,Calendar!B:B),IF(AND(B2457="Premier League",E2457="Highlights"),_xlfn.XLOOKUP(H2457,Calendar!O:O,Calendar!N:N,,-1),""))</f>
        <v/>
      </c>
      <c r="AI2457" s="61" t="str">
        <f>IF(AND(AH2457&lt;&gt;"",E2457="Live"),_xlfn.XLOOKUP(_xlfn.TEXTJOIN(" vs ",,C2457:D2457),Calendar!G:G,Calendar!K:K),"")</f>
        <v/>
      </c>
      <c r="AJ2457" s="61" t="str">
        <f>IF(AND(K2457&lt;&gt;"Match of the Day",K2457&lt;&gt;"Match of the Day 2",K2457&lt;&gt;"Match of the Day Repeat"),"",1+MAX($AJ$10:AJ2456))</f>
        <v/>
      </c>
    </row>
    <row r="2458" spans="34:36" x14ac:dyDescent="0.35">
      <c r="AH2458" s="16" t="str">
        <f>IF(AND(B2458="Premier League",E2458="Live"),_xlfn.XLOOKUP(_xlfn.TEXTJOIN(" vs ",,C2458:D2458),Calendar!G:G,Calendar!B:B),IF(AND(B2458="Premier League",E2458="Highlights"),_xlfn.XLOOKUP(H2458,Calendar!O:O,Calendar!N:N,,-1),""))</f>
        <v/>
      </c>
      <c r="AI2458" s="61" t="str">
        <f>IF(AND(AH2458&lt;&gt;"",E2458="Live"),_xlfn.XLOOKUP(_xlfn.TEXTJOIN(" vs ",,C2458:D2458),Calendar!G:G,Calendar!K:K),"")</f>
        <v/>
      </c>
      <c r="AJ2458" s="61" t="str">
        <f>IF(AND(K2458&lt;&gt;"Match of the Day",K2458&lt;&gt;"Match of the Day 2",K2458&lt;&gt;"Match of the Day Repeat"),"",1+MAX($AJ$10:AJ2457))</f>
        <v/>
      </c>
    </row>
    <row r="2459" spans="34:36" x14ac:dyDescent="0.35">
      <c r="AH2459" s="16" t="str">
        <f>IF(AND(B2459="Premier League",E2459="Live"),_xlfn.XLOOKUP(_xlfn.TEXTJOIN(" vs ",,C2459:D2459),Calendar!G:G,Calendar!B:B),IF(AND(B2459="Premier League",E2459="Highlights"),_xlfn.XLOOKUP(H2459,Calendar!O:O,Calendar!N:N,,-1),""))</f>
        <v/>
      </c>
      <c r="AI2459" s="61" t="str">
        <f>IF(AND(AH2459&lt;&gt;"",E2459="Live"),_xlfn.XLOOKUP(_xlfn.TEXTJOIN(" vs ",,C2459:D2459),Calendar!G:G,Calendar!K:K),"")</f>
        <v/>
      </c>
      <c r="AJ2459" s="61" t="str">
        <f>IF(AND(K2459&lt;&gt;"Match of the Day",K2459&lt;&gt;"Match of the Day 2",K2459&lt;&gt;"Match of the Day Repeat"),"",1+MAX($AJ$10:AJ2458))</f>
        <v/>
      </c>
    </row>
    <row r="2460" spans="34:36" x14ac:dyDescent="0.35">
      <c r="AH2460" s="16" t="str">
        <f>IF(AND(B2460="Premier League",E2460="Live"),_xlfn.XLOOKUP(_xlfn.TEXTJOIN(" vs ",,C2460:D2460),Calendar!G:G,Calendar!B:B),IF(AND(B2460="Premier League",E2460="Highlights"),_xlfn.XLOOKUP(H2460,Calendar!O:O,Calendar!N:N,,-1),""))</f>
        <v/>
      </c>
      <c r="AI2460" s="61" t="str">
        <f>IF(AND(AH2460&lt;&gt;"",E2460="Live"),_xlfn.XLOOKUP(_xlfn.TEXTJOIN(" vs ",,C2460:D2460),Calendar!G:G,Calendar!K:K),"")</f>
        <v/>
      </c>
      <c r="AJ2460" s="61" t="str">
        <f>IF(AND(K2460&lt;&gt;"Match of the Day",K2460&lt;&gt;"Match of the Day 2",K2460&lt;&gt;"Match of the Day Repeat"),"",1+MAX($AJ$10:AJ2459))</f>
        <v/>
      </c>
    </row>
    <row r="2461" spans="34:36" x14ac:dyDescent="0.35">
      <c r="AH2461" s="16" t="str">
        <f>IF(AND(B2461="Premier League",E2461="Live"),_xlfn.XLOOKUP(_xlfn.TEXTJOIN(" vs ",,C2461:D2461),Calendar!G:G,Calendar!B:B),IF(AND(B2461="Premier League",E2461="Highlights"),_xlfn.XLOOKUP(H2461,Calendar!O:O,Calendar!N:N,,-1),""))</f>
        <v/>
      </c>
      <c r="AI2461" s="61" t="str">
        <f>IF(AND(AH2461&lt;&gt;"",E2461="Live"),_xlfn.XLOOKUP(_xlfn.TEXTJOIN(" vs ",,C2461:D2461),Calendar!G:G,Calendar!K:K),"")</f>
        <v/>
      </c>
      <c r="AJ2461" s="61" t="str">
        <f>IF(AND(K2461&lt;&gt;"Match of the Day",K2461&lt;&gt;"Match of the Day 2",K2461&lt;&gt;"Match of the Day Repeat"),"",1+MAX($AJ$10:AJ2460))</f>
        <v/>
      </c>
    </row>
    <row r="2462" spans="34:36" x14ac:dyDescent="0.35">
      <c r="AH2462" s="16" t="str">
        <f>IF(AND(B2462="Premier League",E2462="Live"),_xlfn.XLOOKUP(_xlfn.TEXTJOIN(" vs ",,C2462:D2462),Calendar!G:G,Calendar!B:B),IF(AND(B2462="Premier League",E2462="Highlights"),_xlfn.XLOOKUP(H2462,Calendar!O:O,Calendar!N:N,,-1),""))</f>
        <v/>
      </c>
      <c r="AI2462" s="61" t="str">
        <f>IF(AND(AH2462&lt;&gt;"",E2462="Live"),_xlfn.XLOOKUP(_xlfn.TEXTJOIN(" vs ",,C2462:D2462),Calendar!G:G,Calendar!K:K),"")</f>
        <v/>
      </c>
      <c r="AJ2462" s="61" t="str">
        <f>IF(AND(K2462&lt;&gt;"Match of the Day",K2462&lt;&gt;"Match of the Day 2",K2462&lt;&gt;"Match of the Day Repeat"),"",1+MAX($AJ$10:AJ2461))</f>
        <v/>
      </c>
    </row>
    <row r="2463" spans="34:36" x14ac:dyDescent="0.35">
      <c r="AH2463" s="16" t="str">
        <f>IF(AND(B2463="Premier League",E2463="Live"),_xlfn.XLOOKUP(_xlfn.TEXTJOIN(" vs ",,C2463:D2463),Calendar!G:G,Calendar!B:B),IF(AND(B2463="Premier League",E2463="Highlights"),_xlfn.XLOOKUP(H2463,Calendar!O:O,Calendar!N:N,,-1),""))</f>
        <v/>
      </c>
      <c r="AI2463" s="61" t="str">
        <f>IF(AND(AH2463&lt;&gt;"",E2463="Live"),_xlfn.XLOOKUP(_xlfn.TEXTJOIN(" vs ",,C2463:D2463),Calendar!G:G,Calendar!K:K),"")</f>
        <v/>
      </c>
      <c r="AJ2463" s="61" t="str">
        <f>IF(AND(K2463&lt;&gt;"Match of the Day",K2463&lt;&gt;"Match of the Day 2",K2463&lt;&gt;"Match of the Day Repeat"),"",1+MAX($AJ$10:AJ2462))</f>
        <v/>
      </c>
    </row>
    <row r="2464" spans="34:36" x14ac:dyDescent="0.35">
      <c r="AH2464" s="16" t="str">
        <f>IF(AND(B2464="Premier League",E2464="Live"),_xlfn.XLOOKUP(_xlfn.TEXTJOIN(" vs ",,C2464:D2464),Calendar!G:G,Calendar!B:B),IF(AND(B2464="Premier League",E2464="Highlights"),_xlfn.XLOOKUP(H2464,Calendar!O:O,Calendar!N:N,,-1),""))</f>
        <v/>
      </c>
      <c r="AI2464" s="61" t="str">
        <f>IF(AND(AH2464&lt;&gt;"",E2464="Live"),_xlfn.XLOOKUP(_xlfn.TEXTJOIN(" vs ",,C2464:D2464),Calendar!G:G,Calendar!K:K),"")</f>
        <v/>
      </c>
      <c r="AJ2464" s="61" t="str">
        <f>IF(AND(K2464&lt;&gt;"Match of the Day",K2464&lt;&gt;"Match of the Day 2",K2464&lt;&gt;"Match of the Day Repeat"),"",1+MAX($AJ$10:AJ2463))</f>
        <v/>
      </c>
    </row>
    <row r="2465" spans="34:36" x14ac:dyDescent="0.35">
      <c r="AH2465" s="16" t="str">
        <f>IF(AND(B2465="Premier League",E2465="Live"),_xlfn.XLOOKUP(_xlfn.TEXTJOIN(" vs ",,C2465:D2465),Calendar!G:G,Calendar!B:B),IF(AND(B2465="Premier League",E2465="Highlights"),_xlfn.XLOOKUP(H2465,Calendar!O:O,Calendar!N:N,,-1),""))</f>
        <v/>
      </c>
      <c r="AI2465" s="61" t="str">
        <f>IF(AND(AH2465&lt;&gt;"",E2465="Live"),_xlfn.XLOOKUP(_xlfn.TEXTJOIN(" vs ",,C2465:D2465),Calendar!G:G,Calendar!K:K),"")</f>
        <v/>
      </c>
      <c r="AJ2465" s="61" t="str">
        <f>IF(AND(K2465&lt;&gt;"Match of the Day",K2465&lt;&gt;"Match of the Day 2",K2465&lt;&gt;"Match of the Day Repeat"),"",1+MAX($AJ$10:AJ2464))</f>
        <v/>
      </c>
    </row>
    <row r="2466" spans="34:36" x14ac:dyDescent="0.35">
      <c r="AH2466" s="16" t="str">
        <f>IF(AND(B2466="Premier League",E2466="Live"),_xlfn.XLOOKUP(_xlfn.TEXTJOIN(" vs ",,C2466:D2466),Calendar!G:G,Calendar!B:B),IF(AND(B2466="Premier League",E2466="Highlights"),_xlfn.XLOOKUP(H2466,Calendar!O:O,Calendar!N:N,,-1),""))</f>
        <v/>
      </c>
      <c r="AI2466" s="61" t="str">
        <f>IF(AND(AH2466&lt;&gt;"",E2466="Live"),_xlfn.XLOOKUP(_xlfn.TEXTJOIN(" vs ",,C2466:D2466),Calendar!G:G,Calendar!K:K),"")</f>
        <v/>
      </c>
      <c r="AJ2466" s="61" t="str">
        <f>IF(AND(K2466&lt;&gt;"Match of the Day",K2466&lt;&gt;"Match of the Day 2",K2466&lt;&gt;"Match of the Day Repeat"),"",1+MAX($AJ$10:AJ2465))</f>
        <v/>
      </c>
    </row>
    <row r="2467" spans="34:36" x14ac:dyDescent="0.35">
      <c r="AH2467" s="16" t="str">
        <f>IF(AND(B2467="Premier League",E2467="Live"),_xlfn.XLOOKUP(_xlfn.TEXTJOIN(" vs ",,C2467:D2467),Calendar!G:G,Calendar!B:B),IF(AND(B2467="Premier League",E2467="Highlights"),_xlfn.XLOOKUP(H2467,Calendar!O:O,Calendar!N:N,,-1),""))</f>
        <v/>
      </c>
      <c r="AI2467" s="61" t="str">
        <f>IF(AND(AH2467&lt;&gt;"",E2467="Live"),_xlfn.XLOOKUP(_xlfn.TEXTJOIN(" vs ",,C2467:D2467),Calendar!G:G,Calendar!K:K),"")</f>
        <v/>
      </c>
      <c r="AJ2467" s="61" t="str">
        <f>IF(AND(K2467&lt;&gt;"Match of the Day",K2467&lt;&gt;"Match of the Day 2",K2467&lt;&gt;"Match of the Day Repeat"),"",1+MAX($AJ$10:AJ2466))</f>
        <v/>
      </c>
    </row>
    <row r="2468" spans="34:36" x14ac:dyDescent="0.35">
      <c r="AH2468" s="16" t="str">
        <f>IF(AND(B2468="Premier League",E2468="Live"),_xlfn.XLOOKUP(_xlfn.TEXTJOIN(" vs ",,C2468:D2468),Calendar!G:G,Calendar!B:B),IF(AND(B2468="Premier League",E2468="Highlights"),_xlfn.XLOOKUP(H2468,Calendar!O:O,Calendar!N:N,,-1),""))</f>
        <v/>
      </c>
      <c r="AI2468" s="61" t="str">
        <f>IF(AND(AH2468&lt;&gt;"",E2468="Live"),_xlfn.XLOOKUP(_xlfn.TEXTJOIN(" vs ",,C2468:D2468),Calendar!G:G,Calendar!K:K),"")</f>
        <v/>
      </c>
      <c r="AJ2468" s="61" t="str">
        <f>IF(AND(K2468&lt;&gt;"Match of the Day",K2468&lt;&gt;"Match of the Day 2",K2468&lt;&gt;"Match of the Day Repeat"),"",1+MAX($AJ$10:AJ2467))</f>
        <v/>
      </c>
    </row>
    <row r="2469" spans="34:36" x14ac:dyDescent="0.35">
      <c r="AH2469" s="16" t="str">
        <f>IF(AND(B2469="Premier League",E2469="Live"),_xlfn.XLOOKUP(_xlfn.TEXTJOIN(" vs ",,C2469:D2469),Calendar!G:G,Calendar!B:B),IF(AND(B2469="Premier League",E2469="Highlights"),_xlfn.XLOOKUP(H2469,Calendar!O:O,Calendar!N:N,,-1),""))</f>
        <v/>
      </c>
      <c r="AI2469" s="61" t="str">
        <f>IF(AND(AH2469&lt;&gt;"",E2469="Live"),_xlfn.XLOOKUP(_xlfn.TEXTJOIN(" vs ",,C2469:D2469),Calendar!G:G,Calendar!K:K),"")</f>
        <v/>
      </c>
      <c r="AJ2469" s="61" t="str">
        <f>IF(AND(K2469&lt;&gt;"Match of the Day",K2469&lt;&gt;"Match of the Day 2",K2469&lt;&gt;"Match of the Day Repeat"),"",1+MAX($AJ$10:AJ2468))</f>
        <v/>
      </c>
    </row>
    <row r="2470" spans="34:36" x14ac:dyDescent="0.35">
      <c r="AH2470" s="16" t="str">
        <f>IF(AND(B2470="Premier League",E2470="Live"),_xlfn.XLOOKUP(_xlfn.TEXTJOIN(" vs ",,C2470:D2470),Calendar!G:G,Calendar!B:B),IF(AND(B2470="Premier League",E2470="Highlights"),_xlfn.XLOOKUP(H2470,Calendar!O:O,Calendar!N:N,,-1),""))</f>
        <v/>
      </c>
      <c r="AI2470" s="61" t="str">
        <f>IF(AND(AH2470&lt;&gt;"",E2470="Live"),_xlfn.XLOOKUP(_xlfn.TEXTJOIN(" vs ",,C2470:D2470),Calendar!G:G,Calendar!K:K),"")</f>
        <v/>
      </c>
      <c r="AJ2470" s="61" t="str">
        <f>IF(AND(K2470&lt;&gt;"Match of the Day",K2470&lt;&gt;"Match of the Day 2",K2470&lt;&gt;"Match of the Day Repeat"),"",1+MAX($AJ$10:AJ2469))</f>
        <v/>
      </c>
    </row>
    <row r="2471" spans="34:36" x14ac:dyDescent="0.35">
      <c r="AH2471" s="16" t="str">
        <f>IF(AND(B2471="Premier League",E2471="Live"),_xlfn.XLOOKUP(_xlfn.TEXTJOIN(" vs ",,C2471:D2471),Calendar!G:G,Calendar!B:B),IF(AND(B2471="Premier League",E2471="Highlights"),_xlfn.XLOOKUP(H2471,Calendar!O:O,Calendar!N:N,,-1),""))</f>
        <v/>
      </c>
      <c r="AI2471" s="61" t="str">
        <f>IF(AND(AH2471&lt;&gt;"",E2471="Live"),_xlfn.XLOOKUP(_xlfn.TEXTJOIN(" vs ",,C2471:D2471),Calendar!G:G,Calendar!K:K),"")</f>
        <v/>
      </c>
      <c r="AJ2471" s="61" t="str">
        <f>IF(AND(K2471&lt;&gt;"Match of the Day",K2471&lt;&gt;"Match of the Day 2",K2471&lt;&gt;"Match of the Day Repeat"),"",1+MAX($AJ$10:AJ2470))</f>
        <v/>
      </c>
    </row>
    <row r="2472" spans="34:36" x14ac:dyDescent="0.35">
      <c r="AH2472" s="16" t="str">
        <f>IF(AND(B2472="Premier League",E2472="Live"),_xlfn.XLOOKUP(_xlfn.TEXTJOIN(" vs ",,C2472:D2472),Calendar!G:G,Calendar!B:B),IF(AND(B2472="Premier League",E2472="Highlights"),_xlfn.XLOOKUP(H2472,Calendar!O:O,Calendar!N:N,,-1),""))</f>
        <v/>
      </c>
      <c r="AI2472" s="61" t="str">
        <f>IF(AND(AH2472&lt;&gt;"",E2472="Live"),_xlfn.XLOOKUP(_xlfn.TEXTJOIN(" vs ",,C2472:D2472),Calendar!G:G,Calendar!K:K),"")</f>
        <v/>
      </c>
      <c r="AJ2472" s="61" t="str">
        <f>IF(AND(K2472&lt;&gt;"Match of the Day",K2472&lt;&gt;"Match of the Day 2",K2472&lt;&gt;"Match of the Day Repeat"),"",1+MAX($AJ$10:AJ2471))</f>
        <v/>
      </c>
    </row>
    <row r="2473" spans="34:36" x14ac:dyDescent="0.35">
      <c r="AH2473" s="16" t="str">
        <f>IF(AND(B2473="Premier League",E2473="Live"),_xlfn.XLOOKUP(_xlfn.TEXTJOIN(" vs ",,C2473:D2473),Calendar!G:G,Calendar!B:B),IF(AND(B2473="Premier League",E2473="Highlights"),_xlfn.XLOOKUP(H2473,Calendar!O:O,Calendar!N:N,,-1),""))</f>
        <v/>
      </c>
      <c r="AI2473" s="61" t="str">
        <f>IF(AND(AH2473&lt;&gt;"",E2473="Live"),_xlfn.XLOOKUP(_xlfn.TEXTJOIN(" vs ",,C2473:D2473),Calendar!G:G,Calendar!K:K),"")</f>
        <v/>
      </c>
      <c r="AJ2473" s="61" t="str">
        <f>IF(AND(K2473&lt;&gt;"Match of the Day",K2473&lt;&gt;"Match of the Day 2",K2473&lt;&gt;"Match of the Day Repeat"),"",1+MAX($AJ$10:AJ2472))</f>
        <v/>
      </c>
    </row>
    <row r="2474" spans="34:36" x14ac:dyDescent="0.35">
      <c r="AH2474" s="16" t="str">
        <f>IF(AND(B2474="Premier League",E2474="Live"),_xlfn.XLOOKUP(_xlfn.TEXTJOIN(" vs ",,C2474:D2474),Calendar!G:G,Calendar!B:B),IF(AND(B2474="Premier League",E2474="Highlights"),_xlfn.XLOOKUP(H2474,Calendar!O:O,Calendar!N:N,,-1),""))</f>
        <v/>
      </c>
      <c r="AI2474" s="61" t="str">
        <f>IF(AND(AH2474&lt;&gt;"",E2474="Live"),_xlfn.XLOOKUP(_xlfn.TEXTJOIN(" vs ",,C2474:D2474),Calendar!G:G,Calendar!K:K),"")</f>
        <v/>
      </c>
      <c r="AJ2474" s="61" t="str">
        <f>IF(AND(K2474&lt;&gt;"Match of the Day",K2474&lt;&gt;"Match of the Day 2",K2474&lt;&gt;"Match of the Day Repeat"),"",1+MAX($AJ$10:AJ2473))</f>
        <v/>
      </c>
    </row>
    <row r="2475" spans="34:36" x14ac:dyDescent="0.35">
      <c r="AH2475" s="16" t="str">
        <f>IF(AND(B2475="Premier League",E2475="Live"),_xlfn.XLOOKUP(_xlfn.TEXTJOIN(" vs ",,C2475:D2475),Calendar!G:G,Calendar!B:B),IF(AND(B2475="Premier League",E2475="Highlights"),_xlfn.XLOOKUP(H2475,Calendar!O:O,Calendar!N:N,,-1),""))</f>
        <v/>
      </c>
      <c r="AI2475" s="61" t="str">
        <f>IF(AND(AH2475&lt;&gt;"",E2475="Live"),_xlfn.XLOOKUP(_xlfn.TEXTJOIN(" vs ",,C2475:D2475),Calendar!G:G,Calendar!K:K),"")</f>
        <v/>
      </c>
      <c r="AJ2475" s="61" t="str">
        <f>IF(AND(K2475&lt;&gt;"Match of the Day",K2475&lt;&gt;"Match of the Day 2",K2475&lt;&gt;"Match of the Day Repeat"),"",1+MAX($AJ$10:AJ2474))</f>
        <v/>
      </c>
    </row>
    <row r="2476" spans="34:36" x14ac:dyDescent="0.35">
      <c r="AH2476" s="16" t="str">
        <f>IF(AND(B2476="Premier League",E2476="Live"),_xlfn.XLOOKUP(_xlfn.TEXTJOIN(" vs ",,C2476:D2476),Calendar!G:G,Calendar!B:B),IF(AND(B2476="Premier League",E2476="Highlights"),_xlfn.XLOOKUP(H2476,Calendar!O:O,Calendar!N:N,,-1),""))</f>
        <v/>
      </c>
      <c r="AI2476" s="61" t="str">
        <f>IF(AND(AH2476&lt;&gt;"",E2476="Live"),_xlfn.XLOOKUP(_xlfn.TEXTJOIN(" vs ",,C2476:D2476),Calendar!G:G,Calendar!K:K),"")</f>
        <v/>
      </c>
      <c r="AJ2476" s="61" t="str">
        <f>IF(AND(K2476&lt;&gt;"Match of the Day",K2476&lt;&gt;"Match of the Day 2",K2476&lt;&gt;"Match of the Day Repeat"),"",1+MAX($AJ$10:AJ2475))</f>
        <v/>
      </c>
    </row>
    <row r="2477" spans="34:36" x14ac:dyDescent="0.35">
      <c r="AH2477" s="16" t="str">
        <f>IF(AND(B2477="Premier League",E2477="Live"),_xlfn.XLOOKUP(_xlfn.TEXTJOIN(" vs ",,C2477:D2477),Calendar!G:G,Calendar!B:B),IF(AND(B2477="Premier League",E2477="Highlights"),_xlfn.XLOOKUP(H2477,Calendar!O:O,Calendar!N:N,,-1),""))</f>
        <v/>
      </c>
      <c r="AI2477" s="61" t="str">
        <f>IF(AND(AH2477&lt;&gt;"",E2477="Live"),_xlfn.XLOOKUP(_xlfn.TEXTJOIN(" vs ",,C2477:D2477),Calendar!G:G,Calendar!K:K),"")</f>
        <v/>
      </c>
      <c r="AJ2477" s="61" t="str">
        <f>IF(AND(K2477&lt;&gt;"Match of the Day",K2477&lt;&gt;"Match of the Day 2",K2477&lt;&gt;"Match of the Day Repeat"),"",1+MAX($AJ$10:AJ2476))</f>
        <v/>
      </c>
    </row>
    <row r="2478" spans="34:36" x14ac:dyDescent="0.35">
      <c r="AH2478" s="16" t="str">
        <f>IF(AND(B2478="Premier League",E2478="Live"),_xlfn.XLOOKUP(_xlfn.TEXTJOIN(" vs ",,C2478:D2478),Calendar!G:G,Calendar!B:B),IF(AND(B2478="Premier League",E2478="Highlights"),_xlfn.XLOOKUP(H2478,Calendar!O:O,Calendar!N:N,,-1),""))</f>
        <v/>
      </c>
      <c r="AI2478" s="61" t="str">
        <f>IF(AND(AH2478&lt;&gt;"",E2478="Live"),_xlfn.XLOOKUP(_xlfn.TEXTJOIN(" vs ",,C2478:D2478),Calendar!G:G,Calendar!K:K),"")</f>
        <v/>
      </c>
      <c r="AJ2478" s="61" t="str">
        <f>IF(AND(K2478&lt;&gt;"Match of the Day",K2478&lt;&gt;"Match of the Day 2",K2478&lt;&gt;"Match of the Day Repeat"),"",1+MAX($AJ$10:AJ2477))</f>
        <v/>
      </c>
    </row>
    <row r="2479" spans="34:36" x14ac:dyDescent="0.35">
      <c r="AH2479" s="16" t="str">
        <f>IF(AND(B2479="Premier League",E2479="Live"),_xlfn.XLOOKUP(_xlfn.TEXTJOIN(" vs ",,C2479:D2479),Calendar!G:G,Calendar!B:B),IF(AND(B2479="Premier League",E2479="Highlights"),_xlfn.XLOOKUP(H2479,Calendar!O:O,Calendar!N:N,,-1),""))</f>
        <v/>
      </c>
      <c r="AI2479" s="61" t="str">
        <f>IF(AND(AH2479&lt;&gt;"",E2479="Live"),_xlfn.XLOOKUP(_xlfn.TEXTJOIN(" vs ",,C2479:D2479),Calendar!G:G,Calendar!K:K),"")</f>
        <v/>
      </c>
      <c r="AJ2479" s="61" t="str">
        <f>IF(AND(K2479&lt;&gt;"Match of the Day",K2479&lt;&gt;"Match of the Day 2",K2479&lt;&gt;"Match of the Day Repeat"),"",1+MAX($AJ$10:AJ2478))</f>
        <v/>
      </c>
    </row>
    <row r="2480" spans="34:36" x14ac:dyDescent="0.35">
      <c r="AH2480" s="16" t="str">
        <f>IF(AND(B2480="Premier League",E2480="Live"),_xlfn.XLOOKUP(_xlfn.TEXTJOIN(" vs ",,C2480:D2480),Calendar!G:G,Calendar!B:B),IF(AND(B2480="Premier League",E2480="Highlights"),_xlfn.XLOOKUP(H2480,Calendar!O:O,Calendar!N:N,,-1),""))</f>
        <v/>
      </c>
      <c r="AI2480" s="61" t="str">
        <f>IF(AND(AH2480&lt;&gt;"",E2480="Live"),_xlfn.XLOOKUP(_xlfn.TEXTJOIN(" vs ",,C2480:D2480),Calendar!G:G,Calendar!K:K),"")</f>
        <v/>
      </c>
      <c r="AJ2480" s="61" t="str">
        <f>IF(AND(K2480&lt;&gt;"Match of the Day",K2480&lt;&gt;"Match of the Day 2",K2480&lt;&gt;"Match of the Day Repeat"),"",1+MAX($AJ$10:AJ2479))</f>
        <v/>
      </c>
    </row>
    <row r="2481" spans="34:36" x14ac:dyDescent="0.35">
      <c r="AH2481" s="16" t="str">
        <f>IF(AND(B2481="Premier League",E2481="Live"),_xlfn.XLOOKUP(_xlfn.TEXTJOIN(" vs ",,C2481:D2481),Calendar!G:G,Calendar!B:B),IF(AND(B2481="Premier League",E2481="Highlights"),_xlfn.XLOOKUP(H2481,Calendar!O:O,Calendar!N:N,,-1),""))</f>
        <v/>
      </c>
      <c r="AI2481" s="61" t="str">
        <f>IF(AND(AH2481&lt;&gt;"",E2481="Live"),_xlfn.XLOOKUP(_xlfn.TEXTJOIN(" vs ",,C2481:D2481),Calendar!G:G,Calendar!K:K),"")</f>
        <v/>
      </c>
      <c r="AJ2481" s="61" t="str">
        <f>IF(AND(K2481&lt;&gt;"Match of the Day",K2481&lt;&gt;"Match of the Day 2",K2481&lt;&gt;"Match of the Day Repeat"),"",1+MAX($AJ$10:AJ2480))</f>
        <v/>
      </c>
    </row>
    <row r="2482" spans="34:36" x14ac:dyDescent="0.35">
      <c r="AH2482" s="16" t="str">
        <f>IF(AND(B2482="Premier League",E2482="Live"),_xlfn.XLOOKUP(_xlfn.TEXTJOIN(" vs ",,C2482:D2482),Calendar!G:G,Calendar!B:B),IF(AND(B2482="Premier League",E2482="Highlights"),_xlfn.XLOOKUP(H2482,Calendar!O:O,Calendar!N:N,,-1),""))</f>
        <v/>
      </c>
      <c r="AI2482" s="61" t="str">
        <f>IF(AND(AH2482&lt;&gt;"",E2482="Live"),_xlfn.XLOOKUP(_xlfn.TEXTJOIN(" vs ",,C2482:D2482),Calendar!G:G,Calendar!K:K),"")</f>
        <v/>
      </c>
      <c r="AJ2482" s="61" t="str">
        <f>IF(AND(K2482&lt;&gt;"Match of the Day",K2482&lt;&gt;"Match of the Day 2",K2482&lt;&gt;"Match of the Day Repeat"),"",1+MAX($AJ$10:AJ2481))</f>
        <v/>
      </c>
    </row>
    <row r="2483" spans="34:36" x14ac:dyDescent="0.35">
      <c r="AH2483" s="16" t="str">
        <f>IF(AND(B2483="Premier League",E2483="Live"),_xlfn.XLOOKUP(_xlfn.TEXTJOIN(" vs ",,C2483:D2483),Calendar!G:G,Calendar!B:B),IF(AND(B2483="Premier League",E2483="Highlights"),_xlfn.XLOOKUP(H2483,Calendar!O:O,Calendar!N:N,,-1),""))</f>
        <v/>
      </c>
      <c r="AI2483" s="61" t="str">
        <f>IF(AND(AH2483&lt;&gt;"",E2483="Live"),_xlfn.XLOOKUP(_xlfn.TEXTJOIN(" vs ",,C2483:D2483),Calendar!G:G,Calendar!K:K),"")</f>
        <v/>
      </c>
      <c r="AJ2483" s="61" t="str">
        <f>IF(AND(K2483&lt;&gt;"Match of the Day",K2483&lt;&gt;"Match of the Day 2",K2483&lt;&gt;"Match of the Day Repeat"),"",1+MAX($AJ$10:AJ2482))</f>
        <v/>
      </c>
    </row>
    <row r="2484" spans="34:36" x14ac:dyDescent="0.35">
      <c r="AH2484" s="16" t="str">
        <f>IF(AND(B2484="Premier League",E2484="Live"),_xlfn.XLOOKUP(_xlfn.TEXTJOIN(" vs ",,C2484:D2484),Calendar!G:G,Calendar!B:B),IF(AND(B2484="Premier League",E2484="Highlights"),_xlfn.XLOOKUP(H2484,Calendar!O:O,Calendar!N:N,,-1),""))</f>
        <v/>
      </c>
      <c r="AI2484" s="61" t="str">
        <f>IF(AND(AH2484&lt;&gt;"",E2484="Live"),_xlfn.XLOOKUP(_xlfn.TEXTJOIN(" vs ",,C2484:D2484),Calendar!G:G,Calendar!K:K),"")</f>
        <v/>
      </c>
      <c r="AJ2484" s="61" t="str">
        <f>IF(AND(K2484&lt;&gt;"Match of the Day",K2484&lt;&gt;"Match of the Day 2",K2484&lt;&gt;"Match of the Day Repeat"),"",1+MAX($AJ$10:AJ2483))</f>
        <v/>
      </c>
    </row>
    <row r="2485" spans="34:36" x14ac:dyDescent="0.35">
      <c r="AH2485" s="16" t="str">
        <f>IF(AND(B2485="Premier League",E2485="Live"),_xlfn.XLOOKUP(_xlfn.TEXTJOIN(" vs ",,C2485:D2485),Calendar!G:G,Calendar!B:B),IF(AND(B2485="Premier League",E2485="Highlights"),_xlfn.XLOOKUP(H2485,Calendar!O:O,Calendar!N:N,,-1),""))</f>
        <v/>
      </c>
      <c r="AI2485" s="61" t="str">
        <f>IF(AND(AH2485&lt;&gt;"",E2485="Live"),_xlfn.XLOOKUP(_xlfn.TEXTJOIN(" vs ",,C2485:D2485),Calendar!G:G,Calendar!K:K),"")</f>
        <v/>
      </c>
      <c r="AJ2485" s="61" t="str">
        <f>IF(AND(K2485&lt;&gt;"Match of the Day",K2485&lt;&gt;"Match of the Day 2",K2485&lt;&gt;"Match of the Day Repeat"),"",1+MAX($AJ$10:AJ2484))</f>
        <v/>
      </c>
    </row>
    <row r="2486" spans="34:36" x14ac:dyDescent="0.35">
      <c r="AH2486" s="16" t="str">
        <f>IF(AND(B2486="Premier League",E2486="Live"),_xlfn.XLOOKUP(_xlfn.TEXTJOIN(" vs ",,C2486:D2486),Calendar!G:G,Calendar!B:B),IF(AND(B2486="Premier League",E2486="Highlights"),_xlfn.XLOOKUP(H2486,Calendar!O:O,Calendar!N:N,,-1),""))</f>
        <v/>
      </c>
      <c r="AI2486" s="61" t="str">
        <f>IF(AND(AH2486&lt;&gt;"",E2486="Live"),_xlfn.XLOOKUP(_xlfn.TEXTJOIN(" vs ",,C2486:D2486),Calendar!G:G,Calendar!K:K),"")</f>
        <v/>
      </c>
      <c r="AJ2486" s="61" t="str">
        <f>IF(AND(K2486&lt;&gt;"Match of the Day",K2486&lt;&gt;"Match of the Day 2",K2486&lt;&gt;"Match of the Day Repeat"),"",1+MAX($AJ$10:AJ2485))</f>
        <v/>
      </c>
    </row>
    <row r="2487" spans="34:36" x14ac:dyDescent="0.35">
      <c r="AH2487" s="16" t="str">
        <f>IF(AND(B2487="Premier League",E2487="Live"),_xlfn.XLOOKUP(_xlfn.TEXTJOIN(" vs ",,C2487:D2487),Calendar!G:G,Calendar!B:B),IF(AND(B2487="Premier League",E2487="Highlights"),_xlfn.XLOOKUP(H2487,Calendar!O:O,Calendar!N:N,,-1),""))</f>
        <v/>
      </c>
      <c r="AI2487" s="61" t="str">
        <f>IF(AND(AH2487&lt;&gt;"",E2487="Live"),_xlfn.XLOOKUP(_xlfn.TEXTJOIN(" vs ",,C2487:D2487),Calendar!G:G,Calendar!K:K),"")</f>
        <v/>
      </c>
      <c r="AJ2487" s="61" t="str">
        <f>IF(AND(K2487&lt;&gt;"Match of the Day",K2487&lt;&gt;"Match of the Day 2",K2487&lt;&gt;"Match of the Day Repeat"),"",1+MAX($AJ$10:AJ2486))</f>
        <v/>
      </c>
    </row>
    <row r="2488" spans="34:36" x14ac:dyDescent="0.35">
      <c r="AH2488" s="16" t="str">
        <f>IF(AND(B2488="Premier League",E2488="Live"),_xlfn.XLOOKUP(_xlfn.TEXTJOIN(" vs ",,C2488:D2488),Calendar!G:G,Calendar!B:B),IF(AND(B2488="Premier League",E2488="Highlights"),_xlfn.XLOOKUP(H2488,Calendar!O:O,Calendar!N:N,,-1),""))</f>
        <v/>
      </c>
      <c r="AI2488" s="61" t="str">
        <f>IF(AND(AH2488&lt;&gt;"",E2488="Live"),_xlfn.XLOOKUP(_xlfn.TEXTJOIN(" vs ",,C2488:D2488),Calendar!G:G,Calendar!K:K),"")</f>
        <v/>
      </c>
      <c r="AJ2488" s="61" t="str">
        <f>IF(AND(K2488&lt;&gt;"Match of the Day",K2488&lt;&gt;"Match of the Day 2",K2488&lt;&gt;"Match of the Day Repeat"),"",1+MAX($AJ$10:AJ2487))</f>
        <v/>
      </c>
    </row>
    <row r="2489" spans="34:36" x14ac:dyDescent="0.35">
      <c r="AH2489" s="16" t="str">
        <f>IF(AND(B2489="Premier League",E2489="Live"),_xlfn.XLOOKUP(_xlfn.TEXTJOIN(" vs ",,C2489:D2489),Calendar!G:G,Calendar!B:B),IF(AND(B2489="Premier League",E2489="Highlights"),_xlfn.XLOOKUP(H2489,Calendar!O:O,Calendar!N:N,,-1),""))</f>
        <v/>
      </c>
      <c r="AI2489" s="61" t="str">
        <f>IF(AND(AH2489&lt;&gt;"",E2489="Live"),_xlfn.XLOOKUP(_xlfn.TEXTJOIN(" vs ",,C2489:D2489),Calendar!G:G,Calendar!K:K),"")</f>
        <v/>
      </c>
      <c r="AJ2489" s="61" t="str">
        <f>IF(AND(K2489&lt;&gt;"Match of the Day",K2489&lt;&gt;"Match of the Day 2",K2489&lt;&gt;"Match of the Day Repeat"),"",1+MAX($AJ$10:AJ2488))</f>
        <v/>
      </c>
    </row>
    <row r="2490" spans="34:36" x14ac:dyDescent="0.35">
      <c r="AH2490" s="16" t="str">
        <f>IF(AND(B2490="Premier League",E2490="Live"),_xlfn.XLOOKUP(_xlfn.TEXTJOIN(" vs ",,C2490:D2490),Calendar!G:G,Calendar!B:B),IF(AND(B2490="Premier League",E2490="Highlights"),_xlfn.XLOOKUP(H2490,Calendar!O:O,Calendar!N:N,,-1),""))</f>
        <v/>
      </c>
      <c r="AI2490" s="61" t="str">
        <f>IF(AND(AH2490&lt;&gt;"",E2490="Live"),_xlfn.XLOOKUP(_xlfn.TEXTJOIN(" vs ",,C2490:D2490),Calendar!G:G,Calendar!K:K),"")</f>
        <v/>
      </c>
      <c r="AJ2490" s="61" t="str">
        <f>IF(AND(K2490&lt;&gt;"Match of the Day",K2490&lt;&gt;"Match of the Day 2",K2490&lt;&gt;"Match of the Day Repeat"),"",1+MAX($AJ$10:AJ2489))</f>
        <v/>
      </c>
    </row>
    <row r="2491" spans="34:36" x14ac:dyDescent="0.35">
      <c r="AH2491" s="16" t="str">
        <f>IF(AND(B2491="Premier League",E2491="Live"),_xlfn.XLOOKUP(_xlfn.TEXTJOIN(" vs ",,C2491:D2491),Calendar!G:G,Calendar!B:B),IF(AND(B2491="Premier League",E2491="Highlights"),_xlfn.XLOOKUP(H2491,Calendar!O:O,Calendar!N:N,,-1),""))</f>
        <v/>
      </c>
      <c r="AI2491" s="61" t="str">
        <f>IF(AND(AH2491&lt;&gt;"",E2491="Live"),_xlfn.XLOOKUP(_xlfn.TEXTJOIN(" vs ",,C2491:D2491),Calendar!G:G,Calendar!K:K),"")</f>
        <v/>
      </c>
      <c r="AJ2491" s="61" t="str">
        <f>IF(AND(K2491&lt;&gt;"Match of the Day",K2491&lt;&gt;"Match of the Day 2",K2491&lt;&gt;"Match of the Day Repeat"),"",1+MAX($AJ$10:AJ2490))</f>
        <v/>
      </c>
    </row>
    <row r="2492" spans="34:36" x14ac:dyDescent="0.35">
      <c r="AH2492" s="16" t="str">
        <f>IF(AND(B2492="Premier League",E2492="Live"),_xlfn.XLOOKUP(_xlfn.TEXTJOIN(" vs ",,C2492:D2492),Calendar!G:G,Calendar!B:B),IF(AND(B2492="Premier League",E2492="Highlights"),_xlfn.XLOOKUP(H2492,Calendar!O:O,Calendar!N:N,,-1),""))</f>
        <v/>
      </c>
      <c r="AI2492" s="61" t="str">
        <f>IF(AND(AH2492&lt;&gt;"",E2492="Live"),_xlfn.XLOOKUP(_xlfn.TEXTJOIN(" vs ",,C2492:D2492),Calendar!G:G,Calendar!K:K),"")</f>
        <v/>
      </c>
      <c r="AJ2492" s="61" t="str">
        <f>IF(AND(K2492&lt;&gt;"Match of the Day",K2492&lt;&gt;"Match of the Day 2",K2492&lt;&gt;"Match of the Day Repeat"),"",1+MAX($AJ$10:AJ2491))</f>
        <v/>
      </c>
    </row>
    <row r="2493" spans="34:36" x14ac:dyDescent="0.35">
      <c r="AH2493" s="16" t="str">
        <f>IF(AND(B2493="Premier League",E2493="Live"),_xlfn.XLOOKUP(_xlfn.TEXTJOIN(" vs ",,C2493:D2493),Calendar!G:G,Calendar!B:B),IF(AND(B2493="Premier League",E2493="Highlights"),_xlfn.XLOOKUP(H2493,Calendar!O:O,Calendar!N:N,,-1),""))</f>
        <v/>
      </c>
      <c r="AI2493" s="61" t="str">
        <f>IF(AND(AH2493&lt;&gt;"",E2493="Live"),_xlfn.XLOOKUP(_xlfn.TEXTJOIN(" vs ",,C2493:D2493),Calendar!G:G,Calendar!K:K),"")</f>
        <v/>
      </c>
      <c r="AJ2493" s="61" t="str">
        <f>IF(AND(K2493&lt;&gt;"Match of the Day",K2493&lt;&gt;"Match of the Day 2",K2493&lt;&gt;"Match of the Day Repeat"),"",1+MAX($AJ$10:AJ2492))</f>
        <v/>
      </c>
    </row>
    <row r="2494" spans="34:36" x14ac:dyDescent="0.35">
      <c r="AH2494" s="16" t="str">
        <f>IF(AND(B2494="Premier League",E2494="Live"),_xlfn.XLOOKUP(_xlfn.TEXTJOIN(" vs ",,C2494:D2494),Calendar!G:G,Calendar!B:B),IF(AND(B2494="Premier League",E2494="Highlights"),_xlfn.XLOOKUP(H2494,Calendar!O:O,Calendar!N:N,,-1),""))</f>
        <v/>
      </c>
      <c r="AI2494" s="61" t="str">
        <f>IF(AND(AH2494&lt;&gt;"",E2494="Live"),_xlfn.XLOOKUP(_xlfn.TEXTJOIN(" vs ",,C2494:D2494),Calendar!G:G,Calendar!K:K),"")</f>
        <v/>
      </c>
      <c r="AJ2494" s="61" t="str">
        <f>IF(AND(K2494&lt;&gt;"Match of the Day",K2494&lt;&gt;"Match of the Day 2",K2494&lt;&gt;"Match of the Day Repeat"),"",1+MAX($AJ$10:AJ2493))</f>
        <v/>
      </c>
    </row>
    <row r="2495" spans="34:36" x14ac:dyDescent="0.35">
      <c r="AH2495" s="16" t="str">
        <f>IF(AND(B2495="Premier League",E2495="Live"),_xlfn.XLOOKUP(_xlfn.TEXTJOIN(" vs ",,C2495:D2495),Calendar!G:G,Calendar!B:B),IF(AND(B2495="Premier League",E2495="Highlights"),_xlfn.XLOOKUP(H2495,Calendar!O:O,Calendar!N:N,,-1),""))</f>
        <v/>
      </c>
      <c r="AI2495" s="61" t="str">
        <f>IF(AND(AH2495&lt;&gt;"",E2495="Live"),_xlfn.XLOOKUP(_xlfn.TEXTJOIN(" vs ",,C2495:D2495),Calendar!G:G,Calendar!K:K),"")</f>
        <v/>
      </c>
      <c r="AJ2495" s="61" t="str">
        <f>IF(AND(K2495&lt;&gt;"Match of the Day",K2495&lt;&gt;"Match of the Day 2",K2495&lt;&gt;"Match of the Day Repeat"),"",1+MAX($AJ$10:AJ2494))</f>
        <v/>
      </c>
    </row>
    <row r="2496" spans="34:36" x14ac:dyDescent="0.35">
      <c r="AH2496" s="16" t="str">
        <f>IF(AND(B2496="Premier League",E2496="Live"),_xlfn.XLOOKUP(_xlfn.TEXTJOIN(" vs ",,C2496:D2496),Calendar!G:G,Calendar!B:B),IF(AND(B2496="Premier League",E2496="Highlights"),_xlfn.XLOOKUP(H2496,Calendar!O:O,Calendar!N:N,,-1),""))</f>
        <v/>
      </c>
      <c r="AI2496" s="61" t="str">
        <f>IF(AND(AH2496&lt;&gt;"",E2496="Live"),_xlfn.XLOOKUP(_xlfn.TEXTJOIN(" vs ",,C2496:D2496),Calendar!G:G,Calendar!K:K),"")</f>
        <v/>
      </c>
      <c r="AJ2496" s="61" t="str">
        <f>IF(AND(K2496&lt;&gt;"Match of the Day",K2496&lt;&gt;"Match of the Day 2",K2496&lt;&gt;"Match of the Day Repeat"),"",1+MAX($AJ$10:AJ2495))</f>
        <v/>
      </c>
    </row>
    <row r="2497" spans="34:36" x14ac:dyDescent="0.35">
      <c r="AH2497" s="16" t="str">
        <f>IF(AND(B2497="Premier League",E2497="Live"),_xlfn.XLOOKUP(_xlfn.TEXTJOIN(" vs ",,C2497:D2497),Calendar!G:G,Calendar!B:B),IF(AND(B2497="Premier League",E2497="Highlights"),_xlfn.XLOOKUP(H2497,Calendar!O:O,Calendar!N:N,,-1),""))</f>
        <v/>
      </c>
      <c r="AI2497" s="61" t="str">
        <f>IF(AND(AH2497&lt;&gt;"",E2497="Live"),_xlfn.XLOOKUP(_xlfn.TEXTJOIN(" vs ",,C2497:D2497),Calendar!G:G,Calendar!K:K),"")</f>
        <v/>
      </c>
      <c r="AJ2497" s="61" t="str">
        <f>IF(AND(K2497&lt;&gt;"Match of the Day",K2497&lt;&gt;"Match of the Day 2",K2497&lt;&gt;"Match of the Day Repeat"),"",1+MAX($AJ$10:AJ2496))</f>
        <v/>
      </c>
    </row>
    <row r="2498" spans="34:36" x14ac:dyDescent="0.35">
      <c r="AH2498" s="16" t="str">
        <f>IF(AND(B2498="Premier League",E2498="Live"),_xlfn.XLOOKUP(_xlfn.TEXTJOIN(" vs ",,C2498:D2498),Calendar!G:G,Calendar!B:B),IF(AND(B2498="Premier League",E2498="Highlights"),_xlfn.XLOOKUP(H2498,Calendar!O:O,Calendar!N:N,,-1),""))</f>
        <v/>
      </c>
      <c r="AI2498" s="61" t="str">
        <f>IF(AND(AH2498&lt;&gt;"",E2498="Live"),_xlfn.XLOOKUP(_xlfn.TEXTJOIN(" vs ",,C2498:D2498),Calendar!G:G,Calendar!K:K),"")</f>
        <v/>
      </c>
      <c r="AJ2498" s="61" t="str">
        <f>IF(AND(K2498&lt;&gt;"Match of the Day",K2498&lt;&gt;"Match of the Day 2",K2498&lt;&gt;"Match of the Day Repeat"),"",1+MAX($AJ$10:AJ2497))</f>
        <v/>
      </c>
    </row>
    <row r="2499" spans="34:36" x14ac:dyDescent="0.35">
      <c r="AH2499" s="16" t="str">
        <f>IF(AND(B2499="Premier League",E2499="Live"),_xlfn.XLOOKUP(_xlfn.TEXTJOIN(" vs ",,C2499:D2499),Calendar!G:G,Calendar!B:B),IF(AND(B2499="Premier League",E2499="Highlights"),_xlfn.XLOOKUP(H2499,Calendar!O:O,Calendar!N:N,,-1),""))</f>
        <v/>
      </c>
      <c r="AI2499" s="61" t="str">
        <f>IF(AND(AH2499&lt;&gt;"",E2499="Live"),_xlfn.XLOOKUP(_xlfn.TEXTJOIN(" vs ",,C2499:D2499),Calendar!G:G,Calendar!K:K),"")</f>
        <v/>
      </c>
      <c r="AJ2499" s="61" t="str">
        <f>IF(AND(K2499&lt;&gt;"Match of the Day",K2499&lt;&gt;"Match of the Day 2",K2499&lt;&gt;"Match of the Day Repeat"),"",1+MAX($AJ$10:AJ2498))</f>
        <v/>
      </c>
    </row>
    <row r="2500" spans="34:36" x14ac:dyDescent="0.35">
      <c r="AH2500" s="16" t="str">
        <f>IF(AND(B2500="Premier League",E2500="Live"),_xlfn.XLOOKUP(_xlfn.TEXTJOIN(" vs ",,C2500:D2500),Calendar!G:G,Calendar!B:B),IF(AND(B2500="Premier League",E2500="Highlights"),_xlfn.XLOOKUP(H2500,Calendar!O:O,Calendar!N:N,,-1),""))</f>
        <v/>
      </c>
      <c r="AI2500" s="61" t="str">
        <f>IF(AND(AH2500&lt;&gt;"",E2500="Live"),_xlfn.XLOOKUP(_xlfn.TEXTJOIN(" vs ",,C2500:D2500),Calendar!G:G,Calendar!K:K),"")</f>
        <v/>
      </c>
      <c r="AJ2500" s="61" t="str">
        <f>IF(AND(K2500&lt;&gt;"Match of the Day",K2500&lt;&gt;"Match of the Day 2",K2500&lt;&gt;"Match of the Day Repeat"),"",1+MAX($AJ$10:AJ2499))</f>
        <v/>
      </c>
    </row>
    <row r="2501" spans="34:36" x14ac:dyDescent="0.35">
      <c r="AH2501" s="16" t="str">
        <f>IF(AND(B2501="Premier League",E2501="Live"),_xlfn.XLOOKUP(_xlfn.TEXTJOIN(" vs ",,C2501:D2501),Calendar!G:G,Calendar!B:B),IF(AND(B2501="Premier League",E2501="Highlights"),_xlfn.XLOOKUP(H2501,Calendar!O:O,Calendar!N:N,,-1),""))</f>
        <v/>
      </c>
      <c r="AI2501" s="61" t="str">
        <f>IF(AND(AH2501&lt;&gt;"",E2501="Live"),_xlfn.XLOOKUP(_xlfn.TEXTJOIN(" vs ",,C2501:D2501),Calendar!G:G,Calendar!K:K),"")</f>
        <v/>
      </c>
      <c r="AJ2501" s="61" t="str">
        <f>IF(AND(K2501&lt;&gt;"Match of the Day",K2501&lt;&gt;"Match of the Day 2",K2501&lt;&gt;"Match of the Day Repeat"),"",1+MAX($AJ$10:AJ2500))</f>
        <v/>
      </c>
    </row>
    <row r="2502" spans="34:36" x14ac:dyDescent="0.35">
      <c r="AH2502" s="16" t="str">
        <f>IF(AND(B2502="Premier League",E2502="Live"),_xlfn.XLOOKUP(_xlfn.TEXTJOIN(" vs ",,C2502:D2502),Calendar!G:G,Calendar!B:B),IF(AND(B2502="Premier League",E2502="Highlights"),_xlfn.XLOOKUP(H2502,Calendar!O:O,Calendar!N:N,,-1),""))</f>
        <v/>
      </c>
      <c r="AI2502" s="61" t="str">
        <f>IF(AND(AH2502&lt;&gt;"",E2502="Live"),_xlfn.XLOOKUP(_xlfn.TEXTJOIN(" vs ",,C2502:D2502),Calendar!G:G,Calendar!K:K),"")</f>
        <v/>
      </c>
      <c r="AJ2502" s="61" t="str">
        <f>IF(AND(K2502&lt;&gt;"Match of the Day",K2502&lt;&gt;"Match of the Day 2",K2502&lt;&gt;"Match of the Day Repeat"),"",1+MAX($AJ$10:AJ2501))</f>
        <v/>
      </c>
    </row>
    <row r="2503" spans="34:36" x14ac:dyDescent="0.35">
      <c r="AH2503" s="16" t="str">
        <f>IF(AND(B2503="Premier League",E2503="Live"),_xlfn.XLOOKUP(_xlfn.TEXTJOIN(" vs ",,C2503:D2503),Calendar!G:G,Calendar!B:B),IF(AND(B2503="Premier League",E2503="Highlights"),_xlfn.XLOOKUP(H2503,Calendar!O:O,Calendar!N:N,,-1),""))</f>
        <v/>
      </c>
      <c r="AI2503" s="61" t="str">
        <f>IF(AND(AH2503&lt;&gt;"",E2503="Live"),_xlfn.XLOOKUP(_xlfn.TEXTJOIN(" vs ",,C2503:D2503),Calendar!G:G,Calendar!K:K),"")</f>
        <v/>
      </c>
      <c r="AJ2503" s="61" t="str">
        <f>IF(AND(K2503&lt;&gt;"Match of the Day",K2503&lt;&gt;"Match of the Day 2",K2503&lt;&gt;"Match of the Day Repeat"),"",1+MAX($AJ$10:AJ2502))</f>
        <v/>
      </c>
    </row>
    <row r="2504" spans="34:36" x14ac:dyDescent="0.35">
      <c r="AH2504" s="16" t="str">
        <f>IF(AND(B2504="Premier League",E2504="Live"),_xlfn.XLOOKUP(_xlfn.TEXTJOIN(" vs ",,C2504:D2504),Calendar!G:G,Calendar!B:B),IF(AND(B2504="Premier League",E2504="Highlights"),_xlfn.XLOOKUP(H2504,Calendar!O:O,Calendar!N:N,,-1),""))</f>
        <v/>
      </c>
      <c r="AI2504" s="61" t="str">
        <f>IF(AND(AH2504&lt;&gt;"",E2504="Live"),_xlfn.XLOOKUP(_xlfn.TEXTJOIN(" vs ",,C2504:D2504),Calendar!G:G,Calendar!K:K),"")</f>
        <v/>
      </c>
      <c r="AJ2504" s="61" t="str">
        <f>IF(AND(K2504&lt;&gt;"Match of the Day",K2504&lt;&gt;"Match of the Day 2",K2504&lt;&gt;"Match of the Day Repeat"),"",1+MAX($AJ$10:AJ2503))</f>
        <v/>
      </c>
    </row>
    <row r="2505" spans="34:36" x14ac:dyDescent="0.35">
      <c r="AH2505" s="16" t="str">
        <f>IF(AND(B2505="Premier League",E2505="Live"),_xlfn.XLOOKUP(_xlfn.TEXTJOIN(" vs ",,C2505:D2505),Calendar!G:G,Calendar!B:B),IF(AND(B2505="Premier League",E2505="Highlights"),_xlfn.XLOOKUP(H2505,Calendar!O:O,Calendar!N:N,,-1),""))</f>
        <v/>
      </c>
      <c r="AI2505" s="61" t="str">
        <f>IF(AND(AH2505&lt;&gt;"",E2505="Live"),_xlfn.XLOOKUP(_xlfn.TEXTJOIN(" vs ",,C2505:D2505),Calendar!G:G,Calendar!K:K),"")</f>
        <v/>
      </c>
      <c r="AJ2505" s="61" t="str">
        <f>IF(AND(K2505&lt;&gt;"Match of the Day",K2505&lt;&gt;"Match of the Day 2",K2505&lt;&gt;"Match of the Day Repeat"),"",1+MAX($AJ$10:AJ2504))</f>
        <v/>
      </c>
    </row>
    <row r="2506" spans="34:36" x14ac:dyDescent="0.35">
      <c r="AH2506" s="16" t="str">
        <f>IF(AND(B2506="Premier League",E2506="Live"),_xlfn.XLOOKUP(_xlfn.TEXTJOIN(" vs ",,C2506:D2506),Calendar!G:G,Calendar!B:B),IF(AND(B2506="Premier League",E2506="Highlights"),_xlfn.XLOOKUP(H2506,Calendar!O:O,Calendar!N:N,,-1),""))</f>
        <v/>
      </c>
      <c r="AI2506" s="61" t="str">
        <f>IF(AND(AH2506&lt;&gt;"",E2506="Live"),_xlfn.XLOOKUP(_xlfn.TEXTJOIN(" vs ",,C2506:D2506),Calendar!G:G,Calendar!K:K),"")</f>
        <v/>
      </c>
      <c r="AJ2506" s="61" t="str">
        <f>IF(AND(K2506&lt;&gt;"Match of the Day",K2506&lt;&gt;"Match of the Day 2",K2506&lt;&gt;"Match of the Day Repeat"),"",1+MAX($AJ$10:AJ2505))</f>
        <v/>
      </c>
    </row>
    <row r="2507" spans="34:36" x14ac:dyDescent="0.35">
      <c r="AH2507" s="16" t="str">
        <f>IF(AND(B2507="Premier League",E2507="Live"),_xlfn.XLOOKUP(_xlfn.TEXTJOIN(" vs ",,C2507:D2507),Calendar!G:G,Calendar!B:B),IF(AND(B2507="Premier League",E2507="Highlights"),_xlfn.XLOOKUP(H2507,Calendar!O:O,Calendar!N:N,,-1),""))</f>
        <v/>
      </c>
      <c r="AI2507" s="61" t="str">
        <f>IF(AND(AH2507&lt;&gt;"",E2507="Live"),_xlfn.XLOOKUP(_xlfn.TEXTJOIN(" vs ",,C2507:D2507),Calendar!G:G,Calendar!K:K),"")</f>
        <v/>
      </c>
      <c r="AJ2507" s="61" t="str">
        <f>IF(AND(K2507&lt;&gt;"Match of the Day",K2507&lt;&gt;"Match of the Day 2",K2507&lt;&gt;"Match of the Day Repeat"),"",1+MAX($AJ$10:AJ2506))</f>
        <v/>
      </c>
    </row>
    <row r="2508" spans="34:36" x14ac:dyDescent="0.35">
      <c r="AH2508" s="16" t="str">
        <f>IF(AND(B2508="Premier League",E2508="Live"),_xlfn.XLOOKUP(_xlfn.TEXTJOIN(" vs ",,C2508:D2508),Calendar!G:G,Calendar!B:B),IF(AND(B2508="Premier League",E2508="Highlights"),_xlfn.XLOOKUP(H2508,Calendar!O:O,Calendar!N:N,,-1),""))</f>
        <v/>
      </c>
      <c r="AI2508" s="61" t="str">
        <f>IF(AND(AH2508&lt;&gt;"",E2508="Live"),_xlfn.XLOOKUP(_xlfn.TEXTJOIN(" vs ",,C2508:D2508),Calendar!G:G,Calendar!K:K),"")</f>
        <v/>
      </c>
      <c r="AJ2508" s="61" t="str">
        <f>IF(AND(K2508&lt;&gt;"Match of the Day",K2508&lt;&gt;"Match of the Day 2",K2508&lt;&gt;"Match of the Day Repeat"),"",1+MAX($AJ$10:AJ2507))</f>
        <v/>
      </c>
    </row>
    <row r="2509" spans="34:36" x14ac:dyDescent="0.35">
      <c r="AH2509" s="16" t="str">
        <f>IF(AND(B2509="Premier League",E2509="Live"),_xlfn.XLOOKUP(_xlfn.TEXTJOIN(" vs ",,C2509:D2509),Calendar!G:G,Calendar!B:B),IF(AND(B2509="Premier League",E2509="Highlights"),_xlfn.XLOOKUP(H2509,Calendar!O:O,Calendar!N:N,,-1),""))</f>
        <v/>
      </c>
      <c r="AI2509" s="61" t="str">
        <f>IF(AND(AH2509&lt;&gt;"",E2509="Live"),_xlfn.XLOOKUP(_xlfn.TEXTJOIN(" vs ",,C2509:D2509),Calendar!G:G,Calendar!K:K),"")</f>
        <v/>
      </c>
      <c r="AJ2509" s="61" t="str">
        <f>IF(AND(K2509&lt;&gt;"Match of the Day",K2509&lt;&gt;"Match of the Day 2",K2509&lt;&gt;"Match of the Day Repeat"),"",1+MAX($AJ$10:AJ2508))</f>
        <v/>
      </c>
    </row>
    <row r="2510" spans="34:36" x14ac:dyDescent="0.35">
      <c r="AH2510" s="16" t="str">
        <f>IF(AND(B2510="Premier League",E2510="Live"),_xlfn.XLOOKUP(_xlfn.TEXTJOIN(" vs ",,C2510:D2510),Calendar!G:G,Calendar!B:B),IF(AND(B2510="Premier League",E2510="Highlights"),_xlfn.XLOOKUP(H2510,Calendar!O:O,Calendar!N:N,,-1),""))</f>
        <v/>
      </c>
      <c r="AI2510" s="61" t="str">
        <f>IF(AND(AH2510&lt;&gt;"",E2510="Live"),_xlfn.XLOOKUP(_xlfn.TEXTJOIN(" vs ",,C2510:D2510),Calendar!G:G,Calendar!K:K),"")</f>
        <v/>
      </c>
      <c r="AJ2510" s="61" t="str">
        <f>IF(AND(K2510&lt;&gt;"Match of the Day",K2510&lt;&gt;"Match of the Day 2",K2510&lt;&gt;"Match of the Day Repeat"),"",1+MAX($AJ$10:AJ2509))</f>
        <v/>
      </c>
    </row>
    <row r="2511" spans="34:36" x14ac:dyDescent="0.35">
      <c r="AH2511" s="16" t="str">
        <f>IF(AND(B2511="Premier League",E2511="Live"),_xlfn.XLOOKUP(_xlfn.TEXTJOIN(" vs ",,C2511:D2511),Calendar!G:G,Calendar!B:B),IF(AND(B2511="Premier League",E2511="Highlights"),_xlfn.XLOOKUP(H2511,Calendar!O:O,Calendar!N:N,,-1),""))</f>
        <v/>
      </c>
      <c r="AI2511" s="61" t="str">
        <f>IF(AND(AH2511&lt;&gt;"",E2511="Live"),_xlfn.XLOOKUP(_xlfn.TEXTJOIN(" vs ",,C2511:D2511),Calendar!G:G,Calendar!K:K),"")</f>
        <v/>
      </c>
      <c r="AJ2511" s="61" t="str">
        <f>IF(AND(K2511&lt;&gt;"Match of the Day",K2511&lt;&gt;"Match of the Day 2",K2511&lt;&gt;"Match of the Day Repeat"),"",1+MAX($AJ$10:AJ2510))</f>
        <v/>
      </c>
    </row>
    <row r="2512" spans="34:36" x14ac:dyDescent="0.35">
      <c r="AH2512" s="16" t="str">
        <f>IF(AND(B2512="Premier League",E2512="Live"),_xlfn.XLOOKUP(_xlfn.TEXTJOIN(" vs ",,C2512:D2512),Calendar!G:G,Calendar!B:B),IF(AND(B2512="Premier League",E2512="Highlights"),_xlfn.XLOOKUP(H2512,Calendar!O:O,Calendar!N:N,,-1),""))</f>
        <v/>
      </c>
      <c r="AI2512" s="61" t="str">
        <f>IF(AND(AH2512&lt;&gt;"",E2512="Live"),_xlfn.XLOOKUP(_xlfn.TEXTJOIN(" vs ",,C2512:D2512),Calendar!G:G,Calendar!K:K),"")</f>
        <v/>
      </c>
      <c r="AJ2512" s="61" t="str">
        <f>IF(AND(K2512&lt;&gt;"Match of the Day",K2512&lt;&gt;"Match of the Day 2",K2512&lt;&gt;"Match of the Day Repeat"),"",1+MAX($AJ$10:AJ2511))</f>
        <v/>
      </c>
    </row>
    <row r="2513" spans="34:36" x14ac:dyDescent="0.35">
      <c r="AH2513" s="16" t="str">
        <f>IF(AND(B2513="Premier League",E2513="Live"),_xlfn.XLOOKUP(_xlfn.TEXTJOIN(" vs ",,C2513:D2513),Calendar!G:G,Calendar!B:B),IF(AND(B2513="Premier League",E2513="Highlights"),_xlfn.XLOOKUP(H2513,Calendar!O:O,Calendar!N:N,,-1),""))</f>
        <v/>
      </c>
      <c r="AI2513" s="61" t="str">
        <f>IF(AND(AH2513&lt;&gt;"",E2513="Live"),_xlfn.XLOOKUP(_xlfn.TEXTJOIN(" vs ",,C2513:D2513),Calendar!G:G,Calendar!K:K),"")</f>
        <v/>
      </c>
      <c r="AJ2513" s="61" t="str">
        <f>IF(AND(K2513&lt;&gt;"Match of the Day",K2513&lt;&gt;"Match of the Day 2",K2513&lt;&gt;"Match of the Day Repeat"),"",1+MAX($AJ$10:AJ2512))</f>
        <v/>
      </c>
    </row>
    <row r="2514" spans="34:36" x14ac:dyDescent="0.35">
      <c r="AH2514" s="16" t="str">
        <f>IF(AND(B2514="Premier League",E2514="Live"),_xlfn.XLOOKUP(_xlfn.TEXTJOIN(" vs ",,C2514:D2514),Calendar!G:G,Calendar!B:B),IF(AND(B2514="Premier League",E2514="Highlights"),_xlfn.XLOOKUP(H2514,Calendar!O:O,Calendar!N:N,,-1),""))</f>
        <v/>
      </c>
      <c r="AI2514" s="61" t="str">
        <f>IF(AND(AH2514&lt;&gt;"",E2514="Live"),_xlfn.XLOOKUP(_xlfn.TEXTJOIN(" vs ",,C2514:D2514),Calendar!G:G,Calendar!K:K),"")</f>
        <v/>
      </c>
      <c r="AJ2514" s="61" t="str">
        <f>IF(AND(K2514&lt;&gt;"Match of the Day",K2514&lt;&gt;"Match of the Day 2",K2514&lt;&gt;"Match of the Day Repeat"),"",1+MAX($AJ$10:AJ2513))</f>
        <v/>
      </c>
    </row>
    <row r="2515" spans="34:36" x14ac:dyDescent="0.35">
      <c r="AH2515" s="16" t="str">
        <f>IF(AND(B2515="Premier League",E2515="Live"),_xlfn.XLOOKUP(_xlfn.TEXTJOIN(" vs ",,C2515:D2515),Calendar!G:G,Calendar!B:B),IF(AND(B2515="Premier League",E2515="Highlights"),_xlfn.XLOOKUP(H2515,Calendar!O:O,Calendar!N:N,,-1),""))</f>
        <v/>
      </c>
      <c r="AI2515" s="61" t="str">
        <f>IF(AND(AH2515&lt;&gt;"",E2515="Live"),_xlfn.XLOOKUP(_xlfn.TEXTJOIN(" vs ",,C2515:D2515),Calendar!G:G,Calendar!K:K),"")</f>
        <v/>
      </c>
      <c r="AJ2515" s="61" t="str">
        <f>IF(AND(K2515&lt;&gt;"Match of the Day",K2515&lt;&gt;"Match of the Day 2",K2515&lt;&gt;"Match of the Day Repeat"),"",1+MAX($AJ$10:AJ2514))</f>
        <v/>
      </c>
    </row>
    <row r="2516" spans="34:36" x14ac:dyDescent="0.35">
      <c r="AH2516" s="16" t="str">
        <f>IF(AND(B2516="Premier League",E2516="Live"),_xlfn.XLOOKUP(_xlfn.TEXTJOIN(" vs ",,C2516:D2516),Calendar!G:G,Calendar!B:B),IF(AND(B2516="Premier League",E2516="Highlights"),_xlfn.XLOOKUP(H2516,Calendar!O:O,Calendar!N:N,,-1),""))</f>
        <v/>
      </c>
      <c r="AI2516" s="61" t="str">
        <f>IF(AND(AH2516&lt;&gt;"",E2516="Live"),_xlfn.XLOOKUP(_xlfn.TEXTJOIN(" vs ",,C2516:D2516),Calendar!G:G,Calendar!K:K),"")</f>
        <v/>
      </c>
      <c r="AJ2516" s="61" t="str">
        <f>IF(AND(K2516&lt;&gt;"Match of the Day",K2516&lt;&gt;"Match of the Day 2",K2516&lt;&gt;"Match of the Day Repeat"),"",1+MAX($AJ$10:AJ2515))</f>
        <v/>
      </c>
    </row>
    <row r="2517" spans="34:36" x14ac:dyDescent="0.35">
      <c r="AH2517" s="16" t="str">
        <f>IF(AND(B2517="Premier League",E2517="Live"),_xlfn.XLOOKUP(_xlfn.TEXTJOIN(" vs ",,C2517:D2517),Calendar!G:G,Calendar!B:B),IF(AND(B2517="Premier League",E2517="Highlights"),_xlfn.XLOOKUP(H2517,Calendar!O:O,Calendar!N:N,,-1),""))</f>
        <v/>
      </c>
      <c r="AI2517" s="61" t="str">
        <f>IF(AND(AH2517&lt;&gt;"",E2517="Live"),_xlfn.XLOOKUP(_xlfn.TEXTJOIN(" vs ",,C2517:D2517),Calendar!G:G,Calendar!K:K),"")</f>
        <v/>
      </c>
      <c r="AJ2517" s="61" t="str">
        <f>IF(AND(K2517&lt;&gt;"Match of the Day",K2517&lt;&gt;"Match of the Day 2",K2517&lt;&gt;"Match of the Day Repeat"),"",1+MAX($AJ$10:AJ2516))</f>
        <v/>
      </c>
    </row>
    <row r="2518" spans="34:36" x14ac:dyDescent="0.35">
      <c r="AH2518" s="16" t="str">
        <f>IF(AND(B2518="Premier League",E2518="Live"),_xlfn.XLOOKUP(_xlfn.TEXTJOIN(" vs ",,C2518:D2518),Calendar!G:G,Calendar!B:B),IF(AND(B2518="Premier League",E2518="Highlights"),_xlfn.XLOOKUP(H2518,Calendar!O:O,Calendar!N:N,,-1),""))</f>
        <v/>
      </c>
      <c r="AI2518" s="61" t="str">
        <f>IF(AND(AH2518&lt;&gt;"",E2518="Live"),_xlfn.XLOOKUP(_xlfn.TEXTJOIN(" vs ",,C2518:D2518),Calendar!G:G,Calendar!K:K),"")</f>
        <v/>
      </c>
      <c r="AJ2518" s="61" t="str">
        <f>IF(AND(K2518&lt;&gt;"Match of the Day",K2518&lt;&gt;"Match of the Day 2",K2518&lt;&gt;"Match of the Day Repeat"),"",1+MAX($AJ$10:AJ2517))</f>
        <v/>
      </c>
    </row>
    <row r="2519" spans="34:36" x14ac:dyDescent="0.35">
      <c r="AH2519" s="16" t="str">
        <f>IF(AND(B2519="Premier League",E2519="Live"),_xlfn.XLOOKUP(_xlfn.TEXTJOIN(" vs ",,C2519:D2519),Calendar!G:G,Calendar!B:B),IF(AND(B2519="Premier League",E2519="Highlights"),_xlfn.XLOOKUP(H2519,Calendar!O:O,Calendar!N:N,,-1),""))</f>
        <v/>
      </c>
      <c r="AI2519" s="61" t="str">
        <f>IF(AND(AH2519&lt;&gt;"",E2519="Live"),_xlfn.XLOOKUP(_xlfn.TEXTJOIN(" vs ",,C2519:D2519),Calendar!G:G,Calendar!K:K),"")</f>
        <v/>
      </c>
      <c r="AJ2519" s="61" t="str">
        <f>IF(AND(K2519&lt;&gt;"Match of the Day",K2519&lt;&gt;"Match of the Day 2",K2519&lt;&gt;"Match of the Day Repeat"),"",1+MAX($AJ$10:AJ2518))</f>
        <v/>
      </c>
    </row>
    <row r="2520" spans="34:36" x14ac:dyDescent="0.35">
      <c r="AH2520" s="16" t="str">
        <f>IF(AND(B2520="Premier League",E2520="Live"),_xlfn.XLOOKUP(_xlfn.TEXTJOIN(" vs ",,C2520:D2520),Calendar!G:G,Calendar!B:B),IF(AND(B2520="Premier League",E2520="Highlights"),_xlfn.XLOOKUP(H2520,Calendar!O:O,Calendar!N:N,,-1),""))</f>
        <v/>
      </c>
      <c r="AI2520" s="61" t="str">
        <f>IF(AND(AH2520&lt;&gt;"",E2520="Live"),_xlfn.XLOOKUP(_xlfn.TEXTJOIN(" vs ",,C2520:D2520),Calendar!G:G,Calendar!K:K),"")</f>
        <v/>
      </c>
      <c r="AJ2520" s="61" t="str">
        <f>IF(AND(K2520&lt;&gt;"Match of the Day",K2520&lt;&gt;"Match of the Day 2",K2520&lt;&gt;"Match of the Day Repeat"),"",1+MAX($AJ$10:AJ2519))</f>
        <v/>
      </c>
    </row>
    <row r="2521" spans="34:36" x14ac:dyDescent="0.35">
      <c r="AH2521" s="16" t="str">
        <f>IF(AND(B2521="Premier League",E2521="Live"),_xlfn.XLOOKUP(_xlfn.TEXTJOIN(" vs ",,C2521:D2521),Calendar!G:G,Calendar!B:B),IF(AND(B2521="Premier League",E2521="Highlights"),_xlfn.XLOOKUP(H2521,Calendar!O:O,Calendar!N:N,,-1),""))</f>
        <v/>
      </c>
      <c r="AI2521" s="61" t="str">
        <f>IF(AND(AH2521&lt;&gt;"",E2521="Live"),_xlfn.XLOOKUP(_xlfn.TEXTJOIN(" vs ",,C2521:D2521),Calendar!G:G,Calendar!K:K),"")</f>
        <v/>
      </c>
      <c r="AJ2521" s="61" t="str">
        <f>IF(AND(K2521&lt;&gt;"Match of the Day",K2521&lt;&gt;"Match of the Day 2",K2521&lt;&gt;"Match of the Day Repeat"),"",1+MAX($AJ$10:AJ2520))</f>
        <v/>
      </c>
    </row>
    <row r="2522" spans="34:36" x14ac:dyDescent="0.35">
      <c r="AH2522" s="16" t="str">
        <f>IF(AND(B2522="Premier League",E2522="Live"),_xlfn.XLOOKUP(_xlfn.TEXTJOIN(" vs ",,C2522:D2522),Calendar!G:G,Calendar!B:B),IF(AND(B2522="Premier League",E2522="Highlights"),_xlfn.XLOOKUP(H2522,Calendar!O:O,Calendar!N:N,,-1),""))</f>
        <v/>
      </c>
      <c r="AI2522" s="61" t="str">
        <f>IF(AND(AH2522&lt;&gt;"",E2522="Live"),_xlfn.XLOOKUP(_xlfn.TEXTJOIN(" vs ",,C2522:D2522),Calendar!G:G,Calendar!K:K),"")</f>
        <v/>
      </c>
      <c r="AJ2522" s="61" t="str">
        <f>IF(AND(K2522&lt;&gt;"Match of the Day",K2522&lt;&gt;"Match of the Day 2",K2522&lt;&gt;"Match of the Day Repeat"),"",1+MAX($AJ$10:AJ2521))</f>
        <v/>
      </c>
    </row>
    <row r="2523" spans="34:36" x14ac:dyDescent="0.35">
      <c r="AH2523" s="16" t="str">
        <f>IF(AND(B2523="Premier League",E2523="Live"),_xlfn.XLOOKUP(_xlfn.TEXTJOIN(" vs ",,C2523:D2523),Calendar!G:G,Calendar!B:B),IF(AND(B2523="Premier League",E2523="Highlights"),_xlfn.XLOOKUP(H2523,Calendar!O:O,Calendar!N:N,,-1),""))</f>
        <v/>
      </c>
      <c r="AI2523" s="61" t="str">
        <f>IF(AND(AH2523&lt;&gt;"",E2523="Live"),_xlfn.XLOOKUP(_xlfn.TEXTJOIN(" vs ",,C2523:D2523),Calendar!G:G,Calendar!K:K),"")</f>
        <v/>
      </c>
      <c r="AJ2523" s="61" t="str">
        <f>IF(AND(K2523&lt;&gt;"Match of the Day",K2523&lt;&gt;"Match of the Day 2",K2523&lt;&gt;"Match of the Day Repeat"),"",1+MAX($AJ$10:AJ2522))</f>
        <v/>
      </c>
    </row>
    <row r="2524" spans="34:36" x14ac:dyDescent="0.35">
      <c r="AH2524" s="16" t="str">
        <f>IF(AND(B2524="Premier League",E2524="Live"),_xlfn.XLOOKUP(_xlfn.TEXTJOIN(" vs ",,C2524:D2524),Calendar!G:G,Calendar!B:B),IF(AND(B2524="Premier League",E2524="Highlights"),_xlfn.XLOOKUP(H2524,Calendar!O:O,Calendar!N:N,,-1),""))</f>
        <v/>
      </c>
      <c r="AI2524" s="61" t="str">
        <f>IF(AND(AH2524&lt;&gt;"",E2524="Live"),_xlfn.XLOOKUP(_xlfn.TEXTJOIN(" vs ",,C2524:D2524),Calendar!G:G,Calendar!K:K),"")</f>
        <v/>
      </c>
      <c r="AJ2524" s="61" t="str">
        <f>IF(AND(K2524&lt;&gt;"Match of the Day",K2524&lt;&gt;"Match of the Day 2",K2524&lt;&gt;"Match of the Day Repeat"),"",1+MAX($AJ$10:AJ2523))</f>
        <v/>
      </c>
    </row>
    <row r="2525" spans="34:36" x14ac:dyDescent="0.35">
      <c r="AH2525" s="16" t="str">
        <f>IF(AND(B2525="Premier League",E2525="Live"),_xlfn.XLOOKUP(_xlfn.TEXTJOIN(" vs ",,C2525:D2525),Calendar!G:G,Calendar!B:B),IF(AND(B2525="Premier League",E2525="Highlights"),_xlfn.XLOOKUP(H2525,Calendar!O:O,Calendar!N:N,,-1),""))</f>
        <v/>
      </c>
      <c r="AI2525" s="61" t="str">
        <f>IF(AND(AH2525&lt;&gt;"",E2525="Live"),_xlfn.XLOOKUP(_xlfn.TEXTJOIN(" vs ",,C2525:D2525),Calendar!G:G,Calendar!K:K),"")</f>
        <v/>
      </c>
      <c r="AJ2525" s="61" t="str">
        <f>IF(AND(K2525&lt;&gt;"Match of the Day",K2525&lt;&gt;"Match of the Day 2",K2525&lt;&gt;"Match of the Day Repeat"),"",1+MAX($AJ$10:AJ2524))</f>
        <v/>
      </c>
    </row>
    <row r="2526" spans="34:36" x14ac:dyDescent="0.35">
      <c r="AH2526" s="16" t="str">
        <f>IF(AND(B2526="Premier League",E2526="Live"),_xlfn.XLOOKUP(_xlfn.TEXTJOIN(" vs ",,C2526:D2526),Calendar!G:G,Calendar!B:B),IF(AND(B2526="Premier League",E2526="Highlights"),_xlfn.XLOOKUP(H2526,Calendar!O:O,Calendar!N:N,,-1),""))</f>
        <v/>
      </c>
      <c r="AI2526" s="61" t="str">
        <f>IF(AND(AH2526&lt;&gt;"",E2526="Live"),_xlfn.XLOOKUP(_xlfn.TEXTJOIN(" vs ",,C2526:D2526),Calendar!G:G,Calendar!K:K),"")</f>
        <v/>
      </c>
      <c r="AJ2526" s="61" t="str">
        <f>IF(AND(K2526&lt;&gt;"Match of the Day",K2526&lt;&gt;"Match of the Day 2",K2526&lt;&gt;"Match of the Day Repeat"),"",1+MAX($AJ$10:AJ2525))</f>
        <v/>
      </c>
    </row>
    <row r="2527" spans="34:36" x14ac:dyDescent="0.35">
      <c r="AH2527" s="16" t="str">
        <f>IF(AND(B2527="Premier League",E2527="Live"),_xlfn.XLOOKUP(_xlfn.TEXTJOIN(" vs ",,C2527:D2527),Calendar!G:G,Calendar!B:B),IF(AND(B2527="Premier League",E2527="Highlights"),_xlfn.XLOOKUP(H2527,Calendar!O:O,Calendar!N:N,,-1),""))</f>
        <v/>
      </c>
      <c r="AI2527" s="61" t="str">
        <f>IF(AND(AH2527&lt;&gt;"",E2527="Live"),_xlfn.XLOOKUP(_xlfn.TEXTJOIN(" vs ",,C2527:D2527),Calendar!G:G,Calendar!K:K),"")</f>
        <v/>
      </c>
      <c r="AJ2527" s="61" t="str">
        <f>IF(AND(K2527&lt;&gt;"Match of the Day",K2527&lt;&gt;"Match of the Day 2",K2527&lt;&gt;"Match of the Day Repeat"),"",1+MAX($AJ$10:AJ2526))</f>
        <v/>
      </c>
    </row>
    <row r="2528" spans="34:36" x14ac:dyDescent="0.35">
      <c r="AH2528" s="16" t="str">
        <f>IF(AND(B2528="Premier League",E2528="Live"),_xlfn.XLOOKUP(_xlfn.TEXTJOIN(" vs ",,C2528:D2528),Calendar!G:G,Calendar!B:B),IF(AND(B2528="Premier League",E2528="Highlights"),_xlfn.XLOOKUP(H2528,Calendar!O:O,Calendar!N:N,,-1),""))</f>
        <v/>
      </c>
      <c r="AI2528" s="61" t="str">
        <f>IF(AND(AH2528&lt;&gt;"",E2528="Live"),_xlfn.XLOOKUP(_xlfn.TEXTJOIN(" vs ",,C2528:D2528),Calendar!G:G,Calendar!K:K),"")</f>
        <v/>
      </c>
      <c r="AJ2528" s="61" t="str">
        <f>IF(AND(K2528&lt;&gt;"Match of the Day",K2528&lt;&gt;"Match of the Day 2",K2528&lt;&gt;"Match of the Day Repeat"),"",1+MAX($AJ$10:AJ2527))</f>
        <v/>
      </c>
    </row>
    <row r="2529" spans="34:36" x14ac:dyDescent="0.35">
      <c r="AH2529" s="16" t="str">
        <f>IF(AND(B2529="Premier League",E2529="Live"),_xlfn.XLOOKUP(_xlfn.TEXTJOIN(" vs ",,C2529:D2529),Calendar!G:G,Calendar!B:B),IF(AND(B2529="Premier League",E2529="Highlights"),_xlfn.XLOOKUP(H2529,Calendar!O:O,Calendar!N:N,,-1),""))</f>
        <v/>
      </c>
      <c r="AI2529" s="61" t="str">
        <f>IF(AND(AH2529&lt;&gt;"",E2529="Live"),_xlfn.XLOOKUP(_xlfn.TEXTJOIN(" vs ",,C2529:D2529),Calendar!G:G,Calendar!K:K),"")</f>
        <v/>
      </c>
      <c r="AJ2529" s="61" t="str">
        <f>IF(AND(K2529&lt;&gt;"Match of the Day",K2529&lt;&gt;"Match of the Day 2",K2529&lt;&gt;"Match of the Day Repeat"),"",1+MAX($AJ$10:AJ2528))</f>
        <v/>
      </c>
    </row>
    <row r="2530" spans="34:36" x14ac:dyDescent="0.35">
      <c r="AH2530" s="16" t="str">
        <f>IF(AND(B2530="Premier League",E2530="Live"),_xlfn.XLOOKUP(_xlfn.TEXTJOIN(" vs ",,C2530:D2530),Calendar!G:G,Calendar!B:B),IF(AND(B2530="Premier League",E2530="Highlights"),_xlfn.XLOOKUP(H2530,Calendar!O:O,Calendar!N:N,,-1),""))</f>
        <v/>
      </c>
      <c r="AI2530" s="61" t="str">
        <f>IF(AND(AH2530&lt;&gt;"",E2530="Live"),_xlfn.XLOOKUP(_xlfn.TEXTJOIN(" vs ",,C2530:D2530),Calendar!G:G,Calendar!K:K),"")</f>
        <v/>
      </c>
      <c r="AJ2530" s="61" t="str">
        <f>IF(AND(K2530&lt;&gt;"Match of the Day",K2530&lt;&gt;"Match of the Day 2",K2530&lt;&gt;"Match of the Day Repeat"),"",1+MAX($AJ$10:AJ2529))</f>
        <v/>
      </c>
    </row>
    <row r="2531" spans="34:36" x14ac:dyDescent="0.35">
      <c r="AH2531" s="16" t="str">
        <f>IF(AND(B2531="Premier League",E2531="Live"),_xlfn.XLOOKUP(_xlfn.TEXTJOIN(" vs ",,C2531:D2531),Calendar!G:G,Calendar!B:B),IF(AND(B2531="Premier League",E2531="Highlights"),_xlfn.XLOOKUP(H2531,Calendar!O:O,Calendar!N:N,,-1),""))</f>
        <v/>
      </c>
      <c r="AI2531" s="61" t="str">
        <f>IF(AND(AH2531&lt;&gt;"",E2531="Live"),_xlfn.XLOOKUP(_xlfn.TEXTJOIN(" vs ",,C2531:D2531),Calendar!G:G,Calendar!K:K),"")</f>
        <v/>
      </c>
      <c r="AJ2531" s="61" t="str">
        <f>IF(AND(K2531&lt;&gt;"Match of the Day",K2531&lt;&gt;"Match of the Day 2",K2531&lt;&gt;"Match of the Day Repeat"),"",1+MAX($AJ$10:AJ2530))</f>
        <v/>
      </c>
    </row>
    <row r="2532" spans="34:36" x14ac:dyDescent="0.35">
      <c r="AH2532" s="16" t="str">
        <f>IF(AND(B2532="Premier League",E2532="Live"),_xlfn.XLOOKUP(_xlfn.TEXTJOIN(" vs ",,C2532:D2532),Calendar!G:G,Calendar!B:B),IF(AND(B2532="Premier League",E2532="Highlights"),_xlfn.XLOOKUP(H2532,Calendar!O:O,Calendar!N:N,,-1),""))</f>
        <v/>
      </c>
      <c r="AI2532" s="61" t="str">
        <f>IF(AND(AH2532&lt;&gt;"",E2532="Live"),_xlfn.XLOOKUP(_xlfn.TEXTJOIN(" vs ",,C2532:D2532),Calendar!G:G,Calendar!K:K),"")</f>
        <v/>
      </c>
      <c r="AJ2532" s="61" t="str">
        <f>IF(AND(K2532&lt;&gt;"Match of the Day",K2532&lt;&gt;"Match of the Day 2",K2532&lt;&gt;"Match of the Day Repeat"),"",1+MAX($AJ$10:AJ2531))</f>
        <v/>
      </c>
    </row>
    <row r="2533" spans="34:36" x14ac:dyDescent="0.35">
      <c r="AH2533" s="16" t="str">
        <f>IF(AND(B2533="Premier League",E2533="Live"),_xlfn.XLOOKUP(_xlfn.TEXTJOIN(" vs ",,C2533:D2533),Calendar!G:G,Calendar!B:B),IF(AND(B2533="Premier League",E2533="Highlights"),_xlfn.XLOOKUP(H2533,Calendar!O:O,Calendar!N:N,,-1),""))</f>
        <v/>
      </c>
      <c r="AI2533" s="61" t="str">
        <f>IF(AND(AH2533&lt;&gt;"",E2533="Live"),_xlfn.XLOOKUP(_xlfn.TEXTJOIN(" vs ",,C2533:D2533),Calendar!G:G,Calendar!K:K),"")</f>
        <v/>
      </c>
      <c r="AJ2533" s="61" t="str">
        <f>IF(AND(K2533&lt;&gt;"Match of the Day",K2533&lt;&gt;"Match of the Day 2",K2533&lt;&gt;"Match of the Day Repeat"),"",1+MAX($AJ$10:AJ2532))</f>
        <v/>
      </c>
    </row>
    <row r="2534" spans="34:36" x14ac:dyDescent="0.35">
      <c r="AH2534" s="16" t="str">
        <f>IF(AND(B2534="Premier League",E2534="Live"),_xlfn.XLOOKUP(_xlfn.TEXTJOIN(" vs ",,C2534:D2534),Calendar!G:G,Calendar!B:B),IF(AND(B2534="Premier League",E2534="Highlights"),_xlfn.XLOOKUP(H2534,Calendar!O:O,Calendar!N:N,,-1),""))</f>
        <v/>
      </c>
      <c r="AI2534" s="61" t="str">
        <f>IF(AND(AH2534&lt;&gt;"",E2534="Live"),_xlfn.XLOOKUP(_xlfn.TEXTJOIN(" vs ",,C2534:D2534),Calendar!G:G,Calendar!K:K),"")</f>
        <v/>
      </c>
      <c r="AJ2534" s="61" t="str">
        <f>IF(AND(K2534&lt;&gt;"Match of the Day",K2534&lt;&gt;"Match of the Day 2",K2534&lt;&gt;"Match of the Day Repeat"),"",1+MAX($AJ$10:AJ2533))</f>
        <v/>
      </c>
    </row>
    <row r="2535" spans="34:36" x14ac:dyDescent="0.35">
      <c r="AH2535" s="16" t="str">
        <f>IF(AND(B2535="Premier League",E2535="Live"),_xlfn.XLOOKUP(_xlfn.TEXTJOIN(" vs ",,C2535:D2535),Calendar!G:G,Calendar!B:B),IF(AND(B2535="Premier League",E2535="Highlights"),_xlfn.XLOOKUP(H2535,Calendar!O:O,Calendar!N:N,,-1),""))</f>
        <v/>
      </c>
      <c r="AI2535" s="61" t="str">
        <f>IF(AND(AH2535&lt;&gt;"",E2535="Live"),_xlfn.XLOOKUP(_xlfn.TEXTJOIN(" vs ",,C2535:D2535),Calendar!G:G,Calendar!K:K),"")</f>
        <v/>
      </c>
      <c r="AJ2535" s="61" t="str">
        <f>IF(AND(K2535&lt;&gt;"Match of the Day",K2535&lt;&gt;"Match of the Day 2",K2535&lt;&gt;"Match of the Day Repeat"),"",1+MAX($AJ$10:AJ2534))</f>
        <v/>
      </c>
    </row>
    <row r="2536" spans="34:36" x14ac:dyDescent="0.35">
      <c r="AH2536" s="16" t="str">
        <f>IF(AND(B2536="Premier League",E2536="Live"),_xlfn.XLOOKUP(_xlfn.TEXTJOIN(" vs ",,C2536:D2536),Calendar!G:G,Calendar!B:B),IF(AND(B2536="Premier League",E2536="Highlights"),_xlfn.XLOOKUP(H2536,Calendar!O:O,Calendar!N:N,,-1),""))</f>
        <v/>
      </c>
      <c r="AI2536" s="61" t="str">
        <f>IF(AND(AH2536&lt;&gt;"",E2536="Live"),_xlfn.XLOOKUP(_xlfn.TEXTJOIN(" vs ",,C2536:D2536),Calendar!G:G,Calendar!K:K),"")</f>
        <v/>
      </c>
      <c r="AJ2536" s="61" t="str">
        <f>IF(AND(K2536&lt;&gt;"Match of the Day",K2536&lt;&gt;"Match of the Day 2",K2536&lt;&gt;"Match of the Day Repeat"),"",1+MAX($AJ$10:AJ2535))</f>
        <v/>
      </c>
    </row>
    <row r="2537" spans="34:36" x14ac:dyDescent="0.35">
      <c r="AH2537" s="16" t="str">
        <f>IF(AND(B2537="Premier League",E2537="Live"),_xlfn.XLOOKUP(_xlfn.TEXTJOIN(" vs ",,C2537:D2537),Calendar!G:G,Calendar!B:B),IF(AND(B2537="Premier League",E2537="Highlights"),_xlfn.XLOOKUP(H2537,Calendar!O:O,Calendar!N:N,,-1),""))</f>
        <v/>
      </c>
      <c r="AI2537" s="61" t="str">
        <f>IF(AND(AH2537&lt;&gt;"",E2537="Live"),_xlfn.XLOOKUP(_xlfn.TEXTJOIN(" vs ",,C2537:D2537),Calendar!G:G,Calendar!K:K),"")</f>
        <v/>
      </c>
      <c r="AJ2537" s="61" t="str">
        <f>IF(AND(K2537&lt;&gt;"Match of the Day",K2537&lt;&gt;"Match of the Day 2",K2537&lt;&gt;"Match of the Day Repeat"),"",1+MAX($AJ$10:AJ2536))</f>
        <v/>
      </c>
    </row>
    <row r="2538" spans="34:36" x14ac:dyDescent="0.35">
      <c r="AH2538" s="16" t="str">
        <f>IF(AND(B2538="Premier League",E2538="Live"),_xlfn.XLOOKUP(_xlfn.TEXTJOIN(" vs ",,C2538:D2538),Calendar!G:G,Calendar!B:B),IF(AND(B2538="Premier League",E2538="Highlights"),_xlfn.XLOOKUP(H2538,Calendar!O:O,Calendar!N:N,,-1),""))</f>
        <v/>
      </c>
      <c r="AI2538" s="61" t="str">
        <f>IF(AND(AH2538&lt;&gt;"",E2538="Live"),_xlfn.XLOOKUP(_xlfn.TEXTJOIN(" vs ",,C2538:D2538),Calendar!G:G,Calendar!K:K),"")</f>
        <v/>
      </c>
      <c r="AJ2538" s="61" t="str">
        <f>IF(AND(K2538&lt;&gt;"Match of the Day",K2538&lt;&gt;"Match of the Day 2",K2538&lt;&gt;"Match of the Day Repeat"),"",1+MAX($AJ$10:AJ2537))</f>
        <v/>
      </c>
    </row>
    <row r="2539" spans="34:36" x14ac:dyDescent="0.35">
      <c r="AH2539" s="16" t="str">
        <f>IF(AND(B2539="Premier League",E2539="Live"),_xlfn.XLOOKUP(_xlfn.TEXTJOIN(" vs ",,C2539:D2539),Calendar!G:G,Calendar!B:B),IF(AND(B2539="Premier League",E2539="Highlights"),_xlfn.XLOOKUP(H2539,Calendar!O:O,Calendar!N:N,,-1),""))</f>
        <v/>
      </c>
      <c r="AI2539" s="61" t="str">
        <f>IF(AND(AH2539&lt;&gt;"",E2539="Live"),_xlfn.XLOOKUP(_xlfn.TEXTJOIN(" vs ",,C2539:D2539),Calendar!G:G,Calendar!K:K),"")</f>
        <v/>
      </c>
      <c r="AJ2539" s="61" t="str">
        <f>IF(AND(K2539&lt;&gt;"Match of the Day",K2539&lt;&gt;"Match of the Day 2",K2539&lt;&gt;"Match of the Day Repeat"),"",1+MAX($AJ$10:AJ2538))</f>
        <v/>
      </c>
    </row>
    <row r="2540" spans="34:36" x14ac:dyDescent="0.35">
      <c r="AH2540" s="16" t="str">
        <f>IF(AND(B2540="Premier League",E2540="Live"),_xlfn.XLOOKUP(_xlfn.TEXTJOIN(" vs ",,C2540:D2540),Calendar!G:G,Calendar!B:B),IF(AND(B2540="Premier League",E2540="Highlights"),_xlfn.XLOOKUP(H2540,Calendar!O:O,Calendar!N:N,,-1),""))</f>
        <v/>
      </c>
      <c r="AI2540" s="61" t="str">
        <f>IF(AND(AH2540&lt;&gt;"",E2540="Live"),_xlfn.XLOOKUP(_xlfn.TEXTJOIN(" vs ",,C2540:D2540),Calendar!G:G,Calendar!K:K),"")</f>
        <v/>
      </c>
      <c r="AJ2540" s="61" t="str">
        <f>IF(AND(K2540&lt;&gt;"Match of the Day",K2540&lt;&gt;"Match of the Day 2",K2540&lt;&gt;"Match of the Day Repeat"),"",1+MAX($AJ$10:AJ2539))</f>
        <v/>
      </c>
    </row>
    <row r="2541" spans="34:36" x14ac:dyDescent="0.35">
      <c r="AH2541" s="16" t="str">
        <f>IF(AND(B2541="Premier League",E2541="Live"),_xlfn.XLOOKUP(_xlfn.TEXTJOIN(" vs ",,C2541:D2541),Calendar!G:G,Calendar!B:B),IF(AND(B2541="Premier League",E2541="Highlights"),_xlfn.XLOOKUP(H2541,Calendar!O:O,Calendar!N:N,,-1),""))</f>
        <v/>
      </c>
      <c r="AI2541" s="61" t="str">
        <f>IF(AND(AH2541&lt;&gt;"",E2541="Live"),_xlfn.XLOOKUP(_xlfn.TEXTJOIN(" vs ",,C2541:D2541),Calendar!G:G,Calendar!K:K),"")</f>
        <v/>
      </c>
      <c r="AJ2541" s="61" t="str">
        <f>IF(AND(K2541&lt;&gt;"Match of the Day",K2541&lt;&gt;"Match of the Day 2",K2541&lt;&gt;"Match of the Day Repeat"),"",1+MAX($AJ$10:AJ2540))</f>
        <v/>
      </c>
    </row>
    <row r="2542" spans="34:36" x14ac:dyDescent="0.35">
      <c r="AH2542" s="16" t="str">
        <f>IF(AND(B2542="Premier League",E2542="Live"),_xlfn.XLOOKUP(_xlfn.TEXTJOIN(" vs ",,C2542:D2542),Calendar!G:G,Calendar!B:B),IF(AND(B2542="Premier League",E2542="Highlights"),_xlfn.XLOOKUP(H2542,Calendar!O:O,Calendar!N:N,,-1),""))</f>
        <v/>
      </c>
      <c r="AI2542" s="61" t="str">
        <f>IF(AND(AH2542&lt;&gt;"",E2542="Live"),_xlfn.XLOOKUP(_xlfn.TEXTJOIN(" vs ",,C2542:D2542),Calendar!G:G,Calendar!K:K),"")</f>
        <v/>
      </c>
      <c r="AJ2542" s="61" t="str">
        <f>IF(AND(K2542&lt;&gt;"Match of the Day",K2542&lt;&gt;"Match of the Day 2",K2542&lt;&gt;"Match of the Day Repeat"),"",1+MAX($AJ$10:AJ2541))</f>
        <v/>
      </c>
    </row>
    <row r="2543" spans="34:36" x14ac:dyDescent="0.35">
      <c r="AH2543" s="16" t="str">
        <f>IF(AND(B2543="Premier League",E2543="Live"),_xlfn.XLOOKUP(_xlfn.TEXTJOIN(" vs ",,C2543:D2543),Calendar!G:G,Calendar!B:B),IF(AND(B2543="Premier League",E2543="Highlights"),_xlfn.XLOOKUP(H2543,Calendar!O:O,Calendar!N:N,,-1),""))</f>
        <v/>
      </c>
      <c r="AI2543" s="61" t="str">
        <f>IF(AND(AH2543&lt;&gt;"",E2543="Live"),_xlfn.XLOOKUP(_xlfn.TEXTJOIN(" vs ",,C2543:D2543),Calendar!G:G,Calendar!K:K),"")</f>
        <v/>
      </c>
      <c r="AJ2543" s="61" t="str">
        <f>IF(AND(K2543&lt;&gt;"Match of the Day",K2543&lt;&gt;"Match of the Day 2",K2543&lt;&gt;"Match of the Day Repeat"),"",1+MAX($AJ$10:AJ2542))</f>
        <v/>
      </c>
    </row>
    <row r="2544" spans="34:36" x14ac:dyDescent="0.35">
      <c r="AH2544" s="16" t="str">
        <f>IF(AND(B2544="Premier League",E2544="Live"),_xlfn.XLOOKUP(_xlfn.TEXTJOIN(" vs ",,C2544:D2544),Calendar!G:G,Calendar!B:B),IF(AND(B2544="Premier League",E2544="Highlights"),_xlfn.XLOOKUP(H2544,Calendar!O:O,Calendar!N:N,,-1),""))</f>
        <v/>
      </c>
      <c r="AI2544" s="61" t="str">
        <f>IF(AND(AH2544&lt;&gt;"",E2544="Live"),_xlfn.XLOOKUP(_xlfn.TEXTJOIN(" vs ",,C2544:D2544),Calendar!G:G,Calendar!K:K),"")</f>
        <v/>
      </c>
      <c r="AJ2544" s="61" t="str">
        <f>IF(AND(K2544&lt;&gt;"Match of the Day",K2544&lt;&gt;"Match of the Day 2",K2544&lt;&gt;"Match of the Day Repeat"),"",1+MAX($AJ$10:AJ2543))</f>
        <v/>
      </c>
    </row>
    <row r="2545" spans="34:36" x14ac:dyDescent="0.35">
      <c r="AH2545" s="16" t="str">
        <f>IF(AND(B2545="Premier League",E2545="Live"),_xlfn.XLOOKUP(_xlfn.TEXTJOIN(" vs ",,C2545:D2545),Calendar!G:G,Calendar!B:B),IF(AND(B2545="Premier League",E2545="Highlights"),_xlfn.XLOOKUP(H2545,Calendar!O:O,Calendar!N:N,,-1),""))</f>
        <v/>
      </c>
      <c r="AI2545" s="61" t="str">
        <f>IF(AND(AH2545&lt;&gt;"",E2545="Live"),_xlfn.XLOOKUP(_xlfn.TEXTJOIN(" vs ",,C2545:D2545),Calendar!G:G,Calendar!K:K),"")</f>
        <v/>
      </c>
      <c r="AJ2545" s="61" t="str">
        <f>IF(AND(K2545&lt;&gt;"Match of the Day",K2545&lt;&gt;"Match of the Day 2",K2545&lt;&gt;"Match of the Day Repeat"),"",1+MAX($AJ$10:AJ2544))</f>
        <v/>
      </c>
    </row>
    <row r="2546" spans="34:36" x14ac:dyDescent="0.35">
      <c r="AH2546" s="16" t="str">
        <f>IF(AND(B2546="Premier League",E2546="Live"),_xlfn.XLOOKUP(_xlfn.TEXTJOIN(" vs ",,C2546:D2546),Calendar!G:G,Calendar!B:B),IF(AND(B2546="Premier League",E2546="Highlights"),_xlfn.XLOOKUP(H2546,Calendar!O:O,Calendar!N:N,,-1),""))</f>
        <v/>
      </c>
      <c r="AI2546" s="61" t="str">
        <f>IF(AND(AH2546&lt;&gt;"",E2546="Live"),_xlfn.XLOOKUP(_xlfn.TEXTJOIN(" vs ",,C2546:D2546),Calendar!G:G,Calendar!K:K),"")</f>
        <v/>
      </c>
      <c r="AJ2546" s="61" t="str">
        <f>IF(AND(K2546&lt;&gt;"Match of the Day",K2546&lt;&gt;"Match of the Day 2",K2546&lt;&gt;"Match of the Day Repeat"),"",1+MAX($AJ$10:AJ2545))</f>
        <v/>
      </c>
    </row>
    <row r="2547" spans="34:36" x14ac:dyDescent="0.35">
      <c r="AH2547" s="16" t="str">
        <f>IF(AND(B2547="Premier League",E2547="Live"),_xlfn.XLOOKUP(_xlfn.TEXTJOIN(" vs ",,C2547:D2547),Calendar!G:G,Calendar!B:B),IF(AND(B2547="Premier League",E2547="Highlights"),_xlfn.XLOOKUP(H2547,Calendar!O:O,Calendar!N:N,,-1),""))</f>
        <v/>
      </c>
      <c r="AI2547" s="61" t="str">
        <f>IF(AND(AH2547&lt;&gt;"",E2547="Live"),_xlfn.XLOOKUP(_xlfn.TEXTJOIN(" vs ",,C2547:D2547),Calendar!G:G,Calendar!K:K),"")</f>
        <v/>
      </c>
      <c r="AJ2547" s="61" t="str">
        <f>IF(AND(K2547&lt;&gt;"Match of the Day",K2547&lt;&gt;"Match of the Day 2",K2547&lt;&gt;"Match of the Day Repeat"),"",1+MAX($AJ$10:AJ2546))</f>
        <v/>
      </c>
    </row>
    <row r="2548" spans="34:36" x14ac:dyDescent="0.35">
      <c r="AH2548" s="16" t="str">
        <f>IF(AND(B2548="Premier League",E2548="Live"),_xlfn.XLOOKUP(_xlfn.TEXTJOIN(" vs ",,C2548:D2548),Calendar!G:G,Calendar!B:B),IF(AND(B2548="Premier League",E2548="Highlights"),_xlfn.XLOOKUP(H2548,Calendar!O:O,Calendar!N:N,,-1),""))</f>
        <v/>
      </c>
      <c r="AI2548" s="61" t="str">
        <f>IF(AND(AH2548&lt;&gt;"",E2548="Live"),_xlfn.XLOOKUP(_xlfn.TEXTJOIN(" vs ",,C2548:D2548),Calendar!G:G,Calendar!K:K),"")</f>
        <v/>
      </c>
      <c r="AJ2548" s="61" t="str">
        <f>IF(AND(K2548&lt;&gt;"Match of the Day",K2548&lt;&gt;"Match of the Day 2",K2548&lt;&gt;"Match of the Day Repeat"),"",1+MAX($AJ$10:AJ2547))</f>
        <v/>
      </c>
    </row>
    <row r="2549" spans="34:36" x14ac:dyDescent="0.35">
      <c r="AH2549" s="16" t="str">
        <f>IF(AND(B2549="Premier League",E2549="Live"),_xlfn.XLOOKUP(_xlfn.TEXTJOIN(" vs ",,C2549:D2549),Calendar!G:G,Calendar!B:B),IF(AND(B2549="Premier League",E2549="Highlights"),_xlfn.XLOOKUP(H2549,Calendar!O:O,Calendar!N:N,,-1),""))</f>
        <v/>
      </c>
      <c r="AI2549" s="61" t="str">
        <f>IF(AND(AH2549&lt;&gt;"",E2549="Live"),_xlfn.XLOOKUP(_xlfn.TEXTJOIN(" vs ",,C2549:D2549),Calendar!G:G,Calendar!K:K),"")</f>
        <v/>
      </c>
      <c r="AJ2549" s="61" t="str">
        <f>IF(AND(K2549&lt;&gt;"Match of the Day",K2549&lt;&gt;"Match of the Day 2",K2549&lt;&gt;"Match of the Day Repeat"),"",1+MAX($AJ$10:AJ2548))</f>
        <v/>
      </c>
    </row>
    <row r="2550" spans="34:36" x14ac:dyDescent="0.35">
      <c r="AH2550" s="16" t="str">
        <f>IF(AND(B2550="Premier League",E2550="Live"),_xlfn.XLOOKUP(_xlfn.TEXTJOIN(" vs ",,C2550:D2550),Calendar!G:G,Calendar!B:B),IF(AND(B2550="Premier League",E2550="Highlights"),_xlfn.XLOOKUP(H2550,Calendar!O:O,Calendar!N:N,,-1),""))</f>
        <v/>
      </c>
      <c r="AI2550" s="61" t="str">
        <f>IF(AND(AH2550&lt;&gt;"",E2550="Live"),_xlfn.XLOOKUP(_xlfn.TEXTJOIN(" vs ",,C2550:D2550),Calendar!G:G,Calendar!K:K),"")</f>
        <v/>
      </c>
      <c r="AJ2550" s="61" t="str">
        <f>IF(AND(K2550&lt;&gt;"Match of the Day",K2550&lt;&gt;"Match of the Day 2",K2550&lt;&gt;"Match of the Day Repeat"),"",1+MAX($AJ$10:AJ2549))</f>
        <v/>
      </c>
    </row>
    <row r="2551" spans="34:36" x14ac:dyDescent="0.35">
      <c r="AH2551" s="16" t="str">
        <f>IF(AND(B2551="Premier League",E2551="Live"),_xlfn.XLOOKUP(_xlfn.TEXTJOIN(" vs ",,C2551:D2551),Calendar!G:G,Calendar!B:B),IF(AND(B2551="Premier League",E2551="Highlights"),_xlfn.XLOOKUP(H2551,Calendar!O:O,Calendar!N:N,,-1),""))</f>
        <v/>
      </c>
      <c r="AI2551" s="61" t="str">
        <f>IF(AND(AH2551&lt;&gt;"",E2551="Live"),_xlfn.XLOOKUP(_xlfn.TEXTJOIN(" vs ",,C2551:D2551),Calendar!G:G,Calendar!K:K),"")</f>
        <v/>
      </c>
      <c r="AJ2551" s="61" t="str">
        <f>IF(AND(K2551&lt;&gt;"Match of the Day",K2551&lt;&gt;"Match of the Day 2",K2551&lt;&gt;"Match of the Day Repeat"),"",1+MAX($AJ$10:AJ2550))</f>
        <v/>
      </c>
    </row>
    <row r="2552" spans="34:36" x14ac:dyDescent="0.35">
      <c r="AH2552" s="16" t="str">
        <f>IF(AND(B2552="Premier League",E2552="Live"),_xlfn.XLOOKUP(_xlfn.TEXTJOIN(" vs ",,C2552:D2552),Calendar!G:G,Calendar!B:B),IF(AND(B2552="Premier League",E2552="Highlights"),_xlfn.XLOOKUP(H2552,Calendar!O:O,Calendar!N:N,,-1),""))</f>
        <v/>
      </c>
      <c r="AI2552" s="61" t="str">
        <f>IF(AND(AH2552&lt;&gt;"",E2552="Live"),_xlfn.XLOOKUP(_xlfn.TEXTJOIN(" vs ",,C2552:D2552),Calendar!G:G,Calendar!K:K),"")</f>
        <v/>
      </c>
      <c r="AJ2552" s="61" t="str">
        <f>IF(AND(K2552&lt;&gt;"Match of the Day",K2552&lt;&gt;"Match of the Day 2",K2552&lt;&gt;"Match of the Day Repeat"),"",1+MAX($AJ$10:AJ2551))</f>
        <v/>
      </c>
    </row>
    <row r="2553" spans="34:36" x14ac:dyDescent="0.35">
      <c r="AH2553" s="16" t="str">
        <f>IF(AND(B2553="Premier League",E2553="Live"),_xlfn.XLOOKUP(_xlfn.TEXTJOIN(" vs ",,C2553:D2553),Calendar!G:G,Calendar!B:B),IF(AND(B2553="Premier League",E2553="Highlights"),_xlfn.XLOOKUP(H2553,Calendar!O:O,Calendar!N:N,,-1),""))</f>
        <v/>
      </c>
      <c r="AI2553" s="61" t="str">
        <f>IF(AND(AH2553&lt;&gt;"",E2553="Live"),_xlfn.XLOOKUP(_xlfn.TEXTJOIN(" vs ",,C2553:D2553),Calendar!G:G,Calendar!K:K),"")</f>
        <v/>
      </c>
      <c r="AJ2553" s="61" t="str">
        <f>IF(AND(K2553&lt;&gt;"Match of the Day",K2553&lt;&gt;"Match of the Day 2",K2553&lt;&gt;"Match of the Day Repeat"),"",1+MAX($AJ$10:AJ2552))</f>
        <v/>
      </c>
    </row>
    <row r="2554" spans="34:36" x14ac:dyDescent="0.35">
      <c r="AH2554" s="16" t="str">
        <f>IF(AND(B2554="Premier League",E2554="Live"),_xlfn.XLOOKUP(_xlfn.TEXTJOIN(" vs ",,C2554:D2554),Calendar!G:G,Calendar!B:B),IF(AND(B2554="Premier League",E2554="Highlights"),_xlfn.XLOOKUP(H2554,Calendar!O:O,Calendar!N:N,,-1),""))</f>
        <v/>
      </c>
      <c r="AI2554" s="61" t="str">
        <f>IF(AND(AH2554&lt;&gt;"",E2554="Live"),_xlfn.XLOOKUP(_xlfn.TEXTJOIN(" vs ",,C2554:D2554),Calendar!G:G,Calendar!K:K),"")</f>
        <v/>
      </c>
      <c r="AJ2554" s="61" t="str">
        <f>IF(AND(K2554&lt;&gt;"Match of the Day",K2554&lt;&gt;"Match of the Day 2",K2554&lt;&gt;"Match of the Day Repeat"),"",1+MAX($AJ$10:AJ2553))</f>
        <v/>
      </c>
    </row>
    <row r="2555" spans="34:36" x14ac:dyDescent="0.35">
      <c r="AH2555" s="16" t="str">
        <f>IF(AND(B2555="Premier League",E2555="Live"),_xlfn.XLOOKUP(_xlfn.TEXTJOIN(" vs ",,C2555:D2555),Calendar!G:G,Calendar!B:B),IF(AND(B2555="Premier League",E2555="Highlights"),_xlfn.XLOOKUP(H2555,Calendar!O:O,Calendar!N:N,,-1),""))</f>
        <v/>
      </c>
      <c r="AI2555" s="61" t="str">
        <f>IF(AND(AH2555&lt;&gt;"",E2555="Live"),_xlfn.XLOOKUP(_xlfn.TEXTJOIN(" vs ",,C2555:D2555),Calendar!G:G,Calendar!K:K),"")</f>
        <v/>
      </c>
      <c r="AJ2555" s="61" t="str">
        <f>IF(AND(K2555&lt;&gt;"Match of the Day",K2555&lt;&gt;"Match of the Day 2",K2555&lt;&gt;"Match of the Day Repeat"),"",1+MAX($AJ$10:AJ2554))</f>
        <v/>
      </c>
    </row>
    <row r="2556" spans="34:36" x14ac:dyDescent="0.35">
      <c r="AH2556" s="16" t="str">
        <f>IF(AND(B2556="Premier League",E2556="Live"),_xlfn.XLOOKUP(_xlfn.TEXTJOIN(" vs ",,C2556:D2556),Calendar!G:G,Calendar!B:B),IF(AND(B2556="Premier League",E2556="Highlights"),_xlfn.XLOOKUP(H2556,Calendar!O:O,Calendar!N:N,,-1),""))</f>
        <v/>
      </c>
      <c r="AI2556" s="61" t="str">
        <f>IF(AND(AH2556&lt;&gt;"",E2556="Live"),_xlfn.XLOOKUP(_xlfn.TEXTJOIN(" vs ",,C2556:D2556),Calendar!G:G,Calendar!K:K),"")</f>
        <v/>
      </c>
      <c r="AJ2556" s="61" t="str">
        <f>IF(AND(K2556&lt;&gt;"Match of the Day",K2556&lt;&gt;"Match of the Day 2",K2556&lt;&gt;"Match of the Day Repeat"),"",1+MAX($AJ$10:AJ2555))</f>
        <v/>
      </c>
    </row>
    <row r="2557" spans="34:36" x14ac:dyDescent="0.35">
      <c r="AH2557" s="16" t="str">
        <f>IF(AND(B2557="Premier League",E2557="Live"),_xlfn.XLOOKUP(_xlfn.TEXTJOIN(" vs ",,C2557:D2557),Calendar!G:G,Calendar!B:B),IF(AND(B2557="Premier League",E2557="Highlights"),_xlfn.XLOOKUP(H2557,Calendar!O:O,Calendar!N:N,,-1),""))</f>
        <v/>
      </c>
      <c r="AI2557" s="61" t="str">
        <f>IF(AND(AH2557&lt;&gt;"",E2557="Live"),_xlfn.XLOOKUP(_xlfn.TEXTJOIN(" vs ",,C2557:D2557),Calendar!G:G,Calendar!K:K),"")</f>
        <v/>
      </c>
      <c r="AJ2557" s="61" t="str">
        <f>IF(AND(K2557&lt;&gt;"Match of the Day",K2557&lt;&gt;"Match of the Day 2",K2557&lt;&gt;"Match of the Day Repeat"),"",1+MAX($AJ$10:AJ2556))</f>
        <v/>
      </c>
    </row>
    <row r="2558" spans="34:36" x14ac:dyDescent="0.35">
      <c r="AH2558" s="16" t="str">
        <f>IF(AND(B2558="Premier League",E2558="Live"),_xlfn.XLOOKUP(_xlfn.TEXTJOIN(" vs ",,C2558:D2558),Calendar!G:G,Calendar!B:B),IF(AND(B2558="Premier League",E2558="Highlights"),_xlfn.XLOOKUP(H2558,Calendar!O:O,Calendar!N:N,,-1),""))</f>
        <v/>
      </c>
      <c r="AI2558" s="61" t="str">
        <f>IF(AND(AH2558&lt;&gt;"",E2558="Live"),_xlfn.XLOOKUP(_xlfn.TEXTJOIN(" vs ",,C2558:D2558),Calendar!G:G,Calendar!K:K),"")</f>
        <v/>
      </c>
      <c r="AJ2558" s="61" t="str">
        <f>IF(AND(K2558&lt;&gt;"Match of the Day",K2558&lt;&gt;"Match of the Day 2",K2558&lt;&gt;"Match of the Day Repeat"),"",1+MAX($AJ$10:AJ2557))</f>
        <v/>
      </c>
    </row>
    <row r="2559" spans="34:36" x14ac:dyDescent="0.35">
      <c r="AH2559" s="16" t="str">
        <f>IF(AND(B2559="Premier League",E2559="Live"),_xlfn.XLOOKUP(_xlfn.TEXTJOIN(" vs ",,C2559:D2559),Calendar!G:G,Calendar!B:B),IF(AND(B2559="Premier League",E2559="Highlights"),_xlfn.XLOOKUP(H2559,Calendar!O:O,Calendar!N:N,,-1),""))</f>
        <v/>
      </c>
      <c r="AI2559" s="61" t="str">
        <f>IF(AND(AH2559&lt;&gt;"",E2559="Live"),_xlfn.XLOOKUP(_xlfn.TEXTJOIN(" vs ",,C2559:D2559),Calendar!G:G,Calendar!K:K),"")</f>
        <v/>
      </c>
      <c r="AJ2559" s="61" t="str">
        <f>IF(AND(K2559&lt;&gt;"Match of the Day",K2559&lt;&gt;"Match of the Day 2",K2559&lt;&gt;"Match of the Day Repeat"),"",1+MAX($AJ$10:AJ2558))</f>
        <v/>
      </c>
    </row>
    <row r="2560" spans="34:36" x14ac:dyDescent="0.35">
      <c r="AH2560" s="16" t="str">
        <f>IF(AND(B2560="Premier League",E2560="Live"),_xlfn.XLOOKUP(_xlfn.TEXTJOIN(" vs ",,C2560:D2560),Calendar!G:G,Calendar!B:B),IF(AND(B2560="Premier League",E2560="Highlights"),_xlfn.XLOOKUP(H2560,Calendar!O:O,Calendar!N:N,,-1),""))</f>
        <v/>
      </c>
      <c r="AI2560" s="61" t="str">
        <f>IF(AND(AH2560&lt;&gt;"",E2560="Live"),_xlfn.XLOOKUP(_xlfn.TEXTJOIN(" vs ",,C2560:D2560),Calendar!G:G,Calendar!K:K),"")</f>
        <v/>
      </c>
      <c r="AJ2560" s="61" t="str">
        <f>IF(AND(K2560&lt;&gt;"Match of the Day",K2560&lt;&gt;"Match of the Day 2",K2560&lt;&gt;"Match of the Day Repeat"),"",1+MAX($AJ$10:AJ2559))</f>
        <v/>
      </c>
    </row>
    <row r="2561" spans="34:36" x14ac:dyDescent="0.35">
      <c r="AH2561" s="16" t="str">
        <f>IF(AND(B2561="Premier League",E2561="Live"),_xlfn.XLOOKUP(_xlfn.TEXTJOIN(" vs ",,C2561:D2561),Calendar!G:G,Calendar!B:B),IF(AND(B2561="Premier League",E2561="Highlights"),_xlfn.XLOOKUP(H2561,Calendar!O:O,Calendar!N:N,,-1),""))</f>
        <v/>
      </c>
      <c r="AI2561" s="61" t="str">
        <f>IF(AND(AH2561&lt;&gt;"",E2561="Live"),_xlfn.XLOOKUP(_xlfn.TEXTJOIN(" vs ",,C2561:D2561),Calendar!G:G,Calendar!K:K),"")</f>
        <v/>
      </c>
      <c r="AJ2561" s="61" t="str">
        <f>IF(AND(K2561&lt;&gt;"Match of the Day",K2561&lt;&gt;"Match of the Day 2",K2561&lt;&gt;"Match of the Day Repeat"),"",1+MAX($AJ$10:AJ2560))</f>
        <v/>
      </c>
    </row>
    <row r="2562" spans="34:36" x14ac:dyDescent="0.35">
      <c r="AH2562" s="16" t="str">
        <f>IF(AND(B2562="Premier League",E2562="Live"),_xlfn.XLOOKUP(_xlfn.TEXTJOIN(" vs ",,C2562:D2562),Calendar!G:G,Calendar!B:B),IF(AND(B2562="Premier League",E2562="Highlights"),_xlfn.XLOOKUP(H2562,Calendar!O:O,Calendar!N:N,,-1),""))</f>
        <v/>
      </c>
      <c r="AI2562" s="61" t="str">
        <f>IF(AND(AH2562&lt;&gt;"",E2562="Live"),_xlfn.XLOOKUP(_xlfn.TEXTJOIN(" vs ",,C2562:D2562),Calendar!G:G,Calendar!K:K),"")</f>
        <v/>
      </c>
      <c r="AJ2562" s="61" t="str">
        <f>IF(AND(K2562&lt;&gt;"Match of the Day",K2562&lt;&gt;"Match of the Day 2",K2562&lt;&gt;"Match of the Day Repeat"),"",1+MAX($AJ$10:AJ2561))</f>
        <v/>
      </c>
    </row>
    <row r="2563" spans="34:36" x14ac:dyDescent="0.35">
      <c r="AH2563" s="16" t="str">
        <f>IF(AND(B2563="Premier League",E2563="Live"),_xlfn.XLOOKUP(_xlfn.TEXTJOIN(" vs ",,C2563:D2563),Calendar!G:G,Calendar!B:B),IF(AND(B2563="Premier League",E2563="Highlights"),_xlfn.XLOOKUP(H2563,Calendar!O:O,Calendar!N:N,,-1),""))</f>
        <v/>
      </c>
      <c r="AI2563" s="61" t="str">
        <f>IF(AND(AH2563&lt;&gt;"",E2563="Live"),_xlfn.XLOOKUP(_xlfn.TEXTJOIN(" vs ",,C2563:D2563),Calendar!G:G,Calendar!K:K),"")</f>
        <v/>
      </c>
      <c r="AJ2563" s="61" t="str">
        <f>IF(AND(K2563&lt;&gt;"Match of the Day",K2563&lt;&gt;"Match of the Day 2",K2563&lt;&gt;"Match of the Day Repeat"),"",1+MAX($AJ$10:AJ2562))</f>
        <v/>
      </c>
    </row>
    <row r="2564" spans="34:36" x14ac:dyDescent="0.35">
      <c r="AH2564" s="16" t="str">
        <f>IF(AND(B2564="Premier League",E2564="Live"),_xlfn.XLOOKUP(_xlfn.TEXTJOIN(" vs ",,C2564:D2564),Calendar!G:G,Calendar!B:B),IF(AND(B2564="Premier League",E2564="Highlights"),_xlfn.XLOOKUP(H2564,Calendar!O:O,Calendar!N:N,,-1),""))</f>
        <v/>
      </c>
      <c r="AI2564" s="61" t="str">
        <f>IF(AND(AH2564&lt;&gt;"",E2564="Live"),_xlfn.XLOOKUP(_xlfn.TEXTJOIN(" vs ",,C2564:D2564),Calendar!G:G,Calendar!K:K),"")</f>
        <v/>
      </c>
      <c r="AJ2564" s="61" t="str">
        <f>IF(AND(K2564&lt;&gt;"Match of the Day",K2564&lt;&gt;"Match of the Day 2",K2564&lt;&gt;"Match of the Day Repeat"),"",1+MAX($AJ$10:AJ2563))</f>
        <v/>
      </c>
    </row>
    <row r="2565" spans="34:36" x14ac:dyDescent="0.35">
      <c r="AH2565" s="16" t="str">
        <f>IF(AND(B2565="Premier League",E2565="Live"),_xlfn.XLOOKUP(_xlfn.TEXTJOIN(" vs ",,C2565:D2565),Calendar!G:G,Calendar!B:B),IF(AND(B2565="Premier League",E2565="Highlights"),_xlfn.XLOOKUP(H2565,Calendar!O:O,Calendar!N:N,,-1),""))</f>
        <v/>
      </c>
      <c r="AI2565" s="61" t="str">
        <f>IF(AND(AH2565&lt;&gt;"",E2565="Live"),_xlfn.XLOOKUP(_xlfn.TEXTJOIN(" vs ",,C2565:D2565),Calendar!G:G,Calendar!K:K),"")</f>
        <v/>
      </c>
      <c r="AJ2565" s="61" t="str">
        <f>IF(AND(K2565&lt;&gt;"Match of the Day",K2565&lt;&gt;"Match of the Day 2",K2565&lt;&gt;"Match of the Day Repeat"),"",1+MAX($AJ$10:AJ2564))</f>
        <v/>
      </c>
    </row>
    <row r="2566" spans="34:36" x14ac:dyDescent="0.35">
      <c r="AH2566" s="16" t="str">
        <f>IF(AND(B2566="Premier League",E2566="Live"),_xlfn.XLOOKUP(_xlfn.TEXTJOIN(" vs ",,C2566:D2566),Calendar!G:G,Calendar!B:B),IF(AND(B2566="Premier League",E2566="Highlights"),_xlfn.XLOOKUP(H2566,Calendar!O:O,Calendar!N:N,,-1),""))</f>
        <v/>
      </c>
      <c r="AI2566" s="61" t="str">
        <f>IF(AND(AH2566&lt;&gt;"",E2566="Live"),_xlfn.XLOOKUP(_xlfn.TEXTJOIN(" vs ",,C2566:D2566),Calendar!G:G,Calendar!K:K),"")</f>
        <v/>
      </c>
      <c r="AJ2566" s="61" t="str">
        <f>IF(AND(K2566&lt;&gt;"Match of the Day",K2566&lt;&gt;"Match of the Day 2",K2566&lt;&gt;"Match of the Day Repeat"),"",1+MAX($AJ$10:AJ2565))</f>
        <v/>
      </c>
    </row>
    <row r="2567" spans="34:36" x14ac:dyDescent="0.35">
      <c r="AH2567" s="16" t="str">
        <f>IF(AND(B2567="Premier League",E2567="Live"),_xlfn.XLOOKUP(_xlfn.TEXTJOIN(" vs ",,C2567:D2567),Calendar!G:G,Calendar!B:B),IF(AND(B2567="Premier League",E2567="Highlights"),_xlfn.XLOOKUP(H2567,Calendar!O:O,Calendar!N:N,,-1),""))</f>
        <v/>
      </c>
      <c r="AI2567" s="61" t="str">
        <f>IF(AND(AH2567&lt;&gt;"",E2567="Live"),_xlfn.XLOOKUP(_xlfn.TEXTJOIN(" vs ",,C2567:D2567),Calendar!G:G,Calendar!K:K),"")</f>
        <v/>
      </c>
      <c r="AJ2567" s="61" t="str">
        <f>IF(AND(K2567&lt;&gt;"Match of the Day",K2567&lt;&gt;"Match of the Day 2",K2567&lt;&gt;"Match of the Day Repeat"),"",1+MAX($AJ$10:AJ2566))</f>
        <v/>
      </c>
    </row>
    <row r="2568" spans="34:36" x14ac:dyDescent="0.35">
      <c r="AH2568" s="16" t="str">
        <f>IF(AND(B2568="Premier League",E2568="Live"),_xlfn.XLOOKUP(_xlfn.TEXTJOIN(" vs ",,C2568:D2568),Calendar!G:G,Calendar!B:B),IF(AND(B2568="Premier League",E2568="Highlights"),_xlfn.XLOOKUP(H2568,Calendar!O:O,Calendar!N:N,,-1),""))</f>
        <v/>
      </c>
      <c r="AI2568" s="61" t="str">
        <f>IF(AND(AH2568&lt;&gt;"",E2568="Live"),_xlfn.XLOOKUP(_xlfn.TEXTJOIN(" vs ",,C2568:D2568),Calendar!G:G,Calendar!K:K),"")</f>
        <v/>
      </c>
      <c r="AJ2568" s="61" t="str">
        <f>IF(AND(K2568&lt;&gt;"Match of the Day",K2568&lt;&gt;"Match of the Day 2",K2568&lt;&gt;"Match of the Day Repeat"),"",1+MAX($AJ$10:AJ2567))</f>
        <v/>
      </c>
    </row>
    <row r="2569" spans="34:36" x14ac:dyDescent="0.35">
      <c r="AH2569" s="16" t="str">
        <f>IF(AND(B2569="Premier League",E2569="Live"),_xlfn.XLOOKUP(_xlfn.TEXTJOIN(" vs ",,C2569:D2569),Calendar!G:G,Calendar!B:B),IF(AND(B2569="Premier League",E2569="Highlights"),_xlfn.XLOOKUP(H2569,Calendar!O:O,Calendar!N:N,,-1),""))</f>
        <v/>
      </c>
      <c r="AI2569" s="61" t="str">
        <f>IF(AND(AH2569&lt;&gt;"",E2569="Live"),_xlfn.XLOOKUP(_xlfn.TEXTJOIN(" vs ",,C2569:D2569),Calendar!G:G,Calendar!K:K),"")</f>
        <v/>
      </c>
      <c r="AJ2569" s="61" t="str">
        <f>IF(AND(K2569&lt;&gt;"Match of the Day",K2569&lt;&gt;"Match of the Day 2",K2569&lt;&gt;"Match of the Day Repeat"),"",1+MAX($AJ$10:AJ2568))</f>
        <v/>
      </c>
    </row>
    <row r="2570" spans="34:36" x14ac:dyDescent="0.35">
      <c r="AH2570" s="16" t="str">
        <f>IF(AND(B2570="Premier League",E2570="Live"),_xlfn.XLOOKUP(_xlfn.TEXTJOIN(" vs ",,C2570:D2570),Calendar!G:G,Calendar!B:B),IF(AND(B2570="Premier League",E2570="Highlights"),_xlfn.XLOOKUP(H2570,Calendar!O:O,Calendar!N:N,,-1),""))</f>
        <v/>
      </c>
      <c r="AI2570" s="61" t="str">
        <f>IF(AND(AH2570&lt;&gt;"",E2570="Live"),_xlfn.XLOOKUP(_xlfn.TEXTJOIN(" vs ",,C2570:D2570),Calendar!G:G,Calendar!K:K),"")</f>
        <v/>
      </c>
      <c r="AJ2570" s="61" t="str">
        <f>IF(AND(K2570&lt;&gt;"Match of the Day",K2570&lt;&gt;"Match of the Day 2",K2570&lt;&gt;"Match of the Day Repeat"),"",1+MAX($AJ$10:AJ2569))</f>
        <v/>
      </c>
    </row>
    <row r="2571" spans="34:36" x14ac:dyDescent="0.35">
      <c r="AH2571" s="16" t="str">
        <f>IF(AND(B2571="Premier League",E2571="Live"),_xlfn.XLOOKUP(_xlfn.TEXTJOIN(" vs ",,C2571:D2571),Calendar!G:G,Calendar!B:B),IF(AND(B2571="Premier League",E2571="Highlights"),_xlfn.XLOOKUP(H2571,Calendar!O:O,Calendar!N:N,,-1),""))</f>
        <v/>
      </c>
      <c r="AI2571" s="61" t="str">
        <f>IF(AND(AH2571&lt;&gt;"",E2571="Live"),_xlfn.XLOOKUP(_xlfn.TEXTJOIN(" vs ",,C2571:D2571),Calendar!G:G,Calendar!K:K),"")</f>
        <v/>
      </c>
      <c r="AJ2571" s="61" t="str">
        <f>IF(AND(K2571&lt;&gt;"Match of the Day",K2571&lt;&gt;"Match of the Day 2",K2571&lt;&gt;"Match of the Day Repeat"),"",1+MAX($AJ$10:AJ2570))</f>
        <v/>
      </c>
    </row>
    <row r="2572" spans="34:36" x14ac:dyDescent="0.35">
      <c r="AH2572" s="16" t="str">
        <f>IF(AND(B2572="Premier League",E2572="Live"),_xlfn.XLOOKUP(_xlfn.TEXTJOIN(" vs ",,C2572:D2572),Calendar!G:G,Calendar!B:B),IF(AND(B2572="Premier League",E2572="Highlights"),_xlfn.XLOOKUP(H2572,Calendar!O:O,Calendar!N:N,,-1),""))</f>
        <v/>
      </c>
      <c r="AI2572" s="61" t="str">
        <f>IF(AND(AH2572&lt;&gt;"",E2572="Live"),_xlfn.XLOOKUP(_xlfn.TEXTJOIN(" vs ",,C2572:D2572),Calendar!G:G,Calendar!K:K),"")</f>
        <v/>
      </c>
      <c r="AJ2572" s="61" t="str">
        <f>IF(AND(K2572&lt;&gt;"Match of the Day",K2572&lt;&gt;"Match of the Day 2",K2572&lt;&gt;"Match of the Day Repeat"),"",1+MAX($AJ$10:AJ2571))</f>
        <v/>
      </c>
    </row>
    <row r="2573" spans="34:36" x14ac:dyDescent="0.35">
      <c r="AH2573" s="16" t="str">
        <f>IF(AND(B2573="Premier League",E2573="Live"),_xlfn.XLOOKUP(_xlfn.TEXTJOIN(" vs ",,C2573:D2573),Calendar!G:G,Calendar!B:B),IF(AND(B2573="Premier League",E2573="Highlights"),_xlfn.XLOOKUP(H2573,Calendar!O:O,Calendar!N:N,,-1),""))</f>
        <v/>
      </c>
      <c r="AI2573" s="61" t="str">
        <f>IF(AND(AH2573&lt;&gt;"",E2573="Live"),_xlfn.XLOOKUP(_xlfn.TEXTJOIN(" vs ",,C2573:D2573),Calendar!G:G,Calendar!K:K),"")</f>
        <v/>
      </c>
      <c r="AJ2573" s="61" t="str">
        <f>IF(AND(K2573&lt;&gt;"Match of the Day",K2573&lt;&gt;"Match of the Day 2",K2573&lt;&gt;"Match of the Day Repeat"),"",1+MAX($AJ$10:AJ2572))</f>
        <v/>
      </c>
    </row>
    <row r="2574" spans="34:36" x14ac:dyDescent="0.35">
      <c r="AH2574" s="16" t="str">
        <f>IF(AND(B2574="Premier League",E2574="Live"),_xlfn.XLOOKUP(_xlfn.TEXTJOIN(" vs ",,C2574:D2574),Calendar!G:G,Calendar!B:B),IF(AND(B2574="Premier League",E2574="Highlights"),_xlfn.XLOOKUP(H2574,Calendar!O:O,Calendar!N:N,,-1),""))</f>
        <v/>
      </c>
      <c r="AI2574" s="61" t="str">
        <f>IF(AND(AH2574&lt;&gt;"",E2574="Live"),_xlfn.XLOOKUP(_xlfn.TEXTJOIN(" vs ",,C2574:D2574),Calendar!G:G,Calendar!K:K),"")</f>
        <v/>
      </c>
      <c r="AJ2574" s="61" t="str">
        <f>IF(AND(K2574&lt;&gt;"Match of the Day",K2574&lt;&gt;"Match of the Day 2",K2574&lt;&gt;"Match of the Day Repeat"),"",1+MAX($AJ$10:AJ2573))</f>
        <v/>
      </c>
    </row>
    <row r="2575" spans="34:36" x14ac:dyDescent="0.35">
      <c r="AH2575" s="16" t="str">
        <f>IF(AND(B2575="Premier League",E2575="Live"),_xlfn.XLOOKUP(_xlfn.TEXTJOIN(" vs ",,C2575:D2575),Calendar!G:G,Calendar!B:B),IF(AND(B2575="Premier League",E2575="Highlights"),_xlfn.XLOOKUP(H2575,Calendar!O:O,Calendar!N:N,,-1),""))</f>
        <v/>
      </c>
      <c r="AI2575" s="61" t="str">
        <f>IF(AND(AH2575&lt;&gt;"",E2575="Live"),_xlfn.XLOOKUP(_xlfn.TEXTJOIN(" vs ",,C2575:D2575),Calendar!G:G,Calendar!K:K),"")</f>
        <v/>
      </c>
      <c r="AJ2575" s="61" t="str">
        <f>IF(AND(K2575&lt;&gt;"Match of the Day",K2575&lt;&gt;"Match of the Day 2",K2575&lt;&gt;"Match of the Day Repeat"),"",1+MAX($AJ$10:AJ2574))</f>
        <v/>
      </c>
    </row>
    <row r="2576" spans="34:36" x14ac:dyDescent="0.35">
      <c r="AH2576" s="16" t="str">
        <f>IF(AND(B2576="Premier League",E2576="Live"),_xlfn.XLOOKUP(_xlfn.TEXTJOIN(" vs ",,C2576:D2576),Calendar!G:G,Calendar!B:B),IF(AND(B2576="Premier League",E2576="Highlights"),_xlfn.XLOOKUP(H2576,Calendar!O:O,Calendar!N:N,,-1),""))</f>
        <v/>
      </c>
      <c r="AI2576" s="61" t="str">
        <f>IF(AND(AH2576&lt;&gt;"",E2576="Live"),_xlfn.XLOOKUP(_xlfn.TEXTJOIN(" vs ",,C2576:D2576),Calendar!G:G,Calendar!K:K),"")</f>
        <v/>
      </c>
      <c r="AJ2576" s="61" t="str">
        <f>IF(AND(K2576&lt;&gt;"Match of the Day",K2576&lt;&gt;"Match of the Day 2",K2576&lt;&gt;"Match of the Day Repeat"),"",1+MAX($AJ$10:AJ2575))</f>
        <v/>
      </c>
    </row>
    <row r="2577" spans="34:36" x14ac:dyDescent="0.35">
      <c r="AH2577" s="16" t="str">
        <f>IF(AND(B2577="Premier League",E2577="Live"),_xlfn.XLOOKUP(_xlfn.TEXTJOIN(" vs ",,C2577:D2577),Calendar!G:G,Calendar!B:B),IF(AND(B2577="Premier League",E2577="Highlights"),_xlfn.XLOOKUP(H2577,Calendar!O:O,Calendar!N:N,,-1),""))</f>
        <v/>
      </c>
      <c r="AI2577" s="61" t="str">
        <f>IF(AND(AH2577&lt;&gt;"",E2577="Live"),_xlfn.XLOOKUP(_xlfn.TEXTJOIN(" vs ",,C2577:D2577),Calendar!G:G,Calendar!K:K),"")</f>
        <v/>
      </c>
      <c r="AJ2577" s="61" t="str">
        <f>IF(AND(K2577&lt;&gt;"Match of the Day",K2577&lt;&gt;"Match of the Day 2",K2577&lt;&gt;"Match of the Day Repeat"),"",1+MAX($AJ$10:AJ2576))</f>
        <v/>
      </c>
    </row>
    <row r="2578" spans="34:36" x14ac:dyDescent="0.35">
      <c r="AH2578" s="16" t="str">
        <f>IF(AND(B2578="Premier League",E2578="Live"),_xlfn.XLOOKUP(_xlfn.TEXTJOIN(" vs ",,C2578:D2578),Calendar!G:G,Calendar!B:B),IF(AND(B2578="Premier League",E2578="Highlights"),_xlfn.XLOOKUP(H2578,Calendar!O:O,Calendar!N:N,,-1),""))</f>
        <v/>
      </c>
      <c r="AI2578" s="61" t="str">
        <f>IF(AND(AH2578&lt;&gt;"",E2578="Live"),_xlfn.XLOOKUP(_xlfn.TEXTJOIN(" vs ",,C2578:D2578),Calendar!G:G,Calendar!K:K),"")</f>
        <v/>
      </c>
      <c r="AJ2578" s="61" t="str">
        <f>IF(AND(K2578&lt;&gt;"Match of the Day",K2578&lt;&gt;"Match of the Day 2",K2578&lt;&gt;"Match of the Day Repeat"),"",1+MAX($AJ$10:AJ2577))</f>
        <v/>
      </c>
    </row>
    <row r="2579" spans="34:36" x14ac:dyDescent="0.35">
      <c r="AH2579" s="16" t="str">
        <f>IF(AND(B2579="Premier League",E2579="Live"),_xlfn.XLOOKUP(_xlfn.TEXTJOIN(" vs ",,C2579:D2579),Calendar!G:G,Calendar!B:B),IF(AND(B2579="Premier League",E2579="Highlights"),_xlfn.XLOOKUP(H2579,Calendar!O:O,Calendar!N:N,,-1),""))</f>
        <v/>
      </c>
      <c r="AI2579" s="61" t="str">
        <f>IF(AND(AH2579&lt;&gt;"",E2579="Live"),_xlfn.XLOOKUP(_xlfn.TEXTJOIN(" vs ",,C2579:D2579),Calendar!G:G,Calendar!K:K),"")</f>
        <v/>
      </c>
      <c r="AJ2579" s="61" t="str">
        <f>IF(AND(K2579&lt;&gt;"Match of the Day",K2579&lt;&gt;"Match of the Day 2",K2579&lt;&gt;"Match of the Day Repeat"),"",1+MAX($AJ$10:AJ2578))</f>
        <v/>
      </c>
    </row>
    <row r="2580" spans="34:36" x14ac:dyDescent="0.35">
      <c r="AH2580" s="16" t="str">
        <f>IF(AND(B2580="Premier League",E2580="Live"),_xlfn.XLOOKUP(_xlfn.TEXTJOIN(" vs ",,C2580:D2580),Calendar!G:G,Calendar!B:B),IF(AND(B2580="Premier League",E2580="Highlights"),_xlfn.XLOOKUP(H2580,Calendar!O:O,Calendar!N:N,,-1),""))</f>
        <v/>
      </c>
      <c r="AI2580" s="61" t="str">
        <f>IF(AND(AH2580&lt;&gt;"",E2580="Live"),_xlfn.XLOOKUP(_xlfn.TEXTJOIN(" vs ",,C2580:D2580),Calendar!G:G,Calendar!K:K),"")</f>
        <v/>
      </c>
      <c r="AJ2580" s="61" t="str">
        <f>IF(AND(K2580&lt;&gt;"Match of the Day",K2580&lt;&gt;"Match of the Day 2",K2580&lt;&gt;"Match of the Day Repeat"),"",1+MAX($AJ$10:AJ2579))</f>
        <v/>
      </c>
    </row>
    <row r="2581" spans="34:36" x14ac:dyDescent="0.35">
      <c r="AH2581" s="16" t="str">
        <f>IF(AND(B2581="Premier League",E2581="Live"),_xlfn.XLOOKUP(_xlfn.TEXTJOIN(" vs ",,C2581:D2581),Calendar!G:G,Calendar!B:B),IF(AND(B2581="Premier League",E2581="Highlights"),_xlfn.XLOOKUP(H2581,Calendar!O:O,Calendar!N:N,,-1),""))</f>
        <v/>
      </c>
      <c r="AI2581" s="61" t="str">
        <f>IF(AND(AH2581&lt;&gt;"",E2581="Live"),_xlfn.XLOOKUP(_xlfn.TEXTJOIN(" vs ",,C2581:D2581),Calendar!G:G,Calendar!K:K),"")</f>
        <v/>
      </c>
      <c r="AJ2581" s="61" t="str">
        <f>IF(AND(K2581&lt;&gt;"Match of the Day",K2581&lt;&gt;"Match of the Day 2",K2581&lt;&gt;"Match of the Day Repeat"),"",1+MAX($AJ$10:AJ2580))</f>
        <v/>
      </c>
    </row>
    <row r="2582" spans="34:36" x14ac:dyDescent="0.35">
      <c r="AH2582" s="16" t="str">
        <f>IF(AND(B2582="Premier League",E2582="Live"),_xlfn.XLOOKUP(_xlfn.TEXTJOIN(" vs ",,C2582:D2582),Calendar!G:G,Calendar!B:B),IF(AND(B2582="Premier League",E2582="Highlights"),_xlfn.XLOOKUP(H2582,Calendar!O:O,Calendar!N:N,,-1),""))</f>
        <v/>
      </c>
      <c r="AI2582" s="61" t="str">
        <f>IF(AND(AH2582&lt;&gt;"",E2582="Live"),_xlfn.XLOOKUP(_xlfn.TEXTJOIN(" vs ",,C2582:D2582),Calendar!G:G,Calendar!K:K),"")</f>
        <v/>
      </c>
      <c r="AJ2582" s="61" t="str">
        <f>IF(AND(K2582&lt;&gt;"Match of the Day",K2582&lt;&gt;"Match of the Day 2",K2582&lt;&gt;"Match of the Day Repeat"),"",1+MAX($AJ$10:AJ2581))</f>
        <v/>
      </c>
    </row>
    <row r="2583" spans="34:36" x14ac:dyDescent="0.35">
      <c r="AH2583" s="16" t="str">
        <f>IF(AND(B2583="Premier League",E2583="Live"),_xlfn.XLOOKUP(_xlfn.TEXTJOIN(" vs ",,C2583:D2583),Calendar!G:G,Calendar!B:B),IF(AND(B2583="Premier League",E2583="Highlights"),_xlfn.XLOOKUP(H2583,Calendar!O:O,Calendar!N:N,,-1),""))</f>
        <v/>
      </c>
      <c r="AI2583" s="61" t="str">
        <f>IF(AND(AH2583&lt;&gt;"",E2583="Live"),_xlfn.XLOOKUP(_xlfn.TEXTJOIN(" vs ",,C2583:D2583),Calendar!G:G,Calendar!K:K),"")</f>
        <v/>
      </c>
      <c r="AJ2583" s="61" t="str">
        <f>IF(AND(K2583&lt;&gt;"Match of the Day",K2583&lt;&gt;"Match of the Day 2",K2583&lt;&gt;"Match of the Day Repeat"),"",1+MAX($AJ$10:AJ2582))</f>
        <v/>
      </c>
    </row>
    <row r="2584" spans="34:36" x14ac:dyDescent="0.35">
      <c r="AH2584" s="16" t="str">
        <f>IF(AND(B2584="Premier League",E2584="Live"),_xlfn.XLOOKUP(_xlfn.TEXTJOIN(" vs ",,C2584:D2584),Calendar!G:G,Calendar!B:B),IF(AND(B2584="Premier League",E2584="Highlights"),_xlfn.XLOOKUP(H2584,Calendar!O:O,Calendar!N:N,,-1),""))</f>
        <v/>
      </c>
      <c r="AI2584" s="61" t="str">
        <f>IF(AND(AH2584&lt;&gt;"",E2584="Live"),_xlfn.XLOOKUP(_xlfn.TEXTJOIN(" vs ",,C2584:D2584),Calendar!G:G,Calendar!K:K),"")</f>
        <v/>
      </c>
      <c r="AJ2584" s="61" t="str">
        <f>IF(AND(K2584&lt;&gt;"Match of the Day",K2584&lt;&gt;"Match of the Day 2",K2584&lt;&gt;"Match of the Day Repeat"),"",1+MAX($AJ$10:AJ2583))</f>
        <v/>
      </c>
    </row>
    <row r="2585" spans="34:36" x14ac:dyDescent="0.35">
      <c r="AH2585" s="16" t="str">
        <f>IF(AND(B2585="Premier League",E2585="Live"),_xlfn.XLOOKUP(_xlfn.TEXTJOIN(" vs ",,C2585:D2585),Calendar!G:G,Calendar!B:B),IF(AND(B2585="Premier League",E2585="Highlights"),_xlfn.XLOOKUP(H2585,Calendar!O:O,Calendar!N:N,,-1),""))</f>
        <v/>
      </c>
      <c r="AI2585" s="61" t="str">
        <f>IF(AND(AH2585&lt;&gt;"",E2585="Live"),_xlfn.XLOOKUP(_xlfn.TEXTJOIN(" vs ",,C2585:D2585),Calendar!G:G,Calendar!K:K),"")</f>
        <v/>
      </c>
      <c r="AJ2585" s="61" t="str">
        <f>IF(AND(K2585&lt;&gt;"Match of the Day",K2585&lt;&gt;"Match of the Day 2",K2585&lt;&gt;"Match of the Day Repeat"),"",1+MAX($AJ$10:AJ2584))</f>
        <v/>
      </c>
    </row>
    <row r="2586" spans="34:36" x14ac:dyDescent="0.35">
      <c r="AH2586" s="16" t="str">
        <f>IF(AND(B2586="Premier League",E2586="Live"),_xlfn.XLOOKUP(_xlfn.TEXTJOIN(" vs ",,C2586:D2586),Calendar!G:G,Calendar!B:B),IF(AND(B2586="Premier League",E2586="Highlights"),_xlfn.XLOOKUP(H2586,Calendar!O:O,Calendar!N:N,,-1),""))</f>
        <v/>
      </c>
      <c r="AI2586" s="61" t="str">
        <f>IF(AND(AH2586&lt;&gt;"",E2586="Live"),_xlfn.XLOOKUP(_xlfn.TEXTJOIN(" vs ",,C2586:D2586),Calendar!G:G,Calendar!K:K),"")</f>
        <v/>
      </c>
      <c r="AJ2586" s="61" t="str">
        <f>IF(AND(K2586&lt;&gt;"Match of the Day",K2586&lt;&gt;"Match of the Day 2",K2586&lt;&gt;"Match of the Day Repeat"),"",1+MAX($AJ$10:AJ2585))</f>
        <v/>
      </c>
    </row>
    <row r="2587" spans="34:36" x14ac:dyDescent="0.35">
      <c r="AH2587" s="16" t="str">
        <f>IF(AND(B2587="Premier League",E2587="Live"),_xlfn.XLOOKUP(_xlfn.TEXTJOIN(" vs ",,C2587:D2587),Calendar!G:G,Calendar!B:B),IF(AND(B2587="Premier League",E2587="Highlights"),_xlfn.XLOOKUP(H2587,Calendar!O:O,Calendar!N:N,,-1),""))</f>
        <v/>
      </c>
      <c r="AI2587" s="61" t="str">
        <f>IF(AND(AH2587&lt;&gt;"",E2587="Live"),_xlfn.XLOOKUP(_xlfn.TEXTJOIN(" vs ",,C2587:D2587),Calendar!G:G,Calendar!K:K),"")</f>
        <v/>
      </c>
      <c r="AJ2587" s="61" t="str">
        <f>IF(AND(K2587&lt;&gt;"Match of the Day",K2587&lt;&gt;"Match of the Day 2",K2587&lt;&gt;"Match of the Day Repeat"),"",1+MAX($AJ$10:AJ2586))</f>
        <v/>
      </c>
    </row>
    <row r="2588" spans="34:36" x14ac:dyDescent="0.35">
      <c r="AH2588" s="16" t="str">
        <f>IF(AND(B2588="Premier League",E2588="Live"),_xlfn.XLOOKUP(_xlfn.TEXTJOIN(" vs ",,C2588:D2588),Calendar!G:G,Calendar!B:B),IF(AND(B2588="Premier League",E2588="Highlights"),_xlfn.XLOOKUP(H2588,Calendar!O:O,Calendar!N:N,,-1),""))</f>
        <v/>
      </c>
      <c r="AI2588" s="61" t="str">
        <f>IF(AND(AH2588&lt;&gt;"",E2588="Live"),_xlfn.XLOOKUP(_xlfn.TEXTJOIN(" vs ",,C2588:D2588),Calendar!G:G,Calendar!K:K),"")</f>
        <v/>
      </c>
      <c r="AJ2588" s="61" t="str">
        <f>IF(AND(K2588&lt;&gt;"Match of the Day",K2588&lt;&gt;"Match of the Day 2",K2588&lt;&gt;"Match of the Day Repeat"),"",1+MAX($AJ$10:AJ2587))</f>
        <v/>
      </c>
    </row>
    <row r="2589" spans="34:36" x14ac:dyDescent="0.35">
      <c r="AH2589" s="16" t="str">
        <f>IF(AND(B2589="Premier League",E2589="Live"),_xlfn.XLOOKUP(_xlfn.TEXTJOIN(" vs ",,C2589:D2589),Calendar!G:G,Calendar!B:B),IF(AND(B2589="Premier League",E2589="Highlights"),_xlfn.XLOOKUP(H2589,Calendar!O:O,Calendar!N:N,,-1),""))</f>
        <v/>
      </c>
      <c r="AI2589" s="61" t="str">
        <f>IF(AND(AH2589&lt;&gt;"",E2589="Live"),_xlfn.XLOOKUP(_xlfn.TEXTJOIN(" vs ",,C2589:D2589),Calendar!G:G,Calendar!K:K),"")</f>
        <v/>
      </c>
      <c r="AJ2589" s="61" t="str">
        <f>IF(AND(K2589&lt;&gt;"Match of the Day",K2589&lt;&gt;"Match of the Day 2",K2589&lt;&gt;"Match of the Day Repeat"),"",1+MAX($AJ$10:AJ2588))</f>
        <v/>
      </c>
    </row>
    <row r="2590" spans="34:36" x14ac:dyDescent="0.35">
      <c r="AH2590" s="16" t="str">
        <f>IF(AND(B2590="Premier League",E2590="Live"),_xlfn.XLOOKUP(_xlfn.TEXTJOIN(" vs ",,C2590:D2590),Calendar!G:G,Calendar!B:B),IF(AND(B2590="Premier League",E2590="Highlights"),_xlfn.XLOOKUP(H2590,Calendar!O:O,Calendar!N:N,,-1),""))</f>
        <v/>
      </c>
      <c r="AI2590" s="61" t="str">
        <f>IF(AND(AH2590&lt;&gt;"",E2590="Live"),_xlfn.XLOOKUP(_xlfn.TEXTJOIN(" vs ",,C2590:D2590),Calendar!G:G,Calendar!K:K),"")</f>
        <v/>
      </c>
      <c r="AJ2590" s="61" t="str">
        <f>IF(AND(K2590&lt;&gt;"Match of the Day",K2590&lt;&gt;"Match of the Day 2",K2590&lt;&gt;"Match of the Day Repeat"),"",1+MAX($AJ$10:AJ2589))</f>
        <v/>
      </c>
    </row>
    <row r="2591" spans="34:36" x14ac:dyDescent="0.35">
      <c r="AH2591" s="16" t="str">
        <f>IF(AND(B2591="Premier League",E2591="Live"),_xlfn.XLOOKUP(_xlfn.TEXTJOIN(" vs ",,C2591:D2591),Calendar!G:G,Calendar!B:B),IF(AND(B2591="Premier League",E2591="Highlights"),_xlfn.XLOOKUP(H2591,Calendar!O:O,Calendar!N:N,,-1),""))</f>
        <v/>
      </c>
      <c r="AI2591" s="61" t="str">
        <f>IF(AND(AH2591&lt;&gt;"",E2591="Live"),_xlfn.XLOOKUP(_xlfn.TEXTJOIN(" vs ",,C2591:D2591),Calendar!G:G,Calendar!K:K),"")</f>
        <v/>
      </c>
      <c r="AJ2591" s="61" t="str">
        <f>IF(AND(K2591&lt;&gt;"Match of the Day",K2591&lt;&gt;"Match of the Day 2",K2591&lt;&gt;"Match of the Day Repeat"),"",1+MAX($AJ$10:AJ2590))</f>
        <v/>
      </c>
    </row>
    <row r="2592" spans="34:36" x14ac:dyDescent="0.35">
      <c r="AH2592" s="16" t="str">
        <f>IF(AND(B2592="Premier League",E2592="Live"),_xlfn.XLOOKUP(_xlfn.TEXTJOIN(" vs ",,C2592:D2592),Calendar!G:G,Calendar!B:B),IF(AND(B2592="Premier League",E2592="Highlights"),_xlfn.XLOOKUP(H2592,Calendar!O:O,Calendar!N:N,,-1),""))</f>
        <v/>
      </c>
      <c r="AI2592" s="61" t="str">
        <f>IF(AND(AH2592&lt;&gt;"",E2592="Live"),_xlfn.XLOOKUP(_xlfn.TEXTJOIN(" vs ",,C2592:D2592),Calendar!G:G,Calendar!K:K),"")</f>
        <v/>
      </c>
      <c r="AJ2592" s="61" t="str">
        <f>IF(AND(K2592&lt;&gt;"Match of the Day",K2592&lt;&gt;"Match of the Day 2",K2592&lt;&gt;"Match of the Day Repeat"),"",1+MAX($AJ$10:AJ2591))</f>
        <v/>
      </c>
    </row>
    <row r="2593" spans="34:36" x14ac:dyDescent="0.35">
      <c r="AH2593" s="16" t="str">
        <f>IF(AND(B2593="Premier League",E2593="Live"),_xlfn.XLOOKUP(_xlfn.TEXTJOIN(" vs ",,C2593:D2593),Calendar!G:G,Calendar!B:B),IF(AND(B2593="Premier League",E2593="Highlights"),_xlfn.XLOOKUP(H2593,Calendar!O:O,Calendar!N:N,,-1),""))</f>
        <v/>
      </c>
      <c r="AI2593" s="61" t="str">
        <f>IF(AND(AH2593&lt;&gt;"",E2593="Live"),_xlfn.XLOOKUP(_xlfn.TEXTJOIN(" vs ",,C2593:D2593),Calendar!G:G,Calendar!K:K),"")</f>
        <v/>
      </c>
      <c r="AJ2593" s="61" t="str">
        <f>IF(AND(K2593&lt;&gt;"Match of the Day",K2593&lt;&gt;"Match of the Day 2",K2593&lt;&gt;"Match of the Day Repeat"),"",1+MAX($AJ$10:AJ2592))</f>
        <v/>
      </c>
    </row>
    <row r="2594" spans="34:36" x14ac:dyDescent="0.35">
      <c r="AH2594" s="16" t="str">
        <f>IF(AND(B2594="Premier League",E2594="Live"),_xlfn.XLOOKUP(_xlfn.TEXTJOIN(" vs ",,C2594:D2594),Calendar!G:G,Calendar!B:B),IF(AND(B2594="Premier League",E2594="Highlights"),_xlfn.XLOOKUP(H2594,Calendar!O:O,Calendar!N:N,,-1),""))</f>
        <v/>
      </c>
      <c r="AI2594" s="61" t="str">
        <f>IF(AND(AH2594&lt;&gt;"",E2594="Live"),_xlfn.XLOOKUP(_xlfn.TEXTJOIN(" vs ",,C2594:D2594),Calendar!G:G,Calendar!K:K),"")</f>
        <v/>
      </c>
      <c r="AJ2594" s="61" t="str">
        <f>IF(AND(K2594&lt;&gt;"Match of the Day",K2594&lt;&gt;"Match of the Day 2",K2594&lt;&gt;"Match of the Day Repeat"),"",1+MAX($AJ$10:AJ2593))</f>
        <v/>
      </c>
    </row>
    <row r="2595" spans="34:36" x14ac:dyDescent="0.35">
      <c r="AH2595" s="16" t="str">
        <f>IF(AND(B2595="Premier League",E2595="Live"),_xlfn.XLOOKUP(_xlfn.TEXTJOIN(" vs ",,C2595:D2595),Calendar!G:G,Calendar!B:B),IF(AND(B2595="Premier League",E2595="Highlights"),_xlfn.XLOOKUP(H2595,Calendar!O:O,Calendar!N:N,,-1),""))</f>
        <v/>
      </c>
      <c r="AI2595" s="61" t="str">
        <f>IF(AND(AH2595&lt;&gt;"",E2595="Live"),_xlfn.XLOOKUP(_xlfn.TEXTJOIN(" vs ",,C2595:D2595),Calendar!G:G,Calendar!K:K),"")</f>
        <v/>
      </c>
      <c r="AJ2595" s="61" t="str">
        <f>IF(AND(K2595&lt;&gt;"Match of the Day",K2595&lt;&gt;"Match of the Day 2",K2595&lt;&gt;"Match of the Day Repeat"),"",1+MAX($AJ$10:AJ2594))</f>
        <v/>
      </c>
    </row>
    <row r="2596" spans="34:36" x14ac:dyDescent="0.35">
      <c r="AH2596" s="16" t="str">
        <f>IF(AND(B2596="Premier League",E2596="Live"),_xlfn.XLOOKUP(_xlfn.TEXTJOIN(" vs ",,C2596:D2596),Calendar!G:G,Calendar!B:B),IF(AND(B2596="Premier League",E2596="Highlights"),_xlfn.XLOOKUP(H2596,Calendar!O:O,Calendar!N:N,,-1),""))</f>
        <v/>
      </c>
      <c r="AI2596" s="61" t="str">
        <f>IF(AND(AH2596&lt;&gt;"",E2596="Live"),_xlfn.XLOOKUP(_xlfn.TEXTJOIN(" vs ",,C2596:D2596),Calendar!G:G,Calendar!K:K),"")</f>
        <v/>
      </c>
      <c r="AJ2596" s="61" t="str">
        <f>IF(AND(K2596&lt;&gt;"Match of the Day",K2596&lt;&gt;"Match of the Day 2",K2596&lt;&gt;"Match of the Day Repeat"),"",1+MAX($AJ$10:AJ2595))</f>
        <v/>
      </c>
    </row>
    <row r="2597" spans="34:36" x14ac:dyDescent="0.35">
      <c r="AH2597" s="16" t="str">
        <f>IF(AND(B2597="Premier League",E2597="Live"),_xlfn.XLOOKUP(_xlfn.TEXTJOIN(" vs ",,C2597:D2597),Calendar!G:G,Calendar!B:B),IF(AND(B2597="Premier League",E2597="Highlights"),_xlfn.XLOOKUP(H2597,Calendar!O:O,Calendar!N:N,,-1),""))</f>
        <v/>
      </c>
      <c r="AI2597" s="61" t="str">
        <f>IF(AND(AH2597&lt;&gt;"",E2597="Live"),_xlfn.XLOOKUP(_xlfn.TEXTJOIN(" vs ",,C2597:D2597),Calendar!G:G,Calendar!K:K),"")</f>
        <v/>
      </c>
      <c r="AJ2597" s="61" t="str">
        <f>IF(AND(K2597&lt;&gt;"Match of the Day",K2597&lt;&gt;"Match of the Day 2",K2597&lt;&gt;"Match of the Day Repeat"),"",1+MAX($AJ$10:AJ2596))</f>
        <v/>
      </c>
    </row>
    <row r="2598" spans="34:36" x14ac:dyDescent="0.35">
      <c r="AH2598" s="16" t="str">
        <f>IF(AND(B2598="Premier League",E2598="Live"),_xlfn.XLOOKUP(_xlfn.TEXTJOIN(" vs ",,C2598:D2598),Calendar!G:G,Calendar!B:B),IF(AND(B2598="Premier League",E2598="Highlights"),_xlfn.XLOOKUP(H2598,Calendar!O:O,Calendar!N:N,,-1),""))</f>
        <v/>
      </c>
      <c r="AI2598" s="61" t="str">
        <f>IF(AND(AH2598&lt;&gt;"",E2598="Live"),_xlfn.XLOOKUP(_xlfn.TEXTJOIN(" vs ",,C2598:D2598),Calendar!G:G,Calendar!K:K),"")</f>
        <v/>
      </c>
      <c r="AJ2598" s="61" t="str">
        <f>IF(AND(K2598&lt;&gt;"Match of the Day",K2598&lt;&gt;"Match of the Day 2",K2598&lt;&gt;"Match of the Day Repeat"),"",1+MAX($AJ$10:AJ2597))</f>
        <v/>
      </c>
    </row>
    <row r="2599" spans="34:36" x14ac:dyDescent="0.35">
      <c r="AH2599" s="16" t="str">
        <f>IF(AND(B2599="Premier League",E2599="Live"),_xlfn.XLOOKUP(_xlfn.TEXTJOIN(" vs ",,C2599:D2599),Calendar!G:G,Calendar!B:B),IF(AND(B2599="Premier League",E2599="Highlights"),_xlfn.XLOOKUP(H2599,Calendar!O:O,Calendar!N:N,,-1),""))</f>
        <v/>
      </c>
      <c r="AI2599" s="61" t="str">
        <f>IF(AND(AH2599&lt;&gt;"",E2599="Live"),_xlfn.XLOOKUP(_xlfn.TEXTJOIN(" vs ",,C2599:D2599),Calendar!G:G,Calendar!K:K),"")</f>
        <v/>
      </c>
      <c r="AJ2599" s="61" t="str">
        <f>IF(AND(K2599&lt;&gt;"Match of the Day",K2599&lt;&gt;"Match of the Day 2",K2599&lt;&gt;"Match of the Day Repeat"),"",1+MAX($AJ$10:AJ2598))</f>
        <v/>
      </c>
    </row>
    <row r="2600" spans="34:36" x14ac:dyDescent="0.35">
      <c r="AH2600" s="16" t="str">
        <f>IF(AND(B2600="Premier League",E2600="Live"),_xlfn.XLOOKUP(_xlfn.TEXTJOIN(" vs ",,C2600:D2600),Calendar!G:G,Calendar!B:B),IF(AND(B2600="Premier League",E2600="Highlights"),_xlfn.XLOOKUP(H2600,Calendar!O:O,Calendar!N:N,,-1),""))</f>
        <v/>
      </c>
      <c r="AI2600" s="61" t="str">
        <f>IF(AND(AH2600&lt;&gt;"",E2600="Live"),_xlfn.XLOOKUP(_xlfn.TEXTJOIN(" vs ",,C2600:D2600),Calendar!G:G,Calendar!K:K),"")</f>
        <v/>
      </c>
      <c r="AJ2600" s="61" t="str">
        <f>IF(AND(K2600&lt;&gt;"Match of the Day",K2600&lt;&gt;"Match of the Day 2",K2600&lt;&gt;"Match of the Day Repeat"),"",1+MAX($AJ$10:AJ2599))</f>
        <v/>
      </c>
    </row>
    <row r="2601" spans="34:36" x14ac:dyDescent="0.35">
      <c r="AH2601" s="16" t="str">
        <f>IF(AND(B2601="Premier League",E2601="Live"),_xlfn.XLOOKUP(_xlfn.TEXTJOIN(" vs ",,C2601:D2601),Calendar!G:G,Calendar!B:B),IF(AND(B2601="Premier League",E2601="Highlights"),_xlfn.XLOOKUP(H2601,Calendar!O:O,Calendar!N:N,,-1),""))</f>
        <v/>
      </c>
      <c r="AI2601" s="61" t="str">
        <f>IF(AND(AH2601&lt;&gt;"",E2601="Live"),_xlfn.XLOOKUP(_xlfn.TEXTJOIN(" vs ",,C2601:D2601),Calendar!G:G,Calendar!K:K),"")</f>
        <v/>
      </c>
      <c r="AJ2601" s="61" t="str">
        <f>IF(AND(K2601&lt;&gt;"Match of the Day",K2601&lt;&gt;"Match of the Day 2",K2601&lt;&gt;"Match of the Day Repeat"),"",1+MAX($AJ$10:AJ2600))</f>
        <v/>
      </c>
    </row>
    <row r="2602" spans="34:36" x14ac:dyDescent="0.35">
      <c r="AH2602" s="16" t="str">
        <f>IF(AND(B2602="Premier League",E2602="Live"),_xlfn.XLOOKUP(_xlfn.TEXTJOIN(" vs ",,C2602:D2602),Calendar!G:G,Calendar!B:B),IF(AND(B2602="Premier League",E2602="Highlights"),_xlfn.XLOOKUP(H2602,Calendar!O:O,Calendar!N:N,,-1),""))</f>
        <v/>
      </c>
      <c r="AI2602" s="61" t="str">
        <f>IF(AND(AH2602&lt;&gt;"",E2602="Live"),_xlfn.XLOOKUP(_xlfn.TEXTJOIN(" vs ",,C2602:D2602),Calendar!G:G,Calendar!K:K),"")</f>
        <v/>
      </c>
      <c r="AJ2602" s="61" t="str">
        <f>IF(AND(K2602&lt;&gt;"Match of the Day",K2602&lt;&gt;"Match of the Day 2",K2602&lt;&gt;"Match of the Day Repeat"),"",1+MAX($AJ$10:AJ2601))</f>
        <v/>
      </c>
    </row>
    <row r="2603" spans="34:36" x14ac:dyDescent="0.35">
      <c r="AH2603" s="16" t="str">
        <f>IF(AND(B2603="Premier League",E2603="Live"),_xlfn.XLOOKUP(_xlfn.TEXTJOIN(" vs ",,C2603:D2603),Calendar!G:G,Calendar!B:B),IF(AND(B2603="Premier League",E2603="Highlights"),_xlfn.XLOOKUP(H2603,Calendar!O:O,Calendar!N:N,,-1),""))</f>
        <v/>
      </c>
      <c r="AI2603" s="61" t="str">
        <f>IF(AND(AH2603&lt;&gt;"",E2603="Live"),_xlfn.XLOOKUP(_xlfn.TEXTJOIN(" vs ",,C2603:D2603),Calendar!G:G,Calendar!K:K),"")</f>
        <v/>
      </c>
      <c r="AJ2603" s="61" t="str">
        <f>IF(AND(K2603&lt;&gt;"Match of the Day",K2603&lt;&gt;"Match of the Day 2",K2603&lt;&gt;"Match of the Day Repeat"),"",1+MAX($AJ$10:AJ2602))</f>
        <v/>
      </c>
    </row>
    <row r="2604" spans="34:36" x14ac:dyDescent="0.35">
      <c r="AH2604" s="16" t="str">
        <f>IF(AND(B2604="Premier League",E2604="Live"),_xlfn.XLOOKUP(_xlfn.TEXTJOIN(" vs ",,C2604:D2604),Calendar!G:G,Calendar!B:B),IF(AND(B2604="Premier League",E2604="Highlights"),_xlfn.XLOOKUP(H2604,Calendar!O:O,Calendar!N:N,,-1),""))</f>
        <v/>
      </c>
      <c r="AI2604" s="61" t="str">
        <f>IF(AND(AH2604&lt;&gt;"",E2604="Live"),_xlfn.XLOOKUP(_xlfn.TEXTJOIN(" vs ",,C2604:D2604),Calendar!G:G,Calendar!K:K),"")</f>
        <v/>
      </c>
      <c r="AJ2604" s="61" t="str">
        <f>IF(AND(K2604&lt;&gt;"Match of the Day",K2604&lt;&gt;"Match of the Day 2",K2604&lt;&gt;"Match of the Day Repeat"),"",1+MAX($AJ$10:AJ2603))</f>
        <v/>
      </c>
    </row>
    <row r="2605" spans="34:36" x14ac:dyDescent="0.35">
      <c r="AH2605" s="16" t="str">
        <f>IF(AND(B2605="Premier League",E2605="Live"),_xlfn.XLOOKUP(_xlfn.TEXTJOIN(" vs ",,C2605:D2605),Calendar!G:G,Calendar!B:B),IF(AND(B2605="Premier League",E2605="Highlights"),_xlfn.XLOOKUP(H2605,Calendar!O:O,Calendar!N:N,,-1),""))</f>
        <v/>
      </c>
      <c r="AI2605" s="61" t="str">
        <f>IF(AND(AH2605&lt;&gt;"",E2605="Live"),_xlfn.XLOOKUP(_xlfn.TEXTJOIN(" vs ",,C2605:D2605),Calendar!G:G,Calendar!K:K),"")</f>
        <v/>
      </c>
      <c r="AJ2605" s="61" t="str">
        <f>IF(AND(K2605&lt;&gt;"Match of the Day",K2605&lt;&gt;"Match of the Day 2",K2605&lt;&gt;"Match of the Day Repeat"),"",1+MAX($AJ$10:AJ2604))</f>
        <v/>
      </c>
    </row>
    <row r="2606" spans="34:36" x14ac:dyDescent="0.35">
      <c r="AH2606" s="16" t="str">
        <f>IF(AND(B2606="Premier League",E2606="Live"),_xlfn.XLOOKUP(_xlfn.TEXTJOIN(" vs ",,C2606:D2606),Calendar!G:G,Calendar!B:B),IF(AND(B2606="Premier League",E2606="Highlights"),_xlfn.XLOOKUP(H2606,Calendar!O:O,Calendar!N:N,,-1),""))</f>
        <v/>
      </c>
      <c r="AI2606" s="61" t="str">
        <f>IF(AND(AH2606&lt;&gt;"",E2606="Live"),_xlfn.XLOOKUP(_xlfn.TEXTJOIN(" vs ",,C2606:D2606),Calendar!G:G,Calendar!K:K),"")</f>
        <v/>
      </c>
      <c r="AJ2606" s="61" t="str">
        <f>IF(AND(K2606&lt;&gt;"Match of the Day",K2606&lt;&gt;"Match of the Day 2",K2606&lt;&gt;"Match of the Day Repeat"),"",1+MAX($AJ$10:AJ2605))</f>
        <v/>
      </c>
    </row>
    <row r="2607" spans="34:36" x14ac:dyDescent="0.35">
      <c r="AH2607" s="16" t="str">
        <f>IF(AND(B2607="Premier League",E2607="Live"),_xlfn.XLOOKUP(_xlfn.TEXTJOIN(" vs ",,C2607:D2607),Calendar!G:G,Calendar!B:B),IF(AND(B2607="Premier League",E2607="Highlights"),_xlfn.XLOOKUP(H2607,Calendar!O:O,Calendar!N:N,,-1),""))</f>
        <v/>
      </c>
      <c r="AI2607" s="61" t="str">
        <f>IF(AND(AH2607&lt;&gt;"",E2607="Live"),_xlfn.XLOOKUP(_xlfn.TEXTJOIN(" vs ",,C2607:D2607),Calendar!G:G,Calendar!K:K),"")</f>
        <v/>
      </c>
      <c r="AJ2607" s="61" t="str">
        <f>IF(AND(K2607&lt;&gt;"Match of the Day",K2607&lt;&gt;"Match of the Day 2",K2607&lt;&gt;"Match of the Day Repeat"),"",1+MAX($AJ$10:AJ2606))</f>
        <v/>
      </c>
    </row>
    <row r="2608" spans="34:36" x14ac:dyDescent="0.35">
      <c r="AH2608" s="16" t="str">
        <f>IF(AND(B2608="Premier League",E2608="Live"),_xlfn.XLOOKUP(_xlfn.TEXTJOIN(" vs ",,C2608:D2608),Calendar!G:G,Calendar!B:B),IF(AND(B2608="Premier League",E2608="Highlights"),_xlfn.XLOOKUP(H2608,Calendar!O:O,Calendar!N:N,,-1),""))</f>
        <v/>
      </c>
      <c r="AI2608" s="61" t="str">
        <f>IF(AND(AH2608&lt;&gt;"",E2608="Live"),_xlfn.XLOOKUP(_xlfn.TEXTJOIN(" vs ",,C2608:D2608),Calendar!G:G,Calendar!K:K),"")</f>
        <v/>
      </c>
      <c r="AJ2608" s="61" t="str">
        <f>IF(AND(K2608&lt;&gt;"Match of the Day",K2608&lt;&gt;"Match of the Day 2",K2608&lt;&gt;"Match of the Day Repeat"),"",1+MAX($AJ$10:AJ2607))</f>
        <v/>
      </c>
    </row>
    <row r="2609" spans="34:36" x14ac:dyDescent="0.35">
      <c r="AH2609" s="16" t="str">
        <f>IF(AND(B2609="Premier League",E2609="Live"),_xlfn.XLOOKUP(_xlfn.TEXTJOIN(" vs ",,C2609:D2609),Calendar!G:G,Calendar!B:B),IF(AND(B2609="Premier League",E2609="Highlights"),_xlfn.XLOOKUP(H2609,Calendar!O:O,Calendar!N:N,,-1),""))</f>
        <v/>
      </c>
      <c r="AI2609" s="61" t="str">
        <f>IF(AND(AH2609&lt;&gt;"",E2609="Live"),_xlfn.XLOOKUP(_xlfn.TEXTJOIN(" vs ",,C2609:D2609),Calendar!G:G,Calendar!K:K),"")</f>
        <v/>
      </c>
      <c r="AJ2609" s="61" t="str">
        <f>IF(AND(K2609&lt;&gt;"Match of the Day",K2609&lt;&gt;"Match of the Day 2",K2609&lt;&gt;"Match of the Day Repeat"),"",1+MAX($AJ$10:AJ2608))</f>
        <v/>
      </c>
    </row>
    <row r="2610" spans="34:36" x14ac:dyDescent="0.35">
      <c r="AH2610" s="16" t="str">
        <f>IF(AND(B2610="Premier League",E2610="Live"),_xlfn.XLOOKUP(_xlfn.TEXTJOIN(" vs ",,C2610:D2610),Calendar!G:G,Calendar!B:B),IF(AND(B2610="Premier League",E2610="Highlights"),_xlfn.XLOOKUP(H2610,Calendar!O:O,Calendar!N:N,,-1),""))</f>
        <v/>
      </c>
      <c r="AI2610" s="61" t="str">
        <f>IF(AND(AH2610&lt;&gt;"",E2610="Live"),_xlfn.XLOOKUP(_xlfn.TEXTJOIN(" vs ",,C2610:D2610),Calendar!G:G,Calendar!K:K),"")</f>
        <v/>
      </c>
      <c r="AJ2610" s="61" t="str">
        <f>IF(AND(K2610&lt;&gt;"Match of the Day",K2610&lt;&gt;"Match of the Day 2",K2610&lt;&gt;"Match of the Day Repeat"),"",1+MAX($AJ$10:AJ2609))</f>
        <v/>
      </c>
    </row>
    <row r="2611" spans="34:36" x14ac:dyDescent="0.35">
      <c r="AH2611" s="16" t="str">
        <f>IF(AND(B2611="Premier League",E2611="Live"),_xlfn.XLOOKUP(_xlfn.TEXTJOIN(" vs ",,C2611:D2611),Calendar!G:G,Calendar!B:B),IF(AND(B2611="Premier League",E2611="Highlights"),_xlfn.XLOOKUP(H2611,Calendar!O:O,Calendar!N:N,,-1),""))</f>
        <v/>
      </c>
      <c r="AI2611" s="61" t="str">
        <f>IF(AND(AH2611&lt;&gt;"",E2611="Live"),_xlfn.XLOOKUP(_xlfn.TEXTJOIN(" vs ",,C2611:D2611),Calendar!G:G,Calendar!K:K),"")</f>
        <v/>
      </c>
      <c r="AJ2611" s="61" t="str">
        <f>IF(AND(K2611&lt;&gt;"Match of the Day",K2611&lt;&gt;"Match of the Day 2",K2611&lt;&gt;"Match of the Day Repeat"),"",1+MAX($AJ$10:AJ2610))</f>
        <v/>
      </c>
    </row>
    <row r="2612" spans="34:36" x14ac:dyDescent="0.35">
      <c r="AH2612" s="16" t="str">
        <f>IF(AND(B2612="Premier League",E2612="Live"),_xlfn.XLOOKUP(_xlfn.TEXTJOIN(" vs ",,C2612:D2612),Calendar!G:G,Calendar!B:B),IF(AND(B2612="Premier League",E2612="Highlights"),_xlfn.XLOOKUP(H2612,Calendar!O:O,Calendar!N:N,,-1),""))</f>
        <v/>
      </c>
      <c r="AI2612" s="61" t="str">
        <f>IF(AND(AH2612&lt;&gt;"",E2612="Live"),_xlfn.XLOOKUP(_xlfn.TEXTJOIN(" vs ",,C2612:D2612),Calendar!G:G,Calendar!K:K),"")</f>
        <v/>
      </c>
      <c r="AJ2612" s="61" t="str">
        <f>IF(AND(K2612&lt;&gt;"Match of the Day",K2612&lt;&gt;"Match of the Day 2",K2612&lt;&gt;"Match of the Day Repeat"),"",1+MAX($AJ$10:AJ2611))</f>
        <v/>
      </c>
    </row>
    <row r="2613" spans="34:36" x14ac:dyDescent="0.35">
      <c r="AH2613" s="16" t="str">
        <f>IF(AND(B2613="Premier League",E2613="Live"),_xlfn.XLOOKUP(_xlfn.TEXTJOIN(" vs ",,C2613:D2613),Calendar!G:G,Calendar!B:B),IF(AND(B2613="Premier League",E2613="Highlights"),_xlfn.XLOOKUP(H2613,Calendar!O:O,Calendar!N:N,,-1),""))</f>
        <v/>
      </c>
      <c r="AI2613" s="61" t="str">
        <f>IF(AND(AH2613&lt;&gt;"",E2613="Live"),_xlfn.XLOOKUP(_xlfn.TEXTJOIN(" vs ",,C2613:D2613),Calendar!G:G,Calendar!K:K),"")</f>
        <v/>
      </c>
      <c r="AJ2613" s="61" t="str">
        <f>IF(AND(K2613&lt;&gt;"Match of the Day",K2613&lt;&gt;"Match of the Day 2",K2613&lt;&gt;"Match of the Day Repeat"),"",1+MAX($AJ$10:AJ2612))</f>
        <v/>
      </c>
    </row>
    <row r="2614" spans="34:36" x14ac:dyDescent="0.35">
      <c r="AH2614" s="16" t="str">
        <f>IF(AND(B2614="Premier League",E2614="Live"),_xlfn.XLOOKUP(_xlfn.TEXTJOIN(" vs ",,C2614:D2614),Calendar!G:G,Calendar!B:B),IF(AND(B2614="Premier League",E2614="Highlights"),_xlfn.XLOOKUP(H2614,Calendar!O:O,Calendar!N:N,,-1),""))</f>
        <v/>
      </c>
      <c r="AI2614" s="61" t="str">
        <f>IF(AND(AH2614&lt;&gt;"",E2614="Live"),_xlfn.XLOOKUP(_xlfn.TEXTJOIN(" vs ",,C2614:D2614),Calendar!G:G,Calendar!K:K),"")</f>
        <v/>
      </c>
      <c r="AJ2614" s="61" t="str">
        <f>IF(AND(K2614&lt;&gt;"Match of the Day",K2614&lt;&gt;"Match of the Day 2",K2614&lt;&gt;"Match of the Day Repeat"),"",1+MAX($AJ$10:AJ2613))</f>
        <v/>
      </c>
    </row>
    <row r="2615" spans="34:36" x14ac:dyDescent="0.35">
      <c r="AH2615" s="16" t="str">
        <f>IF(AND(B2615="Premier League",E2615="Live"),_xlfn.XLOOKUP(_xlfn.TEXTJOIN(" vs ",,C2615:D2615),Calendar!G:G,Calendar!B:B),IF(AND(B2615="Premier League",E2615="Highlights"),_xlfn.XLOOKUP(H2615,Calendar!O:O,Calendar!N:N,,-1),""))</f>
        <v/>
      </c>
      <c r="AI2615" s="61" t="str">
        <f>IF(AND(AH2615&lt;&gt;"",E2615="Live"),_xlfn.XLOOKUP(_xlfn.TEXTJOIN(" vs ",,C2615:D2615),Calendar!G:G,Calendar!K:K),"")</f>
        <v/>
      </c>
      <c r="AJ2615" s="61" t="str">
        <f>IF(AND(K2615&lt;&gt;"Match of the Day",K2615&lt;&gt;"Match of the Day 2",K2615&lt;&gt;"Match of the Day Repeat"),"",1+MAX($AJ$10:AJ2614))</f>
        <v/>
      </c>
    </row>
    <row r="2616" spans="34:36" x14ac:dyDescent="0.35">
      <c r="AH2616" s="16" t="str">
        <f>IF(AND(B2616="Premier League",E2616="Live"),_xlfn.XLOOKUP(_xlfn.TEXTJOIN(" vs ",,C2616:D2616),Calendar!G:G,Calendar!B:B),IF(AND(B2616="Premier League",E2616="Highlights"),_xlfn.XLOOKUP(H2616,Calendar!O:O,Calendar!N:N,,-1),""))</f>
        <v/>
      </c>
      <c r="AI2616" s="61" t="str">
        <f>IF(AND(AH2616&lt;&gt;"",E2616="Live"),_xlfn.XLOOKUP(_xlfn.TEXTJOIN(" vs ",,C2616:D2616),Calendar!G:G,Calendar!K:K),"")</f>
        <v/>
      </c>
      <c r="AJ2616" s="61" t="str">
        <f>IF(AND(K2616&lt;&gt;"Match of the Day",K2616&lt;&gt;"Match of the Day 2",K2616&lt;&gt;"Match of the Day Repeat"),"",1+MAX($AJ$10:AJ2615))</f>
        <v/>
      </c>
    </row>
    <row r="2617" spans="34:36" x14ac:dyDescent="0.35">
      <c r="AH2617" s="16" t="str">
        <f>IF(AND(B2617="Premier League",E2617="Live"),_xlfn.XLOOKUP(_xlfn.TEXTJOIN(" vs ",,C2617:D2617),Calendar!G:G,Calendar!B:B),IF(AND(B2617="Premier League",E2617="Highlights"),_xlfn.XLOOKUP(H2617,Calendar!O:O,Calendar!N:N,,-1),""))</f>
        <v/>
      </c>
      <c r="AI2617" s="61" t="str">
        <f>IF(AND(AH2617&lt;&gt;"",E2617="Live"),_xlfn.XLOOKUP(_xlfn.TEXTJOIN(" vs ",,C2617:D2617),Calendar!G:G,Calendar!K:K),"")</f>
        <v/>
      </c>
      <c r="AJ2617" s="61" t="str">
        <f>IF(AND(K2617&lt;&gt;"Match of the Day",K2617&lt;&gt;"Match of the Day 2",K2617&lt;&gt;"Match of the Day Repeat"),"",1+MAX($AJ$10:AJ2616))</f>
        <v/>
      </c>
    </row>
    <row r="2618" spans="34:36" x14ac:dyDescent="0.35">
      <c r="AH2618" s="16" t="str">
        <f>IF(AND(B2618="Premier League",E2618="Live"),_xlfn.XLOOKUP(_xlfn.TEXTJOIN(" vs ",,C2618:D2618),Calendar!G:G,Calendar!B:B),IF(AND(B2618="Premier League",E2618="Highlights"),_xlfn.XLOOKUP(H2618,Calendar!O:O,Calendar!N:N,,-1),""))</f>
        <v/>
      </c>
      <c r="AI2618" s="61" t="str">
        <f>IF(AND(AH2618&lt;&gt;"",E2618="Live"),_xlfn.XLOOKUP(_xlfn.TEXTJOIN(" vs ",,C2618:D2618),Calendar!G:G,Calendar!K:K),"")</f>
        <v/>
      </c>
      <c r="AJ2618" s="61" t="str">
        <f>IF(AND(K2618&lt;&gt;"Match of the Day",K2618&lt;&gt;"Match of the Day 2",K2618&lt;&gt;"Match of the Day Repeat"),"",1+MAX($AJ$10:AJ2617))</f>
        <v/>
      </c>
    </row>
    <row r="2619" spans="34:36" x14ac:dyDescent="0.35">
      <c r="AH2619" s="16" t="str">
        <f>IF(AND(B2619="Premier League",E2619="Live"),_xlfn.XLOOKUP(_xlfn.TEXTJOIN(" vs ",,C2619:D2619),Calendar!G:G,Calendar!B:B),IF(AND(B2619="Premier League",E2619="Highlights"),_xlfn.XLOOKUP(H2619,Calendar!O:O,Calendar!N:N,,-1),""))</f>
        <v/>
      </c>
      <c r="AI2619" s="61" t="str">
        <f>IF(AND(AH2619&lt;&gt;"",E2619="Live"),_xlfn.XLOOKUP(_xlfn.TEXTJOIN(" vs ",,C2619:D2619),Calendar!G:G,Calendar!K:K),"")</f>
        <v/>
      </c>
      <c r="AJ2619" s="61" t="str">
        <f>IF(AND(K2619&lt;&gt;"Match of the Day",K2619&lt;&gt;"Match of the Day 2",K2619&lt;&gt;"Match of the Day Repeat"),"",1+MAX($AJ$10:AJ2618))</f>
        <v/>
      </c>
    </row>
    <row r="2620" spans="34:36" x14ac:dyDescent="0.35">
      <c r="AH2620" s="16" t="str">
        <f>IF(AND(B2620="Premier League",E2620="Live"),_xlfn.XLOOKUP(_xlfn.TEXTJOIN(" vs ",,C2620:D2620),Calendar!G:G,Calendar!B:B),IF(AND(B2620="Premier League",E2620="Highlights"),_xlfn.XLOOKUP(H2620,Calendar!O:O,Calendar!N:N,,-1),""))</f>
        <v/>
      </c>
      <c r="AI2620" s="61" t="str">
        <f>IF(AND(AH2620&lt;&gt;"",E2620="Live"),_xlfn.XLOOKUP(_xlfn.TEXTJOIN(" vs ",,C2620:D2620),Calendar!G:G,Calendar!K:K),"")</f>
        <v/>
      </c>
      <c r="AJ2620" s="61" t="str">
        <f>IF(AND(K2620&lt;&gt;"Match of the Day",K2620&lt;&gt;"Match of the Day 2",K2620&lt;&gt;"Match of the Day Repeat"),"",1+MAX($AJ$10:AJ2619))</f>
        <v/>
      </c>
    </row>
    <row r="2621" spans="34:36" x14ac:dyDescent="0.35">
      <c r="AH2621" s="16" t="str">
        <f>IF(AND(B2621="Premier League",E2621="Live"),_xlfn.XLOOKUP(_xlfn.TEXTJOIN(" vs ",,C2621:D2621),Calendar!G:G,Calendar!B:B),IF(AND(B2621="Premier League",E2621="Highlights"),_xlfn.XLOOKUP(H2621,Calendar!O:O,Calendar!N:N,,-1),""))</f>
        <v/>
      </c>
      <c r="AI2621" s="61" t="str">
        <f>IF(AND(AH2621&lt;&gt;"",E2621="Live"),_xlfn.XLOOKUP(_xlfn.TEXTJOIN(" vs ",,C2621:D2621),Calendar!G:G,Calendar!K:K),"")</f>
        <v/>
      </c>
      <c r="AJ2621" s="61" t="str">
        <f>IF(AND(K2621&lt;&gt;"Match of the Day",K2621&lt;&gt;"Match of the Day 2",K2621&lt;&gt;"Match of the Day Repeat"),"",1+MAX($AJ$10:AJ2620))</f>
        <v/>
      </c>
    </row>
    <row r="2622" spans="34:36" x14ac:dyDescent="0.35">
      <c r="AH2622" s="16" t="str">
        <f>IF(AND(B2622="Premier League",E2622="Live"),_xlfn.XLOOKUP(_xlfn.TEXTJOIN(" vs ",,C2622:D2622),Calendar!G:G,Calendar!B:B),IF(AND(B2622="Premier League",E2622="Highlights"),_xlfn.XLOOKUP(H2622,Calendar!O:O,Calendar!N:N,,-1),""))</f>
        <v/>
      </c>
      <c r="AI2622" s="61" t="str">
        <f>IF(AND(AH2622&lt;&gt;"",E2622="Live"),_xlfn.XLOOKUP(_xlfn.TEXTJOIN(" vs ",,C2622:D2622),Calendar!G:G,Calendar!K:K),"")</f>
        <v/>
      </c>
      <c r="AJ2622" s="61" t="str">
        <f>IF(AND(K2622&lt;&gt;"Match of the Day",K2622&lt;&gt;"Match of the Day 2",K2622&lt;&gt;"Match of the Day Repeat"),"",1+MAX($AJ$10:AJ2621))</f>
        <v/>
      </c>
    </row>
    <row r="2623" spans="34:36" x14ac:dyDescent="0.35">
      <c r="AH2623" s="16" t="str">
        <f>IF(AND(B2623="Premier League",E2623="Live"),_xlfn.XLOOKUP(_xlfn.TEXTJOIN(" vs ",,C2623:D2623),Calendar!G:G,Calendar!B:B),IF(AND(B2623="Premier League",E2623="Highlights"),_xlfn.XLOOKUP(H2623,Calendar!O:O,Calendar!N:N,,-1),""))</f>
        <v/>
      </c>
      <c r="AI2623" s="61" t="str">
        <f>IF(AND(AH2623&lt;&gt;"",E2623="Live"),_xlfn.XLOOKUP(_xlfn.TEXTJOIN(" vs ",,C2623:D2623),Calendar!G:G,Calendar!K:K),"")</f>
        <v/>
      </c>
      <c r="AJ2623" s="61" t="str">
        <f>IF(AND(K2623&lt;&gt;"Match of the Day",K2623&lt;&gt;"Match of the Day 2",K2623&lt;&gt;"Match of the Day Repeat"),"",1+MAX($AJ$10:AJ2622))</f>
        <v/>
      </c>
    </row>
    <row r="2624" spans="34:36" x14ac:dyDescent="0.35">
      <c r="AH2624" s="16" t="str">
        <f>IF(AND(B2624="Premier League",E2624="Live"),_xlfn.XLOOKUP(_xlfn.TEXTJOIN(" vs ",,C2624:D2624),Calendar!G:G,Calendar!B:B),IF(AND(B2624="Premier League",E2624="Highlights"),_xlfn.XLOOKUP(H2624,Calendar!O:O,Calendar!N:N,,-1),""))</f>
        <v/>
      </c>
      <c r="AI2624" s="61" t="str">
        <f>IF(AND(AH2624&lt;&gt;"",E2624="Live"),_xlfn.XLOOKUP(_xlfn.TEXTJOIN(" vs ",,C2624:D2624),Calendar!G:G,Calendar!K:K),"")</f>
        <v/>
      </c>
      <c r="AJ2624" s="61" t="str">
        <f>IF(AND(K2624&lt;&gt;"Match of the Day",K2624&lt;&gt;"Match of the Day 2",K2624&lt;&gt;"Match of the Day Repeat"),"",1+MAX($AJ$10:AJ2623))</f>
        <v/>
      </c>
    </row>
    <row r="2625" spans="34:36" x14ac:dyDescent="0.35">
      <c r="AH2625" s="16" t="str">
        <f>IF(AND(B2625="Premier League",E2625="Live"),_xlfn.XLOOKUP(_xlfn.TEXTJOIN(" vs ",,C2625:D2625),Calendar!G:G,Calendar!B:B),IF(AND(B2625="Premier League",E2625="Highlights"),_xlfn.XLOOKUP(H2625,Calendar!O:O,Calendar!N:N,,-1),""))</f>
        <v/>
      </c>
      <c r="AI2625" s="61" t="str">
        <f>IF(AND(AH2625&lt;&gt;"",E2625="Live"),_xlfn.XLOOKUP(_xlfn.TEXTJOIN(" vs ",,C2625:D2625),Calendar!G:G,Calendar!K:K),"")</f>
        <v/>
      </c>
      <c r="AJ2625" s="61" t="str">
        <f>IF(AND(K2625&lt;&gt;"Match of the Day",K2625&lt;&gt;"Match of the Day 2",K2625&lt;&gt;"Match of the Day Repeat"),"",1+MAX($AJ$10:AJ2624))</f>
        <v/>
      </c>
    </row>
    <row r="2626" spans="34:36" x14ac:dyDescent="0.35">
      <c r="AH2626" s="16" t="str">
        <f>IF(AND(B2626="Premier League",E2626="Live"),_xlfn.XLOOKUP(_xlfn.TEXTJOIN(" vs ",,C2626:D2626),Calendar!G:G,Calendar!B:B),IF(AND(B2626="Premier League",E2626="Highlights"),_xlfn.XLOOKUP(H2626,Calendar!O:O,Calendar!N:N,,-1),""))</f>
        <v/>
      </c>
      <c r="AI2626" s="61" t="str">
        <f>IF(AND(AH2626&lt;&gt;"",E2626="Live"),_xlfn.XLOOKUP(_xlfn.TEXTJOIN(" vs ",,C2626:D2626),Calendar!G:G,Calendar!K:K),"")</f>
        <v/>
      </c>
      <c r="AJ2626" s="61" t="str">
        <f>IF(AND(K2626&lt;&gt;"Match of the Day",K2626&lt;&gt;"Match of the Day 2",K2626&lt;&gt;"Match of the Day Repeat"),"",1+MAX($AJ$10:AJ2625))</f>
        <v/>
      </c>
    </row>
    <row r="2627" spans="34:36" x14ac:dyDescent="0.35">
      <c r="AH2627" s="16" t="str">
        <f>IF(AND(B2627="Premier League",E2627="Live"),_xlfn.XLOOKUP(_xlfn.TEXTJOIN(" vs ",,C2627:D2627),Calendar!G:G,Calendar!B:B),IF(AND(B2627="Premier League",E2627="Highlights"),_xlfn.XLOOKUP(H2627,Calendar!O:O,Calendar!N:N,,-1),""))</f>
        <v/>
      </c>
      <c r="AI2627" s="61" t="str">
        <f>IF(AND(AH2627&lt;&gt;"",E2627="Live"),_xlfn.XLOOKUP(_xlfn.TEXTJOIN(" vs ",,C2627:D2627),Calendar!G:G,Calendar!K:K),"")</f>
        <v/>
      </c>
      <c r="AJ2627" s="61" t="str">
        <f>IF(AND(K2627&lt;&gt;"Match of the Day",K2627&lt;&gt;"Match of the Day 2",K2627&lt;&gt;"Match of the Day Repeat"),"",1+MAX($AJ$10:AJ2626))</f>
        <v/>
      </c>
    </row>
    <row r="2628" spans="34:36" x14ac:dyDescent="0.35">
      <c r="AH2628" s="16" t="str">
        <f>IF(AND(B2628="Premier League",E2628="Live"),_xlfn.XLOOKUP(_xlfn.TEXTJOIN(" vs ",,C2628:D2628),Calendar!G:G,Calendar!B:B),IF(AND(B2628="Premier League",E2628="Highlights"),_xlfn.XLOOKUP(H2628,Calendar!O:O,Calendar!N:N,,-1),""))</f>
        <v/>
      </c>
      <c r="AI2628" s="61" t="str">
        <f>IF(AND(AH2628&lt;&gt;"",E2628="Live"),_xlfn.XLOOKUP(_xlfn.TEXTJOIN(" vs ",,C2628:D2628),Calendar!G:G,Calendar!K:K),"")</f>
        <v/>
      </c>
      <c r="AJ2628" s="61" t="str">
        <f>IF(AND(K2628&lt;&gt;"Match of the Day",K2628&lt;&gt;"Match of the Day 2",K2628&lt;&gt;"Match of the Day Repeat"),"",1+MAX($AJ$10:AJ2627))</f>
        <v/>
      </c>
    </row>
    <row r="2629" spans="34:36" x14ac:dyDescent="0.35">
      <c r="AH2629" s="16" t="str">
        <f>IF(AND(B2629="Premier League",E2629="Live"),_xlfn.XLOOKUP(_xlfn.TEXTJOIN(" vs ",,C2629:D2629),Calendar!G:G,Calendar!B:B),IF(AND(B2629="Premier League",E2629="Highlights"),_xlfn.XLOOKUP(H2629,Calendar!O:O,Calendar!N:N,,-1),""))</f>
        <v/>
      </c>
      <c r="AI2629" s="61" t="str">
        <f>IF(AND(AH2629&lt;&gt;"",E2629="Live"),_xlfn.XLOOKUP(_xlfn.TEXTJOIN(" vs ",,C2629:D2629),Calendar!G:G,Calendar!K:K),"")</f>
        <v/>
      </c>
      <c r="AJ2629" s="61" t="str">
        <f>IF(AND(K2629&lt;&gt;"Match of the Day",K2629&lt;&gt;"Match of the Day 2",K2629&lt;&gt;"Match of the Day Repeat"),"",1+MAX($AJ$10:AJ2628))</f>
        <v/>
      </c>
    </row>
    <row r="2630" spans="34:36" x14ac:dyDescent="0.35">
      <c r="AH2630" s="16" t="str">
        <f>IF(AND(B2630="Premier League",E2630="Live"),_xlfn.XLOOKUP(_xlfn.TEXTJOIN(" vs ",,C2630:D2630),Calendar!G:G,Calendar!B:B),IF(AND(B2630="Premier League",E2630="Highlights"),_xlfn.XLOOKUP(H2630,Calendar!O:O,Calendar!N:N,,-1),""))</f>
        <v/>
      </c>
      <c r="AI2630" s="61" t="str">
        <f>IF(AND(AH2630&lt;&gt;"",E2630="Live"),_xlfn.XLOOKUP(_xlfn.TEXTJOIN(" vs ",,C2630:D2630),Calendar!G:G,Calendar!K:K),"")</f>
        <v/>
      </c>
      <c r="AJ2630" s="61" t="str">
        <f>IF(AND(K2630&lt;&gt;"Match of the Day",K2630&lt;&gt;"Match of the Day 2",K2630&lt;&gt;"Match of the Day Repeat"),"",1+MAX($AJ$10:AJ2629))</f>
        <v/>
      </c>
    </row>
    <row r="2631" spans="34:36" x14ac:dyDescent="0.35">
      <c r="AH2631" s="16" t="str">
        <f>IF(AND(B2631="Premier League",E2631="Live"),_xlfn.XLOOKUP(_xlfn.TEXTJOIN(" vs ",,C2631:D2631),Calendar!G:G,Calendar!B:B),IF(AND(B2631="Premier League",E2631="Highlights"),_xlfn.XLOOKUP(H2631,Calendar!O:O,Calendar!N:N,,-1),""))</f>
        <v/>
      </c>
      <c r="AI2631" s="61" t="str">
        <f>IF(AND(AH2631&lt;&gt;"",E2631="Live"),_xlfn.XLOOKUP(_xlfn.TEXTJOIN(" vs ",,C2631:D2631),Calendar!G:G,Calendar!K:K),"")</f>
        <v/>
      </c>
      <c r="AJ2631" s="61" t="str">
        <f>IF(AND(K2631&lt;&gt;"Match of the Day",K2631&lt;&gt;"Match of the Day 2",K2631&lt;&gt;"Match of the Day Repeat"),"",1+MAX($AJ$10:AJ2630))</f>
        <v/>
      </c>
    </row>
    <row r="2632" spans="34:36" x14ac:dyDescent="0.35">
      <c r="AH2632" s="16" t="str">
        <f>IF(AND(B2632="Premier League",E2632="Live"),_xlfn.XLOOKUP(_xlfn.TEXTJOIN(" vs ",,C2632:D2632),Calendar!G:G,Calendar!B:B),IF(AND(B2632="Premier League",E2632="Highlights"),_xlfn.XLOOKUP(H2632,Calendar!O:O,Calendar!N:N,,-1),""))</f>
        <v/>
      </c>
      <c r="AI2632" s="61" t="str">
        <f>IF(AND(AH2632&lt;&gt;"",E2632="Live"),_xlfn.XLOOKUP(_xlfn.TEXTJOIN(" vs ",,C2632:D2632),Calendar!G:G,Calendar!K:K),"")</f>
        <v/>
      </c>
      <c r="AJ2632" s="61" t="str">
        <f>IF(AND(K2632&lt;&gt;"Match of the Day",K2632&lt;&gt;"Match of the Day 2",K2632&lt;&gt;"Match of the Day Repeat"),"",1+MAX($AJ$10:AJ2631))</f>
        <v/>
      </c>
    </row>
    <row r="2633" spans="34:36" x14ac:dyDescent="0.35">
      <c r="AH2633" s="16" t="str">
        <f>IF(AND(B2633="Premier League",E2633="Live"),_xlfn.XLOOKUP(_xlfn.TEXTJOIN(" vs ",,C2633:D2633),Calendar!G:G,Calendar!B:B),IF(AND(B2633="Premier League",E2633="Highlights"),_xlfn.XLOOKUP(H2633,Calendar!O:O,Calendar!N:N,,-1),""))</f>
        <v/>
      </c>
      <c r="AI2633" s="61" t="str">
        <f>IF(AND(AH2633&lt;&gt;"",E2633="Live"),_xlfn.XLOOKUP(_xlfn.TEXTJOIN(" vs ",,C2633:D2633),Calendar!G:G,Calendar!K:K),"")</f>
        <v/>
      </c>
      <c r="AJ2633" s="61" t="str">
        <f>IF(AND(K2633&lt;&gt;"Match of the Day",K2633&lt;&gt;"Match of the Day 2",K2633&lt;&gt;"Match of the Day Repeat"),"",1+MAX($AJ$10:AJ2632))</f>
        <v/>
      </c>
    </row>
    <row r="2634" spans="34:36" x14ac:dyDescent="0.35">
      <c r="AH2634" s="16" t="str">
        <f>IF(AND(B2634="Premier League",E2634="Live"),_xlfn.XLOOKUP(_xlfn.TEXTJOIN(" vs ",,C2634:D2634),Calendar!G:G,Calendar!B:B),IF(AND(B2634="Premier League",E2634="Highlights"),_xlfn.XLOOKUP(H2634,Calendar!O:O,Calendar!N:N,,-1),""))</f>
        <v/>
      </c>
      <c r="AI2634" s="61" t="str">
        <f>IF(AND(AH2634&lt;&gt;"",E2634="Live"),_xlfn.XLOOKUP(_xlfn.TEXTJOIN(" vs ",,C2634:D2634),Calendar!G:G,Calendar!K:K),"")</f>
        <v/>
      </c>
      <c r="AJ2634" s="61" t="str">
        <f>IF(AND(K2634&lt;&gt;"Match of the Day",K2634&lt;&gt;"Match of the Day 2",K2634&lt;&gt;"Match of the Day Repeat"),"",1+MAX($AJ$10:AJ2633))</f>
        <v/>
      </c>
    </row>
    <row r="2635" spans="34:36" x14ac:dyDescent="0.35">
      <c r="AH2635" s="16" t="str">
        <f>IF(AND(B2635="Premier League",E2635="Live"),_xlfn.XLOOKUP(_xlfn.TEXTJOIN(" vs ",,C2635:D2635),Calendar!G:G,Calendar!B:B),IF(AND(B2635="Premier League",E2635="Highlights"),_xlfn.XLOOKUP(H2635,Calendar!O:O,Calendar!N:N,,-1),""))</f>
        <v/>
      </c>
      <c r="AI2635" s="61" t="str">
        <f>IF(AND(AH2635&lt;&gt;"",E2635="Live"),_xlfn.XLOOKUP(_xlfn.TEXTJOIN(" vs ",,C2635:D2635),Calendar!G:G,Calendar!K:K),"")</f>
        <v/>
      </c>
      <c r="AJ2635" s="61" t="str">
        <f>IF(AND(K2635&lt;&gt;"Match of the Day",K2635&lt;&gt;"Match of the Day 2",K2635&lt;&gt;"Match of the Day Repeat"),"",1+MAX($AJ$10:AJ2634))</f>
        <v/>
      </c>
    </row>
    <row r="2636" spans="34:36" x14ac:dyDescent="0.35">
      <c r="AH2636" s="16" t="str">
        <f>IF(AND(B2636="Premier League",E2636="Live"),_xlfn.XLOOKUP(_xlfn.TEXTJOIN(" vs ",,C2636:D2636),Calendar!G:G,Calendar!B:B),IF(AND(B2636="Premier League",E2636="Highlights"),_xlfn.XLOOKUP(H2636,Calendar!O:O,Calendar!N:N,,-1),""))</f>
        <v/>
      </c>
      <c r="AI2636" s="61" t="str">
        <f>IF(AND(AH2636&lt;&gt;"",E2636="Live"),_xlfn.XLOOKUP(_xlfn.TEXTJOIN(" vs ",,C2636:D2636),Calendar!G:G,Calendar!K:K),"")</f>
        <v/>
      </c>
      <c r="AJ2636" s="61" t="str">
        <f>IF(AND(K2636&lt;&gt;"Match of the Day",K2636&lt;&gt;"Match of the Day 2",K2636&lt;&gt;"Match of the Day Repeat"),"",1+MAX($AJ$10:AJ2635))</f>
        <v/>
      </c>
    </row>
    <row r="2637" spans="34:36" x14ac:dyDescent="0.35">
      <c r="AH2637" s="16" t="str">
        <f>IF(AND(B2637="Premier League",E2637="Live"),_xlfn.XLOOKUP(_xlfn.TEXTJOIN(" vs ",,C2637:D2637),Calendar!G:G,Calendar!B:B),IF(AND(B2637="Premier League",E2637="Highlights"),_xlfn.XLOOKUP(H2637,Calendar!O:O,Calendar!N:N,,-1),""))</f>
        <v/>
      </c>
      <c r="AI2637" s="61" t="str">
        <f>IF(AND(AH2637&lt;&gt;"",E2637="Live"),_xlfn.XLOOKUP(_xlfn.TEXTJOIN(" vs ",,C2637:D2637),Calendar!G:G,Calendar!K:K),"")</f>
        <v/>
      </c>
      <c r="AJ2637" s="61" t="str">
        <f>IF(AND(K2637&lt;&gt;"Match of the Day",K2637&lt;&gt;"Match of the Day 2",K2637&lt;&gt;"Match of the Day Repeat"),"",1+MAX($AJ$10:AJ2636))</f>
        <v/>
      </c>
    </row>
    <row r="2638" spans="34:36" x14ac:dyDescent="0.35">
      <c r="AH2638" s="16" t="str">
        <f>IF(AND(B2638="Premier League",E2638="Live"),_xlfn.XLOOKUP(_xlfn.TEXTJOIN(" vs ",,C2638:D2638),Calendar!G:G,Calendar!B:B),IF(AND(B2638="Premier League",E2638="Highlights"),_xlfn.XLOOKUP(H2638,Calendar!O:O,Calendar!N:N,,-1),""))</f>
        <v/>
      </c>
      <c r="AI2638" s="61" t="str">
        <f>IF(AND(AH2638&lt;&gt;"",E2638="Live"),_xlfn.XLOOKUP(_xlfn.TEXTJOIN(" vs ",,C2638:D2638),Calendar!G:G,Calendar!K:K),"")</f>
        <v/>
      </c>
      <c r="AJ2638" s="61" t="str">
        <f>IF(AND(K2638&lt;&gt;"Match of the Day",K2638&lt;&gt;"Match of the Day 2",K2638&lt;&gt;"Match of the Day Repeat"),"",1+MAX($AJ$10:AJ2637))</f>
        <v/>
      </c>
    </row>
    <row r="2639" spans="34:36" x14ac:dyDescent="0.35">
      <c r="AH2639" s="16" t="str">
        <f>IF(AND(B2639="Premier League",E2639="Live"),_xlfn.XLOOKUP(_xlfn.TEXTJOIN(" vs ",,C2639:D2639),Calendar!G:G,Calendar!B:B),IF(AND(B2639="Premier League",E2639="Highlights"),_xlfn.XLOOKUP(H2639,Calendar!O:O,Calendar!N:N,,-1),""))</f>
        <v/>
      </c>
      <c r="AI2639" s="61" t="str">
        <f>IF(AND(AH2639&lt;&gt;"",E2639="Live"),_xlfn.XLOOKUP(_xlfn.TEXTJOIN(" vs ",,C2639:D2639),Calendar!G:G,Calendar!K:K),"")</f>
        <v/>
      </c>
      <c r="AJ2639" s="61" t="str">
        <f>IF(AND(K2639&lt;&gt;"Match of the Day",K2639&lt;&gt;"Match of the Day 2",K2639&lt;&gt;"Match of the Day Repeat"),"",1+MAX($AJ$10:AJ2638))</f>
        <v/>
      </c>
    </row>
    <row r="2640" spans="34:36" x14ac:dyDescent="0.35">
      <c r="AH2640" s="16" t="str">
        <f>IF(AND(B2640="Premier League",E2640="Live"),_xlfn.XLOOKUP(_xlfn.TEXTJOIN(" vs ",,C2640:D2640),Calendar!G:G,Calendar!B:B),IF(AND(B2640="Premier League",E2640="Highlights"),_xlfn.XLOOKUP(H2640,Calendar!O:O,Calendar!N:N,,-1),""))</f>
        <v/>
      </c>
      <c r="AI2640" s="61" t="str">
        <f>IF(AND(AH2640&lt;&gt;"",E2640="Live"),_xlfn.XLOOKUP(_xlfn.TEXTJOIN(" vs ",,C2640:D2640),Calendar!G:G,Calendar!K:K),"")</f>
        <v/>
      </c>
      <c r="AJ2640" s="61" t="str">
        <f>IF(AND(K2640&lt;&gt;"Match of the Day",K2640&lt;&gt;"Match of the Day 2",K2640&lt;&gt;"Match of the Day Repeat"),"",1+MAX($AJ$10:AJ2639))</f>
        <v/>
      </c>
    </row>
    <row r="2641" spans="34:36" x14ac:dyDescent="0.35">
      <c r="AH2641" s="16" t="str">
        <f>IF(AND(B2641="Premier League",E2641="Live"),_xlfn.XLOOKUP(_xlfn.TEXTJOIN(" vs ",,C2641:D2641),Calendar!G:G,Calendar!B:B),IF(AND(B2641="Premier League",E2641="Highlights"),_xlfn.XLOOKUP(H2641,Calendar!O:O,Calendar!N:N,,-1),""))</f>
        <v/>
      </c>
      <c r="AI2641" s="61" t="str">
        <f>IF(AND(AH2641&lt;&gt;"",E2641="Live"),_xlfn.XLOOKUP(_xlfn.TEXTJOIN(" vs ",,C2641:D2641),Calendar!G:G,Calendar!K:K),"")</f>
        <v/>
      </c>
      <c r="AJ2641" s="61" t="str">
        <f>IF(AND(K2641&lt;&gt;"Match of the Day",K2641&lt;&gt;"Match of the Day 2",K2641&lt;&gt;"Match of the Day Repeat"),"",1+MAX($AJ$10:AJ2640))</f>
        <v/>
      </c>
    </row>
    <row r="2642" spans="34:36" x14ac:dyDescent="0.35">
      <c r="AH2642" s="16" t="str">
        <f>IF(AND(B2642="Premier League",E2642="Live"),_xlfn.XLOOKUP(_xlfn.TEXTJOIN(" vs ",,C2642:D2642),Calendar!G:G,Calendar!B:B),IF(AND(B2642="Premier League",E2642="Highlights"),_xlfn.XLOOKUP(H2642,Calendar!O:O,Calendar!N:N,,-1),""))</f>
        <v/>
      </c>
      <c r="AI2642" s="61" t="str">
        <f>IF(AND(AH2642&lt;&gt;"",E2642="Live"),_xlfn.XLOOKUP(_xlfn.TEXTJOIN(" vs ",,C2642:D2642),Calendar!G:G,Calendar!K:K),"")</f>
        <v/>
      </c>
      <c r="AJ2642" s="61" t="str">
        <f>IF(AND(K2642&lt;&gt;"Match of the Day",K2642&lt;&gt;"Match of the Day 2",K2642&lt;&gt;"Match of the Day Repeat"),"",1+MAX($AJ$10:AJ2641))</f>
        <v/>
      </c>
    </row>
    <row r="2643" spans="34:36" x14ac:dyDescent="0.35">
      <c r="AH2643" s="16" t="str">
        <f>IF(AND(B2643="Premier League",E2643="Live"),_xlfn.XLOOKUP(_xlfn.TEXTJOIN(" vs ",,C2643:D2643),Calendar!G:G,Calendar!B:B),IF(AND(B2643="Premier League",E2643="Highlights"),_xlfn.XLOOKUP(H2643,Calendar!O:O,Calendar!N:N,,-1),""))</f>
        <v/>
      </c>
      <c r="AI2643" s="61" t="str">
        <f>IF(AND(AH2643&lt;&gt;"",E2643="Live"),_xlfn.XLOOKUP(_xlfn.TEXTJOIN(" vs ",,C2643:D2643),Calendar!G:G,Calendar!K:K),"")</f>
        <v/>
      </c>
      <c r="AJ2643" s="61" t="str">
        <f>IF(AND(K2643&lt;&gt;"Match of the Day",K2643&lt;&gt;"Match of the Day 2",K2643&lt;&gt;"Match of the Day Repeat"),"",1+MAX($AJ$10:AJ2642))</f>
        <v/>
      </c>
    </row>
    <row r="2644" spans="34:36" x14ac:dyDescent="0.35">
      <c r="AH2644" s="16" t="str">
        <f>IF(AND(B2644="Premier League",E2644="Live"),_xlfn.XLOOKUP(_xlfn.TEXTJOIN(" vs ",,C2644:D2644),Calendar!G:G,Calendar!B:B),IF(AND(B2644="Premier League",E2644="Highlights"),_xlfn.XLOOKUP(H2644,Calendar!O:O,Calendar!N:N,,-1),""))</f>
        <v/>
      </c>
      <c r="AI2644" s="61" t="str">
        <f>IF(AND(AH2644&lt;&gt;"",E2644="Live"),_xlfn.XLOOKUP(_xlfn.TEXTJOIN(" vs ",,C2644:D2644),Calendar!G:G,Calendar!K:K),"")</f>
        <v/>
      </c>
      <c r="AJ2644" s="61" t="str">
        <f>IF(AND(K2644&lt;&gt;"Match of the Day",K2644&lt;&gt;"Match of the Day 2",K2644&lt;&gt;"Match of the Day Repeat"),"",1+MAX($AJ$10:AJ2643))</f>
        <v/>
      </c>
    </row>
    <row r="2645" spans="34:36" x14ac:dyDescent="0.35">
      <c r="AH2645" s="16" t="str">
        <f>IF(AND(B2645="Premier League",E2645="Live"),_xlfn.XLOOKUP(_xlfn.TEXTJOIN(" vs ",,C2645:D2645),Calendar!G:G,Calendar!B:B),IF(AND(B2645="Premier League",E2645="Highlights"),_xlfn.XLOOKUP(H2645,Calendar!O:O,Calendar!N:N,,-1),""))</f>
        <v/>
      </c>
      <c r="AI2645" s="61" t="str">
        <f>IF(AND(AH2645&lt;&gt;"",E2645="Live"),_xlfn.XLOOKUP(_xlfn.TEXTJOIN(" vs ",,C2645:D2645),Calendar!G:G,Calendar!K:K),"")</f>
        <v/>
      </c>
      <c r="AJ2645" s="61" t="str">
        <f>IF(AND(K2645&lt;&gt;"Match of the Day",K2645&lt;&gt;"Match of the Day 2",K2645&lt;&gt;"Match of the Day Repeat"),"",1+MAX($AJ$10:AJ2644))</f>
        <v/>
      </c>
    </row>
    <row r="2646" spans="34:36" x14ac:dyDescent="0.35">
      <c r="AH2646" s="16" t="str">
        <f>IF(AND(B2646="Premier League",E2646="Live"),_xlfn.XLOOKUP(_xlfn.TEXTJOIN(" vs ",,C2646:D2646),Calendar!G:G,Calendar!B:B),IF(AND(B2646="Premier League",E2646="Highlights"),_xlfn.XLOOKUP(H2646,Calendar!O:O,Calendar!N:N,,-1),""))</f>
        <v/>
      </c>
      <c r="AI2646" s="61" t="str">
        <f>IF(AND(AH2646&lt;&gt;"",E2646="Live"),_xlfn.XLOOKUP(_xlfn.TEXTJOIN(" vs ",,C2646:D2646),Calendar!G:G,Calendar!K:K),"")</f>
        <v/>
      </c>
      <c r="AJ2646" s="61" t="str">
        <f>IF(AND(K2646&lt;&gt;"Match of the Day",K2646&lt;&gt;"Match of the Day 2",K2646&lt;&gt;"Match of the Day Repeat"),"",1+MAX($AJ$10:AJ2645))</f>
        <v/>
      </c>
    </row>
    <row r="2647" spans="34:36" x14ac:dyDescent="0.35">
      <c r="AH2647" s="16" t="str">
        <f>IF(AND(B2647="Premier League",E2647="Live"),_xlfn.XLOOKUP(_xlfn.TEXTJOIN(" vs ",,C2647:D2647),Calendar!G:G,Calendar!B:B),IF(AND(B2647="Premier League",E2647="Highlights"),_xlfn.XLOOKUP(H2647,Calendar!O:O,Calendar!N:N,,-1),""))</f>
        <v/>
      </c>
      <c r="AI2647" s="61" t="str">
        <f>IF(AND(AH2647&lt;&gt;"",E2647="Live"),_xlfn.XLOOKUP(_xlfn.TEXTJOIN(" vs ",,C2647:D2647),Calendar!G:G,Calendar!K:K),"")</f>
        <v/>
      </c>
      <c r="AJ2647" s="61" t="str">
        <f>IF(AND(K2647&lt;&gt;"Match of the Day",K2647&lt;&gt;"Match of the Day 2",K2647&lt;&gt;"Match of the Day Repeat"),"",1+MAX($AJ$10:AJ2646))</f>
        <v/>
      </c>
    </row>
    <row r="2648" spans="34:36" x14ac:dyDescent="0.35">
      <c r="AH2648" s="16" t="str">
        <f>IF(AND(B2648="Premier League",E2648="Live"),_xlfn.XLOOKUP(_xlfn.TEXTJOIN(" vs ",,C2648:D2648),Calendar!G:G,Calendar!B:B),IF(AND(B2648="Premier League",E2648="Highlights"),_xlfn.XLOOKUP(H2648,Calendar!O:O,Calendar!N:N,,-1),""))</f>
        <v/>
      </c>
      <c r="AI2648" s="61" t="str">
        <f>IF(AND(AH2648&lt;&gt;"",E2648="Live"),_xlfn.XLOOKUP(_xlfn.TEXTJOIN(" vs ",,C2648:D2648),Calendar!G:G,Calendar!K:K),"")</f>
        <v/>
      </c>
      <c r="AJ2648" s="61" t="str">
        <f>IF(AND(K2648&lt;&gt;"Match of the Day",K2648&lt;&gt;"Match of the Day 2",K2648&lt;&gt;"Match of the Day Repeat"),"",1+MAX($AJ$10:AJ2647))</f>
        <v/>
      </c>
    </row>
    <row r="2649" spans="34:36" x14ac:dyDescent="0.35">
      <c r="AH2649" s="16" t="str">
        <f>IF(AND(B2649="Premier League",E2649="Live"),_xlfn.XLOOKUP(_xlfn.TEXTJOIN(" vs ",,C2649:D2649),Calendar!G:G,Calendar!B:B),IF(AND(B2649="Premier League",E2649="Highlights"),_xlfn.XLOOKUP(H2649,Calendar!O:O,Calendar!N:N,,-1),""))</f>
        <v/>
      </c>
      <c r="AI2649" s="61" t="str">
        <f>IF(AND(AH2649&lt;&gt;"",E2649="Live"),_xlfn.XLOOKUP(_xlfn.TEXTJOIN(" vs ",,C2649:D2649),Calendar!G:G,Calendar!K:K),"")</f>
        <v/>
      </c>
      <c r="AJ2649" s="61" t="str">
        <f>IF(AND(K2649&lt;&gt;"Match of the Day",K2649&lt;&gt;"Match of the Day 2",K2649&lt;&gt;"Match of the Day Repeat"),"",1+MAX($AJ$10:AJ2648))</f>
        <v/>
      </c>
    </row>
    <row r="2650" spans="34:36" x14ac:dyDescent="0.35">
      <c r="AH2650" s="16" t="str">
        <f>IF(AND(B2650="Premier League",E2650="Live"),_xlfn.XLOOKUP(_xlfn.TEXTJOIN(" vs ",,C2650:D2650),Calendar!G:G,Calendar!B:B),IF(AND(B2650="Premier League",E2650="Highlights"),_xlfn.XLOOKUP(H2650,Calendar!O:O,Calendar!N:N,,-1),""))</f>
        <v/>
      </c>
      <c r="AI2650" s="61" t="str">
        <f>IF(AND(AH2650&lt;&gt;"",E2650="Live"),_xlfn.XLOOKUP(_xlfn.TEXTJOIN(" vs ",,C2650:D2650),Calendar!G:G,Calendar!K:K),"")</f>
        <v/>
      </c>
      <c r="AJ2650" s="61" t="str">
        <f>IF(AND(K2650&lt;&gt;"Match of the Day",K2650&lt;&gt;"Match of the Day 2",K2650&lt;&gt;"Match of the Day Repeat"),"",1+MAX($AJ$10:AJ2649))</f>
        <v/>
      </c>
    </row>
    <row r="2651" spans="34:36" x14ac:dyDescent="0.35">
      <c r="AH2651" s="16" t="str">
        <f>IF(AND(B2651="Premier League",E2651="Live"),_xlfn.XLOOKUP(_xlfn.TEXTJOIN(" vs ",,C2651:D2651),Calendar!G:G,Calendar!B:B),IF(AND(B2651="Premier League",E2651="Highlights"),_xlfn.XLOOKUP(H2651,Calendar!O:O,Calendar!N:N,,-1),""))</f>
        <v/>
      </c>
      <c r="AI2651" s="61" t="str">
        <f>IF(AND(AH2651&lt;&gt;"",E2651="Live"),_xlfn.XLOOKUP(_xlfn.TEXTJOIN(" vs ",,C2651:D2651),Calendar!G:G,Calendar!K:K),"")</f>
        <v/>
      </c>
      <c r="AJ2651" s="61" t="str">
        <f>IF(AND(K2651&lt;&gt;"Match of the Day",K2651&lt;&gt;"Match of the Day 2",K2651&lt;&gt;"Match of the Day Repeat"),"",1+MAX($AJ$10:AJ2650))</f>
        <v/>
      </c>
    </row>
    <row r="2652" spans="34:36" x14ac:dyDescent="0.35">
      <c r="AH2652" s="16" t="str">
        <f>IF(AND(B2652="Premier League",E2652="Live"),_xlfn.XLOOKUP(_xlfn.TEXTJOIN(" vs ",,C2652:D2652),Calendar!G:G,Calendar!B:B),IF(AND(B2652="Premier League",E2652="Highlights"),_xlfn.XLOOKUP(H2652,Calendar!O:O,Calendar!N:N,,-1),""))</f>
        <v/>
      </c>
      <c r="AI2652" s="61" t="str">
        <f>IF(AND(AH2652&lt;&gt;"",E2652="Live"),_xlfn.XLOOKUP(_xlfn.TEXTJOIN(" vs ",,C2652:D2652),Calendar!G:G,Calendar!K:K),"")</f>
        <v/>
      </c>
      <c r="AJ2652" s="61" t="str">
        <f>IF(AND(K2652&lt;&gt;"Match of the Day",K2652&lt;&gt;"Match of the Day 2",K2652&lt;&gt;"Match of the Day Repeat"),"",1+MAX($AJ$10:AJ2651))</f>
        <v/>
      </c>
    </row>
    <row r="2653" spans="34:36" x14ac:dyDescent="0.35">
      <c r="AH2653" s="16" t="str">
        <f>IF(AND(B2653="Premier League",E2653="Live"),_xlfn.XLOOKUP(_xlfn.TEXTJOIN(" vs ",,C2653:D2653),Calendar!G:G,Calendar!B:B),IF(AND(B2653="Premier League",E2653="Highlights"),_xlfn.XLOOKUP(H2653,Calendar!O:O,Calendar!N:N,,-1),""))</f>
        <v/>
      </c>
      <c r="AI2653" s="61" t="str">
        <f>IF(AND(AH2653&lt;&gt;"",E2653="Live"),_xlfn.XLOOKUP(_xlfn.TEXTJOIN(" vs ",,C2653:D2653),Calendar!G:G,Calendar!K:K),"")</f>
        <v/>
      </c>
      <c r="AJ2653" s="61" t="str">
        <f>IF(AND(K2653&lt;&gt;"Match of the Day",K2653&lt;&gt;"Match of the Day 2",K2653&lt;&gt;"Match of the Day Repeat"),"",1+MAX($AJ$10:AJ2652))</f>
        <v/>
      </c>
    </row>
    <row r="2654" spans="34:36" x14ac:dyDescent="0.35">
      <c r="AH2654" s="16" t="str">
        <f>IF(AND(B2654="Premier League",E2654="Live"),_xlfn.XLOOKUP(_xlfn.TEXTJOIN(" vs ",,C2654:D2654),Calendar!G:G,Calendar!B:B),IF(AND(B2654="Premier League",E2654="Highlights"),_xlfn.XLOOKUP(H2654,Calendar!O:O,Calendar!N:N,,-1),""))</f>
        <v/>
      </c>
      <c r="AI2654" s="61" t="str">
        <f>IF(AND(AH2654&lt;&gt;"",E2654="Live"),_xlfn.XLOOKUP(_xlfn.TEXTJOIN(" vs ",,C2654:D2654),Calendar!G:G,Calendar!K:K),"")</f>
        <v/>
      </c>
      <c r="AJ2654" s="61" t="str">
        <f>IF(AND(K2654&lt;&gt;"Match of the Day",K2654&lt;&gt;"Match of the Day 2",K2654&lt;&gt;"Match of the Day Repeat"),"",1+MAX($AJ$10:AJ2653))</f>
        <v/>
      </c>
    </row>
    <row r="2655" spans="34:36" x14ac:dyDescent="0.35">
      <c r="AH2655" s="16" t="str">
        <f>IF(AND(B2655="Premier League",E2655="Live"),_xlfn.XLOOKUP(_xlfn.TEXTJOIN(" vs ",,C2655:D2655),Calendar!G:G,Calendar!B:B),IF(AND(B2655="Premier League",E2655="Highlights"),_xlfn.XLOOKUP(H2655,Calendar!O:O,Calendar!N:N,,-1),""))</f>
        <v/>
      </c>
      <c r="AI2655" s="61" t="str">
        <f>IF(AND(AH2655&lt;&gt;"",E2655="Live"),_xlfn.XLOOKUP(_xlfn.TEXTJOIN(" vs ",,C2655:D2655),Calendar!G:G,Calendar!K:K),"")</f>
        <v/>
      </c>
      <c r="AJ2655" s="61" t="str">
        <f>IF(AND(K2655&lt;&gt;"Match of the Day",K2655&lt;&gt;"Match of the Day 2",K2655&lt;&gt;"Match of the Day Repeat"),"",1+MAX($AJ$10:AJ2654))</f>
        <v/>
      </c>
    </row>
    <row r="2656" spans="34:36" x14ac:dyDescent="0.35">
      <c r="AH2656" s="16" t="str">
        <f>IF(AND(B2656="Premier League",E2656="Live"),_xlfn.XLOOKUP(_xlfn.TEXTJOIN(" vs ",,C2656:D2656),Calendar!G:G,Calendar!B:B),IF(AND(B2656="Premier League",E2656="Highlights"),_xlfn.XLOOKUP(H2656,Calendar!O:O,Calendar!N:N,,-1),""))</f>
        <v/>
      </c>
      <c r="AI2656" s="61" t="str">
        <f>IF(AND(AH2656&lt;&gt;"",E2656="Live"),_xlfn.XLOOKUP(_xlfn.TEXTJOIN(" vs ",,C2656:D2656),Calendar!G:G,Calendar!K:K),"")</f>
        <v/>
      </c>
      <c r="AJ2656" s="61" t="str">
        <f>IF(AND(K2656&lt;&gt;"Match of the Day",K2656&lt;&gt;"Match of the Day 2",K2656&lt;&gt;"Match of the Day Repeat"),"",1+MAX($AJ$10:AJ2655))</f>
        <v/>
      </c>
    </row>
    <row r="2657" spans="34:36" x14ac:dyDescent="0.35">
      <c r="AH2657" s="16" t="str">
        <f>IF(AND(B2657="Premier League",E2657="Live"),_xlfn.XLOOKUP(_xlfn.TEXTJOIN(" vs ",,C2657:D2657),Calendar!G:G,Calendar!B:B),IF(AND(B2657="Premier League",E2657="Highlights"),_xlfn.XLOOKUP(H2657,Calendar!O:O,Calendar!N:N,,-1),""))</f>
        <v/>
      </c>
      <c r="AI2657" s="61" t="str">
        <f>IF(AND(AH2657&lt;&gt;"",E2657="Live"),_xlfn.XLOOKUP(_xlfn.TEXTJOIN(" vs ",,C2657:D2657),Calendar!G:G,Calendar!K:K),"")</f>
        <v/>
      </c>
      <c r="AJ2657" s="61" t="str">
        <f>IF(AND(K2657&lt;&gt;"Match of the Day",K2657&lt;&gt;"Match of the Day 2",K2657&lt;&gt;"Match of the Day Repeat"),"",1+MAX($AJ$10:AJ2656))</f>
        <v/>
      </c>
    </row>
    <row r="2658" spans="34:36" x14ac:dyDescent="0.35">
      <c r="AH2658" s="16" t="str">
        <f>IF(AND(B2658="Premier League",E2658="Live"),_xlfn.XLOOKUP(_xlfn.TEXTJOIN(" vs ",,C2658:D2658),Calendar!G:G,Calendar!B:B),IF(AND(B2658="Premier League",E2658="Highlights"),_xlfn.XLOOKUP(H2658,Calendar!O:O,Calendar!N:N,,-1),""))</f>
        <v/>
      </c>
      <c r="AI2658" s="61" t="str">
        <f>IF(AND(AH2658&lt;&gt;"",E2658="Live"),_xlfn.XLOOKUP(_xlfn.TEXTJOIN(" vs ",,C2658:D2658),Calendar!G:G,Calendar!K:K),"")</f>
        <v/>
      </c>
      <c r="AJ2658" s="61" t="str">
        <f>IF(AND(K2658&lt;&gt;"Match of the Day",K2658&lt;&gt;"Match of the Day 2",K2658&lt;&gt;"Match of the Day Repeat"),"",1+MAX($AJ$10:AJ2657))</f>
        <v/>
      </c>
    </row>
    <row r="2659" spans="34:36" x14ac:dyDescent="0.35">
      <c r="AH2659" s="16" t="str">
        <f>IF(AND(B2659="Premier League",E2659="Live"),_xlfn.XLOOKUP(_xlfn.TEXTJOIN(" vs ",,C2659:D2659),Calendar!G:G,Calendar!B:B),IF(AND(B2659="Premier League",E2659="Highlights"),_xlfn.XLOOKUP(H2659,Calendar!O:O,Calendar!N:N,,-1),""))</f>
        <v/>
      </c>
      <c r="AI2659" s="61" t="str">
        <f>IF(AND(AH2659&lt;&gt;"",E2659="Live"),_xlfn.XLOOKUP(_xlfn.TEXTJOIN(" vs ",,C2659:D2659),Calendar!G:G,Calendar!K:K),"")</f>
        <v/>
      </c>
      <c r="AJ2659" s="61" t="str">
        <f>IF(AND(K2659&lt;&gt;"Match of the Day",K2659&lt;&gt;"Match of the Day 2",K2659&lt;&gt;"Match of the Day Repeat"),"",1+MAX($AJ$10:AJ2658))</f>
        <v/>
      </c>
    </row>
    <row r="2660" spans="34:36" x14ac:dyDescent="0.35">
      <c r="AH2660" s="16" t="str">
        <f>IF(AND(B2660="Premier League",E2660="Live"),_xlfn.XLOOKUP(_xlfn.TEXTJOIN(" vs ",,C2660:D2660),Calendar!G:G,Calendar!B:B),IF(AND(B2660="Premier League",E2660="Highlights"),_xlfn.XLOOKUP(H2660,Calendar!O:O,Calendar!N:N,,-1),""))</f>
        <v/>
      </c>
      <c r="AI2660" s="61" t="str">
        <f>IF(AND(AH2660&lt;&gt;"",E2660="Live"),_xlfn.XLOOKUP(_xlfn.TEXTJOIN(" vs ",,C2660:D2660),Calendar!G:G,Calendar!K:K),"")</f>
        <v/>
      </c>
      <c r="AJ2660" s="61" t="str">
        <f>IF(AND(K2660&lt;&gt;"Match of the Day",K2660&lt;&gt;"Match of the Day 2",K2660&lt;&gt;"Match of the Day Repeat"),"",1+MAX($AJ$10:AJ2659))</f>
        <v/>
      </c>
    </row>
    <row r="2661" spans="34:36" x14ac:dyDescent="0.35">
      <c r="AH2661" s="16" t="str">
        <f>IF(AND(B2661="Premier League",E2661="Live"),_xlfn.XLOOKUP(_xlfn.TEXTJOIN(" vs ",,C2661:D2661),Calendar!G:G,Calendar!B:B),IF(AND(B2661="Premier League",E2661="Highlights"),_xlfn.XLOOKUP(H2661,Calendar!O:O,Calendar!N:N,,-1),""))</f>
        <v/>
      </c>
      <c r="AI2661" s="61" t="str">
        <f>IF(AND(AH2661&lt;&gt;"",E2661="Live"),_xlfn.XLOOKUP(_xlfn.TEXTJOIN(" vs ",,C2661:D2661),Calendar!G:G,Calendar!K:K),"")</f>
        <v/>
      </c>
      <c r="AJ2661" s="61" t="str">
        <f>IF(AND(K2661&lt;&gt;"Match of the Day",K2661&lt;&gt;"Match of the Day 2",K2661&lt;&gt;"Match of the Day Repeat"),"",1+MAX($AJ$10:AJ2660))</f>
        <v/>
      </c>
    </row>
    <row r="2662" spans="34:36" x14ac:dyDescent="0.35">
      <c r="AH2662" s="16" t="str">
        <f>IF(AND(B2662="Premier League",E2662="Live"),_xlfn.XLOOKUP(_xlfn.TEXTJOIN(" vs ",,C2662:D2662),Calendar!G:G,Calendar!B:B),IF(AND(B2662="Premier League",E2662="Highlights"),_xlfn.XLOOKUP(H2662,Calendar!O:O,Calendar!N:N,,-1),""))</f>
        <v/>
      </c>
      <c r="AI2662" s="61" t="str">
        <f>IF(AND(AH2662&lt;&gt;"",E2662="Live"),_xlfn.XLOOKUP(_xlfn.TEXTJOIN(" vs ",,C2662:D2662),Calendar!G:G,Calendar!K:K),"")</f>
        <v/>
      </c>
      <c r="AJ2662" s="61" t="str">
        <f>IF(AND(K2662&lt;&gt;"Match of the Day",K2662&lt;&gt;"Match of the Day 2",K2662&lt;&gt;"Match of the Day Repeat"),"",1+MAX($AJ$10:AJ2661))</f>
        <v/>
      </c>
    </row>
    <row r="2663" spans="34:36" x14ac:dyDescent="0.35">
      <c r="AH2663" s="16" t="str">
        <f>IF(AND(B2663="Premier League",E2663="Live"),_xlfn.XLOOKUP(_xlfn.TEXTJOIN(" vs ",,C2663:D2663),Calendar!G:G,Calendar!B:B),IF(AND(B2663="Premier League",E2663="Highlights"),_xlfn.XLOOKUP(H2663,Calendar!O:O,Calendar!N:N,,-1),""))</f>
        <v/>
      </c>
      <c r="AI2663" s="61" t="str">
        <f>IF(AND(AH2663&lt;&gt;"",E2663="Live"),_xlfn.XLOOKUP(_xlfn.TEXTJOIN(" vs ",,C2663:D2663),Calendar!G:G,Calendar!K:K),"")</f>
        <v/>
      </c>
      <c r="AJ2663" s="61" t="str">
        <f>IF(AND(K2663&lt;&gt;"Match of the Day",K2663&lt;&gt;"Match of the Day 2",K2663&lt;&gt;"Match of the Day Repeat"),"",1+MAX($AJ$10:AJ2662))</f>
        <v/>
      </c>
    </row>
    <row r="2664" spans="34:36" x14ac:dyDescent="0.35">
      <c r="AH2664" s="16" t="str">
        <f>IF(AND(B2664="Premier League",E2664="Live"),_xlfn.XLOOKUP(_xlfn.TEXTJOIN(" vs ",,C2664:D2664),Calendar!G:G,Calendar!B:B),IF(AND(B2664="Premier League",E2664="Highlights"),_xlfn.XLOOKUP(H2664,Calendar!O:O,Calendar!N:N,,-1),""))</f>
        <v/>
      </c>
      <c r="AI2664" s="61" t="str">
        <f>IF(AND(AH2664&lt;&gt;"",E2664="Live"),_xlfn.XLOOKUP(_xlfn.TEXTJOIN(" vs ",,C2664:D2664),Calendar!G:G,Calendar!K:K),"")</f>
        <v/>
      </c>
      <c r="AJ2664" s="61" t="str">
        <f>IF(AND(K2664&lt;&gt;"Match of the Day",K2664&lt;&gt;"Match of the Day 2",K2664&lt;&gt;"Match of the Day Repeat"),"",1+MAX($AJ$10:AJ2663))</f>
        <v/>
      </c>
    </row>
    <row r="2665" spans="34:36" x14ac:dyDescent="0.35">
      <c r="AH2665" s="16" t="str">
        <f>IF(AND(B2665="Premier League",E2665="Live"),_xlfn.XLOOKUP(_xlfn.TEXTJOIN(" vs ",,C2665:D2665),Calendar!G:G,Calendar!B:B),IF(AND(B2665="Premier League",E2665="Highlights"),_xlfn.XLOOKUP(H2665,Calendar!O:O,Calendar!N:N,,-1),""))</f>
        <v/>
      </c>
      <c r="AI2665" s="61" t="str">
        <f>IF(AND(AH2665&lt;&gt;"",E2665="Live"),_xlfn.XLOOKUP(_xlfn.TEXTJOIN(" vs ",,C2665:D2665),Calendar!G:G,Calendar!K:K),"")</f>
        <v/>
      </c>
      <c r="AJ2665" s="61" t="str">
        <f>IF(AND(K2665&lt;&gt;"Match of the Day",K2665&lt;&gt;"Match of the Day 2",K2665&lt;&gt;"Match of the Day Repeat"),"",1+MAX($AJ$10:AJ2664))</f>
        <v/>
      </c>
    </row>
    <row r="2666" spans="34:36" x14ac:dyDescent="0.35">
      <c r="AH2666" s="16" t="str">
        <f>IF(AND(B2666="Premier League",E2666="Live"),_xlfn.XLOOKUP(_xlfn.TEXTJOIN(" vs ",,C2666:D2666),Calendar!G:G,Calendar!B:B),IF(AND(B2666="Premier League",E2666="Highlights"),_xlfn.XLOOKUP(H2666,Calendar!O:O,Calendar!N:N,,-1),""))</f>
        <v/>
      </c>
      <c r="AI2666" s="61" t="str">
        <f>IF(AND(AH2666&lt;&gt;"",E2666="Live"),_xlfn.XLOOKUP(_xlfn.TEXTJOIN(" vs ",,C2666:D2666),Calendar!G:G,Calendar!K:K),"")</f>
        <v/>
      </c>
      <c r="AJ2666" s="61" t="str">
        <f>IF(AND(K2666&lt;&gt;"Match of the Day",K2666&lt;&gt;"Match of the Day 2",K2666&lt;&gt;"Match of the Day Repeat"),"",1+MAX($AJ$10:AJ2665))</f>
        <v/>
      </c>
    </row>
    <row r="2667" spans="34:36" x14ac:dyDescent="0.35">
      <c r="AH2667" s="16" t="str">
        <f>IF(AND(B2667="Premier League",E2667="Live"),_xlfn.XLOOKUP(_xlfn.TEXTJOIN(" vs ",,C2667:D2667),Calendar!G:G,Calendar!B:B),IF(AND(B2667="Premier League",E2667="Highlights"),_xlfn.XLOOKUP(H2667,Calendar!O:O,Calendar!N:N,,-1),""))</f>
        <v/>
      </c>
      <c r="AI2667" s="61" t="str">
        <f>IF(AND(AH2667&lt;&gt;"",E2667="Live"),_xlfn.XLOOKUP(_xlfn.TEXTJOIN(" vs ",,C2667:D2667),Calendar!G:G,Calendar!K:K),"")</f>
        <v/>
      </c>
      <c r="AJ2667" s="61" t="str">
        <f>IF(AND(K2667&lt;&gt;"Match of the Day",K2667&lt;&gt;"Match of the Day 2",K2667&lt;&gt;"Match of the Day Repeat"),"",1+MAX($AJ$10:AJ2666))</f>
        <v/>
      </c>
    </row>
    <row r="2668" spans="34:36" x14ac:dyDescent="0.35">
      <c r="AH2668" s="16" t="str">
        <f>IF(AND(B2668="Premier League",E2668="Live"),_xlfn.XLOOKUP(_xlfn.TEXTJOIN(" vs ",,C2668:D2668),Calendar!G:G,Calendar!B:B),IF(AND(B2668="Premier League",E2668="Highlights"),_xlfn.XLOOKUP(H2668,Calendar!O:O,Calendar!N:N,,-1),""))</f>
        <v/>
      </c>
      <c r="AI2668" s="61" t="str">
        <f>IF(AND(AH2668&lt;&gt;"",E2668="Live"),_xlfn.XLOOKUP(_xlfn.TEXTJOIN(" vs ",,C2668:D2668),Calendar!G:G,Calendar!K:K),"")</f>
        <v/>
      </c>
      <c r="AJ2668" s="61" t="str">
        <f>IF(AND(K2668&lt;&gt;"Match of the Day",K2668&lt;&gt;"Match of the Day 2",K2668&lt;&gt;"Match of the Day Repeat"),"",1+MAX($AJ$10:AJ2667))</f>
        <v/>
      </c>
    </row>
    <row r="2669" spans="34:36" x14ac:dyDescent="0.35">
      <c r="AH2669" s="16" t="str">
        <f>IF(AND(B2669="Premier League",E2669="Live"),_xlfn.XLOOKUP(_xlfn.TEXTJOIN(" vs ",,C2669:D2669),Calendar!G:G,Calendar!B:B),IF(AND(B2669="Premier League",E2669="Highlights"),_xlfn.XLOOKUP(H2669,Calendar!O:O,Calendar!N:N,,-1),""))</f>
        <v/>
      </c>
      <c r="AI2669" s="61" t="str">
        <f>IF(AND(AH2669&lt;&gt;"",E2669="Live"),_xlfn.XLOOKUP(_xlfn.TEXTJOIN(" vs ",,C2669:D2669),Calendar!G:G,Calendar!K:K),"")</f>
        <v/>
      </c>
      <c r="AJ2669" s="61" t="str">
        <f>IF(AND(K2669&lt;&gt;"Match of the Day",K2669&lt;&gt;"Match of the Day 2",K2669&lt;&gt;"Match of the Day Repeat"),"",1+MAX($AJ$10:AJ2668))</f>
        <v/>
      </c>
    </row>
    <row r="2670" spans="34:36" x14ac:dyDescent="0.35">
      <c r="AH2670" s="16" t="str">
        <f>IF(AND(B2670="Premier League",E2670="Live"),_xlfn.XLOOKUP(_xlfn.TEXTJOIN(" vs ",,C2670:D2670),Calendar!G:G,Calendar!B:B),IF(AND(B2670="Premier League",E2670="Highlights"),_xlfn.XLOOKUP(H2670,Calendar!O:O,Calendar!N:N,,-1),""))</f>
        <v/>
      </c>
      <c r="AI2670" s="61" t="str">
        <f>IF(AND(AH2670&lt;&gt;"",E2670="Live"),_xlfn.XLOOKUP(_xlfn.TEXTJOIN(" vs ",,C2670:D2670),Calendar!G:G,Calendar!K:K),"")</f>
        <v/>
      </c>
      <c r="AJ2670" s="61" t="str">
        <f>IF(AND(K2670&lt;&gt;"Match of the Day",K2670&lt;&gt;"Match of the Day 2",K2670&lt;&gt;"Match of the Day Repeat"),"",1+MAX($AJ$10:AJ2669))</f>
        <v/>
      </c>
    </row>
    <row r="2671" spans="34:36" x14ac:dyDescent="0.35">
      <c r="AH2671" s="16" t="str">
        <f>IF(AND(B2671="Premier League",E2671="Live"),_xlfn.XLOOKUP(_xlfn.TEXTJOIN(" vs ",,C2671:D2671),Calendar!G:G,Calendar!B:B),IF(AND(B2671="Premier League",E2671="Highlights"),_xlfn.XLOOKUP(H2671,Calendar!O:O,Calendar!N:N,,-1),""))</f>
        <v/>
      </c>
      <c r="AI2671" s="61" t="str">
        <f>IF(AND(AH2671&lt;&gt;"",E2671="Live"),_xlfn.XLOOKUP(_xlfn.TEXTJOIN(" vs ",,C2671:D2671),Calendar!G:G,Calendar!K:K),"")</f>
        <v/>
      </c>
      <c r="AJ2671" s="61" t="str">
        <f>IF(AND(K2671&lt;&gt;"Match of the Day",K2671&lt;&gt;"Match of the Day 2",K2671&lt;&gt;"Match of the Day Repeat"),"",1+MAX($AJ$10:AJ2670))</f>
        <v/>
      </c>
    </row>
    <row r="2672" spans="34:36" x14ac:dyDescent="0.35">
      <c r="AH2672" s="16" t="str">
        <f>IF(AND(B2672="Premier League",E2672="Live"),_xlfn.XLOOKUP(_xlfn.TEXTJOIN(" vs ",,C2672:D2672),Calendar!G:G,Calendar!B:B),IF(AND(B2672="Premier League",E2672="Highlights"),_xlfn.XLOOKUP(H2672,Calendar!O:O,Calendar!N:N,,-1),""))</f>
        <v/>
      </c>
      <c r="AI2672" s="61" t="str">
        <f>IF(AND(AH2672&lt;&gt;"",E2672="Live"),_xlfn.XLOOKUP(_xlfn.TEXTJOIN(" vs ",,C2672:D2672),Calendar!G:G,Calendar!K:K),"")</f>
        <v/>
      </c>
      <c r="AJ2672" s="61" t="str">
        <f>IF(AND(K2672&lt;&gt;"Match of the Day",K2672&lt;&gt;"Match of the Day 2",K2672&lt;&gt;"Match of the Day Repeat"),"",1+MAX($AJ$10:AJ2671))</f>
        <v/>
      </c>
    </row>
    <row r="2673" spans="34:36" x14ac:dyDescent="0.35">
      <c r="AH2673" s="16" t="str">
        <f>IF(AND(B2673="Premier League",E2673="Live"),_xlfn.XLOOKUP(_xlfn.TEXTJOIN(" vs ",,C2673:D2673),Calendar!G:G,Calendar!B:B),IF(AND(B2673="Premier League",E2673="Highlights"),_xlfn.XLOOKUP(H2673,Calendar!O:O,Calendar!N:N,,-1),""))</f>
        <v/>
      </c>
      <c r="AI2673" s="61" t="str">
        <f>IF(AND(AH2673&lt;&gt;"",E2673="Live"),_xlfn.XLOOKUP(_xlfn.TEXTJOIN(" vs ",,C2673:D2673),Calendar!G:G,Calendar!K:K),"")</f>
        <v/>
      </c>
      <c r="AJ2673" s="61" t="str">
        <f>IF(AND(K2673&lt;&gt;"Match of the Day",K2673&lt;&gt;"Match of the Day 2",K2673&lt;&gt;"Match of the Day Repeat"),"",1+MAX($AJ$10:AJ2672))</f>
        <v/>
      </c>
    </row>
    <row r="2674" spans="34:36" x14ac:dyDescent="0.35">
      <c r="AH2674" s="16" t="str">
        <f>IF(AND(B2674="Premier League",E2674="Live"),_xlfn.XLOOKUP(_xlfn.TEXTJOIN(" vs ",,C2674:D2674),Calendar!G:G,Calendar!B:B),IF(AND(B2674="Premier League",E2674="Highlights"),_xlfn.XLOOKUP(H2674,Calendar!O:O,Calendar!N:N,,-1),""))</f>
        <v/>
      </c>
      <c r="AI2674" s="61" t="str">
        <f>IF(AND(AH2674&lt;&gt;"",E2674="Live"),_xlfn.XLOOKUP(_xlfn.TEXTJOIN(" vs ",,C2674:D2674),Calendar!G:G,Calendar!K:K),"")</f>
        <v/>
      </c>
      <c r="AJ2674" s="61" t="str">
        <f>IF(AND(K2674&lt;&gt;"Match of the Day",K2674&lt;&gt;"Match of the Day 2",K2674&lt;&gt;"Match of the Day Repeat"),"",1+MAX($AJ$10:AJ2673))</f>
        <v/>
      </c>
    </row>
    <row r="2675" spans="34:36" x14ac:dyDescent="0.35">
      <c r="AH2675" s="16" t="str">
        <f>IF(AND(B2675="Premier League",E2675="Live"),_xlfn.XLOOKUP(_xlfn.TEXTJOIN(" vs ",,C2675:D2675),Calendar!G:G,Calendar!B:B),IF(AND(B2675="Premier League",E2675="Highlights"),_xlfn.XLOOKUP(H2675,Calendar!O:O,Calendar!N:N,,-1),""))</f>
        <v/>
      </c>
      <c r="AI2675" s="61" t="str">
        <f>IF(AND(AH2675&lt;&gt;"",E2675="Live"),_xlfn.XLOOKUP(_xlfn.TEXTJOIN(" vs ",,C2675:D2675),Calendar!G:G,Calendar!K:K),"")</f>
        <v/>
      </c>
      <c r="AJ2675" s="61" t="str">
        <f>IF(AND(K2675&lt;&gt;"Match of the Day",K2675&lt;&gt;"Match of the Day 2",K2675&lt;&gt;"Match of the Day Repeat"),"",1+MAX($AJ$10:AJ2674))</f>
        <v/>
      </c>
    </row>
    <row r="2676" spans="34:36" x14ac:dyDescent="0.35">
      <c r="AH2676" s="16" t="str">
        <f>IF(AND(B2676="Premier League",E2676="Live"),_xlfn.XLOOKUP(_xlfn.TEXTJOIN(" vs ",,C2676:D2676),Calendar!G:G,Calendar!B:B),IF(AND(B2676="Premier League",E2676="Highlights"),_xlfn.XLOOKUP(H2676,Calendar!O:O,Calendar!N:N,,-1),""))</f>
        <v/>
      </c>
      <c r="AI2676" s="61" t="str">
        <f>IF(AND(AH2676&lt;&gt;"",E2676="Live"),_xlfn.XLOOKUP(_xlfn.TEXTJOIN(" vs ",,C2676:D2676),Calendar!G:G,Calendar!K:K),"")</f>
        <v/>
      </c>
      <c r="AJ2676" s="61" t="str">
        <f>IF(AND(K2676&lt;&gt;"Match of the Day",K2676&lt;&gt;"Match of the Day 2",K2676&lt;&gt;"Match of the Day Repeat"),"",1+MAX($AJ$10:AJ2675))</f>
        <v/>
      </c>
    </row>
    <row r="2677" spans="34:36" x14ac:dyDescent="0.35">
      <c r="AH2677" s="16" t="str">
        <f>IF(AND(B2677="Premier League",E2677="Live"),_xlfn.XLOOKUP(_xlfn.TEXTJOIN(" vs ",,C2677:D2677),Calendar!G:G,Calendar!B:B),IF(AND(B2677="Premier League",E2677="Highlights"),_xlfn.XLOOKUP(H2677,Calendar!O:O,Calendar!N:N,,-1),""))</f>
        <v/>
      </c>
      <c r="AI2677" s="61" t="str">
        <f>IF(AND(AH2677&lt;&gt;"",E2677="Live"),_xlfn.XLOOKUP(_xlfn.TEXTJOIN(" vs ",,C2677:D2677),Calendar!G:G,Calendar!K:K),"")</f>
        <v/>
      </c>
      <c r="AJ2677" s="61" t="str">
        <f>IF(AND(K2677&lt;&gt;"Match of the Day",K2677&lt;&gt;"Match of the Day 2",K2677&lt;&gt;"Match of the Day Repeat"),"",1+MAX($AJ$10:AJ2676))</f>
        <v/>
      </c>
    </row>
    <row r="2678" spans="34:36" x14ac:dyDescent="0.35">
      <c r="AH2678" s="16" t="str">
        <f>IF(AND(B2678="Premier League",E2678="Live"),_xlfn.XLOOKUP(_xlfn.TEXTJOIN(" vs ",,C2678:D2678),Calendar!G:G,Calendar!B:B),IF(AND(B2678="Premier League",E2678="Highlights"),_xlfn.XLOOKUP(H2678,Calendar!O:O,Calendar!N:N,,-1),""))</f>
        <v/>
      </c>
      <c r="AI2678" s="61" t="str">
        <f>IF(AND(AH2678&lt;&gt;"",E2678="Live"),_xlfn.XLOOKUP(_xlfn.TEXTJOIN(" vs ",,C2678:D2678),Calendar!G:G,Calendar!K:K),"")</f>
        <v/>
      </c>
      <c r="AJ2678" s="61" t="str">
        <f>IF(AND(K2678&lt;&gt;"Match of the Day",K2678&lt;&gt;"Match of the Day 2",K2678&lt;&gt;"Match of the Day Repeat"),"",1+MAX($AJ$10:AJ2677))</f>
        <v/>
      </c>
    </row>
    <row r="2679" spans="34:36" x14ac:dyDescent="0.35">
      <c r="AH2679" s="16" t="str">
        <f>IF(AND(B2679="Premier League",E2679="Live"),_xlfn.XLOOKUP(_xlfn.TEXTJOIN(" vs ",,C2679:D2679),Calendar!G:G,Calendar!B:B),IF(AND(B2679="Premier League",E2679="Highlights"),_xlfn.XLOOKUP(H2679,Calendar!O:O,Calendar!N:N,,-1),""))</f>
        <v/>
      </c>
      <c r="AI2679" s="61" t="str">
        <f>IF(AND(AH2679&lt;&gt;"",E2679="Live"),_xlfn.XLOOKUP(_xlfn.TEXTJOIN(" vs ",,C2679:D2679),Calendar!G:G,Calendar!K:K),"")</f>
        <v/>
      </c>
      <c r="AJ2679" s="61" t="str">
        <f>IF(AND(K2679&lt;&gt;"Match of the Day",K2679&lt;&gt;"Match of the Day 2",K2679&lt;&gt;"Match of the Day Repeat"),"",1+MAX($AJ$10:AJ2678))</f>
        <v/>
      </c>
    </row>
    <row r="2680" spans="34:36" x14ac:dyDescent="0.35">
      <c r="AH2680" s="16" t="str">
        <f>IF(AND(B2680="Premier League",E2680="Live"),_xlfn.XLOOKUP(_xlfn.TEXTJOIN(" vs ",,C2680:D2680),Calendar!G:G,Calendar!B:B),IF(AND(B2680="Premier League",E2680="Highlights"),_xlfn.XLOOKUP(H2680,Calendar!O:O,Calendar!N:N,,-1),""))</f>
        <v/>
      </c>
      <c r="AI2680" s="61" t="str">
        <f>IF(AND(AH2680&lt;&gt;"",E2680="Live"),_xlfn.XLOOKUP(_xlfn.TEXTJOIN(" vs ",,C2680:D2680),Calendar!G:G,Calendar!K:K),"")</f>
        <v/>
      </c>
      <c r="AJ2680" s="61" t="str">
        <f>IF(AND(K2680&lt;&gt;"Match of the Day",K2680&lt;&gt;"Match of the Day 2",K2680&lt;&gt;"Match of the Day Repeat"),"",1+MAX($AJ$10:AJ2679))</f>
        <v/>
      </c>
    </row>
    <row r="2681" spans="34:36" x14ac:dyDescent="0.35">
      <c r="AH2681" s="16" t="str">
        <f>IF(AND(B2681="Premier League",E2681="Live"),_xlfn.XLOOKUP(_xlfn.TEXTJOIN(" vs ",,C2681:D2681),Calendar!G:G,Calendar!B:B),IF(AND(B2681="Premier League",E2681="Highlights"),_xlfn.XLOOKUP(H2681,Calendar!O:O,Calendar!N:N,,-1),""))</f>
        <v/>
      </c>
      <c r="AI2681" s="61" t="str">
        <f>IF(AND(AH2681&lt;&gt;"",E2681="Live"),_xlfn.XLOOKUP(_xlfn.TEXTJOIN(" vs ",,C2681:D2681),Calendar!G:G,Calendar!K:K),"")</f>
        <v/>
      </c>
      <c r="AJ2681" s="61" t="str">
        <f>IF(AND(K2681&lt;&gt;"Match of the Day",K2681&lt;&gt;"Match of the Day 2",K2681&lt;&gt;"Match of the Day Repeat"),"",1+MAX($AJ$10:AJ2680))</f>
        <v/>
      </c>
    </row>
    <row r="2682" spans="34:36" x14ac:dyDescent="0.35">
      <c r="AH2682" s="16" t="str">
        <f>IF(AND(B2682="Premier League",E2682="Live"),_xlfn.XLOOKUP(_xlfn.TEXTJOIN(" vs ",,C2682:D2682),Calendar!G:G,Calendar!B:B),IF(AND(B2682="Premier League",E2682="Highlights"),_xlfn.XLOOKUP(H2682,Calendar!O:O,Calendar!N:N,,-1),""))</f>
        <v/>
      </c>
      <c r="AI2682" s="61" t="str">
        <f>IF(AND(AH2682&lt;&gt;"",E2682="Live"),_xlfn.XLOOKUP(_xlfn.TEXTJOIN(" vs ",,C2682:D2682),Calendar!G:G,Calendar!K:K),"")</f>
        <v/>
      </c>
      <c r="AJ2682" s="61" t="str">
        <f>IF(AND(K2682&lt;&gt;"Match of the Day",K2682&lt;&gt;"Match of the Day 2",K2682&lt;&gt;"Match of the Day Repeat"),"",1+MAX($AJ$10:AJ2681))</f>
        <v/>
      </c>
    </row>
    <row r="2683" spans="34:36" x14ac:dyDescent="0.35">
      <c r="AH2683" s="16" t="str">
        <f>IF(AND(B2683="Premier League",E2683="Live"),_xlfn.XLOOKUP(_xlfn.TEXTJOIN(" vs ",,C2683:D2683),Calendar!G:G,Calendar!B:B),IF(AND(B2683="Premier League",E2683="Highlights"),_xlfn.XLOOKUP(H2683,Calendar!O:O,Calendar!N:N,,-1),""))</f>
        <v/>
      </c>
      <c r="AI2683" s="61" t="str">
        <f>IF(AND(AH2683&lt;&gt;"",E2683="Live"),_xlfn.XLOOKUP(_xlfn.TEXTJOIN(" vs ",,C2683:D2683),Calendar!G:G,Calendar!K:K),"")</f>
        <v/>
      </c>
      <c r="AJ2683" s="61" t="str">
        <f>IF(AND(K2683&lt;&gt;"Match of the Day",K2683&lt;&gt;"Match of the Day 2",K2683&lt;&gt;"Match of the Day Repeat"),"",1+MAX($AJ$10:AJ2682))</f>
        <v/>
      </c>
    </row>
    <row r="2684" spans="34:36" x14ac:dyDescent="0.35">
      <c r="AH2684" s="16" t="str">
        <f>IF(AND(B2684="Premier League",E2684="Live"),_xlfn.XLOOKUP(_xlfn.TEXTJOIN(" vs ",,C2684:D2684),Calendar!G:G,Calendar!B:B),IF(AND(B2684="Premier League",E2684="Highlights"),_xlfn.XLOOKUP(H2684,Calendar!O:O,Calendar!N:N,,-1),""))</f>
        <v/>
      </c>
      <c r="AI2684" s="61" t="str">
        <f>IF(AND(AH2684&lt;&gt;"",E2684="Live"),_xlfn.XLOOKUP(_xlfn.TEXTJOIN(" vs ",,C2684:D2684),Calendar!G:G,Calendar!K:K),"")</f>
        <v/>
      </c>
      <c r="AJ2684" s="61" t="str">
        <f>IF(AND(K2684&lt;&gt;"Match of the Day",K2684&lt;&gt;"Match of the Day 2",K2684&lt;&gt;"Match of the Day Repeat"),"",1+MAX($AJ$10:AJ2683))</f>
        <v/>
      </c>
    </row>
    <row r="2685" spans="34:36" x14ac:dyDescent="0.35">
      <c r="AH2685" s="16" t="str">
        <f>IF(AND(B2685="Premier League",E2685="Live"),_xlfn.XLOOKUP(_xlfn.TEXTJOIN(" vs ",,C2685:D2685),Calendar!G:G,Calendar!B:B),IF(AND(B2685="Premier League",E2685="Highlights"),_xlfn.XLOOKUP(H2685,Calendar!O:O,Calendar!N:N,,-1),""))</f>
        <v/>
      </c>
      <c r="AI2685" s="61" t="str">
        <f>IF(AND(AH2685&lt;&gt;"",E2685="Live"),_xlfn.XLOOKUP(_xlfn.TEXTJOIN(" vs ",,C2685:D2685),Calendar!G:G,Calendar!K:K),"")</f>
        <v/>
      </c>
      <c r="AJ2685" s="61" t="str">
        <f>IF(AND(K2685&lt;&gt;"Match of the Day",K2685&lt;&gt;"Match of the Day 2",K2685&lt;&gt;"Match of the Day Repeat"),"",1+MAX($AJ$10:AJ2684))</f>
        <v/>
      </c>
    </row>
    <row r="2686" spans="34:36" x14ac:dyDescent="0.35">
      <c r="AH2686" s="16" t="str">
        <f>IF(AND(B2686="Premier League",E2686="Live"),_xlfn.XLOOKUP(_xlfn.TEXTJOIN(" vs ",,C2686:D2686),Calendar!G:G,Calendar!B:B),IF(AND(B2686="Premier League",E2686="Highlights"),_xlfn.XLOOKUP(H2686,Calendar!O:O,Calendar!N:N,,-1),""))</f>
        <v/>
      </c>
      <c r="AI2686" s="61" t="str">
        <f>IF(AND(AH2686&lt;&gt;"",E2686="Live"),_xlfn.XLOOKUP(_xlfn.TEXTJOIN(" vs ",,C2686:D2686),Calendar!G:G,Calendar!K:K),"")</f>
        <v/>
      </c>
      <c r="AJ2686" s="61" t="str">
        <f>IF(AND(K2686&lt;&gt;"Match of the Day",K2686&lt;&gt;"Match of the Day 2",K2686&lt;&gt;"Match of the Day Repeat"),"",1+MAX($AJ$10:AJ2685))</f>
        <v/>
      </c>
    </row>
    <row r="2687" spans="34:36" x14ac:dyDescent="0.35">
      <c r="AH2687" s="16" t="str">
        <f>IF(AND(B2687="Premier League",E2687="Live"),_xlfn.XLOOKUP(_xlfn.TEXTJOIN(" vs ",,C2687:D2687),Calendar!G:G,Calendar!B:B),IF(AND(B2687="Premier League",E2687="Highlights"),_xlfn.XLOOKUP(H2687,Calendar!O:O,Calendar!N:N,,-1),""))</f>
        <v/>
      </c>
      <c r="AI2687" s="61" t="str">
        <f>IF(AND(AH2687&lt;&gt;"",E2687="Live"),_xlfn.XLOOKUP(_xlfn.TEXTJOIN(" vs ",,C2687:D2687),Calendar!G:G,Calendar!K:K),"")</f>
        <v/>
      </c>
      <c r="AJ2687" s="61" t="str">
        <f>IF(AND(K2687&lt;&gt;"Match of the Day",K2687&lt;&gt;"Match of the Day 2",K2687&lt;&gt;"Match of the Day Repeat"),"",1+MAX($AJ$10:AJ2686))</f>
        <v/>
      </c>
    </row>
    <row r="2688" spans="34:36" x14ac:dyDescent="0.35">
      <c r="AH2688" s="16" t="str">
        <f>IF(AND(B2688="Premier League",E2688="Live"),_xlfn.XLOOKUP(_xlfn.TEXTJOIN(" vs ",,C2688:D2688),Calendar!G:G,Calendar!B:B),IF(AND(B2688="Premier League",E2688="Highlights"),_xlfn.XLOOKUP(H2688,Calendar!O:O,Calendar!N:N,,-1),""))</f>
        <v/>
      </c>
      <c r="AI2688" s="61" t="str">
        <f>IF(AND(AH2688&lt;&gt;"",E2688="Live"),_xlfn.XLOOKUP(_xlfn.TEXTJOIN(" vs ",,C2688:D2688),Calendar!G:G,Calendar!K:K),"")</f>
        <v/>
      </c>
      <c r="AJ2688" s="61" t="str">
        <f>IF(AND(K2688&lt;&gt;"Match of the Day",K2688&lt;&gt;"Match of the Day 2",K2688&lt;&gt;"Match of the Day Repeat"),"",1+MAX($AJ$10:AJ2687))</f>
        <v/>
      </c>
    </row>
    <row r="2689" spans="34:36" x14ac:dyDescent="0.35">
      <c r="AH2689" s="16" t="str">
        <f>IF(AND(B2689="Premier League",E2689="Live"),_xlfn.XLOOKUP(_xlfn.TEXTJOIN(" vs ",,C2689:D2689),Calendar!G:G,Calendar!B:B),IF(AND(B2689="Premier League",E2689="Highlights"),_xlfn.XLOOKUP(H2689,Calendar!O:O,Calendar!N:N,,-1),""))</f>
        <v/>
      </c>
      <c r="AI2689" s="61" t="str">
        <f>IF(AND(AH2689&lt;&gt;"",E2689="Live"),_xlfn.XLOOKUP(_xlfn.TEXTJOIN(" vs ",,C2689:D2689),Calendar!G:G,Calendar!K:K),"")</f>
        <v/>
      </c>
      <c r="AJ2689" s="61" t="str">
        <f>IF(AND(K2689&lt;&gt;"Match of the Day",K2689&lt;&gt;"Match of the Day 2",K2689&lt;&gt;"Match of the Day Repeat"),"",1+MAX($AJ$10:AJ2688))</f>
        <v/>
      </c>
    </row>
    <row r="2690" spans="34:36" x14ac:dyDescent="0.35">
      <c r="AH2690" s="16" t="str">
        <f>IF(AND(B2690="Premier League",E2690="Live"),_xlfn.XLOOKUP(_xlfn.TEXTJOIN(" vs ",,C2690:D2690),Calendar!G:G,Calendar!B:B),IF(AND(B2690="Premier League",E2690="Highlights"),_xlfn.XLOOKUP(H2690,Calendar!O:O,Calendar!N:N,,-1),""))</f>
        <v/>
      </c>
      <c r="AI2690" s="61" t="str">
        <f>IF(AND(AH2690&lt;&gt;"",E2690="Live"),_xlfn.XLOOKUP(_xlfn.TEXTJOIN(" vs ",,C2690:D2690),Calendar!G:G,Calendar!K:K),"")</f>
        <v/>
      </c>
      <c r="AJ2690" s="61" t="str">
        <f>IF(AND(K2690&lt;&gt;"Match of the Day",K2690&lt;&gt;"Match of the Day 2",K2690&lt;&gt;"Match of the Day Repeat"),"",1+MAX($AJ$10:AJ2689))</f>
        <v/>
      </c>
    </row>
    <row r="2691" spans="34:36" x14ac:dyDescent="0.35">
      <c r="AH2691" s="16" t="str">
        <f>IF(AND(B2691="Premier League",E2691="Live"),_xlfn.XLOOKUP(_xlfn.TEXTJOIN(" vs ",,C2691:D2691),Calendar!G:G,Calendar!B:B),IF(AND(B2691="Premier League",E2691="Highlights"),_xlfn.XLOOKUP(H2691,Calendar!O:O,Calendar!N:N,,-1),""))</f>
        <v/>
      </c>
      <c r="AI2691" s="61" t="str">
        <f>IF(AND(AH2691&lt;&gt;"",E2691="Live"),_xlfn.XLOOKUP(_xlfn.TEXTJOIN(" vs ",,C2691:D2691),Calendar!G:G,Calendar!K:K),"")</f>
        <v/>
      </c>
      <c r="AJ2691" s="61" t="str">
        <f>IF(AND(K2691&lt;&gt;"Match of the Day",K2691&lt;&gt;"Match of the Day 2",K2691&lt;&gt;"Match of the Day Repeat"),"",1+MAX($AJ$10:AJ2690))</f>
        <v/>
      </c>
    </row>
    <row r="2692" spans="34:36" x14ac:dyDescent="0.35">
      <c r="AH2692" s="16" t="str">
        <f>IF(AND(B2692="Premier League",E2692="Live"),_xlfn.XLOOKUP(_xlfn.TEXTJOIN(" vs ",,C2692:D2692),Calendar!G:G,Calendar!B:B),IF(AND(B2692="Premier League",E2692="Highlights"),_xlfn.XLOOKUP(H2692,Calendar!O:O,Calendar!N:N,,-1),""))</f>
        <v/>
      </c>
      <c r="AI2692" s="61" t="str">
        <f>IF(AND(AH2692&lt;&gt;"",E2692="Live"),_xlfn.XLOOKUP(_xlfn.TEXTJOIN(" vs ",,C2692:D2692),Calendar!G:G,Calendar!K:K),"")</f>
        <v/>
      </c>
      <c r="AJ2692" s="61" t="str">
        <f>IF(AND(K2692&lt;&gt;"Match of the Day",K2692&lt;&gt;"Match of the Day 2",K2692&lt;&gt;"Match of the Day Repeat"),"",1+MAX($AJ$10:AJ2691))</f>
        <v/>
      </c>
    </row>
    <row r="2693" spans="34:36" x14ac:dyDescent="0.35">
      <c r="AH2693" s="16" t="str">
        <f>IF(AND(B2693="Premier League",E2693="Live"),_xlfn.XLOOKUP(_xlfn.TEXTJOIN(" vs ",,C2693:D2693),Calendar!G:G,Calendar!B:B),IF(AND(B2693="Premier League",E2693="Highlights"),_xlfn.XLOOKUP(H2693,Calendar!O:O,Calendar!N:N,,-1),""))</f>
        <v/>
      </c>
      <c r="AI2693" s="61" t="str">
        <f>IF(AND(AH2693&lt;&gt;"",E2693="Live"),_xlfn.XLOOKUP(_xlfn.TEXTJOIN(" vs ",,C2693:D2693),Calendar!G:G,Calendar!K:K),"")</f>
        <v/>
      </c>
      <c r="AJ2693" s="61" t="str">
        <f>IF(AND(K2693&lt;&gt;"Match of the Day",K2693&lt;&gt;"Match of the Day 2",K2693&lt;&gt;"Match of the Day Repeat"),"",1+MAX($AJ$10:AJ2692))</f>
        <v/>
      </c>
    </row>
    <row r="2694" spans="34:36" x14ac:dyDescent="0.35">
      <c r="AH2694" s="16" t="str">
        <f>IF(AND(B2694="Premier League",E2694="Live"),_xlfn.XLOOKUP(_xlfn.TEXTJOIN(" vs ",,C2694:D2694),Calendar!G:G,Calendar!B:B),IF(AND(B2694="Premier League",E2694="Highlights"),_xlfn.XLOOKUP(H2694,Calendar!O:O,Calendar!N:N,,-1),""))</f>
        <v/>
      </c>
      <c r="AI2694" s="61" t="str">
        <f>IF(AND(AH2694&lt;&gt;"",E2694="Live"),_xlfn.XLOOKUP(_xlfn.TEXTJOIN(" vs ",,C2694:D2694),Calendar!G:G,Calendar!K:K),"")</f>
        <v/>
      </c>
      <c r="AJ2694" s="61" t="str">
        <f>IF(AND(K2694&lt;&gt;"Match of the Day",K2694&lt;&gt;"Match of the Day 2",K2694&lt;&gt;"Match of the Day Repeat"),"",1+MAX($AJ$10:AJ2693))</f>
        <v/>
      </c>
    </row>
    <row r="2695" spans="34:36" x14ac:dyDescent="0.35">
      <c r="AH2695" s="16" t="str">
        <f>IF(AND(B2695="Premier League",E2695="Live"),_xlfn.XLOOKUP(_xlfn.TEXTJOIN(" vs ",,C2695:D2695),Calendar!G:G,Calendar!B:B),IF(AND(B2695="Premier League",E2695="Highlights"),_xlfn.XLOOKUP(H2695,Calendar!O:O,Calendar!N:N,,-1),""))</f>
        <v/>
      </c>
      <c r="AI2695" s="61" t="str">
        <f>IF(AND(AH2695&lt;&gt;"",E2695="Live"),_xlfn.XLOOKUP(_xlfn.TEXTJOIN(" vs ",,C2695:D2695),Calendar!G:G,Calendar!K:K),"")</f>
        <v/>
      </c>
      <c r="AJ2695" s="61" t="str">
        <f>IF(AND(K2695&lt;&gt;"Match of the Day",K2695&lt;&gt;"Match of the Day 2",K2695&lt;&gt;"Match of the Day Repeat"),"",1+MAX($AJ$10:AJ2694))</f>
        <v/>
      </c>
    </row>
    <row r="2696" spans="34:36" x14ac:dyDescent="0.35">
      <c r="AH2696" s="16" t="str">
        <f>IF(AND(B2696="Premier League",E2696="Live"),_xlfn.XLOOKUP(_xlfn.TEXTJOIN(" vs ",,C2696:D2696),Calendar!G:G,Calendar!B:B),IF(AND(B2696="Premier League",E2696="Highlights"),_xlfn.XLOOKUP(H2696,Calendar!O:O,Calendar!N:N,,-1),""))</f>
        <v/>
      </c>
      <c r="AI2696" s="61" t="str">
        <f>IF(AND(AH2696&lt;&gt;"",E2696="Live"),_xlfn.XLOOKUP(_xlfn.TEXTJOIN(" vs ",,C2696:D2696),Calendar!G:G,Calendar!K:K),"")</f>
        <v/>
      </c>
      <c r="AJ2696" s="61" t="str">
        <f>IF(AND(K2696&lt;&gt;"Match of the Day",K2696&lt;&gt;"Match of the Day 2",K2696&lt;&gt;"Match of the Day Repeat"),"",1+MAX($AJ$10:AJ2695))</f>
        <v/>
      </c>
    </row>
    <row r="2697" spans="34:36" x14ac:dyDescent="0.35">
      <c r="AH2697" s="16" t="str">
        <f>IF(AND(B2697="Premier League",E2697="Live"),_xlfn.XLOOKUP(_xlfn.TEXTJOIN(" vs ",,C2697:D2697),Calendar!G:G,Calendar!B:B),IF(AND(B2697="Premier League",E2697="Highlights"),_xlfn.XLOOKUP(H2697,Calendar!O:O,Calendar!N:N,,-1),""))</f>
        <v/>
      </c>
      <c r="AI2697" s="61" t="str">
        <f>IF(AND(AH2697&lt;&gt;"",E2697="Live"),_xlfn.XLOOKUP(_xlfn.TEXTJOIN(" vs ",,C2697:D2697),Calendar!G:G,Calendar!K:K),"")</f>
        <v/>
      </c>
      <c r="AJ2697" s="61" t="str">
        <f>IF(AND(K2697&lt;&gt;"Match of the Day",K2697&lt;&gt;"Match of the Day 2",K2697&lt;&gt;"Match of the Day Repeat"),"",1+MAX($AJ$10:AJ2696))</f>
        <v/>
      </c>
    </row>
    <row r="2698" spans="34:36" x14ac:dyDescent="0.35">
      <c r="AH2698" s="16" t="str">
        <f>IF(AND(B2698="Premier League",E2698="Live"),_xlfn.XLOOKUP(_xlfn.TEXTJOIN(" vs ",,C2698:D2698),Calendar!G:G,Calendar!B:B),IF(AND(B2698="Premier League",E2698="Highlights"),_xlfn.XLOOKUP(H2698,Calendar!O:O,Calendar!N:N,,-1),""))</f>
        <v/>
      </c>
      <c r="AI2698" s="61" t="str">
        <f>IF(AND(AH2698&lt;&gt;"",E2698="Live"),_xlfn.XLOOKUP(_xlfn.TEXTJOIN(" vs ",,C2698:D2698),Calendar!G:G,Calendar!K:K),"")</f>
        <v/>
      </c>
      <c r="AJ2698" s="61" t="str">
        <f>IF(AND(K2698&lt;&gt;"Match of the Day",K2698&lt;&gt;"Match of the Day 2",K2698&lt;&gt;"Match of the Day Repeat"),"",1+MAX($AJ$10:AJ2697))</f>
        <v/>
      </c>
    </row>
    <row r="2699" spans="34:36" x14ac:dyDescent="0.35">
      <c r="AH2699" s="16" t="str">
        <f>IF(AND(B2699="Premier League",E2699="Live"),_xlfn.XLOOKUP(_xlfn.TEXTJOIN(" vs ",,C2699:D2699),Calendar!G:G,Calendar!B:B),IF(AND(B2699="Premier League",E2699="Highlights"),_xlfn.XLOOKUP(H2699,Calendar!O:O,Calendar!N:N,,-1),""))</f>
        <v/>
      </c>
      <c r="AI2699" s="61" t="str">
        <f>IF(AND(AH2699&lt;&gt;"",E2699="Live"),_xlfn.XLOOKUP(_xlfn.TEXTJOIN(" vs ",,C2699:D2699),Calendar!G:G,Calendar!K:K),"")</f>
        <v/>
      </c>
      <c r="AJ2699" s="61" t="str">
        <f>IF(AND(K2699&lt;&gt;"Match of the Day",K2699&lt;&gt;"Match of the Day 2",K2699&lt;&gt;"Match of the Day Repeat"),"",1+MAX($AJ$10:AJ2698))</f>
        <v/>
      </c>
    </row>
    <row r="2700" spans="34:36" x14ac:dyDescent="0.35">
      <c r="AH2700" s="16" t="str">
        <f>IF(AND(B2700="Premier League",E2700="Live"),_xlfn.XLOOKUP(_xlfn.TEXTJOIN(" vs ",,C2700:D2700),Calendar!G:G,Calendar!B:B),IF(AND(B2700="Premier League",E2700="Highlights"),_xlfn.XLOOKUP(H2700,Calendar!O:O,Calendar!N:N,,-1),""))</f>
        <v/>
      </c>
      <c r="AI2700" s="61" t="str">
        <f>IF(AND(AH2700&lt;&gt;"",E2700="Live"),_xlfn.XLOOKUP(_xlfn.TEXTJOIN(" vs ",,C2700:D2700),Calendar!G:G,Calendar!K:K),"")</f>
        <v/>
      </c>
      <c r="AJ2700" s="61" t="str">
        <f>IF(AND(K2700&lt;&gt;"Match of the Day",K2700&lt;&gt;"Match of the Day 2",K2700&lt;&gt;"Match of the Day Repeat"),"",1+MAX($AJ$10:AJ2699))</f>
        <v/>
      </c>
    </row>
    <row r="2701" spans="34:36" x14ac:dyDescent="0.35">
      <c r="AH2701" s="16" t="str">
        <f>IF(AND(B2701="Premier League",E2701="Live"),_xlfn.XLOOKUP(_xlfn.TEXTJOIN(" vs ",,C2701:D2701),Calendar!G:G,Calendar!B:B),IF(AND(B2701="Premier League",E2701="Highlights"),_xlfn.XLOOKUP(H2701,Calendar!O:O,Calendar!N:N,,-1),""))</f>
        <v/>
      </c>
      <c r="AI2701" s="61" t="str">
        <f>IF(AND(AH2701&lt;&gt;"",E2701="Live"),_xlfn.XLOOKUP(_xlfn.TEXTJOIN(" vs ",,C2701:D2701),Calendar!G:G,Calendar!K:K),"")</f>
        <v/>
      </c>
      <c r="AJ2701" s="61" t="str">
        <f>IF(AND(K2701&lt;&gt;"Match of the Day",K2701&lt;&gt;"Match of the Day 2",K2701&lt;&gt;"Match of the Day Repeat"),"",1+MAX($AJ$10:AJ2700))</f>
        <v/>
      </c>
    </row>
    <row r="2702" spans="34:36" x14ac:dyDescent="0.35">
      <c r="AH2702" s="16" t="str">
        <f>IF(AND(B2702="Premier League",E2702="Live"),_xlfn.XLOOKUP(_xlfn.TEXTJOIN(" vs ",,C2702:D2702),Calendar!G:G,Calendar!B:B),IF(AND(B2702="Premier League",E2702="Highlights"),_xlfn.XLOOKUP(H2702,Calendar!O:O,Calendar!N:N,,-1),""))</f>
        <v/>
      </c>
      <c r="AI2702" s="61" t="str">
        <f>IF(AND(AH2702&lt;&gt;"",E2702="Live"),_xlfn.XLOOKUP(_xlfn.TEXTJOIN(" vs ",,C2702:D2702),Calendar!G:G,Calendar!K:K),"")</f>
        <v/>
      </c>
      <c r="AJ2702" s="61" t="str">
        <f>IF(AND(K2702&lt;&gt;"Match of the Day",K2702&lt;&gt;"Match of the Day 2",K2702&lt;&gt;"Match of the Day Repeat"),"",1+MAX($AJ$10:AJ2701))</f>
        <v/>
      </c>
    </row>
    <row r="2703" spans="34:36" x14ac:dyDescent="0.35">
      <c r="AH2703" s="16" t="str">
        <f>IF(AND(B2703="Premier League",E2703="Live"),_xlfn.XLOOKUP(_xlfn.TEXTJOIN(" vs ",,C2703:D2703),Calendar!G:G,Calendar!B:B),IF(AND(B2703="Premier League",E2703="Highlights"),_xlfn.XLOOKUP(H2703,Calendar!O:O,Calendar!N:N,,-1),""))</f>
        <v/>
      </c>
      <c r="AI2703" s="61" t="str">
        <f>IF(AND(AH2703&lt;&gt;"",E2703="Live"),_xlfn.XLOOKUP(_xlfn.TEXTJOIN(" vs ",,C2703:D2703),Calendar!G:G,Calendar!K:K),"")</f>
        <v/>
      </c>
      <c r="AJ2703" s="61" t="str">
        <f>IF(AND(K2703&lt;&gt;"Match of the Day",K2703&lt;&gt;"Match of the Day 2",K2703&lt;&gt;"Match of the Day Repeat"),"",1+MAX($AJ$10:AJ2702))</f>
        <v/>
      </c>
    </row>
    <row r="2704" spans="34:36" x14ac:dyDescent="0.35">
      <c r="AH2704" s="16" t="str">
        <f>IF(AND(B2704="Premier League",E2704="Live"),_xlfn.XLOOKUP(_xlfn.TEXTJOIN(" vs ",,C2704:D2704),Calendar!G:G,Calendar!B:B),IF(AND(B2704="Premier League",E2704="Highlights"),_xlfn.XLOOKUP(H2704,Calendar!O:O,Calendar!N:N,,-1),""))</f>
        <v/>
      </c>
      <c r="AI2704" s="61" t="str">
        <f>IF(AND(AH2704&lt;&gt;"",E2704="Live"),_xlfn.XLOOKUP(_xlfn.TEXTJOIN(" vs ",,C2704:D2704),Calendar!G:G,Calendar!K:K),"")</f>
        <v/>
      </c>
      <c r="AJ2704" s="61" t="str">
        <f>IF(AND(K2704&lt;&gt;"Match of the Day",K2704&lt;&gt;"Match of the Day 2",K2704&lt;&gt;"Match of the Day Repeat"),"",1+MAX($AJ$10:AJ2703))</f>
        <v/>
      </c>
    </row>
    <row r="2705" spans="34:36" x14ac:dyDescent="0.35">
      <c r="AH2705" s="16" t="str">
        <f>IF(AND(B2705="Premier League",E2705="Live"),_xlfn.XLOOKUP(_xlfn.TEXTJOIN(" vs ",,C2705:D2705),Calendar!G:G,Calendar!B:B),IF(AND(B2705="Premier League",E2705="Highlights"),_xlfn.XLOOKUP(H2705,Calendar!O:O,Calendar!N:N,,-1),""))</f>
        <v/>
      </c>
      <c r="AI2705" s="61" t="str">
        <f>IF(AND(AH2705&lt;&gt;"",E2705="Live"),_xlfn.XLOOKUP(_xlfn.TEXTJOIN(" vs ",,C2705:D2705),Calendar!G:G,Calendar!K:K),"")</f>
        <v/>
      </c>
      <c r="AJ2705" s="61" t="str">
        <f>IF(AND(K2705&lt;&gt;"Match of the Day",K2705&lt;&gt;"Match of the Day 2",K2705&lt;&gt;"Match of the Day Repeat"),"",1+MAX($AJ$10:AJ2704))</f>
        <v/>
      </c>
    </row>
    <row r="2706" spans="34:36" x14ac:dyDescent="0.35">
      <c r="AH2706" s="16" t="str">
        <f>IF(AND(B2706="Premier League",E2706="Live"),_xlfn.XLOOKUP(_xlfn.TEXTJOIN(" vs ",,C2706:D2706),Calendar!G:G,Calendar!B:B),IF(AND(B2706="Premier League",E2706="Highlights"),_xlfn.XLOOKUP(H2706,Calendar!O:O,Calendar!N:N,,-1),""))</f>
        <v/>
      </c>
      <c r="AI2706" s="61" t="str">
        <f>IF(AND(AH2706&lt;&gt;"",E2706="Live"),_xlfn.XLOOKUP(_xlfn.TEXTJOIN(" vs ",,C2706:D2706),Calendar!G:G,Calendar!K:K),"")</f>
        <v/>
      </c>
      <c r="AJ2706" s="61" t="str">
        <f>IF(AND(K2706&lt;&gt;"Match of the Day",K2706&lt;&gt;"Match of the Day 2",K2706&lt;&gt;"Match of the Day Repeat"),"",1+MAX($AJ$10:AJ2705))</f>
        <v/>
      </c>
    </row>
    <row r="2707" spans="34:36" x14ac:dyDescent="0.35">
      <c r="AH2707" s="16" t="str">
        <f>IF(AND(B2707="Premier League",E2707="Live"),_xlfn.XLOOKUP(_xlfn.TEXTJOIN(" vs ",,C2707:D2707),Calendar!G:G,Calendar!B:B),IF(AND(B2707="Premier League",E2707="Highlights"),_xlfn.XLOOKUP(H2707,Calendar!O:O,Calendar!N:N,,-1),""))</f>
        <v/>
      </c>
      <c r="AI2707" s="61" t="str">
        <f>IF(AND(AH2707&lt;&gt;"",E2707="Live"),_xlfn.XLOOKUP(_xlfn.TEXTJOIN(" vs ",,C2707:D2707),Calendar!G:G,Calendar!K:K),"")</f>
        <v/>
      </c>
      <c r="AJ2707" s="61" t="str">
        <f>IF(AND(K2707&lt;&gt;"Match of the Day",K2707&lt;&gt;"Match of the Day 2",K2707&lt;&gt;"Match of the Day Repeat"),"",1+MAX($AJ$10:AJ2706))</f>
        <v/>
      </c>
    </row>
    <row r="2708" spans="34:36" x14ac:dyDescent="0.35">
      <c r="AH2708" s="16" t="str">
        <f>IF(AND(B2708="Premier League",E2708="Live"),_xlfn.XLOOKUP(_xlfn.TEXTJOIN(" vs ",,C2708:D2708),Calendar!G:G,Calendar!B:B),IF(AND(B2708="Premier League",E2708="Highlights"),_xlfn.XLOOKUP(H2708,Calendar!O:O,Calendar!N:N,,-1),""))</f>
        <v/>
      </c>
      <c r="AI2708" s="61" t="str">
        <f>IF(AND(AH2708&lt;&gt;"",E2708="Live"),_xlfn.XLOOKUP(_xlfn.TEXTJOIN(" vs ",,C2708:D2708),Calendar!G:G,Calendar!K:K),"")</f>
        <v/>
      </c>
      <c r="AJ2708" s="61" t="str">
        <f>IF(AND(K2708&lt;&gt;"Match of the Day",K2708&lt;&gt;"Match of the Day 2",K2708&lt;&gt;"Match of the Day Repeat"),"",1+MAX($AJ$10:AJ2707))</f>
        <v/>
      </c>
    </row>
    <row r="2709" spans="34:36" x14ac:dyDescent="0.35">
      <c r="AH2709" s="16" t="str">
        <f>IF(AND(B2709="Premier League",E2709="Live"),_xlfn.XLOOKUP(_xlfn.TEXTJOIN(" vs ",,C2709:D2709),Calendar!G:G,Calendar!B:B),IF(AND(B2709="Premier League",E2709="Highlights"),_xlfn.XLOOKUP(H2709,Calendar!O:O,Calendar!N:N,,-1),""))</f>
        <v/>
      </c>
      <c r="AI2709" s="61" t="str">
        <f>IF(AND(AH2709&lt;&gt;"",E2709="Live"),_xlfn.XLOOKUP(_xlfn.TEXTJOIN(" vs ",,C2709:D2709),Calendar!G:G,Calendar!K:K),"")</f>
        <v/>
      </c>
      <c r="AJ2709" s="61" t="str">
        <f>IF(AND(K2709&lt;&gt;"Match of the Day",K2709&lt;&gt;"Match of the Day 2",K2709&lt;&gt;"Match of the Day Repeat"),"",1+MAX($AJ$10:AJ2708))</f>
        <v/>
      </c>
    </row>
    <row r="2710" spans="34:36" x14ac:dyDescent="0.35">
      <c r="AH2710" s="16" t="str">
        <f>IF(AND(B2710="Premier League",E2710="Live"),_xlfn.XLOOKUP(_xlfn.TEXTJOIN(" vs ",,C2710:D2710),Calendar!G:G,Calendar!B:B),IF(AND(B2710="Premier League",E2710="Highlights"),_xlfn.XLOOKUP(H2710,Calendar!O:O,Calendar!N:N,,-1),""))</f>
        <v/>
      </c>
      <c r="AI2710" s="61" t="str">
        <f>IF(AND(AH2710&lt;&gt;"",E2710="Live"),_xlfn.XLOOKUP(_xlfn.TEXTJOIN(" vs ",,C2710:D2710),Calendar!G:G,Calendar!K:K),"")</f>
        <v/>
      </c>
      <c r="AJ2710" s="61" t="str">
        <f>IF(AND(K2710&lt;&gt;"Match of the Day",K2710&lt;&gt;"Match of the Day 2",K2710&lt;&gt;"Match of the Day Repeat"),"",1+MAX($AJ$10:AJ2709))</f>
        <v/>
      </c>
    </row>
    <row r="2711" spans="34:36" x14ac:dyDescent="0.35">
      <c r="AH2711" s="16" t="str">
        <f>IF(AND(B2711="Premier League",E2711="Live"),_xlfn.XLOOKUP(_xlfn.TEXTJOIN(" vs ",,C2711:D2711),Calendar!G:G,Calendar!B:B),IF(AND(B2711="Premier League",E2711="Highlights"),_xlfn.XLOOKUP(H2711,Calendar!O:O,Calendar!N:N,,-1),""))</f>
        <v/>
      </c>
      <c r="AI2711" s="61" t="str">
        <f>IF(AND(AH2711&lt;&gt;"",E2711="Live"),_xlfn.XLOOKUP(_xlfn.TEXTJOIN(" vs ",,C2711:D2711),Calendar!G:G,Calendar!K:K),"")</f>
        <v/>
      </c>
      <c r="AJ2711" s="61" t="str">
        <f>IF(AND(K2711&lt;&gt;"Match of the Day",K2711&lt;&gt;"Match of the Day 2",K2711&lt;&gt;"Match of the Day Repeat"),"",1+MAX($AJ$10:AJ2710))</f>
        <v/>
      </c>
    </row>
    <row r="2712" spans="34:36" x14ac:dyDescent="0.35">
      <c r="AH2712" s="16" t="str">
        <f>IF(AND(B2712="Premier League",E2712="Live"),_xlfn.XLOOKUP(_xlfn.TEXTJOIN(" vs ",,C2712:D2712),Calendar!G:G,Calendar!B:B),IF(AND(B2712="Premier League",E2712="Highlights"),_xlfn.XLOOKUP(H2712,Calendar!O:O,Calendar!N:N,,-1),""))</f>
        <v/>
      </c>
      <c r="AI2712" s="61" t="str">
        <f>IF(AND(AH2712&lt;&gt;"",E2712="Live"),_xlfn.XLOOKUP(_xlfn.TEXTJOIN(" vs ",,C2712:D2712),Calendar!G:G,Calendar!K:K),"")</f>
        <v/>
      </c>
      <c r="AJ2712" s="61" t="str">
        <f>IF(AND(K2712&lt;&gt;"Match of the Day",K2712&lt;&gt;"Match of the Day 2",K2712&lt;&gt;"Match of the Day Repeat"),"",1+MAX($AJ$10:AJ2711))</f>
        <v/>
      </c>
    </row>
    <row r="2713" spans="34:36" x14ac:dyDescent="0.35">
      <c r="AH2713" s="16" t="str">
        <f>IF(AND(B2713="Premier League",E2713="Live"),_xlfn.XLOOKUP(_xlfn.TEXTJOIN(" vs ",,C2713:D2713),Calendar!G:G,Calendar!B:B),IF(AND(B2713="Premier League",E2713="Highlights"),_xlfn.XLOOKUP(H2713,Calendar!O:O,Calendar!N:N,,-1),""))</f>
        <v/>
      </c>
      <c r="AI2713" s="61" t="str">
        <f>IF(AND(AH2713&lt;&gt;"",E2713="Live"),_xlfn.XLOOKUP(_xlfn.TEXTJOIN(" vs ",,C2713:D2713),Calendar!G:G,Calendar!K:K),"")</f>
        <v/>
      </c>
      <c r="AJ2713" s="61" t="str">
        <f>IF(AND(K2713&lt;&gt;"Match of the Day",K2713&lt;&gt;"Match of the Day 2",K2713&lt;&gt;"Match of the Day Repeat"),"",1+MAX($AJ$10:AJ2712))</f>
        <v/>
      </c>
    </row>
    <row r="2714" spans="34:36" x14ac:dyDescent="0.35">
      <c r="AH2714" s="16" t="str">
        <f>IF(AND(B2714="Premier League",E2714="Live"),_xlfn.XLOOKUP(_xlfn.TEXTJOIN(" vs ",,C2714:D2714),Calendar!G:G,Calendar!B:B),IF(AND(B2714="Premier League",E2714="Highlights"),_xlfn.XLOOKUP(H2714,Calendar!O:O,Calendar!N:N,,-1),""))</f>
        <v/>
      </c>
      <c r="AI2714" s="61" t="str">
        <f>IF(AND(AH2714&lt;&gt;"",E2714="Live"),_xlfn.XLOOKUP(_xlfn.TEXTJOIN(" vs ",,C2714:D2714),Calendar!G:G,Calendar!K:K),"")</f>
        <v/>
      </c>
      <c r="AJ2714" s="61" t="str">
        <f>IF(AND(K2714&lt;&gt;"Match of the Day",K2714&lt;&gt;"Match of the Day 2",K2714&lt;&gt;"Match of the Day Repeat"),"",1+MAX($AJ$10:AJ2713))</f>
        <v/>
      </c>
    </row>
    <row r="2715" spans="34:36" x14ac:dyDescent="0.35">
      <c r="AH2715" s="16" t="str">
        <f>IF(AND(B2715="Premier League",E2715="Live"),_xlfn.XLOOKUP(_xlfn.TEXTJOIN(" vs ",,C2715:D2715),Calendar!G:G,Calendar!B:B),IF(AND(B2715="Premier League",E2715="Highlights"),_xlfn.XLOOKUP(H2715,Calendar!O:O,Calendar!N:N,,-1),""))</f>
        <v/>
      </c>
      <c r="AI2715" s="61" t="str">
        <f>IF(AND(AH2715&lt;&gt;"",E2715="Live"),_xlfn.XLOOKUP(_xlfn.TEXTJOIN(" vs ",,C2715:D2715),Calendar!G:G,Calendar!K:K),"")</f>
        <v/>
      </c>
      <c r="AJ2715" s="61" t="str">
        <f>IF(AND(K2715&lt;&gt;"Match of the Day",K2715&lt;&gt;"Match of the Day 2",K2715&lt;&gt;"Match of the Day Repeat"),"",1+MAX($AJ$10:AJ2714))</f>
        <v/>
      </c>
    </row>
    <row r="2716" spans="34:36" x14ac:dyDescent="0.35">
      <c r="AH2716" s="16" t="str">
        <f>IF(AND(B2716="Premier League",E2716="Live"),_xlfn.XLOOKUP(_xlfn.TEXTJOIN(" vs ",,C2716:D2716),Calendar!G:G,Calendar!B:B),IF(AND(B2716="Premier League",E2716="Highlights"),_xlfn.XLOOKUP(H2716,Calendar!O:O,Calendar!N:N,,-1),""))</f>
        <v/>
      </c>
      <c r="AI2716" s="61" t="str">
        <f>IF(AND(AH2716&lt;&gt;"",E2716="Live"),_xlfn.XLOOKUP(_xlfn.TEXTJOIN(" vs ",,C2716:D2716),Calendar!G:G,Calendar!K:K),"")</f>
        <v/>
      </c>
      <c r="AJ2716" s="61" t="str">
        <f>IF(AND(K2716&lt;&gt;"Match of the Day",K2716&lt;&gt;"Match of the Day 2",K2716&lt;&gt;"Match of the Day Repeat"),"",1+MAX($AJ$10:AJ2715))</f>
        <v/>
      </c>
    </row>
    <row r="2717" spans="34:36" x14ac:dyDescent="0.35">
      <c r="AH2717" s="16" t="str">
        <f>IF(AND(B2717="Premier League",E2717="Live"),_xlfn.XLOOKUP(_xlfn.TEXTJOIN(" vs ",,C2717:D2717),Calendar!G:G,Calendar!B:B),IF(AND(B2717="Premier League",E2717="Highlights"),_xlfn.XLOOKUP(H2717,Calendar!O:O,Calendar!N:N,,-1),""))</f>
        <v/>
      </c>
      <c r="AI2717" s="61" t="str">
        <f>IF(AND(AH2717&lt;&gt;"",E2717="Live"),_xlfn.XLOOKUP(_xlfn.TEXTJOIN(" vs ",,C2717:D2717),Calendar!G:G,Calendar!K:K),"")</f>
        <v/>
      </c>
      <c r="AJ2717" s="61" t="str">
        <f>IF(AND(K2717&lt;&gt;"Match of the Day",K2717&lt;&gt;"Match of the Day 2",K2717&lt;&gt;"Match of the Day Repeat"),"",1+MAX($AJ$10:AJ2716))</f>
        <v/>
      </c>
    </row>
    <row r="2718" spans="34:36" x14ac:dyDescent="0.35">
      <c r="AH2718" s="16" t="str">
        <f>IF(AND(B2718="Premier League",E2718="Live"),_xlfn.XLOOKUP(_xlfn.TEXTJOIN(" vs ",,C2718:D2718),Calendar!G:G,Calendar!B:B),IF(AND(B2718="Premier League",E2718="Highlights"),_xlfn.XLOOKUP(H2718,Calendar!O:O,Calendar!N:N,,-1),""))</f>
        <v/>
      </c>
      <c r="AI2718" s="61" t="str">
        <f>IF(AND(AH2718&lt;&gt;"",E2718="Live"),_xlfn.XLOOKUP(_xlfn.TEXTJOIN(" vs ",,C2718:D2718),Calendar!G:G,Calendar!K:K),"")</f>
        <v/>
      </c>
      <c r="AJ2718" s="61" t="str">
        <f>IF(AND(K2718&lt;&gt;"Match of the Day",K2718&lt;&gt;"Match of the Day 2",K2718&lt;&gt;"Match of the Day Repeat"),"",1+MAX($AJ$10:AJ2717))</f>
        <v/>
      </c>
    </row>
    <row r="2719" spans="34:36" x14ac:dyDescent="0.35">
      <c r="AH2719" s="16" t="str">
        <f>IF(AND(B2719="Premier League",E2719="Live"),_xlfn.XLOOKUP(_xlfn.TEXTJOIN(" vs ",,C2719:D2719),Calendar!G:G,Calendar!B:B),IF(AND(B2719="Premier League",E2719="Highlights"),_xlfn.XLOOKUP(H2719,Calendar!O:O,Calendar!N:N,,-1),""))</f>
        <v/>
      </c>
      <c r="AI2719" s="61" t="str">
        <f>IF(AND(AH2719&lt;&gt;"",E2719="Live"),_xlfn.XLOOKUP(_xlfn.TEXTJOIN(" vs ",,C2719:D2719),Calendar!G:G,Calendar!K:K),"")</f>
        <v/>
      </c>
      <c r="AJ2719" s="61" t="str">
        <f>IF(AND(K2719&lt;&gt;"Match of the Day",K2719&lt;&gt;"Match of the Day 2",K2719&lt;&gt;"Match of the Day Repeat"),"",1+MAX($AJ$10:AJ2718))</f>
        <v/>
      </c>
    </row>
    <row r="2720" spans="34:36" x14ac:dyDescent="0.35">
      <c r="AH2720" s="16" t="str">
        <f>IF(AND(B2720="Premier League",E2720="Live"),_xlfn.XLOOKUP(_xlfn.TEXTJOIN(" vs ",,C2720:D2720),Calendar!G:G,Calendar!B:B),IF(AND(B2720="Premier League",E2720="Highlights"),_xlfn.XLOOKUP(H2720,Calendar!O:O,Calendar!N:N,,-1),""))</f>
        <v/>
      </c>
      <c r="AI2720" s="61" t="str">
        <f>IF(AND(AH2720&lt;&gt;"",E2720="Live"),_xlfn.XLOOKUP(_xlfn.TEXTJOIN(" vs ",,C2720:D2720),Calendar!G:G,Calendar!K:K),"")</f>
        <v/>
      </c>
      <c r="AJ2720" s="61" t="str">
        <f>IF(AND(K2720&lt;&gt;"Match of the Day",K2720&lt;&gt;"Match of the Day 2",K2720&lt;&gt;"Match of the Day Repeat"),"",1+MAX($AJ$10:AJ2719))</f>
        <v/>
      </c>
    </row>
    <row r="2721" spans="34:36" x14ac:dyDescent="0.35">
      <c r="AH2721" s="16" t="str">
        <f>IF(AND(B2721="Premier League",E2721="Live"),_xlfn.XLOOKUP(_xlfn.TEXTJOIN(" vs ",,C2721:D2721),Calendar!G:G,Calendar!B:B),IF(AND(B2721="Premier League",E2721="Highlights"),_xlfn.XLOOKUP(H2721,Calendar!O:O,Calendar!N:N,,-1),""))</f>
        <v/>
      </c>
      <c r="AI2721" s="61" t="str">
        <f>IF(AND(AH2721&lt;&gt;"",E2721="Live"),_xlfn.XLOOKUP(_xlfn.TEXTJOIN(" vs ",,C2721:D2721),Calendar!G:G,Calendar!K:K),"")</f>
        <v/>
      </c>
      <c r="AJ2721" s="61" t="str">
        <f>IF(AND(K2721&lt;&gt;"Match of the Day",K2721&lt;&gt;"Match of the Day 2",K2721&lt;&gt;"Match of the Day Repeat"),"",1+MAX($AJ$10:AJ2720))</f>
        <v/>
      </c>
    </row>
    <row r="2722" spans="34:36" x14ac:dyDescent="0.35">
      <c r="AH2722" s="16" t="str">
        <f>IF(AND(B2722="Premier League",E2722="Live"),_xlfn.XLOOKUP(_xlfn.TEXTJOIN(" vs ",,C2722:D2722),Calendar!G:G,Calendar!B:B),IF(AND(B2722="Premier League",E2722="Highlights"),_xlfn.XLOOKUP(H2722,Calendar!O:O,Calendar!N:N,,-1),""))</f>
        <v/>
      </c>
      <c r="AI2722" s="61" t="str">
        <f>IF(AND(AH2722&lt;&gt;"",E2722="Live"),_xlfn.XLOOKUP(_xlfn.TEXTJOIN(" vs ",,C2722:D2722),Calendar!G:G,Calendar!K:K),"")</f>
        <v/>
      </c>
      <c r="AJ2722" s="61" t="str">
        <f>IF(AND(K2722&lt;&gt;"Match of the Day",K2722&lt;&gt;"Match of the Day 2",K2722&lt;&gt;"Match of the Day Repeat"),"",1+MAX($AJ$10:AJ2721))</f>
        <v/>
      </c>
    </row>
    <row r="2723" spans="34:36" x14ac:dyDescent="0.35">
      <c r="AH2723" s="16" t="str">
        <f>IF(AND(B2723="Premier League",E2723="Live"),_xlfn.XLOOKUP(_xlfn.TEXTJOIN(" vs ",,C2723:D2723),Calendar!G:G,Calendar!B:B),IF(AND(B2723="Premier League",E2723="Highlights"),_xlfn.XLOOKUP(H2723,Calendar!O:O,Calendar!N:N,,-1),""))</f>
        <v/>
      </c>
      <c r="AI2723" s="61" t="str">
        <f>IF(AND(AH2723&lt;&gt;"",E2723="Live"),_xlfn.XLOOKUP(_xlfn.TEXTJOIN(" vs ",,C2723:D2723),Calendar!G:G,Calendar!K:K),"")</f>
        <v/>
      </c>
      <c r="AJ2723" s="61" t="str">
        <f>IF(AND(K2723&lt;&gt;"Match of the Day",K2723&lt;&gt;"Match of the Day 2",K2723&lt;&gt;"Match of the Day Repeat"),"",1+MAX($AJ$10:AJ2722))</f>
        <v/>
      </c>
    </row>
    <row r="2724" spans="34:36" x14ac:dyDescent="0.35">
      <c r="AH2724" s="16" t="str">
        <f>IF(AND(B2724="Premier League",E2724="Live"),_xlfn.XLOOKUP(_xlfn.TEXTJOIN(" vs ",,C2724:D2724),Calendar!G:G,Calendar!B:B),IF(AND(B2724="Premier League",E2724="Highlights"),_xlfn.XLOOKUP(H2724,Calendar!O:O,Calendar!N:N,,-1),""))</f>
        <v/>
      </c>
      <c r="AI2724" s="61" t="str">
        <f>IF(AND(AH2724&lt;&gt;"",E2724="Live"),_xlfn.XLOOKUP(_xlfn.TEXTJOIN(" vs ",,C2724:D2724),Calendar!G:G,Calendar!K:K),"")</f>
        <v/>
      </c>
      <c r="AJ2724" s="61" t="str">
        <f>IF(AND(K2724&lt;&gt;"Match of the Day",K2724&lt;&gt;"Match of the Day 2",K2724&lt;&gt;"Match of the Day Repeat"),"",1+MAX($AJ$10:AJ2723))</f>
        <v/>
      </c>
    </row>
    <row r="2725" spans="34:36" x14ac:dyDescent="0.35">
      <c r="AH2725" s="16" t="str">
        <f>IF(AND(B2725="Premier League",E2725="Live"),_xlfn.XLOOKUP(_xlfn.TEXTJOIN(" vs ",,C2725:D2725),Calendar!G:G,Calendar!B:B),IF(AND(B2725="Premier League",E2725="Highlights"),_xlfn.XLOOKUP(H2725,Calendar!O:O,Calendar!N:N,,-1),""))</f>
        <v/>
      </c>
      <c r="AI2725" s="61" t="str">
        <f>IF(AND(AH2725&lt;&gt;"",E2725="Live"),_xlfn.XLOOKUP(_xlfn.TEXTJOIN(" vs ",,C2725:D2725),Calendar!G:G,Calendar!K:K),"")</f>
        <v/>
      </c>
      <c r="AJ2725" s="61" t="str">
        <f>IF(AND(K2725&lt;&gt;"Match of the Day",K2725&lt;&gt;"Match of the Day 2",K2725&lt;&gt;"Match of the Day Repeat"),"",1+MAX($AJ$10:AJ2724))</f>
        <v/>
      </c>
    </row>
    <row r="2726" spans="34:36" x14ac:dyDescent="0.35">
      <c r="AH2726" s="16" t="str">
        <f>IF(AND(B2726="Premier League",E2726="Live"),_xlfn.XLOOKUP(_xlfn.TEXTJOIN(" vs ",,C2726:D2726),Calendar!G:G,Calendar!B:B),IF(AND(B2726="Premier League",E2726="Highlights"),_xlfn.XLOOKUP(H2726,Calendar!O:O,Calendar!N:N,,-1),""))</f>
        <v/>
      </c>
      <c r="AI2726" s="61" t="str">
        <f>IF(AND(AH2726&lt;&gt;"",E2726="Live"),_xlfn.XLOOKUP(_xlfn.TEXTJOIN(" vs ",,C2726:D2726),Calendar!G:G,Calendar!K:K),"")</f>
        <v/>
      </c>
      <c r="AJ2726" s="61" t="str">
        <f>IF(AND(K2726&lt;&gt;"Match of the Day",K2726&lt;&gt;"Match of the Day 2",K2726&lt;&gt;"Match of the Day Repeat"),"",1+MAX($AJ$10:AJ2725))</f>
        <v/>
      </c>
    </row>
    <row r="2727" spans="34:36" x14ac:dyDescent="0.35">
      <c r="AH2727" s="16" t="str">
        <f>IF(AND(B2727="Premier League",E2727="Live"),_xlfn.XLOOKUP(_xlfn.TEXTJOIN(" vs ",,C2727:D2727),Calendar!G:G,Calendar!B:B),IF(AND(B2727="Premier League",E2727="Highlights"),_xlfn.XLOOKUP(H2727,Calendar!O:O,Calendar!N:N,,-1),""))</f>
        <v/>
      </c>
      <c r="AI2727" s="61" t="str">
        <f>IF(AND(AH2727&lt;&gt;"",E2727="Live"),_xlfn.XLOOKUP(_xlfn.TEXTJOIN(" vs ",,C2727:D2727),Calendar!G:G,Calendar!K:K),"")</f>
        <v/>
      </c>
      <c r="AJ2727" s="61" t="str">
        <f>IF(AND(K2727&lt;&gt;"Match of the Day",K2727&lt;&gt;"Match of the Day 2",K2727&lt;&gt;"Match of the Day Repeat"),"",1+MAX($AJ$10:AJ2726))</f>
        <v/>
      </c>
    </row>
    <row r="2728" spans="34:36" x14ac:dyDescent="0.35">
      <c r="AH2728" s="16" t="str">
        <f>IF(AND(B2728="Premier League",E2728="Live"),_xlfn.XLOOKUP(_xlfn.TEXTJOIN(" vs ",,C2728:D2728),Calendar!G:G,Calendar!B:B),IF(AND(B2728="Premier League",E2728="Highlights"),_xlfn.XLOOKUP(H2728,Calendar!O:O,Calendar!N:N,,-1),""))</f>
        <v/>
      </c>
      <c r="AI2728" s="61" t="str">
        <f>IF(AND(AH2728&lt;&gt;"",E2728="Live"),_xlfn.XLOOKUP(_xlfn.TEXTJOIN(" vs ",,C2728:D2728),Calendar!G:G,Calendar!K:K),"")</f>
        <v/>
      </c>
      <c r="AJ2728" s="61" t="str">
        <f>IF(AND(K2728&lt;&gt;"Match of the Day",K2728&lt;&gt;"Match of the Day 2",K2728&lt;&gt;"Match of the Day Repeat"),"",1+MAX($AJ$10:AJ2727))</f>
        <v/>
      </c>
    </row>
    <row r="2729" spans="34:36" x14ac:dyDescent="0.35">
      <c r="AH2729" s="16" t="str">
        <f>IF(AND(B2729="Premier League",E2729="Live"),_xlfn.XLOOKUP(_xlfn.TEXTJOIN(" vs ",,C2729:D2729),Calendar!G:G,Calendar!B:B),IF(AND(B2729="Premier League",E2729="Highlights"),_xlfn.XLOOKUP(H2729,Calendar!O:O,Calendar!N:N,,-1),""))</f>
        <v/>
      </c>
      <c r="AI2729" s="61" t="str">
        <f>IF(AND(AH2729&lt;&gt;"",E2729="Live"),_xlfn.XLOOKUP(_xlfn.TEXTJOIN(" vs ",,C2729:D2729),Calendar!G:G,Calendar!K:K),"")</f>
        <v/>
      </c>
      <c r="AJ2729" s="61" t="str">
        <f>IF(AND(K2729&lt;&gt;"Match of the Day",K2729&lt;&gt;"Match of the Day 2",K2729&lt;&gt;"Match of the Day Repeat"),"",1+MAX($AJ$10:AJ2728))</f>
        <v/>
      </c>
    </row>
    <row r="2730" spans="34:36" x14ac:dyDescent="0.35">
      <c r="AH2730" s="16" t="str">
        <f>IF(AND(B2730="Premier League",E2730="Live"),_xlfn.XLOOKUP(_xlfn.TEXTJOIN(" vs ",,C2730:D2730),Calendar!G:G,Calendar!B:B),IF(AND(B2730="Premier League",E2730="Highlights"),_xlfn.XLOOKUP(H2730,Calendar!O:O,Calendar!N:N,,-1),""))</f>
        <v/>
      </c>
      <c r="AI2730" s="61" t="str">
        <f>IF(AND(AH2730&lt;&gt;"",E2730="Live"),_xlfn.XLOOKUP(_xlfn.TEXTJOIN(" vs ",,C2730:D2730),Calendar!G:G,Calendar!K:K),"")</f>
        <v/>
      </c>
      <c r="AJ2730" s="61" t="str">
        <f>IF(AND(K2730&lt;&gt;"Match of the Day",K2730&lt;&gt;"Match of the Day 2",K2730&lt;&gt;"Match of the Day Repeat"),"",1+MAX($AJ$10:AJ2729))</f>
        <v/>
      </c>
    </row>
    <row r="2731" spans="34:36" x14ac:dyDescent="0.35">
      <c r="AH2731" s="16" t="str">
        <f>IF(AND(B2731="Premier League",E2731="Live"),_xlfn.XLOOKUP(_xlfn.TEXTJOIN(" vs ",,C2731:D2731),Calendar!G:G,Calendar!B:B),IF(AND(B2731="Premier League",E2731="Highlights"),_xlfn.XLOOKUP(H2731,Calendar!O:O,Calendar!N:N,,-1),""))</f>
        <v/>
      </c>
      <c r="AI2731" s="61" t="str">
        <f>IF(AND(AH2731&lt;&gt;"",E2731="Live"),_xlfn.XLOOKUP(_xlfn.TEXTJOIN(" vs ",,C2731:D2731),Calendar!G:G,Calendar!K:K),"")</f>
        <v/>
      </c>
      <c r="AJ2731" s="61" t="str">
        <f>IF(AND(K2731&lt;&gt;"Match of the Day",K2731&lt;&gt;"Match of the Day 2",K2731&lt;&gt;"Match of the Day Repeat"),"",1+MAX($AJ$10:AJ2730))</f>
        <v/>
      </c>
    </row>
    <row r="2732" spans="34:36" x14ac:dyDescent="0.35">
      <c r="AH2732" s="16" t="str">
        <f>IF(AND(B2732="Premier League",E2732="Live"),_xlfn.XLOOKUP(_xlfn.TEXTJOIN(" vs ",,C2732:D2732),Calendar!G:G,Calendar!B:B),IF(AND(B2732="Premier League",E2732="Highlights"),_xlfn.XLOOKUP(H2732,Calendar!O:O,Calendar!N:N,,-1),""))</f>
        <v/>
      </c>
      <c r="AI2732" s="61" t="str">
        <f>IF(AND(AH2732&lt;&gt;"",E2732="Live"),_xlfn.XLOOKUP(_xlfn.TEXTJOIN(" vs ",,C2732:D2732),Calendar!G:G,Calendar!K:K),"")</f>
        <v/>
      </c>
      <c r="AJ2732" s="61" t="str">
        <f>IF(AND(K2732&lt;&gt;"Match of the Day",K2732&lt;&gt;"Match of the Day 2",K2732&lt;&gt;"Match of the Day Repeat"),"",1+MAX($AJ$10:AJ2731))</f>
        <v/>
      </c>
    </row>
    <row r="2733" spans="34:36" x14ac:dyDescent="0.35">
      <c r="AH2733" s="16" t="str">
        <f>IF(AND(B2733="Premier League",E2733="Live"),_xlfn.XLOOKUP(_xlfn.TEXTJOIN(" vs ",,C2733:D2733),Calendar!G:G,Calendar!B:B),IF(AND(B2733="Premier League",E2733="Highlights"),_xlfn.XLOOKUP(H2733,Calendar!O:O,Calendar!N:N,,-1),""))</f>
        <v/>
      </c>
      <c r="AI2733" s="61" t="str">
        <f>IF(AND(AH2733&lt;&gt;"",E2733="Live"),_xlfn.XLOOKUP(_xlfn.TEXTJOIN(" vs ",,C2733:D2733),Calendar!G:G,Calendar!K:K),"")</f>
        <v/>
      </c>
      <c r="AJ2733" s="61" t="str">
        <f>IF(AND(K2733&lt;&gt;"Match of the Day",K2733&lt;&gt;"Match of the Day 2",K2733&lt;&gt;"Match of the Day Repeat"),"",1+MAX($AJ$10:AJ2732))</f>
        <v/>
      </c>
    </row>
    <row r="2734" spans="34:36" x14ac:dyDescent="0.35">
      <c r="AH2734" s="16" t="str">
        <f>IF(AND(B2734="Premier League",E2734="Live"),_xlfn.XLOOKUP(_xlfn.TEXTJOIN(" vs ",,C2734:D2734),Calendar!G:G,Calendar!B:B),IF(AND(B2734="Premier League",E2734="Highlights"),_xlfn.XLOOKUP(H2734,Calendar!O:O,Calendar!N:N,,-1),""))</f>
        <v/>
      </c>
      <c r="AI2734" s="61" t="str">
        <f>IF(AND(AH2734&lt;&gt;"",E2734="Live"),_xlfn.XLOOKUP(_xlfn.TEXTJOIN(" vs ",,C2734:D2734),Calendar!G:G,Calendar!K:K),"")</f>
        <v/>
      </c>
      <c r="AJ2734" s="61" t="str">
        <f>IF(AND(K2734&lt;&gt;"Match of the Day",K2734&lt;&gt;"Match of the Day 2",K2734&lt;&gt;"Match of the Day Repeat"),"",1+MAX($AJ$10:AJ2733))</f>
        <v/>
      </c>
    </row>
    <row r="2735" spans="34:36" x14ac:dyDescent="0.35">
      <c r="AH2735" s="16" t="str">
        <f>IF(AND(B2735="Premier League",E2735="Live"),_xlfn.XLOOKUP(_xlfn.TEXTJOIN(" vs ",,C2735:D2735),Calendar!G:G,Calendar!B:B),IF(AND(B2735="Premier League",E2735="Highlights"),_xlfn.XLOOKUP(H2735,Calendar!O:O,Calendar!N:N,,-1),""))</f>
        <v/>
      </c>
      <c r="AI2735" s="61" t="str">
        <f>IF(AND(AH2735&lt;&gt;"",E2735="Live"),_xlfn.XLOOKUP(_xlfn.TEXTJOIN(" vs ",,C2735:D2735),Calendar!G:G,Calendar!K:K),"")</f>
        <v/>
      </c>
      <c r="AJ2735" s="61" t="str">
        <f>IF(AND(K2735&lt;&gt;"Match of the Day",K2735&lt;&gt;"Match of the Day 2",K2735&lt;&gt;"Match of the Day Repeat"),"",1+MAX($AJ$10:AJ2734))</f>
        <v/>
      </c>
    </row>
    <row r="2736" spans="34:36" x14ac:dyDescent="0.35">
      <c r="AH2736" s="16" t="str">
        <f>IF(AND(B2736="Premier League",E2736="Live"),_xlfn.XLOOKUP(_xlfn.TEXTJOIN(" vs ",,C2736:D2736),Calendar!G:G,Calendar!B:B),IF(AND(B2736="Premier League",E2736="Highlights"),_xlfn.XLOOKUP(H2736,Calendar!O:O,Calendar!N:N,,-1),""))</f>
        <v/>
      </c>
      <c r="AI2736" s="61" t="str">
        <f>IF(AND(AH2736&lt;&gt;"",E2736="Live"),_xlfn.XLOOKUP(_xlfn.TEXTJOIN(" vs ",,C2736:D2736),Calendar!G:G,Calendar!K:K),"")</f>
        <v/>
      </c>
      <c r="AJ2736" s="61" t="str">
        <f>IF(AND(K2736&lt;&gt;"Match of the Day",K2736&lt;&gt;"Match of the Day 2",K2736&lt;&gt;"Match of the Day Repeat"),"",1+MAX($AJ$10:AJ2735))</f>
        <v/>
      </c>
    </row>
    <row r="2737" spans="34:36" x14ac:dyDescent="0.35">
      <c r="AH2737" s="16" t="str">
        <f>IF(AND(B2737="Premier League",E2737="Live"),_xlfn.XLOOKUP(_xlfn.TEXTJOIN(" vs ",,C2737:D2737),Calendar!G:G,Calendar!B:B),IF(AND(B2737="Premier League",E2737="Highlights"),_xlfn.XLOOKUP(H2737,Calendar!O:O,Calendar!N:N,,-1),""))</f>
        <v/>
      </c>
      <c r="AI2737" s="61" t="str">
        <f>IF(AND(AH2737&lt;&gt;"",E2737="Live"),_xlfn.XLOOKUP(_xlfn.TEXTJOIN(" vs ",,C2737:D2737),Calendar!G:G,Calendar!K:K),"")</f>
        <v/>
      </c>
      <c r="AJ2737" s="61" t="str">
        <f>IF(AND(K2737&lt;&gt;"Match of the Day",K2737&lt;&gt;"Match of the Day 2",K2737&lt;&gt;"Match of the Day Repeat"),"",1+MAX($AJ$10:AJ2736))</f>
        <v/>
      </c>
    </row>
    <row r="2738" spans="34:36" x14ac:dyDescent="0.35">
      <c r="AH2738" s="16" t="str">
        <f>IF(AND(B2738="Premier League",E2738="Live"),_xlfn.XLOOKUP(_xlfn.TEXTJOIN(" vs ",,C2738:D2738),Calendar!G:G,Calendar!B:B),IF(AND(B2738="Premier League",E2738="Highlights"),_xlfn.XLOOKUP(H2738,Calendar!O:O,Calendar!N:N,,-1),""))</f>
        <v/>
      </c>
      <c r="AI2738" s="61" t="str">
        <f>IF(AND(AH2738&lt;&gt;"",E2738="Live"),_xlfn.XLOOKUP(_xlfn.TEXTJOIN(" vs ",,C2738:D2738),Calendar!G:G,Calendar!K:K),"")</f>
        <v/>
      </c>
      <c r="AJ2738" s="61" t="str">
        <f>IF(AND(K2738&lt;&gt;"Match of the Day",K2738&lt;&gt;"Match of the Day 2",K2738&lt;&gt;"Match of the Day Repeat"),"",1+MAX($AJ$10:AJ2737))</f>
        <v/>
      </c>
    </row>
    <row r="2739" spans="34:36" x14ac:dyDescent="0.35">
      <c r="AH2739" s="16" t="str">
        <f>IF(AND(B2739="Premier League",E2739="Live"),_xlfn.XLOOKUP(_xlfn.TEXTJOIN(" vs ",,C2739:D2739),Calendar!G:G,Calendar!B:B),IF(AND(B2739="Premier League",E2739="Highlights"),_xlfn.XLOOKUP(H2739,Calendar!O:O,Calendar!N:N,,-1),""))</f>
        <v/>
      </c>
      <c r="AI2739" s="61" t="str">
        <f>IF(AND(AH2739&lt;&gt;"",E2739="Live"),_xlfn.XLOOKUP(_xlfn.TEXTJOIN(" vs ",,C2739:D2739),Calendar!G:G,Calendar!K:K),"")</f>
        <v/>
      </c>
      <c r="AJ2739" s="61" t="str">
        <f>IF(AND(K2739&lt;&gt;"Match of the Day",K2739&lt;&gt;"Match of the Day 2",K2739&lt;&gt;"Match of the Day Repeat"),"",1+MAX($AJ$10:AJ2738))</f>
        <v/>
      </c>
    </row>
    <row r="2740" spans="34:36" x14ac:dyDescent="0.35">
      <c r="AH2740" s="16" t="str">
        <f>IF(AND(B2740="Premier League",E2740="Live"),_xlfn.XLOOKUP(_xlfn.TEXTJOIN(" vs ",,C2740:D2740),Calendar!G:G,Calendar!B:B),IF(AND(B2740="Premier League",E2740="Highlights"),_xlfn.XLOOKUP(H2740,Calendar!O:O,Calendar!N:N,,-1),""))</f>
        <v/>
      </c>
      <c r="AI2740" s="61" t="str">
        <f>IF(AND(AH2740&lt;&gt;"",E2740="Live"),_xlfn.XLOOKUP(_xlfn.TEXTJOIN(" vs ",,C2740:D2740),Calendar!G:G,Calendar!K:K),"")</f>
        <v/>
      </c>
      <c r="AJ2740" s="61" t="str">
        <f>IF(AND(K2740&lt;&gt;"Match of the Day",K2740&lt;&gt;"Match of the Day 2",K2740&lt;&gt;"Match of the Day Repeat"),"",1+MAX($AJ$10:AJ2739))</f>
        <v/>
      </c>
    </row>
    <row r="2741" spans="34:36" x14ac:dyDescent="0.35">
      <c r="AH2741" s="16" t="str">
        <f>IF(AND(B2741="Premier League",E2741="Live"),_xlfn.XLOOKUP(_xlfn.TEXTJOIN(" vs ",,C2741:D2741),Calendar!G:G,Calendar!B:B),IF(AND(B2741="Premier League",E2741="Highlights"),_xlfn.XLOOKUP(H2741,Calendar!O:O,Calendar!N:N,,-1),""))</f>
        <v/>
      </c>
      <c r="AI2741" s="61" t="str">
        <f>IF(AND(AH2741&lt;&gt;"",E2741="Live"),_xlfn.XLOOKUP(_xlfn.TEXTJOIN(" vs ",,C2741:D2741),Calendar!G:G,Calendar!K:K),"")</f>
        <v/>
      </c>
      <c r="AJ2741" s="61" t="str">
        <f>IF(AND(K2741&lt;&gt;"Match of the Day",K2741&lt;&gt;"Match of the Day 2",K2741&lt;&gt;"Match of the Day Repeat"),"",1+MAX($AJ$10:AJ2740))</f>
        <v/>
      </c>
    </row>
    <row r="2742" spans="34:36" x14ac:dyDescent="0.35">
      <c r="AH2742" s="16" t="str">
        <f>IF(AND(B2742="Premier League",E2742="Live"),_xlfn.XLOOKUP(_xlfn.TEXTJOIN(" vs ",,C2742:D2742),Calendar!G:G,Calendar!B:B),IF(AND(B2742="Premier League",E2742="Highlights"),_xlfn.XLOOKUP(H2742,Calendar!O:O,Calendar!N:N,,-1),""))</f>
        <v/>
      </c>
      <c r="AI2742" s="61" t="str">
        <f>IF(AND(AH2742&lt;&gt;"",E2742="Live"),_xlfn.XLOOKUP(_xlfn.TEXTJOIN(" vs ",,C2742:D2742),Calendar!G:G,Calendar!K:K),"")</f>
        <v/>
      </c>
      <c r="AJ2742" s="61" t="str">
        <f>IF(AND(K2742&lt;&gt;"Match of the Day",K2742&lt;&gt;"Match of the Day 2",K2742&lt;&gt;"Match of the Day Repeat"),"",1+MAX($AJ$10:AJ2741))</f>
        <v/>
      </c>
    </row>
    <row r="2743" spans="34:36" x14ac:dyDescent="0.35">
      <c r="AH2743" s="16" t="str">
        <f>IF(AND(B2743="Premier League",E2743="Live"),_xlfn.XLOOKUP(_xlfn.TEXTJOIN(" vs ",,C2743:D2743),Calendar!G:G,Calendar!B:B),IF(AND(B2743="Premier League",E2743="Highlights"),_xlfn.XLOOKUP(H2743,Calendar!O:O,Calendar!N:N,,-1),""))</f>
        <v/>
      </c>
      <c r="AI2743" s="61" t="str">
        <f>IF(AND(AH2743&lt;&gt;"",E2743="Live"),_xlfn.XLOOKUP(_xlfn.TEXTJOIN(" vs ",,C2743:D2743),Calendar!G:G,Calendar!K:K),"")</f>
        <v/>
      </c>
      <c r="AJ2743" s="61" t="str">
        <f>IF(AND(K2743&lt;&gt;"Match of the Day",K2743&lt;&gt;"Match of the Day 2",K2743&lt;&gt;"Match of the Day Repeat"),"",1+MAX($AJ$10:AJ2742))</f>
        <v/>
      </c>
    </row>
    <row r="2744" spans="34:36" x14ac:dyDescent="0.35">
      <c r="AH2744" s="16" t="str">
        <f>IF(AND(B2744="Premier League",E2744="Live"),_xlfn.XLOOKUP(_xlfn.TEXTJOIN(" vs ",,C2744:D2744),Calendar!G:G,Calendar!B:B),IF(AND(B2744="Premier League",E2744="Highlights"),_xlfn.XLOOKUP(H2744,Calendar!O:O,Calendar!N:N,,-1),""))</f>
        <v/>
      </c>
      <c r="AI2744" s="61" t="str">
        <f>IF(AND(AH2744&lt;&gt;"",E2744="Live"),_xlfn.XLOOKUP(_xlfn.TEXTJOIN(" vs ",,C2744:D2744),Calendar!G:G,Calendar!K:K),"")</f>
        <v/>
      </c>
      <c r="AJ2744" s="61" t="str">
        <f>IF(AND(K2744&lt;&gt;"Match of the Day",K2744&lt;&gt;"Match of the Day 2",K2744&lt;&gt;"Match of the Day Repeat"),"",1+MAX($AJ$10:AJ2743))</f>
        <v/>
      </c>
    </row>
    <row r="2745" spans="34:36" x14ac:dyDescent="0.35">
      <c r="AH2745" s="16" t="str">
        <f>IF(AND(B2745="Premier League",E2745="Live"),_xlfn.XLOOKUP(_xlfn.TEXTJOIN(" vs ",,C2745:D2745),Calendar!G:G,Calendar!B:B),IF(AND(B2745="Premier League",E2745="Highlights"),_xlfn.XLOOKUP(H2745,Calendar!O:O,Calendar!N:N,,-1),""))</f>
        <v/>
      </c>
      <c r="AI2745" s="61" t="str">
        <f>IF(AND(AH2745&lt;&gt;"",E2745="Live"),_xlfn.XLOOKUP(_xlfn.TEXTJOIN(" vs ",,C2745:D2745),Calendar!G:G,Calendar!K:K),"")</f>
        <v/>
      </c>
      <c r="AJ2745" s="61" t="str">
        <f>IF(AND(K2745&lt;&gt;"Match of the Day",K2745&lt;&gt;"Match of the Day 2",K2745&lt;&gt;"Match of the Day Repeat"),"",1+MAX($AJ$10:AJ2744))</f>
        <v/>
      </c>
    </row>
    <row r="2746" spans="34:36" x14ac:dyDescent="0.35">
      <c r="AH2746" s="16" t="str">
        <f>IF(AND(B2746="Premier League",E2746="Live"),_xlfn.XLOOKUP(_xlfn.TEXTJOIN(" vs ",,C2746:D2746),Calendar!G:G,Calendar!B:B),IF(AND(B2746="Premier League",E2746="Highlights"),_xlfn.XLOOKUP(H2746,Calendar!O:O,Calendar!N:N,,-1),""))</f>
        <v/>
      </c>
      <c r="AI2746" s="61" t="str">
        <f>IF(AND(AH2746&lt;&gt;"",E2746="Live"),_xlfn.XLOOKUP(_xlfn.TEXTJOIN(" vs ",,C2746:D2746),Calendar!G:G,Calendar!K:K),"")</f>
        <v/>
      </c>
      <c r="AJ2746" s="61" t="str">
        <f>IF(AND(K2746&lt;&gt;"Match of the Day",K2746&lt;&gt;"Match of the Day 2",K2746&lt;&gt;"Match of the Day Repeat"),"",1+MAX($AJ$10:AJ2745))</f>
        <v/>
      </c>
    </row>
    <row r="2747" spans="34:36" x14ac:dyDescent="0.35">
      <c r="AH2747" s="16" t="str">
        <f>IF(AND(B2747="Premier League",E2747="Live"),_xlfn.XLOOKUP(_xlfn.TEXTJOIN(" vs ",,C2747:D2747),Calendar!G:G,Calendar!B:B),IF(AND(B2747="Premier League",E2747="Highlights"),_xlfn.XLOOKUP(H2747,Calendar!O:O,Calendar!N:N,,-1),""))</f>
        <v/>
      </c>
      <c r="AI2747" s="61" t="str">
        <f>IF(AND(AH2747&lt;&gt;"",E2747="Live"),_xlfn.XLOOKUP(_xlfn.TEXTJOIN(" vs ",,C2747:D2747),Calendar!G:G,Calendar!K:K),"")</f>
        <v/>
      </c>
      <c r="AJ2747" s="61" t="str">
        <f>IF(AND(K2747&lt;&gt;"Match of the Day",K2747&lt;&gt;"Match of the Day 2",K2747&lt;&gt;"Match of the Day Repeat"),"",1+MAX($AJ$10:AJ2746))</f>
        <v/>
      </c>
    </row>
    <row r="2748" spans="34:36" x14ac:dyDescent="0.35">
      <c r="AH2748" s="16" t="str">
        <f>IF(AND(B2748="Premier League",E2748="Live"),_xlfn.XLOOKUP(_xlfn.TEXTJOIN(" vs ",,C2748:D2748),Calendar!G:G,Calendar!B:B),IF(AND(B2748="Premier League",E2748="Highlights"),_xlfn.XLOOKUP(H2748,Calendar!O:O,Calendar!N:N,,-1),""))</f>
        <v/>
      </c>
      <c r="AI2748" s="61" t="str">
        <f>IF(AND(AH2748&lt;&gt;"",E2748="Live"),_xlfn.XLOOKUP(_xlfn.TEXTJOIN(" vs ",,C2748:D2748),Calendar!G:G,Calendar!K:K),"")</f>
        <v/>
      </c>
      <c r="AJ2748" s="61" t="str">
        <f>IF(AND(K2748&lt;&gt;"Match of the Day",K2748&lt;&gt;"Match of the Day 2",K2748&lt;&gt;"Match of the Day Repeat"),"",1+MAX($AJ$10:AJ2747))</f>
        <v/>
      </c>
    </row>
    <row r="2749" spans="34:36" x14ac:dyDescent="0.35">
      <c r="AH2749" s="16" t="str">
        <f>IF(AND(B2749="Premier League",E2749="Live"),_xlfn.XLOOKUP(_xlfn.TEXTJOIN(" vs ",,C2749:D2749),Calendar!G:G,Calendar!B:B),IF(AND(B2749="Premier League",E2749="Highlights"),_xlfn.XLOOKUP(H2749,Calendar!O:O,Calendar!N:N,,-1),""))</f>
        <v/>
      </c>
      <c r="AI2749" s="61" t="str">
        <f>IF(AND(AH2749&lt;&gt;"",E2749="Live"),_xlfn.XLOOKUP(_xlfn.TEXTJOIN(" vs ",,C2749:D2749),Calendar!G:G,Calendar!K:K),"")</f>
        <v/>
      </c>
      <c r="AJ2749" s="61" t="str">
        <f>IF(AND(K2749&lt;&gt;"Match of the Day",K2749&lt;&gt;"Match of the Day 2",K2749&lt;&gt;"Match of the Day Repeat"),"",1+MAX($AJ$10:AJ2748))</f>
        <v/>
      </c>
    </row>
    <row r="2750" spans="34:36" x14ac:dyDescent="0.35">
      <c r="AH2750" s="16" t="str">
        <f>IF(AND(B2750="Premier League",E2750="Live"),_xlfn.XLOOKUP(_xlfn.TEXTJOIN(" vs ",,C2750:D2750),Calendar!G:G,Calendar!B:B),IF(AND(B2750="Premier League",E2750="Highlights"),_xlfn.XLOOKUP(H2750,Calendar!O:O,Calendar!N:N,,-1),""))</f>
        <v/>
      </c>
      <c r="AI2750" s="61" t="str">
        <f>IF(AND(AH2750&lt;&gt;"",E2750="Live"),_xlfn.XLOOKUP(_xlfn.TEXTJOIN(" vs ",,C2750:D2750),Calendar!G:G,Calendar!K:K),"")</f>
        <v/>
      </c>
      <c r="AJ2750" s="61" t="str">
        <f>IF(AND(K2750&lt;&gt;"Match of the Day",K2750&lt;&gt;"Match of the Day 2",K2750&lt;&gt;"Match of the Day Repeat"),"",1+MAX($AJ$10:AJ2749))</f>
        <v/>
      </c>
    </row>
    <row r="2751" spans="34:36" x14ac:dyDescent="0.35">
      <c r="AH2751" s="16" t="str">
        <f>IF(AND(B2751="Premier League",E2751="Live"),_xlfn.XLOOKUP(_xlfn.TEXTJOIN(" vs ",,C2751:D2751),Calendar!G:G,Calendar!B:B),IF(AND(B2751="Premier League",E2751="Highlights"),_xlfn.XLOOKUP(H2751,Calendar!O:O,Calendar!N:N,,-1),""))</f>
        <v/>
      </c>
      <c r="AI2751" s="61" t="str">
        <f>IF(AND(AH2751&lt;&gt;"",E2751="Live"),_xlfn.XLOOKUP(_xlfn.TEXTJOIN(" vs ",,C2751:D2751),Calendar!G:G,Calendar!K:K),"")</f>
        <v/>
      </c>
      <c r="AJ2751" s="61" t="str">
        <f>IF(AND(K2751&lt;&gt;"Match of the Day",K2751&lt;&gt;"Match of the Day 2",K2751&lt;&gt;"Match of the Day Repeat"),"",1+MAX($AJ$10:AJ2750))</f>
        <v/>
      </c>
    </row>
    <row r="2752" spans="34:36" x14ac:dyDescent="0.35">
      <c r="AH2752" s="16" t="str">
        <f>IF(AND(B2752="Premier League",E2752="Live"),_xlfn.XLOOKUP(_xlfn.TEXTJOIN(" vs ",,C2752:D2752),Calendar!G:G,Calendar!B:B),IF(AND(B2752="Premier League",E2752="Highlights"),_xlfn.XLOOKUP(H2752,Calendar!O:O,Calendar!N:N,,-1),""))</f>
        <v/>
      </c>
      <c r="AI2752" s="61" t="str">
        <f>IF(AND(AH2752&lt;&gt;"",E2752="Live"),_xlfn.XLOOKUP(_xlfn.TEXTJOIN(" vs ",,C2752:D2752),Calendar!G:G,Calendar!K:K),"")</f>
        <v/>
      </c>
      <c r="AJ2752" s="61" t="str">
        <f>IF(AND(K2752&lt;&gt;"Match of the Day",K2752&lt;&gt;"Match of the Day 2",K2752&lt;&gt;"Match of the Day Repeat"),"",1+MAX($AJ$10:AJ2751))</f>
        <v/>
      </c>
    </row>
    <row r="2753" spans="34:36" x14ac:dyDescent="0.35">
      <c r="AH2753" s="16" t="str">
        <f>IF(AND(B2753="Premier League",E2753="Live"),_xlfn.XLOOKUP(_xlfn.TEXTJOIN(" vs ",,C2753:D2753),Calendar!G:G,Calendar!B:B),IF(AND(B2753="Premier League",E2753="Highlights"),_xlfn.XLOOKUP(H2753,Calendar!O:O,Calendar!N:N,,-1),""))</f>
        <v/>
      </c>
      <c r="AI2753" s="61" t="str">
        <f>IF(AND(AH2753&lt;&gt;"",E2753="Live"),_xlfn.XLOOKUP(_xlfn.TEXTJOIN(" vs ",,C2753:D2753),Calendar!G:G,Calendar!K:K),"")</f>
        <v/>
      </c>
      <c r="AJ2753" s="61" t="str">
        <f>IF(AND(K2753&lt;&gt;"Match of the Day",K2753&lt;&gt;"Match of the Day 2",K2753&lt;&gt;"Match of the Day Repeat"),"",1+MAX($AJ$10:AJ2752))</f>
        <v/>
      </c>
    </row>
    <row r="2754" spans="34:36" x14ac:dyDescent="0.35">
      <c r="AH2754" s="16" t="str">
        <f>IF(AND(B2754="Premier League",E2754="Live"),_xlfn.XLOOKUP(_xlfn.TEXTJOIN(" vs ",,C2754:D2754),Calendar!G:G,Calendar!B:B),IF(AND(B2754="Premier League",E2754="Highlights"),_xlfn.XLOOKUP(H2754,Calendar!O:O,Calendar!N:N,,-1),""))</f>
        <v/>
      </c>
      <c r="AI2754" s="61" t="str">
        <f>IF(AND(AH2754&lt;&gt;"",E2754="Live"),_xlfn.XLOOKUP(_xlfn.TEXTJOIN(" vs ",,C2754:D2754),Calendar!G:G,Calendar!K:K),"")</f>
        <v/>
      </c>
      <c r="AJ2754" s="61" t="str">
        <f>IF(AND(K2754&lt;&gt;"Match of the Day",K2754&lt;&gt;"Match of the Day 2",K2754&lt;&gt;"Match of the Day Repeat"),"",1+MAX($AJ$10:AJ2753))</f>
        <v/>
      </c>
    </row>
    <row r="2755" spans="34:36" x14ac:dyDescent="0.35">
      <c r="AH2755" s="16" t="str">
        <f>IF(AND(B2755="Premier League",E2755="Live"),_xlfn.XLOOKUP(_xlfn.TEXTJOIN(" vs ",,C2755:D2755),Calendar!G:G,Calendar!B:B),IF(AND(B2755="Premier League",E2755="Highlights"),_xlfn.XLOOKUP(H2755,Calendar!O:O,Calendar!N:N,,-1),""))</f>
        <v/>
      </c>
      <c r="AI2755" s="61" t="str">
        <f>IF(AND(AH2755&lt;&gt;"",E2755="Live"),_xlfn.XLOOKUP(_xlfn.TEXTJOIN(" vs ",,C2755:D2755),Calendar!G:G,Calendar!K:K),"")</f>
        <v/>
      </c>
      <c r="AJ2755" s="61" t="str">
        <f>IF(AND(K2755&lt;&gt;"Match of the Day",K2755&lt;&gt;"Match of the Day 2",K2755&lt;&gt;"Match of the Day Repeat"),"",1+MAX($AJ$10:AJ2754))</f>
        <v/>
      </c>
    </row>
    <row r="2756" spans="34:36" x14ac:dyDescent="0.35">
      <c r="AH2756" s="16" t="str">
        <f>IF(AND(B2756="Premier League",E2756="Live"),_xlfn.XLOOKUP(_xlfn.TEXTJOIN(" vs ",,C2756:D2756),Calendar!G:G,Calendar!B:B),IF(AND(B2756="Premier League",E2756="Highlights"),_xlfn.XLOOKUP(H2756,Calendar!O:O,Calendar!N:N,,-1),""))</f>
        <v/>
      </c>
      <c r="AI2756" s="61" t="str">
        <f>IF(AND(AH2756&lt;&gt;"",E2756="Live"),_xlfn.XLOOKUP(_xlfn.TEXTJOIN(" vs ",,C2756:D2756),Calendar!G:G,Calendar!K:K),"")</f>
        <v/>
      </c>
      <c r="AJ2756" s="61" t="str">
        <f>IF(AND(K2756&lt;&gt;"Match of the Day",K2756&lt;&gt;"Match of the Day 2",K2756&lt;&gt;"Match of the Day Repeat"),"",1+MAX($AJ$10:AJ2755))</f>
        <v/>
      </c>
    </row>
    <row r="2757" spans="34:36" x14ac:dyDescent="0.35">
      <c r="AH2757" s="16" t="str">
        <f>IF(AND(B2757="Premier League",E2757="Live"),_xlfn.XLOOKUP(_xlfn.TEXTJOIN(" vs ",,C2757:D2757),Calendar!G:G,Calendar!B:B),IF(AND(B2757="Premier League",E2757="Highlights"),_xlfn.XLOOKUP(H2757,Calendar!O:O,Calendar!N:N,,-1),""))</f>
        <v/>
      </c>
      <c r="AI2757" s="61" t="str">
        <f>IF(AND(AH2757&lt;&gt;"",E2757="Live"),_xlfn.XLOOKUP(_xlfn.TEXTJOIN(" vs ",,C2757:D2757),Calendar!G:G,Calendar!K:K),"")</f>
        <v/>
      </c>
      <c r="AJ2757" s="61" t="str">
        <f>IF(AND(K2757&lt;&gt;"Match of the Day",K2757&lt;&gt;"Match of the Day 2",K2757&lt;&gt;"Match of the Day Repeat"),"",1+MAX($AJ$10:AJ2756))</f>
        <v/>
      </c>
    </row>
    <row r="2758" spans="34:36" x14ac:dyDescent="0.35">
      <c r="AH2758" s="16" t="str">
        <f>IF(AND(B2758="Premier League",E2758="Live"),_xlfn.XLOOKUP(_xlfn.TEXTJOIN(" vs ",,C2758:D2758),Calendar!G:G,Calendar!B:B),IF(AND(B2758="Premier League",E2758="Highlights"),_xlfn.XLOOKUP(H2758,Calendar!O:O,Calendar!N:N,,-1),""))</f>
        <v/>
      </c>
      <c r="AI2758" s="61" t="str">
        <f>IF(AND(AH2758&lt;&gt;"",E2758="Live"),_xlfn.XLOOKUP(_xlfn.TEXTJOIN(" vs ",,C2758:D2758),Calendar!G:G,Calendar!K:K),"")</f>
        <v/>
      </c>
      <c r="AJ2758" s="61" t="str">
        <f>IF(AND(K2758&lt;&gt;"Match of the Day",K2758&lt;&gt;"Match of the Day 2",K2758&lt;&gt;"Match of the Day Repeat"),"",1+MAX($AJ$10:AJ2757))</f>
        <v/>
      </c>
    </row>
    <row r="2759" spans="34:36" x14ac:dyDescent="0.35">
      <c r="AH2759" s="16" t="str">
        <f>IF(AND(B2759="Premier League",E2759="Live"),_xlfn.XLOOKUP(_xlfn.TEXTJOIN(" vs ",,C2759:D2759),Calendar!G:G,Calendar!B:B),IF(AND(B2759="Premier League",E2759="Highlights"),_xlfn.XLOOKUP(H2759,Calendar!O:O,Calendar!N:N,,-1),""))</f>
        <v/>
      </c>
      <c r="AI2759" s="61" t="str">
        <f>IF(AND(AH2759&lt;&gt;"",E2759="Live"),_xlfn.XLOOKUP(_xlfn.TEXTJOIN(" vs ",,C2759:D2759),Calendar!G:G,Calendar!K:K),"")</f>
        <v/>
      </c>
      <c r="AJ2759" s="61" t="str">
        <f>IF(AND(K2759&lt;&gt;"Match of the Day",K2759&lt;&gt;"Match of the Day 2",K2759&lt;&gt;"Match of the Day Repeat"),"",1+MAX($AJ$10:AJ2758))</f>
        <v/>
      </c>
    </row>
    <row r="2760" spans="34:36" x14ac:dyDescent="0.35">
      <c r="AH2760" s="16" t="str">
        <f>IF(AND(B2760="Premier League",E2760="Live"),_xlfn.XLOOKUP(_xlfn.TEXTJOIN(" vs ",,C2760:D2760),Calendar!G:G,Calendar!B:B),IF(AND(B2760="Premier League",E2760="Highlights"),_xlfn.XLOOKUP(H2760,Calendar!O:O,Calendar!N:N,,-1),""))</f>
        <v/>
      </c>
      <c r="AI2760" s="61" t="str">
        <f>IF(AND(AH2760&lt;&gt;"",E2760="Live"),_xlfn.XLOOKUP(_xlfn.TEXTJOIN(" vs ",,C2760:D2760),Calendar!G:G,Calendar!K:K),"")</f>
        <v/>
      </c>
      <c r="AJ2760" s="61" t="str">
        <f>IF(AND(K2760&lt;&gt;"Match of the Day",K2760&lt;&gt;"Match of the Day 2",K2760&lt;&gt;"Match of the Day Repeat"),"",1+MAX($AJ$10:AJ2759))</f>
        <v/>
      </c>
    </row>
    <row r="2761" spans="34:36" x14ac:dyDescent="0.35">
      <c r="AH2761" s="16" t="str">
        <f>IF(AND(B2761="Premier League",E2761="Live"),_xlfn.XLOOKUP(_xlfn.TEXTJOIN(" vs ",,C2761:D2761),Calendar!G:G,Calendar!B:B),IF(AND(B2761="Premier League",E2761="Highlights"),_xlfn.XLOOKUP(H2761,Calendar!O:O,Calendar!N:N,,-1),""))</f>
        <v/>
      </c>
      <c r="AI2761" s="61" t="str">
        <f>IF(AND(AH2761&lt;&gt;"",E2761="Live"),_xlfn.XLOOKUP(_xlfn.TEXTJOIN(" vs ",,C2761:D2761),Calendar!G:G,Calendar!K:K),"")</f>
        <v/>
      </c>
      <c r="AJ2761" s="61" t="str">
        <f>IF(AND(K2761&lt;&gt;"Match of the Day",K2761&lt;&gt;"Match of the Day 2",K2761&lt;&gt;"Match of the Day Repeat"),"",1+MAX($AJ$10:AJ2760))</f>
        <v/>
      </c>
    </row>
    <row r="2762" spans="34:36" x14ac:dyDescent="0.35">
      <c r="AH2762" s="16" t="str">
        <f>IF(AND(B2762="Premier League",E2762="Live"),_xlfn.XLOOKUP(_xlfn.TEXTJOIN(" vs ",,C2762:D2762),Calendar!G:G,Calendar!B:B),IF(AND(B2762="Premier League",E2762="Highlights"),_xlfn.XLOOKUP(H2762,Calendar!O:O,Calendar!N:N,,-1),""))</f>
        <v/>
      </c>
      <c r="AI2762" s="61" t="str">
        <f>IF(AND(AH2762&lt;&gt;"",E2762="Live"),_xlfn.XLOOKUP(_xlfn.TEXTJOIN(" vs ",,C2762:D2762),Calendar!G:G,Calendar!K:K),"")</f>
        <v/>
      </c>
      <c r="AJ2762" s="61" t="str">
        <f>IF(AND(K2762&lt;&gt;"Match of the Day",K2762&lt;&gt;"Match of the Day 2",K2762&lt;&gt;"Match of the Day Repeat"),"",1+MAX($AJ$10:AJ2761))</f>
        <v/>
      </c>
    </row>
    <row r="2763" spans="34:36" x14ac:dyDescent="0.35">
      <c r="AH2763" s="16" t="str">
        <f>IF(AND(B2763="Premier League",E2763="Live"),_xlfn.XLOOKUP(_xlfn.TEXTJOIN(" vs ",,C2763:D2763),Calendar!G:G,Calendar!B:B),IF(AND(B2763="Premier League",E2763="Highlights"),_xlfn.XLOOKUP(H2763,Calendar!O:O,Calendar!N:N,,-1),""))</f>
        <v/>
      </c>
      <c r="AI2763" s="61" t="str">
        <f>IF(AND(AH2763&lt;&gt;"",E2763="Live"),_xlfn.XLOOKUP(_xlfn.TEXTJOIN(" vs ",,C2763:D2763),Calendar!G:G,Calendar!K:K),"")</f>
        <v/>
      </c>
      <c r="AJ2763" s="61" t="str">
        <f>IF(AND(K2763&lt;&gt;"Match of the Day",K2763&lt;&gt;"Match of the Day 2",K2763&lt;&gt;"Match of the Day Repeat"),"",1+MAX($AJ$10:AJ2762))</f>
        <v/>
      </c>
    </row>
    <row r="2764" spans="34:36" x14ac:dyDescent="0.35">
      <c r="AH2764" s="16" t="str">
        <f>IF(AND(B2764="Premier League",E2764="Live"),_xlfn.XLOOKUP(_xlfn.TEXTJOIN(" vs ",,C2764:D2764),Calendar!G:G,Calendar!B:B),IF(AND(B2764="Premier League",E2764="Highlights"),_xlfn.XLOOKUP(H2764,Calendar!O:O,Calendar!N:N,,-1),""))</f>
        <v/>
      </c>
      <c r="AI2764" s="61" t="str">
        <f>IF(AND(AH2764&lt;&gt;"",E2764="Live"),_xlfn.XLOOKUP(_xlfn.TEXTJOIN(" vs ",,C2764:D2764),Calendar!G:G,Calendar!K:K),"")</f>
        <v/>
      </c>
      <c r="AJ2764" s="61" t="str">
        <f>IF(AND(K2764&lt;&gt;"Match of the Day",K2764&lt;&gt;"Match of the Day 2",K2764&lt;&gt;"Match of the Day Repeat"),"",1+MAX($AJ$10:AJ2763))</f>
        <v/>
      </c>
    </row>
    <row r="2765" spans="34:36" x14ac:dyDescent="0.35">
      <c r="AH2765" s="16" t="str">
        <f>IF(AND(B2765="Premier League",E2765="Live"),_xlfn.XLOOKUP(_xlfn.TEXTJOIN(" vs ",,C2765:D2765),Calendar!G:G,Calendar!B:B),IF(AND(B2765="Premier League",E2765="Highlights"),_xlfn.XLOOKUP(H2765,Calendar!O:O,Calendar!N:N,,-1),""))</f>
        <v/>
      </c>
      <c r="AI2765" s="61" t="str">
        <f>IF(AND(AH2765&lt;&gt;"",E2765="Live"),_xlfn.XLOOKUP(_xlfn.TEXTJOIN(" vs ",,C2765:D2765),Calendar!G:G,Calendar!K:K),"")</f>
        <v/>
      </c>
      <c r="AJ2765" s="61" t="str">
        <f>IF(AND(K2765&lt;&gt;"Match of the Day",K2765&lt;&gt;"Match of the Day 2",K2765&lt;&gt;"Match of the Day Repeat"),"",1+MAX($AJ$10:AJ2764))</f>
        <v/>
      </c>
    </row>
    <row r="2766" spans="34:36" x14ac:dyDescent="0.35">
      <c r="AH2766" s="16" t="str">
        <f>IF(AND(B2766="Premier League",E2766="Live"),_xlfn.XLOOKUP(_xlfn.TEXTJOIN(" vs ",,C2766:D2766),Calendar!G:G,Calendar!B:B),IF(AND(B2766="Premier League",E2766="Highlights"),_xlfn.XLOOKUP(H2766,Calendar!O:O,Calendar!N:N,,-1),""))</f>
        <v/>
      </c>
      <c r="AI2766" s="61" t="str">
        <f>IF(AND(AH2766&lt;&gt;"",E2766="Live"),_xlfn.XLOOKUP(_xlfn.TEXTJOIN(" vs ",,C2766:D2766),Calendar!G:G,Calendar!K:K),"")</f>
        <v/>
      </c>
      <c r="AJ2766" s="61" t="str">
        <f>IF(AND(K2766&lt;&gt;"Match of the Day",K2766&lt;&gt;"Match of the Day 2",K2766&lt;&gt;"Match of the Day Repeat"),"",1+MAX($AJ$10:AJ2765))</f>
        <v/>
      </c>
    </row>
    <row r="2767" spans="34:36" x14ac:dyDescent="0.35">
      <c r="AH2767" s="16" t="str">
        <f>IF(AND(B2767="Premier League",E2767="Live"),_xlfn.XLOOKUP(_xlfn.TEXTJOIN(" vs ",,C2767:D2767),Calendar!G:G,Calendar!B:B),IF(AND(B2767="Premier League",E2767="Highlights"),_xlfn.XLOOKUP(H2767,Calendar!O:O,Calendar!N:N,,-1),""))</f>
        <v/>
      </c>
      <c r="AI2767" s="61" t="str">
        <f>IF(AND(AH2767&lt;&gt;"",E2767="Live"),_xlfn.XLOOKUP(_xlfn.TEXTJOIN(" vs ",,C2767:D2767),Calendar!G:G,Calendar!K:K),"")</f>
        <v/>
      </c>
      <c r="AJ2767" s="61" t="str">
        <f>IF(AND(K2767&lt;&gt;"Match of the Day",K2767&lt;&gt;"Match of the Day 2",K2767&lt;&gt;"Match of the Day Repeat"),"",1+MAX($AJ$10:AJ2766))</f>
        <v/>
      </c>
    </row>
    <row r="2768" spans="34:36" x14ac:dyDescent="0.35">
      <c r="AH2768" s="16" t="str">
        <f>IF(AND(B2768="Premier League",E2768="Live"),_xlfn.XLOOKUP(_xlfn.TEXTJOIN(" vs ",,C2768:D2768),Calendar!G:G,Calendar!B:B),IF(AND(B2768="Premier League",E2768="Highlights"),_xlfn.XLOOKUP(H2768,Calendar!O:O,Calendar!N:N,,-1),""))</f>
        <v/>
      </c>
      <c r="AI2768" s="61" t="str">
        <f>IF(AND(AH2768&lt;&gt;"",E2768="Live"),_xlfn.XLOOKUP(_xlfn.TEXTJOIN(" vs ",,C2768:D2768),Calendar!G:G,Calendar!K:K),"")</f>
        <v/>
      </c>
      <c r="AJ2768" s="61" t="str">
        <f>IF(AND(K2768&lt;&gt;"Match of the Day",K2768&lt;&gt;"Match of the Day 2",K2768&lt;&gt;"Match of the Day Repeat"),"",1+MAX($AJ$10:AJ2767))</f>
        <v/>
      </c>
    </row>
    <row r="2769" spans="34:36" x14ac:dyDescent="0.35">
      <c r="AH2769" s="16" t="str">
        <f>IF(AND(B2769="Premier League",E2769="Live"),_xlfn.XLOOKUP(_xlfn.TEXTJOIN(" vs ",,C2769:D2769),Calendar!G:G,Calendar!B:B),IF(AND(B2769="Premier League",E2769="Highlights"),_xlfn.XLOOKUP(H2769,Calendar!O:O,Calendar!N:N,,-1),""))</f>
        <v/>
      </c>
      <c r="AI2769" s="61" t="str">
        <f>IF(AND(AH2769&lt;&gt;"",E2769="Live"),_xlfn.XLOOKUP(_xlfn.TEXTJOIN(" vs ",,C2769:D2769),Calendar!G:G,Calendar!K:K),"")</f>
        <v/>
      </c>
      <c r="AJ2769" s="61" t="str">
        <f>IF(AND(K2769&lt;&gt;"Match of the Day",K2769&lt;&gt;"Match of the Day 2",K2769&lt;&gt;"Match of the Day Repeat"),"",1+MAX($AJ$10:AJ2768))</f>
        <v/>
      </c>
    </row>
    <row r="2770" spans="34:36" x14ac:dyDescent="0.35">
      <c r="AH2770" s="16" t="str">
        <f>IF(AND(B2770="Premier League",E2770="Live"),_xlfn.XLOOKUP(_xlfn.TEXTJOIN(" vs ",,C2770:D2770),Calendar!G:G,Calendar!B:B),IF(AND(B2770="Premier League",E2770="Highlights"),_xlfn.XLOOKUP(H2770,Calendar!O:O,Calendar!N:N,,-1),""))</f>
        <v/>
      </c>
      <c r="AI2770" s="61" t="str">
        <f>IF(AND(AH2770&lt;&gt;"",E2770="Live"),_xlfn.XLOOKUP(_xlfn.TEXTJOIN(" vs ",,C2770:D2770),Calendar!G:G,Calendar!K:K),"")</f>
        <v/>
      </c>
      <c r="AJ2770" s="61" t="str">
        <f>IF(AND(K2770&lt;&gt;"Match of the Day",K2770&lt;&gt;"Match of the Day 2",K2770&lt;&gt;"Match of the Day Repeat"),"",1+MAX($AJ$10:AJ2769))</f>
        <v/>
      </c>
    </row>
    <row r="2771" spans="34:36" x14ac:dyDescent="0.35">
      <c r="AH2771" s="16" t="str">
        <f>IF(AND(B2771="Premier League",E2771="Live"),_xlfn.XLOOKUP(_xlfn.TEXTJOIN(" vs ",,C2771:D2771),Calendar!G:G,Calendar!B:B),IF(AND(B2771="Premier League",E2771="Highlights"),_xlfn.XLOOKUP(H2771,Calendar!O:O,Calendar!N:N,,-1),""))</f>
        <v/>
      </c>
      <c r="AI2771" s="61" t="str">
        <f>IF(AND(AH2771&lt;&gt;"",E2771="Live"),_xlfn.XLOOKUP(_xlfn.TEXTJOIN(" vs ",,C2771:D2771),Calendar!G:G,Calendar!K:K),"")</f>
        <v/>
      </c>
      <c r="AJ2771" s="61" t="str">
        <f>IF(AND(K2771&lt;&gt;"Match of the Day",K2771&lt;&gt;"Match of the Day 2",K2771&lt;&gt;"Match of the Day Repeat"),"",1+MAX($AJ$10:AJ2770))</f>
        <v/>
      </c>
    </row>
    <row r="2772" spans="34:36" x14ac:dyDescent="0.35">
      <c r="AH2772" s="16" t="str">
        <f>IF(AND(B2772="Premier League",E2772="Live"),_xlfn.XLOOKUP(_xlfn.TEXTJOIN(" vs ",,C2772:D2772),Calendar!G:G,Calendar!B:B),IF(AND(B2772="Premier League",E2772="Highlights"),_xlfn.XLOOKUP(H2772,Calendar!O:O,Calendar!N:N,,-1),""))</f>
        <v/>
      </c>
      <c r="AI2772" s="61" t="str">
        <f>IF(AND(AH2772&lt;&gt;"",E2772="Live"),_xlfn.XLOOKUP(_xlfn.TEXTJOIN(" vs ",,C2772:D2772),Calendar!G:G,Calendar!K:K),"")</f>
        <v/>
      </c>
      <c r="AJ2772" s="61" t="str">
        <f>IF(AND(K2772&lt;&gt;"Match of the Day",K2772&lt;&gt;"Match of the Day 2",K2772&lt;&gt;"Match of the Day Repeat"),"",1+MAX($AJ$10:AJ2771))</f>
        <v/>
      </c>
    </row>
    <row r="2773" spans="34:36" x14ac:dyDescent="0.35">
      <c r="AH2773" s="16" t="str">
        <f>IF(AND(B2773="Premier League",E2773="Live"),_xlfn.XLOOKUP(_xlfn.TEXTJOIN(" vs ",,C2773:D2773),Calendar!G:G,Calendar!B:B),IF(AND(B2773="Premier League",E2773="Highlights"),_xlfn.XLOOKUP(H2773,Calendar!O:O,Calendar!N:N,,-1),""))</f>
        <v/>
      </c>
      <c r="AI2773" s="61" t="str">
        <f>IF(AND(AH2773&lt;&gt;"",E2773="Live"),_xlfn.XLOOKUP(_xlfn.TEXTJOIN(" vs ",,C2773:D2773),Calendar!G:G,Calendar!K:K),"")</f>
        <v/>
      </c>
      <c r="AJ2773" s="61" t="str">
        <f>IF(AND(K2773&lt;&gt;"Match of the Day",K2773&lt;&gt;"Match of the Day 2",K2773&lt;&gt;"Match of the Day Repeat"),"",1+MAX($AJ$10:AJ2772))</f>
        <v/>
      </c>
    </row>
    <row r="2774" spans="34:36" x14ac:dyDescent="0.35">
      <c r="AH2774" s="16" t="str">
        <f>IF(AND(B2774="Premier League",E2774="Live"),_xlfn.XLOOKUP(_xlfn.TEXTJOIN(" vs ",,C2774:D2774),Calendar!G:G,Calendar!B:B),IF(AND(B2774="Premier League",E2774="Highlights"),_xlfn.XLOOKUP(H2774,Calendar!O:O,Calendar!N:N,,-1),""))</f>
        <v/>
      </c>
      <c r="AI2774" s="61" t="str">
        <f>IF(AND(AH2774&lt;&gt;"",E2774="Live"),_xlfn.XLOOKUP(_xlfn.TEXTJOIN(" vs ",,C2774:D2774),Calendar!G:G,Calendar!K:K),"")</f>
        <v/>
      </c>
      <c r="AJ2774" s="61" t="str">
        <f>IF(AND(K2774&lt;&gt;"Match of the Day",K2774&lt;&gt;"Match of the Day 2",K2774&lt;&gt;"Match of the Day Repeat"),"",1+MAX($AJ$10:AJ2773))</f>
        <v/>
      </c>
    </row>
    <row r="2775" spans="34:36" x14ac:dyDescent="0.35">
      <c r="AH2775" s="16" t="str">
        <f>IF(AND(B2775="Premier League",E2775="Live"),_xlfn.XLOOKUP(_xlfn.TEXTJOIN(" vs ",,C2775:D2775),Calendar!G:G,Calendar!B:B),IF(AND(B2775="Premier League",E2775="Highlights"),_xlfn.XLOOKUP(H2775,Calendar!O:O,Calendar!N:N,,-1),""))</f>
        <v/>
      </c>
      <c r="AI2775" s="61" t="str">
        <f>IF(AND(AH2775&lt;&gt;"",E2775="Live"),_xlfn.XLOOKUP(_xlfn.TEXTJOIN(" vs ",,C2775:D2775),Calendar!G:G,Calendar!K:K),"")</f>
        <v/>
      </c>
      <c r="AJ2775" s="61" t="str">
        <f>IF(AND(K2775&lt;&gt;"Match of the Day",K2775&lt;&gt;"Match of the Day 2",K2775&lt;&gt;"Match of the Day Repeat"),"",1+MAX($AJ$10:AJ2774))</f>
        <v/>
      </c>
    </row>
    <row r="2776" spans="34:36" x14ac:dyDescent="0.35">
      <c r="AH2776" s="16" t="str">
        <f>IF(AND(B2776="Premier League",E2776="Live"),_xlfn.XLOOKUP(_xlfn.TEXTJOIN(" vs ",,C2776:D2776),Calendar!G:G,Calendar!B:B),IF(AND(B2776="Premier League",E2776="Highlights"),_xlfn.XLOOKUP(H2776,Calendar!O:O,Calendar!N:N,,-1),""))</f>
        <v/>
      </c>
      <c r="AI2776" s="61" t="str">
        <f>IF(AND(AH2776&lt;&gt;"",E2776="Live"),_xlfn.XLOOKUP(_xlfn.TEXTJOIN(" vs ",,C2776:D2776),Calendar!G:G,Calendar!K:K),"")</f>
        <v/>
      </c>
      <c r="AJ2776" s="61" t="str">
        <f>IF(AND(K2776&lt;&gt;"Match of the Day",K2776&lt;&gt;"Match of the Day 2",K2776&lt;&gt;"Match of the Day Repeat"),"",1+MAX($AJ$10:AJ2775))</f>
        <v/>
      </c>
    </row>
    <row r="2777" spans="34:36" x14ac:dyDescent="0.35">
      <c r="AH2777" s="16" t="str">
        <f>IF(AND(B2777="Premier League",E2777="Live"),_xlfn.XLOOKUP(_xlfn.TEXTJOIN(" vs ",,C2777:D2777),Calendar!G:G,Calendar!B:B),IF(AND(B2777="Premier League",E2777="Highlights"),_xlfn.XLOOKUP(H2777,Calendar!O:O,Calendar!N:N,,-1),""))</f>
        <v/>
      </c>
      <c r="AI2777" s="61" t="str">
        <f>IF(AND(AH2777&lt;&gt;"",E2777="Live"),_xlfn.XLOOKUP(_xlfn.TEXTJOIN(" vs ",,C2777:D2777),Calendar!G:G,Calendar!K:K),"")</f>
        <v/>
      </c>
      <c r="AJ2777" s="61" t="str">
        <f>IF(AND(K2777&lt;&gt;"Match of the Day",K2777&lt;&gt;"Match of the Day 2",K2777&lt;&gt;"Match of the Day Repeat"),"",1+MAX($AJ$10:AJ2776))</f>
        <v/>
      </c>
    </row>
    <row r="2778" spans="34:36" x14ac:dyDescent="0.35">
      <c r="AH2778" s="16" t="str">
        <f>IF(AND(B2778="Premier League",E2778="Live"),_xlfn.XLOOKUP(_xlfn.TEXTJOIN(" vs ",,C2778:D2778),Calendar!G:G,Calendar!B:B),IF(AND(B2778="Premier League",E2778="Highlights"),_xlfn.XLOOKUP(H2778,Calendar!O:O,Calendar!N:N,,-1),""))</f>
        <v/>
      </c>
      <c r="AI2778" s="61" t="str">
        <f>IF(AND(AH2778&lt;&gt;"",E2778="Live"),_xlfn.XLOOKUP(_xlfn.TEXTJOIN(" vs ",,C2778:D2778),Calendar!G:G,Calendar!K:K),"")</f>
        <v/>
      </c>
      <c r="AJ2778" s="61" t="str">
        <f>IF(AND(K2778&lt;&gt;"Match of the Day",K2778&lt;&gt;"Match of the Day 2",K2778&lt;&gt;"Match of the Day Repeat"),"",1+MAX($AJ$10:AJ2777))</f>
        <v/>
      </c>
    </row>
    <row r="2779" spans="34:36" x14ac:dyDescent="0.35">
      <c r="AH2779" s="16" t="str">
        <f>IF(AND(B2779="Premier League",E2779="Live"),_xlfn.XLOOKUP(_xlfn.TEXTJOIN(" vs ",,C2779:D2779),Calendar!G:G,Calendar!B:B),IF(AND(B2779="Premier League",E2779="Highlights"),_xlfn.XLOOKUP(H2779,Calendar!O:O,Calendar!N:N,,-1),""))</f>
        <v/>
      </c>
      <c r="AI2779" s="61" t="str">
        <f>IF(AND(AH2779&lt;&gt;"",E2779="Live"),_xlfn.XLOOKUP(_xlfn.TEXTJOIN(" vs ",,C2779:D2779),Calendar!G:G,Calendar!K:K),"")</f>
        <v/>
      </c>
      <c r="AJ2779" s="61" t="str">
        <f>IF(AND(K2779&lt;&gt;"Match of the Day",K2779&lt;&gt;"Match of the Day 2",K2779&lt;&gt;"Match of the Day Repeat"),"",1+MAX($AJ$10:AJ2778))</f>
        <v/>
      </c>
    </row>
    <row r="2780" spans="34:36" x14ac:dyDescent="0.35">
      <c r="AH2780" s="16" t="str">
        <f>IF(AND(B2780="Premier League",E2780="Live"),_xlfn.XLOOKUP(_xlfn.TEXTJOIN(" vs ",,C2780:D2780),Calendar!G:G,Calendar!B:B),IF(AND(B2780="Premier League",E2780="Highlights"),_xlfn.XLOOKUP(H2780,Calendar!O:O,Calendar!N:N,,-1),""))</f>
        <v/>
      </c>
      <c r="AI2780" s="61" t="str">
        <f>IF(AND(AH2780&lt;&gt;"",E2780="Live"),_xlfn.XLOOKUP(_xlfn.TEXTJOIN(" vs ",,C2780:D2780),Calendar!G:G,Calendar!K:K),"")</f>
        <v/>
      </c>
      <c r="AJ2780" s="61" t="str">
        <f>IF(AND(K2780&lt;&gt;"Match of the Day",K2780&lt;&gt;"Match of the Day 2",K2780&lt;&gt;"Match of the Day Repeat"),"",1+MAX($AJ$10:AJ2779))</f>
        <v/>
      </c>
    </row>
    <row r="2781" spans="34:36" x14ac:dyDescent="0.35">
      <c r="AH2781" s="16" t="str">
        <f>IF(AND(B2781="Premier League",E2781="Live"),_xlfn.XLOOKUP(_xlfn.TEXTJOIN(" vs ",,C2781:D2781),Calendar!G:G,Calendar!B:B),IF(AND(B2781="Premier League",E2781="Highlights"),_xlfn.XLOOKUP(H2781,Calendar!O:O,Calendar!N:N,,-1),""))</f>
        <v/>
      </c>
      <c r="AI2781" s="61" t="str">
        <f>IF(AND(AH2781&lt;&gt;"",E2781="Live"),_xlfn.XLOOKUP(_xlfn.TEXTJOIN(" vs ",,C2781:D2781),Calendar!G:G,Calendar!K:K),"")</f>
        <v/>
      </c>
      <c r="AJ2781" s="61" t="str">
        <f>IF(AND(K2781&lt;&gt;"Match of the Day",K2781&lt;&gt;"Match of the Day 2",K2781&lt;&gt;"Match of the Day Repeat"),"",1+MAX($AJ$10:AJ2780))</f>
        <v/>
      </c>
    </row>
    <row r="2782" spans="34:36" x14ac:dyDescent="0.35">
      <c r="AH2782" s="16" t="str">
        <f>IF(AND(B2782="Premier League",E2782="Live"),_xlfn.XLOOKUP(_xlfn.TEXTJOIN(" vs ",,C2782:D2782),Calendar!G:G,Calendar!B:B),IF(AND(B2782="Premier League",E2782="Highlights"),_xlfn.XLOOKUP(H2782,Calendar!O:O,Calendar!N:N,,-1),""))</f>
        <v/>
      </c>
      <c r="AI2782" s="61" t="str">
        <f>IF(AND(AH2782&lt;&gt;"",E2782="Live"),_xlfn.XLOOKUP(_xlfn.TEXTJOIN(" vs ",,C2782:D2782),Calendar!G:G,Calendar!K:K),"")</f>
        <v/>
      </c>
      <c r="AJ2782" s="61" t="str">
        <f>IF(AND(K2782&lt;&gt;"Match of the Day",K2782&lt;&gt;"Match of the Day 2",K2782&lt;&gt;"Match of the Day Repeat"),"",1+MAX($AJ$10:AJ2781))</f>
        <v/>
      </c>
    </row>
    <row r="2783" spans="34:36" x14ac:dyDescent="0.35">
      <c r="AH2783" s="16" t="str">
        <f>IF(AND(B2783="Premier League",E2783="Live"),_xlfn.XLOOKUP(_xlfn.TEXTJOIN(" vs ",,C2783:D2783),Calendar!G:G,Calendar!B:B),IF(AND(B2783="Premier League",E2783="Highlights"),_xlfn.XLOOKUP(H2783,Calendar!O:O,Calendar!N:N,,-1),""))</f>
        <v/>
      </c>
      <c r="AI2783" s="61" t="str">
        <f>IF(AND(AH2783&lt;&gt;"",E2783="Live"),_xlfn.XLOOKUP(_xlfn.TEXTJOIN(" vs ",,C2783:D2783),Calendar!G:G,Calendar!K:K),"")</f>
        <v/>
      </c>
      <c r="AJ2783" s="61" t="str">
        <f>IF(AND(K2783&lt;&gt;"Match of the Day",K2783&lt;&gt;"Match of the Day 2",K2783&lt;&gt;"Match of the Day Repeat"),"",1+MAX($AJ$10:AJ2782))</f>
        <v/>
      </c>
    </row>
    <row r="2784" spans="34:36" x14ac:dyDescent="0.35">
      <c r="AH2784" s="16" t="str">
        <f>IF(AND(B2784="Premier League",E2784="Live"),_xlfn.XLOOKUP(_xlfn.TEXTJOIN(" vs ",,C2784:D2784),Calendar!G:G,Calendar!B:B),IF(AND(B2784="Premier League",E2784="Highlights"),_xlfn.XLOOKUP(H2784,Calendar!O:O,Calendar!N:N,,-1),""))</f>
        <v/>
      </c>
      <c r="AI2784" s="61" t="str">
        <f>IF(AND(AH2784&lt;&gt;"",E2784="Live"),_xlfn.XLOOKUP(_xlfn.TEXTJOIN(" vs ",,C2784:D2784),Calendar!G:G,Calendar!K:K),"")</f>
        <v/>
      </c>
      <c r="AJ2784" s="61" t="str">
        <f>IF(AND(K2784&lt;&gt;"Match of the Day",K2784&lt;&gt;"Match of the Day 2",K2784&lt;&gt;"Match of the Day Repeat"),"",1+MAX($AJ$10:AJ2783))</f>
        <v/>
      </c>
    </row>
    <row r="2785" spans="34:36" x14ac:dyDescent="0.35">
      <c r="AH2785" s="16" t="str">
        <f>IF(AND(B2785="Premier League",E2785="Live"),_xlfn.XLOOKUP(_xlfn.TEXTJOIN(" vs ",,C2785:D2785),Calendar!G:G,Calendar!B:B),IF(AND(B2785="Premier League",E2785="Highlights"),_xlfn.XLOOKUP(H2785,Calendar!O:O,Calendar!N:N,,-1),""))</f>
        <v/>
      </c>
      <c r="AI2785" s="61" t="str">
        <f>IF(AND(AH2785&lt;&gt;"",E2785="Live"),_xlfn.XLOOKUP(_xlfn.TEXTJOIN(" vs ",,C2785:D2785),Calendar!G:G,Calendar!K:K),"")</f>
        <v/>
      </c>
      <c r="AJ2785" s="61" t="str">
        <f>IF(AND(K2785&lt;&gt;"Match of the Day",K2785&lt;&gt;"Match of the Day 2",K2785&lt;&gt;"Match of the Day Repeat"),"",1+MAX($AJ$10:AJ2784))</f>
        <v/>
      </c>
    </row>
    <row r="2786" spans="34:36" x14ac:dyDescent="0.35">
      <c r="AH2786" s="16" t="str">
        <f>IF(AND(B2786="Premier League",E2786="Live"),_xlfn.XLOOKUP(_xlfn.TEXTJOIN(" vs ",,C2786:D2786),Calendar!G:G,Calendar!B:B),IF(AND(B2786="Premier League",E2786="Highlights"),_xlfn.XLOOKUP(H2786,Calendar!O:O,Calendar!N:N,,-1),""))</f>
        <v/>
      </c>
      <c r="AI2786" s="61" t="str">
        <f>IF(AND(AH2786&lt;&gt;"",E2786="Live"),_xlfn.XLOOKUP(_xlfn.TEXTJOIN(" vs ",,C2786:D2786),Calendar!G:G,Calendar!K:K),"")</f>
        <v/>
      </c>
      <c r="AJ2786" s="61" t="str">
        <f>IF(AND(K2786&lt;&gt;"Match of the Day",K2786&lt;&gt;"Match of the Day 2",K2786&lt;&gt;"Match of the Day Repeat"),"",1+MAX($AJ$10:AJ2785))</f>
        <v/>
      </c>
    </row>
    <row r="2787" spans="34:36" x14ac:dyDescent="0.35">
      <c r="AH2787" s="16" t="str">
        <f>IF(AND(B2787="Premier League",E2787="Live"),_xlfn.XLOOKUP(_xlfn.TEXTJOIN(" vs ",,C2787:D2787),Calendar!G:G,Calendar!B:B),IF(AND(B2787="Premier League",E2787="Highlights"),_xlfn.XLOOKUP(H2787,Calendar!O:O,Calendar!N:N,,-1),""))</f>
        <v/>
      </c>
      <c r="AI2787" s="61" t="str">
        <f>IF(AND(AH2787&lt;&gt;"",E2787="Live"),_xlfn.XLOOKUP(_xlfn.TEXTJOIN(" vs ",,C2787:D2787),Calendar!G:G,Calendar!K:K),"")</f>
        <v/>
      </c>
      <c r="AJ2787" s="61" t="str">
        <f>IF(AND(K2787&lt;&gt;"Match of the Day",K2787&lt;&gt;"Match of the Day 2",K2787&lt;&gt;"Match of the Day Repeat"),"",1+MAX($AJ$10:AJ2786))</f>
        <v/>
      </c>
    </row>
    <row r="2788" spans="34:36" x14ac:dyDescent="0.35">
      <c r="AH2788" s="16" t="str">
        <f>IF(AND(B2788="Premier League",E2788="Live"),_xlfn.XLOOKUP(_xlfn.TEXTJOIN(" vs ",,C2788:D2788),Calendar!G:G,Calendar!B:B),IF(AND(B2788="Premier League",E2788="Highlights"),_xlfn.XLOOKUP(H2788,Calendar!O:O,Calendar!N:N,,-1),""))</f>
        <v/>
      </c>
      <c r="AI2788" s="61" t="str">
        <f>IF(AND(AH2788&lt;&gt;"",E2788="Live"),_xlfn.XLOOKUP(_xlfn.TEXTJOIN(" vs ",,C2788:D2788),Calendar!G:G,Calendar!K:K),"")</f>
        <v/>
      </c>
      <c r="AJ2788" s="61" t="str">
        <f>IF(AND(K2788&lt;&gt;"Match of the Day",K2788&lt;&gt;"Match of the Day 2",K2788&lt;&gt;"Match of the Day Repeat"),"",1+MAX($AJ$10:AJ2787))</f>
        <v/>
      </c>
    </row>
    <row r="2789" spans="34:36" x14ac:dyDescent="0.35">
      <c r="AH2789" s="16" t="str">
        <f>IF(AND(B2789="Premier League",E2789="Live"),_xlfn.XLOOKUP(_xlfn.TEXTJOIN(" vs ",,C2789:D2789),Calendar!G:G,Calendar!B:B),IF(AND(B2789="Premier League",E2789="Highlights"),_xlfn.XLOOKUP(H2789,Calendar!O:O,Calendar!N:N,,-1),""))</f>
        <v/>
      </c>
      <c r="AI2789" s="61" t="str">
        <f>IF(AND(AH2789&lt;&gt;"",E2789="Live"),_xlfn.XLOOKUP(_xlfn.TEXTJOIN(" vs ",,C2789:D2789),Calendar!G:G,Calendar!K:K),"")</f>
        <v/>
      </c>
      <c r="AJ2789" s="61" t="str">
        <f>IF(AND(K2789&lt;&gt;"Match of the Day",K2789&lt;&gt;"Match of the Day 2",K2789&lt;&gt;"Match of the Day Repeat"),"",1+MAX($AJ$10:AJ2788))</f>
        <v/>
      </c>
    </row>
    <row r="2790" spans="34:36" x14ac:dyDescent="0.35">
      <c r="AH2790" s="16" t="str">
        <f>IF(AND(B2790="Premier League",E2790="Live"),_xlfn.XLOOKUP(_xlfn.TEXTJOIN(" vs ",,C2790:D2790),Calendar!G:G,Calendar!B:B),IF(AND(B2790="Premier League",E2790="Highlights"),_xlfn.XLOOKUP(H2790,Calendar!O:O,Calendar!N:N,,-1),""))</f>
        <v/>
      </c>
      <c r="AI2790" s="61" t="str">
        <f>IF(AND(AH2790&lt;&gt;"",E2790="Live"),_xlfn.XLOOKUP(_xlfn.TEXTJOIN(" vs ",,C2790:D2790),Calendar!G:G,Calendar!K:K),"")</f>
        <v/>
      </c>
      <c r="AJ2790" s="61" t="str">
        <f>IF(AND(K2790&lt;&gt;"Match of the Day",K2790&lt;&gt;"Match of the Day 2",K2790&lt;&gt;"Match of the Day Repeat"),"",1+MAX($AJ$10:AJ2789))</f>
        <v/>
      </c>
    </row>
    <row r="2791" spans="34:36" x14ac:dyDescent="0.35">
      <c r="AH2791" s="16" t="str">
        <f>IF(AND(B2791="Premier League",E2791="Live"),_xlfn.XLOOKUP(_xlfn.TEXTJOIN(" vs ",,C2791:D2791),Calendar!G:G,Calendar!B:B),IF(AND(B2791="Premier League",E2791="Highlights"),_xlfn.XLOOKUP(H2791,Calendar!O:O,Calendar!N:N,,-1),""))</f>
        <v/>
      </c>
      <c r="AI2791" s="61" t="str">
        <f>IF(AND(AH2791&lt;&gt;"",E2791="Live"),_xlfn.XLOOKUP(_xlfn.TEXTJOIN(" vs ",,C2791:D2791),Calendar!G:G,Calendar!K:K),"")</f>
        <v/>
      </c>
      <c r="AJ2791" s="61" t="str">
        <f>IF(AND(K2791&lt;&gt;"Match of the Day",K2791&lt;&gt;"Match of the Day 2",K2791&lt;&gt;"Match of the Day Repeat"),"",1+MAX($AJ$10:AJ2790))</f>
        <v/>
      </c>
    </row>
    <row r="2792" spans="34:36" x14ac:dyDescent="0.35">
      <c r="AH2792" s="16" t="str">
        <f>IF(AND(B2792="Premier League",E2792="Live"),_xlfn.XLOOKUP(_xlfn.TEXTJOIN(" vs ",,C2792:D2792),Calendar!G:G,Calendar!B:B),IF(AND(B2792="Premier League",E2792="Highlights"),_xlfn.XLOOKUP(H2792,Calendar!O:O,Calendar!N:N,,-1),""))</f>
        <v/>
      </c>
      <c r="AI2792" s="61" t="str">
        <f>IF(AND(AH2792&lt;&gt;"",E2792="Live"),_xlfn.XLOOKUP(_xlfn.TEXTJOIN(" vs ",,C2792:D2792),Calendar!G:G,Calendar!K:K),"")</f>
        <v/>
      </c>
      <c r="AJ2792" s="61" t="str">
        <f>IF(AND(K2792&lt;&gt;"Match of the Day",K2792&lt;&gt;"Match of the Day 2",K2792&lt;&gt;"Match of the Day Repeat"),"",1+MAX($AJ$10:AJ2791))</f>
        <v/>
      </c>
    </row>
    <row r="2793" spans="34:36" x14ac:dyDescent="0.35">
      <c r="AH2793" s="16" t="str">
        <f>IF(AND(B2793="Premier League",E2793="Live"),_xlfn.XLOOKUP(_xlfn.TEXTJOIN(" vs ",,C2793:D2793),Calendar!G:G,Calendar!B:B),IF(AND(B2793="Premier League",E2793="Highlights"),_xlfn.XLOOKUP(H2793,Calendar!O:O,Calendar!N:N,,-1),""))</f>
        <v/>
      </c>
      <c r="AI2793" s="61" t="str">
        <f>IF(AND(AH2793&lt;&gt;"",E2793="Live"),_xlfn.XLOOKUP(_xlfn.TEXTJOIN(" vs ",,C2793:D2793),Calendar!G:G,Calendar!K:K),"")</f>
        <v/>
      </c>
      <c r="AJ2793" s="61" t="str">
        <f>IF(AND(K2793&lt;&gt;"Match of the Day",K2793&lt;&gt;"Match of the Day 2",K2793&lt;&gt;"Match of the Day Repeat"),"",1+MAX($AJ$10:AJ2792))</f>
        <v/>
      </c>
    </row>
    <row r="2794" spans="34:36" x14ac:dyDescent="0.35">
      <c r="AH2794" s="16" t="str">
        <f>IF(AND(B2794="Premier League",E2794="Live"),_xlfn.XLOOKUP(_xlfn.TEXTJOIN(" vs ",,C2794:D2794),Calendar!G:G,Calendar!B:B),IF(AND(B2794="Premier League",E2794="Highlights"),_xlfn.XLOOKUP(H2794,Calendar!O:O,Calendar!N:N,,-1),""))</f>
        <v/>
      </c>
      <c r="AI2794" s="61" t="str">
        <f>IF(AND(AH2794&lt;&gt;"",E2794="Live"),_xlfn.XLOOKUP(_xlfn.TEXTJOIN(" vs ",,C2794:D2794),Calendar!G:G,Calendar!K:K),"")</f>
        <v/>
      </c>
      <c r="AJ2794" s="61" t="str">
        <f>IF(AND(K2794&lt;&gt;"Match of the Day",K2794&lt;&gt;"Match of the Day 2",K2794&lt;&gt;"Match of the Day Repeat"),"",1+MAX($AJ$10:AJ2793))</f>
        <v/>
      </c>
    </row>
    <row r="2795" spans="34:36" x14ac:dyDescent="0.35">
      <c r="AH2795" s="16" t="str">
        <f>IF(AND(B2795="Premier League",E2795="Live"),_xlfn.XLOOKUP(_xlfn.TEXTJOIN(" vs ",,C2795:D2795),Calendar!G:G,Calendar!B:B),IF(AND(B2795="Premier League",E2795="Highlights"),_xlfn.XLOOKUP(H2795,Calendar!O:O,Calendar!N:N,,-1),""))</f>
        <v/>
      </c>
      <c r="AI2795" s="61" t="str">
        <f>IF(AND(AH2795&lt;&gt;"",E2795="Live"),_xlfn.XLOOKUP(_xlfn.TEXTJOIN(" vs ",,C2795:D2795),Calendar!G:G,Calendar!K:K),"")</f>
        <v/>
      </c>
      <c r="AJ2795" s="61" t="str">
        <f>IF(AND(K2795&lt;&gt;"Match of the Day",K2795&lt;&gt;"Match of the Day 2",K2795&lt;&gt;"Match of the Day Repeat"),"",1+MAX($AJ$10:AJ2794))</f>
        <v/>
      </c>
    </row>
    <row r="2796" spans="34:36" x14ac:dyDescent="0.35">
      <c r="AH2796" s="16" t="str">
        <f>IF(AND(B2796="Premier League",E2796="Live"),_xlfn.XLOOKUP(_xlfn.TEXTJOIN(" vs ",,C2796:D2796),Calendar!G:G,Calendar!B:B),IF(AND(B2796="Premier League",E2796="Highlights"),_xlfn.XLOOKUP(H2796,Calendar!O:O,Calendar!N:N,,-1),""))</f>
        <v/>
      </c>
      <c r="AI2796" s="61" t="str">
        <f>IF(AND(AH2796&lt;&gt;"",E2796="Live"),_xlfn.XLOOKUP(_xlfn.TEXTJOIN(" vs ",,C2796:D2796),Calendar!G:G,Calendar!K:K),"")</f>
        <v/>
      </c>
      <c r="AJ2796" s="61" t="str">
        <f>IF(AND(K2796&lt;&gt;"Match of the Day",K2796&lt;&gt;"Match of the Day 2",K2796&lt;&gt;"Match of the Day Repeat"),"",1+MAX($AJ$10:AJ2795))</f>
        <v/>
      </c>
    </row>
    <row r="2797" spans="34:36" x14ac:dyDescent="0.35">
      <c r="AH2797" s="16" t="str">
        <f>IF(AND(B2797="Premier League",E2797="Live"),_xlfn.XLOOKUP(_xlfn.TEXTJOIN(" vs ",,C2797:D2797),Calendar!G:G,Calendar!B:B),IF(AND(B2797="Premier League",E2797="Highlights"),_xlfn.XLOOKUP(H2797,Calendar!O:O,Calendar!N:N,,-1),""))</f>
        <v/>
      </c>
      <c r="AI2797" s="61" t="str">
        <f>IF(AND(AH2797&lt;&gt;"",E2797="Live"),_xlfn.XLOOKUP(_xlfn.TEXTJOIN(" vs ",,C2797:D2797),Calendar!G:G,Calendar!K:K),"")</f>
        <v/>
      </c>
      <c r="AJ2797" s="61" t="str">
        <f>IF(AND(K2797&lt;&gt;"Match of the Day",K2797&lt;&gt;"Match of the Day 2",K2797&lt;&gt;"Match of the Day Repeat"),"",1+MAX($AJ$10:AJ2796))</f>
        <v/>
      </c>
    </row>
    <row r="2798" spans="34:36" x14ac:dyDescent="0.35">
      <c r="AH2798" s="16" t="str">
        <f>IF(AND(B2798="Premier League",E2798="Live"),_xlfn.XLOOKUP(_xlfn.TEXTJOIN(" vs ",,C2798:D2798),Calendar!G:G,Calendar!B:B),IF(AND(B2798="Premier League",E2798="Highlights"),_xlfn.XLOOKUP(H2798,Calendar!O:O,Calendar!N:N,,-1),""))</f>
        <v/>
      </c>
      <c r="AI2798" s="61" t="str">
        <f>IF(AND(AH2798&lt;&gt;"",E2798="Live"),_xlfn.XLOOKUP(_xlfn.TEXTJOIN(" vs ",,C2798:D2798),Calendar!G:G,Calendar!K:K),"")</f>
        <v/>
      </c>
      <c r="AJ2798" s="61" t="str">
        <f>IF(AND(K2798&lt;&gt;"Match of the Day",K2798&lt;&gt;"Match of the Day 2",K2798&lt;&gt;"Match of the Day Repeat"),"",1+MAX($AJ$10:AJ2797))</f>
        <v/>
      </c>
    </row>
    <row r="2799" spans="34:36" x14ac:dyDescent="0.35">
      <c r="AH2799" s="16" t="str">
        <f>IF(AND(B2799="Premier League",E2799="Live"),_xlfn.XLOOKUP(_xlfn.TEXTJOIN(" vs ",,C2799:D2799),Calendar!G:G,Calendar!B:B),IF(AND(B2799="Premier League",E2799="Highlights"),_xlfn.XLOOKUP(H2799,Calendar!O:O,Calendar!N:N,,-1),""))</f>
        <v/>
      </c>
      <c r="AI2799" s="61" t="str">
        <f>IF(AND(AH2799&lt;&gt;"",E2799="Live"),_xlfn.XLOOKUP(_xlfn.TEXTJOIN(" vs ",,C2799:D2799),Calendar!G:G,Calendar!K:K),"")</f>
        <v/>
      </c>
      <c r="AJ2799" s="61" t="str">
        <f>IF(AND(K2799&lt;&gt;"Match of the Day",K2799&lt;&gt;"Match of the Day 2",K2799&lt;&gt;"Match of the Day Repeat"),"",1+MAX($AJ$10:AJ2798))</f>
        <v/>
      </c>
    </row>
    <row r="2800" spans="34:36" x14ac:dyDescent="0.35">
      <c r="AH2800" s="16" t="str">
        <f>IF(AND(B2800="Premier League",E2800="Live"),_xlfn.XLOOKUP(_xlfn.TEXTJOIN(" vs ",,C2800:D2800),Calendar!G:G,Calendar!B:B),IF(AND(B2800="Premier League",E2800="Highlights"),_xlfn.XLOOKUP(H2800,Calendar!O:O,Calendar!N:N,,-1),""))</f>
        <v/>
      </c>
      <c r="AI2800" s="61" t="str">
        <f>IF(AND(AH2800&lt;&gt;"",E2800="Live"),_xlfn.XLOOKUP(_xlfn.TEXTJOIN(" vs ",,C2800:D2800),Calendar!G:G,Calendar!K:K),"")</f>
        <v/>
      </c>
      <c r="AJ2800" s="61" t="str">
        <f>IF(AND(K2800&lt;&gt;"Match of the Day",K2800&lt;&gt;"Match of the Day 2",K2800&lt;&gt;"Match of the Day Repeat"),"",1+MAX($AJ$10:AJ2799))</f>
        <v/>
      </c>
    </row>
    <row r="2801" spans="34:36" x14ac:dyDescent="0.35">
      <c r="AH2801" s="16" t="str">
        <f>IF(AND(B2801="Premier League",E2801="Live"),_xlfn.XLOOKUP(_xlfn.TEXTJOIN(" vs ",,C2801:D2801),Calendar!G:G,Calendar!B:B),IF(AND(B2801="Premier League",E2801="Highlights"),_xlfn.XLOOKUP(H2801,Calendar!O:O,Calendar!N:N,,-1),""))</f>
        <v/>
      </c>
      <c r="AI2801" s="61" t="str">
        <f>IF(AND(AH2801&lt;&gt;"",E2801="Live"),_xlfn.XLOOKUP(_xlfn.TEXTJOIN(" vs ",,C2801:D2801),Calendar!G:G,Calendar!K:K),"")</f>
        <v/>
      </c>
      <c r="AJ2801" s="61" t="str">
        <f>IF(AND(K2801&lt;&gt;"Match of the Day",K2801&lt;&gt;"Match of the Day 2",K2801&lt;&gt;"Match of the Day Repeat"),"",1+MAX($AJ$10:AJ2800))</f>
        <v/>
      </c>
    </row>
    <row r="2802" spans="34:36" x14ac:dyDescent="0.35">
      <c r="AH2802" s="16" t="str">
        <f>IF(AND(B2802="Premier League",E2802="Live"),_xlfn.XLOOKUP(_xlfn.TEXTJOIN(" vs ",,C2802:D2802),Calendar!G:G,Calendar!B:B),IF(AND(B2802="Premier League",E2802="Highlights"),_xlfn.XLOOKUP(H2802,Calendar!O:O,Calendar!N:N,,-1),""))</f>
        <v/>
      </c>
      <c r="AI2802" s="61" t="str">
        <f>IF(AND(AH2802&lt;&gt;"",E2802="Live"),_xlfn.XLOOKUP(_xlfn.TEXTJOIN(" vs ",,C2802:D2802),Calendar!G:G,Calendar!K:K),"")</f>
        <v/>
      </c>
      <c r="AJ2802" s="61" t="str">
        <f>IF(AND(K2802&lt;&gt;"Match of the Day",K2802&lt;&gt;"Match of the Day 2",K2802&lt;&gt;"Match of the Day Repeat"),"",1+MAX($AJ$10:AJ2801))</f>
        <v/>
      </c>
    </row>
    <row r="2803" spans="34:36" x14ac:dyDescent="0.35">
      <c r="AH2803" s="16" t="str">
        <f>IF(AND(B2803="Premier League",E2803="Live"),_xlfn.XLOOKUP(_xlfn.TEXTJOIN(" vs ",,C2803:D2803),Calendar!G:G,Calendar!B:B),IF(AND(B2803="Premier League",E2803="Highlights"),_xlfn.XLOOKUP(H2803,Calendar!O:O,Calendar!N:N,,-1),""))</f>
        <v/>
      </c>
      <c r="AI2803" s="61" t="str">
        <f>IF(AND(AH2803&lt;&gt;"",E2803="Live"),_xlfn.XLOOKUP(_xlfn.TEXTJOIN(" vs ",,C2803:D2803),Calendar!G:G,Calendar!K:K),"")</f>
        <v/>
      </c>
      <c r="AJ2803" s="61" t="str">
        <f>IF(AND(K2803&lt;&gt;"Match of the Day",K2803&lt;&gt;"Match of the Day 2",K2803&lt;&gt;"Match of the Day Repeat"),"",1+MAX($AJ$10:AJ2802))</f>
        <v/>
      </c>
    </row>
    <row r="2804" spans="34:36" x14ac:dyDescent="0.35">
      <c r="AH2804" s="16" t="str">
        <f>IF(AND(B2804="Premier League",E2804="Live"),_xlfn.XLOOKUP(_xlfn.TEXTJOIN(" vs ",,C2804:D2804),Calendar!G:G,Calendar!B:B),IF(AND(B2804="Premier League",E2804="Highlights"),_xlfn.XLOOKUP(H2804,Calendar!O:O,Calendar!N:N,,-1),""))</f>
        <v/>
      </c>
      <c r="AI2804" s="61" t="str">
        <f>IF(AND(AH2804&lt;&gt;"",E2804="Live"),_xlfn.XLOOKUP(_xlfn.TEXTJOIN(" vs ",,C2804:D2804),Calendar!G:G,Calendar!K:K),"")</f>
        <v/>
      </c>
      <c r="AJ2804" s="61" t="str">
        <f>IF(AND(K2804&lt;&gt;"Match of the Day",K2804&lt;&gt;"Match of the Day 2",K2804&lt;&gt;"Match of the Day Repeat"),"",1+MAX($AJ$10:AJ2803))</f>
        <v/>
      </c>
    </row>
    <row r="2805" spans="34:36" x14ac:dyDescent="0.35">
      <c r="AH2805" s="16" t="str">
        <f>IF(AND(B2805="Premier League",E2805="Live"),_xlfn.XLOOKUP(_xlfn.TEXTJOIN(" vs ",,C2805:D2805),Calendar!G:G,Calendar!B:B),IF(AND(B2805="Premier League",E2805="Highlights"),_xlfn.XLOOKUP(H2805,Calendar!O:O,Calendar!N:N,,-1),""))</f>
        <v/>
      </c>
      <c r="AI2805" s="61" t="str">
        <f>IF(AND(AH2805&lt;&gt;"",E2805="Live"),_xlfn.XLOOKUP(_xlfn.TEXTJOIN(" vs ",,C2805:D2805),Calendar!G:G,Calendar!K:K),"")</f>
        <v/>
      </c>
      <c r="AJ2805" s="61" t="str">
        <f>IF(AND(K2805&lt;&gt;"Match of the Day",K2805&lt;&gt;"Match of the Day 2",K2805&lt;&gt;"Match of the Day Repeat"),"",1+MAX($AJ$10:AJ2804))</f>
        <v/>
      </c>
    </row>
    <row r="2806" spans="34:36" x14ac:dyDescent="0.35">
      <c r="AH2806" s="16" t="str">
        <f>IF(AND(B2806="Premier League",E2806="Live"),_xlfn.XLOOKUP(_xlfn.TEXTJOIN(" vs ",,C2806:D2806),Calendar!G:G,Calendar!B:B),IF(AND(B2806="Premier League",E2806="Highlights"),_xlfn.XLOOKUP(H2806,Calendar!O:O,Calendar!N:N,,-1),""))</f>
        <v/>
      </c>
      <c r="AI2806" s="61" t="str">
        <f>IF(AND(AH2806&lt;&gt;"",E2806="Live"),_xlfn.XLOOKUP(_xlfn.TEXTJOIN(" vs ",,C2806:D2806),Calendar!G:G,Calendar!K:K),"")</f>
        <v/>
      </c>
      <c r="AJ2806" s="61" t="str">
        <f>IF(AND(K2806&lt;&gt;"Match of the Day",K2806&lt;&gt;"Match of the Day 2",K2806&lt;&gt;"Match of the Day Repeat"),"",1+MAX($AJ$10:AJ2805))</f>
        <v/>
      </c>
    </row>
    <row r="2807" spans="34:36" x14ac:dyDescent="0.35">
      <c r="AH2807" s="16" t="str">
        <f>IF(AND(B2807="Premier League",E2807="Live"),_xlfn.XLOOKUP(_xlfn.TEXTJOIN(" vs ",,C2807:D2807),Calendar!G:G,Calendar!B:B),IF(AND(B2807="Premier League",E2807="Highlights"),_xlfn.XLOOKUP(H2807,Calendar!O:O,Calendar!N:N,,-1),""))</f>
        <v/>
      </c>
      <c r="AI2807" s="61" t="str">
        <f>IF(AND(AH2807&lt;&gt;"",E2807="Live"),_xlfn.XLOOKUP(_xlfn.TEXTJOIN(" vs ",,C2807:D2807),Calendar!G:G,Calendar!K:K),"")</f>
        <v/>
      </c>
      <c r="AJ2807" s="61" t="str">
        <f>IF(AND(K2807&lt;&gt;"Match of the Day",K2807&lt;&gt;"Match of the Day 2",K2807&lt;&gt;"Match of the Day Repeat"),"",1+MAX($AJ$10:AJ2806))</f>
        <v/>
      </c>
    </row>
    <row r="2808" spans="34:36" x14ac:dyDescent="0.35">
      <c r="AH2808" s="16" t="str">
        <f>IF(AND(B2808="Premier League",E2808="Live"),_xlfn.XLOOKUP(_xlfn.TEXTJOIN(" vs ",,C2808:D2808),Calendar!G:G,Calendar!B:B),IF(AND(B2808="Premier League",E2808="Highlights"),_xlfn.XLOOKUP(H2808,Calendar!O:O,Calendar!N:N,,-1),""))</f>
        <v/>
      </c>
      <c r="AI2808" s="61" t="str">
        <f>IF(AND(AH2808&lt;&gt;"",E2808="Live"),_xlfn.XLOOKUP(_xlfn.TEXTJOIN(" vs ",,C2808:D2808),Calendar!G:G,Calendar!K:K),"")</f>
        <v/>
      </c>
      <c r="AJ2808" s="61" t="str">
        <f>IF(AND(K2808&lt;&gt;"Match of the Day",K2808&lt;&gt;"Match of the Day 2",K2808&lt;&gt;"Match of the Day Repeat"),"",1+MAX($AJ$10:AJ2807))</f>
        <v/>
      </c>
    </row>
    <row r="2809" spans="34:36" x14ac:dyDescent="0.35">
      <c r="AH2809" s="16" t="str">
        <f>IF(AND(B2809="Premier League",E2809="Live"),_xlfn.XLOOKUP(_xlfn.TEXTJOIN(" vs ",,C2809:D2809),Calendar!G:G,Calendar!B:B),IF(AND(B2809="Premier League",E2809="Highlights"),_xlfn.XLOOKUP(H2809,Calendar!O:O,Calendar!N:N,,-1),""))</f>
        <v/>
      </c>
      <c r="AI2809" s="61" t="str">
        <f>IF(AND(AH2809&lt;&gt;"",E2809="Live"),_xlfn.XLOOKUP(_xlfn.TEXTJOIN(" vs ",,C2809:D2809),Calendar!G:G,Calendar!K:K),"")</f>
        <v/>
      </c>
      <c r="AJ2809" s="61" t="str">
        <f>IF(AND(K2809&lt;&gt;"Match of the Day",K2809&lt;&gt;"Match of the Day 2",K2809&lt;&gt;"Match of the Day Repeat"),"",1+MAX($AJ$10:AJ2808))</f>
        <v/>
      </c>
    </row>
    <row r="2810" spans="34:36" x14ac:dyDescent="0.35">
      <c r="AH2810" s="16" t="str">
        <f>IF(AND(B2810="Premier League",E2810="Live"),_xlfn.XLOOKUP(_xlfn.TEXTJOIN(" vs ",,C2810:D2810),Calendar!G:G,Calendar!B:B),IF(AND(B2810="Premier League",E2810="Highlights"),_xlfn.XLOOKUP(H2810,Calendar!O:O,Calendar!N:N,,-1),""))</f>
        <v/>
      </c>
      <c r="AI2810" s="61" t="str">
        <f>IF(AND(AH2810&lt;&gt;"",E2810="Live"),_xlfn.XLOOKUP(_xlfn.TEXTJOIN(" vs ",,C2810:D2810),Calendar!G:G,Calendar!K:K),"")</f>
        <v/>
      </c>
      <c r="AJ2810" s="61" t="str">
        <f>IF(AND(K2810&lt;&gt;"Match of the Day",K2810&lt;&gt;"Match of the Day 2",K2810&lt;&gt;"Match of the Day Repeat"),"",1+MAX($AJ$10:AJ2809))</f>
        <v/>
      </c>
    </row>
    <row r="2811" spans="34:36" x14ac:dyDescent="0.35">
      <c r="AH2811" s="16" t="str">
        <f>IF(AND(B2811="Premier League",E2811="Live"),_xlfn.XLOOKUP(_xlfn.TEXTJOIN(" vs ",,C2811:D2811),Calendar!G:G,Calendar!B:B),IF(AND(B2811="Premier League",E2811="Highlights"),_xlfn.XLOOKUP(H2811,Calendar!O:O,Calendar!N:N,,-1),""))</f>
        <v/>
      </c>
      <c r="AI2811" s="61" t="str">
        <f>IF(AND(AH2811&lt;&gt;"",E2811="Live"),_xlfn.XLOOKUP(_xlfn.TEXTJOIN(" vs ",,C2811:D2811),Calendar!G:G,Calendar!K:K),"")</f>
        <v/>
      </c>
      <c r="AJ2811" s="61" t="str">
        <f>IF(AND(K2811&lt;&gt;"Match of the Day",K2811&lt;&gt;"Match of the Day 2",K2811&lt;&gt;"Match of the Day Repeat"),"",1+MAX($AJ$10:AJ2810))</f>
        <v/>
      </c>
    </row>
    <row r="2812" spans="34:36" x14ac:dyDescent="0.35">
      <c r="AH2812" s="16" t="str">
        <f>IF(AND(B2812="Premier League",E2812="Live"),_xlfn.XLOOKUP(_xlfn.TEXTJOIN(" vs ",,C2812:D2812),Calendar!G:G,Calendar!B:B),IF(AND(B2812="Premier League",E2812="Highlights"),_xlfn.XLOOKUP(H2812,Calendar!O:O,Calendar!N:N,,-1),""))</f>
        <v/>
      </c>
      <c r="AI2812" s="61" t="str">
        <f>IF(AND(AH2812&lt;&gt;"",E2812="Live"),_xlfn.XLOOKUP(_xlfn.TEXTJOIN(" vs ",,C2812:D2812),Calendar!G:G,Calendar!K:K),"")</f>
        <v/>
      </c>
      <c r="AJ2812" s="61" t="str">
        <f>IF(AND(K2812&lt;&gt;"Match of the Day",K2812&lt;&gt;"Match of the Day 2",K2812&lt;&gt;"Match of the Day Repeat"),"",1+MAX($AJ$10:AJ2811))</f>
        <v/>
      </c>
    </row>
    <row r="2813" spans="34:36" x14ac:dyDescent="0.35">
      <c r="AH2813" s="16" t="str">
        <f>IF(AND(B2813="Premier League",E2813="Live"),_xlfn.XLOOKUP(_xlfn.TEXTJOIN(" vs ",,C2813:D2813),Calendar!G:G,Calendar!B:B),IF(AND(B2813="Premier League",E2813="Highlights"),_xlfn.XLOOKUP(H2813,Calendar!O:O,Calendar!N:N,,-1),""))</f>
        <v/>
      </c>
      <c r="AI2813" s="61" t="str">
        <f>IF(AND(AH2813&lt;&gt;"",E2813="Live"),_xlfn.XLOOKUP(_xlfn.TEXTJOIN(" vs ",,C2813:D2813),Calendar!G:G,Calendar!K:K),"")</f>
        <v/>
      </c>
      <c r="AJ2813" s="61" t="str">
        <f>IF(AND(K2813&lt;&gt;"Match of the Day",K2813&lt;&gt;"Match of the Day 2",K2813&lt;&gt;"Match of the Day Repeat"),"",1+MAX($AJ$10:AJ2812))</f>
        <v/>
      </c>
    </row>
    <row r="2814" spans="34:36" x14ac:dyDescent="0.35">
      <c r="AH2814" s="16" t="str">
        <f>IF(AND(B2814="Premier League",E2814="Live"),_xlfn.XLOOKUP(_xlfn.TEXTJOIN(" vs ",,C2814:D2814),Calendar!G:G,Calendar!B:B),IF(AND(B2814="Premier League",E2814="Highlights"),_xlfn.XLOOKUP(H2814,Calendar!O:O,Calendar!N:N,,-1),""))</f>
        <v/>
      </c>
      <c r="AI2814" s="61" t="str">
        <f>IF(AND(AH2814&lt;&gt;"",E2814="Live"),_xlfn.XLOOKUP(_xlfn.TEXTJOIN(" vs ",,C2814:D2814),Calendar!G:G,Calendar!K:K),"")</f>
        <v/>
      </c>
      <c r="AJ2814" s="61" t="str">
        <f>IF(AND(K2814&lt;&gt;"Match of the Day",K2814&lt;&gt;"Match of the Day 2",K2814&lt;&gt;"Match of the Day Repeat"),"",1+MAX($AJ$10:AJ2813))</f>
        <v/>
      </c>
    </row>
    <row r="2815" spans="34:36" x14ac:dyDescent="0.35">
      <c r="AH2815" s="16" t="str">
        <f>IF(AND(B2815="Premier League",E2815="Live"),_xlfn.XLOOKUP(_xlfn.TEXTJOIN(" vs ",,C2815:D2815),Calendar!G:G,Calendar!B:B),IF(AND(B2815="Premier League",E2815="Highlights"),_xlfn.XLOOKUP(H2815,Calendar!O:O,Calendar!N:N,,-1),""))</f>
        <v/>
      </c>
      <c r="AI2815" s="61" t="str">
        <f>IF(AND(AH2815&lt;&gt;"",E2815="Live"),_xlfn.XLOOKUP(_xlfn.TEXTJOIN(" vs ",,C2815:D2815),Calendar!G:G,Calendar!K:K),"")</f>
        <v/>
      </c>
      <c r="AJ2815" s="61" t="str">
        <f>IF(AND(K2815&lt;&gt;"Match of the Day",K2815&lt;&gt;"Match of the Day 2",K2815&lt;&gt;"Match of the Day Repeat"),"",1+MAX($AJ$10:AJ2814))</f>
        <v/>
      </c>
    </row>
    <row r="2816" spans="34:36" x14ac:dyDescent="0.35">
      <c r="AH2816" s="16" t="str">
        <f>IF(AND(B2816="Premier League",E2816="Live"),_xlfn.XLOOKUP(_xlfn.TEXTJOIN(" vs ",,C2816:D2816),Calendar!G:G,Calendar!B:B),IF(AND(B2816="Premier League",E2816="Highlights"),_xlfn.XLOOKUP(H2816,Calendar!O:O,Calendar!N:N,,-1),""))</f>
        <v/>
      </c>
      <c r="AI2816" s="61" t="str">
        <f>IF(AND(AH2816&lt;&gt;"",E2816="Live"),_xlfn.XLOOKUP(_xlfn.TEXTJOIN(" vs ",,C2816:D2816),Calendar!G:G,Calendar!K:K),"")</f>
        <v/>
      </c>
      <c r="AJ2816" s="61" t="str">
        <f>IF(AND(K2816&lt;&gt;"Match of the Day",K2816&lt;&gt;"Match of the Day 2",K2816&lt;&gt;"Match of the Day Repeat"),"",1+MAX($AJ$10:AJ2815))</f>
        <v/>
      </c>
    </row>
    <row r="2817" spans="34:36" x14ac:dyDescent="0.35">
      <c r="AH2817" s="16" t="str">
        <f>IF(AND(B2817="Premier League",E2817="Live"),_xlfn.XLOOKUP(_xlfn.TEXTJOIN(" vs ",,C2817:D2817),Calendar!G:G,Calendar!B:B),IF(AND(B2817="Premier League",E2817="Highlights"),_xlfn.XLOOKUP(H2817,Calendar!O:O,Calendar!N:N,,-1),""))</f>
        <v/>
      </c>
      <c r="AI2817" s="61" t="str">
        <f>IF(AND(AH2817&lt;&gt;"",E2817="Live"),_xlfn.XLOOKUP(_xlfn.TEXTJOIN(" vs ",,C2817:D2817),Calendar!G:G,Calendar!K:K),"")</f>
        <v/>
      </c>
      <c r="AJ2817" s="61" t="str">
        <f>IF(AND(K2817&lt;&gt;"Match of the Day",K2817&lt;&gt;"Match of the Day 2",K2817&lt;&gt;"Match of the Day Repeat"),"",1+MAX($AJ$10:AJ2816))</f>
        <v/>
      </c>
    </row>
    <row r="2818" spans="34:36" x14ac:dyDescent="0.35">
      <c r="AH2818" s="16" t="str">
        <f>IF(AND(B2818="Premier League",E2818="Live"),_xlfn.XLOOKUP(_xlfn.TEXTJOIN(" vs ",,C2818:D2818),Calendar!G:G,Calendar!B:B),IF(AND(B2818="Premier League",E2818="Highlights"),_xlfn.XLOOKUP(H2818,Calendar!O:O,Calendar!N:N,,-1),""))</f>
        <v/>
      </c>
      <c r="AI2818" s="61" t="str">
        <f>IF(AND(AH2818&lt;&gt;"",E2818="Live"),_xlfn.XLOOKUP(_xlfn.TEXTJOIN(" vs ",,C2818:D2818),Calendar!G:G,Calendar!K:K),"")</f>
        <v/>
      </c>
      <c r="AJ2818" s="61" t="str">
        <f>IF(AND(K2818&lt;&gt;"Match of the Day",K2818&lt;&gt;"Match of the Day 2",K2818&lt;&gt;"Match of the Day Repeat"),"",1+MAX($AJ$10:AJ2817))</f>
        <v/>
      </c>
    </row>
    <row r="2819" spans="34:36" x14ac:dyDescent="0.35">
      <c r="AH2819" s="16" t="str">
        <f>IF(AND(B2819="Premier League",E2819="Live"),_xlfn.XLOOKUP(_xlfn.TEXTJOIN(" vs ",,C2819:D2819),Calendar!G:G,Calendar!B:B),IF(AND(B2819="Premier League",E2819="Highlights"),_xlfn.XLOOKUP(H2819,Calendar!O:O,Calendar!N:N,,-1),""))</f>
        <v/>
      </c>
      <c r="AI2819" s="61" t="str">
        <f>IF(AND(AH2819&lt;&gt;"",E2819="Live"),_xlfn.XLOOKUP(_xlfn.TEXTJOIN(" vs ",,C2819:D2819),Calendar!G:G,Calendar!K:K),"")</f>
        <v/>
      </c>
      <c r="AJ2819" s="61" t="str">
        <f>IF(AND(K2819&lt;&gt;"Match of the Day",K2819&lt;&gt;"Match of the Day 2",K2819&lt;&gt;"Match of the Day Repeat"),"",1+MAX($AJ$10:AJ2818))</f>
        <v/>
      </c>
    </row>
    <row r="2820" spans="34:36" x14ac:dyDescent="0.35">
      <c r="AH2820" s="16" t="str">
        <f>IF(AND(B2820="Premier League",E2820="Live"),_xlfn.XLOOKUP(_xlfn.TEXTJOIN(" vs ",,C2820:D2820),Calendar!G:G,Calendar!B:B),IF(AND(B2820="Premier League",E2820="Highlights"),_xlfn.XLOOKUP(H2820,Calendar!O:O,Calendar!N:N,,-1),""))</f>
        <v/>
      </c>
      <c r="AI2820" s="61" t="str">
        <f>IF(AND(AH2820&lt;&gt;"",E2820="Live"),_xlfn.XLOOKUP(_xlfn.TEXTJOIN(" vs ",,C2820:D2820),Calendar!G:G,Calendar!K:K),"")</f>
        <v/>
      </c>
      <c r="AJ2820" s="61" t="str">
        <f>IF(AND(K2820&lt;&gt;"Match of the Day",K2820&lt;&gt;"Match of the Day 2",K2820&lt;&gt;"Match of the Day Repeat"),"",1+MAX($AJ$10:AJ2819))</f>
        <v/>
      </c>
    </row>
    <row r="2821" spans="34:36" x14ac:dyDescent="0.35">
      <c r="AH2821" s="16" t="str">
        <f>IF(AND(B2821="Premier League",E2821="Live"),_xlfn.XLOOKUP(_xlfn.TEXTJOIN(" vs ",,C2821:D2821),Calendar!G:G,Calendar!B:B),IF(AND(B2821="Premier League",E2821="Highlights"),_xlfn.XLOOKUP(H2821,Calendar!O:O,Calendar!N:N,,-1),""))</f>
        <v/>
      </c>
      <c r="AI2821" s="61" t="str">
        <f>IF(AND(AH2821&lt;&gt;"",E2821="Live"),_xlfn.XLOOKUP(_xlfn.TEXTJOIN(" vs ",,C2821:D2821),Calendar!G:G,Calendar!K:K),"")</f>
        <v/>
      </c>
      <c r="AJ2821" s="61" t="str">
        <f>IF(AND(K2821&lt;&gt;"Match of the Day",K2821&lt;&gt;"Match of the Day 2",K2821&lt;&gt;"Match of the Day Repeat"),"",1+MAX($AJ$10:AJ2820))</f>
        <v/>
      </c>
    </row>
    <row r="2822" spans="34:36" x14ac:dyDescent="0.35">
      <c r="AH2822" s="16" t="str">
        <f>IF(AND(B2822="Premier League",E2822="Live"),_xlfn.XLOOKUP(_xlfn.TEXTJOIN(" vs ",,C2822:D2822),Calendar!G:G,Calendar!B:B),IF(AND(B2822="Premier League",E2822="Highlights"),_xlfn.XLOOKUP(H2822,Calendar!O:O,Calendar!N:N,,-1),""))</f>
        <v/>
      </c>
      <c r="AI2822" s="61" t="str">
        <f>IF(AND(AH2822&lt;&gt;"",E2822="Live"),_xlfn.XLOOKUP(_xlfn.TEXTJOIN(" vs ",,C2822:D2822),Calendar!G:G,Calendar!K:K),"")</f>
        <v/>
      </c>
      <c r="AJ2822" s="61" t="str">
        <f>IF(AND(K2822&lt;&gt;"Match of the Day",K2822&lt;&gt;"Match of the Day 2",K2822&lt;&gt;"Match of the Day Repeat"),"",1+MAX($AJ$10:AJ2821))</f>
        <v/>
      </c>
    </row>
    <row r="2823" spans="34:36" x14ac:dyDescent="0.35">
      <c r="AH2823" s="16" t="str">
        <f>IF(AND(B2823="Premier League",E2823="Live"),_xlfn.XLOOKUP(_xlfn.TEXTJOIN(" vs ",,C2823:D2823),Calendar!G:G,Calendar!B:B),IF(AND(B2823="Premier League",E2823="Highlights"),_xlfn.XLOOKUP(H2823,Calendar!O:O,Calendar!N:N,,-1),""))</f>
        <v/>
      </c>
      <c r="AI2823" s="61" t="str">
        <f>IF(AND(AH2823&lt;&gt;"",E2823="Live"),_xlfn.XLOOKUP(_xlfn.TEXTJOIN(" vs ",,C2823:D2823),Calendar!G:G,Calendar!K:K),"")</f>
        <v/>
      </c>
      <c r="AJ2823" s="61" t="str">
        <f>IF(AND(K2823&lt;&gt;"Match of the Day",K2823&lt;&gt;"Match of the Day 2",K2823&lt;&gt;"Match of the Day Repeat"),"",1+MAX($AJ$10:AJ2822))</f>
        <v/>
      </c>
    </row>
    <row r="2824" spans="34:36" x14ac:dyDescent="0.35">
      <c r="AH2824" s="16" t="str">
        <f>IF(AND(B2824="Premier League",E2824="Live"),_xlfn.XLOOKUP(_xlfn.TEXTJOIN(" vs ",,C2824:D2824),Calendar!G:G,Calendar!B:B),IF(AND(B2824="Premier League",E2824="Highlights"),_xlfn.XLOOKUP(H2824,Calendar!O:O,Calendar!N:N,,-1),""))</f>
        <v/>
      </c>
      <c r="AI2824" s="61" t="str">
        <f>IF(AND(AH2824&lt;&gt;"",E2824="Live"),_xlfn.XLOOKUP(_xlfn.TEXTJOIN(" vs ",,C2824:D2824),Calendar!G:G,Calendar!K:K),"")</f>
        <v/>
      </c>
      <c r="AJ2824" s="61" t="str">
        <f>IF(AND(K2824&lt;&gt;"Match of the Day",K2824&lt;&gt;"Match of the Day 2",K2824&lt;&gt;"Match of the Day Repeat"),"",1+MAX($AJ$10:AJ2823))</f>
        <v/>
      </c>
    </row>
    <row r="2825" spans="34:36" x14ac:dyDescent="0.35">
      <c r="AH2825" s="16" t="str">
        <f>IF(AND(B2825="Premier League",E2825="Live"),_xlfn.XLOOKUP(_xlfn.TEXTJOIN(" vs ",,C2825:D2825),Calendar!G:G,Calendar!B:B),IF(AND(B2825="Premier League",E2825="Highlights"),_xlfn.XLOOKUP(H2825,Calendar!O:O,Calendar!N:N,,-1),""))</f>
        <v/>
      </c>
      <c r="AI2825" s="61" t="str">
        <f>IF(AND(AH2825&lt;&gt;"",E2825="Live"),_xlfn.XLOOKUP(_xlfn.TEXTJOIN(" vs ",,C2825:D2825),Calendar!G:G,Calendar!K:K),"")</f>
        <v/>
      </c>
      <c r="AJ2825" s="61" t="str">
        <f>IF(AND(K2825&lt;&gt;"Match of the Day",K2825&lt;&gt;"Match of the Day 2",K2825&lt;&gt;"Match of the Day Repeat"),"",1+MAX($AJ$10:AJ2824))</f>
        <v/>
      </c>
    </row>
    <row r="2826" spans="34:36" x14ac:dyDescent="0.35">
      <c r="AH2826" s="16" t="str">
        <f>IF(AND(B2826="Premier League",E2826="Live"),_xlfn.XLOOKUP(_xlfn.TEXTJOIN(" vs ",,C2826:D2826),Calendar!G:G,Calendar!B:B),IF(AND(B2826="Premier League",E2826="Highlights"),_xlfn.XLOOKUP(H2826,Calendar!O:O,Calendar!N:N,,-1),""))</f>
        <v/>
      </c>
      <c r="AI2826" s="61" t="str">
        <f>IF(AND(AH2826&lt;&gt;"",E2826="Live"),_xlfn.XLOOKUP(_xlfn.TEXTJOIN(" vs ",,C2826:D2826),Calendar!G:G,Calendar!K:K),"")</f>
        <v/>
      </c>
      <c r="AJ2826" s="61" t="str">
        <f>IF(AND(K2826&lt;&gt;"Match of the Day",K2826&lt;&gt;"Match of the Day 2",K2826&lt;&gt;"Match of the Day Repeat"),"",1+MAX($AJ$10:AJ2825))</f>
        <v/>
      </c>
    </row>
    <row r="2827" spans="34:36" x14ac:dyDescent="0.35">
      <c r="AH2827" s="16" t="str">
        <f>IF(AND(B2827="Premier League",E2827="Live"),_xlfn.XLOOKUP(_xlfn.TEXTJOIN(" vs ",,C2827:D2827),Calendar!G:G,Calendar!B:B),IF(AND(B2827="Premier League",E2827="Highlights"),_xlfn.XLOOKUP(H2827,Calendar!O:O,Calendar!N:N,,-1),""))</f>
        <v/>
      </c>
      <c r="AI2827" s="61" t="str">
        <f>IF(AND(AH2827&lt;&gt;"",E2827="Live"),_xlfn.XLOOKUP(_xlfn.TEXTJOIN(" vs ",,C2827:D2827),Calendar!G:G,Calendar!K:K),"")</f>
        <v/>
      </c>
      <c r="AJ2827" s="61" t="str">
        <f>IF(AND(K2827&lt;&gt;"Match of the Day",K2827&lt;&gt;"Match of the Day 2",K2827&lt;&gt;"Match of the Day Repeat"),"",1+MAX($AJ$10:AJ2826))</f>
        <v/>
      </c>
    </row>
    <row r="2828" spans="34:36" x14ac:dyDescent="0.35">
      <c r="AH2828" s="16" t="str">
        <f>IF(AND(B2828="Premier League",E2828="Live"),_xlfn.XLOOKUP(_xlfn.TEXTJOIN(" vs ",,C2828:D2828),Calendar!G:G,Calendar!B:B),IF(AND(B2828="Premier League",E2828="Highlights"),_xlfn.XLOOKUP(H2828,Calendar!O:O,Calendar!N:N,,-1),""))</f>
        <v/>
      </c>
      <c r="AI2828" s="61" t="str">
        <f>IF(AND(AH2828&lt;&gt;"",E2828="Live"),_xlfn.XLOOKUP(_xlfn.TEXTJOIN(" vs ",,C2828:D2828),Calendar!G:G,Calendar!K:K),"")</f>
        <v/>
      </c>
      <c r="AJ2828" s="61" t="str">
        <f>IF(AND(K2828&lt;&gt;"Match of the Day",K2828&lt;&gt;"Match of the Day 2",K2828&lt;&gt;"Match of the Day Repeat"),"",1+MAX($AJ$10:AJ2827))</f>
        <v/>
      </c>
    </row>
    <row r="2829" spans="34:36" x14ac:dyDescent="0.35">
      <c r="AH2829" s="16" t="str">
        <f>IF(AND(B2829="Premier League",E2829="Live"),_xlfn.XLOOKUP(_xlfn.TEXTJOIN(" vs ",,C2829:D2829),Calendar!G:G,Calendar!B:B),IF(AND(B2829="Premier League",E2829="Highlights"),_xlfn.XLOOKUP(H2829,Calendar!O:O,Calendar!N:N,,-1),""))</f>
        <v/>
      </c>
      <c r="AI2829" s="61" t="str">
        <f>IF(AND(AH2829&lt;&gt;"",E2829="Live"),_xlfn.XLOOKUP(_xlfn.TEXTJOIN(" vs ",,C2829:D2829),Calendar!G:G,Calendar!K:K),"")</f>
        <v/>
      </c>
      <c r="AJ2829" s="61" t="str">
        <f>IF(AND(K2829&lt;&gt;"Match of the Day",K2829&lt;&gt;"Match of the Day 2",K2829&lt;&gt;"Match of the Day Repeat"),"",1+MAX($AJ$10:AJ2828))</f>
        <v/>
      </c>
    </row>
    <row r="2830" spans="34:36" x14ac:dyDescent="0.35">
      <c r="AH2830" s="16" t="str">
        <f>IF(AND(B2830="Premier League",E2830="Live"),_xlfn.XLOOKUP(_xlfn.TEXTJOIN(" vs ",,C2830:D2830),Calendar!G:G,Calendar!B:B),IF(AND(B2830="Premier League",E2830="Highlights"),_xlfn.XLOOKUP(H2830,Calendar!O:O,Calendar!N:N,,-1),""))</f>
        <v/>
      </c>
      <c r="AI2830" s="61" t="str">
        <f>IF(AND(AH2830&lt;&gt;"",E2830="Live"),_xlfn.XLOOKUP(_xlfn.TEXTJOIN(" vs ",,C2830:D2830),Calendar!G:G,Calendar!K:K),"")</f>
        <v/>
      </c>
      <c r="AJ2830" s="61" t="str">
        <f>IF(AND(K2830&lt;&gt;"Match of the Day",K2830&lt;&gt;"Match of the Day 2",K2830&lt;&gt;"Match of the Day Repeat"),"",1+MAX($AJ$10:AJ2829))</f>
        <v/>
      </c>
    </row>
    <row r="2831" spans="34:36" x14ac:dyDescent="0.35">
      <c r="AH2831" s="16" t="str">
        <f>IF(AND(B2831="Premier League",E2831="Live"),_xlfn.XLOOKUP(_xlfn.TEXTJOIN(" vs ",,C2831:D2831),Calendar!G:G,Calendar!B:B),IF(AND(B2831="Premier League",E2831="Highlights"),_xlfn.XLOOKUP(H2831,Calendar!O:O,Calendar!N:N,,-1),""))</f>
        <v/>
      </c>
      <c r="AI2831" s="61" t="str">
        <f>IF(AND(AH2831&lt;&gt;"",E2831="Live"),_xlfn.XLOOKUP(_xlfn.TEXTJOIN(" vs ",,C2831:D2831),Calendar!G:G,Calendar!K:K),"")</f>
        <v/>
      </c>
      <c r="AJ2831" s="61" t="str">
        <f>IF(AND(K2831&lt;&gt;"Match of the Day",K2831&lt;&gt;"Match of the Day 2",K2831&lt;&gt;"Match of the Day Repeat"),"",1+MAX($AJ$10:AJ2830))</f>
        <v/>
      </c>
    </row>
    <row r="2832" spans="34:36" x14ac:dyDescent="0.35">
      <c r="AH2832" s="16" t="str">
        <f>IF(AND(B2832="Premier League",E2832="Live"),_xlfn.XLOOKUP(_xlfn.TEXTJOIN(" vs ",,C2832:D2832),Calendar!G:G,Calendar!B:B),IF(AND(B2832="Premier League",E2832="Highlights"),_xlfn.XLOOKUP(H2832,Calendar!O:O,Calendar!N:N,,-1),""))</f>
        <v/>
      </c>
      <c r="AI2832" s="61" t="str">
        <f>IF(AND(AH2832&lt;&gt;"",E2832="Live"),_xlfn.XLOOKUP(_xlfn.TEXTJOIN(" vs ",,C2832:D2832),Calendar!G:G,Calendar!K:K),"")</f>
        <v/>
      </c>
      <c r="AJ2832" s="61" t="str">
        <f>IF(AND(K2832&lt;&gt;"Match of the Day",K2832&lt;&gt;"Match of the Day 2",K2832&lt;&gt;"Match of the Day Repeat"),"",1+MAX($AJ$10:AJ2831))</f>
        <v/>
      </c>
    </row>
    <row r="2833" spans="34:36" x14ac:dyDescent="0.35">
      <c r="AH2833" s="16" t="str">
        <f>IF(AND(B2833="Premier League",E2833="Live"),_xlfn.XLOOKUP(_xlfn.TEXTJOIN(" vs ",,C2833:D2833),Calendar!G:G,Calendar!B:B),IF(AND(B2833="Premier League",E2833="Highlights"),_xlfn.XLOOKUP(H2833,Calendar!O:O,Calendar!N:N,,-1),""))</f>
        <v/>
      </c>
      <c r="AI2833" s="61" t="str">
        <f>IF(AND(AH2833&lt;&gt;"",E2833="Live"),_xlfn.XLOOKUP(_xlfn.TEXTJOIN(" vs ",,C2833:D2833),Calendar!G:G,Calendar!K:K),"")</f>
        <v/>
      </c>
      <c r="AJ2833" s="61" t="str">
        <f>IF(AND(K2833&lt;&gt;"Match of the Day",K2833&lt;&gt;"Match of the Day 2",K2833&lt;&gt;"Match of the Day Repeat"),"",1+MAX($AJ$10:AJ2832))</f>
        <v/>
      </c>
    </row>
    <row r="2834" spans="34:36" x14ac:dyDescent="0.35">
      <c r="AH2834" s="16" t="str">
        <f>IF(AND(B2834="Premier League",E2834="Live"),_xlfn.XLOOKUP(_xlfn.TEXTJOIN(" vs ",,C2834:D2834),Calendar!G:G,Calendar!B:B),IF(AND(B2834="Premier League",E2834="Highlights"),_xlfn.XLOOKUP(H2834,Calendar!O:O,Calendar!N:N,,-1),""))</f>
        <v/>
      </c>
      <c r="AI2834" s="61" t="str">
        <f>IF(AND(AH2834&lt;&gt;"",E2834="Live"),_xlfn.XLOOKUP(_xlfn.TEXTJOIN(" vs ",,C2834:D2834),Calendar!G:G,Calendar!K:K),"")</f>
        <v/>
      </c>
      <c r="AJ2834" s="61" t="str">
        <f>IF(AND(K2834&lt;&gt;"Match of the Day",K2834&lt;&gt;"Match of the Day 2",K2834&lt;&gt;"Match of the Day Repeat"),"",1+MAX($AJ$10:AJ2833))</f>
        <v/>
      </c>
    </row>
    <row r="2835" spans="34:36" x14ac:dyDescent="0.35">
      <c r="AH2835" s="16" t="str">
        <f>IF(AND(B2835="Premier League",E2835="Live"),_xlfn.XLOOKUP(_xlfn.TEXTJOIN(" vs ",,C2835:D2835),Calendar!G:G,Calendar!B:B),IF(AND(B2835="Premier League",E2835="Highlights"),_xlfn.XLOOKUP(H2835,Calendar!O:O,Calendar!N:N,,-1),""))</f>
        <v/>
      </c>
      <c r="AI2835" s="61" t="str">
        <f>IF(AND(AH2835&lt;&gt;"",E2835="Live"),_xlfn.XLOOKUP(_xlfn.TEXTJOIN(" vs ",,C2835:D2835),Calendar!G:G,Calendar!K:K),"")</f>
        <v/>
      </c>
      <c r="AJ2835" s="61" t="str">
        <f>IF(AND(K2835&lt;&gt;"Match of the Day",K2835&lt;&gt;"Match of the Day 2",K2835&lt;&gt;"Match of the Day Repeat"),"",1+MAX($AJ$10:AJ2834))</f>
        <v/>
      </c>
    </row>
    <row r="2836" spans="34:36" x14ac:dyDescent="0.35">
      <c r="AH2836" s="16" t="str">
        <f>IF(AND(B2836="Premier League",E2836="Live"),_xlfn.XLOOKUP(_xlfn.TEXTJOIN(" vs ",,C2836:D2836),Calendar!G:G,Calendar!B:B),IF(AND(B2836="Premier League",E2836="Highlights"),_xlfn.XLOOKUP(H2836,Calendar!O:O,Calendar!N:N,,-1),""))</f>
        <v/>
      </c>
      <c r="AI2836" s="61" t="str">
        <f>IF(AND(AH2836&lt;&gt;"",E2836="Live"),_xlfn.XLOOKUP(_xlfn.TEXTJOIN(" vs ",,C2836:D2836),Calendar!G:G,Calendar!K:K),"")</f>
        <v/>
      </c>
      <c r="AJ2836" s="61" t="str">
        <f>IF(AND(K2836&lt;&gt;"Match of the Day",K2836&lt;&gt;"Match of the Day 2",K2836&lt;&gt;"Match of the Day Repeat"),"",1+MAX($AJ$10:AJ2835))</f>
        <v/>
      </c>
    </row>
    <row r="2837" spans="34:36" x14ac:dyDescent="0.35">
      <c r="AH2837" s="16" t="str">
        <f>IF(AND(B2837="Premier League",E2837="Live"),_xlfn.XLOOKUP(_xlfn.TEXTJOIN(" vs ",,C2837:D2837),Calendar!G:G,Calendar!B:B),IF(AND(B2837="Premier League",E2837="Highlights"),_xlfn.XLOOKUP(H2837,Calendar!O:O,Calendar!N:N,,-1),""))</f>
        <v/>
      </c>
      <c r="AI2837" s="61" t="str">
        <f>IF(AND(AH2837&lt;&gt;"",E2837="Live"),_xlfn.XLOOKUP(_xlfn.TEXTJOIN(" vs ",,C2837:D2837),Calendar!G:G,Calendar!K:K),"")</f>
        <v/>
      </c>
      <c r="AJ2837" s="61" t="str">
        <f>IF(AND(K2837&lt;&gt;"Match of the Day",K2837&lt;&gt;"Match of the Day 2",K2837&lt;&gt;"Match of the Day Repeat"),"",1+MAX($AJ$10:AJ2836))</f>
        <v/>
      </c>
    </row>
    <row r="2838" spans="34:36" x14ac:dyDescent="0.35">
      <c r="AH2838" s="16" t="str">
        <f>IF(AND(B2838="Premier League",E2838="Live"),_xlfn.XLOOKUP(_xlfn.TEXTJOIN(" vs ",,C2838:D2838),Calendar!G:G,Calendar!B:B),IF(AND(B2838="Premier League",E2838="Highlights"),_xlfn.XLOOKUP(H2838,Calendar!O:O,Calendar!N:N,,-1),""))</f>
        <v/>
      </c>
      <c r="AI2838" s="61" t="str">
        <f>IF(AND(AH2838&lt;&gt;"",E2838="Live"),_xlfn.XLOOKUP(_xlfn.TEXTJOIN(" vs ",,C2838:D2838),Calendar!G:G,Calendar!K:K),"")</f>
        <v/>
      </c>
      <c r="AJ2838" s="61" t="str">
        <f>IF(AND(K2838&lt;&gt;"Match of the Day",K2838&lt;&gt;"Match of the Day 2",K2838&lt;&gt;"Match of the Day Repeat"),"",1+MAX($AJ$10:AJ2837))</f>
        <v/>
      </c>
    </row>
    <row r="2839" spans="34:36" x14ac:dyDescent="0.35">
      <c r="AH2839" s="16" t="str">
        <f>IF(AND(B2839="Premier League",E2839="Live"),_xlfn.XLOOKUP(_xlfn.TEXTJOIN(" vs ",,C2839:D2839),Calendar!G:G,Calendar!B:B),IF(AND(B2839="Premier League",E2839="Highlights"),_xlfn.XLOOKUP(H2839,Calendar!O:O,Calendar!N:N,,-1),""))</f>
        <v/>
      </c>
      <c r="AI2839" s="61" t="str">
        <f>IF(AND(AH2839&lt;&gt;"",E2839="Live"),_xlfn.XLOOKUP(_xlfn.TEXTJOIN(" vs ",,C2839:D2839),Calendar!G:G,Calendar!K:K),"")</f>
        <v/>
      </c>
      <c r="AJ2839" s="61" t="str">
        <f>IF(AND(K2839&lt;&gt;"Match of the Day",K2839&lt;&gt;"Match of the Day 2",K2839&lt;&gt;"Match of the Day Repeat"),"",1+MAX($AJ$10:AJ2838))</f>
        <v/>
      </c>
    </row>
    <row r="2840" spans="34:36" x14ac:dyDescent="0.35">
      <c r="AH2840" s="16" t="str">
        <f>IF(AND(B2840="Premier League",E2840="Live"),_xlfn.XLOOKUP(_xlfn.TEXTJOIN(" vs ",,C2840:D2840),Calendar!G:G,Calendar!B:B),IF(AND(B2840="Premier League",E2840="Highlights"),_xlfn.XLOOKUP(H2840,Calendar!O:O,Calendar!N:N,,-1),""))</f>
        <v/>
      </c>
      <c r="AI2840" s="61" t="str">
        <f>IF(AND(AH2840&lt;&gt;"",E2840="Live"),_xlfn.XLOOKUP(_xlfn.TEXTJOIN(" vs ",,C2840:D2840),Calendar!G:G,Calendar!K:K),"")</f>
        <v/>
      </c>
      <c r="AJ2840" s="61" t="str">
        <f>IF(AND(K2840&lt;&gt;"Match of the Day",K2840&lt;&gt;"Match of the Day 2",K2840&lt;&gt;"Match of the Day Repeat"),"",1+MAX($AJ$10:AJ2839))</f>
        <v/>
      </c>
    </row>
    <row r="2841" spans="34:36" x14ac:dyDescent="0.35">
      <c r="AH2841" s="16" t="str">
        <f>IF(AND(B2841="Premier League",E2841="Live"),_xlfn.XLOOKUP(_xlfn.TEXTJOIN(" vs ",,C2841:D2841),Calendar!G:G,Calendar!B:B),IF(AND(B2841="Premier League",E2841="Highlights"),_xlfn.XLOOKUP(H2841,Calendar!O:O,Calendar!N:N,,-1),""))</f>
        <v/>
      </c>
      <c r="AI2841" s="61" t="str">
        <f>IF(AND(AH2841&lt;&gt;"",E2841="Live"),_xlfn.XLOOKUP(_xlfn.TEXTJOIN(" vs ",,C2841:D2841),Calendar!G:G,Calendar!K:K),"")</f>
        <v/>
      </c>
      <c r="AJ2841" s="61" t="str">
        <f>IF(AND(K2841&lt;&gt;"Match of the Day",K2841&lt;&gt;"Match of the Day 2",K2841&lt;&gt;"Match of the Day Repeat"),"",1+MAX($AJ$10:AJ2840))</f>
        <v/>
      </c>
    </row>
    <row r="2842" spans="34:36" x14ac:dyDescent="0.35">
      <c r="AH2842" s="16" t="str">
        <f>IF(AND(B2842="Premier League",E2842="Live"),_xlfn.XLOOKUP(_xlfn.TEXTJOIN(" vs ",,C2842:D2842),Calendar!G:G,Calendar!B:B),IF(AND(B2842="Premier League",E2842="Highlights"),_xlfn.XLOOKUP(H2842,Calendar!O:O,Calendar!N:N,,-1),""))</f>
        <v/>
      </c>
      <c r="AI2842" s="61" t="str">
        <f>IF(AND(AH2842&lt;&gt;"",E2842="Live"),_xlfn.XLOOKUP(_xlfn.TEXTJOIN(" vs ",,C2842:D2842),Calendar!G:G,Calendar!K:K),"")</f>
        <v/>
      </c>
      <c r="AJ2842" s="61" t="str">
        <f>IF(AND(K2842&lt;&gt;"Match of the Day",K2842&lt;&gt;"Match of the Day 2",K2842&lt;&gt;"Match of the Day Repeat"),"",1+MAX($AJ$10:AJ2841))</f>
        <v/>
      </c>
    </row>
    <row r="2843" spans="34:36" x14ac:dyDescent="0.35">
      <c r="AH2843" s="16" t="str">
        <f>IF(AND(B2843="Premier League",E2843="Live"),_xlfn.XLOOKUP(_xlfn.TEXTJOIN(" vs ",,C2843:D2843),Calendar!G:G,Calendar!B:B),IF(AND(B2843="Premier League",E2843="Highlights"),_xlfn.XLOOKUP(H2843,Calendar!O:O,Calendar!N:N,,-1),""))</f>
        <v/>
      </c>
      <c r="AI2843" s="61" t="str">
        <f>IF(AND(AH2843&lt;&gt;"",E2843="Live"),_xlfn.XLOOKUP(_xlfn.TEXTJOIN(" vs ",,C2843:D2843),Calendar!G:G,Calendar!K:K),"")</f>
        <v/>
      </c>
      <c r="AJ2843" s="61" t="str">
        <f>IF(AND(K2843&lt;&gt;"Match of the Day",K2843&lt;&gt;"Match of the Day 2",K2843&lt;&gt;"Match of the Day Repeat"),"",1+MAX($AJ$10:AJ2842))</f>
        <v/>
      </c>
    </row>
    <row r="2844" spans="34:36" x14ac:dyDescent="0.35">
      <c r="AH2844" s="16" t="str">
        <f>IF(AND(B2844="Premier League",E2844="Live"),_xlfn.XLOOKUP(_xlfn.TEXTJOIN(" vs ",,C2844:D2844),Calendar!G:G,Calendar!B:B),IF(AND(B2844="Premier League",E2844="Highlights"),_xlfn.XLOOKUP(H2844,Calendar!O:O,Calendar!N:N,,-1),""))</f>
        <v/>
      </c>
      <c r="AI2844" s="61" t="str">
        <f>IF(AND(AH2844&lt;&gt;"",E2844="Live"),_xlfn.XLOOKUP(_xlfn.TEXTJOIN(" vs ",,C2844:D2844),Calendar!G:G,Calendar!K:K),"")</f>
        <v/>
      </c>
      <c r="AJ2844" s="61" t="str">
        <f>IF(AND(K2844&lt;&gt;"Match of the Day",K2844&lt;&gt;"Match of the Day 2",K2844&lt;&gt;"Match of the Day Repeat"),"",1+MAX($AJ$10:AJ2843))</f>
        <v/>
      </c>
    </row>
    <row r="2845" spans="34:36" x14ac:dyDescent="0.35">
      <c r="AH2845" s="16" t="str">
        <f>IF(AND(B2845="Premier League",E2845="Live"),_xlfn.XLOOKUP(_xlfn.TEXTJOIN(" vs ",,C2845:D2845),Calendar!G:G,Calendar!B:B),IF(AND(B2845="Premier League",E2845="Highlights"),_xlfn.XLOOKUP(H2845,Calendar!O:O,Calendar!N:N,,-1),""))</f>
        <v/>
      </c>
      <c r="AI2845" s="61" t="str">
        <f>IF(AND(AH2845&lt;&gt;"",E2845="Live"),_xlfn.XLOOKUP(_xlfn.TEXTJOIN(" vs ",,C2845:D2845),Calendar!G:G,Calendar!K:K),"")</f>
        <v/>
      </c>
      <c r="AJ2845" s="61" t="str">
        <f>IF(AND(K2845&lt;&gt;"Match of the Day",K2845&lt;&gt;"Match of the Day 2",K2845&lt;&gt;"Match of the Day Repeat"),"",1+MAX($AJ$10:AJ2844))</f>
        <v/>
      </c>
    </row>
    <row r="2846" spans="34:36" x14ac:dyDescent="0.35">
      <c r="AH2846" s="16" t="str">
        <f>IF(AND(B2846="Premier League",E2846="Live"),_xlfn.XLOOKUP(_xlfn.TEXTJOIN(" vs ",,C2846:D2846),Calendar!G:G,Calendar!B:B),IF(AND(B2846="Premier League",E2846="Highlights"),_xlfn.XLOOKUP(H2846,Calendar!O:O,Calendar!N:N,,-1),""))</f>
        <v/>
      </c>
      <c r="AI2846" s="61" t="str">
        <f>IF(AND(AH2846&lt;&gt;"",E2846="Live"),_xlfn.XLOOKUP(_xlfn.TEXTJOIN(" vs ",,C2846:D2846),Calendar!G:G,Calendar!K:K),"")</f>
        <v/>
      </c>
      <c r="AJ2846" s="61" t="str">
        <f>IF(AND(K2846&lt;&gt;"Match of the Day",K2846&lt;&gt;"Match of the Day 2",K2846&lt;&gt;"Match of the Day Repeat"),"",1+MAX($AJ$10:AJ2845))</f>
        <v/>
      </c>
    </row>
    <row r="2847" spans="34:36" x14ac:dyDescent="0.35">
      <c r="AH2847" s="16" t="str">
        <f>IF(AND(B2847="Premier League",E2847="Live"),_xlfn.XLOOKUP(_xlfn.TEXTJOIN(" vs ",,C2847:D2847),Calendar!G:G,Calendar!B:B),IF(AND(B2847="Premier League",E2847="Highlights"),_xlfn.XLOOKUP(H2847,Calendar!O:O,Calendar!N:N,,-1),""))</f>
        <v/>
      </c>
      <c r="AI2847" s="61" t="str">
        <f>IF(AND(AH2847&lt;&gt;"",E2847="Live"),_xlfn.XLOOKUP(_xlfn.TEXTJOIN(" vs ",,C2847:D2847),Calendar!G:G,Calendar!K:K),"")</f>
        <v/>
      </c>
      <c r="AJ2847" s="61" t="str">
        <f>IF(AND(K2847&lt;&gt;"Match of the Day",K2847&lt;&gt;"Match of the Day 2",K2847&lt;&gt;"Match of the Day Repeat"),"",1+MAX($AJ$10:AJ2846))</f>
        <v/>
      </c>
    </row>
    <row r="2848" spans="34:36" x14ac:dyDescent="0.35">
      <c r="AH2848" s="16" t="str">
        <f>IF(AND(B2848="Premier League",E2848="Live"),_xlfn.XLOOKUP(_xlfn.TEXTJOIN(" vs ",,C2848:D2848),Calendar!G:G,Calendar!B:B),IF(AND(B2848="Premier League",E2848="Highlights"),_xlfn.XLOOKUP(H2848,Calendar!O:O,Calendar!N:N,,-1),""))</f>
        <v/>
      </c>
      <c r="AI2848" s="61" t="str">
        <f>IF(AND(AH2848&lt;&gt;"",E2848="Live"),_xlfn.XLOOKUP(_xlfn.TEXTJOIN(" vs ",,C2848:D2848),Calendar!G:G,Calendar!K:K),"")</f>
        <v/>
      </c>
      <c r="AJ2848" s="61" t="str">
        <f>IF(AND(K2848&lt;&gt;"Match of the Day",K2848&lt;&gt;"Match of the Day 2",K2848&lt;&gt;"Match of the Day Repeat"),"",1+MAX($AJ$10:AJ2847))</f>
        <v/>
      </c>
    </row>
    <row r="2849" spans="34:36" x14ac:dyDescent="0.35">
      <c r="AH2849" s="16" t="str">
        <f>IF(AND(B2849="Premier League",E2849="Live"),_xlfn.XLOOKUP(_xlfn.TEXTJOIN(" vs ",,C2849:D2849),Calendar!G:G,Calendar!B:B),IF(AND(B2849="Premier League",E2849="Highlights"),_xlfn.XLOOKUP(H2849,Calendar!O:O,Calendar!N:N,,-1),""))</f>
        <v/>
      </c>
      <c r="AI2849" s="61" t="str">
        <f>IF(AND(AH2849&lt;&gt;"",E2849="Live"),_xlfn.XLOOKUP(_xlfn.TEXTJOIN(" vs ",,C2849:D2849),Calendar!G:G,Calendar!K:K),"")</f>
        <v/>
      </c>
      <c r="AJ2849" s="61" t="str">
        <f>IF(AND(K2849&lt;&gt;"Match of the Day",K2849&lt;&gt;"Match of the Day 2",K2849&lt;&gt;"Match of the Day Repeat"),"",1+MAX($AJ$10:AJ2848))</f>
        <v/>
      </c>
    </row>
    <row r="2850" spans="34:36" x14ac:dyDescent="0.35">
      <c r="AH2850" s="16" t="str">
        <f>IF(AND(B2850="Premier League",E2850="Live"),_xlfn.XLOOKUP(_xlfn.TEXTJOIN(" vs ",,C2850:D2850),Calendar!G:G,Calendar!B:B),IF(AND(B2850="Premier League",E2850="Highlights"),_xlfn.XLOOKUP(H2850,Calendar!O:O,Calendar!N:N,,-1),""))</f>
        <v/>
      </c>
      <c r="AI2850" s="61" t="str">
        <f>IF(AND(AH2850&lt;&gt;"",E2850="Live"),_xlfn.XLOOKUP(_xlfn.TEXTJOIN(" vs ",,C2850:D2850),Calendar!G:G,Calendar!K:K),"")</f>
        <v/>
      </c>
      <c r="AJ2850" s="61" t="str">
        <f>IF(AND(K2850&lt;&gt;"Match of the Day",K2850&lt;&gt;"Match of the Day 2",K2850&lt;&gt;"Match of the Day Repeat"),"",1+MAX($AJ$10:AJ2849))</f>
        <v/>
      </c>
    </row>
    <row r="2851" spans="34:36" x14ac:dyDescent="0.35">
      <c r="AH2851" s="16" t="str">
        <f>IF(AND(B2851="Premier League",E2851="Live"),_xlfn.XLOOKUP(_xlfn.TEXTJOIN(" vs ",,C2851:D2851),Calendar!G:G,Calendar!B:B),IF(AND(B2851="Premier League",E2851="Highlights"),_xlfn.XLOOKUP(H2851,Calendar!O:O,Calendar!N:N,,-1),""))</f>
        <v/>
      </c>
      <c r="AI2851" s="61" t="str">
        <f>IF(AND(AH2851&lt;&gt;"",E2851="Live"),_xlfn.XLOOKUP(_xlfn.TEXTJOIN(" vs ",,C2851:D2851),Calendar!G:G,Calendar!K:K),"")</f>
        <v/>
      </c>
      <c r="AJ2851" s="61" t="str">
        <f>IF(AND(K2851&lt;&gt;"Match of the Day",K2851&lt;&gt;"Match of the Day 2",K2851&lt;&gt;"Match of the Day Repeat"),"",1+MAX($AJ$10:AJ2850))</f>
        <v/>
      </c>
    </row>
    <row r="2852" spans="34:36" x14ac:dyDescent="0.35">
      <c r="AH2852" s="16" t="str">
        <f>IF(AND(B2852="Premier League",E2852="Live"),_xlfn.XLOOKUP(_xlfn.TEXTJOIN(" vs ",,C2852:D2852),Calendar!G:G,Calendar!B:B),IF(AND(B2852="Premier League",E2852="Highlights"),_xlfn.XLOOKUP(H2852,Calendar!O:O,Calendar!N:N,,-1),""))</f>
        <v/>
      </c>
      <c r="AI2852" s="61" t="str">
        <f>IF(AND(AH2852&lt;&gt;"",E2852="Live"),_xlfn.XLOOKUP(_xlfn.TEXTJOIN(" vs ",,C2852:D2852),Calendar!G:G,Calendar!K:K),"")</f>
        <v/>
      </c>
      <c r="AJ2852" s="61" t="str">
        <f>IF(AND(K2852&lt;&gt;"Match of the Day",K2852&lt;&gt;"Match of the Day 2",K2852&lt;&gt;"Match of the Day Repeat"),"",1+MAX($AJ$10:AJ2851))</f>
        <v/>
      </c>
    </row>
    <row r="2853" spans="34:36" x14ac:dyDescent="0.35">
      <c r="AH2853" s="16" t="str">
        <f>IF(AND(B2853="Premier League",E2853="Live"),_xlfn.XLOOKUP(_xlfn.TEXTJOIN(" vs ",,C2853:D2853),Calendar!G:G,Calendar!B:B),IF(AND(B2853="Premier League",E2853="Highlights"),_xlfn.XLOOKUP(H2853,Calendar!O:O,Calendar!N:N,,-1),""))</f>
        <v/>
      </c>
      <c r="AI2853" s="61" t="str">
        <f>IF(AND(AH2853&lt;&gt;"",E2853="Live"),_xlfn.XLOOKUP(_xlfn.TEXTJOIN(" vs ",,C2853:D2853),Calendar!G:G,Calendar!K:K),"")</f>
        <v/>
      </c>
      <c r="AJ2853" s="61" t="str">
        <f>IF(AND(K2853&lt;&gt;"Match of the Day",K2853&lt;&gt;"Match of the Day 2",K2853&lt;&gt;"Match of the Day Repeat"),"",1+MAX($AJ$10:AJ2852))</f>
        <v/>
      </c>
    </row>
    <row r="2854" spans="34:36" x14ac:dyDescent="0.35">
      <c r="AH2854" s="16" t="str">
        <f>IF(AND(B2854="Premier League",E2854="Live"),_xlfn.XLOOKUP(_xlfn.TEXTJOIN(" vs ",,C2854:D2854),Calendar!G:G,Calendar!B:B),IF(AND(B2854="Premier League",E2854="Highlights"),_xlfn.XLOOKUP(H2854,Calendar!O:O,Calendar!N:N,,-1),""))</f>
        <v/>
      </c>
      <c r="AI2854" s="61" t="str">
        <f>IF(AND(AH2854&lt;&gt;"",E2854="Live"),_xlfn.XLOOKUP(_xlfn.TEXTJOIN(" vs ",,C2854:D2854),Calendar!G:G,Calendar!K:K),"")</f>
        <v/>
      </c>
      <c r="AJ2854" s="61" t="str">
        <f>IF(AND(K2854&lt;&gt;"Match of the Day",K2854&lt;&gt;"Match of the Day 2",K2854&lt;&gt;"Match of the Day Repeat"),"",1+MAX($AJ$10:AJ2853))</f>
        <v/>
      </c>
    </row>
    <row r="2855" spans="34:36" x14ac:dyDescent="0.35">
      <c r="AH2855" s="16" t="str">
        <f>IF(AND(B2855="Premier League",E2855="Live"),_xlfn.XLOOKUP(_xlfn.TEXTJOIN(" vs ",,C2855:D2855),Calendar!G:G,Calendar!B:B),IF(AND(B2855="Premier League",E2855="Highlights"),_xlfn.XLOOKUP(H2855,Calendar!O:O,Calendar!N:N,,-1),""))</f>
        <v/>
      </c>
      <c r="AI2855" s="61" t="str">
        <f>IF(AND(AH2855&lt;&gt;"",E2855="Live"),_xlfn.XLOOKUP(_xlfn.TEXTJOIN(" vs ",,C2855:D2855),Calendar!G:G,Calendar!K:K),"")</f>
        <v/>
      </c>
      <c r="AJ2855" s="61" t="str">
        <f>IF(AND(K2855&lt;&gt;"Match of the Day",K2855&lt;&gt;"Match of the Day 2",K2855&lt;&gt;"Match of the Day Repeat"),"",1+MAX($AJ$10:AJ2854))</f>
        <v/>
      </c>
    </row>
    <row r="2856" spans="34:36" x14ac:dyDescent="0.35">
      <c r="AH2856" s="16" t="str">
        <f>IF(AND(B2856="Premier League",E2856="Live"),_xlfn.XLOOKUP(_xlfn.TEXTJOIN(" vs ",,C2856:D2856),Calendar!G:G,Calendar!B:B),IF(AND(B2856="Premier League",E2856="Highlights"),_xlfn.XLOOKUP(H2856,Calendar!O:O,Calendar!N:N,,-1),""))</f>
        <v/>
      </c>
      <c r="AI2856" s="61" t="str">
        <f>IF(AND(AH2856&lt;&gt;"",E2856="Live"),_xlfn.XLOOKUP(_xlfn.TEXTJOIN(" vs ",,C2856:D2856),Calendar!G:G,Calendar!K:K),"")</f>
        <v/>
      </c>
      <c r="AJ2856" s="61" t="str">
        <f>IF(AND(K2856&lt;&gt;"Match of the Day",K2856&lt;&gt;"Match of the Day 2",K2856&lt;&gt;"Match of the Day Repeat"),"",1+MAX($AJ$10:AJ2855))</f>
        <v/>
      </c>
    </row>
    <row r="2857" spans="34:36" x14ac:dyDescent="0.35">
      <c r="AH2857" s="16" t="str">
        <f>IF(AND(B2857="Premier League",E2857="Live"),_xlfn.XLOOKUP(_xlfn.TEXTJOIN(" vs ",,C2857:D2857),Calendar!G:G,Calendar!B:B),IF(AND(B2857="Premier League",E2857="Highlights"),_xlfn.XLOOKUP(H2857,Calendar!O:O,Calendar!N:N,,-1),""))</f>
        <v/>
      </c>
      <c r="AI2857" s="61" t="str">
        <f>IF(AND(AH2857&lt;&gt;"",E2857="Live"),_xlfn.XLOOKUP(_xlfn.TEXTJOIN(" vs ",,C2857:D2857),Calendar!G:G,Calendar!K:K),"")</f>
        <v/>
      </c>
      <c r="AJ2857" s="61" t="str">
        <f>IF(AND(K2857&lt;&gt;"Match of the Day",K2857&lt;&gt;"Match of the Day 2",K2857&lt;&gt;"Match of the Day Repeat"),"",1+MAX($AJ$10:AJ2856))</f>
        <v/>
      </c>
    </row>
    <row r="2858" spans="34:36" x14ac:dyDescent="0.35">
      <c r="AH2858" s="16" t="str">
        <f>IF(AND(B2858="Premier League",E2858="Live"),_xlfn.XLOOKUP(_xlfn.TEXTJOIN(" vs ",,C2858:D2858),Calendar!G:G,Calendar!B:B),IF(AND(B2858="Premier League",E2858="Highlights"),_xlfn.XLOOKUP(H2858,Calendar!O:O,Calendar!N:N,,-1),""))</f>
        <v/>
      </c>
      <c r="AI2858" s="61" t="str">
        <f>IF(AND(AH2858&lt;&gt;"",E2858="Live"),_xlfn.XLOOKUP(_xlfn.TEXTJOIN(" vs ",,C2858:D2858),Calendar!G:G,Calendar!K:K),"")</f>
        <v/>
      </c>
      <c r="AJ2858" s="61" t="str">
        <f>IF(AND(K2858&lt;&gt;"Match of the Day",K2858&lt;&gt;"Match of the Day 2",K2858&lt;&gt;"Match of the Day Repeat"),"",1+MAX($AJ$10:AJ2857))</f>
        <v/>
      </c>
    </row>
    <row r="2859" spans="34:36" x14ac:dyDescent="0.35">
      <c r="AH2859" s="16" t="str">
        <f>IF(AND(B2859="Premier League",E2859="Live"),_xlfn.XLOOKUP(_xlfn.TEXTJOIN(" vs ",,C2859:D2859),Calendar!G:G,Calendar!B:B),IF(AND(B2859="Premier League",E2859="Highlights"),_xlfn.XLOOKUP(H2859,Calendar!O:O,Calendar!N:N,,-1),""))</f>
        <v/>
      </c>
      <c r="AI2859" s="61" t="str">
        <f>IF(AND(AH2859&lt;&gt;"",E2859="Live"),_xlfn.XLOOKUP(_xlfn.TEXTJOIN(" vs ",,C2859:D2859),Calendar!G:G,Calendar!K:K),"")</f>
        <v/>
      </c>
      <c r="AJ2859" s="61" t="str">
        <f>IF(AND(K2859&lt;&gt;"Match of the Day",K2859&lt;&gt;"Match of the Day 2",K2859&lt;&gt;"Match of the Day Repeat"),"",1+MAX($AJ$10:AJ2858))</f>
        <v/>
      </c>
    </row>
    <row r="2860" spans="34:36" x14ac:dyDescent="0.35">
      <c r="AH2860" s="16" t="str">
        <f>IF(AND(B2860="Premier League",E2860="Live"),_xlfn.XLOOKUP(_xlfn.TEXTJOIN(" vs ",,C2860:D2860),Calendar!G:G,Calendar!B:B),IF(AND(B2860="Premier League",E2860="Highlights"),_xlfn.XLOOKUP(H2860,Calendar!O:O,Calendar!N:N,,-1),""))</f>
        <v/>
      </c>
      <c r="AI2860" s="61" t="str">
        <f>IF(AND(AH2860&lt;&gt;"",E2860="Live"),_xlfn.XLOOKUP(_xlfn.TEXTJOIN(" vs ",,C2860:D2860),Calendar!G:G,Calendar!K:K),"")</f>
        <v/>
      </c>
      <c r="AJ2860" s="61" t="str">
        <f>IF(AND(K2860&lt;&gt;"Match of the Day",K2860&lt;&gt;"Match of the Day 2",K2860&lt;&gt;"Match of the Day Repeat"),"",1+MAX($AJ$10:AJ2859))</f>
        <v/>
      </c>
    </row>
    <row r="2861" spans="34:36" x14ac:dyDescent="0.35">
      <c r="AH2861" s="16" t="str">
        <f>IF(AND(B2861="Premier League",E2861="Live"),_xlfn.XLOOKUP(_xlfn.TEXTJOIN(" vs ",,C2861:D2861),Calendar!G:G,Calendar!B:B),IF(AND(B2861="Premier League",E2861="Highlights"),_xlfn.XLOOKUP(H2861,Calendar!O:O,Calendar!N:N,,-1),""))</f>
        <v/>
      </c>
      <c r="AI2861" s="61" t="str">
        <f>IF(AND(AH2861&lt;&gt;"",E2861="Live"),_xlfn.XLOOKUP(_xlfn.TEXTJOIN(" vs ",,C2861:D2861),Calendar!G:G,Calendar!K:K),"")</f>
        <v/>
      </c>
      <c r="AJ2861" s="61" t="str">
        <f>IF(AND(K2861&lt;&gt;"Match of the Day",K2861&lt;&gt;"Match of the Day 2",K2861&lt;&gt;"Match of the Day Repeat"),"",1+MAX($AJ$10:AJ2860))</f>
        <v/>
      </c>
    </row>
    <row r="2862" spans="34:36" x14ac:dyDescent="0.35">
      <c r="AH2862" s="16" t="str">
        <f>IF(AND(B2862="Premier League",E2862="Live"),_xlfn.XLOOKUP(_xlfn.TEXTJOIN(" vs ",,C2862:D2862),Calendar!G:G,Calendar!B:B),IF(AND(B2862="Premier League",E2862="Highlights"),_xlfn.XLOOKUP(H2862,Calendar!O:O,Calendar!N:N,,-1),""))</f>
        <v/>
      </c>
      <c r="AI2862" s="61" t="str">
        <f>IF(AND(AH2862&lt;&gt;"",E2862="Live"),_xlfn.XLOOKUP(_xlfn.TEXTJOIN(" vs ",,C2862:D2862),Calendar!G:G,Calendar!K:K),"")</f>
        <v/>
      </c>
      <c r="AJ2862" s="61" t="str">
        <f>IF(AND(K2862&lt;&gt;"Match of the Day",K2862&lt;&gt;"Match of the Day 2",K2862&lt;&gt;"Match of the Day Repeat"),"",1+MAX($AJ$10:AJ2861))</f>
        <v/>
      </c>
    </row>
    <row r="2863" spans="34:36" x14ac:dyDescent="0.35">
      <c r="AH2863" s="16" t="str">
        <f>IF(AND(B2863="Premier League",E2863="Live"),_xlfn.XLOOKUP(_xlfn.TEXTJOIN(" vs ",,C2863:D2863),Calendar!G:G,Calendar!B:B),IF(AND(B2863="Premier League",E2863="Highlights"),_xlfn.XLOOKUP(H2863,Calendar!O:O,Calendar!N:N,,-1),""))</f>
        <v/>
      </c>
      <c r="AI2863" s="61" t="str">
        <f>IF(AND(AH2863&lt;&gt;"",E2863="Live"),_xlfn.XLOOKUP(_xlfn.TEXTJOIN(" vs ",,C2863:D2863),Calendar!G:G,Calendar!K:K),"")</f>
        <v/>
      </c>
      <c r="AJ2863" s="61" t="str">
        <f>IF(AND(K2863&lt;&gt;"Match of the Day",K2863&lt;&gt;"Match of the Day 2",K2863&lt;&gt;"Match of the Day Repeat"),"",1+MAX($AJ$10:AJ2862))</f>
        <v/>
      </c>
    </row>
    <row r="2864" spans="34:36" x14ac:dyDescent="0.35">
      <c r="AH2864" s="16" t="str">
        <f>IF(AND(B2864="Premier League",E2864="Live"),_xlfn.XLOOKUP(_xlfn.TEXTJOIN(" vs ",,C2864:D2864),Calendar!G:G,Calendar!B:B),IF(AND(B2864="Premier League",E2864="Highlights"),_xlfn.XLOOKUP(H2864,Calendar!O:O,Calendar!N:N,,-1),""))</f>
        <v/>
      </c>
      <c r="AI2864" s="61" t="str">
        <f>IF(AND(AH2864&lt;&gt;"",E2864="Live"),_xlfn.XLOOKUP(_xlfn.TEXTJOIN(" vs ",,C2864:D2864),Calendar!G:G,Calendar!K:K),"")</f>
        <v/>
      </c>
      <c r="AJ2864" s="61" t="str">
        <f>IF(AND(K2864&lt;&gt;"Match of the Day",K2864&lt;&gt;"Match of the Day 2",K2864&lt;&gt;"Match of the Day Repeat"),"",1+MAX($AJ$10:AJ2863))</f>
        <v/>
      </c>
    </row>
    <row r="2865" spans="34:36" x14ac:dyDescent="0.35">
      <c r="AH2865" s="16" t="str">
        <f>IF(AND(B2865="Premier League",E2865="Live"),_xlfn.XLOOKUP(_xlfn.TEXTJOIN(" vs ",,C2865:D2865),Calendar!G:G,Calendar!B:B),IF(AND(B2865="Premier League",E2865="Highlights"),_xlfn.XLOOKUP(H2865,Calendar!O:O,Calendar!N:N,,-1),""))</f>
        <v/>
      </c>
      <c r="AI2865" s="61" t="str">
        <f>IF(AND(AH2865&lt;&gt;"",E2865="Live"),_xlfn.XLOOKUP(_xlfn.TEXTJOIN(" vs ",,C2865:D2865),Calendar!G:G,Calendar!K:K),"")</f>
        <v/>
      </c>
      <c r="AJ2865" s="61" t="str">
        <f>IF(AND(K2865&lt;&gt;"Match of the Day",K2865&lt;&gt;"Match of the Day 2",K2865&lt;&gt;"Match of the Day Repeat"),"",1+MAX($AJ$10:AJ2864))</f>
        <v/>
      </c>
    </row>
    <row r="2866" spans="34:36" x14ac:dyDescent="0.35">
      <c r="AH2866" s="16" t="str">
        <f>IF(AND(B2866="Premier League",E2866="Live"),_xlfn.XLOOKUP(_xlfn.TEXTJOIN(" vs ",,C2866:D2866),Calendar!G:G,Calendar!B:B),IF(AND(B2866="Premier League",E2866="Highlights"),_xlfn.XLOOKUP(H2866,Calendar!O:O,Calendar!N:N,,-1),""))</f>
        <v/>
      </c>
      <c r="AI2866" s="61" t="str">
        <f>IF(AND(AH2866&lt;&gt;"",E2866="Live"),_xlfn.XLOOKUP(_xlfn.TEXTJOIN(" vs ",,C2866:D2866),Calendar!G:G,Calendar!K:K),"")</f>
        <v/>
      </c>
      <c r="AJ2866" s="61" t="str">
        <f>IF(AND(K2866&lt;&gt;"Match of the Day",K2866&lt;&gt;"Match of the Day 2",K2866&lt;&gt;"Match of the Day Repeat"),"",1+MAX($AJ$10:AJ2865))</f>
        <v/>
      </c>
    </row>
    <row r="2867" spans="34:36" x14ac:dyDescent="0.35">
      <c r="AH2867" s="16" t="str">
        <f>IF(AND(B2867="Premier League",E2867="Live"),_xlfn.XLOOKUP(_xlfn.TEXTJOIN(" vs ",,C2867:D2867),Calendar!G:G,Calendar!B:B),IF(AND(B2867="Premier League",E2867="Highlights"),_xlfn.XLOOKUP(H2867,Calendar!O:O,Calendar!N:N,,-1),""))</f>
        <v/>
      </c>
      <c r="AI2867" s="61" t="str">
        <f>IF(AND(AH2867&lt;&gt;"",E2867="Live"),_xlfn.XLOOKUP(_xlfn.TEXTJOIN(" vs ",,C2867:D2867),Calendar!G:G,Calendar!K:K),"")</f>
        <v/>
      </c>
      <c r="AJ2867" s="61" t="str">
        <f>IF(AND(K2867&lt;&gt;"Match of the Day",K2867&lt;&gt;"Match of the Day 2",K2867&lt;&gt;"Match of the Day Repeat"),"",1+MAX($AJ$10:AJ2866))</f>
        <v/>
      </c>
    </row>
    <row r="2868" spans="34:36" x14ac:dyDescent="0.35">
      <c r="AH2868" s="16" t="str">
        <f>IF(AND(B2868="Premier League",E2868="Live"),_xlfn.XLOOKUP(_xlfn.TEXTJOIN(" vs ",,C2868:D2868),Calendar!G:G,Calendar!B:B),IF(AND(B2868="Premier League",E2868="Highlights"),_xlfn.XLOOKUP(H2868,Calendar!O:O,Calendar!N:N,,-1),""))</f>
        <v/>
      </c>
      <c r="AI2868" s="61" t="str">
        <f>IF(AND(AH2868&lt;&gt;"",E2868="Live"),_xlfn.XLOOKUP(_xlfn.TEXTJOIN(" vs ",,C2868:D2868),Calendar!G:G,Calendar!K:K),"")</f>
        <v/>
      </c>
      <c r="AJ2868" s="61" t="str">
        <f>IF(AND(K2868&lt;&gt;"Match of the Day",K2868&lt;&gt;"Match of the Day 2",K2868&lt;&gt;"Match of the Day Repeat"),"",1+MAX($AJ$10:AJ2867))</f>
        <v/>
      </c>
    </row>
    <row r="2869" spans="34:36" x14ac:dyDescent="0.35">
      <c r="AH2869" s="16" t="str">
        <f>IF(AND(B2869="Premier League",E2869="Live"),_xlfn.XLOOKUP(_xlfn.TEXTJOIN(" vs ",,C2869:D2869),Calendar!G:G,Calendar!B:B),IF(AND(B2869="Premier League",E2869="Highlights"),_xlfn.XLOOKUP(H2869,Calendar!O:O,Calendar!N:N,,-1),""))</f>
        <v/>
      </c>
      <c r="AI2869" s="61" t="str">
        <f>IF(AND(AH2869&lt;&gt;"",E2869="Live"),_xlfn.XLOOKUP(_xlfn.TEXTJOIN(" vs ",,C2869:D2869),Calendar!G:G,Calendar!K:K),"")</f>
        <v/>
      </c>
      <c r="AJ2869" s="61" t="str">
        <f>IF(AND(K2869&lt;&gt;"Match of the Day",K2869&lt;&gt;"Match of the Day 2",K2869&lt;&gt;"Match of the Day Repeat"),"",1+MAX($AJ$10:AJ2868))</f>
        <v/>
      </c>
    </row>
    <row r="2870" spans="34:36" x14ac:dyDescent="0.35">
      <c r="AH2870" s="16" t="str">
        <f>IF(AND(B2870="Premier League",E2870="Live"),_xlfn.XLOOKUP(_xlfn.TEXTJOIN(" vs ",,C2870:D2870),Calendar!G:G,Calendar!B:B),IF(AND(B2870="Premier League",E2870="Highlights"),_xlfn.XLOOKUP(H2870,Calendar!O:O,Calendar!N:N,,-1),""))</f>
        <v/>
      </c>
      <c r="AI2870" s="61" t="str">
        <f>IF(AND(AH2870&lt;&gt;"",E2870="Live"),_xlfn.XLOOKUP(_xlfn.TEXTJOIN(" vs ",,C2870:D2870),Calendar!G:G,Calendar!K:K),"")</f>
        <v/>
      </c>
      <c r="AJ2870" s="61" t="str">
        <f>IF(AND(K2870&lt;&gt;"Match of the Day",K2870&lt;&gt;"Match of the Day 2",K2870&lt;&gt;"Match of the Day Repeat"),"",1+MAX($AJ$10:AJ2869))</f>
        <v/>
      </c>
    </row>
    <row r="2871" spans="34:36" x14ac:dyDescent="0.35">
      <c r="AH2871" s="16" t="str">
        <f>IF(AND(B2871="Premier League",E2871="Live"),_xlfn.XLOOKUP(_xlfn.TEXTJOIN(" vs ",,C2871:D2871),Calendar!G:G,Calendar!B:B),IF(AND(B2871="Premier League",E2871="Highlights"),_xlfn.XLOOKUP(H2871,Calendar!O:O,Calendar!N:N,,-1),""))</f>
        <v/>
      </c>
      <c r="AI2871" s="61" t="str">
        <f>IF(AND(AH2871&lt;&gt;"",E2871="Live"),_xlfn.XLOOKUP(_xlfn.TEXTJOIN(" vs ",,C2871:D2871),Calendar!G:G,Calendar!K:K),"")</f>
        <v/>
      </c>
      <c r="AJ2871" s="61" t="str">
        <f>IF(AND(K2871&lt;&gt;"Match of the Day",K2871&lt;&gt;"Match of the Day 2",K2871&lt;&gt;"Match of the Day Repeat"),"",1+MAX($AJ$10:AJ2870))</f>
        <v/>
      </c>
    </row>
    <row r="2872" spans="34:36" x14ac:dyDescent="0.35">
      <c r="AH2872" s="16" t="str">
        <f>IF(AND(B2872="Premier League",E2872="Live"),_xlfn.XLOOKUP(_xlfn.TEXTJOIN(" vs ",,C2872:D2872),Calendar!G:G,Calendar!B:B),IF(AND(B2872="Premier League",E2872="Highlights"),_xlfn.XLOOKUP(H2872,Calendar!O:O,Calendar!N:N,,-1),""))</f>
        <v/>
      </c>
      <c r="AI2872" s="61" t="str">
        <f>IF(AND(AH2872&lt;&gt;"",E2872="Live"),_xlfn.XLOOKUP(_xlfn.TEXTJOIN(" vs ",,C2872:D2872),Calendar!G:G,Calendar!K:K),"")</f>
        <v/>
      </c>
      <c r="AJ2872" s="61" t="str">
        <f>IF(AND(K2872&lt;&gt;"Match of the Day",K2872&lt;&gt;"Match of the Day 2",K2872&lt;&gt;"Match of the Day Repeat"),"",1+MAX($AJ$10:AJ2871))</f>
        <v/>
      </c>
    </row>
    <row r="2873" spans="34:36" x14ac:dyDescent="0.35">
      <c r="AH2873" s="16" t="str">
        <f>IF(AND(B2873="Premier League",E2873="Live"),_xlfn.XLOOKUP(_xlfn.TEXTJOIN(" vs ",,C2873:D2873),Calendar!G:G,Calendar!B:B),IF(AND(B2873="Premier League",E2873="Highlights"),_xlfn.XLOOKUP(H2873,Calendar!O:O,Calendar!N:N,,-1),""))</f>
        <v/>
      </c>
      <c r="AI2873" s="61" t="str">
        <f>IF(AND(AH2873&lt;&gt;"",E2873="Live"),_xlfn.XLOOKUP(_xlfn.TEXTJOIN(" vs ",,C2873:D2873),Calendar!G:G,Calendar!K:K),"")</f>
        <v/>
      </c>
      <c r="AJ2873" s="61" t="str">
        <f>IF(AND(K2873&lt;&gt;"Match of the Day",K2873&lt;&gt;"Match of the Day 2",K2873&lt;&gt;"Match of the Day Repeat"),"",1+MAX($AJ$10:AJ2872))</f>
        <v/>
      </c>
    </row>
    <row r="2874" spans="34:36" x14ac:dyDescent="0.35">
      <c r="AH2874" s="16" t="str">
        <f>IF(AND(B2874="Premier League",E2874="Live"),_xlfn.XLOOKUP(_xlfn.TEXTJOIN(" vs ",,C2874:D2874),Calendar!G:G,Calendar!B:B),IF(AND(B2874="Premier League",E2874="Highlights"),_xlfn.XLOOKUP(H2874,Calendar!O:O,Calendar!N:N,,-1),""))</f>
        <v/>
      </c>
      <c r="AI2874" s="61" t="str">
        <f>IF(AND(AH2874&lt;&gt;"",E2874="Live"),_xlfn.XLOOKUP(_xlfn.TEXTJOIN(" vs ",,C2874:D2874),Calendar!G:G,Calendar!K:K),"")</f>
        <v/>
      </c>
      <c r="AJ2874" s="61" t="str">
        <f>IF(AND(K2874&lt;&gt;"Match of the Day",K2874&lt;&gt;"Match of the Day 2",K2874&lt;&gt;"Match of the Day Repeat"),"",1+MAX($AJ$10:AJ2873))</f>
        <v/>
      </c>
    </row>
    <row r="2875" spans="34:36" x14ac:dyDescent="0.35">
      <c r="AH2875" s="16" t="str">
        <f>IF(AND(B2875="Premier League",E2875="Live"),_xlfn.XLOOKUP(_xlfn.TEXTJOIN(" vs ",,C2875:D2875),Calendar!G:G,Calendar!B:B),IF(AND(B2875="Premier League",E2875="Highlights"),_xlfn.XLOOKUP(H2875,Calendar!O:O,Calendar!N:N,,-1),""))</f>
        <v/>
      </c>
      <c r="AI2875" s="61" t="str">
        <f>IF(AND(AH2875&lt;&gt;"",E2875="Live"),_xlfn.XLOOKUP(_xlfn.TEXTJOIN(" vs ",,C2875:D2875),Calendar!G:G,Calendar!K:K),"")</f>
        <v/>
      </c>
      <c r="AJ2875" s="61" t="str">
        <f>IF(AND(K2875&lt;&gt;"Match of the Day",K2875&lt;&gt;"Match of the Day 2",K2875&lt;&gt;"Match of the Day Repeat"),"",1+MAX($AJ$10:AJ2874))</f>
        <v/>
      </c>
    </row>
    <row r="2876" spans="34:36" x14ac:dyDescent="0.35">
      <c r="AH2876" s="16" t="str">
        <f>IF(AND(B2876="Premier League",E2876="Live"),_xlfn.XLOOKUP(_xlfn.TEXTJOIN(" vs ",,C2876:D2876),Calendar!G:G,Calendar!B:B),IF(AND(B2876="Premier League",E2876="Highlights"),_xlfn.XLOOKUP(H2876,Calendar!O:O,Calendar!N:N,,-1),""))</f>
        <v/>
      </c>
      <c r="AI2876" s="61" t="str">
        <f>IF(AND(AH2876&lt;&gt;"",E2876="Live"),_xlfn.XLOOKUP(_xlfn.TEXTJOIN(" vs ",,C2876:D2876),Calendar!G:G,Calendar!K:K),"")</f>
        <v/>
      </c>
      <c r="AJ2876" s="61" t="str">
        <f>IF(AND(K2876&lt;&gt;"Match of the Day",K2876&lt;&gt;"Match of the Day 2",K2876&lt;&gt;"Match of the Day Repeat"),"",1+MAX($AJ$10:AJ2875))</f>
        <v/>
      </c>
    </row>
    <row r="2877" spans="34:36" x14ac:dyDescent="0.35">
      <c r="AH2877" s="16" t="str">
        <f>IF(AND(B2877="Premier League",E2877="Live"),_xlfn.XLOOKUP(_xlfn.TEXTJOIN(" vs ",,C2877:D2877),Calendar!G:G,Calendar!B:B),IF(AND(B2877="Premier League",E2877="Highlights"),_xlfn.XLOOKUP(H2877,Calendar!O:O,Calendar!N:N,,-1),""))</f>
        <v/>
      </c>
      <c r="AI2877" s="61" t="str">
        <f>IF(AND(AH2877&lt;&gt;"",E2877="Live"),_xlfn.XLOOKUP(_xlfn.TEXTJOIN(" vs ",,C2877:D2877),Calendar!G:G,Calendar!K:K),"")</f>
        <v/>
      </c>
      <c r="AJ2877" s="61" t="str">
        <f>IF(AND(K2877&lt;&gt;"Match of the Day",K2877&lt;&gt;"Match of the Day 2",K2877&lt;&gt;"Match of the Day Repeat"),"",1+MAX($AJ$10:AJ2876))</f>
        <v/>
      </c>
    </row>
    <row r="2878" spans="34:36" x14ac:dyDescent="0.35">
      <c r="AH2878" s="16" t="str">
        <f>IF(AND(B2878="Premier League",E2878="Live"),_xlfn.XLOOKUP(_xlfn.TEXTJOIN(" vs ",,C2878:D2878),Calendar!G:G,Calendar!B:B),IF(AND(B2878="Premier League",E2878="Highlights"),_xlfn.XLOOKUP(H2878,Calendar!O:O,Calendar!N:N,,-1),""))</f>
        <v/>
      </c>
      <c r="AI2878" s="61" t="str">
        <f>IF(AND(AH2878&lt;&gt;"",E2878="Live"),_xlfn.XLOOKUP(_xlfn.TEXTJOIN(" vs ",,C2878:D2878),Calendar!G:G,Calendar!K:K),"")</f>
        <v/>
      </c>
      <c r="AJ2878" s="61" t="str">
        <f>IF(AND(K2878&lt;&gt;"Match of the Day",K2878&lt;&gt;"Match of the Day 2",K2878&lt;&gt;"Match of the Day Repeat"),"",1+MAX($AJ$10:AJ2877))</f>
        <v/>
      </c>
    </row>
    <row r="2879" spans="34:36" x14ac:dyDescent="0.35">
      <c r="AH2879" s="16" t="str">
        <f>IF(AND(B2879="Premier League",E2879="Live"),_xlfn.XLOOKUP(_xlfn.TEXTJOIN(" vs ",,C2879:D2879),Calendar!G:G,Calendar!B:B),IF(AND(B2879="Premier League",E2879="Highlights"),_xlfn.XLOOKUP(H2879,Calendar!O:O,Calendar!N:N,,-1),""))</f>
        <v/>
      </c>
      <c r="AI2879" s="61" t="str">
        <f>IF(AND(AH2879&lt;&gt;"",E2879="Live"),_xlfn.XLOOKUP(_xlfn.TEXTJOIN(" vs ",,C2879:D2879),Calendar!G:G,Calendar!K:K),"")</f>
        <v/>
      </c>
      <c r="AJ2879" s="61" t="str">
        <f>IF(AND(K2879&lt;&gt;"Match of the Day",K2879&lt;&gt;"Match of the Day 2",K2879&lt;&gt;"Match of the Day Repeat"),"",1+MAX($AJ$10:AJ2878))</f>
        <v/>
      </c>
    </row>
    <row r="2880" spans="34:36" x14ac:dyDescent="0.35">
      <c r="AH2880" s="16" t="str">
        <f>IF(AND(B2880="Premier League",E2880="Live"),_xlfn.XLOOKUP(_xlfn.TEXTJOIN(" vs ",,C2880:D2880),Calendar!G:G,Calendar!B:B),IF(AND(B2880="Premier League",E2880="Highlights"),_xlfn.XLOOKUP(H2880,Calendar!O:O,Calendar!N:N,,-1),""))</f>
        <v/>
      </c>
      <c r="AI2880" s="61" t="str">
        <f>IF(AND(AH2880&lt;&gt;"",E2880="Live"),_xlfn.XLOOKUP(_xlfn.TEXTJOIN(" vs ",,C2880:D2880),Calendar!G:G,Calendar!K:K),"")</f>
        <v/>
      </c>
      <c r="AJ2880" s="61" t="str">
        <f>IF(AND(K2880&lt;&gt;"Match of the Day",K2880&lt;&gt;"Match of the Day 2",K2880&lt;&gt;"Match of the Day Repeat"),"",1+MAX($AJ$10:AJ2879))</f>
        <v/>
      </c>
    </row>
    <row r="2881" spans="34:36" x14ac:dyDescent="0.35">
      <c r="AH2881" s="16" t="str">
        <f>IF(AND(B2881="Premier League",E2881="Live"),_xlfn.XLOOKUP(_xlfn.TEXTJOIN(" vs ",,C2881:D2881),Calendar!G:G,Calendar!B:B),IF(AND(B2881="Premier League",E2881="Highlights"),_xlfn.XLOOKUP(H2881,Calendar!O:O,Calendar!N:N,,-1),""))</f>
        <v/>
      </c>
      <c r="AI2881" s="61" t="str">
        <f>IF(AND(AH2881&lt;&gt;"",E2881="Live"),_xlfn.XLOOKUP(_xlfn.TEXTJOIN(" vs ",,C2881:D2881),Calendar!G:G,Calendar!K:K),"")</f>
        <v/>
      </c>
      <c r="AJ2881" s="61" t="str">
        <f>IF(AND(K2881&lt;&gt;"Match of the Day",K2881&lt;&gt;"Match of the Day 2",K2881&lt;&gt;"Match of the Day Repeat"),"",1+MAX($AJ$10:AJ2880))</f>
        <v/>
      </c>
    </row>
    <row r="2882" spans="34:36" x14ac:dyDescent="0.35">
      <c r="AH2882" s="16" t="str">
        <f>IF(AND(B2882="Premier League",E2882="Live"),_xlfn.XLOOKUP(_xlfn.TEXTJOIN(" vs ",,C2882:D2882),Calendar!G:G,Calendar!B:B),IF(AND(B2882="Premier League",E2882="Highlights"),_xlfn.XLOOKUP(H2882,Calendar!O:O,Calendar!N:N,,-1),""))</f>
        <v/>
      </c>
      <c r="AI2882" s="61" t="str">
        <f>IF(AND(AH2882&lt;&gt;"",E2882="Live"),_xlfn.XLOOKUP(_xlfn.TEXTJOIN(" vs ",,C2882:D2882),Calendar!G:G,Calendar!K:K),"")</f>
        <v/>
      </c>
      <c r="AJ2882" s="61" t="str">
        <f>IF(AND(K2882&lt;&gt;"Match of the Day",K2882&lt;&gt;"Match of the Day 2",K2882&lt;&gt;"Match of the Day Repeat"),"",1+MAX($AJ$10:AJ2881))</f>
        <v/>
      </c>
    </row>
    <row r="2883" spans="34:36" x14ac:dyDescent="0.35">
      <c r="AH2883" s="16" t="str">
        <f>IF(AND(B2883="Premier League",E2883="Live"),_xlfn.XLOOKUP(_xlfn.TEXTJOIN(" vs ",,C2883:D2883),Calendar!G:G,Calendar!B:B),IF(AND(B2883="Premier League",E2883="Highlights"),_xlfn.XLOOKUP(H2883,Calendar!O:O,Calendar!N:N,,-1),""))</f>
        <v/>
      </c>
      <c r="AI2883" s="61" t="str">
        <f>IF(AND(AH2883&lt;&gt;"",E2883="Live"),_xlfn.XLOOKUP(_xlfn.TEXTJOIN(" vs ",,C2883:D2883),Calendar!G:G,Calendar!K:K),"")</f>
        <v/>
      </c>
      <c r="AJ2883" s="61" t="str">
        <f>IF(AND(K2883&lt;&gt;"Match of the Day",K2883&lt;&gt;"Match of the Day 2",K2883&lt;&gt;"Match of the Day Repeat"),"",1+MAX($AJ$10:AJ2882))</f>
        <v/>
      </c>
    </row>
    <row r="2884" spans="34:36" x14ac:dyDescent="0.35">
      <c r="AH2884" s="16" t="str">
        <f>IF(AND(B2884="Premier League",E2884="Live"),_xlfn.XLOOKUP(_xlfn.TEXTJOIN(" vs ",,C2884:D2884),Calendar!G:G,Calendar!B:B),IF(AND(B2884="Premier League",E2884="Highlights"),_xlfn.XLOOKUP(H2884,Calendar!O:O,Calendar!N:N,,-1),""))</f>
        <v/>
      </c>
      <c r="AI2884" s="61" t="str">
        <f>IF(AND(AH2884&lt;&gt;"",E2884="Live"),_xlfn.XLOOKUP(_xlfn.TEXTJOIN(" vs ",,C2884:D2884),Calendar!G:G,Calendar!K:K),"")</f>
        <v/>
      </c>
      <c r="AJ2884" s="61" t="str">
        <f>IF(AND(K2884&lt;&gt;"Match of the Day",K2884&lt;&gt;"Match of the Day 2",K2884&lt;&gt;"Match of the Day Repeat"),"",1+MAX($AJ$10:AJ2883))</f>
        <v/>
      </c>
    </row>
    <row r="2885" spans="34:36" x14ac:dyDescent="0.35">
      <c r="AH2885" s="16" t="str">
        <f>IF(AND(B2885="Premier League",E2885="Live"),_xlfn.XLOOKUP(_xlfn.TEXTJOIN(" vs ",,C2885:D2885),Calendar!G:G,Calendar!B:B),IF(AND(B2885="Premier League",E2885="Highlights"),_xlfn.XLOOKUP(H2885,Calendar!O:O,Calendar!N:N,,-1),""))</f>
        <v/>
      </c>
      <c r="AI2885" s="61" t="str">
        <f>IF(AND(AH2885&lt;&gt;"",E2885="Live"),_xlfn.XLOOKUP(_xlfn.TEXTJOIN(" vs ",,C2885:D2885),Calendar!G:G,Calendar!K:K),"")</f>
        <v/>
      </c>
      <c r="AJ2885" s="61" t="str">
        <f>IF(AND(K2885&lt;&gt;"Match of the Day",K2885&lt;&gt;"Match of the Day 2",K2885&lt;&gt;"Match of the Day Repeat"),"",1+MAX($AJ$10:AJ2884))</f>
        <v/>
      </c>
    </row>
    <row r="2886" spans="34:36" x14ac:dyDescent="0.35">
      <c r="AH2886" s="16" t="str">
        <f>IF(AND(B2886="Premier League",E2886="Live"),_xlfn.XLOOKUP(_xlfn.TEXTJOIN(" vs ",,C2886:D2886),Calendar!G:G,Calendar!B:B),IF(AND(B2886="Premier League",E2886="Highlights"),_xlfn.XLOOKUP(H2886,Calendar!O:O,Calendar!N:N,,-1),""))</f>
        <v/>
      </c>
      <c r="AI2886" s="61" t="str">
        <f>IF(AND(AH2886&lt;&gt;"",E2886="Live"),_xlfn.XLOOKUP(_xlfn.TEXTJOIN(" vs ",,C2886:D2886),Calendar!G:G,Calendar!K:K),"")</f>
        <v/>
      </c>
      <c r="AJ2886" s="61" t="str">
        <f>IF(AND(K2886&lt;&gt;"Match of the Day",K2886&lt;&gt;"Match of the Day 2",K2886&lt;&gt;"Match of the Day Repeat"),"",1+MAX($AJ$10:AJ2885))</f>
        <v/>
      </c>
    </row>
    <row r="2887" spans="34:36" x14ac:dyDescent="0.35">
      <c r="AH2887" s="16" t="str">
        <f>IF(AND(B2887="Premier League",E2887="Live"),_xlfn.XLOOKUP(_xlfn.TEXTJOIN(" vs ",,C2887:D2887),Calendar!G:G,Calendar!B:B),IF(AND(B2887="Premier League",E2887="Highlights"),_xlfn.XLOOKUP(H2887,Calendar!O:O,Calendar!N:N,,-1),""))</f>
        <v/>
      </c>
      <c r="AI2887" s="61" t="str">
        <f>IF(AND(AH2887&lt;&gt;"",E2887="Live"),_xlfn.XLOOKUP(_xlfn.TEXTJOIN(" vs ",,C2887:D2887),Calendar!G:G,Calendar!K:K),"")</f>
        <v/>
      </c>
      <c r="AJ2887" s="61" t="str">
        <f>IF(AND(K2887&lt;&gt;"Match of the Day",K2887&lt;&gt;"Match of the Day 2",K2887&lt;&gt;"Match of the Day Repeat"),"",1+MAX($AJ$10:AJ2886))</f>
        <v/>
      </c>
    </row>
    <row r="2888" spans="34:36" x14ac:dyDescent="0.35">
      <c r="AH2888" s="16" t="str">
        <f>IF(AND(B2888="Premier League",E2888="Live"),_xlfn.XLOOKUP(_xlfn.TEXTJOIN(" vs ",,C2888:D2888),Calendar!G:G,Calendar!B:B),IF(AND(B2888="Premier League",E2888="Highlights"),_xlfn.XLOOKUP(H2888,Calendar!O:O,Calendar!N:N,,-1),""))</f>
        <v/>
      </c>
      <c r="AI2888" s="61" t="str">
        <f>IF(AND(AH2888&lt;&gt;"",E2888="Live"),_xlfn.XLOOKUP(_xlfn.TEXTJOIN(" vs ",,C2888:D2888),Calendar!G:G,Calendar!K:K),"")</f>
        <v/>
      </c>
      <c r="AJ2888" s="61" t="str">
        <f>IF(AND(K2888&lt;&gt;"Match of the Day",K2888&lt;&gt;"Match of the Day 2",K2888&lt;&gt;"Match of the Day Repeat"),"",1+MAX($AJ$10:AJ2887))</f>
        <v/>
      </c>
    </row>
    <row r="2889" spans="34:36" x14ac:dyDescent="0.35">
      <c r="AH2889" s="16" t="str">
        <f>IF(AND(B2889="Premier League",E2889="Live"),_xlfn.XLOOKUP(_xlfn.TEXTJOIN(" vs ",,C2889:D2889),Calendar!G:G,Calendar!B:B),IF(AND(B2889="Premier League",E2889="Highlights"),_xlfn.XLOOKUP(H2889,Calendar!O:O,Calendar!N:N,,-1),""))</f>
        <v/>
      </c>
      <c r="AI2889" s="61" t="str">
        <f>IF(AND(AH2889&lt;&gt;"",E2889="Live"),_xlfn.XLOOKUP(_xlfn.TEXTJOIN(" vs ",,C2889:D2889),Calendar!G:G,Calendar!K:K),"")</f>
        <v/>
      </c>
      <c r="AJ2889" s="61" t="str">
        <f>IF(AND(K2889&lt;&gt;"Match of the Day",K2889&lt;&gt;"Match of the Day 2",K2889&lt;&gt;"Match of the Day Repeat"),"",1+MAX($AJ$10:AJ2888))</f>
        <v/>
      </c>
    </row>
    <row r="2890" spans="34:36" x14ac:dyDescent="0.35">
      <c r="AH2890" s="16" t="str">
        <f>IF(AND(B2890="Premier League",E2890="Live"),_xlfn.XLOOKUP(_xlfn.TEXTJOIN(" vs ",,C2890:D2890),Calendar!G:G,Calendar!B:B),IF(AND(B2890="Premier League",E2890="Highlights"),_xlfn.XLOOKUP(H2890,Calendar!O:O,Calendar!N:N,,-1),""))</f>
        <v/>
      </c>
      <c r="AI2890" s="61" t="str">
        <f>IF(AND(AH2890&lt;&gt;"",E2890="Live"),_xlfn.XLOOKUP(_xlfn.TEXTJOIN(" vs ",,C2890:D2890),Calendar!G:G,Calendar!K:K),"")</f>
        <v/>
      </c>
      <c r="AJ2890" s="61" t="str">
        <f>IF(AND(K2890&lt;&gt;"Match of the Day",K2890&lt;&gt;"Match of the Day 2",K2890&lt;&gt;"Match of the Day Repeat"),"",1+MAX($AJ$10:AJ2889))</f>
        <v/>
      </c>
    </row>
    <row r="2891" spans="34:36" x14ac:dyDescent="0.35">
      <c r="AH2891" s="16" t="str">
        <f>IF(AND(B2891="Premier League",E2891="Live"),_xlfn.XLOOKUP(_xlfn.TEXTJOIN(" vs ",,C2891:D2891),Calendar!G:G,Calendar!B:B),IF(AND(B2891="Premier League",E2891="Highlights"),_xlfn.XLOOKUP(H2891,Calendar!O:O,Calendar!N:N,,-1),""))</f>
        <v/>
      </c>
      <c r="AI2891" s="61" t="str">
        <f>IF(AND(AH2891&lt;&gt;"",E2891="Live"),_xlfn.XLOOKUP(_xlfn.TEXTJOIN(" vs ",,C2891:D2891),Calendar!G:G,Calendar!K:K),"")</f>
        <v/>
      </c>
      <c r="AJ2891" s="61" t="str">
        <f>IF(AND(K2891&lt;&gt;"Match of the Day",K2891&lt;&gt;"Match of the Day 2",K2891&lt;&gt;"Match of the Day Repeat"),"",1+MAX($AJ$10:AJ2890))</f>
        <v/>
      </c>
    </row>
    <row r="2892" spans="34:36" x14ac:dyDescent="0.35">
      <c r="AH2892" s="16" t="str">
        <f>IF(AND(B2892="Premier League",E2892="Live"),_xlfn.XLOOKUP(_xlfn.TEXTJOIN(" vs ",,C2892:D2892),Calendar!G:G,Calendar!B:B),IF(AND(B2892="Premier League",E2892="Highlights"),_xlfn.XLOOKUP(H2892,Calendar!O:O,Calendar!N:N,,-1),""))</f>
        <v/>
      </c>
      <c r="AI2892" s="61" t="str">
        <f>IF(AND(AH2892&lt;&gt;"",E2892="Live"),_xlfn.XLOOKUP(_xlfn.TEXTJOIN(" vs ",,C2892:D2892),Calendar!G:G,Calendar!K:K),"")</f>
        <v/>
      </c>
      <c r="AJ2892" s="61" t="str">
        <f>IF(AND(K2892&lt;&gt;"Match of the Day",K2892&lt;&gt;"Match of the Day 2",K2892&lt;&gt;"Match of the Day Repeat"),"",1+MAX($AJ$10:AJ2891))</f>
        <v/>
      </c>
    </row>
    <row r="2893" spans="34:36" x14ac:dyDescent="0.35">
      <c r="AH2893" s="16" t="str">
        <f>IF(AND(B2893="Premier League",E2893="Live"),_xlfn.XLOOKUP(_xlfn.TEXTJOIN(" vs ",,C2893:D2893),Calendar!G:G,Calendar!B:B),IF(AND(B2893="Premier League",E2893="Highlights"),_xlfn.XLOOKUP(H2893,Calendar!O:O,Calendar!N:N,,-1),""))</f>
        <v/>
      </c>
      <c r="AI2893" s="61" t="str">
        <f>IF(AND(AH2893&lt;&gt;"",E2893="Live"),_xlfn.XLOOKUP(_xlfn.TEXTJOIN(" vs ",,C2893:D2893),Calendar!G:G,Calendar!K:K),"")</f>
        <v/>
      </c>
      <c r="AJ2893" s="61" t="str">
        <f>IF(AND(K2893&lt;&gt;"Match of the Day",K2893&lt;&gt;"Match of the Day 2",K2893&lt;&gt;"Match of the Day Repeat"),"",1+MAX($AJ$10:AJ2892))</f>
        <v/>
      </c>
    </row>
    <row r="2894" spans="34:36" x14ac:dyDescent="0.35">
      <c r="AH2894" s="16" t="str">
        <f>IF(AND(B2894="Premier League",E2894="Live"),_xlfn.XLOOKUP(_xlfn.TEXTJOIN(" vs ",,C2894:D2894),Calendar!G:G,Calendar!B:B),IF(AND(B2894="Premier League",E2894="Highlights"),_xlfn.XLOOKUP(H2894,Calendar!O:O,Calendar!N:N,,-1),""))</f>
        <v/>
      </c>
      <c r="AI2894" s="61" t="str">
        <f>IF(AND(AH2894&lt;&gt;"",E2894="Live"),_xlfn.XLOOKUP(_xlfn.TEXTJOIN(" vs ",,C2894:D2894),Calendar!G:G,Calendar!K:K),"")</f>
        <v/>
      </c>
      <c r="AJ2894" s="61" t="str">
        <f>IF(AND(K2894&lt;&gt;"Match of the Day",K2894&lt;&gt;"Match of the Day 2",K2894&lt;&gt;"Match of the Day Repeat"),"",1+MAX($AJ$10:AJ2893))</f>
        <v/>
      </c>
    </row>
    <row r="2895" spans="34:36" x14ac:dyDescent="0.35">
      <c r="AH2895" s="16" t="str">
        <f>IF(AND(B2895="Premier League",E2895="Live"),_xlfn.XLOOKUP(_xlfn.TEXTJOIN(" vs ",,C2895:D2895),Calendar!G:G,Calendar!B:B),IF(AND(B2895="Premier League",E2895="Highlights"),_xlfn.XLOOKUP(H2895,Calendar!O:O,Calendar!N:N,,-1),""))</f>
        <v/>
      </c>
      <c r="AI2895" s="61" t="str">
        <f>IF(AND(AH2895&lt;&gt;"",E2895="Live"),_xlfn.XLOOKUP(_xlfn.TEXTJOIN(" vs ",,C2895:D2895),Calendar!G:G,Calendar!K:K),"")</f>
        <v/>
      </c>
      <c r="AJ2895" s="61" t="str">
        <f>IF(AND(K2895&lt;&gt;"Match of the Day",K2895&lt;&gt;"Match of the Day 2",K2895&lt;&gt;"Match of the Day Repeat"),"",1+MAX($AJ$10:AJ2894))</f>
        <v/>
      </c>
    </row>
    <row r="2896" spans="34:36" x14ac:dyDescent="0.35">
      <c r="AH2896" s="16" t="str">
        <f>IF(AND(B2896="Premier League",E2896="Live"),_xlfn.XLOOKUP(_xlfn.TEXTJOIN(" vs ",,C2896:D2896),Calendar!G:G,Calendar!B:B),IF(AND(B2896="Premier League",E2896="Highlights"),_xlfn.XLOOKUP(H2896,Calendar!O:O,Calendar!N:N,,-1),""))</f>
        <v/>
      </c>
      <c r="AI2896" s="61" t="str">
        <f>IF(AND(AH2896&lt;&gt;"",E2896="Live"),_xlfn.XLOOKUP(_xlfn.TEXTJOIN(" vs ",,C2896:D2896),Calendar!G:G,Calendar!K:K),"")</f>
        <v/>
      </c>
      <c r="AJ2896" s="61" t="str">
        <f>IF(AND(K2896&lt;&gt;"Match of the Day",K2896&lt;&gt;"Match of the Day 2",K2896&lt;&gt;"Match of the Day Repeat"),"",1+MAX($AJ$10:AJ2895))</f>
        <v/>
      </c>
    </row>
    <row r="2897" spans="34:36" x14ac:dyDescent="0.35">
      <c r="AH2897" s="16" t="str">
        <f>IF(AND(B2897="Premier League",E2897="Live"),_xlfn.XLOOKUP(_xlfn.TEXTJOIN(" vs ",,C2897:D2897),Calendar!G:G,Calendar!B:B),IF(AND(B2897="Premier League",E2897="Highlights"),_xlfn.XLOOKUP(H2897,Calendar!O:O,Calendar!N:N,,-1),""))</f>
        <v/>
      </c>
      <c r="AI2897" s="61" t="str">
        <f>IF(AND(AH2897&lt;&gt;"",E2897="Live"),_xlfn.XLOOKUP(_xlfn.TEXTJOIN(" vs ",,C2897:D2897),Calendar!G:G,Calendar!K:K),"")</f>
        <v/>
      </c>
      <c r="AJ2897" s="61" t="str">
        <f>IF(AND(K2897&lt;&gt;"Match of the Day",K2897&lt;&gt;"Match of the Day 2",K2897&lt;&gt;"Match of the Day Repeat"),"",1+MAX($AJ$10:AJ2896))</f>
        <v/>
      </c>
    </row>
    <row r="2898" spans="34:36" x14ac:dyDescent="0.35">
      <c r="AH2898" s="16" t="str">
        <f>IF(AND(B2898="Premier League",E2898="Live"),_xlfn.XLOOKUP(_xlfn.TEXTJOIN(" vs ",,C2898:D2898),Calendar!G:G,Calendar!B:B),IF(AND(B2898="Premier League",E2898="Highlights"),_xlfn.XLOOKUP(H2898,Calendar!O:O,Calendar!N:N,,-1),""))</f>
        <v/>
      </c>
      <c r="AI2898" s="61" t="str">
        <f>IF(AND(AH2898&lt;&gt;"",E2898="Live"),_xlfn.XLOOKUP(_xlfn.TEXTJOIN(" vs ",,C2898:D2898),Calendar!G:G,Calendar!K:K),"")</f>
        <v/>
      </c>
      <c r="AJ2898" s="61" t="str">
        <f>IF(AND(K2898&lt;&gt;"Match of the Day",K2898&lt;&gt;"Match of the Day 2",K2898&lt;&gt;"Match of the Day Repeat"),"",1+MAX($AJ$10:AJ2897))</f>
        <v/>
      </c>
    </row>
    <row r="2899" spans="34:36" x14ac:dyDescent="0.35">
      <c r="AH2899" s="16" t="str">
        <f>IF(AND(B2899="Premier League",E2899="Live"),_xlfn.XLOOKUP(_xlfn.TEXTJOIN(" vs ",,C2899:D2899),Calendar!G:G,Calendar!B:B),IF(AND(B2899="Premier League",E2899="Highlights"),_xlfn.XLOOKUP(H2899,Calendar!O:O,Calendar!N:N,,-1),""))</f>
        <v/>
      </c>
      <c r="AI2899" s="61" t="str">
        <f>IF(AND(AH2899&lt;&gt;"",E2899="Live"),_xlfn.XLOOKUP(_xlfn.TEXTJOIN(" vs ",,C2899:D2899),Calendar!G:G,Calendar!K:K),"")</f>
        <v/>
      </c>
      <c r="AJ2899" s="61" t="str">
        <f>IF(AND(K2899&lt;&gt;"Match of the Day",K2899&lt;&gt;"Match of the Day 2",K2899&lt;&gt;"Match of the Day Repeat"),"",1+MAX($AJ$10:AJ2898))</f>
        <v/>
      </c>
    </row>
    <row r="2900" spans="34:36" x14ac:dyDescent="0.35">
      <c r="AH2900" s="16" t="str">
        <f>IF(AND(B2900="Premier League",E2900="Live"),_xlfn.XLOOKUP(_xlfn.TEXTJOIN(" vs ",,C2900:D2900),Calendar!G:G,Calendar!B:B),IF(AND(B2900="Premier League",E2900="Highlights"),_xlfn.XLOOKUP(H2900,Calendar!O:O,Calendar!N:N,,-1),""))</f>
        <v/>
      </c>
      <c r="AI2900" s="61" t="str">
        <f>IF(AND(AH2900&lt;&gt;"",E2900="Live"),_xlfn.XLOOKUP(_xlfn.TEXTJOIN(" vs ",,C2900:D2900),Calendar!G:G,Calendar!K:K),"")</f>
        <v/>
      </c>
      <c r="AJ2900" s="61" t="str">
        <f>IF(AND(K2900&lt;&gt;"Match of the Day",K2900&lt;&gt;"Match of the Day 2",K2900&lt;&gt;"Match of the Day Repeat"),"",1+MAX($AJ$10:AJ2899))</f>
        <v/>
      </c>
    </row>
    <row r="2901" spans="34:36" x14ac:dyDescent="0.35">
      <c r="AH2901" s="16" t="str">
        <f>IF(AND(B2901="Premier League",E2901="Live"),_xlfn.XLOOKUP(_xlfn.TEXTJOIN(" vs ",,C2901:D2901),Calendar!G:G,Calendar!B:B),IF(AND(B2901="Premier League",E2901="Highlights"),_xlfn.XLOOKUP(H2901,Calendar!O:O,Calendar!N:N,,-1),""))</f>
        <v/>
      </c>
      <c r="AI2901" s="61" t="str">
        <f>IF(AND(AH2901&lt;&gt;"",E2901="Live"),_xlfn.XLOOKUP(_xlfn.TEXTJOIN(" vs ",,C2901:D2901),Calendar!G:G,Calendar!K:K),"")</f>
        <v/>
      </c>
      <c r="AJ2901" s="61" t="str">
        <f>IF(AND(K2901&lt;&gt;"Match of the Day",K2901&lt;&gt;"Match of the Day 2",K2901&lt;&gt;"Match of the Day Repeat"),"",1+MAX($AJ$10:AJ2900))</f>
        <v/>
      </c>
    </row>
    <row r="2902" spans="34:36" x14ac:dyDescent="0.35">
      <c r="AH2902" s="16" t="str">
        <f>IF(AND(B2902="Premier League",E2902="Live"),_xlfn.XLOOKUP(_xlfn.TEXTJOIN(" vs ",,C2902:D2902),Calendar!G:G,Calendar!B:B),IF(AND(B2902="Premier League",E2902="Highlights"),_xlfn.XLOOKUP(H2902,Calendar!O:O,Calendar!N:N,,-1),""))</f>
        <v/>
      </c>
      <c r="AI2902" s="61" t="str">
        <f>IF(AND(AH2902&lt;&gt;"",E2902="Live"),_xlfn.XLOOKUP(_xlfn.TEXTJOIN(" vs ",,C2902:D2902),Calendar!G:G,Calendar!K:K),"")</f>
        <v/>
      </c>
      <c r="AJ2902" s="61" t="str">
        <f>IF(AND(K2902&lt;&gt;"Match of the Day",K2902&lt;&gt;"Match of the Day 2",K2902&lt;&gt;"Match of the Day Repeat"),"",1+MAX($AJ$10:AJ2901))</f>
        <v/>
      </c>
    </row>
    <row r="2903" spans="34:36" x14ac:dyDescent="0.35">
      <c r="AH2903" s="16" t="str">
        <f>IF(AND(B2903="Premier League",E2903="Live"),_xlfn.XLOOKUP(_xlfn.TEXTJOIN(" vs ",,C2903:D2903),Calendar!G:G,Calendar!B:B),IF(AND(B2903="Premier League",E2903="Highlights"),_xlfn.XLOOKUP(H2903,Calendar!O:O,Calendar!N:N,,-1),""))</f>
        <v/>
      </c>
      <c r="AI2903" s="61" t="str">
        <f>IF(AND(AH2903&lt;&gt;"",E2903="Live"),_xlfn.XLOOKUP(_xlfn.TEXTJOIN(" vs ",,C2903:D2903),Calendar!G:G,Calendar!K:K),"")</f>
        <v/>
      </c>
      <c r="AJ2903" s="61" t="str">
        <f>IF(AND(K2903&lt;&gt;"Match of the Day",K2903&lt;&gt;"Match of the Day 2",K2903&lt;&gt;"Match of the Day Repeat"),"",1+MAX($AJ$10:AJ2902))</f>
        <v/>
      </c>
    </row>
    <row r="2904" spans="34:36" x14ac:dyDescent="0.35">
      <c r="AH2904" s="16" t="str">
        <f>IF(AND(B2904="Premier League",E2904="Live"),_xlfn.XLOOKUP(_xlfn.TEXTJOIN(" vs ",,C2904:D2904),Calendar!G:G,Calendar!B:B),IF(AND(B2904="Premier League",E2904="Highlights"),_xlfn.XLOOKUP(H2904,Calendar!O:O,Calendar!N:N,,-1),""))</f>
        <v/>
      </c>
      <c r="AI2904" s="61" t="str">
        <f>IF(AND(AH2904&lt;&gt;"",E2904="Live"),_xlfn.XLOOKUP(_xlfn.TEXTJOIN(" vs ",,C2904:D2904),Calendar!G:G,Calendar!K:K),"")</f>
        <v/>
      </c>
      <c r="AJ2904" s="61" t="str">
        <f>IF(AND(K2904&lt;&gt;"Match of the Day",K2904&lt;&gt;"Match of the Day 2",K2904&lt;&gt;"Match of the Day Repeat"),"",1+MAX($AJ$10:AJ2903))</f>
        <v/>
      </c>
    </row>
    <row r="2905" spans="34:36" x14ac:dyDescent="0.35">
      <c r="AH2905" s="16" t="str">
        <f>IF(AND(B2905="Premier League",E2905="Live"),_xlfn.XLOOKUP(_xlfn.TEXTJOIN(" vs ",,C2905:D2905),Calendar!G:G,Calendar!B:B),IF(AND(B2905="Premier League",E2905="Highlights"),_xlfn.XLOOKUP(H2905,Calendar!O:O,Calendar!N:N,,-1),""))</f>
        <v/>
      </c>
      <c r="AI2905" s="61" t="str">
        <f>IF(AND(AH2905&lt;&gt;"",E2905="Live"),_xlfn.XLOOKUP(_xlfn.TEXTJOIN(" vs ",,C2905:D2905),Calendar!G:G,Calendar!K:K),"")</f>
        <v/>
      </c>
      <c r="AJ2905" s="61" t="str">
        <f>IF(AND(K2905&lt;&gt;"Match of the Day",K2905&lt;&gt;"Match of the Day 2",K2905&lt;&gt;"Match of the Day Repeat"),"",1+MAX($AJ$10:AJ2904))</f>
        <v/>
      </c>
    </row>
    <row r="2906" spans="34:36" x14ac:dyDescent="0.35">
      <c r="AH2906" s="16" t="str">
        <f>IF(AND(B2906="Premier League",E2906="Live"),_xlfn.XLOOKUP(_xlfn.TEXTJOIN(" vs ",,C2906:D2906),Calendar!G:G,Calendar!B:B),IF(AND(B2906="Premier League",E2906="Highlights"),_xlfn.XLOOKUP(H2906,Calendar!O:O,Calendar!N:N,,-1),""))</f>
        <v/>
      </c>
      <c r="AI2906" s="61" t="str">
        <f>IF(AND(AH2906&lt;&gt;"",E2906="Live"),_xlfn.XLOOKUP(_xlfn.TEXTJOIN(" vs ",,C2906:D2906),Calendar!G:G,Calendar!K:K),"")</f>
        <v/>
      </c>
      <c r="AJ2906" s="61" t="str">
        <f>IF(AND(K2906&lt;&gt;"Match of the Day",K2906&lt;&gt;"Match of the Day 2",K2906&lt;&gt;"Match of the Day Repeat"),"",1+MAX($AJ$10:AJ2905))</f>
        <v/>
      </c>
    </row>
    <row r="2907" spans="34:36" x14ac:dyDescent="0.35">
      <c r="AH2907" s="16" t="str">
        <f>IF(AND(B2907="Premier League",E2907="Live"),_xlfn.XLOOKUP(_xlfn.TEXTJOIN(" vs ",,C2907:D2907),Calendar!G:G,Calendar!B:B),IF(AND(B2907="Premier League",E2907="Highlights"),_xlfn.XLOOKUP(H2907,Calendar!O:O,Calendar!N:N,,-1),""))</f>
        <v/>
      </c>
      <c r="AI2907" s="61" t="str">
        <f>IF(AND(AH2907&lt;&gt;"",E2907="Live"),_xlfn.XLOOKUP(_xlfn.TEXTJOIN(" vs ",,C2907:D2907),Calendar!G:G,Calendar!K:K),"")</f>
        <v/>
      </c>
      <c r="AJ2907" s="61" t="str">
        <f>IF(AND(K2907&lt;&gt;"Match of the Day",K2907&lt;&gt;"Match of the Day 2",K2907&lt;&gt;"Match of the Day Repeat"),"",1+MAX($AJ$10:AJ2906))</f>
        <v/>
      </c>
    </row>
    <row r="2908" spans="34:36" x14ac:dyDescent="0.35">
      <c r="AH2908" s="16" t="str">
        <f>IF(AND(B2908="Premier League",E2908="Live"),_xlfn.XLOOKUP(_xlfn.TEXTJOIN(" vs ",,C2908:D2908),Calendar!G:G,Calendar!B:B),IF(AND(B2908="Premier League",E2908="Highlights"),_xlfn.XLOOKUP(H2908,Calendar!O:O,Calendar!N:N,,-1),""))</f>
        <v/>
      </c>
      <c r="AI2908" s="61" t="str">
        <f>IF(AND(AH2908&lt;&gt;"",E2908="Live"),_xlfn.XLOOKUP(_xlfn.TEXTJOIN(" vs ",,C2908:D2908),Calendar!G:G,Calendar!K:K),"")</f>
        <v/>
      </c>
      <c r="AJ2908" s="61" t="str">
        <f>IF(AND(K2908&lt;&gt;"Match of the Day",K2908&lt;&gt;"Match of the Day 2",K2908&lt;&gt;"Match of the Day Repeat"),"",1+MAX($AJ$10:AJ2907))</f>
        <v/>
      </c>
    </row>
    <row r="2909" spans="34:36" x14ac:dyDescent="0.35">
      <c r="AH2909" s="16" t="str">
        <f>IF(AND(B2909="Premier League",E2909="Live"),_xlfn.XLOOKUP(_xlfn.TEXTJOIN(" vs ",,C2909:D2909),Calendar!G:G,Calendar!B:B),IF(AND(B2909="Premier League",E2909="Highlights"),_xlfn.XLOOKUP(H2909,Calendar!O:O,Calendar!N:N,,-1),""))</f>
        <v/>
      </c>
      <c r="AI2909" s="61" t="str">
        <f>IF(AND(AH2909&lt;&gt;"",E2909="Live"),_xlfn.XLOOKUP(_xlfn.TEXTJOIN(" vs ",,C2909:D2909),Calendar!G:G,Calendar!K:K),"")</f>
        <v/>
      </c>
      <c r="AJ2909" s="61" t="str">
        <f>IF(AND(K2909&lt;&gt;"Match of the Day",K2909&lt;&gt;"Match of the Day 2",K2909&lt;&gt;"Match of the Day Repeat"),"",1+MAX($AJ$10:AJ2908))</f>
        <v/>
      </c>
    </row>
    <row r="2910" spans="34:36" x14ac:dyDescent="0.35">
      <c r="AH2910" s="16" t="str">
        <f>IF(AND(B2910="Premier League",E2910="Live"),_xlfn.XLOOKUP(_xlfn.TEXTJOIN(" vs ",,C2910:D2910),Calendar!G:G,Calendar!B:B),IF(AND(B2910="Premier League",E2910="Highlights"),_xlfn.XLOOKUP(H2910,Calendar!O:O,Calendar!N:N,,-1),""))</f>
        <v/>
      </c>
      <c r="AI2910" s="61" t="str">
        <f>IF(AND(AH2910&lt;&gt;"",E2910="Live"),_xlfn.XLOOKUP(_xlfn.TEXTJOIN(" vs ",,C2910:D2910),Calendar!G:G,Calendar!K:K),"")</f>
        <v/>
      </c>
      <c r="AJ2910" s="61" t="str">
        <f>IF(AND(K2910&lt;&gt;"Match of the Day",K2910&lt;&gt;"Match of the Day 2",K2910&lt;&gt;"Match of the Day Repeat"),"",1+MAX($AJ$10:AJ2909))</f>
        <v/>
      </c>
    </row>
    <row r="2911" spans="34:36" x14ac:dyDescent="0.35">
      <c r="AH2911" s="16" t="str">
        <f>IF(AND(B2911="Premier League",E2911="Live"),_xlfn.XLOOKUP(_xlfn.TEXTJOIN(" vs ",,C2911:D2911),Calendar!G:G,Calendar!B:B),IF(AND(B2911="Premier League",E2911="Highlights"),_xlfn.XLOOKUP(H2911,Calendar!O:O,Calendar!N:N,,-1),""))</f>
        <v/>
      </c>
      <c r="AI2911" s="61" t="str">
        <f>IF(AND(AH2911&lt;&gt;"",E2911="Live"),_xlfn.XLOOKUP(_xlfn.TEXTJOIN(" vs ",,C2911:D2911),Calendar!G:G,Calendar!K:K),"")</f>
        <v/>
      </c>
      <c r="AJ2911" s="61" t="str">
        <f>IF(AND(K2911&lt;&gt;"Match of the Day",K2911&lt;&gt;"Match of the Day 2",K2911&lt;&gt;"Match of the Day Repeat"),"",1+MAX($AJ$10:AJ2910))</f>
        <v/>
      </c>
    </row>
    <row r="2912" spans="34:36" x14ac:dyDescent="0.35">
      <c r="AH2912" s="16" t="str">
        <f>IF(AND(B2912="Premier League",E2912="Live"),_xlfn.XLOOKUP(_xlfn.TEXTJOIN(" vs ",,C2912:D2912),Calendar!G:G,Calendar!B:B),IF(AND(B2912="Premier League",E2912="Highlights"),_xlfn.XLOOKUP(H2912,Calendar!O:O,Calendar!N:N,,-1),""))</f>
        <v/>
      </c>
      <c r="AI2912" s="61" t="str">
        <f>IF(AND(AH2912&lt;&gt;"",E2912="Live"),_xlfn.XLOOKUP(_xlfn.TEXTJOIN(" vs ",,C2912:D2912),Calendar!G:G,Calendar!K:K),"")</f>
        <v/>
      </c>
      <c r="AJ2912" s="61" t="str">
        <f>IF(AND(K2912&lt;&gt;"Match of the Day",K2912&lt;&gt;"Match of the Day 2",K2912&lt;&gt;"Match of the Day Repeat"),"",1+MAX($AJ$10:AJ2911))</f>
        <v/>
      </c>
    </row>
    <row r="2913" spans="34:36" x14ac:dyDescent="0.35">
      <c r="AH2913" s="16" t="str">
        <f>IF(AND(B2913="Premier League",E2913="Live"),_xlfn.XLOOKUP(_xlfn.TEXTJOIN(" vs ",,C2913:D2913),Calendar!G:G,Calendar!B:B),IF(AND(B2913="Premier League",E2913="Highlights"),_xlfn.XLOOKUP(H2913,Calendar!O:O,Calendar!N:N,,-1),""))</f>
        <v/>
      </c>
      <c r="AI2913" s="61" t="str">
        <f>IF(AND(AH2913&lt;&gt;"",E2913="Live"),_xlfn.XLOOKUP(_xlfn.TEXTJOIN(" vs ",,C2913:D2913),Calendar!G:G,Calendar!K:K),"")</f>
        <v/>
      </c>
      <c r="AJ2913" s="61" t="str">
        <f>IF(AND(K2913&lt;&gt;"Match of the Day",K2913&lt;&gt;"Match of the Day 2",K2913&lt;&gt;"Match of the Day Repeat"),"",1+MAX($AJ$10:AJ2912))</f>
        <v/>
      </c>
    </row>
    <row r="2914" spans="34:36" x14ac:dyDescent="0.35">
      <c r="AH2914" s="16" t="str">
        <f>IF(AND(B2914="Premier League",E2914="Live"),_xlfn.XLOOKUP(_xlfn.TEXTJOIN(" vs ",,C2914:D2914),Calendar!G:G,Calendar!B:B),IF(AND(B2914="Premier League",E2914="Highlights"),_xlfn.XLOOKUP(H2914,Calendar!O:O,Calendar!N:N,,-1),""))</f>
        <v/>
      </c>
      <c r="AI2914" s="61" t="str">
        <f>IF(AND(AH2914&lt;&gt;"",E2914="Live"),_xlfn.XLOOKUP(_xlfn.TEXTJOIN(" vs ",,C2914:D2914),Calendar!G:G,Calendar!K:K),"")</f>
        <v/>
      </c>
      <c r="AJ2914" s="61" t="str">
        <f>IF(AND(K2914&lt;&gt;"Match of the Day",K2914&lt;&gt;"Match of the Day 2",K2914&lt;&gt;"Match of the Day Repeat"),"",1+MAX($AJ$10:AJ2913))</f>
        <v/>
      </c>
    </row>
    <row r="2915" spans="34:36" x14ac:dyDescent="0.35">
      <c r="AH2915" s="16" t="str">
        <f>IF(AND(B2915="Premier League",E2915="Live"),_xlfn.XLOOKUP(_xlfn.TEXTJOIN(" vs ",,C2915:D2915),Calendar!G:G,Calendar!B:B),IF(AND(B2915="Premier League",E2915="Highlights"),_xlfn.XLOOKUP(H2915,Calendar!O:O,Calendar!N:N,,-1),""))</f>
        <v/>
      </c>
      <c r="AI2915" s="61" t="str">
        <f>IF(AND(AH2915&lt;&gt;"",E2915="Live"),_xlfn.XLOOKUP(_xlfn.TEXTJOIN(" vs ",,C2915:D2915),Calendar!G:G,Calendar!K:K),"")</f>
        <v/>
      </c>
      <c r="AJ2915" s="61" t="str">
        <f>IF(AND(K2915&lt;&gt;"Match of the Day",K2915&lt;&gt;"Match of the Day 2",K2915&lt;&gt;"Match of the Day Repeat"),"",1+MAX($AJ$10:AJ2914))</f>
        <v/>
      </c>
    </row>
    <row r="2916" spans="34:36" x14ac:dyDescent="0.35">
      <c r="AH2916" s="16" t="str">
        <f>IF(AND(B2916="Premier League",E2916="Live"),_xlfn.XLOOKUP(_xlfn.TEXTJOIN(" vs ",,C2916:D2916),Calendar!G:G,Calendar!B:B),IF(AND(B2916="Premier League",E2916="Highlights"),_xlfn.XLOOKUP(H2916,Calendar!O:O,Calendar!N:N,,-1),""))</f>
        <v/>
      </c>
      <c r="AI2916" s="61" t="str">
        <f>IF(AND(AH2916&lt;&gt;"",E2916="Live"),_xlfn.XLOOKUP(_xlfn.TEXTJOIN(" vs ",,C2916:D2916),Calendar!G:G,Calendar!K:K),"")</f>
        <v/>
      </c>
      <c r="AJ2916" s="61" t="str">
        <f>IF(AND(K2916&lt;&gt;"Match of the Day",K2916&lt;&gt;"Match of the Day 2",K2916&lt;&gt;"Match of the Day Repeat"),"",1+MAX($AJ$10:AJ2915))</f>
        <v/>
      </c>
    </row>
    <row r="2917" spans="34:36" x14ac:dyDescent="0.35">
      <c r="AH2917" s="16" t="str">
        <f>IF(AND(B2917="Premier League",E2917="Live"),_xlfn.XLOOKUP(_xlfn.TEXTJOIN(" vs ",,C2917:D2917),Calendar!G:G,Calendar!B:B),IF(AND(B2917="Premier League",E2917="Highlights"),_xlfn.XLOOKUP(H2917,Calendar!O:O,Calendar!N:N,,-1),""))</f>
        <v/>
      </c>
      <c r="AI2917" s="61" t="str">
        <f>IF(AND(AH2917&lt;&gt;"",E2917="Live"),_xlfn.XLOOKUP(_xlfn.TEXTJOIN(" vs ",,C2917:D2917),Calendar!G:G,Calendar!K:K),"")</f>
        <v/>
      </c>
      <c r="AJ2917" s="61" t="str">
        <f>IF(AND(K2917&lt;&gt;"Match of the Day",K2917&lt;&gt;"Match of the Day 2",K2917&lt;&gt;"Match of the Day Repeat"),"",1+MAX($AJ$10:AJ2916))</f>
        <v/>
      </c>
    </row>
    <row r="2918" spans="34:36" x14ac:dyDescent="0.35">
      <c r="AH2918" s="16" t="str">
        <f>IF(AND(B2918="Premier League",E2918="Live"),_xlfn.XLOOKUP(_xlfn.TEXTJOIN(" vs ",,C2918:D2918),Calendar!G:G,Calendar!B:B),IF(AND(B2918="Premier League",E2918="Highlights"),_xlfn.XLOOKUP(H2918,Calendar!O:O,Calendar!N:N,,-1),""))</f>
        <v/>
      </c>
      <c r="AI2918" s="61" t="str">
        <f>IF(AND(AH2918&lt;&gt;"",E2918="Live"),_xlfn.XLOOKUP(_xlfn.TEXTJOIN(" vs ",,C2918:D2918),Calendar!G:G,Calendar!K:K),"")</f>
        <v/>
      </c>
      <c r="AJ2918" s="61" t="str">
        <f>IF(AND(K2918&lt;&gt;"Match of the Day",K2918&lt;&gt;"Match of the Day 2",K2918&lt;&gt;"Match of the Day Repeat"),"",1+MAX($AJ$10:AJ2917))</f>
        <v/>
      </c>
    </row>
    <row r="2919" spans="34:36" x14ac:dyDescent="0.35">
      <c r="AH2919" s="16" t="str">
        <f>IF(AND(B2919="Premier League",E2919="Live"),_xlfn.XLOOKUP(_xlfn.TEXTJOIN(" vs ",,C2919:D2919),Calendar!G:G,Calendar!B:B),IF(AND(B2919="Premier League",E2919="Highlights"),_xlfn.XLOOKUP(H2919,Calendar!O:O,Calendar!N:N,,-1),""))</f>
        <v/>
      </c>
      <c r="AI2919" s="61" t="str">
        <f>IF(AND(AH2919&lt;&gt;"",E2919="Live"),_xlfn.XLOOKUP(_xlfn.TEXTJOIN(" vs ",,C2919:D2919),Calendar!G:G,Calendar!K:K),"")</f>
        <v/>
      </c>
      <c r="AJ2919" s="61" t="str">
        <f>IF(AND(K2919&lt;&gt;"Match of the Day",K2919&lt;&gt;"Match of the Day 2",K2919&lt;&gt;"Match of the Day Repeat"),"",1+MAX($AJ$10:AJ2918))</f>
        <v/>
      </c>
    </row>
    <row r="2920" spans="34:36" x14ac:dyDescent="0.35">
      <c r="AH2920" s="16" t="str">
        <f>IF(AND(B2920="Premier League",E2920="Live"),_xlfn.XLOOKUP(_xlfn.TEXTJOIN(" vs ",,C2920:D2920),Calendar!G:G,Calendar!B:B),IF(AND(B2920="Premier League",E2920="Highlights"),_xlfn.XLOOKUP(H2920,Calendar!O:O,Calendar!N:N,,-1),""))</f>
        <v/>
      </c>
      <c r="AI2920" s="61" t="str">
        <f>IF(AND(AH2920&lt;&gt;"",E2920="Live"),_xlfn.XLOOKUP(_xlfn.TEXTJOIN(" vs ",,C2920:D2920),Calendar!G:G,Calendar!K:K),"")</f>
        <v/>
      </c>
      <c r="AJ2920" s="61" t="str">
        <f>IF(AND(K2920&lt;&gt;"Match of the Day",K2920&lt;&gt;"Match of the Day 2",K2920&lt;&gt;"Match of the Day Repeat"),"",1+MAX($AJ$10:AJ2919))</f>
        <v/>
      </c>
    </row>
    <row r="2921" spans="34:36" x14ac:dyDescent="0.35">
      <c r="AH2921" s="16" t="str">
        <f>IF(AND(B2921="Premier League",E2921="Live"),_xlfn.XLOOKUP(_xlfn.TEXTJOIN(" vs ",,C2921:D2921),Calendar!G:G,Calendar!B:B),IF(AND(B2921="Premier League",E2921="Highlights"),_xlfn.XLOOKUP(H2921,Calendar!O:O,Calendar!N:N,,-1),""))</f>
        <v/>
      </c>
      <c r="AI2921" s="61" t="str">
        <f>IF(AND(AH2921&lt;&gt;"",E2921="Live"),_xlfn.XLOOKUP(_xlfn.TEXTJOIN(" vs ",,C2921:D2921),Calendar!G:G,Calendar!K:K),"")</f>
        <v/>
      </c>
      <c r="AJ2921" s="61" t="str">
        <f>IF(AND(K2921&lt;&gt;"Match of the Day",K2921&lt;&gt;"Match of the Day 2",K2921&lt;&gt;"Match of the Day Repeat"),"",1+MAX($AJ$10:AJ2920))</f>
        <v/>
      </c>
    </row>
    <row r="2922" spans="34:36" x14ac:dyDescent="0.35">
      <c r="AH2922" s="16" t="str">
        <f>IF(AND(B2922="Premier League",E2922="Live"),_xlfn.XLOOKUP(_xlfn.TEXTJOIN(" vs ",,C2922:D2922),Calendar!G:G,Calendar!B:B),IF(AND(B2922="Premier League",E2922="Highlights"),_xlfn.XLOOKUP(H2922,Calendar!O:O,Calendar!N:N,,-1),""))</f>
        <v/>
      </c>
      <c r="AI2922" s="61" t="str">
        <f>IF(AND(AH2922&lt;&gt;"",E2922="Live"),_xlfn.XLOOKUP(_xlfn.TEXTJOIN(" vs ",,C2922:D2922),Calendar!G:G,Calendar!K:K),"")</f>
        <v/>
      </c>
      <c r="AJ2922" s="61" t="str">
        <f>IF(AND(K2922&lt;&gt;"Match of the Day",K2922&lt;&gt;"Match of the Day 2",K2922&lt;&gt;"Match of the Day Repeat"),"",1+MAX($AJ$10:AJ2921))</f>
        <v/>
      </c>
    </row>
    <row r="2923" spans="34:36" x14ac:dyDescent="0.35">
      <c r="AH2923" s="16" t="str">
        <f>IF(AND(B2923="Premier League",E2923="Live"),_xlfn.XLOOKUP(_xlfn.TEXTJOIN(" vs ",,C2923:D2923),Calendar!G:G,Calendar!B:B),IF(AND(B2923="Premier League",E2923="Highlights"),_xlfn.XLOOKUP(H2923,Calendar!O:O,Calendar!N:N,,-1),""))</f>
        <v/>
      </c>
      <c r="AI2923" s="61" t="str">
        <f>IF(AND(AH2923&lt;&gt;"",E2923="Live"),_xlfn.XLOOKUP(_xlfn.TEXTJOIN(" vs ",,C2923:D2923),Calendar!G:G,Calendar!K:K),"")</f>
        <v/>
      </c>
      <c r="AJ2923" s="61" t="str">
        <f>IF(AND(K2923&lt;&gt;"Match of the Day",K2923&lt;&gt;"Match of the Day 2",K2923&lt;&gt;"Match of the Day Repeat"),"",1+MAX($AJ$10:AJ2922))</f>
        <v/>
      </c>
    </row>
    <row r="2924" spans="34:36" x14ac:dyDescent="0.35">
      <c r="AH2924" s="16" t="str">
        <f>IF(AND(B2924="Premier League",E2924="Live"),_xlfn.XLOOKUP(_xlfn.TEXTJOIN(" vs ",,C2924:D2924),Calendar!G:G,Calendar!B:B),IF(AND(B2924="Premier League",E2924="Highlights"),_xlfn.XLOOKUP(H2924,Calendar!O:O,Calendar!N:N,,-1),""))</f>
        <v/>
      </c>
      <c r="AI2924" s="61" t="str">
        <f>IF(AND(AH2924&lt;&gt;"",E2924="Live"),_xlfn.XLOOKUP(_xlfn.TEXTJOIN(" vs ",,C2924:D2924),Calendar!G:G,Calendar!K:K),"")</f>
        <v/>
      </c>
      <c r="AJ2924" s="61" t="str">
        <f>IF(AND(K2924&lt;&gt;"Match of the Day",K2924&lt;&gt;"Match of the Day 2",K2924&lt;&gt;"Match of the Day Repeat"),"",1+MAX($AJ$10:AJ2923))</f>
        <v/>
      </c>
    </row>
    <row r="2925" spans="34:36" x14ac:dyDescent="0.35">
      <c r="AH2925" s="16" t="str">
        <f>IF(AND(B2925="Premier League",E2925="Live"),_xlfn.XLOOKUP(_xlfn.TEXTJOIN(" vs ",,C2925:D2925),Calendar!G:G,Calendar!B:B),IF(AND(B2925="Premier League",E2925="Highlights"),_xlfn.XLOOKUP(H2925,Calendar!O:O,Calendar!N:N,,-1),""))</f>
        <v/>
      </c>
      <c r="AI2925" s="61" t="str">
        <f>IF(AND(AH2925&lt;&gt;"",E2925="Live"),_xlfn.XLOOKUP(_xlfn.TEXTJOIN(" vs ",,C2925:D2925),Calendar!G:G,Calendar!K:K),"")</f>
        <v/>
      </c>
      <c r="AJ2925" s="61" t="str">
        <f>IF(AND(K2925&lt;&gt;"Match of the Day",K2925&lt;&gt;"Match of the Day 2",K2925&lt;&gt;"Match of the Day Repeat"),"",1+MAX($AJ$10:AJ2924))</f>
        <v/>
      </c>
    </row>
    <row r="2926" spans="34:36" x14ac:dyDescent="0.35">
      <c r="AH2926" s="16" t="str">
        <f>IF(AND(B2926="Premier League",E2926="Live"),_xlfn.XLOOKUP(_xlfn.TEXTJOIN(" vs ",,C2926:D2926),Calendar!G:G,Calendar!B:B),IF(AND(B2926="Premier League",E2926="Highlights"),_xlfn.XLOOKUP(H2926,Calendar!O:O,Calendar!N:N,,-1),""))</f>
        <v/>
      </c>
      <c r="AI2926" s="61" t="str">
        <f>IF(AND(AH2926&lt;&gt;"",E2926="Live"),_xlfn.XLOOKUP(_xlfn.TEXTJOIN(" vs ",,C2926:D2926),Calendar!G:G,Calendar!K:K),"")</f>
        <v/>
      </c>
      <c r="AJ2926" s="61" t="str">
        <f>IF(AND(K2926&lt;&gt;"Match of the Day",K2926&lt;&gt;"Match of the Day 2",K2926&lt;&gt;"Match of the Day Repeat"),"",1+MAX($AJ$10:AJ2925))</f>
        <v/>
      </c>
    </row>
    <row r="2927" spans="34:36" x14ac:dyDescent="0.35">
      <c r="AH2927" s="16" t="str">
        <f>IF(AND(B2927="Premier League",E2927="Live"),_xlfn.XLOOKUP(_xlfn.TEXTJOIN(" vs ",,C2927:D2927),Calendar!G:G,Calendar!B:B),IF(AND(B2927="Premier League",E2927="Highlights"),_xlfn.XLOOKUP(H2927,Calendar!O:O,Calendar!N:N,,-1),""))</f>
        <v/>
      </c>
      <c r="AI2927" s="61" t="str">
        <f>IF(AND(AH2927&lt;&gt;"",E2927="Live"),_xlfn.XLOOKUP(_xlfn.TEXTJOIN(" vs ",,C2927:D2927),Calendar!G:G,Calendar!K:K),"")</f>
        <v/>
      </c>
      <c r="AJ2927" s="61" t="str">
        <f>IF(AND(K2927&lt;&gt;"Match of the Day",K2927&lt;&gt;"Match of the Day 2",K2927&lt;&gt;"Match of the Day Repeat"),"",1+MAX($AJ$10:AJ2926))</f>
        <v/>
      </c>
    </row>
    <row r="2928" spans="34:36" x14ac:dyDescent="0.35">
      <c r="AH2928" s="16" t="str">
        <f>IF(AND(B2928="Premier League",E2928="Live"),_xlfn.XLOOKUP(_xlfn.TEXTJOIN(" vs ",,C2928:D2928),Calendar!G:G,Calendar!B:B),IF(AND(B2928="Premier League",E2928="Highlights"),_xlfn.XLOOKUP(H2928,Calendar!O:O,Calendar!N:N,,-1),""))</f>
        <v/>
      </c>
      <c r="AI2928" s="61" t="str">
        <f>IF(AND(AH2928&lt;&gt;"",E2928="Live"),_xlfn.XLOOKUP(_xlfn.TEXTJOIN(" vs ",,C2928:D2928),Calendar!G:G,Calendar!K:K),"")</f>
        <v/>
      </c>
      <c r="AJ2928" s="61" t="str">
        <f>IF(AND(K2928&lt;&gt;"Match of the Day",K2928&lt;&gt;"Match of the Day 2",K2928&lt;&gt;"Match of the Day Repeat"),"",1+MAX($AJ$10:AJ2927))</f>
        <v/>
      </c>
    </row>
    <row r="2929" spans="34:36" x14ac:dyDescent="0.35">
      <c r="AH2929" s="16" t="str">
        <f>IF(AND(B2929="Premier League",E2929="Live"),_xlfn.XLOOKUP(_xlfn.TEXTJOIN(" vs ",,C2929:D2929),Calendar!G:G,Calendar!B:B),IF(AND(B2929="Premier League",E2929="Highlights"),_xlfn.XLOOKUP(H2929,Calendar!O:O,Calendar!N:N,,-1),""))</f>
        <v/>
      </c>
      <c r="AI2929" s="61" t="str">
        <f>IF(AND(AH2929&lt;&gt;"",E2929="Live"),_xlfn.XLOOKUP(_xlfn.TEXTJOIN(" vs ",,C2929:D2929),Calendar!G:G,Calendar!K:K),"")</f>
        <v/>
      </c>
      <c r="AJ2929" s="61" t="str">
        <f>IF(AND(K2929&lt;&gt;"Match of the Day",K2929&lt;&gt;"Match of the Day 2",K2929&lt;&gt;"Match of the Day Repeat"),"",1+MAX($AJ$10:AJ2928))</f>
        <v/>
      </c>
    </row>
    <row r="2930" spans="34:36" x14ac:dyDescent="0.35">
      <c r="AH2930" s="16" t="str">
        <f>IF(AND(B2930="Premier League",E2930="Live"),_xlfn.XLOOKUP(_xlfn.TEXTJOIN(" vs ",,C2930:D2930),Calendar!G:G,Calendar!B:B),IF(AND(B2930="Premier League",E2930="Highlights"),_xlfn.XLOOKUP(H2930,Calendar!O:O,Calendar!N:N,,-1),""))</f>
        <v/>
      </c>
      <c r="AI2930" s="61" t="str">
        <f>IF(AND(AH2930&lt;&gt;"",E2930="Live"),_xlfn.XLOOKUP(_xlfn.TEXTJOIN(" vs ",,C2930:D2930),Calendar!G:G,Calendar!K:K),"")</f>
        <v/>
      </c>
      <c r="AJ2930" s="61" t="str">
        <f>IF(AND(K2930&lt;&gt;"Match of the Day",K2930&lt;&gt;"Match of the Day 2",K2930&lt;&gt;"Match of the Day Repeat"),"",1+MAX($AJ$10:AJ2929))</f>
        <v/>
      </c>
    </row>
    <row r="2931" spans="34:36" x14ac:dyDescent="0.35">
      <c r="AH2931" s="16" t="str">
        <f>IF(AND(B2931="Premier League",E2931="Live"),_xlfn.XLOOKUP(_xlfn.TEXTJOIN(" vs ",,C2931:D2931),Calendar!G:G,Calendar!B:B),IF(AND(B2931="Premier League",E2931="Highlights"),_xlfn.XLOOKUP(H2931,Calendar!O:O,Calendar!N:N,,-1),""))</f>
        <v/>
      </c>
      <c r="AI2931" s="61" t="str">
        <f>IF(AND(AH2931&lt;&gt;"",E2931="Live"),_xlfn.XLOOKUP(_xlfn.TEXTJOIN(" vs ",,C2931:D2931),Calendar!G:G,Calendar!K:K),"")</f>
        <v/>
      </c>
      <c r="AJ2931" s="61" t="str">
        <f>IF(AND(K2931&lt;&gt;"Match of the Day",K2931&lt;&gt;"Match of the Day 2",K2931&lt;&gt;"Match of the Day Repeat"),"",1+MAX($AJ$10:AJ2930))</f>
        <v/>
      </c>
    </row>
    <row r="2932" spans="34:36" x14ac:dyDescent="0.35">
      <c r="AH2932" s="16" t="str">
        <f>IF(AND(B2932="Premier League",E2932="Live"),_xlfn.XLOOKUP(_xlfn.TEXTJOIN(" vs ",,C2932:D2932),Calendar!G:G,Calendar!B:B),IF(AND(B2932="Premier League",E2932="Highlights"),_xlfn.XLOOKUP(H2932,Calendar!O:O,Calendar!N:N,,-1),""))</f>
        <v/>
      </c>
      <c r="AI2932" s="61" t="str">
        <f>IF(AND(AH2932&lt;&gt;"",E2932="Live"),_xlfn.XLOOKUP(_xlfn.TEXTJOIN(" vs ",,C2932:D2932),Calendar!G:G,Calendar!K:K),"")</f>
        <v/>
      </c>
      <c r="AJ2932" s="61" t="str">
        <f>IF(AND(K2932&lt;&gt;"Match of the Day",K2932&lt;&gt;"Match of the Day 2",K2932&lt;&gt;"Match of the Day Repeat"),"",1+MAX($AJ$10:AJ2931))</f>
        <v/>
      </c>
    </row>
    <row r="2933" spans="34:36" x14ac:dyDescent="0.35">
      <c r="AH2933" s="16" t="str">
        <f>IF(AND(B2933="Premier League",E2933="Live"),_xlfn.XLOOKUP(_xlfn.TEXTJOIN(" vs ",,C2933:D2933),Calendar!G:G,Calendar!B:B),IF(AND(B2933="Premier League",E2933="Highlights"),_xlfn.XLOOKUP(H2933,Calendar!O:O,Calendar!N:N,,-1),""))</f>
        <v/>
      </c>
      <c r="AI2933" s="61" t="str">
        <f>IF(AND(AH2933&lt;&gt;"",E2933="Live"),_xlfn.XLOOKUP(_xlfn.TEXTJOIN(" vs ",,C2933:D2933),Calendar!G:G,Calendar!K:K),"")</f>
        <v/>
      </c>
      <c r="AJ2933" s="61" t="str">
        <f>IF(AND(K2933&lt;&gt;"Match of the Day",K2933&lt;&gt;"Match of the Day 2",K2933&lt;&gt;"Match of the Day Repeat"),"",1+MAX($AJ$10:AJ2932))</f>
        <v/>
      </c>
    </row>
    <row r="2934" spans="34:36" x14ac:dyDescent="0.35">
      <c r="AH2934" s="16" t="str">
        <f>IF(AND(B2934="Premier League",E2934="Live"),_xlfn.XLOOKUP(_xlfn.TEXTJOIN(" vs ",,C2934:D2934),Calendar!G:G,Calendar!B:B),IF(AND(B2934="Premier League",E2934="Highlights"),_xlfn.XLOOKUP(H2934,Calendar!O:O,Calendar!N:N,,-1),""))</f>
        <v/>
      </c>
      <c r="AI2934" s="61" t="str">
        <f>IF(AND(AH2934&lt;&gt;"",E2934="Live"),_xlfn.XLOOKUP(_xlfn.TEXTJOIN(" vs ",,C2934:D2934),Calendar!G:G,Calendar!K:K),"")</f>
        <v/>
      </c>
      <c r="AJ2934" s="61" t="str">
        <f>IF(AND(K2934&lt;&gt;"Match of the Day",K2934&lt;&gt;"Match of the Day 2",K2934&lt;&gt;"Match of the Day Repeat"),"",1+MAX($AJ$10:AJ2933))</f>
        <v/>
      </c>
    </row>
    <row r="2935" spans="34:36" x14ac:dyDescent="0.35">
      <c r="AH2935" s="16" t="str">
        <f>IF(AND(B2935="Premier League",E2935="Live"),_xlfn.XLOOKUP(_xlfn.TEXTJOIN(" vs ",,C2935:D2935),Calendar!G:G,Calendar!B:B),IF(AND(B2935="Premier League",E2935="Highlights"),_xlfn.XLOOKUP(H2935,Calendar!O:O,Calendar!N:N,,-1),""))</f>
        <v/>
      </c>
      <c r="AI2935" s="61" t="str">
        <f>IF(AND(AH2935&lt;&gt;"",E2935="Live"),_xlfn.XLOOKUP(_xlfn.TEXTJOIN(" vs ",,C2935:D2935),Calendar!G:G,Calendar!K:K),"")</f>
        <v/>
      </c>
      <c r="AJ2935" s="61" t="str">
        <f>IF(AND(K2935&lt;&gt;"Match of the Day",K2935&lt;&gt;"Match of the Day 2",K2935&lt;&gt;"Match of the Day Repeat"),"",1+MAX($AJ$10:AJ2934))</f>
        <v/>
      </c>
    </row>
    <row r="2936" spans="34:36" x14ac:dyDescent="0.35">
      <c r="AH2936" s="16" t="str">
        <f>IF(AND(B2936="Premier League",E2936="Live"),_xlfn.XLOOKUP(_xlfn.TEXTJOIN(" vs ",,C2936:D2936),Calendar!G:G,Calendar!B:B),IF(AND(B2936="Premier League",E2936="Highlights"),_xlfn.XLOOKUP(H2936,Calendar!O:O,Calendar!N:N,,-1),""))</f>
        <v/>
      </c>
      <c r="AI2936" s="61" t="str">
        <f>IF(AND(AH2936&lt;&gt;"",E2936="Live"),_xlfn.XLOOKUP(_xlfn.TEXTJOIN(" vs ",,C2936:D2936),Calendar!G:G,Calendar!K:K),"")</f>
        <v/>
      </c>
      <c r="AJ2936" s="61" t="str">
        <f>IF(AND(K2936&lt;&gt;"Match of the Day",K2936&lt;&gt;"Match of the Day 2",K2936&lt;&gt;"Match of the Day Repeat"),"",1+MAX($AJ$10:AJ2935))</f>
        <v/>
      </c>
    </row>
    <row r="2937" spans="34:36" x14ac:dyDescent="0.35">
      <c r="AH2937" s="16" t="str">
        <f>IF(AND(B2937="Premier League",E2937="Live"),_xlfn.XLOOKUP(_xlfn.TEXTJOIN(" vs ",,C2937:D2937),Calendar!G:G,Calendar!B:B),IF(AND(B2937="Premier League",E2937="Highlights"),_xlfn.XLOOKUP(H2937,Calendar!O:O,Calendar!N:N,,-1),""))</f>
        <v/>
      </c>
      <c r="AI2937" s="61" t="str">
        <f>IF(AND(AH2937&lt;&gt;"",E2937="Live"),_xlfn.XLOOKUP(_xlfn.TEXTJOIN(" vs ",,C2937:D2937),Calendar!G:G,Calendar!K:K),"")</f>
        <v/>
      </c>
      <c r="AJ2937" s="61" t="str">
        <f>IF(AND(K2937&lt;&gt;"Match of the Day",K2937&lt;&gt;"Match of the Day 2",K2937&lt;&gt;"Match of the Day Repeat"),"",1+MAX($AJ$10:AJ2936))</f>
        <v/>
      </c>
    </row>
    <row r="2938" spans="34:36" x14ac:dyDescent="0.35">
      <c r="AH2938" s="16" t="str">
        <f>IF(AND(B2938="Premier League",E2938="Live"),_xlfn.XLOOKUP(_xlfn.TEXTJOIN(" vs ",,C2938:D2938),Calendar!G:G,Calendar!B:B),IF(AND(B2938="Premier League",E2938="Highlights"),_xlfn.XLOOKUP(H2938,Calendar!O:O,Calendar!N:N,,-1),""))</f>
        <v/>
      </c>
      <c r="AI2938" s="61" t="str">
        <f>IF(AND(AH2938&lt;&gt;"",E2938="Live"),_xlfn.XLOOKUP(_xlfn.TEXTJOIN(" vs ",,C2938:D2938),Calendar!G:G,Calendar!K:K),"")</f>
        <v/>
      </c>
      <c r="AJ2938" s="61" t="str">
        <f>IF(AND(K2938&lt;&gt;"Match of the Day",K2938&lt;&gt;"Match of the Day 2",K2938&lt;&gt;"Match of the Day Repeat"),"",1+MAX($AJ$10:AJ2937))</f>
        <v/>
      </c>
    </row>
    <row r="2939" spans="34:36" x14ac:dyDescent="0.35">
      <c r="AH2939" s="16" t="str">
        <f>IF(AND(B2939="Premier League",E2939="Live"),_xlfn.XLOOKUP(_xlfn.TEXTJOIN(" vs ",,C2939:D2939),Calendar!G:G,Calendar!B:B),IF(AND(B2939="Premier League",E2939="Highlights"),_xlfn.XLOOKUP(H2939,Calendar!O:O,Calendar!N:N,,-1),""))</f>
        <v/>
      </c>
      <c r="AI2939" s="61" t="str">
        <f>IF(AND(AH2939&lt;&gt;"",E2939="Live"),_xlfn.XLOOKUP(_xlfn.TEXTJOIN(" vs ",,C2939:D2939),Calendar!G:G,Calendar!K:K),"")</f>
        <v/>
      </c>
      <c r="AJ2939" s="61" t="str">
        <f>IF(AND(K2939&lt;&gt;"Match of the Day",K2939&lt;&gt;"Match of the Day 2",K2939&lt;&gt;"Match of the Day Repeat"),"",1+MAX($AJ$10:AJ2938))</f>
        <v/>
      </c>
    </row>
    <row r="2940" spans="34:36" x14ac:dyDescent="0.35">
      <c r="AH2940" s="16" t="str">
        <f>IF(AND(B2940="Premier League",E2940="Live"),_xlfn.XLOOKUP(_xlfn.TEXTJOIN(" vs ",,C2940:D2940),Calendar!G:G,Calendar!B:B),IF(AND(B2940="Premier League",E2940="Highlights"),_xlfn.XLOOKUP(H2940,Calendar!O:O,Calendar!N:N,,-1),""))</f>
        <v/>
      </c>
      <c r="AI2940" s="61" t="str">
        <f>IF(AND(AH2940&lt;&gt;"",E2940="Live"),_xlfn.XLOOKUP(_xlfn.TEXTJOIN(" vs ",,C2940:D2940),Calendar!G:G,Calendar!K:K),"")</f>
        <v/>
      </c>
      <c r="AJ2940" s="61" t="str">
        <f>IF(AND(K2940&lt;&gt;"Match of the Day",K2940&lt;&gt;"Match of the Day 2",K2940&lt;&gt;"Match of the Day Repeat"),"",1+MAX($AJ$10:AJ2939))</f>
        <v/>
      </c>
    </row>
    <row r="2941" spans="34:36" x14ac:dyDescent="0.35">
      <c r="AH2941" s="16" t="str">
        <f>IF(AND(B2941="Premier League",E2941="Live"),_xlfn.XLOOKUP(_xlfn.TEXTJOIN(" vs ",,C2941:D2941),Calendar!G:G,Calendar!B:B),IF(AND(B2941="Premier League",E2941="Highlights"),_xlfn.XLOOKUP(H2941,Calendar!O:O,Calendar!N:N,,-1),""))</f>
        <v/>
      </c>
      <c r="AI2941" s="61" t="str">
        <f>IF(AND(AH2941&lt;&gt;"",E2941="Live"),_xlfn.XLOOKUP(_xlfn.TEXTJOIN(" vs ",,C2941:D2941),Calendar!G:G,Calendar!K:K),"")</f>
        <v/>
      </c>
      <c r="AJ2941" s="61" t="str">
        <f>IF(AND(K2941&lt;&gt;"Match of the Day",K2941&lt;&gt;"Match of the Day 2",K2941&lt;&gt;"Match of the Day Repeat"),"",1+MAX($AJ$10:AJ2940))</f>
        <v/>
      </c>
    </row>
    <row r="2942" spans="34:36" x14ac:dyDescent="0.35">
      <c r="AH2942" s="16" t="str">
        <f>IF(AND(B2942="Premier League",E2942="Live"),_xlfn.XLOOKUP(_xlfn.TEXTJOIN(" vs ",,C2942:D2942),Calendar!G:G,Calendar!B:B),IF(AND(B2942="Premier League",E2942="Highlights"),_xlfn.XLOOKUP(H2942,Calendar!O:O,Calendar!N:N,,-1),""))</f>
        <v/>
      </c>
      <c r="AI2942" s="61" t="str">
        <f>IF(AND(AH2942&lt;&gt;"",E2942="Live"),_xlfn.XLOOKUP(_xlfn.TEXTJOIN(" vs ",,C2942:D2942),Calendar!G:G,Calendar!K:K),"")</f>
        <v/>
      </c>
      <c r="AJ2942" s="61" t="str">
        <f>IF(AND(K2942&lt;&gt;"Match of the Day",K2942&lt;&gt;"Match of the Day 2",K2942&lt;&gt;"Match of the Day Repeat"),"",1+MAX($AJ$10:AJ2941))</f>
        <v/>
      </c>
    </row>
    <row r="2943" spans="34:36" x14ac:dyDescent="0.35">
      <c r="AH2943" s="16" t="str">
        <f>IF(AND(B2943="Premier League",E2943="Live"),_xlfn.XLOOKUP(_xlfn.TEXTJOIN(" vs ",,C2943:D2943),Calendar!G:G,Calendar!B:B),IF(AND(B2943="Premier League",E2943="Highlights"),_xlfn.XLOOKUP(H2943,Calendar!O:O,Calendar!N:N,,-1),""))</f>
        <v/>
      </c>
      <c r="AI2943" s="61" t="str">
        <f>IF(AND(AH2943&lt;&gt;"",E2943="Live"),_xlfn.XLOOKUP(_xlfn.TEXTJOIN(" vs ",,C2943:D2943),Calendar!G:G,Calendar!K:K),"")</f>
        <v/>
      </c>
      <c r="AJ2943" s="61" t="str">
        <f>IF(AND(K2943&lt;&gt;"Match of the Day",K2943&lt;&gt;"Match of the Day 2",K2943&lt;&gt;"Match of the Day Repeat"),"",1+MAX($AJ$10:AJ2942))</f>
        <v/>
      </c>
    </row>
    <row r="2944" spans="34:36" x14ac:dyDescent="0.35">
      <c r="AH2944" s="16" t="str">
        <f>IF(AND(B2944="Premier League",E2944="Live"),_xlfn.XLOOKUP(_xlfn.TEXTJOIN(" vs ",,C2944:D2944),Calendar!G:G,Calendar!B:B),IF(AND(B2944="Premier League",E2944="Highlights"),_xlfn.XLOOKUP(H2944,Calendar!O:O,Calendar!N:N,,-1),""))</f>
        <v/>
      </c>
      <c r="AI2944" s="61" t="str">
        <f>IF(AND(AH2944&lt;&gt;"",E2944="Live"),_xlfn.XLOOKUP(_xlfn.TEXTJOIN(" vs ",,C2944:D2944),Calendar!G:G,Calendar!K:K),"")</f>
        <v/>
      </c>
      <c r="AJ2944" s="61" t="str">
        <f>IF(AND(K2944&lt;&gt;"Match of the Day",K2944&lt;&gt;"Match of the Day 2",K2944&lt;&gt;"Match of the Day Repeat"),"",1+MAX($AJ$10:AJ2943))</f>
        <v/>
      </c>
    </row>
    <row r="2945" spans="34:36" x14ac:dyDescent="0.35">
      <c r="AH2945" s="16" t="str">
        <f>IF(AND(B2945="Premier League",E2945="Live"),_xlfn.XLOOKUP(_xlfn.TEXTJOIN(" vs ",,C2945:D2945),Calendar!G:G,Calendar!B:B),IF(AND(B2945="Premier League",E2945="Highlights"),_xlfn.XLOOKUP(H2945,Calendar!O:O,Calendar!N:N,,-1),""))</f>
        <v/>
      </c>
      <c r="AI2945" s="61" t="str">
        <f>IF(AND(AH2945&lt;&gt;"",E2945="Live"),_xlfn.XLOOKUP(_xlfn.TEXTJOIN(" vs ",,C2945:D2945),Calendar!G:G,Calendar!K:K),"")</f>
        <v/>
      </c>
      <c r="AJ2945" s="61" t="str">
        <f>IF(AND(K2945&lt;&gt;"Match of the Day",K2945&lt;&gt;"Match of the Day 2",K2945&lt;&gt;"Match of the Day Repeat"),"",1+MAX($AJ$10:AJ2944))</f>
        <v/>
      </c>
    </row>
    <row r="2946" spans="34:36" x14ac:dyDescent="0.35">
      <c r="AH2946" s="16" t="str">
        <f>IF(AND(B2946="Premier League",E2946="Live"),_xlfn.XLOOKUP(_xlfn.TEXTJOIN(" vs ",,C2946:D2946),Calendar!G:G,Calendar!B:B),IF(AND(B2946="Premier League",E2946="Highlights"),_xlfn.XLOOKUP(H2946,Calendar!O:O,Calendar!N:N,,-1),""))</f>
        <v/>
      </c>
      <c r="AI2946" s="61" t="str">
        <f>IF(AND(AH2946&lt;&gt;"",E2946="Live"),_xlfn.XLOOKUP(_xlfn.TEXTJOIN(" vs ",,C2946:D2946),Calendar!G:G,Calendar!K:K),"")</f>
        <v/>
      </c>
      <c r="AJ2946" s="61" t="str">
        <f>IF(AND(K2946&lt;&gt;"Match of the Day",K2946&lt;&gt;"Match of the Day 2",K2946&lt;&gt;"Match of the Day Repeat"),"",1+MAX($AJ$10:AJ2945))</f>
        <v/>
      </c>
    </row>
    <row r="2947" spans="34:36" x14ac:dyDescent="0.35">
      <c r="AH2947" s="16" t="str">
        <f>IF(AND(B2947="Premier League",E2947="Live"),_xlfn.XLOOKUP(_xlfn.TEXTJOIN(" vs ",,C2947:D2947),Calendar!G:G,Calendar!B:B),IF(AND(B2947="Premier League",E2947="Highlights"),_xlfn.XLOOKUP(H2947,Calendar!O:O,Calendar!N:N,,-1),""))</f>
        <v/>
      </c>
      <c r="AI2947" s="61" t="str">
        <f>IF(AND(AH2947&lt;&gt;"",E2947="Live"),_xlfn.XLOOKUP(_xlfn.TEXTJOIN(" vs ",,C2947:D2947),Calendar!G:G,Calendar!K:K),"")</f>
        <v/>
      </c>
      <c r="AJ2947" s="61" t="str">
        <f>IF(AND(K2947&lt;&gt;"Match of the Day",K2947&lt;&gt;"Match of the Day 2",K2947&lt;&gt;"Match of the Day Repeat"),"",1+MAX($AJ$10:AJ2946))</f>
        <v/>
      </c>
    </row>
    <row r="2948" spans="34:36" x14ac:dyDescent="0.35">
      <c r="AH2948" s="16" t="str">
        <f>IF(AND(B2948="Premier League",E2948="Live"),_xlfn.XLOOKUP(_xlfn.TEXTJOIN(" vs ",,C2948:D2948),Calendar!G:G,Calendar!B:B),IF(AND(B2948="Premier League",E2948="Highlights"),_xlfn.XLOOKUP(H2948,Calendar!O:O,Calendar!N:N,,-1),""))</f>
        <v/>
      </c>
      <c r="AI2948" s="61" t="str">
        <f>IF(AND(AH2948&lt;&gt;"",E2948="Live"),_xlfn.XLOOKUP(_xlfn.TEXTJOIN(" vs ",,C2948:D2948),Calendar!G:G,Calendar!K:K),"")</f>
        <v/>
      </c>
      <c r="AJ2948" s="61" t="str">
        <f>IF(AND(K2948&lt;&gt;"Match of the Day",K2948&lt;&gt;"Match of the Day 2",K2948&lt;&gt;"Match of the Day Repeat"),"",1+MAX($AJ$10:AJ2947))</f>
        <v/>
      </c>
    </row>
    <row r="2949" spans="34:36" x14ac:dyDescent="0.35">
      <c r="AH2949" s="16" t="str">
        <f>IF(AND(B2949="Premier League",E2949="Live"),_xlfn.XLOOKUP(_xlfn.TEXTJOIN(" vs ",,C2949:D2949),Calendar!G:G,Calendar!B:B),IF(AND(B2949="Premier League",E2949="Highlights"),_xlfn.XLOOKUP(H2949,Calendar!O:O,Calendar!N:N,,-1),""))</f>
        <v/>
      </c>
      <c r="AI2949" s="61" t="str">
        <f>IF(AND(AH2949&lt;&gt;"",E2949="Live"),_xlfn.XLOOKUP(_xlfn.TEXTJOIN(" vs ",,C2949:D2949),Calendar!G:G,Calendar!K:K),"")</f>
        <v/>
      </c>
      <c r="AJ2949" s="61" t="str">
        <f>IF(AND(K2949&lt;&gt;"Match of the Day",K2949&lt;&gt;"Match of the Day 2",K2949&lt;&gt;"Match of the Day Repeat"),"",1+MAX($AJ$10:AJ2948))</f>
        <v/>
      </c>
    </row>
    <row r="2950" spans="34:36" x14ac:dyDescent="0.35">
      <c r="AH2950" s="16" t="str">
        <f>IF(AND(B2950="Premier League",E2950="Live"),_xlfn.XLOOKUP(_xlfn.TEXTJOIN(" vs ",,C2950:D2950),Calendar!G:G,Calendar!B:B),IF(AND(B2950="Premier League",E2950="Highlights"),_xlfn.XLOOKUP(H2950,Calendar!O:O,Calendar!N:N,,-1),""))</f>
        <v/>
      </c>
      <c r="AI2950" s="61" t="str">
        <f>IF(AND(AH2950&lt;&gt;"",E2950="Live"),_xlfn.XLOOKUP(_xlfn.TEXTJOIN(" vs ",,C2950:D2950),Calendar!G:G,Calendar!K:K),"")</f>
        <v/>
      </c>
      <c r="AJ2950" s="61" t="str">
        <f>IF(AND(K2950&lt;&gt;"Match of the Day",K2950&lt;&gt;"Match of the Day 2",K2950&lt;&gt;"Match of the Day Repeat"),"",1+MAX($AJ$10:AJ2949))</f>
        <v/>
      </c>
    </row>
    <row r="2951" spans="34:36" x14ac:dyDescent="0.35">
      <c r="AH2951" s="16" t="str">
        <f>IF(AND(B2951="Premier League",E2951="Live"),_xlfn.XLOOKUP(_xlfn.TEXTJOIN(" vs ",,C2951:D2951),Calendar!G:G,Calendar!B:B),IF(AND(B2951="Premier League",E2951="Highlights"),_xlfn.XLOOKUP(H2951,Calendar!O:O,Calendar!N:N,,-1),""))</f>
        <v/>
      </c>
      <c r="AI2951" s="61" t="str">
        <f>IF(AND(AH2951&lt;&gt;"",E2951="Live"),_xlfn.XLOOKUP(_xlfn.TEXTJOIN(" vs ",,C2951:D2951),Calendar!G:G,Calendar!K:K),"")</f>
        <v/>
      </c>
      <c r="AJ2951" s="61" t="str">
        <f>IF(AND(K2951&lt;&gt;"Match of the Day",K2951&lt;&gt;"Match of the Day 2",K2951&lt;&gt;"Match of the Day Repeat"),"",1+MAX($AJ$10:AJ2950))</f>
        <v/>
      </c>
    </row>
    <row r="2952" spans="34:36" x14ac:dyDescent="0.35">
      <c r="AH2952" s="16" t="str">
        <f>IF(AND(B2952="Premier League",E2952="Live"),_xlfn.XLOOKUP(_xlfn.TEXTJOIN(" vs ",,C2952:D2952),Calendar!G:G,Calendar!B:B),IF(AND(B2952="Premier League",E2952="Highlights"),_xlfn.XLOOKUP(H2952,Calendar!O:O,Calendar!N:N,,-1),""))</f>
        <v/>
      </c>
      <c r="AI2952" s="61" t="str">
        <f>IF(AND(AH2952&lt;&gt;"",E2952="Live"),_xlfn.XLOOKUP(_xlfn.TEXTJOIN(" vs ",,C2952:D2952),Calendar!G:G,Calendar!K:K),"")</f>
        <v/>
      </c>
      <c r="AJ2952" s="61" t="str">
        <f>IF(AND(K2952&lt;&gt;"Match of the Day",K2952&lt;&gt;"Match of the Day 2",K2952&lt;&gt;"Match of the Day Repeat"),"",1+MAX($AJ$10:AJ2951))</f>
        <v/>
      </c>
    </row>
    <row r="2953" spans="34:36" x14ac:dyDescent="0.35">
      <c r="AH2953" s="16" t="str">
        <f>IF(AND(B2953="Premier League",E2953="Live"),_xlfn.XLOOKUP(_xlfn.TEXTJOIN(" vs ",,C2953:D2953),Calendar!G:G,Calendar!B:B),IF(AND(B2953="Premier League",E2953="Highlights"),_xlfn.XLOOKUP(H2953,Calendar!O:O,Calendar!N:N,,-1),""))</f>
        <v/>
      </c>
      <c r="AI2953" s="61" t="str">
        <f>IF(AND(AH2953&lt;&gt;"",E2953="Live"),_xlfn.XLOOKUP(_xlfn.TEXTJOIN(" vs ",,C2953:D2953),Calendar!G:G,Calendar!K:K),"")</f>
        <v/>
      </c>
      <c r="AJ2953" s="61" t="str">
        <f>IF(AND(K2953&lt;&gt;"Match of the Day",K2953&lt;&gt;"Match of the Day 2",K2953&lt;&gt;"Match of the Day Repeat"),"",1+MAX($AJ$10:AJ2952))</f>
        <v/>
      </c>
    </row>
    <row r="2954" spans="34:36" x14ac:dyDescent="0.35">
      <c r="AH2954" s="16" t="str">
        <f>IF(AND(B2954="Premier League",E2954="Live"),_xlfn.XLOOKUP(_xlfn.TEXTJOIN(" vs ",,C2954:D2954),Calendar!G:G,Calendar!B:B),IF(AND(B2954="Premier League",E2954="Highlights"),_xlfn.XLOOKUP(H2954,Calendar!O:O,Calendar!N:N,,-1),""))</f>
        <v/>
      </c>
      <c r="AI2954" s="61" t="str">
        <f>IF(AND(AH2954&lt;&gt;"",E2954="Live"),_xlfn.XLOOKUP(_xlfn.TEXTJOIN(" vs ",,C2954:D2954),Calendar!G:G,Calendar!K:K),"")</f>
        <v/>
      </c>
      <c r="AJ2954" s="61" t="str">
        <f>IF(AND(K2954&lt;&gt;"Match of the Day",K2954&lt;&gt;"Match of the Day 2",K2954&lt;&gt;"Match of the Day Repeat"),"",1+MAX($AJ$10:AJ2953))</f>
        <v/>
      </c>
    </row>
    <row r="2955" spans="34:36" x14ac:dyDescent="0.35">
      <c r="AH2955" s="16" t="str">
        <f>IF(AND(B2955="Premier League",E2955="Live"),_xlfn.XLOOKUP(_xlfn.TEXTJOIN(" vs ",,C2955:D2955),Calendar!G:G,Calendar!B:B),IF(AND(B2955="Premier League",E2955="Highlights"),_xlfn.XLOOKUP(H2955,Calendar!O:O,Calendar!N:N,,-1),""))</f>
        <v/>
      </c>
      <c r="AI2955" s="61" t="str">
        <f>IF(AND(AH2955&lt;&gt;"",E2955="Live"),_xlfn.XLOOKUP(_xlfn.TEXTJOIN(" vs ",,C2955:D2955),Calendar!G:G,Calendar!K:K),"")</f>
        <v/>
      </c>
      <c r="AJ2955" s="61" t="str">
        <f>IF(AND(K2955&lt;&gt;"Match of the Day",K2955&lt;&gt;"Match of the Day 2",K2955&lt;&gt;"Match of the Day Repeat"),"",1+MAX($AJ$10:AJ2954))</f>
        <v/>
      </c>
    </row>
    <row r="2956" spans="34:36" x14ac:dyDescent="0.35">
      <c r="AH2956" s="16" t="str">
        <f>IF(AND(B2956="Premier League",E2956="Live"),_xlfn.XLOOKUP(_xlfn.TEXTJOIN(" vs ",,C2956:D2956),Calendar!G:G,Calendar!B:B),IF(AND(B2956="Premier League",E2956="Highlights"),_xlfn.XLOOKUP(H2956,Calendar!O:O,Calendar!N:N,,-1),""))</f>
        <v/>
      </c>
      <c r="AI2956" s="61" t="str">
        <f>IF(AND(AH2956&lt;&gt;"",E2956="Live"),_xlfn.XLOOKUP(_xlfn.TEXTJOIN(" vs ",,C2956:D2956),Calendar!G:G,Calendar!K:K),"")</f>
        <v/>
      </c>
      <c r="AJ2956" s="61" t="str">
        <f>IF(AND(K2956&lt;&gt;"Match of the Day",K2956&lt;&gt;"Match of the Day 2",K2956&lt;&gt;"Match of the Day Repeat"),"",1+MAX($AJ$10:AJ2955))</f>
        <v/>
      </c>
    </row>
    <row r="2957" spans="34:36" x14ac:dyDescent="0.35">
      <c r="AH2957" s="16" t="str">
        <f>IF(AND(B2957="Premier League",E2957="Live"),_xlfn.XLOOKUP(_xlfn.TEXTJOIN(" vs ",,C2957:D2957),Calendar!G:G,Calendar!B:B),IF(AND(B2957="Premier League",E2957="Highlights"),_xlfn.XLOOKUP(H2957,Calendar!O:O,Calendar!N:N,,-1),""))</f>
        <v/>
      </c>
      <c r="AI2957" s="61" t="str">
        <f>IF(AND(AH2957&lt;&gt;"",E2957="Live"),_xlfn.XLOOKUP(_xlfn.TEXTJOIN(" vs ",,C2957:D2957),Calendar!G:G,Calendar!K:K),"")</f>
        <v/>
      </c>
      <c r="AJ2957" s="61" t="str">
        <f>IF(AND(K2957&lt;&gt;"Match of the Day",K2957&lt;&gt;"Match of the Day 2",K2957&lt;&gt;"Match of the Day Repeat"),"",1+MAX($AJ$10:AJ2956))</f>
        <v/>
      </c>
    </row>
    <row r="2958" spans="34:36" x14ac:dyDescent="0.35">
      <c r="AH2958" s="16" t="str">
        <f>IF(AND(B2958="Premier League",E2958="Live"),_xlfn.XLOOKUP(_xlfn.TEXTJOIN(" vs ",,C2958:D2958),Calendar!G:G,Calendar!B:B),IF(AND(B2958="Premier League",E2958="Highlights"),_xlfn.XLOOKUP(H2958,Calendar!O:O,Calendar!N:N,,-1),""))</f>
        <v/>
      </c>
      <c r="AI2958" s="61" t="str">
        <f>IF(AND(AH2958&lt;&gt;"",E2958="Live"),_xlfn.XLOOKUP(_xlfn.TEXTJOIN(" vs ",,C2958:D2958),Calendar!G:G,Calendar!K:K),"")</f>
        <v/>
      </c>
      <c r="AJ2958" s="61" t="str">
        <f>IF(AND(K2958&lt;&gt;"Match of the Day",K2958&lt;&gt;"Match of the Day 2",K2958&lt;&gt;"Match of the Day Repeat"),"",1+MAX($AJ$10:AJ2957))</f>
        <v/>
      </c>
    </row>
    <row r="2959" spans="34:36" x14ac:dyDescent="0.35">
      <c r="AH2959" s="16" t="str">
        <f>IF(AND(B2959="Premier League",E2959="Live"),_xlfn.XLOOKUP(_xlfn.TEXTJOIN(" vs ",,C2959:D2959),Calendar!G:G,Calendar!B:B),IF(AND(B2959="Premier League",E2959="Highlights"),_xlfn.XLOOKUP(H2959,Calendar!O:O,Calendar!N:N,,-1),""))</f>
        <v/>
      </c>
      <c r="AI2959" s="61" t="str">
        <f>IF(AND(AH2959&lt;&gt;"",E2959="Live"),_xlfn.XLOOKUP(_xlfn.TEXTJOIN(" vs ",,C2959:D2959),Calendar!G:G,Calendar!K:K),"")</f>
        <v/>
      </c>
      <c r="AJ2959" s="61" t="str">
        <f>IF(AND(K2959&lt;&gt;"Match of the Day",K2959&lt;&gt;"Match of the Day 2",K2959&lt;&gt;"Match of the Day Repeat"),"",1+MAX($AJ$10:AJ2958))</f>
        <v/>
      </c>
    </row>
    <row r="2960" spans="34:36" x14ac:dyDescent="0.35">
      <c r="AH2960" s="16" t="str">
        <f>IF(AND(B2960="Premier League",E2960="Live"),_xlfn.XLOOKUP(_xlfn.TEXTJOIN(" vs ",,C2960:D2960),Calendar!G:G,Calendar!B:B),IF(AND(B2960="Premier League",E2960="Highlights"),_xlfn.XLOOKUP(H2960,Calendar!O:O,Calendar!N:N,,-1),""))</f>
        <v/>
      </c>
      <c r="AI2960" s="61" t="str">
        <f>IF(AND(AH2960&lt;&gt;"",E2960="Live"),_xlfn.XLOOKUP(_xlfn.TEXTJOIN(" vs ",,C2960:D2960),Calendar!G:G,Calendar!K:K),"")</f>
        <v/>
      </c>
      <c r="AJ2960" s="61" t="str">
        <f>IF(AND(K2960&lt;&gt;"Match of the Day",K2960&lt;&gt;"Match of the Day 2",K2960&lt;&gt;"Match of the Day Repeat"),"",1+MAX($AJ$10:AJ2959))</f>
        <v/>
      </c>
    </row>
    <row r="2961" spans="34:36" x14ac:dyDescent="0.35">
      <c r="AH2961" s="16" t="str">
        <f>IF(AND(B2961="Premier League",E2961="Live"),_xlfn.XLOOKUP(_xlfn.TEXTJOIN(" vs ",,C2961:D2961),Calendar!G:G,Calendar!B:B),IF(AND(B2961="Premier League",E2961="Highlights"),_xlfn.XLOOKUP(H2961,Calendar!O:O,Calendar!N:N,,-1),""))</f>
        <v/>
      </c>
      <c r="AI2961" s="61" t="str">
        <f>IF(AND(AH2961&lt;&gt;"",E2961="Live"),_xlfn.XLOOKUP(_xlfn.TEXTJOIN(" vs ",,C2961:D2961),Calendar!G:G,Calendar!K:K),"")</f>
        <v/>
      </c>
      <c r="AJ2961" s="61" t="str">
        <f>IF(AND(K2961&lt;&gt;"Match of the Day",K2961&lt;&gt;"Match of the Day 2",K2961&lt;&gt;"Match of the Day Repeat"),"",1+MAX($AJ$10:AJ2960))</f>
        <v/>
      </c>
    </row>
    <row r="2962" spans="34:36" x14ac:dyDescent="0.35">
      <c r="AH2962" s="16" t="str">
        <f>IF(AND(B2962="Premier League",E2962="Live"),_xlfn.XLOOKUP(_xlfn.TEXTJOIN(" vs ",,C2962:D2962),Calendar!G:G,Calendar!B:B),IF(AND(B2962="Premier League",E2962="Highlights"),_xlfn.XLOOKUP(H2962,Calendar!O:O,Calendar!N:N,,-1),""))</f>
        <v/>
      </c>
      <c r="AI2962" s="61" t="str">
        <f>IF(AND(AH2962&lt;&gt;"",E2962="Live"),_xlfn.XLOOKUP(_xlfn.TEXTJOIN(" vs ",,C2962:D2962),Calendar!G:G,Calendar!K:K),"")</f>
        <v/>
      </c>
      <c r="AJ2962" s="61" t="str">
        <f>IF(AND(K2962&lt;&gt;"Match of the Day",K2962&lt;&gt;"Match of the Day 2",K2962&lt;&gt;"Match of the Day Repeat"),"",1+MAX($AJ$10:AJ2961))</f>
        <v/>
      </c>
    </row>
    <row r="2963" spans="34:36" x14ac:dyDescent="0.35">
      <c r="AH2963" s="16" t="str">
        <f>IF(AND(B2963="Premier League",E2963="Live"),_xlfn.XLOOKUP(_xlfn.TEXTJOIN(" vs ",,C2963:D2963),Calendar!G:G,Calendar!B:B),IF(AND(B2963="Premier League",E2963="Highlights"),_xlfn.XLOOKUP(H2963,Calendar!O:O,Calendar!N:N,,-1),""))</f>
        <v/>
      </c>
      <c r="AI2963" s="61" t="str">
        <f>IF(AND(AH2963&lt;&gt;"",E2963="Live"),_xlfn.XLOOKUP(_xlfn.TEXTJOIN(" vs ",,C2963:D2963),Calendar!G:G,Calendar!K:K),"")</f>
        <v/>
      </c>
      <c r="AJ2963" s="61" t="str">
        <f>IF(AND(K2963&lt;&gt;"Match of the Day",K2963&lt;&gt;"Match of the Day 2",K2963&lt;&gt;"Match of the Day Repeat"),"",1+MAX($AJ$10:AJ2962))</f>
        <v/>
      </c>
    </row>
    <row r="2964" spans="34:36" x14ac:dyDescent="0.35">
      <c r="AH2964" s="16" t="str">
        <f>IF(AND(B2964="Premier League",E2964="Live"),_xlfn.XLOOKUP(_xlfn.TEXTJOIN(" vs ",,C2964:D2964),Calendar!G:G,Calendar!B:B),IF(AND(B2964="Premier League",E2964="Highlights"),_xlfn.XLOOKUP(H2964,Calendar!O:O,Calendar!N:N,,-1),""))</f>
        <v/>
      </c>
      <c r="AI2964" s="61" t="str">
        <f>IF(AND(AH2964&lt;&gt;"",E2964="Live"),_xlfn.XLOOKUP(_xlfn.TEXTJOIN(" vs ",,C2964:D2964),Calendar!G:G,Calendar!K:K),"")</f>
        <v/>
      </c>
      <c r="AJ2964" s="61" t="str">
        <f>IF(AND(K2964&lt;&gt;"Match of the Day",K2964&lt;&gt;"Match of the Day 2",K2964&lt;&gt;"Match of the Day Repeat"),"",1+MAX($AJ$10:AJ2963))</f>
        <v/>
      </c>
    </row>
    <row r="2965" spans="34:36" x14ac:dyDescent="0.35">
      <c r="AH2965" s="16" t="str">
        <f>IF(AND(B2965="Premier League",E2965="Live"),_xlfn.XLOOKUP(_xlfn.TEXTJOIN(" vs ",,C2965:D2965),Calendar!G:G,Calendar!B:B),IF(AND(B2965="Premier League",E2965="Highlights"),_xlfn.XLOOKUP(H2965,Calendar!O:O,Calendar!N:N,,-1),""))</f>
        <v/>
      </c>
      <c r="AI2965" s="61" t="str">
        <f>IF(AND(AH2965&lt;&gt;"",E2965="Live"),_xlfn.XLOOKUP(_xlfn.TEXTJOIN(" vs ",,C2965:D2965),Calendar!G:G,Calendar!K:K),"")</f>
        <v/>
      </c>
      <c r="AJ2965" s="61" t="str">
        <f>IF(AND(K2965&lt;&gt;"Match of the Day",K2965&lt;&gt;"Match of the Day 2",K2965&lt;&gt;"Match of the Day Repeat"),"",1+MAX($AJ$10:AJ2964))</f>
        <v/>
      </c>
    </row>
    <row r="2966" spans="34:36" x14ac:dyDescent="0.35">
      <c r="AH2966" s="16" t="str">
        <f>IF(AND(B2966="Premier League",E2966="Live"),_xlfn.XLOOKUP(_xlfn.TEXTJOIN(" vs ",,C2966:D2966),Calendar!G:G,Calendar!B:B),IF(AND(B2966="Premier League",E2966="Highlights"),_xlfn.XLOOKUP(H2966,Calendar!O:O,Calendar!N:N,,-1),""))</f>
        <v/>
      </c>
      <c r="AI2966" s="61" t="str">
        <f>IF(AND(AH2966&lt;&gt;"",E2966="Live"),_xlfn.XLOOKUP(_xlfn.TEXTJOIN(" vs ",,C2966:D2966),Calendar!G:G,Calendar!K:K),"")</f>
        <v/>
      </c>
      <c r="AJ2966" s="61" t="str">
        <f>IF(AND(K2966&lt;&gt;"Match of the Day",K2966&lt;&gt;"Match of the Day 2",K2966&lt;&gt;"Match of the Day Repeat"),"",1+MAX($AJ$10:AJ2965))</f>
        <v/>
      </c>
    </row>
    <row r="2967" spans="34:36" x14ac:dyDescent="0.35">
      <c r="AH2967" s="16" t="str">
        <f>IF(AND(B2967="Premier League",E2967="Live"),_xlfn.XLOOKUP(_xlfn.TEXTJOIN(" vs ",,C2967:D2967),Calendar!G:G,Calendar!B:B),IF(AND(B2967="Premier League",E2967="Highlights"),_xlfn.XLOOKUP(H2967,Calendar!O:O,Calendar!N:N,,-1),""))</f>
        <v/>
      </c>
      <c r="AI2967" s="61" t="str">
        <f>IF(AND(AH2967&lt;&gt;"",E2967="Live"),_xlfn.XLOOKUP(_xlfn.TEXTJOIN(" vs ",,C2967:D2967),Calendar!G:G,Calendar!K:K),"")</f>
        <v/>
      </c>
      <c r="AJ2967" s="61" t="str">
        <f>IF(AND(K2967&lt;&gt;"Match of the Day",K2967&lt;&gt;"Match of the Day 2",K2967&lt;&gt;"Match of the Day Repeat"),"",1+MAX($AJ$10:AJ2966))</f>
        <v/>
      </c>
    </row>
    <row r="2968" spans="34:36" x14ac:dyDescent="0.35">
      <c r="AH2968" s="16" t="str">
        <f>IF(AND(B2968="Premier League",E2968="Live"),_xlfn.XLOOKUP(_xlfn.TEXTJOIN(" vs ",,C2968:D2968),Calendar!G:G,Calendar!B:B),IF(AND(B2968="Premier League",E2968="Highlights"),_xlfn.XLOOKUP(H2968,Calendar!O:O,Calendar!N:N,,-1),""))</f>
        <v/>
      </c>
      <c r="AI2968" s="61" t="str">
        <f>IF(AND(AH2968&lt;&gt;"",E2968="Live"),_xlfn.XLOOKUP(_xlfn.TEXTJOIN(" vs ",,C2968:D2968),Calendar!G:G,Calendar!K:K),"")</f>
        <v/>
      </c>
      <c r="AJ2968" s="61" t="str">
        <f>IF(AND(K2968&lt;&gt;"Match of the Day",K2968&lt;&gt;"Match of the Day 2",K2968&lt;&gt;"Match of the Day Repeat"),"",1+MAX($AJ$10:AJ2967))</f>
        <v/>
      </c>
    </row>
    <row r="2969" spans="34:36" x14ac:dyDescent="0.35">
      <c r="AH2969" s="16" t="str">
        <f>IF(AND(B2969="Premier League",E2969="Live"),_xlfn.XLOOKUP(_xlfn.TEXTJOIN(" vs ",,C2969:D2969),Calendar!G:G,Calendar!B:B),IF(AND(B2969="Premier League",E2969="Highlights"),_xlfn.XLOOKUP(H2969,Calendar!O:O,Calendar!N:N,,-1),""))</f>
        <v/>
      </c>
      <c r="AI2969" s="61" t="str">
        <f>IF(AND(AH2969&lt;&gt;"",E2969="Live"),_xlfn.XLOOKUP(_xlfn.TEXTJOIN(" vs ",,C2969:D2969),Calendar!G:G,Calendar!K:K),"")</f>
        <v/>
      </c>
      <c r="AJ2969" s="61" t="str">
        <f>IF(AND(K2969&lt;&gt;"Match of the Day",K2969&lt;&gt;"Match of the Day 2",K2969&lt;&gt;"Match of the Day Repeat"),"",1+MAX($AJ$10:AJ2968))</f>
        <v/>
      </c>
    </row>
    <row r="2970" spans="34:36" x14ac:dyDescent="0.35">
      <c r="AH2970" s="16" t="str">
        <f>IF(AND(B2970="Premier League",E2970="Live"),_xlfn.XLOOKUP(_xlfn.TEXTJOIN(" vs ",,C2970:D2970),Calendar!G:G,Calendar!B:B),IF(AND(B2970="Premier League",E2970="Highlights"),_xlfn.XLOOKUP(H2970,Calendar!O:O,Calendar!N:N,,-1),""))</f>
        <v/>
      </c>
      <c r="AI2970" s="61" t="str">
        <f>IF(AND(AH2970&lt;&gt;"",E2970="Live"),_xlfn.XLOOKUP(_xlfn.TEXTJOIN(" vs ",,C2970:D2970),Calendar!G:G,Calendar!K:K),"")</f>
        <v/>
      </c>
      <c r="AJ2970" s="61" t="str">
        <f>IF(AND(K2970&lt;&gt;"Match of the Day",K2970&lt;&gt;"Match of the Day 2",K2970&lt;&gt;"Match of the Day Repeat"),"",1+MAX($AJ$10:AJ2969))</f>
        <v/>
      </c>
    </row>
    <row r="2971" spans="34:36" x14ac:dyDescent="0.35">
      <c r="AH2971" s="16" t="str">
        <f>IF(AND(B2971="Premier League",E2971="Live"),_xlfn.XLOOKUP(_xlfn.TEXTJOIN(" vs ",,C2971:D2971),Calendar!G:G,Calendar!B:B),IF(AND(B2971="Premier League",E2971="Highlights"),_xlfn.XLOOKUP(H2971,Calendar!O:O,Calendar!N:N,,-1),""))</f>
        <v/>
      </c>
      <c r="AI2971" s="61" t="str">
        <f>IF(AND(AH2971&lt;&gt;"",E2971="Live"),_xlfn.XLOOKUP(_xlfn.TEXTJOIN(" vs ",,C2971:D2971),Calendar!G:G,Calendar!K:K),"")</f>
        <v/>
      </c>
      <c r="AJ2971" s="61" t="str">
        <f>IF(AND(K2971&lt;&gt;"Match of the Day",K2971&lt;&gt;"Match of the Day 2",K2971&lt;&gt;"Match of the Day Repeat"),"",1+MAX($AJ$10:AJ2970))</f>
        <v/>
      </c>
    </row>
    <row r="2972" spans="34:36" x14ac:dyDescent="0.35">
      <c r="AH2972" s="16" t="str">
        <f>IF(AND(B2972="Premier League",E2972="Live"),_xlfn.XLOOKUP(_xlfn.TEXTJOIN(" vs ",,C2972:D2972),Calendar!G:G,Calendar!B:B),IF(AND(B2972="Premier League",E2972="Highlights"),_xlfn.XLOOKUP(H2972,Calendar!O:O,Calendar!N:N,,-1),""))</f>
        <v/>
      </c>
      <c r="AI2972" s="61" t="str">
        <f>IF(AND(AH2972&lt;&gt;"",E2972="Live"),_xlfn.XLOOKUP(_xlfn.TEXTJOIN(" vs ",,C2972:D2972),Calendar!G:G,Calendar!K:K),"")</f>
        <v/>
      </c>
      <c r="AJ2972" s="61" t="str">
        <f>IF(AND(K2972&lt;&gt;"Match of the Day",K2972&lt;&gt;"Match of the Day 2",K2972&lt;&gt;"Match of the Day Repeat"),"",1+MAX($AJ$10:AJ2971))</f>
        <v/>
      </c>
    </row>
    <row r="2973" spans="34:36" x14ac:dyDescent="0.35">
      <c r="AH2973" s="16" t="str">
        <f>IF(AND(B2973="Premier League",E2973="Live"),_xlfn.XLOOKUP(_xlfn.TEXTJOIN(" vs ",,C2973:D2973),Calendar!G:G,Calendar!B:B),IF(AND(B2973="Premier League",E2973="Highlights"),_xlfn.XLOOKUP(H2973,Calendar!O:O,Calendar!N:N,,-1),""))</f>
        <v/>
      </c>
      <c r="AI2973" s="61" t="str">
        <f>IF(AND(AH2973&lt;&gt;"",E2973="Live"),_xlfn.XLOOKUP(_xlfn.TEXTJOIN(" vs ",,C2973:D2973),Calendar!G:G,Calendar!K:K),"")</f>
        <v/>
      </c>
      <c r="AJ2973" s="61" t="str">
        <f>IF(AND(K2973&lt;&gt;"Match of the Day",K2973&lt;&gt;"Match of the Day 2",K2973&lt;&gt;"Match of the Day Repeat"),"",1+MAX($AJ$10:AJ2972))</f>
        <v/>
      </c>
    </row>
    <row r="2974" spans="34:36" x14ac:dyDescent="0.35">
      <c r="AH2974" s="16" t="str">
        <f>IF(AND(B2974="Premier League",E2974="Live"),_xlfn.XLOOKUP(_xlfn.TEXTJOIN(" vs ",,C2974:D2974),Calendar!G:G,Calendar!B:B),IF(AND(B2974="Premier League",E2974="Highlights"),_xlfn.XLOOKUP(H2974,Calendar!O:O,Calendar!N:N,,-1),""))</f>
        <v/>
      </c>
      <c r="AI2974" s="61" t="str">
        <f>IF(AND(AH2974&lt;&gt;"",E2974="Live"),_xlfn.XLOOKUP(_xlfn.TEXTJOIN(" vs ",,C2974:D2974),Calendar!G:G,Calendar!K:K),"")</f>
        <v/>
      </c>
      <c r="AJ2974" s="61" t="str">
        <f>IF(AND(K2974&lt;&gt;"Match of the Day",K2974&lt;&gt;"Match of the Day 2",K2974&lt;&gt;"Match of the Day Repeat"),"",1+MAX($AJ$10:AJ2973))</f>
        <v/>
      </c>
    </row>
    <row r="2975" spans="34:36" x14ac:dyDescent="0.35">
      <c r="AH2975" s="16" t="str">
        <f>IF(AND(B2975="Premier League",E2975="Live"),_xlfn.XLOOKUP(_xlfn.TEXTJOIN(" vs ",,C2975:D2975),Calendar!G:G,Calendar!B:B),IF(AND(B2975="Premier League",E2975="Highlights"),_xlfn.XLOOKUP(H2975,Calendar!O:O,Calendar!N:N,,-1),""))</f>
        <v/>
      </c>
      <c r="AI2975" s="61" t="str">
        <f>IF(AND(AH2975&lt;&gt;"",E2975="Live"),_xlfn.XLOOKUP(_xlfn.TEXTJOIN(" vs ",,C2975:D2975),Calendar!G:G,Calendar!K:K),"")</f>
        <v/>
      </c>
      <c r="AJ2975" s="61" t="str">
        <f>IF(AND(K2975&lt;&gt;"Match of the Day",K2975&lt;&gt;"Match of the Day 2",K2975&lt;&gt;"Match of the Day Repeat"),"",1+MAX($AJ$10:AJ2974))</f>
        <v/>
      </c>
    </row>
    <row r="2976" spans="34:36" x14ac:dyDescent="0.35">
      <c r="AH2976" s="16" t="str">
        <f>IF(AND(B2976="Premier League",E2976="Live"),_xlfn.XLOOKUP(_xlfn.TEXTJOIN(" vs ",,C2976:D2976),Calendar!G:G,Calendar!B:B),IF(AND(B2976="Premier League",E2976="Highlights"),_xlfn.XLOOKUP(H2976,Calendar!O:O,Calendar!N:N,,-1),""))</f>
        <v/>
      </c>
      <c r="AI2976" s="61" t="str">
        <f>IF(AND(AH2976&lt;&gt;"",E2976="Live"),_xlfn.XLOOKUP(_xlfn.TEXTJOIN(" vs ",,C2976:D2976),Calendar!G:G,Calendar!K:K),"")</f>
        <v/>
      </c>
      <c r="AJ2976" s="61" t="str">
        <f>IF(AND(K2976&lt;&gt;"Match of the Day",K2976&lt;&gt;"Match of the Day 2",K2976&lt;&gt;"Match of the Day Repeat"),"",1+MAX($AJ$10:AJ2975))</f>
        <v/>
      </c>
    </row>
    <row r="2977" spans="34:36" x14ac:dyDescent="0.35">
      <c r="AH2977" s="16" t="str">
        <f>IF(AND(B2977="Premier League",E2977="Live"),_xlfn.XLOOKUP(_xlfn.TEXTJOIN(" vs ",,C2977:D2977),Calendar!G:G,Calendar!B:B),IF(AND(B2977="Premier League",E2977="Highlights"),_xlfn.XLOOKUP(H2977,Calendar!O:O,Calendar!N:N,,-1),""))</f>
        <v/>
      </c>
      <c r="AI2977" s="61" t="str">
        <f>IF(AND(AH2977&lt;&gt;"",E2977="Live"),_xlfn.XLOOKUP(_xlfn.TEXTJOIN(" vs ",,C2977:D2977),Calendar!G:G,Calendar!K:K),"")</f>
        <v/>
      </c>
      <c r="AJ2977" s="61" t="str">
        <f>IF(AND(K2977&lt;&gt;"Match of the Day",K2977&lt;&gt;"Match of the Day 2",K2977&lt;&gt;"Match of the Day Repeat"),"",1+MAX($AJ$10:AJ2976))</f>
        <v/>
      </c>
    </row>
    <row r="2978" spans="34:36" x14ac:dyDescent="0.35">
      <c r="AH2978" s="16" t="str">
        <f>IF(AND(B2978="Premier League",E2978="Live"),_xlfn.XLOOKUP(_xlfn.TEXTJOIN(" vs ",,C2978:D2978),Calendar!G:G,Calendar!B:B),IF(AND(B2978="Premier League",E2978="Highlights"),_xlfn.XLOOKUP(H2978,Calendar!O:O,Calendar!N:N,,-1),""))</f>
        <v/>
      </c>
      <c r="AI2978" s="61" t="str">
        <f>IF(AND(AH2978&lt;&gt;"",E2978="Live"),_xlfn.XLOOKUP(_xlfn.TEXTJOIN(" vs ",,C2978:D2978),Calendar!G:G,Calendar!K:K),"")</f>
        <v/>
      </c>
      <c r="AJ2978" s="61" t="str">
        <f>IF(AND(K2978&lt;&gt;"Match of the Day",K2978&lt;&gt;"Match of the Day 2",K2978&lt;&gt;"Match of the Day Repeat"),"",1+MAX($AJ$10:AJ2977))</f>
        <v/>
      </c>
    </row>
    <row r="2979" spans="34:36" x14ac:dyDescent="0.35">
      <c r="AH2979" s="16" t="str">
        <f>IF(AND(B2979="Premier League",E2979="Live"),_xlfn.XLOOKUP(_xlfn.TEXTJOIN(" vs ",,C2979:D2979),Calendar!G:G,Calendar!B:B),IF(AND(B2979="Premier League",E2979="Highlights"),_xlfn.XLOOKUP(H2979,Calendar!O:O,Calendar!N:N,,-1),""))</f>
        <v/>
      </c>
      <c r="AI2979" s="61" t="str">
        <f>IF(AND(AH2979&lt;&gt;"",E2979="Live"),_xlfn.XLOOKUP(_xlfn.TEXTJOIN(" vs ",,C2979:D2979),Calendar!G:G,Calendar!K:K),"")</f>
        <v/>
      </c>
      <c r="AJ2979" s="61" t="str">
        <f>IF(AND(K2979&lt;&gt;"Match of the Day",K2979&lt;&gt;"Match of the Day 2",K2979&lt;&gt;"Match of the Day Repeat"),"",1+MAX($AJ$10:AJ2978))</f>
        <v/>
      </c>
    </row>
    <row r="2980" spans="34:36" x14ac:dyDescent="0.35">
      <c r="AH2980" s="16" t="str">
        <f>IF(AND(B2980="Premier League",E2980="Live"),_xlfn.XLOOKUP(_xlfn.TEXTJOIN(" vs ",,C2980:D2980),Calendar!G:G,Calendar!B:B),IF(AND(B2980="Premier League",E2980="Highlights"),_xlfn.XLOOKUP(H2980,Calendar!O:O,Calendar!N:N,,-1),""))</f>
        <v/>
      </c>
      <c r="AI2980" s="61" t="str">
        <f>IF(AND(AH2980&lt;&gt;"",E2980="Live"),_xlfn.XLOOKUP(_xlfn.TEXTJOIN(" vs ",,C2980:D2980),Calendar!G:G,Calendar!K:K),"")</f>
        <v/>
      </c>
      <c r="AJ2980" s="61" t="str">
        <f>IF(AND(K2980&lt;&gt;"Match of the Day",K2980&lt;&gt;"Match of the Day 2",K2980&lt;&gt;"Match of the Day Repeat"),"",1+MAX($AJ$10:AJ2979))</f>
        <v/>
      </c>
    </row>
    <row r="2981" spans="34:36" x14ac:dyDescent="0.35">
      <c r="AH2981" s="16" t="str">
        <f>IF(AND(B2981="Premier League",E2981="Live"),_xlfn.XLOOKUP(_xlfn.TEXTJOIN(" vs ",,C2981:D2981),Calendar!G:G,Calendar!B:B),IF(AND(B2981="Premier League",E2981="Highlights"),_xlfn.XLOOKUP(H2981,Calendar!O:O,Calendar!N:N,,-1),""))</f>
        <v/>
      </c>
      <c r="AI2981" s="61" t="str">
        <f>IF(AND(AH2981&lt;&gt;"",E2981="Live"),_xlfn.XLOOKUP(_xlfn.TEXTJOIN(" vs ",,C2981:D2981),Calendar!G:G,Calendar!K:K),"")</f>
        <v/>
      </c>
      <c r="AJ2981" s="61" t="str">
        <f>IF(AND(K2981&lt;&gt;"Match of the Day",K2981&lt;&gt;"Match of the Day 2",K2981&lt;&gt;"Match of the Day Repeat"),"",1+MAX($AJ$10:AJ2980))</f>
        <v/>
      </c>
    </row>
    <row r="2982" spans="34:36" x14ac:dyDescent="0.35">
      <c r="AH2982" s="16" t="str">
        <f>IF(AND(B2982="Premier League",E2982="Live"),_xlfn.XLOOKUP(_xlfn.TEXTJOIN(" vs ",,C2982:D2982),Calendar!G:G,Calendar!B:B),IF(AND(B2982="Premier League",E2982="Highlights"),_xlfn.XLOOKUP(H2982,Calendar!O:O,Calendar!N:N,,-1),""))</f>
        <v/>
      </c>
      <c r="AI2982" s="61" t="str">
        <f>IF(AND(AH2982&lt;&gt;"",E2982="Live"),_xlfn.XLOOKUP(_xlfn.TEXTJOIN(" vs ",,C2982:D2982),Calendar!G:G,Calendar!K:K),"")</f>
        <v/>
      </c>
      <c r="AJ2982" s="61" t="str">
        <f>IF(AND(K2982&lt;&gt;"Match of the Day",K2982&lt;&gt;"Match of the Day 2",K2982&lt;&gt;"Match of the Day Repeat"),"",1+MAX($AJ$10:AJ2981))</f>
        <v/>
      </c>
    </row>
    <row r="2983" spans="34:36" x14ac:dyDescent="0.35">
      <c r="AH2983" s="16" t="str">
        <f>IF(AND(B2983="Premier League",E2983="Live"),_xlfn.XLOOKUP(_xlfn.TEXTJOIN(" vs ",,C2983:D2983),Calendar!G:G,Calendar!B:B),IF(AND(B2983="Premier League",E2983="Highlights"),_xlfn.XLOOKUP(H2983,Calendar!O:O,Calendar!N:N,,-1),""))</f>
        <v/>
      </c>
      <c r="AI2983" s="61" t="str">
        <f>IF(AND(AH2983&lt;&gt;"",E2983="Live"),_xlfn.XLOOKUP(_xlfn.TEXTJOIN(" vs ",,C2983:D2983),Calendar!G:G,Calendar!K:K),"")</f>
        <v/>
      </c>
      <c r="AJ2983" s="61" t="str">
        <f>IF(AND(K2983&lt;&gt;"Match of the Day",K2983&lt;&gt;"Match of the Day 2",K2983&lt;&gt;"Match of the Day Repeat"),"",1+MAX($AJ$10:AJ2982))</f>
        <v/>
      </c>
    </row>
    <row r="2984" spans="34:36" x14ac:dyDescent="0.35">
      <c r="AH2984" s="16" t="str">
        <f>IF(AND(B2984="Premier League",E2984="Live"),_xlfn.XLOOKUP(_xlfn.TEXTJOIN(" vs ",,C2984:D2984),Calendar!G:G,Calendar!B:B),IF(AND(B2984="Premier League",E2984="Highlights"),_xlfn.XLOOKUP(H2984,Calendar!O:O,Calendar!N:N,,-1),""))</f>
        <v/>
      </c>
      <c r="AI2984" s="61" t="str">
        <f>IF(AND(AH2984&lt;&gt;"",E2984="Live"),_xlfn.XLOOKUP(_xlfn.TEXTJOIN(" vs ",,C2984:D2984),Calendar!G:G,Calendar!K:K),"")</f>
        <v/>
      </c>
      <c r="AJ2984" s="61" t="str">
        <f>IF(AND(K2984&lt;&gt;"Match of the Day",K2984&lt;&gt;"Match of the Day 2",K2984&lt;&gt;"Match of the Day Repeat"),"",1+MAX($AJ$10:AJ2983))</f>
        <v/>
      </c>
    </row>
    <row r="2985" spans="34:36" x14ac:dyDescent="0.35">
      <c r="AH2985" s="16" t="str">
        <f>IF(AND(B2985="Premier League",E2985="Live"),_xlfn.XLOOKUP(_xlfn.TEXTJOIN(" vs ",,C2985:D2985),Calendar!G:G,Calendar!B:B),IF(AND(B2985="Premier League",E2985="Highlights"),_xlfn.XLOOKUP(H2985,Calendar!O:O,Calendar!N:N,,-1),""))</f>
        <v/>
      </c>
      <c r="AI2985" s="61" t="str">
        <f>IF(AND(AH2985&lt;&gt;"",E2985="Live"),_xlfn.XLOOKUP(_xlfn.TEXTJOIN(" vs ",,C2985:D2985),Calendar!G:G,Calendar!K:K),"")</f>
        <v/>
      </c>
      <c r="AJ2985" s="61" t="str">
        <f>IF(AND(K2985&lt;&gt;"Match of the Day",K2985&lt;&gt;"Match of the Day 2",K2985&lt;&gt;"Match of the Day Repeat"),"",1+MAX($AJ$10:AJ2984))</f>
        <v/>
      </c>
    </row>
    <row r="2986" spans="34:36" x14ac:dyDescent="0.35">
      <c r="AH2986" s="16" t="str">
        <f>IF(AND(B2986="Premier League",E2986="Live"),_xlfn.XLOOKUP(_xlfn.TEXTJOIN(" vs ",,C2986:D2986),Calendar!G:G,Calendar!B:B),IF(AND(B2986="Premier League",E2986="Highlights"),_xlfn.XLOOKUP(H2986,Calendar!O:O,Calendar!N:N,,-1),""))</f>
        <v/>
      </c>
      <c r="AI2986" s="61" t="str">
        <f>IF(AND(AH2986&lt;&gt;"",E2986="Live"),_xlfn.XLOOKUP(_xlfn.TEXTJOIN(" vs ",,C2986:D2986),Calendar!G:G,Calendar!K:K),"")</f>
        <v/>
      </c>
      <c r="AJ2986" s="61" t="str">
        <f>IF(AND(K2986&lt;&gt;"Match of the Day",K2986&lt;&gt;"Match of the Day 2",K2986&lt;&gt;"Match of the Day Repeat"),"",1+MAX($AJ$10:AJ2985))</f>
        <v/>
      </c>
    </row>
    <row r="2987" spans="34:36" x14ac:dyDescent="0.35">
      <c r="AH2987" s="16" t="str">
        <f>IF(AND(B2987="Premier League",E2987="Live"),_xlfn.XLOOKUP(_xlfn.TEXTJOIN(" vs ",,C2987:D2987),Calendar!G:G,Calendar!B:B),IF(AND(B2987="Premier League",E2987="Highlights"),_xlfn.XLOOKUP(H2987,Calendar!O:O,Calendar!N:N,,-1),""))</f>
        <v/>
      </c>
      <c r="AI2987" s="61" t="str">
        <f>IF(AND(AH2987&lt;&gt;"",E2987="Live"),_xlfn.XLOOKUP(_xlfn.TEXTJOIN(" vs ",,C2987:D2987),Calendar!G:G,Calendar!K:K),"")</f>
        <v/>
      </c>
      <c r="AJ2987" s="61" t="str">
        <f>IF(AND(K2987&lt;&gt;"Match of the Day",K2987&lt;&gt;"Match of the Day 2",K2987&lt;&gt;"Match of the Day Repeat"),"",1+MAX($AJ$10:AJ2986))</f>
        <v/>
      </c>
    </row>
    <row r="2988" spans="34:36" x14ac:dyDescent="0.35">
      <c r="AH2988" s="16" t="str">
        <f>IF(AND(B2988="Premier League",E2988="Live"),_xlfn.XLOOKUP(_xlfn.TEXTJOIN(" vs ",,C2988:D2988),Calendar!G:G,Calendar!B:B),IF(AND(B2988="Premier League",E2988="Highlights"),_xlfn.XLOOKUP(H2988,Calendar!O:O,Calendar!N:N,,-1),""))</f>
        <v/>
      </c>
      <c r="AI2988" s="61" t="str">
        <f>IF(AND(AH2988&lt;&gt;"",E2988="Live"),_xlfn.XLOOKUP(_xlfn.TEXTJOIN(" vs ",,C2988:D2988),Calendar!G:G,Calendar!K:K),"")</f>
        <v/>
      </c>
      <c r="AJ2988" s="61" t="str">
        <f>IF(AND(K2988&lt;&gt;"Match of the Day",K2988&lt;&gt;"Match of the Day 2",K2988&lt;&gt;"Match of the Day Repeat"),"",1+MAX($AJ$10:AJ2987))</f>
        <v/>
      </c>
    </row>
    <row r="2989" spans="34:36" x14ac:dyDescent="0.35">
      <c r="AH2989" s="16" t="str">
        <f>IF(AND(B2989="Premier League",E2989="Live"),_xlfn.XLOOKUP(_xlfn.TEXTJOIN(" vs ",,C2989:D2989),Calendar!G:G,Calendar!B:B),IF(AND(B2989="Premier League",E2989="Highlights"),_xlfn.XLOOKUP(H2989,Calendar!O:O,Calendar!N:N,,-1),""))</f>
        <v/>
      </c>
      <c r="AI2989" s="61" t="str">
        <f>IF(AND(AH2989&lt;&gt;"",E2989="Live"),_xlfn.XLOOKUP(_xlfn.TEXTJOIN(" vs ",,C2989:D2989),Calendar!G:G,Calendar!K:K),"")</f>
        <v/>
      </c>
      <c r="AJ2989" s="61" t="str">
        <f>IF(AND(K2989&lt;&gt;"Match of the Day",K2989&lt;&gt;"Match of the Day 2",K2989&lt;&gt;"Match of the Day Repeat"),"",1+MAX($AJ$10:AJ2988))</f>
        <v/>
      </c>
    </row>
    <row r="2990" spans="34:36" x14ac:dyDescent="0.35">
      <c r="AH2990" s="16" t="str">
        <f>IF(AND(B2990="Premier League",E2990="Live"),_xlfn.XLOOKUP(_xlfn.TEXTJOIN(" vs ",,C2990:D2990),Calendar!G:G,Calendar!B:B),IF(AND(B2990="Premier League",E2990="Highlights"),_xlfn.XLOOKUP(H2990,Calendar!O:O,Calendar!N:N,,-1),""))</f>
        <v/>
      </c>
      <c r="AI2990" s="61" t="str">
        <f>IF(AND(AH2990&lt;&gt;"",E2990="Live"),_xlfn.XLOOKUP(_xlfn.TEXTJOIN(" vs ",,C2990:D2990),Calendar!G:G,Calendar!K:K),"")</f>
        <v/>
      </c>
      <c r="AJ2990" s="61" t="str">
        <f>IF(AND(K2990&lt;&gt;"Match of the Day",K2990&lt;&gt;"Match of the Day 2",K2990&lt;&gt;"Match of the Day Repeat"),"",1+MAX($AJ$10:AJ2989))</f>
        <v/>
      </c>
    </row>
    <row r="2991" spans="34:36" x14ac:dyDescent="0.35">
      <c r="AH2991" s="16" t="str">
        <f>IF(AND(B2991="Premier League",E2991="Live"),_xlfn.XLOOKUP(_xlfn.TEXTJOIN(" vs ",,C2991:D2991),Calendar!G:G,Calendar!B:B),IF(AND(B2991="Premier League",E2991="Highlights"),_xlfn.XLOOKUP(H2991,Calendar!O:O,Calendar!N:N,,-1),""))</f>
        <v/>
      </c>
      <c r="AI2991" s="61" t="str">
        <f>IF(AND(AH2991&lt;&gt;"",E2991="Live"),_xlfn.XLOOKUP(_xlfn.TEXTJOIN(" vs ",,C2991:D2991),Calendar!G:G,Calendar!K:K),"")</f>
        <v/>
      </c>
      <c r="AJ2991" s="61" t="str">
        <f>IF(AND(K2991&lt;&gt;"Match of the Day",K2991&lt;&gt;"Match of the Day 2",K2991&lt;&gt;"Match of the Day Repeat"),"",1+MAX($AJ$10:AJ2990))</f>
        <v/>
      </c>
    </row>
    <row r="2992" spans="34:36" x14ac:dyDescent="0.35">
      <c r="AH2992" s="16" t="str">
        <f>IF(AND(B2992="Premier League",E2992="Live"),_xlfn.XLOOKUP(_xlfn.TEXTJOIN(" vs ",,C2992:D2992),Calendar!G:G,Calendar!B:B),IF(AND(B2992="Premier League",E2992="Highlights"),_xlfn.XLOOKUP(H2992,Calendar!O:O,Calendar!N:N,,-1),""))</f>
        <v/>
      </c>
      <c r="AI2992" s="61" t="str">
        <f>IF(AND(AH2992&lt;&gt;"",E2992="Live"),_xlfn.XLOOKUP(_xlfn.TEXTJOIN(" vs ",,C2992:D2992),Calendar!G:G,Calendar!K:K),"")</f>
        <v/>
      </c>
      <c r="AJ2992" s="61" t="str">
        <f>IF(AND(K2992&lt;&gt;"Match of the Day",K2992&lt;&gt;"Match of the Day 2",K2992&lt;&gt;"Match of the Day Repeat"),"",1+MAX($AJ$10:AJ2991))</f>
        <v/>
      </c>
    </row>
    <row r="2993" spans="34:36" x14ac:dyDescent="0.35">
      <c r="AH2993" s="16" t="str">
        <f>IF(AND(B2993="Premier League",E2993="Live"),_xlfn.XLOOKUP(_xlfn.TEXTJOIN(" vs ",,C2993:D2993),Calendar!G:G,Calendar!B:B),IF(AND(B2993="Premier League",E2993="Highlights"),_xlfn.XLOOKUP(H2993,Calendar!O:O,Calendar!N:N,,-1),""))</f>
        <v/>
      </c>
      <c r="AI2993" s="61" t="str">
        <f>IF(AND(AH2993&lt;&gt;"",E2993="Live"),_xlfn.XLOOKUP(_xlfn.TEXTJOIN(" vs ",,C2993:D2993),Calendar!G:G,Calendar!K:K),"")</f>
        <v/>
      </c>
      <c r="AJ2993" s="61" t="str">
        <f>IF(AND(K2993&lt;&gt;"Match of the Day",K2993&lt;&gt;"Match of the Day 2",K2993&lt;&gt;"Match of the Day Repeat"),"",1+MAX($AJ$10:AJ2992))</f>
        <v/>
      </c>
    </row>
    <row r="2994" spans="34:36" x14ac:dyDescent="0.35">
      <c r="AH2994" s="16" t="str">
        <f>IF(AND(B2994="Premier League",E2994="Live"),_xlfn.XLOOKUP(_xlfn.TEXTJOIN(" vs ",,C2994:D2994),Calendar!G:G,Calendar!B:B),IF(AND(B2994="Premier League",E2994="Highlights"),_xlfn.XLOOKUP(H2994,Calendar!O:O,Calendar!N:N,,-1),""))</f>
        <v/>
      </c>
      <c r="AI2994" s="61" t="str">
        <f>IF(AND(AH2994&lt;&gt;"",E2994="Live"),_xlfn.XLOOKUP(_xlfn.TEXTJOIN(" vs ",,C2994:D2994),Calendar!G:G,Calendar!K:K),"")</f>
        <v/>
      </c>
      <c r="AJ2994" s="61" t="str">
        <f>IF(AND(K2994&lt;&gt;"Match of the Day",K2994&lt;&gt;"Match of the Day 2",K2994&lt;&gt;"Match of the Day Repeat"),"",1+MAX($AJ$10:AJ2993))</f>
        <v/>
      </c>
    </row>
    <row r="2995" spans="34:36" x14ac:dyDescent="0.35">
      <c r="AH2995" s="16" t="str">
        <f>IF(AND(B2995="Premier League",E2995="Live"),_xlfn.XLOOKUP(_xlfn.TEXTJOIN(" vs ",,C2995:D2995),Calendar!G:G,Calendar!B:B),IF(AND(B2995="Premier League",E2995="Highlights"),_xlfn.XLOOKUP(H2995,Calendar!O:O,Calendar!N:N,,-1),""))</f>
        <v/>
      </c>
      <c r="AI2995" s="61" t="str">
        <f>IF(AND(AH2995&lt;&gt;"",E2995="Live"),_xlfn.XLOOKUP(_xlfn.TEXTJOIN(" vs ",,C2995:D2995),Calendar!G:G,Calendar!K:K),"")</f>
        <v/>
      </c>
      <c r="AJ2995" s="61" t="str">
        <f>IF(AND(K2995&lt;&gt;"Match of the Day",K2995&lt;&gt;"Match of the Day 2",K2995&lt;&gt;"Match of the Day Repeat"),"",1+MAX($AJ$10:AJ2994))</f>
        <v/>
      </c>
    </row>
    <row r="2996" spans="34:36" x14ac:dyDescent="0.35">
      <c r="AH2996" s="16" t="str">
        <f>IF(AND(B2996="Premier League",E2996="Live"),_xlfn.XLOOKUP(_xlfn.TEXTJOIN(" vs ",,C2996:D2996),Calendar!G:G,Calendar!B:B),IF(AND(B2996="Premier League",E2996="Highlights"),_xlfn.XLOOKUP(H2996,Calendar!O:O,Calendar!N:N,,-1),""))</f>
        <v/>
      </c>
      <c r="AI2996" s="61" t="str">
        <f>IF(AND(AH2996&lt;&gt;"",E2996="Live"),_xlfn.XLOOKUP(_xlfn.TEXTJOIN(" vs ",,C2996:D2996),Calendar!G:G,Calendar!K:K),"")</f>
        <v/>
      </c>
      <c r="AJ2996" s="61" t="str">
        <f>IF(AND(K2996&lt;&gt;"Match of the Day",K2996&lt;&gt;"Match of the Day 2",K2996&lt;&gt;"Match of the Day Repeat"),"",1+MAX($AJ$10:AJ2995))</f>
        <v/>
      </c>
    </row>
    <row r="2997" spans="34:36" x14ac:dyDescent="0.35">
      <c r="AH2997" s="16" t="str">
        <f>IF(AND(B2997="Premier League",E2997="Live"),_xlfn.XLOOKUP(_xlfn.TEXTJOIN(" vs ",,C2997:D2997),Calendar!G:G,Calendar!B:B),IF(AND(B2997="Premier League",E2997="Highlights"),_xlfn.XLOOKUP(H2997,Calendar!O:O,Calendar!N:N,,-1),""))</f>
        <v/>
      </c>
      <c r="AI2997" s="61" t="str">
        <f>IF(AND(AH2997&lt;&gt;"",E2997="Live"),_xlfn.XLOOKUP(_xlfn.TEXTJOIN(" vs ",,C2997:D2997),Calendar!G:G,Calendar!K:K),"")</f>
        <v/>
      </c>
      <c r="AJ2997" s="61" t="str">
        <f>IF(AND(K2997&lt;&gt;"Match of the Day",K2997&lt;&gt;"Match of the Day 2",K2997&lt;&gt;"Match of the Day Repeat"),"",1+MAX($AJ$10:AJ2996))</f>
        <v/>
      </c>
    </row>
    <row r="2998" spans="34:36" x14ac:dyDescent="0.35">
      <c r="AH2998" s="16" t="str">
        <f>IF(AND(B2998="Premier League",E2998="Live"),_xlfn.XLOOKUP(_xlfn.TEXTJOIN(" vs ",,C2998:D2998),Calendar!G:G,Calendar!B:B),IF(AND(B2998="Premier League",E2998="Highlights"),_xlfn.XLOOKUP(H2998,Calendar!O:O,Calendar!N:N,,-1),""))</f>
        <v/>
      </c>
      <c r="AI2998" s="61" t="str">
        <f>IF(AND(AH2998&lt;&gt;"",E2998="Live"),_xlfn.XLOOKUP(_xlfn.TEXTJOIN(" vs ",,C2998:D2998),Calendar!G:G,Calendar!K:K),"")</f>
        <v/>
      </c>
      <c r="AJ2998" s="61" t="str">
        <f>IF(AND(K2998&lt;&gt;"Match of the Day",K2998&lt;&gt;"Match of the Day 2",K2998&lt;&gt;"Match of the Day Repeat"),"",1+MAX($AJ$10:AJ2997))</f>
        <v/>
      </c>
    </row>
    <row r="2999" spans="34:36" x14ac:dyDescent="0.35">
      <c r="AH2999" s="16" t="str">
        <f>IF(AND(B2999="Premier League",E2999="Live"),_xlfn.XLOOKUP(_xlfn.TEXTJOIN(" vs ",,C2999:D2999),Calendar!G:G,Calendar!B:B),IF(AND(B2999="Premier League",E2999="Highlights"),_xlfn.XLOOKUP(H2999,Calendar!O:O,Calendar!N:N,,-1),""))</f>
        <v/>
      </c>
      <c r="AI2999" s="61" t="str">
        <f>IF(AND(AH2999&lt;&gt;"",E2999="Live"),_xlfn.XLOOKUP(_xlfn.TEXTJOIN(" vs ",,C2999:D2999),Calendar!G:G,Calendar!K:K),"")</f>
        <v/>
      </c>
      <c r="AJ2999" s="61" t="str">
        <f>IF(AND(K2999&lt;&gt;"Match of the Day",K2999&lt;&gt;"Match of the Day 2",K2999&lt;&gt;"Match of the Day Repeat"),"",1+MAX($AJ$10:AJ2998))</f>
        <v/>
      </c>
    </row>
    <row r="3000" spans="34:36" x14ac:dyDescent="0.35">
      <c r="AH3000" s="16" t="str">
        <f>IF(AND(B3000="Premier League",E3000="Live"),_xlfn.XLOOKUP(_xlfn.TEXTJOIN(" vs ",,C3000:D3000),Calendar!G:G,Calendar!B:B),IF(AND(B3000="Premier League",E3000="Highlights"),_xlfn.XLOOKUP(H3000,Calendar!O:O,Calendar!N:N,,-1),""))</f>
        <v/>
      </c>
      <c r="AI3000" s="61" t="str">
        <f>IF(AND(AH3000&lt;&gt;"",E3000="Live"),_xlfn.XLOOKUP(_xlfn.TEXTJOIN(" vs ",,C3000:D3000),Calendar!G:G,Calendar!K:K),"")</f>
        <v/>
      </c>
      <c r="AJ3000" s="61" t="str">
        <f>IF(AND(K3000&lt;&gt;"Match of the Day",K3000&lt;&gt;"Match of the Day 2",K3000&lt;&gt;"Match of the Day Repeat"),"",1+MAX($AJ$10:AJ2999))</f>
        <v/>
      </c>
    </row>
    <row r="3001" spans="34:36" x14ac:dyDescent="0.35">
      <c r="AH3001" s="16" t="str">
        <f>IF(AND(B3001="Premier League",E3001="Live"),_xlfn.XLOOKUP(_xlfn.TEXTJOIN(" vs ",,C3001:D3001),Calendar!G:G,Calendar!B:B),IF(AND(B3001="Premier League",E3001="Highlights"),_xlfn.XLOOKUP(H3001,Calendar!O:O,Calendar!N:N,,-1),""))</f>
        <v/>
      </c>
      <c r="AI3001" s="61" t="str">
        <f>IF(AND(AH3001&lt;&gt;"",E3001="Live"),_xlfn.XLOOKUP(_xlfn.TEXTJOIN(" vs ",,C3001:D3001),Calendar!G:G,Calendar!K:K),"")</f>
        <v/>
      </c>
      <c r="AJ3001" s="61" t="str">
        <f>IF(AND(K3001&lt;&gt;"Match of the Day",K3001&lt;&gt;"Match of the Day 2",K3001&lt;&gt;"Match of the Day Repeat"),"",1+MAX($AJ$10:AJ3000))</f>
        <v/>
      </c>
    </row>
    <row r="3002" spans="34:36" x14ac:dyDescent="0.35">
      <c r="AH3002" s="16" t="str">
        <f>IF(AND(B3002="Premier League",E3002="Live"),_xlfn.XLOOKUP(_xlfn.TEXTJOIN(" vs ",,C3002:D3002),Calendar!G:G,Calendar!B:B),IF(AND(B3002="Premier League",E3002="Highlights"),_xlfn.XLOOKUP(H3002,Calendar!O:O,Calendar!N:N,,-1),""))</f>
        <v/>
      </c>
      <c r="AI3002" s="61" t="str">
        <f>IF(AND(AH3002&lt;&gt;"",E3002="Live"),_xlfn.XLOOKUP(_xlfn.TEXTJOIN(" vs ",,C3002:D3002),Calendar!G:G,Calendar!K:K),"")</f>
        <v/>
      </c>
      <c r="AJ3002" s="61" t="str">
        <f>IF(AND(K3002&lt;&gt;"Match of the Day",K3002&lt;&gt;"Match of the Day 2",K3002&lt;&gt;"Match of the Day Repeat"),"",1+MAX($AJ$10:AJ3001))</f>
        <v/>
      </c>
    </row>
    <row r="3003" spans="34:36" x14ac:dyDescent="0.35">
      <c r="AH3003" s="16" t="str">
        <f>IF(AND(B3003="Premier League",E3003="Live"),_xlfn.XLOOKUP(_xlfn.TEXTJOIN(" vs ",,C3003:D3003),Calendar!G:G,Calendar!B:B),IF(AND(B3003="Premier League",E3003="Highlights"),_xlfn.XLOOKUP(H3003,Calendar!O:O,Calendar!N:N,,-1),""))</f>
        <v/>
      </c>
      <c r="AI3003" s="61" t="str">
        <f>IF(AND(AH3003&lt;&gt;"",E3003="Live"),_xlfn.XLOOKUP(_xlfn.TEXTJOIN(" vs ",,C3003:D3003),Calendar!G:G,Calendar!K:K),"")</f>
        <v/>
      </c>
      <c r="AJ3003" s="61" t="str">
        <f>IF(AND(K3003&lt;&gt;"Match of the Day",K3003&lt;&gt;"Match of the Day 2",K3003&lt;&gt;"Match of the Day Repeat"),"",1+MAX($AJ$10:AJ3002))</f>
        <v/>
      </c>
    </row>
    <row r="3004" spans="34:36" x14ac:dyDescent="0.35">
      <c r="AH3004" s="16" t="str">
        <f>IF(AND(B3004="Premier League",E3004="Live"),_xlfn.XLOOKUP(_xlfn.TEXTJOIN(" vs ",,C3004:D3004),Calendar!G:G,Calendar!B:B),IF(AND(B3004="Premier League",E3004="Highlights"),_xlfn.XLOOKUP(H3004,Calendar!O:O,Calendar!N:N,,-1),""))</f>
        <v/>
      </c>
      <c r="AI3004" s="61" t="str">
        <f>IF(AND(AH3004&lt;&gt;"",E3004="Live"),_xlfn.XLOOKUP(_xlfn.TEXTJOIN(" vs ",,C3004:D3004),Calendar!G:G,Calendar!K:K),"")</f>
        <v/>
      </c>
      <c r="AJ3004" s="61" t="str">
        <f>IF(AND(K3004&lt;&gt;"Match of the Day",K3004&lt;&gt;"Match of the Day 2",K3004&lt;&gt;"Match of the Day Repeat"),"",1+MAX($AJ$10:AJ3003))</f>
        <v/>
      </c>
    </row>
    <row r="3005" spans="34:36" x14ac:dyDescent="0.35">
      <c r="AH3005" s="16" t="str">
        <f>IF(AND(B3005="Premier League",E3005="Live"),_xlfn.XLOOKUP(_xlfn.TEXTJOIN(" vs ",,C3005:D3005),Calendar!G:G,Calendar!B:B),IF(AND(B3005="Premier League",E3005="Highlights"),_xlfn.XLOOKUP(H3005,Calendar!O:O,Calendar!N:N,,-1),""))</f>
        <v/>
      </c>
      <c r="AI3005" s="61" t="str">
        <f>IF(AND(AH3005&lt;&gt;"",E3005="Live"),_xlfn.XLOOKUP(_xlfn.TEXTJOIN(" vs ",,C3005:D3005),Calendar!G:G,Calendar!K:K),"")</f>
        <v/>
      </c>
      <c r="AJ3005" s="61" t="str">
        <f>IF(AND(K3005&lt;&gt;"Match of the Day",K3005&lt;&gt;"Match of the Day 2",K3005&lt;&gt;"Match of the Day Repeat"),"",1+MAX($AJ$10:AJ3004))</f>
        <v/>
      </c>
    </row>
    <row r="3006" spans="34:36" x14ac:dyDescent="0.35">
      <c r="AH3006" s="16" t="str">
        <f>IF(AND(B3006="Premier League",E3006="Live"),_xlfn.XLOOKUP(_xlfn.TEXTJOIN(" vs ",,C3006:D3006),Calendar!G:G,Calendar!B:B),IF(AND(B3006="Premier League",E3006="Highlights"),_xlfn.XLOOKUP(H3006,Calendar!O:O,Calendar!N:N,,-1),""))</f>
        <v/>
      </c>
      <c r="AI3006" s="61" t="str">
        <f>IF(AND(AH3006&lt;&gt;"",E3006="Live"),_xlfn.XLOOKUP(_xlfn.TEXTJOIN(" vs ",,C3006:D3006),Calendar!G:G,Calendar!K:K),"")</f>
        <v/>
      </c>
      <c r="AJ3006" s="61" t="str">
        <f>IF(AND(K3006&lt;&gt;"Match of the Day",K3006&lt;&gt;"Match of the Day 2",K3006&lt;&gt;"Match of the Day Repeat"),"",1+MAX($AJ$10:AJ3005))</f>
        <v/>
      </c>
    </row>
    <row r="3007" spans="34:36" x14ac:dyDescent="0.35">
      <c r="AH3007" s="16" t="str">
        <f>IF(AND(B3007="Premier League",E3007="Live"),_xlfn.XLOOKUP(_xlfn.TEXTJOIN(" vs ",,C3007:D3007),Calendar!G:G,Calendar!B:B),IF(AND(B3007="Premier League",E3007="Highlights"),_xlfn.XLOOKUP(H3007,Calendar!O:O,Calendar!N:N,,-1),""))</f>
        <v/>
      </c>
      <c r="AI3007" s="61" t="str">
        <f>IF(AND(AH3007&lt;&gt;"",E3007="Live"),_xlfn.XLOOKUP(_xlfn.TEXTJOIN(" vs ",,C3007:D3007),Calendar!G:G,Calendar!K:K),"")</f>
        <v/>
      </c>
      <c r="AJ3007" s="61" t="str">
        <f>IF(AND(K3007&lt;&gt;"Match of the Day",K3007&lt;&gt;"Match of the Day 2",K3007&lt;&gt;"Match of the Day Repeat"),"",1+MAX($AJ$10:AJ3006))</f>
        <v/>
      </c>
    </row>
    <row r="3008" spans="34:36" x14ac:dyDescent="0.35">
      <c r="AH3008" s="16" t="str">
        <f>IF(AND(B3008="Premier League",E3008="Live"),_xlfn.XLOOKUP(_xlfn.TEXTJOIN(" vs ",,C3008:D3008),Calendar!G:G,Calendar!B:B),IF(AND(B3008="Premier League",E3008="Highlights"),_xlfn.XLOOKUP(H3008,Calendar!O:O,Calendar!N:N,,-1),""))</f>
        <v/>
      </c>
      <c r="AI3008" s="61" t="str">
        <f>IF(AND(AH3008&lt;&gt;"",E3008="Live"),_xlfn.XLOOKUP(_xlfn.TEXTJOIN(" vs ",,C3008:D3008),Calendar!G:G,Calendar!K:K),"")</f>
        <v/>
      </c>
      <c r="AJ3008" s="61" t="str">
        <f>IF(AND(K3008&lt;&gt;"Match of the Day",K3008&lt;&gt;"Match of the Day 2",K3008&lt;&gt;"Match of the Day Repeat"),"",1+MAX($AJ$10:AJ3007))</f>
        <v/>
      </c>
    </row>
    <row r="3009" spans="34:36" x14ac:dyDescent="0.35">
      <c r="AH3009" s="16" t="str">
        <f>IF(AND(B3009="Premier League",E3009="Live"),_xlfn.XLOOKUP(_xlfn.TEXTJOIN(" vs ",,C3009:D3009),Calendar!G:G,Calendar!B:B),IF(AND(B3009="Premier League",E3009="Highlights"),_xlfn.XLOOKUP(H3009,Calendar!O:O,Calendar!N:N,,-1),""))</f>
        <v/>
      </c>
      <c r="AI3009" s="61" t="str">
        <f>IF(AND(AH3009&lt;&gt;"",E3009="Live"),_xlfn.XLOOKUP(_xlfn.TEXTJOIN(" vs ",,C3009:D3009),Calendar!G:G,Calendar!K:K),"")</f>
        <v/>
      </c>
      <c r="AJ3009" s="61" t="str">
        <f>IF(AND(K3009&lt;&gt;"Match of the Day",K3009&lt;&gt;"Match of the Day 2",K3009&lt;&gt;"Match of the Day Repeat"),"",1+MAX($AJ$10:AJ3008))</f>
        <v/>
      </c>
    </row>
    <row r="3010" spans="34:36" x14ac:dyDescent="0.35">
      <c r="AH3010" s="16" t="str">
        <f>IF(AND(B3010="Premier League",E3010="Live"),_xlfn.XLOOKUP(_xlfn.TEXTJOIN(" vs ",,C3010:D3010),Calendar!G:G,Calendar!B:B),IF(AND(B3010="Premier League",E3010="Highlights"),_xlfn.XLOOKUP(H3010,Calendar!O:O,Calendar!N:N,,-1),""))</f>
        <v/>
      </c>
      <c r="AI3010" s="61" t="str">
        <f>IF(AND(AH3010&lt;&gt;"",E3010="Live"),_xlfn.XLOOKUP(_xlfn.TEXTJOIN(" vs ",,C3010:D3010),Calendar!G:G,Calendar!K:K),"")</f>
        <v/>
      </c>
      <c r="AJ3010" s="61" t="str">
        <f>IF(AND(K3010&lt;&gt;"Match of the Day",K3010&lt;&gt;"Match of the Day 2",K3010&lt;&gt;"Match of the Day Repeat"),"",1+MAX($AJ$10:AJ3009))</f>
        <v/>
      </c>
    </row>
    <row r="3011" spans="34:36" x14ac:dyDescent="0.35">
      <c r="AH3011" s="16" t="str">
        <f>IF(AND(B3011="Premier League",E3011="Live"),_xlfn.XLOOKUP(_xlfn.TEXTJOIN(" vs ",,C3011:D3011),Calendar!G:G,Calendar!B:B),IF(AND(B3011="Premier League",E3011="Highlights"),_xlfn.XLOOKUP(H3011,Calendar!O:O,Calendar!N:N,,-1),""))</f>
        <v/>
      </c>
      <c r="AI3011" s="61" t="str">
        <f>IF(AND(AH3011&lt;&gt;"",E3011="Live"),_xlfn.XLOOKUP(_xlfn.TEXTJOIN(" vs ",,C3011:D3011),Calendar!G:G,Calendar!K:K),"")</f>
        <v/>
      </c>
      <c r="AJ3011" s="61" t="str">
        <f>IF(AND(K3011&lt;&gt;"Match of the Day",K3011&lt;&gt;"Match of the Day 2",K3011&lt;&gt;"Match of the Day Repeat"),"",1+MAX($AJ$10:AJ3010))</f>
        <v/>
      </c>
    </row>
    <row r="3012" spans="34:36" x14ac:dyDescent="0.35">
      <c r="AH3012" s="16" t="str">
        <f>IF(AND(B3012="Premier League",E3012="Live"),_xlfn.XLOOKUP(_xlfn.TEXTJOIN(" vs ",,C3012:D3012),Calendar!G:G,Calendar!B:B),IF(AND(B3012="Premier League",E3012="Highlights"),_xlfn.XLOOKUP(H3012,Calendar!O:O,Calendar!N:N,,-1),""))</f>
        <v/>
      </c>
      <c r="AI3012" s="61" t="str">
        <f>IF(AND(AH3012&lt;&gt;"",E3012="Live"),_xlfn.XLOOKUP(_xlfn.TEXTJOIN(" vs ",,C3012:D3012),Calendar!G:G,Calendar!K:K),"")</f>
        <v/>
      </c>
      <c r="AJ3012" s="61" t="str">
        <f>IF(AND(K3012&lt;&gt;"Match of the Day",K3012&lt;&gt;"Match of the Day 2",K3012&lt;&gt;"Match of the Day Repeat"),"",1+MAX($AJ$10:AJ3011))</f>
        <v/>
      </c>
    </row>
    <row r="3013" spans="34:36" x14ac:dyDescent="0.35">
      <c r="AH3013" s="16" t="str">
        <f>IF(AND(B3013="Premier League",E3013="Live"),_xlfn.XLOOKUP(_xlfn.TEXTJOIN(" vs ",,C3013:D3013),Calendar!G:G,Calendar!B:B),IF(AND(B3013="Premier League",E3013="Highlights"),_xlfn.XLOOKUP(H3013,Calendar!O:O,Calendar!N:N,,-1),""))</f>
        <v/>
      </c>
      <c r="AI3013" s="61" t="str">
        <f>IF(AND(AH3013&lt;&gt;"",E3013="Live"),_xlfn.XLOOKUP(_xlfn.TEXTJOIN(" vs ",,C3013:D3013),Calendar!G:G,Calendar!K:K),"")</f>
        <v/>
      </c>
      <c r="AJ3013" s="61" t="str">
        <f>IF(AND(K3013&lt;&gt;"Match of the Day",K3013&lt;&gt;"Match of the Day 2",K3013&lt;&gt;"Match of the Day Repeat"),"",1+MAX($AJ$10:AJ3012))</f>
        <v/>
      </c>
    </row>
    <row r="3014" spans="34:36" x14ac:dyDescent="0.35">
      <c r="AH3014" s="16" t="str">
        <f>IF(AND(B3014="Premier League",E3014="Live"),_xlfn.XLOOKUP(_xlfn.TEXTJOIN(" vs ",,C3014:D3014),Calendar!G:G,Calendar!B:B),IF(AND(B3014="Premier League",E3014="Highlights"),_xlfn.XLOOKUP(H3014,Calendar!O:O,Calendar!N:N,,-1),""))</f>
        <v/>
      </c>
      <c r="AI3014" s="61" t="str">
        <f>IF(AND(AH3014&lt;&gt;"",E3014="Live"),_xlfn.XLOOKUP(_xlfn.TEXTJOIN(" vs ",,C3014:D3014),Calendar!G:G,Calendar!K:K),"")</f>
        <v/>
      </c>
      <c r="AJ3014" s="61" t="str">
        <f>IF(AND(K3014&lt;&gt;"Match of the Day",K3014&lt;&gt;"Match of the Day 2",K3014&lt;&gt;"Match of the Day Repeat"),"",1+MAX($AJ$10:AJ3013))</f>
        <v/>
      </c>
    </row>
    <row r="3015" spans="34:36" x14ac:dyDescent="0.35">
      <c r="AH3015" s="16" t="str">
        <f>IF(AND(B3015="Premier League",E3015="Live"),_xlfn.XLOOKUP(_xlfn.TEXTJOIN(" vs ",,C3015:D3015),Calendar!G:G,Calendar!B:B),IF(AND(B3015="Premier League",E3015="Highlights"),_xlfn.XLOOKUP(H3015,Calendar!O:O,Calendar!N:N,,-1),""))</f>
        <v/>
      </c>
      <c r="AI3015" s="61" t="str">
        <f>IF(AND(AH3015&lt;&gt;"",E3015="Live"),_xlfn.XLOOKUP(_xlfn.TEXTJOIN(" vs ",,C3015:D3015),Calendar!G:G,Calendar!K:K),"")</f>
        <v/>
      </c>
      <c r="AJ3015" s="61" t="str">
        <f>IF(AND(K3015&lt;&gt;"Match of the Day",K3015&lt;&gt;"Match of the Day 2",K3015&lt;&gt;"Match of the Day Repeat"),"",1+MAX($AJ$10:AJ3014))</f>
        <v/>
      </c>
    </row>
    <row r="3016" spans="34:36" x14ac:dyDescent="0.35">
      <c r="AH3016" s="16" t="str">
        <f>IF(AND(B3016="Premier League",E3016="Live"),_xlfn.XLOOKUP(_xlfn.TEXTJOIN(" vs ",,C3016:D3016),Calendar!G:G,Calendar!B:B),IF(AND(B3016="Premier League",E3016="Highlights"),_xlfn.XLOOKUP(H3016,Calendar!O:O,Calendar!N:N,,-1),""))</f>
        <v/>
      </c>
      <c r="AI3016" s="61" t="str">
        <f>IF(AND(AH3016&lt;&gt;"",E3016="Live"),_xlfn.XLOOKUP(_xlfn.TEXTJOIN(" vs ",,C3016:D3016),Calendar!G:G,Calendar!K:K),"")</f>
        <v/>
      </c>
      <c r="AJ3016" s="61" t="str">
        <f>IF(AND(K3016&lt;&gt;"Match of the Day",K3016&lt;&gt;"Match of the Day 2",K3016&lt;&gt;"Match of the Day Repeat"),"",1+MAX($AJ$10:AJ3015))</f>
        <v/>
      </c>
    </row>
    <row r="3017" spans="34:36" x14ac:dyDescent="0.35">
      <c r="AH3017" s="16" t="str">
        <f>IF(AND(B3017="Premier League",E3017="Live"),_xlfn.XLOOKUP(_xlfn.TEXTJOIN(" vs ",,C3017:D3017),Calendar!G:G,Calendar!B:B),IF(AND(B3017="Premier League",E3017="Highlights"),_xlfn.XLOOKUP(H3017,Calendar!O:O,Calendar!N:N,,-1),""))</f>
        <v/>
      </c>
      <c r="AI3017" s="61" t="str">
        <f>IF(AND(AH3017&lt;&gt;"",E3017="Live"),_xlfn.XLOOKUP(_xlfn.TEXTJOIN(" vs ",,C3017:D3017),Calendar!G:G,Calendar!K:K),"")</f>
        <v/>
      </c>
      <c r="AJ3017" s="61" t="str">
        <f>IF(AND(K3017&lt;&gt;"Match of the Day",K3017&lt;&gt;"Match of the Day 2",K3017&lt;&gt;"Match of the Day Repeat"),"",1+MAX($AJ$10:AJ3016))</f>
        <v/>
      </c>
    </row>
    <row r="3018" spans="34:36" x14ac:dyDescent="0.35">
      <c r="AH3018" s="16" t="str">
        <f>IF(AND(B3018="Premier League",E3018="Live"),_xlfn.XLOOKUP(_xlfn.TEXTJOIN(" vs ",,C3018:D3018),Calendar!G:G,Calendar!B:B),IF(AND(B3018="Premier League",E3018="Highlights"),_xlfn.XLOOKUP(H3018,Calendar!O:O,Calendar!N:N,,-1),""))</f>
        <v/>
      </c>
      <c r="AI3018" s="61" t="str">
        <f>IF(AND(AH3018&lt;&gt;"",E3018="Live"),_xlfn.XLOOKUP(_xlfn.TEXTJOIN(" vs ",,C3018:D3018),Calendar!G:G,Calendar!K:K),"")</f>
        <v/>
      </c>
      <c r="AJ3018" s="61" t="str">
        <f>IF(AND(K3018&lt;&gt;"Match of the Day",K3018&lt;&gt;"Match of the Day 2",K3018&lt;&gt;"Match of the Day Repeat"),"",1+MAX($AJ$10:AJ3017))</f>
        <v/>
      </c>
    </row>
    <row r="3019" spans="34:36" x14ac:dyDescent="0.35">
      <c r="AH3019" s="16" t="str">
        <f>IF(AND(B3019="Premier League",E3019="Live"),_xlfn.XLOOKUP(_xlfn.TEXTJOIN(" vs ",,C3019:D3019),Calendar!G:G,Calendar!B:B),IF(AND(B3019="Premier League",E3019="Highlights"),_xlfn.XLOOKUP(H3019,Calendar!O:O,Calendar!N:N,,-1),""))</f>
        <v/>
      </c>
      <c r="AI3019" s="61" t="str">
        <f>IF(AND(AH3019&lt;&gt;"",E3019="Live"),_xlfn.XLOOKUP(_xlfn.TEXTJOIN(" vs ",,C3019:D3019),Calendar!G:G,Calendar!K:K),"")</f>
        <v/>
      </c>
      <c r="AJ3019" s="61" t="str">
        <f>IF(AND(K3019&lt;&gt;"Match of the Day",K3019&lt;&gt;"Match of the Day 2",K3019&lt;&gt;"Match of the Day Repeat"),"",1+MAX($AJ$10:AJ3018))</f>
        <v/>
      </c>
    </row>
    <row r="3020" spans="34:36" x14ac:dyDescent="0.35">
      <c r="AH3020" s="16" t="str">
        <f>IF(AND(B3020="Premier League",E3020="Live"),_xlfn.XLOOKUP(_xlfn.TEXTJOIN(" vs ",,C3020:D3020),Calendar!G:G,Calendar!B:B),IF(AND(B3020="Premier League",E3020="Highlights"),_xlfn.XLOOKUP(H3020,Calendar!O:O,Calendar!N:N,,-1),""))</f>
        <v/>
      </c>
      <c r="AI3020" s="61" t="str">
        <f>IF(AND(AH3020&lt;&gt;"",E3020="Live"),_xlfn.XLOOKUP(_xlfn.TEXTJOIN(" vs ",,C3020:D3020),Calendar!G:G,Calendar!K:K),"")</f>
        <v/>
      </c>
      <c r="AJ3020" s="61" t="str">
        <f>IF(AND(K3020&lt;&gt;"Match of the Day",K3020&lt;&gt;"Match of the Day 2",K3020&lt;&gt;"Match of the Day Repeat"),"",1+MAX($AJ$10:AJ3019))</f>
        <v/>
      </c>
    </row>
    <row r="3021" spans="34:36" x14ac:dyDescent="0.35">
      <c r="AH3021" s="16" t="str">
        <f>IF(AND(B3021="Premier League",E3021="Live"),_xlfn.XLOOKUP(_xlfn.TEXTJOIN(" vs ",,C3021:D3021),Calendar!G:G,Calendar!B:B),IF(AND(B3021="Premier League",E3021="Highlights"),_xlfn.XLOOKUP(H3021,Calendar!O:O,Calendar!N:N,,-1),""))</f>
        <v/>
      </c>
      <c r="AI3021" s="61" t="str">
        <f>IF(AND(AH3021&lt;&gt;"",E3021="Live"),_xlfn.XLOOKUP(_xlfn.TEXTJOIN(" vs ",,C3021:D3021),Calendar!G:G,Calendar!K:K),"")</f>
        <v/>
      </c>
      <c r="AJ3021" s="61" t="str">
        <f>IF(AND(K3021&lt;&gt;"Match of the Day",K3021&lt;&gt;"Match of the Day 2",K3021&lt;&gt;"Match of the Day Repeat"),"",1+MAX($AJ$10:AJ3020))</f>
        <v/>
      </c>
    </row>
    <row r="3022" spans="34:36" x14ac:dyDescent="0.35">
      <c r="AH3022" s="16" t="str">
        <f>IF(AND(B3022="Premier League",E3022="Live"),_xlfn.XLOOKUP(_xlfn.TEXTJOIN(" vs ",,C3022:D3022),Calendar!G:G,Calendar!B:B),IF(AND(B3022="Premier League",E3022="Highlights"),_xlfn.XLOOKUP(H3022,Calendar!O:O,Calendar!N:N,,-1),""))</f>
        <v/>
      </c>
      <c r="AI3022" s="61" t="str">
        <f>IF(AND(AH3022&lt;&gt;"",E3022="Live"),_xlfn.XLOOKUP(_xlfn.TEXTJOIN(" vs ",,C3022:D3022),Calendar!G:G,Calendar!K:K),"")</f>
        <v/>
      </c>
      <c r="AJ3022" s="61" t="str">
        <f>IF(AND(K3022&lt;&gt;"Match of the Day",K3022&lt;&gt;"Match of the Day 2",K3022&lt;&gt;"Match of the Day Repeat"),"",1+MAX($AJ$10:AJ3021))</f>
        <v/>
      </c>
    </row>
    <row r="3023" spans="34:36" x14ac:dyDescent="0.35">
      <c r="AH3023" s="16" t="str">
        <f>IF(AND(B3023="Premier League",E3023="Live"),_xlfn.XLOOKUP(_xlfn.TEXTJOIN(" vs ",,C3023:D3023),Calendar!G:G,Calendar!B:B),IF(AND(B3023="Premier League",E3023="Highlights"),_xlfn.XLOOKUP(H3023,Calendar!O:O,Calendar!N:N,,-1),""))</f>
        <v/>
      </c>
      <c r="AI3023" s="61" t="str">
        <f>IF(AND(AH3023&lt;&gt;"",E3023="Live"),_xlfn.XLOOKUP(_xlfn.TEXTJOIN(" vs ",,C3023:D3023),Calendar!G:G,Calendar!K:K),"")</f>
        <v/>
      </c>
      <c r="AJ3023" s="61" t="str">
        <f>IF(AND(K3023&lt;&gt;"Match of the Day",K3023&lt;&gt;"Match of the Day 2",K3023&lt;&gt;"Match of the Day Repeat"),"",1+MAX($AJ$10:AJ3022))</f>
        <v/>
      </c>
    </row>
    <row r="3024" spans="34:36" x14ac:dyDescent="0.35">
      <c r="AH3024" s="16" t="str">
        <f>IF(AND(B3024="Premier League",E3024="Live"),_xlfn.XLOOKUP(_xlfn.TEXTJOIN(" vs ",,C3024:D3024),Calendar!G:G,Calendar!B:B),IF(AND(B3024="Premier League",E3024="Highlights"),_xlfn.XLOOKUP(H3024,Calendar!O:O,Calendar!N:N,,-1),""))</f>
        <v/>
      </c>
      <c r="AI3024" s="61" t="str">
        <f>IF(AND(AH3024&lt;&gt;"",E3024="Live"),_xlfn.XLOOKUP(_xlfn.TEXTJOIN(" vs ",,C3024:D3024),Calendar!G:G,Calendar!K:K),"")</f>
        <v/>
      </c>
      <c r="AJ3024" s="61" t="str">
        <f>IF(AND(K3024&lt;&gt;"Match of the Day",K3024&lt;&gt;"Match of the Day 2",K3024&lt;&gt;"Match of the Day Repeat"),"",1+MAX($AJ$10:AJ3023))</f>
        <v/>
      </c>
    </row>
    <row r="3025" spans="34:36" x14ac:dyDescent="0.35">
      <c r="AH3025" s="16" t="str">
        <f>IF(AND(B3025="Premier League",E3025="Live"),_xlfn.XLOOKUP(_xlfn.TEXTJOIN(" vs ",,C3025:D3025),Calendar!G:G,Calendar!B:B),IF(AND(B3025="Premier League",E3025="Highlights"),_xlfn.XLOOKUP(H3025,Calendar!O:O,Calendar!N:N,,-1),""))</f>
        <v/>
      </c>
      <c r="AI3025" s="61" t="str">
        <f>IF(AND(AH3025&lt;&gt;"",E3025="Live"),_xlfn.XLOOKUP(_xlfn.TEXTJOIN(" vs ",,C3025:D3025),Calendar!G:G,Calendar!K:K),"")</f>
        <v/>
      </c>
      <c r="AJ3025" s="61" t="str">
        <f>IF(AND(K3025&lt;&gt;"Match of the Day",K3025&lt;&gt;"Match of the Day 2",K3025&lt;&gt;"Match of the Day Repeat"),"",1+MAX($AJ$10:AJ3024))</f>
        <v/>
      </c>
    </row>
    <row r="3026" spans="34:36" x14ac:dyDescent="0.35">
      <c r="AH3026" s="16" t="str">
        <f>IF(AND(B3026="Premier League",E3026="Live"),_xlfn.XLOOKUP(_xlfn.TEXTJOIN(" vs ",,C3026:D3026),Calendar!G:G,Calendar!B:B),IF(AND(B3026="Premier League",E3026="Highlights"),_xlfn.XLOOKUP(H3026,Calendar!O:O,Calendar!N:N,,-1),""))</f>
        <v/>
      </c>
      <c r="AI3026" s="61" t="str">
        <f>IF(AND(AH3026&lt;&gt;"",E3026="Live"),_xlfn.XLOOKUP(_xlfn.TEXTJOIN(" vs ",,C3026:D3026),Calendar!G:G,Calendar!K:K),"")</f>
        <v/>
      </c>
      <c r="AJ3026" s="61" t="str">
        <f>IF(AND(K3026&lt;&gt;"Match of the Day",K3026&lt;&gt;"Match of the Day 2",K3026&lt;&gt;"Match of the Day Repeat"),"",1+MAX($AJ$10:AJ3025))</f>
        <v/>
      </c>
    </row>
    <row r="3027" spans="34:36" x14ac:dyDescent="0.35">
      <c r="AH3027" s="16" t="str">
        <f>IF(AND(B3027="Premier League",E3027="Live"),_xlfn.XLOOKUP(_xlfn.TEXTJOIN(" vs ",,C3027:D3027),Calendar!G:G,Calendar!B:B),IF(AND(B3027="Premier League",E3027="Highlights"),_xlfn.XLOOKUP(H3027,Calendar!O:O,Calendar!N:N,,-1),""))</f>
        <v/>
      </c>
      <c r="AI3027" s="61" t="str">
        <f>IF(AND(AH3027&lt;&gt;"",E3027="Live"),_xlfn.XLOOKUP(_xlfn.TEXTJOIN(" vs ",,C3027:D3027),Calendar!G:G,Calendar!K:K),"")</f>
        <v/>
      </c>
      <c r="AJ3027" s="61" t="str">
        <f>IF(AND(K3027&lt;&gt;"Match of the Day",K3027&lt;&gt;"Match of the Day 2",K3027&lt;&gt;"Match of the Day Repeat"),"",1+MAX($AJ$10:AJ3026))</f>
        <v/>
      </c>
    </row>
    <row r="3028" spans="34:36" x14ac:dyDescent="0.35">
      <c r="AH3028" s="16" t="str">
        <f>IF(AND(B3028="Premier League",E3028="Live"),_xlfn.XLOOKUP(_xlfn.TEXTJOIN(" vs ",,C3028:D3028),Calendar!G:G,Calendar!B:B),IF(AND(B3028="Premier League",E3028="Highlights"),_xlfn.XLOOKUP(H3028,Calendar!O:O,Calendar!N:N,,-1),""))</f>
        <v/>
      </c>
      <c r="AI3028" s="61" t="str">
        <f>IF(AND(AH3028&lt;&gt;"",E3028="Live"),_xlfn.XLOOKUP(_xlfn.TEXTJOIN(" vs ",,C3028:D3028),Calendar!G:G,Calendar!K:K),"")</f>
        <v/>
      </c>
      <c r="AJ3028" s="61" t="str">
        <f>IF(AND(K3028&lt;&gt;"Match of the Day",K3028&lt;&gt;"Match of the Day 2",K3028&lt;&gt;"Match of the Day Repeat"),"",1+MAX($AJ$10:AJ3027))</f>
        <v/>
      </c>
    </row>
    <row r="3029" spans="34:36" x14ac:dyDescent="0.35">
      <c r="AH3029" s="16" t="str">
        <f>IF(AND(B3029="Premier League",E3029="Live"),_xlfn.XLOOKUP(_xlfn.TEXTJOIN(" vs ",,C3029:D3029),Calendar!G:G,Calendar!B:B),IF(AND(B3029="Premier League",E3029="Highlights"),_xlfn.XLOOKUP(H3029,Calendar!O:O,Calendar!N:N,,-1),""))</f>
        <v/>
      </c>
      <c r="AI3029" s="61" t="str">
        <f>IF(AND(AH3029&lt;&gt;"",E3029="Live"),_xlfn.XLOOKUP(_xlfn.TEXTJOIN(" vs ",,C3029:D3029),Calendar!G:G,Calendar!K:K),"")</f>
        <v/>
      </c>
      <c r="AJ3029" s="61" t="str">
        <f>IF(AND(K3029&lt;&gt;"Match of the Day",K3029&lt;&gt;"Match of the Day 2",K3029&lt;&gt;"Match of the Day Repeat"),"",1+MAX($AJ$10:AJ3028))</f>
        <v/>
      </c>
    </row>
    <row r="3030" spans="34:36" x14ac:dyDescent="0.35">
      <c r="AH3030" s="16" t="str">
        <f>IF(AND(B3030="Premier League",E3030="Live"),_xlfn.XLOOKUP(_xlfn.TEXTJOIN(" vs ",,C3030:D3030),Calendar!G:G,Calendar!B:B),IF(AND(B3030="Premier League",E3030="Highlights"),_xlfn.XLOOKUP(H3030,Calendar!O:O,Calendar!N:N,,-1),""))</f>
        <v/>
      </c>
      <c r="AI3030" s="61" t="str">
        <f>IF(AND(AH3030&lt;&gt;"",E3030="Live"),_xlfn.XLOOKUP(_xlfn.TEXTJOIN(" vs ",,C3030:D3030),Calendar!G:G,Calendar!K:K),"")</f>
        <v/>
      </c>
      <c r="AJ3030" s="61" t="str">
        <f>IF(AND(K3030&lt;&gt;"Match of the Day",K3030&lt;&gt;"Match of the Day 2",K3030&lt;&gt;"Match of the Day Repeat"),"",1+MAX($AJ$10:AJ3029))</f>
        <v/>
      </c>
    </row>
    <row r="3031" spans="34:36" x14ac:dyDescent="0.35">
      <c r="AH3031" s="16" t="str">
        <f>IF(AND(B3031="Premier League",E3031="Live"),_xlfn.XLOOKUP(_xlfn.TEXTJOIN(" vs ",,C3031:D3031),Calendar!G:G,Calendar!B:B),IF(AND(B3031="Premier League",E3031="Highlights"),_xlfn.XLOOKUP(H3031,Calendar!O:O,Calendar!N:N,,-1),""))</f>
        <v/>
      </c>
      <c r="AI3031" s="61" t="str">
        <f>IF(AND(AH3031&lt;&gt;"",E3031="Live"),_xlfn.XLOOKUP(_xlfn.TEXTJOIN(" vs ",,C3031:D3031),Calendar!G:G,Calendar!K:K),"")</f>
        <v/>
      </c>
      <c r="AJ3031" s="61" t="str">
        <f>IF(AND(K3031&lt;&gt;"Match of the Day",K3031&lt;&gt;"Match of the Day 2",K3031&lt;&gt;"Match of the Day Repeat"),"",1+MAX($AJ$10:AJ3030))</f>
        <v/>
      </c>
    </row>
    <row r="3032" spans="34:36" x14ac:dyDescent="0.35">
      <c r="AH3032" s="16" t="str">
        <f>IF(AND(B3032="Premier League",E3032="Live"),_xlfn.XLOOKUP(_xlfn.TEXTJOIN(" vs ",,C3032:D3032),Calendar!G:G,Calendar!B:B),IF(AND(B3032="Premier League",E3032="Highlights"),_xlfn.XLOOKUP(H3032,Calendar!O:O,Calendar!N:N,,-1),""))</f>
        <v/>
      </c>
      <c r="AI3032" s="61" t="str">
        <f>IF(AND(AH3032&lt;&gt;"",E3032="Live"),_xlfn.XLOOKUP(_xlfn.TEXTJOIN(" vs ",,C3032:D3032),Calendar!G:G,Calendar!K:K),"")</f>
        <v/>
      </c>
      <c r="AJ3032" s="61" t="str">
        <f>IF(AND(K3032&lt;&gt;"Match of the Day",K3032&lt;&gt;"Match of the Day 2",K3032&lt;&gt;"Match of the Day Repeat"),"",1+MAX($AJ$10:AJ3031))</f>
        <v/>
      </c>
    </row>
    <row r="3033" spans="34:36" x14ac:dyDescent="0.35">
      <c r="AH3033" s="16" t="str">
        <f>IF(AND(B3033="Premier League",E3033="Live"),_xlfn.XLOOKUP(_xlfn.TEXTJOIN(" vs ",,C3033:D3033),Calendar!G:G,Calendar!B:B),IF(AND(B3033="Premier League",E3033="Highlights"),_xlfn.XLOOKUP(H3033,Calendar!O:O,Calendar!N:N,,-1),""))</f>
        <v/>
      </c>
      <c r="AI3033" s="61" t="str">
        <f>IF(AND(AH3033&lt;&gt;"",E3033="Live"),_xlfn.XLOOKUP(_xlfn.TEXTJOIN(" vs ",,C3033:D3033),Calendar!G:G,Calendar!K:K),"")</f>
        <v/>
      </c>
      <c r="AJ3033" s="61" t="str">
        <f>IF(AND(K3033&lt;&gt;"Match of the Day",K3033&lt;&gt;"Match of the Day 2",K3033&lt;&gt;"Match of the Day Repeat"),"",1+MAX($AJ$10:AJ3032))</f>
        <v/>
      </c>
    </row>
    <row r="3034" spans="34:36" x14ac:dyDescent="0.35">
      <c r="AH3034" s="16" t="str">
        <f>IF(AND(B3034="Premier League",E3034="Live"),_xlfn.XLOOKUP(_xlfn.TEXTJOIN(" vs ",,C3034:D3034),Calendar!G:G,Calendar!B:B),IF(AND(B3034="Premier League",E3034="Highlights"),_xlfn.XLOOKUP(H3034,Calendar!O:O,Calendar!N:N,,-1),""))</f>
        <v/>
      </c>
      <c r="AI3034" s="61" t="str">
        <f>IF(AND(AH3034&lt;&gt;"",E3034="Live"),_xlfn.XLOOKUP(_xlfn.TEXTJOIN(" vs ",,C3034:D3034),Calendar!G:G,Calendar!K:K),"")</f>
        <v/>
      </c>
      <c r="AJ3034" s="61" t="str">
        <f>IF(AND(K3034&lt;&gt;"Match of the Day",K3034&lt;&gt;"Match of the Day 2",K3034&lt;&gt;"Match of the Day Repeat"),"",1+MAX($AJ$10:AJ3033))</f>
        <v/>
      </c>
    </row>
    <row r="3035" spans="34:36" x14ac:dyDescent="0.35">
      <c r="AH3035" s="16" t="str">
        <f>IF(AND(B3035="Premier League",E3035="Live"),_xlfn.XLOOKUP(_xlfn.TEXTJOIN(" vs ",,C3035:D3035),Calendar!G:G,Calendar!B:B),IF(AND(B3035="Premier League",E3035="Highlights"),_xlfn.XLOOKUP(H3035,Calendar!O:O,Calendar!N:N,,-1),""))</f>
        <v/>
      </c>
      <c r="AI3035" s="61" t="str">
        <f>IF(AND(AH3035&lt;&gt;"",E3035="Live"),_xlfn.XLOOKUP(_xlfn.TEXTJOIN(" vs ",,C3035:D3035),Calendar!G:G,Calendar!K:K),"")</f>
        <v/>
      </c>
      <c r="AJ3035" s="61" t="str">
        <f>IF(AND(K3035&lt;&gt;"Match of the Day",K3035&lt;&gt;"Match of the Day 2",K3035&lt;&gt;"Match of the Day Repeat"),"",1+MAX($AJ$10:AJ3034))</f>
        <v/>
      </c>
    </row>
    <row r="3036" spans="34:36" x14ac:dyDescent="0.35">
      <c r="AH3036" s="16" t="str">
        <f>IF(AND(B3036="Premier League",E3036="Live"),_xlfn.XLOOKUP(_xlfn.TEXTJOIN(" vs ",,C3036:D3036),Calendar!G:G,Calendar!B:B),IF(AND(B3036="Premier League",E3036="Highlights"),_xlfn.XLOOKUP(H3036,Calendar!O:O,Calendar!N:N,,-1),""))</f>
        <v/>
      </c>
      <c r="AI3036" s="61" t="str">
        <f>IF(AND(AH3036&lt;&gt;"",E3036="Live"),_xlfn.XLOOKUP(_xlfn.TEXTJOIN(" vs ",,C3036:D3036),Calendar!G:G,Calendar!K:K),"")</f>
        <v/>
      </c>
      <c r="AJ3036" s="61" t="str">
        <f>IF(AND(K3036&lt;&gt;"Match of the Day",K3036&lt;&gt;"Match of the Day 2",K3036&lt;&gt;"Match of the Day Repeat"),"",1+MAX($AJ$10:AJ3035))</f>
        <v/>
      </c>
    </row>
    <row r="3037" spans="34:36" x14ac:dyDescent="0.35">
      <c r="AH3037" s="16" t="str">
        <f>IF(AND(B3037="Premier League",E3037="Live"),_xlfn.XLOOKUP(_xlfn.TEXTJOIN(" vs ",,C3037:D3037),Calendar!G:G,Calendar!B:B),IF(AND(B3037="Premier League",E3037="Highlights"),_xlfn.XLOOKUP(H3037,Calendar!O:O,Calendar!N:N,,-1),""))</f>
        <v/>
      </c>
      <c r="AI3037" s="61" t="str">
        <f>IF(AND(AH3037&lt;&gt;"",E3037="Live"),_xlfn.XLOOKUP(_xlfn.TEXTJOIN(" vs ",,C3037:D3037),Calendar!G:G,Calendar!K:K),"")</f>
        <v/>
      </c>
      <c r="AJ3037" s="61" t="str">
        <f>IF(AND(K3037&lt;&gt;"Match of the Day",K3037&lt;&gt;"Match of the Day 2",K3037&lt;&gt;"Match of the Day Repeat"),"",1+MAX($AJ$10:AJ3036))</f>
        <v/>
      </c>
    </row>
    <row r="3038" spans="34:36" x14ac:dyDescent="0.35">
      <c r="AH3038" s="16" t="str">
        <f>IF(AND(B3038="Premier League",E3038="Live"),_xlfn.XLOOKUP(_xlfn.TEXTJOIN(" vs ",,C3038:D3038),Calendar!G:G,Calendar!B:B),IF(AND(B3038="Premier League",E3038="Highlights"),_xlfn.XLOOKUP(H3038,Calendar!O:O,Calendar!N:N,,-1),""))</f>
        <v/>
      </c>
      <c r="AI3038" s="61" t="str">
        <f>IF(AND(AH3038&lt;&gt;"",E3038="Live"),_xlfn.XLOOKUP(_xlfn.TEXTJOIN(" vs ",,C3038:D3038),Calendar!G:G,Calendar!K:K),"")</f>
        <v/>
      </c>
      <c r="AJ3038" s="61" t="str">
        <f>IF(AND(K3038&lt;&gt;"Match of the Day",K3038&lt;&gt;"Match of the Day 2",K3038&lt;&gt;"Match of the Day Repeat"),"",1+MAX($AJ$10:AJ3037))</f>
        <v/>
      </c>
    </row>
    <row r="3039" spans="34:36" x14ac:dyDescent="0.35">
      <c r="AH3039" s="16" t="str">
        <f>IF(AND(B3039="Premier League",E3039="Live"),_xlfn.XLOOKUP(_xlfn.TEXTJOIN(" vs ",,C3039:D3039),Calendar!G:G,Calendar!B:B),IF(AND(B3039="Premier League",E3039="Highlights"),_xlfn.XLOOKUP(H3039,Calendar!O:O,Calendar!N:N,,-1),""))</f>
        <v/>
      </c>
      <c r="AI3039" s="61" t="str">
        <f>IF(AND(AH3039&lt;&gt;"",E3039="Live"),_xlfn.XLOOKUP(_xlfn.TEXTJOIN(" vs ",,C3039:D3039),Calendar!G:G,Calendar!K:K),"")</f>
        <v/>
      </c>
      <c r="AJ3039" s="61" t="str">
        <f>IF(AND(K3039&lt;&gt;"Match of the Day",K3039&lt;&gt;"Match of the Day 2",K3039&lt;&gt;"Match of the Day Repeat"),"",1+MAX($AJ$10:AJ3038))</f>
        <v/>
      </c>
    </row>
    <row r="3040" spans="34:36" x14ac:dyDescent="0.35">
      <c r="AH3040" s="16" t="str">
        <f>IF(AND(B3040="Premier League",E3040="Live"),_xlfn.XLOOKUP(_xlfn.TEXTJOIN(" vs ",,C3040:D3040),Calendar!G:G,Calendar!B:B),IF(AND(B3040="Premier League",E3040="Highlights"),_xlfn.XLOOKUP(H3040,Calendar!O:O,Calendar!N:N,,-1),""))</f>
        <v/>
      </c>
      <c r="AI3040" s="61" t="str">
        <f>IF(AND(AH3040&lt;&gt;"",E3040="Live"),_xlfn.XLOOKUP(_xlfn.TEXTJOIN(" vs ",,C3040:D3040),Calendar!G:G,Calendar!K:K),"")</f>
        <v/>
      </c>
      <c r="AJ3040" s="61" t="str">
        <f>IF(AND(K3040&lt;&gt;"Match of the Day",K3040&lt;&gt;"Match of the Day 2",K3040&lt;&gt;"Match of the Day Repeat"),"",1+MAX($AJ$10:AJ3039))</f>
        <v/>
      </c>
    </row>
    <row r="3041" spans="34:36" x14ac:dyDescent="0.35">
      <c r="AH3041" s="16" t="str">
        <f>IF(AND(B3041="Premier League",E3041="Live"),_xlfn.XLOOKUP(_xlfn.TEXTJOIN(" vs ",,C3041:D3041),Calendar!G:G,Calendar!B:B),IF(AND(B3041="Premier League",E3041="Highlights"),_xlfn.XLOOKUP(H3041,Calendar!O:O,Calendar!N:N,,-1),""))</f>
        <v/>
      </c>
      <c r="AI3041" s="61" t="str">
        <f>IF(AND(AH3041&lt;&gt;"",E3041="Live"),_xlfn.XLOOKUP(_xlfn.TEXTJOIN(" vs ",,C3041:D3041),Calendar!G:G,Calendar!K:K),"")</f>
        <v/>
      </c>
      <c r="AJ3041" s="61" t="str">
        <f>IF(AND(K3041&lt;&gt;"Match of the Day",K3041&lt;&gt;"Match of the Day 2",K3041&lt;&gt;"Match of the Day Repeat"),"",1+MAX($AJ$10:AJ3040))</f>
        <v/>
      </c>
    </row>
    <row r="3042" spans="34:36" x14ac:dyDescent="0.35">
      <c r="AH3042" s="16" t="str">
        <f>IF(AND(B3042="Premier League",E3042="Live"),_xlfn.XLOOKUP(_xlfn.TEXTJOIN(" vs ",,C3042:D3042),Calendar!G:G,Calendar!B:B),IF(AND(B3042="Premier League",E3042="Highlights"),_xlfn.XLOOKUP(H3042,Calendar!O:O,Calendar!N:N,,-1),""))</f>
        <v/>
      </c>
      <c r="AI3042" s="61" t="str">
        <f>IF(AND(AH3042&lt;&gt;"",E3042="Live"),_xlfn.XLOOKUP(_xlfn.TEXTJOIN(" vs ",,C3042:D3042),Calendar!G:G,Calendar!K:K),"")</f>
        <v/>
      </c>
      <c r="AJ3042" s="61" t="str">
        <f>IF(AND(K3042&lt;&gt;"Match of the Day",K3042&lt;&gt;"Match of the Day 2",K3042&lt;&gt;"Match of the Day Repeat"),"",1+MAX($AJ$10:AJ3041))</f>
        <v/>
      </c>
    </row>
    <row r="3043" spans="34:36" x14ac:dyDescent="0.35">
      <c r="AH3043" s="16" t="str">
        <f>IF(AND(B3043="Premier League",E3043="Live"),_xlfn.XLOOKUP(_xlfn.TEXTJOIN(" vs ",,C3043:D3043),Calendar!G:G,Calendar!B:B),IF(AND(B3043="Premier League",E3043="Highlights"),_xlfn.XLOOKUP(H3043,Calendar!O:O,Calendar!N:N,,-1),""))</f>
        <v/>
      </c>
      <c r="AI3043" s="61" t="str">
        <f>IF(AND(AH3043&lt;&gt;"",E3043="Live"),_xlfn.XLOOKUP(_xlfn.TEXTJOIN(" vs ",,C3043:D3043),Calendar!G:G,Calendar!K:K),"")</f>
        <v/>
      </c>
      <c r="AJ3043" s="61" t="str">
        <f>IF(AND(K3043&lt;&gt;"Match of the Day",K3043&lt;&gt;"Match of the Day 2",K3043&lt;&gt;"Match of the Day Repeat"),"",1+MAX($AJ$10:AJ3042))</f>
        <v/>
      </c>
    </row>
    <row r="3044" spans="34:36" x14ac:dyDescent="0.35">
      <c r="AH3044" s="16" t="str">
        <f>IF(AND(B3044="Premier League",E3044="Live"),_xlfn.XLOOKUP(_xlfn.TEXTJOIN(" vs ",,C3044:D3044),Calendar!G:G,Calendar!B:B),IF(AND(B3044="Premier League",E3044="Highlights"),_xlfn.XLOOKUP(H3044,Calendar!O:O,Calendar!N:N,,-1),""))</f>
        <v/>
      </c>
      <c r="AI3044" s="61" t="str">
        <f>IF(AND(AH3044&lt;&gt;"",E3044="Live"),_xlfn.XLOOKUP(_xlfn.TEXTJOIN(" vs ",,C3044:D3044),Calendar!G:G,Calendar!K:K),"")</f>
        <v/>
      </c>
      <c r="AJ3044" s="61" t="str">
        <f>IF(AND(K3044&lt;&gt;"Match of the Day",K3044&lt;&gt;"Match of the Day 2",K3044&lt;&gt;"Match of the Day Repeat"),"",1+MAX($AJ$10:AJ3043))</f>
        <v/>
      </c>
    </row>
    <row r="3045" spans="34:36" x14ac:dyDescent="0.35">
      <c r="AH3045" s="16" t="str">
        <f>IF(AND(B3045="Premier League",E3045="Live"),_xlfn.XLOOKUP(_xlfn.TEXTJOIN(" vs ",,C3045:D3045),Calendar!G:G,Calendar!B:B),IF(AND(B3045="Premier League",E3045="Highlights"),_xlfn.XLOOKUP(H3045,Calendar!O:O,Calendar!N:N,,-1),""))</f>
        <v/>
      </c>
      <c r="AI3045" s="61" t="str">
        <f>IF(AND(AH3045&lt;&gt;"",E3045="Live"),_xlfn.XLOOKUP(_xlfn.TEXTJOIN(" vs ",,C3045:D3045),Calendar!G:G,Calendar!K:K),"")</f>
        <v/>
      </c>
      <c r="AJ3045" s="61" t="str">
        <f>IF(AND(K3045&lt;&gt;"Match of the Day",K3045&lt;&gt;"Match of the Day 2",K3045&lt;&gt;"Match of the Day Repeat"),"",1+MAX($AJ$10:AJ3044))</f>
        <v/>
      </c>
    </row>
    <row r="3046" spans="34:36" x14ac:dyDescent="0.35">
      <c r="AH3046" s="16" t="str">
        <f>IF(AND(B3046="Premier League",E3046="Live"),_xlfn.XLOOKUP(_xlfn.TEXTJOIN(" vs ",,C3046:D3046),Calendar!G:G,Calendar!B:B),IF(AND(B3046="Premier League",E3046="Highlights"),_xlfn.XLOOKUP(H3046,Calendar!O:O,Calendar!N:N,,-1),""))</f>
        <v/>
      </c>
      <c r="AI3046" s="61" t="str">
        <f>IF(AND(AH3046&lt;&gt;"",E3046="Live"),_xlfn.XLOOKUP(_xlfn.TEXTJOIN(" vs ",,C3046:D3046),Calendar!G:G,Calendar!K:K),"")</f>
        <v/>
      </c>
      <c r="AJ3046" s="61" t="str">
        <f>IF(AND(K3046&lt;&gt;"Match of the Day",K3046&lt;&gt;"Match of the Day 2",K3046&lt;&gt;"Match of the Day Repeat"),"",1+MAX($AJ$10:AJ3045))</f>
        <v/>
      </c>
    </row>
    <row r="3047" spans="34:36" x14ac:dyDescent="0.35">
      <c r="AH3047" s="16" t="str">
        <f>IF(AND(B3047="Premier League",E3047="Live"),_xlfn.XLOOKUP(_xlfn.TEXTJOIN(" vs ",,C3047:D3047),Calendar!G:G,Calendar!B:B),IF(AND(B3047="Premier League",E3047="Highlights"),_xlfn.XLOOKUP(H3047,Calendar!O:O,Calendar!N:N,,-1),""))</f>
        <v/>
      </c>
      <c r="AI3047" s="61" t="str">
        <f>IF(AND(AH3047&lt;&gt;"",E3047="Live"),_xlfn.XLOOKUP(_xlfn.TEXTJOIN(" vs ",,C3047:D3047),Calendar!G:G,Calendar!K:K),"")</f>
        <v/>
      </c>
      <c r="AJ3047" s="61" t="str">
        <f>IF(AND(K3047&lt;&gt;"Match of the Day",K3047&lt;&gt;"Match of the Day 2",K3047&lt;&gt;"Match of the Day Repeat"),"",1+MAX($AJ$10:AJ3046))</f>
        <v/>
      </c>
    </row>
    <row r="3048" spans="34:36" x14ac:dyDescent="0.35">
      <c r="AH3048" s="16" t="str">
        <f>IF(AND(B3048="Premier League",E3048="Live"),_xlfn.XLOOKUP(_xlfn.TEXTJOIN(" vs ",,C3048:D3048),Calendar!G:G,Calendar!B:B),IF(AND(B3048="Premier League",E3048="Highlights"),_xlfn.XLOOKUP(H3048,Calendar!O:O,Calendar!N:N,,-1),""))</f>
        <v/>
      </c>
      <c r="AI3048" s="61" t="str">
        <f>IF(AND(AH3048&lt;&gt;"",E3048="Live"),_xlfn.XLOOKUP(_xlfn.TEXTJOIN(" vs ",,C3048:D3048),Calendar!G:G,Calendar!K:K),"")</f>
        <v/>
      </c>
      <c r="AJ3048" s="61" t="str">
        <f>IF(AND(K3048&lt;&gt;"Match of the Day",K3048&lt;&gt;"Match of the Day 2",K3048&lt;&gt;"Match of the Day Repeat"),"",1+MAX($AJ$10:AJ3047))</f>
        <v/>
      </c>
    </row>
    <row r="3049" spans="34:36" x14ac:dyDescent="0.35">
      <c r="AH3049" s="16" t="str">
        <f>IF(AND(B3049="Premier League",E3049="Live"),_xlfn.XLOOKUP(_xlfn.TEXTJOIN(" vs ",,C3049:D3049),Calendar!G:G,Calendar!B:B),IF(AND(B3049="Premier League",E3049="Highlights"),_xlfn.XLOOKUP(H3049,Calendar!O:O,Calendar!N:N,,-1),""))</f>
        <v/>
      </c>
      <c r="AI3049" s="61" t="str">
        <f>IF(AND(AH3049&lt;&gt;"",E3049="Live"),_xlfn.XLOOKUP(_xlfn.TEXTJOIN(" vs ",,C3049:D3049),Calendar!G:G,Calendar!K:K),"")</f>
        <v/>
      </c>
      <c r="AJ3049" s="61" t="str">
        <f>IF(AND(K3049&lt;&gt;"Match of the Day",K3049&lt;&gt;"Match of the Day 2",K3049&lt;&gt;"Match of the Day Repeat"),"",1+MAX($AJ$10:AJ3048))</f>
        <v/>
      </c>
    </row>
    <row r="3050" spans="34:36" x14ac:dyDescent="0.35">
      <c r="AH3050" s="16" t="str">
        <f>IF(AND(B3050="Premier League",E3050="Live"),_xlfn.XLOOKUP(_xlfn.TEXTJOIN(" vs ",,C3050:D3050),Calendar!G:G,Calendar!B:B),IF(AND(B3050="Premier League",E3050="Highlights"),_xlfn.XLOOKUP(H3050,Calendar!O:O,Calendar!N:N,,-1),""))</f>
        <v/>
      </c>
      <c r="AI3050" s="61" t="str">
        <f>IF(AND(AH3050&lt;&gt;"",E3050="Live"),_xlfn.XLOOKUP(_xlfn.TEXTJOIN(" vs ",,C3050:D3050),Calendar!G:G,Calendar!K:K),"")</f>
        <v/>
      </c>
      <c r="AJ3050" s="61" t="str">
        <f>IF(AND(K3050&lt;&gt;"Match of the Day",K3050&lt;&gt;"Match of the Day 2",K3050&lt;&gt;"Match of the Day Repeat"),"",1+MAX($AJ$10:AJ3049))</f>
        <v/>
      </c>
    </row>
    <row r="3051" spans="34:36" x14ac:dyDescent="0.35">
      <c r="AH3051" s="16" t="str">
        <f>IF(AND(B3051="Premier League",E3051="Live"),_xlfn.XLOOKUP(_xlfn.TEXTJOIN(" vs ",,C3051:D3051),Calendar!G:G,Calendar!B:B),IF(AND(B3051="Premier League",E3051="Highlights"),_xlfn.XLOOKUP(H3051,Calendar!O:O,Calendar!N:N,,-1),""))</f>
        <v/>
      </c>
      <c r="AI3051" s="61" t="str">
        <f>IF(AND(AH3051&lt;&gt;"",E3051="Live"),_xlfn.XLOOKUP(_xlfn.TEXTJOIN(" vs ",,C3051:D3051),Calendar!G:G,Calendar!K:K),"")</f>
        <v/>
      </c>
      <c r="AJ3051" s="61" t="str">
        <f>IF(AND(K3051&lt;&gt;"Match of the Day",K3051&lt;&gt;"Match of the Day 2",K3051&lt;&gt;"Match of the Day Repeat"),"",1+MAX($AJ$10:AJ3050))</f>
        <v/>
      </c>
    </row>
    <row r="3052" spans="34:36" x14ac:dyDescent="0.35">
      <c r="AH3052" s="16" t="str">
        <f>IF(AND(B3052="Premier League",E3052="Live"),_xlfn.XLOOKUP(_xlfn.TEXTJOIN(" vs ",,C3052:D3052),Calendar!G:G,Calendar!B:B),IF(AND(B3052="Premier League",E3052="Highlights"),_xlfn.XLOOKUP(H3052,Calendar!O:O,Calendar!N:N,,-1),""))</f>
        <v/>
      </c>
      <c r="AI3052" s="61" t="str">
        <f>IF(AND(AH3052&lt;&gt;"",E3052="Live"),_xlfn.XLOOKUP(_xlfn.TEXTJOIN(" vs ",,C3052:D3052),Calendar!G:G,Calendar!K:K),"")</f>
        <v/>
      </c>
      <c r="AJ3052" s="61" t="str">
        <f>IF(AND(K3052&lt;&gt;"Match of the Day",K3052&lt;&gt;"Match of the Day 2",K3052&lt;&gt;"Match of the Day Repeat"),"",1+MAX($AJ$10:AJ3051))</f>
        <v/>
      </c>
    </row>
    <row r="3053" spans="34:36" x14ac:dyDescent="0.35">
      <c r="AH3053" s="16" t="str">
        <f>IF(AND(B3053="Premier League",E3053="Live"),_xlfn.XLOOKUP(_xlfn.TEXTJOIN(" vs ",,C3053:D3053),Calendar!G:G,Calendar!B:B),IF(AND(B3053="Premier League",E3053="Highlights"),_xlfn.XLOOKUP(H3053,Calendar!O:O,Calendar!N:N,,-1),""))</f>
        <v/>
      </c>
      <c r="AI3053" s="61" t="str">
        <f>IF(AND(AH3053&lt;&gt;"",E3053="Live"),_xlfn.XLOOKUP(_xlfn.TEXTJOIN(" vs ",,C3053:D3053),Calendar!G:G,Calendar!K:K),"")</f>
        <v/>
      </c>
      <c r="AJ3053" s="61" t="str">
        <f>IF(AND(K3053&lt;&gt;"Match of the Day",K3053&lt;&gt;"Match of the Day 2",K3053&lt;&gt;"Match of the Day Repeat"),"",1+MAX($AJ$10:AJ3052))</f>
        <v/>
      </c>
    </row>
    <row r="3054" spans="34:36" x14ac:dyDescent="0.35">
      <c r="AH3054" s="16" t="str">
        <f>IF(AND(B3054="Premier League",E3054="Live"),_xlfn.XLOOKUP(_xlfn.TEXTJOIN(" vs ",,C3054:D3054),Calendar!G:G,Calendar!B:B),IF(AND(B3054="Premier League",E3054="Highlights"),_xlfn.XLOOKUP(H3054,Calendar!O:O,Calendar!N:N,,-1),""))</f>
        <v/>
      </c>
      <c r="AI3054" s="61" t="str">
        <f>IF(AND(AH3054&lt;&gt;"",E3054="Live"),_xlfn.XLOOKUP(_xlfn.TEXTJOIN(" vs ",,C3054:D3054),Calendar!G:G,Calendar!K:K),"")</f>
        <v/>
      </c>
      <c r="AJ3054" s="61" t="str">
        <f>IF(AND(K3054&lt;&gt;"Match of the Day",K3054&lt;&gt;"Match of the Day 2",K3054&lt;&gt;"Match of the Day Repeat"),"",1+MAX($AJ$10:AJ3053))</f>
        <v/>
      </c>
    </row>
    <row r="3055" spans="34:36" x14ac:dyDescent="0.35">
      <c r="AH3055" s="16" t="str">
        <f>IF(AND(B3055="Premier League",E3055="Live"),_xlfn.XLOOKUP(_xlfn.TEXTJOIN(" vs ",,C3055:D3055),Calendar!G:G,Calendar!B:B),IF(AND(B3055="Premier League",E3055="Highlights"),_xlfn.XLOOKUP(H3055,Calendar!O:O,Calendar!N:N,,-1),""))</f>
        <v/>
      </c>
      <c r="AI3055" s="61" t="str">
        <f>IF(AND(AH3055&lt;&gt;"",E3055="Live"),_xlfn.XLOOKUP(_xlfn.TEXTJOIN(" vs ",,C3055:D3055),Calendar!G:G,Calendar!K:K),"")</f>
        <v/>
      </c>
      <c r="AJ3055" s="61" t="str">
        <f>IF(AND(K3055&lt;&gt;"Match of the Day",K3055&lt;&gt;"Match of the Day 2",K3055&lt;&gt;"Match of the Day Repeat"),"",1+MAX($AJ$10:AJ3054))</f>
        <v/>
      </c>
    </row>
    <row r="3056" spans="34:36" x14ac:dyDescent="0.35">
      <c r="AH3056" s="16" t="str">
        <f>IF(AND(B3056="Premier League",E3056="Live"),_xlfn.XLOOKUP(_xlfn.TEXTJOIN(" vs ",,C3056:D3056),Calendar!G:G,Calendar!B:B),IF(AND(B3056="Premier League",E3056="Highlights"),_xlfn.XLOOKUP(H3056,Calendar!O:O,Calendar!N:N,,-1),""))</f>
        <v/>
      </c>
      <c r="AI3056" s="61" t="str">
        <f>IF(AND(AH3056&lt;&gt;"",E3056="Live"),_xlfn.XLOOKUP(_xlfn.TEXTJOIN(" vs ",,C3056:D3056),Calendar!G:G,Calendar!K:K),"")</f>
        <v/>
      </c>
      <c r="AJ3056" s="61" t="str">
        <f>IF(AND(K3056&lt;&gt;"Match of the Day",K3056&lt;&gt;"Match of the Day 2",K3056&lt;&gt;"Match of the Day Repeat"),"",1+MAX($AJ$10:AJ3055))</f>
        <v/>
      </c>
    </row>
    <row r="3057" spans="34:36" x14ac:dyDescent="0.35">
      <c r="AH3057" s="16" t="str">
        <f>IF(AND(B3057="Premier League",E3057="Live"),_xlfn.XLOOKUP(_xlfn.TEXTJOIN(" vs ",,C3057:D3057),Calendar!G:G,Calendar!B:B),IF(AND(B3057="Premier League",E3057="Highlights"),_xlfn.XLOOKUP(H3057,Calendar!O:O,Calendar!N:N,,-1),""))</f>
        <v/>
      </c>
      <c r="AI3057" s="61" t="str">
        <f>IF(AND(AH3057&lt;&gt;"",E3057="Live"),_xlfn.XLOOKUP(_xlfn.TEXTJOIN(" vs ",,C3057:D3057),Calendar!G:G,Calendar!K:K),"")</f>
        <v/>
      </c>
      <c r="AJ3057" s="61" t="str">
        <f>IF(AND(K3057&lt;&gt;"Match of the Day",K3057&lt;&gt;"Match of the Day 2",K3057&lt;&gt;"Match of the Day Repeat"),"",1+MAX($AJ$10:AJ3056))</f>
        <v/>
      </c>
    </row>
    <row r="3058" spans="34:36" x14ac:dyDescent="0.35">
      <c r="AH3058" s="16" t="str">
        <f>IF(AND(B3058="Premier League",E3058="Live"),_xlfn.XLOOKUP(_xlfn.TEXTJOIN(" vs ",,C3058:D3058),Calendar!G:G,Calendar!B:B),IF(AND(B3058="Premier League",E3058="Highlights"),_xlfn.XLOOKUP(H3058,Calendar!O:O,Calendar!N:N,,-1),""))</f>
        <v/>
      </c>
      <c r="AI3058" s="61" t="str">
        <f>IF(AND(AH3058&lt;&gt;"",E3058="Live"),_xlfn.XLOOKUP(_xlfn.TEXTJOIN(" vs ",,C3058:D3058),Calendar!G:G,Calendar!K:K),"")</f>
        <v/>
      </c>
      <c r="AJ3058" s="61" t="str">
        <f>IF(AND(K3058&lt;&gt;"Match of the Day",K3058&lt;&gt;"Match of the Day 2",K3058&lt;&gt;"Match of the Day Repeat"),"",1+MAX($AJ$10:AJ3057))</f>
        <v/>
      </c>
    </row>
    <row r="3059" spans="34:36" x14ac:dyDescent="0.35">
      <c r="AH3059" s="16" t="str">
        <f>IF(AND(B3059="Premier League",E3059="Live"),_xlfn.XLOOKUP(_xlfn.TEXTJOIN(" vs ",,C3059:D3059),Calendar!G:G,Calendar!B:B),IF(AND(B3059="Premier League",E3059="Highlights"),_xlfn.XLOOKUP(H3059,Calendar!O:O,Calendar!N:N,,-1),""))</f>
        <v/>
      </c>
      <c r="AI3059" s="61" t="str">
        <f>IF(AND(AH3059&lt;&gt;"",E3059="Live"),_xlfn.XLOOKUP(_xlfn.TEXTJOIN(" vs ",,C3059:D3059),Calendar!G:G,Calendar!K:K),"")</f>
        <v/>
      </c>
      <c r="AJ3059" s="61" t="str">
        <f>IF(AND(K3059&lt;&gt;"Match of the Day",K3059&lt;&gt;"Match of the Day 2",K3059&lt;&gt;"Match of the Day Repeat"),"",1+MAX($AJ$10:AJ3058))</f>
        <v/>
      </c>
    </row>
    <row r="3060" spans="34:36" x14ac:dyDescent="0.35">
      <c r="AH3060" s="16" t="str">
        <f>IF(AND(B3060="Premier League",E3060="Live"),_xlfn.XLOOKUP(_xlfn.TEXTJOIN(" vs ",,C3060:D3060),Calendar!G:G,Calendar!B:B),IF(AND(B3060="Premier League",E3060="Highlights"),_xlfn.XLOOKUP(H3060,Calendar!O:O,Calendar!N:N,,-1),""))</f>
        <v/>
      </c>
      <c r="AI3060" s="61" t="str">
        <f>IF(AND(AH3060&lt;&gt;"",E3060="Live"),_xlfn.XLOOKUP(_xlfn.TEXTJOIN(" vs ",,C3060:D3060),Calendar!G:G,Calendar!K:K),"")</f>
        <v/>
      </c>
      <c r="AJ3060" s="61" t="str">
        <f>IF(AND(K3060&lt;&gt;"Match of the Day",K3060&lt;&gt;"Match of the Day 2",K3060&lt;&gt;"Match of the Day Repeat"),"",1+MAX($AJ$10:AJ3059))</f>
        <v/>
      </c>
    </row>
    <row r="3061" spans="34:36" x14ac:dyDescent="0.35">
      <c r="AH3061" s="16" t="str">
        <f>IF(AND(B3061="Premier League",E3061="Live"),_xlfn.XLOOKUP(_xlfn.TEXTJOIN(" vs ",,C3061:D3061),Calendar!G:G,Calendar!B:B),IF(AND(B3061="Premier League",E3061="Highlights"),_xlfn.XLOOKUP(H3061,Calendar!O:O,Calendar!N:N,,-1),""))</f>
        <v/>
      </c>
      <c r="AI3061" s="61" t="str">
        <f>IF(AND(AH3061&lt;&gt;"",E3061="Live"),_xlfn.XLOOKUP(_xlfn.TEXTJOIN(" vs ",,C3061:D3061),Calendar!G:G,Calendar!K:K),"")</f>
        <v/>
      </c>
      <c r="AJ3061" s="61" t="str">
        <f>IF(AND(K3061&lt;&gt;"Match of the Day",K3061&lt;&gt;"Match of the Day 2",K3061&lt;&gt;"Match of the Day Repeat"),"",1+MAX($AJ$10:AJ3060))</f>
        <v/>
      </c>
    </row>
    <row r="3062" spans="34:36" x14ac:dyDescent="0.35">
      <c r="AH3062" s="16" t="str">
        <f>IF(AND(B3062="Premier League",E3062="Live"),_xlfn.XLOOKUP(_xlfn.TEXTJOIN(" vs ",,C3062:D3062),Calendar!G:G,Calendar!B:B),IF(AND(B3062="Premier League",E3062="Highlights"),_xlfn.XLOOKUP(H3062,Calendar!O:O,Calendar!N:N,,-1),""))</f>
        <v/>
      </c>
      <c r="AI3062" s="61" t="str">
        <f>IF(AND(AH3062&lt;&gt;"",E3062="Live"),_xlfn.XLOOKUP(_xlfn.TEXTJOIN(" vs ",,C3062:D3062),Calendar!G:G,Calendar!K:K),"")</f>
        <v/>
      </c>
      <c r="AJ3062" s="61" t="str">
        <f>IF(AND(K3062&lt;&gt;"Match of the Day",K3062&lt;&gt;"Match of the Day 2",K3062&lt;&gt;"Match of the Day Repeat"),"",1+MAX($AJ$10:AJ3061))</f>
        <v/>
      </c>
    </row>
    <row r="3063" spans="34:36" x14ac:dyDescent="0.35">
      <c r="AH3063" s="16" t="str">
        <f>IF(AND(B3063="Premier League",E3063="Live"),_xlfn.XLOOKUP(_xlfn.TEXTJOIN(" vs ",,C3063:D3063),Calendar!G:G,Calendar!B:B),IF(AND(B3063="Premier League",E3063="Highlights"),_xlfn.XLOOKUP(H3063,Calendar!O:O,Calendar!N:N,,-1),""))</f>
        <v/>
      </c>
      <c r="AI3063" s="61" t="str">
        <f>IF(AND(AH3063&lt;&gt;"",E3063="Live"),_xlfn.XLOOKUP(_xlfn.TEXTJOIN(" vs ",,C3063:D3063),Calendar!G:G,Calendar!K:K),"")</f>
        <v/>
      </c>
      <c r="AJ3063" s="61" t="str">
        <f>IF(AND(K3063&lt;&gt;"Match of the Day",K3063&lt;&gt;"Match of the Day 2",K3063&lt;&gt;"Match of the Day Repeat"),"",1+MAX($AJ$10:AJ3062))</f>
        <v/>
      </c>
    </row>
    <row r="3064" spans="34:36" x14ac:dyDescent="0.35">
      <c r="AH3064" s="16" t="str">
        <f>IF(AND(B3064="Premier League",E3064="Live"),_xlfn.XLOOKUP(_xlfn.TEXTJOIN(" vs ",,C3064:D3064),Calendar!G:G,Calendar!B:B),IF(AND(B3064="Premier League",E3064="Highlights"),_xlfn.XLOOKUP(H3064,Calendar!O:O,Calendar!N:N,,-1),""))</f>
        <v/>
      </c>
      <c r="AI3064" s="61" t="str">
        <f>IF(AND(AH3064&lt;&gt;"",E3064="Live"),_xlfn.XLOOKUP(_xlfn.TEXTJOIN(" vs ",,C3064:D3064),Calendar!G:G,Calendar!K:K),"")</f>
        <v/>
      </c>
      <c r="AJ3064" s="61" t="str">
        <f>IF(AND(K3064&lt;&gt;"Match of the Day",K3064&lt;&gt;"Match of the Day 2",K3064&lt;&gt;"Match of the Day Repeat"),"",1+MAX($AJ$10:AJ3063))</f>
        <v/>
      </c>
    </row>
    <row r="3065" spans="34:36" x14ac:dyDescent="0.35">
      <c r="AH3065" s="16" t="str">
        <f>IF(AND(B3065="Premier League",E3065="Live"),_xlfn.XLOOKUP(_xlfn.TEXTJOIN(" vs ",,C3065:D3065),Calendar!G:G,Calendar!B:B),IF(AND(B3065="Premier League",E3065="Highlights"),_xlfn.XLOOKUP(H3065,Calendar!O:O,Calendar!N:N,,-1),""))</f>
        <v/>
      </c>
      <c r="AI3065" s="61" t="str">
        <f>IF(AND(AH3065&lt;&gt;"",E3065="Live"),_xlfn.XLOOKUP(_xlfn.TEXTJOIN(" vs ",,C3065:D3065),Calendar!G:G,Calendar!K:K),"")</f>
        <v/>
      </c>
      <c r="AJ3065" s="61" t="str">
        <f>IF(AND(K3065&lt;&gt;"Match of the Day",K3065&lt;&gt;"Match of the Day 2",K3065&lt;&gt;"Match of the Day Repeat"),"",1+MAX($AJ$10:AJ3064))</f>
        <v/>
      </c>
    </row>
    <row r="3066" spans="34:36" x14ac:dyDescent="0.35">
      <c r="AH3066" s="16" t="str">
        <f>IF(AND(B3066="Premier League",E3066="Live"),_xlfn.XLOOKUP(_xlfn.TEXTJOIN(" vs ",,C3066:D3066),Calendar!G:G,Calendar!B:B),IF(AND(B3066="Premier League",E3066="Highlights"),_xlfn.XLOOKUP(H3066,Calendar!O:O,Calendar!N:N,,-1),""))</f>
        <v/>
      </c>
      <c r="AI3066" s="61" t="str">
        <f>IF(AND(AH3066&lt;&gt;"",E3066="Live"),_xlfn.XLOOKUP(_xlfn.TEXTJOIN(" vs ",,C3066:D3066),Calendar!G:G,Calendar!K:K),"")</f>
        <v/>
      </c>
      <c r="AJ3066" s="61" t="str">
        <f>IF(AND(K3066&lt;&gt;"Match of the Day",K3066&lt;&gt;"Match of the Day 2",K3066&lt;&gt;"Match of the Day Repeat"),"",1+MAX($AJ$10:AJ3065))</f>
        <v/>
      </c>
    </row>
    <row r="3067" spans="34:36" x14ac:dyDescent="0.35">
      <c r="AH3067" s="16" t="str">
        <f>IF(AND(B3067="Premier League",E3067="Live"),_xlfn.XLOOKUP(_xlfn.TEXTJOIN(" vs ",,C3067:D3067),Calendar!G:G,Calendar!B:B),IF(AND(B3067="Premier League",E3067="Highlights"),_xlfn.XLOOKUP(H3067,Calendar!O:O,Calendar!N:N,,-1),""))</f>
        <v/>
      </c>
      <c r="AI3067" s="61" t="str">
        <f>IF(AND(AH3067&lt;&gt;"",E3067="Live"),_xlfn.XLOOKUP(_xlfn.TEXTJOIN(" vs ",,C3067:D3067),Calendar!G:G,Calendar!K:K),"")</f>
        <v/>
      </c>
      <c r="AJ3067" s="61" t="str">
        <f>IF(AND(K3067&lt;&gt;"Match of the Day",K3067&lt;&gt;"Match of the Day 2",K3067&lt;&gt;"Match of the Day Repeat"),"",1+MAX($AJ$10:AJ3066))</f>
        <v/>
      </c>
    </row>
    <row r="3068" spans="34:36" x14ac:dyDescent="0.35">
      <c r="AH3068" s="16" t="str">
        <f>IF(AND(B3068="Premier League",E3068="Live"),_xlfn.XLOOKUP(_xlfn.TEXTJOIN(" vs ",,C3068:D3068),Calendar!G:G,Calendar!B:B),IF(AND(B3068="Premier League",E3068="Highlights"),_xlfn.XLOOKUP(H3068,Calendar!O:O,Calendar!N:N,,-1),""))</f>
        <v/>
      </c>
      <c r="AI3068" s="61" t="str">
        <f>IF(AND(AH3068&lt;&gt;"",E3068="Live"),_xlfn.XLOOKUP(_xlfn.TEXTJOIN(" vs ",,C3068:D3068),Calendar!G:G,Calendar!K:K),"")</f>
        <v/>
      </c>
      <c r="AJ3068" s="61" t="str">
        <f>IF(AND(K3068&lt;&gt;"Match of the Day",K3068&lt;&gt;"Match of the Day 2",K3068&lt;&gt;"Match of the Day Repeat"),"",1+MAX($AJ$10:AJ3067))</f>
        <v/>
      </c>
    </row>
    <row r="3069" spans="34:36" x14ac:dyDescent="0.35">
      <c r="AH3069" s="16" t="str">
        <f>IF(AND(B3069="Premier League",E3069="Live"),_xlfn.XLOOKUP(_xlfn.TEXTJOIN(" vs ",,C3069:D3069),Calendar!G:G,Calendar!B:B),IF(AND(B3069="Premier League",E3069="Highlights"),_xlfn.XLOOKUP(H3069,Calendar!O:O,Calendar!N:N,,-1),""))</f>
        <v/>
      </c>
      <c r="AI3069" s="61" t="str">
        <f>IF(AND(AH3069&lt;&gt;"",E3069="Live"),_xlfn.XLOOKUP(_xlfn.TEXTJOIN(" vs ",,C3069:D3069),Calendar!G:G,Calendar!K:K),"")</f>
        <v/>
      </c>
      <c r="AJ3069" s="61" t="str">
        <f>IF(AND(K3069&lt;&gt;"Match of the Day",K3069&lt;&gt;"Match of the Day 2",K3069&lt;&gt;"Match of the Day Repeat"),"",1+MAX($AJ$10:AJ3068))</f>
        <v/>
      </c>
    </row>
    <row r="3070" spans="34:36" x14ac:dyDescent="0.35">
      <c r="AH3070" s="16" t="str">
        <f>IF(AND(B3070="Premier League",E3070="Live"),_xlfn.XLOOKUP(_xlfn.TEXTJOIN(" vs ",,C3070:D3070),Calendar!G:G,Calendar!B:B),IF(AND(B3070="Premier League",E3070="Highlights"),_xlfn.XLOOKUP(H3070,Calendar!O:O,Calendar!N:N,,-1),""))</f>
        <v/>
      </c>
      <c r="AI3070" s="61" t="str">
        <f>IF(AND(AH3070&lt;&gt;"",E3070="Live"),_xlfn.XLOOKUP(_xlfn.TEXTJOIN(" vs ",,C3070:D3070),Calendar!G:G,Calendar!K:K),"")</f>
        <v/>
      </c>
      <c r="AJ3070" s="61" t="str">
        <f>IF(AND(K3070&lt;&gt;"Match of the Day",K3070&lt;&gt;"Match of the Day 2",K3070&lt;&gt;"Match of the Day Repeat"),"",1+MAX($AJ$10:AJ3069))</f>
        <v/>
      </c>
    </row>
    <row r="3071" spans="34:36" x14ac:dyDescent="0.35">
      <c r="AH3071" s="16" t="str">
        <f>IF(AND(B3071="Premier League",E3071="Live"),_xlfn.XLOOKUP(_xlfn.TEXTJOIN(" vs ",,C3071:D3071),Calendar!G:G,Calendar!B:B),IF(AND(B3071="Premier League",E3071="Highlights"),_xlfn.XLOOKUP(H3071,Calendar!O:O,Calendar!N:N,,-1),""))</f>
        <v/>
      </c>
      <c r="AI3071" s="61" t="str">
        <f>IF(AND(AH3071&lt;&gt;"",E3071="Live"),_xlfn.XLOOKUP(_xlfn.TEXTJOIN(" vs ",,C3071:D3071),Calendar!G:G,Calendar!K:K),"")</f>
        <v/>
      </c>
      <c r="AJ3071" s="61" t="str">
        <f>IF(AND(K3071&lt;&gt;"Match of the Day",K3071&lt;&gt;"Match of the Day 2",K3071&lt;&gt;"Match of the Day Repeat"),"",1+MAX($AJ$10:AJ3070))</f>
        <v/>
      </c>
    </row>
    <row r="3072" spans="34:36" x14ac:dyDescent="0.35">
      <c r="AH3072" s="16" t="str">
        <f>IF(AND(B3072="Premier League",E3072="Live"),_xlfn.XLOOKUP(_xlfn.TEXTJOIN(" vs ",,C3072:D3072),Calendar!G:G,Calendar!B:B),IF(AND(B3072="Premier League",E3072="Highlights"),_xlfn.XLOOKUP(H3072,Calendar!O:O,Calendar!N:N,,-1),""))</f>
        <v/>
      </c>
      <c r="AI3072" s="61" t="str">
        <f>IF(AND(AH3072&lt;&gt;"",E3072="Live"),_xlfn.XLOOKUP(_xlfn.TEXTJOIN(" vs ",,C3072:D3072),Calendar!G:G,Calendar!K:K),"")</f>
        <v/>
      </c>
      <c r="AJ3072" s="61" t="str">
        <f>IF(AND(K3072&lt;&gt;"Match of the Day",K3072&lt;&gt;"Match of the Day 2",K3072&lt;&gt;"Match of the Day Repeat"),"",1+MAX($AJ$10:AJ3071))</f>
        <v/>
      </c>
    </row>
    <row r="3073" spans="34:36" x14ac:dyDescent="0.35">
      <c r="AH3073" s="16" t="str">
        <f>IF(AND(B3073="Premier League",E3073="Live"),_xlfn.XLOOKUP(_xlfn.TEXTJOIN(" vs ",,C3073:D3073),Calendar!G:G,Calendar!B:B),IF(AND(B3073="Premier League",E3073="Highlights"),_xlfn.XLOOKUP(H3073,Calendar!O:O,Calendar!N:N,,-1),""))</f>
        <v/>
      </c>
      <c r="AI3073" s="61" t="str">
        <f>IF(AND(AH3073&lt;&gt;"",E3073="Live"),_xlfn.XLOOKUP(_xlfn.TEXTJOIN(" vs ",,C3073:D3073),Calendar!G:G,Calendar!K:K),"")</f>
        <v/>
      </c>
      <c r="AJ3073" s="61" t="str">
        <f>IF(AND(K3073&lt;&gt;"Match of the Day",K3073&lt;&gt;"Match of the Day 2",K3073&lt;&gt;"Match of the Day Repeat"),"",1+MAX($AJ$10:AJ3072))</f>
        <v/>
      </c>
    </row>
    <row r="3074" spans="34:36" x14ac:dyDescent="0.35">
      <c r="AH3074" s="16" t="str">
        <f>IF(AND(B3074="Premier League",E3074="Live"),_xlfn.XLOOKUP(_xlfn.TEXTJOIN(" vs ",,C3074:D3074),Calendar!G:G,Calendar!B:B),IF(AND(B3074="Premier League",E3074="Highlights"),_xlfn.XLOOKUP(H3074,Calendar!O:O,Calendar!N:N,,-1),""))</f>
        <v/>
      </c>
      <c r="AI3074" s="61" t="str">
        <f>IF(AND(AH3074&lt;&gt;"",E3074="Live"),_xlfn.XLOOKUP(_xlfn.TEXTJOIN(" vs ",,C3074:D3074),Calendar!G:G,Calendar!K:K),"")</f>
        <v/>
      </c>
      <c r="AJ3074" s="61" t="str">
        <f>IF(AND(K3074&lt;&gt;"Match of the Day",K3074&lt;&gt;"Match of the Day 2",K3074&lt;&gt;"Match of the Day Repeat"),"",1+MAX($AJ$10:AJ3073))</f>
        <v/>
      </c>
    </row>
    <row r="3075" spans="34:36" x14ac:dyDescent="0.35">
      <c r="AH3075" s="16" t="str">
        <f>IF(AND(B3075="Premier League",E3075="Live"),_xlfn.XLOOKUP(_xlfn.TEXTJOIN(" vs ",,C3075:D3075),Calendar!G:G,Calendar!B:B),IF(AND(B3075="Premier League",E3075="Highlights"),_xlfn.XLOOKUP(H3075,Calendar!O:O,Calendar!N:N,,-1),""))</f>
        <v/>
      </c>
      <c r="AI3075" s="61" t="str">
        <f>IF(AND(AH3075&lt;&gt;"",E3075="Live"),_xlfn.XLOOKUP(_xlfn.TEXTJOIN(" vs ",,C3075:D3075),Calendar!G:G,Calendar!K:K),"")</f>
        <v/>
      </c>
      <c r="AJ3075" s="61" t="str">
        <f>IF(AND(K3075&lt;&gt;"Match of the Day",K3075&lt;&gt;"Match of the Day 2",K3075&lt;&gt;"Match of the Day Repeat"),"",1+MAX($AJ$10:AJ3074))</f>
        <v/>
      </c>
    </row>
    <row r="3076" spans="34:36" x14ac:dyDescent="0.35">
      <c r="AH3076" s="16" t="str">
        <f>IF(AND(B3076="Premier League",E3076="Live"),_xlfn.XLOOKUP(_xlfn.TEXTJOIN(" vs ",,C3076:D3076),Calendar!G:G,Calendar!B:B),IF(AND(B3076="Premier League",E3076="Highlights"),_xlfn.XLOOKUP(H3076,Calendar!O:O,Calendar!N:N,,-1),""))</f>
        <v/>
      </c>
      <c r="AI3076" s="61" t="str">
        <f>IF(AND(AH3076&lt;&gt;"",E3076="Live"),_xlfn.XLOOKUP(_xlfn.TEXTJOIN(" vs ",,C3076:D3076),Calendar!G:G,Calendar!K:K),"")</f>
        <v/>
      </c>
      <c r="AJ3076" s="61" t="str">
        <f>IF(AND(K3076&lt;&gt;"Match of the Day",K3076&lt;&gt;"Match of the Day 2",K3076&lt;&gt;"Match of the Day Repeat"),"",1+MAX($AJ$10:AJ3075))</f>
        <v/>
      </c>
    </row>
    <row r="3077" spans="34:36" x14ac:dyDescent="0.35">
      <c r="AH3077" s="16" t="str">
        <f>IF(AND(B3077="Premier League",E3077="Live"),_xlfn.XLOOKUP(_xlfn.TEXTJOIN(" vs ",,C3077:D3077),Calendar!G:G,Calendar!B:B),IF(AND(B3077="Premier League",E3077="Highlights"),_xlfn.XLOOKUP(H3077,Calendar!O:O,Calendar!N:N,,-1),""))</f>
        <v/>
      </c>
      <c r="AI3077" s="61" t="str">
        <f>IF(AND(AH3077&lt;&gt;"",E3077="Live"),_xlfn.XLOOKUP(_xlfn.TEXTJOIN(" vs ",,C3077:D3077),Calendar!G:G,Calendar!K:K),"")</f>
        <v/>
      </c>
      <c r="AJ3077" s="61" t="str">
        <f>IF(AND(K3077&lt;&gt;"Match of the Day",K3077&lt;&gt;"Match of the Day 2",K3077&lt;&gt;"Match of the Day Repeat"),"",1+MAX($AJ$10:AJ3076))</f>
        <v/>
      </c>
    </row>
    <row r="3078" spans="34:36" x14ac:dyDescent="0.35">
      <c r="AH3078" s="16" t="str">
        <f>IF(AND(B3078="Premier League",E3078="Live"),_xlfn.XLOOKUP(_xlfn.TEXTJOIN(" vs ",,C3078:D3078),Calendar!G:G,Calendar!B:B),IF(AND(B3078="Premier League",E3078="Highlights"),_xlfn.XLOOKUP(H3078,Calendar!O:O,Calendar!N:N,,-1),""))</f>
        <v/>
      </c>
      <c r="AI3078" s="61" t="str">
        <f>IF(AND(AH3078&lt;&gt;"",E3078="Live"),_xlfn.XLOOKUP(_xlfn.TEXTJOIN(" vs ",,C3078:D3078),Calendar!G:G,Calendar!K:K),"")</f>
        <v/>
      </c>
      <c r="AJ3078" s="61" t="str">
        <f>IF(AND(K3078&lt;&gt;"Match of the Day",K3078&lt;&gt;"Match of the Day 2",K3078&lt;&gt;"Match of the Day Repeat"),"",1+MAX($AJ$10:AJ3077))</f>
        <v/>
      </c>
    </row>
    <row r="3079" spans="34:36" x14ac:dyDescent="0.35">
      <c r="AH3079" s="16" t="str">
        <f>IF(AND(B3079="Premier League",E3079="Live"),_xlfn.XLOOKUP(_xlfn.TEXTJOIN(" vs ",,C3079:D3079),Calendar!G:G,Calendar!B:B),IF(AND(B3079="Premier League",E3079="Highlights"),_xlfn.XLOOKUP(H3079,Calendar!O:O,Calendar!N:N,,-1),""))</f>
        <v/>
      </c>
      <c r="AI3079" s="61" t="str">
        <f>IF(AND(AH3079&lt;&gt;"",E3079="Live"),_xlfn.XLOOKUP(_xlfn.TEXTJOIN(" vs ",,C3079:D3079),Calendar!G:G,Calendar!K:K),"")</f>
        <v/>
      </c>
      <c r="AJ3079" s="61" t="str">
        <f>IF(AND(K3079&lt;&gt;"Match of the Day",K3079&lt;&gt;"Match of the Day 2",K3079&lt;&gt;"Match of the Day Repeat"),"",1+MAX($AJ$10:AJ3078))</f>
        <v/>
      </c>
    </row>
    <row r="3080" spans="34:36" x14ac:dyDescent="0.35">
      <c r="AH3080" s="16" t="str">
        <f>IF(AND(B3080="Premier League",E3080="Live"),_xlfn.XLOOKUP(_xlfn.TEXTJOIN(" vs ",,C3080:D3080),Calendar!G:G,Calendar!B:B),IF(AND(B3080="Premier League",E3080="Highlights"),_xlfn.XLOOKUP(H3080,Calendar!O:O,Calendar!N:N,,-1),""))</f>
        <v/>
      </c>
      <c r="AI3080" s="61" t="str">
        <f>IF(AND(AH3080&lt;&gt;"",E3080="Live"),_xlfn.XLOOKUP(_xlfn.TEXTJOIN(" vs ",,C3080:D3080),Calendar!G:G,Calendar!K:K),"")</f>
        <v/>
      </c>
      <c r="AJ3080" s="61" t="str">
        <f>IF(AND(K3080&lt;&gt;"Match of the Day",K3080&lt;&gt;"Match of the Day 2",K3080&lt;&gt;"Match of the Day Repeat"),"",1+MAX($AJ$10:AJ3079))</f>
        <v/>
      </c>
    </row>
    <row r="3081" spans="34:36" x14ac:dyDescent="0.35">
      <c r="AH3081" s="16" t="str">
        <f>IF(AND(B3081="Premier League",E3081="Live"),_xlfn.XLOOKUP(_xlfn.TEXTJOIN(" vs ",,C3081:D3081),Calendar!G:G,Calendar!B:B),IF(AND(B3081="Premier League",E3081="Highlights"),_xlfn.XLOOKUP(H3081,Calendar!O:O,Calendar!N:N,,-1),""))</f>
        <v/>
      </c>
      <c r="AI3081" s="61" t="str">
        <f>IF(AND(AH3081&lt;&gt;"",E3081="Live"),_xlfn.XLOOKUP(_xlfn.TEXTJOIN(" vs ",,C3081:D3081),Calendar!G:G,Calendar!K:K),"")</f>
        <v/>
      </c>
      <c r="AJ3081" s="61" t="str">
        <f>IF(AND(K3081&lt;&gt;"Match of the Day",K3081&lt;&gt;"Match of the Day 2",K3081&lt;&gt;"Match of the Day Repeat"),"",1+MAX($AJ$10:AJ3080))</f>
        <v/>
      </c>
    </row>
    <row r="3082" spans="34:36" x14ac:dyDescent="0.35">
      <c r="AH3082" s="16" t="str">
        <f>IF(AND(B3082="Premier League",E3082="Live"),_xlfn.XLOOKUP(_xlfn.TEXTJOIN(" vs ",,C3082:D3082),Calendar!G:G,Calendar!B:B),IF(AND(B3082="Premier League",E3082="Highlights"),_xlfn.XLOOKUP(H3082,Calendar!O:O,Calendar!N:N,,-1),""))</f>
        <v/>
      </c>
      <c r="AI3082" s="61" t="str">
        <f>IF(AND(AH3082&lt;&gt;"",E3082="Live"),_xlfn.XLOOKUP(_xlfn.TEXTJOIN(" vs ",,C3082:D3082),Calendar!G:G,Calendar!K:K),"")</f>
        <v/>
      </c>
      <c r="AJ3082" s="61" t="str">
        <f>IF(AND(K3082&lt;&gt;"Match of the Day",K3082&lt;&gt;"Match of the Day 2",K3082&lt;&gt;"Match of the Day Repeat"),"",1+MAX($AJ$10:AJ3081))</f>
        <v/>
      </c>
    </row>
    <row r="3083" spans="34:36" x14ac:dyDescent="0.35">
      <c r="AH3083" s="16" t="str">
        <f>IF(AND(B3083="Premier League",E3083="Live"),_xlfn.XLOOKUP(_xlfn.TEXTJOIN(" vs ",,C3083:D3083),Calendar!G:G,Calendar!B:B),IF(AND(B3083="Premier League",E3083="Highlights"),_xlfn.XLOOKUP(H3083,Calendar!O:O,Calendar!N:N,,-1),""))</f>
        <v/>
      </c>
      <c r="AI3083" s="61" t="str">
        <f>IF(AND(AH3083&lt;&gt;"",E3083="Live"),_xlfn.XLOOKUP(_xlfn.TEXTJOIN(" vs ",,C3083:D3083),Calendar!G:G,Calendar!K:K),"")</f>
        <v/>
      </c>
      <c r="AJ3083" s="61" t="str">
        <f>IF(AND(K3083&lt;&gt;"Match of the Day",K3083&lt;&gt;"Match of the Day 2",K3083&lt;&gt;"Match of the Day Repeat"),"",1+MAX($AJ$10:AJ3082))</f>
        <v/>
      </c>
    </row>
    <row r="3084" spans="34:36" x14ac:dyDescent="0.35">
      <c r="AH3084" s="16" t="str">
        <f>IF(AND(B3084="Premier League",E3084="Live"),_xlfn.XLOOKUP(_xlfn.TEXTJOIN(" vs ",,C3084:D3084),Calendar!G:G,Calendar!B:B),IF(AND(B3084="Premier League",E3084="Highlights"),_xlfn.XLOOKUP(H3084,Calendar!O:O,Calendar!N:N,,-1),""))</f>
        <v/>
      </c>
      <c r="AI3084" s="61" t="str">
        <f>IF(AND(AH3084&lt;&gt;"",E3084="Live"),_xlfn.XLOOKUP(_xlfn.TEXTJOIN(" vs ",,C3084:D3084),Calendar!G:G,Calendar!K:K),"")</f>
        <v/>
      </c>
      <c r="AJ3084" s="61" t="str">
        <f>IF(AND(K3084&lt;&gt;"Match of the Day",K3084&lt;&gt;"Match of the Day 2",K3084&lt;&gt;"Match of the Day Repeat"),"",1+MAX($AJ$10:AJ3083))</f>
        <v/>
      </c>
    </row>
    <row r="3085" spans="34:36" x14ac:dyDescent="0.35">
      <c r="AH3085" s="16" t="str">
        <f>IF(AND(B3085="Premier League",E3085="Live"),_xlfn.XLOOKUP(_xlfn.TEXTJOIN(" vs ",,C3085:D3085),Calendar!G:G,Calendar!B:B),IF(AND(B3085="Premier League",E3085="Highlights"),_xlfn.XLOOKUP(H3085,Calendar!O:O,Calendar!N:N,,-1),""))</f>
        <v/>
      </c>
      <c r="AI3085" s="61" t="str">
        <f>IF(AND(AH3085&lt;&gt;"",E3085="Live"),_xlfn.XLOOKUP(_xlfn.TEXTJOIN(" vs ",,C3085:D3085),Calendar!G:G,Calendar!K:K),"")</f>
        <v/>
      </c>
      <c r="AJ3085" s="61" t="str">
        <f>IF(AND(K3085&lt;&gt;"Match of the Day",K3085&lt;&gt;"Match of the Day 2",K3085&lt;&gt;"Match of the Day Repeat"),"",1+MAX($AJ$10:AJ3084))</f>
        <v/>
      </c>
    </row>
    <row r="3086" spans="34:36" x14ac:dyDescent="0.35">
      <c r="AH3086" s="16" t="str">
        <f>IF(AND(B3086="Premier League",E3086="Live"),_xlfn.XLOOKUP(_xlfn.TEXTJOIN(" vs ",,C3086:D3086),Calendar!G:G,Calendar!B:B),IF(AND(B3086="Premier League",E3086="Highlights"),_xlfn.XLOOKUP(H3086,Calendar!O:O,Calendar!N:N,,-1),""))</f>
        <v/>
      </c>
      <c r="AI3086" s="61" t="str">
        <f>IF(AND(AH3086&lt;&gt;"",E3086="Live"),_xlfn.XLOOKUP(_xlfn.TEXTJOIN(" vs ",,C3086:D3086),Calendar!G:G,Calendar!K:K),"")</f>
        <v/>
      </c>
      <c r="AJ3086" s="61" t="str">
        <f>IF(AND(K3086&lt;&gt;"Match of the Day",K3086&lt;&gt;"Match of the Day 2",K3086&lt;&gt;"Match of the Day Repeat"),"",1+MAX($AJ$10:AJ3085))</f>
        <v/>
      </c>
    </row>
    <row r="3087" spans="34:36" x14ac:dyDescent="0.35">
      <c r="AH3087" s="16" t="str">
        <f>IF(AND(B3087="Premier League",E3087="Live"),_xlfn.XLOOKUP(_xlfn.TEXTJOIN(" vs ",,C3087:D3087),Calendar!G:G,Calendar!B:B),IF(AND(B3087="Premier League",E3087="Highlights"),_xlfn.XLOOKUP(H3087,Calendar!O:O,Calendar!N:N,,-1),""))</f>
        <v/>
      </c>
      <c r="AI3087" s="61" t="str">
        <f>IF(AND(AH3087&lt;&gt;"",E3087="Live"),_xlfn.XLOOKUP(_xlfn.TEXTJOIN(" vs ",,C3087:D3087),Calendar!G:G,Calendar!K:K),"")</f>
        <v/>
      </c>
      <c r="AJ3087" s="61" t="str">
        <f>IF(AND(K3087&lt;&gt;"Match of the Day",K3087&lt;&gt;"Match of the Day 2",K3087&lt;&gt;"Match of the Day Repeat"),"",1+MAX($AJ$10:AJ3086))</f>
        <v/>
      </c>
    </row>
    <row r="3088" spans="34:36" x14ac:dyDescent="0.35">
      <c r="AH3088" s="16" t="str">
        <f>IF(AND(B3088="Premier League",E3088="Live"),_xlfn.XLOOKUP(_xlfn.TEXTJOIN(" vs ",,C3088:D3088),Calendar!G:G,Calendar!B:B),IF(AND(B3088="Premier League",E3088="Highlights"),_xlfn.XLOOKUP(H3088,Calendar!O:O,Calendar!N:N,,-1),""))</f>
        <v/>
      </c>
      <c r="AI3088" s="61" t="str">
        <f>IF(AND(AH3088&lt;&gt;"",E3088="Live"),_xlfn.XLOOKUP(_xlfn.TEXTJOIN(" vs ",,C3088:D3088),Calendar!G:G,Calendar!K:K),"")</f>
        <v/>
      </c>
      <c r="AJ3088" s="61" t="str">
        <f>IF(AND(K3088&lt;&gt;"Match of the Day",K3088&lt;&gt;"Match of the Day 2",K3088&lt;&gt;"Match of the Day Repeat"),"",1+MAX($AJ$10:AJ3087))</f>
        <v/>
      </c>
    </row>
    <row r="3089" spans="34:36" x14ac:dyDescent="0.35">
      <c r="AH3089" s="16" t="str">
        <f>IF(AND(B3089="Premier League",E3089="Live"),_xlfn.XLOOKUP(_xlfn.TEXTJOIN(" vs ",,C3089:D3089),Calendar!G:G,Calendar!B:B),IF(AND(B3089="Premier League",E3089="Highlights"),_xlfn.XLOOKUP(H3089,Calendar!O:O,Calendar!N:N,,-1),""))</f>
        <v/>
      </c>
      <c r="AI3089" s="61" t="str">
        <f>IF(AND(AH3089&lt;&gt;"",E3089="Live"),_xlfn.XLOOKUP(_xlfn.TEXTJOIN(" vs ",,C3089:D3089),Calendar!G:G,Calendar!K:K),"")</f>
        <v/>
      </c>
      <c r="AJ3089" s="61" t="str">
        <f>IF(AND(K3089&lt;&gt;"Match of the Day",K3089&lt;&gt;"Match of the Day 2",K3089&lt;&gt;"Match of the Day Repeat"),"",1+MAX($AJ$10:AJ3088))</f>
        <v/>
      </c>
    </row>
    <row r="3090" spans="34:36" x14ac:dyDescent="0.35">
      <c r="AH3090" s="16" t="str">
        <f>IF(AND(B3090="Premier League",E3090="Live"),_xlfn.XLOOKUP(_xlfn.TEXTJOIN(" vs ",,C3090:D3090),Calendar!G:G,Calendar!B:B),IF(AND(B3090="Premier League",E3090="Highlights"),_xlfn.XLOOKUP(H3090,Calendar!O:O,Calendar!N:N,,-1),""))</f>
        <v/>
      </c>
      <c r="AI3090" s="61" t="str">
        <f>IF(AND(AH3090&lt;&gt;"",E3090="Live"),_xlfn.XLOOKUP(_xlfn.TEXTJOIN(" vs ",,C3090:D3090),Calendar!G:G,Calendar!K:K),"")</f>
        <v/>
      </c>
      <c r="AJ3090" s="61" t="str">
        <f>IF(AND(K3090&lt;&gt;"Match of the Day",K3090&lt;&gt;"Match of the Day 2",K3090&lt;&gt;"Match of the Day Repeat"),"",1+MAX($AJ$10:AJ3089))</f>
        <v/>
      </c>
    </row>
    <row r="3091" spans="34:36" x14ac:dyDescent="0.35">
      <c r="AH3091" s="16" t="str">
        <f>IF(AND(B3091="Premier League",E3091="Live"),_xlfn.XLOOKUP(_xlfn.TEXTJOIN(" vs ",,C3091:D3091),Calendar!G:G,Calendar!B:B),IF(AND(B3091="Premier League",E3091="Highlights"),_xlfn.XLOOKUP(H3091,Calendar!O:O,Calendar!N:N,,-1),""))</f>
        <v/>
      </c>
      <c r="AI3091" s="61" t="str">
        <f>IF(AND(AH3091&lt;&gt;"",E3091="Live"),_xlfn.XLOOKUP(_xlfn.TEXTJOIN(" vs ",,C3091:D3091),Calendar!G:G,Calendar!K:K),"")</f>
        <v/>
      </c>
      <c r="AJ3091" s="61" t="str">
        <f>IF(AND(K3091&lt;&gt;"Match of the Day",K3091&lt;&gt;"Match of the Day 2",K3091&lt;&gt;"Match of the Day Repeat"),"",1+MAX($AJ$10:AJ3090))</f>
        <v/>
      </c>
    </row>
    <row r="3092" spans="34:36" x14ac:dyDescent="0.35">
      <c r="AH3092" s="16" t="str">
        <f>IF(AND(B3092="Premier League",E3092="Live"),_xlfn.XLOOKUP(_xlfn.TEXTJOIN(" vs ",,C3092:D3092),Calendar!G:G,Calendar!B:B),IF(AND(B3092="Premier League",E3092="Highlights"),_xlfn.XLOOKUP(H3092,Calendar!O:O,Calendar!N:N,,-1),""))</f>
        <v/>
      </c>
      <c r="AI3092" s="61" t="str">
        <f>IF(AND(AH3092&lt;&gt;"",E3092="Live"),_xlfn.XLOOKUP(_xlfn.TEXTJOIN(" vs ",,C3092:D3092),Calendar!G:G,Calendar!K:K),"")</f>
        <v/>
      </c>
      <c r="AJ3092" s="61" t="str">
        <f>IF(AND(K3092&lt;&gt;"Match of the Day",K3092&lt;&gt;"Match of the Day 2",K3092&lt;&gt;"Match of the Day Repeat"),"",1+MAX($AJ$10:AJ3091))</f>
        <v/>
      </c>
    </row>
    <row r="3093" spans="34:36" x14ac:dyDescent="0.35">
      <c r="AH3093" s="16" t="str">
        <f>IF(AND(B3093="Premier League",E3093="Live"),_xlfn.XLOOKUP(_xlfn.TEXTJOIN(" vs ",,C3093:D3093),Calendar!G:G,Calendar!B:B),IF(AND(B3093="Premier League",E3093="Highlights"),_xlfn.XLOOKUP(H3093,Calendar!O:O,Calendar!N:N,,-1),""))</f>
        <v/>
      </c>
      <c r="AI3093" s="61" t="str">
        <f>IF(AND(AH3093&lt;&gt;"",E3093="Live"),_xlfn.XLOOKUP(_xlfn.TEXTJOIN(" vs ",,C3093:D3093),Calendar!G:G,Calendar!K:K),"")</f>
        <v/>
      </c>
      <c r="AJ3093" s="61" t="str">
        <f>IF(AND(K3093&lt;&gt;"Match of the Day",K3093&lt;&gt;"Match of the Day 2",K3093&lt;&gt;"Match of the Day Repeat"),"",1+MAX($AJ$10:AJ3092))</f>
        <v/>
      </c>
    </row>
    <row r="3094" spans="34:36" x14ac:dyDescent="0.35">
      <c r="AH3094" s="16" t="str">
        <f>IF(AND(B3094="Premier League",E3094="Live"),_xlfn.XLOOKUP(_xlfn.TEXTJOIN(" vs ",,C3094:D3094),Calendar!G:G,Calendar!B:B),IF(AND(B3094="Premier League",E3094="Highlights"),_xlfn.XLOOKUP(H3094,Calendar!O:O,Calendar!N:N,,-1),""))</f>
        <v/>
      </c>
      <c r="AI3094" s="61" t="str">
        <f>IF(AND(AH3094&lt;&gt;"",E3094="Live"),_xlfn.XLOOKUP(_xlfn.TEXTJOIN(" vs ",,C3094:D3094),Calendar!G:G,Calendar!K:K),"")</f>
        <v/>
      </c>
      <c r="AJ3094" s="61" t="str">
        <f>IF(AND(K3094&lt;&gt;"Match of the Day",K3094&lt;&gt;"Match of the Day 2",K3094&lt;&gt;"Match of the Day Repeat"),"",1+MAX($AJ$10:AJ3093))</f>
        <v/>
      </c>
    </row>
    <row r="3095" spans="34:36" x14ac:dyDescent="0.35">
      <c r="AH3095" s="16" t="str">
        <f>IF(AND(B3095="Premier League",E3095="Live"),_xlfn.XLOOKUP(_xlfn.TEXTJOIN(" vs ",,C3095:D3095),Calendar!G:G,Calendar!B:B),IF(AND(B3095="Premier League",E3095="Highlights"),_xlfn.XLOOKUP(H3095,Calendar!O:O,Calendar!N:N,,-1),""))</f>
        <v/>
      </c>
      <c r="AI3095" s="61" t="str">
        <f>IF(AND(AH3095&lt;&gt;"",E3095="Live"),_xlfn.XLOOKUP(_xlfn.TEXTJOIN(" vs ",,C3095:D3095),Calendar!G:G,Calendar!K:K),"")</f>
        <v/>
      </c>
      <c r="AJ3095" s="61" t="str">
        <f>IF(AND(K3095&lt;&gt;"Match of the Day",K3095&lt;&gt;"Match of the Day 2",K3095&lt;&gt;"Match of the Day Repeat"),"",1+MAX($AJ$10:AJ3094))</f>
        <v/>
      </c>
    </row>
    <row r="3096" spans="34:36" x14ac:dyDescent="0.35">
      <c r="AH3096" s="16" t="str">
        <f>IF(AND(B3096="Premier League",E3096="Live"),_xlfn.XLOOKUP(_xlfn.TEXTJOIN(" vs ",,C3096:D3096),Calendar!G:G,Calendar!B:B),IF(AND(B3096="Premier League",E3096="Highlights"),_xlfn.XLOOKUP(H3096,Calendar!O:O,Calendar!N:N,,-1),""))</f>
        <v/>
      </c>
      <c r="AI3096" s="61" t="str">
        <f>IF(AND(AH3096&lt;&gt;"",E3096="Live"),_xlfn.XLOOKUP(_xlfn.TEXTJOIN(" vs ",,C3096:D3096),Calendar!G:G,Calendar!K:K),"")</f>
        <v/>
      </c>
      <c r="AJ3096" s="61" t="str">
        <f>IF(AND(K3096&lt;&gt;"Match of the Day",K3096&lt;&gt;"Match of the Day 2",K3096&lt;&gt;"Match of the Day Repeat"),"",1+MAX($AJ$10:AJ3095))</f>
        <v/>
      </c>
    </row>
    <row r="3097" spans="34:36" x14ac:dyDescent="0.35">
      <c r="AH3097" s="16" t="str">
        <f>IF(AND(B3097="Premier League",E3097="Live"),_xlfn.XLOOKUP(_xlfn.TEXTJOIN(" vs ",,C3097:D3097),Calendar!G:G,Calendar!B:B),IF(AND(B3097="Premier League",E3097="Highlights"),_xlfn.XLOOKUP(H3097,Calendar!O:O,Calendar!N:N,,-1),""))</f>
        <v/>
      </c>
      <c r="AI3097" s="61" t="str">
        <f>IF(AND(AH3097&lt;&gt;"",E3097="Live"),_xlfn.XLOOKUP(_xlfn.TEXTJOIN(" vs ",,C3097:D3097),Calendar!G:G,Calendar!K:K),"")</f>
        <v/>
      </c>
      <c r="AJ3097" s="61" t="str">
        <f>IF(AND(K3097&lt;&gt;"Match of the Day",K3097&lt;&gt;"Match of the Day 2",K3097&lt;&gt;"Match of the Day Repeat"),"",1+MAX($AJ$10:AJ3096))</f>
        <v/>
      </c>
    </row>
    <row r="3098" spans="34:36" x14ac:dyDescent="0.35">
      <c r="AH3098" s="16" t="str">
        <f>IF(AND(B3098="Premier League",E3098="Live"),_xlfn.XLOOKUP(_xlfn.TEXTJOIN(" vs ",,C3098:D3098),Calendar!G:G,Calendar!B:B),IF(AND(B3098="Premier League",E3098="Highlights"),_xlfn.XLOOKUP(H3098,Calendar!O:O,Calendar!N:N,,-1),""))</f>
        <v/>
      </c>
      <c r="AI3098" s="61" t="str">
        <f>IF(AND(AH3098&lt;&gt;"",E3098="Live"),_xlfn.XLOOKUP(_xlfn.TEXTJOIN(" vs ",,C3098:D3098),Calendar!G:G,Calendar!K:K),"")</f>
        <v/>
      </c>
      <c r="AJ3098" s="61" t="str">
        <f>IF(AND(K3098&lt;&gt;"Match of the Day",K3098&lt;&gt;"Match of the Day 2",K3098&lt;&gt;"Match of the Day Repeat"),"",1+MAX($AJ$10:AJ3097))</f>
        <v/>
      </c>
    </row>
    <row r="3099" spans="34:36" x14ac:dyDescent="0.35">
      <c r="AH3099" s="16" t="str">
        <f>IF(AND(B3099="Premier League",E3099="Live"),_xlfn.XLOOKUP(_xlfn.TEXTJOIN(" vs ",,C3099:D3099),Calendar!G:G,Calendar!B:B),IF(AND(B3099="Premier League",E3099="Highlights"),_xlfn.XLOOKUP(H3099,Calendar!O:O,Calendar!N:N,,-1),""))</f>
        <v/>
      </c>
      <c r="AI3099" s="61" t="str">
        <f>IF(AND(AH3099&lt;&gt;"",E3099="Live"),_xlfn.XLOOKUP(_xlfn.TEXTJOIN(" vs ",,C3099:D3099),Calendar!G:G,Calendar!K:K),"")</f>
        <v/>
      </c>
      <c r="AJ3099" s="61" t="str">
        <f>IF(AND(K3099&lt;&gt;"Match of the Day",K3099&lt;&gt;"Match of the Day 2",K3099&lt;&gt;"Match of the Day Repeat"),"",1+MAX($AJ$10:AJ3098))</f>
        <v/>
      </c>
    </row>
    <row r="3100" spans="34:36" x14ac:dyDescent="0.35">
      <c r="AH3100" s="16" t="str">
        <f>IF(AND(B3100="Premier League",E3100="Live"),_xlfn.XLOOKUP(_xlfn.TEXTJOIN(" vs ",,C3100:D3100),Calendar!G:G,Calendar!B:B),IF(AND(B3100="Premier League",E3100="Highlights"),_xlfn.XLOOKUP(H3100,Calendar!O:O,Calendar!N:N,,-1),""))</f>
        <v/>
      </c>
      <c r="AI3100" s="61" t="str">
        <f>IF(AND(AH3100&lt;&gt;"",E3100="Live"),_xlfn.XLOOKUP(_xlfn.TEXTJOIN(" vs ",,C3100:D3100),Calendar!G:G,Calendar!K:K),"")</f>
        <v/>
      </c>
      <c r="AJ3100" s="61" t="str">
        <f>IF(AND(K3100&lt;&gt;"Match of the Day",K3100&lt;&gt;"Match of the Day 2",K3100&lt;&gt;"Match of the Day Repeat"),"",1+MAX($AJ$10:AJ3099))</f>
        <v/>
      </c>
    </row>
    <row r="3101" spans="34:36" x14ac:dyDescent="0.35">
      <c r="AH3101" s="16" t="str">
        <f>IF(AND(B3101="Premier League",E3101="Live"),_xlfn.XLOOKUP(_xlfn.TEXTJOIN(" vs ",,C3101:D3101),Calendar!G:G,Calendar!B:B),IF(AND(B3101="Premier League",E3101="Highlights"),_xlfn.XLOOKUP(H3101,Calendar!O:O,Calendar!N:N,,-1),""))</f>
        <v/>
      </c>
      <c r="AI3101" s="61" t="str">
        <f>IF(AND(AH3101&lt;&gt;"",E3101="Live"),_xlfn.XLOOKUP(_xlfn.TEXTJOIN(" vs ",,C3101:D3101),Calendar!G:G,Calendar!K:K),"")</f>
        <v/>
      </c>
      <c r="AJ3101" s="61" t="str">
        <f>IF(AND(K3101&lt;&gt;"Match of the Day",K3101&lt;&gt;"Match of the Day 2",K3101&lt;&gt;"Match of the Day Repeat"),"",1+MAX($AJ$10:AJ3100))</f>
        <v/>
      </c>
    </row>
    <row r="3102" spans="34:36" x14ac:dyDescent="0.35">
      <c r="AH3102" s="16" t="str">
        <f>IF(AND(B3102="Premier League",E3102="Live"),_xlfn.XLOOKUP(_xlfn.TEXTJOIN(" vs ",,C3102:D3102),Calendar!G:G,Calendar!B:B),IF(AND(B3102="Premier League",E3102="Highlights"),_xlfn.XLOOKUP(H3102,Calendar!O:O,Calendar!N:N,,-1),""))</f>
        <v/>
      </c>
      <c r="AI3102" s="61" t="str">
        <f>IF(AND(AH3102&lt;&gt;"",E3102="Live"),_xlfn.XLOOKUP(_xlfn.TEXTJOIN(" vs ",,C3102:D3102),Calendar!G:G,Calendar!K:K),"")</f>
        <v/>
      </c>
      <c r="AJ3102" s="61" t="str">
        <f>IF(AND(K3102&lt;&gt;"Match of the Day",K3102&lt;&gt;"Match of the Day 2",K3102&lt;&gt;"Match of the Day Repeat"),"",1+MAX($AJ$10:AJ3101))</f>
        <v/>
      </c>
    </row>
    <row r="3103" spans="34:36" x14ac:dyDescent="0.35">
      <c r="AH3103" s="16" t="str">
        <f>IF(AND(B3103="Premier League",E3103="Live"),_xlfn.XLOOKUP(_xlfn.TEXTJOIN(" vs ",,C3103:D3103),Calendar!G:G,Calendar!B:B),IF(AND(B3103="Premier League",E3103="Highlights"),_xlfn.XLOOKUP(H3103,Calendar!O:O,Calendar!N:N,,-1),""))</f>
        <v/>
      </c>
      <c r="AI3103" s="61" t="str">
        <f>IF(AND(AH3103&lt;&gt;"",E3103="Live"),_xlfn.XLOOKUP(_xlfn.TEXTJOIN(" vs ",,C3103:D3103),Calendar!G:G,Calendar!K:K),"")</f>
        <v/>
      </c>
      <c r="AJ3103" s="61" t="str">
        <f>IF(AND(K3103&lt;&gt;"Match of the Day",K3103&lt;&gt;"Match of the Day 2",K3103&lt;&gt;"Match of the Day Repeat"),"",1+MAX($AJ$10:AJ3102))</f>
        <v/>
      </c>
    </row>
    <row r="3104" spans="34:36" x14ac:dyDescent="0.35">
      <c r="AH3104" s="16" t="str">
        <f>IF(AND(B3104="Premier League",E3104="Live"),_xlfn.XLOOKUP(_xlfn.TEXTJOIN(" vs ",,C3104:D3104),Calendar!G:G,Calendar!B:B),IF(AND(B3104="Premier League",E3104="Highlights"),_xlfn.XLOOKUP(H3104,Calendar!O:O,Calendar!N:N,,-1),""))</f>
        <v/>
      </c>
      <c r="AI3104" s="61" t="str">
        <f>IF(AND(AH3104&lt;&gt;"",E3104="Live"),_xlfn.XLOOKUP(_xlfn.TEXTJOIN(" vs ",,C3104:D3104),Calendar!G:G,Calendar!K:K),"")</f>
        <v/>
      </c>
      <c r="AJ3104" s="61" t="str">
        <f>IF(AND(K3104&lt;&gt;"Match of the Day",K3104&lt;&gt;"Match of the Day 2",K3104&lt;&gt;"Match of the Day Repeat"),"",1+MAX($AJ$10:AJ3103))</f>
        <v/>
      </c>
    </row>
    <row r="3105" spans="34:36" x14ac:dyDescent="0.35">
      <c r="AH3105" s="16" t="str">
        <f>IF(AND(B3105="Premier League",E3105="Live"),_xlfn.XLOOKUP(_xlfn.TEXTJOIN(" vs ",,C3105:D3105),Calendar!G:G,Calendar!B:B),IF(AND(B3105="Premier League",E3105="Highlights"),_xlfn.XLOOKUP(H3105,Calendar!O:O,Calendar!N:N,,-1),""))</f>
        <v/>
      </c>
      <c r="AI3105" s="61" t="str">
        <f>IF(AND(AH3105&lt;&gt;"",E3105="Live"),_xlfn.XLOOKUP(_xlfn.TEXTJOIN(" vs ",,C3105:D3105),Calendar!G:G,Calendar!K:K),"")</f>
        <v/>
      </c>
      <c r="AJ3105" s="61" t="str">
        <f>IF(AND(K3105&lt;&gt;"Match of the Day",K3105&lt;&gt;"Match of the Day 2",K3105&lt;&gt;"Match of the Day Repeat"),"",1+MAX($AJ$10:AJ3104))</f>
        <v/>
      </c>
    </row>
    <row r="3106" spans="34:36" x14ac:dyDescent="0.35">
      <c r="AH3106" s="16" t="str">
        <f>IF(AND(B3106="Premier League",E3106="Live"),_xlfn.XLOOKUP(_xlfn.TEXTJOIN(" vs ",,C3106:D3106),Calendar!G:G,Calendar!B:B),IF(AND(B3106="Premier League",E3106="Highlights"),_xlfn.XLOOKUP(H3106,Calendar!O:O,Calendar!N:N,,-1),""))</f>
        <v/>
      </c>
      <c r="AI3106" s="61" t="str">
        <f>IF(AND(AH3106&lt;&gt;"",E3106="Live"),_xlfn.XLOOKUP(_xlfn.TEXTJOIN(" vs ",,C3106:D3106),Calendar!G:G,Calendar!K:K),"")</f>
        <v/>
      </c>
      <c r="AJ3106" s="61" t="str">
        <f>IF(AND(K3106&lt;&gt;"Match of the Day",K3106&lt;&gt;"Match of the Day 2",K3106&lt;&gt;"Match of the Day Repeat"),"",1+MAX($AJ$10:AJ3105))</f>
        <v/>
      </c>
    </row>
    <row r="3107" spans="34:36" x14ac:dyDescent="0.35">
      <c r="AH3107" s="16" t="str">
        <f>IF(AND(B3107="Premier League",E3107="Live"),_xlfn.XLOOKUP(_xlfn.TEXTJOIN(" vs ",,C3107:D3107),Calendar!G:G,Calendar!B:B),IF(AND(B3107="Premier League",E3107="Highlights"),_xlfn.XLOOKUP(H3107,Calendar!O:O,Calendar!N:N,,-1),""))</f>
        <v/>
      </c>
      <c r="AI3107" s="61" t="str">
        <f>IF(AND(AH3107&lt;&gt;"",E3107="Live"),_xlfn.XLOOKUP(_xlfn.TEXTJOIN(" vs ",,C3107:D3107),Calendar!G:G,Calendar!K:K),"")</f>
        <v/>
      </c>
      <c r="AJ3107" s="61" t="str">
        <f>IF(AND(K3107&lt;&gt;"Match of the Day",K3107&lt;&gt;"Match of the Day 2",K3107&lt;&gt;"Match of the Day Repeat"),"",1+MAX($AJ$10:AJ3106))</f>
        <v/>
      </c>
    </row>
    <row r="3108" spans="34:36" x14ac:dyDescent="0.35">
      <c r="AH3108" s="16" t="str">
        <f>IF(AND(B3108="Premier League",E3108="Live"),_xlfn.XLOOKUP(_xlfn.TEXTJOIN(" vs ",,C3108:D3108),Calendar!G:G,Calendar!B:B),IF(AND(B3108="Premier League",E3108="Highlights"),_xlfn.XLOOKUP(H3108,Calendar!O:O,Calendar!N:N,,-1),""))</f>
        <v/>
      </c>
      <c r="AI3108" s="61" t="str">
        <f>IF(AND(AH3108&lt;&gt;"",E3108="Live"),_xlfn.XLOOKUP(_xlfn.TEXTJOIN(" vs ",,C3108:D3108),Calendar!G:G,Calendar!K:K),"")</f>
        <v/>
      </c>
      <c r="AJ3108" s="61" t="str">
        <f>IF(AND(K3108&lt;&gt;"Match of the Day",K3108&lt;&gt;"Match of the Day 2",K3108&lt;&gt;"Match of the Day Repeat"),"",1+MAX($AJ$10:AJ3107))</f>
        <v/>
      </c>
    </row>
    <row r="3109" spans="34:36" x14ac:dyDescent="0.35">
      <c r="AH3109" s="16" t="str">
        <f>IF(AND(B3109="Premier League",E3109="Live"),_xlfn.XLOOKUP(_xlfn.TEXTJOIN(" vs ",,C3109:D3109),Calendar!G:G,Calendar!B:B),IF(AND(B3109="Premier League",E3109="Highlights"),_xlfn.XLOOKUP(H3109,Calendar!O:O,Calendar!N:N,,-1),""))</f>
        <v/>
      </c>
      <c r="AI3109" s="61" t="str">
        <f>IF(AND(AH3109&lt;&gt;"",E3109="Live"),_xlfn.XLOOKUP(_xlfn.TEXTJOIN(" vs ",,C3109:D3109),Calendar!G:G,Calendar!K:K),"")</f>
        <v/>
      </c>
      <c r="AJ3109" s="61" t="str">
        <f>IF(AND(K3109&lt;&gt;"Match of the Day",K3109&lt;&gt;"Match of the Day 2",K3109&lt;&gt;"Match of the Day Repeat"),"",1+MAX($AJ$10:AJ3108))</f>
        <v/>
      </c>
    </row>
    <row r="3110" spans="34:36" x14ac:dyDescent="0.35">
      <c r="AH3110" s="16" t="str">
        <f>IF(AND(B3110="Premier League",E3110="Live"),_xlfn.XLOOKUP(_xlfn.TEXTJOIN(" vs ",,C3110:D3110),Calendar!G:G,Calendar!B:B),IF(AND(B3110="Premier League",E3110="Highlights"),_xlfn.XLOOKUP(H3110,Calendar!O:O,Calendar!N:N,,-1),""))</f>
        <v/>
      </c>
      <c r="AI3110" s="61" t="str">
        <f>IF(AND(AH3110&lt;&gt;"",E3110="Live"),_xlfn.XLOOKUP(_xlfn.TEXTJOIN(" vs ",,C3110:D3110),Calendar!G:G,Calendar!K:K),"")</f>
        <v/>
      </c>
      <c r="AJ3110" s="61" t="str">
        <f>IF(AND(K3110&lt;&gt;"Match of the Day",K3110&lt;&gt;"Match of the Day 2",K3110&lt;&gt;"Match of the Day Repeat"),"",1+MAX($AJ$10:AJ3109))</f>
        <v/>
      </c>
    </row>
    <row r="3111" spans="34:36" x14ac:dyDescent="0.35">
      <c r="AH3111" s="16" t="str">
        <f>IF(AND(B3111="Premier League",E3111="Live"),_xlfn.XLOOKUP(_xlfn.TEXTJOIN(" vs ",,C3111:D3111),Calendar!G:G,Calendar!B:B),IF(AND(B3111="Premier League",E3111="Highlights"),_xlfn.XLOOKUP(H3111,Calendar!O:O,Calendar!N:N,,-1),""))</f>
        <v/>
      </c>
      <c r="AI3111" s="61" t="str">
        <f>IF(AND(AH3111&lt;&gt;"",E3111="Live"),_xlfn.XLOOKUP(_xlfn.TEXTJOIN(" vs ",,C3111:D3111),Calendar!G:G,Calendar!K:K),"")</f>
        <v/>
      </c>
      <c r="AJ3111" s="61" t="str">
        <f>IF(AND(K3111&lt;&gt;"Match of the Day",K3111&lt;&gt;"Match of the Day 2",K3111&lt;&gt;"Match of the Day Repeat"),"",1+MAX($AJ$10:AJ3110))</f>
        <v/>
      </c>
    </row>
    <row r="3112" spans="34:36" x14ac:dyDescent="0.35">
      <c r="AH3112" s="16" t="str">
        <f>IF(AND(B3112="Premier League",E3112="Live"),_xlfn.XLOOKUP(_xlfn.TEXTJOIN(" vs ",,C3112:D3112),Calendar!G:G,Calendar!B:B),IF(AND(B3112="Premier League",E3112="Highlights"),_xlfn.XLOOKUP(H3112,Calendar!O:O,Calendar!N:N,,-1),""))</f>
        <v/>
      </c>
      <c r="AI3112" s="61" t="str">
        <f>IF(AND(AH3112&lt;&gt;"",E3112="Live"),_xlfn.XLOOKUP(_xlfn.TEXTJOIN(" vs ",,C3112:D3112),Calendar!G:G,Calendar!K:K),"")</f>
        <v/>
      </c>
      <c r="AJ3112" s="61" t="str">
        <f>IF(AND(K3112&lt;&gt;"Match of the Day",K3112&lt;&gt;"Match of the Day 2",K3112&lt;&gt;"Match of the Day Repeat"),"",1+MAX($AJ$10:AJ3111))</f>
        <v/>
      </c>
    </row>
    <row r="3113" spans="34:36" x14ac:dyDescent="0.35">
      <c r="AH3113" s="16" t="str">
        <f>IF(AND(B3113="Premier League",E3113="Live"),_xlfn.XLOOKUP(_xlfn.TEXTJOIN(" vs ",,C3113:D3113),Calendar!G:G,Calendar!B:B),IF(AND(B3113="Premier League",E3113="Highlights"),_xlfn.XLOOKUP(H3113,Calendar!O:O,Calendar!N:N,,-1),""))</f>
        <v/>
      </c>
      <c r="AI3113" s="61" t="str">
        <f>IF(AND(AH3113&lt;&gt;"",E3113="Live"),_xlfn.XLOOKUP(_xlfn.TEXTJOIN(" vs ",,C3113:D3113),Calendar!G:G,Calendar!K:K),"")</f>
        <v/>
      </c>
      <c r="AJ3113" s="61" t="str">
        <f>IF(AND(K3113&lt;&gt;"Match of the Day",K3113&lt;&gt;"Match of the Day 2",K3113&lt;&gt;"Match of the Day Repeat"),"",1+MAX($AJ$10:AJ3112))</f>
        <v/>
      </c>
    </row>
    <row r="3114" spans="34:36" x14ac:dyDescent="0.35">
      <c r="AH3114" s="16" t="str">
        <f>IF(AND(B3114="Premier League",E3114="Live"),_xlfn.XLOOKUP(_xlfn.TEXTJOIN(" vs ",,C3114:D3114),Calendar!G:G,Calendar!B:B),IF(AND(B3114="Premier League",E3114="Highlights"),_xlfn.XLOOKUP(H3114,Calendar!O:O,Calendar!N:N,,-1),""))</f>
        <v/>
      </c>
      <c r="AI3114" s="61" t="str">
        <f>IF(AND(AH3114&lt;&gt;"",E3114="Live"),_xlfn.XLOOKUP(_xlfn.TEXTJOIN(" vs ",,C3114:D3114),Calendar!G:G,Calendar!K:K),"")</f>
        <v/>
      </c>
      <c r="AJ3114" s="61" t="str">
        <f>IF(AND(K3114&lt;&gt;"Match of the Day",K3114&lt;&gt;"Match of the Day 2",K3114&lt;&gt;"Match of the Day Repeat"),"",1+MAX($AJ$10:AJ3113))</f>
        <v/>
      </c>
    </row>
    <row r="3115" spans="34:36" x14ac:dyDescent="0.35">
      <c r="AH3115" s="16" t="str">
        <f>IF(AND(B3115="Premier League",E3115="Live"),_xlfn.XLOOKUP(_xlfn.TEXTJOIN(" vs ",,C3115:D3115),Calendar!G:G,Calendar!B:B),IF(AND(B3115="Premier League",E3115="Highlights"),_xlfn.XLOOKUP(H3115,Calendar!O:O,Calendar!N:N,,-1),""))</f>
        <v/>
      </c>
      <c r="AI3115" s="61" t="str">
        <f>IF(AND(AH3115&lt;&gt;"",E3115="Live"),_xlfn.XLOOKUP(_xlfn.TEXTJOIN(" vs ",,C3115:D3115),Calendar!G:G,Calendar!K:K),"")</f>
        <v/>
      </c>
      <c r="AJ3115" s="61" t="str">
        <f>IF(AND(K3115&lt;&gt;"Match of the Day",K3115&lt;&gt;"Match of the Day 2",K3115&lt;&gt;"Match of the Day Repeat"),"",1+MAX($AJ$10:AJ3114))</f>
        <v/>
      </c>
    </row>
    <row r="3116" spans="34:36" x14ac:dyDescent="0.35">
      <c r="AH3116" s="16" t="str">
        <f>IF(AND(B3116="Premier League",E3116="Live"),_xlfn.XLOOKUP(_xlfn.TEXTJOIN(" vs ",,C3116:D3116),Calendar!G:G,Calendar!B:B),IF(AND(B3116="Premier League",E3116="Highlights"),_xlfn.XLOOKUP(H3116,Calendar!O:O,Calendar!N:N,,-1),""))</f>
        <v/>
      </c>
      <c r="AI3116" s="61" t="str">
        <f>IF(AND(AH3116&lt;&gt;"",E3116="Live"),_xlfn.XLOOKUP(_xlfn.TEXTJOIN(" vs ",,C3116:D3116),Calendar!G:G,Calendar!K:K),"")</f>
        <v/>
      </c>
      <c r="AJ3116" s="61" t="str">
        <f>IF(AND(K3116&lt;&gt;"Match of the Day",K3116&lt;&gt;"Match of the Day 2",K3116&lt;&gt;"Match of the Day Repeat"),"",1+MAX($AJ$10:AJ3115))</f>
        <v/>
      </c>
    </row>
    <row r="3117" spans="34:36" x14ac:dyDescent="0.35">
      <c r="AH3117" s="16" t="str">
        <f>IF(AND(B3117="Premier League",E3117="Live"),_xlfn.XLOOKUP(_xlfn.TEXTJOIN(" vs ",,C3117:D3117),Calendar!G:G,Calendar!B:B),IF(AND(B3117="Premier League",E3117="Highlights"),_xlfn.XLOOKUP(H3117,Calendar!O:O,Calendar!N:N,,-1),""))</f>
        <v/>
      </c>
      <c r="AI3117" s="61" t="str">
        <f>IF(AND(AH3117&lt;&gt;"",E3117="Live"),_xlfn.XLOOKUP(_xlfn.TEXTJOIN(" vs ",,C3117:D3117),Calendar!G:G,Calendar!K:K),"")</f>
        <v/>
      </c>
      <c r="AJ3117" s="61" t="str">
        <f>IF(AND(K3117&lt;&gt;"Match of the Day",K3117&lt;&gt;"Match of the Day 2",K3117&lt;&gt;"Match of the Day Repeat"),"",1+MAX($AJ$10:AJ3116))</f>
        <v/>
      </c>
    </row>
    <row r="3118" spans="34:36" x14ac:dyDescent="0.35">
      <c r="AH3118" s="16" t="str">
        <f>IF(AND(B3118="Premier League",E3118="Live"),_xlfn.XLOOKUP(_xlfn.TEXTJOIN(" vs ",,C3118:D3118),Calendar!G:G,Calendar!B:B),IF(AND(B3118="Premier League",E3118="Highlights"),_xlfn.XLOOKUP(H3118,Calendar!O:O,Calendar!N:N,,-1),""))</f>
        <v/>
      </c>
      <c r="AI3118" s="61" t="str">
        <f>IF(AND(AH3118&lt;&gt;"",E3118="Live"),_xlfn.XLOOKUP(_xlfn.TEXTJOIN(" vs ",,C3118:D3118),Calendar!G:G,Calendar!K:K),"")</f>
        <v/>
      </c>
      <c r="AJ3118" s="61" t="str">
        <f>IF(AND(K3118&lt;&gt;"Match of the Day",K3118&lt;&gt;"Match of the Day 2",K3118&lt;&gt;"Match of the Day Repeat"),"",1+MAX($AJ$10:AJ3117))</f>
        <v/>
      </c>
    </row>
    <row r="3119" spans="34:36" x14ac:dyDescent="0.35">
      <c r="AH3119" s="16" t="str">
        <f>IF(AND(B3119="Premier League",E3119="Live"),_xlfn.XLOOKUP(_xlfn.TEXTJOIN(" vs ",,C3119:D3119),Calendar!G:G,Calendar!B:B),IF(AND(B3119="Premier League",E3119="Highlights"),_xlfn.XLOOKUP(H3119,Calendar!O:O,Calendar!N:N,,-1),""))</f>
        <v/>
      </c>
      <c r="AI3119" s="61" t="str">
        <f>IF(AND(AH3119&lt;&gt;"",E3119="Live"),_xlfn.XLOOKUP(_xlfn.TEXTJOIN(" vs ",,C3119:D3119),Calendar!G:G,Calendar!K:K),"")</f>
        <v/>
      </c>
      <c r="AJ3119" s="61" t="str">
        <f>IF(AND(K3119&lt;&gt;"Match of the Day",K3119&lt;&gt;"Match of the Day 2",K3119&lt;&gt;"Match of the Day Repeat"),"",1+MAX($AJ$10:AJ3118))</f>
        <v/>
      </c>
    </row>
    <row r="3120" spans="34:36" x14ac:dyDescent="0.35">
      <c r="AH3120" s="16" t="str">
        <f>IF(AND(B3120="Premier League",E3120="Live"),_xlfn.XLOOKUP(_xlfn.TEXTJOIN(" vs ",,C3120:D3120),Calendar!G:G,Calendar!B:B),IF(AND(B3120="Premier League",E3120="Highlights"),_xlfn.XLOOKUP(H3120,Calendar!O:O,Calendar!N:N,,-1),""))</f>
        <v/>
      </c>
      <c r="AI3120" s="61" t="str">
        <f>IF(AND(AH3120&lt;&gt;"",E3120="Live"),_xlfn.XLOOKUP(_xlfn.TEXTJOIN(" vs ",,C3120:D3120),Calendar!G:G,Calendar!K:K),"")</f>
        <v/>
      </c>
      <c r="AJ3120" s="61" t="str">
        <f>IF(AND(K3120&lt;&gt;"Match of the Day",K3120&lt;&gt;"Match of the Day 2",K3120&lt;&gt;"Match of the Day Repeat"),"",1+MAX($AJ$10:AJ3119))</f>
        <v/>
      </c>
    </row>
    <row r="3121" spans="34:36" x14ac:dyDescent="0.35">
      <c r="AH3121" s="16" t="str">
        <f>IF(AND(B3121="Premier League",E3121="Live"),_xlfn.XLOOKUP(_xlfn.TEXTJOIN(" vs ",,C3121:D3121),Calendar!G:G,Calendar!B:B),IF(AND(B3121="Premier League",E3121="Highlights"),_xlfn.XLOOKUP(H3121,Calendar!O:O,Calendar!N:N,,-1),""))</f>
        <v/>
      </c>
      <c r="AI3121" s="61" t="str">
        <f>IF(AND(AH3121&lt;&gt;"",E3121="Live"),_xlfn.XLOOKUP(_xlfn.TEXTJOIN(" vs ",,C3121:D3121),Calendar!G:G,Calendar!K:K),"")</f>
        <v/>
      </c>
      <c r="AJ3121" s="61" t="str">
        <f>IF(AND(K3121&lt;&gt;"Match of the Day",K3121&lt;&gt;"Match of the Day 2",K3121&lt;&gt;"Match of the Day Repeat"),"",1+MAX($AJ$10:AJ3120))</f>
        <v/>
      </c>
    </row>
    <row r="3122" spans="34:36" x14ac:dyDescent="0.35">
      <c r="AH3122" s="16" t="str">
        <f>IF(AND(B3122="Premier League",E3122="Live"),_xlfn.XLOOKUP(_xlfn.TEXTJOIN(" vs ",,C3122:D3122),Calendar!G:G,Calendar!B:B),IF(AND(B3122="Premier League",E3122="Highlights"),_xlfn.XLOOKUP(H3122,Calendar!O:O,Calendar!N:N,,-1),""))</f>
        <v/>
      </c>
      <c r="AI3122" s="61" t="str">
        <f>IF(AND(AH3122&lt;&gt;"",E3122="Live"),_xlfn.XLOOKUP(_xlfn.TEXTJOIN(" vs ",,C3122:D3122),Calendar!G:G,Calendar!K:K),"")</f>
        <v/>
      </c>
      <c r="AJ3122" s="61" t="str">
        <f>IF(AND(K3122&lt;&gt;"Match of the Day",K3122&lt;&gt;"Match of the Day 2",K3122&lt;&gt;"Match of the Day Repeat"),"",1+MAX($AJ$10:AJ3121))</f>
        <v/>
      </c>
    </row>
    <row r="3123" spans="34:36" x14ac:dyDescent="0.35">
      <c r="AH3123" s="16" t="str">
        <f>IF(AND(B3123="Premier League",E3123="Live"),_xlfn.XLOOKUP(_xlfn.TEXTJOIN(" vs ",,C3123:D3123),Calendar!G:G,Calendar!B:B),IF(AND(B3123="Premier League",E3123="Highlights"),_xlfn.XLOOKUP(H3123,Calendar!O:O,Calendar!N:N,,-1),""))</f>
        <v/>
      </c>
      <c r="AI3123" s="61" t="str">
        <f>IF(AND(AH3123&lt;&gt;"",E3123="Live"),_xlfn.XLOOKUP(_xlfn.TEXTJOIN(" vs ",,C3123:D3123),Calendar!G:G,Calendar!K:K),"")</f>
        <v/>
      </c>
      <c r="AJ3123" s="61" t="str">
        <f>IF(AND(K3123&lt;&gt;"Match of the Day",K3123&lt;&gt;"Match of the Day 2",K3123&lt;&gt;"Match of the Day Repeat"),"",1+MAX($AJ$10:AJ3122))</f>
        <v/>
      </c>
    </row>
    <row r="3124" spans="34:36" x14ac:dyDescent="0.35">
      <c r="AH3124" s="16" t="str">
        <f>IF(AND(B3124="Premier League",E3124="Live"),_xlfn.XLOOKUP(_xlfn.TEXTJOIN(" vs ",,C3124:D3124),Calendar!G:G,Calendar!B:B),IF(AND(B3124="Premier League",E3124="Highlights"),_xlfn.XLOOKUP(H3124,Calendar!O:O,Calendar!N:N,,-1),""))</f>
        <v/>
      </c>
      <c r="AI3124" s="61" t="str">
        <f>IF(AND(AH3124&lt;&gt;"",E3124="Live"),_xlfn.XLOOKUP(_xlfn.TEXTJOIN(" vs ",,C3124:D3124),Calendar!G:G,Calendar!K:K),"")</f>
        <v/>
      </c>
      <c r="AJ3124" s="61" t="str">
        <f>IF(AND(K3124&lt;&gt;"Match of the Day",K3124&lt;&gt;"Match of the Day 2",K3124&lt;&gt;"Match of the Day Repeat"),"",1+MAX($AJ$10:AJ3123))</f>
        <v/>
      </c>
    </row>
    <row r="3125" spans="34:36" x14ac:dyDescent="0.35">
      <c r="AH3125" s="16" t="str">
        <f>IF(AND(B3125="Premier League",E3125="Live"),_xlfn.XLOOKUP(_xlfn.TEXTJOIN(" vs ",,C3125:D3125),Calendar!G:G,Calendar!B:B),IF(AND(B3125="Premier League",E3125="Highlights"),_xlfn.XLOOKUP(H3125,Calendar!O:O,Calendar!N:N,,-1),""))</f>
        <v/>
      </c>
      <c r="AI3125" s="61" t="str">
        <f>IF(AND(AH3125&lt;&gt;"",E3125="Live"),_xlfn.XLOOKUP(_xlfn.TEXTJOIN(" vs ",,C3125:D3125),Calendar!G:G,Calendar!K:K),"")</f>
        <v/>
      </c>
      <c r="AJ3125" s="61" t="str">
        <f>IF(AND(K3125&lt;&gt;"Match of the Day",K3125&lt;&gt;"Match of the Day 2",K3125&lt;&gt;"Match of the Day Repeat"),"",1+MAX($AJ$10:AJ3124))</f>
        <v/>
      </c>
    </row>
    <row r="3126" spans="34:36" x14ac:dyDescent="0.35">
      <c r="AH3126" s="16" t="str">
        <f>IF(AND(B3126="Premier League",E3126="Live"),_xlfn.XLOOKUP(_xlfn.TEXTJOIN(" vs ",,C3126:D3126),Calendar!G:G,Calendar!B:B),IF(AND(B3126="Premier League",E3126="Highlights"),_xlfn.XLOOKUP(H3126,Calendar!O:O,Calendar!N:N,,-1),""))</f>
        <v/>
      </c>
      <c r="AI3126" s="61" t="str">
        <f>IF(AND(AH3126&lt;&gt;"",E3126="Live"),_xlfn.XLOOKUP(_xlfn.TEXTJOIN(" vs ",,C3126:D3126),Calendar!G:G,Calendar!K:K),"")</f>
        <v/>
      </c>
      <c r="AJ3126" s="61" t="str">
        <f>IF(AND(K3126&lt;&gt;"Match of the Day",K3126&lt;&gt;"Match of the Day 2",K3126&lt;&gt;"Match of the Day Repeat"),"",1+MAX($AJ$10:AJ3125))</f>
        <v/>
      </c>
    </row>
    <row r="3127" spans="34:36" x14ac:dyDescent="0.35">
      <c r="AH3127" s="16" t="str">
        <f>IF(AND(B3127="Premier League",E3127="Live"),_xlfn.XLOOKUP(_xlfn.TEXTJOIN(" vs ",,C3127:D3127),Calendar!G:G,Calendar!B:B),IF(AND(B3127="Premier League",E3127="Highlights"),_xlfn.XLOOKUP(H3127,Calendar!O:O,Calendar!N:N,,-1),""))</f>
        <v/>
      </c>
      <c r="AI3127" s="61" t="str">
        <f>IF(AND(AH3127&lt;&gt;"",E3127="Live"),_xlfn.XLOOKUP(_xlfn.TEXTJOIN(" vs ",,C3127:D3127),Calendar!G:G,Calendar!K:K),"")</f>
        <v/>
      </c>
      <c r="AJ3127" s="61" t="str">
        <f>IF(AND(K3127&lt;&gt;"Match of the Day",K3127&lt;&gt;"Match of the Day 2",K3127&lt;&gt;"Match of the Day Repeat"),"",1+MAX($AJ$10:AJ3126))</f>
        <v/>
      </c>
    </row>
    <row r="3128" spans="34:36" x14ac:dyDescent="0.35">
      <c r="AH3128" s="16" t="str">
        <f>IF(AND(B3128="Premier League",E3128="Live"),_xlfn.XLOOKUP(_xlfn.TEXTJOIN(" vs ",,C3128:D3128),Calendar!G:G,Calendar!B:B),IF(AND(B3128="Premier League",E3128="Highlights"),_xlfn.XLOOKUP(H3128,Calendar!O:O,Calendar!N:N,,-1),""))</f>
        <v/>
      </c>
      <c r="AI3128" s="61" t="str">
        <f>IF(AND(AH3128&lt;&gt;"",E3128="Live"),_xlfn.XLOOKUP(_xlfn.TEXTJOIN(" vs ",,C3128:D3128),Calendar!G:G,Calendar!K:K),"")</f>
        <v/>
      </c>
      <c r="AJ3128" s="61" t="str">
        <f>IF(AND(K3128&lt;&gt;"Match of the Day",K3128&lt;&gt;"Match of the Day 2",K3128&lt;&gt;"Match of the Day Repeat"),"",1+MAX($AJ$10:AJ3127))</f>
        <v/>
      </c>
    </row>
    <row r="3129" spans="34:36" x14ac:dyDescent="0.35">
      <c r="AH3129" s="16" t="str">
        <f>IF(AND(B3129="Premier League",E3129="Live"),_xlfn.XLOOKUP(_xlfn.TEXTJOIN(" vs ",,C3129:D3129),Calendar!G:G,Calendar!B:B),IF(AND(B3129="Premier League",E3129="Highlights"),_xlfn.XLOOKUP(H3129,Calendar!O:O,Calendar!N:N,,-1),""))</f>
        <v/>
      </c>
      <c r="AI3129" s="61" t="str">
        <f>IF(AND(AH3129&lt;&gt;"",E3129="Live"),_xlfn.XLOOKUP(_xlfn.TEXTJOIN(" vs ",,C3129:D3129),Calendar!G:G,Calendar!K:K),"")</f>
        <v/>
      </c>
      <c r="AJ3129" s="61" t="str">
        <f>IF(AND(K3129&lt;&gt;"Match of the Day",K3129&lt;&gt;"Match of the Day 2",K3129&lt;&gt;"Match of the Day Repeat"),"",1+MAX($AJ$10:AJ3128))</f>
        <v/>
      </c>
    </row>
    <row r="3130" spans="34:36" x14ac:dyDescent="0.35">
      <c r="AH3130" s="16" t="str">
        <f>IF(AND(B3130="Premier League",E3130="Live"),_xlfn.XLOOKUP(_xlfn.TEXTJOIN(" vs ",,C3130:D3130),Calendar!G:G,Calendar!B:B),IF(AND(B3130="Premier League",E3130="Highlights"),_xlfn.XLOOKUP(H3130,Calendar!O:O,Calendar!N:N,,-1),""))</f>
        <v/>
      </c>
      <c r="AI3130" s="61" t="str">
        <f>IF(AND(AH3130&lt;&gt;"",E3130="Live"),_xlfn.XLOOKUP(_xlfn.TEXTJOIN(" vs ",,C3130:D3130),Calendar!G:G,Calendar!K:K),"")</f>
        <v/>
      </c>
      <c r="AJ3130" s="61" t="str">
        <f>IF(AND(K3130&lt;&gt;"Match of the Day",K3130&lt;&gt;"Match of the Day 2",K3130&lt;&gt;"Match of the Day Repeat"),"",1+MAX($AJ$10:AJ3129))</f>
        <v/>
      </c>
    </row>
    <row r="3131" spans="34:36" x14ac:dyDescent="0.35">
      <c r="AH3131" s="16" t="str">
        <f>IF(AND(B3131="Premier League",E3131="Live"),_xlfn.XLOOKUP(_xlfn.TEXTJOIN(" vs ",,C3131:D3131),Calendar!G:G,Calendar!B:B),IF(AND(B3131="Premier League",E3131="Highlights"),_xlfn.XLOOKUP(H3131,Calendar!O:O,Calendar!N:N,,-1),""))</f>
        <v/>
      </c>
      <c r="AI3131" s="61" t="str">
        <f>IF(AND(AH3131&lt;&gt;"",E3131="Live"),_xlfn.XLOOKUP(_xlfn.TEXTJOIN(" vs ",,C3131:D3131),Calendar!G:G,Calendar!K:K),"")</f>
        <v/>
      </c>
      <c r="AJ3131" s="61" t="str">
        <f>IF(AND(K3131&lt;&gt;"Match of the Day",K3131&lt;&gt;"Match of the Day 2",K3131&lt;&gt;"Match of the Day Repeat"),"",1+MAX($AJ$10:AJ3130))</f>
        <v/>
      </c>
    </row>
    <row r="3132" spans="34:36" x14ac:dyDescent="0.35">
      <c r="AH3132" s="16" t="str">
        <f>IF(AND(B3132="Premier League",E3132="Live"),_xlfn.XLOOKUP(_xlfn.TEXTJOIN(" vs ",,C3132:D3132),Calendar!G:G,Calendar!B:B),IF(AND(B3132="Premier League",E3132="Highlights"),_xlfn.XLOOKUP(H3132,Calendar!O:O,Calendar!N:N,,-1),""))</f>
        <v/>
      </c>
      <c r="AI3132" s="61" t="str">
        <f>IF(AND(AH3132&lt;&gt;"",E3132="Live"),_xlfn.XLOOKUP(_xlfn.TEXTJOIN(" vs ",,C3132:D3132),Calendar!G:G,Calendar!K:K),"")</f>
        <v/>
      </c>
      <c r="AJ3132" s="61" t="str">
        <f>IF(AND(K3132&lt;&gt;"Match of the Day",K3132&lt;&gt;"Match of the Day 2",K3132&lt;&gt;"Match of the Day Repeat"),"",1+MAX($AJ$10:AJ3131))</f>
        <v/>
      </c>
    </row>
    <row r="3133" spans="34:36" x14ac:dyDescent="0.35">
      <c r="AH3133" s="16" t="str">
        <f>IF(AND(B3133="Premier League",E3133="Live"),_xlfn.XLOOKUP(_xlfn.TEXTJOIN(" vs ",,C3133:D3133),Calendar!G:G,Calendar!B:B),IF(AND(B3133="Premier League",E3133="Highlights"),_xlfn.XLOOKUP(H3133,Calendar!O:O,Calendar!N:N,,-1),""))</f>
        <v/>
      </c>
      <c r="AI3133" s="61" t="str">
        <f>IF(AND(AH3133&lt;&gt;"",E3133="Live"),_xlfn.XLOOKUP(_xlfn.TEXTJOIN(" vs ",,C3133:D3133),Calendar!G:G,Calendar!K:K),"")</f>
        <v/>
      </c>
      <c r="AJ3133" s="61" t="str">
        <f>IF(AND(K3133&lt;&gt;"Match of the Day",K3133&lt;&gt;"Match of the Day 2",K3133&lt;&gt;"Match of the Day Repeat"),"",1+MAX($AJ$10:AJ3132))</f>
        <v/>
      </c>
    </row>
    <row r="3134" spans="34:36" x14ac:dyDescent="0.35">
      <c r="AH3134" s="16" t="str">
        <f>IF(AND(B3134="Premier League",E3134="Live"),_xlfn.XLOOKUP(_xlfn.TEXTJOIN(" vs ",,C3134:D3134),Calendar!G:G,Calendar!B:B),IF(AND(B3134="Premier League",E3134="Highlights"),_xlfn.XLOOKUP(H3134,Calendar!O:O,Calendar!N:N,,-1),""))</f>
        <v/>
      </c>
      <c r="AI3134" s="61" t="str">
        <f>IF(AND(AH3134&lt;&gt;"",E3134="Live"),_xlfn.XLOOKUP(_xlfn.TEXTJOIN(" vs ",,C3134:D3134),Calendar!G:G,Calendar!K:K),"")</f>
        <v/>
      </c>
      <c r="AJ3134" s="61" t="str">
        <f>IF(AND(K3134&lt;&gt;"Match of the Day",K3134&lt;&gt;"Match of the Day 2",K3134&lt;&gt;"Match of the Day Repeat"),"",1+MAX($AJ$10:AJ3133))</f>
        <v/>
      </c>
    </row>
    <row r="3135" spans="34:36" x14ac:dyDescent="0.35">
      <c r="AH3135" s="16" t="str">
        <f>IF(AND(B3135="Premier League",E3135="Live"),_xlfn.XLOOKUP(_xlfn.TEXTJOIN(" vs ",,C3135:D3135),Calendar!G:G,Calendar!B:B),IF(AND(B3135="Premier League",E3135="Highlights"),_xlfn.XLOOKUP(H3135,Calendar!O:O,Calendar!N:N,,-1),""))</f>
        <v/>
      </c>
      <c r="AI3135" s="61" t="str">
        <f>IF(AND(AH3135&lt;&gt;"",E3135="Live"),_xlfn.XLOOKUP(_xlfn.TEXTJOIN(" vs ",,C3135:D3135),Calendar!G:G,Calendar!K:K),"")</f>
        <v/>
      </c>
      <c r="AJ3135" s="61" t="str">
        <f>IF(AND(K3135&lt;&gt;"Match of the Day",K3135&lt;&gt;"Match of the Day 2",K3135&lt;&gt;"Match of the Day Repeat"),"",1+MAX($AJ$10:AJ3134))</f>
        <v/>
      </c>
    </row>
    <row r="3136" spans="34:36" x14ac:dyDescent="0.35">
      <c r="AH3136" s="16" t="str">
        <f>IF(AND(B3136="Premier League",E3136="Live"),_xlfn.XLOOKUP(_xlfn.TEXTJOIN(" vs ",,C3136:D3136),Calendar!G:G,Calendar!B:B),IF(AND(B3136="Premier League",E3136="Highlights"),_xlfn.XLOOKUP(H3136,Calendar!O:O,Calendar!N:N,,-1),""))</f>
        <v/>
      </c>
      <c r="AI3136" s="61" t="str">
        <f>IF(AND(AH3136&lt;&gt;"",E3136="Live"),_xlfn.XLOOKUP(_xlfn.TEXTJOIN(" vs ",,C3136:D3136),Calendar!G:G,Calendar!K:K),"")</f>
        <v/>
      </c>
      <c r="AJ3136" s="61" t="str">
        <f>IF(AND(K3136&lt;&gt;"Match of the Day",K3136&lt;&gt;"Match of the Day 2",K3136&lt;&gt;"Match of the Day Repeat"),"",1+MAX($AJ$10:AJ3135))</f>
        <v/>
      </c>
    </row>
    <row r="3137" spans="34:36" x14ac:dyDescent="0.35">
      <c r="AH3137" s="16" t="str">
        <f>IF(AND(B3137="Premier League",E3137="Live"),_xlfn.XLOOKUP(_xlfn.TEXTJOIN(" vs ",,C3137:D3137),Calendar!G:G,Calendar!B:B),IF(AND(B3137="Premier League",E3137="Highlights"),_xlfn.XLOOKUP(H3137,Calendar!O:O,Calendar!N:N,,-1),""))</f>
        <v/>
      </c>
      <c r="AI3137" s="61" t="str">
        <f>IF(AND(AH3137&lt;&gt;"",E3137="Live"),_xlfn.XLOOKUP(_xlfn.TEXTJOIN(" vs ",,C3137:D3137),Calendar!G:G,Calendar!K:K),"")</f>
        <v/>
      </c>
      <c r="AJ3137" s="61" t="str">
        <f>IF(AND(K3137&lt;&gt;"Match of the Day",K3137&lt;&gt;"Match of the Day 2",K3137&lt;&gt;"Match of the Day Repeat"),"",1+MAX($AJ$10:AJ3136))</f>
        <v/>
      </c>
    </row>
    <row r="3138" spans="34:36" x14ac:dyDescent="0.35">
      <c r="AH3138" s="16" t="str">
        <f>IF(AND(B3138="Premier League",E3138="Live"),_xlfn.XLOOKUP(_xlfn.TEXTJOIN(" vs ",,C3138:D3138),Calendar!G:G,Calendar!B:B),IF(AND(B3138="Premier League",E3138="Highlights"),_xlfn.XLOOKUP(H3138,Calendar!O:O,Calendar!N:N,,-1),""))</f>
        <v/>
      </c>
      <c r="AI3138" s="61" t="str">
        <f>IF(AND(AH3138&lt;&gt;"",E3138="Live"),_xlfn.XLOOKUP(_xlfn.TEXTJOIN(" vs ",,C3138:D3138),Calendar!G:G,Calendar!K:K),"")</f>
        <v/>
      </c>
      <c r="AJ3138" s="61" t="str">
        <f>IF(AND(K3138&lt;&gt;"Match of the Day",K3138&lt;&gt;"Match of the Day 2",K3138&lt;&gt;"Match of the Day Repeat"),"",1+MAX($AJ$10:AJ3137))</f>
        <v/>
      </c>
    </row>
    <row r="3139" spans="34:36" x14ac:dyDescent="0.35">
      <c r="AH3139" s="16" t="str">
        <f>IF(AND(B3139="Premier League",E3139="Live"),_xlfn.XLOOKUP(_xlfn.TEXTJOIN(" vs ",,C3139:D3139),Calendar!G:G,Calendar!B:B),IF(AND(B3139="Premier League",E3139="Highlights"),_xlfn.XLOOKUP(H3139,Calendar!O:O,Calendar!N:N,,-1),""))</f>
        <v/>
      </c>
      <c r="AI3139" s="61" t="str">
        <f>IF(AND(AH3139&lt;&gt;"",E3139="Live"),_xlfn.XLOOKUP(_xlfn.TEXTJOIN(" vs ",,C3139:D3139),Calendar!G:G,Calendar!K:K),"")</f>
        <v/>
      </c>
      <c r="AJ3139" s="61" t="str">
        <f>IF(AND(K3139&lt;&gt;"Match of the Day",K3139&lt;&gt;"Match of the Day 2",K3139&lt;&gt;"Match of the Day Repeat"),"",1+MAX($AJ$10:AJ3138))</f>
        <v/>
      </c>
    </row>
    <row r="3140" spans="34:36" x14ac:dyDescent="0.35">
      <c r="AH3140" s="16" t="str">
        <f>IF(AND(B3140="Premier League",E3140="Live"),_xlfn.XLOOKUP(_xlfn.TEXTJOIN(" vs ",,C3140:D3140),Calendar!G:G,Calendar!B:B),IF(AND(B3140="Premier League",E3140="Highlights"),_xlfn.XLOOKUP(H3140,Calendar!O:O,Calendar!N:N,,-1),""))</f>
        <v/>
      </c>
      <c r="AI3140" s="61" t="str">
        <f>IF(AND(AH3140&lt;&gt;"",E3140="Live"),_xlfn.XLOOKUP(_xlfn.TEXTJOIN(" vs ",,C3140:D3140),Calendar!G:G,Calendar!K:K),"")</f>
        <v/>
      </c>
      <c r="AJ3140" s="61" t="str">
        <f>IF(AND(K3140&lt;&gt;"Match of the Day",K3140&lt;&gt;"Match of the Day 2",K3140&lt;&gt;"Match of the Day Repeat"),"",1+MAX($AJ$10:AJ3139))</f>
        <v/>
      </c>
    </row>
    <row r="3141" spans="34:36" x14ac:dyDescent="0.35">
      <c r="AH3141" s="16" t="str">
        <f>IF(AND(B3141="Premier League",E3141="Live"),_xlfn.XLOOKUP(_xlfn.TEXTJOIN(" vs ",,C3141:D3141),Calendar!G:G,Calendar!B:B),IF(AND(B3141="Premier League",E3141="Highlights"),_xlfn.XLOOKUP(H3141,Calendar!O:O,Calendar!N:N,,-1),""))</f>
        <v/>
      </c>
      <c r="AI3141" s="61" t="str">
        <f>IF(AND(AH3141&lt;&gt;"",E3141="Live"),_xlfn.XLOOKUP(_xlfn.TEXTJOIN(" vs ",,C3141:D3141),Calendar!G:G,Calendar!K:K),"")</f>
        <v/>
      </c>
      <c r="AJ3141" s="61" t="str">
        <f>IF(AND(K3141&lt;&gt;"Match of the Day",K3141&lt;&gt;"Match of the Day 2",K3141&lt;&gt;"Match of the Day Repeat"),"",1+MAX($AJ$10:AJ3140))</f>
        <v/>
      </c>
    </row>
    <row r="3142" spans="34:36" x14ac:dyDescent="0.35">
      <c r="AH3142" s="16" t="str">
        <f>IF(AND(B3142="Premier League",E3142="Live"),_xlfn.XLOOKUP(_xlfn.TEXTJOIN(" vs ",,C3142:D3142),Calendar!G:G,Calendar!B:B),IF(AND(B3142="Premier League",E3142="Highlights"),_xlfn.XLOOKUP(H3142,Calendar!O:O,Calendar!N:N,,-1),""))</f>
        <v/>
      </c>
      <c r="AI3142" s="61" t="str">
        <f>IF(AND(AH3142&lt;&gt;"",E3142="Live"),_xlfn.XLOOKUP(_xlfn.TEXTJOIN(" vs ",,C3142:D3142),Calendar!G:G,Calendar!K:K),"")</f>
        <v/>
      </c>
      <c r="AJ3142" s="61" t="str">
        <f>IF(AND(K3142&lt;&gt;"Match of the Day",K3142&lt;&gt;"Match of the Day 2",K3142&lt;&gt;"Match of the Day Repeat"),"",1+MAX($AJ$10:AJ3141))</f>
        <v/>
      </c>
    </row>
    <row r="3143" spans="34:36" x14ac:dyDescent="0.35">
      <c r="AH3143" s="16" t="str">
        <f>IF(AND(B3143="Premier League",E3143="Live"),_xlfn.XLOOKUP(_xlfn.TEXTJOIN(" vs ",,C3143:D3143),Calendar!G:G,Calendar!B:B),IF(AND(B3143="Premier League",E3143="Highlights"),_xlfn.XLOOKUP(H3143,Calendar!O:O,Calendar!N:N,,-1),""))</f>
        <v/>
      </c>
      <c r="AI3143" s="61" t="str">
        <f>IF(AND(AH3143&lt;&gt;"",E3143="Live"),_xlfn.XLOOKUP(_xlfn.TEXTJOIN(" vs ",,C3143:D3143),Calendar!G:G,Calendar!K:K),"")</f>
        <v/>
      </c>
      <c r="AJ3143" s="61" t="str">
        <f>IF(AND(K3143&lt;&gt;"Match of the Day",K3143&lt;&gt;"Match of the Day 2",K3143&lt;&gt;"Match of the Day Repeat"),"",1+MAX($AJ$10:AJ3142))</f>
        <v/>
      </c>
    </row>
    <row r="3144" spans="34:36" x14ac:dyDescent="0.35">
      <c r="AH3144" s="16" t="str">
        <f>IF(AND(B3144="Premier League",E3144="Live"),_xlfn.XLOOKUP(_xlfn.TEXTJOIN(" vs ",,C3144:D3144),Calendar!G:G,Calendar!B:B),IF(AND(B3144="Premier League",E3144="Highlights"),_xlfn.XLOOKUP(H3144,Calendar!O:O,Calendar!N:N,,-1),""))</f>
        <v/>
      </c>
      <c r="AI3144" s="61" t="str">
        <f>IF(AND(AH3144&lt;&gt;"",E3144="Live"),_xlfn.XLOOKUP(_xlfn.TEXTJOIN(" vs ",,C3144:D3144),Calendar!G:G,Calendar!K:K),"")</f>
        <v/>
      </c>
      <c r="AJ3144" s="61" t="str">
        <f>IF(AND(K3144&lt;&gt;"Match of the Day",K3144&lt;&gt;"Match of the Day 2",K3144&lt;&gt;"Match of the Day Repeat"),"",1+MAX($AJ$10:AJ3143))</f>
        <v/>
      </c>
    </row>
    <row r="3145" spans="34:36" x14ac:dyDescent="0.35">
      <c r="AH3145" s="16" t="str">
        <f>IF(AND(B3145="Premier League",E3145="Live"),_xlfn.XLOOKUP(_xlfn.TEXTJOIN(" vs ",,C3145:D3145),Calendar!G:G,Calendar!B:B),IF(AND(B3145="Premier League",E3145="Highlights"),_xlfn.XLOOKUP(H3145,Calendar!O:O,Calendar!N:N,,-1),""))</f>
        <v/>
      </c>
      <c r="AI3145" s="61" t="str">
        <f>IF(AND(AH3145&lt;&gt;"",E3145="Live"),_xlfn.XLOOKUP(_xlfn.TEXTJOIN(" vs ",,C3145:D3145),Calendar!G:G,Calendar!K:K),"")</f>
        <v/>
      </c>
      <c r="AJ3145" s="61" t="str">
        <f>IF(AND(K3145&lt;&gt;"Match of the Day",K3145&lt;&gt;"Match of the Day 2",K3145&lt;&gt;"Match of the Day Repeat"),"",1+MAX($AJ$10:AJ3144))</f>
        <v/>
      </c>
    </row>
    <row r="3146" spans="34:36" x14ac:dyDescent="0.35">
      <c r="AH3146" s="16" t="str">
        <f>IF(AND(B3146="Premier League",E3146="Live"),_xlfn.XLOOKUP(_xlfn.TEXTJOIN(" vs ",,C3146:D3146),Calendar!G:G,Calendar!B:B),IF(AND(B3146="Premier League",E3146="Highlights"),_xlfn.XLOOKUP(H3146,Calendar!O:O,Calendar!N:N,,-1),""))</f>
        <v/>
      </c>
      <c r="AI3146" s="61" t="str">
        <f>IF(AND(AH3146&lt;&gt;"",E3146="Live"),_xlfn.XLOOKUP(_xlfn.TEXTJOIN(" vs ",,C3146:D3146),Calendar!G:G,Calendar!K:K),"")</f>
        <v/>
      </c>
      <c r="AJ3146" s="61" t="str">
        <f>IF(AND(K3146&lt;&gt;"Match of the Day",K3146&lt;&gt;"Match of the Day 2",K3146&lt;&gt;"Match of the Day Repeat"),"",1+MAX($AJ$10:AJ3145))</f>
        <v/>
      </c>
    </row>
    <row r="3147" spans="34:36" x14ac:dyDescent="0.35">
      <c r="AH3147" s="16" t="str">
        <f>IF(AND(B3147="Premier League",E3147="Live"),_xlfn.XLOOKUP(_xlfn.TEXTJOIN(" vs ",,C3147:D3147),Calendar!G:G,Calendar!B:B),IF(AND(B3147="Premier League",E3147="Highlights"),_xlfn.XLOOKUP(H3147,Calendar!O:O,Calendar!N:N,,-1),""))</f>
        <v/>
      </c>
      <c r="AI3147" s="61" t="str">
        <f>IF(AND(AH3147&lt;&gt;"",E3147="Live"),_xlfn.XLOOKUP(_xlfn.TEXTJOIN(" vs ",,C3147:D3147),Calendar!G:G,Calendar!K:K),"")</f>
        <v/>
      </c>
      <c r="AJ3147" s="61" t="str">
        <f>IF(AND(K3147&lt;&gt;"Match of the Day",K3147&lt;&gt;"Match of the Day 2",K3147&lt;&gt;"Match of the Day Repeat"),"",1+MAX($AJ$10:AJ3146))</f>
        <v/>
      </c>
    </row>
    <row r="3148" spans="34:36" x14ac:dyDescent="0.35">
      <c r="AH3148" s="16" t="str">
        <f>IF(AND(B3148="Premier League",E3148="Live"),_xlfn.XLOOKUP(_xlfn.TEXTJOIN(" vs ",,C3148:D3148),Calendar!G:G,Calendar!B:B),IF(AND(B3148="Premier League",E3148="Highlights"),_xlfn.XLOOKUP(H3148,Calendar!O:O,Calendar!N:N,,-1),""))</f>
        <v/>
      </c>
      <c r="AI3148" s="61" t="str">
        <f>IF(AND(AH3148&lt;&gt;"",E3148="Live"),_xlfn.XLOOKUP(_xlfn.TEXTJOIN(" vs ",,C3148:D3148),Calendar!G:G,Calendar!K:K),"")</f>
        <v/>
      </c>
      <c r="AJ3148" s="61" t="str">
        <f>IF(AND(K3148&lt;&gt;"Match of the Day",K3148&lt;&gt;"Match of the Day 2",K3148&lt;&gt;"Match of the Day Repeat"),"",1+MAX($AJ$10:AJ3147))</f>
        <v/>
      </c>
    </row>
    <row r="3149" spans="34:36" x14ac:dyDescent="0.35">
      <c r="AH3149" s="16" t="str">
        <f>IF(AND(B3149="Premier League",E3149="Live"),_xlfn.XLOOKUP(_xlfn.TEXTJOIN(" vs ",,C3149:D3149),Calendar!G:G,Calendar!B:B),IF(AND(B3149="Premier League",E3149="Highlights"),_xlfn.XLOOKUP(H3149,Calendar!O:O,Calendar!N:N,,-1),""))</f>
        <v/>
      </c>
      <c r="AI3149" s="61" t="str">
        <f>IF(AND(AH3149&lt;&gt;"",E3149="Live"),_xlfn.XLOOKUP(_xlfn.TEXTJOIN(" vs ",,C3149:D3149),Calendar!G:G,Calendar!K:K),"")</f>
        <v/>
      </c>
      <c r="AJ3149" s="61" t="str">
        <f>IF(AND(K3149&lt;&gt;"Match of the Day",K3149&lt;&gt;"Match of the Day 2",K3149&lt;&gt;"Match of the Day Repeat"),"",1+MAX($AJ$10:AJ3148))</f>
        <v/>
      </c>
    </row>
    <row r="3150" spans="34:36" x14ac:dyDescent="0.35">
      <c r="AH3150" s="16" t="str">
        <f>IF(AND(B3150="Premier League",E3150="Live"),_xlfn.XLOOKUP(_xlfn.TEXTJOIN(" vs ",,C3150:D3150),Calendar!G:G,Calendar!B:B),IF(AND(B3150="Premier League",E3150="Highlights"),_xlfn.XLOOKUP(H3150,Calendar!O:O,Calendar!N:N,,-1),""))</f>
        <v/>
      </c>
      <c r="AI3150" s="61" t="str">
        <f>IF(AND(AH3150&lt;&gt;"",E3150="Live"),_xlfn.XLOOKUP(_xlfn.TEXTJOIN(" vs ",,C3150:D3150),Calendar!G:G,Calendar!K:K),"")</f>
        <v/>
      </c>
      <c r="AJ3150" s="61" t="str">
        <f>IF(AND(K3150&lt;&gt;"Match of the Day",K3150&lt;&gt;"Match of the Day 2",K3150&lt;&gt;"Match of the Day Repeat"),"",1+MAX($AJ$10:AJ3149))</f>
        <v/>
      </c>
    </row>
    <row r="3151" spans="34:36" x14ac:dyDescent="0.35">
      <c r="AH3151" s="16" t="str">
        <f>IF(AND(B3151="Premier League",E3151="Live"),_xlfn.XLOOKUP(_xlfn.TEXTJOIN(" vs ",,C3151:D3151),Calendar!G:G,Calendar!B:B),IF(AND(B3151="Premier League",E3151="Highlights"),_xlfn.XLOOKUP(H3151,Calendar!O:O,Calendar!N:N,,-1),""))</f>
        <v/>
      </c>
      <c r="AI3151" s="61" t="str">
        <f>IF(AND(AH3151&lt;&gt;"",E3151="Live"),_xlfn.XLOOKUP(_xlfn.TEXTJOIN(" vs ",,C3151:D3151),Calendar!G:G,Calendar!K:K),"")</f>
        <v/>
      </c>
      <c r="AJ3151" s="61" t="str">
        <f>IF(AND(K3151&lt;&gt;"Match of the Day",K3151&lt;&gt;"Match of the Day 2",K3151&lt;&gt;"Match of the Day Repeat"),"",1+MAX($AJ$10:AJ3150))</f>
        <v/>
      </c>
    </row>
    <row r="3152" spans="34:36" x14ac:dyDescent="0.35">
      <c r="AH3152" s="16" t="str">
        <f>IF(AND(B3152="Premier League",E3152="Live"),_xlfn.XLOOKUP(_xlfn.TEXTJOIN(" vs ",,C3152:D3152),Calendar!G:G,Calendar!B:B),IF(AND(B3152="Premier League",E3152="Highlights"),_xlfn.XLOOKUP(H3152,Calendar!O:O,Calendar!N:N,,-1),""))</f>
        <v/>
      </c>
      <c r="AI3152" s="61" t="str">
        <f>IF(AND(AH3152&lt;&gt;"",E3152="Live"),_xlfn.XLOOKUP(_xlfn.TEXTJOIN(" vs ",,C3152:D3152),Calendar!G:G,Calendar!K:K),"")</f>
        <v/>
      </c>
      <c r="AJ3152" s="61" t="str">
        <f>IF(AND(K3152&lt;&gt;"Match of the Day",K3152&lt;&gt;"Match of the Day 2",K3152&lt;&gt;"Match of the Day Repeat"),"",1+MAX($AJ$10:AJ3151))</f>
        <v/>
      </c>
    </row>
    <row r="3153" spans="34:36" x14ac:dyDescent="0.35">
      <c r="AH3153" s="16" t="str">
        <f>IF(AND(B3153="Premier League",E3153="Live"),_xlfn.XLOOKUP(_xlfn.TEXTJOIN(" vs ",,C3153:D3153),Calendar!G:G,Calendar!B:B),IF(AND(B3153="Premier League",E3153="Highlights"),_xlfn.XLOOKUP(H3153,Calendar!O:O,Calendar!N:N,,-1),""))</f>
        <v/>
      </c>
      <c r="AI3153" s="61" t="str">
        <f>IF(AND(AH3153&lt;&gt;"",E3153="Live"),_xlfn.XLOOKUP(_xlfn.TEXTJOIN(" vs ",,C3153:D3153),Calendar!G:G,Calendar!K:K),"")</f>
        <v/>
      </c>
      <c r="AJ3153" s="61" t="str">
        <f>IF(AND(K3153&lt;&gt;"Match of the Day",K3153&lt;&gt;"Match of the Day 2",K3153&lt;&gt;"Match of the Day Repeat"),"",1+MAX($AJ$10:AJ3152))</f>
        <v/>
      </c>
    </row>
    <row r="3154" spans="34:36" x14ac:dyDescent="0.35">
      <c r="AH3154" s="16" t="str">
        <f>IF(AND(B3154="Premier League",E3154="Live"),_xlfn.XLOOKUP(_xlfn.TEXTJOIN(" vs ",,C3154:D3154),Calendar!G:G,Calendar!B:B),IF(AND(B3154="Premier League",E3154="Highlights"),_xlfn.XLOOKUP(H3154,Calendar!O:O,Calendar!N:N,,-1),""))</f>
        <v/>
      </c>
      <c r="AI3154" s="61" t="str">
        <f>IF(AND(AH3154&lt;&gt;"",E3154="Live"),_xlfn.XLOOKUP(_xlfn.TEXTJOIN(" vs ",,C3154:D3154),Calendar!G:G,Calendar!K:K),"")</f>
        <v/>
      </c>
      <c r="AJ3154" s="61" t="str">
        <f>IF(AND(K3154&lt;&gt;"Match of the Day",K3154&lt;&gt;"Match of the Day 2",K3154&lt;&gt;"Match of the Day Repeat"),"",1+MAX($AJ$10:AJ3153))</f>
        <v/>
      </c>
    </row>
    <row r="3155" spans="34:36" x14ac:dyDescent="0.35">
      <c r="AH3155" s="16" t="str">
        <f>IF(AND(B3155="Premier League",E3155="Live"),_xlfn.XLOOKUP(_xlfn.TEXTJOIN(" vs ",,C3155:D3155),Calendar!G:G,Calendar!B:B),IF(AND(B3155="Premier League",E3155="Highlights"),_xlfn.XLOOKUP(H3155,Calendar!O:O,Calendar!N:N,,-1),""))</f>
        <v/>
      </c>
      <c r="AI3155" s="61" t="str">
        <f>IF(AND(AH3155&lt;&gt;"",E3155="Live"),_xlfn.XLOOKUP(_xlfn.TEXTJOIN(" vs ",,C3155:D3155),Calendar!G:G,Calendar!K:K),"")</f>
        <v/>
      </c>
      <c r="AJ3155" s="61" t="str">
        <f>IF(AND(K3155&lt;&gt;"Match of the Day",K3155&lt;&gt;"Match of the Day 2",K3155&lt;&gt;"Match of the Day Repeat"),"",1+MAX($AJ$10:AJ3154))</f>
        <v/>
      </c>
    </row>
    <row r="3156" spans="34:36" x14ac:dyDescent="0.35">
      <c r="AH3156" s="16" t="str">
        <f>IF(AND(B3156="Premier League",E3156="Live"),_xlfn.XLOOKUP(_xlfn.TEXTJOIN(" vs ",,C3156:D3156),Calendar!G:G,Calendar!B:B),IF(AND(B3156="Premier League",E3156="Highlights"),_xlfn.XLOOKUP(H3156,Calendar!O:O,Calendar!N:N,,-1),""))</f>
        <v/>
      </c>
      <c r="AI3156" s="61" t="str">
        <f>IF(AND(AH3156&lt;&gt;"",E3156="Live"),_xlfn.XLOOKUP(_xlfn.TEXTJOIN(" vs ",,C3156:D3156),Calendar!G:G,Calendar!K:K),"")</f>
        <v/>
      </c>
      <c r="AJ3156" s="61" t="str">
        <f>IF(AND(K3156&lt;&gt;"Match of the Day",K3156&lt;&gt;"Match of the Day 2",K3156&lt;&gt;"Match of the Day Repeat"),"",1+MAX($AJ$10:AJ3155))</f>
        <v/>
      </c>
    </row>
    <row r="3157" spans="34:36" x14ac:dyDescent="0.35">
      <c r="AH3157" s="16" t="str">
        <f>IF(AND(B3157="Premier League",E3157="Live"),_xlfn.XLOOKUP(_xlfn.TEXTJOIN(" vs ",,C3157:D3157),Calendar!G:G,Calendar!B:B),IF(AND(B3157="Premier League",E3157="Highlights"),_xlfn.XLOOKUP(H3157,Calendar!O:O,Calendar!N:N,,-1),""))</f>
        <v/>
      </c>
      <c r="AI3157" s="61" t="str">
        <f>IF(AND(AH3157&lt;&gt;"",E3157="Live"),_xlfn.XLOOKUP(_xlfn.TEXTJOIN(" vs ",,C3157:D3157),Calendar!G:G,Calendar!K:K),"")</f>
        <v/>
      </c>
      <c r="AJ3157" s="61" t="str">
        <f>IF(AND(K3157&lt;&gt;"Match of the Day",K3157&lt;&gt;"Match of the Day 2",K3157&lt;&gt;"Match of the Day Repeat"),"",1+MAX($AJ$10:AJ3156))</f>
        <v/>
      </c>
    </row>
    <row r="3158" spans="34:36" x14ac:dyDescent="0.35">
      <c r="AH3158" s="16" t="str">
        <f>IF(AND(B3158="Premier League",E3158="Live"),_xlfn.XLOOKUP(_xlfn.TEXTJOIN(" vs ",,C3158:D3158),Calendar!G:G,Calendar!B:B),IF(AND(B3158="Premier League",E3158="Highlights"),_xlfn.XLOOKUP(H3158,Calendar!O:O,Calendar!N:N,,-1),""))</f>
        <v/>
      </c>
      <c r="AI3158" s="61" t="str">
        <f>IF(AND(AH3158&lt;&gt;"",E3158="Live"),_xlfn.XLOOKUP(_xlfn.TEXTJOIN(" vs ",,C3158:D3158),Calendar!G:G,Calendar!K:K),"")</f>
        <v/>
      </c>
      <c r="AJ3158" s="61" t="str">
        <f>IF(AND(K3158&lt;&gt;"Match of the Day",K3158&lt;&gt;"Match of the Day 2",K3158&lt;&gt;"Match of the Day Repeat"),"",1+MAX($AJ$10:AJ3157))</f>
        <v/>
      </c>
    </row>
    <row r="3159" spans="34:36" x14ac:dyDescent="0.35">
      <c r="AH3159" s="16" t="str">
        <f>IF(AND(B3159="Premier League",E3159="Live"),_xlfn.XLOOKUP(_xlfn.TEXTJOIN(" vs ",,C3159:D3159),Calendar!G:G,Calendar!B:B),IF(AND(B3159="Premier League",E3159="Highlights"),_xlfn.XLOOKUP(H3159,Calendar!O:O,Calendar!N:N,,-1),""))</f>
        <v/>
      </c>
      <c r="AI3159" s="61" t="str">
        <f>IF(AND(AH3159&lt;&gt;"",E3159="Live"),_xlfn.XLOOKUP(_xlfn.TEXTJOIN(" vs ",,C3159:D3159),Calendar!G:G,Calendar!K:K),"")</f>
        <v/>
      </c>
      <c r="AJ3159" s="61" t="str">
        <f>IF(AND(K3159&lt;&gt;"Match of the Day",K3159&lt;&gt;"Match of the Day 2",K3159&lt;&gt;"Match of the Day Repeat"),"",1+MAX($AJ$10:AJ3158))</f>
        <v/>
      </c>
    </row>
    <row r="3160" spans="34:36" x14ac:dyDescent="0.35">
      <c r="AH3160" s="16" t="str">
        <f>IF(AND(B3160="Premier League",E3160="Live"),_xlfn.XLOOKUP(_xlfn.TEXTJOIN(" vs ",,C3160:D3160),Calendar!G:G,Calendar!B:B),IF(AND(B3160="Premier League",E3160="Highlights"),_xlfn.XLOOKUP(H3160,Calendar!O:O,Calendar!N:N,,-1),""))</f>
        <v/>
      </c>
      <c r="AI3160" s="61" t="str">
        <f>IF(AND(AH3160&lt;&gt;"",E3160="Live"),_xlfn.XLOOKUP(_xlfn.TEXTJOIN(" vs ",,C3160:D3160),Calendar!G:G,Calendar!K:K),"")</f>
        <v/>
      </c>
      <c r="AJ3160" s="61" t="str">
        <f>IF(AND(K3160&lt;&gt;"Match of the Day",K3160&lt;&gt;"Match of the Day 2",K3160&lt;&gt;"Match of the Day Repeat"),"",1+MAX($AJ$10:AJ3159))</f>
        <v/>
      </c>
    </row>
    <row r="3161" spans="34:36" x14ac:dyDescent="0.35">
      <c r="AH3161" s="16" t="str">
        <f>IF(AND(B3161="Premier League",E3161="Live"),_xlfn.XLOOKUP(_xlfn.TEXTJOIN(" vs ",,C3161:D3161),Calendar!G:G,Calendar!B:B),IF(AND(B3161="Premier League",E3161="Highlights"),_xlfn.XLOOKUP(H3161,Calendar!O:O,Calendar!N:N,,-1),""))</f>
        <v/>
      </c>
      <c r="AI3161" s="61" t="str">
        <f>IF(AND(AH3161&lt;&gt;"",E3161="Live"),_xlfn.XLOOKUP(_xlfn.TEXTJOIN(" vs ",,C3161:D3161),Calendar!G:G,Calendar!K:K),"")</f>
        <v/>
      </c>
      <c r="AJ3161" s="61" t="str">
        <f>IF(AND(K3161&lt;&gt;"Match of the Day",K3161&lt;&gt;"Match of the Day 2",K3161&lt;&gt;"Match of the Day Repeat"),"",1+MAX($AJ$10:AJ3160))</f>
        <v/>
      </c>
    </row>
    <row r="3162" spans="34:36" x14ac:dyDescent="0.35">
      <c r="AH3162" s="16" t="str">
        <f>IF(AND(B3162="Premier League",E3162="Live"),_xlfn.XLOOKUP(_xlfn.TEXTJOIN(" vs ",,C3162:D3162),Calendar!G:G,Calendar!B:B),IF(AND(B3162="Premier League",E3162="Highlights"),_xlfn.XLOOKUP(H3162,Calendar!O:O,Calendar!N:N,,-1),""))</f>
        <v/>
      </c>
      <c r="AI3162" s="61" t="str">
        <f>IF(AND(AH3162&lt;&gt;"",E3162="Live"),_xlfn.XLOOKUP(_xlfn.TEXTJOIN(" vs ",,C3162:D3162),Calendar!G:G,Calendar!K:K),"")</f>
        <v/>
      </c>
      <c r="AJ3162" s="61" t="str">
        <f>IF(AND(K3162&lt;&gt;"Match of the Day",K3162&lt;&gt;"Match of the Day 2",K3162&lt;&gt;"Match of the Day Repeat"),"",1+MAX($AJ$10:AJ3161))</f>
        <v/>
      </c>
    </row>
    <row r="3163" spans="34:36" x14ac:dyDescent="0.35">
      <c r="AH3163" s="16" t="str">
        <f>IF(AND(B3163="Premier League",E3163="Live"),_xlfn.XLOOKUP(_xlfn.TEXTJOIN(" vs ",,C3163:D3163),Calendar!G:G,Calendar!B:B),IF(AND(B3163="Premier League",E3163="Highlights"),_xlfn.XLOOKUP(H3163,Calendar!O:O,Calendar!N:N,,-1),""))</f>
        <v/>
      </c>
      <c r="AI3163" s="61" t="str">
        <f>IF(AND(AH3163&lt;&gt;"",E3163="Live"),_xlfn.XLOOKUP(_xlfn.TEXTJOIN(" vs ",,C3163:D3163),Calendar!G:G,Calendar!K:K),"")</f>
        <v/>
      </c>
      <c r="AJ3163" s="61" t="str">
        <f>IF(AND(K3163&lt;&gt;"Match of the Day",K3163&lt;&gt;"Match of the Day 2",K3163&lt;&gt;"Match of the Day Repeat"),"",1+MAX($AJ$10:AJ3162))</f>
        <v/>
      </c>
    </row>
    <row r="3164" spans="34:36" x14ac:dyDescent="0.35">
      <c r="AH3164" s="16" t="str">
        <f>IF(AND(B3164="Premier League",E3164="Live"),_xlfn.XLOOKUP(_xlfn.TEXTJOIN(" vs ",,C3164:D3164),Calendar!G:G,Calendar!B:B),IF(AND(B3164="Premier League",E3164="Highlights"),_xlfn.XLOOKUP(H3164,Calendar!O:O,Calendar!N:N,,-1),""))</f>
        <v/>
      </c>
      <c r="AI3164" s="61" t="str">
        <f>IF(AND(AH3164&lt;&gt;"",E3164="Live"),_xlfn.XLOOKUP(_xlfn.TEXTJOIN(" vs ",,C3164:D3164),Calendar!G:G,Calendar!K:K),"")</f>
        <v/>
      </c>
      <c r="AJ3164" s="61" t="str">
        <f>IF(AND(K3164&lt;&gt;"Match of the Day",K3164&lt;&gt;"Match of the Day 2",K3164&lt;&gt;"Match of the Day Repeat"),"",1+MAX($AJ$10:AJ3163))</f>
        <v/>
      </c>
    </row>
    <row r="3165" spans="34:36" x14ac:dyDescent="0.35">
      <c r="AH3165" s="16" t="str">
        <f>IF(AND(B3165="Premier League",E3165="Live"),_xlfn.XLOOKUP(_xlfn.TEXTJOIN(" vs ",,C3165:D3165),Calendar!G:G,Calendar!B:B),IF(AND(B3165="Premier League",E3165="Highlights"),_xlfn.XLOOKUP(H3165,Calendar!O:O,Calendar!N:N,,-1),""))</f>
        <v/>
      </c>
      <c r="AI3165" s="61" t="str">
        <f>IF(AND(AH3165&lt;&gt;"",E3165="Live"),_xlfn.XLOOKUP(_xlfn.TEXTJOIN(" vs ",,C3165:D3165),Calendar!G:G,Calendar!K:K),"")</f>
        <v/>
      </c>
      <c r="AJ3165" s="61" t="str">
        <f>IF(AND(K3165&lt;&gt;"Match of the Day",K3165&lt;&gt;"Match of the Day 2",K3165&lt;&gt;"Match of the Day Repeat"),"",1+MAX($AJ$10:AJ3164))</f>
        <v/>
      </c>
    </row>
    <row r="3166" spans="34:36" x14ac:dyDescent="0.35">
      <c r="AH3166" s="16" t="str">
        <f>IF(AND(B3166="Premier League",E3166="Live"),_xlfn.XLOOKUP(_xlfn.TEXTJOIN(" vs ",,C3166:D3166),Calendar!G:G,Calendar!B:B),IF(AND(B3166="Premier League",E3166="Highlights"),_xlfn.XLOOKUP(H3166,Calendar!O:O,Calendar!N:N,,-1),""))</f>
        <v/>
      </c>
      <c r="AI3166" s="61" t="str">
        <f>IF(AND(AH3166&lt;&gt;"",E3166="Live"),_xlfn.XLOOKUP(_xlfn.TEXTJOIN(" vs ",,C3166:D3166),Calendar!G:G,Calendar!K:K),"")</f>
        <v/>
      </c>
      <c r="AJ3166" s="61" t="str">
        <f>IF(AND(K3166&lt;&gt;"Match of the Day",K3166&lt;&gt;"Match of the Day 2",K3166&lt;&gt;"Match of the Day Repeat"),"",1+MAX($AJ$10:AJ3165))</f>
        <v/>
      </c>
    </row>
    <row r="3167" spans="34:36" x14ac:dyDescent="0.35">
      <c r="AH3167" s="16" t="str">
        <f>IF(AND(B3167="Premier League",E3167="Live"),_xlfn.XLOOKUP(_xlfn.TEXTJOIN(" vs ",,C3167:D3167),Calendar!G:G,Calendar!B:B),IF(AND(B3167="Premier League",E3167="Highlights"),_xlfn.XLOOKUP(H3167,Calendar!O:O,Calendar!N:N,,-1),""))</f>
        <v/>
      </c>
      <c r="AI3167" s="61" t="str">
        <f>IF(AND(AH3167&lt;&gt;"",E3167="Live"),_xlfn.XLOOKUP(_xlfn.TEXTJOIN(" vs ",,C3167:D3167),Calendar!G:G,Calendar!K:K),"")</f>
        <v/>
      </c>
      <c r="AJ3167" s="61" t="str">
        <f>IF(AND(K3167&lt;&gt;"Match of the Day",K3167&lt;&gt;"Match of the Day 2",K3167&lt;&gt;"Match of the Day Repeat"),"",1+MAX($AJ$10:AJ3166))</f>
        <v/>
      </c>
    </row>
    <row r="3168" spans="34:36" x14ac:dyDescent="0.35">
      <c r="AH3168" s="16" t="str">
        <f>IF(AND(B3168="Premier League",E3168="Live"),_xlfn.XLOOKUP(_xlfn.TEXTJOIN(" vs ",,C3168:D3168),Calendar!G:G,Calendar!B:B),IF(AND(B3168="Premier League",E3168="Highlights"),_xlfn.XLOOKUP(H3168,Calendar!O:O,Calendar!N:N,,-1),""))</f>
        <v/>
      </c>
      <c r="AI3168" s="61" t="str">
        <f>IF(AND(AH3168&lt;&gt;"",E3168="Live"),_xlfn.XLOOKUP(_xlfn.TEXTJOIN(" vs ",,C3168:D3168),Calendar!G:G,Calendar!K:K),"")</f>
        <v/>
      </c>
      <c r="AJ3168" s="61" t="str">
        <f>IF(AND(K3168&lt;&gt;"Match of the Day",K3168&lt;&gt;"Match of the Day 2",K3168&lt;&gt;"Match of the Day Repeat"),"",1+MAX($AJ$10:AJ3167))</f>
        <v/>
      </c>
    </row>
    <row r="3169" spans="34:36" x14ac:dyDescent="0.35">
      <c r="AH3169" s="16" t="str">
        <f>IF(AND(B3169="Premier League",E3169="Live"),_xlfn.XLOOKUP(_xlfn.TEXTJOIN(" vs ",,C3169:D3169),Calendar!G:G,Calendar!B:B),IF(AND(B3169="Premier League",E3169="Highlights"),_xlfn.XLOOKUP(H3169,Calendar!O:O,Calendar!N:N,,-1),""))</f>
        <v/>
      </c>
      <c r="AI3169" s="61" t="str">
        <f>IF(AND(AH3169&lt;&gt;"",E3169="Live"),_xlfn.XLOOKUP(_xlfn.TEXTJOIN(" vs ",,C3169:D3169),Calendar!G:G,Calendar!K:K),"")</f>
        <v/>
      </c>
      <c r="AJ3169" s="61" t="str">
        <f>IF(AND(K3169&lt;&gt;"Match of the Day",K3169&lt;&gt;"Match of the Day 2",K3169&lt;&gt;"Match of the Day Repeat"),"",1+MAX($AJ$10:AJ3168))</f>
        <v/>
      </c>
    </row>
    <row r="3170" spans="34:36" x14ac:dyDescent="0.35">
      <c r="AH3170" s="16" t="str">
        <f>IF(AND(B3170="Premier League",E3170="Live"),_xlfn.XLOOKUP(_xlfn.TEXTJOIN(" vs ",,C3170:D3170),Calendar!G:G,Calendar!B:B),IF(AND(B3170="Premier League",E3170="Highlights"),_xlfn.XLOOKUP(H3170,Calendar!O:O,Calendar!N:N,,-1),""))</f>
        <v/>
      </c>
      <c r="AI3170" s="61" t="str">
        <f>IF(AND(AH3170&lt;&gt;"",E3170="Live"),_xlfn.XLOOKUP(_xlfn.TEXTJOIN(" vs ",,C3170:D3170),Calendar!G:G,Calendar!K:K),"")</f>
        <v/>
      </c>
      <c r="AJ3170" s="61" t="str">
        <f>IF(AND(K3170&lt;&gt;"Match of the Day",K3170&lt;&gt;"Match of the Day 2",K3170&lt;&gt;"Match of the Day Repeat"),"",1+MAX($AJ$10:AJ3169))</f>
        <v/>
      </c>
    </row>
    <row r="3171" spans="34:36" x14ac:dyDescent="0.35">
      <c r="AH3171" s="16" t="str">
        <f>IF(AND(B3171="Premier League",E3171="Live"),_xlfn.XLOOKUP(_xlfn.TEXTJOIN(" vs ",,C3171:D3171),Calendar!G:G,Calendar!B:B),IF(AND(B3171="Premier League",E3171="Highlights"),_xlfn.XLOOKUP(H3171,Calendar!O:O,Calendar!N:N,,-1),""))</f>
        <v/>
      </c>
      <c r="AI3171" s="61" t="str">
        <f>IF(AND(AH3171&lt;&gt;"",E3171="Live"),_xlfn.XLOOKUP(_xlfn.TEXTJOIN(" vs ",,C3171:D3171),Calendar!G:G,Calendar!K:K),"")</f>
        <v/>
      </c>
      <c r="AJ3171" s="61" t="str">
        <f>IF(AND(K3171&lt;&gt;"Match of the Day",K3171&lt;&gt;"Match of the Day 2",K3171&lt;&gt;"Match of the Day Repeat"),"",1+MAX($AJ$10:AJ3170))</f>
        <v/>
      </c>
    </row>
    <row r="3172" spans="34:36" x14ac:dyDescent="0.35">
      <c r="AH3172" s="16" t="str">
        <f>IF(AND(B3172="Premier League",E3172="Live"),_xlfn.XLOOKUP(_xlfn.TEXTJOIN(" vs ",,C3172:D3172),Calendar!G:G,Calendar!B:B),IF(AND(B3172="Premier League",E3172="Highlights"),_xlfn.XLOOKUP(H3172,Calendar!O:O,Calendar!N:N,,-1),""))</f>
        <v/>
      </c>
      <c r="AI3172" s="61" t="str">
        <f>IF(AND(AH3172&lt;&gt;"",E3172="Live"),_xlfn.XLOOKUP(_xlfn.TEXTJOIN(" vs ",,C3172:D3172),Calendar!G:G,Calendar!K:K),"")</f>
        <v/>
      </c>
      <c r="AJ3172" s="61" t="str">
        <f>IF(AND(K3172&lt;&gt;"Match of the Day",K3172&lt;&gt;"Match of the Day 2",K3172&lt;&gt;"Match of the Day Repeat"),"",1+MAX($AJ$10:AJ3171))</f>
        <v/>
      </c>
    </row>
    <row r="3173" spans="34:36" x14ac:dyDescent="0.35">
      <c r="AH3173" s="16" t="str">
        <f>IF(AND(B3173="Premier League",E3173="Live"),_xlfn.XLOOKUP(_xlfn.TEXTJOIN(" vs ",,C3173:D3173),Calendar!G:G,Calendar!B:B),IF(AND(B3173="Premier League",E3173="Highlights"),_xlfn.XLOOKUP(H3173,Calendar!O:O,Calendar!N:N,,-1),""))</f>
        <v/>
      </c>
      <c r="AI3173" s="61" t="str">
        <f>IF(AND(AH3173&lt;&gt;"",E3173="Live"),_xlfn.XLOOKUP(_xlfn.TEXTJOIN(" vs ",,C3173:D3173),Calendar!G:G,Calendar!K:K),"")</f>
        <v/>
      </c>
      <c r="AJ3173" s="61" t="str">
        <f>IF(AND(K3173&lt;&gt;"Match of the Day",K3173&lt;&gt;"Match of the Day 2",K3173&lt;&gt;"Match of the Day Repeat"),"",1+MAX($AJ$10:AJ3172))</f>
        <v/>
      </c>
    </row>
    <row r="3174" spans="34:36" x14ac:dyDescent="0.35">
      <c r="AH3174" s="16" t="str">
        <f>IF(AND(B3174="Premier League",E3174="Live"),_xlfn.XLOOKUP(_xlfn.TEXTJOIN(" vs ",,C3174:D3174),Calendar!G:G,Calendar!B:B),IF(AND(B3174="Premier League",E3174="Highlights"),_xlfn.XLOOKUP(H3174,Calendar!O:O,Calendar!N:N,,-1),""))</f>
        <v/>
      </c>
      <c r="AI3174" s="61" t="str">
        <f>IF(AND(AH3174&lt;&gt;"",E3174="Live"),_xlfn.XLOOKUP(_xlfn.TEXTJOIN(" vs ",,C3174:D3174),Calendar!G:G,Calendar!K:K),"")</f>
        <v/>
      </c>
      <c r="AJ3174" s="61" t="str">
        <f>IF(AND(K3174&lt;&gt;"Match of the Day",K3174&lt;&gt;"Match of the Day 2",K3174&lt;&gt;"Match of the Day Repeat"),"",1+MAX($AJ$10:AJ3173))</f>
        <v/>
      </c>
    </row>
    <row r="3175" spans="34:36" x14ac:dyDescent="0.35">
      <c r="AH3175" s="16" t="str">
        <f>IF(AND(B3175="Premier League",E3175="Live"),_xlfn.XLOOKUP(_xlfn.TEXTJOIN(" vs ",,C3175:D3175),Calendar!G:G,Calendar!B:B),IF(AND(B3175="Premier League",E3175="Highlights"),_xlfn.XLOOKUP(H3175,Calendar!O:O,Calendar!N:N,,-1),""))</f>
        <v/>
      </c>
      <c r="AI3175" s="61" t="str">
        <f>IF(AND(AH3175&lt;&gt;"",E3175="Live"),_xlfn.XLOOKUP(_xlfn.TEXTJOIN(" vs ",,C3175:D3175),Calendar!G:G,Calendar!K:K),"")</f>
        <v/>
      </c>
      <c r="AJ3175" s="61" t="str">
        <f>IF(AND(K3175&lt;&gt;"Match of the Day",K3175&lt;&gt;"Match of the Day 2",K3175&lt;&gt;"Match of the Day Repeat"),"",1+MAX($AJ$10:AJ3174))</f>
        <v/>
      </c>
    </row>
    <row r="3176" spans="34:36" x14ac:dyDescent="0.35">
      <c r="AH3176" s="16" t="str">
        <f>IF(AND(B3176="Premier League",E3176="Live"),_xlfn.XLOOKUP(_xlfn.TEXTJOIN(" vs ",,C3176:D3176),Calendar!G:G,Calendar!B:B),IF(AND(B3176="Premier League",E3176="Highlights"),_xlfn.XLOOKUP(H3176,Calendar!O:O,Calendar!N:N,,-1),""))</f>
        <v/>
      </c>
      <c r="AI3176" s="61" t="str">
        <f>IF(AND(AH3176&lt;&gt;"",E3176="Live"),_xlfn.XLOOKUP(_xlfn.TEXTJOIN(" vs ",,C3176:D3176),Calendar!G:G,Calendar!K:K),"")</f>
        <v/>
      </c>
      <c r="AJ3176" s="61" t="str">
        <f>IF(AND(K3176&lt;&gt;"Match of the Day",K3176&lt;&gt;"Match of the Day 2",K3176&lt;&gt;"Match of the Day Repeat"),"",1+MAX($AJ$10:AJ3175))</f>
        <v/>
      </c>
    </row>
    <row r="3177" spans="34:36" x14ac:dyDescent="0.35">
      <c r="AH3177" s="16" t="str">
        <f>IF(AND(B3177="Premier League",E3177="Live"),_xlfn.XLOOKUP(_xlfn.TEXTJOIN(" vs ",,C3177:D3177),Calendar!G:G,Calendar!B:B),IF(AND(B3177="Premier League",E3177="Highlights"),_xlfn.XLOOKUP(H3177,Calendar!O:O,Calendar!N:N,,-1),""))</f>
        <v/>
      </c>
      <c r="AI3177" s="61" t="str">
        <f>IF(AND(AH3177&lt;&gt;"",E3177="Live"),_xlfn.XLOOKUP(_xlfn.TEXTJOIN(" vs ",,C3177:D3177),Calendar!G:G,Calendar!K:K),"")</f>
        <v/>
      </c>
      <c r="AJ3177" s="61" t="str">
        <f>IF(AND(K3177&lt;&gt;"Match of the Day",K3177&lt;&gt;"Match of the Day 2",K3177&lt;&gt;"Match of the Day Repeat"),"",1+MAX($AJ$10:AJ3176))</f>
        <v/>
      </c>
    </row>
    <row r="3178" spans="34:36" x14ac:dyDescent="0.35">
      <c r="AH3178" s="16" t="str">
        <f>IF(AND(B3178="Premier League",E3178="Live"),_xlfn.XLOOKUP(_xlfn.TEXTJOIN(" vs ",,C3178:D3178),Calendar!G:G,Calendar!B:B),IF(AND(B3178="Premier League",E3178="Highlights"),_xlfn.XLOOKUP(H3178,Calendar!O:O,Calendar!N:N,,-1),""))</f>
        <v/>
      </c>
      <c r="AI3178" s="61" t="str">
        <f>IF(AND(AH3178&lt;&gt;"",E3178="Live"),_xlfn.XLOOKUP(_xlfn.TEXTJOIN(" vs ",,C3178:D3178),Calendar!G:G,Calendar!K:K),"")</f>
        <v/>
      </c>
      <c r="AJ3178" s="61" t="str">
        <f>IF(AND(K3178&lt;&gt;"Match of the Day",K3178&lt;&gt;"Match of the Day 2",K3178&lt;&gt;"Match of the Day Repeat"),"",1+MAX($AJ$10:AJ3177))</f>
        <v/>
      </c>
    </row>
    <row r="3179" spans="34:36" x14ac:dyDescent="0.35">
      <c r="AH3179" s="16" t="str">
        <f>IF(AND(B3179="Premier League",E3179="Live"),_xlfn.XLOOKUP(_xlfn.TEXTJOIN(" vs ",,C3179:D3179),Calendar!G:G,Calendar!B:B),IF(AND(B3179="Premier League",E3179="Highlights"),_xlfn.XLOOKUP(H3179,Calendar!O:O,Calendar!N:N,,-1),""))</f>
        <v/>
      </c>
      <c r="AI3179" s="61" t="str">
        <f>IF(AND(AH3179&lt;&gt;"",E3179="Live"),_xlfn.XLOOKUP(_xlfn.TEXTJOIN(" vs ",,C3179:D3179),Calendar!G:G,Calendar!K:K),"")</f>
        <v/>
      </c>
      <c r="AJ3179" s="61" t="str">
        <f>IF(AND(K3179&lt;&gt;"Match of the Day",K3179&lt;&gt;"Match of the Day 2",K3179&lt;&gt;"Match of the Day Repeat"),"",1+MAX($AJ$10:AJ3178))</f>
        <v/>
      </c>
    </row>
    <row r="3180" spans="34:36" x14ac:dyDescent="0.35">
      <c r="AH3180" s="16" t="str">
        <f>IF(AND(B3180="Premier League",E3180="Live"),_xlfn.XLOOKUP(_xlfn.TEXTJOIN(" vs ",,C3180:D3180),Calendar!G:G,Calendar!B:B),IF(AND(B3180="Premier League",E3180="Highlights"),_xlfn.XLOOKUP(H3180,Calendar!O:O,Calendar!N:N,,-1),""))</f>
        <v/>
      </c>
      <c r="AI3180" s="61" t="str">
        <f>IF(AND(AH3180&lt;&gt;"",E3180="Live"),_xlfn.XLOOKUP(_xlfn.TEXTJOIN(" vs ",,C3180:D3180),Calendar!G:G,Calendar!K:K),"")</f>
        <v/>
      </c>
      <c r="AJ3180" s="61" t="str">
        <f>IF(AND(K3180&lt;&gt;"Match of the Day",K3180&lt;&gt;"Match of the Day 2",K3180&lt;&gt;"Match of the Day Repeat"),"",1+MAX($AJ$10:AJ3179))</f>
        <v/>
      </c>
    </row>
    <row r="3181" spans="34:36" x14ac:dyDescent="0.35">
      <c r="AH3181" s="16" t="str">
        <f>IF(AND(B3181="Premier League",E3181="Live"),_xlfn.XLOOKUP(_xlfn.TEXTJOIN(" vs ",,C3181:D3181),Calendar!G:G,Calendar!B:B),IF(AND(B3181="Premier League",E3181="Highlights"),_xlfn.XLOOKUP(H3181,Calendar!O:O,Calendar!N:N,,-1),""))</f>
        <v/>
      </c>
      <c r="AI3181" s="61" t="str">
        <f>IF(AND(AH3181&lt;&gt;"",E3181="Live"),_xlfn.XLOOKUP(_xlfn.TEXTJOIN(" vs ",,C3181:D3181),Calendar!G:G,Calendar!K:K),"")</f>
        <v/>
      </c>
      <c r="AJ3181" s="61" t="str">
        <f>IF(AND(K3181&lt;&gt;"Match of the Day",K3181&lt;&gt;"Match of the Day 2",K3181&lt;&gt;"Match of the Day Repeat"),"",1+MAX($AJ$10:AJ3180))</f>
        <v/>
      </c>
    </row>
    <row r="3182" spans="34:36" x14ac:dyDescent="0.35">
      <c r="AH3182" s="16" t="str">
        <f>IF(AND(B3182="Premier League",E3182="Live"),_xlfn.XLOOKUP(_xlfn.TEXTJOIN(" vs ",,C3182:D3182),Calendar!G:G,Calendar!B:B),IF(AND(B3182="Premier League",E3182="Highlights"),_xlfn.XLOOKUP(H3182,Calendar!O:O,Calendar!N:N,,-1),""))</f>
        <v/>
      </c>
      <c r="AI3182" s="61" t="str">
        <f>IF(AND(AH3182&lt;&gt;"",E3182="Live"),_xlfn.XLOOKUP(_xlfn.TEXTJOIN(" vs ",,C3182:D3182),Calendar!G:G,Calendar!K:K),"")</f>
        <v/>
      </c>
      <c r="AJ3182" s="61" t="str">
        <f>IF(AND(K3182&lt;&gt;"Match of the Day",K3182&lt;&gt;"Match of the Day 2",K3182&lt;&gt;"Match of the Day Repeat"),"",1+MAX($AJ$10:AJ3181))</f>
        <v/>
      </c>
    </row>
    <row r="3183" spans="34:36" x14ac:dyDescent="0.35">
      <c r="AH3183" s="16" t="str">
        <f>IF(AND(B3183="Premier League",E3183="Live"),_xlfn.XLOOKUP(_xlfn.TEXTJOIN(" vs ",,C3183:D3183),Calendar!G:G,Calendar!B:B),IF(AND(B3183="Premier League",E3183="Highlights"),_xlfn.XLOOKUP(H3183,Calendar!O:O,Calendar!N:N,,-1),""))</f>
        <v/>
      </c>
      <c r="AI3183" s="61" t="str">
        <f>IF(AND(AH3183&lt;&gt;"",E3183="Live"),_xlfn.XLOOKUP(_xlfn.TEXTJOIN(" vs ",,C3183:D3183),Calendar!G:G,Calendar!K:K),"")</f>
        <v/>
      </c>
      <c r="AJ3183" s="61" t="str">
        <f>IF(AND(K3183&lt;&gt;"Match of the Day",K3183&lt;&gt;"Match of the Day 2",K3183&lt;&gt;"Match of the Day Repeat"),"",1+MAX($AJ$10:AJ3182))</f>
        <v/>
      </c>
    </row>
    <row r="3184" spans="34:36" x14ac:dyDescent="0.35">
      <c r="AH3184" s="16" t="str">
        <f>IF(AND(B3184="Premier League",E3184="Live"),_xlfn.XLOOKUP(_xlfn.TEXTJOIN(" vs ",,C3184:D3184),Calendar!G:G,Calendar!B:B),IF(AND(B3184="Premier League",E3184="Highlights"),_xlfn.XLOOKUP(H3184,Calendar!O:O,Calendar!N:N,,-1),""))</f>
        <v/>
      </c>
      <c r="AI3184" s="61" t="str">
        <f>IF(AND(AH3184&lt;&gt;"",E3184="Live"),_xlfn.XLOOKUP(_xlfn.TEXTJOIN(" vs ",,C3184:D3184),Calendar!G:G,Calendar!K:K),"")</f>
        <v/>
      </c>
      <c r="AJ3184" s="61" t="str">
        <f>IF(AND(K3184&lt;&gt;"Match of the Day",K3184&lt;&gt;"Match of the Day 2",K3184&lt;&gt;"Match of the Day Repeat"),"",1+MAX($AJ$10:AJ3183))</f>
        <v/>
      </c>
    </row>
    <row r="3185" spans="34:36" x14ac:dyDescent="0.35">
      <c r="AH3185" s="16" t="str">
        <f>IF(AND(B3185="Premier League",E3185="Live"),_xlfn.XLOOKUP(_xlfn.TEXTJOIN(" vs ",,C3185:D3185),Calendar!G:G,Calendar!B:B),IF(AND(B3185="Premier League",E3185="Highlights"),_xlfn.XLOOKUP(H3185,Calendar!O:O,Calendar!N:N,,-1),""))</f>
        <v/>
      </c>
      <c r="AI3185" s="61" t="str">
        <f>IF(AND(AH3185&lt;&gt;"",E3185="Live"),_xlfn.XLOOKUP(_xlfn.TEXTJOIN(" vs ",,C3185:D3185),Calendar!G:G,Calendar!K:K),"")</f>
        <v/>
      </c>
      <c r="AJ3185" s="61" t="str">
        <f>IF(AND(K3185&lt;&gt;"Match of the Day",K3185&lt;&gt;"Match of the Day 2",K3185&lt;&gt;"Match of the Day Repeat"),"",1+MAX($AJ$10:AJ3184))</f>
        <v/>
      </c>
    </row>
    <row r="3186" spans="34:36" x14ac:dyDescent="0.35">
      <c r="AH3186" s="16" t="str">
        <f>IF(AND(B3186="Premier League",E3186="Live"),_xlfn.XLOOKUP(_xlfn.TEXTJOIN(" vs ",,C3186:D3186),Calendar!G:G,Calendar!B:B),IF(AND(B3186="Premier League",E3186="Highlights"),_xlfn.XLOOKUP(H3186,Calendar!O:O,Calendar!N:N,,-1),""))</f>
        <v/>
      </c>
      <c r="AI3186" s="61" t="str">
        <f>IF(AND(AH3186&lt;&gt;"",E3186="Live"),_xlfn.XLOOKUP(_xlfn.TEXTJOIN(" vs ",,C3186:D3186),Calendar!G:G,Calendar!K:K),"")</f>
        <v/>
      </c>
      <c r="AJ3186" s="61" t="str">
        <f>IF(AND(K3186&lt;&gt;"Match of the Day",K3186&lt;&gt;"Match of the Day 2",K3186&lt;&gt;"Match of the Day Repeat"),"",1+MAX($AJ$10:AJ3185))</f>
        <v/>
      </c>
    </row>
    <row r="3187" spans="34:36" x14ac:dyDescent="0.35">
      <c r="AH3187" s="16" t="str">
        <f>IF(AND(B3187="Premier League",E3187="Live"),_xlfn.XLOOKUP(_xlfn.TEXTJOIN(" vs ",,C3187:D3187),Calendar!G:G,Calendar!B:B),IF(AND(B3187="Premier League",E3187="Highlights"),_xlfn.XLOOKUP(H3187,Calendar!O:O,Calendar!N:N,,-1),""))</f>
        <v/>
      </c>
      <c r="AI3187" s="61" t="str">
        <f>IF(AND(AH3187&lt;&gt;"",E3187="Live"),_xlfn.XLOOKUP(_xlfn.TEXTJOIN(" vs ",,C3187:D3187),Calendar!G:G,Calendar!K:K),"")</f>
        <v/>
      </c>
      <c r="AJ3187" s="61" t="str">
        <f>IF(AND(K3187&lt;&gt;"Match of the Day",K3187&lt;&gt;"Match of the Day 2",K3187&lt;&gt;"Match of the Day Repeat"),"",1+MAX($AJ$10:AJ3186))</f>
        <v/>
      </c>
    </row>
    <row r="3188" spans="34:36" x14ac:dyDescent="0.35">
      <c r="AH3188" s="16" t="str">
        <f>IF(AND(B3188="Premier League",E3188="Live"),_xlfn.XLOOKUP(_xlfn.TEXTJOIN(" vs ",,C3188:D3188),Calendar!G:G,Calendar!B:B),IF(AND(B3188="Premier League",E3188="Highlights"),_xlfn.XLOOKUP(H3188,Calendar!O:O,Calendar!N:N,,-1),""))</f>
        <v/>
      </c>
      <c r="AI3188" s="61" t="str">
        <f>IF(AND(AH3188&lt;&gt;"",E3188="Live"),_xlfn.XLOOKUP(_xlfn.TEXTJOIN(" vs ",,C3188:D3188),Calendar!G:G,Calendar!K:K),"")</f>
        <v/>
      </c>
      <c r="AJ3188" s="61" t="str">
        <f>IF(AND(K3188&lt;&gt;"Match of the Day",K3188&lt;&gt;"Match of the Day 2",K3188&lt;&gt;"Match of the Day Repeat"),"",1+MAX($AJ$10:AJ3187))</f>
        <v/>
      </c>
    </row>
    <row r="3189" spans="34:36" x14ac:dyDescent="0.35">
      <c r="AH3189" s="16" t="str">
        <f>IF(AND(B3189="Premier League",E3189="Live"),_xlfn.XLOOKUP(_xlfn.TEXTJOIN(" vs ",,C3189:D3189),Calendar!G:G,Calendar!B:B),IF(AND(B3189="Premier League",E3189="Highlights"),_xlfn.XLOOKUP(H3189,Calendar!O:O,Calendar!N:N,,-1),""))</f>
        <v/>
      </c>
      <c r="AI3189" s="61" t="str">
        <f>IF(AND(AH3189&lt;&gt;"",E3189="Live"),_xlfn.XLOOKUP(_xlfn.TEXTJOIN(" vs ",,C3189:D3189),Calendar!G:G,Calendar!K:K),"")</f>
        <v/>
      </c>
      <c r="AJ3189" s="61" t="str">
        <f>IF(AND(K3189&lt;&gt;"Match of the Day",K3189&lt;&gt;"Match of the Day 2",K3189&lt;&gt;"Match of the Day Repeat"),"",1+MAX($AJ$10:AJ3188))</f>
        <v/>
      </c>
    </row>
    <row r="3190" spans="34:36" x14ac:dyDescent="0.35">
      <c r="AH3190" s="16" t="str">
        <f>IF(AND(B3190="Premier League",E3190="Live"),_xlfn.XLOOKUP(_xlfn.TEXTJOIN(" vs ",,C3190:D3190),Calendar!G:G,Calendar!B:B),IF(AND(B3190="Premier League",E3190="Highlights"),_xlfn.XLOOKUP(H3190,Calendar!O:O,Calendar!N:N,,-1),""))</f>
        <v/>
      </c>
      <c r="AI3190" s="61" t="str">
        <f>IF(AND(AH3190&lt;&gt;"",E3190="Live"),_xlfn.XLOOKUP(_xlfn.TEXTJOIN(" vs ",,C3190:D3190),Calendar!G:G,Calendar!K:K),"")</f>
        <v/>
      </c>
      <c r="AJ3190" s="61" t="str">
        <f>IF(AND(K3190&lt;&gt;"Match of the Day",K3190&lt;&gt;"Match of the Day 2",K3190&lt;&gt;"Match of the Day Repeat"),"",1+MAX($AJ$10:AJ3189))</f>
        <v/>
      </c>
    </row>
    <row r="3191" spans="34:36" x14ac:dyDescent="0.35">
      <c r="AH3191" s="16" t="str">
        <f>IF(AND(B3191="Premier League",E3191="Live"),_xlfn.XLOOKUP(_xlfn.TEXTJOIN(" vs ",,C3191:D3191),Calendar!G:G,Calendar!B:B),IF(AND(B3191="Premier League",E3191="Highlights"),_xlfn.XLOOKUP(H3191,Calendar!O:O,Calendar!N:N,,-1),""))</f>
        <v/>
      </c>
      <c r="AI3191" s="61" t="str">
        <f>IF(AND(AH3191&lt;&gt;"",E3191="Live"),_xlfn.XLOOKUP(_xlfn.TEXTJOIN(" vs ",,C3191:D3191),Calendar!G:G,Calendar!K:K),"")</f>
        <v/>
      </c>
      <c r="AJ3191" s="61" t="str">
        <f>IF(AND(K3191&lt;&gt;"Match of the Day",K3191&lt;&gt;"Match of the Day 2",K3191&lt;&gt;"Match of the Day Repeat"),"",1+MAX($AJ$10:AJ3190))</f>
        <v/>
      </c>
    </row>
    <row r="3192" spans="34:36" x14ac:dyDescent="0.35">
      <c r="AH3192" s="16" t="str">
        <f>IF(AND(B3192="Premier League",E3192="Live"),_xlfn.XLOOKUP(_xlfn.TEXTJOIN(" vs ",,C3192:D3192),Calendar!G:G,Calendar!B:B),IF(AND(B3192="Premier League",E3192="Highlights"),_xlfn.XLOOKUP(H3192,Calendar!O:O,Calendar!N:N,,-1),""))</f>
        <v/>
      </c>
      <c r="AI3192" s="61" t="str">
        <f>IF(AND(AH3192&lt;&gt;"",E3192="Live"),_xlfn.XLOOKUP(_xlfn.TEXTJOIN(" vs ",,C3192:D3192),Calendar!G:G,Calendar!K:K),"")</f>
        <v/>
      </c>
      <c r="AJ3192" s="61" t="str">
        <f>IF(AND(K3192&lt;&gt;"Match of the Day",K3192&lt;&gt;"Match of the Day 2",K3192&lt;&gt;"Match of the Day Repeat"),"",1+MAX($AJ$10:AJ3191))</f>
        <v/>
      </c>
    </row>
    <row r="3193" spans="34:36" x14ac:dyDescent="0.35">
      <c r="AH3193" s="16" t="str">
        <f>IF(AND(B3193="Premier League",E3193="Live"),_xlfn.XLOOKUP(_xlfn.TEXTJOIN(" vs ",,C3193:D3193),Calendar!G:G,Calendar!B:B),IF(AND(B3193="Premier League",E3193="Highlights"),_xlfn.XLOOKUP(H3193,Calendar!O:O,Calendar!N:N,,-1),""))</f>
        <v/>
      </c>
      <c r="AI3193" s="61" t="str">
        <f>IF(AND(AH3193&lt;&gt;"",E3193="Live"),_xlfn.XLOOKUP(_xlfn.TEXTJOIN(" vs ",,C3193:D3193),Calendar!G:G,Calendar!K:K),"")</f>
        <v/>
      </c>
      <c r="AJ3193" s="61" t="str">
        <f>IF(AND(K3193&lt;&gt;"Match of the Day",K3193&lt;&gt;"Match of the Day 2",K3193&lt;&gt;"Match of the Day Repeat"),"",1+MAX($AJ$10:AJ3192))</f>
        <v/>
      </c>
    </row>
    <row r="3194" spans="34:36" x14ac:dyDescent="0.35">
      <c r="AH3194" s="16" t="str">
        <f>IF(AND(B3194="Premier League",E3194="Live"),_xlfn.XLOOKUP(_xlfn.TEXTJOIN(" vs ",,C3194:D3194),Calendar!G:G,Calendar!B:B),IF(AND(B3194="Premier League",E3194="Highlights"),_xlfn.XLOOKUP(H3194,Calendar!O:O,Calendar!N:N,,-1),""))</f>
        <v/>
      </c>
      <c r="AI3194" s="61" t="str">
        <f>IF(AND(AH3194&lt;&gt;"",E3194="Live"),_xlfn.XLOOKUP(_xlfn.TEXTJOIN(" vs ",,C3194:D3194),Calendar!G:G,Calendar!K:K),"")</f>
        <v/>
      </c>
      <c r="AJ3194" s="61" t="str">
        <f>IF(AND(K3194&lt;&gt;"Match of the Day",K3194&lt;&gt;"Match of the Day 2",K3194&lt;&gt;"Match of the Day Repeat"),"",1+MAX($AJ$10:AJ3193))</f>
        <v/>
      </c>
    </row>
    <row r="3195" spans="34:36" x14ac:dyDescent="0.35">
      <c r="AH3195" s="16" t="str">
        <f>IF(AND(B3195="Premier League",E3195="Live"),_xlfn.XLOOKUP(_xlfn.TEXTJOIN(" vs ",,C3195:D3195),Calendar!G:G,Calendar!B:B),IF(AND(B3195="Premier League",E3195="Highlights"),_xlfn.XLOOKUP(H3195,Calendar!O:O,Calendar!N:N,,-1),""))</f>
        <v/>
      </c>
      <c r="AI3195" s="61" t="str">
        <f>IF(AND(AH3195&lt;&gt;"",E3195="Live"),_xlfn.XLOOKUP(_xlfn.TEXTJOIN(" vs ",,C3195:D3195),Calendar!G:G,Calendar!K:K),"")</f>
        <v/>
      </c>
      <c r="AJ3195" s="61" t="str">
        <f>IF(AND(K3195&lt;&gt;"Match of the Day",K3195&lt;&gt;"Match of the Day 2",K3195&lt;&gt;"Match of the Day Repeat"),"",1+MAX($AJ$10:AJ3194))</f>
        <v/>
      </c>
    </row>
    <row r="3196" spans="34:36" x14ac:dyDescent="0.35">
      <c r="AH3196" s="16" t="str">
        <f>IF(AND(B3196="Premier League",E3196="Live"),_xlfn.XLOOKUP(_xlfn.TEXTJOIN(" vs ",,C3196:D3196),Calendar!G:G,Calendar!B:B),IF(AND(B3196="Premier League",E3196="Highlights"),_xlfn.XLOOKUP(H3196,Calendar!O:O,Calendar!N:N,,-1),""))</f>
        <v/>
      </c>
      <c r="AI3196" s="61" t="str">
        <f>IF(AND(AH3196&lt;&gt;"",E3196="Live"),_xlfn.XLOOKUP(_xlfn.TEXTJOIN(" vs ",,C3196:D3196),Calendar!G:G,Calendar!K:K),"")</f>
        <v/>
      </c>
      <c r="AJ3196" s="61" t="str">
        <f>IF(AND(K3196&lt;&gt;"Match of the Day",K3196&lt;&gt;"Match of the Day 2",K3196&lt;&gt;"Match of the Day Repeat"),"",1+MAX($AJ$10:AJ3195))</f>
        <v/>
      </c>
    </row>
    <row r="3197" spans="34:36" x14ac:dyDescent="0.35">
      <c r="AH3197" s="16" t="str">
        <f>IF(AND(B3197="Premier League",E3197="Live"),_xlfn.XLOOKUP(_xlfn.TEXTJOIN(" vs ",,C3197:D3197),Calendar!G:G,Calendar!B:B),IF(AND(B3197="Premier League",E3197="Highlights"),_xlfn.XLOOKUP(H3197,Calendar!O:O,Calendar!N:N,,-1),""))</f>
        <v/>
      </c>
      <c r="AI3197" s="61" t="str">
        <f>IF(AND(AH3197&lt;&gt;"",E3197="Live"),_xlfn.XLOOKUP(_xlfn.TEXTJOIN(" vs ",,C3197:D3197),Calendar!G:G,Calendar!K:K),"")</f>
        <v/>
      </c>
      <c r="AJ3197" s="61" t="str">
        <f>IF(AND(K3197&lt;&gt;"Match of the Day",K3197&lt;&gt;"Match of the Day 2",K3197&lt;&gt;"Match of the Day Repeat"),"",1+MAX($AJ$10:AJ3196))</f>
        <v/>
      </c>
    </row>
    <row r="3198" spans="34:36" x14ac:dyDescent="0.35">
      <c r="AH3198" s="16" t="str">
        <f>IF(AND(B3198="Premier League",E3198="Live"),_xlfn.XLOOKUP(_xlfn.TEXTJOIN(" vs ",,C3198:D3198),Calendar!G:G,Calendar!B:B),IF(AND(B3198="Premier League",E3198="Highlights"),_xlfn.XLOOKUP(H3198,Calendar!O:O,Calendar!N:N,,-1),""))</f>
        <v/>
      </c>
      <c r="AI3198" s="61" t="str">
        <f>IF(AND(AH3198&lt;&gt;"",E3198="Live"),_xlfn.XLOOKUP(_xlfn.TEXTJOIN(" vs ",,C3198:D3198),Calendar!G:G,Calendar!K:K),"")</f>
        <v/>
      </c>
      <c r="AJ3198" s="61" t="str">
        <f>IF(AND(K3198&lt;&gt;"Match of the Day",K3198&lt;&gt;"Match of the Day 2",K3198&lt;&gt;"Match of the Day Repeat"),"",1+MAX($AJ$10:AJ3197))</f>
        <v/>
      </c>
    </row>
    <row r="3199" spans="34:36" x14ac:dyDescent="0.35">
      <c r="AH3199" s="16" t="str">
        <f>IF(AND(B3199="Premier League",E3199="Live"),_xlfn.XLOOKUP(_xlfn.TEXTJOIN(" vs ",,C3199:D3199),Calendar!G:G,Calendar!B:B),IF(AND(B3199="Premier League",E3199="Highlights"),_xlfn.XLOOKUP(H3199,Calendar!O:O,Calendar!N:N,,-1),""))</f>
        <v/>
      </c>
      <c r="AI3199" s="61" t="str">
        <f>IF(AND(AH3199&lt;&gt;"",E3199="Live"),_xlfn.XLOOKUP(_xlfn.TEXTJOIN(" vs ",,C3199:D3199),Calendar!G:G,Calendar!K:K),"")</f>
        <v/>
      </c>
      <c r="AJ3199" s="61" t="str">
        <f>IF(AND(K3199&lt;&gt;"Match of the Day",K3199&lt;&gt;"Match of the Day 2",K3199&lt;&gt;"Match of the Day Repeat"),"",1+MAX($AJ$10:AJ3198))</f>
        <v/>
      </c>
    </row>
    <row r="3200" spans="34:36" x14ac:dyDescent="0.35">
      <c r="AH3200" s="16" t="str">
        <f>IF(AND(B3200="Premier League",E3200="Live"),_xlfn.XLOOKUP(_xlfn.TEXTJOIN(" vs ",,C3200:D3200),Calendar!G:G,Calendar!B:B),IF(AND(B3200="Premier League",E3200="Highlights"),_xlfn.XLOOKUP(H3200,Calendar!O:O,Calendar!N:N,,-1),""))</f>
        <v/>
      </c>
      <c r="AI3200" s="61" t="str">
        <f>IF(AND(AH3200&lt;&gt;"",E3200="Live"),_xlfn.XLOOKUP(_xlfn.TEXTJOIN(" vs ",,C3200:D3200),Calendar!G:G,Calendar!K:K),"")</f>
        <v/>
      </c>
      <c r="AJ3200" s="61" t="str">
        <f>IF(AND(K3200&lt;&gt;"Match of the Day",K3200&lt;&gt;"Match of the Day 2",K3200&lt;&gt;"Match of the Day Repeat"),"",1+MAX($AJ$10:AJ3199))</f>
        <v/>
      </c>
    </row>
    <row r="3201" spans="34:36" x14ac:dyDescent="0.35">
      <c r="AH3201" s="16" t="str">
        <f>IF(AND(B3201="Premier League",E3201="Live"),_xlfn.XLOOKUP(_xlfn.TEXTJOIN(" vs ",,C3201:D3201),Calendar!G:G,Calendar!B:B),IF(AND(B3201="Premier League",E3201="Highlights"),_xlfn.XLOOKUP(H3201,Calendar!O:O,Calendar!N:N,,-1),""))</f>
        <v/>
      </c>
      <c r="AI3201" s="61" t="str">
        <f>IF(AND(AH3201&lt;&gt;"",E3201="Live"),_xlfn.XLOOKUP(_xlfn.TEXTJOIN(" vs ",,C3201:D3201),Calendar!G:G,Calendar!K:K),"")</f>
        <v/>
      </c>
      <c r="AJ3201" s="61" t="str">
        <f>IF(AND(K3201&lt;&gt;"Match of the Day",K3201&lt;&gt;"Match of the Day 2",K3201&lt;&gt;"Match of the Day Repeat"),"",1+MAX($AJ$10:AJ3200))</f>
        <v/>
      </c>
    </row>
    <row r="3202" spans="34:36" x14ac:dyDescent="0.35">
      <c r="AH3202" s="16" t="str">
        <f>IF(AND(B3202="Premier League",E3202="Live"),_xlfn.XLOOKUP(_xlfn.TEXTJOIN(" vs ",,C3202:D3202),Calendar!G:G,Calendar!B:B),IF(AND(B3202="Premier League",E3202="Highlights"),_xlfn.XLOOKUP(H3202,Calendar!O:O,Calendar!N:N,,-1),""))</f>
        <v/>
      </c>
      <c r="AI3202" s="61" t="str">
        <f>IF(AND(AH3202&lt;&gt;"",E3202="Live"),_xlfn.XLOOKUP(_xlfn.TEXTJOIN(" vs ",,C3202:D3202),Calendar!G:G,Calendar!K:K),"")</f>
        <v/>
      </c>
      <c r="AJ3202" s="61" t="str">
        <f>IF(AND(K3202&lt;&gt;"Match of the Day",K3202&lt;&gt;"Match of the Day 2",K3202&lt;&gt;"Match of the Day Repeat"),"",1+MAX($AJ$10:AJ3201))</f>
        <v/>
      </c>
    </row>
    <row r="3203" spans="34:36" x14ac:dyDescent="0.35">
      <c r="AH3203" s="16" t="str">
        <f>IF(AND(B3203="Premier League",E3203="Live"),_xlfn.XLOOKUP(_xlfn.TEXTJOIN(" vs ",,C3203:D3203),Calendar!G:G,Calendar!B:B),IF(AND(B3203="Premier League",E3203="Highlights"),_xlfn.XLOOKUP(H3203,Calendar!O:O,Calendar!N:N,,-1),""))</f>
        <v/>
      </c>
      <c r="AI3203" s="61" t="str">
        <f>IF(AND(AH3203&lt;&gt;"",E3203="Live"),_xlfn.XLOOKUP(_xlfn.TEXTJOIN(" vs ",,C3203:D3203),Calendar!G:G,Calendar!K:K),"")</f>
        <v/>
      </c>
      <c r="AJ3203" s="61" t="str">
        <f>IF(AND(K3203&lt;&gt;"Match of the Day",K3203&lt;&gt;"Match of the Day 2",K3203&lt;&gt;"Match of the Day Repeat"),"",1+MAX($AJ$10:AJ3202))</f>
        <v/>
      </c>
    </row>
    <row r="3204" spans="34:36" x14ac:dyDescent="0.35">
      <c r="AH3204" s="16" t="str">
        <f>IF(AND(B3204="Premier League",E3204="Live"),_xlfn.XLOOKUP(_xlfn.TEXTJOIN(" vs ",,C3204:D3204),Calendar!G:G,Calendar!B:B),IF(AND(B3204="Premier League",E3204="Highlights"),_xlfn.XLOOKUP(H3204,Calendar!O:O,Calendar!N:N,,-1),""))</f>
        <v/>
      </c>
      <c r="AI3204" s="61" t="str">
        <f>IF(AND(AH3204&lt;&gt;"",E3204="Live"),_xlfn.XLOOKUP(_xlfn.TEXTJOIN(" vs ",,C3204:D3204),Calendar!G:G,Calendar!K:K),"")</f>
        <v/>
      </c>
      <c r="AJ3204" s="61" t="str">
        <f>IF(AND(K3204&lt;&gt;"Match of the Day",K3204&lt;&gt;"Match of the Day 2",K3204&lt;&gt;"Match of the Day Repeat"),"",1+MAX($AJ$10:AJ3203))</f>
        <v/>
      </c>
    </row>
    <row r="3205" spans="34:36" x14ac:dyDescent="0.35">
      <c r="AH3205" s="16" t="str">
        <f>IF(AND(B3205="Premier League",E3205="Live"),_xlfn.XLOOKUP(_xlfn.TEXTJOIN(" vs ",,C3205:D3205),Calendar!G:G,Calendar!B:B),IF(AND(B3205="Premier League",E3205="Highlights"),_xlfn.XLOOKUP(H3205,Calendar!O:O,Calendar!N:N,,-1),""))</f>
        <v/>
      </c>
      <c r="AI3205" s="61" t="str">
        <f>IF(AND(AH3205&lt;&gt;"",E3205="Live"),_xlfn.XLOOKUP(_xlfn.TEXTJOIN(" vs ",,C3205:D3205),Calendar!G:G,Calendar!K:K),"")</f>
        <v/>
      </c>
      <c r="AJ3205" s="61" t="str">
        <f>IF(AND(K3205&lt;&gt;"Match of the Day",K3205&lt;&gt;"Match of the Day 2",K3205&lt;&gt;"Match of the Day Repeat"),"",1+MAX($AJ$10:AJ3204))</f>
        <v/>
      </c>
    </row>
    <row r="3206" spans="34:36" x14ac:dyDescent="0.35">
      <c r="AH3206" s="16" t="str">
        <f>IF(AND(B3206="Premier League",E3206="Live"),_xlfn.XLOOKUP(_xlfn.TEXTJOIN(" vs ",,C3206:D3206),Calendar!G:G,Calendar!B:B),IF(AND(B3206="Premier League",E3206="Highlights"),_xlfn.XLOOKUP(H3206,Calendar!O:O,Calendar!N:N,,-1),""))</f>
        <v/>
      </c>
      <c r="AI3206" s="61" t="str">
        <f>IF(AND(AH3206&lt;&gt;"",E3206="Live"),_xlfn.XLOOKUP(_xlfn.TEXTJOIN(" vs ",,C3206:D3206),Calendar!G:G,Calendar!K:K),"")</f>
        <v/>
      </c>
      <c r="AJ3206" s="61" t="str">
        <f>IF(AND(K3206&lt;&gt;"Match of the Day",K3206&lt;&gt;"Match of the Day 2",K3206&lt;&gt;"Match of the Day Repeat"),"",1+MAX($AJ$10:AJ3205))</f>
        <v/>
      </c>
    </row>
    <row r="3207" spans="34:36" x14ac:dyDescent="0.35">
      <c r="AH3207" s="16" t="str">
        <f>IF(AND(B3207="Premier League",E3207="Live"),_xlfn.XLOOKUP(_xlfn.TEXTJOIN(" vs ",,C3207:D3207),Calendar!G:G,Calendar!B:B),IF(AND(B3207="Premier League",E3207="Highlights"),_xlfn.XLOOKUP(H3207,Calendar!O:O,Calendar!N:N,,-1),""))</f>
        <v/>
      </c>
      <c r="AI3207" s="61" t="str">
        <f>IF(AND(AH3207&lt;&gt;"",E3207="Live"),_xlfn.XLOOKUP(_xlfn.TEXTJOIN(" vs ",,C3207:D3207),Calendar!G:G,Calendar!K:K),"")</f>
        <v/>
      </c>
      <c r="AJ3207" s="61" t="str">
        <f>IF(AND(K3207&lt;&gt;"Match of the Day",K3207&lt;&gt;"Match of the Day 2",K3207&lt;&gt;"Match of the Day Repeat"),"",1+MAX($AJ$10:AJ3206))</f>
        <v/>
      </c>
    </row>
    <row r="3208" spans="34:36" x14ac:dyDescent="0.35">
      <c r="AH3208" s="16" t="str">
        <f>IF(AND(B3208="Premier League",E3208="Live"),_xlfn.XLOOKUP(_xlfn.TEXTJOIN(" vs ",,C3208:D3208),Calendar!G:G,Calendar!B:B),IF(AND(B3208="Premier League",E3208="Highlights"),_xlfn.XLOOKUP(H3208,Calendar!O:O,Calendar!N:N,,-1),""))</f>
        <v/>
      </c>
      <c r="AI3208" s="61" t="str">
        <f>IF(AND(AH3208&lt;&gt;"",E3208="Live"),_xlfn.XLOOKUP(_xlfn.TEXTJOIN(" vs ",,C3208:D3208),Calendar!G:G,Calendar!K:K),"")</f>
        <v/>
      </c>
      <c r="AJ3208" s="61" t="str">
        <f>IF(AND(K3208&lt;&gt;"Match of the Day",K3208&lt;&gt;"Match of the Day 2",K3208&lt;&gt;"Match of the Day Repeat"),"",1+MAX($AJ$10:AJ3207))</f>
        <v/>
      </c>
    </row>
    <row r="3209" spans="34:36" x14ac:dyDescent="0.35">
      <c r="AH3209" s="16" t="str">
        <f>IF(AND(B3209="Premier League",E3209="Live"),_xlfn.XLOOKUP(_xlfn.TEXTJOIN(" vs ",,C3209:D3209),Calendar!G:G,Calendar!B:B),IF(AND(B3209="Premier League",E3209="Highlights"),_xlfn.XLOOKUP(H3209,Calendar!O:O,Calendar!N:N,,-1),""))</f>
        <v/>
      </c>
      <c r="AI3209" s="61" t="str">
        <f>IF(AND(AH3209&lt;&gt;"",E3209="Live"),_xlfn.XLOOKUP(_xlfn.TEXTJOIN(" vs ",,C3209:D3209),Calendar!G:G,Calendar!K:K),"")</f>
        <v/>
      </c>
      <c r="AJ3209" s="61" t="str">
        <f>IF(AND(K3209&lt;&gt;"Match of the Day",K3209&lt;&gt;"Match of the Day 2",K3209&lt;&gt;"Match of the Day Repeat"),"",1+MAX($AJ$10:AJ3208))</f>
        <v/>
      </c>
    </row>
    <row r="3210" spans="34:36" x14ac:dyDescent="0.35">
      <c r="AH3210" s="16" t="str">
        <f>IF(AND(B3210="Premier League",E3210="Live"),_xlfn.XLOOKUP(_xlfn.TEXTJOIN(" vs ",,C3210:D3210),Calendar!G:G,Calendar!B:B),IF(AND(B3210="Premier League",E3210="Highlights"),_xlfn.XLOOKUP(H3210,Calendar!O:O,Calendar!N:N,,-1),""))</f>
        <v/>
      </c>
      <c r="AI3210" s="61" t="str">
        <f>IF(AND(AH3210&lt;&gt;"",E3210="Live"),_xlfn.XLOOKUP(_xlfn.TEXTJOIN(" vs ",,C3210:D3210),Calendar!G:G,Calendar!K:K),"")</f>
        <v/>
      </c>
      <c r="AJ3210" s="61" t="str">
        <f>IF(AND(K3210&lt;&gt;"Match of the Day",K3210&lt;&gt;"Match of the Day 2",K3210&lt;&gt;"Match of the Day Repeat"),"",1+MAX($AJ$10:AJ3209))</f>
        <v/>
      </c>
    </row>
    <row r="3211" spans="34:36" x14ac:dyDescent="0.35">
      <c r="AH3211" s="16" t="str">
        <f>IF(AND(B3211="Premier League",E3211="Live"),_xlfn.XLOOKUP(_xlfn.TEXTJOIN(" vs ",,C3211:D3211),Calendar!G:G,Calendar!B:B),IF(AND(B3211="Premier League",E3211="Highlights"),_xlfn.XLOOKUP(H3211,Calendar!O:O,Calendar!N:N,,-1),""))</f>
        <v/>
      </c>
      <c r="AI3211" s="61" t="str">
        <f>IF(AND(AH3211&lt;&gt;"",E3211="Live"),_xlfn.XLOOKUP(_xlfn.TEXTJOIN(" vs ",,C3211:D3211),Calendar!G:G,Calendar!K:K),"")</f>
        <v/>
      </c>
      <c r="AJ3211" s="61" t="str">
        <f>IF(AND(K3211&lt;&gt;"Match of the Day",K3211&lt;&gt;"Match of the Day 2",K3211&lt;&gt;"Match of the Day Repeat"),"",1+MAX($AJ$10:AJ3210))</f>
        <v/>
      </c>
    </row>
    <row r="3212" spans="34:36" x14ac:dyDescent="0.35">
      <c r="AH3212" s="16" t="str">
        <f>IF(AND(B3212="Premier League",E3212="Live"),_xlfn.XLOOKUP(_xlfn.TEXTJOIN(" vs ",,C3212:D3212),Calendar!G:G,Calendar!B:B),IF(AND(B3212="Premier League",E3212="Highlights"),_xlfn.XLOOKUP(H3212,Calendar!O:O,Calendar!N:N,,-1),""))</f>
        <v/>
      </c>
      <c r="AI3212" s="61" t="str">
        <f>IF(AND(AH3212&lt;&gt;"",E3212="Live"),_xlfn.XLOOKUP(_xlfn.TEXTJOIN(" vs ",,C3212:D3212),Calendar!G:G,Calendar!K:K),"")</f>
        <v/>
      </c>
      <c r="AJ3212" s="61" t="str">
        <f>IF(AND(K3212&lt;&gt;"Match of the Day",K3212&lt;&gt;"Match of the Day 2",K3212&lt;&gt;"Match of the Day Repeat"),"",1+MAX($AJ$10:AJ3211))</f>
        <v/>
      </c>
    </row>
    <row r="3213" spans="34:36" x14ac:dyDescent="0.35">
      <c r="AH3213" s="16" t="str">
        <f>IF(AND(B3213="Premier League",E3213="Live"),_xlfn.XLOOKUP(_xlfn.TEXTJOIN(" vs ",,C3213:D3213),Calendar!G:G,Calendar!B:B),IF(AND(B3213="Premier League",E3213="Highlights"),_xlfn.XLOOKUP(H3213,Calendar!O:O,Calendar!N:N,,-1),""))</f>
        <v/>
      </c>
      <c r="AI3213" s="61" t="str">
        <f>IF(AND(AH3213&lt;&gt;"",E3213="Live"),_xlfn.XLOOKUP(_xlfn.TEXTJOIN(" vs ",,C3213:D3213),Calendar!G:G,Calendar!K:K),"")</f>
        <v/>
      </c>
      <c r="AJ3213" s="61" t="str">
        <f>IF(AND(K3213&lt;&gt;"Match of the Day",K3213&lt;&gt;"Match of the Day 2",K3213&lt;&gt;"Match of the Day Repeat"),"",1+MAX($AJ$10:AJ3212))</f>
        <v/>
      </c>
    </row>
    <row r="3214" spans="34:36" x14ac:dyDescent="0.35">
      <c r="AH3214" s="16" t="str">
        <f>IF(AND(B3214="Premier League",E3214="Live"),_xlfn.XLOOKUP(_xlfn.TEXTJOIN(" vs ",,C3214:D3214),Calendar!G:G,Calendar!B:B),IF(AND(B3214="Premier League",E3214="Highlights"),_xlfn.XLOOKUP(H3214,Calendar!O:O,Calendar!N:N,,-1),""))</f>
        <v/>
      </c>
      <c r="AI3214" s="61" t="str">
        <f>IF(AND(AH3214&lt;&gt;"",E3214="Live"),_xlfn.XLOOKUP(_xlfn.TEXTJOIN(" vs ",,C3214:D3214),Calendar!G:G,Calendar!K:K),"")</f>
        <v/>
      </c>
      <c r="AJ3214" s="61" t="str">
        <f>IF(AND(K3214&lt;&gt;"Match of the Day",K3214&lt;&gt;"Match of the Day 2",K3214&lt;&gt;"Match of the Day Repeat"),"",1+MAX($AJ$10:AJ3213))</f>
        <v/>
      </c>
    </row>
    <row r="3215" spans="34:36" x14ac:dyDescent="0.35">
      <c r="AH3215" s="16" t="str">
        <f>IF(AND(B3215="Premier League",E3215="Live"),_xlfn.XLOOKUP(_xlfn.TEXTJOIN(" vs ",,C3215:D3215),Calendar!G:G,Calendar!B:B),IF(AND(B3215="Premier League",E3215="Highlights"),_xlfn.XLOOKUP(H3215,Calendar!O:O,Calendar!N:N,,-1),""))</f>
        <v/>
      </c>
      <c r="AI3215" s="61" t="str">
        <f>IF(AND(AH3215&lt;&gt;"",E3215="Live"),_xlfn.XLOOKUP(_xlfn.TEXTJOIN(" vs ",,C3215:D3215),Calendar!G:G,Calendar!K:K),"")</f>
        <v/>
      </c>
      <c r="AJ3215" s="61" t="str">
        <f>IF(AND(K3215&lt;&gt;"Match of the Day",K3215&lt;&gt;"Match of the Day 2",K3215&lt;&gt;"Match of the Day Repeat"),"",1+MAX($AJ$10:AJ3214))</f>
        <v/>
      </c>
    </row>
    <row r="3216" spans="34:36" x14ac:dyDescent="0.35">
      <c r="AH3216" s="16" t="str">
        <f>IF(AND(B3216="Premier League",E3216="Live"),_xlfn.XLOOKUP(_xlfn.TEXTJOIN(" vs ",,C3216:D3216),Calendar!G:G,Calendar!B:B),IF(AND(B3216="Premier League",E3216="Highlights"),_xlfn.XLOOKUP(H3216,Calendar!O:O,Calendar!N:N,,-1),""))</f>
        <v/>
      </c>
      <c r="AI3216" s="61" t="str">
        <f>IF(AND(AH3216&lt;&gt;"",E3216="Live"),_xlfn.XLOOKUP(_xlfn.TEXTJOIN(" vs ",,C3216:D3216),Calendar!G:G,Calendar!K:K),"")</f>
        <v/>
      </c>
      <c r="AJ3216" s="61" t="str">
        <f>IF(AND(K3216&lt;&gt;"Match of the Day",K3216&lt;&gt;"Match of the Day 2",K3216&lt;&gt;"Match of the Day Repeat"),"",1+MAX($AJ$10:AJ3215))</f>
        <v/>
      </c>
    </row>
    <row r="3217" spans="34:36" x14ac:dyDescent="0.35">
      <c r="AH3217" s="16" t="str">
        <f>IF(AND(B3217="Premier League",E3217="Live"),_xlfn.XLOOKUP(_xlfn.TEXTJOIN(" vs ",,C3217:D3217),Calendar!G:G,Calendar!B:B),IF(AND(B3217="Premier League",E3217="Highlights"),_xlfn.XLOOKUP(H3217,Calendar!O:O,Calendar!N:N,,-1),""))</f>
        <v/>
      </c>
      <c r="AI3217" s="61" t="str">
        <f>IF(AND(AH3217&lt;&gt;"",E3217="Live"),_xlfn.XLOOKUP(_xlfn.TEXTJOIN(" vs ",,C3217:D3217),Calendar!G:G,Calendar!K:K),"")</f>
        <v/>
      </c>
      <c r="AJ3217" s="61" t="str">
        <f>IF(AND(K3217&lt;&gt;"Match of the Day",K3217&lt;&gt;"Match of the Day 2",K3217&lt;&gt;"Match of the Day Repeat"),"",1+MAX($AJ$10:AJ3216))</f>
        <v/>
      </c>
    </row>
    <row r="3218" spans="34:36" x14ac:dyDescent="0.35">
      <c r="AH3218" s="16" t="str">
        <f>IF(AND(B3218="Premier League",E3218="Live"),_xlfn.XLOOKUP(_xlfn.TEXTJOIN(" vs ",,C3218:D3218),Calendar!G:G,Calendar!B:B),IF(AND(B3218="Premier League",E3218="Highlights"),_xlfn.XLOOKUP(H3218,Calendar!O:O,Calendar!N:N,,-1),""))</f>
        <v/>
      </c>
      <c r="AI3218" s="61" t="str">
        <f>IF(AND(AH3218&lt;&gt;"",E3218="Live"),_xlfn.XLOOKUP(_xlfn.TEXTJOIN(" vs ",,C3218:D3218),Calendar!G:G,Calendar!K:K),"")</f>
        <v/>
      </c>
      <c r="AJ3218" s="61" t="str">
        <f>IF(AND(K3218&lt;&gt;"Match of the Day",K3218&lt;&gt;"Match of the Day 2",K3218&lt;&gt;"Match of the Day Repeat"),"",1+MAX($AJ$10:AJ3217))</f>
        <v/>
      </c>
    </row>
    <row r="3219" spans="34:36" x14ac:dyDescent="0.35">
      <c r="AH3219" s="16" t="str">
        <f>IF(AND(B3219="Premier League",E3219="Live"),_xlfn.XLOOKUP(_xlfn.TEXTJOIN(" vs ",,C3219:D3219),Calendar!G:G,Calendar!B:B),IF(AND(B3219="Premier League",E3219="Highlights"),_xlfn.XLOOKUP(H3219,Calendar!O:O,Calendar!N:N,,-1),""))</f>
        <v/>
      </c>
      <c r="AI3219" s="61" t="str">
        <f>IF(AND(AH3219&lt;&gt;"",E3219="Live"),_xlfn.XLOOKUP(_xlfn.TEXTJOIN(" vs ",,C3219:D3219),Calendar!G:G,Calendar!K:K),"")</f>
        <v/>
      </c>
      <c r="AJ3219" s="61" t="str">
        <f>IF(AND(K3219&lt;&gt;"Match of the Day",K3219&lt;&gt;"Match of the Day 2",K3219&lt;&gt;"Match of the Day Repeat"),"",1+MAX($AJ$10:AJ3218))</f>
        <v/>
      </c>
    </row>
    <row r="3220" spans="34:36" x14ac:dyDescent="0.35">
      <c r="AH3220" s="16" t="str">
        <f>IF(AND(B3220="Premier League",E3220="Live"),_xlfn.XLOOKUP(_xlfn.TEXTJOIN(" vs ",,C3220:D3220),Calendar!G:G,Calendar!B:B),IF(AND(B3220="Premier League",E3220="Highlights"),_xlfn.XLOOKUP(H3220,Calendar!O:O,Calendar!N:N,,-1),""))</f>
        <v/>
      </c>
      <c r="AI3220" s="61" t="str">
        <f>IF(AND(AH3220&lt;&gt;"",E3220="Live"),_xlfn.XLOOKUP(_xlfn.TEXTJOIN(" vs ",,C3220:D3220),Calendar!G:G,Calendar!K:K),"")</f>
        <v/>
      </c>
      <c r="AJ3220" s="61" t="str">
        <f>IF(AND(K3220&lt;&gt;"Match of the Day",K3220&lt;&gt;"Match of the Day 2",K3220&lt;&gt;"Match of the Day Repeat"),"",1+MAX($AJ$10:AJ3219))</f>
        <v/>
      </c>
    </row>
    <row r="3221" spans="34:36" x14ac:dyDescent="0.35">
      <c r="AH3221" s="16" t="str">
        <f>IF(AND(B3221="Premier League",E3221="Live"),_xlfn.XLOOKUP(_xlfn.TEXTJOIN(" vs ",,C3221:D3221),Calendar!G:G,Calendar!B:B),IF(AND(B3221="Premier League",E3221="Highlights"),_xlfn.XLOOKUP(H3221,Calendar!O:O,Calendar!N:N,,-1),""))</f>
        <v/>
      </c>
      <c r="AI3221" s="61" t="str">
        <f>IF(AND(AH3221&lt;&gt;"",E3221="Live"),_xlfn.XLOOKUP(_xlfn.TEXTJOIN(" vs ",,C3221:D3221),Calendar!G:G,Calendar!K:K),"")</f>
        <v/>
      </c>
      <c r="AJ3221" s="61" t="str">
        <f>IF(AND(K3221&lt;&gt;"Match of the Day",K3221&lt;&gt;"Match of the Day 2",K3221&lt;&gt;"Match of the Day Repeat"),"",1+MAX($AJ$10:AJ3220))</f>
        <v/>
      </c>
    </row>
    <row r="3222" spans="34:36" x14ac:dyDescent="0.35">
      <c r="AH3222" s="16" t="str">
        <f>IF(AND(B3222="Premier League",E3222="Live"),_xlfn.XLOOKUP(_xlfn.TEXTJOIN(" vs ",,C3222:D3222),Calendar!G:G,Calendar!B:B),IF(AND(B3222="Premier League",E3222="Highlights"),_xlfn.XLOOKUP(H3222,Calendar!O:O,Calendar!N:N,,-1),""))</f>
        <v/>
      </c>
      <c r="AI3222" s="61" t="str">
        <f>IF(AND(AH3222&lt;&gt;"",E3222="Live"),_xlfn.XLOOKUP(_xlfn.TEXTJOIN(" vs ",,C3222:D3222),Calendar!G:G,Calendar!K:K),"")</f>
        <v/>
      </c>
      <c r="AJ3222" s="61" t="str">
        <f>IF(AND(K3222&lt;&gt;"Match of the Day",K3222&lt;&gt;"Match of the Day 2",K3222&lt;&gt;"Match of the Day Repeat"),"",1+MAX($AJ$10:AJ3221))</f>
        <v/>
      </c>
    </row>
    <row r="3223" spans="34:36" x14ac:dyDescent="0.35">
      <c r="AH3223" s="16" t="str">
        <f>IF(AND(B3223="Premier League",E3223="Live"),_xlfn.XLOOKUP(_xlfn.TEXTJOIN(" vs ",,C3223:D3223),Calendar!G:G,Calendar!B:B),IF(AND(B3223="Premier League",E3223="Highlights"),_xlfn.XLOOKUP(H3223,Calendar!O:O,Calendar!N:N,,-1),""))</f>
        <v/>
      </c>
      <c r="AI3223" s="61" t="str">
        <f>IF(AND(AH3223&lt;&gt;"",E3223="Live"),_xlfn.XLOOKUP(_xlfn.TEXTJOIN(" vs ",,C3223:D3223),Calendar!G:G,Calendar!K:K),"")</f>
        <v/>
      </c>
      <c r="AJ3223" s="61" t="str">
        <f>IF(AND(K3223&lt;&gt;"Match of the Day",K3223&lt;&gt;"Match of the Day 2",K3223&lt;&gt;"Match of the Day Repeat"),"",1+MAX($AJ$10:AJ3222))</f>
        <v/>
      </c>
    </row>
    <row r="3224" spans="34:36" x14ac:dyDescent="0.35">
      <c r="AH3224" s="16" t="str">
        <f>IF(AND(B3224="Premier League",E3224="Live"),_xlfn.XLOOKUP(_xlfn.TEXTJOIN(" vs ",,C3224:D3224),Calendar!G:G,Calendar!B:B),IF(AND(B3224="Premier League",E3224="Highlights"),_xlfn.XLOOKUP(H3224,Calendar!O:O,Calendar!N:N,,-1),""))</f>
        <v/>
      </c>
      <c r="AI3224" s="61" t="str">
        <f>IF(AND(AH3224&lt;&gt;"",E3224="Live"),_xlfn.XLOOKUP(_xlfn.TEXTJOIN(" vs ",,C3224:D3224),Calendar!G:G,Calendar!K:K),"")</f>
        <v/>
      </c>
      <c r="AJ3224" s="61" t="str">
        <f>IF(AND(K3224&lt;&gt;"Match of the Day",K3224&lt;&gt;"Match of the Day 2",K3224&lt;&gt;"Match of the Day Repeat"),"",1+MAX($AJ$10:AJ3223))</f>
        <v/>
      </c>
    </row>
    <row r="3225" spans="34:36" x14ac:dyDescent="0.35">
      <c r="AH3225" s="16" t="str">
        <f>IF(AND(B3225="Premier League",E3225="Live"),_xlfn.XLOOKUP(_xlfn.TEXTJOIN(" vs ",,C3225:D3225),Calendar!G:G,Calendar!B:B),IF(AND(B3225="Premier League",E3225="Highlights"),_xlfn.XLOOKUP(H3225,Calendar!O:O,Calendar!N:N,,-1),""))</f>
        <v/>
      </c>
      <c r="AI3225" s="61" t="str">
        <f>IF(AND(AH3225&lt;&gt;"",E3225="Live"),_xlfn.XLOOKUP(_xlfn.TEXTJOIN(" vs ",,C3225:D3225),Calendar!G:G,Calendar!K:K),"")</f>
        <v/>
      </c>
      <c r="AJ3225" s="61" t="str">
        <f>IF(AND(K3225&lt;&gt;"Match of the Day",K3225&lt;&gt;"Match of the Day 2",K3225&lt;&gt;"Match of the Day Repeat"),"",1+MAX($AJ$10:AJ3224))</f>
        <v/>
      </c>
    </row>
    <row r="3226" spans="34:36" x14ac:dyDescent="0.35">
      <c r="AH3226" s="16" t="str">
        <f>IF(AND(B3226="Premier League",E3226="Live"),_xlfn.XLOOKUP(_xlfn.TEXTJOIN(" vs ",,C3226:D3226),Calendar!G:G,Calendar!B:B),IF(AND(B3226="Premier League",E3226="Highlights"),_xlfn.XLOOKUP(H3226,Calendar!O:O,Calendar!N:N,,-1),""))</f>
        <v/>
      </c>
      <c r="AI3226" s="61" t="str">
        <f>IF(AND(AH3226&lt;&gt;"",E3226="Live"),_xlfn.XLOOKUP(_xlfn.TEXTJOIN(" vs ",,C3226:D3226),Calendar!G:G,Calendar!K:K),"")</f>
        <v/>
      </c>
      <c r="AJ3226" s="61" t="str">
        <f>IF(AND(K3226&lt;&gt;"Match of the Day",K3226&lt;&gt;"Match of the Day 2",K3226&lt;&gt;"Match of the Day Repeat"),"",1+MAX($AJ$10:AJ3225))</f>
        <v/>
      </c>
    </row>
    <row r="3227" spans="34:36" x14ac:dyDescent="0.35">
      <c r="AH3227" s="16" t="str">
        <f>IF(AND(B3227="Premier League",E3227="Live"),_xlfn.XLOOKUP(_xlfn.TEXTJOIN(" vs ",,C3227:D3227),Calendar!G:G,Calendar!B:B),IF(AND(B3227="Premier League",E3227="Highlights"),_xlfn.XLOOKUP(H3227,Calendar!O:O,Calendar!N:N,,-1),""))</f>
        <v/>
      </c>
      <c r="AI3227" s="61" t="str">
        <f>IF(AND(AH3227&lt;&gt;"",E3227="Live"),_xlfn.XLOOKUP(_xlfn.TEXTJOIN(" vs ",,C3227:D3227),Calendar!G:G,Calendar!K:K),"")</f>
        <v/>
      </c>
      <c r="AJ3227" s="61" t="str">
        <f>IF(AND(K3227&lt;&gt;"Match of the Day",K3227&lt;&gt;"Match of the Day 2",K3227&lt;&gt;"Match of the Day Repeat"),"",1+MAX($AJ$10:AJ3226))</f>
        <v/>
      </c>
    </row>
    <row r="3228" spans="34:36" x14ac:dyDescent="0.35">
      <c r="AH3228" s="16" t="str">
        <f>IF(AND(B3228="Premier League",E3228="Live"),_xlfn.XLOOKUP(_xlfn.TEXTJOIN(" vs ",,C3228:D3228),Calendar!G:G,Calendar!B:B),IF(AND(B3228="Premier League",E3228="Highlights"),_xlfn.XLOOKUP(H3228,Calendar!O:O,Calendar!N:N,,-1),""))</f>
        <v/>
      </c>
      <c r="AI3228" s="61" t="str">
        <f>IF(AND(AH3228&lt;&gt;"",E3228="Live"),_xlfn.XLOOKUP(_xlfn.TEXTJOIN(" vs ",,C3228:D3228),Calendar!G:G,Calendar!K:K),"")</f>
        <v/>
      </c>
      <c r="AJ3228" s="61" t="str">
        <f>IF(AND(K3228&lt;&gt;"Match of the Day",K3228&lt;&gt;"Match of the Day 2",K3228&lt;&gt;"Match of the Day Repeat"),"",1+MAX($AJ$10:AJ3227))</f>
        <v/>
      </c>
    </row>
    <row r="3229" spans="34:36" x14ac:dyDescent="0.35">
      <c r="AH3229" s="16" t="str">
        <f>IF(AND(B3229="Premier League",E3229="Live"),_xlfn.XLOOKUP(_xlfn.TEXTJOIN(" vs ",,C3229:D3229),Calendar!G:G,Calendar!B:B),IF(AND(B3229="Premier League",E3229="Highlights"),_xlfn.XLOOKUP(H3229,Calendar!O:O,Calendar!N:N,,-1),""))</f>
        <v/>
      </c>
      <c r="AI3229" s="61" t="str">
        <f>IF(AND(AH3229&lt;&gt;"",E3229="Live"),_xlfn.XLOOKUP(_xlfn.TEXTJOIN(" vs ",,C3229:D3229),Calendar!G:G,Calendar!K:K),"")</f>
        <v/>
      </c>
      <c r="AJ3229" s="61" t="str">
        <f>IF(AND(K3229&lt;&gt;"Match of the Day",K3229&lt;&gt;"Match of the Day 2",K3229&lt;&gt;"Match of the Day Repeat"),"",1+MAX($AJ$10:AJ3228))</f>
        <v/>
      </c>
    </row>
    <row r="3230" spans="34:36" x14ac:dyDescent="0.35">
      <c r="AH3230" s="16" t="str">
        <f>IF(AND(B3230="Premier League",E3230="Live"),_xlfn.XLOOKUP(_xlfn.TEXTJOIN(" vs ",,C3230:D3230),Calendar!G:G,Calendar!B:B),IF(AND(B3230="Premier League",E3230="Highlights"),_xlfn.XLOOKUP(H3230,Calendar!O:O,Calendar!N:N,,-1),""))</f>
        <v/>
      </c>
      <c r="AI3230" s="61" t="str">
        <f>IF(AND(AH3230&lt;&gt;"",E3230="Live"),_xlfn.XLOOKUP(_xlfn.TEXTJOIN(" vs ",,C3230:D3230),Calendar!G:G,Calendar!K:K),"")</f>
        <v/>
      </c>
      <c r="AJ3230" s="61" t="str">
        <f>IF(AND(K3230&lt;&gt;"Match of the Day",K3230&lt;&gt;"Match of the Day 2",K3230&lt;&gt;"Match of the Day Repeat"),"",1+MAX($AJ$10:AJ3229))</f>
        <v/>
      </c>
    </row>
    <row r="3231" spans="34:36" x14ac:dyDescent="0.35">
      <c r="AH3231" s="16" t="str">
        <f>IF(AND(B3231="Premier League",E3231="Live"),_xlfn.XLOOKUP(_xlfn.TEXTJOIN(" vs ",,C3231:D3231),Calendar!G:G,Calendar!B:B),IF(AND(B3231="Premier League",E3231="Highlights"),_xlfn.XLOOKUP(H3231,Calendar!O:O,Calendar!N:N,,-1),""))</f>
        <v/>
      </c>
      <c r="AI3231" s="61" t="str">
        <f>IF(AND(AH3231&lt;&gt;"",E3231="Live"),_xlfn.XLOOKUP(_xlfn.TEXTJOIN(" vs ",,C3231:D3231),Calendar!G:G,Calendar!K:K),"")</f>
        <v/>
      </c>
      <c r="AJ3231" s="61" t="str">
        <f>IF(AND(K3231&lt;&gt;"Match of the Day",K3231&lt;&gt;"Match of the Day 2",K3231&lt;&gt;"Match of the Day Repeat"),"",1+MAX($AJ$10:AJ3230))</f>
        <v/>
      </c>
    </row>
    <row r="3232" spans="34:36" x14ac:dyDescent="0.35">
      <c r="AH3232" s="16" t="str">
        <f>IF(AND(B3232="Premier League",E3232="Live"),_xlfn.XLOOKUP(_xlfn.TEXTJOIN(" vs ",,C3232:D3232),Calendar!G:G,Calendar!B:B),IF(AND(B3232="Premier League",E3232="Highlights"),_xlfn.XLOOKUP(H3232,Calendar!O:O,Calendar!N:N,,-1),""))</f>
        <v/>
      </c>
      <c r="AI3232" s="61" t="str">
        <f>IF(AND(AH3232&lt;&gt;"",E3232="Live"),_xlfn.XLOOKUP(_xlfn.TEXTJOIN(" vs ",,C3232:D3232),Calendar!G:G,Calendar!K:K),"")</f>
        <v/>
      </c>
      <c r="AJ3232" s="61" t="str">
        <f>IF(AND(K3232&lt;&gt;"Match of the Day",K3232&lt;&gt;"Match of the Day 2",K3232&lt;&gt;"Match of the Day Repeat"),"",1+MAX($AJ$10:AJ3231))</f>
        <v/>
      </c>
    </row>
    <row r="3233" spans="34:36" x14ac:dyDescent="0.35">
      <c r="AH3233" s="16" t="str">
        <f>IF(AND(B3233="Premier League",E3233="Live"),_xlfn.XLOOKUP(_xlfn.TEXTJOIN(" vs ",,C3233:D3233),Calendar!G:G,Calendar!B:B),IF(AND(B3233="Premier League",E3233="Highlights"),_xlfn.XLOOKUP(H3233,Calendar!O:O,Calendar!N:N,,-1),""))</f>
        <v/>
      </c>
      <c r="AI3233" s="61" t="str">
        <f>IF(AND(AH3233&lt;&gt;"",E3233="Live"),_xlfn.XLOOKUP(_xlfn.TEXTJOIN(" vs ",,C3233:D3233),Calendar!G:G,Calendar!K:K),"")</f>
        <v/>
      </c>
      <c r="AJ3233" s="61" t="str">
        <f>IF(AND(K3233&lt;&gt;"Match of the Day",K3233&lt;&gt;"Match of the Day 2",K3233&lt;&gt;"Match of the Day Repeat"),"",1+MAX($AJ$10:AJ3232))</f>
        <v/>
      </c>
    </row>
    <row r="3234" spans="34:36" x14ac:dyDescent="0.35">
      <c r="AH3234" s="16" t="str">
        <f>IF(AND(B3234="Premier League",E3234="Live"),_xlfn.XLOOKUP(_xlfn.TEXTJOIN(" vs ",,C3234:D3234),Calendar!G:G,Calendar!B:B),IF(AND(B3234="Premier League",E3234="Highlights"),_xlfn.XLOOKUP(H3234,Calendar!O:O,Calendar!N:N,,-1),""))</f>
        <v/>
      </c>
      <c r="AI3234" s="61" t="str">
        <f>IF(AND(AH3234&lt;&gt;"",E3234="Live"),_xlfn.XLOOKUP(_xlfn.TEXTJOIN(" vs ",,C3234:D3234),Calendar!G:G,Calendar!K:K),"")</f>
        <v/>
      </c>
      <c r="AJ3234" s="61" t="str">
        <f>IF(AND(K3234&lt;&gt;"Match of the Day",K3234&lt;&gt;"Match of the Day 2",K3234&lt;&gt;"Match of the Day Repeat"),"",1+MAX($AJ$10:AJ3233))</f>
        <v/>
      </c>
    </row>
    <row r="3235" spans="34:36" x14ac:dyDescent="0.35">
      <c r="AH3235" s="16" t="str">
        <f>IF(AND(B3235="Premier League",E3235="Live"),_xlfn.XLOOKUP(_xlfn.TEXTJOIN(" vs ",,C3235:D3235),Calendar!G:G,Calendar!B:B),IF(AND(B3235="Premier League",E3235="Highlights"),_xlfn.XLOOKUP(H3235,Calendar!O:O,Calendar!N:N,,-1),""))</f>
        <v/>
      </c>
      <c r="AI3235" s="61" t="str">
        <f>IF(AND(AH3235&lt;&gt;"",E3235="Live"),_xlfn.XLOOKUP(_xlfn.TEXTJOIN(" vs ",,C3235:D3235),Calendar!G:G,Calendar!K:K),"")</f>
        <v/>
      </c>
      <c r="AJ3235" s="61" t="str">
        <f>IF(AND(K3235&lt;&gt;"Match of the Day",K3235&lt;&gt;"Match of the Day 2",K3235&lt;&gt;"Match of the Day Repeat"),"",1+MAX($AJ$10:AJ3234))</f>
        <v/>
      </c>
    </row>
    <row r="3236" spans="34:36" x14ac:dyDescent="0.35">
      <c r="AH3236" s="16" t="str">
        <f>IF(AND(B3236="Premier League",E3236="Live"),_xlfn.XLOOKUP(_xlfn.TEXTJOIN(" vs ",,C3236:D3236),Calendar!G:G,Calendar!B:B),IF(AND(B3236="Premier League",E3236="Highlights"),_xlfn.XLOOKUP(H3236,Calendar!O:O,Calendar!N:N,,-1),""))</f>
        <v/>
      </c>
      <c r="AI3236" s="61" t="str">
        <f>IF(AND(AH3236&lt;&gt;"",E3236="Live"),_xlfn.XLOOKUP(_xlfn.TEXTJOIN(" vs ",,C3236:D3236),Calendar!G:G,Calendar!K:K),"")</f>
        <v/>
      </c>
      <c r="AJ3236" s="61" t="str">
        <f>IF(AND(K3236&lt;&gt;"Match of the Day",K3236&lt;&gt;"Match of the Day 2",K3236&lt;&gt;"Match of the Day Repeat"),"",1+MAX($AJ$10:AJ3235))</f>
        <v/>
      </c>
    </row>
    <row r="3237" spans="34:36" x14ac:dyDescent="0.35">
      <c r="AH3237" s="16" t="str">
        <f>IF(AND(B3237="Premier League",E3237="Live"),_xlfn.XLOOKUP(_xlfn.TEXTJOIN(" vs ",,C3237:D3237),Calendar!G:G,Calendar!B:B),IF(AND(B3237="Premier League",E3237="Highlights"),_xlfn.XLOOKUP(H3237,Calendar!O:O,Calendar!N:N,,-1),""))</f>
        <v/>
      </c>
      <c r="AI3237" s="61" t="str">
        <f>IF(AND(AH3237&lt;&gt;"",E3237="Live"),_xlfn.XLOOKUP(_xlfn.TEXTJOIN(" vs ",,C3237:D3237),Calendar!G:G,Calendar!K:K),"")</f>
        <v/>
      </c>
      <c r="AJ3237" s="61" t="str">
        <f>IF(AND(K3237&lt;&gt;"Match of the Day",K3237&lt;&gt;"Match of the Day 2",K3237&lt;&gt;"Match of the Day Repeat"),"",1+MAX($AJ$10:AJ3236))</f>
        <v/>
      </c>
    </row>
    <row r="3238" spans="34:36" x14ac:dyDescent="0.35">
      <c r="AH3238" s="16" t="str">
        <f>IF(AND(B3238="Premier League",E3238="Live"),_xlfn.XLOOKUP(_xlfn.TEXTJOIN(" vs ",,C3238:D3238),Calendar!G:G,Calendar!B:B),IF(AND(B3238="Premier League",E3238="Highlights"),_xlfn.XLOOKUP(H3238,Calendar!O:O,Calendar!N:N,,-1),""))</f>
        <v/>
      </c>
      <c r="AI3238" s="61" t="str">
        <f>IF(AND(AH3238&lt;&gt;"",E3238="Live"),_xlfn.XLOOKUP(_xlfn.TEXTJOIN(" vs ",,C3238:D3238),Calendar!G:G,Calendar!K:K),"")</f>
        <v/>
      </c>
      <c r="AJ3238" s="61" t="str">
        <f>IF(AND(K3238&lt;&gt;"Match of the Day",K3238&lt;&gt;"Match of the Day 2",K3238&lt;&gt;"Match of the Day Repeat"),"",1+MAX($AJ$10:AJ3237))</f>
        <v/>
      </c>
    </row>
    <row r="3239" spans="34:36" x14ac:dyDescent="0.35">
      <c r="AH3239" s="16" t="str">
        <f>IF(AND(B3239="Premier League",E3239="Live"),_xlfn.XLOOKUP(_xlfn.TEXTJOIN(" vs ",,C3239:D3239),Calendar!G:G,Calendar!B:B),IF(AND(B3239="Premier League",E3239="Highlights"),_xlfn.XLOOKUP(H3239,Calendar!O:O,Calendar!N:N,,-1),""))</f>
        <v/>
      </c>
      <c r="AI3239" s="61" t="str">
        <f>IF(AND(AH3239&lt;&gt;"",E3239="Live"),_xlfn.XLOOKUP(_xlfn.TEXTJOIN(" vs ",,C3239:D3239),Calendar!G:G,Calendar!K:K),"")</f>
        <v/>
      </c>
      <c r="AJ3239" s="61" t="str">
        <f>IF(AND(K3239&lt;&gt;"Match of the Day",K3239&lt;&gt;"Match of the Day 2",K3239&lt;&gt;"Match of the Day Repeat"),"",1+MAX($AJ$10:AJ3238))</f>
        <v/>
      </c>
    </row>
    <row r="3240" spans="34:36" x14ac:dyDescent="0.35">
      <c r="AH3240" s="16" t="str">
        <f>IF(AND(B3240="Premier League",E3240="Live"),_xlfn.XLOOKUP(_xlfn.TEXTJOIN(" vs ",,C3240:D3240),Calendar!G:G,Calendar!B:B),IF(AND(B3240="Premier League",E3240="Highlights"),_xlfn.XLOOKUP(H3240,Calendar!O:O,Calendar!N:N,,-1),""))</f>
        <v/>
      </c>
      <c r="AI3240" s="61" t="str">
        <f>IF(AND(AH3240&lt;&gt;"",E3240="Live"),_xlfn.XLOOKUP(_xlfn.TEXTJOIN(" vs ",,C3240:D3240),Calendar!G:G,Calendar!K:K),"")</f>
        <v/>
      </c>
      <c r="AJ3240" s="61" t="str">
        <f>IF(AND(K3240&lt;&gt;"Match of the Day",K3240&lt;&gt;"Match of the Day 2",K3240&lt;&gt;"Match of the Day Repeat"),"",1+MAX($AJ$10:AJ3239))</f>
        <v/>
      </c>
    </row>
    <row r="3241" spans="34:36" x14ac:dyDescent="0.35">
      <c r="AH3241" s="16" t="str">
        <f>IF(AND(B3241="Premier League",E3241="Live"),_xlfn.XLOOKUP(_xlfn.TEXTJOIN(" vs ",,C3241:D3241),Calendar!G:G,Calendar!B:B),IF(AND(B3241="Premier League",E3241="Highlights"),_xlfn.XLOOKUP(H3241,Calendar!O:O,Calendar!N:N,,-1),""))</f>
        <v/>
      </c>
      <c r="AI3241" s="61" t="str">
        <f>IF(AND(AH3241&lt;&gt;"",E3241="Live"),_xlfn.XLOOKUP(_xlfn.TEXTJOIN(" vs ",,C3241:D3241),Calendar!G:G,Calendar!K:K),"")</f>
        <v/>
      </c>
      <c r="AJ3241" s="61" t="str">
        <f>IF(AND(K3241&lt;&gt;"Match of the Day",K3241&lt;&gt;"Match of the Day 2",K3241&lt;&gt;"Match of the Day Repeat"),"",1+MAX($AJ$10:AJ3240))</f>
        <v/>
      </c>
    </row>
    <row r="3242" spans="34:36" x14ac:dyDescent="0.35">
      <c r="AH3242" s="16" t="str">
        <f>IF(AND(B3242="Premier League",E3242="Live"),_xlfn.XLOOKUP(_xlfn.TEXTJOIN(" vs ",,C3242:D3242),Calendar!G:G,Calendar!B:B),IF(AND(B3242="Premier League",E3242="Highlights"),_xlfn.XLOOKUP(H3242,Calendar!O:O,Calendar!N:N,,-1),""))</f>
        <v/>
      </c>
      <c r="AI3242" s="61" t="str">
        <f>IF(AND(AH3242&lt;&gt;"",E3242="Live"),_xlfn.XLOOKUP(_xlfn.TEXTJOIN(" vs ",,C3242:D3242),Calendar!G:G,Calendar!K:K),"")</f>
        <v/>
      </c>
      <c r="AJ3242" s="61" t="str">
        <f>IF(AND(K3242&lt;&gt;"Match of the Day",K3242&lt;&gt;"Match of the Day 2",K3242&lt;&gt;"Match of the Day Repeat"),"",1+MAX($AJ$10:AJ3241))</f>
        <v/>
      </c>
    </row>
    <row r="3243" spans="34:36" x14ac:dyDescent="0.35">
      <c r="AH3243" s="16" t="str">
        <f>IF(AND(B3243="Premier League",E3243="Live"),_xlfn.XLOOKUP(_xlfn.TEXTJOIN(" vs ",,C3243:D3243),Calendar!G:G,Calendar!B:B),IF(AND(B3243="Premier League",E3243="Highlights"),_xlfn.XLOOKUP(H3243,Calendar!O:O,Calendar!N:N,,-1),""))</f>
        <v/>
      </c>
      <c r="AI3243" s="61" t="str">
        <f>IF(AND(AH3243&lt;&gt;"",E3243="Live"),_xlfn.XLOOKUP(_xlfn.TEXTJOIN(" vs ",,C3243:D3243),Calendar!G:G,Calendar!K:K),"")</f>
        <v/>
      </c>
      <c r="AJ3243" s="61" t="str">
        <f>IF(AND(K3243&lt;&gt;"Match of the Day",K3243&lt;&gt;"Match of the Day 2",K3243&lt;&gt;"Match of the Day Repeat"),"",1+MAX($AJ$10:AJ3242))</f>
        <v/>
      </c>
    </row>
    <row r="3244" spans="34:36" x14ac:dyDescent="0.35">
      <c r="AH3244" s="16" t="str">
        <f>IF(AND(B3244="Premier League",E3244="Live"),_xlfn.XLOOKUP(_xlfn.TEXTJOIN(" vs ",,C3244:D3244),Calendar!G:G,Calendar!B:B),IF(AND(B3244="Premier League",E3244="Highlights"),_xlfn.XLOOKUP(H3244,Calendar!O:O,Calendar!N:N,,-1),""))</f>
        <v/>
      </c>
      <c r="AI3244" s="61" t="str">
        <f>IF(AND(AH3244&lt;&gt;"",E3244="Live"),_xlfn.XLOOKUP(_xlfn.TEXTJOIN(" vs ",,C3244:D3244),Calendar!G:G,Calendar!K:K),"")</f>
        <v/>
      </c>
      <c r="AJ3244" s="61" t="str">
        <f>IF(AND(K3244&lt;&gt;"Match of the Day",K3244&lt;&gt;"Match of the Day 2",K3244&lt;&gt;"Match of the Day Repeat"),"",1+MAX($AJ$10:AJ3243))</f>
        <v/>
      </c>
    </row>
    <row r="3245" spans="34:36" x14ac:dyDescent="0.35">
      <c r="AH3245" s="16" t="str">
        <f>IF(AND(B3245="Premier League",E3245="Live"),_xlfn.XLOOKUP(_xlfn.TEXTJOIN(" vs ",,C3245:D3245),Calendar!G:G,Calendar!B:B),IF(AND(B3245="Premier League",E3245="Highlights"),_xlfn.XLOOKUP(H3245,Calendar!O:O,Calendar!N:N,,-1),""))</f>
        <v/>
      </c>
      <c r="AI3245" s="61" t="str">
        <f>IF(AND(AH3245&lt;&gt;"",E3245="Live"),_xlfn.XLOOKUP(_xlfn.TEXTJOIN(" vs ",,C3245:D3245),Calendar!G:G,Calendar!K:K),"")</f>
        <v/>
      </c>
      <c r="AJ3245" s="61" t="str">
        <f>IF(AND(K3245&lt;&gt;"Match of the Day",K3245&lt;&gt;"Match of the Day 2",K3245&lt;&gt;"Match of the Day Repeat"),"",1+MAX($AJ$10:AJ3244))</f>
        <v/>
      </c>
    </row>
    <row r="3246" spans="34:36" x14ac:dyDescent="0.35">
      <c r="AH3246" s="16" t="str">
        <f>IF(AND(B3246="Premier League",E3246="Live"),_xlfn.XLOOKUP(_xlfn.TEXTJOIN(" vs ",,C3246:D3246),Calendar!G:G,Calendar!B:B),IF(AND(B3246="Premier League",E3246="Highlights"),_xlfn.XLOOKUP(H3246,Calendar!O:O,Calendar!N:N,,-1),""))</f>
        <v/>
      </c>
      <c r="AI3246" s="61" t="str">
        <f>IF(AND(AH3246&lt;&gt;"",E3246="Live"),_xlfn.XLOOKUP(_xlfn.TEXTJOIN(" vs ",,C3246:D3246),Calendar!G:G,Calendar!K:K),"")</f>
        <v/>
      </c>
      <c r="AJ3246" s="61" t="str">
        <f>IF(AND(K3246&lt;&gt;"Match of the Day",K3246&lt;&gt;"Match of the Day 2",K3246&lt;&gt;"Match of the Day Repeat"),"",1+MAX($AJ$10:AJ3245))</f>
        <v/>
      </c>
    </row>
    <row r="3247" spans="34:36" x14ac:dyDescent="0.35">
      <c r="AH3247" s="16" t="str">
        <f>IF(AND(B3247="Premier League",E3247="Live"),_xlfn.XLOOKUP(_xlfn.TEXTJOIN(" vs ",,C3247:D3247),Calendar!G:G,Calendar!B:B),IF(AND(B3247="Premier League",E3247="Highlights"),_xlfn.XLOOKUP(H3247,Calendar!O:O,Calendar!N:N,,-1),""))</f>
        <v/>
      </c>
      <c r="AI3247" s="61" t="str">
        <f>IF(AND(AH3247&lt;&gt;"",E3247="Live"),_xlfn.XLOOKUP(_xlfn.TEXTJOIN(" vs ",,C3247:D3247),Calendar!G:G,Calendar!K:K),"")</f>
        <v/>
      </c>
      <c r="AJ3247" s="61" t="str">
        <f>IF(AND(K3247&lt;&gt;"Match of the Day",K3247&lt;&gt;"Match of the Day 2",K3247&lt;&gt;"Match of the Day Repeat"),"",1+MAX($AJ$10:AJ3246))</f>
        <v/>
      </c>
    </row>
    <row r="3248" spans="34:36" x14ac:dyDescent="0.35">
      <c r="AH3248" s="16" t="str">
        <f>IF(AND(B3248="Premier League",E3248="Live"),_xlfn.XLOOKUP(_xlfn.TEXTJOIN(" vs ",,C3248:D3248),Calendar!G:G,Calendar!B:B),IF(AND(B3248="Premier League",E3248="Highlights"),_xlfn.XLOOKUP(H3248,Calendar!O:O,Calendar!N:N,,-1),""))</f>
        <v/>
      </c>
      <c r="AI3248" s="61" t="str">
        <f>IF(AND(AH3248&lt;&gt;"",E3248="Live"),_xlfn.XLOOKUP(_xlfn.TEXTJOIN(" vs ",,C3248:D3248),Calendar!G:G,Calendar!K:K),"")</f>
        <v/>
      </c>
      <c r="AJ3248" s="61" t="str">
        <f>IF(AND(K3248&lt;&gt;"Match of the Day",K3248&lt;&gt;"Match of the Day 2",K3248&lt;&gt;"Match of the Day Repeat"),"",1+MAX($AJ$10:AJ3247))</f>
        <v/>
      </c>
    </row>
    <row r="3249" spans="34:36" x14ac:dyDescent="0.35">
      <c r="AH3249" s="16" t="str">
        <f>IF(AND(B3249="Premier League",E3249="Live"),_xlfn.XLOOKUP(_xlfn.TEXTJOIN(" vs ",,C3249:D3249),Calendar!G:G,Calendar!B:B),IF(AND(B3249="Premier League",E3249="Highlights"),_xlfn.XLOOKUP(H3249,Calendar!O:O,Calendar!N:N,,-1),""))</f>
        <v/>
      </c>
      <c r="AI3249" s="61" t="str">
        <f>IF(AND(AH3249&lt;&gt;"",E3249="Live"),_xlfn.XLOOKUP(_xlfn.TEXTJOIN(" vs ",,C3249:D3249),Calendar!G:G,Calendar!K:K),"")</f>
        <v/>
      </c>
      <c r="AJ3249" s="61" t="str">
        <f>IF(AND(K3249&lt;&gt;"Match of the Day",K3249&lt;&gt;"Match of the Day 2",K3249&lt;&gt;"Match of the Day Repeat"),"",1+MAX($AJ$10:AJ3248))</f>
        <v/>
      </c>
    </row>
    <row r="3250" spans="34:36" x14ac:dyDescent="0.35">
      <c r="AH3250" s="16" t="str">
        <f>IF(AND(B3250="Premier League",E3250="Live"),_xlfn.XLOOKUP(_xlfn.TEXTJOIN(" vs ",,C3250:D3250),Calendar!G:G,Calendar!B:B),IF(AND(B3250="Premier League",E3250="Highlights"),_xlfn.XLOOKUP(H3250,Calendar!O:O,Calendar!N:N,,-1),""))</f>
        <v/>
      </c>
      <c r="AI3250" s="61" t="str">
        <f>IF(AND(AH3250&lt;&gt;"",E3250="Live"),_xlfn.XLOOKUP(_xlfn.TEXTJOIN(" vs ",,C3250:D3250),Calendar!G:G,Calendar!K:K),"")</f>
        <v/>
      </c>
      <c r="AJ3250" s="61" t="str">
        <f>IF(AND(K3250&lt;&gt;"Match of the Day",K3250&lt;&gt;"Match of the Day 2",K3250&lt;&gt;"Match of the Day Repeat"),"",1+MAX($AJ$10:AJ3249))</f>
        <v/>
      </c>
    </row>
    <row r="3251" spans="34:36" x14ac:dyDescent="0.35">
      <c r="AH3251" s="16" t="str">
        <f>IF(AND(B3251="Premier League",E3251="Live"),_xlfn.XLOOKUP(_xlfn.TEXTJOIN(" vs ",,C3251:D3251),Calendar!G:G,Calendar!B:B),IF(AND(B3251="Premier League",E3251="Highlights"),_xlfn.XLOOKUP(H3251,Calendar!O:O,Calendar!N:N,,-1),""))</f>
        <v/>
      </c>
      <c r="AI3251" s="61" t="str">
        <f>IF(AND(AH3251&lt;&gt;"",E3251="Live"),_xlfn.XLOOKUP(_xlfn.TEXTJOIN(" vs ",,C3251:D3251),Calendar!G:G,Calendar!K:K),"")</f>
        <v/>
      </c>
      <c r="AJ3251" s="61" t="str">
        <f>IF(AND(K3251&lt;&gt;"Match of the Day",K3251&lt;&gt;"Match of the Day 2",K3251&lt;&gt;"Match of the Day Repeat"),"",1+MAX($AJ$10:AJ3250))</f>
        <v/>
      </c>
    </row>
    <row r="3252" spans="34:36" x14ac:dyDescent="0.35">
      <c r="AH3252" s="16" t="str">
        <f>IF(AND(B3252="Premier League",E3252="Live"),_xlfn.XLOOKUP(_xlfn.TEXTJOIN(" vs ",,C3252:D3252),Calendar!G:G,Calendar!B:B),IF(AND(B3252="Premier League",E3252="Highlights"),_xlfn.XLOOKUP(H3252,Calendar!O:O,Calendar!N:N,,-1),""))</f>
        <v/>
      </c>
      <c r="AI3252" s="61" t="str">
        <f>IF(AND(AH3252&lt;&gt;"",E3252="Live"),_xlfn.XLOOKUP(_xlfn.TEXTJOIN(" vs ",,C3252:D3252),Calendar!G:G,Calendar!K:K),"")</f>
        <v/>
      </c>
      <c r="AJ3252" s="61" t="str">
        <f>IF(AND(K3252&lt;&gt;"Match of the Day",K3252&lt;&gt;"Match of the Day 2",K3252&lt;&gt;"Match of the Day Repeat"),"",1+MAX($AJ$10:AJ3251))</f>
        <v/>
      </c>
    </row>
    <row r="3253" spans="34:36" x14ac:dyDescent="0.35">
      <c r="AH3253" s="16" t="str">
        <f>IF(AND(B3253="Premier League",E3253="Live"),_xlfn.XLOOKUP(_xlfn.TEXTJOIN(" vs ",,C3253:D3253),Calendar!G:G,Calendar!B:B),IF(AND(B3253="Premier League",E3253="Highlights"),_xlfn.XLOOKUP(H3253,Calendar!O:O,Calendar!N:N,,-1),""))</f>
        <v/>
      </c>
      <c r="AI3253" s="61" t="str">
        <f>IF(AND(AH3253&lt;&gt;"",E3253="Live"),_xlfn.XLOOKUP(_xlfn.TEXTJOIN(" vs ",,C3253:D3253),Calendar!G:G,Calendar!K:K),"")</f>
        <v/>
      </c>
      <c r="AJ3253" s="61" t="str">
        <f>IF(AND(K3253&lt;&gt;"Match of the Day",K3253&lt;&gt;"Match of the Day 2",K3253&lt;&gt;"Match of the Day Repeat"),"",1+MAX($AJ$10:AJ3252))</f>
        <v/>
      </c>
    </row>
    <row r="3254" spans="34:36" x14ac:dyDescent="0.35">
      <c r="AH3254" s="16" t="str">
        <f>IF(AND(B3254="Premier League",E3254="Live"),_xlfn.XLOOKUP(_xlfn.TEXTJOIN(" vs ",,C3254:D3254),Calendar!G:G,Calendar!B:B),IF(AND(B3254="Premier League",E3254="Highlights"),_xlfn.XLOOKUP(H3254,Calendar!O:O,Calendar!N:N,,-1),""))</f>
        <v/>
      </c>
      <c r="AI3254" s="61" t="str">
        <f>IF(AND(AH3254&lt;&gt;"",E3254="Live"),_xlfn.XLOOKUP(_xlfn.TEXTJOIN(" vs ",,C3254:D3254),Calendar!G:G,Calendar!K:K),"")</f>
        <v/>
      </c>
      <c r="AJ3254" s="61" t="str">
        <f>IF(AND(K3254&lt;&gt;"Match of the Day",K3254&lt;&gt;"Match of the Day 2",K3254&lt;&gt;"Match of the Day Repeat"),"",1+MAX($AJ$10:AJ3253))</f>
        <v/>
      </c>
    </row>
    <row r="3255" spans="34:36" x14ac:dyDescent="0.35">
      <c r="AH3255" s="16" t="str">
        <f>IF(AND(B3255="Premier League",E3255="Live"),_xlfn.XLOOKUP(_xlfn.TEXTJOIN(" vs ",,C3255:D3255),Calendar!G:G,Calendar!B:B),IF(AND(B3255="Premier League",E3255="Highlights"),_xlfn.XLOOKUP(H3255,Calendar!O:O,Calendar!N:N,,-1),""))</f>
        <v/>
      </c>
      <c r="AI3255" s="61" t="str">
        <f>IF(AND(AH3255&lt;&gt;"",E3255="Live"),_xlfn.XLOOKUP(_xlfn.TEXTJOIN(" vs ",,C3255:D3255),Calendar!G:G,Calendar!K:K),"")</f>
        <v/>
      </c>
      <c r="AJ3255" s="61" t="str">
        <f>IF(AND(K3255&lt;&gt;"Match of the Day",K3255&lt;&gt;"Match of the Day 2",K3255&lt;&gt;"Match of the Day Repeat"),"",1+MAX($AJ$10:AJ3254))</f>
        <v/>
      </c>
    </row>
    <row r="3256" spans="34:36" x14ac:dyDescent="0.35">
      <c r="AH3256" s="16" t="str">
        <f>IF(AND(B3256="Premier League",E3256="Live"),_xlfn.XLOOKUP(_xlfn.TEXTJOIN(" vs ",,C3256:D3256),Calendar!G:G,Calendar!B:B),IF(AND(B3256="Premier League",E3256="Highlights"),_xlfn.XLOOKUP(H3256,Calendar!O:O,Calendar!N:N,,-1),""))</f>
        <v/>
      </c>
      <c r="AI3256" s="61" t="str">
        <f>IF(AND(AH3256&lt;&gt;"",E3256="Live"),_xlfn.XLOOKUP(_xlfn.TEXTJOIN(" vs ",,C3256:D3256),Calendar!G:G,Calendar!K:K),"")</f>
        <v/>
      </c>
      <c r="AJ3256" s="61" t="str">
        <f>IF(AND(K3256&lt;&gt;"Match of the Day",K3256&lt;&gt;"Match of the Day 2",K3256&lt;&gt;"Match of the Day Repeat"),"",1+MAX($AJ$10:AJ3255))</f>
        <v/>
      </c>
    </row>
    <row r="3257" spans="34:36" x14ac:dyDescent="0.35">
      <c r="AH3257" s="16" t="str">
        <f>IF(AND(B3257="Premier League",E3257="Live"),_xlfn.XLOOKUP(_xlfn.TEXTJOIN(" vs ",,C3257:D3257),Calendar!G:G,Calendar!B:B),IF(AND(B3257="Premier League",E3257="Highlights"),_xlfn.XLOOKUP(H3257,Calendar!O:O,Calendar!N:N,,-1),""))</f>
        <v/>
      </c>
      <c r="AI3257" s="61" t="str">
        <f>IF(AND(AH3257&lt;&gt;"",E3257="Live"),_xlfn.XLOOKUP(_xlfn.TEXTJOIN(" vs ",,C3257:D3257),Calendar!G:G,Calendar!K:K),"")</f>
        <v/>
      </c>
      <c r="AJ3257" s="61" t="str">
        <f>IF(AND(K3257&lt;&gt;"Match of the Day",K3257&lt;&gt;"Match of the Day 2",K3257&lt;&gt;"Match of the Day Repeat"),"",1+MAX($AJ$10:AJ3256))</f>
        <v/>
      </c>
    </row>
    <row r="3258" spans="34:36" x14ac:dyDescent="0.35">
      <c r="AH3258" s="16" t="str">
        <f>IF(AND(B3258="Premier League",E3258="Live"),_xlfn.XLOOKUP(_xlfn.TEXTJOIN(" vs ",,C3258:D3258),Calendar!G:G,Calendar!B:B),IF(AND(B3258="Premier League",E3258="Highlights"),_xlfn.XLOOKUP(H3258,Calendar!O:O,Calendar!N:N,,-1),""))</f>
        <v/>
      </c>
      <c r="AI3258" s="61" t="str">
        <f>IF(AND(AH3258&lt;&gt;"",E3258="Live"),_xlfn.XLOOKUP(_xlfn.TEXTJOIN(" vs ",,C3258:D3258),Calendar!G:G,Calendar!K:K),"")</f>
        <v/>
      </c>
      <c r="AJ3258" s="61" t="str">
        <f>IF(AND(K3258&lt;&gt;"Match of the Day",K3258&lt;&gt;"Match of the Day 2",K3258&lt;&gt;"Match of the Day Repeat"),"",1+MAX($AJ$10:AJ3257))</f>
        <v/>
      </c>
    </row>
    <row r="3259" spans="34:36" x14ac:dyDescent="0.35">
      <c r="AH3259" s="16" t="str">
        <f>IF(AND(B3259="Premier League",E3259="Live"),_xlfn.XLOOKUP(_xlfn.TEXTJOIN(" vs ",,C3259:D3259),Calendar!G:G,Calendar!B:B),IF(AND(B3259="Premier League",E3259="Highlights"),_xlfn.XLOOKUP(H3259,Calendar!O:O,Calendar!N:N,,-1),""))</f>
        <v/>
      </c>
      <c r="AI3259" s="61" t="str">
        <f>IF(AND(AH3259&lt;&gt;"",E3259="Live"),_xlfn.XLOOKUP(_xlfn.TEXTJOIN(" vs ",,C3259:D3259),Calendar!G:G,Calendar!K:K),"")</f>
        <v/>
      </c>
      <c r="AJ3259" s="61" t="str">
        <f>IF(AND(K3259&lt;&gt;"Match of the Day",K3259&lt;&gt;"Match of the Day 2",K3259&lt;&gt;"Match of the Day Repeat"),"",1+MAX($AJ$10:AJ3258))</f>
        <v/>
      </c>
    </row>
    <row r="3260" spans="34:36" x14ac:dyDescent="0.35">
      <c r="AH3260" s="16" t="str">
        <f>IF(AND(B3260="Premier League",E3260="Live"),_xlfn.XLOOKUP(_xlfn.TEXTJOIN(" vs ",,C3260:D3260),Calendar!G:G,Calendar!B:B),IF(AND(B3260="Premier League",E3260="Highlights"),_xlfn.XLOOKUP(H3260,Calendar!O:O,Calendar!N:N,,-1),""))</f>
        <v/>
      </c>
      <c r="AI3260" s="61" t="str">
        <f>IF(AND(AH3260&lt;&gt;"",E3260="Live"),_xlfn.XLOOKUP(_xlfn.TEXTJOIN(" vs ",,C3260:D3260),Calendar!G:G,Calendar!K:K),"")</f>
        <v/>
      </c>
      <c r="AJ3260" s="61" t="str">
        <f>IF(AND(K3260&lt;&gt;"Match of the Day",K3260&lt;&gt;"Match of the Day 2",K3260&lt;&gt;"Match of the Day Repeat"),"",1+MAX($AJ$10:AJ3259))</f>
        <v/>
      </c>
    </row>
    <row r="3261" spans="34:36" x14ac:dyDescent="0.35">
      <c r="AH3261" s="16" t="str">
        <f>IF(AND(B3261="Premier League",E3261="Live"),_xlfn.XLOOKUP(_xlfn.TEXTJOIN(" vs ",,C3261:D3261),Calendar!G:G,Calendar!B:B),IF(AND(B3261="Premier League",E3261="Highlights"),_xlfn.XLOOKUP(H3261,Calendar!O:O,Calendar!N:N,,-1),""))</f>
        <v/>
      </c>
      <c r="AI3261" s="61" t="str">
        <f>IF(AND(AH3261&lt;&gt;"",E3261="Live"),_xlfn.XLOOKUP(_xlfn.TEXTJOIN(" vs ",,C3261:D3261),Calendar!G:G,Calendar!K:K),"")</f>
        <v/>
      </c>
      <c r="AJ3261" s="61" t="str">
        <f>IF(AND(K3261&lt;&gt;"Match of the Day",K3261&lt;&gt;"Match of the Day 2",K3261&lt;&gt;"Match of the Day Repeat"),"",1+MAX($AJ$10:AJ3260))</f>
        <v/>
      </c>
    </row>
    <row r="3262" spans="34:36" x14ac:dyDescent="0.35">
      <c r="AH3262" s="16" t="str">
        <f>IF(AND(B3262="Premier League",E3262="Live"),_xlfn.XLOOKUP(_xlfn.TEXTJOIN(" vs ",,C3262:D3262),Calendar!G:G,Calendar!B:B),IF(AND(B3262="Premier League",E3262="Highlights"),_xlfn.XLOOKUP(H3262,Calendar!O:O,Calendar!N:N,,-1),""))</f>
        <v/>
      </c>
      <c r="AI3262" s="61" t="str">
        <f>IF(AND(AH3262&lt;&gt;"",E3262="Live"),_xlfn.XLOOKUP(_xlfn.TEXTJOIN(" vs ",,C3262:D3262),Calendar!G:G,Calendar!K:K),"")</f>
        <v/>
      </c>
      <c r="AJ3262" s="61" t="str">
        <f>IF(AND(K3262&lt;&gt;"Match of the Day",K3262&lt;&gt;"Match of the Day 2",K3262&lt;&gt;"Match of the Day Repeat"),"",1+MAX($AJ$10:AJ3261))</f>
        <v/>
      </c>
    </row>
    <row r="3263" spans="34:36" x14ac:dyDescent="0.35">
      <c r="AH3263" s="16" t="str">
        <f>IF(AND(B3263="Premier League",E3263="Live"),_xlfn.XLOOKUP(_xlfn.TEXTJOIN(" vs ",,C3263:D3263),Calendar!G:G,Calendar!B:B),IF(AND(B3263="Premier League",E3263="Highlights"),_xlfn.XLOOKUP(H3263,Calendar!O:O,Calendar!N:N,,-1),""))</f>
        <v/>
      </c>
      <c r="AI3263" s="61" t="str">
        <f>IF(AND(AH3263&lt;&gt;"",E3263="Live"),_xlfn.XLOOKUP(_xlfn.TEXTJOIN(" vs ",,C3263:D3263),Calendar!G:G,Calendar!K:K),"")</f>
        <v/>
      </c>
      <c r="AJ3263" s="61" t="str">
        <f>IF(AND(K3263&lt;&gt;"Match of the Day",K3263&lt;&gt;"Match of the Day 2",K3263&lt;&gt;"Match of the Day Repeat"),"",1+MAX($AJ$10:AJ3262))</f>
        <v/>
      </c>
    </row>
    <row r="3264" spans="34:36" x14ac:dyDescent="0.35">
      <c r="AH3264" s="16" t="str">
        <f>IF(AND(B3264="Premier League",E3264="Live"),_xlfn.XLOOKUP(_xlfn.TEXTJOIN(" vs ",,C3264:D3264),Calendar!G:G,Calendar!B:B),IF(AND(B3264="Premier League",E3264="Highlights"),_xlfn.XLOOKUP(H3264,Calendar!O:O,Calendar!N:N,,-1),""))</f>
        <v/>
      </c>
      <c r="AI3264" s="61" t="str">
        <f>IF(AND(AH3264&lt;&gt;"",E3264="Live"),_xlfn.XLOOKUP(_xlfn.TEXTJOIN(" vs ",,C3264:D3264),Calendar!G:G,Calendar!K:K),"")</f>
        <v/>
      </c>
      <c r="AJ3264" s="61" t="str">
        <f>IF(AND(K3264&lt;&gt;"Match of the Day",K3264&lt;&gt;"Match of the Day 2",K3264&lt;&gt;"Match of the Day Repeat"),"",1+MAX($AJ$10:AJ3263))</f>
        <v/>
      </c>
    </row>
    <row r="3265" spans="34:36" x14ac:dyDescent="0.35">
      <c r="AH3265" s="16" t="str">
        <f>IF(AND(B3265="Premier League",E3265="Live"),_xlfn.XLOOKUP(_xlfn.TEXTJOIN(" vs ",,C3265:D3265),Calendar!G:G,Calendar!B:B),IF(AND(B3265="Premier League",E3265="Highlights"),_xlfn.XLOOKUP(H3265,Calendar!O:O,Calendar!N:N,,-1),""))</f>
        <v/>
      </c>
      <c r="AI3265" s="61" t="str">
        <f>IF(AND(AH3265&lt;&gt;"",E3265="Live"),_xlfn.XLOOKUP(_xlfn.TEXTJOIN(" vs ",,C3265:D3265),Calendar!G:G,Calendar!K:K),"")</f>
        <v/>
      </c>
      <c r="AJ3265" s="61" t="str">
        <f>IF(AND(K3265&lt;&gt;"Match of the Day",K3265&lt;&gt;"Match of the Day 2",K3265&lt;&gt;"Match of the Day Repeat"),"",1+MAX($AJ$10:AJ3264))</f>
        <v/>
      </c>
    </row>
    <row r="3266" spans="34:36" x14ac:dyDescent="0.35">
      <c r="AH3266" s="16" t="str">
        <f>IF(AND(B3266="Premier League",E3266="Live"),_xlfn.XLOOKUP(_xlfn.TEXTJOIN(" vs ",,C3266:D3266),Calendar!G:G,Calendar!B:B),IF(AND(B3266="Premier League",E3266="Highlights"),_xlfn.XLOOKUP(H3266,Calendar!O:O,Calendar!N:N,,-1),""))</f>
        <v/>
      </c>
      <c r="AI3266" s="61" t="str">
        <f>IF(AND(AH3266&lt;&gt;"",E3266="Live"),_xlfn.XLOOKUP(_xlfn.TEXTJOIN(" vs ",,C3266:D3266),Calendar!G:G,Calendar!K:K),"")</f>
        <v/>
      </c>
      <c r="AJ3266" s="61" t="str">
        <f>IF(AND(K3266&lt;&gt;"Match of the Day",K3266&lt;&gt;"Match of the Day 2",K3266&lt;&gt;"Match of the Day Repeat"),"",1+MAX($AJ$10:AJ3265))</f>
        <v/>
      </c>
    </row>
    <row r="3267" spans="34:36" x14ac:dyDescent="0.35">
      <c r="AH3267" s="16" t="str">
        <f>IF(AND(B3267="Premier League",E3267="Live"),_xlfn.XLOOKUP(_xlfn.TEXTJOIN(" vs ",,C3267:D3267),Calendar!G:G,Calendar!B:B),IF(AND(B3267="Premier League",E3267="Highlights"),_xlfn.XLOOKUP(H3267,Calendar!O:O,Calendar!N:N,,-1),""))</f>
        <v/>
      </c>
      <c r="AI3267" s="61" t="str">
        <f>IF(AND(AH3267&lt;&gt;"",E3267="Live"),_xlfn.XLOOKUP(_xlfn.TEXTJOIN(" vs ",,C3267:D3267),Calendar!G:G,Calendar!K:K),"")</f>
        <v/>
      </c>
      <c r="AJ3267" s="61" t="str">
        <f>IF(AND(K3267&lt;&gt;"Match of the Day",K3267&lt;&gt;"Match of the Day 2",K3267&lt;&gt;"Match of the Day Repeat"),"",1+MAX($AJ$10:AJ3266))</f>
        <v/>
      </c>
    </row>
    <row r="3268" spans="34:36" x14ac:dyDescent="0.35">
      <c r="AH3268" s="16" t="str">
        <f>IF(AND(B3268="Premier League",E3268="Live"),_xlfn.XLOOKUP(_xlfn.TEXTJOIN(" vs ",,C3268:D3268),Calendar!G:G,Calendar!B:B),IF(AND(B3268="Premier League",E3268="Highlights"),_xlfn.XLOOKUP(H3268,Calendar!O:O,Calendar!N:N,,-1),""))</f>
        <v/>
      </c>
      <c r="AI3268" s="61" t="str">
        <f>IF(AND(AH3268&lt;&gt;"",E3268="Live"),_xlfn.XLOOKUP(_xlfn.TEXTJOIN(" vs ",,C3268:D3268),Calendar!G:G,Calendar!K:K),"")</f>
        <v/>
      </c>
      <c r="AJ3268" s="61" t="str">
        <f>IF(AND(K3268&lt;&gt;"Match of the Day",K3268&lt;&gt;"Match of the Day 2",K3268&lt;&gt;"Match of the Day Repeat"),"",1+MAX($AJ$10:AJ3267))</f>
        <v/>
      </c>
    </row>
    <row r="3269" spans="34:36" x14ac:dyDescent="0.35">
      <c r="AH3269" s="16" t="str">
        <f>IF(AND(B3269="Premier League",E3269="Live"),_xlfn.XLOOKUP(_xlfn.TEXTJOIN(" vs ",,C3269:D3269),Calendar!G:G,Calendar!B:B),IF(AND(B3269="Premier League",E3269="Highlights"),_xlfn.XLOOKUP(H3269,Calendar!O:O,Calendar!N:N,,-1),""))</f>
        <v/>
      </c>
      <c r="AI3269" s="61" t="str">
        <f>IF(AND(AH3269&lt;&gt;"",E3269="Live"),_xlfn.XLOOKUP(_xlfn.TEXTJOIN(" vs ",,C3269:D3269),Calendar!G:G,Calendar!K:K),"")</f>
        <v/>
      </c>
      <c r="AJ3269" s="61" t="str">
        <f>IF(AND(K3269&lt;&gt;"Match of the Day",K3269&lt;&gt;"Match of the Day 2",K3269&lt;&gt;"Match of the Day Repeat"),"",1+MAX($AJ$10:AJ3268))</f>
        <v/>
      </c>
    </row>
    <row r="3270" spans="34:36" x14ac:dyDescent="0.35">
      <c r="AH3270" s="16" t="str">
        <f>IF(AND(B3270="Premier League",E3270="Live"),_xlfn.XLOOKUP(_xlfn.TEXTJOIN(" vs ",,C3270:D3270),Calendar!G:G,Calendar!B:B),IF(AND(B3270="Premier League",E3270="Highlights"),_xlfn.XLOOKUP(H3270,Calendar!O:O,Calendar!N:N,,-1),""))</f>
        <v/>
      </c>
      <c r="AI3270" s="61" t="str">
        <f>IF(AND(AH3270&lt;&gt;"",E3270="Live"),_xlfn.XLOOKUP(_xlfn.TEXTJOIN(" vs ",,C3270:D3270),Calendar!G:G,Calendar!K:K),"")</f>
        <v/>
      </c>
      <c r="AJ3270" s="61" t="str">
        <f>IF(AND(K3270&lt;&gt;"Match of the Day",K3270&lt;&gt;"Match of the Day 2",K3270&lt;&gt;"Match of the Day Repeat"),"",1+MAX($AJ$10:AJ3269))</f>
        <v/>
      </c>
    </row>
    <row r="3271" spans="34:36" x14ac:dyDescent="0.35">
      <c r="AH3271" s="16" t="str">
        <f>IF(AND(B3271="Premier League",E3271="Live"),_xlfn.XLOOKUP(_xlfn.TEXTJOIN(" vs ",,C3271:D3271),Calendar!G:G,Calendar!B:B),IF(AND(B3271="Premier League",E3271="Highlights"),_xlfn.XLOOKUP(H3271,Calendar!O:O,Calendar!N:N,,-1),""))</f>
        <v/>
      </c>
      <c r="AI3271" s="61" t="str">
        <f>IF(AND(AH3271&lt;&gt;"",E3271="Live"),_xlfn.XLOOKUP(_xlfn.TEXTJOIN(" vs ",,C3271:D3271),Calendar!G:G,Calendar!K:K),"")</f>
        <v/>
      </c>
      <c r="AJ3271" s="61" t="str">
        <f>IF(AND(K3271&lt;&gt;"Match of the Day",K3271&lt;&gt;"Match of the Day 2",K3271&lt;&gt;"Match of the Day Repeat"),"",1+MAX($AJ$10:AJ3270))</f>
        <v/>
      </c>
    </row>
    <row r="3272" spans="34:36" x14ac:dyDescent="0.35">
      <c r="AH3272" s="16" t="str">
        <f>IF(AND(B3272="Premier League",E3272="Live"),_xlfn.XLOOKUP(_xlfn.TEXTJOIN(" vs ",,C3272:D3272),Calendar!G:G,Calendar!B:B),IF(AND(B3272="Premier League",E3272="Highlights"),_xlfn.XLOOKUP(H3272,Calendar!O:O,Calendar!N:N,,-1),""))</f>
        <v/>
      </c>
      <c r="AI3272" s="61" t="str">
        <f>IF(AND(AH3272&lt;&gt;"",E3272="Live"),_xlfn.XLOOKUP(_xlfn.TEXTJOIN(" vs ",,C3272:D3272),Calendar!G:G,Calendar!K:K),"")</f>
        <v/>
      </c>
      <c r="AJ3272" s="61" t="str">
        <f>IF(AND(K3272&lt;&gt;"Match of the Day",K3272&lt;&gt;"Match of the Day 2",K3272&lt;&gt;"Match of the Day Repeat"),"",1+MAX($AJ$10:AJ3271))</f>
        <v/>
      </c>
    </row>
    <row r="3273" spans="34:36" x14ac:dyDescent="0.35">
      <c r="AH3273" s="16" t="str">
        <f>IF(AND(B3273="Premier League",E3273="Live"),_xlfn.XLOOKUP(_xlfn.TEXTJOIN(" vs ",,C3273:D3273),Calendar!G:G,Calendar!B:B),IF(AND(B3273="Premier League",E3273="Highlights"),_xlfn.XLOOKUP(H3273,Calendar!O:O,Calendar!N:N,,-1),""))</f>
        <v/>
      </c>
      <c r="AI3273" s="61" t="str">
        <f>IF(AND(AH3273&lt;&gt;"",E3273="Live"),_xlfn.XLOOKUP(_xlfn.TEXTJOIN(" vs ",,C3273:D3273),Calendar!G:G,Calendar!K:K),"")</f>
        <v/>
      </c>
      <c r="AJ3273" s="61" t="str">
        <f>IF(AND(K3273&lt;&gt;"Match of the Day",K3273&lt;&gt;"Match of the Day 2",K3273&lt;&gt;"Match of the Day Repeat"),"",1+MAX($AJ$10:AJ3272))</f>
        <v/>
      </c>
    </row>
    <row r="3274" spans="34:36" x14ac:dyDescent="0.35">
      <c r="AH3274" s="16" t="str">
        <f>IF(AND(B3274="Premier League",E3274="Live"),_xlfn.XLOOKUP(_xlfn.TEXTJOIN(" vs ",,C3274:D3274),Calendar!G:G,Calendar!B:B),IF(AND(B3274="Premier League",E3274="Highlights"),_xlfn.XLOOKUP(H3274,Calendar!O:O,Calendar!N:N,,-1),""))</f>
        <v/>
      </c>
      <c r="AI3274" s="61" t="str">
        <f>IF(AND(AH3274&lt;&gt;"",E3274="Live"),_xlfn.XLOOKUP(_xlfn.TEXTJOIN(" vs ",,C3274:D3274),Calendar!G:G,Calendar!K:K),"")</f>
        <v/>
      </c>
      <c r="AJ3274" s="61" t="str">
        <f>IF(AND(K3274&lt;&gt;"Match of the Day",K3274&lt;&gt;"Match of the Day 2",K3274&lt;&gt;"Match of the Day Repeat"),"",1+MAX($AJ$10:AJ3273))</f>
        <v/>
      </c>
    </row>
    <row r="3275" spans="34:36" x14ac:dyDescent="0.35">
      <c r="AH3275" s="16" t="str">
        <f>IF(AND(B3275="Premier League",E3275="Live"),_xlfn.XLOOKUP(_xlfn.TEXTJOIN(" vs ",,C3275:D3275),Calendar!G:G,Calendar!B:B),IF(AND(B3275="Premier League",E3275="Highlights"),_xlfn.XLOOKUP(H3275,Calendar!O:O,Calendar!N:N,,-1),""))</f>
        <v/>
      </c>
      <c r="AI3275" s="61" t="str">
        <f>IF(AND(AH3275&lt;&gt;"",E3275="Live"),_xlfn.XLOOKUP(_xlfn.TEXTJOIN(" vs ",,C3275:D3275),Calendar!G:G,Calendar!K:K),"")</f>
        <v/>
      </c>
      <c r="AJ3275" s="61" t="str">
        <f>IF(AND(K3275&lt;&gt;"Match of the Day",K3275&lt;&gt;"Match of the Day 2",K3275&lt;&gt;"Match of the Day Repeat"),"",1+MAX($AJ$10:AJ3274))</f>
        <v/>
      </c>
    </row>
    <row r="3276" spans="34:36" x14ac:dyDescent="0.35">
      <c r="AH3276" s="16" t="str">
        <f>IF(AND(B3276="Premier League",E3276="Live"),_xlfn.XLOOKUP(_xlfn.TEXTJOIN(" vs ",,C3276:D3276),Calendar!G:G,Calendar!B:B),IF(AND(B3276="Premier League",E3276="Highlights"),_xlfn.XLOOKUP(H3276,Calendar!O:O,Calendar!N:N,,-1),""))</f>
        <v/>
      </c>
      <c r="AI3276" s="61" t="str">
        <f>IF(AND(AH3276&lt;&gt;"",E3276="Live"),_xlfn.XLOOKUP(_xlfn.TEXTJOIN(" vs ",,C3276:D3276),Calendar!G:G,Calendar!K:K),"")</f>
        <v/>
      </c>
      <c r="AJ3276" s="61" t="str">
        <f>IF(AND(K3276&lt;&gt;"Match of the Day",K3276&lt;&gt;"Match of the Day 2",K3276&lt;&gt;"Match of the Day Repeat"),"",1+MAX($AJ$10:AJ3275))</f>
        <v/>
      </c>
    </row>
    <row r="3277" spans="34:36" x14ac:dyDescent="0.35">
      <c r="AH3277" s="16" t="str">
        <f>IF(AND(B3277="Premier League",E3277="Live"),_xlfn.XLOOKUP(_xlfn.TEXTJOIN(" vs ",,C3277:D3277),Calendar!G:G,Calendar!B:B),IF(AND(B3277="Premier League",E3277="Highlights"),_xlfn.XLOOKUP(H3277,Calendar!O:O,Calendar!N:N,,-1),""))</f>
        <v/>
      </c>
      <c r="AI3277" s="61" t="str">
        <f>IF(AND(AH3277&lt;&gt;"",E3277="Live"),_xlfn.XLOOKUP(_xlfn.TEXTJOIN(" vs ",,C3277:D3277),Calendar!G:G,Calendar!K:K),"")</f>
        <v/>
      </c>
      <c r="AJ3277" s="61" t="str">
        <f>IF(AND(K3277&lt;&gt;"Match of the Day",K3277&lt;&gt;"Match of the Day 2",K3277&lt;&gt;"Match of the Day Repeat"),"",1+MAX($AJ$10:AJ3276))</f>
        <v/>
      </c>
    </row>
    <row r="3278" spans="34:36" x14ac:dyDescent="0.35">
      <c r="AH3278" s="16" t="str">
        <f>IF(AND(B3278="Premier League",E3278="Live"),_xlfn.XLOOKUP(_xlfn.TEXTJOIN(" vs ",,C3278:D3278),Calendar!G:G,Calendar!B:B),IF(AND(B3278="Premier League",E3278="Highlights"),_xlfn.XLOOKUP(H3278,Calendar!O:O,Calendar!N:N,,-1),""))</f>
        <v/>
      </c>
      <c r="AI3278" s="61" t="str">
        <f>IF(AND(AH3278&lt;&gt;"",E3278="Live"),_xlfn.XLOOKUP(_xlfn.TEXTJOIN(" vs ",,C3278:D3278),Calendar!G:G,Calendar!K:K),"")</f>
        <v/>
      </c>
      <c r="AJ3278" s="61" t="str">
        <f>IF(AND(K3278&lt;&gt;"Match of the Day",K3278&lt;&gt;"Match of the Day 2",K3278&lt;&gt;"Match of the Day Repeat"),"",1+MAX($AJ$10:AJ3277))</f>
        <v/>
      </c>
    </row>
    <row r="3279" spans="34:36" x14ac:dyDescent="0.35">
      <c r="AH3279" s="16" t="str">
        <f>IF(AND(B3279="Premier League",E3279="Live"),_xlfn.XLOOKUP(_xlfn.TEXTJOIN(" vs ",,C3279:D3279),Calendar!G:G,Calendar!B:B),IF(AND(B3279="Premier League",E3279="Highlights"),_xlfn.XLOOKUP(H3279,Calendar!O:O,Calendar!N:N,,-1),""))</f>
        <v/>
      </c>
      <c r="AI3279" s="61" t="str">
        <f>IF(AND(AH3279&lt;&gt;"",E3279="Live"),_xlfn.XLOOKUP(_xlfn.TEXTJOIN(" vs ",,C3279:D3279),Calendar!G:G,Calendar!K:K),"")</f>
        <v/>
      </c>
      <c r="AJ3279" s="61" t="str">
        <f>IF(AND(K3279&lt;&gt;"Match of the Day",K3279&lt;&gt;"Match of the Day 2",K3279&lt;&gt;"Match of the Day Repeat"),"",1+MAX($AJ$10:AJ3278))</f>
        <v/>
      </c>
    </row>
    <row r="3280" spans="34:36" x14ac:dyDescent="0.35">
      <c r="AH3280" s="16" t="str">
        <f>IF(AND(B3280="Premier League",E3280="Live"),_xlfn.XLOOKUP(_xlfn.TEXTJOIN(" vs ",,C3280:D3280),Calendar!G:G,Calendar!B:B),IF(AND(B3280="Premier League",E3280="Highlights"),_xlfn.XLOOKUP(H3280,Calendar!O:O,Calendar!N:N,,-1),""))</f>
        <v/>
      </c>
      <c r="AI3280" s="61" t="str">
        <f>IF(AND(AH3280&lt;&gt;"",E3280="Live"),_xlfn.XLOOKUP(_xlfn.TEXTJOIN(" vs ",,C3280:D3280),Calendar!G:G,Calendar!K:K),"")</f>
        <v/>
      </c>
      <c r="AJ3280" s="61" t="str">
        <f>IF(AND(K3280&lt;&gt;"Match of the Day",K3280&lt;&gt;"Match of the Day 2",K3280&lt;&gt;"Match of the Day Repeat"),"",1+MAX($AJ$10:AJ3279))</f>
        <v/>
      </c>
    </row>
    <row r="3281" spans="34:36" x14ac:dyDescent="0.35">
      <c r="AH3281" s="16" t="str">
        <f>IF(AND(B3281="Premier League",E3281="Live"),_xlfn.XLOOKUP(_xlfn.TEXTJOIN(" vs ",,C3281:D3281),Calendar!G:G,Calendar!B:B),IF(AND(B3281="Premier League",E3281="Highlights"),_xlfn.XLOOKUP(H3281,Calendar!O:O,Calendar!N:N,,-1),""))</f>
        <v/>
      </c>
      <c r="AI3281" s="61" t="str">
        <f>IF(AND(AH3281&lt;&gt;"",E3281="Live"),_xlfn.XLOOKUP(_xlfn.TEXTJOIN(" vs ",,C3281:D3281),Calendar!G:G,Calendar!K:K),"")</f>
        <v/>
      </c>
      <c r="AJ3281" s="61" t="str">
        <f>IF(AND(K3281&lt;&gt;"Match of the Day",K3281&lt;&gt;"Match of the Day 2",K3281&lt;&gt;"Match of the Day Repeat"),"",1+MAX($AJ$10:AJ3280))</f>
        <v/>
      </c>
    </row>
    <row r="3282" spans="34:36" x14ac:dyDescent="0.35">
      <c r="AH3282" s="16" t="str">
        <f>IF(AND(B3282="Premier League",E3282="Live"),_xlfn.XLOOKUP(_xlfn.TEXTJOIN(" vs ",,C3282:D3282),Calendar!G:G,Calendar!B:B),IF(AND(B3282="Premier League",E3282="Highlights"),_xlfn.XLOOKUP(H3282,Calendar!O:O,Calendar!N:N,,-1),""))</f>
        <v/>
      </c>
      <c r="AI3282" s="61" t="str">
        <f>IF(AND(AH3282&lt;&gt;"",E3282="Live"),_xlfn.XLOOKUP(_xlfn.TEXTJOIN(" vs ",,C3282:D3282),Calendar!G:G,Calendar!K:K),"")</f>
        <v/>
      </c>
      <c r="AJ3282" s="61" t="str">
        <f>IF(AND(K3282&lt;&gt;"Match of the Day",K3282&lt;&gt;"Match of the Day 2",K3282&lt;&gt;"Match of the Day Repeat"),"",1+MAX($AJ$10:AJ3281))</f>
        <v/>
      </c>
    </row>
    <row r="3283" spans="34:36" x14ac:dyDescent="0.35">
      <c r="AH3283" s="16" t="str">
        <f>IF(AND(B3283="Premier League",E3283="Live"),_xlfn.XLOOKUP(_xlfn.TEXTJOIN(" vs ",,C3283:D3283),Calendar!G:G,Calendar!B:B),IF(AND(B3283="Premier League",E3283="Highlights"),_xlfn.XLOOKUP(H3283,Calendar!O:O,Calendar!N:N,,-1),""))</f>
        <v/>
      </c>
      <c r="AI3283" s="61" t="str">
        <f>IF(AND(AH3283&lt;&gt;"",E3283="Live"),_xlfn.XLOOKUP(_xlfn.TEXTJOIN(" vs ",,C3283:D3283),Calendar!G:G,Calendar!K:K),"")</f>
        <v/>
      </c>
      <c r="AJ3283" s="61" t="str">
        <f>IF(AND(K3283&lt;&gt;"Match of the Day",K3283&lt;&gt;"Match of the Day 2",K3283&lt;&gt;"Match of the Day Repeat"),"",1+MAX($AJ$10:AJ3282))</f>
        <v/>
      </c>
    </row>
    <row r="3284" spans="34:36" x14ac:dyDescent="0.35">
      <c r="AH3284" s="16" t="str">
        <f>IF(AND(B3284="Premier League",E3284="Live"),_xlfn.XLOOKUP(_xlfn.TEXTJOIN(" vs ",,C3284:D3284),Calendar!G:G,Calendar!B:B),IF(AND(B3284="Premier League",E3284="Highlights"),_xlfn.XLOOKUP(H3284,Calendar!O:O,Calendar!N:N,,-1),""))</f>
        <v/>
      </c>
      <c r="AI3284" s="61" t="str">
        <f>IF(AND(AH3284&lt;&gt;"",E3284="Live"),_xlfn.XLOOKUP(_xlfn.TEXTJOIN(" vs ",,C3284:D3284),Calendar!G:G,Calendar!K:K),"")</f>
        <v/>
      </c>
      <c r="AJ3284" s="61" t="str">
        <f>IF(AND(K3284&lt;&gt;"Match of the Day",K3284&lt;&gt;"Match of the Day 2",K3284&lt;&gt;"Match of the Day Repeat"),"",1+MAX($AJ$10:AJ3283))</f>
        <v/>
      </c>
    </row>
    <row r="3285" spans="34:36" x14ac:dyDescent="0.35">
      <c r="AH3285" s="16" t="str">
        <f>IF(AND(B3285="Premier League",E3285="Live"),_xlfn.XLOOKUP(_xlfn.TEXTJOIN(" vs ",,C3285:D3285),Calendar!G:G,Calendar!B:B),IF(AND(B3285="Premier League",E3285="Highlights"),_xlfn.XLOOKUP(H3285,Calendar!O:O,Calendar!N:N,,-1),""))</f>
        <v/>
      </c>
      <c r="AI3285" s="61" t="str">
        <f>IF(AND(AH3285&lt;&gt;"",E3285="Live"),_xlfn.XLOOKUP(_xlfn.TEXTJOIN(" vs ",,C3285:D3285),Calendar!G:G,Calendar!K:K),"")</f>
        <v/>
      </c>
      <c r="AJ3285" s="61" t="str">
        <f>IF(AND(K3285&lt;&gt;"Match of the Day",K3285&lt;&gt;"Match of the Day 2",K3285&lt;&gt;"Match of the Day Repeat"),"",1+MAX($AJ$10:AJ3284))</f>
        <v/>
      </c>
    </row>
    <row r="3286" spans="34:36" x14ac:dyDescent="0.35">
      <c r="AH3286" s="16" t="str">
        <f>IF(AND(B3286="Premier League",E3286="Live"),_xlfn.XLOOKUP(_xlfn.TEXTJOIN(" vs ",,C3286:D3286),Calendar!G:G,Calendar!B:B),IF(AND(B3286="Premier League",E3286="Highlights"),_xlfn.XLOOKUP(H3286,Calendar!O:O,Calendar!N:N,,-1),""))</f>
        <v/>
      </c>
      <c r="AI3286" s="61" t="str">
        <f>IF(AND(AH3286&lt;&gt;"",E3286="Live"),_xlfn.XLOOKUP(_xlfn.TEXTJOIN(" vs ",,C3286:D3286),Calendar!G:G,Calendar!K:K),"")</f>
        <v/>
      </c>
      <c r="AJ3286" s="61" t="str">
        <f>IF(AND(K3286&lt;&gt;"Match of the Day",K3286&lt;&gt;"Match of the Day 2",K3286&lt;&gt;"Match of the Day Repeat"),"",1+MAX($AJ$10:AJ3285))</f>
        <v/>
      </c>
    </row>
    <row r="3287" spans="34:36" x14ac:dyDescent="0.35">
      <c r="AH3287" s="16" t="str">
        <f>IF(AND(B3287="Premier League",E3287="Live"),_xlfn.XLOOKUP(_xlfn.TEXTJOIN(" vs ",,C3287:D3287),Calendar!G:G,Calendar!B:B),IF(AND(B3287="Premier League",E3287="Highlights"),_xlfn.XLOOKUP(H3287,Calendar!O:O,Calendar!N:N,,-1),""))</f>
        <v/>
      </c>
      <c r="AI3287" s="61" t="str">
        <f>IF(AND(AH3287&lt;&gt;"",E3287="Live"),_xlfn.XLOOKUP(_xlfn.TEXTJOIN(" vs ",,C3287:D3287),Calendar!G:G,Calendar!K:K),"")</f>
        <v/>
      </c>
      <c r="AJ3287" s="61" t="str">
        <f>IF(AND(K3287&lt;&gt;"Match of the Day",K3287&lt;&gt;"Match of the Day 2",K3287&lt;&gt;"Match of the Day Repeat"),"",1+MAX($AJ$10:AJ3286))</f>
        <v/>
      </c>
    </row>
    <row r="3288" spans="34:36" x14ac:dyDescent="0.35">
      <c r="AH3288" s="16" t="str">
        <f>IF(AND(B3288="Premier League",E3288="Live"),_xlfn.XLOOKUP(_xlfn.TEXTJOIN(" vs ",,C3288:D3288),Calendar!G:G,Calendar!B:B),IF(AND(B3288="Premier League",E3288="Highlights"),_xlfn.XLOOKUP(H3288,Calendar!O:O,Calendar!N:N,,-1),""))</f>
        <v/>
      </c>
      <c r="AI3288" s="61" t="str">
        <f>IF(AND(AH3288&lt;&gt;"",E3288="Live"),_xlfn.XLOOKUP(_xlfn.TEXTJOIN(" vs ",,C3288:D3288),Calendar!G:G,Calendar!K:K),"")</f>
        <v/>
      </c>
      <c r="AJ3288" s="61" t="str">
        <f>IF(AND(K3288&lt;&gt;"Match of the Day",K3288&lt;&gt;"Match of the Day 2",K3288&lt;&gt;"Match of the Day Repeat"),"",1+MAX($AJ$10:AJ3287))</f>
        <v/>
      </c>
    </row>
    <row r="3289" spans="34:36" x14ac:dyDescent="0.35">
      <c r="AH3289" s="16" t="str">
        <f>IF(AND(B3289="Premier League",E3289="Live"),_xlfn.XLOOKUP(_xlfn.TEXTJOIN(" vs ",,C3289:D3289),Calendar!G:G,Calendar!B:B),IF(AND(B3289="Premier League",E3289="Highlights"),_xlfn.XLOOKUP(H3289,Calendar!O:O,Calendar!N:N,,-1),""))</f>
        <v/>
      </c>
      <c r="AI3289" s="61" t="str">
        <f>IF(AND(AH3289&lt;&gt;"",E3289="Live"),_xlfn.XLOOKUP(_xlfn.TEXTJOIN(" vs ",,C3289:D3289),Calendar!G:G,Calendar!K:K),"")</f>
        <v/>
      </c>
      <c r="AJ3289" s="61" t="str">
        <f>IF(AND(K3289&lt;&gt;"Match of the Day",K3289&lt;&gt;"Match of the Day 2",K3289&lt;&gt;"Match of the Day Repeat"),"",1+MAX($AJ$10:AJ3288))</f>
        <v/>
      </c>
    </row>
    <row r="3290" spans="34:36" x14ac:dyDescent="0.35">
      <c r="AH3290" s="16" t="str">
        <f>IF(AND(B3290="Premier League",E3290="Live"),_xlfn.XLOOKUP(_xlfn.TEXTJOIN(" vs ",,C3290:D3290),Calendar!G:G,Calendar!B:B),IF(AND(B3290="Premier League",E3290="Highlights"),_xlfn.XLOOKUP(H3290,Calendar!O:O,Calendar!N:N,,-1),""))</f>
        <v/>
      </c>
      <c r="AI3290" s="61" t="str">
        <f>IF(AND(AH3290&lt;&gt;"",E3290="Live"),_xlfn.XLOOKUP(_xlfn.TEXTJOIN(" vs ",,C3290:D3290),Calendar!G:G,Calendar!K:K),"")</f>
        <v/>
      </c>
      <c r="AJ3290" s="61" t="str">
        <f>IF(AND(K3290&lt;&gt;"Match of the Day",K3290&lt;&gt;"Match of the Day 2",K3290&lt;&gt;"Match of the Day Repeat"),"",1+MAX($AJ$10:AJ3289))</f>
        <v/>
      </c>
    </row>
    <row r="3291" spans="34:36" x14ac:dyDescent="0.35">
      <c r="AH3291" s="16" t="str">
        <f>IF(AND(B3291="Premier League",E3291="Live"),_xlfn.XLOOKUP(_xlfn.TEXTJOIN(" vs ",,C3291:D3291),Calendar!G:G,Calendar!B:B),IF(AND(B3291="Premier League",E3291="Highlights"),_xlfn.XLOOKUP(H3291,Calendar!O:O,Calendar!N:N,,-1),""))</f>
        <v/>
      </c>
      <c r="AI3291" s="61" t="str">
        <f>IF(AND(AH3291&lt;&gt;"",E3291="Live"),_xlfn.XLOOKUP(_xlfn.TEXTJOIN(" vs ",,C3291:D3291),Calendar!G:G,Calendar!K:K),"")</f>
        <v/>
      </c>
      <c r="AJ3291" s="61" t="str">
        <f>IF(AND(K3291&lt;&gt;"Match of the Day",K3291&lt;&gt;"Match of the Day 2",K3291&lt;&gt;"Match of the Day Repeat"),"",1+MAX($AJ$10:AJ3290))</f>
        <v/>
      </c>
    </row>
    <row r="3292" spans="34:36" x14ac:dyDescent="0.35">
      <c r="AH3292" s="16" t="str">
        <f>IF(AND(B3292="Premier League",E3292="Live"),_xlfn.XLOOKUP(_xlfn.TEXTJOIN(" vs ",,C3292:D3292),Calendar!G:G,Calendar!B:B),IF(AND(B3292="Premier League",E3292="Highlights"),_xlfn.XLOOKUP(H3292,Calendar!O:O,Calendar!N:N,,-1),""))</f>
        <v/>
      </c>
      <c r="AI3292" s="61" t="str">
        <f>IF(AND(AH3292&lt;&gt;"",E3292="Live"),_xlfn.XLOOKUP(_xlfn.TEXTJOIN(" vs ",,C3292:D3292),Calendar!G:G,Calendar!K:K),"")</f>
        <v/>
      </c>
      <c r="AJ3292" s="61" t="str">
        <f>IF(AND(K3292&lt;&gt;"Match of the Day",K3292&lt;&gt;"Match of the Day 2",K3292&lt;&gt;"Match of the Day Repeat"),"",1+MAX($AJ$10:AJ3291))</f>
        <v/>
      </c>
    </row>
    <row r="3293" spans="34:36" x14ac:dyDescent="0.35">
      <c r="AH3293" s="16" t="str">
        <f>IF(AND(B3293="Premier League",E3293="Live"),_xlfn.XLOOKUP(_xlfn.TEXTJOIN(" vs ",,C3293:D3293),Calendar!G:G,Calendar!B:B),IF(AND(B3293="Premier League",E3293="Highlights"),_xlfn.XLOOKUP(H3293,Calendar!O:O,Calendar!N:N,,-1),""))</f>
        <v/>
      </c>
      <c r="AI3293" s="61" t="str">
        <f>IF(AND(AH3293&lt;&gt;"",E3293="Live"),_xlfn.XLOOKUP(_xlfn.TEXTJOIN(" vs ",,C3293:D3293),Calendar!G:G,Calendar!K:K),"")</f>
        <v/>
      </c>
      <c r="AJ3293" s="61" t="str">
        <f>IF(AND(K3293&lt;&gt;"Match of the Day",K3293&lt;&gt;"Match of the Day 2",K3293&lt;&gt;"Match of the Day Repeat"),"",1+MAX($AJ$10:AJ3292))</f>
        <v/>
      </c>
    </row>
    <row r="3294" spans="34:36" x14ac:dyDescent="0.35">
      <c r="AH3294" s="16" t="str">
        <f>IF(AND(B3294="Premier League",E3294="Live"),_xlfn.XLOOKUP(_xlfn.TEXTJOIN(" vs ",,C3294:D3294),Calendar!G:G,Calendar!B:B),IF(AND(B3294="Premier League",E3294="Highlights"),_xlfn.XLOOKUP(H3294,Calendar!O:O,Calendar!N:N,,-1),""))</f>
        <v/>
      </c>
      <c r="AI3294" s="61" t="str">
        <f>IF(AND(AH3294&lt;&gt;"",E3294="Live"),_xlfn.XLOOKUP(_xlfn.TEXTJOIN(" vs ",,C3294:D3294),Calendar!G:G,Calendar!K:K),"")</f>
        <v/>
      </c>
      <c r="AJ3294" s="61" t="str">
        <f>IF(AND(K3294&lt;&gt;"Match of the Day",K3294&lt;&gt;"Match of the Day 2",K3294&lt;&gt;"Match of the Day Repeat"),"",1+MAX($AJ$10:AJ3293))</f>
        <v/>
      </c>
    </row>
    <row r="3295" spans="34:36" x14ac:dyDescent="0.35">
      <c r="AH3295" s="16" t="str">
        <f>IF(AND(B3295="Premier League",E3295="Live"),_xlfn.XLOOKUP(_xlfn.TEXTJOIN(" vs ",,C3295:D3295),Calendar!G:G,Calendar!B:B),IF(AND(B3295="Premier League",E3295="Highlights"),_xlfn.XLOOKUP(H3295,Calendar!O:O,Calendar!N:N,,-1),""))</f>
        <v/>
      </c>
      <c r="AI3295" s="61" t="str">
        <f>IF(AND(AH3295&lt;&gt;"",E3295="Live"),_xlfn.XLOOKUP(_xlfn.TEXTJOIN(" vs ",,C3295:D3295),Calendar!G:G,Calendar!K:K),"")</f>
        <v/>
      </c>
      <c r="AJ3295" s="61" t="str">
        <f>IF(AND(K3295&lt;&gt;"Match of the Day",K3295&lt;&gt;"Match of the Day 2",K3295&lt;&gt;"Match of the Day Repeat"),"",1+MAX($AJ$10:AJ3294))</f>
        <v/>
      </c>
    </row>
    <row r="3296" spans="34:36" x14ac:dyDescent="0.35">
      <c r="AH3296" s="16" t="str">
        <f>IF(AND(B3296="Premier League",E3296="Live"),_xlfn.XLOOKUP(_xlfn.TEXTJOIN(" vs ",,C3296:D3296),Calendar!G:G,Calendar!B:B),IF(AND(B3296="Premier League",E3296="Highlights"),_xlfn.XLOOKUP(H3296,Calendar!O:O,Calendar!N:N,,-1),""))</f>
        <v/>
      </c>
      <c r="AI3296" s="61" t="str">
        <f>IF(AND(AH3296&lt;&gt;"",E3296="Live"),_xlfn.XLOOKUP(_xlfn.TEXTJOIN(" vs ",,C3296:D3296),Calendar!G:G,Calendar!K:K),"")</f>
        <v/>
      </c>
      <c r="AJ3296" s="61" t="str">
        <f>IF(AND(K3296&lt;&gt;"Match of the Day",K3296&lt;&gt;"Match of the Day 2",K3296&lt;&gt;"Match of the Day Repeat"),"",1+MAX($AJ$10:AJ3295))</f>
        <v/>
      </c>
    </row>
    <row r="3297" spans="34:36" x14ac:dyDescent="0.35">
      <c r="AH3297" s="16" t="str">
        <f>IF(AND(B3297="Premier League",E3297="Live"),_xlfn.XLOOKUP(_xlfn.TEXTJOIN(" vs ",,C3297:D3297),Calendar!G:G,Calendar!B:B),IF(AND(B3297="Premier League",E3297="Highlights"),_xlfn.XLOOKUP(H3297,Calendar!O:O,Calendar!N:N,,-1),""))</f>
        <v/>
      </c>
      <c r="AI3297" s="61" t="str">
        <f>IF(AND(AH3297&lt;&gt;"",E3297="Live"),_xlfn.XLOOKUP(_xlfn.TEXTJOIN(" vs ",,C3297:D3297),Calendar!G:G,Calendar!K:K),"")</f>
        <v/>
      </c>
      <c r="AJ3297" s="61" t="str">
        <f>IF(AND(K3297&lt;&gt;"Match of the Day",K3297&lt;&gt;"Match of the Day 2",K3297&lt;&gt;"Match of the Day Repeat"),"",1+MAX($AJ$10:AJ3296))</f>
        <v/>
      </c>
    </row>
    <row r="3298" spans="34:36" x14ac:dyDescent="0.35">
      <c r="AH3298" s="16" t="str">
        <f>IF(AND(B3298="Premier League",E3298="Live"),_xlfn.XLOOKUP(_xlfn.TEXTJOIN(" vs ",,C3298:D3298),Calendar!G:G,Calendar!B:B),IF(AND(B3298="Premier League",E3298="Highlights"),_xlfn.XLOOKUP(H3298,Calendar!O:O,Calendar!N:N,,-1),""))</f>
        <v/>
      </c>
      <c r="AI3298" s="61" t="str">
        <f>IF(AND(AH3298&lt;&gt;"",E3298="Live"),_xlfn.XLOOKUP(_xlfn.TEXTJOIN(" vs ",,C3298:D3298),Calendar!G:G,Calendar!K:K),"")</f>
        <v/>
      </c>
      <c r="AJ3298" s="61" t="str">
        <f>IF(AND(K3298&lt;&gt;"Match of the Day",K3298&lt;&gt;"Match of the Day 2",K3298&lt;&gt;"Match of the Day Repeat"),"",1+MAX($AJ$10:AJ3297))</f>
        <v/>
      </c>
    </row>
    <row r="3299" spans="34:36" x14ac:dyDescent="0.35">
      <c r="AH3299" s="16" t="str">
        <f>IF(AND(B3299="Premier League",E3299="Live"),_xlfn.XLOOKUP(_xlfn.TEXTJOIN(" vs ",,C3299:D3299),Calendar!G:G,Calendar!B:B),IF(AND(B3299="Premier League",E3299="Highlights"),_xlfn.XLOOKUP(H3299,Calendar!O:O,Calendar!N:N,,-1),""))</f>
        <v/>
      </c>
      <c r="AI3299" s="61" t="str">
        <f>IF(AND(AH3299&lt;&gt;"",E3299="Live"),_xlfn.XLOOKUP(_xlfn.TEXTJOIN(" vs ",,C3299:D3299),Calendar!G:G,Calendar!K:K),"")</f>
        <v/>
      </c>
      <c r="AJ3299" s="61" t="str">
        <f>IF(AND(K3299&lt;&gt;"Match of the Day",K3299&lt;&gt;"Match of the Day 2",K3299&lt;&gt;"Match of the Day Repeat"),"",1+MAX($AJ$10:AJ3298))</f>
        <v/>
      </c>
    </row>
    <row r="3300" spans="34:36" x14ac:dyDescent="0.35">
      <c r="AH3300" s="16" t="str">
        <f>IF(AND(B3300="Premier League",E3300="Live"),_xlfn.XLOOKUP(_xlfn.TEXTJOIN(" vs ",,C3300:D3300),Calendar!G:G,Calendar!B:B),IF(AND(B3300="Premier League",E3300="Highlights"),_xlfn.XLOOKUP(H3300,Calendar!O:O,Calendar!N:N,,-1),""))</f>
        <v/>
      </c>
      <c r="AI3300" s="61" t="str">
        <f>IF(AND(AH3300&lt;&gt;"",E3300="Live"),_xlfn.XLOOKUP(_xlfn.TEXTJOIN(" vs ",,C3300:D3300),Calendar!G:G,Calendar!K:K),"")</f>
        <v/>
      </c>
      <c r="AJ3300" s="61" t="str">
        <f>IF(AND(K3300&lt;&gt;"Match of the Day",K3300&lt;&gt;"Match of the Day 2",K3300&lt;&gt;"Match of the Day Repeat"),"",1+MAX($AJ$10:AJ3299))</f>
        <v/>
      </c>
    </row>
    <row r="3301" spans="34:36" x14ac:dyDescent="0.35">
      <c r="AH3301" s="16" t="str">
        <f>IF(AND(B3301="Premier League",E3301="Live"),_xlfn.XLOOKUP(_xlfn.TEXTJOIN(" vs ",,C3301:D3301),Calendar!G:G,Calendar!B:B),IF(AND(B3301="Premier League",E3301="Highlights"),_xlfn.XLOOKUP(H3301,Calendar!O:O,Calendar!N:N,,-1),""))</f>
        <v/>
      </c>
      <c r="AI3301" s="61" t="str">
        <f>IF(AND(AH3301&lt;&gt;"",E3301="Live"),_xlfn.XLOOKUP(_xlfn.TEXTJOIN(" vs ",,C3301:D3301),Calendar!G:G,Calendar!K:K),"")</f>
        <v/>
      </c>
      <c r="AJ3301" s="61" t="str">
        <f>IF(AND(K3301&lt;&gt;"Match of the Day",K3301&lt;&gt;"Match of the Day 2",K3301&lt;&gt;"Match of the Day Repeat"),"",1+MAX($AJ$10:AJ3300))</f>
        <v/>
      </c>
    </row>
    <row r="3302" spans="34:36" x14ac:dyDescent="0.35">
      <c r="AH3302" s="16" t="str">
        <f>IF(AND(B3302="Premier League",E3302="Live"),_xlfn.XLOOKUP(_xlfn.TEXTJOIN(" vs ",,C3302:D3302),Calendar!G:G,Calendar!B:B),IF(AND(B3302="Premier League",E3302="Highlights"),_xlfn.XLOOKUP(H3302,Calendar!O:O,Calendar!N:N,,-1),""))</f>
        <v/>
      </c>
      <c r="AI3302" s="61" t="str">
        <f>IF(AND(AH3302&lt;&gt;"",E3302="Live"),_xlfn.XLOOKUP(_xlfn.TEXTJOIN(" vs ",,C3302:D3302),Calendar!G:G,Calendar!K:K),"")</f>
        <v/>
      </c>
      <c r="AJ3302" s="61" t="str">
        <f>IF(AND(K3302&lt;&gt;"Match of the Day",K3302&lt;&gt;"Match of the Day 2",K3302&lt;&gt;"Match of the Day Repeat"),"",1+MAX($AJ$10:AJ3301))</f>
        <v/>
      </c>
    </row>
    <row r="3303" spans="34:36" x14ac:dyDescent="0.35">
      <c r="AH3303" s="16" t="str">
        <f>IF(AND(B3303="Premier League",E3303="Live"),_xlfn.XLOOKUP(_xlfn.TEXTJOIN(" vs ",,C3303:D3303),Calendar!G:G,Calendar!B:B),IF(AND(B3303="Premier League",E3303="Highlights"),_xlfn.XLOOKUP(H3303,Calendar!O:O,Calendar!N:N,,-1),""))</f>
        <v/>
      </c>
      <c r="AI3303" s="61" t="str">
        <f>IF(AND(AH3303&lt;&gt;"",E3303="Live"),_xlfn.XLOOKUP(_xlfn.TEXTJOIN(" vs ",,C3303:D3303),Calendar!G:G,Calendar!K:K),"")</f>
        <v/>
      </c>
      <c r="AJ3303" s="61" t="str">
        <f>IF(AND(K3303&lt;&gt;"Match of the Day",K3303&lt;&gt;"Match of the Day 2",K3303&lt;&gt;"Match of the Day Repeat"),"",1+MAX($AJ$10:AJ3302))</f>
        <v/>
      </c>
    </row>
    <row r="3304" spans="34:36" x14ac:dyDescent="0.35">
      <c r="AH3304" s="16" t="str">
        <f>IF(AND(B3304="Premier League",E3304="Live"),_xlfn.XLOOKUP(_xlfn.TEXTJOIN(" vs ",,C3304:D3304),Calendar!G:G,Calendar!B:B),IF(AND(B3304="Premier League",E3304="Highlights"),_xlfn.XLOOKUP(H3304,Calendar!O:O,Calendar!N:N,,-1),""))</f>
        <v/>
      </c>
      <c r="AI3304" s="61" t="str">
        <f>IF(AND(AH3304&lt;&gt;"",E3304="Live"),_xlfn.XLOOKUP(_xlfn.TEXTJOIN(" vs ",,C3304:D3304),Calendar!G:G,Calendar!K:K),"")</f>
        <v/>
      </c>
      <c r="AJ3304" s="61" t="str">
        <f>IF(AND(K3304&lt;&gt;"Match of the Day",K3304&lt;&gt;"Match of the Day 2",K3304&lt;&gt;"Match of the Day Repeat"),"",1+MAX($AJ$10:AJ3303))</f>
        <v/>
      </c>
    </row>
    <row r="3305" spans="34:36" x14ac:dyDescent="0.35">
      <c r="AH3305" s="16" t="str">
        <f>IF(AND(B3305="Premier League",E3305="Live"),_xlfn.XLOOKUP(_xlfn.TEXTJOIN(" vs ",,C3305:D3305),Calendar!G:G,Calendar!B:B),IF(AND(B3305="Premier League",E3305="Highlights"),_xlfn.XLOOKUP(H3305,Calendar!O:O,Calendar!N:N,,-1),""))</f>
        <v/>
      </c>
      <c r="AI3305" s="61" t="str">
        <f>IF(AND(AH3305&lt;&gt;"",E3305="Live"),_xlfn.XLOOKUP(_xlfn.TEXTJOIN(" vs ",,C3305:D3305),Calendar!G:G,Calendar!K:K),"")</f>
        <v/>
      </c>
      <c r="AJ3305" s="61" t="str">
        <f>IF(AND(K3305&lt;&gt;"Match of the Day",K3305&lt;&gt;"Match of the Day 2",K3305&lt;&gt;"Match of the Day Repeat"),"",1+MAX($AJ$10:AJ3304))</f>
        <v/>
      </c>
    </row>
    <row r="3306" spans="34:36" x14ac:dyDescent="0.35">
      <c r="AH3306" s="16" t="str">
        <f>IF(AND(B3306="Premier League",E3306="Live"),_xlfn.XLOOKUP(_xlfn.TEXTJOIN(" vs ",,C3306:D3306),Calendar!G:G,Calendar!B:B),IF(AND(B3306="Premier League",E3306="Highlights"),_xlfn.XLOOKUP(H3306,Calendar!O:O,Calendar!N:N,,-1),""))</f>
        <v/>
      </c>
      <c r="AI3306" s="61" t="str">
        <f>IF(AND(AH3306&lt;&gt;"",E3306="Live"),_xlfn.XLOOKUP(_xlfn.TEXTJOIN(" vs ",,C3306:D3306),Calendar!G:G,Calendar!K:K),"")</f>
        <v/>
      </c>
      <c r="AJ3306" s="61" t="str">
        <f>IF(AND(K3306&lt;&gt;"Match of the Day",K3306&lt;&gt;"Match of the Day 2",K3306&lt;&gt;"Match of the Day Repeat"),"",1+MAX($AJ$10:AJ3305))</f>
        <v/>
      </c>
    </row>
    <row r="3307" spans="34:36" x14ac:dyDescent="0.35">
      <c r="AH3307" s="16" t="str">
        <f>IF(AND(B3307="Premier League",E3307="Live"),_xlfn.XLOOKUP(_xlfn.TEXTJOIN(" vs ",,C3307:D3307),Calendar!G:G,Calendar!B:B),IF(AND(B3307="Premier League",E3307="Highlights"),_xlfn.XLOOKUP(H3307,Calendar!O:O,Calendar!N:N,,-1),""))</f>
        <v/>
      </c>
      <c r="AI3307" s="61" t="str">
        <f>IF(AND(AH3307&lt;&gt;"",E3307="Live"),_xlfn.XLOOKUP(_xlfn.TEXTJOIN(" vs ",,C3307:D3307),Calendar!G:G,Calendar!K:K),"")</f>
        <v/>
      </c>
      <c r="AJ3307" s="61" t="str">
        <f>IF(AND(K3307&lt;&gt;"Match of the Day",K3307&lt;&gt;"Match of the Day 2",K3307&lt;&gt;"Match of the Day Repeat"),"",1+MAX($AJ$10:AJ3306))</f>
        <v/>
      </c>
    </row>
    <row r="3308" spans="34:36" x14ac:dyDescent="0.35">
      <c r="AH3308" s="16" t="str">
        <f>IF(AND(B3308="Premier League",E3308="Live"),_xlfn.XLOOKUP(_xlfn.TEXTJOIN(" vs ",,C3308:D3308),Calendar!G:G,Calendar!B:B),IF(AND(B3308="Premier League",E3308="Highlights"),_xlfn.XLOOKUP(H3308,Calendar!O:O,Calendar!N:N,,-1),""))</f>
        <v/>
      </c>
      <c r="AI3308" s="61" t="str">
        <f>IF(AND(AH3308&lt;&gt;"",E3308="Live"),_xlfn.XLOOKUP(_xlfn.TEXTJOIN(" vs ",,C3308:D3308),Calendar!G:G,Calendar!K:K),"")</f>
        <v/>
      </c>
      <c r="AJ3308" s="61" t="str">
        <f>IF(AND(K3308&lt;&gt;"Match of the Day",K3308&lt;&gt;"Match of the Day 2",K3308&lt;&gt;"Match of the Day Repeat"),"",1+MAX($AJ$10:AJ3307))</f>
        <v/>
      </c>
    </row>
    <row r="3309" spans="34:36" x14ac:dyDescent="0.35">
      <c r="AH3309" s="16" t="str">
        <f>IF(AND(B3309="Premier League",E3309="Live"),_xlfn.XLOOKUP(_xlfn.TEXTJOIN(" vs ",,C3309:D3309),Calendar!G:G,Calendar!B:B),IF(AND(B3309="Premier League",E3309="Highlights"),_xlfn.XLOOKUP(H3309,Calendar!O:O,Calendar!N:N,,-1),""))</f>
        <v/>
      </c>
      <c r="AI3309" s="61" t="str">
        <f>IF(AND(AH3309&lt;&gt;"",E3309="Live"),_xlfn.XLOOKUP(_xlfn.TEXTJOIN(" vs ",,C3309:D3309),Calendar!G:G,Calendar!K:K),"")</f>
        <v/>
      </c>
      <c r="AJ3309" s="61" t="str">
        <f>IF(AND(K3309&lt;&gt;"Match of the Day",K3309&lt;&gt;"Match of the Day 2",K3309&lt;&gt;"Match of the Day Repeat"),"",1+MAX($AJ$10:AJ3308))</f>
        <v/>
      </c>
    </row>
    <row r="3310" spans="34:36" x14ac:dyDescent="0.35">
      <c r="AH3310" s="16" t="str">
        <f>IF(AND(B3310="Premier League",E3310="Live"),_xlfn.XLOOKUP(_xlfn.TEXTJOIN(" vs ",,C3310:D3310),Calendar!G:G,Calendar!B:B),IF(AND(B3310="Premier League",E3310="Highlights"),_xlfn.XLOOKUP(H3310,Calendar!O:O,Calendar!N:N,,-1),""))</f>
        <v/>
      </c>
      <c r="AI3310" s="61" t="str">
        <f>IF(AND(AH3310&lt;&gt;"",E3310="Live"),_xlfn.XLOOKUP(_xlfn.TEXTJOIN(" vs ",,C3310:D3310),Calendar!G:G,Calendar!K:K),"")</f>
        <v/>
      </c>
      <c r="AJ3310" s="61" t="str">
        <f>IF(AND(K3310&lt;&gt;"Match of the Day",K3310&lt;&gt;"Match of the Day 2",K3310&lt;&gt;"Match of the Day Repeat"),"",1+MAX($AJ$10:AJ3309))</f>
        <v/>
      </c>
    </row>
    <row r="3311" spans="34:36" x14ac:dyDescent="0.35">
      <c r="AH3311" s="16" t="str">
        <f>IF(AND(B3311="Premier League",E3311="Live"),_xlfn.XLOOKUP(_xlfn.TEXTJOIN(" vs ",,C3311:D3311),Calendar!G:G,Calendar!B:B),IF(AND(B3311="Premier League",E3311="Highlights"),_xlfn.XLOOKUP(H3311,Calendar!O:O,Calendar!N:N,,-1),""))</f>
        <v/>
      </c>
      <c r="AI3311" s="61" t="str">
        <f>IF(AND(AH3311&lt;&gt;"",E3311="Live"),_xlfn.XLOOKUP(_xlfn.TEXTJOIN(" vs ",,C3311:D3311),Calendar!G:G,Calendar!K:K),"")</f>
        <v/>
      </c>
      <c r="AJ3311" s="61" t="str">
        <f>IF(AND(K3311&lt;&gt;"Match of the Day",K3311&lt;&gt;"Match of the Day 2",K3311&lt;&gt;"Match of the Day Repeat"),"",1+MAX($AJ$10:AJ3310))</f>
        <v/>
      </c>
    </row>
    <row r="3312" spans="34:36" x14ac:dyDescent="0.35">
      <c r="AH3312" s="16" t="str">
        <f>IF(AND(B3312="Premier League",E3312="Live"),_xlfn.XLOOKUP(_xlfn.TEXTJOIN(" vs ",,C3312:D3312),Calendar!G:G,Calendar!B:B),IF(AND(B3312="Premier League",E3312="Highlights"),_xlfn.XLOOKUP(H3312,Calendar!O:O,Calendar!N:N,,-1),""))</f>
        <v/>
      </c>
      <c r="AI3312" s="61" t="str">
        <f>IF(AND(AH3312&lt;&gt;"",E3312="Live"),_xlfn.XLOOKUP(_xlfn.TEXTJOIN(" vs ",,C3312:D3312),Calendar!G:G,Calendar!K:K),"")</f>
        <v/>
      </c>
      <c r="AJ3312" s="61" t="str">
        <f>IF(AND(K3312&lt;&gt;"Match of the Day",K3312&lt;&gt;"Match of the Day 2",K3312&lt;&gt;"Match of the Day Repeat"),"",1+MAX($AJ$10:AJ3311))</f>
        <v/>
      </c>
    </row>
    <row r="3313" spans="34:36" x14ac:dyDescent="0.35">
      <c r="AH3313" s="16" t="str">
        <f>IF(AND(B3313="Premier League",E3313="Live"),_xlfn.XLOOKUP(_xlfn.TEXTJOIN(" vs ",,C3313:D3313),Calendar!G:G,Calendar!B:B),IF(AND(B3313="Premier League",E3313="Highlights"),_xlfn.XLOOKUP(H3313,Calendar!O:O,Calendar!N:N,,-1),""))</f>
        <v/>
      </c>
      <c r="AI3313" s="61" t="str">
        <f>IF(AND(AH3313&lt;&gt;"",E3313="Live"),_xlfn.XLOOKUP(_xlfn.TEXTJOIN(" vs ",,C3313:D3313),Calendar!G:G,Calendar!K:K),"")</f>
        <v/>
      </c>
      <c r="AJ3313" s="61" t="str">
        <f>IF(AND(K3313&lt;&gt;"Match of the Day",K3313&lt;&gt;"Match of the Day 2",K3313&lt;&gt;"Match of the Day Repeat"),"",1+MAX($AJ$10:AJ3312))</f>
        <v/>
      </c>
    </row>
    <row r="3314" spans="34:36" x14ac:dyDescent="0.35">
      <c r="AH3314" s="16" t="str">
        <f>IF(AND(B3314="Premier League",E3314="Live"),_xlfn.XLOOKUP(_xlfn.TEXTJOIN(" vs ",,C3314:D3314),Calendar!G:G,Calendar!B:B),IF(AND(B3314="Premier League",E3314="Highlights"),_xlfn.XLOOKUP(H3314,Calendar!O:O,Calendar!N:N,,-1),""))</f>
        <v/>
      </c>
      <c r="AI3314" s="61" t="str">
        <f>IF(AND(AH3314&lt;&gt;"",E3314="Live"),_xlfn.XLOOKUP(_xlfn.TEXTJOIN(" vs ",,C3314:D3314),Calendar!G:G,Calendar!K:K),"")</f>
        <v/>
      </c>
      <c r="AJ3314" s="61" t="str">
        <f>IF(AND(K3314&lt;&gt;"Match of the Day",K3314&lt;&gt;"Match of the Day 2",K3314&lt;&gt;"Match of the Day Repeat"),"",1+MAX($AJ$10:AJ3313))</f>
        <v/>
      </c>
    </row>
    <row r="3315" spans="34:36" x14ac:dyDescent="0.35">
      <c r="AH3315" s="16" t="str">
        <f>IF(AND(B3315="Premier League",E3315="Live"),_xlfn.XLOOKUP(_xlfn.TEXTJOIN(" vs ",,C3315:D3315),Calendar!G:G,Calendar!B:B),IF(AND(B3315="Premier League",E3315="Highlights"),_xlfn.XLOOKUP(H3315,Calendar!O:O,Calendar!N:N,,-1),""))</f>
        <v/>
      </c>
      <c r="AI3315" s="61" t="str">
        <f>IF(AND(AH3315&lt;&gt;"",E3315="Live"),_xlfn.XLOOKUP(_xlfn.TEXTJOIN(" vs ",,C3315:D3315),Calendar!G:G,Calendar!K:K),"")</f>
        <v/>
      </c>
      <c r="AJ3315" s="61" t="str">
        <f>IF(AND(K3315&lt;&gt;"Match of the Day",K3315&lt;&gt;"Match of the Day 2",K3315&lt;&gt;"Match of the Day Repeat"),"",1+MAX($AJ$10:AJ3314))</f>
        <v/>
      </c>
    </row>
    <row r="3316" spans="34:36" x14ac:dyDescent="0.35">
      <c r="AH3316" s="16" t="str">
        <f>IF(AND(B3316="Premier League",E3316="Live"),_xlfn.XLOOKUP(_xlfn.TEXTJOIN(" vs ",,C3316:D3316),Calendar!G:G,Calendar!B:B),IF(AND(B3316="Premier League",E3316="Highlights"),_xlfn.XLOOKUP(H3316,Calendar!O:O,Calendar!N:N,,-1),""))</f>
        <v/>
      </c>
      <c r="AI3316" s="61" t="str">
        <f>IF(AND(AH3316&lt;&gt;"",E3316="Live"),_xlfn.XLOOKUP(_xlfn.TEXTJOIN(" vs ",,C3316:D3316),Calendar!G:G,Calendar!K:K),"")</f>
        <v/>
      </c>
      <c r="AJ3316" s="61" t="str">
        <f>IF(AND(K3316&lt;&gt;"Match of the Day",K3316&lt;&gt;"Match of the Day 2",K3316&lt;&gt;"Match of the Day Repeat"),"",1+MAX($AJ$10:AJ3315))</f>
        <v/>
      </c>
    </row>
    <row r="3317" spans="34:36" x14ac:dyDescent="0.35">
      <c r="AH3317" s="16" t="str">
        <f>IF(AND(B3317="Premier League",E3317="Live"),_xlfn.XLOOKUP(_xlfn.TEXTJOIN(" vs ",,C3317:D3317),Calendar!G:G,Calendar!B:B),IF(AND(B3317="Premier League",E3317="Highlights"),_xlfn.XLOOKUP(H3317,Calendar!O:O,Calendar!N:N,,-1),""))</f>
        <v/>
      </c>
      <c r="AI3317" s="61" t="str">
        <f>IF(AND(AH3317&lt;&gt;"",E3317="Live"),_xlfn.XLOOKUP(_xlfn.TEXTJOIN(" vs ",,C3317:D3317),Calendar!G:G,Calendar!K:K),"")</f>
        <v/>
      </c>
      <c r="AJ3317" s="61" t="str">
        <f>IF(AND(K3317&lt;&gt;"Match of the Day",K3317&lt;&gt;"Match of the Day 2",K3317&lt;&gt;"Match of the Day Repeat"),"",1+MAX($AJ$10:AJ3316))</f>
        <v/>
      </c>
    </row>
    <row r="3318" spans="34:36" x14ac:dyDescent="0.35">
      <c r="AH3318" s="16" t="str">
        <f>IF(AND(B3318="Premier League",E3318="Live"),_xlfn.XLOOKUP(_xlfn.TEXTJOIN(" vs ",,C3318:D3318),Calendar!G:G,Calendar!B:B),IF(AND(B3318="Premier League",E3318="Highlights"),_xlfn.XLOOKUP(H3318,Calendar!O:O,Calendar!N:N,,-1),""))</f>
        <v/>
      </c>
      <c r="AI3318" s="61" t="str">
        <f>IF(AND(AH3318&lt;&gt;"",E3318="Live"),_xlfn.XLOOKUP(_xlfn.TEXTJOIN(" vs ",,C3318:D3318),Calendar!G:G,Calendar!K:K),"")</f>
        <v/>
      </c>
      <c r="AJ3318" s="61" t="str">
        <f>IF(AND(K3318&lt;&gt;"Match of the Day",K3318&lt;&gt;"Match of the Day 2",K3318&lt;&gt;"Match of the Day Repeat"),"",1+MAX($AJ$10:AJ3317))</f>
        <v/>
      </c>
    </row>
    <row r="3319" spans="34:36" x14ac:dyDescent="0.35">
      <c r="AH3319" s="16" t="str">
        <f>IF(AND(B3319="Premier League",E3319="Live"),_xlfn.XLOOKUP(_xlfn.TEXTJOIN(" vs ",,C3319:D3319),Calendar!G:G,Calendar!B:B),IF(AND(B3319="Premier League",E3319="Highlights"),_xlfn.XLOOKUP(H3319,Calendar!O:O,Calendar!N:N,,-1),""))</f>
        <v/>
      </c>
      <c r="AI3319" s="61" t="str">
        <f>IF(AND(AH3319&lt;&gt;"",E3319="Live"),_xlfn.XLOOKUP(_xlfn.TEXTJOIN(" vs ",,C3319:D3319),Calendar!G:G,Calendar!K:K),"")</f>
        <v/>
      </c>
      <c r="AJ3319" s="61" t="str">
        <f>IF(AND(K3319&lt;&gt;"Match of the Day",K3319&lt;&gt;"Match of the Day 2",K3319&lt;&gt;"Match of the Day Repeat"),"",1+MAX($AJ$10:AJ3318))</f>
        <v/>
      </c>
    </row>
    <row r="3320" spans="34:36" x14ac:dyDescent="0.35">
      <c r="AH3320" s="16" t="str">
        <f>IF(AND(B3320="Premier League",E3320="Live"),_xlfn.XLOOKUP(_xlfn.TEXTJOIN(" vs ",,C3320:D3320),Calendar!G:G,Calendar!B:B),IF(AND(B3320="Premier League",E3320="Highlights"),_xlfn.XLOOKUP(H3320,Calendar!O:O,Calendar!N:N,,-1),""))</f>
        <v/>
      </c>
      <c r="AI3320" s="61" t="str">
        <f>IF(AND(AH3320&lt;&gt;"",E3320="Live"),_xlfn.XLOOKUP(_xlfn.TEXTJOIN(" vs ",,C3320:D3320),Calendar!G:G,Calendar!K:K),"")</f>
        <v/>
      </c>
      <c r="AJ3320" s="61" t="str">
        <f>IF(AND(K3320&lt;&gt;"Match of the Day",K3320&lt;&gt;"Match of the Day 2",K3320&lt;&gt;"Match of the Day Repeat"),"",1+MAX($AJ$10:AJ3319))</f>
        <v/>
      </c>
    </row>
    <row r="3321" spans="34:36" x14ac:dyDescent="0.35">
      <c r="AH3321" s="16" t="str">
        <f>IF(AND(B3321="Premier League",E3321="Live"),_xlfn.XLOOKUP(_xlfn.TEXTJOIN(" vs ",,C3321:D3321),Calendar!G:G,Calendar!B:B),IF(AND(B3321="Premier League",E3321="Highlights"),_xlfn.XLOOKUP(H3321,Calendar!O:O,Calendar!N:N,,-1),""))</f>
        <v/>
      </c>
      <c r="AI3321" s="61" t="str">
        <f>IF(AND(AH3321&lt;&gt;"",E3321="Live"),_xlfn.XLOOKUP(_xlfn.TEXTJOIN(" vs ",,C3321:D3321),Calendar!G:G,Calendar!K:K),"")</f>
        <v/>
      </c>
      <c r="AJ3321" s="61" t="str">
        <f>IF(AND(K3321&lt;&gt;"Match of the Day",K3321&lt;&gt;"Match of the Day 2",K3321&lt;&gt;"Match of the Day Repeat"),"",1+MAX($AJ$10:AJ3320))</f>
        <v/>
      </c>
    </row>
    <row r="3322" spans="34:36" x14ac:dyDescent="0.35">
      <c r="AH3322" s="16" t="str">
        <f>IF(AND(B3322="Premier League",E3322="Live"),_xlfn.XLOOKUP(_xlfn.TEXTJOIN(" vs ",,C3322:D3322),Calendar!G:G,Calendar!B:B),IF(AND(B3322="Premier League",E3322="Highlights"),_xlfn.XLOOKUP(H3322,Calendar!O:O,Calendar!N:N,,-1),""))</f>
        <v/>
      </c>
      <c r="AI3322" s="61" t="str">
        <f>IF(AND(AH3322&lt;&gt;"",E3322="Live"),_xlfn.XLOOKUP(_xlfn.TEXTJOIN(" vs ",,C3322:D3322),Calendar!G:G,Calendar!K:K),"")</f>
        <v/>
      </c>
      <c r="AJ3322" s="61" t="str">
        <f>IF(AND(K3322&lt;&gt;"Match of the Day",K3322&lt;&gt;"Match of the Day 2",K3322&lt;&gt;"Match of the Day Repeat"),"",1+MAX($AJ$10:AJ3321))</f>
        <v/>
      </c>
    </row>
    <row r="3323" spans="34:36" x14ac:dyDescent="0.35">
      <c r="AH3323" s="16" t="str">
        <f>IF(AND(B3323="Premier League",E3323="Live"),_xlfn.XLOOKUP(_xlfn.TEXTJOIN(" vs ",,C3323:D3323),Calendar!G:G,Calendar!B:B),IF(AND(B3323="Premier League",E3323="Highlights"),_xlfn.XLOOKUP(H3323,Calendar!O:O,Calendar!N:N,,-1),""))</f>
        <v/>
      </c>
      <c r="AI3323" s="61" t="str">
        <f>IF(AND(AH3323&lt;&gt;"",E3323="Live"),_xlfn.XLOOKUP(_xlfn.TEXTJOIN(" vs ",,C3323:D3323),Calendar!G:G,Calendar!K:K),"")</f>
        <v/>
      </c>
      <c r="AJ3323" s="61" t="str">
        <f>IF(AND(K3323&lt;&gt;"Match of the Day",K3323&lt;&gt;"Match of the Day 2",K3323&lt;&gt;"Match of the Day Repeat"),"",1+MAX($AJ$10:AJ3322))</f>
        <v/>
      </c>
    </row>
    <row r="3324" spans="34:36" x14ac:dyDescent="0.35">
      <c r="AH3324" s="16" t="str">
        <f>IF(AND(B3324="Premier League",E3324="Live"),_xlfn.XLOOKUP(_xlfn.TEXTJOIN(" vs ",,C3324:D3324),Calendar!G:G,Calendar!B:B),IF(AND(B3324="Premier League",E3324="Highlights"),_xlfn.XLOOKUP(H3324,Calendar!O:O,Calendar!N:N,,-1),""))</f>
        <v/>
      </c>
      <c r="AI3324" s="61" t="str">
        <f>IF(AND(AH3324&lt;&gt;"",E3324="Live"),_xlfn.XLOOKUP(_xlfn.TEXTJOIN(" vs ",,C3324:D3324),Calendar!G:G,Calendar!K:K),"")</f>
        <v/>
      </c>
      <c r="AJ3324" s="61" t="str">
        <f>IF(AND(K3324&lt;&gt;"Match of the Day",K3324&lt;&gt;"Match of the Day 2",K3324&lt;&gt;"Match of the Day Repeat"),"",1+MAX($AJ$10:AJ3323))</f>
        <v/>
      </c>
    </row>
    <row r="3325" spans="34:36" x14ac:dyDescent="0.35">
      <c r="AH3325" s="16" t="str">
        <f>IF(AND(B3325="Premier League",E3325="Live"),_xlfn.XLOOKUP(_xlfn.TEXTJOIN(" vs ",,C3325:D3325),Calendar!G:G,Calendar!B:B),IF(AND(B3325="Premier League",E3325="Highlights"),_xlfn.XLOOKUP(H3325,Calendar!O:O,Calendar!N:N,,-1),""))</f>
        <v/>
      </c>
      <c r="AI3325" s="61" t="str">
        <f>IF(AND(AH3325&lt;&gt;"",E3325="Live"),_xlfn.XLOOKUP(_xlfn.TEXTJOIN(" vs ",,C3325:D3325),Calendar!G:G,Calendar!K:K),"")</f>
        <v/>
      </c>
      <c r="AJ3325" s="61" t="str">
        <f>IF(AND(K3325&lt;&gt;"Match of the Day",K3325&lt;&gt;"Match of the Day 2",K3325&lt;&gt;"Match of the Day Repeat"),"",1+MAX($AJ$10:AJ3324))</f>
        <v/>
      </c>
    </row>
    <row r="3326" spans="34:36" x14ac:dyDescent="0.35">
      <c r="AH3326" s="16" t="str">
        <f>IF(AND(B3326="Premier League",E3326="Live"),_xlfn.XLOOKUP(_xlfn.TEXTJOIN(" vs ",,C3326:D3326),Calendar!G:G,Calendar!B:B),IF(AND(B3326="Premier League",E3326="Highlights"),_xlfn.XLOOKUP(H3326,Calendar!O:O,Calendar!N:N,,-1),""))</f>
        <v/>
      </c>
      <c r="AI3326" s="61" t="str">
        <f>IF(AND(AH3326&lt;&gt;"",E3326="Live"),_xlfn.XLOOKUP(_xlfn.TEXTJOIN(" vs ",,C3326:D3326),Calendar!G:G,Calendar!K:K),"")</f>
        <v/>
      </c>
      <c r="AJ3326" s="61" t="str">
        <f>IF(AND(K3326&lt;&gt;"Match of the Day",K3326&lt;&gt;"Match of the Day 2",K3326&lt;&gt;"Match of the Day Repeat"),"",1+MAX($AJ$10:AJ3325))</f>
        <v/>
      </c>
    </row>
    <row r="3327" spans="34:36" x14ac:dyDescent="0.35">
      <c r="AH3327" s="16" t="str">
        <f>IF(AND(B3327="Premier League",E3327="Live"),_xlfn.XLOOKUP(_xlfn.TEXTJOIN(" vs ",,C3327:D3327),Calendar!G:G,Calendar!B:B),IF(AND(B3327="Premier League",E3327="Highlights"),_xlfn.XLOOKUP(H3327,Calendar!O:O,Calendar!N:N,,-1),""))</f>
        <v/>
      </c>
      <c r="AI3327" s="61" t="str">
        <f>IF(AND(AH3327&lt;&gt;"",E3327="Live"),_xlfn.XLOOKUP(_xlfn.TEXTJOIN(" vs ",,C3327:D3327),Calendar!G:G,Calendar!K:K),"")</f>
        <v/>
      </c>
      <c r="AJ3327" s="61" t="str">
        <f>IF(AND(K3327&lt;&gt;"Match of the Day",K3327&lt;&gt;"Match of the Day 2",K3327&lt;&gt;"Match of the Day Repeat"),"",1+MAX($AJ$10:AJ3326))</f>
        <v/>
      </c>
    </row>
    <row r="3328" spans="34:36" x14ac:dyDescent="0.35">
      <c r="AH3328" s="16" t="str">
        <f>IF(AND(B3328="Premier League",E3328="Live"),_xlfn.XLOOKUP(_xlfn.TEXTJOIN(" vs ",,C3328:D3328),Calendar!G:G,Calendar!B:B),IF(AND(B3328="Premier League",E3328="Highlights"),_xlfn.XLOOKUP(H3328,Calendar!O:O,Calendar!N:N,,-1),""))</f>
        <v/>
      </c>
      <c r="AI3328" s="61" t="str">
        <f>IF(AND(AH3328&lt;&gt;"",E3328="Live"),_xlfn.XLOOKUP(_xlfn.TEXTJOIN(" vs ",,C3328:D3328),Calendar!G:G,Calendar!K:K),"")</f>
        <v/>
      </c>
      <c r="AJ3328" s="61" t="str">
        <f>IF(AND(K3328&lt;&gt;"Match of the Day",K3328&lt;&gt;"Match of the Day 2",K3328&lt;&gt;"Match of the Day Repeat"),"",1+MAX($AJ$10:AJ3327))</f>
        <v/>
      </c>
    </row>
    <row r="3329" spans="34:36" x14ac:dyDescent="0.35">
      <c r="AH3329" s="16" t="str">
        <f>IF(AND(B3329="Premier League",E3329="Live"),_xlfn.XLOOKUP(_xlfn.TEXTJOIN(" vs ",,C3329:D3329),Calendar!G:G,Calendar!B:B),IF(AND(B3329="Premier League",E3329="Highlights"),_xlfn.XLOOKUP(H3329,Calendar!O:O,Calendar!N:N,,-1),""))</f>
        <v/>
      </c>
      <c r="AI3329" s="61" t="str">
        <f>IF(AND(AH3329&lt;&gt;"",E3329="Live"),_xlfn.XLOOKUP(_xlfn.TEXTJOIN(" vs ",,C3329:D3329),Calendar!G:G,Calendar!K:K),"")</f>
        <v/>
      </c>
      <c r="AJ3329" s="61" t="str">
        <f>IF(AND(K3329&lt;&gt;"Match of the Day",K3329&lt;&gt;"Match of the Day 2",K3329&lt;&gt;"Match of the Day Repeat"),"",1+MAX($AJ$10:AJ3328))</f>
        <v/>
      </c>
    </row>
    <row r="3330" spans="34:36" x14ac:dyDescent="0.35">
      <c r="AH3330" s="16" t="str">
        <f>IF(AND(B3330="Premier League",E3330="Live"),_xlfn.XLOOKUP(_xlfn.TEXTJOIN(" vs ",,C3330:D3330),Calendar!G:G,Calendar!B:B),IF(AND(B3330="Premier League",E3330="Highlights"),_xlfn.XLOOKUP(H3330,Calendar!O:O,Calendar!N:N,,-1),""))</f>
        <v/>
      </c>
      <c r="AI3330" s="61" t="str">
        <f>IF(AND(AH3330&lt;&gt;"",E3330="Live"),_xlfn.XLOOKUP(_xlfn.TEXTJOIN(" vs ",,C3330:D3330),Calendar!G:G,Calendar!K:K),"")</f>
        <v/>
      </c>
      <c r="AJ3330" s="61" t="str">
        <f>IF(AND(K3330&lt;&gt;"Match of the Day",K3330&lt;&gt;"Match of the Day 2",K3330&lt;&gt;"Match of the Day Repeat"),"",1+MAX($AJ$10:AJ3329))</f>
        <v/>
      </c>
    </row>
    <row r="3331" spans="34:36" x14ac:dyDescent="0.35">
      <c r="AH3331" s="16" t="str">
        <f>IF(AND(B3331="Premier League",E3331="Live"),_xlfn.XLOOKUP(_xlfn.TEXTJOIN(" vs ",,C3331:D3331),Calendar!G:G,Calendar!B:B),IF(AND(B3331="Premier League",E3331="Highlights"),_xlfn.XLOOKUP(H3331,Calendar!O:O,Calendar!N:N,,-1),""))</f>
        <v/>
      </c>
      <c r="AI3331" s="61" t="str">
        <f>IF(AND(AH3331&lt;&gt;"",E3331="Live"),_xlfn.XLOOKUP(_xlfn.TEXTJOIN(" vs ",,C3331:D3331),Calendar!G:G,Calendar!K:K),"")</f>
        <v/>
      </c>
      <c r="AJ3331" s="61" t="str">
        <f>IF(AND(K3331&lt;&gt;"Match of the Day",K3331&lt;&gt;"Match of the Day 2",K3331&lt;&gt;"Match of the Day Repeat"),"",1+MAX($AJ$10:AJ3330))</f>
        <v/>
      </c>
    </row>
    <row r="3332" spans="34:36" x14ac:dyDescent="0.35">
      <c r="AH3332" s="16" t="str">
        <f>IF(AND(B3332="Premier League",E3332="Live"),_xlfn.XLOOKUP(_xlfn.TEXTJOIN(" vs ",,C3332:D3332),Calendar!G:G,Calendar!B:B),IF(AND(B3332="Premier League",E3332="Highlights"),_xlfn.XLOOKUP(H3332,Calendar!O:O,Calendar!N:N,,-1),""))</f>
        <v/>
      </c>
      <c r="AI3332" s="61" t="str">
        <f>IF(AND(AH3332&lt;&gt;"",E3332="Live"),_xlfn.XLOOKUP(_xlfn.TEXTJOIN(" vs ",,C3332:D3332),Calendar!G:G,Calendar!K:K),"")</f>
        <v/>
      </c>
      <c r="AJ3332" s="61" t="str">
        <f>IF(AND(K3332&lt;&gt;"Match of the Day",K3332&lt;&gt;"Match of the Day 2",K3332&lt;&gt;"Match of the Day Repeat"),"",1+MAX($AJ$10:AJ3331))</f>
        <v/>
      </c>
    </row>
    <row r="3333" spans="34:36" x14ac:dyDescent="0.35">
      <c r="AH3333" s="16" t="str">
        <f>IF(AND(B3333="Premier League",E3333="Live"),_xlfn.XLOOKUP(_xlfn.TEXTJOIN(" vs ",,C3333:D3333),Calendar!G:G,Calendar!B:B),IF(AND(B3333="Premier League",E3333="Highlights"),_xlfn.XLOOKUP(H3333,Calendar!O:O,Calendar!N:N,,-1),""))</f>
        <v/>
      </c>
      <c r="AI3333" s="61" t="str">
        <f>IF(AND(AH3333&lt;&gt;"",E3333="Live"),_xlfn.XLOOKUP(_xlfn.TEXTJOIN(" vs ",,C3333:D3333),Calendar!G:G,Calendar!K:K),"")</f>
        <v/>
      </c>
      <c r="AJ3333" s="61" t="str">
        <f>IF(AND(K3333&lt;&gt;"Match of the Day",K3333&lt;&gt;"Match of the Day 2",K3333&lt;&gt;"Match of the Day Repeat"),"",1+MAX($AJ$10:AJ3332))</f>
        <v/>
      </c>
    </row>
    <row r="3334" spans="34:36" x14ac:dyDescent="0.35">
      <c r="AH3334" s="16" t="str">
        <f>IF(AND(B3334="Premier League",E3334="Live"),_xlfn.XLOOKUP(_xlfn.TEXTJOIN(" vs ",,C3334:D3334),Calendar!G:G,Calendar!B:B),IF(AND(B3334="Premier League",E3334="Highlights"),_xlfn.XLOOKUP(H3334,Calendar!O:O,Calendar!N:N,,-1),""))</f>
        <v/>
      </c>
      <c r="AI3334" s="61" t="str">
        <f>IF(AND(AH3334&lt;&gt;"",E3334="Live"),_xlfn.XLOOKUP(_xlfn.TEXTJOIN(" vs ",,C3334:D3334),Calendar!G:G,Calendar!K:K),"")</f>
        <v/>
      </c>
      <c r="AJ3334" s="61" t="str">
        <f>IF(AND(K3334&lt;&gt;"Match of the Day",K3334&lt;&gt;"Match of the Day 2",K3334&lt;&gt;"Match of the Day Repeat"),"",1+MAX($AJ$10:AJ3333))</f>
        <v/>
      </c>
    </row>
    <row r="3335" spans="34:36" x14ac:dyDescent="0.35">
      <c r="AH3335" s="16" t="str">
        <f>IF(AND(B3335="Premier League",E3335="Live"),_xlfn.XLOOKUP(_xlfn.TEXTJOIN(" vs ",,C3335:D3335),Calendar!G:G,Calendar!B:B),IF(AND(B3335="Premier League",E3335="Highlights"),_xlfn.XLOOKUP(H3335,Calendar!O:O,Calendar!N:N,,-1),""))</f>
        <v/>
      </c>
      <c r="AI3335" s="61" t="str">
        <f>IF(AND(AH3335&lt;&gt;"",E3335="Live"),_xlfn.XLOOKUP(_xlfn.TEXTJOIN(" vs ",,C3335:D3335),Calendar!G:G,Calendar!K:K),"")</f>
        <v/>
      </c>
      <c r="AJ3335" s="61" t="str">
        <f>IF(AND(K3335&lt;&gt;"Match of the Day",K3335&lt;&gt;"Match of the Day 2",K3335&lt;&gt;"Match of the Day Repeat"),"",1+MAX($AJ$10:AJ3334))</f>
        <v/>
      </c>
    </row>
    <row r="3336" spans="34:36" x14ac:dyDescent="0.35">
      <c r="AH3336" s="16" t="str">
        <f>IF(AND(B3336="Premier League",E3336="Live"),_xlfn.XLOOKUP(_xlfn.TEXTJOIN(" vs ",,C3336:D3336),Calendar!G:G,Calendar!B:B),IF(AND(B3336="Premier League",E3336="Highlights"),_xlfn.XLOOKUP(H3336,Calendar!O:O,Calendar!N:N,,-1),""))</f>
        <v/>
      </c>
      <c r="AI3336" s="61" t="str">
        <f>IF(AND(AH3336&lt;&gt;"",E3336="Live"),_xlfn.XLOOKUP(_xlfn.TEXTJOIN(" vs ",,C3336:D3336),Calendar!G:G,Calendar!K:K),"")</f>
        <v/>
      </c>
      <c r="AJ3336" s="61" t="str">
        <f>IF(AND(K3336&lt;&gt;"Match of the Day",K3336&lt;&gt;"Match of the Day 2",K3336&lt;&gt;"Match of the Day Repeat"),"",1+MAX($AJ$10:AJ3335))</f>
        <v/>
      </c>
    </row>
    <row r="3337" spans="34:36" x14ac:dyDescent="0.35">
      <c r="AH3337" s="16" t="str">
        <f>IF(AND(B3337="Premier League",E3337="Live"),_xlfn.XLOOKUP(_xlfn.TEXTJOIN(" vs ",,C3337:D3337),Calendar!G:G,Calendar!B:B),IF(AND(B3337="Premier League",E3337="Highlights"),_xlfn.XLOOKUP(H3337,Calendar!O:O,Calendar!N:N,,-1),""))</f>
        <v/>
      </c>
      <c r="AI3337" s="61" t="str">
        <f>IF(AND(AH3337&lt;&gt;"",E3337="Live"),_xlfn.XLOOKUP(_xlfn.TEXTJOIN(" vs ",,C3337:D3337),Calendar!G:G,Calendar!K:K),"")</f>
        <v/>
      </c>
      <c r="AJ3337" s="61" t="str">
        <f>IF(AND(K3337&lt;&gt;"Match of the Day",K3337&lt;&gt;"Match of the Day 2",K3337&lt;&gt;"Match of the Day Repeat"),"",1+MAX($AJ$10:AJ3336))</f>
        <v/>
      </c>
    </row>
    <row r="3338" spans="34:36" x14ac:dyDescent="0.35">
      <c r="AH3338" s="16" t="str">
        <f>IF(AND(B3338="Premier League",E3338="Live"),_xlfn.XLOOKUP(_xlfn.TEXTJOIN(" vs ",,C3338:D3338),Calendar!G:G,Calendar!B:B),IF(AND(B3338="Premier League",E3338="Highlights"),_xlfn.XLOOKUP(H3338,Calendar!O:O,Calendar!N:N,,-1),""))</f>
        <v/>
      </c>
      <c r="AI3338" s="61" t="str">
        <f>IF(AND(AH3338&lt;&gt;"",E3338="Live"),_xlfn.XLOOKUP(_xlfn.TEXTJOIN(" vs ",,C3338:D3338),Calendar!G:G,Calendar!K:K),"")</f>
        <v/>
      </c>
      <c r="AJ3338" s="61" t="str">
        <f>IF(AND(K3338&lt;&gt;"Match of the Day",K3338&lt;&gt;"Match of the Day 2",K3338&lt;&gt;"Match of the Day Repeat"),"",1+MAX($AJ$10:AJ3337))</f>
        <v/>
      </c>
    </row>
    <row r="3339" spans="34:36" x14ac:dyDescent="0.35">
      <c r="AH3339" s="16" t="str">
        <f>IF(AND(B3339="Premier League",E3339="Live"),_xlfn.XLOOKUP(_xlfn.TEXTJOIN(" vs ",,C3339:D3339),Calendar!G:G,Calendar!B:B),IF(AND(B3339="Premier League",E3339="Highlights"),_xlfn.XLOOKUP(H3339,Calendar!O:O,Calendar!N:N,,-1),""))</f>
        <v/>
      </c>
      <c r="AI3339" s="61" t="str">
        <f>IF(AND(AH3339&lt;&gt;"",E3339="Live"),_xlfn.XLOOKUP(_xlfn.TEXTJOIN(" vs ",,C3339:D3339),Calendar!G:G,Calendar!K:K),"")</f>
        <v/>
      </c>
      <c r="AJ3339" s="61" t="str">
        <f>IF(AND(K3339&lt;&gt;"Match of the Day",K3339&lt;&gt;"Match of the Day 2",K3339&lt;&gt;"Match of the Day Repeat"),"",1+MAX($AJ$10:AJ3338))</f>
        <v/>
      </c>
    </row>
    <row r="3340" spans="34:36" x14ac:dyDescent="0.35">
      <c r="AH3340" s="16" t="str">
        <f>IF(AND(B3340="Premier League",E3340="Live"),_xlfn.XLOOKUP(_xlfn.TEXTJOIN(" vs ",,C3340:D3340),Calendar!G:G,Calendar!B:B),IF(AND(B3340="Premier League",E3340="Highlights"),_xlfn.XLOOKUP(H3340,Calendar!O:O,Calendar!N:N,,-1),""))</f>
        <v/>
      </c>
      <c r="AI3340" s="61" t="str">
        <f>IF(AND(AH3340&lt;&gt;"",E3340="Live"),_xlfn.XLOOKUP(_xlfn.TEXTJOIN(" vs ",,C3340:D3340),Calendar!G:G,Calendar!K:K),"")</f>
        <v/>
      </c>
      <c r="AJ3340" s="61" t="str">
        <f>IF(AND(K3340&lt;&gt;"Match of the Day",K3340&lt;&gt;"Match of the Day 2",K3340&lt;&gt;"Match of the Day Repeat"),"",1+MAX($AJ$10:AJ3339))</f>
        <v/>
      </c>
    </row>
    <row r="3341" spans="34:36" x14ac:dyDescent="0.35">
      <c r="AH3341" s="16" t="str">
        <f>IF(AND(B3341="Premier League",E3341="Live"),_xlfn.XLOOKUP(_xlfn.TEXTJOIN(" vs ",,C3341:D3341),Calendar!G:G,Calendar!B:B),IF(AND(B3341="Premier League",E3341="Highlights"),_xlfn.XLOOKUP(H3341,Calendar!O:O,Calendar!N:N,,-1),""))</f>
        <v/>
      </c>
      <c r="AI3341" s="61" t="str">
        <f>IF(AND(AH3341&lt;&gt;"",E3341="Live"),_xlfn.XLOOKUP(_xlfn.TEXTJOIN(" vs ",,C3341:D3341),Calendar!G:G,Calendar!K:K),"")</f>
        <v/>
      </c>
      <c r="AJ3341" s="61" t="str">
        <f>IF(AND(K3341&lt;&gt;"Match of the Day",K3341&lt;&gt;"Match of the Day 2",K3341&lt;&gt;"Match of the Day Repeat"),"",1+MAX($AJ$10:AJ3340))</f>
        <v/>
      </c>
    </row>
    <row r="3342" spans="34:36" x14ac:dyDescent="0.35">
      <c r="AH3342" s="16" t="str">
        <f>IF(AND(B3342="Premier League",E3342="Live"),_xlfn.XLOOKUP(_xlfn.TEXTJOIN(" vs ",,C3342:D3342),Calendar!G:G,Calendar!B:B),IF(AND(B3342="Premier League",E3342="Highlights"),_xlfn.XLOOKUP(H3342,Calendar!O:O,Calendar!N:N,,-1),""))</f>
        <v/>
      </c>
      <c r="AI3342" s="61" t="str">
        <f>IF(AND(AH3342&lt;&gt;"",E3342="Live"),_xlfn.XLOOKUP(_xlfn.TEXTJOIN(" vs ",,C3342:D3342),Calendar!G:G,Calendar!K:K),"")</f>
        <v/>
      </c>
      <c r="AJ3342" s="61" t="str">
        <f>IF(AND(K3342&lt;&gt;"Match of the Day",K3342&lt;&gt;"Match of the Day 2",K3342&lt;&gt;"Match of the Day Repeat"),"",1+MAX($AJ$10:AJ3341))</f>
        <v/>
      </c>
    </row>
    <row r="3343" spans="34:36" x14ac:dyDescent="0.35">
      <c r="AH3343" s="16" t="str">
        <f>IF(AND(B3343="Premier League",E3343="Live"),_xlfn.XLOOKUP(_xlfn.TEXTJOIN(" vs ",,C3343:D3343),Calendar!G:G,Calendar!B:B),IF(AND(B3343="Premier League",E3343="Highlights"),_xlfn.XLOOKUP(H3343,Calendar!O:O,Calendar!N:N,,-1),""))</f>
        <v/>
      </c>
      <c r="AI3343" s="61" t="str">
        <f>IF(AND(AH3343&lt;&gt;"",E3343="Live"),_xlfn.XLOOKUP(_xlfn.TEXTJOIN(" vs ",,C3343:D3343),Calendar!G:G,Calendar!K:K),"")</f>
        <v/>
      </c>
      <c r="AJ3343" s="61" t="str">
        <f>IF(AND(K3343&lt;&gt;"Match of the Day",K3343&lt;&gt;"Match of the Day 2",K3343&lt;&gt;"Match of the Day Repeat"),"",1+MAX($AJ$10:AJ3342))</f>
        <v/>
      </c>
    </row>
    <row r="3344" spans="34:36" x14ac:dyDescent="0.35">
      <c r="AH3344" s="16" t="str">
        <f>IF(AND(B3344="Premier League",E3344="Live"),_xlfn.XLOOKUP(_xlfn.TEXTJOIN(" vs ",,C3344:D3344),Calendar!G:G,Calendar!B:B),IF(AND(B3344="Premier League",E3344="Highlights"),_xlfn.XLOOKUP(H3344,Calendar!O:O,Calendar!N:N,,-1),""))</f>
        <v/>
      </c>
      <c r="AI3344" s="61" t="str">
        <f>IF(AND(AH3344&lt;&gt;"",E3344="Live"),_xlfn.XLOOKUP(_xlfn.TEXTJOIN(" vs ",,C3344:D3344),Calendar!G:G,Calendar!K:K),"")</f>
        <v/>
      </c>
      <c r="AJ3344" s="61" t="str">
        <f>IF(AND(K3344&lt;&gt;"Match of the Day",K3344&lt;&gt;"Match of the Day 2",K3344&lt;&gt;"Match of the Day Repeat"),"",1+MAX($AJ$10:AJ3343))</f>
        <v/>
      </c>
    </row>
    <row r="3345" spans="34:36" x14ac:dyDescent="0.35">
      <c r="AH3345" s="16" t="str">
        <f>IF(AND(B3345="Premier League",E3345="Live"),_xlfn.XLOOKUP(_xlfn.TEXTJOIN(" vs ",,C3345:D3345),Calendar!G:G,Calendar!B:B),IF(AND(B3345="Premier League",E3345="Highlights"),_xlfn.XLOOKUP(H3345,Calendar!O:O,Calendar!N:N,,-1),""))</f>
        <v/>
      </c>
      <c r="AI3345" s="61" t="str">
        <f>IF(AND(AH3345&lt;&gt;"",E3345="Live"),_xlfn.XLOOKUP(_xlfn.TEXTJOIN(" vs ",,C3345:D3345),Calendar!G:G,Calendar!K:K),"")</f>
        <v/>
      </c>
      <c r="AJ3345" s="61" t="str">
        <f>IF(AND(K3345&lt;&gt;"Match of the Day",K3345&lt;&gt;"Match of the Day 2",K3345&lt;&gt;"Match of the Day Repeat"),"",1+MAX($AJ$10:AJ3344))</f>
        <v/>
      </c>
    </row>
    <row r="3346" spans="34:36" x14ac:dyDescent="0.35">
      <c r="AH3346" s="16" t="str">
        <f>IF(AND(B3346="Premier League",E3346="Live"),_xlfn.XLOOKUP(_xlfn.TEXTJOIN(" vs ",,C3346:D3346),Calendar!G:G,Calendar!B:B),IF(AND(B3346="Premier League",E3346="Highlights"),_xlfn.XLOOKUP(H3346,Calendar!O:O,Calendar!N:N,,-1),""))</f>
        <v/>
      </c>
      <c r="AI3346" s="61" t="str">
        <f>IF(AND(AH3346&lt;&gt;"",E3346="Live"),_xlfn.XLOOKUP(_xlfn.TEXTJOIN(" vs ",,C3346:D3346),Calendar!G:G,Calendar!K:K),"")</f>
        <v/>
      </c>
      <c r="AJ3346" s="61" t="str">
        <f>IF(AND(K3346&lt;&gt;"Match of the Day",K3346&lt;&gt;"Match of the Day 2",K3346&lt;&gt;"Match of the Day Repeat"),"",1+MAX($AJ$10:AJ3345))</f>
        <v/>
      </c>
    </row>
    <row r="3347" spans="34:36" x14ac:dyDescent="0.35">
      <c r="AH3347" s="16" t="str">
        <f>IF(AND(B3347="Premier League",E3347="Live"),_xlfn.XLOOKUP(_xlfn.TEXTJOIN(" vs ",,C3347:D3347),Calendar!G:G,Calendar!B:B),IF(AND(B3347="Premier League",E3347="Highlights"),_xlfn.XLOOKUP(H3347,Calendar!O:O,Calendar!N:N,,-1),""))</f>
        <v/>
      </c>
      <c r="AI3347" s="61" t="str">
        <f>IF(AND(AH3347&lt;&gt;"",E3347="Live"),_xlfn.XLOOKUP(_xlfn.TEXTJOIN(" vs ",,C3347:D3347),Calendar!G:G,Calendar!K:K),"")</f>
        <v/>
      </c>
      <c r="AJ3347" s="61" t="str">
        <f>IF(AND(K3347&lt;&gt;"Match of the Day",K3347&lt;&gt;"Match of the Day 2",K3347&lt;&gt;"Match of the Day Repeat"),"",1+MAX($AJ$10:AJ3346))</f>
        <v/>
      </c>
    </row>
    <row r="3348" spans="34:36" x14ac:dyDescent="0.35">
      <c r="AH3348" s="16" t="str">
        <f>IF(AND(B3348="Premier League",E3348="Live"),_xlfn.XLOOKUP(_xlfn.TEXTJOIN(" vs ",,C3348:D3348),Calendar!G:G,Calendar!B:B),IF(AND(B3348="Premier League",E3348="Highlights"),_xlfn.XLOOKUP(H3348,Calendar!O:O,Calendar!N:N,,-1),""))</f>
        <v/>
      </c>
      <c r="AI3348" s="61" t="str">
        <f>IF(AND(AH3348&lt;&gt;"",E3348="Live"),_xlfn.XLOOKUP(_xlfn.TEXTJOIN(" vs ",,C3348:D3348),Calendar!G:G,Calendar!K:K),"")</f>
        <v/>
      </c>
      <c r="AJ3348" s="61" t="str">
        <f>IF(AND(K3348&lt;&gt;"Match of the Day",K3348&lt;&gt;"Match of the Day 2",K3348&lt;&gt;"Match of the Day Repeat"),"",1+MAX($AJ$10:AJ3347))</f>
        <v/>
      </c>
    </row>
    <row r="3349" spans="34:36" x14ac:dyDescent="0.35">
      <c r="AH3349" s="16" t="str">
        <f>IF(AND(B3349="Premier League",E3349="Live"),_xlfn.XLOOKUP(_xlfn.TEXTJOIN(" vs ",,C3349:D3349),Calendar!G:G,Calendar!B:B),IF(AND(B3349="Premier League",E3349="Highlights"),_xlfn.XLOOKUP(H3349,Calendar!O:O,Calendar!N:N,,-1),""))</f>
        <v/>
      </c>
      <c r="AI3349" s="61" t="str">
        <f>IF(AND(AH3349&lt;&gt;"",E3349="Live"),_xlfn.XLOOKUP(_xlfn.TEXTJOIN(" vs ",,C3349:D3349),Calendar!G:G,Calendar!K:K),"")</f>
        <v/>
      </c>
      <c r="AJ3349" s="61" t="str">
        <f>IF(AND(K3349&lt;&gt;"Match of the Day",K3349&lt;&gt;"Match of the Day 2",K3349&lt;&gt;"Match of the Day Repeat"),"",1+MAX($AJ$10:AJ3348))</f>
        <v/>
      </c>
    </row>
    <row r="3350" spans="34:36" x14ac:dyDescent="0.35">
      <c r="AH3350" s="16" t="str">
        <f>IF(AND(B3350="Premier League",E3350="Live"),_xlfn.XLOOKUP(_xlfn.TEXTJOIN(" vs ",,C3350:D3350),Calendar!G:G,Calendar!B:B),IF(AND(B3350="Premier League",E3350="Highlights"),_xlfn.XLOOKUP(H3350,Calendar!O:O,Calendar!N:N,,-1),""))</f>
        <v/>
      </c>
      <c r="AI3350" s="61" t="str">
        <f>IF(AND(AH3350&lt;&gt;"",E3350="Live"),_xlfn.XLOOKUP(_xlfn.TEXTJOIN(" vs ",,C3350:D3350),Calendar!G:G,Calendar!K:K),"")</f>
        <v/>
      </c>
      <c r="AJ3350" s="61" t="str">
        <f>IF(AND(K3350&lt;&gt;"Match of the Day",K3350&lt;&gt;"Match of the Day 2",K3350&lt;&gt;"Match of the Day Repeat"),"",1+MAX($AJ$10:AJ3349))</f>
        <v/>
      </c>
    </row>
    <row r="3351" spans="34:36" x14ac:dyDescent="0.35">
      <c r="AH3351" s="16" t="str">
        <f>IF(AND(B3351="Premier League",E3351="Live"),_xlfn.XLOOKUP(_xlfn.TEXTJOIN(" vs ",,C3351:D3351),Calendar!G:G,Calendar!B:B),IF(AND(B3351="Premier League",E3351="Highlights"),_xlfn.XLOOKUP(H3351,Calendar!O:O,Calendar!N:N,,-1),""))</f>
        <v/>
      </c>
      <c r="AI3351" s="61" t="str">
        <f>IF(AND(AH3351&lt;&gt;"",E3351="Live"),_xlfn.XLOOKUP(_xlfn.TEXTJOIN(" vs ",,C3351:D3351),Calendar!G:G,Calendar!K:K),"")</f>
        <v/>
      </c>
      <c r="AJ3351" s="61" t="str">
        <f>IF(AND(K3351&lt;&gt;"Match of the Day",K3351&lt;&gt;"Match of the Day 2",K3351&lt;&gt;"Match of the Day Repeat"),"",1+MAX($AJ$10:AJ3350))</f>
        <v/>
      </c>
    </row>
    <row r="3352" spans="34:36" x14ac:dyDescent="0.35">
      <c r="AH3352" s="16" t="str">
        <f>IF(AND(B3352="Premier League",E3352="Live"),_xlfn.XLOOKUP(_xlfn.TEXTJOIN(" vs ",,C3352:D3352),Calendar!G:G,Calendar!B:B),IF(AND(B3352="Premier League",E3352="Highlights"),_xlfn.XLOOKUP(H3352,Calendar!O:O,Calendar!N:N,,-1),""))</f>
        <v/>
      </c>
      <c r="AI3352" s="61" t="str">
        <f>IF(AND(AH3352&lt;&gt;"",E3352="Live"),_xlfn.XLOOKUP(_xlfn.TEXTJOIN(" vs ",,C3352:D3352),Calendar!G:G,Calendar!K:K),"")</f>
        <v/>
      </c>
      <c r="AJ3352" s="61" t="str">
        <f>IF(AND(K3352&lt;&gt;"Match of the Day",K3352&lt;&gt;"Match of the Day 2",K3352&lt;&gt;"Match of the Day Repeat"),"",1+MAX($AJ$10:AJ3351))</f>
        <v/>
      </c>
    </row>
    <row r="3353" spans="34:36" x14ac:dyDescent="0.35">
      <c r="AH3353" s="16" t="str">
        <f>IF(AND(B3353="Premier League",E3353="Live"),_xlfn.XLOOKUP(_xlfn.TEXTJOIN(" vs ",,C3353:D3353),Calendar!G:G,Calendar!B:B),IF(AND(B3353="Premier League",E3353="Highlights"),_xlfn.XLOOKUP(H3353,Calendar!O:O,Calendar!N:N,,-1),""))</f>
        <v/>
      </c>
      <c r="AI3353" s="61" t="str">
        <f>IF(AND(AH3353&lt;&gt;"",E3353="Live"),_xlfn.XLOOKUP(_xlfn.TEXTJOIN(" vs ",,C3353:D3353),Calendar!G:G,Calendar!K:K),"")</f>
        <v/>
      </c>
      <c r="AJ3353" s="61" t="str">
        <f>IF(AND(K3353&lt;&gt;"Match of the Day",K3353&lt;&gt;"Match of the Day 2",K3353&lt;&gt;"Match of the Day Repeat"),"",1+MAX($AJ$10:AJ3352))</f>
        <v/>
      </c>
    </row>
    <row r="3354" spans="34:36" x14ac:dyDescent="0.35">
      <c r="AH3354" s="16" t="str">
        <f>IF(AND(B3354="Premier League",E3354="Live"),_xlfn.XLOOKUP(_xlfn.TEXTJOIN(" vs ",,C3354:D3354),Calendar!G:G,Calendar!B:B),IF(AND(B3354="Premier League",E3354="Highlights"),_xlfn.XLOOKUP(H3354,Calendar!O:O,Calendar!N:N,,-1),""))</f>
        <v/>
      </c>
      <c r="AI3354" s="61" t="str">
        <f>IF(AND(AH3354&lt;&gt;"",E3354="Live"),_xlfn.XLOOKUP(_xlfn.TEXTJOIN(" vs ",,C3354:D3354),Calendar!G:G,Calendar!K:K),"")</f>
        <v/>
      </c>
      <c r="AJ3354" s="61" t="str">
        <f>IF(AND(K3354&lt;&gt;"Match of the Day",K3354&lt;&gt;"Match of the Day 2",K3354&lt;&gt;"Match of the Day Repeat"),"",1+MAX($AJ$10:AJ3353))</f>
        <v/>
      </c>
    </row>
    <row r="3355" spans="34:36" x14ac:dyDescent="0.35">
      <c r="AH3355" s="16" t="str">
        <f>IF(AND(B3355="Premier League",E3355="Live"),_xlfn.XLOOKUP(_xlfn.TEXTJOIN(" vs ",,C3355:D3355),Calendar!G:G,Calendar!B:B),IF(AND(B3355="Premier League",E3355="Highlights"),_xlfn.XLOOKUP(H3355,Calendar!O:O,Calendar!N:N,,-1),""))</f>
        <v/>
      </c>
      <c r="AI3355" s="61" t="str">
        <f>IF(AND(AH3355&lt;&gt;"",E3355="Live"),_xlfn.XLOOKUP(_xlfn.TEXTJOIN(" vs ",,C3355:D3355),Calendar!G:G,Calendar!K:K),"")</f>
        <v/>
      </c>
      <c r="AJ3355" s="61" t="str">
        <f>IF(AND(K3355&lt;&gt;"Match of the Day",K3355&lt;&gt;"Match of the Day 2",K3355&lt;&gt;"Match of the Day Repeat"),"",1+MAX($AJ$10:AJ3354))</f>
        <v/>
      </c>
    </row>
    <row r="3356" spans="34:36" x14ac:dyDescent="0.35">
      <c r="AH3356" s="16" t="str">
        <f>IF(AND(B3356="Premier League",E3356="Live"),_xlfn.XLOOKUP(_xlfn.TEXTJOIN(" vs ",,C3356:D3356),Calendar!G:G,Calendar!B:B),IF(AND(B3356="Premier League",E3356="Highlights"),_xlfn.XLOOKUP(H3356,Calendar!O:O,Calendar!N:N,,-1),""))</f>
        <v/>
      </c>
      <c r="AI3356" s="61" t="str">
        <f>IF(AND(AH3356&lt;&gt;"",E3356="Live"),_xlfn.XLOOKUP(_xlfn.TEXTJOIN(" vs ",,C3356:D3356),Calendar!G:G,Calendar!K:K),"")</f>
        <v/>
      </c>
      <c r="AJ3356" s="61" t="str">
        <f>IF(AND(K3356&lt;&gt;"Match of the Day",K3356&lt;&gt;"Match of the Day 2",K3356&lt;&gt;"Match of the Day Repeat"),"",1+MAX($AJ$10:AJ3355))</f>
        <v/>
      </c>
    </row>
    <row r="3357" spans="34:36" x14ac:dyDescent="0.35">
      <c r="AH3357" s="16" t="str">
        <f>IF(AND(B3357="Premier League",E3357="Live"),_xlfn.XLOOKUP(_xlfn.TEXTJOIN(" vs ",,C3357:D3357),Calendar!G:G,Calendar!B:B),IF(AND(B3357="Premier League",E3357="Highlights"),_xlfn.XLOOKUP(H3357,Calendar!O:O,Calendar!N:N,,-1),""))</f>
        <v/>
      </c>
      <c r="AI3357" s="61" t="str">
        <f>IF(AND(AH3357&lt;&gt;"",E3357="Live"),_xlfn.XLOOKUP(_xlfn.TEXTJOIN(" vs ",,C3357:D3357),Calendar!G:G,Calendar!K:K),"")</f>
        <v/>
      </c>
      <c r="AJ3357" s="61" t="str">
        <f>IF(AND(K3357&lt;&gt;"Match of the Day",K3357&lt;&gt;"Match of the Day 2",K3357&lt;&gt;"Match of the Day Repeat"),"",1+MAX($AJ$10:AJ3356))</f>
        <v/>
      </c>
    </row>
    <row r="3358" spans="34:36" x14ac:dyDescent="0.35">
      <c r="AH3358" s="16" t="str">
        <f>IF(AND(B3358="Premier League",E3358="Live"),_xlfn.XLOOKUP(_xlfn.TEXTJOIN(" vs ",,C3358:D3358),Calendar!G:G,Calendar!B:B),IF(AND(B3358="Premier League",E3358="Highlights"),_xlfn.XLOOKUP(H3358,Calendar!O:O,Calendar!N:N,,-1),""))</f>
        <v/>
      </c>
      <c r="AI3358" s="61" t="str">
        <f>IF(AND(AH3358&lt;&gt;"",E3358="Live"),_xlfn.XLOOKUP(_xlfn.TEXTJOIN(" vs ",,C3358:D3358),Calendar!G:G,Calendar!K:K),"")</f>
        <v/>
      </c>
      <c r="AJ3358" s="61" t="str">
        <f>IF(AND(K3358&lt;&gt;"Match of the Day",K3358&lt;&gt;"Match of the Day 2",K3358&lt;&gt;"Match of the Day Repeat"),"",1+MAX($AJ$10:AJ3357))</f>
        <v/>
      </c>
    </row>
    <row r="3359" spans="34:36" x14ac:dyDescent="0.35">
      <c r="AH3359" s="16" t="str">
        <f>IF(AND(B3359="Premier League",E3359="Live"),_xlfn.XLOOKUP(_xlfn.TEXTJOIN(" vs ",,C3359:D3359),Calendar!G:G,Calendar!B:B),IF(AND(B3359="Premier League",E3359="Highlights"),_xlfn.XLOOKUP(H3359,Calendar!O:O,Calendar!N:N,,-1),""))</f>
        <v/>
      </c>
      <c r="AI3359" s="61" t="str">
        <f>IF(AND(AH3359&lt;&gt;"",E3359="Live"),_xlfn.XLOOKUP(_xlfn.TEXTJOIN(" vs ",,C3359:D3359),Calendar!G:G,Calendar!K:K),"")</f>
        <v/>
      </c>
      <c r="AJ3359" s="61" t="str">
        <f>IF(AND(K3359&lt;&gt;"Match of the Day",K3359&lt;&gt;"Match of the Day 2",K3359&lt;&gt;"Match of the Day Repeat"),"",1+MAX($AJ$10:AJ3358))</f>
        <v/>
      </c>
    </row>
    <row r="3360" spans="34:36" x14ac:dyDescent="0.35">
      <c r="AH3360" s="16" t="str">
        <f>IF(AND(B3360="Premier League",E3360="Live"),_xlfn.XLOOKUP(_xlfn.TEXTJOIN(" vs ",,C3360:D3360),Calendar!G:G,Calendar!B:B),IF(AND(B3360="Premier League",E3360="Highlights"),_xlfn.XLOOKUP(H3360,Calendar!O:O,Calendar!N:N,,-1),""))</f>
        <v/>
      </c>
      <c r="AI3360" s="61" t="str">
        <f>IF(AND(AH3360&lt;&gt;"",E3360="Live"),_xlfn.XLOOKUP(_xlfn.TEXTJOIN(" vs ",,C3360:D3360),Calendar!G:G,Calendar!K:K),"")</f>
        <v/>
      </c>
      <c r="AJ3360" s="61" t="str">
        <f>IF(AND(K3360&lt;&gt;"Match of the Day",K3360&lt;&gt;"Match of the Day 2",K3360&lt;&gt;"Match of the Day Repeat"),"",1+MAX($AJ$10:AJ3359))</f>
        <v/>
      </c>
    </row>
    <row r="3361" spans="34:36" x14ac:dyDescent="0.35">
      <c r="AH3361" s="16" t="str">
        <f>IF(AND(B3361="Premier League",E3361="Live"),_xlfn.XLOOKUP(_xlfn.TEXTJOIN(" vs ",,C3361:D3361),Calendar!G:G,Calendar!B:B),IF(AND(B3361="Premier League",E3361="Highlights"),_xlfn.XLOOKUP(H3361,Calendar!O:O,Calendar!N:N,,-1),""))</f>
        <v/>
      </c>
      <c r="AI3361" s="61" t="str">
        <f>IF(AND(AH3361&lt;&gt;"",E3361="Live"),_xlfn.XLOOKUP(_xlfn.TEXTJOIN(" vs ",,C3361:D3361),Calendar!G:G,Calendar!K:K),"")</f>
        <v/>
      </c>
      <c r="AJ3361" s="61" t="str">
        <f>IF(AND(K3361&lt;&gt;"Match of the Day",K3361&lt;&gt;"Match of the Day 2",K3361&lt;&gt;"Match of the Day Repeat"),"",1+MAX($AJ$10:AJ3360))</f>
        <v/>
      </c>
    </row>
    <row r="3362" spans="34:36" x14ac:dyDescent="0.35">
      <c r="AH3362" s="16" t="str">
        <f>IF(AND(B3362="Premier League",E3362="Live"),_xlfn.XLOOKUP(_xlfn.TEXTJOIN(" vs ",,C3362:D3362),Calendar!G:G,Calendar!B:B),IF(AND(B3362="Premier League",E3362="Highlights"),_xlfn.XLOOKUP(H3362,Calendar!O:O,Calendar!N:N,,-1),""))</f>
        <v/>
      </c>
      <c r="AI3362" s="61" t="str">
        <f>IF(AND(AH3362&lt;&gt;"",E3362="Live"),_xlfn.XLOOKUP(_xlfn.TEXTJOIN(" vs ",,C3362:D3362),Calendar!G:G,Calendar!K:K),"")</f>
        <v/>
      </c>
      <c r="AJ3362" s="61" t="str">
        <f>IF(AND(K3362&lt;&gt;"Match of the Day",K3362&lt;&gt;"Match of the Day 2",K3362&lt;&gt;"Match of the Day Repeat"),"",1+MAX($AJ$10:AJ3361))</f>
        <v/>
      </c>
    </row>
    <row r="3363" spans="34:36" x14ac:dyDescent="0.35">
      <c r="AH3363" s="16" t="str">
        <f>IF(AND(B3363="Premier League",E3363="Live"),_xlfn.XLOOKUP(_xlfn.TEXTJOIN(" vs ",,C3363:D3363),Calendar!G:G,Calendar!B:B),IF(AND(B3363="Premier League",E3363="Highlights"),_xlfn.XLOOKUP(H3363,Calendar!O:O,Calendar!N:N,,-1),""))</f>
        <v/>
      </c>
      <c r="AI3363" s="61" t="str">
        <f>IF(AND(AH3363&lt;&gt;"",E3363="Live"),_xlfn.XLOOKUP(_xlfn.TEXTJOIN(" vs ",,C3363:D3363),Calendar!G:G,Calendar!K:K),"")</f>
        <v/>
      </c>
      <c r="AJ3363" s="61" t="str">
        <f>IF(AND(K3363&lt;&gt;"Match of the Day",K3363&lt;&gt;"Match of the Day 2",K3363&lt;&gt;"Match of the Day Repeat"),"",1+MAX($AJ$10:AJ3362))</f>
        <v/>
      </c>
    </row>
    <row r="3364" spans="34:36" x14ac:dyDescent="0.35">
      <c r="AH3364" s="16" t="str">
        <f>IF(AND(B3364="Premier League",E3364="Live"),_xlfn.XLOOKUP(_xlfn.TEXTJOIN(" vs ",,C3364:D3364),Calendar!G:G,Calendar!B:B),IF(AND(B3364="Premier League",E3364="Highlights"),_xlfn.XLOOKUP(H3364,Calendar!O:O,Calendar!N:N,,-1),""))</f>
        <v/>
      </c>
      <c r="AI3364" s="61" t="str">
        <f>IF(AND(AH3364&lt;&gt;"",E3364="Live"),_xlfn.XLOOKUP(_xlfn.TEXTJOIN(" vs ",,C3364:D3364),Calendar!G:G,Calendar!K:K),"")</f>
        <v/>
      </c>
      <c r="AJ3364" s="61" t="str">
        <f>IF(AND(K3364&lt;&gt;"Match of the Day",K3364&lt;&gt;"Match of the Day 2",K3364&lt;&gt;"Match of the Day Repeat"),"",1+MAX($AJ$10:AJ3363))</f>
        <v/>
      </c>
    </row>
    <row r="3365" spans="34:36" x14ac:dyDescent="0.35">
      <c r="AH3365" s="16" t="str">
        <f>IF(AND(B3365="Premier League",E3365="Live"),_xlfn.XLOOKUP(_xlfn.TEXTJOIN(" vs ",,C3365:D3365),Calendar!G:G,Calendar!B:B),IF(AND(B3365="Premier League",E3365="Highlights"),_xlfn.XLOOKUP(H3365,Calendar!O:O,Calendar!N:N,,-1),""))</f>
        <v/>
      </c>
      <c r="AI3365" s="61" t="str">
        <f>IF(AND(AH3365&lt;&gt;"",E3365="Live"),_xlfn.XLOOKUP(_xlfn.TEXTJOIN(" vs ",,C3365:D3365),Calendar!G:G,Calendar!K:K),"")</f>
        <v/>
      </c>
      <c r="AJ3365" s="61" t="str">
        <f>IF(AND(K3365&lt;&gt;"Match of the Day",K3365&lt;&gt;"Match of the Day 2",K3365&lt;&gt;"Match of the Day Repeat"),"",1+MAX($AJ$10:AJ3364))</f>
        <v/>
      </c>
    </row>
    <row r="3366" spans="34:36" x14ac:dyDescent="0.35">
      <c r="AH3366" s="16" t="str">
        <f>IF(AND(B3366="Premier League",E3366="Live"),_xlfn.XLOOKUP(_xlfn.TEXTJOIN(" vs ",,C3366:D3366),Calendar!G:G,Calendar!B:B),IF(AND(B3366="Premier League",E3366="Highlights"),_xlfn.XLOOKUP(H3366,Calendar!O:O,Calendar!N:N,,-1),""))</f>
        <v/>
      </c>
      <c r="AI3366" s="61" t="str">
        <f>IF(AND(AH3366&lt;&gt;"",E3366="Live"),_xlfn.XLOOKUP(_xlfn.TEXTJOIN(" vs ",,C3366:D3366),Calendar!G:G,Calendar!K:K),"")</f>
        <v/>
      </c>
      <c r="AJ3366" s="61" t="str">
        <f>IF(AND(K3366&lt;&gt;"Match of the Day",K3366&lt;&gt;"Match of the Day 2",K3366&lt;&gt;"Match of the Day Repeat"),"",1+MAX($AJ$10:AJ3365))</f>
        <v/>
      </c>
    </row>
    <row r="3367" spans="34:36" x14ac:dyDescent="0.35">
      <c r="AH3367" s="16" t="str">
        <f>IF(AND(B3367="Premier League",E3367="Live"),_xlfn.XLOOKUP(_xlfn.TEXTJOIN(" vs ",,C3367:D3367),Calendar!G:G,Calendar!B:B),IF(AND(B3367="Premier League",E3367="Highlights"),_xlfn.XLOOKUP(H3367,Calendar!O:O,Calendar!N:N,,-1),""))</f>
        <v/>
      </c>
      <c r="AI3367" s="61" t="str">
        <f>IF(AND(AH3367&lt;&gt;"",E3367="Live"),_xlfn.XLOOKUP(_xlfn.TEXTJOIN(" vs ",,C3367:D3367),Calendar!G:G,Calendar!K:K),"")</f>
        <v/>
      </c>
      <c r="AJ3367" s="61" t="str">
        <f>IF(AND(K3367&lt;&gt;"Match of the Day",K3367&lt;&gt;"Match of the Day 2",K3367&lt;&gt;"Match of the Day Repeat"),"",1+MAX($AJ$10:AJ3366))</f>
        <v/>
      </c>
    </row>
    <row r="3368" spans="34:36" x14ac:dyDescent="0.35">
      <c r="AH3368" s="16" t="str">
        <f>IF(AND(B3368="Premier League",E3368="Live"),_xlfn.XLOOKUP(_xlfn.TEXTJOIN(" vs ",,C3368:D3368),Calendar!G:G,Calendar!B:B),IF(AND(B3368="Premier League",E3368="Highlights"),_xlfn.XLOOKUP(H3368,Calendar!O:O,Calendar!N:N,,-1),""))</f>
        <v/>
      </c>
      <c r="AI3368" s="61" t="str">
        <f>IF(AND(AH3368&lt;&gt;"",E3368="Live"),_xlfn.XLOOKUP(_xlfn.TEXTJOIN(" vs ",,C3368:D3368),Calendar!G:G,Calendar!K:K),"")</f>
        <v/>
      </c>
      <c r="AJ3368" s="61" t="str">
        <f>IF(AND(K3368&lt;&gt;"Match of the Day",K3368&lt;&gt;"Match of the Day 2",K3368&lt;&gt;"Match of the Day Repeat"),"",1+MAX($AJ$10:AJ3367))</f>
        <v/>
      </c>
    </row>
    <row r="3369" spans="34:36" x14ac:dyDescent="0.35">
      <c r="AH3369" s="16" t="str">
        <f>IF(AND(B3369="Premier League",E3369="Live"),_xlfn.XLOOKUP(_xlfn.TEXTJOIN(" vs ",,C3369:D3369),Calendar!G:G,Calendar!B:B),IF(AND(B3369="Premier League",E3369="Highlights"),_xlfn.XLOOKUP(H3369,Calendar!O:O,Calendar!N:N,,-1),""))</f>
        <v/>
      </c>
      <c r="AI3369" s="61" t="str">
        <f>IF(AND(AH3369&lt;&gt;"",E3369="Live"),_xlfn.XLOOKUP(_xlfn.TEXTJOIN(" vs ",,C3369:D3369),Calendar!G:G,Calendar!K:K),"")</f>
        <v/>
      </c>
      <c r="AJ3369" s="61" t="str">
        <f>IF(AND(K3369&lt;&gt;"Match of the Day",K3369&lt;&gt;"Match of the Day 2",K3369&lt;&gt;"Match of the Day Repeat"),"",1+MAX($AJ$10:AJ3368))</f>
        <v/>
      </c>
    </row>
    <row r="3370" spans="34:36" x14ac:dyDescent="0.35">
      <c r="AH3370" s="16" t="str">
        <f>IF(AND(B3370="Premier League",E3370="Live"),_xlfn.XLOOKUP(_xlfn.TEXTJOIN(" vs ",,C3370:D3370),Calendar!G:G,Calendar!B:B),IF(AND(B3370="Premier League",E3370="Highlights"),_xlfn.XLOOKUP(H3370,Calendar!O:O,Calendar!N:N,,-1),""))</f>
        <v/>
      </c>
      <c r="AI3370" s="61" t="str">
        <f>IF(AND(AH3370&lt;&gt;"",E3370="Live"),_xlfn.XLOOKUP(_xlfn.TEXTJOIN(" vs ",,C3370:D3370),Calendar!G:G,Calendar!K:K),"")</f>
        <v/>
      </c>
      <c r="AJ3370" s="61" t="str">
        <f>IF(AND(K3370&lt;&gt;"Match of the Day",K3370&lt;&gt;"Match of the Day 2",K3370&lt;&gt;"Match of the Day Repeat"),"",1+MAX($AJ$10:AJ3369))</f>
        <v/>
      </c>
    </row>
    <row r="3371" spans="34:36" x14ac:dyDescent="0.35">
      <c r="AH3371" s="16" t="str">
        <f>IF(AND(B3371="Premier League",E3371="Live"),_xlfn.XLOOKUP(_xlfn.TEXTJOIN(" vs ",,C3371:D3371),Calendar!G:G,Calendar!B:B),IF(AND(B3371="Premier League",E3371="Highlights"),_xlfn.XLOOKUP(H3371,Calendar!O:O,Calendar!N:N,,-1),""))</f>
        <v/>
      </c>
      <c r="AI3371" s="61" t="str">
        <f>IF(AND(AH3371&lt;&gt;"",E3371="Live"),_xlfn.XLOOKUP(_xlfn.TEXTJOIN(" vs ",,C3371:D3371),Calendar!G:G,Calendar!K:K),"")</f>
        <v/>
      </c>
      <c r="AJ3371" s="61" t="str">
        <f>IF(AND(K3371&lt;&gt;"Match of the Day",K3371&lt;&gt;"Match of the Day 2",K3371&lt;&gt;"Match of the Day Repeat"),"",1+MAX($AJ$10:AJ3370))</f>
        <v/>
      </c>
    </row>
    <row r="3372" spans="34:36" x14ac:dyDescent="0.35">
      <c r="AH3372" s="16" t="str">
        <f>IF(AND(B3372="Premier League",E3372="Live"),_xlfn.XLOOKUP(_xlfn.TEXTJOIN(" vs ",,C3372:D3372),Calendar!G:G,Calendar!B:B),IF(AND(B3372="Premier League",E3372="Highlights"),_xlfn.XLOOKUP(H3372,Calendar!O:O,Calendar!N:N,,-1),""))</f>
        <v/>
      </c>
      <c r="AI3372" s="61" t="str">
        <f>IF(AND(AH3372&lt;&gt;"",E3372="Live"),_xlfn.XLOOKUP(_xlfn.TEXTJOIN(" vs ",,C3372:D3372),Calendar!G:G,Calendar!K:K),"")</f>
        <v/>
      </c>
      <c r="AJ3372" s="61" t="str">
        <f>IF(AND(K3372&lt;&gt;"Match of the Day",K3372&lt;&gt;"Match of the Day 2",K3372&lt;&gt;"Match of the Day Repeat"),"",1+MAX($AJ$10:AJ3371))</f>
        <v/>
      </c>
    </row>
    <row r="3373" spans="34:36" x14ac:dyDescent="0.35">
      <c r="AH3373" s="16" t="str">
        <f>IF(AND(B3373="Premier League",E3373="Live"),_xlfn.XLOOKUP(_xlfn.TEXTJOIN(" vs ",,C3373:D3373),Calendar!G:G,Calendar!B:B),IF(AND(B3373="Premier League",E3373="Highlights"),_xlfn.XLOOKUP(H3373,Calendar!O:O,Calendar!N:N,,-1),""))</f>
        <v/>
      </c>
      <c r="AI3373" s="61" t="str">
        <f>IF(AND(AH3373&lt;&gt;"",E3373="Live"),_xlfn.XLOOKUP(_xlfn.TEXTJOIN(" vs ",,C3373:D3373),Calendar!G:G,Calendar!K:K),"")</f>
        <v/>
      </c>
      <c r="AJ3373" s="61" t="str">
        <f>IF(AND(K3373&lt;&gt;"Match of the Day",K3373&lt;&gt;"Match of the Day 2",K3373&lt;&gt;"Match of the Day Repeat"),"",1+MAX($AJ$10:AJ3372))</f>
        <v/>
      </c>
    </row>
    <row r="3374" spans="34:36" x14ac:dyDescent="0.35">
      <c r="AH3374" s="16" t="str">
        <f>IF(AND(B3374="Premier League",E3374="Live"),_xlfn.XLOOKUP(_xlfn.TEXTJOIN(" vs ",,C3374:D3374),Calendar!G:G,Calendar!B:B),IF(AND(B3374="Premier League",E3374="Highlights"),_xlfn.XLOOKUP(H3374,Calendar!O:O,Calendar!N:N,,-1),""))</f>
        <v/>
      </c>
      <c r="AI3374" s="61" t="str">
        <f>IF(AND(AH3374&lt;&gt;"",E3374="Live"),_xlfn.XLOOKUP(_xlfn.TEXTJOIN(" vs ",,C3374:D3374),Calendar!G:G,Calendar!K:K),"")</f>
        <v/>
      </c>
      <c r="AJ3374" s="61" t="str">
        <f>IF(AND(K3374&lt;&gt;"Match of the Day",K3374&lt;&gt;"Match of the Day 2",K3374&lt;&gt;"Match of the Day Repeat"),"",1+MAX($AJ$10:AJ3373))</f>
        <v/>
      </c>
    </row>
    <row r="3375" spans="34:36" x14ac:dyDescent="0.35">
      <c r="AH3375" s="16" t="str">
        <f>IF(AND(B3375="Premier League",E3375="Live"),_xlfn.XLOOKUP(_xlfn.TEXTJOIN(" vs ",,C3375:D3375),Calendar!G:G,Calendar!B:B),IF(AND(B3375="Premier League",E3375="Highlights"),_xlfn.XLOOKUP(H3375,Calendar!O:O,Calendar!N:N,,-1),""))</f>
        <v/>
      </c>
      <c r="AI3375" s="61" t="str">
        <f>IF(AND(AH3375&lt;&gt;"",E3375="Live"),_xlfn.XLOOKUP(_xlfn.TEXTJOIN(" vs ",,C3375:D3375),Calendar!G:G,Calendar!K:K),"")</f>
        <v/>
      </c>
      <c r="AJ3375" s="61" t="str">
        <f>IF(AND(K3375&lt;&gt;"Match of the Day",K3375&lt;&gt;"Match of the Day 2",K3375&lt;&gt;"Match of the Day Repeat"),"",1+MAX($AJ$10:AJ3374))</f>
        <v/>
      </c>
    </row>
    <row r="3376" spans="34:36" x14ac:dyDescent="0.35">
      <c r="AH3376" s="16" t="str">
        <f>IF(AND(B3376="Premier League",E3376="Live"),_xlfn.XLOOKUP(_xlfn.TEXTJOIN(" vs ",,C3376:D3376),Calendar!G:G,Calendar!B:B),IF(AND(B3376="Premier League",E3376="Highlights"),_xlfn.XLOOKUP(H3376,Calendar!O:O,Calendar!N:N,,-1),""))</f>
        <v/>
      </c>
      <c r="AI3376" s="61" t="str">
        <f>IF(AND(AH3376&lt;&gt;"",E3376="Live"),_xlfn.XLOOKUP(_xlfn.TEXTJOIN(" vs ",,C3376:D3376),Calendar!G:G,Calendar!K:K),"")</f>
        <v/>
      </c>
      <c r="AJ3376" s="61" t="str">
        <f>IF(AND(K3376&lt;&gt;"Match of the Day",K3376&lt;&gt;"Match of the Day 2",K3376&lt;&gt;"Match of the Day Repeat"),"",1+MAX($AJ$10:AJ3375))</f>
        <v/>
      </c>
    </row>
    <row r="3377" spans="34:36" x14ac:dyDescent="0.35">
      <c r="AH3377" s="16" t="str">
        <f>IF(AND(B3377="Premier League",E3377="Live"),_xlfn.XLOOKUP(_xlfn.TEXTJOIN(" vs ",,C3377:D3377),Calendar!G:G,Calendar!B:B),IF(AND(B3377="Premier League",E3377="Highlights"),_xlfn.XLOOKUP(H3377,Calendar!O:O,Calendar!N:N,,-1),""))</f>
        <v/>
      </c>
      <c r="AI3377" s="61" t="str">
        <f>IF(AND(AH3377&lt;&gt;"",E3377="Live"),_xlfn.XLOOKUP(_xlfn.TEXTJOIN(" vs ",,C3377:D3377),Calendar!G:G,Calendar!K:K),"")</f>
        <v/>
      </c>
      <c r="AJ3377" s="61" t="str">
        <f>IF(AND(K3377&lt;&gt;"Match of the Day",K3377&lt;&gt;"Match of the Day 2",K3377&lt;&gt;"Match of the Day Repeat"),"",1+MAX($AJ$10:AJ3376))</f>
        <v/>
      </c>
    </row>
    <row r="3378" spans="34:36" x14ac:dyDescent="0.35">
      <c r="AH3378" s="16" t="str">
        <f>IF(AND(B3378="Premier League",E3378="Live"),_xlfn.XLOOKUP(_xlfn.TEXTJOIN(" vs ",,C3378:D3378),Calendar!G:G,Calendar!B:B),IF(AND(B3378="Premier League",E3378="Highlights"),_xlfn.XLOOKUP(H3378,Calendar!O:O,Calendar!N:N,,-1),""))</f>
        <v/>
      </c>
      <c r="AI3378" s="61" t="str">
        <f>IF(AND(AH3378&lt;&gt;"",E3378="Live"),_xlfn.XLOOKUP(_xlfn.TEXTJOIN(" vs ",,C3378:D3378),Calendar!G:G,Calendar!K:K),"")</f>
        <v/>
      </c>
      <c r="AJ3378" s="61" t="str">
        <f>IF(AND(K3378&lt;&gt;"Match of the Day",K3378&lt;&gt;"Match of the Day 2",K3378&lt;&gt;"Match of the Day Repeat"),"",1+MAX($AJ$10:AJ3377))</f>
        <v/>
      </c>
    </row>
    <row r="3379" spans="34:36" x14ac:dyDescent="0.35">
      <c r="AH3379" s="16" t="str">
        <f>IF(AND(B3379="Premier League",E3379="Live"),_xlfn.XLOOKUP(_xlfn.TEXTJOIN(" vs ",,C3379:D3379),Calendar!G:G,Calendar!B:B),IF(AND(B3379="Premier League",E3379="Highlights"),_xlfn.XLOOKUP(H3379,Calendar!O:O,Calendar!N:N,,-1),""))</f>
        <v/>
      </c>
      <c r="AI3379" s="61" t="str">
        <f>IF(AND(AH3379&lt;&gt;"",E3379="Live"),_xlfn.XLOOKUP(_xlfn.TEXTJOIN(" vs ",,C3379:D3379),Calendar!G:G,Calendar!K:K),"")</f>
        <v/>
      </c>
      <c r="AJ3379" s="61" t="str">
        <f>IF(AND(K3379&lt;&gt;"Match of the Day",K3379&lt;&gt;"Match of the Day 2",K3379&lt;&gt;"Match of the Day Repeat"),"",1+MAX($AJ$10:AJ3378))</f>
        <v/>
      </c>
    </row>
    <row r="3380" spans="34:36" x14ac:dyDescent="0.35">
      <c r="AH3380" s="16" t="str">
        <f>IF(AND(B3380="Premier League",E3380="Live"),_xlfn.XLOOKUP(_xlfn.TEXTJOIN(" vs ",,C3380:D3380),Calendar!G:G,Calendar!B:B),IF(AND(B3380="Premier League",E3380="Highlights"),_xlfn.XLOOKUP(H3380,Calendar!O:O,Calendar!N:N,,-1),""))</f>
        <v/>
      </c>
      <c r="AI3380" s="61" t="str">
        <f>IF(AND(AH3380&lt;&gt;"",E3380="Live"),_xlfn.XLOOKUP(_xlfn.TEXTJOIN(" vs ",,C3380:D3380),Calendar!G:G,Calendar!K:K),"")</f>
        <v/>
      </c>
      <c r="AJ3380" s="61" t="str">
        <f>IF(AND(K3380&lt;&gt;"Match of the Day",K3380&lt;&gt;"Match of the Day 2",K3380&lt;&gt;"Match of the Day Repeat"),"",1+MAX($AJ$10:AJ3379))</f>
        <v/>
      </c>
    </row>
    <row r="3381" spans="34:36" x14ac:dyDescent="0.35">
      <c r="AH3381" s="16" t="str">
        <f>IF(AND(B3381="Premier League",E3381="Live"),_xlfn.XLOOKUP(_xlfn.TEXTJOIN(" vs ",,C3381:D3381),Calendar!G:G,Calendar!B:B),IF(AND(B3381="Premier League",E3381="Highlights"),_xlfn.XLOOKUP(H3381,Calendar!O:O,Calendar!N:N,,-1),""))</f>
        <v/>
      </c>
      <c r="AI3381" s="61" t="str">
        <f>IF(AND(AH3381&lt;&gt;"",E3381="Live"),_xlfn.XLOOKUP(_xlfn.TEXTJOIN(" vs ",,C3381:D3381),Calendar!G:G,Calendar!K:K),"")</f>
        <v/>
      </c>
      <c r="AJ3381" s="61" t="str">
        <f>IF(AND(K3381&lt;&gt;"Match of the Day",K3381&lt;&gt;"Match of the Day 2",K3381&lt;&gt;"Match of the Day Repeat"),"",1+MAX($AJ$10:AJ3380))</f>
        <v/>
      </c>
    </row>
    <row r="3382" spans="34:36" x14ac:dyDescent="0.35">
      <c r="AH3382" s="16" t="str">
        <f>IF(AND(B3382="Premier League",E3382="Live"),_xlfn.XLOOKUP(_xlfn.TEXTJOIN(" vs ",,C3382:D3382),Calendar!G:G,Calendar!B:B),IF(AND(B3382="Premier League",E3382="Highlights"),_xlfn.XLOOKUP(H3382,Calendar!O:O,Calendar!N:N,,-1),""))</f>
        <v/>
      </c>
      <c r="AI3382" s="61" t="str">
        <f>IF(AND(AH3382&lt;&gt;"",E3382="Live"),_xlfn.XLOOKUP(_xlfn.TEXTJOIN(" vs ",,C3382:D3382),Calendar!G:G,Calendar!K:K),"")</f>
        <v/>
      </c>
      <c r="AJ3382" s="61" t="str">
        <f>IF(AND(K3382&lt;&gt;"Match of the Day",K3382&lt;&gt;"Match of the Day 2",K3382&lt;&gt;"Match of the Day Repeat"),"",1+MAX($AJ$10:AJ3381))</f>
        <v/>
      </c>
    </row>
    <row r="3383" spans="34:36" x14ac:dyDescent="0.35">
      <c r="AH3383" s="16" t="str">
        <f>IF(AND(B3383="Premier League",E3383="Live"),_xlfn.XLOOKUP(_xlfn.TEXTJOIN(" vs ",,C3383:D3383),Calendar!G:G,Calendar!B:B),IF(AND(B3383="Premier League",E3383="Highlights"),_xlfn.XLOOKUP(H3383,Calendar!O:O,Calendar!N:N,,-1),""))</f>
        <v/>
      </c>
      <c r="AI3383" s="61" t="str">
        <f>IF(AND(AH3383&lt;&gt;"",E3383="Live"),_xlfn.XLOOKUP(_xlfn.TEXTJOIN(" vs ",,C3383:D3383),Calendar!G:G,Calendar!K:K),"")</f>
        <v/>
      </c>
      <c r="AJ3383" s="61" t="str">
        <f>IF(AND(K3383&lt;&gt;"Match of the Day",K3383&lt;&gt;"Match of the Day 2",K3383&lt;&gt;"Match of the Day Repeat"),"",1+MAX($AJ$10:AJ3382))</f>
        <v/>
      </c>
    </row>
    <row r="3384" spans="34:36" x14ac:dyDescent="0.35">
      <c r="AH3384" s="16" t="str">
        <f>IF(AND(B3384="Premier League",E3384="Live"),_xlfn.XLOOKUP(_xlfn.TEXTJOIN(" vs ",,C3384:D3384),Calendar!G:G,Calendar!B:B),IF(AND(B3384="Premier League",E3384="Highlights"),_xlfn.XLOOKUP(H3384,Calendar!O:O,Calendar!N:N,,-1),""))</f>
        <v/>
      </c>
      <c r="AI3384" s="61" t="str">
        <f>IF(AND(AH3384&lt;&gt;"",E3384="Live"),_xlfn.XLOOKUP(_xlfn.TEXTJOIN(" vs ",,C3384:D3384),Calendar!G:G,Calendar!K:K),"")</f>
        <v/>
      </c>
      <c r="AJ3384" s="61" t="str">
        <f>IF(AND(K3384&lt;&gt;"Match of the Day",K3384&lt;&gt;"Match of the Day 2",K3384&lt;&gt;"Match of the Day Repeat"),"",1+MAX($AJ$10:AJ3383))</f>
        <v/>
      </c>
    </row>
    <row r="3385" spans="34:36" x14ac:dyDescent="0.35">
      <c r="AH3385" s="16" t="str">
        <f>IF(AND(B3385="Premier League",E3385="Live"),_xlfn.XLOOKUP(_xlfn.TEXTJOIN(" vs ",,C3385:D3385),Calendar!G:G,Calendar!B:B),IF(AND(B3385="Premier League",E3385="Highlights"),_xlfn.XLOOKUP(H3385,Calendar!O:O,Calendar!N:N,,-1),""))</f>
        <v/>
      </c>
      <c r="AI3385" s="61" t="str">
        <f>IF(AND(AH3385&lt;&gt;"",E3385="Live"),_xlfn.XLOOKUP(_xlfn.TEXTJOIN(" vs ",,C3385:D3385),Calendar!G:G,Calendar!K:K),"")</f>
        <v/>
      </c>
      <c r="AJ3385" s="61" t="str">
        <f>IF(AND(K3385&lt;&gt;"Match of the Day",K3385&lt;&gt;"Match of the Day 2",K3385&lt;&gt;"Match of the Day Repeat"),"",1+MAX($AJ$10:AJ3384))</f>
        <v/>
      </c>
    </row>
    <row r="3386" spans="34:36" x14ac:dyDescent="0.35">
      <c r="AH3386" s="16" t="str">
        <f>IF(AND(B3386="Premier League",E3386="Live"),_xlfn.XLOOKUP(_xlfn.TEXTJOIN(" vs ",,C3386:D3386),Calendar!G:G,Calendar!B:B),IF(AND(B3386="Premier League",E3386="Highlights"),_xlfn.XLOOKUP(H3386,Calendar!O:O,Calendar!N:N,,-1),""))</f>
        <v/>
      </c>
      <c r="AI3386" s="61" t="str">
        <f>IF(AND(AH3386&lt;&gt;"",E3386="Live"),_xlfn.XLOOKUP(_xlfn.TEXTJOIN(" vs ",,C3386:D3386),Calendar!G:G,Calendar!K:K),"")</f>
        <v/>
      </c>
      <c r="AJ3386" s="61" t="str">
        <f>IF(AND(K3386&lt;&gt;"Match of the Day",K3386&lt;&gt;"Match of the Day 2",K3386&lt;&gt;"Match of the Day Repeat"),"",1+MAX($AJ$10:AJ3385))</f>
        <v/>
      </c>
    </row>
    <row r="3387" spans="34:36" x14ac:dyDescent="0.35">
      <c r="AH3387" s="16" t="str">
        <f>IF(AND(B3387="Premier League",E3387="Live"),_xlfn.XLOOKUP(_xlfn.TEXTJOIN(" vs ",,C3387:D3387),Calendar!G:G,Calendar!B:B),IF(AND(B3387="Premier League",E3387="Highlights"),_xlfn.XLOOKUP(H3387,Calendar!O:O,Calendar!N:N,,-1),""))</f>
        <v/>
      </c>
      <c r="AI3387" s="61" t="str">
        <f>IF(AND(AH3387&lt;&gt;"",E3387="Live"),_xlfn.XLOOKUP(_xlfn.TEXTJOIN(" vs ",,C3387:D3387),Calendar!G:G,Calendar!K:K),"")</f>
        <v/>
      </c>
      <c r="AJ3387" s="61" t="str">
        <f>IF(AND(K3387&lt;&gt;"Match of the Day",K3387&lt;&gt;"Match of the Day 2",K3387&lt;&gt;"Match of the Day Repeat"),"",1+MAX($AJ$10:AJ3386))</f>
        <v/>
      </c>
    </row>
    <row r="3388" spans="34:36" x14ac:dyDescent="0.35">
      <c r="AH3388" s="16" t="str">
        <f>IF(AND(B3388="Premier League",E3388="Live"),_xlfn.XLOOKUP(_xlfn.TEXTJOIN(" vs ",,C3388:D3388),Calendar!G:G,Calendar!B:B),IF(AND(B3388="Premier League",E3388="Highlights"),_xlfn.XLOOKUP(H3388,Calendar!O:O,Calendar!N:N,,-1),""))</f>
        <v/>
      </c>
      <c r="AI3388" s="61" t="str">
        <f>IF(AND(AH3388&lt;&gt;"",E3388="Live"),_xlfn.XLOOKUP(_xlfn.TEXTJOIN(" vs ",,C3388:D3388),Calendar!G:G,Calendar!K:K),"")</f>
        <v/>
      </c>
      <c r="AJ3388" s="61" t="str">
        <f>IF(AND(K3388&lt;&gt;"Match of the Day",K3388&lt;&gt;"Match of the Day 2",K3388&lt;&gt;"Match of the Day Repeat"),"",1+MAX($AJ$10:AJ3387))</f>
        <v/>
      </c>
    </row>
    <row r="3389" spans="34:36" x14ac:dyDescent="0.35">
      <c r="AH3389" s="16" t="str">
        <f>IF(AND(B3389="Premier League",E3389="Live"),_xlfn.XLOOKUP(_xlfn.TEXTJOIN(" vs ",,C3389:D3389),Calendar!G:G,Calendar!B:B),IF(AND(B3389="Premier League",E3389="Highlights"),_xlfn.XLOOKUP(H3389,Calendar!O:O,Calendar!N:N,,-1),""))</f>
        <v/>
      </c>
      <c r="AI3389" s="61" t="str">
        <f>IF(AND(AH3389&lt;&gt;"",E3389="Live"),_xlfn.XLOOKUP(_xlfn.TEXTJOIN(" vs ",,C3389:D3389),Calendar!G:G,Calendar!K:K),"")</f>
        <v/>
      </c>
      <c r="AJ3389" s="61" t="str">
        <f>IF(AND(K3389&lt;&gt;"Match of the Day",K3389&lt;&gt;"Match of the Day 2",K3389&lt;&gt;"Match of the Day Repeat"),"",1+MAX($AJ$10:AJ3388))</f>
        <v/>
      </c>
    </row>
    <row r="3390" spans="34:36" x14ac:dyDescent="0.35">
      <c r="AH3390" s="16" t="str">
        <f>IF(AND(B3390="Premier League",E3390="Live"),_xlfn.XLOOKUP(_xlfn.TEXTJOIN(" vs ",,C3390:D3390),Calendar!G:G,Calendar!B:B),IF(AND(B3390="Premier League",E3390="Highlights"),_xlfn.XLOOKUP(H3390,Calendar!O:O,Calendar!N:N,,-1),""))</f>
        <v/>
      </c>
      <c r="AI3390" s="61" t="str">
        <f>IF(AND(AH3390&lt;&gt;"",E3390="Live"),_xlfn.XLOOKUP(_xlfn.TEXTJOIN(" vs ",,C3390:D3390),Calendar!G:G,Calendar!K:K),"")</f>
        <v/>
      </c>
      <c r="AJ3390" s="61" t="str">
        <f>IF(AND(K3390&lt;&gt;"Match of the Day",K3390&lt;&gt;"Match of the Day 2",K3390&lt;&gt;"Match of the Day Repeat"),"",1+MAX($AJ$10:AJ3389))</f>
        <v/>
      </c>
    </row>
    <row r="3391" spans="34:36" x14ac:dyDescent="0.35">
      <c r="AH3391" s="16" t="str">
        <f>IF(AND(B3391="Premier League",E3391="Live"),_xlfn.XLOOKUP(_xlfn.TEXTJOIN(" vs ",,C3391:D3391),Calendar!G:G,Calendar!B:B),IF(AND(B3391="Premier League",E3391="Highlights"),_xlfn.XLOOKUP(H3391,Calendar!O:O,Calendar!N:N,,-1),""))</f>
        <v/>
      </c>
      <c r="AI3391" s="61" t="str">
        <f>IF(AND(AH3391&lt;&gt;"",E3391="Live"),_xlfn.XLOOKUP(_xlfn.TEXTJOIN(" vs ",,C3391:D3391),Calendar!G:G,Calendar!K:K),"")</f>
        <v/>
      </c>
      <c r="AJ3391" s="61" t="str">
        <f>IF(AND(K3391&lt;&gt;"Match of the Day",K3391&lt;&gt;"Match of the Day 2",K3391&lt;&gt;"Match of the Day Repeat"),"",1+MAX($AJ$10:AJ3390))</f>
        <v/>
      </c>
    </row>
    <row r="3392" spans="34:36" x14ac:dyDescent="0.35">
      <c r="AH3392" s="16" t="str">
        <f>IF(AND(B3392="Premier League",E3392="Live"),_xlfn.XLOOKUP(_xlfn.TEXTJOIN(" vs ",,C3392:D3392),Calendar!G:G,Calendar!B:B),IF(AND(B3392="Premier League",E3392="Highlights"),_xlfn.XLOOKUP(H3392,Calendar!O:O,Calendar!N:N,,-1),""))</f>
        <v/>
      </c>
      <c r="AI3392" s="61" t="str">
        <f>IF(AND(AH3392&lt;&gt;"",E3392="Live"),_xlfn.XLOOKUP(_xlfn.TEXTJOIN(" vs ",,C3392:D3392),Calendar!G:G,Calendar!K:K),"")</f>
        <v/>
      </c>
      <c r="AJ3392" s="61" t="str">
        <f>IF(AND(K3392&lt;&gt;"Match of the Day",K3392&lt;&gt;"Match of the Day 2",K3392&lt;&gt;"Match of the Day Repeat"),"",1+MAX($AJ$10:AJ3391))</f>
        <v/>
      </c>
    </row>
    <row r="3393" spans="34:36" x14ac:dyDescent="0.35">
      <c r="AH3393" s="16" t="str">
        <f>IF(AND(B3393="Premier League",E3393="Live"),_xlfn.XLOOKUP(_xlfn.TEXTJOIN(" vs ",,C3393:D3393),Calendar!G:G,Calendar!B:B),IF(AND(B3393="Premier League",E3393="Highlights"),_xlfn.XLOOKUP(H3393,Calendar!O:O,Calendar!N:N,,-1),""))</f>
        <v/>
      </c>
      <c r="AI3393" s="61" t="str">
        <f>IF(AND(AH3393&lt;&gt;"",E3393="Live"),_xlfn.XLOOKUP(_xlfn.TEXTJOIN(" vs ",,C3393:D3393),Calendar!G:G,Calendar!K:K),"")</f>
        <v/>
      </c>
      <c r="AJ3393" s="61" t="str">
        <f>IF(AND(K3393&lt;&gt;"Match of the Day",K3393&lt;&gt;"Match of the Day 2",K3393&lt;&gt;"Match of the Day Repeat"),"",1+MAX($AJ$10:AJ3392))</f>
        <v/>
      </c>
    </row>
    <row r="3394" spans="34:36" x14ac:dyDescent="0.35">
      <c r="AH3394" s="16" t="str">
        <f>IF(AND(B3394="Premier League",E3394="Live"),_xlfn.XLOOKUP(_xlfn.TEXTJOIN(" vs ",,C3394:D3394),Calendar!G:G,Calendar!B:B),IF(AND(B3394="Premier League",E3394="Highlights"),_xlfn.XLOOKUP(H3394,Calendar!O:O,Calendar!N:N,,-1),""))</f>
        <v/>
      </c>
      <c r="AI3394" s="61" t="str">
        <f>IF(AND(AH3394&lt;&gt;"",E3394="Live"),_xlfn.XLOOKUP(_xlfn.TEXTJOIN(" vs ",,C3394:D3394),Calendar!G:G,Calendar!K:K),"")</f>
        <v/>
      </c>
      <c r="AJ3394" s="61" t="str">
        <f>IF(AND(K3394&lt;&gt;"Match of the Day",K3394&lt;&gt;"Match of the Day 2",K3394&lt;&gt;"Match of the Day Repeat"),"",1+MAX($AJ$10:AJ3393))</f>
        <v/>
      </c>
    </row>
    <row r="3395" spans="34:36" x14ac:dyDescent="0.35">
      <c r="AH3395" s="16" t="str">
        <f>IF(AND(B3395="Premier League",E3395="Live"),_xlfn.XLOOKUP(_xlfn.TEXTJOIN(" vs ",,C3395:D3395),Calendar!G:G,Calendar!B:B),IF(AND(B3395="Premier League",E3395="Highlights"),_xlfn.XLOOKUP(H3395,Calendar!O:O,Calendar!N:N,,-1),""))</f>
        <v/>
      </c>
      <c r="AI3395" s="61" t="str">
        <f>IF(AND(AH3395&lt;&gt;"",E3395="Live"),_xlfn.XLOOKUP(_xlfn.TEXTJOIN(" vs ",,C3395:D3395),Calendar!G:G,Calendar!K:K),"")</f>
        <v/>
      </c>
      <c r="AJ3395" s="61" t="str">
        <f>IF(AND(K3395&lt;&gt;"Match of the Day",K3395&lt;&gt;"Match of the Day 2",K3395&lt;&gt;"Match of the Day Repeat"),"",1+MAX($AJ$10:AJ3394))</f>
        <v/>
      </c>
    </row>
    <row r="3396" spans="34:36" x14ac:dyDescent="0.35">
      <c r="AH3396" s="16" t="str">
        <f>IF(AND(B3396="Premier League",E3396="Live"),_xlfn.XLOOKUP(_xlfn.TEXTJOIN(" vs ",,C3396:D3396),Calendar!G:G,Calendar!B:B),IF(AND(B3396="Premier League",E3396="Highlights"),_xlfn.XLOOKUP(H3396,Calendar!O:O,Calendar!N:N,,-1),""))</f>
        <v/>
      </c>
      <c r="AI3396" s="61" t="str">
        <f>IF(AND(AH3396&lt;&gt;"",E3396="Live"),_xlfn.XLOOKUP(_xlfn.TEXTJOIN(" vs ",,C3396:D3396),Calendar!G:G,Calendar!K:K),"")</f>
        <v/>
      </c>
      <c r="AJ3396" s="61" t="str">
        <f>IF(AND(K3396&lt;&gt;"Match of the Day",K3396&lt;&gt;"Match of the Day 2",K3396&lt;&gt;"Match of the Day Repeat"),"",1+MAX($AJ$10:AJ3395))</f>
        <v/>
      </c>
    </row>
    <row r="3397" spans="34:36" x14ac:dyDescent="0.35">
      <c r="AH3397" s="16" t="str">
        <f>IF(AND(B3397="Premier League",E3397="Live"),_xlfn.XLOOKUP(_xlfn.TEXTJOIN(" vs ",,C3397:D3397),Calendar!G:G,Calendar!B:B),IF(AND(B3397="Premier League",E3397="Highlights"),_xlfn.XLOOKUP(H3397,Calendar!O:O,Calendar!N:N,,-1),""))</f>
        <v/>
      </c>
      <c r="AI3397" s="61" t="str">
        <f>IF(AND(AH3397&lt;&gt;"",E3397="Live"),_xlfn.XLOOKUP(_xlfn.TEXTJOIN(" vs ",,C3397:D3397),Calendar!G:G,Calendar!K:K),"")</f>
        <v/>
      </c>
      <c r="AJ3397" s="61" t="str">
        <f>IF(AND(K3397&lt;&gt;"Match of the Day",K3397&lt;&gt;"Match of the Day 2",K3397&lt;&gt;"Match of the Day Repeat"),"",1+MAX($AJ$10:AJ3396))</f>
        <v/>
      </c>
    </row>
    <row r="3398" spans="34:36" x14ac:dyDescent="0.35">
      <c r="AH3398" s="16" t="str">
        <f>IF(AND(B3398="Premier League",E3398="Live"),_xlfn.XLOOKUP(_xlfn.TEXTJOIN(" vs ",,C3398:D3398),Calendar!G:G,Calendar!B:B),IF(AND(B3398="Premier League",E3398="Highlights"),_xlfn.XLOOKUP(H3398,Calendar!O:O,Calendar!N:N,,-1),""))</f>
        <v/>
      </c>
      <c r="AI3398" s="61" t="str">
        <f>IF(AND(AH3398&lt;&gt;"",E3398="Live"),_xlfn.XLOOKUP(_xlfn.TEXTJOIN(" vs ",,C3398:D3398),Calendar!G:G,Calendar!K:K),"")</f>
        <v/>
      </c>
      <c r="AJ3398" s="61" t="str">
        <f>IF(AND(K3398&lt;&gt;"Match of the Day",K3398&lt;&gt;"Match of the Day 2",K3398&lt;&gt;"Match of the Day Repeat"),"",1+MAX($AJ$10:AJ3397))</f>
        <v/>
      </c>
    </row>
    <row r="3399" spans="34:36" x14ac:dyDescent="0.35">
      <c r="AH3399" s="16" t="str">
        <f>IF(AND(B3399="Premier League",E3399="Live"),_xlfn.XLOOKUP(_xlfn.TEXTJOIN(" vs ",,C3399:D3399),Calendar!G:G,Calendar!B:B),IF(AND(B3399="Premier League",E3399="Highlights"),_xlfn.XLOOKUP(H3399,Calendar!O:O,Calendar!N:N,,-1),""))</f>
        <v/>
      </c>
      <c r="AI3399" s="61" t="str">
        <f>IF(AND(AH3399&lt;&gt;"",E3399="Live"),_xlfn.XLOOKUP(_xlfn.TEXTJOIN(" vs ",,C3399:D3399),Calendar!G:G,Calendar!K:K),"")</f>
        <v/>
      </c>
      <c r="AJ3399" s="61" t="str">
        <f>IF(AND(K3399&lt;&gt;"Match of the Day",K3399&lt;&gt;"Match of the Day 2",K3399&lt;&gt;"Match of the Day Repeat"),"",1+MAX($AJ$10:AJ3398))</f>
        <v/>
      </c>
    </row>
    <row r="3400" spans="34:36" x14ac:dyDescent="0.35">
      <c r="AH3400" s="16" t="str">
        <f>IF(AND(B3400="Premier League",E3400="Live"),_xlfn.XLOOKUP(_xlfn.TEXTJOIN(" vs ",,C3400:D3400),Calendar!G:G,Calendar!B:B),IF(AND(B3400="Premier League",E3400="Highlights"),_xlfn.XLOOKUP(H3400,Calendar!O:O,Calendar!N:N,,-1),""))</f>
        <v/>
      </c>
      <c r="AI3400" s="61" t="str">
        <f>IF(AND(AH3400&lt;&gt;"",E3400="Live"),_xlfn.XLOOKUP(_xlfn.TEXTJOIN(" vs ",,C3400:D3400),Calendar!G:G,Calendar!K:K),"")</f>
        <v/>
      </c>
      <c r="AJ3400" s="61" t="str">
        <f>IF(AND(K3400&lt;&gt;"Match of the Day",K3400&lt;&gt;"Match of the Day 2",K3400&lt;&gt;"Match of the Day Repeat"),"",1+MAX($AJ$10:AJ3399))</f>
        <v/>
      </c>
    </row>
    <row r="3401" spans="34:36" x14ac:dyDescent="0.35">
      <c r="AH3401" s="16" t="str">
        <f>IF(AND(B3401="Premier League",E3401="Live"),_xlfn.XLOOKUP(_xlfn.TEXTJOIN(" vs ",,C3401:D3401),Calendar!G:G,Calendar!B:B),IF(AND(B3401="Premier League",E3401="Highlights"),_xlfn.XLOOKUP(H3401,Calendar!O:O,Calendar!N:N,,-1),""))</f>
        <v/>
      </c>
      <c r="AI3401" s="61" t="str">
        <f>IF(AND(AH3401&lt;&gt;"",E3401="Live"),_xlfn.XLOOKUP(_xlfn.TEXTJOIN(" vs ",,C3401:D3401),Calendar!G:G,Calendar!K:K),"")</f>
        <v/>
      </c>
      <c r="AJ3401" s="61" t="str">
        <f>IF(AND(K3401&lt;&gt;"Match of the Day",K3401&lt;&gt;"Match of the Day 2",K3401&lt;&gt;"Match of the Day Repeat"),"",1+MAX($AJ$10:AJ3400))</f>
        <v/>
      </c>
    </row>
    <row r="3402" spans="34:36" x14ac:dyDescent="0.35">
      <c r="AH3402" s="16" t="str">
        <f>IF(AND(B3402="Premier League",E3402="Live"),_xlfn.XLOOKUP(_xlfn.TEXTJOIN(" vs ",,C3402:D3402),Calendar!G:G,Calendar!B:B),IF(AND(B3402="Premier League",E3402="Highlights"),_xlfn.XLOOKUP(H3402,Calendar!O:O,Calendar!N:N,,-1),""))</f>
        <v/>
      </c>
      <c r="AI3402" s="61" t="str">
        <f>IF(AND(AH3402&lt;&gt;"",E3402="Live"),_xlfn.XLOOKUP(_xlfn.TEXTJOIN(" vs ",,C3402:D3402),Calendar!G:G,Calendar!K:K),"")</f>
        <v/>
      </c>
      <c r="AJ3402" s="61" t="str">
        <f>IF(AND(K3402&lt;&gt;"Match of the Day",K3402&lt;&gt;"Match of the Day 2",K3402&lt;&gt;"Match of the Day Repeat"),"",1+MAX($AJ$10:AJ3401))</f>
        <v/>
      </c>
    </row>
    <row r="3403" spans="34:36" x14ac:dyDescent="0.35">
      <c r="AH3403" s="16" t="str">
        <f>IF(AND(B3403="Premier League",E3403="Live"),_xlfn.XLOOKUP(_xlfn.TEXTJOIN(" vs ",,C3403:D3403),Calendar!G:G,Calendar!B:B),IF(AND(B3403="Premier League",E3403="Highlights"),_xlfn.XLOOKUP(H3403,Calendar!O:O,Calendar!N:N,,-1),""))</f>
        <v/>
      </c>
      <c r="AI3403" s="61" t="str">
        <f>IF(AND(AH3403&lt;&gt;"",E3403="Live"),_xlfn.XLOOKUP(_xlfn.TEXTJOIN(" vs ",,C3403:D3403),Calendar!G:G,Calendar!K:K),"")</f>
        <v/>
      </c>
      <c r="AJ3403" s="61" t="str">
        <f>IF(AND(K3403&lt;&gt;"Match of the Day",K3403&lt;&gt;"Match of the Day 2",K3403&lt;&gt;"Match of the Day Repeat"),"",1+MAX($AJ$10:AJ3402))</f>
        <v/>
      </c>
    </row>
    <row r="3404" spans="34:36" x14ac:dyDescent="0.35">
      <c r="AH3404" s="16" t="str">
        <f>IF(AND(B3404="Premier League",E3404="Live"),_xlfn.XLOOKUP(_xlfn.TEXTJOIN(" vs ",,C3404:D3404),Calendar!G:G,Calendar!B:B),IF(AND(B3404="Premier League",E3404="Highlights"),_xlfn.XLOOKUP(H3404,Calendar!O:O,Calendar!N:N,,-1),""))</f>
        <v/>
      </c>
      <c r="AI3404" s="61" t="str">
        <f>IF(AND(AH3404&lt;&gt;"",E3404="Live"),_xlfn.XLOOKUP(_xlfn.TEXTJOIN(" vs ",,C3404:D3404),Calendar!G:G,Calendar!K:K),"")</f>
        <v/>
      </c>
      <c r="AJ3404" s="61" t="str">
        <f>IF(AND(K3404&lt;&gt;"Match of the Day",K3404&lt;&gt;"Match of the Day 2",K3404&lt;&gt;"Match of the Day Repeat"),"",1+MAX($AJ$10:AJ3403))</f>
        <v/>
      </c>
    </row>
    <row r="3405" spans="34:36" x14ac:dyDescent="0.35">
      <c r="AH3405" s="16" t="str">
        <f>IF(AND(B3405="Premier League",E3405="Live"),_xlfn.XLOOKUP(_xlfn.TEXTJOIN(" vs ",,C3405:D3405),Calendar!G:G,Calendar!B:B),IF(AND(B3405="Premier League",E3405="Highlights"),_xlfn.XLOOKUP(H3405,Calendar!O:O,Calendar!N:N,,-1),""))</f>
        <v/>
      </c>
      <c r="AI3405" s="61" t="str">
        <f>IF(AND(AH3405&lt;&gt;"",E3405="Live"),_xlfn.XLOOKUP(_xlfn.TEXTJOIN(" vs ",,C3405:D3405),Calendar!G:G,Calendar!K:K),"")</f>
        <v/>
      </c>
      <c r="AJ3405" s="61" t="str">
        <f>IF(AND(K3405&lt;&gt;"Match of the Day",K3405&lt;&gt;"Match of the Day 2",K3405&lt;&gt;"Match of the Day Repeat"),"",1+MAX($AJ$10:AJ3404))</f>
        <v/>
      </c>
    </row>
    <row r="3406" spans="34:36" x14ac:dyDescent="0.35">
      <c r="AH3406" s="16" t="str">
        <f>IF(AND(B3406="Premier League",E3406="Live"),_xlfn.XLOOKUP(_xlfn.TEXTJOIN(" vs ",,C3406:D3406),Calendar!G:G,Calendar!B:B),IF(AND(B3406="Premier League",E3406="Highlights"),_xlfn.XLOOKUP(H3406,Calendar!O:O,Calendar!N:N,,-1),""))</f>
        <v/>
      </c>
      <c r="AI3406" s="61" t="str">
        <f>IF(AND(AH3406&lt;&gt;"",E3406="Live"),_xlfn.XLOOKUP(_xlfn.TEXTJOIN(" vs ",,C3406:D3406),Calendar!G:G,Calendar!K:K),"")</f>
        <v/>
      </c>
      <c r="AJ3406" s="61" t="str">
        <f>IF(AND(K3406&lt;&gt;"Match of the Day",K3406&lt;&gt;"Match of the Day 2",K3406&lt;&gt;"Match of the Day Repeat"),"",1+MAX($AJ$10:AJ3405))</f>
        <v/>
      </c>
    </row>
    <row r="3407" spans="34:36" x14ac:dyDescent="0.35">
      <c r="AH3407" s="16" t="str">
        <f>IF(AND(B3407="Premier League",E3407="Live"),_xlfn.XLOOKUP(_xlfn.TEXTJOIN(" vs ",,C3407:D3407),Calendar!G:G,Calendar!B:B),IF(AND(B3407="Premier League",E3407="Highlights"),_xlfn.XLOOKUP(H3407,Calendar!O:O,Calendar!N:N,,-1),""))</f>
        <v/>
      </c>
      <c r="AI3407" s="61" t="str">
        <f>IF(AND(AH3407&lt;&gt;"",E3407="Live"),_xlfn.XLOOKUP(_xlfn.TEXTJOIN(" vs ",,C3407:D3407),Calendar!G:G,Calendar!K:K),"")</f>
        <v/>
      </c>
      <c r="AJ3407" s="61" t="str">
        <f>IF(AND(K3407&lt;&gt;"Match of the Day",K3407&lt;&gt;"Match of the Day 2",K3407&lt;&gt;"Match of the Day Repeat"),"",1+MAX($AJ$10:AJ3406))</f>
        <v/>
      </c>
    </row>
    <row r="3408" spans="34:36" x14ac:dyDescent="0.35">
      <c r="AH3408" s="16" t="str">
        <f>IF(AND(B3408="Premier League",E3408="Live"),_xlfn.XLOOKUP(_xlfn.TEXTJOIN(" vs ",,C3408:D3408),Calendar!G:G,Calendar!B:B),IF(AND(B3408="Premier League",E3408="Highlights"),_xlfn.XLOOKUP(H3408,Calendar!O:O,Calendar!N:N,,-1),""))</f>
        <v/>
      </c>
      <c r="AI3408" s="61" t="str">
        <f>IF(AND(AH3408&lt;&gt;"",E3408="Live"),_xlfn.XLOOKUP(_xlfn.TEXTJOIN(" vs ",,C3408:D3408),Calendar!G:G,Calendar!K:K),"")</f>
        <v/>
      </c>
      <c r="AJ3408" s="61" t="str">
        <f>IF(AND(K3408&lt;&gt;"Match of the Day",K3408&lt;&gt;"Match of the Day 2",K3408&lt;&gt;"Match of the Day Repeat"),"",1+MAX($AJ$10:AJ3407))</f>
        <v/>
      </c>
    </row>
    <row r="3409" spans="34:36" x14ac:dyDescent="0.35">
      <c r="AH3409" s="16" t="str">
        <f>IF(AND(B3409="Premier League",E3409="Live"),_xlfn.XLOOKUP(_xlfn.TEXTJOIN(" vs ",,C3409:D3409),Calendar!G:G,Calendar!B:B),IF(AND(B3409="Premier League",E3409="Highlights"),_xlfn.XLOOKUP(H3409,Calendar!O:O,Calendar!N:N,,-1),""))</f>
        <v/>
      </c>
      <c r="AI3409" s="61" t="str">
        <f>IF(AND(AH3409&lt;&gt;"",E3409="Live"),_xlfn.XLOOKUP(_xlfn.TEXTJOIN(" vs ",,C3409:D3409),Calendar!G:G,Calendar!K:K),"")</f>
        <v/>
      </c>
      <c r="AJ3409" s="61" t="str">
        <f>IF(AND(K3409&lt;&gt;"Match of the Day",K3409&lt;&gt;"Match of the Day 2",K3409&lt;&gt;"Match of the Day Repeat"),"",1+MAX($AJ$10:AJ3408))</f>
        <v/>
      </c>
    </row>
    <row r="3410" spans="34:36" x14ac:dyDescent="0.35">
      <c r="AH3410" s="16" t="str">
        <f>IF(AND(B3410="Premier League",E3410="Live"),_xlfn.XLOOKUP(_xlfn.TEXTJOIN(" vs ",,C3410:D3410),Calendar!G:G,Calendar!B:B),IF(AND(B3410="Premier League",E3410="Highlights"),_xlfn.XLOOKUP(H3410,Calendar!O:O,Calendar!N:N,,-1),""))</f>
        <v/>
      </c>
      <c r="AI3410" s="61" t="str">
        <f>IF(AND(AH3410&lt;&gt;"",E3410="Live"),_xlfn.XLOOKUP(_xlfn.TEXTJOIN(" vs ",,C3410:D3410),Calendar!G:G,Calendar!K:K),"")</f>
        <v/>
      </c>
      <c r="AJ3410" s="61" t="str">
        <f>IF(AND(K3410&lt;&gt;"Match of the Day",K3410&lt;&gt;"Match of the Day 2",K3410&lt;&gt;"Match of the Day Repeat"),"",1+MAX($AJ$10:AJ3409))</f>
        <v/>
      </c>
    </row>
    <row r="3411" spans="34:36" x14ac:dyDescent="0.35">
      <c r="AH3411" s="16" t="str">
        <f>IF(AND(B3411="Premier League",E3411="Live"),_xlfn.XLOOKUP(_xlfn.TEXTJOIN(" vs ",,C3411:D3411),Calendar!G:G,Calendar!B:B),IF(AND(B3411="Premier League",E3411="Highlights"),_xlfn.XLOOKUP(H3411,Calendar!O:O,Calendar!N:N,,-1),""))</f>
        <v/>
      </c>
      <c r="AI3411" s="61" t="str">
        <f>IF(AND(AH3411&lt;&gt;"",E3411="Live"),_xlfn.XLOOKUP(_xlfn.TEXTJOIN(" vs ",,C3411:D3411),Calendar!G:G,Calendar!K:K),"")</f>
        <v/>
      </c>
      <c r="AJ3411" s="61" t="str">
        <f>IF(AND(K3411&lt;&gt;"Match of the Day",K3411&lt;&gt;"Match of the Day 2",K3411&lt;&gt;"Match of the Day Repeat"),"",1+MAX($AJ$10:AJ3410))</f>
        <v/>
      </c>
    </row>
    <row r="3412" spans="34:36" x14ac:dyDescent="0.35">
      <c r="AH3412" s="16" t="str">
        <f>IF(AND(B3412="Premier League",E3412="Live"),_xlfn.XLOOKUP(_xlfn.TEXTJOIN(" vs ",,C3412:D3412),Calendar!G:G,Calendar!B:B),IF(AND(B3412="Premier League",E3412="Highlights"),_xlfn.XLOOKUP(H3412,Calendar!O:O,Calendar!N:N,,-1),""))</f>
        <v/>
      </c>
      <c r="AI3412" s="61" t="str">
        <f>IF(AND(AH3412&lt;&gt;"",E3412="Live"),_xlfn.XLOOKUP(_xlfn.TEXTJOIN(" vs ",,C3412:D3412),Calendar!G:G,Calendar!K:K),"")</f>
        <v/>
      </c>
      <c r="AJ3412" s="61" t="str">
        <f>IF(AND(K3412&lt;&gt;"Match of the Day",K3412&lt;&gt;"Match of the Day 2",K3412&lt;&gt;"Match of the Day Repeat"),"",1+MAX($AJ$10:AJ3411))</f>
        <v/>
      </c>
    </row>
    <row r="3413" spans="34:36" x14ac:dyDescent="0.35">
      <c r="AH3413" s="16" t="str">
        <f>IF(AND(B3413="Premier League",E3413="Live"),_xlfn.XLOOKUP(_xlfn.TEXTJOIN(" vs ",,C3413:D3413),Calendar!G:G,Calendar!B:B),IF(AND(B3413="Premier League",E3413="Highlights"),_xlfn.XLOOKUP(H3413,Calendar!O:O,Calendar!N:N,,-1),""))</f>
        <v/>
      </c>
      <c r="AI3413" s="61" t="str">
        <f>IF(AND(AH3413&lt;&gt;"",E3413="Live"),_xlfn.XLOOKUP(_xlfn.TEXTJOIN(" vs ",,C3413:D3413),Calendar!G:G,Calendar!K:K),"")</f>
        <v/>
      </c>
      <c r="AJ3413" s="61" t="str">
        <f>IF(AND(K3413&lt;&gt;"Match of the Day",K3413&lt;&gt;"Match of the Day 2",K3413&lt;&gt;"Match of the Day Repeat"),"",1+MAX($AJ$10:AJ3412))</f>
        <v/>
      </c>
    </row>
    <row r="3414" spans="34:36" x14ac:dyDescent="0.35">
      <c r="AH3414" s="16" t="str">
        <f>IF(AND(B3414="Premier League",E3414="Live"),_xlfn.XLOOKUP(_xlfn.TEXTJOIN(" vs ",,C3414:D3414),Calendar!G:G,Calendar!B:B),IF(AND(B3414="Premier League",E3414="Highlights"),_xlfn.XLOOKUP(H3414,Calendar!O:O,Calendar!N:N,,-1),""))</f>
        <v/>
      </c>
      <c r="AI3414" s="61" t="str">
        <f>IF(AND(AH3414&lt;&gt;"",E3414="Live"),_xlfn.XLOOKUP(_xlfn.TEXTJOIN(" vs ",,C3414:D3414),Calendar!G:G,Calendar!K:K),"")</f>
        <v/>
      </c>
      <c r="AJ3414" s="61" t="str">
        <f>IF(AND(K3414&lt;&gt;"Match of the Day",K3414&lt;&gt;"Match of the Day 2",K3414&lt;&gt;"Match of the Day Repeat"),"",1+MAX($AJ$10:AJ3413))</f>
        <v/>
      </c>
    </row>
    <row r="3415" spans="34:36" x14ac:dyDescent="0.35">
      <c r="AH3415" s="16" t="str">
        <f>IF(AND(B3415="Premier League",E3415="Live"),_xlfn.XLOOKUP(_xlfn.TEXTJOIN(" vs ",,C3415:D3415),Calendar!G:G,Calendar!B:B),IF(AND(B3415="Premier League",E3415="Highlights"),_xlfn.XLOOKUP(H3415,Calendar!O:O,Calendar!N:N,,-1),""))</f>
        <v/>
      </c>
      <c r="AI3415" s="61" t="str">
        <f>IF(AND(AH3415&lt;&gt;"",E3415="Live"),_xlfn.XLOOKUP(_xlfn.TEXTJOIN(" vs ",,C3415:D3415),Calendar!G:G,Calendar!K:K),"")</f>
        <v/>
      </c>
      <c r="AJ3415" s="61" t="str">
        <f>IF(AND(K3415&lt;&gt;"Match of the Day",K3415&lt;&gt;"Match of the Day 2",K3415&lt;&gt;"Match of the Day Repeat"),"",1+MAX($AJ$10:AJ3414))</f>
        <v/>
      </c>
    </row>
    <row r="3416" spans="34:36" x14ac:dyDescent="0.35">
      <c r="AH3416" s="16" t="str">
        <f>IF(AND(B3416="Premier League",E3416="Live"),_xlfn.XLOOKUP(_xlfn.TEXTJOIN(" vs ",,C3416:D3416),Calendar!G:G,Calendar!B:B),IF(AND(B3416="Premier League",E3416="Highlights"),_xlfn.XLOOKUP(H3416,Calendar!O:O,Calendar!N:N,,-1),""))</f>
        <v/>
      </c>
      <c r="AI3416" s="61" t="str">
        <f>IF(AND(AH3416&lt;&gt;"",E3416="Live"),_xlfn.XLOOKUP(_xlfn.TEXTJOIN(" vs ",,C3416:D3416),Calendar!G:G,Calendar!K:K),"")</f>
        <v/>
      </c>
      <c r="AJ3416" s="61" t="str">
        <f>IF(AND(K3416&lt;&gt;"Match of the Day",K3416&lt;&gt;"Match of the Day 2",K3416&lt;&gt;"Match of the Day Repeat"),"",1+MAX($AJ$10:AJ3415))</f>
        <v/>
      </c>
    </row>
    <row r="3417" spans="34:36" x14ac:dyDescent="0.35">
      <c r="AH3417" s="16" t="str">
        <f>IF(AND(B3417="Premier League",E3417="Live"),_xlfn.XLOOKUP(_xlfn.TEXTJOIN(" vs ",,C3417:D3417),Calendar!G:G,Calendar!B:B),IF(AND(B3417="Premier League",E3417="Highlights"),_xlfn.XLOOKUP(H3417,Calendar!O:O,Calendar!N:N,,-1),""))</f>
        <v/>
      </c>
      <c r="AI3417" s="61" t="str">
        <f>IF(AND(AH3417&lt;&gt;"",E3417="Live"),_xlfn.XLOOKUP(_xlfn.TEXTJOIN(" vs ",,C3417:D3417),Calendar!G:G,Calendar!K:K),"")</f>
        <v/>
      </c>
      <c r="AJ3417" s="61" t="str">
        <f>IF(AND(K3417&lt;&gt;"Match of the Day",K3417&lt;&gt;"Match of the Day 2",K3417&lt;&gt;"Match of the Day Repeat"),"",1+MAX($AJ$10:AJ3416))</f>
        <v/>
      </c>
    </row>
    <row r="3418" spans="34:36" x14ac:dyDescent="0.35">
      <c r="AH3418" s="16" t="str">
        <f>IF(AND(B3418="Premier League",E3418="Live"),_xlfn.XLOOKUP(_xlfn.TEXTJOIN(" vs ",,C3418:D3418),Calendar!G:G,Calendar!B:B),IF(AND(B3418="Premier League",E3418="Highlights"),_xlfn.XLOOKUP(H3418,Calendar!O:O,Calendar!N:N,,-1),""))</f>
        <v/>
      </c>
      <c r="AI3418" s="61" t="str">
        <f>IF(AND(AH3418&lt;&gt;"",E3418="Live"),_xlfn.XLOOKUP(_xlfn.TEXTJOIN(" vs ",,C3418:D3418),Calendar!G:G,Calendar!K:K),"")</f>
        <v/>
      </c>
      <c r="AJ3418" s="61" t="str">
        <f>IF(AND(K3418&lt;&gt;"Match of the Day",K3418&lt;&gt;"Match of the Day 2",K3418&lt;&gt;"Match of the Day Repeat"),"",1+MAX($AJ$10:AJ3417))</f>
        <v/>
      </c>
    </row>
    <row r="3419" spans="34:36" x14ac:dyDescent="0.35">
      <c r="AH3419" s="16" t="str">
        <f>IF(AND(B3419="Premier League",E3419="Live"),_xlfn.XLOOKUP(_xlfn.TEXTJOIN(" vs ",,C3419:D3419),Calendar!G:G,Calendar!B:B),IF(AND(B3419="Premier League",E3419="Highlights"),_xlfn.XLOOKUP(H3419,Calendar!O:O,Calendar!N:N,,-1),""))</f>
        <v/>
      </c>
      <c r="AI3419" s="61" t="str">
        <f>IF(AND(AH3419&lt;&gt;"",E3419="Live"),_xlfn.XLOOKUP(_xlfn.TEXTJOIN(" vs ",,C3419:D3419),Calendar!G:G,Calendar!K:K),"")</f>
        <v/>
      </c>
      <c r="AJ3419" s="61" t="str">
        <f>IF(AND(K3419&lt;&gt;"Match of the Day",K3419&lt;&gt;"Match of the Day 2",K3419&lt;&gt;"Match of the Day Repeat"),"",1+MAX($AJ$10:AJ3418))</f>
        <v/>
      </c>
    </row>
    <row r="3420" spans="34:36" x14ac:dyDescent="0.35">
      <c r="AH3420" s="16" t="str">
        <f>IF(AND(B3420="Premier League",E3420="Live"),_xlfn.XLOOKUP(_xlfn.TEXTJOIN(" vs ",,C3420:D3420),Calendar!G:G,Calendar!B:B),IF(AND(B3420="Premier League",E3420="Highlights"),_xlfn.XLOOKUP(H3420,Calendar!O:O,Calendar!N:N,,-1),""))</f>
        <v/>
      </c>
      <c r="AI3420" s="61" t="str">
        <f>IF(AND(AH3420&lt;&gt;"",E3420="Live"),_xlfn.XLOOKUP(_xlfn.TEXTJOIN(" vs ",,C3420:D3420),Calendar!G:G,Calendar!K:K),"")</f>
        <v/>
      </c>
      <c r="AJ3420" s="61" t="str">
        <f>IF(AND(K3420&lt;&gt;"Match of the Day",K3420&lt;&gt;"Match of the Day 2",K3420&lt;&gt;"Match of the Day Repeat"),"",1+MAX($AJ$10:AJ3419))</f>
        <v/>
      </c>
    </row>
    <row r="3421" spans="34:36" x14ac:dyDescent="0.35">
      <c r="AH3421" s="16" t="str">
        <f>IF(AND(B3421="Premier League",E3421="Live"),_xlfn.XLOOKUP(_xlfn.TEXTJOIN(" vs ",,C3421:D3421),Calendar!G:G,Calendar!B:B),IF(AND(B3421="Premier League",E3421="Highlights"),_xlfn.XLOOKUP(H3421,Calendar!O:O,Calendar!N:N,,-1),""))</f>
        <v/>
      </c>
      <c r="AI3421" s="61" t="str">
        <f>IF(AND(AH3421&lt;&gt;"",E3421="Live"),_xlfn.XLOOKUP(_xlfn.TEXTJOIN(" vs ",,C3421:D3421),Calendar!G:G,Calendar!K:K),"")</f>
        <v/>
      </c>
      <c r="AJ3421" s="61" t="str">
        <f>IF(AND(K3421&lt;&gt;"Match of the Day",K3421&lt;&gt;"Match of the Day 2",K3421&lt;&gt;"Match of the Day Repeat"),"",1+MAX($AJ$10:AJ3420))</f>
        <v/>
      </c>
    </row>
    <row r="3422" spans="34:36" x14ac:dyDescent="0.35">
      <c r="AH3422" s="16" t="str">
        <f>IF(AND(B3422="Premier League",E3422="Live"),_xlfn.XLOOKUP(_xlfn.TEXTJOIN(" vs ",,C3422:D3422),Calendar!G:G,Calendar!B:B),IF(AND(B3422="Premier League",E3422="Highlights"),_xlfn.XLOOKUP(H3422,Calendar!O:O,Calendar!N:N,,-1),""))</f>
        <v/>
      </c>
      <c r="AI3422" s="61" t="str">
        <f>IF(AND(AH3422&lt;&gt;"",E3422="Live"),_xlfn.XLOOKUP(_xlfn.TEXTJOIN(" vs ",,C3422:D3422),Calendar!G:G,Calendar!K:K),"")</f>
        <v/>
      </c>
      <c r="AJ3422" s="61" t="str">
        <f>IF(AND(K3422&lt;&gt;"Match of the Day",K3422&lt;&gt;"Match of the Day 2",K3422&lt;&gt;"Match of the Day Repeat"),"",1+MAX($AJ$10:AJ3421))</f>
        <v/>
      </c>
    </row>
    <row r="3423" spans="34:36" x14ac:dyDescent="0.35">
      <c r="AH3423" s="16" t="str">
        <f>IF(AND(B3423="Premier League",E3423="Live"),_xlfn.XLOOKUP(_xlfn.TEXTJOIN(" vs ",,C3423:D3423),Calendar!G:G,Calendar!B:B),IF(AND(B3423="Premier League",E3423="Highlights"),_xlfn.XLOOKUP(H3423,Calendar!O:O,Calendar!N:N,,-1),""))</f>
        <v/>
      </c>
      <c r="AI3423" s="61" t="str">
        <f>IF(AND(AH3423&lt;&gt;"",E3423="Live"),_xlfn.XLOOKUP(_xlfn.TEXTJOIN(" vs ",,C3423:D3423),Calendar!G:G,Calendar!K:K),"")</f>
        <v/>
      </c>
      <c r="AJ3423" s="61" t="str">
        <f>IF(AND(K3423&lt;&gt;"Match of the Day",K3423&lt;&gt;"Match of the Day 2",K3423&lt;&gt;"Match of the Day Repeat"),"",1+MAX($AJ$10:AJ3422))</f>
        <v/>
      </c>
    </row>
    <row r="3424" spans="34:36" x14ac:dyDescent="0.35">
      <c r="AH3424" s="16" t="str">
        <f>IF(AND(B3424="Premier League",E3424="Live"),_xlfn.XLOOKUP(_xlfn.TEXTJOIN(" vs ",,C3424:D3424),Calendar!G:G,Calendar!B:B),IF(AND(B3424="Premier League",E3424="Highlights"),_xlfn.XLOOKUP(H3424,Calendar!O:O,Calendar!N:N,,-1),""))</f>
        <v/>
      </c>
      <c r="AI3424" s="61" t="str">
        <f>IF(AND(AH3424&lt;&gt;"",E3424="Live"),_xlfn.XLOOKUP(_xlfn.TEXTJOIN(" vs ",,C3424:D3424),Calendar!G:G,Calendar!K:K),"")</f>
        <v/>
      </c>
      <c r="AJ3424" s="61" t="str">
        <f>IF(AND(K3424&lt;&gt;"Match of the Day",K3424&lt;&gt;"Match of the Day 2",K3424&lt;&gt;"Match of the Day Repeat"),"",1+MAX($AJ$10:AJ3423))</f>
        <v/>
      </c>
    </row>
    <row r="3425" spans="34:36" x14ac:dyDescent="0.35">
      <c r="AH3425" s="16" t="str">
        <f>IF(AND(B3425="Premier League",E3425="Live"),_xlfn.XLOOKUP(_xlfn.TEXTJOIN(" vs ",,C3425:D3425),Calendar!G:G,Calendar!B:B),IF(AND(B3425="Premier League",E3425="Highlights"),_xlfn.XLOOKUP(H3425,Calendar!O:O,Calendar!N:N,,-1),""))</f>
        <v/>
      </c>
      <c r="AI3425" s="61" t="str">
        <f>IF(AND(AH3425&lt;&gt;"",E3425="Live"),_xlfn.XLOOKUP(_xlfn.TEXTJOIN(" vs ",,C3425:D3425),Calendar!G:G,Calendar!K:K),"")</f>
        <v/>
      </c>
      <c r="AJ3425" s="61" t="str">
        <f>IF(AND(K3425&lt;&gt;"Match of the Day",K3425&lt;&gt;"Match of the Day 2",K3425&lt;&gt;"Match of the Day Repeat"),"",1+MAX($AJ$10:AJ3424))</f>
        <v/>
      </c>
    </row>
    <row r="3426" spans="34:36" x14ac:dyDescent="0.35">
      <c r="AH3426" s="16" t="str">
        <f>IF(AND(B3426="Premier League",E3426="Live"),_xlfn.XLOOKUP(_xlfn.TEXTJOIN(" vs ",,C3426:D3426),Calendar!G:G,Calendar!B:B),IF(AND(B3426="Premier League",E3426="Highlights"),_xlfn.XLOOKUP(H3426,Calendar!O:O,Calendar!N:N,,-1),""))</f>
        <v/>
      </c>
      <c r="AI3426" s="61" t="str">
        <f>IF(AND(AH3426&lt;&gt;"",E3426="Live"),_xlfn.XLOOKUP(_xlfn.TEXTJOIN(" vs ",,C3426:D3426),Calendar!G:G,Calendar!K:K),"")</f>
        <v/>
      </c>
      <c r="AJ3426" s="61" t="str">
        <f>IF(AND(K3426&lt;&gt;"Match of the Day",K3426&lt;&gt;"Match of the Day 2",K3426&lt;&gt;"Match of the Day Repeat"),"",1+MAX($AJ$10:AJ3425))</f>
        <v/>
      </c>
    </row>
    <row r="3427" spans="34:36" x14ac:dyDescent="0.35">
      <c r="AH3427" s="16" t="str">
        <f>IF(AND(B3427="Premier League",E3427="Live"),_xlfn.XLOOKUP(_xlfn.TEXTJOIN(" vs ",,C3427:D3427),Calendar!G:G,Calendar!B:B),IF(AND(B3427="Premier League",E3427="Highlights"),_xlfn.XLOOKUP(H3427,Calendar!O:O,Calendar!N:N,,-1),""))</f>
        <v/>
      </c>
      <c r="AI3427" s="61" t="str">
        <f>IF(AND(AH3427&lt;&gt;"",E3427="Live"),_xlfn.XLOOKUP(_xlfn.TEXTJOIN(" vs ",,C3427:D3427),Calendar!G:G,Calendar!K:K),"")</f>
        <v/>
      </c>
      <c r="AJ3427" s="61" t="str">
        <f>IF(AND(K3427&lt;&gt;"Match of the Day",K3427&lt;&gt;"Match of the Day 2",K3427&lt;&gt;"Match of the Day Repeat"),"",1+MAX($AJ$10:AJ3426))</f>
        <v/>
      </c>
    </row>
    <row r="3428" spans="34:36" x14ac:dyDescent="0.35">
      <c r="AH3428" s="16" t="str">
        <f>IF(AND(B3428="Premier League",E3428="Live"),_xlfn.XLOOKUP(_xlfn.TEXTJOIN(" vs ",,C3428:D3428),Calendar!G:G,Calendar!B:B),IF(AND(B3428="Premier League",E3428="Highlights"),_xlfn.XLOOKUP(H3428,Calendar!O:O,Calendar!N:N,,-1),""))</f>
        <v/>
      </c>
      <c r="AI3428" s="61" t="str">
        <f>IF(AND(AH3428&lt;&gt;"",E3428="Live"),_xlfn.XLOOKUP(_xlfn.TEXTJOIN(" vs ",,C3428:D3428),Calendar!G:G,Calendar!K:K),"")</f>
        <v/>
      </c>
      <c r="AJ3428" s="61" t="str">
        <f>IF(AND(K3428&lt;&gt;"Match of the Day",K3428&lt;&gt;"Match of the Day 2",K3428&lt;&gt;"Match of the Day Repeat"),"",1+MAX($AJ$10:AJ3427))</f>
        <v/>
      </c>
    </row>
    <row r="3429" spans="34:36" x14ac:dyDescent="0.35">
      <c r="AH3429" s="16" t="str">
        <f>IF(AND(B3429="Premier League",E3429="Live"),_xlfn.XLOOKUP(_xlfn.TEXTJOIN(" vs ",,C3429:D3429),Calendar!G:G,Calendar!B:B),IF(AND(B3429="Premier League",E3429="Highlights"),_xlfn.XLOOKUP(H3429,Calendar!O:O,Calendar!N:N,,-1),""))</f>
        <v/>
      </c>
      <c r="AI3429" s="61" t="str">
        <f>IF(AND(AH3429&lt;&gt;"",E3429="Live"),_xlfn.XLOOKUP(_xlfn.TEXTJOIN(" vs ",,C3429:D3429),Calendar!G:G,Calendar!K:K),"")</f>
        <v/>
      </c>
      <c r="AJ3429" s="61" t="str">
        <f>IF(AND(K3429&lt;&gt;"Match of the Day",K3429&lt;&gt;"Match of the Day 2",K3429&lt;&gt;"Match of the Day Repeat"),"",1+MAX($AJ$10:AJ3428))</f>
        <v/>
      </c>
    </row>
    <row r="3430" spans="34:36" x14ac:dyDescent="0.35">
      <c r="AH3430" s="16" t="str">
        <f>IF(AND(B3430="Premier League",E3430="Live"),_xlfn.XLOOKUP(_xlfn.TEXTJOIN(" vs ",,C3430:D3430),Calendar!G:G,Calendar!B:B),IF(AND(B3430="Premier League",E3430="Highlights"),_xlfn.XLOOKUP(H3430,Calendar!O:O,Calendar!N:N,,-1),""))</f>
        <v/>
      </c>
      <c r="AI3430" s="61" t="str">
        <f>IF(AND(AH3430&lt;&gt;"",E3430="Live"),_xlfn.XLOOKUP(_xlfn.TEXTJOIN(" vs ",,C3430:D3430),Calendar!G:G,Calendar!K:K),"")</f>
        <v/>
      </c>
      <c r="AJ3430" s="61" t="str">
        <f>IF(AND(K3430&lt;&gt;"Match of the Day",K3430&lt;&gt;"Match of the Day 2",K3430&lt;&gt;"Match of the Day Repeat"),"",1+MAX($AJ$10:AJ3429))</f>
        <v/>
      </c>
    </row>
    <row r="3431" spans="34:36" x14ac:dyDescent="0.35">
      <c r="AH3431" s="16" t="str">
        <f>IF(AND(B3431="Premier League",E3431="Live"),_xlfn.XLOOKUP(_xlfn.TEXTJOIN(" vs ",,C3431:D3431),Calendar!G:G,Calendar!B:B),IF(AND(B3431="Premier League",E3431="Highlights"),_xlfn.XLOOKUP(H3431,Calendar!O:O,Calendar!N:N,,-1),""))</f>
        <v/>
      </c>
      <c r="AI3431" s="61" t="str">
        <f>IF(AND(AH3431&lt;&gt;"",E3431="Live"),_xlfn.XLOOKUP(_xlfn.TEXTJOIN(" vs ",,C3431:D3431),Calendar!G:G,Calendar!K:K),"")</f>
        <v/>
      </c>
      <c r="AJ3431" s="61" t="str">
        <f>IF(AND(K3431&lt;&gt;"Match of the Day",K3431&lt;&gt;"Match of the Day 2",K3431&lt;&gt;"Match of the Day Repeat"),"",1+MAX($AJ$10:AJ3430))</f>
        <v/>
      </c>
    </row>
    <row r="3432" spans="34:36" x14ac:dyDescent="0.35">
      <c r="AH3432" s="16" t="str">
        <f>IF(AND(B3432="Premier League",E3432="Live"),_xlfn.XLOOKUP(_xlfn.TEXTJOIN(" vs ",,C3432:D3432),Calendar!G:G,Calendar!B:B),IF(AND(B3432="Premier League",E3432="Highlights"),_xlfn.XLOOKUP(H3432,Calendar!O:O,Calendar!N:N,,-1),""))</f>
        <v/>
      </c>
      <c r="AI3432" s="61" t="str">
        <f>IF(AND(AH3432&lt;&gt;"",E3432="Live"),_xlfn.XLOOKUP(_xlfn.TEXTJOIN(" vs ",,C3432:D3432),Calendar!G:G,Calendar!K:K),"")</f>
        <v/>
      </c>
      <c r="AJ3432" s="61" t="str">
        <f>IF(AND(K3432&lt;&gt;"Match of the Day",K3432&lt;&gt;"Match of the Day 2",K3432&lt;&gt;"Match of the Day Repeat"),"",1+MAX($AJ$10:AJ3431))</f>
        <v/>
      </c>
    </row>
    <row r="3433" spans="34:36" x14ac:dyDescent="0.35">
      <c r="AH3433" s="16" t="str">
        <f>IF(AND(B3433="Premier League",E3433="Live"),_xlfn.XLOOKUP(_xlfn.TEXTJOIN(" vs ",,C3433:D3433),Calendar!G:G,Calendar!B:B),IF(AND(B3433="Premier League",E3433="Highlights"),_xlfn.XLOOKUP(H3433,Calendar!O:O,Calendar!N:N,,-1),""))</f>
        <v/>
      </c>
      <c r="AI3433" s="61" t="str">
        <f>IF(AND(AH3433&lt;&gt;"",E3433="Live"),_xlfn.XLOOKUP(_xlfn.TEXTJOIN(" vs ",,C3433:D3433),Calendar!G:G,Calendar!K:K),"")</f>
        <v/>
      </c>
      <c r="AJ3433" s="61" t="str">
        <f>IF(AND(K3433&lt;&gt;"Match of the Day",K3433&lt;&gt;"Match of the Day 2",K3433&lt;&gt;"Match of the Day Repeat"),"",1+MAX($AJ$10:AJ3432))</f>
        <v/>
      </c>
    </row>
    <row r="3434" spans="34:36" x14ac:dyDescent="0.35">
      <c r="AH3434" s="16" t="str">
        <f>IF(AND(B3434="Premier League",E3434="Live"),_xlfn.XLOOKUP(_xlfn.TEXTJOIN(" vs ",,C3434:D3434),Calendar!G:G,Calendar!B:B),IF(AND(B3434="Premier League",E3434="Highlights"),_xlfn.XLOOKUP(H3434,Calendar!O:O,Calendar!N:N,,-1),""))</f>
        <v/>
      </c>
      <c r="AI3434" s="61" t="str">
        <f>IF(AND(AH3434&lt;&gt;"",E3434="Live"),_xlfn.XLOOKUP(_xlfn.TEXTJOIN(" vs ",,C3434:D3434),Calendar!G:G,Calendar!K:K),"")</f>
        <v/>
      </c>
      <c r="AJ3434" s="61" t="str">
        <f>IF(AND(K3434&lt;&gt;"Match of the Day",K3434&lt;&gt;"Match of the Day 2",K3434&lt;&gt;"Match of the Day Repeat"),"",1+MAX($AJ$10:AJ3433))</f>
        <v/>
      </c>
    </row>
    <row r="3435" spans="34:36" x14ac:dyDescent="0.35">
      <c r="AH3435" s="16" t="str">
        <f>IF(AND(B3435="Premier League",E3435="Live"),_xlfn.XLOOKUP(_xlfn.TEXTJOIN(" vs ",,C3435:D3435),Calendar!G:G,Calendar!B:B),IF(AND(B3435="Premier League",E3435="Highlights"),_xlfn.XLOOKUP(H3435,Calendar!O:O,Calendar!N:N,,-1),""))</f>
        <v/>
      </c>
      <c r="AI3435" s="61" t="str">
        <f>IF(AND(AH3435&lt;&gt;"",E3435="Live"),_xlfn.XLOOKUP(_xlfn.TEXTJOIN(" vs ",,C3435:D3435),Calendar!G:G,Calendar!K:K),"")</f>
        <v/>
      </c>
      <c r="AJ3435" s="61" t="str">
        <f>IF(AND(K3435&lt;&gt;"Match of the Day",K3435&lt;&gt;"Match of the Day 2",K3435&lt;&gt;"Match of the Day Repeat"),"",1+MAX($AJ$10:AJ3434))</f>
        <v/>
      </c>
    </row>
    <row r="3436" spans="34:36" x14ac:dyDescent="0.35">
      <c r="AH3436" s="16" t="str">
        <f>IF(AND(B3436="Premier League",E3436="Live"),_xlfn.XLOOKUP(_xlfn.TEXTJOIN(" vs ",,C3436:D3436),Calendar!G:G,Calendar!B:B),IF(AND(B3436="Premier League",E3436="Highlights"),_xlfn.XLOOKUP(H3436,Calendar!O:O,Calendar!N:N,,-1),""))</f>
        <v/>
      </c>
      <c r="AI3436" s="61" t="str">
        <f>IF(AND(AH3436&lt;&gt;"",E3436="Live"),_xlfn.XLOOKUP(_xlfn.TEXTJOIN(" vs ",,C3436:D3436),Calendar!G:G,Calendar!K:K),"")</f>
        <v/>
      </c>
      <c r="AJ3436" s="61" t="str">
        <f>IF(AND(K3436&lt;&gt;"Match of the Day",K3436&lt;&gt;"Match of the Day 2",K3436&lt;&gt;"Match of the Day Repeat"),"",1+MAX($AJ$10:AJ3435))</f>
        <v/>
      </c>
    </row>
    <row r="3437" spans="34:36" x14ac:dyDescent="0.35">
      <c r="AH3437" s="16" t="str">
        <f>IF(AND(B3437="Premier League",E3437="Live"),_xlfn.XLOOKUP(_xlfn.TEXTJOIN(" vs ",,C3437:D3437),Calendar!G:G,Calendar!B:B),IF(AND(B3437="Premier League",E3437="Highlights"),_xlfn.XLOOKUP(H3437,Calendar!O:O,Calendar!N:N,,-1),""))</f>
        <v/>
      </c>
      <c r="AI3437" s="61" t="str">
        <f>IF(AND(AH3437&lt;&gt;"",E3437="Live"),_xlfn.XLOOKUP(_xlfn.TEXTJOIN(" vs ",,C3437:D3437),Calendar!G:G,Calendar!K:K),"")</f>
        <v/>
      </c>
      <c r="AJ3437" s="61" t="str">
        <f>IF(AND(K3437&lt;&gt;"Match of the Day",K3437&lt;&gt;"Match of the Day 2",K3437&lt;&gt;"Match of the Day Repeat"),"",1+MAX($AJ$10:AJ3436))</f>
        <v/>
      </c>
    </row>
    <row r="3438" spans="34:36" x14ac:dyDescent="0.35">
      <c r="AH3438" s="16" t="str">
        <f>IF(AND(B3438="Premier League",E3438="Live"),_xlfn.XLOOKUP(_xlfn.TEXTJOIN(" vs ",,C3438:D3438),Calendar!G:G,Calendar!B:B),IF(AND(B3438="Premier League",E3438="Highlights"),_xlfn.XLOOKUP(H3438,Calendar!O:O,Calendar!N:N,,-1),""))</f>
        <v/>
      </c>
      <c r="AI3438" s="61" t="str">
        <f>IF(AND(AH3438&lt;&gt;"",E3438="Live"),_xlfn.XLOOKUP(_xlfn.TEXTJOIN(" vs ",,C3438:D3438),Calendar!G:G,Calendar!K:K),"")</f>
        <v/>
      </c>
      <c r="AJ3438" s="61" t="str">
        <f>IF(AND(K3438&lt;&gt;"Match of the Day",K3438&lt;&gt;"Match of the Day 2",K3438&lt;&gt;"Match of the Day Repeat"),"",1+MAX($AJ$10:AJ3437))</f>
        <v/>
      </c>
    </row>
    <row r="3439" spans="34:36" x14ac:dyDescent="0.35">
      <c r="AH3439" s="16" t="str">
        <f>IF(AND(B3439="Premier League",E3439="Live"),_xlfn.XLOOKUP(_xlfn.TEXTJOIN(" vs ",,C3439:D3439),Calendar!G:G,Calendar!B:B),IF(AND(B3439="Premier League",E3439="Highlights"),_xlfn.XLOOKUP(H3439,Calendar!O:O,Calendar!N:N,,-1),""))</f>
        <v/>
      </c>
      <c r="AI3439" s="61" t="str">
        <f>IF(AND(AH3439&lt;&gt;"",E3439="Live"),_xlfn.XLOOKUP(_xlfn.TEXTJOIN(" vs ",,C3439:D3439),Calendar!G:G,Calendar!K:K),"")</f>
        <v/>
      </c>
      <c r="AJ3439" s="61" t="str">
        <f>IF(AND(K3439&lt;&gt;"Match of the Day",K3439&lt;&gt;"Match of the Day 2",K3439&lt;&gt;"Match of the Day Repeat"),"",1+MAX($AJ$10:AJ3438))</f>
        <v/>
      </c>
    </row>
    <row r="3440" spans="34:36" x14ac:dyDescent="0.35">
      <c r="AH3440" s="16" t="str">
        <f>IF(AND(B3440="Premier League",E3440="Live"),_xlfn.XLOOKUP(_xlfn.TEXTJOIN(" vs ",,C3440:D3440),Calendar!G:G,Calendar!B:B),IF(AND(B3440="Premier League",E3440="Highlights"),_xlfn.XLOOKUP(H3440,Calendar!O:O,Calendar!N:N,,-1),""))</f>
        <v/>
      </c>
      <c r="AI3440" s="61" t="str">
        <f>IF(AND(AH3440&lt;&gt;"",E3440="Live"),_xlfn.XLOOKUP(_xlfn.TEXTJOIN(" vs ",,C3440:D3440),Calendar!G:G,Calendar!K:K),"")</f>
        <v/>
      </c>
      <c r="AJ3440" s="61" t="str">
        <f>IF(AND(K3440&lt;&gt;"Match of the Day",K3440&lt;&gt;"Match of the Day 2",K3440&lt;&gt;"Match of the Day Repeat"),"",1+MAX($AJ$10:AJ3439))</f>
        <v/>
      </c>
    </row>
    <row r="3441" spans="34:36" x14ac:dyDescent="0.35">
      <c r="AH3441" s="16" t="str">
        <f>IF(AND(B3441="Premier League",E3441="Live"),_xlfn.XLOOKUP(_xlfn.TEXTJOIN(" vs ",,C3441:D3441),Calendar!G:G,Calendar!B:B),IF(AND(B3441="Premier League",E3441="Highlights"),_xlfn.XLOOKUP(H3441,Calendar!O:O,Calendar!N:N,,-1),""))</f>
        <v/>
      </c>
      <c r="AI3441" s="61" t="str">
        <f>IF(AND(AH3441&lt;&gt;"",E3441="Live"),_xlfn.XLOOKUP(_xlfn.TEXTJOIN(" vs ",,C3441:D3441),Calendar!G:G,Calendar!K:K),"")</f>
        <v/>
      </c>
      <c r="AJ3441" s="61" t="str">
        <f>IF(AND(K3441&lt;&gt;"Match of the Day",K3441&lt;&gt;"Match of the Day 2",K3441&lt;&gt;"Match of the Day Repeat"),"",1+MAX($AJ$10:AJ3440))</f>
        <v/>
      </c>
    </row>
    <row r="3442" spans="34:36" x14ac:dyDescent="0.35">
      <c r="AH3442" s="16" t="str">
        <f>IF(AND(B3442="Premier League",E3442="Live"),_xlfn.XLOOKUP(_xlfn.TEXTJOIN(" vs ",,C3442:D3442),Calendar!G:G,Calendar!B:B),IF(AND(B3442="Premier League",E3442="Highlights"),_xlfn.XLOOKUP(H3442,Calendar!O:O,Calendar!N:N,,-1),""))</f>
        <v/>
      </c>
      <c r="AI3442" s="61" t="str">
        <f>IF(AND(AH3442&lt;&gt;"",E3442="Live"),_xlfn.XLOOKUP(_xlfn.TEXTJOIN(" vs ",,C3442:D3442),Calendar!G:G,Calendar!K:K),"")</f>
        <v/>
      </c>
      <c r="AJ3442" s="61" t="str">
        <f>IF(AND(K3442&lt;&gt;"Match of the Day",K3442&lt;&gt;"Match of the Day 2",K3442&lt;&gt;"Match of the Day Repeat"),"",1+MAX($AJ$10:AJ3441))</f>
        <v/>
      </c>
    </row>
    <row r="3443" spans="34:36" x14ac:dyDescent="0.35">
      <c r="AH3443" s="16" t="str">
        <f>IF(AND(B3443="Premier League",E3443="Live"),_xlfn.XLOOKUP(_xlfn.TEXTJOIN(" vs ",,C3443:D3443),Calendar!G:G,Calendar!B:B),IF(AND(B3443="Premier League",E3443="Highlights"),_xlfn.XLOOKUP(H3443,Calendar!O:O,Calendar!N:N,,-1),""))</f>
        <v/>
      </c>
      <c r="AI3443" s="61" t="str">
        <f>IF(AND(AH3443&lt;&gt;"",E3443="Live"),_xlfn.XLOOKUP(_xlfn.TEXTJOIN(" vs ",,C3443:D3443),Calendar!G:G,Calendar!K:K),"")</f>
        <v/>
      </c>
      <c r="AJ3443" s="61" t="str">
        <f>IF(AND(K3443&lt;&gt;"Match of the Day",K3443&lt;&gt;"Match of the Day 2",K3443&lt;&gt;"Match of the Day Repeat"),"",1+MAX($AJ$10:AJ3442))</f>
        <v/>
      </c>
    </row>
    <row r="3444" spans="34:36" x14ac:dyDescent="0.35">
      <c r="AH3444" s="16" t="str">
        <f>IF(AND(B3444="Premier League",E3444="Live"),_xlfn.XLOOKUP(_xlfn.TEXTJOIN(" vs ",,C3444:D3444),Calendar!G:G,Calendar!B:B),IF(AND(B3444="Premier League",E3444="Highlights"),_xlfn.XLOOKUP(H3444,Calendar!O:O,Calendar!N:N,,-1),""))</f>
        <v/>
      </c>
      <c r="AI3444" s="61" t="str">
        <f>IF(AND(AH3444&lt;&gt;"",E3444="Live"),_xlfn.XLOOKUP(_xlfn.TEXTJOIN(" vs ",,C3444:D3444),Calendar!G:G,Calendar!K:K),"")</f>
        <v/>
      </c>
      <c r="AJ3444" s="61" t="str">
        <f>IF(AND(K3444&lt;&gt;"Match of the Day",K3444&lt;&gt;"Match of the Day 2",K3444&lt;&gt;"Match of the Day Repeat"),"",1+MAX($AJ$10:AJ3443))</f>
        <v/>
      </c>
    </row>
    <row r="3445" spans="34:36" x14ac:dyDescent="0.35">
      <c r="AH3445" s="16" t="str">
        <f>IF(AND(B3445="Premier League",E3445="Live"),_xlfn.XLOOKUP(_xlfn.TEXTJOIN(" vs ",,C3445:D3445),Calendar!G:G,Calendar!B:B),IF(AND(B3445="Premier League",E3445="Highlights"),_xlfn.XLOOKUP(H3445,Calendar!O:O,Calendar!N:N,,-1),""))</f>
        <v/>
      </c>
      <c r="AI3445" s="61" t="str">
        <f>IF(AND(AH3445&lt;&gt;"",E3445="Live"),_xlfn.XLOOKUP(_xlfn.TEXTJOIN(" vs ",,C3445:D3445),Calendar!G:G,Calendar!K:K),"")</f>
        <v/>
      </c>
      <c r="AJ3445" s="61" t="str">
        <f>IF(AND(K3445&lt;&gt;"Match of the Day",K3445&lt;&gt;"Match of the Day 2",K3445&lt;&gt;"Match of the Day Repeat"),"",1+MAX($AJ$10:AJ3444))</f>
        <v/>
      </c>
    </row>
    <row r="3446" spans="34:36" x14ac:dyDescent="0.35">
      <c r="AH3446" s="16" t="str">
        <f>IF(AND(B3446="Premier League",E3446="Live"),_xlfn.XLOOKUP(_xlfn.TEXTJOIN(" vs ",,C3446:D3446),Calendar!G:G,Calendar!B:B),IF(AND(B3446="Premier League",E3446="Highlights"),_xlfn.XLOOKUP(H3446,Calendar!O:O,Calendar!N:N,,-1),""))</f>
        <v/>
      </c>
      <c r="AI3446" s="61" t="str">
        <f>IF(AND(AH3446&lt;&gt;"",E3446="Live"),_xlfn.XLOOKUP(_xlfn.TEXTJOIN(" vs ",,C3446:D3446),Calendar!G:G,Calendar!K:K),"")</f>
        <v/>
      </c>
      <c r="AJ3446" s="61" t="str">
        <f>IF(AND(K3446&lt;&gt;"Match of the Day",K3446&lt;&gt;"Match of the Day 2",K3446&lt;&gt;"Match of the Day Repeat"),"",1+MAX($AJ$10:AJ3445))</f>
        <v/>
      </c>
    </row>
    <row r="3447" spans="34:36" x14ac:dyDescent="0.35">
      <c r="AH3447" s="16" t="str">
        <f>IF(AND(B3447="Premier League",E3447="Live"),_xlfn.XLOOKUP(_xlfn.TEXTJOIN(" vs ",,C3447:D3447),Calendar!G:G,Calendar!B:B),IF(AND(B3447="Premier League",E3447="Highlights"),_xlfn.XLOOKUP(H3447,Calendar!O:O,Calendar!N:N,,-1),""))</f>
        <v/>
      </c>
      <c r="AI3447" s="61" t="str">
        <f>IF(AND(AH3447&lt;&gt;"",E3447="Live"),_xlfn.XLOOKUP(_xlfn.TEXTJOIN(" vs ",,C3447:D3447),Calendar!G:G,Calendar!K:K),"")</f>
        <v/>
      </c>
      <c r="AJ3447" s="61" t="str">
        <f>IF(AND(K3447&lt;&gt;"Match of the Day",K3447&lt;&gt;"Match of the Day 2",K3447&lt;&gt;"Match of the Day Repeat"),"",1+MAX($AJ$10:AJ3446))</f>
        <v/>
      </c>
    </row>
    <row r="3448" spans="34:36" x14ac:dyDescent="0.35">
      <c r="AH3448" s="16" t="str">
        <f>IF(AND(B3448="Premier League",E3448="Live"),_xlfn.XLOOKUP(_xlfn.TEXTJOIN(" vs ",,C3448:D3448),Calendar!G:G,Calendar!B:B),IF(AND(B3448="Premier League",E3448="Highlights"),_xlfn.XLOOKUP(H3448,Calendar!O:O,Calendar!N:N,,-1),""))</f>
        <v/>
      </c>
      <c r="AI3448" s="61" t="str">
        <f>IF(AND(AH3448&lt;&gt;"",E3448="Live"),_xlfn.XLOOKUP(_xlfn.TEXTJOIN(" vs ",,C3448:D3448),Calendar!G:G,Calendar!K:K),"")</f>
        <v/>
      </c>
      <c r="AJ3448" s="61" t="str">
        <f>IF(AND(K3448&lt;&gt;"Match of the Day",K3448&lt;&gt;"Match of the Day 2",K3448&lt;&gt;"Match of the Day Repeat"),"",1+MAX($AJ$10:AJ3447))</f>
        <v/>
      </c>
    </row>
    <row r="3449" spans="34:36" x14ac:dyDescent="0.35">
      <c r="AH3449" s="16" t="str">
        <f>IF(AND(B3449="Premier League",E3449="Live"),_xlfn.XLOOKUP(_xlfn.TEXTJOIN(" vs ",,C3449:D3449),Calendar!G:G,Calendar!B:B),IF(AND(B3449="Premier League",E3449="Highlights"),_xlfn.XLOOKUP(H3449,Calendar!O:O,Calendar!N:N,,-1),""))</f>
        <v/>
      </c>
      <c r="AI3449" s="61" t="str">
        <f>IF(AND(AH3449&lt;&gt;"",E3449="Live"),_xlfn.XLOOKUP(_xlfn.TEXTJOIN(" vs ",,C3449:D3449),Calendar!G:G,Calendar!K:K),"")</f>
        <v/>
      </c>
      <c r="AJ3449" s="61" t="str">
        <f>IF(AND(K3449&lt;&gt;"Match of the Day",K3449&lt;&gt;"Match of the Day 2",K3449&lt;&gt;"Match of the Day Repeat"),"",1+MAX($AJ$10:AJ3448))</f>
        <v/>
      </c>
    </row>
    <row r="3450" spans="34:36" x14ac:dyDescent="0.35">
      <c r="AH3450" s="16" t="str">
        <f>IF(AND(B3450="Premier League",E3450="Live"),_xlfn.XLOOKUP(_xlfn.TEXTJOIN(" vs ",,C3450:D3450),Calendar!G:G,Calendar!B:B),IF(AND(B3450="Premier League",E3450="Highlights"),_xlfn.XLOOKUP(H3450,Calendar!O:O,Calendar!N:N,,-1),""))</f>
        <v/>
      </c>
      <c r="AI3450" s="61" t="str">
        <f>IF(AND(AH3450&lt;&gt;"",E3450="Live"),_xlfn.XLOOKUP(_xlfn.TEXTJOIN(" vs ",,C3450:D3450),Calendar!G:G,Calendar!K:K),"")</f>
        <v/>
      </c>
      <c r="AJ3450" s="61" t="str">
        <f>IF(AND(K3450&lt;&gt;"Match of the Day",K3450&lt;&gt;"Match of the Day 2",K3450&lt;&gt;"Match of the Day Repeat"),"",1+MAX($AJ$10:AJ3449))</f>
        <v/>
      </c>
    </row>
    <row r="3451" spans="34:36" x14ac:dyDescent="0.35">
      <c r="AH3451" s="16" t="str">
        <f>IF(AND(B3451="Premier League",E3451="Live"),_xlfn.XLOOKUP(_xlfn.TEXTJOIN(" vs ",,C3451:D3451),Calendar!G:G,Calendar!B:B),IF(AND(B3451="Premier League",E3451="Highlights"),_xlfn.XLOOKUP(H3451,Calendar!O:O,Calendar!N:N,,-1),""))</f>
        <v/>
      </c>
      <c r="AI3451" s="61" t="str">
        <f>IF(AND(AH3451&lt;&gt;"",E3451="Live"),_xlfn.XLOOKUP(_xlfn.TEXTJOIN(" vs ",,C3451:D3451),Calendar!G:G,Calendar!K:K),"")</f>
        <v/>
      </c>
      <c r="AJ3451" s="61" t="str">
        <f>IF(AND(K3451&lt;&gt;"Match of the Day",K3451&lt;&gt;"Match of the Day 2",K3451&lt;&gt;"Match of the Day Repeat"),"",1+MAX($AJ$10:AJ3450))</f>
        <v/>
      </c>
    </row>
    <row r="3452" spans="34:36" x14ac:dyDescent="0.35">
      <c r="AH3452" s="16" t="str">
        <f>IF(AND(B3452="Premier League",E3452="Live"),_xlfn.XLOOKUP(_xlfn.TEXTJOIN(" vs ",,C3452:D3452),Calendar!G:G,Calendar!B:B),IF(AND(B3452="Premier League",E3452="Highlights"),_xlfn.XLOOKUP(H3452,Calendar!O:O,Calendar!N:N,,-1),""))</f>
        <v/>
      </c>
      <c r="AI3452" s="61" t="str">
        <f>IF(AND(AH3452&lt;&gt;"",E3452="Live"),_xlfn.XLOOKUP(_xlfn.TEXTJOIN(" vs ",,C3452:D3452),Calendar!G:G,Calendar!K:K),"")</f>
        <v/>
      </c>
      <c r="AJ3452" s="61" t="str">
        <f>IF(AND(K3452&lt;&gt;"Match of the Day",K3452&lt;&gt;"Match of the Day 2",K3452&lt;&gt;"Match of the Day Repeat"),"",1+MAX($AJ$10:AJ3451))</f>
        <v/>
      </c>
    </row>
    <row r="3453" spans="34:36" x14ac:dyDescent="0.35">
      <c r="AH3453" s="16" t="str">
        <f>IF(AND(B3453="Premier League",E3453="Live"),_xlfn.XLOOKUP(_xlfn.TEXTJOIN(" vs ",,C3453:D3453),Calendar!G:G,Calendar!B:B),IF(AND(B3453="Premier League",E3453="Highlights"),_xlfn.XLOOKUP(H3453,Calendar!O:O,Calendar!N:N,,-1),""))</f>
        <v/>
      </c>
      <c r="AI3453" s="61" t="str">
        <f>IF(AND(AH3453&lt;&gt;"",E3453="Live"),_xlfn.XLOOKUP(_xlfn.TEXTJOIN(" vs ",,C3453:D3453),Calendar!G:G,Calendar!K:K),"")</f>
        <v/>
      </c>
      <c r="AJ3453" s="61" t="str">
        <f>IF(AND(K3453&lt;&gt;"Match of the Day",K3453&lt;&gt;"Match of the Day 2",K3453&lt;&gt;"Match of the Day Repeat"),"",1+MAX($AJ$10:AJ3452))</f>
        <v/>
      </c>
    </row>
    <row r="3454" spans="34:36" x14ac:dyDescent="0.35">
      <c r="AH3454" s="16" t="str">
        <f>IF(AND(B3454="Premier League",E3454="Live"),_xlfn.XLOOKUP(_xlfn.TEXTJOIN(" vs ",,C3454:D3454),Calendar!G:G,Calendar!B:B),IF(AND(B3454="Premier League",E3454="Highlights"),_xlfn.XLOOKUP(H3454,Calendar!O:O,Calendar!N:N,,-1),""))</f>
        <v/>
      </c>
      <c r="AI3454" s="61" t="str">
        <f>IF(AND(AH3454&lt;&gt;"",E3454="Live"),_xlfn.XLOOKUP(_xlfn.TEXTJOIN(" vs ",,C3454:D3454),Calendar!G:G,Calendar!K:K),"")</f>
        <v/>
      </c>
      <c r="AJ3454" s="61" t="str">
        <f>IF(AND(K3454&lt;&gt;"Match of the Day",K3454&lt;&gt;"Match of the Day 2",K3454&lt;&gt;"Match of the Day Repeat"),"",1+MAX($AJ$10:AJ3453))</f>
        <v/>
      </c>
    </row>
    <row r="3455" spans="34:36" x14ac:dyDescent="0.35">
      <c r="AH3455" s="16" t="str">
        <f>IF(AND(B3455="Premier League",E3455="Live"),_xlfn.XLOOKUP(_xlfn.TEXTJOIN(" vs ",,C3455:D3455),Calendar!G:G,Calendar!B:B),IF(AND(B3455="Premier League",E3455="Highlights"),_xlfn.XLOOKUP(H3455,Calendar!O:O,Calendar!N:N,,-1),""))</f>
        <v/>
      </c>
      <c r="AI3455" s="61" t="str">
        <f>IF(AND(AH3455&lt;&gt;"",E3455="Live"),_xlfn.XLOOKUP(_xlfn.TEXTJOIN(" vs ",,C3455:D3455),Calendar!G:G,Calendar!K:K),"")</f>
        <v/>
      </c>
      <c r="AJ3455" s="61" t="str">
        <f>IF(AND(K3455&lt;&gt;"Match of the Day",K3455&lt;&gt;"Match of the Day 2",K3455&lt;&gt;"Match of the Day Repeat"),"",1+MAX($AJ$10:AJ3454))</f>
        <v/>
      </c>
    </row>
    <row r="3456" spans="34:36" x14ac:dyDescent="0.35">
      <c r="AH3456" s="16" t="str">
        <f>IF(AND(B3456="Premier League",E3456="Live"),_xlfn.XLOOKUP(_xlfn.TEXTJOIN(" vs ",,C3456:D3456),Calendar!G:G,Calendar!B:B),IF(AND(B3456="Premier League",E3456="Highlights"),_xlfn.XLOOKUP(H3456,Calendar!O:O,Calendar!N:N,,-1),""))</f>
        <v/>
      </c>
      <c r="AI3456" s="61" t="str">
        <f>IF(AND(AH3456&lt;&gt;"",E3456="Live"),_xlfn.XLOOKUP(_xlfn.TEXTJOIN(" vs ",,C3456:D3456),Calendar!G:G,Calendar!K:K),"")</f>
        <v/>
      </c>
      <c r="AJ3456" s="61" t="str">
        <f>IF(AND(K3456&lt;&gt;"Match of the Day",K3456&lt;&gt;"Match of the Day 2",K3456&lt;&gt;"Match of the Day Repeat"),"",1+MAX($AJ$10:AJ3455))</f>
        <v/>
      </c>
    </row>
    <row r="3457" spans="34:36" x14ac:dyDescent="0.35">
      <c r="AH3457" s="16" t="str">
        <f>IF(AND(B3457="Premier League",E3457="Live"),_xlfn.XLOOKUP(_xlfn.TEXTJOIN(" vs ",,C3457:D3457),Calendar!G:G,Calendar!B:B),IF(AND(B3457="Premier League",E3457="Highlights"),_xlfn.XLOOKUP(H3457,Calendar!O:O,Calendar!N:N,,-1),""))</f>
        <v/>
      </c>
      <c r="AI3457" s="61" t="str">
        <f>IF(AND(AH3457&lt;&gt;"",E3457="Live"),_xlfn.XLOOKUP(_xlfn.TEXTJOIN(" vs ",,C3457:D3457),Calendar!G:G,Calendar!K:K),"")</f>
        <v/>
      </c>
      <c r="AJ3457" s="61" t="str">
        <f>IF(AND(K3457&lt;&gt;"Match of the Day",K3457&lt;&gt;"Match of the Day 2",K3457&lt;&gt;"Match of the Day Repeat"),"",1+MAX($AJ$10:AJ3456))</f>
        <v/>
      </c>
    </row>
    <row r="3458" spans="34:36" x14ac:dyDescent="0.35">
      <c r="AH3458" s="16" t="str">
        <f>IF(AND(B3458="Premier League",E3458="Live"),_xlfn.XLOOKUP(_xlfn.TEXTJOIN(" vs ",,C3458:D3458),Calendar!G:G,Calendar!B:B),IF(AND(B3458="Premier League",E3458="Highlights"),_xlfn.XLOOKUP(H3458,Calendar!O:O,Calendar!N:N,,-1),""))</f>
        <v/>
      </c>
      <c r="AI3458" s="61" t="str">
        <f>IF(AND(AH3458&lt;&gt;"",E3458="Live"),_xlfn.XLOOKUP(_xlfn.TEXTJOIN(" vs ",,C3458:D3458),Calendar!G:G,Calendar!K:K),"")</f>
        <v/>
      </c>
      <c r="AJ3458" s="61" t="str">
        <f>IF(AND(K3458&lt;&gt;"Match of the Day",K3458&lt;&gt;"Match of the Day 2",K3458&lt;&gt;"Match of the Day Repeat"),"",1+MAX($AJ$10:AJ3457))</f>
        <v/>
      </c>
    </row>
    <row r="3459" spans="34:36" x14ac:dyDescent="0.35">
      <c r="AH3459" s="16" t="str">
        <f>IF(AND(B3459="Premier League",E3459="Live"),_xlfn.XLOOKUP(_xlfn.TEXTJOIN(" vs ",,C3459:D3459),Calendar!G:G,Calendar!B:B),IF(AND(B3459="Premier League",E3459="Highlights"),_xlfn.XLOOKUP(H3459,Calendar!O:O,Calendar!N:N,,-1),""))</f>
        <v/>
      </c>
      <c r="AI3459" s="61" t="str">
        <f>IF(AND(AH3459&lt;&gt;"",E3459="Live"),_xlfn.XLOOKUP(_xlfn.TEXTJOIN(" vs ",,C3459:D3459),Calendar!G:G,Calendar!K:K),"")</f>
        <v/>
      </c>
      <c r="AJ3459" s="61" t="str">
        <f>IF(AND(K3459&lt;&gt;"Match of the Day",K3459&lt;&gt;"Match of the Day 2",K3459&lt;&gt;"Match of the Day Repeat"),"",1+MAX($AJ$10:AJ3458))</f>
        <v/>
      </c>
    </row>
    <row r="3460" spans="34:36" x14ac:dyDescent="0.35">
      <c r="AH3460" s="16" t="str">
        <f>IF(AND(B3460="Premier League",E3460="Live"),_xlfn.XLOOKUP(_xlfn.TEXTJOIN(" vs ",,C3460:D3460),Calendar!G:G,Calendar!B:B),IF(AND(B3460="Premier League",E3460="Highlights"),_xlfn.XLOOKUP(H3460,Calendar!O:O,Calendar!N:N,,-1),""))</f>
        <v/>
      </c>
      <c r="AI3460" s="61" t="str">
        <f>IF(AND(AH3460&lt;&gt;"",E3460="Live"),_xlfn.XLOOKUP(_xlfn.TEXTJOIN(" vs ",,C3460:D3460),Calendar!G:G,Calendar!K:K),"")</f>
        <v/>
      </c>
      <c r="AJ3460" s="61" t="str">
        <f>IF(AND(K3460&lt;&gt;"Match of the Day",K3460&lt;&gt;"Match of the Day 2",K3460&lt;&gt;"Match of the Day Repeat"),"",1+MAX($AJ$10:AJ3459))</f>
        <v/>
      </c>
    </row>
    <row r="3461" spans="34:36" x14ac:dyDescent="0.35">
      <c r="AH3461" s="16" t="str">
        <f>IF(AND(B3461="Premier League",E3461="Live"),_xlfn.XLOOKUP(_xlfn.TEXTJOIN(" vs ",,C3461:D3461),Calendar!G:G,Calendar!B:B),IF(AND(B3461="Premier League",E3461="Highlights"),_xlfn.XLOOKUP(H3461,Calendar!O:O,Calendar!N:N,,-1),""))</f>
        <v/>
      </c>
      <c r="AI3461" s="61" t="str">
        <f>IF(AND(AH3461&lt;&gt;"",E3461="Live"),_xlfn.XLOOKUP(_xlfn.TEXTJOIN(" vs ",,C3461:D3461),Calendar!G:G,Calendar!K:K),"")</f>
        <v/>
      </c>
      <c r="AJ3461" s="61" t="str">
        <f>IF(AND(K3461&lt;&gt;"Match of the Day",K3461&lt;&gt;"Match of the Day 2",K3461&lt;&gt;"Match of the Day Repeat"),"",1+MAX($AJ$10:AJ3460))</f>
        <v/>
      </c>
    </row>
    <row r="3462" spans="34:36" x14ac:dyDescent="0.35">
      <c r="AH3462" s="16" t="str">
        <f>IF(AND(B3462="Premier League",E3462="Live"),_xlfn.XLOOKUP(_xlfn.TEXTJOIN(" vs ",,C3462:D3462),Calendar!G:G,Calendar!B:B),IF(AND(B3462="Premier League",E3462="Highlights"),_xlfn.XLOOKUP(H3462,Calendar!O:O,Calendar!N:N,,-1),""))</f>
        <v/>
      </c>
      <c r="AI3462" s="61" t="str">
        <f>IF(AND(AH3462&lt;&gt;"",E3462="Live"),_xlfn.XLOOKUP(_xlfn.TEXTJOIN(" vs ",,C3462:D3462),Calendar!G:G,Calendar!K:K),"")</f>
        <v/>
      </c>
      <c r="AJ3462" s="61" t="str">
        <f>IF(AND(K3462&lt;&gt;"Match of the Day",K3462&lt;&gt;"Match of the Day 2",K3462&lt;&gt;"Match of the Day Repeat"),"",1+MAX($AJ$10:AJ3461))</f>
        <v/>
      </c>
    </row>
    <row r="3463" spans="34:36" x14ac:dyDescent="0.35">
      <c r="AH3463" s="16" t="str">
        <f>IF(AND(B3463="Premier League",E3463="Live"),_xlfn.XLOOKUP(_xlfn.TEXTJOIN(" vs ",,C3463:D3463),Calendar!G:G,Calendar!B:B),IF(AND(B3463="Premier League",E3463="Highlights"),_xlfn.XLOOKUP(H3463,Calendar!O:O,Calendar!N:N,,-1),""))</f>
        <v/>
      </c>
      <c r="AI3463" s="61" t="str">
        <f>IF(AND(AH3463&lt;&gt;"",E3463="Live"),_xlfn.XLOOKUP(_xlfn.TEXTJOIN(" vs ",,C3463:D3463),Calendar!G:G,Calendar!K:K),"")</f>
        <v/>
      </c>
      <c r="AJ3463" s="61" t="str">
        <f>IF(AND(K3463&lt;&gt;"Match of the Day",K3463&lt;&gt;"Match of the Day 2",K3463&lt;&gt;"Match of the Day Repeat"),"",1+MAX($AJ$10:AJ3462))</f>
        <v/>
      </c>
    </row>
    <row r="3464" spans="34:36" x14ac:dyDescent="0.35">
      <c r="AH3464" s="16" t="str">
        <f>IF(AND(B3464="Premier League",E3464="Live"),_xlfn.XLOOKUP(_xlfn.TEXTJOIN(" vs ",,C3464:D3464),Calendar!G:G,Calendar!B:B),IF(AND(B3464="Premier League",E3464="Highlights"),_xlfn.XLOOKUP(H3464,Calendar!O:O,Calendar!N:N,,-1),""))</f>
        <v/>
      </c>
      <c r="AI3464" s="61" t="str">
        <f>IF(AND(AH3464&lt;&gt;"",E3464="Live"),_xlfn.XLOOKUP(_xlfn.TEXTJOIN(" vs ",,C3464:D3464),Calendar!G:G,Calendar!K:K),"")</f>
        <v/>
      </c>
      <c r="AJ3464" s="61" t="str">
        <f>IF(AND(K3464&lt;&gt;"Match of the Day",K3464&lt;&gt;"Match of the Day 2",K3464&lt;&gt;"Match of the Day Repeat"),"",1+MAX($AJ$10:AJ3463))</f>
        <v/>
      </c>
    </row>
    <row r="3465" spans="34:36" x14ac:dyDescent="0.35">
      <c r="AH3465" s="16" t="str">
        <f>IF(AND(B3465="Premier League",E3465="Live"),_xlfn.XLOOKUP(_xlfn.TEXTJOIN(" vs ",,C3465:D3465),Calendar!G:G,Calendar!B:B),IF(AND(B3465="Premier League",E3465="Highlights"),_xlfn.XLOOKUP(H3465,Calendar!O:O,Calendar!N:N,,-1),""))</f>
        <v/>
      </c>
      <c r="AI3465" s="61" t="str">
        <f>IF(AND(AH3465&lt;&gt;"",E3465="Live"),_xlfn.XLOOKUP(_xlfn.TEXTJOIN(" vs ",,C3465:D3465),Calendar!G:G,Calendar!K:K),"")</f>
        <v/>
      </c>
      <c r="AJ3465" s="61" t="str">
        <f>IF(AND(K3465&lt;&gt;"Match of the Day",K3465&lt;&gt;"Match of the Day 2",K3465&lt;&gt;"Match of the Day Repeat"),"",1+MAX($AJ$10:AJ3464))</f>
        <v/>
      </c>
    </row>
    <row r="3466" spans="34:36" x14ac:dyDescent="0.35">
      <c r="AH3466" s="16" t="str">
        <f>IF(AND(B3466="Premier League",E3466="Live"),_xlfn.XLOOKUP(_xlfn.TEXTJOIN(" vs ",,C3466:D3466),Calendar!G:G,Calendar!B:B),IF(AND(B3466="Premier League",E3466="Highlights"),_xlfn.XLOOKUP(H3466,Calendar!O:O,Calendar!N:N,,-1),""))</f>
        <v/>
      </c>
      <c r="AI3466" s="61" t="str">
        <f>IF(AND(AH3466&lt;&gt;"",E3466="Live"),_xlfn.XLOOKUP(_xlfn.TEXTJOIN(" vs ",,C3466:D3466),Calendar!G:G,Calendar!K:K),"")</f>
        <v/>
      </c>
      <c r="AJ3466" s="61" t="str">
        <f>IF(AND(K3466&lt;&gt;"Match of the Day",K3466&lt;&gt;"Match of the Day 2",K3466&lt;&gt;"Match of the Day Repeat"),"",1+MAX($AJ$10:AJ3465))</f>
        <v/>
      </c>
    </row>
    <row r="3467" spans="34:36" x14ac:dyDescent="0.35">
      <c r="AH3467" s="16" t="str">
        <f>IF(AND(B3467="Premier League",E3467="Live"),_xlfn.XLOOKUP(_xlfn.TEXTJOIN(" vs ",,C3467:D3467),Calendar!G:G,Calendar!B:B),IF(AND(B3467="Premier League",E3467="Highlights"),_xlfn.XLOOKUP(H3467,Calendar!O:O,Calendar!N:N,,-1),""))</f>
        <v/>
      </c>
      <c r="AI3467" s="61" t="str">
        <f>IF(AND(AH3467&lt;&gt;"",E3467="Live"),_xlfn.XLOOKUP(_xlfn.TEXTJOIN(" vs ",,C3467:D3467),Calendar!G:G,Calendar!K:K),"")</f>
        <v/>
      </c>
      <c r="AJ3467" s="61" t="str">
        <f>IF(AND(K3467&lt;&gt;"Match of the Day",K3467&lt;&gt;"Match of the Day 2",K3467&lt;&gt;"Match of the Day Repeat"),"",1+MAX($AJ$10:AJ3466))</f>
        <v/>
      </c>
    </row>
    <row r="3468" spans="34:36" x14ac:dyDescent="0.35">
      <c r="AH3468" s="16" t="str">
        <f>IF(AND(B3468="Premier League",E3468="Live"),_xlfn.XLOOKUP(_xlfn.TEXTJOIN(" vs ",,C3468:D3468),Calendar!G:G,Calendar!B:B),IF(AND(B3468="Premier League",E3468="Highlights"),_xlfn.XLOOKUP(H3468,Calendar!O:O,Calendar!N:N,,-1),""))</f>
        <v/>
      </c>
      <c r="AI3468" s="61" t="str">
        <f>IF(AND(AH3468&lt;&gt;"",E3468="Live"),_xlfn.XLOOKUP(_xlfn.TEXTJOIN(" vs ",,C3468:D3468),Calendar!G:G,Calendar!K:K),"")</f>
        <v/>
      </c>
      <c r="AJ3468" s="61" t="str">
        <f>IF(AND(K3468&lt;&gt;"Match of the Day",K3468&lt;&gt;"Match of the Day 2",K3468&lt;&gt;"Match of the Day Repeat"),"",1+MAX($AJ$10:AJ3467))</f>
        <v/>
      </c>
    </row>
    <row r="3469" spans="34:36" x14ac:dyDescent="0.35">
      <c r="AH3469" s="16" t="str">
        <f>IF(AND(B3469="Premier League",E3469="Live"),_xlfn.XLOOKUP(_xlfn.TEXTJOIN(" vs ",,C3469:D3469),Calendar!G:G,Calendar!B:B),IF(AND(B3469="Premier League",E3469="Highlights"),_xlfn.XLOOKUP(H3469,Calendar!O:O,Calendar!N:N,,-1),""))</f>
        <v/>
      </c>
      <c r="AI3469" s="61" t="str">
        <f>IF(AND(AH3469&lt;&gt;"",E3469="Live"),_xlfn.XLOOKUP(_xlfn.TEXTJOIN(" vs ",,C3469:D3469),Calendar!G:G,Calendar!K:K),"")</f>
        <v/>
      </c>
      <c r="AJ3469" s="61" t="str">
        <f>IF(AND(K3469&lt;&gt;"Match of the Day",K3469&lt;&gt;"Match of the Day 2",K3469&lt;&gt;"Match of the Day Repeat"),"",1+MAX($AJ$10:AJ3468))</f>
        <v/>
      </c>
    </row>
    <row r="3470" spans="34:36" x14ac:dyDescent="0.35">
      <c r="AH3470" s="16" t="str">
        <f>IF(AND(B3470="Premier League",E3470="Live"),_xlfn.XLOOKUP(_xlfn.TEXTJOIN(" vs ",,C3470:D3470),Calendar!G:G,Calendar!B:B),IF(AND(B3470="Premier League",E3470="Highlights"),_xlfn.XLOOKUP(H3470,Calendar!O:O,Calendar!N:N,,-1),""))</f>
        <v/>
      </c>
      <c r="AI3470" s="61" t="str">
        <f>IF(AND(AH3470&lt;&gt;"",E3470="Live"),_xlfn.XLOOKUP(_xlfn.TEXTJOIN(" vs ",,C3470:D3470),Calendar!G:G,Calendar!K:K),"")</f>
        <v/>
      </c>
      <c r="AJ3470" s="61" t="str">
        <f>IF(AND(K3470&lt;&gt;"Match of the Day",K3470&lt;&gt;"Match of the Day 2",K3470&lt;&gt;"Match of the Day Repeat"),"",1+MAX($AJ$10:AJ3469))</f>
        <v/>
      </c>
    </row>
    <row r="3471" spans="34:36" x14ac:dyDescent="0.35">
      <c r="AH3471" s="16" t="str">
        <f>IF(AND(B3471="Premier League",E3471="Live"),_xlfn.XLOOKUP(_xlfn.TEXTJOIN(" vs ",,C3471:D3471),Calendar!G:G,Calendar!B:B),IF(AND(B3471="Premier League",E3471="Highlights"),_xlfn.XLOOKUP(H3471,Calendar!O:O,Calendar!N:N,,-1),""))</f>
        <v/>
      </c>
      <c r="AI3471" s="61" t="str">
        <f>IF(AND(AH3471&lt;&gt;"",E3471="Live"),_xlfn.XLOOKUP(_xlfn.TEXTJOIN(" vs ",,C3471:D3471),Calendar!G:G,Calendar!K:K),"")</f>
        <v/>
      </c>
      <c r="AJ3471" s="61" t="str">
        <f>IF(AND(K3471&lt;&gt;"Match of the Day",K3471&lt;&gt;"Match of the Day 2",K3471&lt;&gt;"Match of the Day Repeat"),"",1+MAX($AJ$10:AJ3470))</f>
        <v/>
      </c>
    </row>
    <row r="3472" spans="34:36" x14ac:dyDescent="0.35">
      <c r="AH3472" s="16" t="str">
        <f>IF(AND(B3472="Premier League",E3472="Live"),_xlfn.XLOOKUP(_xlfn.TEXTJOIN(" vs ",,C3472:D3472),Calendar!G:G,Calendar!B:B),IF(AND(B3472="Premier League",E3472="Highlights"),_xlfn.XLOOKUP(H3472,Calendar!O:O,Calendar!N:N,,-1),""))</f>
        <v/>
      </c>
      <c r="AI3472" s="61" t="str">
        <f>IF(AND(AH3472&lt;&gt;"",E3472="Live"),_xlfn.XLOOKUP(_xlfn.TEXTJOIN(" vs ",,C3472:D3472),Calendar!G:G,Calendar!K:K),"")</f>
        <v/>
      </c>
      <c r="AJ3472" s="61" t="str">
        <f>IF(AND(K3472&lt;&gt;"Match of the Day",K3472&lt;&gt;"Match of the Day 2",K3472&lt;&gt;"Match of the Day Repeat"),"",1+MAX($AJ$10:AJ3471))</f>
        <v/>
      </c>
    </row>
    <row r="3473" spans="34:36" x14ac:dyDescent="0.35">
      <c r="AH3473" s="16" t="str">
        <f>IF(AND(B3473="Premier League",E3473="Live"),_xlfn.XLOOKUP(_xlfn.TEXTJOIN(" vs ",,C3473:D3473),Calendar!G:G,Calendar!B:B),IF(AND(B3473="Premier League",E3473="Highlights"),_xlfn.XLOOKUP(H3473,Calendar!O:O,Calendar!N:N,,-1),""))</f>
        <v/>
      </c>
      <c r="AI3473" s="61" t="str">
        <f>IF(AND(AH3473&lt;&gt;"",E3473="Live"),_xlfn.XLOOKUP(_xlfn.TEXTJOIN(" vs ",,C3473:D3473),Calendar!G:G,Calendar!K:K),"")</f>
        <v/>
      </c>
      <c r="AJ3473" s="61" t="str">
        <f>IF(AND(K3473&lt;&gt;"Match of the Day",K3473&lt;&gt;"Match of the Day 2",K3473&lt;&gt;"Match of the Day Repeat"),"",1+MAX($AJ$10:AJ3472))</f>
        <v/>
      </c>
    </row>
    <row r="3474" spans="34:36" x14ac:dyDescent="0.35">
      <c r="AH3474" s="16" t="str">
        <f>IF(AND(B3474="Premier League",E3474="Live"),_xlfn.XLOOKUP(_xlfn.TEXTJOIN(" vs ",,C3474:D3474),Calendar!G:G,Calendar!B:B),IF(AND(B3474="Premier League",E3474="Highlights"),_xlfn.XLOOKUP(H3474,Calendar!O:O,Calendar!N:N,,-1),""))</f>
        <v/>
      </c>
      <c r="AI3474" s="61" t="str">
        <f>IF(AND(AH3474&lt;&gt;"",E3474="Live"),_xlfn.XLOOKUP(_xlfn.TEXTJOIN(" vs ",,C3474:D3474),Calendar!G:G,Calendar!K:K),"")</f>
        <v/>
      </c>
      <c r="AJ3474" s="61" t="str">
        <f>IF(AND(K3474&lt;&gt;"Match of the Day",K3474&lt;&gt;"Match of the Day 2",K3474&lt;&gt;"Match of the Day Repeat"),"",1+MAX($AJ$10:AJ3473))</f>
        <v/>
      </c>
    </row>
    <row r="3475" spans="34:36" x14ac:dyDescent="0.35">
      <c r="AH3475" s="16" t="str">
        <f>IF(AND(B3475="Premier League",E3475="Live"),_xlfn.XLOOKUP(_xlfn.TEXTJOIN(" vs ",,C3475:D3475),Calendar!G:G,Calendar!B:B),IF(AND(B3475="Premier League",E3475="Highlights"),_xlfn.XLOOKUP(H3475,Calendar!O:O,Calendar!N:N,,-1),""))</f>
        <v/>
      </c>
      <c r="AI3475" s="61" t="str">
        <f>IF(AND(AH3475&lt;&gt;"",E3475="Live"),_xlfn.XLOOKUP(_xlfn.TEXTJOIN(" vs ",,C3475:D3475),Calendar!G:G,Calendar!K:K),"")</f>
        <v/>
      </c>
      <c r="AJ3475" s="61" t="str">
        <f>IF(AND(K3475&lt;&gt;"Match of the Day",K3475&lt;&gt;"Match of the Day 2",K3475&lt;&gt;"Match of the Day Repeat"),"",1+MAX($AJ$10:AJ3474))</f>
        <v/>
      </c>
    </row>
    <row r="3476" spans="34:36" x14ac:dyDescent="0.35">
      <c r="AH3476" s="16" t="str">
        <f>IF(AND(B3476="Premier League",E3476="Live"),_xlfn.XLOOKUP(_xlfn.TEXTJOIN(" vs ",,C3476:D3476),Calendar!G:G,Calendar!B:B),IF(AND(B3476="Premier League",E3476="Highlights"),_xlfn.XLOOKUP(H3476,Calendar!O:O,Calendar!N:N,,-1),""))</f>
        <v/>
      </c>
      <c r="AI3476" s="61" t="str">
        <f>IF(AND(AH3476&lt;&gt;"",E3476="Live"),_xlfn.XLOOKUP(_xlfn.TEXTJOIN(" vs ",,C3476:D3476),Calendar!G:G,Calendar!K:K),"")</f>
        <v/>
      </c>
      <c r="AJ3476" s="61" t="str">
        <f>IF(AND(K3476&lt;&gt;"Match of the Day",K3476&lt;&gt;"Match of the Day 2",K3476&lt;&gt;"Match of the Day Repeat"),"",1+MAX($AJ$10:AJ3475))</f>
        <v/>
      </c>
    </row>
    <row r="3477" spans="34:36" x14ac:dyDescent="0.35">
      <c r="AH3477" s="16" t="str">
        <f>IF(AND(B3477="Premier League",E3477="Live"),_xlfn.XLOOKUP(_xlfn.TEXTJOIN(" vs ",,C3477:D3477),Calendar!G:G,Calendar!B:B),IF(AND(B3477="Premier League",E3477="Highlights"),_xlfn.XLOOKUP(H3477,Calendar!O:O,Calendar!N:N,,-1),""))</f>
        <v/>
      </c>
      <c r="AI3477" s="61" t="str">
        <f>IF(AND(AH3477&lt;&gt;"",E3477="Live"),_xlfn.XLOOKUP(_xlfn.TEXTJOIN(" vs ",,C3477:D3477),Calendar!G:G,Calendar!K:K),"")</f>
        <v/>
      </c>
      <c r="AJ3477" s="61" t="str">
        <f>IF(AND(K3477&lt;&gt;"Match of the Day",K3477&lt;&gt;"Match of the Day 2",K3477&lt;&gt;"Match of the Day Repeat"),"",1+MAX($AJ$10:AJ3476))</f>
        <v/>
      </c>
    </row>
    <row r="3478" spans="34:36" x14ac:dyDescent="0.35">
      <c r="AH3478" s="16" t="str">
        <f>IF(AND(B3478="Premier League",E3478="Live"),_xlfn.XLOOKUP(_xlfn.TEXTJOIN(" vs ",,C3478:D3478),Calendar!G:G,Calendar!B:B),IF(AND(B3478="Premier League",E3478="Highlights"),_xlfn.XLOOKUP(H3478,Calendar!O:O,Calendar!N:N,,-1),""))</f>
        <v/>
      </c>
      <c r="AI3478" s="61" t="str">
        <f>IF(AND(AH3478&lt;&gt;"",E3478="Live"),_xlfn.XLOOKUP(_xlfn.TEXTJOIN(" vs ",,C3478:D3478),Calendar!G:G,Calendar!K:K),"")</f>
        <v/>
      </c>
      <c r="AJ3478" s="61" t="str">
        <f>IF(AND(K3478&lt;&gt;"Match of the Day",K3478&lt;&gt;"Match of the Day 2",K3478&lt;&gt;"Match of the Day Repeat"),"",1+MAX($AJ$10:AJ3477))</f>
        <v/>
      </c>
    </row>
    <row r="3479" spans="34:36" x14ac:dyDescent="0.35">
      <c r="AH3479" s="16" t="str">
        <f>IF(AND(B3479="Premier League",E3479="Live"),_xlfn.XLOOKUP(_xlfn.TEXTJOIN(" vs ",,C3479:D3479),Calendar!G:G,Calendar!B:B),IF(AND(B3479="Premier League",E3479="Highlights"),_xlfn.XLOOKUP(H3479,Calendar!O:O,Calendar!N:N,,-1),""))</f>
        <v/>
      </c>
      <c r="AI3479" s="61" t="str">
        <f>IF(AND(AH3479&lt;&gt;"",E3479="Live"),_xlfn.XLOOKUP(_xlfn.TEXTJOIN(" vs ",,C3479:D3479),Calendar!G:G,Calendar!K:K),"")</f>
        <v/>
      </c>
      <c r="AJ3479" s="61" t="str">
        <f>IF(AND(K3479&lt;&gt;"Match of the Day",K3479&lt;&gt;"Match of the Day 2",K3479&lt;&gt;"Match of the Day Repeat"),"",1+MAX($AJ$10:AJ3478))</f>
        <v/>
      </c>
    </row>
    <row r="3480" spans="34:36" x14ac:dyDescent="0.35">
      <c r="AH3480" s="16" t="str">
        <f>IF(AND(B3480="Premier League",E3480="Live"),_xlfn.XLOOKUP(_xlfn.TEXTJOIN(" vs ",,C3480:D3480),Calendar!G:G,Calendar!B:B),IF(AND(B3480="Premier League",E3480="Highlights"),_xlfn.XLOOKUP(H3480,Calendar!O:O,Calendar!N:N,,-1),""))</f>
        <v/>
      </c>
      <c r="AI3480" s="61" t="str">
        <f>IF(AND(AH3480&lt;&gt;"",E3480="Live"),_xlfn.XLOOKUP(_xlfn.TEXTJOIN(" vs ",,C3480:D3480),Calendar!G:G,Calendar!K:K),"")</f>
        <v/>
      </c>
      <c r="AJ3480" s="61" t="str">
        <f>IF(AND(K3480&lt;&gt;"Match of the Day",K3480&lt;&gt;"Match of the Day 2",K3480&lt;&gt;"Match of the Day Repeat"),"",1+MAX($AJ$10:AJ3479))</f>
        <v/>
      </c>
    </row>
    <row r="3481" spans="34:36" x14ac:dyDescent="0.35">
      <c r="AH3481" s="16" t="str">
        <f>IF(AND(B3481="Premier League",E3481="Live"),_xlfn.XLOOKUP(_xlfn.TEXTJOIN(" vs ",,C3481:D3481),Calendar!G:G,Calendar!B:B),IF(AND(B3481="Premier League",E3481="Highlights"),_xlfn.XLOOKUP(H3481,Calendar!O:O,Calendar!N:N,,-1),""))</f>
        <v/>
      </c>
      <c r="AI3481" s="61" t="str">
        <f>IF(AND(AH3481&lt;&gt;"",E3481="Live"),_xlfn.XLOOKUP(_xlfn.TEXTJOIN(" vs ",,C3481:D3481),Calendar!G:G,Calendar!K:K),"")</f>
        <v/>
      </c>
      <c r="AJ3481" s="61" t="str">
        <f>IF(AND(K3481&lt;&gt;"Match of the Day",K3481&lt;&gt;"Match of the Day 2",K3481&lt;&gt;"Match of the Day Repeat"),"",1+MAX($AJ$10:AJ3480))</f>
        <v/>
      </c>
    </row>
    <row r="3482" spans="34:36" x14ac:dyDescent="0.35">
      <c r="AH3482" s="16" t="str">
        <f>IF(AND(B3482="Premier League",E3482="Live"),_xlfn.XLOOKUP(_xlfn.TEXTJOIN(" vs ",,C3482:D3482),Calendar!G:G,Calendar!B:B),IF(AND(B3482="Premier League",E3482="Highlights"),_xlfn.XLOOKUP(H3482,Calendar!O:O,Calendar!N:N,,-1),""))</f>
        <v/>
      </c>
      <c r="AI3482" s="61" t="str">
        <f>IF(AND(AH3482&lt;&gt;"",E3482="Live"),_xlfn.XLOOKUP(_xlfn.TEXTJOIN(" vs ",,C3482:D3482),Calendar!G:G,Calendar!K:K),"")</f>
        <v/>
      </c>
      <c r="AJ3482" s="61" t="str">
        <f>IF(AND(K3482&lt;&gt;"Match of the Day",K3482&lt;&gt;"Match of the Day 2",K3482&lt;&gt;"Match of the Day Repeat"),"",1+MAX($AJ$10:AJ3481))</f>
        <v/>
      </c>
    </row>
    <row r="3483" spans="34:36" x14ac:dyDescent="0.35">
      <c r="AH3483" s="16" t="str">
        <f>IF(AND(B3483="Premier League",E3483="Live"),_xlfn.XLOOKUP(_xlfn.TEXTJOIN(" vs ",,C3483:D3483),Calendar!G:G,Calendar!B:B),IF(AND(B3483="Premier League",E3483="Highlights"),_xlfn.XLOOKUP(H3483,Calendar!O:O,Calendar!N:N,,-1),""))</f>
        <v/>
      </c>
      <c r="AI3483" s="61" t="str">
        <f>IF(AND(AH3483&lt;&gt;"",E3483="Live"),_xlfn.XLOOKUP(_xlfn.TEXTJOIN(" vs ",,C3483:D3483),Calendar!G:G,Calendar!K:K),"")</f>
        <v/>
      </c>
      <c r="AJ3483" s="61" t="str">
        <f>IF(AND(K3483&lt;&gt;"Match of the Day",K3483&lt;&gt;"Match of the Day 2",K3483&lt;&gt;"Match of the Day Repeat"),"",1+MAX($AJ$10:AJ3482))</f>
        <v/>
      </c>
    </row>
    <row r="3484" spans="34:36" x14ac:dyDescent="0.35">
      <c r="AH3484" s="16" t="str">
        <f>IF(AND(B3484="Premier League",E3484="Live"),_xlfn.XLOOKUP(_xlfn.TEXTJOIN(" vs ",,C3484:D3484),Calendar!G:G,Calendar!B:B),IF(AND(B3484="Premier League",E3484="Highlights"),_xlfn.XLOOKUP(H3484,Calendar!O:O,Calendar!N:N,,-1),""))</f>
        <v/>
      </c>
      <c r="AI3484" s="61" t="str">
        <f>IF(AND(AH3484&lt;&gt;"",E3484="Live"),_xlfn.XLOOKUP(_xlfn.TEXTJOIN(" vs ",,C3484:D3484),Calendar!G:G,Calendar!K:K),"")</f>
        <v/>
      </c>
      <c r="AJ3484" s="61" t="str">
        <f>IF(AND(K3484&lt;&gt;"Match of the Day",K3484&lt;&gt;"Match of the Day 2",K3484&lt;&gt;"Match of the Day Repeat"),"",1+MAX($AJ$10:AJ3483))</f>
        <v/>
      </c>
    </row>
    <row r="3485" spans="34:36" x14ac:dyDescent="0.35">
      <c r="AH3485" s="16" t="str">
        <f>IF(AND(B3485="Premier League",E3485="Live"),_xlfn.XLOOKUP(_xlfn.TEXTJOIN(" vs ",,C3485:D3485),Calendar!G:G,Calendar!B:B),IF(AND(B3485="Premier League",E3485="Highlights"),_xlfn.XLOOKUP(H3485,Calendar!O:O,Calendar!N:N,,-1),""))</f>
        <v/>
      </c>
      <c r="AI3485" s="61" t="str">
        <f>IF(AND(AH3485&lt;&gt;"",E3485="Live"),_xlfn.XLOOKUP(_xlfn.TEXTJOIN(" vs ",,C3485:D3485),Calendar!G:G,Calendar!K:K),"")</f>
        <v/>
      </c>
      <c r="AJ3485" s="61" t="str">
        <f>IF(AND(K3485&lt;&gt;"Match of the Day",K3485&lt;&gt;"Match of the Day 2",K3485&lt;&gt;"Match of the Day Repeat"),"",1+MAX($AJ$10:AJ3484))</f>
        <v/>
      </c>
    </row>
    <row r="3486" spans="34:36" x14ac:dyDescent="0.35">
      <c r="AH3486" s="16" t="str">
        <f>IF(AND(B3486="Premier League",E3486="Live"),_xlfn.XLOOKUP(_xlfn.TEXTJOIN(" vs ",,C3486:D3486),Calendar!G:G,Calendar!B:B),IF(AND(B3486="Premier League",E3486="Highlights"),_xlfn.XLOOKUP(H3486,Calendar!O:O,Calendar!N:N,,-1),""))</f>
        <v/>
      </c>
      <c r="AI3486" s="61" t="str">
        <f>IF(AND(AH3486&lt;&gt;"",E3486="Live"),_xlfn.XLOOKUP(_xlfn.TEXTJOIN(" vs ",,C3486:D3486),Calendar!G:G,Calendar!K:K),"")</f>
        <v/>
      </c>
      <c r="AJ3486" s="61" t="str">
        <f>IF(AND(K3486&lt;&gt;"Match of the Day",K3486&lt;&gt;"Match of the Day 2",K3486&lt;&gt;"Match of the Day Repeat"),"",1+MAX($AJ$10:AJ3485))</f>
        <v/>
      </c>
    </row>
    <row r="3487" spans="34:36" x14ac:dyDescent="0.35">
      <c r="AH3487" s="16" t="str">
        <f>IF(AND(B3487="Premier League",E3487="Live"),_xlfn.XLOOKUP(_xlfn.TEXTJOIN(" vs ",,C3487:D3487),Calendar!G:G,Calendar!B:B),IF(AND(B3487="Premier League",E3487="Highlights"),_xlfn.XLOOKUP(H3487,Calendar!O:O,Calendar!N:N,,-1),""))</f>
        <v/>
      </c>
      <c r="AI3487" s="61" t="str">
        <f>IF(AND(AH3487&lt;&gt;"",E3487="Live"),_xlfn.XLOOKUP(_xlfn.TEXTJOIN(" vs ",,C3487:D3487),Calendar!G:G,Calendar!K:K),"")</f>
        <v/>
      </c>
      <c r="AJ3487" s="61" t="str">
        <f>IF(AND(K3487&lt;&gt;"Match of the Day",K3487&lt;&gt;"Match of the Day 2",K3487&lt;&gt;"Match of the Day Repeat"),"",1+MAX($AJ$10:AJ3486))</f>
        <v/>
      </c>
    </row>
    <row r="3488" spans="34:36" x14ac:dyDescent="0.35">
      <c r="AH3488" s="16" t="str">
        <f>IF(AND(B3488="Premier League",E3488="Live"),_xlfn.XLOOKUP(_xlfn.TEXTJOIN(" vs ",,C3488:D3488),Calendar!G:G,Calendar!B:B),IF(AND(B3488="Premier League",E3488="Highlights"),_xlfn.XLOOKUP(H3488,Calendar!O:O,Calendar!N:N,,-1),""))</f>
        <v/>
      </c>
      <c r="AI3488" s="61" t="str">
        <f>IF(AND(AH3488&lt;&gt;"",E3488="Live"),_xlfn.XLOOKUP(_xlfn.TEXTJOIN(" vs ",,C3488:D3488),Calendar!G:G,Calendar!K:K),"")</f>
        <v/>
      </c>
      <c r="AJ3488" s="61" t="str">
        <f>IF(AND(K3488&lt;&gt;"Match of the Day",K3488&lt;&gt;"Match of the Day 2",K3488&lt;&gt;"Match of the Day Repeat"),"",1+MAX($AJ$10:AJ3487))</f>
        <v/>
      </c>
    </row>
    <row r="3489" spans="34:36" x14ac:dyDescent="0.35">
      <c r="AH3489" s="16" t="str">
        <f>IF(AND(B3489="Premier League",E3489="Live"),_xlfn.XLOOKUP(_xlfn.TEXTJOIN(" vs ",,C3489:D3489),Calendar!G:G,Calendar!B:B),IF(AND(B3489="Premier League",E3489="Highlights"),_xlfn.XLOOKUP(H3489,Calendar!O:O,Calendar!N:N,,-1),""))</f>
        <v/>
      </c>
      <c r="AI3489" s="61" t="str">
        <f>IF(AND(AH3489&lt;&gt;"",E3489="Live"),_xlfn.XLOOKUP(_xlfn.TEXTJOIN(" vs ",,C3489:D3489),Calendar!G:G,Calendar!K:K),"")</f>
        <v/>
      </c>
      <c r="AJ3489" s="61" t="str">
        <f>IF(AND(K3489&lt;&gt;"Match of the Day",K3489&lt;&gt;"Match of the Day 2",K3489&lt;&gt;"Match of the Day Repeat"),"",1+MAX($AJ$10:AJ3488))</f>
        <v/>
      </c>
    </row>
    <row r="3490" spans="34:36" x14ac:dyDescent="0.35">
      <c r="AH3490" s="16" t="str">
        <f>IF(AND(B3490="Premier League",E3490="Live"),_xlfn.XLOOKUP(_xlfn.TEXTJOIN(" vs ",,C3490:D3490),Calendar!G:G,Calendar!B:B),IF(AND(B3490="Premier League",E3490="Highlights"),_xlfn.XLOOKUP(H3490,Calendar!O:O,Calendar!N:N,,-1),""))</f>
        <v/>
      </c>
      <c r="AI3490" s="61" t="str">
        <f>IF(AND(AH3490&lt;&gt;"",E3490="Live"),_xlfn.XLOOKUP(_xlfn.TEXTJOIN(" vs ",,C3490:D3490),Calendar!G:G,Calendar!K:K),"")</f>
        <v/>
      </c>
      <c r="AJ3490" s="61" t="str">
        <f>IF(AND(K3490&lt;&gt;"Match of the Day",K3490&lt;&gt;"Match of the Day 2",K3490&lt;&gt;"Match of the Day Repeat"),"",1+MAX($AJ$10:AJ3489))</f>
        <v/>
      </c>
    </row>
    <row r="3491" spans="34:36" x14ac:dyDescent="0.35">
      <c r="AH3491" s="16" t="str">
        <f>IF(AND(B3491="Premier League",E3491="Live"),_xlfn.XLOOKUP(_xlfn.TEXTJOIN(" vs ",,C3491:D3491),Calendar!G:G,Calendar!B:B),IF(AND(B3491="Premier League",E3491="Highlights"),_xlfn.XLOOKUP(H3491,Calendar!O:O,Calendar!N:N,,-1),""))</f>
        <v/>
      </c>
      <c r="AI3491" s="61" t="str">
        <f>IF(AND(AH3491&lt;&gt;"",E3491="Live"),_xlfn.XLOOKUP(_xlfn.TEXTJOIN(" vs ",,C3491:D3491),Calendar!G:G,Calendar!K:K),"")</f>
        <v/>
      </c>
      <c r="AJ3491" s="61" t="str">
        <f>IF(AND(K3491&lt;&gt;"Match of the Day",K3491&lt;&gt;"Match of the Day 2",K3491&lt;&gt;"Match of the Day Repeat"),"",1+MAX($AJ$10:AJ3490))</f>
        <v/>
      </c>
    </row>
    <row r="3492" spans="34:36" x14ac:dyDescent="0.35">
      <c r="AH3492" s="16" t="str">
        <f>IF(AND(B3492="Premier League",E3492="Live"),_xlfn.XLOOKUP(_xlfn.TEXTJOIN(" vs ",,C3492:D3492),Calendar!G:G,Calendar!B:B),IF(AND(B3492="Premier League",E3492="Highlights"),_xlfn.XLOOKUP(H3492,Calendar!O:O,Calendar!N:N,,-1),""))</f>
        <v/>
      </c>
      <c r="AI3492" s="61" t="str">
        <f>IF(AND(AH3492&lt;&gt;"",E3492="Live"),_xlfn.XLOOKUP(_xlfn.TEXTJOIN(" vs ",,C3492:D3492),Calendar!G:G,Calendar!K:K),"")</f>
        <v/>
      </c>
      <c r="AJ3492" s="61" t="str">
        <f>IF(AND(K3492&lt;&gt;"Match of the Day",K3492&lt;&gt;"Match of the Day 2",K3492&lt;&gt;"Match of the Day Repeat"),"",1+MAX($AJ$10:AJ3491))</f>
        <v/>
      </c>
    </row>
    <row r="3493" spans="34:36" x14ac:dyDescent="0.35">
      <c r="AH3493" s="16" t="str">
        <f>IF(AND(B3493="Premier League",E3493="Live"),_xlfn.XLOOKUP(_xlfn.TEXTJOIN(" vs ",,C3493:D3493),Calendar!G:G,Calendar!B:B),IF(AND(B3493="Premier League",E3493="Highlights"),_xlfn.XLOOKUP(H3493,Calendar!O:O,Calendar!N:N,,-1),""))</f>
        <v/>
      </c>
      <c r="AI3493" s="61" t="str">
        <f>IF(AND(AH3493&lt;&gt;"",E3493="Live"),_xlfn.XLOOKUP(_xlfn.TEXTJOIN(" vs ",,C3493:D3493),Calendar!G:G,Calendar!K:K),"")</f>
        <v/>
      </c>
      <c r="AJ3493" s="61" t="str">
        <f>IF(AND(K3493&lt;&gt;"Match of the Day",K3493&lt;&gt;"Match of the Day 2",K3493&lt;&gt;"Match of the Day Repeat"),"",1+MAX($AJ$10:AJ3492))</f>
        <v/>
      </c>
    </row>
    <row r="3494" spans="34:36" x14ac:dyDescent="0.35">
      <c r="AH3494" s="16" t="str">
        <f>IF(AND(B3494="Premier League",E3494="Live"),_xlfn.XLOOKUP(_xlfn.TEXTJOIN(" vs ",,C3494:D3494),Calendar!G:G,Calendar!B:B),IF(AND(B3494="Premier League",E3494="Highlights"),_xlfn.XLOOKUP(H3494,Calendar!O:O,Calendar!N:N,,-1),""))</f>
        <v/>
      </c>
      <c r="AI3494" s="61" t="str">
        <f>IF(AND(AH3494&lt;&gt;"",E3494="Live"),_xlfn.XLOOKUP(_xlfn.TEXTJOIN(" vs ",,C3494:D3494),Calendar!G:G,Calendar!K:K),"")</f>
        <v/>
      </c>
      <c r="AJ3494" s="61" t="str">
        <f>IF(AND(K3494&lt;&gt;"Match of the Day",K3494&lt;&gt;"Match of the Day 2",K3494&lt;&gt;"Match of the Day Repeat"),"",1+MAX($AJ$10:AJ3493))</f>
        <v/>
      </c>
    </row>
    <row r="3495" spans="34:36" x14ac:dyDescent="0.35">
      <c r="AH3495" s="16" t="str">
        <f>IF(AND(B3495="Premier League",E3495="Live"),_xlfn.XLOOKUP(_xlfn.TEXTJOIN(" vs ",,C3495:D3495),Calendar!G:G,Calendar!B:B),IF(AND(B3495="Premier League",E3495="Highlights"),_xlfn.XLOOKUP(H3495,Calendar!O:O,Calendar!N:N,,-1),""))</f>
        <v/>
      </c>
      <c r="AI3495" s="61" t="str">
        <f>IF(AND(AH3495&lt;&gt;"",E3495="Live"),_xlfn.XLOOKUP(_xlfn.TEXTJOIN(" vs ",,C3495:D3495),Calendar!G:G,Calendar!K:K),"")</f>
        <v/>
      </c>
      <c r="AJ3495" s="61" t="str">
        <f>IF(AND(K3495&lt;&gt;"Match of the Day",K3495&lt;&gt;"Match of the Day 2",K3495&lt;&gt;"Match of the Day Repeat"),"",1+MAX($AJ$10:AJ3494))</f>
        <v/>
      </c>
    </row>
    <row r="3496" spans="34:36" x14ac:dyDescent="0.35">
      <c r="AH3496" s="16" t="str">
        <f>IF(AND(B3496="Premier League",E3496="Live"),_xlfn.XLOOKUP(_xlfn.TEXTJOIN(" vs ",,C3496:D3496),Calendar!G:G,Calendar!B:B),IF(AND(B3496="Premier League",E3496="Highlights"),_xlfn.XLOOKUP(H3496,Calendar!O:O,Calendar!N:N,,-1),""))</f>
        <v/>
      </c>
      <c r="AI3496" s="61" t="str">
        <f>IF(AND(AH3496&lt;&gt;"",E3496="Live"),_xlfn.XLOOKUP(_xlfn.TEXTJOIN(" vs ",,C3496:D3496),Calendar!G:G,Calendar!K:K),"")</f>
        <v/>
      </c>
      <c r="AJ3496" s="61" t="str">
        <f>IF(AND(K3496&lt;&gt;"Match of the Day",K3496&lt;&gt;"Match of the Day 2",K3496&lt;&gt;"Match of the Day Repeat"),"",1+MAX($AJ$10:AJ3495))</f>
        <v/>
      </c>
    </row>
    <row r="3497" spans="34:36" x14ac:dyDescent="0.35">
      <c r="AH3497" s="16" t="str">
        <f>IF(AND(B3497="Premier League",E3497="Live"),_xlfn.XLOOKUP(_xlfn.TEXTJOIN(" vs ",,C3497:D3497),Calendar!G:G,Calendar!B:B),IF(AND(B3497="Premier League",E3497="Highlights"),_xlfn.XLOOKUP(H3497,Calendar!O:O,Calendar!N:N,,-1),""))</f>
        <v/>
      </c>
      <c r="AI3497" s="61" t="str">
        <f>IF(AND(AH3497&lt;&gt;"",E3497="Live"),_xlfn.XLOOKUP(_xlfn.TEXTJOIN(" vs ",,C3497:D3497),Calendar!G:G,Calendar!K:K),"")</f>
        <v/>
      </c>
      <c r="AJ3497" s="61" t="str">
        <f>IF(AND(K3497&lt;&gt;"Match of the Day",K3497&lt;&gt;"Match of the Day 2",K3497&lt;&gt;"Match of the Day Repeat"),"",1+MAX($AJ$10:AJ3496))</f>
        <v/>
      </c>
    </row>
    <row r="3498" spans="34:36" x14ac:dyDescent="0.35">
      <c r="AH3498" s="16" t="str">
        <f>IF(AND(B3498="Premier League",E3498="Live"),_xlfn.XLOOKUP(_xlfn.TEXTJOIN(" vs ",,C3498:D3498),Calendar!G:G,Calendar!B:B),IF(AND(B3498="Premier League",E3498="Highlights"),_xlfn.XLOOKUP(H3498,Calendar!O:O,Calendar!N:N,,-1),""))</f>
        <v/>
      </c>
      <c r="AI3498" s="61" t="str">
        <f>IF(AND(AH3498&lt;&gt;"",E3498="Live"),_xlfn.XLOOKUP(_xlfn.TEXTJOIN(" vs ",,C3498:D3498),Calendar!G:G,Calendar!K:K),"")</f>
        <v/>
      </c>
      <c r="AJ3498" s="61" t="str">
        <f>IF(AND(K3498&lt;&gt;"Match of the Day",K3498&lt;&gt;"Match of the Day 2",K3498&lt;&gt;"Match of the Day Repeat"),"",1+MAX($AJ$10:AJ3497))</f>
        <v/>
      </c>
    </row>
    <row r="3499" spans="34:36" x14ac:dyDescent="0.35">
      <c r="AH3499" s="16" t="str">
        <f>IF(AND(B3499="Premier League",E3499="Live"),_xlfn.XLOOKUP(_xlfn.TEXTJOIN(" vs ",,C3499:D3499),Calendar!G:G,Calendar!B:B),IF(AND(B3499="Premier League",E3499="Highlights"),_xlfn.XLOOKUP(H3499,Calendar!O:O,Calendar!N:N,,-1),""))</f>
        <v/>
      </c>
      <c r="AI3499" s="61" t="str">
        <f>IF(AND(AH3499&lt;&gt;"",E3499="Live"),_xlfn.XLOOKUP(_xlfn.TEXTJOIN(" vs ",,C3499:D3499),Calendar!G:G,Calendar!K:K),"")</f>
        <v/>
      </c>
      <c r="AJ3499" s="61" t="str">
        <f>IF(AND(K3499&lt;&gt;"Match of the Day",K3499&lt;&gt;"Match of the Day 2",K3499&lt;&gt;"Match of the Day Repeat"),"",1+MAX($AJ$10:AJ3498))</f>
        <v/>
      </c>
    </row>
    <row r="3500" spans="34:36" x14ac:dyDescent="0.35">
      <c r="AH3500" s="16" t="str">
        <f>IF(AND(B3500="Premier League",E3500="Live"),_xlfn.XLOOKUP(_xlfn.TEXTJOIN(" vs ",,C3500:D3500),Calendar!G:G,Calendar!B:B),IF(AND(B3500="Premier League",E3500="Highlights"),_xlfn.XLOOKUP(H3500,Calendar!O:O,Calendar!N:N,,-1),""))</f>
        <v/>
      </c>
      <c r="AI3500" s="61" t="str">
        <f>IF(AND(AH3500&lt;&gt;"",E3500="Live"),_xlfn.XLOOKUP(_xlfn.TEXTJOIN(" vs ",,C3500:D3500),Calendar!G:G,Calendar!K:K),"")</f>
        <v/>
      </c>
      <c r="AJ3500" s="61" t="str">
        <f>IF(AND(K3500&lt;&gt;"Match of the Day",K3500&lt;&gt;"Match of the Day 2",K3500&lt;&gt;"Match of the Day Repeat"),"",1+MAX($AJ$10:AJ3499))</f>
        <v/>
      </c>
    </row>
    <row r="3501" spans="34:36" x14ac:dyDescent="0.35">
      <c r="AH3501" s="16" t="str">
        <f>IF(AND(B3501="Premier League",E3501="Live"),_xlfn.XLOOKUP(_xlfn.TEXTJOIN(" vs ",,C3501:D3501),Calendar!G:G,Calendar!B:B),IF(AND(B3501="Premier League",E3501="Highlights"),_xlfn.XLOOKUP(H3501,Calendar!O:O,Calendar!N:N,,-1),""))</f>
        <v/>
      </c>
      <c r="AI3501" s="61" t="str">
        <f>IF(AND(AH3501&lt;&gt;"",E3501="Live"),_xlfn.XLOOKUP(_xlfn.TEXTJOIN(" vs ",,C3501:D3501),Calendar!G:G,Calendar!K:K),"")</f>
        <v/>
      </c>
      <c r="AJ3501" s="61" t="str">
        <f>IF(AND(K3501&lt;&gt;"Match of the Day",K3501&lt;&gt;"Match of the Day 2",K3501&lt;&gt;"Match of the Day Repeat"),"",1+MAX($AJ$10:AJ3500))</f>
        <v/>
      </c>
    </row>
    <row r="3502" spans="34:36" x14ac:dyDescent="0.35">
      <c r="AH3502" s="16" t="str">
        <f>IF(AND(B3502="Premier League",E3502="Live"),_xlfn.XLOOKUP(_xlfn.TEXTJOIN(" vs ",,C3502:D3502),Calendar!G:G,Calendar!B:B),IF(AND(B3502="Premier League",E3502="Highlights"),_xlfn.XLOOKUP(H3502,Calendar!O:O,Calendar!N:N,,-1),""))</f>
        <v/>
      </c>
      <c r="AI3502" s="61" t="str">
        <f>IF(AND(AH3502&lt;&gt;"",E3502="Live"),_xlfn.XLOOKUP(_xlfn.TEXTJOIN(" vs ",,C3502:D3502),Calendar!G:G,Calendar!K:K),"")</f>
        <v/>
      </c>
      <c r="AJ3502" s="61" t="str">
        <f>IF(AND(K3502&lt;&gt;"Match of the Day",K3502&lt;&gt;"Match of the Day 2",K3502&lt;&gt;"Match of the Day Repeat"),"",1+MAX($AJ$10:AJ3501))</f>
        <v/>
      </c>
    </row>
    <row r="3503" spans="34:36" x14ac:dyDescent="0.35">
      <c r="AH3503" s="16" t="str">
        <f>IF(AND(B3503="Premier League",E3503="Live"),_xlfn.XLOOKUP(_xlfn.TEXTJOIN(" vs ",,C3503:D3503),Calendar!G:G,Calendar!B:B),IF(AND(B3503="Premier League",E3503="Highlights"),_xlfn.XLOOKUP(H3503,Calendar!O:O,Calendar!N:N,,-1),""))</f>
        <v/>
      </c>
      <c r="AI3503" s="61" t="str">
        <f>IF(AND(AH3503&lt;&gt;"",E3503="Live"),_xlfn.XLOOKUP(_xlfn.TEXTJOIN(" vs ",,C3503:D3503),Calendar!G:G,Calendar!K:K),"")</f>
        <v/>
      </c>
      <c r="AJ3503" s="61" t="str">
        <f>IF(AND(K3503&lt;&gt;"Match of the Day",K3503&lt;&gt;"Match of the Day 2",K3503&lt;&gt;"Match of the Day Repeat"),"",1+MAX($AJ$10:AJ3502))</f>
        <v/>
      </c>
    </row>
    <row r="3504" spans="34:36" x14ac:dyDescent="0.35">
      <c r="AH3504" s="16" t="str">
        <f>IF(AND(B3504="Premier League",E3504="Live"),_xlfn.XLOOKUP(_xlfn.TEXTJOIN(" vs ",,C3504:D3504),Calendar!G:G,Calendar!B:B),IF(AND(B3504="Premier League",E3504="Highlights"),_xlfn.XLOOKUP(H3504,Calendar!O:O,Calendar!N:N,,-1),""))</f>
        <v/>
      </c>
      <c r="AI3504" s="61" t="str">
        <f>IF(AND(AH3504&lt;&gt;"",E3504="Live"),_xlfn.XLOOKUP(_xlfn.TEXTJOIN(" vs ",,C3504:D3504),Calendar!G:G,Calendar!K:K),"")</f>
        <v/>
      </c>
      <c r="AJ3504" s="61" t="str">
        <f>IF(AND(K3504&lt;&gt;"Match of the Day",K3504&lt;&gt;"Match of the Day 2",K3504&lt;&gt;"Match of the Day Repeat"),"",1+MAX($AJ$10:AJ3503))</f>
        <v/>
      </c>
    </row>
    <row r="3505" spans="34:36" x14ac:dyDescent="0.35">
      <c r="AH3505" s="16" t="str">
        <f>IF(AND(B3505="Premier League",E3505="Live"),_xlfn.XLOOKUP(_xlfn.TEXTJOIN(" vs ",,C3505:D3505),Calendar!G:G,Calendar!B:B),IF(AND(B3505="Premier League",E3505="Highlights"),_xlfn.XLOOKUP(H3505,Calendar!O:O,Calendar!N:N,,-1),""))</f>
        <v/>
      </c>
      <c r="AI3505" s="61" t="str">
        <f>IF(AND(AH3505&lt;&gt;"",E3505="Live"),_xlfn.XLOOKUP(_xlfn.TEXTJOIN(" vs ",,C3505:D3505),Calendar!G:G,Calendar!K:K),"")</f>
        <v/>
      </c>
      <c r="AJ3505" s="61" t="str">
        <f>IF(AND(K3505&lt;&gt;"Match of the Day",K3505&lt;&gt;"Match of the Day 2",K3505&lt;&gt;"Match of the Day Repeat"),"",1+MAX($AJ$10:AJ3504))</f>
        <v/>
      </c>
    </row>
    <row r="3506" spans="34:36" x14ac:dyDescent="0.35">
      <c r="AH3506" s="16" t="str">
        <f>IF(AND(B3506="Premier League",E3506="Live"),_xlfn.XLOOKUP(_xlfn.TEXTJOIN(" vs ",,C3506:D3506),Calendar!G:G,Calendar!B:B),IF(AND(B3506="Premier League",E3506="Highlights"),_xlfn.XLOOKUP(H3506,Calendar!O:O,Calendar!N:N,,-1),""))</f>
        <v/>
      </c>
      <c r="AI3506" s="61" t="str">
        <f>IF(AND(AH3506&lt;&gt;"",E3506="Live"),_xlfn.XLOOKUP(_xlfn.TEXTJOIN(" vs ",,C3506:D3506),Calendar!G:G,Calendar!K:K),"")</f>
        <v/>
      </c>
      <c r="AJ3506" s="61" t="str">
        <f>IF(AND(K3506&lt;&gt;"Match of the Day",K3506&lt;&gt;"Match of the Day 2",K3506&lt;&gt;"Match of the Day Repeat"),"",1+MAX($AJ$10:AJ3505))</f>
        <v/>
      </c>
    </row>
    <row r="3507" spans="34:36" x14ac:dyDescent="0.35">
      <c r="AH3507" s="16" t="str">
        <f>IF(AND(B3507="Premier League",E3507="Live"),_xlfn.XLOOKUP(_xlfn.TEXTJOIN(" vs ",,C3507:D3507),Calendar!G:G,Calendar!B:B),IF(AND(B3507="Premier League",E3507="Highlights"),_xlfn.XLOOKUP(H3507,Calendar!O:O,Calendar!N:N,,-1),""))</f>
        <v/>
      </c>
      <c r="AI3507" s="61" t="str">
        <f>IF(AND(AH3507&lt;&gt;"",E3507="Live"),_xlfn.XLOOKUP(_xlfn.TEXTJOIN(" vs ",,C3507:D3507),Calendar!G:G,Calendar!K:K),"")</f>
        <v/>
      </c>
      <c r="AJ3507" s="61" t="str">
        <f>IF(AND(K3507&lt;&gt;"Match of the Day",K3507&lt;&gt;"Match of the Day 2",K3507&lt;&gt;"Match of the Day Repeat"),"",1+MAX($AJ$10:AJ3506))</f>
        <v/>
      </c>
    </row>
    <row r="3508" spans="34:36" x14ac:dyDescent="0.35">
      <c r="AH3508" s="16" t="str">
        <f>IF(AND(B3508="Premier League",E3508="Live"),_xlfn.XLOOKUP(_xlfn.TEXTJOIN(" vs ",,C3508:D3508),Calendar!G:G,Calendar!B:B),IF(AND(B3508="Premier League",E3508="Highlights"),_xlfn.XLOOKUP(H3508,Calendar!O:O,Calendar!N:N,,-1),""))</f>
        <v/>
      </c>
      <c r="AI3508" s="61" t="str">
        <f>IF(AND(AH3508&lt;&gt;"",E3508="Live"),_xlfn.XLOOKUP(_xlfn.TEXTJOIN(" vs ",,C3508:D3508),Calendar!G:G,Calendar!K:K),"")</f>
        <v/>
      </c>
      <c r="AJ3508" s="61" t="str">
        <f>IF(AND(K3508&lt;&gt;"Match of the Day",K3508&lt;&gt;"Match of the Day 2",K3508&lt;&gt;"Match of the Day Repeat"),"",1+MAX($AJ$10:AJ3507))</f>
        <v/>
      </c>
    </row>
    <row r="3509" spans="34:36" x14ac:dyDescent="0.35">
      <c r="AH3509" s="16" t="str">
        <f>IF(AND(B3509="Premier League",E3509="Live"),_xlfn.XLOOKUP(_xlfn.TEXTJOIN(" vs ",,C3509:D3509),Calendar!G:G,Calendar!B:B),IF(AND(B3509="Premier League",E3509="Highlights"),_xlfn.XLOOKUP(H3509,Calendar!O:O,Calendar!N:N,,-1),""))</f>
        <v/>
      </c>
      <c r="AI3509" s="61" t="str">
        <f>IF(AND(AH3509&lt;&gt;"",E3509="Live"),_xlfn.XLOOKUP(_xlfn.TEXTJOIN(" vs ",,C3509:D3509),Calendar!G:G,Calendar!K:K),"")</f>
        <v/>
      </c>
      <c r="AJ3509" s="61" t="str">
        <f>IF(AND(K3509&lt;&gt;"Match of the Day",K3509&lt;&gt;"Match of the Day 2",K3509&lt;&gt;"Match of the Day Repeat"),"",1+MAX($AJ$10:AJ3508))</f>
        <v/>
      </c>
    </row>
    <row r="3510" spans="34:36" x14ac:dyDescent="0.35">
      <c r="AH3510" s="16" t="str">
        <f>IF(AND(B3510="Premier League",E3510="Live"),_xlfn.XLOOKUP(_xlfn.TEXTJOIN(" vs ",,C3510:D3510),Calendar!G:G,Calendar!B:B),IF(AND(B3510="Premier League",E3510="Highlights"),_xlfn.XLOOKUP(H3510,Calendar!O:O,Calendar!N:N,,-1),""))</f>
        <v/>
      </c>
      <c r="AI3510" s="61" t="str">
        <f>IF(AND(AH3510&lt;&gt;"",E3510="Live"),_xlfn.XLOOKUP(_xlfn.TEXTJOIN(" vs ",,C3510:D3510),Calendar!G:G,Calendar!K:K),"")</f>
        <v/>
      </c>
      <c r="AJ3510" s="61" t="str">
        <f>IF(AND(K3510&lt;&gt;"Match of the Day",K3510&lt;&gt;"Match of the Day 2",K3510&lt;&gt;"Match of the Day Repeat"),"",1+MAX($AJ$10:AJ3509))</f>
        <v/>
      </c>
    </row>
    <row r="3511" spans="34:36" x14ac:dyDescent="0.35">
      <c r="AH3511" s="16" t="str">
        <f>IF(AND(B3511="Premier League",E3511="Live"),_xlfn.XLOOKUP(_xlfn.TEXTJOIN(" vs ",,C3511:D3511),Calendar!G:G,Calendar!B:B),IF(AND(B3511="Premier League",E3511="Highlights"),_xlfn.XLOOKUP(H3511,Calendar!O:O,Calendar!N:N,,-1),""))</f>
        <v/>
      </c>
      <c r="AI3511" s="61" t="str">
        <f>IF(AND(AH3511&lt;&gt;"",E3511="Live"),_xlfn.XLOOKUP(_xlfn.TEXTJOIN(" vs ",,C3511:D3511),Calendar!G:G,Calendar!K:K),"")</f>
        <v/>
      </c>
      <c r="AJ3511" s="61" t="str">
        <f>IF(AND(K3511&lt;&gt;"Match of the Day",K3511&lt;&gt;"Match of the Day 2",K3511&lt;&gt;"Match of the Day Repeat"),"",1+MAX($AJ$10:AJ3510))</f>
        <v/>
      </c>
    </row>
    <row r="3512" spans="34:36" x14ac:dyDescent="0.35">
      <c r="AH3512" s="16" t="str">
        <f>IF(AND(B3512="Premier League",E3512="Live"),_xlfn.XLOOKUP(_xlfn.TEXTJOIN(" vs ",,C3512:D3512),Calendar!G:G,Calendar!B:B),IF(AND(B3512="Premier League",E3512="Highlights"),_xlfn.XLOOKUP(H3512,Calendar!O:O,Calendar!N:N,,-1),""))</f>
        <v/>
      </c>
      <c r="AI3512" s="61" t="str">
        <f>IF(AND(AH3512&lt;&gt;"",E3512="Live"),_xlfn.XLOOKUP(_xlfn.TEXTJOIN(" vs ",,C3512:D3512),Calendar!G:G,Calendar!K:K),"")</f>
        <v/>
      </c>
      <c r="AJ3512" s="61" t="str">
        <f>IF(AND(K3512&lt;&gt;"Match of the Day",K3512&lt;&gt;"Match of the Day 2",K3512&lt;&gt;"Match of the Day Repeat"),"",1+MAX($AJ$10:AJ3511))</f>
        <v/>
      </c>
    </row>
    <row r="3513" spans="34:36" x14ac:dyDescent="0.35">
      <c r="AH3513" s="16" t="str">
        <f>IF(AND(B3513="Premier League",E3513="Live"),_xlfn.XLOOKUP(_xlfn.TEXTJOIN(" vs ",,C3513:D3513),Calendar!G:G,Calendar!B:B),IF(AND(B3513="Premier League",E3513="Highlights"),_xlfn.XLOOKUP(H3513,Calendar!O:O,Calendar!N:N,,-1),""))</f>
        <v/>
      </c>
      <c r="AI3513" s="61" t="str">
        <f>IF(AND(AH3513&lt;&gt;"",E3513="Live"),_xlfn.XLOOKUP(_xlfn.TEXTJOIN(" vs ",,C3513:D3513),Calendar!G:G,Calendar!K:K),"")</f>
        <v/>
      </c>
      <c r="AJ3513" s="61" t="str">
        <f>IF(AND(K3513&lt;&gt;"Match of the Day",K3513&lt;&gt;"Match of the Day 2",K3513&lt;&gt;"Match of the Day Repeat"),"",1+MAX($AJ$10:AJ3512))</f>
        <v/>
      </c>
    </row>
    <row r="3514" spans="34:36" x14ac:dyDescent="0.35">
      <c r="AH3514" s="16" t="str">
        <f>IF(AND(B3514="Premier League",E3514="Live"),_xlfn.XLOOKUP(_xlfn.TEXTJOIN(" vs ",,C3514:D3514),Calendar!G:G,Calendar!B:B),IF(AND(B3514="Premier League",E3514="Highlights"),_xlfn.XLOOKUP(H3514,Calendar!O:O,Calendar!N:N,,-1),""))</f>
        <v/>
      </c>
      <c r="AI3514" s="61" t="str">
        <f>IF(AND(AH3514&lt;&gt;"",E3514="Live"),_xlfn.XLOOKUP(_xlfn.TEXTJOIN(" vs ",,C3514:D3514),Calendar!G:G,Calendar!K:K),"")</f>
        <v/>
      </c>
      <c r="AJ3514" s="61" t="str">
        <f>IF(AND(K3514&lt;&gt;"Match of the Day",K3514&lt;&gt;"Match of the Day 2",K3514&lt;&gt;"Match of the Day Repeat"),"",1+MAX($AJ$10:AJ3513))</f>
        <v/>
      </c>
    </row>
    <row r="3515" spans="34:36" x14ac:dyDescent="0.35">
      <c r="AH3515" s="16" t="str">
        <f>IF(AND(B3515="Premier League",E3515="Live"),_xlfn.XLOOKUP(_xlfn.TEXTJOIN(" vs ",,C3515:D3515),Calendar!G:G,Calendar!B:B),IF(AND(B3515="Premier League",E3515="Highlights"),_xlfn.XLOOKUP(H3515,Calendar!O:O,Calendar!N:N,,-1),""))</f>
        <v/>
      </c>
      <c r="AI3515" s="61" t="str">
        <f>IF(AND(AH3515&lt;&gt;"",E3515="Live"),_xlfn.XLOOKUP(_xlfn.TEXTJOIN(" vs ",,C3515:D3515),Calendar!G:G,Calendar!K:K),"")</f>
        <v/>
      </c>
      <c r="AJ3515" s="61" t="str">
        <f>IF(AND(K3515&lt;&gt;"Match of the Day",K3515&lt;&gt;"Match of the Day 2",K3515&lt;&gt;"Match of the Day Repeat"),"",1+MAX($AJ$10:AJ3514))</f>
        <v/>
      </c>
    </row>
    <row r="3516" spans="34:36" x14ac:dyDescent="0.35">
      <c r="AH3516" s="16" t="str">
        <f>IF(AND(B3516="Premier League",E3516="Live"),_xlfn.XLOOKUP(_xlfn.TEXTJOIN(" vs ",,C3516:D3516),Calendar!G:G,Calendar!B:B),IF(AND(B3516="Premier League",E3516="Highlights"),_xlfn.XLOOKUP(H3516,Calendar!O:O,Calendar!N:N,,-1),""))</f>
        <v/>
      </c>
      <c r="AI3516" s="61" t="str">
        <f>IF(AND(AH3516&lt;&gt;"",E3516="Live"),_xlfn.XLOOKUP(_xlfn.TEXTJOIN(" vs ",,C3516:D3516),Calendar!G:G,Calendar!K:K),"")</f>
        <v/>
      </c>
      <c r="AJ3516" s="61" t="str">
        <f>IF(AND(K3516&lt;&gt;"Match of the Day",K3516&lt;&gt;"Match of the Day 2",K3516&lt;&gt;"Match of the Day Repeat"),"",1+MAX($AJ$10:AJ3515))</f>
        <v/>
      </c>
    </row>
    <row r="3517" spans="34:36" x14ac:dyDescent="0.35">
      <c r="AH3517" s="16" t="str">
        <f>IF(AND(B3517="Premier League",E3517="Live"),_xlfn.XLOOKUP(_xlfn.TEXTJOIN(" vs ",,C3517:D3517),Calendar!G:G,Calendar!B:B),IF(AND(B3517="Premier League",E3517="Highlights"),_xlfn.XLOOKUP(H3517,Calendar!O:O,Calendar!N:N,,-1),""))</f>
        <v/>
      </c>
      <c r="AI3517" s="61" t="str">
        <f>IF(AND(AH3517&lt;&gt;"",E3517="Live"),_xlfn.XLOOKUP(_xlfn.TEXTJOIN(" vs ",,C3517:D3517),Calendar!G:G,Calendar!K:K),"")</f>
        <v/>
      </c>
      <c r="AJ3517" s="61" t="str">
        <f>IF(AND(K3517&lt;&gt;"Match of the Day",K3517&lt;&gt;"Match of the Day 2",K3517&lt;&gt;"Match of the Day Repeat"),"",1+MAX($AJ$10:AJ3516))</f>
        <v/>
      </c>
    </row>
    <row r="3518" spans="34:36" x14ac:dyDescent="0.35">
      <c r="AH3518" s="16" t="str">
        <f>IF(AND(B3518="Premier League",E3518="Live"),_xlfn.XLOOKUP(_xlfn.TEXTJOIN(" vs ",,C3518:D3518),Calendar!G:G,Calendar!B:B),IF(AND(B3518="Premier League",E3518="Highlights"),_xlfn.XLOOKUP(H3518,Calendar!O:O,Calendar!N:N,,-1),""))</f>
        <v/>
      </c>
      <c r="AI3518" s="61" t="str">
        <f>IF(AND(AH3518&lt;&gt;"",E3518="Live"),_xlfn.XLOOKUP(_xlfn.TEXTJOIN(" vs ",,C3518:D3518),Calendar!G:G,Calendar!K:K),"")</f>
        <v/>
      </c>
      <c r="AJ3518" s="61" t="str">
        <f>IF(AND(K3518&lt;&gt;"Match of the Day",K3518&lt;&gt;"Match of the Day 2",K3518&lt;&gt;"Match of the Day Repeat"),"",1+MAX($AJ$10:AJ3517))</f>
        <v/>
      </c>
    </row>
    <row r="3519" spans="34:36" x14ac:dyDescent="0.35">
      <c r="AH3519" s="16" t="str">
        <f>IF(AND(B3519="Premier League",E3519="Live"),_xlfn.XLOOKUP(_xlfn.TEXTJOIN(" vs ",,C3519:D3519),Calendar!G:G,Calendar!B:B),IF(AND(B3519="Premier League",E3519="Highlights"),_xlfn.XLOOKUP(H3519,Calendar!O:O,Calendar!N:N,,-1),""))</f>
        <v/>
      </c>
      <c r="AI3519" s="61" t="str">
        <f>IF(AND(AH3519&lt;&gt;"",E3519="Live"),_xlfn.XLOOKUP(_xlfn.TEXTJOIN(" vs ",,C3519:D3519),Calendar!G:G,Calendar!K:K),"")</f>
        <v/>
      </c>
      <c r="AJ3519" s="61" t="str">
        <f>IF(AND(K3519&lt;&gt;"Match of the Day",K3519&lt;&gt;"Match of the Day 2",K3519&lt;&gt;"Match of the Day Repeat"),"",1+MAX($AJ$10:AJ3518))</f>
        <v/>
      </c>
    </row>
    <row r="3520" spans="34:36" x14ac:dyDescent="0.35">
      <c r="AH3520" s="16" t="str">
        <f>IF(AND(B3520="Premier League",E3520="Live"),_xlfn.XLOOKUP(_xlfn.TEXTJOIN(" vs ",,C3520:D3520),Calendar!G:G,Calendar!B:B),IF(AND(B3520="Premier League",E3520="Highlights"),_xlfn.XLOOKUP(H3520,Calendar!O:O,Calendar!N:N,,-1),""))</f>
        <v/>
      </c>
      <c r="AI3520" s="61" t="str">
        <f>IF(AND(AH3520&lt;&gt;"",E3520="Live"),_xlfn.XLOOKUP(_xlfn.TEXTJOIN(" vs ",,C3520:D3520),Calendar!G:G,Calendar!K:K),"")</f>
        <v/>
      </c>
      <c r="AJ3520" s="61" t="str">
        <f>IF(AND(K3520&lt;&gt;"Match of the Day",K3520&lt;&gt;"Match of the Day 2",K3520&lt;&gt;"Match of the Day Repeat"),"",1+MAX($AJ$10:AJ3519))</f>
        <v/>
      </c>
    </row>
    <row r="3521" spans="34:36" x14ac:dyDescent="0.35">
      <c r="AH3521" s="16" t="str">
        <f>IF(AND(B3521="Premier League",E3521="Live"),_xlfn.XLOOKUP(_xlfn.TEXTJOIN(" vs ",,C3521:D3521),Calendar!G:G,Calendar!B:B),IF(AND(B3521="Premier League",E3521="Highlights"),_xlfn.XLOOKUP(H3521,Calendar!O:O,Calendar!N:N,,-1),""))</f>
        <v/>
      </c>
      <c r="AI3521" s="61" t="str">
        <f>IF(AND(AH3521&lt;&gt;"",E3521="Live"),_xlfn.XLOOKUP(_xlfn.TEXTJOIN(" vs ",,C3521:D3521),Calendar!G:G,Calendar!K:K),"")</f>
        <v/>
      </c>
      <c r="AJ3521" s="61" t="str">
        <f>IF(AND(K3521&lt;&gt;"Match of the Day",K3521&lt;&gt;"Match of the Day 2",K3521&lt;&gt;"Match of the Day Repeat"),"",1+MAX($AJ$10:AJ3520))</f>
        <v/>
      </c>
    </row>
    <row r="3522" spans="34:36" x14ac:dyDescent="0.35">
      <c r="AH3522" s="16" t="str">
        <f>IF(AND(B3522="Premier League",E3522="Live"),_xlfn.XLOOKUP(_xlfn.TEXTJOIN(" vs ",,C3522:D3522),Calendar!G:G,Calendar!B:B),IF(AND(B3522="Premier League",E3522="Highlights"),_xlfn.XLOOKUP(H3522,Calendar!O:O,Calendar!N:N,,-1),""))</f>
        <v/>
      </c>
      <c r="AI3522" s="61" t="str">
        <f>IF(AND(AH3522&lt;&gt;"",E3522="Live"),_xlfn.XLOOKUP(_xlfn.TEXTJOIN(" vs ",,C3522:D3522),Calendar!G:G,Calendar!K:K),"")</f>
        <v/>
      </c>
      <c r="AJ3522" s="61" t="str">
        <f>IF(AND(K3522&lt;&gt;"Match of the Day",K3522&lt;&gt;"Match of the Day 2",K3522&lt;&gt;"Match of the Day Repeat"),"",1+MAX($AJ$10:AJ3521))</f>
        <v/>
      </c>
    </row>
    <row r="3523" spans="34:36" x14ac:dyDescent="0.35">
      <c r="AH3523" s="16" t="str">
        <f>IF(AND(B3523="Premier League",E3523="Live"),_xlfn.XLOOKUP(_xlfn.TEXTJOIN(" vs ",,C3523:D3523),Calendar!G:G,Calendar!B:B),IF(AND(B3523="Premier League",E3523="Highlights"),_xlfn.XLOOKUP(H3523,Calendar!O:O,Calendar!N:N,,-1),""))</f>
        <v/>
      </c>
      <c r="AI3523" s="61" t="str">
        <f>IF(AND(AH3523&lt;&gt;"",E3523="Live"),_xlfn.XLOOKUP(_xlfn.TEXTJOIN(" vs ",,C3523:D3523),Calendar!G:G,Calendar!K:K),"")</f>
        <v/>
      </c>
      <c r="AJ3523" s="61" t="str">
        <f>IF(AND(K3523&lt;&gt;"Match of the Day",K3523&lt;&gt;"Match of the Day 2",K3523&lt;&gt;"Match of the Day Repeat"),"",1+MAX($AJ$10:AJ3522))</f>
        <v/>
      </c>
    </row>
    <row r="3524" spans="34:36" x14ac:dyDescent="0.35">
      <c r="AH3524" s="16" t="str">
        <f>IF(AND(B3524="Premier League",E3524="Live"),_xlfn.XLOOKUP(_xlfn.TEXTJOIN(" vs ",,C3524:D3524),Calendar!G:G,Calendar!B:B),IF(AND(B3524="Premier League",E3524="Highlights"),_xlfn.XLOOKUP(H3524,Calendar!O:O,Calendar!N:N,,-1),""))</f>
        <v/>
      </c>
      <c r="AI3524" s="61" t="str">
        <f>IF(AND(AH3524&lt;&gt;"",E3524="Live"),_xlfn.XLOOKUP(_xlfn.TEXTJOIN(" vs ",,C3524:D3524),Calendar!G:G,Calendar!K:K),"")</f>
        <v/>
      </c>
      <c r="AJ3524" s="61" t="str">
        <f>IF(AND(K3524&lt;&gt;"Match of the Day",K3524&lt;&gt;"Match of the Day 2",K3524&lt;&gt;"Match of the Day Repeat"),"",1+MAX($AJ$10:AJ3523))</f>
        <v/>
      </c>
    </row>
    <row r="3525" spans="34:36" x14ac:dyDescent="0.35">
      <c r="AH3525" s="16" t="str">
        <f>IF(AND(B3525="Premier League",E3525="Live"),_xlfn.XLOOKUP(_xlfn.TEXTJOIN(" vs ",,C3525:D3525),Calendar!G:G,Calendar!B:B),IF(AND(B3525="Premier League",E3525="Highlights"),_xlfn.XLOOKUP(H3525,Calendar!O:O,Calendar!N:N,,-1),""))</f>
        <v/>
      </c>
      <c r="AI3525" s="61" t="str">
        <f>IF(AND(AH3525&lt;&gt;"",E3525="Live"),_xlfn.XLOOKUP(_xlfn.TEXTJOIN(" vs ",,C3525:D3525),Calendar!G:G,Calendar!K:K),"")</f>
        <v/>
      </c>
      <c r="AJ3525" s="61" t="str">
        <f>IF(AND(K3525&lt;&gt;"Match of the Day",K3525&lt;&gt;"Match of the Day 2",K3525&lt;&gt;"Match of the Day Repeat"),"",1+MAX($AJ$10:AJ3524))</f>
        <v/>
      </c>
    </row>
    <row r="3526" spans="34:36" x14ac:dyDescent="0.35">
      <c r="AH3526" s="16" t="str">
        <f>IF(AND(B3526="Premier League",E3526="Live"),_xlfn.XLOOKUP(_xlfn.TEXTJOIN(" vs ",,C3526:D3526),Calendar!G:G,Calendar!B:B),IF(AND(B3526="Premier League",E3526="Highlights"),_xlfn.XLOOKUP(H3526,Calendar!O:O,Calendar!N:N,,-1),""))</f>
        <v/>
      </c>
      <c r="AI3526" s="61" t="str">
        <f>IF(AND(AH3526&lt;&gt;"",E3526="Live"),_xlfn.XLOOKUP(_xlfn.TEXTJOIN(" vs ",,C3526:D3526),Calendar!G:G,Calendar!K:K),"")</f>
        <v/>
      </c>
      <c r="AJ3526" s="61" t="str">
        <f>IF(AND(K3526&lt;&gt;"Match of the Day",K3526&lt;&gt;"Match of the Day 2",K3526&lt;&gt;"Match of the Day Repeat"),"",1+MAX($AJ$10:AJ3525))</f>
        <v/>
      </c>
    </row>
    <row r="3527" spans="34:36" x14ac:dyDescent="0.35">
      <c r="AH3527" s="16" t="str">
        <f>IF(AND(B3527="Premier League",E3527="Live"),_xlfn.XLOOKUP(_xlfn.TEXTJOIN(" vs ",,C3527:D3527),Calendar!G:G,Calendar!B:B),IF(AND(B3527="Premier League",E3527="Highlights"),_xlfn.XLOOKUP(H3527,Calendar!O:O,Calendar!N:N,,-1),""))</f>
        <v/>
      </c>
      <c r="AI3527" s="61" t="str">
        <f>IF(AND(AH3527&lt;&gt;"",E3527="Live"),_xlfn.XLOOKUP(_xlfn.TEXTJOIN(" vs ",,C3527:D3527),Calendar!G:G,Calendar!K:K),"")</f>
        <v/>
      </c>
      <c r="AJ3527" s="61" t="str">
        <f>IF(AND(K3527&lt;&gt;"Match of the Day",K3527&lt;&gt;"Match of the Day 2",K3527&lt;&gt;"Match of the Day Repeat"),"",1+MAX($AJ$10:AJ3526))</f>
        <v/>
      </c>
    </row>
    <row r="3528" spans="34:36" x14ac:dyDescent="0.35">
      <c r="AH3528" s="16" t="str">
        <f>IF(AND(B3528="Premier League",E3528="Live"),_xlfn.XLOOKUP(_xlfn.TEXTJOIN(" vs ",,C3528:D3528),Calendar!G:G,Calendar!B:B),IF(AND(B3528="Premier League",E3528="Highlights"),_xlfn.XLOOKUP(H3528,Calendar!O:O,Calendar!N:N,,-1),""))</f>
        <v/>
      </c>
      <c r="AI3528" s="61" t="str">
        <f>IF(AND(AH3528&lt;&gt;"",E3528="Live"),_xlfn.XLOOKUP(_xlfn.TEXTJOIN(" vs ",,C3528:D3528),Calendar!G:G,Calendar!K:K),"")</f>
        <v/>
      </c>
      <c r="AJ3528" s="61" t="str">
        <f>IF(AND(K3528&lt;&gt;"Match of the Day",K3528&lt;&gt;"Match of the Day 2",K3528&lt;&gt;"Match of the Day Repeat"),"",1+MAX($AJ$10:AJ3527))</f>
        <v/>
      </c>
    </row>
    <row r="3529" spans="34:36" x14ac:dyDescent="0.35">
      <c r="AH3529" s="16" t="str">
        <f>IF(AND(B3529="Premier League",E3529="Live"),_xlfn.XLOOKUP(_xlfn.TEXTJOIN(" vs ",,C3529:D3529),Calendar!G:G,Calendar!B:B),IF(AND(B3529="Premier League",E3529="Highlights"),_xlfn.XLOOKUP(H3529,Calendar!O:O,Calendar!N:N,,-1),""))</f>
        <v/>
      </c>
      <c r="AI3529" s="61" t="str">
        <f>IF(AND(AH3529&lt;&gt;"",E3529="Live"),_xlfn.XLOOKUP(_xlfn.TEXTJOIN(" vs ",,C3529:D3529),Calendar!G:G,Calendar!K:K),"")</f>
        <v/>
      </c>
      <c r="AJ3529" s="61" t="str">
        <f>IF(AND(K3529&lt;&gt;"Match of the Day",K3529&lt;&gt;"Match of the Day 2",K3529&lt;&gt;"Match of the Day Repeat"),"",1+MAX($AJ$10:AJ3528))</f>
        <v/>
      </c>
    </row>
    <row r="3530" spans="34:36" x14ac:dyDescent="0.35">
      <c r="AH3530" s="16" t="str">
        <f>IF(AND(B3530="Premier League",E3530="Live"),_xlfn.XLOOKUP(_xlfn.TEXTJOIN(" vs ",,C3530:D3530),Calendar!G:G,Calendar!B:B),IF(AND(B3530="Premier League",E3530="Highlights"),_xlfn.XLOOKUP(H3530,Calendar!O:O,Calendar!N:N,,-1),""))</f>
        <v/>
      </c>
      <c r="AI3530" s="61" t="str">
        <f>IF(AND(AH3530&lt;&gt;"",E3530="Live"),_xlfn.XLOOKUP(_xlfn.TEXTJOIN(" vs ",,C3530:D3530),Calendar!G:G,Calendar!K:K),"")</f>
        <v/>
      </c>
      <c r="AJ3530" s="61" t="str">
        <f>IF(AND(K3530&lt;&gt;"Match of the Day",K3530&lt;&gt;"Match of the Day 2",K3530&lt;&gt;"Match of the Day Repeat"),"",1+MAX($AJ$10:AJ3529))</f>
        <v/>
      </c>
    </row>
    <row r="3531" spans="34:36" x14ac:dyDescent="0.35">
      <c r="AH3531" s="16" t="str">
        <f>IF(AND(B3531="Premier League",E3531="Live"),_xlfn.XLOOKUP(_xlfn.TEXTJOIN(" vs ",,C3531:D3531),Calendar!G:G,Calendar!B:B),IF(AND(B3531="Premier League",E3531="Highlights"),_xlfn.XLOOKUP(H3531,Calendar!O:O,Calendar!N:N,,-1),""))</f>
        <v/>
      </c>
      <c r="AI3531" s="61" t="str">
        <f>IF(AND(AH3531&lt;&gt;"",E3531="Live"),_xlfn.XLOOKUP(_xlfn.TEXTJOIN(" vs ",,C3531:D3531),Calendar!G:G,Calendar!K:K),"")</f>
        <v/>
      </c>
      <c r="AJ3531" s="61" t="str">
        <f>IF(AND(K3531&lt;&gt;"Match of the Day",K3531&lt;&gt;"Match of the Day 2",K3531&lt;&gt;"Match of the Day Repeat"),"",1+MAX($AJ$10:AJ3530))</f>
        <v/>
      </c>
    </row>
    <row r="3532" spans="34:36" x14ac:dyDescent="0.35">
      <c r="AH3532" s="16" t="str">
        <f>IF(AND(B3532="Premier League",E3532="Live"),_xlfn.XLOOKUP(_xlfn.TEXTJOIN(" vs ",,C3532:D3532),Calendar!G:G,Calendar!B:B),IF(AND(B3532="Premier League",E3532="Highlights"),_xlfn.XLOOKUP(H3532,Calendar!O:O,Calendar!N:N,,-1),""))</f>
        <v/>
      </c>
      <c r="AI3532" s="61" t="str">
        <f>IF(AND(AH3532&lt;&gt;"",E3532="Live"),_xlfn.XLOOKUP(_xlfn.TEXTJOIN(" vs ",,C3532:D3532),Calendar!G:G,Calendar!K:K),"")</f>
        <v/>
      </c>
      <c r="AJ3532" s="61" t="str">
        <f>IF(AND(K3532&lt;&gt;"Match of the Day",K3532&lt;&gt;"Match of the Day 2",K3532&lt;&gt;"Match of the Day Repeat"),"",1+MAX($AJ$10:AJ3531))</f>
        <v/>
      </c>
    </row>
    <row r="3533" spans="34:36" x14ac:dyDescent="0.35">
      <c r="AH3533" s="16" t="str">
        <f>IF(AND(B3533="Premier League",E3533="Live"),_xlfn.XLOOKUP(_xlfn.TEXTJOIN(" vs ",,C3533:D3533),Calendar!G:G,Calendar!B:B),IF(AND(B3533="Premier League",E3533="Highlights"),_xlfn.XLOOKUP(H3533,Calendar!O:O,Calendar!N:N,,-1),""))</f>
        <v/>
      </c>
      <c r="AI3533" s="61" t="str">
        <f>IF(AND(AH3533&lt;&gt;"",E3533="Live"),_xlfn.XLOOKUP(_xlfn.TEXTJOIN(" vs ",,C3533:D3533),Calendar!G:G,Calendar!K:K),"")</f>
        <v/>
      </c>
      <c r="AJ3533" s="61" t="str">
        <f>IF(AND(K3533&lt;&gt;"Match of the Day",K3533&lt;&gt;"Match of the Day 2",K3533&lt;&gt;"Match of the Day Repeat"),"",1+MAX($AJ$10:AJ3532))</f>
        <v/>
      </c>
    </row>
    <row r="3534" spans="34:36" x14ac:dyDescent="0.35">
      <c r="AH3534" s="16" t="str">
        <f>IF(AND(B3534="Premier League",E3534="Live"),_xlfn.XLOOKUP(_xlfn.TEXTJOIN(" vs ",,C3534:D3534),Calendar!G:G,Calendar!B:B),IF(AND(B3534="Premier League",E3534="Highlights"),_xlfn.XLOOKUP(H3534,Calendar!O:O,Calendar!N:N,,-1),""))</f>
        <v/>
      </c>
      <c r="AI3534" s="61" t="str">
        <f>IF(AND(AH3534&lt;&gt;"",E3534="Live"),_xlfn.XLOOKUP(_xlfn.TEXTJOIN(" vs ",,C3534:D3534),Calendar!G:G,Calendar!K:K),"")</f>
        <v/>
      </c>
      <c r="AJ3534" s="61" t="str">
        <f>IF(AND(K3534&lt;&gt;"Match of the Day",K3534&lt;&gt;"Match of the Day 2",K3534&lt;&gt;"Match of the Day Repeat"),"",1+MAX($AJ$10:AJ3533))</f>
        <v/>
      </c>
    </row>
    <row r="3535" spans="34:36" x14ac:dyDescent="0.35">
      <c r="AH3535" s="16" t="str">
        <f>IF(AND(B3535="Premier League",E3535="Live"),_xlfn.XLOOKUP(_xlfn.TEXTJOIN(" vs ",,C3535:D3535),Calendar!G:G,Calendar!B:B),IF(AND(B3535="Premier League",E3535="Highlights"),_xlfn.XLOOKUP(H3535,Calendar!O:O,Calendar!N:N,,-1),""))</f>
        <v/>
      </c>
      <c r="AI3535" s="61" t="str">
        <f>IF(AND(AH3535&lt;&gt;"",E3535="Live"),_xlfn.XLOOKUP(_xlfn.TEXTJOIN(" vs ",,C3535:D3535),Calendar!G:G,Calendar!K:K),"")</f>
        <v/>
      </c>
      <c r="AJ3535" s="61" t="str">
        <f>IF(AND(K3535&lt;&gt;"Match of the Day",K3535&lt;&gt;"Match of the Day 2",K3535&lt;&gt;"Match of the Day Repeat"),"",1+MAX($AJ$10:AJ3534))</f>
        <v/>
      </c>
    </row>
    <row r="3536" spans="34:36" x14ac:dyDescent="0.35">
      <c r="AH3536" s="16" t="str">
        <f>IF(AND(B3536="Premier League",E3536="Live"),_xlfn.XLOOKUP(_xlfn.TEXTJOIN(" vs ",,C3536:D3536),Calendar!G:G,Calendar!B:B),IF(AND(B3536="Premier League",E3536="Highlights"),_xlfn.XLOOKUP(H3536,Calendar!O:O,Calendar!N:N,,-1),""))</f>
        <v/>
      </c>
      <c r="AI3536" s="61" t="str">
        <f>IF(AND(AH3536&lt;&gt;"",E3536="Live"),_xlfn.XLOOKUP(_xlfn.TEXTJOIN(" vs ",,C3536:D3536),Calendar!G:G,Calendar!K:K),"")</f>
        <v/>
      </c>
      <c r="AJ3536" s="61" t="str">
        <f>IF(AND(K3536&lt;&gt;"Match of the Day",K3536&lt;&gt;"Match of the Day 2",K3536&lt;&gt;"Match of the Day Repeat"),"",1+MAX($AJ$10:AJ3535))</f>
        <v/>
      </c>
    </row>
    <row r="3537" spans="34:36" x14ac:dyDescent="0.35">
      <c r="AH3537" s="16" t="str">
        <f>IF(AND(B3537="Premier League",E3537="Live"),_xlfn.XLOOKUP(_xlfn.TEXTJOIN(" vs ",,C3537:D3537),Calendar!G:G,Calendar!B:B),IF(AND(B3537="Premier League",E3537="Highlights"),_xlfn.XLOOKUP(H3537,Calendar!O:O,Calendar!N:N,,-1),""))</f>
        <v/>
      </c>
      <c r="AI3537" s="61" t="str">
        <f>IF(AND(AH3537&lt;&gt;"",E3537="Live"),_xlfn.XLOOKUP(_xlfn.TEXTJOIN(" vs ",,C3537:D3537),Calendar!G:G,Calendar!K:K),"")</f>
        <v/>
      </c>
      <c r="AJ3537" s="61" t="str">
        <f>IF(AND(K3537&lt;&gt;"Match of the Day",K3537&lt;&gt;"Match of the Day 2",K3537&lt;&gt;"Match of the Day Repeat"),"",1+MAX($AJ$10:AJ3536))</f>
        <v/>
      </c>
    </row>
    <row r="3538" spans="34:36" x14ac:dyDescent="0.35">
      <c r="AH3538" s="16" t="str">
        <f>IF(AND(B3538="Premier League",E3538="Live"),_xlfn.XLOOKUP(_xlfn.TEXTJOIN(" vs ",,C3538:D3538),Calendar!G:G,Calendar!B:B),IF(AND(B3538="Premier League",E3538="Highlights"),_xlfn.XLOOKUP(H3538,Calendar!O:O,Calendar!N:N,,-1),""))</f>
        <v/>
      </c>
      <c r="AI3538" s="61" t="str">
        <f>IF(AND(AH3538&lt;&gt;"",E3538="Live"),_xlfn.XLOOKUP(_xlfn.TEXTJOIN(" vs ",,C3538:D3538),Calendar!G:G,Calendar!K:K),"")</f>
        <v/>
      </c>
      <c r="AJ3538" s="61" t="str">
        <f>IF(AND(K3538&lt;&gt;"Match of the Day",K3538&lt;&gt;"Match of the Day 2",K3538&lt;&gt;"Match of the Day Repeat"),"",1+MAX($AJ$10:AJ3537))</f>
        <v/>
      </c>
    </row>
    <row r="3539" spans="34:36" x14ac:dyDescent="0.35">
      <c r="AH3539" s="16" t="str">
        <f>IF(AND(B3539="Premier League",E3539="Live"),_xlfn.XLOOKUP(_xlfn.TEXTJOIN(" vs ",,C3539:D3539),Calendar!G:G,Calendar!B:B),IF(AND(B3539="Premier League",E3539="Highlights"),_xlfn.XLOOKUP(H3539,Calendar!O:O,Calendar!N:N,,-1),""))</f>
        <v/>
      </c>
      <c r="AI3539" s="61" t="str">
        <f>IF(AND(AH3539&lt;&gt;"",E3539="Live"),_xlfn.XLOOKUP(_xlfn.TEXTJOIN(" vs ",,C3539:D3539),Calendar!G:G,Calendar!K:K),"")</f>
        <v/>
      </c>
      <c r="AJ3539" s="61" t="str">
        <f>IF(AND(K3539&lt;&gt;"Match of the Day",K3539&lt;&gt;"Match of the Day 2",K3539&lt;&gt;"Match of the Day Repeat"),"",1+MAX($AJ$10:AJ3538))</f>
        <v/>
      </c>
    </row>
    <row r="3540" spans="34:36" x14ac:dyDescent="0.35">
      <c r="AH3540" s="16" t="str">
        <f>IF(AND(B3540="Premier League",E3540="Live"),_xlfn.XLOOKUP(_xlfn.TEXTJOIN(" vs ",,C3540:D3540),Calendar!G:G,Calendar!B:B),IF(AND(B3540="Premier League",E3540="Highlights"),_xlfn.XLOOKUP(H3540,Calendar!O:O,Calendar!N:N,,-1),""))</f>
        <v/>
      </c>
      <c r="AI3540" s="61" t="str">
        <f>IF(AND(AH3540&lt;&gt;"",E3540="Live"),_xlfn.XLOOKUP(_xlfn.TEXTJOIN(" vs ",,C3540:D3540),Calendar!G:G,Calendar!K:K),"")</f>
        <v/>
      </c>
      <c r="AJ3540" s="61" t="str">
        <f>IF(AND(K3540&lt;&gt;"Match of the Day",K3540&lt;&gt;"Match of the Day 2",K3540&lt;&gt;"Match of the Day Repeat"),"",1+MAX($AJ$10:AJ3539))</f>
        <v/>
      </c>
    </row>
    <row r="3541" spans="34:36" x14ac:dyDescent="0.35">
      <c r="AH3541" s="16" t="str">
        <f>IF(AND(B3541="Premier League",E3541="Live"),_xlfn.XLOOKUP(_xlfn.TEXTJOIN(" vs ",,C3541:D3541),Calendar!G:G,Calendar!B:B),IF(AND(B3541="Premier League",E3541="Highlights"),_xlfn.XLOOKUP(H3541,Calendar!O:O,Calendar!N:N,,-1),""))</f>
        <v/>
      </c>
      <c r="AI3541" s="61" t="str">
        <f>IF(AND(AH3541&lt;&gt;"",E3541="Live"),_xlfn.XLOOKUP(_xlfn.TEXTJOIN(" vs ",,C3541:D3541),Calendar!G:G,Calendar!K:K),"")</f>
        <v/>
      </c>
      <c r="AJ3541" s="61" t="str">
        <f>IF(AND(K3541&lt;&gt;"Match of the Day",K3541&lt;&gt;"Match of the Day 2",K3541&lt;&gt;"Match of the Day Repeat"),"",1+MAX($AJ$10:AJ3540))</f>
        <v/>
      </c>
    </row>
    <row r="3542" spans="34:36" x14ac:dyDescent="0.35">
      <c r="AH3542" s="16" t="str">
        <f>IF(AND(B3542="Premier League",E3542="Live"),_xlfn.XLOOKUP(_xlfn.TEXTJOIN(" vs ",,C3542:D3542),Calendar!G:G,Calendar!B:B),IF(AND(B3542="Premier League",E3542="Highlights"),_xlfn.XLOOKUP(H3542,Calendar!O:O,Calendar!N:N,,-1),""))</f>
        <v/>
      </c>
      <c r="AI3542" s="61" t="str">
        <f>IF(AND(AH3542&lt;&gt;"",E3542="Live"),_xlfn.XLOOKUP(_xlfn.TEXTJOIN(" vs ",,C3542:D3542),Calendar!G:G,Calendar!K:K),"")</f>
        <v/>
      </c>
      <c r="AJ3542" s="61" t="str">
        <f>IF(AND(K3542&lt;&gt;"Match of the Day",K3542&lt;&gt;"Match of the Day 2",K3542&lt;&gt;"Match of the Day Repeat"),"",1+MAX($AJ$10:AJ3541))</f>
        <v/>
      </c>
    </row>
    <row r="3543" spans="34:36" x14ac:dyDescent="0.35">
      <c r="AH3543" s="16" t="str">
        <f>IF(AND(B3543="Premier League",E3543="Live"),_xlfn.XLOOKUP(_xlfn.TEXTJOIN(" vs ",,C3543:D3543),Calendar!G:G,Calendar!B:B),IF(AND(B3543="Premier League",E3543="Highlights"),_xlfn.XLOOKUP(H3543,Calendar!O:O,Calendar!N:N,,-1),""))</f>
        <v/>
      </c>
      <c r="AI3543" s="61" t="str">
        <f>IF(AND(AH3543&lt;&gt;"",E3543="Live"),_xlfn.XLOOKUP(_xlfn.TEXTJOIN(" vs ",,C3543:D3543),Calendar!G:G,Calendar!K:K),"")</f>
        <v/>
      </c>
      <c r="AJ3543" s="61" t="str">
        <f>IF(AND(K3543&lt;&gt;"Match of the Day",K3543&lt;&gt;"Match of the Day 2",K3543&lt;&gt;"Match of the Day Repeat"),"",1+MAX($AJ$10:AJ3542))</f>
        <v/>
      </c>
    </row>
    <row r="3544" spans="34:36" x14ac:dyDescent="0.35">
      <c r="AH3544" s="16" t="str">
        <f>IF(AND(B3544="Premier League",E3544="Live"),_xlfn.XLOOKUP(_xlfn.TEXTJOIN(" vs ",,C3544:D3544),Calendar!G:G,Calendar!B:B),IF(AND(B3544="Premier League",E3544="Highlights"),_xlfn.XLOOKUP(H3544,Calendar!O:O,Calendar!N:N,,-1),""))</f>
        <v/>
      </c>
      <c r="AI3544" s="61" t="str">
        <f>IF(AND(AH3544&lt;&gt;"",E3544="Live"),_xlfn.XLOOKUP(_xlfn.TEXTJOIN(" vs ",,C3544:D3544),Calendar!G:G,Calendar!K:K),"")</f>
        <v/>
      </c>
      <c r="AJ3544" s="61" t="str">
        <f>IF(AND(K3544&lt;&gt;"Match of the Day",K3544&lt;&gt;"Match of the Day 2",K3544&lt;&gt;"Match of the Day Repeat"),"",1+MAX($AJ$10:AJ3543))</f>
        <v/>
      </c>
    </row>
    <row r="3545" spans="34:36" x14ac:dyDescent="0.35">
      <c r="AH3545" s="16" t="str">
        <f>IF(AND(B3545="Premier League",E3545="Live"),_xlfn.XLOOKUP(_xlfn.TEXTJOIN(" vs ",,C3545:D3545),Calendar!G:G,Calendar!B:B),IF(AND(B3545="Premier League",E3545="Highlights"),_xlfn.XLOOKUP(H3545,Calendar!O:O,Calendar!N:N,,-1),""))</f>
        <v/>
      </c>
      <c r="AI3545" s="61" t="str">
        <f>IF(AND(AH3545&lt;&gt;"",E3545="Live"),_xlfn.XLOOKUP(_xlfn.TEXTJOIN(" vs ",,C3545:D3545),Calendar!G:G,Calendar!K:K),"")</f>
        <v/>
      </c>
      <c r="AJ3545" s="61" t="str">
        <f>IF(AND(K3545&lt;&gt;"Match of the Day",K3545&lt;&gt;"Match of the Day 2",K3545&lt;&gt;"Match of the Day Repeat"),"",1+MAX($AJ$10:AJ3544))</f>
        <v/>
      </c>
    </row>
    <row r="3546" spans="34:36" x14ac:dyDescent="0.35">
      <c r="AH3546" s="16" t="str">
        <f>IF(AND(B3546="Premier League",E3546="Live"),_xlfn.XLOOKUP(_xlfn.TEXTJOIN(" vs ",,C3546:D3546),Calendar!G:G,Calendar!B:B),IF(AND(B3546="Premier League",E3546="Highlights"),_xlfn.XLOOKUP(H3546,Calendar!O:O,Calendar!N:N,,-1),""))</f>
        <v/>
      </c>
      <c r="AI3546" s="61" t="str">
        <f>IF(AND(AH3546&lt;&gt;"",E3546="Live"),_xlfn.XLOOKUP(_xlfn.TEXTJOIN(" vs ",,C3546:D3546),Calendar!G:G,Calendar!K:K),"")</f>
        <v/>
      </c>
      <c r="AJ3546" s="61" t="str">
        <f>IF(AND(K3546&lt;&gt;"Match of the Day",K3546&lt;&gt;"Match of the Day 2",K3546&lt;&gt;"Match of the Day Repeat"),"",1+MAX($AJ$10:AJ3545))</f>
        <v/>
      </c>
    </row>
    <row r="3547" spans="34:36" x14ac:dyDescent="0.35">
      <c r="AH3547" s="16" t="str">
        <f>IF(AND(B3547="Premier League",E3547="Live"),_xlfn.XLOOKUP(_xlfn.TEXTJOIN(" vs ",,C3547:D3547),Calendar!G:G,Calendar!B:B),IF(AND(B3547="Premier League",E3547="Highlights"),_xlfn.XLOOKUP(H3547,Calendar!O:O,Calendar!N:N,,-1),""))</f>
        <v/>
      </c>
      <c r="AI3547" s="61" t="str">
        <f>IF(AND(AH3547&lt;&gt;"",E3547="Live"),_xlfn.XLOOKUP(_xlfn.TEXTJOIN(" vs ",,C3547:D3547),Calendar!G:G,Calendar!K:K),"")</f>
        <v/>
      </c>
      <c r="AJ3547" s="61" t="str">
        <f>IF(AND(K3547&lt;&gt;"Match of the Day",K3547&lt;&gt;"Match of the Day 2",K3547&lt;&gt;"Match of the Day Repeat"),"",1+MAX($AJ$10:AJ3546))</f>
        <v/>
      </c>
    </row>
    <row r="3548" spans="34:36" x14ac:dyDescent="0.35">
      <c r="AH3548" s="16" t="str">
        <f>IF(AND(B3548="Premier League",E3548="Live"),_xlfn.XLOOKUP(_xlfn.TEXTJOIN(" vs ",,C3548:D3548),Calendar!G:G,Calendar!B:B),IF(AND(B3548="Premier League",E3548="Highlights"),_xlfn.XLOOKUP(H3548,Calendar!O:O,Calendar!N:N,,-1),""))</f>
        <v/>
      </c>
      <c r="AI3548" s="61" t="str">
        <f>IF(AND(AH3548&lt;&gt;"",E3548="Live"),_xlfn.XLOOKUP(_xlfn.TEXTJOIN(" vs ",,C3548:D3548),Calendar!G:G,Calendar!K:K),"")</f>
        <v/>
      </c>
      <c r="AJ3548" s="61" t="str">
        <f>IF(AND(K3548&lt;&gt;"Match of the Day",K3548&lt;&gt;"Match of the Day 2",K3548&lt;&gt;"Match of the Day Repeat"),"",1+MAX($AJ$10:AJ3547))</f>
        <v/>
      </c>
    </row>
    <row r="3549" spans="34:36" x14ac:dyDescent="0.35">
      <c r="AH3549" s="16" t="str">
        <f>IF(AND(B3549="Premier League",E3549="Live"),_xlfn.XLOOKUP(_xlfn.TEXTJOIN(" vs ",,C3549:D3549),Calendar!G:G,Calendar!B:B),IF(AND(B3549="Premier League",E3549="Highlights"),_xlfn.XLOOKUP(H3549,Calendar!O:O,Calendar!N:N,,-1),""))</f>
        <v/>
      </c>
      <c r="AI3549" s="61" t="str">
        <f>IF(AND(AH3549&lt;&gt;"",E3549="Live"),_xlfn.XLOOKUP(_xlfn.TEXTJOIN(" vs ",,C3549:D3549),Calendar!G:G,Calendar!K:K),"")</f>
        <v/>
      </c>
      <c r="AJ3549" s="61" t="str">
        <f>IF(AND(K3549&lt;&gt;"Match of the Day",K3549&lt;&gt;"Match of the Day 2",K3549&lt;&gt;"Match of the Day Repeat"),"",1+MAX($AJ$10:AJ3548))</f>
        <v/>
      </c>
    </row>
    <row r="3550" spans="34:36" x14ac:dyDescent="0.35">
      <c r="AH3550" s="16" t="str">
        <f>IF(AND(B3550="Premier League",E3550="Live"),_xlfn.XLOOKUP(_xlfn.TEXTJOIN(" vs ",,C3550:D3550),Calendar!G:G,Calendar!B:B),IF(AND(B3550="Premier League",E3550="Highlights"),_xlfn.XLOOKUP(H3550,Calendar!O:O,Calendar!N:N,,-1),""))</f>
        <v/>
      </c>
      <c r="AI3550" s="61" t="str">
        <f>IF(AND(AH3550&lt;&gt;"",E3550="Live"),_xlfn.XLOOKUP(_xlfn.TEXTJOIN(" vs ",,C3550:D3550),Calendar!G:G,Calendar!K:K),"")</f>
        <v/>
      </c>
      <c r="AJ3550" s="61" t="str">
        <f>IF(AND(K3550&lt;&gt;"Match of the Day",K3550&lt;&gt;"Match of the Day 2",K3550&lt;&gt;"Match of the Day Repeat"),"",1+MAX($AJ$10:AJ3549))</f>
        <v/>
      </c>
    </row>
    <row r="3551" spans="34:36" x14ac:dyDescent="0.35">
      <c r="AH3551" s="16" t="str">
        <f>IF(AND(B3551="Premier League",E3551="Live"),_xlfn.XLOOKUP(_xlfn.TEXTJOIN(" vs ",,C3551:D3551),Calendar!G:G,Calendar!B:B),IF(AND(B3551="Premier League",E3551="Highlights"),_xlfn.XLOOKUP(H3551,Calendar!O:O,Calendar!N:N,,-1),""))</f>
        <v/>
      </c>
      <c r="AI3551" s="61" t="str">
        <f>IF(AND(AH3551&lt;&gt;"",E3551="Live"),_xlfn.XLOOKUP(_xlfn.TEXTJOIN(" vs ",,C3551:D3551),Calendar!G:G,Calendar!K:K),"")</f>
        <v/>
      </c>
      <c r="AJ3551" s="61" t="str">
        <f>IF(AND(K3551&lt;&gt;"Match of the Day",K3551&lt;&gt;"Match of the Day 2",K3551&lt;&gt;"Match of the Day Repeat"),"",1+MAX($AJ$10:AJ3550))</f>
        <v/>
      </c>
    </row>
    <row r="3552" spans="34:36" x14ac:dyDescent="0.35">
      <c r="AH3552" s="16" t="str">
        <f>IF(AND(B3552="Premier League",E3552="Live"),_xlfn.XLOOKUP(_xlfn.TEXTJOIN(" vs ",,C3552:D3552),Calendar!G:G,Calendar!B:B),IF(AND(B3552="Premier League",E3552="Highlights"),_xlfn.XLOOKUP(H3552,Calendar!O:O,Calendar!N:N,,-1),""))</f>
        <v/>
      </c>
      <c r="AI3552" s="61" t="str">
        <f>IF(AND(AH3552&lt;&gt;"",E3552="Live"),_xlfn.XLOOKUP(_xlfn.TEXTJOIN(" vs ",,C3552:D3552),Calendar!G:G,Calendar!K:K),"")</f>
        <v/>
      </c>
      <c r="AJ3552" s="61" t="str">
        <f>IF(AND(K3552&lt;&gt;"Match of the Day",K3552&lt;&gt;"Match of the Day 2",K3552&lt;&gt;"Match of the Day Repeat"),"",1+MAX($AJ$10:AJ3551))</f>
        <v/>
      </c>
    </row>
    <row r="3553" spans="34:36" x14ac:dyDescent="0.35">
      <c r="AH3553" s="16" t="str">
        <f>IF(AND(B3553="Premier League",E3553="Live"),_xlfn.XLOOKUP(_xlfn.TEXTJOIN(" vs ",,C3553:D3553),Calendar!G:G,Calendar!B:B),IF(AND(B3553="Premier League",E3553="Highlights"),_xlfn.XLOOKUP(H3553,Calendar!O:O,Calendar!N:N,,-1),""))</f>
        <v/>
      </c>
      <c r="AI3553" s="61" t="str">
        <f>IF(AND(AH3553&lt;&gt;"",E3553="Live"),_xlfn.XLOOKUP(_xlfn.TEXTJOIN(" vs ",,C3553:D3553),Calendar!G:G,Calendar!K:K),"")</f>
        <v/>
      </c>
      <c r="AJ3553" s="61" t="str">
        <f>IF(AND(K3553&lt;&gt;"Match of the Day",K3553&lt;&gt;"Match of the Day 2",K3553&lt;&gt;"Match of the Day Repeat"),"",1+MAX($AJ$10:AJ3552))</f>
        <v/>
      </c>
    </row>
    <row r="3554" spans="34:36" x14ac:dyDescent="0.35">
      <c r="AH3554" s="16" t="str">
        <f>IF(AND(B3554="Premier League",E3554="Live"),_xlfn.XLOOKUP(_xlfn.TEXTJOIN(" vs ",,C3554:D3554),Calendar!G:G,Calendar!B:B),IF(AND(B3554="Premier League",E3554="Highlights"),_xlfn.XLOOKUP(H3554,Calendar!O:O,Calendar!N:N,,-1),""))</f>
        <v/>
      </c>
      <c r="AI3554" s="61" t="str">
        <f>IF(AND(AH3554&lt;&gt;"",E3554="Live"),_xlfn.XLOOKUP(_xlfn.TEXTJOIN(" vs ",,C3554:D3554),Calendar!G:G,Calendar!K:K),"")</f>
        <v/>
      </c>
      <c r="AJ3554" s="61" t="str">
        <f>IF(AND(K3554&lt;&gt;"Match of the Day",K3554&lt;&gt;"Match of the Day 2",K3554&lt;&gt;"Match of the Day Repeat"),"",1+MAX($AJ$10:AJ3553))</f>
        <v/>
      </c>
    </row>
    <row r="3555" spans="34:36" x14ac:dyDescent="0.35">
      <c r="AH3555" s="16" t="str">
        <f>IF(AND(B3555="Premier League",E3555="Live"),_xlfn.XLOOKUP(_xlfn.TEXTJOIN(" vs ",,C3555:D3555),Calendar!G:G,Calendar!B:B),IF(AND(B3555="Premier League",E3555="Highlights"),_xlfn.XLOOKUP(H3555,Calendar!O:O,Calendar!N:N,,-1),""))</f>
        <v/>
      </c>
      <c r="AI3555" s="61" t="str">
        <f>IF(AND(AH3555&lt;&gt;"",E3555="Live"),_xlfn.XLOOKUP(_xlfn.TEXTJOIN(" vs ",,C3555:D3555),Calendar!G:G,Calendar!K:K),"")</f>
        <v/>
      </c>
      <c r="AJ3555" s="61" t="str">
        <f>IF(AND(K3555&lt;&gt;"Match of the Day",K3555&lt;&gt;"Match of the Day 2",K3555&lt;&gt;"Match of the Day Repeat"),"",1+MAX($AJ$10:AJ3554))</f>
        <v/>
      </c>
    </row>
    <row r="3556" spans="34:36" x14ac:dyDescent="0.35">
      <c r="AH3556" s="16" t="str">
        <f>IF(AND(B3556="Premier League",E3556="Live"),_xlfn.XLOOKUP(_xlfn.TEXTJOIN(" vs ",,C3556:D3556),Calendar!G:G,Calendar!B:B),IF(AND(B3556="Premier League",E3556="Highlights"),_xlfn.XLOOKUP(H3556,Calendar!O:O,Calendar!N:N,,-1),""))</f>
        <v/>
      </c>
      <c r="AI3556" s="61" t="str">
        <f>IF(AND(AH3556&lt;&gt;"",E3556="Live"),_xlfn.XLOOKUP(_xlfn.TEXTJOIN(" vs ",,C3556:D3556),Calendar!G:G,Calendar!K:K),"")</f>
        <v/>
      </c>
      <c r="AJ3556" s="61" t="str">
        <f>IF(AND(K3556&lt;&gt;"Match of the Day",K3556&lt;&gt;"Match of the Day 2",K3556&lt;&gt;"Match of the Day Repeat"),"",1+MAX($AJ$10:AJ3555))</f>
        <v/>
      </c>
    </row>
    <row r="3557" spans="34:36" x14ac:dyDescent="0.35">
      <c r="AH3557" s="16" t="str">
        <f>IF(AND(B3557="Premier League",E3557="Live"),_xlfn.XLOOKUP(_xlfn.TEXTJOIN(" vs ",,C3557:D3557),Calendar!G:G,Calendar!B:B),IF(AND(B3557="Premier League",E3557="Highlights"),_xlfn.XLOOKUP(H3557,Calendar!O:O,Calendar!N:N,,-1),""))</f>
        <v/>
      </c>
      <c r="AI3557" s="61" t="str">
        <f>IF(AND(AH3557&lt;&gt;"",E3557="Live"),_xlfn.XLOOKUP(_xlfn.TEXTJOIN(" vs ",,C3557:D3557),Calendar!G:G,Calendar!K:K),"")</f>
        <v/>
      </c>
      <c r="AJ3557" s="61" t="str">
        <f>IF(AND(K3557&lt;&gt;"Match of the Day",K3557&lt;&gt;"Match of the Day 2",K3557&lt;&gt;"Match of the Day Repeat"),"",1+MAX($AJ$10:AJ3556))</f>
        <v/>
      </c>
    </row>
    <row r="3558" spans="34:36" x14ac:dyDescent="0.35">
      <c r="AH3558" s="16" t="str">
        <f>IF(AND(B3558="Premier League",E3558="Live"),_xlfn.XLOOKUP(_xlfn.TEXTJOIN(" vs ",,C3558:D3558),Calendar!G:G,Calendar!B:B),IF(AND(B3558="Premier League",E3558="Highlights"),_xlfn.XLOOKUP(H3558,Calendar!O:O,Calendar!N:N,,-1),""))</f>
        <v/>
      </c>
      <c r="AI3558" s="61" t="str">
        <f>IF(AND(AH3558&lt;&gt;"",E3558="Live"),_xlfn.XLOOKUP(_xlfn.TEXTJOIN(" vs ",,C3558:D3558),Calendar!G:G,Calendar!K:K),"")</f>
        <v/>
      </c>
      <c r="AJ3558" s="61" t="str">
        <f>IF(AND(K3558&lt;&gt;"Match of the Day",K3558&lt;&gt;"Match of the Day 2",K3558&lt;&gt;"Match of the Day Repeat"),"",1+MAX($AJ$10:AJ3557))</f>
        <v/>
      </c>
    </row>
    <row r="3559" spans="34:36" x14ac:dyDescent="0.35">
      <c r="AH3559" s="16" t="str">
        <f>IF(AND(B3559="Premier League",E3559="Live"),_xlfn.XLOOKUP(_xlfn.TEXTJOIN(" vs ",,C3559:D3559),Calendar!G:G,Calendar!B:B),IF(AND(B3559="Premier League",E3559="Highlights"),_xlfn.XLOOKUP(H3559,Calendar!O:O,Calendar!N:N,,-1),""))</f>
        <v/>
      </c>
      <c r="AI3559" s="61" t="str">
        <f>IF(AND(AH3559&lt;&gt;"",E3559="Live"),_xlfn.XLOOKUP(_xlfn.TEXTJOIN(" vs ",,C3559:D3559),Calendar!G:G,Calendar!K:K),"")</f>
        <v/>
      </c>
      <c r="AJ3559" s="61" t="str">
        <f>IF(AND(K3559&lt;&gt;"Match of the Day",K3559&lt;&gt;"Match of the Day 2",K3559&lt;&gt;"Match of the Day Repeat"),"",1+MAX($AJ$10:AJ3558))</f>
        <v/>
      </c>
    </row>
    <row r="3560" spans="34:36" x14ac:dyDescent="0.35">
      <c r="AH3560" s="16" t="str">
        <f>IF(AND(B3560="Premier League",E3560="Live"),_xlfn.XLOOKUP(_xlfn.TEXTJOIN(" vs ",,C3560:D3560),Calendar!G:G,Calendar!B:B),IF(AND(B3560="Premier League",E3560="Highlights"),_xlfn.XLOOKUP(H3560,Calendar!O:O,Calendar!N:N,,-1),""))</f>
        <v/>
      </c>
      <c r="AI3560" s="61" t="str">
        <f>IF(AND(AH3560&lt;&gt;"",E3560="Live"),_xlfn.XLOOKUP(_xlfn.TEXTJOIN(" vs ",,C3560:D3560),Calendar!G:G,Calendar!K:K),"")</f>
        <v/>
      </c>
      <c r="AJ3560" s="61" t="str">
        <f>IF(AND(K3560&lt;&gt;"Match of the Day",K3560&lt;&gt;"Match of the Day 2",K3560&lt;&gt;"Match of the Day Repeat"),"",1+MAX($AJ$10:AJ3559))</f>
        <v/>
      </c>
    </row>
    <row r="3561" spans="34:36" x14ac:dyDescent="0.35">
      <c r="AH3561" s="16" t="str">
        <f>IF(AND(B3561="Premier League",E3561="Live"),_xlfn.XLOOKUP(_xlfn.TEXTJOIN(" vs ",,C3561:D3561),Calendar!G:G,Calendar!B:B),IF(AND(B3561="Premier League",E3561="Highlights"),_xlfn.XLOOKUP(H3561,Calendar!O:O,Calendar!N:N,,-1),""))</f>
        <v/>
      </c>
      <c r="AI3561" s="61" t="str">
        <f>IF(AND(AH3561&lt;&gt;"",E3561="Live"),_xlfn.XLOOKUP(_xlfn.TEXTJOIN(" vs ",,C3561:D3561),Calendar!G:G,Calendar!K:K),"")</f>
        <v/>
      </c>
      <c r="AJ3561" s="61" t="str">
        <f>IF(AND(K3561&lt;&gt;"Match of the Day",K3561&lt;&gt;"Match of the Day 2",K3561&lt;&gt;"Match of the Day Repeat"),"",1+MAX($AJ$10:AJ3560))</f>
        <v/>
      </c>
    </row>
    <row r="3562" spans="34:36" x14ac:dyDescent="0.35">
      <c r="AH3562" s="16" t="str">
        <f>IF(AND(B3562="Premier League",E3562="Live"),_xlfn.XLOOKUP(_xlfn.TEXTJOIN(" vs ",,C3562:D3562),Calendar!G:G,Calendar!B:B),IF(AND(B3562="Premier League",E3562="Highlights"),_xlfn.XLOOKUP(H3562,Calendar!O:O,Calendar!N:N,,-1),""))</f>
        <v/>
      </c>
      <c r="AI3562" s="61" t="str">
        <f>IF(AND(AH3562&lt;&gt;"",E3562="Live"),_xlfn.XLOOKUP(_xlfn.TEXTJOIN(" vs ",,C3562:D3562),Calendar!G:G,Calendar!K:K),"")</f>
        <v/>
      </c>
      <c r="AJ3562" s="61" t="str">
        <f>IF(AND(K3562&lt;&gt;"Match of the Day",K3562&lt;&gt;"Match of the Day 2",K3562&lt;&gt;"Match of the Day Repeat"),"",1+MAX($AJ$10:AJ3561))</f>
        <v/>
      </c>
    </row>
    <row r="3563" spans="34:36" x14ac:dyDescent="0.35">
      <c r="AH3563" s="16" t="str">
        <f>IF(AND(B3563="Premier League",E3563="Live"),_xlfn.XLOOKUP(_xlfn.TEXTJOIN(" vs ",,C3563:D3563),Calendar!G:G,Calendar!B:B),IF(AND(B3563="Premier League",E3563="Highlights"),_xlfn.XLOOKUP(H3563,Calendar!O:O,Calendar!N:N,,-1),""))</f>
        <v/>
      </c>
      <c r="AI3563" s="61" t="str">
        <f>IF(AND(AH3563&lt;&gt;"",E3563="Live"),_xlfn.XLOOKUP(_xlfn.TEXTJOIN(" vs ",,C3563:D3563),Calendar!G:G,Calendar!K:K),"")</f>
        <v/>
      </c>
      <c r="AJ3563" s="61" t="str">
        <f>IF(AND(K3563&lt;&gt;"Match of the Day",K3563&lt;&gt;"Match of the Day 2",K3563&lt;&gt;"Match of the Day Repeat"),"",1+MAX($AJ$10:AJ3562))</f>
        <v/>
      </c>
    </row>
    <row r="3564" spans="34:36" x14ac:dyDescent="0.35">
      <c r="AH3564" s="16" t="str">
        <f>IF(AND(B3564="Premier League",E3564="Live"),_xlfn.XLOOKUP(_xlfn.TEXTJOIN(" vs ",,C3564:D3564),Calendar!G:G,Calendar!B:B),IF(AND(B3564="Premier League",E3564="Highlights"),_xlfn.XLOOKUP(H3564,Calendar!O:O,Calendar!N:N,,-1),""))</f>
        <v/>
      </c>
      <c r="AI3564" s="61" t="str">
        <f>IF(AND(AH3564&lt;&gt;"",E3564="Live"),_xlfn.XLOOKUP(_xlfn.TEXTJOIN(" vs ",,C3564:D3564),Calendar!G:G,Calendar!K:K),"")</f>
        <v/>
      </c>
      <c r="AJ3564" s="61" t="str">
        <f>IF(AND(K3564&lt;&gt;"Match of the Day",K3564&lt;&gt;"Match of the Day 2",K3564&lt;&gt;"Match of the Day Repeat"),"",1+MAX($AJ$10:AJ3563))</f>
        <v/>
      </c>
    </row>
    <row r="3565" spans="34:36" x14ac:dyDescent="0.35">
      <c r="AH3565" s="16" t="str">
        <f>IF(AND(B3565="Premier League",E3565="Live"),_xlfn.XLOOKUP(_xlfn.TEXTJOIN(" vs ",,C3565:D3565),Calendar!G:G,Calendar!B:B),IF(AND(B3565="Premier League",E3565="Highlights"),_xlfn.XLOOKUP(H3565,Calendar!O:O,Calendar!N:N,,-1),""))</f>
        <v/>
      </c>
      <c r="AI3565" s="61" t="str">
        <f>IF(AND(AH3565&lt;&gt;"",E3565="Live"),_xlfn.XLOOKUP(_xlfn.TEXTJOIN(" vs ",,C3565:D3565),Calendar!G:G,Calendar!K:K),"")</f>
        <v/>
      </c>
      <c r="AJ3565" s="61" t="str">
        <f>IF(AND(K3565&lt;&gt;"Match of the Day",K3565&lt;&gt;"Match of the Day 2",K3565&lt;&gt;"Match of the Day Repeat"),"",1+MAX($AJ$10:AJ3564))</f>
        <v/>
      </c>
    </row>
    <row r="3566" spans="34:36" x14ac:dyDescent="0.35">
      <c r="AH3566" s="16" t="str">
        <f>IF(AND(B3566="Premier League",E3566="Live"),_xlfn.XLOOKUP(_xlfn.TEXTJOIN(" vs ",,C3566:D3566),Calendar!G:G,Calendar!B:B),IF(AND(B3566="Premier League",E3566="Highlights"),_xlfn.XLOOKUP(H3566,Calendar!O:O,Calendar!N:N,,-1),""))</f>
        <v/>
      </c>
      <c r="AI3566" s="61" t="str">
        <f>IF(AND(AH3566&lt;&gt;"",E3566="Live"),_xlfn.XLOOKUP(_xlfn.TEXTJOIN(" vs ",,C3566:D3566),Calendar!G:G,Calendar!K:K),"")</f>
        <v/>
      </c>
      <c r="AJ3566" s="61" t="str">
        <f>IF(AND(K3566&lt;&gt;"Match of the Day",K3566&lt;&gt;"Match of the Day 2",K3566&lt;&gt;"Match of the Day Repeat"),"",1+MAX($AJ$10:AJ3565))</f>
        <v/>
      </c>
    </row>
    <row r="3567" spans="34:36" x14ac:dyDescent="0.35">
      <c r="AH3567" s="16" t="str">
        <f>IF(AND(B3567="Premier League",E3567="Live"),_xlfn.XLOOKUP(_xlfn.TEXTJOIN(" vs ",,C3567:D3567),Calendar!G:G,Calendar!B:B),IF(AND(B3567="Premier League",E3567="Highlights"),_xlfn.XLOOKUP(H3567,Calendar!O:O,Calendar!N:N,,-1),""))</f>
        <v/>
      </c>
      <c r="AI3567" s="61" t="str">
        <f>IF(AND(AH3567&lt;&gt;"",E3567="Live"),_xlfn.XLOOKUP(_xlfn.TEXTJOIN(" vs ",,C3567:D3567),Calendar!G:G,Calendar!K:K),"")</f>
        <v/>
      </c>
      <c r="AJ3567" s="61" t="str">
        <f>IF(AND(K3567&lt;&gt;"Match of the Day",K3567&lt;&gt;"Match of the Day 2",K3567&lt;&gt;"Match of the Day Repeat"),"",1+MAX($AJ$10:AJ3566))</f>
        <v/>
      </c>
    </row>
    <row r="3568" spans="34:36" x14ac:dyDescent="0.35">
      <c r="AH3568" s="16" t="str">
        <f>IF(AND(B3568="Premier League",E3568="Live"),_xlfn.XLOOKUP(_xlfn.TEXTJOIN(" vs ",,C3568:D3568),Calendar!G:G,Calendar!B:B),IF(AND(B3568="Premier League",E3568="Highlights"),_xlfn.XLOOKUP(H3568,Calendar!O:O,Calendar!N:N,,-1),""))</f>
        <v/>
      </c>
      <c r="AI3568" s="61" t="str">
        <f>IF(AND(AH3568&lt;&gt;"",E3568="Live"),_xlfn.XLOOKUP(_xlfn.TEXTJOIN(" vs ",,C3568:D3568),Calendar!G:G,Calendar!K:K),"")</f>
        <v/>
      </c>
      <c r="AJ3568" s="61" t="str">
        <f>IF(AND(K3568&lt;&gt;"Match of the Day",K3568&lt;&gt;"Match of the Day 2",K3568&lt;&gt;"Match of the Day Repeat"),"",1+MAX($AJ$10:AJ3567))</f>
        <v/>
      </c>
    </row>
    <row r="3569" spans="34:36" x14ac:dyDescent="0.35">
      <c r="AH3569" s="16" t="str">
        <f>IF(AND(B3569="Premier League",E3569="Live"),_xlfn.XLOOKUP(_xlfn.TEXTJOIN(" vs ",,C3569:D3569),Calendar!G:G,Calendar!B:B),IF(AND(B3569="Premier League",E3569="Highlights"),_xlfn.XLOOKUP(H3569,Calendar!O:O,Calendar!N:N,,-1),""))</f>
        <v/>
      </c>
      <c r="AI3569" s="61" t="str">
        <f>IF(AND(AH3569&lt;&gt;"",E3569="Live"),_xlfn.XLOOKUP(_xlfn.TEXTJOIN(" vs ",,C3569:D3569),Calendar!G:G,Calendar!K:K),"")</f>
        <v/>
      </c>
      <c r="AJ3569" s="61" t="str">
        <f>IF(AND(K3569&lt;&gt;"Match of the Day",K3569&lt;&gt;"Match of the Day 2",K3569&lt;&gt;"Match of the Day Repeat"),"",1+MAX($AJ$10:AJ3568))</f>
        <v/>
      </c>
    </row>
    <row r="3570" spans="34:36" x14ac:dyDescent="0.35">
      <c r="AH3570" s="16" t="str">
        <f>IF(AND(B3570="Premier League",E3570="Live"),_xlfn.XLOOKUP(_xlfn.TEXTJOIN(" vs ",,C3570:D3570),Calendar!G:G,Calendar!B:B),IF(AND(B3570="Premier League",E3570="Highlights"),_xlfn.XLOOKUP(H3570,Calendar!O:O,Calendar!N:N,,-1),""))</f>
        <v/>
      </c>
      <c r="AI3570" s="61" t="str">
        <f>IF(AND(AH3570&lt;&gt;"",E3570="Live"),_xlfn.XLOOKUP(_xlfn.TEXTJOIN(" vs ",,C3570:D3570),Calendar!G:G,Calendar!K:K),"")</f>
        <v/>
      </c>
      <c r="AJ3570" s="61" t="str">
        <f>IF(AND(K3570&lt;&gt;"Match of the Day",K3570&lt;&gt;"Match of the Day 2",K3570&lt;&gt;"Match of the Day Repeat"),"",1+MAX($AJ$10:AJ3569))</f>
        <v/>
      </c>
    </row>
    <row r="3571" spans="34:36" x14ac:dyDescent="0.35">
      <c r="AH3571" s="16" t="str">
        <f>IF(AND(B3571="Premier League",E3571="Live"),_xlfn.XLOOKUP(_xlfn.TEXTJOIN(" vs ",,C3571:D3571),Calendar!G:G,Calendar!B:B),IF(AND(B3571="Premier League",E3571="Highlights"),_xlfn.XLOOKUP(H3571,Calendar!O:O,Calendar!N:N,,-1),""))</f>
        <v/>
      </c>
      <c r="AI3571" s="61" t="str">
        <f>IF(AND(AH3571&lt;&gt;"",E3571="Live"),_xlfn.XLOOKUP(_xlfn.TEXTJOIN(" vs ",,C3571:D3571),Calendar!G:G,Calendar!K:K),"")</f>
        <v/>
      </c>
      <c r="AJ3571" s="61" t="str">
        <f>IF(AND(K3571&lt;&gt;"Match of the Day",K3571&lt;&gt;"Match of the Day 2",K3571&lt;&gt;"Match of the Day Repeat"),"",1+MAX($AJ$10:AJ3570))</f>
        <v/>
      </c>
    </row>
    <row r="3572" spans="34:36" x14ac:dyDescent="0.35">
      <c r="AH3572" s="16" t="str">
        <f>IF(AND(B3572="Premier League",E3572="Live"),_xlfn.XLOOKUP(_xlfn.TEXTJOIN(" vs ",,C3572:D3572),Calendar!G:G,Calendar!B:B),IF(AND(B3572="Premier League",E3572="Highlights"),_xlfn.XLOOKUP(H3572,Calendar!O:O,Calendar!N:N,,-1),""))</f>
        <v/>
      </c>
      <c r="AI3572" s="61" t="str">
        <f>IF(AND(AH3572&lt;&gt;"",E3572="Live"),_xlfn.XLOOKUP(_xlfn.TEXTJOIN(" vs ",,C3572:D3572),Calendar!G:G,Calendar!K:K),"")</f>
        <v/>
      </c>
      <c r="AJ3572" s="61" t="str">
        <f>IF(AND(K3572&lt;&gt;"Match of the Day",K3572&lt;&gt;"Match of the Day 2",K3572&lt;&gt;"Match of the Day Repeat"),"",1+MAX($AJ$10:AJ3571))</f>
        <v/>
      </c>
    </row>
    <row r="3573" spans="34:36" x14ac:dyDescent="0.35">
      <c r="AH3573" s="16" t="str">
        <f>IF(AND(B3573="Premier League",E3573="Live"),_xlfn.XLOOKUP(_xlfn.TEXTJOIN(" vs ",,C3573:D3573),Calendar!G:G,Calendar!B:B),IF(AND(B3573="Premier League",E3573="Highlights"),_xlfn.XLOOKUP(H3573,Calendar!O:O,Calendar!N:N,,-1),""))</f>
        <v/>
      </c>
      <c r="AI3573" s="61" t="str">
        <f>IF(AND(AH3573&lt;&gt;"",E3573="Live"),_xlfn.XLOOKUP(_xlfn.TEXTJOIN(" vs ",,C3573:D3573),Calendar!G:G,Calendar!K:K),"")</f>
        <v/>
      </c>
      <c r="AJ3573" s="61" t="str">
        <f>IF(AND(K3573&lt;&gt;"Match of the Day",K3573&lt;&gt;"Match of the Day 2",K3573&lt;&gt;"Match of the Day Repeat"),"",1+MAX($AJ$10:AJ3572))</f>
        <v/>
      </c>
    </row>
    <row r="3574" spans="34:36" x14ac:dyDescent="0.35">
      <c r="AH3574" s="16" t="str">
        <f>IF(AND(B3574="Premier League",E3574="Live"),_xlfn.XLOOKUP(_xlfn.TEXTJOIN(" vs ",,C3574:D3574),Calendar!G:G,Calendar!B:B),IF(AND(B3574="Premier League",E3574="Highlights"),_xlfn.XLOOKUP(H3574,Calendar!O:O,Calendar!N:N,,-1),""))</f>
        <v/>
      </c>
      <c r="AI3574" s="61" t="str">
        <f>IF(AND(AH3574&lt;&gt;"",E3574="Live"),_xlfn.XLOOKUP(_xlfn.TEXTJOIN(" vs ",,C3574:D3574),Calendar!G:G,Calendar!K:K),"")</f>
        <v/>
      </c>
      <c r="AJ3574" s="61" t="str">
        <f>IF(AND(K3574&lt;&gt;"Match of the Day",K3574&lt;&gt;"Match of the Day 2",K3574&lt;&gt;"Match of the Day Repeat"),"",1+MAX($AJ$10:AJ3573))</f>
        <v/>
      </c>
    </row>
    <row r="3575" spans="34:36" x14ac:dyDescent="0.35">
      <c r="AH3575" s="16" t="str">
        <f>IF(AND(B3575="Premier League",E3575="Live"),_xlfn.XLOOKUP(_xlfn.TEXTJOIN(" vs ",,C3575:D3575),Calendar!G:G,Calendar!B:B),IF(AND(B3575="Premier League",E3575="Highlights"),_xlfn.XLOOKUP(H3575,Calendar!O:O,Calendar!N:N,,-1),""))</f>
        <v/>
      </c>
      <c r="AI3575" s="61" t="str">
        <f>IF(AND(AH3575&lt;&gt;"",E3575="Live"),_xlfn.XLOOKUP(_xlfn.TEXTJOIN(" vs ",,C3575:D3575),Calendar!G:G,Calendar!K:K),"")</f>
        <v/>
      </c>
      <c r="AJ3575" s="61" t="str">
        <f>IF(AND(K3575&lt;&gt;"Match of the Day",K3575&lt;&gt;"Match of the Day 2",K3575&lt;&gt;"Match of the Day Repeat"),"",1+MAX($AJ$10:AJ3574))</f>
        <v/>
      </c>
    </row>
    <row r="3576" spans="34:36" x14ac:dyDescent="0.35">
      <c r="AH3576" s="16" t="str">
        <f>IF(AND(B3576="Premier League",E3576="Live"),_xlfn.XLOOKUP(_xlfn.TEXTJOIN(" vs ",,C3576:D3576),Calendar!G:G,Calendar!B:B),IF(AND(B3576="Premier League",E3576="Highlights"),_xlfn.XLOOKUP(H3576,Calendar!O:O,Calendar!N:N,,-1),""))</f>
        <v/>
      </c>
      <c r="AI3576" s="61" t="str">
        <f>IF(AND(AH3576&lt;&gt;"",E3576="Live"),_xlfn.XLOOKUP(_xlfn.TEXTJOIN(" vs ",,C3576:D3576),Calendar!G:G,Calendar!K:K),"")</f>
        <v/>
      </c>
      <c r="AJ3576" s="61" t="str">
        <f>IF(AND(K3576&lt;&gt;"Match of the Day",K3576&lt;&gt;"Match of the Day 2",K3576&lt;&gt;"Match of the Day Repeat"),"",1+MAX($AJ$10:AJ3575))</f>
        <v/>
      </c>
    </row>
    <row r="3577" spans="34:36" x14ac:dyDescent="0.35">
      <c r="AH3577" s="16" t="str">
        <f>IF(AND(B3577="Premier League",E3577="Live"),_xlfn.XLOOKUP(_xlfn.TEXTJOIN(" vs ",,C3577:D3577),Calendar!G:G,Calendar!B:B),IF(AND(B3577="Premier League",E3577="Highlights"),_xlfn.XLOOKUP(H3577,Calendar!O:O,Calendar!N:N,,-1),""))</f>
        <v/>
      </c>
      <c r="AI3577" s="61" t="str">
        <f>IF(AND(AH3577&lt;&gt;"",E3577="Live"),_xlfn.XLOOKUP(_xlfn.TEXTJOIN(" vs ",,C3577:D3577),Calendar!G:G,Calendar!K:K),"")</f>
        <v/>
      </c>
      <c r="AJ3577" s="61" t="str">
        <f>IF(AND(K3577&lt;&gt;"Match of the Day",K3577&lt;&gt;"Match of the Day 2",K3577&lt;&gt;"Match of the Day Repeat"),"",1+MAX($AJ$10:AJ3576))</f>
        <v/>
      </c>
    </row>
    <row r="3578" spans="34:36" x14ac:dyDescent="0.35">
      <c r="AH3578" s="16" t="str">
        <f>IF(AND(B3578="Premier League",E3578="Live"),_xlfn.XLOOKUP(_xlfn.TEXTJOIN(" vs ",,C3578:D3578),Calendar!G:G,Calendar!B:B),IF(AND(B3578="Premier League",E3578="Highlights"),_xlfn.XLOOKUP(H3578,Calendar!O:O,Calendar!N:N,,-1),""))</f>
        <v/>
      </c>
      <c r="AI3578" s="61" t="str">
        <f>IF(AND(AH3578&lt;&gt;"",E3578="Live"),_xlfn.XLOOKUP(_xlfn.TEXTJOIN(" vs ",,C3578:D3578),Calendar!G:G,Calendar!K:K),"")</f>
        <v/>
      </c>
      <c r="AJ3578" s="61" t="str">
        <f>IF(AND(K3578&lt;&gt;"Match of the Day",K3578&lt;&gt;"Match of the Day 2",K3578&lt;&gt;"Match of the Day Repeat"),"",1+MAX($AJ$10:AJ3577))</f>
        <v/>
      </c>
    </row>
    <row r="3579" spans="34:36" x14ac:dyDescent="0.35">
      <c r="AH3579" s="16" t="str">
        <f>IF(AND(B3579="Premier League",E3579="Live"),_xlfn.XLOOKUP(_xlfn.TEXTJOIN(" vs ",,C3579:D3579),Calendar!G:G,Calendar!B:B),IF(AND(B3579="Premier League",E3579="Highlights"),_xlfn.XLOOKUP(H3579,Calendar!O:O,Calendar!N:N,,-1),""))</f>
        <v/>
      </c>
      <c r="AI3579" s="61" t="str">
        <f>IF(AND(AH3579&lt;&gt;"",E3579="Live"),_xlfn.XLOOKUP(_xlfn.TEXTJOIN(" vs ",,C3579:D3579),Calendar!G:G,Calendar!K:K),"")</f>
        <v/>
      </c>
      <c r="AJ3579" s="61" t="str">
        <f>IF(AND(K3579&lt;&gt;"Match of the Day",K3579&lt;&gt;"Match of the Day 2",K3579&lt;&gt;"Match of the Day Repeat"),"",1+MAX($AJ$10:AJ3578))</f>
        <v/>
      </c>
    </row>
    <row r="3580" spans="34:36" x14ac:dyDescent="0.35">
      <c r="AH3580" s="16" t="str">
        <f>IF(AND(B3580="Premier League",E3580="Live"),_xlfn.XLOOKUP(_xlfn.TEXTJOIN(" vs ",,C3580:D3580),Calendar!G:G,Calendar!B:B),IF(AND(B3580="Premier League",E3580="Highlights"),_xlfn.XLOOKUP(H3580,Calendar!O:O,Calendar!N:N,,-1),""))</f>
        <v/>
      </c>
      <c r="AI3580" s="61" t="str">
        <f>IF(AND(AH3580&lt;&gt;"",E3580="Live"),_xlfn.XLOOKUP(_xlfn.TEXTJOIN(" vs ",,C3580:D3580),Calendar!G:G,Calendar!K:K),"")</f>
        <v/>
      </c>
      <c r="AJ3580" s="61" t="str">
        <f>IF(AND(K3580&lt;&gt;"Match of the Day",K3580&lt;&gt;"Match of the Day 2",K3580&lt;&gt;"Match of the Day Repeat"),"",1+MAX($AJ$10:AJ3579))</f>
        <v/>
      </c>
    </row>
    <row r="3581" spans="34:36" x14ac:dyDescent="0.35">
      <c r="AH3581" s="16" t="str">
        <f>IF(AND(B3581="Premier League",E3581="Live"),_xlfn.XLOOKUP(_xlfn.TEXTJOIN(" vs ",,C3581:D3581),Calendar!G:G,Calendar!B:B),IF(AND(B3581="Premier League",E3581="Highlights"),_xlfn.XLOOKUP(H3581,Calendar!O:O,Calendar!N:N,,-1),""))</f>
        <v/>
      </c>
      <c r="AI3581" s="61" t="str">
        <f>IF(AND(AH3581&lt;&gt;"",E3581="Live"),_xlfn.XLOOKUP(_xlfn.TEXTJOIN(" vs ",,C3581:D3581),Calendar!G:G,Calendar!K:K),"")</f>
        <v/>
      </c>
      <c r="AJ3581" s="61" t="str">
        <f>IF(AND(K3581&lt;&gt;"Match of the Day",K3581&lt;&gt;"Match of the Day 2",K3581&lt;&gt;"Match of the Day Repeat"),"",1+MAX($AJ$10:AJ3580))</f>
        <v/>
      </c>
    </row>
    <row r="3582" spans="34:36" x14ac:dyDescent="0.35">
      <c r="AH3582" s="16" t="str">
        <f>IF(AND(B3582="Premier League",E3582="Live"),_xlfn.XLOOKUP(_xlfn.TEXTJOIN(" vs ",,C3582:D3582),Calendar!G:G,Calendar!B:B),IF(AND(B3582="Premier League",E3582="Highlights"),_xlfn.XLOOKUP(H3582,Calendar!O:O,Calendar!N:N,,-1),""))</f>
        <v/>
      </c>
      <c r="AI3582" s="61" t="str">
        <f>IF(AND(AH3582&lt;&gt;"",E3582="Live"),_xlfn.XLOOKUP(_xlfn.TEXTJOIN(" vs ",,C3582:D3582),Calendar!G:G,Calendar!K:K),"")</f>
        <v/>
      </c>
      <c r="AJ3582" s="61" t="str">
        <f>IF(AND(K3582&lt;&gt;"Match of the Day",K3582&lt;&gt;"Match of the Day 2",K3582&lt;&gt;"Match of the Day Repeat"),"",1+MAX($AJ$10:AJ3581))</f>
        <v/>
      </c>
    </row>
    <row r="3583" spans="34:36" x14ac:dyDescent="0.35">
      <c r="AH3583" s="16" t="str">
        <f>IF(AND(B3583="Premier League",E3583="Live"),_xlfn.XLOOKUP(_xlfn.TEXTJOIN(" vs ",,C3583:D3583),Calendar!G:G,Calendar!B:B),IF(AND(B3583="Premier League",E3583="Highlights"),_xlfn.XLOOKUP(H3583,Calendar!O:O,Calendar!N:N,,-1),""))</f>
        <v/>
      </c>
      <c r="AI3583" s="61" t="str">
        <f>IF(AND(AH3583&lt;&gt;"",E3583="Live"),_xlfn.XLOOKUP(_xlfn.TEXTJOIN(" vs ",,C3583:D3583),Calendar!G:G,Calendar!K:K),"")</f>
        <v/>
      </c>
      <c r="AJ3583" s="61" t="str">
        <f>IF(AND(K3583&lt;&gt;"Match of the Day",K3583&lt;&gt;"Match of the Day 2",K3583&lt;&gt;"Match of the Day Repeat"),"",1+MAX($AJ$10:AJ3582))</f>
        <v/>
      </c>
    </row>
    <row r="3584" spans="34:36" x14ac:dyDescent="0.35">
      <c r="AH3584" s="16" t="str">
        <f>IF(AND(B3584="Premier League",E3584="Live"),_xlfn.XLOOKUP(_xlfn.TEXTJOIN(" vs ",,C3584:D3584),Calendar!G:G,Calendar!B:B),IF(AND(B3584="Premier League",E3584="Highlights"),_xlfn.XLOOKUP(H3584,Calendar!O:O,Calendar!N:N,,-1),""))</f>
        <v/>
      </c>
      <c r="AI3584" s="61" t="str">
        <f>IF(AND(AH3584&lt;&gt;"",E3584="Live"),_xlfn.XLOOKUP(_xlfn.TEXTJOIN(" vs ",,C3584:D3584),Calendar!G:G,Calendar!K:K),"")</f>
        <v/>
      </c>
      <c r="AJ3584" s="61" t="str">
        <f>IF(AND(K3584&lt;&gt;"Match of the Day",K3584&lt;&gt;"Match of the Day 2",K3584&lt;&gt;"Match of the Day Repeat"),"",1+MAX($AJ$10:AJ3583))</f>
        <v/>
      </c>
    </row>
    <row r="3585" spans="34:36" x14ac:dyDescent="0.35">
      <c r="AH3585" s="16" t="str">
        <f>IF(AND(B3585="Premier League",E3585="Live"),_xlfn.XLOOKUP(_xlfn.TEXTJOIN(" vs ",,C3585:D3585),Calendar!G:G,Calendar!B:B),IF(AND(B3585="Premier League",E3585="Highlights"),_xlfn.XLOOKUP(H3585,Calendar!O:O,Calendar!N:N,,-1),""))</f>
        <v/>
      </c>
      <c r="AI3585" s="61" t="str">
        <f>IF(AND(AH3585&lt;&gt;"",E3585="Live"),_xlfn.XLOOKUP(_xlfn.TEXTJOIN(" vs ",,C3585:D3585),Calendar!G:G,Calendar!K:K),"")</f>
        <v/>
      </c>
      <c r="AJ3585" s="61" t="str">
        <f>IF(AND(K3585&lt;&gt;"Match of the Day",K3585&lt;&gt;"Match of the Day 2",K3585&lt;&gt;"Match of the Day Repeat"),"",1+MAX($AJ$10:AJ3584))</f>
        <v/>
      </c>
    </row>
    <row r="3586" spans="34:36" x14ac:dyDescent="0.35">
      <c r="AH3586" s="16" t="str">
        <f>IF(AND(B3586="Premier League",E3586="Live"),_xlfn.XLOOKUP(_xlfn.TEXTJOIN(" vs ",,C3586:D3586),Calendar!G:G,Calendar!B:B),IF(AND(B3586="Premier League",E3586="Highlights"),_xlfn.XLOOKUP(H3586,Calendar!O:O,Calendar!N:N,,-1),""))</f>
        <v/>
      </c>
      <c r="AI3586" s="61" t="str">
        <f>IF(AND(AH3586&lt;&gt;"",E3586="Live"),_xlfn.XLOOKUP(_xlfn.TEXTJOIN(" vs ",,C3586:D3586),Calendar!G:G,Calendar!K:K),"")</f>
        <v/>
      </c>
      <c r="AJ3586" s="61" t="str">
        <f>IF(AND(K3586&lt;&gt;"Match of the Day",K3586&lt;&gt;"Match of the Day 2",K3586&lt;&gt;"Match of the Day Repeat"),"",1+MAX($AJ$10:AJ3585))</f>
        <v/>
      </c>
    </row>
    <row r="3587" spans="34:36" x14ac:dyDescent="0.35">
      <c r="AH3587" s="16" t="str">
        <f>IF(AND(B3587="Premier League",E3587="Live"),_xlfn.XLOOKUP(_xlfn.TEXTJOIN(" vs ",,C3587:D3587),Calendar!G:G,Calendar!B:B),IF(AND(B3587="Premier League",E3587="Highlights"),_xlfn.XLOOKUP(H3587,Calendar!O:O,Calendar!N:N,,-1),""))</f>
        <v/>
      </c>
      <c r="AI3587" s="61" t="str">
        <f>IF(AND(AH3587&lt;&gt;"",E3587="Live"),_xlfn.XLOOKUP(_xlfn.TEXTJOIN(" vs ",,C3587:D3587),Calendar!G:G,Calendar!K:K),"")</f>
        <v/>
      </c>
      <c r="AJ3587" s="61" t="str">
        <f>IF(AND(K3587&lt;&gt;"Match of the Day",K3587&lt;&gt;"Match of the Day 2",K3587&lt;&gt;"Match of the Day Repeat"),"",1+MAX($AJ$10:AJ3586))</f>
        <v/>
      </c>
    </row>
    <row r="3588" spans="34:36" x14ac:dyDescent="0.35">
      <c r="AH3588" s="16" t="str">
        <f>IF(AND(B3588="Premier League",E3588="Live"),_xlfn.XLOOKUP(_xlfn.TEXTJOIN(" vs ",,C3588:D3588),Calendar!G:G,Calendar!B:B),IF(AND(B3588="Premier League",E3588="Highlights"),_xlfn.XLOOKUP(H3588,Calendar!O:O,Calendar!N:N,,-1),""))</f>
        <v/>
      </c>
      <c r="AI3588" s="61" t="str">
        <f>IF(AND(AH3588&lt;&gt;"",E3588="Live"),_xlfn.XLOOKUP(_xlfn.TEXTJOIN(" vs ",,C3588:D3588),Calendar!G:G,Calendar!K:K),"")</f>
        <v/>
      </c>
      <c r="AJ3588" s="61" t="str">
        <f>IF(AND(K3588&lt;&gt;"Match of the Day",K3588&lt;&gt;"Match of the Day 2",K3588&lt;&gt;"Match of the Day Repeat"),"",1+MAX($AJ$10:AJ3587))</f>
        <v/>
      </c>
    </row>
    <row r="3589" spans="34:36" x14ac:dyDescent="0.35">
      <c r="AH3589" s="16" t="str">
        <f>IF(AND(B3589="Premier League",E3589="Live"),_xlfn.XLOOKUP(_xlfn.TEXTJOIN(" vs ",,C3589:D3589),Calendar!G:G,Calendar!B:B),IF(AND(B3589="Premier League",E3589="Highlights"),_xlfn.XLOOKUP(H3589,Calendar!O:O,Calendar!N:N,,-1),""))</f>
        <v/>
      </c>
      <c r="AI3589" s="61" t="str">
        <f>IF(AND(AH3589&lt;&gt;"",E3589="Live"),_xlfn.XLOOKUP(_xlfn.TEXTJOIN(" vs ",,C3589:D3589),Calendar!G:G,Calendar!K:K),"")</f>
        <v/>
      </c>
      <c r="AJ3589" s="61" t="str">
        <f>IF(AND(K3589&lt;&gt;"Match of the Day",K3589&lt;&gt;"Match of the Day 2",K3589&lt;&gt;"Match of the Day Repeat"),"",1+MAX($AJ$10:AJ3588))</f>
        <v/>
      </c>
    </row>
    <row r="3590" spans="34:36" x14ac:dyDescent="0.35">
      <c r="AH3590" s="16" t="str">
        <f>IF(AND(B3590="Premier League",E3590="Live"),_xlfn.XLOOKUP(_xlfn.TEXTJOIN(" vs ",,C3590:D3590),Calendar!G:G,Calendar!B:B),IF(AND(B3590="Premier League",E3590="Highlights"),_xlfn.XLOOKUP(H3590,Calendar!O:O,Calendar!N:N,,-1),""))</f>
        <v/>
      </c>
      <c r="AI3590" s="61" t="str">
        <f>IF(AND(AH3590&lt;&gt;"",E3590="Live"),_xlfn.XLOOKUP(_xlfn.TEXTJOIN(" vs ",,C3590:D3590),Calendar!G:G,Calendar!K:K),"")</f>
        <v/>
      </c>
      <c r="AJ3590" s="61" t="str">
        <f>IF(AND(K3590&lt;&gt;"Match of the Day",K3590&lt;&gt;"Match of the Day 2",K3590&lt;&gt;"Match of the Day Repeat"),"",1+MAX($AJ$10:AJ3589))</f>
        <v/>
      </c>
    </row>
    <row r="3591" spans="34:36" x14ac:dyDescent="0.35">
      <c r="AH3591" s="16" t="str">
        <f>IF(AND(B3591="Premier League",E3591="Live"),_xlfn.XLOOKUP(_xlfn.TEXTJOIN(" vs ",,C3591:D3591),Calendar!G:G,Calendar!B:B),IF(AND(B3591="Premier League",E3591="Highlights"),_xlfn.XLOOKUP(H3591,Calendar!O:O,Calendar!N:N,,-1),""))</f>
        <v/>
      </c>
      <c r="AI3591" s="61" t="str">
        <f>IF(AND(AH3591&lt;&gt;"",E3591="Live"),_xlfn.XLOOKUP(_xlfn.TEXTJOIN(" vs ",,C3591:D3591),Calendar!G:G,Calendar!K:K),"")</f>
        <v/>
      </c>
      <c r="AJ3591" s="61" t="str">
        <f>IF(AND(K3591&lt;&gt;"Match of the Day",K3591&lt;&gt;"Match of the Day 2",K3591&lt;&gt;"Match of the Day Repeat"),"",1+MAX($AJ$10:AJ3590))</f>
        <v/>
      </c>
    </row>
    <row r="3592" spans="34:36" x14ac:dyDescent="0.35">
      <c r="AH3592" s="16" t="str">
        <f>IF(AND(B3592="Premier League",E3592="Live"),_xlfn.XLOOKUP(_xlfn.TEXTJOIN(" vs ",,C3592:D3592),Calendar!G:G,Calendar!B:B),IF(AND(B3592="Premier League",E3592="Highlights"),_xlfn.XLOOKUP(H3592,Calendar!O:O,Calendar!N:N,,-1),""))</f>
        <v/>
      </c>
      <c r="AI3592" s="61" t="str">
        <f>IF(AND(AH3592&lt;&gt;"",E3592="Live"),_xlfn.XLOOKUP(_xlfn.TEXTJOIN(" vs ",,C3592:D3592),Calendar!G:G,Calendar!K:K),"")</f>
        <v/>
      </c>
      <c r="AJ3592" s="61" t="str">
        <f>IF(AND(K3592&lt;&gt;"Match of the Day",K3592&lt;&gt;"Match of the Day 2",K3592&lt;&gt;"Match of the Day Repeat"),"",1+MAX($AJ$10:AJ3591))</f>
        <v/>
      </c>
    </row>
    <row r="3593" spans="34:36" x14ac:dyDescent="0.35">
      <c r="AH3593" s="16" t="str">
        <f>IF(AND(B3593="Premier League",E3593="Live"),_xlfn.XLOOKUP(_xlfn.TEXTJOIN(" vs ",,C3593:D3593),Calendar!G:G,Calendar!B:B),IF(AND(B3593="Premier League",E3593="Highlights"),_xlfn.XLOOKUP(H3593,Calendar!O:O,Calendar!N:N,,-1),""))</f>
        <v/>
      </c>
      <c r="AI3593" s="61" t="str">
        <f>IF(AND(AH3593&lt;&gt;"",E3593="Live"),_xlfn.XLOOKUP(_xlfn.TEXTJOIN(" vs ",,C3593:D3593),Calendar!G:G,Calendar!K:K),"")</f>
        <v/>
      </c>
      <c r="AJ3593" s="61" t="str">
        <f>IF(AND(K3593&lt;&gt;"Match of the Day",K3593&lt;&gt;"Match of the Day 2",K3593&lt;&gt;"Match of the Day Repeat"),"",1+MAX($AJ$10:AJ3592))</f>
        <v/>
      </c>
    </row>
    <row r="3594" spans="34:36" x14ac:dyDescent="0.35">
      <c r="AH3594" s="16" t="str">
        <f>IF(AND(B3594="Premier League",E3594="Live"),_xlfn.XLOOKUP(_xlfn.TEXTJOIN(" vs ",,C3594:D3594),Calendar!G:G,Calendar!B:B),IF(AND(B3594="Premier League",E3594="Highlights"),_xlfn.XLOOKUP(H3594,Calendar!O:O,Calendar!N:N,,-1),""))</f>
        <v/>
      </c>
      <c r="AI3594" s="61" t="str">
        <f>IF(AND(AH3594&lt;&gt;"",E3594="Live"),_xlfn.XLOOKUP(_xlfn.TEXTJOIN(" vs ",,C3594:D3594),Calendar!G:G,Calendar!K:K),"")</f>
        <v/>
      </c>
      <c r="AJ3594" s="61" t="str">
        <f>IF(AND(K3594&lt;&gt;"Match of the Day",K3594&lt;&gt;"Match of the Day 2",K3594&lt;&gt;"Match of the Day Repeat"),"",1+MAX($AJ$10:AJ3593))</f>
        <v/>
      </c>
    </row>
    <row r="3595" spans="34:36" x14ac:dyDescent="0.35">
      <c r="AH3595" s="16" t="str">
        <f>IF(AND(B3595="Premier League",E3595="Live"),_xlfn.XLOOKUP(_xlfn.TEXTJOIN(" vs ",,C3595:D3595),Calendar!G:G,Calendar!B:B),IF(AND(B3595="Premier League",E3595="Highlights"),_xlfn.XLOOKUP(H3595,Calendar!O:O,Calendar!N:N,,-1),""))</f>
        <v/>
      </c>
      <c r="AI3595" s="61" t="str">
        <f>IF(AND(AH3595&lt;&gt;"",E3595="Live"),_xlfn.XLOOKUP(_xlfn.TEXTJOIN(" vs ",,C3595:D3595),Calendar!G:G,Calendar!K:K),"")</f>
        <v/>
      </c>
      <c r="AJ3595" s="61" t="str">
        <f>IF(AND(K3595&lt;&gt;"Match of the Day",K3595&lt;&gt;"Match of the Day 2",K3595&lt;&gt;"Match of the Day Repeat"),"",1+MAX($AJ$10:AJ3594))</f>
        <v/>
      </c>
    </row>
    <row r="3596" spans="34:36" x14ac:dyDescent="0.35">
      <c r="AH3596" s="16" t="str">
        <f>IF(AND(B3596="Premier League",E3596="Live"),_xlfn.XLOOKUP(_xlfn.TEXTJOIN(" vs ",,C3596:D3596),Calendar!G:G,Calendar!B:B),IF(AND(B3596="Premier League",E3596="Highlights"),_xlfn.XLOOKUP(H3596,Calendar!O:O,Calendar!N:N,,-1),""))</f>
        <v/>
      </c>
      <c r="AI3596" s="61" t="str">
        <f>IF(AND(AH3596&lt;&gt;"",E3596="Live"),_xlfn.XLOOKUP(_xlfn.TEXTJOIN(" vs ",,C3596:D3596),Calendar!G:G,Calendar!K:K),"")</f>
        <v/>
      </c>
      <c r="AJ3596" s="61" t="str">
        <f>IF(AND(K3596&lt;&gt;"Match of the Day",K3596&lt;&gt;"Match of the Day 2",K3596&lt;&gt;"Match of the Day Repeat"),"",1+MAX($AJ$10:AJ3595))</f>
        <v/>
      </c>
    </row>
    <row r="3597" spans="34:36" x14ac:dyDescent="0.35">
      <c r="AH3597" s="16" t="str">
        <f>IF(AND(B3597="Premier League",E3597="Live"),_xlfn.XLOOKUP(_xlfn.TEXTJOIN(" vs ",,C3597:D3597),Calendar!G:G,Calendar!B:B),IF(AND(B3597="Premier League",E3597="Highlights"),_xlfn.XLOOKUP(H3597,Calendar!O:O,Calendar!N:N,,-1),""))</f>
        <v/>
      </c>
      <c r="AI3597" s="61" t="str">
        <f>IF(AND(AH3597&lt;&gt;"",E3597="Live"),_xlfn.XLOOKUP(_xlfn.TEXTJOIN(" vs ",,C3597:D3597),Calendar!G:G,Calendar!K:K),"")</f>
        <v/>
      </c>
      <c r="AJ3597" s="61" t="str">
        <f>IF(AND(K3597&lt;&gt;"Match of the Day",K3597&lt;&gt;"Match of the Day 2",K3597&lt;&gt;"Match of the Day Repeat"),"",1+MAX($AJ$10:AJ3596))</f>
        <v/>
      </c>
    </row>
    <row r="3598" spans="34:36" x14ac:dyDescent="0.35">
      <c r="AH3598" s="16" t="str">
        <f>IF(AND(B3598="Premier League",E3598="Live"),_xlfn.XLOOKUP(_xlfn.TEXTJOIN(" vs ",,C3598:D3598),Calendar!G:G,Calendar!B:B),IF(AND(B3598="Premier League",E3598="Highlights"),_xlfn.XLOOKUP(H3598,Calendar!O:O,Calendar!N:N,,-1),""))</f>
        <v/>
      </c>
      <c r="AI3598" s="61" t="str">
        <f>IF(AND(AH3598&lt;&gt;"",E3598="Live"),_xlfn.XLOOKUP(_xlfn.TEXTJOIN(" vs ",,C3598:D3598),Calendar!G:G,Calendar!K:K),"")</f>
        <v/>
      </c>
      <c r="AJ3598" s="61" t="str">
        <f>IF(AND(K3598&lt;&gt;"Match of the Day",K3598&lt;&gt;"Match of the Day 2",K3598&lt;&gt;"Match of the Day Repeat"),"",1+MAX($AJ$10:AJ3597))</f>
        <v/>
      </c>
    </row>
    <row r="3599" spans="34:36" x14ac:dyDescent="0.35">
      <c r="AH3599" s="16" t="str">
        <f>IF(AND(B3599="Premier League",E3599="Live"),_xlfn.XLOOKUP(_xlfn.TEXTJOIN(" vs ",,C3599:D3599),Calendar!G:G,Calendar!B:B),IF(AND(B3599="Premier League",E3599="Highlights"),_xlfn.XLOOKUP(H3599,Calendar!O:O,Calendar!N:N,,-1),""))</f>
        <v/>
      </c>
      <c r="AI3599" s="61" t="str">
        <f>IF(AND(AH3599&lt;&gt;"",E3599="Live"),_xlfn.XLOOKUP(_xlfn.TEXTJOIN(" vs ",,C3599:D3599),Calendar!G:G,Calendar!K:K),"")</f>
        <v/>
      </c>
      <c r="AJ3599" s="61" t="str">
        <f>IF(AND(K3599&lt;&gt;"Match of the Day",K3599&lt;&gt;"Match of the Day 2",K3599&lt;&gt;"Match of the Day Repeat"),"",1+MAX($AJ$10:AJ3598))</f>
        <v/>
      </c>
    </row>
    <row r="3600" spans="34:36" x14ac:dyDescent="0.35">
      <c r="AH3600" s="16" t="str">
        <f>IF(AND(B3600="Premier League",E3600="Live"),_xlfn.XLOOKUP(_xlfn.TEXTJOIN(" vs ",,C3600:D3600),Calendar!G:G,Calendar!B:B),IF(AND(B3600="Premier League",E3600="Highlights"),_xlfn.XLOOKUP(H3600,Calendar!O:O,Calendar!N:N,,-1),""))</f>
        <v/>
      </c>
      <c r="AI3600" s="61" t="str">
        <f>IF(AND(AH3600&lt;&gt;"",E3600="Live"),_xlfn.XLOOKUP(_xlfn.TEXTJOIN(" vs ",,C3600:D3600),Calendar!G:G,Calendar!K:K),"")</f>
        <v/>
      </c>
      <c r="AJ3600" s="61" t="str">
        <f>IF(AND(K3600&lt;&gt;"Match of the Day",K3600&lt;&gt;"Match of the Day 2",K3600&lt;&gt;"Match of the Day Repeat"),"",1+MAX($AJ$10:AJ3599))</f>
        <v/>
      </c>
    </row>
    <row r="3601" spans="34:36" x14ac:dyDescent="0.35">
      <c r="AH3601" s="16" t="str">
        <f>IF(AND(B3601="Premier League",E3601="Live"),_xlfn.XLOOKUP(_xlfn.TEXTJOIN(" vs ",,C3601:D3601),Calendar!G:G,Calendar!B:B),IF(AND(B3601="Premier League",E3601="Highlights"),_xlfn.XLOOKUP(H3601,Calendar!O:O,Calendar!N:N,,-1),""))</f>
        <v/>
      </c>
      <c r="AI3601" s="61" t="str">
        <f>IF(AND(AH3601&lt;&gt;"",E3601="Live"),_xlfn.XLOOKUP(_xlfn.TEXTJOIN(" vs ",,C3601:D3601),Calendar!G:G,Calendar!K:K),"")</f>
        <v/>
      </c>
      <c r="AJ3601" s="61" t="str">
        <f>IF(AND(K3601&lt;&gt;"Match of the Day",K3601&lt;&gt;"Match of the Day 2",K3601&lt;&gt;"Match of the Day Repeat"),"",1+MAX($AJ$10:AJ3600))</f>
        <v/>
      </c>
    </row>
    <row r="3602" spans="34:36" x14ac:dyDescent="0.35">
      <c r="AH3602" s="16" t="str">
        <f>IF(AND(B3602="Premier League",E3602="Live"),_xlfn.XLOOKUP(_xlfn.TEXTJOIN(" vs ",,C3602:D3602),Calendar!G:G,Calendar!B:B),IF(AND(B3602="Premier League",E3602="Highlights"),_xlfn.XLOOKUP(H3602,Calendar!O:O,Calendar!N:N,,-1),""))</f>
        <v/>
      </c>
      <c r="AI3602" s="61" t="str">
        <f>IF(AND(AH3602&lt;&gt;"",E3602="Live"),_xlfn.XLOOKUP(_xlfn.TEXTJOIN(" vs ",,C3602:D3602),Calendar!G:G,Calendar!K:K),"")</f>
        <v/>
      </c>
      <c r="AJ3602" s="61" t="str">
        <f>IF(AND(K3602&lt;&gt;"Match of the Day",K3602&lt;&gt;"Match of the Day 2",K3602&lt;&gt;"Match of the Day Repeat"),"",1+MAX($AJ$10:AJ3601))</f>
        <v/>
      </c>
    </row>
    <row r="3603" spans="34:36" x14ac:dyDescent="0.35">
      <c r="AH3603" s="16" t="str">
        <f>IF(AND(B3603="Premier League",E3603="Live"),_xlfn.XLOOKUP(_xlfn.TEXTJOIN(" vs ",,C3603:D3603),Calendar!G:G,Calendar!B:B),IF(AND(B3603="Premier League",E3603="Highlights"),_xlfn.XLOOKUP(H3603,Calendar!O:O,Calendar!N:N,,-1),""))</f>
        <v/>
      </c>
      <c r="AI3603" s="61" t="str">
        <f>IF(AND(AH3603&lt;&gt;"",E3603="Live"),_xlfn.XLOOKUP(_xlfn.TEXTJOIN(" vs ",,C3603:D3603),Calendar!G:G,Calendar!K:K),"")</f>
        <v/>
      </c>
      <c r="AJ3603" s="61" t="str">
        <f>IF(AND(K3603&lt;&gt;"Match of the Day",K3603&lt;&gt;"Match of the Day 2",K3603&lt;&gt;"Match of the Day Repeat"),"",1+MAX($AJ$10:AJ3602))</f>
        <v/>
      </c>
    </row>
    <row r="3604" spans="34:36" x14ac:dyDescent="0.35">
      <c r="AH3604" s="16" t="str">
        <f>IF(AND(B3604="Premier League",E3604="Live"),_xlfn.XLOOKUP(_xlfn.TEXTJOIN(" vs ",,C3604:D3604),Calendar!G:G,Calendar!B:B),IF(AND(B3604="Premier League",E3604="Highlights"),_xlfn.XLOOKUP(H3604,Calendar!O:O,Calendar!N:N,,-1),""))</f>
        <v/>
      </c>
      <c r="AI3604" s="61" t="str">
        <f>IF(AND(AH3604&lt;&gt;"",E3604="Live"),_xlfn.XLOOKUP(_xlfn.TEXTJOIN(" vs ",,C3604:D3604),Calendar!G:G,Calendar!K:K),"")</f>
        <v/>
      </c>
      <c r="AJ3604" s="61" t="str">
        <f>IF(AND(K3604&lt;&gt;"Match of the Day",K3604&lt;&gt;"Match of the Day 2",K3604&lt;&gt;"Match of the Day Repeat"),"",1+MAX($AJ$10:AJ3603))</f>
        <v/>
      </c>
    </row>
    <row r="3605" spans="34:36" x14ac:dyDescent="0.35">
      <c r="AH3605" s="16" t="str">
        <f>IF(AND(B3605="Premier League",E3605="Live"),_xlfn.XLOOKUP(_xlfn.TEXTJOIN(" vs ",,C3605:D3605),Calendar!G:G,Calendar!B:B),IF(AND(B3605="Premier League",E3605="Highlights"),_xlfn.XLOOKUP(H3605,Calendar!O:O,Calendar!N:N,,-1),""))</f>
        <v/>
      </c>
      <c r="AI3605" s="61" t="str">
        <f>IF(AND(AH3605&lt;&gt;"",E3605="Live"),_xlfn.XLOOKUP(_xlfn.TEXTJOIN(" vs ",,C3605:D3605),Calendar!G:G,Calendar!K:K),"")</f>
        <v/>
      </c>
      <c r="AJ3605" s="61" t="str">
        <f>IF(AND(K3605&lt;&gt;"Match of the Day",K3605&lt;&gt;"Match of the Day 2",K3605&lt;&gt;"Match of the Day Repeat"),"",1+MAX($AJ$10:AJ3604))</f>
        <v/>
      </c>
    </row>
    <row r="3606" spans="34:36" x14ac:dyDescent="0.35">
      <c r="AH3606" s="16" t="str">
        <f>IF(AND(B3606="Premier League",E3606="Live"),_xlfn.XLOOKUP(_xlfn.TEXTJOIN(" vs ",,C3606:D3606),Calendar!G:G,Calendar!B:B),IF(AND(B3606="Premier League",E3606="Highlights"),_xlfn.XLOOKUP(H3606,Calendar!O:O,Calendar!N:N,,-1),""))</f>
        <v/>
      </c>
      <c r="AI3606" s="61" t="str">
        <f>IF(AND(AH3606&lt;&gt;"",E3606="Live"),_xlfn.XLOOKUP(_xlfn.TEXTJOIN(" vs ",,C3606:D3606),Calendar!G:G,Calendar!K:K),"")</f>
        <v/>
      </c>
      <c r="AJ3606" s="61" t="str">
        <f>IF(AND(K3606&lt;&gt;"Match of the Day",K3606&lt;&gt;"Match of the Day 2",K3606&lt;&gt;"Match of the Day Repeat"),"",1+MAX($AJ$10:AJ3605))</f>
        <v/>
      </c>
    </row>
    <row r="3607" spans="34:36" x14ac:dyDescent="0.35">
      <c r="AH3607" s="16" t="str">
        <f>IF(AND(B3607="Premier League",E3607="Live"),_xlfn.XLOOKUP(_xlfn.TEXTJOIN(" vs ",,C3607:D3607),Calendar!G:G,Calendar!B:B),IF(AND(B3607="Premier League",E3607="Highlights"),_xlfn.XLOOKUP(H3607,Calendar!O:O,Calendar!N:N,,-1),""))</f>
        <v/>
      </c>
      <c r="AI3607" s="61" t="str">
        <f>IF(AND(AH3607&lt;&gt;"",E3607="Live"),_xlfn.XLOOKUP(_xlfn.TEXTJOIN(" vs ",,C3607:D3607),Calendar!G:G,Calendar!K:K),"")</f>
        <v/>
      </c>
      <c r="AJ3607" s="61" t="str">
        <f>IF(AND(K3607&lt;&gt;"Match of the Day",K3607&lt;&gt;"Match of the Day 2",K3607&lt;&gt;"Match of the Day Repeat"),"",1+MAX($AJ$10:AJ3606))</f>
        <v/>
      </c>
    </row>
    <row r="3608" spans="34:36" x14ac:dyDescent="0.35">
      <c r="AH3608" s="16" t="str">
        <f>IF(AND(B3608="Premier League",E3608="Live"),_xlfn.XLOOKUP(_xlfn.TEXTJOIN(" vs ",,C3608:D3608),Calendar!G:G,Calendar!B:B),IF(AND(B3608="Premier League",E3608="Highlights"),_xlfn.XLOOKUP(H3608,Calendar!O:O,Calendar!N:N,,-1),""))</f>
        <v/>
      </c>
      <c r="AI3608" s="61" t="str">
        <f>IF(AND(AH3608&lt;&gt;"",E3608="Live"),_xlfn.XLOOKUP(_xlfn.TEXTJOIN(" vs ",,C3608:D3608),Calendar!G:G,Calendar!K:K),"")</f>
        <v/>
      </c>
      <c r="AJ3608" s="61" t="str">
        <f>IF(AND(K3608&lt;&gt;"Match of the Day",K3608&lt;&gt;"Match of the Day 2",K3608&lt;&gt;"Match of the Day Repeat"),"",1+MAX($AJ$10:AJ3607))</f>
        <v/>
      </c>
    </row>
    <row r="3609" spans="34:36" x14ac:dyDescent="0.35">
      <c r="AH3609" s="16" t="str">
        <f>IF(AND(B3609="Premier League",E3609="Live"),_xlfn.XLOOKUP(_xlfn.TEXTJOIN(" vs ",,C3609:D3609),Calendar!G:G,Calendar!B:B),IF(AND(B3609="Premier League",E3609="Highlights"),_xlfn.XLOOKUP(H3609,Calendar!O:O,Calendar!N:N,,-1),""))</f>
        <v/>
      </c>
      <c r="AI3609" s="61" t="str">
        <f>IF(AND(AH3609&lt;&gt;"",E3609="Live"),_xlfn.XLOOKUP(_xlfn.TEXTJOIN(" vs ",,C3609:D3609),Calendar!G:G,Calendar!K:K),"")</f>
        <v/>
      </c>
      <c r="AJ3609" s="61" t="str">
        <f>IF(AND(K3609&lt;&gt;"Match of the Day",K3609&lt;&gt;"Match of the Day 2",K3609&lt;&gt;"Match of the Day Repeat"),"",1+MAX($AJ$10:AJ3608))</f>
        <v/>
      </c>
    </row>
    <row r="3610" spans="34:36" x14ac:dyDescent="0.35">
      <c r="AH3610" s="16" t="str">
        <f>IF(AND(B3610="Premier League",E3610="Live"),_xlfn.XLOOKUP(_xlfn.TEXTJOIN(" vs ",,C3610:D3610),Calendar!G:G,Calendar!B:B),IF(AND(B3610="Premier League",E3610="Highlights"),_xlfn.XLOOKUP(H3610,Calendar!O:O,Calendar!N:N,,-1),""))</f>
        <v/>
      </c>
      <c r="AI3610" s="61" t="str">
        <f>IF(AND(AH3610&lt;&gt;"",E3610="Live"),_xlfn.XLOOKUP(_xlfn.TEXTJOIN(" vs ",,C3610:D3610),Calendar!G:G,Calendar!K:K),"")</f>
        <v/>
      </c>
      <c r="AJ3610" s="61" t="str">
        <f>IF(AND(K3610&lt;&gt;"Match of the Day",K3610&lt;&gt;"Match of the Day 2",K3610&lt;&gt;"Match of the Day Repeat"),"",1+MAX($AJ$10:AJ3609))</f>
        <v/>
      </c>
    </row>
    <row r="3611" spans="34:36" x14ac:dyDescent="0.35">
      <c r="AH3611" s="16" t="str">
        <f>IF(AND(B3611="Premier League",E3611="Live"),_xlfn.XLOOKUP(_xlfn.TEXTJOIN(" vs ",,C3611:D3611),Calendar!G:G,Calendar!B:B),IF(AND(B3611="Premier League",E3611="Highlights"),_xlfn.XLOOKUP(H3611,Calendar!O:O,Calendar!N:N,,-1),""))</f>
        <v/>
      </c>
      <c r="AI3611" s="61" t="str">
        <f>IF(AND(AH3611&lt;&gt;"",E3611="Live"),_xlfn.XLOOKUP(_xlfn.TEXTJOIN(" vs ",,C3611:D3611),Calendar!G:G,Calendar!K:K),"")</f>
        <v/>
      </c>
      <c r="AJ3611" s="61" t="str">
        <f>IF(AND(K3611&lt;&gt;"Match of the Day",K3611&lt;&gt;"Match of the Day 2",K3611&lt;&gt;"Match of the Day Repeat"),"",1+MAX($AJ$10:AJ3610))</f>
        <v/>
      </c>
    </row>
    <row r="3612" spans="34:36" x14ac:dyDescent="0.35">
      <c r="AH3612" s="16" t="str">
        <f>IF(AND(B3612="Premier League",E3612="Live"),_xlfn.XLOOKUP(_xlfn.TEXTJOIN(" vs ",,C3612:D3612),Calendar!G:G,Calendar!B:B),IF(AND(B3612="Premier League",E3612="Highlights"),_xlfn.XLOOKUP(H3612,Calendar!O:O,Calendar!N:N,,-1),""))</f>
        <v/>
      </c>
      <c r="AI3612" s="61" t="str">
        <f>IF(AND(AH3612&lt;&gt;"",E3612="Live"),_xlfn.XLOOKUP(_xlfn.TEXTJOIN(" vs ",,C3612:D3612),Calendar!G:G,Calendar!K:K),"")</f>
        <v/>
      </c>
      <c r="AJ3612" s="61" t="str">
        <f>IF(AND(K3612&lt;&gt;"Match of the Day",K3612&lt;&gt;"Match of the Day 2",K3612&lt;&gt;"Match of the Day Repeat"),"",1+MAX($AJ$10:AJ3611))</f>
        <v/>
      </c>
    </row>
    <row r="3613" spans="34:36" x14ac:dyDescent="0.35">
      <c r="AH3613" s="16" t="str">
        <f>IF(AND(B3613="Premier League",E3613="Live"),_xlfn.XLOOKUP(_xlfn.TEXTJOIN(" vs ",,C3613:D3613),Calendar!G:G,Calendar!B:B),IF(AND(B3613="Premier League",E3613="Highlights"),_xlfn.XLOOKUP(H3613,Calendar!O:O,Calendar!N:N,,-1),""))</f>
        <v/>
      </c>
      <c r="AI3613" s="61" t="str">
        <f>IF(AND(AH3613&lt;&gt;"",E3613="Live"),_xlfn.XLOOKUP(_xlfn.TEXTJOIN(" vs ",,C3613:D3613),Calendar!G:G,Calendar!K:K),"")</f>
        <v/>
      </c>
      <c r="AJ3613" s="61" t="str">
        <f>IF(AND(K3613&lt;&gt;"Match of the Day",K3613&lt;&gt;"Match of the Day 2",K3613&lt;&gt;"Match of the Day Repeat"),"",1+MAX($AJ$10:AJ3612))</f>
        <v/>
      </c>
    </row>
    <row r="3614" spans="34:36" x14ac:dyDescent="0.35">
      <c r="AH3614" s="16" t="str">
        <f>IF(AND(B3614="Premier League",E3614="Live"),_xlfn.XLOOKUP(_xlfn.TEXTJOIN(" vs ",,C3614:D3614),Calendar!G:G,Calendar!B:B),IF(AND(B3614="Premier League",E3614="Highlights"),_xlfn.XLOOKUP(H3614,Calendar!O:O,Calendar!N:N,,-1),""))</f>
        <v/>
      </c>
      <c r="AI3614" s="61" t="str">
        <f>IF(AND(AH3614&lt;&gt;"",E3614="Live"),_xlfn.XLOOKUP(_xlfn.TEXTJOIN(" vs ",,C3614:D3614),Calendar!G:G,Calendar!K:K),"")</f>
        <v/>
      </c>
      <c r="AJ3614" s="61" t="str">
        <f>IF(AND(K3614&lt;&gt;"Match of the Day",K3614&lt;&gt;"Match of the Day 2",K3614&lt;&gt;"Match of the Day Repeat"),"",1+MAX($AJ$10:AJ3613))</f>
        <v/>
      </c>
    </row>
    <row r="3615" spans="34:36" x14ac:dyDescent="0.35">
      <c r="AH3615" s="16" t="str">
        <f>IF(AND(B3615="Premier League",E3615="Live"),_xlfn.XLOOKUP(_xlfn.TEXTJOIN(" vs ",,C3615:D3615),Calendar!G:G,Calendar!B:B),IF(AND(B3615="Premier League",E3615="Highlights"),_xlfn.XLOOKUP(H3615,Calendar!O:O,Calendar!N:N,,-1),""))</f>
        <v/>
      </c>
      <c r="AI3615" s="61" t="str">
        <f>IF(AND(AH3615&lt;&gt;"",E3615="Live"),_xlfn.XLOOKUP(_xlfn.TEXTJOIN(" vs ",,C3615:D3615),Calendar!G:G,Calendar!K:K),"")</f>
        <v/>
      </c>
      <c r="AJ3615" s="61" t="str">
        <f>IF(AND(K3615&lt;&gt;"Match of the Day",K3615&lt;&gt;"Match of the Day 2",K3615&lt;&gt;"Match of the Day Repeat"),"",1+MAX($AJ$10:AJ3614))</f>
        <v/>
      </c>
    </row>
    <row r="3616" spans="34:36" x14ac:dyDescent="0.35">
      <c r="AH3616" s="16" t="str">
        <f>IF(AND(B3616="Premier League",E3616="Live"),_xlfn.XLOOKUP(_xlfn.TEXTJOIN(" vs ",,C3616:D3616),Calendar!G:G,Calendar!B:B),IF(AND(B3616="Premier League",E3616="Highlights"),_xlfn.XLOOKUP(H3616,Calendar!O:O,Calendar!N:N,,-1),""))</f>
        <v/>
      </c>
      <c r="AI3616" s="61" t="str">
        <f>IF(AND(AH3616&lt;&gt;"",E3616="Live"),_xlfn.XLOOKUP(_xlfn.TEXTJOIN(" vs ",,C3616:D3616),Calendar!G:G,Calendar!K:K),"")</f>
        <v/>
      </c>
      <c r="AJ3616" s="61" t="str">
        <f>IF(AND(K3616&lt;&gt;"Match of the Day",K3616&lt;&gt;"Match of the Day 2",K3616&lt;&gt;"Match of the Day Repeat"),"",1+MAX($AJ$10:AJ3615))</f>
        <v/>
      </c>
    </row>
    <row r="3617" spans="34:36" x14ac:dyDescent="0.35">
      <c r="AH3617" s="16" t="str">
        <f>IF(AND(B3617="Premier League",E3617="Live"),_xlfn.XLOOKUP(_xlfn.TEXTJOIN(" vs ",,C3617:D3617),Calendar!G:G,Calendar!B:B),IF(AND(B3617="Premier League",E3617="Highlights"),_xlfn.XLOOKUP(H3617,Calendar!O:O,Calendar!N:N,,-1),""))</f>
        <v/>
      </c>
      <c r="AI3617" s="61" t="str">
        <f>IF(AND(AH3617&lt;&gt;"",E3617="Live"),_xlfn.XLOOKUP(_xlfn.TEXTJOIN(" vs ",,C3617:D3617),Calendar!G:G,Calendar!K:K),"")</f>
        <v/>
      </c>
      <c r="AJ3617" s="61" t="str">
        <f>IF(AND(K3617&lt;&gt;"Match of the Day",K3617&lt;&gt;"Match of the Day 2",K3617&lt;&gt;"Match of the Day Repeat"),"",1+MAX($AJ$10:AJ3616))</f>
        <v/>
      </c>
    </row>
    <row r="3618" spans="34:36" x14ac:dyDescent="0.35">
      <c r="AH3618" s="16" t="str">
        <f>IF(AND(B3618="Premier League",E3618="Live"),_xlfn.XLOOKUP(_xlfn.TEXTJOIN(" vs ",,C3618:D3618),Calendar!G:G,Calendar!B:B),IF(AND(B3618="Premier League",E3618="Highlights"),_xlfn.XLOOKUP(H3618,Calendar!O:O,Calendar!N:N,,-1),""))</f>
        <v/>
      </c>
      <c r="AI3618" s="61" t="str">
        <f>IF(AND(AH3618&lt;&gt;"",E3618="Live"),_xlfn.XLOOKUP(_xlfn.TEXTJOIN(" vs ",,C3618:D3618),Calendar!G:G,Calendar!K:K),"")</f>
        <v/>
      </c>
      <c r="AJ3618" s="61" t="str">
        <f>IF(AND(K3618&lt;&gt;"Match of the Day",K3618&lt;&gt;"Match of the Day 2",K3618&lt;&gt;"Match of the Day Repeat"),"",1+MAX($AJ$10:AJ3617))</f>
        <v/>
      </c>
    </row>
    <row r="3619" spans="34:36" x14ac:dyDescent="0.35">
      <c r="AH3619" s="16" t="str">
        <f>IF(AND(B3619="Premier League",E3619="Live"),_xlfn.XLOOKUP(_xlfn.TEXTJOIN(" vs ",,C3619:D3619),Calendar!G:G,Calendar!B:B),IF(AND(B3619="Premier League",E3619="Highlights"),_xlfn.XLOOKUP(H3619,Calendar!O:O,Calendar!N:N,,-1),""))</f>
        <v/>
      </c>
      <c r="AI3619" s="61" t="str">
        <f>IF(AND(AH3619&lt;&gt;"",E3619="Live"),_xlfn.XLOOKUP(_xlfn.TEXTJOIN(" vs ",,C3619:D3619),Calendar!G:G,Calendar!K:K),"")</f>
        <v/>
      </c>
      <c r="AJ3619" s="61" t="str">
        <f>IF(AND(K3619&lt;&gt;"Match of the Day",K3619&lt;&gt;"Match of the Day 2",K3619&lt;&gt;"Match of the Day Repeat"),"",1+MAX($AJ$10:AJ3618))</f>
        <v/>
      </c>
    </row>
    <row r="3620" spans="34:36" x14ac:dyDescent="0.35">
      <c r="AH3620" s="16" t="str">
        <f>IF(AND(B3620="Premier League",E3620="Live"),_xlfn.XLOOKUP(_xlfn.TEXTJOIN(" vs ",,C3620:D3620),Calendar!G:G,Calendar!B:B),IF(AND(B3620="Premier League",E3620="Highlights"),_xlfn.XLOOKUP(H3620,Calendar!O:O,Calendar!N:N,,-1),""))</f>
        <v/>
      </c>
      <c r="AI3620" s="61" t="str">
        <f>IF(AND(AH3620&lt;&gt;"",E3620="Live"),_xlfn.XLOOKUP(_xlfn.TEXTJOIN(" vs ",,C3620:D3620),Calendar!G:G,Calendar!K:K),"")</f>
        <v/>
      </c>
      <c r="AJ3620" s="61" t="str">
        <f>IF(AND(K3620&lt;&gt;"Match of the Day",K3620&lt;&gt;"Match of the Day 2",K3620&lt;&gt;"Match of the Day Repeat"),"",1+MAX($AJ$10:AJ3619))</f>
        <v/>
      </c>
    </row>
    <row r="3621" spans="34:36" x14ac:dyDescent="0.35">
      <c r="AH3621" s="16" t="str">
        <f>IF(AND(B3621="Premier League",E3621="Live"),_xlfn.XLOOKUP(_xlfn.TEXTJOIN(" vs ",,C3621:D3621),Calendar!G:G,Calendar!B:B),IF(AND(B3621="Premier League",E3621="Highlights"),_xlfn.XLOOKUP(H3621,Calendar!O:O,Calendar!N:N,,-1),""))</f>
        <v/>
      </c>
      <c r="AI3621" s="61" t="str">
        <f>IF(AND(AH3621&lt;&gt;"",E3621="Live"),_xlfn.XLOOKUP(_xlfn.TEXTJOIN(" vs ",,C3621:D3621),Calendar!G:G,Calendar!K:K),"")</f>
        <v/>
      </c>
      <c r="AJ3621" s="61" t="str">
        <f>IF(AND(K3621&lt;&gt;"Match of the Day",K3621&lt;&gt;"Match of the Day 2",K3621&lt;&gt;"Match of the Day Repeat"),"",1+MAX($AJ$10:AJ3620))</f>
        <v/>
      </c>
    </row>
    <row r="3622" spans="34:36" x14ac:dyDescent="0.35">
      <c r="AH3622" s="16" t="str">
        <f>IF(AND(B3622="Premier League",E3622="Live"),_xlfn.XLOOKUP(_xlfn.TEXTJOIN(" vs ",,C3622:D3622),Calendar!G:G,Calendar!B:B),IF(AND(B3622="Premier League",E3622="Highlights"),_xlfn.XLOOKUP(H3622,Calendar!O:O,Calendar!N:N,,-1),""))</f>
        <v/>
      </c>
      <c r="AI3622" s="61" t="str">
        <f>IF(AND(AH3622&lt;&gt;"",E3622="Live"),_xlfn.XLOOKUP(_xlfn.TEXTJOIN(" vs ",,C3622:D3622),Calendar!G:G,Calendar!K:K),"")</f>
        <v/>
      </c>
      <c r="AJ3622" s="61" t="str">
        <f>IF(AND(K3622&lt;&gt;"Match of the Day",K3622&lt;&gt;"Match of the Day 2",K3622&lt;&gt;"Match of the Day Repeat"),"",1+MAX($AJ$10:AJ3621))</f>
        <v/>
      </c>
    </row>
    <row r="3623" spans="34:36" x14ac:dyDescent="0.35">
      <c r="AH3623" s="16" t="str">
        <f>IF(AND(B3623="Premier League",E3623="Live"),_xlfn.XLOOKUP(_xlfn.TEXTJOIN(" vs ",,C3623:D3623),Calendar!G:G,Calendar!B:B),IF(AND(B3623="Premier League",E3623="Highlights"),_xlfn.XLOOKUP(H3623,Calendar!O:O,Calendar!N:N,,-1),""))</f>
        <v/>
      </c>
      <c r="AI3623" s="61" t="str">
        <f>IF(AND(AH3623&lt;&gt;"",E3623="Live"),_xlfn.XLOOKUP(_xlfn.TEXTJOIN(" vs ",,C3623:D3623),Calendar!G:G,Calendar!K:K),"")</f>
        <v/>
      </c>
      <c r="AJ3623" s="61" t="str">
        <f>IF(AND(K3623&lt;&gt;"Match of the Day",K3623&lt;&gt;"Match of the Day 2",K3623&lt;&gt;"Match of the Day Repeat"),"",1+MAX($AJ$10:AJ3622))</f>
        <v/>
      </c>
    </row>
    <row r="3624" spans="34:36" x14ac:dyDescent="0.35">
      <c r="AH3624" s="16" t="str">
        <f>IF(AND(B3624="Premier League",E3624="Live"),_xlfn.XLOOKUP(_xlfn.TEXTJOIN(" vs ",,C3624:D3624),Calendar!G:G,Calendar!B:B),IF(AND(B3624="Premier League",E3624="Highlights"),_xlfn.XLOOKUP(H3624,Calendar!O:O,Calendar!N:N,,-1),""))</f>
        <v/>
      </c>
      <c r="AI3624" s="61" t="str">
        <f>IF(AND(AH3624&lt;&gt;"",E3624="Live"),_xlfn.XLOOKUP(_xlfn.TEXTJOIN(" vs ",,C3624:D3624),Calendar!G:G,Calendar!K:K),"")</f>
        <v/>
      </c>
      <c r="AJ3624" s="61" t="str">
        <f>IF(AND(K3624&lt;&gt;"Match of the Day",K3624&lt;&gt;"Match of the Day 2",K3624&lt;&gt;"Match of the Day Repeat"),"",1+MAX($AJ$10:AJ3623))</f>
        <v/>
      </c>
    </row>
    <row r="3625" spans="34:36" x14ac:dyDescent="0.35">
      <c r="AH3625" s="16" t="str">
        <f>IF(AND(B3625="Premier League",E3625="Live"),_xlfn.XLOOKUP(_xlfn.TEXTJOIN(" vs ",,C3625:D3625),Calendar!G:G,Calendar!B:B),IF(AND(B3625="Premier League",E3625="Highlights"),_xlfn.XLOOKUP(H3625,Calendar!O:O,Calendar!N:N,,-1),""))</f>
        <v/>
      </c>
      <c r="AI3625" s="61" t="str">
        <f>IF(AND(AH3625&lt;&gt;"",E3625="Live"),_xlfn.XLOOKUP(_xlfn.TEXTJOIN(" vs ",,C3625:D3625),Calendar!G:G,Calendar!K:K),"")</f>
        <v/>
      </c>
      <c r="AJ3625" s="61" t="str">
        <f>IF(AND(K3625&lt;&gt;"Match of the Day",K3625&lt;&gt;"Match of the Day 2",K3625&lt;&gt;"Match of the Day Repeat"),"",1+MAX($AJ$10:AJ3624))</f>
        <v/>
      </c>
    </row>
    <row r="3626" spans="34:36" x14ac:dyDescent="0.35">
      <c r="AH3626" s="16" t="str">
        <f>IF(AND(B3626="Premier League",E3626="Live"),_xlfn.XLOOKUP(_xlfn.TEXTJOIN(" vs ",,C3626:D3626),Calendar!G:G,Calendar!B:B),IF(AND(B3626="Premier League",E3626="Highlights"),_xlfn.XLOOKUP(H3626,Calendar!O:O,Calendar!N:N,,-1),""))</f>
        <v/>
      </c>
      <c r="AI3626" s="61" t="str">
        <f>IF(AND(AH3626&lt;&gt;"",E3626="Live"),_xlfn.XLOOKUP(_xlfn.TEXTJOIN(" vs ",,C3626:D3626),Calendar!G:G,Calendar!K:K),"")</f>
        <v/>
      </c>
      <c r="AJ3626" s="61" t="str">
        <f>IF(AND(K3626&lt;&gt;"Match of the Day",K3626&lt;&gt;"Match of the Day 2",K3626&lt;&gt;"Match of the Day Repeat"),"",1+MAX($AJ$10:AJ3625))</f>
        <v/>
      </c>
    </row>
    <row r="3627" spans="34:36" x14ac:dyDescent="0.35">
      <c r="AH3627" s="16" t="str">
        <f>IF(AND(B3627="Premier League",E3627="Live"),_xlfn.XLOOKUP(_xlfn.TEXTJOIN(" vs ",,C3627:D3627),Calendar!G:G,Calendar!B:B),IF(AND(B3627="Premier League",E3627="Highlights"),_xlfn.XLOOKUP(H3627,Calendar!O:O,Calendar!N:N,,-1),""))</f>
        <v/>
      </c>
      <c r="AI3627" s="61" t="str">
        <f>IF(AND(AH3627&lt;&gt;"",E3627="Live"),_xlfn.XLOOKUP(_xlfn.TEXTJOIN(" vs ",,C3627:D3627),Calendar!G:G,Calendar!K:K),"")</f>
        <v/>
      </c>
      <c r="AJ3627" s="61" t="str">
        <f>IF(AND(K3627&lt;&gt;"Match of the Day",K3627&lt;&gt;"Match of the Day 2",K3627&lt;&gt;"Match of the Day Repeat"),"",1+MAX($AJ$10:AJ3626))</f>
        <v/>
      </c>
    </row>
    <row r="3628" spans="34:36" x14ac:dyDescent="0.35">
      <c r="AH3628" s="16" t="str">
        <f>IF(AND(B3628="Premier League",E3628="Live"),_xlfn.XLOOKUP(_xlfn.TEXTJOIN(" vs ",,C3628:D3628),Calendar!G:G,Calendar!B:B),IF(AND(B3628="Premier League",E3628="Highlights"),_xlfn.XLOOKUP(H3628,Calendar!O:O,Calendar!N:N,,-1),""))</f>
        <v/>
      </c>
      <c r="AI3628" s="61" t="str">
        <f>IF(AND(AH3628&lt;&gt;"",E3628="Live"),_xlfn.XLOOKUP(_xlfn.TEXTJOIN(" vs ",,C3628:D3628),Calendar!G:G,Calendar!K:K),"")</f>
        <v/>
      </c>
      <c r="AJ3628" s="61" t="str">
        <f>IF(AND(K3628&lt;&gt;"Match of the Day",K3628&lt;&gt;"Match of the Day 2",K3628&lt;&gt;"Match of the Day Repeat"),"",1+MAX($AJ$10:AJ3627))</f>
        <v/>
      </c>
    </row>
    <row r="3629" spans="34:36" x14ac:dyDescent="0.35">
      <c r="AH3629" s="16" t="str">
        <f>IF(AND(B3629="Premier League",E3629="Live"),_xlfn.XLOOKUP(_xlfn.TEXTJOIN(" vs ",,C3629:D3629),Calendar!G:G,Calendar!B:B),IF(AND(B3629="Premier League",E3629="Highlights"),_xlfn.XLOOKUP(H3629,Calendar!O:O,Calendar!N:N,,-1),""))</f>
        <v/>
      </c>
      <c r="AI3629" s="61" t="str">
        <f>IF(AND(AH3629&lt;&gt;"",E3629="Live"),_xlfn.XLOOKUP(_xlfn.TEXTJOIN(" vs ",,C3629:D3629),Calendar!G:G,Calendar!K:K),"")</f>
        <v/>
      </c>
      <c r="AJ3629" s="61" t="str">
        <f>IF(AND(K3629&lt;&gt;"Match of the Day",K3629&lt;&gt;"Match of the Day 2",K3629&lt;&gt;"Match of the Day Repeat"),"",1+MAX($AJ$10:AJ3628))</f>
        <v/>
      </c>
    </row>
    <row r="3630" spans="34:36" x14ac:dyDescent="0.35">
      <c r="AH3630" s="16" t="str">
        <f>IF(AND(B3630="Premier League",E3630="Live"),_xlfn.XLOOKUP(_xlfn.TEXTJOIN(" vs ",,C3630:D3630),Calendar!G:G,Calendar!B:B),IF(AND(B3630="Premier League",E3630="Highlights"),_xlfn.XLOOKUP(H3630,Calendar!O:O,Calendar!N:N,,-1),""))</f>
        <v/>
      </c>
      <c r="AI3630" s="61" t="str">
        <f>IF(AND(AH3630&lt;&gt;"",E3630="Live"),_xlfn.XLOOKUP(_xlfn.TEXTJOIN(" vs ",,C3630:D3630),Calendar!G:G,Calendar!K:K),"")</f>
        <v/>
      </c>
      <c r="AJ3630" s="61" t="str">
        <f>IF(AND(K3630&lt;&gt;"Match of the Day",K3630&lt;&gt;"Match of the Day 2",K3630&lt;&gt;"Match of the Day Repeat"),"",1+MAX($AJ$10:AJ3629))</f>
        <v/>
      </c>
    </row>
    <row r="3631" spans="34:36" x14ac:dyDescent="0.35">
      <c r="AH3631" s="16" t="str">
        <f>IF(AND(B3631="Premier League",E3631="Live"),_xlfn.XLOOKUP(_xlfn.TEXTJOIN(" vs ",,C3631:D3631),Calendar!G:G,Calendar!B:B),IF(AND(B3631="Premier League",E3631="Highlights"),_xlfn.XLOOKUP(H3631,Calendar!O:O,Calendar!N:N,,-1),""))</f>
        <v/>
      </c>
      <c r="AI3631" s="61" t="str">
        <f>IF(AND(AH3631&lt;&gt;"",E3631="Live"),_xlfn.XLOOKUP(_xlfn.TEXTJOIN(" vs ",,C3631:D3631),Calendar!G:G,Calendar!K:K),"")</f>
        <v/>
      </c>
      <c r="AJ3631" s="61" t="str">
        <f>IF(AND(K3631&lt;&gt;"Match of the Day",K3631&lt;&gt;"Match of the Day 2",K3631&lt;&gt;"Match of the Day Repeat"),"",1+MAX($AJ$10:AJ3630))</f>
        <v/>
      </c>
    </row>
    <row r="3632" spans="34:36" x14ac:dyDescent="0.35">
      <c r="AH3632" s="16" t="str">
        <f>IF(AND(B3632="Premier League",E3632="Live"),_xlfn.XLOOKUP(_xlfn.TEXTJOIN(" vs ",,C3632:D3632),Calendar!G:G,Calendar!B:B),IF(AND(B3632="Premier League",E3632="Highlights"),_xlfn.XLOOKUP(H3632,Calendar!O:O,Calendar!N:N,,-1),""))</f>
        <v/>
      </c>
      <c r="AI3632" s="61" t="str">
        <f>IF(AND(AH3632&lt;&gt;"",E3632="Live"),_xlfn.XLOOKUP(_xlfn.TEXTJOIN(" vs ",,C3632:D3632),Calendar!G:G,Calendar!K:K),"")</f>
        <v/>
      </c>
      <c r="AJ3632" s="61" t="str">
        <f>IF(AND(K3632&lt;&gt;"Match of the Day",K3632&lt;&gt;"Match of the Day 2",K3632&lt;&gt;"Match of the Day Repeat"),"",1+MAX($AJ$10:AJ3631))</f>
        <v/>
      </c>
    </row>
    <row r="3633" spans="34:36" x14ac:dyDescent="0.35">
      <c r="AH3633" s="16" t="str">
        <f>IF(AND(B3633="Premier League",E3633="Live"),_xlfn.XLOOKUP(_xlfn.TEXTJOIN(" vs ",,C3633:D3633),Calendar!G:G,Calendar!B:B),IF(AND(B3633="Premier League",E3633="Highlights"),_xlfn.XLOOKUP(H3633,Calendar!O:O,Calendar!N:N,,-1),""))</f>
        <v/>
      </c>
      <c r="AI3633" s="61" t="str">
        <f>IF(AND(AH3633&lt;&gt;"",E3633="Live"),_xlfn.XLOOKUP(_xlfn.TEXTJOIN(" vs ",,C3633:D3633),Calendar!G:G,Calendar!K:K),"")</f>
        <v/>
      </c>
      <c r="AJ3633" s="61" t="str">
        <f>IF(AND(K3633&lt;&gt;"Match of the Day",K3633&lt;&gt;"Match of the Day 2",K3633&lt;&gt;"Match of the Day Repeat"),"",1+MAX($AJ$10:AJ3632))</f>
        <v/>
      </c>
    </row>
    <row r="3634" spans="34:36" x14ac:dyDescent="0.35">
      <c r="AH3634" s="16" t="str">
        <f>IF(AND(B3634="Premier League",E3634="Live"),_xlfn.XLOOKUP(_xlfn.TEXTJOIN(" vs ",,C3634:D3634),Calendar!G:G,Calendar!B:B),IF(AND(B3634="Premier League",E3634="Highlights"),_xlfn.XLOOKUP(H3634,Calendar!O:O,Calendar!N:N,,-1),""))</f>
        <v/>
      </c>
      <c r="AI3634" s="61" t="str">
        <f>IF(AND(AH3634&lt;&gt;"",E3634="Live"),_xlfn.XLOOKUP(_xlfn.TEXTJOIN(" vs ",,C3634:D3634),Calendar!G:G,Calendar!K:K),"")</f>
        <v/>
      </c>
      <c r="AJ3634" s="61" t="str">
        <f>IF(AND(K3634&lt;&gt;"Match of the Day",K3634&lt;&gt;"Match of the Day 2",K3634&lt;&gt;"Match of the Day Repeat"),"",1+MAX($AJ$10:AJ3633))</f>
        <v/>
      </c>
    </row>
    <row r="3635" spans="34:36" x14ac:dyDescent="0.35">
      <c r="AH3635" s="16" t="str">
        <f>IF(AND(B3635="Premier League",E3635="Live"),_xlfn.XLOOKUP(_xlfn.TEXTJOIN(" vs ",,C3635:D3635),Calendar!G:G,Calendar!B:B),IF(AND(B3635="Premier League",E3635="Highlights"),_xlfn.XLOOKUP(H3635,Calendar!O:O,Calendar!N:N,,-1),""))</f>
        <v/>
      </c>
      <c r="AI3635" s="61" t="str">
        <f>IF(AND(AH3635&lt;&gt;"",E3635="Live"),_xlfn.XLOOKUP(_xlfn.TEXTJOIN(" vs ",,C3635:D3635),Calendar!G:G,Calendar!K:K),"")</f>
        <v/>
      </c>
      <c r="AJ3635" s="61" t="str">
        <f>IF(AND(K3635&lt;&gt;"Match of the Day",K3635&lt;&gt;"Match of the Day 2",K3635&lt;&gt;"Match of the Day Repeat"),"",1+MAX($AJ$10:AJ3634))</f>
        <v/>
      </c>
    </row>
    <row r="3636" spans="34:36" x14ac:dyDescent="0.35">
      <c r="AH3636" s="16" t="str">
        <f>IF(AND(B3636="Premier League",E3636="Live"),_xlfn.XLOOKUP(_xlfn.TEXTJOIN(" vs ",,C3636:D3636),Calendar!G:G,Calendar!B:B),IF(AND(B3636="Premier League",E3636="Highlights"),_xlfn.XLOOKUP(H3636,Calendar!O:O,Calendar!N:N,,-1),""))</f>
        <v/>
      </c>
      <c r="AI3636" s="61" t="str">
        <f>IF(AND(AH3636&lt;&gt;"",E3636="Live"),_xlfn.XLOOKUP(_xlfn.TEXTJOIN(" vs ",,C3636:D3636),Calendar!G:G,Calendar!K:K),"")</f>
        <v/>
      </c>
      <c r="AJ3636" s="61" t="str">
        <f>IF(AND(K3636&lt;&gt;"Match of the Day",K3636&lt;&gt;"Match of the Day 2",K3636&lt;&gt;"Match of the Day Repeat"),"",1+MAX($AJ$10:AJ3635))</f>
        <v/>
      </c>
    </row>
    <row r="3637" spans="34:36" x14ac:dyDescent="0.35">
      <c r="AH3637" s="16" t="str">
        <f>IF(AND(B3637="Premier League",E3637="Live"),_xlfn.XLOOKUP(_xlfn.TEXTJOIN(" vs ",,C3637:D3637),Calendar!G:G,Calendar!B:B),IF(AND(B3637="Premier League",E3637="Highlights"),_xlfn.XLOOKUP(H3637,Calendar!O:O,Calendar!N:N,,-1),""))</f>
        <v/>
      </c>
      <c r="AI3637" s="61" t="str">
        <f>IF(AND(AH3637&lt;&gt;"",E3637="Live"),_xlfn.XLOOKUP(_xlfn.TEXTJOIN(" vs ",,C3637:D3637),Calendar!G:G,Calendar!K:K),"")</f>
        <v/>
      </c>
      <c r="AJ3637" s="61" t="str">
        <f>IF(AND(K3637&lt;&gt;"Match of the Day",K3637&lt;&gt;"Match of the Day 2",K3637&lt;&gt;"Match of the Day Repeat"),"",1+MAX($AJ$10:AJ3636))</f>
        <v/>
      </c>
    </row>
    <row r="3638" spans="34:36" x14ac:dyDescent="0.35">
      <c r="AH3638" s="16" t="str">
        <f>IF(AND(B3638="Premier League",E3638="Live"),_xlfn.XLOOKUP(_xlfn.TEXTJOIN(" vs ",,C3638:D3638),Calendar!G:G,Calendar!B:B),IF(AND(B3638="Premier League",E3638="Highlights"),_xlfn.XLOOKUP(H3638,Calendar!O:O,Calendar!N:N,,-1),""))</f>
        <v/>
      </c>
      <c r="AI3638" s="61" t="str">
        <f>IF(AND(AH3638&lt;&gt;"",E3638="Live"),_xlfn.XLOOKUP(_xlfn.TEXTJOIN(" vs ",,C3638:D3638),Calendar!G:G,Calendar!K:K),"")</f>
        <v/>
      </c>
      <c r="AJ3638" s="61" t="str">
        <f>IF(AND(K3638&lt;&gt;"Match of the Day",K3638&lt;&gt;"Match of the Day 2",K3638&lt;&gt;"Match of the Day Repeat"),"",1+MAX($AJ$10:AJ3637))</f>
        <v/>
      </c>
    </row>
    <row r="3639" spans="34:36" x14ac:dyDescent="0.35">
      <c r="AH3639" s="16" t="str">
        <f>IF(AND(B3639="Premier League",E3639="Live"),_xlfn.XLOOKUP(_xlfn.TEXTJOIN(" vs ",,C3639:D3639),Calendar!G:G,Calendar!B:B),IF(AND(B3639="Premier League",E3639="Highlights"),_xlfn.XLOOKUP(H3639,Calendar!O:O,Calendar!N:N,,-1),""))</f>
        <v/>
      </c>
      <c r="AI3639" s="61" t="str">
        <f>IF(AND(AH3639&lt;&gt;"",E3639="Live"),_xlfn.XLOOKUP(_xlfn.TEXTJOIN(" vs ",,C3639:D3639),Calendar!G:G,Calendar!K:K),"")</f>
        <v/>
      </c>
      <c r="AJ3639" s="61" t="str">
        <f>IF(AND(K3639&lt;&gt;"Match of the Day",K3639&lt;&gt;"Match of the Day 2",K3639&lt;&gt;"Match of the Day Repeat"),"",1+MAX($AJ$10:AJ3638))</f>
        <v/>
      </c>
    </row>
    <row r="3640" spans="34:36" x14ac:dyDescent="0.35">
      <c r="AH3640" s="16" t="str">
        <f>IF(AND(B3640="Premier League",E3640="Live"),_xlfn.XLOOKUP(_xlfn.TEXTJOIN(" vs ",,C3640:D3640),Calendar!G:G,Calendar!B:B),IF(AND(B3640="Premier League",E3640="Highlights"),_xlfn.XLOOKUP(H3640,Calendar!O:O,Calendar!N:N,,-1),""))</f>
        <v/>
      </c>
      <c r="AI3640" s="61" t="str">
        <f>IF(AND(AH3640&lt;&gt;"",E3640="Live"),_xlfn.XLOOKUP(_xlfn.TEXTJOIN(" vs ",,C3640:D3640),Calendar!G:G,Calendar!K:K),"")</f>
        <v/>
      </c>
      <c r="AJ3640" s="61" t="str">
        <f>IF(AND(K3640&lt;&gt;"Match of the Day",K3640&lt;&gt;"Match of the Day 2",K3640&lt;&gt;"Match of the Day Repeat"),"",1+MAX($AJ$10:AJ3639))</f>
        <v/>
      </c>
    </row>
    <row r="3641" spans="34:36" x14ac:dyDescent="0.35">
      <c r="AH3641" s="16" t="str">
        <f>IF(AND(B3641="Premier League",E3641="Live"),_xlfn.XLOOKUP(_xlfn.TEXTJOIN(" vs ",,C3641:D3641),Calendar!G:G,Calendar!B:B),IF(AND(B3641="Premier League",E3641="Highlights"),_xlfn.XLOOKUP(H3641,Calendar!O:O,Calendar!N:N,,-1),""))</f>
        <v/>
      </c>
      <c r="AI3641" s="61" t="str">
        <f>IF(AND(AH3641&lt;&gt;"",E3641="Live"),_xlfn.XLOOKUP(_xlfn.TEXTJOIN(" vs ",,C3641:D3641),Calendar!G:G,Calendar!K:K),"")</f>
        <v/>
      </c>
      <c r="AJ3641" s="61" t="str">
        <f>IF(AND(K3641&lt;&gt;"Match of the Day",K3641&lt;&gt;"Match of the Day 2",K3641&lt;&gt;"Match of the Day Repeat"),"",1+MAX($AJ$10:AJ3640))</f>
        <v/>
      </c>
    </row>
    <row r="3642" spans="34:36" x14ac:dyDescent="0.35">
      <c r="AH3642" s="16" t="str">
        <f>IF(AND(B3642="Premier League",E3642="Live"),_xlfn.XLOOKUP(_xlfn.TEXTJOIN(" vs ",,C3642:D3642),Calendar!G:G,Calendar!B:B),IF(AND(B3642="Premier League",E3642="Highlights"),_xlfn.XLOOKUP(H3642,Calendar!O:O,Calendar!N:N,,-1),""))</f>
        <v/>
      </c>
      <c r="AI3642" s="61" t="str">
        <f>IF(AND(AH3642&lt;&gt;"",E3642="Live"),_xlfn.XLOOKUP(_xlfn.TEXTJOIN(" vs ",,C3642:D3642),Calendar!G:G,Calendar!K:K),"")</f>
        <v/>
      </c>
      <c r="AJ3642" s="61" t="str">
        <f>IF(AND(K3642&lt;&gt;"Match of the Day",K3642&lt;&gt;"Match of the Day 2",K3642&lt;&gt;"Match of the Day Repeat"),"",1+MAX($AJ$10:AJ3641))</f>
        <v/>
      </c>
    </row>
    <row r="3643" spans="34:36" x14ac:dyDescent="0.35">
      <c r="AH3643" s="16" t="str">
        <f>IF(AND(B3643="Premier League",E3643="Live"),_xlfn.XLOOKUP(_xlfn.TEXTJOIN(" vs ",,C3643:D3643),Calendar!G:G,Calendar!B:B),IF(AND(B3643="Premier League",E3643="Highlights"),_xlfn.XLOOKUP(H3643,Calendar!O:O,Calendar!N:N,,-1),""))</f>
        <v/>
      </c>
      <c r="AI3643" s="61" t="str">
        <f>IF(AND(AH3643&lt;&gt;"",E3643="Live"),_xlfn.XLOOKUP(_xlfn.TEXTJOIN(" vs ",,C3643:D3643),Calendar!G:G,Calendar!K:K),"")</f>
        <v/>
      </c>
      <c r="AJ3643" s="61" t="str">
        <f>IF(AND(K3643&lt;&gt;"Match of the Day",K3643&lt;&gt;"Match of the Day 2",K3643&lt;&gt;"Match of the Day Repeat"),"",1+MAX($AJ$10:AJ3642))</f>
        <v/>
      </c>
    </row>
    <row r="3644" spans="34:36" x14ac:dyDescent="0.35">
      <c r="AH3644" s="16" t="str">
        <f>IF(AND(B3644="Premier League",E3644="Live"),_xlfn.XLOOKUP(_xlfn.TEXTJOIN(" vs ",,C3644:D3644),Calendar!G:G,Calendar!B:B),IF(AND(B3644="Premier League",E3644="Highlights"),_xlfn.XLOOKUP(H3644,Calendar!O:O,Calendar!N:N,,-1),""))</f>
        <v/>
      </c>
      <c r="AI3644" s="61" t="str">
        <f>IF(AND(AH3644&lt;&gt;"",E3644="Live"),_xlfn.XLOOKUP(_xlfn.TEXTJOIN(" vs ",,C3644:D3644),Calendar!G:G,Calendar!K:K),"")</f>
        <v/>
      </c>
      <c r="AJ3644" s="61" t="str">
        <f>IF(AND(K3644&lt;&gt;"Match of the Day",K3644&lt;&gt;"Match of the Day 2",K3644&lt;&gt;"Match of the Day Repeat"),"",1+MAX($AJ$10:AJ3643))</f>
        <v/>
      </c>
    </row>
    <row r="3645" spans="34:36" x14ac:dyDescent="0.35">
      <c r="AH3645" s="16" t="str">
        <f>IF(AND(B3645="Premier League",E3645="Live"),_xlfn.XLOOKUP(_xlfn.TEXTJOIN(" vs ",,C3645:D3645),Calendar!G:G,Calendar!B:B),IF(AND(B3645="Premier League",E3645="Highlights"),_xlfn.XLOOKUP(H3645,Calendar!O:O,Calendar!N:N,,-1),""))</f>
        <v/>
      </c>
      <c r="AI3645" s="61" t="str">
        <f>IF(AND(AH3645&lt;&gt;"",E3645="Live"),_xlfn.XLOOKUP(_xlfn.TEXTJOIN(" vs ",,C3645:D3645),Calendar!G:G,Calendar!K:K),"")</f>
        <v/>
      </c>
      <c r="AJ3645" s="61" t="str">
        <f>IF(AND(K3645&lt;&gt;"Match of the Day",K3645&lt;&gt;"Match of the Day 2",K3645&lt;&gt;"Match of the Day Repeat"),"",1+MAX($AJ$10:AJ3644))</f>
        <v/>
      </c>
    </row>
    <row r="3646" spans="34:36" x14ac:dyDescent="0.35">
      <c r="AH3646" s="16" t="str">
        <f>IF(AND(B3646="Premier League",E3646="Live"),_xlfn.XLOOKUP(_xlfn.TEXTJOIN(" vs ",,C3646:D3646),Calendar!G:G,Calendar!B:B),IF(AND(B3646="Premier League",E3646="Highlights"),_xlfn.XLOOKUP(H3646,Calendar!O:O,Calendar!N:N,,-1),""))</f>
        <v/>
      </c>
      <c r="AI3646" s="61" t="str">
        <f>IF(AND(AH3646&lt;&gt;"",E3646="Live"),_xlfn.XLOOKUP(_xlfn.TEXTJOIN(" vs ",,C3646:D3646),Calendar!G:G,Calendar!K:K),"")</f>
        <v/>
      </c>
      <c r="AJ3646" s="61" t="str">
        <f>IF(AND(K3646&lt;&gt;"Match of the Day",K3646&lt;&gt;"Match of the Day 2",K3646&lt;&gt;"Match of the Day Repeat"),"",1+MAX($AJ$10:AJ3645))</f>
        <v/>
      </c>
    </row>
    <row r="3647" spans="34:36" x14ac:dyDescent="0.35">
      <c r="AH3647" s="16" t="str">
        <f>IF(AND(B3647="Premier League",E3647="Live"),_xlfn.XLOOKUP(_xlfn.TEXTJOIN(" vs ",,C3647:D3647),Calendar!G:G,Calendar!B:B),IF(AND(B3647="Premier League",E3647="Highlights"),_xlfn.XLOOKUP(H3647,Calendar!O:O,Calendar!N:N,,-1),""))</f>
        <v/>
      </c>
      <c r="AI3647" s="61" t="str">
        <f>IF(AND(AH3647&lt;&gt;"",E3647="Live"),_xlfn.XLOOKUP(_xlfn.TEXTJOIN(" vs ",,C3647:D3647),Calendar!G:G,Calendar!K:K),"")</f>
        <v/>
      </c>
      <c r="AJ3647" s="61" t="str">
        <f>IF(AND(K3647&lt;&gt;"Match of the Day",K3647&lt;&gt;"Match of the Day 2",K3647&lt;&gt;"Match of the Day Repeat"),"",1+MAX($AJ$10:AJ3646))</f>
        <v/>
      </c>
    </row>
    <row r="3648" spans="34:36" x14ac:dyDescent="0.35">
      <c r="AH3648" s="16" t="str">
        <f>IF(AND(B3648="Premier League",E3648="Live"),_xlfn.XLOOKUP(_xlfn.TEXTJOIN(" vs ",,C3648:D3648),Calendar!G:G,Calendar!B:B),IF(AND(B3648="Premier League",E3648="Highlights"),_xlfn.XLOOKUP(H3648,Calendar!O:O,Calendar!N:N,,-1),""))</f>
        <v/>
      </c>
      <c r="AI3648" s="61" t="str">
        <f>IF(AND(AH3648&lt;&gt;"",E3648="Live"),_xlfn.XLOOKUP(_xlfn.TEXTJOIN(" vs ",,C3648:D3648),Calendar!G:G,Calendar!K:K),"")</f>
        <v/>
      </c>
      <c r="AJ3648" s="61" t="str">
        <f>IF(AND(K3648&lt;&gt;"Match of the Day",K3648&lt;&gt;"Match of the Day 2",K3648&lt;&gt;"Match of the Day Repeat"),"",1+MAX($AJ$10:AJ3647))</f>
        <v/>
      </c>
    </row>
    <row r="3649" spans="34:36" x14ac:dyDescent="0.35">
      <c r="AH3649" s="16" t="str">
        <f>IF(AND(B3649="Premier League",E3649="Live"),_xlfn.XLOOKUP(_xlfn.TEXTJOIN(" vs ",,C3649:D3649),Calendar!G:G,Calendar!B:B),IF(AND(B3649="Premier League",E3649="Highlights"),_xlfn.XLOOKUP(H3649,Calendar!O:O,Calendar!N:N,,-1),""))</f>
        <v/>
      </c>
      <c r="AI3649" s="61" t="str">
        <f>IF(AND(AH3649&lt;&gt;"",E3649="Live"),_xlfn.XLOOKUP(_xlfn.TEXTJOIN(" vs ",,C3649:D3649),Calendar!G:G,Calendar!K:K),"")</f>
        <v/>
      </c>
      <c r="AJ3649" s="61" t="str">
        <f>IF(AND(K3649&lt;&gt;"Match of the Day",K3649&lt;&gt;"Match of the Day 2",K3649&lt;&gt;"Match of the Day Repeat"),"",1+MAX($AJ$10:AJ3648))</f>
        <v/>
      </c>
    </row>
    <row r="3650" spans="34:36" x14ac:dyDescent="0.35">
      <c r="AH3650" s="16" t="str">
        <f>IF(AND(B3650="Premier League",E3650="Live"),_xlfn.XLOOKUP(_xlfn.TEXTJOIN(" vs ",,C3650:D3650),Calendar!G:G,Calendar!B:B),IF(AND(B3650="Premier League",E3650="Highlights"),_xlfn.XLOOKUP(H3650,Calendar!O:O,Calendar!N:N,,-1),""))</f>
        <v/>
      </c>
      <c r="AI3650" s="61" t="str">
        <f>IF(AND(AH3650&lt;&gt;"",E3650="Live"),_xlfn.XLOOKUP(_xlfn.TEXTJOIN(" vs ",,C3650:D3650),Calendar!G:G,Calendar!K:K),"")</f>
        <v/>
      </c>
      <c r="AJ3650" s="61" t="str">
        <f>IF(AND(K3650&lt;&gt;"Match of the Day",K3650&lt;&gt;"Match of the Day 2",K3650&lt;&gt;"Match of the Day Repeat"),"",1+MAX($AJ$10:AJ3649))</f>
        <v/>
      </c>
    </row>
    <row r="3651" spans="34:36" x14ac:dyDescent="0.35">
      <c r="AH3651" s="16" t="str">
        <f>IF(AND(B3651="Premier League",E3651="Live"),_xlfn.XLOOKUP(_xlfn.TEXTJOIN(" vs ",,C3651:D3651),Calendar!G:G,Calendar!B:B),IF(AND(B3651="Premier League",E3651="Highlights"),_xlfn.XLOOKUP(H3651,Calendar!O:O,Calendar!N:N,,-1),""))</f>
        <v/>
      </c>
      <c r="AI3651" s="61" t="str">
        <f>IF(AND(AH3651&lt;&gt;"",E3651="Live"),_xlfn.XLOOKUP(_xlfn.TEXTJOIN(" vs ",,C3651:D3651),Calendar!G:G,Calendar!K:K),"")</f>
        <v/>
      </c>
      <c r="AJ3651" s="61" t="str">
        <f>IF(AND(K3651&lt;&gt;"Match of the Day",K3651&lt;&gt;"Match of the Day 2",K3651&lt;&gt;"Match of the Day Repeat"),"",1+MAX($AJ$10:AJ3650))</f>
        <v/>
      </c>
    </row>
    <row r="3652" spans="34:36" x14ac:dyDescent="0.35">
      <c r="AH3652" s="16" t="str">
        <f>IF(AND(B3652="Premier League",E3652="Live"),_xlfn.XLOOKUP(_xlfn.TEXTJOIN(" vs ",,C3652:D3652),Calendar!G:G,Calendar!B:B),IF(AND(B3652="Premier League",E3652="Highlights"),_xlfn.XLOOKUP(H3652,Calendar!O:O,Calendar!N:N,,-1),""))</f>
        <v/>
      </c>
      <c r="AI3652" s="61" t="str">
        <f>IF(AND(AH3652&lt;&gt;"",E3652="Live"),_xlfn.XLOOKUP(_xlfn.TEXTJOIN(" vs ",,C3652:D3652),Calendar!G:G,Calendar!K:K),"")</f>
        <v/>
      </c>
      <c r="AJ3652" s="61" t="str">
        <f>IF(AND(K3652&lt;&gt;"Match of the Day",K3652&lt;&gt;"Match of the Day 2",K3652&lt;&gt;"Match of the Day Repeat"),"",1+MAX($AJ$10:AJ3651))</f>
        <v/>
      </c>
    </row>
    <row r="3653" spans="34:36" x14ac:dyDescent="0.35">
      <c r="AH3653" s="16" t="str">
        <f>IF(AND(B3653="Premier League",E3653="Live"),_xlfn.XLOOKUP(_xlfn.TEXTJOIN(" vs ",,C3653:D3653),Calendar!G:G,Calendar!B:B),IF(AND(B3653="Premier League",E3653="Highlights"),_xlfn.XLOOKUP(H3653,Calendar!O:O,Calendar!N:N,,-1),""))</f>
        <v/>
      </c>
      <c r="AI3653" s="61" t="str">
        <f>IF(AND(AH3653&lt;&gt;"",E3653="Live"),_xlfn.XLOOKUP(_xlfn.TEXTJOIN(" vs ",,C3653:D3653),Calendar!G:G,Calendar!K:K),"")</f>
        <v/>
      </c>
      <c r="AJ3653" s="61" t="str">
        <f>IF(AND(K3653&lt;&gt;"Match of the Day",K3653&lt;&gt;"Match of the Day 2",K3653&lt;&gt;"Match of the Day Repeat"),"",1+MAX($AJ$10:AJ3652))</f>
        <v/>
      </c>
    </row>
    <row r="3654" spans="34:36" x14ac:dyDescent="0.35">
      <c r="AH3654" s="16" t="str">
        <f>IF(AND(B3654="Premier League",E3654="Live"),_xlfn.XLOOKUP(_xlfn.TEXTJOIN(" vs ",,C3654:D3654),Calendar!G:G,Calendar!B:B),IF(AND(B3654="Premier League",E3654="Highlights"),_xlfn.XLOOKUP(H3654,Calendar!O:O,Calendar!N:N,,-1),""))</f>
        <v/>
      </c>
      <c r="AI3654" s="61" t="str">
        <f>IF(AND(AH3654&lt;&gt;"",E3654="Live"),_xlfn.XLOOKUP(_xlfn.TEXTJOIN(" vs ",,C3654:D3654),Calendar!G:G,Calendar!K:K),"")</f>
        <v/>
      </c>
      <c r="AJ3654" s="61" t="str">
        <f>IF(AND(K3654&lt;&gt;"Match of the Day",K3654&lt;&gt;"Match of the Day 2",K3654&lt;&gt;"Match of the Day Repeat"),"",1+MAX($AJ$10:AJ3653))</f>
        <v/>
      </c>
    </row>
    <row r="3655" spans="34:36" x14ac:dyDescent="0.35">
      <c r="AH3655" s="16" t="str">
        <f>IF(AND(B3655="Premier League",E3655="Live"),_xlfn.XLOOKUP(_xlfn.TEXTJOIN(" vs ",,C3655:D3655),Calendar!G:G,Calendar!B:B),IF(AND(B3655="Premier League",E3655="Highlights"),_xlfn.XLOOKUP(H3655,Calendar!O:O,Calendar!N:N,,-1),""))</f>
        <v/>
      </c>
      <c r="AI3655" s="61" t="str">
        <f>IF(AND(AH3655&lt;&gt;"",E3655="Live"),_xlfn.XLOOKUP(_xlfn.TEXTJOIN(" vs ",,C3655:D3655),Calendar!G:G,Calendar!K:K),"")</f>
        <v/>
      </c>
      <c r="AJ3655" s="61" t="str">
        <f>IF(AND(K3655&lt;&gt;"Match of the Day",K3655&lt;&gt;"Match of the Day 2",K3655&lt;&gt;"Match of the Day Repeat"),"",1+MAX($AJ$10:AJ3654))</f>
        <v/>
      </c>
    </row>
    <row r="3656" spans="34:36" x14ac:dyDescent="0.35">
      <c r="AH3656" s="16" t="str">
        <f>IF(AND(B3656="Premier League",E3656="Live"),_xlfn.XLOOKUP(_xlfn.TEXTJOIN(" vs ",,C3656:D3656),Calendar!G:G,Calendar!B:B),IF(AND(B3656="Premier League",E3656="Highlights"),_xlfn.XLOOKUP(H3656,Calendar!O:O,Calendar!N:N,,-1),""))</f>
        <v/>
      </c>
      <c r="AI3656" s="61" t="str">
        <f>IF(AND(AH3656&lt;&gt;"",E3656="Live"),_xlfn.XLOOKUP(_xlfn.TEXTJOIN(" vs ",,C3656:D3656),Calendar!G:G,Calendar!K:K),"")</f>
        <v/>
      </c>
      <c r="AJ3656" s="61" t="str">
        <f>IF(AND(K3656&lt;&gt;"Match of the Day",K3656&lt;&gt;"Match of the Day 2",K3656&lt;&gt;"Match of the Day Repeat"),"",1+MAX($AJ$10:AJ3655))</f>
        <v/>
      </c>
    </row>
    <row r="3657" spans="34:36" x14ac:dyDescent="0.35">
      <c r="AH3657" s="16" t="str">
        <f>IF(AND(B3657="Premier League",E3657="Live"),_xlfn.XLOOKUP(_xlfn.TEXTJOIN(" vs ",,C3657:D3657),Calendar!G:G,Calendar!B:B),IF(AND(B3657="Premier League",E3657="Highlights"),_xlfn.XLOOKUP(H3657,Calendar!O:O,Calendar!N:N,,-1),""))</f>
        <v/>
      </c>
      <c r="AI3657" s="61" t="str">
        <f>IF(AND(AH3657&lt;&gt;"",E3657="Live"),_xlfn.XLOOKUP(_xlfn.TEXTJOIN(" vs ",,C3657:D3657),Calendar!G:G,Calendar!K:K),"")</f>
        <v/>
      </c>
      <c r="AJ3657" s="61" t="str">
        <f>IF(AND(K3657&lt;&gt;"Match of the Day",K3657&lt;&gt;"Match of the Day 2",K3657&lt;&gt;"Match of the Day Repeat"),"",1+MAX($AJ$10:AJ3656))</f>
        <v/>
      </c>
    </row>
    <row r="3658" spans="34:36" x14ac:dyDescent="0.35">
      <c r="AH3658" s="16" t="str">
        <f>IF(AND(B3658="Premier League",E3658="Live"),_xlfn.XLOOKUP(_xlfn.TEXTJOIN(" vs ",,C3658:D3658),Calendar!G:G,Calendar!B:B),IF(AND(B3658="Premier League",E3658="Highlights"),_xlfn.XLOOKUP(H3658,Calendar!O:O,Calendar!N:N,,-1),""))</f>
        <v/>
      </c>
      <c r="AI3658" s="61" t="str">
        <f>IF(AND(AH3658&lt;&gt;"",E3658="Live"),_xlfn.XLOOKUP(_xlfn.TEXTJOIN(" vs ",,C3658:D3658),Calendar!G:G,Calendar!K:K),"")</f>
        <v/>
      </c>
      <c r="AJ3658" s="61" t="str">
        <f>IF(AND(K3658&lt;&gt;"Match of the Day",K3658&lt;&gt;"Match of the Day 2",K3658&lt;&gt;"Match of the Day Repeat"),"",1+MAX($AJ$10:AJ3657))</f>
        <v/>
      </c>
    </row>
    <row r="3659" spans="34:36" x14ac:dyDescent="0.35">
      <c r="AH3659" s="16" t="str">
        <f>IF(AND(B3659="Premier League",E3659="Live"),_xlfn.XLOOKUP(_xlfn.TEXTJOIN(" vs ",,C3659:D3659),Calendar!G:G,Calendar!B:B),IF(AND(B3659="Premier League",E3659="Highlights"),_xlfn.XLOOKUP(H3659,Calendar!O:O,Calendar!N:N,,-1),""))</f>
        <v/>
      </c>
      <c r="AI3659" s="61" t="str">
        <f>IF(AND(AH3659&lt;&gt;"",E3659="Live"),_xlfn.XLOOKUP(_xlfn.TEXTJOIN(" vs ",,C3659:D3659),Calendar!G:G,Calendar!K:K),"")</f>
        <v/>
      </c>
      <c r="AJ3659" s="61" t="str">
        <f>IF(AND(K3659&lt;&gt;"Match of the Day",K3659&lt;&gt;"Match of the Day 2",K3659&lt;&gt;"Match of the Day Repeat"),"",1+MAX($AJ$10:AJ3658))</f>
        <v/>
      </c>
    </row>
    <row r="3660" spans="34:36" x14ac:dyDescent="0.35">
      <c r="AH3660" s="16" t="str">
        <f>IF(AND(B3660="Premier League",E3660="Live"),_xlfn.XLOOKUP(_xlfn.TEXTJOIN(" vs ",,C3660:D3660),Calendar!G:G,Calendar!B:B),IF(AND(B3660="Premier League",E3660="Highlights"),_xlfn.XLOOKUP(H3660,Calendar!O:O,Calendar!N:N,,-1),""))</f>
        <v/>
      </c>
      <c r="AI3660" s="61" t="str">
        <f>IF(AND(AH3660&lt;&gt;"",E3660="Live"),_xlfn.XLOOKUP(_xlfn.TEXTJOIN(" vs ",,C3660:D3660),Calendar!G:G,Calendar!K:K),"")</f>
        <v/>
      </c>
      <c r="AJ3660" s="61" t="str">
        <f>IF(AND(K3660&lt;&gt;"Match of the Day",K3660&lt;&gt;"Match of the Day 2",K3660&lt;&gt;"Match of the Day Repeat"),"",1+MAX($AJ$10:AJ3659))</f>
        <v/>
      </c>
    </row>
    <row r="3661" spans="34:36" x14ac:dyDescent="0.35">
      <c r="AH3661" s="16" t="str">
        <f>IF(AND(B3661="Premier League",E3661="Live"),_xlfn.XLOOKUP(_xlfn.TEXTJOIN(" vs ",,C3661:D3661),Calendar!G:G,Calendar!B:B),IF(AND(B3661="Premier League",E3661="Highlights"),_xlfn.XLOOKUP(H3661,Calendar!O:O,Calendar!N:N,,-1),""))</f>
        <v/>
      </c>
      <c r="AI3661" s="61" t="str">
        <f>IF(AND(AH3661&lt;&gt;"",E3661="Live"),_xlfn.XLOOKUP(_xlfn.TEXTJOIN(" vs ",,C3661:D3661),Calendar!G:G,Calendar!K:K),"")</f>
        <v/>
      </c>
      <c r="AJ3661" s="61" t="str">
        <f>IF(AND(K3661&lt;&gt;"Match of the Day",K3661&lt;&gt;"Match of the Day 2",K3661&lt;&gt;"Match of the Day Repeat"),"",1+MAX($AJ$10:AJ3660))</f>
        <v/>
      </c>
    </row>
    <row r="3662" spans="34:36" x14ac:dyDescent="0.35">
      <c r="AH3662" s="16" t="str">
        <f>IF(AND(B3662="Premier League",E3662="Live"),_xlfn.XLOOKUP(_xlfn.TEXTJOIN(" vs ",,C3662:D3662),Calendar!G:G,Calendar!B:B),IF(AND(B3662="Premier League",E3662="Highlights"),_xlfn.XLOOKUP(H3662,Calendar!O:O,Calendar!N:N,,-1),""))</f>
        <v/>
      </c>
      <c r="AI3662" s="61" t="str">
        <f>IF(AND(AH3662&lt;&gt;"",E3662="Live"),_xlfn.XLOOKUP(_xlfn.TEXTJOIN(" vs ",,C3662:D3662),Calendar!G:G,Calendar!K:K),"")</f>
        <v/>
      </c>
      <c r="AJ3662" s="61" t="str">
        <f>IF(AND(K3662&lt;&gt;"Match of the Day",K3662&lt;&gt;"Match of the Day 2",K3662&lt;&gt;"Match of the Day Repeat"),"",1+MAX($AJ$10:AJ3661))</f>
        <v/>
      </c>
    </row>
    <row r="3663" spans="34:36" x14ac:dyDescent="0.35">
      <c r="AH3663" s="16" t="str">
        <f>IF(AND(B3663="Premier League",E3663="Live"),_xlfn.XLOOKUP(_xlfn.TEXTJOIN(" vs ",,C3663:D3663),Calendar!G:G,Calendar!B:B),IF(AND(B3663="Premier League",E3663="Highlights"),_xlfn.XLOOKUP(H3663,Calendar!O:O,Calendar!N:N,,-1),""))</f>
        <v/>
      </c>
      <c r="AI3663" s="61" t="str">
        <f>IF(AND(AH3663&lt;&gt;"",E3663="Live"),_xlfn.XLOOKUP(_xlfn.TEXTJOIN(" vs ",,C3663:D3663),Calendar!G:G,Calendar!K:K),"")</f>
        <v/>
      </c>
      <c r="AJ3663" s="61" t="str">
        <f>IF(AND(K3663&lt;&gt;"Match of the Day",K3663&lt;&gt;"Match of the Day 2",K3663&lt;&gt;"Match of the Day Repeat"),"",1+MAX($AJ$10:AJ3662))</f>
        <v/>
      </c>
    </row>
    <row r="3664" spans="34:36" x14ac:dyDescent="0.35">
      <c r="AH3664" s="16" t="str">
        <f>IF(AND(B3664="Premier League",E3664="Live"),_xlfn.XLOOKUP(_xlfn.TEXTJOIN(" vs ",,C3664:D3664),Calendar!G:G,Calendar!B:B),IF(AND(B3664="Premier League",E3664="Highlights"),_xlfn.XLOOKUP(H3664,Calendar!O:O,Calendar!N:N,,-1),""))</f>
        <v/>
      </c>
      <c r="AI3664" s="61" t="str">
        <f>IF(AND(AH3664&lt;&gt;"",E3664="Live"),_xlfn.XLOOKUP(_xlfn.TEXTJOIN(" vs ",,C3664:D3664),Calendar!G:G,Calendar!K:K),"")</f>
        <v/>
      </c>
      <c r="AJ3664" s="61" t="str">
        <f>IF(AND(K3664&lt;&gt;"Match of the Day",K3664&lt;&gt;"Match of the Day 2",K3664&lt;&gt;"Match of the Day Repeat"),"",1+MAX($AJ$10:AJ3663))</f>
        <v/>
      </c>
    </row>
    <row r="3665" spans="34:36" x14ac:dyDescent="0.35">
      <c r="AH3665" s="16" t="str">
        <f>IF(AND(B3665="Premier League",E3665="Live"),_xlfn.XLOOKUP(_xlfn.TEXTJOIN(" vs ",,C3665:D3665),Calendar!G:G,Calendar!B:B),IF(AND(B3665="Premier League",E3665="Highlights"),_xlfn.XLOOKUP(H3665,Calendar!O:O,Calendar!N:N,,-1),""))</f>
        <v/>
      </c>
      <c r="AI3665" s="61" t="str">
        <f>IF(AND(AH3665&lt;&gt;"",E3665="Live"),_xlfn.XLOOKUP(_xlfn.TEXTJOIN(" vs ",,C3665:D3665),Calendar!G:G,Calendar!K:K),"")</f>
        <v/>
      </c>
      <c r="AJ3665" s="61" t="str">
        <f>IF(AND(K3665&lt;&gt;"Match of the Day",K3665&lt;&gt;"Match of the Day 2",K3665&lt;&gt;"Match of the Day Repeat"),"",1+MAX($AJ$10:AJ3664))</f>
        <v/>
      </c>
    </row>
    <row r="3666" spans="34:36" x14ac:dyDescent="0.35">
      <c r="AH3666" s="16" t="str">
        <f>IF(AND(B3666="Premier League",E3666="Live"),_xlfn.XLOOKUP(_xlfn.TEXTJOIN(" vs ",,C3666:D3666),Calendar!G:G,Calendar!B:B),IF(AND(B3666="Premier League",E3666="Highlights"),_xlfn.XLOOKUP(H3666,Calendar!O:O,Calendar!N:N,,-1),""))</f>
        <v/>
      </c>
      <c r="AI3666" s="61" t="str">
        <f>IF(AND(AH3666&lt;&gt;"",E3666="Live"),_xlfn.XLOOKUP(_xlfn.TEXTJOIN(" vs ",,C3666:D3666),Calendar!G:G,Calendar!K:K),"")</f>
        <v/>
      </c>
      <c r="AJ3666" s="61" t="str">
        <f>IF(AND(K3666&lt;&gt;"Match of the Day",K3666&lt;&gt;"Match of the Day 2",K3666&lt;&gt;"Match of the Day Repeat"),"",1+MAX($AJ$10:AJ3665))</f>
        <v/>
      </c>
    </row>
    <row r="3667" spans="34:36" x14ac:dyDescent="0.35">
      <c r="AH3667" s="16" t="str">
        <f>IF(AND(B3667="Premier League",E3667="Live"),_xlfn.XLOOKUP(_xlfn.TEXTJOIN(" vs ",,C3667:D3667),Calendar!G:G,Calendar!B:B),IF(AND(B3667="Premier League",E3667="Highlights"),_xlfn.XLOOKUP(H3667,Calendar!O:O,Calendar!N:N,,-1),""))</f>
        <v/>
      </c>
      <c r="AI3667" s="61" t="str">
        <f>IF(AND(AH3667&lt;&gt;"",E3667="Live"),_xlfn.XLOOKUP(_xlfn.TEXTJOIN(" vs ",,C3667:D3667),Calendar!G:G,Calendar!K:K),"")</f>
        <v/>
      </c>
      <c r="AJ3667" s="61" t="str">
        <f>IF(AND(K3667&lt;&gt;"Match of the Day",K3667&lt;&gt;"Match of the Day 2",K3667&lt;&gt;"Match of the Day Repeat"),"",1+MAX($AJ$10:AJ3666))</f>
        <v/>
      </c>
    </row>
    <row r="3668" spans="34:36" x14ac:dyDescent="0.35">
      <c r="AH3668" s="16" t="str">
        <f>IF(AND(B3668="Premier League",E3668="Live"),_xlfn.XLOOKUP(_xlfn.TEXTJOIN(" vs ",,C3668:D3668),Calendar!G:G,Calendar!B:B),IF(AND(B3668="Premier League",E3668="Highlights"),_xlfn.XLOOKUP(H3668,Calendar!O:O,Calendar!N:N,,-1),""))</f>
        <v/>
      </c>
      <c r="AI3668" s="61" t="str">
        <f>IF(AND(AH3668&lt;&gt;"",E3668="Live"),_xlfn.XLOOKUP(_xlfn.TEXTJOIN(" vs ",,C3668:D3668),Calendar!G:G,Calendar!K:K),"")</f>
        <v/>
      </c>
      <c r="AJ3668" s="61" t="str">
        <f>IF(AND(K3668&lt;&gt;"Match of the Day",K3668&lt;&gt;"Match of the Day 2",K3668&lt;&gt;"Match of the Day Repeat"),"",1+MAX($AJ$10:AJ3667))</f>
        <v/>
      </c>
    </row>
    <row r="3669" spans="34:36" x14ac:dyDescent="0.35">
      <c r="AH3669" s="16" t="str">
        <f>IF(AND(B3669="Premier League",E3669="Live"),_xlfn.XLOOKUP(_xlfn.TEXTJOIN(" vs ",,C3669:D3669),Calendar!G:G,Calendar!B:B),IF(AND(B3669="Premier League",E3669="Highlights"),_xlfn.XLOOKUP(H3669,Calendar!O:O,Calendar!N:N,,-1),""))</f>
        <v/>
      </c>
      <c r="AI3669" s="61" t="str">
        <f>IF(AND(AH3669&lt;&gt;"",E3669="Live"),_xlfn.XLOOKUP(_xlfn.TEXTJOIN(" vs ",,C3669:D3669),Calendar!G:G,Calendar!K:K),"")</f>
        <v/>
      </c>
      <c r="AJ3669" s="61" t="str">
        <f>IF(AND(K3669&lt;&gt;"Match of the Day",K3669&lt;&gt;"Match of the Day 2",K3669&lt;&gt;"Match of the Day Repeat"),"",1+MAX($AJ$10:AJ3668))</f>
        <v/>
      </c>
    </row>
    <row r="3670" spans="34:36" x14ac:dyDescent="0.35">
      <c r="AH3670" s="16" t="str">
        <f>IF(AND(B3670="Premier League",E3670="Live"),_xlfn.XLOOKUP(_xlfn.TEXTJOIN(" vs ",,C3670:D3670),Calendar!G:G,Calendar!B:B),IF(AND(B3670="Premier League",E3670="Highlights"),_xlfn.XLOOKUP(H3670,Calendar!O:O,Calendar!N:N,,-1),""))</f>
        <v/>
      </c>
      <c r="AI3670" s="61" t="str">
        <f>IF(AND(AH3670&lt;&gt;"",E3670="Live"),_xlfn.XLOOKUP(_xlfn.TEXTJOIN(" vs ",,C3670:D3670),Calendar!G:G,Calendar!K:K),"")</f>
        <v/>
      </c>
      <c r="AJ3670" s="61" t="str">
        <f>IF(AND(K3670&lt;&gt;"Match of the Day",K3670&lt;&gt;"Match of the Day 2",K3670&lt;&gt;"Match of the Day Repeat"),"",1+MAX($AJ$10:AJ3669))</f>
        <v/>
      </c>
    </row>
    <row r="3671" spans="34:36" x14ac:dyDescent="0.35">
      <c r="AH3671" s="16" t="str">
        <f>IF(AND(B3671="Premier League",E3671="Live"),_xlfn.XLOOKUP(_xlfn.TEXTJOIN(" vs ",,C3671:D3671),Calendar!G:G,Calendar!B:B),IF(AND(B3671="Premier League",E3671="Highlights"),_xlfn.XLOOKUP(H3671,Calendar!O:O,Calendar!N:N,,-1),""))</f>
        <v/>
      </c>
      <c r="AI3671" s="61" t="str">
        <f>IF(AND(AH3671&lt;&gt;"",E3671="Live"),_xlfn.XLOOKUP(_xlfn.TEXTJOIN(" vs ",,C3671:D3671),Calendar!G:G,Calendar!K:K),"")</f>
        <v/>
      </c>
      <c r="AJ3671" s="61" t="str">
        <f>IF(AND(K3671&lt;&gt;"Match of the Day",K3671&lt;&gt;"Match of the Day 2",K3671&lt;&gt;"Match of the Day Repeat"),"",1+MAX($AJ$10:AJ3670))</f>
        <v/>
      </c>
    </row>
    <row r="3672" spans="34:36" x14ac:dyDescent="0.35">
      <c r="AH3672" s="16" t="str">
        <f>IF(AND(B3672="Premier League",E3672="Live"),_xlfn.XLOOKUP(_xlfn.TEXTJOIN(" vs ",,C3672:D3672),Calendar!G:G,Calendar!B:B),IF(AND(B3672="Premier League",E3672="Highlights"),_xlfn.XLOOKUP(H3672,Calendar!O:O,Calendar!N:N,,-1),""))</f>
        <v/>
      </c>
      <c r="AI3672" s="61" t="str">
        <f>IF(AND(AH3672&lt;&gt;"",E3672="Live"),_xlfn.XLOOKUP(_xlfn.TEXTJOIN(" vs ",,C3672:D3672),Calendar!G:G,Calendar!K:K),"")</f>
        <v/>
      </c>
      <c r="AJ3672" s="61" t="str">
        <f>IF(AND(K3672&lt;&gt;"Match of the Day",K3672&lt;&gt;"Match of the Day 2",K3672&lt;&gt;"Match of the Day Repeat"),"",1+MAX($AJ$10:AJ3671))</f>
        <v/>
      </c>
    </row>
    <row r="3673" spans="34:36" x14ac:dyDescent="0.35">
      <c r="AH3673" s="16" t="str">
        <f>IF(AND(B3673="Premier League",E3673="Live"),_xlfn.XLOOKUP(_xlfn.TEXTJOIN(" vs ",,C3673:D3673),Calendar!G:G,Calendar!B:B),IF(AND(B3673="Premier League",E3673="Highlights"),_xlfn.XLOOKUP(H3673,Calendar!O:O,Calendar!N:N,,-1),""))</f>
        <v/>
      </c>
      <c r="AI3673" s="61" t="str">
        <f>IF(AND(AH3673&lt;&gt;"",E3673="Live"),_xlfn.XLOOKUP(_xlfn.TEXTJOIN(" vs ",,C3673:D3673),Calendar!G:G,Calendar!K:K),"")</f>
        <v/>
      </c>
      <c r="AJ3673" s="61" t="str">
        <f>IF(AND(K3673&lt;&gt;"Match of the Day",K3673&lt;&gt;"Match of the Day 2",K3673&lt;&gt;"Match of the Day Repeat"),"",1+MAX($AJ$10:AJ3672))</f>
        <v/>
      </c>
    </row>
    <row r="3674" spans="34:36" x14ac:dyDescent="0.35">
      <c r="AH3674" s="16" t="str">
        <f>IF(AND(B3674="Premier League",E3674="Live"),_xlfn.XLOOKUP(_xlfn.TEXTJOIN(" vs ",,C3674:D3674),Calendar!G:G,Calendar!B:B),IF(AND(B3674="Premier League",E3674="Highlights"),_xlfn.XLOOKUP(H3674,Calendar!O:O,Calendar!N:N,,-1),""))</f>
        <v/>
      </c>
      <c r="AI3674" s="61" t="str">
        <f>IF(AND(AH3674&lt;&gt;"",E3674="Live"),_xlfn.XLOOKUP(_xlfn.TEXTJOIN(" vs ",,C3674:D3674),Calendar!G:G,Calendar!K:K),"")</f>
        <v/>
      </c>
      <c r="AJ3674" s="61" t="str">
        <f>IF(AND(K3674&lt;&gt;"Match of the Day",K3674&lt;&gt;"Match of the Day 2",K3674&lt;&gt;"Match of the Day Repeat"),"",1+MAX($AJ$10:AJ3673))</f>
        <v/>
      </c>
    </row>
    <row r="3675" spans="34:36" x14ac:dyDescent="0.35">
      <c r="AH3675" s="16" t="str">
        <f>IF(AND(B3675="Premier League",E3675="Live"),_xlfn.XLOOKUP(_xlfn.TEXTJOIN(" vs ",,C3675:D3675),Calendar!G:G,Calendar!B:B),IF(AND(B3675="Premier League",E3675="Highlights"),_xlfn.XLOOKUP(H3675,Calendar!O:O,Calendar!N:N,,-1),""))</f>
        <v/>
      </c>
      <c r="AI3675" s="61" t="str">
        <f>IF(AND(AH3675&lt;&gt;"",E3675="Live"),_xlfn.XLOOKUP(_xlfn.TEXTJOIN(" vs ",,C3675:D3675),Calendar!G:G,Calendar!K:K),"")</f>
        <v/>
      </c>
      <c r="AJ3675" s="61" t="str">
        <f>IF(AND(K3675&lt;&gt;"Match of the Day",K3675&lt;&gt;"Match of the Day 2",K3675&lt;&gt;"Match of the Day Repeat"),"",1+MAX($AJ$10:AJ3674))</f>
        <v/>
      </c>
    </row>
    <row r="3676" spans="34:36" x14ac:dyDescent="0.35">
      <c r="AH3676" s="16" t="str">
        <f>IF(AND(B3676="Premier League",E3676="Live"),_xlfn.XLOOKUP(_xlfn.TEXTJOIN(" vs ",,C3676:D3676),Calendar!G:G,Calendar!B:B),IF(AND(B3676="Premier League",E3676="Highlights"),_xlfn.XLOOKUP(H3676,Calendar!O:O,Calendar!N:N,,-1),""))</f>
        <v/>
      </c>
      <c r="AI3676" s="61" t="str">
        <f>IF(AND(AH3676&lt;&gt;"",E3676="Live"),_xlfn.XLOOKUP(_xlfn.TEXTJOIN(" vs ",,C3676:D3676),Calendar!G:G,Calendar!K:K),"")</f>
        <v/>
      </c>
      <c r="AJ3676" s="61" t="str">
        <f>IF(AND(K3676&lt;&gt;"Match of the Day",K3676&lt;&gt;"Match of the Day 2",K3676&lt;&gt;"Match of the Day Repeat"),"",1+MAX($AJ$10:AJ3675))</f>
        <v/>
      </c>
    </row>
    <row r="3677" spans="34:36" x14ac:dyDescent="0.35">
      <c r="AH3677" s="16" t="str">
        <f>IF(AND(B3677="Premier League",E3677="Live"),_xlfn.XLOOKUP(_xlfn.TEXTJOIN(" vs ",,C3677:D3677),Calendar!G:G,Calendar!B:B),IF(AND(B3677="Premier League",E3677="Highlights"),_xlfn.XLOOKUP(H3677,Calendar!O:O,Calendar!N:N,,-1),""))</f>
        <v/>
      </c>
      <c r="AI3677" s="61" t="str">
        <f>IF(AND(AH3677&lt;&gt;"",E3677="Live"),_xlfn.XLOOKUP(_xlfn.TEXTJOIN(" vs ",,C3677:D3677),Calendar!G:G,Calendar!K:K),"")</f>
        <v/>
      </c>
      <c r="AJ3677" s="61" t="str">
        <f>IF(AND(K3677&lt;&gt;"Match of the Day",K3677&lt;&gt;"Match of the Day 2",K3677&lt;&gt;"Match of the Day Repeat"),"",1+MAX($AJ$10:AJ3676))</f>
        <v/>
      </c>
    </row>
    <row r="3678" spans="34:36" x14ac:dyDescent="0.35">
      <c r="AH3678" s="16" t="str">
        <f>IF(AND(B3678="Premier League",E3678="Live"),_xlfn.XLOOKUP(_xlfn.TEXTJOIN(" vs ",,C3678:D3678),Calendar!G:G,Calendar!B:B),IF(AND(B3678="Premier League",E3678="Highlights"),_xlfn.XLOOKUP(H3678,Calendar!O:O,Calendar!N:N,,-1),""))</f>
        <v/>
      </c>
      <c r="AI3678" s="61" t="str">
        <f>IF(AND(AH3678&lt;&gt;"",E3678="Live"),_xlfn.XLOOKUP(_xlfn.TEXTJOIN(" vs ",,C3678:D3678),Calendar!G:G,Calendar!K:K),"")</f>
        <v/>
      </c>
      <c r="AJ3678" s="61" t="str">
        <f>IF(AND(K3678&lt;&gt;"Match of the Day",K3678&lt;&gt;"Match of the Day 2",K3678&lt;&gt;"Match of the Day Repeat"),"",1+MAX($AJ$10:AJ3677))</f>
        <v/>
      </c>
    </row>
    <row r="3679" spans="34:36" x14ac:dyDescent="0.35">
      <c r="AH3679" s="16" t="str">
        <f>IF(AND(B3679="Premier League",E3679="Live"),_xlfn.XLOOKUP(_xlfn.TEXTJOIN(" vs ",,C3679:D3679),Calendar!G:G,Calendar!B:B),IF(AND(B3679="Premier League",E3679="Highlights"),_xlfn.XLOOKUP(H3679,Calendar!O:O,Calendar!N:N,,-1),""))</f>
        <v/>
      </c>
      <c r="AI3679" s="61" t="str">
        <f>IF(AND(AH3679&lt;&gt;"",E3679="Live"),_xlfn.XLOOKUP(_xlfn.TEXTJOIN(" vs ",,C3679:D3679),Calendar!G:G,Calendar!K:K),"")</f>
        <v/>
      </c>
      <c r="AJ3679" s="61" t="str">
        <f>IF(AND(K3679&lt;&gt;"Match of the Day",K3679&lt;&gt;"Match of the Day 2",K3679&lt;&gt;"Match of the Day Repeat"),"",1+MAX($AJ$10:AJ3678))</f>
        <v/>
      </c>
    </row>
    <row r="3680" spans="34:36" x14ac:dyDescent="0.35">
      <c r="AH3680" s="16" t="str">
        <f>IF(AND(B3680="Premier League",E3680="Live"),_xlfn.XLOOKUP(_xlfn.TEXTJOIN(" vs ",,C3680:D3680),Calendar!G:G,Calendar!B:B),IF(AND(B3680="Premier League",E3680="Highlights"),_xlfn.XLOOKUP(H3680,Calendar!O:O,Calendar!N:N,,-1),""))</f>
        <v/>
      </c>
      <c r="AI3680" s="61" t="str">
        <f>IF(AND(AH3680&lt;&gt;"",E3680="Live"),_xlfn.XLOOKUP(_xlfn.TEXTJOIN(" vs ",,C3680:D3680),Calendar!G:G,Calendar!K:K),"")</f>
        <v/>
      </c>
      <c r="AJ3680" s="61" t="str">
        <f>IF(AND(K3680&lt;&gt;"Match of the Day",K3680&lt;&gt;"Match of the Day 2",K3680&lt;&gt;"Match of the Day Repeat"),"",1+MAX($AJ$10:AJ3679))</f>
        <v/>
      </c>
    </row>
    <row r="3681" spans="34:36" x14ac:dyDescent="0.35">
      <c r="AH3681" s="16" t="str">
        <f>IF(AND(B3681="Premier League",E3681="Live"),_xlfn.XLOOKUP(_xlfn.TEXTJOIN(" vs ",,C3681:D3681),Calendar!G:G,Calendar!B:B),IF(AND(B3681="Premier League",E3681="Highlights"),_xlfn.XLOOKUP(H3681,Calendar!O:O,Calendar!N:N,,-1),""))</f>
        <v/>
      </c>
      <c r="AI3681" s="61" t="str">
        <f>IF(AND(AH3681&lt;&gt;"",E3681="Live"),_xlfn.XLOOKUP(_xlfn.TEXTJOIN(" vs ",,C3681:D3681),Calendar!G:G,Calendar!K:K),"")</f>
        <v/>
      </c>
      <c r="AJ3681" s="61" t="str">
        <f>IF(AND(K3681&lt;&gt;"Match of the Day",K3681&lt;&gt;"Match of the Day 2",K3681&lt;&gt;"Match of the Day Repeat"),"",1+MAX($AJ$10:AJ3680))</f>
        <v/>
      </c>
    </row>
    <row r="3682" spans="34:36" x14ac:dyDescent="0.35">
      <c r="AH3682" s="16" t="str">
        <f>IF(AND(B3682="Premier League",E3682="Live"),_xlfn.XLOOKUP(_xlfn.TEXTJOIN(" vs ",,C3682:D3682),Calendar!G:G,Calendar!B:B),IF(AND(B3682="Premier League",E3682="Highlights"),_xlfn.XLOOKUP(H3682,Calendar!O:O,Calendar!N:N,,-1),""))</f>
        <v/>
      </c>
      <c r="AI3682" s="61" t="str">
        <f>IF(AND(AH3682&lt;&gt;"",E3682="Live"),_xlfn.XLOOKUP(_xlfn.TEXTJOIN(" vs ",,C3682:D3682),Calendar!G:G,Calendar!K:K),"")</f>
        <v/>
      </c>
      <c r="AJ3682" s="61" t="str">
        <f>IF(AND(K3682&lt;&gt;"Match of the Day",K3682&lt;&gt;"Match of the Day 2",K3682&lt;&gt;"Match of the Day Repeat"),"",1+MAX($AJ$10:AJ3681))</f>
        <v/>
      </c>
    </row>
    <row r="3683" spans="34:36" x14ac:dyDescent="0.35">
      <c r="AH3683" s="16" t="str">
        <f>IF(AND(B3683="Premier League",E3683="Live"),_xlfn.XLOOKUP(_xlfn.TEXTJOIN(" vs ",,C3683:D3683),Calendar!G:G,Calendar!B:B),IF(AND(B3683="Premier League",E3683="Highlights"),_xlfn.XLOOKUP(H3683,Calendar!O:O,Calendar!N:N,,-1),""))</f>
        <v/>
      </c>
      <c r="AI3683" s="61" t="str">
        <f>IF(AND(AH3683&lt;&gt;"",E3683="Live"),_xlfn.XLOOKUP(_xlfn.TEXTJOIN(" vs ",,C3683:D3683),Calendar!G:G,Calendar!K:K),"")</f>
        <v/>
      </c>
      <c r="AJ3683" s="61" t="str">
        <f>IF(AND(K3683&lt;&gt;"Match of the Day",K3683&lt;&gt;"Match of the Day 2",K3683&lt;&gt;"Match of the Day Repeat"),"",1+MAX($AJ$10:AJ3682))</f>
        <v/>
      </c>
    </row>
    <row r="3684" spans="34:36" x14ac:dyDescent="0.35">
      <c r="AH3684" s="16" t="str">
        <f>IF(AND(B3684="Premier League",E3684="Live"),_xlfn.XLOOKUP(_xlfn.TEXTJOIN(" vs ",,C3684:D3684),Calendar!G:G,Calendar!B:B),IF(AND(B3684="Premier League",E3684="Highlights"),_xlfn.XLOOKUP(H3684,Calendar!O:O,Calendar!N:N,,-1),""))</f>
        <v/>
      </c>
      <c r="AI3684" s="61" t="str">
        <f>IF(AND(AH3684&lt;&gt;"",E3684="Live"),_xlfn.XLOOKUP(_xlfn.TEXTJOIN(" vs ",,C3684:D3684),Calendar!G:G,Calendar!K:K),"")</f>
        <v/>
      </c>
      <c r="AJ3684" s="61" t="str">
        <f>IF(AND(K3684&lt;&gt;"Match of the Day",K3684&lt;&gt;"Match of the Day 2",K3684&lt;&gt;"Match of the Day Repeat"),"",1+MAX($AJ$10:AJ3683))</f>
        <v/>
      </c>
    </row>
    <row r="3685" spans="34:36" x14ac:dyDescent="0.35">
      <c r="AH3685" s="16" t="str">
        <f>IF(AND(B3685="Premier League",E3685="Live"),_xlfn.XLOOKUP(_xlfn.TEXTJOIN(" vs ",,C3685:D3685),Calendar!G:G,Calendar!B:B),IF(AND(B3685="Premier League",E3685="Highlights"),_xlfn.XLOOKUP(H3685,Calendar!O:O,Calendar!N:N,,-1),""))</f>
        <v/>
      </c>
      <c r="AI3685" s="61" t="str">
        <f>IF(AND(AH3685&lt;&gt;"",E3685="Live"),_xlfn.XLOOKUP(_xlfn.TEXTJOIN(" vs ",,C3685:D3685),Calendar!G:G,Calendar!K:K),"")</f>
        <v/>
      </c>
      <c r="AJ3685" s="61" t="str">
        <f>IF(AND(K3685&lt;&gt;"Match of the Day",K3685&lt;&gt;"Match of the Day 2",K3685&lt;&gt;"Match of the Day Repeat"),"",1+MAX($AJ$10:AJ3684))</f>
        <v/>
      </c>
    </row>
    <row r="3686" spans="34:36" x14ac:dyDescent="0.35">
      <c r="AH3686" s="16" t="str">
        <f>IF(AND(B3686="Premier League",E3686="Live"),_xlfn.XLOOKUP(_xlfn.TEXTJOIN(" vs ",,C3686:D3686),Calendar!G:G,Calendar!B:B),IF(AND(B3686="Premier League",E3686="Highlights"),_xlfn.XLOOKUP(H3686,Calendar!O:O,Calendar!N:N,,-1),""))</f>
        <v/>
      </c>
      <c r="AI3686" s="61" t="str">
        <f>IF(AND(AH3686&lt;&gt;"",E3686="Live"),_xlfn.XLOOKUP(_xlfn.TEXTJOIN(" vs ",,C3686:D3686),Calendar!G:G,Calendar!K:K),"")</f>
        <v/>
      </c>
      <c r="AJ3686" s="61" t="str">
        <f>IF(AND(K3686&lt;&gt;"Match of the Day",K3686&lt;&gt;"Match of the Day 2",K3686&lt;&gt;"Match of the Day Repeat"),"",1+MAX($AJ$10:AJ3685))</f>
        <v/>
      </c>
    </row>
    <row r="3687" spans="34:36" x14ac:dyDescent="0.35">
      <c r="AH3687" s="16" t="str">
        <f>IF(AND(B3687="Premier League",E3687="Live"),_xlfn.XLOOKUP(_xlfn.TEXTJOIN(" vs ",,C3687:D3687),Calendar!G:G,Calendar!B:B),IF(AND(B3687="Premier League",E3687="Highlights"),_xlfn.XLOOKUP(H3687,Calendar!O:O,Calendar!N:N,,-1),""))</f>
        <v/>
      </c>
      <c r="AI3687" s="61" t="str">
        <f>IF(AND(AH3687&lt;&gt;"",E3687="Live"),_xlfn.XLOOKUP(_xlfn.TEXTJOIN(" vs ",,C3687:D3687),Calendar!G:G,Calendar!K:K),"")</f>
        <v/>
      </c>
      <c r="AJ3687" s="61" t="str">
        <f>IF(AND(K3687&lt;&gt;"Match of the Day",K3687&lt;&gt;"Match of the Day 2",K3687&lt;&gt;"Match of the Day Repeat"),"",1+MAX($AJ$10:AJ3686))</f>
        <v/>
      </c>
    </row>
    <row r="3688" spans="34:36" x14ac:dyDescent="0.35">
      <c r="AH3688" s="16" t="str">
        <f>IF(AND(B3688="Premier League",E3688="Live"),_xlfn.XLOOKUP(_xlfn.TEXTJOIN(" vs ",,C3688:D3688),Calendar!G:G,Calendar!B:B),IF(AND(B3688="Premier League",E3688="Highlights"),_xlfn.XLOOKUP(H3688,Calendar!O:O,Calendar!N:N,,-1),""))</f>
        <v/>
      </c>
      <c r="AI3688" s="61" t="str">
        <f>IF(AND(AH3688&lt;&gt;"",E3688="Live"),_xlfn.XLOOKUP(_xlfn.TEXTJOIN(" vs ",,C3688:D3688),Calendar!G:G,Calendar!K:K),"")</f>
        <v/>
      </c>
      <c r="AJ3688" s="61" t="str">
        <f>IF(AND(K3688&lt;&gt;"Match of the Day",K3688&lt;&gt;"Match of the Day 2",K3688&lt;&gt;"Match of the Day Repeat"),"",1+MAX($AJ$10:AJ3687))</f>
        <v/>
      </c>
    </row>
    <row r="3689" spans="34:36" x14ac:dyDescent="0.35">
      <c r="AH3689" s="16" t="str">
        <f>IF(AND(B3689="Premier League",E3689="Live"),_xlfn.XLOOKUP(_xlfn.TEXTJOIN(" vs ",,C3689:D3689),Calendar!G:G,Calendar!B:B),IF(AND(B3689="Premier League",E3689="Highlights"),_xlfn.XLOOKUP(H3689,Calendar!O:O,Calendar!N:N,,-1),""))</f>
        <v/>
      </c>
      <c r="AI3689" s="61" t="str">
        <f>IF(AND(AH3689&lt;&gt;"",E3689="Live"),_xlfn.XLOOKUP(_xlfn.TEXTJOIN(" vs ",,C3689:D3689),Calendar!G:G,Calendar!K:K),"")</f>
        <v/>
      </c>
      <c r="AJ3689" s="61" t="str">
        <f>IF(AND(K3689&lt;&gt;"Match of the Day",K3689&lt;&gt;"Match of the Day 2",K3689&lt;&gt;"Match of the Day Repeat"),"",1+MAX($AJ$10:AJ3688))</f>
        <v/>
      </c>
    </row>
    <row r="3690" spans="34:36" x14ac:dyDescent="0.35">
      <c r="AH3690" s="16" t="str">
        <f>IF(AND(B3690="Premier League",E3690="Live"),_xlfn.XLOOKUP(_xlfn.TEXTJOIN(" vs ",,C3690:D3690),Calendar!G:G,Calendar!B:B),IF(AND(B3690="Premier League",E3690="Highlights"),_xlfn.XLOOKUP(H3690,Calendar!O:O,Calendar!N:N,,-1),""))</f>
        <v/>
      </c>
      <c r="AI3690" s="61" t="str">
        <f>IF(AND(AH3690&lt;&gt;"",E3690="Live"),_xlfn.XLOOKUP(_xlfn.TEXTJOIN(" vs ",,C3690:D3690),Calendar!G:G,Calendar!K:K),"")</f>
        <v/>
      </c>
      <c r="AJ3690" s="61" t="str">
        <f>IF(AND(K3690&lt;&gt;"Match of the Day",K3690&lt;&gt;"Match of the Day 2",K3690&lt;&gt;"Match of the Day Repeat"),"",1+MAX($AJ$10:AJ3689))</f>
        <v/>
      </c>
    </row>
    <row r="3691" spans="34:36" x14ac:dyDescent="0.35">
      <c r="AH3691" s="16" t="str">
        <f>IF(AND(B3691="Premier League",E3691="Live"),_xlfn.XLOOKUP(_xlfn.TEXTJOIN(" vs ",,C3691:D3691),Calendar!G:G,Calendar!B:B),IF(AND(B3691="Premier League",E3691="Highlights"),_xlfn.XLOOKUP(H3691,Calendar!O:O,Calendar!N:N,,-1),""))</f>
        <v/>
      </c>
      <c r="AI3691" s="61" t="str">
        <f>IF(AND(AH3691&lt;&gt;"",E3691="Live"),_xlfn.XLOOKUP(_xlfn.TEXTJOIN(" vs ",,C3691:D3691),Calendar!G:G,Calendar!K:K),"")</f>
        <v/>
      </c>
      <c r="AJ3691" s="61" t="str">
        <f>IF(AND(K3691&lt;&gt;"Match of the Day",K3691&lt;&gt;"Match of the Day 2",K3691&lt;&gt;"Match of the Day Repeat"),"",1+MAX($AJ$10:AJ3690))</f>
        <v/>
      </c>
    </row>
    <row r="3692" spans="34:36" x14ac:dyDescent="0.35">
      <c r="AH3692" s="16" t="str">
        <f>IF(AND(B3692="Premier League",E3692="Live"),_xlfn.XLOOKUP(_xlfn.TEXTJOIN(" vs ",,C3692:D3692),Calendar!G:G,Calendar!B:B),IF(AND(B3692="Premier League",E3692="Highlights"),_xlfn.XLOOKUP(H3692,Calendar!O:O,Calendar!N:N,,-1),""))</f>
        <v/>
      </c>
      <c r="AI3692" s="61" t="str">
        <f>IF(AND(AH3692&lt;&gt;"",E3692="Live"),_xlfn.XLOOKUP(_xlfn.TEXTJOIN(" vs ",,C3692:D3692),Calendar!G:G,Calendar!K:K),"")</f>
        <v/>
      </c>
      <c r="AJ3692" s="61" t="str">
        <f>IF(AND(K3692&lt;&gt;"Match of the Day",K3692&lt;&gt;"Match of the Day 2",K3692&lt;&gt;"Match of the Day Repeat"),"",1+MAX($AJ$10:AJ3691))</f>
        <v/>
      </c>
    </row>
    <row r="3693" spans="34:36" x14ac:dyDescent="0.35">
      <c r="AH3693" s="16" t="str">
        <f>IF(AND(B3693="Premier League",E3693="Live"),_xlfn.XLOOKUP(_xlfn.TEXTJOIN(" vs ",,C3693:D3693),Calendar!G:G,Calendar!B:B),IF(AND(B3693="Premier League",E3693="Highlights"),_xlfn.XLOOKUP(H3693,Calendar!O:O,Calendar!N:N,,-1),""))</f>
        <v/>
      </c>
      <c r="AI3693" s="61" t="str">
        <f>IF(AND(AH3693&lt;&gt;"",E3693="Live"),_xlfn.XLOOKUP(_xlfn.TEXTJOIN(" vs ",,C3693:D3693),Calendar!G:G,Calendar!K:K),"")</f>
        <v/>
      </c>
      <c r="AJ3693" s="61" t="str">
        <f>IF(AND(K3693&lt;&gt;"Match of the Day",K3693&lt;&gt;"Match of the Day 2",K3693&lt;&gt;"Match of the Day Repeat"),"",1+MAX($AJ$10:AJ3692))</f>
        <v/>
      </c>
    </row>
    <row r="3694" spans="34:36" x14ac:dyDescent="0.35">
      <c r="AH3694" s="16" t="str">
        <f>IF(AND(B3694="Premier League",E3694="Live"),_xlfn.XLOOKUP(_xlfn.TEXTJOIN(" vs ",,C3694:D3694),Calendar!G:G,Calendar!B:B),IF(AND(B3694="Premier League",E3694="Highlights"),_xlfn.XLOOKUP(H3694,Calendar!O:O,Calendar!N:N,,-1),""))</f>
        <v/>
      </c>
      <c r="AI3694" s="61" t="str">
        <f>IF(AND(AH3694&lt;&gt;"",E3694="Live"),_xlfn.XLOOKUP(_xlfn.TEXTJOIN(" vs ",,C3694:D3694),Calendar!G:G,Calendar!K:K),"")</f>
        <v/>
      </c>
      <c r="AJ3694" s="61" t="str">
        <f>IF(AND(K3694&lt;&gt;"Match of the Day",K3694&lt;&gt;"Match of the Day 2",K3694&lt;&gt;"Match of the Day Repeat"),"",1+MAX($AJ$10:AJ3693))</f>
        <v/>
      </c>
    </row>
    <row r="3695" spans="34:36" x14ac:dyDescent="0.35">
      <c r="AH3695" s="16" t="str">
        <f>IF(AND(B3695="Premier League",E3695="Live"),_xlfn.XLOOKUP(_xlfn.TEXTJOIN(" vs ",,C3695:D3695),Calendar!G:G,Calendar!B:B),IF(AND(B3695="Premier League",E3695="Highlights"),_xlfn.XLOOKUP(H3695,Calendar!O:O,Calendar!N:N,,-1),""))</f>
        <v/>
      </c>
      <c r="AI3695" s="61" t="str">
        <f>IF(AND(AH3695&lt;&gt;"",E3695="Live"),_xlfn.XLOOKUP(_xlfn.TEXTJOIN(" vs ",,C3695:D3695),Calendar!G:G,Calendar!K:K),"")</f>
        <v/>
      </c>
      <c r="AJ3695" s="61" t="str">
        <f>IF(AND(K3695&lt;&gt;"Match of the Day",K3695&lt;&gt;"Match of the Day 2",K3695&lt;&gt;"Match of the Day Repeat"),"",1+MAX($AJ$10:AJ3694))</f>
        <v/>
      </c>
    </row>
    <row r="3696" spans="34:36" x14ac:dyDescent="0.35">
      <c r="AH3696" s="16" t="str">
        <f>IF(AND(B3696="Premier League",E3696="Live"),_xlfn.XLOOKUP(_xlfn.TEXTJOIN(" vs ",,C3696:D3696),Calendar!G:G,Calendar!B:B),IF(AND(B3696="Premier League",E3696="Highlights"),_xlfn.XLOOKUP(H3696,Calendar!O:O,Calendar!N:N,,-1),""))</f>
        <v/>
      </c>
      <c r="AI3696" s="61" t="str">
        <f>IF(AND(AH3696&lt;&gt;"",E3696="Live"),_xlfn.XLOOKUP(_xlfn.TEXTJOIN(" vs ",,C3696:D3696),Calendar!G:G,Calendar!K:K),"")</f>
        <v/>
      </c>
      <c r="AJ3696" s="61" t="str">
        <f>IF(AND(K3696&lt;&gt;"Match of the Day",K3696&lt;&gt;"Match of the Day 2",K3696&lt;&gt;"Match of the Day Repeat"),"",1+MAX($AJ$10:AJ3695))</f>
        <v/>
      </c>
    </row>
    <row r="3697" spans="34:36" x14ac:dyDescent="0.35">
      <c r="AH3697" s="16" t="str">
        <f>IF(AND(B3697="Premier League",E3697="Live"),_xlfn.XLOOKUP(_xlfn.TEXTJOIN(" vs ",,C3697:D3697),Calendar!G:G,Calendar!B:B),IF(AND(B3697="Premier League",E3697="Highlights"),_xlfn.XLOOKUP(H3697,Calendar!O:O,Calendar!N:N,,-1),""))</f>
        <v/>
      </c>
      <c r="AI3697" s="61" t="str">
        <f>IF(AND(AH3697&lt;&gt;"",E3697="Live"),_xlfn.XLOOKUP(_xlfn.TEXTJOIN(" vs ",,C3697:D3697),Calendar!G:G,Calendar!K:K),"")</f>
        <v/>
      </c>
      <c r="AJ3697" s="61" t="str">
        <f>IF(AND(K3697&lt;&gt;"Match of the Day",K3697&lt;&gt;"Match of the Day 2",K3697&lt;&gt;"Match of the Day Repeat"),"",1+MAX($AJ$10:AJ3696))</f>
        <v/>
      </c>
    </row>
    <row r="3698" spans="34:36" x14ac:dyDescent="0.35">
      <c r="AH3698" s="16" t="str">
        <f>IF(AND(B3698="Premier League",E3698="Live"),_xlfn.XLOOKUP(_xlfn.TEXTJOIN(" vs ",,C3698:D3698),Calendar!G:G,Calendar!B:B),IF(AND(B3698="Premier League",E3698="Highlights"),_xlfn.XLOOKUP(H3698,Calendar!O:O,Calendar!N:N,,-1),""))</f>
        <v/>
      </c>
      <c r="AI3698" s="61" t="str">
        <f>IF(AND(AH3698&lt;&gt;"",E3698="Live"),_xlfn.XLOOKUP(_xlfn.TEXTJOIN(" vs ",,C3698:D3698),Calendar!G:G,Calendar!K:K),"")</f>
        <v/>
      </c>
      <c r="AJ3698" s="61" t="str">
        <f>IF(AND(K3698&lt;&gt;"Match of the Day",K3698&lt;&gt;"Match of the Day 2",K3698&lt;&gt;"Match of the Day Repeat"),"",1+MAX($AJ$10:AJ3697))</f>
        <v/>
      </c>
    </row>
    <row r="3699" spans="34:36" x14ac:dyDescent="0.35">
      <c r="AH3699" s="16" t="str">
        <f>IF(AND(B3699="Premier League",E3699="Live"),_xlfn.XLOOKUP(_xlfn.TEXTJOIN(" vs ",,C3699:D3699),Calendar!G:G,Calendar!B:B),IF(AND(B3699="Premier League",E3699="Highlights"),_xlfn.XLOOKUP(H3699,Calendar!O:O,Calendar!N:N,,-1),""))</f>
        <v/>
      </c>
      <c r="AI3699" s="61" t="str">
        <f>IF(AND(AH3699&lt;&gt;"",E3699="Live"),_xlfn.XLOOKUP(_xlfn.TEXTJOIN(" vs ",,C3699:D3699),Calendar!G:G,Calendar!K:K),"")</f>
        <v/>
      </c>
      <c r="AJ3699" s="61" t="str">
        <f>IF(AND(K3699&lt;&gt;"Match of the Day",K3699&lt;&gt;"Match of the Day 2",K3699&lt;&gt;"Match of the Day Repeat"),"",1+MAX($AJ$10:AJ3698))</f>
        <v/>
      </c>
    </row>
    <row r="3700" spans="34:36" x14ac:dyDescent="0.35">
      <c r="AH3700" s="16" t="str">
        <f>IF(AND(B3700="Premier League",E3700="Live"),_xlfn.XLOOKUP(_xlfn.TEXTJOIN(" vs ",,C3700:D3700),Calendar!G:G,Calendar!B:B),IF(AND(B3700="Premier League",E3700="Highlights"),_xlfn.XLOOKUP(H3700,Calendar!O:O,Calendar!N:N,,-1),""))</f>
        <v/>
      </c>
      <c r="AI3700" s="61" t="str">
        <f>IF(AND(AH3700&lt;&gt;"",E3700="Live"),_xlfn.XLOOKUP(_xlfn.TEXTJOIN(" vs ",,C3700:D3700),Calendar!G:G,Calendar!K:K),"")</f>
        <v/>
      </c>
      <c r="AJ3700" s="61" t="str">
        <f>IF(AND(K3700&lt;&gt;"Match of the Day",K3700&lt;&gt;"Match of the Day 2",K3700&lt;&gt;"Match of the Day Repeat"),"",1+MAX($AJ$10:AJ3699))</f>
        <v/>
      </c>
    </row>
    <row r="3701" spans="34:36" x14ac:dyDescent="0.35">
      <c r="AH3701" s="16" t="str">
        <f>IF(AND(B3701="Premier League",E3701="Live"),_xlfn.XLOOKUP(_xlfn.TEXTJOIN(" vs ",,C3701:D3701),Calendar!G:G,Calendar!B:B),IF(AND(B3701="Premier League",E3701="Highlights"),_xlfn.XLOOKUP(H3701,Calendar!O:O,Calendar!N:N,,-1),""))</f>
        <v/>
      </c>
      <c r="AI3701" s="61" t="str">
        <f>IF(AND(AH3701&lt;&gt;"",E3701="Live"),_xlfn.XLOOKUP(_xlfn.TEXTJOIN(" vs ",,C3701:D3701),Calendar!G:G,Calendar!K:K),"")</f>
        <v/>
      </c>
      <c r="AJ3701" s="61" t="str">
        <f>IF(AND(K3701&lt;&gt;"Match of the Day",K3701&lt;&gt;"Match of the Day 2",K3701&lt;&gt;"Match of the Day Repeat"),"",1+MAX($AJ$10:AJ3700))</f>
        <v/>
      </c>
    </row>
    <row r="3702" spans="34:36" x14ac:dyDescent="0.35">
      <c r="AH3702" s="16" t="str">
        <f>IF(AND(B3702="Premier League",E3702="Live"),_xlfn.XLOOKUP(_xlfn.TEXTJOIN(" vs ",,C3702:D3702),Calendar!G:G,Calendar!B:B),IF(AND(B3702="Premier League",E3702="Highlights"),_xlfn.XLOOKUP(H3702,Calendar!O:O,Calendar!N:N,,-1),""))</f>
        <v/>
      </c>
      <c r="AI3702" s="61" t="str">
        <f>IF(AND(AH3702&lt;&gt;"",E3702="Live"),_xlfn.XLOOKUP(_xlfn.TEXTJOIN(" vs ",,C3702:D3702),Calendar!G:G,Calendar!K:K),"")</f>
        <v/>
      </c>
      <c r="AJ3702" s="61" t="str">
        <f>IF(AND(K3702&lt;&gt;"Match of the Day",K3702&lt;&gt;"Match of the Day 2",K3702&lt;&gt;"Match of the Day Repeat"),"",1+MAX($AJ$10:AJ3701))</f>
        <v/>
      </c>
    </row>
    <row r="3703" spans="34:36" x14ac:dyDescent="0.35">
      <c r="AH3703" s="16" t="str">
        <f>IF(AND(B3703="Premier League",E3703="Live"),_xlfn.XLOOKUP(_xlfn.TEXTJOIN(" vs ",,C3703:D3703),Calendar!G:G,Calendar!B:B),IF(AND(B3703="Premier League",E3703="Highlights"),_xlfn.XLOOKUP(H3703,Calendar!O:O,Calendar!N:N,,-1),""))</f>
        <v/>
      </c>
      <c r="AI3703" s="61" t="str">
        <f>IF(AND(AH3703&lt;&gt;"",E3703="Live"),_xlfn.XLOOKUP(_xlfn.TEXTJOIN(" vs ",,C3703:D3703),Calendar!G:G,Calendar!K:K),"")</f>
        <v/>
      </c>
      <c r="AJ3703" s="61" t="str">
        <f>IF(AND(K3703&lt;&gt;"Match of the Day",K3703&lt;&gt;"Match of the Day 2",K3703&lt;&gt;"Match of the Day Repeat"),"",1+MAX($AJ$10:AJ3702))</f>
        <v/>
      </c>
    </row>
    <row r="3704" spans="34:36" x14ac:dyDescent="0.35">
      <c r="AH3704" s="16" t="str">
        <f>IF(AND(B3704="Premier League",E3704="Live"),_xlfn.XLOOKUP(_xlfn.TEXTJOIN(" vs ",,C3704:D3704),Calendar!G:G,Calendar!B:B),IF(AND(B3704="Premier League",E3704="Highlights"),_xlfn.XLOOKUP(H3704,Calendar!O:O,Calendar!N:N,,-1),""))</f>
        <v/>
      </c>
      <c r="AI3704" s="61" t="str">
        <f>IF(AND(AH3704&lt;&gt;"",E3704="Live"),_xlfn.XLOOKUP(_xlfn.TEXTJOIN(" vs ",,C3704:D3704),Calendar!G:G,Calendar!K:K),"")</f>
        <v/>
      </c>
      <c r="AJ3704" s="61" t="str">
        <f>IF(AND(K3704&lt;&gt;"Match of the Day",K3704&lt;&gt;"Match of the Day 2",K3704&lt;&gt;"Match of the Day Repeat"),"",1+MAX($AJ$10:AJ3703))</f>
        <v/>
      </c>
    </row>
    <row r="3705" spans="34:36" x14ac:dyDescent="0.35">
      <c r="AH3705" s="16" t="str">
        <f>IF(AND(B3705="Premier League",E3705="Live"),_xlfn.XLOOKUP(_xlfn.TEXTJOIN(" vs ",,C3705:D3705),Calendar!G:G,Calendar!B:B),IF(AND(B3705="Premier League",E3705="Highlights"),_xlfn.XLOOKUP(H3705,Calendar!O:O,Calendar!N:N,,-1),""))</f>
        <v/>
      </c>
      <c r="AI3705" s="61" t="str">
        <f>IF(AND(AH3705&lt;&gt;"",E3705="Live"),_xlfn.XLOOKUP(_xlfn.TEXTJOIN(" vs ",,C3705:D3705),Calendar!G:G,Calendar!K:K),"")</f>
        <v/>
      </c>
      <c r="AJ3705" s="61" t="str">
        <f>IF(AND(K3705&lt;&gt;"Match of the Day",K3705&lt;&gt;"Match of the Day 2",K3705&lt;&gt;"Match of the Day Repeat"),"",1+MAX($AJ$10:AJ3704))</f>
        <v/>
      </c>
    </row>
    <row r="3706" spans="34:36" x14ac:dyDescent="0.35">
      <c r="AH3706" s="16" t="str">
        <f>IF(AND(B3706="Premier League",E3706="Live"),_xlfn.XLOOKUP(_xlfn.TEXTJOIN(" vs ",,C3706:D3706),Calendar!G:G,Calendar!B:B),IF(AND(B3706="Premier League",E3706="Highlights"),_xlfn.XLOOKUP(H3706,Calendar!O:O,Calendar!N:N,,-1),""))</f>
        <v/>
      </c>
      <c r="AI3706" s="61" t="str">
        <f>IF(AND(AH3706&lt;&gt;"",E3706="Live"),_xlfn.XLOOKUP(_xlfn.TEXTJOIN(" vs ",,C3706:D3706),Calendar!G:G,Calendar!K:K),"")</f>
        <v/>
      </c>
      <c r="AJ3706" s="61" t="str">
        <f>IF(AND(K3706&lt;&gt;"Match of the Day",K3706&lt;&gt;"Match of the Day 2",K3706&lt;&gt;"Match of the Day Repeat"),"",1+MAX($AJ$10:AJ3705))</f>
        <v/>
      </c>
    </row>
    <row r="3707" spans="34:36" x14ac:dyDescent="0.35">
      <c r="AH3707" s="16" t="str">
        <f>IF(AND(B3707="Premier League",E3707="Live"),_xlfn.XLOOKUP(_xlfn.TEXTJOIN(" vs ",,C3707:D3707),Calendar!G:G,Calendar!B:B),IF(AND(B3707="Premier League",E3707="Highlights"),_xlfn.XLOOKUP(H3707,Calendar!O:O,Calendar!N:N,,-1),""))</f>
        <v/>
      </c>
      <c r="AI3707" s="61" t="str">
        <f>IF(AND(AH3707&lt;&gt;"",E3707="Live"),_xlfn.XLOOKUP(_xlfn.TEXTJOIN(" vs ",,C3707:D3707),Calendar!G:G,Calendar!K:K),"")</f>
        <v/>
      </c>
      <c r="AJ3707" s="61" t="str">
        <f>IF(AND(K3707&lt;&gt;"Match of the Day",K3707&lt;&gt;"Match of the Day 2",K3707&lt;&gt;"Match of the Day Repeat"),"",1+MAX($AJ$10:AJ3706))</f>
        <v/>
      </c>
    </row>
    <row r="3708" spans="34:36" x14ac:dyDescent="0.35">
      <c r="AH3708" s="16" t="str">
        <f>IF(AND(B3708="Premier League",E3708="Live"),_xlfn.XLOOKUP(_xlfn.TEXTJOIN(" vs ",,C3708:D3708),Calendar!G:G,Calendar!B:B),IF(AND(B3708="Premier League",E3708="Highlights"),_xlfn.XLOOKUP(H3708,Calendar!O:O,Calendar!N:N,,-1),""))</f>
        <v/>
      </c>
      <c r="AI3708" s="61" t="str">
        <f>IF(AND(AH3708&lt;&gt;"",E3708="Live"),_xlfn.XLOOKUP(_xlfn.TEXTJOIN(" vs ",,C3708:D3708),Calendar!G:G,Calendar!K:K),"")</f>
        <v/>
      </c>
      <c r="AJ3708" s="61" t="str">
        <f>IF(AND(K3708&lt;&gt;"Match of the Day",K3708&lt;&gt;"Match of the Day 2",K3708&lt;&gt;"Match of the Day Repeat"),"",1+MAX($AJ$10:AJ3707))</f>
        <v/>
      </c>
    </row>
    <row r="3709" spans="34:36" x14ac:dyDescent="0.35">
      <c r="AH3709" s="16" t="str">
        <f>IF(AND(B3709="Premier League",E3709="Live"),_xlfn.XLOOKUP(_xlfn.TEXTJOIN(" vs ",,C3709:D3709),Calendar!G:G,Calendar!B:B),IF(AND(B3709="Premier League",E3709="Highlights"),_xlfn.XLOOKUP(H3709,Calendar!O:O,Calendar!N:N,,-1),""))</f>
        <v/>
      </c>
      <c r="AI3709" s="61" t="str">
        <f>IF(AND(AH3709&lt;&gt;"",E3709="Live"),_xlfn.XLOOKUP(_xlfn.TEXTJOIN(" vs ",,C3709:D3709),Calendar!G:G,Calendar!K:K),"")</f>
        <v/>
      </c>
      <c r="AJ3709" s="61" t="str">
        <f>IF(AND(K3709&lt;&gt;"Match of the Day",K3709&lt;&gt;"Match of the Day 2",K3709&lt;&gt;"Match of the Day Repeat"),"",1+MAX($AJ$10:AJ3708))</f>
        <v/>
      </c>
    </row>
    <row r="3710" spans="34:36" x14ac:dyDescent="0.35">
      <c r="AH3710" s="16" t="str">
        <f>IF(AND(B3710="Premier League",E3710="Live"),_xlfn.XLOOKUP(_xlfn.TEXTJOIN(" vs ",,C3710:D3710),Calendar!G:G,Calendar!B:B),IF(AND(B3710="Premier League",E3710="Highlights"),_xlfn.XLOOKUP(H3710,Calendar!O:O,Calendar!N:N,,-1),""))</f>
        <v/>
      </c>
      <c r="AI3710" s="61" t="str">
        <f>IF(AND(AH3710&lt;&gt;"",E3710="Live"),_xlfn.XLOOKUP(_xlfn.TEXTJOIN(" vs ",,C3710:D3710),Calendar!G:G,Calendar!K:K),"")</f>
        <v/>
      </c>
      <c r="AJ3710" s="61" t="str">
        <f>IF(AND(K3710&lt;&gt;"Match of the Day",K3710&lt;&gt;"Match of the Day 2",K3710&lt;&gt;"Match of the Day Repeat"),"",1+MAX($AJ$10:AJ3709))</f>
        <v/>
      </c>
    </row>
    <row r="3711" spans="34:36" x14ac:dyDescent="0.35">
      <c r="AH3711" s="16" t="str">
        <f>IF(AND(B3711="Premier League",E3711="Live"),_xlfn.XLOOKUP(_xlfn.TEXTJOIN(" vs ",,C3711:D3711),Calendar!G:G,Calendar!B:B),IF(AND(B3711="Premier League",E3711="Highlights"),_xlfn.XLOOKUP(H3711,Calendar!O:O,Calendar!N:N,,-1),""))</f>
        <v/>
      </c>
      <c r="AI3711" s="61" t="str">
        <f>IF(AND(AH3711&lt;&gt;"",E3711="Live"),_xlfn.XLOOKUP(_xlfn.TEXTJOIN(" vs ",,C3711:D3711),Calendar!G:G,Calendar!K:K),"")</f>
        <v/>
      </c>
      <c r="AJ3711" s="61" t="str">
        <f>IF(AND(K3711&lt;&gt;"Match of the Day",K3711&lt;&gt;"Match of the Day 2",K3711&lt;&gt;"Match of the Day Repeat"),"",1+MAX($AJ$10:AJ3710))</f>
        <v/>
      </c>
    </row>
    <row r="3712" spans="34:36" x14ac:dyDescent="0.35">
      <c r="AH3712" s="16" t="str">
        <f>IF(AND(B3712="Premier League",E3712="Live"),_xlfn.XLOOKUP(_xlfn.TEXTJOIN(" vs ",,C3712:D3712),Calendar!G:G,Calendar!B:B),IF(AND(B3712="Premier League",E3712="Highlights"),_xlfn.XLOOKUP(H3712,Calendar!O:O,Calendar!N:N,,-1),""))</f>
        <v/>
      </c>
      <c r="AI3712" s="61" t="str">
        <f>IF(AND(AH3712&lt;&gt;"",E3712="Live"),_xlfn.XLOOKUP(_xlfn.TEXTJOIN(" vs ",,C3712:D3712),Calendar!G:G,Calendar!K:K),"")</f>
        <v/>
      </c>
      <c r="AJ3712" s="61" t="str">
        <f>IF(AND(K3712&lt;&gt;"Match of the Day",K3712&lt;&gt;"Match of the Day 2",K3712&lt;&gt;"Match of the Day Repeat"),"",1+MAX($AJ$10:AJ3711))</f>
        <v/>
      </c>
    </row>
    <row r="3713" spans="34:36" x14ac:dyDescent="0.35">
      <c r="AH3713" s="16" t="str">
        <f>IF(AND(B3713="Premier League",E3713="Live"),_xlfn.XLOOKUP(_xlfn.TEXTJOIN(" vs ",,C3713:D3713),Calendar!G:G,Calendar!B:B),IF(AND(B3713="Premier League",E3713="Highlights"),_xlfn.XLOOKUP(H3713,Calendar!O:O,Calendar!N:N,,-1),""))</f>
        <v/>
      </c>
      <c r="AI3713" s="61" t="str">
        <f>IF(AND(AH3713&lt;&gt;"",E3713="Live"),_xlfn.XLOOKUP(_xlfn.TEXTJOIN(" vs ",,C3713:D3713),Calendar!G:G,Calendar!K:K),"")</f>
        <v/>
      </c>
      <c r="AJ3713" s="61" t="str">
        <f>IF(AND(K3713&lt;&gt;"Match of the Day",K3713&lt;&gt;"Match of the Day 2",K3713&lt;&gt;"Match of the Day Repeat"),"",1+MAX($AJ$10:AJ3712))</f>
        <v/>
      </c>
    </row>
    <row r="3714" spans="34:36" x14ac:dyDescent="0.35">
      <c r="AH3714" s="16" t="str">
        <f>IF(AND(B3714="Premier League",E3714="Live"),_xlfn.XLOOKUP(_xlfn.TEXTJOIN(" vs ",,C3714:D3714),Calendar!G:G,Calendar!B:B),IF(AND(B3714="Premier League",E3714="Highlights"),_xlfn.XLOOKUP(H3714,Calendar!O:O,Calendar!N:N,,-1),""))</f>
        <v/>
      </c>
      <c r="AI3714" s="61" t="str">
        <f>IF(AND(AH3714&lt;&gt;"",E3714="Live"),_xlfn.XLOOKUP(_xlfn.TEXTJOIN(" vs ",,C3714:D3714),Calendar!G:G,Calendar!K:K),"")</f>
        <v/>
      </c>
      <c r="AJ3714" s="61" t="str">
        <f>IF(AND(K3714&lt;&gt;"Match of the Day",K3714&lt;&gt;"Match of the Day 2",K3714&lt;&gt;"Match of the Day Repeat"),"",1+MAX($AJ$10:AJ3713))</f>
        <v/>
      </c>
    </row>
    <row r="3715" spans="34:36" x14ac:dyDescent="0.35">
      <c r="AH3715" s="16" t="str">
        <f>IF(AND(B3715="Premier League",E3715="Live"),_xlfn.XLOOKUP(_xlfn.TEXTJOIN(" vs ",,C3715:D3715),Calendar!G:G,Calendar!B:B),IF(AND(B3715="Premier League",E3715="Highlights"),_xlfn.XLOOKUP(H3715,Calendar!O:O,Calendar!N:N,,-1),""))</f>
        <v/>
      </c>
      <c r="AI3715" s="61" t="str">
        <f>IF(AND(AH3715&lt;&gt;"",E3715="Live"),_xlfn.XLOOKUP(_xlfn.TEXTJOIN(" vs ",,C3715:D3715),Calendar!G:G,Calendar!K:K),"")</f>
        <v/>
      </c>
      <c r="AJ3715" s="61" t="str">
        <f>IF(AND(K3715&lt;&gt;"Match of the Day",K3715&lt;&gt;"Match of the Day 2",K3715&lt;&gt;"Match of the Day Repeat"),"",1+MAX($AJ$10:AJ3714))</f>
        <v/>
      </c>
    </row>
    <row r="3716" spans="34:36" x14ac:dyDescent="0.35">
      <c r="AH3716" s="16" t="str">
        <f>IF(AND(B3716="Premier League",E3716="Live"),_xlfn.XLOOKUP(_xlfn.TEXTJOIN(" vs ",,C3716:D3716),Calendar!G:G,Calendar!B:B),IF(AND(B3716="Premier League",E3716="Highlights"),_xlfn.XLOOKUP(H3716,Calendar!O:O,Calendar!N:N,,-1),""))</f>
        <v/>
      </c>
      <c r="AI3716" s="61" t="str">
        <f>IF(AND(AH3716&lt;&gt;"",E3716="Live"),_xlfn.XLOOKUP(_xlfn.TEXTJOIN(" vs ",,C3716:D3716),Calendar!G:G,Calendar!K:K),"")</f>
        <v/>
      </c>
      <c r="AJ3716" s="61" t="str">
        <f>IF(AND(K3716&lt;&gt;"Match of the Day",K3716&lt;&gt;"Match of the Day 2",K3716&lt;&gt;"Match of the Day Repeat"),"",1+MAX($AJ$10:AJ3715))</f>
        <v/>
      </c>
    </row>
    <row r="3717" spans="34:36" x14ac:dyDescent="0.35">
      <c r="AH3717" s="16" t="str">
        <f>IF(AND(B3717="Premier League",E3717="Live"),_xlfn.XLOOKUP(_xlfn.TEXTJOIN(" vs ",,C3717:D3717),Calendar!G:G,Calendar!B:B),IF(AND(B3717="Premier League",E3717="Highlights"),_xlfn.XLOOKUP(H3717,Calendar!O:O,Calendar!N:N,,-1),""))</f>
        <v/>
      </c>
      <c r="AI3717" s="61" t="str">
        <f>IF(AND(AH3717&lt;&gt;"",E3717="Live"),_xlfn.XLOOKUP(_xlfn.TEXTJOIN(" vs ",,C3717:D3717),Calendar!G:G,Calendar!K:K),"")</f>
        <v/>
      </c>
      <c r="AJ3717" s="61" t="str">
        <f>IF(AND(K3717&lt;&gt;"Match of the Day",K3717&lt;&gt;"Match of the Day 2",K3717&lt;&gt;"Match of the Day Repeat"),"",1+MAX($AJ$10:AJ3716))</f>
        <v/>
      </c>
    </row>
    <row r="3718" spans="34:36" x14ac:dyDescent="0.35">
      <c r="AH3718" s="16" t="str">
        <f>IF(AND(B3718="Premier League",E3718="Live"),_xlfn.XLOOKUP(_xlfn.TEXTJOIN(" vs ",,C3718:D3718),Calendar!G:G,Calendar!B:B),IF(AND(B3718="Premier League",E3718="Highlights"),_xlfn.XLOOKUP(H3718,Calendar!O:O,Calendar!N:N,,-1),""))</f>
        <v/>
      </c>
      <c r="AI3718" s="61" t="str">
        <f>IF(AND(AH3718&lt;&gt;"",E3718="Live"),_xlfn.XLOOKUP(_xlfn.TEXTJOIN(" vs ",,C3718:D3718),Calendar!G:G,Calendar!K:K),"")</f>
        <v/>
      </c>
      <c r="AJ3718" s="61" t="str">
        <f>IF(AND(K3718&lt;&gt;"Match of the Day",K3718&lt;&gt;"Match of the Day 2",K3718&lt;&gt;"Match of the Day Repeat"),"",1+MAX($AJ$10:AJ3717))</f>
        <v/>
      </c>
    </row>
    <row r="3719" spans="34:36" x14ac:dyDescent="0.35">
      <c r="AH3719" s="16" t="str">
        <f>IF(AND(B3719="Premier League",E3719="Live"),_xlfn.XLOOKUP(_xlfn.TEXTJOIN(" vs ",,C3719:D3719),Calendar!G:G,Calendar!B:B),IF(AND(B3719="Premier League",E3719="Highlights"),_xlfn.XLOOKUP(H3719,Calendar!O:O,Calendar!N:N,,-1),""))</f>
        <v/>
      </c>
      <c r="AI3719" s="61" t="str">
        <f>IF(AND(AH3719&lt;&gt;"",E3719="Live"),_xlfn.XLOOKUP(_xlfn.TEXTJOIN(" vs ",,C3719:D3719),Calendar!G:G,Calendar!K:K),"")</f>
        <v/>
      </c>
      <c r="AJ3719" s="61" t="str">
        <f>IF(AND(K3719&lt;&gt;"Match of the Day",K3719&lt;&gt;"Match of the Day 2",K3719&lt;&gt;"Match of the Day Repeat"),"",1+MAX($AJ$10:AJ3718))</f>
        <v/>
      </c>
    </row>
    <row r="3720" spans="34:36" x14ac:dyDescent="0.35">
      <c r="AH3720" s="16" t="str">
        <f>IF(AND(B3720="Premier League",E3720="Live"),_xlfn.XLOOKUP(_xlfn.TEXTJOIN(" vs ",,C3720:D3720),Calendar!G:G,Calendar!B:B),IF(AND(B3720="Premier League",E3720="Highlights"),_xlfn.XLOOKUP(H3720,Calendar!O:O,Calendar!N:N,,-1),""))</f>
        <v/>
      </c>
      <c r="AI3720" s="61" t="str">
        <f>IF(AND(AH3720&lt;&gt;"",E3720="Live"),_xlfn.XLOOKUP(_xlfn.TEXTJOIN(" vs ",,C3720:D3720),Calendar!G:G,Calendar!K:K),"")</f>
        <v/>
      </c>
      <c r="AJ3720" s="61" t="str">
        <f>IF(AND(K3720&lt;&gt;"Match of the Day",K3720&lt;&gt;"Match of the Day 2",K3720&lt;&gt;"Match of the Day Repeat"),"",1+MAX($AJ$10:AJ3719))</f>
        <v/>
      </c>
    </row>
    <row r="3721" spans="34:36" x14ac:dyDescent="0.35">
      <c r="AH3721" s="16" t="str">
        <f>IF(AND(B3721="Premier League",E3721="Live"),_xlfn.XLOOKUP(_xlfn.TEXTJOIN(" vs ",,C3721:D3721),Calendar!G:G,Calendar!B:B),IF(AND(B3721="Premier League",E3721="Highlights"),_xlfn.XLOOKUP(H3721,Calendar!O:O,Calendar!N:N,,-1),""))</f>
        <v/>
      </c>
      <c r="AI3721" s="61" t="str">
        <f>IF(AND(AH3721&lt;&gt;"",E3721="Live"),_xlfn.XLOOKUP(_xlfn.TEXTJOIN(" vs ",,C3721:D3721),Calendar!G:G,Calendar!K:K),"")</f>
        <v/>
      </c>
      <c r="AJ3721" s="61" t="str">
        <f>IF(AND(K3721&lt;&gt;"Match of the Day",K3721&lt;&gt;"Match of the Day 2",K3721&lt;&gt;"Match of the Day Repeat"),"",1+MAX($AJ$10:AJ3720))</f>
        <v/>
      </c>
    </row>
    <row r="3722" spans="34:36" x14ac:dyDescent="0.35">
      <c r="AH3722" s="16" t="str">
        <f>IF(AND(B3722="Premier League",E3722="Live"),_xlfn.XLOOKUP(_xlfn.TEXTJOIN(" vs ",,C3722:D3722),Calendar!G:G,Calendar!B:B),IF(AND(B3722="Premier League",E3722="Highlights"),_xlfn.XLOOKUP(H3722,Calendar!O:O,Calendar!N:N,,-1),""))</f>
        <v/>
      </c>
      <c r="AI3722" s="61" t="str">
        <f>IF(AND(AH3722&lt;&gt;"",E3722="Live"),_xlfn.XLOOKUP(_xlfn.TEXTJOIN(" vs ",,C3722:D3722),Calendar!G:G,Calendar!K:K),"")</f>
        <v/>
      </c>
      <c r="AJ3722" s="61" t="str">
        <f>IF(AND(K3722&lt;&gt;"Match of the Day",K3722&lt;&gt;"Match of the Day 2",K3722&lt;&gt;"Match of the Day Repeat"),"",1+MAX($AJ$10:AJ3721))</f>
        <v/>
      </c>
    </row>
    <row r="3723" spans="34:36" x14ac:dyDescent="0.35">
      <c r="AH3723" s="16" t="str">
        <f>IF(AND(B3723="Premier League",E3723="Live"),_xlfn.XLOOKUP(_xlfn.TEXTJOIN(" vs ",,C3723:D3723),Calendar!G:G,Calendar!B:B),IF(AND(B3723="Premier League",E3723="Highlights"),_xlfn.XLOOKUP(H3723,Calendar!O:O,Calendar!N:N,,-1),""))</f>
        <v/>
      </c>
      <c r="AI3723" s="61" t="str">
        <f>IF(AND(AH3723&lt;&gt;"",E3723="Live"),_xlfn.XLOOKUP(_xlfn.TEXTJOIN(" vs ",,C3723:D3723),Calendar!G:G,Calendar!K:K),"")</f>
        <v/>
      </c>
      <c r="AJ3723" s="61" t="str">
        <f>IF(AND(K3723&lt;&gt;"Match of the Day",K3723&lt;&gt;"Match of the Day 2",K3723&lt;&gt;"Match of the Day Repeat"),"",1+MAX($AJ$10:AJ3722))</f>
        <v/>
      </c>
    </row>
    <row r="3724" spans="34:36" x14ac:dyDescent="0.35">
      <c r="AH3724" s="16" t="str">
        <f>IF(AND(B3724="Premier League",E3724="Live"),_xlfn.XLOOKUP(_xlfn.TEXTJOIN(" vs ",,C3724:D3724),Calendar!G:G,Calendar!B:B),IF(AND(B3724="Premier League",E3724="Highlights"),_xlfn.XLOOKUP(H3724,Calendar!O:O,Calendar!N:N,,-1),""))</f>
        <v/>
      </c>
      <c r="AI3724" s="61" t="str">
        <f>IF(AND(AH3724&lt;&gt;"",E3724="Live"),_xlfn.XLOOKUP(_xlfn.TEXTJOIN(" vs ",,C3724:D3724),Calendar!G:G,Calendar!K:K),"")</f>
        <v/>
      </c>
      <c r="AJ3724" s="61" t="str">
        <f>IF(AND(K3724&lt;&gt;"Match of the Day",K3724&lt;&gt;"Match of the Day 2",K3724&lt;&gt;"Match of the Day Repeat"),"",1+MAX($AJ$10:AJ3723))</f>
        <v/>
      </c>
    </row>
    <row r="3725" spans="34:36" x14ac:dyDescent="0.35">
      <c r="AH3725" s="16" t="str">
        <f>IF(AND(B3725="Premier League",E3725="Live"),_xlfn.XLOOKUP(_xlfn.TEXTJOIN(" vs ",,C3725:D3725),Calendar!G:G,Calendar!B:B),IF(AND(B3725="Premier League",E3725="Highlights"),_xlfn.XLOOKUP(H3725,Calendar!O:O,Calendar!N:N,,-1),""))</f>
        <v/>
      </c>
      <c r="AI3725" s="61" t="str">
        <f>IF(AND(AH3725&lt;&gt;"",E3725="Live"),_xlfn.XLOOKUP(_xlfn.TEXTJOIN(" vs ",,C3725:D3725),Calendar!G:G,Calendar!K:K),"")</f>
        <v/>
      </c>
      <c r="AJ3725" s="61" t="str">
        <f>IF(AND(K3725&lt;&gt;"Match of the Day",K3725&lt;&gt;"Match of the Day 2",K3725&lt;&gt;"Match of the Day Repeat"),"",1+MAX($AJ$10:AJ3724))</f>
        <v/>
      </c>
    </row>
    <row r="3726" spans="34:36" x14ac:dyDescent="0.35">
      <c r="AH3726" s="16" t="str">
        <f>IF(AND(B3726="Premier League",E3726="Live"),_xlfn.XLOOKUP(_xlfn.TEXTJOIN(" vs ",,C3726:D3726),Calendar!G:G,Calendar!B:B),IF(AND(B3726="Premier League",E3726="Highlights"),_xlfn.XLOOKUP(H3726,Calendar!O:O,Calendar!N:N,,-1),""))</f>
        <v/>
      </c>
      <c r="AI3726" s="61" t="str">
        <f>IF(AND(AH3726&lt;&gt;"",E3726="Live"),_xlfn.XLOOKUP(_xlfn.TEXTJOIN(" vs ",,C3726:D3726),Calendar!G:G,Calendar!K:K),"")</f>
        <v/>
      </c>
      <c r="AJ3726" s="61" t="str">
        <f>IF(AND(K3726&lt;&gt;"Match of the Day",K3726&lt;&gt;"Match of the Day 2",K3726&lt;&gt;"Match of the Day Repeat"),"",1+MAX($AJ$10:AJ3725))</f>
        <v/>
      </c>
    </row>
    <row r="3727" spans="34:36" x14ac:dyDescent="0.35">
      <c r="AH3727" s="16" t="str">
        <f>IF(AND(B3727="Premier League",E3727="Live"),_xlfn.XLOOKUP(_xlfn.TEXTJOIN(" vs ",,C3727:D3727),Calendar!G:G,Calendar!B:B),IF(AND(B3727="Premier League",E3727="Highlights"),_xlfn.XLOOKUP(H3727,Calendar!O:O,Calendar!N:N,,-1),""))</f>
        <v/>
      </c>
      <c r="AI3727" s="61" t="str">
        <f>IF(AND(AH3727&lt;&gt;"",E3727="Live"),_xlfn.XLOOKUP(_xlfn.TEXTJOIN(" vs ",,C3727:D3727),Calendar!G:G,Calendar!K:K),"")</f>
        <v/>
      </c>
      <c r="AJ3727" s="61" t="str">
        <f>IF(AND(K3727&lt;&gt;"Match of the Day",K3727&lt;&gt;"Match of the Day 2",K3727&lt;&gt;"Match of the Day Repeat"),"",1+MAX($AJ$10:AJ3726))</f>
        <v/>
      </c>
    </row>
    <row r="3728" spans="34:36" x14ac:dyDescent="0.35">
      <c r="AH3728" s="16" t="str">
        <f>IF(AND(B3728="Premier League",E3728="Live"),_xlfn.XLOOKUP(_xlfn.TEXTJOIN(" vs ",,C3728:D3728),Calendar!G:G,Calendar!B:B),IF(AND(B3728="Premier League",E3728="Highlights"),_xlfn.XLOOKUP(H3728,Calendar!O:O,Calendar!N:N,,-1),""))</f>
        <v/>
      </c>
      <c r="AI3728" s="61" t="str">
        <f>IF(AND(AH3728&lt;&gt;"",E3728="Live"),_xlfn.XLOOKUP(_xlfn.TEXTJOIN(" vs ",,C3728:D3728),Calendar!G:G,Calendar!K:K),"")</f>
        <v/>
      </c>
      <c r="AJ3728" s="61" t="str">
        <f>IF(AND(K3728&lt;&gt;"Match of the Day",K3728&lt;&gt;"Match of the Day 2",K3728&lt;&gt;"Match of the Day Repeat"),"",1+MAX($AJ$10:AJ3727))</f>
        <v/>
      </c>
    </row>
    <row r="3729" spans="34:36" x14ac:dyDescent="0.35">
      <c r="AH3729" s="16" t="str">
        <f>IF(AND(B3729="Premier League",E3729="Live"),_xlfn.XLOOKUP(_xlfn.TEXTJOIN(" vs ",,C3729:D3729),Calendar!G:G,Calendar!B:B),IF(AND(B3729="Premier League",E3729="Highlights"),_xlfn.XLOOKUP(H3729,Calendar!O:O,Calendar!N:N,,-1),""))</f>
        <v/>
      </c>
      <c r="AI3729" s="61" t="str">
        <f>IF(AND(AH3729&lt;&gt;"",E3729="Live"),_xlfn.XLOOKUP(_xlfn.TEXTJOIN(" vs ",,C3729:D3729),Calendar!G:G,Calendar!K:K),"")</f>
        <v/>
      </c>
      <c r="AJ3729" s="61" t="str">
        <f>IF(AND(K3729&lt;&gt;"Match of the Day",K3729&lt;&gt;"Match of the Day 2",K3729&lt;&gt;"Match of the Day Repeat"),"",1+MAX($AJ$10:AJ3728))</f>
        <v/>
      </c>
    </row>
    <row r="3730" spans="34:36" x14ac:dyDescent="0.35">
      <c r="AH3730" s="16" t="str">
        <f>IF(AND(B3730="Premier League",E3730="Live"),_xlfn.XLOOKUP(_xlfn.TEXTJOIN(" vs ",,C3730:D3730),Calendar!G:G,Calendar!B:B),IF(AND(B3730="Premier League",E3730="Highlights"),_xlfn.XLOOKUP(H3730,Calendar!O:O,Calendar!N:N,,-1),""))</f>
        <v/>
      </c>
      <c r="AI3730" s="61" t="str">
        <f>IF(AND(AH3730&lt;&gt;"",E3730="Live"),_xlfn.XLOOKUP(_xlfn.TEXTJOIN(" vs ",,C3730:D3730),Calendar!G:G,Calendar!K:K),"")</f>
        <v/>
      </c>
      <c r="AJ3730" s="61" t="str">
        <f>IF(AND(K3730&lt;&gt;"Match of the Day",K3730&lt;&gt;"Match of the Day 2",K3730&lt;&gt;"Match of the Day Repeat"),"",1+MAX($AJ$10:AJ3729))</f>
        <v/>
      </c>
    </row>
    <row r="3731" spans="34:36" x14ac:dyDescent="0.35">
      <c r="AH3731" s="16" t="str">
        <f>IF(AND(B3731="Premier League",E3731="Live"),_xlfn.XLOOKUP(_xlfn.TEXTJOIN(" vs ",,C3731:D3731),Calendar!G:G,Calendar!B:B),IF(AND(B3731="Premier League",E3731="Highlights"),_xlfn.XLOOKUP(H3731,Calendar!O:O,Calendar!N:N,,-1),""))</f>
        <v/>
      </c>
      <c r="AI3731" s="61" t="str">
        <f>IF(AND(AH3731&lt;&gt;"",E3731="Live"),_xlfn.XLOOKUP(_xlfn.TEXTJOIN(" vs ",,C3731:D3731),Calendar!G:G,Calendar!K:K),"")</f>
        <v/>
      </c>
      <c r="AJ3731" s="61" t="str">
        <f>IF(AND(K3731&lt;&gt;"Match of the Day",K3731&lt;&gt;"Match of the Day 2",K3731&lt;&gt;"Match of the Day Repeat"),"",1+MAX($AJ$10:AJ3730))</f>
        <v/>
      </c>
    </row>
    <row r="3732" spans="34:36" x14ac:dyDescent="0.35">
      <c r="AH3732" s="16" t="str">
        <f>IF(AND(B3732="Premier League",E3732="Live"),_xlfn.XLOOKUP(_xlfn.TEXTJOIN(" vs ",,C3732:D3732),Calendar!G:G,Calendar!B:B),IF(AND(B3732="Premier League",E3732="Highlights"),_xlfn.XLOOKUP(H3732,Calendar!O:O,Calendar!N:N,,-1),""))</f>
        <v/>
      </c>
      <c r="AI3732" s="61" t="str">
        <f>IF(AND(AH3732&lt;&gt;"",E3732="Live"),_xlfn.XLOOKUP(_xlfn.TEXTJOIN(" vs ",,C3732:D3732),Calendar!G:G,Calendar!K:K),"")</f>
        <v/>
      </c>
      <c r="AJ3732" s="61" t="str">
        <f>IF(AND(K3732&lt;&gt;"Match of the Day",K3732&lt;&gt;"Match of the Day 2",K3732&lt;&gt;"Match of the Day Repeat"),"",1+MAX($AJ$10:AJ3731))</f>
        <v/>
      </c>
    </row>
    <row r="3733" spans="34:36" x14ac:dyDescent="0.35">
      <c r="AH3733" s="16" t="str">
        <f>IF(AND(B3733="Premier League",E3733="Live"),_xlfn.XLOOKUP(_xlfn.TEXTJOIN(" vs ",,C3733:D3733),Calendar!G:G,Calendar!B:B),IF(AND(B3733="Premier League",E3733="Highlights"),_xlfn.XLOOKUP(H3733,Calendar!O:O,Calendar!N:N,,-1),""))</f>
        <v/>
      </c>
      <c r="AI3733" s="61" t="str">
        <f>IF(AND(AH3733&lt;&gt;"",E3733="Live"),_xlfn.XLOOKUP(_xlfn.TEXTJOIN(" vs ",,C3733:D3733),Calendar!G:G,Calendar!K:K),"")</f>
        <v/>
      </c>
      <c r="AJ3733" s="61" t="str">
        <f>IF(AND(K3733&lt;&gt;"Match of the Day",K3733&lt;&gt;"Match of the Day 2",K3733&lt;&gt;"Match of the Day Repeat"),"",1+MAX($AJ$10:AJ3732))</f>
        <v/>
      </c>
    </row>
    <row r="3734" spans="34:36" x14ac:dyDescent="0.35">
      <c r="AH3734" s="16" t="str">
        <f>IF(AND(B3734="Premier League",E3734="Live"),_xlfn.XLOOKUP(_xlfn.TEXTJOIN(" vs ",,C3734:D3734),Calendar!G:G,Calendar!B:B),IF(AND(B3734="Premier League",E3734="Highlights"),_xlfn.XLOOKUP(H3734,Calendar!O:O,Calendar!N:N,,-1),""))</f>
        <v/>
      </c>
      <c r="AI3734" s="61" t="str">
        <f>IF(AND(AH3734&lt;&gt;"",E3734="Live"),_xlfn.XLOOKUP(_xlfn.TEXTJOIN(" vs ",,C3734:D3734),Calendar!G:G,Calendar!K:K),"")</f>
        <v/>
      </c>
      <c r="AJ3734" s="61" t="str">
        <f>IF(AND(K3734&lt;&gt;"Match of the Day",K3734&lt;&gt;"Match of the Day 2",K3734&lt;&gt;"Match of the Day Repeat"),"",1+MAX($AJ$10:AJ3733))</f>
        <v/>
      </c>
    </row>
    <row r="3735" spans="34:36" x14ac:dyDescent="0.35">
      <c r="AH3735" s="16" t="str">
        <f>IF(AND(B3735="Premier League",E3735="Live"),_xlfn.XLOOKUP(_xlfn.TEXTJOIN(" vs ",,C3735:D3735),Calendar!G:G,Calendar!B:B),IF(AND(B3735="Premier League",E3735="Highlights"),_xlfn.XLOOKUP(H3735,Calendar!O:O,Calendar!N:N,,-1),""))</f>
        <v/>
      </c>
      <c r="AI3735" s="61" t="str">
        <f>IF(AND(AH3735&lt;&gt;"",E3735="Live"),_xlfn.XLOOKUP(_xlfn.TEXTJOIN(" vs ",,C3735:D3735),Calendar!G:G,Calendar!K:K),"")</f>
        <v/>
      </c>
      <c r="AJ3735" s="61" t="str">
        <f>IF(AND(K3735&lt;&gt;"Match of the Day",K3735&lt;&gt;"Match of the Day 2",K3735&lt;&gt;"Match of the Day Repeat"),"",1+MAX($AJ$10:AJ3734))</f>
        <v/>
      </c>
    </row>
    <row r="3736" spans="34:36" x14ac:dyDescent="0.35">
      <c r="AH3736" s="16" t="str">
        <f>IF(AND(B3736="Premier League",E3736="Live"),_xlfn.XLOOKUP(_xlfn.TEXTJOIN(" vs ",,C3736:D3736),Calendar!G:G,Calendar!B:B),IF(AND(B3736="Premier League",E3736="Highlights"),_xlfn.XLOOKUP(H3736,Calendar!O:O,Calendar!N:N,,-1),""))</f>
        <v/>
      </c>
      <c r="AI3736" s="61" t="str">
        <f>IF(AND(AH3736&lt;&gt;"",E3736="Live"),_xlfn.XLOOKUP(_xlfn.TEXTJOIN(" vs ",,C3736:D3736),Calendar!G:G,Calendar!K:K),"")</f>
        <v/>
      </c>
      <c r="AJ3736" s="61" t="str">
        <f>IF(AND(K3736&lt;&gt;"Match of the Day",K3736&lt;&gt;"Match of the Day 2",K3736&lt;&gt;"Match of the Day Repeat"),"",1+MAX($AJ$10:AJ3735))</f>
        <v/>
      </c>
    </row>
    <row r="3737" spans="34:36" x14ac:dyDescent="0.35">
      <c r="AH3737" s="16" t="str">
        <f>IF(AND(B3737="Premier League",E3737="Live"),_xlfn.XLOOKUP(_xlfn.TEXTJOIN(" vs ",,C3737:D3737),Calendar!G:G,Calendar!B:B),IF(AND(B3737="Premier League",E3737="Highlights"),_xlfn.XLOOKUP(H3737,Calendar!O:O,Calendar!N:N,,-1),""))</f>
        <v/>
      </c>
      <c r="AI3737" s="61" t="str">
        <f>IF(AND(AH3737&lt;&gt;"",E3737="Live"),_xlfn.XLOOKUP(_xlfn.TEXTJOIN(" vs ",,C3737:D3737),Calendar!G:G,Calendar!K:K),"")</f>
        <v/>
      </c>
      <c r="AJ3737" s="61" t="str">
        <f>IF(AND(K3737&lt;&gt;"Match of the Day",K3737&lt;&gt;"Match of the Day 2",K3737&lt;&gt;"Match of the Day Repeat"),"",1+MAX($AJ$10:AJ3736))</f>
        <v/>
      </c>
    </row>
    <row r="3738" spans="34:36" x14ac:dyDescent="0.35">
      <c r="AH3738" s="16" t="str">
        <f>IF(AND(B3738="Premier League",E3738="Live"),_xlfn.XLOOKUP(_xlfn.TEXTJOIN(" vs ",,C3738:D3738),Calendar!G:G,Calendar!B:B),IF(AND(B3738="Premier League",E3738="Highlights"),_xlfn.XLOOKUP(H3738,Calendar!O:O,Calendar!N:N,,-1),""))</f>
        <v/>
      </c>
      <c r="AI3738" s="61" t="str">
        <f>IF(AND(AH3738&lt;&gt;"",E3738="Live"),_xlfn.XLOOKUP(_xlfn.TEXTJOIN(" vs ",,C3738:D3738),Calendar!G:G,Calendar!K:K),"")</f>
        <v/>
      </c>
      <c r="AJ3738" s="61" t="str">
        <f>IF(AND(K3738&lt;&gt;"Match of the Day",K3738&lt;&gt;"Match of the Day 2",K3738&lt;&gt;"Match of the Day Repeat"),"",1+MAX($AJ$10:AJ3737))</f>
        <v/>
      </c>
    </row>
    <row r="3739" spans="34:36" x14ac:dyDescent="0.35">
      <c r="AH3739" s="16" t="str">
        <f>IF(AND(B3739="Premier League",E3739="Live"),_xlfn.XLOOKUP(_xlfn.TEXTJOIN(" vs ",,C3739:D3739),Calendar!G:G,Calendar!B:B),IF(AND(B3739="Premier League",E3739="Highlights"),_xlfn.XLOOKUP(H3739,Calendar!O:O,Calendar!N:N,,-1),""))</f>
        <v/>
      </c>
      <c r="AI3739" s="61" t="str">
        <f>IF(AND(AH3739&lt;&gt;"",E3739="Live"),_xlfn.XLOOKUP(_xlfn.TEXTJOIN(" vs ",,C3739:D3739),Calendar!G:G,Calendar!K:K),"")</f>
        <v/>
      </c>
      <c r="AJ3739" s="61" t="str">
        <f>IF(AND(K3739&lt;&gt;"Match of the Day",K3739&lt;&gt;"Match of the Day 2",K3739&lt;&gt;"Match of the Day Repeat"),"",1+MAX($AJ$10:AJ3738))</f>
        <v/>
      </c>
    </row>
    <row r="3740" spans="34:36" x14ac:dyDescent="0.35">
      <c r="AH3740" s="16" t="str">
        <f>IF(AND(B3740="Premier League",E3740="Live"),_xlfn.XLOOKUP(_xlfn.TEXTJOIN(" vs ",,C3740:D3740),Calendar!G:G,Calendar!B:B),IF(AND(B3740="Premier League",E3740="Highlights"),_xlfn.XLOOKUP(H3740,Calendar!O:O,Calendar!N:N,,-1),""))</f>
        <v/>
      </c>
      <c r="AI3740" s="61" t="str">
        <f>IF(AND(AH3740&lt;&gt;"",E3740="Live"),_xlfn.XLOOKUP(_xlfn.TEXTJOIN(" vs ",,C3740:D3740),Calendar!G:G,Calendar!K:K),"")</f>
        <v/>
      </c>
      <c r="AJ3740" s="61" t="str">
        <f>IF(AND(K3740&lt;&gt;"Match of the Day",K3740&lt;&gt;"Match of the Day 2",K3740&lt;&gt;"Match of the Day Repeat"),"",1+MAX($AJ$10:AJ3739))</f>
        <v/>
      </c>
    </row>
    <row r="3741" spans="34:36" x14ac:dyDescent="0.35">
      <c r="AH3741" s="16" t="str">
        <f>IF(AND(B3741="Premier League",E3741="Live"),_xlfn.XLOOKUP(_xlfn.TEXTJOIN(" vs ",,C3741:D3741),Calendar!G:G,Calendar!B:B),IF(AND(B3741="Premier League",E3741="Highlights"),_xlfn.XLOOKUP(H3741,Calendar!O:O,Calendar!N:N,,-1),""))</f>
        <v/>
      </c>
      <c r="AI3741" s="61" t="str">
        <f>IF(AND(AH3741&lt;&gt;"",E3741="Live"),_xlfn.XLOOKUP(_xlfn.TEXTJOIN(" vs ",,C3741:D3741),Calendar!G:G,Calendar!K:K),"")</f>
        <v/>
      </c>
      <c r="AJ3741" s="61" t="str">
        <f>IF(AND(K3741&lt;&gt;"Match of the Day",K3741&lt;&gt;"Match of the Day 2",K3741&lt;&gt;"Match of the Day Repeat"),"",1+MAX($AJ$10:AJ3740))</f>
        <v/>
      </c>
    </row>
    <row r="3742" spans="34:36" x14ac:dyDescent="0.35">
      <c r="AH3742" s="16" t="str">
        <f>IF(AND(B3742="Premier League",E3742="Live"),_xlfn.XLOOKUP(_xlfn.TEXTJOIN(" vs ",,C3742:D3742),Calendar!G:G,Calendar!B:B),IF(AND(B3742="Premier League",E3742="Highlights"),_xlfn.XLOOKUP(H3742,Calendar!O:O,Calendar!N:N,,-1),""))</f>
        <v/>
      </c>
      <c r="AI3742" s="61" t="str">
        <f>IF(AND(AH3742&lt;&gt;"",E3742="Live"),_xlfn.XLOOKUP(_xlfn.TEXTJOIN(" vs ",,C3742:D3742),Calendar!G:G,Calendar!K:K),"")</f>
        <v/>
      </c>
      <c r="AJ3742" s="61" t="str">
        <f>IF(AND(K3742&lt;&gt;"Match of the Day",K3742&lt;&gt;"Match of the Day 2",K3742&lt;&gt;"Match of the Day Repeat"),"",1+MAX($AJ$10:AJ3741))</f>
        <v/>
      </c>
    </row>
    <row r="3743" spans="34:36" x14ac:dyDescent="0.35">
      <c r="AH3743" s="16" t="str">
        <f>IF(AND(B3743="Premier League",E3743="Live"),_xlfn.XLOOKUP(_xlfn.TEXTJOIN(" vs ",,C3743:D3743),Calendar!G:G,Calendar!B:B),IF(AND(B3743="Premier League",E3743="Highlights"),_xlfn.XLOOKUP(H3743,Calendar!O:O,Calendar!N:N,,-1),""))</f>
        <v/>
      </c>
      <c r="AI3743" s="61" t="str">
        <f>IF(AND(AH3743&lt;&gt;"",E3743="Live"),_xlfn.XLOOKUP(_xlfn.TEXTJOIN(" vs ",,C3743:D3743),Calendar!G:G,Calendar!K:K),"")</f>
        <v/>
      </c>
      <c r="AJ3743" s="61" t="str">
        <f>IF(AND(K3743&lt;&gt;"Match of the Day",K3743&lt;&gt;"Match of the Day 2",K3743&lt;&gt;"Match of the Day Repeat"),"",1+MAX($AJ$10:AJ3742))</f>
        <v/>
      </c>
    </row>
    <row r="3744" spans="34:36" x14ac:dyDescent="0.35">
      <c r="AH3744" s="16" t="str">
        <f>IF(AND(B3744="Premier League",E3744="Live"),_xlfn.XLOOKUP(_xlfn.TEXTJOIN(" vs ",,C3744:D3744),Calendar!G:G,Calendar!B:B),IF(AND(B3744="Premier League",E3744="Highlights"),_xlfn.XLOOKUP(H3744,Calendar!O:O,Calendar!N:N,,-1),""))</f>
        <v/>
      </c>
      <c r="AI3744" s="61" t="str">
        <f>IF(AND(AH3744&lt;&gt;"",E3744="Live"),_xlfn.XLOOKUP(_xlfn.TEXTJOIN(" vs ",,C3744:D3744),Calendar!G:G,Calendar!K:K),"")</f>
        <v/>
      </c>
      <c r="AJ3744" s="61" t="str">
        <f>IF(AND(K3744&lt;&gt;"Match of the Day",K3744&lt;&gt;"Match of the Day 2",K3744&lt;&gt;"Match of the Day Repeat"),"",1+MAX($AJ$10:AJ3743))</f>
        <v/>
      </c>
    </row>
    <row r="3745" spans="34:36" x14ac:dyDescent="0.35">
      <c r="AH3745" s="16" t="str">
        <f>IF(AND(B3745="Premier League",E3745="Live"),_xlfn.XLOOKUP(_xlfn.TEXTJOIN(" vs ",,C3745:D3745),Calendar!G:G,Calendar!B:B),IF(AND(B3745="Premier League",E3745="Highlights"),_xlfn.XLOOKUP(H3745,Calendar!O:O,Calendar!N:N,,-1),""))</f>
        <v/>
      </c>
      <c r="AI3745" s="61" t="str">
        <f>IF(AND(AH3745&lt;&gt;"",E3745="Live"),_xlfn.XLOOKUP(_xlfn.TEXTJOIN(" vs ",,C3745:D3745),Calendar!G:G,Calendar!K:K),"")</f>
        <v/>
      </c>
      <c r="AJ3745" s="61" t="str">
        <f>IF(AND(K3745&lt;&gt;"Match of the Day",K3745&lt;&gt;"Match of the Day 2",K3745&lt;&gt;"Match of the Day Repeat"),"",1+MAX($AJ$10:AJ3744))</f>
        <v/>
      </c>
    </row>
    <row r="3746" spans="34:36" x14ac:dyDescent="0.35">
      <c r="AH3746" s="16" t="str">
        <f>IF(AND(B3746="Premier League",E3746="Live"),_xlfn.XLOOKUP(_xlfn.TEXTJOIN(" vs ",,C3746:D3746),Calendar!G:G,Calendar!B:B),IF(AND(B3746="Premier League",E3746="Highlights"),_xlfn.XLOOKUP(H3746,Calendar!O:O,Calendar!N:N,,-1),""))</f>
        <v/>
      </c>
      <c r="AI3746" s="61" t="str">
        <f>IF(AND(AH3746&lt;&gt;"",E3746="Live"),_xlfn.XLOOKUP(_xlfn.TEXTJOIN(" vs ",,C3746:D3746),Calendar!G:G,Calendar!K:K),"")</f>
        <v/>
      </c>
      <c r="AJ3746" s="61" t="str">
        <f>IF(AND(K3746&lt;&gt;"Match of the Day",K3746&lt;&gt;"Match of the Day 2",K3746&lt;&gt;"Match of the Day Repeat"),"",1+MAX($AJ$10:AJ3745))</f>
        <v/>
      </c>
    </row>
    <row r="3747" spans="34:36" x14ac:dyDescent="0.35">
      <c r="AH3747" s="16" t="str">
        <f>IF(AND(B3747="Premier League",E3747="Live"),_xlfn.XLOOKUP(_xlfn.TEXTJOIN(" vs ",,C3747:D3747),Calendar!G:G,Calendar!B:B),IF(AND(B3747="Premier League",E3747="Highlights"),_xlfn.XLOOKUP(H3747,Calendar!O:O,Calendar!N:N,,-1),""))</f>
        <v/>
      </c>
      <c r="AI3747" s="61" t="str">
        <f>IF(AND(AH3747&lt;&gt;"",E3747="Live"),_xlfn.XLOOKUP(_xlfn.TEXTJOIN(" vs ",,C3747:D3747),Calendar!G:G,Calendar!K:K),"")</f>
        <v/>
      </c>
      <c r="AJ3747" s="61" t="str">
        <f>IF(AND(K3747&lt;&gt;"Match of the Day",K3747&lt;&gt;"Match of the Day 2",K3747&lt;&gt;"Match of the Day Repeat"),"",1+MAX($AJ$10:AJ3746))</f>
        <v/>
      </c>
    </row>
    <row r="3748" spans="34:36" x14ac:dyDescent="0.35">
      <c r="AH3748" s="16" t="str">
        <f>IF(AND(B3748="Premier League",E3748="Live"),_xlfn.XLOOKUP(_xlfn.TEXTJOIN(" vs ",,C3748:D3748),Calendar!G:G,Calendar!B:B),IF(AND(B3748="Premier League",E3748="Highlights"),_xlfn.XLOOKUP(H3748,Calendar!O:O,Calendar!N:N,,-1),""))</f>
        <v/>
      </c>
      <c r="AI3748" s="61" t="str">
        <f>IF(AND(AH3748&lt;&gt;"",E3748="Live"),_xlfn.XLOOKUP(_xlfn.TEXTJOIN(" vs ",,C3748:D3748),Calendar!G:G,Calendar!K:K),"")</f>
        <v/>
      </c>
      <c r="AJ3748" s="61" t="str">
        <f>IF(AND(K3748&lt;&gt;"Match of the Day",K3748&lt;&gt;"Match of the Day 2",K3748&lt;&gt;"Match of the Day Repeat"),"",1+MAX($AJ$10:AJ3747))</f>
        <v/>
      </c>
    </row>
    <row r="3749" spans="34:36" x14ac:dyDescent="0.35">
      <c r="AH3749" s="16" t="str">
        <f>IF(AND(B3749="Premier League",E3749="Live"),_xlfn.XLOOKUP(_xlfn.TEXTJOIN(" vs ",,C3749:D3749),Calendar!G:G,Calendar!B:B),IF(AND(B3749="Premier League",E3749="Highlights"),_xlfn.XLOOKUP(H3749,Calendar!O:O,Calendar!N:N,,-1),""))</f>
        <v/>
      </c>
      <c r="AI3749" s="61" t="str">
        <f>IF(AND(AH3749&lt;&gt;"",E3749="Live"),_xlfn.XLOOKUP(_xlfn.TEXTJOIN(" vs ",,C3749:D3749),Calendar!G:G,Calendar!K:K),"")</f>
        <v/>
      </c>
      <c r="AJ3749" s="61" t="str">
        <f>IF(AND(K3749&lt;&gt;"Match of the Day",K3749&lt;&gt;"Match of the Day 2",K3749&lt;&gt;"Match of the Day Repeat"),"",1+MAX($AJ$10:AJ3748))</f>
        <v/>
      </c>
    </row>
    <row r="3750" spans="34:36" x14ac:dyDescent="0.35">
      <c r="AH3750" s="16" t="str">
        <f>IF(AND(B3750="Premier League",E3750="Live"),_xlfn.XLOOKUP(_xlfn.TEXTJOIN(" vs ",,C3750:D3750),Calendar!G:G,Calendar!B:B),IF(AND(B3750="Premier League",E3750="Highlights"),_xlfn.XLOOKUP(H3750,Calendar!O:O,Calendar!N:N,,-1),""))</f>
        <v/>
      </c>
      <c r="AI3750" s="61" t="str">
        <f>IF(AND(AH3750&lt;&gt;"",E3750="Live"),_xlfn.XLOOKUP(_xlfn.TEXTJOIN(" vs ",,C3750:D3750),Calendar!G:G,Calendar!K:K),"")</f>
        <v/>
      </c>
      <c r="AJ3750" s="61" t="str">
        <f>IF(AND(K3750&lt;&gt;"Match of the Day",K3750&lt;&gt;"Match of the Day 2",K3750&lt;&gt;"Match of the Day Repeat"),"",1+MAX($AJ$10:AJ3749))</f>
        <v/>
      </c>
    </row>
    <row r="3751" spans="34:36" x14ac:dyDescent="0.35">
      <c r="AH3751" s="16" t="str">
        <f>IF(AND(B3751="Premier League",E3751="Live"),_xlfn.XLOOKUP(_xlfn.TEXTJOIN(" vs ",,C3751:D3751),Calendar!G:G,Calendar!B:B),IF(AND(B3751="Premier League",E3751="Highlights"),_xlfn.XLOOKUP(H3751,Calendar!O:O,Calendar!N:N,,-1),""))</f>
        <v/>
      </c>
      <c r="AI3751" s="61" t="str">
        <f>IF(AND(AH3751&lt;&gt;"",E3751="Live"),_xlfn.XLOOKUP(_xlfn.TEXTJOIN(" vs ",,C3751:D3751),Calendar!G:G,Calendar!K:K),"")</f>
        <v/>
      </c>
      <c r="AJ3751" s="61" t="str">
        <f>IF(AND(K3751&lt;&gt;"Match of the Day",K3751&lt;&gt;"Match of the Day 2",K3751&lt;&gt;"Match of the Day Repeat"),"",1+MAX($AJ$10:AJ3750))</f>
        <v/>
      </c>
    </row>
    <row r="3752" spans="34:36" x14ac:dyDescent="0.35">
      <c r="AH3752" s="16" t="str">
        <f>IF(AND(B3752="Premier League",E3752="Live"),_xlfn.XLOOKUP(_xlfn.TEXTJOIN(" vs ",,C3752:D3752),Calendar!G:G,Calendar!B:B),IF(AND(B3752="Premier League",E3752="Highlights"),_xlfn.XLOOKUP(H3752,Calendar!O:O,Calendar!N:N,,-1),""))</f>
        <v/>
      </c>
      <c r="AI3752" s="61" t="str">
        <f>IF(AND(AH3752&lt;&gt;"",E3752="Live"),_xlfn.XLOOKUP(_xlfn.TEXTJOIN(" vs ",,C3752:D3752),Calendar!G:G,Calendar!K:K),"")</f>
        <v/>
      </c>
      <c r="AJ3752" s="61" t="str">
        <f>IF(AND(K3752&lt;&gt;"Match of the Day",K3752&lt;&gt;"Match of the Day 2",K3752&lt;&gt;"Match of the Day Repeat"),"",1+MAX($AJ$10:AJ3751))</f>
        <v/>
      </c>
    </row>
    <row r="3753" spans="34:36" x14ac:dyDescent="0.35">
      <c r="AH3753" s="16" t="str">
        <f>IF(AND(B3753="Premier League",E3753="Live"),_xlfn.XLOOKUP(_xlfn.TEXTJOIN(" vs ",,C3753:D3753),Calendar!G:G,Calendar!B:B),IF(AND(B3753="Premier League",E3753="Highlights"),_xlfn.XLOOKUP(H3753,Calendar!O:O,Calendar!N:N,,-1),""))</f>
        <v/>
      </c>
      <c r="AI3753" s="61" t="str">
        <f>IF(AND(AH3753&lt;&gt;"",E3753="Live"),_xlfn.XLOOKUP(_xlfn.TEXTJOIN(" vs ",,C3753:D3753),Calendar!G:G,Calendar!K:K),"")</f>
        <v/>
      </c>
      <c r="AJ3753" s="61" t="str">
        <f>IF(AND(K3753&lt;&gt;"Match of the Day",K3753&lt;&gt;"Match of the Day 2",K3753&lt;&gt;"Match of the Day Repeat"),"",1+MAX($AJ$10:AJ3752))</f>
        <v/>
      </c>
    </row>
    <row r="3754" spans="34:36" x14ac:dyDescent="0.35">
      <c r="AH3754" s="16" t="str">
        <f>IF(AND(B3754="Premier League",E3754="Live"),_xlfn.XLOOKUP(_xlfn.TEXTJOIN(" vs ",,C3754:D3754),Calendar!G:G,Calendar!B:B),IF(AND(B3754="Premier League",E3754="Highlights"),_xlfn.XLOOKUP(H3754,Calendar!O:O,Calendar!N:N,,-1),""))</f>
        <v/>
      </c>
      <c r="AI3754" s="61" t="str">
        <f>IF(AND(AH3754&lt;&gt;"",E3754="Live"),_xlfn.XLOOKUP(_xlfn.TEXTJOIN(" vs ",,C3754:D3754),Calendar!G:G,Calendar!K:K),"")</f>
        <v/>
      </c>
      <c r="AJ3754" s="61" t="str">
        <f>IF(AND(K3754&lt;&gt;"Match of the Day",K3754&lt;&gt;"Match of the Day 2",K3754&lt;&gt;"Match of the Day Repeat"),"",1+MAX($AJ$10:AJ3753))</f>
        <v/>
      </c>
    </row>
    <row r="3755" spans="34:36" x14ac:dyDescent="0.35">
      <c r="AH3755" s="16" t="str">
        <f>IF(AND(B3755="Premier League",E3755="Live"),_xlfn.XLOOKUP(_xlfn.TEXTJOIN(" vs ",,C3755:D3755),Calendar!G:G,Calendar!B:B),IF(AND(B3755="Premier League",E3755="Highlights"),_xlfn.XLOOKUP(H3755,Calendar!O:O,Calendar!N:N,,-1),""))</f>
        <v/>
      </c>
      <c r="AI3755" s="61" t="str">
        <f>IF(AND(AH3755&lt;&gt;"",E3755="Live"),_xlfn.XLOOKUP(_xlfn.TEXTJOIN(" vs ",,C3755:D3755),Calendar!G:G,Calendar!K:K),"")</f>
        <v/>
      </c>
      <c r="AJ3755" s="61" t="str">
        <f>IF(AND(K3755&lt;&gt;"Match of the Day",K3755&lt;&gt;"Match of the Day 2",K3755&lt;&gt;"Match of the Day Repeat"),"",1+MAX($AJ$10:AJ3754))</f>
        <v/>
      </c>
    </row>
    <row r="3756" spans="34:36" x14ac:dyDescent="0.35">
      <c r="AH3756" s="16" t="str">
        <f>IF(AND(B3756="Premier League",E3756="Live"),_xlfn.XLOOKUP(_xlfn.TEXTJOIN(" vs ",,C3756:D3756),Calendar!G:G,Calendar!B:B),IF(AND(B3756="Premier League",E3756="Highlights"),_xlfn.XLOOKUP(H3756,Calendar!O:O,Calendar!N:N,,-1),""))</f>
        <v/>
      </c>
      <c r="AI3756" s="61" t="str">
        <f>IF(AND(AH3756&lt;&gt;"",E3756="Live"),_xlfn.XLOOKUP(_xlfn.TEXTJOIN(" vs ",,C3756:D3756),Calendar!G:G,Calendar!K:K),"")</f>
        <v/>
      </c>
      <c r="AJ3756" s="61" t="str">
        <f>IF(AND(K3756&lt;&gt;"Match of the Day",K3756&lt;&gt;"Match of the Day 2",K3756&lt;&gt;"Match of the Day Repeat"),"",1+MAX($AJ$10:AJ3755))</f>
        <v/>
      </c>
    </row>
    <row r="3757" spans="34:36" x14ac:dyDescent="0.35">
      <c r="AH3757" s="16" t="str">
        <f>IF(AND(B3757="Premier League",E3757="Live"),_xlfn.XLOOKUP(_xlfn.TEXTJOIN(" vs ",,C3757:D3757),Calendar!G:G,Calendar!B:B),IF(AND(B3757="Premier League",E3757="Highlights"),_xlfn.XLOOKUP(H3757,Calendar!O:O,Calendar!N:N,,-1),""))</f>
        <v/>
      </c>
      <c r="AI3757" s="61" t="str">
        <f>IF(AND(AH3757&lt;&gt;"",E3757="Live"),_xlfn.XLOOKUP(_xlfn.TEXTJOIN(" vs ",,C3757:D3757),Calendar!G:G,Calendar!K:K),"")</f>
        <v/>
      </c>
      <c r="AJ3757" s="61" t="str">
        <f>IF(AND(K3757&lt;&gt;"Match of the Day",K3757&lt;&gt;"Match of the Day 2",K3757&lt;&gt;"Match of the Day Repeat"),"",1+MAX($AJ$10:AJ3756))</f>
        <v/>
      </c>
    </row>
    <row r="3758" spans="34:36" x14ac:dyDescent="0.35">
      <c r="AH3758" s="16" t="str">
        <f>IF(AND(B3758="Premier League",E3758="Live"),_xlfn.XLOOKUP(_xlfn.TEXTJOIN(" vs ",,C3758:D3758),Calendar!G:G,Calendar!B:B),IF(AND(B3758="Premier League",E3758="Highlights"),_xlfn.XLOOKUP(H3758,Calendar!O:O,Calendar!N:N,,-1),""))</f>
        <v/>
      </c>
      <c r="AI3758" s="61" t="str">
        <f>IF(AND(AH3758&lt;&gt;"",E3758="Live"),_xlfn.XLOOKUP(_xlfn.TEXTJOIN(" vs ",,C3758:D3758),Calendar!G:G,Calendar!K:K),"")</f>
        <v/>
      </c>
      <c r="AJ3758" s="61" t="str">
        <f>IF(AND(K3758&lt;&gt;"Match of the Day",K3758&lt;&gt;"Match of the Day 2",K3758&lt;&gt;"Match of the Day Repeat"),"",1+MAX($AJ$10:AJ3757))</f>
        <v/>
      </c>
    </row>
    <row r="3759" spans="34:36" x14ac:dyDescent="0.35">
      <c r="AH3759" s="16" t="str">
        <f>IF(AND(B3759="Premier League",E3759="Live"),_xlfn.XLOOKUP(_xlfn.TEXTJOIN(" vs ",,C3759:D3759),Calendar!G:G,Calendar!B:B),IF(AND(B3759="Premier League",E3759="Highlights"),_xlfn.XLOOKUP(H3759,Calendar!O:O,Calendar!N:N,,-1),""))</f>
        <v/>
      </c>
      <c r="AI3759" s="61" t="str">
        <f>IF(AND(AH3759&lt;&gt;"",E3759="Live"),_xlfn.XLOOKUP(_xlfn.TEXTJOIN(" vs ",,C3759:D3759),Calendar!G:G,Calendar!K:K),"")</f>
        <v/>
      </c>
      <c r="AJ3759" s="61" t="str">
        <f>IF(AND(K3759&lt;&gt;"Match of the Day",K3759&lt;&gt;"Match of the Day 2",K3759&lt;&gt;"Match of the Day Repeat"),"",1+MAX($AJ$10:AJ3758))</f>
        <v/>
      </c>
    </row>
    <row r="3760" spans="34:36" x14ac:dyDescent="0.35">
      <c r="AH3760" s="16" t="str">
        <f>IF(AND(B3760="Premier League",E3760="Live"),_xlfn.XLOOKUP(_xlfn.TEXTJOIN(" vs ",,C3760:D3760),Calendar!G:G,Calendar!B:B),IF(AND(B3760="Premier League",E3760="Highlights"),_xlfn.XLOOKUP(H3760,Calendar!O:O,Calendar!N:N,,-1),""))</f>
        <v/>
      </c>
      <c r="AI3760" s="61" t="str">
        <f>IF(AND(AH3760&lt;&gt;"",E3760="Live"),_xlfn.XLOOKUP(_xlfn.TEXTJOIN(" vs ",,C3760:D3760),Calendar!G:G,Calendar!K:K),"")</f>
        <v/>
      </c>
      <c r="AJ3760" s="61" t="str">
        <f>IF(AND(K3760&lt;&gt;"Match of the Day",K3760&lt;&gt;"Match of the Day 2",K3760&lt;&gt;"Match of the Day Repeat"),"",1+MAX($AJ$10:AJ3759))</f>
        <v/>
      </c>
    </row>
    <row r="3761" spans="34:36" x14ac:dyDescent="0.35">
      <c r="AH3761" s="16" t="str">
        <f>IF(AND(B3761="Premier League",E3761="Live"),_xlfn.XLOOKUP(_xlfn.TEXTJOIN(" vs ",,C3761:D3761),Calendar!G:G,Calendar!B:B),IF(AND(B3761="Premier League",E3761="Highlights"),_xlfn.XLOOKUP(H3761,Calendar!O:O,Calendar!N:N,,-1),""))</f>
        <v/>
      </c>
      <c r="AI3761" s="61" t="str">
        <f>IF(AND(AH3761&lt;&gt;"",E3761="Live"),_xlfn.XLOOKUP(_xlfn.TEXTJOIN(" vs ",,C3761:D3761),Calendar!G:G,Calendar!K:K),"")</f>
        <v/>
      </c>
      <c r="AJ3761" s="61" t="str">
        <f>IF(AND(K3761&lt;&gt;"Match of the Day",K3761&lt;&gt;"Match of the Day 2",K3761&lt;&gt;"Match of the Day Repeat"),"",1+MAX($AJ$10:AJ3760))</f>
        <v/>
      </c>
    </row>
    <row r="3762" spans="34:36" x14ac:dyDescent="0.35">
      <c r="AH3762" s="16" t="str">
        <f>IF(AND(B3762="Premier League",E3762="Live"),_xlfn.XLOOKUP(_xlfn.TEXTJOIN(" vs ",,C3762:D3762),Calendar!G:G,Calendar!B:B),IF(AND(B3762="Premier League",E3762="Highlights"),_xlfn.XLOOKUP(H3762,Calendar!O:O,Calendar!N:N,,-1),""))</f>
        <v/>
      </c>
      <c r="AI3762" s="61" t="str">
        <f>IF(AND(AH3762&lt;&gt;"",E3762="Live"),_xlfn.XLOOKUP(_xlfn.TEXTJOIN(" vs ",,C3762:D3762),Calendar!G:G,Calendar!K:K),"")</f>
        <v/>
      </c>
      <c r="AJ3762" s="61" t="str">
        <f>IF(AND(K3762&lt;&gt;"Match of the Day",K3762&lt;&gt;"Match of the Day 2",K3762&lt;&gt;"Match of the Day Repeat"),"",1+MAX($AJ$10:AJ3761))</f>
        <v/>
      </c>
    </row>
    <row r="3763" spans="34:36" x14ac:dyDescent="0.35">
      <c r="AH3763" s="16" t="str">
        <f>IF(AND(B3763="Premier League",E3763="Live"),_xlfn.XLOOKUP(_xlfn.TEXTJOIN(" vs ",,C3763:D3763),Calendar!G:G,Calendar!B:B),IF(AND(B3763="Premier League",E3763="Highlights"),_xlfn.XLOOKUP(H3763,Calendar!O:O,Calendar!N:N,,-1),""))</f>
        <v/>
      </c>
      <c r="AI3763" s="61" t="str">
        <f>IF(AND(AH3763&lt;&gt;"",E3763="Live"),_xlfn.XLOOKUP(_xlfn.TEXTJOIN(" vs ",,C3763:D3763),Calendar!G:G,Calendar!K:K),"")</f>
        <v/>
      </c>
      <c r="AJ3763" s="61" t="str">
        <f>IF(AND(K3763&lt;&gt;"Match of the Day",K3763&lt;&gt;"Match of the Day 2",K3763&lt;&gt;"Match of the Day Repeat"),"",1+MAX($AJ$10:AJ3762))</f>
        <v/>
      </c>
    </row>
    <row r="3764" spans="34:36" x14ac:dyDescent="0.35">
      <c r="AH3764" s="16" t="str">
        <f>IF(AND(B3764="Premier League",E3764="Live"),_xlfn.XLOOKUP(_xlfn.TEXTJOIN(" vs ",,C3764:D3764),Calendar!G:G,Calendar!B:B),IF(AND(B3764="Premier League",E3764="Highlights"),_xlfn.XLOOKUP(H3764,Calendar!O:O,Calendar!N:N,,-1),""))</f>
        <v/>
      </c>
      <c r="AI3764" s="61" t="str">
        <f>IF(AND(AH3764&lt;&gt;"",E3764="Live"),_xlfn.XLOOKUP(_xlfn.TEXTJOIN(" vs ",,C3764:D3764),Calendar!G:G,Calendar!K:K),"")</f>
        <v/>
      </c>
      <c r="AJ3764" s="61" t="str">
        <f>IF(AND(K3764&lt;&gt;"Match of the Day",K3764&lt;&gt;"Match of the Day 2",K3764&lt;&gt;"Match of the Day Repeat"),"",1+MAX($AJ$10:AJ3763))</f>
        <v/>
      </c>
    </row>
    <row r="3765" spans="34:36" x14ac:dyDescent="0.35">
      <c r="AH3765" s="16" t="str">
        <f>IF(AND(B3765="Premier League",E3765="Live"),_xlfn.XLOOKUP(_xlfn.TEXTJOIN(" vs ",,C3765:D3765),Calendar!G:G,Calendar!B:B),IF(AND(B3765="Premier League",E3765="Highlights"),_xlfn.XLOOKUP(H3765,Calendar!O:O,Calendar!N:N,,-1),""))</f>
        <v/>
      </c>
      <c r="AI3765" s="61" t="str">
        <f>IF(AND(AH3765&lt;&gt;"",E3765="Live"),_xlfn.XLOOKUP(_xlfn.TEXTJOIN(" vs ",,C3765:D3765),Calendar!G:G,Calendar!K:K),"")</f>
        <v/>
      </c>
      <c r="AJ3765" s="61" t="str">
        <f>IF(AND(K3765&lt;&gt;"Match of the Day",K3765&lt;&gt;"Match of the Day 2",K3765&lt;&gt;"Match of the Day Repeat"),"",1+MAX($AJ$10:AJ3764))</f>
        <v/>
      </c>
    </row>
    <row r="3766" spans="34:36" x14ac:dyDescent="0.35">
      <c r="AH3766" s="16" t="str">
        <f>IF(AND(B3766="Premier League",E3766="Live"),_xlfn.XLOOKUP(_xlfn.TEXTJOIN(" vs ",,C3766:D3766),Calendar!G:G,Calendar!B:B),IF(AND(B3766="Premier League",E3766="Highlights"),_xlfn.XLOOKUP(H3766,Calendar!O:O,Calendar!N:N,,-1),""))</f>
        <v/>
      </c>
      <c r="AI3766" s="61" t="str">
        <f>IF(AND(AH3766&lt;&gt;"",E3766="Live"),_xlfn.XLOOKUP(_xlfn.TEXTJOIN(" vs ",,C3766:D3766),Calendar!G:G,Calendar!K:K),"")</f>
        <v/>
      </c>
      <c r="AJ3766" s="61" t="str">
        <f>IF(AND(K3766&lt;&gt;"Match of the Day",K3766&lt;&gt;"Match of the Day 2",K3766&lt;&gt;"Match of the Day Repeat"),"",1+MAX($AJ$10:AJ3765))</f>
        <v/>
      </c>
    </row>
    <row r="3767" spans="34:36" x14ac:dyDescent="0.35">
      <c r="AH3767" s="16" t="str">
        <f>IF(AND(B3767="Premier League",E3767="Live"),_xlfn.XLOOKUP(_xlfn.TEXTJOIN(" vs ",,C3767:D3767),Calendar!G:G,Calendar!B:B),IF(AND(B3767="Premier League",E3767="Highlights"),_xlfn.XLOOKUP(H3767,Calendar!O:O,Calendar!N:N,,-1),""))</f>
        <v/>
      </c>
      <c r="AI3767" s="61" t="str">
        <f>IF(AND(AH3767&lt;&gt;"",E3767="Live"),_xlfn.XLOOKUP(_xlfn.TEXTJOIN(" vs ",,C3767:D3767),Calendar!G:G,Calendar!K:K),"")</f>
        <v/>
      </c>
      <c r="AJ3767" s="61" t="str">
        <f>IF(AND(K3767&lt;&gt;"Match of the Day",K3767&lt;&gt;"Match of the Day 2",K3767&lt;&gt;"Match of the Day Repeat"),"",1+MAX($AJ$10:AJ3766))</f>
        <v/>
      </c>
    </row>
    <row r="3768" spans="34:36" x14ac:dyDescent="0.35">
      <c r="AH3768" s="16" t="str">
        <f>IF(AND(B3768="Premier League",E3768="Live"),_xlfn.XLOOKUP(_xlfn.TEXTJOIN(" vs ",,C3768:D3768),Calendar!G:G,Calendar!B:B),IF(AND(B3768="Premier League",E3768="Highlights"),_xlfn.XLOOKUP(H3768,Calendar!O:O,Calendar!N:N,,-1),""))</f>
        <v/>
      </c>
      <c r="AI3768" s="61" t="str">
        <f>IF(AND(AH3768&lt;&gt;"",E3768="Live"),_xlfn.XLOOKUP(_xlfn.TEXTJOIN(" vs ",,C3768:D3768),Calendar!G:G,Calendar!K:K),"")</f>
        <v/>
      </c>
      <c r="AJ3768" s="61" t="str">
        <f>IF(AND(K3768&lt;&gt;"Match of the Day",K3768&lt;&gt;"Match of the Day 2",K3768&lt;&gt;"Match of the Day Repeat"),"",1+MAX($AJ$10:AJ3767))</f>
        <v/>
      </c>
    </row>
    <row r="3769" spans="34:36" x14ac:dyDescent="0.35">
      <c r="AH3769" s="16" t="str">
        <f>IF(AND(B3769="Premier League",E3769="Live"),_xlfn.XLOOKUP(_xlfn.TEXTJOIN(" vs ",,C3769:D3769),Calendar!G:G,Calendar!B:B),IF(AND(B3769="Premier League",E3769="Highlights"),_xlfn.XLOOKUP(H3769,Calendar!O:O,Calendar!N:N,,-1),""))</f>
        <v/>
      </c>
      <c r="AI3769" s="61" t="str">
        <f>IF(AND(AH3769&lt;&gt;"",E3769="Live"),_xlfn.XLOOKUP(_xlfn.TEXTJOIN(" vs ",,C3769:D3769),Calendar!G:G,Calendar!K:K),"")</f>
        <v/>
      </c>
      <c r="AJ3769" s="61" t="str">
        <f>IF(AND(K3769&lt;&gt;"Match of the Day",K3769&lt;&gt;"Match of the Day 2",K3769&lt;&gt;"Match of the Day Repeat"),"",1+MAX($AJ$10:AJ3768))</f>
        <v/>
      </c>
    </row>
    <row r="3770" spans="34:36" x14ac:dyDescent="0.35">
      <c r="AH3770" s="16" t="str">
        <f>IF(AND(B3770="Premier League",E3770="Live"),_xlfn.XLOOKUP(_xlfn.TEXTJOIN(" vs ",,C3770:D3770),Calendar!G:G,Calendar!B:B),IF(AND(B3770="Premier League",E3770="Highlights"),_xlfn.XLOOKUP(H3770,Calendar!O:O,Calendar!N:N,,-1),""))</f>
        <v/>
      </c>
      <c r="AI3770" s="61" t="str">
        <f>IF(AND(AH3770&lt;&gt;"",E3770="Live"),_xlfn.XLOOKUP(_xlfn.TEXTJOIN(" vs ",,C3770:D3770),Calendar!G:G,Calendar!K:K),"")</f>
        <v/>
      </c>
      <c r="AJ3770" s="61" t="str">
        <f>IF(AND(K3770&lt;&gt;"Match of the Day",K3770&lt;&gt;"Match of the Day 2",K3770&lt;&gt;"Match of the Day Repeat"),"",1+MAX($AJ$10:AJ3769))</f>
        <v/>
      </c>
    </row>
    <row r="3771" spans="34:36" x14ac:dyDescent="0.35">
      <c r="AH3771" s="16" t="str">
        <f>IF(AND(B3771="Premier League",E3771="Live"),_xlfn.XLOOKUP(_xlfn.TEXTJOIN(" vs ",,C3771:D3771),Calendar!G:G,Calendar!B:B),IF(AND(B3771="Premier League",E3771="Highlights"),_xlfn.XLOOKUP(H3771,Calendar!O:O,Calendar!N:N,,-1),""))</f>
        <v/>
      </c>
      <c r="AI3771" s="61" t="str">
        <f>IF(AND(AH3771&lt;&gt;"",E3771="Live"),_xlfn.XLOOKUP(_xlfn.TEXTJOIN(" vs ",,C3771:D3771),Calendar!G:G,Calendar!K:K),"")</f>
        <v/>
      </c>
      <c r="AJ3771" s="61" t="str">
        <f>IF(AND(K3771&lt;&gt;"Match of the Day",K3771&lt;&gt;"Match of the Day 2",K3771&lt;&gt;"Match of the Day Repeat"),"",1+MAX($AJ$10:AJ3770))</f>
        <v/>
      </c>
    </row>
    <row r="3772" spans="34:36" x14ac:dyDescent="0.35">
      <c r="AH3772" s="16" t="str">
        <f>IF(AND(B3772="Premier League",E3772="Live"),_xlfn.XLOOKUP(_xlfn.TEXTJOIN(" vs ",,C3772:D3772),Calendar!G:G,Calendar!B:B),IF(AND(B3772="Premier League",E3772="Highlights"),_xlfn.XLOOKUP(H3772,Calendar!O:O,Calendar!N:N,,-1),""))</f>
        <v/>
      </c>
      <c r="AI3772" s="61" t="str">
        <f>IF(AND(AH3772&lt;&gt;"",E3772="Live"),_xlfn.XLOOKUP(_xlfn.TEXTJOIN(" vs ",,C3772:D3772),Calendar!G:G,Calendar!K:K),"")</f>
        <v/>
      </c>
      <c r="AJ3772" s="61" t="str">
        <f>IF(AND(K3772&lt;&gt;"Match of the Day",K3772&lt;&gt;"Match of the Day 2",K3772&lt;&gt;"Match of the Day Repeat"),"",1+MAX($AJ$10:AJ3771))</f>
        <v/>
      </c>
    </row>
    <row r="3773" spans="34:36" x14ac:dyDescent="0.35">
      <c r="AH3773" s="16" t="str">
        <f>IF(AND(B3773="Premier League",E3773="Live"),_xlfn.XLOOKUP(_xlfn.TEXTJOIN(" vs ",,C3773:D3773),Calendar!G:G,Calendar!B:B),IF(AND(B3773="Premier League",E3773="Highlights"),_xlfn.XLOOKUP(H3773,Calendar!O:O,Calendar!N:N,,-1),""))</f>
        <v/>
      </c>
      <c r="AI3773" s="61" t="str">
        <f>IF(AND(AH3773&lt;&gt;"",E3773="Live"),_xlfn.XLOOKUP(_xlfn.TEXTJOIN(" vs ",,C3773:D3773),Calendar!G:G,Calendar!K:K),"")</f>
        <v/>
      </c>
      <c r="AJ3773" s="61" t="str">
        <f>IF(AND(K3773&lt;&gt;"Match of the Day",K3773&lt;&gt;"Match of the Day 2",K3773&lt;&gt;"Match of the Day Repeat"),"",1+MAX($AJ$10:AJ3772))</f>
        <v/>
      </c>
    </row>
    <row r="3774" spans="34:36" x14ac:dyDescent="0.35">
      <c r="AH3774" s="16" t="str">
        <f>IF(AND(B3774="Premier League",E3774="Live"),_xlfn.XLOOKUP(_xlfn.TEXTJOIN(" vs ",,C3774:D3774),Calendar!G:G,Calendar!B:B),IF(AND(B3774="Premier League",E3774="Highlights"),_xlfn.XLOOKUP(H3774,Calendar!O:O,Calendar!N:N,,-1),""))</f>
        <v/>
      </c>
      <c r="AI3774" s="61" t="str">
        <f>IF(AND(AH3774&lt;&gt;"",E3774="Live"),_xlfn.XLOOKUP(_xlfn.TEXTJOIN(" vs ",,C3774:D3774),Calendar!G:G,Calendar!K:K),"")</f>
        <v/>
      </c>
      <c r="AJ3774" s="61" t="str">
        <f>IF(AND(K3774&lt;&gt;"Match of the Day",K3774&lt;&gt;"Match of the Day 2",K3774&lt;&gt;"Match of the Day Repeat"),"",1+MAX($AJ$10:AJ3773))</f>
        <v/>
      </c>
    </row>
    <row r="3775" spans="34:36" x14ac:dyDescent="0.35">
      <c r="AH3775" s="16" t="str">
        <f>IF(AND(B3775="Premier League",E3775="Live"),_xlfn.XLOOKUP(_xlfn.TEXTJOIN(" vs ",,C3775:D3775),Calendar!G:G,Calendar!B:B),IF(AND(B3775="Premier League",E3775="Highlights"),_xlfn.XLOOKUP(H3775,Calendar!O:O,Calendar!N:N,,-1),""))</f>
        <v/>
      </c>
      <c r="AI3775" s="61" t="str">
        <f>IF(AND(AH3775&lt;&gt;"",E3775="Live"),_xlfn.XLOOKUP(_xlfn.TEXTJOIN(" vs ",,C3775:D3775),Calendar!G:G,Calendar!K:K),"")</f>
        <v/>
      </c>
      <c r="AJ3775" s="61" t="str">
        <f>IF(AND(K3775&lt;&gt;"Match of the Day",K3775&lt;&gt;"Match of the Day 2",K3775&lt;&gt;"Match of the Day Repeat"),"",1+MAX($AJ$10:AJ3774))</f>
        <v/>
      </c>
    </row>
    <row r="3776" spans="34:36" x14ac:dyDescent="0.35">
      <c r="AH3776" s="16" t="str">
        <f>IF(AND(B3776="Premier League",E3776="Live"),_xlfn.XLOOKUP(_xlfn.TEXTJOIN(" vs ",,C3776:D3776),Calendar!G:G,Calendar!B:B),IF(AND(B3776="Premier League",E3776="Highlights"),_xlfn.XLOOKUP(H3776,Calendar!O:O,Calendar!N:N,,-1),""))</f>
        <v/>
      </c>
      <c r="AI3776" s="61" t="str">
        <f>IF(AND(AH3776&lt;&gt;"",E3776="Live"),_xlfn.XLOOKUP(_xlfn.TEXTJOIN(" vs ",,C3776:D3776),Calendar!G:G,Calendar!K:K),"")</f>
        <v/>
      </c>
      <c r="AJ3776" s="61" t="str">
        <f>IF(AND(K3776&lt;&gt;"Match of the Day",K3776&lt;&gt;"Match of the Day 2",K3776&lt;&gt;"Match of the Day Repeat"),"",1+MAX($AJ$10:AJ3775))</f>
        <v/>
      </c>
    </row>
    <row r="3777" spans="34:36" x14ac:dyDescent="0.35">
      <c r="AH3777" s="16" t="str">
        <f>IF(AND(B3777="Premier League",E3777="Live"),_xlfn.XLOOKUP(_xlfn.TEXTJOIN(" vs ",,C3777:D3777),Calendar!G:G,Calendar!B:B),IF(AND(B3777="Premier League",E3777="Highlights"),_xlfn.XLOOKUP(H3777,Calendar!O:O,Calendar!N:N,,-1),""))</f>
        <v/>
      </c>
      <c r="AI3777" s="61" t="str">
        <f>IF(AND(AH3777&lt;&gt;"",E3777="Live"),_xlfn.XLOOKUP(_xlfn.TEXTJOIN(" vs ",,C3777:D3777),Calendar!G:G,Calendar!K:K),"")</f>
        <v/>
      </c>
      <c r="AJ3777" s="61" t="str">
        <f>IF(AND(K3777&lt;&gt;"Match of the Day",K3777&lt;&gt;"Match of the Day 2",K3777&lt;&gt;"Match of the Day Repeat"),"",1+MAX($AJ$10:AJ3776))</f>
        <v/>
      </c>
    </row>
    <row r="3778" spans="34:36" x14ac:dyDescent="0.35">
      <c r="AH3778" s="16" t="str">
        <f>IF(AND(B3778="Premier League",E3778="Live"),_xlfn.XLOOKUP(_xlfn.TEXTJOIN(" vs ",,C3778:D3778),Calendar!G:G,Calendar!B:B),IF(AND(B3778="Premier League",E3778="Highlights"),_xlfn.XLOOKUP(H3778,Calendar!O:O,Calendar!N:N,,-1),""))</f>
        <v/>
      </c>
      <c r="AI3778" s="61" t="str">
        <f>IF(AND(AH3778&lt;&gt;"",E3778="Live"),_xlfn.XLOOKUP(_xlfn.TEXTJOIN(" vs ",,C3778:D3778),Calendar!G:G,Calendar!K:K),"")</f>
        <v/>
      </c>
      <c r="AJ3778" s="61" t="str">
        <f>IF(AND(K3778&lt;&gt;"Match of the Day",K3778&lt;&gt;"Match of the Day 2",K3778&lt;&gt;"Match of the Day Repeat"),"",1+MAX($AJ$10:AJ3777))</f>
        <v/>
      </c>
    </row>
    <row r="3779" spans="34:36" x14ac:dyDescent="0.35">
      <c r="AH3779" s="16" t="str">
        <f>IF(AND(B3779="Premier League",E3779="Live"),_xlfn.XLOOKUP(_xlfn.TEXTJOIN(" vs ",,C3779:D3779),Calendar!G:G,Calendar!B:B),IF(AND(B3779="Premier League",E3779="Highlights"),_xlfn.XLOOKUP(H3779,Calendar!O:O,Calendar!N:N,,-1),""))</f>
        <v/>
      </c>
      <c r="AI3779" s="61" t="str">
        <f>IF(AND(AH3779&lt;&gt;"",E3779="Live"),_xlfn.XLOOKUP(_xlfn.TEXTJOIN(" vs ",,C3779:D3779),Calendar!G:G,Calendar!K:K),"")</f>
        <v/>
      </c>
      <c r="AJ3779" s="61" t="str">
        <f>IF(AND(K3779&lt;&gt;"Match of the Day",K3779&lt;&gt;"Match of the Day 2",K3779&lt;&gt;"Match of the Day Repeat"),"",1+MAX($AJ$10:AJ3778))</f>
        <v/>
      </c>
    </row>
    <row r="3780" spans="34:36" x14ac:dyDescent="0.35">
      <c r="AH3780" s="16" t="str">
        <f>IF(AND(B3780="Premier League",E3780="Live"),_xlfn.XLOOKUP(_xlfn.TEXTJOIN(" vs ",,C3780:D3780),Calendar!G:G,Calendar!B:B),IF(AND(B3780="Premier League",E3780="Highlights"),_xlfn.XLOOKUP(H3780,Calendar!O:O,Calendar!N:N,,-1),""))</f>
        <v/>
      </c>
      <c r="AI3780" s="61" t="str">
        <f>IF(AND(AH3780&lt;&gt;"",E3780="Live"),_xlfn.XLOOKUP(_xlfn.TEXTJOIN(" vs ",,C3780:D3780),Calendar!G:G,Calendar!K:K),"")</f>
        <v/>
      </c>
      <c r="AJ3780" s="61" t="str">
        <f>IF(AND(K3780&lt;&gt;"Match of the Day",K3780&lt;&gt;"Match of the Day 2",K3780&lt;&gt;"Match of the Day Repeat"),"",1+MAX($AJ$10:AJ3779))</f>
        <v/>
      </c>
    </row>
    <row r="3781" spans="34:36" x14ac:dyDescent="0.35">
      <c r="AH3781" s="16" t="str">
        <f>IF(AND(B3781="Premier League",E3781="Live"),_xlfn.XLOOKUP(_xlfn.TEXTJOIN(" vs ",,C3781:D3781),Calendar!G:G,Calendar!B:B),IF(AND(B3781="Premier League",E3781="Highlights"),_xlfn.XLOOKUP(H3781,Calendar!O:O,Calendar!N:N,,-1),""))</f>
        <v/>
      </c>
      <c r="AI3781" s="61" t="str">
        <f>IF(AND(AH3781&lt;&gt;"",E3781="Live"),_xlfn.XLOOKUP(_xlfn.TEXTJOIN(" vs ",,C3781:D3781),Calendar!G:G,Calendar!K:K),"")</f>
        <v/>
      </c>
      <c r="AJ3781" s="61" t="str">
        <f>IF(AND(K3781&lt;&gt;"Match of the Day",K3781&lt;&gt;"Match of the Day 2",K3781&lt;&gt;"Match of the Day Repeat"),"",1+MAX($AJ$10:AJ3780))</f>
        <v/>
      </c>
    </row>
    <row r="3782" spans="34:36" x14ac:dyDescent="0.35">
      <c r="AH3782" s="16" t="str">
        <f>IF(AND(B3782="Premier League",E3782="Live"),_xlfn.XLOOKUP(_xlfn.TEXTJOIN(" vs ",,C3782:D3782),Calendar!G:G,Calendar!B:B),IF(AND(B3782="Premier League",E3782="Highlights"),_xlfn.XLOOKUP(H3782,Calendar!O:O,Calendar!N:N,,-1),""))</f>
        <v/>
      </c>
      <c r="AI3782" s="61" t="str">
        <f>IF(AND(AH3782&lt;&gt;"",E3782="Live"),_xlfn.XLOOKUP(_xlfn.TEXTJOIN(" vs ",,C3782:D3782),Calendar!G:G,Calendar!K:K),"")</f>
        <v/>
      </c>
      <c r="AJ3782" s="61" t="str">
        <f>IF(AND(K3782&lt;&gt;"Match of the Day",K3782&lt;&gt;"Match of the Day 2",K3782&lt;&gt;"Match of the Day Repeat"),"",1+MAX($AJ$10:AJ3781))</f>
        <v/>
      </c>
    </row>
    <row r="3783" spans="34:36" x14ac:dyDescent="0.35">
      <c r="AH3783" s="16" t="str">
        <f>IF(AND(B3783="Premier League",E3783="Live"),_xlfn.XLOOKUP(_xlfn.TEXTJOIN(" vs ",,C3783:D3783),Calendar!G:G,Calendar!B:B),IF(AND(B3783="Premier League",E3783="Highlights"),_xlfn.XLOOKUP(H3783,Calendar!O:O,Calendar!N:N,,-1),""))</f>
        <v/>
      </c>
      <c r="AI3783" s="61" t="str">
        <f>IF(AND(AH3783&lt;&gt;"",E3783="Live"),_xlfn.XLOOKUP(_xlfn.TEXTJOIN(" vs ",,C3783:D3783),Calendar!G:G,Calendar!K:K),"")</f>
        <v/>
      </c>
      <c r="AJ3783" s="61" t="str">
        <f>IF(AND(K3783&lt;&gt;"Match of the Day",K3783&lt;&gt;"Match of the Day 2",K3783&lt;&gt;"Match of the Day Repeat"),"",1+MAX($AJ$10:AJ3782))</f>
        <v/>
      </c>
    </row>
    <row r="3784" spans="34:36" x14ac:dyDescent="0.35">
      <c r="AH3784" s="16" t="str">
        <f>IF(AND(B3784="Premier League",E3784="Live"),_xlfn.XLOOKUP(_xlfn.TEXTJOIN(" vs ",,C3784:D3784),Calendar!G:G,Calendar!B:B),IF(AND(B3784="Premier League",E3784="Highlights"),_xlfn.XLOOKUP(H3784,Calendar!O:O,Calendar!N:N,,-1),""))</f>
        <v/>
      </c>
      <c r="AI3784" s="61" t="str">
        <f>IF(AND(AH3784&lt;&gt;"",E3784="Live"),_xlfn.XLOOKUP(_xlfn.TEXTJOIN(" vs ",,C3784:D3784),Calendar!G:G,Calendar!K:K),"")</f>
        <v/>
      </c>
      <c r="AJ3784" s="61" t="str">
        <f>IF(AND(K3784&lt;&gt;"Match of the Day",K3784&lt;&gt;"Match of the Day 2",K3784&lt;&gt;"Match of the Day Repeat"),"",1+MAX($AJ$10:AJ3783))</f>
        <v/>
      </c>
    </row>
    <row r="3785" spans="34:36" x14ac:dyDescent="0.35">
      <c r="AH3785" s="16" t="str">
        <f>IF(AND(B3785="Premier League",E3785="Live"),_xlfn.XLOOKUP(_xlfn.TEXTJOIN(" vs ",,C3785:D3785),Calendar!G:G,Calendar!B:B),IF(AND(B3785="Premier League",E3785="Highlights"),_xlfn.XLOOKUP(H3785,Calendar!O:O,Calendar!N:N,,-1),""))</f>
        <v/>
      </c>
      <c r="AI3785" s="61" t="str">
        <f>IF(AND(AH3785&lt;&gt;"",E3785="Live"),_xlfn.XLOOKUP(_xlfn.TEXTJOIN(" vs ",,C3785:D3785),Calendar!G:G,Calendar!K:K),"")</f>
        <v/>
      </c>
      <c r="AJ3785" s="61" t="str">
        <f>IF(AND(K3785&lt;&gt;"Match of the Day",K3785&lt;&gt;"Match of the Day 2",K3785&lt;&gt;"Match of the Day Repeat"),"",1+MAX($AJ$10:AJ3784))</f>
        <v/>
      </c>
    </row>
    <row r="3786" spans="34:36" x14ac:dyDescent="0.35">
      <c r="AH3786" s="16" t="str">
        <f>IF(AND(B3786="Premier League",E3786="Live"),_xlfn.XLOOKUP(_xlfn.TEXTJOIN(" vs ",,C3786:D3786),Calendar!G:G,Calendar!B:B),IF(AND(B3786="Premier League",E3786="Highlights"),_xlfn.XLOOKUP(H3786,Calendar!O:O,Calendar!N:N,,-1),""))</f>
        <v/>
      </c>
      <c r="AI3786" s="61" t="str">
        <f>IF(AND(AH3786&lt;&gt;"",E3786="Live"),_xlfn.XLOOKUP(_xlfn.TEXTJOIN(" vs ",,C3786:D3786),Calendar!G:G,Calendar!K:K),"")</f>
        <v/>
      </c>
      <c r="AJ3786" s="61" t="str">
        <f>IF(AND(K3786&lt;&gt;"Match of the Day",K3786&lt;&gt;"Match of the Day 2",K3786&lt;&gt;"Match of the Day Repeat"),"",1+MAX($AJ$10:AJ3785))</f>
        <v/>
      </c>
    </row>
    <row r="3787" spans="34:36" x14ac:dyDescent="0.35">
      <c r="AH3787" s="16" t="str">
        <f>IF(AND(B3787="Premier League",E3787="Live"),_xlfn.XLOOKUP(_xlfn.TEXTJOIN(" vs ",,C3787:D3787),Calendar!G:G,Calendar!B:B),IF(AND(B3787="Premier League",E3787="Highlights"),_xlfn.XLOOKUP(H3787,Calendar!O:O,Calendar!N:N,,-1),""))</f>
        <v/>
      </c>
      <c r="AI3787" s="61" t="str">
        <f>IF(AND(AH3787&lt;&gt;"",E3787="Live"),_xlfn.XLOOKUP(_xlfn.TEXTJOIN(" vs ",,C3787:D3787),Calendar!G:G,Calendar!K:K),"")</f>
        <v/>
      </c>
      <c r="AJ3787" s="61" t="str">
        <f>IF(AND(K3787&lt;&gt;"Match of the Day",K3787&lt;&gt;"Match of the Day 2",K3787&lt;&gt;"Match of the Day Repeat"),"",1+MAX($AJ$10:AJ3786))</f>
        <v/>
      </c>
    </row>
    <row r="3788" spans="34:36" x14ac:dyDescent="0.35">
      <c r="AH3788" s="16" t="str">
        <f>IF(AND(B3788="Premier League",E3788="Live"),_xlfn.XLOOKUP(_xlfn.TEXTJOIN(" vs ",,C3788:D3788),Calendar!G:G,Calendar!B:B),IF(AND(B3788="Premier League",E3788="Highlights"),_xlfn.XLOOKUP(H3788,Calendar!O:O,Calendar!N:N,,-1),""))</f>
        <v/>
      </c>
      <c r="AI3788" s="61" t="str">
        <f>IF(AND(AH3788&lt;&gt;"",E3788="Live"),_xlfn.XLOOKUP(_xlfn.TEXTJOIN(" vs ",,C3788:D3788),Calendar!G:G,Calendar!K:K),"")</f>
        <v/>
      </c>
      <c r="AJ3788" s="61" t="str">
        <f>IF(AND(K3788&lt;&gt;"Match of the Day",K3788&lt;&gt;"Match of the Day 2",K3788&lt;&gt;"Match of the Day Repeat"),"",1+MAX($AJ$10:AJ3787))</f>
        <v/>
      </c>
    </row>
    <row r="3789" spans="34:36" x14ac:dyDescent="0.35">
      <c r="AH3789" s="16" t="str">
        <f>IF(AND(B3789="Premier League",E3789="Live"),_xlfn.XLOOKUP(_xlfn.TEXTJOIN(" vs ",,C3789:D3789),Calendar!G:G,Calendar!B:B),IF(AND(B3789="Premier League",E3789="Highlights"),_xlfn.XLOOKUP(H3789,Calendar!O:O,Calendar!N:N,,-1),""))</f>
        <v/>
      </c>
      <c r="AI3789" s="61" t="str">
        <f>IF(AND(AH3789&lt;&gt;"",E3789="Live"),_xlfn.XLOOKUP(_xlfn.TEXTJOIN(" vs ",,C3789:D3789),Calendar!G:G,Calendar!K:K),"")</f>
        <v/>
      </c>
      <c r="AJ3789" s="61" t="str">
        <f>IF(AND(K3789&lt;&gt;"Match of the Day",K3789&lt;&gt;"Match of the Day 2",K3789&lt;&gt;"Match of the Day Repeat"),"",1+MAX($AJ$10:AJ3788))</f>
        <v/>
      </c>
    </row>
    <row r="3790" spans="34:36" x14ac:dyDescent="0.35">
      <c r="AH3790" s="16" t="str">
        <f>IF(AND(B3790="Premier League",E3790="Live"),_xlfn.XLOOKUP(_xlfn.TEXTJOIN(" vs ",,C3790:D3790),Calendar!G:G,Calendar!B:B),IF(AND(B3790="Premier League",E3790="Highlights"),_xlfn.XLOOKUP(H3790,Calendar!O:O,Calendar!N:N,,-1),""))</f>
        <v/>
      </c>
      <c r="AI3790" s="61" t="str">
        <f>IF(AND(AH3790&lt;&gt;"",E3790="Live"),_xlfn.XLOOKUP(_xlfn.TEXTJOIN(" vs ",,C3790:D3790),Calendar!G:G,Calendar!K:K),"")</f>
        <v/>
      </c>
      <c r="AJ3790" s="61" t="str">
        <f>IF(AND(K3790&lt;&gt;"Match of the Day",K3790&lt;&gt;"Match of the Day 2",K3790&lt;&gt;"Match of the Day Repeat"),"",1+MAX($AJ$10:AJ3789))</f>
        <v/>
      </c>
    </row>
    <row r="3791" spans="34:36" x14ac:dyDescent="0.35">
      <c r="AH3791" s="16" t="str">
        <f>IF(AND(B3791="Premier League",E3791="Live"),_xlfn.XLOOKUP(_xlfn.TEXTJOIN(" vs ",,C3791:D3791),Calendar!G:G,Calendar!B:B),IF(AND(B3791="Premier League",E3791="Highlights"),_xlfn.XLOOKUP(H3791,Calendar!O:O,Calendar!N:N,,-1),""))</f>
        <v/>
      </c>
      <c r="AI3791" s="61" t="str">
        <f>IF(AND(AH3791&lt;&gt;"",E3791="Live"),_xlfn.XLOOKUP(_xlfn.TEXTJOIN(" vs ",,C3791:D3791),Calendar!G:G,Calendar!K:K),"")</f>
        <v/>
      </c>
      <c r="AJ3791" s="61" t="str">
        <f>IF(AND(K3791&lt;&gt;"Match of the Day",K3791&lt;&gt;"Match of the Day 2",K3791&lt;&gt;"Match of the Day Repeat"),"",1+MAX($AJ$10:AJ3790))</f>
        <v/>
      </c>
    </row>
    <row r="3792" spans="34:36" x14ac:dyDescent="0.35">
      <c r="AH3792" s="16" t="str">
        <f>IF(AND(B3792="Premier League",E3792="Live"),_xlfn.XLOOKUP(_xlfn.TEXTJOIN(" vs ",,C3792:D3792),Calendar!G:G,Calendar!B:B),IF(AND(B3792="Premier League",E3792="Highlights"),_xlfn.XLOOKUP(H3792,Calendar!O:O,Calendar!N:N,,-1),""))</f>
        <v/>
      </c>
      <c r="AI3792" s="61" t="str">
        <f>IF(AND(AH3792&lt;&gt;"",E3792="Live"),_xlfn.XLOOKUP(_xlfn.TEXTJOIN(" vs ",,C3792:D3792),Calendar!G:G,Calendar!K:K),"")</f>
        <v/>
      </c>
      <c r="AJ3792" s="61" t="str">
        <f>IF(AND(K3792&lt;&gt;"Match of the Day",K3792&lt;&gt;"Match of the Day 2",K3792&lt;&gt;"Match of the Day Repeat"),"",1+MAX($AJ$10:AJ3791))</f>
        <v/>
      </c>
    </row>
    <row r="3793" spans="34:36" x14ac:dyDescent="0.35">
      <c r="AH3793" s="16" t="str">
        <f>IF(AND(B3793="Premier League",E3793="Live"),_xlfn.XLOOKUP(_xlfn.TEXTJOIN(" vs ",,C3793:D3793),Calendar!G:G,Calendar!B:B),IF(AND(B3793="Premier League",E3793="Highlights"),_xlfn.XLOOKUP(H3793,Calendar!O:O,Calendar!N:N,,-1),""))</f>
        <v/>
      </c>
      <c r="AI3793" s="61" t="str">
        <f>IF(AND(AH3793&lt;&gt;"",E3793="Live"),_xlfn.XLOOKUP(_xlfn.TEXTJOIN(" vs ",,C3793:D3793),Calendar!G:G,Calendar!K:K),"")</f>
        <v/>
      </c>
      <c r="AJ3793" s="61" t="str">
        <f>IF(AND(K3793&lt;&gt;"Match of the Day",K3793&lt;&gt;"Match of the Day 2",K3793&lt;&gt;"Match of the Day Repeat"),"",1+MAX($AJ$10:AJ3792))</f>
        <v/>
      </c>
    </row>
    <row r="3794" spans="34:36" x14ac:dyDescent="0.35">
      <c r="AH3794" s="16" t="str">
        <f>IF(AND(B3794="Premier League",E3794="Live"),_xlfn.XLOOKUP(_xlfn.TEXTJOIN(" vs ",,C3794:D3794),Calendar!G:G,Calendar!B:B),IF(AND(B3794="Premier League",E3794="Highlights"),_xlfn.XLOOKUP(H3794,Calendar!O:O,Calendar!N:N,,-1),""))</f>
        <v/>
      </c>
      <c r="AI3794" s="61" t="str">
        <f>IF(AND(AH3794&lt;&gt;"",E3794="Live"),_xlfn.XLOOKUP(_xlfn.TEXTJOIN(" vs ",,C3794:D3794),Calendar!G:G,Calendar!K:K),"")</f>
        <v/>
      </c>
      <c r="AJ3794" s="61" t="str">
        <f>IF(AND(K3794&lt;&gt;"Match of the Day",K3794&lt;&gt;"Match of the Day 2",K3794&lt;&gt;"Match of the Day Repeat"),"",1+MAX($AJ$10:AJ3793))</f>
        <v/>
      </c>
    </row>
    <row r="3795" spans="34:36" x14ac:dyDescent="0.35">
      <c r="AH3795" s="16" t="str">
        <f>IF(AND(B3795="Premier League",E3795="Live"),_xlfn.XLOOKUP(_xlfn.TEXTJOIN(" vs ",,C3795:D3795),Calendar!G:G,Calendar!B:B),IF(AND(B3795="Premier League",E3795="Highlights"),_xlfn.XLOOKUP(H3795,Calendar!O:O,Calendar!N:N,,-1),""))</f>
        <v/>
      </c>
      <c r="AI3795" s="61" t="str">
        <f>IF(AND(AH3795&lt;&gt;"",E3795="Live"),_xlfn.XLOOKUP(_xlfn.TEXTJOIN(" vs ",,C3795:D3795),Calendar!G:G,Calendar!K:K),"")</f>
        <v/>
      </c>
      <c r="AJ3795" s="61" t="str">
        <f>IF(AND(K3795&lt;&gt;"Match of the Day",K3795&lt;&gt;"Match of the Day 2",K3795&lt;&gt;"Match of the Day Repeat"),"",1+MAX($AJ$10:AJ3794))</f>
        <v/>
      </c>
    </row>
    <row r="3796" spans="34:36" x14ac:dyDescent="0.35">
      <c r="AH3796" s="16" t="str">
        <f>IF(AND(B3796="Premier League",E3796="Live"),_xlfn.XLOOKUP(_xlfn.TEXTJOIN(" vs ",,C3796:D3796),Calendar!G:G,Calendar!B:B),IF(AND(B3796="Premier League",E3796="Highlights"),_xlfn.XLOOKUP(H3796,Calendar!O:O,Calendar!N:N,,-1),""))</f>
        <v/>
      </c>
      <c r="AI3796" s="61" t="str">
        <f>IF(AND(AH3796&lt;&gt;"",E3796="Live"),_xlfn.XLOOKUP(_xlfn.TEXTJOIN(" vs ",,C3796:D3796),Calendar!G:G,Calendar!K:K),"")</f>
        <v/>
      </c>
      <c r="AJ3796" s="61" t="str">
        <f>IF(AND(K3796&lt;&gt;"Match of the Day",K3796&lt;&gt;"Match of the Day 2",K3796&lt;&gt;"Match of the Day Repeat"),"",1+MAX($AJ$10:AJ3795))</f>
        <v/>
      </c>
    </row>
    <row r="3797" spans="34:36" x14ac:dyDescent="0.35">
      <c r="AH3797" s="16" t="str">
        <f>IF(AND(B3797="Premier League",E3797="Live"),_xlfn.XLOOKUP(_xlfn.TEXTJOIN(" vs ",,C3797:D3797),Calendar!G:G,Calendar!B:B),IF(AND(B3797="Premier League",E3797="Highlights"),_xlfn.XLOOKUP(H3797,Calendar!O:O,Calendar!N:N,,-1),""))</f>
        <v/>
      </c>
      <c r="AI3797" s="61" t="str">
        <f>IF(AND(AH3797&lt;&gt;"",E3797="Live"),_xlfn.XLOOKUP(_xlfn.TEXTJOIN(" vs ",,C3797:D3797),Calendar!G:G,Calendar!K:K),"")</f>
        <v/>
      </c>
      <c r="AJ3797" s="61" t="str">
        <f>IF(AND(K3797&lt;&gt;"Match of the Day",K3797&lt;&gt;"Match of the Day 2",K3797&lt;&gt;"Match of the Day Repeat"),"",1+MAX($AJ$10:AJ3796))</f>
        <v/>
      </c>
    </row>
    <row r="3798" spans="34:36" x14ac:dyDescent="0.35">
      <c r="AH3798" s="16" t="str">
        <f>IF(AND(B3798="Premier League",E3798="Live"),_xlfn.XLOOKUP(_xlfn.TEXTJOIN(" vs ",,C3798:D3798),Calendar!G:G,Calendar!B:B),IF(AND(B3798="Premier League",E3798="Highlights"),_xlfn.XLOOKUP(H3798,Calendar!O:O,Calendar!N:N,,-1),""))</f>
        <v/>
      </c>
      <c r="AI3798" s="61" t="str">
        <f>IF(AND(AH3798&lt;&gt;"",E3798="Live"),_xlfn.XLOOKUP(_xlfn.TEXTJOIN(" vs ",,C3798:D3798),Calendar!G:G,Calendar!K:K),"")</f>
        <v/>
      </c>
      <c r="AJ3798" s="61" t="str">
        <f>IF(AND(K3798&lt;&gt;"Match of the Day",K3798&lt;&gt;"Match of the Day 2",K3798&lt;&gt;"Match of the Day Repeat"),"",1+MAX($AJ$10:AJ3797))</f>
        <v/>
      </c>
    </row>
    <row r="3799" spans="34:36" x14ac:dyDescent="0.35">
      <c r="AH3799" s="16" t="str">
        <f>IF(AND(B3799="Premier League",E3799="Live"),_xlfn.XLOOKUP(_xlfn.TEXTJOIN(" vs ",,C3799:D3799),Calendar!G:G,Calendar!B:B),IF(AND(B3799="Premier League",E3799="Highlights"),_xlfn.XLOOKUP(H3799,Calendar!O:O,Calendar!N:N,,-1),""))</f>
        <v/>
      </c>
      <c r="AI3799" s="61" t="str">
        <f>IF(AND(AH3799&lt;&gt;"",E3799="Live"),_xlfn.XLOOKUP(_xlfn.TEXTJOIN(" vs ",,C3799:D3799),Calendar!G:G,Calendar!K:K),"")</f>
        <v/>
      </c>
      <c r="AJ3799" s="61" t="str">
        <f>IF(AND(K3799&lt;&gt;"Match of the Day",K3799&lt;&gt;"Match of the Day 2",K3799&lt;&gt;"Match of the Day Repeat"),"",1+MAX($AJ$10:AJ3798))</f>
        <v/>
      </c>
    </row>
    <row r="3800" spans="34:36" x14ac:dyDescent="0.35">
      <c r="AH3800" s="16" t="str">
        <f>IF(AND(B3800="Premier League",E3800="Live"),_xlfn.XLOOKUP(_xlfn.TEXTJOIN(" vs ",,C3800:D3800),Calendar!G:G,Calendar!B:B),IF(AND(B3800="Premier League",E3800="Highlights"),_xlfn.XLOOKUP(H3800,Calendar!O:O,Calendar!N:N,,-1),""))</f>
        <v/>
      </c>
      <c r="AI3800" s="61" t="str">
        <f>IF(AND(AH3800&lt;&gt;"",E3800="Live"),_xlfn.XLOOKUP(_xlfn.TEXTJOIN(" vs ",,C3800:D3800),Calendar!G:G,Calendar!K:K),"")</f>
        <v/>
      </c>
      <c r="AJ3800" s="61" t="str">
        <f>IF(AND(K3800&lt;&gt;"Match of the Day",K3800&lt;&gt;"Match of the Day 2",K3800&lt;&gt;"Match of the Day Repeat"),"",1+MAX($AJ$10:AJ3799))</f>
        <v/>
      </c>
    </row>
    <row r="3801" spans="34:36" x14ac:dyDescent="0.35">
      <c r="AH3801" s="16" t="str">
        <f>IF(AND(B3801="Premier League",E3801="Live"),_xlfn.XLOOKUP(_xlfn.TEXTJOIN(" vs ",,C3801:D3801),Calendar!G:G,Calendar!B:B),IF(AND(B3801="Premier League",E3801="Highlights"),_xlfn.XLOOKUP(H3801,Calendar!O:O,Calendar!N:N,,-1),""))</f>
        <v/>
      </c>
      <c r="AI3801" s="61" t="str">
        <f>IF(AND(AH3801&lt;&gt;"",E3801="Live"),_xlfn.XLOOKUP(_xlfn.TEXTJOIN(" vs ",,C3801:D3801),Calendar!G:G,Calendar!K:K),"")</f>
        <v/>
      </c>
      <c r="AJ3801" s="61" t="str">
        <f>IF(AND(K3801&lt;&gt;"Match of the Day",K3801&lt;&gt;"Match of the Day 2",K3801&lt;&gt;"Match of the Day Repeat"),"",1+MAX($AJ$10:AJ3800))</f>
        <v/>
      </c>
    </row>
    <row r="3802" spans="34:36" x14ac:dyDescent="0.35">
      <c r="AH3802" s="16" t="str">
        <f>IF(AND(B3802="Premier League",E3802="Live"),_xlfn.XLOOKUP(_xlfn.TEXTJOIN(" vs ",,C3802:D3802),Calendar!G:G,Calendar!B:B),IF(AND(B3802="Premier League",E3802="Highlights"),_xlfn.XLOOKUP(H3802,Calendar!O:O,Calendar!N:N,,-1),""))</f>
        <v/>
      </c>
      <c r="AI3802" s="61" t="str">
        <f>IF(AND(AH3802&lt;&gt;"",E3802="Live"),_xlfn.XLOOKUP(_xlfn.TEXTJOIN(" vs ",,C3802:D3802),Calendar!G:G,Calendar!K:K),"")</f>
        <v/>
      </c>
      <c r="AJ3802" s="61" t="str">
        <f>IF(AND(K3802&lt;&gt;"Match of the Day",K3802&lt;&gt;"Match of the Day 2",K3802&lt;&gt;"Match of the Day Repeat"),"",1+MAX($AJ$10:AJ3801))</f>
        <v/>
      </c>
    </row>
    <row r="3803" spans="34:36" x14ac:dyDescent="0.35">
      <c r="AH3803" s="16" t="str">
        <f>IF(AND(B3803="Premier League",E3803="Live"),_xlfn.XLOOKUP(_xlfn.TEXTJOIN(" vs ",,C3803:D3803),Calendar!G:G,Calendar!B:B),IF(AND(B3803="Premier League",E3803="Highlights"),_xlfn.XLOOKUP(H3803,Calendar!O:O,Calendar!N:N,,-1),""))</f>
        <v/>
      </c>
      <c r="AI3803" s="61" t="str">
        <f>IF(AND(AH3803&lt;&gt;"",E3803="Live"),_xlfn.XLOOKUP(_xlfn.TEXTJOIN(" vs ",,C3803:D3803),Calendar!G:G,Calendar!K:K),"")</f>
        <v/>
      </c>
      <c r="AJ3803" s="61" t="str">
        <f>IF(AND(K3803&lt;&gt;"Match of the Day",K3803&lt;&gt;"Match of the Day 2",K3803&lt;&gt;"Match of the Day Repeat"),"",1+MAX($AJ$10:AJ3802))</f>
        <v/>
      </c>
    </row>
    <row r="3804" spans="34:36" x14ac:dyDescent="0.35">
      <c r="AH3804" s="16" t="str">
        <f>IF(AND(B3804="Premier League",E3804="Live"),_xlfn.XLOOKUP(_xlfn.TEXTJOIN(" vs ",,C3804:D3804),Calendar!G:G,Calendar!B:B),IF(AND(B3804="Premier League",E3804="Highlights"),_xlfn.XLOOKUP(H3804,Calendar!O:O,Calendar!N:N,,-1),""))</f>
        <v/>
      </c>
      <c r="AI3804" s="61" t="str">
        <f>IF(AND(AH3804&lt;&gt;"",E3804="Live"),_xlfn.XLOOKUP(_xlfn.TEXTJOIN(" vs ",,C3804:D3804),Calendar!G:G,Calendar!K:K),"")</f>
        <v/>
      </c>
      <c r="AJ3804" s="61" t="str">
        <f>IF(AND(K3804&lt;&gt;"Match of the Day",K3804&lt;&gt;"Match of the Day 2",K3804&lt;&gt;"Match of the Day Repeat"),"",1+MAX($AJ$10:AJ3803))</f>
        <v/>
      </c>
    </row>
    <row r="3805" spans="34:36" x14ac:dyDescent="0.35">
      <c r="AH3805" s="16" t="str">
        <f>IF(AND(B3805="Premier League",E3805="Live"),_xlfn.XLOOKUP(_xlfn.TEXTJOIN(" vs ",,C3805:D3805),Calendar!G:G,Calendar!B:B),IF(AND(B3805="Premier League",E3805="Highlights"),_xlfn.XLOOKUP(H3805,Calendar!O:O,Calendar!N:N,,-1),""))</f>
        <v/>
      </c>
      <c r="AI3805" s="61" t="str">
        <f>IF(AND(AH3805&lt;&gt;"",E3805="Live"),_xlfn.XLOOKUP(_xlfn.TEXTJOIN(" vs ",,C3805:D3805),Calendar!G:G,Calendar!K:K),"")</f>
        <v/>
      </c>
      <c r="AJ3805" s="61" t="str">
        <f>IF(AND(K3805&lt;&gt;"Match of the Day",K3805&lt;&gt;"Match of the Day 2",K3805&lt;&gt;"Match of the Day Repeat"),"",1+MAX($AJ$10:AJ3804))</f>
        <v/>
      </c>
    </row>
    <row r="3806" spans="34:36" x14ac:dyDescent="0.35">
      <c r="AH3806" s="16" t="str">
        <f>IF(AND(B3806="Premier League",E3806="Live"),_xlfn.XLOOKUP(_xlfn.TEXTJOIN(" vs ",,C3806:D3806),Calendar!G:G,Calendar!B:B),IF(AND(B3806="Premier League",E3806="Highlights"),_xlfn.XLOOKUP(H3806,Calendar!O:O,Calendar!N:N,,-1),""))</f>
        <v/>
      </c>
      <c r="AI3806" s="61" t="str">
        <f>IF(AND(AH3806&lt;&gt;"",E3806="Live"),_xlfn.XLOOKUP(_xlfn.TEXTJOIN(" vs ",,C3806:D3806),Calendar!G:G,Calendar!K:K),"")</f>
        <v/>
      </c>
      <c r="AJ3806" s="61" t="str">
        <f>IF(AND(K3806&lt;&gt;"Match of the Day",K3806&lt;&gt;"Match of the Day 2",K3806&lt;&gt;"Match of the Day Repeat"),"",1+MAX($AJ$10:AJ3805))</f>
        <v/>
      </c>
    </row>
    <row r="3807" spans="34:36" x14ac:dyDescent="0.35">
      <c r="AH3807" s="16" t="str">
        <f>IF(AND(B3807="Premier League",E3807="Live"),_xlfn.XLOOKUP(_xlfn.TEXTJOIN(" vs ",,C3807:D3807),Calendar!G:G,Calendar!B:B),IF(AND(B3807="Premier League",E3807="Highlights"),_xlfn.XLOOKUP(H3807,Calendar!O:O,Calendar!N:N,,-1),""))</f>
        <v/>
      </c>
      <c r="AI3807" s="61" t="str">
        <f>IF(AND(AH3807&lt;&gt;"",E3807="Live"),_xlfn.XLOOKUP(_xlfn.TEXTJOIN(" vs ",,C3807:D3807),Calendar!G:G,Calendar!K:K),"")</f>
        <v/>
      </c>
      <c r="AJ3807" s="61" t="str">
        <f>IF(AND(K3807&lt;&gt;"Match of the Day",K3807&lt;&gt;"Match of the Day 2",K3807&lt;&gt;"Match of the Day Repeat"),"",1+MAX($AJ$10:AJ3806))</f>
        <v/>
      </c>
    </row>
    <row r="3808" spans="34:36" x14ac:dyDescent="0.35">
      <c r="AH3808" s="16" t="str">
        <f>IF(AND(B3808="Premier League",E3808="Live"),_xlfn.XLOOKUP(_xlfn.TEXTJOIN(" vs ",,C3808:D3808),Calendar!G:G,Calendar!B:B),IF(AND(B3808="Premier League",E3808="Highlights"),_xlfn.XLOOKUP(H3808,Calendar!O:O,Calendar!N:N,,-1),""))</f>
        <v/>
      </c>
      <c r="AI3808" s="61" t="str">
        <f>IF(AND(AH3808&lt;&gt;"",E3808="Live"),_xlfn.XLOOKUP(_xlfn.TEXTJOIN(" vs ",,C3808:D3808),Calendar!G:G,Calendar!K:K),"")</f>
        <v/>
      </c>
      <c r="AJ3808" s="61" t="str">
        <f>IF(AND(K3808&lt;&gt;"Match of the Day",K3808&lt;&gt;"Match of the Day 2",K3808&lt;&gt;"Match of the Day Repeat"),"",1+MAX($AJ$10:AJ3807))</f>
        <v/>
      </c>
    </row>
    <row r="3809" spans="34:36" x14ac:dyDescent="0.35">
      <c r="AH3809" s="16" t="str">
        <f>IF(AND(B3809="Premier League",E3809="Live"),_xlfn.XLOOKUP(_xlfn.TEXTJOIN(" vs ",,C3809:D3809),Calendar!G:G,Calendar!B:B),IF(AND(B3809="Premier League",E3809="Highlights"),_xlfn.XLOOKUP(H3809,Calendar!O:O,Calendar!N:N,,-1),""))</f>
        <v/>
      </c>
      <c r="AI3809" s="61" t="str">
        <f>IF(AND(AH3809&lt;&gt;"",E3809="Live"),_xlfn.XLOOKUP(_xlfn.TEXTJOIN(" vs ",,C3809:D3809),Calendar!G:G,Calendar!K:K),"")</f>
        <v/>
      </c>
      <c r="AJ3809" s="61" t="str">
        <f>IF(AND(K3809&lt;&gt;"Match of the Day",K3809&lt;&gt;"Match of the Day 2",K3809&lt;&gt;"Match of the Day Repeat"),"",1+MAX($AJ$10:AJ3808))</f>
        <v/>
      </c>
    </row>
    <row r="3810" spans="34:36" x14ac:dyDescent="0.35">
      <c r="AH3810" s="16" t="str">
        <f>IF(AND(B3810="Premier League",E3810="Live"),_xlfn.XLOOKUP(_xlfn.TEXTJOIN(" vs ",,C3810:D3810),Calendar!G:G,Calendar!B:B),IF(AND(B3810="Premier League",E3810="Highlights"),_xlfn.XLOOKUP(H3810,Calendar!O:O,Calendar!N:N,,-1),""))</f>
        <v/>
      </c>
      <c r="AI3810" s="61" t="str">
        <f>IF(AND(AH3810&lt;&gt;"",E3810="Live"),_xlfn.XLOOKUP(_xlfn.TEXTJOIN(" vs ",,C3810:D3810),Calendar!G:G,Calendar!K:K),"")</f>
        <v/>
      </c>
      <c r="AJ3810" s="61" t="str">
        <f>IF(AND(K3810&lt;&gt;"Match of the Day",K3810&lt;&gt;"Match of the Day 2",K3810&lt;&gt;"Match of the Day Repeat"),"",1+MAX($AJ$10:AJ3809))</f>
        <v/>
      </c>
    </row>
    <row r="3811" spans="34:36" x14ac:dyDescent="0.35">
      <c r="AH3811" s="16" t="str">
        <f>IF(AND(B3811="Premier League",E3811="Live"),_xlfn.XLOOKUP(_xlfn.TEXTJOIN(" vs ",,C3811:D3811),Calendar!G:G,Calendar!B:B),IF(AND(B3811="Premier League",E3811="Highlights"),_xlfn.XLOOKUP(H3811,Calendar!O:O,Calendar!N:N,,-1),""))</f>
        <v/>
      </c>
      <c r="AI3811" s="61" t="str">
        <f>IF(AND(AH3811&lt;&gt;"",E3811="Live"),_xlfn.XLOOKUP(_xlfn.TEXTJOIN(" vs ",,C3811:D3811),Calendar!G:G,Calendar!K:K),"")</f>
        <v/>
      </c>
      <c r="AJ3811" s="61" t="str">
        <f>IF(AND(K3811&lt;&gt;"Match of the Day",K3811&lt;&gt;"Match of the Day 2",K3811&lt;&gt;"Match of the Day Repeat"),"",1+MAX($AJ$10:AJ3810))</f>
        <v/>
      </c>
    </row>
    <row r="3812" spans="34:36" x14ac:dyDescent="0.35">
      <c r="AH3812" s="16" t="str">
        <f>IF(AND(B3812="Premier League",E3812="Live"),_xlfn.XLOOKUP(_xlfn.TEXTJOIN(" vs ",,C3812:D3812),Calendar!G:G,Calendar!B:B),IF(AND(B3812="Premier League",E3812="Highlights"),_xlfn.XLOOKUP(H3812,Calendar!O:O,Calendar!N:N,,-1),""))</f>
        <v/>
      </c>
      <c r="AI3812" s="61" t="str">
        <f>IF(AND(AH3812&lt;&gt;"",E3812="Live"),_xlfn.XLOOKUP(_xlfn.TEXTJOIN(" vs ",,C3812:D3812),Calendar!G:G,Calendar!K:K),"")</f>
        <v/>
      </c>
      <c r="AJ3812" s="61" t="str">
        <f>IF(AND(K3812&lt;&gt;"Match of the Day",K3812&lt;&gt;"Match of the Day 2",K3812&lt;&gt;"Match of the Day Repeat"),"",1+MAX($AJ$10:AJ3811))</f>
        <v/>
      </c>
    </row>
    <row r="3813" spans="34:36" x14ac:dyDescent="0.35">
      <c r="AH3813" s="16" t="str">
        <f>IF(AND(B3813="Premier League",E3813="Live"),_xlfn.XLOOKUP(_xlfn.TEXTJOIN(" vs ",,C3813:D3813),Calendar!G:G,Calendar!B:B),IF(AND(B3813="Premier League",E3813="Highlights"),_xlfn.XLOOKUP(H3813,Calendar!O:O,Calendar!N:N,,-1),""))</f>
        <v/>
      </c>
      <c r="AI3813" s="61" t="str">
        <f>IF(AND(AH3813&lt;&gt;"",E3813="Live"),_xlfn.XLOOKUP(_xlfn.TEXTJOIN(" vs ",,C3813:D3813),Calendar!G:G,Calendar!K:K),"")</f>
        <v/>
      </c>
      <c r="AJ3813" s="61" t="str">
        <f>IF(AND(K3813&lt;&gt;"Match of the Day",K3813&lt;&gt;"Match of the Day 2",K3813&lt;&gt;"Match of the Day Repeat"),"",1+MAX($AJ$10:AJ3812))</f>
        <v/>
      </c>
    </row>
    <row r="3814" spans="34:36" x14ac:dyDescent="0.35">
      <c r="AH3814" s="16" t="str">
        <f>IF(AND(B3814="Premier League",E3814="Live"),_xlfn.XLOOKUP(_xlfn.TEXTJOIN(" vs ",,C3814:D3814),Calendar!G:G,Calendar!B:B),IF(AND(B3814="Premier League",E3814="Highlights"),_xlfn.XLOOKUP(H3814,Calendar!O:O,Calendar!N:N,,-1),""))</f>
        <v/>
      </c>
      <c r="AI3814" s="61" t="str">
        <f>IF(AND(AH3814&lt;&gt;"",E3814="Live"),_xlfn.XLOOKUP(_xlfn.TEXTJOIN(" vs ",,C3814:D3814),Calendar!G:G,Calendar!K:K),"")</f>
        <v/>
      </c>
      <c r="AJ3814" s="61" t="str">
        <f>IF(AND(K3814&lt;&gt;"Match of the Day",K3814&lt;&gt;"Match of the Day 2",K3814&lt;&gt;"Match of the Day Repeat"),"",1+MAX($AJ$10:AJ3813))</f>
        <v/>
      </c>
    </row>
    <row r="3815" spans="34:36" x14ac:dyDescent="0.35">
      <c r="AH3815" s="16" t="str">
        <f>IF(AND(B3815="Premier League",E3815="Live"),_xlfn.XLOOKUP(_xlfn.TEXTJOIN(" vs ",,C3815:D3815),Calendar!G:G,Calendar!B:B),IF(AND(B3815="Premier League",E3815="Highlights"),_xlfn.XLOOKUP(H3815,Calendar!O:O,Calendar!N:N,,-1),""))</f>
        <v/>
      </c>
      <c r="AI3815" s="61" t="str">
        <f>IF(AND(AH3815&lt;&gt;"",E3815="Live"),_xlfn.XLOOKUP(_xlfn.TEXTJOIN(" vs ",,C3815:D3815),Calendar!G:G,Calendar!K:K),"")</f>
        <v/>
      </c>
      <c r="AJ3815" s="61" t="str">
        <f>IF(AND(K3815&lt;&gt;"Match of the Day",K3815&lt;&gt;"Match of the Day 2",K3815&lt;&gt;"Match of the Day Repeat"),"",1+MAX($AJ$10:AJ3814))</f>
        <v/>
      </c>
    </row>
    <row r="3816" spans="34:36" x14ac:dyDescent="0.35">
      <c r="AH3816" s="16" t="str">
        <f>IF(AND(B3816="Premier League",E3816="Live"),_xlfn.XLOOKUP(_xlfn.TEXTJOIN(" vs ",,C3816:D3816),Calendar!G:G,Calendar!B:B),IF(AND(B3816="Premier League",E3816="Highlights"),_xlfn.XLOOKUP(H3816,Calendar!O:O,Calendar!N:N,,-1),""))</f>
        <v/>
      </c>
      <c r="AI3816" s="61" t="str">
        <f>IF(AND(AH3816&lt;&gt;"",E3816="Live"),_xlfn.XLOOKUP(_xlfn.TEXTJOIN(" vs ",,C3816:D3816),Calendar!G:G,Calendar!K:K),"")</f>
        <v/>
      </c>
      <c r="AJ3816" s="61" t="str">
        <f>IF(AND(K3816&lt;&gt;"Match of the Day",K3816&lt;&gt;"Match of the Day 2",K3816&lt;&gt;"Match of the Day Repeat"),"",1+MAX($AJ$10:AJ3815))</f>
        <v/>
      </c>
    </row>
    <row r="3817" spans="34:36" x14ac:dyDescent="0.35">
      <c r="AH3817" s="16" t="str">
        <f>IF(AND(B3817="Premier League",E3817="Live"),_xlfn.XLOOKUP(_xlfn.TEXTJOIN(" vs ",,C3817:D3817),Calendar!G:G,Calendar!B:B),IF(AND(B3817="Premier League",E3817="Highlights"),_xlfn.XLOOKUP(H3817,Calendar!O:O,Calendar!N:N,,-1),""))</f>
        <v/>
      </c>
      <c r="AI3817" s="61" t="str">
        <f>IF(AND(AH3817&lt;&gt;"",E3817="Live"),_xlfn.XLOOKUP(_xlfn.TEXTJOIN(" vs ",,C3817:D3817),Calendar!G:G,Calendar!K:K),"")</f>
        <v/>
      </c>
      <c r="AJ3817" s="61" t="str">
        <f>IF(AND(K3817&lt;&gt;"Match of the Day",K3817&lt;&gt;"Match of the Day 2",K3817&lt;&gt;"Match of the Day Repeat"),"",1+MAX($AJ$10:AJ3816))</f>
        <v/>
      </c>
    </row>
    <row r="3818" spans="34:36" x14ac:dyDescent="0.35">
      <c r="AH3818" s="16" t="str">
        <f>IF(AND(B3818="Premier League",E3818="Live"),_xlfn.XLOOKUP(_xlfn.TEXTJOIN(" vs ",,C3818:D3818),Calendar!G:G,Calendar!B:B),IF(AND(B3818="Premier League",E3818="Highlights"),_xlfn.XLOOKUP(H3818,Calendar!O:O,Calendar!N:N,,-1),""))</f>
        <v/>
      </c>
      <c r="AI3818" s="61" t="str">
        <f>IF(AND(AH3818&lt;&gt;"",E3818="Live"),_xlfn.XLOOKUP(_xlfn.TEXTJOIN(" vs ",,C3818:D3818),Calendar!G:G,Calendar!K:K),"")</f>
        <v/>
      </c>
      <c r="AJ3818" s="61" t="str">
        <f>IF(AND(K3818&lt;&gt;"Match of the Day",K3818&lt;&gt;"Match of the Day 2",K3818&lt;&gt;"Match of the Day Repeat"),"",1+MAX($AJ$10:AJ3817))</f>
        <v/>
      </c>
    </row>
    <row r="3819" spans="34:36" x14ac:dyDescent="0.35">
      <c r="AH3819" s="16" t="str">
        <f>IF(AND(B3819="Premier League",E3819="Live"),_xlfn.XLOOKUP(_xlfn.TEXTJOIN(" vs ",,C3819:D3819),Calendar!G:G,Calendar!B:B),IF(AND(B3819="Premier League",E3819="Highlights"),_xlfn.XLOOKUP(H3819,Calendar!O:O,Calendar!N:N,,-1),""))</f>
        <v/>
      </c>
      <c r="AI3819" s="61" t="str">
        <f>IF(AND(AH3819&lt;&gt;"",E3819="Live"),_xlfn.XLOOKUP(_xlfn.TEXTJOIN(" vs ",,C3819:D3819),Calendar!G:G,Calendar!K:K),"")</f>
        <v/>
      </c>
      <c r="AJ3819" s="61" t="str">
        <f>IF(AND(K3819&lt;&gt;"Match of the Day",K3819&lt;&gt;"Match of the Day 2",K3819&lt;&gt;"Match of the Day Repeat"),"",1+MAX($AJ$10:AJ3818))</f>
        <v/>
      </c>
    </row>
    <row r="3820" spans="34:36" x14ac:dyDescent="0.35">
      <c r="AH3820" s="16" t="str">
        <f>IF(AND(B3820="Premier League",E3820="Live"),_xlfn.XLOOKUP(_xlfn.TEXTJOIN(" vs ",,C3820:D3820),Calendar!G:G,Calendar!B:B),IF(AND(B3820="Premier League",E3820="Highlights"),_xlfn.XLOOKUP(H3820,Calendar!O:O,Calendar!N:N,,-1),""))</f>
        <v/>
      </c>
      <c r="AI3820" s="61" t="str">
        <f>IF(AND(AH3820&lt;&gt;"",E3820="Live"),_xlfn.XLOOKUP(_xlfn.TEXTJOIN(" vs ",,C3820:D3820),Calendar!G:G,Calendar!K:K),"")</f>
        <v/>
      </c>
      <c r="AJ3820" s="61" t="str">
        <f>IF(AND(K3820&lt;&gt;"Match of the Day",K3820&lt;&gt;"Match of the Day 2",K3820&lt;&gt;"Match of the Day Repeat"),"",1+MAX($AJ$10:AJ3819))</f>
        <v/>
      </c>
    </row>
    <row r="3821" spans="34:36" x14ac:dyDescent="0.35">
      <c r="AH3821" s="16" t="str">
        <f>IF(AND(B3821="Premier League",E3821="Live"),_xlfn.XLOOKUP(_xlfn.TEXTJOIN(" vs ",,C3821:D3821),Calendar!G:G,Calendar!B:B),IF(AND(B3821="Premier League",E3821="Highlights"),_xlfn.XLOOKUP(H3821,Calendar!O:O,Calendar!N:N,,-1),""))</f>
        <v/>
      </c>
      <c r="AI3821" s="61" t="str">
        <f>IF(AND(AH3821&lt;&gt;"",E3821="Live"),_xlfn.XLOOKUP(_xlfn.TEXTJOIN(" vs ",,C3821:D3821),Calendar!G:G,Calendar!K:K),"")</f>
        <v/>
      </c>
      <c r="AJ3821" s="61" t="str">
        <f>IF(AND(K3821&lt;&gt;"Match of the Day",K3821&lt;&gt;"Match of the Day 2",K3821&lt;&gt;"Match of the Day Repeat"),"",1+MAX($AJ$10:AJ3820))</f>
        <v/>
      </c>
    </row>
    <row r="3822" spans="34:36" x14ac:dyDescent="0.35">
      <c r="AH3822" s="16" t="str">
        <f>IF(AND(B3822="Premier League",E3822="Live"),_xlfn.XLOOKUP(_xlfn.TEXTJOIN(" vs ",,C3822:D3822),Calendar!G:G,Calendar!B:B),IF(AND(B3822="Premier League",E3822="Highlights"),_xlfn.XLOOKUP(H3822,Calendar!O:O,Calendar!N:N,,-1),""))</f>
        <v/>
      </c>
      <c r="AI3822" s="61" t="str">
        <f>IF(AND(AH3822&lt;&gt;"",E3822="Live"),_xlfn.XLOOKUP(_xlfn.TEXTJOIN(" vs ",,C3822:D3822),Calendar!G:G,Calendar!K:K),"")</f>
        <v/>
      </c>
      <c r="AJ3822" s="61" t="str">
        <f>IF(AND(K3822&lt;&gt;"Match of the Day",K3822&lt;&gt;"Match of the Day 2",K3822&lt;&gt;"Match of the Day Repeat"),"",1+MAX($AJ$10:AJ3821))</f>
        <v/>
      </c>
    </row>
    <row r="3823" spans="34:36" x14ac:dyDescent="0.35">
      <c r="AH3823" s="16" t="str">
        <f>IF(AND(B3823="Premier League",E3823="Live"),_xlfn.XLOOKUP(_xlfn.TEXTJOIN(" vs ",,C3823:D3823),Calendar!G:G,Calendar!B:B),IF(AND(B3823="Premier League",E3823="Highlights"),_xlfn.XLOOKUP(H3823,Calendar!O:O,Calendar!N:N,,-1),""))</f>
        <v/>
      </c>
      <c r="AI3823" s="61" t="str">
        <f>IF(AND(AH3823&lt;&gt;"",E3823="Live"),_xlfn.XLOOKUP(_xlfn.TEXTJOIN(" vs ",,C3823:D3823),Calendar!G:G,Calendar!K:K),"")</f>
        <v/>
      </c>
      <c r="AJ3823" s="61" t="str">
        <f>IF(AND(K3823&lt;&gt;"Match of the Day",K3823&lt;&gt;"Match of the Day 2",K3823&lt;&gt;"Match of the Day Repeat"),"",1+MAX($AJ$10:AJ3822))</f>
        <v/>
      </c>
    </row>
    <row r="3824" spans="34:36" x14ac:dyDescent="0.35">
      <c r="AH3824" s="16" t="str">
        <f>IF(AND(B3824="Premier League",E3824="Live"),_xlfn.XLOOKUP(_xlfn.TEXTJOIN(" vs ",,C3824:D3824),Calendar!G:G,Calendar!B:B),IF(AND(B3824="Premier League",E3824="Highlights"),_xlfn.XLOOKUP(H3824,Calendar!O:O,Calendar!N:N,,-1),""))</f>
        <v/>
      </c>
      <c r="AI3824" s="61" t="str">
        <f>IF(AND(AH3824&lt;&gt;"",E3824="Live"),_xlfn.XLOOKUP(_xlfn.TEXTJOIN(" vs ",,C3824:D3824),Calendar!G:G,Calendar!K:K),"")</f>
        <v/>
      </c>
      <c r="AJ3824" s="61" t="str">
        <f>IF(AND(K3824&lt;&gt;"Match of the Day",K3824&lt;&gt;"Match of the Day 2",K3824&lt;&gt;"Match of the Day Repeat"),"",1+MAX($AJ$10:AJ3823))</f>
        <v/>
      </c>
    </row>
    <row r="3825" spans="34:36" x14ac:dyDescent="0.35">
      <c r="AH3825" s="16" t="str">
        <f>IF(AND(B3825="Premier League",E3825="Live"),_xlfn.XLOOKUP(_xlfn.TEXTJOIN(" vs ",,C3825:D3825),Calendar!G:G,Calendar!B:B),IF(AND(B3825="Premier League",E3825="Highlights"),_xlfn.XLOOKUP(H3825,Calendar!O:O,Calendar!N:N,,-1),""))</f>
        <v/>
      </c>
      <c r="AI3825" s="61" t="str">
        <f>IF(AND(AH3825&lt;&gt;"",E3825="Live"),_xlfn.XLOOKUP(_xlfn.TEXTJOIN(" vs ",,C3825:D3825),Calendar!G:G,Calendar!K:K),"")</f>
        <v/>
      </c>
      <c r="AJ3825" s="61" t="str">
        <f>IF(AND(K3825&lt;&gt;"Match of the Day",K3825&lt;&gt;"Match of the Day 2",K3825&lt;&gt;"Match of the Day Repeat"),"",1+MAX($AJ$10:AJ3824))</f>
        <v/>
      </c>
    </row>
    <row r="3826" spans="34:36" x14ac:dyDescent="0.35">
      <c r="AH3826" s="16" t="str">
        <f>IF(AND(B3826="Premier League",E3826="Live"),_xlfn.XLOOKUP(_xlfn.TEXTJOIN(" vs ",,C3826:D3826),Calendar!G:G,Calendar!B:B),IF(AND(B3826="Premier League",E3826="Highlights"),_xlfn.XLOOKUP(H3826,Calendar!O:O,Calendar!N:N,,-1),""))</f>
        <v/>
      </c>
      <c r="AI3826" s="61" t="str">
        <f>IF(AND(AH3826&lt;&gt;"",E3826="Live"),_xlfn.XLOOKUP(_xlfn.TEXTJOIN(" vs ",,C3826:D3826),Calendar!G:G,Calendar!K:K),"")</f>
        <v/>
      </c>
      <c r="AJ3826" s="61" t="str">
        <f>IF(AND(K3826&lt;&gt;"Match of the Day",K3826&lt;&gt;"Match of the Day 2",K3826&lt;&gt;"Match of the Day Repeat"),"",1+MAX($AJ$10:AJ3825))</f>
        <v/>
      </c>
    </row>
    <row r="3827" spans="34:36" x14ac:dyDescent="0.35">
      <c r="AH3827" s="16" t="str">
        <f>IF(AND(B3827="Premier League",E3827="Live"),_xlfn.XLOOKUP(_xlfn.TEXTJOIN(" vs ",,C3827:D3827),Calendar!G:G,Calendar!B:B),IF(AND(B3827="Premier League",E3827="Highlights"),_xlfn.XLOOKUP(H3827,Calendar!O:O,Calendar!N:N,,-1),""))</f>
        <v/>
      </c>
      <c r="AI3827" s="61" t="str">
        <f>IF(AND(AH3827&lt;&gt;"",E3827="Live"),_xlfn.XLOOKUP(_xlfn.TEXTJOIN(" vs ",,C3827:D3827),Calendar!G:G,Calendar!K:K),"")</f>
        <v/>
      </c>
      <c r="AJ3827" s="61" t="str">
        <f>IF(AND(K3827&lt;&gt;"Match of the Day",K3827&lt;&gt;"Match of the Day 2",K3827&lt;&gt;"Match of the Day Repeat"),"",1+MAX($AJ$10:AJ3826))</f>
        <v/>
      </c>
    </row>
    <row r="3828" spans="34:36" x14ac:dyDescent="0.35">
      <c r="AH3828" s="16" t="str">
        <f>IF(AND(B3828="Premier League",E3828="Live"),_xlfn.XLOOKUP(_xlfn.TEXTJOIN(" vs ",,C3828:D3828),Calendar!G:G,Calendar!B:B),IF(AND(B3828="Premier League",E3828="Highlights"),_xlfn.XLOOKUP(H3828,Calendar!O:O,Calendar!N:N,,-1),""))</f>
        <v/>
      </c>
      <c r="AI3828" s="61" t="str">
        <f>IF(AND(AH3828&lt;&gt;"",E3828="Live"),_xlfn.XLOOKUP(_xlfn.TEXTJOIN(" vs ",,C3828:D3828),Calendar!G:G,Calendar!K:K),"")</f>
        <v/>
      </c>
      <c r="AJ3828" s="61" t="str">
        <f>IF(AND(K3828&lt;&gt;"Match of the Day",K3828&lt;&gt;"Match of the Day 2",K3828&lt;&gt;"Match of the Day Repeat"),"",1+MAX($AJ$10:AJ3827))</f>
        <v/>
      </c>
    </row>
    <row r="3829" spans="34:36" x14ac:dyDescent="0.35">
      <c r="AH3829" s="16" t="str">
        <f>IF(AND(B3829="Premier League",E3829="Live"),_xlfn.XLOOKUP(_xlfn.TEXTJOIN(" vs ",,C3829:D3829),Calendar!G:G,Calendar!B:B),IF(AND(B3829="Premier League",E3829="Highlights"),_xlfn.XLOOKUP(H3829,Calendar!O:O,Calendar!N:N,,-1),""))</f>
        <v/>
      </c>
      <c r="AI3829" s="61" t="str">
        <f>IF(AND(AH3829&lt;&gt;"",E3829="Live"),_xlfn.XLOOKUP(_xlfn.TEXTJOIN(" vs ",,C3829:D3829),Calendar!G:G,Calendar!K:K),"")</f>
        <v/>
      </c>
      <c r="AJ3829" s="61" t="str">
        <f>IF(AND(K3829&lt;&gt;"Match of the Day",K3829&lt;&gt;"Match of the Day 2",K3829&lt;&gt;"Match of the Day Repeat"),"",1+MAX($AJ$10:AJ3828))</f>
        <v/>
      </c>
    </row>
    <row r="3830" spans="34:36" x14ac:dyDescent="0.35">
      <c r="AH3830" s="16" t="str">
        <f>IF(AND(B3830="Premier League",E3830="Live"),_xlfn.XLOOKUP(_xlfn.TEXTJOIN(" vs ",,C3830:D3830),Calendar!G:G,Calendar!B:B),IF(AND(B3830="Premier League",E3830="Highlights"),_xlfn.XLOOKUP(H3830,Calendar!O:O,Calendar!N:N,,-1),""))</f>
        <v/>
      </c>
      <c r="AI3830" s="61" t="str">
        <f>IF(AND(AH3830&lt;&gt;"",E3830="Live"),_xlfn.XLOOKUP(_xlfn.TEXTJOIN(" vs ",,C3830:D3830),Calendar!G:G,Calendar!K:K),"")</f>
        <v/>
      </c>
      <c r="AJ3830" s="61" t="str">
        <f>IF(AND(K3830&lt;&gt;"Match of the Day",K3830&lt;&gt;"Match of the Day 2",K3830&lt;&gt;"Match of the Day Repeat"),"",1+MAX($AJ$10:AJ3829))</f>
        <v/>
      </c>
    </row>
    <row r="3831" spans="34:36" x14ac:dyDescent="0.35">
      <c r="AH3831" s="16" t="str">
        <f>IF(AND(B3831="Premier League",E3831="Live"),_xlfn.XLOOKUP(_xlfn.TEXTJOIN(" vs ",,C3831:D3831),Calendar!G:G,Calendar!B:B),IF(AND(B3831="Premier League",E3831="Highlights"),_xlfn.XLOOKUP(H3831,Calendar!O:O,Calendar!N:N,,-1),""))</f>
        <v/>
      </c>
      <c r="AI3831" s="61" t="str">
        <f>IF(AND(AH3831&lt;&gt;"",E3831="Live"),_xlfn.XLOOKUP(_xlfn.TEXTJOIN(" vs ",,C3831:D3831),Calendar!G:G,Calendar!K:K),"")</f>
        <v/>
      </c>
      <c r="AJ3831" s="61" t="str">
        <f>IF(AND(K3831&lt;&gt;"Match of the Day",K3831&lt;&gt;"Match of the Day 2",K3831&lt;&gt;"Match of the Day Repeat"),"",1+MAX($AJ$10:AJ3830))</f>
        <v/>
      </c>
    </row>
    <row r="3832" spans="34:36" x14ac:dyDescent="0.35">
      <c r="AH3832" s="16" t="str">
        <f>IF(AND(B3832="Premier League",E3832="Live"),_xlfn.XLOOKUP(_xlfn.TEXTJOIN(" vs ",,C3832:D3832),Calendar!G:G,Calendar!B:B),IF(AND(B3832="Premier League",E3832="Highlights"),_xlfn.XLOOKUP(H3832,Calendar!O:O,Calendar!N:N,,-1),""))</f>
        <v/>
      </c>
      <c r="AI3832" s="61" t="str">
        <f>IF(AND(AH3832&lt;&gt;"",E3832="Live"),_xlfn.XLOOKUP(_xlfn.TEXTJOIN(" vs ",,C3832:D3832),Calendar!G:G,Calendar!K:K),"")</f>
        <v/>
      </c>
      <c r="AJ3832" s="61" t="str">
        <f>IF(AND(K3832&lt;&gt;"Match of the Day",K3832&lt;&gt;"Match of the Day 2",K3832&lt;&gt;"Match of the Day Repeat"),"",1+MAX($AJ$10:AJ3831))</f>
        <v/>
      </c>
    </row>
    <row r="3833" spans="34:36" x14ac:dyDescent="0.35">
      <c r="AH3833" s="16" t="str">
        <f>IF(AND(B3833="Premier League",E3833="Live"),_xlfn.XLOOKUP(_xlfn.TEXTJOIN(" vs ",,C3833:D3833),Calendar!G:G,Calendar!B:B),IF(AND(B3833="Premier League",E3833="Highlights"),_xlfn.XLOOKUP(H3833,Calendar!O:O,Calendar!N:N,,-1),""))</f>
        <v/>
      </c>
      <c r="AI3833" s="61" t="str">
        <f>IF(AND(AH3833&lt;&gt;"",E3833="Live"),_xlfn.XLOOKUP(_xlfn.TEXTJOIN(" vs ",,C3833:D3833),Calendar!G:G,Calendar!K:K),"")</f>
        <v/>
      </c>
      <c r="AJ3833" s="61" t="str">
        <f>IF(AND(K3833&lt;&gt;"Match of the Day",K3833&lt;&gt;"Match of the Day 2",K3833&lt;&gt;"Match of the Day Repeat"),"",1+MAX($AJ$10:AJ3832))</f>
        <v/>
      </c>
    </row>
    <row r="3834" spans="34:36" x14ac:dyDescent="0.35">
      <c r="AH3834" s="16" t="str">
        <f>IF(AND(B3834="Premier League",E3834="Live"),_xlfn.XLOOKUP(_xlfn.TEXTJOIN(" vs ",,C3834:D3834),Calendar!G:G,Calendar!B:B),IF(AND(B3834="Premier League",E3834="Highlights"),_xlfn.XLOOKUP(H3834,Calendar!O:O,Calendar!N:N,,-1),""))</f>
        <v/>
      </c>
      <c r="AI3834" s="61" t="str">
        <f>IF(AND(AH3834&lt;&gt;"",E3834="Live"),_xlfn.XLOOKUP(_xlfn.TEXTJOIN(" vs ",,C3834:D3834),Calendar!G:G,Calendar!K:K),"")</f>
        <v/>
      </c>
      <c r="AJ3834" s="61" t="str">
        <f>IF(AND(K3834&lt;&gt;"Match of the Day",K3834&lt;&gt;"Match of the Day 2",K3834&lt;&gt;"Match of the Day Repeat"),"",1+MAX($AJ$10:AJ3833))</f>
        <v/>
      </c>
    </row>
    <row r="3835" spans="34:36" x14ac:dyDescent="0.35">
      <c r="AH3835" s="16" t="str">
        <f>IF(AND(B3835="Premier League",E3835="Live"),_xlfn.XLOOKUP(_xlfn.TEXTJOIN(" vs ",,C3835:D3835),Calendar!G:G,Calendar!B:B),IF(AND(B3835="Premier League",E3835="Highlights"),_xlfn.XLOOKUP(H3835,Calendar!O:O,Calendar!N:N,,-1),""))</f>
        <v/>
      </c>
      <c r="AI3835" s="61" t="str">
        <f>IF(AND(AH3835&lt;&gt;"",E3835="Live"),_xlfn.XLOOKUP(_xlfn.TEXTJOIN(" vs ",,C3835:D3835),Calendar!G:G,Calendar!K:K),"")</f>
        <v/>
      </c>
      <c r="AJ3835" s="61" t="str">
        <f>IF(AND(K3835&lt;&gt;"Match of the Day",K3835&lt;&gt;"Match of the Day 2",K3835&lt;&gt;"Match of the Day Repeat"),"",1+MAX($AJ$10:AJ3834))</f>
        <v/>
      </c>
    </row>
    <row r="3836" spans="34:36" x14ac:dyDescent="0.35">
      <c r="AH3836" s="16" t="str">
        <f>IF(AND(B3836="Premier League",E3836="Live"),_xlfn.XLOOKUP(_xlfn.TEXTJOIN(" vs ",,C3836:D3836),Calendar!G:G,Calendar!B:B),IF(AND(B3836="Premier League",E3836="Highlights"),_xlfn.XLOOKUP(H3836,Calendar!O:O,Calendar!N:N,,-1),""))</f>
        <v/>
      </c>
      <c r="AI3836" s="61" t="str">
        <f>IF(AND(AH3836&lt;&gt;"",E3836="Live"),_xlfn.XLOOKUP(_xlfn.TEXTJOIN(" vs ",,C3836:D3836),Calendar!G:G,Calendar!K:K),"")</f>
        <v/>
      </c>
      <c r="AJ3836" s="61" t="str">
        <f>IF(AND(K3836&lt;&gt;"Match of the Day",K3836&lt;&gt;"Match of the Day 2",K3836&lt;&gt;"Match of the Day Repeat"),"",1+MAX($AJ$10:AJ3835))</f>
        <v/>
      </c>
    </row>
    <row r="3837" spans="34:36" x14ac:dyDescent="0.35">
      <c r="AH3837" s="16" t="str">
        <f>IF(AND(B3837="Premier League",E3837="Live"),_xlfn.XLOOKUP(_xlfn.TEXTJOIN(" vs ",,C3837:D3837),Calendar!G:G,Calendar!B:B),IF(AND(B3837="Premier League",E3837="Highlights"),_xlfn.XLOOKUP(H3837,Calendar!O:O,Calendar!N:N,,-1),""))</f>
        <v/>
      </c>
      <c r="AI3837" s="61" t="str">
        <f>IF(AND(AH3837&lt;&gt;"",E3837="Live"),_xlfn.XLOOKUP(_xlfn.TEXTJOIN(" vs ",,C3837:D3837),Calendar!G:G,Calendar!K:K),"")</f>
        <v/>
      </c>
      <c r="AJ3837" s="61" t="str">
        <f>IF(AND(K3837&lt;&gt;"Match of the Day",K3837&lt;&gt;"Match of the Day 2",K3837&lt;&gt;"Match of the Day Repeat"),"",1+MAX($AJ$10:AJ3836))</f>
        <v/>
      </c>
    </row>
    <row r="3838" spans="34:36" x14ac:dyDescent="0.35">
      <c r="AH3838" s="16" t="str">
        <f>IF(AND(B3838="Premier League",E3838="Live"),_xlfn.XLOOKUP(_xlfn.TEXTJOIN(" vs ",,C3838:D3838),Calendar!G:G,Calendar!B:B),IF(AND(B3838="Premier League",E3838="Highlights"),_xlfn.XLOOKUP(H3838,Calendar!O:O,Calendar!N:N,,-1),""))</f>
        <v/>
      </c>
      <c r="AI3838" s="61" t="str">
        <f>IF(AND(AH3838&lt;&gt;"",E3838="Live"),_xlfn.XLOOKUP(_xlfn.TEXTJOIN(" vs ",,C3838:D3838),Calendar!G:G,Calendar!K:K),"")</f>
        <v/>
      </c>
      <c r="AJ3838" s="61" t="str">
        <f>IF(AND(K3838&lt;&gt;"Match of the Day",K3838&lt;&gt;"Match of the Day 2",K3838&lt;&gt;"Match of the Day Repeat"),"",1+MAX($AJ$10:AJ3837))</f>
        <v/>
      </c>
    </row>
    <row r="3839" spans="34:36" x14ac:dyDescent="0.35">
      <c r="AH3839" s="16" t="str">
        <f>IF(AND(B3839="Premier League",E3839="Live"),_xlfn.XLOOKUP(_xlfn.TEXTJOIN(" vs ",,C3839:D3839),Calendar!G:G,Calendar!B:B),IF(AND(B3839="Premier League",E3839="Highlights"),_xlfn.XLOOKUP(H3839,Calendar!O:O,Calendar!N:N,,-1),""))</f>
        <v/>
      </c>
      <c r="AI3839" s="61" t="str">
        <f>IF(AND(AH3839&lt;&gt;"",E3839="Live"),_xlfn.XLOOKUP(_xlfn.TEXTJOIN(" vs ",,C3839:D3839),Calendar!G:G,Calendar!K:K),"")</f>
        <v/>
      </c>
      <c r="AJ3839" s="61" t="str">
        <f>IF(AND(K3839&lt;&gt;"Match of the Day",K3839&lt;&gt;"Match of the Day 2",K3839&lt;&gt;"Match of the Day Repeat"),"",1+MAX($AJ$10:AJ3838))</f>
        <v/>
      </c>
    </row>
    <row r="3840" spans="34:36" x14ac:dyDescent="0.35">
      <c r="AH3840" s="16" t="str">
        <f>IF(AND(B3840="Premier League",E3840="Live"),_xlfn.XLOOKUP(_xlfn.TEXTJOIN(" vs ",,C3840:D3840),Calendar!G:G,Calendar!B:B),IF(AND(B3840="Premier League",E3840="Highlights"),_xlfn.XLOOKUP(H3840,Calendar!O:O,Calendar!N:N,,-1),""))</f>
        <v/>
      </c>
      <c r="AI3840" s="61" t="str">
        <f>IF(AND(AH3840&lt;&gt;"",E3840="Live"),_xlfn.XLOOKUP(_xlfn.TEXTJOIN(" vs ",,C3840:D3840),Calendar!G:G,Calendar!K:K),"")</f>
        <v/>
      </c>
      <c r="AJ3840" s="61" t="str">
        <f>IF(AND(K3840&lt;&gt;"Match of the Day",K3840&lt;&gt;"Match of the Day 2",K3840&lt;&gt;"Match of the Day Repeat"),"",1+MAX($AJ$10:AJ3839))</f>
        <v/>
      </c>
    </row>
    <row r="3841" spans="34:36" x14ac:dyDescent="0.35">
      <c r="AH3841" s="16" t="str">
        <f>IF(AND(B3841="Premier League",E3841="Live"),_xlfn.XLOOKUP(_xlfn.TEXTJOIN(" vs ",,C3841:D3841),Calendar!G:G,Calendar!B:B),IF(AND(B3841="Premier League",E3841="Highlights"),_xlfn.XLOOKUP(H3841,Calendar!O:O,Calendar!N:N,,-1),""))</f>
        <v/>
      </c>
      <c r="AI3841" s="61" t="str">
        <f>IF(AND(AH3841&lt;&gt;"",E3841="Live"),_xlfn.XLOOKUP(_xlfn.TEXTJOIN(" vs ",,C3841:D3841),Calendar!G:G,Calendar!K:K),"")</f>
        <v/>
      </c>
      <c r="AJ3841" s="61" t="str">
        <f>IF(AND(K3841&lt;&gt;"Match of the Day",K3841&lt;&gt;"Match of the Day 2",K3841&lt;&gt;"Match of the Day Repeat"),"",1+MAX($AJ$10:AJ3840))</f>
        <v/>
      </c>
    </row>
    <row r="3842" spans="34:36" x14ac:dyDescent="0.35">
      <c r="AH3842" s="16" t="str">
        <f>IF(AND(B3842="Premier League",E3842="Live"),_xlfn.XLOOKUP(_xlfn.TEXTJOIN(" vs ",,C3842:D3842),Calendar!G:G,Calendar!B:B),IF(AND(B3842="Premier League",E3842="Highlights"),_xlfn.XLOOKUP(H3842,Calendar!O:O,Calendar!N:N,,-1),""))</f>
        <v/>
      </c>
      <c r="AI3842" s="61" t="str">
        <f>IF(AND(AH3842&lt;&gt;"",E3842="Live"),_xlfn.XLOOKUP(_xlfn.TEXTJOIN(" vs ",,C3842:D3842),Calendar!G:G,Calendar!K:K),"")</f>
        <v/>
      </c>
      <c r="AJ3842" s="61" t="str">
        <f>IF(AND(K3842&lt;&gt;"Match of the Day",K3842&lt;&gt;"Match of the Day 2",K3842&lt;&gt;"Match of the Day Repeat"),"",1+MAX($AJ$10:AJ3841))</f>
        <v/>
      </c>
    </row>
    <row r="3843" spans="34:36" x14ac:dyDescent="0.35">
      <c r="AH3843" s="16" t="str">
        <f>IF(AND(B3843="Premier League",E3843="Live"),_xlfn.XLOOKUP(_xlfn.TEXTJOIN(" vs ",,C3843:D3843),Calendar!G:G,Calendar!B:B),IF(AND(B3843="Premier League",E3843="Highlights"),_xlfn.XLOOKUP(H3843,Calendar!O:O,Calendar!N:N,,-1),""))</f>
        <v/>
      </c>
      <c r="AI3843" s="61" t="str">
        <f>IF(AND(AH3843&lt;&gt;"",E3843="Live"),_xlfn.XLOOKUP(_xlfn.TEXTJOIN(" vs ",,C3843:D3843),Calendar!G:G,Calendar!K:K),"")</f>
        <v/>
      </c>
      <c r="AJ3843" s="61" t="str">
        <f>IF(AND(K3843&lt;&gt;"Match of the Day",K3843&lt;&gt;"Match of the Day 2",K3843&lt;&gt;"Match of the Day Repeat"),"",1+MAX($AJ$10:AJ3842))</f>
        <v/>
      </c>
    </row>
    <row r="3844" spans="34:36" x14ac:dyDescent="0.35">
      <c r="AH3844" s="16" t="str">
        <f>IF(AND(B3844="Premier League",E3844="Live"),_xlfn.XLOOKUP(_xlfn.TEXTJOIN(" vs ",,C3844:D3844),Calendar!G:G,Calendar!B:B),IF(AND(B3844="Premier League",E3844="Highlights"),_xlfn.XLOOKUP(H3844,Calendar!O:O,Calendar!N:N,,-1),""))</f>
        <v/>
      </c>
      <c r="AI3844" s="61" t="str">
        <f>IF(AND(AH3844&lt;&gt;"",E3844="Live"),_xlfn.XLOOKUP(_xlfn.TEXTJOIN(" vs ",,C3844:D3844),Calendar!G:G,Calendar!K:K),"")</f>
        <v/>
      </c>
      <c r="AJ3844" s="61" t="str">
        <f>IF(AND(K3844&lt;&gt;"Match of the Day",K3844&lt;&gt;"Match of the Day 2",K3844&lt;&gt;"Match of the Day Repeat"),"",1+MAX($AJ$10:AJ3843))</f>
        <v/>
      </c>
    </row>
    <row r="3845" spans="34:36" x14ac:dyDescent="0.35">
      <c r="AH3845" s="16" t="str">
        <f>IF(AND(B3845="Premier League",E3845="Live"),_xlfn.XLOOKUP(_xlfn.TEXTJOIN(" vs ",,C3845:D3845),Calendar!G:G,Calendar!B:B),IF(AND(B3845="Premier League",E3845="Highlights"),_xlfn.XLOOKUP(H3845,Calendar!O:O,Calendar!N:N,,-1),""))</f>
        <v/>
      </c>
      <c r="AI3845" s="61" t="str">
        <f>IF(AND(AH3845&lt;&gt;"",E3845="Live"),_xlfn.XLOOKUP(_xlfn.TEXTJOIN(" vs ",,C3845:D3845),Calendar!G:G,Calendar!K:K),"")</f>
        <v/>
      </c>
      <c r="AJ3845" s="61" t="str">
        <f>IF(AND(K3845&lt;&gt;"Match of the Day",K3845&lt;&gt;"Match of the Day 2",K3845&lt;&gt;"Match of the Day Repeat"),"",1+MAX($AJ$10:AJ3844))</f>
        <v/>
      </c>
    </row>
    <row r="3846" spans="34:36" x14ac:dyDescent="0.35">
      <c r="AH3846" s="16" t="str">
        <f>IF(AND(B3846="Premier League",E3846="Live"),_xlfn.XLOOKUP(_xlfn.TEXTJOIN(" vs ",,C3846:D3846),Calendar!G:G,Calendar!B:B),IF(AND(B3846="Premier League",E3846="Highlights"),_xlfn.XLOOKUP(H3846,Calendar!O:O,Calendar!N:N,,-1),""))</f>
        <v/>
      </c>
      <c r="AI3846" s="61" t="str">
        <f>IF(AND(AH3846&lt;&gt;"",E3846="Live"),_xlfn.XLOOKUP(_xlfn.TEXTJOIN(" vs ",,C3846:D3846),Calendar!G:G,Calendar!K:K),"")</f>
        <v/>
      </c>
      <c r="AJ3846" s="61" t="str">
        <f>IF(AND(K3846&lt;&gt;"Match of the Day",K3846&lt;&gt;"Match of the Day 2",K3846&lt;&gt;"Match of the Day Repeat"),"",1+MAX($AJ$10:AJ3845))</f>
        <v/>
      </c>
    </row>
    <row r="3847" spans="34:36" x14ac:dyDescent="0.35">
      <c r="AH3847" s="16" t="str">
        <f>IF(AND(B3847="Premier League",E3847="Live"),_xlfn.XLOOKUP(_xlfn.TEXTJOIN(" vs ",,C3847:D3847),Calendar!G:G,Calendar!B:B),IF(AND(B3847="Premier League",E3847="Highlights"),_xlfn.XLOOKUP(H3847,Calendar!O:O,Calendar!N:N,,-1),""))</f>
        <v/>
      </c>
      <c r="AI3847" s="61" t="str">
        <f>IF(AND(AH3847&lt;&gt;"",E3847="Live"),_xlfn.XLOOKUP(_xlfn.TEXTJOIN(" vs ",,C3847:D3847),Calendar!G:G,Calendar!K:K),"")</f>
        <v/>
      </c>
      <c r="AJ3847" s="61" t="str">
        <f>IF(AND(K3847&lt;&gt;"Match of the Day",K3847&lt;&gt;"Match of the Day 2",K3847&lt;&gt;"Match of the Day Repeat"),"",1+MAX($AJ$10:AJ3846))</f>
        <v/>
      </c>
    </row>
    <row r="3848" spans="34:36" x14ac:dyDescent="0.35">
      <c r="AH3848" s="16" t="str">
        <f>IF(AND(B3848="Premier League",E3848="Live"),_xlfn.XLOOKUP(_xlfn.TEXTJOIN(" vs ",,C3848:D3848),Calendar!G:G,Calendar!B:B),IF(AND(B3848="Premier League",E3848="Highlights"),_xlfn.XLOOKUP(H3848,Calendar!O:O,Calendar!N:N,,-1),""))</f>
        <v/>
      </c>
      <c r="AI3848" s="61" t="str">
        <f>IF(AND(AH3848&lt;&gt;"",E3848="Live"),_xlfn.XLOOKUP(_xlfn.TEXTJOIN(" vs ",,C3848:D3848),Calendar!G:G,Calendar!K:K),"")</f>
        <v/>
      </c>
      <c r="AJ3848" s="61" t="str">
        <f>IF(AND(K3848&lt;&gt;"Match of the Day",K3848&lt;&gt;"Match of the Day 2",K3848&lt;&gt;"Match of the Day Repeat"),"",1+MAX($AJ$10:AJ3847))</f>
        <v/>
      </c>
    </row>
    <row r="3849" spans="34:36" x14ac:dyDescent="0.35">
      <c r="AH3849" s="16" t="str">
        <f>IF(AND(B3849="Premier League",E3849="Live"),_xlfn.XLOOKUP(_xlfn.TEXTJOIN(" vs ",,C3849:D3849),Calendar!G:G,Calendar!B:B),IF(AND(B3849="Premier League",E3849="Highlights"),_xlfn.XLOOKUP(H3849,Calendar!O:O,Calendar!N:N,,-1),""))</f>
        <v/>
      </c>
      <c r="AI3849" s="61" t="str">
        <f>IF(AND(AH3849&lt;&gt;"",E3849="Live"),_xlfn.XLOOKUP(_xlfn.TEXTJOIN(" vs ",,C3849:D3849),Calendar!G:G,Calendar!K:K),"")</f>
        <v/>
      </c>
      <c r="AJ3849" s="61" t="str">
        <f>IF(AND(K3849&lt;&gt;"Match of the Day",K3849&lt;&gt;"Match of the Day 2",K3849&lt;&gt;"Match of the Day Repeat"),"",1+MAX($AJ$10:AJ3848))</f>
        <v/>
      </c>
    </row>
    <row r="3850" spans="34:36" x14ac:dyDescent="0.35">
      <c r="AH3850" s="16" t="str">
        <f>IF(AND(B3850="Premier League",E3850="Live"),_xlfn.XLOOKUP(_xlfn.TEXTJOIN(" vs ",,C3850:D3850),Calendar!G:G,Calendar!B:B),IF(AND(B3850="Premier League",E3850="Highlights"),_xlfn.XLOOKUP(H3850,Calendar!O:O,Calendar!N:N,,-1),""))</f>
        <v/>
      </c>
      <c r="AI3850" s="61" t="str">
        <f>IF(AND(AH3850&lt;&gt;"",E3850="Live"),_xlfn.XLOOKUP(_xlfn.TEXTJOIN(" vs ",,C3850:D3850),Calendar!G:G,Calendar!K:K),"")</f>
        <v/>
      </c>
      <c r="AJ3850" s="61" t="str">
        <f>IF(AND(K3850&lt;&gt;"Match of the Day",K3850&lt;&gt;"Match of the Day 2",K3850&lt;&gt;"Match of the Day Repeat"),"",1+MAX($AJ$10:AJ3849))</f>
        <v/>
      </c>
    </row>
    <row r="3851" spans="34:36" x14ac:dyDescent="0.35">
      <c r="AH3851" s="16" t="str">
        <f>IF(AND(B3851="Premier League",E3851="Live"),_xlfn.XLOOKUP(_xlfn.TEXTJOIN(" vs ",,C3851:D3851),Calendar!G:G,Calendar!B:B),IF(AND(B3851="Premier League",E3851="Highlights"),_xlfn.XLOOKUP(H3851,Calendar!O:O,Calendar!N:N,,-1),""))</f>
        <v/>
      </c>
      <c r="AI3851" s="61" t="str">
        <f>IF(AND(AH3851&lt;&gt;"",E3851="Live"),_xlfn.XLOOKUP(_xlfn.TEXTJOIN(" vs ",,C3851:D3851),Calendar!G:G,Calendar!K:K),"")</f>
        <v/>
      </c>
      <c r="AJ3851" s="61" t="str">
        <f>IF(AND(K3851&lt;&gt;"Match of the Day",K3851&lt;&gt;"Match of the Day 2",K3851&lt;&gt;"Match of the Day Repeat"),"",1+MAX($AJ$10:AJ3850))</f>
        <v/>
      </c>
    </row>
    <row r="3852" spans="34:36" x14ac:dyDescent="0.35">
      <c r="AH3852" s="16" t="str">
        <f>IF(AND(B3852="Premier League",E3852="Live"),_xlfn.XLOOKUP(_xlfn.TEXTJOIN(" vs ",,C3852:D3852),Calendar!G:G,Calendar!B:B),IF(AND(B3852="Premier League",E3852="Highlights"),_xlfn.XLOOKUP(H3852,Calendar!O:O,Calendar!N:N,,-1),""))</f>
        <v/>
      </c>
      <c r="AI3852" s="61" t="str">
        <f>IF(AND(AH3852&lt;&gt;"",E3852="Live"),_xlfn.XLOOKUP(_xlfn.TEXTJOIN(" vs ",,C3852:D3852),Calendar!G:G,Calendar!K:K),"")</f>
        <v/>
      </c>
      <c r="AJ3852" s="61" t="str">
        <f>IF(AND(K3852&lt;&gt;"Match of the Day",K3852&lt;&gt;"Match of the Day 2",K3852&lt;&gt;"Match of the Day Repeat"),"",1+MAX($AJ$10:AJ3851))</f>
        <v/>
      </c>
    </row>
    <row r="3853" spans="34:36" x14ac:dyDescent="0.35">
      <c r="AH3853" s="16" t="str">
        <f>IF(AND(B3853="Premier League",E3853="Live"),_xlfn.XLOOKUP(_xlfn.TEXTJOIN(" vs ",,C3853:D3853),Calendar!G:G,Calendar!B:B),IF(AND(B3853="Premier League",E3853="Highlights"),_xlfn.XLOOKUP(H3853,Calendar!O:O,Calendar!N:N,,-1),""))</f>
        <v/>
      </c>
      <c r="AI3853" s="61" t="str">
        <f>IF(AND(AH3853&lt;&gt;"",E3853="Live"),_xlfn.XLOOKUP(_xlfn.TEXTJOIN(" vs ",,C3853:D3853),Calendar!G:G,Calendar!K:K),"")</f>
        <v/>
      </c>
      <c r="AJ3853" s="61" t="str">
        <f>IF(AND(K3853&lt;&gt;"Match of the Day",K3853&lt;&gt;"Match of the Day 2",K3853&lt;&gt;"Match of the Day Repeat"),"",1+MAX($AJ$10:AJ3852))</f>
        <v/>
      </c>
    </row>
    <row r="3854" spans="34:36" x14ac:dyDescent="0.35">
      <c r="AH3854" s="16" t="str">
        <f>IF(AND(B3854="Premier League",E3854="Live"),_xlfn.XLOOKUP(_xlfn.TEXTJOIN(" vs ",,C3854:D3854),Calendar!G:G,Calendar!B:B),IF(AND(B3854="Premier League",E3854="Highlights"),_xlfn.XLOOKUP(H3854,Calendar!O:O,Calendar!N:N,,-1),""))</f>
        <v/>
      </c>
      <c r="AI3854" s="61" t="str">
        <f>IF(AND(AH3854&lt;&gt;"",E3854="Live"),_xlfn.XLOOKUP(_xlfn.TEXTJOIN(" vs ",,C3854:D3854),Calendar!G:G,Calendar!K:K),"")</f>
        <v/>
      </c>
      <c r="AJ3854" s="61" t="str">
        <f>IF(AND(K3854&lt;&gt;"Match of the Day",K3854&lt;&gt;"Match of the Day 2",K3854&lt;&gt;"Match of the Day Repeat"),"",1+MAX($AJ$10:AJ3853))</f>
        <v/>
      </c>
    </row>
    <row r="3855" spans="34:36" x14ac:dyDescent="0.35">
      <c r="AH3855" s="16" t="str">
        <f>IF(AND(B3855="Premier League",E3855="Live"),_xlfn.XLOOKUP(_xlfn.TEXTJOIN(" vs ",,C3855:D3855),Calendar!G:G,Calendar!B:B),IF(AND(B3855="Premier League",E3855="Highlights"),_xlfn.XLOOKUP(H3855,Calendar!O:O,Calendar!N:N,,-1),""))</f>
        <v/>
      </c>
      <c r="AI3855" s="61" t="str">
        <f>IF(AND(AH3855&lt;&gt;"",E3855="Live"),_xlfn.XLOOKUP(_xlfn.TEXTJOIN(" vs ",,C3855:D3855),Calendar!G:G,Calendar!K:K),"")</f>
        <v/>
      </c>
      <c r="AJ3855" s="61" t="str">
        <f>IF(AND(K3855&lt;&gt;"Match of the Day",K3855&lt;&gt;"Match of the Day 2",K3855&lt;&gt;"Match of the Day Repeat"),"",1+MAX($AJ$10:AJ3854))</f>
        <v/>
      </c>
    </row>
    <row r="3856" spans="34:36" x14ac:dyDescent="0.35">
      <c r="AH3856" s="16" t="str">
        <f>IF(AND(B3856="Premier League",E3856="Live"),_xlfn.XLOOKUP(_xlfn.TEXTJOIN(" vs ",,C3856:D3856),Calendar!G:G,Calendar!B:B),IF(AND(B3856="Premier League",E3856="Highlights"),_xlfn.XLOOKUP(H3856,Calendar!O:O,Calendar!N:N,,-1),""))</f>
        <v/>
      </c>
      <c r="AI3856" s="61" t="str">
        <f>IF(AND(AH3856&lt;&gt;"",E3856="Live"),_xlfn.XLOOKUP(_xlfn.TEXTJOIN(" vs ",,C3856:D3856),Calendar!G:G,Calendar!K:K),"")</f>
        <v/>
      </c>
      <c r="AJ3856" s="61" t="str">
        <f>IF(AND(K3856&lt;&gt;"Match of the Day",K3856&lt;&gt;"Match of the Day 2",K3856&lt;&gt;"Match of the Day Repeat"),"",1+MAX($AJ$10:AJ3855))</f>
        <v/>
      </c>
    </row>
    <row r="3857" spans="34:36" x14ac:dyDescent="0.35">
      <c r="AH3857" s="16" t="str">
        <f>IF(AND(B3857="Premier League",E3857="Live"),_xlfn.XLOOKUP(_xlfn.TEXTJOIN(" vs ",,C3857:D3857),Calendar!G:G,Calendar!B:B),IF(AND(B3857="Premier League",E3857="Highlights"),_xlfn.XLOOKUP(H3857,Calendar!O:O,Calendar!N:N,,-1),""))</f>
        <v/>
      </c>
      <c r="AI3857" s="61" t="str">
        <f>IF(AND(AH3857&lt;&gt;"",E3857="Live"),_xlfn.XLOOKUP(_xlfn.TEXTJOIN(" vs ",,C3857:D3857),Calendar!G:G,Calendar!K:K),"")</f>
        <v/>
      </c>
      <c r="AJ3857" s="61" t="str">
        <f>IF(AND(K3857&lt;&gt;"Match of the Day",K3857&lt;&gt;"Match of the Day 2",K3857&lt;&gt;"Match of the Day Repeat"),"",1+MAX($AJ$10:AJ3856))</f>
        <v/>
      </c>
    </row>
    <row r="3858" spans="34:36" x14ac:dyDescent="0.35">
      <c r="AH3858" s="16" t="str">
        <f>IF(AND(B3858="Premier League",E3858="Live"),_xlfn.XLOOKUP(_xlfn.TEXTJOIN(" vs ",,C3858:D3858),Calendar!G:G,Calendar!B:B),IF(AND(B3858="Premier League",E3858="Highlights"),_xlfn.XLOOKUP(H3858,Calendar!O:O,Calendar!N:N,,-1),""))</f>
        <v/>
      </c>
      <c r="AI3858" s="61" t="str">
        <f>IF(AND(AH3858&lt;&gt;"",E3858="Live"),_xlfn.XLOOKUP(_xlfn.TEXTJOIN(" vs ",,C3858:D3858),Calendar!G:G,Calendar!K:K),"")</f>
        <v/>
      </c>
      <c r="AJ3858" s="61" t="str">
        <f>IF(AND(K3858&lt;&gt;"Match of the Day",K3858&lt;&gt;"Match of the Day 2",K3858&lt;&gt;"Match of the Day Repeat"),"",1+MAX($AJ$10:AJ3857))</f>
        <v/>
      </c>
    </row>
    <row r="3859" spans="34:36" x14ac:dyDescent="0.35">
      <c r="AH3859" s="16" t="str">
        <f>IF(AND(B3859="Premier League",E3859="Live"),_xlfn.XLOOKUP(_xlfn.TEXTJOIN(" vs ",,C3859:D3859),Calendar!G:G,Calendar!B:B),IF(AND(B3859="Premier League",E3859="Highlights"),_xlfn.XLOOKUP(H3859,Calendar!O:O,Calendar!N:N,,-1),""))</f>
        <v/>
      </c>
      <c r="AI3859" s="61" t="str">
        <f>IF(AND(AH3859&lt;&gt;"",E3859="Live"),_xlfn.XLOOKUP(_xlfn.TEXTJOIN(" vs ",,C3859:D3859),Calendar!G:G,Calendar!K:K),"")</f>
        <v/>
      </c>
      <c r="AJ3859" s="61" t="str">
        <f>IF(AND(K3859&lt;&gt;"Match of the Day",K3859&lt;&gt;"Match of the Day 2",K3859&lt;&gt;"Match of the Day Repeat"),"",1+MAX($AJ$10:AJ3858))</f>
        <v/>
      </c>
    </row>
    <row r="3860" spans="34:36" x14ac:dyDescent="0.35">
      <c r="AH3860" s="16" t="str">
        <f>IF(AND(B3860="Premier League",E3860="Live"),_xlfn.XLOOKUP(_xlfn.TEXTJOIN(" vs ",,C3860:D3860),Calendar!G:G,Calendar!B:B),IF(AND(B3860="Premier League",E3860="Highlights"),_xlfn.XLOOKUP(H3860,Calendar!O:O,Calendar!N:N,,-1),""))</f>
        <v/>
      </c>
      <c r="AI3860" s="61" t="str">
        <f>IF(AND(AH3860&lt;&gt;"",E3860="Live"),_xlfn.XLOOKUP(_xlfn.TEXTJOIN(" vs ",,C3860:D3860),Calendar!G:G,Calendar!K:K),"")</f>
        <v/>
      </c>
      <c r="AJ3860" s="61" t="str">
        <f>IF(AND(K3860&lt;&gt;"Match of the Day",K3860&lt;&gt;"Match of the Day 2",K3860&lt;&gt;"Match of the Day Repeat"),"",1+MAX($AJ$10:AJ3859))</f>
        <v/>
      </c>
    </row>
    <row r="3861" spans="34:36" x14ac:dyDescent="0.35">
      <c r="AH3861" s="16" t="str">
        <f>IF(AND(B3861="Premier League",E3861="Live"),_xlfn.XLOOKUP(_xlfn.TEXTJOIN(" vs ",,C3861:D3861),Calendar!G:G,Calendar!B:B),IF(AND(B3861="Premier League",E3861="Highlights"),_xlfn.XLOOKUP(H3861,Calendar!O:O,Calendar!N:N,,-1),""))</f>
        <v/>
      </c>
      <c r="AI3861" s="61" t="str">
        <f>IF(AND(AH3861&lt;&gt;"",E3861="Live"),_xlfn.XLOOKUP(_xlfn.TEXTJOIN(" vs ",,C3861:D3861),Calendar!G:G,Calendar!K:K),"")</f>
        <v/>
      </c>
      <c r="AJ3861" s="61" t="str">
        <f>IF(AND(K3861&lt;&gt;"Match of the Day",K3861&lt;&gt;"Match of the Day 2",K3861&lt;&gt;"Match of the Day Repeat"),"",1+MAX($AJ$10:AJ3860))</f>
        <v/>
      </c>
    </row>
    <row r="3862" spans="34:36" x14ac:dyDescent="0.35">
      <c r="AH3862" s="16" t="str">
        <f>IF(AND(B3862="Premier League",E3862="Live"),_xlfn.XLOOKUP(_xlfn.TEXTJOIN(" vs ",,C3862:D3862),Calendar!G:G,Calendar!B:B),IF(AND(B3862="Premier League",E3862="Highlights"),_xlfn.XLOOKUP(H3862,Calendar!O:O,Calendar!N:N,,-1),""))</f>
        <v/>
      </c>
      <c r="AI3862" s="61" t="str">
        <f>IF(AND(AH3862&lt;&gt;"",E3862="Live"),_xlfn.XLOOKUP(_xlfn.TEXTJOIN(" vs ",,C3862:D3862),Calendar!G:G,Calendar!K:K),"")</f>
        <v/>
      </c>
      <c r="AJ3862" s="61" t="str">
        <f>IF(AND(K3862&lt;&gt;"Match of the Day",K3862&lt;&gt;"Match of the Day 2",K3862&lt;&gt;"Match of the Day Repeat"),"",1+MAX($AJ$10:AJ3861))</f>
        <v/>
      </c>
    </row>
    <row r="3863" spans="34:36" x14ac:dyDescent="0.35">
      <c r="AH3863" s="16" t="str">
        <f>IF(AND(B3863="Premier League",E3863="Live"),_xlfn.XLOOKUP(_xlfn.TEXTJOIN(" vs ",,C3863:D3863),Calendar!G:G,Calendar!B:B),IF(AND(B3863="Premier League",E3863="Highlights"),_xlfn.XLOOKUP(H3863,Calendar!O:O,Calendar!N:N,,-1),""))</f>
        <v/>
      </c>
      <c r="AI3863" s="61" t="str">
        <f>IF(AND(AH3863&lt;&gt;"",E3863="Live"),_xlfn.XLOOKUP(_xlfn.TEXTJOIN(" vs ",,C3863:D3863),Calendar!G:G,Calendar!K:K),"")</f>
        <v/>
      </c>
      <c r="AJ3863" s="61" t="str">
        <f>IF(AND(K3863&lt;&gt;"Match of the Day",K3863&lt;&gt;"Match of the Day 2",K3863&lt;&gt;"Match of the Day Repeat"),"",1+MAX($AJ$10:AJ3862))</f>
        <v/>
      </c>
    </row>
    <row r="3864" spans="34:36" x14ac:dyDescent="0.35">
      <c r="AH3864" s="16" t="str">
        <f>IF(AND(B3864="Premier League",E3864="Live"),_xlfn.XLOOKUP(_xlfn.TEXTJOIN(" vs ",,C3864:D3864),Calendar!G:G,Calendar!B:B),IF(AND(B3864="Premier League",E3864="Highlights"),_xlfn.XLOOKUP(H3864,Calendar!O:O,Calendar!N:N,,-1),""))</f>
        <v/>
      </c>
      <c r="AI3864" s="61" t="str">
        <f>IF(AND(AH3864&lt;&gt;"",E3864="Live"),_xlfn.XLOOKUP(_xlfn.TEXTJOIN(" vs ",,C3864:D3864),Calendar!G:G,Calendar!K:K),"")</f>
        <v/>
      </c>
      <c r="AJ3864" s="61" t="str">
        <f>IF(AND(K3864&lt;&gt;"Match of the Day",K3864&lt;&gt;"Match of the Day 2",K3864&lt;&gt;"Match of the Day Repeat"),"",1+MAX($AJ$10:AJ3863))</f>
        <v/>
      </c>
    </row>
    <row r="3865" spans="34:36" x14ac:dyDescent="0.35">
      <c r="AH3865" s="16" t="str">
        <f>IF(AND(B3865="Premier League",E3865="Live"),_xlfn.XLOOKUP(_xlfn.TEXTJOIN(" vs ",,C3865:D3865),Calendar!G:G,Calendar!B:B),IF(AND(B3865="Premier League",E3865="Highlights"),_xlfn.XLOOKUP(H3865,Calendar!O:O,Calendar!N:N,,-1),""))</f>
        <v/>
      </c>
      <c r="AI3865" s="61" t="str">
        <f>IF(AND(AH3865&lt;&gt;"",E3865="Live"),_xlfn.XLOOKUP(_xlfn.TEXTJOIN(" vs ",,C3865:D3865),Calendar!G:G,Calendar!K:K),"")</f>
        <v/>
      </c>
      <c r="AJ3865" s="61" t="str">
        <f>IF(AND(K3865&lt;&gt;"Match of the Day",K3865&lt;&gt;"Match of the Day 2",K3865&lt;&gt;"Match of the Day Repeat"),"",1+MAX($AJ$10:AJ3864))</f>
        <v/>
      </c>
    </row>
    <row r="3866" spans="34:36" x14ac:dyDescent="0.35">
      <c r="AH3866" s="16" t="str">
        <f>IF(AND(B3866="Premier League",E3866="Live"),_xlfn.XLOOKUP(_xlfn.TEXTJOIN(" vs ",,C3866:D3866),Calendar!G:G,Calendar!B:B),IF(AND(B3866="Premier League",E3866="Highlights"),_xlfn.XLOOKUP(H3866,Calendar!O:O,Calendar!N:N,,-1),""))</f>
        <v/>
      </c>
      <c r="AI3866" s="61" t="str">
        <f>IF(AND(AH3866&lt;&gt;"",E3866="Live"),_xlfn.XLOOKUP(_xlfn.TEXTJOIN(" vs ",,C3866:D3866),Calendar!G:G,Calendar!K:K),"")</f>
        <v/>
      </c>
      <c r="AJ3866" s="61" t="str">
        <f>IF(AND(K3866&lt;&gt;"Match of the Day",K3866&lt;&gt;"Match of the Day 2",K3866&lt;&gt;"Match of the Day Repeat"),"",1+MAX($AJ$10:AJ3865))</f>
        <v/>
      </c>
    </row>
    <row r="3867" spans="34:36" x14ac:dyDescent="0.35">
      <c r="AH3867" s="16" t="str">
        <f>IF(AND(B3867="Premier League",E3867="Live"),_xlfn.XLOOKUP(_xlfn.TEXTJOIN(" vs ",,C3867:D3867),Calendar!G:G,Calendar!B:B),IF(AND(B3867="Premier League",E3867="Highlights"),_xlfn.XLOOKUP(H3867,Calendar!O:O,Calendar!N:N,,-1),""))</f>
        <v/>
      </c>
      <c r="AI3867" s="61" t="str">
        <f>IF(AND(AH3867&lt;&gt;"",E3867="Live"),_xlfn.XLOOKUP(_xlfn.TEXTJOIN(" vs ",,C3867:D3867),Calendar!G:G,Calendar!K:K),"")</f>
        <v/>
      </c>
      <c r="AJ3867" s="61" t="str">
        <f>IF(AND(K3867&lt;&gt;"Match of the Day",K3867&lt;&gt;"Match of the Day 2",K3867&lt;&gt;"Match of the Day Repeat"),"",1+MAX($AJ$10:AJ3866))</f>
        <v/>
      </c>
    </row>
    <row r="3868" spans="34:36" x14ac:dyDescent="0.35">
      <c r="AH3868" s="16" t="str">
        <f>IF(AND(B3868="Premier League",E3868="Live"),_xlfn.XLOOKUP(_xlfn.TEXTJOIN(" vs ",,C3868:D3868),Calendar!G:G,Calendar!B:B),IF(AND(B3868="Premier League",E3868="Highlights"),_xlfn.XLOOKUP(H3868,Calendar!O:O,Calendar!N:N,,-1),""))</f>
        <v/>
      </c>
      <c r="AI3868" s="61" t="str">
        <f>IF(AND(AH3868&lt;&gt;"",E3868="Live"),_xlfn.XLOOKUP(_xlfn.TEXTJOIN(" vs ",,C3868:D3868),Calendar!G:G,Calendar!K:K),"")</f>
        <v/>
      </c>
      <c r="AJ3868" s="61" t="str">
        <f>IF(AND(K3868&lt;&gt;"Match of the Day",K3868&lt;&gt;"Match of the Day 2",K3868&lt;&gt;"Match of the Day Repeat"),"",1+MAX($AJ$10:AJ3867))</f>
        <v/>
      </c>
    </row>
    <row r="3869" spans="34:36" x14ac:dyDescent="0.35">
      <c r="AH3869" s="16" t="str">
        <f>IF(AND(B3869="Premier League",E3869="Live"),_xlfn.XLOOKUP(_xlfn.TEXTJOIN(" vs ",,C3869:D3869),Calendar!G:G,Calendar!B:B),IF(AND(B3869="Premier League",E3869="Highlights"),_xlfn.XLOOKUP(H3869,Calendar!O:O,Calendar!N:N,,-1),""))</f>
        <v/>
      </c>
      <c r="AI3869" s="61" t="str">
        <f>IF(AND(AH3869&lt;&gt;"",E3869="Live"),_xlfn.XLOOKUP(_xlfn.TEXTJOIN(" vs ",,C3869:D3869),Calendar!G:G,Calendar!K:K),"")</f>
        <v/>
      </c>
      <c r="AJ3869" s="61" t="str">
        <f>IF(AND(K3869&lt;&gt;"Match of the Day",K3869&lt;&gt;"Match of the Day 2",K3869&lt;&gt;"Match of the Day Repeat"),"",1+MAX($AJ$10:AJ3868))</f>
        <v/>
      </c>
    </row>
    <row r="3870" spans="34:36" x14ac:dyDescent="0.35">
      <c r="AH3870" s="16" t="str">
        <f>IF(AND(B3870="Premier League",E3870="Live"),_xlfn.XLOOKUP(_xlfn.TEXTJOIN(" vs ",,C3870:D3870),Calendar!G:G,Calendar!B:B),IF(AND(B3870="Premier League",E3870="Highlights"),_xlfn.XLOOKUP(H3870,Calendar!O:O,Calendar!N:N,,-1),""))</f>
        <v/>
      </c>
      <c r="AI3870" s="61" t="str">
        <f>IF(AND(AH3870&lt;&gt;"",E3870="Live"),_xlfn.XLOOKUP(_xlfn.TEXTJOIN(" vs ",,C3870:D3870),Calendar!G:G,Calendar!K:K),"")</f>
        <v/>
      </c>
      <c r="AJ3870" s="61" t="str">
        <f>IF(AND(K3870&lt;&gt;"Match of the Day",K3870&lt;&gt;"Match of the Day 2",K3870&lt;&gt;"Match of the Day Repeat"),"",1+MAX($AJ$10:AJ3869))</f>
        <v/>
      </c>
    </row>
    <row r="3871" spans="34:36" x14ac:dyDescent="0.35">
      <c r="AH3871" s="16" t="str">
        <f>IF(AND(B3871="Premier League",E3871="Live"),_xlfn.XLOOKUP(_xlfn.TEXTJOIN(" vs ",,C3871:D3871),Calendar!G:G,Calendar!B:B),IF(AND(B3871="Premier League",E3871="Highlights"),_xlfn.XLOOKUP(H3871,Calendar!O:O,Calendar!N:N,,-1),""))</f>
        <v/>
      </c>
      <c r="AI3871" s="61" t="str">
        <f>IF(AND(AH3871&lt;&gt;"",E3871="Live"),_xlfn.XLOOKUP(_xlfn.TEXTJOIN(" vs ",,C3871:D3871),Calendar!G:G,Calendar!K:K),"")</f>
        <v/>
      </c>
      <c r="AJ3871" s="61" t="str">
        <f>IF(AND(K3871&lt;&gt;"Match of the Day",K3871&lt;&gt;"Match of the Day 2",K3871&lt;&gt;"Match of the Day Repeat"),"",1+MAX($AJ$10:AJ3870))</f>
        <v/>
      </c>
    </row>
    <row r="3872" spans="34:36" x14ac:dyDescent="0.35">
      <c r="AH3872" s="16" t="str">
        <f>IF(AND(B3872="Premier League",E3872="Live"),_xlfn.XLOOKUP(_xlfn.TEXTJOIN(" vs ",,C3872:D3872),Calendar!G:G,Calendar!B:B),IF(AND(B3872="Premier League",E3872="Highlights"),_xlfn.XLOOKUP(H3872,Calendar!O:O,Calendar!N:N,,-1),""))</f>
        <v/>
      </c>
      <c r="AI3872" s="61" t="str">
        <f>IF(AND(AH3872&lt;&gt;"",E3872="Live"),_xlfn.XLOOKUP(_xlfn.TEXTJOIN(" vs ",,C3872:D3872),Calendar!G:G,Calendar!K:K),"")</f>
        <v/>
      </c>
      <c r="AJ3872" s="61" t="str">
        <f>IF(AND(K3872&lt;&gt;"Match of the Day",K3872&lt;&gt;"Match of the Day 2",K3872&lt;&gt;"Match of the Day Repeat"),"",1+MAX($AJ$10:AJ3871))</f>
        <v/>
      </c>
    </row>
    <row r="3873" spans="34:36" x14ac:dyDescent="0.35">
      <c r="AH3873" s="16" t="str">
        <f>IF(AND(B3873="Premier League",E3873="Live"),_xlfn.XLOOKUP(_xlfn.TEXTJOIN(" vs ",,C3873:D3873),Calendar!G:G,Calendar!B:B),IF(AND(B3873="Premier League",E3873="Highlights"),_xlfn.XLOOKUP(H3873,Calendar!O:O,Calendar!N:N,,-1),""))</f>
        <v/>
      </c>
      <c r="AI3873" s="61" t="str">
        <f>IF(AND(AH3873&lt;&gt;"",E3873="Live"),_xlfn.XLOOKUP(_xlfn.TEXTJOIN(" vs ",,C3873:D3873),Calendar!G:G,Calendar!K:K),"")</f>
        <v/>
      </c>
      <c r="AJ3873" s="61" t="str">
        <f>IF(AND(K3873&lt;&gt;"Match of the Day",K3873&lt;&gt;"Match of the Day 2",K3873&lt;&gt;"Match of the Day Repeat"),"",1+MAX($AJ$10:AJ3872))</f>
        <v/>
      </c>
    </row>
    <row r="3874" spans="34:36" x14ac:dyDescent="0.35">
      <c r="AH3874" s="16" t="str">
        <f>IF(AND(B3874="Premier League",E3874="Live"),_xlfn.XLOOKUP(_xlfn.TEXTJOIN(" vs ",,C3874:D3874),Calendar!G:G,Calendar!B:B),IF(AND(B3874="Premier League",E3874="Highlights"),_xlfn.XLOOKUP(H3874,Calendar!O:O,Calendar!N:N,,-1),""))</f>
        <v/>
      </c>
      <c r="AI3874" s="61" t="str">
        <f>IF(AND(AH3874&lt;&gt;"",E3874="Live"),_xlfn.XLOOKUP(_xlfn.TEXTJOIN(" vs ",,C3874:D3874),Calendar!G:G,Calendar!K:K),"")</f>
        <v/>
      </c>
      <c r="AJ3874" s="61" t="str">
        <f>IF(AND(K3874&lt;&gt;"Match of the Day",K3874&lt;&gt;"Match of the Day 2",K3874&lt;&gt;"Match of the Day Repeat"),"",1+MAX($AJ$10:AJ3873))</f>
        <v/>
      </c>
    </row>
    <row r="3875" spans="34:36" x14ac:dyDescent="0.35">
      <c r="AH3875" s="16" t="str">
        <f>IF(AND(B3875="Premier League",E3875="Live"),_xlfn.XLOOKUP(_xlfn.TEXTJOIN(" vs ",,C3875:D3875),Calendar!G:G,Calendar!B:B),IF(AND(B3875="Premier League",E3875="Highlights"),_xlfn.XLOOKUP(H3875,Calendar!O:O,Calendar!N:N,,-1),""))</f>
        <v/>
      </c>
      <c r="AI3875" s="61" t="str">
        <f>IF(AND(AH3875&lt;&gt;"",E3875="Live"),_xlfn.XLOOKUP(_xlfn.TEXTJOIN(" vs ",,C3875:D3875),Calendar!G:G,Calendar!K:K),"")</f>
        <v/>
      </c>
      <c r="AJ3875" s="61" t="str">
        <f>IF(AND(K3875&lt;&gt;"Match of the Day",K3875&lt;&gt;"Match of the Day 2",K3875&lt;&gt;"Match of the Day Repeat"),"",1+MAX($AJ$10:AJ3874))</f>
        <v/>
      </c>
    </row>
    <row r="3876" spans="34:36" x14ac:dyDescent="0.35">
      <c r="AH3876" s="16" t="str">
        <f>IF(AND(B3876="Premier League",E3876="Live"),_xlfn.XLOOKUP(_xlfn.TEXTJOIN(" vs ",,C3876:D3876),Calendar!G:G,Calendar!B:B),IF(AND(B3876="Premier League",E3876="Highlights"),_xlfn.XLOOKUP(H3876,Calendar!O:O,Calendar!N:N,,-1),""))</f>
        <v/>
      </c>
      <c r="AI3876" s="61" t="str">
        <f>IF(AND(AH3876&lt;&gt;"",E3876="Live"),_xlfn.XLOOKUP(_xlfn.TEXTJOIN(" vs ",,C3876:D3876),Calendar!G:G,Calendar!K:K),"")</f>
        <v/>
      </c>
      <c r="AJ3876" s="61" t="str">
        <f>IF(AND(K3876&lt;&gt;"Match of the Day",K3876&lt;&gt;"Match of the Day 2",K3876&lt;&gt;"Match of the Day Repeat"),"",1+MAX($AJ$10:AJ3875))</f>
        <v/>
      </c>
    </row>
    <row r="3877" spans="34:36" x14ac:dyDescent="0.35">
      <c r="AH3877" s="16" t="str">
        <f>IF(AND(B3877="Premier League",E3877="Live"),_xlfn.XLOOKUP(_xlfn.TEXTJOIN(" vs ",,C3877:D3877),Calendar!G:G,Calendar!B:B),IF(AND(B3877="Premier League",E3877="Highlights"),_xlfn.XLOOKUP(H3877,Calendar!O:O,Calendar!N:N,,-1),""))</f>
        <v/>
      </c>
      <c r="AI3877" s="61" t="str">
        <f>IF(AND(AH3877&lt;&gt;"",E3877="Live"),_xlfn.XLOOKUP(_xlfn.TEXTJOIN(" vs ",,C3877:D3877),Calendar!G:G,Calendar!K:K),"")</f>
        <v/>
      </c>
      <c r="AJ3877" s="61" t="str">
        <f>IF(AND(K3877&lt;&gt;"Match of the Day",K3877&lt;&gt;"Match of the Day 2",K3877&lt;&gt;"Match of the Day Repeat"),"",1+MAX($AJ$10:AJ3876))</f>
        <v/>
      </c>
    </row>
    <row r="3878" spans="34:36" x14ac:dyDescent="0.35">
      <c r="AH3878" s="16" t="str">
        <f>IF(AND(B3878="Premier League",E3878="Live"),_xlfn.XLOOKUP(_xlfn.TEXTJOIN(" vs ",,C3878:D3878),Calendar!G:G,Calendar!B:B),IF(AND(B3878="Premier League",E3878="Highlights"),_xlfn.XLOOKUP(H3878,Calendar!O:O,Calendar!N:N,,-1),""))</f>
        <v/>
      </c>
      <c r="AI3878" s="61" t="str">
        <f>IF(AND(AH3878&lt;&gt;"",E3878="Live"),_xlfn.XLOOKUP(_xlfn.TEXTJOIN(" vs ",,C3878:D3878),Calendar!G:G,Calendar!K:K),"")</f>
        <v/>
      </c>
      <c r="AJ3878" s="61" t="str">
        <f>IF(AND(K3878&lt;&gt;"Match of the Day",K3878&lt;&gt;"Match of the Day 2",K3878&lt;&gt;"Match of the Day Repeat"),"",1+MAX($AJ$10:AJ3877))</f>
        <v/>
      </c>
    </row>
    <row r="3879" spans="34:36" x14ac:dyDescent="0.35">
      <c r="AH3879" s="16" t="str">
        <f>IF(AND(B3879="Premier League",E3879="Live"),_xlfn.XLOOKUP(_xlfn.TEXTJOIN(" vs ",,C3879:D3879),Calendar!G:G,Calendar!B:B),IF(AND(B3879="Premier League",E3879="Highlights"),_xlfn.XLOOKUP(H3879,Calendar!O:O,Calendar!N:N,,-1),""))</f>
        <v/>
      </c>
      <c r="AI3879" s="61" t="str">
        <f>IF(AND(AH3879&lt;&gt;"",E3879="Live"),_xlfn.XLOOKUP(_xlfn.TEXTJOIN(" vs ",,C3879:D3879),Calendar!G:G,Calendar!K:K),"")</f>
        <v/>
      </c>
      <c r="AJ3879" s="61" t="str">
        <f>IF(AND(K3879&lt;&gt;"Match of the Day",K3879&lt;&gt;"Match of the Day 2",K3879&lt;&gt;"Match of the Day Repeat"),"",1+MAX($AJ$10:AJ3878))</f>
        <v/>
      </c>
    </row>
    <row r="3880" spans="34:36" x14ac:dyDescent="0.35">
      <c r="AH3880" s="16" t="str">
        <f>IF(AND(B3880="Premier League",E3880="Live"),_xlfn.XLOOKUP(_xlfn.TEXTJOIN(" vs ",,C3880:D3880),Calendar!G:G,Calendar!B:B),IF(AND(B3880="Premier League",E3880="Highlights"),_xlfn.XLOOKUP(H3880,Calendar!O:O,Calendar!N:N,,-1),""))</f>
        <v/>
      </c>
      <c r="AI3880" s="61" t="str">
        <f>IF(AND(AH3880&lt;&gt;"",E3880="Live"),_xlfn.XLOOKUP(_xlfn.TEXTJOIN(" vs ",,C3880:D3880),Calendar!G:G,Calendar!K:K),"")</f>
        <v/>
      </c>
      <c r="AJ3880" s="61" t="str">
        <f>IF(AND(K3880&lt;&gt;"Match of the Day",K3880&lt;&gt;"Match of the Day 2",K3880&lt;&gt;"Match of the Day Repeat"),"",1+MAX($AJ$10:AJ3879))</f>
        <v/>
      </c>
    </row>
    <row r="3881" spans="34:36" x14ac:dyDescent="0.35">
      <c r="AH3881" s="16" t="str">
        <f>IF(AND(B3881="Premier League",E3881="Live"),_xlfn.XLOOKUP(_xlfn.TEXTJOIN(" vs ",,C3881:D3881),Calendar!G:G,Calendar!B:B),IF(AND(B3881="Premier League",E3881="Highlights"),_xlfn.XLOOKUP(H3881,Calendar!O:O,Calendar!N:N,,-1),""))</f>
        <v/>
      </c>
      <c r="AI3881" s="61" t="str">
        <f>IF(AND(AH3881&lt;&gt;"",E3881="Live"),_xlfn.XLOOKUP(_xlfn.TEXTJOIN(" vs ",,C3881:D3881),Calendar!G:G,Calendar!K:K),"")</f>
        <v/>
      </c>
      <c r="AJ3881" s="61" t="str">
        <f>IF(AND(K3881&lt;&gt;"Match of the Day",K3881&lt;&gt;"Match of the Day 2",K3881&lt;&gt;"Match of the Day Repeat"),"",1+MAX($AJ$10:AJ3880))</f>
        <v/>
      </c>
    </row>
    <row r="3882" spans="34:36" x14ac:dyDescent="0.35">
      <c r="AH3882" s="16" t="str">
        <f>IF(AND(B3882="Premier League",E3882="Live"),_xlfn.XLOOKUP(_xlfn.TEXTJOIN(" vs ",,C3882:D3882),Calendar!G:G,Calendar!B:B),IF(AND(B3882="Premier League",E3882="Highlights"),_xlfn.XLOOKUP(H3882,Calendar!O:O,Calendar!N:N,,-1),""))</f>
        <v/>
      </c>
      <c r="AI3882" s="61" t="str">
        <f>IF(AND(AH3882&lt;&gt;"",E3882="Live"),_xlfn.XLOOKUP(_xlfn.TEXTJOIN(" vs ",,C3882:D3882),Calendar!G:G,Calendar!K:K),"")</f>
        <v/>
      </c>
      <c r="AJ3882" s="61" t="str">
        <f>IF(AND(K3882&lt;&gt;"Match of the Day",K3882&lt;&gt;"Match of the Day 2",K3882&lt;&gt;"Match of the Day Repeat"),"",1+MAX($AJ$10:AJ3881))</f>
        <v/>
      </c>
    </row>
    <row r="3883" spans="34:36" x14ac:dyDescent="0.35">
      <c r="AH3883" s="16" t="str">
        <f>IF(AND(B3883="Premier League",E3883="Live"),_xlfn.XLOOKUP(_xlfn.TEXTJOIN(" vs ",,C3883:D3883),Calendar!G:G,Calendar!B:B),IF(AND(B3883="Premier League",E3883="Highlights"),_xlfn.XLOOKUP(H3883,Calendar!O:O,Calendar!N:N,,-1),""))</f>
        <v/>
      </c>
      <c r="AI3883" s="61" t="str">
        <f>IF(AND(AH3883&lt;&gt;"",E3883="Live"),_xlfn.XLOOKUP(_xlfn.TEXTJOIN(" vs ",,C3883:D3883),Calendar!G:G,Calendar!K:K),"")</f>
        <v/>
      </c>
      <c r="AJ3883" s="61" t="str">
        <f>IF(AND(K3883&lt;&gt;"Match of the Day",K3883&lt;&gt;"Match of the Day 2",K3883&lt;&gt;"Match of the Day Repeat"),"",1+MAX($AJ$10:AJ3882))</f>
        <v/>
      </c>
    </row>
    <row r="3884" spans="34:36" x14ac:dyDescent="0.35">
      <c r="AH3884" s="16" t="str">
        <f>IF(AND(B3884="Premier League",E3884="Live"),_xlfn.XLOOKUP(_xlfn.TEXTJOIN(" vs ",,C3884:D3884),Calendar!G:G,Calendar!B:B),IF(AND(B3884="Premier League",E3884="Highlights"),_xlfn.XLOOKUP(H3884,Calendar!O:O,Calendar!N:N,,-1),""))</f>
        <v/>
      </c>
      <c r="AI3884" s="61" t="str">
        <f>IF(AND(AH3884&lt;&gt;"",E3884="Live"),_xlfn.XLOOKUP(_xlfn.TEXTJOIN(" vs ",,C3884:D3884),Calendar!G:G,Calendar!K:K),"")</f>
        <v/>
      </c>
      <c r="AJ3884" s="61" t="str">
        <f>IF(AND(K3884&lt;&gt;"Match of the Day",K3884&lt;&gt;"Match of the Day 2",K3884&lt;&gt;"Match of the Day Repeat"),"",1+MAX($AJ$10:AJ3883))</f>
        <v/>
      </c>
    </row>
    <row r="3885" spans="34:36" x14ac:dyDescent="0.35">
      <c r="AH3885" s="16" t="str">
        <f>IF(AND(B3885="Premier League",E3885="Live"),_xlfn.XLOOKUP(_xlfn.TEXTJOIN(" vs ",,C3885:D3885),Calendar!G:G,Calendar!B:B),IF(AND(B3885="Premier League",E3885="Highlights"),_xlfn.XLOOKUP(H3885,Calendar!O:O,Calendar!N:N,,-1),""))</f>
        <v/>
      </c>
      <c r="AI3885" s="61" t="str">
        <f>IF(AND(AH3885&lt;&gt;"",E3885="Live"),_xlfn.XLOOKUP(_xlfn.TEXTJOIN(" vs ",,C3885:D3885),Calendar!G:G,Calendar!K:K),"")</f>
        <v/>
      </c>
      <c r="AJ3885" s="61" t="str">
        <f>IF(AND(K3885&lt;&gt;"Match of the Day",K3885&lt;&gt;"Match of the Day 2",K3885&lt;&gt;"Match of the Day Repeat"),"",1+MAX($AJ$10:AJ3884))</f>
        <v/>
      </c>
    </row>
    <row r="3886" spans="34:36" x14ac:dyDescent="0.35">
      <c r="AH3886" s="16" t="str">
        <f>IF(AND(B3886="Premier League",E3886="Live"),_xlfn.XLOOKUP(_xlfn.TEXTJOIN(" vs ",,C3886:D3886),Calendar!G:G,Calendar!B:B),IF(AND(B3886="Premier League",E3886="Highlights"),_xlfn.XLOOKUP(H3886,Calendar!O:O,Calendar!N:N,,-1),""))</f>
        <v/>
      </c>
      <c r="AI3886" s="61" t="str">
        <f>IF(AND(AH3886&lt;&gt;"",E3886="Live"),_xlfn.XLOOKUP(_xlfn.TEXTJOIN(" vs ",,C3886:D3886),Calendar!G:G,Calendar!K:K),"")</f>
        <v/>
      </c>
      <c r="AJ3886" s="61" t="str">
        <f>IF(AND(K3886&lt;&gt;"Match of the Day",K3886&lt;&gt;"Match of the Day 2",K3886&lt;&gt;"Match of the Day Repeat"),"",1+MAX($AJ$10:AJ3885))</f>
        <v/>
      </c>
    </row>
    <row r="3887" spans="34:36" x14ac:dyDescent="0.35">
      <c r="AH3887" s="16" t="str">
        <f>IF(AND(B3887="Premier League",E3887="Live"),_xlfn.XLOOKUP(_xlfn.TEXTJOIN(" vs ",,C3887:D3887),Calendar!G:G,Calendar!B:B),IF(AND(B3887="Premier League",E3887="Highlights"),_xlfn.XLOOKUP(H3887,Calendar!O:O,Calendar!N:N,,-1),""))</f>
        <v/>
      </c>
      <c r="AI3887" s="61" t="str">
        <f>IF(AND(AH3887&lt;&gt;"",E3887="Live"),_xlfn.XLOOKUP(_xlfn.TEXTJOIN(" vs ",,C3887:D3887),Calendar!G:G,Calendar!K:K),"")</f>
        <v/>
      </c>
      <c r="AJ3887" s="61" t="str">
        <f>IF(AND(K3887&lt;&gt;"Match of the Day",K3887&lt;&gt;"Match of the Day 2",K3887&lt;&gt;"Match of the Day Repeat"),"",1+MAX($AJ$10:AJ3886))</f>
        <v/>
      </c>
    </row>
    <row r="3888" spans="34:36" x14ac:dyDescent="0.35">
      <c r="AH3888" s="16" t="str">
        <f>IF(AND(B3888="Premier League",E3888="Live"),_xlfn.XLOOKUP(_xlfn.TEXTJOIN(" vs ",,C3888:D3888),Calendar!G:G,Calendar!B:B),IF(AND(B3888="Premier League",E3888="Highlights"),_xlfn.XLOOKUP(H3888,Calendar!O:O,Calendar!N:N,,-1),""))</f>
        <v/>
      </c>
      <c r="AI3888" s="61" t="str">
        <f>IF(AND(AH3888&lt;&gt;"",E3888="Live"),_xlfn.XLOOKUP(_xlfn.TEXTJOIN(" vs ",,C3888:D3888),Calendar!G:G,Calendar!K:K),"")</f>
        <v/>
      </c>
      <c r="AJ3888" s="61" t="str">
        <f>IF(AND(K3888&lt;&gt;"Match of the Day",K3888&lt;&gt;"Match of the Day 2",K3888&lt;&gt;"Match of the Day Repeat"),"",1+MAX($AJ$10:AJ3887))</f>
        <v/>
      </c>
    </row>
    <row r="3889" spans="34:36" x14ac:dyDescent="0.35">
      <c r="AH3889" s="16" t="str">
        <f>IF(AND(B3889="Premier League",E3889="Live"),_xlfn.XLOOKUP(_xlfn.TEXTJOIN(" vs ",,C3889:D3889),Calendar!G:G,Calendar!B:B),IF(AND(B3889="Premier League",E3889="Highlights"),_xlfn.XLOOKUP(H3889,Calendar!O:O,Calendar!N:N,,-1),""))</f>
        <v/>
      </c>
      <c r="AI3889" s="61" t="str">
        <f>IF(AND(AH3889&lt;&gt;"",E3889="Live"),_xlfn.XLOOKUP(_xlfn.TEXTJOIN(" vs ",,C3889:D3889),Calendar!G:G,Calendar!K:K),"")</f>
        <v/>
      </c>
      <c r="AJ3889" s="61" t="str">
        <f>IF(AND(K3889&lt;&gt;"Match of the Day",K3889&lt;&gt;"Match of the Day 2",K3889&lt;&gt;"Match of the Day Repeat"),"",1+MAX($AJ$10:AJ3888))</f>
        <v/>
      </c>
    </row>
    <row r="3890" spans="34:36" x14ac:dyDescent="0.35">
      <c r="AH3890" s="16" t="str">
        <f>IF(AND(B3890="Premier League",E3890="Live"),_xlfn.XLOOKUP(_xlfn.TEXTJOIN(" vs ",,C3890:D3890),Calendar!G:G,Calendar!B:B),IF(AND(B3890="Premier League",E3890="Highlights"),_xlfn.XLOOKUP(H3890,Calendar!O:O,Calendar!N:N,,-1),""))</f>
        <v/>
      </c>
      <c r="AI3890" s="61" t="str">
        <f>IF(AND(AH3890&lt;&gt;"",E3890="Live"),_xlfn.XLOOKUP(_xlfn.TEXTJOIN(" vs ",,C3890:D3890),Calendar!G:G,Calendar!K:K),"")</f>
        <v/>
      </c>
      <c r="AJ3890" s="61" t="str">
        <f>IF(AND(K3890&lt;&gt;"Match of the Day",K3890&lt;&gt;"Match of the Day 2",K3890&lt;&gt;"Match of the Day Repeat"),"",1+MAX($AJ$10:AJ3889))</f>
        <v/>
      </c>
    </row>
    <row r="3891" spans="34:36" x14ac:dyDescent="0.35">
      <c r="AH3891" s="16" t="str">
        <f>IF(AND(B3891="Premier League",E3891="Live"),_xlfn.XLOOKUP(_xlfn.TEXTJOIN(" vs ",,C3891:D3891),Calendar!G:G,Calendar!B:B),IF(AND(B3891="Premier League",E3891="Highlights"),_xlfn.XLOOKUP(H3891,Calendar!O:O,Calendar!N:N,,-1),""))</f>
        <v/>
      </c>
      <c r="AI3891" s="61" t="str">
        <f>IF(AND(AH3891&lt;&gt;"",E3891="Live"),_xlfn.XLOOKUP(_xlfn.TEXTJOIN(" vs ",,C3891:D3891),Calendar!G:G,Calendar!K:K),"")</f>
        <v/>
      </c>
      <c r="AJ3891" s="61" t="str">
        <f>IF(AND(K3891&lt;&gt;"Match of the Day",K3891&lt;&gt;"Match of the Day 2",K3891&lt;&gt;"Match of the Day Repeat"),"",1+MAX($AJ$10:AJ3890))</f>
        <v/>
      </c>
    </row>
    <row r="3892" spans="34:36" x14ac:dyDescent="0.35">
      <c r="AH3892" s="16" t="str">
        <f>IF(AND(B3892="Premier League",E3892="Live"),_xlfn.XLOOKUP(_xlfn.TEXTJOIN(" vs ",,C3892:D3892),Calendar!G:G,Calendar!B:B),IF(AND(B3892="Premier League",E3892="Highlights"),_xlfn.XLOOKUP(H3892,Calendar!O:O,Calendar!N:N,,-1),""))</f>
        <v/>
      </c>
      <c r="AI3892" s="61" t="str">
        <f>IF(AND(AH3892&lt;&gt;"",E3892="Live"),_xlfn.XLOOKUP(_xlfn.TEXTJOIN(" vs ",,C3892:D3892),Calendar!G:G,Calendar!K:K),"")</f>
        <v/>
      </c>
      <c r="AJ3892" s="61" t="str">
        <f>IF(AND(K3892&lt;&gt;"Match of the Day",K3892&lt;&gt;"Match of the Day 2",K3892&lt;&gt;"Match of the Day Repeat"),"",1+MAX($AJ$10:AJ3891))</f>
        <v/>
      </c>
    </row>
    <row r="3893" spans="34:36" x14ac:dyDescent="0.35">
      <c r="AH3893" s="16" t="str">
        <f>IF(AND(B3893="Premier League",E3893="Live"),_xlfn.XLOOKUP(_xlfn.TEXTJOIN(" vs ",,C3893:D3893),Calendar!G:G,Calendar!B:B),IF(AND(B3893="Premier League",E3893="Highlights"),_xlfn.XLOOKUP(H3893,Calendar!O:O,Calendar!N:N,,-1),""))</f>
        <v/>
      </c>
      <c r="AI3893" s="61" t="str">
        <f>IF(AND(AH3893&lt;&gt;"",E3893="Live"),_xlfn.XLOOKUP(_xlfn.TEXTJOIN(" vs ",,C3893:D3893),Calendar!G:G,Calendar!K:K),"")</f>
        <v/>
      </c>
      <c r="AJ3893" s="61" t="str">
        <f>IF(AND(K3893&lt;&gt;"Match of the Day",K3893&lt;&gt;"Match of the Day 2",K3893&lt;&gt;"Match of the Day Repeat"),"",1+MAX($AJ$10:AJ3892))</f>
        <v/>
      </c>
    </row>
    <row r="3894" spans="34:36" x14ac:dyDescent="0.35">
      <c r="AH3894" s="16" t="str">
        <f>IF(AND(B3894="Premier League",E3894="Live"),_xlfn.XLOOKUP(_xlfn.TEXTJOIN(" vs ",,C3894:D3894),Calendar!G:G,Calendar!B:B),IF(AND(B3894="Premier League",E3894="Highlights"),_xlfn.XLOOKUP(H3894,Calendar!O:O,Calendar!N:N,,-1),""))</f>
        <v/>
      </c>
      <c r="AI3894" s="61" t="str">
        <f>IF(AND(AH3894&lt;&gt;"",E3894="Live"),_xlfn.XLOOKUP(_xlfn.TEXTJOIN(" vs ",,C3894:D3894),Calendar!G:G,Calendar!K:K),"")</f>
        <v/>
      </c>
      <c r="AJ3894" s="61" t="str">
        <f>IF(AND(K3894&lt;&gt;"Match of the Day",K3894&lt;&gt;"Match of the Day 2",K3894&lt;&gt;"Match of the Day Repeat"),"",1+MAX($AJ$10:AJ3893))</f>
        <v/>
      </c>
    </row>
    <row r="3895" spans="34:36" x14ac:dyDescent="0.35">
      <c r="AH3895" s="16" t="str">
        <f>IF(AND(B3895="Premier League",E3895="Live"),_xlfn.XLOOKUP(_xlfn.TEXTJOIN(" vs ",,C3895:D3895),Calendar!G:G,Calendar!B:B),IF(AND(B3895="Premier League",E3895="Highlights"),_xlfn.XLOOKUP(H3895,Calendar!O:O,Calendar!N:N,,-1),""))</f>
        <v/>
      </c>
      <c r="AI3895" s="61" t="str">
        <f>IF(AND(AH3895&lt;&gt;"",E3895="Live"),_xlfn.XLOOKUP(_xlfn.TEXTJOIN(" vs ",,C3895:D3895),Calendar!G:G,Calendar!K:K),"")</f>
        <v/>
      </c>
      <c r="AJ3895" s="61" t="str">
        <f>IF(AND(K3895&lt;&gt;"Match of the Day",K3895&lt;&gt;"Match of the Day 2",K3895&lt;&gt;"Match of the Day Repeat"),"",1+MAX($AJ$10:AJ3894))</f>
        <v/>
      </c>
    </row>
    <row r="3896" spans="34:36" x14ac:dyDescent="0.35">
      <c r="AH3896" s="16" t="str">
        <f>IF(AND(B3896="Premier League",E3896="Live"),_xlfn.XLOOKUP(_xlfn.TEXTJOIN(" vs ",,C3896:D3896),Calendar!G:G,Calendar!B:B),IF(AND(B3896="Premier League",E3896="Highlights"),_xlfn.XLOOKUP(H3896,Calendar!O:O,Calendar!N:N,,-1),""))</f>
        <v/>
      </c>
      <c r="AI3896" s="61" t="str">
        <f>IF(AND(AH3896&lt;&gt;"",E3896="Live"),_xlfn.XLOOKUP(_xlfn.TEXTJOIN(" vs ",,C3896:D3896),Calendar!G:G,Calendar!K:K),"")</f>
        <v/>
      </c>
      <c r="AJ3896" s="61" t="str">
        <f>IF(AND(K3896&lt;&gt;"Match of the Day",K3896&lt;&gt;"Match of the Day 2",K3896&lt;&gt;"Match of the Day Repeat"),"",1+MAX($AJ$10:AJ3895))</f>
        <v/>
      </c>
    </row>
    <row r="3897" spans="34:36" x14ac:dyDescent="0.35">
      <c r="AH3897" s="16" t="str">
        <f>IF(AND(B3897="Premier League",E3897="Live"),_xlfn.XLOOKUP(_xlfn.TEXTJOIN(" vs ",,C3897:D3897),Calendar!G:G,Calendar!B:B),IF(AND(B3897="Premier League",E3897="Highlights"),_xlfn.XLOOKUP(H3897,Calendar!O:O,Calendar!N:N,,-1),""))</f>
        <v/>
      </c>
      <c r="AI3897" s="61" t="str">
        <f>IF(AND(AH3897&lt;&gt;"",E3897="Live"),_xlfn.XLOOKUP(_xlfn.TEXTJOIN(" vs ",,C3897:D3897),Calendar!G:G,Calendar!K:K),"")</f>
        <v/>
      </c>
      <c r="AJ3897" s="61" t="str">
        <f>IF(AND(K3897&lt;&gt;"Match of the Day",K3897&lt;&gt;"Match of the Day 2",K3897&lt;&gt;"Match of the Day Repeat"),"",1+MAX($AJ$10:AJ3896))</f>
        <v/>
      </c>
    </row>
    <row r="3898" spans="34:36" x14ac:dyDescent="0.35">
      <c r="AH3898" s="16" t="str">
        <f>IF(AND(B3898="Premier League",E3898="Live"),_xlfn.XLOOKUP(_xlfn.TEXTJOIN(" vs ",,C3898:D3898),Calendar!G:G,Calendar!B:B),IF(AND(B3898="Premier League",E3898="Highlights"),_xlfn.XLOOKUP(H3898,Calendar!O:O,Calendar!N:N,,-1),""))</f>
        <v/>
      </c>
      <c r="AI3898" s="61" t="str">
        <f>IF(AND(AH3898&lt;&gt;"",E3898="Live"),_xlfn.XLOOKUP(_xlfn.TEXTJOIN(" vs ",,C3898:D3898),Calendar!G:G,Calendar!K:K),"")</f>
        <v/>
      </c>
      <c r="AJ3898" s="61" t="str">
        <f>IF(AND(K3898&lt;&gt;"Match of the Day",K3898&lt;&gt;"Match of the Day 2",K3898&lt;&gt;"Match of the Day Repeat"),"",1+MAX($AJ$10:AJ3897))</f>
        <v/>
      </c>
    </row>
    <row r="3899" spans="34:36" x14ac:dyDescent="0.35">
      <c r="AH3899" s="16" t="str">
        <f>IF(AND(B3899="Premier League",E3899="Live"),_xlfn.XLOOKUP(_xlfn.TEXTJOIN(" vs ",,C3899:D3899),Calendar!G:G,Calendar!B:B),IF(AND(B3899="Premier League",E3899="Highlights"),_xlfn.XLOOKUP(H3899,Calendar!O:O,Calendar!N:N,,-1),""))</f>
        <v/>
      </c>
      <c r="AI3899" s="61" t="str">
        <f>IF(AND(AH3899&lt;&gt;"",E3899="Live"),_xlfn.XLOOKUP(_xlfn.TEXTJOIN(" vs ",,C3899:D3899),Calendar!G:G,Calendar!K:K),"")</f>
        <v/>
      </c>
      <c r="AJ3899" s="61" t="str">
        <f>IF(AND(K3899&lt;&gt;"Match of the Day",K3899&lt;&gt;"Match of the Day 2",K3899&lt;&gt;"Match of the Day Repeat"),"",1+MAX($AJ$10:AJ3898))</f>
        <v/>
      </c>
    </row>
    <row r="3900" spans="34:36" x14ac:dyDescent="0.35">
      <c r="AH3900" s="16" t="str">
        <f>IF(AND(B3900="Premier League",E3900="Live"),_xlfn.XLOOKUP(_xlfn.TEXTJOIN(" vs ",,C3900:D3900),Calendar!G:G,Calendar!B:B),IF(AND(B3900="Premier League",E3900="Highlights"),_xlfn.XLOOKUP(H3900,Calendar!O:O,Calendar!N:N,,-1),""))</f>
        <v/>
      </c>
      <c r="AI3900" s="61" t="str">
        <f>IF(AND(AH3900&lt;&gt;"",E3900="Live"),_xlfn.XLOOKUP(_xlfn.TEXTJOIN(" vs ",,C3900:D3900),Calendar!G:G,Calendar!K:K),"")</f>
        <v/>
      </c>
      <c r="AJ3900" s="61" t="str">
        <f>IF(AND(K3900&lt;&gt;"Match of the Day",K3900&lt;&gt;"Match of the Day 2",K3900&lt;&gt;"Match of the Day Repeat"),"",1+MAX($AJ$10:AJ3899))</f>
        <v/>
      </c>
    </row>
    <row r="3901" spans="34:36" x14ac:dyDescent="0.35">
      <c r="AH3901" s="16" t="str">
        <f>IF(AND(B3901="Premier League",E3901="Live"),_xlfn.XLOOKUP(_xlfn.TEXTJOIN(" vs ",,C3901:D3901),Calendar!G:G,Calendar!B:B),IF(AND(B3901="Premier League",E3901="Highlights"),_xlfn.XLOOKUP(H3901,Calendar!O:O,Calendar!N:N,,-1),""))</f>
        <v/>
      </c>
      <c r="AI3901" s="61" t="str">
        <f>IF(AND(AH3901&lt;&gt;"",E3901="Live"),_xlfn.XLOOKUP(_xlfn.TEXTJOIN(" vs ",,C3901:D3901),Calendar!G:G,Calendar!K:K),"")</f>
        <v/>
      </c>
      <c r="AJ3901" s="61" t="str">
        <f>IF(AND(K3901&lt;&gt;"Match of the Day",K3901&lt;&gt;"Match of the Day 2",K3901&lt;&gt;"Match of the Day Repeat"),"",1+MAX($AJ$10:AJ3900))</f>
        <v/>
      </c>
    </row>
    <row r="3902" spans="34:36" x14ac:dyDescent="0.35">
      <c r="AH3902" s="16" t="str">
        <f>IF(AND(B3902="Premier League",E3902="Live"),_xlfn.XLOOKUP(_xlfn.TEXTJOIN(" vs ",,C3902:D3902),Calendar!G:G,Calendar!B:B),IF(AND(B3902="Premier League",E3902="Highlights"),_xlfn.XLOOKUP(H3902,Calendar!O:O,Calendar!N:N,,-1),""))</f>
        <v/>
      </c>
      <c r="AI3902" s="61" t="str">
        <f>IF(AND(AH3902&lt;&gt;"",E3902="Live"),_xlfn.XLOOKUP(_xlfn.TEXTJOIN(" vs ",,C3902:D3902),Calendar!G:G,Calendar!K:K),"")</f>
        <v/>
      </c>
      <c r="AJ3902" s="61" t="str">
        <f>IF(AND(K3902&lt;&gt;"Match of the Day",K3902&lt;&gt;"Match of the Day 2",K3902&lt;&gt;"Match of the Day Repeat"),"",1+MAX($AJ$10:AJ3901))</f>
        <v/>
      </c>
    </row>
    <row r="3903" spans="34:36" x14ac:dyDescent="0.35">
      <c r="AH3903" s="16" t="str">
        <f>IF(AND(B3903="Premier League",E3903="Live"),_xlfn.XLOOKUP(_xlfn.TEXTJOIN(" vs ",,C3903:D3903),Calendar!G:G,Calendar!B:B),IF(AND(B3903="Premier League",E3903="Highlights"),_xlfn.XLOOKUP(H3903,Calendar!O:O,Calendar!N:N,,-1),""))</f>
        <v/>
      </c>
      <c r="AI3903" s="61" t="str">
        <f>IF(AND(AH3903&lt;&gt;"",E3903="Live"),_xlfn.XLOOKUP(_xlfn.TEXTJOIN(" vs ",,C3903:D3903),Calendar!G:G,Calendar!K:K),"")</f>
        <v/>
      </c>
      <c r="AJ3903" s="61" t="str">
        <f>IF(AND(K3903&lt;&gt;"Match of the Day",K3903&lt;&gt;"Match of the Day 2",K3903&lt;&gt;"Match of the Day Repeat"),"",1+MAX($AJ$10:AJ3902))</f>
        <v/>
      </c>
    </row>
    <row r="3904" spans="34:36" x14ac:dyDescent="0.35">
      <c r="AH3904" s="16" t="str">
        <f>IF(AND(B3904="Premier League",E3904="Live"),_xlfn.XLOOKUP(_xlfn.TEXTJOIN(" vs ",,C3904:D3904),Calendar!G:G,Calendar!B:B),IF(AND(B3904="Premier League",E3904="Highlights"),_xlfn.XLOOKUP(H3904,Calendar!O:O,Calendar!N:N,,-1),""))</f>
        <v/>
      </c>
      <c r="AI3904" s="61" t="str">
        <f>IF(AND(AH3904&lt;&gt;"",E3904="Live"),_xlfn.XLOOKUP(_xlfn.TEXTJOIN(" vs ",,C3904:D3904),Calendar!G:G,Calendar!K:K),"")</f>
        <v/>
      </c>
      <c r="AJ3904" s="61" t="str">
        <f>IF(AND(K3904&lt;&gt;"Match of the Day",K3904&lt;&gt;"Match of the Day 2",K3904&lt;&gt;"Match of the Day Repeat"),"",1+MAX($AJ$10:AJ3903))</f>
        <v/>
      </c>
    </row>
    <row r="3905" spans="34:36" x14ac:dyDescent="0.35">
      <c r="AH3905" s="16" t="str">
        <f>IF(AND(B3905="Premier League",E3905="Live"),_xlfn.XLOOKUP(_xlfn.TEXTJOIN(" vs ",,C3905:D3905),Calendar!G:G,Calendar!B:B),IF(AND(B3905="Premier League",E3905="Highlights"),_xlfn.XLOOKUP(H3905,Calendar!O:O,Calendar!N:N,,-1),""))</f>
        <v/>
      </c>
      <c r="AI3905" s="61" t="str">
        <f>IF(AND(AH3905&lt;&gt;"",E3905="Live"),_xlfn.XLOOKUP(_xlfn.TEXTJOIN(" vs ",,C3905:D3905),Calendar!G:G,Calendar!K:K),"")</f>
        <v/>
      </c>
      <c r="AJ3905" s="61" t="str">
        <f>IF(AND(K3905&lt;&gt;"Match of the Day",K3905&lt;&gt;"Match of the Day 2",K3905&lt;&gt;"Match of the Day Repeat"),"",1+MAX($AJ$10:AJ3904))</f>
        <v/>
      </c>
    </row>
    <row r="3906" spans="34:36" x14ac:dyDescent="0.35">
      <c r="AH3906" s="16" t="str">
        <f>IF(AND(B3906="Premier League",E3906="Live"),_xlfn.XLOOKUP(_xlfn.TEXTJOIN(" vs ",,C3906:D3906),Calendar!G:G,Calendar!B:B),IF(AND(B3906="Premier League",E3906="Highlights"),_xlfn.XLOOKUP(H3906,Calendar!O:O,Calendar!N:N,,-1),""))</f>
        <v/>
      </c>
      <c r="AI3906" s="61" t="str">
        <f>IF(AND(AH3906&lt;&gt;"",E3906="Live"),_xlfn.XLOOKUP(_xlfn.TEXTJOIN(" vs ",,C3906:D3906),Calendar!G:G,Calendar!K:K),"")</f>
        <v/>
      </c>
      <c r="AJ3906" s="61" t="str">
        <f>IF(AND(K3906&lt;&gt;"Match of the Day",K3906&lt;&gt;"Match of the Day 2",K3906&lt;&gt;"Match of the Day Repeat"),"",1+MAX($AJ$10:AJ3905))</f>
        <v/>
      </c>
    </row>
    <row r="3907" spans="34:36" x14ac:dyDescent="0.35">
      <c r="AH3907" s="16" t="str">
        <f>IF(AND(B3907="Premier League",E3907="Live"),_xlfn.XLOOKUP(_xlfn.TEXTJOIN(" vs ",,C3907:D3907),Calendar!G:G,Calendar!B:B),IF(AND(B3907="Premier League",E3907="Highlights"),_xlfn.XLOOKUP(H3907,Calendar!O:O,Calendar!N:N,,-1),""))</f>
        <v/>
      </c>
      <c r="AI3907" s="61" t="str">
        <f>IF(AND(AH3907&lt;&gt;"",E3907="Live"),_xlfn.XLOOKUP(_xlfn.TEXTJOIN(" vs ",,C3907:D3907),Calendar!G:G,Calendar!K:K),"")</f>
        <v/>
      </c>
      <c r="AJ3907" s="61" t="str">
        <f>IF(AND(K3907&lt;&gt;"Match of the Day",K3907&lt;&gt;"Match of the Day 2",K3907&lt;&gt;"Match of the Day Repeat"),"",1+MAX($AJ$10:AJ3906))</f>
        <v/>
      </c>
    </row>
    <row r="3908" spans="34:36" x14ac:dyDescent="0.35">
      <c r="AH3908" s="16" t="str">
        <f>IF(AND(B3908="Premier League",E3908="Live"),_xlfn.XLOOKUP(_xlfn.TEXTJOIN(" vs ",,C3908:D3908),Calendar!G:G,Calendar!B:B),IF(AND(B3908="Premier League",E3908="Highlights"),_xlfn.XLOOKUP(H3908,Calendar!O:O,Calendar!N:N,,-1),""))</f>
        <v/>
      </c>
      <c r="AI3908" s="61" t="str">
        <f>IF(AND(AH3908&lt;&gt;"",E3908="Live"),_xlfn.XLOOKUP(_xlfn.TEXTJOIN(" vs ",,C3908:D3908),Calendar!G:G,Calendar!K:K),"")</f>
        <v/>
      </c>
      <c r="AJ3908" s="61" t="str">
        <f>IF(AND(K3908&lt;&gt;"Match of the Day",K3908&lt;&gt;"Match of the Day 2",K3908&lt;&gt;"Match of the Day Repeat"),"",1+MAX($AJ$10:AJ3907))</f>
        <v/>
      </c>
    </row>
    <row r="3909" spans="34:36" x14ac:dyDescent="0.35">
      <c r="AH3909" s="16" t="str">
        <f>IF(AND(B3909="Premier League",E3909="Live"),_xlfn.XLOOKUP(_xlfn.TEXTJOIN(" vs ",,C3909:D3909),Calendar!G:G,Calendar!B:B),IF(AND(B3909="Premier League",E3909="Highlights"),_xlfn.XLOOKUP(H3909,Calendar!O:O,Calendar!N:N,,-1),""))</f>
        <v/>
      </c>
      <c r="AI3909" s="61" t="str">
        <f>IF(AND(AH3909&lt;&gt;"",E3909="Live"),_xlfn.XLOOKUP(_xlfn.TEXTJOIN(" vs ",,C3909:D3909),Calendar!G:G,Calendar!K:K),"")</f>
        <v/>
      </c>
      <c r="AJ3909" s="61" t="str">
        <f>IF(AND(K3909&lt;&gt;"Match of the Day",K3909&lt;&gt;"Match of the Day 2",K3909&lt;&gt;"Match of the Day Repeat"),"",1+MAX($AJ$10:AJ3908))</f>
        <v/>
      </c>
    </row>
    <row r="3910" spans="34:36" x14ac:dyDescent="0.35">
      <c r="AH3910" s="16" t="str">
        <f>IF(AND(B3910="Premier League",E3910="Live"),_xlfn.XLOOKUP(_xlfn.TEXTJOIN(" vs ",,C3910:D3910),Calendar!G:G,Calendar!B:B),IF(AND(B3910="Premier League",E3910="Highlights"),_xlfn.XLOOKUP(H3910,Calendar!O:O,Calendar!N:N,,-1),""))</f>
        <v/>
      </c>
      <c r="AI3910" s="61" t="str">
        <f>IF(AND(AH3910&lt;&gt;"",E3910="Live"),_xlfn.XLOOKUP(_xlfn.TEXTJOIN(" vs ",,C3910:D3910),Calendar!G:G,Calendar!K:K),"")</f>
        <v/>
      </c>
      <c r="AJ3910" s="61" t="str">
        <f>IF(AND(K3910&lt;&gt;"Match of the Day",K3910&lt;&gt;"Match of the Day 2",K3910&lt;&gt;"Match of the Day Repeat"),"",1+MAX($AJ$10:AJ3909))</f>
        <v/>
      </c>
    </row>
    <row r="3911" spans="34:36" x14ac:dyDescent="0.35">
      <c r="AH3911" s="16" t="str">
        <f>IF(AND(B3911="Premier League",E3911="Live"),_xlfn.XLOOKUP(_xlfn.TEXTJOIN(" vs ",,C3911:D3911),Calendar!G:G,Calendar!B:B),IF(AND(B3911="Premier League",E3911="Highlights"),_xlfn.XLOOKUP(H3911,Calendar!O:O,Calendar!N:N,,-1),""))</f>
        <v/>
      </c>
      <c r="AI3911" s="61" t="str">
        <f>IF(AND(AH3911&lt;&gt;"",E3911="Live"),_xlfn.XLOOKUP(_xlfn.TEXTJOIN(" vs ",,C3911:D3911),Calendar!G:G,Calendar!K:K),"")</f>
        <v/>
      </c>
      <c r="AJ3911" s="61" t="str">
        <f>IF(AND(K3911&lt;&gt;"Match of the Day",K3911&lt;&gt;"Match of the Day 2",K3911&lt;&gt;"Match of the Day Repeat"),"",1+MAX($AJ$10:AJ3910))</f>
        <v/>
      </c>
    </row>
    <row r="3912" spans="34:36" x14ac:dyDescent="0.35">
      <c r="AH3912" s="16" t="str">
        <f>IF(AND(B3912="Premier League",E3912="Live"),_xlfn.XLOOKUP(_xlfn.TEXTJOIN(" vs ",,C3912:D3912),Calendar!G:G,Calendar!B:B),IF(AND(B3912="Premier League",E3912="Highlights"),_xlfn.XLOOKUP(H3912,Calendar!O:O,Calendar!N:N,,-1),""))</f>
        <v/>
      </c>
      <c r="AI3912" s="61" t="str">
        <f>IF(AND(AH3912&lt;&gt;"",E3912="Live"),_xlfn.XLOOKUP(_xlfn.TEXTJOIN(" vs ",,C3912:D3912),Calendar!G:G,Calendar!K:K),"")</f>
        <v/>
      </c>
      <c r="AJ3912" s="61" t="str">
        <f>IF(AND(K3912&lt;&gt;"Match of the Day",K3912&lt;&gt;"Match of the Day 2",K3912&lt;&gt;"Match of the Day Repeat"),"",1+MAX($AJ$10:AJ3911))</f>
        <v/>
      </c>
    </row>
    <row r="3913" spans="34:36" x14ac:dyDescent="0.35">
      <c r="AH3913" s="16" t="str">
        <f>IF(AND(B3913="Premier League",E3913="Live"),_xlfn.XLOOKUP(_xlfn.TEXTJOIN(" vs ",,C3913:D3913),Calendar!G:G,Calendar!B:B),IF(AND(B3913="Premier League",E3913="Highlights"),_xlfn.XLOOKUP(H3913,Calendar!O:O,Calendar!N:N,,-1),""))</f>
        <v/>
      </c>
      <c r="AI3913" s="61" t="str">
        <f>IF(AND(AH3913&lt;&gt;"",E3913="Live"),_xlfn.XLOOKUP(_xlfn.TEXTJOIN(" vs ",,C3913:D3913),Calendar!G:G,Calendar!K:K),"")</f>
        <v/>
      </c>
      <c r="AJ3913" s="61" t="str">
        <f>IF(AND(K3913&lt;&gt;"Match of the Day",K3913&lt;&gt;"Match of the Day 2",K3913&lt;&gt;"Match of the Day Repeat"),"",1+MAX($AJ$10:AJ3912))</f>
        <v/>
      </c>
    </row>
    <row r="3914" spans="34:36" x14ac:dyDescent="0.35">
      <c r="AH3914" s="16" t="str">
        <f>IF(AND(B3914="Premier League",E3914="Live"),_xlfn.XLOOKUP(_xlfn.TEXTJOIN(" vs ",,C3914:D3914),Calendar!G:G,Calendar!B:B),IF(AND(B3914="Premier League",E3914="Highlights"),_xlfn.XLOOKUP(H3914,Calendar!O:O,Calendar!N:N,,-1),""))</f>
        <v/>
      </c>
      <c r="AI3914" s="61" t="str">
        <f>IF(AND(AH3914&lt;&gt;"",E3914="Live"),_xlfn.XLOOKUP(_xlfn.TEXTJOIN(" vs ",,C3914:D3914),Calendar!G:G,Calendar!K:K),"")</f>
        <v/>
      </c>
      <c r="AJ3914" s="61" t="str">
        <f>IF(AND(K3914&lt;&gt;"Match of the Day",K3914&lt;&gt;"Match of the Day 2",K3914&lt;&gt;"Match of the Day Repeat"),"",1+MAX($AJ$10:AJ3913))</f>
        <v/>
      </c>
    </row>
    <row r="3915" spans="34:36" x14ac:dyDescent="0.35">
      <c r="AH3915" s="16" t="str">
        <f>IF(AND(B3915="Premier League",E3915="Live"),_xlfn.XLOOKUP(_xlfn.TEXTJOIN(" vs ",,C3915:D3915),Calendar!G:G,Calendar!B:B),IF(AND(B3915="Premier League",E3915="Highlights"),_xlfn.XLOOKUP(H3915,Calendar!O:O,Calendar!N:N,,-1),""))</f>
        <v/>
      </c>
      <c r="AI3915" s="61" t="str">
        <f>IF(AND(AH3915&lt;&gt;"",E3915="Live"),_xlfn.XLOOKUP(_xlfn.TEXTJOIN(" vs ",,C3915:D3915),Calendar!G:G,Calendar!K:K),"")</f>
        <v/>
      </c>
      <c r="AJ3915" s="61" t="str">
        <f>IF(AND(K3915&lt;&gt;"Match of the Day",K3915&lt;&gt;"Match of the Day 2",K3915&lt;&gt;"Match of the Day Repeat"),"",1+MAX($AJ$10:AJ3914))</f>
        <v/>
      </c>
    </row>
    <row r="3916" spans="34:36" x14ac:dyDescent="0.35">
      <c r="AH3916" s="16" t="str">
        <f>IF(AND(B3916="Premier League",E3916="Live"),_xlfn.XLOOKUP(_xlfn.TEXTJOIN(" vs ",,C3916:D3916),Calendar!G:G,Calendar!B:B),IF(AND(B3916="Premier League",E3916="Highlights"),_xlfn.XLOOKUP(H3916,Calendar!O:O,Calendar!N:N,,-1),""))</f>
        <v/>
      </c>
      <c r="AI3916" s="61" t="str">
        <f>IF(AND(AH3916&lt;&gt;"",E3916="Live"),_xlfn.XLOOKUP(_xlfn.TEXTJOIN(" vs ",,C3916:D3916),Calendar!G:G,Calendar!K:K),"")</f>
        <v/>
      </c>
      <c r="AJ3916" s="61" t="str">
        <f>IF(AND(K3916&lt;&gt;"Match of the Day",K3916&lt;&gt;"Match of the Day 2",K3916&lt;&gt;"Match of the Day Repeat"),"",1+MAX($AJ$10:AJ3915))</f>
        <v/>
      </c>
    </row>
    <row r="3917" spans="34:36" x14ac:dyDescent="0.35">
      <c r="AH3917" s="16" t="str">
        <f>IF(AND(B3917="Premier League",E3917="Live"),_xlfn.XLOOKUP(_xlfn.TEXTJOIN(" vs ",,C3917:D3917),Calendar!G:G,Calendar!B:B),IF(AND(B3917="Premier League",E3917="Highlights"),_xlfn.XLOOKUP(H3917,Calendar!O:O,Calendar!N:N,,-1),""))</f>
        <v/>
      </c>
      <c r="AI3917" s="61" t="str">
        <f>IF(AND(AH3917&lt;&gt;"",E3917="Live"),_xlfn.XLOOKUP(_xlfn.TEXTJOIN(" vs ",,C3917:D3917),Calendar!G:G,Calendar!K:K),"")</f>
        <v/>
      </c>
      <c r="AJ3917" s="61" t="str">
        <f>IF(AND(K3917&lt;&gt;"Match of the Day",K3917&lt;&gt;"Match of the Day 2",K3917&lt;&gt;"Match of the Day Repeat"),"",1+MAX($AJ$10:AJ3916))</f>
        <v/>
      </c>
    </row>
    <row r="3918" spans="34:36" x14ac:dyDescent="0.35">
      <c r="AH3918" s="16" t="str">
        <f>IF(AND(B3918="Premier League",E3918="Live"),_xlfn.XLOOKUP(_xlfn.TEXTJOIN(" vs ",,C3918:D3918),Calendar!G:G,Calendar!B:B),IF(AND(B3918="Premier League",E3918="Highlights"),_xlfn.XLOOKUP(H3918,Calendar!O:O,Calendar!N:N,,-1),""))</f>
        <v/>
      </c>
      <c r="AI3918" s="61" t="str">
        <f>IF(AND(AH3918&lt;&gt;"",E3918="Live"),_xlfn.XLOOKUP(_xlfn.TEXTJOIN(" vs ",,C3918:D3918),Calendar!G:G,Calendar!K:K),"")</f>
        <v/>
      </c>
      <c r="AJ3918" s="61" t="str">
        <f>IF(AND(K3918&lt;&gt;"Match of the Day",K3918&lt;&gt;"Match of the Day 2",K3918&lt;&gt;"Match of the Day Repeat"),"",1+MAX($AJ$10:AJ3917))</f>
        <v/>
      </c>
    </row>
    <row r="3919" spans="34:36" x14ac:dyDescent="0.35">
      <c r="AH3919" s="16" t="str">
        <f>IF(AND(B3919="Premier League",E3919="Live"),_xlfn.XLOOKUP(_xlfn.TEXTJOIN(" vs ",,C3919:D3919),Calendar!G:G,Calendar!B:B),IF(AND(B3919="Premier League",E3919="Highlights"),_xlfn.XLOOKUP(H3919,Calendar!O:O,Calendar!N:N,,-1),""))</f>
        <v/>
      </c>
      <c r="AI3919" s="61" t="str">
        <f>IF(AND(AH3919&lt;&gt;"",E3919="Live"),_xlfn.XLOOKUP(_xlfn.TEXTJOIN(" vs ",,C3919:D3919),Calendar!G:G,Calendar!K:K),"")</f>
        <v/>
      </c>
      <c r="AJ3919" s="61" t="str">
        <f>IF(AND(K3919&lt;&gt;"Match of the Day",K3919&lt;&gt;"Match of the Day 2",K3919&lt;&gt;"Match of the Day Repeat"),"",1+MAX($AJ$10:AJ3918))</f>
        <v/>
      </c>
    </row>
    <row r="3920" spans="34:36" x14ac:dyDescent="0.35">
      <c r="AH3920" s="16" t="str">
        <f>IF(AND(B3920="Premier League",E3920="Live"),_xlfn.XLOOKUP(_xlfn.TEXTJOIN(" vs ",,C3920:D3920),Calendar!G:G,Calendar!B:B),IF(AND(B3920="Premier League",E3920="Highlights"),_xlfn.XLOOKUP(H3920,Calendar!O:O,Calendar!N:N,,-1),""))</f>
        <v/>
      </c>
      <c r="AI3920" s="61" t="str">
        <f>IF(AND(AH3920&lt;&gt;"",E3920="Live"),_xlfn.XLOOKUP(_xlfn.TEXTJOIN(" vs ",,C3920:D3920),Calendar!G:G,Calendar!K:K),"")</f>
        <v/>
      </c>
      <c r="AJ3920" s="61" t="str">
        <f>IF(AND(K3920&lt;&gt;"Match of the Day",K3920&lt;&gt;"Match of the Day 2",K3920&lt;&gt;"Match of the Day Repeat"),"",1+MAX($AJ$10:AJ3919))</f>
        <v/>
      </c>
    </row>
    <row r="3921" spans="34:36" x14ac:dyDescent="0.35">
      <c r="AH3921" s="16" t="str">
        <f>IF(AND(B3921="Premier League",E3921="Live"),_xlfn.XLOOKUP(_xlfn.TEXTJOIN(" vs ",,C3921:D3921),Calendar!G:G,Calendar!B:B),IF(AND(B3921="Premier League",E3921="Highlights"),_xlfn.XLOOKUP(H3921,Calendar!O:O,Calendar!N:N,,-1),""))</f>
        <v/>
      </c>
      <c r="AI3921" s="61" t="str">
        <f>IF(AND(AH3921&lt;&gt;"",E3921="Live"),_xlfn.XLOOKUP(_xlfn.TEXTJOIN(" vs ",,C3921:D3921),Calendar!G:G,Calendar!K:K),"")</f>
        <v/>
      </c>
      <c r="AJ3921" s="61" t="str">
        <f>IF(AND(K3921&lt;&gt;"Match of the Day",K3921&lt;&gt;"Match of the Day 2",K3921&lt;&gt;"Match of the Day Repeat"),"",1+MAX($AJ$10:AJ3920))</f>
        <v/>
      </c>
    </row>
    <row r="3922" spans="34:36" x14ac:dyDescent="0.35">
      <c r="AH3922" s="16" t="str">
        <f>IF(AND(B3922="Premier League",E3922="Live"),_xlfn.XLOOKUP(_xlfn.TEXTJOIN(" vs ",,C3922:D3922),Calendar!G:G,Calendar!B:B),IF(AND(B3922="Premier League",E3922="Highlights"),_xlfn.XLOOKUP(H3922,Calendar!O:O,Calendar!N:N,,-1),""))</f>
        <v/>
      </c>
      <c r="AI3922" s="61" t="str">
        <f>IF(AND(AH3922&lt;&gt;"",E3922="Live"),_xlfn.XLOOKUP(_xlfn.TEXTJOIN(" vs ",,C3922:D3922),Calendar!G:G,Calendar!K:K),"")</f>
        <v/>
      </c>
      <c r="AJ3922" s="61" t="str">
        <f>IF(AND(K3922&lt;&gt;"Match of the Day",K3922&lt;&gt;"Match of the Day 2",K3922&lt;&gt;"Match of the Day Repeat"),"",1+MAX($AJ$10:AJ3921))</f>
        <v/>
      </c>
    </row>
    <row r="3923" spans="34:36" x14ac:dyDescent="0.35">
      <c r="AH3923" s="16" t="str">
        <f>IF(AND(B3923="Premier League",E3923="Live"),_xlfn.XLOOKUP(_xlfn.TEXTJOIN(" vs ",,C3923:D3923),Calendar!G:G,Calendar!B:B),IF(AND(B3923="Premier League",E3923="Highlights"),_xlfn.XLOOKUP(H3923,Calendar!O:O,Calendar!N:N,,-1),""))</f>
        <v/>
      </c>
      <c r="AI3923" s="61" t="str">
        <f>IF(AND(AH3923&lt;&gt;"",E3923="Live"),_xlfn.XLOOKUP(_xlfn.TEXTJOIN(" vs ",,C3923:D3923),Calendar!G:G,Calendar!K:K),"")</f>
        <v/>
      </c>
      <c r="AJ3923" s="61" t="str">
        <f>IF(AND(K3923&lt;&gt;"Match of the Day",K3923&lt;&gt;"Match of the Day 2",K3923&lt;&gt;"Match of the Day Repeat"),"",1+MAX($AJ$10:AJ3922))</f>
        <v/>
      </c>
    </row>
    <row r="3924" spans="34:36" x14ac:dyDescent="0.35">
      <c r="AH3924" s="16" t="str">
        <f>IF(AND(B3924="Premier League",E3924="Live"),_xlfn.XLOOKUP(_xlfn.TEXTJOIN(" vs ",,C3924:D3924),Calendar!G:G,Calendar!B:B),IF(AND(B3924="Premier League",E3924="Highlights"),_xlfn.XLOOKUP(H3924,Calendar!O:O,Calendar!N:N,,-1),""))</f>
        <v/>
      </c>
      <c r="AI3924" s="61" t="str">
        <f>IF(AND(AH3924&lt;&gt;"",E3924="Live"),_xlfn.XLOOKUP(_xlfn.TEXTJOIN(" vs ",,C3924:D3924),Calendar!G:G,Calendar!K:K),"")</f>
        <v/>
      </c>
      <c r="AJ3924" s="61" t="str">
        <f>IF(AND(K3924&lt;&gt;"Match of the Day",K3924&lt;&gt;"Match of the Day 2",K3924&lt;&gt;"Match of the Day Repeat"),"",1+MAX($AJ$10:AJ3923))</f>
        <v/>
      </c>
    </row>
    <row r="3925" spans="34:36" x14ac:dyDescent="0.35">
      <c r="AH3925" s="16" t="str">
        <f>IF(AND(B3925="Premier League",E3925="Live"),_xlfn.XLOOKUP(_xlfn.TEXTJOIN(" vs ",,C3925:D3925),Calendar!G:G,Calendar!B:B),IF(AND(B3925="Premier League",E3925="Highlights"),_xlfn.XLOOKUP(H3925,Calendar!O:O,Calendar!N:N,,-1),""))</f>
        <v/>
      </c>
      <c r="AI3925" s="61" t="str">
        <f>IF(AND(AH3925&lt;&gt;"",E3925="Live"),_xlfn.XLOOKUP(_xlfn.TEXTJOIN(" vs ",,C3925:D3925),Calendar!G:G,Calendar!K:K),"")</f>
        <v/>
      </c>
      <c r="AJ3925" s="61" t="str">
        <f>IF(AND(K3925&lt;&gt;"Match of the Day",K3925&lt;&gt;"Match of the Day 2",K3925&lt;&gt;"Match of the Day Repeat"),"",1+MAX($AJ$10:AJ3924))</f>
        <v/>
      </c>
    </row>
    <row r="3926" spans="34:36" x14ac:dyDescent="0.35">
      <c r="AH3926" s="16" t="str">
        <f>IF(AND(B3926="Premier League",E3926="Live"),_xlfn.XLOOKUP(_xlfn.TEXTJOIN(" vs ",,C3926:D3926),Calendar!G:G,Calendar!B:B),IF(AND(B3926="Premier League",E3926="Highlights"),_xlfn.XLOOKUP(H3926,Calendar!O:O,Calendar!N:N,,-1),""))</f>
        <v/>
      </c>
      <c r="AI3926" s="61" t="str">
        <f>IF(AND(AH3926&lt;&gt;"",E3926="Live"),_xlfn.XLOOKUP(_xlfn.TEXTJOIN(" vs ",,C3926:D3926),Calendar!G:G,Calendar!K:K),"")</f>
        <v/>
      </c>
      <c r="AJ3926" s="61" t="str">
        <f>IF(AND(K3926&lt;&gt;"Match of the Day",K3926&lt;&gt;"Match of the Day 2",K3926&lt;&gt;"Match of the Day Repeat"),"",1+MAX($AJ$10:AJ3925))</f>
        <v/>
      </c>
    </row>
    <row r="3927" spans="34:36" x14ac:dyDescent="0.35">
      <c r="AH3927" s="16" t="str">
        <f>IF(AND(B3927="Premier League",E3927="Live"),_xlfn.XLOOKUP(_xlfn.TEXTJOIN(" vs ",,C3927:D3927),Calendar!G:G,Calendar!B:B),IF(AND(B3927="Premier League",E3927="Highlights"),_xlfn.XLOOKUP(H3927,Calendar!O:O,Calendar!N:N,,-1),""))</f>
        <v/>
      </c>
      <c r="AI3927" s="61" t="str">
        <f>IF(AND(AH3927&lt;&gt;"",E3927="Live"),_xlfn.XLOOKUP(_xlfn.TEXTJOIN(" vs ",,C3927:D3927),Calendar!G:G,Calendar!K:K),"")</f>
        <v/>
      </c>
      <c r="AJ3927" s="61" t="str">
        <f>IF(AND(K3927&lt;&gt;"Match of the Day",K3927&lt;&gt;"Match of the Day 2",K3927&lt;&gt;"Match of the Day Repeat"),"",1+MAX($AJ$10:AJ3926))</f>
        <v/>
      </c>
    </row>
    <row r="3928" spans="34:36" x14ac:dyDescent="0.35">
      <c r="AH3928" s="16" t="str">
        <f>IF(AND(B3928="Premier League",E3928="Live"),_xlfn.XLOOKUP(_xlfn.TEXTJOIN(" vs ",,C3928:D3928),Calendar!G:G,Calendar!B:B),IF(AND(B3928="Premier League",E3928="Highlights"),_xlfn.XLOOKUP(H3928,Calendar!O:O,Calendar!N:N,,-1),""))</f>
        <v/>
      </c>
      <c r="AI3928" s="61" t="str">
        <f>IF(AND(AH3928&lt;&gt;"",E3928="Live"),_xlfn.XLOOKUP(_xlfn.TEXTJOIN(" vs ",,C3928:D3928),Calendar!G:G,Calendar!K:K),"")</f>
        <v/>
      </c>
      <c r="AJ3928" s="61" t="str">
        <f>IF(AND(K3928&lt;&gt;"Match of the Day",K3928&lt;&gt;"Match of the Day 2",K3928&lt;&gt;"Match of the Day Repeat"),"",1+MAX($AJ$10:AJ3927))</f>
        <v/>
      </c>
    </row>
    <row r="3929" spans="34:36" x14ac:dyDescent="0.35">
      <c r="AH3929" s="16" t="str">
        <f>IF(AND(B3929="Premier League",E3929="Live"),_xlfn.XLOOKUP(_xlfn.TEXTJOIN(" vs ",,C3929:D3929),Calendar!G:G,Calendar!B:B),IF(AND(B3929="Premier League",E3929="Highlights"),_xlfn.XLOOKUP(H3929,Calendar!O:O,Calendar!N:N,,-1),""))</f>
        <v/>
      </c>
      <c r="AI3929" s="61" t="str">
        <f>IF(AND(AH3929&lt;&gt;"",E3929="Live"),_xlfn.XLOOKUP(_xlfn.TEXTJOIN(" vs ",,C3929:D3929),Calendar!G:G,Calendar!K:K),"")</f>
        <v/>
      </c>
      <c r="AJ3929" s="61" t="str">
        <f>IF(AND(K3929&lt;&gt;"Match of the Day",K3929&lt;&gt;"Match of the Day 2",K3929&lt;&gt;"Match of the Day Repeat"),"",1+MAX($AJ$10:AJ3928))</f>
        <v/>
      </c>
    </row>
    <row r="3930" spans="34:36" x14ac:dyDescent="0.35">
      <c r="AH3930" s="16" t="str">
        <f>IF(AND(B3930="Premier League",E3930="Live"),_xlfn.XLOOKUP(_xlfn.TEXTJOIN(" vs ",,C3930:D3930),Calendar!G:G,Calendar!B:B),IF(AND(B3930="Premier League",E3930="Highlights"),_xlfn.XLOOKUP(H3930,Calendar!O:O,Calendar!N:N,,-1),""))</f>
        <v/>
      </c>
      <c r="AI3930" s="61" t="str">
        <f>IF(AND(AH3930&lt;&gt;"",E3930="Live"),_xlfn.XLOOKUP(_xlfn.TEXTJOIN(" vs ",,C3930:D3930),Calendar!G:G,Calendar!K:K),"")</f>
        <v/>
      </c>
      <c r="AJ3930" s="61" t="str">
        <f>IF(AND(K3930&lt;&gt;"Match of the Day",K3930&lt;&gt;"Match of the Day 2",K3930&lt;&gt;"Match of the Day Repeat"),"",1+MAX($AJ$10:AJ3929))</f>
        <v/>
      </c>
    </row>
    <row r="3931" spans="34:36" x14ac:dyDescent="0.35">
      <c r="AH3931" s="16" t="str">
        <f>IF(AND(B3931="Premier League",E3931="Live"),_xlfn.XLOOKUP(_xlfn.TEXTJOIN(" vs ",,C3931:D3931),Calendar!G:G,Calendar!B:B),IF(AND(B3931="Premier League",E3931="Highlights"),_xlfn.XLOOKUP(H3931,Calendar!O:O,Calendar!N:N,,-1),""))</f>
        <v/>
      </c>
      <c r="AI3931" s="61" t="str">
        <f>IF(AND(AH3931&lt;&gt;"",E3931="Live"),_xlfn.XLOOKUP(_xlfn.TEXTJOIN(" vs ",,C3931:D3931),Calendar!G:G,Calendar!K:K),"")</f>
        <v/>
      </c>
      <c r="AJ3931" s="61" t="str">
        <f>IF(AND(K3931&lt;&gt;"Match of the Day",K3931&lt;&gt;"Match of the Day 2",K3931&lt;&gt;"Match of the Day Repeat"),"",1+MAX($AJ$10:AJ3930))</f>
        <v/>
      </c>
    </row>
    <row r="3932" spans="34:36" x14ac:dyDescent="0.35">
      <c r="AH3932" s="16" t="str">
        <f>IF(AND(B3932="Premier League",E3932="Live"),_xlfn.XLOOKUP(_xlfn.TEXTJOIN(" vs ",,C3932:D3932),Calendar!G:G,Calendar!B:B),IF(AND(B3932="Premier League",E3932="Highlights"),_xlfn.XLOOKUP(H3932,Calendar!O:O,Calendar!N:N,,-1),""))</f>
        <v/>
      </c>
      <c r="AI3932" s="61" t="str">
        <f>IF(AND(AH3932&lt;&gt;"",E3932="Live"),_xlfn.XLOOKUP(_xlfn.TEXTJOIN(" vs ",,C3932:D3932),Calendar!G:G,Calendar!K:K),"")</f>
        <v/>
      </c>
      <c r="AJ3932" s="61" t="str">
        <f>IF(AND(K3932&lt;&gt;"Match of the Day",K3932&lt;&gt;"Match of the Day 2",K3932&lt;&gt;"Match of the Day Repeat"),"",1+MAX($AJ$10:AJ3931))</f>
        <v/>
      </c>
    </row>
    <row r="3933" spans="34:36" x14ac:dyDescent="0.35">
      <c r="AH3933" s="16" t="str">
        <f>IF(AND(B3933="Premier League",E3933="Live"),_xlfn.XLOOKUP(_xlfn.TEXTJOIN(" vs ",,C3933:D3933),Calendar!G:G,Calendar!B:B),IF(AND(B3933="Premier League",E3933="Highlights"),_xlfn.XLOOKUP(H3933,Calendar!O:O,Calendar!N:N,,-1),""))</f>
        <v/>
      </c>
      <c r="AI3933" s="61" t="str">
        <f>IF(AND(AH3933&lt;&gt;"",E3933="Live"),_xlfn.XLOOKUP(_xlfn.TEXTJOIN(" vs ",,C3933:D3933),Calendar!G:G,Calendar!K:K),"")</f>
        <v/>
      </c>
      <c r="AJ3933" s="61" t="str">
        <f>IF(AND(K3933&lt;&gt;"Match of the Day",K3933&lt;&gt;"Match of the Day 2",K3933&lt;&gt;"Match of the Day Repeat"),"",1+MAX($AJ$10:AJ3932))</f>
        <v/>
      </c>
    </row>
    <row r="3934" spans="34:36" x14ac:dyDescent="0.35">
      <c r="AH3934" s="16" t="str">
        <f>IF(AND(B3934="Premier League",E3934="Live"),_xlfn.XLOOKUP(_xlfn.TEXTJOIN(" vs ",,C3934:D3934),Calendar!G:G,Calendar!B:B),IF(AND(B3934="Premier League",E3934="Highlights"),_xlfn.XLOOKUP(H3934,Calendar!O:O,Calendar!N:N,,-1),""))</f>
        <v/>
      </c>
      <c r="AI3934" s="61" t="str">
        <f>IF(AND(AH3934&lt;&gt;"",E3934="Live"),_xlfn.XLOOKUP(_xlfn.TEXTJOIN(" vs ",,C3934:D3934),Calendar!G:G,Calendar!K:K),"")</f>
        <v/>
      </c>
      <c r="AJ3934" s="61" t="str">
        <f>IF(AND(K3934&lt;&gt;"Match of the Day",K3934&lt;&gt;"Match of the Day 2",K3934&lt;&gt;"Match of the Day Repeat"),"",1+MAX($AJ$10:AJ3933))</f>
        <v/>
      </c>
    </row>
    <row r="3935" spans="34:36" x14ac:dyDescent="0.35">
      <c r="AH3935" s="16" t="str">
        <f>IF(AND(B3935="Premier League",E3935="Live"),_xlfn.XLOOKUP(_xlfn.TEXTJOIN(" vs ",,C3935:D3935),Calendar!G:G,Calendar!B:B),IF(AND(B3935="Premier League",E3935="Highlights"),_xlfn.XLOOKUP(H3935,Calendar!O:O,Calendar!N:N,,-1),""))</f>
        <v/>
      </c>
      <c r="AI3935" s="61" t="str">
        <f>IF(AND(AH3935&lt;&gt;"",E3935="Live"),_xlfn.XLOOKUP(_xlfn.TEXTJOIN(" vs ",,C3935:D3935),Calendar!G:G,Calendar!K:K),"")</f>
        <v/>
      </c>
      <c r="AJ3935" s="61" t="str">
        <f>IF(AND(K3935&lt;&gt;"Match of the Day",K3935&lt;&gt;"Match of the Day 2",K3935&lt;&gt;"Match of the Day Repeat"),"",1+MAX($AJ$10:AJ3934))</f>
        <v/>
      </c>
    </row>
    <row r="3936" spans="34:36" x14ac:dyDescent="0.35">
      <c r="AH3936" s="16" t="str">
        <f>IF(AND(B3936="Premier League",E3936="Live"),_xlfn.XLOOKUP(_xlfn.TEXTJOIN(" vs ",,C3936:D3936),Calendar!G:G,Calendar!B:B),IF(AND(B3936="Premier League",E3936="Highlights"),_xlfn.XLOOKUP(H3936,Calendar!O:O,Calendar!N:N,,-1),""))</f>
        <v/>
      </c>
      <c r="AI3936" s="61" t="str">
        <f>IF(AND(AH3936&lt;&gt;"",E3936="Live"),_xlfn.XLOOKUP(_xlfn.TEXTJOIN(" vs ",,C3936:D3936),Calendar!G:G,Calendar!K:K),"")</f>
        <v/>
      </c>
      <c r="AJ3936" s="61" t="str">
        <f>IF(AND(K3936&lt;&gt;"Match of the Day",K3936&lt;&gt;"Match of the Day 2",K3936&lt;&gt;"Match of the Day Repeat"),"",1+MAX($AJ$10:AJ3935))</f>
        <v/>
      </c>
    </row>
    <row r="3937" spans="34:36" x14ac:dyDescent="0.35">
      <c r="AH3937" s="16" t="str">
        <f>IF(AND(B3937="Premier League",E3937="Live"),_xlfn.XLOOKUP(_xlfn.TEXTJOIN(" vs ",,C3937:D3937),Calendar!G:G,Calendar!B:B),IF(AND(B3937="Premier League",E3937="Highlights"),_xlfn.XLOOKUP(H3937,Calendar!O:O,Calendar!N:N,,-1),""))</f>
        <v/>
      </c>
      <c r="AI3937" s="61" t="str">
        <f>IF(AND(AH3937&lt;&gt;"",E3937="Live"),_xlfn.XLOOKUP(_xlfn.TEXTJOIN(" vs ",,C3937:D3937),Calendar!G:G,Calendar!K:K),"")</f>
        <v/>
      </c>
      <c r="AJ3937" s="61" t="str">
        <f>IF(AND(K3937&lt;&gt;"Match of the Day",K3937&lt;&gt;"Match of the Day 2",K3937&lt;&gt;"Match of the Day Repeat"),"",1+MAX($AJ$10:AJ3936))</f>
        <v/>
      </c>
    </row>
    <row r="3938" spans="34:36" x14ac:dyDescent="0.35">
      <c r="AH3938" s="16" t="str">
        <f>IF(AND(B3938="Premier League",E3938="Live"),_xlfn.XLOOKUP(_xlfn.TEXTJOIN(" vs ",,C3938:D3938),Calendar!G:G,Calendar!B:B),IF(AND(B3938="Premier League",E3938="Highlights"),_xlfn.XLOOKUP(H3938,Calendar!O:O,Calendar!N:N,,-1),""))</f>
        <v/>
      </c>
      <c r="AI3938" s="61" t="str">
        <f>IF(AND(AH3938&lt;&gt;"",E3938="Live"),_xlfn.XLOOKUP(_xlfn.TEXTJOIN(" vs ",,C3938:D3938),Calendar!G:G,Calendar!K:K),"")</f>
        <v/>
      </c>
      <c r="AJ3938" s="61" t="str">
        <f>IF(AND(K3938&lt;&gt;"Match of the Day",K3938&lt;&gt;"Match of the Day 2",K3938&lt;&gt;"Match of the Day Repeat"),"",1+MAX($AJ$10:AJ3937))</f>
        <v/>
      </c>
    </row>
    <row r="3939" spans="34:36" x14ac:dyDescent="0.35">
      <c r="AH3939" s="16" t="str">
        <f>IF(AND(B3939="Premier League",E3939="Live"),_xlfn.XLOOKUP(_xlfn.TEXTJOIN(" vs ",,C3939:D3939),Calendar!G:G,Calendar!B:B),IF(AND(B3939="Premier League",E3939="Highlights"),_xlfn.XLOOKUP(H3939,Calendar!O:O,Calendar!N:N,,-1),""))</f>
        <v/>
      </c>
      <c r="AI3939" s="61" t="str">
        <f>IF(AND(AH3939&lt;&gt;"",E3939="Live"),_xlfn.XLOOKUP(_xlfn.TEXTJOIN(" vs ",,C3939:D3939),Calendar!G:G,Calendar!K:K),"")</f>
        <v/>
      </c>
      <c r="AJ3939" s="61" t="str">
        <f>IF(AND(K3939&lt;&gt;"Match of the Day",K3939&lt;&gt;"Match of the Day 2",K3939&lt;&gt;"Match of the Day Repeat"),"",1+MAX($AJ$10:AJ3938))</f>
        <v/>
      </c>
    </row>
    <row r="3940" spans="34:36" x14ac:dyDescent="0.35">
      <c r="AH3940" s="16" t="str">
        <f>IF(AND(B3940="Premier League",E3940="Live"),_xlfn.XLOOKUP(_xlfn.TEXTJOIN(" vs ",,C3940:D3940),Calendar!G:G,Calendar!B:B),IF(AND(B3940="Premier League",E3940="Highlights"),_xlfn.XLOOKUP(H3940,Calendar!O:O,Calendar!N:N,,-1),""))</f>
        <v/>
      </c>
      <c r="AI3940" s="61" t="str">
        <f>IF(AND(AH3940&lt;&gt;"",E3940="Live"),_xlfn.XLOOKUP(_xlfn.TEXTJOIN(" vs ",,C3940:D3940),Calendar!G:G,Calendar!K:K),"")</f>
        <v/>
      </c>
      <c r="AJ3940" s="61" t="str">
        <f>IF(AND(K3940&lt;&gt;"Match of the Day",K3940&lt;&gt;"Match of the Day 2",K3940&lt;&gt;"Match of the Day Repeat"),"",1+MAX($AJ$10:AJ3939))</f>
        <v/>
      </c>
    </row>
    <row r="3941" spans="34:36" x14ac:dyDescent="0.35">
      <c r="AH3941" s="16" t="str">
        <f>IF(AND(B3941="Premier League",E3941="Live"),_xlfn.XLOOKUP(_xlfn.TEXTJOIN(" vs ",,C3941:D3941),Calendar!G:G,Calendar!B:B),IF(AND(B3941="Premier League",E3941="Highlights"),_xlfn.XLOOKUP(H3941,Calendar!O:O,Calendar!N:N,,-1),""))</f>
        <v/>
      </c>
      <c r="AI3941" s="61" t="str">
        <f>IF(AND(AH3941&lt;&gt;"",E3941="Live"),_xlfn.XLOOKUP(_xlfn.TEXTJOIN(" vs ",,C3941:D3941),Calendar!G:G,Calendar!K:K),"")</f>
        <v/>
      </c>
      <c r="AJ3941" s="61" t="str">
        <f>IF(AND(K3941&lt;&gt;"Match of the Day",K3941&lt;&gt;"Match of the Day 2",K3941&lt;&gt;"Match of the Day Repeat"),"",1+MAX($AJ$10:AJ3940))</f>
        <v/>
      </c>
    </row>
    <row r="3942" spans="34:36" x14ac:dyDescent="0.35">
      <c r="AH3942" s="16" t="str">
        <f>IF(AND(B3942="Premier League",E3942="Live"),_xlfn.XLOOKUP(_xlfn.TEXTJOIN(" vs ",,C3942:D3942),Calendar!G:G,Calendar!B:B),IF(AND(B3942="Premier League",E3942="Highlights"),_xlfn.XLOOKUP(H3942,Calendar!O:O,Calendar!N:N,,-1),""))</f>
        <v/>
      </c>
      <c r="AI3942" s="61" t="str">
        <f>IF(AND(AH3942&lt;&gt;"",E3942="Live"),_xlfn.XLOOKUP(_xlfn.TEXTJOIN(" vs ",,C3942:D3942),Calendar!G:G,Calendar!K:K),"")</f>
        <v/>
      </c>
      <c r="AJ3942" s="61" t="str">
        <f>IF(AND(K3942&lt;&gt;"Match of the Day",K3942&lt;&gt;"Match of the Day 2",K3942&lt;&gt;"Match of the Day Repeat"),"",1+MAX($AJ$10:AJ3941))</f>
        <v/>
      </c>
    </row>
    <row r="3943" spans="34:36" x14ac:dyDescent="0.35">
      <c r="AH3943" s="16" t="str">
        <f>IF(AND(B3943="Premier League",E3943="Live"),_xlfn.XLOOKUP(_xlfn.TEXTJOIN(" vs ",,C3943:D3943),Calendar!G:G,Calendar!B:B),IF(AND(B3943="Premier League",E3943="Highlights"),_xlfn.XLOOKUP(H3943,Calendar!O:O,Calendar!N:N,,-1),""))</f>
        <v/>
      </c>
      <c r="AI3943" s="61" t="str">
        <f>IF(AND(AH3943&lt;&gt;"",E3943="Live"),_xlfn.XLOOKUP(_xlfn.TEXTJOIN(" vs ",,C3943:D3943),Calendar!G:G,Calendar!K:K),"")</f>
        <v/>
      </c>
      <c r="AJ3943" s="61" t="str">
        <f>IF(AND(K3943&lt;&gt;"Match of the Day",K3943&lt;&gt;"Match of the Day 2",K3943&lt;&gt;"Match of the Day Repeat"),"",1+MAX($AJ$10:AJ3942))</f>
        <v/>
      </c>
    </row>
    <row r="3944" spans="34:36" x14ac:dyDescent="0.35">
      <c r="AH3944" s="16" t="str">
        <f>IF(AND(B3944="Premier League",E3944="Live"),_xlfn.XLOOKUP(_xlfn.TEXTJOIN(" vs ",,C3944:D3944),Calendar!G:G,Calendar!B:B),IF(AND(B3944="Premier League",E3944="Highlights"),_xlfn.XLOOKUP(H3944,Calendar!O:O,Calendar!N:N,,-1),""))</f>
        <v/>
      </c>
      <c r="AI3944" s="61" t="str">
        <f>IF(AND(AH3944&lt;&gt;"",E3944="Live"),_xlfn.XLOOKUP(_xlfn.TEXTJOIN(" vs ",,C3944:D3944),Calendar!G:G,Calendar!K:K),"")</f>
        <v/>
      </c>
      <c r="AJ3944" s="61" t="str">
        <f>IF(AND(K3944&lt;&gt;"Match of the Day",K3944&lt;&gt;"Match of the Day 2",K3944&lt;&gt;"Match of the Day Repeat"),"",1+MAX($AJ$10:AJ3943))</f>
        <v/>
      </c>
    </row>
    <row r="3945" spans="34:36" x14ac:dyDescent="0.35">
      <c r="AH3945" s="16" t="str">
        <f>IF(AND(B3945="Premier League",E3945="Live"),_xlfn.XLOOKUP(_xlfn.TEXTJOIN(" vs ",,C3945:D3945),Calendar!G:G,Calendar!B:B),IF(AND(B3945="Premier League",E3945="Highlights"),_xlfn.XLOOKUP(H3945,Calendar!O:O,Calendar!N:N,,-1),""))</f>
        <v/>
      </c>
      <c r="AI3945" s="61" t="str">
        <f>IF(AND(AH3945&lt;&gt;"",E3945="Live"),_xlfn.XLOOKUP(_xlfn.TEXTJOIN(" vs ",,C3945:D3945),Calendar!G:G,Calendar!K:K),"")</f>
        <v/>
      </c>
      <c r="AJ3945" s="61" t="str">
        <f>IF(AND(K3945&lt;&gt;"Match of the Day",K3945&lt;&gt;"Match of the Day 2",K3945&lt;&gt;"Match of the Day Repeat"),"",1+MAX($AJ$10:AJ3944))</f>
        <v/>
      </c>
    </row>
    <row r="3946" spans="34:36" x14ac:dyDescent="0.35">
      <c r="AH3946" s="16" t="str">
        <f>IF(AND(B3946="Premier League",E3946="Live"),_xlfn.XLOOKUP(_xlfn.TEXTJOIN(" vs ",,C3946:D3946),Calendar!G:G,Calendar!B:B),IF(AND(B3946="Premier League",E3946="Highlights"),_xlfn.XLOOKUP(H3946,Calendar!O:O,Calendar!N:N,,-1),""))</f>
        <v/>
      </c>
      <c r="AI3946" s="61" t="str">
        <f>IF(AND(AH3946&lt;&gt;"",E3946="Live"),_xlfn.XLOOKUP(_xlfn.TEXTJOIN(" vs ",,C3946:D3946),Calendar!G:G,Calendar!K:K),"")</f>
        <v/>
      </c>
      <c r="AJ3946" s="61" t="str">
        <f>IF(AND(K3946&lt;&gt;"Match of the Day",K3946&lt;&gt;"Match of the Day 2",K3946&lt;&gt;"Match of the Day Repeat"),"",1+MAX($AJ$10:AJ3945))</f>
        <v/>
      </c>
    </row>
    <row r="3947" spans="34:36" x14ac:dyDescent="0.35">
      <c r="AH3947" s="16" t="str">
        <f>IF(AND(B3947="Premier League",E3947="Live"),_xlfn.XLOOKUP(_xlfn.TEXTJOIN(" vs ",,C3947:D3947),Calendar!G:G,Calendar!B:B),IF(AND(B3947="Premier League",E3947="Highlights"),_xlfn.XLOOKUP(H3947,Calendar!O:O,Calendar!N:N,,-1),""))</f>
        <v/>
      </c>
      <c r="AI3947" s="61" t="str">
        <f>IF(AND(AH3947&lt;&gt;"",E3947="Live"),_xlfn.XLOOKUP(_xlfn.TEXTJOIN(" vs ",,C3947:D3947),Calendar!G:G,Calendar!K:K),"")</f>
        <v/>
      </c>
      <c r="AJ3947" s="61" t="str">
        <f>IF(AND(K3947&lt;&gt;"Match of the Day",K3947&lt;&gt;"Match of the Day 2",K3947&lt;&gt;"Match of the Day Repeat"),"",1+MAX($AJ$10:AJ3946))</f>
        <v/>
      </c>
    </row>
    <row r="3948" spans="34:36" x14ac:dyDescent="0.35">
      <c r="AH3948" s="16" t="str">
        <f>IF(AND(B3948="Premier League",E3948="Live"),_xlfn.XLOOKUP(_xlfn.TEXTJOIN(" vs ",,C3948:D3948),Calendar!G:G,Calendar!B:B),IF(AND(B3948="Premier League",E3948="Highlights"),_xlfn.XLOOKUP(H3948,Calendar!O:O,Calendar!N:N,,-1),""))</f>
        <v/>
      </c>
      <c r="AI3948" s="61" t="str">
        <f>IF(AND(AH3948&lt;&gt;"",E3948="Live"),_xlfn.XLOOKUP(_xlfn.TEXTJOIN(" vs ",,C3948:D3948),Calendar!G:G,Calendar!K:K),"")</f>
        <v/>
      </c>
      <c r="AJ3948" s="61" t="str">
        <f>IF(AND(K3948&lt;&gt;"Match of the Day",K3948&lt;&gt;"Match of the Day 2",K3948&lt;&gt;"Match of the Day Repeat"),"",1+MAX($AJ$10:AJ3947))</f>
        <v/>
      </c>
    </row>
    <row r="3949" spans="34:36" x14ac:dyDescent="0.35">
      <c r="AH3949" s="16" t="str">
        <f>IF(AND(B3949="Premier League",E3949="Live"),_xlfn.XLOOKUP(_xlfn.TEXTJOIN(" vs ",,C3949:D3949),Calendar!G:G,Calendar!B:B),IF(AND(B3949="Premier League",E3949="Highlights"),_xlfn.XLOOKUP(H3949,Calendar!O:O,Calendar!N:N,,-1),""))</f>
        <v/>
      </c>
      <c r="AI3949" s="61" t="str">
        <f>IF(AND(AH3949&lt;&gt;"",E3949="Live"),_xlfn.XLOOKUP(_xlfn.TEXTJOIN(" vs ",,C3949:D3949),Calendar!G:G,Calendar!K:K),"")</f>
        <v/>
      </c>
      <c r="AJ3949" s="61" t="str">
        <f>IF(AND(K3949&lt;&gt;"Match of the Day",K3949&lt;&gt;"Match of the Day 2",K3949&lt;&gt;"Match of the Day Repeat"),"",1+MAX($AJ$10:AJ3948))</f>
        <v/>
      </c>
    </row>
    <row r="3950" spans="34:36" x14ac:dyDescent="0.35">
      <c r="AH3950" s="16" t="str">
        <f>IF(AND(B3950="Premier League",E3950="Live"),_xlfn.XLOOKUP(_xlfn.TEXTJOIN(" vs ",,C3950:D3950),Calendar!G:G,Calendar!B:B),IF(AND(B3950="Premier League",E3950="Highlights"),_xlfn.XLOOKUP(H3950,Calendar!O:O,Calendar!N:N,,-1),""))</f>
        <v/>
      </c>
      <c r="AI3950" s="61" t="str">
        <f>IF(AND(AH3950&lt;&gt;"",E3950="Live"),_xlfn.XLOOKUP(_xlfn.TEXTJOIN(" vs ",,C3950:D3950),Calendar!G:G,Calendar!K:K),"")</f>
        <v/>
      </c>
      <c r="AJ3950" s="61" t="str">
        <f>IF(AND(K3950&lt;&gt;"Match of the Day",K3950&lt;&gt;"Match of the Day 2",K3950&lt;&gt;"Match of the Day Repeat"),"",1+MAX($AJ$10:AJ3949))</f>
        <v/>
      </c>
    </row>
    <row r="3951" spans="34:36" x14ac:dyDescent="0.35">
      <c r="AH3951" s="16" t="str">
        <f>IF(AND(B3951="Premier League",E3951="Live"),_xlfn.XLOOKUP(_xlfn.TEXTJOIN(" vs ",,C3951:D3951),Calendar!G:G,Calendar!B:B),IF(AND(B3951="Premier League",E3951="Highlights"),_xlfn.XLOOKUP(H3951,Calendar!O:O,Calendar!N:N,,-1),""))</f>
        <v/>
      </c>
      <c r="AI3951" s="61" t="str">
        <f>IF(AND(AH3951&lt;&gt;"",E3951="Live"),_xlfn.XLOOKUP(_xlfn.TEXTJOIN(" vs ",,C3951:D3951),Calendar!G:G,Calendar!K:K),"")</f>
        <v/>
      </c>
      <c r="AJ3951" s="61" t="str">
        <f>IF(AND(K3951&lt;&gt;"Match of the Day",K3951&lt;&gt;"Match of the Day 2",K3951&lt;&gt;"Match of the Day Repeat"),"",1+MAX($AJ$10:AJ3950))</f>
        <v/>
      </c>
    </row>
    <row r="3952" spans="34:36" x14ac:dyDescent="0.35">
      <c r="AH3952" s="16" t="str">
        <f>IF(AND(B3952="Premier League",E3952="Live"),_xlfn.XLOOKUP(_xlfn.TEXTJOIN(" vs ",,C3952:D3952),Calendar!G:G,Calendar!B:B),IF(AND(B3952="Premier League",E3952="Highlights"),_xlfn.XLOOKUP(H3952,Calendar!O:O,Calendar!N:N,,-1),""))</f>
        <v/>
      </c>
      <c r="AI3952" s="61" t="str">
        <f>IF(AND(AH3952&lt;&gt;"",E3952="Live"),_xlfn.XLOOKUP(_xlfn.TEXTJOIN(" vs ",,C3952:D3952),Calendar!G:G,Calendar!K:K),"")</f>
        <v/>
      </c>
      <c r="AJ3952" s="61" t="str">
        <f>IF(AND(K3952&lt;&gt;"Match of the Day",K3952&lt;&gt;"Match of the Day 2",K3952&lt;&gt;"Match of the Day Repeat"),"",1+MAX($AJ$10:AJ3951))</f>
        <v/>
      </c>
    </row>
    <row r="3953" spans="34:36" x14ac:dyDescent="0.35">
      <c r="AH3953" s="16" t="str">
        <f>IF(AND(B3953="Premier League",E3953="Live"),_xlfn.XLOOKUP(_xlfn.TEXTJOIN(" vs ",,C3953:D3953),Calendar!G:G,Calendar!B:B),IF(AND(B3953="Premier League",E3953="Highlights"),_xlfn.XLOOKUP(H3953,Calendar!O:O,Calendar!N:N,,-1),""))</f>
        <v/>
      </c>
      <c r="AI3953" s="61" t="str">
        <f>IF(AND(AH3953&lt;&gt;"",E3953="Live"),_xlfn.XLOOKUP(_xlfn.TEXTJOIN(" vs ",,C3953:D3953),Calendar!G:G,Calendar!K:K),"")</f>
        <v/>
      </c>
      <c r="AJ3953" s="61" t="str">
        <f>IF(AND(K3953&lt;&gt;"Match of the Day",K3953&lt;&gt;"Match of the Day 2",K3953&lt;&gt;"Match of the Day Repeat"),"",1+MAX($AJ$10:AJ3952))</f>
        <v/>
      </c>
    </row>
    <row r="3954" spans="34:36" x14ac:dyDescent="0.35">
      <c r="AH3954" s="16" t="str">
        <f>IF(AND(B3954="Premier League",E3954="Live"),_xlfn.XLOOKUP(_xlfn.TEXTJOIN(" vs ",,C3954:D3954),Calendar!G:G,Calendar!B:B),IF(AND(B3954="Premier League",E3954="Highlights"),_xlfn.XLOOKUP(H3954,Calendar!O:O,Calendar!N:N,,-1),""))</f>
        <v/>
      </c>
      <c r="AI3954" s="61" t="str">
        <f>IF(AND(AH3954&lt;&gt;"",E3954="Live"),_xlfn.XLOOKUP(_xlfn.TEXTJOIN(" vs ",,C3954:D3954),Calendar!G:G,Calendar!K:K),"")</f>
        <v/>
      </c>
      <c r="AJ3954" s="61" t="str">
        <f>IF(AND(K3954&lt;&gt;"Match of the Day",K3954&lt;&gt;"Match of the Day 2",K3954&lt;&gt;"Match of the Day Repeat"),"",1+MAX($AJ$10:AJ3953))</f>
        <v/>
      </c>
    </row>
    <row r="3955" spans="34:36" x14ac:dyDescent="0.35">
      <c r="AH3955" s="16" t="str">
        <f>IF(AND(B3955="Premier League",E3955="Live"),_xlfn.XLOOKUP(_xlfn.TEXTJOIN(" vs ",,C3955:D3955),Calendar!G:G,Calendar!B:B),IF(AND(B3955="Premier League",E3955="Highlights"),_xlfn.XLOOKUP(H3955,Calendar!O:O,Calendar!N:N,,-1),""))</f>
        <v/>
      </c>
      <c r="AI3955" s="61" t="str">
        <f>IF(AND(AH3955&lt;&gt;"",E3955="Live"),_xlfn.XLOOKUP(_xlfn.TEXTJOIN(" vs ",,C3955:D3955),Calendar!G:G,Calendar!K:K),"")</f>
        <v/>
      </c>
      <c r="AJ3955" s="61" t="str">
        <f>IF(AND(K3955&lt;&gt;"Match of the Day",K3955&lt;&gt;"Match of the Day 2",K3955&lt;&gt;"Match of the Day Repeat"),"",1+MAX($AJ$10:AJ3954))</f>
        <v/>
      </c>
    </row>
    <row r="3956" spans="34:36" x14ac:dyDescent="0.35">
      <c r="AH3956" s="16" t="str">
        <f>IF(AND(B3956="Premier League",E3956="Live"),_xlfn.XLOOKUP(_xlfn.TEXTJOIN(" vs ",,C3956:D3956),Calendar!G:G,Calendar!B:B),IF(AND(B3956="Premier League",E3956="Highlights"),_xlfn.XLOOKUP(H3956,Calendar!O:O,Calendar!N:N,,-1),""))</f>
        <v/>
      </c>
      <c r="AI3956" s="61" t="str">
        <f>IF(AND(AH3956&lt;&gt;"",E3956="Live"),_xlfn.XLOOKUP(_xlfn.TEXTJOIN(" vs ",,C3956:D3956),Calendar!G:G,Calendar!K:K),"")</f>
        <v/>
      </c>
      <c r="AJ3956" s="61" t="str">
        <f>IF(AND(K3956&lt;&gt;"Match of the Day",K3956&lt;&gt;"Match of the Day 2",K3956&lt;&gt;"Match of the Day Repeat"),"",1+MAX($AJ$10:AJ3955))</f>
        <v/>
      </c>
    </row>
    <row r="3957" spans="34:36" x14ac:dyDescent="0.35">
      <c r="AH3957" s="16" t="str">
        <f>IF(AND(B3957="Premier League",E3957="Live"),_xlfn.XLOOKUP(_xlfn.TEXTJOIN(" vs ",,C3957:D3957),Calendar!G:G,Calendar!B:B),IF(AND(B3957="Premier League",E3957="Highlights"),_xlfn.XLOOKUP(H3957,Calendar!O:O,Calendar!N:N,,-1),""))</f>
        <v/>
      </c>
      <c r="AI3957" s="61" t="str">
        <f>IF(AND(AH3957&lt;&gt;"",E3957="Live"),_xlfn.XLOOKUP(_xlfn.TEXTJOIN(" vs ",,C3957:D3957),Calendar!G:G,Calendar!K:K),"")</f>
        <v/>
      </c>
      <c r="AJ3957" s="61" t="str">
        <f>IF(AND(K3957&lt;&gt;"Match of the Day",K3957&lt;&gt;"Match of the Day 2",K3957&lt;&gt;"Match of the Day Repeat"),"",1+MAX($AJ$10:AJ3956))</f>
        <v/>
      </c>
    </row>
    <row r="3958" spans="34:36" x14ac:dyDescent="0.35">
      <c r="AH3958" s="16" t="str">
        <f>IF(AND(B3958="Premier League",E3958="Live"),_xlfn.XLOOKUP(_xlfn.TEXTJOIN(" vs ",,C3958:D3958),Calendar!G:G,Calendar!B:B),IF(AND(B3958="Premier League",E3958="Highlights"),_xlfn.XLOOKUP(H3958,Calendar!O:O,Calendar!N:N,,-1),""))</f>
        <v/>
      </c>
      <c r="AI3958" s="61" t="str">
        <f>IF(AND(AH3958&lt;&gt;"",E3958="Live"),_xlfn.XLOOKUP(_xlfn.TEXTJOIN(" vs ",,C3958:D3958),Calendar!G:G,Calendar!K:K),"")</f>
        <v/>
      </c>
      <c r="AJ3958" s="61" t="str">
        <f>IF(AND(K3958&lt;&gt;"Match of the Day",K3958&lt;&gt;"Match of the Day 2",K3958&lt;&gt;"Match of the Day Repeat"),"",1+MAX($AJ$10:AJ3957))</f>
        <v/>
      </c>
    </row>
    <row r="3959" spans="34:36" x14ac:dyDescent="0.35">
      <c r="AH3959" s="16" t="str">
        <f>IF(AND(B3959="Premier League",E3959="Live"),_xlfn.XLOOKUP(_xlfn.TEXTJOIN(" vs ",,C3959:D3959),Calendar!G:G,Calendar!B:B),IF(AND(B3959="Premier League",E3959="Highlights"),_xlfn.XLOOKUP(H3959,Calendar!O:O,Calendar!N:N,,-1),""))</f>
        <v/>
      </c>
      <c r="AI3959" s="61" t="str">
        <f>IF(AND(AH3959&lt;&gt;"",E3959="Live"),_xlfn.XLOOKUP(_xlfn.TEXTJOIN(" vs ",,C3959:D3959),Calendar!G:G,Calendar!K:K),"")</f>
        <v/>
      </c>
      <c r="AJ3959" s="61" t="str">
        <f>IF(AND(K3959&lt;&gt;"Match of the Day",K3959&lt;&gt;"Match of the Day 2",K3959&lt;&gt;"Match of the Day Repeat"),"",1+MAX($AJ$10:AJ3958))</f>
        <v/>
      </c>
    </row>
    <row r="3960" spans="34:36" x14ac:dyDescent="0.35">
      <c r="AH3960" s="16" t="str">
        <f>IF(AND(B3960="Premier League",E3960="Live"),_xlfn.XLOOKUP(_xlfn.TEXTJOIN(" vs ",,C3960:D3960),Calendar!G:G,Calendar!B:B),IF(AND(B3960="Premier League",E3960="Highlights"),_xlfn.XLOOKUP(H3960,Calendar!O:O,Calendar!N:N,,-1),""))</f>
        <v/>
      </c>
      <c r="AI3960" s="61" t="str">
        <f>IF(AND(AH3960&lt;&gt;"",E3960="Live"),_xlfn.XLOOKUP(_xlfn.TEXTJOIN(" vs ",,C3960:D3960),Calendar!G:G,Calendar!K:K),"")</f>
        <v/>
      </c>
      <c r="AJ3960" s="61" t="str">
        <f>IF(AND(K3960&lt;&gt;"Match of the Day",K3960&lt;&gt;"Match of the Day 2",K3960&lt;&gt;"Match of the Day Repeat"),"",1+MAX($AJ$10:AJ3959))</f>
        <v/>
      </c>
    </row>
    <row r="3961" spans="34:36" x14ac:dyDescent="0.35">
      <c r="AH3961" s="16" t="str">
        <f>IF(AND(B3961="Premier League",E3961="Live"),_xlfn.XLOOKUP(_xlfn.TEXTJOIN(" vs ",,C3961:D3961),Calendar!G:G,Calendar!B:B),IF(AND(B3961="Premier League",E3961="Highlights"),_xlfn.XLOOKUP(H3961,Calendar!O:O,Calendar!N:N,,-1),""))</f>
        <v/>
      </c>
      <c r="AI3961" s="61" t="str">
        <f>IF(AND(AH3961&lt;&gt;"",E3961="Live"),_xlfn.XLOOKUP(_xlfn.TEXTJOIN(" vs ",,C3961:D3961),Calendar!G:G,Calendar!K:K),"")</f>
        <v/>
      </c>
      <c r="AJ3961" s="61" t="str">
        <f>IF(AND(K3961&lt;&gt;"Match of the Day",K3961&lt;&gt;"Match of the Day 2",K3961&lt;&gt;"Match of the Day Repeat"),"",1+MAX($AJ$10:AJ3960))</f>
        <v/>
      </c>
    </row>
    <row r="3962" spans="34:36" x14ac:dyDescent="0.35">
      <c r="AH3962" s="16" t="str">
        <f>IF(AND(B3962="Premier League",E3962="Live"),_xlfn.XLOOKUP(_xlfn.TEXTJOIN(" vs ",,C3962:D3962),Calendar!G:G,Calendar!B:B),IF(AND(B3962="Premier League",E3962="Highlights"),_xlfn.XLOOKUP(H3962,Calendar!O:O,Calendar!N:N,,-1),""))</f>
        <v/>
      </c>
      <c r="AI3962" s="61" t="str">
        <f>IF(AND(AH3962&lt;&gt;"",E3962="Live"),_xlfn.XLOOKUP(_xlfn.TEXTJOIN(" vs ",,C3962:D3962),Calendar!G:G,Calendar!K:K),"")</f>
        <v/>
      </c>
      <c r="AJ3962" s="61" t="str">
        <f>IF(AND(K3962&lt;&gt;"Match of the Day",K3962&lt;&gt;"Match of the Day 2",K3962&lt;&gt;"Match of the Day Repeat"),"",1+MAX($AJ$10:AJ3961))</f>
        <v/>
      </c>
    </row>
    <row r="3963" spans="34:36" x14ac:dyDescent="0.35">
      <c r="AH3963" s="16" t="str">
        <f>IF(AND(B3963="Premier League",E3963="Live"),_xlfn.XLOOKUP(_xlfn.TEXTJOIN(" vs ",,C3963:D3963),Calendar!G:G,Calendar!B:B),IF(AND(B3963="Premier League",E3963="Highlights"),_xlfn.XLOOKUP(H3963,Calendar!O:O,Calendar!N:N,,-1),""))</f>
        <v/>
      </c>
      <c r="AI3963" s="61" t="str">
        <f>IF(AND(AH3963&lt;&gt;"",E3963="Live"),_xlfn.XLOOKUP(_xlfn.TEXTJOIN(" vs ",,C3963:D3963),Calendar!G:G,Calendar!K:K),"")</f>
        <v/>
      </c>
      <c r="AJ3963" s="61" t="str">
        <f>IF(AND(K3963&lt;&gt;"Match of the Day",K3963&lt;&gt;"Match of the Day 2",K3963&lt;&gt;"Match of the Day Repeat"),"",1+MAX($AJ$10:AJ3962))</f>
        <v/>
      </c>
    </row>
    <row r="3964" spans="34:36" x14ac:dyDescent="0.35">
      <c r="AH3964" s="16" t="str">
        <f>IF(AND(B3964="Premier League",E3964="Live"),_xlfn.XLOOKUP(_xlfn.TEXTJOIN(" vs ",,C3964:D3964),Calendar!G:G,Calendar!B:B),IF(AND(B3964="Premier League",E3964="Highlights"),_xlfn.XLOOKUP(H3964,Calendar!O:O,Calendar!N:N,,-1),""))</f>
        <v/>
      </c>
      <c r="AI3964" s="61" t="str">
        <f>IF(AND(AH3964&lt;&gt;"",E3964="Live"),_xlfn.XLOOKUP(_xlfn.TEXTJOIN(" vs ",,C3964:D3964),Calendar!G:G,Calendar!K:K),"")</f>
        <v/>
      </c>
      <c r="AJ3964" s="61" t="str">
        <f>IF(AND(K3964&lt;&gt;"Match of the Day",K3964&lt;&gt;"Match of the Day 2",K3964&lt;&gt;"Match of the Day Repeat"),"",1+MAX($AJ$10:AJ3963))</f>
        <v/>
      </c>
    </row>
    <row r="3965" spans="34:36" x14ac:dyDescent="0.35">
      <c r="AH3965" s="16" t="str">
        <f>IF(AND(B3965="Premier League",E3965="Live"),_xlfn.XLOOKUP(_xlfn.TEXTJOIN(" vs ",,C3965:D3965),Calendar!G:G,Calendar!B:B),IF(AND(B3965="Premier League",E3965="Highlights"),_xlfn.XLOOKUP(H3965,Calendar!O:O,Calendar!N:N,,-1),""))</f>
        <v/>
      </c>
      <c r="AI3965" s="61" t="str">
        <f>IF(AND(AH3965&lt;&gt;"",E3965="Live"),_xlfn.XLOOKUP(_xlfn.TEXTJOIN(" vs ",,C3965:D3965),Calendar!G:G,Calendar!K:K),"")</f>
        <v/>
      </c>
      <c r="AJ3965" s="61" t="str">
        <f>IF(AND(K3965&lt;&gt;"Match of the Day",K3965&lt;&gt;"Match of the Day 2",K3965&lt;&gt;"Match of the Day Repeat"),"",1+MAX($AJ$10:AJ3964))</f>
        <v/>
      </c>
    </row>
    <row r="3966" spans="34:36" x14ac:dyDescent="0.35">
      <c r="AH3966" s="16" t="str">
        <f>IF(AND(B3966="Premier League",E3966="Live"),_xlfn.XLOOKUP(_xlfn.TEXTJOIN(" vs ",,C3966:D3966),Calendar!G:G,Calendar!B:B),IF(AND(B3966="Premier League",E3966="Highlights"),_xlfn.XLOOKUP(H3966,Calendar!O:O,Calendar!N:N,,-1),""))</f>
        <v/>
      </c>
      <c r="AI3966" s="61" t="str">
        <f>IF(AND(AH3966&lt;&gt;"",E3966="Live"),_xlfn.XLOOKUP(_xlfn.TEXTJOIN(" vs ",,C3966:D3966),Calendar!G:G,Calendar!K:K),"")</f>
        <v/>
      </c>
      <c r="AJ3966" s="61" t="str">
        <f>IF(AND(K3966&lt;&gt;"Match of the Day",K3966&lt;&gt;"Match of the Day 2",K3966&lt;&gt;"Match of the Day Repeat"),"",1+MAX($AJ$10:AJ3965))</f>
        <v/>
      </c>
    </row>
    <row r="3967" spans="34:36" x14ac:dyDescent="0.35">
      <c r="AH3967" s="16" t="str">
        <f>IF(AND(B3967="Premier League",E3967="Live"),_xlfn.XLOOKUP(_xlfn.TEXTJOIN(" vs ",,C3967:D3967),Calendar!G:G,Calendar!B:B),IF(AND(B3967="Premier League",E3967="Highlights"),_xlfn.XLOOKUP(H3967,Calendar!O:O,Calendar!N:N,,-1),""))</f>
        <v/>
      </c>
      <c r="AI3967" s="61" t="str">
        <f>IF(AND(AH3967&lt;&gt;"",E3967="Live"),_xlfn.XLOOKUP(_xlfn.TEXTJOIN(" vs ",,C3967:D3967),Calendar!G:G,Calendar!K:K),"")</f>
        <v/>
      </c>
      <c r="AJ3967" s="61" t="str">
        <f>IF(AND(K3967&lt;&gt;"Match of the Day",K3967&lt;&gt;"Match of the Day 2",K3967&lt;&gt;"Match of the Day Repeat"),"",1+MAX($AJ$10:AJ3966))</f>
        <v/>
      </c>
    </row>
    <row r="3968" spans="34:36" x14ac:dyDescent="0.35">
      <c r="AH3968" s="16" t="str">
        <f>IF(AND(B3968="Premier League",E3968="Live"),_xlfn.XLOOKUP(_xlfn.TEXTJOIN(" vs ",,C3968:D3968),Calendar!G:G,Calendar!B:B),IF(AND(B3968="Premier League",E3968="Highlights"),_xlfn.XLOOKUP(H3968,Calendar!O:O,Calendar!N:N,,-1),""))</f>
        <v/>
      </c>
      <c r="AI3968" s="61" t="str">
        <f>IF(AND(AH3968&lt;&gt;"",E3968="Live"),_xlfn.XLOOKUP(_xlfn.TEXTJOIN(" vs ",,C3968:D3968),Calendar!G:G,Calendar!K:K),"")</f>
        <v/>
      </c>
      <c r="AJ3968" s="61" t="str">
        <f>IF(AND(K3968&lt;&gt;"Match of the Day",K3968&lt;&gt;"Match of the Day 2",K3968&lt;&gt;"Match of the Day Repeat"),"",1+MAX($AJ$10:AJ3967))</f>
        <v/>
      </c>
    </row>
    <row r="3969" spans="34:36" x14ac:dyDescent="0.35">
      <c r="AH3969" s="16" t="str">
        <f>IF(AND(B3969="Premier League",E3969="Live"),_xlfn.XLOOKUP(_xlfn.TEXTJOIN(" vs ",,C3969:D3969),Calendar!G:G,Calendar!B:B),IF(AND(B3969="Premier League",E3969="Highlights"),_xlfn.XLOOKUP(H3969,Calendar!O:O,Calendar!N:N,,-1),""))</f>
        <v/>
      </c>
      <c r="AI3969" s="61" t="str">
        <f>IF(AND(AH3969&lt;&gt;"",E3969="Live"),_xlfn.XLOOKUP(_xlfn.TEXTJOIN(" vs ",,C3969:D3969),Calendar!G:G,Calendar!K:K),"")</f>
        <v/>
      </c>
      <c r="AJ3969" s="61" t="str">
        <f>IF(AND(K3969&lt;&gt;"Match of the Day",K3969&lt;&gt;"Match of the Day 2",K3969&lt;&gt;"Match of the Day Repeat"),"",1+MAX($AJ$10:AJ3968))</f>
        <v/>
      </c>
    </row>
    <row r="3970" spans="34:36" x14ac:dyDescent="0.35">
      <c r="AH3970" s="16" t="str">
        <f>IF(AND(B3970="Premier League",E3970="Live"),_xlfn.XLOOKUP(_xlfn.TEXTJOIN(" vs ",,C3970:D3970),Calendar!G:G,Calendar!B:B),IF(AND(B3970="Premier League",E3970="Highlights"),_xlfn.XLOOKUP(H3970,Calendar!O:O,Calendar!N:N,,-1),""))</f>
        <v/>
      </c>
      <c r="AI3970" s="61" t="str">
        <f>IF(AND(AH3970&lt;&gt;"",E3970="Live"),_xlfn.XLOOKUP(_xlfn.TEXTJOIN(" vs ",,C3970:D3970),Calendar!G:G,Calendar!K:K),"")</f>
        <v/>
      </c>
      <c r="AJ3970" s="61" t="str">
        <f>IF(AND(K3970&lt;&gt;"Match of the Day",K3970&lt;&gt;"Match of the Day 2",K3970&lt;&gt;"Match of the Day Repeat"),"",1+MAX($AJ$10:AJ3969))</f>
        <v/>
      </c>
    </row>
    <row r="3971" spans="34:36" x14ac:dyDescent="0.35">
      <c r="AH3971" s="16" t="str">
        <f>IF(AND(B3971="Premier League",E3971="Live"),_xlfn.XLOOKUP(_xlfn.TEXTJOIN(" vs ",,C3971:D3971),Calendar!G:G,Calendar!B:B),IF(AND(B3971="Premier League",E3971="Highlights"),_xlfn.XLOOKUP(H3971,Calendar!O:O,Calendar!N:N,,-1),""))</f>
        <v/>
      </c>
      <c r="AI3971" s="61" t="str">
        <f>IF(AND(AH3971&lt;&gt;"",E3971="Live"),_xlfn.XLOOKUP(_xlfn.TEXTJOIN(" vs ",,C3971:D3971),Calendar!G:G,Calendar!K:K),"")</f>
        <v/>
      </c>
      <c r="AJ3971" s="61" t="str">
        <f>IF(AND(K3971&lt;&gt;"Match of the Day",K3971&lt;&gt;"Match of the Day 2",K3971&lt;&gt;"Match of the Day Repeat"),"",1+MAX($AJ$10:AJ3970))</f>
        <v/>
      </c>
    </row>
    <row r="3972" spans="34:36" x14ac:dyDescent="0.35">
      <c r="AH3972" s="16" t="str">
        <f>IF(AND(B3972="Premier League",E3972="Live"),_xlfn.XLOOKUP(_xlfn.TEXTJOIN(" vs ",,C3972:D3972),Calendar!G:G,Calendar!B:B),IF(AND(B3972="Premier League",E3972="Highlights"),_xlfn.XLOOKUP(H3972,Calendar!O:O,Calendar!N:N,,-1),""))</f>
        <v/>
      </c>
      <c r="AI3972" s="61" t="str">
        <f>IF(AND(AH3972&lt;&gt;"",E3972="Live"),_xlfn.XLOOKUP(_xlfn.TEXTJOIN(" vs ",,C3972:D3972),Calendar!G:G,Calendar!K:K),"")</f>
        <v/>
      </c>
      <c r="AJ3972" s="61" t="str">
        <f>IF(AND(K3972&lt;&gt;"Match of the Day",K3972&lt;&gt;"Match of the Day 2",K3972&lt;&gt;"Match of the Day Repeat"),"",1+MAX($AJ$10:AJ3971))</f>
        <v/>
      </c>
    </row>
    <row r="3973" spans="34:36" x14ac:dyDescent="0.35">
      <c r="AH3973" s="16" t="str">
        <f>IF(AND(B3973="Premier League",E3973="Live"),_xlfn.XLOOKUP(_xlfn.TEXTJOIN(" vs ",,C3973:D3973),Calendar!G:G,Calendar!B:B),IF(AND(B3973="Premier League",E3973="Highlights"),_xlfn.XLOOKUP(H3973,Calendar!O:O,Calendar!N:N,,-1),""))</f>
        <v/>
      </c>
      <c r="AI3973" s="61" t="str">
        <f>IF(AND(AH3973&lt;&gt;"",E3973="Live"),_xlfn.XLOOKUP(_xlfn.TEXTJOIN(" vs ",,C3973:D3973),Calendar!G:G,Calendar!K:K),"")</f>
        <v/>
      </c>
      <c r="AJ3973" s="61" t="str">
        <f>IF(AND(K3973&lt;&gt;"Match of the Day",K3973&lt;&gt;"Match of the Day 2",K3973&lt;&gt;"Match of the Day Repeat"),"",1+MAX($AJ$10:AJ3972))</f>
        <v/>
      </c>
    </row>
    <row r="3974" spans="34:36" x14ac:dyDescent="0.35">
      <c r="AH3974" s="16" t="str">
        <f>IF(AND(B3974="Premier League",E3974="Live"),_xlfn.XLOOKUP(_xlfn.TEXTJOIN(" vs ",,C3974:D3974),Calendar!G:G,Calendar!B:B),IF(AND(B3974="Premier League",E3974="Highlights"),_xlfn.XLOOKUP(H3974,Calendar!O:O,Calendar!N:N,,-1),""))</f>
        <v/>
      </c>
      <c r="AI3974" s="61" t="str">
        <f>IF(AND(AH3974&lt;&gt;"",E3974="Live"),_xlfn.XLOOKUP(_xlfn.TEXTJOIN(" vs ",,C3974:D3974),Calendar!G:G,Calendar!K:K),"")</f>
        <v/>
      </c>
      <c r="AJ3974" s="61" t="str">
        <f>IF(AND(K3974&lt;&gt;"Match of the Day",K3974&lt;&gt;"Match of the Day 2",K3974&lt;&gt;"Match of the Day Repeat"),"",1+MAX($AJ$10:AJ3973))</f>
        <v/>
      </c>
    </row>
    <row r="3975" spans="34:36" x14ac:dyDescent="0.35">
      <c r="AH3975" s="16" t="str">
        <f>IF(AND(B3975="Premier League",E3975="Live"),_xlfn.XLOOKUP(_xlfn.TEXTJOIN(" vs ",,C3975:D3975),Calendar!G:G,Calendar!B:B),IF(AND(B3975="Premier League",E3975="Highlights"),_xlfn.XLOOKUP(H3975,Calendar!O:O,Calendar!N:N,,-1),""))</f>
        <v/>
      </c>
      <c r="AI3975" s="61" t="str">
        <f>IF(AND(AH3975&lt;&gt;"",E3975="Live"),_xlfn.XLOOKUP(_xlfn.TEXTJOIN(" vs ",,C3975:D3975),Calendar!G:G,Calendar!K:K),"")</f>
        <v/>
      </c>
      <c r="AJ3975" s="61" t="str">
        <f>IF(AND(K3975&lt;&gt;"Match of the Day",K3975&lt;&gt;"Match of the Day 2",K3975&lt;&gt;"Match of the Day Repeat"),"",1+MAX($AJ$10:AJ3974))</f>
        <v/>
      </c>
    </row>
    <row r="3976" spans="34:36" x14ac:dyDescent="0.35">
      <c r="AH3976" s="16" t="str">
        <f>IF(AND(B3976="Premier League",E3976="Live"),_xlfn.XLOOKUP(_xlfn.TEXTJOIN(" vs ",,C3976:D3976),Calendar!G:G,Calendar!B:B),IF(AND(B3976="Premier League",E3976="Highlights"),_xlfn.XLOOKUP(H3976,Calendar!O:O,Calendar!N:N,,-1),""))</f>
        <v/>
      </c>
      <c r="AI3976" s="61" t="str">
        <f>IF(AND(AH3976&lt;&gt;"",E3976="Live"),_xlfn.XLOOKUP(_xlfn.TEXTJOIN(" vs ",,C3976:D3976),Calendar!G:G,Calendar!K:K),"")</f>
        <v/>
      </c>
      <c r="AJ3976" s="61" t="str">
        <f>IF(AND(K3976&lt;&gt;"Match of the Day",K3976&lt;&gt;"Match of the Day 2",K3976&lt;&gt;"Match of the Day Repeat"),"",1+MAX($AJ$10:AJ3975))</f>
        <v/>
      </c>
    </row>
    <row r="3977" spans="34:36" x14ac:dyDescent="0.35">
      <c r="AH3977" s="16" t="str">
        <f>IF(AND(B3977="Premier League",E3977="Live"),_xlfn.XLOOKUP(_xlfn.TEXTJOIN(" vs ",,C3977:D3977),Calendar!G:G,Calendar!B:B),IF(AND(B3977="Premier League",E3977="Highlights"),_xlfn.XLOOKUP(H3977,Calendar!O:O,Calendar!N:N,,-1),""))</f>
        <v/>
      </c>
      <c r="AI3977" s="61" t="str">
        <f>IF(AND(AH3977&lt;&gt;"",E3977="Live"),_xlfn.XLOOKUP(_xlfn.TEXTJOIN(" vs ",,C3977:D3977),Calendar!G:G,Calendar!K:K),"")</f>
        <v/>
      </c>
      <c r="AJ3977" s="61" t="str">
        <f>IF(AND(K3977&lt;&gt;"Match of the Day",K3977&lt;&gt;"Match of the Day 2",K3977&lt;&gt;"Match of the Day Repeat"),"",1+MAX($AJ$10:AJ3976))</f>
        <v/>
      </c>
    </row>
    <row r="3978" spans="34:36" x14ac:dyDescent="0.35">
      <c r="AH3978" s="16" t="str">
        <f>IF(AND(B3978="Premier League",E3978="Live"),_xlfn.XLOOKUP(_xlfn.TEXTJOIN(" vs ",,C3978:D3978),Calendar!G:G,Calendar!B:B),IF(AND(B3978="Premier League",E3978="Highlights"),_xlfn.XLOOKUP(H3978,Calendar!O:O,Calendar!N:N,,-1),""))</f>
        <v/>
      </c>
      <c r="AI3978" s="61" t="str">
        <f>IF(AND(AH3978&lt;&gt;"",E3978="Live"),_xlfn.XLOOKUP(_xlfn.TEXTJOIN(" vs ",,C3978:D3978),Calendar!G:G,Calendar!K:K),"")</f>
        <v/>
      </c>
      <c r="AJ3978" s="61" t="str">
        <f>IF(AND(K3978&lt;&gt;"Match of the Day",K3978&lt;&gt;"Match of the Day 2",K3978&lt;&gt;"Match of the Day Repeat"),"",1+MAX($AJ$10:AJ3977))</f>
        <v/>
      </c>
    </row>
    <row r="3979" spans="34:36" x14ac:dyDescent="0.35">
      <c r="AH3979" s="16" t="str">
        <f>IF(AND(B3979="Premier League",E3979="Live"),_xlfn.XLOOKUP(_xlfn.TEXTJOIN(" vs ",,C3979:D3979),Calendar!G:G,Calendar!B:B),IF(AND(B3979="Premier League",E3979="Highlights"),_xlfn.XLOOKUP(H3979,Calendar!O:O,Calendar!N:N,,-1),""))</f>
        <v/>
      </c>
      <c r="AI3979" s="61" t="str">
        <f>IF(AND(AH3979&lt;&gt;"",E3979="Live"),_xlfn.XLOOKUP(_xlfn.TEXTJOIN(" vs ",,C3979:D3979),Calendar!G:G,Calendar!K:K),"")</f>
        <v/>
      </c>
      <c r="AJ3979" s="61" t="str">
        <f>IF(AND(K3979&lt;&gt;"Match of the Day",K3979&lt;&gt;"Match of the Day 2",K3979&lt;&gt;"Match of the Day Repeat"),"",1+MAX($AJ$10:AJ3978))</f>
        <v/>
      </c>
    </row>
    <row r="3980" spans="34:36" x14ac:dyDescent="0.35">
      <c r="AH3980" s="16" t="str">
        <f>IF(AND(B3980="Premier League",E3980="Live"),_xlfn.XLOOKUP(_xlfn.TEXTJOIN(" vs ",,C3980:D3980),Calendar!G:G,Calendar!B:B),IF(AND(B3980="Premier League",E3980="Highlights"),_xlfn.XLOOKUP(H3980,Calendar!O:O,Calendar!N:N,,-1),""))</f>
        <v/>
      </c>
      <c r="AI3980" s="61" t="str">
        <f>IF(AND(AH3980&lt;&gt;"",E3980="Live"),_xlfn.XLOOKUP(_xlfn.TEXTJOIN(" vs ",,C3980:D3980),Calendar!G:G,Calendar!K:K),"")</f>
        <v/>
      </c>
      <c r="AJ3980" s="61" t="str">
        <f>IF(AND(K3980&lt;&gt;"Match of the Day",K3980&lt;&gt;"Match of the Day 2",K3980&lt;&gt;"Match of the Day Repeat"),"",1+MAX($AJ$10:AJ3979))</f>
        <v/>
      </c>
    </row>
    <row r="3981" spans="34:36" x14ac:dyDescent="0.35">
      <c r="AH3981" s="16" t="str">
        <f>IF(AND(B3981="Premier League",E3981="Live"),_xlfn.XLOOKUP(_xlfn.TEXTJOIN(" vs ",,C3981:D3981),Calendar!G:G,Calendar!B:B),IF(AND(B3981="Premier League",E3981="Highlights"),_xlfn.XLOOKUP(H3981,Calendar!O:O,Calendar!N:N,,-1),""))</f>
        <v/>
      </c>
      <c r="AI3981" s="61" t="str">
        <f>IF(AND(AH3981&lt;&gt;"",E3981="Live"),_xlfn.XLOOKUP(_xlfn.TEXTJOIN(" vs ",,C3981:D3981),Calendar!G:G,Calendar!K:K),"")</f>
        <v/>
      </c>
      <c r="AJ3981" s="61" t="str">
        <f>IF(AND(K3981&lt;&gt;"Match of the Day",K3981&lt;&gt;"Match of the Day 2",K3981&lt;&gt;"Match of the Day Repeat"),"",1+MAX($AJ$10:AJ3980))</f>
        <v/>
      </c>
    </row>
    <row r="3982" spans="34:36" x14ac:dyDescent="0.35">
      <c r="AH3982" s="16" t="str">
        <f>IF(AND(B3982="Premier League",E3982="Live"),_xlfn.XLOOKUP(_xlfn.TEXTJOIN(" vs ",,C3982:D3982),Calendar!G:G,Calendar!B:B),IF(AND(B3982="Premier League",E3982="Highlights"),_xlfn.XLOOKUP(H3982,Calendar!O:O,Calendar!N:N,,-1),""))</f>
        <v/>
      </c>
      <c r="AI3982" s="61" t="str">
        <f>IF(AND(AH3982&lt;&gt;"",E3982="Live"),_xlfn.XLOOKUP(_xlfn.TEXTJOIN(" vs ",,C3982:D3982),Calendar!G:G,Calendar!K:K),"")</f>
        <v/>
      </c>
      <c r="AJ3982" s="61" t="str">
        <f>IF(AND(K3982&lt;&gt;"Match of the Day",K3982&lt;&gt;"Match of the Day 2",K3982&lt;&gt;"Match of the Day Repeat"),"",1+MAX($AJ$10:AJ3981))</f>
        <v/>
      </c>
    </row>
    <row r="3983" spans="34:36" x14ac:dyDescent="0.35">
      <c r="AH3983" s="16" t="str">
        <f>IF(AND(B3983="Premier League",E3983="Live"),_xlfn.XLOOKUP(_xlfn.TEXTJOIN(" vs ",,C3983:D3983),Calendar!G:G,Calendar!B:B),IF(AND(B3983="Premier League",E3983="Highlights"),_xlfn.XLOOKUP(H3983,Calendar!O:O,Calendar!N:N,,-1),""))</f>
        <v/>
      </c>
      <c r="AI3983" s="61" t="str">
        <f>IF(AND(AH3983&lt;&gt;"",E3983="Live"),_xlfn.XLOOKUP(_xlfn.TEXTJOIN(" vs ",,C3983:D3983),Calendar!G:G,Calendar!K:K),"")</f>
        <v/>
      </c>
      <c r="AJ3983" s="61" t="str">
        <f>IF(AND(K3983&lt;&gt;"Match of the Day",K3983&lt;&gt;"Match of the Day 2",K3983&lt;&gt;"Match of the Day Repeat"),"",1+MAX($AJ$10:AJ3982))</f>
        <v/>
      </c>
    </row>
    <row r="3984" spans="34:36" x14ac:dyDescent="0.35">
      <c r="AH3984" s="16" t="str">
        <f>IF(AND(B3984="Premier League",E3984="Live"),_xlfn.XLOOKUP(_xlfn.TEXTJOIN(" vs ",,C3984:D3984),Calendar!G:G,Calendar!B:B),IF(AND(B3984="Premier League",E3984="Highlights"),_xlfn.XLOOKUP(H3984,Calendar!O:O,Calendar!N:N,,-1),""))</f>
        <v/>
      </c>
      <c r="AI3984" s="61" t="str">
        <f>IF(AND(AH3984&lt;&gt;"",E3984="Live"),_xlfn.XLOOKUP(_xlfn.TEXTJOIN(" vs ",,C3984:D3984),Calendar!G:G,Calendar!K:K),"")</f>
        <v/>
      </c>
      <c r="AJ3984" s="61" t="str">
        <f>IF(AND(K3984&lt;&gt;"Match of the Day",K3984&lt;&gt;"Match of the Day 2",K3984&lt;&gt;"Match of the Day Repeat"),"",1+MAX($AJ$10:AJ3983))</f>
        <v/>
      </c>
    </row>
    <row r="3985" spans="34:36" x14ac:dyDescent="0.35">
      <c r="AH3985" s="16" t="str">
        <f>IF(AND(B3985="Premier League",E3985="Live"),_xlfn.XLOOKUP(_xlfn.TEXTJOIN(" vs ",,C3985:D3985),Calendar!G:G,Calendar!B:B),IF(AND(B3985="Premier League",E3985="Highlights"),_xlfn.XLOOKUP(H3985,Calendar!O:O,Calendar!N:N,,-1),""))</f>
        <v/>
      </c>
      <c r="AI3985" s="61" t="str">
        <f>IF(AND(AH3985&lt;&gt;"",E3985="Live"),_xlfn.XLOOKUP(_xlfn.TEXTJOIN(" vs ",,C3985:D3985),Calendar!G:G,Calendar!K:K),"")</f>
        <v/>
      </c>
      <c r="AJ3985" s="61" t="str">
        <f>IF(AND(K3985&lt;&gt;"Match of the Day",K3985&lt;&gt;"Match of the Day 2",K3985&lt;&gt;"Match of the Day Repeat"),"",1+MAX($AJ$10:AJ3984))</f>
        <v/>
      </c>
    </row>
    <row r="3986" spans="34:36" x14ac:dyDescent="0.35">
      <c r="AH3986" s="16" t="str">
        <f>IF(AND(B3986="Premier League",E3986="Live"),_xlfn.XLOOKUP(_xlfn.TEXTJOIN(" vs ",,C3986:D3986),Calendar!G:G,Calendar!B:B),IF(AND(B3986="Premier League",E3986="Highlights"),_xlfn.XLOOKUP(H3986,Calendar!O:O,Calendar!N:N,,-1),""))</f>
        <v/>
      </c>
      <c r="AI3986" s="61" t="str">
        <f>IF(AND(AH3986&lt;&gt;"",E3986="Live"),_xlfn.XLOOKUP(_xlfn.TEXTJOIN(" vs ",,C3986:D3986),Calendar!G:G,Calendar!K:K),"")</f>
        <v/>
      </c>
      <c r="AJ3986" s="61" t="str">
        <f>IF(AND(K3986&lt;&gt;"Match of the Day",K3986&lt;&gt;"Match of the Day 2",K3986&lt;&gt;"Match of the Day Repeat"),"",1+MAX($AJ$10:AJ3985))</f>
        <v/>
      </c>
    </row>
    <row r="3987" spans="34:36" x14ac:dyDescent="0.35">
      <c r="AH3987" s="16" t="str">
        <f>IF(AND(B3987="Premier League",E3987="Live"),_xlfn.XLOOKUP(_xlfn.TEXTJOIN(" vs ",,C3987:D3987),Calendar!G:G,Calendar!B:B),IF(AND(B3987="Premier League",E3987="Highlights"),_xlfn.XLOOKUP(H3987,Calendar!O:O,Calendar!N:N,,-1),""))</f>
        <v/>
      </c>
      <c r="AI3987" s="61" t="str">
        <f>IF(AND(AH3987&lt;&gt;"",E3987="Live"),_xlfn.XLOOKUP(_xlfn.TEXTJOIN(" vs ",,C3987:D3987),Calendar!G:G,Calendar!K:K),"")</f>
        <v/>
      </c>
      <c r="AJ3987" s="61" t="str">
        <f>IF(AND(K3987&lt;&gt;"Match of the Day",K3987&lt;&gt;"Match of the Day 2",K3987&lt;&gt;"Match of the Day Repeat"),"",1+MAX($AJ$10:AJ3986))</f>
        <v/>
      </c>
    </row>
    <row r="3988" spans="34:36" x14ac:dyDescent="0.35">
      <c r="AH3988" s="16" t="str">
        <f>IF(AND(B3988="Premier League",E3988="Live"),_xlfn.XLOOKUP(_xlfn.TEXTJOIN(" vs ",,C3988:D3988),Calendar!G:G,Calendar!B:B),IF(AND(B3988="Premier League",E3988="Highlights"),_xlfn.XLOOKUP(H3988,Calendar!O:O,Calendar!N:N,,-1),""))</f>
        <v/>
      </c>
      <c r="AI3988" s="61" t="str">
        <f>IF(AND(AH3988&lt;&gt;"",E3988="Live"),_xlfn.XLOOKUP(_xlfn.TEXTJOIN(" vs ",,C3988:D3988),Calendar!G:G,Calendar!K:K),"")</f>
        <v/>
      </c>
      <c r="AJ3988" s="61" t="str">
        <f>IF(AND(K3988&lt;&gt;"Match of the Day",K3988&lt;&gt;"Match of the Day 2",K3988&lt;&gt;"Match of the Day Repeat"),"",1+MAX($AJ$10:AJ3987))</f>
        <v/>
      </c>
    </row>
    <row r="3989" spans="34:36" x14ac:dyDescent="0.35">
      <c r="AH3989" s="16" t="str">
        <f>IF(AND(B3989="Premier League",E3989="Live"),_xlfn.XLOOKUP(_xlfn.TEXTJOIN(" vs ",,C3989:D3989),Calendar!G:G,Calendar!B:B),IF(AND(B3989="Premier League",E3989="Highlights"),_xlfn.XLOOKUP(H3989,Calendar!O:O,Calendar!N:N,,-1),""))</f>
        <v/>
      </c>
      <c r="AI3989" s="61" t="str">
        <f>IF(AND(AH3989&lt;&gt;"",E3989="Live"),_xlfn.XLOOKUP(_xlfn.TEXTJOIN(" vs ",,C3989:D3989),Calendar!G:G,Calendar!K:K),"")</f>
        <v/>
      </c>
      <c r="AJ3989" s="61" t="str">
        <f>IF(AND(K3989&lt;&gt;"Match of the Day",K3989&lt;&gt;"Match of the Day 2",K3989&lt;&gt;"Match of the Day Repeat"),"",1+MAX($AJ$10:AJ3988))</f>
        <v/>
      </c>
    </row>
    <row r="3990" spans="34:36" x14ac:dyDescent="0.35">
      <c r="AH3990" s="16" t="str">
        <f>IF(AND(B3990="Premier League",E3990="Live"),_xlfn.XLOOKUP(_xlfn.TEXTJOIN(" vs ",,C3990:D3990),Calendar!G:G,Calendar!B:B),IF(AND(B3990="Premier League",E3990="Highlights"),_xlfn.XLOOKUP(H3990,Calendar!O:O,Calendar!N:N,,-1),""))</f>
        <v/>
      </c>
      <c r="AI3990" s="61" t="str">
        <f>IF(AND(AH3990&lt;&gt;"",E3990="Live"),_xlfn.XLOOKUP(_xlfn.TEXTJOIN(" vs ",,C3990:D3990),Calendar!G:G,Calendar!K:K),"")</f>
        <v/>
      </c>
      <c r="AJ3990" s="61" t="str">
        <f>IF(AND(K3990&lt;&gt;"Match of the Day",K3990&lt;&gt;"Match of the Day 2",K3990&lt;&gt;"Match of the Day Repeat"),"",1+MAX($AJ$10:AJ3989))</f>
        <v/>
      </c>
    </row>
    <row r="3991" spans="34:36" x14ac:dyDescent="0.35">
      <c r="AH3991" s="16" t="str">
        <f>IF(AND(B3991="Premier League",E3991="Live"),_xlfn.XLOOKUP(_xlfn.TEXTJOIN(" vs ",,C3991:D3991),Calendar!G:G,Calendar!B:B),IF(AND(B3991="Premier League",E3991="Highlights"),_xlfn.XLOOKUP(H3991,Calendar!O:O,Calendar!N:N,,-1),""))</f>
        <v/>
      </c>
      <c r="AI3991" s="61" t="str">
        <f>IF(AND(AH3991&lt;&gt;"",E3991="Live"),_xlfn.XLOOKUP(_xlfn.TEXTJOIN(" vs ",,C3991:D3991),Calendar!G:G,Calendar!K:K),"")</f>
        <v/>
      </c>
      <c r="AJ3991" s="61" t="str">
        <f>IF(AND(K3991&lt;&gt;"Match of the Day",K3991&lt;&gt;"Match of the Day 2",K3991&lt;&gt;"Match of the Day Repeat"),"",1+MAX($AJ$10:AJ3990))</f>
        <v/>
      </c>
    </row>
    <row r="3992" spans="34:36" x14ac:dyDescent="0.35">
      <c r="AH3992" s="16" t="str">
        <f>IF(AND(B3992="Premier League",E3992="Live"),_xlfn.XLOOKUP(_xlfn.TEXTJOIN(" vs ",,C3992:D3992),Calendar!G:G,Calendar!B:B),IF(AND(B3992="Premier League",E3992="Highlights"),_xlfn.XLOOKUP(H3992,Calendar!O:O,Calendar!N:N,,-1),""))</f>
        <v/>
      </c>
      <c r="AI3992" s="61" t="str">
        <f>IF(AND(AH3992&lt;&gt;"",E3992="Live"),_xlfn.XLOOKUP(_xlfn.TEXTJOIN(" vs ",,C3992:D3992),Calendar!G:G,Calendar!K:K),"")</f>
        <v/>
      </c>
      <c r="AJ3992" s="61" t="str">
        <f>IF(AND(K3992&lt;&gt;"Match of the Day",K3992&lt;&gt;"Match of the Day 2",K3992&lt;&gt;"Match of the Day Repeat"),"",1+MAX($AJ$10:AJ3991))</f>
        <v/>
      </c>
    </row>
    <row r="3993" spans="34:36" x14ac:dyDescent="0.35">
      <c r="AH3993" s="16" t="str">
        <f>IF(AND(B3993="Premier League",E3993="Live"),_xlfn.XLOOKUP(_xlfn.TEXTJOIN(" vs ",,C3993:D3993),Calendar!G:G,Calendar!B:B),IF(AND(B3993="Premier League",E3993="Highlights"),_xlfn.XLOOKUP(H3993,Calendar!O:O,Calendar!N:N,,-1),""))</f>
        <v/>
      </c>
      <c r="AI3993" s="61" t="str">
        <f>IF(AND(AH3993&lt;&gt;"",E3993="Live"),_xlfn.XLOOKUP(_xlfn.TEXTJOIN(" vs ",,C3993:D3993),Calendar!G:G,Calendar!K:K),"")</f>
        <v/>
      </c>
      <c r="AJ3993" s="61" t="str">
        <f>IF(AND(K3993&lt;&gt;"Match of the Day",K3993&lt;&gt;"Match of the Day 2",K3993&lt;&gt;"Match of the Day Repeat"),"",1+MAX($AJ$10:AJ3992))</f>
        <v/>
      </c>
    </row>
    <row r="3994" spans="34:36" x14ac:dyDescent="0.35">
      <c r="AH3994" s="16" t="str">
        <f>IF(AND(B3994="Premier League",E3994="Live"),_xlfn.XLOOKUP(_xlfn.TEXTJOIN(" vs ",,C3994:D3994),Calendar!G:G,Calendar!B:B),IF(AND(B3994="Premier League",E3994="Highlights"),_xlfn.XLOOKUP(H3994,Calendar!O:O,Calendar!N:N,,-1),""))</f>
        <v/>
      </c>
      <c r="AI3994" s="61" t="str">
        <f>IF(AND(AH3994&lt;&gt;"",E3994="Live"),_xlfn.XLOOKUP(_xlfn.TEXTJOIN(" vs ",,C3994:D3994),Calendar!G:G,Calendar!K:K),"")</f>
        <v/>
      </c>
      <c r="AJ3994" s="61" t="str">
        <f>IF(AND(K3994&lt;&gt;"Match of the Day",K3994&lt;&gt;"Match of the Day 2",K3994&lt;&gt;"Match of the Day Repeat"),"",1+MAX($AJ$10:AJ3993))</f>
        <v/>
      </c>
    </row>
    <row r="3995" spans="34:36" x14ac:dyDescent="0.35">
      <c r="AH3995" s="16" t="str">
        <f>IF(AND(B3995="Premier League",E3995="Live"),_xlfn.XLOOKUP(_xlfn.TEXTJOIN(" vs ",,C3995:D3995),Calendar!G:G,Calendar!B:B),IF(AND(B3995="Premier League",E3995="Highlights"),_xlfn.XLOOKUP(H3995,Calendar!O:O,Calendar!N:N,,-1),""))</f>
        <v/>
      </c>
      <c r="AI3995" s="61" t="str">
        <f>IF(AND(AH3995&lt;&gt;"",E3995="Live"),_xlfn.XLOOKUP(_xlfn.TEXTJOIN(" vs ",,C3995:D3995),Calendar!G:G,Calendar!K:K),"")</f>
        <v/>
      </c>
      <c r="AJ3995" s="61" t="str">
        <f>IF(AND(K3995&lt;&gt;"Match of the Day",K3995&lt;&gt;"Match of the Day 2",K3995&lt;&gt;"Match of the Day Repeat"),"",1+MAX($AJ$10:AJ3994))</f>
        <v/>
      </c>
    </row>
    <row r="3996" spans="34:36" x14ac:dyDescent="0.35">
      <c r="AH3996" s="16" t="str">
        <f>IF(AND(B3996="Premier League",E3996="Live"),_xlfn.XLOOKUP(_xlfn.TEXTJOIN(" vs ",,C3996:D3996),Calendar!G:G,Calendar!B:B),IF(AND(B3996="Premier League",E3996="Highlights"),_xlfn.XLOOKUP(H3996,Calendar!O:O,Calendar!N:N,,-1),""))</f>
        <v/>
      </c>
      <c r="AI3996" s="61" t="str">
        <f>IF(AND(AH3996&lt;&gt;"",E3996="Live"),_xlfn.XLOOKUP(_xlfn.TEXTJOIN(" vs ",,C3996:D3996),Calendar!G:G,Calendar!K:K),"")</f>
        <v/>
      </c>
      <c r="AJ3996" s="61" t="str">
        <f>IF(AND(K3996&lt;&gt;"Match of the Day",K3996&lt;&gt;"Match of the Day 2",K3996&lt;&gt;"Match of the Day Repeat"),"",1+MAX($AJ$10:AJ3995))</f>
        <v/>
      </c>
    </row>
    <row r="3997" spans="34:36" x14ac:dyDescent="0.35">
      <c r="AH3997" s="16" t="str">
        <f>IF(AND(B3997="Premier League",E3997="Live"),_xlfn.XLOOKUP(_xlfn.TEXTJOIN(" vs ",,C3997:D3997),Calendar!G:G,Calendar!B:B),IF(AND(B3997="Premier League",E3997="Highlights"),_xlfn.XLOOKUP(H3997,Calendar!O:O,Calendar!N:N,,-1),""))</f>
        <v/>
      </c>
      <c r="AI3997" s="61" t="str">
        <f>IF(AND(AH3997&lt;&gt;"",E3997="Live"),_xlfn.XLOOKUP(_xlfn.TEXTJOIN(" vs ",,C3997:D3997),Calendar!G:G,Calendar!K:K),"")</f>
        <v/>
      </c>
      <c r="AJ3997" s="61" t="str">
        <f>IF(AND(K3997&lt;&gt;"Match of the Day",K3997&lt;&gt;"Match of the Day 2",K3997&lt;&gt;"Match of the Day Repeat"),"",1+MAX($AJ$10:AJ3996))</f>
        <v/>
      </c>
    </row>
    <row r="3998" spans="34:36" x14ac:dyDescent="0.35">
      <c r="AH3998" s="16" t="str">
        <f>IF(AND(B3998="Premier League",E3998="Live"),_xlfn.XLOOKUP(_xlfn.TEXTJOIN(" vs ",,C3998:D3998),Calendar!G:G,Calendar!B:B),IF(AND(B3998="Premier League",E3998="Highlights"),_xlfn.XLOOKUP(H3998,Calendar!O:O,Calendar!N:N,,-1),""))</f>
        <v/>
      </c>
      <c r="AI3998" s="61" t="str">
        <f>IF(AND(AH3998&lt;&gt;"",E3998="Live"),_xlfn.XLOOKUP(_xlfn.TEXTJOIN(" vs ",,C3998:D3998),Calendar!G:G,Calendar!K:K),"")</f>
        <v/>
      </c>
      <c r="AJ3998" s="61" t="str">
        <f>IF(AND(K3998&lt;&gt;"Match of the Day",K3998&lt;&gt;"Match of the Day 2",K3998&lt;&gt;"Match of the Day Repeat"),"",1+MAX($AJ$10:AJ3997))</f>
        <v/>
      </c>
    </row>
    <row r="3999" spans="34:36" x14ac:dyDescent="0.35">
      <c r="AH3999" s="16" t="str">
        <f>IF(AND(B3999="Premier League",E3999="Live"),_xlfn.XLOOKUP(_xlfn.TEXTJOIN(" vs ",,C3999:D3999),Calendar!G:G,Calendar!B:B),IF(AND(B3999="Premier League",E3999="Highlights"),_xlfn.XLOOKUP(H3999,Calendar!O:O,Calendar!N:N,,-1),""))</f>
        <v/>
      </c>
      <c r="AI3999" s="61" t="str">
        <f>IF(AND(AH3999&lt;&gt;"",E3999="Live"),_xlfn.XLOOKUP(_xlfn.TEXTJOIN(" vs ",,C3999:D3999),Calendar!G:G,Calendar!K:K),"")</f>
        <v/>
      </c>
      <c r="AJ3999" s="61" t="str">
        <f>IF(AND(K3999&lt;&gt;"Match of the Day",K3999&lt;&gt;"Match of the Day 2",K3999&lt;&gt;"Match of the Day Repeat"),"",1+MAX($AJ$10:AJ3998))</f>
        <v/>
      </c>
    </row>
    <row r="4000" spans="34:36" x14ac:dyDescent="0.35">
      <c r="AH4000" s="16" t="str">
        <f>IF(AND(B4000="Premier League",E4000="Live"),_xlfn.XLOOKUP(_xlfn.TEXTJOIN(" vs ",,C4000:D4000),Calendar!G:G,Calendar!B:B),IF(AND(B4000="Premier League",E4000="Highlights"),_xlfn.XLOOKUP(H4000,Calendar!O:O,Calendar!N:N,,-1),""))</f>
        <v/>
      </c>
      <c r="AI4000" s="61" t="str">
        <f>IF(AND(AH4000&lt;&gt;"",E4000="Live"),_xlfn.XLOOKUP(_xlfn.TEXTJOIN(" vs ",,C4000:D4000),Calendar!G:G,Calendar!K:K),"")</f>
        <v/>
      </c>
      <c r="AJ4000" s="61" t="str">
        <f>IF(AND(K4000&lt;&gt;"Match of the Day",K4000&lt;&gt;"Match of the Day 2",K4000&lt;&gt;"Match of the Day Repeat"),"",1+MAX($AJ$10:AJ3999))</f>
        <v/>
      </c>
    </row>
    <row r="4001" spans="34:36" x14ac:dyDescent="0.35">
      <c r="AH4001" s="16" t="str">
        <f>IF(AND(B4001="Premier League",E4001="Live"),_xlfn.XLOOKUP(_xlfn.TEXTJOIN(" vs ",,C4001:D4001),Calendar!G:G,Calendar!B:B),IF(AND(B4001="Premier League",E4001="Highlights"),_xlfn.XLOOKUP(H4001,Calendar!O:O,Calendar!N:N,,-1),""))</f>
        <v/>
      </c>
      <c r="AI4001" s="61" t="str">
        <f>IF(AND(AH4001&lt;&gt;"",E4001="Live"),_xlfn.XLOOKUP(_xlfn.TEXTJOIN(" vs ",,C4001:D4001),Calendar!G:G,Calendar!K:K),"")</f>
        <v/>
      </c>
      <c r="AJ4001" s="61" t="str">
        <f>IF(AND(K4001&lt;&gt;"Match of the Day",K4001&lt;&gt;"Match of the Day 2",K4001&lt;&gt;"Match of the Day Repeat"),"",1+MAX($AJ$10:AJ4000))</f>
        <v/>
      </c>
    </row>
    <row r="4002" spans="34:36" x14ac:dyDescent="0.35">
      <c r="AH4002" s="16" t="str">
        <f>IF(AND(B4002="Premier League",E4002="Live"),_xlfn.XLOOKUP(_xlfn.TEXTJOIN(" vs ",,C4002:D4002),Calendar!G:G,Calendar!B:B),IF(AND(B4002="Premier League",E4002="Highlights"),_xlfn.XLOOKUP(H4002,Calendar!O:O,Calendar!N:N,,-1),""))</f>
        <v/>
      </c>
      <c r="AI4002" s="61" t="str">
        <f>IF(AND(AH4002&lt;&gt;"",E4002="Live"),_xlfn.XLOOKUP(_xlfn.TEXTJOIN(" vs ",,C4002:D4002),Calendar!G:G,Calendar!K:K),"")</f>
        <v/>
      </c>
      <c r="AJ4002" s="61" t="str">
        <f>IF(AND(K4002&lt;&gt;"Match of the Day",K4002&lt;&gt;"Match of the Day 2",K4002&lt;&gt;"Match of the Day Repeat"),"",1+MAX($AJ$10:AJ4001))</f>
        <v/>
      </c>
    </row>
    <row r="4003" spans="34:36" x14ac:dyDescent="0.35">
      <c r="AH4003" s="16" t="str">
        <f>IF(AND(B4003="Premier League",E4003="Live"),_xlfn.XLOOKUP(_xlfn.TEXTJOIN(" vs ",,C4003:D4003),Calendar!G:G,Calendar!B:B),IF(AND(B4003="Premier League",E4003="Highlights"),_xlfn.XLOOKUP(H4003,Calendar!O:O,Calendar!N:N,,-1),""))</f>
        <v/>
      </c>
      <c r="AI4003" s="61" t="str">
        <f>IF(AND(AH4003&lt;&gt;"",E4003="Live"),_xlfn.XLOOKUP(_xlfn.TEXTJOIN(" vs ",,C4003:D4003),Calendar!G:G,Calendar!K:K),"")</f>
        <v/>
      </c>
      <c r="AJ4003" s="61" t="str">
        <f>IF(AND(K4003&lt;&gt;"Match of the Day",K4003&lt;&gt;"Match of the Day 2",K4003&lt;&gt;"Match of the Day Repeat"),"",1+MAX($AJ$10:AJ4002))</f>
        <v/>
      </c>
    </row>
    <row r="4004" spans="34:36" x14ac:dyDescent="0.35">
      <c r="AH4004" s="16" t="str">
        <f>IF(AND(B4004="Premier League",E4004="Live"),_xlfn.XLOOKUP(_xlfn.TEXTJOIN(" vs ",,C4004:D4004),Calendar!G:G,Calendar!B:B),IF(AND(B4004="Premier League",E4004="Highlights"),_xlfn.XLOOKUP(H4004,Calendar!O:O,Calendar!N:N,,-1),""))</f>
        <v/>
      </c>
      <c r="AI4004" s="61" t="str">
        <f>IF(AND(AH4004&lt;&gt;"",E4004="Live"),_xlfn.XLOOKUP(_xlfn.TEXTJOIN(" vs ",,C4004:D4004),Calendar!G:G,Calendar!K:K),"")</f>
        <v/>
      </c>
      <c r="AJ4004" s="61" t="str">
        <f>IF(AND(K4004&lt;&gt;"Match of the Day",K4004&lt;&gt;"Match of the Day 2",K4004&lt;&gt;"Match of the Day Repeat"),"",1+MAX($AJ$10:AJ4003))</f>
        <v/>
      </c>
    </row>
    <row r="4005" spans="34:36" x14ac:dyDescent="0.35">
      <c r="AH4005" s="16" t="str">
        <f>IF(AND(B4005="Premier League",E4005="Live"),_xlfn.XLOOKUP(_xlfn.TEXTJOIN(" vs ",,C4005:D4005),Calendar!G:G,Calendar!B:B),IF(AND(B4005="Premier League",E4005="Highlights"),_xlfn.XLOOKUP(H4005,Calendar!O:O,Calendar!N:N,,-1),""))</f>
        <v/>
      </c>
      <c r="AI4005" s="61" t="str">
        <f>IF(AND(AH4005&lt;&gt;"",E4005="Live"),_xlfn.XLOOKUP(_xlfn.TEXTJOIN(" vs ",,C4005:D4005),Calendar!G:G,Calendar!K:K),"")</f>
        <v/>
      </c>
      <c r="AJ4005" s="61" t="str">
        <f>IF(AND(K4005&lt;&gt;"Match of the Day",K4005&lt;&gt;"Match of the Day 2",K4005&lt;&gt;"Match of the Day Repeat"),"",1+MAX($AJ$10:AJ4004))</f>
        <v/>
      </c>
    </row>
    <row r="4006" spans="34:36" x14ac:dyDescent="0.35">
      <c r="AH4006" s="16" t="str">
        <f>IF(AND(B4006="Premier League",E4006="Live"),_xlfn.XLOOKUP(_xlfn.TEXTJOIN(" vs ",,C4006:D4006),Calendar!G:G,Calendar!B:B),IF(AND(B4006="Premier League",E4006="Highlights"),_xlfn.XLOOKUP(H4006,Calendar!O:O,Calendar!N:N,,-1),""))</f>
        <v/>
      </c>
      <c r="AI4006" s="61" t="str">
        <f>IF(AND(AH4006&lt;&gt;"",E4006="Live"),_xlfn.XLOOKUP(_xlfn.TEXTJOIN(" vs ",,C4006:D4006),Calendar!G:G,Calendar!K:K),"")</f>
        <v/>
      </c>
      <c r="AJ4006" s="61" t="str">
        <f>IF(AND(K4006&lt;&gt;"Match of the Day",K4006&lt;&gt;"Match of the Day 2",K4006&lt;&gt;"Match of the Day Repeat"),"",1+MAX($AJ$10:AJ4005))</f>
        <v/>
      </c>
    </row>
    <row r="4007" spans="34:36" x14ac:dyDescent="0.35">
      <c r="AH4007" s="16" t="str">
        <f>IF(AND(B4007="Premier League",E4007="Live"),_xlfn.XLOOKUP(_xlfn.TEXTJOIN(" vs ",,C4007:D4007),Calendar!G:G,Calendar!B:B),IF(AND(B4007="Premier League",E4007="Highlights"),_xlfn.XLOOKUP(H4007,Calendar!O:O,Calendar!N:N,,-1),""))</f>
        <v/>
      </c>
      <c r="AI4007" s="61" t="str">
        <f>IF(AND(AH4007&lt;&gt;"",E4007="Live"),_xlfn.XLOOKUP(_xlfn.TEXTJOIN(" vs ",,C4007:D4007),Calendar!G:G,Calendar!K:K),"")</f>
        <v/>
      </c>
      <c r="AJ4007" s="61" t="str">
        <f>IF(AND(K4007&lt;&gt;"Match of the Day",K4007&lt;&gt;"Match of the Day 2",K4007&lt;&gt;"Match of the Day Repeat"),"",1+MAX($AJ$10:AJ4006))</f>
        <v/>
      </c>
    </row>
    <row r="4008" spans="34:36" x14ac:dyDescent="0.35">
      <c r="AH4008" s="16" t="str">
        <f>IF(AND(B4008="Premier League",E4008="Live"),_xlfn.XLOOKUP(_xlfn.TEXTJOIN(" vs ",,C4008:D4008),Calendar!G:G,Calendar!B:B),IF(AND(B4008="Premier League",E4008="Highlights"),_xlfn.XLOOKUP(H4008,Calendar!O:O,Calendar!N:N,,-1),""))</f>
        <v/>
      </c>
      <c r="AI4008" s="61" t="str">
        <f>IF(AND(AH4008&lt;&gt;"",E4008="Live"),_xlfn.XLOOKUP(_xlfn.TEXTJOIN(" vs ",,C4008:D4008),Calendar!G:G,Calendar!K:K),"")</f>
        <v/>
      </c>
      <c r="AJ4008" s="61" t="str">
        <f>IF(AND(K4008&lt;&gt;"Match of the Day",K4008&lt;&gt;"Match of the Day 2",K4008&lt;&gt;"Match of the Day Repeat"),"",1+MAX($AJ$10:AJ4007))</f>
        <v/>
      </c>
    </row>
    <row r="4009" spans="34:36" x14ac:dyDescent="0.35">
      <c r="AH4009" s="16" t="str">
        <f>IF(AND(B4009="Premier League",E4009="Live"),_xlfn.XLOOKUP(_xlfn.TEXTJOIN(" vs ",,C4009:D4009),Calendar!G:G,Calendar!B:B),IF(AND(B4009="Premier League",E4009="Highlights"),_xlfn.XLOOKUP(H4009,Calendar!O:O,Calendar!N:N,,-1),""))</f>
        <v/>
      </c>
      <c r="AI4009" s="61" t="str">
        <f>IF(AND(AH4009&lt;&gt;"",E4009="Live"),_xlfn.XLOOKUP(_xlfn.TEXTJOIN(" vs ",,C4009:D4009),Calendar!G:G,Calendar!K:K),"")</f>
        <v/>
      </c>
      <c r="AJ4009" s="61" t="str">
        <f>IF(AND(K4009&lt;&gt;"Match of the Day",K4009&lt;&gt;"Match of the Day 2",K4009&lt;&gt;"Match of the Day Repeat"),"",1+MAX($AJ$10:AJ4008))</f>
        <v/>
      </c>
    </row>
    <row r="4010" spans="34:36" x14ac:dyDescent="0.35">
      <c r="AH4010" s="16" t="str">
        <f>IF(AND(B4010="Premier League",E4010="Live"),_xlfn.XLOOKUP(_xlfn.TEXTJOIN(" vs ",,C4010:D4010),Calendar!G:G,Calendar!B:B),IF(AND(B4010="Premier League",E4010="Highlights"),_xlfn.XLOOKUP(H4010,Calendar!O:O,Calendar!N:N,,-1),""))</f>
        <v/>
      </c>
      <c r="AI4010" s="61" t="str">
        <f>IF(AND(AH4010&lt;&gt;"",E4010="Live"),_xlfn.XLOOKUP(_xlfn.TEXTJOIN(" vs ",,C4010:D4010),Calendar!G:G,Calendar!K:K),"")</f>
        <v/>
      </c>
      <c r="AJ4010" s="61" t="str">
        <f>IF(AND(K4010&lt;&gt;"Match of the Day",K4010&lt;&gt;"Match of the Day 2",K4010&lt;&gt;"Match of the Day Repeat"),"",1+MAX($AJ$10:AJ4009))</f>
        <v/>
      </c>
    </row>
    <row r="4011" spans="34:36" x14ac:dyDescent="0.35">
      <c r="AH4011" s="16" t="str">
        <f>IF(AND(B4011="Premier League",E4011="Live"),_xlfn.XLOOKUP(_xlfn.TEXTJOIN(" vs ",,C4011:D4011),Calendar!G:G,Calendar!B:B),IF(AND(B4011="Premier League",E4011="Highlights"),_xlfn.XLOOKUP(H4011,Calendar!O:O,Calendar!N:N,,-1),""))</f>
        <v/>
      </c>
      <c r="AI4011" s="61" t="str">
        <f>IF(AND(AH4011&lt;&gt;"",E4011="Live"),_xlfn.XLOOKUP(_xlfn.TEXTJOIN(" vs ",,C4011:D4011),Calendar!G:G,Calendar!K:K),"")</f>
        <v/>
      </c>
      <c r="AJ4011" s="61" t="str">
        <f>IF(AND(K4011&lt;&gt;"Match of the Day",K4011&lt;&gt;"Match of the Day 2",K4011&lt;&gt;"Match of the Day Repeat"),"",1+MAX($AJ$10:AJ4010))</f>
        <v/>
      </c>
    </row>
    <row r="4012" spans="34:36" x14ac:dyDescent="0.35">
      <c r="AH4012" s="16" t="str">
        <f>IF(AND(B4012="Premier League",E4012="Live"),_xlfn.XLOOKUP(_xlfn.TEXTJOIN(" vs ",,C4012:D4012),Calendar!G:G,Calendar!B:B),IF(AND(B4012="Premier League",E4012="Highlights"),_xlfn.XLOOKUP(H4012,Calendar!O:O,Calendar!N:N,,-1),""))</f>
        <v/>
      </c>
      <c r="AI4012" s="61" t="str">
        <f>IF(AND(AH4012&lt;&gt;"",E4012="Live"),_xlfn.XLOOKUP(_xlfn.TEXTJOIN(" vs ",,C4012:D4012),Calendar!G:G,Calendar!K:K),"")</f>
        <v/>
      </c>
      <c r="AJ4012" s="61" t="str">
        <f>IF(AND(K4012&lt;&gt;"Match of the Day",K4012&lt;&gt;"Match of the Day 2",K4012&lt;&gt;"Match of the Day Repeat"),"",1+MAX($AJ$10:AJ4011))</f>
        <v/>
      </c>
    </row>
    <row r="4013" spans="34:36" x14ac:dyDescent="0.35">
      <c r="AH4013" s="16" t="str">
        <f>IF(AND(B4013="Premier League",E4013="Live"),_xlfn.XLOOKUP(_xlfn.TEXTJOIN(" vs ",,C4013:D4013),Calendar!G:G,Calendar!B:B),IF(AND(B4013="Premier League",E4013="Highlights"),_xlfn.XLOOKUP(H4013,Calendar!O:O,Calendar!N:N,,-1),""))</f>
        <v/>
      </c>
      <c r="AI4013" s="61" t="str">
        <f>IF(AND(AH4013&lt;&gt;"",E4013="Live"),_xlfn.XLOOKUP(_xlfn.TEXTJOIN(" vs ",,C4013:D4013),Calendar!G:G,Calendar!K:K),"")</f>
        <v/>
      </c>
      <c r="AJ4013" s="61" t="str">
        <f>IF(AND(K4013&lt;&gt;"Match of the Day",K4013&lt;&gt;"Match of the Day 2",K4013&lt;&gt;"Match of the Day Repeat"),"",1+MAX($AJ$10:AJ4012))</f>
        <v/>
      </c>
    </row>
    <row r="4014" spans="34:36" x14ac:dyDescent="0.35">
      <c r="AH4014" s="16" t="str">
        <f>IF(AND(B4014="Premier League",E4014="Live"),_xlfn.XLOOKUP(_xlfn.TEXTJOIN(" vs ",,C4014:D4014),Calendar!G:G,Calendar!B:B),IF(AND(B4014="Premier League",E4014="Highlights"),_xlfn.XLOOKUP(H4014,Calendar!O:O,Calendar!N:N,,-1),""))</f>
        <v/>
      </c>
      <c r="AI4014" s="61" t="str">
        <f>IF(AND(AH4014&lt;&gt;"",E4014="Live"),_xlfn.XLOOKUP(_xlfn.TEXTJOIN(" vs ",,C4014:D4014),Calendar!G:G,Calendar!K:K),"")</f>
        <v/>
      </c>
      <c r="AJ4014" s="61" t="str">
        <f>IF(AND(K4014&lt;&gt;"Match of the Day",K4014&lt;&gt;"Match of the Day 2",K4014&lt;&gt;"Match of the Day Repeat"),"",1+MAX($AJ$10:AJ4013))</f>
        <v/>
      </c>
    </row>
    <row r="4015" spans="34:36" x14ac:dyDescent="0.35">
      <c r="AH4015" s="16" t="str">
        <f>IF(AND(B4015="Premier League",E4015="Live"),_xlfn.XLOOKUP(_xlfn.TEXTJOIN(" vs ",,C4015:D4015),Calendar!G:G,Calendar!B:B),IF(AND(B4015="Premier League",E4015="Highlights"),_xlfn.XLOOKUP(H4015,Calendar!O:O,Calendar!N:N,,-1),""))</f>
        <v/>
      </c>
      <c r="AI4015" s="61" t="str">
        <f>IF(AND(AH4015&lt;&gt;"",E4015="Live"),_xlfn.XLOOKUP(_xlfn.TEXTJOIN(" vs ",,C4015:D4015),Calendar!G:G,Calendar!K:K),"")</f>
        <v/>
      </c>
      <c r="AJ4015" s="61" t="str">
        <f>IF(AND(K4015&lt;&gt;"Match of the Day",K4015&lt;&gt;"Match of the Day 2",K4015&lt;&gt;"Match of the Day Repeat"),"",1+MAX($AJ$10:AJ4014))</f>
        <v/>
      </c>
    </row>
    <row r="4016" spans="34:36" x14ac:dyDescent="0.35">
      <c r="AH4016" s="16" t="str">
        <f>IF(AND(B4016="Premier League",E4016="Live"),_xlfn.XLOOKUP(_xlfn.TEXTJOIN(" vs ",,C4016:D4016),Calendar!G:G,Calendar!B:B),IF(AND(B4016="Premier League",E4016="Highlights"),_xlfn.XLOOKUP(H4016,Calendar!O:O,Calendar!N:N,,-1),""))</f>
        <v/>
      </c>
      <c r="AI4016" s="61" t="str">
        <f>IF(AND(AH4016&lt;&gt;"",E4016="Live"),_xlfn.XLOOKUP(_xlfn.TEXTJOIN(" vs ",,C4016:D4016),Calendar!G:G,Calendar!K:K),"")</f>
        <v/>
      </c>
      <c r="AJ4016" s="61" t="str">
        <f>IF(AND(K4016&lt;&gt;"Match of the Day",K4016&lt;&gt;"Match of the Day 2",K4016&lt;&gt;"Match of the Day Repeat"),"",1+MAX($AJ$10:AJ4015))</f>
        <v/>
      </c>
    </row>
    <row r="4017" spans="34:36" x14ac:dyDescent="0.35">
      <c r="AH4017" s="16" t="str">
        <f>IF(AND(B4017="Premier League",E4017="Live"),_xlfn.XLOOKUP(_xlfn.TEXTJOIN(" vs ",,C4017:D4017),Calendar!G:G,Calendar!B:B),IF(AND(B4017="Premier League",E4017="Highlights"),_xlfn.XLOOKUP(H4017,Calendar!O:O,Calendar!N:N,,-1),""))</f>
        <v/>
      </c>
      <c r="AI4017" s="61" t="str">
        <f>IF(AND(AH4017&lt;&gt;"",E4017="Live"),_xlfn.XLOOKUP(_xlfn.TEXTJOIN(" vs ",,C4017:D4017),Calendar!G:G,Calendar!K:K),"")</f>
        <v/>
      </c>
      <c r="AJ4017" s="61" t="str">
        <f>IF(AND(K4017&lt;&gt;"Match of the Day",K4017&lt;&gt;"Match of the Day 2",K4017&lt;&gt;"Match of the Day Repeat"),"",1+MAX($AJ$10:AJ4016))</f>
        <v/>
      </c>
    </row>
    <row r="4018" spans="34:36" x14ac:dyDescent="0.35">
      <c r="AH4018" s="16" t="str">
        <f>IF(AND(B4018="Premier League",E4018="Live"),_xlfn.XLOOKUP(_xlfn.TEXTJOIN(" vs ",,C4018:D4018),Calendar!G:G,Calendar!B:B),IF(AND(B4018="Premier League",E4018="Highlights"),_xlfn.XLOOKUP(H4018,Calendar!O:O,Calendar!N:N,,-1),""))</f>
        <v/>
      </c>
      <c r="AI4018" s="61" t="str">
        <f>IF(AND(AH4018&lt;&gt;"",E4018="Live"),_xlfn.XLOOKUP(_xlfn.TEXTJOIN(" vs ",,C4018:D4018),Calendar!G:G,Calendar!K:K),"")</f>
        <v/>
      </c>
      <c r="AJ4018" s="61" t="str">
        <f>IF(AND(K4018&lt;&gt;"Match of the Day",K4018&lt;&gt;"Match of the Day 2",K4018&lt;&gt;"Match of the Day Repeat"),"",1+MAX($AJ$10:AJ4017))</f>
        <v/>
      </c>
    </row>
    <row r="4019" spans="34:36" x14ac:dyDescent="0.35">
      <c r="AH4019" s="16" t="str">
        <f>IF(AND(B4019="Premier League",E4019="Live"),_xlfn.XLOOKUP(_xlfn.TEXTJOIN(" vs ",,C4019:D4019),Calendar!G:G,Calendar!B:B),IF(AND(B4019="Premier League",E4019="Highlights"),_xlfn.XLOOKUP(H4019,Calendar!O:O,Calendar!N:N,,-1),""))</f>
        <v/>
      </c>
      <c r="AI4019" s="61" t="str">
        <f>IF(AND(AH4019&lt;&gt;"",E4019="Live"),_xlfn.XLOOKUP(_xlfn.TEXTJOIN(" vs ",,C4019:D4019),Calendar!G:G,Calendar!K:K),"")</f>
        <v/>
      </c>
      <c r="AJ4019" s="61" t="str">
        <f>IF(AND(K4019&lt;&gt;"Match of the Day",K4019&lt;&gt;"Match of the Day 2",K4019&lt;&gt;"Match of the Day Repeat"),"",1+MAX($AJ$10:AJ4018))</f>
        <v/>
      </c>
    </row>
    <row r="4020" spans="34:36" x14ac:dyDescent="0.35">
      <c r="AH4020" s="16" t="str">
        <f>IF(AND(B4020="Premier League",E4020="Live"),_xlfn.XLOOKUP(_xlfn.TEXTJOIN(" vs ",,C4020:D4020),Calendar!G:G,Calendar!B:B),IF(AND(B4020="Premier League",E4020="Highlights"),_xlfn.XLOOKUP(H4020,Calendar!O:O,Calendar!N:N,,-1),""))</f>
        <v/>
      </c>
      <c r="AI4020" s="61" t="str">
        <f>IF(AND(AH4020&lt;&gt;"",E4020="Live"),_xlfn.XLOOKUP(_xlfn.TEXTJOIN(" vs ",,C4020:D4020),Calendar!G:G,Calendar!K:K),"")</f>
        <v/>
      </c>
      <c r="AJ4020" s="61" t="str">
        <f>IF(AND(K4020&lt;&gt;"Match of the Day",K4020&lt;&gt;"Match of the Day 2",K4020&lt;&gt;"Match of the Day Repeat"),"",1+MAX($AJ$10:AJ4019))</f>
        <v/>
      </c>
    </row>
    <row r="4021" spans="34:36" x14ac:dyDescent="0.35">
      <c r="AH4021" s="16" t="str">
        <f>IF(AND(B4021="Premier League",E4021="Live"),_xlfn.XLOOKUP(_xlfn.TEXTJOIN(" vs ",,C4021:D4021),Calendar!G:G,Calendar!B:B),IF(AND(B4021="Premier League",E4021="Highlights"),_xlfn.XLOOKUP(H4021,Calendar!O:O,Calendar!N:N,,-1),""))</f>
        <v/>
      </c>
      <c r="AI4021" s="61" t="str">
        <f>IF(AND(AH4021&lt;&gt;"",E4021="Live"),_xlfn.XLOOKUP(_xlfn.TEXTJOIN(" vs ",,C4021:D4021),Calendar!G:G,Calendar!K:K),"")</f>
        <v/>
      </c>
      <c r="AJ4021" s="61" t="str">
        <f>IF(AND(K4021&lt;&gt;"Match of the Day",K4021&lt;&gt;"Match of the Day 2",K4021&lt;&gt;"Match of the Day Repeat"),"",1+MAX($AJ$10:AJ4020))</f>
        <v/>
      </c>
    </row>
    <row r="4022" spans="34:36" x14ac:dyDescent="0.35">
      <c r="AH4022" s="16" t="str">
        <f>IF(AND(B4022="Premier League",E4022="Live"),_xlfn.XLOOKUP(_xlfn.TEXTJOIN(" vs ",,C4022:D4022),Calendar!G:G,Calendar!B:B),IF(AND(B4022="Premier League",E4022="Highlights"),_xlfn.XLOOKUP(H4022,Calendar!O:O,Calendar!N:N,,-1),""))</f>
        <v/>
      </c>
      <c r="AI4022" s="61" t="str">
        <f>IF(AND(AH4022&lt;&gt;"",E4022="Live"),_xlfn.XLOOKUP(_xlfn.TEXTJOIN(" vs ",,C4022:D4022),Calendar!G:G,Calendar!K:K),"")</f>
        <v/>
      </c>
      <c r="AJ4022" s="61" t="str">
        <f>IF(AND(K4022&lt;&gt;"Match of the Day",K4022&lt;&gt;"Match of the Day 2",K4022&lt;&gt;"Match of the Day Repeat"),"",1+MAX($AJ$10:AJ4021))</f>
        <v/>
      </c>
    </row>
    <row r="4023" spans="34:36" x14ac:dyDescent="0.35">
      <c r="AH4023" s="16" t="str">
        <f>IF(AND(B4023="Premier League",E4023="Live"),_xlfn.XLOOKUP(_xlfn.TEXTJOIN(" vs ",,C4023:D4023),Calendar!G:G,Calendar!B:B),IF(AND(B4023="Premier League",E4023="Highlights"),_xlfn.XLOOKUP(H4023,Calendar!O:O,Calendar!N:N,,-1),""))</f>
        <v/>
      </c>
      <c r="AI4023" s="61" t="str">
        <f>IF(AND(AH4023&lt;&gt;"",E4023="Live"),_xlfn.XLOOKUP(_xlfn.TEXTJOIN(" vs ",,C4023:D4023),Calendar!G:G,Calendar!K:K),"")</f>
        <v/>
      </c>
      <c r="AJ4023" s="61" t="str">
        <f>IF(AND(K4023&lt;&gt;"Match of the Day",K4023&lt;&gt;"Match of the Day 2",K4023&lt;&gt;"Match of the Day Repeat"),"",1+MAX($AJ$10:AJ4022))</f>
        <v/>
      </c>
    </row>
    <row r="4024" spans="34:36" x14ac:dyDescent="0.35">
      <c r="AH4024" s="16" t="str">
        <f>IF(AND(B4024="Premier League",E4024="Live"),_xlfn.XLOOKUP(_xlfn.TEXTJOIN(" vs ",,C4024:D4024),Calendar!G:G,Calendar!B:B),IF(AND(B4024="Premier League",E4024="Highlights"),_xlfn.XLOOKUP(H4024,Calendar!O:O,Calendar!N:N,,-1),""))</f>
        <v/>
      </c>
      <c r="AI4024" s="61" t="str">
        <f>IF(AND(AH4024&lt;&gt;"",E4024="Live"),_xlfn.XLOOKUP(_xlfn.TEXTJOIN(" vs ",,C4024:D4024),Calendar!G:G,Calendar!K:K),"")</f>
        <v/>
      </c>
      <c r="AJ4024" s="61" t="str">
        <f>IF(AND(K4024&lt;&gt;"Match of the Day",K4024&lt;&gt;"Match of the Day 2",K4024&lt;&gt;"Match of the Day Repeat"),"",1+MAX($AJ$10:AJ4023))</f>
        <v/>
      </c>
    </row>
    <row r="4025" spans="34:36" x14ac:dyDescent="0.35">
      <c r="AH4025" s="16" t="str">
        <f>IF(AND(B4025="Premier League",E4025="Live"),_xlfn.XLOOKUP(_xlfn.TEXTJOIN(" vs ",,C4025:D4025),Calendar!G:G,Calendar!B:B),IF(AND(B4025="Premier League",E4025="Highlights"),_xlfn.XLOOKUP(H4025,Calendar!O:O,Calendar!N:N,,-1),""))</f>
        <v/>
      </c>
      <c r="AI4025" s="61" t="str">
        <f>IF(AND(AH4025&lt;&gt;"",E4025="Live"),_xlfn.XLOOKUP(_xlfn.TEXTJOIN(" vs ",,C4025:D4025),Calendar!G:G,Calendar!K:K),"")</f>
        <v/>
      </c>
      <c r="AJ4025" s="61" t="str">
        <f>IF(AND(K4025&lt;&gt;"Match of the Day",K4025&lt;&gt;"Match of the Day 2",K4025&lt;&gt;"Match of the Day Repeat"),"",1+MAX($AJ$10:AJ4024))</f>
        <v/>
      </c>
    </row>
    <row r="4026" spans="34:36" x14ac:dyDescent="0.35">
      <c r="AH4026" s="16" t="str">
        <f>IF(AND(B4026="Premier League",E4026="Live"),_xlfn.XLOOKUP(_xlfn.TEXTJOIN(" vs ",,C4026:D4026),Calendar!G:G,Calendar!B:B),IF(AND(B4026="Premier League",E4026="Highlights"),_xlfn.XLOOKUP(H4026,Calendar!O:O,Calendar!N:N,,-1),""))</f>
        <v/>
      </c>
      <c r="AI4026" s="61" t="str">
        <f>IF(AND(AH4026&lt;&gt;"",E4026="Live"),_xlfn.XLOOKUP(_xlfn.TEXTJOIN(" vs ",,C4026:D4026),Calendar!G:G,Calendar!K:K),"")</f>
        <v/>
      </c>
      <c r="AJ4026" s="61" t="str">
        <f>IF(AND(K4026&lt;&gt;"Match of the Day",K4026&lt;&gt;"Match of the Day 2",K4026&lt;&gt;"Match of the Day Repeat"),"",1+MAX($AJ$10:AJ4025))</f>
        <v/>
      </c>
    </row>
    <row r="4027" spans="34:36" x14ac:dyDescent="0.35">
      <c r="AH4027" s="16" t="str">
        <f>IF(AND(B4027="Premier League",E4027="Live"),_xlfn.XLOOKUP(_xlfn.TEXTJOIN(" vs ",,C4027:D4027),Calendar!G:G,Calendar!B:B),IF(AND(B4027="Premier League",E4027="Highlights"),_xlfn.XLOOKUP(H4027,Calendar!O:O,Calendar!N:N,,-1),""))</f>
        <v/>
      </c>
      <c r="AI4027" s="61" t="str">
        <f>IF(AND(AH4027&lt;&gt;"",E4027="Live"),_xlfn.XLOOKUP(_xlfn.TEXTJOIN(" vs ",,C4027:D4027),Calendar!G:G,Calendar!K:K),"")</f>
        <v/>
      </c>
      <c r="AJ4027" s="61" t="str">
        <f>IF(AND(K4027&lt;&gt;"Match of the Day",K4027&lt;&gt;"Match of the Day 2",K4027&lt;&gt;"Match of the Day Repeat"),"",1+MAX($AJ$10:AJ4026))</f>
        <v/>
      </c>
    </row>
    <row r="4028" spans="34:36" x14ac:dyDescent="0.35">
      <c r="AH4028" s="16" t="str">
        <f>IF(AND(B4028="Premier League",E4028="Live"),_xlfn.XLOOKUP(_xlfn.TEXTJOIN(" vs ",,C4028:D4028),Calendar!G:G,Calendar!B:B),IF(AND(B4028="Premier League",E4028="Highlights"),_xlfn.XLOOKUP(H4028,Calendar!O:O,Calendar!N:N,,-1),""))</f>
        <v/>
      </c>
      <c r="AI4028" s="61" t="str">
        <f>IF(AND(AH4028&lt;&gt;"",E4028="Live"),_xlfn.XLOOKUP(_xlfn.TEXTJOIN(" vs ",,C4028:D4028),Calendar!G:G,Calendar!K:K),"")</f>
        <v/>
      </c>
      <c r="AJ4028" s="61" t="str">
        <f>IF(AND(K4028&lt;&gt;"Match of the Day",K4028&lt;&gt;"Match of the Day 2",K4028&lt;&gt;"Match of the Day Repeat"),"",1+MAX($AJ$10:AJ4027))</f>
        <v/>
      </c>
    </row>
    <row r="4029" spans="34:36" x14ac:dyDescent="0.35">
      <c r="AH4029" s="16" t="str">
        <f>IF(AND(B4029="Premier League",E4029="Live"),_xlfn.XLOOKUP(_xlfn.TEXTJOIN(" vs ",,C4029:D4029),Calendar!G:G,Calendar!B:B),IF(AND(B4029="Premier League",E4029="Highlights"),_xlfn.XLOOKUP(H4029,Calendar!O:O,Calendar!N:N,,-1),""))</f>
        <v/>
      </c>
      <c r="AI4029" s="61" t="str">
        <f>IF(AND(AH4029&lt;&gt;"",E4029="Live"),_xlfn.XLOOKUP(_xlfn.TEXTJOIN(" vs ",,C4029:D4029),Calendar!G:G,Calendar!K:K),"")</f>
        <v/>
      </c>
      <c r="AJ4029" s="61" t="str">
        <f>IF(AND(K4029&lt;&gt;"Match of the Day",K4029&lt;&gt;"Match of the Day 2",K4029&lt;&gt;"Match of the Day Repeat"),"",1+MAX($AJ$10:AJ4028))</f>
        <v/>
      </c>
    </row>
    <row r="4030" spans="34:36" x14ac:dyDescent="0.35">
      <c r="AH4030" s="16" t="str">
        <f>IF(AND(B4030="Premier League",E4030="Live"),_xlfn.XLOOKUP(_xlfn.TEXTJOIN(" vs ",,C4030:D4030),Calendar!G:G,Calendar!B:B),IF(AND(B4030="Premier League",E4030="Highlights"),_xlfn.XLOOKUP(H4030,Calendar!O:O,Calendar!N:N,,-1),""))</f>
        <v/>
      </c>
      <c r="AI4030" s="61" t="str">
        <f>IF(AND(AH4030&lt;&gt;"",E4030="Live"),_xlfn.XLOOKUP(_xlfn.TEXTJOIN(" vs ",,C4030:D4030),Calendar!G:G,Calendar!K:K),"")</f>
        <v/>
      </c>
      <c r="AJ4030" s="61" t="str">
        <f>IF(AND(K4030&lt;&gt;"Match of the Day",K4030&lt;&gt;"Match of the Day 2",K4030&lt;&gt;"Match of the Day Repeat"),"",1+MAX($AJ$10:AJ4029))</f>
        <v/>
      </c>
    </row>
    <row r="4031" spans="34:36" x14ac:dyDescent="0.35">
      <c r="AH4031" s="16" t="str">
        <f>IF(AND(B4031="Premier League",E4031="Live"),_xlfn.XLOOKUP(_xlfn.TEXTJOIN(" vs ",,C4031:D4031),Calendar!G:G,Calendar!B:B),IF(AND(B4031="Premier League",E4031="Highlights"),_xlfn.XLOOKUP(H4031,Calendar!O:O,Calendar!N:N,,-1),""))</f>
        <v/>
      </c>
      <c r="AI4031" s="61" t="str">
        <f>IF(AND(AH4031&lt;&gt;"",E4031="Live"),_xlfn.XLOOKUP(_xlfn.TEXTJOIN(" vs ",,C4031:D4031),Calendar!G:G,Calendar!K:K),"")</f>
        <v/>
      </c>
      <c r="AJ4031" s="61" t="str">
        <f>IF(AND(K4031&lt;&gt;"Match of the Day",K4031&lt;&gt;"Match of the Day 2",K4031&lt;&gt;"Match of the Day Repeat"),"",1+MAX($AJ$10:AJ4030))</f>
        <v/>
      </c>
    </row>
    <row r="4032" spans="34:36" x14ac:dyDescent="0.35">
      <c r="AH4032" s="16" t="str">
        <f>IF(AND(B4032="Premier League",E4032="Live"),_xlfn.XLOOKUP(_xlfn.TEXTJOIN(" vs ",,C4032:D4032),Calendar!G:G,Calendar!B:B),IF(AND(B4032="Premier League",E4032="Highlights"),_xlfn.XLOOKUP(H4032,Calendar!O:O,Calendar!N:N,,-1),""))</f>
        <v/>
      </c>
      <c r="AI4032" s="61" t="str">
        <f>IF(AND(AH4032&lt;&gt;"",E4032="Live"),_xlfn.XLOOKUP(_xlfn.TEXTJOIN(" vs ",,C4032:D4032),Calendar!G:G,Calendar!K:K),"")</f>
        <v/>
      </c>
      <c r="AJ4032" s="61" t="str">
        <f>IF(AND(K4032&lt;&gt;"Match of the Day",K4032&lt;&gt;"Match of the Day 2",K4032&lt;&gt;"Match of the Day Repeat"),"",1+MAX($AJ$10:AJ4031))</f>
        <v/>
      </c>
    </row>
    <row r="4033" spans="34:36" x14ac:dyDescent="0.35">
      <c r="AH4033" s="16" t="str">
        <f>IF(AND(B4033="Premier League",E4033="Live"),_xlfn.XLOOKUP(_xlfn.TEXTJOIN(" vs ",,C4033:D4033),Calendar!G:G,Calendar!B:B),IF(AND(B4033="Premier League",E4033="Highlights"),_xlfn.XLOOKUP(H4033,Calendar!O:O,Calendar!N:N,,-1),""))</f>
        <v/>
      </c>
      <c r="AI4033" s="61" t="str">
        <f>IF(AND(AH4033&lt;&gt;"",E4033="Live"),_xlfn.XLOOKUP(_xlfn.TEXTJOIN(" vs ",,C4033:D4033),Calendar!G:G,Calendar!K:K),"")</f>
        <v/>
      </c>
      <c r="AJ4033" s="61" t="str">
        <f>IF(AND(K4033&lt;&gt;"Match of the Day",K4033&lt;&gt;"Match of the Day 2",K4033&lt;&gt;"Match of the Day Repeat"),"",1+MAX($AJ$10:AJ4032))</f>
        <v/>
      </c>
    </row>
    <row r="4034" spans="34:36" x14ac:dyDescent="0.35">
      <c r="AH4034" s="16" t="str">
        <f>IF(AND(B4034="Premier League",E4034="Live"),_xlfn.XLOOKUP(_xlfn.TEXTJOIN(" vs ",,C4034:D4034),Calendar!G:G,Calendar!B:B),IF(AND(B4034="Premier League",E4034="Highlights"),_xlfn.XLOOKUP(H4034,Calendar!O:O,Calendar!N:N,,-1),""))</f>
        <v/>
      </c>
      <c r="AI4034" s="61" t="str">
        <f>IF(AND(AH4034&lt;&gt;"",E4034="Live"),_xlfn.XLOOKUP(_xlfn.TEXTJOIN(" vs ",,C4034:D4034),Calendar!G:G,Calendar!K:K),"")</f>
        <v/>
      </c>
      <c r="AJ4034" s="61" t="str">
        <f>IF(AND(K4034&lt;&gt;"Match of the Day",K4034&lt;&gt;"Match of the Day 2",K4034&lt;&gt;"Match of the Day Repeat"),"",1+MAX($AJ$10:AJ4033))</f>
        <v/>
      </c>
    </row>
    <row r="4035" spans="34:36" x14ac:dyDescent="0.35">
      <c r="AH4035" s="16" t="str">
        <f>IF(AND(B4035="Premier League",E4035="Live"),_xlfn.XLOOKUP(_xlfn.TEXTJOIN(" vs ",,C4035:D4035),Calendar!G:G,Calendar!B:B),IF(AND(B4035="Premier League",E4035="Highlights"),_xlfn.XLOOKUP(H4035,Calendar!O:O,Calendar!N:N,,-1),""))</f>
        <v/>
      </c>
      <c r="AI4035" s="61" t="str">
        <f>IF(AND(AH4035&lt;&gt;"",E4035="Live"),_xlfn.XLOOKUP(_xlfn.TEXTJOIN(" vs ",,C4035:D4035),Calendar!G:G,Calendar!K:K),"")</f>
        <v/>
      </c>
      <c r="AJ4035" s="61" t="str">
        <f>IF(AND(K4035&lt;&gt;"Match of the Day",K4035&lt;&gt;"Match of the Day 2",K4035&lt;&gt;"Match of the Day Repeat"),"",1+MAX($AJ$10:AJ4034))</f>
        <v/>
      </c>
    </row>
    <row r="4036" spans="34:36" x14ac:dyDescent="0.35">
      <c r="AH4036" s="16" t="str">
        <f>IF(AND(B4036="Premier League",E4036="Live"),_xlfn.XLOOKUP(_xlfn.TEXTJOIN(" vs ",,C4036:D4036),Calendar!G:G,Calendar!B:B),IF(AND(B4036="Premier League",E4036="Highlights"),_xlfn.XLOOKUP(H4036,Calendar!O:O,Calendar!N:N,,-1),""))</f>
        <v/>
      </c>
      <c r="AI4036" s="61" t="str">
        <f>IF(AND(AH4036&lt;&gt;"",E4036="Live"),_xlfn.XLOOKUP(_xlfn.TEXTJOIN(" vs ",,C4036:D4036),Calendar!G:G,Calendar!K:K),"")</f>
        <v/>
      </c>
      <c r="AJ4036" s="61" t="str">
        <f>IF(AND(K4036&lt;&gt;"Match of the Day",K4036&lt;&gt;"Match of the Day 2",K4036&lt;&gt;"Match of the Day Repeat"),"",1+MAX($AJ$10:AJ4035))</f>
        <v/>
      </c>
    </row>
    <row r="4037" spans="34:36" x14ac:dyDescent="0.35">
      <c r="AH4037" s="16" t="str">
        <f>IF(AND(B4037="Premier League",E4037="Live"),_xlfn.XLOOKUP(_xlfn.TEXTJOIN(" vs ",,C4037:D4037),Calendar!G:G,Calendar!B:B),IF(AND(B4037="Premier League",E4037="Highlights"),_xlfn.XLOOKUP(H4037,Calendar!O:O,Calendar!N:N,,-1),""))</f>
        <v/>
      </c>
      <c r="AI4037" s="61" t="str">
        <f>IF(AND(AH4037&lt;&gt;"",E4037="Live"),_xlfn.XLOOKUP(_xlfn.TEXTJOIN(" vs ",,C4037:D4037),Calendar!G:G,Calendar!K:K),"")</f>
        <v/>
      </c>
      <c r="AJ4037" s="61" t="str">
        <f>IF(AND(K4037&lt;&gt;"Match of the Day",K4037&lt;&gt;"Match of the Day 2",K4037&lt;&gt;"Match of the Day Repeat"),"",1+MAX($AJ$10:AJ4036))</f>
        <v/>
      </c>
    </row>
    <row r="4038" spans="34:36" x14ac:dyDescent="0.35">
      <c r="AH4038" s="16" t="str">
        <f>IF(AND(B4038="Premier League",E4038="Live"),_xlfn.XLOOKUP(_xlfn.TEXTJOIN(" vs ",,C4038:D4038),Calendar!G:G,Calendar!B:B),IF(AND(B4038="Premier League",E4038="Highlights"),_xlfn.XLOOKUP(H4038,Calendar!O:O,Calendar!N:N,,-1),""))</f>
        <v/>
      </c>
      <c r="AI4038" s="61" t="str">
        <f>IF(AND(AH4038&lt;&gt;"",E4038="Live"),_xlfn.XLOOKUP(_xlfn.TEXTJOIN(" vs ",,C4038:D4038),Calendar!G:G,Calendar!K:K),"")</f>
        <v/>
      </c>
      <c r="AJ4038" s="61" t="str">
        <f>IF(AND(K4038&lt;&gt;"Match of the Day",K4038&lt;&gt;"Match of the Day 2",K4038&lt;&gt;"Match of the Day Repeat"),"",1+MAX($AJ$10:AJ4037))</f>
        <v/>
      </c>
    </row>
    <row r="4039" spans="34:36" x14ac:dyDescent="0.35">
      <c r="AH4039" s="16" t="str">
        <f>IF(AND(B4039="Premier League",E4039="Live"),_xlfn.XLOOKUP(_xlfn.TEXTJOIN(" vs ",,C4039:D4039),Calendar!G:G,Calendar!B:B),IF(AND(B4039="Premier League",E4039="Highlights"),_xlfn.XLOOKUP(H4039,Calendar!O:O,Calendar!N:N,,-1),""))</f>
        <v/>
      </c>
      <c r="AI4039" s="61" t="str">
        <f>IF(AND(AH4039&lt;&gt;"",E4039="Live"),_xlfn.XLOOKUP(_xlfn.TEXTJOIN(" vs ",,C4039:D4039),Calendar!G:G,Calendar!K:K),"")</f>
        <v/>
      </c>
      <c r="AJ4039" s="61" t="str">
        <f>IF(AND(K4039&lt;&gt;"Match of the Day",K4039&lt;&gt;"Match of the Day 2",K4039&lt;&gt;"Match of the Day Repeat"),"",1+MAX($AJ$10:AJ4038))</f>
        <v/>
      </c>
    </row>
    <row r="4040" spans="34:36" x14ac:dyDescent="0.35">
      <c r="AH4040" s="16" t="str">
        <f>IF(AND(B4040="Premier League",E4040="Live"),_xlfn.XLOOKUP(_xlfn.TEXTJOIN(" vs ",,C4040:D4040),Calendar!G:G,Calendar!B:B),IF(AND(B4040="Premier League",E4040="Highlights"),_xlfn.XLOOKUP(H4040,Calendar!O:O,Calendar!N:N,,-1),""))</f>
        <v/>
      </c>
      <c r="AI4040" s="61" t="str">
        <f>IF(AND(AH4040&lt;&gt;"",E4040="Live"),_xlfn.XLOOKUP(_xlfn.TEXTJOIN(" vs ",,C4040:D4040),Calendar!G:G,Calendar!K:K),"")</f>
        <v/>
      </c>
      <c r="AJ4040" s="61" t="str">
        <f>IF(AND(K4040&lt;&gt;"Match of the Day",K4040&lt;&gt;"Match of the Day 2",K4040&lt;&gt;"Match of the Day Repeat"),"",1+MAX($AJ$10:AJ4039))</f>
        <v/>
      </c>
    </row>
    <row r="4041" spans="34:36" x14ac:dyDescent="0.35">
      <c r="AH4041" s="16" t="str">
        <f>IF(AND(B4041="Premier League",E4041="Live"),_xlfn.XLOOKUP(_xlfn.TEXTJOIN(" vs ",,C4041:D4041),Calendar!G:G,Calendar!B:B),IF(AND(B4041="Premier League",E4041="Highlights"),_xlfn.XLOOKUP(H4041,Calendar!O:O,Calendar!N:N,,-1),""))</f>
        <v/>
      </c>
      <c r="AI4041" s="61" t="str">
        <f>IF(AND(AH4041&lt;&gt;"",E4041="Live"),_xlfn.XLOOKUP(_xlfn.TEXTJOIN(" vs ",,C4041:D4041),Calendar!G:G,Calendar!K:K),"")</f>
        <v/>
      </c>
      <c r="AJ4041" s="61" t="str">
        <f>IF(AND(K4041&lt;&gt;"Match of the Day",K4041&lt;&gt;"Match of the Day 2",K4041&lt;&gt;"Match of the Day Repeat"),"",1+MAX($AJ$10:AJ4040))</f>
        <v/>
      </c>
    </row>
    <row r="4042" spans="34:36" x14ac:dyDescent="0.35">
      <c r="AH4042" s="16" t="str">
        <f>IF(AND(B4042="Premier League",E4042="Live"),_xlfn.XLOOKUP(_xlfn.TEXTJOIN(" vs ",,C4042:D4042),Calendar!G:G,Calendar!B:B),IF(AND(B4042="Premier League",E4042="Highlights"),_xlfn.XLOOKUP(H4042,Calendar!O:O,Calendar!N:N,,-1),""))</f>
        <v/>
      </c>
      <c r="AI4042" s="61" t="str">
        <f>IF(AND(AH4042&lt;&gt;"",E4042="Live"),_xlfn.XLOOKUP(_xlfn.TEXTJOIN(" vs ",,C4042:D4042),Calendar!G:G,Calendar!K:K),"")</f>
        <v/>
      </c>
      <c r="AJ4042" s="61" t="str">
        <f>IF(AND(K4042&lt;&gt;"Match of the Day",K4042&lt;&gt;"Match of the Day 2",K4042&lt;&gt;"Match of the Day Repeat"),"",1+MAX($AJ$10:AJ4041))</f>
        <v/>
      </c>
    </row>
    <row r="4043" spans="34:36" x14ac:dyDescent="0.35">
      <c r="AH4043" s="16" t="str">
        <f>IF(AND(B4043="Premier League",E4043="Live"),_xlfn.XLOOKUP(_xlfn.TEXTJOIN(" vs ",,C4043:D4043),Calendar!G:G,Calendar!B:B),IF(AND(B4043="Premier League",E4043="Highlights"),_xlfn.XLOOKUP(H4043,Calendar!O:O,Calendar!N:N,,-1),""))</f>
        <v/>
      </c>
      <c r="AI4043" s="61" t="str">
        <f>IF(AND(AH4043&lt;&gt;"",E4043="Live"),_xlfn.XLOOKUP(_xlfn.TEXTJOIN(" vs ",,C4043:D4043),Calendar!G:G,Calendar!K:K),"")</f>
        <v/>
      </c>
      <c r="AJ4043" s="61" t="str">
        <f>IF(AND(K4043&lt;&gt;"Match of the Day",K4043&lt;&gt;"Match of the Day 2",K4043&lt;&gt;"Match of the Day Repeat"),"",1+MAX($AJ$10:AJ4042))</f>
        <v/>
      </c>
    </row>
    <row r="4044" spans="34:36" x14ac:dyDescent="0.35">
      <c r="AH4044" s="16" t="str">
        <f>IF(AND(B4044="Premier League",E4044="Live"),_xlfn.XLOOKUP(_xlfn.TEXTJOIN(" vs ",,C4044:D4044),Calendar!G:G,Calendar!B:B),IF(AND(B4044="Premier League",E4044="Highlights"),_xlfn.XLOOKUP(H4044,Calendar!O:O,Calendar!N:N,,-1),""))</f>
        <v/>
      </c>
      <c r="AI4044" s="61" t="str">
        <f>IF(AND(AH4044&lt;&gt;"",E4044="Live"),_xlfn.XLOOKUP(_xlfn.TEXTJOIN(" vs ",,C4044:D4044),Calendar!G:G,Calendar!K:K),"")</f>
        <v/>
      </c>
      <c r="AJ4044" s="61" t="str">
        <f>IF(AND(K4044&lt;&gt;"Match of the Day",K4044&lt;&gt;"Match of the Day 2",K4044&lt;&gt;"Match of the Day Repeat"),"",1+MAX($AJ$10:AJ4043))</f>
        <v/>
      </c>
    </row>
    <row r="4045" spans="34:36" x14ac:dyDescent="0.35">
      <c r="AH4045" s="16" t="str">
        <f>IF(AND(B4045="Premier League",E4045="Live"),_xlfn.XLOOKUP(_xlfn.TEXTJOIN(" vs ",,C4045:D4045),Calendar!G:G,Calendar!B:B),IF(AND(B4045="Premier League",E4045="Highlights"),_xlfn.XLOOKUP(H4045,Calendar!O:O,Calendar!N:N,,-1),""))</f>
        <v/>
      </c>
      <c r="AI4045" s="61" t="str">
        <f>IF(AND(AH4045&lt;&gt;"",E4045="Live"),_xlfn.XLOOKUP(_xlfn.TEXTJOIN(" vs ",,C4045:D4045),Calendar!G:G,Calendar!K:K),"")</f>
        <v/>
      </c>
      <c r="AJ4045" s="61" t="str">
        <f>IF(AND(K4045&lt;&gt;"Match of the Day",K4045&lt;&gt;"Match of the Day 2",K4045&lt;&gt;"Match of the Day Repeat"),"",1+MAX($AJ$10:AJ4044))</f>
        <v/>
      </c>
    </row>
    <row r="4046" spans="34:36" x14ac:dyDescent="0.35">
      <c r="AH4046" s="16" t="str">
        <f>IF(AND(B4046="Premier League",E4046="Live"),_xlfn.XLOOKUP(_xlfn.TEXTJOIN(" vs ",,C4046:D4046),Calendar!G:G,Calendar!B:B),IF(AND(B4046="Premier League",E4046="Highlights"),_xlfn.XLOOKUP(H4046,Calendar!O:O,Calendar!N:N,,-1),""))</f>
        <v/>
      </c>
      <c r="AI4046" s="61" t="str">
        <f>IF(AND(AH4046&lt;&gt;"",E4046="Live"),_xlfn.XLOOKUP(_xlfn.TEXTJOIN(" vs ",,C4046:D4046),Calendar!G:G,Calendar!K:K),"")</f>
        <v/>
      </c>
      <c r="AJ4046" s="61" t="str">
        <f>IF(AND(K4046&lt;&gt;"Match of the Day",K4046&lt;&gt;"Match of the Day 2",K4046&lt;&gt;"Match of the Day Repeat"),"",1+MAX($AJ$10:AJ4045))</f>
        <v/>
      </c>
    </row>
    <row r="4047" spans="34:36" x14ac:dyDescent="0.35">
      <c r="AH4047" s="16" t="str">
        <f>IF(AND(B4047="Premier League",E4047="Live"),_xlfn.XLOOKUP(_xlfn.TEXTJOIN(" vs ",,C4047:D4047),Calendar!G:G,Calendar!B:B),IF(AND(B4047="Premier League",E4047="Highlights"),_xlfn.XLOOKUP(H4047,Calendar!O:O,Calendar!N:N,,-1),""))</f>
        <v/>
      </c>
      <c r="AI4047" s="61" t="str">
        <f>IF(AND(AH4047&lt;&gt;"",E4047="Live"),_xlfn.XLOOKUP(_xlfn.TEXTJOIN(" vs ",,C4047:D4047),Calendar!G:G,Calendar!K:K),"")</f>
        <v/>
      </c>
      <c r="AJ4047" s="61" t="str">
        <f>IF(AND(K4047&lt;&gt;"Match of the Day",K4047&lt;&gt;"Match of the Day 2",K4047&lt;&gt;"Match of the Day Repeat"),"",1+MAX($AJ$10:AJ4046))</f>
        <v/>
      </c>
    </row>
    <row r="4048" spans="34:36" x14ac:dyDescent="0.35">
      <c r="AH4048" s="16" t="str">
        <f>IF(AND(B4048="Premier League",E4048="Live"),_xlfn.XLOOKUP(_xlfn.TEXTJOIN(" vs ",,C4048:D4048),Calendar!G:G,Calendar!B:B),IF(AND(B4048="Premier League",E4048="Highlights"),_xlfn.XLOOKUP(H4048,Calendar!O:O,Calendar!N:N,,-1),""))</f>
        <v/>
      </c>
      <c r="AI4048" s="61" t="str">
        <f>IF(AND(AH4048&lt;&gt;"",E4048="Live"),_xlfn.XLOOKUP(_xlfn.TEXTJOIN(" vs ",,C4048:D4048),Calendar!G:G,Calendar!K:K),"")</f>
        <v/>
      </c>
      <c r="AJ4048" s="61" t="str">
        <f>IF(AND(K4048&lt;&gt;"Match of the Day",K4048&lt;&gt;"Match of the Day 2",K4048&lt;&gt;"Match of the Day Repeat"),"",1+MAX($AJ$10:AJ4047))</f>
        <v/>
      </c>
    </row>
    <row r="4049" spans="34:36" x14ac:dyDescent="0.35">
      <c r="AH4049" s="16" t="str">
        <f>IF(AND(B4049="Premier League",E4049="Live"),_xlfn.XLOOKUP(_xlfn.TEXTJOIN(" vs ",,C4049:D4049),Calendar!G:G,Calendar!B:B),IF(AND(B4049="Premier League",E4049="Highlights"),_xlfn.XLOOKUP(H4049,Calendar!O:O,Calendar!N:N,,-1),""))</f>
        <v/>
      </c>
      <c r="AI4049" s="61" t="str">
        <f>IF(AND(AH4049&lt;&gt;"",E4049="Live"),_xlfn.XLOOKUP(_xlfn.TEXTJOIN(" vs ",,C4049:D4049),Calendar!G:G,Calendar!K:K),"")</f>
        <v/>
      </c>
      <c r="AJ4049" s="61" t="str">
        <f>IF(AND(K4049&lt;&gt;"Match of the Day",K4049&lt;&gt;"Match of the Day 2",K4049&lt;&gt;"Match of the Day Repeat"),"",1+MAX($AJ$10:AJ4048))</f>
        <v/>
      </c>
    </row>
    <row r="4050" spans="34:36" x14ac:dyDescent="0.35">
      <c r="AH4050" s="16" t="str">
        <f>IF(AND(B4050="Premier League",E4050="Live"),_xlfn.XLOOKUP(_xlfn.TEXTJOIN(" vs ",,C4050:D4050),Calendar!G:G,Calendar!B:B),IF(AND(B4050="Premier League",E4050="Highlights"),_xlfn.XLOOKUP(H4050,Calendar!O:O,Calendar!N:N,,-1),""))</f>
        <v/>
      </c>
      <c r="AI4050" s="61" t="str">
        <f>IF(AND(AH4050&lt;&gt;"",E4050="Live"),_xlfn.XLOOKUP(_xlfn.TEXTJOIN(" vs ",,C4050:D4050),Calendar!G:G,Calendar!K:K),"")</f>
        <v/>
      </c>
      <c r="AJ4050" s="61" t="str">
        <f>IF(AND(K4050&lt;&gt;"Match of the Day",K4050&lt;&gt;"Match of the Day 2",K4050&lt;&gt;"Match of the Day Repeat"),"",1+MAX($AJ$10:AJ4049))</f>
        <v/>
      </c>
    </row>
    <row r="4051" spans="34:36" x14ac:dyDescent="0.35">
      <c r="AH4051" s="16" t="str">
        <f>IF(AND(B4051="Premier League",E4051="Live"),_xlfn.XLOOKUP(_xlfn.TEXTJOIN(" vs ",,C4051:D4051),Calendar!G:G,Calendar!B:B),IF(AND(B4051="Premier League",E4051="Highlights"),_xlfn.XLOOKUP(H4051,Calendar!O:O,Calendar!N:N,,-1),""))</f>
        <v/>
      </c>
      <c r="AI4051" s="61" t="str">
        <f>IF(AND(AH4051&lt;&gt;"",E4051="Live"),_xlfn.XLOOKUP(_xlfn.TEXTJOIN(" vs ",,C4051:D4051),Calendar!G:G,Calendar!K:K),"")</f>
        <v/>
      </c>
      <c r="AJ4051" s="61" t="str">
        <f>IF(AND(K4051&lt;&gt;"Match of the Day",K4051&lt;&gt;"Match of the Day 2",K4051&lt;&gt;"Match of the Day Repeat"),"",1+MAX($AJ$10:AJ4050))</f>
        <v/>
      </c>
    </row>
    <row r="4052" spans="34:36" x14ac:dyDescent="0.35">
      <c r="AH4052" s="16" t="str">
        <f>IF(AND(B4052="Premier League",E4052="Live"),_xlfn.XLOOKUP(_xlfn.TEXTJOIN(" vs ",,C4052:D4052),Calendar!G:G,Calendar!B:B),IF(AND(B4052="Premier League",E4052="Highlights"),_xlfn.XLOOKUP(H4052,Calendar!O:O,Calendar!N:N,,-1),""))</f>
        <v/>
      </c>
      <c r="AI4052" s="61" t="str">
        <f>IF(AND(AH4052&lt;&gt;"",E4052="Live"),_xlfn.XLOOKUP(_xlfn.TEXTJOIN(" vs ",,C4052:D4052),Calendar!G:G,Calendar!K:K),"")</f>
        <v/>
      </c>
      <c r="AJ4052" s="61" t="str">
        <f>IF(AND(K4052&lt;&gt;"Match of the Day",K4052&lt;&gt;"Match of the Day 2",K4052&lt;&gt;"Match of the Day Repeat"),"",1+MAX($AJ$10:AJ4051))</f>
        <v/>
      </c>
    </row>
    <row r="4053" spans="34:36" x14ac:dyDescent="0.35">
      <c r="AH4053" s="16" t="str">
        <f>IF(AND(B4053="Premier League",E4053="Live"),_xlfn.XLOOKUP(_xlfn.TEXTJOIN(" vs ",,C4053:D4053),Calendar!G:G,Calendar!B:B),IF(AND(B4053="Premier League",E4053="Highlights"),_xlfn.XLOOKUP(H4053,Calendar!O:O,Calendar!N:N,,-1),""))</f>
        <v/>
      </c>
      <c r="AI4053" s="61" t="str">
        <f>IF(AND(AH4053&lt;&gt;"",E4053="Live"),_xlfn.XLOOKUP(_xlfn.TEXTJOIN(" vs ",,C4053:D4053),Calendar!G:G,Calendar!K:K),"")</f>
        <v/>
      </c>
      <c r="AJ4053" s="61" t="str">
        <f>IF(AND(K4053&lt;&gt;"Match of the Day",K4053&lt;&gt;"Match of the Day 2",K4053&lt;&gt;"Match of the Day Repeat"),"",1+MAX($AJ$10:AJ4052))</f>
        <v/>
      </c>
    </row>
    <row r="4054" spans="34:36" x14ac:dyDescent="0.35">
      <c r="AH4054" s="16" t="str">
        <f>IF(AND(B4054="Premier League",E4054="Live"),_xlfn.XLOOKUP(_xlfn.TEXTJOIN(" vs ",,C4054:D4054),Calendar!G:G,Calendar!B:B),IF(AND(B4054="Premier League",E4054="Highlights"),_xlfn.XLOOKUP(H4054,Calendar!O:O,Calendar!N:N,,-1),""))</f>
        <v/>
      </c>
      <c r="AI4054" s="61" t="str">
        <f>IF(AND(AH4054&lt;&gt;"",E4054="Live"),_xlfn.XLOOKUP(_xlfn.TEXTJOIN(" vs ",,C4054:D4054),Calendar!G:G,Calendar!K:K),"")</f>
        <v/>
      </c>
      <c r="AJ4054" s="61" t="str">
        <f>IF(AND(K4054&lt;&gt;"Match of the Day",K4054&lt;&gt;"Match of the Day 2",K4054&lt;&gt;"Match of the Day Repeat"),"",1+MAX($AJ$10:AJ4053))</f>
        <v/>
      </c>
    </row>
    <row r="4055" spans="34:36" x14ac:dyDescent="0.35">
      <c r="AH4055" s="16" t="str">
        <f>IF(AND(B4055="Premier League",E4055="Live"),_xlfn.XLOOKUP(_xlfn.TEXTJOIN(" vs ",,C4055:D4055),Calendar!G:G,Calendar!B:B),IF(AND(B4055="Premier League",E4055="Highlights"),_xlfn.XLOOKUP(H4055,Calendar!O:O,Calendar!N:N,,-1),""))</f>
        <v/>
      </c>
      <c r="AI4055" s="61" t="str">
        <f>IF(AND(AH4055&lt;&gt;"",E4055="Live"),_xlfn.XLOOKUP(_xlfn.TEXTJOIN(" vs ",,C4055:D4055),Calendar!G:G,Calendar!K:K),"")</f>
        <v/>
      </c>
      <c r="AJ4055" s="61" t="str">
        <f>IF(AND(K4055&lt;&gt;"Match of the Day",K4055&lt;&gt;"Match of the Day 2",K4055&lt;&gt;"Match of the Day Repeat"),"",1+MAX($AJ$10:AJ4054))</f>
        <v/>
      </c>
    </row>
    <row r="4056" spans="34:36" x14ac:dyDescent="0.35">
      <c r="AH4056" s="16" t="str">
        <f>IF(AND(B4056="Premier League",E4056="Live"),_xlfn.XLOOKUP(_xlfn.TEXTJOIN(" vs ",,C4056:D4056),Calendar!G:G,Calendar!B:B),IF(AND(B4056="Premier League",E4056="Highlights"),_xlfn.XLOOKUP(H4056,Calendar!O:O,Calendar!N:N,,-1),""))</f>
        <v/>
      </c>
      <c r="AI4056" s="61" t="str">
        <f>IF(AND(AH4056&lt;&gt;"",E4056="Live"),_xlfn.XLOOKUP(_xlfn.TEXTJOIN(" vs ",,C4056:D4056),Calendar!G:G,Calendar!K:K),"")</f>
        <v/>
      </c>
      <c r="AJ4056" s="61" t="str">
        <f>IF(AND(K4056&lt;&gt;"Match of the Day",K4056&lt;&gt;"Match of the Day 2",K4056&lt;&gt;"Match of the Day Repeat"),"",1+MAX($AJ$10:AJ4055))</f>
        <v/>
      </c>
    </row>
    <row r="4057" spans="34:36" x14ac:dyDescent="0.35">
      <c r="AH4057" s="16" t="str">
        <f>IF(AND(B4057="Premier League",E4057="Live"),_xlfn.XLOOKUP(_xlfn.TEXTJOIN(" vs ",,C4057:D4057),Calendar!G:G,Calendar!B:B),IF(AND(B4057="Premier League",E4057="Highlights"),_xlfn.XLOOKUP(H4057,Calendar!O:O,Calendar!N:N,,-1),""))</f>
        <v/>
      </c>
      <c r="AI4057" s="61" t="str">
        <f>IF(AND(AH4057&lt;&gt;"",E4057="Live"),_xlfn.XLOOKUP(_xlfn.TEXTJOIN(" vs ",,C4057:D4057),Calendar!G:G,Calendar!K:K),"")</f>
        <v/>
      </c>
      <c r="AJ4057" s="61" t="str">
        <f>IF(AND(K4057&lt;&gt;"Match of the Day",K4057&lt;&gt;"Match of the Day 2",K4057&lt;&gt;"Match of the Day Repeat"),"",1+MAX($AJ$10:AJ4056))</f>
        <v/>
      </c>
    </row>
    <row r="4058" spans="34:36" x14ac:dyDescent="0.35">
      <c r="AH4058" s="16" t="str">
        <f>IF(AND(B4058="Premier League",E4058="Live"),_xlfn.XLOOKUP(_xlfn.TEXTJOIN(" vs ",,C4058:D4058),Calendar!G:G,Calendar!B:B),IF(AND(B4058="Premier League",E4058="Highlights"),_xlfn.XLOOKUP(H4058,Calendar!O:O,Calendar!N:N,,-1),""))</f>
        <v/>
      </c>
      <c r="AI4058" s="61" t="str">
        <f>IF(AND(AH4058&lt;&gt;"",E4058="Live"),_xlfn.XLOOKUP(_xlfn.TEXTJOIN(" vs ",,C4058:D4058),Calendar!G:G,Calendar!K:K),"")</f>
        <v/>
      </c>
      <c r="AJ4058" s="61" t="str">
        <f>IF(AND(K4058&lt;&gt;"Match of the Day",K4058&lt;&gt;"Match of the Day 2",K4058&lt;&gt;"Match of the Day Repeat"),"",1+MAX($AJ$10:AJ4057))</f>
        <v/>
      </c>
    </row>
    <row r="4059" spans="34:36" x14ac:dyDescent="0.35">
      <c r="AH4059" s="16" t="str">
        <f>IF(AND(B4059="Premier League",E4059="Live"),_xlfn.XLOOKUP(_xlfn.TEXTJOIN(" vs ",,C4059:D4059),Calendar!G:G,Calendar!B:B),IF(AND(B4059="Premier League",E4059="Highlights"),_xlfn.XLOOKUP(H4059,Calendar!O:O,Calendar!N:N,,-1),""))</f>
        <v/>
      </c>
      <c r="AI4059" s="61" t="str">
        <f>IF(AND(AH4059&lt;&gt;"",E4059="Live"),_xlfn.XLOOKUP(_xlfn.TEXTJOIN(" vs ",,C4059:D4059),Calendar!G:G,Calendar!K:K),"")</f>
        <v/>
      </c>
      <c r="AJ4059" s="61" t="str">
        <f>IF(AND(K4059&lt;&gt;"Match of the Day",K4059&lt;&gt;"Match of the Day 2",K4059&lt;&gt;"Match of the Day Repeat"),"",1+MAX($AJ$10:AJ4058))</f>
        <v/>
      </c>
    </row>
    <row r="4060" spans="34:36" x14ac:dyDescent="0.35">
      <c r="AH4060" s="16" t="str">
        <f>IF(AND(B4060="Premier League",E4060="Live"),_xlfn.XLOOKUP(_xlfn.TEXTJOIN(" vs ",,C4060:D4060),Calendar!G:G,Calendar!B:B),IF(AND(B4060="Premier League",E4060="Highlights"),_xlfn.XLOOKUP(H4060,Calendar!O:O,Calendar!N:N,,-1),""))</f>
        <v/>
      </c>
      <c r="AI4060" s="61" t="str">
        <f>IF(AND(AH4060&lt;&gt;"",E4060="Live"),_xlfn.XLOOKUP(_xlfn.TEXTJOIN(" vs ",,C4060:D4060),Calendar!G:G,Calendar!K:K),"")</f>
        <v/>
      </c>
      <c r="AJ4060" s="61" t="str">
        <f>IF(AND(K4060&lt;&gt;"Match of the Day",K4060&lt;&gt;"Match of the Day 2",K4060&lt;&gt;"Match of the Day Repeat"),"",1+MAX($AJ$10:AJ4059))</f>
        <v/>
      </c>
    </row>
    <row r="4061" spans="34:36" x14ac:dyDescent="0.35">
      <c r="AH4061" s="16" t="str">
        <f>IF(AND(B4061="Premier League",E4061="Live"),_xlfn.XLOOKUP(_xlfn.TEXTJOIN(" vs ",,C4061:D4061),Calendar!G:G,Calendar!B:B),IF(AND(B4061="Premier League",E4061="Highlights"),_xlfn.XLOOKUP(H4061,Calendar!O:O,Calendar!N:N,,-1),""))</f>
        <v/>
      </c>
      <c r="AI4061" s="61" t="str">
        <f>IF(AND(AH4061&lt;&gt;"",E4061="Live"),_xlfn.XLOOKUP(_xlfn.TEXTJOIN(" vs ",,C4061:D4061),Calendar!G:G,Calendar!K:K),"")</f>
        <v/>
      </c>
      <c r="AJ4061" s="61" t="str">
        <f>IF(AND(K4061&lt;&gt;"Match of the Day",K4061&lt;&gt;"Match of the Day 2",K4061&lt;&gt;"Match of the Day Repeat"),"",1+MAX($AJ$10:AJ4060))</f>
        <v/>
      </c>
    </row>
    <row r="4062" spans="34:36" x14ac:dyDescent="0.35">
      <c r="AH4062" s="16" t="str">
        <f>IF(AND(B4062="Premier League",E4062="Live"),_xlfn.XLOOKUP(_xlfn.TEXTJOIN(" vs ",,C4062:D4062),Calendar!G:G,Calendar!B:B),IF(AND(B4062="Premier League",E4062="Highlights"),_xlfn.XLOOKUP(H4062,Calendar!O:O,Calendar!N:N,,-1),""))</f>
        <v/>
      </c>
      <c r="AI4062" s="61" t="str">
        <f>IF(AND(AH4062&lt;&gt;"",E4062="Live"),_xlfn.XLOOKUP(_xlfn.TEXTJOIN(" vs ",,C4062:D4062),Calendar!G:G,Calendar!K:K),"")</f>
        <v/>
      </c>
      <c r="AJ4062" s="61" t="str">
        <f>IF(AND(K4062&lt;&gt;"Match of the Day",K4062&lt;&gt;"Match of the Day 2",K4062&lt;&gt;"Match of the Day Repeat"),"",1+MAX($AJ$10:AJ4061))</f>
        <v/>
      </c>
    </row>
    <row r="4063" spans="34:36" x14ac:dyDescent="0.35">
      <c r="AH4063" s="16" t="str">
        <f>IF(AND(B4063="Premier League",E4063="Live"),_xlfn.XLOOKUP(_xlfn.TEXTJOIN(" vs ",,C4063:D4063),Calendar!G:G,Calendar!B:B),IF(AND(B4063="Premier League",E4063="Highlights"),_xlfn.XLOOKUP(H4063,Calendar!O:O,Calendar!N:N,,-1),""))</f>
        <v/>
      </c>
      <c r="AI4063" s="61" t="str">
        <f>IF(AND(AH4063&lt;&gt;"",E4063="Live"),_xlfn.XLOOKUP(_xlfn.TEXTJOIN(" vs ",,C4063:D4063),Calendar!G:G,Calendar!K:K),"")</f>
        <v/>
      </c>
      <c r="AJ4063" s="61" t="str">
        <f>IF(AND(K4063&lt;&gt;"Match of the Day",K4063&lt;&gt;"Match of the Day 2",K4063&lt;&gt;"Match of the Day Repeat"),"",1+MAX($AJ$10:AJ4062))</f>
        <v/>
      </c>
    </row>
    <row r="4064" spans="34:36" x14ac:dyDescent="0.35">
      <c r="AH4064" s="16" t="str">
        <f>IF(AND(B4064="Premier League",E4064="Live"),_xlfn.XLOOKUP(_xlfn.TEXTJOIN(" vs ",,C4064:D4064),Calendar!G:G,Calendar!B:B),IF(AND(B4064="Premier League",E4064="Highlights"),_xlfn.XLOOKUP(H4064,Calendar!O:O,Calendar!N:N,,-1),""))</f>
        <v/>
      </c>
      <c r="AI4064" s="61" t="str">
        <f>IF(AND(AH4064&lt;&gt;"",E4064="Live"),_xlfn.XLOOKUP(_xlfn.TEXTJOIN(" vs ",,C4064:D4064),Calendar!G:G,Calendar!K:K),"")</f>
        <v/>
      </c>
      <c r="AJ4064" s="61" t="str">
        <f>IF(AND(K4064&lt;&gt;"Match of the Day",K4064&lt;&gt;"Match of the Day 2",K4064&lt;&gt;"Match of the Day Repeat"),"",1+MAX($AJ$10:AJ4063))</f>
        <v/>
      </c>
    </row>
    <row r="4065" spans="34:36" x14ac:dyDescent="0.35">
      <c r="AH4065" s="16" t="str">
        <f>IF(AND(B4065="Premier League",E4065="Live"),_xlfn.XLOOKUP(_xlfn.TEXTJOIN(" vs ",,C4065:D4065),Calendar!G:G,Calendar!B:B),IF(AND(B4065="Premier League",E4065="Highlights"),_xlfn.XLOOKUP(H4065,Calendar!O:O,Calendar!N:N,,-1),""))</f>
        <v/>
      </c>
      <c r="AI4065" s="61" t="str">
        <f>IF(AND(AH4065&lt;&gt;"",E4065="Live"),_xlfn.XLOOKUP(_xlfn.TEXTJOIN(" vs ",,C4065:D4065),Calendar!G:G,Calendar!K:K),"")</f>
        <v/>
      </c>
      <c r="AJ4065" s="61" t="str">
        <f>IF(AND(K4065&lt;&gt;"Match of the Day",K4065&lt;&gt;"Match of the Day 2",K4065&lt;&gt;"Match of the Day Repeat"),"",1+MAX($AJ$10:AJ4064))</f>
        <v/>
      </c>
    </row>
    <row r="4066" spans="34:36" x14ac:dyDescent="0.35">
      <c r="AH4066" s="16" t="str">
        <f>IF(AND(B4066="Premier League",E4066="Live"),_xlfn.XLOOKUP(_xlfn.TEXTJOIN(" vs ",,C4066:D4066),Calendar!G:G,Calendar!B:B),IF(AND(B4066="Premier League",E4066="Highlights"),_xlfn.XLOOKUP(H4066,Calendar!O:O,Calendar!N:N,,-1),""))</f>
        <v/>
      </c>
      <c r="AI4066" s="61" t="str">
        <f>IF(AND(AH4066&lt;&gt;"",E4066="Live"),_xlfn.XLOOKUP(_xlfn.TEXTJOIN(" vs ",,C4066:D4066),Calendar!G:G,Calendar!K:K),"")</f>
        <v/>
      </c>
      <c r="AJ4066" s="61" t="str">
        <f>IF(AND(K4066&lt;&gt;"Match of the Day",K4066&lt;&gt;"Match of the Day 2",K4066&lt;&gt;"Match of the Day Repeat"),"",1+MAX($AJ$10:AJ4065))</f>
        <v/>
      </c>
    </row>
    <row r="4067" spans="34:36" x14ac:dyDescent="0.35">
      <c r="AH4067" s="16" t="str">
        <f>IF(AND(B4067="Premier League",E4067="Live"),_xlfn.XLOOKUP(_xlfn.TEXTJOIN(" vs ",,C4067:D4067),Calendar!G:G,Calendar!B:B),IF(AND(B4067="Premier League",E4067="Highlights"),_xlfn.XLOOKUP(H4067,Calendar!O:O,Calendar!N:N,,-1),""))</f>
        <v/>
      </c>
      <c r="AI4067" s="61" t="str">
        <f>IF(AND(AH4067&lt;&gt;"",E4067="Live"),_xlfn.XLOOKUP(_xlfn.TEXTJOIN(" vs ",,C4067:D4067),Calendar!G:G,Calendar!K:K),"")</f>
        <v/>
      </c>
      <c r="AJ4067" s="61" t="str">
        <f>IF(AND(K4067&lt;&gt;"Match of the Day",K4067&lt;&gt;"Match of the Day 2",K4067&lt;&gt;"Match of the Day Repeat"),"",1+MAX($AJ$10:AJ4066))</f>
        <v/>
      </c>
    </row>
    <row r="4068" spans="34:36" x14ac:dyDescent="0.35">
      <c r="AH4068" s="16" t="str">
        <f>IF(AND(B4068="Premier League",E4068="Live"),_xlfn.XLOOKUP(_xlfn.TEXTJOIN(" vs ",,C4068:D4068),Calendar!G:G,Calendar!B:B),IF(AND(B4068="Premier League",E4068="Highlights"),_xlfn.XLOOKUP(H4068,Calendar!O:O,Calendar!N:N,,-1),""))</f>
        <v/>
      </c>
      <c r="AI4068" s="61" t="str">
        <f>IF(AND(AH4068&lt;&gt;"",E4068="Live"),_xlfn.XLOOKUP(_xlfn.TEXTJOIN(" vs ",,C4068:D4068),Calendar!G:G,Calendar!K:K),"")</f>
        <v/>
      </c>
      <c r="AJ4068" s="61" t="str">
        <f>IF(AND(K4068&lt;&gt;"Match of the Day",K4068&lt;&gt;"Match of the Day 2",K4068&lt;&gt;"Match of the Day Repeat"),"",1+MAX($AJ$10:AJ4067))</f>
        <v/>
      </c>
    </row>
    <row r="4069" spans="34:36" x14ac:dyDescent="0.35">
      <c r="AH4069" s="16" t="str">
        <f>IF(AND(B4069="Premier League",E4069="Live"),_xlfn.XLOOKUP(_xlfn.TEXTJOIN(" vs ",,C4069:D4069),Calendar!G:G,Calendar!B:B),IF(AND(B4069="Premier League",E4069="Highlights"),_xlfn.XLOOKUP(H4069,Calendar!O:O,Calendar!N:N,,-1),""))</f>
        <v/>
      </c>
      <c r="AI4069" s="61" t="str">
        <f>IF(AND(AH4069&lt;&gt;"",E4069="Live"),_xlfn.XLOOKUP(_xlfn.TEXTJOIN(" vs ",,C4069:D4069),Calendar!G:G,Calendar!K:K),"")</f>
        <v/>
      </c>
      <c r="AJ4069" s="61" t="str">
        <f>IF(AND(K4069&lt;&gt;"Match of the Day",K4069&lt;&gt;"Match of the Day 2",K4069&lt;&gt;"Match of the Day Repeat"),"",1+MAX($AJ$10:AJ4068))</f>
        <v/>
      </c>
    </row>
    <row r="4070" spans="34:36" x14ac:dyDescent="0.35">
      <c r="AH4070" s="16" t="str">
        <f>IF(AND(B4070="Premier League",E4070="Live"),_xlfn.XLOOKUP(_xlfn.TEXTJOIN(" vs ",,C4070:D4070),Calendar!G:G,Calendar!B:B),IF(AND(B4070="Premier League",E4070="Highlights"),_xlfn.XLOOKUP(H4070,Calendar!O:O,Calendar!N:N,,-1),""))</f>
        <v/>
      </c>
      <c r="AI4070" s="61" t="str">
        <f>IF(AND(AH4070&lt;&gt;"",E4070="Live"),_xlfn.XLOOKUP(_xlfn.TEXTJOIN(" vs ",,C4070:D4070),Calendar!G:G,Calendar!K:K),"")</f>
        <v/>
      </c>
      <c r="AJ4070" s="61" t="str">
        <f>IF(AND(K4070&lt;&gt;"Match of the Day",K4070&lt;&gt;"Match of the Day 2",K4070&lt;&gt;"Match of the Day Repeat"),"",1+MAX($AJ$10:AJ4069))</f>
        <v/>
      </c>
    </row>
    <row r="4071" spans="34:36" x14ac:dyDescent="0.35">
      <c r="AH4071" s="16" t="str">
        <f>IF(AND(B4071="Premier League",E4071="Live"),_xlfn.XLOOKUP(_xlfn.TEXTJOIN(" vs ",,C4071:D4071),Calendar!G:G,Calendar!B:B),IF(AND(B4071="Premier League",E4071="Highlights"),_xlfn.XLOOKUP(H4071,Calendar!O:O,Calendar!N:N,,-1),""))</f>
        <v/>
      </c>
      <c r="AI4071" s="61" t="str">
        <f>IF(AND(AH4071&lt;&gt;"",E4071="Live"),_xlfn.XLOOKUP(_xlfn.TEXTJOIN(" vs ",,C4071:D4071),Calendar!G:G,Calendar!K:K),"")</f>
        <v/>
      </c>
      <c r="AJ4071" s="61" t="str">
        <f>IF(AND(K4071&lt;&gt;"Match of the Day",K4071&lt;&gt;"Match of the Day 2",K4071&lt;&gt;"Match of the Day Repeat"),"",1+MAX($AJ$10:AJ4070))</f>
        <v/>
      </c>
    </row>
    <row r="4072" spans="34:36" x14ac:dyDescent="0.35">
      <c r="AH4072" s="16" t="str">
        <f>IF(AND(B4072="Premier League",E4072="Live"),_xlfn.XLOOKUP(_xlfn.TEXTJOIN(" vs ",,C4072:D4072),Calendar!G:G,Calendar!B:B),IF(AND(B4072="Premier League",E4072="Highlights"),_xlfn.XLOOKUP(H4072,Calendar!O:O,Calendar!N:N,,-1),""))</f>
        <v/>
      </c>
      <c r="AI4072" s="61" t="str">
        <f>IF(AND(AH4072&lt;&gt;"",E4072="Live"),_xlfn.XLOOKUP(_xlfn.TEXTJOIN(" vs ",,C4072:D4072),Calendar!G:G,Calendar!K:K),"")</f>
        <v/>
      </c>
      <c r="AJ4072" s="61" t="str">
        <f>IF(AND(K4072&lt;&gt;"Match of the Day",K4072&lt;&gt;"Match of the Day 2",K4072&lt;&gt;"Match of the Day Repeat"),"",1+MAX($AJ$10:AJ4071))</f>
        <v/>
      </c>
    </row>
    <row r="4073" spans="34:36" x14ac:dyDescent="0.35">
      <c r="AH4073" s="16" t="str">
        <f>IF(AND(B4073="Premier League",E4073="Live"),_xlfn.XLOOKUP(_xlfn.TEXTJOIN(" vs ",,C4073:D4073),Calendar!G:G,Calendar!B:B),IF(AND(B4073="Premier League",E4073="Highlights"),_xlfn.XLOOKUP(H4073,Calendar!O:O,Calendar!N:N,,-1),""))</f>
        <v/>
      </c>
      <c r="AI4073" s="61" t="str">
        <f>IF(AND(AH4073&lt;&gt;"",E4073="Live"),_xlfn.XLOOKUP(_xlfn.TEXTJOIN(" vs ",,C4073:D4073),Calendar!G:G,Calendar!K:K),"")</f>
        <v/>
      </c>
      <c r="AJ4073" s="61" t="str">
        <f>IF(AND(K4073&lt;&gt;"Match of the Day",K4073&lt;&gt;"Match of the Day 2",K4073&lt;&gt;"Match of the Day Repeat"),"",1+MAX($AJ$10:AJ4072))</f>
        <v/>
      </c>
    </row>
    <row r="4074" spans="34:36" x14ac:dyDescent="0.35">
      <c r="AH4074" s="16" t="str">
        <f>IF(AND(B4074="Premier League",E4074="Live"),_xlfn.XLOOKUP(_xlfn.TEXTJOIN(" vs ",,C4074:D4074),Calendar!G:G,Calendar!B:B),IF(AND(B4074="Premier League",E4074="Highlights"),_xlfn.XLOOKUP(H4074,Calendar!O:O,Calendar!N:N,,-1),""))</f>
        <v/>
      </c>
      <c r="AI4074" s="61" t="str">
        <f>IF(AND(AH4074&lt;&gt;"",E4074="Live"),_xlfn.XLOOKUP(_xlfn.TEXTJOIN(" vs ",,C4074:D4074),Calendar!G:G,Calendar!K:K),"")</f>
        <v/>
      </c>
      <c r="AJ4074" s="61" t="str">
        <f>IF(AND(K4074&lt;&gt;"Match of the Day",K4074&lt;&gt;"Match of the Day 2",K4074&lt;&gt;"Match of the Day Repeat"),"",1+MAX($AJ$10:AJ4073))</f>
        <v/>
      </c>
    </row>
    <row r="4075" spans="34:36" x14ac:dyDescent="0.35">
      <c r="AH4075" s="16" t="str">
        <f>IF(AND(B4075="Premier League",E4075="Live"),_xlfn.XLOOKUP(_xlfn.TEXTJOIN(" vs ",,C4075:D4075),Calendar!G:G,Calendar!B:B),IF(AND(B4075="Premier League",E4075="Highlights"),_xlfn.XLOOKUP(H4075,Calendar!O:O,Calendar!N:N,,-1),""))</f>
        <v/>
      </c>
      <c r="AI4075" s="61" t="str">
        <f>IF(AND(AH4075&lt;&gt;"",E4075="Live"),_xlfn.XLOOKUP(_xlfn.TEXTJOIN(" vs ",,C4075:D4075),Calendar!G:G,Calendar!K:K),"")</f>
        <v/>
      </c>
      <c r="AJ4075" s="61" t="str">
        <f>IF(AND(K4075&lt;&gt;"Match of the Day",K4075&lt;&gt;"Match of the Day 2",K4075&lt;&gt;"Match of the Day Repeat"),"",1+MAX($AJ$10:AJ4074))</f>
        <v/>
      </c>
    </row>
    <row r="4076" spans="34:36" x14ac:dyDescent="0.35">
      <c r="AH4076" s="16" t="str">
        <f>IF(AND(B4076="Premier League",E4076="Live"),_xlfn.XLOOKUP(_xlfn.TEXTJOIN(" vs ",,C4076:D4076),Calendar!G:G,Calendar!B:B),IF(AND(B4076="Premier League",E4076="Highlights"),_xlfn.XLOOKUP(H4076,Calendar!O:O,Calendar!N:N,,-1),""))</f>
        <v/>
      </c>
      <c r="AI4076" s="61" t="str">
        <f>IF(AND(AH4076&lt;&gt;"",E4076="Live"),_xlfn.XLOOKUP(_xlfn.TEXTJOIN(" vs ",,C4076:D4076),Calendar!G:G,Calendar!K:K),"")</f>
        <v/>
      </c>
      <c r="AJ4076" s="61" t="str">
        <f>IF(AND(K4076&lt;&gt;"Match of the Day",K4076&lt;&gt;"Match of the Day 2",K4076&lt;&gt;"Match of the Day Repeat"),"",1+MAX($AJ$10:AJ4075))</f>
        <v/>
      </c>
    </row>
    <row r="4077" spans="34:36" x14ac:dyDescent="0.35">
      <c r="AH4077" s="16" t="str">
        <f>IF(AND(B4077="Premier League",E4077="Live"),_xlfn.XLOOKUP(_xlfn.TEXTJOIN(" vs ",,C4077:D4077),Calendar!G:G,Calendar!B:B),IF(AND(B4077="Premier League",E4077="Highlights"),_xlfn.XLOOKUP(H4077,Calendar!O:O,Calendar!N:N,,-1),""))</f>
        <v/>
      </c>
      <c r="AI4077" s="61" t="str">
        <f>IF(AND(AH4077&lt;&gt;"",E4077="Live"),_xlfn.XLOOKUP(_xlfn.TEXTJOIN(" vs ",,C4077:D4077),Calendar!G:G,Calendar!K:K),"")</f>
        <v/>
      </c>
      <c r="AJ4077" s="61" t="str">
        <f>IF(AND(K4077&lt;&gt;"Match of the Day",K4077&lt;&gt;"Match of the Day 2",K4077&lt;&gt;"Match of the Day Repeat"),"",1+MAX($AJ$10:AJ4076))</f>
        <v/>
      </c>
    </row>
    <row r="4078" spans="34:36" x14ac:dyDescent="0.35">
      <c r="AH4078" s="16" t="str">
        <f>IF(AND(B4078="Premier League",E4078="Live"),_xlfn.XLOOKUP(_xlfn.TEXTJOIN(" vs ",,C4078:D4078),Calendar!G:G,Calendar!B:B),IF(AND(B4078="Premier League",E4078="Highlights"),_xlfn.XLOOKUP(H4078,Calendar!O:O,Calendar!N:N,,-1),""))</f>
        <v/>
      </c>
      <c r="AI4078" s="61" t="str">
        <f>IF(AND(AH4078&lt;&gt;"",E4078="Live"),_xlfn.XLOOKUP(_xlfn.TEXTJOIN(" vs ",,C4078:D4078),Calendar!G:G,Calendar!K:K),"")</f>
        <v/>
      </c>
      <c r="AJ4078" s="61" t="str">
        <f>IF(AND(K4078&lt;&gt;"Match of the Day",K4078&lt;&gt;"Match of the Day 2",K4078&lt;&gt;"Match of the Day Repeat"),"",1+MAX($AJ$10:AJ4077))</f>
        <v/>
      </c>
    </row>
    <row r="4079" spans="34:36" x14ac:dyDescent="0.35">
      <c r="AH4079" s="16" t="str">
        <f>IF(AND(B4079="Premier League",E4079="Live"),_xlfn.XLOOKUP(_xlfn.TEXTJOIN(" vs ",,C4079:D4079),Calendar!G:G,Calendar!B:B),IF(AND(B4079="Premier League",E4079="Highlights"),_xlfn.XLOOKUP(H4079,Calendar!O:O,Calendar!N:N,,-1),""))</f>
        <v/>
      </c>
      <c r="AI4079" s="61" t="str">
        <f>IF(AND(AH4079&lt;&gt;"",E4079="Live"),_xlfn.XLOOKUP(_xlfn.TEXTJOIN(" vs ",,C4079:D4079),Calendar!G:G,Calendar!K:K),"")</f>
        <v/>
      </c>
      <c r="AJ4079" s="61" t="str">
        <f>IF(AND(K4079&lt;&gt;"Match of the Day",K4079&lt;&gt;"Match of the Day 2",K4079&lt;&gt;"Match of the Day Repeat"),"",1+MAX($AJ$10:AJ4078))</f>
        <v/>
      </c>
    </row>
    <row r="4080" spans="34:36" x14ac:dyDescent="0.35">
      <c r="AH4080" s="16" t="str">
        <f>IF(AND(B4080="Premier League",E4080="Live"),_xlfn.XLOOKUP(_xlfn.TEXTJOIN(" vs ",,C4080:D4080),Calendar!G:G,Calendar!B:B),IF(AND(B4080="Premier League",E4080="Highlights"),_xlfn.XLOOKUP(H4080,Calendar!O:O,Calendar!N:N,,-1),""))</f>
        <v/>
      </c>
      <c r="AI4080" s="61" t="str">
        <f>IF(AND(AH4080&lt;&gt;"",E4080="Live"),_xlfn.XLOOKUP(_xlfn.TEXTJOIN(" vs ",,C4080:D4080),Calendar!G:G,Calendar!K:K),"")</f>
        <v/>
      </c>
      <c r="AJ4080" s="61" t="str">
        <f>IF(AND(K4080&lt;&gt;"Match of the Day",K4080&lt;&gt;"Match of the Day 2",K4080&lt;&gt;"Match of the Day Repeat"),"",1+MAX($AJ$10:AJ4079))</f>
        <v/>
      </c>
    </row>
    <row r="4081" spans="34:36" x14ac:dyDescent="0.35">
      <c r="AH4081" s="16" t="str">
        <f>IF(AND(B4081="Premier League",E4081="Live"),_xlfn.XLOOKUP(_xlfn.TEXTJOIN(" vs ",,C4081:D4081),Calendar!G:G,Calendar!B:B),IF(AND(B4081="Premier League",E4081="Highlights"),_xlfn.XLOOKUP(H4081,Calendar!O:O,Calendar!N:N,,-1),""))</f>
        <v/>
      </c>
      <c r="AI4081" s="61" t="str">
        <f>IF(AND(AH4081&lt;&gt;"",E4081="Live"),_xlfn.XLOOKUP(_xlfn.TEXTJOIN(" vs ",,C4081:D4081),Calendar!G:G,Calendar!K:K),"")</f>
        <v/>
      </c>
      <c r="AJ4081" s="61" t="str">
        <f>IF(AND(K4081&lt;&gt;"Match of the Day",K4081&lt;&gt;"Match of the Day 2",K4081&lt;&gt;"Match of the Day Repeat"),"",1+MAX($AJ$10:AJ4080))</f>
        <v/>
      </c>
    </row>
    <row r="4082" spans="34:36" x14ac:dyDescent="0.35">
      <c r="AH4082" s="16" t="str">
        <f>IF(AND(B4082="Premier League",E4082="Live"),_xlfn.XLOOKUP(_xlfn.TEXTJOIN(" vs ",,C4082:D4082),Calendar!G:G,Calendar!B:B),IF(AND(B4082="Premier League",E4082="Highlights"),_xlfn.XLOOKUP(H4082,Calendar!O:O,Calendar!N:N,,-1),""))</f>
        <v/>
      </c>
      <c r="AI4082" s="61" t="str">
        <f>IF(AND(AH4082&lt;&gt;"",E4082="Live"),_xlfn.XLOOKUP(_xlfn.TEXTJOIN(" vs ",,C4082:D4082),Calendar!G:G,Calendar!K:K),"")</f>
        <v/>
      </c>
      <c r="AJ4082" s="61" t="str">
        <f>IF(AND(K4082&lt;&gt;"Match of the Day",K4082&lt;&gt;"Match of the Day 2",K4082&lt;&gt;"Match of the Day Repeat"),"",1+MAX($AJ$10:AJ4081))</f>
        <v/>
      </c>
    </row>
    <row r="4083" spans="34:36" x14ac:dyDescent="0.35">
      <c r="AH4083" s="16" t="str">
        <f>IF(AND(B4083="Premier League",E4083="Live"),_xlfn.XLOOKUP(_xlfn.TEXTJOIN(" vs ",,C4083:D4083),Calendar!G:G,Calendar!B:B),IF(AND(B4083="Premier League",E4083="Highlights"),_xlfn.XLOOKUP(H4083,Calendar!O:O,Calendar!N:N,,-1),""))</f>
        <v/>
      </c>
      <c r="AI4083" s="61" t="str">
        <f>IF(AND(AH4083&lt;&gt;"",E4083="Live"),_xlfn.XLOOKUP(_xlfn.TEXTJOIN(" vs ",,C4083:D4083),Calendar!G:G,Calendar!K:K),"")</f>
        <v/>
      </c>
      <c r="AJ4083" s="61" t="str">
        <f>IF(AND(K4083&lt;&gt;"Match of the Day",K4083&lt;&gt;"Match of the Day 2",K4083&lt;&gt;"Match of the Day Repeat"),"",1+MAX($AJ$10:AJ4082))</f>
        <v/>
      </c>
    </row>
    <row r="4084" spans="34:36" x14ac:dyDescent="0.35">
      <c r="AH4084" s="16" t="str">
        <f>IF(AND(B4084="Premier League",E4084="Live"),_xlfn.XLOOKUP(_xlfn.TEXTJOIN(" vs ",,C4084:D4084),Calendar!G:G,Calendar!B:B),IF(AND(B4084="Premier League",E4084="Highlights"),_xlfn.XLOOKUP(H4084,Calendar!O:O,Calendar!N:N,,-1),""))</f>
        <v/>
      </c>
      <c r="AI4084" s="61" t="str">
        <f>IF(AND(AH4084&lt;&gt;"",E4084="Live"),_xlfn.XLOOKUP(_xlfn.TEXTJOIN(" vs ",,C4084:D4084),Calendar!G:G,Calendar!K:K),"")</f>
        <v/>
      </c>
      <c r="AJ4084" s="61" t="str">
        <f>IF(AND(K4084&lt;&gt;"Match of the Day",K4084&lt;&gt;"Match of the Day 2",K4084&lt;&gt;"Match of the Day Repeat"),"",1+MAX($AJ$10:AJ4083))</f>
        <v/>
      </c>
    </row>
    <row r="4085" spans="34:36" x14ac:dyDescent="0.35">
      <c r="AH4085" s="16" t="str">
        <f>IF(AND(B4085="Premier League",E4085="Live"),_xlfn.XLOOKUP(_xlfn.TEXTJOIN(" vs ",,C4085:D4085),Calendar!G:G,Calendar!B:B),IF(AND(B4085="Premier League",E4085="Highlights"),_xlfn.XLOOKUP(H4085,Calendar!O:O,Calendar!N:N,,-1),""))</f>
        <v/>
      </c>
      <c r="AI4085" s="61" t="str">
        <f>IF(AND(AH4085&lt;&gt;"",E4085="Live"),_xlfn.XLOOKUP(_xlfn.TEXTJOIN(" vs ",,C4085:D4085),Calendar!G:G,Calendar!K:K),"")</f>
        <v/>
      </c>
      <c r="AJ4085" s="61" t="str">
        <f>IF(AND(K4085&lt;&gt;"Match of the Day",K4085&lt;&gt;"Match of the Day 2",K4085&lt;&gt;"Match of the Day Repeat"),"",1+MAX($AJ$10:AJ4084))</f>
        <v/>
      </c>
    </row>
    <row r="4086" spans="34:36" x14ac:dyDescent="0.35">
      <c r="AH4086" s="16" t="str">
        <f>IF(AND(B4086="Premier League",E4086="Live"),_xlfn.XLOOKUP(_xlfn.TEXTJOIN(" vs ",,C4086:D4086),Calendar!G:G,Calendar!B:B),IF(AND(B4086="Premier League",E4086="Highlights"),_xlfn.XLOOKUP(H4086,Calendar!O:O,Calendar!N:N,,-1),""))</f>
        <v/>
      </c>
      <c r="AI4086" s="61" t="str">
        <f>IF(AND(AH4086&lt;&gt;"",E4086="Live"),_xlfn.XLOOKUP(_xlfn.TEXTJOIN(" vs ",,C4086:D4086),Calendar!G:G,Calendar!K:K),"")</f>
        <v/>
      </c>
      <c r="AJ4086" s="61" t="str">
        <f>IF(AND(K4086&lt;&gt;"Match of the Day",K4086&lt;&gt;"Match of the Day 2",K4086&lt;&gt;"Match of the Day Repeat"),"",1+MAX($AJ$10:AJ4085))</f>
        <v/>
      </c>
    </row>
    <row r="4087" spans="34:36" x14ac:dyDescent="0.35">
      <c r="AH4087" s="16" t="str">
        <f>IF(AND(B4087="Premier League",E4087="Live"),_xlfn.XLOOKUP(_xlfn.TEXTJOIN(" vs ",,C4087:D4087),Calendar!G:G,Calendar!B:B),IF(AND(B4087="Premier League",E4087="Highlights"),_xlfn.XLOOKUP(H4087,Calendar!O:O,Calendar!N:N,,-1),""))</f>
        <v/>
      </c>
      <c r="AI4087" s="61" t="str">
        <f>IF(AND(AH4087&lt;&gt;"",E4087="Live"),_xlfn.XLOOKUP(_xlfn.TEXTJOIN(" vs ",,C4087:D4087),Calendar!G:G,Calendar!K:K),"")</f>
        <v/>
      </c>
      <c r="AJ4087" s="61" t="str">
        <f>IF(AND(K4087&lt;&gt;"Match of the Day",K4087&lt;&gt;"Match of the Day 2",K4087&lt;&gt;"Match of the Day Repeat"),"",1+MAX($AJ$10:AJ4086))</f>
        <v/>
      </c>
    </row>
    <row r="4088" spans="34:36" x14ac:dyDescent="0.35">
      <c r="AH4088" s="16" t="str">
        <f>IF(AND(B4088="Premier League",E4088="Live"),_xlfn.XLOOKUP(_xlfn.TEXTJOIN(" vs ",,C4088:D4088),Calendar!G:G,Calendar!B:B),IF(AND(B4088="Premier League",E4088="Highlights"),_xlfn.XLOOKUP(H4088,Calendar!O:O,Calendar!N:N,,-1),""))</f>
        <v/>
      </c>
      <c r="AI4088" s="61" t="str">
        <f>IF(AND(AH4088&lt;&gt;"",E4088="Live"),_xlfn.XLOOKUP(_xlfn.TEXTJOIN(" vs ",,C4088:D4088),Calendar!G:G,Calendar!K:K),"")</f>
        <v/>
      </c>
      <c r="AJ4088" s="61" t="str">
        <f>IF(AND(K4088&lt;&gt;"Match of the Day",K4088&lt;&gt;"Match of the Day 2",K4088&lt;&gt;"Match of the Day Repeat"),"",1+MAX($AJ$10:AJ4087))</f>
        <v/>
      </c>
    </row>
    <row r="4089" spans="34:36" x14ac:dyDescent="0.35">
      <c r="AH4089" s="16" t="str">
        <f>IF(AND(B4089="Premier League",E4089="Live"),_xlfn.XLOOKUP(_xlfn.TEXTJOIN(" vs ",,C4089:D4089),Calendar!G:G,Calendar!B:B),IF(AND(B4089="Premier League",E4089="Highlights"),_xlfn.XLOOKUP(H4089,Calendar!O:O,Calendar!N:N,,-1),""))</f>
        <v/>
      </c>
      <c r="AI4089" s="61" t="str">
        <f>IF(AND(AH4089&lt;&gt;"",E4089="Live"),_xlfn.XLOOKUP(_xlfn.TEXTJOIN(" vs ",,C4089:D4089),Calendar!G:G,Calendar!K:K),"")</f>
        <v/>
      </c>
      <c r="AJ4089" s="61" t="str">
        <f>IF(AND(K4089&lt;&gt;"Match of the Day",K4089&lt;&gt;"Match of the Day 2",K4089&lt;&gt;"Match of the Day Repeat"),"",1+MAX($AJ$10:AJ4088))</f>
        <v/>
      </c>
    </row>
    <row r="4090" spans="34:36" x14ac:dyDescent="0.35">
      <c r="AH4090" s="16" t="str">
        <f>IF(AND(B4090="Premier League",E4090="Live"),_xlfn.XLOOKUP(_xlfn.TEXTJOIN(" vs ",,C4090:D4090),Calendar!G:G,Calendar!B:B),IF(AND(B4090="Premier League",E4090="Highlights"),_xlfn.XLOOKUP(H4090,Calendar!O:O,Calendar!N:N,,-1),""))</f>
        <v/>
      </c>
      <c r="AI4090" s="61" t="str">
        <f>IF(AND(AH4090&lt;&gt;"",E4090="Live"),_xlfn.XLOOKUP(_xlfn.TEXTJOIN(" vs ",,C4090:D4090),Calendar!G:G,Calendar!K:K),"")</f>
        <v/>
      </c>
      <c r="AJ4090" s="61" t="str">
        <f>IF(AND(K4090&lt;&gt;"Match of the Day",K4090&lt;&gt;"Match of the Day 2",K4090&lt;&gt;"Match of the Day Repeat"),"",1+MAX($AJ$10:AJ4089))</f>
        <v/>
      </c>
    </row>
    <row r="4091" spans="34:36" x14ac:dyDescent="0.35">
      <c r="AH4091" s="16" t="str">
        <f>IF(AND(B4091="Premier League",E4091="Live"),_xlfn.XLOOKUP(_xlfn.TEXTJOIN(" vs ",,C4091:D4091),Calendar!G:G,Calendar!B:B),IF(AND(B4091="Premier League",E4091="Highlights"),_xlfn.XLOOKUP(H4091,Calendar!O:O,Calendar!N:N,,-1),""))</f>
        <v/>
      </c>
      <c r="AI4091" s="61" t="str">
        <f>IF(AND(AH4091&lt;&gt;"",E4091="Live"),_xlfn.XLOOKUP(_xlfn.TEXTJOIN(" vs ",,C4091:D4091),Calendar!G:G,Calendar!K:K),"")</f>
        <v/>
      </c>
      <c r="AJ4091" s="61" t="str">
        <f>IF(AND(K4091&lt;&gt;"Match of the Day",K4091&lt;&gt;"Match of the Day 2",K4091&lt;&gt;"Match of the Day Repeat"),"",1+MAX($AJ$10:AJ4090))</f>
        <v/>
      </c>
    </row>
    <row r="4092" spans="34:36" x14ac:dyDescent="0.35">
      <c r="AH4092" s="16" t="str">
        <f>IF(AND(B4092="Premier League",E4092="Live"),_xlfn.XLOOKUP(_xlfn.TEXTJOIN(" vs ",,C4092:D4092),Calendar!G:G,Calendar!B:B),IF(AND(B4092="Premier League",E4092="Highlights"),_xlfn.XLOOKUP(H4092,Calendar!O:O,Calendar!N:N,,-1),""))</f>
        <v/>
      </c>
      <c r="AI4092" s="61" t="str">
        <f>IF(AND(AH4092&lt;&gt;"",E4092="Live"),_xlfn.XLOOKUP(_xlfn.TEXTJOIN(" vs ",,C4092:D4092),Calendar!G:G,Calendar!K:K),"")</f>
        <v/>
      </c>
      <c r="AJ4092" s="61" t="str">
        <f>IF(AND(K4092&lt;&gt;"Match of the Day",K4092&lt;&gt;"Match of the Day 2",K4092&lt;&gt;"Match of the Day Repeat"),"",1+MAX($AJ$10:AJ4091))</f>
        <v/>
      </c>
    </row>
    <row r="4093" spans="34:36" x14ac:dyDescent="0.35">
      <c r="AH4093" s="16" t="str">
        <f>IF(AND(B4093="Premier League",E4093="Live"),_xlfn.XLOOKUP(_xlfn.TEXTJOIN(" vs ",,C4093:D4093),Calendar!G:G,Calendar!B:B),IF(AND(B4093="Premier League",E4093="Highlights"),_xlfn.XLOOKUP(H4093,Calendar!O:O,Calendar!N:N,,-1),""))</f>
        <v/>
      </c>
      <c r="AI4093" s="61" t="str">
        <f>IF(AND(AH4093&lt;&gt;"",E4093="Live"),_xlfn.XLOOKUP(_xlfn.TEXTJOIN(" vs ",,C4093:D4093),Calendar!G:G,Calendar!K:K),"")</f>
        <v/>
      </c>
      <c r="AJ4093" s="61" t="str">
        <f>IF(AND(K4093&lt;&gt;"Match of the Day",K4093&lt;&gt;"Match of the Day 2",K4093&lt;&gt;"Match of the Day Repeat"),"",1+MAX($AJ$10:AJ4092))</f>
        <v/>
      </c>
    </row>
    <row r="4094" spans="34:36" x14ac:dyDescent="0.35">
      <c r="AH4094" s="16" t="str">
        <f>IF(AND(B4094="Premier League",E4094="Live"),_xlfn.XLOOKUP(_xlfn.TEXTJOIN(" vs ",,C4094:D4094),Calendar!G:G,Calendar!B:B),IF(AND(B4094="Premier League",E4094="Highlights"),_xlfn.XLOOKUP(H4094,Calendar!O:O,Calendar!N:N,,-1),""))</f>
        <v/>
      </c>
      <c r="AI4094" s="61" t="str">
        <f>IF(AND(AH4094&lt;&gt;"",E4094="Live"),_xlfn.XLOOKUP(_xlfn.TEXTJOIN(" vs ",,C4094:D4094),Calendar!G:G,Calendar!K:K),"")</f>
        <v/>
      </c>
      <c r="AJ4094" s="61" t="str">
        <f>IF(AND(K4094&lt;&gt;"Match of the Day",K4094&lt;&gt;"Match of the Day 2",K4094&lt;&gt;"Match of the Day Repeat"),"",1+MAX($AJ$10:AJ4093))</f>
        <v/>
      </c>
    </row>
    <row r="4095" spans="34:36" x14ac:dyDescent="0.35">
      <c r="AH4095" s="16" t="str">
        <f>IF(AND(B4095="Premier League",E4095="Live"),_xlfn.XLOOKUP(_xlfn.TEXTJOIN(" vs ",,C4095:D4095),Calendar!G:G,Calendar!B:B),IF(AND(B4095="Premier League",E4095="Highlights"),_xlfn.XLOOKUP(H4095,Calendar!O:O,Calendar!N:N,,-1),""))</f>
        <v/>
      </c>
      <c r="AI4095" s="61" t="str">
        <f>IF(AND(AH4095&lt;&gt;"",E4095="Live"),_xlfn.XLOOKUP(_xlfn.TEXTJOIN(" vs ",,C4095:D4095),Calendar!G:G,Calendar!K:K),"")</f>
        <v/>
      </c>
      <c r="AJ4095" s="61" t="str">
        <f>IF(AND(K4095&lt;&gt;"Match of the Day",K4095&lt;&gt;"Match of the Day 2",K4095&lt;&gt;"Match of the Day Repeat"),"",1+MAX($AJ$10:AJ4094))</f>
        <v/>
      </c>
    </row>
    <row r="4096" spans="34:36" x14ac:dyDescent="0.35">
      <c r="AH4096" s="16" t="str">
        <f>IF(AND(B4096="Premier League",E4096="Live"),_xlfn.XLOOKUP(_xlfn.TEXTJOIN(" vs ",,C4096:D4096),Calendar!G:G,Calendar!B:B),IF(AND(B4096="Premier League",E4096="Highlights"),_xlfn.XLOOKUP(H4096,Calendar!O:O,Calendar!N:N,,-1),""))</f>
        <v/>
      </c>
      <c r="AI4096" s="61" t="str">
        <f>IF(AND(AH4096&lt;&gt;"",E4096="Live"),_xlfn.XLOOKUP(_xlfn.TEXTJOIN(" vs ",,C4096:D4096),Calendar!G:G,Calendar!K:K),"")</f>
        <v/>
      </c>
      <c r="AJ4096" s="61" t="str">
        <f>IF(AND(K4096&lt;&gt;"Match of the Day",K4096&lt;&gt;"Match of the Day 2",K4096&lt;&gt;"Match of the Day Repeat"),"",1+MAX($AJ$10:AJ4095))</f>
        <v/>
      </c>
    </row>
    <row r="4097" spans="34:36" x14ac:dyDescent="0.35">
      <c r="AH4097" s="16" t="str">
        <f>IF(AND(B4097="Premier League",E4097="Live"),_xlfn.XLOOKUP(_xlfn.TEXTJOIN(" vs ",,C4097:D4097),Calendar!G:G,Calendar!B:B),IF(AND(B4097="Premier League",E4097="Highlights"),_xlfn.XLOOKUP(H4097,Calendar!O:O,Calendar!N:N,,-1),""))</f>
        <v/>
      </c>
      <c r="AI4097" s="61" t="str">
        <f>IF(AND(AH4097&lt;&gt;"",E4097="Live"),_xlfn.XLOOKUP(_xlfn.TEXTJOIN(" vs ",,C4097:D4097),Calendar!G:G,Calendar!K:K),"")</f>
        <v/>
      </c>
      <c r="AJ4097" s="61" t="str">
        <f>IF(AND(K4097&lt;&gt;"Match of the Day",K4097&lt;&gt;"Match of the Day 2",K4097&lt;&gt;"Match of the Day Repeat"),"",1+MAX($AJ$10:AJ4096))</f>
        <v/>
      </c>
    </row>
    <row r="4098" spans="34:36" x14ac:dyDescent="0.35">
      <c r="AH4098" s="16" t="str">
        <f>IF(AND(B4098="Premier League",E4098="Live"),_xlfn.XLOOKUP(_xlfn.TEXTJOIN(" vs ",,C4098:D4098),Calendar!G:G,Calendar!B:B),IF(AND(B4098="Premier League",E4098="Highlights"),_xlfn.XLOOKUP(H4098,Calendar!O:O,Calendar!N:N,,-1),""))</f>
        <v/>
      </c>
      <c r="AI4098" s="61" t="str">
        <f>IF(AND(AH4098&lt;&gt;"",E4098="Live"),_xlfn.XLOOKUP(_xlfn.TEXTJOIN(" vs ",,C4098:D4098),Calendar!G:G,Calendar!K:K),"")</f>
        <v/>
      </c>
      <c r="AJ4098" s="61" t="str">
        <f>IF(AND(K4098&lt;&gt;"Match of the Day",K4098&lt;&gt;"Match of the Day 2",K4098&lt;&gt;"Match of the Day Repeat"),"",1+MAX($AJ$10:AJ4097))</f>
        <v/>
      </c>
    </row>
    <row r="4099" spans="34:36" x14ac:dyDescent="0.35">
      <c r="AH4099" s="16" t="str">
        <f>IF(AND(B4099="Premier League",E4099="Live"),_xlfn.XLOOKUP(_xlfn.TEXTJOIN(" vs ",,C4099:D4099),Calendar!G:G,Calendar!B:B),IF(AND(B4099="Premier League",E4099="Highlights"),_xlfn.XLOOKUP(H4099,Calendar!O:O,Calendar!N:N,,-1),""))</f>
        <v/>
      </c>
      <c r="AI4099" s="61" t="str">
        <f>IF(AND(AH4099&lt;&gt;"",E4099="Live"),_xlfn.XLOOKUP(_xlfn.TEXTJOIN(" vs ",,C4099:D4099),Calendar!G:G,Calendar!K:K),"")</f>
        <v/>
      </c>
      <c r="AJ4099" s="61" t="str">
        <f>IF(AND(K4099&lt;&gt;"Match of the Day",K4099&lt;&gt;"Match of the Day 2",K4099&lt;&gt;"Match of the Day Repeat"),"",1+MAX($AJ$10:AJ4098))</f>
        <v/>
      </c>
    </row>
    <row r="4100" spans="34:36" x14ac:dyDescent="0.35">
      <c r="AH4100" s="16" t="str">
        <f>IF(AND(B4100="Premier League",E4100="Live"),_xlfn.XLOOKUP(_xlfn.TEXTJOIN(" vs ",,C4100:D4100),Calendar!G:G,Calendar!B:B),IF(AND(B4100="Premier League",E4100="Highlights"),_xlfn.XLOOKUP(H4100,Calendar!O:O,Calendar!N:N,,-1),""))</f>
        <v/>
      </c>
      <c r="AI4100" s="61" t="str">
        <f>IF(AND(AH4100&lt;&gt;"",E4100="Live"),_xlfn.XLOOKUP(_xlfn.TEXTJOIN(" vs ",,C4100:D4100),Calendar!G:G,Calendar!K:K),"")</f>
        <v/>
      </c>
      <c r="AJ4100" s="61" t="str">
        <f>IF(AND(K4100&lt;&gt;"Match of the Day",K4100&lt;&gt;"Match of the Day 2",K4100&lt;&gt;"Match of the Day Repeat"),"",1+MAX($AJ$10:AJ4099))</f>
        <v/>
      </c>
    </row>
    <row r="4101" spans="34:36" x14ac:dyDescent="0.35">
      <c r="AH4101" s="16" t="str">
        <f>IF(AND(B4101="Premier League",E4101="Live"),_xlfn.XLOOKUP(_xlfn.TEXTJOIN(" vs ",,C4101:D4101),Calendar!G:G,Calendar!B:B),IF(AND(B4101="Premier League",E4101="Highlights"),_xlfn.XLOOKUP(H4101,Calendar!O:O,Calendar!N:N,,-1),""))</f>
        <v/>
      </c>
      <c r="AI4101" s="61" t="str">
        <f>IF(AND(AH4101&lt;&gt;"",E4101="Live"),_xlfn.XLOOKUP(_xlfn.TEXTJOIN(" vs ",,C4101:D4101),Calendar!G:G,Calendar!K:K),"")</f>
        <v/>
      </c>
      <c r="AJ4101" s="61" t="str">
        <f>IF(AND(K4101&lt;&gt;"Match of the Day",K4101&lt;&gt;"Match of the Day 2",K4101&lt;&gt;"Match of the Day Repeat"),"",1+MAX($AJ$10:AJ4100))</f>
        <v/>
      </c>
    </row>
    <row r="4102" spans="34:36" x14ac:dyDescent="0.35">
      <c r="AH4102" s="16" t="str">
        <f>IF(AND(B4102="Premier League",E4102="Live"),_xlfn.XLOOKUP(_xlfn.TEXTJOIN(" vs ",,C4102:D4102),Calendar!G:G,Calendar!B:B),IF(AND(B4102="Premier League",E4102="Highlights"),_xlfn.XLOOKUP(H4102,Calendar!O:O,Calendar!N:N,,-1),""))</f>
        <v/>
      </c>
      <c r="AI4102" s="61" t="str">
        <f>IF(AND(AH4102&lt;&gt;"",E4102="Live"),_xlfn.XLOOKUP(_xlfn.TEXTJOIN(" vs ",,C4102:D4102),Calendar!G:G,Calendar!K:K),"")</f>
        <v/>
      </c>
      <c r="AJ4102" s="61" t="str">
        <f>IF(AND(K4102&lt;&gt;"Match of the Day",K4102&lt;&gt;"Match of the Day 2",K4102&lt;&gt;"Match of the Day Repeat"),"",1+MAX($AJ$10:AJ4101))</f>
        <v/>
      </c>
    </row>
    <row r="4103" spans="34:36" x14ac:dyDescent="0.35">
      <c r="AH4103" s="16" t="str">
        <f>IF(AND(B4103="Premier League",E4103="Live"),_xlfn.XLOOKUP(_xlfn.TEXTJOIN(" vs ",,C4103:D4103),Calendar!G:G,Calendar!B:B),IF(AND(B4103="Premier League",E4103="Highlights"),_xlfn.XLOOKUP(H4103,Calendar!O:O,Calendar!N:N,,-1),""))</f>
        <v/>
      </c>
      <c r="AI4103" s="61" t="str">
        <f>IF(AND(AH4103&lt;&gt;"",E4103="Live"),_xlfn.XLOOKUP(_xlfn.TEXTJOIN(" vs ",,C4103:D4103),Calendar!G:G,Calendar!K:K),"")</f>
        <v/>
      </c>
      <c r="AJ4103" s="61" t="str">
        <f>IF(AND(K4103&lt;&gt;"Match of the Day",K4103&lt;&gt;"Match of the Day 2",K4103&lt;&gt;"Match of the Day Repeat"),"",1+MAX($AJ$10:AJ4102))</f>
        <v/>
      </c>
    </row>
    <row r="4104" spans="34:36" x14ac:dyDescent="0.35">
      <c r="AH4104" s="16" t="str">
        <f>IF(AND(B4104="Premier League",E4104="Live"),_xlfn.XLOOKUP(_xlfn.TEXTJOIN(" vs ",,C4104:D4104),Calendar!G:G,Calendar!B:B),IF(AND(B4104="Premier League",E4104="Highlights"),_xlfn.XLOOKUP(H4104,Calendar!O:O,Calendar!N:N,,-1),""))</f>
        <v/>
      </c>
      <c r="AI4104" s="61" t="str">
        <f>IF(AND(AH4104&lt;&gt;"",E4104="Live"),_xlfn.XLOOKUP(_xlfn.TEXTJOIN(" vs ",,C4104:D4104),Calendar!G:G,Calendar!K:K),"")</f>
        <v/>
      </c>
      <c r="AJ4104" s="61" t="str">
        <f>IF(AND(K4104&lt;&gt;"Match of the Day",K4104&lt;&gt;"Match of the Day 2",K4104&lt;&gt;"Match of the Day Repeat"),"",1+MAX($AJ$10:AJ4103))</f>
        <v/>
      </c>
    </row>
    <row r="4105" spans="34:36" x14ac:dyDescent="0.35">
      <c r="AH4105" s="16" t="str">
        <f>IF(AND(B4105="Premier League",E4105="Live"),_xlfn.XLOOKUP(_xlfn.TEXTJOIN(" vs ",,C4105:D4105),Calendar!G:G,Calendar!B:B),IF(AND(B4105="Premier League",E4105="Highlights"),_xlfn.XLOOKUP(H4105,Calendar!O:O,Calendar!N:N,,-1),""))</f>
        <v/>
      </c>
      <c r="AI4105" s="61" t="str">
        <f>IF(AND(AH4105&lt;&gt;"",E4105="Live"),_xlfn.XLOOKUP(_xlfn.TEXTJOIN(" vs ",,C4105:D4105),Calendar!G:G,Calendar!K:K),"")</f>
        <v/>
      </c>
      <c r="AJ4105" s="61" t="str">
        <f>IF(AND(K4105&lt;&gt;"Match of the Day",K4105&lt;&gt;"Match of the Day 2",K4105&lt;&gt;"Match of the Day Repeat"),"",1+MAX($AJ$10:AJ4104))</f>
        <v/>
      </c>
    </row>
    <row r="4106" spans="34:36" x14ac:dyDescent="0.35">
      <c r="AH4106" s="16" t="str">
        <f>IF(AND(B4106="Premier League",E4106="Live"),_xlfn.XLOOKUP(_xlfn.TEXTJOIN(" vs ",,C4106:D4106),Calendar!G:G,Calendar!B:B),IF(AND(B4106="Premier League",E4106="Highlights"),_xlfn.XLOOKUP(H4106,Calendar!O:O,Calendar!N:N,,-1),""))</f>
        <v/>
      </c>
      <c r="AI4106" s="61" t="str">
        <f>IF(AND(AH4106&lt;&gt;"",E4106="Live"),_xlfn.XLOOKUP(_xlfn.TEXTJOIN(" vs ",,C4106:D4106),Calendar!G:G,Calendar!K:K),"")</f>
        <v/>
      </c>
      <c r="AJ4106" s="61" t="str">
        <f>IF(AND(K4106&lt;&gt;"Match of the Day",K4106&lt;&gt;"Match of the Day 2",K4106&lt;&gt;"Match of the Day Repeat"),"",1+MAX($AJ$10:AJ4105))</f>
        <v/>
      </c>
    </row>
    <row r="4107" spans="34:36" x14ac:dyDescent="0.35">
      <c r="AH4107" s="16" t="str">
        <f>IF(AND(B4107="Premier League",E4107="Live"),_xlfn.XLOOKUP(_xlfn.TEXTJOIN(" vs ",,C4107:D4107),Calendar!G:G,Calendar!B:B),IF(AND(B4107="Premier League",E4107="Highlights"),_xlfn.XLOOKUP(H4107,Calendar!O:O,Calendar!N:N,,-1),""))</f>
        <v/>
      </c>
      <c r="AI4107" s="61" t="str">
        <f>IF(AND(AH4107&lt;&gt;"",E4107="Live"),_xlfn.XLOOKUP(_xlfn.TEXTJOIN(" vs ",,C4107:D4107),Calendar!G:G,Calendar!K:K),"")</f>
        <v/>
      </c>
      <c r="AJ4107" s="61" t="str">
        <f>IF(AND(K4107&lt;&gt;"Match of the Day",K4107&lt;&gt;"Match of the Day 2",K4107&lt;&gt;"Match of the Day Repeat"),"",1+MAX($AJ$10:AJ4106))</f>
        <v/>
      </c>
    </row>
    <row r="4108" spans="34:36" x14ac:dyDescent="0.35">
      <c r="AH4108" s="16" t="str">
        <f>IF(AND(B4108="Premier League",E4108="Live"),_xlfn.XLOOKUP(_xlfn.TEXTJOIN(" vs ",,C4108:D4108),Calendar!G:G,Calendar!B:B),IF(AND(B4108="Premier League",E4108="Highlights"),_xlfn.XLOOKUP(H4108,Calendar!O:O,Calendar!N:N,,-1),""))</f>
        <v/>
      </c>
      <c r="AI4108" s="61" t="str">
        <f>IF(AND(AH4108&lt;&gt;"",E4108="Live"),_xlfn.XLOOKUP(_xlfn.TEXTJOIN(" vs ",,C4108:D4108),Calendar!G:G,Calendar!K:K),"")</f>
        <v/>
      </c>
      <c r="AJ4108" s="61" t="str">
        <f>IF(AND(K4108&lt;&gt;"Match of the Day",K4108&lt;&gt;"Match of the Day 2",K4108&lt;&gt;"Match of the Day Repeat"),"",1+MAX($AJ$10:AJ4107))</f>
        <v/>
      </c>
    </row>
    <row r="4109" spans="34:36" x14ac:dyDescent="0.35">
      <c r="AH4109" s="16" t="str">
        <f>IF(AND(B4109="Premier League",E4109="Live"),_xlfn.XLOOKUP(_xlfn.TEXTJOIN(" vs ",,C4109:D4109),Calendar!G:G,Calendar!B:B),IF(AND(B4109="Premier League",E4109="Highlights"),_xlfn.XLOOKUP(H4109,Calendar!O:O,Calendar!N:N,,-1),""))</f>
        <v/>
      </c>
      <c r="AI4109" s="61" t="str">
        <f>IF(AND(AH4109&lt;&gt;"",E4109="Live"),_xlfn.XLOOKUP(_xlfn.TEXTJOIN(" vs ",,C4109:D4109),Calendar!G:G,Calendar!K:K),"")</f>
        <v/>
      </c>
      <c r="AJ4109" s="61" t="str">
        <f>IF(AND(K4109&lt;&gt;"Match of the Day",K4109&lt;&gt;"Match of the Day 2",K4109&lt;&gt;"Match of the Day Repeat"),"",1+MAX($AJ$10:AJ4108))</f>
        <v/>
      </c>
    </row>
    <row r="4110" spans="34:36" x14ac:dyDescent="0.35">
      <c r="AH4110" s="16" t="str">
        <f>IF(AND(B4110="Premier League",E4110="Live"),_xlfn.XLOOKUP(_xlfn.TEXTJOIN(" vs ",,C4110:D4110),Calendar!G:G,Calendar!B:B),IF(AND(B4110="Premier League",E4110="Highlights"),_xlfn.XLOOKUP(H4110,Calendar!O:O,Calendar!N:N,,-1),""))</f>
        <v/>
      </c>
      <c r="AI4110" s="61" t="str">
        <f>IF(AND(AH4110&lt;&gt;"",E4110="Live"),_xlfn.XLOOKUP(_xlfn.TEXTJOIN(" vs ",,C4110:D4110),Calendar!G:G,Calendar!K:K),"")</f>
        <v/>
      </c>
      <c r="AJ4110" s="61" t="str">
        <f>IF(AND(K4110&lt;&gt;"Match of the Day",K4110&lt;&gt;"Match of the Day 2",K4110&lt;&gt;"Match of the Day Repeat"),"",1+MAX($AJ$10:AJ4109))</f>
        <v/>
      </c>
    </row>
    <row r="4111" spans="34:36" x14ac:dyDescent="0.35">
      <c r="AH4111" s="16" t="str">
        <f>IF(AND(B4111="Premier League",E4111="Live"),_xlfn.XLOOKUP(_xlfn.TEXTJOIN(" vs ",,C4111:D4111),Calendar!G:G,Calendar!B:B),IF(AND(B4111="Premier League",E4111="Highlights"),_xlfn.XLOOKUP(H4111,Calendar!O:O,Calendar!N:N,,-1),""))</f>
        <v/>
      </c>
      <c r="AI4111" s="61" t="str">
        <f>IF(AND(AH4111&lt;&gt;"",E4111="Live"),_xlfn.XLOOKUP(_xlfn.TEXTJOIN(" vs ",,C4111:D4111),Calendar!G:G,Calendar!K:K),"")</f>
        <v/>
      </c>
      <c r="AJ4111" s="61" t="str">
        <f>IF(AND(K4111&lt;&gt;"Match of the Day",K4111&lt;&gt;"Match of the Day 2",K4111&lt;&gt;"Match of the Day Repeat"),"",1+MAX($AJ$10:AJ4110))</f>
        <v/>
      </c>
    </row>
    <row r="4112" spans="34:36" x14ac:dyDescent="0.35">
      <c r="AH4112" s="16" t="str">
        <f>IF(AND(B4112="Premier League",E4112="Live"),_xlfn.XLOOKUP(_xlfn.TEXTJOIN(" vs ",,C4112:D4112),Calendar!G:G,Calendar!B:B),IF(AND(B4112="Premier League",E4112="Highlights"),_xlfn.XLOOKUP(H4112,Calendar!O:O,Calendar!N:N,,-1),""))</f>
        <v/>
      </c>
      <c r="AI4112" s="61" t="str">
        <f>IF(AND(AH4112&lt;&gt;"",E4112="Live"),_xlfn.XLOOKUP(_xlfn.TEXTJOIN(" vs ",,C4112:D4112),Calendar!G:G,Calendar!K:K),"")</f>
        <v/>
      </c>
      <c r="AJ4112" s="61" t="str">
        <f>IF(AND(K4112&lt;&gt;"Match of the Day",K4112&lt;&gt;"Match of the Day 2",K4112&lt;&gt;"Match of the Day Repeat"),"",1+MAX($AJ$10:AJ4111))</f>
        <v/>
      </c>
    </row>
    <row r="4113" spans="34:36" x14ac:dyDescent="0.35">
      <c r="AH4113" s="16" t="str">
        <f>IF(AND(B4113="Premier League",E4113="Live"),_xlfn.XLOOKUP(_xlfn.TEXTJOIN(" vs ",,C4113:D4113),Calendar!G:G,Calendar!B:B),IF(AND(B4113="Premier League",E4113="Highlights"),_xlfn.XLOOKUP(H4113,Calendar!O:O,Calendar!N:N,,-1),""))</f>
        <v/>
      </c>
      <c r="AI4113" s="61" t="str">
        <f>IF(AND(AH4113&lt;&gt;"",E4113="Live"),_xlfn.XLOOKUP(_xlfn.TEXTJOIN(" vs ",,C4113:D4113),Calendar!G:G,Calendar!K:K),"")</f>
        <v/>
      </c>
      <c r="AJ4113" s="61" t="str">
        <f>IF(AND(K4113&lt;&gt;"Match of the Day",K4113&lt;&gt;"Match of the Day 2",K4113&lt;&gt;"Match of the Day Repeat"),"",1+MAX($AJ$10:AJ4112))</f>
        <v/>
      </c>
    </row>
    <row r="4114" spans="34:36" x14ac:dyDescent="0.35">
      <c r="AH4114" s="16" t="str">
        <f>IF(AND(B4114="Premier League",E4114="Live"),_xlfn.XLOOKUP(_xlfn.TEXTJOIN(" vs ",,C4114:D4114),Calendar!G:G,Calendar!B:B),IF(AND(B4114="Premier League",E4114="Highlights"),_xlfn.XLOOKUP(H4114,Calendar!O:O,Calendar!N:N,,-1),""))</f>
        <v/>
      </c>
      <c r="AI4114" s="61" t="str">
        <f>IF(AND(AH4114&lt;&gt;"",E4114="Live"),_xlfn.XLOOKUP(_xlfn.TEXTJOIN(" vs ",,C4114:D4114),Calendar!G:G,Calendar!K:K),"")</f>
        <v/>
      </c>
      <c r="AJ4114" s="61" t="str">
        <f>IF(AND(K4114&lt;&gt;"Match of the Day",K4114&lt;&gt;"Match of the Day 2",K4114&lt;&gt;"Match of the Day Repeat"),"",1+MAX($AJ$10:AJ4113))</f>
        <v/>
      </c>
    </row>
    <row r="4115" spans="34:36" x14ac:dyDescent="0.35">
      <c r="AH4115" s="16" t="str">
        <f>IF(AND(B4115="Premier League",E4115="Live"),_xlfn.XLOOKUP(_xlfn.TEXTJOIN(" vs ",,C4115:D4115),Calendar!G:G,Calendar!B:B),IF(AND(B4115="Premier League",E4115="Highlights"),_xlfn.XLOOKUP(H4115,Calendar!O:O,Calendar!N:N,,-1),""))</f>
        <v/>
      </c>
      <c r="AI4115" s="61" t="str">
        <f>IF(AND(AH4115&lt;&gt;"",E4115="Live"),_xlfn.XLOOKUP(_xlfn.TEXTJOIN(" vs ",,C4115:D4115),Calendar!G:G,Calendar!K:K),"")</f>
        <v/>
      </c>
      <c r="AJ4115" s="61" t="str">
        <f>IF(AND(K4115&lt;&gt;"Match of the Day",K4115&lt;&gt;"Match of the Day 2",K4115&lt;&gt;"Match of the Day Repeat"),"",1+MAX($AJ$10:AJ4114))</f>
        <v/>
      </c>
    </row>
    <row r="4116" spans="34:36" x14ac:dyDescent="0.35">
      <c r="AH4116" s="16" t="str">
        <f>IF(AND(B4116="Premier League",E4116="Live"),_xlfn.XLOOKUP(_xlfn.TEXTJOIN(" vs ",,C4116:D4116),Calendar!G:G,Calendar!B:B),IF(AND(B4116="Premier League",E4116="Highlights"),_xlfn.XLOOKUP(H4116,Calendar!O:O,Calendar!N:N,,-1),""))</f>
        <v/>
      </c>
      <c r="AI4116" s="61" t="str">
        <f>IF(AND(AH4116&lt;&gt;"",E4116="Live"),_xlfn.XLOOKUP(_xlfn.TEXTJOIN(" vs ",,C4116:D4116),Calendar!G:G,Calendar!K:K),"")</f>
        <v/>
      </c>
      <c r="AJ4116" s="61" t="str">
        <f>IF(AND(K4116&lt;&gt;"Match of the Day",K4116&lt;&gt;"Match of the Day 2",K4116&lt;&gt;"Match of the Day Repeat"),"",1+MAX($AJ$10:AJ4115))</f>
        <v/>
      </c>
    </row>
    <row r="4117" spans="34:36" x14ac:dyDescent="0.35">
      <c r="AH4117" s="16" t="str">
        <f>IF(AND(B4117="Premier League",E4117="Live"),_xlfn.XLOOKUP(_xlfn.TEXTJOIN(" vs ",,C4117:D4117),Calendar!G:G,Calendar!B:B),IF(AND(B4117="Premier League",E4117="Highlights"),_xlfn.XLOOKUP(H4117,Calendar!O:O,Calendar!N:N,,-1),""))</f>
        <v/>
      </c>
      <c r="AI4117" s="61" t="str">
        <f>IF(AND(AH4117&lt;&gt;"",E4117="Live"),_xlfn.XLOOKUP(_xlfn.TEXTJOIN(" vs ",,C4117:D4117),Calendar!G:G,Calendar!K:K),"")</f>
        <v/>
      </c>
      <c r="AJ4117" s="61" t="str">
        <f>IF(AND(K4117&lt;&gt;"Match of the Day",K4117&lt;&gt;"Match of the Day 2",K4117&lt;&gt;"Match of the Day Repeat"),"",1+MAX($AJ$10:AJ4116))</f>
        <v/>
      </c>
    </row>
    <row r="4118" spans="34:36" x14ac:dyDescent="0.35">
      <c r="AH4118" s="16" t="str">
        <f>IF(AND(B4118="Premier League",E4118="Live"),_xlfn.XLOOKUP(_xlfn.TEXTJOIN(" vs ",,C4118:D4118),Calendar!G:G,Calendar!B:B),IF(AND(B4118="Premier League",E4118="Highlights"),_xlfn.XLOOKUP(H4118,Calendar!O:O,Calendar!N:N,,-1),""))</f>
        <v/>
      </c>
      <c r="AI4118" s="61" t="str">
        <f>IF(AND(AH4118&lt;&gt;"",E4118="Live"),_xlfn.XLOOKUP(_xlfn.TEXTJOIN(" vs ",,C4118:D4118),Calendar!G:G,Calendar!K:K),"")</f>
        <v/>
      </c>
      <c r="AJ4118" s="61" t="str">
        <f>IF(AND(K4118&lt;&gt;"Match of the Day",K4118&lt;&gt;"Match of the Day 2",K4118&lt;&gt;"Match of the Day Repeat"),"",1+MAX($AJ$10:AJ4117))</f>
        <v/>
      </c>
    </row>
    <row r="4119" spans="34:36" x14ac:dyDescent="0.35">
      <c r="AH4119" s="16" t="str">
        <f>IF(AND(B4119="Premier League",E4119="Live"),_xlfn.XLOOKUP(_xlfn.TEXTJOIN(" vs ",,C4119:D4119),Calendar!G:G,Calendar!B:B),IF(AND(B4119="Premier League",E4119="Highlights"),_xlfn.XLOOKUP(H4119,Calendar!O:O,Calendar!N:N,,-1),""))</f>
        <v/>
      </c>
      <c r="AI4119" s="61" t="str">
        <f>IF(AND(AH4119&lt;&gt;"",E4119="Live"),_xlfn.XLOOKUP(_xlfn.TEXTJOIN(" vs ",,C4119:D4119),Calendar!G:G,Calendar!K:K),"")</f>
        <v/>
      </c>
      <c r="AJ4119" s="61" t="str">
        <f>IF(AND(K4119&lt;&gt;"Match of the Day",K4119&lt;&gt;"Match of the Day 2",K4119&lt;&gt;"Match of the Day Repeat"),"",1+MAX($AJ$10:AJ4118))</f>
        <v/>
      </c>
    </row>
    <row r="4120" spans="34:36" x14ac:dyDescent="0.35">
      <c r="AH4120" s="16" t="str">
        <f>IF(AND(B4120="Premier League",E4120="Live"),_xlfn.XLOOKUP(_xlfn.TEXTJOIN(" vs ",,C4120:D4120),Calendar!G:G,Calendar!B:B),IF(AND(B4120="Premier League",E4120="Highlights"),_xlfn.XLOOKUP(H4120,Calendar!O:O,Calendar!N:N,,-1),""))</f>
        <v/>
      </c>
      <c r="AI4120" s="61" t="str">
        <f>IF(AND(AH4120&lt;&gt;"",E4120="Live"),_xlfn.XLOOKUP(_xlfn.TEXTJOIN(" vs ",,C4120:D4120),Calendar!G:G,Calendar!K:K),"")</f>
        <v/>
      </c>
      <c r="AJ4120" s="61" t="str">
        <f>IF(AND(K4120&lt;&gt;"Match of the Day",K4120&lt;&gt;"Match of the Day 2",K4120&lt;&gt;"Match of the Day Repeat"),"",1+MAX($AJ$10:AJ4119))</f>
        <v/>
      </c>
    </row>
    <row r="4121" spans="34:36" x14ac:dyDescent="0.35">
      <c r="AH4121" s="16" t="str">
        <f>IF(AND(B4121="Premier League",E4121="Live"),_xlfn.XLOOKUP(_xlfn.TEXTJOIN(" vs ",,C4121:D4121),Calendar!G:G,Calendar!B:B),IF(AND(B4121="Premier League",E4121="Highlights"),_xlfn.XLOOKUP(H4121,Calendar!O:O,Calendar!N:N,,-1),""))</f>
        <v/>
      </c>
      <c r="AI4121" s="61" t="str">
        <f>IF(AND(AH4121&lt;&gt;"",E4121="Live"),_xlfn.XLOOKUP(_xlfn.TEXTJOIN(" vs ",,C4121:D4121),Calendar!G:G,Calendar!K:K),"")</f>
        <v/>
      </c>
      <c r="AJ4121" s="61" t="str">
        <f>IF(AND(K4121&lt;&gt;"Match of the Day",K4121&lt;&gt;"Match of the Day 2",K4121&lt;&gt;"Match of the Day Repeat"),"",1+MAX($AJ$10:AJ4120))</f>
        <v/>
      </c>
    </row>
    <row r="4122" spans="34:36" x14ac:dyDescent="0.35">
      <c r="AH4122" s="16" t="str">
        <f>IF(AND(B4122="Premier League",E4122="Live"),_xlfn.XLOOKUP(_xlfn.TEXTJOIN(" vs ",,C4122:D4122),Calendar!G:G,Calendar!B:B),IF(AND(B4122="Premier League",E4122="Highlights"),_xlfn.XLOOKUP(H4122,Calendar!O:O,Calendar!N:N,,-1),""))</f>
        <v/>
      </c>
      <c r="AI4122" s="61" t="str">
        <f>IF(AND(AH4122&lt;&gt;"",E4122="Live"),_xlfn.XLOOKUP(_xlfn.TEXTJOIN(" vs ",,C4122:D4122),Calendar!G:G,Calendar!K:K),"")</f>
        <v/>
      </c>
      <c r="AJ4122" s="61" t="str">
        <f>IF(AND(K4122&lt;&gt;"Match of the Day",K4122&lt;&gt;"Match of the Day 2",K4122&lt;&gt;"Match of the Day Repeat"),"",1+MAX($AJ$10:AJ4121))</f>
        <v/>
      </c>
    </row>
    <row r="4123" spans="34:36" x14ac:dyDescent="0.35">
      <c r="AH4123" s="16" t="str">
        <f>IF(AND(B4123="Premier League",E4123="Live"),_xlfn.XLOOKUP(_xlfn.TEXTJOIN(" vs ",,C4123:D4123),Calendar!G:G,Calendar!B:B),IF(AND(B4123="Premier League",E4123="Highlights"),_xlfn.XLOOKUP(H4123,Calendar!O:O,Calendar!N:N,,-1),""))</f>
        <v/>
      </c>
      <c r="AI4123" s="61" t="str">
        <f>IF(AND(AH4123&lt;&gt;"",E4123="Live"),_xlfn.XLOOKUP(_xlfn.TEXTJOIN(" vs ",,C4123:D4123),Calendar!G:G,Calendar!K:K),"")</f>
        <v/>
      </c>
      <c r="AJ4123" s="61" t="str">
        <f>IF(AND(K4123&lt;&gt;"Match of the Day",K4123&lt;&gt;"Match of the Day 2",K4123&lt;&gt;"Match of the Day Repeat"),"",1+MAX($AJ$10:AJ4122))</f>
        <v/>
      </c>
    </row>
    <row r="4124" spans="34:36" x14ac:dyDescent="0.35">
      <c r="AH4124" s="16" t="str">
        <f>IF(AND(B4124="Premier League",E4124="Live"),_xlfn.XLOOKUP(_xlfn.TEXTJOIN(" vs ",,C4124:D4124),Calendar!G:G,Calendar!B:B),IF(AND(B4124="Premier League",E4124="Highlights"),_xlfn.XLOOKUP(H4124,Calendar!O:O,Calendar!N:N,,-1),""))</f>
        <v/>
      </c>
      <c r="AI4124" s="61" t="str">
        <f>IF(AND(AH4124&lt;&gt;"",E4124="Live"),_xlfn.XLOOKUP(_xlfn.TEXTJOIN(" vs ",,C4124:D4124),Calendar!G:G,Calendar!K:K),"")</f>
        <v/>
      </c>
      <c r="AJ4124" s="61" t="str">
        <f>IF(AND(K4124&lt;&gt;"Match of the Day",K4124&lt;&gt;"Match of the Day 2",K4124&lt;&gt;"Match of the Day Repeat"),"",1+MAX($AJ$10:AJ4123))</f>
        <v/>
      </c>
    </row>
    <row r="4125" spans="34:36" x14ac:dyDescent="0.35">
      <c r="AH4125" s="16" t="str">
        <f>IF(AND(B4125="Premier League",E4125="Live"),_xlfn.XLOOKUP(_xlfn.TEXTJOIN(" vs ",,C4125:D4125),Calendar!G:G,Calendar!B:B),IF(AND(B4125="Premier League",E4125="Highlights"),_xlfn.XLOOKUP(H4125,Calendar!O:O,Calendar!N:N,,-1),""))</f>
        <v/>
      </c>
      <c r="AI4125" s="61" t="str">
        <f>IF(AND(AH4125&lt;&gt;"",E4125="Live"),_xlfn.XLOOKUP(_xlfn.TEXTJOIN(" vs ",,C4125:D4125),Calendar!G:G,Calendar!K:K),"")</f>
        <v/>
      </c>
      <c r="AJ4125" s="61" t="str">
        <f>IF(AND(K4125&lt;&gt;"Match of the Day",K4125&lt;&gt;"Match of the Day 2",K4125&lt;&gt;"Match of the Day Repeat"),"",1+MAX($AJ$10:AJ4124))</f>
        <v/>
      </c>
    </row>
    <row r="4126" spans="34:36" x14ac:dyDescent="0.35">
      <c r="AH4126" s="16" t="str">
        <f>IF(AND(B4126="Premier League",E4126="Live"),_xlfn.XLOOKUP(_xlfn.TEXTJOIN(" vs ",,C4126:D4126),Calendar!G:G,Calendar!B:B),IF(AND(B4126="Premier League",E4126="Highlights"),_xlfn.XLOOKUP(H4126,Calendar!O:O,Calendar!N:N,,-1),""))</f>
        <v/>
      </c>
      <c r="AI4126" s="61" t="str">
        <f>IF(AND(AH4126&lt;&gt;"",E4126="Live"),_xlfn.XLOOKUP(_xlfn.TEXTJOIN(" vs ",,C4126:D4126),Calendar!G:G,Calendar!K:K),"")</f>
        <v/>
      </c>
      <c r="AJ4126" s="61" t="str">
        <f>IF(AND(K4126&lt;&gt;"Match of the Day",K4126&lt;&gt;"Match of the Day 2",K4126&lt;&gt;"Match of the Day Repeat"),"",1+MAX($AJ$10:AJ4125))</f>
        <v/>
      </c>
    </row>
    <row r="4127" spans="34:36" x14ac:dyDescent="0.35">
      <c r="AH4127" s="16" t="str">
        <f>IF(AND(B4127="Premier League",E4127="Live"),_xlfn.XLOOKUP(_xlfn.TEXTJOIN(" vs ",,C4127:D4127),Calendar!G:G,Calendar!B:B),IF(AND(B4127="Premier League",E4127="Highlights"),_xlfn.XLOOKUP(H4127,Calendar!O:O,Calendar!N:N,,-1),""))</f>
        <v/>
      </c>
      <c r="AI4127" s="61" t="str">
        <f>IF(AND(AH4127&lt;&gt;"",E4127="Live"),_xlfn.XLOOKUP(_xlfn.TEXTJOIN(" vs ",,C4127:D4127),Calendar!G:G,Calendar!K:K),"")</f>
        <v/>
      </c>
      <c r="AJ4127" s="61" t="str">
        <f>IF(AND(K4127&lt;&gt;"Match of the Day",K4127&lt;&gt;"Match of the Day 2",K4127&lt;&gt;"Match of the Day Repeat"),"",1+MAX($AJ$10:AJ4126))</f>
        <v/>
      </c>
    </row>
    <row r="4128" spans="34:36" x14ac:dyDescent="0.35">
      <c r="AH4128" s="16" t="str">
        <f>IF(AND(B4128="Premier League",E4128="Live"),_xlfn.XLOOKUP(_xlfn.TEXTJOIN(" vs ",,C4128:D4128),Calendar!G:G,Calendar!B:B),IF(AND(B4128="Premier League",E4128="Highlights"),_xlfn.XLOOKUP(H4128,Calendar!O:O,Calendar!N:N,,-1),""))</f>
        <v/>
      </c>
      <c r="AI4128" s="61" t="str">
        <f>IF(AND(AH4128&lt;&gt;"",E4128="Live"),_xlfn.XLOOKUP(_xlfn.TEXTJOIN(" vs ",,C4128:D4128),Calendar!G:G,Calendar!K:K),"")</f>
        <v/>
      </c>
      <c r="AJ4128" s="61" t="str">
        <f>IF(AND(K4128&lt;&gt;"Match of the Day",K4128&lt;&gt;"Match of the Day 2",K4128&lt;&gt;"Match of the Day Repeat"),"",1+MAX($AJ$10:AJ4127))</f>
        <v/>
      </c>
    </row>
    <row r="4129" spans="34:36" x14ac:dyDescent="0.35">
      <c r="AH4129" s="16" t="str">
        <f>IF(AND(B4129="Premier League",E4129="Live"),_xlfn.XLOOKUP(_xlfn.TEXTJOIN(" vs ",,C4129:D4129),Calendar!G:G,Calendar!B:B),IF(AND(B4129="Premier League",E4129="Highlights"),_xlfn.XLOOKUP(H4129,Calendar!O:O,Calendar!N:N,,-1),""))</f>
        <v/>
      </c>
      <c r="AI4129" s="61" t="str">
        <f>IF(AND(AH4129&lt;&gt;"",E4129="Live"),_xlfn.XLOOKUP(_xlfn.TEXTJOIN(" vs ",,C4129:D4129),Calendar!G:G,Calendar!K:K),"")</f>
        <v/>
      </c>
      <c r="AJ4129" s="61" t="str">
        <f>IF(AND(K4129&lt;&gt;"Match of the Day",K4129&lt;&gt;"Match of the Day 2",K4129&lt;&gt;"Match of the Day Repeat"),"",1+MAX($AJ$10:AJ4128))</f>
        <v/>
      </c>
    </row>
    <row r="4130" spans="34:36" x14ac:dyDescent="0.35">
      <c r="AH4130" s="16" t="str">
        <f>IF(AND(B4130="Premier League",E4130="Live"),_xlfn.XLOOKUP(_xlfn.TEXTJOIN(" vs ",,C4130:D4130),Calendar!G:G,Calendar!B:B),IF(AND(B4130="Premier League",E4130="Highlights"),_xlfn.XLOOKUP(H4130,Calendar!O:O,Calendar!N:N,,-1),""))</f>
        <v/>
      </c>
      <c r="AI4130" s="61" t="str">
        <f>IF(AND(AH4130&lt;&gt;"",E4130="Live"),_xlfn.XLOOKUP(_xlfn.TEXTJOIN(" vs ",,C4130:D4130),Calendar!G:G,Calendar!K:K),"")</f>
        <v/>
      </c>
      <c r="AJ4130" s="61" t="str">
        <f>IF(AND(K4130&lt;&gt;"Match of the Day",K4130&lt;&gt;"Match of the Day 2",K4130&lt;&gt;"Match of the Day Repeat"),"",1+MAX($AJ$10:AJ4129))</f>
        <v/>
      </c>
    </row>
    <row r="4131" spans="34:36" x14ac:dyDescent="0.35">
      <c r="AH4131" s="16" t="str">
        <f>IF(AND(B4131="Premier League",E4131="Live"),_xlfn.XLOOKUP(_xlfn.TEXTJOIN(" vs ",,C4131:D4131),Calendar!G:G,Calendar!B:B),IF(AND(B4131="Premier League",E4131="Highlights"),_xlfn.XLOOKUP(H4131,Calendar!O:O,Calendar!N:N,,-1),""))</f>
        <v/>
      </c>
      <c r="AI4131" s="61" t="str">
        <f>IF(AND(AH4131&lt;&gt;"",E4131="Live"),_xlfn.XLOOKUP(_xlfn.TEXTJOIN(" vs ",,C4131:D4131),Calendar!G:G,Calendar!K:K),"")</f>
        <v/>
      </c>
      <c r="AJ4131" s="61" t="str">
        <f>IF(AND(K4131&lt;&gt;"Match of the Day",K4131&lt;&gt;"Match of the Day 2",K4131&lt;&gt;"Match of the Day Repeat"),"",1+MAX($AJ$10:AJ4130))</f>
        <v/>
      </c>
    </row>
    <row r="4132" spans="34:36" x14ac:dyDescent="0.35">
      <c r="AH4132" s="16" t="str">
        <f>IF(AND(B4132="Premier League",E4132="Live"),_xlfn.XLOOKUP(_xlfn.TEXTJOIN(" vs ",,C4132:D4132),Calendar!G:G,Calendar!B:B),IF(AND(B4132="Premier League",E4132="Highlights"),_xlfn.XLOOKUP(H4132,Calendar!O:O,Calendar!N:N,,-1),""))</f>
        <v/>
      </c>
      <c r="AI4132" s="61" t="str">
        <f>IF(AND(AH4132&lt;&gt;"",E4132="Live"),_xlfn.XLOOKUP(_xlfn.TEXTJOIN(" vs ",,C4132:D4132),Calendar!G:G,Calendar!K:K),"")</f>
        <v/>
      </c>
      <c r="AJ4132" s="61" t="str">
        <f>IF(AND(K4132&lt;&gt;"Match of the Day",K4132&lt;&gt;"Match of the Day 2",K4132&lt;&gt;"Match of the Day Repeat"),"",1+MAX($AJ$10:AJ4131))</f>
        <v/>
      </c>
    </row>
    <row r="4133" spans="34:36" x14ac:dyDescent="0.35">
      <c r="AH4133" s="16" t="str">
        <f>IF(AND(B4133="Premier League",E4133="Live"),_xlfn.XLOOKUP(_xlfn.TEXTJOIN(" vs ",,C4133:D4133),Calendar!G:G,Calendar!B:B),IF(AND(B4133="Premier League",E4133="Highlights"),_xlfn.XLOOKUP(H4133,Calendar!O:O,Calendar!N:N,,-1),""))</f>
        <v/>
      </c>
      <c r="AI4133" s="61" t="str">
        <f>IF(AND(AH4133&lt;&gt;"",E4133="Live"),_xlfn.XLOOKUP(_xlfn.TEXTJOIN(" vs ",,C4133:D4133),Calendar!G:G,Calendar!K:K),"")</f>
        <v/>
      </c>
      <c r="AJ4133" s="61" t="str">
        <f>IF(AND(K4133&lt;&gt;"Match of the Day",K4133&lt;&gt;"Match of the Day 2",K4133&lt;&gt;"Match of the Day Repeat"),"",1+MAX($AJ$10:AJ4132))</f>
        <v/>
      </c>
    </row>
    <row r="4134" spans="34:36" x14ac:dyDescent="0.35">
      <c r="AH4134" s="16" t="str">
        <f>IF(AND(B4134="Premier League",E4134="Live"),_xlfn.XLOOKUP(_xlfn.TEXTJOIN(" vs ",,C4134:D4134),Calendar!G:G,Calendar!B:B),IF(AND(B4134="Premier League",E4134="Highlights"),_xlfn.XLOOKUP(H4134,Calendar!O:O,Calendar!N:N,,-1),""))</f>
        <v/>
      </c>
      <c r="AI4134" s="61" t="str">
        <f>IF(AND(AH4134&lt;&gt;"",E4134="Live"),_xlfn.XLOOKUP(_xlfn.TEXTJOIN(" vs ",,C4134:D4134),Calendar!G:G,Calendar!K:K),"")</f>
        <v/>
      </c>
      <c r="AJ4134" s="61" t="str">
        <f>IF(AND(K4134&lt;&gt;"Match of the Day",K4134&lt;&gt;"Match of the Day 2",K4134&lt;&gt;"Match of the Day Repeat"),"",1+MAX($AJ$10:AJ4133))</f>
        <v/>
      </c>
    </row>
    <row r="4135" spans="34:36" x14ac:dyDescent="0.35">
      <c r="AH4135" s="16" t="str">
        <f>IF(AND(B4135="Premier League",E4135="Live"),_xlfn.XLOOKUP(_xlfn.TEXTJOIN(" vs ",,C4135:D4135),Calendar!G:G,Calendar!B:B),IF(AND(B4135="Premier League",E4135="Highlights"),_xlfn.XLOOKUP(H4135,Calendar!O:O,Calendar!N:N,,-1),""))</f>
        <v/>
      </c>
      <c r="AI4135" s="61" t="str">
        <f>IF(AND(AH4135&lt;&gt;"",E4135="Live"),_xlfn.XLOOKUP(_xlfn.TEXTJOIN(" vs ",,C4135:D4135),Calendar!G:G,Calendar!K:K),"")</f>
        <v/>
      </c>
      <c r="AJ4135" s="61" t="str">
        <f>IF(AND(K4135&lt;&gt;"Match of the Day",K4135&lt;&gt;"Match of the Day 2",K4135&lt;&gt;"Match of the Day Repeat"),"",1+MAX($AJ$10:AJ4134))</f>
        <v/>
      </c>
    </row>
    <row r="4136" spans="34:36" x14ac:dyDescent="0.35">
      <c r="AH4136" s="16" t="str">
        <f>IF(AND(B4136="Premier League",E4136="Live"),_xlfn.XLOOKUP(_xlfn.TEXTJOIN(" vs ",,C4136:D4136),Calendar!G:G,Calendar!B:B),IF(AND(B4136="Premier League",E4136="Highlights"),_xlfn.XLOOKUP(H4136,Calendar!O:O,Calendar!N:N,,-1),""))</f>
        <v/>
      </c>
      <c r="AI4136" s="61" t="str">
        <f>IF(AND(AH4136&lt;&gt;"",E4136="Live"),_xlfn.XLOOKUP(_xlfn.TEXTJOIN(" vs ",,C4136:D4136),Calendar!G:G,Calendar!K:K),"")</f>
        <v/>
      </c>
      <c r="AJ4136" s="61" t="str">
        <f>IF(AND(K4136&lt;&gt;"Match of the Day",K4136&lt;&gt;"Match of the Day 2",K4136&lt;&gt;"Match of the Day Repeat"),"",1+MAX($AJ$10:AJ4135))</f>
        <v/>
      </c>
    </row>
    <row r="4137" spans="34:36" x14ac:dyDescent="0.35">
      <c r="AH4137" s="16" t="str">
        <f>IF(AND(B4137="Premier League",E4137="Live"),_xlfn.XLOOKUP(_xlfn.TEXTJOIN(" vs ",,C4137:D4137),Calendar!G:G,Calendar!B:B),IF(AND(B4137="Premier League",E4137="Highlights"),_xlfn.XLOOKUP(H4137,Calendar!O:O,Calendar!N:N,,-1),""))</f>
        <v/>
      </c>
      <c r="AI4137" s="61" t="str">
        <f>IF(AND(AH4137&lt;&gt;"",E4137="Live"),_xlfn.XLOOKUP(_xlfn.TEXTJOIN(" vs ",,C4137:D4137),Calendar!G:G,Calendar!K:K),"")</f>
        <v/>
      </c>
      <c r="AJ4137" s="61" t="str">
        <f>IF(AND(K4137&lt;&gt;"Match of the Day",K4137&lt;&gt;"Match of the Day 2",K4137&lt;&gt;"Match of the Day Repeat"),"",1+MAX($AJ$10:AJ4136))</f>
        <v/>
      </c>
    </row>
    <row r="4138" spans="34:36" x14ac:dyDescent="0.35">
      <c r="AH4138" s="16" t="str">
        <f>IF(AND(B4138="Premier League",E4138="Live"),_xlfn.XLOOKUP(_xlfn.TEXTJOIN(" vs ",,C4138:D4138),Calendar!G:G,Calendar!B:B),IF(AND(B4138="Premier League",E4138="Highlights"),_xlfn.XLOOKUP(H4138,Calendar!O:O,Calendar!N:N,,-1),""))</f>
        <v/>
      </c>
      <c r="AI4138" s="61" t="str">
        <f>IF(AND(AH4138&lt;&gt;"",E4138="Live"),_xlfn.XLOOKUP(_xlfn.TEXTJOIN(" vs ",,C4138:D4138),Calendar!G:G,Calendar!K:K),"")</f>
        <v/>
      </c>
      <c r="AJ4138" s="61" t="str">
        <f>IF(AND(K4138&lt;&gt;"Match of the Day",K4138&lt;&gt;"Match of the Day 2",K4138&lt;&gt;"Match of the Day Repeat"),"",1+MAX($AJ$10:AJ4137))</f>
        <v/>
      </c>
    </row>
    <row r="4139" spans="34:36" x14ac:dyDescent="0.35">
      <c r="AH4139" s="16" t="str">
        <f>IF(AND(B4139="Premier League",E4139="Live"),_xlfn.XLOOKUP(_xlfn.TEXTJOIN(" vs ",,C4139:D4139),Calendar!G:G,Calendar!B:B),IF(AND(B4139="Premier League",E4139="Highlights"),_xlfn.XLOOKUP(H4139,Calendar!O:O,Calendar!N:N,,-1),""))</f>
        <v/>
      </c>
      <c r="AI4139" s="61" t="str">
        <f>IF(AND(AH4139&lt;&gt;"",E4139="Live"),_xlfn.XLOOKUP(_xlfn.TEXTJOIN(" vs ",,C4139:D4139),Calendar!G:G,Calendar!K:K),"")</f>
        <v/>
      </c>
      <c r="AJ4139" s="61" t="str">
        <f>IF(AND(K4139&lt;&gt;"Match of the Day",K4139&lt;&gt;"Match of the Day 2",K4139&lt;&gt;"Match of the Day Repeat"),"",1+MAX($AJ$10:AJ4138))</f>
        <v/>
      </c>
    </row>
    <row r="4140" spans="34:36" x14ac:dyDescent="0.35">
      <c r="AH4140" s="16" t="str">
        <f>IF(AND(B4140="Premier League",E4140="Live"),_xlfn.XLOOKUP(_xlfn.TEXTJOIN(" vs ",,C4140:D4140),Calendar!G:G,Calendar!B:B),IF(AND(B4140="Premier League",E4140="Highlights"),_xlfn.XLOOKUP(H4140,Calendar!O:O,Calendar!N:N,,-1),""))</f>
        <v/>
      </c>
      <c r="AI4140" s="61" t="str">
        <f>IF(AND(AH4140&lt;&gt;"",E4140="Live"),_xlfn.XLOOKUP(_xlfn.TEXTJOIN(" vs ",,C4140:D4140),Calendar!G:G,Calendar!K:K),"")</f>
        <v/>
      </c>
      <c r="AJ4140" s="61" t="str">
        <f>IF(AND(K4140&lt;&gt;"Match of the Day",K4140&lt;&gt;"Match of the Day 2",K4140&lt;&gt;"Match of the Day Repeat"),"",1+MAX($AJ$10:AJ4139))</f>
        <v/>
      </c>
    </row>
    <row r="4141" spans="34:36" x14ac:dyDescent="0.35">
      <c r="AH4141" s="16" t="str">
        <f>IF(AND(B4141="Premier League",E4141="Live"),_xlfn.XLOOKUP(_xlfn.TEXTJOIN(" vs ",,C4141:D4141),Calendar!G:G,Calendar!B:B),IF(AND(B4141="Premier League",E4141="Highlights"),_xlfn.XLOOKUP(H4141,Calendar!O:O,Calendar!N:N,,-1),""))</f>
        <v/>
      </c>
      <c r="AI4141" s="61" t="str">
        <f>IF(AND(AH4141&lt;&gt;"",E4141="Live"),_xlfn.XLOOKUP(_xlfn.TEXTJOIN(" vs ",,C4141:D4141),Calendar!G:G,Calendar!K:K),"")</f>
        <v/>
      </c>
      <c r="AJ4141" s="61" t="str">
        <f>IF(AND(K4141&lt;&gt;"Match of the Day",K4141&lt;&gt;"Match of the Day 2",K4141&lt;&gt;"Match of the Day Repeat"),"",1+MAX($AJ$10:AJ4140))</f>
        <v/>
      </c>
    </row>
    <row r="4142" spans="34:36" x14ac:dyDescent="0.35">
      <c r="AH4142" s="16" t="str">
        <f>IF(AND(B4142="Premier League",E4142="Live"),_xlfn.XLOOKUP(_xlfn.TEXTJOIN(" vs ",,C4142:D4142),Calendar!G:G,Calendar!B:B),IF(AND(B4142="Premier League",E4142="Highlights"),_xlfn.XLOOKUP(H4142,Calendar!O:O,Calendar!N:N,,-1),""))</f>
        <v/>
      </c>
      <c r="AI4142" s="61" t="str">
        <f>IF(AND(AH4142&lt;&gt;"",E4142="Live"),_xlfn.XLOOKUP(_xlfn.TEXTJOIN(" vs ",,C4142:D4142),Calendar!G:G,Calendar!K:K),"")</f>
        <v/>
      </c>
      <c r="AJ4142" s="61" t="str">
        <f>IF(AND(K4142&lt;&gt;"Match of the Day",K4142&lt;&gt;"Match of the Day 2",K4142&lt;&gt;"Match of the Day Repeat"),"",1+MAX($AJ$10:AJ4141))</f>
        <v/>
      </c>
    </row>
    <row r="4143" spans="34:36" x14ac:dyDescent="0.35">
      <c r="AH4143" s="16" t="str">
        <f>IF(AND(B4143="Premier League",E4143="Live"),_xlfn.XLOOKUP(_xlfn.TEXTJOIN(" vs ",,C4143:D4143),Calendar!G:G,Calendar!B:B),IF(AND(B4143="Premier League",E4143="Highlights"),_xlfn.XLOOKUP(H4143,Calendar!O:O,Calendar!N:N,,-1),""))</f>
        <v/>
      </c>
      <c r="AI4143" s="61" t="str">
        <f>IF(AND(AH4143&lt;&gt;"",E4143="Live"),_xlfn.XLOOKUP(_xlfn.TEXTJOIN(" vs ",,C4143:D4143),Calendar!G:G,Calendar!K:K),"")</f>
        <v/>
      </c>
      <c r="AJ4143" s="61" t="str">
        <f>IF(AND(K4143&lt;&gt;"Match of the Day",K4143&lt;&gt;"Match of the Day 2",K4143&lt;&gt;"Match of the Day Repeat"),"",1+MAX($AJ$10:AJ4142))</f>
        <v/>
      </c>
    </row>
    <row r="4144" spans="34:36" x14ac:dyDescent="0.35">
      <c r="AH4144" s="16" t="str">
        <f>IF(AND(B4144="Premier League",E4144="Live"),_xlfn.XLOOKUP(_xlfn.TEXTJOIN(" vs ",,C4144:D4144),Calendar!G:G,Calendar!B:B),IF(AND(B4144="Premier League",E4144="Highlights"),_xlfn.XLOOKUP(H4144,Calendar!O:O,Calendar!N:N,,-1),""))</f>
        <v/>
      </c>
      <c r="AI4144" s="61" t="str">
        <f>IF(AND(AH4144&lt;&gt;"",E4144="Live"),_xlfn.XLOOKUP(_xlfn.TEXTJOIN(" vs ",,C4144:D4144),Calendar!G:G,Calendar!K:K),"")</f>
        <v/>
      </c>
      <c r="AJ4144" s="61" t="str">
        <f>IF(AND(K4144&lt;&gt;"Match of the Day",K4144&lt;&gt;"Match of the Day 2",K4144&lt;&gt;"Match of the Day Repeat"),"",1+MAX($AJ$10:AJ4143))</f>
        <v/>
      </c>
    </row>
    <row r="4145" spans="34:36" x14ac:dyDescent="0.35">
      <c r="AH4145" s="16" t="str">
        <f>IF(AND(B4145="Premier League",E4145="Live"),_xlfn.XLOOKUP(_xlfn.TEXTJOIN(" vs ",,C4145:D4145),Calendar!G:G,Calendar!B:B),IF(AND(B4145="Premier League",E4145="Highlights"),_xlfn.XLOOKUP(H4145,Calendar!O:O,Calendar!N:N,,-1),""))</f>
        <v/>
      </c>
      <c r="AI4145" s="61" t="str">
        <f>IF(AND(AH4145&lt;&gt;"",E4145="Live"),_xlfn.XLOOKUP(_xlfn.TEXTJOIN(" vs ",,C4145:D4145),Calendar!G:G,Calendar!K:K),"")</f>
        <v/>
      </c>
      <c r="AJ4145" s="61" t="str">
        <f>IF(AND(K4145&lt;&gt;"Match of the Day",K4145&lt;&gt;"Match of the Day 2",K4145&lt;&gt;"Match of the Day Repeat"),"",1+MAX($AJ$10:AJ4144))</f>
        <v/>
      </c>
    </row>
    <row r="4146" spans="34:36" x14ac:dyDescent="0.35">
      <c r="AH4146" s="16" t="str">
        <f>IF(AND(B4146="Premier League",E4146="Live"),_xlfn.XLOOKUP(_xlfn.TEXTJOIN(" vs ",,C4146:D4146),Calendar!G:G,Calendar!B:B),IF(AND(B4146="Premier League",E4146="Highlights"),_xlfn.XLOOKUP(H4146,Calendar!O:O,Calendar!N:N,,-1),""))</f>
        <v/>
      </c>
      <c r="AI4146" s="61" t="str">
        <f>IF(AND(AH4146&lt;&gt;"",E4146="Live"),_xlfn.XLOOKUP(_xlfn.TEXTJOIN(" vs ",,C4146:D4146),Calendar!G:G,Calendar!K:K),"")</f>
        <v/>
      </c>
      <c r="AJ4146" s="61" t="str">
        <f>IF(AND(K4146&lt;&gt;"Match of the Day",K4146&lt;&gt;"Match of the Day 2",K4146&lt;&gt;"Match of the Day Repeat"),"",1+MAX($AJ$10:AJ4145))</f>
        <v/>
      </c>
    </row>
    <row r="4147" spans="34:36" x14ac:dyDescent="0.35">
      <c r="AH4147" s="16" t="str">
        <f>IF(AND(B4147="Premier League",E4147="Live"),_xlfn.XLOOKUP(_xlfn.TEXTJOIN(" vs ",,C4147:D4147),Calendar!G:G,Calendar!B:B),IF(AND(B4147="Premier League",E4147="Highlights"),_xlfn.XLOOKUP(H4147,Calendar!O:O,Calendar!N:N,,-1),""))</f>
        <v/>
      </c>
      <c r="AI4147" s="61" t="str">
        <f>IF(AND(AH4147&lt;&gt;"",E4147="Live"),_xlfn.XLOOKUP(_xlfn.TEXTJOIN(" vs ",,C4147:D4147),Calendar!G:G,Calendar!K:K),"")</f>
        <v/>
      </c>
      <c r="AJ4147" s="61" t="str">
        <f>IF(AND(K4147&lt;&gt;"Match of the Day",K4147&lt;&gt;"Match of the Day 2",K4147&lt;&gt;"Match of the Day Repeat"),"",1+MAX($AJ$10:AJ4146))</f>
        <v/>
      </c>
    </row>
    <row r="4148" spans="34:36" x14ac:dyDescent="0.35">
      <c r="AH4148" s="16" t="str">
        <f>IF(AND(B4148="Premier League",E4148="Live"),_xlfn.XLOOKUP(_xlfn.TEXTJOIN(" vs ",,C4148:D4148),Calendar!G:G,Calendar!B:B),IF(AND(B4148="Premier League",E4148="Highlights"),_xlfn.XLOOKUP(H4148,Calendar!O:O,Calendar!N:N,,-1),""))</f>
        <v/>
      </c>
      <c r="AI4148" s="61" t="str">
        <f>IF(AND(AH4148&lt;&gt;"",E4148="Live"),_xlfn.XLOOKUP(_xlfn.TEXTJOIN(" vs ",,C4148:D4148),Calendar!G:G,Calendar!K:K),"")</f>
        <v/>
      </c>
      <c r="AJ4148" s="61" t="str">
        <f>IF(AND(K4148&lt;&gt;"Match of the Day",K4148&lt;&gt;"Match of the Day 2",K4148&lt;&gt;"Match of the Day Repeat"),"",1+MAX($AJ$10:AJ4147))</f>
        <v/>
      </c>
    </row>
    <row r="4149" spans="34:36" x14ac:dyDescent="0.35">
      <c r="AH4149" s="16" t="str">
        <f>IF(AND(B4149="Premier League",E4149="Live"),_xlfn.XLOOKUP(_xlfn.TEXTJOIN(" vs ",,C4149:D4149),Calendar!G:G,Calendar!B:B),IF(AND(B4149="Premier League",E4149="Highlights"),_xlfn.XLOOKUP(H4149,Calendar!O:O,Calendar!N:N,,-1),""))</f>
        <v/>
      </c>
      <c r="AI4149" s="61" t="str">
        <f>IF(AND(AH4149&lt;&gt;"",E4149="Live"),_xlfn.XLOOKUP(_xlfn.TEXTJOIN(" vs ",,C4149:D4149),Calendar!G:G,Calendar!K:K),"")</f>
        <v/>
      </c>
      <c r="AJ4149" s="61" t="str">
        <f>IF(AND(K4149&lt;&gt;"Match of the Day",K4149&lt;&gt;"Match of the Day 2",K4149&lt;&gt;"Match of the Day Repeat"),"",1+MAX($AJ$10:AJ4148))</f>
        <v/>
      </c>
    </row>
    <row r="4150" spans="34:36" x14ac:dyDescent="0.35">
      <c r="AH4150" s="16" t="str">
        <f>IF(AND(B4150="Premier League",E4150="Live"),_xlfn.XLOOKUP(_xlfn.TEXTJOIN(" vs ",,C4150:D4150),Calendar!G:G,Calendar!B:B),IF(AND(B4150="Premier League",E4150="Highlights"),_xlfn.XLOOKUP(H4150,Calendar!O:O,Calendar!N:N,,-1),""))</f>
        <v/>
      </c>
      <c r="AI4150" s="61" t="str">
        <f>IF(AND(AH4150&lt;&gt;"",E4150="Live"),_xlfn.XLOOKUP(_xlfn.TEXTJOIN(" vs ",,C4150:D4150),Calendar!G:G,Calendar!K:K),"")</f>
        <v/>
      </c>
      <c r="AJ4150" s="61" t="str">
        <f>IF(AND(K4150&lt;&gt;"Match of the Day",K4150&lt;&gt;"Match of the Day 2",K4150&lt;&gt;"Match of the Day Repeat"),"",1+MAX($AJ$10:AJ4149))</f>
        <v/>
      </c>
    </row>
    <row r="4151" spans="34:36" x14ac:dyDescent="0.35">
      <c r="AH4151" s="16" t="str">
        <f>IF(AND(B4151="Premier League",E4151="Live"),_xlfn.XLOOKUP(_xlfn.TEXTJOIN(" vs ",,C4151:D4151),Calendar!G:G,Calendar!B:B),IF(AND(B4151="Premier League",E4151="Highlights"),_xlfn.XLOOKUP(H4151,Calendar!O:O,Calendar!N:N,,-1),""))</f>
        <v/>
      </c>
      <c r="AI4151" s="61" t="str">
        <f>IF(AND(AH4151&lt;&gt;"",E4151="Live"),_xlfn.XLOOKUP(_xlfn.TEXTJOIN(" vs ",,C4151:D4151),Calendar!G:G,Calendar!K:K),"")</f>
        <v/>
      </c>
      <c r="AJ4151" s="61" t="str">
        <f>IF(AND(K4151&lt;&gt;"Match of the Day",K4151&lt;&gt;"Match of the Day 2",K4151&lt;&gt;"Match of the Day Repeat"),"",1+MAX($AJ$10:AJ4150))</f>
        <v/>
      </c>
    </row>
    <row r="4152" spans="34:36" x14ac:dyDescent="0.35">
      <c r="AH4152" s="16" t="str">
        <f>IF(AND(B4152="Premier League",E4152="Live"),_xlfn.XLOOKUP(_xlfn.TEXTJOIN(" vs ",,C4152:D4152),Calendar!G:G,Calendar!B:B),IF(AND(B4152="Premier League",E4152="Highlights"),_xlfn.XLOOKUP(H4152,Calendar!O:O,Calendar!N:N,,-1),""))</f>
        <v/>
      </c>
      <c r="AI4152" s="61" t="str">
        <f>IF(AND(AH4152&lt;&gt;"",E4152="Live"),_xlfn.XLOOKUP(_xlfn.TEXTJOIN(" vs ",,C4152:D4152),Calendar!G:G,Calendar!K:K),"")</f>
        <v/>
      </c>
      <c r="AJ4152" s="61" t="str">
        <f>IF(AND(K4152&lt;&gt;"Match of the Day",K4152&lt;&gt;"Match of the Day 2",K4152&lt;&gt;"Match of the Day Repeat"),"",1+MAX($AJ$10:AJ4151))</f>
        <v/>
      </c>
    </row>
    <row r="4153" spans="34:36" x14ac:dyDescent="0.35">
      <c r="AH4153" s="16" t="str">
        <f>IF(AND(B4153="Premier League",E4153="Live"),_xlfn.XLOOKUP(_xlfn.TEXTJOIN(" vs ",,C4153:D4153),Calendar!G:G,Calendar!B:B),IF(AND(B4153="Premier League",E4153="Highlights"),_xlfn.XLOOKUP(H4153,Calendar!O:O,Calendar!N:N,,-1),""))</f>
        <v/>
      </c>
      <c r="AI4153" s="61" t="str">
        <f>IF(AND(AH4153&lt;&gt;"",E4153="Live"),_xlfn.XLOOKUP(_xlfn.TEXTJOIN(" vs ",,C4153:D4153),Calendar!G:G,Calendar!K:K),"")</f>
        <v/>
      </c>
      <c r="AJ4153" s="61" t="str">
        <f>IF(AND(K4153&lt;&gt;"Match of the Day",K4153&lt;&gt;"Match of the Day 2",K4153&lt;&gt;"Match of the Day Repeat"),"",1+MAX($AJ$10:AJ4152))</f>
        <v/>
      </c>
    </row>
    <row r="4154" spans="34:36" x14ac:dyDescent="0.35">
      <c r="AH4154" s="16" t="str">
        <f>IF(AND(B4154="Premier League",E4154="Live"),_xlfn.XLOOKUP(_xlfn.TEXTJOIN(" vs ",,C4154:D4154),Calendar!G:G,Calendar!B:B),IF(AND(B4154="Premier League",E4154="Highlights"),_xlfn.XLOOKUP(H4154,Calendar!O:O,Calendar!N:N,,-1),""))</f>
        <v/>
      </c>
      <c r="AI4154" s="61" t="str">
        <f>IF(AND(AH4154&lt;&gt;"",E4154="Live"),_xlfn.XLOOKUP(_xlfn.TEXTJOIN(" vs ",,C4154:D4154),Calendar!G:G,Calendar!K:K),"")</f>
        <v/>
      </c>
      <c r="AJ4154" s="61" t="str">
        <f>IF(AND(K4154&lt;&gt;"Match of the Day",K4154&lt;&gt;"Match of the Day 2",K4154&lt;&gt;"Match of the Day Repeat"),"",1+MAX($AJ$10:AJ4153))</f>
        <v/>
      </c>
    </row>
    <row r="4155" spans="34:36" x14ac:dyDescent="0.35">
      <c r="AH4155" s="16" t="str">
        <f>IF(AND(B4155="Premier League",E4155="Live"),_xlfn.XLOOKUP(_xlfn.TEXTJOIN(" vs ",,C4155:D4155),Calendar!G:G,Calendar!B:B),IF(AND(B4155="Premier League",E4155="Highlights"),_xlfn.XLOOKUP(H4155,Calendar!O:O,Calendar!N:N,,-1),""))</f>
        <v/>
      </c>
      <c r="AI4155" s="61" t="str">
        <f>IF(AND(AH4155&lt;&gt;"",E4155="Live"),_xlfn.XLOOKUP(_xlfn.TEXTJOIN(" vs ",,C4155:D4155),Calendar!G:G,Calendar!K:K),"")</f>
        <v/>
      </c>
      <c r="AJ4155" s="61" t="str">
        <f>IF(AND(K4155&lt;&gt;"Match of the Day",K4155&lt;&gt;"Match of the Day 2",K4155&lt;&gt;"Match of the Day Repeat"),"",1+MAX($AJ$10:AJ4154))</f>
        <v/>
      </c>
    </row>
    <row r="4156" spans="34:36" x14ac:dyDescent="0.35">
      <c r="AH4156" s="16" t="str">
        <f>IF(AND(B4156="Premier League",E4156="Live"),_xlfn.XLOOKUP(_xlfn.TEXTJOIN(" vs ",,C4156:D4156),Calendar!G:G,Calendar!B:B),IF(AND(B4156="Premier League",E4156="Highlights"),_xlfn.XLOOKUP(H4156,Calendar!O:O,Calendar!N:N,,-1),""))</f>
        <v/>
      </c>
      <c r="AI4156" s="61" t="str">
        <f>IF(AND(AH4156&lt;&gt;"",E4156="Live"),_xlfn.XLOOKUP(_xlfn.TEXTJOIN(" vs ",,C4156:D4156),Calendar!G:G,Calendar!K:K),"")</f>
        <v/>
      </c>
      <c r="AJ4156" s="61" t="str">
        <f>IF(AND(K4156&lt;&gt;"Match of the Day",K4156&lt;&gt;"Match of the Day 2",K4156&lt;&gt;"Match of the Day Repeat"),"",1+MAX($AJ$10:AJ4155))</f>
        <v/>
      </c>
    </row>
    <row r="4157" spans="34:36" x14ac:dyDescent="0.35">
      <c r="AH4157" s="16" t="str">
        <f>IF(AND(B4157="Premier League",E4157="Live"),_xlfn.XLOOKUP(_xlfn.TEXTJOIN(" vs ",,C4157:D4157),Calendar!G:G,Calendar!B:B),IF(AND(B4157="Premier League",E4157="Highlights"),_xlfn.XLOOKUP(H4157,Calendar!O:O,Calendar!N:N,,-1),""))</f>
        <v/>
      </c>
      <c r="AI4157" s="61" t="str">
        <f>IF(AND(AH4157&lt;&gt;"",E4157="Live"),_xlfn.XLOOKUP(_xlfn.TEXTJOIN(" vs ",,C4157:D4157),Calendar!G:G,Calendar!K:K),"")</f>
        <v/>
      </c>
      <c r="AJ4157" s="61" t="str">
        <f>IF(AND(K4157&lt;&gt;"Match of the Day",K4157&lt;&gt;"Match of the Day 2",K4157&lt;&gt;"Match of the Day Repeat"),"",1+MAX($AJ$10:AJ4156))</f>
        <v/>
      </c>
    </row>
    <row r="4158" spans="34:36" x14ac:dyDescent="0.35">
      <c r="AH4158" s="16" t="str">
        <f>IF(AND(B4158="Premier League",E4158="Live"),_xlfn.XLOOKUP(_xlfn.TEXTJOIN(" vs ",,C4158:D4158),Calendar!G:G,Calendar!B:B),IF(AND(B4158="Premier League",E4158="Highlights"),_xlfn.XLOOKUP(H4158,Calendar!O:O,Calendar!N:N,,-1),""))</f>
        <v/>
      </c>
      <c r="AI4158" s="61" t="str">
        <f>IF(AND(AH4158&lt;&gt;"",E4158="Live"),_xlfn.XLOOKUP(_xlfn.TEXTJOIN(" vs ",,C4158:D4158),Calendar!G:G,Calendar!K:K),"")</f>
        <v/>
      </c>
      <c r="AJ4158" s="61" t="str">
        <f>IF(AND(K4158&lt;&gt;"Match of the Day",K4158&lt;&gt;"Match of the Day 2",K4158&lt;&gt;"Match of the Day Repeat"),"",1+MAX($AJ$10:AJ4157))</f>
        <v/>
      </c>
    </row>
    <row r="4159" spans="34:36" x14ac:dyDescent="0.35">
      <c r="AH4159" s="16" t="str">
        <f>IF(AND(B4159="Premier League",E4159="Live"),_xlfn.XLOOKUP(_xlfn.TEXTJOIN(" vs ",,C4159:D4159),Calendar!G:G,Calendar!B:B),IF(AND(B4159="Premier League",E4159="Highlights"),_xlfn.XLOOKUP(H4159,Calendar!O:O,Calendar!N:N,,-1),""))</f>
        <v/>
      </c>
      <c r="AI4159" s="61" t="str">
        <f>IF(AND(AH4159&lt;&gt;"",E4159="Live"),_xlfn.XLOOKUP(_xlfn.TEXTJOIN(" vs ",,C4159:D4159),Calendar!G:G,Calendar!K:K),"")</f>
        <v/>
      </c>
      <c r="AJ4159" s="61" t="str">
        <f>IF(AND(K4159&lt;&gt;"Match of the Day",K4159&lt;&gt;"Match of the Day 2",K4159&lt;&gt;"Match of the Day Repeat"),"",1+MAX($AJ$10:AJ4158))</f>
        <v/>
      </c>
    </row>
    <row r="4160" spans="34:36" x14ac:dyDescent="0.35">
      <c r="AH4160" s="16" t="str">
        <f>IF(AND(B4160="Premier League",E4160="Live"),_xlfn.XLOOKUP(_xlfn.TEXTJOIN(" vs ",,C4160:D4160),Calendar!G:G,Calendar!B:B),IF(AND(B4160="Premier League",E4160="Highlights"),_xlfn.XLOOKUP(H4160,Calendar!O:O,Calendar!N:N,,-1),""))</f>
        <v/>
      </c>
      <c r="AI4160" s="61" t="str">
        <f>IF(AND(AH4160&lt;&gt;"",E4160="Live"),_xlfn.XLOOKUP(_xlfn.TEXTJOIN(" vs ",,C4160:D4160),Calendar!G:G,Calendar!K:K),"")</f>
        <v/>
      </c>
      <c r="AJ4160" s="61" t="str">
        <f>IF(AND(K4160&lt;&gt;"Match of the Day",K4160&lt;&gt;"Match of the Day 2",K4160&lt;&gt;"Match of the Day Repeat"),"",1+MAX($AJ$10:AJ4159))</f>
        <v/>
      </c>
    </row>
    <row r="4161" spans="34:36" x14ac:dyDescent="0.35">
      <c r="AH4161" s="16" t="str">
        <f>IF(AND(B4161="Premier League",E4161="Live"),_xlfn.XLOOKUP(_xlfn.TEXTJOIN(" vs ",,C4161:D4161),Calendar!G:G,Calendar!B:B),IF(AND(B4161="Premier League",E4161="Highlights"),_xlfn.XLOOKUP(H4161,Calendar!O:O,Calendar!N:N,,-1),""))</f>
        <v/>
      </c>
      <c r="AI4161" s="61" t="str">
        <f>IF(AND(AH4161&lt;&gt;"",E4161="Live"),_xlfn.XLOOKUP(_xlfn.TEXTJOIN(" vs ",,C4161:D4161),Calendar!G:G,Calendar!K:K),"")</f>
        <v/>
      </c>
      <c r="AJ4161" s="61" t="str">
        <f>IF(AND(K4161&lt;&gt;"Match of the Day",K4161&lt;&gt;"Match of the Day 2",K4161&lt;&gt;"Match of the Day Repeat"),"",1+MAX($AJ$10:AJ4160))</f>
        <v/>
      </c>
    </row>
    <row r="4162" spans="34:36" x14ac:dyDescent="0.35">
      <c r="AH4162" s="16" t="str">
        <f>IF(AND(B4162="Premier League",E4162="Live"),_xlfn.XLOOKUP(_xlfn.TEXTJOIN(" vs ",,C4162:D4162),Calendar!G:G,Calendar!B:B),IF(AND(B4162="Premier League",E4162="Highlights"),_xlfn.XLOOKUP(H4162,Calendar!O:O,Calendar!N:N,,-1),""))</f>
        <v/>
      </c>
      <c r="AI4162" s="61" t="str">
        <f>IF(AND(AH4162&lt;&gt;"",E4162="Live"),_xlfn.XLOOKUP(_xlfn.TEXTJOIN(" vs ",,C4162:D4162),Calendar!G:G,Calendar!K:K),"")</f>
        <v/>
      </c>
      <c r="AJ4162" s="61" t="str">
        <f>IF(AND(K4162&lt;&gt;"Match of the Day",K4162&lt;&gt;"Match of the Day 2",K4162&lt;&gt;"Match of the Day Repeat"),"",1+MAX($AJ$10:AJ4161))</f>
        <v/>
      </c>
    </row>
    <row r="4163" spans="34:36" x14ac:dyDescent="0.35">
      <c r="AH4163" s="16" t="str">
        <f>IF(AND(B4163="Premier League",E4163="Live"),_xlfn.XLOOKUP(_xlfn.TEXTJOIN(" vs ",,C4163:D4163),Calendar!G:G,Calendar!B:B),IF(AND(B4163="Premier League",E4163="Highlights"),_xlfn.XLOOKUP(H4163,Calendar!O:O,Calendar!N:N,,-1),""))</f>
        <v/>
      </c>
      <c r="AI4163" s="61" t="str">
        <f>IF(AND(AH4163&lt;&gt;"",E4163="Live"),_xlfn.XLOOKUP(_xlfn.TEXTJOIN(" vs ",,C4163:D4163),Calendar!G:G,Calendar!K:K),"")</f>
        <v/>
      </c>
      <c r="AJ4163" s="61" t="str">
        <f>IF(AND(K4163&lt;&gt;"Match of the Day",K4163&lt;&gt;"Match of the Day 2",K4163&lt;&gt;"Match of the Day Repeat"),"",1+MAX($AJ$10:AJ4162))</f>
        <v/>
      </c>
    </row>
    <row r="4164" spans="34:36" x14ac:dyDescent="0.35">
      <c r="AH4164" s="16" t="str">
        <f>IF(AND(B4164="Premier League",E4164="Live"),_xlfn.XLOOKUP(_xlfn.TEXTJOIN(" vs ",,C4164:D4164),Calendar!G:G,Calendar!B:B),IF(AND(B4164="Premier League",E4164="Highlights"),_xlfn.XLOOKUP(H4164,Calendar!O:O,Calendar!N:N,,-1),""))</f>
        <v/>
      </c>
      <c r="AI4164" s="61" t="str">
        <f>IF(AND(AH4164&lt;&gt;"",E4164="Live"),_xlfn.XLOOKUP(_xlfn.TEXTJOIN(" vs ",,C4164:D4164),Calendar!G:G,Calendar!K:K),"")</f>
        <v/>
      </c>
      <c r="AJ4164" s="61" t="str">
        <f>IF(AND(K4164&lt;&gt;"Match of the Day",K4164&lt;&gt;"Match of the Day 2",K4164&lt;&gt;"Match of the Day Repeat"),"",1+MAX($AJ$10:AJ4163))</f>
        <v/>
      </c>
    </row>
    <row r="4165" spans="34:36" x14ac:dyDescent="0.35">
      <c r="AH4165" s="16" t="str">
        <f>IF(AND(B4165="Premier League",E4165="Live"),_xlfn.XLOOKUP(_xlfn.TEXTJOIN(" vs ",,C4165:D4165),Calendar!G:G,Calendar!B:B),IF(AND(B4165="Premier League",E4165="Highlights"),_xlfn.XLOOKUP(H4165,Calendar!O:O,Calendar!N:N,,-1),""))</f>
        <v/>
      </c>
      <c r="AI4165" s="61" t="str">
        <f>IF(AND(AH4165&lt;&gt;"",E4165="Live"),_xlfn.XLOOKUP(_xlfn.TEXTJOIN(" vs ",,C4165:D4165),Calendar!G:G,Calendar!K:K),"")</f>
        <v/>
      </c>
      <c r="AJ4165" s="61" t="str">
        <f>IF(AND(K4165&lt;&gt;"Match of the Day",K4165&lt;&gt;"Match of the Day 2",K4165&lt;&gt;"Match of the Day Repeat"),"",1+MAX($AJ$10:AJ4164))</f>
        <v/>
      </c>
    </row>
    <row r="4166" spans="34:36" x14ac:dyDescent="0.35">
      <c r="AH4166" s="16" t="str">
        <f>IF(AND(B4166="Premier League",E4166="Live"),_xlfn.XLOOKUP(_xlfn.TEXTJOIN(" vs ",,C4166:D4166),Calendar!G:G,Calendar!B:B),IF(AND(B4166="Premier League",E4166="Highlights"),_xlfn.XLOOKUP(H4166,Calendar!O:O,Calendar!N:N,,-1),""))</f>
        <v/>
      </c>
      <c r="AI4166" s="61" t="str">
        <f>IF(AND(AH4166&lt;&gt;"",E4166="Live"),_xlfn.XLOOKUP(_xlfn.TEXTJOIN(" vs ",,C4166:D4166),Calendar!G:G,Calendar!K:K),"")</f>
        <v/>
      </c>
      <c r="AJ4166" s="61" t="str">
        <f>IF(AND(K4166&lt;&gt;"Match of the Day",K4166&lt;&gt;"Match of the Day 2",K4166&lt;&gt;"Match of the Day Repeat"),"",1+MAX($AJ$10:AJ4165))</f>
        <v/>
      </c>
    </row>
    <row r="4167" spans="34:36" x14ac:dyDescent="0.35">
      <c r="AH4167" s="16" t="str">
        <f>IF(AND(B4167="Premier League",E4167="Live"),_xlfn.XLOOKUP(_xlfn.TEXTJOIN(" vs ",,C4167:D4167),Calendar!G:G,Calendar!B:B),IF(AND(B4167="Premier League",E4167="Highlights"),_xlfn.XLOOKUP(H4167,Calendar!O:O,Calendar!N:N,,-1),""))</f>
        <v/>
      </c>
      <c r="AI4167" s="61" t="str">
        <f>IF(AND(AH4167&lt;&gt;"",E4167="Live"),_xlfn.XLOOKUP(_xlfn.TEXTJOIN(" vs ",,C4167:D4167),Calendar!G:G,Calendar!K:K),"")</f>
        <v/>
      </c>
      <c r="AJ4167" s="61" t="str">
        <f>IF(AND(K4167&lt;&gt;"Match of the Day",K4167&lt;&gt;"Match of the Day 2",K4167&lt;&gt;"Match of the Day Repeat"),"",1+MAX($AJ$10:AJ4166))</f>
        <v/>
      </c>
    </row>
    <row r="4168" spans="34:36" x14ac:dyDescent="0.35">
      <c r="AH4168" s="16" t="str">
        <f>IF(AND(B4168="Premier League",E4168="Live"),_xlfn.XLOOKUP(_xlfn.TEXTJOIN(" vs ",,C4168:D4168),Calendar!G:G,Calendar!B:B),IF(AND(B4168="Premier League",E4168="Highlights"),_xlfn.XLOOKUP(H4168,Calendar!O:O,Calendar!N:N,,-1),""))</f>
        <v/>
      </c>
      <c r="AI4168" s="61" t="str">
        <f>IF(AND(AH4168&lt;&gt;"",E4168="Live"),_xlfn.XLOOKUP(_xlfn.TEXTJOIN(" vs ",,C4168:D4168),Calendar!G:G,Calendar!K:K),"")</f>
        <v/>
      </c>
      <c r="AJ4168" s="61" t="str">
        <f>IF(AND(K4168&lt;&gt;"Match of the Day",K4168&lt;&gt;"Match of the Day 2",K4168&lt;&gt;"Match of the Day Repeat"),"",1+MAX($AJ$10:AJ4167))</f>
        <v/>
      </c>
    </row>
    <row r="4169" spans="34:36" x14ac:dyDescent="0.35">
      <c r="AH4169" s="16" t="str">
        <f>IF(AND(B4169="Premier League",E4169="Live"),_xlfn.XLOOKUP(_xlfn.TEXTJOIN(" vs ",,C4169:D4169),Calendar!G:G,Calendar!B:B),IF(AND(B4169="Premier League",E4169="Highlights"),_xlfn.XLOOKUP(H4169,Calendar!O:O,Calendar!N:N,,-1),""))</f>
        <v/>
      </c>
      <c r="AI4169" s="61" t="str">
        <f>IF(AND(AH4169&lt;&gt;"",E4169="Live"),_xlfn.XLOOKUP(_xlfn.TEXTJOIN(" vs ",,C4169:D4169),Calendar!G:G,Calendar!K:K),"")</f>
        <v/>
      </c>
      <c r="AJ4169" s="61" t="str">
        <f>IF(AND(K4169&lt;&gt;"Match of the Day",K4169&lt;&gt;"Match of the Day 2",K4169&lt;&gt;"Match of the Day Repeat"),"",1+MAX($AJ$10:AJ4168))</f>
        <v/>
      </c>
    </row>
    <row r="4170" spans="34:36" x14ac:dyDescent="0.35">
      <c r="AH4170" s="16" t="str">
        <f>IF(AND(B4170="Premier League",E4170="Live"),_xlfn.XLOOKUP(_xlfn.TEXTJOIN(" vs ",,C4170:D4170),Calendar!G:G,Calendar!B:B),IF(AND(B4170="Premier League",E4170="Highlights"),_xlfn.XLOOKUP(H4170,Calendar!O:O,Calendar!N:N,,-1),""))</f>
        <v/>
      </c>
      <c r="AI4170" s="61" t="str">
        <f>IF(AND(AH4170&lt;&gt;"",E4170="Live"),_xlfn.XLOOKUP(_xlfn.TEXTJOIN(" vs ",,C4170:D4170),Calendar!G:G,Calendar!K:K),"")</f>
        <v/>
      </c>
      <c r="AJ4170" s="61" t="str">
        <f>IF(AND(K4170&lt;&gt;"Match of the Day",K4170&lt;&gt;"Match of the Day 2",K4170&lt;&gt;"Match of the Day Repeat"),"",1+MAX($AJ$10:AJ4169))</f>
        <v/>
      </c>
    </row>
    <row r="4171" spans="34:36" x14ac:dyDescent="0.35">
      <c r="AH4171" s="16" t="str">
        <f>IF(AND(B4171="Premier League",E4171="Live"),_xlfn.XLOOKUP(_xlfn.TEXTJOIN(" vs ",,C4171:D4171),Calendar!G:G,Calendar!B:B),IF(AND(B4171="Premier League",E4171="Highlights"),_xlfn.XLOOKUP(H4171,Calendar!O:O,Calendar!N:N,,-1),""))</f>
        <v/>
      </c>
      <c r="AI4171" s="61" t="str">
        <f>IF(AND(AH4171&lt;&gt;"",E4171="Live"),_xlfn.XLOOKUP(_xlfn.TEXTJOIN(" vs ",,C4171:D4171),Calendar!G:G,Calendar!K:K),"")</f>
        <v/>
      </c>
      <c r="AJ4171" s="61" t="str">
        <f>IF(AND(K4171&lt;&gt;"Match of the Day",K4171&lt;&gt;"Match of the Day 2",K4171&lt;&gt;"Match of the Day Repeat"),"",1+MAX($AJ$10:AJ4170))</f>
        <v/>
      </c>
    </row>
    <row r="4172" spans="34:36" x14ac:dyDescent="0.35">
      <c r="AH4172" s="16" t="str">
        <f>IF(AND(B4172="Premier League",E4172="Live"),_xlfn.XLOOKUP(_xlfn.TEXTJOIN(" vs ",,C4172:D4172),Calendar!G:G,Calendar!B:B),IF(AND(B4172="Premier League",E4172="Highlights"),_xlfn.XLOOKUP(H4172,Calendar!O:O,Calendar!N:N,,-1),""))</f>
        <v/>
      </c>
      <c r="AI4172" s="61" t="str">
        <f>IF(AND(AH4172&lt;&gt;"",E4172="Live"),_xlfn.XLOOKUP(_xlfn.TEXTJOIN(" vs ",,C4172:D4172),Calendar!G:G,Calendar!K:K),"")</f>
        <v/>
      </c>
      <c r="AJ4172" s="61" t="str">
        <f>IF(AND(K4172&lt;&gt;"Match of the Day",K4172&lt;&gt;"Match of the Day 2",K4172&lt;&gt;"Match of the Day Repeat"),"",1+MAX($AJ$10:AJ4171))</f>
        <v/>
      </c>
    </row>
    <row r="4173" spans="34:36" x14ac:dyDescent="0.35">
      <c r="AH4173" s="16" t="str">
        <f>IF(AND(B4173="Premier League",E4173="Live"),_xlfn.XLOOKUP(_xlfn.TEXTJOIN(" vs ",,C4173:D4173),Calendar!G:G,Calendar!B:B),IF(AND(B4173="Premier League",E4173="Highlights"),_xlfn.XLOOKUP(H4173,Calendar!O:O,Calendar!N:N,,-1),""))</f>
        <v/>
      </c>
      <c r="AI4173" s="61" t="str">
        <f>IF(AND(AH4173&lt;&gt;"",E4173="Live"),_xlfn.XLOOKUP(_xlfn.TEXTJOIN(" vs ",,C4173:D4173),Calendar!G:G,Calendar!K:K),"")</f>
        <v/>
      </c>
      <c r="AJ4173" s="61" t="str">
        <f>IF(AND(K4173&lt;&gt;"Match of the Day",K4173&lt;&gt;"Match of the Day 2",K4173&lt;&gt;"Match of the Day Repeat"),"",1+MAX($AJ$10:AJ4172))</f>
        <v/>
      </c>
    </row>
    <row r="4174" spans="34:36" x14ac:dyDescent="0.35">
      <c r="AH4174" s="16" t="str">
        <f>IF(AND(B4174="Premier League",E4174="Live"),_xlfn.XLOOKUP(_xlfn.TEXTJOIN(" vs ",,C4174:D4174),Calendar!G:G,Calendar!B:B),IF(AND(B4174="Premier League",E4174="Highlights"),_xlfn.XLOOKUP(H4174,Calendar!O:O,Calendar!N:N,,-1),""))</f>
        <v/>
      </c>
      <c r="AI4174" s="61" t="str">
        <f>IF(AND(AH4174&lt;&gt;"",E4174="Live"),_xlfn.XLOOKUP(_xlfn.TEXTJOIN(" vs ",,C4174:D4174),Calendar!G:G,Calendar!K:K),"")</f>
        <v/>
      </c>
      <c r="AJ4174" s="61" t="str">
        <f>IF(AND(K4174&lt;&gt;"Match of the Day",K4174&lt;&gt;"Match of the Day 2",K4174&lt;&gt;"Match of the Day Repeat"),"",1+MAX($AJ$10:AJ4173))</f>
        <v/>
      </c>
    </row>
    <row r="4175" spans="34:36" x14ac:dyDescent="0.35">
      <c r="AH4175" s="16" t="str">
        <f>IF(AND(B4175="Premier League",E4175="Live"),_xlfn.XLOOKUP(_xlfn.TEXTJOIN(" vs ",,C4175:D4175),Calendar!G:G,Calendar!B:B),IF(AND(B4175="Premier League",E4175="Highlights"),_xlfn.XLOOKUP(H4175,Calendar!O:O,Calendar!N:N,,-1),""))</f>
        <v/>
      </c>
      <c r="AI4175" s="61" t="str">
        <f>IF(AND(AH4175&lt;&gt;"",E4175="Live"),_xlfn.XLOOKUP(_xlfn.TEXTJOIN(" vs ",,C4175:D4175),Calendar!G:G,Calendar!K:K),"")</f>
        <v/>
      </c>
      <c r="AJ4175" s="61" t="str">
        <f>IF(AND(K4175&lt;&gt;"Match of the Day",K4175&lt;&gt;"Match of the Day 2",K4175&lt;&gt;"Match of the Day Repeat"),"",1+MAX($AJ$10:AJ4174))</f>
        <v/>
      </c>
    </row>
    <row r="4176" spans="34:36" x14ac:dyDescent="0.35">
      <c r="AH4176" s="16" t="str">
        <f>IF(AND(B4176="Premier League",E4176="Live"),_xlfn.XLOOKUP(_xlfn.TEXTJOIN(" vs ",,C4176:D4176),Calendar!G:G,Calendar!B:B),IF(AND(B4176="Premier League",E4176="Highlights"),_xlfn.XLOOKUP(H4176,Calendar!O:O,Calendar!N:N,,-1),""))</f>
        <v/>
      </c>
      <c r="AI4176" s="61" t="str">
        <f>IF(AND(AH4176&lt;&gt;"",E4176="Live"),_xlfn.XLOOKUP(_xlfn.TEXTJOIN(" vs ",,C4176:D4176),Calendar!G:G,Calendar!K:K),"")</f>
        <v/>
      </c>
      <c r="AJ4176" s="61" t="str">
        <f>IF(AND(K4176&lt;&gt;"Match of the Day",K4176&lt;&gt;"Match of the Day 2",K4176&lt;&gt;"Match of the Day Repeat"),"",1+MAX($AJ$10:AJ4175))</f>
        <v/>
      </c>
    </row>
    <row r="4177" spans="34:36" x14ac:dyDescent="0.35">
      <c r="AH4177" s="16" t="str">
        <f>IF(AND(B4177="Premier League",E4177="Live"),_xlfn.XLOOKUP(_xlfn.TEXTJOIN(" vs ",,C4177:D4177),Calendar!G:G,Calendar!B:B),IF(AND(B4177="Premier League",E4177="Highlights"),_xlfn.XLOOKUP(H4177,Calendar!O:O,Calendar!N:N,,-1),""))</f>
        <v/>
      </c>
      <c r="AI4177" s="61" t="str">
        <f>IF(AND(AH4177&lt;&gt;"",E4177="Live"),_xlfn.XLOOKUP(_xlfn.TEXTJOIN(" vs ",,C4177:D4177),Calendar!G:G,Calendar!K:K),"")</f>
        <v/>
      </c>
      <c r="AJ4177" s="61" t="str">
        <f>IF(AND(K4177&lt;&gt;"Match of the Day",K4177&lt;&gt;"Match of the Day 2",K4177&lt;&gt;"Match of the Day Repeat"),"",1+MAX($AJ$10:AJ4176))</f>
        <v/>
      </c>
    </row>
    <row r="4178" spans="34:36" x14ac:dyDescent="0.35">
      <c r="AH4178" s="16" t="str">
        <f>IF(AND(B4178="Premier League",E4178="Live"),_xlfn.XLOOKUP(_xlfn.TEXTJOIN(" vs ",,C4178:D4178),Calendar!G:G,Calendar!B:B),IF(AND(B4178="Premier League",E4178="Highlights"),_xlfn.XLOOKUP(H4178,Calendar!O:O,Calendar!N:N,,-1),""))</f>
        <v/>
      </c>
      <c r="AI4178" s="61" t="str">
        <f>IF(AND(AH4178&lt;&gt;"",E4178="Live"),_xlfn.XLOOKUP(_xlfn.TEXTJOIN(" vs ",,C4178:D4178),Calendar!G:G,Calendar!K:K),"")</f>
        <v/>
      </c>
      <c r="AJ4178" s="61" t="str">
        <f>IF(AND(K4178&lt;&gt;"Match of the Day",K4178&lt;&gt;"Match of the Day 2",K4178&lt;&gt;"Match of the Day Repeat"),"",1+MAX($AJ$10:AJ4177))</f>
        <v/>
      </c>
    </row>
    <row r="4179" spans="34:36" x14ac:dyDescent="0.35">
      <c r="AH4179" s="16" t="str">
        <f>IF(AND(B4179="Premier League",E4179="Live"),_xlfn.XLOOKUP(_xlfn.TEXTJOIN(" vs ",,C4179:D4179),Calendar!G:G,Calendar!B:B),IF(AND(B4179="Premier League",E4179="Highlights"),_xlfn.XLOOKUP(H4179,Calendar!O:O,Calendar!N:N,,-1),""))</f>
        <v/>
      </c>
      <c r="AI4179" s="61" t="str">
        <f>IF(AND(AH4179&lt;&gt;"",E4179="Live"),_xlfn.XLOOKUP(_xlfn.TEXTJOIN(" vs ",,C4179:D4179),Calendar!G:G,Calendar!K:K),"")</f>
        <v/>
      </c>
      <c r="AJ4179" s="61" t="str">
        <f>IF(AND(K4179&lt;&gt;"Match of the Day",K4179&lt;&gt;"Match of the Day 2",K4179&lt;&gt;"Match of the Day Repeat"),"",1+MAX($AJ$10:AJ4178))</f>
        <v/>
      </c>
    </row>
    <row r="4180" spans="34:36" x14ac:dyDescent="0.35">
      <c r="AH4180" s="16" t="str">
        <f>IF(AND(B4180="Premier League",E4180="Live"),_xlfn.XLOOKUP(_xlfn.TEXTJOIN(" vs ",,C4180:D4180),Calendar!G:G,Calendar!B:B),IF(AND(B4180="Premier League",E4180="Highlights"),_xlfn.XLOOKUP(H4180,Calendar!O:O,Calendar!N:N,,-1),""))</f>
        <v/>
      </c>
      <c r="AI4180" s="61" t="str">
        <f>IF(AND(AH4180&lt;&gt;"",E4180="Live"),_xlfn.XLOOKUP(_xlfn.TEXTJOIN(" vs ",,C4180:D4180),Calendar!G:G,Calendar!K:K),"")</f>
        <v/>
      </c>
      <c r="AJ4180" s="61" t="str">
        <f>IF(AND(K4180&lt;&gt;"Match of the Day",K4180&lt;&gt;"Match of the Day 2",K4180&lt;&gt;"Match of the Day Repeat"),"",1+MAX($AJ$10:AJ4179))</f>
        <v/>
      </c>
    </row>
    <row r="4181" spans="34:36" x14ac:dyDescent="0.35">
      <c r="AH4181" s="16" t="str">
        <f>IF(AND(B4181="Premier League",E4181="Live"),_xlfn.XLOOKUP(_xlfn.TEXTJOIN(" vs ",,C4181:D4181),Calendar!G:G,Calendar!B:B),IF(AND(B4181="Premier League",E4181="Highlights"),_xlfn.XLOOKUP(H4181,Calendar!O:O,Calendar!N:N,,-1),""))</f>
        <v/>
      </c>
      <c r="AI4181" s="61" t="str">
        <f>IF(AND(AH4181&lt;&gt;"",E4181="Live"),_xlfn.XLOOKUP(_xlfn.TEXTJOIN(" vs ",,C4181:D4181),Calendar!G:G,Calendar!K:K),"")</f>
        <v/>
      </c>
      <c r="AJ4181" s="61" t="str">
        <f>IF(AND(K4181&lt;&gt;"Match of the Day",K4181&lt;&gt;"Match of the Day 2",K4181&lt;&gt;"Match of the Day Repeat"),"",1+MAX($AJ$10:AJ4180))</f>
        <v/>
      </c>
    </row>
    <row r="4182" spans="34:36" x14ac:dyDescent="0.35">
      <c r="AH4182" s="16" t="str">
        <f>IF(AND(B4182="Premier League",E4182="Live"),_xlfn.XLOOKUP(_xlfn.TEXTJOIN(" vs ",,C4182:D4182),Calendar!G:G,Calendar!B:B),IF(AND(B4182="Premier League",E4182="Highlights"),_xlfn.XLOOKUP(H4182,Calendar!O:O,Calendar!N:N,,-1),""))</f>
        <v/>
      </c>
      <c r="AI4182" s="61" t="str">
        <f>IF(AND(AH4182&lt;&gt;"",E4182="Live"),_xlfn.XLOOKUP(_xlfn.TEXTJOIN(" vs ",,C4182:D4182),Calendar!G:G,Calendar!K:K),"")</f>
        <v/>
      </c>
      <c r="AJ4182" s="61" t="str">
        <f>IF(AND(K4182&lt;&gt;"Match of the Day",K4182&lt;&gt;"Match of the Day 2",K4182&lt;&gt;"Match of the Day Repeat"),"",1+MAX($AJ$10:AJ4181))</f>
        <v/>
      </c>
    </row>
    <row r="4183" spans="34:36" x14ac:dyDescent="0.35">
      <c r="AH4183" s="16" t="str">
        <f>IF(AND(B4183="Premier League",E4183="Live"),_xlfn.XLOOKUP(_xlfn.TEXTJOIN(" vs ",,C4183:D4183),Calendar!G:G,Calendar!B:B),IF(AND(B4183="Premier League",E4183="Highlights"),_xlfn.XLOOKUP(H4183,Calendar!O:O,Calendar!N:N,,-1),""))</f>
        <v/>
      </c>
      <c r="AI4183" s="61" t="str">
        <f>IF(AND(AH4183&lt;&gt;"",E4183="Live"),_xlfn.XLOOKUP(_xlfn.TEXTJOIN(" vs ",,C4183:D4183),Calendar!G:G,Calendar!K:K),"")</f>
        <v/>
      </c>
      <c r="AJ4183" s="61" t="str">
        <f>IF(AND(K4183&lt;&gt;"Match of the Day",K4183&lt;&gt;"Match of the Day 2",K4183&lt;&gt;"Match of the Day Repeat"),"",1+MAX($AJ$10:AJ4182))</f>
        <v/>
      </c>
    </row>
    <row r="4184" spans="34:36" x14ac:dyDescent="0.35">
      <c r="AH4184" s="16" t="str">
        <f>IF(AND(B4184="Premier League",E4184="Live"),_xlfn.XLOOKUP(_xlfn.TEXTJOIN(" vs ",,C4184:D4184),Calendar!G:G,Calendar!B:B),IF(AND(B4184="Premier League",E4184="Highlights"),_xlfn.XLOOKUP(H4184,Calendar!O:O,Calendar!N:N,,-1),""))</f>
        <v/>
      </c>
      <c r="AI4184" s="61" t="str">
        <f>IF(AND(AH4184&lt;&gt;"",E4184="Live"),_xlfn.XLOOKUP(_xlfn.TEXTJOIN(" vs ",,C4184:D4184),Calendar!G:G,Calendar!K:K),"")</f>
        <v/>
      </c>
      <c r="AJ4184" s="61" t="str">
        <f>IF(AND(K4184&lt;&gt;"Match of the Day",K4184&lt;&gt;"Match of the Day 2",K4184&lt;&gt;"Match of the Day Repeat"),"",1+MAX($AJ$10:AJ4183))</f>
        <v/>
      </c>
    </row>
    <row r="4185" spans="34:36" x14ac:dyDescent="0.35">
      <c r="AH4185" s="16" t="str">
        <f>IF(AND(B4185="Premier League",E4185="Live"),_xlfn.XLOOKUP(_xlfn.TEXTJOIN(" vs ",,C4185:D4185),Calendar!G:G,Calendar!B:B),IF(AND(B4185="Premier League",E4185="Highlights"),_xlfn.XLOOKUP(H4185,Calendar!O:O,Calendar!N:N,,-1),""))</f>
        <v/>
      </c>
      <c r="AI4185" s="61" t="str">
        <f>IF(AND(AH4185&lt;&gt;"",E4185="Live"),_xlfn.XLOOKUP(_xlfn.TEXTJOIN(" vs ",,C4185:D4185),Calendar!G:G,Calendar!K:K),"")</f>
        <v/>
      </c>
      <c r="AJ4185" s="61" t="str">
        <f>IF(AND(K4185&lt;&gt;"Match of the Day",K4185&lt;&gt;"Match of the Day 2",K4185&lt;&gt;"Match of the Day Repeat"),"",1+MAX($AJ$10:AJ4184))</f>
        <v/>
      </c>
    </row>
    <row r="4186" spans="34:36" x14ac:dyDescent="0.35">
      <c r="AH4186" s="16" t="str">
        <f>IF(AND(B4186="Premier League",E4186="Live"),_xlfn.XLOOKUP(_xlfn.TEXTJOIN(" vs ",,C4186:D4186),Calendar!G:G,Calendar!B:B),IF(AND(B4186="Premier League",E4186="Highlights"),_xlfn.XLOOKUP(H4186,Calendar!O:O,Calendar!N:N,,-1),""))</f>
        <v/>
      </c>
      <c r="AI4186" s="61" t="str">
        <f>IF(AND(AH4186&lt;&gt;"",E4186="Live"),_xlfn.XLOOKUP(_xlfn.TEXTJOIN(" vs ",,C4186:D4186),Calendar!G:G,Calendar!K:K),"")</f>
        <v/>
      </c>
      <c r="AJ4186" s="61" t="str">
        <f>IF(AND(K4186&lt;&gt;"Match of the Day",K4186&lt;&gt;"Match of the Day 2",K4186&lt;&gt;"Match of the Day Repeat"),"",1+MAX($AJ$10:AJ4185))</f>
        <v/>
      </c>
    </row>
    <row r="4187" spans="34:36" x14ac:dyDescent="0.35">
      <c r="AH4187" s="16" t="str">
        <f>IF(AND(B4187="Premier League",E4187="Live"),_xlfn.XLOOKUP(_xlfn.TEXTJOIN(" vs ",,C4187:D4187),Calendar!G:G,Calendar!B:B),IF(AND(B4187="Premier League",E4187="Highlights"),_xlfn.XLOOKUP(H4187,Calendar!O:O,Calendar!N:N,,-1),""))</f>
        <v/>
      </c>
      <c r="AI4187" s="61" t="str">
        <f>IF(AND(AH4187&lt;&gt;"",E4187="Live"),_xlfn.XLOOKUP(_xlfn.TEXTJOIN(" vs ",,C4187:D4187),Calendar!G:G,Calendar!K:K),"")</f>
        <v/>
      </c>
      <c r="AJ4187" s="61" t="str">
        <f>IF(AND(K4187&lt;&gt;"Match of the Day",K4187&lt;&gt;"Match of the Day 2",K4187&lt;&gt;"Match of the Day Repeat"),"",1+MAX($AJ$10:AJ4186))</f>
        <v/>
      </c>
    </row>
    <row r="4188" spans="34:36" x14ac:dyDescent="0.35">
      <c r="AH4188" s="16" t="str">
        <f>IF(AND(B4188="Premier League",E4188="Live"),_xlfn.XLOOKUP(_xlfn.TEXTJOIN(" vs ",,C4188:D4188),Calendar!G:G,Calendar!B:B),IF(AND(B4188="Premier League",E4188="Highlights"),_xlfn.XLOOKUP(H4188,Calendar!O:O,Calendar!N:N,,-1),""))</f>
        <v/>
      </c>
      <c r="AI4188" s="61" t="str">
        <f>IF(AND(AH4188&lt;&gt;"",E4188="Live"),_xlfn.XLOOKUP(_xlfn.TEXTJOIN(" vs ",,C4188:D4188),Calendar!G:G,Calendar!K:K),"")</f>
        <v/>
      </c>
      <c r="AJ4188" s="61" t="str">
        <f>IF(AND(K4188&lt;&gt;"Match of the Day",K4188&lt;&gt;"Match of the Day 2",K4188&lt;&gt;"Match of the Day Repeat"),"",1+MAX($AJ$10:AJ4187))</f>
        <v/>
      </c>
    </row>
    <row r="4189" spans="34:36" x14ac:dyDescent="0.35">
      <c r="AH4189" s="16" t="str">
        <f>IF(AND(B4189="Premier League",E4189="Live"),_xlfn.XLOOKUP(_xlfn.TEXTJOIN(" vs ",,C4189:D4189),Calendar!G:G,Calendar!B:B),IF(AND(B4189="Premier League",E4189="Highlights"),_xlfn.XLOOKUP(H4189,Calendar!O:O,Calendar!N:N,,-1),""))</f>
        <v/>
      </c>
      <c r="AI4189" s="61" t="str">
        <f>IF(AND(AH4189&lt;&gt;"",E4189="Live"),_xlfn.XLOOKUP(_xlfn.TEXTJOIN(" vs ",,C4189:D4189),Calendar!G:G,Calendar!K:K),"")</f>
        <v/>
      </c>
      <c r="AJ4189" s="61" t="str">
        <f>IF(AND(K4189&lt;&gt;"Match of the Day",K4189&lt;&gt;"Match of the Day 2",K4189&lt;&gt;"Match of the Day Repeat"),"",1+MAX($AJ$10:AJ4188))</f>
        <v/>
      </c>
    </row>
    <row r="4190" spans="34:36" x14ac:dyDescent="0.35">
      <c r="AH4190" s="16" t="str">
        <f>IF(AND(B4190="Premier League",E4190="Live"),_xlfn.XLOOKUP(_xlfn.TEXTJOIN(" vs ",,C4190:D4190),Calendar!G:G,Calendar!B:B),IF(AND(B4190="Premier League",E4190="Highlights"),_xlfn.XLOOKUP(H4190,Calendar!O:O,Calendar!N:N,,-1),""))</f>
        <v/>
      </c>
      <c r="AI4190" s="61" t="str">
        <f>IF(AND(AH4190&lt;&gt;"",E4190="Live"),_xlfn.XLOOKUP(_xlfn.TEXTJOIN(" vs ",,C4190:D4190),Calendar!G:G,Calendar!K:K),"")</f>
        <v/>
      </c>
      <c r="AJ4190" s="61" t="str">
        <f>IF(AND(K4190&lt;&gt;"Match of the Day",K4190&lt;&gt;"Match of the Day 2",K4190&lt;&gt;"Match of the Day Repeat"),"",1+MAX($AJ$10:AJ4189))</f>
        <v/>
      </c>
    </row>
    <row r="4191" spans="34:36" x14ac:dyDescent="0.35">
      <c r="AH4191" s="16" t="str">
        <f>IF(AND(B4191="Premier League",E4191="Live"),_xlfn.XLOOKUP(_xlfn.TEXTJOIN(" vs ",,C4191:D4191),Calendar!G:G,Calendar!B:B),IF(AND(B4191="Premier League",E4191="Highlights"),_xlfn.XLOOKUP(H4191,Calendar!O:O,Calendar!N:N,,-1),""))</f>
        <v/>
      </c>
      <c r="AI4191" s="61" t="str">
        <f>IF(AND(AH4191&lt;&gt;"",E4191="Live"),_xlfn.XLOOKUP(_xlfn.TEXTJOIN(" vs ",,C4191:D4191),Calendar!G:G,Calendar!K:K),"")</f>
        <v/>
      </c>
      <c r="AJ4191" s="61" t="str">
        <f>IF(AND(K4191&lt;&gt;"Match of the Day",K4191&lt;&gt;"Match of the Day 2",K4191&lt;&gt;"Match of the Day Repeat"),"",1+MAX($AJ$10:AJ4190))</f>
        <v/>
      </c>
    </row>
    <row r="4192" spans="34:36" x14ac:dyDescent="0.35">
      <c r="AH4192" s="16" t="str">
        <f>IF(AND(B4192="Premier League",E4192="Live"),_xlfn.XLOOKUP(_xlfn.TEXTJOIN(" vs ",,C4192:D4192),Calendar!G:G,Calendar!B:B),IF(AND(B4192="Premier League",E4192="Highlights"),_xlfn.XLOOKUP(H4192,Calendar!O:O,Calendar!N:N,,-1),""))</f>
        <v/>
      </c>
      <c r="AI4192" s="61" t="str">
        <f>IF(AND(AH4192&lt;&gt;"",E4192="Live"),_xlfn.XLOOKUP(_xlfn.TEXTJOIN(" vs ",,C4192:D4192),Calendar!G:G,Calendar!K:K),"")</f>
        <v/>
      </c>
      <c r="AJ4192" s="61" t="str">
        <f>IF(AND(K4192&lt;&gt;"Match of the Day",K4192&lt;&gt;"Match of the Day 2",K4192&lt;&gt;"Match of the Day Repeat"),"",1+MAX($AJ$10:AJ4191))</f>
        <v/>
      </c>
    </row>
    <row r="4193" spans="34:36" x14ac:dyDescent="0.35">
      <c r="AH4193" s="16" t="str">
        <f>IF(AND(B4193="Premier League",E4193="Live"),_xlfn.XLOOKUP(_xlfn.TEXTJOIN(" vs ",,C4193:D4193),Calendar!G:G,Calendar!B:B),IF(AND(B4193="Premier League",E4193="Highlights"),_xlfn.XLOOKUP(H4193,Calendar!O:O,Calendar!N:N,,-1),""))</f>
        <v/>
      </c>
      <c r="AI4193" s="61" t="str">
        <f>IF(AND(AH4193&lt;&gt;"",E4193="Live"),_xlfn.XLOOKUP(_xlfn.TEXTJOIN(" vs ",,C4193:D4193),Calendar!G:G,Calendar!K:K),"")</f>
        <v/>
      </c>
      <c r="AJ4193" s="61" t="str">
        <f>IF(AND(K4193&lt;&gt;"Match of the Day",K4193&lt;&gt;"Match of the Day 2",K4193&lt;&gt;"Match of the Day Repeat"),"",1+MAX($AJ$10:AJ4192))</f>
        <v/>
      </c>
    </row>
    <row r="4194" spans="34:36" x14ac:dyDescent="0.35">
      <c r="AH4194" s="16" t="str">
        <f>IF(AND(B4194="Premier League",E4194="Live"),_xlfn.XLOOKUP(_xlfn.TEXTJOIN(" vs ",,C4194:D4194),Calendar!G:G,Calendar!B:B),IF(AND(B4194="Premier League",E4194="Highlights"),_xlfn.XLOOKUP(H4194,Calendar!O:O,Calendar!N:N,,-1),""))</f>
        <v/>
      </c>
      <c r="AI4194" s="61" t="str">
        <f>IF(AND(AH4194&lt;&gt;"",E4194="Live"),_xlfn.XLOOKUP(_xlfn.TEXTJOIN(" vs ",,C4194:D4194),Calendar!G:G,Calendar!K:K),"")</f>
        <v/>
      </c>
      <c r="AJ4194" s="61" t="str">
        <f>IF(AND(K4194&lt;&gt;"Match of the Day",K4194&lt;&gt;"Match of the Day 2",K4194&lt;&gt;"Match of the Day Repeat"),"",1+MAX($AJ$10:AJ4193))</f>
        <v/>
      </c>
    </row>
    <row r="4195" spans="34:36" x14ac:dyDescent="0.35">
      <c r="AH4195" s="16" t="str">
        <f>IF(AND(B4195="Premier League",E4195="Live"),_xlfn.XLOOKUP(_xlfn.TEXTJOIN(" vs ",,C4195:D4195),Calendar!G:G,Calendar!B:B),IF(AND(B4195="Premier League",E4195="Highlights"),_xlfn.XLOOKUP(H4195,Calendar!O:O,Calendar!N:N,,-1),""))</f>
        <v/>
      </c>
      <c r="AI4195" s="61" t="str">
        <f>IF(AND(AH4195&lt;&gt;"",E4195="Live"),_xlfn.XLOOKUP(_xlfn.TEXTJOIN(" vs ",,C4195:D4195),Calendar!G:G,Calendar!K:K),"")</f>
        <v/>
      </c>
      <c r="AJ4195" s="61" t="str">
        <f>IF(AND(K4195&lt;&gt;"Match of the Day",K4195&lt;&gt;"Match of the Day 2",K4195&lt;&gt;"Match of the Day Repeat"),"",1+MAX($AJ$10:AJ4194))</f>
        <v/>
      </c>
    </row>
    <row r="4196" spans="34:36" x14ac:dyDescent="0.35">
      <c r="AH4196" s="16" t="str">
        <f>IF(AND(B4196="Premier League",E4196="Live"),_xlfn.XLOOKUP(_xlfn.TEXTJOIN(" vs ",,C4196:D4196),Calendar!G:G,Calendar!B:B),IF(AND(B4196="Premier League",E4196="Highlights"),_xlfn.XLOOKUP(H4196,Calendar!O:O,Calendar!N:N,,-1),""))</f>
        <v/>
      </c>
      <c r="AI4196" s="61" t="str">
        <f>IF(AND(AH4196&lt;&gt;"",E4196="Live"),_xlfn.XLOOKUP(_xlfn.TEXTJOIN(" vs ",,C4196:D4196),Calendar!G:G,Calendar!K:K),"")</f>
        <v/>
      </c>
      <c r="AJ4196" s="61" t="str">
        <f>IF(AND(K4196&lt;&gt;"Match of the Day",K4196&lt;&gt;"Match of the Day 2",K4196&lt;&gt;"Match of the Day Repeat"),"",1+MAX($AJ$10:AJ4195))</f>
        <v/>
      </c>
    </row>
    <row r="4197" spans="34:36" x14ac:dyDescent="0.35">
      <c r="AH4197" s="16" t="str">
        <f>IF(AND(B4197="Premier League",E4197="Live"),_xlfn.XLOOKUP(_xlfn.TEXTJOIN(" vs ",,C4197:D4197),Calendar!G:G,Calendar!B:B),IF(AND(B4197="Premier League",E4197="Highlights"),_xlfn.XLOOKUP(H4197,Calendar!O:O,Calendar!N:N,,-1),""))</f>
        <v/>
      </c>
      <c r="AI4197" s="61" t="str">
        <f>IF(AND(AH4197&lt;&gt;"",E4197="Live"),_xlfn.XLOOKUP(_xlfn.TEXTJOIN(" vs ",,C4197:D4197),Calendar!G:G,Calendar!K:K),"")</f>
        <v/>
      </c>
      <c r="AJ4197" s="61" t="str">
        <f>IF(AND(K4197&lt;&gt;"Match of the Day",K4197&lt;&gt;"Match of the Day 2",K4197&lt;&gt;"Match of the Day Repeat"),"",1+MAX($AJ$10:AJ4196))</f>
        <v/>
      </c>
    </row>
    <row r="4198" spans="34:36" x14ac:dyDescent="0.35">
      <c r="AH4198" s="16" t="str">
        <f>IF(AND(B4198="Premier League",E4198="Live"),_xlfn.XLOOKUP(_xlfn.TEXTJOIN(" vs ",,C4198:D4198),Calendar!G:G,Calendar!B:B),IF(AND(B4198="Premier League",E4198="Highlights"),_xlfn.XLOOKUP(H4198,Calendar!O:O,Calendar!N:N,,-1),""))</f>
        <v/>
      </c>
      <c r="AI4198" s="61" t="str">
        <f>IF(AND(AH4198&lt;&gt;"",E4198="Live"),_xlfn.XLOOKUP(_xlfn.TEXTJOIN(" vs ",,C4198:D4198),Calendar!G:G,Calendar!K:K),"")</f>
        <v/>
      </c>
      <c r="AJ4198" s="61" t="str">
        <f>IF(AND(K4198&lt;&gt;"Match of the Day",K4198&lt;&gt;"Match of the Day 2",K4198&lt;&gt;"Match of the Day Repeat"),"",1+MAX($AJ$10:AJ4197))</f>
        <v/>
      </c>
    </row>
    <row r="4199" spans="34:36" x14ac:dyDescent="0.35">
      <c r="AH4199" s="16" t="str">
        <f>IF(AND(B4199="Premier League",E4199="Live"),_xlfn.XLOOKUP(_xlfn.TEXTJOIN(" vs ",,C4199:D4199),Calendar!G:G,Calendar!B:B),IF(AND(B4199="Premier League",E4199="Highlights"),_xlfn.XLOOKUP(H4199,Calendar!O:O,Calendar!N:N,,-1),""))</f>
        <v/>
      </c>
      <c r="AI4199" s="61" t="str">
        <f>IF(AND(AH4199&lt;&gt;"",E4199="Live"),_xlfn.XLOOKUP(_xlfn.TEXTJOIN(" vs ",,C4199:D4199),Calendar!G:G,Calendar!K:K),"")</f>
        <v/>
      </c>
      <c r="AJ4199" s="61" t="str">
        <f>IF(AND(K4199&lt;&gt;"Match of the Day",K4199&lt;&gt;"Match of the Day 2",K4199&lt;&gt;"Match of the Day Repeat"),"",1+MAX($AJ$10:AJ4198))</f>
        <v/>
      </c>
    </row>
    <row r="4200" spans="34:36" x14ac:dyDescent="0.35">
      <c r="AH4200" s="16" t="str">
        <f>IF(AND(B4200="Premier League",E4200="Live"),_xlfn.XLOOKUP(_xlfn.TEXTJOIN(" vs ",,C4200:D4200),Calendar!G:G,Calendar!B:B),IF(AND(B4200="Premier League",E4200="Highlights"),_xlfn.XLOOKUP(H4200,Calendar!O:O,Calendar!N:N,,-1),""))</f>
        <v/>
      </c>
      <c r="AI4200" s="61" t="str">
        <f>IF(AND(AH4200&lt;&gt;"",E4200="Live"),_xlfn.XLOOKUP(_xlfn.TEXTJOIN(" vs ",,C4200:D4200),Calendar!G:G,Calendar!K:K),"")</f>
        <v/>
      </c>
      <c r="AJ4200" s="61" t="str">
        <f>IF(AND(K4200&lt;&gt;"Match of the Day",K4200&lt;&gt;"Match of the Day 2",K4200&lt;&gt;"Match of the Day Repeat"),"",1+MAX($AJ$10:AJ4199))</f>
        <v/>
      </c>
    </row>
    <row r="4201" spans="34:36" x14ac:dyDescent="0.35">
      <c r="AH4201" s="16" t="str">
        <f>IF(AND(B4201="Premier League",E4201="Live"),_xlfn.XLOOKUP(_xlfn.TEXTJOIN(" vs ",,C4201:D4201),Calendar!G:G,Calendar!B:B),IF(AND(B4201="Premier League",E4201="Highlights"),_xlfn.XLOOKUP(H4201,Calendar!O:O,Calendar!N:N,,-1),""))</f>
        <v/>
      </c>
      <c r="AI4201" s="61" t="str">
        <f>IF(AND(AH4201&lt;&gt;"",E4201="Live"),_xlfn.XLOOKUP(_xlfn.TEXTJOIN(" vs ",,C4201:D4201),Calendar!G:G,Calendar!K:K),"")</f>
        <v/>
      </c>
      <c r="AJ4201" s="61" t="str">
        <f>IF(AND(K4201&lt;&gt;"Match of the Day",K4201&lt;&gt;"Match of the Day 2",K4201&lt;&gt;"Match of the Day Repeat"),"",1+MAX($AJ$10:AJ4200))</f>
        <v/>
      </c>
    </row>
    <row r="4202" spans="34:36" x14ac:dyDescent="0.35">
      <c r="AH4202" s="16" t="str">
        <f>IF(AND(B4202="Premier League",E4202="Live"),_xlfn.XLOOKUP(_xlfn.TEXTJOIN(" vs ",,C4202:D4202),Calendar!G:G,Calendar!B:B),IF(AND(B4202="Premier League",E4202="Highlights"),_xlfn.XLOOKUP(H4202,Calendar!O:O,Calendar!N:N,,-1),""))</f>
        <v/>
      </c>
      <c r="AI4202" s="61" t="str">
        <f>IF(AND(AH4202&lt;&gt;"",E4202="Live"),_xlfn.XLOOKUP(_xlfn.TEXTJOIN(" vs ",,C4202:D4202),Calendar!G:G,Calendar!K:K),"")</f>
        <v/>
      </c>
      <c r="AJ4202" s="61" t="str">
        <f>IF(AND(K4202&lt;&gt;"Match of the Day",K4202&lt;&gt;"Match of the Day 2",K4202&lt;&gt;"Match of the Day Repeat"),"",1+MAX($AJ$10:AJ4201))</f>
        <v/>
      </c>
    </row>
    <row r="4203" spans="34:36" x14ac:dyDescent="0.35">
      <c r="AH4203" s="16" t="str">
        <f>IF(AND(B4203="Premier League",E4203="Live"),_xlfn.XLOOKUP(_xlfn.TEXTJOIN(" vs ",,C4203:D4203),Calendar!G:G,Calendar!B:B),IF(AND(B4203="Premier League",E4203="Highlights"),_xlfn.XLOOKUP(H4203,Calendar!O:O,Calendar!N:N,,-1),""))</f>
        <v/>
      </c>
      <c r="AI4203" s="61" t="str">
        <f>IF(AND(AH4203&lt;&gt;"",E4203="Live"),_xlfn.XLOOKUP(_xlfn.TEXTJOIN(" vs ",,C4203:D4203),Calendar!G:G,Calendar!K:K),"")</f>
        <v/>
      </c>
      <c r="AJ4203" s="61" t="str">
        <f>IF(AND(K4203&lt;&gt;"Match of the Day",K4203&lt;&gt;"Match of the Day 2",K4203&lt;&gt;"Match of the Day Repeat"),"",1+MAX($AJ$10:AJ4202))</f>
        <v/>
      </c>
    </row>
    <row r="4204" spans="34:36" x14ac:dyDescent="0.35">
      <c r="AH4204" s="16" t="str">
        <f>IF(AND(B4204="Premier League",E4204="Live"),_xlfn.XLOOKUP(_xlfn.TEXTJOIN(" vs ",,C4204:D4204),Calendar!G:G,Calendar!B:B),IF(AND(B4204="Premier League",E4204="Highlights"),_xlfn.XLOOKUP(H4204,Calendar!O:O,Calendar!N:N,,-1),""))</f>
        <v/>
      </c>
      <c r="AI4204" s="61" t="str">
        <f>IF(AND(AH4204&lt;&gt;"",E4204="Live"),_xlfn.XLOOKUP(_xlfn.TEXTJOIN(" vs ",,C4204:D4204),Calendar!G:G,Calendar!K:K),"")</f>
        <v/>
      </c>
      <c r="AJ4204" s="61" t="str">
        <f>IF(AND(K4204&lt;&gt;"Match of the Day",K4204&lt;&gt;"Match of the Day 2",K4204&lt;&gt;"Match of the Day Repeat"),"",1+MAX($AJ$10:AJ4203))</f>
        <v/>
      </c>
    </row>
    <row r="4205" spans="34:36" x14ac:dyDescent="0.35">
      <c r="AH4205" s="16" t="str">
        <f>IF(AND(B4205="Premier League",E4205="Live"),_xlfn.XLOOKUP(_xlfn.TEXTJOIN(" vs ",,C4205:D4205),Calendar!G:G,Calendar!B:B),IF(AND(B4205="Premier League",E4205="Highlights"),_xlfn.XLOOKUP(H4205,Calendar!O:O,Calendar!N:N,,-1),""))</f>
        <v/>
      </c>
      <c r="AI4205" s="61" t="str">
        <f>IF(AND(AH4205&lt;&gt;"",E4205="Live"),_xlfn.XLOOKUP(_xlfn.TEXTJOIN(" vs ",,C4205:D4205),Calendar!G:G,Calendar!K:K),"")</f>
        <v/>
      </c>
      <c r="AJ4205" s="61" t="str">
        <f>IF(AND(K4205&lt;&gt;"Match of the Day",K4205&lt;&gt;"Match of the Day 2",K4205&lt;&gt;"Match of the Day Repeat"),"",1+MAX($AJ$10:AJ4204))</f>
        <v/>
      </c>
    </row>
    <row r="4206" spans="34:36" x14ac:dyDescent="0.35">
      <c r="AH4206" s="16" t="str">
        <f>IF(AND(B4206="Premier League",E4206="Live"),_xlfn.XLOOKUP(_xlfn.TEXTJOIN(" vs ",,C4206:D4206),Calendar!G:G,Calendar!B:B),IF(AND(B4206="Premier League",E4206="Highlights"),_xlfn.XLOOKUP(H4206,Calendar!O:O,Calendar!N:N,,-1),""))</f>
        <v/>
      </c>
      <c r="AI4206" s="61" t="str">
        <f>IF(AND(AH4206&lt;&gt;"",E4206="Live"),_xlfn.XLOOKUP(_xlfn.TEXTJOIN(" vs ",,C4206:D4206),Calendar!G:G,Calendar!K:K),"")</f>
        <v/>
      </c>
      <c r="AJ4206" s="61" t="str">
        <f>IF(AND(K4206&lt;&gt;"Match of the Day",K4206&lt;&gt;"Match of the Day 2",K4206&lt;&gt;"Match of the Day Repeat"),"",1+MAX($AJ$10:AJ4205))</f>
        <v/>
      </c>
    </row>
    <row r="4207" spans="34:36" x14ac:dyDescent="0.35">
      <c r="AH4207" s="16" t="str">
        <f>IF(AND(B4207="Premier League",E4207="Live"),_xlfn.XLOOKUP(_xlfn.TEXTJOIN(" vs ",,C4207:D4207),Calendar!G:G,Calendar!B:B),IF(AND(B4207="Premier League",E4207="Highlights"),_xlfn.XLOOKUP(H4207,Calendar!O:O,Calendar!N:N,,-1),""))</f>
        <v/>
      </c>
      <c r="AI4207" s="61" t="str">
        <f>IF(AND(AH4207&lt;&gt;"",E4207="Live"),_xlfn.XLOOKUP(_xlfn.TEXTJOIN(" vs ",,C4207:D4207),Calendar!G:G,Calendar!K:K),"")</f>
        <v/>
      </c>
      <c r="AJ4207" s="61" t="str">
        <f>IF(AND(K4207&lt;&gt;"Match of the Day",K4207&lt;&gt;"Match of the Day 2",K4207&lt;&gt;"Match of the Day Repeat"),"",1+MAX($AJ$10:AJ4206))</f>
        <v/>
      </c>
    </row>
    <row r="4208" spans="34:36" x14ac:dyDescent="0.35">
      <c r="AH4208" s="16" t="str">
        <f>IF(AND(B4208="Premier League",E4208="Live"),_xlfn.XLOOKUP(_xlfn.TEXTJOIN(" vs ",,C4208:D4208),Calendar!G:G,Calendar!B:B),IF(AND(B4208="Premier League",E4208="Highlights"),_xlfn.XLOOKUP(H4208,Calendar!O:O,Calendar!N:N,,-1),""))</f>
        <v/>
      </c>
      <c r="AI4208" s="61" t="str">
        <f>IF(AND(AH4208&lt;&gt;"",E4208="Live"),_xlfn.XLOOKUP(_xlfn.TEXTJOIN(" vs ",,C4208:D4208),Calendar!G:G,Calendar!K:K),"")</f>
        <v/>
      </c>
      <c r="AJ4208" s="61" t="str">
        <f>IF(AND(K4208&lt;&gt;"Match of the Day",K4208&lt;&gt;"Match of the Day 2",K4208&lt;&gt;"Match of the Day Repeat"),"",1+MAX($AJ$10:AJ4207))</f>
        <v/>
      </c>
    </row>
    <row r="4209" spans="34:36" x14ac:dyDescent="0.35">
      <c r="AH4209" s="16" t="str">
        <f>IF(AND(B4209="Premier League",E4209="Live"),_xlfn.XLOOKUP(_xlfn.TEXTJOIN(" vs ",,C4209:D4209),Calendar!G:G,Calendar!B:B),IF(AND(B4209="Premier League",E4209="Highlights"),_xlfn.XLOOKUP(H4209,Calendar!O:O,Calendar!N:N,,-1),""))</f>
        <v/>
      </c>
      <c r="AI4209" s="61" t="str">
        <f>IF(AND(AH4209&lt;&gt;"",E4209="Live"),_xlfn.XLOOKUP(_xlfn.TEXTJOIN(" vs ",,C4209:D4209),Calendar!G:G,Calendar!K:K),"")</f>
        <v/>
      </c>
      <c r="AJ4209" s="61" t="str">
        <f>IF(AND(K4209&lt;&gt;"Match of the Day",K4209&lt;&gt;"Match of the Day 2",K4209&lt;&gt;"Match of the Day Repeat"),"",1+MAX($AJ$10:AJ4208))</f>
        <v/>
      </c>
    </row>
    <row r="4210" spans="34:36" x14ac:dyDescent="0.35">
      <c r="AH4210" s="16" t="str">
        <f>IF(AND(B4210="Premier League",E4210="Live"),_xlfn.XLOOKUP(_xlfn.TEXTJOIN(" vs ",,C4210:D4210),Calendar!G:G,Calendar!B:B),IF(AND(B4210="Premier League",E4210="Highlights"),_xlfn.XLOOKUP(H4210,Calendar!O:O,Calendar!N:N,,-1),""))</f>
        <v/>
      </c>
      <c r="AI4210" s="61" t="str">
        <f>IF(AND(AH4210&lt;&gt;"",E4210="Live"),_xlfn.XLOOKUP(_xlfn.TEXTJOIN(" vs ",,C4210:D4210),Calendar!G:G,Calendar!K:K),"")</f>
        <v/>
      </c>
      <c r="AJ4210" s="61" t="str">
        <f>IF(AND(K4210&lt;&gt;"Match of the Day",K4210&lt;&gt;"Match of the Day 2",K4210&lt;&gt;"Match of the Day Repeat"),"",1+MAX($AJ$10:AJ4209))</f>
        <v/>
      </c>
    </row>
    <row r="4211" spans="34:36" x14ac:dyDescent="0.35">
      <c r="AH4211" s="16" t="str">
        <f>IF(AND(B4211="Premier League",E4211="Live"),_xlfn.XLOOKUP(_xlfn.TEXTJOIN(" vs ",,C4211:D4211),Calendar!G:G,Calendar!B:B),IF(AND(B4211="Premier League",E4211="Highlights"),_xlfn.XLOOKUP(H4211,Calendar!O:O,Calendar!N:N,,-1),""))</f>
        <v/>
      </c>
      <c r="AI4211" s="61" t="str">
        <f>IF(AND(AH4211&lt;&gt;"",E4211="Live"),_xlfn.XLOOKUP(_xlfn.TEXTJOIN(" vs ",,C4211:D4211),Calendar!G:G,Calendar!K:K),"")</f>
        <v/>
      </c>
      <c r="AJ4211" s="61" t="str">
        <f>IF(AND(K4211&lt;&gt;"Match of the Day",K4211&lt;&gt;"Match of the Day 2",K4211&lt;&gt;"Match of the Day Repeat"),"",1+MAX($AJ$10:AJ4210))</f>
        <v/>
      </c>
    </row>
    <row r="4212" spans="34:36" x14ac:dyDescent="0.35">
      <c r="AH4212" s="16" t="str">
        <f>IF(AND(B4212="Premier League",E4212="Live"),_xlfn.XLOOKUP(_xlfn.TEXTJOIN(" vs ",,C4212:D4212),Calendar!G:G,Calendar!B:B),IF(AND(B4212="Premier League",E4212="Highlights"),_xlfn.XLOOKUP(H4212,Calendar!O:O,Calendar!N:N,,-1),""))</f>
        <v/>
      </c>
      <c r="AI4212" s="61" t="str">
        <f>IF(AND(AH4212&lt;&gt;"",E4212="Live"),_xlfn.XLOOKUP(_xlfn.TEXTJOIN(" vs ",,C4212:D4212),Calendar!G:G,Calendar!K:K),"")</f>
        <v/>
      </c>
      <c r="AJ4212" s="61" t="str">
        <f>IF(AND(K4212&lt;&gt;"Match of the Day",K4212&lt;&gt;"Match of the Day 2",K4212&lt;&gt;"Match of the Day Repeat"),"",1+MAX($AJ$10:AJ4211))</f>
        <v/>
      </c>
    </row>
    <row r="4213" spans="34:36" x14ac:dyDescent="0.35">
      <c r="AH4213" s="16" t="str">
        <f>IF(AND(B4213="Premier League",E4213="Live"),_xlfn.XLOOKUP(_xlfn.TEXTJOIN(" vs ",,C4213:D4213),Calendar!G:G,Calendar!B:B),IF(AND(B4213="Premier League",E4213="Highlights"),_xlfn.XLOOKUP(H4213,Calendar!O:O,Calendar!N:N,,-1),""))</f>
        <v/>
      </c>
      <c r="AI4213" s="61" t="str">
        <f>IF(AND(AH4213&lt;&gt;"",E4213="Live"),_xlfn.XLOOKUP(_xlfn.TEXTJOIN(" vs ",,C4213:D4213),Calendar!G:G,Calendar!K:K),"")</f>
        <v/>
      </c>
      <c r="AJ4213" s="61" t="str">
        <f>IF(AND(K4213&lt;&gt;"Match of the Day",K4213&lt;&gt;"Match of the Day 2",K4213&lt;&gt;"Match of the Day Repeat"),"",1+MAX($AJ$10:AJ4212))</f>
        <v/>
      </c>
    </row>
    <row r="4214" spans="34:36" x14ac:dyDescent="0.35">
      <c r="AH4214" s="16" t="str">
        <f>IF(AND(B4214="Premier League",E4214="Live"),_xlfn.XLOOKUP(_xlfn.TEXTJOIN(" vs ",,C4214:D4214),Calendar!G:G,Calendar!B:B),IF(AND(B4214="Premier League",E4214="Highlights"),_xlfn.XLOOKUP(H4214,Calendar!O:O,Calendar!N:N,,-1),""))</f>
        <v/>
      </c>
      <c r="AI4214" s="61" t="str">
        <f>IF(AND(AH4214&lt;&gt;"",E4214="Live"),_xlfn.XLOOKUP(_xlfn.TEXTJOIN(" vs ",,C4214:D4214),Calendar!G:G,Calendar!K:K),"")</f>
        <v/>
      </c>
      <c r="AJ4214" s="61" t="str">
        <f>IF(AND(K4214&lt;&gt;"Match of the Day",K4214&lt;&gt;"Match of the Day 2",K4214&lt;&gt;"Match of the Day Repeat"),"",1+MAX($AJ$10:AJ4213))</f>
        <v/>
      </c>
    </row>
    <row r="4215" spans="34:36" x14ac:dyDescent="0.35">
      <c r="AH4215" s="16" t="str">
        <f>IF(AND(B4215="Premier League",E4215="Live"),_xlfn.XLOOKUP(_xlfn.TEXTJOIN(" vs ",,C4215:D4215),Calendar!G:G,Calendar!B:B),IF(AND(B4215="Premier League",E4215="Highlights"),_xlfn.XLOOKUP(H4215,Calendar!O:O,Calendar!N:N,,-1),""))</f>
        <v/>
      </c>
      <c r="AI4215" s="61" t="str">
        <f>IF(AND(AH4215&lt;&gt;"",E4215="Live"),_xlfn.XLOOKUP(_xlfn.TEXTJOIN(" vs ",,C4215:D4215),Calendar!G:G,Calendar!K:K),"")</f>
        <v/>
      </c>
      <c r="AJ4215" s="61" t="str">
        <f>IF(AND(K4215&lt;&gt;"Match of the Day",K4215&lt;&gt;"Match of the Day 2",K4215&lt;&gt;"Match of the Day Repeat"),"",1+MAX($AJ$10:AJ4214))</f>
        <v/>
      </c>
    </row>
    <row r="4216" spans="34:36" x14ac:dyDescent="0.35">
      <c r="AH4216" s="16" t="str">
        <f>IF(AND(B4216="Premier League",E4216="Live"),_xlfn.XLOOKUP(_xlfn.TEXTJOIN(" vs ",,C4216:D4216),Calendar!G:G,Calendar!B:B),IF(AND(B4216="Premier League",E4216="Highlights"),_xlfn.XLOOKUP(H4216,Calendar!O:O,Calendar!N:N,,-1),""))</f>
        <v/>
      </c>
      <c r="AI4216" s="61" t="str">
        <f>IF(AND(AH4216&lt;&gt;"",E4216="Live"),_xlfn.XLOOKUP(_xlfn.TEXTJOIN(" vs ",,C4216:D4216),Calendar!G:G,Calendar!K:K),"")</f>
        <v/>
      </c>
      <c r="AJ4216" s="61" t="str">
        <f>IF(AND(K4216&lt;&gt;"Match of the Day",K4216&lt;&gt;"Match of the Day 2",K4216&lt;&gt;"Match of the Day Repeat"),"",1+MAX($AJ$10:AJ4215))</f>
        <v/>
      </c>
    </row>
    <row r="4217" spans="34:36" x14ac:dyDescent="0.35">
      <c r="AH4217" s="16" t="str">
        <f>IF(AND(B4217="Premier League",E4217="Live"),_xlfn.XLOOKUP(_xlfn.TEXTJOIN(" vs ",,C4217:D4217),Calendar!G:G,Calendar!B:B),IF(AND(B4217="Premier League",E4217="Highlights"),_xlfn.XLOOKUP(H4217,Calendar!O:O,Calendar!N:N,,-1),""))</f>
        <v/>
      </c>
      <c r="AI4217" s="61" t="str">
        <f>IF(AND(AH4217&lt;&gt;"",E4217="Live"),_xlfn.XLOOKUP(_xlfn.TEXTJOIN(" vs ",,C4217:D4217),Calendar!G:G,Calendar!K:K),"")</f>
        <v/>
      </c>
      <c r="AJ4217" s="61" t="str">
        <f>IF(AND(K4217&lt;&gt;"Match of the Day",K4217&lt;&gt;"Match of the Day 2",K4217&lt;&gt;"Match of the Day Repeat"),"",1+MAX($AJ$10:AJ4216))</f>
        <v/>
      </c>
    </row>
    <row r="4218" spans="34:36" x14ac:dyDescent="0.35">
      <c r="AH4218" s="16" t="str">
        <f>IF(AND(B4218="Premier League",E4218="Live"),_xlfn.XLOOKUP(_xlfn.TEXTJOIN(" vs ",,C4218:D4218),Calendar!G:G,Calendar!B:B),IF(AND(B4218="Premier League",E4218="Highlights"),_xlfn.XLOOKUP(H4218,Calendar!O:O,Calendar!N:N,,-1),""))</f>
        <v/>
      </c>
      <c r="AI4218" s="61" t="str">
        <f>IF(AND(AH4218&lt;&gt;"",E4218="Live"),_xlfn.XLOOKUP(_xlfn.TEXTJOIN(" vs ",,C4218:D4218),Calendar!G:G,Calendar!K:K),"")</f>
        <v/>
      </c>
      <c r="AJ4218" s="61" t="str">
        <f>IF(AND(K4218&lt;&gt;"Match of the Day",K4218&lt;&gt;"Match of the Day 2",K4218&lt;&gt;"Match of the Day Repeat"),"",1+MAX($AJ$10:AJ4217))</f>
        <v/>
      </c>
    </row>
    <row r="4219" spans="34:36" x14ac:dyDescent="0.35">
      <c r="AH4219" s="16" t="str">
        <f>IF(AND(B4219="Premier League",E4219="Live"),_xlfn.XLOOKUP(_xlfn.TEXTJOIN(" vs ",,C4219:D4219),Calendar!G:G,Calendar!B:B),IF(AND(B4219="Premier League",E4219="Highlights"),_xlfn.XLOOKUP(H4219,Calendar!O:O,Calendar!N:N,,-1),""))</f>
        <v/>
      </c>
      <c r="AI4219" s="61" t="str">
        <f>IF(AND(AH4219&lt;&gt;"",E4219="Live"),_xlfn.XLOOKUP(_xlfn.TEXTJOIN(" vs ",,C4219:D4219),Calendar!G:G,Calendar!K:K),"")</f>
        <v/>
      </c>
      <c r="AJ4219" s="61" t="str">
        <f>IF(AND(K4219&lt;&gt;"Match of the Day",K4219&lt;&gt;"Match of the Day 2",K4219&lt;&gt;"Match of the Day Repeat"),"",1+MAX($AJ$10:AJ4218))</f>
        <v/>
      </c>
    </row>
    <row r="4220" spans="34:36" x14ac:dyDescent="0.35">
      <c r="AH4220" s="16" t="str">
        <f>IF(AND(B4220="Premier League",E4220="Live"),_xlfn.XLOOKUP(_xlfn.TEXTJOIN(" vs ",,C4220:D4220),Calendar!G:G,Calendar!B:B),IF(AND(B4220="Premier League",E4220="Highlights"),_xlfn.XLOOKUP(H4220,Calendar!O:O,Calendar!N:N,,-1),""))</f>
        <v/>
      </c>
      <c r="AI4220" s="61" t="str">
        <f>IF(AND(AH4220&lt;&gt;"",E4220="Live"),_xlfn.XLOOKUP(_xlfn.TEXTJOIN(" vs ",,C4220:D4220),Calendar!G:G,Calendar!K:K),"")</f>
        <v/>
      </c>
      <c r="AJ4220" s="61" t="str">
        <f>IF(AND(K4220&lt;&gt;"Match of the Day",K4220&lt;&gt;"Match of the Day 2",K4220&lt;&gt;"Match of the Day Repeat"),"",1+MAX($AJ$10:AJ4219))</f>
        <v/>
      </c>
    </row>
    <row r="4221" spans="34:36" x14ac:dyDescent="0.35">
      <c r="AH4221" s="16" t="str">
        <f>IF(AND(B4221="Premier League",E4221="Live"),_xlfn.XLOOKUP(_xlfn.TEXTJOIN(" vs ",,C4221:D4221),Calendar!G:G,Calendar!B:B),IF(AND(B4221="Premier League",E4221="Highlights"),_xlfn.XLOOKUP(H4221,Calendar!O:O,Calendar!N:N,,-1),""))</f>
        <v/>
      </c>
      <c r="AI4221" s="61" t="str">
        <f>IF(AND(AH4221&lt;&gt;"",E4221="Live"),_xlfn.XLOOKUP(_xlfn.TEXTJOIN(" vs ",,C4221:D4221),Calendar!G:G,Calendar!K:K),"")</f>
        <v/>
      </c>
      <c r="AJ4221" s="61" t="str">
        <f>IF(AND(K4221&lt;&gt;"Match of the Day",K4221&lt;&gt;"Match of the Day 2",K4221&lt;&gt;"Match of the Day Repeat"),"",1+MAX($AJ$10:AJ4220))</f>
        <v/>
      </c>
    </row>
    <row r="4222" spans="34:36" x14ac:dyDescent="0.35">
      <c r="AH4222" s="16" t="str">
        <f>IF(AND(B4222="Premier League",E4222="Live"),_xlfn.XLOOKUP(_xlfn.TEXTJOIN(" vs ",,C4222:D4222),Calendar!G:G,Calendar!B:B),IF(AND(B4222="Premier League",E4222="Highlights"),_xlfn.XLOOKUP(H4222,Calendar!O:O,Calendar!N:N,,-1),""))</f>
        <v/>
      </c>
      <c r="AI4222" s="61" t="str">
        <f>IF(AND(AH4222&lt;&gt;"",E4222="Live"),_xlfn.XLOOKUP(_xlfn.TEXTJOIN(" vs ",,C4222:D4222),Calendar!G:G,Calendar!K:K),"")</f>
        <v/>
      </c>
      <c r="AJ4222" s="61" t="str">
        <f>IF(AND(K4222&lt;&gt;"Match of the Day",K4222&lt;&gt;"Match of the Day 2",K4222&lt;&gt;"Match of the Day Repeat"),"",1+MAX($AJ$10:AJ4221))</f>
        <v/>
      </c>
    </row>
    <row r="4223" spans="34:36" x14ac:dyDescent="0.35">
      <c r="AH4223" s="16" t="str">
        <f>IF(AND(B4223="Premier League",E4223="Live"),_xlfn.XLOOKUP(_xlfn.TEXTJOIN(" vs ",,C4223:D4223),Calendar!G:G,Calendar!B:B),IF(AND(B4223="Premier League",E4223="Highlights"),_xlfn.XLOOKUP(H4223,Calendar!O:O,Calendar!N:N,,-1),""))</f>
        <v/>
      </c>
      <c r="AI4223" s="61" t="str">
        <f>IF(AND(AH4223&lt;&gt;"",E4223="Live"),_xlfn.XLOOKUP(_xlfn.TEXTJOIN(" vs ",,C4223:D4223),Calendar!G:G,Calendar!K:K),"")</f>
        <v/>
      </c>
      <c r="AJ4223" s="61" t="str">
        <f>IF(AND(K4223&lt;&gt;"Match of the Day",K4223&lt;&gt;"Match of the Day 2",K4223&lt;&gt;"Match of the Day Repeat"),"",1+MAX($AJ$10:AJ4222))</f>
        <v/>
      </c>
    </row>
    <row r="4224" spans="34:36" x14ac:dyDescent="0.35">
      <c r="AH4224" s="16" t="str">
        <f>IF(AND(B4224="Premier League",E4224="Live"),_xlfn.XLOOKUP(_xlfn.TEXTJOIN(" vs ",,C4224:D4224),Calendar!G:G,Calendar!B:B),IF(AND(B4224="Premier League",E4224="Highlights"),_xlfn.XLOOKUP(H4224,Calendar!O:O,Calendar!N:N,,-1),""))</f>
        <v/>
      </c>
      <c r="AI4224" s="61" t="str">
        <f>IF(AND(AH4224&lt;&gt;"",E4224="Live"),_xlfn.XLOOKUP(_xlfn.TEXTJOIN(" vs ",,C4224:D4224),Calendar!G:G,Calendar!K:K),"")</f>
        <v/>
      </c>
      <c r="AJ4224" s="61" t="str">
        <f>IF(AND(K4224&lt;&gt;"Match of the Day",K4224&lt;&gt;"Match of the Day 2",K4224&lt;&gt;"Match of the Day Repeat"),"",1+MAX($AJ$10:AJ4223))</f>
        <v/>
      </c>
    </row>
    <row r="4225" spans="34:36" x14ac:dyDescent="0.35">
      <c r="AH4225" s="16" t="str">
        <f>IF(AND(B4225="Premier League",E4225="Live"),_xlfn.XLOOKUP(_xlfn.TEXTJOIN(" vs ",,C4225:D4225),Calendar!G:G,Calendar!B:B),IF(AND(B4225="Premier League",E4225="Highlights"),_xlfn.XLOOKUP(H4225,Calendar!O:O,Calendar!N:N,,-1),""))</f>
        <v/>
      </c>
      <c r="AI4225" s="61" t="str">
        <f>IF(AND(AH4225&lt;&gt;"",E4225="Live"),_xlfn.XLOOKUP(_xlfn.TEXTJOIN(" vs ",,C4225:D4225),Calendar!G:G,Calendar!K:K),"")</f>
        <v/>
      </c>
      <c r="AJ4225" s="61" t="str">
        <f>IF(AND(K4225&lt;&gt;"Match of the Day",K4225&lt;&gt;"Match of the Day 2",K4225&lt;&gt;"Match of the Day Repeat"),"",1+MAX($AJ$10:AJ4224))</f>
        <v/>
      </c>
    </row>
    <row r="4226" spans="34:36" x14ac:dyDescent="0.35">
      <c r="AH4226" s="16" t="str">
        <f>IF(AND(B4226="Premier League",E4226="Live"),_xlfn.XLOOKUP(_xlfn.TEXTJOIN(" vs ",,C4226:D4226),Calendar!G:G,Calendar!B:B),IF(AND(B4226="Premier League",E4226="Highlights"),_xlfn.XLOOKUP(H4226,Calendar!O:O,Calendar!N:N,,-1),""))</f>
        <v/>
      </c>
      <c r="AI4226" s="61" t="str">
        <f>IF(AND(AH4226&lt;&gt;"",E4226="Live"),_xlfn.XLOOKUP(_xlfn.TEXTJOIN(" vs ",,C4226:D4226),Calendar!G:G,Calendar!K:K),"")</f>
        <v/>
      </c>
      <c r="AJ4226" s="61" t="str">
        <f>IF(AND(K4226&lt;&gt;"Match of the Day",K4226&lt;&gt;"Match of the Day 2",K4226&lt;&gt;"Match of the Day Repeat"),"",1+MAX($AJ$10:AJ4225))</f>
        <v/>
      </c>
    </row>
    <row r="4227" spans="34:36" x14ac:dyDescent="0.35">
      <c r="AH4227" s="16" t="str">
        <f>IF(AND(B4227="Premier League",E4227="Live"),_xlfn.XLOOKUP(_xlfn.TEXTJOIN(" vs ",,C4227:D4227),Calendar!G:G,Calendar!B:B),IF(AND(B4227="Premier League",E4227="Highlights"),_xlfn.XLOOKUP(H4227,Calendar!O:O,Calendar!N:N,,-1),""))</f>
        <v/>
      </c>
      <c r="AI4227" s="61" t="str">
        <f>IF(AND(AH4227&lt;&gt;"",E4227="Live"),_xlfn.XLOOKUP(_xlfn.TEXTJOIN(" vs ",,C4227:D4227),Calendar!G:G,Calendar!K:K),"")</f>
        <v/>
      </c>
      <c r="AJ4227" s="61" t="str">
        <f>IF(AND(K4227&lt;&gt;"Match of the Day",K4227&lt;&gt;"Match of the Day 2",K4227&lt;&gt;"Match of the Day Repeat"),"",1+MAX($AJ$10:AJ4226))</f>
        <v/>
      </c>
    </row>
    <row r="4228" spans="34:36" x14ac:dyDescent="0.35">
      <c r="AH4228" s="16" t="str">
        <f>IF(AND(B4228="Premier League",E4228="Live"),_xlfn.XLOOKUP(_xlfn.TEXTJOIN(" vs ",,C4228:D4228),Calendar!G:G,Calendar!B:B),IF(AND(B4228="Premier League",E4228="Highlights"),_xlfn.XLOOKUP(H4228,Calendar!O:O,Calendar!N:N,,-1),""))</f>
        <v/>
      </c>
      <c r="AI4228" s="61" t="str">
        <f>IF(AND(AH4228&lt;&gt;"",E4228="Live"),_xlfn.XLOOKUP(_xlfn.TEXTJOIN(" vs ",,C4228:D4228),Calendar!G:G,Calendar!K:K),"")</f>
        <v/>
      </c>
      <c r="AJ4228" s="61" t="str">
        <f>IF(AND(K4228&lt;&gt;"Match of the Day",K4228&lt;&gt;"Match of the Day 2",K4228&lt;&gt;"Match of the Day Repeat"),"",1+MAX($AJ$10:AJ4227))</f>
        <v/>
      </c>
    </row>
    <row r="4229" spans="34:36" x14ac:dyDescent="0.35">
      <c r="AH4229" s="16" t="str">
        <f>IF(AND(B4229="Premier League",E4229="Live"),_xlfn.XLOOKUP(_xlfn.TEXTJOIN(" vs ",,C4229:D4229),Calendar!G:G,Calendar!B:B),IF(AND(B4229="Premier League",E4229="Highlights"),_xlfn.XLOOKUP(H4229,Calendar!O:O,Calendar!N:N,,-1),""))</f>
        <v/>
      </c>
      <c r="AI4229" s="61" t="str">
        <f>IF(AND(AH4229&lt;&gt;"",E4229="Live"),_xlfn.XLOOKUP(_xlfn.TEXTJOIN(" vs ",,C4229:D4229),Calendar!G:G,Calendar!K:K),"")</f>
        <v/>
      </c>
      <c r="AJ4229" s="61" t="str">
        <f>IF(AND(K4229&lt;&gt;"Match of the Day",K4229&lt;&gt;"Match of the Day 2",K4229&lt;&gt;"Match of the Day Repeat"),"",1+MAX($AJ$10:AJ4228))</f>
        <v/>
      </c>
    </row>
    <row r="4230" spans="34:36" x14ac:dyDescent="0.35">
      <c r="AH4230" s="16" t="str">
        <f>IF(AND(B4230="Premier League",E4230="Live"),_xlfn.XLOOKUP(_xlfn.TEXTJOIN(" vs ",,C4230:D4230),Calendar!G:G,Calendar!B:B),IF(AND(B4230="Premier League",E4230="Highlights"),_xlfn.XLOOKUP(H4230,Calendar!O:O,Calendar!N:N,,-1),""))</f>
        <v/>
      </c>
      <c r="AI4230" s="61" t="str">
        <f>IF(AND(AH4230&lt;&gt;"",E4230="Live"),_xlfn.XLOOKUP(_xlfn.TEXTJOIN(" vs ",,C4230:D4230),Calendar!G:G,Calendar!K:K),"")</f>
        <v/>
      </c>
      <c r="AJ4230" s="61" t="str">
        <f>IF(AND(K4230&lt;&gt;"Match of the Day",K4230&lt;&gt;"Match of the Day 2",K4230&lt;&gt;"Match of the Day Repeat"),"",1+MAX($AJ$10:AJ4229))</f>
        <v/>
      </c>
    </row>
    <row r="4231" spans="34:36" x14ac:dyDescent="0.35">
      <c r="AH4231" s="16" t="str">
        <f>IF(AND(B4231="Premier League",E4231="Live"),_xlfn.XLOOKUP(_xlfn.TEXTJOIN(" vs ",,C4231:D4231),Calendar!G:G,Calendar!B:B),IF(AND(B4231="Premier League",E4231="Highlights"),_xlfn.XLOOKUP(H4231,Calendar!O:O,Calendar!N:N,,-1),""))</f>
        <v/>
      </c>
      <c r="AI4231" s="61" t="str">
        <f>IF(AND(AH4231&lt;&gt;"",E4231="Live"),_xlfn.XLOOKUP(_xlfn.TEXTJOIN(" vs ",,C4231:D4231),Calendar!G:G,Calendar!K:K),"")</f>
        <v/>
      </c>
      <c r="AJ4231" s="61" t="str">
        <f>IF(AND(K4231&lt;&gt;"Match of the Day",K4231&lt;&gt;"Match of the Day 2",K4231&lt;&gt;"Match of the Day Repeat"),"",1+MAX($AJ$10:AJ4230))</f>
        <v/>
      </c>
    </row>
    <row r="4232" spans="34:36" x14ac:dyDescent="0.35">
      <c r="AH4232" s="16" t="str">
        <f>IF(AND(B4232="Premier League",E4232="Live"),_xlfn.XLOOKUP(_xlfn.TEXTJOIN(" vs ",,C4232:D4232),Calendar!G:G,Calendar!B:B),IF(AND(B4232="Premier League",E4232="Highlights"),_xlfn.XLOOKUP(H4232,Calendar!O:O,Calendar!N:N,,-1),""))</f>
        <v/>
      </c>
      <c r="AI4232" s="61" t="str">
        <f>IF(AND(AH4232&lt;&gt;"",E4232="Live"),_xlfn.XLOOKUP(_xlfn.TEXTJOIN(" vs ",,C4232:D4232),Calendar!G:G,Calendar!K:K),"")</f>
        <v/>
      </c>
      <c r="AJ4232" s="61" t="str">
        <f>IF(AND(K4232&lt;&gt;"Match of the Day",K4232&lt;&gt;"Match of the Day 2",K4232&lt;&gt;"Match of the Day Repeat"),"",1+MAX($AJ$10:AJ4231))</f>
        <v/>
      </c>
    </row>
    <row r="4233" spans="34:36" x14ac:dyDescent="0.35">
      <c r="AH4233" s="16" t="str">
        <f>IF(AND(B4233="Premier League",E4233="Live"),_xlfn.XLOOKUP(_xlfn.TEXTJOIN(" vs ",,C4233:D4233),Calendar!G:G,Calendar!B:B),IF(AND(B4233="Premier League",E4233="Highlights"),_xlfn.XLOOKUP(H4233,Calendar!O:O,Calendar!N:N,,-1),""))</f>
        <v/>
      </c>
      <c r="AI4233" s="61" t="str">
        <f>IF(AND(AH4233&lt;&gt;"",E4233="Live"),_xlfn.XLOOKUP(_xlfn.TEXTJOIN(" vs ",,C4233:D4233),Calendar!G:G,Calendar!K:K),"")</f>
        <v/>
      </c>
      <c r="AJ4233" s="61" t="str">
        <f>IF(AND(K4233&lt;&gt;"Match of the Day",K4233&lt;&gt;"Match of the Day 2",K4233&lt;&gt;"Match of the Day Repeat"),"",1+MAX($AJ$10:AJ4232))</f>
        <v/>
      </c>
    </row>
    <row r="4234" spans="34:36" x14ac:dyDescent="0.35">
      <c r="AH4234" s="16" t="str">
        <f>IF(AND(B4234="Premier League",E4234="Live"),_xlfn.XLOOKUP(_xlfn.TEXTJOIN(" vs ",,C4234:D4234),Calendar!G:G,Calendar!B:B),IF(AND(B4234="Premier League",E4234="Highlights"),_xlfn.XLOOKUP(H4234,Calendar!O:O,Calendar!N:N,,-1),""))</f>
        <v/>
      </c>
      <c r="AI4234" s="61" t="str">
        <f>IF(AND(AH4234&lt;&gt;"",E4234="Live"),_xlfn.XLOOKUP(_xlfn.TEXTJOIN(" vs ",,C4234:D4234),Calendar!G:G,Calendar!K:K),"")</f>
        <v/>
      </c>
      <c r="AJ4234" s="61" t="str">
        <f>IF(AND(K4234&lt;&gt;"Match of the Day",K4234&lt;&gt;"Match of the Day 2",K4234&lt;&gt;"Match of the Day Repeat"),"",1+MAX($AJ$10:AJ4233))</f>
        <v/>
      </c>
    </row>
    <row r="4235" spans="34:36" x14ac:dyDescent="0.35">
      <c r="AH4235" s="16" t="str">
        <f>IF(AND(B4235="Premier League",E4235="Live"),_xlfn.XLOOKUP(_xlfn.TEXTJOIN(" vs ",,C4235:D4235),Calendar!G:G,Calendar!B:B),IF(AND(B4235="Premier League",E4235="Highlights"),_xlfn.XLOOKUP(H4235,Calendar!O:O,Calendar!N:N,,-1),""))</f>
        <v/>
      </c>
      <c r="AI4235" s="61" t="str">
        <f>IF(AND(AH4235&lt;&gt;"",E4235="Live"),_xlfn.XLOOKUP(_xlfn.TEXTJOIN(" vs ",,C4235:D4235),Calendar!G:G,Calendar!K:K),"")</f>
        <v/>
      </c>
      <c r="AJ4235" s="61" t="str">
        <f>IF(AND(K4235&lt;&gt;"Match of the Day",K4235&lt;&gt;"Match of the Day 2",K4235&lt;&gt;"Match of the Day Repeat"),"",1+MAX($AJ$10:AJ4234))</f>
        <v/>
      </c>
    </row>
    <row r="4236" spans="34:36" x14ac:dyDescent="0.35">
      <c r="AH4236" s="16" t="str">
        <f>IF(AND(B4236="Premier League",E4236="Live"),_xlfn.XLOOKUP(_xlfn.TEXTJOIN(" vs ",,C4236:D4236),Calendar!G:G,Calendar!B:B),IF(AND(B4236="Premier League",E4236="Highlights"),_xlfn.XLOOKUP(H4236,Calendar!O:O,Calendar!N:N,,-1),""))</f>
        <v/>
      </c>
      <c r="AI4236" s="61" t="str">
        <f>IF(AND(AH4236&lt;&gt;"",E4236="Live"),_xlfn.XLOOKUP(_xlfn.TEXTJOIN(" vs ",,C4236:D4236),Calendar!G:G,Calendar!K:K),"")</f>
        <v/>
      </c>
      <c r="AJ4236" s="61" t="str">
        <f>IF(AND(K4236&lt;&gt;"Match of the Day",K4236&lt;&gt;"Match of the Day 2",K4236&lt;&gt;"Match of the Day Repeat"),"",1+MAX($AJ$10:AJ4235))</f>
        <v/>
      </c>
    </row>
    <row r="4237" spans="34:36" x14ac:dyDescent="0.35">
      <c r="AH4237" s="16" t="str">
        <f>IF(AND(B4237="Premier League",E4237="Live"),_xlfn.XLOOKUP(_xlfn.TEXTJOIN(" vs ",,C4237:D4237),Calendar!G:G,Calendar!B:B),IF(AND(B4237="Premier League",E4237="Highlights"),_xlfn.XLOOKUP(H4237,Calendar!O:O,Calendar!N:N,,-1),""))</f>
        <v/>
      </c>
      <c r="AI4237" s="61" t="str">
        <f>IF(AND(AH4237&lt;&gt;"",E4237="Live"),_xlfn.XLOOKUP(_xlfn.TEXTJOIN(" vs ",,C4237:D4237),Calendar!G:G,Calendar!K:K),"")</f>
        <v/>
      </c>
      <c r="AJ4237" s="61" t="str">
        <f>IF(AND(K4237&lt;&gt;"Match of the Day",K4237&lt;&gt;"Match of the Day 2",K4237&lt;&gt;"Match of the Day Repeat"),"",1+MAX($AJ$10:AJ4236))</f>
        <v/>
      </c>
    </row>
    <row r="4238" spans="34:36" x14ac:dyDescent="0.35">
      <c r="AH4238" s="16" t="str">
        <f>IF(AND(B4238="Premier League",E4238="Live"),_xlfn.XLOOKUP(_xlfn.TEXTJOIN(" vs ",,C4238:D4238),Calendar!G:G,Calendar!B:B),IF(AND(B4238="Premier League",E4238="Highlights"),_xlfn.XLOOKUP(H4238,Calendar!O:O,Calendar!N:N,,-1),""))</f>
        <v/>
      </c>
      <c r="AI4238" s="61" t="str">
        <f>IF(AND(AH4238&lt;&gt;"",E4238="Live"),_xlfn.XLOOKUP(_xlfn.TEXTJOIN(" vs ",,C4238:D4238),Calendar!G:G,Calendar!K:K),"")</f>
        <v/>
      </c>
      <c r="AJ4238" s="61" t="str">
        <f>IF(AND(K4238&lt;&gt;"Match of the Day",K4238&lt;&gt;"Match of the Day 2",K4238&lt;&gt;"Match of the Day Repeat"),"",1+MAX($AJ$10:AJ4237))</f>
        <v/>
      </c>
    </row>
    <row r="4239" spans="34:36" x14ac:dyDescent="0.35">
      <c r="AH4239" s="16" t="str">
        <f>IF(AND(B4239="Premier League",E4239="Live"),_xlfn.XLOOKUP(_xlfn.TEXTJOIN(" vs ",,C4239:D4239),Calendar!G:G,Calendar!B:B),IF(AND(B4239="Premier League",E4239="Highlights"),_xlfn.XLOOKUP(H4239,Calendar!O:O,Calendar!N:N,,-1),""))</f>
        <v/>
      </c>
      <c r="AI4239" s="61" t="str">
        <f>IF(AND(AH4239&lt;&gt;"",E4239="Live"),_xlfn.XLOOKUP(_xlfn.TEXTJOIN(" vs ",,C4239:D4239),Calendar!G:G,Calendar!K:K),"")</f>
        <v/>
      </c>
      <c r="AJ4239" s="61" t="str">
        <f>IF(AND(K4239&lt;&gt;"Match of the Day",K4239&lt;&gt;"Match of the Day 2",K4239&lt;&gt;"Match of the Day Repeat"),"",1+MAX($AJ$10:AJ4238))</f>
        <v/>
      </c>
    </row>
    <row r="4240" spans="34:36" x14ac:dyDescent="0.35">
      <c r="AH4240" s="16" t="str">
        <f>IF(AND(B4240="Premier League",E4240="Live"),_xlfn.XLOOKUP(_xlfn.TEXTJOIN(" vs ",,C4240:D4240),Calendar!G:G,Calendar!B:B),IF(AND(B4240="Premier League",E4240="Highlights"),_xlfn.XLOOKUP(H4240,Calendar!O:O,Calendar!N:N,,-1),""))</f>
        <v/>
      </c>
      <c r="AI4240" s="61" t="str">
        <f>IF(AND(AH4240&lt;&gt;"",E4240="Live"),_xlfn.XLOOKUP(_xlfn.TEXTJOIN(" vs ",,C4240:D4240),Calendar!G:G,Calendar!K:K),"")</f>
        <v/>
      </c>
      <c r="AJ4240" s="61" t="str">
        <f>IF(AND(K4240&lt;&gt;"Match of the Day",K4240&lt;&gt;"Match of the Day 2",K4240&lt;&gt;"Match of the Day Repeat"),"",1+MAX($AJ$10:AJ4239))</f>
        <v/>
      </c>
    </row>
    <row r="4241" spans="34:36" x14ac:dyDescent="0.35">
      <c r="AH4241" s="16" t="str">
        <f>IF(AND(B4241="Premier League",E4241="Live"),_xlfn.XLOOKUP(_xlfn.TEXTJOIN(" vs ",,C4241:D4241),Calendar!G:G,Calendar!B:B),IF(AND(B4241="Premier League",E4241="Highlights"),_xlfn.XLOOKUP(H4241,Calendar!O:O,Calendar!N:N,,-1),""))</f>
        <v/>
      </c>
      <c r="AI4241" s="61" t="str">
        <f>IF(AND(AH4241&lt;&gt;"",E4241="Live"),_xlfn.XLOOKUP(_xlfn.TEXTJOIN(" vs ",,C4241:D4241),Calendar!G:G,Calendar!K:K),"")</f>
        <v/>
      </c>
      <c r="AJ4241" s="61" t="str">
        <f>IF(AND(K4241&lt;&gt;"Match of the Day",K4241&lt;&gt;"Match of the Day 2",K4241&lt;&gt;"Match of the Day Repeat"),"",1+MAX($AJ$10:AJ4240))</f>
        <v/>
      </c>
    </row>
    <row r="4242" spans="34:36" x14ac:dyDescent="0.35">
      <c r="AH4242" s="16" t="str">
        <f>IF(AND(B4242="Premier League",E4242="Live"),_xlfn.XLOOKUP(_xlfn.TEXTJOIN(" vs ",,C4242:D4242),Calendar!G:G,Calendar!B:B),IF(AND(B4242="Premier League",E4242="Highlights"),_xlfn.XLOOKUP(H4242,Calendar!O:O,Calendar!N:N,,-1),""))</f>
        <v/>
      </c>
      <c r="AI4242" s="61" t="str">
        <f>IF(AND(AH4242&lt;&gt;"",E4242="Live"),_xlfn.XLOOKUP(_xlfn.TEXTJOIN(" vs ",,C4242:D4242),Calendar!G:G,Calendar!K:K),"")</f>
        <v/>
      </c>
      <c r="AJ4242" s="61" t="str">
        <f>IF(AND(K4242&lt;&gt;"Match of the Day",K4242&lt;&gt;"Match of the Day 2",K4242&lt;&gt;"Match of the Day Repeat"),"",1+MAX($AJ$10:AJ4241))</f>
        <v/>
      </c>
    </row>
    <row r="4243" spans="34:36" x14ac:dyDescent="0.35">
      <c r="AH4243" s="16" t="str">
        <f>IF(AND(B4243="Premier League",E4243="Live"),_xlfn.XLOOKUP(_xlfn.TEXTJOIN(" vs ",,C4243:D4243),Calendar!G:G,Calendar!B:B),IF(AND(B4243="Premier League",E4243="Highlights"),_xlfn.XLOOKUP(H4243,Calendar!O:O,Calendar!N:N,,-1),""))</f>
        <v/>
      </c>
      <c r="AI4243" s="61" t="str">
        <f>IF(AND(AH4243&lt;&gt;"",E4243="Live"),_xlfn.XLOOKUP(_xlfn.TEXTJOIN(" vs ",,C4243:D4243),Calendar!G:G,Calendar!K:K),"")</f>
        <v/>
      </c>
      <c r="AJ4243" s="61" t="str">
        <f>IF(AND(K4243&lt;&gt;"Match of the Day",K4243&lt;&gt;"Match of the Day 2",K4243&lt;&gt;"Match of the Day Repeat"),"",1+MAX($AJ$10:AJ4242))</f>
        <v/>
      </c>
    </row>
    <row r="4244" spans="34:36" x14ac:dyDescent="0.35">
      <c r="AH4244" s="16" t="str">
        <f>IF(AND(B4244="Premier League",E4244="Live"),_xlfn.XLOOKUP(_xlfn.TEXTJOIN(" vs ",,C4244:D4244),Calendar!G:G,Calendar!B:B),IF(AND(B4244="Premier League",E4244="Highlights"),_xlfn.XLOOKUP(H4244,Calendar!O:O,Calendar!N:N,,-1),""))</f>
        <v/>
      </c>
      <c r="AI4244" s="61" t="str">
        <f>IF(AND(AH4244&lt;&gt;"",E4244="Live"),_xlfn.XLOOKUP(_xlfn.TEXTJOIN(" vs ",,C4244:D4244),Calendar!G:G,Calendar!K:K),"")</f>
        <v/>
      </c>
      <c r="AJ4244" s="61" t="str">
        <f>IF(AND(K4244&lt;&gt;"Match of the Day",K4244&lt;&gt;"Match of the Day 2",K4244&lt;&gt;"Match of the Day Repeat"),"",1+MAX($AJ$10:AJ4243))</f>
        <v/>
      </c>
    </row>
    <row r="4245" spans="34:36" x14ac:dyDescent="0.35">
      <c r="AH4245" s="16" t="str">
        <f>IF(AND(B4245="Premier League",E4245="Live"),_xlfn.XLOOKUP(_xlfn.TEXTJOIN(" vs ",,C4245:D4245),Calendar!G:G,Calendar!B:B),IF(AND(B4245="Premier League",E4245="Highlights"),_xlfn.XLOOKUP(H4245,Calendar!O:O,Calendar!N:N,,-1),""))</f>
        <v/>
      </c>
      <c r="AI4245" s="61" t="str">
        <f>IF(AND(AH4245&lt;&gt;"",E4245="Live"),_xlfn.XLOOKUP(_xlfn.TEXTJOIN(" vs ",,C4245:D4245),Calendar!G:G,Calendar!K:K),"")</f>
        <v/>
      </c>
      <c r="AJ4245" s="61" t="str">
        <f>IF(AND(K4245&lt;&gt;"Match of the Day",K4245&lt;&gt;"Match of the Day 2",K4245&lt;&gt;"Match of the Day Repeat"),"",1+MAX($AJ$10:AJ4244))</f>
        <v/>
      </c>
    </row>
    <row r="4246" spans="34:36" x14ac:dyDescent="0.35">
      <c r="AH4246" s="16" t="str">
        <f>IF(AND(B4246="Premier League",E4246="Live"),_xlfn.XLOOKUP(_xlfn.TEXTJOIN(" vs ",,C4246:D4246),Calendar!G:G,Calendar!B:B),IF(AND(B4246="Premier League",E4246="Highlights"),_xlfn.XLOOKUP(H4246,Calendar!O:O,Calendar!N:N,,-1),""))</f>
        <v/>
      </c>
      <c r="AI4246" s="61" t="str">
        <f>IF(AND(AH4246&lt;&gt;"",E4246="Live"),_xlfn.XLOOKUP(_xlfn.TEXTJOIN(" vs ",,C4246:D4246),Calendar!G:G,Calendar!K:K),"")</f>
        <v/>
      </c>
      <c r="AJ4246" s="61" t="str">
        <f>IF(AND(K4246&lt;&gt;"Match of the Day",K4246&lt;&gt;"Match of the Day 2",K4246&lt;&gt;"Match of the Day Repeat"),"",1+MAX($AJ$10:AJ4245))</f>
        <v/>
      </c>
    </row>
    <row r="4247" spans="34:36" x14ac:dyDescent="0.35">
      <c r="AH4247" s="16" t="str">
        <f>IF(AND(B4247="Premier League",E4247="Live"),_xlfn.XLOOKUP(_xlfn.TEXTJOIN(" vs ",,C4247:D4247),Calendar!G:G,Calendar!B:B),IF(AND(B4247="Premier League",E4247="Highlights"),_xlfn.XLOOKUP(H4247,Calendar!O:O,Calendar!N:N,,-1),""))</f>
        <v/>
      </c>
      <c r="AI4247" s="61" t="str">
        <f>IF(AND(AH4247&lt;&gt;"",E4247="Live"),_xlfn.XLOOKUP(_xlfn.TEXTJOIN(" vs ",,C4247:D4247),Calendar!G:G,Calendar!K:K),"")</f>
        <v/>
      </c>
      <c r="AJ4247" s="61" t="str">
        <f>IF(AND(K4247&lt;&gt;"Match of the Day",K4247&lt;&gt;"Match of the Day 2",K4247&lt;&gt;"Match of the Day Repeat"),"",1+MAX($AJ$10:AJ4246))</f>
        <v/>
      </c>
    </row>
    <row r="4248" spans="34:36" x14ac:dyDescent="0.35">
      <c r="AH4248" s="16" t="str">
        <f>IF(AND(B4248="Premier League",E4248="Live"),_xlfn.XLOOKUP(_xlfn.TEXTJOIN(" vs ",,C4248:D4248),Calendar!G:G,Calendar!B:B),IF(AND(B4248="Premier League",E4248="Highlights"),_xlfn.XLOOKUP(H4248,Calendar!O:O,Calendar!N:N,,-1),""))</f>
        <v/>
      </c>
      <c r="AI4248" s="61" t="str">
        <f>IF(AND(AH4248&lt;&gt;"",E4248="Live"),_xlfn.XLOOKUP(_xlfn.TEXTJOIN(" vs ",,C4248:D4248),Calendar!G:G,Calendar!K:K),"")</f>
        <v/>
      </c>
      <c r="AJ4248" s="61" t="str">
        <f>IF(AND(K4248&lt;&gt;"Match of the Day",K4248&lt;&gt;"Match of the Day 2",K4248&lt;&gt;"Match of the Day Repeat"),"",1+MAX($AJ$10:AJ4247))</f>
        <v/>
      </c>
    </row>
    <row r="4249" spans="34:36" x14ac:dyDescent="0.35">
      <c r="AH4249" s="16" t="str">
        <f>IF(AND(B4249="Premier League",E4249="Live"),_xlfn.XLOOKUP(_xlfn.TEXTJOIN(" vs ",,C4249:D4249),Calendar!G:G,Calendar!B:B),IF(AND(B4249="Premier League",E4249="Highlights"),_xlfn.XLOOKUP(H4249,Calendar!O:O,Calendar!N:N,,-1),""))</f>
        <v/>
      </c>
      <c r="AI4249" s="61" t="str">
        <f>IF(AND(AH4249&lt;&gt;"",E4249="Live"),_xlfn.XLOOKUP(_xlfn.TEXTJOIN(" vs ",,C4249:D4249),Calendar!G:G,Calendar!K:K),"")</f>
        <v/>
      </c>
      <c r="AJ4249" s="61" t="str">
        <f>IF(AND(K4249&lt;&gt;"Match of the Day",K4249&lt;&gt;"Match of the Day 2",K4249&lt;&gt;"Match of the Day Repeat"),"",1+MAX($AJ$10:AJ4248))</f>
        <v/>
      </c>
    </row>
    <row r="4250" spans="34:36" x14ac:dyDescent="0.35">
      <c r="AH4250" s="16" t="str">
        <f>IF(AND(B4250="Premier League",E4250="Live"),_xlfn.XLOOKUP(_xlfn.TEXTJOIN(" vs ",,C4250:D4250),Calendar!G:G,Calendar!B:B),IF(AND(B4250="Premier League",E4250="Highlights"),_xlfn.XLOOKUP(H4250,Calendar!O:O,Calendar!N:N,,-1),""))</f>
        <v/>
      </c>
      <c r="AI4250" s="61" t="str">
        <f>IF(AND(AH4250&lt;&gt;"",E4250="Live"),_xlfn.XLOOKUP(_xlfn.TEXTJOIN(" vs ",,C4250:D4250),Calendar!G:G,Calendar!K:K),"")</f>
        <v/>
      </c>
      <c r="AJ4250" s="61" t="str">
        <f>IF(AND(K4250&lt;&gt;"Match of the Day",K4250&lt;&gt;"Match of the Day 2",K4250&lt;&gt;"Match of the Day Repeat"),"",1+MAX($AJ$10:AJ4249))</f>
        <v/>
      </c>
    </row>
    <row r="4251" spans="34:36" x14ac:dyDescent="0.35">
      <c r="AH4251" s="16" t="str">
        <f>IF(AND(B4251="Premier League",E4251="Live"),_xlfn.XLOOKUP(_xlfn.TEXTJOIN(" vs ",,C4251:D4251),Calendar!G:G,Calendar!B:B),IF(AND(B4251="Premier League",E4251="Highlights"),_xlfn.XLOOKUP(H4251,Calendar!O:O,Calendar!N:N,,-1),""))</f>
        <v/>
      </c>
      <c r="AI4251" s="61" t="str">
        <f>IF(AND(AH4251&lt;&gt;"",E4251="Live"),_xlfn.XLOOKUP(_xlfn.TEXTJOIN(" vs ",,C4251:D4251),Calendar!G:G,Calendar!K:K),"")</f>
        <v/>
      </c>
      <c r="AJ4251" s="61" t="str">
        <f>IF(AND(K4251&lt;&gt;"Match of the Day",K4251&lt;&gt;"Match of the Day 2",K4251&lt;&gt;"Match of the Day Repeat"),"",1+MAX($AJ$10:AJ4250))</f>
        <v/>
      </c>
    </row>
    <row r="4252" spans="34:36" x14ac:dyDescent="0.35">
      <c r="AH4252" s="16" t="str">
        <f>IF(AND(B4252="Premier League",E4252="Live"),_xlfn.XLOOKUP(_xlfn.TEXTJOIN(" vs ",,C4252:D4252),Calendar!G:G,Calendar!B:B),IF(AND(B4252="Premier League",E4252="Highlights"),_xlfn.XLOOKUP(H4252,Calendar!O:O,Calendar!N:N,,-1),""))</f>
        <v/>
      </c>
      <c r="AI4252" s="61" t="str">
        <f>IF(AND(AH4252&lt;&gt;"",E4252="Live"),_xlfn.XLOOKUP(_xlfn.TEXTJOIN(" vs ",,C4252:D4252),Calendar!G:G,Calendar!K:K),"")</f>
        <v/>
      </c>
      <c r="AJ4252" s="61" t="str">
        <f>IF(AND(K4252&lt;&gt;"Match of the Day",K4252&lt;&gt;"Match of the Day 2",K4252&lt;&gt;"Match of the Day Repeat"),"",1+MAX($AJ$10:AJ4251))</f>
        <v/>
      </c>
    </row>
    <row r="4253" spans="34:36" x14ac:dyDescent="0.35">
      <c r="AH4253" s="16" t="str">
        <f>IF(AND(B4253="Premier League",E4253="Live"),_xlfn.XLOOKUP(_xlfn.TEXTJOIN(" vs ",,C4253:D4253),Calendar!G:G,Calendar!B:B),IF(AND(B4253="Premier League",E4253="Highlights"),_xlfn.XLOOKUP(H4253,Calendar!O:O,Calendar!N:N,,-1),""))</f>
        <v/>
      </c>
      <c r="AI4253" s="61" t="str">
        <f>IF(AND(AH4253&lt;&gt;"",E4253="Live"),_xlfn.XLOOKUP(_xlfn.TEXTJOIN(" vs ",,C4253:D4253),Calendar!G:G,Calendar!K:K),"")</f>
        <v/>
      </c>
      <c r="AJ4253" s="61" t="str">
        <f>IF(AND(K4253&lt;&gt;"Match of the Day",K4253&lt;&gt;"Match of the Day 2",K4253&lt;&gt;"Match of the Day Repeat"),"",1+MAX($AJ$10:AJ4252))</f>
        <v/>
      </c>
    </row>
    <row r="4254" spans="34:36" x14ac:dyDescent="0.35">
      <c r="AH4254" s="16" t="str">
        <f>IF(AND(B4254="Premier League",E4254="Live"),_xlfn.XLOOKUP(_xlfn.TEXTJOIN(" vs ",,C4254:D4254),Calendar!G:G,Calendar!B:B),IF(AND(B4254="Premier League",E4254="Highlights"),_xlfn.XLOOKUP(H4254,Calendar!O:O,Calendar!N:N,,-1),""))</f>
        <v/>
      </c>
      <c r="AI4254" s="61" t="str">
        <f>IF(AND(AH4254&lt;&gt;"",E4254="Live"),_xlfn.XLOOKUP(_xlfn.TEXTJOIN(" vs ",,C4254:D4254),Calendar!G:G,Calendar!K:K),"")</f>
        <v/>
      </c>
      <c r="AJ4254" s="61" t="str">
        <f>IF(AND(K4254&lt;&gt;"Match of the Day",K4254&lt;&gt;"Match of the Day 2",K4254&lt;&gt;"Match of the Day Repeat"),"",1+MAX($AJ$10:AJ4253))</f>
        <v/>
      </c>
    </row>
    <row r="4255" spans="34:36" x14ac:dyDescent="0.35">
      <c r="AH4255" s="16" t="str">
        <f>IF(AND(B4255="Premier League",E4255="Live"),_xlfn.XLOOKUP(_xlfn.TEXTJOIN(" vs ",,C4255:D4255),Calendar!G:G,Calendar!B:B),IF(AND(B4255="Premier League",E4255="Highlights"),_xlfn.XLOOKUP(H4255,Calendar!O:O,Calendar!N:N,,-1),""))</f>
        <v/>
      </c>
      <c r="AI4255" s="61" t="str">
        <f>IF(AND(AH4255&lt;&gt;"",E4255="Live"),_xlfn.XLOOKUP(_xlfn.TEXTJOIN(" vs ",,C4255:D4255),Calendar!G:G,Calendar!K:K),"")</f>
        <v/>
      </c>
      <c r="AJ4255" s="61" t="str">
        <f>IF(AND(K4255&lt;&gt;"Match of the Day",K4255&lt;&gt;"Match of the Day 2",K4255&lt;&gt;"Match of the Day Repeat"),"",1+MAX($AJ$10:AJ4254))</f>
        <v/>
      </c>
    </row>
    <row r="4256" spans="34:36" x14ac:dyDescent="0.35">
      <c r="AH4256" s="16" t="str">
        <f>IF(AND(B4256="Premier League",E4256="Live"),_xlfn.XLOOKUP(_xlfn.TEXTJOIN(" vs ",,C4256:D4256),Calendar!G:G,Calendar!B:B),IF(AND(B4256="Premier League",E4256="Highlights"),_xlfn.XLOOKUP(H4256,Calendar!O:O,Calendar!N:N,,-1),""))</f>
        <v/>
      </c>
      <c r="AI4256" s="61" t="str">
        <f>IF(AND(AH4256&lt;&gt;"",E4256="Live"),_xlfn.XLOOKUP(_xlfn.TEXTJOIN(" vs ",,C4256:D4256),Calendar!G:G,Calendar!K:K),"")</f>
        <v/>
      </c>
      <c r="AJ4256" s="61" t="str">
        <f>IF(AND(K4256&lt;&gt;"Match of the Day",K4256&lt;&gt;"Match of the Day 2",K4256&lt;&gt;"Match of the Day Repeat"),"",1+MAX($AJ$10:AJ4255))</f>
        <v/>
      </c>
    </row>
    <row r="4257" spans="34:36" x14ac:dyDescent="0.35">
      <c r="AH4257" s="16" t="str">
        <f>IF(AND(B4257="Premier League",E4257="Live"),_xlfn.XLOOKUP(_xlfn.TEXTJOIN(" vs ",,C4257:D4257),Calendar!G:G,Calendar!B:B),IF(AND(B4257="Premier League",E4257="Highlights"),_xlfn.XLOOKUP(H4257,Calendar!O:O,Calendar!N:N,,-1),""))</f>
        <v/>
      </c>
      <c r="AI4257" s="61" t="str">
        <f>IF(AND(AH4257&lt;&gt;"",E4257="Live"),_xlfn.XLOOKUP(_xlfn.TEXTJOIN(" vs ",,C4257:D4257),Calendar!G:G,Calendar!K:K),"")</f>
        <v/>
      </c>
      <c r="AJ4257" s="61" t="str">
        <f>IF(AND(K4257&lt;&gt;"Match of the Day",K4257&lt;&gt;"Match of the Day 2",K4257&lt;&gt;"Match of the Day Repeat"),"",1+MAX($AJ$10:AJ4256))</f>
        <v/>
      </c>
    </row>
    <row r="4258" spans="34:36" x14ac:dyDescent="0.35">
      <c r="AH4258" s="16" t="str">
        <f>IF(AND(B4258="Premier League",E4258="Live"),_xlfn.XLOOKUP(_xlfn.TEXTJOIN(" vs ",,C4258:D4258),Calendar!G:G,Calendar!B:B),IF(AND(B4258="Premier League",E4258="Highlights"),_xlfn.XLOOKUP(H4258,Calendar!O:O,Calendar!N:N,,-1),""))</f>
        <v/>
      </c>
      <c r="AI4258" s="61" t="str">
        <f>IF(AND(AH4258&lt;&gt;"",E4258="Live"),_xlfn.XLOOKUP(_xlfn.TEXTJOIN(" vs ",,C4258:D4258),Calendar!G:G,Calendar!K:K),"")</f>
        <v/>
      </c>
      <c r="AJ4258" s="61" t="str">
        <f>IF(AND(K4258&lt;&gt;"Match of the Day",K4258&lt;&gt;"Match of the Day 2",K4258&lt;&gt;"Match of the Day Repeat"),"",1+MAX($AJ$10:AJ4257))</f>
        <v/>
      </c>
    </row>
    <row r="4259" spans="34:36" x14ac:dyDescent="0.35">
      <c r="AH4259" s="16" t="str">
        <f>IF(AND(B4259="Premier League",E4259="Live"),_xlfn.XLOOKUP(_xlfn.TEXTJOIN(" vs ",,C4259:D4259),Calendar!G:G,Calendar!B:B),IF(AND(B4259="Premier League",E4259="Highlights"),_xlfn.XLOOKUP(H4259,Calendar!O:O,Calendar!N:N,,-1),""))</f>
        <v/>
      </c>
      <c r="AI4259" s="61" t="str">
        <f>IF(AND(AH4259&lt;&gt;"",E4259="Live"),_xlfn.XLOOKUP(_xlfn.TEXTJOIN(" vs ",,C4259:D4259),Calendar!G:G,Calendar!K:K),"")</f>
        <v/>
      </c>
      <c r="AJ4259" s="61" t="str">
        <f>IF(AND(K4259&lt;&gt;"Match of the Day",K4259&lt;&gt;"Match of the Day 2",K4259&lt;&gt;"Match of the Day Repeat"),"",1+MAX($AJ$10:AJ4258))</f>
        <v/>
      </c>
    </row>
    <row r="4260" spans="34:36" x14ac:dyDescent="0.35">
      <c r="AH4260" s="16" t="str">
        <f>IF(AND(B4260="Premier League",E4260="Live"),_xlfn.XLOOKUP(_xlfn.TEXTJOIN(" vs ",,C4260:D4260),Calendar!G:G,Calendar!B:B),IF(AND(B4260="Premier League",E4260="Highlights"),_xlfn.XLOOKUP(H4260,Calendar!O:O,Calendar!N:N,,-1),""))</f>
        <v/>
      </c>
      <c r="AI4260" s="61" t="str">
        <f>IF(AND(AH4260&lt;&gt;"",E4260="Live"),_xlfn.XLOOKUP(_xlfn.TEXTJOIN(" vs ",,C4260:D4260),Calendar!G:G,Calendar!K:K),"")</f>
        <v/>
      </c>
      <c r="AJ4260" s="61" t="str">
        <f>IF(AND(K4260&lt;&gt;"Match of the Day",K4260&lt;&gt;"Match of the Day 2",K4260&lt;&gt;"Match of the Day Repeat"),"",1+MAX($AJ$10:AJ4259))</f>
        <v/>
      </c>
    </row>
    <row r="4261" spans="34:36" x14ac:dyDescent="0.35">
      <c r="AH4261" s="16" t="str">
        <f>IF(AND(B4261="Premier League",E4261="Live"),_xlfn.XLOOKUP(_xlfn.TEXTJOIN(" vs ",,C4261:D4261),Calendar!G:G,Calendar!B:B),IF(AND(B4261="Premier League",E4261="Highlights"),_xlfn.XLOOKUP(H4261,Calendar!O:O,Calendar!N:N,,-1),""))</f>
        <v/>
      </c>
      <c r="AI4261" s="61" t="str">
        <f>IF(AND(AH4261&lt;&gt;"",E4261="Live"),_xlfn.XLOOKUP(_xlfn.TEXTJOIN(" vs ",,C4261:D4261),Calendar!G:G,Calendar!K:K),"")</f>
        <v/>
      </c>
      <c r="AJ4261" s="61" t="str">
        <f>IF(AND(K4261&lt;&gt;"Match of the Day",K4261&lt;&gt;"Match of the Day 2",K4261&lt;&gt;"Match of the Day Repeat"),"",1+MAX($AJ$10:AJ4260))</f>
        <v/>
      </c>
    </row>
    <row r="4262" spans="34:36" x14ac:dyDescent="0.35">
      <c r="AH4262" s="16" t="str">
        <f>IF(AND(B4262="Premier League",E4262="Live"),_xlfn.XLOOKUP(_xlfn.TEXTJOIN(" vs ",,C4262:D4262),Calendar!G:G,Calendar!B:B),IF(AND(B4262="Premier League",E4262="Highlights"),_xlfn.XLOOKUP(H4262,Calendar!O:O,Calendar!N:N,,-1),""))</f>
        <v/>
      </c>
      <c r="AI4262" s="61" t="str">
        <f>IF(AND(AH4262&lt;&gt;"",E4262="Live"),_xlfn.XLOOKUP(_xlfn.TEXTJOIN(" vs ",,C4262:D4262),Calendar!G:G,Calendar!K:K),"")</f>
        <v/>
      </c>
      <c r="AJ4262" s="61" t="str">
        <f>IF(AND(K4262&lt;&gt;"Match of the Day",K4262&lt;&gt;"Match of the Day 2",K4262&lt;&gt;"Match of the Day Repeat"),"",1+MAX($AJ$10:AJ4261))</f>
        <v/>
      </c>
    </row>
    <row r="4263" spans="34:36" x14ac:dyDescent="0.35">
      <c r="AH4263" s="16" t="str">
        <f>IF(AND(B4263="Premier League",E4263="Live"),_xlfn.XLOOKUP(_xlfn.TEXTJOIN(" vs ",,C4263:D4263),Calendar!G:G,Calendar!B:B),IF(AND(B4263="Premier League",E4263="Highlights"),_xlfn.XLOOKUP(H4263,Calendar!O:O,Calendar!N:N,,-1),""))</f>
        <v/>
      </c>
      <c r="AI4263" s="61" t="str">
        <f>IF(AND(AH4263&lt;&gt;"",E4263="Live"),_xlfn.XLOOKUP(_xlfn.TEXTJOIN(" vs ",,C4263:D4263),Calendar!G:G,Calendar!K:K),"")</f>
        <v/>
      </c>
      <c r="AJ4263" s="61" t="str">
        <f>IF(AND(K4263&lt;&gt;"Match of the Day",K4263&lt;&gt;"Match of the Day 2",K4263&lt;&gt;"Match of the Day Repeat"),"",1+MAX($AJ$10:AJ4262))</f>
        <v/>
      </c>
    </row>
    <row r="4264" spans="34:36" x14ac:dyDescent="0.35">
      <c r="AH4264" s="16" t="str">
        <f>IF(AND(B4264="Premier League",E4264="Live"),_xlfn.XLOOKUP(_xlfn.TEXTJOIN(" vs ",,C4264:D4264),Calendar!G:G,Calendar!B:B),IF(AND(B4264="Premier League",E4264="Highlights"),_xlfn.XLOOKUP(H4264,Calendar!O:O,Calendar!N:N,,-1),""))</f>
        <v/>
      </c>
      <c r="AI4264" s="61" t="str">
        <f>IF(AND(AH4264&lt;&gt;"",E4264="Live"),_xlfn.XLOOKUP(_xlfn.TEXTJOIN(" vs ",,C4264:D4264),Calendar!G:G,Calendar!K:K),"")</f>
        <v/>
      </c>
      <c r="AJ4264" s="61" t="str">
        <f>IF(AND(K4264&lt;&gt;"Match of the Day",K4264&lt;&gt;"Match of the Day 2",K4264&lt;&gt;"Match of the Day Repeat"),"",1+MAX($AJ$10:AJ4263))</f>
        <v/>
      </c>
    </row>
    <row r="4265" spans="34:36" x14ac:dyDescent="0.35">
      <c r="AH4265" s="16" t="str">
        <f>IF(AND(B4265="Premier League",E4265="Live"),_xlfn.XLOOKUP(_xlfn.TEXTJOIN(" vs ",,C4265:D4265),Calendar!G:G,Calendar!B:B),IF(AND(B4265="Premier League",E4265="Highlights"),_xlfn.XLOOKUP(H4265,Calendar!O:O,Calendar!N:N,,-1),""))</f>
        <v/>
      </c>
      <c r="AI4265" s="61" t="str">
        <f>IF(AND(AH4265&lt;&gt;"",E4265="Live"),_xlfn.XLOOKUP(_xlfn.TEXTJOIN(" vs ",,C4265:D4265),Calendar!G:G,Calendar!K:K),"")</f>
        <v/>
      </c>
      <c r="AJ4265" s="61" t="str">
        <f>IF(AND(K4265&lt;&gt;"Match of the Day",K4265&lt;&gt;"Match of the Day 2",K4265&lt;&gt;"Match of the Day Repeat"),"",1+MAX($AJ$10:AJ4264))</f>
        <v/>
      </c>
    </row>
    <row r="4266" spans="34:36" x14ac:dyDescent="0.35">
      <c r="AH4266" s="16" t="str">
        <f>IF(AND(B4266="Premier League",E4266="Live"),_xlfn.XLOOKUP(_xlfn.TEXTJOIN(" vs ",,C4266:D4266),Calendar!G:G,Calendar!B:B),IF(AND(B4266="Premier League",E4266="Highlights"),_xlfn.XLOOKUP(H4266,Calendar!O:O,Calendar!N:N,,-1),""))</f>
        <v/>
      </c>
      <c r="AI4266" s="61" t="str">
        <f>IF(AND(AH4266&lt;&gt;"",E4266="Live"),_xlfn.XLOOKUP(_xlfn.TEXTJOIN(" vs ",,C4266:D4266),Calendar!G:G,Calendar!K:K),"")</f>
        <v/>
      </c>
      <c r="AJ4266" s="61" t="str">
        <f>IF(AND(K4266&lt;&gt;"Match of the Day",K4266&lt;&gt;"Match of the Day 2",K4266&lt;&gt;"Match of the Day Repeat"),"",1+MAX($AJ$10:AJ4265))</f>
        <v/>
      </c>
    </row>
    <row r="4267" spans="34:36" x14ac:dyDescent="0.35">
      <c r="AH4267" s="16" t="str">
        <f>IF(AND(B4267="Premier League",E4267="Live"),_xlfn.XLOOKUP(_xlfn.TEXTJOIN(" vs ",,C4267:D4267),Calendar!G:G,Calendar!B:B),IF(AND(B4267="Premier League",E4267="Highlights"),_xlfn.XLOOKUP(H4267,Calendar!O:O,Calendar!N:N,,-1),""))</f>
        <v/>
      </c>
      <c r="AI4267" s="61" t="str">
        <f>IF(AND(AH4267&lt;&gt;"",E4267="Live"),_xlfn.XLOOKUP(_xlfn.TEXTJOIN(" vs ",,C4267:D4267),Calendar!G:G,Calendar!K:K),"")</f>
        <v/>
      </c>
      <c r="AJ4267" s="61" t="str">
        <f>IF(AND(K4267&lt;&gt;"Match of the Day",K4267&lt;&gt;"Match of the Day 2",K4267&lt;&gt;"Match of the Day Repeat"),"",1+MAX($AJ$10:AJ4266))</f>
        <v/>
      </c>
    </row>
    <row r="4268" spans="34:36" x14ac:dyDescent="0.35">
      <c r="AH4268" s="16" t="str">
        <f>IF(AND(B4268="Premier League",E4268="Live"),_xlfn.XLOOKUP(_xlfn.TEXTJOIN(" vs ",,C4268:D4268),Calendar!G:G,Calendar!B:B),IF(AND(B4268="Premier League",E4268="Highlights"),_xlfn.XLOOKUP(H4268,Calendar!O:O,Calendar!N:N,,-1),""))</f>
        <v/>
      </c>
      <c r="AI4268" s="61" t="str">
        <f>IF(AND(AH4268&lt;&gt;"",E4268="Live"),_xlfn.XLOOKUP(_xlfn.TEXTJOIN(" vs ",,C4268:D4268),Calendar!G:G,Calendar!K:K),"")</f>
        <v/>
      </c>
      <c r="AJ4268" s="61" t="str">
        <f>IF(AND(K4268&lt;&gt;"Match of the Day",K4268&lt;&gt;"Match of the Day 2",K4268&lt;&gt;"Match of the Day Repeat"),"",1+MAX($AJ$10:AJ4267))</f>
        <v/>
      </c>
    </row>
    <row r="4269" spans="34:36" x14ac:dyDescent="0.35">
      <c r="AH4269" s="16" t="str">
        <f>IF(AND(B4269="Premier League",E4269="Live"),_xlfn.XLOOKUP(_xlfn.TEXTJOIN(" vs ",,C4269:D4269),Calendar!G:G,Calendar!B:B),IF(AND(B4269="Premier League",E4269="Highlights"),_xlfn.XLOOKUP(H4269,Calendar!O:O,Calendar!N:N,,-1),""))</f>
        <v/>
      </c>
      <c r="AI4269" s="61" t="str">
        <f>IF(AND(AH4269&lt;&gt;"",E4269="Live"),_xlfn.XLOOKUP(_xlfn.TEXTJOIN(" vs ",,C4269:D4269),Calendar!G:G,Calendar!K:K),"")</f>
        <v/>
      </c>
      <c r="AJ4269" s="61" t="str">
        <f>IF(AND(K4269&lt;&gt;"Match of the Day",K4269&lt;&gt;"Match of the Day 2",K4269&lt;&gt;"Match of the Day Repeat"),"",1+MAX($AJ$10:AJ4268))</f>
        <v/>
      </c>
    </row>
    <row r="4270" spans="34:36" x14ac:dyDescent="0.35">
      <c r="AH4270" s="16" t="str">
        <f>IF(AND(B4270="Premier League",E4270="Live"),_xlfn.XLOOKUP(_xlfn.TEXTJOIN(" vs ",,C4270:D4270),Calendar!G:G,Calendar!B:B),IF(AND(B4270="Premier League",E4270="Highlights"),_xlfn.XLOOKUP(H4270,Calendar!O:O,Calendar!N:N,,-1),""))</f>
        <v/>
      </c>
      <c r="AI4270" s="61" t="str">
        <f>IF(AND(AH4270&lt;&gt;"",E4270="Live"),_xlfn.XLOOKUP(_xlfn.TEXTJOIN(" vs ",,C4270:D4270),Calendar!G:G,Calendar!K:K),"")</f>
        <v/>
      </c>
      <c r="AJ4270" s="61" t="str">
        <f>IF(AND(K4270&lt;&gt;"Match of the Day",K4270&lt;&gt;"Match of the Day 2",K4270&lt;&gt;"Match of the Day Repeat"),"",1+MAX($AJ$10:AJ4269))</f>
        <v/>
      </c>
    </row>
    <row r="4271" spans="34:36" x14ac:dyDescent="0.35">
      <c r="AH4271" s="16" t="str">
        <f>IF(AND(B4271="Premier League",E4271="Live"),_xlfn.XLOOKUP(_xlfn.TEXTJOIN(" vs ",,C4271:D4271),Calendar!G:G,Calendar!B:B),IF(AND(B4271="Premier League",E4271="Highlights"),_xlfn.XLOOKUP(H4271,Calendar!O:O,Calendar!N:N,,-1),""))</f>
        <v/>
      </c>
      <c r="AI4271" s="61" t="str">
        <f>IF(AND(AH4271&lt;&gt;"",E4271="Live"),_xlfn.XLOOKUP(_xlfn.TEXTJOIN(" vs ",,C4271:D4271),Calendar!G:G,Calendar!K:K),"")</f>
        <v/>
      </c>
      <c r="AJ4271" s="61" t="str">
        <f>IF(AND(K4271&lt;&gt;"Match of the Day",K4271&lt;&gt;"Match of the Day 2",K4271&lt;&gt;"Match of the Day Repeat"),"",1+MAX($AJ$10:AJ4270))</f>
        <v/>
      </c>
    </row>
    <row r="4272" spans="34:36" x14ac:dyDescent="0.35">
      <c r="AH4272" s="16" t="str">
        <f>IF(AND(B4272="Premier League",E4272="Live"),_xlfn.XLOOKUP(_xlfn.TEXTJOIN(" vs ",,C4272:D4272),Calendar!G:G,Calendar!B:B),IF(AND(B4272="Premier League",E4272="Highlights"),_xlfn.XLOOKUP(H4272,Calendar!O:O,Calendar!N:N,,-1),""))</f>
        <v/>
      </c>
      <c r="AI4272" s="61" t="str">
        <f>IF(AND(AH4272&lt;&gt;"",E4272="Live"),_xlfn.XLOOKUP(_xlfn.TEXTJOIN(" vs ",,C4272:D4272),Calendar!G:G,Calendar!K:K),"")</f>
        <v/>
      </c>
      <c r="AJ4272" s="61" t="str">
        <f>IF(AND(K4272&lt;&gt;"Match of the Day",K4272&lt;&gt;"Match of the Day 2",K4272&lt;&gt;"Match of the Day Repeat"),"",1+MAX($AJ$10:AJ4271))</f>
        <v/>
      </c>
    </row>
    <row r="4273" spans="34:36" x14ac:dyDescent="0.35">
      <c r="AH4273" s="16" t="str">
        <f>IF(AND(B4273="Premier League",E4273="Live"),_xlfn.XLOOKUP(_xlfn.TEXTJOIN(" vs ",,C4273:D4273),Calendar!G:G,Calendar!B:B),IF(AND(B4273="Premier League",E4273="Highlights"),_xlfn.XLOOKUP(H4273,Calendar!O:O,Calendar!N:N,,-1),""))</f>
        <v/>
      </c>
      <c r="AI4273" s="61" t="str">
        <f>IF(AND(AH4273&lt;&gt;"",E4273="Live"),_xlfn.XLOOKUP(_xlfn.TEXTJOIN(" vs ",,C4273:D4273),Calendar!G:G,Calendar!K:K),"")</f>
        <v/>
      </c>
      <c r="AJ4273" s="61" t="str">
        <f>IF(AND(K4273&lt;&gt;"Match of the Day",K4273&lt;&gt;"Match of the Day 2",K4273&lt;&gt;"Match of the Day Repeat"),"",1+MAX($AJ$10:AJ4272))</f>
        <v/>
      </c>
    </row>
    <row r="4274" spans="34:36" x14ac:dyDescent="0.35">
      <c r="AH4274" s="16" t="str">
        <f>IF(AND(B4274="Premier League",E4274="Live"),_xlfn.XLOOKUP(_xlfn.TEXTJOIN(" vs ",,C4274:D4274),Calendar!G:G,Calendar!B:B),IF(AND(B4274="Premier League",E4274="Highlights"),_xlfn.XLOOKUP(H4274,Calendar!O:O,Calendar!N:N,,-1),""))</f>
        <v/>
      </c>
      <c r="AI4274" s="61" t="str">
        <f>IF(AND(AH4274&lt;&gt;"",E4274="Live"),_xlfn.XLOOKUP(_xlfn.TEXTJOIN(" vs ",,C4274:D4274),Calendar!G:G,Calendar!K:K),"")</f>
        <v/>
      </c>
      <c r="AJ4274" s="61" t="str">
        <f>IF(AND(K4274&lt;&gt;"Match of the Day",K4274&lt;&gt;"Match of the Day 2",K4274&lt;&gt;"Match of the Day Repeat"),"",1+MAX($AJ$10:AJ4273))</f>
        <v/>
      </c>
    </row>
    <row r="4275" spans="34:36" x14ac:dyDescent="0.35">
      <c r="AH4275" s="16" t="str">
        <f>IF(AND(B4275="Premier League",E4275="Live"),_xlfn.XLOOKUP(_xlfn.TEXTJOIN(" vs ",,C4275:D4275),Calendar!G:G,Calendar!B:B),IF(AND(B4275="Premier League",E4275="Highlights"),_xlfn.XLOOKUP(H4275,Calendar!O:O,Calendar!N:N,,-1),""))</f>
        <v/>
      </c>
      <c r="AI4275" s="61" t="str">
        <f>IF(AND(AH4275&lt;&gt;"",E4275="Live"),_xlfn.XLOOKUP(_xlfn.TEXTJOIN(" vs ",,C4275:D4275),Calendar!G:G,Calendar!K:K),"")</f>
        <v/>
      </c>
      <c r="AJ4275" s="61" t="str">
        <f>IF(AND(K4275&lt;&gt;"Match of the Day",K4275&lt;&gt;"Match of the Day 2",K4275&lt;&gt;"Match of the Day Repeat"),"",1+MAX($AJ$10:AJ4274))</f>
        <v/>
      </c>
    </row>
    <row r="4276" spans="34:36" x14ac:dyDescent="0.35">
      <c r="AH4276" s="16" t="str">
        <f>IF(AND(B4276="Premier League",E4276="Live"),_xlfn.XLOOKUP(_xlfn.TEXTJOIN(" vs ",,C4276:D4276),Calendar!G:G,Calendar!B:B),IF(AND(B4276="Premier League",E4276="Highlights"),_xlfn.XLOOKUP(H4276,Calendar!O:O,Calendar!N:N,,-1),""))</f>
        <v/>
      </c>
      <c r="AI4276" s="61" t="str">
        <f>IF(AND(AH4276&lt;&gt;"",E4276="Live"),_xlfn.XLOOKUP(_xlfn.TEXTJOIN(" vs ",,C4276:D4276),Calendar!G:G,Calendar!K:K),"")</f>
        <v/>
      </c>
      <c r="AJ4276" s="61" t="str">
        <f>IF(AND(K4276&lt;&gt;"Match of the Day",K4276&lt;&gt;"Match of the Day 2",K4276&lt;&gt;"Match of the Day Repeat"),"",1+MAX($AJ$10:AJ4275))</f>
        <v/>
      </c>
    </row>
    <row r="4277" spans="34:36" x14ac:dyDescent="0.35">
      <c r="AH4277" s="16" t="str">
        <f>IF(AND(B4277="Premier League",E4277="Live"),_xlfn.XLOOKUP(_xlfn.TEXTJOIN(" vs ",,C4277:D4277),Calendar!G:G,Calendar!B:B),IF(AND(B4277="Premier League",E4277="Highlights"),_xlfn.XLOOKUP(H4277,Calendar!O:O,Calendar!N:N,,-1),""))</f>
        <v/>
      </c>
      <c r="AI4277" s="61" t="str">
        <f>IF(AND(AH4277&lt;&gt;"",E4277="Live"),_xlfn.XLOOKUP(_xlfn.TEXTJOIN(" vs ",,C4277:D4277),Calendar!G:G,Calendar!K:K),"")</f>
        <v/>
      </c>
      <c r="AJ4277" s="61" t="str">
        <f>IF(AND(K4277&lt;&gt;"Match of the Day",K4277&lt;&gt;"Match of the Day 2",K4277&lt;&gt;"Match of the Day Repeat"),"",1+MAX($AJ$10:AJ4276))</f>
        <v/>
      </c>
    </row>
    <row r="4278" spans="34:36" x14ac:dyDescent="0.35">
      <c r="AH4278" s="16" t="str">
        <f>IF(AND(B4278="Premier League",E4278="Live"),_xlfn.XLOOKUP(_xlfn.TEXTJOIN(" vs ",,C4278:D4278),Calendar!G:G,Calendar!B:B),IF(AND(B4278="Premier League",E4278="Highlights"),_xlfn.XLOOKUP(H4278,Calendar!O:O,Calendar!N:N,,-1),""))</f>
        <v/>
      </c>
      <c r="AI4278" s="61" t="str">
        <f>IF(AND(AH4278&lt;&gt;"",E4278="Live"),_xlfn.XLOOKUP(_xlfn.TEXTJOIN(" vs ",,C4278:D4278),Calendar!G:G,Calendar!K:K),"")</f>
        <v/>
      </c>
      <c r="AJ4278" s="61" t="str">
        <f>IF(AND(K4278&lt;&gt;"Match of the Day",K4278&lt;&gt;"Match of the Day 2",K4278&lt;&gt;"Match of the Day Repeat"),"",1+MAX($AJ$10:AJ4277))</f>
        <v/>
      </c>
    </row>
    <row r="4279" spans="34:36" x14ac:dyDescent="0.35">
      <c r="AH4279" s="16" t="str">
        <f>IF(AND(B4279="Premier League",E4279="Live"),_xlfn.XLOOKUP(_xlfn.TEXTJOIN(" vs ",,C4279:D4279),Calendar!G:G,Calendar!B:B),IF(AND(B4279="Premier League",E4279="Highlights"),_xlfn.XLOOKUP(H4279,Calendar!O:O,Calendar!N:N,,-1),""))</f>
        <v/>
      </c>
      <c r="AI4279" s="61" t="str">
        <f>IF(AND(AH4279&lt;&gt;"",E4279="Live"),_xlfn.XLOOKUP(_xlfn.TEXTJOIN(" vs ",,C4279:D4279),Calendar!G:G,Calendar!K:K),"")</f>
        <v/>
      </c>
      <c r="AJ4279" s="61" t="str">
        <f>IF(AND(K4279&lt;&gt;"Match of the Day",K4279&lt;&gt;"Match of the Day 2",K4279&lt;&gt;"Match of the Day Repeat"),"",1+MAX($AJ$10:AJ4278))</f>
        <v/>
      </c>
    </row>
    <row r="4280" spans="34:36" x14ac:dyDescent="0.35">
      <c r="AH4280" s="16" t="str">
        <f>IF(AND(B4280="Premier League",E4280="Live"),_xlfn.XLOOKUP(_xlfn.TEXTJOIN(" vs ",,C4280:D4280),Calendar!G:G,Calendar!B:B),IF(AND(B4280="Premier League",E4280="Highlights"),_xlfn.XLOOKUP(H4280,Calendar!O:O,Calendar!N:N,,-1),""))</f>
        <v/>
      </c>
      <c r="AI4280" s="61" t="str">
        <f>IF(AND(AH4280&lt;&gt;"",E4280="Live"),_xlfn.XLOOKUP(_xlfn.TEXTJOIN(" vs ",,C4280:D4280),Calendar!G:G,Calendar!K:K),"")</f>
        <v/>
      </c>
      <c r="AJ4280" s="61" t="str">
        <f>IF(AND(K4280&lt;&gt;"Match of the Day",K4280&lt;&gt;"Match of the Day 2",K4280&lt;&gt;"Match of the Day Repeat"),"",1+MAX($AJ$10:AJ4279))</f>
        <v/>
      </c>
    </row>
    <row r="4281" spans="34:36" x14ac:dyDescent="0.35">
      <c r="AH4281" s="16" t="str">
        <f>IF(AND(B4281="Premier League",E4281="Live"),_xlfn.XLOOKUP(_xlfn.TEXTJOIN(" vs ",,C4281:D4281),Calendar!G:G,Calendar!B:B),IF(AND(B4281="Premier League",E4281="Highlights"),_xlfn.XLOOKUP(H4281,Calendar!O:O,Calendar!N:N,,-1),""))</f>
        <v/>
      </c>
      <c r="AI4281" s="61" t="str">
        <f>IF(AND(AH4281&lt;&gt;"",E4281="Live"),_xlfn.XLOOKUP(_xlfn.TEXTJOIN(" vs ",,C4281:D4281),Calendar!G:G,Calendar!K:K),"")</f>
        <v/>
      </c>
      <c r="AJ4281" s="61" t="str">
        <f>IF(AND(K4281&lt;&gt;"Match of the Day",K4281&lt;&gt;"Match of the Day 2",K4281&lt;&gt;"Match of the Day Repeat"),"",1+MAX($AJ$10:AJ4280))</f>
        <v/>
      </c>
    </row>
    <row r="4282" spans="34:36" x14ac:dyDescent="0.35">
      <c r="AH4282" s="16" t="str">
        <f>IF(AND(B4282="Premier League",E4282="Live"),_xlfn.XLOOKUP(_xlfn.TEXTJOIN(" vs ",,C4282:D4282),Calendar!G:G,Calendar!B:B),IF(AND(B4282="Premier League",E4282="Highlights"),_xlfn.XLOOKUP(H4282,Calendar!O:O,Calendar!N:N,,-1),""))</f>
        <v/>
      </c>
      <c r="AI4282" s="61" t="str">
        <f>IF(AND(AH4282&lt;&gt;"",E4282="Live"),_xlfn.XLOOKUP(_xlfn.TEXTJOIN(" vs ",,C4282:D4282),Calendar!G:G,Calendar!K:K),"")</f>
        <v/>
      </c>
      <c r="AJ4282" s="61" t="str">
        <f>IF(AND(K4282&lt;&gt;"Match of the Day",K4282&lt;&gt;"Match of the Day 2",K4282&lt;&gt;"Match of the Day Repeat"),"",1+MAX($AJ$10:AJ4281))</f>
        <v/>
      </c>
    </row>
    <row r="4283" spans="34:36" x14ac:dyDescent="0.35">
      <c r="AH4283" s="16" t="str">
        <f>IF(AND(B4283="Premier League",E4283="Live"),_xlfn.XLOOKUP(_xlfn.TEXTJOIN(" vs ",,C4283:D4283),Calendar!G:G,Calendar!B:B),IF(AND(B4283="Premier League",E4283="Highlights"),_xlfn.XLOOKUP(H4283,Calendar!O:O,Calendar!N:N,,-1),""))</f>
        <v/>
      </c>
      <c r="AI4283" s="61" t="str">
        <f>IF(AND(AH4283&lt;&gt;"",E4283="Live"),_xlfn.XLOOKUP(_xlfn.TEXTJOIN(" vs ",,C4283:D4283),Calendar!G:G,Calendar!K:K),"")</f>
        <v/>
      </c>
      <c r="AJ4283" s="61" t="str">
        <f>IF(AND(K4283&lt;&gt;"Match of the Day",K4283&lt;&gt;"Match of the Day 2",K4283&lt;&gt;"Match of the Day Repeat"),"",1+MAX($AJ$10:AJ4282))</f>
        <v/>
      </c>
    </row>
    <row r="4284" spans="34:36" x14ac:dyDescent="0.35">
      <c r="AH4284" s="16" t="str">
        <f>IF(AND(B4284="Premier League",E4284="Live"),_xlfn.XLOOKUP(_xlfn.TEXTJOIN(" vs ",,C4284:D4284),Calendar!G:G,Calendar!B:B),IF(AND(B4284="Premier League",E4284="Highlights"),_xlfn.XLOOKUP(H4284,Calendar!O:O,Calendar!N:N,,-1),""))</f>
        <v/>
      </c>
      <c r="AI4284" s="61" t="str">
        <f>IF(AND(AH4284&lt;&gt;"",E4284="Live"),_xlfn.XLOOKUP(_xlfn.TEXTJOIN(" vs ",,C4284:D4284),Calendar!G:G,Calendar!K:K),"")</f>
        <v/>
      </c>
      <c r="AJ4284" s="61" t="str">
        <f>IF(AND(K4284&lt;&gt;"Match of the Day",K4284&lt;&gt;"Match of the Day 2",K4284&lt;&gt;"Match of the Day Repeat"),"",1+MAX($AJ$10:AJ4283))</f>
        <v/>
      </c>
    </row>
    <row r="4285" spans="34:36" x14ac:dyDescent="0.35">
      <c r="AH4285" s="16" t="str">
        <f>IF(AND(B4285="Premier League",E4285="Live"),_xlfn.XLOOKUP(_xlfn.TEXTJOIN(" vs ",,C4285:D4285),Calendar!G:G,Calendar!B:B),IF(AND(B4285="Premier League",E4285="Highlights"),_xlfn.XLOOKUP(H4285,Calendar!O:O,Calendar!N:N,,-1),""))</f>
        <v/>
      </c>
      <c r="AI4285" s="61" t="str">
        <f>IF(AND(AH4285&lt;&gt;"",E4285="Live"),_xlfn.XLOOKUP(_xlfn.TEXTJOIN(" vs ",,C4285:D4285),Calendar!G:G,Calendar!K:K),"")</f>
        <v/>
      </c>
      <c r="AJ4285" s="61" t="str">
        <f>IF(AND(K4285&lt;&gt;"Match of the Day",K4285&lt;&gt;"Match of the Day 2",K4285&lt;&gt;"Match of the Day Repeat"),"",1+MAX($AJ$10:AJ4284))</f>
        <v/>
      </c>
    </row>
    <row r="4286" spans="34:36" x14ac:dyDescent="0.35">
      <c r="AH4286" s="16" t="str">
        <f>IF(AND(B4286="Premier League",E4286="Live"),_xlfn.XLOOKUP(_xlfn.TEXTJOIN(" vs ",,C4286:D4286),Calendar!G:G,Calendar!B:B),IF(AND(B4286="Premier League",E4286="Highlights"),_xlfn.XLOOKUP(H4286,Calendar!O:O,Calendar!N:N,,-1),""))</f>
        <v/>
      </c>
      <c r="AI4286" s="61" t="str">
        <f>IF(AND(AH4286&lt;&gt;"",E4286="Live"),_xlfn.XLOOKUP(_xlfn.TEXTJOIN(" vs ",,C4286:D4286),Calendar!G:G,Calendar!K:K),"")</f>
        <v/>
      </c>
      <c r="AJ4286" s="61" t="str">
        <f>IF(AND(K4286&lt;&gt;"Match of the Day",K4286&lt;&gt;"Match of the Day 2",K4286&lt;&gt;"Match of the Day Repeat"),"",1+MAX($AJ$10:AJ4285))</f>
        <v/>
      </c>
    </row>
    <row r="4287" spans="34:36" x14ac:dyDescent="0.35">
      <c r="AH4287" s="16" t="str">
        <f>IF(AND(B4287="Premier League",E4287="Live"),_xlfn.XLOOKUP(_xlfn.TEXTJOIN(" vs ",,C4287:D4287),Calendar!G:G,Calendar!B:B),IF(AND(B4287="Premier League",E4287="Highlights"),_xlfn.XLOOKUP(H4287,Calendar!O:O,Calendar!N:N,,-1),""))</f>
        <v/>
      </c>
      <c r="AI4287" s="61" t="str">
        <f>IF(AND(AH4287&lt;&gt;"",E4287="Live"),_xlfn.XLOOKUP(_xlfn.TEXTJOIN(" vs ",,C4287:D4287),Calendar!G:G,Calendar!K:K),"")</f>
        <v/>
      </c>
      <c r="AJ4287" s="61" t="str">
        <f>IF(AND(K4287&lt;&gt;"Match of the Day",K4287&lt;&gt;"Match of the Day 2",K4287&lt;&gt;"Match of the Day Repeat"),"",1+MAX($AJ$10:AJ4286))</f>
        <v/>
      </c>
    </row>
    <row r="4288" spans="34:36" x14ac:dyDescent="0.35">
      <c r="AH4288" s="16" t="str">
        <f>IF(AND(B4288="Premier League",E4288="Live"),_xlfn.XLOOKUP(_xlfn.TEXTJOIN(" vs ",,C4288:D4288),Calendar!G:G,Calendar!B:B),IF(AND(B4288="Premier League",E4288="Highlights"),_xlfn.XLOOKUP(H4288,Calendar!O:O,Calendar!N:N,,-1),""))</f>
        <v/>
      </c>
      <c r="AI4288" s="61" t="str">
        <f>IF(AND(AH4288&lt;&gt;"",E4288="Live"),_xlfn.XLOOKUP(_xlfn.TEXTJOIN(" vs ",,C4288:D4288),Calendar!G:G,Calendar!K:K),"")</f>
        <v/>
      </c>
      <c r="AJ4288" s="61" t="str">
        <f>IF(AND(K4288&lt;&gt;"Match of the Day",K4288&lt;&gt;"Match of the Day 2",K4288&lt;&gt;"Match of the Day Repeat"),"",1+MAX($AJ$10:AJ4287))</f>
        <v/>
      </c>
    </row>
    <row r="4289" spans="34:36" x14ac:dyDescent="0.35">
      <c r="AH4289" s="16" t="str">
        <f>IF(AND(B4289="Premier League",E4289="Live"),_xlfn.XLOOKUP(_xlfn.TEXTJOIN(" vs ",,C4289:D4289),Calendar!G:G,Calendar!B:B),IF(AND(B4289="Premier League",E4289="Highlights"),_xlfn.XLOOKUP(H4289,Calendar!O:O,Calendar!N:N,,-1),""))</f>
        <v/>
      </c>
      <c r="AI4289" s="61" t="str">
        <f>IF(AND(AH4289&lt;&gt;"",E4289="Live"),_xlfn.XLOOKUP(_xlfn.TEXTJOIN(" vs ",,C4289:D4289),Calendar!G:G,Calendar!K:K),"")</f>
        <v/>
      </c>
      <c r="AJ4289" s="61" t="str">
        <f>IF(AND(K4289&lt;&gt;"Match of the Day",K4289&lt;&gt;"Match of the Day 2",K4289&lt;&gt;"Match of the Day Repeat"),"",1+MAX($AJ$10:AJ4288))</f>
        <v/>
      </c>
    </row>
    <row r="4290" spans="34:36" x14ac:dyDescent="0.35">
      <c r="AH4290" s="16" t="str">
        <f>IF(AND(B4290="Premier League",E4290="Live"),_xlfn.XLOOKUP(_xlfn.TEXTJOIN(" vs ",,C4290:D4290),Calendar!G:G,Calendar!B:B),IF(AND(B4290="Premier League",E4290="Highlights"),_xlfn.XLOOKUP(H4290,Calendar!O:O,Calendar!N:N,,-1),""))</f>
        <v/>
      </c>
      <c r="AI4290" s="61" t="str">
        <f>IF(AND(AH4290&lt;&gt;"",E4290="Live"),_xlfn.XLOOKUP(_xlfn.TEXTJOIN(" vs ",,C4290:D4290),Calendar!G:G,Calendar!K:K),"")</f>
        <v/>
      </c>
      <c r="AJ4290" s="61" t="str">
        <f>IF(AND(K4290&lt;&gt;"Match of the Day",K4290&lt;&gt;"Match of the Day 2",K4290&lt;&gt;"Match of the Day Repeat"),"",1+MAX($AJ$10:AJ4289))</f>
        <v/>
      </c>
    </row>
    <row r="4291" spans="34:36" x14ac:dyDescent="0.35">
      <c r="AH4291" s="16" t="str">
        <f>IF(AND(B4291="Premier League",E4291="Live"),_xlfn.XLOOKUP(_xlfn.TEXTJOIN(" vs ",,C4291:D4291),Calendar!G:G,Calendar!B:B),IF(AND(B4291="Premier League",E4291="Highlights"),_xlfn.XLOOKUP(H4291,Calendar!O:O,Calendar!N:N,,-1),""))</f>
        <v/>
      </c>
      <c r="AI4291" s="61" t="str">
        <f>IF(AND(AH4291&lt;&gt;"",E4291="Live"),_xlfn.XLOOKUP(_xlfn.TEXTJOIN(" vs ",,C4291:D4291),Calendar!G:G,Calendar!K:K),"")</f>
        <v/>
      </c>
      <c r="AJ4291" s="61" t="str">
        <f>IF(AND(K4291&lt;&gt;"Match of the Day",K4291&lt;&gt;"Match of the Day 2",K4291&lt;&gt;"Match of the Day Repeat"),"",1+MAX($AJ$10:AJ4290))</f>
        <v/>
      </c>
    </row>
    <row r="4292" spans="34:36" x14ac:dyDescent="0.35">
      <c r="AH4292" s="16" t="str">
        <f>IF(AND(B4292="Premier League",E4292="Live"),_xlfn.XLOOKUP(_xlfn.TEXTJOIN(" vs ",,C4292:D4292),Calendar!G:G,Calendar!B:B),IF(AND(B4292="Premier League",E4292="Highlights"),_xlfn.XLOOKUP(H4292,Calendar!O:O,Calendar!N:N,,-1),""))</f>
        <v/>
      </c>
      <c r="AI4292" s="61" t="str">
        <f>IF(AND(AH4292&lt;&gt;"",E4292="Live"),_xlfn.XLOOKUP(_xlfn.TEXTJOIN(" vs ",,C4292:D4292),Calendar!G:G,Calendar!K:K),"")</f>
        <v/>
      </c>
      <c r="AJ4292" s="61" t="str">
        <f>IF(AND(K4292&lt;&gt;"Match of the Day",K4292&lt;&gt;"Match of the Day 2",K4292&lt;&gt;"Match of the Day Repeat"),"",1+MAX($AJ$10:AJ4291))</f>
        <v/>
      </c>
    </row>
    <row r="4293" spans="34:36" x14ac:dyDescent="0.35">
      <c r="AH4293" s="16" t="str">
        <f>IF(AND(B4293="Premier League",E4293="Live"),_xlfn.XLOOKUP(_xlfn.TEXTJOIN(" vs ",,C4293:D4293),Calendar!G:G,Calendar!B:B),IF(AND(B4293="Premier League",E4293="Highlights"),_xlfn.XLOOKUP(H4293,Calendar!O:O,Calendar!N:N,,-1),""))</f>
        <v/>
      </c>
      <c r="AI4293" s="61" t="str">
        <f>IF(AND(AH4293&lt;&gt;"",E4293="Live"),_xlfn.XLOOKUP(_xlfn.TEXTJOIN(" vs ",,C4293:D4293),Calendar!G:G,Calendar!K:K),"")</f>
        <v/>
      </c>
      <c r="AJ4293" s="61" t="str">
        <f>IF(AND(K4293&lt;&gt;"Match of the Day",K4293&lt;&gt;"Match of the Day 2",K4293&lt;&gt;"Match of the Day Repeat"),"",1+MAX($AJ$10:AJ4292))</f>
        <v/>
      </c>
    </row>
    <row r="4294" spans="34:36" x14ac:dyDescent="0.35">
      <c r="AH4294" s="16" t="str">
        <f>IF(AND(B4294="Premier League",E4294="Live"),_xlfn.XLOOKUP(_xlfn.TEXTJOIN(" vs ",,C4294:D4294),Calendar!G:G,Calendar!B:B),IF(AND(B4294="Premier League",E4294="Highlights"),_xlfn.XLOOKUP(H4294,Calendar!O:O,Calendar!N:N,,-1),""))</f>
        <v/>
      </c>
      <c r="AI4294" s="61" t="str">
        <f>IF(AND(AH4294&lt;&gt;"",E4294="Live"),_xlfn.XLOOKUP(_xlfn.TEXTJOIN(" vs ",,C4294:D4294),Calendar!G:G,Calendar!K:K),"")</f>
        <v/>
      </c>
      <c r="AJ4294" s="61" t="str">
        <f>IF(AND(K4294&lt;&gt;"Match of the Day",K4294&lt;&gt;"Match of the Day 2",K4294&lt;&gt;"Match of the Day Repeat"),"",1+MAX($AJ$10:AJ4293))</f>
        <v/>
      </c>
    </row>
    <row r="4295" spans="34:36" x14ac:dyDescent="0.35">
      <c r="AH4295" s="16" t="str">
        <f>IF(AND(B4295="Premier League",E4295="Live"),_xlfn.XLOOKUP(_xlfn.TEXTJOIN(" vs ",,C4295:D4295),Calendar!G:G,Calendar!B:B),IF(AND(B4295="Premier League",E4295="Highlights"),_xlfn.XLOOKUP(H4295,Calendar!O:O,Calendar!N:N,,-1),""))</f>
        <v/>
      </c>
      <c r="AI4295" s="61" t="str">
        <f>IF(AND(AH4295&lt;&gt;"",E4295="Live"),_xlfn.XLOOKUP(_xlfn.TEXTJOIN(" vs ",,C4295:D4295),Calendar!G:G,Calendar!K:K),"")</f>
        <v/>
      </c>
      <c r="AJ4295" s="61" t="str">
        <f>IF(AND(K4295&lt;&gt;"Match of the Day",K4295&lt;&gt;"Match of the Day 2",K4295&lt;&gt;"Match of the Day Repeat"),"",1+MAX($AJ$10:AJ4294))</f>
        <v/>
      </c>
    </row>
    <row r="4296" spans="34:36" x14ac:dyDescent="0.35">
      <c r="AH4296" s="16" t="str">
        <f>IF(AND(B4296="Premier League",E4296="Live"),_xlfn.XLOOKUP(_xlfn.TEXTJOIN(" vs ",,C4296:D4296),Calendar!G:G,Calendar!B:B),IF(AND(B4296="Premier League",E4296="Highlights"),_xlfn.XLOOKUP(H4296,Calendar!O:O,Calendar!N:N,,-1),""))</f>
        <v/>
      </c>
      <c r="AI4296" s="61" t="str">
        <f>IF(AND(AH4296&lt;&gt;"",E4296="Live"),_xlfn.XLOOKUP(_xlfn.TEXTJOIN(" vs ",,C4296:D4296),Calendar!G:G,Calendar!K:K),"")</f>
        <v/>
      </c>
      <c r="AJ4296" s="61" t="str">
        <f>IF(AND(K4296&lt;&gt;"Match of the Day",K4296&lt;&gt;"Match of the Day 2",K4296&lt;&gt;"Match of the Day Repeat"),"",1+MAX($AJ$10:AJ4295))</f>
        <v/>
      </c>
    </row>
    <row r="4297" spans="34:36" x14ac:dyDescent="0.35">
      <c r="AH4297" s="16" t="str">
        <f>IF(AND(B4297="Premier League",E4297="Live"),_xlfn.XLOOKUP(_xlfn.TEXTJOIN(" vs ",,C4297:D4297),Calendar!G:G,Calendar!B:B),IF(AND(B4297="Premier League",E4297="Highlights"),_xlfn.XLOOKUP(H4297,Calendar!O:O,Calendar!N:N,,-1),""))</f>
        <v/>
      </c>
      <c r="AI4297" s="61" t="str">
        <f>IF(AND(AH4297&lt;&gt;"",E4297="Live"),_xlfn.XLOOKUP(_xlfn.TEXTJOIN(" vs ",,C4297:D4297),Calendar!G:G,Calendar!K:K),"")</f>
        <v/>
      </c>
      <c r="AJ4297" s="61" t="str">
        <f>IF(AND(K4297&lt;&gt;"Match of the Day",K4297&lt;&gt;"Match of the Day 2",K4297&lt;&gt;"Match of the Day Repeat"),"",1+MAX($AJ$10:AJ4296))</f>
        <v/>
      </c>
    </row>
    <row r="4298" spans="34:36" x14ac:dyDescent="0.35">
      <c r="AH4298" s="16" t="str">
        <f>IF(AND(B4298="Premier League",E4298="Live"),_xlfn.XLOOKUP(_xlfn.TEXTJOIN(" vs ",,C4298:D4298),Calendar!G:G,Calendar!B:B),IF(AND(B4298="Premier League",E4298="Highlights"),_xlfn.XLOOKUP(H4298,Calendar!O:O,Calendar!N:N,,-1),""))</f>
        <v/>
      </c>
      <c r="AI4298" s="61" t="str">
        <f>IF(AND(AH4298&lt;&gt;"",E4298="Live"),_xlfn.XLOOKUP(_xlfn.TEXTJOIN(" vs ",,C4298:D4298),Calendar!G:G,Calendar!K:K),"")</f>
        <v/>
      </c>
      <c r="AJ4298" s="61" t="str">
        <f>IF(AND(K4298&lt;&gt;"Match of the Day",K4298&lt;&gt;"Match of the Day 2",K4298&lt;&gt;"Match of the Day Repeat"),"",1+MAX($AJ$10:AJ4297))</f>
        <v/>
      </c>
    </row>
    <row r="4299" spans="34:36" x14ac:dyDescent="0.35">
      <c r="AH4299" s="16" t="str">
        <f>IF(AND(B4299="Premier League",E4299="Live"),_xlfn.XLOOKUP(_xlfn.TEXTJOIN(" vs ",,C4299:D4299),Calendar!G:G,Calendar!B:B),IF(AND(B4299="Premier League",E4299="Highlights"),_xlfn.XLOOKUP(H4299,Calendar!O:O,Calendar!N:N,,-1),""))</f>
        <v/>
      </c>
      <c r="AI4299" s="61" t="str">
        <f>IF(AND(AH4299&lt;&gt;"",E4299="Live"),_xlfn.XLOOKUP(_xlfn.TEXTJOIN(" vs ",,C4299:D4299),Calendar!G:G,Calendar!K:K),"")</f>
        <v/>
      </c>
      <c r="AJ4299" s="61" t="str">
        <f>IF(AND(K4299&lt;&gt;"Match of the Day",K4299&lt;&gt;"Match of the Day 2",K4299&lt;&gt;"Match of the Day Repeat"),"",1+MAX($AJ$10:AJ4298))</f>
        <v/>
      </c>
    </row>
    <row r="4300" spans="34:36" x14ac:dyDescent="0.35">
      <c r="AH4300" s="16" t="str">
        <f>IF(AND(B4300="Premier League",E4300="Live"),_xlfn.XLOOKUP(_xlfn.TEXTJOIN(" vs ",,C4300:D4300),Calendar!G:G,Calendar!B:B),IF(AND(B4300="Premier League",E4300="Highlights"),_xlfn.XLOOKUP(H4300,Calendar!O:O,Calendar!N:N,,-1),""))</f>
        <v/>
      </c>
      <c r="AI4300" s="61" t="str">
        <f>IF(AND(AH4300&lt;&gt;"",E4300="Live"),_xlfn.XLOOKUP(_xlfn.TEXTJOIN(" vs ",,C4300:D4300),Calendar!G:G,Calendar!K:K),"")</f>
        <v/>
      </c>
      <c r="AJ4300" s="61" t="str">
        <f>IF(AND(K4300&lt;&gt;"Match of the Day",K4300&lt;&gt;"Match of the Day 2",K4300&lt;&gt;"Match of the Day Repeat"),"",1+MAX($AJ$10:AJ4299))</f>
        <v/>
      </c>
    </row>
    <row r="4301" spans="34:36" x14ac:dyDescent="0.35">
      <c r="AH4301" s="16" t="str">
        <f>IF(AND(B4301="Premier League",E4301="Live"),_xlfn.XLOOKUP(_xlfn.TEXTJOIN(" vs ",,C4301:D4301),Calendar!G:G,Calendar!B:B),IF(AND(B4301="Premier League",E4301="Highlights"),_xlfn.XLOOKUP(H4301,Calendar!O:O,Calendar!N:N,,-1),""))</f>
        <v/>
      </c>
      <c r="AI4301" s="61" t="str">
        <f>IF(AND(AH4301&lt;&gt;"",E4301="Live"),_xlfn.XLOOKUP(_xlfn.TEXTJOIN(" vs ",,C4301:D4301),Calendar!G:G,Calendar!K:K),"")</f>
        <v/>
      </c>
      <c r="AJ4301" s="61" t="str">
        <f>IF(AND(K4301&lt;&gt;"Match of the Day",K4301&lt;&gt;"Match of the Day 2",K4301&lt;&gt;"Match of the Day Repeat"),"",1+MAX($AJ$10:AJ4300))</f>
        <v/>
      </c>
    </row>
    <row r="4302" spans="34:36" x14ac:dyDescent="0.35">
      <c r="AH4302" s="16" t="str">
        <f>IF(AND(B4302="Premier League",E4302="Live"),_xlfn.XLOOKUP(_xlfn.TEXTJOIN(" vs ",,C4302:D4302),Calendar!G:G,Calendar!B:B),IF(AND(B4302="Premier League",E4302="Highlights"),_xlfn.XLOOKUP(H4302,Calendar!O:O,Calendar!N:N,,-1),""))</f>
        <v/>
      </c>
      <c r="AI4302" s="61" t="str">
        <f>IF(AND(AH4302&lt;&gt;"",E4302="Live"),_xlfn.XLOOKUP(_xlfn.TEXTJOIN(" vs ",,C4302:D4302),Calendar!G:G,Calendar!K:K),"")</f>
        <v/>
      </c>
      <c r="AJ4302" s="61" t="str">
        <f>IF(AND(K4302&lt;&gt;"Match of the Day",K4302&lt;&gt;"Match of the Day 2",K4302&lt;&gt;"Match of the Day Repeat"),"",1+MAX($AJ$10:AJ4301))</f>
        <v/>
      </c>
    </row>
    <row r="4303" spans="34:36" x14ac:dyDescent="0.35">
      <c r="AH4303" s="16" t="str">
        <f>IF(AND(B4303="Premier League",E4303="Live"),_xlfn.XLOOKUP(_xlfn.TEXTJOIN(" vs ",,C4303:D4303),Calendar!G:G,Calendar!B:B),IF(AND(B4303="Premier League",E4303="Highlights"),_xlfn.XLOOKUP(H4303,Calendar!O:O,Calendar!N:N,,-1),""))</f>
        <v/>
      </c>
      <c r="AI4303" s="61" t="str">
        <f>IF(AND(AH4303&lt;&gt;"",E4303="Live"),_xlfn.XLOOKUP(_xlfn.TEXTJOIN(" vs ",,C4303:D4303),Calendar!G:G,Calendar!K:K),"")</f>
        <v/>
      </c>
      <c r="AJ4303" s="61" t="str">
        <f>IF(AND(K4303&lt;&gt;"Match of the Day",K4303&lt;&gt;"Match of the Day 2",K4303&lt;&gt;"Match of the Day Repeat"),"",1+MAX($AJ$10:AJ4302))</f>
        <v/>
      </c>
    </row>
    <row r="4304" spans="34:36" x14ac:dyDescent="0.35">
      <c r="AH4304" s="16" t="str">
        <f>IF(AND(B4304="Premier League",E4304="Live"),_xlfn.XLOOKUP(_xlfn.TEXTJOIN(" vs ",,C4304:D4304),Calendar!G:G,Calendar!B:B),IF(AND(B4304="Premier League",E4304="Highlights"),_xlfn.XLOOKUP(H4304,Calendar!O:O,Calendar!N:N,,-1),""))</f>
        <v/>
      </c>
      <c r="AI4304" s="61" t="str">
        <f>IF(AND(AH4304&lt;&gt;"",E4304="Live"),_xlfn.XLOOKUP(_xlfn.TEXTJOIN(" vs ",,C4304:D4304),Calendar!G:G,Calendar!K:K),"")</f>
        <v/>
      </c>
      <c r="AJ4304" s="61" t="str">
        <f>IF(AND(K4304&lt;&gt;"Match of the Day",K4304&lt;&gt;"Match of the Day 2",K4304&lt;&gt;"Match of the Day Repeat"),"",1+MAX($AJ$10:AJ4303))</f>
        <v/>
      </c>
    </row>
    <row r="4305" spans="34:36" x14ac:dyDescent="0.35">
      <c r="AH4305" s="16" t="str">
        <f>IF(AND(B4305="Premier League",E4305="Live"),_xlfn.XLOOKUP(_xlfn.TEXTJOIN(" vs ",,C4305:D4305),Calendar!G:G,Calendar!B:B),IF(AND(B4305="Premier League",E4305="Highlights"),_xlfn.XLOOKUP(H4305,Calendar!O:O,Calendar!N:N,,-1),""))</f>
        <v/>
      </c>
      <c r="AI4305" s="61" t="str">
        <f>IF(AND(AH4305&lt;&gt;"",E4305="Live"),_xlfn.XLOOKUP(_xlfn.TEXTJOIN(" vs ",,C4305:D4305),Calendar!G:G,Calendar!K:K),"")</f>
        <v/>
      </c>
      <c r="AJ4305" s="61" t="str">
        <f>IF(AND(K4305&lt;&gt;"Match of the Day",K4305&lt;&gt;"Match of the Day 2",K4305&lt;&gt;"Match of the Day Repeat"),"",1+MAX($AJ$10:AJ4304))</f>
        <v/>
      </c>
    </row>
    <row r="4306" spans="34:36" x14ac:dyDescent="0.35">
      <c r="AH4306" s="16" t="str">
        <f>IF(AND(B4306="Premier League",E4306="Live"),_xlfn.XLOOKUP(_xlfn.TEXTJOIN(" vs ",,C4306:D4306),Calendar!G:G,Calendar!B:B),IF(AND(B4306="Premier League",E4306="Highlights"),_xlfn.XLOOKUP(H4306,Calendar!O:O,Calendar!N:N,,-1),""))</f>
        <v/>
      </c>
      <c r="AI4306" s="61" t="str">
        <f>IF(AND(AH4306&lt;&gt;"",E4306="Live"),_xlfn.XLOOKUP(_xlfn.TEXTJOIN(" vs ",,C4306:D4306),Calendar!G:G,Calendar!K:K),"")</f>
        <v/>
      </c>
      <c r="AJ4306" s="61" t="str">
        <f>IF(AND(K4306&lt;&gt;"Match of the Day",K4306&lt;&gt;"Match of the Day 2",K4306&lt;&gt;"Match of the Day Repeat"),"",1+MAX($AJ$10:AJ4305))</f>
        <v/>
      </c>
    </row>
    <row r="4307" spans="34:36" x14ac:dyDescent="0.35">
      <c r="AH4307" s="16" t="str">
        <f>IF(AND(B4307="Premier League",E4307="Live"),_xlfn.XLOOKUP(_xlfn.TEXTJOIN(" vs ",,C4307:D4307),Calendar!G:G,Calendar!B:B),IF(AND(B4307="Premier League",E4307="Highlights"),_xlfn.XLOOKUP(H4307,Calendar!O:O,Calendar!N:N,,-1),""))</f>
        <v/>
      </c>
      <c r="AI4307" s="61" t="str">
        <f>IF(AND(AH4307&lt;&gt;"",E4307="Live"),_xlfn.XLOOKUP(_xlfn.TEXTJOIN(" vs ",,C4307:D4307),Calendar!G:G,Calendar!K:K),"")</f>
        <v/>
      </c>
      <c r="AJ4307" s="61" t="str">
        <f>IF(AND(K4307&lt;&gt;"Match of the Day",K4307&lt;&gt;"Match of the Day 2",K4307&lt;&gt;"Match of the Day Repeat"),"",1+MAX($AJ$10:AJ4306))</f>
        <v/>
      </c>
    </row>
    <row r="4308" spans="34:36" x14ac:dyDescent="0.35">
      <c r="AH4308" s="16" t="str">
        <f>IF(AND(B4308="Premier League",E4308="Live"),_xlfn.XLOOKUP(_xlfn.TEXTJOIN(" vs ",,C4308:D4308),Calendar!G:G,Calendar!B:B),IF(AND(B4308="Premier League",E4308="Highlights"),_xlfn.XLOOKUP(H4308,Calendar!O:O,Calendar!N:N,,-1),""))</f>
        <v/>
      </c>
      <c r="AI4308" s="61" t="str">
        <f>IF(AND(AH4308&lt;&gt;"",E4308="Live"),_xlfn.XLOOKUP(_xlfn.TEXTJOIN(" vs ",,C4308:D4308),Calendar!G:G,Calendar!K:K),"")</f>
        <v/>
      </c>
      <c r="AJ4308" s="61" t="str">
        <f>IF(AND(K4308&lt;&gt;"Match of the Day",K4308&lt;&gt;"Match of the Day 2",K4308&lt;&gt;"Match of the Day Repeat"),"",1+MAX($AJ$10:AJ4307))</f>
        <v/>
      </c>
    </row>
    <row r="4309" spans="34:36" x14ac:dyDescent="0.35">
      <c r="AH4309" s="16" t="str">
        <f>IF(AND(B4309="Premier League",E4309="Live"),_xlfn.XLOOKUP(_xlfn.TEXTJOIN(" vs ",,C4309:D4309),Calendar!G:G,Calendar!B:B),IF(AND(B4309="Premier League",E4309="Highlights"),_xlfn.XLOOKUP(H4309,Calendar!O:O,Calendar!N:N,,-1),""))</f>
        <v/>
      </c>
      <c r="AI4309" s="61" t="str">
        <f>IF(AND(AH4309&lt;&gt;"",E4309="Live"),_xlfn.XLOOKUP(_xlfn.TEXTJOIN(" vs ",,C4309:D4309),Calendar!G:G,Calendar!K:K),"")</f>
        <v/>
      </c>
      <c r="AJ4309" s="61" t="str">
        <f>IF(AND(K4309&lt;&gt;"Match of the Day",K4309&lt;&gt;"Match of the Day 2",K4309&lt;&gt;"Match of the Day Repeat"),"",1+MAX($AJ$10:AJ4308))</f>
        <v/>
      </c>
    </row>
    <row r="4310" spans="34:36" x14ac:dyDescent="0.35">
      <c r="AH4310" s="16" t="str">
        <f>IF(AND(B4310="Premier League",E4310="Live"),_xlfn.XLOOKUP(_xlfn.TEXTJOIN(" vs ",,C4310:D4310),Calendar!G:G,Calendar!B:B),IF(AND(B4310="Premier League",E4310="Highlights"),_xlfn.XLOOKUP(H4310,Calendar!O:O,Calendar!N:N,,-1),""))</f>
        <v/>
      </c>
      <c r="AI4310" s="61" t="str">
        <f>IF(AND(AH4310&lt;&gt;"",E4310="Live"),_xlfn.XLOOKUP(_xlfn.TEXTJOIN(" vs ",,C4310:D4310),Calendar!G:G,Calendar!K:K),"")</f>
        <v/>
      </c>
      <c r="AJ4310" s="61" t="str">
        <f>IF(AND(K4310&lt;&gt;"Match of the Day",K4310&lt;&gt;"Match of the Day 2",K4310&lt;&gt;"Match of the Day Repeat"),"",1+MAX($AJ$10:AJ4309))</f>
        <v/>
      </c>
    </row>
    <row r="4311" spans="34:36" x14ac:dyDescent="0.35">
      <c r="AH4311" s="16" t="str">
        <f>IF(AND(B4311="Premier League",E4311="Live"),_xlfn.XLOOKUP(_xlfn.TEXTJOIN(" vs ",,C4311:D4311),Calendar!G:G,Calendar!B:B),IF(AND(B4311="Premier League",E4311="Highlights"),_xlfn.XLOOKUP(H4311,Calendar!O:O,Calendar!N:N,,-1),""))</f>
        <v/>
      </c>
      <c r="AI4311" s="61" t="str">
        <f>IF(AND(AH4311&lt;&gt;"",E4311="Live"),_xlfn.XLOOKUP(_xlfn.TEXTJOIN(" vs ",,C4311:D4311),Calendar!G:G,Calendar!K:K),"")</f>
        <v/>
      </c>
      <c r="AJ4311" s="61" t="str">
        <f>IF(AND(K4311&lt;&gt;"Match of the Day",K4311&lt;&gt;"Match of the Day 2",K4311&lt;&gt;"Match of the Day Repeat"),"",1+MAX($AJ$10:AJ4310))</f>
        <v/>
      </c>
    </row>
    <row r="4312" spans="34:36" x14ac:dyDescent="0.35">
      <c r="AH4312" s="16" t="str">
        <f>IF(AND(B4312="Premier League",E4312="Live"),_xlfn.XLOOKUP(_xlfn.TEXTJOIN(" vs ",,C4312:D4312),Calendar!G:G,Calendar!B:B),IF(AND(B4312="Premier League",E4312="Highlights"),_xlfn.XLOOKUP(H4312,Calendar!O:O,Calendar!N:N,,-1),""))</f>
        <v/>
      </c>
      <c r="AI4312" s="61" t="str">
        <f>IF(AND(AH4312&lt;&gt;"",E4312="Live"),_xlfn.XLOOKUP(_xlfn.TEXTJOIN(" vs ",,C4312:D4312),Calendar!G:G,Calendar!K:K),"")</f>
        <v/>
      </c>
      <c r="AJ4312" s="61" t="str">
        <f>IF(AND(K4312&lt;&gt;"Match of the Day",K4312&lt;&gt;"Match of the Day 2",K4312&lt;&gt;"Match of the Day Repeat"),"",1+MAX($AJ$10:AJ4311))</f>
        <v/>
      </c>
    </row>
    <row r="4313" spans="34:36" x14ac:dyDescent="0.35">
      <c r="AH4313" s="16" t="str">
        <f>IF(AND(B4313="Premier League",E4313="Live"),_xlfn.XLOOKUP(_xlfn.TEXTJOIN(" vs ",,C4313:D4313),Calendar!G:G,Calendar!B:B),IF(AND(B4313="Premier League",E4313="Highlights"),_xlfn.XLOOKUP(H4313,Calendar!O:O,Calendar!N:N,,-1),""))</f>
        <v/>
      </c>
      <c r="AI4313" s="61" t="str">
        <f>IF(AND(AH4313&lt;&gt;"",E4313="Live"),_xlfn.XLOOKUP(_xlfn.TEXTJOIN(" vs ",,C4313:D4313),Calendar!G:G,Calendar!K:K),"")</f>
        <v/>
      </c>
      <c r="AJ4313" s="61" t="str">
        <f>IF(AND(K4313&lt;&gt;"Match of the Day",K4313&lt;&gt;"Match of the Day 2",K4313&lt;&gt;"Match of the Day Repeat"),"",1+MAX($AJ$10:AJ4312))</f>
        <v/>
      </c>
    </row>
    <row r="4314" spans="34:36" x14ac:dyDescent="0.35">
      <c r="AH4314" s="16" t="str">
        <f>IF(AND(B4314="Premier League",E4314="Live"),_xlfn.XLOOKUP(_xlfn.TEXTJOIN(" vs ",,C4314:D4314),Calendar!G:G,Calendar!B:B),IF(AND(B4314="Premier League",E4314="Highlights"),_xlfn.XLOOKUP(H4314,Calendar!O:O,Calendar!N:N,,-1),""))</f>
        <v/>
      </c>
      <c r="AI4314" s="61" t="str">
        <f>IF(AND(AH4314&lt;&gt;"",E4314="Live"),_xlfn.XLOOKUP(_xlfn.TEXTJOIN(" vs ",,C4314:D4314),Calendar!G:G,Calendar!K:K),"")</f>
        <v/>
      </c>
      <c r="AJ4314" s="61" t="str">
        <f>IF(AND(K4314&lt;&gt;"Match of the Day",K4314&lt;&gt;"Match of the Day 2",K4314&lt;&gt;"Match of the Day Repeat"),"",1+MAX($AJ$10:AJ4313))</f>
        <v/>
      </c>
    </row>
    <row r="4315" spans="34:36" x14ac:dyDescent="0.35">
      <c r="AH4315" s="16" t="str">
        <f>IF(AND(B4315="Premier League",E4315="Live"),_xlfn.XLOOKUP(_xlfn.TEXTJOIN(" vs ",,C4315:D4315),Calendar!G:G,Calendar!B:B),IF(AND(B4315="Premier League",E4315="Highlights"),_xlfn.XLOOKUP(H4315,Calendar!O:O,Calendar!N:N,,-1),""))</f>
        <v/>
      </c>
      <c r="AI4315" s="61" t="str">
        <f>IF(AND(AH4315&lt;&gt;"",E4315="Live"),_xlfn.XLOOKUP(_xlfn.TEXTJOIN(" vs ",,C4315:D4315),Calendar!G:G,Calendar!K:K),"")</f>
        <v/>
      </c>
      <c r="AJ4315" s="61" t="str">
        <f>IF(AND(K4315&lt;&gt;"Match of the Day",K4315&lt;&gt;"Match of the Day 2",K4315&lt;&gt;"Match of the Day Repeat"),"",1+MAX($AJ$10:AJ4314))</f>
        <v/>
      </c>
    </row>
    <row r="4316" spans="34:36" x14ac:dyDescent="0.35">
      <c r="AH4316" s="16" t="str">
        <f>IF(AND(B4316="Premier League",E4316="Live"),_xlfn.XLOOKUP(_xlfn.TEXTJOIN(" vs ",,C4316:D4316),Calendar!G:G,Calendar!B:B),IF(AND(B4316="Premier League",E4316="Highlights"),_xlfn.XLOOKUP(H4316,Calendar!O:O,Calendar!N:N,,-1),""))</f>
        <v/>
      </c>
      <c r="AI4316" s="61" t="str">
        <f>IF(AND(AH4316&lt;&gt;"",E4316="Live"),_xlfn.XLOOKUP(_xlfn.TEXTJOIN(" vs ",,C4316:D4316),Calendar!G:G,Calendar!K:K),"")</f>
        <v/>
      </c>
      <c r="AJ4316" s="61" t="str">
        <f>IF(AND(K4316&lt;&gt;"Match of the Day",K4316&lt;&gt;"Match of the Day 2",K4316&lt;&gt;"Match of the Day Repeat"),"",1+MAX($AJ$10:AJ4315))</f>
        <v/>
      </c>
    </row>
    <row r="4317" spans="34:36" x14ac:dyDescent="0.35">
      <c r="AH4317" s="16" t="str">
        <f>IF(AND(B4317="Premier League",E4317="Live"),_xlfn.XLOOKUP(_xlfn.TEXTJOIN(" vs ",,C4317:D4317),Calendar!G:G,Calendar!B:B),IF(AND(B4317="Premier League",E4317="Highlights"),_xlfn.XLOOKUP(H4317,Calendar!O:O,Calendar!N:N,,-1),""))</f>
        <v/>
      </c>
      <c r="AI4317" s="61" t="str">
        <f>IF(AND(AH4317&lt;&gt;"",E4317="Live"),_xlfn.XLOOKUP(_xlfn.TEXTJOIN(" vs ",,C4317:D4317),Calendar!G:G,Calendar!K:K),"")</f>
        <v/>
      </c>
      <c r="AJ4317" s="61" t="str">
        <f>IF(AND(K4317&lt;&gt;"Match of the Day",K4317&lt;&gt;"Match of the Day 2",K4317&lt;&gt;"Match of the Day Repeat"),"",1+MAX($AJ$10:AJ4316))</f>
        <v/>
      </c>
    </row>
    <row r="4318" spans="34:36" x14ac:dyDescent="0.35">
      <c r="AH4318" s="16" t="str">
        <f>IF(AND(B4318="Premier League",E4318="Live"),_xlfn.XLOOKUP(_xlfn.TEXTJOIN(" vs ",,C4318:D4318),Calendar!G:G,Calendar!B:B),IF(AND(B4318="Premier League",E4318="Highlights"),_xlfn.XLOOKUP(H4318,Calendar!O:O,Calendar!N:N,,-1),""))</f>
        <v/>
      </c>
      <c r="AI4318" s="61" t="str">
        <f>IF(AND(AH4318&lt;&gt;"",E4318="Live"),_xlfn.XLOOKUP(_xlfn.TEXTJOIN(" vs ",,C4318:D4318),Calendar!G:G,Calendar!K:K),"")</f>
        <v/>
      </c>
      <c r="AJ4318" s="61" t="str">
        <f>IF(AND(K4318&lt;&gt;"Match of the Day",K4318&lt;&gt;"Match of the Day 2",K4318&lt;&gt;"Match of the Day Repeat"),"",1+MAX($AJ$10:AJ4317))</f>
        <v/>
      </c>
    </row>
    <row r="4319" spans="34:36" x14ac:dyDescent="0.35">
      <c r="AH4319" s="16" t="str">
        <f>IF(AND(B4319="Premier League",E4319="Live"),_xlfn.XLOOKUP(_xlfn.TEXTJOIN(" vs ",,C4319:D4319),Calendar!G:G,Calendar!B:B),IF(AND(B4319="Premier League",E4319="Highlights"),_xlfn.XLOOKUP(H4319,Calendar!O:O,Calendar!N:N,,-1),""))</f>
        <v/>
      </c>
      <c r="AI4319" s="61" t="str">
        <f>IF(AND(AH4319&lt;&gt;"",E4319="Live"),_xlfn.XLOOKUP(_xlfn.TEXTJOIN(" vs ",,C4319:D4319),Calendar!G:G,Calendar!K:K),"")</f>
        <v/>
      </c>
      <c r="AJ4319" s="61" t="str">
        <f>IF(AND(K4319&lt;&gt;"Match of the Day",K4319&lt;&gt;"Match of the Day 2",K4319&lt;&gt;"Match of the Day Repeat"),"",1+MAX($AJ$10:AJ4318))</f>
        <v/>
      </c>
    </row>
    <row r="4320" spans="34:36" x14ac:dyDescent="0.35">
      <c r="AH4320" s="16" t="str">
        <f>IF(AND(B4320="Premier League",E4320="Live"),_xlfn.XLOOKUP(_xlfn.TEXTJOIN(" vs ",,C4320:D4320),Calendar!G:G,Calendar!B:B),IF(AND(B4320="Premier League",E4320="Highlights"),_xlfn.XLOOKUP(H4320,Calendar!O:O,Calendar!N:N,,-1),""))</f>
        <v/>
      </c>
      <c r="AI4320" s="61" t="str">
        <f>IF(AND(AH4320&lt;&gt;"",E4320="Live"),_xlfn.XLOOKUP(_xlfn.TEXTJOIN(" vs ",,C4320:D4320),Calendar!G:G,Calendar!K:K),"")</f>
        <v/>
      </c>
      <c r="AJ4320" s="61" t="str">
        <f>IF(AND(K4320&lt;&gt;"Match of the Day",K4320&lt;&gt;"Match of the Day 2",K4320&lt;&gt;"Match of the Day Repeat"),"",1+MAX($AJ$10:AJ4319))</f>
        <v/>
      </c>
    </row>
    <row r="4321" spans="34:36" x14ac:dyDescent="0.35">
      <c r="AH4321" s="16" t="str">
        <f>IF(AND(B4321="Premier League",E4321="Live"),_xlfn.XLOOKUP(_xlfn.TEXTJOIN(" vs ",,C4321:D4321),Calendar!G:G,Calendar!B:B),IF(AND(B4321="Premier League",E4321="Highlights"),_xlfn.XLOOKUP(H4321,Calendar!O:O,Calendar!N:N,,-1),""))</f>
        <v/>
      </c>
      <c r="AI4321" s="61" t="str">
        <f>IF(AND(AH4321&lt;&gt;"",E4321="Live"),_xlfn.XLOOKUP(_xlfn.TEXTJOIN(" vs ",,C4321:D4321),Calendar!G:G,Calendar!K:K),"")</f>
        <v/>
      </c>
      <c r="AJ4321" s="61" t="str">
        <f>IF(AND(K4321&lt;&gt;"Match of the Day",K4321&lt;&gt;"Match of the Day 2",K4321&lt;&gt;"Match of the Day Repeat"),"",1+MAX($AJ$10:AJ4320))</f>
        <v/>
      </c>
    </row>
    <row r="4322" spans="34:36" x14ac:dyDescent="0.35">
      <c r="AH4322" s="16" t="str">
        <f>IF(AND(B4322="Premier League",E4322="Live"),_xlfn.XLOOKUP(_xlfn.TEXTJOIN(" vs ",,C4322:D4322),Calendar!G:G,Calendar!B:B),IF(AND(B4322="Premier League",E4322="Highlights"),_xlfn.XLOOKUP(H4322,Calendar!O:O,Calendar!N:N,,-1),""))</f>
        <v/>
      </c>
      <c r="AI4322" s="61" t="str">
        <f>IF(AND(AH4322&lt;&gt;"",E4322="Live"),_xlfn.XLOOKUP(_xlfn.TEXTJOIN(" vs ",,C4322:D4322),Calendar!G:G,Calendar!K:K),"")</f>
        <v/>
      </c>
      <c r="AJ4322" s="61" t="str">
        <f>IF(AND(K4322&lt;&gt;"Match of the Day",K4322&lt;&gt;"Match of the Day 2",K4322&lt;&gt;"Match of the Day Repeat"),"",1+MAX($AJ$10:AJ4321))</f>
        <v/>
      </c>
    </row>
    <row r="4323" spans="34:36" x14ac:dyDescent="0.35">
      <c r="AH4323" s="16" t="str">
        <f>IF(AND(B4323="Premier League",E4323="Live"),_xlfn.XLOOKUP(_xlfn.TEXTJOIN(" vs ",,C4323:D4323),Calendar!G:G,Calendar!B:B),IF(AND(B4323="Premier League",E4323="Highlights"),_xlfn.XLOOKUP(H4323,Calendar!O:O,Calendar!N:N,,-1),""))</f>
        <v/>
      </c>
      <c r="AI4323" s="61" t="str">
        <f>IF(AND(AH4323&lt;&gt;"",E4323="Live"),_xlfn.XLOOKUP(_xlfn.TEXTJOIN(" vs ",,C4323:D4323),Calendar!G:G,Calendar!K:K),"")</f>
        <v/>
      </c>
      <c r="AJ4323" s="61" t="str">
        <f>IF(AND(K4323&lt;&gt;"Match of the Day",K4323&lt;&gt;"Match of the Day 2",K4323&lt;&gt;"Match of the Day Repeat"),"",1+MAX($AJ$10:AJ4322))</f>
        <v/>
      </c>
    </row>
    <row r="4324" spans="34:36" x14ac:dyDescent="0.35">
      <c r="AH4324" s="16" t="str">
        <f>IF(AND(B4324="Premier League",E4324="Live"),_xlfn.XLOOKUP(_xlfn.TEXTJOIN(" vs ",,C4324:D4324),Calendar!G:G,Calendar!B:B),IF(AND(B4324="Premier League",E4324="Highlights"),_xlfn.XLOOKUP(H4324,Calendar!O:O,Calendar!N:N,,-1),""))</f>
        <v/>
      </c>
      <c r="AI4324" s="61" t="str">
        <f>IF(AND(AH4324&lt;&gt;"",E4324="Live"),_xlfn.XLOOKUP(_xlfn.TEXTJOIN(" vs ",,C4324:D4324),Calendar!G:G,Calendar!K:K),"")</f>
        <v/>
      </c>
      <c r="AJ4324" s="61" t="str">
        <f>IF(AND(K4324&lt;&gt;"Match of the Day",K4324&lt;&gt;"Match of the Day 2",K4324&lt;&gt;"Match of the Day Repeat"),"",1+MAX($AJ$10:AJ4323))</f>
        <v/>
      </c>
    </row>
    <row r="4325" spans="34:36" x14ac:dyDescent="0.35">
      <c r="AH4325" s="16" t="str">
        <f>IF(AND(B4325="Premier League",E4325="Live"),_xlfn.XLOOKUP(_xlfn.TEXTJOIN(" vs ",,C4325:D4325),Calendar!G:G,Calendar!B:B),IF(AND(B4325="Premier League",E4325="Highlights"),_xlfn.XLOOKUP(H4325,Calendar!O:O,Calendar!N:N,,-1),""))</f>
        <v/>
      </c>
      <c r="AI4325" s="61" t="str">
        <f>IF(AND(AH4325&lt;&gt;"",E4325="Live"),_xlfn.XLOOKUP(_xlfn.TEXTJOIN(" vs ",,C4325:D4325),Calendar!G:G,Calendar!K:K),"")</f>
        <v/>
      </c>
      <c r="AJ4325" s="61" t="str">
        <f>IF(AND(K4325&lt;&gt;"Match of the Day",K4325&lt;&gt;"Match of the Day 2",K4325&lt;&gt;"Match of the Day Repeat"),"",1+MAX($AJ$10:AJ4324))</f>
        <v/>
      </c>
    </row>
    <row r="4326" spans="34:36" x14ac:dyDescent="0.35">
      <c r="AH4326" s="16" t="str">
        <f>IF(AND(B4326="Premier League",E4326="Live"),_xlfn.XLOOKUP(_xlfn.TEXTJOIN(" vs ",,C4326:D4326),Calendar!G:G,Calendar!B:B),IF(AND(B4326="Premier League",E4326="Highlights"),_xlfn.XLOOKUP(H4326,Calendar!O:O,Calendar!N:N,,-1),""))</f>
        <v/>
      </c>
      <c r="AI4326" s="61" t="str">
        <f>IF(AND(AH4326&lt;&gt;"",E4326="Live"),_xlfn.XLOOKUP(_xlfn.TEXTJOIN(" vs ",,C4326:D4326),Calendar!G:G,Calendar!K:K),"")</f>
        <v/>
      </c>
      <c r="AJ4326" s="61" t="str">
        <f>IF(AND(K4326&lt;&gt;"Match of the Day",K4326&lt;&gt;"Match of the Day 2",K4326&lt;&gt;"Match of the Day Repeat"),"",1+MAX($AJ$10:AJ4325))</f>
        <v/>
      </c>
    </row>
    <row r="4327" spans="34:36" x14ac:dyDescent="0.35">
      <c r="AH4327" s="16" t="str">
        <f>IF(AND(B4327="Premier League",E4327="Live"),_xlfn.XLOOKUP(_xlfn.TEXTJOIN(" vs ",,C4327:D4327),Calendar!G:G,Calendar!B:B),IF(AND(B4327="Premier League",E4327="Highlights"),_xlfn.XLOOKUP(H4327,Calendar!O:O,Calendar!N:N,,-1),""))</f>
        <v/>
      </c>
      <c r="AI4327" s="61" t="str">
        <f>IF(AND(AH4327&lt;&gt;"",E4327="Live"),_xlfn.XLOOKUP(_xlfn.TEXTJOIN(" vs ",,C4327:D4327),Calendar!G:G,Calendar!K:K),"")</f>
        <v/>
      </c>
      <c r="AJ4327" s="61" t="str">
        <f>IF(AND(K4327&lt;&gt;"Match of the Day",K4327&lt;&gt;"Match of the Day 2",K4327&lt;&gt;"Match of the Day Repeat"),"",1+MAX($AJ$10:AJ4326))</f>
        <v/>
      </c>
    </row>
    <row r="4328" spans="34:36" x14ac:dyDescent="0.35">
      <c r="AH4328" s="16" t="str">
        <f>IF(AND(B4328="Premier League",E4328="Live"),_xlfn.XLOOKUP(_xlfn.TEXTJOIN(" vs ",,C4328:D4328),Calendar!G:G,Calendar!B:B),IF(AND(B4328="Premier League",E4328="Highlights"),_xlfn.XLOOKUP(H4328,Calendar!O:O,Calendar!N:N,,-1),""))</f>
        <v/>
      </c>
      <c r="AI4328" s="61" t="str">
        <f>IF(AND(AH4328&lt;&gt;"",E4328="Live"),_xlfn.XLOOKUP(_xlfn.TEXTJOIN(" vs ",,C4328:D4328),Calendar!G:G,Calendar!K:K),"")</f>
        <v/>
      </c>
      <c r="AJ4328" s="61" t="str">
        <f>IF(AND(K4328&lt;&gt;"Match of the Day",K4328&lt;&gt;"Match of the Day 2",K4328&lt;&gt;"Match of the Day Repeat"),"",1+MAX($AJ$10:AJ4327))</f>
        <v/>
      </c>
    </row>
    <row r="4329" spans="34:36" x14ac:dyDescent="0.35">
      <c r="AH4329" s="16" t="str">
        <f>IF(AND(B4329="Premier League",E4329="Live"),_xlfn.XLOOKUP(_xlfn.TEXTJOIN(" vs ",,C4329:D4329),Calendar!G:G,Calendar!B:B),IF(AND(B4329="Premier League",E4329="Highlights"),_xlfn.XLOOKUP(H4329,Calendar!O:O,Calendar!N:N,,-1),""))</f>
        <v/>
      </c>
      <c r="AI4329" s="61" t="str">
        <f>IF(AND(AH4329&lt;&gt;"",E4329="Live"),_xlfn.XLOOKUP(_xlfn.TEXTJOIN(" vs ",,C4329:D4329),Calendar!G:G,Calendar!K:K),"")</f>
        <v/>
      </c>
      <c r="AJ4329" s="61" t="str">
        <f>IF(AND(K4329&lt;&gt;"Match of the Day",K4329&lt;&gt;"Match of the Day 2",K4329&lt;&gt;"Match of the Day Repeat"),"",1+MAX($AJ$10:AJ4328))</f>
        <v/>
      </c>
    </row>
    <row r="4330" spans="34:36" x14ac:dyDescent="0.35">
      <c r="AH4330" s="16" t="str">
        <f>IF(AND(B4330="Premier League",E4330="Live"),_xlfn.XLOOKUP(_xlfn.TEXTJOIN(" vs ",,C4330:D4330),Calendar!G:G,Calendar!B:B),IF(AND(B4330="Premier League",E4330="Highlights"),_xlfn.XLOOKUP(H4330,Calendar!O:O,Calendar!N:N,,-1),""))</f>
        <v/>
      </c>
      <c r="AI4330" s="61" t="str">
        <f>IF(AND(AH4330&lt;&gt;"",E4330="Live"),_xlfn.XLOOKUP(_xlfn.TEXTJOIN(" vs ",,C4330:D4330),Calendar!G:G,Calendar!K:K),"")</f>
        <v/>
      </c>
      <c r="AJ4330" s="61" t="str">
        <f>IF(AND(K4330&lt;&gt;"Match of the Day",K4330&lt;&gt;"Match of the Day 2",K4330&lt;&gt;"Match of the Day Repeat"),"",1+MAX($AJ$10:AJ4329))</f>
        <v/>
      </c>
    </row>
    <row r="4331" spans="34:36" x14ac:dyDescent="0.35">
      <c r="AH4331" s="16" t="str">
        <f>IF(AND(B4331="Premier League",E4331="Live"),_xlfn.XLOOKUP(_xlfn.TEXTJOIN(" vs ",,C4331:D4331),Calendar!G:G,Calendar!B:B),IF(AND(B4331="Premier League",E4331="Highlights"),_xlfn.XLOOKUP(H4331,Calendar!O:O,Calendar!N:N,,-1),""))</f>
        <v/>
      </c>
      <c r="AI4331" s="61" t="str">
        <f>IF(AND(AH4331&lt;&gt;"",E4331="Live"),_xlfn.XLOOKUP(_xlfn.TEXTJOIN(" vs ",,C4331:D4331),Calendar!G:G,Calendar!K:K),"")</f>
        <v/>
      </c>
      <c r="AJ4331" s="61" t="str">
        <f>IF(AND(K4331&lt;&gt;"Match of the Day",K4331&lt;&gt;"Match of the Day 2",K4331&lt;&gt;"Match of the Day Repeat"),"",1+MAX($AJ$10:AJ4330))</f>
        <v/>
      </c>
    </row>
    <row r="4332" spans="34:36" x14ac:dyDescent="0.35">
      <c r="AH4332" s="16" t="str">
        <f>IF(AND(B4332="Premier League",E4332="Live"),_xlfn.XLOOKUP(_xlfn.TEXTJOIN(" vs ",,C4332:D4332),Calendar!G:G,Calendar!B:B),IF(AND(B4332="Premier League",E4332="Highlights"),_xlfn.XLOOKUP(H4332,Calendar!O:O,Calendar!N:N,,-1),""))</f>
        <v/>
      </c>
      <c r="AI4332" s="61" t="str">
        <f>IF(AND(AH4332&lt;&gt;"",E4332="Live"),_xlfn.XLOOKUP(_xlfn.TEXTJOIN(" vs ",,C4332:D4332),Calendar!G:G,Calendar!K:K),"")</f>
        <v/>
      </c>
      <c r="AJ4332" s="61" t="str">
        <f>IF(AND(K4332&lt;&gt;"Match of the Day",K4332&lt;&gt;"Match of the Day 2",K4332&lt;&gt;"Match of the Day Repeat"),"",1+MAX($AJ$10:AJ4331))</f>
        <v/>
      </c>
    </row>
    <row r="4333" spans="34:36" x14ac:dyDescent="0.35">
      <c r="AH4333" s="16" t="str">
        <f>IF(AND(B4333="Premier League",E4333="Live"),_xlfn.XLOOKUP(_xlfn.TEXTJOIN(" vs ",,C4333:D4333),Calendar!G:G,Calendar!B:B),IF(AND(B4333="Premier League",E4333="Highlights"),_xlfn.XLOOKUP(H4333,Calendar!O:O,Calendar!N:N,,-1),""))</f>
        <v/>
      </c>
      <c r="AI4333" s="61" t="str">
        <f>IF(AND(AH4333&lt;&gt;"",E4333="Live"),_xlfn.XLOOKUP(_xlfn.TEXTJOIN(" vs ",,C4333:D4333),Calendar!G:G,Calendar!K:K),"")</f>
        <v/>
      </c>
      <c r="AJ4333" s="61" t="str">
        <f>IF(AND(K4333&lt;&gt;"Match of the Day",K4333&lt;&gt;"Match of the Day 2",K4333&lt;&gt;"Match of the Day Repeat"),"",1+MAX($AJ$10:AJ4332))</f>
        <v/>
      </c>
    </row>
    <row r="4334" spans="34:36" x14ac:dyDescent="0.35">
      <c r="AH4334" s="16" t="str">
        <f>IF(AND(B4334="Premier League",E4334="Live"),_xlfn.XLOOKUP(_xlfn.TEXTJOIN(" vs ",,C4334:D4334),Calendar!G:G,Calendar!B:B),IF(AND(B4334="Premier League",E4334="Highlights"),_xlfn.XLOOKUP(H4334,Calendar!O:O,Calendar!N:N,,-1),""))</f>
        <v/>
      </c>
      <c r="AI4334" s="61" t="str">
        <f>IF(AND(AH4334&lt;&gt;"",E4334="Live"),_xlfn.XLOOKUP(_xlfn.TEXTJOIN(" vs ",,C4334:D4334),Calendar!G:G,Calendar!K:K),"")</f>
        <v/>
      </c>
      <c r="AJ4334" s="61" t="str">
        <f>IF(AND(K4334&lt;&gt;"Match of the Day",K4334&lt;&gt;"Match of the Day 2",K4334&lt;&gt;"Match of the Day Repeat"),"",1+MAX($AJ$10:AJ4333))</f>
        <v/>
      </c>
    </row>
    <row r="4335" spans="34:36" x14ac:dyDescent="0.35">
      <c r="AH4335" s="16" t="str">
        <f>IF(AND(B4335="Premier League",E4335="Live"),_xlfn.XLOOKUP(_xlfn.TEXTJOIN(" vs ",,C4335:D4335),Calendar!G:G,Calendar!B:B),IF(AND(B4335="Premier League",E4335="Highlights"),_xlfn.XLOOKUP(H4335,Calendar!O:O,Calendar!N:N,,-1),""))</f>
        <v/>
      </c>
      <c r="AI4335" s="61" t="str">
        <f>IF(AND(AH4335&lt;&gt;"",E4335="Live"),_xlfn.XLOOKUP(_xlfn.TEXTJOIN(" vs ",,C4335:D4335),Calendar!G:G,Calendar!K:K),"")</f>
        <v/>
      </c>
      <c r="AJ4335" s="61" t="str">
        <f>IF(AND(K4335&lt;&gt;"Match of the Day",K4335&lt;&gt;"Match of the Day 2",K4335&lt;&gt;"Match of the Day Repeat"),"",1+MAX($AJ$10:AJ4334))</f>
        <v/>
      </c>
    </row>
    <row r="4336" spans="34:36" x14ac:dyDescent="0.35">
      <c r="AH4336" s="16" t="str">
        <f>IF(AND(B4336="Premier League",E4336="Live"),_xlfn.XLOOKUP(_xlfn.TEXTJOIN(" vs ",,C4336:D4336),Calendar!G:G,Calendar!B:B),IF(AND(B4336="Premier League",E4336="Highlights"),_xlfn.XLOOKUP(H4336,Calendar!O:O,Calendar!N:N,,-1),""))</f>
        <v/>
      </c>
      <c r="AI4336" s="61" t="str">
        <f>IF(AND(AH4336&lt;&gt;"",E4336="Live"),_xlfn.XLOOKUP(_xlfn.TEXTJOIN(" vs ",,C4336:D4336),Calendar!G:G,Calendar!K:K),"")</f>
        <v/>
      </c>
      <c r="AJ4336" s="61" t="str">
        <f>IF(AND(K4336&lt;&gt;"Match of the Day",K4336&lt;&gt;"Match of the Day 2",K4336&lt;&gt;"Match of the Day Repeat"),"",1+MAX($AJ$10:AJ4335))</f>
        <v/>
      </c>
    </row>
    <row r="4337" spans="34:36" x14ac:dyDescent="0.35">
      <c r="AH4337" s="16" t="str">
        <f>IF(AND(B4337="Premier League",E4337="Live"),_xlfn.XLOOKUP(_xlfn.TEXTJOIN(" vs ",,C4337:D4337),Calendar!G:G,Calendar!B:B),IF(AND(B4337="Premier League",E4337="Highlights"),_xlfn.XLOOKUP(H4337,Calendar!O:O,Calendar!N:N,,-1),""))</f>
        <v/>
      </c>
      <c r="AI4337" s="61" t="str">
        <f>IF(AND(AH4337&lt;&gt;"",E4337="Live"),_xlfn.XLOOKUP(_xlfn.TEXTJOIN(" vs ",,C4337:D4337),Calendar!G:G,Calendar!K:K),"")</f>
        <v/>
      </c>
      <c r="AJ4337" s="61" t="str">
        <f>IF(AND(K4337&lt;&gt;"Match of the Day",K4337&lt;&gt;"Match of the Day 2",K4337&lt;&gt;"Match of the Day Repeat"),"",1+MAX($AJ$10:AJ4336))</f>
        <v/>
      </c>
    </row>
    <row r="4338" spans="34:36" x14ac:dyDescent="0.35">
      <c r="AH4338" s="16" t="str">
        <f>IF(AND(B4338="Premier League",E4338="Live"),_xlfn.XLOOKUP(_xlfn.TEXTJOIN(" vs ",,C4338:D4338),Calendar!G:G,Calendar!B:B),IF(AND(B4338="Premier League",E4338="Highlights"),_xlfn.XLOOKUP(H4338,Calendar!O:O,Calendar!N:N,,-1),""))</f>
        <v/>
      </c>
      <c r="AI4338" s="61" t="str">
        <f>IF(AND(AH4338&lt;&gt;"",E4338="Live"),_xlfn.XLOOKUP(_xlfn.TEXTJOIN(" vs ",,C4338:D4338),Calendar!G:G,Calendar!K:K),"")</f>
        <v/>
      </c>
      <c r="AJ4338" s="61" t="str">
        <f>IF(AND(K4338&lt;&gt;"Match of the Day",K4338&lt;&gt;"Match of the Day 2",K4338&lt;&gt;"Match of the Day Repeat"),"",1+MAX($AJ$10:AJ4337))</f>
        <v/>
      </c>
    </row>
    <row r="4339" spans="34:36" x14ac:dyDescent="0.35">
      <c r="AH4339" s="16" t="str">
        <f>IF(AND(B4339="Premier League",E4339="Live"),_xlfn.XLOOKUP(_xlfn.TEXTJOIN(" vs ",,C4339:D4339),Calendar!G:G,Calendar!B:B),IF(AND(B4339="Premier League",E4339="Highlights"),_xlfn.XLOOKUP(H4339,Calendar!O:O,Calendar!N:N,,-1),""))</f>
        <v/>
      </c>
      <c r="AI4339" s="61" t="str">
        <f>IF(AND(AH4339&lt;&gt;"",E4339="Live"),_xlfn.XLOOKUP(_xlfn.TEXTJOIN(" vs ",,C4339:D4339),Calendar!G:G,Calendar!K:K),"")</f>
        <v/>
      </c>
      <c r="AJ4339" s="61" t="str">
        <f>IF(AND(K4339&lt;&gt;"Match of the Day",K4339&lt;&gt;"Match of the Day 2",K4339&lt;&gt;"Match of the Day Repeat"),"",1+MAX($AJ$10:AJ4338))</f>
        <v/>
      </c>
    </row>
    <row r="4340" spans="34:36" x14ac:dyDescent="0.35">
      <c r="AH4340" s="16" t="str">
        <f>IF(AND(B4340="Premier League",E4340="Live"),_xlfn.XLOOKUP(_xlfn.TEXTJOIN(" vs ",,C4340:D4340),Calendar!G:G,Calendar!B:B),IF(AND(B4340="Premier League",E4340="Highlights"),_xlfn.XLOOKUP(H4340,Calendar!O:O,Calendar!N:N,,-1),""))</f>
        <v/>
      </c>
      <c r="AI4340" s="61" t="str">
        <f>IF(AND(AH4340&lt;&gt;"",E4340="Live"),_xlfn.XLOOKUP(_xlfn.TEXTJOIN(" vs ",,C4340:D4340),Calendar!G:G,Calendar!K:K),"")</f>
        <v/>
      </c>
      <c r="AJ4340" s="61" t="str">
        <f>IF(AND(K4340&lt;&gt;"Match of the Day",K4340&lt;&gt;"Match of the Day 2",K4340&lt;&gt;"Match of the Day Repeat"),"",1+MAX($AJ$10:AJ4339))</f>
        <v/>
      </c>
    </row>
    <row r="4341" spans="34:36" x14ac:dyDescent="0.35">
      <c r="AH4341" s="16" t="str">
        <f>IF(AND(B4341="Premier League",E4341="Live"),_xlfn.XLOOKUP(_xlfn.TEXTJOIN(" vs ",,C4341:D4341),Calendar!G:G,Calendar!B:B),IF(AND(B4341="Premier League",E4341="Highlights"),_xlfn.XLOOKUP(H4341,Calendar!O:O,Calendar!N:N,,-1),""))</f>
        <v/>
      </c>
      <c r="AI4341" s="61" t="str">
        <f>IF(AND(AH4341&lt;&gt;"",E4341="Live"),_xlfn.XLOOKUP(_xlfn.TEXTJOIN(" vs ",,C4341:D4341),Calendar!G:G,Calendar!K:K),"")</f>
        <v/>
      </c>
      <c r="AJ4341" s="61" t="str">
        <f>IF(AND(K4341&lt;&gt;"Match of the Day",K4341&lt;&gt;"Match of the Day 2",K4341&lt;&gt;"Match of the Day Repeat"),"",1+MAX($AJ$10:AJ4340))</f>
        <v/>
      </c>
    </row>
    <row r="4342" spans="34:36" x14ac:dyDescent="0.35">
      <c r="AH4342" s="16" t="str">
        <f>IF(AND(B4342="Premier League",E4342="Live"),_xlfn.XLOOKUP(_xlfn.TEXTJOIN(" vs ",,C4342:D4342),Calendar!G:G,Calendar!B:B),IF(AND(B4342="Premier League",E4342="Highlights"),_xlfn.XLOOKUP(H4342,Calendar!O:O,Calendar!N:N,,-1),""))</f>
        <v/>
      </c>
      <c r="AI4342" s="61" t="str">
        <f>IF(AND(AH4342&lt;&gt;"",E4342="Live"),_xlfn.XLOOKUP(_xlfn.TEXTJOIN(" vs ",,C4342:D4342),Calendar!G:G,Calendar!K:K),"")</f>
        <v/>
      </c>
      <c r="AJ4342" s="61" t="str">
        <f>IF(AND(K4342&lt;&gt;"Match of the Day",K4342&lt;&gt;"Match of the Day 2",K4342&lt;&gt;"Match of the Day Repeat"),"",1+MAX($AJ$10:AJ4341))</f>
        <v/>
      </c>
    </row>
    <row r="4343" spans="34:36" x14ac:dyDescent="0.35">
      <c r="AH4343" s="16" t="str">
        <f>IF(AND(B4343="Premier League",E4343="Live"),_xlfn.XLOOKUP(_xlfn.TEXTJOIN(" vs ",,C4343:D4343),Calendar!G:G,Calendar!B:B),IF(AND(B4343="Premier League",E4343="Highlights"),_xlfn.XLOOKUP(H4343,Calendar!O:O,Calendar!N:N,,-1),""))</f>
        <v/>
      </c>
      <c r="AI4343" s="61" t="str">
        <f>IF(AND(AH4343&lt;&gt;"",E4343="Live"),_xlfn.XLOOKUP(_xlfn.TEXTJOIN(" vs ",,C4343:D4343),Calendar!G:G,Calendar!K:K),"")</f>
        <v/>
      </c>
      <c r="AJ4343" s="61" t="str">
        <f>IF(AND(K4343&lt;&gt;"Match of the Day",K4343&lt;&gt;"Match of the Day 2",K4343&lt;&gt;"Match of the Day Repeat"),"",1+MAX($AJ$10:AJ4342))</f>
        <v/>
      </c>
    </row>
    <row r="4344" spans="34:36" x14ac:dyDescent="0.35">
      <c r="AH4344" s="16" t="str">
        <f>IF(AND(B4344="Premier League",E4344="Live"),_xlfn.XLOOKUP(_xlfn.TEXTJOIN(" vs ",,C4344:D4344),Calendar!G:G,Calendar!B:B),IF(AND(B4344="Premier League",E4344="Highlights"),_xlfn.XLOOKUP(H4344,Calendar!O:O,Calendar!N:N,,-1),""))</f>
        <v/>
      </c>
      <c r="AI4344" s="61" t="str">
        <f>IF(AND(AH4344&lt;&gt;"",E4344="Live"),_xlfn.XLOOKUP(_xlfn.TEXTJOIN(" vs ",,C4344:D4344),Calendar!G:G,Calendar!K:K),"")</f>
        <v/>
      </c>
      <c r="AJ4344" s="61" t="str">
        <f>IF(AND(K4344&lt;&gt;"Match of the Day",K4344&lt;&gt;"Match of the Day 2",K4344&lt;&gt;"Match of the Day Repeat"),"",1+MAX($AJ$10:AJ4343))</f>
        <v/>
      </c>
    </row>
    <row r="4345" spans="34:36" x14ac:dyDescent="0.35">
      <c r="AH4345" s="16" t="str">
        <f>IF(AND(B4345="Premier League",E4345="Live"),_xlfn.XLOOKUP(_xlfn.TEXTJOIN(" vs ",,C4345:D4345),Calendar!G:G,Calendar!B:B),IF(AND(B4345="Premier League",E4345="Highlights"),_xlfn.XLOOKUP(H4345,Calendar!O:O,Calendar!N:N,,-1),""))</f>
        <v/>
      </c>
      <c r="AI4345" s="61" t="str">
        <f>IF(AND(AH4345&lt;&gt;"",E4345="Live"),_xlfn.XLOOKUP(_xlfn.TEXTJOIN(" vs ",,C4345:D4345),Calendar!G:G,Calendar!K:K),"")</f>
        <v/>
      </c>
      <c r="AJ4345" s="61" t="str">
        <f>IF(AND(K4345&lt;&gt;"Match of the Day",K4345&lt;&gt;"Match of the Day 2",K4345&lt;&gt;"Match of the Day Repeat"),"",1+MAX($AJ$10:AJ4344))</f>
        <v/>
      </c>
    </row>
    <row r="4346" spans="34:36" x14ac:dyDescent="0.35">
      <c r="AH4346" s="16" t="str">
        <f>IF(AND(B4346="Premier League",E4346="Live"),_xlfn.XLOOKUP(_xlfn.TEXTJOIN(" vs ",,C4346:D4346),Calendar!G:G,Calendar!B:B),IF(AND(B4346="Premier League",E4346="Highlights"),_xlfn.XLOOKUP(H4346,Calendar!O:O,Calendar!N:N,,-1),""))</f>
        <v/>
      </c>
      <c r="AI4346" s="61" t="str">
        <f>IF(AND(AH4346&lt;&gt;"",E4346="Live"),_xlfn.XLOOKUP(_xlfn.TEXTJOIN(" vs ",,C4346:D4346),Calendar!G:G,Calendar!K:K),"")</f>
        <v/>
      </c>
      <c r="AJ4346" s="61" t="str">
        <f>IF(AND(K4346&lt;&gt;"Match of the Day",K4346&lt;&gt;"Match of the Day 2",K4346&lt;&gt;"Match of the Day Repeat"),"",1+MAX($AJ$10:AJ4345))</f>
        <v/>
      </c>
    </row>
    <row r="4347" spans="34:36" x14ac:dyDescent="0.35">
      <c r="AH4347" s="16" t="str">
        <f>IF(AND(B4347="Premier League",E4347="Live"),_xlfn.XLOOKUP(_xlfn.TEXTJOIN(" vs ",,C4347:D4347),Calendar!G:G,Calendar!B:B),IF(AND(B4347="Premier League",E4347="Highlights"),_xlfn.XLOOKUP(H4347,Calendar!O:O,Calendar!N:N,,-1),""))</f>
        <v/>
      </c>
      <c r="AI4347" s="61" t="str">
        <f>IF(AND(AH4347&lt;&gt;"",E4347="Live"),_xlfn.XLOOKUP(_xlfn.TEXTJOIN(" vs ",,C4347:D4347),Calendar!G:G,Calendar!K:K),"")</f>
        <v/>
      </c>
      <c r="AJ4347" s="61" t="str">
        <f>IF(AND(K4347&lt;&gt;"Match of the Day",K4347&lt;&gt;"Match of the Day 2",K4347&lt;&gt;"Match of the Day Repeat"),"",1+MAX($AJ$10:AJ4346))</f>
        <v/>
      </c>
    </row>
    <row r="4348" spans="34:36" x14ac:dyDescent="0.35">
      <c r="AH4348" s="16" t="str">
        <f>IF(AND(B4348="Premier League",E4348="Live"),_xlfn.XLOOKUP(_xlfn.TEXTJOIN(" vs ",,C4348:D4348),Calendar!G:G,Calendar!B:B),IF(AND(B4348="Premier League",E4348="Highlights"),_xlfn.XLOOKUP(H4348,Calendar!O:O,Calendar!N:N,,-1),""))</f>
        <v/>
      </c>
      <c r="AI4348" s="61" t="str">
        <f>IF(AND(AH4348&lt;&gt;"",E4348="Live"),_xlfn.XLOOKUP(_xlfn.TEXTJOIN(" vs ",,C4348:D4348),Calendar!G:G,Calendar!K:K),"")</f>
        <v/>
      </c>
      <c r="AJ4348" s="61" t="str">
        <f>IF(AND(K4348&lt;&gt;"Match of the Day",K4348&lt;&gt;"Match of the Day 2",K4348&lt;&gt;"Match of the Day Repeat"),"",1+MAX($AJ$10:AJ4347))</f>
        <v/>
      </c>
    </row>
    <row r="4349" spans="34:36" x14ac:dyDescent="0.35">
      <c r="AH4349" s="16" t="str">
        <f>IF(AND(B4349="Premier League",E4349="Live"),_xlfn.XLOOKUP(_xlfn.TEXTJOIN(" vs ",,C4349:D4349),Calendar!G:G,Calendar!B:B),IF(AND(B4349="Premier League",E4349="Highlights"),_xlfn.XLOOKUP(H4349,Calendar!O:O,Calendar!N:N,,-1),""))</f>
        <v/>
      </c>
      <c r="AI4349" s="61" t="str">
        <f>IF(AND(AH4349&lt;&gt;"",E4349="Live"),_xlfn.XLOOKUP(_xlfn.TEXTJOIN(" vs ",,C4349:D4349),Calendar!G:G,Calendar!K:K),"")</f>
        <v/>
      </c>
      <c r="AJ4349" s="61" t="str">
        <f>IF(AND(K4349&lt;&gt;"Match of the Day",K4349&lt;&gt;"Match of the Day 2",K4349&lt;&gt;"Match of the Day Repeat"),"",1+MAX($AJ$10:AJ4348))</f>
        <v/>
      </c>
    </row>
    <row r="4350" spans="34:36" x14ac:dyDescent="0.35">
      <c r="AH4350" s="16" t="str">
        <f>IF(AND(B4350="Premier League",E4350="Live"),_xlfn.XLOOKUP(_xlfn.TEXTJOIN(" vs ",,C4350:D4350),Calendar!G:G,Calendar!B:B),IF(AND(B4350="Premier League",E4350="Highlights"),_xlfn.XLOOKUP(H4350,Calendar!O:O,Calendar!N:N,,-1),""))</f>
        <v/>
      </c>
      <c r="AI4350" s="61" t="str">
        <f>IF(AND(AH4350&lt;&gt;"",E4350="Live"),_xlfn.XLOOKUP(_xlfn.TEXTJOIN(" vs ",,C4350:D4350),Calendar!G:G,Calendar!K:K),"")</f>
        <v/>
      </c>
      <c r="AJ4350" s="61" t="str">
        <f>IF(AND(K4350&lt;&gt;"Match of the Day",K4350&lt;&gt;"Match of the Day 2",K4350&lt;&gt;"Match of the Day Repeat"),"",1+MAX($AJ$10:AJ4349))</f>
        <v/>
      </c>
    </row>
    <row r="4351" spans="34:36" x14ac:dyDescent="0.35">
      <c r="AH4351" s="16" t="str">
        <f>IF(AND(B4351="Premier League",E4351="Live"),_xlfn.XLOOKUP(_xlfn.TEXTJOIN(" vs ",,C4351:D4351),Calendar!G:G,Calendar!B:B),IF(AND(B4351="Premier League",E4351="Highlights"),_xlfn.XLOOKUP(H4351,Calendar!O:O,Calendar!N:N,,-1),""))</f>
        <v/>
      </c>
      <c r="AI4351" s="61" t="str">
        <f>IF(AND(AH4351&lt;&gt;"",E4351="Live"),_xlfn.XLOOKUP(_xlfn.TEXTJOIN(" vs ",,C4351:D4351),Calendar!G:G,Calendar!K:K),"")</f>
        <v/>
      </c>
      <c r="AJ4351" s="61" t="str">
        <f>IF(AND(K4351&lt;&gt;"Match of the Day",K4351&lt;&gt;"Match of the Day 2",K4351&lt;&gt;"Match of the Day Repeat"),"",1+MAX($AJ$10:AJ4350))</f>
        <v/>
      </c>
    </row>
    <row r="4352" spans="34:36" x14ac:dyDescent="0.35">
      <c r="AH4352" s="16" t="str">
        <f>IF(AND(B4352="Premier League",E4352="Live"),_xlfn.XLOOKUP(_xlfn.TEXTJOIN(" vs ",,C4352:D4352),Calendar!G:G,Calendar!B:B),IF(AND(B4352="Premier League",E4352="Highlights"),_xlfn.XLOOKUP(H4352,Calendar!O:O,Calendar!N:N,,-1),""))</f>
        <v/>
      </c>
      <c r="AI4352" s="61" t="str">
        <f>IF(AND(AH4352&lt;&gt;"",E4352="Live"),_xlfn.XLOOKUP(_xlfn.TEXTJOIN(" vs ",,C4352:D4352),Calendar!G:G,Calendar!K:K),"")</f>
        <v/>
      </c>
      <c r="AJ4352" s="61" t="str">
        <f>IF(AND(K4352&lt;&gt;"Match of the Day",K4352&lt;&gt;"Match of the Day 2",K4352&lt;&gt;"Match of the Day Repeat"),"",1+MAX($AJ$10:AJ4351))</f>
        <v/>
      </c>
    </row>
    <row r="4353" spans="34:36" x14ac:dyDescent="0.35">
      <c r="AH4353" s="16" t="str">
        <f>IF(AND(B4353="Premier League",E4353="Live"),_xlfn.XLOOKUP(_xlfn.TEXTJOIN(" vs ",,C4353:D4353),Calendar!G:G,Calendar!B:B),IF(AND(B4353="Premier League",E4353="Highlights"),_xlfn.XLOOKUP(H4353,Calendar!O:O,Calendar!N:N,,-1),""))</f>
        <v/>
      </c>
      <c r="AI4353" s="61" t="str">
        <f>IF(AND(AH4353&lt;&gt;"",E4353="Live"),_xlfn.XLOOKUP(_xlfn.TEXTJOIN(" vs ",,C4353:D4353),Calendar!G:G,Calendar!K:K),"")</f>
        <v/>
      </c>
      <c r="AJ4353" s="61" t="str">
        <f>IF(AND(K4353&lt;&gt;"Match of the Day",K4353&lt;&gt;"Match of the Day 2",K4353&lt;&gt;"Match of the Day Repeat"),"",1+MAX($AJ$10:AJ4352))</f>
        <v/>
      </c>
    </row>
    <row r="4354" spans="34:36" x14ac:dyDescent="0.35">
      <c r="AH4354" s="16" t="str">
        <f>IF(AND(B4354="Premier League",E4354="Live"),_xlfn.XLOOKUP(_xlfn.TEXTJOIN(" vs ",,C4354:D4354),Calendar!G:G,Calendar!B:B),IF(AND(B4354="Premier League",E4354="Highlights"),_xlfn.XLOOKUP(H4354,Calendar!O:O,Calendar!N:N,,-1),""))</f>
        <v/>
      </c>
      <c r="AI4354" s="61" t="str">
        <f>IF(AND(AH4354&lt;&gt;"",E4354="Live"),_xlfn.XLOOKUP(_xlfn.TEXTJOIN(" vs ",,C4354:D4354),Calendar!G:G,Calendar!K:K),"")</f>
        <v/>
      </c>
      <c r="AJ4354" s="61" t="str">
        <f>IF(AND(K4354&lt;&gt;"Match of the Day",K4354&lt;&gt;"Match of the Day 2",K4354&lt;&gt;"Match of the Day Repeat"),"",1+MAX($AJ$10:AJ4353))</f>
        <v/>
      </c>
    </row>
    <row r="4355" spans="34:36" x14ac:dyDescent="0.35">
      <c r="AH4355" s="16" t="str">
        <f>IF(AND(B4355="Premier League",E4355="Live"),_xlfn.XLOOKUP(_xlfn.TEXTJOIN(" vs ",,C4355:D4355),Calendar!G:G,Calendar!B:B),IF(AND(B4355="Premier League",E4355="Highlights"),_xlfn.XLOOKUP(H4355,Calendar!O:O,Calendar!N:N,,-1),""))</f>
        <v/>
      </c>
      <c r="AI4355" s="61" t="str">
        <f>IF(AND(AH4355&lt;&gt;"",E4355="Live"),_xlfn.XLOOKUP(_xlfn.TEXTJOIN(" vs ",,C4355:D4355),Calendar!G:G,Calendar!K:K),"")</f>
        <v/>
      </c>
      <c r="AJ4355" s="61" t="str">
        <f>IF(AND(K4355&lt;&gt;"Match of the Day",K4355&lt;&gt;"Match of the Day 2",K4355&lt;&gt;"Match of the Day Repeat"),"",1+MAX($AJ$10:AJ4354))</f>
        <v/>
      </c>
    </row>
    <row r="4356" spans="34:36" x14ac:dyDescent="0.35">
      <c r="AH4356" s="16" t="str">
        <f>IF(AND(B4356="Premier League",E4356="Live"),_xlfn.XLOOKUP(_xlfn.TEXTJOIN(" vs ",,C4356:D4356),Calendar!G:G,Calendar!B:B),IF(AND(B4356="Premier League",E4356="Highlights"),_xlfn.XLOOKUP(H4356,Calendar!O:O,Calendar!N:N,,-1),""))</f>
        <v/>
      </c>
      <c r="AI4356" s="61" t="str">
        <f>IF(AND(AH4356&lt;&gt;"",E4356="Live"),_xlfn.XLOOKUP(_xlfn.TEXTJOIN(" vs ",,C4356:D4356),Calendar!G:G,Calendar!K:K),"")</f>
        <v/>
      </c>
      <c r="AJ4356" s="61" t="str">
        <f>IF(AND(K4356&lt;&gt;"Match of the Day",K4356&lt;&gt;"Match of the Day 2",K4356&lt;&gt;"Match of the Day Repeat"),"",1+MAX($AJ$10:AJ4355))</f>
        <v/>
      </c>
    </row>
    <row r="4357" spans="34:36" x14ac:dyDescent="0.35">
      <c r="AH4357" s="16" t="str">
        <f>IF(AND(B4357="Premier League",E4357="Live"),_xlfn.XLOOKUP(_xlfn.TEXTJOIN(" vs ",,C4357:D4357),Calendar!G:G,Calendar!B:B),IF(AND(B4357="Premier League",E4357="Highlights"),_xlfn.XLOOKUP(H4357,Calendar!O:O,Calendar!N:N,,-1),""))</f>
        <v/>
      </c>
      <c r="AI4357" s="61" t="str">
        <f>IF(AND(AH4357&lt;&gt;"",E4357="Live"),_xlfn.XLOOKUP(_xlfn.TEXTJOIN(" vs ",,C4357:D4357),Calendar!G:G,Calendar!K:K),"")</f>
        <v/>
      </c>
      <c r="AJ4357" s="61" t="str">
        <f>IF(AND(K4357&lt;&gt;"Match of the Day",K4357&lt;&gt;"Match of the Day 2",K4357&lt;&gt;"Match of the Day Repeat"),"",1+MAX($AJ$10:AJ4356))</f>
        <v/>
      </c>
    </row>
    <row r="4358" spans="34:36" x14ac:dyDescent="0.35">
      <c r="AH4358" s="16" t="str">
        <f>IF(AND(B4358="Premier League",E4358="Live"),_xlfn.XLOOKUP(_xlfn.TEXTJOIN(" vs ",,C4358:D4358),Calendar!G:G,Calendar!B:B),IF(AND(B4358="Premier League",E4358="Highlights"),_xlfn.XLOOKUP(H4358,Calendar!O:O,Calendar!N:N,,-1),""))</f>
        <v/>
      </c>
      <c r="AI4358" s="61" t="str">
        <f>IF(AND(AH4358&lt;&gt;"",E4358="Live"),_xlfn.XLOOKUP(_xlfn.TEXTJOIN(" vs ",,C4358:D4358),Calendar!G:G,Calendar!K:K),"")</f>
        <v/>
      </c>
      <c r="AJ4358" s="61" t="str">
        <f>IF(AND(K4358&lt;&gt;"Match of the Day",K4358&lt;&gt;"Match of the Day 2",K4358&lt;&gt;"Match of the Day Repeat"),"",1+MAX($AJ$10:AJ4357))</f>
        <v/>
      </c>
    </row>
    <row r="4359" spans="34:36" x14ac:dyDescent="0.35">
      <c r="AH4359" s="16" t="str">
        <f>IF(AND(B4359="Premier League",E4359="Live"),_xlfn.XLOOKUP(_xlfn.TEXTJOIN(" vs ",,C4359:D4359),Calendar!G:G,Calendar!B:B),IF(AND(B4359="Premier League",E4359="Highlights"),_xlfn.XLOOKUP(H4359,Calendar!O:O,Calendar!N:N,,-1),""))</f>
        <v/>
      </c>
      <c r="AI4359" s="61" t="str">
        <f>IF(AND(AH4359&lt;&gt;"",E4359="Live"),_xlfn.XLOOKUP(_xlfn.TEXTJOIN(" vs ",,C4359:D4359),Calendar!G:G,Calendar!K:K),"")</f>
        <v/>
      </c>
      <c r="AJ4359" s="61" t="str">
        <f>IF(AND(K4359&lt;&gt;"Match of the Day",K4359&lt;&gt;"Match of the Day 2",K4359&lt;&gt;"Match of the Day Repeat"),"",1+MAX($AJ$10:AJ4358))</f>
        <v/>
      </c>
    </row>
    <row r="4360" spans="34:36" x14ac:dyDescent="0.35">
      <c r="AH4360" s="16" t="str">
        <f>IF(AND(B4360="Premier League",E4360="Live"),_xlfn.XLOOKUP(_xlfn.TEXTJOIN(" vs ",,C4360:D4360),Calendar!G:G,Calendar!B:B),IF(AND(B4360="Premier League",E4360="Highlights"),_xlfn.XLOOKUP(H4360,Calendar!O:O,Calendar!N:N,,-1),""))</f>
        <v/>
      </c>
      <c r="AI4360" s="61" t="str">
        <f>IF(AND(AH4360&lt;&gt;"",E4360="Live"),_xlfn.XLOOKUP(_xlfn.TEXTJOIN(" vs ",,C4360:D4360),Calendar!G:G,Calendar!K:K),"")</f>
        <v/>
      </c>
      <c r="AJ4360" s="61" t="str">
        <f>IF(AND(K4360&lt;&gt;"Match of the Day",K4360&lt;&gt;"Match of the Day 2",K4360&lt;&gt;"Match of the Day Repeat"),"",1+MAX($AJ$10:AJ4359))</f>
        <v/>
      </c>
    </row>
    <row r="4361" spans="34:36" x14ac:dyDescent="0.35">
      <c r="AH4361" s="16" t="str">
        <f>IF(AND(B4361="Premier League",E4361="Live"),_xlfn.XLOOKUP(_xlfn.TEXTJOIN(" vs ",,C4361:D4361),Calendar!G:G,Calendar!B:B),IF(AND(B4361="Premier League",E4361="Highlights"),_xlfn.XLOOKUP(H4361,Calendar!O:O,Calendar!N:N,,-1),""))</f>
        <v/>
      </c>
      <c r="AI4361" s="61" t="str">
        <f>IF(AND(AH4361&lt;&gt;"",E4361="Live"),_xlfn.XLOOKUP(_xlfn.TEXTJOIN(" vs ",,C4361:D4361),Calendar!G:G,Calendar!K:K),"")</f>
        <v/>
      </c>
      <c r="AJ4361" s="61" t="str">
        <f>IF(AND(K4361&lt;&gt;"Match of the Day",K4361&lt;&gt;"Match of the Day 2",K4361&lt;&gt;"Match of the Day Repeat"),"",1+MAX($AJ$10:AJ4360))</f>
        <v/>
      </c>
    </row>
    <row r="4362" spans="34:36" x14ac:dyDescent="0.35">
      <c r="AH4362" s="16" t="str">
        <f>IF(AND(B4362="Premier League",E4362="Live"),_xlfn.XLOOKUP(_xlfn.TEXTJOIN(" vs ",,C4362:D4362),Calendar!G:G,Calendar!B:B),IF(AND(B4362="Premier League",E4362="Highlights"),_xlfn.XLOOKUP(H4362,Calendar!O:O,Calendar!N:N,,-1),""))</f>
        <v/>
      </c>
      <c r="AI4362" s="61" t="str">
        <f>IF(AND(AH4362&lt;&gt;"",E4362="Live"),_xlfn.XLOOKUP(_xlfn.TEXTJOIN(" vs ",,C4362:D4362),Calendar!G:G,Calendar!K:K),"")</f>
        <v/>
      </c>
      <c r="AJ4362" s="61" t="str">
        <f>IF(AND(K4362&lt;&gt;"Match of the Day",K4362&lt;&gt;"Match of the Day 2",K4362&lt;&gt;"Match of the Day Repeat"),"",1+MAX($AJ$10:AJ4361))</f>
        <v/>
      </c>
    </row>
    <row r="4363" spans="34:36" x14ac:dyDescent="0.35">
      <c r="AH4363" s="16" t="str">
        <f>IF(AND(B4363="Premier League",E4363="Live"),_xlfn.XLOOKUP(_xlfn.TEXTJOIN(" vs ",,C4363:D4363),Calendar!G:G,Calendar!B:B),IF(AND(B4363="Premier League",E4363="Highlights"),_xlfn.XLOOKUP(H4363,Calendar!O:O,Calendar!N:N,,-1),""))</f>
        <v/>
      </c>
      <c r="AI4363" s="61" t="str">
        <f>IF(AND(AH4363&lt;&gt;"",E4363="Live"),_xlfn.XLOOKUP(_xlfn.TEXTJOIN(" vs ",,C4363:D4363),Calendar!G:G,Calendar!K:K),"")</f>
        <v/>
      </c>
      <c r="AJ4363" s="61" t="str">
        <f>IF(AND(K4363&lt;&gt;"Match of the Day",K4363&lt;&gt;"Match of the Day 2",K4363&lt;&gt;"Match of the Day Repeat"),"",1+MAX($AJ$10:AJ4362))</f>
        <v/>
      </c>
    </row>
    <row r="4364" spans="34:36" x14ac:dyDescent="0.35">
      <c r="AH4364" s="16" t="str">
        <f>IF(AND(B4364="Premier League",E4364="Live"),_xlfn.XLOOKUP(_xlfn.TEXTJOIN(" vs ",,C4364:D4364),Calendar!G:G,Calendar!B:B),IF(AND(B4364="Premier League",E4364="Highlights"),_xlfn.XLOOKUP(H4364,Calendar!O:O,Calendar!N:N,,-1),""))</f>
        <v/>
      </c>
      <c r="AI4364" s="61" t="str">
        <f>IF(AND(AH4364&lt;&gt;"",E4364="Live"),_xlfn.XLOOKUP(_xlfn.TEXTJOIN(" vs ",,C4364:D4364),Calendar!G:G,Calendar!K:K),"")</f>
        <v/>
      </c>
      <c r="AJ4364" s="61" t="str">
        <f>IF(AND(K4364&lt;&gt;"Match of the Day",K4364&lt;&gt;"Match of the Day 2",K4364&lt;&gt;"Match of the Day Repeat"),"",1+MAX($AJ$10:AJ4363))</f>
        <v/>
      </c>
    </row>
    <row r="4365" spans="34:36" x14ac:dyDescent="0.35">
      <c r="AH4365" s="16" t="str">
        <f>IF(AND(B4365="Premier League",E4365="Live"),_xlfn.XLOOKUP(_xlfn.TEXTJOIN(" vs ",,C4365:D4365),Calendar!G:G,Calendar!B:B),IF(AND(B4365="Premier League",E4365="Highlights"),_xlfn.XLOOKUP(H4365,Calendar!O:O,Calendar!N:N,,-1),""))</f>
        <v/>
      </c>
      <c r="AI4365" s="61" t="str">
        <f>IF(AND(AH4365&lt;&gt;"",E4365="Live"),_xlfn.XLOOKUP(_xlfn.TEXTJOIN(" vs ",,C4365:D4365),Calendar!G:G,Calendar!K:K),"")</f>
        <v/>
      </c>
      <c r="AJ4365" s="61" t="str">
        <f>IF(AND(K4365&lt;&gt;"Match of the Day",K4365&lt;&gt;"Match of the Day 2",K4365&lt;&gt;"Match of the Day Repeat"),"",1+MAX($AJ$10:AJ4364))</f>
        <v/>
      </c>
    </row>
    <row r="4366" spans="34:36" x14ac:dyDescent="0.35">
      <c r="AH4366" s="16" t="str">
        <f>IF(AND(B4366="Premier League",E4366="Live"),_xlfn.XLOOKUP(_xlfn.TEXTJOIN(" vs ",,C4366:D4366),Calendar!G:G,Calendar!B:B),IF(AND(B4366="Premier League",E4366="Highlights"),_xlfn.XLOOKUP(H4366,Calendar!O:O,Calendar!N:N,,-1),""))</f>
        <v/>
      </c>
      <c r="AI4366" s="61" t="str">
        <f>IF(AND(AH4366&lt;&gt;"",E4366="Live"),_xlfn.XLOOKUP(_xlfn.TEXTJOIN(" vs ",,C4366:D4366),Calendar!G:G,Calendar!K:K),"")</f>
        <v/>
      </c>
      <c r="AJ4366" s="61" t="str">
        <f>IF(AND(K4366&lt;&gt;"Match of the Day",K4366&lt;&gt;"Match of the Day 2",K4366&lt;&gt;"Match of the Day Repeat"),"",1+MAX($AJ$10:AJ4365))</f>
        <v/>
      </c>
    </row>
    <row r="4367" spans="34:36" x14ac:dyDescent="0.35">
      <c r="AH4367" s="16" t="str">
        <f>IF(AND(B4367="Premier League",E4367="Live"),_xlfn.XLOOKUP(_xlfn.TEXTJOIN(" vs ",,C4367:D4367),Calendar!G:G,Calendar!B:B),IF(AND(B4367="Premier League",E4367="Highlights"),_xlfn.XLOOKUP(H4367,Calendar!O:O,Calendar!N:N,,-1),""))</f>
        <v/>
      </c>
      <c r="AI4367" s="61" t="str">
        <f>IF(AND(AH4367&lt;&gt;"",E4367="Live"),_xlfn.XLOOKUP(_xlfn.TEXTJOIN(" vs ",,C4367:D4367),Calendar!G:G,Calendar!K:K),"")</f>
        <v/>
      </c>
      <c r="AJ4367" s="61" t="str">
        <f>IF(AND(K4367&lt;&gt;"Match of the Day",K4367&lt;&gt;"Match of the Day 2",K4367&lt;&gt;"Match of the Day Repeat"),"",1+MAX($AJ$10:AJ4366))</f>
        <v/>
      </c>
    </row>
    <row r="4368" spans="34:36" x14ac:dyDescent="0.35">
      <c r="AH4368" s="16" t="str">
        <f>IF(AND(B4368="Premier League",E4368="Live"),_xlfn.XLOOKUP(_xlfn.TEXTJOIN(" vs ",,C4368:D4368),Calendar!G:G,Calendar!B:B),IF(AND(B4368="Premier League",E4368="Highlights"),_xlfn.XLOOKUP(H4368,Calendar!O:O,Calendar!N:N,,-1),""))</f>
        <v/>
      </c>
      <c r="AI4368" s="61" t="str">
        <f>IF(AND(AH4368&lt;&gt;"",E4368="Live"),_xlfn.XLOOKUP(_xlfn.TEXTJOIN(" vs ",,C4368:D4368),Calendar!G:G,Calendar!K:K),"")</f>
        <v/>
      </c>
      <c r="AJ4368" s="61" t="str">
        <f>IF(AND(K4368&lt;&gt;"Match of the Day",K4368&lt;&gt;"Match of the Day 2",K4368&lt;&gt;"Match of the Day Repeat"),"",1+MAX($AJ$10:AJ4367))</f>
        <v/>
      </c>
    </row>
    <row r="4369" spans="34:36" x14ac:dyDescent="0.35">
      <c r="AH4369" s="16" t="str">
        <f>IF(AND(B4369="Premier League",E4369="Live"),_xlfn.XLOOKUP(_xlfn.TEXTJOIN(" vs ",,C4369:D4369),Calendar!G:G,Calendar!B:B),IF(AND(B4369="Premier League",E4369="Highlights"),_xlfn.XLOOKUP(H4369,Calendar!O:O,Calendar!N:N,,-1),""))</f>
        <v/>
      </c>
      <c r="AI4369" s="61" t="str">
        <f>IF(AND(AH4369&lt;&gt;"",E4369="Live"),_xlfn.XLOOKUP(_xlfn.TEXTJOIN(" vs ",,C4369:D4369),Calendar!G:G,Calendar!K:K),"")</f>
        <v/>
      </c>
      <c r="AJ4369" s="61" t="str">
        <f>IF(AND(K4369&lt;&gt;"Match of the Day",K4369&lt;&gt;"Match of the Day 2",K4369&lt;&gt;"Match of the Day Repeat"),"",1+MAX($AJ$10:AJ4368))</f>
        <v/>
      </c>
    </row>
    <row r="4370" spans="34:36" x14ac:dyDescent="0.35">
      <c r="AH4370" s="16" t="str">
        <f>IF(AND(B4370="Premier League",E4370="Live"),_xlfn.XLOOKUP(_xlfn.TEXTJOIN(" vs ",,C4370:D4370),Calendar!G:G,Calendar!B:B),IF(AND(B4370="Premier League",E4370="Highlights"),_xlfn.XLOOKUP(H4370,Calendar!O:O,Calendar!N:N,,-1),""))</f>
        <v/>
      </c>
      <c r="AI4370" s="61" t="str">
        <f>IF(AND(AH4370&lt;&gt;"",E4370="Live"),_xlfn.XLOOKUP(_xlfn.TEXTJOIN(" vs ",,C4370:D4370),Calendar!G:G,Calendar!K:K),"")</f>
        <v/>
      </c>
      <c r="AJ4370" s="61" t="str">
        <f>IF(AND(K4370&lt;&gt;"Match of the Day",K4370&lt;&gt;"Match of the Day 2",K4370&lt;&gt;"Match of the Day Repeat"),"",1+MAX($AJ$10:AJ4369))</f>
        <v/>
      </c>
    </row>
    <row r="4371" spans="34:36" x14ac:dyDescent="0.35">
      <c r="AH4371" s="16" t="str">
        <f>IF(AND(B4371="Premier League",E4371="Live"),_xlfn.XLOOKUP(_xlfn.TEXTJOIN(" vs ",,C4371:D4371),Calendar!G:G,Calendar!B:B),IF(AND(B4371="Premier League",E4371="Highlights"),_xlfn.XLOOKUP(H4371,Calendar!O:O,Calendar!N:N,,-1),""))</f>
        <v/>
      </c>
      <c r="AI4371" s="61" t="str">
        <f>IF(AND(AH4371&lt;&gt;"",E4371="Live"),_xlfn.XLOOKUP(_xlfn.TEXTJOIN(" vs ",,C4371:D4371),Calendar!G:G,Calendar!K:K),"")</f>
        <v/>
      </c>
      <c r="AJ4371" s="61" t="str">
        <f>IF(AND(K4371&lt;&gt;"Match of the Day",K4371&lt;&gt;"Match of the Day 2",K4371&lt;&gt;"Match of the Day Repeat"),"",1+MAX($AJ$10:AJ4370))</f>
        <v/>
      </c>
    </row>
    <row r="4372" spans="34:36" x14ac:dyDescent="0.35">
      <c r="AH4372" s="16" t="str">
        <f>IF(AND(B4372="Premier League",E4372="Live"),_xlfn.XLOOKUP(_xlfn.TEXTJOIN(" vs ",,C4372:D4372),Calendar!G:G,Calendar!B:B),IF(AND(B4372="Premier League",E4372="Highlights"),_xlfn.XLOOKUP(H4372,Calendar!O:O,Calendar!N:N,,-1),""))</f>
        <v/>
      </c>
      <c r="AI4372" s="61" t="str">
        <f>IF(AND(AH4372&lt;&gt;"",E4372="Live"),_xlfn.XLOOKUP(_xlfn.TEXTJOIN(" vs ",,C4372:D4372),Calendar!G:G,Calendar!K:K),"")</f>
        <v/>
      </c>
      <c r="AJ4372" s="61" t="str">
        <f>IF(AND(K4372&lt;&gt;"Match of the Day",K4372&lt;&gt;"Match of the Day 2",K4372&lt;&gt;"Match of the Day Repeat"),"",1+MAX($AJ$10:AJ4371))</f>
        <v/>
      </c>
    </row>
    <row r="4373" spans="34:36" x14ac:dyDescent="0.35">
      <c r="AH4373" s="16" t="str">
        <f>IF(AND(B4373="Premier League",E4373="Live"),_xlfn.XLOOKUP(_xlfn.TEXTJOIN(" vs ",,C4373:D4373),Calendar!G:G,Calendar!B:B),IF(AND(B4373="Premier League",E4373="Highlights"),_xlfn.XLOOKUP(H4373,Calendar!O:O,Calendar!N:N,,-1),""))</f>
        <v/>
      </c>
      <c r="AI4373" s="61" t="str">
        <f>IF(AND(AH4373&lt;&gt;"",E4373="Live"),_xlfn.XLOOKUP(_xlfn.TEXTJOIN(" vs ",,C4373:D4373),Calendar!G:G,Calendar!K:K),"")</f>
        <v/>
      </c>
      <c r="AJ4373" s="61" t="str">
        <f>IF(AND(K4373&lt;&gt;"Match of the Day",K4373&lt;&gt;"Match of the Day 2",K4373&lt;&gt;"Match of the Day Repeat"),"",1+MAX($AJ$10:AJ4372))</f>
        <v/>
      </c>
    </row>
    <row r="4374" spans="34:36" x14ac:dyDescent="0.35">
      <c r="AH4374" s="16" t="str">
        <f>IF(AND(B4374="Premier League",E4374="Live"),_xlfn.XLOOKUP(_xlfn.TEXTJOIN(" vs ",,C4374:D4374),Calendar!G:G,Calendar!B:B),IF(AND(B4374="Premier League",E4374="Highlights"),_xlfn.XLOOKUP(H4374,Calendar!O:O,Calendar!N:N,,-1),""))</f>
        <v/>
      </c>
      <c r="AI4374" s="61" t="str">
        <f>IF(AND(AH4374&lt;&gt;"",E4374="Live"),_xlfn.XLOOKUP(_xlfn.TEXTJOIN(" vs ",,C4374:D4374),Calendar!G:G,Calendar!K:K),"")</f>
        <v/>
      </c>
      <c r="AJ4374" s="61" t="str">
        <f>IF(AND(K4374&lt;&gt;"Match of the Day",K4374&lt;&gt;"Match of the Day 2",K4374&lt;&gt;"Match of the Day Repeat"),"",1+MAX($AJ$10:AJ4373))</f>
        <v/>
      </c>
    </row>
    <row r="4375" spans="34:36" x14ac:dyDescent="0.35">
      <c r="AH4375" s="16" t="str">
        <f>IF(AND(B4375="Premier League",E4375="Live"),_xlfn.XLOOKUP(_xlfn.TEXTJOIN(" vs ",,C4375:D4375),Calendar!G:G,Calendar!B:B),IF(AND(B4375="Premier League",E4375="Highlights"),_xlfn.XLOOKUP(H4375,Calendar!O:O,Calendar!N:N,,-1),""))</f>
        <v/>
      </c>
      <c r="AI4375" s="61" t="str">
        <f>IF(AND(AH4375&lt;&gt;"",E4375="Live"),_xlfn.XLOOKUP(_xlfn.TEXTJOIN(" vs ",,C4375:D4375),Calendar!G:G,Calendar!K:K),"")</f>
        <v/>
      </c>
      <c r="AJ4375" s="61" t="str">
        <f>IF(AND(K4375&lt;&gt;"Match of the Day",K4375&lt;&gt;"Match of the Day 2",K4375&lt;&gt;"Match of the Day Repeat"),"",1+MAX($AJ$10:AJ4374))</f>
        <v/>
      </c>
    </row>
    <row r="4376" spans="34:36" x14ac:dyDescent="0.35">
      <c r="AH4376" s="16" t="str">
        <f>IF(AND(B4376="Premier League",E4376="Live"),_xlfn.XLOOKUP(_xlfn.TEXTJOIN(" vs ",,C4376:D4376),Calendar!G:G,Calendar!B:B),IF(AND(B4376="Premier League",E4376="Highlights"),_xlfn.XLOOKUP(H4376,Calendar!O:O,Calendar!N:N,,-1),""))</f>
        <v/>
      </c>
      <c r="AI4376" s="61" t="str">
        <f>IF(AND(AH4376&lt;&gt;"",E4376="Live"),_xlfn.XLOOKUP(_xlfn.TEXTJOIN(" vs ",,C4376:D4376),Calendar!G:G,Calendar!K:K),"")</f>
        <v/>
      </c>
      <c r="AJ4376" s="61" t="str">
        <f>IF(AND(K4376&lt;&gt;"Match of the Day",K4376&lt;&gt;"Match of the Day 2",K4376&lt;&gt;"Match of the Day Repeat"),"",1+MAX($AJ$10:AJ4375))</f>
        <v/>
      </c>
    </row>
    <row r="4377" spans="34:36" x14ac:dyDescent="0.35">
      <c r="AH4377" s="16" t="str">
        <f>IF(AND(B4377="Premier League",E4377="Live"),_xlfn.XLOOKUP(_xlfn.TEXTJOIN(" vs ",,C4377:D4377),Calendar!G:G,Calendar!B:B),IF(AND(B4377="Premier League",E4377="Highlights"),_xlfn.XLOOKUP(H4377,Calendar!O:O,Calendar!N:N,,-1),""))</f>
        <v/>
      </c>
      <c r="AI4377" s="61" t="str">
        <f>IF(AND(AH4377&lt;&gt;"",E4377="Live"),_xlfn.XLOOKUP(_xlfn.TEXTJOIN(" vs ",,C4377:D4377),Calendar!G:G,Calendar!K:K),"")</f>
        <v/>
      </c>
      <c r="AJ4377" s="61" t="str">
        <f>IF(AND(K4377&lt;&gt;"Match of the Day",K4377&lt;&gt;"Match of the Day 2",K4377&lt;&gt;"Match of the Day Repeat"),"",1+MAX($AJ$10:AJ4376))</f>
        <v/>
      </c>
    </row>
    <row r="4378" spans="34:36" x14ac:dyDescent="0.35">
      <c r="AH4378" s="16" t="str">
        <f>IF(AND(B4378="Premier League",E4378="Live"),_xlfn.XLOOKUP(_xlfn.TEXTJOIN(" vs ",,C4378:D4378),Calendar!G:G,Calendar!B:B),IF(AND(B4378="Premier League",E4378="Highlights"),_xlfn.XLOOKUP(H4378,Calendar!O:O,Calendar!N:N,,-1),""))</f>
        <v/>
      </c>
      <c r="AI4378" s="61" t="str">
        <f>IF(AND(AH4378&lt;&gt;"",E4378="Live"),_xlfn.XLOOKUP(_xlfn.TEXTJOIN(" vs ",,C4378:D4378),Calendar!G:G,Calendar!K:K),"")</f>
        <v/>
      </c>
      <c r="AJ4378" s="61" t="str">
        <f>IF(AND(K4378&lt;&gt;"Match of the Day",K4378&lt;&gt;"Match of the Day 2",K4378&lt;&gt;"Match of the Day Repeat"),"",1+MAX($AJ$10:AJ4377))</f>
        <v/>
      </c>
    </row>
    <row r="4379" spans="34:36" x14ac:dyDescent="0.35">
      <c r="AH4379" s="16" t="str">
        <f>IF(AND(B4379="Premier League",E4379="Live"),_xlfn.XLOOKUP(_xlfn.TEXTJOIN(" vs ",,C4379:D4379),Calendar!G:G,Calendar!B:B),IF(AND(B4379="Premier League",E4379="Highlights"),_xlfn.XLOOKUP(H4379,Calendar!O:O,Calendar!N:N,,-1),""))</f>
        <v/>
      </c>
      <c r="AI4379" s="61" t="str">
        <f>IF(AND(AH4379&lt;&gt;"",E4379="Live"),_xlfn.XLOOKUP(_xlfn.TEXTJOIN(" vs ",,C4379:D4379),Calendar!G:G,Calendar!K:K),"")</f>
        <v/>
      </c>
      <c r="AJ4379" s="61" t="str">
        <f>IF(AND(K4379&lt;&gt;"Match of the Day",K4379&lt;&gt;"Match of the Day 2",K4379&lt;&gt;"Match of the Day Repeat"),"",1+MAX($AJ$10:AJ4378))</f>
        <v/>
      </c>
    </row>
    <row r="4380" spans="34:36" x14ac:dyDescent="0.35">
      <c r="AH4380" s="16" t="str">
        <f>IF(AND(B4380="Premier League",E4380="Live"),_xlfn.XLOOKUP(_xlfn.TEXTJOIN(" vs ",,C4380:D4380),Calendar!G:G,Calendar!B:B),IF(AND(B4380="Premier League",E4380="Highlights"),_xlfn.XLOOKUP(H4380,Calendar!O:O,Calendar!N:N,,-1),""))</f>
        <v/>
      </c>
      <c r="AI4380" s="61" t="str">
        <f>IF(AND(AH4380&lt;&gt;"",E4380="Live"),_xlfn.XLOOKUP(_xlfn.TEXTJOIN(" vs ",,C4380:D4380),Calendar!G:G,Calendar!K:K),"")</f>
        <v/>
      </c>
      <c r="AJ4380" s="61" t="str">
        <f>IF(AND(K4380&lt;&gt;"Match of the Day",K4380&lt;&gt;"Match of the Day 2",K4380&lt;&gt;"Match of the Day Repeat"),"",1+MAX($AJ$10:AJ4379))</f>
        <v/>
      </c>
    </row>
    <row r="4381" spans="34:36" x14ac:dyDescent="0.35">
      <c r="AH4381" s="16" t="str">
        <f>IF(AND(B4381="Premier League",E4381="Live"),_xlfn.XLOOKUP(_xlfn.TEXTJOIN(" vs ",,C4381:D4381),Calendar!G:G,Calendar!B:B),IF(AND(B4381="Premier League",E4381="Highlights"),_xlfn.XLOOKUP(H4381,Calendar!O:O,Calendar!N:N,,-1),""))</f>
        <v/>
      </c>
      <c r="AI4381" s="61" t="str">
        <f>IF(AND(AH4381&lt;&gt;"",E4381="Live"),_xlfn.XLOOKUP(_xlfn.TEXTJOIN(" vs ",,C4381:D4381),Calendar!G:G,Calendar!K:K),"")</f>
        <v/>
      </c>
      <c r="AJ4381" s="61" t="str">
        <f>IF(AND(K4381&lt;&gt;"Match of the Day",K4381&lt;&gt;"Match of the Day 2",K4381&lt;&gt;"Match of the Day Repeat"),"",1+MAX($AJ$10:AJ4380))</f>
        <v/>
      </c>
    </row>
    <row r="4382" spans="34:36" x14ac:dyDescent="0.35">
      <c r="AH4382" s="16" t="str">
        <f>IF(AND(B4382="Premier League",E4382="Live"),_xlfn.XLOOKUP(_xlfn.TEXTJOIN(" vs ",,C4382:D4382),Calendar!G:G,Calendar!B:B),IF(AND(B4382="Premier League",E4382="Highlights"),_xlfn.XLOOKUP(H4382,Calendar!O:O,Calendar!N:N,,-1),""))</f>
        <v/>
      </c>
      <c r="AI4382" s="61" t="str">
        <f>IF(AND(AH4382&lt;&gt;"",E4382="Live"),_xlfn.XLOOKUP(_xlfn.TEXTJOIN(" vs ",,C4382:D4382),Calendar!G:G,Calendar!K:K),"")</f>
        <v/>
      </c>
      <c r="AJ4382" s="61" t="str">
        <f>IF(AND(K4382&lt;&gt;"Match of the Day",K4382&lt;&gt;"Match of the Day 2",K4382&lt;&gt;"Match of the Day Repeat"),"",1+MAX($AJ$10:AJ4381))</f>
        <v/>
      </c>
    </row>
    <row r="4383" spans="34:36" x14ac:dyDescent="0.35">
      <c r="AH4383" s="16" t="str">
        <f>IF(AND(B4383="Premier League",E4383="Live"),_xlfn.XLOOKUP(_xlfn.TEXTJOIN(" vs ",,C4383:D4383),Calendar!G:G,Calendar!B:B),IF(AND(B4383="Premier League",E4383="Highlights"),_xlfn.XLOOKUP(H4383,Calendar!O:O,Calendar!N:N,,-1),""))</f>
        <v/>
      </c>
      <c r="AI4383" s="61" t="str">
        <f>IF(AND(AH4383&lt;&gt;"",E4383="Live"),_xlfn.XLOOKUP(_xlfn.TEXTJOIN(" vs ",,C4383:D4383),Calendar!G:G,Calendar!K:K),"")</f>
        <v/>
      </c>
      <c r="AJ4383" s="61" t="str">
        <f>IF(AND(K4383&lt;&gt;"Match of the Day",K4383&lt;&gt;"Match of the Day 2",K4383&lt;&gt;"Match of the Day Repeat"),"",1+MAX($AJ$10:AJ4382))</f>
        <v/>
      </c>
    </row>
    <row r="4384" spans="34:36" x14ac:dyDescent="0.35">
      <c r="AH4384" s="16" t="str">
        <f>IF(AND(B4384="Premier League",E4384="Live"),_xlfn.XLOOKUP(_xlfn.TEXTJOIN(" vs ",,C4384:D4384),Calendar!G:G,Calendar!B:B),IF(AND(B4384="Premier League",E4384="Highlights"),_xlfn.XLOOKUP(H4384,Calendar!O:O,Calendar!N:N,,-1),""))</f>
        <v/>
      </c>
      <c r="AI4384" s="61" t="str">
        <f>IF(AND(AH4384&lt;&gt;"",E4384="Live"),_xlfn.XLOOKUP(_xlfn.TEXTJOIN(" vs ",,C4384:D4384),Calendar!G:G,Calendar!K:K),"")</f>
        <v/>
      </c>
      <c r="AJ4384" s="61" t="str">
        <f>IF(AND(K4384&lt;&gt;"Match of the Day",K4384&lt;&gt;"Match of the Day 2",K4384&lt;&gt;"Match of the Day Repeat"),"",1+MAX($AJ$10:AJ4383))</f>
        <v/>
      </c>
    </row>
    <row r="4385" spans="34:36" x14ac:dyDescent="0.35">
      <c r="AH4385" s="16" t="str">
        <f>IF(AND(B4385="Premier League",E4385="Live"),_xlfn.XLOOKUP(_xlfn.TEXTJOIN(" vs ",,C4385:D4385),Calendar!G:G,Calendar!B:B),IF(AND(B4385="Premier League",E4385="Highlights"),_xlfn.XLOOKUP(H4385,Calendar!O:O,Calendar!N:N,,-1),""))</f>
        <v/>
      </c>
      <c r="AI4385" s="61" t="str">
        <f>IF(AND(AH4385&lt;&gt;"",E4385="Live"),_xlfn.XLOOKUP(_xlfn.TEXTJOIN(" vs ",,C4385:D4385),Calendar!G:G,Calendar!K:K),"")</f>
        <v/>
      </c>
      <c r="AJ4385" s="61" t="str">
        <f>IF(AND(K4385&lt;&gt;"Match of the Day",K4385&lt;&gt;"Match of the Day 2",K4385&lt;&gt;"Match of the Day Repeat"),"",1+MAX($AJ$10:AJ4384))</f>
        <v/>
      </c>
    </row>
    <row r="4386" spans="34:36" x14ac:dyDescent="0.35">
      <c r="AH4386" s="16" t="str">
        <f>IF(AND(B4386="Premier League",E4386="Live"),_xlfn.XLOOKUP(_xlfn.TEXTJOIN(" vs ",,C4386:D4386),Calendar!G:G,Calendar!B:B),IF(AND(B4386="Premier League",E4386="Highlights"),_xlfn.XLOOKUP(H4386,Calendar!O:O,Calendar!N:N,,-1),""))</f>
        <v/>
      </c>
      <c r="AI4386" s="61" t="str">
        <f>IF(AND(AH4386&lt;&gt;"",E4386="Live"),_xlfn.XLOOKUP(_xlfn.TEXTJOIN(" vs ",,C4386:D4386),Calendar!G:G,Calendar!K:K),"")</f>
        <v/>
      </c>
      <c r="AJ4386" s="61" t="str">
        <f>IF(AND(K4386&lt;&gt;"Match of the Day",K4386&lt;&gt;"Match of the Day 2",K4386&lt;&gt;"Match of the Day Repeat"),"",1+MAX($AJ$10:AJ4385))</f>
        <v/>
      </c>
    </row>
    <row r="4387" spans="34:36" x14ac:dyDescent="0.35">
      <c r="AH4387" s="16" t="str">
        <f>IF(AND(B4387="Premier League",E4387="Live"),_xlfn.XLOOKUP(_xlfn.TEXTJOIN(" vs ",,C4387:D4387),Calendar!G:G,Calendar!B:B),IF(AND(B4387="Premier League",E4387="Highlights"),_xlfn.XLOOKUP(H4387,Calendar!O:O,Calendar!N:N,,-1),""))</f>
        <v/>
      </c>
      <c r="AI4387" s="61" t="str">
        <f>IF(AND(AH4387&lt;&gt;"",E4387="Live"),_xlfn.XLOOKUP(_xlfn.TEXTJOIN(" vs ",,C4387:D4387),Calendar!G:G,Calendar!K:K),"")</f>
        <v/>
      </c>
      <c r="AJ4387" s="61" t="str">
        <f>IF(AND(K4387&lt;&gt;"Match of the Day",K4387&lt;&gt;"Match of the Day 2",K4387&lt;&gt;"Match of the Day Repeat"),"",1+MAX($AJ$10:AJ4386))</f>
        <v/>
      </c>
    </row>
    <row r="4388" spans="34:36" x14ac:dyDescent="0.35">
      <c r="AH4388" s="16" t="str">
        <f>IF(AND(B4388="Premier League",E4388="Live"),_xlfn.XLOOKUP(_xlfn.TEXTJOIN(" vs ",,C4388:D4388),Calendar!G:G,Calendar!B:B),IF(AND(B4388="Premier League",E4388="Highlights"),_xlfn.XLOOKUP(H4388,Calendar!O:O,Calendar!N:N,,-1),""))</f>
        <v/>
      </c>
      <c r="AI4388" s="61" t="str">
        <f>IF(AND(AH4388&lt;&gt;"",E4388="Live"),_xlfn.XLOOKUP(_xlfn.TEXTJOIN(" vs ",,C4388:D4388),Calendar!G:G,Calendar!K:K),"")</f>
        <v/>
      </c>
      <c r="AJ4388" s="61" t="str">
        <f>IF(AND(K4388&lt;&gt;"Match of the Day",K4388&lt;&gt;"Match of the Day 2",K4388&lt;&gt;"Match of the Day Repeat"),"",1+MAX($AJ$10:AJ4387))</f>
        <v/>
      </c>
    </row>
    <row r="4389" spans="34:36" x14ac:dyDescent="0.35">
      <c r="AH4389" s="16" t="str">
        <f>IF(AND(B4389="Premier League",E4389="Live"),_xlfn.XLOOKUP(_xlfn.TEXTJOIN(" vs ",,C4389:D4389),Calendar!G:G,Calendar!B:B),IF(AND(B4389="Premier League",E4389="Highlights"),_xlfn.XLOOKUP(H4389,Calendar!O:O,Calendar!N:N,,-1),""))</f>
        <v/>
      </c>
      <c r="AI4389" s="61" t="str">
        <f>IF(AND(AH4389&lt;&gt;"",E4389="Live"),_xlfn.XLOOKUP(_xlfn.TEXTJOIN(" vs ",,C4389:D4389),Calendar!G:G,Calendar!K:K),"")</f>
        <v/>
      </c>
      <c r="AJ4389" s="61" t="str">
        <f>IF(AND(K4389&lt;&gt;"Match of the Day",K4389&lt;&gt;"Match of the Day 2",K4389&lt;&gt;"Match of the Day Repeat"),"",1+MAX($AJ$10:AJ4388))</f>
        <v/>
      </c>
    </row>
    <row r="4390" spans="34:36" x14ac:dyDescent="0.35">
      <c r="AH4390" s="16" t="str">
        <f>IF(AND(B4390="Premier League",E4390="Live"),_xlfn.XLOOKUP(_xlfn.TEXTJOIN(" vs ",,C4390:D4390),Calendar!G:G,Calendar!B:B),IF(AND(B4390="Premier League",E4390="Highlights"),_xlfn.XLOOKUP(H4390,Calendar!O:O,Calendar!N:N,,-1),""))</f>
        <v/>
      </c>
      <c r="AI4390" s="61" t="str">
        <f>IF(AND(AH4390&lt;&gt;"",E4390="Live"),_xlfn.XLOOKUP(_xlfn.TEXTJOIN(" vs ",,C4390:D4390),Calendar!G:G,Calendar!K:K),"")</f>
        <v/>
      </c>
      <c r="AJ4390" s="61" t="str">
        <f>IF(AND(K4390&lt;&gt;"Match of the Day",K4390&lt;&gt;"Match of the Day 2",K4390&lt;&gt;"Match of the Day Repeat"),"",1+MAX($AJ$10:AJ4389))</f>
        <v/>
      </c>
    </row>
    <row r="4391" spans="34:36" x14ac:dyDescent="0.35">
      <c r="AH4391" s="16" t="str">
        <f>IF(AND(B4391="Premier League",E4391="Live"),_xlfn.XLOOKUP(_xlfn.TEXTJOIN(" vs ",,C4391:D4391),Calendar!G:G,Calendar!B:B),IF(AND(B4391="Premier League",E4391="Highlights"),_xlfn.XLOOKUP(H4391,Calendar!O:O,Calendar!N:N,,-1),""))</f>
        <v/>
      </c>
      <c r="AI4391" s="61" t="str">
        <f>IF(AND(AH4391&lt;&gt;"",E4391="Live"),_xlfn.XLOOKUP(_xlfn.TEXTJOIN(" vs ",,C4391:D4391),Calendar!G:G,Calendar!K:K),"")</f>
        <v/>
      </c>
      <c r="AJ4391" s="61" t="str">
        <f>IF(AND(K4391&lt;&gt;"Match of the Day",K4391&lt;&gt;"Match of the Day 2",K4391&lt;&gt;"Match of the Day Repeat"),"",1+MAX($AJ$10:AJ4390))</f>
        <v/>
      </c>
    </row>
    <row r="4392" spans="34:36" x14ac:dyDescent="0.35">
      <c r="AH4392" s="16" t="str">
        <f>IF(AND(B4392="Premier League",E4392="Live"),_xlfn.XLOOKUP(_xlfn.TEXTJOIN(" vs ",,C4392:D4392),Calendar!G:G,Calendar!B:B),IF(AND(B4392="Premier League",E4392="Highlights"),_xlfn.XLOOKUP(H4392,Calendar!O:O,Calendar!N:N,,-1),""))</f>
        <v/>
      </c>
      <c r="AI4392" s="61" t="str">
        <f>IF(AND(AH4392&lt;&gt;"",E4392="Live"),_xlfn.XLOOKUP(_xlfn.TEXTJOIN(" vs ",,C4392:D4392),Calendar!G:G,Calendar!K:K),"")</f>
        <v/>
      </c>
      <c r="AJ4392" s="61" t="str">
        <f>IF(AND(K4392&lt;&gt;"Match of the Day",K4392&lt;&gt;"Match of the Day 2",K4392&lt;&gt;"Match of the Day Repeat"),"",1+MAX($AJ$10:AJ4391))</f>
        <v/>
      </c>
    </row>
    <row r="4393" spans="34:36" x14ac:dyDescent="0.35">
      <c r="AH4393" s="16" t="str">
        <f>IF(AND(B4393="Premier League",E4393="Live"),_xlfn.XLOOKUP(_xlfn.TEXTJOIN(" vs ",,C4393:D4393),Calendar!G:G,Calendar!B:B),IF(AND(B4393="Premier League",E4393="Highlights"),_xlfn.XLOOKUP(H4393,Calendar!O:O,Calendar!N:N,,-1),""))</f>
        <v/>
      </c>
      <c r="AI4393" s="61" t="str">
        <f>IF(AND(AH4393&lt;&gt;"",E4393="Live"),_xlfn.XLOOKUP(_xlfn.TEXTJOIN(" vs ",,C4393:D4393),Calendar!G:G,Calendar!K:K),"")</f>
        <v/>
      </c>
      <c r="AJ4393" s="61" t="str">
        <f>IF(AND(K4393&lt;&gt;"Match of the Day",K4393&lt;&gt;"Match of the Day 2",K4393&lt;&gt;"Match of the Day Repeat"),"",1+MAX($AJ$10:AJ4392))</f>
        <v/>
      </c>
    </row>
    <row r="4394" spans="34:36" x14ac:dyDescent="0.35">
      <c r="AH4394" s="16" t="str">
        <f>IF(AND(B4394="Premier League",E4394="Live"),_xlfn.XLOOKUP(_xlfn.TEXTJOIN(" vs ",,C4394:D4394),Calendar!G:G,Calendar!B:B),IF(AND(B4394="Premier League",E4394="Highlights"),_xlfn.XLOOKUP(H4394,Calendar!O:O,Calendar!N:N,,-1),""))</f>
        <v/>
      </c>
      <c r="AI4394" s="61" t="str">
        <f>IF(AND(AH4394&lt;&gt;"",E4394="Live"),_xlfn.XLOOKUP(_xlfn.TEXTJOIN(" vs ",,C4394:D4394),Calendar!G:G,Calendar!K:K),"")</f>
        <v/>
      </c>
      <c r="AJ4394" s="61" t="str">
        <f>IF(AND(K4394&lt;&gt;"Match of the Day",K4394&lt;&gt;"Match of the Day 2",K4394&lt;&gt;"Match of the Day Repeat"),"",1+MAX($AJ$10:AJ4393))</f>
        <v/>
      </c>
    </row>
    <row r="4395" spans="34:36" x14ac:dyDescent="0.35">
      <c r="AH4395" s="16" t="str">
        <f>IF(AND(B4395="Premier League",E4395="Live"),_xlfn.XLOOKUP(_xlfn.TEXTJOIN(" vs ",,C4395:D4395),Calendar!G:G,Calendar!B:B),IF(AND(B4395="Premier League",E4395="Highlights"),_xlfn.XLOOKUP(H4395,Calendar!O:O,Calendar!N:N,,-1),""))</f>
        <v/>
      </c>
      <c r="AI4395" s="61" t="str">
        <f>IF(AND(AH4395&lt;&gt;"",E4395="Live"),_xlfn.XLOOKUP(_xlfn.TEXTJOIN(" vs ",,C4395:D4395),Calendar!G:G,Calendar!K:K),"")</f>
        <v/>
      </c>
      <c r="AJ4395" s="61" t="str">
        <f>IF(AND(K4395&lt;&gt;"Match of the Day",K4395&lt;&gt;"Match of the Day 2",K4395&lt;&gt;"Match of the Day Repeat"),"",1+MAX($AJ$10:AJ4394))</f>
        <v/>
      </c>
    </row>
    <row r="4396" spans="34:36" x14ac:dyDescent="0.35">
      <c r="AH4396" s="16" t="str">
        <f>IF(AND(B4396="Premier League",E4396="Live"),_xlfn.XLOOKUP(_xlfn.TEXTJOIN(" vs ",,C4396:D4396),Calendar!G:G,Calendar!B:B),IF(AND(B4396="Premier League",E4396="Highlights"),_xlfn.XLOOKUP(H4396,Calendar!O:O,Calendar!N:N,,-1),""))</f>
        <v/>
      </c>
      <c r="AI4396" s="61" t="str">
        <f>IF(AND(AH4396&lt;&gt;"",E4396="Live"),_xlfn.XLOOKUP(_xlfn.TEXTJOIN(" vs ",,C4396:D4396),Calendar!G:G,Calendar!K:K),"")</f>
        <v/>
      </c>
      <c r="AJ4396" s="61" t="str">
        <f>IF(AND(K4396&lt;&gt;"Match of the Day",K4396&lt;&gt;"Match of the Day 2",K4396&lt;&gt;"Match of the Day Repeat"),"",1+MAX($AJ$10:AJ4395))</f>
        <v/>
      </c>
    </row>
    <row r="4397" spans="34:36" x14ac:dyDescent="0.35">
      <c r="AH4397" s="16" t="str">
        <f>IF(AND(B4397="Premier League",E4397="Live"),_xlfn.XLOOKUP(_xlfn.TEXTJOIN(" vs ",,C4397:D4397),Calendar!G:G,Calendar!B:B),IF(AND(B4397="Premier League",E4397="Highlights"),_xlfn.XLOOKUP(H4397,Calendar!O:O,Calendar!N:N,,-1),""))</f>
        <v/>
      </c>
      <c r="AI4397" s="61" t="str">
        <f>IF(AND(AH4397&lt;&gt;"",E4397="Live"),_xlfn.XLOOKUP(_xlfn.TEXTJOIN(" vs ",,C4397:D4397),Calendar!G:G,Calendar!K:K),"")</f>
        <v/>
      </c>
      <c r="AJ4397" s="61" t="str">
        <f>IF(AND(K4397&lt;&gt;"Match of the Day",K4397&lt;&gt;"Match of the Day 2",K4397&lt;&gt;"Match of the Day Repeat"),"",1+MAX($AJ$10:AJ4396))</f>
        <v/>
      </c>
    </row>
    <row r="4398" spans="34:36" x14ac:dyDescent="0.35">
      <c r="AH4398" s="16" t="str">
        <f>IF(AND(B4398="Premier League",E4398="Live"),_xlfn.XLOOKUP(_xlfn.TEXTJOIN(" vs ",,C4398:D4398),Calendar!G:G,Calendar!B:B),IF(AND(B4398="Premier League",E4398="Highlights"),_xlfn.XLOOKUP(H4398,Calendar!O:O,Calendar!N:N,,-1),""))</f>
        <v/>
      </c>
      <c r="AI4398" s="61" t="str">
        <f>IF(AND(AH4398&lt;&gt;"",E4398="Live"),_xlfn.XLOOKUP(_xlfn.TEXTJOIN(" vs ",,C4398:D4398),Calendar!G:G,Calendar!K:K),"")</f>
        <v/>
      </c>
      <c r="AJ4398" s="61" t="str">
        <f>IF(AND(K4398&lt;&gt;"Match of the Day",K4398&lt;&gt;"Match of the Day 2",K4398&lt;&gt;"Match of the Day Repeat"),"",1+MAX($AJ$10:AJ4397))</f>
        <v/>
      </c>
    </row>
    <row r="4399" spans="34:36" x14ac:dyDescent="0.35">
      <c r="AH4399" s="16" t="str">
        <f>IF(AND(B4399="Premier League",E4399="Live"),_xlfn.XLOOKUP(_xlfn.TEXTJOIN(" vs ",,C4399:D4399),Calendar!G:G,Calendar!B:B),IF(AND(B4399="Premier League",E4399="Highlights"),_xlfn.XLOOKUP(H4399,Calendar!O:O,Calendar!N:N,,-1),""))</f>
        <v/>
      </c>
      <c r="AI4399" s="61" t="str">
        <f>IF(AND(AH4399&lt;&gt;"",E4399="Live"),_xlfn.XLOOKUP(_xlfn.TEXTJOIN(" vs ",,C4399:D4399),Calendar!G:G,Calendar!K:K),"")</f>
        <v/>
      </c>
      <c r="AJ4399" s="61" t="str">
        <f>IF(AND(K4399&lt;&gt;"Match of the Day",K4399&lt;&gt;"Match of the Day 2",K4399&lt;&gt;"Match of the Day Repeat"),"",1+MAX($AJ$10:AJ4398))</f>
        <v/>
      </c>
    </row>
    <row r="4400" spans="34:36" x14ac:dyDescent="0.35">
      <c r="AH4400" s="16" t="str">
        <f>IF(AND(B4400="Premier League",E4400="Live"),_xlfn.XLOOKUP(_xlfn.TEXTJOIN(" vs ",,C4400:D4400),Calendar!G:G,Calendar!B:B),IF(AND(B4400="Premier League",E4400="Highlights"),_xlfn.XLOOKUP(H4400,Calendar!O:O,Calendar!N:N,,-1),""))</f>
        <v/>
      </c>
      <c r="AI4400" s="61" t="str">
        <f>IF(AND(AH4400&lt;&gt;"",E4400="Live"),_xlfn.XLOOKUP(_xlfn.TEXTJOIN(" vs ",,C4400:D4400),Calendar!G:G,Calendar!K:K),"")</f>
        <v/>
      </c>
      <c r="AJ4400" s="61" t="str">
        <f>IF(AND(K4400&lt;&gt;"Match of the Day",K4400&lt;&gt;"Match of the Day 2",K4400&lt;&gt;"Match of the Day Repeat"),"",1+MAX($AJ$10:AJ4399))</f>
        <v/>
      </c>
    </row>
    <row r="4401" spans="34:36" x14ac:dyDescent="0.35">
      <c r="AH4401" s="16" t="str">
        <f>IF(AND(B4401="Premier League",E4401="Live"),_xlfn.XLOOKUP(_xlfn.TEXTJOIN(" vs ",,C4401:D4401),Calendar!G:G,Calendar!B:B),IF(AND(B4401="Premier League",E4401="Highlights"),_xlfn.XLOOKUP(H4401,Calendar!O:O,Calendar!N:N,,-1),""))</f>
        <v/>
      </c>
      <c r="AI4401" s="61" t="str">
        <f>IF(AND(AH4401&lt;&gt;"",E4401="Live"),_xlfn.XLOOKUP(_xlfn.TEXTJOIN(" vs ",,C4401:D4401),Calendar!G:G,Calendar!K:K),"")</f>
        <v/>
      </c>
      <c r="AJ4401" s="61" t="str">
        <f>IF(AND(K4401&lt;&gt;"Match of the Day",K4401&lt;&gt;"Match of the Day 2",K4401&lt;&gt;"Match of the Day Repeat"),"",1+MAX($AJ$10:AJ4400))</f>
        <v/>
      </c>
    </row>
    <row r="4402" spans="34:36" x14ac:dyDescent="0.35">
      <c r="AH4402" s="16" t="str">
        <f>IF(AND(B4402="Premier League",E4402="Live"),_xlfn.XLOOKUP(_xlfn.TEXTJOIN(" vs ",,C4402:D4402),Calendar!G:G,Calendar!B:B),IF(AND(B4402="Premier League",E4402="Highlights"),_xlfn.XLOOKUP(H4402,Calendar!O:O,Calendar!N:N,,-1),""))</f>
        <v/>
      </c>
      <c r="AI4402" s="61" t="str">
        <f>IF(AND(AH4402&lt;&gt;"",E4402="Live"),_xlfn.XLOOKUP(_xlfn.TEXTJOIN(" vs ",,C4402:D4402),Calendar!G:G,Calendar!K:K),"")</f>
        <v/>
      </c>
      <c r="AJ4402" s="61" t="str">
        <f>IF(AND(K4402&lt;&gt;"Match of the Day",K4402&lt;&gt;"Match of the Day 2",K4402&lt;&gt;"Match of the Day Repeat"),"",1+MAX($AJ$10:AJ4401))</f>
        <v/>
      </c>
    </row>
    <row r="4403" spans="34:36" x14ac:dyDescent="0.35">
      <c r="AH4403" s="16" t="str">
        <f>IF(AND(B4403="Premier League",E4403="Live"),_xlfn.XLOOKUP(_xlfn.TEXTJOIN(" vs ",,C4403:D4403),Calendar!G:G,Calendar!B:B),IF(AND(B4403="Premier League",E4403="Highlights"),_xlfn.XLOOKUP(H4403,Calendar!O:O,Calendar!N:N,,-1),""))</f>
        <v/>
      </c>
      <c r="AI4403" s="61" t="str">
        <f>IF(AND(AH4403&lt;&gt;"",E4403="Live"),_xlfn.XLOOKUP(_xlfn.TEXTJOIN(" vs ",,C4403:D4403),Calendar!G:G,Calendar!K:K),"")</f>
        <v/>
      </c>
      <c r="AJ4403" s="61" t="str">
        <f>IF(AND(K4403&lt;&gt;"Match of the Day",K4403&lt;&gt;"Match of the Day 2",K4403&lt;&gt;"Match of the Day Repeat"),"",1+MAX($AJ$10:AJ4402))</f>
        <v/>
      </c>
    </row>
    <row r="4404" spans="34:36" x14ac:dyDescent="0.35">
      <c r="AH4404" s="16" t="str">
        <f>IF(AND(B4404="Premier League",E4404="Live"),_xlfn.XLOOKUP(_xlfn.TEXTJOIN(" vs ",,C4404:D4404),Calendar!G:G,Calendar!B:B),IF(AND(B4404="Premier League",E4404="Highlights"),_xlfn.XLOOKUP(H4404,Calendar!O:O,Calendar!N:N,,-1),""))</f>
        <v/>
      </c>
      <c r="AI4404" s="61" t="str">
        <f>IF(AND(AH4404&lt;&gt;"",E4404="Live"),_xlfn.XLOOKUP(_xlfn.TEXTJOIN(" vs ",,C4404:D4404),Calendar!G:G,Calendar!K:K),"")</f>
        <v/>
      </c>
      <c r="AJ4404" s="61" t="str">
        <f>IF(AND(K4404&lt;&gt;"Match of the Day",K4404&lt;&gt;"Match of the Day 2",K4404&lt;&gt;"Match of the Day Repeat"),"",1+MAX($AJ$10:AJ4403))</f>
        <v/>
      </c>
    </row>
    <row r="4405" spans="34:36" x14ac:dyDescent="0.35">
      <c r="AH4405" s="16" t="str">
        <f>IF(AND(B4405="Premier League",E4405="Live"),_xlfn.XLOOKUP(_xlfn.TEXTJOIN(" vs ",,C4405:D4405),Calendar!G:G,Calendar!B:B),IF(AND(B4405="Premier League",E4405="Highlights"),_xlfn.XLOOKUP(H4405,Calendar!O:O,Calendar!N:N,,-1),""))</f>
        <v/>
      </c>
      <c r="AI4405" s="61" t="str">
        <f>IF(AND(AH4405&lt;&gt;"",E4405="Live"),_xlfn.XLOOKUP(_xlfn.TEXTJOIN(" vs ",,C4405:D4405),Calendar!G:G,Calendar!K:K),"")</f>
        <v/>
      </c>
      <c r="AJ4405" s="61" t="str">
        <f>IF(AND(K4405&lt;&gt;"Match of the Day",K4405&lt;&gt;"Match of the Day 2",K4405&lt;&gt;"Match of the Day Repeat"),"",1+MAX($AJ$10:AJ4404))</f>
        <v/>
      </c>
    </row>
    <row r="4406" spans="34:36" x14ac:dyDescent="0.35">
      <c r="AH4406" s="16" t="str">
        <f>IF(AND(B4406="Premier League",E4406="Live"),_xlfn.XLOOKUP(_xlfn.TEXTJOIN(" vs ",,C4406:D4406),Calendar!G:G,Calendar!B:B),IF(AND(B4406="Premier League",E4406="Highlights"),_xlfn.XLOOKUP(H4406,Calendar!O:O,Calendar!N:N,,-1),""))</f>
        <v/>
      </c>
      <c r="AI4406" s="61" t="str">
        <f>IF(AND(AH4406&lt;&gt;"",E4406="Live"),_xlfn.XLOOKUP(_xlfn.TEXTJOIN(" vs ",,C4406:D4406),Calendar!G:G,Calendar!K:K),"")</f>
        <v/>
      </c>
      <c r="AJ4406" s="61" t="str">
        <f>IF(AND(K4406&lt;&gt;"Match of the Day",K4406&lt;&gt;"Match of the Day 2",K4406&lt;&gt;"Match of the Day Repeat"),"",1+MAX($AJ$10:AJ4405))</f>
        <v/>
      </c>
    </row>
    <row r="4407" spans="34:36" x14ac:dyDescent="0.35">
      <c r="AH4407" s="16" t="str">
        <f>IF(AND(B4407="Premier League",E4407="Live"),_xlfn.XLOOKUP(_xlfn.TEXTJOIN(" vs ",,C4407:D4407),Calendar!G:G,Calendar!B:B),IF(AND(B4407="Premier League",E4407="Highlights"),_xlfn.XLOOKUP(H4407,Calendar!O:O,Calendar!N:N,,-1),""))</f>
        <v/>
      </c>
      <c r="AI4407" s="61" t="str">
        <f>IF(AND(AH4407&lt;&gt;"",E4407="Live"),_xlfn.XLOOKUP(_xlfn.TEXTJOIN(" vs ",,C4407:D4407),Calendar!G:G,Calendar!K:K),"")</f>
        <v/>
      </c>
      <c r="AJ4407" s="61" t="str">
        <f>IF(AND(K4407&lt;&gt;"Match of the Day",K4407&lt;&gt;"Match of the Day 2",K4407&lt;&gt;"Match of the Day Repeat"),"",1+MAX($AJ$10:AJ4406))</f>
        <v/>
      </c>
    </row>
    <row r="4408" spans="34:36" x14ac:dyDescent="0.35">
      <c r="AH4408" s="16" t="str">
        <f>IF(AND(B4408="Premier League",E4408="Live"),_xlfn.XLOOKUP(_xlfn.TEXTJOIN(" vs ",,C4408:D4408),Calendar!G:G,Calendar!B:B),IF(AND(B4408="Premier League",E4408="Highlights"),_xlfn.XLOOKUP(H4408,Calendar!O:O,Calendar!N:N,,-1),""))</f>
        <v/>
      </c>
      <c r="AI4408" s="61" t="str">
        <f>IF(AND(AH4408&lt;&gt;"",E4408="Live"),_xlfn.XLOOKUP(_xlfn.TEXTJOIN(" vs ",,C4408:D4408),Calendar!G:G,Calendar!K:K),"")</f>
        <v/>
      </c>
      <c r="AJ4408" s="61" t="str">
        <f>IF(AND(K4408&lt;&gt;"Match of the Day",K4408&lt;&gt;"Match of the Day 2",K4408&lt;&gt;"Match of the Day Repeat"),"",1+MAX($AJ$10:AJ4407))</f>
        <v/>
      </c>
    </row>
    <row r="4409" spans="34:36" x14ac:dyDescent="0.35">
      <c r="AH4409" s="16" t="str">
        <f>IF(AND(B4409="Premier League",E4409="Live"),_xlfn.XLOOKUP(_xlfn.TEXTJOIN(" vs ",,C4409:D4409),Calendar!G:G,Calendar!B:B),IF(AND(B4409="Premier League",E4409="Highlights"),_xlfn.XLOOKUP(H4409,Calendar!O:O,Calendar!N:N,,-1),""))</f>
        <v/>
      </c>
      <c r="AI4409" s="61" t="str">
        <f>IF(AND(AH4409&lt;&gt;"",E4409="Live"),_xlfn.XLOOKUP(_xlfn.TEXTJOIN(" vs ",,C4409:D4409),Calendar!G:G,Calendar!K:K),"")</f>
        <v/>
      </c>
      <c r="AJ4409" s="61" t="str">
        <f>IF(AND(K4409&lt;&gt;"Match of the Day",K4409&lt;&gt;"Match of the Day 2",K4409&lt;&gt;"Match of the Day Repeat"),"",1+MAX($AJ$10:AJ4408))</f>
        <v/>
      </c>
    </row>
    <row r="4410" spans="34:36" x14ac:dyDescent="0.35">
      <c r="AH4410" s="16" t="str">
        <f>IF(AND(B4410="Premier League",E4410="Live"),_xlfn.XLOOKUP(_xlfn.TEXTJOIN(" vs ",,C4410:D4410),Calendar!G:G,Calendar!B:B),IF(AND(B4410="Premier League",E4410="Highlights"),_xlfn.XLOOKUP(H4410,Calendar!O:O,Calendar!N:N,,-1),""))</f>
        <v/>
      </c>
      <c r="AI4410" s="61" t="str">
        <f>IF(AND(AH4410&lt;&gt;"",E4410="Live"),_xlfn.XLOOKUP(_xlfn.TEXTJOIN(" vs ",,C4410:D4410),Calendar!G:G,Calendar!K:K),"")</f>
        <v/>
      </c>
      <c r="AJ4410" s="61" t="str">
        <f>IF(AND(K4410&lt;&gt;"Match of the Day",K4410&lt;&gt;"Match of the Day 2",K4410&lt;&gt;"Match of the Day Repeat"),"",1+MAX($AJ$10:AJ4409))</f>
        <v/>
      </c>
    </row>
    <row r="4411" spans="34:36" x14ac:dyDescent="0.35">
      <c r="AH4411" s="16" t="str">
        <f>IF(AND(B4411="Premier League",E4411="Live"),_xlfn.XLOOKUP(_xlfn.TEXTJOIN(" vs ",,C4411:D4411),Calendar!G:G,Calendar!B:B),IF(AND(B4411="Premier League",E4411="Highlights"),_xlfn.XLOOKUP(H4411,Calendar!O:O,Calendar!N:N,,-1),""))</f>
        <v/>
      </c>
      <c r="AI4411" s="61" t="str">
        <f>IF(AND(AH4411&lt;&gt;"",E4411="Live"),_xlfn.XLOOKUP(_xlfn.TEXTJOIN(" vs ",,C4411:D4411),Calendar!G:G,Calendar!K:K),"")</f>
        <v/>
      </c>
      <c r="AJ4411" s="61" t="str">
        <f>IF(AND(K4411&lt;&gt;"Match of the Day",K4411&lt;&gt;"Match of the Day 2",K4411&lt;&gt;"Match of the Day Repeat"),"",1+MAX($AJ$10:AJ4410))</f>
        <v/>
      </c>
    </row>
    <row r="4412" spans="34:36" x14ac:dyDescent="0.35">
      <c r="AH4412" s="16" t="str">
        <f>IF(AND(B4412="Premier League",E4412="Live"),_xlfn.XLOOKUP(_xlfn.TEXTJOIN(" vs ",,C4412:D4412),Calendar!G:G,Calendar!B:B),IF(AND(B4412="Premier League",E4412="Highlights"),_xlfn.XLOOKUP(H4412,Calendar!O:O,Calendar!N:N,,-1),""))</f>
        <v/>
      </c>
      <c r="AI4412" s="61" t="str">
        <f>IF(AND(AH4412&lt;&gt;"",E4412="Live"),_xlfn.XLOOKUP(_xlfn.TEXTJOIN(" vs ",,C4412:D4412),Calendar!G:G,Calendar!K:K),"")</f>
        <v/>
      </c>
      <c r="AJ4412" s="61" t="str">
        <f>IF(AND(K4412&lt;&gt;"Match of the Day",K4412&lt;&gt;"Match of the Day 2",K4412&lt;&gt;"Match of the Day Repeat"),"",1+MAX($AJ$10:AJ4411))</f>
        <v/>
      </c>
    </row>
    <row r="4413" spans="34:36" x14ac:dyDescent="0.35">
      <c r="AH4413" s="16" t="str">
        <f>IF(AND(B4413="Premier League",E4413="Live"),_xlfn.XLOOKUP(_xlfn.TEXTJOIN(" vs ",,C4413:D4413),Calendar!G:G,Calendar!B:B),IF(AND(B4413="Premier League",E4413="Highlights"),_xlfn.XLOOKUP(H4413,Calendar!O:O,Calendar!N:N,,-1),""))</f>
        <v/>
      </c>
      <c r="AI4413" s="61" t="str">
        <f>IF(AND(AH4413&lt;&gt;"",E4413="Live"),_xlfn.XLOOKUP(_xlfn.TEXTJOIN(" vs ",,C4413:D4413),Calendar!G:G,Calendar!K:K),"")</f>
        <v/>
      </c>
      <c r="AJ4413" s="61" t="str">
        <f>IF(AND(K4413&lt;&gt;"Match of the Day",K4413&lt;&gt;"Match of the Day 2",K4413&lt;&gt;"Match of the Day Repeat"),"",1+MAX($AJ$10:AJ4412))</f>
        <v/>
      </c>
    </row>
    <row r="4414" spans="34:36" x14ac:dyDescent="0.35">
      <c r="AH4414" s="16" t="str">
        <f>IF(AND(B4414="Premier League",E4414="Live"),_xlfn.XLOOKUP(_xlfn.TEXTJOIN(" vs ",,C4414:D4414),Calendar!G:G,Calendar!B:B),IF(AND(B4414="Premier League",E4414="Highlights"),_xlfn.XLOOKUP(H4414,Calendar!O:O,Calendar!N:N,,-1),""))</f>
        <v/>
      </c>
      <c r="AI4414" s="61" t="str">
        <f>IF(AND(AH4414&lt;&gt;"",E4414="Live"),_xlfn.XLOOKUP(_xlfn.TEXTJOIN(" vs ",,C4414:D4414),Calendar!G:G,Calendar!K:K),"")</f>
        <v/>
      </c>
      <c r="AJ4414" s="61" t="str">
        <f>IF(AND(K4414&lt;&gt;"Match of the Day",K4414&lt;&gt;"Match of the Day 2",K4414&lt;&gt;"Match of the Day Repeat"),"",1+MAX($AJ$10:AJ4413))</f>
        <v/>
      </c>
    </row>
    <row r="4415" spans="34:36" x14ac:dyDescent="0.35">
      <c r="AH4415" s="16" t="str">
        <f>IF(AND(B4415="Premier League",E4415="Live"),_xlfn.XLOOKUP(_xlfn.TEXTJOIN(" vs ",,C4415:D4415),Calendar!G:G,Calendar!B:B),IF(AND(B4415="Premier League",E4415="Highlights"),_xlfn.XLOOKUP(H4415,Calendar!O:O,Calendar!N:N,,-1),""))</f>
        <v/>
      </c>
      <c r="AI4415" s="61" t="str">
        <f>IF(AND(AH4415&lt;&gt;"",E4415="Live"),_xlfn.XLOOKUP(_xlfn.TEXTJOIN(" vs ",,C4415:D4415),Calendar!G:G,Calendar!K:K),"")</f>
        <v/>
      </c>
      <c r="AJ4415" s="61" t="str">
        <f>IF(AND(K4415&lt;&gt;"Match of the Day",K4415&lt;&gt;"Match of the Day 2",K4415&lt;&gt;"Match of the Day Repeat"),"",1+MAX($AJ$10:AJ4414))</f>
        <v/>
      </c>
    </row>
    <row r="4416" spans="34:36" x14ac:dyDescent="0.35">
      <c r="AH4416" s="16" t="str">
        <f>IF(AND(B4416="Premier League",E4416="Live"),_xlfn.XLOOKUP(_xlfn.TEXTJOIN(" vs ",,C4416:D4416),Calendar!G:G,Calendar!B:B),IF(AND(B4416="Premier League",E4416="Highlights"),_xlfn.XLOOKUP(H4416,Calendar!O:O,Calendar!N:N,,-1),""))</f>
        <v/>
      </c>
      <c r="AI4416" s="61" t="str">
        <f>IF(AND(AH4416&lt;&gt;"",E4416="Live"),_xlfn.XLOOKUP(_xlfn.TEXTJOIN(" vs ",,C4416:D4416),Calendar!G:G,Calendar!K:K),"")</f>
        <v/>
      </c>
      <c r="AJ4416" s="61" t="str">
        <f>IF(AND(K4416&lt;&gt;"Match of the Day",K4416&lt;&gt;"Match of the Day 2",K4416&lt;&gt;"Match of the Day Repeat"),"",1+MAX($AJ$10:AJ4415))</f>
        <v/>
      </c>
    </row>
    <row r="4417" spans="34:36" x14ac:dyDescent="0.35">
      <c r="AH4417" s="16" t="str">
        <f>IF(AND(B4417="Premier League",E4417="Live"),_xlfn.XLOOKUP(_xlfn.TEXTJOIN(" vs ",,C4417:D4417),Calendar!G:G,Calendar!B:B),IF(AND(B4417="Premier League",E4417="Highlights"),_xlfn.XLOOKUP(H4417,Calendar!O:O,Calendar!N:N,,-1),""))</f>
        <v/>
      </c>
      <c r="AI4417" s="61" t="str">
        <f>IF(AND(AH4417&lt;&gt;"",E4417="Live"),_xlfn.XLOOKUP(_xlfn.TEXTJOIN(" vs ",,C4417:D4417),Calendar!G:G,Calendar!K:K),"")</f>
        <v/>
      </c>
      <c r="AJ4417" s="61" t="str">
        <f>IF(AND(K4417&lt;&gt;"Match of the Day",K4417&lt;&gt;"Match of the Day 2",K4417&lt;&gt;"Match of the Day Repeat"),"",1+MAX($AJ$10:AJ4416))</f>
        <v/>
      </c>
    </row>
    <row r="4418" spans="34:36" x14ac:dyDescent="0.35">
      <c r="AH4418" s="16" t="str">
        <f>IF(AND(B4418="Premier League",E4418="Live"),_xlfn.XLOOKUP(_xlfn.TEXTJOIN(" vs ",,C4418:D4418),Calendar!G:G,Calendar!B:B),IF(AND(B4418="Premier League",E4418="Highlights"),_xlfn.XLOOKUP(H4418,Calendar!O:O,Calendar!N:N,,-1),""))</f>
        <v/>
      </c>
      <c r="AI4418" s="61" t="str">
        <f>IF(AND(AH4418&lt;&gt;"",E4418="Live"),_xlfn.XLOOKUP(_xlfn.TEXTJOIN(" vs ",,C4418:D4418),Calendar!G:G,Calendar!K:K),"")</f>
        <v/>
      </c>
      <c r="AJ4418" s="61" t="str">
        <f>IF(AND(K4418&lt;&gt;"Match of the Day",K4418&lt;&gt;"Match of the Day 2",K4418&lt;&gt;"Match of the Day Repeat"),"",1+MAX($AJ$10:AJ4417))</f>
        <v/>
      </c>
    </row>
    <row r="4419" spans="34:36" x14ac:dyDescent="0.35">
      <c r="AH4419" s="16" t="str">
        <f>IF(AND(B4419="Premier League",E4419="Live"),_xlfn.XLOOKUP(_xlfn.TEXTJOIN(" vs ",,C4419:D4419),Calendar!G:G,Calendar!B:B),IF(AND(B4419="Premier League",E4419="Highlights"),_xlfn.XLOOKUP(H4419,Calendar!O:O,Calendar!N:N,,-1),""))</f>
        <v/>
      </c>
      <c r="AI4419" s="61" t="str">
        <f>IF(AND(AH4419&lt;&gt;"",E4419="Live"),_xlfn.XLOOKUP(_xlfn.TEXTJOIN(" vs ",,C4419:D4419),Calendar!G:G,Calendar!K:K),"")</f>
        <v/>
      </c>
      <c r="AJ4419" s="61" t="str">
        <f>IF(AND(K4419&lt;&gt;"Match of the Day",K4419&lt;&gt;"Match of the Day 2",K4419&lt;&gt;"Match of the Day Repeat"),"",1+MAX($AJ$10:AJ4418))</f>
        <v/>
      </c>
    </row>
    <row r="4420" spans="34:36" x14ac:dyDescent="0.35">
      <c r="AH4420" s="16" t="str">
        <f>IF(AND(B4420="Premier League",E4420="Live"),_xlfn.XLOOKUP(_xlfn.TEXTJOIN(" vs ",,C4420:D4420),Calendar!G:G,Calendar!B:B),IF(AND(B4420="Premier League",E4420="Highlights"),_xlfn.XLOOKUP(H4420,Calendar!O:O,Calendar!N:N,,-1),""))</f>
        <v/>
      </c>
      <c r="AI4420" s="61" t="str">
        <f>IF(AND(AH4420&lt;&gt;"",E4420="Live"),_xlfn.XLOOKUP(_xlfn.TEXTJOIN(" vs ",,C4420:D4420),Calendar!G:G,Calendar!K:K),"")</f>
        <v/>
      </c>
      <c r="AJ4420" s="61" t="str">
        <f>IF(AND(K4420&lt;&gt;"Match of the Day",K4420&lt;&gt;"Match of the Day 2",K4420&lt;&gt;"Match of the Day Repeat"),"",1+MAX($AJ$10:AJ4419))</f>
        <v/>
      </c>
    </row>
    <row r="4421" spans="34:36" x14ac:dyDescent="0.35">
      <c r="AH4421" s="16" t="str">
        <f>IF(AND(B4421="Premier League",E4421="Live"),_xlfn.XLOOKUP(_xlfn.TEXTJOIN(" vs ",,C4421:D4421),Calendar!G:G,Calendar!B:B),IF(AND(B4421="Premier League",E4421="Highlights"),_xlfn.XLOOKUP(H4421,Calendar!O:O,Calendar!N:N,,-1),""))</f>
        <v/>
      </c>
      <c r="AI4421" s="61" t="str">
        <f>IF(AND(AH4421&lt;&gt;"",E4421="Live"),_xlfn.XLOOKUP(_xlfn.TEXTJOIN(" vs ",,C4421:D4421),Calendar!G:G,Calendar!K:K),"")</f>
        <v/>
      </c>
      <c r="AJ4421" s="61" t="str">
        <f>IF(AND(K4421&lt;&gt;"Match of the Day",K4421&lt;&gt;"Match of the Day 2",K4421&lt;&gt;"Match of the Day Repeat"),"",1+MAX($AJ$10:AJ4420))</f>
        <v/>
      </c>
    </row>
    <row r="4422" spans="34:36" x14ac:dyDescent="0.35">
      <c r="AH4422" s="16" t="str">
        <f>IF(AND(B4422="Premier League",E4422="Live"),_xlfn.XLOOKUP(_xlfn.TEXTJOIN(" vs ",,C4422:D4422),Calendar!G:G,Calendar!B:B),IF(AND(B4422="Premier League",E4422="Highlights"),_xlfn.XLOOKUP(H4422,Calendar!O:O,Calendar!N:N,,-1),""))</f>
        <v/>
      </c>
      <c r="AI4422" s="61" t="str">
        <f>IF(AND(AH4422&lt;&gt;"",E4422="Live"),_xlfn.XLOOKUP(_xlfn.TEXTJOIN(" vs ",,C4422:D4422),Calendar!G:G,Calendar!K:K),"")</f>
        <v/>
      </c>
      <c r="AJ4422" s="61" t="str">
        <f>IF(AND(K4422&lt;&gt;"Match of the Day",K4422&lt;&gt;"Match of the Day 2",K4422&lt;&gt;"Match of the Day Repeat"),"",1+MAX($AJ$10:AJ4421))</f>
        <v/>
      </c>
    </row>
    <row r="4423" spans="34:36" x14ac:dyDescent="0.35">
      <c r="AH4423" s="16" t="str">
        <f>IF(AND(B4423="Premier League",E4423="Live"),_xlfn.XLOOKUP(_xlfn.TEXTJOIN(" vs ",,C4423:D4423),Calendar!G:G,Calendar!B:B),IF(AND(B4423="Premier League",E4423="Highlights"),_xlfn.XLOOKUP(H4423,Calendar!O:O,Calendar!N:N,,-1),""))</f>
        <v/>
      </c>
      <c r="AI4423" s="61" t="str">
        <f>IF(AND(AH4423&lt;&gt;"",E4423="Live"),_xlfn.XLOOKUP(_xlfn.TEXTJOIN(" vs ",,C4423:D4423),Calendar!G:G,Calendar!K:K),"")</f>
        <v/>
      </c>
      <c r="AJ4423" s="61" t="str">
        <f>IF(AND(K4423&lt;&gt;"Match of the Day",K4423&lt;&gt;"Match of the Day 2",K4423&lt;&gt;"Match of the Day Repeat"),"",1+MAX($AJ$10:AJ4422))</f>
        <v/>
      </c>
    </row>
    <row r="4424" spans="34:36" x14ac:dyDescent="0.35">
      <c r="AH4424" s="16" t="str">
        <f>IF(AND(B4424="Premier League",E4424="Live"),_xlfn.XLOOKUP(_xlfn.TEXTJOIN(" vs ",,C4424:D4424),Calendar!G:G,Calendar!B:B),IF(AND(B4424="Premier League",E4424="Highlights"),_xlfn.XLOOKUP(H4424,Calendar!O:O,Calendar!N:N,,-1),""))</f>
        <v/>
      </c>
      <c r="AI4424" s="61" t="str">
        <f>IF(AND(AH4424&lt;&gt;"",E4424="Live"),_xlfn.XLOOKUP(_xlfn.TEXTJOIN(" vs ",,C4424:D4424),Calendar!G:G,Calendar!K:K),"")</f>
        <v/>
      </c>
      <c r="AJ4424" s="61" t="str">
        <f>IF(AND(K4424&lt;&gt;"Match of the Day",K4424&lt;&gt;"Match of the Day 2",K4424&lt;&gt;"Match of the Day Repeat"),"",1+MAX($AJ$10:AJ4423))</f>
        <v/>
      </c>
    </row>
    <row r="4425" spans="34:36" x14ac:dyDescent="0.35">
      <c r="AH4425" s="16" t="str">
        <f>IF(AND(B4425="Premier League",E4425="Live"),_xlfn.XLOOKUP(_xlfn.TEXTJOIN(" vs ",,C4425:D4425),Calendar!G:G,Calendar!B:B),IF(AND(B4425="Premier League",E4425="Highlights"),_xlfn.XLOOKUP(H4425,Calendar!O:O,Calendar!N:N,,-1),""))</f>
        <v/>
      </c>
      <c r="AI4425" s="61" t="str">
        <f>IF(AND(AH4425&lt;&gt;"",E4425="Live"),_xlfn.XLOOKUP(_xlfn.TEXTJOIN(" vs ",,C4425:D4425),Calendar!G:G,Calendar!K:K),"")</f>
        <v/>
      </c>
      <c r="AJ4425" s="61" t="str">
        <f>IF(AND(K4425&lt;&gt;"Match of the Day",K4425&lt;&gt;"Match of the Day 2",K4425&lt;&gt;"Match of the Day Repeat"),"",1+MAX($AJ$10:AJ4424))</f>
        <v/>
      </c>
    </row>
    <row r="4426" spans="34:36" x14ac:dyDescent="0.35">
      <c r="AH4426" s="16" t="str">
        <f>IF(AND(B4426="Premier League",E4426="Live"),_xlfn.XLOOKUP(_xlfn.TEXTJOIN(" vs ",,C4426:D4426),Calendar!G:G,Calendar!B:B),IF(AND(B4426="Premier League",E4426="Highlights"),_xlfn.XLOOKUP(H4426,Calendar!O:O,Calendar!N:N,,-1),""))</f>
        <v/>
      </c>
      <c r="AI4426" s="61" t="str">
        <f>IF(AND(AH4426&lt;&gt;"",E4426="Live"),_xlfn.XLOOKUP(_xlfn.TEXTJOIN(" vs ",,C4426:D4426),Calendar!G:G,Calendar!K:K),"")</f>
        <v/>
      </c>
      <c r="AJ4426" s="61" t="str">
        <f>IF(AND(K4426&lt;&gt;"Match of the Day",K4426&lt;&gt;"Match of the Day 2",K4426&lt;&gt;"Match of the Day Repeat"),"",1+MAX($AJ$10:AJ4425))</f>
        <v/>
      </c>
    </row>
    <row r="4427" spans="34:36" x14ac:dyDescent="0.35">
      <c r="AH4427" s="16" t="str">
        <f>IF(AND(B4427="Premier League",E4427="Live"),_xlfn.XLOOKUP(_xlfn.TEXTJOIN(" vs ",,C4427:D4427),Calendar!G:G,Calendar!B:B),IF(AND(B4427="Premier League",E4427="Highlights"),_xlfn.XLOOKUP(H4427,Calendar!O:O,Calendar!N:N,,-1),""))</f>
        <v/>
      </c>
      <c r="AI4427" s="61" t="str">
        <f>IF(AND(AH4427&lt;&gt;"",E4427="Live"),_xlfn.XLOOKUP(_xlfn.TEXTJOIN(" vs ",,C4427:D4427),Calendar!G:G,Calendar!K:K),"")</f>
        <v/>
      </c>
      <c r="AJ4427" s="61" t="str">
        <f>IF(AND(K4427&lt;&gt;"Match of the Day",K4427&lt;&gt;"Match of the Day 2",K4427&lt;&gt;"Match of the Day Repeat"),"",1+MAX($AJ$10:AJ4426))</f>
        <v/>
      </c>
    </row>
    <row r="4428" spans="34:36" x14ac:dyDescent="0.35">
      <c r="AH4428" s="16" t="str">
        <f>IF(AND(B4428="Premier League",E4428="Live"),_xlfn.XLOOKUP(_xlfn.TEXTJOIN(" vs ",,C4428:D4428),Calendar!G:G,Calendar!B:B),IF(AND(B4428="Premier League",E4428="Highlights"),_xlfn.XLOOKUP(H4428,Calendar!O:O,Calendar!N:N,,-1),""))</f>
        <v/>
      </c>
      <c r="AI4428" s="61" t="str">
        <f>IF(AND(AH4428&lt;&gt;"",E4428="Live"),_xlfn.XLOOKUP(_xlfn.TEXTJOIN(" vs ",,C4428:D4428),Calendar!G:G,Calendar!K:K),"")</f>
        <v/>
      </c>
      <c r="AJ4428" s="61" t="str">
        <f>IF(AND(K4428&lt;&gt;"Match of the Day",K4428&lt;&gt;"Match of the Day 2",K4428&lt;&gt;"Match of the Day Repeat"),"",1+MAX($AJ$10:AJ4427))</f>
        <v/>
      </c>
    </row>
    <row r="4429" spans="34:36" x14ac:dyDescent="0.35">
      <c r="AH4429" s="16" t="str">
        <f>IF(AND(B4429="Premier League",E4429="Live"),_xlfn.XLOOKUP(_xlfn.TEXTJOIN(" vs ",,C4429:D4429),Calendar!G:G,Calendar!B:B),IF(AND(B4429="Premier League",E4429="Highlights"),_xlfn.XLOOKUP(H4429,Calendar!O:O,Calendar!N:N,,-1),""))</f>
        <v/>
      </c>
      <c r="AI4429" s="61" t="str">
        <f>IF(AND(AH4429&lt;&gt;"",E4429="Live"),_xlfn.XLOOKUP(_xlfn.TEXTJOIN(" vs ",,C4429:D4429),Calendar!G:G,Calendar!K:K),"")</f>
        <v/>
      </c>
      <c r="AJ4429" s="61" t="str">
        <f>IF(AND(K4429&lt;&gt;"Match of the Day",K4429&lt;&gt;"Match of the Day 2",K4429&lt;&gt;"Match of the Day Repeat"),"",1+MAX($AJ$10:AJ4428))</f>
        <v/>
      </c>
    </row>
    <row r="4430" spans="34:36" x14ac:dyDescent="0.35">
      <c r="AH4430" s="16" t="str">
        <f>IF(AND(B4430="Premier League",E4430="Live"),_xlfn.XLOOKUP(_xlfn.TEXTJOIN(" vs ",,C4430:D4430),Calendar!G:G,Calendar!B:B),IF(AND(B4430="Premier League",E4430="Highlights"),_xlfn.XLOOKUP(H4430,Calendar!O:O,Calendar!N:N,,-1),""))</f>
        <v/>
      </c>
      <c r="AI4430" s="61" t="str">
        <f>IF(AND(AH4430&lt;&gt;"",E4430="Live"),_xlfn.XLOOKUP(_xlfn.TEXTJOIN(" vs ",,C4430:D4430),Calendar!G:G,Calendar!K:K),"")</f>
        <v/>
      </c>
      <c r="AJ4430" s="61" t="str">
        <f>IF(AND(K4430&lt;&gt;"Match of the Day",K4430&lt;&gt;"Match of the Day 2",K4430&lt;&gt;"Match of the Day Repeat"),"",1+MAX($AJ$10:AJ4429))</f>
        <v/>
      </c>
    </row>
    <row r="4431" spans="34:36" x14ac:dyDescent="0.35">
      <c r="AH4431" s="16" t="str">
        <f>IF(AND(B4431="Premier League",E4431="Live"),_xlfn.XLOOKUP(_xlfn.TEXTJOIN(" vs ",,C4431:D4431),Calendar!G:G,Calendar!B:B),IF(AND(B4431="Premier League",E4431="Highlights"),_xlfn.XLOOKUP(H4431,Calendar!O:O,Calendar!N:N,,-1),""))</f>
        <v/>
      </c>
      <c r="AI4431" s="61" t="str">
        <f>IF(AND(AH4431&lt;&gt;"",E4431="Live"),_xlfn.XLOOKUP(_xlfn.TEXTJOIN(" vs ",,C4431:D4431),Calendar!G:G,Calendar!K:K),"")</f>
        <v/>
      </c>
      <c r="AJ4431" s="61" t="str">
        <f>IF(AND(K4431&lt;&gt;"Match of the Day",K4431&lt;&gt;"Match of the Day 2",K4431&lt;&gt;"Match of the Day Repeat"),"",1+MAX($AJ$10:AJ4430))</f>
        <v/>
      </c>
    </row>
    <row r="4432" spans="34:36" x14ac:dyDescent="0.35">
      <c r="AH4432" s="16" t="str">
        <f>IF(AND(B4432="Premier League",E4432="Live"),_xlfn.XLOOKUP(_xlfn.TEXTJOIN(" vs ",,C4432:D4432),Calendar!G:G,Calendar!B:B),IF(AND(B4432="Premier League",E4432="Highlights"),_xlfn.XLOOKUP(H4432,Calendar!O:O,Calendar!N:N,,-1),""))</f>
        <v/>
      </c>
      <c r="AI4432" s="61" t="str">
        <f>IF(AND(AH4432&lt;&gt;"",E4432="Live"),_xlfn.XLOOKUP(_xlfn.TEXTJOIN(" vs ",,C4432:D4432),Calendar!G:G,Calendar!K:K),"")</f>
        <v/>
      </c>
      <c r="AJ4432" s="61" t="str">
        <f>IF(AND(K4432&lt;&gt;"Match of the Day",K4432&lt;&gt;"Match of the Day 2",K4432&lt;&gt;"Match of the Day Repeat"),"",1+MAX($AJ$10:AJ4431))</f>
        <v/>
      </c>
    </row>
    <row r="4433" spans="34:36" x14ac:dyDescent="0.35">
      <c r="AH4433" s="16" t="str">
        <f>IF(AND(B4433="Premier League",E4433="Live"),_xlfn.XLOOKUP(_xlfn.TEXTJOIN(" vs ",,C4433:D4433),Calendar!G:G,Calendar!B:B),IF(AND(B4433="Premier League",E4433="Highlights"),_xlfn.XLOOKUP(H4433,Calendar!O:O,Calendar!N:N,,-1),""))</f>
        <v/>
      </c>
      <c r="AI4433" s="61" t="str">
        <f>IF(AND(AH4433&lt;&gt;"",E4433="Live"),_xlfn.XLOOKUP(_xlfn.TEXTJOIN(" vs ",,C4433:D4433),Calendar!G:G,Calendar!K:K),"")</f>
        <v/>
      </c>
      <c r="AJ4433" s="61" t="str">
        <f>IF(AND(K4433&lt;&gt;"Match of the Day",K4433&lt;&gt;"Match of the Day 2",K4433&lt;&gt;"Match of the Day Repeat"),"",1+MAX($AJ$10:AJ4432))</f>
        <v/>
      </c>
    </row>
    <row r="4434" spans="34:36" x14ac:dyDescent="0.35">
      <c r="AH4434" s="16" t="str">
        <f>IF(AND(B4434="Premier League",E4434="Live"),_xlfn.XLOOKUP(_xlfn.TEXTJOIN(" vs ",,C4434:D4434),Calendar!G:G,Calendar!B:B),IF(AND(B4434="Premier League",E4434="Highlights"),_xlfn.XLOOKUP(H4434,Calendar!O:O,Calendar!N:N,,-1),""))</f>
        <v/>
      </c>
      <c r="AI4434" s="61" t="str">
        <f>IF(AND(AH4434&lt;&gt;"",E4434="Live"),_xlfn.XLOOKUP(_xlfn.TEXTJOIN(" vs ",,C4434:D4434),Calendar!G:G,Calendar!K:K),"")</f>
        <v/>
      </c>
      <c r="AJ4434" s="61" t="str">
        <f>IF(AND(K4434&lt;&gt;"Match of the Day",K4434&lt;&gt;"Match of the Day 2",K4434&lt;&gt;"Match of the Day Repeat"),"",1+MAX($AJ$10:AJ4433))</f>
        <v/>
      </c>
    </row>
    <row r="4435" spans="34:36" x14ac:dyDescent="0.35">
      <c r="AH4435" s="16" t="str">
        <f>IF(AND(B4435="Premier League",E4435="Live"),_xlfn.XLOOKUP(_xlfn.TEXTJOIN(" vs ",,C4435:D4435),Calendar!G:G,Calendar!B:B),IF(AND(B4435="Premier League",E4435="Highlights"),_xlfn.XLOOKUP(H4435,Calendar!O:O,Calendar!N:N,,-1),""))</f>
        <v/>
      </c>
      <c r="AI4435" s="61" t="str">
        <f>IF(AND(AH4435&lt;&gt;"",E4435="Live"),_xlfn.XLOOKUP(_xlfn.TEXTJOIN(" vs ",,C4435:D4435),Calendar!G:G,Calendar!K:K),"")</f>
        <v/>
      </c>
      <c r="AJ4435" s="61" t="str">
        <f>IF(AND(K4435&lt;&gt;"Match of the Day",K4435&lt;&gt;"Match of the Day 2",K4435&lt;&gt;"Match of the Day Repeat"),"",1+MAX($AJ$10:AJ4434))</f>
        <v/>
      </c>
    </row>
    <row r="4436" spans="34:36" x14ac:dyDescent="0.35">
      <c r="AH4436" s="16" t="str">
        <f>IF(AND(B4436="Premier League",E4436="Live"),_xlfn.XLOOKUP(_xlfn.TEXTJOIN(" vs ",,C4436:D4436),Calendar!G:G,Calendar!B:B),IF(AND(B4436="Premier League",E4436="Highlights"),_xlfn.XLOOKUP(H4436,Calendar!O:O,Calendar!N:N,,-1),""))</f>
        <v/>
      </c>
      <c r="AI4436" s="61" t="str">
        <f>IF(AND(AH4436&lt;&gt;"",E4436="Live"),_xlfn.XLOOKUP(_xlfn.TEXTJOIN(" vs ",,C4436:D4436),Calendar!G:G,Calendar!K:K),"")</f>
        <v/>
      </c>
      <c r="AJ4436" s="61" t="str">
        <f>IF(AND(K4436&lt;&gt;"Match of the Day",K4436&lt;&gt;"Match of the Day 2",K4436&lt;&gt;"Match of the Day Repeat"),"",1+MAX($AJ$10:AJ4435))</f>
        <v/>
      </c>
    </row>
    <row r="4437" spans="34:36" x14ac:dyDescent="0.35">
      <c r="AH4437" s="16" t="str">
        <f>IF(AND(B4437="Premier League",E4437="Live"),_xlfn.XLOOKUP(_xlfn.TEXTJOIN(" vs ",,C4437:D4437),Calendar!G:G,Calendar!B:B),IF(AND(B4437="Premier League",E4437="Highlights"),_xlfn.XLOOKUP(H4437,Calendar!O:O,Calendar!N:N,,-1),""))</f>
        <v/>
      </c>
      <c r="AI4437" s="61" t="str">
        <f>IF(AND(AH4437&lt;&gt;"",E4437="Live"),_xlfn.XLOOKUP(_xlfn.TEXTJOIN(" vs ",,C4437:D4437),Calendar!G:G,Calendar!K:K),"")</f>
        <v/>
      </c>
      <c r="AJ4437" s="61" t="str">
        <f>IF(AND(K4437&lt;&gt;"Match of the Day",K4437&lt;&gt;"Match of the Day 2",K4437&lt;&gt;"Match of the Day Repeat"),"",1+MAX($AJ$10:AJ4436))</f>
        <v/>
      </c>
    </row>
    <row r="4438" spans="34:36" x14ac:dyDescent="0.35">
      <c r="AH4438" s="16" t="str">
        <f>IF(AND(B4438="Premier League",E4438="Live"),_xlfn.XLOOKUP(_xlfn.TEXTJOIN(" vs ",,C4438:D4438),Calendar!G:G,Calendar!B:B),IF(AND(B4438="Premier League",E4438="Highlights"),_xlfn.XLOOKUP(H4438,Calendar!O:O,Calendar!N:N,,-1),""))</f>
        <v/>
      </c>
      <c r="AI4438" s="61" t="str">
        <f>IF(AND(AH4438&lt;&gt;"",E4438="Live"),_xlfn.XLOOKUP(_xlfn.TEXTJOIN(" vs ",,C4438:D4438),Calendar!G:G,Calendar!K:K),"")</f>
        <v/>
      </c>
      <c r="AJ4438" s="61" t="str">
        <f>IF(AND(K4438&lt;&gt;"Match of the Day",K4438&lt;&gt;"Match of the Day 2",K4438&lt;&gt;"Match of the Day Repeat"),"",1+MAX($AJ$10:AJ4437))</f>
        <v/>
      </c>
    </row>
    <row r="4439" spans="34:36" x14ac:dyDescent="0.35">
      <c r="AH4439" s="16" t="str">
        <f>IF(AND(B4439="Premier League",E4439="Live"),_xlfn.XLOOKUP(_xlfn.TEXTJOIN(" vs ",,C4439:D4439),Calendar!G:G,Calendar!B:B),IF(AND(B4439="Premier League",E4439="Highlights"),_xlfn.XLOOKUP(H4439,Calendar!O:O,Calendar!N:N,,-1),""))</f>
        <v/>
      </c>
      <c r="AI4439" s="61" t="str">
        <f>IF(AND(AH4439&lt;&gt;"",E4439="Live"),_xlfn.XLOOKUP(_xlfn.TEXTJOIN(" vs ",,C4439:D4439),Calendar!G:G,Calendar!K:K),"")</f>
        <v/>
      </c>
      <c r="AJ4439" s="61" t="str">
        <f>IF(AND(K4439&lt;&gt;"Match of the Day",K4439&lt;&gt;"Match of the Day 2",K4439&lt;&gt;"Match of the Day Repeat"),"",1+MAX($AJ$10:AJ4438))</f>
        <v/>
      </c>
    </row>
    <row r="4440" spans="34:36" x14ac:dyDescent="0.35">
      <c r="AH4440" s="16" t="str">
        <f>IF(AND(B4440="Premier League",E4440="Live"),_xlfn.XLOOKUP(_xlfn.TEXTJOIN(" vs ",,C4440:D4440),Calendar!G:G,Calendar!B:B),IF(AND(B4440="Premier League",E4440="Highlights"),_xlfn.XLOOKUP(H4440,Calendar!O:O,Calendar!N:N,,-1),""))</f>
        <v/>
      </c>
      <c r="AI4440" s="61" t="str">
        <f>IF(AND(AH4440&lt;&gt;"",E4440="Live"),_xlfn.XLOOKUP(_xlfn.TEXTJOIN(" vs ",,C4440:D4440),Calendar!G:G,Calendar!K:K),"")</f>
        <v/>
      </c>
      <c r="AJ4440" s="61" t="str">
        <f>IF(AND(K4440&lt;&gt;"Match of the Day",K4440&lt;&gt;"Match of the Day 2",K4440&lt;&gt;"Match of the Day Repeat"),"",1+MAX($AJ$10:AJ4439))</f>
        <v/>
      </c>
    </row>
    <row r="4441" spans="34:36" x14ac:dyDescent="0.35">
      <c r="AH4441" s="16" t="str">
        <f>IF(AND(B4441="Premier League",E4441="Live"),_xlfn.XLOOKUP(_xlfn.TEXTJOIN(" vs ",,C4441:D4441),Calendar!G:G,Calendar!B:B),IF(AND(B4441="Premier League",E4441="Highlights"),_xlfn.XLOOKUP(H4441,Calendar!O:O,Calendar!N:N,,-1),""))</f>
        <v/>
      </c>
      <c r="AI4441" s="61" t="str">
        <f>IF(AND(AH4441&lt;&gt;"",E4441="Live"),_xlfn.XLOOKUP(_xlfn.TEXTJOIN(" vs ",,C4441:D4441),Calendar!G:G,Calendar!K:K),"")</f>
        <v/>
      </c>
      <c r="AJ4441" s="61" t="str">
        <f>IF(AND(K4441&lt;&gt;"Match of the Day",K4441&lt;&gt;"Match of the Day 2",K4441&lt;&gt;"Match of the Day Repeat"),"",1+MAX($AJ$10:AJ4440))</f>
        <v/>
      </c>
    </row>
    <row r="4442" spans="34:36" x14ac:dyDescent="0.35">
      <c r="AH4442" s="16" t="str">
        <f>IF(AND(B4442="Premier League",E4442="Live"),_xlfn.XLOOKUP(_xlfn.TEXTJOIN(" vs ",,C4442:D4442),Calendar!G:G,Calendar!B:B),IF(AND(B4442="Premier League",E4442="Highlights"),_xlfn.XLOOKUP(H4442,Calendar!O:O,Calendar!N:N,,-1),""))</f>
        <v/>
      </c>
      <c r="AI4442" s="61" t="str">
        <f>IF(AND(AH4442&lt;&gt;"",E4442="Live"),_xlfn.XLOOKUP(_xlfn.TEXTJOIN(" vs ",,C4442:D4442),Calendar!G:G,Calendar!K:K),"")</f>
        <v/>
      </c>
      <c r="AJ4442" s="61" t="str">
        <f>IF(AND(K4442&lt;&gt;"Match of the Day",K4442&lt;&gt;"Match of the Day 2",K4442&lt;&gt;"Match of the Day Repeat"),"",1+MAX($AJ$10:AJ4441))</f>
        <v/>
      </c>
    </row>
    <row r="4443" spans="34:36" x14ac:dyDescent="0.35">
      <c r="AH4443" s="16" t="str">
        <f>IF(AND(B4443="Premier League",E4443="Live"),_xlfn.XLOOKUP(_xlfn.TEXTJOIN(" vs ",,C4443:D4443),Calendar!G:G,Calendar!B:B),IF(AND(B4443="Premier League",E4443="Highlights"),_xlfn.XLOOKUP(H4443,Calendar!O:O,Calendar!N:N,,-1),""))</f>
        <v/>
      </c>
      <c r="AI4443" s="61" t="str">
        <f>IF(AND(AH4443&lt;&gt;"",E4443="Live"),_xlfn.XLOOKUP(_xlfn.TEXTJOIN(" vs ",,C4443:D4443),Calendar!G:G,Calendar!K:K),"")</f>
        <v/>
      </c>
      <c r="AJ4443" s="61" t="str">
        <f>IF(AND(K4443&lt;&gt;"Match of the Day",K4443&lt;&gt;"Match of the Day 2",K4443&lt;&gt;"Match of the Day Repeat"),"",1+MAX($AJ$10:AJ4442))</f>
        <v/>
      </c>
    </row>
    <row r="4444" spans="34:36" x14ac:dyDescent="0.35">
      <c r="AH4444" s="16" t="str">
        <f>IF(AND(B4444="Premier League",E4444="Live"),_xlfn.XLOOKUP(_xlfn.TEXTJOIN(" vs ",,C4444:D4444),Calendar!G:G,Calendar!B:B),IF(AND(B4444="Premier League",E4444="Highlights"),_xlfn.XLOOKUP(H4444,Calendar!O:O,Calendar!N:N,,-1),""))</f>
        <v/>
      </c>
      <c r="AI4444" s="61" t="str">
        <f>IF(AND(AH4444&lt;&gt;"",E4444="Live"),_xlfn.XLOOKUP(_xlfn.TEXTJOIN(" vs ",,C4444:D4444),Calendar!G:G,Calendar!K:K),"")</f>
        <v/>
      </c>
      <c r="AJ4444" s="61" t="str">
        <f>IF(AND(K4444&lt;&gt;"Match of the Day",K4444&lt;&gt;"Match of the Day 2",K4444&lt;&gt;"Match of the Day Repeat"),"",1+MAX($AJ$10:AJ4443))</f>
        <v/>
      </c>
    </row>
    <row r="4445" spans="34:36" x14ac:dyDescent="0.35">
      <c r="AH4445" s="16" t="str">
        <f>IF(AND(B4445="Premier League",E4445="Live"),_xlfn.XLOOKUP(_xlfn.TEXTJOIN(" vs ",,C4445:D4445),Calendar!G:G,Calendar!B:B),IF(AND(B4445="Premier League",E4445="Highlights"),_xlfn.XLOOKUP(H4445,Calendar!O:O,Calendar!N:N,,-1),""))</f>
        <v/>
      </c>
      <c r="AI4445" s="61" t="str">
        <f>IF(AND(AH4445&lt;&gt;"",E4445="Live"),_xlfn.XLOOKUP(_xlfn.TEXTJOIN(" vs ",,C4445:D4445),Calendar!G:G,Calendar!K:K),"")</f>
        <v/>
      </c>
      <c r="AJ4445" s="61" t="str">
        <f>IF(AND(K4445&lt;&gt;"Match of the Day",K4445&lt;&gt;"Match of the Day 2",K4445&lt;&gt;"Match of the Day Repeat"),"",1+MAX($AJ$10:AJ4444))</f>
        <v/>
      </c>
    </row>
    <row r="4446" spans="34:36" x14ac:dyDescent="0.35">
      <c r="AH4446" s="16" t="str">
        <f>IF(AND(B4446="Premier League",E4446="Live"),_xlfn.XLOOKUP(_xlfn.TEXTJOIN(" vs ",,C4446:D4446),Calendar!G:G,Calendar!B:B),IF(AND(B4446="Premier League",E4446="Highlights"),_xlfn.XLOOKUP(H4446,Calendar!O:O,Calendar!N:N,,-1),""))</f>
        <v/>
      </c>
      <c r="AI4446" s="61" t="str">
        <f>IF(AND(AH4446&lt;&gt;"",E4446="Live"),_xlfn.XLOOKUP(_xlfn.TEXTJOIN(" vs ",,C4446:D4446),Calendar!G:G,Calendar!K:K),"")</f>
        <v/>
      </c>
      <c r="AJ4446" s="61" t="str">
        <f>IF(AND(K4446&lt;&gt;"Match of the Day",K4446&lt;&gt;"Match of the Day 2",K4446&lt;&gt;"Match of the Day Repeat"),"",1+MAX($AJ$10:AJ4445))</f>
        <v/>
      </c>
    </row>
    <row r="4447" spans="34:36" x14ac:dyDescent="0.35">
      <c r="AH4447" s="16" t="str">
        <f>IF(AND(B4447="Premier League",E4447="Live"),_xlfn.XLOOKUP(_xlfn.TEXTJOIN(" vs ",,C4447:D4447),Calendar!G:G,Calendar!B:B),IF(AND(B4447="Premier League",E4447="Highlights"),_xlfn.XLOOKUP(H4447,Calendar!O:O,Calendar!N:N,,-1),""))</f>
        <v/>
      </c>
      <c r="AI4447" s="61" t="str">
        <f>IF(AND(AH4447&lt;&gt;"",E4447="Live"),_xlfn.XLOOKUP(_xlfn.TEXTJOIN(" vs ",,C4447:D4447),Calendar!G:G,Calendar!K:K),"")</f>
        <v/>
      </c>
      <c r="AJ4447" s="61" t="str">
        <f>IF(AND(K4447&lt;&gt;"Match of the Day",K4447&lt;&gt;"Match of the Day 2",K4447&lt;&gt;"Match of the Day Repeat"),"",1+MAX($AJ$10:AJ4446))</f>
        <v/>
      </c>
    </row>
    <row r="4448" spans="34:36" x14ac:dyDescent="0.35">
      <c r="AH4448" s="16" t="str">
        <f>IF(AND(B4448="Premier League",E4448="Live"),_xlfn.XLOOKUP(_xlfn.TEXTJOIN(" vs ",,C4448:D4448),Calendar!G:G,Calendar!B:B),IF(AND(B4448="Premier League",E4448="Highlights"),_xlfn.XLOOKUP(H4448,Calendar!O:O,Calendar!N:N,,-1),""))</f>
        <v/>
      </c>
      <c r="AI4448" s="61" t="str">
        <f>IF(AND(AH4448&lt;&gt;"",E4448="Live"),_xlfn.XLOOKUP(_xlfn.TEXTJOIN(" vs ",,C4448:D4448),Calendar!G:G,Calendar!K:K),"")</f>
        <v/>
      </c>
      <c r="AJ4448" s="61" t="str">
        <f>IF(AND(K4448&lt;&gt;"Match of the Day",K4448&lt;&gt;"Match of the Day 2",K4448&lt;&gt;"Match of the Day Repeat"),"",1+MAX($AJ$10:AJ4447))</f>
        <v/>
      </c>
    </row>
    <row r="4449" spans="34:36" x14ac:dyDescent="0.35">
      <c r="AH4449" s="16" t="str">
        <f>IF(AND(B4449="Premier League",E4449="Live"),_xlfn.XLOOKUP(_xlfn.TEXTJOIN(" vs ",,C4449:D4449),Calendar!G:G,Calendar!B:B),IF(AND(B4449="Premier League",E4449="Highlights"),_xlfn.XLOOKUP(H4449,Calendar!O:O,Calendar!N:N,,-1),""))</f>
        <v/>
      </c>
      <c r="AI4449" s="61" t="str">
        <f>IF(AND(AH4449&lt;&gt;"",E4449="Live"),_xlfn.XLOOKUP(_xlfn.TEXTJOIN(" vs ",,C4449:D4449),Calendar!G:G,Calendar!K:K),"")</f>
        <v/>
      </c>
      <c r="AJ4449" s="61" t="str">
        <f>IF(AND(K4449&lt;&gt;"Match of the Day",K4449&lt;&gt;"Match of the Day 2",K4449&lt;&gt;"Match of the Day Repeat"),"",1+MAX($AJ$10:AJ4448))</f>
        <v/>
      </c>
    </row>
    <row r="4450" spans="34:36" x14ac:dyDescent="0.35">
      <c r="AH4450" s="16" t="str">
        <f>IF(AND(B4450="Premier League",E4450="Live"),_xlfn.XLOOKUP(_xlfn.TEXTJOIN(" vs ",,C4450:D4450),Calendar!G:G,Calendar!B:B),IF(AND(B4450="Premier League",E4450="Highlights"),_xlfn.XLOOKUP(H4450,Calendar!O:O,Calendar!N:N,,-1),""))</f>
        <v/>
      </c>
      <c r="AI4450" s="61" t="str">
        <f>IF(AND(AH4450&lt;&gt;"",E4450="Live"),_xlfn.XLOOKUP(_xlfn.TEXTJOIN(" vs ",,C4450:D4450),Calendar!G:G,Calendar!K:K),"")</f>
        <v/>
      </c>
      <c r="AJ4450" s="61" t="str">
        <f>IF(AND(K4450&lt;&gt;"Match of the Day",K4450&lt;&gt;"Match of the Day 2",K4450&lt;&gt;"Match of the Day Repeat"),"",1+MAX($AJ$10:AJ4449))</f>
        <v/>
      </c>
    </row>
    <row r="4451" spans="34:36" x14ac:dyDescent="0.35">
      <c r="AH4451" s="16" t="str">
        <f>IF(AND(B4451="Premier League",E4451="Live"),_xlfn.XLOOKUP(_xlfn.TEXTJOIN(" vs ",,C4451:D4451),Calendar!G:G,Calendar!B:B),IF(AND(B4451="Premier League",E4451="Highlights"),_xlfn.XLOOKUP(H4451,Calendar!O:O,Calendar!N:N,,-1),""))</f>
        <v/>
      </c>
      <c r="AI4451" s="61" t="str">
        <f>IF(AND(AH4451&lt;&gt;"",E4451="Live"),_xlfn.XLOOKUP(_xlfn.TEXTJOIN(" vs ",,C4451:D4451),Calendar!G:G,Calendar!K:K),"")</f>
        <v/>
      </c>
      <c r="AJ4451" s="61" t="str">
        <f>IF(AND(K4451&lt;&gt;"Match of the Day",K4451&lt;&gt;"Match of the Day 2",K4451&lt;&gt;"Match of the Day Repeat"),"",1+MAX($AJ$10:AJ4450))</f>
        <v/>
      </c>
    </row>
    <row r="4452" spans="34:36" x14ac:dyDescent="0.35">
      <c r="AH4452" s="16" t="str">
        <f>IF(AND(B4452="Premier League",E4452="Live"),_xlfn.XLOOKUP(_xlfn.TEXTJOIN(" vs ",,C4452:D4452),Calendar!G:G,Calendar!B:B),IF(AND(B4452="Premier League",E4452="Highlights"),_xlfn.XLOOKUP(H4452,Calendar!O:O,Calendar!N:N,,-1),""))</f>
        <v/>
      </c>
      <c r="AI4452" s="61" t="str">
        <f>IF(AND(AH4452&lt;&gt;"",E4452="Live"),_xlfn.XLOOKUP(_xlfn.TEXTJOIN(" vs ",,C4452:D4452),Calendar!G:G,Calendar!K:K),"")</f>
        <v/>
      </c>
      <c r="AJ4452" s="61" t="str">
        <f>IF(AND(K4452&lt;&gt;"Match of the Day",K4452&lt;&gt;"Match of the Day 2",K4452&lt;&gt;"Match of the Day Repeat"),"",1+MAX($AJ$10:AJ4451))</f>
        <v/>
      </c>
    </row>
    <row r="4453" spans="34:36" x14ac:dyDescent="0.35">
      <c r="AH4453" s="16" t="str">
        <f>IF(AND(B4453="Premier League",E4453="Live"),_xlfn.XLOOKUP(_xlfn.TEXTJOIN(" vs ",,C4453:D4453),Calendar!G:G,Calendar!B:B),IF(AND(B4453="Premier League",E4453="Highlights"),_xlfn.XLOOKUP(H4453,Calendar!O:O,Calendar!N:N,,-1),""))</f>
        <v/>
      </c>
      <c r="AI4453" s="61" t="str">
        <f>IF(AND(AH4453&lt;&gt;"",E4453="Live"),_xlfn.XLOOKUP(_xlfn.TEXTJOIN(" vs ",,C4453:D4453),Calendar!G:G,Calendar!K:K),"")</f>
        <v/>
      </c>
      <c r="AJ4453" s="61" t="str">
        <f>IF(AND(K4453&lt;&gt;"Match of the Day",K4453&lt;&gt;"Match of the Day 2",K4453&lt;&gt;"Match of the Day Repeat"),"",1+MAX($AJ$10:AJ4452))</f>
        <v/>
      </c>
    </row>
    <row r="4454" spans="34:36" x14ac:dyDescent="0.35">
      <c r="AH4454" s="16" t="str">
        <f>IF(AND(B4454="Premier League",E4454="Live"),_xlfn.XLOOKUP(_xlfn.TEXTJOIN(" vs ",,C4454:D4454),Calendar!G:G,Calendar!B:B),IF(AND(B4454="Premier League",E4454="Highlights"),_xlfn.XLOOKUP(H4454,Calendar!O:O,Calendar!N:N,,-1),""))</f>
        <v/>
      </c>
      <c r="AI4454" s="61" t="str">
        <f>IF(AND(AH4454&lt;&gt;"",E4454="Live"),_xlfn.XLOOKUP(_xlfn.TEXTJOIN(" vs ",,C4454:D4454),Calendar!G:G,Calendar!K:K),"")</f>
        <v/>
      </c>
      <c r="AJ4454" s="61" t="str">
        <f>IF(AND(K4454&lt;&gt;"Match of the Day",K4454&lt;&gt;"Match of the Day 2",K4454&lt;&gt;"Match of the Day Repeat"),"",1+MAX($AJ$10:AJ4453))</f>
        <v/>
      </c>
    </row>
    <row r="4455" spans="34:36" x14ac:dyDescent="0.35">
      <c r="AH4455" s="16" t="str">
        <f>IF(AND(B4455="Premier League",E4455="Live"),_xlfn.XLOOKUP(_xlfn.TEXTJOIN(" vs ",,C4455:D4455),Calendar!G:G,Calendar!B:B),IF(AND(B4455="Premier League",E4455="Highlights"),_xlfn.XLOOKUP(H4455,Calendar!O:O,Calendar!N:N,,-1),""))</f>
        <v/>
      </c>
      <c r="AI4455" s="61" t="str">
        <f>IF(AND(AH4455&lt;&gt;"",E4455="Live"),_xlfn.XLOOKUP(_xlfn.TEXTJOIN(" vs ",,C4455:D4455),Calendar!G:G,Calendar!K:K),"")</f>
        <v/>
      </c>
      <c r="AJ4455" s="61" t="str">
        <f>IF(AND(K4455&lt;&gt;"Match of the Day",K4455&lt;&gt;"Match of the Day 2",K4455&lt;&gt;"Match of the Day Repeat"),"",1+MAX($AJ$10:AJ4454))</f>
        <v/>
      </c>
    </row>
    <row r="4456" spans="34:36" x14ac:dyDescent="0.35">
      <c r="AH4456" s="16" t="str">
        <f>IF(AND(B4456="Premier League",E4456="Live"),_xlfn.XLOOKUP(_xlfn.TEXTJOIN(" vs ",,C4456:D4456),Calendar!G:G,Calendar!B:B),IF(AND(B4456="Premier League",E4456="Highlights"),_xlfn.XLOOKUP(H4456,Calendar!O:O,Calendar!N:N,,-1),""))</f>
        <v/>
      </c>
      <c r="AI4456" s="61" t="str">
        <f>IF(AND(AH4456&lt;&gt;"",E4456="Live"),_xlfn.XLOOKUP(_xlfn.TEXTJOIN(" vs ",,C4456:D4456),Calendar!G:G,Calendar!K:K),"")</f>
        <v/>
      </c>
      <c r="AJ4456" s="61" t="str">
        <f>IF(AND(K4456&lt;&gt;"Match of the Day",K4456&lt;&gt;"Match of the Day 2",K4456&lt;&gt;"Match of the Day Repeat"),"",1+MAX($AJ$10:AJ4455))</f>
        <v/>
      </c>
    </row>
    <row r="4457" spans="34:36" x14ac:dyDescent="0.35">
      <c r="AH4457" s="16" t="str">
        <f>IF(AND(B4457="Premier League",E4457="Live"),_xlfn.XLOOKUP(_xlfn.TEXTJOIN(" vs ",,C4457:D4457),Calendar!G:G,Calendar!B:B),IF(AND(B4457="Premier League",E4457="Highlights"),_xlfn.XLOOKUP(H4457,Calendar!O:O,Calendar!N:N,,-1),""))</f>
        <v/>
      </c>
      <c r="AI4457" s="61" t="str">
        <f>IF(AND(AH4457&lt;&gt;"",E4457="Live"),_xlfn.XLOOKUP(_xlfn.TEXTJOIN(" vs ",,C4457:D4457),Calendar!G:G,Calendar!K:K),"")</f>
        <v/>
      </c>
      <c r="AJ4457" s="61" t="str">
        <f>IF(AND(K4457&lt;&gt;"Match of the Day",K4457&lt;&gt;"Match of the Day 2",K4457&lt;&gt;"Match of the Day Repeat"),"",1+MAX($AJ$10:AJ4456))</f>
        <v/>
      </c>
    </row>
    <row r="4458" spans="34:36" x14ac:dyDescent="0.35">
      <c r="AH4458" s="16" t="str">
        <f>IF(AND(B4458="Premier League",E4458="Live"),_xlfn.XLOOKUP(_xlfn.TEXTJOIN(" vs ",,C4458:D4458),Calendar!G:G,Calendar!B:B),IF(AND(B4458="Premier League",E4458="Highlights"),_xlfn.XLOOKUP(H4458,Calendar!O:O,Calendar!N:N,,-1),""))</f>
        <v/>
      </c>
      <c r="AI4458" s="61" t="str">
        <f>IF(AND(AH4458&lt;&gt;"",E4458="Live"),_xlfn.XLOOKUP(_xlfn.TEXTJOIN(" vs ",,C4458:D4458),Calendar!G:G,Calendar!K:K),"")</f>
        <v/>
      </c>
      <c r="AJ4458" s="61" t="str">
        <f>IF(AND(K4458&lt;&gt;"Match of the Day",K4458&lt;&gt;"Match of the Day 2",K4458&lt;&gt;"Match of the Day Repeat"),"",1+MAX($AJ$10:AJ4457))</f>
        <v/>
      </c>
    </row>
    <row r="4459" spans="34:36" x14ac:dyDescent="0.35">
      <c r="AH4459" s="16" t="str">
        <f>IF(AND(B4459="Premier League",E4459="Live"),_xlfn.XLOOKUP(_xlfn.TEXTJOIN(" vs ",,C4459:D4459),Calendar!G:G,Calendar!B:B),IF(AND(B4459="Premier League",E4459="Highlights"),_xlfn.XLOOKUP(H4459,Calendar!O:O,Calendar!N:N,,-1),""))</f>
        <v/>
      </c>
      <c r="AI4459" s="61" t="str">
        <f>IF(AND(AH4459&lt;&gt;"",E4459="Live"),_xlfn.XLOOKUP(_xlfn.TEXTJOIN(" vs ",,C4459:D4459),Calendar!G:G,Calendar!K:K),"")</f>
        <v/>
      </c>
      <c r="AJ4459" s="61" t="str">
        <f>IF(AND(K4459&lt;&gt;"Match of the Day",K4459&lt;&gt;"Match of the Day 2",K4459&lt;&gt;"Match of the Day Repeat"),"",1+MAX($AJ$10:AJ4458))</f>
        <v/>
      </c>
    </row>
    <row r="4460" spans="34:36" x14ac:dyDescent="0.35">
      <c r="AH4460" s="16" t="str">
        <f>IF(AND(B4460="Premier League",E4460="Live"),_xlfn.XLOOKUP(_xlfn.TEXTJOIN(" vs ",,C4460:D4460),Calendar!G:G,Calendar!B:B),IF(AND(B4460="Premier League",E4460="Highlights"),_xlfn.XLOOKUP(H4460,Calendar!O:O,Calendar!N:N,,-1),""))</f>
        <v/>
      </c>
      <c r="AI4460" s="61" t="str">
        <f>IF(AND(AH4460&lt;&gt;"",E4460="Live"),_xlfn.XLOOKUP(_xlfn.TEXTJOIN(" vs ",,C4460:D4460),Calendar!G:G,Calendar!K:K),"")</f>
        <v/>
      </c>
      <c r="AJ4460" s="61" t="str">
        <f>IF(AND(K4460&lt;&gt;"Match of the Day",K4460&lt;&gt;"Match of the Day 2",K4460&lt;&gt;"Match of the Day Repeat"),"",1+MAX($AJ$10:AJ4459))</f>
        <v/>
      </c>
    </row>
    <row r="4461" spans="34:36" x14ac:dyDescent="0.35">
      <c r="AH4461" s="16" t="str">
        <f>IF(AND(B4461="Premier League",E4461="Live"),_xlfn.XLOOKUP(_xlfn.TEXTJOIN(" vs ",,C4461:D4461),Calendar!G:G,Calendar!B:B),IF(AND(B4461="Premier League",E4461="Highlights"),_xlfn.XLOOKUP(H4461,Calendar!O:O,Calendar!N:N,,-1),""))</f>
        <v/>
      </c>
      <c r="AI4461" s="61" t="str">
        <f>IF(AND(AH4461&lt;&gt;"",E4461="Live"),_xlfn.XLOOKUP(_xlfn.TEXTJOIN(" vs ",,C4461:D4461),Calendar!G:G,Calendar!K:K),"")</f>
        <v/>
      </c>
      <c r="AJ4461" s="61" t="str">
        <f>IF(AND(K4461&lt;&gt;"Match of the Day",K4461&lt;&gt;"Match of the Day 2",K4461&lt;&gt;"Match of the Day Repeat"),"",1+MAX($AJ$10:AJ4460))</f>
        <v/>
      </c>
    </row>
    <row r="4462" spans="34:36" x14ac:dyDescent="0.35">
      <c r="AH4462" s="16" t="str">
        <f>IF(AND(B4462="Premier League",E4462="Live"),_xlfn.XLOOKUP(_xlfn.TEXTJOIN(" vs ",,C4462:D4462),Calendar!G:G,Calendar!B:B),IF(AND(B4462="Premier League",E4462="Highlights"),_xlfn.XLOOKUP(H4462,Calendar!O:O,Calendar!N:N,,-1),""))</f>
        <v/>
      </c>
      <c r="AI4462" s="61" t="str">
        <f>IF(AND(AH4462&lt;&gt;"",E4462="Live"),_xlfn.XLOOKUP(_xlfn.TEXTJOIN(" vs ",,C4462:D4462),Calendar!G:G,Calendar!K:K),"")</f>
        <v/>
      </c>
      <c r="AJ4462" s="61" t="str">
        <f>IF(AND(K4462&lt;&gt;"Match of the Day",K4462&lt;&gt;"Match of the Day 2",K4462&lt;&gt;"Match of the Day Repeat"),"",1+MAX($AJ$10:AJ4461))</f>
        <v/>
      </c>
    </row>
    <row r="4463" spans="34:36" x14ac:dyDescent="0.35">
      <c r="AH4463" s="16" t="str">
        <f>IF(AND(B4463="Premier League",E4463="Live"),_xlfn.XLOOKUP(_xlfn.TEXTJOIN(" vs ",,C4463:D4463),Calendar!G:G,Calendar!B:B),IF(AND(B4463="Premier League",E4463="Highlights"),_xlfn.XLOOKUP(H4463,Calendar!O:O,Calendar!N:N,,-1),""))</f>
        <v/>
      </c>
      <c r="AI4463" s="61" t="str">
        <f>IF(AND(AH4463&lt;&gt;"",E4463="Live"),_xlfn.XLOOKUP(_xlfn.TEXTJOIN(" vs ",,C4463:D4463),Calendar!G:G,Calendar!K:K),"")</f>
        <v/>
      </c>
      <c r="AJ4463" s="61" t="str">
        <f>IF(AND(K4463&lt;&gt;"Match of the Day",K4463&lt;&gt;"Match of the Day 2",K4463&lt;&gt;"Match of the Day Repeat"),"",1+MAX($AJ$10:AJ4462))</f>
        <v/>
      </c>
    </row>
    <row r="4464" spans="34:36" x14ac:dyDescent="0.35">
      <c r="AH4464" s="16" t="str">
        <f>IF(AND(B4464="Premier League",E4464="Live"),_xlfn.XLOOKUP(_xlfn.TEXTJOIN(" vs ",,C4464:D4464),Calendar!G:G,Calendar!B:B),IF(AND(B4464="Premier League",E4464="Highlights"),_xlfn.XLOOKUP(H4464,Calendar!O:O,Calendar!N:N,,-1),""))</f>
        <v/>
      </c>
      <c r="AI4464" s="61" t="str">
        <f>IF(AND(AH4464&lt;&gt;"",E4464="Live"),_xlfn.XLOOKUP(_xlfn.TEXTJOIN(" vs ",,C4464:D4464),Calendar!G:G,Calendar!K:K),"")</f>
        <v/>
      </c>
      <c r="AJ4464" s="61" t="str">
        <f>IF(AND(K4464&lt;&gt;"Match of the Day",K4464&lt;&gt;"Match of the Day 2",K4464&lt;&gt;"Match of the Day Repeat"),"",1+MAX($AJ$10:AJ4463))</f>
        <v/>
      </c>
    </row>
    <row r="4465" spans="34:36" x14ac:dyDescent="0.35">
      <c r="AH4465" s="16" t="str">
        <f>IF(AND(B4465="Premier League",E4465="Live"),_xlfn.XLOOKUP(_xlfn.TEXTJOIN(" vs ",,C4465:D4465),Calendar!G:G,Calendar!B:B),IF(AND(B4465="Premier League",E4465="Highlights"),_xlfn.XLOOKUP(H4465,Calendar!O:O,Calendar!N:N,,-1),""))</f>
        <v/>
      </c>
      <c r="AI4465" s="61" t="str">
        <f>IF(AND(AH4465&lt;&gt;"",E4465="Live"),_xlfn.XLOOKUP(_xlfn.TEXTJOIN(" vs ",,C4465:D4465),Calendar!G:G,Calendar!K:K),"")</f>
        <v/>
      </c>
      <c r="AJ4465" s="61" t="str">
        <f>IF(AND(K4465&lt;&gt;"Match of the Day",K4465&lt;&gt;"Match of the Day 2",K4465&lt;&gt;"Match of the Day Repeat"),"",1+MAX($AJ$10:AJ4464))</f>
        <v/>
      </c>
    </row>
    <row r="4466" spans="34:36" x14ac:dyDescent="0.35">
      <c r="AH4466" s="16" t="str">
        <f>IF(AND(B4466="Premier League",E4466="Live"),_xlfn.XLOOKUP(_xlfn.TEXTJOIN(" vs ",,C4466:D4466),Calendar!G:G,Calendar!B:B),IF(AND(B4466="Premier League",E4466="Highlights"),_xlfn.XLOOKUP(H4466,Calendar!O:O,Calendar!N:N,,-1),""))</f>
        <v/>
      </c>
      <c r="AI4466" s="61" t="str">
        <f>IF(AND(AH4466&lt;&gt;"",E4466="Live"),_xlfn.XLOOKUP(_xlfn.TEXTJOIN(" vs ",,C4466:D4466),Calendar!G:G,Calendar!K:K),"")</f>
        <v/>
      </c>
      <c r="AJ4466" s="61" t="str">
        <f>IF(AND(K4466&lt;&gt;"Match of the Day",K4466&lt;&gt;"Match of the Day 2",K4466&lt;&gt;"Match of the Day Repeat"),"",1+MAX($AJ$10:AJ4465))</f>
        <v/>
      </c>
    </row>
    <row r="4467" spans="34:36" x14ac:dyDescent="0.35">
      <c r="AH4467" s="16" t="str">
        <f>IF(AND(B4467="Premier League",E4467="Live"),_xlfn.XLOOKUP(_xlfn.TEXTJOIN(" vs ",,C4467:D4467),Calendar!G:G,Calendar!B:B),IF(AND(B4467="Premier League",E4467="Highlights"),_xlfn.XLOOKUP(H4467,Calendar!O:O,Calendar!N:N,,-1),""))</f>
        <v/>
      </c>
      <c r="AI4467" s="61" t="str">
        <f>IF(AND(AH4467&lt;&gt;"",E4467="Live"),_xlfn.XLOOKUP(_xlfn.TEXTJOIN(" vs ",,C4467:D4467),Calendar!G:G,Calendar!K:K),"")</f>
        <v/>
      </c>
      <c r="AJ4467" s="61" t="str">
        <f>IF(AND(K4467&lt;&gt;"Match of the Day",K4467&lt;&gt;"Match of the Day 2",K4467&lt;&gt;"Match of the Day Repeat"),"",1+MAX($AJ$10:AJ4466))</f>
        <v/>
      </c>
    </row>
    <row r="4468" spans="34:36" x14ac:dyDescent="0.35">
      <c r="AH4468" s="16" t="str">
        <f>IF(AND(B4468="Premier League",E4468="Live"),_xlfn.XLOOKUP(_xlfn.TEXTJOIN(" vs ",,C4468:D4468),Calendar!G:G,Calendar!B:B),IF(AND(B4468="Premier League",E4468="Highlights"),_xlfn.XLOOKUP(H4468,Calendar!O:O,Calendar!N:N,,-1),""))</f>
        <v/>
      </c>
      <c r="AI4468" s="61" t="str">
        <f>IF(AND(AH4468&lt;&gt;"",E4468="Live"),_xlfn.XLOOKUP(_xlfn.TEXTJOIN(" vs ",,C4468:D4468),Calendar!G:G,Calendar!K:K),"")</f>
        <v/>
      </c>
      <c r="AJ4468" s="61" t="str">
        <f>IF(AND(K4468&lt;&gt;"Match of the Day",K4468&lt;&gt;"Match of the Day 2",K4468&lt;&gt;"Match of the Day Repeat"),"",1+MAX($AJ$10:AJ4467))</f>
        <v/>
      </c>
    </row>
    <row r="4469" spans="34:36" x14ac:dyDescent="0.35">
      <c r="AH4469" s="16" t="str">
        <f>IF(AND(B4469="Premier League",E4469="Live"),_xlfn.XLOOKUP(_xlfn.TEXTJOIN(" vs ",,C4469:D4469),Calendar!G:G,Calendar!B:B),IF(AND(B4469="Premier League",E4469="Highlights"),_xlfn.XLOOKUP(H4469,Calendar!O:O,Calendar!N:N,,-1),""))</f>
        <v/>
      </c>
      <c r="AI4469" s="61" t="str">
        <f>IF(AND(AH4469&lt;&gt;"",E4469="Live"),_xlfn.XLOOKUP(_xlfn.TEXTJOIN(" vs ",,C4469:D4469),Calendar!G:G,Calendar!K:K),"")</f>
        <v/>
      </c>
      <c r="AJ4469" s="61" t="str">
        <f>IF(AND(K4469&lt;&gt;"Match of the Day",K4469&lt;&gt;"Match of the Day 2",K4469&lt;&gt;"Match of the Day Repeat"),"",1+MAX($AJ$10:AJ4468))</f>
        <v/>
      </c>
    </row>
    <row r="4470" spans="34:36" x14ac:dyDescent="0.35">
      <c r="AH4470" s="16" t="str">
        <f>IF(AND(B4470="Premier League",E4470="Live"),_xlfn.XLOOKUP(_xlfn.TEXTJOIN(" vs ",,C4470:D4470),Calendar!G:G,Calendar!B:B),IF(AND(B4470="Premier League",E4470="Highlights"),_xlfn.XLOOKUP(H4470,Calendar!O:O,Calendar!N:N,,-1),""))</f>
        <v/>
      </c>
      <c r="AI4470" s="61" t="str">
        <f>IF(AND(AH4470&lt;&gt;"",E4470="Live"),_xlfn.XLOOKUP(_xlfn.TEXTJOIN(" vs ",,C4470:D4470),Calendar!G:G,Calendar!K:K),"")</f>
        <v/>
      </c>
      <c r="AJ4470" s="61" t="str">
        <f>IF(AND(K4470&lt;&gt;"Match of the Day",K4470&lt;&gt;"Match of the Day 2",K4470&lt;&gt;"Match of the Day Repeat"),"",1+MAX($AJ$10:AJ4469))</f>
        <v/>
      </c>
    </row>
    <row r="4471" spans="34:36" x14ac:dyDescent="0.35">
      <c r="AH4471" s="16" t="str">
        <f>IF(AND(B4471="Premier League",E4471="Live"),_xlfn.XLOOKUP(_xlfn.TEXTJOIN(" vs ",,C4471:D4471),Calendar!G:G,Calendar!B:B),IF(AND(B4471="Premier League",E4471="Highlights"),_xlfn.XLOOKUP(H4471,Calendar!O:O,Calendar!N:N,,-1),""))</f>
        <v/>
      </c>
      <c r="AI4471" s="61" t="str">
        <f>IF(AND(AH4471&lt;&gt;"",E4471="Live"),_xlfn.XLOOKUP(_xlfn.TEXTJOIN(" vs ",,C4471:D4471),Calendar!G:G,Calendar!K:K),"")</f>
        <v/>
      </c>
      <c r="AJ4471" s="61" t="str">
        <f>IF(AND(K4471&lt;&gt;"Match of the Day",K4471&lt;&gt;"Match of the Day 2",K4471&lt;&gt;"Match of the Day Repeat"),"",1+MAX($AJ$10:AJ4470))</f>
        <v/>
      </c>
    </row>
    <row r="4472" spans="34:36" x14ac:dyDescent="0.35">
      <c r="AH4472" s="16" t="str">
        <f>IF(AND(B4472="Premier League",E4472="Live"),_xlfn.XLOOKUP(_xlfn.TEXTJOIN(" vs ",,C4472:D4472),Calendar!G:G,Calendar!B:B),IF(AND(B4472="Premier League",E4472="Highlights"),_xlfn.XLOOKUP(H4472,Calendar!O:O,Calendar!N:N,,-1),""))</f>
        <v/>
      </c>
      <c r="AI4472" s="61" t="str">
        <f>IF(AND(AH4472&lt;&gt;"",E4472="Live"),_xlfn.XLOOKUP(_xlfn.TEXTJOIN(" vs ",,C4472:D4472),Calendar!G:G,Calendar!K:K),"")</f>
        <v/>
      </c>
      <c r="AJ4472" s="61" t="str">
        <f>IF(AND(K4472&lt;&gt;"Match of the Day",K4472&lt;&gt;"Match of the Day 2",K4472&lt;&gt;"Match of the Day Repeat"),"",1+MAX($AJ$10:AJ4471))</f>
        <v/>
      </c>
    </row>
    <row r="4473" spans="34:36" x14ac:dyDescent="0.35">
      <c r="AH4473" s="16" t="str">
        <f>IF(AND(B4473="Premier League",E4473="Live"),_xlfn.XLOOKUP(_xlfn.TEXTJOIN(" vs ",,C4473:D4473),Calendar!G:G,Calendar!B:B),IF(AND(B4473="Premier League",E4473="Highlights"),_xlfn.XLOOKUP(H4473,Calendar!O:O,Calendar!N:N,,-1),""))</f>
        <v/>
      </c>
      <c r="AI4473" s="61" t="str">
        <f>IF(AND(AH4473&lt;&gt;"",E4473="Live"),_xlfn.XLOOKUP(_xlfn.TEXTJOIN(" vs ",,C4473:D4473),Calendar!G:G,Calendar!K:K),"")</f>
        <v/>
      </c>
      <c r="AJ4473" s="61" t="str">
        <f>IF(AND(K4473&lt;&gt;"Match of the Day",K4473&lt;&gt;"Match of the Day 2",K4473&lt;&gt;"Match of the Day Repeat"),"",1+MAX($AJ$10:AJ4472))</f>
        <v/>
      </c>
    </row>
    <row r="4474" spans="34:36" x14ac:dyDescent="0.35">
      <c r="AH4474" s="16" t="str">
        <f>IF(AND(B4474="Premier League",E4474="Live"),_xlfn.XLOOKUP(_xlfn.TEXTJOIN(" vs ",,C4474:D4474),Calendar!G:G,Calendar!B:B),IF(AND(B4474="Premier League",E4474="Highlights"),_xlfn.XLOOKUP(H4474,Calendar!O:O,Calendar!N:N,,-1),""))</f>
        <v/>
      </c>
      <c r="AI4474" s="61" t="str">
        <f>IF(AND(AH4474&lt;&gt;"",E4474="Live"),_xlfn.XLOOKUP(_xlfn.TEXTJOIN(" vs ",,C4474:D4474),Calendar!G:G,Calendar!K:K),"")</f>
        <v/>
      </c>
      <c r="AJ4474" s="61" t="str">
        <f>IF(AND(K4474&lt;&gt;"Match of the Day",K4474&lt;&gt;"Match of the Day 2",K4474&lt;&gt;"Match of the Day Repeat"),"",1+MAX($AJ$10:AJ4473))</f>
        <v/>
      </c>
    </row>
    <row r="4475" spans="34:36" x14ac:dyDescent="0.35">
      <c r="AH4475" s="16" t="str">
        <f>IF(AND(B4475="Premier League",E4475="Live"),_xlfn.XLOOKUP(_xlfn.TEXTJOIN(" vs ",,C4475:D4475),Calendar!G:G,Calendar!B:B),IF(AND(B4475="Premier League",E4475="Highlights"),_xlfn.XLOOKUP(H4475,Calendar!O:O,Calendar!N:N,,-1),""))</f>
        <v/>
      </c>
      <c r="AI4475" s="61" t="str">
        <f>IF(AND(AH4475&lt;&gt;"",E4475="Live"),_xlfn.XLOOKUP(_xlfn.TEXTJOIN(" vs ",,C4475:D4475),Calendar!G:G,Calendar!K:K),"")</f>
        <v/>
      </c>
      <c r="AJ4475" s="61" t="str">
        <f>IF(AND(K4475&lt;&gt;"Match of the Day",K4475&lt;&gt;"Match of the Day 2",K4475&lt;&gt;"Match of the Day Repeat"),"",1+MAX($AJ$10:AJ4474))</f>
        <v/>
      </c>
    </row>
    <row r="4476" spans="34:36" x14ac:dyDescent="0.35">
      <c r="AH4476" s="16" t="str">
        <f>IF(AND(B4476="Premier League",E4476="Live"),_xlfn.XLOOKUP(_xlfn.TEXTJOIN(" vs ",,C4476:D4476),Calendar!G:G,Calendar!B:B),IF(AND(B4476="Premier League",E4476="Highlights"),_xlfn.XLOOKUP(H4476,Calendar!O:O,Calendar!N:N,,-1),""))</f>
        <v/>
      </c>
      <c r="AI4476" s="61" t="str">
        <f>IF(AND(AH4476&lt;&gt;"",E4476="Live"),_xlfn.XLOOKUP(_xlfn.TEXTJOIN(" vs ",,C4476:D4476),Calendar!G:G,Calendar!K:K),"")</f>
        <v/>
      </c>
      <c r="AJ4476" s="61" t="str">
        <f>IF(AND(K4476&lt;&gt;"Match of the Day",K4476&lt;&gt;"Match of the Day 2",K4476&lt;&gt;"Match of the Day Repeat"),"",1+MAX($AJ$10:AJ4475))</f>
        <v/>
      </c>
    </row>
    <row r="4477" spans="34:36" x14ac:dyDescent="0.35">
      <c r="AH4477" s="16" t="str">
        <f>IF(AND(B4477="Premier League",E4477="Live"),_xlfn.XLOOKUP(_xlfn.TEXTJOIN(" vs ",,C4477:D4477),Calendar!G:G,Calendar!B:B),IF(AND(B4477="Premier League",E4477="Highlights"),_xlfn.XLOOKUP(H4477,Calendar!O:O,Calendar!N:N,,-1),""))</f>
        <v/>
      </c>
      <c r="AI4477" s="61" t="str">
        <f>IF(AND(AH4477&lt;&gt;"",E4477="Live"),_xlfn.XLOOKUP(_xlfn.TEXTJOIN(" vs ",,C4477:D4477),Calendar!G:G,Calendar!K:K),"")</f>
        <v/>
      </c>
      <c r="AJ4477" s="61" t="str">
        <f>IF(AND(K4477&lt;&gt;"Match of the Day",K4477&lt;&gt;"Match of the Day 2",K4477&lt;&gt;"Match of the Day Repeat"),"",1+MAX($AJ$10:AJ4476))</f>
        <v/>
      </c>
    </row>
    <row r="4478" spans="34:36" x14ac:dyDescent="0.35">
      <c r="AH4478" s="16" t="str">
        <f>IF(AND(B4478="Premier League",E4478="Live"),_xlfn.XLOOKUP(_xlfn.TEXTJOIN(" vs ",,C4478:D4478),Calendar!G:G,Calendar!B:B),IF(AND(B4478="Premier League",E4478="Highlights"),_xlfn.XLOOKUP(H4478,Calendar!O:O,Calendar!N:N,,-1),""))</f>
        <v/>
      </c>
      <c r="AI4478" s="61" t="str">
        <f>IF(AND(AH4478&lt;&gt;"",E4478="Live"),_xlfn.XLOOKUP(_xlfn.TEXTJOIN(" vs ",,C4478:D4478),Calendar!G:G,Calendar!K:K),"")</f>
        <v/>
      </c>
      <c r="AJ4478" s="61" t="str">
        <f>IF(AND(K4478&lt;&gt;"Match of the Day",K4478&lt;&gt;"Match of the Day 2",K4478&lt;&gt;"Match of the Day Repeat"),"",1+MAX($AJ$10:AJ4477))</f>
        <v/>
      </c>
    </row>
    <row r="4479" spans="34:36" x14ac:dyDescent="0.35">
      <c r="AH4479" s="16" t="str">
        <f>IF(AND(B4479="Premier League",E4479="Live"),_xlfn.XLOOKUP(_xlfn.TEXTJOIN(" vs ",,C4479:D4479),Calendar!G:G,Calendar!B:B),IF(AND(B4479="Premier League",E4479="Highlights"),_xlfn.XLOOKUP(H4479,Calendar!O:O,Calendar!N:N,,-1),""))</f>
        <v/>
      </c>
      <c r="AI4479" s="61" t="str">
        <f>IF(AND(AH4479&lt;&gt;"",E4479="Live"),_xlfn.XLOOKUP(_xlfn.TEXTJOIN(" vs ",,C4479:D4479),Calendar!G:G,Calendar!K:K),"")</f>
        <v/>
      </c>
      <c r="AJ4479" s="61" t="str">
        <f>IF(AND(K4479&lt;&gt;"Match of the Day",K4479&lt;&gt;"Match of the Day 2",K4479&lt;&gt;"Match of the Day Repeat"),"",1+MAX($AJ$10:AJ4478))</f>
        <v/>
      </c>
    </row>
    <row r="4480" spans="34:36" x14ac:dyDescent="0.35">
      <c r="AH4480" s="16" t="str">
        <f>IF(AND(B4480="Premier League",E4480="Live"),_xlfn.XLOOKUP(_xlfn.TEXTJOIN(" vs ",,C4480:D4480),Calendar!G:G,Calendar!B:B),IF(AND(B4480="Premier League",E4480="Highlights"),_xlfn.XLOOKUP(H4480,Calendar!O:O,Calendar!N:N,,-1),""))</f>
        <v/>
      </c>
      <c r="AI4480" s="61" t="str">
        <f>IF(AND(AH4480&lt;&gt;"",E4480="Live"),_xlfn.XLOOKUP(_xlfn.TEXTJOIN(" vs ",,C4480:D4480),Calendar!G:G,Calendar!K:K),"")</f>
        <v/>
      </c>
      <c r="AJ4480" s="61" t="str">
        <f>IF(AND(K4480&lt;&gt;"Match of the Day",K4480&lt;&gt;"Match of the Day 2",K4480&lt;&gt;"Match of the Day Repeat"),"",1+MAX($AJ$10:AJ4479))</f>
        <v/>
      </c>
    </row>
    <row r="4481" spans="34:36" x14ac:dyDescent="0.35">
      <c r="AH4481" s="16" t="str">
        <f>IF(AND(B4481="Premier League",E4481="Live"),_xlfn.XLOOKUP(_xlfn.TEXTJOIN(" vs ",,C4481:D4481),Calendar!G:G,Calendar!B:B),IF(AND(B4481="Premier League",E4481="Highlights"),_xlfn.XLOOKUP(H4481,Calendar!O:O,Calendar!N:N,,-1),""))</f>
        <v/>
      </c>
      <c r="AI4481" s="61" t="str">
        <f>IF(AND(AH4481&lt;&gt;"",E4481="Live"),_xlfn.XLOOKUP(_xlfn.TEXTJOIN(" vs ",,C4481:D4481),Calendar!G:G,Calendar!K:K),"")</f>
        <v/>
      </c>
      <c r="AJ4481" s="61" t="str">
        <f>IF(AND(K4481&lt;&gt;"Match of the Day",K4481&lt;&gt;"Match of the Day 2",K4481&lt;&gt;"Match of the Day Repeat"),"",1+MAX($AJ$10:AJ4480))</f>
        <v/>
      </c>
    </row>
    <row r="4482" spans="34:36" x14ac:dyDescent="0.35">
      <c r="AH4482" s="16" t="str">
        <f>IF(AND(B4482="Premier League",E4482="Live"),_xlfn.XLOOKUP(_xlfn.TEXTJOIN(" vs ",,C4482:D4482),Calendar!G:G,Calendar!B:B),IF(AND(B4482="Premier League",E4482="Highlights"),_xlfn.XLOOKUP(H4482,Calendar!O:O,Calendar!N:N,,-1),""))</f>
        <v/>
      </c>
      <c r="AI4482" s="61" t="str">
        <f>IF(AND(AH4482&lt;&gt;"",E4482="Live"),_xlfn.XLOOKUP(_xlfn.TEXTJOIN(" vs ",,C4482:D4482),Calendar!G:G,Calendar!K:K),"")</f>
        <v/>
      </c>
      <c r="AJ4482" s="61" t="str">
        <f>IF(AND(K4482&lt;&gt;"Match of the Day",K4482&lt;&gt;"Match of the Day 2",K4482&lt;&gt;"Match of the Day Repeat"),"",1+MAX($AJ$10:AJ4481))</f>
        <v/>
      </c>
    </row>
    <row r="4483" spans="34:36" x14ac:dyDescent="0.35">
      <c r="AH4483" s="16" t="str">
        <f>IF(AND(B4483="Premier League",E4483="Live"),_xlfn.XLOOKUP(_xlfn.TEXTJOIN(" vs ",,C4483:D4483),Calendar!G:G,Calendar!B:B),IF(AND(B4483="Premier League",E4483="Highlights"),_xlfn.XLOOKUP(H4483,Calendar!O:O,Calendar!N:N,,-1),""))</f>
        <v/>
      </c>
      <c r="AI4483" s="61" t="str">
        <f>IF(AND(AH4483&lt;&gt;"",E4483="Live"),_xlfn.XLOOKUP(_xlfn.TEXTJOIN(" vs ",,C4483:D4483),Calendar!G:G,Calendar!K:K),"")</f>
        <v/>
      </c>
      <c r="AJ4483" s="61" t="str">
        <f>IF(AND(K4483&lt;&gt;"Match of the Day",K4483&lt;&gt;"Match of the Day 2",K4483&lt;&gt;"Match of the Day Repeat"),"",1+MAX($AJ$10:AJ4482))</f>
        <v/>
      </c>
    </row>
    <row r="4484" spans="34:36" x14ac:dyDescent="0.35">
      <c r="AH4484" s="16" t="str">
        <f>IF(AND(B4484="Premier League",E4484="Live"),_xlfn.XLOOKUP(_xlfn.TEXTJOIN(" vs ",,C4484:D4484),Calendar!G:G,Calendar!B:B),IF(AND(B4484="Premier League",E4484="Highlights"),_xlfn.XLOOKUP(H4484,Calendar!O:O,Calendar!N:N,,-1),""))</f>
        <v/>
      </c>
      <c r="AI4484" s="61" t="str">
        <f>IF(AND(AH4484&lt;&gt;"",E4484="Live"),_xlfn.XLOOKUP(_xlfn.TEXTJOIN(" vs ",,C4484:D4484),Calendar!G:G,Calendar!K:K),"")</f>
        <v/>
      </c>
      <c r="AJ4484" s="61" t="str">
        <f>IF(AND(K4484&lt;&gt;"Match of the Day",K4484&lt;&gt;"Match of the Day 2",K4484&lt;&gt;"Match of the Day Repeat"),"",1+MAX($AJ$10:AJ4483))</f>
        <v/>
      </c>
    </row>
    <row r="4485" spans="34:36" x14ac:dyDescent="0.35">
      <c r="AH4485" s="16" t="str">
        <f>IF(AND(B4485="Premier League",E4485="Live"),_xlfn.XLOOKUP(_xlfn.TEXTJOIN(" vs ",,C4485:D4485),Calendar!G:G,Calendar!B:B),IF(AND(B4485="Premier League",E4485="Highlights"),_xlfn.XLOOKUP(H4485,Calendar!O:O,Calendar!N:N,,-1),""))</f>
        <v/>
      </c>
      <c r="AI4485" s="61" t="str">
        <f>IF(AND(AH4485&lt;&gt;"",E4485="Live"),_xlfn.XLOOKUP(_xlfn.TEXTJOIN(" vs ",,C4485:D4485),Calendar!G:G,Calendar!K:K),"")</f>
        <v/>
      </c>
      <c r="AJ4485" s="61" t="str">
        <f>IF(AND(K4485&lt;&gt;"Match of the Day",K4485&lt;&gt;"Match of the Day 2",K4485&lt;&gt;"Match of the Day Repeat"),"",1+MAX($AJ$10:AJ4484))</f>
        <v/>
      </c>
    </row>
    <row r="4486" spans="34:36" x14ac:dyDescent="0.35">
      <c r="AH4486" s="16" t="str">
        <f>IF(AND(B4486="Premier League",E4486="Live"),_xlfn.XLOOKUP(_xlfn.TEXTJOIN(" vs ",,C4486:D4486),Calendar!G:G,Calendar!B:B),IF(AND(B4486="Premier League",E4486="Highlights"),_xlfn.XLOOKUP(H4486,Calendar!O:O,Calendar!N:N,,-1),""))</f>
        <v/>
      </c>
      <c r="AI4486" s="61" t="str">
        <f>IF(AND(AH4486&lt;&gt;"",E4486="Live"),_xlfn.XLOOKUP(_xlfn.TEXTJOIN(" vs ",,C4486:D4486),Calendar!G:G,Calendar!K:K),"")</f>
        <v/>
      </c>
      <c r="AJ4486" s="61" t="str">
        <f>IF(AND(K4486&lt;&gt;"Match of the Day",K4486&lt;&gt;"Match of the Day 2",K4486&lt;&gt;"Match of the Day Repeat"),"",1+MAX($AJ$10:AJ4485))</f>
        <v/>
      </c>
    </row>
    <row r="4487" spans="34:36" x14ac:dyDescent="0.35">
      <c r="AH4487" s="16" t="str">
        <f>IF(AND(B4487="Premier League",E4487="Live"),_xlfn.XLOOKUP(_xlfn.TEXTJOIN(" vs ",,C4487:D4487),Calendar!G:G,Calendar!B:B),IF(AND(B4487="Premier League",E4487="Highlights"),_xlfn.XLOOKUP(H4487,Calendar!O:O,Calendar!N:N,,-1),""))</f>
        <v/>
      </c>
      <c r="AI4487" s="61" t="str">
        <f>IF(AND(AH4487&lt;&gt;"",E4487="Live"),_xlfn.XLOOKUP(_xlfn.TEXTJOIN(" vs ",,C4487:D4487),Calendar!G:G,Calendar!K:K),"")</f>
        <v/>
      </c>
      <c r="AJ4487" s="61" t="str">
        <f>IF(AND(K4487&lt;&gt;"Match of the Day",K4487&lt;&gt;"Match of the Day 2",K4487&lt;&gt;"Match of the Day Repeat"),"",1+MAX($AJ$10:AJ4486))</f>
        <v/>
      </c>
    </row>
    <row r="4488" spans="34:36" x14ac:dyDescent="0.35">
      <c r="AH4488" s="16" t="str">
        <f>IF(AND(B4488="Premier League",E4488="Live"),_xlfn.XLOOKUP(_xlfn.TEXTJOIN(" vs ",,C4488:D4488),Calendar!G:G,Calendar!B:B),IF(AND(B4488="Premier League",E4488="Highlights"),_xlfn.XLOOKUP(H4488,Calendar!O:O,Calendar!N:N,,-1),""))</f>
        <v/>
      </c>
      <c r="AI4488" s="61" t="str">
        <f>IF(AND(AH4488&lt;&gt;"",E4488="Live"),_xlfn.XLOOKUP(_xlfn.TEXTJOIN(" vs ",,C4488:D4488),Calendar!G:G,Calendar!K:K),"")</f>
        <v/>
      </c>
      <c r="AJ4488" s="61" t="str">
        <f>IF(AND(K4488&lt;&gt;"Match of the Day",K4488&lt;&gt;"Match of the Day 2",K4488&lt;&gt;"Match of the Day Repeat"),"",1+MAX($AJ$10:AJ4487))</f>
        <v/>
      </c>
    </row>
    <row r="4489" spans="34:36" x14ac:dyDescent="0.35">
      <c r="AH4489" s="16" t="str">
        <f>IF(AND(B4489="Premier League",E4489="Live"),_xlfn.XLOOKUP(_xlfn.TEXTJOIN(" vs ",,C4489:D4489),Calendar!G:G,Calendar!B:B),IF(AND(B4489="Premier League",E4489="Highlights"),_xlfn.XLOOKUP(H4489,Calendar!O:O,Calendar!N:N,,-1),""))</f>
        <v/>
      </c>
      <c r="AI4489" s="61" t="str">
        <f>IF(AND(AH4489&lt;&gt;"",E4489="Live"),_xlfn.XLOOKUP(_xlfn.TEXTJOIN(" vs ",,C4489:D4489),Calendar!G:G,Calendar!K:K),"")</f>
        <v/>
      </c>
      <c r="AJ4489" s="61" t="str">
        <f>IF(AND(K4489&lt;&gt;"Match of the Day",K4489&lt;&gt;"Match of the Day 2",K4489&lt;&gt;"Match of the Day Repeat"),"",1+MAX($AJ$10:AJ4488))</f>
        <v/>
      </c>
    </row>
    <row r="4490" spans="34:36" x14ac:dyDescent="0.35">
      <c r="AH4490" s="16" t="str">
        <f>IF(AND(B4490="Premier League",E4490="Live"),_xlfn.XLOOKUP(_xlfn.TEXTJOIN(" vs ",,C4490:D4490),Calendar!G:G,Calendar!B:B),IF(AND(B4490="Premier League",E4490="Highlights"),_xlfn.XLOOKUP(H4490,Calendar!O:O,Calendar!N:N,,-1),""))</f>
        <v/>
      </c>
      <c r="AI4490" s="61" t="str">
        <f>IF(AND(AH4490&lt;&gt;"",E4490="Live"),_xlfn.XLOOKUP(_xlfn.TEXTJOIN(" vs ",,C4490:D4490),Calendar!G:G,Calendar!K:K),"")</f>
        <v/>
      </c>
      <c r="AJ4490" s="61" t="str">
        <f>IF(AND(K4490&lt;&gt;"Match of the Day",K4490&lt;&gt;"Match of the Day 2",K4490&lt;&gt;"Match of the Day Repeat"),"",1+MAX($AJ$10:AJ4489))</f>
        <v/>
      </c>
    </row>
    <row r="4491" spans="34:36" x14ac:dyDescent="0.35">
      <c r="AH4491" s="16" t="str">
        <f>IF(AND(B4491="Premier League",E4491="Live"),_xlfn.XLOOKUP(_xlfn.TEXTJOIN(" vs ",,C4491:D4491),Calendar!G:G,Calendar!B:B),IF(AND(B4491="Premier League",E4491="Highlights"),_xlfn.XLOOKUP(H4491,Calendar!O:O,Calendar!N:N,,-1),""))</f>
        <v/>
      </c>
      <c r="AI4491" s="61" t="str">
        <f>IF(AND(AH4491&lt;&gt;"",E4491="Live"),_xlfn.XLOOKUP(_xlfn.TEXTJOIN(" vs ",,C4491:D4491),Calendar!G:G,Calendar!K:K),"")</f>
        <v/>
      </c>
      <c r="AJ4491" s="61" t="str">
        <f>IF(AND(K4491&lt;&gt;"Match of the Day",K4491&lt;&gt;"Match of the Day 2",K4491&lt;&gt;"Match of the Day Repeat"),"",1+MAX($AJ$10:AJ4490))</f>
        <v/>
      </c>
    </row>
    <row r="4492" spans="34:36" x14ac:dyDescent="0.35">
      <c r="AH4492" s="16" t="str">
        <f>IF(AND(B4492="Premier League",E4492="Live"),_xlfn.XLOOKUP(_xlfn.TEXTJOIN(" vs ",,C4492:D4492),Calendar!G:G,Calendar!B:B),IF(AND(B4492="Premier League",E4492="Highlights"),_xlfn.XLOOKUP(H4492,Calendar!O:O,Calendar!N:N,,-1),""))</f>
        <v/>
      </c>
      <c r="AI4492" s="61" t="str">
        <f>IF(AND(AH4492&lt;&gt;"",E4492="Live"),_xlfn.XLOOKUP(_xlfn.TEXTJOIN(" vs ",,C4492:D4492),Calendar!G:G,Calendar!K:K),"")</f>
        <v/>
      </c>
      <c r="AJ4492" s="61" t="str">
        <f>IF(AND(K4492&lt;&gt;"Match of the Day",K4492&lt;&gt;"Match of the Day 2",K4492&lt;&gt;"Match of the Day Repeat"),"",1+MAX($AJ$10:AJ4491))</f>
        <v/>
      </c>
    </row>
    <row r="4493" spans="34:36" x14ac:dyDescent="0.35">
      <c r="AH4493" s="16" t="str">
        <f>IF(AND(B4493="Premier League",E4493="Live"),_xlfn.XLOOKUP(_xlfn.TEXTJOIN(" vs ",,C4493:D4493),Calendar!G:G,Calendar!B:B),IF(AND(B4493="Premier League",E4493="Highlights"),_xlfn.XLOOKUP(H4493,Calendar!O:O,Calendar!N:N,,-1),""))</f>
        <v/>
      </c>
      <c r="AI4493" s="61" t="str">
        <f>IF(AND(AH4493&lt;&gt;"",E4493="Live"),_xlfn.XLOOKUP(_xlfn.TEXTJOIN(" vs ",,C4493:D4493),Calendar!G:G,Calendar!K:K),"")</f>
        <v/>
      </c>
      <c r="AJ4493" s="61" t="str">
        <f>IF(AND(K4493&lt;&gt;"Match of the Day",K4493&lt;&gt;"Match of the Day 2",K4493&lt;&gt;"Match of the Day Repeat"),"",1+MAX($AJ$10:AJ4492))</f>
        <v/>
      </c>
    </row>
    <row r="4494" spans="34:36" x14ac:dyDescent="0.35">
      <c r="AH4494" s="16" t="str">
        <f>IF(AND(B4494="Premier League",E4494="Live"),_xlfn.XLOOKUP(_xlfn.TEXTJOIN(" vs ",,C4494:D4494),Calendar!G:G,Calendar!B:B),IF(AND(B4494="Premier League",E4494="Highlights"),_xlfn.XLOOKUP(H4494,Calendar!O:O,Calendar!N:N,,-1),""))</f>
        <v/>
      </c>
      <c r="AI4494" s="61" t="str">
        <f>IF(AND(AH4494&lt;&gt;"",E4494="Live"),_xlfn.XLOOKUP(_xlfn.TEXTJOIN(" vs ",,C4494:D4494),Calendar!G:G,Calendar!K:K),"")</f>
        <v/>
      </c>
      <c r="AJ4494" s="61" t="str">
        <f>IF(AND(K4494&lt;&gt;"Match of the Day",K4494&lt;&gt;"Match of the Day 2",K4494&lt;&gt;"Match of the Day Repeat"),"",1+MAX($AJ$10:AJ4493))</f>
        <v/>
      </c>
    </row>
    <row r="4495" spans="34:36" x14ac:dyDescent="0.35">
      <c r="AH4495" s="16" t="str">
        <f>IF(AND(B4495="Premier League",E4495="Live"),_xlfn.XLOOKUP(_xlfn.TEXTJOIN(" vs ",,C4495:D4495),Calendar!G:G,Calendar!B:B),IF(AND(B4495="Premier League",E4495="Highlights"),_xlfn.XLOOKUP(H4495,Calendar!O:O,Calendar!N:N,,-1),""))</f>
        <v/>
      </c>
      <c r="AI4495" s="61" t="str">
        <f>IF(AND(AH4495&lt;&gt;"",E4495="Live"),_xlfn.XLOOKUP(_xlfn.TEXTJOIN(" vs ",,C4495:D4495),Calendar!G:G,Calendar!K:K),"")</f>
        <v/>
      </c>
      <c r="AJ4495" s="61" t="str">
        <f>IF(AND(K4495&lt;&gt;"Match of the Day",K4495&lt;&gt;"Match of the Day 2",K4495&lt;&gt;"Match of the Day Repeat"),"",1+MAX($AJ$10:AJ4494))</f>
        <v/>
      </c>
    </row>
    <row r="4496" spans="34:36" x14ac:dyDescent="0.35">
      <c r="AH4496" s="16" t="str">
        <f>IF(AND(B4496="Premier League",E4496="Live"),_xlfn.XLOOKUP(_xlfn.TEXTJOIN(" vs ",,C4496:D4496),Calendar!G:G,Calendar!B:B),IF(AND(B4496="Premier League",E4496="Highlights"),_xlfn.XLOOKUP(H4496,Calendar!O:O,Calendar!N:N,,-1),""))</f>
        <v/>
      </c>
      <c r="AI4496" s="61" t="str">
        <f>IF(AND(AH4496&lt;&gt;"",E4496="Live"),_xlfn.XLOOKUP(_xlfn.TEXTJOIN(" vs ",,C4496:D4496),Calendar!G:G,Calendar!K:K),"")</f>
        <v/>
      </c>
      <c r="AJ4496" s="61" t="str">
        <f>IF(AND(K4496&lt;&gt;"Match of the Day",K4496&lt;&gt;"Match of the Day 2",K4496&lt;&gt;"Match of the Day Repeat"),"",1+MAX($AJ$10:AJ4495))</f>
        <v/>
      </c>
    </row>
    <row r="4497" spans="34:36" x14ac:dyDescent="0.35">
      <c r="AH4497" s="16" t="str">
        <f>IF(AND(B4497="Premier League",E4497="Live"),_xlfn.XLOOKUP(_xlfn.TEXTJOIN(" vs ",,C4497:D4497),Calendar!G:G,Calendar!B:B),IF(AND(B4497="Premier League",E4497="Highlights"),_xlfn.XLOOKUP(H4497,Calendar!O:O,Calendar!N:N,,-1),""))</f>
        <v/>
      </c>
      <c r="AI4497" s="61" t="str">
        <f>IF(AND(AH4497&lt;&gt;"",E4497="Live"),_xlfn.XLOOKUP(_xlfn.TEXTJOIN(" vs ",,C4497:D4497),Calendar!G:G,Calendar!K:K),"")</f>
        <v/>
      </c>
      <c r="AJ4497" s="61" t="str">
        <f>IF(AND(K4497&lt;&gt;"Match of the Day",K4497&lt;&gt;"Match of the Day 2",K4497&lt;&gt;"Match of the Day Repeat"),"",1+MAX($AJ$10:AJ4496))</f>
        <v/>
      </c>
    </row>
    <row r="4498" spans="34:36" x14ac:dyDescent="0.35">
      <c r="AH4498" s="16" t="str">
        <f>IF(AND(B4498="Premier League",E4498="Live"),_xlfn.XLOOKUP(_xlfn.TEXTJOIN(" vs ",,C4498:D4498),Calendar!G:G,Calendar!B:B),IF(AND(B4498="Premier League",E4498="Highlights"),_xlfn.XLOOKUP(H4498,Calendar!O:O,Calendar!N:N,,-1),""))</f>
        <v/>
      </c>
      <c r="AI4498" s="61" t="str">
        <f>IF(AND(AH4498&lt;&gt;"",E4498="Live"),_xlfn.XLOOKUP(_xlfn.TEXTJOIN(" vs ",,C4498:D4498),Calendar!G:G,Calendar!K:K),"")</f>
        <v/>
      </c>
      <c r="AJ4498" s="61" t="str">
        <f>IF(AND(K4498&lt;&gt;"Match of the Day",K4498&lt;&gt;"Match of the Day 2",K4498&lt;&gt;"Match of the Day Repeat"),"",1+MAX($AJ$10:AJ4497))</f>
        <v/>
      </c>
    </row>
    <row r="4499" spans="34:36" x14ac:dyDescent="0.35">
      <c r="AH4499" s="16" t="str">
        <f>IF(AND(B4499="Premier League",E4499="Live"),_xlfn.XLOOKUP(_xlfn.TEXTJOIN(" vs ",,C4499:D4499),Calendar!G:G,Calendar!B:B),IF(AND(B4499="Premier League",E4499="Highlights"),_xlfn.XLOOKUP(H4499,Calendar!O:O,Calendar!N:N,,-1),""))</f>
        <v/>
      </c>
      <c r="AI4499" s="61" t="str">
        <f>IF(AND(AH4499&lt;&gt;"",E4499="Live"),_xlfn.XLOOKUP(_xlfn.TEXTJOIN(" vs ",,C4499:D4499),Calendar!G:G,Calendar!K:K),"")</f>
        <v/>
      </c>
      <c r="AJ4499" s="61" t="str">
        <f>IF(AND(K4499&lt;&gt;"Match of the Day",K4499&lt;&gt;"Match of the Day 2",K4499&lt;&gt;"Match of the Day Repeat"),"",1+MAX($AJ$10:AJ4498))</f>
        <v/>
      </c>
    </row>
    <row r="4500" spans="34:36" x14ac:dyDescent="0.35">
      <c r="AH4500" s="16" t="str">
        <f>IF(AND(B4500="Premier League",E4500="Live"),_xlfn.XLOOKUP(_xlfn.TEXTJOIN(" vs ",,C4500:D4500),Calendar!G:G,Calendar!B:B),IF(AND(B4500="Premier League",E4500="Highlights"),_xlfn.XLOOKUP(H4500,Calendar!O:O,Calendar!N:N,,-1),""))</f>
        <v/>
      </c>
      <c r="AI4500" s="61" t="str">
        <f>IF(AND(AH4500&lt;&gt;"",E4500="Live"),_xlfn.XLOOKUP(_xlfn.TEXTJOIN(" vs ",,C4500:D4500),Calendar!G:G,Calendar!K:K),"")</f>
        <v/>
      </c>
      <c r="AJ4500" s="61" t="str">
        <f>IF(AND(K4500&lt;&gt;"Match of the Day",K4500&lt;&gt;"Match of the Day 2",K4500&lt;&gt;"Match of the Day Repeat"),"",1+MAX($AJ$10:AJ4499))</f>
        <v/>
      </c>
    </row>
    <row r="4501" spans="34:36" x14ac:dyDescent="0.35">
      <c r="AH4501" s="16" t="str">
        <f>IF(AND(B4501="Premier League",E4501="Live"),_xlfn.XLOOKUP(_xlfn.TEXTJOIN(" vs ",,C4501:D4501),Calendar!G:G,Calendar!B:B),IF(AND(B4501="Premier League",E4501="Highlights"),_xlfn.XLOOKUP(H4501,Calendar!O:O,Calendar!N:N,,-1),""))</f>
        <v/>
      </c>
      <c r="AI4501" s="61" t="str">
        <f>IF(AND(AH4501&lt;&gt;"",E4501="Live"),_xlfn.XLOOKUP(_xlfn.TEXTJOIN(" vs ",,C4501:D4501),Calendar!G:G,Calendar!K:K),"")</f>
        <v/>
      </c>
      <c r="AJ4501" s="61" t="str">
        <f>IF(AND(K4501&lt;&gt;"Match of the Day",K4501&lt;&gt;"Match of the Day 2",K4501&lt;&gt;"Match of the Day Repeat"),"",1+MAX($AJ$10:AJ4500))</f>
        <v/>
      </c>
    </row>
    <row r="4502" spans="34:36" x14ac:dyDescent="0.35">
      <c r="AH4502" s="16" t="str">
        <f>IF(AND(B4502="Premier League",E4502="Live"),_xlfn.XLOOKUP(_xlfn.TEXTJOIN(" vs ",,C4502:D4502),Calendar!G:G,Calendar!B:B),IF(AND(B4502="Premier League",E4502="Highlights"),_xlfn.XLOOKUP(H4502,Calendar!O:O,Calendar!N:N,,-1),""))</f>
        <v/>
      </c>
      <c r="AI4502" s="61" t="str">
        <f>IF(AND(AH4502&lt;&gt;"",E4502="Live"),_xlfn.XLOOKUP(_xlfn.TEXTJOIN(" vs ",,C4502:D4502),Calendar!G:G,Calendar!K:K),"")</f>
        <v/>
      </c>
      <c r="AJ4502" s="61" t="str">
        <f>IF(AND(K4502&lt;&gt;"Match of the Day",K4502&lt;&gt;"Match of the Day 2",K4502&lt;&gt;"Match of the Day Repeat"),"",1+MAX($AJ$10:AJ4501))</f>
        <v/>
      </c>
    </row>
    <row r="4503" spans="34:36" x14ac:dyDescent="0.35">
      <c r="AH4503" s="16" t="str">
        <f>IF(AND(B4503="Premier League",E4503="Live"),_xlfn.XLOOKUP(_xlfn.TEXTJOIN(" vs ",,C4503:D4503),Calendar!G:G,Calendar!B:B),IF(AND(B4503="Premier League",E4503="Highlights"),_xlfn.XLOOKUP(H4503,Calendar!O:O,Calendar!N:N,,-1),""))</f>
        <v/>
      </c>
      <c r="AI4503" s="61" t="str">
        <f>IF(AND(AH4503&lt;&gt;"",E4503="Live"),_xlfn.XLOOKUP(_xlfn.TEXTJOIN(" vs ",,C4503:D4503),Calendar!G:G,Calendar!K:K),"")</f>
        <v/>
      </c>
      <c r="AJ4503" s="61" t="str">
        <f>IF(AND(K4503&lt;&gt;"Match of the Day",K4503&lt;&gt;"Match of the Day 2",K4503&lt;&gt;"Match of the Day Repeat"),"",1+MAX($AJ$10:AJ4502))</f>
        <v/>
      </c>
    </row>
    <row r="4504" spans="34:36" x14ac:dyDescent="0.35">
      <c r="AH4504" s="16" t="str">
        <f>IF(AND(B4504="Premier League",E4504="Live"),_xlfn.XLOOKUP(_xlfn.TEXTJOIN(" vs ",,C4504:D4504),Calendar!G:G,Calendar!B:B),IF(AND(B4504="Premier League",E4504="Highlights"),_xlfn.XLOOKUP(H4504,Calendar!O:O,Calendar!N:N,,-1),""))</f>
        <v/>
      </c>
      <c r="AI4504" s="61" t="str">
        <f>IF(AND(AH4504&lt;&gt;"",E4504="Live"),_xlfn.XLOOKUP(_xlfn.TEXTJOIN(" vs ",,C4504:D4504),Calendar!G:G,Calendar!K:K),"")</f>
        <v/>
      </c>
      <c r="AJ4504" s="61" t="str">
        <f>IF(AND(K4504&lt;&gt;"Match of the Day",K4504&lt;&gt;"Match of the Day 2",K4504&lt;&gt;"Match of the Day Repeat"),"",1+MAX($AJ$10:AJ4503))</f>
        <v/>
      </c>
    </row>
    <row r="4505" spans="34:36" x14ac:dyDescent="0.35">
      <c r="AH4505" s="16" t="str">
        <f>IF(AND(B4505="Premier League",E4505="Live"),_xlfn.XLOOKUP(_xlfn.TEXTJOIN(" vs ",,C4505:D4505),Calendar!G:G,Calendar!B:B),IF(AND(B4505="Premier League",E4505="Highlights"),_xlfn.XLOOKUP(H4505,Calendar!O:O,Calendar!N:N,,-1),""))</f>
        <v/>
      </c>
      <c r="AI4505" s="61" t="str">
        <f>IF(AND(AH4505&lt;&gt;"",E4505="Live"),_xlfn.XLOOKUP(_xlfn.TEXTJOIN(" vs ",,C4505:D4505),Calendar!G:G,Calendar!K:K),"")</f>
        <v/>
      </c>
      <c r="AJ4505" s="61" t="str">
        <f>IF(AND(K4505&lt;&gt;"Match of the Day",K4505&lt;&gt;"Match of the Day 2",K4505&lt;&gt;"Match of the Day Repeat"),"",1+MAX($AJ$10:AJ4504))</f>
        <v/>
      </c>
    </row>
    <row r="4506" spans="34:36" x14ac:dyDescent="0.35">
      <c r="AH4506" s="16" t="str">
        <f>IF(AND(B4506="Premier League",E4506="Live"),_xlfn.XLOOKUP(_xlfn.TEXTJOIN(" vs ",,C4506:D4506),Calendar!G:G,Calendar!B:B),IF(AND(B4506="Premier League",E4506="Highlights"),_xlfn.XLOOKUP(H4506,Calendar!O:O,Calendar!N:N,,-1),""))</f>
        <v/>
      </c>
      <c r="AI4506" s="61" t="str">
        <f>IF(AND(AH4506&lt;&gt;"",E4506="Live"),_xlfn.XLOOKUP(_xlfn.TEXTJOIN(" vs ",,C4506:D4506),Calendar!G:G,Calendar!K:K),"")</f>
        <v/>
      </c>
      <c r="AJ4506" s="61" t="str">
        <f>IF(AND(K4506&lt;&gt;"Match of the Day",K4506&lt;&gt;"Match of the Day 2",K4506&lt;&gt;"Match of the Day Repeat"),"",1+MAX($AJ$10:AJ4505))</f>
        <v/>
      </c>
    </row>
    <row r="4507" spans="34:36" x14ac:dyDescent="0.35">
      <c r="AH4507" s="16" t="str">
        <f>IF(AND(B4507="Premier League",E4507="Live"),_xlfn.XLOOKUP(_xlfn.TEXTJOIN(" vs ",,C4507:D4507),Calendar!G:G,Calendar!B:B),IF(AND(B4507="Premier League",E4507="Highlights"),_xlfn.XLOOKUP(H4507,Calendar!O:O,Calendar!N:N,,-1),""))</f>
        <v/>
      </c>
      <c r="AI4507" s="61" t="str">
        <f>IF(AND(AH4507&lt;&gt;"",E4507="Live"),_xlfn.XLOOKUP(_xlfn.TEXTJOIN(" vs ",,C4507:D4507),Calendar!G:G,Calendar!K:K),"")</f>
        <v/>
      </c>
      <c r="AJ4507" s="61" t="str">
        <f>IF(AND(K4507&lt;&gt;"Match of the Day",K4507&lt;&gt;"Match of the Day 2",K4507&lt;&gt;"Match of the Day Repeat"),"",1+MAX($AJ$10:AJ4506))</f>
        <v/>
      </c>
    </row>
    <row r="4508" spans="34:36" x14ac:dyDescent="0.35">
      <c r="AH4508" s="16" t="str">
        <f>IF(AND(B4508="Premier League",E4508="Live"),_xlfn.XLOOKUP(_xlfn.TEXTJOIN(" vs ",,C4508:D4508),Calendar!G:G,Calendar!B:B),IF(AND(B4508="Premier League",E4508="Highlights"),_xlfn.XLOOKUP(H4508,Calendar!O:O,Calendar!N:N,,-1),""))</f>
        <v/>
      </c>
      <c r="AI4508" s="61" t="str">
        <f>IF(AND(AH4508&lt;&gt;"",E4508="Live"),_xlfn.XLOOKUP(_xlfn.TEXTJOIN(" vs ",,C4508:D4508),Calendar!G:G,Calendar!K:K),"")</f>
        <v/>
      </c>
      <c r="AJ4508" s="61" t="str">
        <f>IF(AND(K4508&lt;&gt;"Match of the Day",K4508&lt;&gt;"Match of the Day 2",K4508&lt;&gt;"Match of the Day Repeat"),"",1+MAX($AJ$10:AJ4507))</f>
        <v/>
      </c>
    </row>
    <row r="4509" spans="34:36" x14ac:dyDescent="0.35">
      <c r="AH4509" s="16" t="str">
        <f>IF(AND(B4509="Premier League",E4509="Live"),_xlfn.XLOOKUP(_xlfn.TEXTJOIN(" vs ",,C4509:D4509),Calendar!G:G,Calendar!B:B),IF(AND(B4509="Premier League",E4509="Highlights"),_xlfn.XLOOKUP(H4509,Calendar!O:O,Calendar!N:N,,-1),""))</f>
        <v/>
      </c>
      <c r="AI4509" s="61" t="str">
        <f>IF(AND(AH4509&lt;&gt;"",E4509="Live"),_xlfn.XLOOKUP(_xlfn.TEXTJOIN(" vs ",,C4509:D4509),Calendar!G:G,Calendar!K:K),"")</f>
        <v/>
      </c>
      <c r="AJ4509" s="61" t="str">
        <f>IF(AND(K4509&lt;&gt;"Match of the Day",K4509&lt;&gt;"Match of the Day 2",K4509&lt;&gt;"Match of the Day Repeat"),"",1+MAX($AJ$10:AJ4508))</f>
        <v/>
      </c>
    </row>
    <row r="4510" spans="34:36" x14ac:dyDescent="0.35">
      <c r="AH4510" s="16" t="str">
        <f>IF(AND(B4510="Premier League",E4510="Live"),_xlfn.XLOOKUP(_xlfn.TEXTJOIN(" vs ",,C4510:D4510),Calendar!G:G,Calendar!B:B),IF(AND(B4510="Premier League",E4510="Highlights"),_xlfn.XLOOKUP(H4510,Calendar!O:O,Calendar!N:N,,-1),""))</f>
        <v/>
      </c>
      <c r="AI4510" s="61" t="str">
        <f>IF(AND(AH4510&lt;&gt;"",E4510="Live"),_xlfn.XLOOKUP(_xlfn.TEXTJOIN(" vs ",,C4510:D4510),Calendar!G:G,Calendar!K:K),"")</f>
        <v/>
      </c>
      <c r="AJ4510" s="61" t="str">
        <f>IF(AND(K4510&lt;&gt;"Match of the Day",K4510&lt;&gt;"Match of the Day 2",K4510&lt;&gt;"Match of the Day Repeat"),"",1+MAX($AJ$10:AJ4509))</f>
        <v/>
      </c>
    </row>
    <row r="4511" spans="34:36" x14ac:dyDescent="0.35">
      <c r="AH4511" s="16" t="str">
        <f>IF(AND(B4511="Premier League",E4511="Live"),_xlfn.XLOOKUP(_xlfn.TEXTJOIN(" vs ",,C4511:D4511),Calendar!G:G,Calendar!B:B),IF(AND(B4511="Premier League",E4511="Highlights"),_xlfn.XLOOKUP(H4511,Calendar!O:O,Calendar!N:N,,-1),""))</f>
        <v/>
      </c>
      <c r="AI4511" s="61" t="str">
        <f>IF(AND(AH4511&lt;&gt;"",E4511="Live"),_xlfn.XLOOKUP(_xlfn.TEXTJOIN(" vs ",,C4511:D4511),Calendar!G:G,Calendar!K:K),"")</f>
        <v/>
      </c>
      <c r="AJ4511" s="61" t="str">
        <f>IF(AND(K4511&lt;&gt;"Match of the Day",K4511&lt;&gt;"Match of the Day 2",K4511&lt;&gt;"Match of the Day Repeat"),"",1+MAX($AJ$10:AJ4510))</f>
        <v/>
      </c>
    </row>
    <row r="4512" spans="34:36" x14ac:dyDescent="0.35">
      <c r="AH4512" s="16" t="str">
        <f>IF(AND(B4512="Premier League",E4512="Live"),_xlfn.XLOOKUP(_xlfn.TEXTJOIN(" vs ",,C4512:D4512),Calendar!G:G,Calendar!B:B),IF(AND(B4512="Premier League",E4512="Highlights"),_xlfn.XLOOKUP(H4512,Calendar!O:O,Calendar!N:N,,-1),""))</f>
        <v/>
      </c>
      <c r="AI4512" s="61" t="str">
        <f>IF(AND(AH4512&lt;&gt;"",E4512="Live"),_xlfn.XLOOKUP(_xlfn.TEXTJOIN(" vs ",,C4512:D4512),Calendar!G:G,Calendar!K:K),"")</f>
        <v/>
      </c>
      <c r="AJ4512" s="61" t="str">
        <f>IF(AND(K4512&lt;&gt;"Match of the Day",K4512&lt;&gt;"Match of the Day 2",K4512&lt;&gt;"Match of the Day Repeat"),"",1+MAX($AJ$10:AJ4511))</f>
        <v/>
      </c>
    </row>
    <row r="4513" spans="34:36" x14ac:dyDescent="0.35">
      <c r="AH4513" s="16" t="str">
        <f>IF(AND(B4513="Premier League",E4513="Live"),_xlfn.XLOOKUP(_xlfn.TEXTJOIN(" vs ",,C4513:D4513),Calendar!G:G,Calendar!B:B),IF(AND(B4513="Premier League",E4513="Highlights"),_xlfn.XLOOKUP(H4513,Calendar!O:O,Calendar!N:N,,-1),""))</f>
        <v/>
      </c>
      <c r="AI4513" s="61" t="str">
        <f>IF(AND(AH4513&lt;&gt;"",E4513="Live"),_xlfn.XLOOKUP(_xlfn.TEXTJOIN(" vs ",,C4513:D4513),Calendar!G:G,Calendar!K:K),"")</f>
        <v/>
      </c>
      <c r="AJ4513" s="61" t="str">
        <f>IF(AND(K4513&lt;&gt;"Match of the Day",K4513&lt;&gt;"Match of the Day 2",K4513&lt;&gt;"Match of the Day Repeat"),"",1+MAX($AJ$10:AJ4512))</f>
        <v/>
      </c>
    </row>
    <row r="4514" spans="34:36" x14ac:dyDescent="0.35">
      <c r="AH4514" s="16" t="str">
        <f>IF(AND(B4514="Premier League",E4514="Live"),_xlfn.XLOOKUP(_xlfn.TEXTJOIN(" vs ",,C4514:D4514),Calendar!G:G,Calendar!B:B),IF(AND(B4514="Premier League",E4514="Highlights"),_xlfn.XLOOKUP(H4514,Calendar!O:O,Calendar!N:N,,-1),""))</f>
        <v/>
      </c>
      <c r="AI4514" s="61" t="str">
        <f>IF(AND(AH4514&lt;&gt;"",E4514="Live"),_xlfn.XLOOKUP(_xlfn.TEXTJOIN(" vs ",,C4514:D4514),Calendar!G:G,Calendar!K:K),"")</f>
        <v/>
      </c>
      <c r="AJ4514" s="61" t="str">
        <f>IF(AND(K4514&lt;&gt;"Match of the Day",K4514&lt;&gt;"Match of the Day 2",K4514&lt;&gt;"Match of the Day Repeat"),"",1+MAX($AJ$10:AJ4513))</f>
        <v/>
      </c>
    </row>
    <row r="4515" spans="34:36" x14ac:dyDescent="0.35">
      <c r="AH4515" s="16" t="str">
        <f>IF(AND(B4515="Premier League",E4515="Live"),_xlfn.XLOOKUP(_xlfn.TEXTJOIN(" vs ",,C4515:D4515),Calendar!G:G,Calendar!B:B),IF(AND(B4515="Premier League",E4515="Highlights"),_xlfn.XLOOKUP(H4515,Calendar!O:O,Calendar!N:N,,-1),""))</f>
        <v/>
      </c>
      <c r="AI4515" s="61" t="str">
        <f>IF(AND(AH4515&lt;&gt;"",E4515="Live"),_xlfn.XLOOKUP(_xlfn.TEXTJOIN(" vs ",,C4515:D4515),Calendar!G:G,Calendar!K:K),"")</f>
        <v/>
      </c>
      <c r="AJ4515" s="61" t="str">
        <f>IF(AND(K4515&lt;&gt;"Match of the Day",K4515&lt;&gt;"Match of the Day 2",K4515&lt;&gt;"Match of the Day Repeat"),"",1+MAX($AJ$10:AJ4514))</f>
        <v/>
      </c>
    </row>
    <row r="4516" spans="34:36" x14ac:dyDescent="0.35">
      <c r="AH4516" s="16" t="str">
        <f>IF(AND(B4516="Premier League",E4516="Live"),_xlfn.XLOOKUP(_xlfn.TEXTJOIN(" vs ",,C4516:D4516),Calendar!G:G,Calendar!B:B),IF(AND(B4516="Premier League",E4516="Highlights"),_xlfn.XLOOKUP(H4516,Calendar!O:O,Calendar!N:N,,-1),""))</f>
        <v/>
      </c>
      <c r="AI4516" s="61" t="str">
        <f>IF(AND(AH4516&lt;&gt;"",E4516="Live"),_xlfn.XLOOKUP(_xlfn.TEXTJOIN(" vs ",,C4516:D4516),Calendar!G:G,Calendar!K:K),"")</f>
        <v/>
      </c>
      <c r="AJ4516" s="61" t="str">
        <f>IF(AND(K4516&lt;&gt;"Match of the Day",K4516&lt;&gt;"Match of the Day 2",K4516&lt;&gt;"Match of the Day Repeat"),"",1+MAX($AJ$10:AJ4515))</f>
        <v/>
      </c>
    </row>
    <row r="4517" spans="34:36" x14ac:dyDescent="0.35">
      <c r="AH4517" s="16" t="str">
        <f>IF(AND(B4517="Premier League",E4517="Live"),_xlfn.XLOOKUP(_xlfn.TEXTJOIN(" vs ",,C4517:D4517),Calendar!G:G,Calendar!B:B),IF(AND(B4517="Premier League",E4517="Highlights"),_xlfn.XLOOKUP(H4517,Calendar!O:O,Calendar!N:N,,-1),""))</f>
        <v/>
      </c>
      <c r="AI4517" s="61" t="str">
        <f>IF(AND(AH4517&lt;&gt;"",E4517="Live"),_xlfn.XLOOKUP(_xlfn.TEXTJOIN(" vs ",,C4517:D4517),Calendar!G:G,Calendar!K:K),"")</f>
        <v/>
      </c>
      <c r="AJ4517" s="61" t="str">
        <f>IF(AND(K4517&lt;&gt;"Match of the Day",K4517&lt;&gt;"Match of the Day 2",K4517&lt;&gt;"Match of the Day Repeat"),"",1+MAX($AJ$10:AJ4516))</f>
        <v/>
      </c>
    </row>
    <row r="4518" spans="34:36" x14ac:dyDescent="0.35">
      <c r="AH4518" s="16" t="str">
        <f>IF(AND(B4518="Premier League",E4518="Live"),_xlfn.XLOOKUP(_xlfn.TEXTJOIN(" vs ",,C4518:D4518),Calendar!G:G,Calendar!B:B),IF(AND(B4518="Premier League",E4518="Highlights"),_xlfn.XLOOKUP(H4518,Calendar!O:O,Calendar!N:N,,-1),""))</f>
        <v/>
      </c>
      <c r="AI4518" s="61" t="str">
        <f>IF(AND(AH4518&lt;&gt;"",E4518="Live"),_xlfn.XLOOKUP(_xlfn.TEXTJOIN(" vs ",,C4518:D4518),Calendar!G:G,Calendar!K:K),"")</f>
        <v/>
      </c>
      <c r="AJ4518" s="61" t="str">
        <f>IF(AND(K4518&lt;&gt;"Match of the Day",K4518&lt;&gt;"Match of the Day 2",K4518&lt;&gt;"Match of the Day Repeat"),"",1+MAX($AJ$10:AJ4517))</f>
        <v/>
      </c>
    </row>
    <row r="4519" spans="34:36" x14ac:dyDescent="0.35">
      <c r="AH4519" s="16" t="str">
        <f>IF(AND(B4519="Premier League",E4519="Live"),_xlfn.XLOOKUP(_xlfn.TEXTJOIN(" vs ",,C4519:D4519),Calendar!G:G,Calendar!B:B),IF(AND(B4519="Premier League",E4519="Highlights"),_xlfn.XLOOKUP(H4519,Calendar!O:O,Calendar!N:N,,-1),""))</f>
        <v/>
      </c>
      <c r="AI4519" s="61" t="str">
        <f>IF(AND(AH4519&lt;&gt;"",E4519="Live"),_xlfn.XLOOKUP(_xlfn.TEXTJOIN(" vs ",,C4519:D4519),Calendar!G:G,Calendar!K:K),"")</f>
        <v/>
      </c>
      <c r="AJ4519" s="61" t="str">
        <f>IF(AND(K4519&lt;&gt;"Match of the Day",K4519&lt;&gt;"Match of the Day 2",K4519&lt;&gt;"Match of the Day Repeat"),"",1+MAX($AJ$10:AJ4518))</f>
        <v/>
      </c>
    </row>
    <row r="4520" spans="34:36" x14ac:dyDescent="0.35">
      <c r="AH4520" s="16" t="str">
        <f>IF(AND(B4520="Premier League",E4520="Live"),_xlfn.XLOOKUP(_xlfn.TEXTJOIN(" vs ",,C4520:D4520),Calendar!G:G,Calendar!B:B),IF(AND(B4520="Premier League",E4520="Highlights"),_xlfn.XLOOKUP(H4520,Calendar!O:O,Calendar!N:N,,-1),""))</f>
        <v/>
      </c>
      <c r="AI4520" s="61" t="str">
        <f>IF(AND(AH4520&lt;&gt;"",E4520="Live"),_xlfn.XLOOKUP(_xlfn.TEXTJOIN(" vs ",,C4520:D4520),Calendar!G:G,Calendar!K:K),"")</f>
        <v/>
      </c>
      <c r="AJ4520" s="61" t="str">
        <f>IF(AND(K4520&lt;&gt;"Match of the Day",K4520&lt;&gt;"Match of the Day 2",K4520&lt;&gt;"Match of the Day Repeat"),"",1+MAX($AJ$10:AJ4519))</f>
        <v/>
      </c>
    </row>
    <row r="4521" spans="34:36" x14ac:dyDescent="0.35">
      <c r="AH4521" s="16" t="str">
        <f>IF(AND(B4521="Premier League",E4521="Live"),_xlfn.XLOOKUP(_xlfn.TEXTJOIN(" vs ",,C4521:D4521),Calendar!G:G,Calendar!B:B),IF(AND(B4521="Premier League",E4521="Highlights"),_xlfn.XLOOKUP(H4521,Calendar!O:O,Calendar!N:N,,-1),""))</f>
        <v/>
      </c>
      <c r="AI4521" s="61" t="str">
        <f>IF(AND(AH4521&lt;&gt;"",E4521="Live"),_xlfn.XLOOKUP(_xlfn.TEXTJOIN(" vs ",,C4521:D4521),Calendar!G:G,Calendar!K:K),"")</f>
        <v/>
      </c>
      <c r="AJ4521" s="61" t="str">
        <f>IF(AND(K4521&lt;&gt;"Match of the Day",K4521&lt;&gt;"Match of the Day 2",K4521&lt;&gt;"Match of the Day Repeat"),"",1+MAX($AJ$10:AJ4520))</f>
        <v/>
      </c>
    </row>
    <row r="4522" spans="34:36" x14ac:dyDescent="0.35">
      <c r="AH4522" s="16" t="str">
        <f>IF(AND(B4522="Premier League",E4522="Live"),_xlfn.XLOOKUP(_xlfn.TEXTJOIN(" vs ",,C4522:D4522),Calendar!G:G,Calendar!B:B),IF(AND(B4522="Premier League",E4522="Highlights"),_xlfn.XLOOKUP(H4522,Calendar!O:O,Calendar!N:N,,-1),""))</f>
        <v/>
      </c>
      <c r="AI4522" s="61" t="str">
        <f>IF(AND(AH4522&lt;&gt;"",E4522="Live"),_xlfn.XLOOKUP(_xlfn.TEXTJOIN(" vs ",,C4522:D4522),Calendar!G:G,Calendar!K:K),"")</f>
        <v/>
      </c>
      <c r="AJ4522" s="61" t="str">
        <f>IF(AND(K4522&lt;&gt;"Match of the Day",K4522&lt;&gt;"Match of the Day 2",K4522&lt;&gt;"Match of the Day Repeat"),"",1+MAX($AJ$10:AJ4521))</f>
        <v/>
      </c>
    </row>
    <row r="4523" spans="34:36" x14ac:dyDescent="0.35">
      <c r="AH4523" s="16" t="str">
        <f>IF(AND(B4523="Premier League",E4523="Live"),_xlfn.XLOOKUP(_xlfn.TEXTJOIN(" vs ",,C4523:D4523),Calendar!G:G,Calendar!B:B),IF(AND(B4523="Premier League",E4523="Highlights"),_xlfn.XLOOKUP(H4523,Calendar!O:O,Calendar!N:N,,-1),""))</f>
        <v/>
      </c>
      <c r="AI4523" s="61" t="str">
        <f>IF(AND(AH4523&lt;&gt;"",E4523="Live"),_xlfn.XLOOKUP(_xlfn.TEXTJOIN(" vs ",,C4523:D4523),Calendar!G:G,Calendar!K:K),"")</f>
        <v/>
      </c>
      <c r="AJ4523" s="61" t="str">
        <f>IF(AND(K4523&lt;&gt;"Match of the Day",K4523&lt;&gt;"Match of the Day 2",K4523&lt;&gt;"Match of the Day Repeat"),"",1+MAX($AJ$10:AJ4522))</f>
        <v/>
      </c>
    </row>
    <row r="4524" spans="34:36" x14ac:dyDescent="0.35">
      <c r="AH4524" s="16" t="str">
        <f>IF(AND(B4524="Premier League",E4524="Live"),_xlfn.XLOOKUP(_xlfn.TEXTJOIN(" vs ",,C4524:D4524),Calendar!G:G,Calendar!B:B),IF(AND(B4524="Premier League",E4524="Highlights"),_xlfn.XLOOKUP(H4524,Calendar!O:O,Calendar!N:N,,-1),""))</f>
        <v/>
      </c>
      <c r="AI4524" s="61" t="str">
        <f>IF(AND(AH4524&lt;&gt;"",E4524="Live"),_xlfn.XLOOKUP(_xlfn.TEXTJOIN(" vs ",,C4524:D4524),Calendar!G:G,Calendar!K:K),"")</f>
        <v/>
      </c>
      <c r="AJ4524" s="61" t="str">
        <f>IF(AND(K4524&lt;&gt;"Match of the Day",K4524&lt;&gt;"Match of the Day 2",K4524&lt;&gt;"Match of the Day Repeat"),"",1+MAX($AJ$10:AJ4523))</f>
        <v/>
      </c>
    </row>
    <row r="4525" spans="34:36" x14ac:dyDescent="0.35">
      <c r="AH4525" s="16" t="str">
        <f>IF(AND(B4525="Premier League",E4525="Live"),_xlfn.XLOOKUP(_xlfn.TEXTJOIN(" vs ",,C4525:D4525),Calendar!G:G,Calendar!B:B),IF(AND(B4525="Premier League",E4525="Highlights"),_xlfn.XLOOKUP(H4525,Calendar!O:O,Calendar!N:N,,-1),""))</f>
        <v/>
      </c>
      <c r="AI4525" s="61" t="str">
        <f>IF(AND(AH4525&lt;&gt;"",E4525="Live"),_xlfn.XLOOKUP(_xlfn.TEXTJOIN(" vs ",,C4525:D4525),Calendar!G:G,Calendar!K:K),"")</f>
        <v/>
      </c>
      <c r="AJ4525" s="61" t="str">
        <f>IF(AND(K4525&lt;&gt;"Match of the Day",K4525&lt;&gt;"Match of the Day 2",K4525&lt;&gt;"Match of the Day Repeat"),"",1+MAX($AJ$10:AJ4524))</f>
        <v/>
      </c>
    </row>
    <row r="4526" spans="34:36" x14ac:dyDescent="0.35">
      <c r="AH4526" s="16" t="str">
        <f>IF(AND(B4526="Premier League",E4526="Live"),_xlfn.XLOOKUP(_xlfn.TEXTJOIN(" vs ",,C4526:D4526),Calendar!G:G,Calendar!B:B),IF(AND(B4526="Premier League",E4526="Highlights"),_xlfn.XLOOKUP(H4526,Calendar!O:O,Calendar!N:N,,-1),""))</f>
        <v/>
      </c>
      <c r="AI4526" s="61" t="str">
        <f>IF(AND(AH4526&lt;&gt;"",E4526="Live"),_xlfn.XLOOKUP(_xlfn.TEXTJOIN(" vs ",,C4526:D4526),Calendar!G:G,Calendar!K:K),"")</f>
        <v/>
      </c>
      <c r="AJ4526" s="61" t="str">
        <f>IF(AND(K4526&lt;&gt;"Match of the Day",K4526&lt;&gt;"Match of the Day 2",K4526&lt;&gt;"Match of the Day Repeat"),"",1+MAX($AJ$10:AJ4525))</f>
        <v/>
      </c>
    </row>
    <row r="4527" spans="34:36" x14ac:dyDescent="0.35">
      <c r="AH4527" s="16" t="str">
        <f>IF(AND(B4527="Premier League",E4527="Live"),_xlfn.XLOOKUP(_xlfn.TEXTJOIN(" vs ",,C4527:D4527),Calendar!G:G,Calendar!B:B),IF(AND(B4527="Premier League",E4527="Highlights"),_xlfn.XLOOKUP(H4527,Calendar!O:O,Calendar!N:N,,-1),""))</f>
        <v/>
      </c>
      <c r="AI4527" s="61" t="str">
        <f>IF(AND(AH4527&lt;&gt;"",E4527="Live"),_xlfn.XLOOKUP(_xlfn.TEXTJOIN(" vs ",,C4527:D4527),Calendar!G:G,Calendar!K:K),"")</f>
        <v/>
      </c>
      <c r="AJ4527" s="61" t="str">
        <f>IF(AND(K4527&lt;&gt;"Match of the Day",K4527&lt;&gt;"Match of the Day 2",K4527&lt;&gt;"Match of the Day Repeat"),"",1+MAX($AJ$10:AJ4526))</f>
        <v/>
      </c>
    </row>
    <row r="4528" spans="34:36" x14ac:dyDescent="0.35">
      <c r="AH4528" s="16" t="str">
        <f>IF(AND(B4528="Premier League",E4528="Live"),_xlfn.XLOOKUP(_xlfn.TEXTJOIN(" vs ",,C4528:D4528),Calendar!G:G,Calendar!B:B),IF(AND(B4528="Premier League",E4528="Highlights"),_xlfn.XLOOKUP(H4528,Calendar!O:O,Calendar!N:N,,-1),""))</f>
        <v/>
      </c>
      <c r="AI4528" s="61" t="str">
        <f>IF(AND(AH4528&lt;&gt;"",E4528="Live"),_xlfn.XLOOKUP(_xlfn.TEXTJOIN(" vs ",,C4528:D4528),Calendar!G:G,Calendar!K:K),"")</f>
        <v/>
      </c>
      <c r="AJ4528" s="61" t="str">
        <f>IF(AND(K4528&lt;&gt;"Match of the Day",K4528&lt;&gt;"Match of the Day 2",K4528&lt;&gt;"Match of the Day Repeat"),"",1+MAX($AJ$10:AJ4527))</f>
        <v/>
      </c>
    </row>
    <row r="4529" spans="34:36" x14ac:dyDescent="0.35">
      <c r="AH4529" s="16" t="str">
        <f>IF(AND(B4529="Premier League",E4529="Live"),_xlfn.XLOOKUP(_xlfn.TEXTJOIN(" vs ",,C4529:D4529),Calendar!G:G,Calendar!B:B),IF(AND(B4529="Premier League",E4529="Highlights"),_xlfn.XLOOKUP(H4529,Calendar!O:O,Calendar!N:N,,-1),""))</f>
        <v/>
      </c>
      <c r="AI4529" s="61" t="str">
        <f>IF(AND(AH4529&lt;&gt;"",E4529="Live"),_xlfn.XLOOKUP(_xlfn.TEXTJOIN(" vs ",,C4529:D4529),Calendar!G:G,Calendar!K:K),"")</f>
        <v/>
      </c>
      <c r="AJ4529" s="61" t="str">
        <f>IF(AND(K4529&lt;&gt;"Match of the Day",K4529&lt;&gt;"Match of the Day 2",K4529&lt;&gt;"Match of the Day Repeat"),"",1+MAX($AJ$10:AJ4528))</f>
        <v/>
      </c>
    </row>
    <row r="4530" spans="34:36" x14ac:dyDescent="0.35">
      <c r="AH4530" s="16" t="str">
        <f>IF(AND(B4530="Premier League",E4530="Live"),_xlfn.XLOOKUP(_xlfn.TEXTJOIN(" vs ",,C4530:D4530),Calendar!G:G,Calendar!B:B),IF(AND(B4530="Premier League",E4530="Highlights"),_xlfn.XLOOKUP(H4530,Calendar!O:O,Calendar!N:N,,-1),""))</f>
        <v/>
      </c>
      <c r="AI4530" s="61" t="str">
        <f>IF(AND(AH4530&lt;&gt;"",E4530="Live"),_xlfn.XLOOKUP(_xlfn.TEXTJOIN(" vs ",,C4530:D4530),Calendar!G:G,Calendar!K:K),"")</f>
        <v/>
      </c>
      <c r="AJ4530" s="61" t="str">
        <f>IF(AND(K4530&lt;&gt;"Match of the Day",K4530&lt;&gt;"Match of the Day 2",K4530&lt;&gt;"Match of the Day Repeat"),"",1+MAX($AJ$10:AJ4529))</f>
        <v/>
      </c>
    </row>
    <row r="4531" spans="34:36" x14ac:dyDescent="0.35">
      <c r="AH4531" s="16" t="str">
        <f>IF(AND(B4531="Premier League",E4531="Live"),_xlfn.XLOOKUP(_xlfn.TEXTJOIN(" vs ",,C4531:D4531),Calendar!G:G,Calendar!B:B),IF(AND(B4531="Premier League",E4531="Highlights"),_xlfn.XLOOKUP(H4531,Calendar!O:O,Calendar!N:N,,-1),""))</f>
        <v/>
      </c>
      <c r="AI4531" s="61" t="str">
        <f>IF(AND(AH4531&lt;&gt;"",E4531="Live"),_xlfn.XLOOKUP(_xlfn.TEXTJOIN(" vs ",,C4531:D4531),Calendar!G:G,Calendar!K:K),"")</f>
        <v/>
      </c>
      <c r="AJ4531" s="61" t="str">
        <f>IF(AND(K4531&lt;&gt;"Match of the Day",K4531&lt;&gt;"Match of the Day 2",K4531&lt;&gt;"Match of the Day Repeat"),"",1+MAX($AJ$10:AJ4530))</f>
        <v/>
      </c>
    </row>
    <row r="4532" spans="34:36" x14ac:dyDescent="0.35">
      <c r="AH4532" s="16" t="str">
        <f>IF(AND(B4532="Premier League",E4532="Live"),_xlfn.XLOOKUP(_xlfn.TEXTJOIN(" vs ",,C4532:D4532),Calendar!G:G,Calendar!B:B),IF(AND(B4532="Premier League",E4532="Highlights"),_xlfn.XLOOKUP(H4532,Calendar!O:O,Calendar!N:N,,-1),""))</f>
        <v/>
      </c>
      <c r="AI4532" s="61" t="str">
        <f>IF(AND(AH4532&lt;&gt;"",E4532="Live"),_xlfn.XLOOKUP(_xlfn.TEXTJOIN(" vs ",,C4532:D4532),Calendar!G:G,Calendar!K:K),"")</f>
        <v/>
      </c>
      <c r="AJ4532" s="61" t="str">
        <f>IF(AND(K4532&lt;&gt;"Match of the Day",K4532&lt;&gt;"Match of the Day 2",K4532&lt;&gt;"Match of the Day Repeat"),"",1+MAX($AJ$10:AJ4531))</f>
        <v/>
      </c>
    </row>
    <row r="4533" spans="34:36" x14ac:dyDescent="0.35">
      <c r="AH4533" s="16" t="str">
        <f>IF(AND(B4533="Premier League",E4533="Live"),_xlfn.XLOOKUP(_xlfn.TEXTJOIN(" vs ",,C4533:D4533),Calendar!G:G,Calendar!B:B),IF(AND(B4533="Premier League",E4533="Highlights"),_xlfn.XLOOKUP(H4533,Calendar!O:O,Calendar!N:N,,-1),""))</f>
        <v/>
      </c>
      <c r="AI4533" s="61" t="str">
        <f>IF(AND(AH4533&lt;&gt;"",E4533="Live"),_xlfn.XLOOKUP(_xlfn.TEXTJOIN(" vs ",,C4533:D4533),Calendar!G:G,Calendar!K:K),"")</f>
        <v/>
      </c>
      <c r="AJ4533" s="61" t="str">
        <f>IF(AND(K4533&lt;&gt;"Match of the Day",K4533&lt;&gt;"Match of the Day 2",K4533&lt;&gt;"Match of the Day Repeat"),"",1+MAX($AJ$10:AJ4532))</f>
        <v/>
      </c>
    </row>
    <row r="4534" spans="34:36" x14ac:dyDescent="0.35">
      <c r="AH4534" s="16" t="str">
        <f>IF(AND(B4534="Premier League",E4534="Live"),_xlfn.XLOOKUP(_xlfn.TEXTJOIN(" vs ",,C4534:D4534),Calendar!G:G,Calendar!B:B),IF(AND(B4534="Premier League",E4534="Highlights"),_xlfn.XLOOKUP(H4534,Calendar!O:O,Calendar!N:N,,-1),""))</f>
        <v/>
      </c>
      <c r="AI4534" s="61" t="str">
        <f>IF(AND(AH4534&lt;&gt;"",E4534="Live"),_xlfn.XLOOKUP(_xlfn.TEXTJOIN(" vs ",,C4534:D4534),Calendar!G:G,Calendar!K:K),"")</f>
        <v/>
      </c>
      <c r="AJ4534" s="61" t="str">
        <f>IF(AND(K4534&lt;&gt;"Match of the Day",K4534&lt;&gt;"Match of the Day 2",K4534&lt;&gt;"Match of the Day Repeat"),"",1+MAX($AJ$10:AJ4533))</f>
        <v/>
      </c>
    </row>
    <row r="4535" spans="34:36" x14ac:dyDescent="0.35">
      <c r="AH4535" s="16" t="str">
        <f>IF(AND(B4535="Premier League",E4535="Live"),_xlfn.XLOOKUP(_xlfn.TEXTJOIN(" vs ",,C4535:D4535),Calendar!G:G,Calendar!B:B),IF(AND(B4535="Premier League",E4535="Highlights"),_xlfn.XLOOKUP(H4535,Calendar!O:O,Calendar!N:N,,-1),""))</f>
        <v/>
      </c>
      <c r="AI4535" s="61" t="str">
        <f>IF(AND(AH4535&lt;&gt;"",E4535="Live"),_xlfn.XLOOKUP(_xlfn.TEXTJOIN(" vs ",,C4535:D4535),Calendar!G:G,Calendar!K:K),"")</f>
        <v/>
      </c>
      <c r="AJ4535" s="61" t="str">
        <f>IF(AND(K4535&lt;&gt;"Match of the Day",K4535&lt;&gt;"Match of the Day 2",K4535&lt;&gt;"Match of the Day Repeat"),"",1+MAX($AJ$10:AJ4534))</f>
        <v/>
      </c>
    </row>
    <row r="4536" spans="34:36" x14ac:dyDescent="0.35">
      <c r="AH4536" s="16" t="str">
        <f>IF(AND(B4536="Premier League",E4536="Live"),_xlfn.XLOOKUP(_xlfn.TEXTJOIN(" vs ",,C4536:D4536),Calendar!G:G,Calendar!B:B),IF(AND(B4536="Premier League",E4536="Highlights"),_xlfn.XLOOKUP(H4536,Calendar!O:O,Calendar!N:N,,-1),""))</f>
        <v/>
      </c>
      <c r="AI4536" s="61" t="str">
        <f>IF(AND(AH4536&lt;&gt;"",E4536="Live"),_xlfn.XLOOKUP(_xlfn.TEXTJOIN(" vs ",,C4536:D4536),Calendar!G:G,Calendar!K:K),"")</f>
        <v/>
      </c>
      <c r="AJ4536" s="61" t="str">
        <f>IF(AND(K4536&lt;&gt;"Match of the Day",K4536&lt;&gt;"Match of the Day 2",K4536&lt;&gt;"Match of the Day Repeat"),"",1+MAX($AJ$10:AJ4535))</f>
        <v/>
      </c>
    </row>
    <row r="4537" spans="34:36" x14ac:dyDescent="0.35">
      <c r="AH4537" s="16" t="str">
        <f>IF(AND(B4537="Premier League",E4537="Live"),_xlfn.XLOOKUP(_xlfn.TEXTJOIN(" vs ",,C4537:D4537),Calendar!G:G,Calendar!B:B),IF(AND(B4537="Premier League",E4537="Highlights"),_xlfn.XLOOKUP(H4537,Calendar!O:O,Calendar!N:N,,-1),""))</f>
        <v/>
      </c>
      <c r="AI4537" s="61" t="str">
        <f>IF(AND(AH4537&lt;&gt;"",E4537="Live"),_xlfn.XLOOKUP(_xlfn.TEXTJOIN(" vs ",,C4537:D4537),Calendar!G:G,Calendar!K:K),"")</f>
        <v/>
      </c>
      <c r="AJ4537" s="61" t="str">
        <f>IF(AND(K4537&lt;&gt;"Match of the Day",K4537&lt;&gt;"Match of the Day 2",K4537&lt;&gt;"Match of the Day Repeat"),"",1+MAX($AJ$10:AJ4536))</f>
        <v/>
      </c>
    </row>
    <row r="4538" spans="34:36" x14ac:dyDescent="0.35">
      <c r="AH4538" s="16" t="str">
        <f>IF(AND(B4538="Premier League",E4538="Live"),_xlfn.XLOOKUP(_xlfn.TEXTJOIN(" vs ",,C4538:D4538),Calendar!G:G,Calendar!B:B),IF(AND(B4538="Premier League",E4538="Highlights"),_xlfn.XLOOKUP(H4538,Calendar!O:O,Calendar!N:N,,-1),""))</f>
        <v/>
      </c>
      <c r="AI4538" s="61" t="str">
        <f>IF(AND(AH4538&lt;&gt;"",E4538="Live"),_xlfn.XLOOKUP(_xlfn.TEXTJOIN(" vs ",,C4538:D4538),Calendar!G:G,Calendar!K:K),"")</f>
        <v/>
      </c>
      <c r="AJ4538" s="61" t="str">
        <f>IF(AND(K4538&lt;&gt;"Match of the Day",K4538&lt;&gt;"Match of the Day 2",K4538&lt;&gt;"Match of the Day Repeat"),"",1+MAX($AJ$10:AJ4537))</f>
        <v/>
      </c>
    </row>
    <row r="4539" spans="34:36" x14ac:dyDescent="0.35">
      <c r="AH4539" s="16" t="str">
        <f>IF(AND(B4539="Premier League",E4539="Live"),_xlfn.XLOOKUP(_xlfn.TEXTJOIN(" vs ",,C4539:D4539),Calendar!G:G,Calendar!B:B),IF(AND(B4539="Premier League",E4539="Highlights"),_xlfn.XLOOKUP(H4539,Calendar!O:O,Calendar!N:N,,-1),""))</f>
        <v/>
      </c>
      <c r="AI4539" s="61" t="str">
        <f>IF(AND(AH4539&lt;&gt;"",E4539="Live"),_xlfn.XLOOKUP(_xlfn.TEXTJOIN(" vs ",,C4539:D4539),Calendar!G:G,Calendar!K:K),"")</f>
        <v/>
      </c>
      <c r="AJ4539" s="61" t="str">
        <f>IF(AND(K4539&lt;&gt;"Match of the Day",K4539&lt;&gt;"Match of the Day 2",K4539&lt;&gt;"Match of the Day Repeat"),"",1+MAX($AJ$10:AJ4538))</f>
        <v/>
      </c>
    </row>
    <row r="4540" spans="34:36" x14ac:dyDescent="0.35">
      <c r="AH4540" s="16" t="str">
        <f>IF(AND(B4540="Premier League",E4540="Live"),_xlfn.XLOOKUP(_xlfn.TEXTJOIN(" vs ",,C4540:D4540),Calendar!G:G,Calendar!B:B),IF(AND(B4540="Premier League",E4540="Highlights"),_xlfn.XLOOKUP(H4540,Calendar!O:O,Calendar!N:N,,-1),""))</f>
        <v/>
      </c>
      <c r="AI4540" s="61" t="str">
        <f>IF(AND(AH4540&lt;&gt;"",E4540="Live"),_xlfn.XLOOKUP(_xlfn.TEXTJOIN(" vs ",,C4540:D4540),Calendar!G:G,Calendar!K:K),"")</f>
        <v/>
      </c>
      <c r="AJ4540" s="61" t="str">
        <f>IF(AND(K4540&lt;&gt;"Match of the Day",K4540&lt;&gt;"Match of the Day 2",K4540&lt;&gt;"Match of the Day Repeat"),"",1+MAX($AJ$10:AJ4539))</f>
        <v/>
      </c>
    </row>
    <row r="4541" spans="34:36" x14ac:dyDescent="0.35">
      <c r="AH4541" s="16" t="str">
        <f>IF(AND(B4541="Premier League",E4541="Live"),_xlfn.XLOOKUP(_xlfn.TEXTJOIN(" vs ",,C4541:D4541),Calendar!G:G,Calendar!B:B),IF(AND(B4541="Premier League",E4541="Highlights"),_xlfn.XLOOKUP(H4541,Calendar!O:O,Calendar!N:N,,-1),""))</f>
        <v/>
      </c>
      <c r="AI4541" s="61" t="str">
        <f>IF(AND(AH4541&lt;&gt;"",E4541="Live"),_xlfn.XLOOKUP(_xlfn.TEXTJOIN(" vs ",,C4541:D4541),Calendar!G:G,Calendar!K:K),"")</f>
        <v/>
      </c>
      <c r="AJ4541" s="61" t="str">
        <f>IF(AND(K4541&lt;&gt;"Match of the Day",K4541&lt;&gt;"Match of the Day 2",K4541&lt;&gt;"Match of the Day Repeat"),"",1+MAX($AJ$10:AJ4540))</f>
        <v/>
      </c>
    </row>
    <row r="4542" spans="34:36" x14ac:dyDescent="0.35">
      <c r="AH4542" s="16" t="str">
        <f>IF(AND(B4542="Premier League",E4542="Live"),_xlfn.XLOOKUP(_xlfn.TEXTJOIN(" vs ",,C4542:D4542),Calendar!G:G,Calendar!B:B),IF(AND(B4542="Premier League",E4542="Highlights"),_xlfn.XLOOKUP(H4542,Calendar!O:O,Calendar!N:N,,-1),""))</f>
        <v/>
      </c>
      <c r="AI4542" s="61" t="str">
        <f>IF(AND(AH4542&lt;&gt;"",E4542="Live"),_xlfn.XLOOKUP(_xlfn.TEXTJOIN(" vs ",,C4542:D4542),Calendar!G:G,Calendar!K:K),"")</f>
        <v/>
      </c>
      <c r="AJ4542" s="61" t="str">
        <f>IF(AND(K4542&lt;&gt;"Match of the Day",K4542&lt;&gt;"Match of the Day 2",K4542&lt;&gt;"Match of the Day Repeat"),"",1+MAX($AJ$10:AJ4541))</f>
        <v/>
      </c>
    </row>
    <row r="4543" spans="34:36" x14ac:dyDescent="0.35">
      <c r="AH4543" s="16" t="str">
        <f>IF(AND(B4543="Premier League",E4543="Live"),_xlfn.XLOOKUP(_xlfn.TEXTJOIN(" vs ",,C4543:D4543),Calendar!G:G,Calendar!B:B),IF(AND(B4543="Premier League",E4543="Highlights"),_xlfn.XLOOKUP(H4543,Calendar!O:O,Calendar!N:N,,-1),""))</f>
        <v/>
      </c>
      <c r="AI4543" s="61" t="str">
        <f>IF(AND(AH4543&lt;&gt;"",E4543="Live"),_xlfn.XLOOKUP(_xlfn.TEXTJOIN(" vs ",,C4543:D4543),Calendar!G:G,Calendar!K:K),"")</f>
        <v/>
      </c>
      <c r="AJ4543" s="61" t="str">
        <f>IF(AND(K4543&lt;&gt;"Match of the Day",K4543&lt;&gt;"Match of the Day 2",K4543&lt;&gt;"Match of the Day Repeat"),"",1+MAX($AJ$10:AJ4542))</f>
        <v/>
      </c>
    </row>
    <row r="4544" spans="34:36" x14ac:dyDescent="0.35">
      <c r="AH4544" s="16" t="str">
        <f>IF(AND(B4544="Premier League",E4544="Live"),_xlfn.XLOOKUP(_xlfn.TEXTJOIN(" vs ",,C4544:D4544),Calendar!G:G,Calendar!B:B),IF(AND(B4544="Premier League",E4544="Highlights"),_xlfn.XLOOKUP(H4544,Calendar!O:O,Calendar!N:N,,-1),""))</f>
        <v/>
      </c>
      <c r="AI4544" s="61" t="str">
        <f>IF(AND(AH4544&lt;&gt;"",E4544="Live"),_xlfn.XLOOKUP(_xlfn.TEXTJOIN(" vs ",,C4544:D4544),Calendar!G:G,Calendar!K:K),"")</f>
        <v/>
      </c>
      <c r="AJ4544" s="61" t="str">
        <f>IF(AND(K4544&lt;&gt;"Match of the Day",K4544&lt;&gt;"Match of the Day 2",K4544&lt;&gt;"Match of the Day Repeat"),"",1+MAX($AJ$10:AJ4543))</f>
        <v/>
      </c>
    </row>
    <row r="4545" spans="34:36" x14ac:dyDescent="0.35">
      <c r="AH4545" s="16" t="str">
        <f>IF(AND(B4545="Premier League",E4545="Live"),_xlfn.XLOOKUP(_xlfn.TEXTJOIN(" vs ",,C4545:D4545),Calendar!G:G,Calendar!B:B),IF(AND(B4545="Premier League",E4545="Highlights"),_xlfn.XLOOKUP(H4545,Calendar!O:O,Calendar!N:N,,-1),""))</f>
        <v/>
      </c>
      <c r="AI4545" s="61" t="str">
        <f>IF(AND(AH4545&lt;&gt;"",E4545="Live"),_xlfn.XLOOKUP(_xlfn.TEXTJOIN(" vs ",,C4545:D4545),Calendar!G:G,Calendar!K:K),"")</f>
        <v/>
      </c>
      <c r="AJ4545" s="61" t="str">
        <f>IF(AND(K4545&lt;&gt;"Match of the Day",K4545&lt;&gt;"Match of the Day 2",K4545&lt;&gt;"Match of the Day Repeat"),"",1+MAX($AJ$10:AJ4544))</f>
        <v/>
      </c>
    </row>
    <row r="4546" spans="34:36" x14ac:dyDescent="0.35">
      <c r="AH4546" s="16" t="str">
        <f>IF(AND(B4546="Premier League",E4546="Live"),_xlfn.XLOOKUP(_xlfn.TEXTJOIN(" vs ",,C4546:D4546),Calendar!G:G,Calendar!B:B),IF(AND(B4546="Premier League",E4546="Highlights"),_xlfn.XLOOKUP(H4546,Calendar!O:O,Calendar!N:N,,-1),""))</f>
        <v/>
      </c>
      <c r="AI4546" s="61" t="str">
        <f>IF(AND(AH4546&lt;&gt;"",E4546="Live"),_xlfn.XLOOKUP(_xlfn.TEXTJOIN(" vs ",,C4546:D4546),Calendar!G:G,Calendar!K:K),"")</f>
        <v/>
      </c>
      <c r="AJ4546" s="61" t="str">
        <f>IF(AND(K4546&lt;&gt;"Match of the Day",K4546&lt;&gt;"Match of the Day 2",K4546&lt;&gt;"Match of the Day Repeat"),"",1+MAX($AJ$10:AJ4545))</f>
        <v/>
      </c>
    </row>
    <row r="4547" spans="34:36" x14ac:dyDescent="0.35">
      <c r="AH4547" s="16" t="str">
        <f>IF(AND(B4547="Premier League",E4547="Live"),_xlfn.XLOOKUP(_xlfn.TEXTJOIN(" vs ",,C4547:D4547),Calendar!G:G,Calendar!B:B),IF(AND(B4547="Premier League",E4547="Highlights"),_xlfn.XLOOKUP(H4547,Calendar!O:O,Calendar!N:N,,-1),""))</f>
        <v/>
      </c>
      <c r="AI4547" s="61" t="str">
        <f>IF(AND(AH4547&lt;&gt;"",E4547="Live"),_xlfn.XLOOKUP(_xlfn.TEXTJOIN(" vs ",,C4547:D4547),Calendar!G:G,Calendar!K:K),"")</f>
        <v/>
      </c>
      <c r="AJ4547" s="61" t="str">
        <f>IF(AND(K4547&lt;&gt;"Match of the Day",K4547&lt;&gt;"Match of the Day 2",K4547&lt;&gt;"Match of the Day Repeat"),"",1+MAX($AJ$10:AJ4546))</f>
        <v/>
      </c>
    </row>
    <row r="4548" spans="34:36" x14ac:dyDescent="0.35">
      <c r="AH4548" s="16" t="str">
        <f>IF(AND(B4548="Premier League",E4548="Live"),_xlfn.XLOOKUP(_xlfn.TEXTJOIN(" vs ",,C4548:D4548),Calendar!G:G,Calendar!B:B),IF(AND(B4548="Premier League",E4548="Highlights"),_xlfn.XLOOKUP(H4548,Calendar!O:O,Calendar!N:N,,-1),""))</f>
        <v/>
      </c>
      <c r="AI4548" s="61" t="str">
        <f>IF(AND(AH4548&lt;&gt;"",E4548="Live"),_xlfn.XLOOKUP(_xlfn.TEXTJOIN(" vs ",,C4548:D4548),Calendar!G:G,Calendar!K:K),"")</f>
        <v/>
      </c>
      <c r="AJ4548" s="61" t="str">
        <f>IF(AND(K4548&lt;&gt;"Match of the Day",K4548&lt;&gt;"Match of the Day 2",K4548&lt;&gt;"Match of the Day Repeat"),"",1+MAX($AJ$10:AJ4547))</f>
        <v/>
      </c>
    </row>
    <row r="4549" spans="34:36" x14ac:dyDescent="0.35">
      <c r="AH4549" s="16" t="str">
        <f>IF(AND(B4549="Premier League",E4549="Live"),_xlfn.XLOOKUP(_xlfn.TEXTJOIN(" vs ",,C4549:D4549),Calendar!G:G,Calendar!B:B),IF(AND(B4549="Premier League",E4549="Highlights"),_xlfn.XLOOKUP(H4549,Calendar!O:O,Calendar!N:N,,-1),""))</f>
        <v/>
      </c>
      <c r="AI4549" s="61" t="str">
        <f>IF(AND(AH4549&lt;&gt;"",E4549="Live"),_xlfn.XLOOKUP(_xlfn.TEXTJOIN(" vs ",,C4549:D4549),Calendar!G:G,Calendar!K:K),"")</f>
        <v/>
      </c>
      <c r="AJ4549" s="61" t="str">
        <f>IF(AND(K4549&lt;&gt;"Match of the Day",K4549&lt;&gt;"Match of the Day 2",K4549&lt;&gt;"Match of the Day Repeat"),"",1+MAX($AJ$10:AJ4548))</f>
        <v/>
      </c>
    </row>
    <row r="4550" spans="34:36" x14ac:dyDescent="0.35">
      <c r="AH4550" s="16" t="str">
        <f>IF(AND(B4550="Premier League",E4550="Live"),_xlfn.XLOOKUP(_xlfn.TEXTJOIN(" vs ",,C4550:D4550),Calendar!G:G,Calendar!B:B),IF(AND(B4550="Premier League",E4550="Highlights"),_xlfn.XLOOKUP(H4550,Calendar!O:O,Calendar!N:N,,-1),""))</f>
        <v/>
      </c>
      <c r="AI4550" s="61" t="str">
        <f>IF(AND(AH4550&lt;&gt;"",E4550="Live"),_xlfn.XLOOKUP(_xlfn.TEXTJOIN(" vs ",,C4550:D4550),Calendar!G:G,Calendar!K:K),"")</f>
        <v/>
      </c>
      <c r="AJ4550" s="61" t="str">
        <f>IF(AND(K4550&lt;&gt;"Match of the Day",K4550&lt;&gt;"Match of the Day 2",K4550&lt;&gt;"Match of the Day Repeat"),"",1+MAX($AJ$10:AJ4549))</f>
        <v/>
      </c>
    </row>
    <row r="4551" spans="34:36" x14ac:dyDescent="0.35">
      <c r="AH4551" s="16" t="str">
        <f>IF(AND(B4551="Premier League",E4551="Live"),_xlfn.XLOOKUP(_xlfn.TEXTJOIN(" vs ",,C4551:D4551),Calendar!G:G,Calendar!B:B),IF(AND(B4551="Premier League",E4551="Highlights"),_xlfn.XLOOKUP(H4551,Calendar!O:O,Calendar!N:N,,-1),""))</f>
        <v/>
      </c>
      <c r="AI4551" s="61" t="str">
        <f>IF(AND(AH4551&lt;&gt;"",E4551="Live"),_xlfn.XLOOKUP(_xlfn.TEXTJOIN(" vs ",,C4551:D4551),Calendar!G:G,Calendar!K:K),"")</f>
        <v/>
      </c>
      <c r="AJ4551" s="61" t="str">
        <f>IF(AND(K4551&lt;&gt;"Match of the Day",K4551&lt;&gt;"Match of the Day 2",K4551&lt;&gt;"Match of the Day Repeat"),"",1+MAX($AJ$10:AJ4550))</f>
        <v/>
      </c>
    </row>
    <row r="4552" spans="34:36" x14ac:dyDescent="0.35">
      <c r="AH4552" s="16" t="str">
        <f>IF(AND(B4552="Premier League",E4552="Live"),_xlfn.XLOOKUP(_xlfn.TEXTJOIN(" vs ",,C4552:D4552),Calendar!G:G,Calendar!B:B),IF(AND(B4552="Premier League",E4552="Highlights"),_xlfn.XLOOKUP(H4552,Calendar!O:O,Calendar!N:N,,-1),""))</f>
        <v/>
      </c>
      <c r="AI4552" s="61" t="str">
        <f>IF(AND(AH4552&lt;&gt;"",E4552="Live"),_xlfn.XLOOKUP(_xlfn.TEXTJOIN(" vs ",,C4552:D4552),Calendar!G:G,Calendar!K:K),"")</f>
        <v/>
      </c>
      <c r="AJ4552" s="61" t="str">
        <f>IF(AND(K4552&lt;&gt;"Match of the Day",K4552&lt;&gt;"Match of the Day 2",K4552&lt;&gt;"Match of the Day Repeat"),"",1+MAX($AJ$10:AJ4551))</f>
        <v/>
      </c>
    </row>
    <row r="4553" spans="34:36" x14ac:dyDescent="0.35">
      <c r="AH4553" s="16" t="str">
        <f>IF(AND(B4553="Premier League",E4553="Live"),_xlfn.XLOOKUP(_xlfn.TEXTJOIN(" vs ",,C4553:D4553),Calendar!G:G,Calendar!B:B),IF(AND(B4553="Premier League",E4553="Highlights"),_xlfn.XLOOKUP(H4553,Calendar!O:O,Calendar!N:N,,-1),""))</f>
        <v/>
      </c>
      <c r="AI4553" s="61" t="str">
        <f>IF(AND(AH4553&lt;&gt;"",E4553="Live"),_xlfn.XLOOKUP(_xlfn.TEXTJOIN(" vs ",,C4553:D4553),Calendar!G:G,Calendar!K:K),"")</f>
        <v/>
      </c>
      <c r="AJ4553" s="61" t="str">
        <f>IF(AND(K4553&lt;&gt;"Match of the Day",K4553&lt;&gt;"Match of the Day 2",K4553&lt;&gt;"Match of the Day Repeat"),"",1+MAX($AJ$10:AJ4552))</f>
        <v/>
      </c>
    </row>
    <row r="4554" spans="34:36" x14ac:dyDescent="0.35">
      <c r="AH4554" s="16" t="str">
        <f>IF(AND(B4554="Premier League",E4554="Live"),_xlfn.XLOOKUP(_xlfn.TEXTJOIN(" vs ",,C4554:D4554),Calendar!G:G,Calendar!B:B),IF(AND(B4554="Premier League",E4554="Highlights"),_xlfn.XLOOKUP(H4554,Calendar!O:O,Calendar!N:N,,-1),""))</f>
        <v/>
      </c>
      <c r="AI4554" s="61" t="str">
        <f>IF(AND(AH4554&lt;&gt;"",E4554="Live"),_xlfn.XLOOKUP(_xlfn.TEXTJOIN(" vs ",,C4554:D4554),Calendar!G:G,Calendar!K:K),"")</f>
        <v/>
      </c>
      <c r="AJ4554" s="61" t="str">
        <f>IF(AND(K4554&lt;&gt;"Match of the Day",K4554&lt;&gt;"Match of the Day 2",K4554&lt;&gt;"Match of the Day Repeat"),"",1+MAX($AJ$10:AJ4553))</f>
        <v/>
      </c>
    </row>
    <row r="4555" spans="34:36" x14ac:dyDescent="0.35">
      <c r="AH4555" s="16" t="str">
        <f>IF(AND(B4555="Premier League",E4555="Live"),_xlfn.XLOOKUP(_xlfn.TEXTJOIN(" vs ",,C4555:D4555),Calendar!G:G,Calendar!B:B),IF(AND(B4555="Premier League",E4555="Highlights"),_xlfn.XLOOKUP(H4555,Calendar!O:O,Calendar!N:N,,-1),""))</f>
        <v/>
      </c>
      <c r="AI4555" s="61" t="str">
        <f>IF(AND(AH4555&lt;&gt;"",E4555="Live"),_xlfn.XLOOKUP(_xlfn.TEXTJOIN(" vs ",,C4555:D4555),Calendar!G:G,Calendar!K:K),"")</f>
        <v/>
      </c>
      <c r="AJ4555" s="61" t="str">
        <f>IF(AND(K4555&lt;&gt;"Match of the Day",K4555&lt;&gt;"Match of the Day 2",K4555&lt;&gt;"Match of the Day Repeat"),"",1+MAX($AJ$10:AJ4554))</f>
        <v/>
      </c>
    </row>
    <row r="4556" spans="34:36" x14ac:dyDescent="0.35">
      <c r="AH4556" s="16" t="str">
        <f>IF(AND(B4556="Premier League",E4556="Live"),_xlfn.XLOOKUP(_xlfn.TEXTJOIN(" vs ",,C4556:D4556),Calendar!G:G,Calendar!B:B),IF(AND(B4556="Premier League",E4556="Highlights"),_xlfn.XLOOKUP(H4556,Calendar!O:O,Calendar!N:N,,-1),""))</f>
        <v/>
      </c>
      <c r="AI4556" s="61" t="str">
        <f>IF(AND(AH4556&lt;&gt;"",E4556="Live"),_xlfn.XLOOKUP(_xlfn.TEXTJOIN(" vs ",,C4556:D4556),Calendar!G:G,Calendar!K:K),"")</f>
        <v/>
      </c>
      <c r="AJ4556" s="61" t="str">
        <f>IF(AND(K4556&lt;&gt;"Match of the Day",K4556&lt;&gt;"Match of the Day 2",K4556&lt;&gt;"Match of the Day Repeat"),"",1+MAX($AJ$10:AJ4555))</f>
        <v/>
      </c>
    </row>
    <row r="4557" spans="34:36" x14ac:dyDescent="0.35">
      <c r="AH4557" s="16" t="str">
        <f>IF(AND(B4557="Premier League",E4557="Live"),_xlfn.XLOOKUP(_xlfn.TEXTJOIN(" vs ",,C4557:D4557),Calendar!G:G,Calendar!B:B),IF(AND(B4557="Premier League",E4557="Highlights"),_xlfn.XLOOKUP(H4557,Calendar!O:O,Calendar!N:N,,-1),""))</f>
        <v/>
      </c>
      <c r="AI4557" s="61" t="str">
        <f>IF(AND(AH4557&lt;&gt;"",E4557="Live"),_xlfn.XLOOKUP(_xlfn.TEXTJOIN(" vs ",,C4557:D4557),Calendar!G:G,Calendar!K:K),"")</f>
        <v/>
      </c>
      <c r="AJ4557" s="61" t="str">
        <f>IF(AND(K4557&lt;&gt;"Match of the Day",K4557&lt;&gt;"Match of the Day 2",K4557&lt;&gt;"Match of the Day Repeat"),"",1+MAX($AJ$10:AJ4556))</f>
        <v/>
      </c>
    </row>
    <row r="4558" spans="34:36" x14ac:dyDescent="0.35">
      <c r="AH4558" s="16" t="str">
        <f>IF(AND(B4558="Premier League",E4558="Live"),_xlfn.XLOOKUP(_xlfn.TEXTJOIN(" vs ",,C4558:D4558),Calendar!G:G,Calendar!B:B),IF(AND(B4558="Premier League",E4558="Highlights"),_xlfn.XLOOKUP(H4558,Calendar!O:O,Calendar!N:N,,-1),""))</f>
        <v/>
      </c>
      <c r="AI4558" s="61" t="str">
        <f>IF(AND(AH4558&lt;&gt;"",E4558="Live"),_xlfn.XLOOKUP(_xlfn.TEXTJOIN(" vs ",,C4558:D4558),Calendar!G:G,Calendar!K:K),"")</f>
        <v/>
      </c>
      <c r="AJ4558" s="61" t="str">
        <f>IF(AND(K4558&lt;&gt;"Match of the Day",K4558&lt;&gt;"Match of the Day 2",K4558&lt;&gt;"Match of the Day Repeat"),"",1+MAX($AJ$10:AJ4557))</f>
        <v/>
      </c>
    </row>
    <row r="4559" spans="34:36" x14ac:dyDescent="0.35">
      <c r="AH4559" s="16" t="str">
        <f>IF(AND(B4559="Premier League",E4559="Live"),_xlfn.XLOOKUP(_xlfn.TEXTJOIN(" vs ",,C4559:D4559),Calendar!G:G,Calendar!B:B),IF(AND(B4559="Premier League",E4559="Highlights"),_xlfn.XLOOKUP(H4559,Calendar!O:O,Calendar!N:N,,-1),""))</f>
        <v/>
      </c>
      <c r="AI4559" s="61" t="str">
        <f>IF(AND(AH4559&lt;&gt;"",E4559="Live"),_xlfn.XLOOKUP(_xlfn.TEXTJOIN(" vs ",,C4559:D4559),Calendar!G:G,Calendar!K:K),"")</f>
        <v/>
      </c>
      <c r="AJ4559" s="61" t="str">
        <f>IF(AND(K4559&lt;&gt;"Match of the Day",K4559&lt;&gt;"Match of the Day 2",K4559&lt;&gt;"Match of the Day Repeat"),"",1+MAX($AJ$10:AJ4558))</f>
        <v/>
      </c>
    </row>
    <row r="4560" spans="34:36" x14ac:dyDescent="0.35">
      <c r="AH4560" s="16" t="str">
        <f>IF(AND(B4560="Premier League",E4560="Live"),_xlfn.XLOOKUP(_xlfn.TEXTJOIN(" vs ",,C4560:D4560),Calendar!G:G,Calendar!B:B),IF(AND(B4560="Premier League",E4560="Highlights"),_xlfn.XLOOKUP(H4560,Calendar!O:O,Calendar!N:N,,-1),""))</f>
        <v/>
      </c>
      <c r="AI4560" s="61" t="str">
        <f>IF(AND(AH4560&lt;&gt;"",E4560="Live"),_xlfn.XLOOKUP(_xlfn.TEXTJOIN(" vs ",,C4560:D4560),Calendar!G:G,Calendar!K:K),"")</f>
        <v/>
      </c>
      <c r="AJ4560" s="61" t="str">
        <f>IF(AND(K4560&lt;&gt;"Match of the Day",K4560&lt;&gt;"Match of the Day 2",K4560&lt;&gt;"Match of the Day Repeat"),"",1+MAX($AJ$10:AJ4559))</f>
        <v/>
      </c>
    </row>
    <row r="4561" spans="34:36" x14ac:dyDescent="0.35">
      <c r="AH4561" s="16" t="str">
        <f>IF(AND(B4561="Premier League",E4561="Live"),_xlfn.XLOOKUP(_xlfn.TEXTJOIN(" vs ",,C4561:D4561),Calendar!G:G,Calendar!B:B),IF(AND(B4561="Premier League",E4561="Highlights"),_xlfn.XLOOKUP(H4561,Calendar!O:O,Calendar!N:N,,-1),""))</f>
        <v/>
      </c>
      <c r="AI4561" s="61" t="str">
        <f>IF(AND(AH4561&lt;&gt;"",E4561="Live"),_xlfn.XLOOKUP(_xlfn.TEXTJOIN(" vs ",,C4561:D4561),Calendar!G:G,Calendar!K:K),"")</f>
        <v/>
      </c>
      <c r="AJ4561" s="61" t="str">
        <f>IF(AND(K4561&lt;&gt;"Match of the Day",K4561&lt;&gt;"Match of the Day 2",K4561&lt;&gt;"Match of the Day Repeat"),"",1+MAX($AJ$10:AJ4560))</f>
        <v/>
      </c>
    </row>
    <row r="4562" spans="34:36" x14ac:dyDescent="0.35">
      <c r="AH4562" s="16" t="str">
        <f>IF(AND(B4562="Premier League",E4562="Live"),_xlfn.XLOOKUP(_xlfn.TEXTJOIN(" vs ",,C4562:D4562),Calendar!G:G,Calendar!B:B),IF(AND(B4562="Premier League",E4562="Highlights"),_xlfn.XLOOKUP(H4562,Calendar!O:O,Calendar!N:N,,-1),""))</f>
        <v/>
      </c>
      <c r="AI4562" s="61" t="str">
        <f>IF(AND(AH4562&lt;&gt;"",E4562="Live"),_xlfn.XLOOKUP(_xlfn.TEXTJOIN(" vs ",,C4562:D4562),Calendar!G:G,Calendar!K:K),"")</f>
        <v/>
      </c>
      <c r="AJ4562" s="61" t="str">
        <f>IF(AND(K4562&lt;&gt;"Match of the Day",K4562&lt;&gt;"Match of the Day 2",K4562&lt;&gt;"Match of the Day Repeat"),"",1+MAX($AJ$10:AJ4561))</f>
        <v/>
      </c>
    </row>
    <row r="4563" spans="34:36" x14ac:dyDescent="0.35">
      <c r="AH4563" s="16" t="str">
        <f>IF(AND(B4563="Premier League",E4563="Live"),_xlfn.XLOOKUP(_xlfn.TEXTJOIN(" vs ",,C4563:D4563),Calendar!G:G,Calendar!B:B),IF(AND(B4563="Premier League",E4563="Highlights"),_xlfn.XLOOKUP(H4563,Calendar!O:O,Calendar!N:N,,-1),""))</f>
        <v/>
      </c>
      <c r="AI4563" s="61" t="str">
        <f>IF(AND(AH4563&lt;&gt;"",E4563="Live"),_xlfn.XLOOKUP(_xlfn.TEXTJOIN(" vs ",,C4563:D4563),Calendar!G:G,Calendar!K:K),"")</f>
        <v/>
      </c>
      <c r="AJ4563" s="61" t="str">
        <f>IF(AND(K4563&lt;&gt;"Match of the Day",K4563&lt;&gt;"Match of the Day 2",K4563&lt;&gt;"Match of the Day Repeat"),"",1+MAX($AJ$10:AJ4562))</f>
        <v/>
      </c>
    </row>
    <row r="4564" spans="34:36" x14ac:dyDescent="0.35">
      <c r="AH4564" s="16" t="str">
        <f>IF(AND(B4564="Premier League",E4564="Live"),_xlfn.XLOOKUP(_xlfn.TEXTJOIN(" vs ",,C4564:D4564),Calendar!G:G,Calendar!B:B),IF(AND(B4564="Premier League",E4564="Highlights"),_xlfn.XLOOKUP(H4564,Calendar!O:O,Calendar!N:N,,-1),""))</f>
        <v/>
      </c>
      <c r="AI4564" s="61" t="str">
        <f>IF(AND(AH4564&lt;&gt;"",E4564="Live"),_xlfn.XLOOKUP(_xlfn.TEXTJOIN(" vs ",,C4564:D4564),Calendar!G:G,Calendar!K:K),"")</f>
        <v/>
      </c>
      <c r="AJ4564" s="61" t="str">
        <f>IF(AND(K4564&lt;&gt;"Match of the Day",K4564&lt;&gt;"Match of the Day 2",K4564&lt;&gt;"Match of the Day Repeat"),"",1+MAX($AJ$10:AJ4563))</f>
        <v/>
      </c>
    </row>
    <row r="4565" spans="34:36" x14ac:dyDescent="0.35">
      <c r="AH4565" s="16" t="str">
        <f>IF(AND(B4565="Premier League",E4565="Live"),_xlfn.XLOOKUP(_xlfn.TEXTJOIN(" vs ",,C4565:D4565),Calendar!G:G,Calendar!B:B),IF(AND(B4565="Premier League",E4565="Highlights"),_xlfn.XLOOKUP(H4565,Calendar!O:O,Calendar!N:N,,-1),""))</f>
        <v/>
      </c>
      <c r="AI4565" s="61" t="str">
        <f>IF(AND(AH4565&lt;&gt;"",E4565="Live"),_xlfn.XLOOKUP(_xlfn.TEXTJOIN(" vs ",,C4565:D4565),Calendar!G:G,Calendar!K:K),"")</f>
        <v/>
      </c>
      <c r="AJ4565" s="61" t="str">
        <f>IF(AND(K4565&lt;&gt;"Match of the Day",K4565&lt;&gt;"Match of the Day 2",K4565&lt;&gt;"Match of the Day Repeat"),"",1+MAX($AJ$10:AJ4564))</f>
        <v/>
      </c>
    </row>
    <row r="4566" spans="34:36" x14ac:dyDescent="0.35">
      <c r="AH4566" s="16" t="str">
        <f>IF(AND(B4566="Premier League",E4566="Live"),_xlfn.XLOOKUP(_xlfn.TEXTJOIN(" vs ",,C4566:D4566),Calendar!G:G,Calendar!B:B),IF(AND(B4566="Premier League",E4566="Highlights"),_xlfn.XLOOKUP(H4566,Calendar!O:O,Calendar!N:N,,-1),""))</f>
        <v/>
      </c>
      <c r="AI4566" s="61" t="str">
        <f>IF(AND(AH4566&lt;&gt;"",E4566="Live"),_xlfn.XLOOKUP(_xlfn.TEXTJOIN(" vs ",,C4566:D4566),Calendar!G:G,Calendar!K:K),"")</f>
        <v/>
      </c>
      <c r="AJ4566" s="61" t="str">
        <f>IF(AND(K4566&lt;&gt;"Match of the Day",K4566&lt;&gt;"Match of the Day 2",K4566&lt;&gt;"Match of the Day Repeat"),"",1+MAX($AJ$10:AJ4565))</f>
        <v/>
      </c>
    </row>
    <row r="4567" spans="34:36" x14ac:dyDescent="0.35">
      <c r="AH4567" s="16" t="str">
        <f>IF(AND(B4567="Premier League",E4567="Live"),_xlfn.XLOOKUP(_xlfn.TEXTJOIN(" vs ",,C4567:D4567),Calendar!G:G,Calendar!B:B),IF(AND(B4567="Premier League",E4567="Highlights"),_xlfn.XLOOKUP(H4567,Calendar!O:O,Calendar!N:N,,-1),""))</f>
        <v/>
      </c>
      <c r="AI4567" s="61" t="str">
        <f>IF(AND(AH4567&lt;&gt;"",E4567="Live"),_xlfn.XLOOKUP(_xlfn.TEXTJOIN(" vs ",,C4567:D4567),Calendar!G:G,Calendar!K:K),"")</f>
        <v/>
      </c>
      <c r="AJ4567" s="61" t="str">
        <f>IF(AND(K4567&lt;&gt;"Match of the Day",K4567&lt;&gt;"Match of the Day 2",K4567&lt;&gt;"Match of the Day Repeat"),"",1+MAX($AJ$10:AJ4566))</f>
        <v/>
      </c>
    </row>
    <row r="4568" spans="34:36" x14ac:dyDescent="0.35">
      <c r="AH4568" s="16" t="str">
        <f>IF(AND(B4568="Premier League",E4568="Live"),_xlfn.XLOOKUP(_xlfn.TEXTJOIN(" vs ",,C4568:D4568),Calendar!G:G,Calendar!B:B),IF(AND(B4568="Premier League",E4568="Highlights"),_xlfn.XLOOKUP(H4568,Calendar!O:O,Calendar!N:N,,-1),""))</f>
        <v/>
      </c>
      <c r="AI4568" s="61" t="str">
        <f>IF(AND(AH4568&lt;&gt;"",E4568="Live"),_xlfn.XLOOKUP(_xlfn.TEXTJOIN(" vs ",,C4568:D4568),Calendar!G:G,Calendar!K:K),"")</f>
        <v/>
      </c>
      <c r="AJ4568" s="61" t="str">
        <f>IF(AND(K4568&lt;&gt;"Match of the Day",K4568&lt;&gt;"Match of the Day 2",K4568&lt;&gt;"Match of the Day Repeat"),"",1+MAX($AJ$10:AJ4567))</f>
        <v/>
      </c>
    </row>
    <row r="4569" spans="34:36" x14ac:dyDescent="0.35">
      <c r="AH4569" s="16" t="str">
        <f>IF(AND(B4569="Premier League",E4569="Live"),_xlfn.XLOOKUP(_xlfn.TEXTJOIN(" vs ",,C4569:D4569),Calendar!G:G,Calendar!B:B),IF(AND(B4569="Premier League",E4569="Highlights"),_xlfn.XLOOKUP(H4569,Calendar!O:O,Calendar!N:N,,-1),""))</f>
        <v/>
      </c>
      <c r="AI4569" s="61" t="str">
        <f>IF(AND(AH4569&lt;&gt;"",E4569="Live"),_xlfn.XLOOKUP(_xlfn.TEXTJOIN(" vs ",,C4569:D4569),Calendar!G:G,Calendar!K:K),"")</f>
        <v/>
      </c>
      <c r="AJ4569" s="61" t="str">
        <f>IF(AND(K4569&lt;&gt;"Match of the Day",K4569&lt;&gt;"Match of the Day 2",K4569&lt;&gt;"Match of the Day Repeat"),"",1+MAX($AJ$10:AJ4568))</f>
        <v/>
      </c>
    </row>
    <row r="4570" spans="34:36" x14ac:dyDescent="0.35">
      <c r="AH4570" s="16" t="str">
        <f>IF(AND(B4570="Premier League",E4570="Live"),_xlfn.XLOOKUP(_xlfn.TEXTJOIN(" vs ",,C4570:D4570),Calendar!G:G,Calendar!B:B),IF(AND(B4570="Premier League",E4570="Highlights"),_xlfn.XLOOKUP(H4570,Calendar!O:O,Calendar!N:N,,-1),""))</f>
        <v/>
      </c>
      <c r="AI4570" s="61" t="str">
        <f>IF(AND(AH4570&lt;&gt;"",E4570="Live"),_xlfn.XLOOKUP(_xlfn.TEXTJOIN(" vs ",,C4570:D4570),Calendar!G:G,Calendar!K:K),"")</f>
        <v/>
      </c>
      <c r="AJ4570" s="61" t="str">
        <f>IF(AND(K4570&lt;&gt;"Match of the Day",K4570&lt;&gt;"Match of the Day 2",K4570&lt;&gt;"Match of the Day Repeat"),"",1+MAX($AJ$10:AJ4569))</f>
        <v/>
      </c>
    </row>
    <row r="4571" spans="34:36" x14ac:dyDescent="0.35">
      <c r="AH4571" s="16" t="str">
        <f>IF(AND(B4571="Premier League",E4571="Live"),_xlfn.XLOOKUP(_xlfn.TEXTJOIN(" vs ",,C4571:D4571),Calendar!G:G,Calendar!B:B),IF(AND(B4571="Premier League",E4571="Highlights"),_xlfn.XLOOKUP(H4571,Calendar!O:O,Calendar!N:N,,-1),""))</f>
        <v/>
      </c>
      <c r="AI4571" s="61" t="str">
        <f>IF(AND(AH4571&lt;&gt;"",E4571="Live"),_xlfn.XLOOKUP(_xlfn.TEXTJOIN(" vs ",,C4571:D4571),Calendar!G:G,Calendar!K:K),"")</f>
        <v/>
      </c>
      <c r="AJ4571" s="61" t="str">
        <f>IF(AND(K4571&lt;&gt;"Match of the Day",K4571&lt;&gt;"Match of the Day 2",K4571&lt;&gt;"Match of the Day Repeat"),"",1+MAX($AJ$10:AJ4570))</f>
        <v/>
      </c>
    </row>
    <row r="4572" spans="34:36" x14ac:dyDescent="0.35">
      <c r="AH4572" s="16" t="str">
        <f>IF(AND(B4572="Premier League",E4572="Live"),_xlfn.XLOOKUP(_xlfn.TEXTJOIN(" vs ",,C4572:D4572),Calendar!G:G,Calendar!B:B),IF(AND(B4572="Premier League",E4572="Highlights"),_xlfn.XLOOKUP(H4572,Calendar!O:O,Calendar!N:N,,-1),""))</f>
        <v/>
      </c>
      <c r="AI4572" s="61" t="str">
        <f>IF(AND(AH4572&lt;&gt;"",E4572="Live"),_xlfn.XLOOKUP(_xlfn.TEXTJOIN(" vs ",,C4572:D4572),Calendar!G:G,Calendar!K:K),"")</f>
        <v/>
      </c>
      <c r="AJ4572" s="61" t="str">
        <f>IF(AND(K4572&lt;&gt;"Match of the Day",K4572&lt;&gt;"Match of the Day 2",K4572&lt;&gt;"Match of the Day Repeat"),"",1+MAX($AJ$10:AJ4571))</f>
        <v/>
      </c>
    </row>
    <row r="4573" spans="34:36" x14ac:dyDescent="0.35">
      <c r="AH4573" s="16" t="str">
        <f>IF(AND(B4573="Premier League",E4573="Live"),_xlfn.XLOOKUP(_xlfn.TEXTJOIN(" vs ",,C4573:D4573),Calendar!G:G,Calendar!B:B),IF(AND(B4573="Premier League",E4573="Highlights"),_xlfn.XLOOKUP(H4573,Calendar!O:O,Calendar!N:N,,-1),""))</f>
        <v/>
      </c>
      <c r="AI4573" s="61" t="str">
        <f>IF(AND(AH4573&lt;&gt;"",E4573="Live"),_xlfn.XLOOKUP(_xlfn.TEXTJOIN(" vs ",,C4573:D4573),Calendar!G:G,Calendar!K:K),"")</f>
        <v/>
      </c>
      <c r="AJ4573" s="61" t="str">
        <f>IF(AND(K4573&lt;&gt;"Match of the Day",K4573&lt;&gt;"Match of the Day 2",K4573&lt;&gt;"Match of the Day Repeat"),"",1+MAX($AJ$10:AJ4572))</f>
        <v/>
      </c>
    </row>
    <row r="4574" spans="34:36" x14ac:dyDescent="0.35">
      <c r="AH4574" s="16" t="str">
        <f>IF(AND(B4574="Premier League",E4574="Live"),_xlfn.XLOOKUP(_xlfn.TEXTJOIN(" vs ",,C4574:D4574),Calendar!G:G,Calendar!B:B),IF(AND(B4574="Premier League",E4574="Highlights"),_xlfn.XLOOKUP(H4574,Calendar!O:O,Calendar!N:N,,-1),""))</f>
        <v/>
      </c>
      <c r="AI4574" s="61" t="str">
        <f>IF(AND(AH4574&lt;&gt;"",E4574="Live"),_xlfn.XLOOKUP(_xlfn.TEXTJOIN(" vs ",,C4574:D4574),Calendar!G:G,Calendar!K:K),"")</f>
        <v/>
      </c>
      <c r="AJ4574" s="61" t="str">
        <f>IF(AND(K4574&lt;&gt;"Match of the Day",K4574&lt;&gt;"Match of the Day 2",K4574&lt;&gt;"Match of the Day Repeat"),"",1+MAX($AJ$10:AJ4573))</f>
        <v/>
      </c>
    </row>
    <row r="4575" spans="34:36" x14ac:dyDescent="0.35">
      <c r="AH4575" s="16" t="str">
        <f>IF(AND(B4575="Premier League",E4575="Live"),_xlfn.XLOOKUP(_xlfn.TEXTJOIN(" vs ",,C4575:D4575),Calendar!G:G,Calendar!B:B),IF(AND(B4575="Premier League",E4575="Highlights"),_xlfn.XLOOKUP(H4575,Calendar!O:O,Calendar!N:N,,-1),""))</f>
        <v/>
      </c>
      <c r="AI4575" s="61" t="str">
        <f>IF(AND(AH4575&lt;&gt;"",E4575="Live"),_xlfn.XLOOKUP(_xlfn.TEXTJOIN(" vs ",,C4575:D4575),Calendar!G:G,Calendar!K:K),"")</f>
        <v/>
      </c>
      <c r="AJ4575" s="61" t="str">
        <f>IF(AND(K4575&lt;&gt;"Match of the Day",K4575&lt;&gt;"Match of the Day 2",K4575&lt;&gt;"Match of the Day Repeat"),"",1+MAX($AJ$10:AJ4574))</f>
        <v/>
      </c>
    </row>
    <row r="4576" spans="34:36" x14ac:dyDescent="0.35">
      <c r="AH4576" s="16" t="str">
        <f>IF(AND(B4576="Premier League",E4576="Live"),_xlfn.XLOOKUP(_xlfn.TEXTJOIN(" vs ",,C4576:D4576),Calendar!G:G,Calendar!B:B),IF(AND(B4576="Premier League",E4576="Highlights"),_xlfn.XLOOKUP(H4576,Calendar!O:O,Calendar!N:N,,-1),""))</f>
        <v/>
      </c>
      <c r="AI4576" s="61" t="str">
        <f>IF(AND(AH4576&lt;&gt;"",E4576="Live"),_xlfn.XLOOKUP(_xlfn.TEXTJOIN(" vs ",,C4576:D4576),Calendar!G:G,Calendar!K:K),"")</f>
        <v/>
      </c>
      <c r="AJ4576" s="61" t="str">
        <f>IF(AND(K4576&lt;&gt;"Match of the Day",K4576&lt;&gt;"Match of the Day 2",K4576&lt;&gt;"Match of the Day Repeat"),"",1+MAX($AJ$10:AJ4575))</f>
        <v/>
      </c>
    </row>
    <row r="4577" spans="34:36" x14ac:dyDescent="0.35">
      <c r="AH4577" s="16" t="str">
        <f>IF(AND(B4577="Premier League",E4577="Live"),_xlfn.XLOOKUP(_xlfn.TEXTJOIN(" vs ",,C4577:D4577),Calendar!G:G,Calendar!B:B),IF(AND(B4577="Premier League",E4577="Highlights"),_xlfn.XLOOKUP(H4577,Calendar!O:O,Calendar!N:N,,-1),""))</f>
        <v/>
      </c>
      <c r="AI4577" s="61" t="str">
        <f>IF(AND(AH4577&lt;&gt;"",E4577="Live"),_xlfn.XLOOKUP(_xlfn.TEXTJOIN(" vs ",,C4577:D4577),Calendar!G:G,Calendar!K:K),"")</f>
        <v/>
      </c>
      <c r="AJ4577" s="61" t="str">
        <f>IF(AND(K4577&lt;&gt;"Match of the Day",K4577&lt;&gt;"Match of the Day 2",K4577&lt;&gt;"Match of the Day Repeat"),"",1+MAX($AJ$10:AJ4576))</f>
        <v/>
      </c>
    </row>
    <row r="4578" spans="34:36" x14ac:dyDescent="0.35">
      <c r="AH4578" s="16" t="str">
        <f>IF(AND(B4578="Premier League",E4578="Live"),_xlfn.XLOOKUP(_xlfn.TEXTJOIN(" vs ",,C4578:D4578),Calendar!G:G,Calendar!B:B),IF(AND(B4578="Premier League",E4578="Highlights"),_xlfn.XLOOKUP(H4578,Calendar!O:O,Calendar!N:N,,-1),""))</f>
        <v/>
      </c>
      <c r="AI4578" s="61" t="str">
        <f>IF(AND(AH4578&lt;&gt;"",E4578="Live"),_xlfn.XLOOKUP(_xlfn.TEXTJOIN(" vs ",,C4578:D4578),Calendar!G:G,Calendar!K:K),"")</f>
        <v/>
      </c>
      <c r="AJ4578" s="61" t="str">
        <f>IF(AND(K4578&lt;&gt;"Match of the Day",K4578&lt;&gt;"Match of the Day 2",K4578&lt;&gt;"Match of the Day Repeat"),"",1+MAX($AJ$10:AJ4577))</f>
        <v/>
      </c>
    </row>
    <row r="4579" spans="34:36" x14ac:dyDescent="0.35">
      <c r="AH4579" s="16" t="str">
        <f>IF(AND(B4579="Premier League",E4579="Live"),_xlfn.XLOOKUP(_xlfn.TEXTJOIN(" vs ",,C4579:D4579),Calendar!G:G,Calendar!B:B),IF(AND(B4579="Premier League",E4579="Highlights"),_xlfn.XLOOKUP(H4579,Calendar!O:O,Calendar!N:N,,-1),""))</f>
        <v/>
      </c>
      <c r="AI4579" s="61" t="str">
        <f>IF(AND(AH4579&lt;&gt;"",E4579="Live"),_xlfn.XLOOKUP(_xlfn.TEXTJOIN(" vs ",,C4579:D4579),Calendar!G:G,Calendar!K:K),"")</f>
        <v/>
      </c>
      <c r="AJ4579" s="61" t="str">
        <f>IF(AND(K4579&lt;&gt;"Match of the Day",K4579&lt;&gt;"Match of the Day 2",K4579&lt;&gt;"Match of the Day Repeat"),"",1+MAX($AJ$10:AJ4578))</f>
        <v/>
      </c>
    </row>
    <row r="4580" spans="34:36" x14ac:dyDescent="0.35">
      <c r="AH4580" s="16" t="str">
        <f>IF(AND(B4580="Premier League",E4580="Live"),_xlfn.XLOOKUP(_xlfn.TEXTJOIN(" vs ",,C4580:D4580),Calendar!G:G,Calendar!B:B),IF(AND(B4580="Premier League",E4580="Highlights"),_xlfn.XLOOKUP(H4580,Calendar!O:O,Calendar!N:N,,-1),""))</f>
        <v/>
      </c>
      <c r="AI4580" s="61" t="str">
        <f>IF(AND(AH4580&lt;&gt;"",E4580="Live"),_xlfn.XLOOKUP(_xlfn.TEXTJOIN(" vs ",,C4580:D4580),Calendar!G:G,Calendar!K:K),"")</f>
        <v/>
      </c>
      <c r="AJ4580" s="61" t="str">
        <f>IF(AND(K4580&lt;&gt;"Match of the Day",K4580&lt;&gt;"Match of the Day 2",K4580&lt;&gt;"Match of the Day Repeat"),"",1+MAX($AJ$10:AJ4579))</f>
        <v/>
      </c>
    </row>
    <row r="4581" spans="34:36" x14ac:dyDescent="0.35">
      <c r="AH4581" s="16" t="str">
        <f>IF(AND(B4581="Premier League",E4581="Live"),_xlfn.XLOOKUP(_xlfn.TEXTJOIN(" vs ",,C4581:D4581),Calendar!G:G,Calendar!B:B),IF(AND(B4581="Premier League",E4581="Highlights"),_xlfn.XLOOKUP(H4581,Calendar!O:O,Calendar!N:N,,-1),""))</f>
        <v/>
      </c>
      <c r="AI4581" s="61" t="str">
        <f>IF(AND(AH4581&lt;&gt;"",E4581="Live"),_xlfn.XLOOKUP(_xlfn.TEXTJOIN(" vs ",,C4581:D4581),Calendar!G:G,Calendar!K:K),"")</f>
        <v/>
      </c>
      <c r="AJ4581" s="61" t="str">
        <f>IF(AND(K4581&lt;&gt;"Match of the Day",K4581&lt;&gt;"Match of the Day 2",K4581&lt;&gt;"Match of the Day Repeat"),"",1+MAX($AJ$10:AJ4580))</f>
        <v/>
      </c>
    </row>
    <row r="4582" spans="34:36" x14ac:dyDescent="0.35">
      <c r="AH4582" s="16" t="str">
        <f>IF(AND(B4582="Premier League",E4582="Live"),_xlfn.XLOOKUP(_xlfn.TEXTJOIN(" vs ",,C4582:D4582),Calendar!G:G,Calendar!B:B),IF(AND(B4582="Premier League",E4582="Highlights"),_xlfn.XLOOKUP(H4582,Calendar!O:O,Calendar!N:N,,-1),""))</f>
        <v/>
      </c>
      <c r="AI4582" s="61" t="str">
        <f>IF(AND(AH4582&lt;&gt;"",E4582="Live"),_xlfn.XLOOKUP(_xlfn.TEXTJOIN(" vs ",,C4582:D4582),Calendar!G:G,Calendar!K:K),"")</f>
        <v/>
      </c>
      <c r="AJ4582" s="61" t="str">
        <f>IF(AND(K4582&lt;&gt;"Match of the Day",K4582&lt;&gt;"Match of the Day 2",K4582&lt;&gt;"Match of the Day Repeat"),"",1+MAX($AJ$10:AJ4581))</f>
        <v/>
      </c>
    </row>
    <row r="4583" spans="34:36" x14ac:dyDescent="0.35">
      <c r="AH4583" s="16" t="str">
        <f>IF(AND(B4583="Premier League",E4583="Live"),_xlfn.XLOOKUP(_xlfn.TEXTJOIN(" vs ",,C4583:D4583),Calendar!G:G,Calendar!B:B),IF(AND(B4583="Premier League",E4583="Highlights"),_xlfn.XLOOKUP(H4583,Calendar!O:O,Calendar!N:N,,-1),""))</f>
        <v/>
      </c>
      <c r="AI4583" s="61" t="str">
        <f>IF(AND(AH4583&lt;&gt;"",E4583="Live"),_xlfn.XLOOKUP(_xlfn.TEXTJOIN(" vs ",,C4583:D4583),Calendar!G:G,Calendar!K:K),"")</f>
        <v/>
      </c>
      <c r="AJ4583" s="61" t="str">
        <f>IF(AND(K4583&lt;&gt;"Match of the Day",K4583&lt;&gt;"Match of the Day 2",K4583&lt;&gt;"Match of the Day Repeat"),"",1+MAX($AJ$10:AJ4582))</f>
        <v/>
      </c>
    </row>
    <row r="4584" spans="34:36" x14ac:dyDescent="0.35">
      <c r="AH4584" s="16" t="str">
        <f>IF(AND(B4584="Premier League",E4584="Live"),_xlfn.XLOOKUP(_xlfn.TEXTJOIN(" vs ",,C4584:D4584),Calendar!G:G,Calendar!B:B),IF(AND(B4584="Premier League",E4584="Highlights"),_xlfn.XLOOKUP(H4584,Calendar!O:O,Calendar!N:N,,-1),""))</f>
        <v/>
      </c>
      <c r="AI4584" s="61" t="str">
        <f>IF(AND(AH4584&lt;&gt;"",E4584="Live"),_xlfn.XLOOKUP(_xlfn.TEXTJOIN(" vs ",,C4584:D4584),Calendar!G:G,Calendar!K:K),"")</f>
        <v/>
      </c>
      <c r="AJ4584" s="61" t="str">
        <f>IF(AND(K4584&lt;&gt;"Match of the Day",K4584&lt;&gt;"Match of the Day 2",K4584&lt;&gt;"Match of the Day Repeat"),"",1+MAX($AJ$10:AJ4583))</f>
        <v/>
      </c>
    </row>
    <row r="4585" spans="34:36" x14ac:dyDescent="0.35">
      <c r="AH4585" s="16" t="str">
        <f>IF(AND(B4585="Premier League",E4585="Live"),_xlfn.XLOOKUP(_xlfn.TEXTJOIN(" vs ",,C4585:D4585),Calendar!G:G,Calendar!B:B),IF(AND(B4585="Premier League",E4585="Highlights"),_xlfn.XLOOKUP(H4585,Calendar!O:O,Calendar!N:N,,-1),""))</f>
        <v/>
      </c>
      <c r="AI4585" s="61" t="str">
        <f>IF(AND(AH4585&lt;&gt;"",E4585="Live"),_xlfn.XLOOKUP(_xlfn.TEXTJOIN(" vs ",,C4585:D4585),Calendar!G:G,Calendar!K:K),"")</f>
        <v/>
      </c>
      <c r="AJ4585" s="61" t="str">
        <f>IF(AND(K4585&lt;&gt;"Match of the Day",K4585&lt;&gt;"Match of the Day 2",K4585&lt;&gt;"Match of the Day Repeat"),"",1+MAX($AJ$10:AJ4584))</f>
        <v/>
      </c>
    </row>
    <row r="4586" spans="34:36" x14ac:dyDescent="0.35">
      <c r="AH4586" s="16" t="str">
        <f>IF(AND(B4586="Premier League",E4586="Live"),_xlfn.XLOOKUP(_xlfn.TEXTJOIN(" vs ",,C4586:D4586),Calendar!G:G,Calendar!B:B),IF(AND(B4586="Premier League",E4586="Highlights"),_xlfn.XLOOKUP(H4586,Calendar!O:O,Calendar!N:N,,-1),""))</f>
        <v/>
      </c>
      <c r="AI4586" s="61" t="str">
        <f>IF(AND(AH4586&lt;&gt;"",E4586="Live"),_xlfn.XLOOKUP(_xlfn.TEXTJOIN(" vs ",,C4586:D4586),Calendar!G:G,Calendar!K:K),"")</f>
        <v/>
      </c>
      <c r="AJ4586" s="61" t="str">
        <f>IF(AND(K4586&lt;&gt;"Match of the Day",K4586&lt;&gt;"Match of the Day 2",K4586&lt;&gt;"Match of the Day Repeat"),"",1+MAX($AJ$10:AJ4585))</f>
        <v/>
      </c>
    </row>
    <row r="4587" spans="34:36" x14ac:dyDescent="0.35">
      <c r="AH4587" s="16" t="str">
        <f>IF(AND(B4587="Premier League",E4587="Live"),_xlfn.XLOOKUP(_xlfn.TEXTJOIN(" vs ",,C4587:D4587),Calendar!G:G,Calendar!B:B),IF(AND(B4587="Premier League",E4587="Highlights"),_xlfn.XLOOKUP(H4587,Calendar!O:O,Calendar!N:N,,-1),""))</f>
        <v/>
      </c>
      <c r="AI4587" s="61" t="str">
        <f>IF(AND(AH4587&lt;&gt;"",E4587="Live"),_xlfn.XLOOKUP(_xlfn.TEXTJOIN(" vs ",,C4587:D4587),Calendar!G:G,Calendar!K:K),"")</f>
        <v/>
      </c>
      <c r="AJ4587" s="61" t="str">
        <f>IF(AND(K4587&lt;&gt;"Match of the Day",K4587&lt;&gt;"Match of the Day 2",K4587&lt;&gt;"Match of the Day Repeat"),"",1+MAX($AJ$10:AJ4586))</f>
        <v/>
      </c>
    </row>
    <row r="4588" spans="34:36" x14ac:dyDescent="0.35">
      <c r="AH4588" s="16" t="str">
        <f>IF(AND(B4588="Premier League",E4588="Live"),_xlfn.XLOOKUP(_xlfn.TEXTJOIN(" vs ",,C4588:D4588),Calendar!G:G,Calendar!B:B),IF(AND(B4588="Premier League",E4588="Highlights"),_xlfn.XLOOKUP(H4588,Calendar!O:O,Calendar!N:N,,-1),""))</f>
        <v/>
      </c>
      <c r="AI4588" s="61" t="str">
        <f>IF(AND(AH4588&lt;&gt;"",E4588="Live"),_xlfn.XLOOKUP(_xlfn.TEXTJOIN(" vs ",,C4588:D4588),Calendar!G:G,Calendar!K:K),"")</f>
        <v/>
      </c>
      <c r="AJ4588" s="61" t="str">
        <f>IF(AND(K4588&lt;&gt;"Match of the Day",K4588&lt;&gt;"Match of the Day 2",K4588&lt;&gt;"Match of the Day Repeat"),"",1+MAX($AJ$10:AJ4587))</f>
        <v/>
      </c>
    </row>
    <row r="4589" spans="34:36" x14ac:dyDescent="0.35">
      <c r="AH4589" s="16" t="str">
        <f>IF(AND(B4589="Premier League",E4589="Live"),_xlfn.XLOOKUP(_xlfn.TEXTJOIN(" vs ",,C4589:D4589),Calendar!G:G,Calendar!B:B),IF(AND(B4589="Premier League",E4589="Highlights"),_xlfn.XLOOKUP(H4589,Calendar!O:O,Calendar!N:N,,-1),""))</f>
        <v/>
      </c>
      <c r="AI4589" s="61" t="str">
        <f>IF(AND(AH4589&lt;&gt;"",E4589="Live"),_xlfn.XLOOKUP(_xlfn.TEXTJOIN(" vs ",,C4589:D4589),Calendar!G:G,Calendar!K:K),"")</f>
        <v/>
      </c>
      <c r="AJ4589" s="61" t="str">
        <f>IF(AND(K4589&lt;&gt;"Match of the Day",K4589&lt;&gt;"Match of the Day 2",K4589&lt;&gt;"Match of the Day Repeat"),"",1+MAX($AJ$10:AJ4588))</f>
        <v/>
      </c>
    </row>
    <row r="4590" spans="34:36" x14ac:dyDescent="0.35">
      <c r="AH4590" s="16" t="str">
        <f>IF(AND(B4590="Premier League",E4590="Live"),_xlfn.XLOOKUP(_xlfn.TEXTJOIN(" vs ",,C4590:D4590),Calendar!G:G,Calendar!B:B),IF(AND(B4590="Premier League",E4590="Highlights"),_xlfn.XLOOKUP(H4590,Calendar!O:O,Calendar!N:N,,-1),""))</f>
        <v/>
      </c>
      <c r="AI4590" s="61" t="str">
        <f>IF(AND(AH4590&lt;&gt;"",E4590="Live"),_xlfn.XLOOKUP(_xlfn.TEXTJOIN(" vs ",,C4590:D4590),Calendar!G:G,Calendar!K:K),"")</f>
        <v/>
      </c>
      <c r="AJ4590" s="61" t="str">
        <f>IF(AND(K4590&lt;&gt;"Match of the Day",K4590&lt;&gt;"Match of the Day 2",K4590&lt;&gt;"Match of the Day Repeat"),"",1+MAX($AJ$10:AJ4589))</f>
        <v/>
      </c>
    </row>
    <row r="4591" spans="34:36" x14ac:dyDescent="0.35">
      <c r="AH4591" s="16" t="str">
        <f>IF(AND(B4591="Premier League",E4591="Live"),_xlfn.XLOOKUP(_xlfn.TEXTJOIN(" vs ",,C4591:D4591),Calendar!G:G,Calendar!B:B),IF(AND(B4591="Premier League",E4591="Highlights"),_xlfn.XLOOKUP(H4591,Calendar!O:O,Calendar!N:N,,-1),""))</f>
        <v/>
      </c>
      <c r="AI4591" s="61" t="str">
        <f>IF(AND(AH4591&lt;&gt;"",E4591="Live"),_xlfn.XLOOKUP(_xlfn.TEXTJOIN(" vs ",,C4591:D4591),Calendar!G:G,Calendar!K:K),"")</f>
        <v/>
      </c>
      <c r="AJ4591" s="61" t="str">
        <f>IF(AND(K4591&lt;&gt;"Match of the Day",K4591&lt;&gt;"Match of the Day 2",K4591&lt;&gt;"Match of the Day Repeat"),"",1+MAX($AJ$10:AJ4590))</f>
        <v/>
      </c>
    </row>
    <row r="4592" spans="34:36" x14ac:dyDescent="0.35">
      <c r="AH4592" s="16" t="str">
        <f>IF(AND(B4592="Premier League",E4592="Live"),_xlfn.XLOOKUP(_xlfn.TEXTJOIN(" vs ",,C4592:D4592),Calendar!G:G,Calendar!B:B),IF(AND(B4592="Premier League",E4592="Highlights"),_xlfn.XLOOKUP(H4592,Calendar!O:O,Calendar!N:N,,-1),""))</f>
        <v/>
      </c>
      <c r="AI4592" s="61" t="str">
        <f>IF(AND(AH4592&lt;&gt;"",E4592="Live"),_xlfn.XLOOKUP(_xlfn.TEXTJOIN(" vs ",,C4592:D4592),Calendar!G:G,Calendar!K:K),"")</f>
        <v/>
      </c>
      <c r="AJ4592" s="61" t="str">
        <f>IF(AND(K4592&lt;&gt;"Match of the Day",K4592&lt;&gt;"Match of the Day 2",K4592&lt;&gt;"Match of the Day Repeat"),"",1+MAX($AJ$10:AJ4591))</f>
        <v/>
      </c>
    </row>
    <row r="4593" spans="34:36" x14ac:dyDescent="0.35">
      <c r="AH4593" s="16" t="str">
        <f>IF(AND(B4593="Premier League",E4593="Live"),_xlfn.XLOOKUP(_xlfn.TEXTJOIN(" vs ",,C4593:D4593),Calendar!G:G,Calendar!B:B),IF(AND(B4593="Premier League",E4593="Highlights"),_xlfn.XLOOKUP(H4593,Calendar!O:O,Calendar!N:N,,-1),""))</f>
        <v/>
      </c>
      <c r="AI4593" s="61" t="str">
        <f>IF(AND(AH4593&lt;&gt;"",E4593="Live"),_xlfn.XLOOKUP(_xlfn.TEXTJOIN(" vs ",,C4593:D4593),Calendar!G:G,Calendar!K:K),"")</f>
        <v/>
      </c>
      <c r="AJ4593" s="61" t="str">
        <f>IF(AND(K4593&lt;&gt;"Match of the Day",K4593&lt;&gt;"Match of the Day 2",K4593&lt;&gt;"Match of the Day Repeat"),"",1+MAX($AJ$10:AJ4592))</f>
        <v/>
      </c>
    </row>
    <row r="4594" spans="34:36" x14ac:dyDescent="0.35">
      <c r="AH4594" s="16" t="str">
        <f>IF(AND(B4594="Premier League",E4594="Live"),_xlfn.XLOOKUP(_xlfn.TEXTJOIN(" vs ",,C4594:D4594),Calendar!G:G,Calendar!B:B),IF(AND(B4594="Premier League",E4594="Highlights"),_xlfn.XLOOKUP(H4594,Calendar!O:O,Calendar!N:N,,-1),""))</f>
        <v/>
      </c>
      <c r="AI4594" s="61" t="str">
        <f>IF(AND(AH4594&lt;&gt;"",E4594="Live"),_xlfn.XLOOKUP(_xlfn.TEXTJOIN(" vs ",,C4594:D4594),Calendar!G:G,Calendar!K:K),"")</f>
        <v/>
      </c>
      <c r="AJ4594" s="61" t="str">
        <f>IF(AND(K4594&lt;&gt;"Match of the Day",K4594&lt;&gt;"Match of the Day 2",K4594&lt;&gt;"Match of the Day Repeat"),"",1+MAX($AJ$10:AJ4593))</f>
        <v/>
      </c>
    </row>
    <row r="4595" spans="34:36" x14ac:dyDescent="0.35">
      <c r="AH4595" s="16" t="str">
        <f>IF(AND(B4595="Premier League",E4595="Live"),_xlfn.XLOOKUP(_xlfn.TEXTJOIN(" vs ",,C4595:D4595),Calendar!G:G,Calendar!B:B),IF(AND(B4595="Premier League",E4595="Highlights"),_xlfn.XLOOKUP(H4595,Calendar!O:O,Calendar!N:N,,-1),""))</f>
        <v/>
      </c>
      <c r="AI4595" s="61" t="str">
        <f>IF(AND(AH4595&lt;&gt;"",E4595="Live"),_xlfn.XLOOKUP(_xlfn.TEXTJOIN(" vs ",,C4595:D4595),Calendar!G:G,Calendar!K:K),"")</f>
        <v/>
      </c>
      <c r="AJ4595" s="61" t="str">
        <f>IF(AND(K4595&lt;&gt;"Match of the Day",K4595&lt;&gt;"Match of the Day 2",K4595&lt;&gt;"Match of the Day Repeat"),"",1+MAX($AJ$10:AJ4594))</f>
        <v/>
      </c>
    </row>
    <row r="4596" spans="34:36" x14ac:dyDescent="0.35">
      <c r="AH4596" s="16" t="str">
        <f>IF(AND(B4596="Premier League",E4596="Live"),_xlfn.XLOOKUP(_xlfn.TEXTJOIN(" vs ",,C4596:D4596),Calendar!G:G,Calendar!B:B),IF(AND(B4596="Premier League",E4596="Highlights"),_xlfn.XLOOKUP(H4596,Calendar!O:O,Calendar!N:N,,-1),""))</f>
        <v/>
      </c>
      <c r="AI4596" s="61" t="str">
        <f>IF(AND(AH4596&lt;&gt;"",E4596="Live"),_xlfn.XLOOKUP(_xlfn.TEXTJOIN(" vs ",,C4596:D4596),Calendar!G:G,Calendar!K:K),"")</f>
        <v/>
      </c>
      <c r="AJ4596" s="61" t="str">
        <f>IF(AND(K4596&lt;&gt;"Match of the Day",K4596&lt;&gt;"Match of the Day 2",K4596&lt;&gt;"Match of the Day Repeat"),"",1+MAX($AJ$10:AJ4595))</f>
        <v/>
      </c>
    </row>
    <row r="4597" spans="34:36" x14ac:dyDescent="0.35">
      <c r="AH4597" s="16" t="str">
        <f>IF(AND(B4597="Premier League",E4597="Live"),_xlfn.XLOOKUP(_xlfn.TEXTJOIN(" vs ",,C4597:D4597),Calendar!G:G,Calendar!B:B),IF(AND(B4597="Premier League",E4597="Highlights"),_xlfn.XLOOKUP(H4597,Calendar!O:O,Calendar!N:N,,-1),""))</f>
        <v/>
      </c>
      <c r="AI4597" s="61" t="str">
        <f>IF(AND(AH4597&lt;&gt;"",E4597="Live"),_xlfn.XLOOKUP(_xlfn.TEXTJOIN(" vs ",,C4597:D4597),Calendar!G:G,Calendar!K:K),"")</f>
        <v/>
      </c>
      <c r="AJ4597" s="61" t="str">
        <f>IF(AND(K4597&lt;&gt;"Match of the Day",K4597&lt;&gt;"Match of the Day 2",K4597&lt;&gt;"Match of the Day Repeat"),"",1+MAX($AJ$10:AJ4596))</f>
        <v/>
      </c>
    </row>
    <row r="4598" spans="34:36" x14ac:dyDescent="0.35">
      <c r="AH4598" s="16" t="str">
        <f>IF(AND(B4598="Premier League",E4598="Live"),_xlfn.XLOOKUP(_xlfn.TEXTJOIN(" vs ",,C4598:D4598),Calendar!G:G,Calendar!B:B),IF(AND(B4598="Premier League",E4598="Highlights"),_xlfn.XLOOKUP(H4598,Calendar!O:O,Calendar!N:N,,-1),""))</f>
        <v/>
      </c>
      <c r="AI4598" s="61" t="str">
        <f>IF(AND(AH4598&lt;&gt;"",E4598="Live"),_xlfn.XLOOKUP(_xlfn.TEXTJOIN(" vs ",,C4598:D4598),Calendar!G:G,Calendar!K:K),"")</f>
        <v/>
      </c>
      <c r="AJ4598" s="61" t="str">
        <f>IF(AND(K4598&lt;&gt;"Match of the Day",K4598&lt;&gt;"Match of the Day 2",K4598&lt;&gt;"Match of the Day Repeat"),"",1+MAX($AJ$10:AJ4597))</f>
        <v/>
      </c>
    </row>
    <row r="4599" spans="34:36" x14ac:dyDescent="0.35">
      <c r="AH4599" s="16" t="str">
        <f>IF(AND(B4599="Premier League",E4599="Live"),_xlfn.XLOOKUP(_xlfn.TEXTJOIN(" vs ",,C4599:D4599),Calendar!G:G,Calendar!B:B),IF(AND(B4599="Premier League",E4599="Highlights"),_xlfn.XLOOKUP(H4599,Calendar!O:O,Calendar!N:N,,-1),""))</f>
        <v/>
      </c>
      <c r="AI4599" s="61" t="str">
        <f>IF(AND(AH4599&lt;&gt;"",E4599="Live"),_xlfn.XLOOKUP(_xlfn.TEXTJOIN(" vs ",,C4599:D4599),Calendar!G:G,Calendar!K:K),"")</f>
        <v/>
      </c>
      <c r="AJ4599" s="61" t="str">
        <f>IF(AND(K4599&lt;&gt;"Match of the Day",K4599&lt;&gt;"Match of the Day 2",K4599&lt;&gt;"Match of the Day Repeat"),"",1+MAX($AJ$10:AJ4598))</f>
        <v/>
      </c>
    </row>
    <row r="4600" spans="34:36" x14ac:dyDescent="0.35">
      <c r="AH4600" s="16" t="str">
        <f>IF(AND(B4600="Premier League",E4600="Live"),_xlfn.XLOOKUP(_xlfn.TEXTJOIN(" vs ",,C4600:D4600),Calendar!G:G,Calendar!B:B),IF(AND(B4600="Premier League",E4600="Highlights"),_xlfn.XLOOKUP(H4600,Calendar!O:O,Calendar!N:N,,-1),""))</f>
        <v/>
      </c>
      <c r="AI4600" s="61" t="str">
        <f>IF(AND(AH4600&lt;&gt;"",E4600="Live"),_xlfn.XLOOKUP(_xlfn.TEXTJOIN(" vs ",,C4600:D4600),Calendar!G:G,Calendar!K:K),"")</f>
        <v/>
      </c>
      <c r="AJ4600" s="61" t="str">
        <f>IF(AND(K4600&lt;&gt;"Match of the Day",K4600&lt;&gt;"Match of the Day 2",K4600&lt;&gt;"Match of the Day Repeat"),"",1+MAX($AJ$10:AJ4599))</f>
        <v/>
      </c>
    </row>
    <row r="4601" spans="34:36" x14ac:dyDescent="0.35">
      <c r="AH4601" s="16" t="str">
        <f>IF(AND(B4601="Premier League",E4601="Live"),_xlfn.XLOOKUP(_xlfn.TEXTJOIN(" vs ",,C4601:D4601),Calendar!G:G,Calendar!B:B),IF(AND(B4601="Premier League",E4601="Highlights"),_xlfn.XLOOKUP(H4601,Calendar!O:O,Calendar!N:N,,-1),""))</f>
        <v/>
      </c>
      <c r="AI4601" s="61" t="str">
        <f>IF(AND(AH4601&lt;&gt;"",E4601="Live"),_xlfn.XLOOKUP(_xlfn.TEXTJOIN(" vs ",,C4601:D4601),Calendar!G:G,Calendar!K:K),"")</f>
        <v/>
      </c>
      <c r="AJ4601" s="61" t="str">
        <f>IF(AND(K4601&lt;&gt;"Match of the Day",K4601&lt;&gt;"Match of the Day 2",K4601&lt;&gt;"Match of the Day Repeat"),"",1+MAX($AJ$10:AJ4600))</f>
        <v/>
      </c>
    </row>
    <row r="4602" spans="34:36" x14ac:dyDescent="0.35">
      <c r="AH4602" s="16" t="str">
        <f>IF(AND(B4602="Premier League",E4602="Live"),_xlfn.XLOOKUP(_xlfn.TEXTJOIN(" vs ",,C4602:D4602),Calendar!G:G,Calendar!B:B),IF(AND(B4602="Premier League",E4602="Highlights"),_xlfn.XLOOKUP(H4602,Calendar!O:O,Calendar!N:N,,-1),""))</f>
        <v/>
      </c>
      <c r="AI4602" s="61" t="str">
        <f>IF(AND(AH4602&lt;&gt;"",E4602="Live"),_xlfn.XLOOKUP(_xlfn.TEXTJOIN(" vs ",,C4602:D4602),Calendar!G:G,Calendar!K:K),"")</f>
        <v/>
      </c>
      <c r="AJ4602" s="61" t="str">
        <f>IF(AND(K4602&lt;&gt;"Match of the Day",K4602&lt;&gt;"Match of the Day 2",K4602&lt;&gt;"Match of the Day Repeat"),"",1+MAX($AJ$10:AJ4601))</f>
        <v/>
      </c>
    </row>
    <row r="4603" spans="34:36" x14ac:dyDescent="0.35">
      <c r="AH4603" s="16" t="str">
        <f>IF(AND(B4603="Premier League",E4603="Live"),_xlfn.XLOOKUP(_xlfn.TEXTJOIN(" vs ",,C4603:D4603),Calendar!G:G,Calendar!B:B),IF(AND(B4603="Premier League",E4603="Highlights"),_xlfn.XLOOKUP(H4603,Calendar!O:O,Calendar!N:N,,-1),""))</f>
        <v/>
      </c>
      <c r="AI4603" s="61" t="str">
        <f>IF(AND(AH4603&lt;&gt;"",E4603="Live"),_xlfn.XLOOKUP(_xlfn.TEXTJOIN(" vs ",,C4603:D4603),Calendar!G:G,Calendar!K:K),"")</f>
        <v/>
      </c>
      <c r="AJ4603" s="61" t="str">
        <f>IF(AND(K4603&lt;&gt;"Match of the Day",K4603&lt;&gt;"Match of the Day 2",K4603&lt;&gt;"Match of the Day Repeat"),"",1+MAX($AJ$10:AJ4602))</f>
        <v/>
      </c>
    </row>
    <row r="4604" spans="34:36" x14ac:dyDescent="0.35">
      <c r="AH4604" s="16" t="str">
        <f>IF(AND(B4604="Premier League",E4604="Live"),_xlfn.XLOOKUP(_xlfn.TEXTJOIN(" vs ",,C4604:D4604),Calendar!G:G,Calendar!B:B),IF(AND(B4604="Premier League",E4604="Highlights"),_xlfn.XLOOKUP(H4604,Calendar!O:O,Calendar!N:N,,-1),""))</f>
        <v/>
      </c>
      <c r="AI4604" s="61" t="str">
        <f>IF(AND(AH4604&lt;&gt;"",E4604="Live"),_xlfn.XLOOKUP(_xlfn.TEXTJOIN(" vs ",,C4604:D4604),Calendar!G:G,Calendar!K:K),"")</f>
        <v/>
      </c>
      <c r="AJ4604" s="61" t="str">
        <f>IF(AND(K4604&lt;&gt;"Match of the Day",K4604&lt;&gt;"Match of the Day 2",K4604&lt;&gt;"Match of the Day Repeat"),"",1+MAX($AJ$10:AJ4603))</f>
        <v/>
      </c>
    </row>
    <row r="4605" spans="34:36" x14ac:dyDescent="0.35">
      <c r="AH4605" s="16" t="str">
        <f>IF(AND(B4605="Premier League",E4605="Live"),_xlfn.XLOOKUP(_xlfn.TEXTJOIN(" vs ",,C4605:D4605),Calendar!G:G,Calendar!B:B),IF(AND(B4605="Premier League",E4605="Highlights"),_xlfn.XLOOKUP(H4605,Calendar!O:O,Calendar!N:N,,-1),""))</f>
        <v/>
      </c>
      <c r="AI4605" s="61" t="str">
        <f>IF(AND(AH4605&lt;&gt;"",E4605="Live"),_xlfn.XLOOKUP(_xlfn.TEXTJOIN(" vs ",,C4605:D4605),Calendar!G:G,Calendar!K:K),"")</f>
        <v/>
      </c>
      <c r="AJ4605" s="61" t="str">
        <f>IF(AND(K4605&lt;&gt;"Match of the Day",K4605&lt;&gt;"Match of the Day 2",K4605&lt;&gt;"Match of the Day Repeat"),"",1+MAX($AJ$10:AJ4604))</f>
        <v/>
      </c>
    </row>
    <row r="4606" spans="34:36" x14ac:dyDescent="0.35">
      <c r="AH4606" s="16" t="str">
        <f>IF(AND(B4606="Premier League",E4606="Live"),_xlfn.XLOOKUP(_xlfn.TEXTJOIN(" vs ",,C4606:D4606),Calendar!G:G,Calendar!B:B),IF(AND(B4606="Premier League",E4606="Highlights"),_xlfn.XLOOKUP(H4606,Calendar!O:O,Calendar!N:N,,-1),""))</f>
        <v/>
      </c>
      <c r="AI4606" s="61" t="str">
        <f>IF(AND(AH4606&lt;&gt;"",E4606="Live"),_xlfn.XLOOKUP(_xlfn.TEXTJOIN(" vs ",,C4606:D4606),Calendar!G:G,Calendar!K:K),"")</f>
        <v/>
      </c>
      <c r="AJ4606" s="61" t="str">
        <f>IF(AND(K4606&lt;&gt;"Match of the Day",K4606&lt;&gt;"Match of the Day 2",K4606&lt;&gt;"Match of the Day Repeat"),"",1+MAX($AJ$10:AJ4605))</f>
        <v/>
      </c>
    </row>
    <row r="4607" spans="34:36" x14ac:dyDescent="0.35">
      <c r="AH4607" s="16" t="str">
        <f>IF(AND(B4607="Premier League",E4607="Live"),_xlfn.XLOOKUP(_xlfn.TEXTJOIN(" vs ",,C4607:D4607),Calendar!G:G,Calendar!B:B),IF(AND(B4607="Premier League",E4607="Highlights"),_xlfn.XLOOKUP(H4607,Calendar!O:O,Calendar!N:N,,-1),""))</f>
        <v/>
      </c>
      <c r="AI4607" s="61" t="str">
        <f>IF(AND(AH4607&lt;&gt;"",E4607="Live"),_xlfn.XLOOKUP(_xlfn.TEXTJOIN(" vs ",,C4607:D4607),Calendar!G:G,Calendar!K:K),"")</f>
        <v/>
      </c>
      <c r="AJ4607" s="61" t="str">
        <f>IF(AND(K4607&lt;&gt;"Match of the Day",K4607&lt;&gt;"Match of the Day 2",K4607&lt;&gt;"Match of the Day Repeat"),"",1+MAX($AJ$10:AJ4606))</f>
        <v/>
      </c>
    </row>
    <row r="4608" spans="34:36" x14ac:dyDescent="0.35">
      <c r="AH4608" s="16" t="str">
        <f>IF(AND(B4608="Premier League",E4608="Live"),_xlfn.XLOOKUP(_xlfn.TEXTJOIN(" vs ",,C4608:D4608),Calendar!G:G,Calendar!B:B),IF(AND(B4608="Premier League",E4608="Highlights"),_xlfn.XLOOKUP(H4608,Calendar!O:O,Calendar!N:N,,-1),""))</f>
        <v/>
      </c>
      <c r="AI4608" s="61" t="str">
        <f>IF(AND(AH4608&lt;&gt;"",E4608="Live"),_xlfn.XLOOKUP(_xlfn.TEXTJOIN(" vs ",,C4608:D4608),Calendar!G:G,Calendar!K:K),"")</f>
        <v/>
      </c>
      <c r="AJ4608" s="61" t="str">
        <f>IF(AND(K4608&lt;&gt;"Match of the Day",K4608&lt;&gt;"Match of the Day 2",K4608&lt;&gt;"Match of the Day Repeat"),"",1+MAX($AJ$10:AJ4607))</f>
        <v/>
      </c>
    </row>
    <row r="4609" spans="34:36" x14ac:dyDescent="0.35">
      <c r="AH4609" s="16" t="str">
        <f>IF(AND(B4609="Premier League",E4609="Live"),_xlfn.XLOOKUP(_xlfn.TEXTJOIN(" vs ",,C4609:D4609),Calendar!G:G,Calendar!B:B),IF(AND(B4609="Premier League",E4609="Highlights"),_xlfn.XLOOKUP(H4609,Calendar!O:O,Calendar!N:N,,-1),""))</f>
        <v/>
      </c>
      <c r="AI4609" s="61" t="str">
        <f>IF(AND(AH4609&lt;&gt;"",E4609="Live"),_xlfn.XLOOKUP(_xlfn.TEXTJOIN(" vs ",,C4609:D4609),Calendar!G:G,Calendar!K:K),"")</f>
        <v/>
      </c>
      <c r="AJ4609" s="61" t="str">
        <f>IF(AND(K4609&lt;&gt;"Match of the Day",K4609&lt;&gt;"Match of the Day 2",K4609&lt;&gt;"Match of the Day Repeat"),"",1+MAX($AJ$10:AJ4608))</f>
        <v/>
      </c>
    </row>
    <row r="4610" spans="34:36" x14ac:dyDescent="0.35">
      <c r="AH4610" s="16" t="str">
        <f>IF(AND(B4610="Premier League",E4610="Live"),_xlfn.XLOOKUP(_xlfn.TEXTJOIN(" vs ",,C4610:D4610),Calendar!G:G,Calendar!B:B),IF(AND(B4610="Premier League",E4610="Highlights"),_xlfn.XLOOKUP(H4610,Calendar!O:O,Calendar!N:N,,-1),""))</f>
        <v/>
      </c>
      <c r="AI4610" s="61" t="str">
        <f>IF(AND(AH4610&lt;&gt;"",E4610="Live"),_xlfn.XLOOKUP(_xlfn.TEXTJOIN(" vs ",,C4610:D4610),Calendar!G:G,Calendar!K:K),"")</f>
        <v/>
      </c>
      <c r="AJ4610" s="61" t="str">
        <f>IF(AND(K4610&lt;&gt;"Match of the Day",K4610&lt;&gt;"Match of the Day 2",K4610&lt;&gt;"Match of the Day Repeat"),"",1+MAX($AJ$10:AJ4609))</f>
        <v/>
      </c>
    </row>
    <row r="4611" spans="34:36" x14ac:dyDescent="0.35">
      <c r="AH4611" s="16" t="str">
        <f>IF(AND(B4611="Premier League",E4611="Live"),_xlfn.XLOOKUP(_xlfn.TEXTJOIN(" vs ",,C4611:D4611),Calendar!G:G,Calendar!B:B),IF(AND(B4611="Premier League",E4611="Highlights"),_xlfn.XLOOKUP(H4611,Calendar!O:O,Calendar!N:N,,-1),""))</f>
        <v/>
      </c>
      <c r="AI4611" s="61" t="str">
        <f>IF(AND(AH4611&lt;&gt;"",E4611="Live"),_xlfn.XLOOKUP(_xlfn.TEXTJOIN(" vs ",,C4611:D4611),Calendar!G:G,Calendar!K:K),"")</f>
        <v/>
      </c>
      <c r="AJ4611" s="61" t="str">
        <f>IF(AND(K4611&lt;&gt;"Match of the Day",K4611&lt;&gt;"Match of the Day 2",K4611&lt;&gt;"Match of the Day Repeat"),"",1+MAX($AJ$10:AJ4610))</f>
        <v/>
      </c>
    </row>
    <row r="4612" spans="34:36" x14ac:dyDescent="0.35">
      <c r="AH4612" s="16" t="str">
        <f>IF(AND(B4612="Premier League",E4612="Live"),_xlfn.XLOOKUP(_xlfn.TEXTJOIN(" vs ",,C4612:D4612),Calendar!G:G,Calendar!B:B),IF(AND(B4612="Premier League",E4612="Highlights"),_xlfn.XLOOKUP(H4612,Calendar!O:O,Calendar!N:N,,-1),""))</f>
        <v/>
      </c>
      <c r="AI4612" s="61" t="str">
        <f>IF(AND(AH4612&lt;&gt;"",E4612="Live"),_xlfn.XLOOKUP(_xlfn.TEXTJOIN(" vs ",,C4612:D4612),Calendar!G:G,Calendar!K:K),"")</f>
        <v/>
      </c>
      <c r="AJ4612" s="61" t="str">
        <f>IF(AND(K4612&lt;&gt;"Match of the Day",K4612&lt;&gt;"Match of the Day 2",K4612&lt;&gt;"Match of the Day Repeat"),"",1+MAX($AJ$10:AJ4611))</f>
        <v/>
      </c>
    </row>
    <row r="4613" spans="34:36" x14ac:dyDescent="0.35">
      <c r="AH4613" s="16" t="str">
        <f>IF(AND(B4613="Premier League",E4613="Live"),_xlfn.XLOOKUP(_xlfn.TEXTJOIN(" vs ",,C4613:D4613),Calendar!G:G,Calendar!B:B),IF(AND(B4613="Premier League",E4613="Highlights"),_xlfn.XLOOKUP(H4613,Calendar!O:O,Calendar!N:N,,-1),""))</f>
        <v/>
      </c>
      <c r="AI4613" s="61" t="str">
        <f>IF(AND(AH4613&lt;&gt;"",E4613="Live"),_xlfn.XLOOKUP(_xlfn.TEXTJOIN(" vs ",,C4613:D4613),Calendar!G:G,Calendar!K:K),"")</f>
        <v/>
      </c>
      <c r="AJ4613" s="61" t="str">
        <f>IF(AND(K4613&lt;&gt;"Match of the Day",K4613&lt;&gt;"Match of the Day 2",K4613&lt;&gt;"Match of the Day Repeat"),"",1+MAX($AJ$10:AJ4612))</f>
        <v/>
      </c>
    </row>
    <row r="4614" spans="34:36" x14ac:dyDescent="0.35">
      <c r="AH4614" s="16" t="str">
        <f>IF(AND(B4614="Premier League",E4614="Live"),_xlfn.XLOOKUP(_xlfn.TEXTJOIN(" vs ",,C4614:D4614),Calendar!G:G,Calendar!B:B),IF(AND(B4614="Premier League",E4614="Highlights"),_xlfn.XLOOKUP(H4614,Calendar!O:O,Calendar!N:N,,-1),""))</f>
        <v/>
      </c>
      <c r="AI4614" s="61" t="str">
        <f>IF(AND(AH4614&lt;&gt;"",E4614="Live"),_xlfn.XLOOKUP(_xlfn.TEXTJOIN(" vs ",,C4614:D4614),Calendar!G:G,Calendar!K:K),"")</f>
        <v/>
      </c>
      <c r="AJ4614" s="61" t="str">
        <f>IF(AND(K4614&lt;&gt;"Match of the Day",K4614&lt;&gt;"Match of the Day 2",K4614&lt;&gt;"Match of the Day Repeat"),"",1+MAX($AJ$10:AJ4613))</f>
        <v/>
      </c>
    </row>
    <row r="4615" spans="34:36" x14ac:dyDescent="0.35">
      <c r="AH4615" s="16" t="str">
        <f>IF(AND(B4615="Premier League",E4615="Live"),_xlfn.XLOOKUP(_xlfn.TEXTJOIN(" vs ",,C4615:D4615),Calendar!G:G,Calendar!B:B),IF(AND(B4615="Premier League",E4615="Highlights"),_xlfn.XLOOKUP(H4615,Calendar!O:O,Calendar!N:N,,-1),""))</f>
        <v/>
      </c>
      <c r="AI4615" s="61" t="str">
        <f>IF(AND(AH4615&lt;&gt;"",E4615="Live"),_xlfn.XLOOKUP(_xlfn.TEXTJOIN(" vs ",,C4615:D4615),Calendar!G:G,Calendar!K:K),"")</f>
        <v/>
      </c>
      <c r="AJ4615" s="61" t="str">
        <f>IF(AND(K4615&lt;&gt;"Match of the Day",K4615&lt;&gt;"Match of the Day 2",K4615&lt;&gt;"Match of the Day Repeat"),"",1+MAX($AJ$10:AJ4614))</f>
        <v/>
      </c>
    </row>
    <row r="4616" spans="34:36" x14ac:dyDescent="0.35">
      <c r="AH4616" s="16" t="str">
        <f>IF(AND(B4616="Premier League",E4616="Live"),_xlfn.XLOOKUP(_xlfn.TEXTJOIN(" vs ",,C4616:D4616),Calendar!G:G,Calendar!B:B),IF(AND(B4616="Premier League",E4616="Highlights"),_xlfn.XLOOKUP(H4616,Calendar!O:O,Calendar!N:N,,-1),""))</f>
        <v/>
      </c>
      <c r="AI4616" s="61" t="str">
        <f>IF(AND(AH4616&lt;&gt;"",E4616="Live"),_xlfn.XLOOKUP(_xlfn.TEXTJOIN(" vs ",,C4616:D4616),Calendar!G:G,Calendar!K:K),"")</f>
        <v/>
      </c>
      <c r="AJ4616" s="61" t="str">
        <f>IF(AND(K4616&lt;&gt;"Match of the Day",K4616&lt;&gt;"Match of the Day 2",K4616&lt;&gt;"Match of the Day Repeat"),"",1+MAX($AJ$10:AJ4615))</f>
        <v/>
      </c>
    </row>
    <row r="4617" spans="34:36" x14ac:dyDescent="0.35">
      <c r="AH4617" s="16" t="str">
        <f>IF(AND(B4617="Premier League",E4617="Live"),_xlfn.XLOOKUP(_xlfn.TEXTJOIN(" vs ",,C4617:D4617),Calendar!G:G,Calendar!B:B),IF(AND(B4617="Premier League",E4617="Highlights"),_xlfn.XLOOKUP(H4617,Calendar!O:O,Calendar!N:N,,-1),""))</f>
        <v/>
      </c>
      <c r="AI4617" s="61" t="str">
        <f>IF(AND(AH4617&lt;&gt;"",E4617="Live"),_xlfn.XLOOKUP(_xlfn.TEXTJOIN(" vs ",,C4617:D4617),Calendar!G:G,Calendar!K:K),"")</f>
        <v/>
      </c>
      <c r="AJ4617" s="61" t="str">
        <f>IF(AND(K4617&lt;&gt;"Match of the Day",K4617&lt;&gt;"Match of the Day 2",K4617&lt;&gt;"Match of the Day Repeat"),"",1+MAX($AJ$10:AJ4616))</f>
        <v/>
      </c>
    </row>
    <row r="4618" spans="34:36" x14ac:dyDescent="0.35">
      <c r="AH4618" s="16" t="str">
        <f>IF(AND(B4618="Premier League",E4618="Live"),_xlfn.XLOOKUP(_xlfn.TEXTJOIN(" vs ",,C4618:D4618),Calendar!G:G,Calendar!B:B),IF(AND(B4618="Premier League",E4618="Highlights"),_xlfn.XLOOKUP(H4618,Calendar!O:O,Calendar!N:N,,-1),""))</f>
        <v/>
      </c>
      <c r="AI4618" s="61" t="str">
        <f>IF(AND(AH4618&lt;&gt;"",E4618="Live"),_xlfn.XLOOKUP(_xlfn.TEXTJOIN(" vs ",,C4618:D4618),Calendar!G:G,Calendar!K:K),"")</f>
        <v/>
      </c>
      <c r="AJ4618" s="61" t="str">
        <f>IF(AND(K4618&lt;&gt;"Match of the Day",K4618&lt;&gt;"Match of the Day 2",K4618&lt;&gt;"Match of the Day Repeat"),"",1+MAX($AJ$10:AJ4617))</f>
        <v/>
      </c>
    </row>
    <row r="4619" spans="34:36" x14ac:dyDescent="0.35">
      <c r="AH4619" s="16" t="str">
        <f>IF(AND(B4619="Premier League",E4619="Live"),_xlfn.XLOOKUP(_xlfn.TEXTJOIN(" vs ",,C4619:D4619),Calendar!G:G,Calendar!B:B),IF(AND(B4619="Premier League",E4619="Highlights"),_xlfn.XLOOKUP(H4619,Calendar!O:O,Calendar!N:N,,-1),""))</f>
        <v/>
      </c>
      <c r="AI4619" s="61" t="str">
        <f>IF(AND(AH4619&lt;&gt;"",E4619="Live"),_xlfn.XLOOKUP(_xlfn.TEXTJOIN(" vs ",,C4619:D4619),Calendar!G:G,Calendar!K:K),"")</f>
        <v/>
      </c>
      <c r="AJ4619" s="61" t="str">
        <f>IF(AND(K4619&lt;&gt;"Match of the Day",K4619&lt;&gt;"Match of the Day 2",K4619&lt;&gt;"Match of the Day Repeat"),"",1+MAX($AJ$10:AJ4618))</f>
        <v/>
      </c>
    </row>
    <row r="4620" spans="34:36" x14ac:dyDescent="0.35">
      <c r="AH4620" s="16" t="str">
        <f>IF(AND(B4620="Premier League",E4620="Live"),_xlfn.XLOOKUP(_xlfn.TEXTJOIN(" vs ",,C4620:D4620),Calendar!G:G,Calendar!B:B),IF(AND(B4620="Premier League",E4620="Highlights"),_xlfn.XLOOKUP(H4620,Calendar!O:O,Calendar!N:N,,-1),""))</f>
        <v/>
      </c>
      <c r="AI4620" s="61" t="str">
        <f>IF(AND(AH4620&lt;&gt;"",E4620="Live"),_xlfn.XLOOKUP(_xlfn.TEXTJOIN(" vs ",,C4620:D4620),Calendar!G:G,Calendar!K:K),"")</f>
        <v/>
      </c>
      <c r="AJ4620" s="61" t="str">
        <f>IF(AND(K4620&lt;&gt;"Match of the Day",K4620&lt;&gt;"Match of the Day 2",K4620&lt;&gt;"Match of the Day Repeat"),"",1+MAX($AJ$10:AJ4619))</f>
        <v/>
      </c>
    </row>
    <row r="4621" spans="34:36" x14ac:dyDescent="0.35">
      <c r="AH4621" s="16" t="str">
        <f>IF(AND(B4621="Premier League",E4621="Live"),_xlfn.XLOOKUP(_xlfn.TEXTJOIN(" vs ",,C4621:D4621),Calendar!G:G,Calendar!B:B),IF(AND(B4621="Premier League",E4621="Highlights"),_xlfn.XLOOKUP(H4621,Calendar!O:O,Calendar!N:N,,-1),""))</f>
        <v/>
      </c>
      <c r="AI4621" s="61" t="str">
        <f>IF(AND(AH4621&lt;&gt;"",E4621="Live"),_xlfn.XLOOKUP(_xlfn.TEXTJOIN(" vs ",,C4621:D4621),Calendar!G:G,Calendar!K:K),"")</f>
        <v/>
      </c>
      <c r="AJ4621" s="61" t="str">
        <f>IF(AND(K4621&lt;&gt;"Match of the Day",K4621&lt;&gt;"Match of the Day 2",K4621&lt;&gt;"Match of the Day Repeat"),"",1+MAX($AJ$10:AJ4620))</f>
        <v/>
      </c>
    </row>
    <row r="4622" spans="34:36" x14ac:dyDescent="0.35">
      <c r="AH4622" s="16" t="str">
        <f>IF(AND(B4622="Premier League",E4622="Live"),_xlfn.XLOOKUP(_xlfn.TEXTJOIN(" vs ",,C4622:D4622),Calendar!G:G,Calendar!B:B),IF(AND(B4622="Premier League",E4622="Highlights"),_xlfn.XLOOKUP(H4622,Calendar!O:O,Calendar!N:N,,-1),""))</f>
        <v/>
      </c>
      <c r="AI4622" s="61" t="str">
        <f>IF(AND(AH4622&lt;&gt;"",E4622="Live"),_xlfn.XLOOKUP(_xlfn.TEXTJOIN(" vs ",,C4622:D4622),Calendar!G:G,Calendar!K:K),"")</f>
        <v/>
      </c>
      <c r="AJ4622" s="61" t="str">
        <f>IF(AND(K4622&lt;&gt;"Match of the Day",K4622&lt;&gt;"Match of the Day 2",K4622&lt;&gt;"Match of the Day Repeat"),"",1+MAX($AJ$10:AJ4621))</f>
        <v/>
      </c>
    </row>
    <row r="4623" spans="34:36" x14ac:dyDescent="0.35">
      <c r="AH4623" s="16" t="str">
        <f>IF(AND(B4623="Premier League",E4623="Live"),_xlfn.XLOOKUP(_xlfn.TEXTJOIN(" vs ",,C4623:D4623),Calendar!G:G,Calendar!B:B),IF(AND(B4623="Premier League",E4623="Highlights"),_xlfn.XLOOKUP(H4623,Calendar!O:O,Calendar!N:N,,-1),""))</f>
        <v/>
      </c>
      <c r="AI4623" s="61" t="str">
        <f>IF(AND(AH4623&lt;&gt;"",E4623="Live"),_xlfn.XLOOKUP(_xlfn.TEXTJOIN(" vs ",,C4623:D4623),Calendar!G:G,Calendar!K:K),"")</f>
        <v/>
      </c>
      <c r="AJ4623" s="61" t="str">
        <f>IF(AND(K4623&lt;&gt;"Match of the Day",K4623&lt;&gt;"Match of the Day 2",K4623&lt;&gt;"Match of the Day Repeat"),"",1+MAX($AJ$10:AJ4622))</f>
        <v/>
      </c>
    </row>
    <row r="4624" spans="34:36" x14ac:dyDescent="0.35">
      <c r="AH4624" s="16" t="str">
        <f>IF(AND(B4624="Premier League",E4624="Live"),_xlfn.XLOOKUP(_xlfn.TEXTJOIN(" vs ",,C4624:D4624),Calendar!G:G,Calendar!B:B),IF(AND(B4624="Premier League",E4624="Highlights"),_xlfn.XLOOKUP(H4624,Calendar!O:O,Calendar!N:N,,-1),""))</f>
        <v/>
      </c>
      <c r="AI4624" s="61" t="str">
        <f>IF(AND(AH4624&lt;&gt;"",E4624="Live"),_xlfn.XLOOKUP(_xlfn.TEXTJOIN(" vs ",,C4624:D4624),Calendar!G:G,Calendar!K:K),"")</f>
        <v/>
      </c>
      <c r="AJ4624" s="61" t="str">
        <f>IF(AND(K4624&lt;&gt;"Match of the Day",K4624&lt;&gt;"Match of the Day 2",K4624&lt;&gt;"Match of the Day Repeat"),"",1+MAX($AJ$10:AJ4623))</f>
        <v/>
      </c>
    </row>
    <row r="4625" spans="34:36" x14ac:dyDescent="0.35">
      <c r="AH4625" s="16" t="str">
        <f>IF(AND(B4625="Premier League",E4625="Live"),_xlfn.XLOOKUP(_xlfn.TEXTJOIN(" vs ",,C4625:D4625),Calendar!G:G,Calendar!B:B),IF(AND(B4625="Premier League",E4625="Highlights"),_xlfn.XLOOKUP(H4625,Calendar!O:O,Calendar!N:N,,-1),""))</f>
        <v/>
      </c>
      <c r="AI4625" s="61" t="str">
        <f>IF(AND(AH4625&lt;&gt;"",E4625="Live"),_xlfn.XLOOKUP(_xlfn.TEXTJOIN(" vs ",,C4625:D4625),Calendar!G:G,Calendar!K:K),"")</f>
        <v/>
      </c>
      <c r="AJ4625" s="61" t="str">
        <f>IF(AND(K4625&lt;&gt;"Match of the Day",K4625&lt;&gt;"Match of the Day 2",K4625&lt;&gt;"Match of the Day Repeat"),"",1+MAX($AJ$10:AJ4624))</f>
        <v/>
      </c>
    </row>
    <row r="4626" spans="34:36" x14ac:dyDescent="0.35">
      <c r="AH4626" s="16" t="str">
        <f>IF(AND(B4626="Premier League",E4626="Live"),_xlfn.XLOOKUP(_xlfn.TEXTJOIN(" vs ",,C4626:D4626),Calendar!G:G,Calendar!B:B),IF(AND(B4626="Premier League",E4626="Highlights"),_xlfn.XLOOKUP(H4626,Calendar!O:O,Calendar!N:N,,-1),""))</f>
        <v/>
      </c>
      <c r="AI4626" s="61" t="str">
        <f>IF(AND(AH4626&lt;&gt;"",E4626="Live"),_xlfn.XLOOKUP(_xlfn.TEXTJOIN(" vs ",,C4626:D4626),Calendar!G:G,Calendar!K:K),"")</f>
        <v/>
      </c>
      <c r="AJ4626" s="61" t="str">
        <f>IF(AND(K4626&lt;&gt;"Match of the Day",K4626&lt;&gt;"Match of the Day 2",K4626&lt;&gt;"Match of the Day Repeat"),"",1+MAX($AJ$10:AJ4625))</f>
        <v/>
      </c>
    </row>
    <row r="4627" spans="34:36" x14ac:dyDescent="0.35">
      <c r="AH4627" s="16" t="str">
        <f>IF(AND(B4627="Premier League",E4627="Live"),_xlfn.XLOOKUP(_xlfn.TEXTJOIN(" vs ",,C4627:D4627),Calendar!G:G,Calendar!B:B),IF(AND(B4627="Premier League",E4627="Highlights"),_xlfn.XLOOKUP(H4627,Calendar!O:O,Calendar!N:N,,-1),""))</f>
        <v/>
      </c>
      <c r="AI4627" s="61" t="str">
        <f>IF(AND(AH4627&lt;&gt;"",E4627="Live"),_xlfn.XLOOKUP(_xlfn.TEXTJOIN(" vs ",,C4627:D4627),Calendar!G:G,Calendar!K:K),"")</f>
        <v/>
      </c>
      <c r="AJ4627" s="61" t="str">
        <f>IF(AND(K4627&lt;&gt;"Match of the Day",K4627&lt;&gt;"Match of the Day 2",K4627&lt;&gt;"Match of the Day Repeat"),"",1+MAX($AJ$10:AJ4626))</f>
        <v/>
      </c>
    </row>
    <row r="4628" spans="34:36" x14ac:dyDescent="0.35">
      <c r="AH4628" s="16" t="str">
        <f>IF(AND(B4628="Premier League",E4628="Live"),_xlfn.XLOOKUP(_xlfn.TEXTJOIN(" vs ",,C4628:D4628),Calendar!G:G,Calendar!B:B),IF(AND(B4628="Premier League",E4628="Highlights"),_xlfn.XLOOKUP(H4628,Calendar!O:O,Calendar!N:N,,-1),""))</f>
        <v/>
      </c>
      <c r="AI4628" s="61" t="str">
        <f>IF(AND(AH4628&lt;&gt;"",E4628="Live"),_xlfn.XLOOKUP(_xlfn.TEXTJOIN(" vs ",,C4628:D4628),Calendar!G:G,Calendar!K:K),"")</f>
        <v/>
      </c>
      <c r="AJ4628" s="61" t="str">
        <f>IF(AND(K4628&lt;&gt;"Match of the Day",K4628&lt;&gt;"Match of the Day 2",K4628&lt;&gt;"Match of the Day Repeat"),"",1+MAX($AJ$10:AJ4627))</f>
        <v/>
      </c>
    </row>
    <row r="4629" spans="34:36" x14ac:dyDescent="0.35">
      <c r="AH4629" s="16" t="str">
        <f>IF(AND(B4629="Premier League",E4629="Live"),_xlfn.XLOOKUP(_xlfn.TEXTJOIN(" vs ",,C4629:D4629),Calendar!G:G,Calendar!B:B),IF(AND(B4629="Premier League",E4629="Highlights"),_xlfn.XLOOKUP(H4629,Calendar!O:O,Calendar!N:N,,-1),""))</f>
        <v/>
      </c>
      <c r="AI4629" s="61" t="str">
        <f>IF(AND(AH4629&lt;&gt;"",E4629="Live"),_xlfn.XLOOKUP(_xlfn.TEXTJOIN(" vs ",,C4629:D4629),Calendar!G:G,Calendar!K:K),"")</f>
        <v/>
      </c>
      <c r="AJ4629" s="61" t="str">
        <f>IF(AND(K4629&lt;&gt;"Match of the Day",K4629&lt;&gt;"Match of the Day 2",K4629&lt;&gt;"Match of the Day Repeat"),"",1+MAX($AJ$10:AJ4628))</f>
        <v/>
      </c>
    </row>
    <row r="4630" spans="34:36" x14ac:dyDescent="0.35">
      <c r="AH4630" s="16" t="str">
        <f>IF(AND(B4630="Premier League",E4630="Live"),_xlfn.XLOOKUP(_xlfn.TEXTJOIN(" vs ",,C4630:D4630),Calendar!G:G,Calendar!B:B),IF(AND(B4630="Premier League",E4630="Highlights"),_xlfn.XLOOKUP(H4630,Calendar!O:O,Calendar!N:N,,-1),""))</f>
        <v/>
      </c>
      <c r="AI4630" s="61" t="str">
        <f>IF(AND(AH4630&lt;&gt;"",E4630="Live"),_xlfn.XLOOKUP(_xlfn.TEXTJOIN(" vs ",,C4630:D4630),Calendar!G:G,Calendar!K:K),"")</f>
        <v/>
      </c>
      <c r="AJ4630" s="61" t="str">
        <f>IF(AND(K4630&lt;&gt;"Match of the Day",K4630&lt;&gt;"Match of the Day 2",K4630&lt;&gt;"Match of the Day Repeat"),"",1+MAX($AJ$10:AJ4629))</f>
        <v/>
      </c>
    </row>
    <row r="4631" spans="34:36" x14ac:dyDescent="0.35">
      <c r="AH4631" s="16" t="str">
        <f>IF(AND(B4631="Premier League",E4631="Live"),_xlfn.XLOOKUP(_xlfn.TEXTJOIN(" vs ",,C4631:D4631),Calendar!G:G,Calendar!B:B),IF(AND(B4631="Premier League",E4631="Highlights"),_xlfn.XLOOKUP(H4631,Calendar!O:O,Calendar!N:N,,-1),""))</f>
        <v/>
      </c>
      <c r="AI4631" s="61" t="str">
        <f>IF(AND(AH4631&lt;&gt;"",E4631="Live"),_xlfn.XLOOKUP(_xlfn.TEXTJOIN(" vs ",,C4631:D4631),Calendar!G:G,Calendar!K:K),"")</f>
        <v/>
      </c>
      <c r="AJ4631" s="61" t="str">
        <f>IF(AND(K4631&lt;&gt;"Match of the Day",K4631&lt;&gt;"Match of the Day 2",K4631&lt;&gt;"Match of the Day Repeat"),"",1+MAX($AJ$10:AJ4630))</f>
        <v/>
      </c>
    </row>
    <row r="4632" spans="34:36" x14ac:dyDescent="0.35">
      <c r="AH4632" s="16" t="str">
        <f>IF(AND(B4632="Premier League",E4632="Live"),_xlfn.XLOOKUP(_xlfn.TEXTJOIN(" vs ",,C4632:D4632),Calendar!G:G,Calendar!B:B),IF(AND(B4632="Premier League",E4632="Highlights"),_xlfn.XLOOKUP(H4632,Calendar!O:O,Calendar!N:N,,-1),""))</f>
        <v/>
      </c>
      <c r="AI4632" s="61" t="str">
        <f>IF(AND(AH4632&lt;&gt;"",E4632="Live"),_xlfn.XLOOKUP(_xlfn.TEXTJOIN(" vs ",,C4632:D4632),Calendar!G:G,Calendar!K:K),"")</f>
        <v/>
      </c>
      <c r="AJ4632" s="61" t="str">
        <f>IF(AND(K4632&lt;&gt;"Match of the Day",K4632&lt;&gt;"Match of the Day 2",K4632&lt;&gt;"Match of the Day Repeat"),"",1+MAX($AJ$10:AJ4631))</f>
        <v/>
      </c>
    </row>
    <row r="4633" spans="34:36" x14ac:dyDescent="0.35">
      <c r="AH4633" s="16" t="str">
        <f>IF(AND(B4633="Premier League",E4633="Live"),_xlfn.XLOOKUP(_xlfn.TEXTJOIN(" vs ",,C4633:D4633),Calendar!G:G,Calendar!B:B),IF(AND(B4633="Premier League",E4633="Highlights"),_xlfn.XLOOKUP(H4633,Calendar!O:O,Calendar!N:N,,-1),""))</f>
        <v/>
      </c>
      <c r="AI4633" s="61" t="str">
        <f>IF(AND(AH4633&lt;&gt;"",E4633="Live"),_xlfn.XLOOKUP(_xlfn.TEXTJOIN(" vs ",,C4633:D4633),Calendar!G:G,Calendar!K:K),"")</f>
        <v/>
      </c>
      <c r="AJ4633" s="61" t="str">
        <f>IF(AND(K4633&lt;&gt;"Match of the Day",K4633&lt;&gt;"Match of the Day 2",K4633&lt;&gt;"Match of the Day Repeat"),"",1+MAX($AJ$10:AJ4632))</f>
        <v/>
      </c>
    </row>
    <row r="4634" spans="34:36" x14ac:dyDescent="0.35">
      <c r="AH4634" s="16" t="str">
        <f>IF(AND(B4634="Premier League",E4634="Live"),_xlfn.XLOOKUP(_xlfn.TEXTJOIN(" vs ",,C4634:D4634),Calendar!G:G,Calendar!B:B),IF(AND(B4634="Premier League",E4634="Highlights"),_xlfn.XLOOKUP(H4634,Calendar!O:O,Calendar!N:N,,-1),""))</f>
        <v/>
      </c>
      <c r="AI4634" s="61" t="str">
        <f>IF(AND(AH4634&lt;&gt;"",E4634="Live"),_xlfn.XLOOKUP(_xlfn.TEXTJOIN(" vs ",,C4634:D4634),Calendar!G:G,Calendar!K:K),"")</f>
        <v/>
      </c>
      <c r="AJ4634" s="61" t="str">
        <f>IF(AND(K4634&lt;&gt;"Match of the Day",K4634&lt;&gt;"Match of the Day 2",K4634&lt;&gt;"Match of the Day Repeat"),"",1+MAX($AJ$10:AJ4633))</f>
        <v/>
      </c>
    </row>
    <row r="4635" spans="34:36" x14ac:dyDescent="0.35">
      <c r="AH4635" s="16" t="str">
        <f>IF(AND(B4635="Premier League",E4635="Live"),_xlfn.XLOOKUP(_xlfn.TEXTJOIN(" vs ",,C4635:D4635),Calendar!G:G,Calendar!B:B),IF(AND(B4635="Premier League",E4635="Highlights"),_xlfn.XLOOKUP(H4635,Calendar!O:O,Calendar!N:N,,-1),""))</f>
        <v/>
      </c>
      <c r="AI4635" s="61" t="str">
        <f>IF(AND(AH4635&lt;&gt;"",E4635="Live"),_xlfn.XLOOKUP(_xlfn.TEXTJOIN(" vs ",,C4635:D4635),Calendar!G:G,Calendar!K:K),"")</f>
        <v/>
      </c>
      <c r="AJ4635" s="61" t="str">
        <f>IF(AND(K4635&lt;&gt;"Match of the Day",K4635&lt;&gt;"Match of the Day 2",K4635&lt;&gt;"Match of the Day Repeat"),"",1+MAX($AJ$10:AJ4634))</f>
        <v/>
      </c>
    </row>
    <row r="4636" spans="34:36" x14ac:dyDescent="0.35">
      <c r="AH4636" s="16" t="str">
        <f>IF(AND(B4636="Premier League",E4636="Live"),_xlfn.XLOOKUP(_xlfn.TEXTJOIN(" vs ",,C4636:D4636),Calendar!G:G,Calendar!B:B),IF(AND(B4636="Premier League",E4636="Highlights"),_xlfn.XLOOKUP(H4636,Calendar!O:O,Calendar!N:N,,-1),""))</f>
        <v/>
      </c>
      <c r="AI4636" s="61" t="str">
        <f>IF(AND(AH4636&lt;&gt;"",E4636="Live"),_xlfn.XLOOKUP(_xlfn.TEXTJOIN(" vs ",,C4636:D4636),Calendar!G:G,Calendar!K:K),"")</f>
        <v/>
      </c>
      <c r="AJ4636" s="61" t="str">
        <f>IF(AND(K4636&lt;&gt;"Match of the Day",K4636&lt;&gt;"Match of the Day 2",K4636&lt;&gt;"Match of the Day Repeat"),"",1+MAX($AJ$10:AJ4635))</f>
        <v/>
      </c>
    </row>
    <row r="4637" spans="34:36" x14ac:dyDescent="0.35">
      <c r="AH4637" s="16" t="str">
        <f>IF(AND(B4637="Premier League",E4637="Live"),_xlfn.XLOOKUP(_xlfn.TEXTJOIN(" vs ",,C4637:D4637),Calendar!G:G,Calendar!B:B),IF(AND(B4637="Premier League",E4637="Highlights"),_xlfn.XLOOKUP(H4637,Calendar!O:O,Calendar!N:N,,-1),""))</f>
        <v/>
      </c>
      <c r="AI4637" s="61" t="str">
        <f>IF(AND(AH4637&lt;&gt;"",E4637="Live"),_xlfn.XLOOKUP(_xlfn.TEXTJOIN(" vs ",,C4637:D4637),Calendar!G:G,Calendar!K:K),"")</f>
        <v/>
      </c>
      <c r="AJ4637" s="61" t="str">
        <f>IF(AND(K4637&lt;&gt;"Match of the Day",K4637&lt;&gt;"Match of the Day 2",K4637&lt;&gt;"Match of the Day Repeat"),"",1+MAX($AJ$10:AJ4636))</f>
        <v/>
      </c>
    </row>
    <row r="4638" spans="34:36" x14ac:dyDescent="0.35">
      <c r="AH4638" s="16" t="str">
        <f>IF(AND(B4638="Premier League",E4638="Live"),_xlfn.XLOOKUP(_xlfn.TEXTJOIN(" vs ",,C4638:D4638),Calendar!G:G,Calendar!B:B),IF(AND(B4638="Premier League",E4638="Highlights"),_xlfn.XLOOKUP(H4638,Calendar!O:O,Calendar!N:N,,-1),""))</f>
        <v/>
      </c>
      <c r="AI4638" s="61" t="str">
        <f>IF(AND(AH4638&lt;&gt;"",E4638="Live"),_xlfn.XLOOKUP(_xlfn.TEXTJOIN(" vs ",,C4638:D4638),Calendar!G:G,Calendar!K:K),"")</f>
        <v/>
      </c>
      <c r="AJ4638" s="61" t="str">
        <f>IF(AND(K4638&lt;&gt;"Match of the Day",K4638&lt;&gt;"Match of the Day 2",K4638&lt;&gt;"Match of the Day Repeat"),"",1+MAX($AJ$10:AJ4637))</f>
        <v/>
      </c>
    </row>
    <row r="4639" spans="34:36" x14ac:dyDescent="0.35">
      <c r="AH4639" s="16" t="str">
        <f>IF(AND(B4639="Premier League",E4639="Live"),_xlfn.XLOOKUP(_xlfn.TEXTJOIN(" vs ",,C4639:D4639),Calendar!G:G,Calendar!B:B),IF(AND(B4639="Premier League",E4639="Highlights"),_xlfn.XLOOKUP(H4639,Calendar!O:O,Calendar!N:N,,-1),""))</f>
        <v/>
      </c>
      <c r="AI4639" s="61" t="str">
        <f>IF(AND(AH4639&lt;&gt;"",E4639="Live"),_xlfn.XLOOKUP(_xlfn.TEXTJOIN(" vs ",,C4639:D4639),Calendar!G:G,Calendar!K:K),"")</f>
        <v/>
      </c>
      <c r="AJ4639" s="61" t="str">
        <f>IF(AND(K4639&lt;&gt;"Match of the Day",K4639&lt;&gt;"Match of the Day 2",K4639&lt;&gt;"Match of the Day Repeat"),"",1+MAX($AJ$10:AJ4638))</f>
        <v/>
      </c>
    </row>
    <row r="4640" spans="34:36" x14ac:dyDescent="0.35">
      <c r="AH4640" s="16" t="str">
        <f>IF(AND(B4640="Premier League",E4640="Live"),_xlfn.XLOOKUP(_xlfn.TEXTJOIN(" vs ",,C4640:D4640),Calendar!G:G,Calendar!B:B),IF(AND(B4640="Premier League",E4640="Highlights"),_xlfn.XLOOKUP(H4640,Calendar!O:O,Calendar!N:N,,-1),""))</f>
        <v/>
      </c>
      <c r="AI4640" s="61" t="str">
        <f>IF(AND(AH4640&lt;&gt;"",E4640="Live"),_xlfn.XLOOKUP(_xlfn.TEXTJOIN(" vs ",,C4640:D4640),Calendar!G:G,Calendar!K:K),"")</f>
        <v/>
      </c>
      <c r="AJ4640" s="61" t="str">
        <f>IF(AND(K4640&lt;&gt;"Match of the Day",K4640&lt;&gt;"Match of the Day 2",K4640&lt;&gt;"Match of the Day Repeat"),"",1+MAX($AJ$10:AJ4639))</f>
        <v/>
      </c>
    </row>
    <row r="4641" spans="34:36" x14ac:dyDescent="0.35">
      <c r="AH4641" s="16" t="str">
        <f>IF(AND(B4641="Premier League",E4641="Live"),_xlfn.XLOOKUP(_xlfn.TEXTJOIN(" vs ",,C4641:D4641),Calendar!G:G,Calendar!B:B),IF(AND(B4641="Premier League",E4641="Highlights"),_xlfn.XLOOKUP(H4641,Calendar!O:O,Calendar!N:N,,-1),""))</f>
        <v/>
      </c>
      <c r="AI4641" s="61" t="str">
        <f>IF(AND(AH4641&lt;&gt;"",E4641="Live"),_xlfn.XLOOKUP(_xlfn.TEXTJOIN(" vs ",,C4641:D4641),Calendar!G:G,Calendar!K:K),"")</f>
        <v/>
      </c>
      <c r="AJ4641" s="61" t="str">
        <f>IF(AND(K4641&lt;&gt;"Match of the Day",K4641&lt;&gt;"Match of the Day 2",K4641&lt;&gt;"Match of the Day Repeat"),"",1+MAX($AJ$10:AJ4640))</f>
        <v/>
      </c>
    </row>
    <row r="4642" spans="34:36" x14ac:dyDescent="0.35">
      <c r="AH4642" s="16" t="str">
        <f>IF(AND(B4642="Premier League",E4642="Live"),_xlfn.XLOOKUP(_xlfn.TEXTJOIN(" vs ",,C4642:D4642),Calendar!G:G,Calendar!B:B),IF(AND(B4642="Premier League",E4642="Highlights"),_xlfn.XLOOKUP(H4642,Calendar!O:O,Calendar!N:N,,-1),""))</f>
        <v/>
      </c>
      <c r="AI4642" s="61" t="str">
        <f>IF(AND(AH4642&lt;&gt;"",E4642="Live"),_xlfn.XLOOKUP(_xlfn.TEXTJOIN(" vs ",,C4642:D4642),Calendar!G:G,Calendar!K:K),"")</f>
        <v/>
      </c>
      <c r="AJ4642" s="61" t="str">
        <f>IF(AND(K4642&lt;&gt;"Match of the Day",K4642&lt;&gt;"Match of the Day 2",K4642&lt;&gt;"Match of the Day Repeat"),"",1+MAX($AJ$10:AJ4641))</f>
        <v/>
      </c>
    </row>
    <row r="4643" spans="34:36" x14ac:dyDescent="0.35">
      <c r="AH4643" s="16" t="str">
        <f>IF(AND(B4643="Premier League",E4643="Live"),_xlfn.XLOOKUP(_xlfn.TEXTJOIN(" vs ",,C4643:D4643),Calendar!G:G,Calendar!B:B),IF(AND(B4643="Premier League",E4643="Highlights"),_xlfn.XLOOKUP(H4643,Calendar!O:O,Calendar!N:N,,-1),""))</f>
        <v/>
      </c>
      <c r="AI4643" s="61" t="str">
        <f>IF(AND(AH4643&lt;&gt;"",E4643="Live"),_xlfn.XLOOKUP(_xlfn.TEXTJOIN(" vs ",,C4643:D4643),Calendar!G:G,Calendar!K:K),"")</f>
        <v/>
      </c>
      <c r="AJ4643" s="61" t="str">
        <f>IF(AND(K4643&lt;&gt;"Match of the Day",K4643&lt;&gt;"Match of the Day 2",K4643&lt;&gt;"Match of the Day Repeat"),"",1+MAX($AJ$10:AJ4642))</f>
        <v/>
      </c>
    </row>
    <row r="4644" spans="34:36" x14ac:dyDescent="0.35">
      <c r="AH4644" s="16" t="str">
        <f>IF(AND(B4644="Premier League",E4644="Live"),_xlfn.XLOOKUP(_xlfn.TEXTJOIN(" vs ",,C4644:D4644),Calendar!G:G,Calendar!B:B),IF(AND(B4644="Premier League",E4644="Highlights"),_xlfn.XLOOKUP(H4644,Calendar!O:O,Calendar!N:N,,-1),""))</f>
        <v/>
      </c>
      <c r="AI4644" s="61" t="str">
        <f>IF(AND(AH4644&lt;&gt;"",E4644="Live"),_xlfn.XLOOKUP(_xlfn.TEXTJOIN(" vs ",,C4644:D4644),Calendar!G:G,Calendar!K:K),"")</f>
        <v/>
      </c>
      <c r="AJ4644" s="61" t="str">
        <f>IF(AND(K4644&lt;&gt;"Match of the Day",K4644&lt;&gt;"Match of the Day 2",K4644&lt;&gt;"Match of the Day Repeat"),"",1+MAX($AJ$10:AJ4643))</f>
        <v/>
      </c>
    </row>
    <row r="4645" spans="34:36" x14ac:dyDescent="0.35">
      <c r="AH4645" s="16" t="str">
        <f>IF(AND(B4645="Premier League",E4645="Live"),_xlfn.XLOOKUP(_xlfn.TEXTJOIN(" vs ",,C4645:D4645),Calendar!G:G,Calendar!B:B),IF(AND(B4645="Premier League",E4645="Highlights"),_xlfn.XLOOKUP(H4645,Calendar!O:O,Calendar!N:N,,-1),""))</f>
        <v/>
      </c>
      <c r="AI4645" s="61" t="str">
        <f>IF(AND(AH4645&lt;&gt;"",E4645="Live"),_xlfn.XLOOKUP(_xlfn.TEXTJOIN(" vs ",,C4645:D4645),Calendar!G:G,Calendar!K:K),"")</f>
        <v/>
      </c>
      <c r="AJ4645" s="61" t="str">
        <f>IF(AND(K4645&lt;&gt;"Match of the Day",K4645&lt;&gt;"Match of the Day 2",K4645&lt;&gt;"Match of the Day Repeat"),"",1+MAX($AJ$10:AJ4644))</f>
        <v/>
      </c>
    </row>
    <row r="4646" spans="34:36" x14ac:dyDescent="0.35">
      <c r="AH4646" s="16" t="str">
        <f>IF(AND(B4646="Premier League",E4646="Live"),_xlfn.XLOOKUP(_xlfn.TEXTJOIN(" vs ",,C4646:D4646),Calendar!G:G,Calendar!B:B),IF(AND(B4646="Premier League",E4646="Highlights"),_xlfn.XLOOKUP(H4646,Calendar!O:O,Calendar!N:N,,-1),""))</f>
        <v/>
      </c>
      <c r="AI4646" s="61" t="str">
        <f>IF(AND(AH4646&lt;&gt;"",E4646="Live"),_xlfn.XLOOKUP(_xlfn.TEXTJOIN(" vs ",,C4646:D4646),Calendar!G:G,Calendar!K:K),"")</f>
        <v/>
      </c>
      <c r="AJ4646" s="61" t="str">
        <f>IF(AND(K4646&lt;&gt;"Match of the Day",K4646&lt;&gt;"Match of the Day 2",K4646&lt;&gt;"Match of the Day Repeat"),"",1+MAX($AJ$10:AJ4645))</f>
        <v/>
      </c>
    </row>
    <row r="4647" spans="34:36" x14ac:dyDescent="0.35">
      <c r="AH4647" s="16" t="str">
        <f>IF(AND(B4647="Premier League",E4647="Live"),_xlfn.XLOOKUP(_xlfn.TEXTJOIN(" vs ",,C4647:D4647),Calendar!G:G,Calendar!B:B),IF(AND(B4647="Premier League",E4647="Highlights"),_xlfn.XLOOKUP(H4647,Calendar!O:O,Calendar!N:N,,-1),""))</f>
        <v/>
      </c>
      <c r="AI4647" s="61" t="str">
        <f>IF(AND(AH4647&lt;&gt;"",E4647="Live"),_xlfn.XLOOKUP(_xlfn.TEXTJOIN(" vs ",,C4647:D4647),Calendar!G:G,Calendar!K:K),"")</f>
        <v/>
      </c>
      <c r="AJ4647" s="61" t="str">
        <f>IF(AND(K4647&lt;&gt;"Match of the Day",K4647&lt;&gt;"Match of the Day 2",K4647&lt;&gt;"Match of the Day Repeat"),"",1+MAX($AJ$10:AJ4646))</f>
        <v/>
      </c>
    </row>
    <row r="4648" spans="34:36" x14ac:dyDescent="0.35">
      <c r="AH4648" s="16" t="str">
        <f>IF(AND(B4648="Premier League",E4648="Live"),_xlfn.XLOOKUP(_xlfn.TEXTJOIN(" vs ",,C4648:D4648),Calendar!G:G,Calendar!B:B),IF(AND(B4648="Premier League",E4648="Highlights"),_xlfn.XLOOKUP(H4648,Calendar!O:O,Calendar!N:N,,-1),""))</f>
        <v/>
      </c>
      <c r="AI4648" s="61" t="str">
        <f>IF(AND(AH4648&lt;&gt;"",E4648="Live"),_xlfn.XLOOKUP(_xlfn.TEXTJOIN(" vs ",,C4648:D4648),Calendar!G:G,Calendar!K:K),"")</f>
        <v/>
      </c>
      <c r="AJ4648" s="61" t="str">
        <f>IF(AND(K4648&lt;&gt;"Match of the Day",K4648&lt;&gt;"Match of the Day 2",K4648&lt;&gt;"Match of the Day Repeat"),"",1+MAX($AJ$10:AJ4647))</f>
        <v/>
      </c>
    </row>
    <row r="4649" spans="34:36" x14ac:dyDescent="0.35">
      <c r="AH4649" s="16" t="str">
        <f>IF(AND(B4649="Premier League",E4649="Live"),_xlfn.XLOOKUP(_xlfn.TEXTJOIN(" vs ",,C4649:D4649),Calendar!G:G,Calendar!B:B),IF(AND(B4649="Premier League",E4649="Highlights"),_xlfn.XLOOKUP(H4649,Calendar!O:O,Calendar!N:N,,-1),""))</f>
        <v/>
      </c>
      <c r="AI4649" s="61" t="str">
        <f>IF(AND(AH4649&lt;&gt;"",E4649="Live"),_xlfn.XLOOKUP(_xlfn.TEXTJOIN(" vs ",,C4649:D4649),Calendar!G:G,Calendar!K:K),"")</f>
        <v/>
      </c>
      <c r="AJ4649" s="61" t="str">
        <f>IF(AND(K4649&lt;&gt;"Match of the Day",K4649&lt;&gt;"Match of the Day 2",K4649&lt;&gt;"Match of the Day Repeat"),"",1+MAX($AJ$10:AJ4648))</f>
        <v/>
      </c>
    </row>
    <row r="4650" spans="34:36" x14ac:dyDescent="0.35">
      <c r="AH4650" s="16" t="str">
        <f>IF(AND(B4650="Premier League",E4650="Live"),_xlfn.XLOOKUP(_xlfn.TEXTJOIN(" vs ",,C4650:D4650),Calendar!G:G,Calendar!B:B),IF(AND(B4650="Premier League",E4650="Highlights"),_xlfn.XLOOKUP(H4650,Calendar!O:O,Calendar!N:N,,-1),""))</f>
        <v/>
      </c>
      <c r="AI4650" s="61" t="str">
        <f>IF(AND(AH4650&lt;&gt;"",E4650="Live"),_xlfn.XLOOKUP(_xlfn.TEXTJOIN(" vs ",,C4650:D4650),Calendar!G:G,Calendar!K:K),"")</f>
        <v/>
      </c>
      <c r="AJ4650" s="61" t="str">
        <f>IF(AND(K4650&lt;&gt;"Match of the Day",K4650&lt;&gt;"Match of the Day 2",K4650&lt;&gt;"Match of the Day Repeat"),"",1+MAX($AJ$10:AJ4649))</f>
        <v/>
      </c>
    </row>
    <row r="4651" spans="34:36" x14ac:dyDescent="0.35">
      <c r="AH4651" s="16" t="str">
        <f>IF(AND(B4651="Premier League",E4651="Live"),_xlfn.XLOOKUP(_xlfn.TEXTJOIN(" vs ",,C4651:D4651),Calendar!G:G,Calendar!B:B),IF(AND(B4651="Premier League",E4651="Highlights"),_xlfn.XLOOKUP(H4651,Calendar!O:O,Calendar!N:N,,-1),""))</f>
        <v/>
      </c>
      <c r="AI4651" s="61" t="str">
        <f>IF(AND(AH4651&lt;&gt;"",E4651="Live"),_xlfn.XLOOKUP(_xlfn.TEXTJOIN(" vs ",,C4651:D4651),Calendar!G:G,Calendar!K:K),"")</f>
        <v/>
      </c>
      <c r="AJ4651" s="61" t="str">
        <f>IF(AND(K4651&lt;&gt;"Match of the Day",K4651&lt;&gt;"Match of the Day 2",K4651&lt;&gt;"Match of the Day Repeat"),"",1+MAX($AJ$10:AJ4650))</f>
        <v/>
      </c>
    </row>
    <row r="4652" spans="34:36" x14ac:dyDescent="0.35">
      <c r="AH4652" s="16" t="str">
        <f>IF(AND(B4652="Premier League",E4652="Live"),_xlfn.XLOOKUP(_xlfn.TEXTJOIN(" vs ",,C4652:D4652),Calendar!G:G,Calendar!B:B),IF(AND(B4652="Premier League",E4652="Highlights"),_xlfn.XLOOKUP(H4652,Calendar!O:O,Calendar!N:N,,-1),""))</f>
        <v/>
      </c>
      <c r="AI4652" s="61" t="str">
        <f>IF(AND(AH4652&lt;&gt;"",E4652="Live"),_xlfn.XLOOKUP(_xlfn.TEXTJOIN(" vs ",,C4652:D4652),Calendar!G:G,Calendar!K:K),"")</f>
        <v/>
      </c>
      <c r="AJ4652" s="61" t="str">
        <f>IF(AND(K4652&lt;&gt;"Match of the Day",K4652&lt;&gt;"Match of the Day 2",K4652&lt;&gt;"Match of the Day Repeat"),"",1+MAX($AJ$10:AJ4651))</f>
        <v/>
      </c>
    </row>
    <row r="4653" spans="34:36" x14ac:dyDescent="0.35">
      <c r="AH4653" s="16" t="str">
        <f>IF(AND(B4653="Premier League",E4653="Live"),_xlfn.XLOOKUP(_xlfn.TEXTJOIN(" vs ",,C4653:D4653),Calendar!G:G,Calendar!B:B),IF(AND(B4653="Premier League",E4653="Highlights"),_xlfn.XLOOKUP(H4653,Calendar!O:O,Calendar!N:N,,-1),""))</f>
        <v/>
      </c>
      <c r="AI4653" s="61" t="str">
        <f>IF(AND(AH4653&lt;&gt;"",E4653="Live"),_xlfn.XLOOKUP(_xlfn.TEXTJOIN(" vs ",,C4653:D4653),Calendar!G:G,Calendar!K:K),"")</f>
        <v/>
      </c>
      <c r="AJ4653" s="61" t="str">
        <f>IF(AND(K4653&lt;&gt;"Match of the Day",K4653&lt;&gt;"Match of the Day 2",K4653&lt;&gt;"Match of the Day Repeat"),"",1+MAX($AJ$10:AJ4652))</f>
        <v/>
      </c>
    </row>
    <row r="4654" spans="34:36" x14ac:dyDescent="0.35">
      <c r="AH4654" s="16" t="str">
        <f>IF(AND(B4654="Premier League",E4654="Live"),_xlfn.XLOOKUP(_xlfn.TEXTJOIN(" vs ",,C4654:D4654),Calendar!G:G,Calendar!B:B),IF(AND(B4654="Premier League",E4654="Highlights"),_xlfn.XLOOKUP(H4654,Calendar!O:O,Calendar!N:N,,-1),""))</f>
        <v/>
      </c>
      <c r="AI4654" s="61" t="str">
        <f>IF(AND(AH4654&lt;&gt;"",E4654="Live"),_xlfn.XLOOKUP(_xlfn.TEXTJOIN(" vs ",,C4654:D4654),Calendar!G:G,Calendar!K:K),"")</f>
        <v/>
      </c>
      <c r="AJ4654" s="61" t="str">
        <f>IF(AND(K4654&lt;&gt;"Match of the Day",K4654&lt;&gt;"Match of the Day 2",K4654&lt;&gt;"Match of the Day Repeat"),"",1+MAX($AJ$10:AJ4653))</f>
        <v/>
      </c>
    </row>
    <row r="4655" spans="34:36" x14ac:dyDescent="0.35">
      <c r="AH4655" s="16" t="str">
        <f>IF(AND(B4655="Premier League",E4655="Live"),_xlfn.XLOOKUP(_xlfn.TEXTJOIN(" vs ",,C4655:D4655),Calendar!G:G,Calendar!B:B),IF(AND(B4655="Premier League",E4655="Highlights"),_xlfn.XLOOKUP(H4655,Calendar!O:O,Calendar!N:N,,-1),""))</f>
        <v/>
      </c>
      <c r="AI4655" s="61" t="str">
        <f>IF(AND(AH4655&lt;&gt;"",E4655="Live"),_xlfn.XLOOKUP(_xlfn.TEXTJOIN(" vs ",,C4655:D4655),Calendar!G:G,Calendar!K:K),"")</f>
        <v/>
      </c>
      <c r="AJ4655" s="61" t="str">
        <f>IF(AND(K4655&lt;&gt;"Match of the Day",K4655&lt;&gt;"Match of the Day 2",K4655&lt;&gt;"Match of the Day Repeat"),"",1+MAX($AJ$10:AJ4654))</f>
        <v/>
      </c>
    </row>
    <row r="4656" spans="34:36" x14ac:dyDescent="0.35">
      <c r="AH4656" s="16" t="str">
        <f>IF(AND(B4656="Premier League",E4656="Live"),_xlfn.XLOOKUP(_xlfn.TEXTJOIN(" vs ",,C4656:D4656),Calendar!G:G,Calendar!B:B),IF(AND(B4656="Premier League",E4656="Highlights"),_xlfn.XLOOKUP(H4656,Calendar!O:O,Calendar!N:N,,-1),""))</f>
        <v/>
      </c>
      <c r="AI4656" s="61" t="str">
        <f>IF(AND(AH4656&lt;&gt;"",E4656="Live"),_xlfn.XLOOKUP(_xlfn.TEXTJOIN(" vs ",,C4656:D4656),Calendar!G:G,Calendar!K:K),"")</f>
        <v/>
      </c>
      <c r="AJ4656" s="61" t="str">
        <f>IF(AND(K4656&lt;&gt;"Match of the Day",K4656&lt;&gt;"Match of the Day 2",K4656&lt;&gt;"Match of the Day Repeat"),"",1+MAX($AJ$10:AJ4655))</f>
        <v/>
      </c>
    </row>
    <row r="4657" spans="34:36" x14ac:dyDescent="0.35">
      <c r="AH4657" s="16" t="str">
        <f>IF(AND(B4657="Premier League",E4657="Live"),_xlfn.XLOOKUP(_xlfn.TEXTJOIN(" vs ",,C4657:D4657),Calendar!G:G,Calendar!B:B),IF(AND(B4657="Premier League",E4657="Highlights"),_xlfn.XLOOKUP(H4657,Calendar!O:O,Calendar!N:N,,-1),""))</f>
        <v/>
      </c>
      <c r="AI4657" s="61" t="str">
        <f>IF(AND(AH4657&lt;&gt;"",E4657="Live"),_xlfn.XLOOKUP(_xlfn.TEXTJOIN(" vs ",,C4657:D4657),Calendar!G:G,Calendar!K:K),"")</f>
        <v/>
      </c>
      <c r="AJ4657" s="61" t="str">
        <f>IF(AND(K4657&lt;&gt;"Match of the Day",K4657&lt;&gt;"Match of the Day 2",K4657&lt;&gt;"Match of the Day Repeat"),"",1+MAX($AJ$10:AJ4656))</f>
        <v/>
      </c>
    </row>
    <row r="4658" spans="34:36" x14ac:dyDescent="0.35">
      <c r="AH4658" s="16" t="str">
        <f>IF(AND(B4658="Premier League",E4658="Live"),_xlfn.XLOOKUP(_xlfn.TEXTJOIN(" vs ",,C4658:D4658),Calendar!G:G,Calendar!B:B),IF(AND(B4658="Premier League",E4658="Highlights"),_xlfn.XLOOKUP(H4658,Calendar!O:O,Calendar!N:N,,-1),""))</f>
        <v/>
      </c>
      <c r="AI4658" s="61" t="str">
        <f>IF(AND(AH4658&lt;&gt;"",E4658="Live"),_xlfn.XLOOKUP(_xlfn.TEXTJOIN(" vs ",,C4658:D4658),Calendar!G:G,Calendar!K:K),"")</f>
        <v/>
      </c>
      <c r="AJ4658" s="61" t="str">
        <f>IF(AND(K4658&lt;&gt;"Match of the Day",K4658&lt;&gt;"Match of the Day 2",K4658&lt;&gt;"Match of the Day Repeat"),"",1+MAX($AJ$10:AJ4657))</f>
        <v/>
      </c>
    </row>
    <row r="4659" spans="34:36" x14ac:dyDescent="0.35">
      <c r="AH4659" s="16" t="str">
        <f>IF(AND(B4659="Premier League",E4659="Live"),_xlfn.XLOOKUP(_xlfn.TEXTJOIN(" vs ",,C4659:D4659),Calendar!G:G,Calendar!B:B),IF(AND(B4659="Premier League",E4659="Highlights"),_xlfn.XLOOKUP(H4659,Calendar!O:O,Calendar!N:N,,-1),""))</f>
        <v/>
      </c>
      <c r="AI4659" s="61" t="str">
        <f>IF(AND(AH4659&lt;&gt;"",E4659="Live"),_xlfn.XLOOKUP(_xlfn.TEXTJOIN(" vs ",,C4659:D4659),Calendar!G:G,Calendar!K:K),"")</f>
        <v/>
      </c>
      <c r="AJ4659" s="61" t="str">
        <f>IF(AND(K4659&lt;&gt;"Match of the Day",K4659&lt;&gt;"Match of the Day 2",K4659&lt;&gt;"Match of the Day Repeat"),"",1+MAX($AJ$10:AJ4658))</f>
        <v/>
      </c>
    </row>
    <row r="4660" spans="34:36" x14ac:dyDescent="0.35">
      <c r="AH4660" s="16" t="str">
        <f>IF(AND(B4660="Premier League",E4660="Live"),_xlfn.XLOOKUP(_xlfn.TEXTJOIN(" vs ",,C4660:D4660),Calendar!G:G,Calendar!B:B),IF(AND(B4660="Premier League",E4660="Highlights"),_xlfn.XLOOKUP(H4660,Calendar!O:O,Calendar!N:N,,-1),""))</f>
        <v/>
      </c>
      <c r="AI4660" s="61" t="str">
        <f>IF(AND(AH4660&lt;&gt;"",E4660="Live"),_xlfn.XLOOKUP(_xlfn.TEXTJOIN(" vs ",,C4660:D4660),Calendar!G:G,Calendar!K:K),"")</f>
        <v/>
      </c>
      <c r="AJ4660" s="61" t="str">
        <f>IF(AND(K4660&lt;&gt;"Match of the Day",K4660&lt;&gt;"Match of the Day 2",K4660&lt;&gt;"Match of the Day Repeat"),"",1+MAX($AJ$10:AJ4659))</f>
        <v/>
      </c>
    </row>
    <row r="4661" spans="34:36" x14ac:dyDescent="0.35">
      <c r="AH4661" s="16" t="str">
        <f>IF(AND(B4661="Premier League",E4661="Live"),_xlfn.XLOOKUP(_xlfn.TEXTJOIN(" vs ",,C4661:D4661),Calendar!G:G,Calendar!B:B),IF(AND(B4661="Premier League",E4661="Highlights"),_xlfn.XLOOKUP(H4661,Calendar!O:O,Calendar!N:N,,-1),""))</f>
        <v/>
      </c>
      <c r="AI4661" s="61" t="str">
        <f>IF(AND(AH4661&lt;&gt;"",E4661="Live"),_xlfn.XLOOKUP(_xlfn.TEXTJOIN(" vs ",,C4661:D4661),Calendar!G:G,Calendar!K:K),"")</f>
        <v/>
      </c>
      <c r="AJ4661" s="61" t="str">
        <f>IF(AND(K4661&lt;&gt;"Match of the Day",K4661&lt;&gt;"Match of the Day 2",K4661&lt;&gt;"Match of the Day Repeat"),"",1+MAX($AJ$10:AJ4660))</f>
        <v/>
      </c>
    </row>
    <row r="4662" spans="34:36" x14ac:dyDescent="0.35">
      <c r="AH4662" s="16" t="str">
        <f>IF(AND(B4662="Premier League",E4662="Live"),_xlfn.XLOOKUP(_xlfn.TEXTJOIN(" vs ",,C4662:D4662),Calendar!G:G,Calendar!B:B),IF(AND(B4662="Premier League",E4662="Highlights"),_xlfn.XLOOKUP(H4662,Calendar!O:O,Calendar!N:N,,-1),""))</f>
        <v/>
      </c>
      <c r="AI4662" s="61" t="str">
        <f>IF(AND(AH4662&lt;&gt;"",E4662="Live"),_xlfn.XLOOKUP(_xlfn.TEXTJOIN(" vs ",,C4662:D4662),Calendar!G:G,Calendar!K:K),"")</f>
        <v/>
      </c>
      <c r="AJ4662" s="61" t="str">
        <f>IF(AND(K4662&lt;&gt;"Match of the Day",K4662&lt;&gt;"Match of the Day 2",K4662&lt;&gt;"Match of the Day Repeat"),"",1+MAX($AJ$10:AJ4661))</f>
        <v/>
      </c>
    </row>
    <row r="4663" spans="34:36" x14ac:dyDescent="0.35">
      <c r="AH4663" s="16" t="str">
        <f>IF(AND(B4663="Premier League",E4663="Live"),_xlfn.XLOOKUP(_xlfn.TEXTJOIN(" vs ",,C4663:D4663),Calendar!G:G,Calendar!B:B),IF(AND(B4663="Premier League",E4663="Highlights"),_xlfn.XLOOKUP(H4663,Calendar!O:O,Calendar!N:N,,-1),""))</f>
        <v/>
      </c>
      <c r="AI4663" s="61" t="str">
        <f>IF(AND(AH4663&lt;&gt;"",E4663="Live"),_xlfn.XLOOKUP(_xlfn.TEXTJOIN(" vs ",,C4663:D4663),Calendar!G:G,Calendar!K:K),"")</f>
        <v/>
      </c>
      <c r="AJ4663" s="61" t="str">
        <f>IF(AND(K4663&lt;&gt;"Match of the Day",K4663&lt;&gt;"Match of the Day 2",K4663&lt;&gt;"Match of the Day Repeat"),"",1+MAX($AJ$10:AJ4662))</f>
        <v/>
      </c>
    </row>
    <row r="4664" spans="34:36" x14ac:dyDescent="0.35">
      <c r="AH4664" s="16" t="str">
        <f>IF(AND(B4664="Premier League",E4664="Live"),_xlfn.XLOOKUP(_xlfn.TEXTJOIN(" vs ",,C4664:D4664),Calendar!G:G,Calendar!B:B),IF(AND(B4664="Premier League",E4664="Highlights"),_xlfn.XLOOKUP(H4664,Calendar!O:O,Calendar!N:N,,-1),""))</f>
        <v/>
      </c>
      <c r="AI4664" s="61" t="str">
        <f>IF(AND(AH4664&lt;&gt;"",E4664="Live"),_xlfn.XLOOKUP(_xlfn.TEXTJOIN(" vs ",,C4664:D4664),Calendar!G:G,Calendar!K:K),"")</f>
        <v/>
      </c>
      <c r="AJ4664" s="61" t="str">
        <f>IF(AND(K4664&lt;&gt;"Match of the Day",K4664&lt;&gt;"Match of the Day 2",K4664&lt;&gt;"Match of the Day Repeat"),"",1+MAX($AJ$10:AJ4663))</f>
        <v/>
      </c>
    </row>
    <row r="4665" spans="34:36" x14ac:dyDescent="0.35">
      <c r="AH4665" s="16" t="str">
        <f>IF(AND(B4665="Premier League",E4665="Live"),_xlfn.XLOOKUP(_xlfn.TEXTJOIN(" vs ",,C4665:D4665),Calendar!G:G,Calendar!B:B),IF(AND(B4665="Premier League",E4665="Highlights"),_xlfn.XLOOKUP(H4665,Calendar!O:O,Calendar!N:N,,-1),""))</f>
        <v/>
      </c>
      <c r="AI4665" s="61" t="str">
        <f>IF(AND(AH4665&lt;&gt;"",E4665="Live"),_xlfn.XLOOKUP(_xlfn.TEXTJOIN(" vs ",,C4665:D4665),Calendar!G:G,Calendar!K:K),"")</f>
        <v/>
      </c>
      <c r="AJ4665" s="61" t="str">
        <f>IF(AND(K4665&lt;&gt;"Match of the Day",K4665&lt;&gt;"Match of the Day 2",K4665&lt;&gt;"Match of the Day Repeat"),"",1+MAX($AJ$10:AJ4664))</f>
        <v/>
      </c>
    </row>
    <row r="4666" spans="34:36" x14ac:dyDescent="0.35">
      <c r="AH4666" s="16" t="str">
        <f>IF(AND(B4666="Premier League",E4666="Live"),_xlfn.XLOOKUP(_xlfn.TEXTJOIN(" vs ",,C4666:D4666),Calendar!G:G,Calendar!B:B),IF(AND(B4666="Premier League",E4666="Highlights"),_xlfn.XLOOKUP(H4666,Calendar!O:O,Calendar!N:N,,-1),""))</f>
        <v/>
      </c>
      <c r="AI4666" s="61" t="str">
        <f>IF(AND(AH4666&lt;&gt;"",E4666="Live"),_xlfn.XLOOKUP(_xlfn.TEXTJOIN(" vs ",,C4666:D4666),Calendar!G:G,Calendar!K:K),"")</f>
        <v/>
      </c>
      <c r="AJ4666" s="61" t="str">
        <f>IF(AND(K4666&lt;&gt;"Match of the Day",K4666&lt;&gt;"Match of the Day 2",K4666&lt;&gt;"Match of the Day Repeat"),"",1+MAX($AJ$10:AJ4665))</f>
        <v/>
      </c>
    </row>
    <row r="4667" spans="34:36" x14ac:dyDescent="0.35">
      <c r="AH4667" s="16" t="str">
        <f>IF(AND(B4667="Premier League",E4667="Live"),_xlfn.XLOOKUP(_xlfn.TEXTJOIN(" vs ",,C4667:D4667),Calendar!G:G,Calendar!B:B),IF(AND(B4667="Premier League",E4667="Highlights"),_xlfn.XLOOKUP(H4667,Calendar!O:O,Calendar!N:N,,-1),""))</f>
        <v/>
      </c>
      <c r="AI4667" s="61" t="str">
        <f>IF(AND(AH4667&lt;&gt;"",E4667="Live"),_xlfn.XLOOKUP(_xlfn.TEXTJOIN(" vs ",,C4667:D4667),Calendar!G:G,Calendar!K:K),"")</f>
        <v/>
      </c>
      <c r="AJ4667" s="61" t="str">
        <f>IF(AND(K4667&lt;&gt;"Match of the Day",K4667&lt;&gt;"Match of the Day 2",K4667&lt;&gt;"Match of the Day Repeat"),"",1+MAX($AJ$10:AJ4666))</f>
        <v/>
      </c>
    </row>
    <row r="4668" spans="34:36" x14ac:dyDescent="0.35">
      <c r="AH4668" s="16" t="str">
        <f>IF(AND(B4668="Premier League",E4668="Live"),_xlfn.XLOOKUP(_xlfn.TEXTJOIN(" vs ",,C4668:D4668),Calendar!G:G,Calendar!B:B),IF(AND(B4668="Premier League",E4668="Highlights"),_xlfn.XLOOKUP(H4668,Calendar!O:O,Calendar!N:N,,-1),""))</f>
        <v/>
      </c>
      <c r="AI4668" s="61" t="str">
        <f>IF(AND(AH4668&lt;&gt;"",E4668="Live"),_xlfn.XLOOKUP(_xlfn.TEXTJOIN(" vs ",,C4668:D4668),Calendar!G:G,Calendar!K:K),"")</f>
        <v/>
      </c>
      <c r="AJ4668" s="61" t="str">
        <f>IF(AND(K4668&lt;&gt;"Match of the Day",K4668&lt;&gt;"Match of the Day 2",K4668&lt;&gt;"Match of the Day Repeat"),"",1+MAX($AJ$10:AJ4667))</f>
        <v/>
      </c>
    </row>
    <row r="4669" spans="34:36" x14ac:dyDescent="0.35">
      <c r="AH4669" s="16" t="str">
        <f>IF(AND(B4669="Premier League",E4669="Live"),_xlfn.XLOOKUP(_xlfn.TEXTJOIN(" vs ",,C4669:D4669),Calendar!G:G,Calendar!B:B),IF(AND(B4669="Premier League",E4669="Highlights"),_xlfn.XLOOKUP(H4669,Calendar!O:O,Calendar!N:N,,-1),""))</f>
        <v/>
      </c>
      <c r="AI4669" s="61" t="str">
        <f>IF(AND(AH4669&lt;&gt;"",E4669="Live"),_xlfn.XLOOKUP(_xlfn.TEXTJOIN(" vs ",,C4669:D4669),Calendar!G:G,Calendar!K:K),"")</f>
        <v/>
      </c>
      <c r="AJ4669" s="61" t="str">
        <f>IF(AND(K4669&lt;&gt;"Match of the Day",K4669&lt;&gt;"Match of the Day 2",K4669&lt;&gt;"Match of the Day Repeat"),"",1+MAX($AJ$10:AJ4668))</f>
        <v/>
      </c>
    </row>
    <row r="4670" spans="34:36" x14ac:dyDescent="0.35">
      <c r="AH4670" s="16" t="str">
        <f>IF(AND(B4670="Premier League",E4670="Live"),_xlfn.XLOOKUP(_xlfn.TEXTJOIN(" vs ",,C4670:D4670),Calendar!G:G,Calendar!B:B),IF(AND(B4670="Premier League",E4670="Highlights"),_xlfn.XLOOKUP(H4670,Calendar!O:O,Calendar!N:N,,-1),""))</f>
        <v/>
      </c>
      <c r="AI4670" s="61" t="str">
        <f>IF(AND(AH4670&lt;&gt;"",E4670="Live"),_xlfn.XLOOKUP(_xlfn.TEXTJOIN(" vs ",,C4670:D4670),Calendar!G:G,Calendar!K:K),"")</f>
        <v/>
      </c>
      <c r="AJ4670" s="61" t="str">
        <f>IF(AND(K4670&lt;&gt;"Match of the Day",K4670&lt;&gt;"Match of the Day 2",K4670&lt;&gt;"Match of the Day Repeat"),"",1+MAX($AJ$10:AJ4669))</f>
        <v/>
      </c>
    </row>
    <row r="4671" spans="34:36" x14ac:dyDescent="0.35">
      <c r="AH4671" s="16" t="str">
        <f>IF(AND(B4671="Premier League",E4671="Live"),_xlfn.XLOOKUP(_xlfn.TEXTJOIN(" vs ",,C4671:D4671),Calendar!G:G,Calendar!B:B),IF(AND(B4671="Premier League",E4671="Highlights"),_xlfn.XLOOKUP(H4671,Calendar!O:O,Calendar!N:N,,-1),""))</f>
        <v/>
      </c>
      <c r="AI4671" s="61" t="str">
        <f>IF(AND(AH4671&lt;&gt;"",E4671="Live"),_xlfn.XLOOKUP(_xlfn.TEXTJOIN(" vs ",,C4671:D4671),Calendar!G:G,Calendar!K:K),"")</f>
        <v/>
      </c>
      <c r="AJ4671" s="61" t="str">
        <f>IF(AND(K4671&lt;&gt;"Match of the Day",K4671&lt;&gt;"Match of the Day 2",K4671&lt;&gt;"Match of the Day Repeat"),"",1+MAX($AJ$10:AJ4670))</f>
        <v/>
      </c>
    </row>
    <row r="4672" spans="34:36" x14ac:dyDescent="0.35">
      <c r="AH4672" s="16" t="str">
        <f>IF(AND(B4672="Premier League",E4672="Live"),_xlfn.XLOOKUP(_xlfn.TEXTJOIN(" vs ",,C4672:D4672),Calendar!G:G,Calendar!B:B),IF(AND(B4672="Premier League",E4672="Highlights"),_xlfn.XLOOKUP(H4672,Calendar!O:O,Calendar!N:N,,-1),""))</f>
        <v/>
      </c>
      <c r="AI4672" s="61" t="str">
        <f>IF(AND(AH4672&lt;&gt;"",E4672="Live"),_xlfn.XLOOKUP(_xlfn.TEXTJOIN(" vs ",,C4672:D4672),Calendar!G:G,Calendar!K:K),"")</f>
        <v/>
      </c>
      <c r="AJ4672" s="61" t="str">
        <f>IF(AND(K4672&lt;&gt;"Match of the Day",K4672&lt;&gt;"Match of the Day 2",K4672&lt;&gt;"Match of the Day Repeat"),"",1+MAX($AJ$10:AJ4671))</f>
        <v/>
      </c>
    </row>
    <row r="4673" spans="34:36" x14ac:dyDescent="0.35">
      <c r="AH4673" s="16" t="str">
        <f>IF(AND(B4673="Premier League",E4673="Live"),_xlfn.XLOOKUP(_xlfn.TEXTJOIN(" vs ",,C4673:D4673),Calendar!G:G,Calendar!B:B),IF(AND(B4673="Premier League",E4673="Highlights"),_xlfn.XLOOKUP(H4673,Calendar!O:O,Calendar!N:N,,-1),""))</f>
        <v/>
      </c>
      <c r="AI4673" s="61" t="str">
        <f>IF(AND(AH4673&lt;&gt;"",E4673="Live"),_xlfn.XLOOKUP(_xlfn.TEXTJOIN(" vs ",,C4673:D4673),Calendar!G:G,Calendar!K:K),"")</f>
        <v/>
      </c>
      <c r="AJ4673" s="61" t="str">
        <f>IF(AND(K4673&lt;&gt;"Match of the Day",K4673&lt;&gt;"Match of the Day 2",K4673&lt;&gt;"Match of the Day Repeat"),"",1+MAX($AJ$10:AJ4672))</f>
        <v/>
      </c>
    </row>
    <row r="4674" spans="34:36" x14ac:dyDescent="0.35">
      <c r="AH4674" s="16" t="str">
        <f>IF(AND(B4674="Premier League",E4674="Live"),_xlfn.XLOOKUP(_xlfn.TEXTJOIN(" vs ",,C4674:D4674),Calendar!G:G,Calendar!B:B),IF(AND(B4674="Premier League",E4674="Highlights"),_xlfn.XLOOKUP(H4674,Calendar!O:O,Calendar!N:N,,-1),""))</f>
        <v/>
      </c>
      <c r="AI4674" s="61" t="str">
        <f>IF(AND(AH4674&lt;&gt;"",E4674="Live"),_xlfn.XLOOKUP(_xlfn.TEXTJOIN(" vs ",,C4674:D4674),Calendar!G:G,Calendar!K:K),"")</f>
        <v/>
      </c>
      <c r="AJ4674" s="61" t="str">
        <f>IF(AND(K4674&lt;&gt;"Match of the Day",K4674&lt;&gt;"Match of the Day 2",K4674&lt;&gt;"Match of the Day Repeat"),"",1+MAX($AJ$10:AJ4673))</f>
        <v/>
      </c>
    </row>
    <row r="4675" spans="34:36" x14ac:dyDescent="0.35">
      <c r="AH4675" s="16" t="str">
        <f>IF(AND(B4675="Premier League",E4675="Live"),_xlfn.XLOOKUP(_xlfn.TEXTJOIN(" vs ",,C4675:D4675),Calendar!G:G,Calendar!B:B),IF(AND(B4675="Premier League",E4675="Highlights"),_xlfn.XLOOKUP(H4675,Calendar!O:O,Calendar!N:N,,-1),""))</f>
        <v/>
      </c>
      <c r="AI4675" s="61" t="str">
        <f>IF(AND(AH4675&lt;&gt;"",E4675="Live"),_xlfn.XLOOKUP(_xlfn.TEXTJOIN(" vs ",,C4675:D4675),Calendar!G:G,Calendar!K:K),"")</f>
        <v/>
      </c>
      <c r="AJ4675" s="61" t="str">
        <f>IF(AND(K4675&lt;&gt;"Match of the Day",K4675&lt;&gt;"Match of the Day 2",K4675&lt;&gt;"Match of the Day Repeat"),"",1+MAX($AJ$10:AJ4674))</f>
        <v/>
      </c>
    </row>
    <row r="4676" spans="34:36" x14ac:dyDescent="0.35">
      <c r="AH4676" s="16" t="str">
        <f>IF(AND(B4676="Premier League",E4676="Live"),_xlfn.XLOOKUP(_xlfn.TEXTJOIN(" vs ",,C4676:D4676),Calendar!G:G,Calendar!B:B),IF(AND(B4676="Premier League",E4676="Highlights"),_xlfn.XLOOKUP(H4676,Calendar!O:O,Calendar!N:N,,-1),""))</f>
        <v/>
      </c>
      <c r="AI4676" s="61" t="str">
        <f>IF(AND(AH4676&lt;&gt;"",E4676="Live"),_xlfn.XLOOKUP(_xlfn.TEXTJOIN(" vs ",,C4676:D4676),Calendar!G:G,Calendar!K:K),"")</f>
        <v/>
      </c>
      <c r="AJ4676" s="61" t="str">
        <f>IF(AND(K4676&lt;&gt;"Match of the Day",K4676&lt;&gt;"Match of the Day 2",K4676&lt;&gt;"Match of the Day Repeat"),"",1+MAX($AJ$10:AJ4675))</f>
        <v/>
      </c>
    </row>
    <row r="4677" spans="34:36" x14ac:dyDescent="0.35">
      <c r="AH4677" s="16" t="str">
        <f>IF(AND(B4677="Premier League",E4677="Live"),_xlfn.XLOOKUP(_xlfn.TEXTJOIN(" vs ",,C4677:D4677),Calendar!G:G,Calendar!B:B),IF(AND(B4677="Premier League",E4677="Highlights"),_xlfn.XLOOKUP(H4677,Calendar!O:O,Calendar!N:N,,-1),""))</f>
        <v/>
      </c>
      <c r="AI4677" s="61" t="str">
        <f>IF(AND(AH4677&lt;&gt;"",E4677="Live"),_xlfn.XLOOKUP(_xlfn.TEXTJOIN(" vs ",,C4677:D4677),Calendar!G:G,Calendar!K:K),"")</f>
        <v/>
      </c>
      <c r="AJ4677" s="61" t="str">
        <f>IF(AND(K4677&lt;&gt;"Match of the Day",K4677&lt;&gt;"Match of the Day 2",K4677&lt;&gt;"Match of the Day Repeat"),"",1+MAX($AJ$10:AJ4676))</f>
        <v/>
      </c>
    </row>
    <row r="4678" spans="34:36" x14ac:dyDescent="0.35">
      <c r="AH4678" s="16" t="str">
        <f>IF(AND(B4678="Premier League",E4678="Live"),_xlfn.XLOOKUP(_xlfn.TEXTJOIN(" vs ",,C4678:D4678),Calendar!G:G,Calendar!B:B),IF(AND(B4678="Premier League",E4678="Highlights"),_xlfn.XLOOKUP(H4678,Calendar!O:O,Calendar!N:N,,-1),""))</f>
        <v/>
      </c>
      <c r="AI4678" s="61" t="str">
        <f>IF(AND(AH4678&lt;&gt;"",E4678="Live"),_xlfn.XLOOKUP(_xlfn.TEXTJOIN(" vs ",,C4678:D4678),Calendar!G:G,Calendar!K:K),"")</f>
        <v/>
      </c>
      <c r="AJ4678" s="61" t="str">
        <f>IF(AND(K4678&lt;&gt;"Match of the Day",K4678&lt;&gt;"Match of the Day 2",K4678&lt;&gt;"Match of the Day Repeat"),"",1+MAX($AJ$10:AJ4677))</f>
        <v/>
      </c>
    </row>
    <row r="4679" spans="34:36" x14ac:dyDescent="0.35">
      <c r="AH4679" s="16" t="str">
        <f>IF(AND(B4679="Premier League",E4679="Live"),_xlfn.XLOOKUP(_xlfn.TEXTJOIN(" vs ",,C4679:D4679),Calendar!G:G,Calendar!B:B),IF(AND(B4679="Premier League",E4679="Highlights"),_xlfn.XLOOKUP(H4679,Calendar!O:O,Calendar!N:N,,-1),""))</f>
        <v/>
      </c>
      <c r="AI4679" s="61" t="str">
        <f>IF(AND(AH4679&lt;&gt;"",E4679="Live"),_xlfn.XLOOKUP(_xlfn.TEXTJOIN(" vs ",,C4679:D4679),Calendar!G:G,Calendar!K:K),"")</f>
        <v/>
      </c>
      <c r="AJ4679" s="61" t="str">
        <f>IF(AND(K4679&lt;&gt;"Match of the Day",K4679&lt;&gt;"Match of the Day 2",K4679&lt;&gt;"Match of the Day Repeat"),"",1+MAX($AJ$10:AJ4678))</f>
        <v/>
      </c>
    </row>
    <row r="4680" spans="34:36" x14ac:dyDescent="0.35">
      <c r="AH4680" s="16" t="str">
        <f>IF(AND(B4680="Premier League",E4680="Live"),_xlfn.XLOOKUP(_xlfn.TEXTJOIN(" vs ",,C4680:D4680),Calendar!G:G,Calendar!B:B),IF(AND(B4680="Premier League",E4680="Highlights"),_xlfn.XLOOKUP(H4680,Calendar!O:O,Calendar!N:N,,-1),""))</f>
        <v/>
      </c>
      <c r="AI4680" s="61" t="str">
        <f>IF(AND(AH4680&lt;&gt;"",E4680="Live"),_xlfn.XLOOKUP(_xlfn.TEXTJOIN(" vs ",,C4680:D4680),Calendar!G:G,Calendar!K:K),"")</f>
        <v/>
      </c>
      <c r="AJ4680" s="61" t="str">
        <f>IF(AND(K4680&lt;&gt;"Match of the Day",K4680&lt;&gt;"Match of the Day 2",K4680&lt;&gt;"Match of the Day Repeat"),"",1+MAX($AJ$10:AJ4679))</f>
        <v/>
      </c>
    </row>
    <row r="4681" spans="34:36" x14ac:dyDescent="0.35">
      <c r="AH4681" s="16" t="str">
        <f>IF(AND(B4681="Premier League",E4681="Live"),_xlfn.XLOOKUP(_xlfn.TEXTJOIN(" vs ",,C4681:D4681),Calendar!G:G,Calendar!B:B),IF(AND(B4681="Premier League",E4681="Highlights"),_xlfn.XLOOKUP(H4681,Calendar!O:O,Calendar!N:N,,-1),""))</f>
        <v/>
      </c>
      <c r="AI4681" s="61" t="str">
        <f>IF(AND(AH4681&lt;&gt;"",E4681="Live"),_xlfn.XLOOKUP(_xlfn.TEXTJOIN(" vs ",,C4681:D4681),Calendar!G:G,Calendar!K:K),"")</f>
        <v/>
      </c>
      <c r="AJ4681" s="61" t="str">
        <f>IF(AND(K4681&lt;&gt;"Match of the Day",K4681&lt;&gt;"Match of the Day 2",K4681&lt;&gt;"Match of the Day Repeat"),"",1+MAX($AJ$10:AJ4680))</f>
        <v/>
      </c>
    </row>
    <row r="4682" spans="34:36" x14ac:dyDescent="0.35">
      <c r="AH4682" s="16" t="str">
        <f>IF(AND(B4682="Premier League",E4682="Live"),_xlfn.XLOOKUP(_xlfn.TEXTJOIN(" vs ",,C4682:D4682),Calendar!G:G,Calendar!B:B),IF(AND(B4682="Premier League",E4682="Highlights"),_xlfn.XLOOKUP(H4682,Calendar!O:O,Calendar!N:N,,-1),""))</f>
        <v/>
      </c>
      <c r="AI4682" s="61" t="str">
        <f>IF(AND(AH4682&lt;&gt;"",E4682="Live"),_xlfn.XLOOKUP(_xlfn.TEXTJOIN(" vs ",,C4682:D4682),Calendar!G:G,Calendar!K:K),"")</f>
        <v/>
      </c>
      <c r="AJ4682" s="61" t="str">
        <f>IF(AND(K4682&lt;&gt;"Match of the Day",K4682&lt;&gt;"Match of the Day 2",K4682&lt;&gt;"Match of the Day Repeat"),"",1+MAX($AJ$10:AJ4681))</f>
        <v/>
      </c>
    </row>
    <row r="4683" spans="34:36" x14ac:dyDescent="0.35">
      <c r="AH4683" s="16" t="str">
        <f>IF(AND(B4683="Premier League",E4683="Live"),_xlfn.XLOOKUP(_xlfn.TEXTJOIN(" vs ",,C4683:D4683),Calendar!G:G,Calendar!B:B),IF(AND(B4683="Premier League",E4683="Highlights"),_xlfn.XLOOKUP(H4683,Calendar!O:O,Calendar!N:N,,-1),""))</f>
        <v/>
      </c>
      <c r="AI4683" s="61" t="str">
        <f>IF(AND(AH4683&lt;&gt;"",E4683="Live"),_xlfn.XLOOKUP(_xlfn.TEXTJOIN(" vs ",,C4683:D4683),Calendar!G:G,Calendar!K:K),"")</f>
        <v/>
      </c>
      <c r="AJ4683" s="61" t="str">
        <f>IF(AND(K4683&lt;&gt;"Match of the Day",K4683&lt;&gt;"Match of the Day 2",K4683&lt;&gt;"Match of the Day Repeat"),"",1+MAX($AJ$10:AJ4682))</f>
        <v/>
      </c>
    </row>
    <row r="4684" spans="34:36" x14ac:dyDescent="0.35">
      <c r="AH4684" s="16" t="str">
        <f>IF(AND(B4684="Premier League",E4684="Live"),_xlfn.XLOOKUP(_xlfn.TEXTJOIN(" vs ",,C4684:D4684),Calendar!G:G,Calendar!B:B),IF(AND(B4684="Premier League",E4684="Highlights"),_xlfn.XLOOKUP(H4684,Calendar!O:O,Calendar!N:N,,-1),""))</f>
        <v/>
      </c>
      <c r="AI4684" s="61" t="str">
        <f>IF(AND(AH4684&lt;&gt;"",E4684="Live"),_xlfn.XLOOKUP(_xlfn.TEXTJOIN(" vs ",,C4684:D4684),Calendar!G:G,Calendar!K:K),"")</f>
        <v/>
      </c>
      <c r="AJ4684" s="61" t="str">
        <f>IF(AND(K4684&lt;&gt;"Match of the Day",K4684&lt;&gt;"Match of the Day 2",K4684&lt;&gt;"Match of the Day Repeat"),"",1+MAX($AJ$10:AJ4683))</f>
        <v/>
      </c>
    </row>
    <row r="4685" spans="34:36" x14ac:dyDescent="0.35">
      <c r="AH4685" s="16" t="str">
        <f>IF(AND(B4685="Premier League",E4685="Live"),_xlfn.XLOOKUP(_xlfn.TEXTJOIN(" vs ",,C4685:D4685),Calendar!G:G,Calendar!B:B),IF(AND(B4685="Premier League",E4685="Highlights"),_xlfn.XLOOKUP(H4685,Calendar!O:O,Calendar!N:N,,-1),""))</f>
        <v/>
      </c>
      <c r="AI4685" s="61" t="str">
        <f>IF(AND(AH4685&lt;&gt;"",E4685="Live"),_xlfn.XLOOKUP(_xlfn.TEXTJOIN(" vs ",,C4685:D4685),Calendar!G:G,Calendar!K:K),"")</f>
        <v/>
      </c>
      <c r="AJ4685" s="61" t="str">
        <f>IF(AND(K4685&lt;&gt;"Match of the Day",K4685&lt;&gt;"Match of the Day 2",K4685&lt;&gt;"Match of the Day Repeat"),"",1+MAX($AJ$10:AJ4684))</f>
        <v/>
      </c>
    </row>
    <row r="4686" spans="34:36" x14ac:dyDescent="0.35">
      <c r="AH4686" s="16" t="str">
        <f>IF(AND(B4686="Premier League",E4686="Live"),_xlfn.XLOOKUP(_xlfn.TEXTJOIN(" vs ",,C4686:D4686),Calendar!G:G,Calendar!B:B),IF(AND(B4686="Premier League",E4686="Highlights"),_xlfn.XLOOKUP(H4686,Calendar!O:O,Calendar!N:N,,-1),""))</f>
        <v/>
      </c>
      <c r="AI4686" s="61" t="str">
        <f>IF(AND(AH4686&lt;&gt;"",E4686="Live"),_xlfn.XLOOKUP(_xlfn.TEXTJOIN(" vs ",,C4686:D4686),Calendar!G:G,Calendar!K:K),"")</f>
        <v/>
      </c>
      <c r="AJ4686" s="61" t="str">
        <f>IF(AND(K4686&lt;&gt;"Match of the Day",K4686&lt;&gt;"Match of the Day 2",K4686&lt;&gt;"Match of the Day Repeat"),"",1+MAX($AJ$10:AJ4685))</f>
        <v/>
      </c>
    </row>
    <row r="4687" spans="34:36" x14ac:dyDescent="0.35">
      <c r="AH4687" s="16" t="str">
        <f>IF(AND(B4687="Premier League",E4687="Live"),_xlfn.XLOOKUP(_xlfn.TEXTJOIN(" vs ",,C4687:D4687),Calendar!G:G,Calendar!B:B),IF(AND(B4687="Premier League",E4687="Highlights"),_xlfn.XLOOKUP(H4687,Calendar!O:O,Calendar!N:N,,-1),""))</f>
        <v/>
      </c>
      <c r="AI4687" s="61" t="str">
        <f>IF(AND(AH4687&lt;&gt;"",E4687="Live"),_xlfn.XLOOKUP(_xlfn.TEXTJOIN(" vs ",,C4687:D4687),Calendar!G:G,Calendar!K:K),"")</f>
        <v/>
      </c>
      <c r="AJ4687" s="61" t="str">
        <f>IF(AND(K4687&lt;&gt;"Match of the Day",K4687&lt;&gt;"Match of the Day 2",K4687&lt;&gt;"Match of the Day Repeat"),"",1+MAX($AJ$10:AJ4686))</f>
        <v/>
      </c>
    </row>
    <row r="4688" spans="34:36" x14ac:dyDescent="0.35">
      <c r="AH4688" s="16" t="str">
        <f>IF(AND(B4688="Premier League",E4688="Live"),_xlfn.XLOOKUP(_xlfn.TEXTJOIN(" vs ",,C4688:D4688),Calendar!G:G,Calendar!B:B),IF(AND(B4688="Premier League",E4688="Highlights"),_xlfn.XLOOKUP(H4688,Calendar!O:O,Calendar!N:N,,-1),""))</f>
        <v/>
      </c>
      <c r="AI4688" s="61" t="str">
        <f>IF(AND(AH4688&lt;&gt;"",E4688="Live"),_xlfn.XLOOKUP(_xlfn.TEXTJOIN(" vs ",,C4688:D4688),Calendar!G:G,Calendar!K:K),"")</f>
        <v/>
      </c>
      <c r="AJ4688" s="61" t="str">
        <f>IF(AND(K4688&lt;&gt;"Match of the Day",K4688&lt;&gt;"Match of the Day 2",K4688&lt;&gt;"Match of the Day Repeat"),"",1+MAX($AJ$10:AJ4687))</f>
        <v/>
      </c>
    </row>
    <row r="4689" spans="34:36" x14ac:dyDescent="0.35">
      <c r="AH4689" s="16" t="str">
        <f>IF(AND(B4689="Premier League",E4689="Live"),_xlfn.XLOOKUP(_xlfn.TEXTJOIN(" vs ",,C4689:D4689),Calendar!G:G,Calendar!B:B),IF(AND(B4689="Premier League",E4689="Highlights"),_xlfn.XLOOKUP(H4689,Calendar!O:O,Calendar!N:N,,-1),""))</f>
        <v/>
      </c>
      <c r="AI4689" s="61" t="str">
        <f>IF(AND(AH4689&lt;&gt;"",E4689="Live"),_xlfn.XLOOKUP(_xlfn.TEXTJOIN(" vs ",,C4689:D4689),Calendar!G:G,Calendar!K:K),"")</f>
        <v/>
      </c>
      <c r="AJ4689" s="61" t="str">
        <f>IF(AND(K4689&lt;&gt;"Match of the Day",K4689&lt;&gt;"Match of the Day 2",K4689&lt;&gt;"Match of the Day Repeat"),"",1+MAX($AJ$10:AJ4688))</f>
        <v/>
      </c>
    </row>
    <row r="4690" spans="34:36" x14ac:dyDescent="0.35">
      <c r="AH4690" s="16" t="str">
        <f>IF(AND(B4690="Premier League",E4690="Live"),_xlfn.XLOOKUP(_xlfn.TEXTJOIN(" vs ",,C4690:D4690),Calendar!G:G,Calendar!B:B),IF(AND(B4690="Premier League",E4690="Highlights"),_xlfn.XLOOKUP(H4690,Calendar!O:O,Calendar!N:N,,-1),""))</f>
        <v/>
      </c>
      <c r="AI4690" s="61" t="str">
        <f>IF(AND(AH4690&lt;&gt;"",E4690="Live"),_xlfn.XLOOKUP(_xlfn.TEXTJOIN(" vs ",,C4690:D4690),Calendar!G:G,Calendar!K:K),"")</f>
        <v/>
      </c>
      <c r="AJ4690" s="61" t="str">
        <f>IF(AND(K4690&lt;&gt;"Match of the Day",K4690&lt;&gt;"Match of the Day 2",K4690&lt;&gt;"Match of the Day Repeat"),"",1+MAX($AJ$10:AJ4689))</f>
        <v/>
      </c>
    </row>
    <row r="4691" spans="34:36" x14ac:dyDescent="0.35">
      <c r="AH4691" s="16" t="str">
        <f>IF(AND(B4691="Premier League",E4691="Live"),_xlfn.XLOOKUP(_xlfn.TEXTJOIN(" vs ",,C4691:D4691),Calendar!G:G,Calendar!B:B),IF(AND(B4691="Premier League",E4691="Highlights"),_xlfn.XLOOKUP(H4691,Calendar!O:O,Calendar!N:N,,-1),""))</f>
        <v/>
      </c>
      <c r="AI4691" s="61" t="str">
        <f>IF(AND(AH4691&lt;&gt;"",E4691="Live"),_xlfn.XLOOKUP(_xlfn.TEXTJOIN(" vs ",,C4691:D4691),Calendar!G:G,Calendar!K:K),"")</f>
        <v/>
      </c>
      <c r="AJ4691" s="61" t="str">
        <f>IF(AND(K4691&lt;&gt;"Match of the Day",K4691&lt;&gt;"Match of the Day 2",K4691&lt;&gt;"Match of the Day Repeat"),"",1+MAX($AJ$10:AJ4690))</f>
        <v/>
      </c>
    </row>
    <row r="4692" spans="34:36" x14ac:dyDescent="0.35">
      <c r="AH4692" s="16" t="str">
        <f>IF(AND(B4692="Premier League",E4692="Live"),_xlfn.XLOOKUP(_xlfn.TEXTJOIN(" vs ",,C4692:D4692),Calendar!G:G,Calendar!B:B),IF(AND(B4692="Premier League",E4692="Highlights"),_xlfn.XLOOKUP(H4692,Calendar!O:O,Calendar!N:N,,-1),""))</f>
        <v/>
      </c>
      <c r="AI4692" s="61" t="str">
        <f>IF(AND(AH4692&lt;&gt;"",E4692="Live"),_xlfn.XLOOKUP(_xlfn.TEXTJOIN(" vs ",,C4692:D4692),Calendar!G:G,Calendar!K:K),"")</f>
        <v/>
      </c>
      <c r="AJ4692" s="61" t="str">
        <f>IF(AND(K4692&lt;&gt;"Match of the Day",K4692&lt;&gt;"Match of the Day 2",K4692&lt;&gt;"Match of the Day Repeat"),"",1+MAX($AJ$10:AJ4691))</f>
        <v/>
      </c>
    </row>
    <row r="4693" spans="34:36" x14ac:dyDescent="0.35">
      <c r="AH4693" s="16" t="str">
        <f>IF(AND(B4693="Premier League",E4693="Live"),_xlfn.XLOOKUP(_xlfn.TEXTJOIN(" vs ",,C4693:D4693),Calendar!G:G,Calendar!B:B),IF(AND(B4693="Premier League",E4693="Highlights"),_xlfn.XLOOKUP(H4693,Calendar!O:O,Calendar!N:N,,-1),""))</f>
        <v/>
      </c>
      <c r="AI4693" s="61" t="str">
        <f>IF(AND(AH4693&lt;&gt;"",E4693="Live"),_xlfn.XLOOKUP(_xlfn.TEXTJOIN(" vs ",,C4693:D4693),Calendar!G:G,Calendar!K:K),"")</f>
        <v/>
      </c>
      <c r="AJ4693" s="61" t="str">
        <f>IF(AND(K4693&lt;&gt;"Match of the Day",K4693&lt;&gt;"Match of the Day 2",K4693&lt;&gt;"Match of the Day Repeat"),"",1+MAX($AJ$10:AJ4692))</f>
        <v/>
      </c>
    </row>
    <row r="4694" spans="34:36" x14ac:dyDescent="0.35">
      <c r="AH4694" s="16" t="str">
        <f>IF(AND(B4694="Premier League",E4694="Live"),_xlfn.XLOOKUP(_xlfn.TEXTJOIN(" vs ",,C4694:D4694),Calendar!G:G,Calendar!B:B),IF(AND(B4694="Premier League",E4694="Highlights"),_xlfn.XLOOKUP(H4694,Calendar!O:O,Calendar!N:N,,-1),""))</f>
        <v/>
      </c>
      <c r="AI4694" s="61" t="str">
        <f>IF(AND(AH4694&lt;&gt;"",E4694="Live"),_xlfn.XLOOKUP(_xlfn.TEXTJOIN(" vs ",,C4694:D4694),Calendar!G:G,Calendar!K:K),"")</f>
        <v/>
      </c>
      <c r="AJ4694" s="61" t="str">
        <f>IF(AND(K4694&lt;&gt;"Match of the Day",K4694&lt;&gt;"Match of the Day 2",K4694&lt;&gt;"Match of the Day Repeat"),"",1+MAX($AJ$10:AJ4693))</f>
        <v/>
      </c>
    </row>
    <row r="4695" spans="34:36" x14ac:dyDescent="0.35">
      <c r="AH4695" s="16" t="str">
        <f>IF(AND(B4695="Premier League",E4695="Live"),_xlfn.XLOOKUP(_xlfn.TEXTJOIN(" vs ",,C4695:D4695),Calendar!G:G,Calendar!B:B),IF(AND(B4695="Premier League",E4695="Highlights"),_xlfn.XLOOKUP(H4695,Calendar!O:O,Calendar!N:N,,-1),""))</f>
        <v/>
      </c>
      <c r="AI4695" s="61" t="str">
        <f>IF(AND(AH4695&lt;&gt;"",E4695="Live"),_xlfn.XLOOKUP(_xlfn.TEXTJOIN(" vs ",,C4695:D4695),Calendar!G:G,Calendar!K:K),"")</f>
        <v/>
      </c>
      <c r="AJ4695" s="61" t="str">
        <f>IF(AND(K4695&lt;&gt;"Match of the Day",K4695&lt;&gt;"Match of the Day 2",K4695&lt;&gt;"Match of the Day Repeat"),"",1+MAX($AJ$10:AJ4694))</f>
        <v/>
      </c>
    </row>
    <row r="4696" spans="34:36" x14ac:dyDescent="0.35">
      <c r="AH4696" s="16" t="str">
        <f>IF(AND(B4696="Premier League",E4696="Live"),_xlfn.XLOOKUP(_xlfn.TEXTJOIN(" vs ",,C4696:D4696),Calendar!G:G,Calendar!B:B),IF(AND(B4696="Premier League",E4696="Highlights"),_xlfn.XLOOKUP(H4696,Calendar!O:O,Calendar!N:N,,-1),""))</f>
        <v/>
      </c>
      <c r="AI4696" s="61" t="str">
        <f>IF(AND(AH4696&lt;&gt;"",E4696="Live"),_xlfn.XLOOKUP(_xlfn.TEXTJOIN(" vs ",,C4696:D4696),Calendar!G:G,Calendar!K:K),"")</f>
        <v/>
      </c>
      <c r="AJ4696" s="61" t="str">
        <f>IF(AND(K4696&lt;&gt;"Match of the Day",K4696&lt;&gt;"Match of the Day 2",K4696&lt;&gt;"Match of the Day Repeat"),"",1+MAX($AJ$10:AJ4695))</f>
        <v/>
      </c>
    </row>
    <row r="4697" spans="34:36" x14ac:dyDescent="0.35">
      <c r="AH4697" s="16" t="str">
        <f>IF(AND(B4697="Premier League",E4697="Live"),_xlfn.XLOOKUP(_xlfn.TEXTJOIN(" vs ",,C4697:D4697),Calendar!G:G,Calendar!B:B),IF(AND(B4697="Premier League",E4697="Highlights"),_xlfn.XLOOKUP(H4697,Calendar!O:O,Calendar!N:N,,-1),""))</f>
        <v/>
      </c>
      <c r="AI4697" s="61" t="str">
        <f>IF(AND(AH4697&lt;&gt;"",E4697="Live"),_xlfn.XLOOKUP(_xlfn.TEXTJOIN(" vs ",,C4697:D4697),Calendar!G:G,Calendar!K:K),"")</f>
        <v/>
      </c>
      <c r="AJ4697" s="61" t="str">
        <f>IF(AND(K4697&lt;&gt;"Match of the Day",K4697&lt;&gt;"Match of the Day 2",K4697&lt;&gt;"Match of the Day Repeat"),"",1+MAX($AJ$10:AJ4696))</f>
        <v/>
      </c>
    </row>
    <row r="4698" spans="34:36" x14ac:dyDescent="0.35">
      <c r="AH4698" s="16" t="str">
        <f>IF(AND(B4698="Premier League",E4698="Live"),_xlfn.XLOOKUP(_xlfn.TEXTJOIN(" vs ",,C4698:D4698),Calendar!G:G,Calendar!B:B),IF(AND(B4698="Premier League",E4698="Highlights"),_xlfn.XLOOKUP(H4698,Calendar!O:O,Calendar!N:N,,-1),""))</f>
        <v/>
      </c>
      <c r="AI4698" s="61" t="str">
        <f>IF(AND(AH4698&lt;&gt;"",E4698="Live"),_xlfn.XLOOKUP(_xlfn.TEXTJOIN(" vs ",,C4698:D4698),Calendar!G:G,Calendar!K:K),"")</f>
        <v/>
      </c>
      <c r="AJ4698" s="61" t="str">
        <f>IF(AND(K4698&lt;&gt;"Match of the Day",K4698&lt;&gt;"Match of the Day 2",K4698&lt;&gt;"Match of the Day Repeat"),"",1+MAX($AJ$10:AJ4697))</f>
        <v/>
      </c>
    </row>
    <row r="4699" spans="34:36" x14ac:dyDescent="0.35">
      <c r="AH4699" s="16" t="str">
        <f>IF(AND(B4699="Premier League",E4699="Live"),_xlfn.XLOOKUP(_xlfn.TEXTJOIN(" vs ",,C4699:D4699),Calendar!G:G,Calendar!B:B),IF(AND(B4699="Premier League",E4699="Highlights"),_xlfn.XLOOKUP(H4699,Calendar!O:O,Calendar!N:N,,-1),""))</f>
        <v/>
      </c>
      <c r="AI4699" s="61" t="str">
        <f>IF(AND(AH4699&lt;&gt;"",E4699="Live"),_xlfn.XLOOKUP(_xlfn.TEXTJOIN(" vs ",,C4699:D4699),Calendar!G:G,Calendar!K:K),"")</f>
        <v/>
      </c>
      <c r="AJ4699" s="61" t="str">
        <f>IF(AND(K4699&lt;&gt;"Match of the Day",K4699&lt;&gt;"Match of the Day 2",K4699&lt;&gt;"Match of the Day Repeat"),"",1+MAX($AJ$10:AJ4698))</f>
        <v/>
      </c>
    </row>
    <row r="4700" spans="34:36" x14ac:dyDescent="0.35">
      <c r="AH4700" s="16" t="str">
        <f>IF(AND(B4700="Premier League",E4700="Live"),_xlfn.XLOOKUP(_xlfn.TEXTJOIN(" vs ",,C4700:D4700),Calendar!G:G,Calendar!B:B),IF(AND(B4700="Premier League",E4700="Highlights"),_xlfn.XLOOKUP(H4700,Calendar!O:O,Calendar!N:N,,-1),""))</f>
        <v/>
      </c>
      <c r="AI4700" s="61" t="str">
        <f>IF(AND(AH4700&lt;&gt;"",E4700="Live"),_xlfn.XLOOKUP(_xlfn.TEXTJOIN(" vs ",,C4700:D4700),Calendar!G:G,Calendar!K:K),"")</f>
        <v/>
      </c>
      <c r="AJ4700" s="61" t="str">
        <f>IF(AND(K4700&lt;&gt;"Match of the Day",K4700&lt;&gt;"Match of the Day 2",K4700&lt;&gt;"Match of the Day Repeat"),"",1+MAX($AJ$10:AJ4699))</f>
        <v/>
      </c>
    </row>
    <row r="4701" spans="34:36" x14ac:dyDescent="0.35">
      <c r="AH4701" s="16" t="str">
        <f>IF(AND(B4701="Premier League",E4701="Live"),_xlfn.XLOOKUP(_xlfn.TEXTJOIN(" vs ",,C4701:D4701),Calendar!G:G,Calendar!B:B),IF(AND(B4701="Premier League",E4701="Highlights"),_xlfn.XLOOKUP(H4701,Calendar!O:O,Calendar!N:N,,-1),""))</f>
        <v/>
      </c>
      <c r="AI4701" s="61" t="str">
        <f>IF(AND(AH4701&lt;&gt;"",E4701="Live"),_xlfn.XLOOKUP(_xlfn.TEXTJOIN(" vs ",,C4701:D4701),Calendar!G:G,Calendar!K:K),"")</f>
        <v/>
      </c>
      <c r="AJ4701" s="61" t="str">
        <f>IF(AND(K4701&lt;&gt;"Match of the Day",K4701&lt;&gt;"Match of the Day 2",K4701&lt;&gt;"Match of the Day Repeat"),"",1+MAX($AJ$10:AJ4700))</f>
        <v/>
      </c>
    </row>
    <row r="4702" spans="34:36" x14ac:dyDescent="0.35">
      <c r="AH4702" s="16" t="str">
        <f>IF(AND(B4702="Premier League",E4702="Live"),_xlfn.XLOOKUP(_xlfn.TEXTJOIN(" vs ",,C4702:D4702),Calendar!G:G,Calendar!B:B),IF(AND(B4702="Premier League",E4702="Highlights"),_xlfn.XLOOKUP(H4702,Calendar!O:O,Calendar!N:N,,-1),""))</f>
        <v/>
      </c>
      <c r="AI4702" s="61" t="str">
        <f>IF(AND(AH4702&lt;&gt;"",E4702="Live"),_xlfn.XLOOKUP(_xlfn.TEXTJOIN(" vs ",,C4702:D4702),Calendar!G:G,Calendar!K:K),"")</f>
        <v/>
      </c>
      <c r="AJ4702" s="61" t="str">
        <f>IF(AND(K4702&lt;&gt;"Match of the Day",K4702&lt;&gt;"Match of the Day 2",K4702&lt;&gt;"Match of the Day Repeat"),"",1+MAX($AJ$10:AJ4701))</f>
        <v/>
      </c>
    </row>
    <row r="4703" spans="34:36" x14ac:dyDescent="0.35">
      <c r="AH4703" s="16" t="str">
        <f>IF(AND(B4703="Premier League",E4703="Live"),_xlfn.XLOOKUP(_xlfn.TEXTJOIN(" vs ",,C4703:D4703),Calendar!G:G,Calendar!B:B),IF(AND(B4703="Premier League",E4703="Highlights"),_xlfn.XLOOKUP(H4703,Calendar!O:O,Calendar!N:N,,-1),""))</f>
        <v/>
      </c>
      <c r="AI4703" s="61" t="str">
        <f>IF(AND(AH4703&lt;&gt;"",E4703="Live"),_xlfn.XLOOKUP(_xlfn.TEXTJOIN(" vs ",,C4703:D4703),Calendar!G:G,Calendar!K:K),"")</f>
        <v/>
      </c>
      <c r="AJ4703" s="61" t="str">
        <f>IF(AND(K4703&lt;&gt;"Match of the Day",K4703&lt;&gt;"Match of the Day 2",K4703&lt;&gt;"Match of the Day Repeat"),"",1+MAX($AJ$10:AJ4702))</f>
        <v/>
      </c>
    </row>
    <row r="4704" spans="34:36" x14ac:dyDescent="0.35">
      <c r="AH4704" s="16" t="str">
        <f>IF(AND(B4704="Premier League",E4704="Live"),_xlfn.XLOOKUP(_xlfn.TEXTJOIN(" vs ",,C4704:D4704),Calendar!G:G,Calendar!B:B),IF(AND(B4704="Premier League",E4704="Highlights"),_xlfn.XLOOKUP(H4704,Calendar!O:O,Calendar!N:N,,-1),""))</f>
        <v/>
      </c>
      <c r="AI4704" s="61" t="str">
        <f>IF(AND(AH4704&lt;&gt;"",E4704="Live"),_xlfn.XLOOKUP(_xlfn.TEXTJOIN(" vs ",,C4704:D4704),Calendar!G:G,Calendar!K:K),"")</f>
        <v/>
      </c>
      <c r="AJ4704" s="61" t="str">
        <f>IF(AND(K4704&lt;&gt;"Match of the Day",K4704&lt;&gt;"Match of the Day 2",K4704&lt;&gt;"Match of the Day Repeat"),"",1+MAX($AJ$10:AJ4703))</f>
        <v/>
      </c>
    </row>
    <row r="4705" spans="34:36" x14ac:dyDescent="0.35">
      <c r="AH4705" s="16" t="str">
        <f>IF(AND(B4705="Premier League",E4705="Live"),_xlfn.XLOOKUP(_xlfn.TEXTJOIN(" vs ",,C4705:D4705),Calendar!G:G,Calendar!B:B),IF(AND(B4705="Premier League",E4705="Highlights"),_xlfn.XLOOKUP(H4705,Calendar!O:O,Calendar!N:N,,-1),""))</f>
        <v/>
      </c>
      <c r="AI4705" s="61" t="str">
        <f>IF(AND(AH4705&lt;&gt;"",E4705="Live"),_xlfn.XLOOKUP(_xlfn.TEXTJOIN(" vs ",,C4705:D4705),Calendar!G:G,Calendar!K:K),"")</f>
        <v/>
      </c>
      <c r="AJ4705" s="61" t="str">
        <f>IF(AND(K4705&lt;&gt;"Match of the Day",K4705&lt;&gt;"Match of the Day 2",K4705&lt;&gt;"Match of the Day Repeat"),"",1+MAX($AJ$10:AJ4704))</f>
        <v/>
      </c>
    </row>
    <row r="4706" spans="34:36" x14ac:dyDescent="0.35">
      <c r="AH4706" s="16" t="str">
        <f>IF(AND(B4706="Premier League",E4706="Live"),_xlfn.XLOOKUP(_xlfn.TEXTJOIN(" vs ",,C4706:D4706),Calendar!G:G,Calendar!B:B),IF(AND(B4706="Premier League",E4706="Highlights"),_xlfn.XLOOKUP(H4706,Calendar!O:O,Calendar!N:N,,-1),""))</f>
        <v/>
      </c>
      <c r="AI4706" s="61" t="str">
        <f>IF(AND(AH4706&lt;&gt;"",E4706="Live"),_xlfn.XLOOKUP(_xlfn.TEXTJOIN(" vs ",,C4706:D4706),Calendar!G:G,Calendar!K:K),"")</f>
        <v/>
      </c>
      <c r="AJ4706" s="61" t="str">
        <f>IF(AND(K4706&lt;&gt;"Match of the Day",K4706&lt;&gt;"Match of the Day 2",K4706&lt;&gt;"Match of the Day Repeat"),"",1+MAX($AJ$10:AJ4705))</f>
        <v/>
      </c>
    </row>
    <row r="4707" spans="34:36" x14ac:dyDescent="0.35">
      <c r="AH4707" s="16" t="str">
        <f>IF(AND(B4707="Premier League",E4707="Live"),_xlfn.XLOOKUP(_xlfn.TEXTJOIN(" vs ",,C4707:D4707),Calendar!G:G,Calendar!B:B),IF(AND(B4707="Premier League",E4707="Highlights"),_xlfn.XLOOKUP(H4707,Calendar!O:O,Calendar!N:N,,-1),""))</f>
        <v/>
      </c>
      <c r="AI4707" s="61" t="str">
        <f>IF(AND(AH4707&lt;&gt;"",E4707="Live"),_xlfn.XLOOKUP(_xlfn.TEXTJOIN(" vs ",,C4707:D4707),Calendar!G:G,Calendar!K:K),"")</f>
        <v/>
      </c>
      <c r="AJ4707" s="61" t="str">
        <f>IF(AND(K4707&lt;&gt;"Match of the Day",K4707&lt;&gt;"Match of the Day 2",K4707&lt;&gt;"Match of the Day Repeat"),"",1+MAX($AJ$10:AJ4706))</f>
        <v/>
      </c>
    </row>
    <row r="4708" spans="34:36" x14ac:dyDescent="0.35">
      <c r="AH4708" s="16" t="str">
        <f>IF(AND(B4708="Premier League",E4708="Live"),_xlfn.XLOOKUP(_xlfn.TEXTJOIN(" vs ",,C4708:D4708),Calendar!G:G,Calendar!B:B),IF(AND(B4708="Premier League",E4708="Highlights"),_xlfn.XLOOKUP(H4708,Calendar!O:O,Calendar!N:N,,-1),""))</f>
        <v/>
      </c>
      <c r="AI4708" s="61" t="str">
        <f>IF(AND(AH4708&lt;&gt;"",E4708="Live"),_xlfn.XLOOKUP(_xlfn.TEXTJOIN(" vs ",,C4708:D4708),Calendar!G:G,Calendar!K:K),"")</f>
        <v/>
      </c>
      <c r="AJ4708" s="61" t="str">
        <f>IF(AND(K4708&lt;&gt;"Match of the Day",K4708&lt;&gt;"Match of the Day 2",K4708&lt;&gt;"Match of the Day Repeat"),"",1+MAX($AJ$10:AJ4707))</f>
        <v/>
      </c>
    </row>
    <row r="4709" spans="34:36" x14ac:dyDescent="0.35">
      <c r="AH4709" s="16" t="str">
        <f>IF(AND(B4709="Premier League",E4709="Live"),_xlfn.XLOOKUP(_xlfn.TEXTJOIN(" vs ",,C4709:D4709),Calendar!G:G,Calendar!B:B),IF(AND(B4709="Premier League",E4709="Highlights"),_xlfn.XLOOKUP(H4709,Calendar!O:O,Calendar!N:N,,-1),""))</f>
        <v/>
      </c>
      <c r="AI4709" s="61" t="str">
        <f>IF(AND(AH4709&lt;&gt;"",E4709="Live"),_xlfn.XLOOKUP(_xlfn.TEXTJOIN(" vs ",,C4709:D4709),Calendar!G:G,Calendar!K:K),"")</f>
        <v/>
      </c>
      <c r="AJ4709" s="61" t="str">
        <f>IF(AND(K4709&lt;&gt;"Match of the Day",K4709&lt;&gt;"Match of the Day 2",K4709&lt;&gt;"Match of the Day Repeat"),"",1+MAX($AJ$10:AJ4708))</f>
        <v/>
      </c>
    </row>
    <row r="4710" spans="34:36" x14ac:dyDescent="0.35">
      <c r="AH4710" s="16" t="str">
        <f>IF(AND(B4710="Premier League",E4710="Live"),_xlfn.XLOOKUP(_xlfn.TEXTJOIN(" vs ",,C4710:D4710),Calendar!G:G,Calendar!B:B),IF(AND(B4710="Premier League",E4710="Highlights"),_xlfn.XLOOKUP(H4710,Calendar!O:O,Calendar!N:N,,-1),""))</f>
        <v/>
      </c>
      <c r="AI4710" s="61" t="str">
        <f>IF(AND(AH4710&lt;&gt;"",E4710="Live"),_xlfn.XLOOKUP(_xlfn.TEXTJOIN(" vs ",,C4710:D4710),Calendar!G:G,Calendar!K:K),"")</f>
        <v/>
      </c>
      <c r="AJ4710" s="61" t="str">
        <f>IF(AND(K4710&lt;&gt;"Match of the Day",K4710&lt;&gt;"Match of the Day 2",K4710&lt;&gt;"Match of the Day Repeat"),"",1+MAX($AJ$10:AJ4709))</f>
        <v/>
      </c>
    </row>
    <row r="4711" spans="34:36" x14ac:dyDescent="0.35">
      <c r="AH4711" s="16" t="str">
        <f>IF(AND(B4711="Premier League",E4711="Live"),_xlfn.XLOOKUP(_xlfn.TEXTJOIN(" vs ",,C4711:D4711),Calendar!G:G,Calendar!B:B),IF(AND(B4711="Premier League",E4711="Highlights"),_xlfn.XLOOKUP(H4711,Calendar!O:O,Calendar!N:N,,-1),""))</f>
        <v/>
      </c>
      <c r="AI4711" s="61" t="str">
        <f>IF(AND(AH4711&lt;&gt;"",E4711="Live"),_xlfn.XLOOKUP(_xlfn.TEXTJOIN(" vs ",,C4711:D4711),Calendar!G:G,Calendar!K:K),"")</f>
        <v/>
      </c>
      <c r="AJ4711" s="61" t="str">
        <f>IF(AND(K4711&lt;&gt;"Match of the Day",K4711&lt;&gt;"Match of the Day 2",K4711&lt;&gt;"Match of the Day Repeat"),"",1+MAX($AJ$10:AJ4710))</f>
        <v/>
      </c>
    </row>
    <row r="4712" spans="34:36" x14ac:dyDescent="0.35">
      <c r="AH4712" s="16" t="str">
        <f>IF(AND(B4712="Premier League",E4712="Live"),_xlfn.XLOOKUP(_xlfn.TEXTJOIN(" vs ",,C4712:D4712),Calendar!G:G,Calendar!B:B),IF(AND(B4712="Premier League",E4712="Highlights"),_xlfn.XLOOKUP(H4712,Calendar!O:O,Calendar!N:N,,-1),""))</f>
        <v/>
      </c>
      <c r="AI4712" s="61" t="str">
        <f>IF(AND(AH4712&lt;&gt;"",E4712="Live"),_xlfn.XLOOKUP(_xlfn.TEXTJOIN(" vs ",,C4712:D4712),Calendar!G:G,Calendar!K:K),"")</f>
        <v/>
      </c>
      <c r="AJ4712" s="61" t="str">
        <f>IF(AND(K4712&lt;&gt;"Match of the Day",K4712&lt;&gt;"Match of the Day 2",K4712&lt;&gt;"Match of the Day Repeat"),"",1+MAX($AJ$10:AJ4711))</f>
        <v/>
      </c>
    </row>
    <row r="4713" spans="34:36" x14ac:dyDescent="0.35">
      <c r="AH4713" s="16" t="str">
        <f>IF(AND(B4713="Premier League",E4713="Live"),_xlfn.XLOOKUP(_xlfn.TEXTJOIN(" vs ",,C4713:D4713),Calendar!G:G,Calendar!B:B),IF(AND(B4713="Premier League",E4713="Highlights"),_xlfn.XLOOKUP(H4713,Calendar!O:O,Calendar!N:N,,-1),""))</f>
        <v/>
      </c>
      <c r="AI4713" s="61" t="str">
        <f>IF(AND(AH4713&lt;&gt;"",E4713="Live"),_xlfn.XLOOKUP(_xlfn.TEXTJOIN(" vs ",,C4713:D4713),Calendar!G:G,Calendar!K:K),"")</f>
        <v/>
      </c>
      <c r="AJ4713" s="61" t="str">
        <f>IF(AND(K4713&lt;&gt;"Match of the Day",K4713&lt;&gt;"Match of the Day 2",K4713&lt;&gt;"Match of the Day Repeat"),"",1+MAX($AJ$10:AJ4712))</f>
        <v/>
      </c>
    </row>
    <row r="4714" spans="34:36" x14ac:dyDescent="0.35">
      <c r="AH4714" s="16" t="str">
        <f>IF(AND(B4714="Premier League",E4714="Live"),_xlfn.XLOOKUP(_xlfn.TEXTJOIN(" vs ",,C4714:D4714),Calendar!G:G,Calendar!B:B),IF(AND(B4714="Premier League",E4714="Highlights"),_xlfn.XLOOKUP(H4714,Calendar!O:O,Calendar!N:N,,-1),""))</f>
        <v/>
      </c>
      <c r="AI4714" s="61" t="str">
        <f>IF(AND(AH4714&lt;&gt;"",E4714="Live"),_xlfn.XLOOKUP(_xlfn.TEXTJOIN(" vs ",,C4714:D4714),Calendar!G:G,Calendar!K:K),"")</f>
        <v/>
      </c>
      <c r="AJ4714" s="61" t="str">
        <f>IF(AND(K4714&lt;&gt;"Match of the Day",K4714&lt;&gt;"Match of the Day 2",K4714&lt;&gt;"Match of the Day Repeat"),"",1+MAX($AJ$10:AJ4713))</f>
        <v/>
      </c>
    </row>
    <row r="4715" spans="34:36" x14ac:dyDescent="0.35">
      <c r="AH4715" s="16" t="str">
        <f>IF(AND(B4715="Premier League",E4715="Live"),_xlfn.XLOOKUP(_xlfn.TEXTJOIN(" vs ",,C4715:D4715),Calendar!G:G,Calendar!B:B),IF(AND(B4715="Premier League",E4715="Highlights"),_xlfn.XLOOKUP(H4715,Calendar!O:O,Calendar!N:N,,-1),""))</f>
        <v/>
      </c>
      <c r="AI4715" s="61" t="str">
        <f>IF(AND(AH4715&lt;&gt;"",E4715="Live"),_xlfn.XLOOKUP(_xlfn.TEXTJOIN(" vs ",,C4715:D4715),Calendar!G:G,Calendar!K:K),"")</f>
        <v/>
      </c>
      <c r="AJ4715" s="61" t="str">
        <f>IF(AND(K4715&lt;&gt;"Match of the Day",K4715&lt;&gt;"Match of the Day 2",K4715&lt;&gt;"Match of the Day Repeat"),"",1+MAX($AJ$10:AJ4714))</f>
        <v/>
      </c>
    </row>
    <row r="4716" spans="34:36" x14ac:dyDescent="0.35">
      <c r="AH4716" s="16" t="str">
        <f>IF(AND(B4716="Premier League",E4716="Live"),_xlfn.XLOOKUP(_xlfn.TEXTJOIN(" vs ",,C4716:D4716),Calendar!G:G,Calendar!B:B),IF(AND(B4716="Premier League",E4716="Highlights"),_xlfn.XLOOKUP(H4716,Calendar!O:O,Calendar!N:N,,-1),""))</f>
        <v/>
      </c>
      <c r="AI4716" s="61" t="str">
        <f>IF(AND(AH4716&lt;&gt;"",E4716="Live"),_xlfn.XLOOKUP(_xlfn.TEXTJOIN(" vs ",,C4716:D4716),Calendar!G:G,Calendar!K:K),"")</f>
        <v/>
      </c>
      <c r="AJ4716" s="61" t="str">
        <f>IF(AND(K4716&lt;&gt;"Match of the Day",K4716&lt;&gt;"Match of the Day 2",K4716&lt;&gt;"Match of the Day Repeat"),"",1+MAX($AJ$10:AJ4715))</f>
        <v/>
      </c>
    </row>
    <row r="4717" spans="34:36" x14ac:dyDescent="0.35">
      <c r="AH4717" s="16" t="str">
        <f>IF(AND(B4717="Premier League",E4717="Live"),_xlfn.XLOOKUP(_xlfn.TEXTJOIN(" vs ",,C4717:D4717),Calendar!G:G,Calendar!B:B),IF(AND(B4717="Premier League",E4717="Highlights"),_xlfn.XLOOKUP(H4717,Calendar!O:O,Calendar!N:N,,-1),""))</f>
        <v/>
      </c>
      <c r="AI4717" s="61" t="str">
        <f>IF(AND(AH4717&lt;&gt;"",E4717="Live"),_xlfn.XLOOKUP(_xlfn.TEXTJOIN(" vs ",,C4717:D4717),Calendar!G:G,Calendar!K:K),"")</f>
        <v/>
      </c>
      <c r="AJ4717" s="61" t="str">
        <f>IF(AND(K4717&lt;&gt;"Match of the Day",K4717&lt;&gt;"Match of the Day 2",K4717&lt;&gt;"Match of the Day Repeat"),"",1+MAX($AJ$10:AJ4716))</f>
        <v/>
      </c>
    </row>
    <row r="4718" spans="34:36" x14ac:dyDescent="0.35">
      <c r="AH4718" s="16" t="str">
        <f>IF(AND(B4718="Premier League",E4718="Live"),_xlfn.XLOOKUP(_xlfn.TEXTJOIN(" vs ",,C4718:D4718),Calendar!G:G,Calendar!B:B),IF(AND(B4718="Premier League",E4718="Highlights"),_xlfn.XLOOKUP(H4718,Calendar!O:O,Calendar!N:N,,-1),""))</f>
        <v/>
      </c>
      <c r="AI4718" s="61" t="str">
        <f>IF(AND(AH4718&lt;&gt;"",E4718="Live"),_xlfn.XLOOKUP(_xlfn.TEXTJOIN(" vs ",,C4718:D4718),Calendar!G:G,Calendar!K:K),"")</f>
        <v/>
      </c>
      <c r="AJ4718" s="61" t="str">
        <f>IF(AND(K4718&lt;&gt;"Match of the Day",K4718&lt;&gt;"Match of the Day 2",K4718&lt;&gt;"Match of the Day Repeat"),"",1+MAX($AJ$10:AJ4717))</f>
        <v/>
      </c>
    </row>
    <row r="4719" spans="34:36" x14ac:dyDescent="0.35">
      <c r="AH4719" s="16" t="str">
        <f>IF(AND(B4719="Premier League",E4719="Live"),_xlfn.XLOOKUP(_xlfn.TEXTJOIN(" vs ",,C4719:D4719),Calendar!G:G,Calendar!B:B),IF(AND(B4719="Premier League",E4719="Highlights"),_xlfn.XLOOKUP(H4719,Calendar!O:O,Calendar!N:N,,-1),""))</f>
        <v/>
      </c>
      <c r="AI4719" s="61" t="str">
        <f>IF(AND(AH4719&lt;&gt;"",E4719="Live"),_xlfn.XLOOKUP(_xlfn.TEXTJOIN(" vs ",,C4719:D4719),Calendar!G:G,Calendar!K:K),"")</f>
        <v/>
      </c>
      <c r="AJ4719" s="61" t="str">
        <f>IF(AND(K4719&lt;&gt;"Match of the Day",K4719&lt;&gt;"Match of the Day 2",K4719&lt;&gt;"Match of the Day Repeat"),"",1+MAX($AJ$10:AJ4718))</f>
        <v/>
      </c>
    </row>
    <row r="4720" spans="34:36" x14ac:dyDescent="0.35">
      <c r="AH4720" s="16" t="str">
        <f>IF(AND(B4720="Premier League",E4720="Live"),_xlfn.XLOOKUP(_xlfn.TEXTJOIN(" vs ",,C4720:D4720),Calendar!G:G,Calendar!B:B),IF(AND(B4720="Premier League",E4720="Highlights"),_xlfn.XLOOKUP(H4720,Calendar!O:O,Calendar!N:N,,-1),""))</f>
        <v/>
      </c>
      <c r="AI4720" s="61" t="str">
        <f>IF(AND(AH4720&lt;&gt;"",E4720="Live"),_xlfn.XLOOKUP(_xlfn.TEXTJOIN(" vs ",,C4720:D4720),Calendar!G:G,Calendar!K:K),"")</f>
        <v/>
      </c>
      <c r="AJ4720" s="61" t="str">
        <f>IF(AND(K4720&lt;&gt;"Match of the Day",K4720&lt;&gt;"Match of the Day 2",K4720&lt;&gt;"Match of the Day Repeat"),"",1+MAX($AJ$10:AJ4719))</f>
        <v/>
      </c>
    </row>
    <row r="4721" spans="34:36" x14ac:dyDescent="0.35">
      <c r="AH4721" s="16" t="str">
        <f>IF(AND(B4721="Premier League",E4721="Live"),_xlfn.XLOOKUP(_xlfn.TEXTJOIN(" vs ",,C4721:D4721),Calendar!G:G,Calendar!B:B),IF(AND(B4721="Premier League",E4721="Highlights"),_xlfn.XLOOKUP(H4721,Calendar!O:O,Calendar!N:N,,-1),""))</f>
        <v/>
      </c>
      <c r="AI4721" s="61" t="str">
        <f>IF(AND(AH4721&lt;&gt;"",E4721="Live"),_xlfn.XLOOKUP(_xlfn.TEXTJOIN(" vs ",,C4721:D4721),Calendar!G:G,Calendar!K:K),"")</f>
        <v/>
      </c>
      <c r="AJ4721" s="61" t="str">
        <f>IF(AND(K4721&lt;&gt;"Match of the Day",K4721&lt;&gt;"Match of the Day 2",K4721&lt;&gt;"Match of the Day Repeat"),"",1+MAX($AJ$10:AJ4720))</f>
        <v/>
      </c>
    </row>
    <row r="4722" spans="34:36" x14ac:dyDescent="0.35">
      <c r="AH4722" s="16" t="str">
        <f>IF(AND(B4722="Premier League",E4722="Live"),_xlfn.XLOOKUP(_xlfn.TEXTJOIN(" vs ",,C4722:D4722),Calendar!G:G,Calendar!B:B),IF(AND(B4722="Premier League",E4722="Highlights"),_xlfn.XLOOKUP(H4722,Calendar!O:O,Calendar!N:N,,-1),""))</f>
        <v/>
      </c>
      <c r="AI4722" s="61" t="str">
        <f>IF(AND(AH4722&lt;&gt;"",E4722="Live"),_xlfn.XLOOKUP(_xlfn.TEXTJOIN(" vs ",,C4722:D4722),Calendar!G:G,Calendar!K:K),"")</f>
        <v/>
      </c>
      <c r="AJ4722" s="61" t="str">
        <f>IF(AND(K4722&lt;&gt;"Match of the Day",K4722&lt;&gt;"Match of the Day 2",K4722&lt;&gt;"Match of the Day Repeat"),"",1+MAX($AJ$10:AJ4721))</f>
        <v/>
      </c>
    </row>
    <row r="4723" spans="34:36" x14ac:dyDescent="0.35">
      <c r="AH4723" s="16" t="str">
        <f>IF(AND(B4723="Premier League",E4723="Live"),_xlfn.XLOOKUP(_xlfn.TEXTJOIN(" vs ",,C4723:D4723),Calendar!G:G,Calendar!B:B),IF(AND(B4723="Premier League",E4723="Highlights"),_xlfn.XLOOKUP(H4723,Calendar!O:O,Calendar!N:N,,-1),""))</f>
        <v/>
      </c>
      <c r="AI4723" s="61" t="str">
        <f>IF(AND(AH4723&lt;&gt;"",E4723="Live"),_xlfn.XLOOKUP(_xlfn.TEXTJOIN(" vs ",,C4723:D4723),Calendar!G:G,Calendar!K:K),"")</f>
        <v/>
      </c>
      <c r="AJ4723" s="61" t="str">
        <f>IF(AND(K4723&lt;&gt;"Match of the Day",K4723&lt;&gt;"Match of the Day 2",K4723&lt;&gt;"Match of the Day Repeat"),"",1+MAX($AJ$10:AJ4722))</f>
        <v/>
      </c>
    </row>
    <row r="4724" spans="34:36" x14ac:dyDescent="0.35">
      <c r="AH4724" s="16" t="str">
        <f>IF(AND(B4724="Premier League",E4724="Live"),_xlfn.XLOOKUP(_xlfn.TEXTJOIN(" vs ",,C4724:D4724),Calendar!G:G,Calendar!B:B),IF(AND(B4724="Premier League",E4724="Highlights"),_xlfn.XLOOKUP(H4724,Calendar!O:O,Calendar!N:N,,-1),""))</f>
        <v/>
      </c>
      <c r="AI4724" s="61" t="str">
        <f>IF(AND(AH4724&lt;&gt;"",E4724="Live"),_xlfn.XLOOKUP(_xlfn.TEXTJOIN(" vs ",,C4724:D4724),Calendar!G:G,Calendar!K:K),"")</f>
        <v/>
      </c>
      <c r="AJ4724" s="61" t="str">
        <f>IF(AND(K4724&lt;&gt;"Match of the Day",K4724&lt;&gt;"Match of the Day 2",K4724&lt;&gt;"Match of the Day Repeat"),"",1+MAX($AJ$10:AJ4723))</f>
        <v/>
      </c>
    </row>
    <row r="4725" spans="34:36" x14ac:dyDescent="0.35">
      <c r="AH4725" s="16" t="str">
        <f>IF(AND(B4725="Premier League",E4725="Live"),_xlfn.XLOOKUP(_xlfn.TEXTJOIN(" vs ",,C4725:D4725),Calendar!G:G,Calendar!B:B),IF(AND(B4725="Premier League",E4725="Highlights"),_xlfn.XLOOKUP(H4725,Calendar!O:O,Calendar!N:N,,-1),""))</f>
        <v/>
      </c>
      <c r="AI4725" s="61" t="str">
        <f>IF(AND(AH4725&lt;&gt;"",E4725="Live"),_xlfn.XLOOKUP(_xlfn.TEXTJOIN(" vs ",,C4725:D4725),Calendar!G:G,Calendar!K:K),"")</f>
        <v/>
      </c>
      <c r="AJ4725" s="61" t="str">
        <f>IF(AND(K4725&lt;&gt;"Match of the Day",K4725&lt;&gt;"Match of the Day 2",K4725&lt;&gt;"Match of the Day Repeat"),"",1+MAX($AJ$10:AJ4724))</f>
        <v/>
      </c>
    </row>
    <row r="4726" spans="34:36" x14ac:dyDescent="0.35">
      <c r="AH4726" s="16" t="str">
        <f>IF(AND(B4726="Premier League",E4726="Live"),_xlfn.XLOOKUP(_xlfn.TEXTJOIN(" vs ",,C4726:D4726),Calendar!G:G,Calendar!B:B),IF(AND(B4726="Premier League",E4726="Highlights"),_xlfn.XLOOKUP(H4726,Calendar!O:O,Calendar!N:N,,-1),""))</f>
        <v/>
      </c>
      <c r="AI4726" s="61" t="str">
        <f>IF(AND(AH4726&lt;&gt;"",E4726="Live"),_xlfn.XLOOKUP(_xlfn.TEXTJOIN(" vs ",,C4726:D4726),Calendar!G:G,Calendar!K:K),"")</f>
        <v/>
      </c>
      <c r="AJ4726" s="61" t="str">
        <f>IF(AND(K4726&lt;&gt;"Match of the Day",K4726&lt;&gt;"Match of the Day 2",K4726&lt;&gt;"Match of the Day Repeat"),"",1+MAX($AJ$10:AJ4725))</f>
        <v/>
      </c>
    </row>
    <row r="4727" spans="34:36" x14ac:dyDescent="0.35">
      <c r="AH4727" s="16" t="str">
        <f>IF(AND(B4727="Premier League",E4727="Live"),_xlfn.XLOOKUP(_xlfn.TEXTJOIN(" vs ",,C4727:D4727),Calendar!G:G,Calendar!B:B),IF(AND(B4727="Premier League",E4727="Highlights"),_xlfn.XLOOKUP(H4727,Calendar!O:O,Calendar!N:N,,-1),""))</f>
        <v/>
      </c>
      <c r="AI4727" s="61" t="str">
        <f>IF(AND(AH4727&lt;&gt;"",E4727="Live"),_xlfn.XLOOKUP(_xlfn.TEXTJOIN(" vs ",,C4727:D4727),Calendar!G:G,Calendar!K:K),"")</f>
        <v/>
      </c>
      <c r="AJ4727" s="61" t="str">
        <f>IF(AND(K4727&lt;&gt;"Match of the Day",K4727&lt;&gt;"Match of the Day 2",K4727&lt;&gt;"Match of the Day Repeat"),"",1+MAX($AJ$10:AJ4726))</f>
        <v/>
      </c>
    </row>
    <row r="4728" spans="34:36" x14ac:dyDescent="0.35">
      <c r="AH4728" s="16" t="str">
        <f>IF(AND(B4728="Premier League",E4728="Live"),_xlfn.XLOOKUP(_xlfn.TEXTJOIN(" vs ",,C4728:D4728),Calendar!G:G,Calendar!B:B),IF(AND(B4728="Premier League",E4728="Highlights"),_xlfn.XLOOKUP(H4728,Calendar!O:O,Calendar!N:N,,-1),""))</f>
        <v/>
      </c>
      <c r="AI4728" s="61" t="str">
        <f>IF(AND(AH4728&lt;&gt;"",E4728="Live"),_xlfn.XLOOKUP(_xlfn.TEXTJOIN(" vs ",,C4728:D4728),Calendar!G:G,Calendar!K:K),"")</f>
        <v/>
      </c>
      <c r="AJ4728" s="61" t="str">
        <f>IF(AND(K4728&lt;&gt;"Match of the Day",K4728&lt;&gt;"Match of the Day 2",K4728&lt;&gt;"Match of the Day Repeat"),"",1+MAX($AJ$10:AJ4727))</f>
        <v/>
      </c>
    </row>
    <row r="4729" spans="34:36" x14ac:dyDescent="0.35">
      <c r="AH4729" s="16" t="str">
        <f>IF(AND(B4729="Premier League",E4729="Live"),_xlfn.XLOOKUP(_xlfn.TEXTJOIN(" vs ",,C4729:D4729),Calendar!G:G,Calendar!B:B),IF(AND(B4729="Premier League",E4729="Highlights"),_xlfn.XLOOKUP(H4729,Calendar!O:O,Calendar!N:N,,-1),""))</f>
        <v/>
      </c>
      <c r="AI4729" s="61" t="str">
        <f>IF(AND(AH4729&lt;&gt;"",E4729="Live"),_xlfn.XLOOKUP(_xlfn.TEXTJOIN(" vs ",,C4729:D4729),Calendar!G:G,Calendar!K:K),"")</f>
        <v/>
      </c>
      <c r="AJ4729" s="61" t="str">
        <f>IF(AND(K4729&lt;&gt;"Match of the Day",K4729&lt;&gt;"Match of the Day 2",K4729&lt;&gt;"Match of the Day Repeat"),"",1+MAX($AJ$10:AJ4728))</f>
        <v/>
      </c>
    </row>
    <row r="4730" spans="34:36" x14ac:dyDescent="0.35">
      <c r="AH4730" s="16" t="str">
        <f>IF(AND(B4730="Premier League",E4730="Live"),_xlfn.XLOOKUP(_xlfn.TEXTJOIN(" vs ",,C4730:D4730),Calendar!G:G,Calendar!B:B),IF(AND(B4730="Premier League",E4730="Highlights"),_xlfn.XLOOKUP(H4730,Calendar!O:O,Calendar!N:N,,-1),""))</f>
        <v/>
      </c>
      <c r="AI4730" s="61" t="str">
        <f>IF(AND(AH4730&lt;&gt;"",E4730="Live"),_xlfn.XLOOKUP(_xlfn.TEXTJOIN(" vs ",,C4730:D4730),Calendar!G:G,Calendar!K:K),"")</f>
        <v/>
      </c>
      <c r="AJ4730" s="61" t="str">
        <f>IF(AND(K4730&lt;&gt;"Match of the Day",K4730&lt;&gt;"Match of the Day 2",K4730&lt;&gt;"Match of the Day Repeat"),"",1+MAX($AJ$10:AJ4729))</f>
        <v/>
      </c>
    </row>
    <row r="4731" spans="34:36" x14ac:dyDescent="0.35">
      <c r="AH4731" s="16" t="str">
        <f>IF(AND(B4731="Premier League",E4731="Live"),_xlfn.XLOOKUP(_xlfn.TEXTJOIN(" vs ",,C4731:D4731),Calendar!G:G,Calendar!B:B),IF(AND(B4731="Premier League",E4731="Highlights"),_xlfn.XLOOKUP(H4731,Calendar!O:O,Calendar!N:N,,-1),""))</f>
        <v/>
      </c>
      <c r="AI4731" s="61" t="str">
        <f>IF(AND(AH4731&lt;&gt;"",E4731="Live"),_xlfn.XLOOKUP(_xlfn.TEXTJOIN(" vs ",,C4731:D4731),Calendar!G:G,Calendar!K:K),"")</f>
        <v/>
      </c>
      <c r="AJ4731" s="61" t="str">
        <f>IF(AND(K4731&lt;&gt;"Match of the Day",K4731&lt;&gt;"Match of the Day 2",K4731&lt;&gt;"Match of the Day Repeat"),"",1+MAX($AJ$10:AJ4730))</f>
        <v/>
      </c>
    </row>
    <row r="4732" spans="34:36" x14ac:dyDescent="0.35">
      <c r="AH4732" s="16" t="str">
        <f>IF(AND(B4732="Premier League",E4732="Live"),_xlfn.XLOOKUP(_xlfn.TEXTJOIN(" vs ",,C4732:D4732),Calendar!G:G,Calendar!B:B),IF(AND(B4732="Premier League",E4732="Highlights"),_xlfn.XLOOKUP(H4732,Calendar!O:O,Calendar!N:N,,-1),""))</f>
        <v/>
      </c>
      <c r="AI4732" s="61" t="str">
        <f>IF(AND(AH4732&lt;&gt;"",E4732="Live"),_xlfn.XLOOKUP(_xlfn.TEXTJOIN(" vs ",,C4732:D4732),Calendar!G:G,Calendar!K:K),"")</f>
        <v/>
      </c>
      <c r="AJ4732" s="61" t="str">
        <f>IF(AND(K4732&lt;&gt;"Match of the Day",K4732&lt;&gt;"Match of the Day 2",K4732&lt;&gt;"Match of the Day Repeat"),"",1+MAX($AJ$10:AJ4731))</f>
        <v/>
      </c>
    </row>
    <row r="4733" spans="34:36" x14ac:dyDescent="0.35">
      <c r="AH4733" s="16" t="str">
        <f>IF(AND(B4733="Premier League",E4733="Live"),_xlfn.XLOOKUP(_xlfn.TEXTJOIN(" vs ",,C4733:D4733),Calendar!G:G,Calendar!B:B),IF(AND(B4733="Premier League",E4733="Highlights"),_xlfn.XLOOKUP(H4733,Calendar!O:O,Calendar!N:N,,-1),""))</f>
        <v/>
      </c>
      <c r="AI4733" s="61" t="str">
        <f>IF(AND(AH4733&lt;&gt;"",E4733="Live"),_xlfn.XLOOKUP(_xlfn.TEXTJOIN(" vs ",,C4733:D4733),Calendar!G:G,Calendar!K:K),"")</f>
        <v/>
      </c>
      <c r="AJ4733" s="61" t="str">
        <f>IF(AND(K4733&lt;&gt;"Match of the Day",K4733&lt;&gt;"Match of the Day 2",K4733&lt;&gt;"Match of the Day Repeat"),"",1+MAX($AJ$10:AJ4732))</f>
        <v/>
      </c>
    </row>
    <row r="4734" spans="34:36" x14ac:dyDescent="0.35">
      <c r="AH4734" s="16" t="str">
        <f>IF(AND(B4734="Premier League",E4734="Live"),_xlfn.XLOOKUP(_xlfn.TEXTJOIN(" vs ",,C4734:D4734),Calendar!G:G,Calendar!B:B),IF(AND(B4734="Premier League",E4734="Highlights"),_xlfn.XLOOKUP(H4734,Calendar!O:O,Calendar!N:N,,-1),""))</f>
        <v/>
      </c>
      <c r="AI4734" s="61" t="str">
        <f>IF(AND(AH4734&lt;&gt;"",E4734="Live"),_xlfn.XLOOKUP(_xlfn.TEXTJOIN(" vs ",,C4734:D4734),Calendar!G:G,Calendar!K:K),"")</f>
        <v/>
      </c>
      <c r="AJ4734" s="61" t="str">
        <f>IF(AND(K4734&lt;&gt;"Match of the Day",K4734&lt;&gt;"Match of the Day 2",K4734&lt;&gt;"Match of the Day Repeat"),"",1+MAX($AJ$10:AJ4733))</f>
        <v/>
      </c>
    </row>
    <row r="4735" spans="34:36" x14ac:dyDescent="0.35">
      <c r="AH4735" s="16" t="str">
        <f>IF(AND(B4735="Premier League",E4735="Live"),_xlfn.XLOOKUP(_xlfn.TEXTJOIN(" vs ",,C4735:D4735),Calendar!G:G,Calendar!B:B),IF(AND(B4735="Premier League",E4735="Highlights"),_xlfn.XLOOKUP(H4735,Calendar!O:O,Calendar!N:N,,-1),""))</f>
        <v/>
      </c>
      <c r="AI4735" s="61" t="str">
        <f>IF(AND(AH4735&lt;&gt;"",E4735="Live"),_xlfn.XLOOKUP(_xlfn.TEXTJOIN(" vs ",,C4735:D4735),Calendar!G:G,Calendar!K:K),"")</f>
        <v/>
      </c>
      <c r="AJ4735" s="61" t="str">
        <f>IF(AND(K4735&lt;&gt;"Match of the Day",K4735&lt;&gt;"Match of the Day 2",K4735&lt;&gt;"Match of the Day Repeat"),"",1+MAX($AJ$10:AJ4734))</f>
        <v/>
      </c>
    </row>
    <row r="4736" spans="34:36" x14ac:dyDescent="0.35">
      <c r="AH4736" s="16" t="str">
        <f>IF(AND(B4736="Premier League",E4736="Live"),_xlfn.XLOOKUP(_xlfn.TEXTJOIN(" vs ",,C4736:D4736),Calendar!G:G,Calendar!B:B),IF(AND(B4736="Premier League",E4736="Highlights"),_xlfn.XLOOKUP(H4736,Calendar!O:O,Calendar!N:N,,-1),""))</f>
        <v/>
      </c>
      <c r="AI4736" s="61" t="str">
        <f>IF(AND(AH4736&lt;&gt;"",E4736="Live"),_xlfn.XLOOKUP(_xlfn.TEXTJOIN(" vs ",,C4736:D4736),Calendar!G:G,Calendar!K:K),"")</f>
        <v/>
      </c>
      <c r="AJ4736" s="61" t="str">
        <f>IF(AND(K4736&lt;&gt;"Match of the Day",K4736&lt;&gt;"Match of the Day 2",K4736&lt;&gt;"Match of the Day Repeat"),"",1+MAX($AJ$10:AJ4735))</f>
        <v/>
      </c>
    </row>
    <row r="4737" spans="34:36" x14ac:dyDescent="0.35">
      <c r="AH4737" s="16" t="str">
        <f>IF(AND(B4737="Premier League",E4737="Live"),_xlfn.XLOOKUP(_xlfn.TEXTJOIN(" vs ",,C4737:D4737),Calendar!G:G,Calendar!B:B),IF(AND(B4737="Premier League",E4737="Highlights"),_xlfn.XLOOKUP(H4737,Calendar!O:O,Calendar!N:N,,-1),""))</f>
        <v/>
      </c>
      <c r="AI4737" s="61" t="str">
        <f>IF(AND(AH4737&lt;&gt;"",E4737="Live"),_xlfn.XLOOKUP(_xlfn.TEXTJOIN(" vs ",,C4737:D4737),Calendar!G:G,Calendar!K:K),"")</f>
        <v/>
      </c>
      <c r="AJ4737" s="61" t="str">
        <f>IF(AND(K4737&lt;&gt;"Match of the Day",K4737&lt;&gt;"Match of the Day 2",K4737&lt;&gt;"Match of the Day Repeat"),"",1+MAX($AJ$10:AJ4736))</f>
        <v/>
      </c>
    </row>
    <row r="4738" spans="34:36" x14ac:dyDescent="0.35">
      <c r="AH4738" s="16" t="str">
        <f>IF(AND(B4738="Premier League",E4738="Live"),_xlfn.XLOOKUP(_xlfn.TEXTJOIN(" vs ",,C4738:D4738),Calendar!G:G,Calendar!B:B),IF(AND(B4738="Premier League",E4738="Highlights"),_xlfn.XLOOKUP(H4738,Calendar!O:O,Calendar!N:N,,-1),""))</f>
        <v/>
      </c>
      <c r="AI4738" s="61" t="str">
        <f>IF(AND(AH4738&lt;&gt;"",E4738="Live"),_xlfn.XLOOKUP(_xlfn.TEXTJOIN(" vs ",,C4738:D4738),Calendar!G:G,Calendar!K:K),"")</f>
        <v/>
      </c>
      <c r="AJ4738" s="61" t="str">
        <f>IF(AND(K4738&lt;&gt;"Match of the Day",K4738&lt;&gt;"Match of the Day 2",K4738&lt;&gt;"Match of the Day Repeat"),"",1+MAX($AJ$10:AJ4737))</f>
        <v/>
      </c>
    </row>
    <row r="4739" spans="34:36" x14ac:dyDescent="0.35">
      <c r="AH4739" s="16" t="str">
        <f>IF(AND(B4739="Premier League",E4739="Live"),_xlfn.XLOOKUP(_xlfn.TEXTJOIN(" vs ",,C4739:D4739),Calendar!G:G,Calendar!B:B),IF(AND(B4739="Premier League",E4739="Highlights"),_xlfn.XLOOKUP(H4739,Calendar!O:O,Calendar!N:N,,-1),""))</f>
        <v/>
      </c>
      <c r="AI4739" s="61" t="str">
        <f>IF(AND(AH4739&lt;&gt;"",E4739="Live"),_xlfn.XLOOKUP(_xlfn.TEXTJOIN(" vs ",,C4739:D4739),Calendar!G:G,Calendar!K:K),"")</f>
        <v/>
      </c>
      <c r="AJ4739" s="61" t="str">
        <f>IF(AND(K4739&lt;&gt;"Match of the Day",K4739&lt;&gt;"Match of the Day 2",K4739&lt;&gt;"Match of the Day Repeat"),"",1+MAX($AJ$10:AJ4738))</f>
        <v/>
      </c>
    </row>
    <row r="4740" spans="34:36" x14ac:dyDescent="0.35">
      <c r="AH4740" s="16" t="str">
        <f>IF(AND(B4740="Premier League",E4740="Live"),_xlfn.XLOOKUP(_xlfn.TEXTJOIN(" vs ",,C4740:D4740),Calendar!G:G,Calendar!B:B),IF(AND(B4740="Premier League",E4740="Highlights"),_xlfn.XLOOKUP(H4740,Calendar!O:O,Calendar!N:N,,-1),""))</f>
        <v/>
      </c>
      <c r="AI4740" s="61" t="str">
        <f>IF(AND(AH4740&lt;&gt;"",E4740="Live"),_xlfn.XLOOKUP(_xlfn.TEXTJOIN(" vs ",,C4740:D4740),Calendar!G:G,Calendar!K:K),"")</f>
        <v/>
      </c>
      <c r="AJ4740" s="61" t="str">
        <f>IF(AND(K4740&lt;&gt;"Match of the Day",K4740&lt;&gt;"Match of the Day 2",K4740&lt;&gt;"Match of the Day Repeat"),"",1+MAX($AJ$10:AJ4739))</f>
        <v/>
      </c>
    </row>
    <row r="4741" spans="34:36" x14ac:dyDescent="0.35">
      <c r="AH4741" s="16" t="str">
        <f>IF(AND(B4741="Premier League",E4741="Live"),_xlfn.XLOOKUP(_xlfn.TEXTJOIN(" vs ",,C4741:D4741),Calendar!G:G,Calendar!B:B),IF(AND(B4741="Premier League",E4741="Highlights"),_xlfn.XLOOKUP(H4741,Calendar!O:O,Calendar!N:N,,-1),""))</f>
        <v/>
      </c>
      <c r="AI4741" s="61" t="str">
        <f>IF(AND(AH4741&lt;&gt;"",E4741="Live"),_xlfn.XLOOKUP(_xlfn.TEXTJOIN(" vs ",,C4741:D4741),Calendar!G:G,Calendar!K:K),"")</f>
        <v/>
      </c>
      <c r="AJ4741" s="61" t="str">
        <f>IF(AND(K4741&lt;&gt;"Match of the Day",K4741&lt;&gt;"Match of the Day 2",K4741&lt;&gt;"Match of the Day Repeat"),"",1+MAX($AJ$10:AJ4740))</f>
        <v/>
      </c>
    </row>
    <row r="4742" spans="34:36" x14ac:dyDescent="0.35">
      <c r="AH4742" s="16" t="str">
        <f>IF(AND(B4742="Premier League",E4742="Live"),_xlfn.XLOOKUP(_xlfn.TEXTJOIN(" vs ",,C4742:D4742),Calendar!G:G,Calendar!B:B),IF(AND(B4742="Premier League",E4742="Highlights"),_xlfn.XLOOKUP(H4742,Calendar!O:O,Calendar!N:N,,-1),""))</f>
        <v/>
      </c>
      <c r="AI4742" s="61" t="str">
        <f>IF(AND(AH4742&lt;&gt;"",E4742="Live"),_xlfn.XLOOKUP(_xlfn.TEXTJOIN(" vs ",,C4742:D4742),Calendar!G:G,Calendar!K:K),"")</f>
        <v/>
      </c>
      <c r="AJ4742" s="61" t="str">
        <f>IF(AND(K4742&lt;&gt;"Match of the Day",K4742&lt;&gt;"Match of the Day 2",K4742&lt;&gt;"Match of the Day Repeat"),"",1+MAX($AJ$10:AJ4741))</f>
        <v/>
      </c>
    </row>
    <row r="4743" spans="34:36" x14ac:dyDescent="0.35">
      <c r="AH4743" s="16" t="str">
        <f>IF(AND(B4743="Premier League",E4743="Live"),_xlfn.XLOOKUP(_xlfn.TEXTJOIN(" vs ",,C4743:D4743),Calendar!G:G,Calendar!B:B),IF(AND(B4743="Premier League",E4743="Highlights"),_xlfn.XLOOKUP(H4743,Calendar!O:O,Calendar!N:N,,-1),""))</f>
        <v/>
      </c>
      <c r="AI4743" s="61" t="str">
        <f>IF(AND(AH4743&lt;&gt;"",E4743="Live"),_xlfn.XLOOKUP(_xlfn.TEXTJOIN(" vs ",,C4743:D4743),Calendar!G:G,Calendar!K:K),"")</f>
        <v/>
      </c>
      <c r="AJ4743" s="61" t="str">
        <f>IF(AND(K4743&lt;&gt;"Match of the Day",K4743&lt;&gt;"Match of the Day 2",K4743&lt;&gt;"Match of the Day Repeat"),"",1+MAX($AJ$10:AJ4742))</f>
        <v/>
      </c>
    </row>
    <row r="4744" spans="34:36" x14ac:dyDescent="0.35">
      <c r="AH4744" s="16" t="str">
        <f>IF(AND(B4744="Premier League",E4744="Live"),_xlfn.XLOOKUP(_xlfn.TEXTJOIN(" vs ",,C4744:D4744),Calendar!G:G,Calendar!B:B),IF(AND(B4744="Premier League",E4744="Highlights"),_xlfn.XLOOKUP(H4744,Calendar!O:O,Calendar!N:N,,-1),""))</f>
        <v/>
      </c>
      <c r="AI4744" s="61" t="str">
        <f>IF(AND(AH4744&lt;&gt;"",E4744="Live"),_xlfn.XLOOKUP(_xlfn.TEXTJOIN(" vs ",,C4744:D4744),Calendar!G:G,Calendar!K:K),"")</f>
        <v/>
      </c>
      <c r="AJ4744" s="61" t="str">
        <f>IF(AND(K4744&lt;&gt;"Match of the Day",K4744&lt;&gt;"Match of the Day 2",K4744&lt;&gt;"Match of the Day Repeat"),"",1+MAX($AJ$10:AJ4743))</f>
        <v/>
      </c>
    </row>
    <row r="4745" spans="34:36" x14ac:dyDescent="0.35">
      <c r="AH4745" s="16" t="str">
        <f>IF(AND(B4745="Premier League",E4745="Live"),_xlfn.XLOOKUP(_xlfn.TEXTJOIN(" vs ",,C4745:D4745),Calendar!G:G,Calendar!B:B),IF(AND(B4745="Premier League",E4745="Highlights"),_xlfn.XLOOKUP(H4745,Calendar!O:O,Calendar!N:N,,-1),""))</f>
        <v/>
      </c>
      <c r="AI4745" s="61" t="str">
        <f>IF(AND(AH4745&lt;&gt;"",E4745="Live"),_xlfn.XLOOKUP(_xlfn.TEXTJOIN(" vs ",,C4745:D4745),Calendar!G:G,Calendar!K:K),"")</f>
        <v/>
      </c>
      <c r="AJ4745" s="61" t="str">
        <f>IF(AND(K4745&lt;&gt;"Match of the Day",K4745&lt;&gt;"Match of the Day 2",K4745&lt;&gt;"Match of the Day Repeat"),"",1+MAX($AJ$10:AJ4744))</f>
        <v/>
      </c>
    </row>
    <row r="4746" spans="34:36" x14ac:dyDescent="0.35">
      <c r="AH4746" s="16" t="str">
        <f>IF(AND(B4746="Premier League",E4746="Live"),_xlfn.XLOOKUP(_xlfn.TEXTJOIN(" vs ",,C4746:D4746),Calendar!G:G,Calendar!B:B),IF(AND(B4746="Premier League",E4746="Highlights"),_xlfn.XLOOKUP(H4746,Calendar!O:O,Calendar!N:N,,-1),""))</f>
        <v/>
      </c>
      <c r="AI4746" s="61" t="str">
        <f>IF(AND(AH4746&lt;&gt;"",E4746="Live"),_xlfn.XLOOKUP(_xlfn.TEXTJOIN(" vs ",,C4746:D4746),Calendar!G:G,Calendar!K:K),"")</f>
        <v/>
      </c>
      <c r="AJ4746" s="61" t="str">
        <f>IF(AND(K4746&lt;&gt;"Match of the Day",K4746&lt;&gt;"Match of the Day 2",K4746&lt;&gt;"Match of the Day Repeat"),"",1+MAX($AJ$10:AJ4745))</f>
        <v/>
      </c>
    </row>
    <row r="4747" spans="34:36" x14ac:dyDescent="0.35">
      <c r="AH4747" s="16" t="str">
        <f>IF(AND(B4747="Premier League",E4747="Live"),_xlfn.XLOOKUP(_xlfn.TEXTJOIN(" vs ",,C4747:D4747),Calendar!G:G,Calendar!B:B),IF(AND(B4747="Premier League",E4747="Highlights"),_xlfn.XLOOKUP(H4747,Calendar!O:O,Calendar!N:N,,-1),""))</f>
        <v/>
      </c>
      <c r="AI4747" s="61" t="str">
        <f>IF(AND(AH4747&lt;&gt;"",E4747="Live"),_xlfn.XLOOKUP(_xlfn.TEXTJOIN(" vs ",,C4747:D4747),Calendar!G:G,Calendar!K:K),"")</f>
        <v/>
      </c>
      <c r="AJ4747" s="61" t="str">
        <f>IF(AND(K4747&lt;&gt;"Match of the Day",K4747&lt;&gt;"Match of the Day 2",K4747&lt;&gt;"Match of the Day Repeat"),"",1+MAX($AJ$10:AJ4746))</f>
        <v/>
      </c>
    </row>
    <row r="4748" spans="34:36" x14ac:dyDescent="0.35">
      <c r="AH4748" s="16" t="str">
        <f>IF(AND(B4748="Premier League",E4748="Live"),_xlfn.XLOOKUP(_xlfn.TEXTJOIN(" vs ",,C4748:D4748),Calendar!G:G,Calendar!B:B),IF(AND(B4748="Premier League",E4748="Highlights"),_xlfn.XLOOKUP(H4748,Calendar!O:O,Calendar!N:N,,-1),""))</f>
        <v/>
      </c>
      <c r="AI4748" s="61" t="str">
        <f>IF(AND(AH4748&lt;&gt;"",E4748="Live"),_xlfn.XLOOKUP(_xlfn.TEXTJOIN(" vs ",,C4748:D4748),Calendar!G:G,Calendar!K:K),"")</f>
        <v/>
      </c>
      <c r="AJ4748" s="61" t="str">
        <f>IF(AND(K4748&lt;&gt;"Match of the Day",K4748&lt;&gt;"Match of the Day 2",K4748&lt;&gt;"Match of the Day Repeat"),"",1+MAX($AJ$10:AJ4747))</f>
        <v/>
      </c>
    </row>
    <row r="4749" spans="34:36" x14ac:dyDescent="0.35">
      <c r="AH4749" s="16" t="str">
        <f>IF(AND(B4749="Premier League",E4749="Live"),_xlfn.XLOOKUP(_xlfn.TEXTJOIN(" vs ",,C4749:D4749),Calendar!G:G,Calendar!B:B),IF(AND(B4749="Premier League",E4749="Highlights"),_xlfn.XLOOKUP(H4749,Calendar!O:O,Calendar!N:N,,-1),""))</f>
        <v/>
      </c>
      <c r="AI4749" s="61" t="str">
        <f>IF(AND(AH4749&lt;&gt;"",E4749="Live"),_xlfn.XLOOKUP(_xlfn.TEXTJOIN(" vs ",,C4749:D4749),Calendar!G:G,Calendar!K:K),"")</f>
        <v/>
      </c>
      <c r="AJ4749" s="61" t="str">
        <f>IF(AND(K4749&lt;&gt;"Match of the Day",K4749&lt;&gt;"Match of the Day 2",K4749&lt;&gt;"Match of the Day Repeat"),"",1+MAX($AJ$10:AJ4748))</f>
        <v/>
      </c>
    </row>
    <row r="4750" spans="34:36" x14ac:dyDescent="0.35">
      <c r="AH4750" s="16" t="str">
        <f>IF(AND(B4750="Premier League",E4750="Live"),_xlfn.XLOOKUP(_xlfn.TEXTJOIN(" vs ",,C4750:D4750),Calendar!G:G,Calendar!B:B),IF(AND(B4750="Premier League",E4750="Highlights"),_xlfn.XLOOKUP(H4750,Calendar!O:O,Calendar!N:N,,-1),""))</f>
        <v/>
      </c>
      <c r="AI4750" s="61" t="str">
        <f>IF(AND(AH4750&lt;&gt;"",E4750="Live"),_xlfn.XLOOKUP(_xlfn.TEXTJOIN(" vs ",,C4750:D4750),Calendar!G:G,Calendar!K:K),"")</f>
        <v/>
      </c>
      <c r="AJ4750" s="61" t="str">
        <f>IF(AND(K4750&lt;&gt;"Match of the Day",K4750&lt;&gt;"Match of the Day 2",K4750&lt;&gt;"Match of the Day Repeat"),"",1+MAX($AJ$10:AJ4749))</f>
        <v/>
      </c>
    </row>
    <row r="4751" spans="34:36" x14ac:dyDescent="0.35">
      <c r="AH4751" s="16" t="str">
        <f>IF(AND(B4751="Premier League",E4751="Live"),_xlfn.XLOOKUP(_xlfn.TEXTJOIN(" vs ",,C4751:D4751),Calendar!G:G,Calendar!B:B),IF(AND(B4751="Premier League",E4751="Highlights"),_xlfn.XLOOKUP(H4751,Calendar!O:O,Calendar!N:N,,-1),""))</f>
        <v/>
      </c>
      <c r="AI4751" s="61" t="str">
        <f>IF(AND(AH4751&lt;&gt;"",E4751="Live"),_xlfn.XLOOKUP(_xlfn.TEXTJOIN(" vs ",,C4751:D4751),Calendar!G:G,Calendar!K:K),"")</f>
        <v/>
      </c>
      <c r="AJ4751" s="61" t="str">
        <f>IF(AND(K4751&lt;&gt;"Match of the Day",K4751&lt;&gt;"Match of the Day 2",K4751&lt;&gt;"Match of the Day Repeat"),"",1+MAX($AJ$10:AJ4750))</f>
        <v/>
      </c>
    </row>
    <row r="4752" spans="34:36" x14ac:dyDescent="0.35">
      <c r="AH4752" s="16" t="str">
        <f>IF(AND(B4752="Premier League",E4752="Live"),_xlfn.XLOOKUP(_xlfn.TEXTJOIN(" vs ",,C4752:D4752),Calendar!G:G,Calendar!B:B),IF(AND(B4752="Premier League",E4752="Highlights"),_xlfn.XLOOKUP(H4752,Calendar!O:O,Calendar!N:N,,-1),""))</f>
        <v/>
      </c>
      <c r="AI4752" s="61" t="str">
        <f>IF(AND(AH4752&lt;&gt;"",E4752="Live"),_xlfn.XLOOKUP(_xlfn.TEXTJOIN(" vs ",,C4752:D4752),Calendar!G:G,Calendar!K:K),"")</f>
        <v/>
      </c>
      <c r="AJ4752" s="61" t="str">
        <f>IF(AND(K4752&lt;&gt;"Match of the Day",K4752&lt;&gt;"Match of the Day 2",K4752&lt;&gt;"Match of the Day Repeat"),"",1+MAX($AJ$10:AJ4751))</f>
        <v/>
      </c>
    </row>
    <row r="4753" spans="34:36" x14ac:dyDescent="0.35">
      <c r="AH4753" s="16" t="str">
        <f>IF(AND(B4753="Premier League",E4753="Live"),_xlfn.XLOOKUP(_xlfn.TEXTJOIN(" vs ",,C4753:D4753),Calendar!G:G,Calendar!B:B),IF(AND(B4753="Premier League",E4753="Highlights"),_xlfn.XLOOKUP(H4753,Calendar!O:O,Calendar!N:N,,-1),""))</f>
        <v/>
      </c>
      <c r="AI4753" s="61" t="str">
        <f>IF(AND(AH4753&lt;&gt;"",E4753="Live"),_xlfn.XLOOKUP(_xlfn.TEXTJOIN(" vs ",,C4753:D4753),Calendar!G:G,Calendar!K:K),"")</f>
        <v/>
      </c>
      <c r="AJ4753" s="61" t="str">
        <f>IF(AND(K4753&lt;&gt;"Match of the Day",K4753&lt;&gt;"Match of the Day 2",K4753&lt;&gt;"Match of the Day Repeat"),"",1+MAX($AJ$10:AJ4752))</f>
        <v/>
      </c>
    </row>
    <row r="4754" spans="34:36" x14ac:dyDescent="0.35">
      <c r="AH4754" s="16" t="str">
        <f>IF(AND(B4754="Premier League",E4754="Live"),_xlfn.XLOOKUP(_xlfn.TEXTJOIN(" vs ",,C4754:D4754),Calendar!G:G,Calendar!B:B),IF(AND(B4754="Premier League",E4754="Highlights"),_xlfn.XLOOKUP(H4754,Calendar!O:O,Calendar!N:N,,-1),""))</f>
        <v/>
      </c>
      <c r="AI4754" s="61" t="str">
        <f>IF(AND(AH4754&lt;&gt;"",E4754="Live"),_xlfn.XLOOKUP(_xlfn.TEXTJOIN(" vs ",,C4754:D4754),Calendar!G:G,Calendar!K:K),"")</f>
        <v/>
      </c>
      <c r="AJ4754" s="61" t="str">
        <f>IF(AND(K4754&lt;&gt;"Match of the Day",K4754&lt;&gt;"Match of the Day 2",K4754&lt;&gt;"Match of the Day Repeat"),"",1+MAX($AJ$10:AJ4753))</f>
        <v/>
      </c>
    </row>
    <row r="4755" spans="34:36" x14ac:dyDescent="0.35">
      <c r="AH4755" s="16" t="str">
        <f>IF(AND(B4755="Premier League",E4755="Live"),_xlfn.XLOOKUP(_xlfn.TEXTJOIN(" vs ",,C4755:D4755),Calendar!G:G,Calendar!B:B),IF(AND(B4755="Premier League",E4755="Highlights"),_xlfn.XLOOKUP(H4755,Calendar!O:O,Calendar!N:N,,-1),""))</f>
        <v/>
      </c>
      <c r="AI4755" s="61" t="str">
        <f>IF(AND(AH4755&lt;&gt;"",E4755="Live"),_xlfn.XLOOKUP(_xlfn.TEXTJOIN(" vs ",,C4755:D4755),Calendar!G:G,Calendar!K:K),"")</f>
        <v/>
      </c>
      <c r="AJ4755" s="61" t="str">
        <f>IF(AND(K4755&lt;&gt;"Match of the Day",K4755&lt;&gt;"Match of the Day 2",K4755&lt;&gt;"Match of the Day Repeat"),"",1+MAX($AJ$10:AJ4754))</f>
        <v/>
      </c>
    </row>
    <row r="4756" spans="34:36" x14ac:dyDescent="0.35">
      <c r="AH4756" s="16" t="str">
        <f>IF(AND(B4756="Premier League",E4756="Live"),_xlfn.XLOOKUP(_xlfn.TEXTJOIN(" vs ",,C4756:D4756),Calendar!G:G,Calendar!B:B),IF(AND(B4756="Premier League",E4756="Highlights"),_xlfn.XLOOKUP(H4756,Calendar!O:O,Calendar!N:N,,-1),""))</f>
        <v/>
      </c>
      <c r="AI4756" s="61" t="str">
        <f>IF(AND(AH4756&lt;&gt;"",E4756="Live"),_xlfn.XLOOKUP(_xlfn.TEXTJOIN(" vs ",,C4756:D4756),Calendar!G:G,Calendar!K:K),"")</f>
        <v/>
      </c>
      <c r="AJ4756" s="61" t="str">
        <f>IF(AND(K4756&lt;&gt;"Match of the Day",K4756&lt;&gt;"Match of the Day 2",K4756&lt;&gt;"Match of the Day Repeat"),"",1+MAX($AJ$10:AJ4755))</f>
        <v/>
      </c>
    </row>
    <row r="4757" spans="34:36" x14ac:dyDescent="0.35">
      <c r="AH4757" s="16" t="str">
        <f>IF(AND(B4757="Premier League",E4757="Live"),_xlfn.XLOOKUP(_xlfn.TEXTJOIN(" vs ",,C4757:D4757),Calendar!G:G,Calendar!B:B),IF(AND(B4757="Premier League",E4757="Highlights"),_xlfn.XLOOKUP(H4757,Calendar!O:O,Calendar!N:N,,-1),""))</f>
        <v/>
      </c>
      <c r="AI4757" s="61" t="str">
        <f>IF(AND(AH4757&lt;&gt;"",E4757="Live"),_xlfn.XLOOKUP(_xlfn.TEXTJOIN(" vs ",,C4757:D4757),Calendar!G:G,Calendar!K:K),"")</f>
        <v/>
      </c>
      <c r="AJ4757" s="61" t="str">
        <f>IF(AND(K4757&lt;&gt;"Match of the Day",K4757&lt;&gt;"Match of the Day 2",K4757&lt;&gt;"Match of the Day Repeat"),"",1+MAX($AJ$10:AJ4756))</f>
        <v/>
      </c>
    </row>
    <row r="4758" spans="34:36" x14ac:dyDescent="0.35">
      <c r="AH4758" s="16" t="str">
        <f>IF(AND(B4758="Premier League",E4758="Live"),_xlfn.XLOOKUP(_xlfn.TEXTJOIN(" vs ",,C4758:D4758),Calendar!G:G,Calendar!B:B),IF(AND(B4758="Premier League",E4758="Highlights"),_xlfn.XLOOKUP(H4758,Calendar!O:O,Calendar!N:N,,-1),""))</f>
        <v/>
      </c>
      <c r="AI4758" s="61" t="str">
        <f>IF(AND(AH4758&lt;&gt;"",E4758="Live"),_xlfn.XLOOKUP(_xlfn.TEXTJOIN(" vs ",,C4758:D4758),Calendar!G:G,Calendar!K:K),"")</f>
        <v/>
      </c>
      <c r="AJ4758" s="61" t="str">
        <f>IF(AND(K4758&lt;&gt;"Match of the Day",K4758&lt;&gt;"Match of the Day 2",K4758&lt;&gt;"Match of the Day Repeat"),"",1+MAX($AJ$10:AJ4757))</f>
        <v/>
      </c>
    </row>
    <row r="4759" spans="34:36" x14ac:dyDescent="0.35">
      <c r="AH4759" s="16" t="str">
        <f>IF(AND(B4759="Premier League",E4759="Live"),_xlfn.XLOOKUP(_xlfn.TEXTJOIN(" vs ",,C4759:D4759),Calendar!G:G,Calendar!B:B),IF(AND(B4759="Premier League",E4759="Highlights"),_xlfn.XLOOKUP(H4759,Calendar!O:O,Calendar!N:N,,-1),""))</f>
        <v/>
      </c>
      <c r="AI4759" s="61" t="str">
        <f>IF(AND(AH4759&lt;&gt;"",E4759="Live"),_xlfn.XLOOKUP(_xlfn.TEXTJOIN(" vs ",,C4759:D4759),Calendar!G:G,Calendar!K:K),"")</f>
        <v/>
      </c>
      <c r="AJ4759" s="61" t="str">
        <f>IF(AND(K4759&lt;&gt;"Match of the Day",K4759&lt;&gt;"Match of the Day 2",K4759&lt;&gt;"Match of the Day Repeat"),"",1+MAX($AJ$10:AJ4758))</f>
        <v/>
      </c>
    </row>
    <row r="4760" spans="34:36" x14ac:dyDescent="0.35">
      <c r="AH4760" s="16" t="str">
        <f>IF(AND(B4760="Premier League",E4760="Live"),_xlfn.XLOOKUP(_xlfn.TEXTJOIN(" vs ",,C4760:D4760),Calendar!G:G,Calendar!B:B),IF(AND(B4760="Premier League",E4760="Highlights"),_xlfn.XLOOKUP(H4760,Calendar!O:O,Calendar!N:N,,-1),""))</f>
        <v/>
      </c>
      <c r="AI4760" s="61" t="str">
        <f>IF(AND(AH4760&lt;&gt;"",E4760="Live"),_xlfn.XLOOKUP(_xlfn.TEXTJOIN(" vs ",,C4760:D4760),Calendar!G:G,Calendar!K:K),"")</f>
        <v/>
      </c>
      <c r="AJ4760" s="61" t="str">
        <f>IF(AND(K4760&lt;&gt;"Match of the Day",K4760&lt;&gt;"Match of the Day 2",K4760&lt;&gt;"Match of the Day Repeat"),"",1+MAX($AJ$10:AJ4759))</f>
        <v/>
      </c>
    </row>
    <row r="4761" spans="34:36" x14ac:dyDescent="0.35">
      <c r="AH4761" s="16" t="str">
        <f>IF(AND(B4761="Premier League",E4761="Live"),_xlfn.XLOOKUP(_xlfn.TEXTJOIN(" vs ",,C4761:D4761),Calendar!G:G,Calendar!B:B),IF(AND(B4761="Premier League",E4761="Highlights"),_xlfn.XLOOKUP(H4761,Calendar!O:O,Calendar!N:N,,-1),""))</f>
        <v/>
      </c>
      <c r="AI4761" s="61" t="str">
        <f>IF(AND(AH4761&lt;&gt;"",E4761="Live"),_xlfn.XLOOKUP(_xlfn.TEXTJOIN(" vs ",,C4761:D4761),Calendar!G:G,Calendar!K:K),"")</f>
        <v/>
      </c>
      <c r="AJ4761" s="61" t="str">
        <f>IF(AND(K4761&lt;&gt;"Match of the Day",K4761&lt;&gt;"Match of the Day 2",K4761&lt;&gt;"Match of the Day Repeat"),"",1+MAX($AJ$10:AJ4760))</f>
        <v/>
      </c>
    </row>
    <row r="4762" spans="34:36" x14ac:dyDescent="0.35">
      <c r="AH4762" s="16" t="str">
        <f>IF(AND(B4762="Premier League",E4762="Live"),_xlfn.XLOOKUP(_xlfn.TEXTJOIN(" vs ",,C4762:D4762),Calendar!G:G,Calendar!B:B),IF(AND(B4762="Premier League",E4762="Highlights"),_xlfn.XLOOKUP(H4762,Calendar!O:O,Calendar!N:N,,-1),""))</f>
        <v/>
      </c>
      <c r="AI4762" s="61" t="str">
        <f>IF(AND(AH4762&lt;&gt;"",E4762="Live"),_xlfn.XLOOKUP(_xlfn.TEXTJOIN(" vs ",,C4762:D4762),Calendar!G:G,Calendar!K:K),"")</f>
        <v/>
      </c>
      <c r="AJ4762" s="61" t="str">
        <f>IF(AND(K4762&lt;&gt;"Match of the Day",K4762&lt;&gt;"Match of the Day 2",K4762&lt;&gt;"Match of the Day Repeat"),"",1+MAX($AJ$10:AJ4761))</f>
        <v/>
      </c>
    </row>
    <row r="4763" spans="34:36" x14ac:dyDescent="0.35">
      <c r="AH4763" s="16" t="str">
        <f>IF(AND(B4763="Premier League",E4763="Live"),_xlfn.XLOOKUP(_xlfn.TEXTJOIN(" vs ",,C4763:D4763),Calendar!G:G,Calendar!B:B),IF(AND(B4763="Premier League",E4763="Highlights"),_xlfn.XLOOKUP(H4763,Calendar!O:O,Calendar!N:N,,-1),""))</f>
        <v/>
      </c>
      <c r="AI4763" s="61" t="str">
        <f>IF(AND(AH4763&lt;&gt;"",E4763="Live"),_xlfn.XLOOKUP(_xlfn.TEXTJOIN(" vs ",,C4763:D4763),Calendar!G:G,Calendar!K:K),"")</f>
        <v/>
      </c>
      <c r="AJ4763" s="61" t="str">
        <f>IF(AND(K4763&lt;&gt;"Match of the Day",K4763&lt;&gt;"Match of the Day 2",K4763&lt;&gt;"Match of the Day Repeat"),"",1+MAX($AJ$10:AJ4762))</f>
        <v/>
      </c>
    </row>
    <row r="4764" spans="34:36" x14ac:dyDescent="0.35">
      <c r="AH4764" s="16" t="str">
        <f>IF(AND(B4764="Premier League",E4764="Live"),_xlfn.XLOOKUP(_xlfn.TEXTJOIN(" vs ",,C4764:D4764),Calendar!G:G,Calendar!B:B),IF(AND(B4764="Premier League",E4764="Highlights"),_xlfn.XLOOKUP(H4764,Calendar!O:O,Calendar!N:N,,-1),""))</f>
        <v/>
      </c>
      <c r="AI4764" s="61" t="str">
        <f>IF(AND(AH4764&lt;&gt;"",E4764="Live"),_xlfn.XLOOKUP(_xlfn.TEXTJOIN(" vs ",,C4764:D4764),Calendar!G:G,Calendar!K:K),"")</f>
        <v/>
      </c>
      <c r="AJ4764" s="61" t="str">
        <f>IF(AND(K4764&lt;&gt;"Match of the Day",K4764&lt;&gt;"Match of the Day 2",K4764&lt;&gt;"Match of the Day Repeat"),"",1+MAX($AJ$10:AJ4763))</f>
        <v/>
      </c>
    </row>
    <row r="4765" spans="34:36" x14ac:dyDescent="0.35">
      <c r="AH4765" s="16" t="str">
        <f>IF(AND(B4765="Premier League",E4765="Live"),_xlfn.XLOOKUP(_xlfn.TEXTJOIN(" vs ",,C4765:D4765),Calendar!G:G,Calendar!B:B),IF(AND(B4765="Premier League",E4765="Highlights"),_xlfn.XLOOKUP(H4765,Calendar!O:O,Calendar!N:N,,-1),""))</f>
        <v/>
      </c>
      <c r="AI4765" s="61" t="str">
        <f>IF(AND(AH4765&lt;&gt;"",E4765="Live"),_xlfn.XLOOKUP(_xlfn.TEXTJOIN(" vs ",,C4765:D4765),Calendar!G:G,Calendar!K:K),"")</f>
        <v/>
      </c>
      <c r="AJ4765" s="61" t="str">
        <f>IF(AND(K4765&lt;&gt;"Match of the Day",K4765&lt;&gt;"Match of the Day 2",K4765&lt;&gt;"Match of the Day Repeat"),"",1+MAX($AJ$10:AJ4764))</f>
        <v/>
      </c>
    </row>
    <row r="4766" spans="34:36" x14ac:dyDescent="0.35">
      <c r="AH4766" s="16" t="str">
        <f>IF(AND(B4766="Premier League",E4766="Live"),_xlfn.XLOOKUP(_xlfn.TEXTJOIN(" vs ",,C4766:D4766),Calendar!G:G,Calendar!B:B),IF(AND(B4766="Premier League",E4766="Highlights"),_xlfn.XLOOKUP(H4766,Calendar!O:O,Calendar!N:N,,-1),""))</f>
        <v/>
      </c>
      <c r="AI4766" s="61" t="str">
        <f>IF(AND(AH4766&lt;&gt;"",E4766="Live"),_xlfn.XLOOKUP(_xlfn.TEXTJOIN(" vs ",,C4766:D4766),Calendar!G:G,Calendar!K:K),"")</f>
        <v/>
      </c>
      <c r="AJ4766" s="61" t="str">
        <f>IF(AND(K4766&lt;&gt;"Match of the Day",K4766&lt;&gt;"Match of the Day 2",K4766&lt;&gt;"Match of the Day Repeat"),"",1+MAX($AJ$10:AJ4765))</f>
        <v/>
      </c>
    </row>
    <row r="4767" spans="34:36" x14ac:dyDescent="0.35">
      <c r="AH4767" s="16" t="str">
        <f>IF(AND(B4767="Premier League",E4767="Live"),_xlfn.XLOOKUP(_xlfn.TEXTJOIN(" vs ",,C4767:D4767),Calendar!G:G,Calendar!B:B),IF(AND(B4767="Premier League",E4767="Highlights"),_xlfn.XLOOKUP(H4767,Calendar!O:O,Calendar!N:N,,-1),""))</f>
        <v/>
      </c>
      <c r="AI4767" s="61" t="str">
        <f>IF(AND(AH4767&lt;&gt;"",E4767="Live"),_xlfn.XLOOKUP(_xlfn.TEXTJOIN(" vs ",,C4767:D4767),Calendar!G:G,Calendar!K:K),"")</f>
        <v/>
      </c>
      <c r="AJ4767" s="61" t="str">
        <f>IF(AND(K4767&lt;&gt;"Match of the Day",K4767&lt;&gt;"Match of the Day 2",K4767&lt;&gt;"Match of the Day Repeat"),"",1+MAX($AJ$10:AJ4766))</f>
        <v/>
      </c>
    </row>
    <row r="4768" spans="34:36" x14ac:dyDescent="0.35">
      <c r="AH4768" s="16" t="str">
        <f>IF(AND(B4768="Premier League",E4768="Live"),_xlfn.XLOOKUP(_xlfn.TEXTJOIN(" vs ",,C4768:D4768),Calendar!G:G,Calendar!B:B),IF(AND(B4768="Premier League",E4768="Highlights"),_xlfn.XLOOKUP(H4768,Calendar!O:O,Calendar!N:N,,-1),""))</f>
        <v/>
      </c>
      <c r="AI4768" s="61" t="str">
        <f>IF(AND(AH4768&lt;&gt;"",E4768="Live"),_xlfn.XLOOKUP(_xlfn.TEXTJOIN(" vs ",,C4768:D4768),Calendar!G:G,Calendar!K:K),"")</f>
        <v/>
      </c>
      <c r="AJ4768" s="61" t="str">
        <f>IF(AND(K4768&lt;&gt;"Match of the Day",K4768&lt;&gt;"Match of the Day 2",K4768&lt;&gt;"Match of the Day Repeat"),"",1+MAX($AJ$10:AJ4767))</f>
        <v/>
      </c>
    </row>
    <row r="4769" spans="34:36" x14ac:dyDescent="0.35">
      <c r="AH4769" s="16" t="str">
        <f>IF(AND(B4769="Premier League",E4769="Live"),_xlfn.XLOOKUP(_xlfn.TEXTJOIN(" vs ",,C4769:D4769),Calendar!G:G,Calendar!B:B),IF(AND(B4769="Premier League",E4769="Highlights"),_xlfn.XLOOKUP(H4769,Calendar!O:O,Calendar!N:N,,-1),""))</f>
        <v/>
      </c>
      <c r="AI4769" s="61" t="str">
        <f>IF(AND(AH4769&lt;&gt;"",E4769="Live"),_xlfn.XLOOKUP(_xlfn.TEXTJOIN(" vs ",,C4769:D4769),Calendar!G:G,Calendar!K:K),"")</f>
        <v/>
      </c>
      <c r="AJ4769" s="61" t="str">
        <f>IF(AND(K4769&lt;&gt;"Match of the Day",K4769&lt;&gt;"Match of the Day 2",K4769&lt;&gt;"Match of the Day Repeat"),"",1+MAX($AJ$10:AJ4768))</f>
        <v/>
      </c>
    </row>
    <row r="4770" spans="34:36" x14ac:dyDescent="0.35">
      <c r="AH4770" s="16" t="str">
        <f>IF(AND(B4770="Premier League",E4770="Live"),_xlfn.XLOOKUP(_xlfn.TEXTJOIN(" vs ",,C4770:D4770),Calendar!G:G,Calendar!B:B),IF(AND(B4770="Premier League",E4770="Highlights"),_xlfn.XLOOKUP(H4770,Calendar!O:O,Calendar!N:N,,-1),""))</f>
        <v/>
      </c>
      <c r="AI4770" s="61" t="str">
        <f>IF(AND(AH4770&lt;&gt;"",E4770="Live"),_xlfn.XLOOKUP(_xlfn.TEXTJOIN(" vs ",,C4770:D4770),Calendar!G:G,Calendar!K:K),"")</f>
        <v/>
      </c>
      <c r="AJ4770" s="61" t="str">
        <f>IF(AND(K4770&lt;&gt;"Match of the Day",K4770&lt;&gt;"Match of the Day 2",K4770&lt;&gt;"Match of the Day Repeat"),"",1+MAX($AJ$10:AJ4769))</f>
        <v/>
      </c>
    </row>
    <row r="4771" spans="34:36" x14ac:dyDescent="0.35">
      <c r="AH4771" s="16" t="str">
        <f>IF(AND(B4771="Premier League",E4771="Live"),_xlfn.XLOOKUP(_xlfn.TEXTJOIN(" vs ",,C4771:D4771),Calendar!G:G,Calendar!B:B),IF(AND(B4771="Premier League",E4771="Highlights"),_xlfn.XLOOKUP(H4771,Calendar!O:O,Calendar!N:N,,-1),""))</f>
        <v/>
      </c>
      <c r="AI4771" s="61" t="str">
        <f>IF(AND(AH4771&lt;&gt;"",E4771="Live"),_xlfn.XLOOKUP(_xlfn.TEXTJOIN(" vs ",,C4771:D4771),Calendar!G:G,Calendar!K:K),"")</f>
        <v/>
      </c>
      <c r="AJ4771" s="61" t="str">
        <f>IF(AND(K4771&lt;&gt;"Match of the Day",K4771&lt;&gt;"Match of the Day 2",K4771&lt;&gt;"Match of the Day Repeat"),"",1+MAX($AJ$10:AJ4770))</f>
        <v/>
      </c>
    </row>
    <row r="4772" spans="34:36" x14ac:dyDescent="0.35">
      <c r="AH4772" s="16" t="str">
        <f>IF(AND(B4772="Premier League",E4772="Live"),_xlfn.XLOOKUP(_xlfn.TEXTJOIN(" vs ",,C4772:D4772),Calendar!G:G,Calendar!B:B),IF(AND(B4772="Premier League",E4772="Highlights"),_xlfn.XLOOKUP(H4772,Calendar!O:O,Calendar!N:N,,-1),""))</f>
        <v/>
      </c>
      <c r="AI4772" s="61" t="str">
        <f>IF(AND(AH4772&lt;&gt;"",E4772="Live"),_xlfn.XLOOKUP(_xlfn.TEXTJOIN(" vs ",,C4772:D4772),Calendar!G:G,Calendar!K:K),"")</f>
        <v/>
      </c>
      <c r="AJ4772" s="61" t="str">
        <f>IF(AND(K4772&lt;&gt;"Match of the Day",K4772&lt;&gt;"Match of the Day 2",K4772&lt;&gt;"Match of the Day Repeat"),"",1+MAX($AJ$10:AJ4771))</f>
        <v/>
      </c>
    </row>
    <row r="4773" spans="34:36" x14ac:dyDescent="0.35">
      <c r="AH4773" s="16" t="str">
        <f>IF(AND(B4773="Premier League",E4773="Live"),_xlfn.XLOOKUP(_xlfn.TEXTJOIN(" vs ",,C4773:D4773),Calendar!G:G,Calendar!B:B),IF(AND(B4773="Premier League",E4773="Highlights"),_xlfn.XLOOKUP(H4773,Calendar!O:O,Calendar!N:N,,-1),""))</f>
        <v/>
      </c>
      <c r="AI4773" s="61" t="str">
        <f>IF(AND(AH4773&lt;&gt;"",E4773="Live"),_xlfn.XLOOKUP(_xlfn.TEXTJOIN(" vs ",,C4773:D4773),Calendar!G:G,Calendar!K:K),"")</f>
        <v/>
      </c>
      <c r="AJ4773" s="61" t="str">
        <f>IF(AND(K4773&lt;&gt;"Match of the Day",K4773&lt;&gt;"Match of the Day 2",K4773&lt;&gt;"Match of the Day Repeat"),"",1+MAX($AJ$10:AJ4772))</f>
        <v/>
      </c>
    </row>
    <row r="4774" spans="34:36" x14ac:dyDescent="0.35">
      <c r="AH4774" s="16" t="str">
        <f>IF(AND(B4774="Premier League",E4774="Live"),_xlfn.XLOOKUP(_xlfn.TEXTJOIN(" vs ",,C4774:D4774),Calendar!G:G,Calendar!B:B),IF(AND(B4774="Premier League",E4774="Highlights"),_xlfn.XLOOKUP(H4774,Calendar!O:O,Calendar!N:N,,-1),""))</f>
        <v/>
      </c>
      <c r="AI4774" s="61" t="str">
        <f>IF(AND(AH4774&lt;&gt;"",E4774="Live"),_xlfn.XLOOKUP(_xlfn.TEXTJOIN(" vs ",,C4774:D4774),Calendar!G:G,Calendar!K:K),"")</f>
        <v/>
      </c>
      <c r="AJ4774" s="61" t="str">
        <f>IF(AND(K4774&lt;&gt;"Match of the Day",K4774&lt;&gt;"Match of the Day 2",K4774&lt;&gt;"Match of the Day Repeat"),"",1+MAX($AJ$10:AJ4773))</f>
        <v/>
      </c>
    </row>
    <row r="4775" spans="34:36" x14ac:dyDescent="0.35">
      <c r="AH4775" s="16" t="str">
        <f>IF(AND(B4775="Premier League",E4775="Live"),_xlfn.XLOOKUP(_xlfn.TEXTJOIN(" vs ",,C4775:D4775),Calendar!G:G,Calendar!B:B),IF(AND(B4775="Premier League",E4775="Highlights"),_xlfn.XLOOKUP(H4775,Calendar!O:O,Calendar!N:N,,-1),""))</f>
        <v/>
      </c>
      <c r="AI4775" s="61" t="str">
        <f>IF(AND(AH4775&lt;&gt;"",E4775="Live"),_xlfn.XLOOKUP(_xlfn.TEXTJOIN(" vs ",,C4775:D4775),Calendar!G:G,Calendar!K:K),"")</f>
        <v/>
      </c>
      <c r="AJ4775" s="61" t="str">
        <f>IF(AND(K4775&lt;&gt;"Match of the Day",K4775&lt;&gt;"Match of the Day 2",K4775&lt;&gt;"Match of the Day Repeat"),"",1+MAX($AJ$10:AJ4774))</f>
        <v/>
      </c>
    </row>
    <row r="4776" spans="34:36" x14ac:dyDescent="0.35">
      <c r="AH4776" s="16" t="str">
        <f>IF(AND(B4776="Premier League",E4776="Live"),_xlfn.XLOOKUP(_xlfn.TEXTJOIN(" vs ",,C4776:D4776),Calendar!G:G,Calendar!B:B),IF(AND(B4776="Premier League",E4776="Highlights"),_xlfn.XLOOKUP(H4776,Calendar!O:O,Calendar!N:N,,-1),""))</f>
        <v/>
      </c>
      <c r="AI4776" s="61" t="str">
        <f>IF(AND(AH4776&lt;&gt;"",E4776="Live"),_xlfn.XLOOKUP(_xlfn.TEXTJOIN(" vs ",,C4776:D4776),Calendar!G:G,Calendar!K:K),"")</f>
        <v/>
      </c>
      <c r="AJ4776" s="61" t="str">
        <f>IF(AND(K4776&lt;&gt;"Match of the Day",K4776&lt;&gt;"Match of the Day 2",K4776&lt;&gt;"Match of the Day Repeat"),"",1+MAX($AJ$10:AJ4775))</f>
        <v/>
      </c>
    </row>
    <row r="4777" spans="34:36" x14ac:dyDescent="0.35">
      <c r="AH4777" s="16" t="str">
        <f>IF(AND(B4777="Premier League",E4777="Live"),_xlfn.XLOOKUP(_xlfn.TEXTJOIN(" vs ",,C4777:D4777),Calendar!G:G,Calendar!B:B),IF(AND(B4777="Premier League",E4777="Highlights"),_xlfn.XLOOKUP(H4777,Calendar!O:O,Calendar!N:N,,-1),""))</f>
        <v/>
      </c>
      <c r="AI4777" s="61" t="str">
        <f>IF(AND(AH4777&lt;&gt;"",E4777="Live"),_xlfn.XLOOKUP(_xlfn.TEXTJOIN(" vs ",,C4777:D4777),Calendar!G:G,Calendar!K:K),"")</f>
        <v/>
      </c>
      <c r="AJ4777" s="61" t="str">
        <f>IF(AND(K4777&lt;&gt;"Match of the Day",K4777&lt;&gt;"Match of the Day 2",K4777&lt;&gt;"Match of the Day Repeat"),"",1+MAX($AJ$10:AJ4776))</f>
        <v/>
      </c>
    </row>
    <row r="4778" spans="34:36" x14ac:dyDescent="0.35">
      <c r="AH4778" s="16" t="str">
        <f>IF(AND(B4778="Premier League",E4778="Live"),_xlfn.XLOOKUP(_xlfn.TEXTJOIN(" vs ",,C4778:D4778),Calendar!G:G,Calendar!B:B),IF(AND(B4778="Premier League",E4778="Highlights"),_xlfn.XLOOKUP(H4778,Calendar!O:O,Calendar!N:N,,-1),""))</f>
        <v/>
      </c>
      <c r="AI4778" s="61" t="str">
        <f>IF(AND(AH4778&lt;&gt;"",E4778="Live"),_xlfn.XLOOKUP(_xlfn.TEXTJOIN(" vs ",,C4778:D4778),Calendar!G:G,Calendar!K:K),"")</f>
        <v/>
      </c>
      <c r="AJ4778" s="61" t="str">
        <f>IF(AND(K4778&lt;&gt;"Match of the Day",K4778&lt;&gt;"Match of the Day 2",K4778&lt;&gt;"Match of the Day Repeat"),"",1+MAX($AJ$10:AJ4777))</f>
        <v/>
      </c>
    </row>
    <row r="4779" spans="34:36" x14ac:dyDescent="0.35">
      <c r="AH4779" s="16" t="str">
        <f>IF(AND(B4779="Premier League",E4779="Live"),_xlfn.XLOOKUP(_xlfn.TEXTJOIN(" vs ",,C4779:D4779),Calendar!G:G,Calendar!B:B),IF(AND(B4779="Premier League",E4779="Highlights"),_xlfn.XLOOKUP(H4779,Calendar!O:O,Calendar!N:N,,-1),""))</f>
        <v/>
      </c>
      <c r="AI4779" s="61" t="str">
        <f>IF(AND(AH4779&lt;&gt;"",E4779="Live"),_xlfn.XLOOKUP(_xlfn.TEXTJOIN(" vs ",,C4779:D4779),Calendar!G:G,Calendar!K:K),"")</f>
        <v/>
      </c>
      <c r="AJ4779" s="61" t="str">
        <f>IF(AND(K4779&lt;&gt;"Match of the Day",K4779&lt;&gt;"Match of the Day 2",K4779&lt;&gt;"Match of the Day Repeat"),"",1+MAX($AJ$10:AJ4778))</f>
        <v/>
      </c>
    </row>
    <row r="4780" spans="34:36" x14ac:dyDescent="0.35">
      <c r="AH4780" s="16" t="str">
        <f>IF(AND(B4780="Premier League",E4780="Live"),_xlfn.XLOOKUP(_xlfn.TEXTJOIN(" vs ",,C4780:D4780),Calendar!G:G,Calendar!B:B),IF(AND(B4780="Premier League",E4780="Highlights"),_xlfn.XLOOKUP(H4780,Calendar!O:O,Calendar!N:N,,-1),""))</f>
        <v/>
      </c>
      <c r="AI4780" s="61" t="str">
        <f>IF(AND(AH4780&lt;&gt;"",E4780="Live"),_xlfn.XLOOKUP(_xlfn.TEXTJOIN(" vs ",,C4780:D4780),Calendar!G:G,Calendar!K:K),"")</f>
        <v/>
      </c>
      <c r="AJ4780" s="61" t="str">
        <f>IF(AND(K4780&lt;&gt;"Match of the Day",K4780&lt;&gt;"Match of the Day 2",K4780&lt;&gt;"Match of the Day Repeat"),"",1+MAX($AJ$10:AJ4779))</f>
        <v/>
      </c>
    </row>
    <row r="4781" spans="34:36" x14ac:dyDescent="0.35">
      <c r="AH4781" s="16" t="str">
        <f>IF(AND(B4781="Premier League",E4781="Live"),_xlfn.XLOOKUP(_xlfn.TEXTJOIN(" vs ",,C4781:D4781),Calendar!G:G,Calendar!B:B),IF(AND(B4781="Premier League",E4781="Highlights"),_xlfn.XLOOKUP(H4781,Calendar!O:O,Calendar!N:N,,-1),""))</f>
        <v/>
      </c>
      <c r="AI4781" s="61" t="str">
        <f>IF(AND(AH4781&lt;&gt;"",E4781="Live"),_xlfn.XLOOKUP(_xlfn.TEXTJOIN(" vs ",,C4781:D4781),Calendar!G:G,Calendar!K:K),"")</f>
        <v/>
      </c>
      <c r="AJ4781" s="61" t="str">
        <f>IF(AND(K4781&lt;&gt;"Match of the Day",K4781&lt;&gt;"Match of the Day 2",K4781&lt;&gt;"Match of the Day Repeat"),"",1+MAX($AJ$10:AJ4780))</f>
        <v/>
      </c>
    </row>
    <row r="4782" spans="34:36" x14ac:dyDescent="0.35">
      <c r="AH4782" s="16" t="str">
        <f>IF(AND(B4782="Premier League",E4782="Live"),_xlfn.XLOOKUP(_xlfn.TEXTJOIN(" vs ",,C4782:D4782),Calendar!G:G,Calendar!B:B),IF(AND(B4782="Premier League",E4782="Highlights"),_xlfn.XLOOKUP(H4782,Calendar!O:O,Calendar!N:N,,-1),""))</f>
        <v/>
      </c>
      <c r="AI4782" s="61" t="str">
        <f>IF(AND(AH4782&lt;&gt;"",E4782="Live"),_xlfn.XLOOKUP(_xlfn.TEXTJOIN(" vs ",,C4782:D4782),Calendar!G:G,Calendar!K:K),"")</f>
        <v/>
      </c>
      <c r="AJ4782" s="61" t="str">
        <f>IF(AND(K4782&lt;&gt;"Match of the Day",K4782&lt;&gt;"Match of the Day 2",K4782&lt;&gt;"Match of the Day Repeat"),"",1+MAX($AJ$10:AJ4781))</f>
        <v/>
      </c>
    </row>
    <row r="4783" spans="34:36" x14ac:dyDescent="0.35">
      <c r="AH4783" s="16" t="str">
        <f>IF(AND(B4783="Premier League",E4783="Live"),_xlfn.XLOOKUP(_xlfn.TEXTJOIN(" vs ",,C4783:D4783),Calendar!G:G,Calendar!B:B),IF(AND(B4783="Premier League",E4783="Highlights"),_xlfn.XLOOKUP(H4783,Calendar!O:O,Calendar!N:N,,-1),""))</f>
        <v/>
      </c>
      <c r="AI4783" s="61" t="str">
        <f>IF(AND(AH4783&lt;&gt;"",E4783="Live"),_xlfn.XLOOKUP(_xlfn.TEXTJOIN(" vs ",,C4783:D4783),Calendar!G:G,Calendar!K:K),"")</f>
        <v/>
      </c>
      <c r="AJ4783" s="61" t="str">
        <f>IF(AND(K4783&lt;&gt;"Match of the Day",K4783&lt;&gt;"Match of the Day 2",K4783&lt;&gt;"Match of the Day Repeat"),"",1+MAX($AJ$10:AJ4782))</f>
        <v/>
      </c>
    </row>
    <row r="4784" spans="34:36" x14ac:dyDescent="0.35">
      <c r="AH4784" s="16" t="str">
        <f>IF(AND(B4784="Premier League",E4784="Live"),_xlfn.XLOOKUP(_xlfn.TEXTJOIN(" vs ",,C4784:D4784),Calendar!G:G,Calendar!B:B),IF(AND(B4784="Premier League",E4784="Highlights"),_xlfn.XLOOKUP(H4784,Calendar!O:O,Calendar!N:N,,-1),""))</f>
        <v/>
      </c>
      <c r="AI4784" s="61" t="str">
        <f>IF(AND(AH4784&lt;&gt;"",E4784="Live"),_xlfn.XLOOKUP(_xlfn.TEXTJOIN(" vs ",,C4784:D4784),Calendar!G:G,Calendar!K:K),"")</f>
        <v/>
      </c>
      <c r="AJ4784" s="61" t="str">
        <f>IF(AND(K4784&lt;&gt;"Match of the Day",K4784&lt;&gt;"Match of the Day 2",K4784&lt;&gt;"Match of the Day Repeat"),"",1+MAX($AJ$10:AJ4783))</f>
        <v/>
      </c>
    </row>
    <row r="4785" spans="34:36" x14ac:dyDescent="0.35">
      <c r="AH4785" s="16" t="str">
        <f>IF(AND(B4785="Premier League",E4785="Live"),_xlfn.XLOOKUP(_xlfn.TEXTJOIN(" vs ",,C4785:D4785),Calendar!G:G,Calendar!B:B),IF(AND(B4785="Premier League",E4785="Highlights"),_xlfn.XLOOKUP(H4785,Calendar!O:O,Calendar!N:N,,-1),""))</f>
        <v/>
      </c>
      <c r="AI4785" s="61" t="str">
        <f>IF(AND(AH4785&lt;&gt;"",E4785="Live"),_xlfn.XLOOKUP(_xlfn.TEXTJOIN(" vs ",,C4785:D4785),Calendar!G:G,Calendar!K:K),"")</f>
        <v/>
      </c>
      <c r="AJ4785" s="61" t="str">
        <f>IF(AND(K4785&lt;&gt;"Match of the Day",K4785&lt;&gt;"Match of the Day 2",K4785&lt;&gt;"Match of the Day Repeat"),"",1+MAX($AJ$10:AJ4784))</f>
        <v/>
      </c>
    </row>
    <row r="4786" spans="34:36" x14ac:dyDescent="0.35">
      <c r="AH4786" s="16" t="str">
        <f>IF(AND(B4786="Premier League",E4786="Live"),_xlfn.XLOOKUP(_xlfn.TEXTJOIN(" vs ",,C4786:D4786),Calendar!G:G,Calendar!B:B),IF(AND(B4786="Premier League",E4786="Highlights"),_xlfn.XLOOKUP(H4786,Calendar!O:O,Calendar!N:N,,-1),""))</f>
        <v/>
      </c>
      <c r="AI4786" s="61" t="str">
        <f>IF(AND(AH4786&lt;&gt;"",E4786="Live"),_xlfn.XLOOKUP(_xlfn.TEXTJOIN(" vs ",,C4786:D4786),Calendar!G:G,Calendar!K:K),"")</f>
        <v/>
      </c>
      <c r="AJ4786" s="61" t="str">
        <f>IF(AND(K4786&lt;&gt;"Match of the Day",K4786&lt;&gt;"Match of the Day 2",K4786&lt;&gt;"Match of the Day Repeat"),"",1+MAX($AJ$10:AJ4785))</f>
        <v/>
      </c>
    </row>
    <row r="4787" spans="34:36" x14ac:dyDescent="0.35">
      <c r="AH4787" s="16" t="str">
        <f>IF(AND(B4787="Premier League",E4787="Live"),_xlfn.XLOOKUP(_xlfn.TEXTJOIN(" vs ",,C4787:D4787),Calendar!G:G,Calendar!B:B),IF(AND(B4787="Premier League",E4787="Highlights"),_xlfn.XLOOKUP(H4787,Calendar!O:O,Calendar!N:N,,-1),""))</f>
        <v/>
      </c>
      <c r="AI4787" s="61" t="str">
        <f>IF(AND(AH4787&lt;&gt;"",E4787="Live"),_xlfn.XLOOKUP(_xlfn.TEXTJOIN(" vs ",,C4787:D4787),Calendar!G:G,Calendar!K:K),"")</f>
        <v/>
      </c>
      <c r="AJ4787" s="61" t="str">
        <f>IF(AND(K4787&lt;&gt;"Match of the Day",K4787&lt;&gt;"Match of the Day 2",K4787&lt;&gt;"Match of the Day Repeat"),"",1+MAX($AJ$10:AJ4786))</f>
        <v/>
      </c>
    </row>
    <row r="4788" spans="34:36" x14ac:dyDescent="0.35">
      <c r="AH4788" s="16" t="str">
        <f>IF(AND(B4788="Premier League",E4788="Live"),_xlfn.XLOOKUP(_xlfn.TEXTJOIN(" vs ",,C4788:D4788),Calendar!G:G,Calendar!B:B),IF(AND(B4788="Premier League",E4788="Highlights"),_xlfn.XLOOKUP(H4788,Calendar!O:O,Calendar!N:N,,-1),""))</f>
        <v/>
      </c>
      <c r="AI4788" s="61" t="str">
        <f>IF(AND(AH4788&lt;&gt;"",E4788="Live"),_xlfn.XLOOKUP(_xlfn.TEXTJOIN(" vs ",,C4788:D4788),Calendar!G:G,Calendar!K:K),"")</f>
        <v/>
      </c>
      <c r="AJ4788" s="61" t="str">
        <f>IF(AND(K4788&lt;&gt;"Match of the Day",K4788&lt;&gt;"Match of the Day 2",K4788&lt;&gt;"Match of the Day Repeat"),"",1+MAX($AJ$10:AJ4787))</f>
        <v/>
      </c>
    </row>
    <row r="4789" spans="34:36" x14ac:dyDescent="0.35">
      <c r="AH4789" s="16" t="str">
        <f>IF(AND(B4789="Premier League",E4789="Live"),_xlfn.XLOOKUP(_xlfn.TEXTJOIN(" vs ",,C4789:D4789),Calendar!G:G,Calendar!B:B),IF(AND(B4789="Premier League",E4789="Highlights"),_xlfn.XLOOKUP(H4789,Calendar!O:O,Calendar!N:N,,-1),""))</f>
        <v/>
      </c>
      <c r="AI4789" s="61" t="str">
        <f>IF(AND(AH4789&lt;&gt;"",E4789="Live"),_xlfn.XLOOKUP(_xlfn.TEXTJOIN(" vs ",,C4789:D4789),Calendar!G:G,Calendar!K:K),"")</f>
        <v/>
      </c>
      <c r="AJ4789" s="61" t="str">
        <f>IF(AND(K4789&lt;&gt;"Match of the Day",K4789&lt;&gt;"Match of the Day 2",K4789&lt;&gt;"Match of the Day Repeat"),"",1+MAX($AJ$10:AJ4788))</f>
        <v/>
      </c>
    </row>
    <row r="4790" spans="34:36" x14ac:dyDescent="0.35">
      <c r="AH4790" s="16" t="str">
        <f>IF(AND(B4790="Premier League",E4790="Live"),_xlfn.XLOOKUP(_xlfn.TEXTJOIN(" vs ",,C4790:D4790),Calendar!G:G,Calendar!B:B),IF(AND(B4790="Premier League",E4790="Highlights"),_xlfn.XLOOKUP(H4790,Calendar!O:O,Calendar!N:N,,-1),""))</f>
        <v/>
      </c>
      <c r="AI4790" s="61" t="str">
        <f>IF(AND(AH4790&lt;&gt;"",E4790="Live"),_xlfn.XLOOKUP(_xlfn.TEXTJOIN(" vs ",,C4790:D4790),Calendar!G:G,Calendar!K:K),"")</f>
        <v/>
      </c>
      <c r="AJ4790" s="61" t="str">
        <f>IF(AND(K4790&lt;&gt;"Match of the Day",K4790&lt;&gt;"Match of the Day 2",K4790&lt;&gt;"Match of the Day Repeat"),"",1+MAX($AJ$10:AJ4789))</f>
        <v/>
      </c>
    </row>
    <row r="4791" spans="34:36" x14ac:dyDescent="0.35">
      <c r="AH4791" s="16" t="str">
        <f>IF(AND(B4791="Premier League",E4791="Live"),_xlfn.XLOOKUP(_xlfn.TEXTJOIN(" vs ",,C4791:D4791),Calendar!G:G,Calendar!B:B),IF(AND(B4791="Premier League",E4791="Highlights"),_xlfn.XLOOKUP(H4791,Calendar!O:O,Calendar!N:N,,-1),""))</f>
        <v/>
      </c>
      <c r="AI4791" s="61" t="str">
        <f>IF(AND(AH4791&lt;&gt;"",E4791="Live"),_xlfn.XLOOKUP(_xlfn.TEXTJOIN(" vs ",,C4791:D4791),Calendar!G:G,Calendar!K:K),"")</f>
        <v/>
      </c>
      <c r="AJ4791" s="61" t="str">
        <f>IF(AND(K4791&lt;&gt;"Match of the Day",K4791&lt;&gt;"Match of the Day 2",K4791&lt;&gt;"Match of the Day Repeat"),"",1+MAX($AJ$10:AJ4790))</f>
        <v/>
      </c>
    </row>
    <row r="4792" spans="34:36" x14ac:dyDescent="0.35">
      <c r="AH4792" s="16" t="str">
        <f>IF(AND(B4792="Premier League",E4792="Live"),_xlfn.XLOOKUP(_xlfn.TEXTJOIN(" vs ",,C4792:D4792),Calendar!G:G,Calendar!B:B),IF(AND(B4792="Premier League",E4792="Highlights"),_xlfn.XLOOKUP(H4792,Calendar!O:O,Calendar!N:N,,-1),""))</f>
        <v/>
      </c>
      <c r="AI4792" s="61" t="str">
        <f>IF(AND(AH4792&lt;&gt;"",E4792="Live"),_xlfn.XLOOKUP(_xlfn.TEXTJOIN(" vs ",,C4792:D4792),Calendar!G:G,Calendar!K:K),"")</f>
        <v/>
      </c>
      <c r="AJ4792" s="61" t="str">
        <f>IF(AND(K4792&lt;&gt;"Match of the Day",K4792&lt;&gt;"Match of the Day 2",K4792&lt;&gt;"Match of the Day Repeat"),"",1+MAX($AJ$10:AJ4791))</f>
        <v/>
      </c>
    </row>
    <row r="4793" spans="34:36" x14ac:dyDescent="0.35">
      <c r="AH4793" s="16" t="str">
        <f>IF(AND(B4793="Premier League",E4793="Live"),_xlfn.XLOOKUP(_xlfn.TEXTJOIN(" vs ",,C4793:D4793),Calendar!G:G,Calendar!B:B),IF(AND(B4793="Premier League",E4793="Highlights"),_xlfn.XLOOKUP(H4793,Calendar!O:O,Calendar!N:N,,-1),""))</f>
        <v/>
      </c>
      <c r="AI4793" s="61" t="str">
        <f>IF(AND(AH4793&lt;&gt;"",E4793="Live"),_xlfn.XLOOKUP(_xlfn.TEXTJOIN(" vs ",,C4793:D4793),Calendar!G:G,Calendar!K:K),"")</f>
        <v/>
      </c>
      <c r="AJ4793" s="61" t="str">
        <f>IF(AND(K4793&lt;&gt;"Match of the Day",K4793&lt;&gt;"Match of the Day 2",K4793&lt;&gt;"Match of the Day Repeat"),"",1+MAX($AJ$10:AJ4792))</f>
        <v/>
      </c>
    </row>
    <row r="4794" spans="34:36" x14ac:dyDescent="0.35">
      <c r="AH4794" s="16" t="str">
        <f>IF(AND(B4794="Premier League",E4794="Live"),_xlfn.XLOOKUP(_xlfn.TEXTJOIN(" vs ",,C4794:D4794),Calendar!G:G,Calendar!B:B),IF(AND(B4794="Premier League",E4794="Highlights"),_xlfn.XLOOKUP(H4794,Calendar!O:O,Calendar!N:N,,-1),""))</f>
        <v/>
      </c>
      <c r="AI4794" s="61" t="str">
        <f>IF(AND(AH4794&lt;&gt;"",E4794="Live"),_xlfn.XLOOKUP(_xlfn.TEXTJOIN(" vs ",,C4794:D4794),Calendar!G:G,Calendar!K:K),"")</f>
        <v/>
      </c>
      <c r="AJ4794" s="61" t="str">
        <f>IF(AND(K4794&lt;&gt;"Match of the Day",K4794&lt;&gt;"Match of the Day 2",K4794&lt;&gt;"Match of the Day Repeat"),"",1+MAX($AJ$10:AJ4793))</f>
        <v/>
      </c>
    </row>
    <row r="4795" spans="34:36" x14ac:dyDescent="0.35">
      <c r="AH4795" s="16" t="str">
        <f>IF(AND(B4795="Premier League",E4795="Live"),_xlfn.XLOOKUP(_xlfn.TEXTJOIN(" vs ",,C4795:D4795),Calendar!G:G,Calendar!B:B),IF(AND(B4795="Premier League",E4795="Highlights"),_xlfn.XLOOKUP(H4795,Calendar!O:O,Calendar!N:N,,-1),""))</f>
        <v/>
      </c>
      <c r="AI4795" s="61" t="str">
        <f>IF(AND(AH4795&lt;&gt;"",E4795="Live"),_xlfn.XLOOKUP(_xlfn.TEXTJOIN(" vs ",,C4795:D4795),Calendar!G:G,Calendar!K:K),"")</f>
        <v/>
      </c>
      <c r="AJ4795" s="61" t="str">
        <f>IF(AND(K4795&lt;&gt;"Match of the Day",K4795&lt;&gt;"Match of the Day 2",K4795&lt;&gt;"Match of the Day Repeat"),"",1+MAX($AJ$10:AJ4794))</f>
        <v/>
      </c>
    </row>
    <row r="4796" spans="34:36" x14ac:dyDescent="0.35">
      <c r="AH4796" s="16" t="str">
        <f>IF(AND(B4796="Premier League",E4796="Live"),_xlfn.XLOOKUP(_xlfn.TEXTJOIN(" vs ",,C4796:D4796),Calendar!G:G,Calendar!B:B),IF(AND(B4796="Premier League",E4796="Highlights"),_xlfn.XLOOKUP(H4796,Calendar!O:O,Calendar!N:N,,-1),""))</f>
        <v/>
      </c>
      <c r="AI4796" s="61" t="str">
        <f>IF(AND(AH4796&lt;&gt;"",E4796="Live"),_xlfn.XLOOKUP(_xlfn.TEXTJOIN(" vs ",,C4796:D4796),Calendar!G:G,Calendar!K:K),"")</f>
        <v/>
      </c>
      <c r="AJ4796" s="61" t="str">
        <f>IF(AND(K4796&lt;&gt;"Match of the Day",K4796&lt;&gt;"Match of the Day 2",K4796&lt;&gt;"Match of the Day Repeat"),"",1+MAX($AJ$10:AJ4795))</f>
        <v/>
      </c>
    </row>
    <row r="4797" spans="34:36" x14ac:dyDescent="0.35">
      <c r="AH4797" s="16" t="str">
        <f>IF(AND(B4797="Premier League",E4797="Live"),_xlfn.XLOOKUP(_xlfn.TEXTJOIN(" vs ",,C4797:D4797),Calendar!G:G,Calendar!B:B),IF(AND(B4797="Premier League",E4797="Highlights"),_xlfn.XLOOKUP(H4797,Calendar!O:O,Calendar!N:N,,-1),""))</f>
        <v/>
      </c>
      <c r="AI4797" s="61" t="str">
        <f>IF(AND(AH4797&lt;&gt;"",E4797="Live"),_xlfn.XLOOKUP(_xlfn.TEXTJOIN(" vs ",,C4797:D4797),Calendar!G:G,Calendar!K:K),"")</f>
        <v/>
      </c>
      <c r="AJ4797" s="61" t="str">
        <f>IF(AND(K4797&lt;&gt;"Match of the Day",K4797&lt;&gt;"Match of the Day 2",K4797&lt;&gt;"Match of the Day Repeat"),"",1+MAX($AJ$10:AJ4796))</f>
        <v/>
      </c>
    </row>
    <row r="4798" spans="34:36" x14ac:dyDescent="0.35">
      <c r="AH4798" s="16" t="str">
        <f>IF(AND(B4798="Premier League",E4798="Live"),_xlfn.XLOOKUP(_xlfn.TEXTJOIN(" vs ",,C4798:D4798),Calendar!G:G,Calendar!B:B),IF(AND(B4798="Premier League",E4798="Highlights"),_xlfn.XLOOKUP(H4798,Calendar!O:O,Calendar!N:N,,-1),""))</f>
        <v/>
      </c>
      <c r="AI4798" s="61" t="str">
        <f>IF(AND(AH4798&lt;&gt;"",E4798="Live"),_xlfn.XLOOKUP(_xlfn.TEXTJOIN(" vs ",,C4798:D4798),Calendar!G:G,Calendar!K:K),"")</f>
        <v/>
      </c>
      <c r="AJ4798" s="61" t="str">
        <f>IF(AND(K4798&lt;&gt;"Match of the Day",K4798&lt;&gt;"Match of the Day 2",K4798&lt;&gt;"Match of the Day Repeat"),"",1+MAX($AJ$10:AJ4797))</f>
        <v/>
      </c>
    </row>
    <row r="4799" spans="34:36" x14ac:dyDescent="0.35">
      <c r="AH4799" s="16" t="str">
        <f>IF(AND(B4799="Premier League",E4799="Live"),_xlfn.XLOOKUP(_xlfn.TEXTJOIN(" vs ",,C4799:D4799),Calendar!G:G,Calendar!B:B),IF(AND(B4799="Premier League",E4799="Highlights"),_xlfn.XLOOKUP(H4799,Calendar!O:O,Calendar!N:N,,-1),""))</f>
        <v/>
      </c>
      <c r="AI4799" s="61" t="str">
        <f>IF(AND(AH4799&lt;&gt;"",E4799="Live"),_xlfn.XLOOKUP(_xlfn.TEXTJOIN(" vs ",,C4799:D4799),Calendar!G:G,Calendar!K:K),"")</f>
        <v/>
      </c>
      <c r="AJ4799" s="61" t="str">
        <f>IF(AND(K4799&lt;&gt;"Match of the Day",K4799&lt;&gt;"Match of the Day 2",K4799&lt;&gt;"Match of the Day Repeat"),"",1+MAX($AJ$10:AJ4798))</f>
        <v/>
      </c>
    </row>
    <row r="4800" spans="34:36" x14ac:dyDescent="0.35">
      <c r="AH4800" s="16" t="str">
        <f>IF(AND(B4800="Premier League",E4800="Live"),_xlfn.XLOOKUP(_xlfn.TEXTJOIN(" vs ",,C4800:D4800),Calendar!G:G,Calendar!B:B),IF(AND(B4800="Premier League",E4800="Highlights"),_xlfn.XLOOKUP(H4800,Calendar!O:O,Calendar!N:N,,-1),""))</f>
        <v/>
      </c>
      <c r="AI4800" s="61" t="str">
        <f>IF(AND(AH4800&lt;&gt;"",E4800="Live"),_xlfn.XLOOKUP(_xlfn.TEXTJOIN(" vs ",,C4800:D4800),Calendar!G:G,Calendar!K:K),"")</f>
        <v/>
      </c>
      <c r="AJ4800" s="61" t="str">
        <f>IF(AND(K4800&lt;&gt;"Match of the Day",K4800&lt;&gt;"Match of the Day 2",K4800&lt;&gt;"Match of the Day Repeat"),"",1+MAX($AJ$10:AJ4799))</f>
        <v/>
      </c>
    </row>
    <row r="4801" spans="34:36" x14ac:dyDescent="0.35">
      <c r="AH4801" s="16" t="str">
        <f>IF(AND(B4801="Premier League",E4801="Live"),_xlfn.XLOOKUP(_xlfn.TEXTJOIN(" vs ",,C4801:D4801),Calendar!G:G,Calendar!B:B),IF(AND(B4801="Premier League",E4801="Highlights"),_xlfn.XLOOKUP(H4801,Calendar!O:O,Calendar!N:N,,-1),""))</f>
        <v/>
      </c>
      <c r="AI4801" s="61" t="str">
        <f>IF(AND(AH4801&lt;&gt;"",E4801="Live"),_xlfn.XLOOKUP(_xlfn.TEXTJOIN(" vs ",,C4801:D4801),Calendar!G:G,Calendar!K:K),"")</f>
        <v/>
      </c>
      <c r="AJ4801" s="61" t="str">
        <f>IF(AND(K4801&lt;&gt;"Match of the Day",K4801&lt;&gt;"Match of the Day 2",K4801&lt;&gt;"Match of the Day Repeat"),"",1+MAX($AJ$10:AJ4800))</f>
        <v/>
      </c>
    </row>
    <row r="4802" spans="34:36" x14ac:dyDescent="0.35">
      <c r="AH4802" s="16" t="str">
        <f>IF(AND(B4802="Premier League",E4802="Live"),_xlfn.XLOOKUP(_xlfn.TEXTJOIN(" vs ",,C4802:D4802),Calendar!G:G,Calendar!B:B),IF(AND(B4802="Premier League",E4802="Highlights"),_xlfn.XLOOKUP(H4802,Calendar!O:O,Calendar!N:N,,-1),""))</f>
        <v/>
      </c>
      <c r="AI4802" s="61" t="str">
        <f>IF(AND(AH4802&lt;&gt;"",E4802="Live"),_xlfn.XLOOKUP(_xlfn.TEXTJOIN(" vs ",,C4802:D4802),Calendar!G:G,Calendar!K:K),"")</f>
        <v/>
      </c>
      <c r="AJ4802" s="61" t="str">
        <f>IF(AND(K4802&lt;&gt;"Match of the Day",K4802&lt;&gt;"Match of the Day 2",K4802&lt;&gt;"Match of the Day Repeat"),"",1+MAX($AJ$10:AJ4801))</f>
        <v/>
      </c>
    </row>
    <row r="4803" spans="34:36" x14ac:dyDescent="0.35">
      <c r="AH4803" s="16" t="str">
        <f>IF(AND(B4803="Premier League",E4803="Live"),_xlfn.XLOOKUP(_xlfn.TEXTJOIN(" vs ",,C4803:D4803),Calendar!G:G,Calendar!B:B),IF(AND(B4803="Premier League",E4803="Highlights"),_xlfn.XLOOKUP(H4803,Calendar!O:O,Calendar!N:N,,-1),""))</f>
        <v/>
      </c>
      <c r="AI4803" s="61" t="str">
        <f>IF(AND(AH4803&lt;&gt;"",E4803="Live"),_xlfn.XLOOKUP(_xlfn.TEXTJOIN(" vs ",,C4803:D4803),Calendar!G:G,Calendar!K:K),"")</f>
        <v/>
      </c>
      <c r="AJ4803" s="61" t="str">
        <f>IF(AND(K4803&lt;&gt;"Match of the Day",K4803&lt;&gt;"Match of the Day 2",K4803&lt;&gt;"Match of the Day Repeat"),"",1+MAX($AJ$10:AJ4802))</f>
        <v/>
      </c>
    </row>
    <row r="4804" spans="34:36" x14ac:dyDescent="0.35">
      <c r="AH4804" s="16" t="str">
        <f>IF(AND(B4804="Premier League",E4804="Live"),_xlfn.XLOOKUP(_xlfn.TEXTJOIN(" vs ",,C4804:D4804),Calendar!G:G,Calendar!B:B),IF(AND(B4804="Premier League",E4804="Highlights"),_xlfn.XLOOKUP(H4804,Calendar!O:O,Calendar!N:N,,-1),""))</f>
        <v/>
      </c>
      <c r="AI4804" s="61" t="str">
        <f>IF(AND(AH4804&lt;&gt;"",E4804="Live"),_xlfn.XLOOKUP(_xlfn.TEXTJOIN(" vs ",,C4804:D4804),Calendar!G:G,Calendar!K:K),"")</f>
        <v/>
      </c>
      <c r="AJ4804" s="61" t="str">
        <f>IF(AND(K4804&lt;&gt;"Match of the Day",K4804&lt;&gt;"Match of the Day 2",K4804&lt;&gt;"Match of the Day Repeat"),"",1+MAX($AJ$10:AJ4803))</f>
        <v/>
      </c>
    </row>
    <row r="4805" spans="34:36" x14ac:dyDescent="0.35">
      <c r="AH4805" s="16" t="str">
        <f>IF(AND(B4805="Premier League",E4805="Live"),_xlfn.XLOOKUP(_xlfn.TEXTJOIN(" vs ",,C4805:D4805),Calendar!G:G,Calendar!B:B),IF(AND(B4805="Premier League",E4805="Highlights"),_xlfn.XLOOKUP(H4805,Calendar!O:O,Calendar!N:N,,-1),""))</f>
        <v/>
      </c>
      <c r="AI4805" s="61" t="str">
        <f>IF(AND(AH4805&lt;&gt;"",E4805="Live"),_xlfn.XLOOKUP(_xlfn.TEXTJOIN(" vs ",,C4805:D4805),Calendar!G:G,Calendar!K:K),"")</f>
        <v/>
      </c>
      <c r="AJ4805" s="61" t="str">
        <f>IF(AND(K4805&lt;&gt;"Match of the Day",K4805&lt;&gt;"Match of the Day 2",K4805&lt;&gt;"Match of the Day Repeat"),"",1+MAX($AJ$10:AJ4804))</f>
        <v/>
      </c>
    </row>
    <row r="4806" spans="34:36" x14ac:dyDescent="0.35">
      <c r="AH4806" s="16" t="str">
        <f>IF(AND(B4806="Premier League",E4806="Live"),_xlfn.XLOOKUP(_xlfn.TEXTJOIN(" vs ",,C4806:D4806),Calendar!G:G,Calendar!B:B),IF(AND(B4806="Premier League",E4806="Highlights"),_xlfn.XLOOKUP(H4806,Calendar!O:O,Calendar!N:N,,-1),""))</f>
        <v/>
      </c>
      <c r="AI4806" s="61" t="str">
        <f>IF(AND(AH4806&lt;&gt;"",E4806="Live"),_xlfn.XLOOKUP(_xlfn.TEXTJOIN(" vs ",,C4806:D4806),Calendar!G:G,Calendar!K:K),"")</f>
        <v/>
      </c>
      <c r="AJ4806" s="61" t="str">
        <f>IF(AND(K4806&lt;&gt;"Match of the Day",K4806&lt;&gt;"Match of the Day 2",K4806&lt;&gt;"Match of the Day Repeat"),"",1+MAX($AJ$10:AJ4805))</f>
        <v/>
      </c>
    </row>
    <row r="4807" spans="34:36" x14ac:dyDescent="0.35">
      <c r="AH4807" s="16" t="str">
        <f>IF(AND(B4807="Premier League",E4807="Live"),_xlfn.XLOOKUP(_xlfn.TEXTJOIN(" vs ",,C4807:D4807),Calendar!G:G,Calendar!B:B),IF(AND(B4807="Premier League",E4807="Highlights"),_xlfn.XLOOKUP(H4807,Calendar!O:O,Calendar!N:N,,-1),""))</f>
        <v/>
      </c>
      <c r="AI4807" s="61" t="str">
        <f>IF(AND(AH4807&lt;&gt;"",E4807="Live"),_xlfn.XLOOKUP(_xlfn.TEXTJOIN(" vs ",,C4807:D4807),Calendar!G:G,Calendar!K:K),"")</f>
        <v/>
      </c>
      <c r="AJ4807" s="61" t="str">
        <f>IF(AND(K4807&lt;&gt;"Match of the Day",K4807&lt;&gt;"Match of the Day 2",K4807&lt;&gt;"Match of the Day Repeat"),"",1+MAX($AJ$10:AJ4806))</f>
        <v/>
      </c>
    </row>
    <row r="4808" spans="34:36" x14ac:dyDescent="0.35">
      <c r="AH4808" s="16" t="str">
        <f>IF(AND(B4808="Premier League",E4808="Live"),_xlfn.XLOOKUP(_xlfn.TEXTJOIN(" vs ",,C4808:D4808),Calendar!G:G,Calendar!B:B),IF(AND(B4808="Premier League",E4808="Highlights"),_xlfn.XLOOKUP(H4808,Calendar!O:O,Calendar!N:N,,-1),""))</f>
        <v/>
      </c>
      <c r="AI4808" s="61" t="str">
        <f>IF(AND(AH4808&lt;&gt;"",E4808="Live"),_xlfn.XLOOKUP(_xlfn.TEXTJOIN(" vs ",,C4808:D4808),Calendar!G:G,Calendar!K:K),"")</f>
        <v/>
      </c>
      <c r="AJ4808" s="61" t="str">
        <f>IF(AND(K4808&lt;&gt;"Match of the Day",K4808&lt;&gt;"Match of the Day 2",K4808&lt;&gt;"Match of the Day Repeat"),"",1+MAX($AJ$10:AJ4807))</f>
        <v/>
      </c>
    </row>
    <row r="4809" spans="34:36" x14ac:dyDescent="0.35">
      <c r="AH4809" s="16" t="str">
        <f>IF(AND(B4809="Premier League",E4809="Live"),_xlfn.XLOOKUP(_xlfn.TEXTJOIN(" vs ",,C4809:D4809),Calendar!G:G,Calendar!B:B),IF(AND(B4809="Premier League",E4809="Highlights"),_xlfn.XLOOKUP(H4809,Calendar!O:O,Calendar!N:N,,-1),""))</f>
        <v/>
      </c>
      <c r="AI4809" s="61" t="str">
        <f>IF(AND(AH4809&lt;&gt;"",E4809="Live"),_xlfn.XLOOKUP(_xlfn.TEXTJOIN(" vs ",,C4809:D4809),Calendar!G:G,Calendar!K:K),"")</f>
        <v/>
      </c>
      <c r="AJ4809" s="61" t="str">
        <f>IF(AND(K4809&lt;&gt;"Match of the Day",K4809&lt;&gt;"Match of the Day 2",K4809&lt;&gt;"Match of the Day Repeat"),"",1+MAX($AJ$10:AJ4808))</f>
        <v/>
      </c>
    </row>
    <row r="4810" spans="34:36" x14ac:dyDescent="0.35">
      <c r="AH4810" s="16" t="str">
        <f>IF(AND(B4810="Premier League",E4810="Live"),_xlfn.XLOOKUP(_xlfn.TEXTJOIN(" vs ",,C4810:D4810),Calendar!G:G,Calendar!B:B),IF(AND(B4810="Premier League",E4810="Highlights"),_xlfn.XLOOKUP(H4810,Calendar!O:O,Calendar!N:N,,-1),""))</f>
        <v/>
      </c>
      <c r="AI4810" s="61" t="str">
        <f>IF(AND(AH4810&lt;&gt;"",E4810="Live"),_xlfn.XLOOKUP(_xlfn.TEXTJOIN(" vs ",,C4810:D4810),Calendar!G:G,Calendar!K:K),"")</f>
        <v/>
      </c>
      <c r="AJ4810" s="61" t="str">
        <f>IF(AND(K4810&lt;&gt;"Match of the Day",K4810&lt;&gt;"Match of the Day 2",K4810&lt;&gt;"Match of the Day Repeat"),"",1+MAX($AJ$10:AJ4809))</f>
        <v/>
      </c>
    </row>
    <row r="4811" spans="34:36" x14ac:dyDescent="0.35">
      <c r="AH4811" s="16" t="str">
        <f>IF(AND(B4811="Premier League",E4811="Live"),_xlfn.XLOOKUP(_xlfn.TEXTJOIN(" vs ",,C4811:D4811),Calendar!G:G,Calendar!B:B),IF(AND(B4811="Premier League",E4811="Highlights"),_xlfn.XLOOKUP(H4811,Calendar!O:O,Calendar!N:N,,-1),""))</f>
        <v/>
      </c>
      <c r="AI4811" s="61" t="str">
        <f>IF(AND(AH4811&lt;&gt;"",E4811="Live"),_xlfn.XLOOKUP(_xlfn.TEXTJOIN(" vs ",,C4811:D4811),Calendar!G:G,Calendar!K:K),"")</f>
        <v/>
      </c>
      <c r="AJ4811" s="61" t="str">
        <f>IF(AND(K4811&lt;&gt;"Match of the Day",K4811&lt;&gt;"Match of the Day 2",K4811&lt;&gt;"Match of the Day Repeat"),"",1+MAX($AJ$10:AJ4810))</f>
        <v/>
      </c>
    </row>
    <row r="4812" spans="34:36" x14ac:dyDescent="0.35">
      <c r="AH4812" s="16" t="str">
        <f>IF(AND(B4812="Premier League",E4812="Live"),_xlfn.XLOOKUP(_xlfn.TEXTJOIN(" vs ",,C4812:D4812),Calendar!G:G,Calendar!B:B),IF(AND(B4812="Premier League",E4812="Highlights"),_xlfn.XLOOKUP(H4812,Calendar!O:O,Calendar!N:N,,-1),""))</f>
        <v/>
      </c>
      <c r="AI4812" s="61" t="str">
        <f>IF(AND(AH4812&lt;&gt;"",E4812="Live"),_xlfn.XLOOKUP(_xlfn.TEXTJOIN(" vs ",,C4812:D4812),Calendar!G:G,Calendar!K:K),"")</f>
        <v/>
      </c>
      <c r="AJ4812" s="61" t="str">
        <f>IF(AND(K4812&lt;&gt;"Match of the Day",K4812&lt;&gt;"Match of the Day 2",K4812&lt;&gt;"Match of the Day Repeat"),"",1+MAX($AJ$10:AJ4811))</f>
        <v/>
      </c>
    </row>
    <row r="4813" spans="34:36" x14ac:dyDescent="0.35">
      <c r="AH4813" s="16" t="str">
        <f>IF(AND(B4813="Premier League",E4813="Live"),_xlfn.XLOOKUP(_xlfn.TEXTJOIN(" vs ",,C4813:D4813),Calendar!G:G,Calendar!B:B),IF(AND(B4813="Premier League",E4813="Highlights"),_xlfn.XLOOKUP(H4813,Calendar!O:O,Calendar!N:N,,-1),""))</f>
        <v/>
      </c>
      <c r="AI4813" s="61" t="str">
        <f>IF(AND(AH4813&lt;&gt;"",E4813="Live"),_xlfn.XLOOKUP(_xlfn.TEXTJOIN(" vs ",,C4813:D4813),Calendar!G:G,Calendar!K:K),"")</f>
        <v/>
      </c>
      <c r="AJ4813" s="61" t="str">
        <f>IF(AND(K4813&lt;&gt;"Match of the Day",K4813&lt;&gt;"Match of the Day 2",K4813&lt;&gt;"Match of the Day Repeat"),"",1+MAX($AJ$10:AJ4812))</f>
        <v/>
      </c>
    </row>
    <row r="4814" spans="34:36" x14ac:dyDescent="0.35">
      <c r="AH4814" s="16" t="str">
        <f>IF(AND(B4814="Premier League",E4814="Live"),_xlfn.XLOOKUP(_xlfn.TEXTJOIN(" vs ",,C4814:D4814),Calendar!G:G,Calendar!B:B),IF(AND(B4814="Premier League",E4814="Highlights"),_xlfn.XLOOKUP(H4814,Calendar!O:O,Calendar!N:N,,-1),""))</f>
        <v/>
      </c>
      <c r="AI4814" s="61" t="str">
        <f>IF(AND(AH4814&lt;&gt;"",E4814="Live"),_xlfn.XLOOKUP(_xlfn.TEXTJOIN(" vs ",,C4814:D4814),Calendar!G:G,Calendar!K:K),"")</f>
        <v/>
      </c>
      <c r="AJ4814" s="61" t="str">
        <f>IF(AND(K4814&lt;&gt;"Match of the Day",K4814&lt;&gt;"Match of the Day 2",K4814&lt;&gt;"Match of the Day Repeat"),"",1+MAX($AJ$10:AJ4813))</f>
        <v/>
      </c>
    </row>
    <row r="4815" spans="34:36" x14ac:dyDescent="0.35">
      <c r="AH4815" s="16" t="str">
        <f>IF(AND(B4815="Premier League",E4815="Live"),_xlfn.XLOOKUP(_xlfn.TEXTJOIN(" vs ",,C4815:D4815),Calendar!G:G,Calendar!B:B),IF(AND(B4815="Premier League",E4815="Highlights"),_xlfn.XLOOKUP(H4815,Calendar!O:O,Calendar!N:N,,-1),""))</f>
        <v/>
      </c>
      <c r="AI4815" s="61" t="str">
        <f>IF(AND(AH4815&lt;&gt;"",E4815="Live"),_xlfn.XLOOKUP(_xlfn.TEXTJOIN(" vs ",,C4815:D4815),Calendar!G:G,Calendar!K:K),"")</f>
        <v/>
      </c>
      <c r="AJ4815" s="61" t="str">
        <f>IF(AND(K4815&lt;&gt;"Match of the Day",K4815&lt;&gt;"Match of the Day 2",K4815&lt;&gt;"Match of the Day Repeat"),"",1+MAX($AJ$10:AJ4814))</f>
        <v/>
      </c>
    </row>
    <row r="4816" spans="34:36" x14ac:dyDescent="0.35">
      <c r="AH4816" s="16" t="str">
        <f>IF(AND(B4816="Premier League",E4816="Live"),_xlfn.XLOOKUP(_xlfn.TEXTJOIN(" vs ",,C4816:D4816),Calendar!G:G,Calendar!B:B),IF(AND(B4816="Premier League",E4816="Highlights"),_xlfn.XLOOKUP(H4816,Calendar!O:O,Calendar!N:N,,-1),""))</f>
        <v/>
      </c>
      <c r="AI4816" s="61" t="str">
        <f>IF(AND(AH4816&lt;&gt;"",E4816="Live"),_xlfn.XLOOKUP(_xlfn.TEXTJOIN(" vs ",,C4816:D4816),Calendar!G:G,Calendar!K:K),"")</f>
        <v/>
      </c>
      <c r="AJ4816" s="61" t="str">
        <f>IF(AND(K4816&lt;&gt;"Match of the Day",K4816&lt;&gt;"Match of the Day 2",K4816&lt;&gt;"Match of the Day Repeat"),"",1+MAX($AJ$10:AJ4815))</f>
        <v/>
      </c>
    </row>
    <row r="4817" spans="34:36" x14ac:dyDescent="0.35">
      <c r="AH4817" s="16" t="str">
        <f>IF(AND(B4817="Premier League",E4817="Live"),_xlfn.XLOOKUP(_xlfn.TEXTJOIN(" vs ",,C4817:D4817),Calendar!G:G,Calendar!B:B),IF(AND(B4817="Premier League",E4817="Highlights"),_xlfn.XLOOKUP(H4817,Calendar!O:O,Calendar!N:N,,-1),""))</f>
        <v/>
      </c>
      <c r="AI4817" s="61" t="str">
        <f>IF(AND(AH4817&lt;&gt;"",E4817="Live"),_xlfn.XLOOKUP(_xlfn.TEXTJOIN(" vs ",,C4817:D4817),Calendar!G:G,Calendar!K:K),"")</f>
        <v/>
      </c>
      <c r="AJ4817" s="61" t="str">
        <f>IF(AND(K4817&lt;&gt;"Match of the Day",K4817&lt;&gt;"Match of the Day 2",K4817&lt;&gt;"Match of the Day Repeat"),"",1+MAX($AJ$10:AJ4816))</f>
        <v/>
      </c>
    </row>
    <row r="4818" spans="34:36" x14ac:dyDescent="0.35">
      <c r="AH4818" s="16" t="str">
        <f>IF(AND(B4818="Premier League",E4818="Live"),_xlfn.XLOOKUP(_xlfn.TEXTJOIN(" vs ",,C4818:D4818),Calendar!G:G,Calendar!B:B),IF(AND(B4818="Premier League",E4818="Highlights"),_xlfn.XLOOKUP(H4818,Calendar!O:O,Calendar!N:N,,-1),""))</f>
        <v/>
      </c>
      <c r="AI4818" s="61" t="str">
        <f>IF(AND(AH4818&lt;&gt;"",E4818="Live"),_xlfn.XLOOKUP(_xlfn.TEXTJOIN(" vs ",,C4818:D4818),Calendar!G:G,Calendar!K:K),"")</f>
        <v/>
      </c>
      <c r="AJ4818" s="61" t="str">
        <f>IF(AND(K4818&lt;&gt;"Match of the Day",K4818&lt;&gt;"Match of the Day 2",K4818&lt;&gt;"Match of the Day Repeat"),"",1+MAX($AJ$10:AJ4817))</f>
        <v/>
      </c>
    </row>
    <row r="4819" spans="34:36" x14ac:dyDescent="0.35">
      <c r="AH4819" s="16" t="str">
        <f>IF(AND(B4819="Premier League",E4819="Live"),_xlfn.XLOOKUP(_xlfn.TEXTJOIN(" vs ",,C4819:D4819),Calendar!G:G,Calendar!B:B),IF(AND(B4819="Premier League",E4819="Highlights"),_xlfn.XLOOKUP(H4819,Calendar!O:O,Calendar!N:N,,-1),""))</f>
        <v/>
      </c>
      <c r="AI4819" s="61" t="str">
        <f>IF(AND(AH4819&lt;&gt;"",E4819="Live"),_xlfn.XLOOKUP(_xlfn.TEXTJOIN(" vs ",,C4819:D4819),Calendar!G:G,Calendar!K:K),"")</f>
        <v/>
      </c>
      <c r="AJ4819" s="61" t="str">
        <f>IF(AND(K4819&lt;&gt;"Match of the Day",K4819&lt;&gt;"Match of the Day 2",K4819&lt;&gt;"Match of the Day Repeat"),"",1+MAX($AJ$10:AJ4818))</f>
        <v/>
      </c>
    </row>
    <row r="4820" spans="34:36" x14ac:dyDescent="0.35">
      <c r="AH4820" s="16" t="str">
        <f>IF(AND(B4820="Premier League",E4820="Live"),_xlfn.XLOOKUP(_xlfn.TEXTJOIN(" vs ",,C4820:D4820),Calendar!G:G,Calendar!B:B),IF(AND(B4820="Premier League",E4820="Highlights"),_xlfn.XLOOKUP(H4820,Calendar!O:O,Calendar!N:N,,-1),""))</f>
        <v/>
      </c>
      <c r="AI4820" s="61" t="str">
        <f>IF(AND(AH4820&lt;&gt;"",E4820="Live"),_xlfn.XLOOKUP(_xlfn.TEXTJOIN(" vs ",,C4820:D4820),Calendar!G:G,Calendar!K:K),"")</f>
        <v/>
      </c>
      <c r="AJ4820" s="61" t="str">
        <f>IF(AND(K4820&lt;&gt;"Match of the Day",K4820&lt;&gt;"Match of the Day 2",K4820&lt;&gt;"Match of the Day Repeat"),"",1+MAX($AJ$10:AJ4819))</f>
        <v/>
      </c>
    </row>
    <row r="4821" spans="34:36" x14ac:dyDescent="0.35">
      <c r="AH4821" s="16" t="str">
        <f>IF(AND(B4821="Premier League",E4821="Live"),_xlfn.XLOOKUP(_xlfn.TEXTJOIN(" vs ",,C4821:D4821),Calendar!G:G,Calendar!B:B),IF(AND(B4821="Premier League",E4821="Highlights"),_xlfn.XLOOKUP(H4821,Calendar!O:O,Calendar!N:N,,-1),""))</f>
        <v/>
      </c>
      <c r="AI4821" s="61" t="str">
        <f>IF(AND(AH4821&lt;&gt;"",E4821="Live"),_xlfn.XLOOKUP(_xlfn.TEXTJOIN(" vs ",,C4821:D4821),Calendar!G:G,Calendar!K:K),"")</f>
        <v/>
      </c>
      <c r="AJ4821" s="61" t="str">
        <f>IF(AND(K4821&lt;&gt;"Match of the Day",K4821&lt;&gt;"Match of the Day 2",K4821&lt;&gt;"Match of the Day Repeat"),"",1+MAX($AJ$10:AJ4820))</f>
        <v/>
      </c>
    </row>
    <row r="4822" spans="34:36" x14ac:dyDescent="0.35">
      <c r="AH4822" s="16" t="str">
        <f>IF(AND(B4822="Premier League",E4822="Live"),_xlfn.XLOOKUP(_xlfn.TEXTJOIN(" vs ",,C4822:D4822),Calendar!G:G,Calendar!B:B),IF(AND(B4822="Premier League",E4822="Highlights"),_xlfn.XLOOKUP(H4822,Calendar!O:O,Calendar!N:N,,-1),""))</f>
        <v/>
      </c>
      <c r="AI4822" s="61" t="str">
        <f>IF(AND(AH4822&lt;&gt;"",E4822="Live"),_xlfn.XLOOKUP(_xlfn.TEXTJOIN(" vs ",,C4822:D4822),Calendar!G:G,Calendar!K:K),"")</f>
        <v/>
      </c>
      <c r="AJ4822" s="61" t="str">
        <f>IF(AND(K4822&lt;&gt;"Match of the Day",K4822&lt;&gt;"Match of the Day 2",K4822&lt;&gt;"Match of the Day Repeat"),"",1+MAX($AJ$10:AJ4821))</f>
        <v/>
      </c>
    </row>
    <row r="4823" spans="34:36" x14ac:dyDescent="0.35">
      <c r="AH4823" s="16" t="str">
        <f>IF(AND(B4823="Premier League",E4823="Live"),_xlfn.XLOOKUP(_xlfn.TEXTJOIN(" vs ",,C4823:D4823),Calendar!G:G,Calendar!B:B),IF(AND(B4823="Premier League",E4823="Highlights"),_xlfn.XLOOKUP(H4823,Calendar!O:O,Calendar!N:N,,-1),""))</f>
        <v/>
      </c>
      <c r="AI4823" s="61" t="str">
        <f>IF(AND(AH4823&lt;&gt;"",E4823="Live"),_xlfn.XLOOKUP(_xlfn.TEXTJOIN(" vs ",,C4823:D4823),Calendar!G:G,Calendar!K:K),"")</f>
        <v/>
      </c>
      <c r="AJ4823" s="61" t="str">
        <f>IF(AND(K4823&lt;&gt;"Match of the Day",K4823&lt;&gt;"Match of the Day 2",K4823&lt;&gt;"Match of the Day Repeat"),"",1+MAX($AJ$10:AJ4822))</f>
        <v/>
      </c>
    </row>
    <row r="4824" spans="34:36" x14ac:dyDescent="0.35">
      <c r="AH4824" s="16" t="str">
        <f>IF(AND(B4824="Premier League",E4824="Live"),_xlfn.XLOOKUP(_xlfn.TEXTJOIN(" vs ",,C4824:D4824),Calendar!G:G,Calendar!B:B),IF(AND(B4824="Premier League",E4824="Highlights"),_xlfn.XLOOKUP(H4824,Calendar!O:O,Calendar!N:N,,-1),""))</f>
        <v/>
      </c>
      <c r="AI4824" s="61" t="str">
        <f>IF(AND(AH4824&lt;&gt;"",E4824="Live"),_xlfn.XLOOKUP(_xlfn.TEXTJOIN(" vs ",,C4824:D4824),Calendar!G:G,Calendar!K:K),"")</f>
        <v/>
      </c>
      <c r="AJ4824" s="61" t="str">
        <f>IF(AND(K4824&lt;&gt;"Match of the Day",K4824&lt;&gt;"Match of the Day 2",K4824&lt;&gt;"Match of the Day Repeat"),"",1+MAX($AJ$10:AJ4823))</f>
        <v/>
      </c>
    </row>
    <row r="4825" spans="34:36" x14ac:dyDescent="0.35">
      <c r="AH4825" s="16" t="str">
        <f>IF(AND(B4825="Premier League",E4825="Live"),_xlfn.XLOOKUP(_xlfn.TEXTJOIN(" vs ",,C4825:D4825),Calendar!G:G,Calendar!B:B),IF(AND(B4825="Premier League",E4825="Highlights"),_xlfn.XLOOKUP(H4825,Calendar!O:O,Calendar!N:N,,-1),""))</f>
        <v/>
      </c>
      <c r="AI4825" s="61" t="str">
        <f>IF(AND(AH4825&lt;&gt;"",E4825="Live"),_xlfn.XLOOKUP(_xlfn.TEXTJOIN(" vs ",,C4825:D4825),Calendar!G:G,Calendar!K:K),"")</f>
        <v/>
      </c>
      <c r="AJ4825" s="61" t="str">
        <f>IF(AND(K4825&lt;&gt;"Match of the Day",K4825&lt;&gt;"Match of the Day 2",K4825&lt;&gt;"Match of the Day Repeat"),"",1+MAX($AJ$10:AJ4824))</f>
        <v/>
      </c>
    </row>
    <row r="4826" spans="34:36" x14ac:dyDescent="0.35">
      <c r="AH4826" s="16" t="str">
        <f>IF(AND(B4826="Premier League",E4826="Live"),_xlfn.XLOOKUP(_xlfn.TEXTJOIN(" vs ",,C4826:D4826),Calendar!G:G,Calendar!B:B),IF(AND(B4826="Premier League",E4826="Highlights"),_xlfn.XLOOKUP(H4826,Calendar!O:O,Calendar!N:N,,-1),""))</f>
        <v/>
      </c>
      <c r="AI4826" s="61" t="str">
        <f>IF(AND(AH4826&lt;&gt;"",E4826="Live"),_xlfn.XLOOKUP(_xlfn.TEXTJOIN(" vs ",,C4826:D4826),Calendar!G:G,Calendar!K:K),"")</f>
        <v/>
      </c>
      <c r="AJ4826" s="61" t="str">
        <f>IF(AND(K4826&lt;&gt;"Match of the Day",K4826&lt;&gt;"Match of the Day 2",K4826&lt;&gt;"Match of the Day Repeat"),"",1+MAX($AJ$10:AJ4825))</f>
        <v/>
      </c>
    </row>
    <row r="4827" spans="34:36" x14ac:dyDescent="0.35">
      <c r="AH4827" s="16" t="str">
        <f>IF(AND(B4827="Premier League",E4827="Live"),_xlfn.XLOOKUP(_xlfn.TEXTJOIN(" vs ",,C4827:D4827),Calendar!G:G,Calendar!B:B),IF(AND(B4827="Premier League",E4827="Highlights"),_xlfn.XLOOKUP(H4827,Calendar!O:O,Calendar!N:N,,-1),""))</f>
        <v/>
      </c>
      <c r="AI4827" s="61" t="str">
        <f>IF(AND(AH4827&lt;&gt;"",E4827="Live"),_xlfn.XLOOKUP(_xlfn.TEXTJOIN(" vs ",,C4827:D4827),Calendar!G:G,Calendar!K:K),"")</f>
        <v/>
      </c>
      <c r="AJ4827" s="61" t="str">
        <f>IF(AND(K4827&lt;&gt;"Match of the Day",K4827&lt;&gt;"Match of the Day 2",K4827&lt;&gt;"Match of the Day Repeat"),"",1+MAX($AJ$10:AJ4826))</f>
        <v/>
      </c>
    </row>
    <row r="4828" spans="34:36" x14ac:dyDescent="0.35">
      <c r="AH4828" s="16" t="str">
        <f>IF(AND(B4828="Premier League",E4828="Live"),_xlfn.XLOOKUP(_xlfn.TEXTJOIN(" vs ",,C4828:D4828),Calendar!G:G,Calendar!B:B),IF(AND(B4828="Premier League",E4828="Highlights"),_xlfn.XLOOKUP(H4828,Calendar!O:O,Calendar!N:N,,-1),""))</f>
        <v/>
      </c>
      <c r="AI4828" s="61" t="str">
        <f>IF(AND(AH4828&lt;&gt;"",E4828="Live"),_xlfn.XLOOKUP(_xlfn.TEXTJOIN(" vs ",,C4828:D4828),Calendar!G:G,Calendar!K:K),"")</f>
        <v/>
      </c>
      <c r="AJ4828" s="61" t="str">
        <f>IF(AND(K4828&lt;&gt;"Match of the Day",K4828&lt;&gt;"Match of the Day 2",K4828&lt;&gt;"Match of the Day Repeat"),"",1+MAX($AJ$10:AJ4827))</f>
        <v/>
      </c>
    </row>
    <row r="4829" spans="34:36" x14ac:dyDescent="0.35">
      <c r="AH4829" s="16" t="str">
        <f>IF(AND(B4829="Premier League",E4829="Live"),_xlfn.XLOOKUP(_xlfn.TEXTJOIN(" vs ",,C4829:D4829),Calendar!G:G,Calendar!B:B),IF(AND(B4829="Premier League",E4829="Highlights"),_xlfn.XLOOKUP(H4829,Calendar!O:O,Calendar!N:N,,-1),""))</f>
        <v/>
      </c>
      <c r="AI4829" s="61" t="str">
        <f>IF(AND(AH4829&lt;&gt;"",E4829="Live"),_xlfn.XLOOKUP(_xlfn.TEXTJOIN(" vs ",,C4829:D4829),Calendar!G:G,Calendar!K:K),"")</f>
        <v/>
      </c>
      <c r="AJ4829" s="61" t="str">
        <f>IF(AND(K4829&lt;&gt;"Match of the Day",K4829&lt;&gt;"Match of the Day 2",K4829&lt;&gt;"Match of the Day Repeat"),"",1+MAX($AJ$10:AJ4828))</f>
        <v/>
      </c>
    </row>
    <row r="4830" spans="34:36" x14ac:dyDescent="0.35">
      <c r="AH4830" s="16" t="str">
        <f>IF(AND(B4830="Premier League",E4830="Live"),_xlfn.XLOOKUP(_xlfn.TEXTJOIN(" vs ",,C4830:D4830),Calendar!G:G,Calendar!B:B),IF(AND(B4830="Premier League",E4830="Highlights"),_xlfn.XLOOKUP(H4830,Calendar!O:O,Calendar!N:N,,-1),""))</f>
        <v/>
      </c>
      <c r="AI4830" s="61" t="str">
        <f>IF(AND(AH4830&lt;&gt;"",E4830="Live"),_xlfn.XLOOKUP(_xlfn.TEXTJOIN(" vs ",,C4830:D4830),Calendar!G:G,Calendar!K:K),"")</f>
        <v/>
      </c>
      <c r="AJ4830" s="61" t="str">
        <f>IF(AND(K4830&lt;&gt;"Match of the Day",K4830&lt;&gt;"Match of the Day 2",K4830&lt;&gt;"Match of the Day Repeat"),"",1+MAX($AJ$10:AJ4829))</f>
        <v/>
      </c>
    </row>
    <row r="4831" spans="34:36" x14ac:dyDescent="0.35">
      <c r="AH4831" s="16" t="str">
        <f>IF(AND(B4831="Premier League",E4831="Live"),_xlfn.XLOOKUP(_xlfn.TEXTJOIN(" vs ",,C4831:D4831),Calendar!G:G,Calendar!B:B),IF(AND(B4831="Premier League",E4831="Highlights"),_xlfn.XLOOKUP(H4831,Calendar!O:O,Calendar!N:N,,-1),""))</f>
        <v/>
      </c>
      <c r="AI4831" s="61" t="str">
        <f>IF(AND(AH4831&lt;&gt;"",E4831="Live"),_xlfn.XLOOKUP(_xlfn.TEXTJOIN(" vs ",,C4831:D4831),Calendar!G:G,Calendar!K:K),"")</f>
        <v/>
      </c>
      <c r="AJ4831" s="61" t="str">
        <f>IF(AND(K4831&lt;&gt;"Match of the Day",K4831&lt;&gt;"Match of the Day 2",K4831&lt;&gt;"Match of the Day Repeat"),"",1+MAX($AJ$10:AJ4830))</f>
        <v/>
      </c>
    </row>
    <row r="4832" spans="34:36" x14ac:dyDescent="0.35">
      <c r="AH4832" s="16" t="str">
        <f>IF(AND(B4832="Premier League",E4832="Live"),_xlfn.XLOOKUP(_xlfn.TEXTJOIN(" vs ",,C4832:D4832),Calendar!G:G,Calendar!B:B),IF(AND(B4832="Premier League",E4832="Highlights"),_xlfn.XLOOKUP(H4832,Calendar!O:O,Calendar!N:N,,-1),""))</f>
        <v/>
      </c>
      <c r="AI4832" s="61" t="str">
        <f>IF(AND(AH4832&lt;&gt;"",E4832="Live"),_xlfn.XLOOKUP(_xlfn.TEXTJOIN(" vs ",,C4832:D4832),Calendar!G:G,Calendar!K:K),"")</f>
        <v/>
      </c>
      <c r="AJ4832" s="61" t="str">
        <f>IF(AND(K4832&lt;&gt;"Match of the Day",K4832&lt;&gt;"Match of the Day 2",K4832&lt;&gt;"Match of the Day Repeat"),"",1+MAX($AJ$10:AJ4831))</f>
        <v/>
      </c>
    </row>
    <row r="4833" spans="34:36" x14ac:dyDescent="0.35">
      <c r="AH4833" s="16" t="str">
        <f>IF(AND(B4833="Premier League",E4833="Live"),_xlfn.XLOOKUP(_xlfn.TEXTJOIN(" vs ",,C4833:D4833),Calendar!G:G,Calendar!B:B),IF(AND(B4833="Premier League",E4833="Highlights"),_xlfn.XLOOKUP(H4833,Calendar!O:O,Calendar!N:N,,-1),""))</f>
        <v/>
      </c>
      <c r="AI4833" s="61" t="str">
        <f>IF(AND(AH4833&lt;&gt;"",E4833="Live"),_xlfn.XLOOKUP(_xlfn.TEXTJOIN(" vs ",,C4833:D4833),Calendar!G:G,Calendar!K:K),"")</f>
        <v/>
      </c>
      <c r="AJ4833" s="61" t="str">
        <f>IF(AND(K4833&lt;&gt;"Match of the Day",K4833&lt;&gt;"Match of the Day 2",K4833&lt;&gt;"Match of the Day Repeat"),"",1+MAX($AJ$10:AJ4832))</f>
        <v/>
      </c>
    </row>
    <row r="4834" spans="34:36" x14ac:dyDescent="0.35">
      <c r="AH4834" s="16" t="str">
        <f>IF(AND(B4834="Premier League",E4834="Live"),_xlfn.XLOOKUP(_xlfn.TEXTJOIN(" vs ",,C4834:D4834),Calendar!G:G,Calendar!B:B),IF(AND(B4834="Premier League",E4834="Highlights"),_xlfn.XLOOKUP(H4834,Calendar!O:O,Calendar!N:N,,-1),""))</f>
        <v/>
      </c>
      <c r="AI4834" s="61" t="str">
        <f>IF(AND(AH4834&lt;&gt;"",E4834="Live"),_xlfn.XLOOKUP(_xlfn.TEXTJOIN(" vs ",,C4834:D4834),Calendar!G:G,Calendar!K:K),"")</f>
        <v/>
      </c>
      <c r="AJ4834" s="61" t="str">
        <f>IF(AND(K4834&lt;&gt;"Match of the Day",K4834&lt;&gt;"Match of the Day 2",K4834&lt;&gt;"Match of the Day Repeat"),"",1+MAX($AJ$10:AJ4833))</f>
        <v/>
      </c>
    </row>
    <row r="4835" spans="34:36" x14ac:dyDescent="0.35">
      <c r="AH4835" s="16" t="str">
        <f>IF(AND(B4835="Premier League",E4835="Live"),_xlfn.XLOOKUP(_xlfn.TEXTJOIN(" vs ",,C4835:D4835),Calendar!G:G,Calendar!B:B),IF(AND(B4835="Premier League",E4835="Highlights"),_xlfn.XLOOKUP(H4835,Calendar!O:O,Calendar!N:N,,-1),""))</f>
        <v/>
      </c>
      <c r="AI4835" s="61" t="str">
        <f>IF(AND(AH4835&lt;&gt;"",E4835="Live"),_xlfn.XLOOKUP(_xlfn.TEXTJOIN(" vs ",,C4835:D4835),Calendar!G:G,Calendar!K:K),"")</f>
        <v/>
      </c>
      <c r="AJ4835" s="61" t="str">
        <f>IF(AND(K4835&lt;&gt;"Match of the Day",K4835&lt;&gt;"Match of the Day 2",K4835&lt;&gt;"Match of the Day Repeat"),"",1+MAX($AJ$10:AJ4834))</f>
        <v/>
      </c>
    </row>
    <row r="4836" spans="34:36" x14ac:dyDescent="0.35">
      <c r="AH4836" s="16" t="str">
        <f>IF(AND(B4836="Premier League",E4836="Live"),_xlfn.XLOOKUP(_xlfn.TEXTJOIN(" vs ",,C4836:D4836),Calendar!G:G,Calendar!B:B),IF(AND(B4836="Premier League",E4836="Highlights"),_xlfn.XLOOKUP(H4836,Calendar!O:O,Calendar!N:N,,-1),""))</f>
        <v/>
      </c>
      <c r="AI4836" s="61" t="str">
        <f>IF(AND(AH4836&lt;&gt;"",E4836="Live"),_xlfn.XLOOKUP(_xlfn.TEXTJOIN(" vs ",,C4836:D4836),Calendar!G:G,Calendar!K:K),"")</f>
        <v/>
      </c>
      <c r="AJ4836" s="61" t="str">
        <f>IF(AND(K4836&lt;&gt;"Match of the Day",K4836&lt;&gt;"Match of the Day 2",K4836&lt;&gt;"Match of the Day Repeat"),"",1+MAX($AJ$10:AJ4835))</f>
        <v/>
      </c>
    </row>
    <row r="4837" spans="34:36" x14ac:dyDescent="0.35">
      <c r="AH4837" s="16" t="str">
        <f>IF(AND(B4837="Premier League",E4837="Live"),_xlfn.XLOOKUP(_xlfn.TEXTJOIN(" vs ",,C4837:D4837),Calendar!G:G,Calendar!B:B),IF(AND(B4837="Premier League",E4837="Highlights"),_xlfn.XLOOKUP(H4837,Calendar!O:O,Calendar!N:N,,-1),""))</f>
        <v/>
      </c>
      <c r="AI4837" s="61" t="str">
        <f>IF(AND(AH4837&lt;&gt;"",E4837="Live"),_xlfn.XLOOKUP(_xlfn.TEXTJOIN(" vs ",,C4837:D4837),Calendar!G:G,Calendar!K:K),"")</f>
        <v/>
      </c>
      <c r="AJ4837" s="61" t="str">
        <f>IF(AND(K4837&lt;&gt;"Match of the Day",K4837&lt;&gt;"Match of the Day 2",K4837&lt;&gt;"Match of the Day Repeat"),"",1+MAX($AJ$10:AJ4836))</f>
        <v/>
      </c>
    </row>
    <row r="4838" spans="34:36" x14ac:dyDescent="0.35">
      <c r="AH4838" s="16" t="str">
        <f>IF(AND(B4838="Premier League",E4838="Live"),_xlfn.XLOOKUP(_xlfn.TEXTJOIN(" vs ",,C4838:D4838),Calendar!G:G,Calendar!B:B),IF(AND(B4838="Premier League",E4838="Highlights"),_xlfn.XLOOKUP(H4838,Calendar!O:O,Calendar!N:N,,-1),""))</f>
        <v/>
      </c>
      <c r="AI4838" s="61" t="str">
        <f>IF(AND(AH4838&lt;&gt;"",E4838="Live"),_xlfn.XLOOKUP(_xlfn.TEXTJOIN(" vs ",,C4838:D4838),Calendar!G:G,Calendar!K:K),"")</f>
        <v/>
      </c>
      <c r="AJ4838" s="61" t="str">
        <f>IF(AND(K4838&lt;&gt;"Match of the Day",K4838&lt;&gt;"Match of the Day 2",K4838&lt;&gt;"Match of the Day Repeat"),"",1+MAX($AJ$10:AJ4837))</f>
        <v/>
      </c>
    </row>
    <row r="4839" spans="34:36" x14ac:dyDescent="0.35">
      <c r="AH4839" s="16" t="str">
        <f>IF(AND(B4839="Premier League",E4839="Live"),_xlfn.XLOOKUP(_xlfn.TEXTJOIN(" vs ",,C4839:D4839),Calendar!G:G,Calendar!B:B),IF(AND(B4839="Premier League",E4839="Highlights"),_xlfn.XLOOKUP(H4839,Calendar!O:O,Calendar!N:N,,-1),""))</f>
        <v/>
      </c>
      <c r="AI4839" s="61" t="str">
        <f>IF(AND(AH4839&lt;&gt;"",E4839="Live"),_xlfn.XLOOKUP(_xlfn.TEXTJOIN(" vs ",,C4839:D4839),Calendar!G:G,Calendar!K:K),"")</f>
        <v/>
      </c>
      <c r="AJ4839" s="61" t="str">
        <f>IF(AND(K4839&lt;&gt;"Match of the Day",K4839&lt;&gt;"Match of the Day 2",K4839&lt;&gt;"Match of the Day Repeat"),"",1+MAX($AJ$10:AJ4838))</f>
        <v/>
      </c>
    </row>
    <row r="4840" spans="34:36" x14ac:dyDescent="0.35">
      <c r="AH4840" s="16" t="str">
        <f>IF(AND(B4840="Premier League",E4840="Live"),_xlfn.XLOOKUP(_xlfn.TEXTJOIN(" vs ",,C4840:D4840),Calendar!G:G,Calendar!B:B),IF(AND(B4840="Premier League",E4840="Highlights"),_xlfn.XLOOKUP(H4840,Calendar!O:O,Calendar!N:N,,-1),""))</f>
        <v/>
      </c>
      <c r="AI4840" s="61" t="str">
        <f>IF(AND(AH4840&lt;&gt;"",E4840="Live"),_xlfn.XLOOKUP(_xlfn.TEXTJOIN(" vs ",,C4840:D4840),Calendar!G:G,Calendar!K:K),"")</f>
        <v/>
      </c>
      <c r="AJ4840" s="61" t="str">
        <f>IF(AND(K4840&lt;&gt;"Match of the Day",K4840&lt;&gt;"Match of the Day 2",K4840&lt;&gt;"Match of the Day Repeat"),"",1+MAX($AJ$10:AJ4839))</f>
        <v/>
      </c>
    </row>
    <row r="4841" spans="34:36" x14ac:dyDescent="0.35">
      <c r="AH4841" s="16" t="str">
        <f>IF(AND(B4841="Premier League",E4841="Live"),_xlfn.XLOOKUP(_xlfn.TEXTJOIN(" vs ",,C4841:D4841),Calendar!G:G,Calendar!B:B),IF(AND(B4841="Premier League",E4841="Highlights"),_xlfn.XLOOKUP(H4841,Calendar!O:O,Calendar!N:N,,-1),""))</f>
        <v/>
      </c>
      <c r="AI4841" s="61" t="str">
        <f>IF(AND(AH4841&lt;&gt;"",E4841="Live"),_xlfn.XLOOKUP(_xlfn.TEXTJOIN(" vs ",,C4841:D4841),Calendar!G:G,Calendar!K:K),"")</f>
        <v/>
      </c>
      <c r="AJ4841" s="61" t="str">
        <f>IF(AND(K4841&lt;&gt;"Match of the Day",K4841&lt;&gt;"Match of the Day 2",K4841&lt;&gt;"Match of the Day Repeat"),"",1+MAX($AJ$10:AJ4840))</f>
        <v/>
      </c>
    </row>
    <row r="4842" spans="34:36" x14ac:dyDescent="0.35">
      <c r="AH4842" s="16" t="str">
        <f>IF(AND(B4842="Premier League",E4842="Live"),_xlfn.XLOOKUP(_xlfn.TEXTJOIN(" vs ",,C4842:D4842),Calendar!G:G,Calendar!B:B),IF(AND(B4842="Premier League",E4842="Highlights"),_xlfn.XLOOKUP(H4842,Calendar!O:O,Calendar!N:N,,-1),""))</f>
        <v/>
      </c>
      <c r="AI4842" s="61" t="str">
        <f>IF(AND(AH4842&lt;&gt;"",E4842="Live"),_xlfn.XLOOKUP(_xlfn.TEXTJOIN(" vs ",,C4842:D4842),Calendar!G:G,Calendar!K:K),"")</f>
        <v/>
      </c>
      <c r="AJ4842" s="61" t="str">
        <f>IF(AND(K4842&lt;&gt;"Match of the Day",K4842&lt;&gt;"Match of the Day 2",K4842&lt;&gt;"Match of the Day Repeat"),"",1+MAX($AJ$10:AJ4841))</f>
        <v/>
      </c>
    </row>
    <row r="4843" spans="34:36" x14ac:dyDescent="0.35">
      <c r="AH4843" s="16" t="str">
        <f>IF(AND(B4843="Premier League",E4843="Live"),_xlfn.XLOOKUP(_xlfn.TEXTJOIN(" vs ",,C4843:D4843),Calendar!G:G,Calendar!B:B),IF(AND(B4843="Premier League",E4843="Highlights"),_xlfn.XLOOKUP(H4843,Calendar!O:O,Calendar!N:N,,-1),""))</f>
        <v/>
      </c>
      <c r="AI4843" s="61" t="str">
        <f>IF(AND(AH4843&lt;&gt;"",E4843="Live"),_xlfn.XLOOKUP(_xlfn.TEXTJOIN(" vs ",,C4843:D4843),Calendar!G:G,Calendar!K:K),"")</f>
        <v/>
      </c>
      <c r="AJ4843" s="61" t="str">
        <f>IF(AND(K4843&lt;&gt;"Match of the Day",K4843&lt;&gt;"Match of the Day 2",K4843&lt;&gt;"Match of the Day Repeat"),"",1+MAX($AJ$10:AJ4842))</f>
        <v/>
      </c>
    </row>
    <row r="4844" spans="34:36" x14ac:dyDescent="0.35">
      <c r="AH4844" s="16" t="str">
        <f>IF(AND(B4844="Premier League",E4844="Live"),_xlfn.XLOOKUP(_xlfn.TEXTJOIN(" vs ",,C4844:D4844),Calendar!G:G,Calendar!B:B),IF(AND(B4844="Premier League",E4844="Highlights"),_xlfn.XLOOKUP(H4844,Calendar!O:O,Calendar!N:N,,-1),""))</f>
        <v/>
      </c>
      <c r="AI4844" s="61" t="str">
        <f>IF(AND(AH4844&lt;&gt;"",E4844="Live"),_xlfn.XLOOKUP(_xlfn.TEXTJOIN(" vs ",,C4844:D4844),Calendar!G:G,Calendar!K:K),"")</f>
        <v/>
      </c>
      <c r="AJ4844" s="61" t="str">
        <f>IF(AND(K4844&lt;&gt;"Match of the Day",K4844&lt;&gt;"Match of the Day 2",K4844&lt;&gt;"Match of the Day Repeat"),"",1+MAX($AJ$10:AJ4843))</f>
        <v/>
      </c>
    </row>
    <row r="4845" spans="34:36" x14ac:dyDescent="0.35">
      <c r="AH4845" s="16" t="str">
        <f>IF(AND(B4845="Premier League",E4845="Live"),_xlfn.XLOOKUP(_xlfn.TEXTJOIN(" vs ",,C4845:D4845),Calendar!G:G,Calendar!B:B),IF(AND(B4845="Premier League",E4845="Highlights"),_xlfn.XLOOKUP(H4845,Calendar!O:O,Calendar!N:N,,-1),""))</f>
        <v/>
      </c>
      <c r="AI4845" s="61" t="str">
        <f>IF(AND(AH4845&lt;&gt;"",E4845="Live"),_xlfn.XLOOKUP(_xlfn.TEXTJOIN(" vs ",,C4845:D4845),Calendar!G:G,Calendar!K:K),"")</f>
        <v/>
      </c>
      <c r="AJ4845" s="61" t="str">
        <f>IF(AND(K4845&lt;&gt;"Match of the Day",K4845&lt;&gt;"Match of the Day 2",K4845&lt;&gt;"Match of the Day Repeat"),"",1+MAX($AJ$10:AJ4844))</f>
        <v/>
      </c>
    </row>
    <row r="4846" spans="34:36" x14ac:dyDescent="0.35">
      <c r="AH4846" s="16" t="str">
        <f>IF(AND(B4846="Premier League",E4846="Live"),_xlfn.XLOOKUP(_xlfn.TEXTJOIN(" vs ",,C4846:D4846),Calendar!G:G,Calendar!B:B),IF(AND(B4846="Premier League",E4846="Highlights"),_xlfn.XLOOKUP(H4846,Calendar!O:O,Calendar!N:N,,-1),""))</f>
        <v/>
      </c>
      <c r="AI4846" s="61" t="str">
        <f>IF(AND(AH4846&lt;&gt;"",E4846="Live"),_xlfn.XLOOKUP(_xlfn.TEXTJOIN(" vs ",,C4846:D4846),Calendar!G:G,Calendar!K:K),"")</f>
        <v/>
      </c>
      <c r="AJ4846" s="61" t="str">
        <f>IF(AND(K4846&lt;&gt;"Match of the Day",K4846&lt;&gt;"Match of the Day 2",K4846&lt;&gt;"Match of the Day Repeat"),"",1+MAX($AJ$10:AJ4845))</f>
        <v/>
      </c>
    </row>
    <row r="4847" spans="34:36" x14ac:dyDescent="0.35">
      <c r="AH4847" s="16" t="str">
        <f>IF(AND(B4847="Premier League",E4847="Live"),_xlfn.XLOOKUP(_xlfn.TEXTJOIN(" vs ",,C4847:D4847),Calendar!G:G,Calendar!B:B),IF(AND(B4847="Premier League",E4847="Highlights"),_xlfn.XLOOKUP(H4847,Calendar!O:O,Calendar!N:N,,-1),""))</f>
        <v/>
      </c>
      <c r="AI4847" s="61" t="str">
        <f>IF(AND(AH4847&lt;&gt;"",E4847="Live"),_xlfn.XLOOKUP(_xlfn.TEXTJOIN(" vs ",,C4847:D4847),Calendar!G:G,Calendar!K:K),"")</f>
        <v/>
      </c>
      <c r="AJ4847" s="61" t="str">
        <f>IF(AND(K4847&lt;&gt;"Match of the Day",K4847&lt;&gt;"Match of the Day 2",K4847&lt;&gt;"Match of the Day Repeat"),"",1+MAX($AJ$10:AJ4846))</f>
        <v/>
      </c>
    </row>
    <row r="4848" spans="34:36" x14ac:dyDescent="0.35">
      <c r="AH4848" s="16" t="str">
        <f>IF(AND(B4848="Premier League",E4848="Live"),_xlfn.XLOOKUP(_xlfn.TEXTJOIN(" vs ",,C4848:D4848),Calendar!G:G,Calendar!B:B),IF(AND(B4848="Premier League",E4848="Highlights"),_xlfn.XLOOKUP(H4848,Calendar!O:O,Calendar!N:N,,-1),""))</f>
        <v/>
      </c>
      <c r="AI4848" s="61" t="str">
        <f>IF(AND(AH4848&lt;&gt;"",E4848="Live"),_xlfn.XLOOKUP(_xlfn.TEXTJOIN(" vs ",,C4848:D4848),Calendar!G:G,Calendar!K:K),"")</f>
        <v/>
      </c>
      <c r="AJ4848" s="61" t="str">
        <f>IF(AND(K4848&lt;&gt;"Match of the Day",K4848&lt;&gt;"Match of the Day 2",K4848&lt;&gt;"Match of the Day Repeat"),"",1+MAX($AJ$10:AJ4847))</f>
        <v/>
      </c>
    </row>
    <row r="4849" spans="34:36" x14ac:dyDescent="0.35">
      <c r="AH4849" s="16" t="str">
        <f>IF(AND(B4849="Premier League",E4849="Live"),_xlfn.XLOOKUP(_xlfn.TEXTJOIN(" vs ",,C4849:D4849),Calendar!G:G,Calendar!B:B),IF(AND(B4849="Premier League",E4849="Highlights"),_xlfn.XLOOKUP(H4849,Calendar!O:O,Calendar!N:N,,-1),""))</f>
        <v/>
      </c>
      <c r="AI4849" s="61" t="str">
        <f>IF(AND(AH4849&lt;&gt;"",E4849="Live"),_xlfn.XLOOKUP(_xlfn.TEXTJOIN(" vs ",,C4849:D4849),Calendar!G:G,Calendar!K:K),"")</f>
        <v/>
      </c>
      <c r="AJ4849" s="61" t="str">
        <f>IF(AND(K4849&lt;&gt;"Match of the Day",K4849&lt;&gt;"Match of the Day 2",K4849&lt;&gt;"Match of the Day Repeat"),"",1+MAX($AJ$10:AJ4848))</f>
        <v/>
      </c>
    </row>
    <row r="4850" spans="34:36" x14ac:dyDescent="0.35">
      <c r="AH4850" s="16" t="str">
        <f>IF(AND(B4850="Premier League",E4850="Live"),_xlfn.XLOOKUP(_xlfn.TEXTJOIN(" vs ",,C4850:D4850),Calendar!G:G,Calendar!B:B),IF(AND(B4850="Premier League",E4850="Highlights"),_xlfn.XLOOKUP(H4850,Calendar!O:O,Calendar!N:N,,-1),""))</f>
        <v/>
      </c>
      <c r="AI4850" s="61" t="str">
        <f>IF(AND(AH4850&lt;&gt;"",E4850="Live"),_xlfn.XLOOKUP(_xlfn.TEXTJOIN(" vs ",,C4850:D4850),Calendar!G:G,Calendar!K:K),"")</f>
        <v/>
      </c>
      <c r="AJ4850" s="61" t="str">
        <f>IF(AND(K4850&lt;&gt;"Match of the Day",K4850&lt;&gt;"Match of the Day 2",K4850&lt;&gt;"Match of the Day Repeat"),"",1+MAX($AJ$10:AJ4849))</f>
        <v/>
      </c>
    </row>
    <row r="4851" spans="34:36" x14ac:dyDescent="0.35">
      <c r="AH4851" s="16" t="str">
        <f>IF(AND(B4851="Premier League",E4851="Live"),_xlfn.XLOOKUP(_xlfn.TEXTJOIN(" vs ",,C4851:D4851),Calendar!G:G,Calendar!B:B),IF(AND(B4851="Premier League",E4851="Highlights"),_xlfn.XLOOKUP(H4851,Calendar!O:O,Calendar!N:N,,-1),""))</f>
        <v/>
      </c>
      <c r="AI4851" s="61" t="str">
        <f>IF(AND(AH4851&lt;&gt;"",E4851="Live"),_xlfn.XLOOKUP(_xlfn.TEXTJOIN(" vs ",,C4851:D4851),Calendar!G:G,Calendar!K:K),"")</f>
        <v/>
      </c>
      <c r="AJ4851" s="61" t="str">
        <f>IF(AND(K4851&lt;&gt;"Match of the Day",K4851&lt;&gt;"Match of the Day 2",K4851&lt;&gt;"Match of the Day Repeat"),"",1+MAX($AJ$10:AJ4850))</f>
        <v/>
      </c>
    </row>
    <row r="4852" spans="34:36" x14ac:dyDescent="0.35">
      <c r="AH4852" s="16" t="str">
        <f>IF(AND(B4852="Premier League",E4852="Live"),_xlfn.XLOOKUP(_xlfn.TEXTJOIN(" vs ",,C4852:D4852),Calendar!G:G,Calendar!B:B),IF(AND(B4852="Premier League",E4852="Highlights"),_xlfn.XLOOKUP(H4852,Calendar!O:O,Calendar!N:N,,-1),""))</f>
        <v/>
      </c>
      <c r="AI4852" s="61" t="str">
        <f>IF(AND(AH4852&lt;&gt;"",E4852="Live"),_xlfn.XLOOKUP(_xlfn.TEXTJOIN(" vs ",,C4852:D4852),Calendar!G:G,Calendar!K:K),"")</f>
        <v/>
      </c>
      <c r="AJ4852" s="61" t="str">
        <f>IF(AND(K4852&lt;&gt;"Match of the Day",K4852&lt;&gt;"Match of the Day 2",K4852&lt;&gt;"Match of the Day Repeat"),"",1+MAX($AJ$10:AJ4851))</f>
        <v/>
      </c>
    </row>
    <row r="4853" spans="34:36" x14ac:dyDescent="0.35">
      <c r="AH4853" s="16" t="str">
        <f>IF(AND(B4853="Premier League",E4853="Live"),_xlfn.XLOOKUP(_xlfn.TEXTJOIN(" vs ",,C4853:D4853),Calendar!G:G,Calendar!B:B),IF(AND(B4853="Premier League",E4853="Highlights"),_xlfn.XLOOKUP(H4853,Calendar!O:O,Calendar!N:N,,-1),""))</f>
        <v/>
      </c>
      <c r="AI4853" s="61" t="str">
        <f>IF(AND(AH4853&lt;&gt;"",E4853="Live"),_xlfn.XLOOKUP(_xlfn.TEXTJOIN(" vs ",,C4853:D4853),Calendar!G:G,Calendar!K:K),"")</f>
        <v/>
      </c>
      <c r="AJ4853" s="61" t="str">
        <f>IF(AND(K4853&lt;&gt;"Match of the Day",K4853&lt;&gt;"Match of the Day 2",K4853&lt;&gt;"Match of the Day Repeat"),"",1+MAX($AJ$10:AJ4852))</f>
        <v/>
      </c>
    </row>
    <row r="4854" spans="34:36" x14ac:dyDescent="0.35">
      <c r="AH4854" s="16" t="str">
        <f>IF(AND(B4854="Premier League",E4854="Live"),_xlfn.XLOOKUP(_xlfn.TEXTJOIN(" vs ",,C4854:D4854),Calendar!G:G,Calendar!B:B),IF(AND(B4854="Premier League",E4854="Highlights"),_xlfn.XLOOKUP(H4854,Calendar!O:O,Calendar!N:N,,-1),""))</f>
        <v/>
      </c>
      <c r="AI4854" s="61" t="str">
        <f>IF(AND(AH4854&lt;&gt;"",E4854="Live"),_xlfn.XLOOKUP(_xlfn.TEXTJOIN(" vs ",,C4854:D4854),Calendar!G:G,Calendar!K:K),"")</f>
        <v/>
      </c>
      <c r="AJ4854" s="61" t="str">
        <f>IF(AND(K4854&lt;&gt;"Match of the Day",K4854&lt;&gt;"Match of the Day 2",K4854&lt;&gt;"Match of the Day Repeat"),"",1+MAX($AJ$10:AJ4853))</f>
        <v/>
      </c>
    </row>
    <row r="4855" spans="34:36" x14ac:dyDescent="0.35">
      <c r="AH4855" s="16" t="str">
        <f>IF(AND(B4855="Premier League",E4855="Live"),_xlfn.XLOOKUP(_xlfn.TEXTJOIN(" vs ",,C4855:D4855),Calendar!G:G,Calendar!B:B),IF(AND(B4855="Premier League",E4855="Highlights"),_xlfn.XLOOKUP(H4855,Calendar!O:O,Calendar!N:N,,-1),""))</f>
        <v/>
      </c>
      <c r="AI4855" s="61" t="str">
        <f>IF(AND(AH4855&lt;&gt;"",E4855="Live"),_xlfn.XLOOKUP(_xlfn.TEXTJOIN(" vs ",,C4855:D4855),Calendar!G:G,Calendar!K:K),"")</f>
        <v/>
      </c>
      <c r="AJ4855" s="61" t="str">
        <f>IF(AND(K4855&lt;&gt;"Match of the Day",K4855&lt;&gt;"Match of the Day 2",K4855&lt;&gt;"Match of the Day Repeat"),"",1+MAX($AJ$10:AJ4854))</f>
        <v/>
      </c>
    </row>
    <row r="4856" spans="34:36" x14ac:dyDescent="0.35">
      <c r="AH4856" s="16" t="str">
        <f>IF(AND(B4856="Premier League",E4856="Live"),_xlfn.XLOOKUP(_xlfn.TEXTJOIN(" vs ",,C4856:D4856),Calendar!G:G,Calendar!B:B),IF(AND(B4856="Premier League",E4856="Highlights"),_xlfn.XLOOKUP(H4856,Calendar!O:O,Calendar!N:N,,-1),""))</f>
        <v/>
      </c>
      <c r="AI4856" s="61" t="str">
        <f>IF(AND(AH4856&lt;&gt;"",E4856="Live"),_xlfn.XLOOKUP(_xlfn.TEXTJOIN(" vs ",,C4856:D4856),Calendar!G:G,Calendar!K:K),"")</f>
        <v/>
      </c>
      <c r="AJ4856" s="61" t="str">
        <f>IF(AND(K4856&lt;&gt;"Match of the Day",K4856&lt;&gt;"Match of the Day 2",K4856&lt;&gt;"Match of the Day Repeat"),"",1+MAX($AJ$10:AJ4855))</f>
        <v/>
      </c>
    </row>
    <row r="4857" spans="34:36" x14ac:dyDescent="0.35">
      <c r="AH4857" s="16" t="str">
        <f>IF(AND(B4857="Premier League",E4857="Live"),_xlfn.XLOOKUP(_xlfn.TEXTJOIN(" vs ",,C4857:D4857),Calendar!G:G,Calendar!B:B),IF(AND(B4857="Premier League",E4857="Highlights"),_xlfn.XLOOKUP(H4857,Calendar!O:O,Calendar!N:N,,-1),""))</f>
        <v/>
      </c>
      <c r="AI4857" s="61" t="str">
        <f>IF(AND(AH4857&lt;&gt;"",E4857="Live"),_xlfn.XLOOKUP(_xlfn.TEXTJOIN(" vs ",,C4857:D4857),Calendar!G:G,Calendar!K:K),"")</f>
        <v/>
      </c>
      <c r="AJ4857" s="61" t="str">
        <f>IF(AND(K4857&lt;&gt;"Match of the Day",K4857&lt;&gt;"Match of the Day 2",K4857&lt;&gt;"Match of the Day Repeat"),"",1+MAX($AJ$10:AJ4856))</f>
        <v/>
      </c>
    </row>
    <row r="4858" spans="34:36" x14ac:dyDescent="0.35">
      <c r="AH4858" s="16" t="str">
        <f>IF(AND(B4858="Premier League",E4858="Live"),_xlfn.XLOOKUP(_xlfn.TEXTJOIN(" vs ",,C4858:D4858),Calendar!G:G,Calendar!B:B),IF(AND(B4858="Premier League",E4858="Highlights"),_xlfn.XLOOKUP(H4858,Calendar!O:O,Calendar!N:N,,-1),""))</f>
        <v/>
      </c>
      <c r="AI4858" s="61" t="str">
        <f>IF(AND(AH4858&lt;&gt;"",E4858="Live"),_xlfn.XLOOKUP(_xlfn.TEXTJOIN(" vs ",,C4858:D4858),Calendar!G:G,Calendar!K:K),"")</f>
        <v/>
      </c>
      <c r="AJ4858" s="61" t="str">
        <f>IF(AND(K4858&lt;&gt;"Match of the Day",K4858&lt;&gt;"Match of the Day 2",K4858&lt;&gt;"Match of the Day Repeat"),"",1+MAX($AJ$10:AJ4857))</f>
        <v/>
      </c>
    </row>
    <row r="4859" spans="34:36" x14ac:dyDescent="0.35">
      <c r="AH4859" s="16" t="str">
        <f>IF(AND(B4859="Premier League",E4859="Live"),_xlfn.XLOOKUP(_xlfn.TEXTJOIN(" vs ",,C4859:D4859),Calendar!G:G,Calendar!B:B),IF(AND(B4859="Premier League",E4859="Highlights"),_xlfn.XLOOKUP(H4859,Calendar!O:O,Calendar!N:N,,-1),""))</f>
        <v/>
      </c>
      <c r="AI4859" s="61" t="str">
        <f>IF(AND(AH4859&lt;&gt;"",E4859="Live"),_xlfn.XLOOKUP(_xlfn.TEXTJOIN(" vs ",,C4859:D4859),Calendar!G:G,Calendar!K:K),"")</f>
        <v/>
      </c>
      <c r="AJ4859" s="61" t="str">
        <f>IF(AND(K4859&lt;&gt;"Match of the Day",K4859&lt;&gt;"Match of the Day 2",K4859&lt;&gt;"Match of the Day Repeat"),"",1+MAX($AJ$10:AJ4858))</f>
        <v/>
      </c>
    </row>
    <row r="4860" spans="34:36" x14ac:dyDescent="0.35">
      <c r="AH4860" s="16" t="str">
        <f>IF(AND(B4860="Premier League",E4860="Live"),_xlfn.XLOOKUP(_xlfn.TEXTJOIN(" vs ",,C4860:D4860),Calendar!G:G,Calendar!B:B),IF(AND(B4860="Premier League",E4860="Highlights"),_xlfn.XLOOKUP(H4860,Calendar!O:O,Calendar!N:N,,-1),""))</f>
        <v/>
      </c>
      <c r="AI4860" s="61" t="str">
        <f>IF(AND(AH4860&lt;&gt;"",E4860="Live"),_xlfn.XLOOKUP(_xlfn.TEXTJOIN(" vs ",,C4860:D4860),Calendar!G:G,Calendar!K:K),"")</f>
        <v/>
      </c>
      <c r="AJ4860" s="61" t="str">
        <f>IF(AND(K4860&lt;&gt;"Match of the Day",K4860&lt;&gt;"Match of the Day 2",K4860&lt;&gt;"Match of the Day Repeat"),"",1+MAX($AJ$10:AJ4859))</f>
        <v/>
      </c>
    </row>
    <row r="4861" spans="34:36" x14ac:dyDescent="0.35">
      <c r="AH4861" s="16" t="str">
        <f>IF(AND(B4861="Premier League",E4861="Live"),_xlfn.XLOOKUP(_xlfn.TEXTJOIN(" vs ",,C4861:D4861),Calendar!G:G,Calendar!B:B),IF(AND(B4861="Premier League",E4861="Highlights"),_xlfn.XLOOKUP(H4861,Calendar!O:O,Calendar!N:N,,-1),""))</f>
        <v/>
      </c>
      <c r="AI4861" s="61" t="str">
        <f>IF(AND(AH4861&lt;&gt;"",E4861="Live"),_xlfn.XLOOKUP(_xlfn.TEXTJOIN(" vs ",,C4861:D4861),Calendar!G:G,Calendar!K:K),"")</f>
        <v/>
      </c>
      <c r="AJ4861" s="61" t="str">
        <f>IF(AND(K4861&lt;&gt;"Match of the Day",K4861&lt;&gt;"Match of the Day 2",K4861&lt;&gt;"Match of the Day Repeat"),"",1+MAX($AJ$10:AJ4860))</f>
        <v/>
      </c>
    </row>
    <row r="4862" spans="34:36" x14ac:dyDescent="0.35">
      <c r="AH4862" s="16" t="str">
        <f>IF(AND(B4862="Premier League",E4862="Live"),_xlfn.XLOOKUP(_xlfn.TEXTJOIN(" vs ",,C4862:D4862),Calendar!G:G,Calendar!B:B),IF(AND(B4862="Premier League",E4862="Highlights"),_xlfn.XLOOKUP(H4862,Calendar!O:O,Calendar!N:N,,-1),""))</f>
        <v/>
      </c>
      <c r="AI4862" s="61" t="str">
        <f>IF(AND(AH4862&lt;&gt;"",E4862="Live"),_xlfn.XLOOKUP(_xlfn.TEXTJOIN(" vs ",,C4862:D4862),Calendar!G:G,Calendar!K:K),"")</f>
        <v/>
      </c>
      <c r="AJ4862" s="61" t="str">
        <f>IF(AND(K4862&lt;&gt;"Match of the Day",K4862&lt;&gt;"Match of the Day 2",K4862&lt;&gt;"Match of the Day Repeat"),"",1+MAX($AJ$10:AJ4861))</f>
        <v/>
      </c>
    </row>
    <row r="4863" spans="34:36" x14ac:dyDescent="0.35">
      <c r="AH4863" s="16" t="str">
        <f>IF(AND(B4863="Premier League",E4863="Live"),_xlfn.XLOOKUP(_xlfn.TEXTJOIN(" vs ",,C4863:D4863),Calendar!G:G,Calendar!B:B),IF(AND(B4863="Premier League",E4863="Highlights"),_xlfn.XLOOKUP(H4863,Calendar!O:O,Calendar!N:N,,-1),""))</f>
        <v/>
      </c>
      <c r="AI4863" s="61" t="str">
        <f>IF(AND(AH4863&lt;&gt;"",E4863="Live"),_xlfn.XLOOKUP(_xlfn.TEXTJOIN(" vs ",,C4863:D4863),Calendar!G:G,Calendar!K:K),"")</f>
        <v/>
      </c>
      <c r="AJ4863" s="61" t="str">
        <f>IF(AND(K4863&lt;&gt;"Match of the Day",K4863&lt;&gt;"Match of the Day 2",K4863&lt;&gt;"Match of the Day Repeat"),"",1+MAX($AJ$10:AJ4862))</f>
        <v/>
      </c>
    </row>
    <row r="4864" spans="34:36" x14ac:dyDescent="0.35">
      <c r="AH4864" s="16" t="str">
        <f>IF(AND(B4864="Premier League",E4864="Live"),_xlfn.XLOOKUP(_xlfn.TEXTJOIN(" vs ",,C4864:D4864),Calendar!G:G,Calendar!B:B),IF(AND(B4864="Premier League",E4864="Highlights"),_xlfn.XLOOKUP(H4864,Calendar!O:O,Calendar!N:N,,-1),""))</f>
        <v/>
      </c>
      <c r="AI4864" s="61" t="str">
        <f>IF(AND(AH4864&lt;&gt;"",E4864="Live"),_xlfn.XLOOKUP(_xlfn.TEXTJOIN(" vs ",,C4864:D4864),Calendar!G:G,Calendar!K:K),"")</f>
        <v/>
      </c>
      <c r="AJ4864" s="61" t="str">
        <f>IF(AND(K4864&lt;&gt;"Match of the Day",K4864&lt;&gt;"Match of the Day 2",K4864&lt;&gt;"Match of the Day Repeat"),"",1+MAX($AJ$10:AJ4863))</f>
        <v/>
      </c>
    </row>
    <row r="4865" spans="34:36" x14ac:dyDescent="0.35">
      <c r="AH4865" s="16" t="str">
        <f>IF(AND(B4865="Premier League",E4865="Live"),_xlfn.XLOOKUP(_xlfn.TEXTJOIN(" vs ",,C4865:D4865),Calendar!G:G,Calendar!B:B),IF(AND(B4865="Premier League",E4865="Highlights"),_xlfn.XLOOKUP(H4865,Calendar!O:O,Calendar!N:N,,-1),""))</f>
        <v/>
      </c>
      <c r="AI4865" s="61" t="str">
        <f>IF(AND(AH4865&lt;&gt;"",E4865="Live"),_xlfn.XLOOKUP(_xlfn.TEXTJOIN(" vs ",,C4865:D4865),Calendar!G:G,Calendar!K:K),"")</f>
        <v/>
      </c>
      <c r="AJ4865" s="61" t="str">
        <f>IF(AND(K4865&lt;&gt;"Match of the Day",K4865&lt;&gt;"Match of the Day 2",K4865&lt;&gt;"Match of the Day Repeat"),"",1+MAX($AJ$10:AJ4864))</f>
        <v/>
      </c>
    </row>
    <row r="4866" spans="34:36" x14ac:dyDescent="0.35">
      <c r="AH4866" s="16" t="str">
        <f>IF(AND(B4866="Premier League",E4866="Live"),_xlfn.XLOOKUP(_xlfn.TEXTJOIN(" vs ",,C4866:D4866),Calendar!G:G,Calendar!B:B),IF(AND(B4866="Premier League",E4866="Highlights"),_xlfn.XLOOKUP(H4866,Calendar!O:O,Calendar!N:N,,-1),""))</f>
        <v/>
      </c>
      <c r="AI4866" s="61" t="str">
        <f>IF(AND(AH4866&lt;&gt;"",E4866="Live"),_xlfn.XLOOKUP(_xlfn.TEXTJOIN(" vs ",,C4866:D4866),Calendar!G:G,Calendar!K:K),"")</f>
        <v/>
      </c>
      <c r="AJ4866" s="61" t="str">
        <f>IF(AND(K4866&lt;&gt;"Match of the Day",K4866&lt;&gt;"Match of the Day 2",K4866&lt;&gt;"Match of the Day Repeat"),"",1+MAX($AJ$10:AJ4865))</f>
        <v/>
      </c>
    </row>
    <row r="4867" spans="34:36" x14ac:dyDescent="0.35">
      <c r="AH4867" s="16" t="str">
        <f>IF(AND(B4867="Premier League",E4867="Live"),_xlfn.XLOOKUP(_xlfn.TEXTJOIN(" vs ",,C4867:D4867),Calendar!G:G,Calendar!B:B),IF(AND(B4867="Premier League",E4867="Highlights"),_xlfn.XLOOKUP(H4867,Calendar!O:O,Calendar!N:N,,-1),""))</f>
        <v/>
      </c>
      <c r="AI4867" s="61" t="str">
        <f>IF(AND(AH4867&lt;&gt;"",E4867="Live"),_xlfn.XLOOKUP(_xlfn.TEXTJOIN(" vs ",,C4867:D4867),Calendar!G:G,Calendar!K:K),"")</f>
        <v/>
      </c>
      <c r="AJ4867" s="61" t="str">
        <f>IF(AND(K4867&lt;&gt;"Match of the Day",K4867&lt;&gt;"Match of the Day 2",K4867&lt;&gt;"Match of the Day Repeat"),"",1+MAX($AJ$10:AJ4866))</f>
        <v/>
      </c>
    </row>
    <row r="4868" spans="34:36" x14ac:dyDescent="0.35">
      <c r="AH4868" s="16" t="str">
        <f>IF(AND(B4868="Premier League",E4868="Live"),_xlfn.XLOOKUP(_xlfn.TEXTJOIN(" vs ",,C4868:D4868),Calendar!G:G,Calendar!B:B),IF(AND(B4868="Premier League",E4868="Highlights"),_xlfn.XLOOKUP(H4868,Calendar!O:O,Calendar!N:N,,-1),""))</f>
        <v/>
      </c>
      <c r="AI4868" s="61" t="str">
        <f>IF(AND(AH4868&lt;&gt;"",E4868="Live"),_xlfn.XLOOKUP(_xlfn.TEXTJOIN(" vs ",,C4868:D4868),Calendar!G:G,Calendar!K:K),"")</f>
        <v/>
      </c>
      <c r="AJ4868" s="61" t="str">
        <f>IF(AND(K4868&lt;&gt;"Match of the Day",K4868&lt;&gt;"Match of the Day 2",K4868&lt;&gt;"Match of the Day Repeat"),"",1+MAX($AJ$10:AJ4867))</f>
        <v/>
      </c>
    </row>
    <row r="4869" spans="34:36" x14ac:dyDescent="0.35">
      <c r="AH4869" s="16" t="str">
        <f>IF(AND(B4869="Premier League",E4869="Live"),_xlfn.XLOOKUP(_xlfn.TEXTJOIN(" vs ",,C4869:D4869),Calendar!G:G,Calendar!B:B),IF(AND(B4869="Premier League",E4869="Highlights"),_xlfn.XLOOKUP(H4869,Calendar!O:O,Calendar!N:N,,-1),""))</f>
        <v/>
      </c>
      <c r="AI4869" s="61" t="str">
        <f>IF(AND(AH4869&lt;&gt;"",E4869="Live"),_xlfn.XLOOKUP(_xlfn.TEXTJOIN(" vs ",,C4869:D4869),Calendar!G:G,Calendar!K:K),"")</f>
        <v/>
      </c>
      <c r="AJ4869" s="61" t="str">
        <f>IF(AND(K4869&lt;&gt;"Match of the Day",K4869&lt;&gt;"Match of the Day 2",K4869&lt;&gt;"Match of the Day Repeat"),"",1+MAX($AJ$10:AJ4868))</f>
        <v/>
      </c>
    </row>
    <row r="4870" spans="34:36" x14ac:dyDescent="0.35">
      <c r="AH4870" s="16" t="str">
        <f>IF(AND(B4870="Premier League",E4870="Live"),_xlfn.XLOOKUP(_xlfn.TEXTJOIN(" vs ",,C4870:D4870),Calendar!G:G,Calendar!B:B),IF(AND(B4870="Premier League",E4870="Highlights"),_xlfn.XLOOKUP(H4870,Calendar!O:O,Calendar!N:N,,-1),""))</f>
        <v/>
      </c>
      <c r="AI4870" s="61" t="str">
        <f>IF(AND(AH4870&lt;&gt;"",E4870="Live"),_xlfn.XLOOKUP(_xlfn.TEXTJOIN(" vs ",,C4870:D4870),Calendar!G:G,Calendar!K:K),"")</f>
        <v/>
      </c>
      <c r="AJ4870" s="61" t="str">
        <f>IF(AND(K4870&lt;&gt;"Match of the Day",K4870&lt;&gt;"Match of the Day 2",K4870&lt;&gt;"Match of the Day Repeat"),"",1+MAX($AJ$10:AJ4869))</f>
        <v/>
      </c>
    </row>
    <row r="4871" spans="34:36" x14ac:dyDescent="0.35">
      <c r="AH4871" s="16" t="str">
        <f>IF(AND(B4871="Premier League",E4871="Live"),_xlfn.XLOOKUP(_xlfn.TEXTJOIN(" vs ",,C4871:D4871),Calendar!G:G,Calendar!B:B),IF(AND(B4871="Premier League",E4871="Highlights"),_xlfn.XLOOKUP(H4871,Calendar!O:O,Calendar!N:N,,-1),""))</f>
        <v/>
      </c>
      <c r="AI4871" s="61" t="str">
        <f>IF(AND(AH4871&lt;&gt;"",E4871="Live"),_xlfn.XLOOKUP(_xlfn.TEXTJOIN(" vs ",,C4871:D4871),Calendar!G:G,Calendar!K:K),"")</f>
        <v/>
      </c>
      <c r="AJ4871" s="61" t="str">
        <f>IF(AND(K4871&lt;&gt;"Match of the Day",K4871&lt;&gt;"Match of the Day 2",K4871&lt;&gt;"Match of the Day Repeat"),"",1+MAX($AJ$10:AJ4870))</f>
        <v/>
      </c>
    </row>
    <row r="4872" spans="34:36" x14ac:dyDescent="0.35">
      <c r="AH4872" s="16" t="str">
        <f>IF(AND(B4872="Premier League",E4872="Live"),_xlfn.XLOOKUP(_xlfn.TEXTJOIN(" vs ",,C4872:D4872),Calendar!G:G,Calendar!B:B),IF(AND(B4872="Premier League",E4872="Highlights"),_xlfn.XLOOKUP(H4872,Calendar!O:O,Calendar!N:N,,-1),""))</f>
        <v/>
      </c>
      <c r="AI4872" s="61" t="str">
        <f>IF(AND(AH4872&lt;&gt;"",E4872="Live"),_xlfn.XLOOKUP(_xlfn.TEXTJOIN(" vs ",,C4872:D4872),Calendar!G:G,Calendar!K:K),"")</f>
        <v/>
      </c>
      <c r="AJ4872" s="61" t="str">
        <f>IF(AND(K4872&lt;&gt;"Match of the Day",K4872&lt;&gt;"Match of the Day 2",K4872&lt;&gt;"Match of the Day Repeat"),"",1+MAX($AJ$10:AJ4871))</f>
        <v/>
      </c>
    </row>
    <row r="4873" spans="34:36" x14ac:dyDescent="0.35">
      <c r="AH4873" s="16" t="str">
        <f>IF(AND(B4873="Premier League",E4873="Live"),_xlfn.XLOOKUP(_xlfn.TEXTJOIN(" vs ",,C4873:D4873),Calendar!G:G,Calendar!B:B),IF(AND(B4873="Premier League",E4873="Highlights"),_xlfn.XLOOKUP(H4873,Calendar!O:O,Calendar!N:N,,-1),""))</f>
        <v/>
      </c>
      <c r="AI4873" s="61" t="str">
        <f>IF(AND(AH4873&lt;&gt;"",E4873="Live"),_xlfn.XLOOKUP(_xlfn.TEXTJOIN(" vs ",,C4873:D4873),Calendar!G:G,Calendar!K:K),"")</f>
        <v/>
      </c>
      <c r="AJ4873" s="61" t="str">
        <f>IF(AND(K4873&lt;&gt;"Match of the Day",K4873&lt;&gt;"Match of the Day 2",K4873&lt;&gt;"Match of the Day Repeat"),"",1+MAX($AJ$10:AJ4872))</f>
        <v/>
      </c>
    </row>
    <row r="4874" spans="34:36" x14ac:dyDescent="0.35">
      <c r="AH4874" s="16" t="str">
        <f>IF(AND(B4874="Premier League",E4874="Live"),_xlfn.XLOOKUP(_xlfn.TEXTJOIN(" vs ",,C4874:D4874),Calendar!G:G,Calendar!B:B),IF(AND(B4874="Premier League",E4874="Highlights"),_xlfn.XLOOKUP(H4874,Calendar!O:O,Calendar!N:N,,-1),""))</f>
        <v/>
      </c>
      <c r="AI4874" s="61" t="str">
        <f>IF(AND(AH4874&lt;&gt;"",E4874="Live"),_xlfn.XLOOKUP(_xlfn.TEXTJOIN(" vs ",,C4874:D4874),Calendar!G:G,Calendar!K:K),"")</f>
        <v/>
      </c>
      <c r="AJ4874" s="61" t="str">
        <f>IF(AND(K4874&lt;&gt;"Match of the Day",K4874&lt;&gt;"Match of the Day 2",K4874&lt;&gt;"Match of the Day Repeat"),"",1+MAX($AJ$10:AJ4873))</f>
        <v/>
      </c>
    </row>
    <row r="4875" spans="34:36" x14ac:dyDescent="0.35">
      <c r="AH4875" s="16" t="str">
        <f>IF(AND(B4875="Premier League",E4875="Live"),_xlfn.XLOOKUP(_xlfn.TEXTJOIN(" vs ",,C4875:D4875),Calendar!G:G,Calendar!B:B),IF(AND(B4875="Premier League",E4875="Highlights"),_xlfn.XLOOKUP(H4875,Calendar!O:O,Calendar!N:N,,-1),""))</f>
        <v/>
      </c>
      <c r="AI4875" s="61" t="str">
        <f>IF(AND(AH4875&lt;&gt;"",E4875="Live"),_xlfn.XLOOKUP(_xlfn.TEXTJOIN(" vs ",,C4875:D4875),Calendar!G:G,Calendar!K:K),"")</f>
        <v/>
      </c>
      <c r="AJ4875" s="61" t="str">
        <f>IF(AND(K4875&lt;&gt;"Match of the Day",K4875&lt;&gt;"Match of the Day 2",K4875&lt;&gt;"Match of the Day Repeat"),"",1+MAX($AJ$10:AJ4874))</f>
        <v/>
      </c>
    </row>
    <row r="4876" spans="34:36" x14ac:dyDescent="0.35">
      <c r="AH4876" s="16" t="str">
        <f>IF(AND(B4876="Premier League",E4876="Live"),_xlfn.XLOOKUP(_xlfn.TEXTJOIN(" vs ",,C4876:D4876),Calendar!G:G,Calendar!B:B),IF(AND(B4876="Premier League",E4876="Highlights"),_xlfn.XLOOKUP(H4876,Calendar!O:O,Calendar!N:N,,-1),""))</f>
        <v/>
      </c>
      <c r="AI4876" s="61" t="str">
        <f>IF(AND(AH4876&lt;&gt;"",E4876="Live"),_xlfn.XLOOKUP(_xlfn.TEXTJOIN(" vs ",,C4876:D4876),Calendar!G:G,Calendar!K:K),"")</f>
        <v/>
      </c>
      <c r="AJ4876" s="61" t="str">
        <f>IF(AND(K4876&lt;&gt;"Match of the Day",K4876&lt;&gt;"Match of the Day 2",K4876&lt;&gt;"Match of the Day Repeat"),"",1+MAX($AJ$10:AJ4875))</f>
        <v/>
      </c>
    </row>
    <row r="4877" spans="34:36" x14ac:dyDescent="0.35">
      <c r="AH4877" s="16" t="str">
        <f>IF(AND(B4877="Premier League",E4877="Live"),_xlfn.XLOOKUP(_xlfn.TEXTJOIN(" vs ",,C4877:D4877),Calendar!G:G,Calendar!B:B),IF(AND(B4877="Premier League",E4877="Highlights"),_xlfn.XLOOKUP(H4877,Calendar!O:O,Calendar!N:N,,-1),""))</f>
        <v/>
      </c>
      <c r="AI4877" s="61" t="str">
        <f>IF(AND(AH4877&lt;&gt;"",E4877="Live"),_xlfn.XLOOKUP(_xlfn.TEXTJOIN(" vs ",,C4877:D4877),Calendar!G:G,Calendar!K:K),"")</f>
        <v/>
      </c>
      <c r="AJ4877" s="61" t="str">
        <f>IF(AND(K4877&lt;&gt;"Match of the Day",K4877&lt;&gt;"Match of the Day 2",K4877&lt;&gt;"Match of the Day Repeat"),"",1+MAX($AJ$10:AJ4876))</f>
        <v/>
      </c>
    </row>
    <row r="4878" spans="34:36" x14ac:dyDescent="0.35">
      <c r="AH4878" s="16" t="str">
        <f>IF(AND(B4878="Premier League",E4878="Live"),_xlfn.XLOOKUP(_xlfn.TEXTJOIN(" vs ",,C4878:D4878),Calendar!G:G,Calendar!B:B),IF(AND(B4878="Premier League",E4878="Highlights"),_xlfn.XLOOKUP(H4878,Calendar!O:O,Calendar!N:N,,-1),""))</f>
        <v/>
      </c>
      <c r="AI4878" s="61" t="str">
        <f>IF(AND(AH4878&lt;&gt;"",E4878="Live"),_xlfn.XLOOKUP(_xlfn.TEXTJOIN(" vs ",,C4878:D4878),Calendar!G:G,Calendar!K:K),"")</f>
        <v/>
      </c>
      <c r="AJ4878" s="61" t="str">
        <f>IF(AND(K4878&lt;&gt;"Match of the Day",K4878&lt;&gt;"Match of the Day 2",K4878&lt;&gt;"Match of the Day Repeat"),"",1+MAX($AJ$10:AJ4877))</f>
        <v/>
      </c>
    </row>
    <row r="4879" spans="34:36" x14ac:dyDescent="0.35">
      <c r="AH4879" s="16" t="str">
        <f>IF(AND(B4879="Premier League",E4879="Live"),_xlfn.XLOOKUP(_xlfn.TEXTJOIN(" vs ",,C4879:D4879),Calendar!G:G,Calendar!B:B),IF(AND(B4879="Premier League",E4879="Highlights"),_xlfn.XLOOKUP(H4879,Calendar!O:O,Calendar!N:N,,-1),""))</f>
        <v/>
      </c>
      <c r="AI4879" s="61" t="str">
        <f>IF(AND(AH4879&lt;&gt;"",E4879="Live"),_xlfn.XLOOKUP(_xlfn.TEXTJOIN(" vs ",,C4879:D4879),Calendar!G:G,Calendar!K:K),"")</f>
        <v/>
      </c>
      <c r="AJ4879" s="61" t="str">
        <f>IF(AND(K4879&lt;&gt;"Match of the Day",K4879&lt;&gt;"Match of the Day 2",K4879&lt;&gt;"Match of the Day Repeat"),"",1+MAX($AJ$10:AJ4878))</f>
        <v/>
      </c>
    </row>
    <row r="4880" spans="34:36" x14ac:dyDescent="0.35">
      <c r="AH4880" s="16" t="str">
        <f>IF(AND(B4880="Premier League",E4880="Live"),_xlfn.XLOOKUP(_xlfn.TEXTJOIN(" vs ",,C4880:D4880),Calendar!G:G,Calendar!B:B),IF(AND(B4880="Premier League",E4880="Highlights"),_xlfn.XLOOKUP(H4880,Calendar!O:O,Calendar!N:N,,-1),""))</f>
        <v/>
      </c>
      <c r="AI4880" s="61" t="str">
        <f>IF(AND(AH4880&lt;&gt;"",E4880="Live"),_xlfn.XLOOKUP(_xlfn.TEXTJOIN(" vs ",,C4880:D4880),Calendar!G:G,Calendar!K:K),"")</f>
        <v/>
      </c>
      <c r="AJ4880" s="61" t="str">
        <f>IF(AND(K4880&lt;&gt;"Match of the Day",K4880&lt;&gt;"Match of the Day 2",K4880&lt;&gt;"Match of the Day Repeat"),"",1+MAX($AJ$10:AJ4879))</f>
        <v/>
      </c>
    </row>
    <row r="4881" spans="34:36" x14ac:dyDescent="0.35">
      <c r="AH4881" s="16" t="str">
        <f>IF(AND(B4881="Premier League",E4881="Live"),_xlfn.XLOOKUP(_xlfn.TEXTJOIN(" vs ",,C4881:D4881),Calendar!G:G,Calendar!B:B),IF(AND(B4881="Premier League",E4881="Highlights"),_xlfn.XLOOKUP(H4881,Calendar!O:O,Calendar!N:N,,-1),""))</f>
        <v/>
      </c>
      <c r="AI4881" s="61" t="str">
        <f>IF(AND(AH4881&lt;&gt;"",E4881="Live"),_xlfn.XLOOKUP(_xlfn.TEXTJOIN(" vs ",,C4881:D4881),Calendar!G:G,Calendar!K:K),"")</f>
        <v/>
      </c>
      <c r="AJ4881" s="61" t="str">
        <f>IF(AND(K4881&lt;&gt;"Match of the Day",K4881&lt;&gt;"Match of the Day 2",K4881&lt;&gt;"Match of the Day Repeat"),"",1+MAX($AJ$10:AJ4880))</f>
        <v/>
      </c>
    </row>
    <row r="4882" spans="34:36" x14ac:dyDescent="0.35">
      <c r="AH4882" s="16" t="str">
        <f>IF(AND(B4882="Premier League",E4882="Live"),_xlfn.XLOOKUP(_xlfn.TEXTJOIN(" vs ",,C4882:D4882),Calendar!G:G,Calendar!B:B),IF(AND(B4882="Premier League",E4882="Highlights"),_xlfn.XLOOKUP(H4882,Calendar!O:O,Calendar!N:N,,-1),""))</f>
        <v/>
      </c>
      <c r="AI4882" s="61" t="str">
        <f>IF(AND(AH4882&lt;&gt;"",E4882="Live"),_xlfn.XLOOKUP(_xlfn.TEXTJOIN(" vs ",,C4882:D4882),Calendar!G:G,Calendar!K:K),"")</f>
        <v/>
      </c>
      <c r="AJ4882" s="61" t="str">
        <f>IF(AND(K4882&lt;&gt;"Match of the Day",K4882&lt;&gt;"Match of the Day 2",K4882&lt;&gt;"Match of the Day Repeat"),"",1+MAX($AJ$10:AJ4881))</f>
        <v/>
      </c>
    </row>
    <row r="4883" spans="34:36" x14ac:dyDescent="0.35">
      <c r="AH4883" s="16" t="str">
        <f>IF(AND(B4883="Premier League",E4883="Live"),_xlfn.XLOOKUP(_xlfn.TEXTJOIN(" vs ",,C4883:D4883),Calendar!G:G,Calendar!B:B),IF(AND(B4883="Premier League",E4883="Highlights"),_xlfn.XLOOKUP(H4883,Calendar!O:O,Calendar!N:N,,-1),""))</f>
        <v/>
      </c>
      <c r="AI4883" s="61" t="str">
        <f>IF(AND(AH4883&lt;&gt;"",E4883="Live"),_xlfn.XLOOKUP(_xlfn.TEXTJOIN(" vs ",,C4883:D4883),Calendar!G:G,Calendar!K:K),"")</f>
        <v/>
      </c>
      <c r="AJ4883" s="61" t="str">
        <f>IF(AND(K4883&lt;&gt;"Match of the Day",K4883&lt;&gt;"Match of the Day 2",K4883&lt;&gt;"Match of the Day Repeat"),"",1+MAX($AJ$10:AJ4882))</f>
        <v/>
      </c>
    </row>
    <row r="4884" spans="34:36" x14ac:dyDescent="0.35">
      <c r="AH4884" s="16" t="str">
        <f>IF(AND(B4884="Premier League",E4884="Live"),_xlfn.XLOOKUP(_xlfn.TEXTJOIN(" vs ",,C4884:D4884),Calendar!G:G,Calendar!B:B),IF(AND(B4884="Premier League",E4884="Highlights"),_xlfn.XLOOKUP(H4884,Calendar!O:O,Calendar!N:N,,-1),""))</f>
        <v/>
      </c>
      <c r="AI4884" s="61" t="str">
        <f>IF(AND(AH4884&lt;&gt;"",E4884="Live"),_xlfn.XLOOKUP(_xlfn.TEXTJOIN(" vs ",,C4884:D4884),Calendar!G:G,Calendar!K:K),"")</f>
        <v/>
      </c>
      <c r="AJ4884" s="61" t="str">
        <f>IF(AND(K4884&lt;&gt;"Match of the Day",K4884&lt;&gt;"Match of the Day 2",K4884&lt;&gt;"Match of the Day Repeat"),"",1+MAX($AJ$10:AJ4883))</f>
        <v/>
      </c>
    </row>
    <row r="4885" spans="34:36" x14ac:dyDescent="0.35">
      <c r="AH4885" s="16" t="str">
        <f>IF(AND(B4885="Premier League",E4885="Live"),_xlfn.XLOOKUP(_xlfn.TEXTJOIN(" vs ",,C4885:D4885),Calendar!G:G,Calendar!B:B),IF(AND(B4885="Premier League",E4885="Highlights"),_xlfn.XLOOKUP(H4885,Calendar!O:O,Calendar!N:N,,-1),""))</f>
        <v/>
      </c>
      <c r="AI4885" s="61" t="str">
        <f>IF(AND(AH4885&lt;&gt;"",E4885="Live"),_xlfn.XLOOKUP(_xlfn.TEXTJOIN(" vs ",,C4885:D4885),Calendar!G:G,Calendar!K:K),"")</f>
        <v/>
      </c>
      <c r="AJ4885" s="61" t="str">
        <f>IF(AND(K4885&lt;&gt;"Match of the Day",K4885&lt;&gt;"Match of the Day 2",K4885&lt;&gt;"Match of the Day Repeat"),"",1+MAX($AJ$10:AJ4884))</f>
        <v/>
      </c>
    </row>
    <row r="4886" spans="34:36" x14ac:dyDescent="0.35">
      <c r="AH4886" s="16" t="str">
        <f>IF(AND(B4886="Premier League",E4886="Live"),_xlfn.XLOOKUP(_xlfn.TEXTJOIN(" vs ",,C4886:D4886),Calendar!G:G,Calendar!B:B),IF(AND(B4886="Premier League",E4886="Highlights"),_xlfn.XLOOKUP(H4886,Calendar!O:O,Calendar!N:N,,-1),""))</f>
        <v/>
      </c>
      <c r="AI4886" s="61" t="str">
        <f>IF(AND(AH4886&lt;&gt;"",E4886="Live"),_xlfn.XLOOKUP(_xlfn.TEXTJOIN(" vs ",,C4886:D4886),Calendar!G:G,Calendar!K:K),"")</f>
        <v/>
      </c>
      <c r="AJ4886" s="61" t="str">
        <f>IF(AND(K4886&lt;&gt;"Match of the Day",K4886&lt;&gt;"Match of the Day 2",K4886&lt;&gt;"Match of the Day Repeat"),"",1+MAX($AJ$10:AJ4885))</f>
        <v/>
      </c>
    </row>
    <row r="4887" spans="34:36" x14ac:dyDescent="0.35">
      <c r="AH4887" s="16" t="str">
        <f>IF(AND(B4887="Premier League",E4887="Live"),_xlfn.XLOOKUP(_xlfn.TEXTJOIN(" vs ",,C4887:D4887),Calendar!G:G,Calendar!B:B),IF(AND(B4887="Premier League",E4887="Highlights"),_xlfn.XLOOKUP(H4887,Calendar!O:O,Calendar!N:N,,-1),""))</f>
        <v/>
      </c>
      <c r="AI4887" s="61" t="str">
        <f>IF(AND(AH4887&lt;&gt;"",E4887="Live"),_xlfn.XLOOKUP(_xlfn.TEXTJOIN(" vs ",,C4887:D4887),Calendar!G:G,Calendar!K:K),"")</f>
        <v/>
      </c>
      <c r="AJ4887" s="61" t="str">
        <f>IF(AND(K4887&lt;&gt;"Match of the Day",K4887&lt;&gt;"Match of the Day 2",K4887&lt;&gt;"Match of the Day Repeat"),"",1+MAX($AJ$10:AJ4886))</f>
        <v/>
      </c>
    </row>
    <row r="4888" spans="34:36" x14ac:dyDescent="0.35">
      <c r="AH4888" s="16" t="str">
        <f>IF(AND(B4888="Premier League",E4888="Live"),_xlfn.XLOOKUP(_xlfn.TEXTJOIN(" vs ",,C4888:D4888),Calendar!G:G,Calendar!B:B),IF(AND(B4888="Premier League",E4888="Highlights"),_xlfn.XLOOKUP(H4888,Calendar!O:O,Calendar!N:N,,-1),""))</f>
        <v/>
      </c>
      <c r="AI4888" s="61" t="str">
        <f>IF(AND(AH4888&lt;&gt;"",E4888="Live"),_xlfn.XLOOKUP(_xlfn.TEXTJOIN(" vs ",,C4888:D4888),Calendar!G:G,Calendar!K:K),"")</f>
        <v/>
      </c>
      <c r="AJ4888" s="61" t="str">
        <f>IF(AND(K4888&lt;&gt;"Match of the Day",K4888&lt;&gt;"Match of the Day 2",K4888&lt;&gt;"Match of the Day Repeat"),"",1+MAX($AJ$10:AJ4887))</f>
        <v/>
      </c>
    </row>
    <row r="4889" spans="34:36" x14ac:dyDescent="0.35">
      <c r="AH4889" s="16" t="str">
        <f>IF(AND(B4889="Premier League",E4889="Live"),_xlfn.XLOOKUP(_xlfn.TEXTJOIN(" vs ",,C4889:D4889),Calendar!G:G,Calendar!B:B),IF(AND(B4889="Premier League",E4889="Highlights"),_xlfn.XLOOKUP(H4889,Calendar!O:O,Calendar!N:N,,-1),""))</f>
        <v/>
      </c>
      <c r="AI4889" s="61" t="str">
        <f>IF(AND(AH4889&lt;&gt;"",E4889="Live"),_xlfn.XLOOKUP(_xlfn.TEXTJOIN(" vs ",,C4889:D4889),Calendar!G:G,Calendar!K:K),"")</f>
        <v/>
      </c>
      <c r="AJ4889" s="61" t="str">
        <f>IF(AND(K4889&lt;&gt;"Match of the Day",K4889&lt;&gt;"Match of the Day 2",K4889&lt;&gt;"Match of the Day Repeat"),"",1+MAX($AJ$10:AJ4888))</f>
        <v/>
      </c>
    </row>
    <row r="4890" spans="34:36" x14ac:dyDescent="0.35">
      <c r="AH4890" s="16" t="str">
        <f>IF(AND(B4890="Premier League",E4890="Live"),_xlfn.XLOOKUP(_xlfn.TEXTJOIN(" vs ",,C4890:D4890),Calendar!G:G,Calendar!B:B),IF(AND(B4890="Premier League",E4890="Highlights"),_xlfn.XLOOKUP(H4890,Calendar!O:O,Calendar!N:N,,-1),""))</f>
        <v/>
      </c>
      <c r="AI4890" s="61" t="str">
        <f>IF(AND(AH4890&lt;&gt;"",E4890="Live"),_xlfn.XLOOKUP(_xlfn.TEXTJOIN(" vs ",,C4890:D4890),Calendar!G:G,Calendar!K:K),"")</f>
        <v/>
      </c>
      <c r="AJ4890" s="61" t="str">
        <f>IF(AND(K4890&lt;&gt;"Match of the Day",K4890&lt;&gt;"Match of the Day 2",K4890&lt;&gt;"Match of the Day Repeat"),"",1+MAX($AJ$10:AJ4889))</f>
        <v/>
      </c>
    </row>
    <row r="4891" spans="34:36" x14ac:dyDescent="0.35">
      <c r="AH4891" s="16" t="str">
        <f>IF(AND(B4891="Premier League",E4891="Live"),_xlfn.XLOOKUP(_xlfn.TEXTJOIN(" vs ",,C4891:D4891),Calendar!G:G,Calendar!B:B),IF(AND(B4891="Premier League",E4891="Highlights"),_xlfn.XLOOKUP(H4891,Calendar!O:O,Calendar!N:N,,-1),""))</f>
        <v/>
      </c>
      <c r="AI4891" s="61" t="str">
        <f>IF(AND(AH4891&lt;&gt;"",E4891="Live"),_xlfn.XLOOKUP(_xlfn.TEXTJOIN(" vs ",,C4891:D4891),Calendar!G:G,Calendar!K:K),"")</f>
        <v/>
      </c>
      <c r="AJ4891" s="61" t="str">
        <f>IF(AND(K4891&lt;&gt;"Match of the Day",K4891&lt;&gt;"Match of the Day 2",K4891&lt;&gt;"Match of the Day Repeat"),"",1+MAX($AJ$10:AJ4890))</f>
        <v/>
      </c>
    </row>
    <row r="4892" spans="34:36" x14ac:dyDescent="0.35">
      <c r="AH4892" s="16" t="str">
        <f>IF(AND(B4892="Premier League",E4892="Live"),_xlfn.XLOOKUP(_xlfn.TEXTJOIN(" vs ",,C4892:D4892),Calendar!G:G,Calendar!B:B),IF(AND(B4892="Premier League",E4892="Highlights"),_xlfn.XLOOKUP(H4892,Calendar!O:O,Calendar!N:N,,-1),""))</f>
        <v/>
      </c>
      <c r="AI4892" s="61" t="str">
        <f>IF(AND(AH4892&lt;&gt;"",E4892="Live"),_xlfn.XLOOKUP(_xlfn.TEXTJOIN(" vs ",,C4892:D4892),Calendar!G:G,Calendar!K:K),"")</f>
        <v/>
      </c>
      <c r="AJ4892" s="61" t="str">
        <f>IF(AND(K4892&lt;&gt;"Match of the Day",K4892&lt;&gt;"Match of the Day 2",K4892&lt;&gt;"Match of the Day Repeat"),"",1+MAX($AJ$10:AJ4891))</f>
        <v/>
      </c>
    </row>
    <row r="4893" spans="34:36" x14ac:dyDescent="0.35">
      <c r="AH4893" s="16" t="str">
        <f>IF(AND(B4893="Premier League",E4893="Live"),_xlfn.XLOOKUP(_xlfn.TEXTJOIN(" vs ",,C4893:D4893),Calendar!G:G,Calendar!B:B),IF(AND(B4893="Premier League",E4893="Highlights"),_xlfn.XLOOKUP(H4893,Calendar!O:O,Calendar!N:N,,-1),""))</f>
        <v/>
      </c>
      <c r="AI4893" s="61" t="str">
        <f>IF(AND(AH4893&lt;&gt;"",E4893="Live"),_xlfn.XLOOKUP(_xlfn.TEXTJOIN(" vs ",,C4893:D4893),Calendar!G:G,Calendar!K:K),"")</f>
        <v/>
      </c>
      <c r="AJ4893" s="61" t="str">
        <f>IF(AND(K4893&lt;&gt;"Match of the Day",K4893&lt;&gt;"Match of the Day 2",K4893&lt;&gt;"Match of the Day Repeat"),"",1+MAX($AJ$10:AJ4892))</f>
        <v/>
      </c>
    </row>
    <row r="4894" spans="34:36" x14ac:dyDescent="0.35">
      <c r="AH4894" s="16" t="str">
        <f>IF(AND(B4894="Premier League",E4894="Live"),_xlfn.XLOOKUP(_xlfn.TEXTJOIN(" vs ",,C4894:D4894),Calendar!G:G,Calendar!B:B),IF(AND(B4894="Premier League",E4894="Highlights"),_xlfn.XLOOKUP(H4894,Calendar!O:O,Calendar!N:N,,-1),""))</f>
        <v/>
      </c>
      <c r="AI4894" s="61" t="str">
        <f>IF(AND(AH4894&lt;&gt;"",E4894="Live"),_xlfn.XLOOKUP(_xlfn.TEXTJOIN(" vs ",,C4894:D4894),Calendar!G:G,Calendar!K:K),"")</f>
        <v/>
      </c>
      <c r="AJ4894" s="61" t="str">
        <f>IF(AND(K4894&lt;&gt;"Match of the Day",K4894&lt;&gt;"Match of the Day 2",K4894&lt;&gt;"Match of the Day Repeat"),"",1+MAX($AJ$10:AJ4893))</f>
        <v/>
      </c>
    </row>
    <row r="4895" spans="34:36" x14ac:dyDescent="0.35">
      <c r="AH4895" s="16" t="str">
        <f>IF(AND(B4895="Premier League",E4895="Live"),_xlfn.XLOOKUP(_xlfn.TEXTJOIN(" vs ",,C4895:D4895),Calendar!G:G,Calendar!B:B),IF(AND(B4895="Premier League",E4895="Highlights"),_xlfn.XLOOKUP(H4895,Calendar!O:O,Calendar!N:N,,-1),""))</f>
        <v/>
      </c>
      <c r="AI4895" s="61" t="str">
        <f>IF(AND(AH4895&lt;&gt;"",E4895="Live"),_xlfn.XLOOKUP(_xlfn.TEXTJOIN(" vs ",,C4895:D4895),Calendar!G:G,Calendar!K:K),"")</f>
        <v/>
      </c>
      <c r="AJ4895" s="61" t="str">
        <f>IF(AND(K4895&lt;&gt;"Match of the Day",K4895&lt;&gt;"Match of the Day 2",K4895&lt;&gt;"Match of the Day Repeat"),"",1+MAX($AJ$10:AJ4894))</f>
        <v/>
      </c>
    </row>
    <row r="4896" spans="34:36" x14ac:dyDescent="0.35">
      <c r="AH4896" s="16" t="str">
        <f>IF(AND(B4896="Premier League",E4896="Live"),_xlfn.XLOOKUP(_xlfn.TEXTJOIN(" vs ",,C4896:D4896),Calendar!G:G,Calendar!B:B),IF(AND(B4896="Premier League",E4896="Highlights"),_xlfn.XLOOKUP(H4896,Calendar!O:O,Calendar!N:N,,-1),""))</f>
        <v/>
      </c>
      <c r="AI4896" s="61" t="str">
        <f>IF(AND(AH4896&lt;&gt;"",E4896="Live"),_xlfn.XLOOKUP(_xlfn.TEXTJOIN(" vs ",,C4896:D4896),Calendar!G:G,Calendar!K:K),"")</f>
        <v/>
      </c>
      <c r="AJ4896" s="61" t="str">
        <f>IF(AND(K4896&lt;&gt;"Match of the Day",K4896&lt;&gt;"Match of the Day 2",K4896&lt;&gt;"Match of the Day Repeat"),"",1+MAX($AJ$10:AJ4895))</f>
        <v/>
      </c>
    </row>
    <row r="4897" spans="34:36" x14ac:dyDescent="0.35">
      <c r="AH4897" s="16" t="str">
        <f>IF(AND(B4897="Premier League",E4897="Live"),_xlfn.XLOOKUP(_xlfn.TEXTJOIN(" vs ",,C4897:D4897),Calendar!G:G,Calendar!B:B),IF(AND(B4897="Premier League",E4897="Highlights"),_xlfn.XLOOKUP(H4897,Calendar!O:O,Calendar!N:N,,-1),""))</f>
        <v/>
      </c>
      <c r="AI4897" s="61" t="str">
        <f>IF(AND(AH4897&lt;&gt;"",E4897="Live"),_xlfn.XLOOKUP(_xlfn.TEXTJOIN(" vs ",,C4897:D4897),Calendar!G:G,Calendar!K:K),"")</f>
        <v/>
      </c>
      <c r="AJ4897" s="61" t="str">
        <f>IF(AND(K4897&lt;&gt;"Match of the Day",K4897&lt;&gt;"Match of the Day 2",K4897&lt;&gt;"Match of the Day Repeat"),"",1+MAX($AJ$10:AJ4896))</f>
        <v/>
      </c>
    </row>
    <row r="4898" spans="34:36" x14ac:dyDescent="0.35">
      <c r="AH4898" s="16" t="str">
        <f>IF(AND(B4898="Premier League",E4898="Live"),_xlfn.XLOOKUP(_xlfn.TEXTJOIN(" vs ",,C4898:D4898),Calendar!G:G,Calendar!B:B),IF(AND(B4898="Premier League",E4898="Highlights"),_xlfn.XLOOKUP(H4898,Calendar!O:O,Calendar!N:N,,-1),""))</f>
        <v/>
      </c>
      <c r="AI4898" s="61" t="str">
        <f>IF(AND(AH4898&lt;&gt;"",E4898="Live"),_xlfn.XLOOKUP(_xlfn.TEXTJOIN(" vs ",,C4898:D4898),Calendar!G:G,Calendar!K:K),"")</f>
        <v/>
      </c>
      <c r="AJ4898" s="61" t="str">
        <f>IF(AND(K4898&lt;&gt;"Match of the Day",K4898&lt;&gt;"Match of the Day 2",K4898&lt;&gt;"Match of the Day Repeat"),"",1+MAX($AJ$10:AJ4897))</f>
        <v/>
      </c>
    </row>
    <row r="4899" spans="34:36" x14ac:dyDescent="0.35">
      <c r="AH4899" s="16" t="str">
        <f>IF(AND(B4899="Premier League",E4899="Live"),_xlfn.XLOOKUP(_xlfn.TEXTJOIN(" vs ",,C4899:D4899),Calendar!G:G,Calendar!B:B),IF(AND(B4899="Premier League",E4899="Highlights"),_xlfn.XLOOKUP(H4899,Calendar!O:O,Calendar!N:N,,-1),""))</f>
        <v/>
      </c>
      <c r="AI4899" s="61" t="str">
        <f>IF(AND(AH4899&lt;&gt;"",E4899="Live"),_xlfn.XLOOKUP(_xlfn.TEXTJOIN(" vs ",,C4899:D4899),Calendar!G:G,Calendar!K:K),"")</f>
        <v/>
      </c>
      <c r="AJ4899" s="61" t="str">
        <f>IF(AND(K4899&lt;&gt;"Match of the Day",K4899&lt;&gt;"Match of the Day 2",K4899&lt;&gt;"Match of the Day Repeat"),"",1+MAX($AJ$10:AJ4898))</f>
        <v/>
      </c>
    </row>
    <row r="4900" spans="34:36" x14ac:dyDescent="0.35">
      <c r="AH4900" s="16" t="str">
        <f>IF(AND(B4900="Premier League",E4900="Live"),_xlfn.XLOOKUP(_xlfn.TEXTJOIN(" vs ",,C4900:D4900),Calendar!G:G,Calendar!B:B),IF(AND(B4900="Premier League",E4900="Highlights"),_xlfn.XLOOKUP(H4900,Calendar!O:O,Calendar!N:N,,-1),""))</f>
        <v/>
      </c>
      <c r="AI4900" s="61" t="str">
        <f>IF(AND(AH4900&lt;&gt;"",E4900="Live"),_xlfn.XLOOKUP(_xlfn.TEXTJOIN(" vs ",,C4900:D4900),Calendar!G:G,Calendar!K:K),"")</f>
        <v/>
      </c>
      <c r="AJ4900" s="61" t="str">
        <f>IF(AND(K4900&lt;&gt;"Match of the Day",K4900&lt;&gt;"Match of the Day 2",K4900&lt;&gt;"Match of the Day Repeat"),"",1+MAX($AJ$10:AJ4899))</f>
        <v/>
      </c>
    </row>
    <row r="4901" spans="34:36" x14ac:dyDescent="0.35">
      <c r="AH4901" s="16" t="str">
        <f>IF(AND(B4901="Premier League",E4901="Live"),_xlfn.XLOOKUP(_xlfn.TEXTJOIN(" vs ",,C4901:D4901),Calendar!G:G,Calendar!B:B),IF(AND(B4901="Premier League",E4901="Highlights"),_xlfn.XLOOKUP(H4901,Calendar!O:O,Calendar!N:N,,-1),""))</f>
        <v/>
      </c>
      <c r="AI4901" s="61" t="str">
        <f>IF(AND(AH4901&lt;&gt;"",E4901="Live"),_xlfn.XLOOKUP(_xlfn.TEXTJOIN(" vs ",,C4901:D4901),Calendar!G:G,Calendar!K:K),"")</f>
        <v/>
      </c>
      <c r="AJ4901" s="61" t="str">
        <f>IF(AND(K4901&lt;&gt;"Match of the Day",K4901&lt;&gt;"Match of the Day 2",K4901&lt;&gt;"Match of the Day Repeat"),"",1+MAX($AJ$10:AJ4900))</f>
        <v/>
      </c>
    </row>
    <row r="4902" spans="34:36" x14ac:dyDescent="0.35">
      <c r="AH4902" s="16" t="str">
        <f>IF(AND(B4902="Premier League",E4902="Live"),_xlfn.XLOOKUP(_xlfn.TEXTJOIN(" vs ",,C4902:D4902),Calendar!G:G,Calendar!B:B),IF(AND(B4902="Premier League",E4902="Highlights"),_xlfn.XLOOKUP(H4902,Calendar!O:O,Calendar!N:N,,-1),""))</f>
        <v/>
      </c>
      <c r="AI4902" s="61" t="str">
        <f>IF(AND(AH4902&lt;&gt;"",E4902="Live"),_xlfn.XLOOKUP(_xlfn.TEXTJOIN(" vs ",,C4902:D4902),Calendar!G:G,Calendar!K:K),"")</f>
        <v/>
      </c>
      <c r="AJ4902" s="61" t="str">
        <f>IF(AND(K4902&lt;&gt;"Match of the Day",K4902&lt;&gt;"Match of the Day 2",K4902&lt;&gt;"Match of the Day Repeat"),"",1+MAX($AJ$10:AJ4901))</f>
        <v/>
      </c>
    </row>
    <row r="4903" spans="34:36" x14ac:dyDescent="0.35">
      <c r="AH4903" s="16" t="str">
        <f>IF(AND(B4903="Premier League",E4903="Live"),_xlfn.XLOOKUP(_xlfn.TEXTJOIN(" vs ",,C4903:D4903),Calendar!G:G,Calendar!B:B),IF(AND(B4903="Premier League",E4903="Highlights"),_xlfn.XLOOKUP(H4903,Calendar!O:O,Calendar!N:N,,-1),""))</f>
        <v/>
      </c>
      <c r="AI4903" s="61" t="str">
        <f>IF(AND(AH4903&lt;&gt;"",E4903="Live"),_xlfn.XLOOKUP(_xlfn.TEXTJOIN(" vs ",,C4903:D4903),Calendar!G:G,Calendar!K:K),"")</f>
        <v/>
      </c>
      <c r="AJ4903" s="61" t="str">
        <f>IF(AND(K4903&lt;&gt;"Match of the Day",K4903&lt;&gt;"Match of the Day 2",K4903&lt;&gt;"Match of the Day Repeat"),"",1+MAX($AJ$10:AJ4902))</f>
        <v/>
      </c>
    </row>
    <row r="4904" spans="34:36" x14ac:dyDescent="0.35">
      <c r="AH4904" s="16" t="str">
        <f>IF(AND(B4904="Premier League",E4904="Live"),_xlfn.XLOOKUP(_xlfn.TEXTJOIN(" vs ",,C4904:D4904),Calendar!G:G,Calendar!B:B),IF(AND(B4904="Premier League",E4904="Highlights"),_xlfn.XLOOKUP(H4904,Calendar!O:O,Calendar!N:N,,-1),""))</f>
        <v/>
      </c>
      <c r="AI4904" s="61" t="str">
        <f>IF(AND(AH4904&lt;&gt;"",E4904="Live"),_xlfn.XLOOKUP(_xlfn.TEXTJOIN(" vs ",,C4904:D4904),Calendar!G:G,Calendar!K:K),"")</f>
        <v/>
      </c>
      <c r="AJ4904" s="61" t="str">
        <f>IF(AND(K4904&lt;&gt;"Match of the Day",K4904&lt;&gt;"Match of the Day 2",K4904&lt;&gt;"Match of the Day Repeat"),"",1+MAX($AJ$10:AJ4903))</f>
        <v/>
      </c>
    </row>
    <row r="4905" spans="34:36" x14ac:dyDescent="0.35">
      <c r="AH4905" s="16" t="str">
        <f>IF(AND(B4905="Premier League",E4905="Live"),_xlfn.XLOOKUP(_xlfn.TEXTJOIN(" vs ",,C4905:D4905),Calendar!G:G,Calendar!B:B),IF(AND(B4905="Premier League",E4905="Highlights"),_xlfn.XLOOKUP(H4905,Calendar!O:O,Calendar!N:N,,-1),""))</f>
        <v/>
      </c>
      <c r="AI4905" s="61" t="str">
        <f>IF(AND(AH4905&lt;&gt;"",E4905="Live"),_xlfn.XLOOKUP(_xlfn.TEXTJOIN(" vs ",,C4905:D4905),Calendar!G:G,Calendar!K:K),"")</f>
        <v/>
      </c>
      <c r="AJ4905" s="61" t="str">
        <f>IF(AND(K4905&lt;&gt;"Match of the Day",K4905&lt;&gt;"Match of the Day 2",K4905&lt;&gt;"Match of the Day Repeat"),"",1+MAX($AJ$10:AJ4904))</f>
        <v/>
      </c>
    </row>
    <row r="4906" spans="34:36" x14ac:dyDescent="0.35">
      <c r="AH4906" s="16" t="str">
        <f>IF(AND(B4906="Premier League",E4906="Live"),_xlfn.XLOOKUP(_xlfn.TEXTJOIN(" vs ",,C4906:D4906),Calendar!G:G,Calendar!B:B),IF(AND(B4906="Premier League",E4906="Highlights"),_xlfn.XLOOKUP(H4906,Calendar!O:O,Calendar!N:N,,-1),""))</f>
        <v/>
      </c>
      <c r="AI4906" s="61" t="str">
        <f>IF(AND(AH4906&lt;&gt;"",E4906="Live"),_xlfn.XLOOKUP(_xlfn.TEXTJOIN(" vs ",,C4906:D4906),Calendar!G:G,Calendar!K:K),"")</f>
        <v/>
      </c>
      <c r="AJ4906" s="61" t="str">
        <f>IF(AND(K4906&lt;&gt;"Match of the Day",K4906&lt;&gt;"Match of the Day 2",K4906&lt;&gt;"Match of the Day Repeat"),"",1+MAX($AJ$10:AJ4905))</f>
        <v/>
      </c>
    </row>
    <row r="4907" spans="34:36" x14ac:dyDescent="0.35">
      <c r="AH4907" s="16" t="str">
        <f>IF(AND(B4907="Premier League",E4907="Live"),_xlfn.XLOOKUP(_xlfn.TEXTJOIN(" vs ",,C4907:D4907),Calendar!G:G,Calendar!B:B),IF(AND(B4907="Premier League",E4907="Highlights"),_xlfn.XLOOKUP(H4907,Calendar!O:O,Calendar!N:N,,-1),""))</f>
        <v/>
      </c>
      <c r="AI4907" s="61" t="str">
        <f>IF(AND(AH4907&lt;&gt;"",E4907="Live"),_xlfn.XLOOKUP(_xlfn.TEXTJOIN(" vs ",,C4907:D4907),Calendar!G:G,Calendar!K:K),"")</f>
        <v/>
      </c>
      <c r="AJ4907" s="61" t="str">
        <f>IF(AND(K4907&lt;&gt;"Match of the Day",K4907&lt;&gt;"Match of the Day 2",K4907&lt;&gt;"Match of the Day Repeat"),"",1+MAX($AJ$10:AJ4906))</f>
        <v/>
      </c>
    </row>
    <row r="4908" spans="34:36" x14ac:dyDescent="0.35">
      <c r="AH4908" s="16" t="str">
        <f>IF(AND(B4908="Premier League",E4908="Live"),_xlfn.XLOOKUP(_xlfn.TEXTJOIN(" vs ",,C4908:D4908),Calendar!G:G,Calendar!B:B),IF(AND(B4908="Premier League",E4908="Highlights"),_xlfn.XLOOKUP(H4908,Calendar!O:O,Calendar!N:N,,-1),""))</f>
        <v/>
      </c>
      <c r="AI4908" s="61" t="str">
        <f>IF(AND(AH4908&lt;&gt;"",E4908="Live"),_xlfn.XLOOKUP(_xlfn.TEXTJOIN(" vs ",,C4908:D4908),Calendar!G:G,Calendar!K:K),"")</f>
        <v/>
      </c>
      <c r="AJ4908" s="61" t="str">
        <f>IF(AND(K4908&lt;&gt;"Match of the Day",K4908&lt;&gt;"Match of the Day 2",K4908&lt;&gt;"Match of the Day Repeat"),"",1+MAX($AJ$10:AJ4907))</f>
        <v/>
      </c>
    </row>
    <row r="4909" spans="34:36" x14ac:dyDescent="0.35">
      <c r="AH4909" s="16" t="str">
        <f>IF(AND(B4909="Premier League",E4909="Live"),_xlfn.XLOOKUP(_xlfn.TEXTJOIN(" vs ",,C4909:D4909),Calendar!G:G,Calendar!B:B),IF(AND(B4909="Premier League",E4909="Highlights"),_xlfn.XLOOKUP(H4909,Calendar!O:O,Calendar!N:N,,-1),""))</f>
        <v/>
      </c>
      <c r="AI4909" s="61" t="str">
        <f>IF(AND(AH4909&lt;&gt;"",E4909="Live"),_xlfn.XLOOKUP(_xlfn.TEXTJOIN(" vs ",,C4909:D4909),Calendar!G:G,Calendar!K:K),"")</f>
        <v/>
      </c>
      <c r="AJ4909" s="61" t="str">
        <f>IF(AND(K4909&lt;&gt;"Match of the Day",K4909&lt;&gt;"Match of the Day 2",K4909&lt;&gt;"Match of the Day Repeat"),"",1+MAX($AJ$10:AJ4908))</f>
        <v/>
      </c>
    </row>
    <row r="4910" spans="34:36" x14ac:dyDescent="0.35">
      <c r="AH4910" s="16" t="str">
        <f>IF(AND(B4910="Premier League",E4910="Live"),_xlfn.XLOOKUP(_xlfn.TEXTJOIN(" vs ",,C4910:D4910),Calendar!G:G,Calendar!B:B),IF(AND(B4910="Premier League",E4910="Highlights"),_xlfn.XLOOKUP(H4910,Calendar!O:O,Calendar!N:N,,-1),""))</f>
        <v/>
      </c>
      <c r="AI4910" s="61" t="str">
        <f>IF(AND(AH4910&lt;&gt;"",E4910="Live"),_xlfn.XLOOKUP(_xlfn.TEXTJOIN(" vs ",,C4910:D4910),Calendar!G:G,Calendar!K:K),"")</f>
        <v/>
      </c>
      <c r="AJ4910" s="61" t="str">
        <f>IF(AND(K4910&lt;&gt;"Match of the Day",K4910&lt;&gt;"Match of the Day 2",K4910&lt;&gt;"Match of the Day Repeat"),"",1+MAX($AJ$10:AJ4909))</f>
        <v/>
      </c>
    </row>
    <row r="4911" spans="34:36" x14ac:dyDescent="0.35">
      <c r="AH4911" s="16" t="str">
        <f>IF(AND(B4911="Premier League",E4911="Live"),_xlfn.XLOOKUP(_xlfn.TEXTJOIN(" vs ",,C4911:D4911),Calendar!G:G,Calendar!B:B),IF(AND(B4911="Premier League",E4911="Highlights"),_xlfn.XLOOKUP(H4911,Calendar!O:O,Calendar!N:N,,-1),""))</f>
        <v/>
      </c>
      <c r="AI4911" s="61" t="str">
        <f>IF(AND(AH4911&lt;&gt;"",E4911="Live"),_xlfn.XLOOKUP(_xlfn.TEXTJOIN(" vs ",,C4911:D4911),Calendar!G:G,Calendar!K:K),"")</f>
        <v/>
      </c>
      <c r="AJ4911" s="61" t="str">
        <f>IF(AND(K4911&lt;&gt;"Match of the Day",K4911&lt;&gt;"Match of the Day 2",K4911&lt;&gt;"Match of the Day Repeat"),"",1+MAX($AJ$10:AJ4910))</f>
        <v/>
      </c>
    </row>
    <row r="4912" spans="34:36" x14ac:dyDescent="0.35">
      <c r="AH4912" s="16" t="str">
        <f>IF(AND(B4912="Premier League",E4912="Live"),_xlfn.XLOOKUP(_xlfn.TEXTJOIN(" vs ",,C4912:D4912),Calendar!G:G,Calendar!B:B),IF(AND(B4912="Premier League",E4912="Highlights"),_xlfn.XLOOKUP(H4912,Calendar!O:O,Calendar!N:N,,-1),""))</f>
        <v/>
      </c>
      <c r="AI4912" s="61" t="str">
        <f>IF(AND(AH4912&lt;&gt;"",E4912="Live"),_xlfn.XLOOKUP(_xlfn.TEXTJOIN(" vs ",,C4912:D4912),Calendar!G:G,Calendar!K:K),"")</f>
        <v/>
      </c>
      <c r="AJ4912" s="61" t="str">
        <f>IF(AND(K4912&lt;&gt;"Match of the Day",K4912&lt;&gt;"Match of the Day 2",K4912&lt;&gt;"Match of the Day Repeat"),"",1+MAX($AJ$10:AJ4911))</f>
        <v/>
      </c>
    </row>
    <row r="4913" spans="34:36" x14ac:dyDescent="0.35">
      <c r="AH4913" s="16" t="str">
        <f>IF(AND(B4913="Premier League",E4913="Live"),_xlfn.XLOOKUP(_xlfn.TEXTJOIN(" vs ",,C4913:D4913),Calendar!G:G,Calendar!B:B),IF(AND(B4913="Premier League",E4913="Highlights"),_xlfn.XLOOKUP(H4913,Calendar!O:O,Calendar!N:N,,-1),""))</f>
        <v/>
      </c>
      <c r="AI4913" s="61" t="str">
        <f>IF(AND(AH4913&lt;&gt;"",E4913="Live"),_xlfn.XLOOKUP(_xlfn.TEXTJOIN(" vs ",,C4913:D4913),Calendar!G:G,Calendar!K:K),"")</f>
        <v/>
      </c>
      <c r="AJ4913" s="61" t="str">
        <f>IF(AND(K4913&lt;&gt;"Match of the Day",K4913&lt;&gt;"Match of the Day 2",K4913&lt;&gt;"Match of the Day Repeat"),"",1+MAX($AJ$10:AJ4912))</f>
        <v/>
      </c>
    </row>
    <row r="4914" spans="34:36" x14ac:dyDescent="0.35">
      <c r="AH4914" s="16" t="str">
        <f>IF(AND(B4914="Premier League",E4914="Live"),_xlfn.XLOOKUP(_xlfn.TEXTJOIN(" vs ",,C4914:D4914),Calendar!G:G,Calendar!B:B),IF(AND(B4914="Premier League",E4914="Highlights"),_xlfn.XLOOKUP(H4914,Calendar!O:O,Calendar!N:N,,-1),""))</f>
        <v/>
      </c>
      <c r="AI4914" s="61" t="str">
        <f>IF(AND(AH4914&lt;&gt;"",E4914="Live"),_xlfn.XLOOKUP(_xlfn.TEXTJOIN(" vs ",,C4914:D4914),Calendar!G:G,Calendar!K:K),"")</f>
        <v/>
      </c>
      <c r="AJ4914" s="61" t="str">
        <f>IF(AND(K4914&lt;&gt;"Match of the Day",K4914&lt;&gt;"Match of the Day 2",K4914&lt;&gt;"Match of the Day Repeat"),"",1+MAX($AJ$10:AJ4913))</f>
        <v/>
      </c>
    </row>
    <row r="4915" spans="34:36" x14ac:dyDescent="0.35">
      <c r="AH4915" s="16" t="str">
        <f>IF(AND(B4915="Premier League",E4915="Live"),_xlfn.XLOOKUP(_xlfn.TEXTJOIN(" vs ",,C4915:D4915),Calendar!G:G,Calendar!B:B),IF(AND(B4915="Premier League",E4915="Highlights"),_xlfn.XLOOKUP(H4915,Calendar!O:O,Calendar!N:N,,-1),""))</f>
        <v/>
      </c>
      <c r="AI4915" s="61" t="str">
        <f>IF(AND(AH4915&lt;&gt;"",E4915="Live"),_xlfn.XLOOKUP(_xlfn.TEXTJOIN(" vs ",,C4915:D4915),Calendar!G:G,Calendar!K:K),"")</f>
        <v/>
      </c>
      <c r="AJ4915" s="61" t="str">
        <f>IF(AND(K4915&lt;&gt;"Match of the Day",K4915&lt;&gt;"Match of the Day 2",K4915&lt;&gt;"Match of the Day Repeat"),"",1+MAX($AJ$10:AJ4914))</f>
        <v/>
      </c>
    </row>
    <row r="4916" spans="34:36" x14ac:dyDescent="0.35">
      <c r="AH4916" s="16" t="str">
        <f>IF(AND(B4916="Premier League",E4916="Live"),_xlfn.XLOOKUP(_xlfn.TEXTJOIN(" vs ",,C4916:D4916),Calendar!G:G,Calendar!B:B),IF(AND(B4916="Premier League",E4916="Highlights"),_xlfn.XLOOKUP(H4916,Calendar!O:O,Calendar!N:N,,-1),""))</f>
        <v/>
      </c>
      <c r="AI4916" s="61" t="str">
        <f>IF(AND(AH4916&lt;&gt;"",E4916="Live"),_xlfn.XLOOKUP(_xlfn.TEXTJOIN(" vs ",,C4916:D4916),Calendar!G:G,Calendar!K:K),"")</f>
        <v/>
      </c>
      <c r="AJ4916" s="61" t="str">
        <f>IF(AND(K4916&lt;&gt;"Match of the Day",K4916&lt;&gt;"Match of the Day 2",K4916&lt;&gt;"Match of the Day Repeat"),"",1+MAX($AJ$10:AJ4915))</f>
        <v/>
      </c>
    </row>
    <row r="4917" spans="34:36" x14ac:dyDescent="0.35">
      <c r="AH4917" s="16" t="str">
        <f>IF(AND(B4917="Premier League",E4917="Live"),_xlfn.XLOOKUP(_xlfn.TEXTJOIN(" vs ",,C4917:D4917),Calendar!G:G,Calendar!B:B),IF(AND(B4917="Premier League",E4917="Highlights"),_xlfn.XLOOKUP(H4917,Calendar!O:O,Calendar!N:N,,-1),""))</f>
        <v/>
      </c>
      <c r="AI4917" s="61" t="str">
        <f>IF(AND(AH4917&lt;&gt;"",E4917="Live"),_xlfn.XLOOKUP(_xlfn.TEXTJOIN(" vs ",,C4917:D4917),Calendar!G:G,Calendar!K:K),"")</f>
        <v/>
      </c>
      <c r="AJ4917" s="61" t="str">
        <f>IF(AND(K4917&lt;&gt;"Match of the Day",K4917&lt;&gt;"Match of the Day 2",K4917&lt;&gt;"Match of the Day Repeat"),"",1+MAX($AJ$10:AJ4916))</f>
        <v/>
      </c>
    </row>
    <row r="4918" spans="34:36" x14ac:dyDescent="0.35">
      <c r="AH4918" s="16" t="str">
        <f>IF(AND(B4918="Premier League",E4918="Live"),_xlfn.XLOOKUP(_xlfn.TEXTJOIN(" vs ",,C4918:D4918),Calendar!G:G,Calendar!B:B),IF(AND(B4918="Premier League",E4918="Highlights"),_xlfn.XLOOKUP(H4918,Calendar!O:O,Calendar!N:N,,-1),""))</f>
        <v/>
      </c>
      <c r="AI4918" s="61" t="str">
        <f>IF(AND(AH4918&lt;&gt;"",E4918="Live"),_xlfn.XLOOKUP(_xlfn.TEXTJOIN(" vs ",,C4918:D4918),Calendar!G:G,Calendar!K:K),"")</f>
        <v/>
      </c>
      <c r="AJ4918" s="61" t="str">
        <f>IF(AND(K4918&lt;&gt;"Match of the Day",K4918&lt;&gt;"Match of the Day 2",K4918&lt;&gt;"Match of the Day Repeat"),"",1+MAX($AJ$10:AJ4917))</f>
        <v/>
      </c>
    </row>
    <row r="4919" spans="34:36" x14ac:dyDescent="0.35">
      <c r="AH4919" s="16" t="str">
        <f>IF(AND(B4919="Premier League",E4919="Live"),_xlfn.XLOOKUP(_xlfn.TEXTJOIN(" vs ",,C4919:D4919),Calendar!G:G,Calendar!B:B),IF(AND(B4919="Premier League",E4919="Highlights"),_xlfn.XLOOKUP(H4919,Calendar!O:O,Calendar!N:N,,-1),""))</f>
        <v/>
      </c>
      <c r="AI4919" s="61" t="str">
        <f>IF(AND(AH4919&lt;&gt;"",E4919="Live"),_xlfn.XLOOKUP(_xlfn.TEXTJOIN(" vs ",,C4919:D4919),Calendar!G:G,Calendar!K:K),"")</f>
        <v/>
      </c>
      <c r="AJ4919" s="61" t="str">
        <f>IF(AND(K4919&lt;&gt;"Match of the Day",K4919&lt;&gt;"Match of the Day 2",K4919&lt;&gt;"Match of the Day Repeat"),"",1+MAX($AJ$10:AJ4918))</f>
        <v/>
      </c>
    </row>
    <row r="4920" spans="34:36" x14ac:dyDescent="0.35">
      <c r="AH4920" s="16" t="str">
        <f>IF(AND(B4920="Premier League",E4920="Live"),_xlfn.XLOOKUP(_xlfn.TEXTJOIN(" vs ",,C4920:D4920),Calendar!G:G,Calendar!B:B),IF(AND(B4920="Premier League",E4920="Highlights"),_xlfn.XLOOKUP(H4920,Calendar!O:O,Calendar!N:N,,-1),""))</f>
        <v/>
      </c>
      <c r="AI4920" s="61" t="str">
        <f>IF(AND(AH4920&lt;&gt;"",E4920="Live"),_xlfn.XLOOKUP(_xlfn.TEXTJOIN(" vs ",,C4920:D4920),Calendar!G:G,Calendar!K:K),"")</f>
        <v/>
      </c>
      <c r="AJ4920" s="61" t="str">
        <f>IF(AND(K4920&lt;&gt;"Match of the Day",K4920&lt;&gt;"Match of the Day 2",K4920&lt;&gt;"Match of the Day Repeat"),"",1+MAX($AJ$10:AJ4919))</f>
        <v/>
      </c>
    </row>
    <row r="4921" spans="34:36" x14ac:dyDescent="0.35">
      <c r="AH4921" s="16" t="str">
        <f>IF(AND(B4921="Premier League",E4921="Live"),_xlfn.XLOOKUP(_xlfn.TEXTJOIN(" vs ",,C4921:D4921),Calendar!G:G,Calendar!B:B),IF(AND(B4921="Premier League",E4921="Highlights"),_xlfn.XLOOKUP(H4921,Calendar!O:O,Calendar!N:N,,-1),""))</f>
        <v/>
      </c>
      <c r="AI4921" s="61" t="str">
        <f>IF(AND(AH4921&lt;&gt;"",E4921="Live"),_xlfn.XLOOKUP(_xlfn.TEXTJOIN(" vs ",,C4921:D4921),Calendar!G:G,Calendar!K:K),"")</f>
        <v/>
      </c>
      <c r="AJ4921" s="61" t="str">
        <f>IF(AND(K4921&lt;&gt;"Match of the Day",K4921&lt;&gt;"Match of the Day 2",K4921&lt;&gt;"Match of the Day Repeat"),"",1+MAX($AJ$10:AJ4920))</f>
        <v/>
      </c>
    </row>
    <row r="4922" spans="34:36" x14ac:dyDescent="0.35">
      <c r="AH4922" s="16" t="str">
        <f>IF(AND(B4922="Premier League",E4922="Live"),_xlfn.XLOOKUP(_xlfn.TEXTJOIN(" vs ",,C4922:D4922),Calendar!G:G,Calendar!B:B),IF(AND(B4922="Premier League",E4922="Highlights"),_xlfn.XLOOKUP(H4922,Calendar!O:O,Calendar!N:N,,-1),""))</f>
        <v/>
      </c>
      <c r="AI4922" s="61" t="str">
        <f>IF(AND(AH4922&lt;&gt;"",E4922="Live"),_xlfn.XLOOKUP(_xlfn.TEXTJOIN(" vs ",,C4922:D4922),Calendar!G:G,Calendar!K:K),"")</f>
        <v/>
      </c>
      <c r="AJ4922" s="61" t="str">
        <f>IF(AND(K4922&lt;&gt;"Match of the Day",K4922&lt;&gt;"Match of the Day 2",K4922&lt;&gt;"Match of the Day Repeat"),"",1+MAX($AJ$10:AJ4921))</f>
        <v/>
      </c>
    </row>
    <row r="4923" spans="34:36" x14ac:dyDescent="0.35">
      <c r="AH4923" s="16" t="str">
        <f>IF(AND(B4923="Premier League",E4923="Live"),_xlfn.XLOOKUP(_xlfn.TEXTJOIN(" vs ",,C4923:D4923),Calendar!G:G,Calendar!B:B),IF(AND(B4923="Premier League",E4923="Highlights"),_xlfn.XLOOKUP(H4923,Calendar!O:O,Calendar!N:N,,-1),""))</f>
        <v/>
      </c>
      <c r="AI4923" s="61" t="str">
        <f>IF(AND(AH4923&lt;&gt;"",E4923="Live"),_xlfn.XLOOKUP(_xlfn.TEXTJOIN(" vs ",,C4923:D4923),Calendar!G:G,Calendar!K:K),"")</f>
        <v/>
      </c>
      <c r="AJ4923" s="61" t="str">
        <f>IF(AND(K4923&lt;&gt;"Match of the Day",K4923&lt;&gt;"Match of the Day 2",K4923&lt;&gt;"Match of the Day Repeat"),"",1+MAX($AJ$10:AJ4922))</f>
        <v/>
      </c>
    </row>
    <row r="4924" spans="34:36" x14ac:dyDescent="0.35">
      <c r="AH4924" s="16" t="str">
        <f>IF(AND(B4924="Premier League",E4924="Live"),_xlfn.XLOOKUP(_xlfn.TEXTJOIN(" vs ",,C4924:D4924),Calendar!G:G,Calendar!B:B),IF(AND(B4924="Premier League",E4924="Highlights"),_xlfn.XLOOKUP(H4924,Calendar!O:O,Calendar!N:N,,-1),""))</f>
        <v/>
      </c>
      <c r="AI4924" s="61" t="str">
        <f>IF(AND(AH4924&lt;&gt;"",E4924="Live"),_xlfn.XLOOKUP(_xlfn.TEXTJOIN(" vs ",,C4924:D4924),Calendar!G:G,Calendar!K:K),"")</f>
        <v/>
      </c>
      <c r="AJ4924" s="61" t="str">
        <f>IF(AND(K4924&lt;&gt;"Match of the Day",K4924&lt;&gt;"Match of the Day 2",K4924&lt;&gt;"Match of the Day Repeat"),"",1+MAX($AJ$10:AJ4923))</f>
        <v/>
      </c>
    </row>
    <row r="4925" spans="34:36" x14ac:dyDescent="0.35">
      <c r="AH4925" s="16" t="str">
        <f>IF(AND(B4925="Premier League",E4925="Live"),_xlfn.XLOOKUP(_xlfn.TEXTJOIN(" vs ",,C4925:D4925),Calendar!G:G,Calendar!B:B),IF(AND(B4925="Premier League",E4925="Highlights"),_xlfn.XLOOKUP(H4925,Calendar!O:O,Calendar!N:N,,-1),""))</f>
        <v/>
      </c>
      <c r="AI4925" s="61" t="str">
        <f>IF(AND(AH4925&lt;&gt;"",E4925="Live"),_xlfn.XLOOKUP(_xlfn.TEXTJOIN(" vs ",,C4925:D4925),Calendar!G:G,Calendar!K:K),"")</f>
        <v/>
      </c>
      <c r="AJ4925" s="61" t="str">
        <f>IF(AND(K4925&lt;&gt;"Match of the Day",K4925&lt;&gt;"Match of the Day 2",K4925&lt;&gt;"Match of the Day Repeat"),"",1+MAX($AJ$10:AJ4924))</f>
        <v/>
      </c>
    </row>
    <row r="4926" spans="34:36" x14ac:dyDescent="0.35">
      <c r="AH4926" s="16" t="str">
        <f>IF(AND(B4926="Premier League",E4926="Live"),_xlfn.XLOOKUP(_xlfn.TEXTJOIN(" vs ",,C4926:D4926),Calendar!G:G,Calendar!B:B),IF(AND(B4926="Premier League",E4926="Highlights"),_xlfn.XLOOKUP(H4926,Calendar!O:O,Calendar!N:N,,-1),""))</f>
        <v/>
      </c>
      <c r="AI4926" s="61" t="str">
        <f>IF(AND(AH4926&lt;&gt;"",E4926="Live"),_xlfn.XLOOKUP(_xlfn.TEXTJOIN(" vs ",,C4926:D4926),Calendar!G:G,Calendar!K:K),"")</f>
        <v/>
      </c>
      <c r="AJ4926" s="61" t="str">
        <f>IF(AND(K4926&lt;&gt;"Match of the Day",K4926&lt;&gt;"Match of the Day 2",K4926&lt;&gt;"Match of the Day Repeat"),"",1+MAX($AJ$10:AJ4925))</f>
        <v/>
      </c>
    </row>
    <row r="4927" spans="34:36" x14ac:dyDescent="0.35">
      <c r="AH4927" s="16" t="str">
        <f>IF(AND(B4927="Premier League",E4927="Live"),_xlfn.XLOOKUP(_xlfn.TEXTJOIN(" vs ",,C4927:D4927),Calendar!G:G,Calendar!B:B),IF(AND(B4927="Premier League",E4927="Highlights"),_xlfn.XLOOKUP(H4927,Calendar!O:O,Calendar!N:N,,-1),""))</f>
        <v/>
      </c>
      <c r="AI4927" s="61" t="str">
        <f>IF(AND(AH4927&lt;&gt;"",E4927="Live"),_xlfn.XLOOKUP(_xlfn.TEXTJOIN(" vs ",,C4927:D4927),Calendar!G:G,Calendar!K:K),"")</f>
        <v/>
      </c>
      <c r="AJ4927" s="61" t="str">
        <f>IF(AND(K4927&lt;&gt;"Match of the Day",K4927&lt;&gt;"Match of the Day 2",K4927&lt;&gt;"Match of the Day Repeat"),"",1+MAX($AJ$10:AJ4926))</f>
        <v/>
      </c>
    </row>
    <row r="4928" spans="34:36" x14ac:dyDescent="0.35">
      <c r="AH4928" s="16" t="str">
        <f>IF(AND(B4928="Premier League",E4928="Live"),_xlfn.XLOOKUP(_xlfn.TEXTJOIN(" vs ",,C4928:D4928),Calendar!G:G,Calendar!B:B),IF(AND(B4928="Premier League",E4928="Highlights"),_xlfn.XLOOKUP(H4928,Calendar!O:O,Calendar!N:N,,-1),""))</f>
        <v/>
      </c>
      <c r="AI4928" s="61" t="str">
        <f>IF(AND(AH4928&lt;&gt;"",E4928="Live"),_xlfn.XLOOKUP(_xlfn.TEXTJOIN(" vs ",,C4928:D4928),Calendar!G:G,Calendar!K:K),"")</f>
        <v/>
      </c>
      <c r="AJ4928" s="61" t="str">
        <f>IF(AND(K4928&lt;&gt;"Match of the Day",K4928&lt;&gt;"Match of the Day 2",K4928&lt;&gt;"Match of the Day Repeat"),"",1+MAX($AJ$10:AJ4927))</f>
        <v/>
      </c>
    </row>
    <row r="4929" spans="34:36" x14ac:dyDescent="0.35">
      <c r="AH4929" s="16" t="str">
        <f>IF(AND(B4929="Premier League",E4929="Live"),_xlfn.XLOOKUP(_xlfn.TEXTJOIN(" vs ",,C4929:D4929),Calendar!G:G,Calendar!B:B),IF(AND(B4929="Premier League",E4929="Highlights"),_xlfn.XLOOKUP(H4929,Calendar!O:O,Calendar!N:N,,-1),""))</f>
        <v/>
      </c>
      <c r="AI4929" s="61" t="str">
        <f>IF(AND(AH4929&lt;&gt;"",E4929="Live"),_xlfn.XLOOKUP(_xlfn.TEXTJOIN(" vs ",,C4929:D4929),Calendar!G:G,Calendar!K:K),"")</f>
        <v/>
      </c>
      <c r="AJ4929" s="61" t="str">
        <f>IF(AND(K4929&lt;&gt;"Match of the Day",K4929&lt;&gt;"Match of the Day 2",K4929&lt;&gt;"Match of the Day Repeat"),"",1+MAX($AJ$10:AJ4928))</f>
        <v/>
      </c>
    </row>
    <row r="4930" spans="34:36" x14ac:dyDescent="0.35">
      <c r="AH4930" s="16" t="str">
        <f>IF(AND(B4930="Premier League",E4930="Live"),_xlfn.XLOOKUP(_xlfn.TEXTJOIN(" vs ",,C4930:D4930),Calendar!G:G,Calendar!B:B),IF(AND(B4930="Premier League",E4930="Highlights"),_xlfn.XLOOKUP(H4930,Calendar!O:O,Calendar!N:N,,-1),""))</f>
        <v/>
      </c>
      <c r="AI4930" s="61" t="str">
        <f>IF(AND(AH4930&lt;&gt;"",E4930="Live"),_xlfn.XLOOKUP(_xlfn.TEXTJOIN(" vs ",,C4930:D4930),Calendar!G:G,Calendar!K:K),"")</f>
        <v/>
      </c>
      <c r="AJ4930" s="61" t="str">
        <f>IF(AND(K4930&lt;&gt;"Match of the Day",K4930&lt;&gt;"Match of the Day 2",K4930&lt;&gt;"Match of the Day Repeat"),"",1+MAX($AJ$10:AJ4929))</f>
        <v/>
      </c>
    </row>
    <row r="4931" spans="34:36" x14ac:dyDescent="0.35">
      <c r="AH4931" s="16" t="str">
        <f>IF(AND(B4931="Premier League",E4931="Live"),_xlfn.XLOOKUP(_xlfn.TEXTJOIN(" vs ",,C4931:D4931),Calendar!G:G,Calendar!B:B),IF(AND(B4931="Premier League",E4931="Highlights"),_xlfn.XLOOKUP(H4931,Calendar!O:O,Calendar!N:N,,-1),""))</f>
        <v/>
      </c>
      <c r="AI4931" s="61" t="str">
        <f>IF(AND(AH4931&lt;&gt;"",E4931="Live"),_xlfn.XLOOKUP(_xlfn.TEXTJOIN(" vs ",,C4931:D4931),Calendar!G:G,Calendar!K:K),"")</f>
        <v/>
      </c>
      <c r="AJ4931" s="61" t="str">
        <f>IF(AND(K4931&lt;&gt;"Match of the Day",K4931&lt;&gt;"Match of the Day 2",K4931&lt;&gt;"Match of the Day Repeat"),"",1+MAX($AJ$10:AJ4930))</f>
        <v/>
      </c>
    </row>
    <row r="4932" spans="34:36" x14ac:dyDescent="0.35">
      <c r="AH4932" s="16" t="str">
        <f>IF(AND(B4932="Premier League",E4932="Live"),_xlfn.XLOOKUP(_xlfn.TEXTJOIN(" vs ",,C4932:D4932),Calendar!G:G,Calendar!B:B),IF(AND(B4932="Premier League",E4932="Highlights"),_xlfn.XLOOKUP(H4932,Calendar!O:O,Calendar!N:N,,-1),""))</f>
        <v/>
      </c>
      <c r="AI4932" s="61" t="str">
        <f>IF(AND(AH4932&lt;&gt;"",E4932="Live"),_xlfn.XLOOKUP(_xlfn.TEXTJOIN(" vs ",,C4932:D4932),Calendar!G:G,Calendar!K:K),"")</f>
        <v/>
      </c>
      <c r="AJ4932" s="61" t="str">
        <f>IF(AND(K4932&lt;&gt;"Match of the Day",K4932&lt;&gt;"Match of the Day 2",K4932&lt;&gt;"Match of the Day Repeat"),"",1+MAX($AJ$10:AJ4931))</f>
        <v/>
      </c>
    </row>
    <row r="4933" spans="34:36" x14ac:dyDescent="0.35">
      <c r="AH4933" s="16" t="str">
        <f>IF(AND(B4933="Premier League",E4933="Live"),_xlfn.XLOOKUP(_xlfn.TEXTJOIN(" vs ",,C4933:D4933),Calendar!G:G,Calendar!B:B),IF(AND(B4933="Premier League",E4933="Highlights"),_xlfn.XLOOKUP(H4933,Calendar!O:O,Calendar!N:N,,-1),""))</f>
        <v/>
      </c>
      <c r="AI4933" s="61" t="str">
        <f>IF(AND(AH4933&lt;&gt;"",E4933="Live"),_xlfn.XLOOKUP(_xlfn.TEXTJOIN(" vs ",,C4933:D4933),Calendar!G:G,Calendar!K:K),"")</f>
        <v/>
      </c>
      <c r="AJ4933" s="61" t="str">
        <f>IF(AND(K4933&lt;&gt;"Match of the Day",K4933&lt;&gt;"Match of the Day 2",K4933&lt;&gt;"Match of the Day Repeat"),"",1+MAX($AJ$10:AJ4932))</f>
        <v/>
      </c>
    </row>
    <row r="4934" spans="34:36" x14ac:dyDescent="0.35">
      <c r="AH4934" s="16" t="str">
        <f>IF(AND(B4934="Premier League",E4934="Live"),_xlfn.XLOOKUP(_xlfn.TEXTJOIN(" vs ",,C4934:D4934),Calendar!G:G,Calendar!B:B),IF(AND(B4934="Premier League",E4934="Highlights"),_xlfn.XLOOKUP(H4934,Calendar!O:O,Calendar!N:N,,-1),""))</f>
        <v/>
      </c>
      <c r="AI4934" s="61" t="str">
        <f>IF(AND(AH4934&lt;&gt;"",E4934="Live"),_xlfn.XLOOKUP(_xlfn.TEXTJOIN(" vs ",,C4934:D4934),Calendar!G:G,Calendar!K:K),"")</f>
        <v/>
      </c>
      <c r="AJ4934" s="61" t="str">
        <f>IF(AND(K4934&lt;&gt;"Match of the Day",K4934&lt;&gt;"Match of the Day 2",K4934&lt;&gt;"Match of the Day Repeat"),"",1+MAX($AJ$10:AJ4933))</f>
        <v/>
      </c>
    </row>
    <row r="4935" spans="34:36" x14ac:dyDescent="0.35">
      <c r="AH4935" s="16" t="str">
        <f>IF(AND(B4935="Premier League",E4935="Live"),_xlfn.XLOOKUP(_xlfn.TEXTJOIN(" vs ",,C4935:D4935),Calendar!G:G,Calendar!B:B),IF(AND(B4935="Premier League",E4935="Highlights"),_xlfn.XLOOKUP(H4935,Calendar!O:O,Calendar!N:N,,-1),""))</f>
        <v/>
      </c>
      <c r="AI4935" s="61" t="str">
        <f>IF(AND(AH4935&lt;&gt;"",E4935="Live"),_xlfn.XLOOKUP(_xlfn.TEXTJOIN(" vs ",,C4935:D4935),Calendar!G:G,Calendar!K:K),"")</f>
        <v/>
      </c>
      <c r="AJ4935" s="61" t="str">
        <f>IF(AND(K4935&lt;&gt;"Match of the Day",K4935&lt;&gt;"Match of the Day 2",K4935&lt;&gt;"Match of the Day Repeat"),"",1+MAX($AJ$10:AJ4934))</f>
        <v/>
      </c>
    </row>
    <row r="4936" spans="34:36" x14ac:dyDescent="0.35">
      <c r="AH4936" s="16" t="str">
        <f>IF(AND(B4936="Premier League",E4936="Live"),_xlfn.XLOOKUP(_xlfn.TEXTJOIN(" vs ",,C4936:D4936),Calendar!G:G,Calendar!B:B),IF(AND(B4936="Premier League",E4936="Highlights"),_xlfn.XLOOKUP(H4936,Calendar!O:O,Calendar!N:N,,-1),""))</f>
        <v/>
      </c>
      <c r="AI4936" s="61" t="str">
        <f>IF(AND(AH4936&lt;&gt;"",E4936="Live"),_xlfn.XLOOKUP(_xlfn.TEXTJOIN(" vs ",,C4936:D4936),Calendar!G:G,Calendar!K:K),"")</f>
        <v/>
      </c>
      <c r="AJ4936" s="61" t="str">
        <f>IF(AND(K4936&lt;&gt;"Match of the Day",K4936&lt;&gt;"Match of the Day 2",K4936&lt;&gt;"Match of the Day Repeat"),"",1+MAX($AJ$10:AJ4935))</f>
        <v/>
      </c>
    </row>
    <row r="4937" spans="34:36" x14ac:dyDescent="0.35">
      <c r="AH4937" s="16" t="str">
        <f>IF(AND(B4937="Premier League",E4937="Live"),_xlfn.XLOOKUP(_xlfn.TEXTJOIN(" vs ",,C4937:D4937),Calendar!G:G,Calendar!B:B),IF(AND(B4937="Premier League",E4937="Highlights"),_xlfn.XLOOKUP(H4937,Calendar!O:O,Calendar!N:N,,-1),""))</f>
        <v/>
      </c>
      <c r="AI4937" s="61" t="str">
        <f>IF(AND(AH4937&lt;&gt;"",E4937="Live"),_xlfn.XLOOKUP(_xlfn.TEXTJOIN(" vs ",,C4937:D4937),Calendar!G:G,Calendar!K:K),"")</f>
        <v/>
      </c>
      <c r="AJ4937" s="61" t="str">
        <f>IF(AND(K4937&lt;&gt;"Match of the Day",K4937&lt;&gt;"Match of the Day 2",K4937&lt;&gt;"Match of the Day Repeat"),"",1+MAX($AJ$10:AJ4936))</f>
        <v/>
      </c>
    </row>
    <row r="4938" spans="34:36" x14ac:dyDescent="0.35">
      <c r="AH4938" s="16" t="str">
        <f>IF(AND(B4938="Premier League",E4938="Live"),_xlfn.XLOOKUP(_xlfn.TEXTJOIN(" vs ",,C4938:D4938),Calendar!G:G,Calendar!B:B),IF(AND(B4938="Premier League",E4938="Highlights"),_xlfn.XLOOKUP(H4938,Calendar!O:O,Calendar!N:N,,-1),""))</f>
        <v/>
      </c>
      <c r="AI4938" s="61" t="str">
        <f>IF(AND(AH4938&lt;&gt;"",E4938="Live"),_xlfn.XLOOKUP(_xlfn.TEXTJOIN(" vs ",,C4938:D4938),Calendar!G:G,Calendar!K:K),"")</f>
        <v/>
      </c>
      <c r="AJ4938" s="61" t="str">
        <f>IF(AND(K4938&lt;&gt;"Match of the Day",K4938&lt;&gt;"Match of the Day 2",K4938&lt;&gt;"Match of the Day Repeat"),"",1+MAX($AJ$10:AJ4937))</f>
        <v/>
      </c>
    </row>
    <row r="4939" spans="34:36" x14ac:dyDescent="0.35">
      <c r="AH4939" s="16" t="str">
        <f>IF(AND(B4939="Premier League",E4939="Live"),_xlfn.XLOOKUP(_xlfn.TEXTJOIN(" vs ",,C4939:D4939),Calendar!G:G,Calendar!B:B),IF(AND(B4939="Premier League",E4939="Highlights"),_xlfn.XLOOKUP(H4939,Calendar!O:O,Calendar!N:N,,-1),""))</f>
        <v/>
      </c>
      <c r="AI4939" s="61" t="str">
        <f>IF(AND(AH4939&lt;&gt;"",E4939="Live"),_xlfn.XLOOKUP(_xlfn.TEXTJOIN(" vs ",,C4939:D4939),Calendar!G:G,Calendar!K:K),"")</f>
        <v/>
      </c>
      <c r="AJ4939" s="61" t="str">
        <f>IF(AND(K4939&lt;&gt;"Match of the Day",K4939&lt;&gt;"Match of the Day 2",K4939&lt;&gt;"Match of the Day Repeat"),"",1+MAX($AJ$10:AJ4938))</f>
        <v/>
      </c>
    </row>
    <row r="4940" spans="34:36" x14ac:dyDescent="0.35">
      <c r="AH4940" s="16" t="str">
        <f>IF(AND(B4940="Premier League",E4940="Live"),_xlfn.XLOOKUP(_xlfn.TEXTJOIN(" vs ",,C4940:D4940),Calendar!G:G,Calendar!B:B),IF(AND(B4940="Premier League",E4940="Highlights"),_xlfn.XLOOKUP(H4940,Calendar!O:O,Calendar!N:N,,-1),""))</f>
        <v/>
      </c>
      <c r="AI4940" s="61" t="str">
        <f>IF(AND(AH4940&lt;&gt;"",E4940="Live"),_xlfn.XLOOKUP(_xlfn.TEXTJOIN(" vs ",,C4940:D4940),Calendar!G:G,Calendar!K:K),"")</f>
        <v/>
      </c>
      <c r="AJ4940" s="61" t="str">
        <f>IF(AND(K4940&lt;&gt;"Match of the Day",K4940&lt;&gt;"Match of the Day 2",K4940&lt;&gt;"Match of the Day Repeat"),"",1+MAX($AJ$10:AJ4939))</f>
        <v/>
      </c>
    </row>
    <row r="4941" spans="34:36" x14ac:dyDescent="0.35">
      <c r="AH4941" s="16" t="str">
        <f>IF(AND(B4941="Premier League",E4941="Live"),_xlfn.XLOOKUP(_xlfn.TEXTJOIN(" vs ",,C4941:D4941),Calendar!G:G,Calendar!B:B),IF(AND(B4941="Premier League",E4941="Highlights"),_xlfn.XLOOKUP(H4941,Calendar!O:O,Calendar!N:N,,-1),""))</f>
        <v/>
      </c>
      <c r="AI4941" s="61" t="str">
        <f>IF(AND(AH4941&lt;&gt;"",E4941="Live"),_xlfn.XLOOKUP(_xlfn.TEXTJOIN(" vs ",,C4941:D4941),Calendar!G:G,Calendar!K:K),"")</f>
        <v/>
      </c>
      <c r="AJ4941" s="61" t="str">
        <f>IF(AND(K4941&lt;&gt;"Match of the Day",K4941&lt;&gt;"Match of the Day 2",K4941&lt;&gt;"Match of the Day Repeat"),"",1+MAX($AJ$10:AJ4940))</f>
        <v/>
      </c>
    </row>
    <row r="4942" spans="34:36" x14ac:dyDescent="0.35">
      <c r="AH4942" s="16" t="str">
        <f>IF(AND(B4942="Premier League",E4942="Live"),_xlfn.XLOOKUP(_xlfn.TEXTJOIN(" vs ",,C4942:D4942),Calendar!G:G,Calendar!B:B),IF(AND(B4942="Premier League",E4942="Highlights"),_xlfn.XLOOKUP(H4942,Calendar!O:O,Calendar!N:N,,-1),""))</f>
        <v/>
      </c>
      <c r="AI4942" s="61" t="str">
        <f>IF(AND(AH4942&lt;&gt;"",E4942="Live"),_xlfn.XLOOKUP(_xlfn.TEXTJOIN(" vs ",,C4942:D4942),Calendar!G:G,Calendar!K:K),"")</f>
        <v/>
      </c>
      <c r="AJ4942" s="61" t="str">
        <f>IF(AND(K4942&lt;&gt;"Match of the Day",K4942&lt;&gt;"Match of the Day 2",K4942&lt;&gt;"Match of the Day Repeat"),"",1+MAX($AJ$10:AJ4941))</f>
        <v/>
      </c>
    </row>
    <row r="4943" spans="34:36" x14ac:dyDescent="0.35">
      <c r="AH4943" s="16" t="str">
        <f>IF(AND(B4943="Premier League",E4943="Live"),_xlfn.XLOOKUP(_xlfn.TEXTJOIN(" vs ",,C4943:D4943),Calendar!G:G,Calendar!B:B),IF(AND(B4943="Premier League",E4943="Highlights"),_xlfn.XLOOKUP(H4943,Calendar!O:O,Calendar!N:N,,-1),""))</f>
        <v/>
      </c>
      <c r="AI4943" s="61" t="str">
        <f>IF(AND(AH4943&lt;&gt;"",E4943="Live"),_xlfn.XLOOKUP(_xlfn.TEXTJOIN(" vs ",,C4943:D4943),Calendar!G:G,Calendar!K:K),"")</f>
        <v/>
      </c>
      <c r="AJ4943" s="61" t="str">
        <f>IF(AND(K4943&lt;&gt;"Match of the Day",K4943&lt;&gt;"Match of the Day 2",K4943&lt;&gt;"Match of the Day Repeat"),"",1+MAX($AJ$10:AJ4942))</f>
        <v/>
      </c>
    </row>
    <row r="4944" spans="34:36" x14ac:dyDescent="0.35">
      <c r="AH4944" s="16" t="str">
        <f>IF(AND(B4944="Premier League",E4944="Live"),_xlfn.XLOOKUP(_xlfn.TEXTJOIN(" vs ",,C4944:D4944),Calendar!G:G,Calendar!B:B),IF(AND(B4944="Premier League",E4944="Highlights"),_xlfn.XLOOKUP(H4944,Calendar!O:O,Calendar!N:N,,-1),""))</f>
        <v/>
      </c>
      <c r="AI4944" s="61" t="str">
        <f>IF(AND(AH4944&lt;&gt;"",E4944="Live"),_xlfn.XLOOKUP(_xlfn.TEXTJOIN(" vs ",,C4944:D4944),Calendar!G:G,Calendar!K:K),"")</f>
        <v/>
      </c>
      <c r="AJ4944" s="61" t="str">
        <f>IF(AND(K4944&lt;&gt;"Match of the Day",K4944&lt;&gt;"Match of the Day 2",K4944&lt;&gt;"Match of the Day Repeat"),"",1+MAX($AJ$10:AJ4943))</f>
        <v/>
      </c>
    </row>
    <row r="4945" spans="34:36" x14ac:dyDescent="0.35">
      <c r="AH4945" s="16" t="str">
        <f>IF(AND(B4945="Premier League",E4945="Live"),_xlfn.XLOOKUP(_xlfn.TEXTJOIN(" vs ",,C4945:D4945),Calendar!G:G,Calendar!B:B),IF(AND(B4945="Premier League",E4945="Highlights"),_xlfn.XLOOKUP(H4945,Calendar!O:O,Calendar!N:N,,-1),""))</f>
        <v/>
      </c>
      <c r="AI4945" s="61" t="str">
        <f>IF(AND(AH4945&lt;&gt;"",E4945="Live"),_xlfn.XLOOKUP(_xlfn.TEXTJOIN(" vs ",,C4945:D4945),Calendar!G:G,Calendar!K:K),"")</f>
        <v/>
      </c>
      <c r="AJ4945" s="61" t="str">
        <f>IF(AND(K4945&lt;&gt;"Match of the Day",K4945&lt;&gt;"Match of the Day 2",K4945&lt;&gt;"Match of the Day Repeat"),"",1+MAX($AJ$10:AJ4944))</f>
        <v/>
      </c>
    </row>
    <row r="4946" spans="34:36" x14ac:dyDescent="0.35">
      <c r="AH4946" s="16" t="str">
        <f>IF(AND(B4946="Premier League",E4946="Live"),_xlfn.XLOOKUP(_xlfn.TEXTJOIN(" vs ",,C4946:D4946),Calendar!G:G,Calendar!B:B),IF(AND(B4946="Premier League",E4946="Highlights"),_xlfn.XLOOKUP(H4946,Calendar!O:O,Calendar!N:N,,-1),""))</f>
        <v/>
      </c>
      <c r="AI4946" s="61" t="str">
        <f>IF(AND(AH4946&lt;&gt;"",E4946="Live"),_xlfn.XLOOKUP(_xlfn.TEXTJOIN(" vs ",,C4946:D4946),Calendar!G:G,Calendar!K:K),"")</f>
        <v/>
      </c>
      <c r="AJ4946" s="61" t="str">
        <f>IF(AND(K4946&lt;&gt;"Match of the Day",K4946&lt;&gt;"Match of the Day 2",K4946&lt;&gt;"Match of the Day Repeat"),"",1+MAX($AJ$10:AJ4945))</f>
        <v/>
      </c>
    </row>
    <row r="4947" spans="34:36" x14ac:dyDescent="0.35">
      <c r="AH4947" s="16" t="str">
        <f>IF(AND(B4947="Premier League",E4947="Live"),_xlfn.XLOOKUP(_xlfn.TEXTJOIN(" vs ",,C4947:D4947),Calendar!G:G,Calendar!B:B),IF(AND(B4947="Premier League",E4947="Highlights"),_xlfn.XLOOKUP(H4947,Calendar!O:O,Calendar!N:N,,-1),""))</f>
        <v/>
      </c>
      <c r="AI4947" s="61" t="str">
        <f>IF(AND(AH4947&lt;&gt;"",E4947="Live"),_xlfn.XLOOKUP(_xlfn.TEXTJOIN(" vs ",,C4947:D4947),Calendar!G:G,Calendar!K:K),"")</f>
        <v/>
      </c>
      <c r="AJ4947" s="61" t="str">
        <f>IF(AND(K4947&lt;&gt;"Match of the Day",K4947&lt;&gt;"Match of the Day 2",K4947&lt;&gt;"Match of the Day Repeat"),"",1+MAX($AJ$10:AJ4946))</f>
        <v/>
      </c>
    </row>
    <row r="4948" spans="34:36" x14ac:dyDescent="0.35">
      <c r="AH4948" s="16" t="str">
        <f>IF(AND(B4948="Premier League",E4948="Live"),_xlfn.XLOOKUP(_xlfn.TEXTJOIN(" vs ",,C4948:D4948),Calendar!G:G,Calendar!B:B),IF(AND(B4948="Premier League",E4948="Highlights"),_xlfn.XLOOKUP(H4948,Calendar!O:O,Calendar!N:N,,-1),""))</f>
        <v/>
      </c>
      <c r="AI4948" s="61" t="str">
        <f>IF(AND(AH4948&lt;&gt;"",E4948="Live"),_xlfn.XLOOKUP(_xlfn.TEXTJOIN(" vs ",,C4948:D4948),Calendar!G:G,Calendar!K:K),"")</f>
        <v/>
      </c>
      <c r="AJ4948" s="61" t="str">
        <f>IF(AND(K4948&lt;&gt;"Match of the Day",K4948&lt;&gt;"Match of the Day 2",K4948&lt;&gt;"Match of the Day Repeat"),"",1+MAX($AJ$10:AJ4947))</f>
        <v/>
      </c>
    </row>
    <row r="4949" spans="34:36" x14ac:dyDescent="0.35">
      <c r="AH4949" s="16" t="str">
        <f>IF(AND(B4949="Premier League",E4949="Live"),_xlfn.XLOOKUP(_xlfn.TEXTJOIN(" vs ",,C4949:D4949),Calendar!G:G,Calendar!B:B),IF(AND(B4949="Premier League",E4949="Highlights"),_xlfn.XLOOKUP(H4949,Calendar!O:O,Calendar!N:N,,-1),""))</f>
        <v/>
      </c>
      <c r="AI4949" s="61" t="str">
        <f>IF(AND(AH4949&lt;&gt;"",E4949="Live"),_xlfn.XLOOKUP(_xlfn.TEXTJOIN(" vs ",,C4949:D4949),Calendar!G:G,Calendar!K:K),"")</f>
        <v/>
      </c>
      <c r="AJ4949" s="61" t="str">
        <f>IF(AND(K4949&lt;&gt;"Match of the Day",K4949&lt;&gt;"Match of the Day 2",K4949&lt;&gt;"Match of the Day Repeat"),"",1+MAX($AJ$10:AJ4948))</f>
        <v/>
      </c>
    </row>
    <row r="4950" spans="34:36" x14ac:dyDescent="0.35">
      <c r="AH4950" s="16" t="str">
        <f>IF(AND(B4950="Premier League",E4950="Live"),_xlfn.XLOOKUP(_xlfn.TEXTJOIN(" vs ",,C4950:D4950),Calendar!G:G,Calendar!B:B),IF(AND(B4950="Premier League",E4950="Highlights"),_xlfn.XLOOKUP(H4950,Calendar!O:O,Calendar!N:N,,-1),""))</f>
        <v/>
      </c>
      <c r="AI4950" s="61" t="str">
        <f>IF(AND(AH4950&lt;&gt;"",E4950="Live"),_xlfn.XLOOKUP(_xlfn.TEXTJOIN(" vs ",,C4950:D4950),Calendar!G:G,Calendar!K:K),"")</f>
        <v/>
      </c>
      <c r="AJ4950" s="61" t="str">
        <f>IF(AND(K4950&lt;&gt;"Match of the Day",K4950&lt;&gt;"Match of the Day 2",K4950&lt;&gt;"Match of the Day Repeat"),"",1+MAX($AJ$10:AJ4949))</f>
        <v/>
      </c>
    </row>
    <row r="4951" spans="34:36" x14ac:dyDescent="0.35">
      <c r="AH4951" s="16" t="str">
        <f>IF(AND(B4951="Premier League",E4951="Live"),_xlfn.XLOOKUP(_xlfn.TEXTJOIN(" vs ",,C4951:D4951),Calendar!G:G,Calendar!B:B),IF(AND(B4951="Premier League",E4951="Highlights"),_xlfn.XLOOKUP(H4951,Calendar!O:O,Calendar!N:N,,-1),""))</f>
        <v/>
      </c>
      <c r="AI4951" s="61" t="str">
        <f>IF(AND(AH4951&lt;&gt;"",E4951="Live"),_xlfn.XLOOKUP(_xlfn.TEXTJOIN(" vs ",,C4951:D4951),Calendar!G:G,Calendar!K:K),"")</f>
        <v/>
      </c>
      <c r="AJ4951" s="61" t="str">
        <f>IF(AND(K4951&lt;&gt;"Match of the Day",K4951&lt;&gt;"Match of the Day 2",K4951&lt;&gt;"Match of the Day Repeat"),"",1+MAX($AJ$10:AJ4950))</f>
        <v/>
      </c>
    </row>
    <row r="4952" spans="34:36" x14ac:dyDescent="0.35">
      <c r="AH4952" s="16" t="str">
        <f>IF(AND(B4952="Premier League",E4952="Live"),_xlfn.XLOOKUP(_xlfn.TEXTJOIN(" vs ",,C4952:D4952),Calendar!G:G,Calendar!B:B),IF(AND(B4952="Premier League",E4952="Highlights"),_xlfn.XLOOKUP(H4952,Calendar!O:O,Calendar!N:N,,-1),""))</f>
        <v/>
      </c>
      <c r="AI4952" s="61" t="str">
        <f>IF(AND(AH4952&lt;&gt;"",E4952="Live"),_xlfn.XLOOKUP(_xlfn.TEXTJOIN(" vs ",,C4952:D4952),Calendar!G:G,Calendar!K:K),"")</f>
        <v/>
      </c>
      <c r="AJ4952" s="61" t="str">
        <f>IF(AND(K4952&lt;&gt;"Match of the Day",K4952&lt;&gt;"Match of the Day 2",K4952&lt;&gt;"Match of the Day Repeat"),"",1+MAX($AJ$10:AJ4951))</f>
        <v/>
      </c>
    </row>
    <row r="4953" spans="34:36" x14ac:dyDescent="0.35">
      <c r="AH4953" s="16" t="str">
        <f>IF(AND(B4953="Premier League",E4953="Live"),_xlfn.XLOOKUP(_xlfn.TEXTJOIN(" vs ",,C4953:D4953),Calendar!G:G,Calendar!B:B),IF(AND(B4953="Premier League",E4953="Highlights"),_xlfn.XLOOKUP(H4953,Calendar!O:O,Calendar!N:N,,-1),""))</f>
        <v/>
      </c>
      <c r="AI4953" s="61" t="str">
        <f>IF(AND(AH4953&lt;&gt;"",E4953="Live"),_xlfn.XLOOKUP(_xlfn.TEXTJOIN(" vs ",,C4953:D4953),Calendar!G:G,Calendar!K:K),"")</f>
        <v/>
      </c>
      <c r="AJ4953" s="61" t="str">
        <f>IF(AND(K4953&lt;&gt;"Match of the Day",K4953&lt;&gt;"Match of the Day 2",K4953&lt;&gt;"Match of the Day Repeat"),"",1+MAX($AJ$10:AJ4952))</f>
        <v/>
      </c>
    </row>
    <row r="4954" spans="34:36" x14ac:dyDescent="0.35">
      <c r="AH4954" s="16" t="str">
        <f>IF(AND(B4954="Premier League",E4954="Live"),_xlfn.XLOOKUP(_xlfn.TEXTJOIN(" vs ",,C4954:D4954),Calendar!G:G,Calendar!B:B),IF(AND(B4954="Premier League",E4954="Highlights"),_xlfn.XLOOKUP(H4954,Calendar!O:O,Calendar!N:N,,-1),""))</f>
        <v/>
      </c>
      <c r="AI4954" s="61" t="str">
        <f>IF(AND(AH4954&lt;&gt;"",E4954="Live"),_xlfn.XLOOKUP(_xlfn.TEXTJOIN(" vs ",,C4954:D4954),Calendar!G:G,Calendar!K:K),"")</f>
        <v/>
      </c>
      <c r="AJ4954" s="61" t="str">
        <f>IF(AND(K4954&lt;&gt;"Match of the Day",K4954&lt;&gt;"Match of the Day 2",K4954&lt;&gt;"Match of the Day Repeat"),"",1+MAX($AJ$10:AJ4953))</f>
        <v/>
      </c>
    </row>
    <row r="4955" spans="34:36" x14ac:dyDescent="0.35">
      <c r="AH4955" s="16" t="str">
        <f>IF(AND(B4955="Premier League",E4955="Live"),_xlfn.XLOOKUP(_xlfn.TEXTJOIN(" vs ",,C4955:D4955),Calendar!G:G,Calendar!B:B),IF(AND(B4955="Premier League",E4955="Highlights"),_xlfn.XLOOKUP(H4955,Calendar!O:O,Calendar!N:N,,-1),""))</f>
        <v/>
      </c>
      <c r="AI4955" s="61" t="str">
        <f>IF(AND(AH4955&lt;&gt;"",E4955="Live"),_xlfn.XLOOKUP(_xlfn.TEXTJOIN(" vs ",,C4955:D4955),Calendar!G:G,Calendar!K:K),"")</f>
        <v/>
      </c>
      <c r="AJ4955" s="61" t="str">
        <f>IF(AND(K4955&lt;&gt;"Match of the Day",K4955&lt;&gt;"Match of the Day 2",K4955&lt;&gt;"Match of the Day Repeat"),"",1+MAX($AJ$10:AJ4954))</f>
        <v/>
      </c>
    </row>
    <row r="4956" spans="34:36" x14ac:dyDescent="0.35">
      <c r="AH4956" s="16" t="str">
        <f>IF(AND(B4956="Premier League",E4956="Live"),_xlfn.XLOOKUP(_xlfn.TEXTJOIN(" vs ",,C4956:D4956),Calendar!G:G,Calendar!B:B),IF(AND(B4956="Premier League",E4956="Highlights"),_xlfn.XLOOKUP(H4956,Calendar!O:O,Calendar!N:N,,-1),""))</f>
        <v/>
      </c>
      <c r="AI4956" s="61" t="str">
        <f>IF(AND(AH4956&lt;&gt;"",E4956="Live"),_xlfn.XLOOKUP(_xlfn.TEXTJOIN(" vs ",,C4956:D4956),Calendar!G:G,Calendar!K:K),"")</f>
        <v/>
      </c>
      <c r="AJ4956" s="61" t="str">
        <f>IF(AND(K4956&lt;&gt;"Match of the Day",K4956&lt;&gt;"Match of the Day 2",K4956&lt;&gt;"Match of the Day Repeat"),"",1+MAX($AJ$10:AJ4955))</f>
        <v/>
      </c>
    </row>
    <row r="4957" spans="34:36" x14ac:dyDescent="0.35">
      <c r="AH4957" s="16" t="str">
        <f>IF(AND(B4957="Premier League",E4957="Live"),_xlfn.XLOOKUP(_xlfn.TEXTJOIN(" vs ",,C4957:D4957),Calendar!G:G,Calendar!B:B),IF(AND(B4957="Premier League",E4957="Highlights"),_xlfn.XLOOKUP(H4957,Calendar!O:O,Calendar!N:N,,-1),""))</f>
        <v/>
      </c>
      <c r="AI4957" s="61" t="str">
        <f>IF(AND(AH4957&lt;&gt;"",E4957="Live"),_xlfn.XLOOKUP(_xlfn.TEXTJOIN(" vs ",,C4957:D4957),Calendar!G:G,Calendar!K:K),"")</f>
        <v/>
      </c>
      <c r="AJ4957" s="61" t="str">
        <f>IF(AND(K4957&lt;&gt;"Match of the Day",K4957&lt;&gt;"Match of the Day 2",K4957&lt;&gt;"Match of the Day Repeat"),"",1+MAX($AJ$10:AJ4956))</f>
        <v/>
      </c>
    </row>
    <row r="4958" spans="34:36" x14ac:dyDescent="0.35">
      <c r="AH4958" s="16" t="str">
        <f>IF(AND(B4958="Premier League",E4958="Live"),_xlfn.XLOOKUP(_xlfn.TEXTJOIN(" vs ",,C4958:D4958),Calendar!G:G,Calendar!B:B),IF(AND(B4958="Premier League",E4958="Highlights"),_xlfn.XLOOKUP(H4958,Calendar!O:O,Calendar!N:N,,-1),""))</f>
        <v/>
      </c>
      <c r="AI4958" s="61" t="str">
        <f>IF(AND(AH4958&lt;&gt;"",E4958="Live"),_xlfn.XLOOKUP(_xlfn.TEXTJOIN(" vs ",,C4958:D4958),Calendar!G:G,Calendar!K:K),"")</f>
        <v/>
      </c>
      <c r="AJ4958" s="61" t="str">
        <f>IF(AND(K4958&lt;&gt;"Match of the Day",K4958&lt;&gt;"Match of the Day 2",K4958&lt;&gt;"Match of the Day Repeat"),"",1+MAX($AJ$10:AJ4957))</f>
        <v/>
      </c>
    </row>
    <row r="4959" spans="34:36" x14ac:dyDescent="0.35">
      <c r="AH4959" s="16" t="str">
        <f>IF(AND(B4959="Premier League",E4959="Live"),_xlfn.XLOOKUP(_xlfn.TEXTJOIN(" vs ",,C4959:D4959),Calendar!G:G,Calendar!B:B),IF(AND(B4959="Premier League",E4959="Highlights"),_xlfn.XLOOKUP(H4959,Calendar!O:O,Calendar!N:N,,-1),""))</f>
        <v/>
      </c>
      <c r="AI4959" s="61" t="str">
        <f>IF(AND(AH4959&lt;&gt;"",E4959="Live"),_xlfn.XLOOKUP(_xlfn.TEXTJOIN(" vs ",,C4959:D4959),Calendar!G:G,Calendar!K:K),"")</f>
        <v/>
      </c>
      <c r="AJ4959" s="61" t="str">
        <f>IF(AND(K4959&lt;&gt;"Match of the Day",K4959&lt;&gt;"Match of the Day 2",K4959&lt;&gt;"Match of the Day Repeat"),"",1+MAX($AJ$10:AJ4958))</f>
        <v/>
      </c>
    </row>
    <row r="4960" spans="34:36" x14ac:dyDescent="0.35">
      <c r="AH4960" s="16" t="str">
        <f>IF(AND(B4960="Premier League",E4960="Live"),_xlfn.XLOOKUP(_xlfn.TEXTJOIN(" vs ",,C4960:D4960),Calendar!G:G,Calendar!B:B),IF(AND(B4960="Premier League",E4960="Highlights"),_xlfn.XLOOKUP(H4960,Calendar!O:O,Calendar!N:N,,-1),""))</f>
        <v/>
      </c>
      <c r="AI4960" s="61" t="str">
        <f>IF(AND(AH4960&lt;&gt;"",E4960="Live"),_xlfn.XLOOKUP(_xlfn.TEXTJOIN(" vs ",,C4960:D4960),Calendar!G:G,Calendar!K:K),"")</f>
        <v/>
      </c>
      <c r="AJ4960" s="61" t="str">
        <f>IF(AND(K4960&lt;&gt;"Match of the Day",K4960&lt;&gt;"Match of the Day 2",K4960&lt;&gt;"Match of the Day Repeat"),"",1+MAX($AJ$10:AJ4959))</f>
        <v/>
      </c>
    </row>
    <row r="4961" spans="34:36" x14ac:dyDescent="0.35">
      <c r="AH4961" s="16" t="str">
        <f>IF(AND(B4961="Premier League",E4961="Live"),_xlfn.XLOOKUP(_xlfn.TEXTJOIN(" vs ",,C4961:D4961),Calendar!G:G,Calendar!B:B),IF(AND(B4961="Premier League",E4961="Highlights"),_xlfn.XLOOKUP(H4961,Calendar!O:O,Calendar!N:N,,-1),""))</f>
        <v/>
      </c>
      <c r="AI4961" s="61" t="str">
        <f>IF(AND(AH4961&lt;&gt;"",E4961="Live"),_xlfn.XLOOKUP(_xlfn.TEXTJOIN(" vs ",,C4961:D4961),Calendar!G:G,Calendar!K:K),"")</f>
        <v/>
      </c>
      <c r="AJ4961" s="61" t="str">
        <f>IF(AND(K4961&lt;&gt;"Match of the Day",K4961&lt;&gt;"Match of the Day 2",K4961&lt;&gt;"Match of the Day Repeat"),"",1+MAX($AJ$10:AJ4960))</f>
        <v/>
      </c>
    </row>
    <row r="4962" spans="34:36" x14ac:dyDescent="0.35">
      <c r="AH4962" s="16" t="str">
        <f>IF(AND(B4962="Premier League",E4962="Live"),_xlfn.XLOOKUP(_xlfn.TEXTJOIN(" vs ",,C4962:D4962),Calendar!G:G,Calendar!B:B),IF(AND(B4962="Premier League",E4962="Highlights"),_xlfn.XLOOKUP(H4962,Calendar!O:O,Calendar!N:N,,-1),""))</f>
        <v/>
      </c>
      <c r="AI4962" s="61" t="str">
        <f>IF(AND(AH4962&lt;&gt;"",E4962="Live"),_xlfn.XLOOKUP(_xlfn.TEXTJOIN(" vs ",,C4962:D4962),Calendar!G:G,Calendar!K:K),"")</f>
        <v/>
      </c>
      <c r="AJ4962" s="61" t="str">
        <f>IF(AND(K4962&lt;&gt;"Match of the Day",K4962&lt;&gt;"Match of the Day 2",K4962&lt;&gt;"Match of the Day Repeat"),"",1+MAX($AJ$10:AJ4961))</f>
        <v/>
      </c>
    </row>
    <row r="4963" spans="34:36" x14ac:dyDescent="0.35">
      <c r="AH4963" s="16" t="str">
        <f>IF(AND(B4963="Premier League",E4963="Live"),_xlfn.XLOOKUP(_xlfn.TEXTJOIN(" vs ",,C4963:D4963),Calendar!G:G,Calendar!B:B),IF(AND(B4963="Premier League",E4963="Highlights"),_xlfn.XLOOKUP(H4963,Calendar!O:O,Calendar!N:N,,-1),""))</f>
        <v/>
      </c>
      <c r="AI4963" s="61" t="str">
        <f>IF(AND(AH4963&lt;&gt;"",E4963="Live"),_xlfn.XLOOKUP(_xlfn.TEXTJOIN(" vs ",,C4963:D4963),Calendar!G:G,Calendar!K:K),"")</f>
        <v/>
      </c>
      <c r="AJ4963" s="61" t="str">
        <f>IF(AND(K4963&lt;&gt;"Match of the Day",K4963&lt;&gt;"Match of the Day 2",K4963&lt;&gt;"Match of the Day Repeat"),"",1+MAX($AJ$10:AJ4962))</f>
        <v/>
      </c>
    </row>
    <row r="4964" spans="34:36" x14ac:dyDescent="0.35">
      <c r="AH4964" s="16" t="str">
        <f>IF(AND(B4964="Premier League",E4964="Live"),_xlfn.XLOOKUP(_xlfn.TEXTJOIN(" vs ",,C4964:D4964),Calendar!G:G,Calendar!B:B),IF(AND(B4964="Premier League",E4964="Highlights"),_xlfn.XLOOKUP(H4964,Calendar!O:O,Calendar!N:N,,-1),""))</f>
        <v/>
      </c>
      <c r="AI4964" s="61" t="str">
        <f>IF(AND(AH4964&lt;&gt;"",E4964="Live"),_xlfn.XLOOKUP(_xlfn.TEXTJOIN(" vs ",,C4964:D4964),Calendar!G:G,Calendar!K:K),"")</f>
        <v/>
      </c>
      <c r="AJ4964" s="61" t="str">
        <f>IF(AND(K4964&lt;&gt;"Match of the Day",K4964&lt;&gt;"Match of the Day 2",K4964&lt;&gt;"Match of the Day Repeat"),"",1+MAX($AJ$10:AJ4963))</f>
        <v/>
      </c>
    </row>
    <row r="4965" spans="34:36" x14ac:dyDescent="0.35">
      <c r="AH4965" s="16" t="str">
        <f>IF(AND(B4965="Premier League",E4965="Live"),_xlfn.XLOOKUP(_xlfn.TEXTJOIN(" vs ",,C4965:D4965),Calendar!G:G,Calendar!B:B),IF(AND(B4965="Premier League",E4965="Highlights"),_xlfn.XLOOKUP(H4965,Calendar!O:O,Calendar!N:N,,-1),""))</f>
        <v/>
      </c>
      <c r="AI4965" s="61" t="str">
        <f>IF(AND(AH4965&lt;&gt;"",E4965="Live"),_xlfn.XLOOKUP(_xlfn.TEXTJOIN(" vs ",,C4965:D4965),Calendar!G:G,Calendar!K:K),"")</f>
        <v/>
      </c>
      <c r="AJ4965" s="61" t="str">
        <f>IF(AND(K4965&lt;&gt;"Match of the Day",K4965&lt;&gt;"Match of the Day 2",K4965&lt;&gt;"Match of the Day Repeat"),"",1+MAX($AJ$10:AJ4964))</f>
        <v/>
      </c>
    </row>
    <row r="4966" spans="34:36" x14ac:dyDescent="0.35">
      <c r="AH4966" s="16" t="str">
        <f>IF(AND(B4966="Premier League",E4966="Live"),_xlfn.XLOOKUP(_xlfn.TEXTJOIN(" vs ",,C4966:D4966),Calendar!G:G,Calendar!B:B),IF(AND(B4966="Premier League",E4966="Highlights"),_xlfn.XLOOKUP(H4966,Calendar!O:O,Calendar!N:N,,-1),""))</f>
        <v/>
      </c>
      <c r="AI4966" s="61" t="str">
        <f>IF(AND(AH4966&lt;&gt;"",E4966="Live"),_xlfn.XLOOKUP(_xlfn.TEXTJOIN(" vs ",,C4966:D4966),Calendar!G:G,Calendar!K:K),"")</f>
        <v/>
      </c>
      <c r="AJ4966" s="61" t="str">
        <f>IF(AND(K4966&lt;&gt;"Match of the Day",K4966&lt;&gt;"Match of the Day 2",K4966&lt;&gt;"Match of the Day Repeat"),"",1+MAX($AJ$10:AJ4965))</f>
        <v/>
      </c>
    </row>
    <row r="4967" spans="34:36" x14ac:dyDescent="0.35">
      <c r="AH4967" s="16" t="str">
        <f>IF(AND(B4967="Premier League",E4967="Live"),_xlfn.XLOOKUP(_xlfn.TEXTJOIN(" vs ",,C4967:D4967),Calendar!G:G,Calendar!B:B),IF(AND(B4967="Premier League",E4967="Highlights"),_xlfn.XLOOKUP(H4967,Calendar!O:O,Calendar!N:N,,-1),""))</f>
        <v/>
      </c>
      <c r="AI4967" s="61" t="str">
        <f>IF(AND(AH4967&lt;&gt;"",E4967="Live"),_xlfn.XLOOKUP(_xlfn.TEXTJOIN(" vs ",,C4967:D4967),Calendar!G:G,Calendar!K:K),"")</f>
        <v/>
      </c>
      <c r="AJ4967" s="61" t="str">
        <f>IF(AND(K4967&lt;&gt;"Match of the Day",K4967&lt;&gt;"Match of the Day 2",K4967&lt;&gt;"Match of the Day Repeat"),"",1+MAX($AJ$10:AJ4966))</f>
        <v/>
      </c>
    </row>
    <row r="4968" spans="34:36" x14ac:dyDescent="0.35">
      <c r="AH4968" s="16" t="str">
        <f>IF(AND(B4968="Premier League",E4968="Live"),_xlfn.XLOOKUP(_xlfn.TEXTJOIN(" vs ",,C4968:D4968),Calendar!G:G,Calendar!B:B),IF(AND(B4968="Premier League",E4968="Highlights"),_xlfn.XLOOKUP(H4968,Calendar!O:O,Calendar!N:N,,-1),""))</f>
        <v/>
      </c>
      <c r="AI4968" s="61" t="str">
        <f>IF(AND(AH4968&lt;&gt;"",E4968="Live"),_xlfn.XLOOKUP(_xlfn.TEXTJOIN(" vs ",,C4968:D4968),Calendar!G:G,Calendar!K:K),"")</f>
        <v/>
      </c>
      <c r="AJ4968" s="61" t="str">
        <f>IF(AND(K4968&lt;&gt;"Match of the Day",K4968&lt;&gt;"Match of the Day 2",K4968&lt;&gt;"Match of the Day Repeat"),"",1+MAX($AJ$10:AJ4967))</f>
        <v/>
      </c>
    </row>
    <row r="4969" spans="34:36" x14ac:dyDescent="0.35">
      <c r="AH4969" s="16" t="str">
        <f>IF(AND(B4969="Premier League",E4969="Live"),_xlfn.XLOOKUP(_xlfn.TEXTJOIN(" vs ",,C4969:D4969),Calendar!G:G,Calendar!B:B),IF(AND(B4969="Premier League",E4969="Highlights"),_xlfn.XLOOKUP(H4969,Calendar!O:O,Calendar!N:N,,-1),""))</f>
        <v/>
      </c>
      <c r="AI4969" s="61" t="str">
        <f>IF(AND(AH4969&lt;&gt;"",E4969="Live"),_xlfn.XLOOKUP(_xlfn.TEXTJOIN(" vs ",,C4969:D4969),Calendar!G:G,Calendar!K:K),"")</f>
        <v/>
      </c>
      <c r="AJ4969" s="61" t="str">
        <f>IF(AND(K4969&lt;&gt;"Match of the Day",K4969&lt;&gt;"Match of the Day 2",K4969&lt;&gt;"Match of the Day Repeat"),"",1+MAX($AJ$10:AJ4968))</f>
        <v/>
      </c>
    </row>
    <row r="4970" spans="34:36" x14ac:dyDescent="0.35">
      <c r="AH4970" s="16" t="str">
        <f>IF(AND(B4970="Premier League",E4970="Live"),_xlfn.XLOOKUP(_xlfn.TEXTJOIN(" vs ",,C4970:D4970),Calendar!G:G,Calendar!B:B),IF(AND(B4970="Premier League",E4970="Highlights"),_xlfn.XLOOKUP(H4970,Calendar!O:O,Calendar!N:N,,-1),""))</f>
        <v/>
      </c>
      <c r="AI4970" s="61" t="str">
        <f>IF(AND(AH4970&lt;&gt;"",E4970="Live"),_xlfn.XLOOKUP(_xlfn.TEXTJOIN(" vs ",,C4970:D4970),Calendar!G:G,Calendar!K:K),"")</f>
        <v/>
      </c>
      <c r="AJ4970" s="61" t="str">
        <f>IF(AND(K4970&lt;&gt;"Match of the Day",K4970&lt;&gt;"Match of the Day 2",K4970&lt;&gt;"Match of the Day Repeat"),"",1+MAX($AJ$10:AJ4969))</f>
        <v/>
      </c>
    </row>
    <row r="4971" spans="34:36" x14ac:dyDescent="0.35">
      <c r="AH4971" s="16" t="str">
        <f>IF(AND(B4971="Premier League",E4971="Live"),_xlfn.XLOOKUP(_xlfn.TEXTJOIN(" vs ",,C4971:D4971),Calendar!G:G,Calendar!B:B),IF(AND(B4971="Premier League",E4971="Highlights"),_xlfn.XLOOKUP(H4971,Calendar!O:O,Calendar!N:N,,-1),""))</f>
        <v/>
      </c>
      <c r="AI4971" s="61" t="str">
        <f>IF(AND(AH4971&lt;&gt;"",E4971="Live"),_xlfn.XLOOKUP(_xlfn.TEXTJOIN(" vs ",,C4971:D4971),Calendar!G:G,Calendar!K:K),"")</f>
        <v/>
      </c>
      <c r="AJ4971" s="61" t="str">
        <f>IF(AND(K4971&lt;&gt;"Match of the Day",K4971&lt;&gt;"Match of the Day 2",K4971&lt;&gt;"Match of the Day Repeat"),"",1+MAX($AJ$10:AJ4970))</f>
        <v/>
      </c>
    </row>
    <row r="4972" spans="34:36" x14ac:dyDescent="0.35">
      <c r="AH4972" s="16" t="str">
        <f>IF(AND(B4972="Premier League",E4972="Live"),_xlfn.XLOOKUP(_xlfn.TEXTJOIN(" vs ",,C4972:D4972),Calendar!G:G,Calendar!B:B),IF(AND(B4972="Premier League",E4972="Highlights"),_xlfn.XLOOKUP(H4972,Calendar!O:O,Calendar!N:N,,-1),""))</f>
        <v/>
      </c>
      <c r="AI4972" s="61" t="str">
        <f>IF(AND(AH4972&lt;&gt;"",E4972="Live"),_xlfn.XLOOKUP(_xlfn.TEXTJOIN(" vs ",,C4972:D4972),Calendar!G:G,Calendar!K:K),"")</f>
        <v/>
      </c>
      <c r="AJ4972" s="61" t="str">
        <f>IF(AND(K4972&lt;&gt;"Match of the Day",K4972&lt;&gt;"Match of the Day 2",K4972&lt;&gt;"Match of the Day Repeat"),"",1+MAX($AJ$10:AJ4971))</f>
        <v/>
      </c>
    </row>
    <row r="4973" spans="34:36" x14ac:dyDescent="0.35">
      <c r="AH4973" s="16" t="str">
        <f>IF(AND(B4973="Premier League",E4973="Live"),_xlfn.XLOOKUP(_xlfn.TEXTJOIN(" vs ",,C4973:D4973),Calendar!G:G,Calendar!B:B),IF(AND(B4973="Premier League",E4973="Highlights"),_xlfn.XLOOKUP(H4973,Calendar!O:O,Calendar!N:N,,-1),""))</f>
        <v/>
      </c>
      <c r="AI4973" s="61" t="str">
        <f>IF(AND(AH4973&lt;&gt;"",E4973="Live"),_xlfn.XLOOKUP(_xlfn.TEXTJOIN(" vs ",,C4973:D4973),Calendar!G:G,Calendar!K:K),"")</f>
        <v/>
      </c>
      <c r="AJ4973" s="61" t="str">
        <f>IF(AND(K4973&lt;&gt;"Match of the Day",K4973&lt;&gt;"Match of the Day 2",K4973&lt;&gt;"Match of the Day Repeat"),"",1+MAX($AJ$10:AJ4972))</f>
        <v/>
      </c>
    </row>
    <row r="4974" spans="34:36" x14ac:dyDescent="0.35">
      <c r="AH4974" s="16" t="str">
        <f>IF(AND(B4974="Premier League",E4974="Live"),_xlfn.XLOOKUP(_xlfn.TEXTJOIN(" vs ",,C4974:D4974),Calendar!G:G,Calendar!B:B),IF(AND(B4974="Premier League",E4974="Highlights"),_xlfn.XLOOKUP(H4974,Calendar!O:O,Calendar!N:N,,-1),""))</f>
        <v/>
      </c>
      <c r="AI4974" s="61" t="str">
        <f>IF(AND(AH4974&lt;&gt;"",E4974="Live"),_xlfn.XLOOKUP(_xlfn.TEXTJOIN(" vs ",,C4974:D4974),Calendar!G:G,Calendar!K:K),"")</f>
        <v/>
      </c>
      <c r="AJ4974" s="61" t="str">
        <f>IF(AND(K4974&lt;&gt;"Match of the Day",K4974&lt;&gt;"Match of the Day 2",K4974&lt;&gt;"Match of the Day Repeat"),"",1+MAX($AJ$10:AJ4973))</f>
        <v/>
      </c>
    </row>
    <row r="4975" spans="34:36" x14ac:dyDescent="0.35">
      <c r="AH4975" s="16" t="str">
        <f>IF(AND(B4975="Premier League",E4975="Live"),_xlfn.XLOOKUP(_xlfn.TEXTJOIN(" vs ",,C4975:D4975),Calendar!G:G,Calendar!B:B),IF(AND(B4975="Premier League",E4975="Highlights"),_xlfn.XLOOKUP(H4975,Calendar!O:O,Calendar!N:N,,-1),""))</f>
        <v/>
      </c>
      <c r="AI4975" s="61" t="str">
        <f>IF(AND(AH4975&lt;&gt;"",E4975="Live"),_xlfn.XLOOKUP(_xlfn.TEXTJOIN(" vs ",,C4975:D4975),Calendar!G:G,Calendar!K:K),"")</f>
        <v/>
      </c>
      <c r="AJ4975" s="61" t="str">
        <f>IF(AND(K4975&lt;&gt;"Match of the Day",K4975&lt;&gt;"Match of the Day 2",K4975&lt;&gt;"Match of the Day Repeat"),"",1+MAX($AJ$10:AJ4974))</f>
        <v/>
      </c>
    </row>
    <row r="4976" spans="34:36" x14ac:dyDescent="0.35">
      <c r="AH4976" s="16" t="str">
        <f>IF(AND(B4976="Premier League",E4976="Live"),_xlfn.XLOOKUP(_xlfn.TEXTJOIN(" vs ",,C4976:D4976),Calendar!G:G,Calendar!B:B),IF(AND(B4976="Premier League",E4976="Highlights"),_xlfn.XLOOKUP(H4976,Calendar!O:O,Calendar!N:N,,-1),""))</f>
        <v/>
      </c>
      <c r="AI4976" s="61" t="str">
        <f>IF(AND(AH4976&lt;&gt;"",E4976="Live"),_xlfn.XLOOKUP(_xlfn.TEXTJOIN(" vs ",,C4976:D4976),Calendar!G:G,Calendar!K:K),"")</f>
        <v/>
      </c>
      <c r="AJ4976" s="61" t="str">
        <f>IF(AND(K4976&lt;&gt;"Match of the Day",K4976&lt;&gt;"Match of the Day 2",K4976&lt;&gt;"Match of the Day Repeat"),"",1+MAX($AJ$10:AJ4975))</f>
        <v/>
      </c>
    </row>
    <row r="4977" spans="34:36" x14ac:dyDescent="0.35">
      <c r="AH4977" s="16" t="str">
        <f>IF(AND(B4977="Premier League",E4977="Live"),_xlfn.XLOOKUP(_xlfn.TEXTJOIN(" vs ",,C4977:D4977),Calendar!G:G,Calendar!B:B),IF(AND(B4977="Premier League",E4977="Highlights"),_xlfn.XLOOKUP(H4977,Calendar!O:O,Calendar!N:N,,-1),""))</f>
        <v/>
      </c>
      <c r="AI4977" s="61" t="str">
        <f>IF(AND(AH4977&lt;&gt;"",E4977="Live"),_xlfn.XLOOKUP(_xlfn.TEXTJOIN(" vs ",,C4977:D4977),Calendar!G:G,Calendar!K:K),"")</f>
        <v/>
      </c>
      <c r="AJ4977" s="61" t="str">
        <f>IF(AND(K4977&lt;&gt;"Match of the Day",K4977&lt;&gt;"Match of the Day 2",K4977&lt;&gt;"Match of the Day Repeat"),"",1+MAX($AJ$10:AJ4976))</f>
        <v/>
      </c>
    </row>
    <row r="4978" spans="34:36" x14ac:dyDescent="0.35">
      <c r="AH4978" s="16" t="str">
        <f>IF(AND(B4978="Premier League",E4978="Live"),_xlfn.XLOOKUP(_xlfn.TEXTJOIN(" vs ",,C4978:D4978),Calendar!G:G,Calendar!B:B),IF(AND(B4978="Premier League",E4978="Highlights"),_xlfn.XLOOKUP(H4978,Calendar!O:O,Calendar!N:N,,-1),""))</f>
        <v/>
      </c>
      <c r="AI4978" s="61" t="str">
        <f>IF(AND(AH4978&lt;&gt;"",E4978="Live"),_xlfn.XLOOKUP(_xlfn.TEXTJOIN(" vs ",,C4978:D4978),Calendar!G:G,Calendar!K:K),"")</f>
        <v/>
      </c>
      <c r="AJ4978" s="61" t="str">
        <f>IF(AND(K4978&lt;&gt;"Match of the Day",K4978&lt;&gt;"Match of the Day 2",K4978&lt;&gt;"Match of the Day Repeat"),"",1+MAX($AJ$10:AJ4977))</f>
        <v/>
      </c>
    </row>
    <row r="4979" spans="34:36" x14ac:dyDescent="0.35">
      <c r="AH4979" s="16" t="str">
        <f>IF(AND(B4979="Premier League",E4979="Live"),_xlfn.XLOOKUP(_xlfn.TEXTJOIN(" vs ",,C4979:D4979),Calendar!G:G,Calendar!B:B),IF(AND(B4979="Premier League",E4979="Highlights"),_xlfn.XLOOKUP(H4979,Calendar!O:O,Calendar!N:N,,-1),""))</f>
        <v/>
      </c>
      <c r="AI4979" s="61" t="str">
        <f>IF(AND(AH4979&lt;&gt;"",E4979="Live"),_xlfn.XLOOKUP(_xlfn.TEXTJOIN(" vs ",,C4979:D4979),Calendar!G:G,Calendar!K:K),"")</f>
        <v/>
      </c>
      <c r="AJ4979" s="61" t="str">
        <f>IF(AND(K4979&lt;&gt;"Match of the Day",K4979&lt;&gt;"Match of the Day 2",K4979&lt;&gt;"Match of the Day Repeat"),"",1+MAX($AJ$10:AJ4978))</f>
        <v/>
      </c>
    </row>
    <row r="4980" spans="34:36" x14ac:dyDescent="0.35">
      <c r="AH4980" s="16" t="str">
        <f>IF(AND(B4980="Premier League",E4980="Live"),_xlfn.XLOOKUP(_xlfn.TEXTJOIN(" vs ",,C4980:D4980),Calendar!G:G,Calendar!B:B),IF(AND(B4980="Premier League",E4980="Highlights"),_xlfn.XLOOKUP(H4980,Calendar!O:O,Calendar!N:N,,-1),""))</f>
        <v/>
      </c>
      <c r="AI4980" s="61" t="str">
        <f>IF(AND(AH4980&lt;&gt;"",E4980="Live"),_xlfn.XLOOKUP(_xlfn.TEXTJOIN(" vs ",,C4980:D4980),Calendar!G:G,Calendar!K:K),"")</f>
        <v/>
      </c>
      <c r="AJ4980" s="61" t="str">
        <f>IF(AND(K4980&lt;&gt;"Match of the Day",K4980&lt;&gt;"Match of the Day 2",K4980&lt;&gt;"Match of the Day Repeat"),"",1+MAX($AJ$10:AJ4979))</f>
        <v/>
      </c>
    </row>
    <row r="4981" spans="34:36" x14ac:dyDescent="0.35">
      <c r="AH4981" s="16" t="str">
        <f>IF(AND(B4981="Premier League",E4981="Live"),_xlfn.XLOOKUP(_xlfn.TEXTJOIN(" vs ",,C4981:D4981),Calendar!G:G,Calendar!B:B),IF(AND(B4981="Premier League",E4981="Highlights"),_xlfn.XLOOKUP(H4981,Calendar!O:O,Calendar!N:N,,-1),""))</f>
        <v/>
      </c>
      <c r="AI4981" s="61" t="str">
        <f>IF(AND(AH4981&lt;&gt;"",E4981="Live"),_xlfn.XLOOKUP(_xlfn.TEXTJOIN(" vs ",,C4981:D4981),Calendar!G:G,Calendar!K:K),"")</f>
        <v/>
      </c>
      <c r="AJ4981" s="61" t="str">
        <f>IF(AND(K4981&lt;&gt;"Match of the Day",K4981&lt;&gt;"Match of the Day 2",K4981&lt;&gt;"Match of the Day Repeat"),"",1+MAX($AJ$10:AJ4980))</f>
        <v/>
      </c>
    </row>
    <row r="4982" spans="34:36" x14ac:dyDescent="0.35">
      <c r="AH4982" s="16" t="str">
        <f>IF(AND(B4982="Premier League",E4982="Live"),_xlfn.XLOOKUP(_xlfn.TEXTJOIN(" vs ",,C4982:D4982),Calendar!G:G,Calendar!B:B),IF(AND(B4982="Premier League",E4982="Highlights"),_xlfn.XLOOKUP(H4982,Calendar!O:O,Calendar!N:N,,-1),""))</f>
        <v/>
      </c>
      <c r="AI4982" s="61" t="str">
        <f>IF(AND(AH4982&lt;&gt;"",E4982="Live"),_xlfn.XLOOKUP(_xlfn.TEXTJOIN(" vs ",,C4982:D4982),Calendar!G:G,Calendar!K:K),"")</f>
        <v/>
      </c>
      <c r="AJ4982" s="61" t="str">
        <f>IF(AND(K4982&lt;&gt;"Match of the Day",K4982&lt;&gt;"Match of the Day 2",K4982&lt;&gt;"Match of the Day Repeat"),"",1+MAX($AJ$10:AJ4981))</f>
        <v/>
      </c>
    </row>
    <row r="4983" spans="34:36" x14ac:dyDescent="0.35">
      <c r="AH4983" s="16" t="str">
        <f>IF(AND(B4983="Premier League",E4983="Live"),_xlfn.XLOOKUP(_xlfn.TEXTJOIN(" vs ",,C4983:D4983),Calendar!G:G,Calendar!B:B),IF(AND(B4983="Premier League",E4983="Highlights"),_xlfn.XLOOKUP(H4983,Calendar!O:O,Calendar!N:N,,-1),""))</f>
        <v/>
      </c>
      <c r="AI4983" s="61" t="str">
        <f>IF(AND(AH4983&lt;&gt;"",E4983="Live"),_xlfn.XLOOKUP(_xlfn.TEXTJOIN(" vs ",,C4983:D4983),Calendar!G:G,Calendar!K:K),"")</f>
        <v/>
      </c>
      <c r="AJ4983" s="61" t="str">
        <f>IF(AND(K4983&lt;&gt;"Match of the Day",K4983&lt;&gt;"Match of the Day 2",K4983&lt;&gt;"Match of the Day Repeat"),"",1+MAX($AJ$10:AJ4982))</f>
        <v/>
      </c>
    </row>
    <row r="4984" spans="34:36" x14ac:dyDescent="0.35">
      <c r="AH4984" s="16" t="str">
        <f>IF(AND(B4984="Premier League",E4984="Live"),_xlfn.XLOOKUP(_xlfn.TEXTJOIN(" vs ",,C4984:D4984),Calendar!G:G,Calendar!B:B),IF(AND(B4984="Premier League",E4984="Highlights"),_xlfn.XLOOKUP(H4984,Calendar!O:O,Calendar!N:N,,-1),""))</f>
        <v/>
      </c>
      <c r="AI4984" s="61" t="str">
        <f>IF(AND(AH4984&lt;&gt;"",E4984="Live"),_xlfn.XLOOKUP(_xlfn.TEXTJOIN(" vs ",,C4984:D4984),Calendar!G:G,Calendar!K:K),"")</f>
        <v/>
      </c>
      <c r="AJ4984" s="61" t="str">
        <f>IF(AND(K4984&lt;&gt;"Match of the Day",K4984&lt;&gt;"Match of the Day 2",K4984&lt;&gt;"Match of the Day Repeat"),"",1+MAX($AJ$10:AJ4983))</f>
        <v/>
      </c>
    </row>
    <row r="4985" spans="34:36" x14ac:dyDescent="0.35">
      <c r="AH4985" s="16" t="str">
        <f>IF(AND(B4985="Premier League",E4985="Live"),_xlfn.XLOOKUP(_xlfn.TEXTJOIN(" vs ",,C4985:D4985),Calendar!G:G,Calendar!B:B),IF(AND(B4985="Premier League",E4985="Highlights"),_xlfn.XLOOKUP(H4985,Calendar!O:O,Calendar!N:N,,-1),""))</f>
        <v/>
      </c>
      <c r="AI4985" s="61" t="str">
        <f>IF(AND(AH4985&lt;&gt;"",E4985="Live"),_xlfn.XLOOKUP(_xlfn.TEXTJOIN(" vs ",,C4985:D4985),Calendar!G:G,Calendar!K:K),"")</f>
        <v/>
      </c>
      <c r="AJ4985" s="61" t="str">
        <f>IF(AND(K4985&lt;&gt;"Match of the Day",K4985&lt;&gt;"Match of the Day 2",K4985&lt;&gt;"Match of the Day Repeat"),"",1+MAX($AJ$10:AJ4984))</f>
        <v/>
      </c>
    </row>
    <row r="4986" spans="34:36" x14ac:dyDescent="0.35">
      <c r="AH4986" s="16" t="str">
        <f>IF(AND(B4986="Premier League",E4986="Live"),_xlfn.XLOOKUP(_xlfn.TEXTJOIN(" vs ",,C4986:D4986),Calendar!G:G,Calendar!B:B),IF(AND(B4986="Premier League",E4986="Highlights"),_xlfn.XLOOKUP(H4986,Calendar!O:O,Calendar!N:N,,-1),""))</f>
        <v/>
      </c>
      <c r="AI4986" s="61" t="str">
        <f>IF(AND(AH4986&lt;&gt;"",E4986="Live"),_xlfn.XLOOKUP(_xlfn.TEXTJOIN(" vs ",,C4986:D4986),Calendar!G:G,Calendar!K:K),"")</f>
        <v/>
      </c>
      <c r="AJ4986" s="61" t="str">
        <f>IF(AND(K4986&lt;&gt;"Match of the Day",K4986&lt;&gt;"Match of the Day 2",K4986&lt;&gt;"Match of the Day Repeat"),"",1+MAX($AJ$10:AJ4985))</f>
        <v/>
      </c>
    </row>
    <row r="4987" spans="34:36" x14ac:dyDescent="0.35">
      <c r="AH4987" s="16" t="str">
        <f>IF(AND(B4987="Premier League",E4987="Live"),_xlfn.XLOOKUP(_xlfn.TEXTJOIN(" vs ",,C4987:D4987),Calendar!G:G,Calendar!B:B),IF(AND(B4987="Premier League",E4987="Highlights"),_xlfn.XLOOKUP(H4987,Calendar!O:O,Calendar!N:N,,-1),""))</f>
        <v/>
      </c>
      <c r="AI4987" s="61" t="str">
        <f>IF(AND(AH4987&lt;&gt;"",E4987="Live"),_xlfn.XLOOKUP(_xlfn.TEXTJOIN(" vs ",,C4987:D4987),Calendar!G:G,Calendar!K:K),"")</f>
        <v/>
      </c>
      <c r="AJ4987" s="61" t="str">
        <f>IF(AND(K4987&lt;&gt;"Match of the Day",K4987&lt;&gt;"Match of the Day 2",K4987&lt;&gt;"Match of the Day Repeat"),"",1+MAX($AJ$10:AJ4986))</f>
        <v/>
      </c>
    </row>
    <row r="4988" spans="34:36" x14ac:dyDescent="0.35">
      <c r="AH4988" s="16" t="str">
        <f>IF(AND(B4988="Premier League",E4988="Live"),_xlfn.XLOOKUP(_xlfn.TEXTJOIN(" vs ",,C4988:D4988),Calendar!G:G,Calendar!B:B),IF(AND(B4988="Premier League",E4988="Highlights"),_xlfn.XLOOKUP(H4988,Calendar!O:O,Calendar!N:N,,-1),""))</f>
        <v/>
      </c>
      <c r="AI4988" s="61" t="str">
        <f>IF(AND(AH4988&lt;&gt;"",E4988="Live"),_xlfn.XLOOKUP(_xlfn.TEXTJOIN(" vs ",,C4988:D4988),Calendar!G:G,Calendar!K:K),"")</f>
        <v/>
      </c>
      <c r="AJ4988" s="61" t="str">
        <f>IF(AND(K4988&lt;&gt;"Match of the Day",K4988&lt;&gt;"Match of the Day 2",K4988&lt;&gt;"Match of the Day Repeat"),"",1+MAX($AJ$10:AJ4987))</f>
        <v/>
      </c>
    </row>
    <row r="4989" spans="34:36" x14ac:dyDescent="0.35">
      <c r="AH4989" s="16" t="str">
        <f>IF(AND(B4989="Premier League",E4989="Live"),_xlfn.XLOOKUP(_xlfn.TEXTJOIN(" vs ",,C4989:D4989),Calendar!G:G,Calendar!B:B),IF(AND(B4989="Premier League",E4989="Highlights"),_xlfn.XLOOKUP(H4989,Calendar!O:O,Calendar!N:N,,-1),""))</f>
        <v/>
      </c>
      <c r="AI4989" s="61" t="str">
        <f>IF(AND(AH4989&lt;&gt;"",E4989="Live"),_xlfn.XLOOKUP(_xlfn.TEXTJOIN(" vs ",,C4989:D4989),Calendar!G:G,Calendar!K:K),"")</f>
        <v/>
      </c>
      <c r="AJ4989" s="61" t="str">
        <f>IF(AND(K4989&lt;&gt;"Match of the Day",K4989&lt;&gt;"Match of the Day 2",K4989&lt;&gt;"Match of the Day Repeat"),"",1+MAX($AJ$10:AJ4988))</f>
        <v/>
      </c>
    </row>
    <row r="4990" spans="34:36" x14ac:dyDescent="0.35">
      <c r="AH4990" s="16" t="str">
        <f>IF(AND(B4990="Premier League",E4990="Live"),_xlfn.XLOOKUP(_xlfn.TEXTJOIN(" vs ",,C4990:D4990),Calendar!G:G,Calendar!B:B),IF(AND(B4990="Premier League",E4990="Highlights"),_xlfn.XLOOKUP(H4990,Calendar!O:O,Calendar!N:N,,-1),""))</f>
        <v/>
      </c>
      <c r="AI4990" s="61" t="str">
        <f>IF(AND(AH4990&lt;&gt;"",E4990="Live"),_xlfn.XLOOKUP(_xlfn.TEXTJOIN(" vs ",,C4990:D4990),Calendar!G:G,Calendar!K:K),"")</f>
        <v/>
      </c>
      <c r="AJ4990" s="61" t="str">
        <f>IF(AND(K4990&lt;&gt;"Match of the Day",K4990&lt;&gt;"Match of the Day 2",K4990&lt;&gt;"Match of the Day Repeat"),"",1+MAX($AJ$10:AJ4989))</f>
        <v/>
      </c>
    </row>
    <row r="4991" spans="34:36" x14ac:dyDescent="0.35">
      <c r="AH4991" s="16" t="str">
        <f>IF(AND(B4991="Premier League",E4991="Live"),_xlfn.XLOOKUP(_xlfn.TEXTJOIN(" vs ",,C4991:D4991),Calendar!G:G,Calendar!B:B),IF(AND(B4991="Premier League",E4991="Highlights"),_xlfn.XLOOKUP(H4991,Calendar!O:O,Calendar!N:N,,-1),""))</f>
        <v/>
      </c>
      <c r="AI4991" s="61" t="str">
        <f>IF(AND(AH4991&lt;&gt;"",E4991="Live"),_xlfn.XLOOKUP(_xlfn.TEXTJOIN(" vs ",,C4991:D4991),Calendar!G:G,Calendar!K:K),"")</f>
        <v/>
      </c>
      <c r="AJ4991" s="61" t="str">
        <f>IF(AND(K4991&lt;&gt;"Match of the Day",K4991&lt;&gt;"Match of the Day 2",K4991&lt;&gt;"Match of the Day Repeat"),"",1+MAX($AJ$10:AJ4990))</f>
        <v/>
      </c>
    </row>
    <row r="4992" spans="34:36" x14ac:dyDescent="0.35">
      <c r="AH4992" s="16" t="str">
        <f>IF(AND(B4992="Premier League",E4992="Live"),_xlfn.XLOOKUP(_xlfn.TEXTJOIN(" vs ",,C4992:D4992),Calendar!G:G,Calendar!B:B),IF(AND(B4992="Premier League",E4992="Highlights"),_xlfn.XLOOKUP(H4992,Calendar!O:O,Calendar!N:N,,-1),""))</f>
        <v/>
      </c>
      <c r="AI4992" s="61" t="str">
        <f>IF(AND(AH4992&lt;&gt;"",E4992="Live"),_xlfn.XLOOKUP(_xlfn.TEXTJOIN(" vs ",,C4992:D4992),Calendar!G:G,Calendar!K:K),"")</f>
        <v/>
      </c>
      <c r="AJ4992" s="61" t="str">
        <f>IF(AND(K4992&lt;&gt;"Match of the Day",K4992&lt;&gt;"Match of the Day 2",K4992&lt;&gt;"Match of the Day Repeat"),"",1+MAX($AJ$10:AJ4991))</f>
        <v/>
      </c>
    </row>
    <row r="4993" spans="34:36" x14ac:dyDescent="0.35">
      <c r="AH4993" s="16" t="str">
        <f>IF(AND(B4993="Premier League",E4993="Live"),_xlfn.XLOOKUP(_xlfn.TEXTJOIN(" vs ",,C4993:D4993),Calendar!G:G,Calendar!B:B),IF(AND(B4993="Premier League",E4993="Highlights"),_xlfn.XLOOKUP(H4993,Calendar!O:O,Calendar!N:N,,-1),""))</f>
        <v/>
      </c>
      <c r="AI4993" s="61" t="str">
        <f>IF(AND(AH4993&lt;&gt;"",E4993="Live"),_xlfn.XLOOKUP(_xlfn.TEXTJOIN(" vs ",,C4993:D4993),Calendar!G:G,Calendar!K:K),"")</f>
        <v/>
      </c>
      <c r="AJ4993" s="61" t="str">
        <f>IF(AND(K4993&lt;&gt;"Match of the Day",K4993&lt;&gt;"Match of the Day 2",K4993&lt;&gt;"Match of the Day Repeat"),"",1+MAX($AJ$10:AJ4992))</f>
        <v/>
      </c>
    </row>
    <row r="4994" spans="34:36" x14ac:dyDescent="0.35">
      <c r="AH4994" s="16" t="str">
        <f>IF(AND(B4994="Premier League",E4994="Live"),_xlfn.XLOOKUP(_xlfn.TEXTJOIN(" vs ",,C4994:D4994),Calendar!G:G,Calendar!B:B),IF(AND(B4994="Premier League",E4994="Highlights"),_xlfn.XLOOKUP(H4994,Calendar!O:O,Calendar!N:N,,-1),""))</f>
        <v/>
      </c>
      <c r="AI4994" s="61" t="str">
        <f>IF(AND(AH4994&lt;&gt;"",E4994="Live"),_xlfn.XLOOKUP(_xlfn.TEXTJOIN(" vs ",,C4994:D4994),Calendar!G:G,Calendar!K:K),"")</f>
        <v/>
      </c>
      <c r="AJ4994" s="61" t="str">
        <f>IF(AND(K4994&lt;&gt;"Match of the Day",K4994&lt;&gt;"Match of the Day 2",K4994&lt;&gt;"Match of the Day Repeat"),"",1+MAX($AJ$10:AJ4993))</f>
        <v/>
      </c>
    </row>
    <row r="4995" spans="34:36" x14ac:dyDescent="0.35">
      <c r="AH4995" s="16" t="str">
        <f>IF(AND(B4995="Premier League",E4995="Live"),_xlfn.XLOOKUP(_xlfn.TEXTJOIN(" vs ",,C4995:D4995),Calendar!G:G,Calendar!B:B),IF(AND(B4995="Premier League",E4995="Highlights"),_xlfn.XLOOKUP(H4995,Calendar!O:O,Calendar!N:N,,-1),""))</f>
        <v/>
      </c>
      <c r="AI4995" s="61" t="str">
        <f>IF(AND(AH4995&lt;&gt;"",E4995="Live"),_xlfn.XLOOKUP(_xlfn.TEXTJOIN(" vs ",,C4995:D4995),Calendar!G:G,Calendar!K:K),"")</f>
        <v/>
      </c>
      <c r="AJ4995" s="61" t="str">
        <f>IF(AND(K4995&lt;&gt;"Match of the Day",K4995&lt;&gt;"Match of the Day 2",K4995&lt;&gt;"Match of the Day Repeat"),"",1+MAX($AJ$10:AJ4994))</f>
        <v/>
      </c>
    </row>
    <row r="4996" spans="34:36" x14ac:dyDescent="0.35">
      <c r="AH4996" s="16" t="str">
        <f>IF(AND(B4996="Premier League",E4996="Live"),_xlfn.XLOOKUP(_xlfn.TEXTJOIN(" vs ",,C4996:D4996),Calendar!G:G,Calendar!B:B),IF(AND(B4996="Premier League",E4996="Highlights"),_xlfn.XLOOKUP(H4996,Calendar!O:O,Calendar!N:N,,-1),""))</f>
        <v/>
      </c>
      <c r="AI4996" s="61" t="str">
        <f>IF(AND(AH4996&lt;&gt;"",E4996="Live"),_xlfn.XLOOKUP(_xlfn.TEXTJOIN(" vs ",,C4996:D4996),Calendar!G:G,Calendar!K:K),"")</f>
        <v/>
      </c>
      <c r="AJ4996" s="61" t="str">
        <f>IF(AND(K4996&lt;&gt;"Match of the Day",K4996&lt;&gt;"Match of the Day 2",K4996&lt;&gt;"Match of the Day Repeat"),"",1+MAX($AJ$10:AJ4995))</f>
        <v/>
      </c>
    </row>
    <row r="4997" spans="34:36" x14ac:dyDescent="0.35">
      <c r="AH4997" s="16" t="str">
        <f>IF(AND(B4997="Premier League",E4997="Live"),_xlfn.XLOOKUP(_xlfn.TEXTJOIN(" vs ",,C4997:D4997),Calendar!G:G,Calendar!B:B),IF(AND(B4997="Premier League",E4997="Highlights"),_xlfn.XLOOKUP(H4997,Calendar!O:O,Calendar!N:N,,-1),""))</f>
        <v/>
      </c>
      <c r="AI4997" s="61" t="str">
        <f>IF(AND(AH4997&lt;&gt;"",E4997="Live"),_xlfn.XLOOKUP(_xlfn.TEXTJOIN(" vs ",,C4997:D4997),Calendar!G:G,Calendar!K:K),"")</f>
        <v/>
      </c>
      <c r="AJ4997" s="61" t="str">
        <f>IF(AND(K4997&lt;&gt;"Match of the Day",K4997&lt;&gt;"Match of the Day 2",K4997&lt;&gt;"Match of the Day Repeat"),"",1+MAX($AJ$10:AJ4996))</f>
        <v/>
      </c>
    </row>
    <row r="4998" spans="34:36" x14ac:dyDescent="0.35">
      <c r="AH4998" s="16" t="str">
        <f>IF(AND(B4998="Premier League",E4998="Live"),_xlfn.XLOOKUP(_xlfn.TEXTJOIN(" vs ",,C4998:D4998),Calendar!G:G,Calendar!B:B),IF(AND(B4998="Premier League",E4998="Highlights"),_xlfn.XLOOKUP(H4998,Calendar!O:O,Calendar!N:N,,-1),""))</f>
        <v/>
      </c>
      <c r="AI4998" s="61" t="str">
        <f>IF(AND(AH4998&lt;&gt;"",E4998="Live"),_xlfn.XLOOKUP(_xlfn.TEXTJOIN(" vs ",,C4998:D4998),Calendar!G:G,Calendar!K:K),"")</f>
        <v/>
      </c>
      <c r="AJ4998" s="61" t="str">
        <f>IF(AND(K4998&lt;&gt;"Match of the Day",K4998&lt;&gt;"Match of the Day 2",K4998&lt;&gt;"Match of the Day Repeat"),"",1+MAX($AJ$10:AJ4997))</f>
        <v/>
      </c>
    </row>
    <row r="4999" spans="34:36" x14ac:dyDescent="0.35">
      <c r="AH4999" s="16" t="str">
        <f>IF(AND(B4999="Premier League",E4999="Live"),_xlfn.XLOOKUP(_xlfn.TEXTJOIN(" vs ",,C4999:D4999),Calendar!G:G,Calendar!B:B),IF(AND(B4999="Premier League",E4999="Highlights"),_xlfn.XLOOKUP(H4999,Calendar!O:O,Calendar!N:N,,-1),""))</f>
        <v/>
      </c>
      <c r="AI4999" s="61" t="str">
        <f>IF(AND(AH4999&lt;&gt;"",E4999="Live"),_xlfn.XLOOKUP(_xlfn.TEXTJOIN(" vs ",,C4999:D4999),Calendar!G:G,Calendar!K:K),"")</f>
        <v/>
      </c>
      <c r="AJ4999" s="61" t="str">
        <f>IF(AND(K4999&lt;&gt;"Match of the Day",K4999&lt;&gt;"Match of the Day 2",K4999&lt;&gt;"Match of the Day Repeat"),"",1+MAX($AJ$10:AJ4998))</f>
        <v/>
      </c>
    </row>
    <row r="5000" spans="34:36" x14ac:dyDescent="0.35">
      <c r="AH5000" s="16" t="str">
        <f>IF(AND(B5000="Premier League",E5000="Live"),_xlfn.XLOOKUP(_xlfn.TEXTJOIN(" vs ",,C5000:D5000),Calendar!G:G,Calendar!B:B),IF(AND(B5000="Premier League",E5000="Highlights"),_xlfn.XLOOKUP(H5000,Calendar!O:O,Calendar!N:N,,-1),""))</f>
        <v/>
      </c>
      <c r="AI5000" s="61" t="str">
        <f>IF(AND(AH5000&lt;&gt;"",E5000="Live"),_xlfn.XLOOKUP(_xlfn.TEXTJOIN(" vs ",,C5000:D5000),Calendar!G:G,Calendar!K:K),"")</f>
        <v/>
      </c>
      <c r="AJ5000" s="61" t="str">
        <f>IF(AND(K5000&lt;&gt;"Match of the Day",K5000&lt;&gt;"Match of the Day 2",K5000&lt;&gt;"Match of the Day Repeat"),"",1+MAX($AJ$10:AJ4999))</f>
        <v/>
      </c>
    </row>
    <row r="5001" spans="34:36" x14ac:dyDescent="0.35">
      <c r="AH5001" s="16" t="str">
        <f>IF(AND(B5001="Premier League",E5001="Live"),_xlfn.XLOOKUP(_xlfn.TEXTJOIN(" vs ",,C5001:D5001),Calendar!G:G,Calendar!B:B),IF(AND(B5001="Premier League",E5001="Highlights"),_xlfn.XLOOKUP(H5001,Calendar!O:O,Calendar!N:N,,-1),""))</f>
        <v/>
      </c>
      <c r="AI5001" s="61" t="str">
        <f>IF(AND(AH5001&lt;&gt;"",E5001="Live"),_xlfn.XLOOKUP(_xlfn.TEXTJOIN(" vs ",,C5001:D5001),Calendar!G:G,Calendar!K:K),"")</f>
        <v/>
      </c>
      <c r="AJ5001" s="61" t="str">
        <f>IF(AND(K5001&lt;&gt;"Match of the Day",K5001&lt;&gt;"Match of the Day 2",K5001&lt;&gt;"Match of the Day Repeat"),"",1+MAX($AJ$10:AJ5000))</f>
        <v/>
      </c>
    </row>
    <row r="5002" spans="34:36" x14ac:dyDescent="0.35">
      <c r="AH5002" s="16" t="str">
        <f>IF(AND(B5002="Premier League",E5002="Live"),_xlfn.XLOOKUP(_xlfn.TEXTJOIN(" vs ",,C5002:D5002),Calendar!G:G,Calendar!B:B),IF(AND(B5002="Premier League",E5002="Highlights"),_xlfn.XLOOKUP(H5002,Calendar!O:O,Calendar!N:N,,-1),""))</f>
        <v/>
      </c>
      <c r="AI5002" s="61" t="str">
        <f>IF(AND(AH5002&lt;&gt;"",E5002="Live"),_xlfn.XLOOKUP(_xlfn.TEXTJOIN(" vs ",,C5002:D5002),Calendar!G:G,Calendar!K:K),"")</f>
        <v/>
      </c>
      <c r="AJ5002" s="61" t="str">
        <f>IF(AND(K5002&lt;&gt;"Match of the Day",K5002&lt;&gt;"Match of the Day 2",K5002&lt;&gt;"Match of the Day Repeat"),"",1+MAX($AJ$10:AJ5001))</f>
        <v/>
      </c>
    </row>
    <row r="5003" spans="34:36" x14ac:dyDescent="0.35">
      <c r="AH5003" s="16" t="str">
        <f>IF(AND(B5003="Premier League",E5003="Live"),_xlfn.XLOOKUP(_xlfn.TEXTJOIN(" vs ",,C5003:D5003),Calendar!G:G,Calendar!B:B),IF(AND(B5003="Premier League",E5003="Highlights"),_xlfn.XLOOKUP(H5003,Calendar!O:O,Calendar!N:N,,-1),""))</f>
        <v/>
      </c>
      <c r="AI5003" s="61" t="str">
        <f>IF(AND(AH5003&lt;&gt;"",E5003="Live"),_xlfn.XLOOKUP(_xlfn.TEXTJOIN(" vs ",,C5003:D5003),Calendar!G:G,Calendar!K:K),"")</f>
        <v/>
      </c>
      <c r="AJ5003" s="61" t="str">
        <f>IF(AND(K5003&lt;&gt;"Match of the Day",K5003&lt;&gt;"Match of the Day 2",K5003&lt;&gt;"Match of the Day Repeat"),"",1+MAX($AJ$10:AJ5002))</f>
        <v/>
      </c>
    </row>
    <row r="5004" spans="34:36" x14ac:dyDescent="0.35">
      <c r="AH5004" s="16" t="str">
        <f>IF(AND(B5004="Premier League",E5004="Live"),_xlfn.XLOOKUP(_xlfn.TEXTJOIN(" vs ",,C5004:D5004),Calendar!G:G,Calendar!B:B),IF(AND(B5004="Premier League",E5004="Highlights"),_xlfn.XLOOKUP(H5004,Calendar!O:O,Calendar!N:N,,-1),""))</f>
        <v/>
      </c>
      <c r="AI5004" s="61" t="str">
        <f>IF(AND(AH5004&lt;&gt;"",E5004="Live"),_xlfn.XLOOKUP(_xlfn.TEXTJOIN(" vs ",,C5004:D5004),Calendar!G:G,Calendar!K:K),"")</f>
        <v/>
      </c>
      <c r="AJ5004" s="61" t="str">
        <f>IF(AND(K5004&lt;&gt;"Match of the Day",K5004&lt;&gt;"Match of the Day 2",K5004&lt;&gt;"Match of the Day Repeat"),"",1+MAX($AJ$10:AJ5003))</f>
        <v/>
      </c>
    </row>
    <row r="5005" spans="34:36" x14ac:dyDescent="0.35">
      <c r="AH5005" s="16" t="str">
        <f>IF(AND(B5005="Premier League",E5005="Live"),_xlfn.XLOOKUP(_xlfn.TEXTJOIN(" vs ",,C5005:D5005),Calendar!G:G,Calendar!B:B),IF(AND(B5005="Premier League",E5005="Highlights"),_xlfn.XLOOKUP(H5005,Calendar!O:O,Calendar!N:N,,-1),""))</f>
        <v/>
      </c>
      <c r="AI5005" s="61" t="str">
        <f>IF(AND(AH5005&lt;&gt;"",E5005="Live"),_xlfn.XLOOKUP(_xlfn.TEXTJOIN(" vs ",,C5005:D5005),Calendar!G:G,Calendar!K:K),"")</f>
        <v/>
      </c>
      <c r="AJ5005" s="61" t="str">
        <f>IF(AND(K5005&lt;&gt;"Match of the Day",K5005&lt;&gt;"Match of the Day 2",K5005&lt;&gt;"Match of the Day Repeat"),"",1+MAX($AJ$10:AJ5004))</f>
        <v/>
      </c>
    </row>
    <row r="5006" spans="34:36" x14ac:dyDescent="0.35">
      <c r="AH5006" s="16" t="str">
        <f>IF(AND(B5006="Premier League",E5006="Live"),_xlfn.XLOOKUP(_xlfn.TEXTJOIN(" vs ",,C5006:D5006),Calendar!G:G,Calendar!B:B),IF(AND(B5006="Premier League",E5006="Highlights"),_xlfn.XLOOKUP(H5006,Calendar!O:O,Calendar!N:N,,-1),""))</f>
        <v/>
      </c>
      <c r="AI5006" s="61" t="str">
        <f>IF(AND(AH5006&lt;&gt;"",E5006="Live"),_xlfn.XLOOKUP(_xlfn.TEXTJOIN(" vs ",,C5006:D5006),Calendar!G:G,Calendar!K:K),"")</f>
        <v/>
      </c>
      <c r="AJ5006" s="61" t="str">
        <f>IF(AND(K5006&lt;&gt;"Match of the Day",K5006&lt;&gt;"Match of the Day 2",K5006&lt;&gt;"Match of the Day Repeat"),"",1+MAX($AJ$10:AJ5005))</f>
        <v/>
      </c>
    </row>
    <row r="5007" spans="34:36" x14ac:dyDescent="0.35">
      <c r="AH5007" s="16" t="str">
        <f>IF(AND(B5007="Premier League",E5007="Live"),_xlfn.XLOOKUP(_xlfn.TEXTJOIN(" vs ",,C5007:D5007),Calendar!G:G,Calendar!B:B),IF(AND(B5007="Premier League",E5007="Highlights"),_xlfn.XLOOKUP(H5007,Calendar!O:O,Calendar!N:N,,-1),""))</f>
        <v/>
      </c>
      <c r="AI5007" s="61" t="str">
        <f>IF(AND(AH5007&lt;&gt;"",E5007="Live"),_xlfn.XLOOKUP(_xlfn.TEXTJOIN(" vs ",,C5007:D5007),Calendar!G:G,Calendar!K:K),"")</f>
        <v/>
      </c>
      <c r="AJ5007" s="61" t="str">
        <f>IF(AND(K5007&lt;&gt;"Match of the Day",K5007&lt;&gt;"Match of the Day 2",K5007&lt;&gt;"Match of the Day Repeat"),"",1+MAX($AJ$10:AJ5006))</f>
        <v/>
      </c>
    </row>
    <row r="5008" spans="34:36" x14ac:dyDescent="0.35">
      <c r="AH5008" s="16" t="str">
        <f>IF(AND(B5008="Premier League",E5008="Live"),_xlfn.XLOOKUP(_xlfn.TEXTJOIN(" vs ",,C5008:D5008),Calendar!G:G,Calendar!B:B),IF(AND(B5008="Premier League",E5008="Highlights"),_xlfn.XLOOKUP(H5008,Calendar!O:O,Calendar!N:N,,-1),""))</f>
        <v/>
      </c>
      <c r="AI5008" s="61" t="str">
        <f>IF(AND(AH5008&lt;&gt;"",E5008="Live"),_xlfn.XLOOKUP(_xlfn.TEXTJOIN(" vs ",,C5008:D5008),Calendar!G:G,Calendar!K:K),"")</f>
        <v/>
      </c>
      <c r="AJ5008" s="61" t="str">
        <f>IF(AND(K5008&lt;&gt;"Match of the Day",K5008&lt;&gt;"Match of the Day 2",K5008&lt;&gt;"Match of the Day Repeat"),"",1+MAX($AJ$10:AJ5007))</f>
        <v/>
      </c>
    </row>
    <row r="5009" spans="34:36" x14ac:dyDescent="0.35">
      <c r="AH5009" s="16" t="str">
        <f>IF(AND(B5009="Premier League",E5009="Live"),_xlfn.XLOOKUP(_xlfn.TEXTJOIN(" vs ",,C5009:D5009),Calendar!G:G,Calendar!B:B),IF(AND(B5009="Premier League",E5009="Highlights"),_xlfn.XLOOKUP(H5009,Calendar!O:O,Calendar!N:N,,-1),""))</f>
        <v/>
      </c>
      <c r="AI5009" s="61" t="str">
        <f>IF(AND(AH5009&lt;&gt;"",E5009="Live"),_xlfn.XLOOKUP(_xlfn.TEXTJOIN(" vs ",,C5009:D5009),Calendar!G:G,Calendar!K:K),"")</f>
        <v/>
      </c>
      <c r="AJ5009" s="61" t="str">
        <f>IF(AND(K5009&lt;&gt;"Match of the Day",K5009&lt;&gt;"Match of the Day 2",K5009&lt;&gt;"Match of the Day Repeat"),"",1+MAX($AJ$10:AJ5008))</f>
        <v/>
      </c>
    </row>
    <row r="5010" spans="34:36" x14ac:dyDescent="0.35">
      <c r="AH5010" s="16" t="str">
        <f>IF(AND(B5010="Premier League",E5010="Live"),_xlfn.XLOOKUP(_xlfn.TEXTJOIN(" vs ",,C5010:D5010),Calendar!G:G,Calendar!B:B),IF(AND(B5010="Premier League",E5010="Highlights"),_xlfn.XLOOKUP(H5010,Calendar!O:O,Calendar!N:N,,-1),""))</f>
        <v/>
      </c>
      <c r="AI5010" s="61" t="str">
        <f>IF(AND(AH5010&lt;&gt;"",E5010="Live"),_xlfn.XLOOKUP(_xlfn.TEXTJOIN(" vs ",,C5010:D5010),Calendar!G:G,Calendar!K:K),"")</f>
        <v/>
      </c>
      <c r="AJ5010" s="61" t="str">
        <f>IF(AND(K5010&lt;&gt;"Match of the Day",K5010&lt;&gt;"Match of the Day 2",K5010&lt;&gt;"Match of the Day Repeat"),"",1+MAX($AJ$10:AJ5009))</f>
        <v/>
      </c>
    </row>
    <row r="5011" spans="34:36" x14ac:dyDescent="0.35">
      <c r="AH5011" s="16" t="str">
        <f>IF(AND(B5011="Premier League",E5011="Live"),_xlfn.XLOOKUP(_xlfn.TEXTJOIN(" vs ",,C5011:D5011),Calendar!G:G,Calendar!B:B),IF(AND(B5011="Premier League",E5011="Highlights"),_xlfn.XLOOKUP(H5011,Calendar!O:O,Calendar!N:N,,-1),""))</f>
        <v/>
      </c>
      <c r="AI5011" s="61" t="str">
        <f>IF(AND(AH5011&lt;&gt;"",E5011="Live"),_xlfn.XLOOKUP(_xlfn.TEXTJOIN(" vs ",,C5011:D5011),Calendar!G:G,Calendar!K:K),"")</f>
        <v/>
      </c>
      <c r="AJ5011" s="61" t="str">
        <f>IF(AND(K5011&lt;&gt;"Match of the Day",K5011&lt;&gt;"Match of the Day 2",K5011&lt;&gt;"Match of the Day Repeat"),"",1+MAX($AJ$10:AJ5010))</f>
        <v/>
      </c>
    </row>
    <row r="5012" spans="34:36" x14ac:dyDescent="0.35">
      <c r="AH5012" s="16" t="str">
        <f>IF(AND(B5012="Premier League",E5012="Live"),_xlfn.XLOOKUP(_xlfn.TEXTJOIN(" vs ",,C5012:D5012),Calendar!G:G,Calendar!B:B),IF(AND(B5012="Premier League",E5012="Highlights"),_xlfn.XLOOKUP(H5012,Calendar!O:O,Calendar!N:N,,-1),""))</f>
        <v/>
      </c>
      <c r="AI5012" s="61" t="str">
        <f>IF(AND(AH5012&lt;&gt;"",E5012="Live"),_xlfn.XLOOKUP(_xlfn.TEXTJOIN(" vs ",,C5012:D5012),Calendar!G:G,Calendar!K:K),"")</f>
        <v/>
      </c>
      <c r="AJ5012" s="61" t="str">
        <f>IF(AND(K5012&lt;&gt;"Match of the Day",K5012&lt;&gt;"Match of the Day 2",K5012&lt;&gt;"Match of the Day Repeat"),"",1+MAX($AJ$10:AJ5011))</f>
        <v/>
      </c>
    </row>
    <row r="5013" spans="34:36" x14ac:dyDescent="0.35">
      <c r="AH5013" s="16" t="str">
        <f>IF(AND(B5013="Premier League",E5013="Live"),_xlfn.XLOOKUP(_xlfn.TEXTJOIN(" vs ",,C5013:D5013),Calendar!G:G,Calendar!B:B),IF(AND(B5013="Premier League",E5013="Highlights"),_xlfn.XLOOKUP(H5013,Calendar!O:O,Calendar!N:N,,-1),""))</f>
        <v/>
      </c>
      <c r="AI5013" s="61" t="str">
        <f>IF(AND(AH5013&lt;&gt;"",E5013="Live"),_xlfn.XLOOKUP(_xlfn.TEXTJOIN(" vs ",,C5013:D5013),Calendar!G:G,Calendar!K:K),"")</f>
        <v/>
      </c>
      <c r="AJ5013" s="61" t="str">
        <f>IF(AND(K5013&lt;&gt;"Match of the Day",K5013&lt;&gt;"Match of the Day 2",K5013&lt;&gt;"Match of the Day Repeat"),"",1+MAX($AJ$10:AJ5012))</f>
        <v/>
      </c>
    </row>
    <row r="5014" spans="34:36" x14ac:dyDescent="0.35">
      <c r="AH5014" s="16" t="str">
        <f>IF(AND(B5014="Premier League",E5014="Live"),_xlfn.XLOOKUP(_xlfn.TEXTJOIN(" vs ",,C5014:D5014),Calendar!G:G,Calendar!B:B),IF(AND(B5014="Premier League",E5014="Highlights"),_xlfn.XLOOKUP(H5014,Calendar!O:O,Calendar!N:N,,-1),""))</f>
        <v/>
      </c>
      <c r="AI5014" s="61" t="str">
        <f>IF(AND(AH5014&lt;&gt;"",E5014="Live"),_xlfn.XLOOKUP(_xlfn.TEXTJOIN(" vs ",,C5014:D5014),Calendar!G:G,Calendar!K:K),"")</f>
        <v/>
      </c>
      <c r="AJ5014" s="61" t="str">
        <f>IF(AND(K5014&lt;&gt;"Match of the Day",K5014&lt;&gt;"Match of the Day 2",K5014&lt;&gt;"Match of the Day Repeat"),"",1+MAX($AJ$10:AJ5013))</f>
        <v/>
      </c>
    </row>
    <row r="5015" spans="34:36" x14ac:dyDescent="0.35">
      <c r="AH5015" s="16" t="str">
        <f>IF(AND(B5015="Premier League",E5015="Live"),_xlfn.XLOOKUP(_xlfn.TEXTJOIN(" vs ",,C5015:D5015),Calendar!G:G,Calendar!B:B),IF(AND(B5015="Premier League",E5015="Highlights"),_xlfn.XLOOKUP(H5015,Calendar!O:O,Calendar!N:N,,-1),""))</f>
        <v/>
      </c>
      <c r="AI5015" s="61" t="str">
        <f>IF(AND(AH5015&lt;&gt;"",E5015="Live"),_xlfn.XLOOKUP(_xlfn.TEXTJOIN(" vs ",,C5015:D5015),Calendar!G:G,Calendar!K:K),"")</f>
        <v/>
      </c>
      <c r="AJ5015" s="61" t="str">
        <f>IF(AND(K5015&lt;&gt;"Match of the Day",K5015&lt;&gt;"Match of the Day 2",K5015&lt;&gt;"Match of the Day Repeat"),"",1+MAX($AJ$10:AJ5014))</f>
        <v/>
      </c>
    </row>
    <row r="5016" spans="34:36" x14ac:dyDescent="0.35">
      <c r="AH5016" s="16" t="str">
        <f>IF(AND(B5016="Premier League",E5016="Live"),_xlfn.XLOOKUP(_xlfn.TEXTJOIN(" vs ",,C5016:D5016),Calendar!G:G,Calendar!B:B),IF(AND(B5016="Premier League",E5016="Highlights"),_xlfn.XLOOKUP(H5016,Calendar!O:O,Calendar!N:N,,-1),""))</f>
        <v/>
      </c>
      <c r="AI5016" s="61" t="str">
        <f>IF(AND(AH5016&lt;&gt;"",E5016="Live"),_xlfn.XLOOKUP(_xlfn.TEXTJOIN(" vs ",,C5016:D5016),Calendar!G:G,Calendar!K:K),"")</f>
        <v/>
      </c>
      <c r="AJ5016" s="61" t="str">
        <f>IF(AND(K5016&lt;&gt;"Match of the Day",K5016&lt;&gt;"Match of the Day 2",K5016&lt;&gt;"Match of the Day Repeat"),"",1+MAX($AJ$10:AJ5015))</f>
        <v/>
      </c>
    </row>
    <row r="5017" spans="34:36" x14ac:dyDescent="0.35">
      <c r="AH5017" s="16" t="str">
        <f>IF(AND(B5017="Premier League",E5017="Live"),_xlfn.XLOOKUP(_xlfn.TEXTJOIN(" vs ",,C5017:D5017),Calendar!G:G,Calendar!B:B),IF(AND(B5017="Premier League",E5017="Highlights"),_xlfn.XLOOKUP(H5017,Calendar!O:O,Calendar!N:N,,-1),""))</f>
        <v/>
      </c>
      <c r="AI5017" s="61" t="str">
        <f>IF(AND(AH5017&lt;&gt;"",E5017="Live"),_xlfn.XLOOKUP(_xlfn.TEXTJOIN(" vs ",,C5017:D5017),Calendar!G:G,Calendar!K:K),"")</f>
        <v/>
      </c>
      <c r="AJ5017" s="61" t="str">
        <f>IF(AND(K5017&lt;&gt;"Match of the Day",K5017&lt;&gt;"Match of the Day 2",K5017&lt;&gt;"Match of the Day Repeat"),"",1+MAX($AJ$10:AJ5016))</f>
        <v/>
      </c>
    </row>
    <row r="5018" spans="34:36" x14ac:dyDescent="0.35">
      <c r="AH5018" s="16" t="str">
        <f>IF(AND(B5018="Premier League",E5018="Live"),_xlfn.XLOOKUP(_xlfn.TEXTJOIN(" vs ",,C5018:D5018),Calendar!G:G,Calendar!B:B),IF(AND(B5018="Premier League",E5018="Highlights"),_xlfn.XLOOKUP(H5018,Calendar!O:O,Calendar!N:N,,-1),""))</f>
        <v/>
      </c>
      <c r="AI5018" s="61" t="str">
        <f>IF(AND(AH5018&lt;&gt;"",E5018="Live"),_xlfn.XLOOKUP(_xlfn.TEXTJOIN(" vs ",,C5018:D5018),Calendar!G:G,Calendar!K:K),"")</f>
        <v/>
      </c>
      <c r="AJ5018" s="61" t="str">
        <f>IF(AND(K5018&lt;&gt;"Match of the Day",K5018&lt;&gt;"Match of the Day 2",K5018&lt;&gt;"Match of the Day Repeat"),"",1+MAX($AJ$10:AJ5017))</f>
        <v/>
      </c>
    </row>
    <row r="5019" spans="34:36" x14ac:dyDescent="0.35">
      <c r="AH5019" s="16" t="str">
        <f>IF(AND(B5019="Premier League",E5019="Live"),_xlfn.XLOOKUP(_xlfn.TEXTJOIN(" vs ",,C5019:D5019),Calendar!G:G,Calendar!B:B),IF(AND(B5019="Premier League",E5019="Highlights"),_xlfn.XLOOKUP(H5019,Calendar!O:O,Calendar!N:N,,-1),""))</f>
        <v/>
      </c>
      <c r="AI5019" s="61" t="str">
        <f>IF(AND(AH5019&lt;&gt;"",E5019="Live"),_xlfn.XLOOKUP(_xlfn.TEXTJOIN(" vs ",,C5019:D5019),Calendar!G:G,Calendar!K:K),"")</f>
        <v/>
      </c>
      <c r="AJ5019" s="61" t="str">
        <f>IF(AND(K5019&lt;&gt;"Match of the Day",K5019&lt;&gt;"Match of the Day 2",K5019&lt;&gt;"Match of the Day Repeat"),"",1+MAX($AJ$10:AJ5018))</f>
        <v/>
      </c>
    </row>
    <row r="5020" spans="34:36" x14ac:dyDescent="0.35">
      <c r="AH5020" s="16" t="str">
        <f>IF(AND(B5020="Premier League",E5020="Live"),_xlfn.XLOOKUP(_xlfn.TEXTJOIN(" vs ",,C5020:D5020),Calendar!G:G,Calendar!B:B),IF(AND(B5020="Premier League",E5020="Highlights"),_xlfn.XLOOKUP(H5020,Calendar!O:O,Calendar!N:N,,-1),""))</f>
        <v/>
      </c>
      <c r="AI5020" s="61" t="str">
        <f>IF(AND(AH5020&lt;&gt;"",E5020="Live"),_xlfn.XLOOKUP(_xlfn.TEXTJOIN(" vs ",,C5020:D5020),Calendar!G:G,Calendar!K:K),"")</f>
        <v/>
      </c>
      <c r="AJ5020" s="61" t="str">
        <f>IF(AND(K5020&lt;&gt;"Match of the Day",K5020&lt;&gt;"Match of the Day 2",K5020&lt;&gt;"Match of the Day Repeat"),"",1+MAX($AJ$10:AJ5019))</f>
        <v/>
      </c>
    </row>
    <row r="5021" spans="34:36" x14ac:dyDescent="0.35">
      <c r="AH5021" s="16" t="str">
        <f>IF(AND(B5021="Premier League",E5021="Live"),_xlfn.XLOOKUP(_xlfn.TEXTJOIN(" vs ",,C5021:D5021),Calendar!G:G,Calendar!B:B),IF(AND(B5021="Premier League",E5021="Highlights"),_xlfn.XLOOKUP(H5021,Calendar!O:O,Calendar!N:N,,-1),""))</f>
        <v/>
      </c>
      <c r="AI5021" s="61" t="str">
        <f>IF(AND(AH5021&lt;&gt;"",E5021="Live"),_xlfn.XLOOKUP(_xlfn.TEXTJOIN(" vs ",,C5021:D5021),Calendar!G:G,Calendar!K:K),"")</f>
        <v/>
      </c>
      <c r="AJ5021" s="61" t="str">
        <f>IF(AND(K5021&lt;&gt;"Match of the Day",K5021&lt;&gt;"Match of the Day 2",K5021&lt;&gt;"Match of the Day Repeat"),"",1+MAX($AJ$10:AJ5020))</f>
        <v/>
      </c>
    </row>
    <row r="5022" spans="34:36" x14ac:dyDescent="0.35">
      <c r="AH5022" s="16" t="str">
        <f>IF(AND(B5022="Premier League",E5022="Live"),_xlfn.XLOOKUP(_xlfn.TEXTJOIN(" vs ",,C5022:D5022),Calendar!G:G,Calendar!B:B),IF(AND(B5022="Premier League",E5022="Highlights"),_xlfn.XLOOKUP(H5022,Calendar!O:O,Calendar!N:N,,-1),""))</f>
        <v/>
      </c>
      <c r="AI5022" s="61" t="str">
        <f>IF(AND(AH5022&lt;&gt;"",E5022="Live"),_xlfn.XLOOKUP(_xlfn.TEXTJOIN(" vs ",,C5022:D5022),Calendar!G:G,Calendar!K:K),"")</f>
        <v/>
      </c>
      <c r="AJ5022" s="61" t="str">
        <f>IF(AND(K5022&lt;&gt;"Match of the Day",K5022&lt;&gt;"Match of the Day 2",K5022&lt;&gt;"Match of the Day Repeat"),"",1+MAX($AJ$10:AJ5021))</f>
        <v/>
      </c>
    </row>
    <row r="5023" spans="34:36" x14ac:dyDescent="0.35">
      <c r="AH5023" s="16" t="str">
        <f>IF(AND(B5023="Premier League",E5023="Live"),_xlfn.XLOOKUP(_xlfn.TEXTJOIN(" vs ",,C5023:D5023),Calendar!G:G,Calendar!B:B),IF(AND(B5023="Premier League",E5023="Highlights"),_xlfn.XLOOKUP(H5023,Calendar!O:O,Calendar!N:N,,-1),""))</f>
        <v/>
      </c>
      <c r="AI5023" s="61" t="str">
        <f>IF(AND(AH5023&lt;&gt;"",E5023="Live"),_xlfn.XLOOKUP(_xlfn.TEXTJOIN(" vs ",,C5023:D5023),Calendar!G:G,Calendar!K:K),"")</f>
        <v/>
      </c>
      <c r="AJ5023" s="61" t="str">
        <f>IF(AND(K5023&lt;&gt;"Match of the Day",K5023&lt;&gt;"Match of the Day 2",K5023&lt;&gt;"Match of the Day Repeat"),"",1+MAX($AJ$10:AJ5022))</f>
        <v/>
      </c>
    </row>
    <row r="5024" spans="34:36" x14ac:dyDescent="0.35">
      <c r="AH5024" s="16" t="str">
        <f>IF(AND(B5024="Premier League",E5024="Live"),_xlfn.XLOOKUP(_xlfn.TEXTJOIN(" vs ",,C5024:D5024),Calendar!G:G,Calendar!B:B),IF(AND(B5024="Premier League",E5024="Highlights"),_xlfn.XLOOKUP(H5024,Calendar!O:O,Calendar!N:N,,-1),""))</f>
        <v/>
      </c>
      <c r="AI5024" s="61" t="str">
        <f>IF(AND(AH5024&lt;&gt;"",E5024="Live"),_xlfn.XLOOKUP(_xlfn.TEXTJOIN(" vs ",,C5024:D5024),Calendar!G:G,Calendar!K:K),"")</f>
        <v/>
      </c>
      <c r="AJ5024" s="61" t="str">
        <f>IF(AND(K5024&lt;&gt;"Match of the Day",K5024&lt;&gt;"Match of the Day 2",K5024&lt;&gt;"Match of the Day Repeat"),"",1+MAX($AJ$10:AJ5023))</f>
        <v/>
      </c>
    </row>
    <row r="5025" spans="34:36" x14ac:dyDescent="0.35">
      <c r="AH5025" s="16" t="str">
        <f>IF(AND(B5025="Premier League",E5025="Live"),_xlfn.XLOOKUP(_xlfn.TEXTJOIN(" vs ",,C5025:D5025),Calendar!G:G,Calendar!B:B),IF(AND(B5025="Premier League",E5025="Highlights"),_xlfn.XLOOKUP(H5025,Calendar!O:O,Calendar!N:N,,-1),""))</f>
        <v/>
      </c>
      <c r="AI5025" s="61" t="str">
        <f>IF(AND(AH5025&lt;&gt;"",E5025="Live"),_xlfn.XLOOKUP(_xlfn.TEXTJOIN(" vs ",,C5025:D5025),Calendar!G:G,Calendar!K:K),"")</f>
        <v/>
      </c>
      <c r="AJ5025" s="61" t="str">
        <f>IF(AND(K5025&lt;&gt;"Match of the Day",K5025&lt;&gt;"Match of the Day 2",K5025&lt;&gt;"Match of the Day Repeat"),"",1+MAX($AJ$10:AJ5024))</f>
        <v/>
      </c>
    </row>
    <row r="5026" spans="34:36" x14ac:dyDescent="0.35">
      <c r="AH5026" s="16" t="str">
        <f>IF(AND(B5026="Premier League",E5026="Live"),_xlfn.XLOOKUP(_xlfn.TEXTJOIN(" vs ",,C5026:D5026),Calendar!G:G,Calendar!B:B),IF(AND(B5026="Premier League",E5026="Highlights"),_xlfn.XLOOKUP(H5026,Calendar!O:O,Calendar!N:N,,-1),""))</f>
        <v/>
      </c>
      <c r="AI5026" s="61" t="str">
        <f>IF(AND(AH5026&lt;&gt;"",E5026="Live"),_xlfn.XLOOKUP(_xlfn.TEXTJOIN(" vs ",,C5026:D5026),Calendar!G:G,Calendar!K:K),"")</f>
        <v/>
      </c>
      <c r="AJ5026" s="61" t="str">
        <f>IF(AND(K5026&lt;&gt;"Match of the Day",K5026&lt;&gt;"Match of the Day 2",K5026&lt;&gt;"Match of the Day Repeat"),"",1+MAX($AJ$10:AJ5025))</f>
        <v/>
      </c>
    </row>
    <row r="5027" spans="34:36" x14ac:dyDescent="0.35">
      <c r="AH5027" s="16" t="str">
        <f>IF(AND(B5027="Premier League",E5027="Live"),_xlfn.XLOOKUP(_xlfn.TEXTJOIN(" vs ",,C5027:D5027),Calendar!G:G,Calendar!B:B),IF(AND(B5027="Premier League",E5027="Highlights"),_xlfn.XLOOKUP(H5027,Calendar!O:O,Calendar!N:N,,-1),""))</f>
        <v/>
      </c>
      <c r="AI5027" s="61" t="str">
        <f>IF(AND(AH5027&lt;&gt;"",E5027="Live"),_xlfn.XLOOKUP(_xlfn.TEXTJOIN(" vs ",,C5027:D5027),Calendar!G:G,Calendar!K:K),"")</f>
        <v/>
      </c>
      <c r="AJ5027" s="61" t="str">
        <f>IF(AND(K5027&lt;&gt;"Match of the Day",K5027&lt;&gt;"Match of the Day 2",K5027&lt;&gt;"Match of the Day Repeat"),"",1+MAX($AJ$10:AJ5026))</f>
        <v/>
      </c>
    </row>
    <row r="5028" spans="34:36" x14ac:dyDescent="0.35">
      <c r="AH5028" s="16" t="str">
        <f>IF(AND(B5028="Premier League",E5028="Live"),_xlfn.XLOOKUP(_xlfn.TEXTJOIN(" vs ",,C5028:D5028),Calendar!G:G,Calendar!B:B),IF(AND(B5028="Premier League",E5028="Highlights"),_xlfn.XLOOKUP(H5028,Calendar!O:O,Calendar!N:N,,-1),""))</f>
        <v/>
      </c>
      <c r="AI5028" s="61" t="str">
        <f>IF(AND(AH5028&lt;&gt;"",E5028="Live"),_xlfn.XLOOKUP(_xlfn.TEXTJOIN(" vs ",,C5028:D5028),Calendar!G:G,Calendar!K:K),"")</f>
        <v/>
      </c>
      <c r="AJ5028" s="61" t="str">
        <f>IF(AND(K5028&lt;&gt;"Match of the Day",K5028&lt;&gt;"Match of the Day 2",K5028&lt;&gt;"Match of the Day Repeat"),"",1+MAX($AJ$10:AJ5027))</f>
        <v/>
      </c>
    </row>
    <row r="5029" spans="34:36" x14ac:dyDescent="0.35">
      <c r="AH5029" s="16" t="str">
        <f>IF(AND(B5029="Premier League",E5029="Live"),_xlfn.XLOOKUP(_xlfn.TEXTJOIN(" vs ",,C5029:D5029),Calendar!G:G,Calendar!B:B),IF(AND(B5029="Premier League",E5029="Highlights"),_xlfn.XLOOKUP(H5029,Calendar!O:O,Calendar!N:N,,-1),""))</f>
        <v/>
      </c>
      <c r="AI5029" s="61" t="str">
        <f>IF(AND(AH5029&lt;&gt;"",E5029="Live"),_xlfn.XLOOKUP(_xlfn.TEXTJOIN(" vs ",,C5029:D5029),Calendar!G:G,Calendar!K:K),"")</f>
        <v/>
      </c>
      <c r="AJ5029" s="61" t="str">
        <f>IF(AND(K5029&lt;&gt;"Match of the Day",K5029&lt;&gt;"Match of the Day 2",K5029&lt;&gt;"Match of the Day Repeat"),"",1+MAX($AJ$10:AJ5028))</f>
        <v/>
      </c>
    </row>
    <row r="5030" spans="34:36" x14ac:dyDescent="0.35">
      <c r="AH5030" s="16" t="str">
        <f>IF(AND(B5030="Premier League",E5030="Live"),_xlfn.XLOOKUP(_xlfn.TEXTJOIN(" vs ",,C5030:D5030),Calendar!G:G,Calendar!B:B),IF(AND(B5030="Premier League",E5030="Highlights"),_xlfn.XLOOKUP(H5030,Calendar!O:O,Calendar!N:N,,-1),""))</f>
        <v/>
      </c>
      <c r="AI5030" s="61" t="str">
        <f>IF(AND(AH5030&lt;&gt;"",E5030="Live"),_xlfn.XLOOKUP(_xlfn.TEXTJOIN(" vs ",,C5030:D5030),Calendar!G:G,Calendar!K:K),"")</f>
        <v/>
      </c>
      <c r="AJ5030" s="61" t="str">
        <f>IF(AND(K5030&lt;&gt;"Match of the Day",K5030&lt;&gt;"Match of the Day 2",K5030&lt;&gt;"Match of the Day Repeat"),"",1+MAX($AJ$10:AJ5029))</f>
        <v/>
      </c>
    </row>
    <row r="5031" spans="34:36" x14ac:dyDescent="0.35">
      <c r="AH5031" s="16" t="str">
        <f>IF(AND(B5031="Premier League",E5031="Live"),_xlfn.XLOOKUP(_xlfn.TEXTJOIN(" vs ",,C5031:D5031),Calendar!G:G,Calendar!B:B),IF(AND(B5031="Premier League",E5031="Highlights"),_xlfn.XLOOKUP(H5031,Calendar!O:O,Calendar!N:N,,-1),""))</f>
        <v/>
      </c>
      <c r="AI5031" s="61" t="str">
        <f>IF(AND(AH5031&lt;&gt;"",E5031="Live"),_xlfn.XLOOKUP(_xlfn.TEXTJOIN(" vs ",,C5031:D5031),Calendar!G:G,Calendar!K:K),"")</f>
        <v/>
      </c>
      <c r="AJ5031" s="61" t="str">
        <f>IF(AND(K5031&lt;&gt;"Match of the Day",K5031&lt;&gt;"Match of the Day 2",K5031&lt;&gt;"Match of the Day Repeat"),"",1+MAX($AJ$10:AJ5030))</f>
        <v/>
      </c>
    </row>
    <row r="5032" spans="34:36" x14ac:dyDescent="0.35">
      <c r="AH5032" s="16" t="str">
        <f>IF(AND(B5032="Premier League",E5032="Live"),_xlfn.XLOOKUP(_xlfn.TEXTJOIN(" vs ",,C5032:D5032),Calendar!G:G,Calendar!B:B),IF(AND(B5032="Premier League",E5032="Highlights"),_xlfn.XLOOKUP(H5032,Calendar!O:O,Calendar!N:N,,-1),""))</f>
        <v/>
      </c>
      <c r="AI5032" s="61" t="str">
        <f>IF(AND(AH5032&lt;&gt;"",E5032="Live"),_xlfn.XLOOKUP(_xlfn.TEXTJOIN(" vs ",,C5032:D5032),Calendar!G:G,Calendar!K:K),"")</f>
        <v/>
      </c>
      <c r="AJ5032" s="61" t="str">
        <f>IF(AND(K5032&lt;&gt;"Match of the Day",K5032&lt;&gt;"Match of the Day 2",K5032&lt;&gt;"Match of the Day Repeat"),"",1+MAX($AJ$10:AJ5031))</f>
        <v/>
      </c>
    </row>
    <row r="5033" spans="34:36" x14ac:dyDescent="0.35">
      <c r="AH5033" s="16" t="str">
        <f>IF(AND(B5033="Premier League",E5033="Live"),_xlfn.XLOOKUP(_xlfn.TEXTJOIN(" vs ",,C5033:D5033),Calendar!G:G,Calendar!B:B),IF(AND(B5033="Premier League",E5033="Highlights"),_xlfn.XLOOKUP(H5033,Calendar!O:O,Calendar!N:N,,-1),""))</f>
        <v/>
      </c>
      <c r="AI5033" s="61" t="str">
        <f>IF(AND(AH5033&lt;&gt;"",E5033="Live"),_xlfn.XLOOKUP(_xlfn.TEXTJOIN(" vs ",,C5033:D5033),Calendar!G:G,Calendar!K:K),"")</f>
        <v/>
      </c>
      <c r="AJ5033" s="61" t="str">
        <f>IF(AND(K5033&lt;&gt;"Match of the Day",K5033&lt;&gt;"Match of the Day 2",K5033&lt;&gt;"Match of the Day Repeat"),"",1+MAX($AJ$10:AJ5032))</f>
        <v/>
      </c>
    </row>
    <row r="5034" spans="34:36" x14ac:dyDescent="0.35">
      <c r="AH5034" s="16" t="str">
        <f>IF(AND(B5034="Premier League",E5034="Live"),_xlfn.XLOOKUP(_xlfn.TEXTJOIN(" vs ",,C5034:D5034),Calendar!G:G,Calendar!B:B),IF(AND(B5034="Premier League",E5034="Highlights"),_xlfn.XLOOKUP(H5034,Calendar!O:O,Calendar!N:N,,-1),""))</f>
        <v/>
      </c>
      <c r="AI5034" s="61" t="str">
        <f>IF(AND(AH5034&lt;&gt;"",E5034="Live"),_xlfn.XLOOKUP(_xlfn.TEXTJOIN(" vs ",,C5034:D5034),Calendar!G:G,Calendar!K:K),"")</f>
        <v/>
      </c>
      <c r="AJ5034" s="61" t="str">
        <f>IF(AND(K5034&lt;&gt;"Match of the Day",K5034&lt;&gt;"Match of the Day 2",K5034&lt;&gt;"Match of the Day Repeat"),"",1+MAX($AJ$10:AJ5033))</f>
        <v/>
      </c>
    </row>
    <row r="5035" spans="34:36" x14ac:dyDescent="0.35">
      <c r="AH5035" s="16" t="str">
        <f>IF(AND(B5035="Premier League",E5035="Live"),_xlfn.XLOOKUP(_xlfn.TEXTJOIN(" vs ",,C5035:D5035),Calendar!G:G,Calendar!B:B),IF(AND(B5035="Premier League",E5035="Highlights"),_xlfn.XLOOKUP(H5035,Calendar!O:O,Calendar!N:N,,-1),""))</f>
        <v/>
      </c>
      <c r="AI5035" s="61" t="str">
        <f>IF(AND(AH5035&lt;&gt;"",E5035="Live"),_xlfn.XLOOKUP(_xlfn.TEXTJOIN(" vs ",,C5035:D5035),Calendar!G:G,Calendar!K:K),"")</f>
        <v/>
      </c>
      <c r="AJ5035" s="61" t="str">
        <f>IF(AND(K5035&lt;&gt;"Match of the Day",K5035&lt;&gt;"Match of the Day 2",K5035&lt;&gt;"Match of the Day Repeat"),"",1+MAX($AJ$10:AJ5034))</f>
        <v/>
      </c>
    </row>
    <row r="5036" spans="34:36" x14ac:dyDescent="0.35">
      <c r="AH5036" s="16" t="str">
        <f>IF(AND(B5036="Premier League",E5036="Live"),_xlfn.XLOOKUP(_xlfn.TEXTJOIN(" vs ",,C5036:D5036),Calendar!G:G,Calendar!B:B),IF(AND(B5036="Premier League",E5036="Highlights"),_xlfn.XLOOKUP(H5036,Calendar!O:O,Calendar!N:N,,-1),""))</f>
        <v/>
      </c>
      <c r="AI5036" s="61" t="str">
        <f>IF(AND(AH5036&lt;&gt;"",E5036="Live"),_xlfn.XLOOKUP(_xlfn.TEXTJOIN(" vs ",,C5036:D5036),Calendar!G:G,Calendar!K:K),"")</f>
        <v/>
      </c>
      <c r="AJ5036" s="61" t="str">
        <f>IF(AND(K5036&lt;&gt;"Match of the Day",K5036&lt;&gt;"Match of the Day 2",K5036&lt;&gt;"Match of the Day Repeat"),"",1+MAX($AJ$10:AJ5035))</f>
        <v/>
      </c>
    </row>
    <row r="5037" spans="34:36" x14ac:dyDescent="0.35">
      <c r="AH5037" s="16" t="str">
        <f>IF(AND(B5037="Premier League",E5037="Live"),_xlfn.XLOOKUP(_xlfn.TEXTJOIN(" vs ",,C5037:D5037),Calendar!G:G,Calendar!B:B),IF(AND(B5037="Premier League",E5037="Highlights"),_xlfn.XLOOKUP(H5037,Calendar!O:O,Calendar!N:N,,-1),""))</f>
        <v/>
      </c>
      <c r="AI5037" s="61" t="str">
        <f>IF(AND(AH5037&lt;&gt;"",E5037="Live"),_xlfn.XLOOKUP(_xlfn.TEXTJOIN(" vs ",,C5037:D5037),Calendar!G:G,Calendar!K:K),"")</f>
        <v/>
      </c>
      <c r="AJ5037" s="61" t="str">
        <f>IF(AND(K5037&lt;&gt;"Match of the Day",K5037&lt;&gt;"Match of the Day 2",K5037&lt;&gt;"Match of the Day Repeat"),"",1+MAX($AJ$10:AJ5036))</f>
        <v/>
      </c>
    </row>
    <row r="5038" spans="34:36" x14ac:dyDescent="0.35">
      <c r="AH5038" s="16" t="str">
        <f>IF(AND(B5038="Premier League",E5038="Live"),_xlfn.XLOOKUP(_xlfn.TEXTJOIN(" vs ",,C5038:D5038),Calendar!G:G,Calendar!B:B),IF(AND(B5038="Premier League",E5038="Highlights"),_xlfn.XLOOKUP(H5038,Calendar!O:O,Calendar!N:N,,-1),""))</f>
        <v/>
      </c>
      <c r="AI5038" s="61" t="str">
        <f>IF(AND(AH5038&lt;&gt;"",E5038="Live"),_xlfn.XLOOKUP(_xlfn.TEXTJOIN(" vs ",,C5038:D5038),Calendar!G:G,Calendar!K:K),"")</f>
        <v/>
      </c>
      <c r="AJ5038" s="61" t="str">
        <f>IF(AND(K5038&lt;&gt;"Match of the Day",K5038&lt;&gt;"Match of the Day 2",K5038&lt;&gt;"Match of the Day Repeat"),"",1+MAX($AJ$10:AJ5037))</f>
        <v/>
      </c>
    </row>
    <row r="5039" spans="34:36" x14ac:dyDescent="0.35">
      <c r="AH5039" s="16" t="str">
        <f>IF(AND(B5039="Premier League",E5039="Live"),_xlfn.XLOOKUP(_xlfn.TEXTJOIN(" vs ",,C5039:D5039),Calendar!G:G,Calendar!B:B),IF(AND(B5039="Premier League",E5039="Highlights"),_xlfn.XLOOKUP(H5039,Calendar!O:O,Calendar!N:N,,-1),""))</f>
        <v/>
      </c>
      <c r="AI5039" s="61" t="str">
        <f>IF(AND(AH5039&lt;&gt;"",E5039="Live"),_xlfn.XLOOKUP(_xlfn.TEXTJOIN(" vs ",,C5039:D5039),Calendar!G:G,Calendar!K:K),"")</f>
        <v/>
      </c>
      <c r="AJ5039" s="61" t="str">
        <f>IF(AND(K5039&lt;&gt;"Match of the Day",K5039&lt;&gt;"Match of the Day 2",K5039&lt;&gt;"Match of the Day Repeat"),"",1+MAX($AJ$10:AJ5038))</f>
        <v/>
      </c>
    </row>
    <row r="5040" spans="34:36" x14ac:dyDescent="0.35">
      <c r="AH5040" s="16" t="str">
        <f>IF(AND(B5040="Premier League",E5040="Live"),_xlfn.XLOOKUP(_xlfn.TEXTJOIN(" vs ",,C5040:D5040),Calendar!G:G,Calendar!B:B),IF(AND(B5040="Premier League",E5040="Highlights"),_xlfn.XLOOKUP(H5040,Calendar!O:O,Calendar!N:N,,-1),""))</f>
        <v/>
      </c>
      <c r="AI5040" s="61" t="str">
        <f>IF(AND(AH5040&lt;&gt;"",E5040="Live"),_xlfn.XLOOKUP(_xlfn.TEXTJOIN(" vs ",,C5040:D5040),Calendar!G:G,Calendar!K:K),"")</f>
        <v/>
      </c>
      <c r="AJ5040" s="61" t="str">
        <f>IF(AND(K5040&lt;&gt;"Match of the Day",K5040&lt;&gt;"Match of the Day 2",K5040&lt;&gt;"Match of the Day Repeat"),"",1+MAX($AJ$10:AJ5039))</f>
        <v/>
      </c>
    </row>
    <row r="5041" spans="34:36" x14ac:dyDescent="0.35">
      <c r="AH5041" s="16" t="str">
        <f>IF(AND(B5041="Premier League",E5041="Live"),_xlfn.XLOOKUP(_xlfn.TEXTJOIN(" vs ",,C5041:D5041),Calendar!G:G,Calendar!B:B),IF(AND(B5041="Premier League",E5041="Highlights"),_xlfn.XLOOKUP(H5041,Calendar!O:O,Calendar!N:N,,-1),""))</f>
        <v/>
      </c>
      <c r="AI5041" s="61" t="str">
        <f>IF(AND(AH5041&lt;&gt;"",E5041="Live"),_xlfn.XLOOKUP(_xlfn.TEXTJOIN(" vs ",,C5041:D5041),Calendar!G:G,Calendar!K:K),"")</f>
        <v/>
      </c>
      <c r="AJ5041" s="61" t="str">
        <f>IF(AND(K5041&lt;&gt;"Match of the Day",K5041&lt;&gt;"Match of the Day 2",K5041&lt;&gt;"Match of the Day Repeat"),"",1+MAX($AJ$10:AJ5040))</f>
        <v/>
      </c>
    </row>
    <row r="5042" spans="34:36" x14ac:dyDescent="0.35">
      <c r="AH5042" s="16" t="str">
        <f>IF(AND(B5042="Premier League",E5042="Live"),_xlfn.XLOOKUP(_xlfn.TEXTJOIN(" vs ",,C5042:D5042),Calendar!G:G,Calendar!B:B),IF(AND(B5042="Premier League",E5042="Highlights"),_xlfn.XLOOKUP(H5042,Calendar!O:O,Calendar!N:N,,-1),""))</f>
        <v/>
      </c>
      <c r="AI5042" s="61" t="str">
        <f>IF(AND(AH5042&lt;&gt;"",E5042="Live"),_xlfn.XLOOKUP(_xlfn.TEXTJOIN(" vs ",,C5042:D5042),Calendar!G:G,Calendar!K:K),"")</f>
        <v/>
      </c>
      <c r="AJ5042" s="61" t="str">
        <f>IF(AND(K5042&lt;&gt;"Match of the Day",K5042&lt;&gt;"Match of the Day 2",K5042&lt;&gt;"Match of the Day Repeat"),"",1+MAX($AJ$10:AJ5041))</f>
        <v/>
      </c>
    </row>
    <row r="5043" spans="34:36" x14ac:dyDescent="0.35">
      <c r="AH5043" s="16" t="str">
        <f>IF(AND(B5043="Premier League",E5043="Live"),_xlfn.XLOOKUP(_xlfn.TEXTJOIN(" vs ",,C5043:D5043),Calendar!G:G,Calendar!B:B),IF(AND(B5043="Premier League",E5043="Highlights"),_xlfn.XLOOKUP(H5043,Calendar!O:O,Calendar!N:N,,-1),""))</f>
        <v/>
      </c>
      <c r="AI5043" s="61" t="str">
        <f>IF(AND(AH5043&lt;&gt;"",E5043="Live"),_xlfn.XLOOKUP(_xlfn.TEXTJOIN(" vs ",,C5043:D5043),Calendar!G:G,Calendar!K:K),"")</f>
        <v/>
      </c>
      <c r="AJ5043" s="61" t="str">
        <f>IF(AND(K5043&lt;&gt;"Match of the Day",K5043&lt;&gt;"Match of the Day 2",K5043&lt;&gt;"Match of the Day Repeat"),"",1+MAX($AJ$10:AJ5042))</f>
        <v/>
      </c>
    </row>
    <row r="5044" spans="34:36" x14ac:dyDescent="0.35">
      <c r="AH5044" s="16" t="str">
        <f>IF(AND(B5044="Premier League",E5044="Live"),_xlfn.XLOOKUP(_xlfn.TEXTJOIN(" vs ",,C5044:D5044),Calendar!G:G,Calendar!B:B),IF(AND(B5044="Premier League",E5044="Highlights"),_xlfn.XLOOKUP(H5044,Calendar!O:O,Calendar!N:N,,-1),""))</f>
        <v/>
      </c>
      <c r="AI5044" s="61" t="str">
        <f>IF(AND(AH5044&lt;&gt;"",E5044="Live"),_xlfn.XLOOKUP(_xlfn.TEXTJOIN(" vs ",,C5044:D5044),Calendar!G:G,Calendar!K:K),"")</f>
        <v/>
      </c>
      <c r="AJ5044" s="61" t="str">
        <f>IF(AND(K5044&lt;&gt;"Match of the Day",K5044&lt;&gt;"Match of the Day 2",K5044&lt;&gt;"Match of the Day Repeat"),"",1+MAX($AJ$10:AJ5043))</f>
        <v/>
      </c>
    </row>
    <row r="5045" spans="34:36" x14ac:dyDescent="0.35">
      <c r="AH5045" s="16" t="str">
        <f>IF(AND(B5045="Premier League",E5045="Live"),_xlfn.XLOOKUP(_xlfn.TEXTJOIN(" vs ",,C5045:D5045),Calendar!G:G,Calendar!B:B),IF(AND(B5045="Premier League",E5045="Highlights"),_xlfn.XLOOKUP(H5045,Calendar!O:O,Calendar!N:N,,-1),""))</f>
        <v/>
      </c>
      <c r="AI5045" s="61" t="str">
        <f>IF(AND(AH5045&lt;&gt;"",E5045="Live"),_xlfn.XLOOKUP(_xlfn.TEXTJOIN(" vs ",,C5045:D5045),Calendar!G:G,Calendar!K:K),"")</f>
        <v/>
      </c>
      <c r="AJ5045" s="61" t="str">
        <f>IF(AND(K5045&lt;&gt;"Match of the Day",K5045&lt;&gt;"Match of the Day 2",K5045&lt;&gt;"Match of the Day Repeat"),"",1+MAX($AJ$10:AJ5044))</f>
        <v/>
      </c>
    </row>
    <row r="5046" spans="34:36" x14ac:dyDescent="0.35">
      <c r="AH5046" s="16" t="str">
        <f>IF(AND(B5046="Premier League",E5046="Live"),_xlfn.XLOOKUP(_xlfn.TEXTJOIN(" vs ",,C5046:D5046),Calendar!G:G,Calendar!B:B),IF(AND(B5046="Premier League",E5046="Highlights"),_xlfn.XLOOKUP(H5046,Calendar!O:O,Calendar!N:N,,-1),""))</f>
        <v/>
      </c>
      <c r="AI5046" s="61" t="str">
        <f>IF(AND(AH5046&lt;&gt;"",E5046="Live"),_xlfn.XLOOKUP(_xlfn.TEXTJOIN(" vs ",,C5046:D5046),Calendar!G:G,Calendar!K:K),"")</f>
        <v/>
      </c>
      <c r="AJ5046" s="61" t="str">
        <f>IF(AND(K5046&lt;&gt;"Match of the Day",K5046&lt;&gt;"Match of the Day 2",K5046&lt;&gt;"Match of the Day Repeat"),"",1+MAX($AJ$10:AJ5045))</f>
        <v/>
      </c>
    </row>
    <row r="5047" spans="34:36" x14ac:dyDescent="0.35">
      <c r="AH5047" s="16" t="str">
        <f>IF(AND(B5047="Premier League",E5047="Live"),_xlfn.XLOOKUP(_xlfn.TEXTJOIN(" vs ",,C5047:D5047),Calendar!G:G,Calendar!B:B),IF(AND(B5047="Premier League",E5047="Highlights"),_xlfn.XLOOKUP(H5047,Calendar!O:O,Calendar!N:N,,-1),""))</f>
        <v/>
      </c>
      <c r="AI5047" s="61" t="str">
        <f>IF(AND(AH5047&lt;&gt;"",E5047="Live"),_xlfn.XLOOKUP(_xlfn.TEXTJOIN(" vs ",,C5047:D5047),Calendar!G:G,Calendar!K:K),"")</f>
        <v/>
      </c>
      <c r="AJ5047" s="61" t="str">
        <f>IF(AND(K5047&lt;&gt;"Match of the Day",K5047&lt;&gt;"Match of the Day 2",K5047&lt;&gt;"Match of the Day Repeat"),"",1+MAX($AJ$10:AJ5046))</f>
        <v/>
      </c>
    </row>
    <row r="5048" spans="34:36" x14ac:dyDescent="0.35">
      <c r="AH5048" s="16" t="str">
        <f>IF(AND(B5048="Premier League",E5048="Live"),_xlfn.XLOOKUP(_xlfn.TEXTJOIN(" vs ",,C5048:D5048),Calendar!G:G,Calendar!B:B),IF(AND(B5048="Premier League",E5048="Highlights"),_xlfn.XLOOKUP(H5048,Calendar!O:O,Calendar!N:N,,-1),""))</f>
        <v/>
      </c>
      <c r="AI5048" s="61" t="str">
        <f>IF(AND(AH5048&lt;&gt;"",E5048="Live"),_xlfn.XLOOKUP(_xlfn.TEXTJOIN(" vs ",,C5048:D5048),Calendar!G:G,Calendar!K:K),"")</f>
        <v/>
      </c>
      <c r="AJ5048" s="61" t="str">
        <f>IF(AND(K5048&lt;&gt;"Match of the Day",K5048&lt;&gt;"Match of the Day 2",K5048&lt;&gt;"Match of the Day Repeat"),"",1+MAX($AJ$10:AJ5047))</f>
        <v/>
      </c>
    </row>
    <row r="5049" spans="34:36" x14ac:dyDescent="0.35">
      <c r="AH5049" s="16" t="str">
        <f>IF(AND(B5049="Premier League",E5049="Live"),_xlfn.XLOOKUP(_xlfn.TEXTJOIN(" vs ",,C5049:D5049),Calendar!G:G,Calendar!B:B),IF(AND(B5049="Premier League",E5049="Highlights"),_xlfn.XLOOKUP(H5049,Calendar!O:O,Calendar!N:N,,-1),""))</f>
        <v/>
      </c>
      <c r="AI5049" s="61" t="str">
        <f>IF(AND(AH5049&lt;&gt;"",E5049="Live"),_xlfn.XLOOKUP(_xlfn.TEXTJOIN(" vs ",,C5049:D5049),Calendar!G:G,Calendar!K:K),"")</f>
        <v/>
      </c>
      <c r="AJ5049" s="61" t="str">
        <f>IF(AND(K5049&lt;&gt;"Match of the Day",K5049&lt;&gt;"Match of the Day 2",K5049&lt;&gt;"Match of the Day Repeat"),"",1+MAX($AJ$10:AJ5048))</f>
        <v/>
      </c>
    </row>
    <row r="5050" spans="34:36" x14ac:dyDescent="0.35">
      <c r="AH5050" s="16" t="str">
        <f>IF(AND(B5050="Premier League",E5050="Live"),_xlfn.XLOOKUP(_xlfn.TEXTJOIN(" vs ",,C5050:D5050),Calendar!G:G,Calendar!B:B),IF(AND(B5050="Premier League",E5050="Highlights"),_xlfn.XLOOKUP(H5050,Calendar!O:O,Calendar!N:N,,-1),""))</f>
        <v/>
      </c>
      <c r="AI5050" s="61" t="str">
        <f>IF(AND(AH5050&lt;&gt;"",E5050="Live"),_xlfn.XLOOKUP(_xlfn.TEXTJOIN(" vs ",,C5050:D5050),Calendar!G:G,Calendar!K:K),"")</f>
        <v/>
      </c>
      <c r="AJ5050" s="61" t="str">
        <f>IF(AND(K5050&lt;&gt;"Match of the Day",K5050&lt;&gt;"Match of the Day 2",K5050&lt;&gt;"Match of the Day Repeat"),"",1+MAX($AJ$10:AJ5049))</f>
        <v/>
      </c>
    </row>
    <row r="5051" spans="34:36" x14ac:dyDescent="0.35">
      <c r="AH5051" s="16" t="str">
        <f>IF(AND(B5051="Premier League",E5051="Live"),_xlfn.XLOOKUP(_xlfn.TEXTJOIN(" vs ",,C5051:D5051),Calendar!G:G,Calendar!B:B),IF(AND(B5051="Premier League",E5051="Highlights"),_xlfn.XLOOKUP(H5051,Calendar!O:O,Calendar!N:N,,-1),""))</f>
        <v/>
      </c>
      <c r="AI5051" s="61" t="str">
        <f>IF(AND(AH5051&lt;&gt;"",E5051="Live"),_xlfn.XLOOKUP(_xlfn.TEXTJOIN(" vs ",,C5051:D5051),Calendar!G:G,Calendar!K:K),"")</f>
        <v/>
      </c>
      <c r="AJ5051" s="61" t="str">
        <f>IF(AND(K5051&lt;&gt;"Match of the Day",K5051&lt;&gt;"Match of the Day 2",K5051&lt;&gt;"Match of the Day Repeat"),"",1+MAX($AJ$10:AJ5050))</f>
        <v/>
      </c>
    </row>
    <row r="5052" spans="34:36" x14ac:dyDescent="0.35">
      <c r="AH5052" s="16" t="str">
        <f>IF(AND(B5052="Premier League",E5052="Live"),_xlfn.XLOOKUP(_xlfn.TEXTJOIN(" vs ",,C5052:D5052),Calendar!G:G,Calendar!B:B),IF(AND(B5052="Premier League",E5052="Highlights"),_xlfn.XLOOKUP(H5052,Calendar!O:O,Calendar!N:N,,-1),""))</f>
        <v/>
      </c>
      <c r="AI5052" s="61" t="str">
        <f>IF(AND(AH5052&lt;&gt;"",E5052="Live"),_xlfn.XLOOKUP(_xlfn.TEXTJOIN(" vs ",,C5052:D5052),Calendar!G:G,Calendar!K:K),"")</f>
        <v/>
      </c>
      <c r="AJ5052" s="61" t="str">
        <f>IF(AND(K5052&lt;&gt;"Match of the Day",K5052&lt;&gt;"Match of the Day 2",K5052&lt;&gt;"Match of the Day Repeat"),"",1+MAX($AJ$10:AJ5051))</f>
        <v/>
      </c>
    </row>
    <row r="5053" spans="34:36" x14ac:dyDescent="0.35">
      <c r="AH5053" s="16" t="str">
        <f>IF(AND(B5053="Premier League",E5053="Live"),_xlfn.XLOOKUP(_xlfn.TEXTJOIN(" vs ",,C5053:D5053),Calendar!G:G,Calendar!B:B),IF(AND(B5053="Premier League",E5053="Highlights"),_xlfn.XLOOKUP(H5053,Calendar!O:O,Calendar!N:N,,-1),""))</f>
        <v/>
      </c>
      <c r="AI5053" s="61" t="str">
        <f>IF(AND(AH5053&lt;&gt;"",E5053="Live"),_xlfn.XLOOKUP(_xlfn.TEXTJOIN(" vs ",,C5053:D5053),Calendar!G:G,Calendar!K:K),"")</f>
        <v/>
      </c>
      <c r="AJ5053" s="61" t="str">
        <f>IF(AND(K5053&lt;&gt;"Match of the Day",K5053&lt;&gt;"Match of the Day 2",K5053&lt;&gt;"Match of the Day Repeat"),"",1+MAX($AJ$10:AJ5052))</f>
        <v/>
      </c>
    </row>
    <row r="5054" spans="34:36" x14ac:dyDescent="0.35">
      <c r="AH5054" s="16" t="str">
        <f>IF(AND(B5054="Premier League",E5054="Live"),_xlfn.XLOOKUP(_xlfn.TEXTJOIN(" vs ",,C5054:D5054),Calendar!G:G,Calendar!B:B),IF(AND(B5054="Premier League",E5054="Highlights"),_xlfn.XLOOKUP(H5054,Calendar!O:O,Calendar!N:N,,-1),""))</f>
        <v/>
      </c>
      <c r="AI5054" s="61" t="str">
        <f>IF(AND(AH5054&lt;&gt;"",E5054="Live"),_xlfn.XLOOKUP(_xlfn.TEXTJOIN(" vs ",,C5054:D5054),Calendar!G:G,Calendar!K:K),"")</f>
        <v/>
      </c>
      <c r="AJ5054" s="61" t="str">
        <f>IF(AND(K5054&lt;&gt;"Match of the Day",K5054&lt;&gt;"Match of the Day 2",K5054&lt;&gt;"Match of the Day Repeat"),"",1+MAX($AJ$10:AJ5053))</f>
        <v/>
      </c>
    </row>
    <row r="5055" spans="34:36" x14ac:dyDescent="0.35">
      <c r="AH5055" s="16" t="str">
        <f>IF(AND(B5055="Premier League",E5055="Live"),_xlfn.XLOOKUP(_xlfn.TEXTJOIN(" vs ",,C5055:D5055),Calendar!G:G,Calendar!B:B),IF(AND(B5055="Premier League",E5055="Highlights"),_xlfn.XLOOKUP(H5055,Calendar!O:O,Calendar!N:N,,-1),""))</f>
        <v/>
      </c>
      <c r="AI5055" s="61" t="str">
        <f>IF(AND(AH5055&lt;&gt;"",E5055="Live"),_xlfn.XLOOKUP(_xlfn.TEXTJOIN(" vs ",,C5055:D5055),Calendar!G:G,Calendar!K:K),"")</f>
        <v/>
      </c>
      <c r="AJ5055" s="61" t="str">
        <f>IF(AND(K5055&lt;&gt;"Match of the Day",K5055&lt;&gt;"Match of the Day 2",K5055&lt;&gt;"Match of the Day Repeat"),"",1+MAX($AJ$10:AJ5054))</f>
        <v/>
      </c>
    </row>
    <row r="5056" spans="34:36" x14ac:dyDescent="0.35">
      <c r="AH5056" s="16" t="str">
        <f>IF(AND(B5056="Premier League",E5056="Live"),_xlfn.XLOOKUP(_xlfn.TEXTJOIN(" vs ",,C5056:D5056),Calendar!G:G,Calendar!B:B),IF(AND(B5056="Premier League",E5056="Highlights"),_xlfn.XLOOKUP(H5056,Calendar!O:O,Calendar!N:N,,-1),""))</f>
        <v/>
      </c>
      <c r="AI5056" s="61" t="str">
        <f>IF(AND(AH5056&lt;&gt;"",E5056="Live"),_xlfn.XLOOKUP(_xlfn.TEXTJOIN(" vs ",,C5056:D5056),Calendar!G:G,Calendar!K:K),"")</f>
        <v/>
      </c>
      <c r="AJ5056" s="61" t="str">
        <f>IF(AND(K5056&lt;&gt;"Match of the Day",K5056&lt;&gt;"Match of the Day 2",K5056&lt;&gt;"Match of the Day Repeat"),"",1+MAX($AJ$10:AJ5055))</f>
        <v/>
      </c>
    </row>
    <row r="5057" spans="34:36" x14ac:dyDescent="0.35">
      <c r="AH5057" s="16" t="str">
        <f>IF(AND(B5057="Premier League",E5057="Live"),_xlfn.XLOOKUP(_xlfn.TEXTJOIN(" vs ",,C5057:D5057),Calendar!G:G,Calendar!B:B),IF(AND(B5057="Premier League",E5057="Highlights"),_xlfn.XLOOKUP(H5057,Calendar!O:O,Calendar!N:N,,-1),""))</f>
        <v/>
      </c>
      <c r="AI5057" s="61" t="str">
        <f>IF(AND(AH5057&lt;&gt;"",E5057="Live"),_xlfn.XLOOKUP(_xlfn.TEXTJOIN(" vs ",,C5057:D5057),Calendar!G:G,Calendar!K:K),"")</f>
        <v/>
      </c>
      <c r="AJ5057" s="61" t="str">
        <f>IF(AND(K5057&lt;&gt;"Match of the Day",K5057&lt;&gt;"Match of the Day 2",K5057&lt;&gt;"Match of the Day Repeat"),"",1+MAX($AJ$10:AJ5056))</f>
        <v/>
      </c>
    </row>
    <row r="5058" spans="34:36" x14ac:dyDescent="0.35">
      <c r="AH5058" s="16" t="str">
        <f>IF(AND(B5058="Premier League",E5058="Live"),_xlfn.XLOOKUP(_xlfn.TEXTJOIN(" vs ",,C5058:D5058),Calendar!G:G,Calendar!B:B),IF(AND(B5058="Premier League",E5058="Highlights"),_xlfn.XLOOKUP(H5058,Calendar!O:O,Calendar!N:N,,-1),""))</f>
        <v/>
      </c>
      <c r="AI5058" s="61" t="str">
        <f>IF(AND(AH5058&lt;&gt;"",E5058="Live"),_xlfn.XLOOKUP(_xlfn.TEXTJOIN(" vs ",,C5058:D5058),Calendar!G:G,Calendar!K:K),"")</f>
        <v/>
      </c>
      <c r="AJ5058" s="61" t="str">
        <f>IF(AND(K5058&lt;&gt;"Match of the Day",K5058&lt;&gt;"Match of the Day 2",K5058&lt;&gt;"Match of the Day Repeat"),"",1+MAX($AJ$10:AJ5057))</f>
        <v/>
      </c>
    </row>
    <row r="5059" spans="34:36" x14ac:dyDescent="0.35">
      <c r="AH5059" s="16" t="str">
        <f>IF(AND(B5059="Premier League",E5059="Live"),_xlfn.XLOOKUP(_xlfn.TEXTJOIN(" vs ",,C5059:D5059),Calendar!G:G,Calendar!B:B),IF(AND(B5059="Premier League",E5059="Highlights"),_xlfn.XLOOKUP(H5059,Calendar!O:O,Calendar!N:N,,-1),""))</f>
        <v/>
      </c>
      <c r="AI5059" s="61" t="str">
        <f>IF(AND(AH5059&lt;&gt;"",E5059="Live"),_xlfn.XLOOKUP(_xlfn.TEXTJOIN(" vs ",,C5059:D5059),Calendar!G:G,Calendar!K:K),"")</f>
        <v/>
      </c>
      <c r="AJ5059" s="61" t="str">
        <f>IF(AND(K5059&lt;&gt;"Match of the Day",K5059&lt;&gt;"Match of the Day 2",K5059&lt;&gt;"Match of the Day Repeat"),"",1+MAX($AJ$10:AJ5058))</f>
        <v/>
      </c>
    </row>
    <row r="5060" spans="34:36" x14ac:dyDescent="0.35">
      <c r="AH5060" s="16" t="str">
        <f>IF(AND(B5060="Premier League",E5060="Live"),_xlfn.XLOOKUP(_xlfn.TEXTJOIN(" vs ",,C5060:D5060),Calendar!G:G,Calendar!B:B),IF(AND(B5060="Premier League",E5060="Highlights"),_xlfn.XLOOKUP(H5060,Calendar!O:O,Calendar!N:N,,-1),""))</f>
        <v/>
      </c>
      <c r="AI5060" s="61" t="str">
        <f>IF(AND(AH5060&lt;&gt;"",E5060="Live"),_xlfn.XLOOKUP(_xlfn.TEXTJOIN(" vs ",,C5060:D5060),Calendar!G:G,Calendar!K:K),"")</f>
        <v/>
      </c>
      <c r="AJ5060" s="61" t="str">
        <f>IF(AND(K5060&lt;&gt;"Match of the Day",K5060&lt;&gt;"Match of the Day 2",K5060&lt;&gt;"Match of the Day Repeat"),"",1+MAX($AJ$10:AJ5059))</f>
        <v/>
      </c>
    </row>
    <row r="5061" spans="34:36" x14ac:dyDescent="0.35">
      <c r="AH5061" s="16" t="str">
        <f>IF(AND(B5061="Premier League",E5061="Live"),_xlfn.XLOOKUP(_xlfn.TEXTJOIN(" vs ",,C5061:D5061),Calendar!G:G,Calendar!B:B),IF(AND(B5061="Premier League",E5061="Highlights"),_xlfn.XLOOKUP(H5061,Calendar!O:O,Calendar!N:N,,-1),""))</f>
        <v/>
      </c>
      <c r="AI5061" s="61" t="str">
        <f>IF(AND(AH5061&lt;&gt;"",E5061="Live"),_xlfn.XLOOKUP(_xlfn.TEXTJOIN(" vs ",,C5061:D5061),Calendar!G:G,Calendar!K:K),"")</f>
        <v/>
      </c>
      <c r="AJ5061" s="61" t="str">
        <f>IF(AND(K5061&lt;&gt;"Match of the Day",K5061&lt;&gt;"Match of the Day 2",K5061&lt;&gt;"Match of the Day Repeat"),"",1+MAX($AJ$10:AJ5060))</f>
        <v/>
      </c>
    </row>
    <row r="5062" spans="34:36" x14ac:dyDescent="0.35">
      <c r="AH5062" s="16" t="str">
        <f>IF(AND(B5062="Premier League",E5062="Live"),_xlfn.XLOOKUP(_xlfn.TEXTJOIN(" vs ",,C5062:D5062),Calendar!G:G,Calendar!B:B),IF(AND(B5062="Premier League",E5062="Highlights"),_xlfn.XLOOKUP(H5062,Calendar!O:O,Calendar!N:N,,-1),""))</f>
        <v/>
      </c>
      <c r="AI5062" s="61" t="str">
        <f>IF(AND(AH5062&lt;&gt;"",E5062="Live"),_xlfn.XLOOKUP(_xlfn.TEXTJOIN(" vs ",,C5062:D5062),Calendar!G:G,Calendar!K:K),"")</f>
        <v/>
      </c>
      <c r="AJ5062" s="61" t="str">
        <f>IF(AND(K5062&lt;&gt;"Match of the Day",K5062&lt;&gt;"Match of the Day 2",K5062&lt;&gt;"Match of the Day Repeat"),"",1+MAX($AJ$10:AJ5061))</f>
        <v/>
      </c>
    </row>
    <row r="5063" spans="34:36" x14ac:dyDescent="0.35">
      <c r="AH5063" s="16" t="str">
        <f>IF(AND(B5063="Premier League",E5063="Live"),_xlfn.XLOOKUP(_xlfn.TEXTJOIN(" vs ",,C5063:D5063),Calendar!G:G,Calendar!B:B),IF(AND(B5063="Premier League",E5063="Highlights"),_xlfn.XLOOKUP(H5063,Calendar!O:O,Calendar!N:N,,-1),""))</f>
        <v/>
      </c>
      <c r="AI5063" s="61" t="str">
        <f>IF(AND(AH5063&lt;&gt;"",E5063="Live"),_xlfn.XLOOKUP(_xlfn.TEXTJOIN(" vs ",,C5063:D5063),Calendar!G:G,Calendar!K:K),"")</f>
        <v/>
      </c>
      <c r="AJ5063" s="61" t="str">
        <f>IF(AND(K5063&lt;&gt;"Match of the Day",K5063&lt;&gt;"Match of the Day 2",K5063&lt;&gt;"Match of the Day Repeat"),"",1+MAX($AJ$10:AJ5062))</f>
        <v/>
      </c>
    </row>
    <row r="5064" spans="34:36" x14ac:dyDescent="0.35">
      <c r="AH5064" s="16" t="str">
        <f>IF(AND(B5064="Premier League",E5064="Live"),_xlfn.XLOOKUP(_xlfn.TEXTJOIN(" vs ",,C5064:D5064),Calendar!G:G,Calendar!B:B),IF(AND(B5064="Premier League",E5064="Highlights"),_xlfn.XLOOKUP(H5064,Calendar!O:O,Calendar!N:N,,-1),""))</f>
        <v/>
      </c>
      <c r="AI5064" s="61" t="str">
        <f>IF(AND(AH5064&lt;&gt;"",E5064="Live"),_xlfn.XLOOKUP(_xlfn.TEXTJOIN(" vs ",,C5064:D5064),Calendar!G:G,Calendar!K:K),"")</f>
        <v/>
      </c>
      <c r="AJ5064" s="61" t="str">
        <f>IF(AND(K5064&lt;&gt;"Match of the Day",K5064&lt;&gt;"Match of the Day 2",K5064&lt;&gt;"Match of the Day Repeat"),"",1+MAX($AJ$10:AJ5063))</f>
        <v/>
      </c>
    </row>
    <row r="5065" spans="34:36" x14ac:dyDescent="0.35">
      <c r="AH5065" s="16" t="str">
        <f>IF(AND(B5065="Premier League",E5065="Live"),_xlfn.XLOOKUP(_xlfn.TEXTJOIN(" vs ",,C5065:D5065),Calendar!G:G,Calendar!B:B),IF(AND(B5065="Premier League",E5065="Highlights"),_xlfn.XLOOKUP(H5065,Calendar!O:O,Calendar!N:N,,-1),""))</f>
        <v/>
      </c>
      <c r="AI5065" s="61" t="str">
        <f>IF(AND(AH5065&lt;&gt;"",E5065="Live"),_xlfn.XLOOKUP(_xlfn.TEXTJOIN(" vs ",,C5065:D5065),Calendar!G:G,Calendar!K:K),"")</f>
        <v/>
      </c>
      <c r="AJ5065" s="61" t="str">
        <f>IF(AND(K5065&lt;&gt;"Match of the Day",K5065&lt;&gt;"Match of the Day 2",K5065&lt;&gt;"Match of the Day Repeat"),"",1+MAX($AJ$10:AJ5064))</f>
        <v/>
      </c>
    </row>
    <row r="5066" spans="34:36" x14ac:dyDescent="0.35">
      <c r="AH5066" s="16" t="str">
        <f>IF(AND(B5066="Premier League",E5066="Live"),_xlfn.XLOOKUP(_xlfn.TEXTJOIN(" vs ",,C5066:D5066),Calendar!G:G,Calendar!B:B),IF(AND(B5066="Premier League",E5066="Highlights"),_xlfn.XLOOKUP(H5066,Calendar!O:O,Calendar!N:N,,-1),""))</f>
        <v/>
      </c>
      <c r="AI5066" s="61" t="str">
        <f>IF(AND(AH5066&lt;&gt;"",E5066="Live"),_xlfn.XLOOKUP(_xlfn.TEXTJOIN(" vs ",,C5066:D5066),Calendar!G:G,Calendar!K:K),"")</f>
        <v/>
      </c>
      <c r="AJ5066" s="61" t="str">
        <f>IF(AND(K5066&lt;&gt;"Match of the Day",K5066&lt;&gt;"Match of the Day 2",K5066&lt;&gt;"Match of the Day Repeat"),"",1+MAX($AJ$10:AJ5065))</f>
        <v/>
      </c>
    </row>
    <row r="5067" spans="34:36" x14ac:dyDescent="0.35">
      <c r="AH5067" s="16" t="str">
        <f>IF(AND(B5067="Premier League",E5067="Live"),_xlfn.XLOOKUP(_xlfn.TEXTJOIN(" vs ",,C5067:D5067),Calendar!G:G,Calendar!B:B),IF(AND(B5067="Premier League",E5067="Highlights"),_xlfn.XLOOKUP(H5067,Calendar!O:O,Calendar!N:N,,-1),""))</f>
        <v/>
      </c>
      <c r="AI5067" s="61" t="str">
        <f>IF(AND(AH5067&lt;&gt;"",E5067="Live"),_xlfn.XLOOKUP(_xlfn.TEXTJOIN(" vs ",,C5067:D5067),Calendar!G:G,Calendar!K:K),"")</f>
        <v/>
      </c>
      <c r="AJ5067" s="61" t="str">
        <f>IF(AND(K5067&lt;&gt;"Match of the Day",K5067&lt;&gt;"Match of the Day 2",K5067&lt;&gt;"Match of the Day Repeat"),"",1+MAX($AJ$10:AJ5066))</f>
        <v/>
      </c>
    </row>
    <row r="5068" spans="34:36" x14ac:dyDescent="0.35">
      <c r="AH5068" s="16" t="str">
        <f>IF(AND(B5068="Premier League",E5068="Live"),_xlfn.XLOOKUP(_xlfn.TEXTJOIN(" vs ",,C5068:D5068),Calendar!G:G,Calendar!B:B),IF(AND(B5068="Premier League",E5068="Highlights"),_xlfn.XLOOKUP(H5068,Calendar!O:O,Calendar!N:N,,-1),""))</f>
        <v/>
      </c>
      <c r="AI5068" s="61" t="str">
        <f>IF(AND(AH5068&lt;&gt;"",E5068="Live"),_xlfn.XLOOKUP(_xlfn.TEXTJOIN(" vs ",,C5068:D5068),Calendar!G:G,Calendar!K:K),"")</f>
        <v/>
      </c>
      <c r="AJ5068" s="61" t="str">
        <f>IF(AND(K5068&lt;&gt;"Match of the Day",K5068&lt;&gt;"Match of the Day 2",K5068&lt;&gt;"Match of the Day Repeat"),"",1+MAX($AJ$10:AJ5067))</f>
        <v/>
      </c>
    </row>
    <row r="5069" spans="34:36" x14ac:dyDescent="0.35">
      <c r="AH5069" s="16" t="str">
        <f>IF(AND(B5069="Premier League",E5069="Live"),_xlfn.XLOOKUP(_xlfn.TEXTJOIN(" vs ",,C5069:D5069),Calendar!G:G,Calendar!B:B),IF(AND(B5069="Premier League",E5069="Highlights"),_xlfn.XLOOKUP(H5069,Calendar!O:O,Calendar!N:N,,-1),""))</f>
        <v/>
      </c>
      <c r="AI5069" s="61" t="str">
        <f>IF(AND(AH5069&lt;&gt;"",E5069="Live"),_xlfn.XLOOKUP(_xlfn.TEXTJOIN(" vs ",,C5069:D5069),Calendar!G:G,Calendar!K:K),"")</f>
        <v/>
      </c>
      <c r="AJ5069" s="61" t="str">
        <f>IF(AND(K5069&lt;&gt;"Match of the Day",K5069&lt;&gt;"Match of the Day 2",K5069&lt;&gt;"Match of the Day Repeat"),"",1+MAX($AJ$10:AJ5068))</f>
        <v/>
      </c>
    </row>
    <row r="5070" spans="34:36" x14ac:dyDescent="0.35">
      <c r="AH5070" s="16" t="str">
        <f>IF(AND(B5070="Premier League",E5070="Live"),_xlfn.XLOOKUP(_xlfn.TEXTJOIN(" vs ",,C5070:D5070),Calendar!G:G,Calendar!B:B),IF(AND(B5070="Premier League",E5070="Highlights"),_xlfn.XLOOKUP(H5070,Calendar!O:O,Calendar!N:N,,-1),""))</f>
        <v/>
      </c>
      <c r="AI5070" s="61" t="str">
        <f>IF(AND(AH5070&lt;&gt;"",E5070="Live"),_xlfn.XLOOKUP(_xlfn.TEXTJOIN(" vs ",,C5070:D5070),Calendar!G:G,Calendar!K:K),"")</f>
        <v/>
      </c>
      <c r="AJ5070" s="61" t="str">
        <f>IF(AND(K5070&lt;&gt;"Match of the Day",K5070&lt;&gt;"Match of the Day 2",K5070&lt;&gt;"Match of the Day Repeat"),"",1+MAX($AJ$10:AJ5069))</f>
        <v/>
      </c>
    </row>
    <row r="5071" spans="34:36" x14ac:dyDescent="0.35">
      <c r="AH5071" s="16" t="str">
        <f>IF(AND(B5071="Premier League",E5071="Live"),_xlfn.XLOOKUP(_xlfn.TEXTJOIN(" vs ",,C5071:D5071),Calendar!G:G,Calendar!B:B),IF(AND(B5071="Premier League",E5071="Highlights"),_xlfn.XLOOKUP(H5071,Calendar!O:O,Calendar!N:N,,-1),""))</f>
        <v/>
      </c>
      <c r="AI5071" s="61" t="str">
        <f>IF(AND(AH5071&lt;&gt;"",E5071="Live"),_xlfn.XLOOKUP(_xlfn.TEXTJOIN(" vs ",,C5071:D5071),Calendar!G:G,Calendar!K:K),"")</f>
        <v/>
      </c>
      <c r="AJ5071" s="61" t="str">
        <f>IF(AND(K5071&lt;&gt;"Match of the Day",K5071&lt;&gt;"Match of the Day 2",K5071&lt;&gt;"Match of the Day Repeat"),"",1+MAX($AJ$10:AJ5070))</f>
        <v/>
      </c>
    </row>
    <row r="5072" spans="34:36" x14ac:dyDescent="0.35">
      <c r="AH5072" s="16" t="str">
        <f>IF(AND(B5072="Premier League",E5072="Live"),_xlfn.XLOOKUP(_xlfn.TEXTJOIN(" vs ",,C5072:D5072),Calendar!G:G,Calendar!B:B),IF(AND(B5072="Premier League",E5072="Highlights"),_xlfn.XLOOKUP(H5072,Calendar!O:O,Calendar!N:N,,-1),""))</f>
        <v/>
      </c>
      <c r="AI5072" s="61" t="str">
        <f>IF(AND(AH5072&lt;&gt;"",E5072="Live"),_xlfn.XLOOKUP(_xlfn.TEXTJOIN(" vs ",,C5072:D5072),Calendar!G:G,Calendar!K:K),"")</f>
        <v/>
      </c>
      <c r="AJ5072" s="61" t="str">
        <f>IF(AND(K5072&lt;&gt;"Match of the Day",K5072&lt;&gt;"Match of the Day 2",K5072&lt;&gt;"Match of the Day Repeat"),"",1+MAX($AJ$10:AJ5071))</f>
        <v/>
      </c>
    </row>
    <row r="5073" spans="34:36" x14ac:dyDescent="0.35">
      <c r="AH5073" s="16" t="str">
        <f>IF(AND(B5073="Premier League",E5073="Live"),_xlfn.XLOOKUP(_xlfn.TEXTJOIN(" vs ",,C5073:D5073),Calendar!G:G,Calendar!B:B),IF(AND(B5073="Premier League",E5073="Highlights"),_xlfn.XLOOKUP(H5073,Calendar!O:O,Calendar!N:N,,-1),""))</f>
        <v/>
      </c>
      <c r="AI5073" s="61" t="str">
        <f>IF(AND(AH5073&lt;&gt;"",E5073="Live"),_xlfn.XLOOKUP(_xlfn.TEXTJOIN(" vs ",,C5073:D5073),Calendar!G:G,Calendar!K:K),"")</f>
        <v/>
      </c>
      <c r="AJ5073" s="61" t="str">
        <f>IF(AND(K5073&lt;&gt;"Match of the Day",K5073&lt;&gt;"Match of the Day 2",K5073&lt;&gt;"Match of the Day Repeat"),"",1+MAX($AJ$10:AJ5072))</f>
        <v/>
      </c>
    </row>
    <row r="5074" spans="34:36" x14ac:dyDescent="0.35">
      <c r="AH5074" s="16" t="str">
        <f>IF(AND(B5074="Premier League",E5074="Live"),_xlfn.XLOOKUP(_xlfn.TEXTJOIN(" vs ",,C5074:D5074),Calendar!G:G,Calendar!B:B),IF(AND(B5074="Premier League",E5074="Highlights"),_xlfn.XLOOKUP(H5074,Calendar!O:O,Calendar!N:N,,-1),""))</f>
        <v/>
      </c>
      <c r="AI5074" s="61" t="str">
        <f>IF(AND(AH5074&lt;&gt;"",E5074="Live"),_xlfn.XLOOKUP(_xlfn.TEXTJOIN(" vs ",,C5074:D5074),Calendar!G:G,Calendar!K:K),"")</f>
        <v/>
      </c>
      <c r="AJ5074" s="61" t="str">
        <f>IF(AND(K5074&lt;&gt;"Match of the Day",K5074&lt;&gt;"Match of the Day 2",K5074&lt;&gt;"Match of the Day Repeat"),"",1+MAX($AJ$10:AJ5073))</f>
        <v/>
      </c>
    </row>
    <row r="5075" spans="34:36" x14ac:dyDescent="0.35">
      <c r="AH5075" s="16" t="str">
        <f>IF(AND(B5075="Premier League",E5075="Live"),_xlfn.XLOOKUP(_xlfn.TEXTJOIN(" vs ",,C5075:D5075),Calendar!G:G,Calendar!B:B),IF(AND(B5075="Premier League",E5075="Highlights"),_xlfn.XLOOKUP(H5075,Calendar!O:O,Calendar!N:N,,-1),""))</f>
        <v/>
      </c>
      <c r="AI5075" s="61" t="str">
        <f>IF(AND(AH5075&lt;&gt;"",E5075="Live"),_xlfn.XLOOKUP(_xlfn.TEXTJOIN(" vs ",,C5075:D5075),Calendar!G:G,Calendar!K:K),"")</f>
        <v/>
      </c>
      <c r="AJ5075" s="61" t="str">
        <f>IF(AND(K5075&lt;&gt;"Match of the Day",K5075&lt;&gt;"Match of the Day 2",K5075&lt;&gt;"Match of the Day Repeat"),"",1+MAX($AJ$10:AJ5074))</f>
        <v/>
      </c>
    </row>
    <row r="5076" spans="34:36" x14ac:dyDescent="0.35">
      <c r="AH5076" s="16" t="str">
        <f>IF(AND(B5076="Premier League",E5076="Live"),_xlfn.XLOOKUP(_xlfn.TEXTJOIN(" vs ",,C5076:D5076),Calendar!G:G,Calendar!B:B),IF(AND(B5076="Premier League",E5076="Highlights"),_xlfn.XLOOKUP(H5076,Calendar!O:O,Calendar!N:N,,-1),""))</f>
        <v/>
      </c>
      <c r="AI5076" s="61" t="str">
        <f>IF(AND(AH5076&lt;&gt;"",E5076="Live"),_xlfn.XLOOKUP(_xlfn.TEXTJOIN(" vs ",,C5076:D5076),Calendar!G:G,Calendar!K:K),"")</f>
        <v/>
      </c>
      <c r="AJ5076" s="61" t="str">
        <f>IF(AND(K5076&lt;&gt;"Match of the Day",K5076&lt;&gt;"Match of the Day 2",K5076&lt;&gt;"Match of the Day Repeat"),"",1+MAX($AJ$10:AJ5075))</f>
        <v/>
      </c>
    </row>
    <row r="5077" spans="34:36" x14ac:dyDescent="0.35">
      <c r="AH5077" s="16" t="str">
        <f>IF(AND(B5077="Premier League",E5077="Live"),_xlfn.XLOOKUP(_xlfn.TEXTJOIN(" vs ",,C5077:D5077),Calendar!G:G,Calendar!B:B),IF(AND(B5077="Premier League",E5077="Highlights"),_xlfn.XLOOKUP(H5077,Calendar!O:O,Calendar!N:N,,-1),""))</f>
        <v/>
      </c>
      <c r="AI5077" s="61" t="str">
        <f>IF(AND(AH5077&lt;&gt;"",E5077="Live"),_xlfn.XLOOKUP(_xlfn.TEXTJOIN(" vs ",,C5077:D5077),Calendar!G:G,Calendar!K:K),"")</f>
        <v/>
      </c>
      <c r="AJ5077" s="61" t="str">
        <f>IF(AND(K5077&lt;&gt;"Match of the Day",K5077&lt;&gt;"Match of the Day 2",K5077&lt;&gt;"Match of the Day Repeat"),"",1+MAX($AJ$10:AJ5076))</f>
        <v/>
      </c>
    </row>
    <row r="5078" spans="34:36" x14ac:dyDescent="0.35">
      <c r="AH5078" s="16" t="str">
        <f>IF(AND(B5078="Premier League",E5078="Live"),_xlfn.XLOOKUP(_xlfn.TEXTJOIN(" vs ",,C5078:D5078),Calendar!G:G,Calendar!B:B),IF(AND(B5078="Premier League",E5078="Highlights"),_xlfn.XLOOKUP(H5078,Calendar!O:O,Calendar!N:N,,-1),""))</f>
        <v/>
      </c>
      <c r="AI5078" s="61" t="str">
        <f>IF(AND(AH5078&lt;&gt;"",E5078="Live"),_xlfn.XLOOKUP(_xlfn.TEXTJOIN(" vs ",,C5078:D5078),Calendar!G:G,Calendar!K:K),"")</f>
        <v/>
      </c>
      <c r="AJ5078" s="61" t="str">
        <f>IF(AND(K5078&lt;&gt;"Match of the Day",K5078&lt;&gt;"Match of the Day 2",K5078&lt;&gt;"Match of the Day Repeat"),"",1+MAX($AJ$10:AJ5077))</f>
        <v/>
      </c>
    </row>
    <row r="5079" spans="34:36" x14ac:dyDescent="0.35">
      <c r="AH5079" s="16" t="str">
        <f>IF(AND(B5079="Premier League",E5079="Live"),_xlfn.XLOOKUP(_xlfn.TEXTJOIN(" vs ",,C5079:D5079),Calendar!G:G,Calendar!B:B),IF(AND(B5079="Premier League",E5079="Highlights"),_xlfn.XLOOKUP(H5079,Calendar!O:O,Calendar!N:N,,-1),""))</f>
        <v/>
      </c>
      <c r="AI5079" s="61" t="str">
        <f>IF(AND(AH5079&lt;&gt;"",E5079="Live"),_xlfn.XLOOKUP(_xlfn.TEXTJOIN(" vs ",,C5079:D5079),Calendar!G:G,Calendar!K:K),"")</f>
        <v/>
      </c>
      <c r="AJ5079" s="61" t="str">
        <f>IF(AND(K5079&lt;&gt;"Match of the Day",K5079&lt;&gt;"Match of the Day 2",K5079&lt;&gt;"Match of the Day Repeat"),"",1+MAX($AJ$10:AJ5078))</f>
        <v/>
      </c>
    </row>
    <row r="5080" spans="34:36" x14ac:dyDescent="0.35">
      <c r="AH5080" s="16" t="str">
        <f>IF(AND(B5080="Premier League",E5080="Live"),_xlfn.XLOOKUP(_xlfn.TEXTJOIN(" vs ",,C5080:D5080),Calendar!G:G,Calendar!B:B),IF(AND(B5080="Premier League",E5080="Highlights"),_xlfn.XLOOKUP(H5080,Calendar!O:O,Calendar!N:N,,-1),""))</f>
        <v/>
      </c>
      <c r="AI5080" s="61" t="str">
        <f>IF(AND(AH5080&lt;&gt;"",E5080="Live"),_xlfn.XLOOKUP(_xlfn.TEXTJOIN(" vs ",,C5080:D5080),Calendar!G:G,Calendar!K:K),"")</f>
        <v/>
      </c>
      <c r="AJ5080" s="61" t="str">
        <f>IF(AND(K5080&lt;&gt;"Match of the Day",K5080&lt;&gt;"Match of the Day 2",K5080&lt;&gt;"Match of the Day Repeat"),"",1+MAX($AJ$10:AJ5079))</f>
        <v/>
      </c>
    </row>
    <row r="5081" spans="34:36" x14ac:dyDescent="0.35">
      <c r="AH5081" s="16" t="str">
        <f>IF(AND(B5081="Premier League",E5081="Live"),_xlfn.XLOOKUP(_xlfn.TEXTJOIN(" vs ",,C5081:D5081),Calendar!G:G,Calendar!B:B),IF(AND(B5081="Premier League",E5081="Highlights"),_xlfn.XLOOKUP(H5081,Calendar!O:O,Calendar!N:N,,-1),""))</f>
        <v/>
      </c>
      <c r="AI5081" s="61" t="str">
        <f>IF(AND(AH5081&lt;&gt;"",E5081="Live"),_xlfn.XLOOKUP(_xlfn.TEXTJOIN(" vs ",,C5081:D5081),Calendar!G:G,Calendar!K:K),"")</f>
        <v/>
      </c>
      <c r="AJ5081" s="61" t="str">
        <f>IF(AND(K5081&lt;&gt;"Match of the Day",K5081&lt;&gt;"Match of the Day 2",K5081&lt;&gt;"Match of the Day Repeat"),"",1+MAX($AJ$10:AJ5080))</f>
        <v/>
      </c>
    </row>
    <row r="5082" spans="34:36" x14ac:dyDescent="0.35">
      <c r="AH5082" s="16" t="str">
        <f>IF(AND(B5082="Premier League",E5082="Live"),_xlfn.XLOOKUP(_xlfn.TEXTJOIN(" vs ",,C5082:D5082),Calendar!G:G,Calendar!B:B),IF(AND(B5082="Premier League",E5082="Highlights"),_xlfn.XLOOKUP(H5082,Calendar!O:O,Calendar!N:N,,-1),""))</f>
        <v/>
      </c>
      <c r="AI5082" s="61" t="str">
        <f>IF(AND(AH5082&lt;&gt;"",E5082="Live"),_xlfn.XLOOKUP(_xlfn.TEXTJOIN(" vs ",,C5082:D5082),Calendar!G:G,Calendar!K:K),"")</f>
        <v/>
      </c>
      <c r="AJ5082" s="61" t="str">
        <f>IF(AND(K5082&lt;&gt;"Match of the Day",K5082&lt;&gt;"Match of the Day 2",K5082&lt;&gt;"Match of the Day Repeat"),"",1+MAX($AJ$10:AJ5081))</f>
        <v/>
      </c>
    </row>
    <row r="5083" spans="34:36" x14ac:dyDescent="0.35">
      <c r="AH5083" s="16" t="str">
        <f>IF(AND(B5083="Premier League",E5083="Live"),_xlfn.XLOOKUP(_xlfn.TEXTJOIN(" vs ",,C5083:D5083),Calendar!G:G,Calendar!B:B),IF(AND(B5083="Premier League",E5083="Highlights"),_xlfn.XLOOKUP(H5083,Calendar!O:O,Calendar!N:N,,-1),""))</f>
        <v/>
      </c>
      <c r="AI5083" s="61" t="str">
        <f>IF(AND(AH5083&lt;&gt;"",E5083="Live"),_xlfn.XLOOKUP(_xlfn.TEXTJOIN(" vs ",,C5083:D5083),Calendar!G:G,Calendar!K:K),"")</f>
        <v/>
      </c>
      <c r="AJ5083" s="61" t="str">
        <f>IF(AND(K5083&lt;&gt;"Match of the Day",K5083&lt;&gt;"Match of the Day 2",K5083&lt;&gt;"Match of the Day Repeat"),"",1+MAX($AJ$10:AJ5082))</f>
        <v/>
      </c>
    </row>
    <row r="5084" spans="34:36" x14ac:dyDescent="0.35">
      <c r="AH5084" s="16" t="str">
        <f>IF(AND(B5084="Premier League",E5084="Live"),_xlfn.XLOOKUP(_xlfn.TEXTJOIN(" vs ",,C5084:D5084),Calendar!G:G,Calendar!B:B),IF(AND(B5084="Premier League",E5084="Highlights"),_xlfn.XLOOKUP(H5084,Calendar!O:O,Calendar!N:N,,-1),""))</f>
        <v/>
      </c>
      <c r="AI5084" s="61" t="str">
        <f>IF(AND(AH5084&lt;&gt;"",E5084="Live"),_xlfn.XLOOKUP(_xlfn.TEXTJOIN(" vs ",,C5084:D5084),Calendar!G:G,Calendar!K:K),"")</f>
        <v/>
      </c>
      <c r="AJ5084" s="61" t="str">
        <f>IF(AND(K5084&lt;&gt;"Match of the Day",K5084&lt;&gt;"Match of the Day 2",K5084&lt;&gt;"Match of the Day Repeat"),"",1+MAX($AJ$10:AJ5083))</f>
        <v/>
      </c>
    </row>
    <row r="5085" spans="34:36" x14ac:dyDescent="0.35">
      <c r="AH5085" s="16" t="str">
        <f>IF(AND(B5085="Premier League",E5085="Live"),_xlfn.XLOOKUP(_xlfn.TEXTJOIN(" vs ",,C5085:D5085),Calendar!G:G,Calendar!B:B),IF(AND(B5085="Premier League",E5085="Highlights"),_xlfn.XLOOKUP(H5085,Calendar!O:O,Calendar!N:N,,-1),""))</f>
        <v/>
      </c>
      <c r="AI5085" s="61" t="str">
        <f>IF(AND(AH5085&lt;&gt;"",E5085="Live"),_xlfn.XLOOKUP(_xlfn.TEXTJOIN(" vs ",,C5085:D5085),Calendar!G:G,Calendar!K:K),"")</f>
        <v/>
      </c>
      <c r="AJ5085" s="61" t="str">
        <f>IF(AND(K5085&lt;&gt;"Match of the Day",K5085&lt;&gt;"Match of the Day 2",K5085&lt;&gt;"Match of the Day Repeat"),"",1+MAX($AJ$10:AJ5084))</f>
        <v/>
      </c>
    </row>
    <row r="5086" spans="34:36" x14ac:dyDescent="0.35">
      <c r="AH5086" s="16" t="str">
        <f>IF(AND(B5086="Premier League",E5086="Live"),_xlfn.XLOOKUP(_xlfn.TEXTJOIN(" vs ",,C5086:D5086),Calendar!G:G,Calendar!B:B),IF(AND(B5086="Premier League",E5086="Highlights"),_xlfn.XLOOKUP(H5086,Calendar!O:O,Calendar!N:N,,-1),""))</f>
        <v/>
      </c>
      <c r="AI5086" s="61" t="str">
        <f>IF(AND(AH5086&lt;&gt;"",E5086="Live"),_xlfn.XLOOKUP(_xlfn.TEXTJOIN(" vs ",,C5086:D5086),Calendar!G:G,Calendar!K:K),"")</f>
        <v/>
      </c>
      <c r="AJ5086" s="61" t="str">
        <f>IF(AND(K5086&lt;&gt;"Match of the Day",K5086&lt;&gt;"Match of the Day 2",K5086&lt;&gt;"Match of the Day Repeat"),"",1+MAX($AJ$10:AJ5085))</f>
        <v/>
      </c>
    </row>
    <row r="5087" spans="34:36" x14ac:dyDescent="0.35">
      <c r="AH5087" s="16" t="str">
        <f>IF(AND(B5087="Premier League",E5087="Live"),_xlfn.XLOOKUP(_xlfn.TEXTJOIN(" vs ",,C5087:D5087),Calendar!G:G,Calendar!B:B),IF(AND(B5087="Premier League",E5087="Highlights"),_xlfn.XLOOKUP(H5087,Calendar!O:O,Calendar!N:N,,-1),""))</f>
        <v/>
      </c>
      <c r="AI5087" s="61" t="str">
        <f>IF(AND(AH5087&lt;&gt;"",E5087="Live"),_xlfn.XLOOKUP(_xlfn.TEXTJOIN(" vs ",,C5087:D5087),Calendar!G:G,Calendar!K:K),"")</f>
        <v/>
      </c>
      <c r="AJ5087" s="61" t="str">
        <f>IF(AND(K5087&lt;&gt;"Match of the Day",K5087&lt;&gt;"Match of the Day 2",K5087&lt;&gt;"Match of the Day Repeat"),"",1+MAX($AJ$10:AJ5086))</f>
        <v/>
      </c>
    </row>
    <row r="5088" spans="34:36" x14ac:dyDescent="0.35">
      <c r="AH5088" s="16" t="str">
        <f>IF(AND(B5088="Premier League",E5088="Live"),_xlfn.XLOOKUP(_xlfn.TEXTJOIN(" vs ",,C5088:D5088),Calendar!G:G,Calendar!B:B),IF(AND(B5088="Premier League",E5088="Highlights"),_xlfn.XLOOKUP(H5088,Calendar!O:O,Calendar!N:N,,-1),""))</f>
        <v/>
      </c>
      <c r="AI5088" s="61" t="str">
        <f>IF(AND(AH5088&lt;&gt;"",E5088="Live"),_xlfn.XLOOKUP(_xlfn.TEXTJOIN(" vs ",,C5088:D5088),Calendar!G:G,Calendar!K:K),"")</f>
        <v/>
      </c>
      <c r="AJ5088" s="61" t="str">
        <f>IF(AND(K5088&lt;&gt;"Match of the Day",K5088&lt;&gt;"Match of the Day 2",K5088&lt;&gt;"Match of the Day Repeat"),"",1+MAX($AJ$10:AJ5087))</f>
        <v/>
      </c>
    </row>
    <row r="5089" spans="34:36" x14ac:dyDescent="0.35">
      <c r="AH5089" s="16" t="str">
        <f>IF(AND(B5089="Premier League",E5089="Live"),_xlfn.XLOOKUP(_xlfn.TEXTJOIN(" vs ",,C5089:D5089),Calendar!G:G,Calendar!B:B),IF(AND(B5089="Premier League",E5089="Highlights"),_xlfn.XLOOKUP(H5089,Calendar!O:O,Calendar!N:N,,-1),""))</f>
        <v/>
      </c>
      <c r="AI5089" s="61" t="str">
        <f>IF(AND(AH5089&lt;&gt;"",E5089="Live"),_xlfn.XLOOKUP(_xlfn.TEXTJOIN(" vs ",,C5089:D5089),Calendar!G:G,Calendar!K:K),"")</f>
        <v/>
      </c>
      <c r="AJ5089" s="61" t="str">
        <f>IF(AND(K5089&lt;&gt;"Match of the Day",K5089&lt;&gt;"Match of the Day 2",K5089&lt;&gt;"Match of the Day Repeat"),"",1+MAX($AJ$10:AJ5088))</f>
        <v/>
      </c>
    </row>
    <row r="5090" spans="34:36" x14ac:dyDescent="0.35">
      <c r="AH5090" s="16" t="str">
        <f>IF(AND(B5090="Premier League",E5090="Live"),_xlfn.XLOOKUP(_xlfn.TEXTJOIN(" vs ",,C5090:D5090),Calendar!G:G,Calendar!B:B),IF(AND(B5090="Premier League",E5090="Highlights"),_xlfn.XLOOKUP(H5090,Calendar!O:O,Calendar!N:N,,-1),""))</f>
        <v/>
      </c>
      <c r="AI5090" s="61" t="str">
        <f>IF(AND(AH5090&lt;&gt;"",E5090="Live"),_xlfn.XLOOKUP(_xlfn.TEXTJOIN(" vs ",,C5090:D5090),Calendar!G:G,Calendar!K:K),"")</f>
        <v/>
      </c>
      <c r="AJ5090" s="61" t="str">
        <f>IF(AND(K5090&lt;&gt;"Match of the Day",K5090&lt;&gt;"Match of the Day 2",K5090&lt;&gt;"Match of the Day Repeat"),"",1+MAX($AJ$10:AJ5089))</f>
        <v/>
      </c>
    </row>
    <row r="5091" spans="34:36" x14ac:dyDescent="0.35">
      <c r="AH5091" s="16" t="str">
        <f>IF(AND(B5091="Premier League",E5091="Live"),_xlfn.XLOOKUP(_xlfn.TEXTJOIN(" vs ",,C5091:D5091),Calendar!G:G,Calendar!B:B),IF(AND(B5091="Premier League",E5091="Highlights"),_xlfn.XLOOKUP(H5091,Calendar!O:O,Calendar!N:N,,-1),""))</f>
        <v/>
      </c>
      <c r="AI5091" s="61" t="str">
        <f>IF(AND(AH5091&lt;&gt;"",E5091="Live"),_xlfn.XLOOKUP(_xlfn.TEXTJOIN(" vs ",,C5091:D5091),Calendar!G:G,Calendar!K:K),"")</f>
        <v/>
      </c>
      <c r="AJ5091" s="61" t="str">
        <f>IF(AND(K5091&lt;&gt;"Match of the Day",K5091&lt;&gt;"Match of the Day 2",K5091&lt;&gt;"Match of the Day Repeat"),"",1+MAX($AJ$10:AJ5090))</f>
        <v/>
      </c>
    </row>
    <row r="5092" spans="34:36" x14ac:dyDescent="0.35">
      <c r="AH5092" s="16" t="str">
        <f>IF(AND(B5092="Premier League",E5092="Live"),_xlfn.XLOOKUP(_xlfn.TEXTJOIN(" vs ",,C5092:D5092),Calendar!G:G,Calendar!B:B),IF(AND(B5092="Premier League",E5092="Highlights"),_xlfn.XLOOKUP(H5092,Calendar!O:O,Calendar!N:N,,-1),""))</f>
        <v/>
      </c>
      <c r="AI5092" s="61" t="str">
        <f>IF(AND(AH5092&lt;&gt;"",E5092="Live"),_xlfn.XLOOKUP(_xlfn.TEXTJOIN(" vs ",,C5092:D5092),Calendar!G:G,Calendar!K:K),"")</f>
        <v/>
      </c>
      <c r="AJ5092" s="61" t="str">
        <f>IF(AND(K5092&lt;&gt;"Match of the Day",K5092&lt;&gt;"Match of the Day 2",K5092&lt;&gt;"Match of the Day Repeat"),"",1+MAX($AJ$10:AJ5091))</f>
        <v/>
      </c>
    </row>
    <row r="5093" spans="34:36" x14ac:dyDescent="0.35">
      <c r="AH5093" s="16" t="str">
        <f>IF(AND(B5093="Premier League",E5093="Live"),_xlfn.XLOOKUP(_xlfn.TEXTJOIN(" vs ",,C5093:D5093),Calendar!G:G,Calendar!B:B),IF(AND(B5093="Premier League",E5093="Highlights"),_xlfn.XLOOKUP(H5093,Calendar!O:O,Calendar!N:N,,-1),""))</f>
        <v/>
      </c>
      <c r="AI5093" s="61" t="str">
        <f>IF(AND(AH5093&lt;&gt;"",E5093="Live"),_xlfn.XLOOKUP(_xlfn.TEXTJOIN(" vs ",,C5093:D5093),Calendar!G:G,Calendar!K:K),"")</f>
        <v/>
      </c>
      <c r="AJ5093" s="61" t="str">
        <f>IF(AND(K5093&lt;&gt;"Match of the Day",K5093&lt;&gt;"Match of the Day 2",K5093&lt;&gt;"Match of the Day Repeat"),"",1+MAX($AJ$10:AJ5092))</f>
        <v/>
      </c>
    </row>
    <row r="5094" spans="34:36" x14ac:dyDescent="0.35">
      <c r="AH5094" s="16" t="str">
        <f>IF(AND(B5094="Premier League",E5094="Live"),_xlfn.XLOOKUP(_xlfn.TEXTJOIN(" vs ",,C5094:D5094),Calendar!G:G,Calendar!B:B),IF(AND(B5094="Premier League",E5094="Highlights"),_xlfn.XLOOKUP(H5094,Calendar!O:O,Calendar!N:N,,-1),""))</f>
        <v/>
      </c>
      <c r="AI5094" s="61" t="str">
        <f>IF(AND(AH5094&lt;&gt;"",E5094="Live"),_xlfn.XLOOKUP(_xlfn.TEXTJOIN(" vs ",,C5094:D5094),Calendar!G:G,Calendar!K:K),"")</f>
        <v/>
      </c>
      <c r="AJ5094" s="61" t="str">
        <f>IF(AND(K5094&lt;&gt;"Match of the Day",K5094&lt;&gt;"Match of the Day 2",K5094&lt;&gt;"Match of the Day Repeat"),"",1+MAX($AJ$10:AJ5093))</f>
        <v/>
      </c>
    </row>
    <row r="5095" spans="34:36" x14ac:dyDescent="0.35">
      <c r="AH5095" s="16" t="str">
        <f>IF(AND(B5095="Premier League",E5095="Live"),_xlfn.XLOOKUP(_xlfn.TEXTJOIN(" vs ",,C5095:D5095),Calendar!G:G,Calendar!B:B),IF(AND(B5095="Premier League",E5095="Highlights"),_xlfn.XLOOKUP(H5095,Calendar!O:O,Calendar!N:N,,-1),""))</f>
        <v/>
      </c>
      <c r="AI5095" s="61" t="str">
        <f>IF(AND(AH5095&lt;&gt;"",E5095="Live"),_xlfn.XLOOKUP(_xlfn.TEXTJOIN(" vs ",,C5095:D5095),Calendar!G:G,Calendar!K:K),"")</f>
        <v/>
      </c>
      <c r="AJ5095" s="61" t="str">
        <f>IF(AND(K5095&lt;&gt;"Match of the Day",K5095&lt;&gt;"Match of the Day 2",K5095&lt;&gt;"Match of the Day Repeat"),"",1+MAX($AJ$10:AJ5094))</f>
        <v/>
      </c>
    </row>
    <row r="5096" spans="34:36" x14ac:dyDescent="0.35">
      <c r="AH5096" s="16" t="str">
        <f>IF(AND(B5096="Premier League",E5096="Live"),_xlfn.XLOOKUP(_xlfn.TEXTJOIN(" vs ",,C5096:D5096),Calendar!G:G,Calendar!B:B),IF(AND(B5096="Premier League",E5096="Highlights"),_xlfn.XLOOKUP(H5096,Calendar!O:O,Calendar!N:N,,-1),""))</f>
        <v/>
      </c>
      <c r="AI5096" s="61" t="str">
        <f>IF(AND(AH5096&lt;&gt;"",E5096="Live"),_xlfn.XLOOKUP(_xlfn.TEXTJOIN(" vs ",,C5096:D5096),Calendar!G:G,Calendar!K:K),"")</f>
        <v/>
      </c>
      <c r="AJ5096" s="61" t="str">
        <f>IF(AND(K5096&lt;&gt;"Match of the Day",K5096&lt;&gt;"Match of the Day 2",K5096&lt;&gt;"Match of the Day Repeat"),"",1+MAX($AJ$10:AJ5095))</f>
        <v/>
      </c>
    </row>
    <row r="5097" spans="34:36" x14ac:dyDescent="0.35">
      <c r="AH5097" s="16" t="str">
        <f>IF(AND(B5097="Premier League",E5097="Live"),_xlfn.XLOOKUP(_xlfn.TEXTJOIN(" vs ",,C5097:D5097),Calendar!G:G,Calendar!B:B),IF(AND(B5097="Premier League",E5097="Highlights"),_xlfn.XLOOKUP(H5097,Calendar!O:O,Calendar!N:N,,-1),""))</f>
        <v/>
      </c>
      <c r="AI5097" s="61" t="str">
        <f>IF(AND(AH5097&lt;&gt;"",E5097="Live"),_xlfn.XLOOKUP(_xlfn.TEXTJOIN(" vs ",,C5097:D5097),Calendar!G:G,Calendar!K:K),"")</f>
        <v/>
      </c>
      <c r="AJ5097" s="61" t="str">
        <f>IF(AND(K5097&lt;&gt;"Match of the Day",K5097&lt;&gt;"Match of the Day 2",K5097&lt;&gt;"Match of the Day Repeat"),"",1+MAX($AJ$10:AJ5096))</f>
        <v/>
      </c>
    </row>
    <row r="5098" spans="34:36" x14ac:dyDescent="0.35">
      <c r="AH5098" s="16" t="str">
        <f>IF(AND(B5098="Premier League",E5098="Live"),_xlfn.XLOOKUP(_xlfn.TEXTJOIN(" vs ",,C5098:D5098),Calendar!G:G,Calendar!B:B),IF(AND(B5098="Premier League",E5098="Highlights"),_xlfn.XLOOKUP(H5098,Calendar!O:O,Calendar!N:N,,-1),""))</f>
        <v/>
      </c>
      <c r="AI5098" s="61" t="str">
        <f>IF(AND(AH5098&lt;&gt;"",E5098="Live"),_xlfn.XLOOKUP(_xlfn.TEXTJOIN(" vs ",,C5098:D5098),Calendar!G:G,Calendar!K:K),"")</f>
        <v/>
      </c>
      <c r="AJ5098" s="61" t="str">
        <f>IF(AND(K5098&lt;&gt;"Match of the Day",K5098&lt;&gt;"Match of the Day 2",K5098&lt;&gt;"Match of the Day Repeat"),"",1+MAX($AJ$10:AJ5097))</f>
        <v/>
      </c>
    </row>
    <row r="5099" spans="34:36" x14ac:dyDescent="0.35">
      <c r="AH5099" s="16" t="str">
        <f>IF(AND(B5099="Premier League",E5099="Live"),_xlfn.XLOOKUP(_xlfn.TEXTJOIN(" vs ",,C5099:D5099),Calendar!G:G,Calendar!B:B),IF(AND(B5099="Premier League",E5099="Highlights"),_xlfn.XLOOKUP(H5099,Calendar!O:O,Calendar!N:N,,-1),""))</f>
        <v/>
      </c>
      <c r="AI5099" s="61" t="str">
        <f>IF(AND(AH5099&lt;&gt;"",E5099="Live"),_xlfn.XLOOKUP(_xlfn.TEXTJOIN(" vs ",,C5099:D5099),Calendar!G:G,Calendar!K:K),"")</f>
        <v/>
      </c>
      <c r="AJ5099" s="61" t="str">
        <f>IF(AND(K5099&lt;&gt;"Match of the Day",K5099&lt;&gt;"Match of the Day 2",K5099&lt;&gt;"Match of the Day Repeat"),"",1+MAX($AJ$10:AJ5098))</f>
        <v/>
      </c>
    </row>
    <row r="5100" spans="34:36" x14ac:dyDescent="0.35">
      <c r="AH5100" s="16" t="str">
        <f>IF(AND(B5100="Premier League",E5100="Live"),_xlfn.XLOOKUP(_xlfn.TEXTJOIN(" vs ",,C5100:D5100),Calendar!G:G,Calendar!B:B),IF(AND(B5100="Premier League",E5100="Highlights"),_xlfn.XLOOKUP(H5100,Calendar!O:O,Calendar!N:N,,-1),""))</f>
        <v/>
      </c>
      <c r="AI5100" s="61" t="str">
        <f>IF(AND(AH5100&lt;&gt;"",E5100="Live"),_xlfn.XLOOKUP(_xlfn.TEXTJOIN(" vs ",,C5100:D5100),Calendar!G:G,Calendar!K:K),"")</f>
        <v/>
      </c>
      <c r="AJ5100" s="61" t="str">
        <f>IF(AND(K5100&lt;&gt;"Match of the Day",K5100&lt;&gt;"Match of the Day 2",K5100&lt;&gt;"Match of the Day Repeat"),"",1+MAX($AJ$10:AJ5099))</f>
        <v/>
      </c>
    </row>
    <row r="5101" spans="34:36" x14ac:dyDescent="0.35">
      <c r="AH5101" s="16" t="str">
        <f>IF(AND(B5101="Premier League",E5101="Live"),_xlfn.XLOOKUP(_xlfn.TEXTJOIN(" vs ",,C5101:D5101),Calendar!G:G,Calendar!B:B),IF(AND(B5101="Premier League",E5101="Highlights"),_xlfn.XLOOKUP(H5101,Calendar!O:O,Calendar!N:N,,-1),""))</f>
        <v/>
      </c>
      <c r="AI5101" s="61" t="str">
        <f>IF(AND(AH5101&lt;&gt;"",E5101="Live"),_xlfn.XLOOKUP(_xlfn.TEXTJOIN(" vs ",,C5101:D5101),Calendar!G:G,Calendar!K:K),"")</f>
        <v/>
      </c>
      <c r="AJ5101" s="61" t="str">
        <f>IF(AND(K5101&lt;&gt;"Match of the Day",K5101&lt;&gt;"Match of the Day 2",K5101&lt;&gt;"Match of the Day Repeat"),"",1+MAX($AJ$10:AJ5100))</f>
        <v/>
      </c>
    </row>
    <row r="5102" spans="34:36" x14ac:dyDescent="0.35">
      <c r="AH5102" s="16" t="str">
        <f>IF(AND(B5102="Premier League",E5102="Live"),_xlfn.XLOOKUP(_xlfn.TEXTJOIN(" vs ",,C5102:D5102),Calendar!G:G,Calendar!B:B),IF(AND(B5102="Premier League",E5102="Highlights"),_xlfn.XLOOKUP(H5102,Calendar!O:O,Calendar!N:N,,-1),""))</f>
        <v/>
      </c>
      <c r="AI5102" s="61" t="str">
        <f>IF(AND(AH5102&lt;&gt;"",E5102="Live"),_xlfn.XLOOKUP(_xlfn.TEXTJOIN(" vs ",,C5102:D5102),Calendar!G:G,Calendar!K:K),"")</f>
        <v/>
      </c>
      <c r="AJ5102" s="61" t="str">
        <f>IF(AND(K5102&lt;&gt;"Match of the Day",K5102&lt;&gt;"Match of the Day 2",K5102&lt;&gt;"Match of the Day Repeat"),"",1+MAX($AJ$10:AJ5101))</f>
        <v/>
      </c>
    </row>
    <row r="5103" spans="34:36" x14ac:dyDescent="0.35">
      <c r="AH5103" s="16" t="str">
        <f>IF(AND(B5103="Premier League",E5103="Live"),_xlfn.XLOOKUP(_xlfn.TEXTJOIN(" vs ",,C5103:D5103),Calendar!G:G,Calendar!B:B),IF(AND(B5103="Premier League",E5103="Highlights"),_xlfn.XLOOKUP(H5103,Calendar!O:O,Calendar!N:N,,-1),""))</f>
        <v/>
      </c>
      <c r="AI5103" s="61" t="str">
        <f>IF(AND(AH5103&lt;&gt;"",E5103="Live"),_xlfn.XLOOKUP(_xlfn.TEXTJOIN(" vs ",,C5103:D5103),Calendar!G:G,Calendar!K:K),"")</f>
        <v/>
      </c>
      <c r="AJ5103" s="61" t="str">
        <f>IF(AND(K5103&lt;&gt;"Match of the Day",K5103&lt;&gt;"Match of the Day 2",K5103&lt;&gt;"Match of the Day Repeat"),"",1+MAX($AJ$10:AJ5102))</f>
        <v/>
      </c>
    </row>
    <row r="5104" spans="34:36" x14ac:dyDescent="0.35">
      <c r="AH5104" s="16" t="str">
        <f>IF(AND(B5104="Premier League",E5104="Live"),_xlfn.XLOOKUP(_xlfn.TEXTJOIN(" vs ",,C5104:D5104),Calendar!G:G,Calendar!B:B),IF(AND(B5104="Premier League",E5104="Highlights"),_xlfn.XLOOKUP(H5104,Calendar!O:O,Calendar!N:N,,-1),""))</f>
        <v/>
      </c>
      <c r="AI5104" s="61" t="str">
        <f>IF(AND(AH5104&lt;&gt;"",E5104="Live"),_xlfn.XLOOKUP(_xlfn.TEXTJOIN(" vs ",,C5104:D5104),Calendar!G:G,Calendar!K:K),"")</f>
        <v/>
      </c>
      <c r="AJ5104" s="61" t="str">
        <f>IF(AND(K5104&lt;&gt;"Match of the Day",K5104&lt;&gt;"Match of the Day 2",K5104&lt;&gt;"Match of the Day Repeat"),"",1+MAX($AJ$10:AJ5103))</f>
        <v/>
      </c>
    </row>
    <row r="5105" spans="34:36" x14ac:dyDescent="0.35">
      <c r="AH5105" s="16" t="str">
        <f>IF(AND(B5105="Premier League",E5105="Live"),_xlfn.XLOOKUP(_xlfn.TEXTJOIN(" vs ",,C5105:D5105),Calendar!G:G,Calendar!B:B),IF(AND(B5105="Premier League",E5105="Highlights"),_xlfn.XLOOKUP(H5105,Calendar!O:O,Calendar!N:N,,-1),""))</f>
        <v/>
      </c>
      <c r="AI5105" s="61" t="str">
        <f>IF(AND(AH5105&lt;&gt;"",E5105="Live"),_xlfn.XLOOKUP(_xlfn.TEXTJOIN(" vs ",,C5105:D5105),Calendar!G:G,Calendar!K:K),"")</f>
        <v/>
      </c>
      <c r="AJ5105" s="61" t="str">
        <f>IF(AND(K5105&lt;&gt;"Match of the Day",K5105&lt;&gt;"Match of the Day 2",K5105&lt;&gt;"Match of the Day Repeat"),"",1+MAX($AJ$10:AJ5104))</f>
        <v/>
      </c>
    </row>
    <row r="5106" spans="34:36" x14ac:dyDescent="0.35">
      <c r="AH5106" s="16" t="str">
        <f>IF(AND(B5106="Premier League",E5106="Live"),_xlfn.XLOOKUP(_xlfn.TEXTJOIN(" vs ",,C5106:D5106),Calendar!G:G,Calendar!B:B),IF(AND(B5106="Premier League",E5106="Highlights"),_xlfn.XLOOKUP(H5106,Calendar!O:O,Calendar!N:N,,-1),""))</f>
        <v/>
      </c>
      <c r="AI5106" s="61" t="str">
        <f>IF(AND(AH5106&lt;&gt;"",E5106="Live"),_xlfn.XLOOKUP(_xlfn.TEXTJOIN(" vs ",,C5106:D5106),Calendar!G:G,Calendar!K:K),"")</f>
        <v/>
      </c>
      <c r="AJ5106" s="61" t="str">
        <f>IF(AND(K5106&lt;&gt;"Match of the Day",K5106&lt;&gt;"Match of the Day 2",K5106&lt;&gt;"Match of the Day Repeat"),"",1+MAX($AJ$10:AJ5105))</f>
        <v/>
      </c>
    </row>
    <row r="5107" spans="34:36" x14ac:dyDescent="0.35">
      <c r="AH5107" s="16" t="str">
        <f>IF(AND(B5107="Premier League",E5107="Live"),_xlfn.XLOOKUP(_xlfn.TEXTJOIN(" vs ",,C5107:D5107),Calendar!G:G,Calendar!B:B),IF(AND(B5107="Premier League",E5107="Highlights"),_xlfn.XLOOKUP(H5107,Calendar!O:O,Calendar!N:N,,-1),""))</f>
        <v/>
      </c>
      <c r="AI5107" s="61" t="str">
        <f>IF(AND(AH5107&lt;&gt;"",E5107="Live"),_xlfn.XLOOKUP(_xlfn.TEXTJOIN(" vs ",,C5107:D5107),Calendar!G:G,Calendar!K:K),"")</f>
        <v/>
      </c>
      <c r="AJ5107" s="61" t="str">
        <f>IF(AND(K5107&lt;&gt;"Match of the Day",K5107&lt;&gt;"Match of the Day 2",K5107&lt;&gt;"Match of the Day Repeat"),"",1+MAX($AJ$10:AJ5106))</f>
        <v/>
      </c>
    </row>
    <row r="5108" spans="34:36" x14ac:dyDescent="0.35">
      <c r="AH5108" s="16" t="str">
        <f>IF(AND(B5108="Premier League",E5108="Live"),_xlfn.XLOOKUP(_xlfn.TEXTJOIN(" vs ",,C5108:D5108),Calendar!G:G,Calendar!B:B),IF(AND(B5108="Premier League",E5108="Highlights"),_xlfn.XLOOKUP(H5108,Calendar!O:O,Calendar!N:N,,-1),""))</f>
        <v/>
      </c>
      <c r="AI5108" s="61" t="str">
        <f>IF(AND(AH5108&lt;&gt;"",E5108="Live"),_xlfn.XLOOKUP(_xlfn.TEXTJOIN(" vs ",,C5108:D5108),Calendar!G:G,Calendar!K:K),"")</f>
        <v/>
      </c>
      <c r="AJ5108" s="61" t="str">
        <f>IF(AND(K5108&lt;&gt;"Match of the Day",K5108&lt;&gt;"Match of the Day 2",K5108&lt;&gt;"Match of the Day Repeat"),"",1+MAX($AJ$10:AJ5107))</f>
        <v/>
      </c>
    </row>
    <row r="5109" spans="34:36" x14ac:dyDescent="0.35">
      <c r="AH5109" s="16" t="str">
        <f>IF(AND(B5109="Premier League",E5109="Live"),_xlfn.XLOOKUP(_xlfn.TEXTJOIN(" vs ",,C5109:D5109),Calendar!G:G,Calendar!B:B),IF(AND(B5109="Premier League",E5109="Highlights"),_xlfn.XLOOKUP(H5109,Calendar!O:O,Calendar!N:N,,-1),""))</f>
        <v/>
      </c>
      <c r="AI5109" s="61" t="str">
        <f>IF(AND(AH5109&lt;&gt;"",E5109="Live"),_xlfn.XLOOKUP(_xlfn.TEXTJOIN(" vs ",,C5109:D5109),Calendar!G:G,Calendar!K:K),"")</f>
        <v/>
      </c>
      <c r="AJ5109" s="61" t="str">
        <f>IF(AND(K5109&lt;&gt;"Match of the Day",K5109&lt;&gt;"Match of the Day 2",K5109&lt;&gt;"Match of the Day Repeat"),"",1+MAX($AJ$10:AJ5108))</f>
        <v/>
      </c>
    </row>
    <row r="5110" spans="34:36" x14ac:dyDescent="0.35">
      <c r="AH5110" s="16" t="str">
        <f>IF(AND(B5110="Premier League",E5110="Live"),_xlfn.XLOOKUP(_xlfn.TEXTJOIN(" vs ",,C5110:D5110),Calendar!G:G,Calendar!B:B),IF(AND(B5110="Premier League",E5110="Highlights"),_xlfn.XLOOKUP(H5110,Calendar!O:O,Calendar!N:N,,-1),""))</f>
        <v/>
      </c>
      <c r="AI5110" s="61" t="str">
        <f>IF(AND(AH5110&lt;&gt;"",E5110="Live"),_xlfn.XLOOKUP(_xlfn.TEXTJOIN(" vs ",,C5110:D5110),Calendar!G:G,Calendar!K:K),"")</f>
        <v/>
      </c>
      <c r="AJ5110" s="61" t="str">
        <f>IF(AND(K5110&lt;&gt;"Match of the Day",K5110&lt;&gt;"Match of the Day 2",K5110&lt;&gt;"Match of the Day Repeat"),"",1+MAX($AJ$10:AJ5109))</f>
        <v/>
      </c>
    </row>
    <row r="5111" spans="34:36" x14ac:dyDescent="0.35">
      <c r="AH5111" s="16" t="str">
        <f>IF(AND(B5111="Premier League",E5111="Live"),_xlfn.XLOOKUP(_xlfn.TEXTJOIN(" vs ",,C5111:D5111),Calendar!G:G,Calendar!B:B),IF(AND(B5111="Premier League",E5111="Highlights"),_xlfn.XLOOKUP(H5111,Calendar!O:O,Calendar!N:N,,-1),""))</f>
        <v/>
      </c>
      <c r="AI5111" s="61" t="str">
        <f>IF(AND(AH5111&lt;&gt;"",E5111="Live"),_xlfn.XLOOKUP(_xlfn.TEXTJOIN(" vs ",,C5111:D5111),Calendar!G:G,Calendar!K:K),"")</f>
        <v/>
      </c>
      <c r="AJ5111" s="61" t="str">
        <f>IF(AND(K5111&lt;&gt;"Match of the Day",K5111&lt;&gt;"Match of the Day 2",K5111&lt;&gt;"Match of the Day Repeat"),"",1+MAX($AJ$10:AJ5110))</f>
        <v/>
      </c>
    </row>
    <row r="5112" spans="34:36" x14ac:dyDescent="0.35">
      <c r="AH5112" s="16" t="str">
        <f>IF(AND(B5112="Premier League",E5112="Live"),_xlfn.XLOOKUP(_xlfn.TEXTJOIN(" vs ",,C5112:D5112),Calendar!G:G,Calendar!B:B),IF(AND(B5112="Premier League",E5112="Highlights"),_xlfn.XLOOKUP(H5112,Calendar!O:O,Calendar!N:N,,-1),""))</f>
        <v/>
      </c>
      <c r="AI5112" s="61" t="str">
        <f>IF(AND(AH5112&lt;&gt;"",E5112="Live"),_xlfn.XLOOKUP(_xlfn.TEXTJOIN(" vs ",,C5112:D5112),Calendar!G:G,Calendar!K:K),"")</f>
        <v/>
      </c>
      <c r="AJ5112" s="61" t="str">
        <f>IF(AND(K5112&lt;&gt;"Match of the Day",K5112&lt;&gt;"Match of the Day 2",K5112&lt;&gt;"Match of the Day Repeat"),"",1+MAX($AJ$10:AJ5111))</f>
        <v/>
      </c>
    </row>
    <row r="5113" spans="34:36" x14ac:dyDescent="0.35">
      <c r="AH5113" s="16" t="str">
        <f>IF(AND(B5113="Premier League",E5113="Live"),_xlfn.XLOOKUP(_xlfn.TEXTJOIN(" vs ",,C5113:D5113),Calendar!G:G,Calendar!B:B),IF(AND(B5113="Premier League",E5113="Highlights"),_xlfn.XLOOKUP(H5113,Calendar!O:O,Calendar!N:N,,-1),""))</f>
        <v/>
      </c>
      <c r="AI5113" s="61" t="str">
        <f>IF(AND(AH5113&lt;&gt;"",E5113="Live"),_xlfn.XLOOKUP(_xlfn.TEXTJOIN(" vs ",,C5113:D5113),Calendar!G:G,Calendar!K:K),"")</f>
        <v/>
      </c>
      <c r="AJ5113" s="61" t="str">
        <f>IF(AND(K5113&lt;&gt;"Match of the Day",K5113&lt;&gt;"Match of the Day 2",K5113&lt;&gt;"Match of the Day Repeat"),"",1+MAX($AJ$10:AJ5112))</f>
        <v/>
      </c>
    </row>
    <row r="5114" spans="34:36" x14ac:dyDescent="0.35">
      <c r="AH5114" s="16" t="str">
        <f>IF(AND(B5114="Premier League",E5114="Live"),_xlfn.XLOOKUP(_xlfn.TEXTJOIN(" vs ",,C5114:D5114),Calendar!G:G,Calendar!B:B),IF(AND(B5114="Premier League",E5114="Highlights"),_xlfn.XLOOKUP(H5114,Calendar!O:O,Calendar!N:N,,-1),""))</f>
        <v/>
      </c>
      <c r="AI5114" s="61" t="str">
        <f>IF(AND(AH5114&lt;&gt;"",E5114="Live"),_xlfn.XLOOKUP(_xlfn.TEXTJOIN(" vs ",,C5114:D5114),Calendar!G:G,Calendar!K:K),"")</f>
        <v/>
      </c>
      <c r="AJ5114" s="61" t="str">
        <f>IF(AND(K5114&lt;&gt;"Match of the Day",K5114&lt;&gt;"Match of the Day 2",K5114&lt;&gt;"Match of the Day Repeat"),"",1+MAX($AJ$10:AJ5113))</f>
        <v/>
      </c>
    </row>
    <row r="5115" spans="34:36" x14ac:dyDescent="0.35">
      <c r="AH5115" s="16" t="str">
        <f>IF(AND(B5115="Premier League",E5115="Live"),_xlfn.XLOOKUP(_xlfn.TEXTJOIN(" vs ",,C5115:D5115),Calendar!G:G,Calendar!B:B),IF(AND(B5115="Premier League",E5115="Highlights"),_xlfn.XLOOKUP(H5115,Calendar!O:O,Calendar!N:N,,-1),""))</f>
        <v/>
      </c>
      <c r="AI5115" s="61" t="str">
        <f>IF(AND(AH5115&lt;&gt;"",E5115="Live"),_xlfn.XLOOKUP(_xlfn.TEXTJOIN(" vs ",,C5115:D5115),Calendar!G:G,Calendar!K:K),"")</f>
        <v/>
      </c>
      <c r="AJ5115" s="61" t="str">
        <f>IF(AND(K5115&lt;&gt;"Match of the Day",K5115&lt;&gt;"Match of the Day 2",K5115&lt;&gt;"Match of the Day Repeat"),"",1+MAX($AJ$10:AJ5114))</f>
        <v/>
      </c>
    </row>
    <row r="5116" spans="34:36" x14ac:dyDescent="0.35">
      <c r="AH5116" s="16" t="str">
        <f>IF(AND(B5116="Premier League",E5116="Live"),_xlfn.XLOOKUP(_xlfn.TEXTJOIN(" vs ",,C5116:D5116),Calendar!G:G,Calendar!B:B),IF(AND(B5116="Premier League",E5116="Highlights"),_xlfn.XLOOKUP(H5116,Calendar!O:O,Calendar!N:N,,-1),""))</f>
        <v/>
      </c>
      <c r="AI5116" s="61" t="str">
        <f>IF(AND(AH5116&lt;&gt;"",E5116="Live"),_xlfn.XLOOKUP(_xlfn.TEXTJOIN(" vs ",,C5116:D5116),Calendar!G:G,Calendar!K:K),"")</f>
        <v/>
      </c>
      <c r="AJ5116" s="61" t="str">
        <f>IF(AND(K5116&lt;&gt;"Match of the Day",K5116&lt;&gt;"Match of the Day 2",K5116&lt;&gt;"Match of the Day Repeat"),"",1+MAX($AJ$10:AJ5115))</f>
        <v/>
      </c>
    </row>
    <row r="5117" spans="34:36" x14ac:dyDescent="0.35">
      <c r="AH5117" s="16" t="str">
        <f>IF(AND(B5117="Premier League",E5117="Live"),_xlfn.XLOOKUP(_xlfn.TEXTJOIN(" vs ",,C5117:D5117),Calendar!G:G,Calendar!B:B),IF(AND(B5117="Premier League",E5117="Highlights"),_xlfn.XLOOKUP(H5117,Calendar!O:O,Calendar!N:N,,-1),""))</f>
        <v/>
      </c>
      <c r="AI5117" s="61" t="str">
        <f>IF(AND(AH5117&lt;&gt;"",E5117="Live"),_xlfn.XLOOKUP(_xlfn.TEXTJOIN(" vs ",,C5117:D5117),Calendar!G:G,Calendar!K:K),"")</f>
        <v/>
      </c>
      <c r="AJ5117" s="61" t="str">
        <f>IF(AND(K5117&lt;&gt;"Match of the Day",K5117&lt;&gt;"Match of the Day 2",K5117&lt;&gt;"Match of the Day Repeat"),"",1+MAX($AJ$10:AJ5116))</f>
        <v/>
      </c>
    </row>
    <row r="5118" spans="34:36" x14ac:dyDescent="0.35">
      <c r="AH5118" s="16" t="str">
        <f>IF(AND(B5118="Premier League",E5118="Live"),_xlfn.XLOOKUP(_xlfn.TEXTJOIN(" vs ",,C5118:D5118),Calendar!G:G,Calendar!B:B),IF(AND(B5118="Premier League",E5118="Highlights"),_xlfn.XLOOKUP(H5118,Calendar!O:O,Calendar!N:N,,-1),""))</f>
        <v/>
      </c>
      <c r="AI5118" s="61" t="str">
        <f>IF(AND(AH5118&lt;&gt;"",E5118="Live"),_xlfn.XLOOKUP(_xlfn.TEXTJOIN(" vs ",,C5118:D5118),Calendar!G:G,Calendar!K:K),"")</f>
        <v/>
      </c>
      <c r="AJ5118" s="61" t="str">
        <f>IF(AND(K5118&lt;&gt;"Match of the Day",K5118&lt;&gt;"Match of the Day 2",K5118&lt;&gt;"Match of the Day Repeat"),"",1+MAX($AJ$10:AJ5117))</f>
        <v/>
      </c>
    </row>
    <row r="5119" spans="34:36" x14ac:dyDescent="0.35">
      <c r="AH5119" s="16" t="str">
        <f>IF(AND(B5119="Premier League",E5119="Live"),_xlfn.XLOOKUP(_xlfn.TEXTJOIN(" vs ",,C5119:D5119),Calendar!G:G,Calendar!B:B),IF(AND(B5119="Premier League",E5119="Highlights"),_xlfn.XLOOKUP(H5119,Calendar!O:O,Calendar!N:N,,-1),""))</f>
        <v/>
      </c>
      <c r="AI5119" s="61" t="str">
        <f>IF(AND(AH5119&lt;&gt;"",E5119="Live"),_xlfn.XLOOKUP(_xlfn.TEXTJOIN(" vs ",,C5119:D5119),Calendar!G:G,Calendar!K:K),"")</f>
        <v/>
      </c>
      <c r="AJ5119" s="61" t="str">
        <f>IF(AND(K5119&lt;&gt;"Match of the Day",K5119&lt;&gt;"Match of the Day 2",K5119&lt;&gt;"Match of the Day Repeat"),"",1+MAX($AJ$10:AJ5118))</f>
        <v/>
      </c>
    </row>
    <row r="5120" spans="34:36" x14ac:dyDescent="0.35">
      <c r="AH5120" s="16" t="str">
        <f>IF(AND(B5120="Premier League",E5120="Live"),_xlfn.XLOOKUP(_xlfn.TEXTJOIN(" vs ",,C5120:D5120),Calendar!G:G,Calendar!B:B),IF(AND(B5120="Premier League",E5120="Highlights"),_xlfn.XLOOKUP(H5120,Calendar!O:O,Calendar!N:N,,-1),""))</f>
        <v/>
      </c>
      <c r="AI5120" s="61" t="str">
        <f>IF(AND(AH5120&lt;&gt;"",E5120="Live"),_xlfn.XLOOKUP(_xlfn.TEXTJOIN(" vs ",,C5120:D5120),Calendar!G:G,Calendar!K:K),"")</f>
        <v/>
      </c>
      <c r="AJ5120" s="61" t="str">
        <f>IF(AND(K5120&lt;&gt;"Match of the Day",K5120&lt;&gt;"Match of the Day 2",K5120&lt;&gt;"Match of the Day Repeat"),"",1+MAX($AJ$10:AJ5119))</f>
        <v/>
      </c>
    </row>
    <row r="5121" spans="34:36" x14ac:dyDescent="0.35">
      <c r="AH5121" s="16" t="str">
        <f>IF(AND(B5121="Premier League",E5121="Live"),_xlfn.XLOOKUP(_xlfn.TEXTJOIN(" vs ",,C5121:D5121),Calendar!G:G,Calendar!B:B),IF(AND(B5121="Premier League",E5121="Highlights"),_xlfn.XLOOKUP(H5121,Calendar!O:O,Calendar!N:N,,-1),""))</f>
        <v/>
      </c>
      <c r="AI5121" s="61" t="str">
        <f>IF(AND(AH5121&lt;&gt;"",E5121="Live"),_xlfn.XLOOKUP(_xlfn.TEXTJOIN(" vs ",,C5121:D5121),Calendar!G:G,Calendar!K:K),"")</f>
        <v/>
      </c>
      <c r="AJ5121" s="61" t="str">
        <f>IF(AND(K5121&lt;&gt;"Match of the Day",K5121&lt;&gt;"Match of the Day 2",K5121&lt;&gt;"Match of the Day Repeat"),"",1+MAX($AJ$10:AJ5120))</f>
        <v/>
      </c>
    </row>
    <row r="5122" spans="34:36" x14ac:dyDescent="0.35">
      <c r="AH5122" s="16" t="str">
        <f>IF(AND(B5122="Premier League",E5122="Live"),_xlfn.XLOOKUP(_xlfn.TEXTJOIN(" vs ",,C5122:D5122),Calendar!G:G,Calendar!B:B),IF(AND(B5122="Premier League",E5122="Highlights"),_xlfn.XLOOKUP(H5122,Calendar!O:O,Calendar!N:N,,-1),""))</f>
        <v/>
      </c>
      <c r="AI5122" s="61" t="str">
        <f>IF(AND(AH5122&lt;&gt;"",E5122="Live"),_xlfn.XLOOKUP(_xlfn.TEXTJOIN(" vs ",,C5122:D5122),Calendar!G:G,Calendar!K:K),"")</f>
        <v/>
      </c>
      <c r="AJ5122" s="61" t="str">
        <f>IF(AND(K5122&lt;&gt;"Match of the Day",K5122&lt;&gt;"Match of the Day 2",K5122&lt;&gt;"Match of the Day Repeat"),"",1+MAX($AJ$10:AJ5121))</f>
        <v/>
      </c>
    </row>
    <row r="5123" spans="34:36" x14ac:dyDescent="0.35">
      <c r="AH5123" s="16" t="str">
        <f>IF(AND(B5123="Premier League",E5123="Live"),_xlfn.XLOOKUP(_xlfn.TEXTJOIN(" vs ",,C5123:D5123),Calendar!G:G,Calendar!B:B),IF(AND(B5123="Premier League",E5123="Highlights"),_xlfn.XLOOKUP(H5123,Calendar!O:O,Calendar!N:N,,-1),""))</f>
        <v/>
      </c>
      <c r="AI5123" s="61" t="str">
        <f>IF(AND(AH5123&lt;&gt;"",E5123="Live"),_xlfn.XLOOKUP(_xlfn.TEXTJOIN(" vs ",,C5123:D5123),Calendar!G:G,Calendar!K:K),"")</f>
        <v/>
      </c>
      <c r="AJ5123" s="61" t="str">
        <f>IF(AND(K5123&lt;&gt;"Match of the Day",K5123&lt;&gt;"Match of the Day 2",K5123&lt;&gt;"Match of the Day Repeat"),"",1+MAX($AJ$10:AJ5122))</f>
        <v/>
      </c>
    </row>
    <row r="5124" spans="34:36" x14ac:dyDescent="0.35">
      <c r="AH5124" s="16" t="str">
        <f>IF(AND(B5124="Premier League",E5124="Live"),_xlfn.XLOOKUP(_xlfn.TEXTJOIN(" vs ",,C5124:D5124),Calendar!G:G,Calendar!B:B),IF(AND(B5124="Premier League",E5124="Highlights"),_xlfn.XLOOKUP(H5124,Calendar!O:O,Calendar!N:N,,-1),""))</f>
        <v/>
      </c>
      <c r="AI5124" s="61" t="str">
        <f>IF(AND(AH5124&lt;&gt;"",E5124="Live"),_xlfn.XLOOKUP(_xlfn.TEXTJOIN(" vs ",,C5124:D5124),Calendar!G:G,Calendar!K:K),"")</f>
        <v/>
      </c>
      <c r="AJ5124" s="61" t="str">
        <f>IF(AND(K5124&lt;&gt;"Match of the Day",K5124&lt;&gt;"Match of the Day 2",K5124&lt;&gt;"Match of the Day Repeat"),"",1+MAX($AJ$10:AJ5123))</f>
        <v/>
      </c>
    </row>
    <row r="5125" spans="34:36" x14ac:dyDescent="0.35">
      <c r="AH5125" s="16" t="str">
        <f>IF(AND(B5125="Premier League",E5125="Live"),_xlfn.XLOOKUP(_xlfn.TEXTJOIN(" vs ",,C5125:D5125),Calendar!G:G,Calendar!B:B),IF(AND(B5125="Premier League",E5125="Highlights"),_xlfn.XLOOKUP(H5125,Calendar!O:O,Calendar!N:N,,-1),""))</f>
        <v/>
      </c>
      <c r="AI5125" s="61" t="str">
        <f>IF(AND(AH5125&lt;&gt;"",E5125="Live"),_xlfn.XLOOKUP(_xlfn.TEXTJOIN(" vs ",,C5125:D5125),Calendar!G:G,Calendar!K:K),"")</f>
        <v/>
      </c>
      <c r="AJ5125" s="61" t="str">
        <f>IF(AND(K5125&lt;&gt;"Match of the Day",K5125&lt;&gt;"Match of the Day 2",K5125&lt;&gt;"Match of the Day Repeat"),"",1+MAX($AJ$10:AJ5124))</f>
        <v/>
      </c>
    </row>
    <row r="5126" spans="34:36" x14ac:dyDescent="0.35">
      <c r="AH5126" s="16" t="str">
        <f>IF(AND(B5126="Premier League",E5126="Live"),_xlfn.XLOOKUP(_xlfn.TEXTJOIN(" vs ",,C5126:D5126),Calendar!G:G,Calendar!B:B),IF(AND(B5126="Premier League",E5126="Highlights"),_xlfn.XLOOKUP(H5126,Calendar!O:O,Calendar!N:N,,-1),""))</f>
        <v/>
      </c>
      <c r="AI5126" s="61" t="str">
        <f>IF(AND(AH5126&lt;&gt;"",E5126="Live"),_xlfn.XLOOKUP(_xlfn.TEXTJOIN(" vs ",,C5126:D5126),Calendar!G:G,Calendar!K:K),"")</f>
        <v/>
      </c>
      <c r="AJ5126" s="61" t="str">
        <f>IF(AND(K5126&lt;&gt;"Match of the Day",K5126&lt;&gt;"Match of the Day 2",K5126&lt;&gt;"Match of the Day Repeat"),"",1+MAX($AJ$10:AJ5125))</f>
        <v/>
      </c>
    </row>
    <row r="5127" spans="34:36" x14ac:dyDescent="0.35">
      <c r="AH5127" s="16" t="str">
        <f>IF(AND(B5127="Premier League",E5127="Live"),_xlfn.XLOOKUP(_xlfn.TEXTJOIN(" vs ",,C5127:D5127),Calendar!G:G,Calendar!B:B),IF(AND(B5127="Premier League",E5127="Highlights"),_xlfn.XLOOKUP(H5127,Calendar!O:O,Calendar!N:N,,-1),""))</f>
        <v/>
      </c>
      <c r="AI5127" s="61" t="str">
        <f>IF(AND(AH5127&lt;&gt;"",E5127="Live"),_xlfn.XLOOKUP(_xlfn.TEXTJOIN(" vs ",,C5127:D5127),Calendar!G:G,Calendar!K:K),"")</f>
        <v/>
      </c>
      <c r="AJ5127" s="61" t="str">
        <f>IF(AND(K5127&lt;&gt;"Match of the Day",K5127&lt;&gt;"Match of the Day 2",K5127&lt;&gt;"Match of the Day Repeat"),"",1+MAX($AJ$10:AJ5126))</f>
        <v/>
      </c>
    </row>
    <row r="5128" spans="34:36" x14ac:dyDescent="0.35">
      <c r="AH5128" s="16" t="str">
        <f>IF(AND(B5128="Premier League",E5128="Live"),_xlfn.XLOOKUP(_xlfn.TEXTJOIN(" vs ",,C5128:D5128),Calendar!G:G,Calendar!B:B),IF(AND(B5128="Premier League",E5128="Highlights"),_xlfn.XLOOKUP(H5128,Calendar!O:O,Calendar!N:N,,-1),""))</f>
        <v/>
      </c>
      <c r="AI5128" s="61" t="str">
        <f>IF(AND(AH5128&lt;&gt;"",E5128="Live"),_xlfn.XLOOKUP(_xlfn.TEXTJOIN(" vs ",,C5128:D5128),Calendar!G:G,Calendar!K:K),"")</f>
        <v/>
      </c>
      <c r="AJ5128" s="61" t="str">
        <f>IF(AND(K5128&lt;&gt;"Match of the Day",K5128&lt;&gt;"Match of the Day 2",K5128&lt;&gt;"Match of the Day Repeat"),"",1+MAX($AJ$10:AJ5127))</f>
        <v/>
      </c>
    </row>
    <row r="5129" spans="34:36" x14ac:dyDescent="0.35">
      <c r="AH5129" s="16" t="str">
        <f>IF(AND(B5129="Premier League",E5129="Live"),_xlfn.XLOOKUP(_xlfn.TEXTJOIN(" vs ",,C5129:D5129),Calendar!G:G,Calendar!B:B),IF(AND(B5129="Premier League",E5129="Highlights"),_xlfn.XLOOKUP(H5129,Calendar!O:O,Calendar!N:N,,-1),""))</f>
        <v/>
      </c>
      <c r="AI5129" s="61" t="str">
        <f>IF(AND(AH5129&lt;&gt;"",E5129="Live"),_xlfn.XLOOKUP(_xlfn.TEXTJOIN(" vs ",,C5129:D5129),Calendar!G:G,Calendar!K:K),"")</f>
        <v/>
      </c>
      <c r="AJ5129" s="61" t="str">
        <f>IF(AND(K5129&lt;&gt;"Match of the Day",K5129&lt;&gt;"Match of the Day 2",K5129&lt;&gt;"Match of the Day Repeat"),"",1+MAX($AJ$10:AJ5128))</f>
        <v/>
      </c>
    </row>
    <row r="5130" spans="34:36" x14ac:dyDescent="0.35">
      <c r="AH5130" s="16" t="str">
        <f>IF(AND(B5130="Premier League",E5130="Live"),_xlfn.XLOOKUP(_xlfn.TEXTJOIN(" vs ",,C5130:D5130),Calendar!G:G,Calendar!B:B),IF(AND(B5130="Premier League",E5130="Highlights"),_xlfn.XLOOKUP(H5130,Calendar!O:O,Calendar!N:N,,-1),""))</f>
        <v/>
      </c>
      <c r="AI5130" s="61" t="str">
        <f>IF(AND(AH5130&lt;&gt;"",E5130="Live"),_xlfn.XLOOKUP(_xlfn.TEXTJOIN(" vs ",,C5130:D5130),Calendar!G:G,Calendar!K:K),"")</f>
        <v/>
      </c>
      <c r="AJ5130" s="61" t="str">
        <f>IF(AND(K5130&lt;&gt;"Match of the Day",K5130&lt;&gt;"Match of the Day 2",K5130&lt;&gt;"Match of the Day Repeat"),"",1+MAX($AJ$10:AJ5129))</f>
        <v/>
      </c>
    </row>
    <row r="5131" spans="34:36" x14ac:dyDescent="0.35">
      <c r="AH5131" s="16" t="str">
        <f>IF(AND(B5131="Premier League",E5131="Live"),_xlfn.XLOOKUP(_xlfn.TEXTJOIN(" vs ",,C5131:D5131),Calendar!G:G,Calendar!B:B),IF(AND(B5131="Premier League",E5131="Highlights"),_xlfn.XLOOKUP(H5131,Calendar!O:O,Calendar!N:N,,-1),""))</f>
        <v/>
      </c>
      <c r="AI5131" s="61" t="str">
        <f>IF(AND(AH5131&lt;&gt;"",E5131="Live"),_xlfn.XLOOKUP(_xlfn.TEXTJOIN(" vs ",,C5131:D5131),Calendar!G:G,Calendar!K:K),"")</f>
        <v/>
      </c>
      <c r="AJ5131" s="61" t="str">
        <f>IF(AND(K5131&lt;&gt;"Match of the Day",K5131&lt;&gt;"Match of the Day 2",K5131&lt;&gt;"Match of the Day Repeat"),"",1+MAX($AJ$10:AJ5130))</f>
        <v/>
      </c>
    </row>
    <row r="5132" spans="34:36" x14ac:dyDescent="0.35">
      <c r="AH5132" s="16" t="str">
        <f>IF(AND(B5132="Premier League",E5132="Live"),_xlfn.XLOOKUP(_xlfn.TEXTJOIN(" vs ",,C5132:D5132),Calendar!G:G,Calendar!B:B),IF(AND(B5132="Premier League",E5132="Highlights"),_xlfn.XLOOKUP(H5132,Calendar!O:O,Calendar!N:N,,-1),""))</f>
        <v/>
      </c>
      <c r="AI5132" s="61" t="str">
        <f>IF(AND(AH5132&lt;&gt;"",E5132="Live"),_xlfn.XLOOKUP(_xlfn.TEXTJOIN(" vs ",,C5132:D5132),Calendar!G:G,Calendar!K:K),"")</f>
        <v/>
      </c>
      <c r="AJ5132" s="61" t="str">
        <f>IF(AND(K5132&lt;&gt;"Match of the Day",K5132&lt;&gt;"Match of the Day 2",K5132&lt;&gt;"Match of the Day Repeat"),"",1+MAX($AJ$10:AJ5131))</f>
        <v/>
      </c>
    </row>
    <row r="5133" spans="34:36" x14ac:dyDescent="0.35">
      <c r="AH5133" s="16" t="str">
        <f>IF(AND(B5133="Premier League",E5133="Live"),_xlfn.XLOOKUP(_xlfn.TEXTJOIN(" vs ",,C5133:D5133),Calendar!G:G,Calendar!B:B),IF(AND(B5133="Premier League",E5133="Highlights"),_xlfn.XLOOKUP(H5133,Calendar!O:O,Calendar!N:N,,-1),""))</f>
        <v/>
      </c>
      <c r="AI5133" s="61" t="str">
        <f>IF(AND(AH5133&lt;&gt;"",E5133="Live"),_xlfn.XLOOKUP(_xlfn.TEXTJOIN(" vs ",,C5133:D5133),Calendar!G:G,Calendar!K:K),"")</f>
        <v/>
      </c>
      <c r="AJ5133" s="61" t="str">
        <f>IF(AND(K5133&lt;&gt;"Match of the Day",K5133&lt;&gt;"Match of the Day 2",K5133&lt;&gt;"Match of the Day Repeat"),"",1+MAX($AJ$10:AJ5132))</f>
        <v/>
      </c>
    </row>
    <row r="5134" spans="34:36" x14ac:dyDescent="0.35">
      <c r="AH5134" s="16" t="str">
        <f>IF(AND(B5134="Premier League",E5134="Live"),_xlfn.XLOOKUP(_xlfn.TEXTJOIN(" vs ",,C5134:D5134),Calendar!G:G,Calendar!B:B),IF(AND(B5134="Premier League",E5134="Highlights"),_xlfn.XLOOKUP(H5134,Calendar!O:O,Calendar!N:N,,-1),""))</f>
        <v/>
      </c>
      <c r="AI5134" s="61" t="str">
        <f>IF(AND(AH5134&lt;&gt;"",E5134="Live"),_xlfn.XLOOKUP(_xlfn.TEXTJOIN(" vs ",,C5134:D5134),Calendar!G:G,Calendar!K:K),"")</f>
        <v/>
      </c>
      <c r="AJ5134" s="61" t="str">
        <f>IF(AND(K5134&lt;&gt;"Match of the Day",K5134&lt;&gt;"Match of the Day 2",K5134&lt;&gt;"Match of the Day Repeat"),"",1+MAX($AJ$10:AJ5133))</f>
        <v/>
      </c>
    </row>
    <row r="5135" spans="34:36" x14ac:dyDescent="0.35">
      <c r="AH5135" s="16" t="str">
        <f>IF(AND(B5135="Premier League",E5135="Live"),_xlfn.XLOOKUP(_xlfn.TEXTJOIN(" vs ",,C5135:D5135),Calendar!G:G,Calendar!B:B),IF(AND(B5135="Premier League",E5135="Highlights"),_xlfn.XLOOKUP(H5135,Calendar!O:O,Calendar!N:N,,-1),""))</f>
        <v/>
      </c>
      <c r="AI5135" s="61" t="str">
        <f>IF(AND(AH5135&lt;&gt;"",E5135="Live"),_xlfn.XLOOKUP(_xlfn.TEXTJOIN(" vs ",,C5135:D5135),Calendar!G:G,Calendar!K:K),"")</f>
        <v/>
      </c>
      <c r="AJ5135" s="61" t="str">
        <f>IF(AND(K5135&lt;&gt;"Match of the Day",K5135&lt;&gt;"Match of the Day 2",K5135&lt;&gt;"Match of the Day Repeat"),"",1+MAX($AJ$10:AJ5134))</f>
        <v/>
      </c>
    </row>
    <row r="5136" spans="34:36" x14ac:dyDescent="0.35">
      <c r="AH5136" s="16" t="str">
        <f>IF(AND(B5136="Premier League",E5136="Live"),_xlfn.XLOOKUP(_xlfn.TEXTJOIN(" vs ",,C5136:D5136),Calendar!G:G,Calendar!B:B),IF(AND(B5136="Premier League",E5136="Highlights"),_xlfn.XLOOKUP(H5136,Calendar!O:O,Calendar!N:N,,-1),""))</f>
        <v/>
      </c>
      <c r="AI5136" s="61" t="str">
        <f>IF(AND(AH5136&lt;&gt;"",E5136="Live"),_xlfn.XLOOKUP(_xlfn.TEXTJOIN(" vs ",,C5136:D5136),Calendar!G:G,Calendar!K:K),"")</f>
        <v/>
      </c>
      <c r="AJ5136" s="61" t="str">
        <f>IF(AND(K5136&lt;&gt;"Match of the Day",K5136&lt;&gt;"Match of the Day 2",K5136&lt;&gt;"Match of the Day Repeat"),"",1+MAX($AJ$10:AJ5135))</f>
        <v/>
      </c>
    </row>
    <row r="5137" spans="34:36" x14ac:dyDescent="0.35">
      <c r="AH5137" s="16" t="str">
        <f>IF(AND(B5137="Premier League",E5137="Live"),_xlfn.XLOOKUP(_xlfn.TEXTJOIN(" vs ",,C5137:D5137),Calendar!G:G,Calendar!B:B),IF(AND(B5137="Premier League",E5137="Highlights"),_xlfn.XLOOKUP(H5137,Calendar!O:O,Calendar!N:N,,-1),""))</f>
        <v/>
      </c>
      <c r="AI5137" s="61" t="str">
        <f>IF(AND(AH5137&lt;&gt;"",E5137="Live"),_xlfn.XLOOKUP(_xlfn.TEXTJOIN(" vs ",,C5137:D5137),Calendar!G:G,Calendar!K:K),"")</f>
        <v/>
      </c>
      <c r="AJ5137" s="61" t="str">
        <f>IF(AND(K5137&lt;&gt;"Match of the Day",K5137&lt;&gt;"Match of the Day 2",K5137&lt;&gt;"Match of the Day Repeat"),"",1+MAX($AJ$10:AJ5136))</f>
        <v/>
      </c>
    </row>
    <row r="5138" spans="34:36" x14ac:dyDescent="0.35">
      <c r="AH5138" s="16" t="str">
        <f>IF(AND(B5138="Premier League",E5138="Live"),_xlfn.XLOOKUP(_xlfn.TEXTJOIN(" vs ",,C5138:D5138),Calendar!G:G,Calendar!B:B),IF(AND(B5138="Premier League",E5138="Highlights"),_xlfn.XLOOKUP(H5138,Calendar!O:O,Calendar!N:N,,-1),""))</f>
        <v/>
      </c>
      <c r="AI5138" s="61" t="str">
        <f>IF(AND(AH5138&lt;&gt;"",E5138="Live"),_xlfn.XLOOKUP(_xlfn.TEXTJOIN(" vs ",,C5138:D5138),Calendar!G:G,Calendar!K:K),"")</f>
        <v/>
      </c>
      <c r="AJ5138" s="61" t="str">
        <f>IF(AND(K5138&lt;&gt;"Match of the Day",K5138&lt;&gt;"Match of the Day 2",K5138&lt;&gt;"Match of the Day Repeat"),"",1+MAX($AJ$10:AJ5137))</f>
        <v/>
      </c>
    </row>
    <row r="5139" spans="34:36" x14ac:dyDescent="0.35">
      <c r="AH5139" s="16" t="str">
        <f>IF(AND(B5139="Premier League",E5139="Live"),_xlfn.XLOOKUP(_xlfn.TEXTJOIN(" vs ",,C5139:D5139),Calendar!G:G,Calendar!B:B),IF(AND(B5139="Premier League",E5139="Highlights"),_xlfn.XLOOKUP(H5139,Calendar!O:O,Calendar!N:N,,-1),""))</f>
        <v/>
      </c>
      <c r="AI5139" s="61" t="str">
        <f>IF(AND(AH5139&lt;&gt;"",E5139="Live"),_xlfn.XLOOKUP(_xlfn.TEXTJOIN(" vs ",,C5139:D5139),Calendar!G:G,Calendar!K:K),"")</f>
        <v/>
      </c>
      <c r="AJ5139" s="61" t="str">
        <f>IF(AND(K5139&lt;&gt;"Match of the Day",K5139&lt;&gt;"Match of the Day 2",K5139&lt;&gt;"Match of the Day Repeat"),"",1+MAX($AJ$10:AJ5138))</f>
        <v/>
      </c>
    </row>
    <row r="5140" spans="34:36" x14ac:dyDescent="0.35">
      <c r="AH5140" s="16" t="str">
        <f>IF(AND(B5140="Premier League",E5140="Live"),_xlfn.XLOOKUP(_xlfn.TEXTJOIN(" vs ",,C5140:D5140),Calendar!G:G,Calendar!B:B),IF(AND(B5140="Premier League",E5140="Highlights"),_xlfn.XLOOKUP(H5140,Calendar!O:O,Calendar!N:N,,-1),""))</f>
        <v/>
      </c>
      <c r="AI5140" s="61" t="str">
        <f>IF(AND(AH5140&lt;&gt;"",E5140="Live"),_xlfn.XLOOKUP(_xlfn.TEXTJOIN(" vs ",,C5140:D5140),Calendar!G:G,Calendar!K:K),"")</f>
        <v/>
      </c>
      <c r="AJ5140" s="61" t="str">
        <f>IF(AND(K5140&lt;&gt;"Match of the Day",K5140&lt;&gt;"Match of the Day 2",K5140&lt;&gt;"Match of the Day Repeat"),"",1+MAX($AJ$10:AJ5139))</f>
        <v/>
      </c>
    </row>
    <row r="5141" spans="34:36" x14ac:dyDescent="0.35">
      <c r="AH5141" s="16" t="str">
        <f>IF(AND(B5141="Premier League",E5141="Live"),_xlfn.XLOOKUP(_xlfn.TEXTJOIN(" vs ",,C5141:D5141),Calendar!G:G,Calendar!B:B),IF(AND(B5141="Premier League",E5141="Highlights"),_xlfn.XLOOKUP(H5141,Calendar!O:O,Calendar!N:N,,-1),""))</f>
        <v/>
      </c>
      <c r="AI5141" s="61" t="str">
        <f>IF(AND(AH5141&lt;&gt;"",E5141="Live"),_xlfn.XLOOKUP(_xlfn.TEXTJOIN(" vs ",,C5141:D5141),Calendar!G:G,Calendar!K:K),"")</f>
        <v/>
      </c>
      <c r="AJ5141" s="61" t="str">
        <f>IF(AND(K5141&lt;&gt;"Match of the Day",K5141&lt;&gt;"Match of the Day 2",K5141&lt;&gt;"Match of the Day Repeat"),"",1+MAX($AJ$10:AJ5140))</f>
        <v/>
      </c>
    </row>
    <row r="5142" spans="34:36" x14ac:dyDescent="0.35">
      <c r="AH5142" s="16" t="str">
        <f>IF(AND(B5142="Premier League",E5142="Live"),_xlfn.XLOOKUP(_xlfn.TEXTJOIN(" vs ",,C5142:D5142),Calendar!G:G,Calendar!B:B),IF(AND(B5142="Premier League",E5142="Highlights"),_xlfn.XLOOKUP(H5142,Calendar!O:O,Calendar!N:N,,-1),""))</f>
        <v/>
      </c>
      <c r="AI5142" s="61" t="str">
        <f>IF(AND(AH5142&lt;&gt;"",E5142="Live"),_xlfn.XLOOKUP(_xlfn.TEXTJOIN(" vs ",,C5142:D5142),Calendar!G:G,Calendar!K:K),"")</f>
        <v/>
      </c>
      <c r="AJ5142" s="61" t="str">
        <f>IF(AND(K5142&lt;&gt;"Match of the Day",K5142&lt;&gt;"Match of the Day 2",K5142&lt;&gt;"Match of the Day Repeat"),"",1+MAX($AJ$10:AJ5141))</f>
        <v/>
      </c>
    </row>
    <row r="5143" spans="34:36" x14ac:dyDescent="0.35">
      <c r="AH5143" s="16" t="str">
        <f>IF(AND(B5143="Premier League",E5143="Live"),_xlfn.XLOOKUP(_xlfn.TEXTJOIN(" vs ",,C5143:D5143),Calendar!G:G,Calendar!B:B),IF(AND(B5143="Premier League",E5143="Highlights"),_xlfn.XLOOKUP(H5143,Calendar!O:O,Calendar!N:N,,-1),""))</f>
        <v/>
      </c>
      <c r="AI5143" s="61" t="str">
        <f>IF(AND(AH5143&lt;&gt;"",E5143="Live"),_xlfn.XLOOKUP(_xlfn.TEXTJOIN(" vs ",,C5143:D5143),Calendar!G:G,Calendar!K:K),"")</f>
        <v/>
      </c>
      <c r="AJ5143" s="61" t="str">
        <f>IF(AND(K5143&lt;&gt;"Match of the Day",K5143&lt;&gt;"Match of the Day 2",K5143&lt;&gt;"Match of the Day Repeat"),"",1+MAX($AJ$10:AJ5142))</f>
        <v/>
      </c>
    </row>
    <row r="5144" spans="34:36" x14ac:dyDescent="0.35">
      <c r="AH5144" s="16" t="str">
        <f>IF(AND(B5144="Premier League",E5144="Live"),_xlfn.XLOOKUP(_xlfn.TEXTJOIN(" vs ",,C5144:D5144),Calendar!G:G,Calendar!B:B),IF(AND(B5144="Premier League",E5144="Highlights"),_xlfn.XLOOKUP(H5144,Calendar!O:O,Calendar!N:N,,-1),""))</f>
        <v/>
      </c>
      <c r="AI5144" s="61" t="str">
        <f>IF(AND(AH5144&lt;&gt;"",E5144="Live"),_xlfn.XLOOKUP(_xlfn.TEXTJOIN(" vs ",,C5144:D5144),Calendar!G:G,Calendar!K:K),"")</f>
        <v/>
      </c>
      <c r="AJ5144" s="61" t="str">
        <f>IF(AND(K5144&lt;&gt;"Match of the Day",K5144&lt;&gt;"Match of the Day 2",K5144&lt;&gt;"Match of the Day Repeat"),"",1+MAX($AJ$10:AJ5143))</f>
        <v/>
      </c>
    </row>
    <row r="5145" spans="34:36" x14ac:dyDescent="0.35">
      <c r="AH5145" s="16" t="str">
        <f>IF(AND(B5145="Premier League",E5145="Live"),_xlfn.XLOOKUP(_xlfn.TEXTJOIN(" vs ",,C5145:D5145),Calendar!G:G,Calendar!B:B),IF(AND(B5145="Premier League",E5145="Highlights"),_xlfn.XLOOKUP(H5145,Calendar!O:O,Calendar!N:N,,-1),""))</f>
        <v/>
      </c>
      <c r="AI5145" s="61" t="str">
        <f>IF(AND(AH5145&lt;&gt;"",E5145="Live"),_xlfn.XLOOKUP(_xlfn.TEXTJOIN(" vs ",,C5145:D5145),Calendar!G:G,Calendar!K:K),"")</f>
        <v/>
      </c>
      <c r="AJ5145" s="61" t="str">
        <f>IF(AND(K5145&lt;&gt;"Match of the Day",K5145&lt;&gt;"Match of the Day 2",K5145&lt;&gt;"Match of the Day Repeat"),"",1+MAX($AJ$10:AJ5144))</f>
        <v/>
      </c>
    </row>
    <row r="5146" spans="34:36" x14ac:dyDescent="0.35">
      <c r="AH5146" s="16" t="str">
        <f>IF(AND(B5146="Premier League",E5146="Live"),_xlfn.XLOOKUP(_xlfn.TEXTJOIN(" vs ",,C5146:D5146),Calendar!G:G,Calendar!B:B),IF(AND(B5146="Premier League",E5146="Highlights"),_xlfn.XLOOKUP(H5146,Calendar!O:O,Calendar!N:N,,-1),""))</f>
        <v/>
      </c>
      <c r="AI5146" s="61" t="str">
        <f>IF(AND(AH5146&lt;&gt;"",E5146="Live"),_xlfn.XLOOKUP(_xlfn.TEXTJOIN(" vs ",,C5146:D5146),Calendar!G:G,Calendar!K:K),"")</f>
        <v/>
      </c>
      <c r="AJ5146" s="61" t="str">
        <f>IF(AND(K5146&lt;&gt;"Match of the Day",K5146&lt;&gt;"Match of the Day 2",K5146&lt;&gt;"Match of the Day Repeat"),"",1+MAX($AJ$10:AJ5145))</f>
        <v/>
      </c>
    </row>
    <row r="5147" spans="34:36" x14ac:dyDescent="0.35">
      <c r="AH5147" s="16" t="str">
        <f>IF(AND(B5147="Premier League",E5147="Live"),_xlfn.XLOOKUP(_xlfn.TEXTJOIN(" vs ",,C5147:D5147),Calendar!G:G,Calendar!B:B),IF(AND(B5147="Premier League",E5147="Highlights"),_xlfn.XLOOKUP(H5147,Calendar!O:O,Calendar!N:N,,-1),""))</f>
        <v/>
      </c>
      <c r="AI5147" s="61" t="str">
        <f>IF(AND(AH5147&lt;&gt;"",E5147="Live"),_xlfn.XLOOKUP(_xlfn.TEXTJOIN(" vs ",,C5147:D5147),Calendar!G:G,Calendar!K:K),"")</f>
        <v/>
      </c>
      <c r="AJ5147" s="61" t="str">
        <f>IF(AND(K5147&lt;&gt;"Match of the Day",K5147&lt;&gt;"Match of the Day 2",K5147&lt;&gt;"Match of the Day Repeat"),"",1+MAX($AJ$10:AJ5146))</f>
        <v/>
      </c>
    </row>
    <row r="5148" spans="34:36" x14ac:dyDescent="0.35">
      <c r="AH5148" s="16" t="str">
        <f>IF(AND(B5148="Premier League",E5148="Live"),_xlfn.XLOOKUP(_xlfn.TEXTJOIN(" vs ",,C5148:D5148),Calendar!G:G,Calendar!B:B),IF(AND(B5148="Premier League",E5148="Highlights"),_xlfn.XLOOKUP(H5148,Calendar!O:O,Calendar!N:N,,-1),""))</f>
        <v/>
      </c>
      <c r="AI5148" s="61" t="str">
        <f>IF(AND(AH5148&lt;&gt;"",E5148="Live"),_xlfn.XLOOKUP(_xlfn.TEXTJOIN(" vs ",,C5148:D5148),Calendar!G:G,Calendar!K:K),"")</f>
        <v/>
      </c>
      <c r="AJ5148" s="61" t="str">
        <f>IF(AND(K5148&lt;&gt;"Match of the Day",K5148&lt;&gt;"Match of the Day 2",K5148&lt;&gt;"Match of the Day Repeat"),"",1+MAX($AJ$10:AJ5147))</f>
        <v/>
      </c>
    </row>
    <row r="5149" spans="34:36" x14ac:dyDescent="0.35">
      <c r="AH5149" s="16" t="str">
        <f>IF(AND(B5149="Premier League",E5149="Live"),_xlfn.XLOOKUP(_xlfn.TEXTJOIN(" vs ",,C5149:D5149),Calendar!G:G,Calendar!B:B),IF(AND(B5149="Premier League",E5149="Highlights"),_xlfn.XLOOKUP(H5149,Calendar!O:O,Calendar!N:N,,-1),""))</f>
        <v/>
      </c>
      <c r="AI5149" s="61" t="str">
        <f>IF(AND(AH5149&lt;&gt;"",E5149="Live"),_xlfn.XLOOKUP(_xlfn.TEXTJOIN(" vs ",,C5149:D5149),Calendar!G:G,Calendar!K:K),"")</f>
        <v/>
      </c>
      <c r="AJ5149" s="61" t="str">
        <f>IF(AND(K5149&lt;&gt;"Match of the Day",K5149&lt;&gt;"Match of the Day 2",K5149&lt;&gt;"Match of the Day Repeat"),"",1+MAX($AJ$10:AJ5148))</f>
        <v/>
      </c>
    </row>
    <row r="5150" spans="34:36" x14ac:dyDescent="0.35">
      <c r="AH5150" s="16" t="str">
        <f>IF(AND(B5150="Premier League",E5150="Live"),_xlfn.XLOOKUP(_xlfn.TEXTJOIN(" vs ",,C5150:D5150),Calendar!G:G,Calendar!B:B),IF(AND(B5150="Premier League",E5150="Highlights"),_xlfn.XLOOKUP(H5150,Calendar!O:O,Calendar!N:N,,-1),""))</f>
        <v/>
      </c>
      <c r="AI5150" s="61" t="str">
        <f>IF(AND(AH5150&lt;&gt;"",E5150="Live"),_xlfn.XLOOKUP(_xlfn.TEXTJOIN(" vs ",,C5150:D5150),Calendar!G:G,Calendar!K:K),"")</f>
        <v/>
      </c>
      <c r="AJ5150" s="61" t="str">
        <f>IF(AND(K5150&lt;&gt;"Match of the Day",K5150&lt;&gt;"Match of the Day 2",K5150&lt;&gt;"Match of the Day Repeat"),"",1+MAX($AJ$10:AJ5149))</f>
        <v/>
      </c>
    </row>
    <row r="5151" spans="34:36" x14ac:dyDescent="0.35">
      <c r="AH5151" s="16" t="str">
        <f>IF(AND(B5151="Premier League",E5151="Live"),_xlfn.XLOOKUP(_xlfn.TEXTJOIN(" vs ",,C5151:D5151),Calendar!G:G,Calendar!B:B),IF(AND(B5151="Premier League",E5151="Highlights"),_xlfn.XLOOKUP(H5151,Calendar!O:O,Calendar!N:N,,-1),""))</f>
        <v/>
      </c>
      <c r="AI5151" s="61" t="str">
        <f>IF(AND(AH5151&lt;&gt;"",E5151="Live"),_xlfn.XLOOKUP(_xlfn.TEXTJOIN(" vs ",,C5151:D5151),Calendar!G:G,Calendar!K:K),"")</f>
        <v/>
      </c>
      <c r="AJ5151" s="61" t="str">
        <f>IF(AND(K5151&lt;&gt;"Match of the Day",K5151&lt;&gt;"Match of the Day 2",K5151&lt;&gt;"Match of the Day Repeat"),"",1+MAX($AJ$10:AJ5150))</f>
        <v/>
      </c>
    </row>
    <row r="5152" spans="34:36" x14ac:dyDescent="0.35">
      <c r="AH5152" s="16" t="str">
        <f>IF(AND(B5152="Premier League",E5152="Live"),_xlfn.XLOOKUP(_xlfn.TEXTJOIN(" vs ",,C5152:D5152),Calendar!G:G,Calendar!B:B),IF(AND(B5152="Premier League",E5152="Highlights"),_xlfn.XLOOKUP(H5152,Calendar!O:O,Calendar!N:N,,-1),""))</f>
        <v/>
      </c>
      <c r="AI5152" s="61" t="str">
        <f>IF(AND(AH5152&lt;&gt;"",E5152="Live"),_xlfn.XLOOKUP(_xlfn.TEXTJOIN(" vs ",,C5152:D5152),Calendar!G:G,Calendar!K:K),"")</f>
        <v/>
      </c>
      <c r="AJ5152" s="61" t="str">
        <f>IF(AND(K5152&lt;&gt;"Match of the Day",K5152&lt;&gt;"Match of the Day 2",K5152&lt;&gt;"Match of the Day Repeat"),"",1+MAX($AJ$10:AJ5151))</f>
        <v/>
      </c>
    </row>
    <row r="5153" spans="34:36" x14ac:dyDescent="0.35">
      <c r="AH5153" s="16" t="str">
        <f>IF(AND(B5153="Premier League",E5153="Live"),_xlfn.XLOOKUP(_xlfn.TEXTJOIN(" vs ",,C5153:D5153),Calendar!G:G,Calendar!B:B),IF(AND(B5153="Premier League",E5153="Highlights"),_xlfn.XLOOKUP(H5153,Calendar!O:O,Calendar!N:N,,-1),""))</f>
        <v/>
      </c>
      <c r="AI5153" s="61" t="str">
        <f>IF(AND(AH5153&lt;&gt;"",E5153="Live"),_xlfn.XLOOKUP(_xlfn.TEXTJOIN(" vs ",,C5153:D5153),Calendar!G:G,Calendar!K:K),"")</f>
        <v/>
      </c>
      <c r="AJ5153" s="61" t="str">
        <f>IF(AND(K5153&lt;&gt;"Match of the Day",K5153&lt;&gt;"Match of the Day 2",K5153&lt;&gt;"Match of the Day Repeat"),"",1+MAX($AJ$10:AJ5152))</f>
        <v/>
      </c>
    </row>
    <row r="5154" spans="34:36" x14ac:dyDescent="0.35">
      <c r="AH5154" s="16" t="str">
        <f>IF(AND(B5154="Premier League",E5154="Live"),_xlfn.XLOOKUP(_xlfn.TEXTJOIN(" vs ",,C5154:D5154),Calendar!G:G,Calendar!B:B),IF(AND(B5154="Premier League",E5154="Highlights"),_xlfn.XLOOKUP(H5154,Calendar!O:O,Calendar!N:N,,-1),""))</f>
        <v/>
      </c>
      <c r="AI5154" s="61" t="str">
        <f>IF(AND(AH5154&lt;&gt;"",E5154="Live"),_xlfn.XLOOKUP(_xlfn.TEXTJOIN(" vs ",,C5154:D5154),Calendar!G:G,Calendar!K:K),"")</f>
        <v/>
      </c>
      <c r="AJ5154" s="61" t="str">
        <f>IF(AND(K5154&lt;&gt;"Match of the Day",K5154&lt;&gt;"Match of the Day 2",K5154&lt;&gt;"Match of the Day Repeat"),"",1+MAX($AJ$10:AJ5153))</f>
        <v/>
      </c>
    </row>
    <row r="5155" spans="34:36" x14ac:dyDescent="0.35">
      <c r="AH5155" s="16" t="str">
        <f>IF(AND(B5155="Premier League",E5155="Live"),_xlfn.XLOOKUP(_xlfn.TEXTJOIN(" vs ",,C5155:D5155),Calendar!G:G,Calendar!B:B),IF(AND(B5155="Premier League",E5155="Highlights"),_xlfn.XLOOKUP(H5155,Calendar!O:O,Calendar!N:N,,-1),""))</f>
        <v/>
      </c>
      <c r="AI5155" s="61" t="str">
        <f>IF(AND(AH5155&lt;&gt;"",E5155="Live"),_xlfn.XLOOKUP(_xlfn.TEXTJOIN(" vs ",,C5155:D5155),Calendar!G:G,Calendar!K:K),"")</f>
        <v/>
      </c>
      <c r="AJ5155" s="61" t="str">
        <f>IF(AND(K5155&lt;&gt;"Match of the Day",K5155&lt;&gt;"Match of the Day 2",K5155&lt;&gt;"Match of the Day Repeat"),"",1+MAX($AJ$10:AJ5154))</f>
        <v/>
      </c>
    </row>
    <row r="5156" spans="34:36" x14ac:dyDescent="0.35">
      <c r="AH5156" s="16" t="str">
        <f>IF(AND(B5156="Premier League",E5156="Live"),_xlfn.XLOOKUP(_xlfn.TEXTJOIN(" vs ",,C5156:D5156),Calendar!G:G,Calendar!B:B),IF(AND(B5156="Premier League",E5156="Highlights"),_xlfn.XLOOKUP(H5156,Calendar!O:O,Calendar!N:N,,-1),""))</f>
        <v/>
      </c>
      <c r="AI5156" s="61" t="str">
        <f>IF(AND(AH5156&lt;&gt;"",E5156="Live"),_xlfn.XLOOKUP(_xlfn.TEXTJOIN(" vs ",,C5156:D5156),Calendar!G:G,Calendar!K:K),"")</f>
        <v/>
      </c>
      <c r="AJ5156" s="61" t="str">
        <f>IF(AND(K5156&lt;&gt;"Match of the Day",K5156&lt;&gt;"Match of the Day 2",K5156&lt;&gt;"Match of the Day Repeat"),"",1+MAX($AJ$10:AJ5155))</f>
        <v/>
      </c>
    </row>
    <row r="5157" spans="34:36" x14ac:dyDescent="0.35">
      <c r="AH5157" s="16" t="str">
        <f>IF(AND(B5157="Premier League",E5157="Live"),_xlfn.XLOOKUP(_xlfn.TEXTJOIN(" vs ",,C5157:D5157),Calendar!G:G,Calendar!B:B),IF(AND(B5157="Premier League",E5157="Highlights"),_xlfn.XLOOKUP(H5157,Calendar!O:O,Calendar!N:N,,-1),""))</f>
        <v/>
      </c>
      <c r="AI5157" s="61" t="str">
        <f>IF(AND(AH5157&lt;&gt;"",E5157="Live"),_xlfn.XLOOKUP(_xlfn.TEXTJOIN(" vs ",,C5157:D5157),Calendar!G:G,Calendar!K:K),"")</f>
        <v/>
      </c>
      <c r="AJ5157" s="61" t="str">
        <f>IF(AND(K5157&lt;&gt;"Match of the Day",K5157&lt;&gt;"Match of the Day 2",K5157&lt;&gt;"Match of the Day Repeat"),"",1+MAX($AJ$10:AJ5156))</f>
        <v/>
      </c>
    </row>
    <row r="5158" spans="34:36" x14ac:dyDescent="0.35">
      <c r="AH5158" s="16" t="str">
        <f>IF(AND(B5158="Premier League",E5158="Live"),_xlfn.XLOOKUP(_xlfn.TEXTJOIN(" vs ",,C5158:D5158),Calendar!G:G,Calendar!B:B),IF(AND(B5158="Premier League",E5158="Highlights"),_xlfn.XLOOKUP(H5158,Calendar!O:O,Calendar!N:N,,-1),""))</f>
        <v/>
      </c>
      <c r="AI5158" s="61" t="str">
        <f>IF(AND(AH5158&lt;&gt;"",E5158="Live"),_xlfn.XLOOKUP(_xlfn.TEXTJOIN(" vs ",,C5158:D5158),Calendar!G:G,Calendar!K:K),"")</f>
        <v/>
      </c>
      <c r="AJ5158" s="61" t="str">
        <f>IF(AND(K5158&lt;&gt;"Match of the Day",K5158&lt;&gt;"Match of the Day 2",K5158&lt;&gt;"Match of the Day Repeat"),"",1+MAX($AJ$10:AJ5157))</f>
        <v/>
      </c>
    </row>
    <row r="5159" spans="34:36" x14ac:dyDescent="0.35">
      <c r="AH5159" s="16" t="str">
        <f>IF(AND(B5159="Premier League",E5159="Live"),_xlfn.XLOOKUP(_xlfn.TEXTJOIN(" vs ",,C5159:D5159),Calendar!G:G,Calendar!B:B),IF(AND(B5159="Premier League",E5159="Highlights"),_xlfn.XLOOKUP(H5159,Calendar!O:O,Calendar!N:N,,-1),""))</f>
        <v/>
      </c>
      <c r="AI5159" s="61" t="str">
        <f>IF(AND(AH5159&lt;&gt;"",E5159="Live"),_xlfn.XLOOKUP(_xlfn.TEXTJOIN(" vs ",,C5159:D5159),Calendar!G:G,Calendar!K:K),"")</f>
        <v/>
      </c>
      <c r="AJ5159" s="61" t="str">
        <f>IF(AND(K5159&lt;&gt;"Match of the Day",K5159&lt;&gt;"Match of the Day 2",K5159&lt;&gt;"Match of the Day Repeat"),"",1+MAX($AJ$10:AJ5158))</f>
        <v/>
      </c>
    </row>
    <row r="5160" spans="34:36" x14ac:dyDescent="0.35">
      <c r="AH5160" s="16" t="str">
        <f>IF(AND(B5160="Premier League",E5160="Live"),_xlfn.XLOOKUP(_xlfn.TEXTJOIN(" vs ",,C5160:D5160),Calendar!G:G,Calendar!B:B),IF(AND(B5160="Premier League",E5160="Highlights"),_xlfn.XLOOKUP(H5160,Calendar!O:O,Calendar!N:N,,-1),""))</f>
        <v/>
      </c>
      <c r="AI5160" s="61" t="str">
        <f>IF(AND(AH5160&lt;&gt;"",E5160="Live"),_xlfn.XLOOKUP(_xlfn.TEXTJOIN(" vs ",,C5160:D5160),Calendar!G:G,Calendar!K:K),"")</f>
        <v/>
      </c>
      <c r="AJ5160" s="61" t="str">
        <f>IF(AND(K5160&lt;&gt;"Match of the Day",K5160&lt;&gt;"Match of the Day 2",K5160&lt;&gt;"Match of the Day Repeat"),"",1+MAX($AJ$10:AJ5159))</f>
        <v/>
      </c>
    </row>
    <row r="5161" spans="34:36" x14ac:dyDescent="0.35">
      <c r="AH5161" s="16" t="str">
        <f>IF(AND(B5161="Premier League",E5161="Live"),_xlfn.XLOOKUP(_xlfn.TEXTJOIN(" vs ",,C5161:D5161),Calendar!G:G,Calendar!B:B),IF(AND(B5161="Premier League",E5161="Highlights"),_xlfn.XLOOKUP(H5161,Calendar!O:O,Calendar!N:N,,-1),""))</f>
        <v/>
      </c>
      <c r="AI5161" s="61" t="str">
        <f>IF(AND(AH5161&lt;&gt;"",E5161="Live"),_xlfn.XLOOKUP(_xlfn.TEXTJOIN(" vs ",,C5161:D5161),Calendar!G:G,Calendar!K:K),"")</f>
        <v/>
      </c>
      <c r="AJ5161" s="61" t="str">
        <f>IF(AND(K5161&lt;&gt;"Match of the Day",K5161&lt;&gt;"Match of the Day 2",K5161&lt;&gt;"Match of the Day Repeat"),"",1+MAX($AJ$10:AJ5160))</f>
        <v/>
      </c>
    </row>
    <row r="5162" spans="34:36" x14ac:dyDescent="0.35">
      <c r="AH5162" s="16" t="str">
        <f>IF(AND(B5162="Premier League",E5162="Live"),_xlfn.XLOOKUP(_xlfn.TEXTJOIN(" vs ",,C5162:D5162),Calendar!G:G,Calendar!B:B),IF(AND(B5162="Premier League",E5162="Highlights"),_xlfn.XLOOKUP(H5162,Calendar!O:O,Calendar!N:N,,-1),""))</f>
        <v/>
      </c>
      <c r="AI5162" s="61" t="str">
        <f>IF(AND(AH5162&lt;&gt;"",E5162="Live"),_xlfn.XLOOKUP(_xlfn.TEXTJOIN(" vs ",,C5162:D5162),Calendar!G:G,Calendar!K:K),"")</f>
        <v/>
      </c>
      <c r="AJ5162" s="61" t="str">
        <f>IF(AND(K5162&lt;&gt;"Match of the Day",K5162&lt;&gt;"Match of the Day 2",K5162&lt;&gt;"Match of the Day Repeat"),"",1+MAX($AJ$10:AJ5161))</f>
        <v/>
      </c>
    </row>
    <row r="5163" spans="34:36" x14ac:dyDescent="0.35">
      <c r="AH5163" s="16" t="str">
        <f>IF(AND(B5163="Premier League",E5163="Live"),_xlfn.XLOOKUP(_xlfn.TEXTJOIN(" vs ",,C5163:D5163),Calendar!G:G,Calendar!B:B),IF(AND(B5163="Premier League",E5163="Highlights"),_xlfn.XLOOKUP(H5163,Calendar!O:O,Calendar!N:N,,-1),""))</f>
        <v/>
      </c>
      <c r="AI5163" s="61" t="str">
        <f>IF(AND(AH5163&lt;&gt;"",E5163="Live"),_xlfn.XLOOKUP(_xlfn.TEXTJOIN(" vs ",,C5163:D5163),Calendar!G:G,Calendar!K:K),"")</f>
        <v/>
      </c>
      <c r="AJ5163" s="61" t="str">
        <f>IF(AND(K5163&lt;&gt;"Match of the Day",K5163&lt;&gt;"Match of the Day 2",K5163&lt;&gt;"Match of the Day Repeat"),"",1+MAX($AJ$10:AJ5162))</f>
        <v/>
      </c>
    </row>
    <row r="5164" spans="34:36" x14ac:dyDescent="0.35">
      <c r="AH5164" s="16" t="str">
        <f>IF(AND(B5164="Premier League",E5164="Live"),_xlfn.XLOOKUP(_xlfn.TEXTJOIN(" vs ",,C5164:D5164),Calendar!G:G,Calendar!B:B),IF(AND(B5164="Premier League",E5164="Highlights"),_xlfn.XLOOKUP(H5164,Calendar!O:O,Calendar!N:N,,-1),""))</f>
        <v/>
      </c>
      <c r="AI5164" s="61" t="str">
        <f>IF(AND(AH5164&lt;&gt;"",E5164="Live"),_xlfn.XLOOKUP(_xlfn.TEXTJOIN(" vs ",,C5164:D5164),Calendar!G:G,Calendar!K:K),"")</f>
        <v/>
      </c>
      <c r="AJ5164" s="61" t="str">
        <f>IF(AND(K5164&lt;&gt;"Match of the Day",K5164&lt;&gt;"Match of the Day 2",K5164&lt;&gt;"Match of the Day Repeat"),"",1+MAX($AJ$10:AJ5163))</f>
        <v/>
      </c>
    </row>
    <row r="5165" spans="34:36" x14ac:dyDescent="0.35">
      <c r="AH5165" s="16" t="str">
        <f>IF(AND(B5165="Premier League",E5165="Live"),_xlfn.XLOOKUP(_xlfn.TEXTJOIN(" vs ",,C5165:D5165),Calendar!G:G,Calendar!B:B),IF(AND(B5165="Premier League",E5165="Highlights"),_xlfn.XLOOKUP(H5165,Calendar!O:O,Calendar!N:N,,-1),""))</f>
        <v/>
      </c>
      <c r="AI5165" s="61" t="str">
        <f>IF(AND(AH5165&lt;&gt;"",E5165="Live"),_xlfn.XLOOKUP(_xlfn.TEXTJOIN(" vs ",,C5165:D5165),Calendar!G:G,Calendar!K:K),"")</f>
        <v/>
      </c>
      <c r="AJ5165" s="61" t="str">
        <f>IF(AND(K5165&lt;&gt;"Match of the Day",K5165&lt;&gt;"Match of the Day 2",K5165&lt;&gt;"Match of the Day Repeat"),"",1+MAX($AJ$10:AJ5164))</f>
        <v/>
      </c>
    </row>
    <row r="5166" spans="34:36" x14ac:dyDescent="0.35">
      <c r="AH5166" s="16" t="str">
        <f>IF(AND(B5166="Premier League",E5166="Live"),_xlfn.XLOOKUP(_xlfn.TEXTJOIN(" vs ",,C5166:D5166),Calendar!G:G,Calendar!B:B),IF(AND(B5166="Premier League",E5166="Highlights"),_xlfn.XLOOKUP(H5166,Calendar!O:O,Calendar!N:N,,-1),""))</f>
        <v/>
      </c>
      <c r="AI5166" s="61" t="str">
        <f>IF(AND(AH5166&lt;&gt;"",E5166="Live"),_xlfn.XLOOKUP(_xlfn.TEXTJOIN(" vs ",,C5166:D5166),Calendar!G:G,Calendar!K:K),"")</f>
        <v/>
      </c>
      <c r="AJ5166" s="61" t="str">
        <f>IF(AND(K5166&lt;&gt;"Match of the Day",K5166&lt;&gt;"Match of the Day 2",K5166&lt;&gt;"Match of the Day Repeat"),"",1+MAX($AJ$10:AJ5165))</f>
        <v/>
      </c>
    </row>
    <row r="5167" spans="34:36" x14ac:dyDescent="0.35">
      <c r="AH5167" s="16" t="str">
        <f>IF(AND(B5167="Premier League",E5167="Live"),_xlfn.XLOOKUP(_xlfn.TEXTJOIN(" vs ",,C5167:D5167),Calendar!G:G,Calendar!B:B),IF(AND(B5167="Premier League",E5167="Highlights"),_xlfn.XLOOKUP(H5167,Calendar!O:O,Calendar!N:N,,-1),""))</f>
        <v/>
      </c>
      <c r="AI5167" s="61" t="str">
        <f>IF(AND(AH5167&lt;&gt;"",E5167="Live"),_xlfn.XLOOKUP(_xlfn.TEXTJOIN(" vs ",,C5167:D5167),Calendar!G:G,Calendar!K:K),"")</f>
        <v/>
      </c>
      <c r="AJ5167" s="61" t="str">
        <f>IF(AND(K5167&lt;&gt;"Match of the Day",K5167&lt;&gt;"Match of the Day 2",K5167&lt;&gt;"Match of the Day Repeat"),"",1+MAX($AJ$10:AJ5166))</f>
        <v/>
      </c>
    </row>
    <row r="5168" spans="34:36" x14ac:dyDescent="0.35">
      <c r="AH5168" s="16" t="str">
        <f>IF(AND(B5168="Premier League",E5168="Live"),_xlfn.XLOOKUP(_xlfn.TEXTJOIN(" vs ",,C5168:D5168),Calendar!G:G,Calendar!B:B),IF(AND(B5168="Premier League",E5168="Highlights"),_xlfn.XLOOKUP(H5168,Calendar!O:O,Calendar!N:N,,-1),""))</f>
        <v/>
      </c>
      <c r="AI5168" s="61" t="str">
        <f>IF(AND(AH5168&lt;&gt;"",E5168="Live"),_xlfn.XLOOKUP(_xlfn.TEXTJOIN(" vs ",,C5168:D5168),Calendar!G:G,Calendar!K:K),"")</f>
        <v/>
      </c>
      <c r="AJ5168" s="61" t="str">
        <f>IF(AND(K5168&lt;&gt;"Match of the Day",K5168&lt;&gt;"Match of the Day 2",K5168&lt;&gt;"Match of the Day Repeat"),"",1+MAX($AJ$10:AJ5167))</f>
        <v/>
      </c>
    </row>
    <row r="5169" spans="34:36" x14ac:dyDescent="0.35">
      <c r="AH5169" s="16" t="str">
        <f>IF(AND(B5169="Premier League",E5169="Live"),_xlfn.XLOOKUP(_xlfn.TEXTJOIN(" vs ",,C5169:D5169),Calendar!G:G,Calendar!B:B),IF(AND(B5169="Premier League",E5169="Highlights"),_xlfn.XLOOKUP(H5169,Calendar!O:O,Calendar!N:N,,-1),""))</f>
        <v/>
      </c>
      <c r="AI5169" s="61" t="str">
        <f>IF(AND(AH5169&lt;&gt;"",E5169="Live"),_xlfn.XLOOKUP(_xlfn.TEXTJOIN(" vs ",,C5169:D5169),Calendar!G:G,Calendar!K:K),"")</f>
        <v/>
      </c>
      <c r="AJ5169" s="61" t="str">
        <f>IF(AND(K5169&lt;&gt;"Match of the Day",K5169&lt;&gt;"Match of the Day 2",K5169&lt;&gt;"Match of the Day Repeat"),"",1+MAX($AJ$10:AJ5168))</f>
        <v/>
      </c>
    </row>
    <row r="5170" spans="34:36" x14ac:dyDescent="0.35">
      <c r="AH5170" s="16" t="str">
        <f>IF(AND(B5170="Premier League",E5170="Live"),_xlfn.XLOOKUP(_xlfn.TEXTJOIN(" vs ",,C5170:D5170),Calendar!G:G,Calendar!B:B),IF(AND(B5170="Premier League",E5170="Highlights"),_xlfn.XLOOKUP(H5170,Calendar!O:O,Calendar!N:N,,-1),""))</f>
        <v/>
      </c>
      <c r="AI5170" s="61" t="str">
        <f>IF(AND(AH5170&lt;&gt;"",E5170="Live"),_xlfn.XLOOKUP(_xlfn.TEXTJOIN(" vs ",,C5170:D5170),Calendar!G:G,Calendar!K:K),"")</f>
        <v/>
      </c>
      <c r="AJ5170" s="61" t="str">
        <f>IF(AND(K5170&lt;&gt;"Match of the Day",K5170&lt;&gt;"Match of the Day 2",K5170&lt;&gt;"Match of the Day Repeat"),"",1+MAX($AJ$10:AJ5169))</f>
        <v/>
      </c>
    </row>
    <row r="5171" spans="34:36" x14ac:dyDescent="0.35">
      <c r="AH5171" s="16" t="str">
        <f>IF(AND(B5171="Premier League",E5171="Live"),_xlfn.XLOOKUP(_xlfn.TEXTJOIN(" vs ",,C5171:D5171),Calendar!G:G,Calendar!B:B),IF(AND(B5171="Premier League",E5171="Highlights"),_xlfn.XLOOKUP(H5171,Calendar!O:O,Calendar!N:N,,-1),""))</f>
        <v/>
      </c>
      <c r="AI5171" s="61" t="str">
        <f>IF(AND(AH5171&lt;&gt;"",E5171="Live"),_xlfn.XLOOKUP(_xlfn.TEXTJOIN(" vs ",,C5171:D5171),Calendar!G:G,Calendar!K:K),"")</f>
        <v/>
      </c>
      <c r="AJ5171" s="61" t="str">
        <f>IF(AND(K5171&lt;&gt;"Match of the Day",K5171&lt;&gt;"Match of the Day 2",K5171&lt;&gt;"Match of the Day Repeat"),"",1+MAX($AJ$10:AJ5170))</f>
        <v/>
      </c>
    </row>
    <row r="5172" spans="34:36" x14ac:dyDescent="0.35">
      <c r="AH5172" s="16" t="str">
        <f>IF(AND(B5172="Premier League",E5172="Live"),_xlfn.XLOOKUP(_xlfn.TEXTJOIN(" vs ",,C5172:D5172),Calendar!G:G,Calendar!B:B),IF(AND(B5172="Premier League",E5172="Highlights"),_xlfn.XLOOKUP(H5172,Calendar!O:O,Calendar!N:N,,-1),""))</f>
        <v/>
      </c>
      <c r="AI5172" s="61" t="str">
        <f>IF(AND(AH5172&lt;&gt;"",E5172="Live"),_xlfn.XLOOKUP(_xlfn.TEXTJOIN(" vs ",,C5172:D5172),Calendar!G:G,Calendar!K:K),"")</f>
        <v/>
      </c>
      <c r="AJ5172" s="61" t="str">
        <f>IF(AND(K5172&lt;&gt;"Match of the Day",K5172&lt;&gt;"Match of the Day 2",K5172&lt;&gt;"Match of the Day Repeat"),"",1+MAX($AJ$10:AJ5171))</f>
        <v/>
      </c>
    </row>
    <row r="5173" spans="34:36" x14ac:dyDescent="0.35">
      <c r="AH5173" s="16" t="str">
        <f>IF(AND(B5173="Premier League",E5173="Live"),_xlfn.XLOOKUP(_xlfn.TEXTJOIN(" vs ",,C5173:D5173),Calendar!G:G,Calendar!B:B),IF(AND(B5173="Premier League",E5173="Highlights"),_xlfn.XLOOKUP(H5173,Calendar!O:O,Calendar!N:N,,-1),""))</f>
        <v/>
      </c>
      <c r="AI5173" s="61" t="str">
        <f>IF(AND(AH5173&lt;&gt;"",E5173="Live"),_xlfn.XLOOKUP(_xlfn.TEXTJOIN(" vs ",,C5173:D5173),Calendar!G:G,Calendar!K:K),"")</f>
        <v/>
      </c>
      <c r="AJ5173" s="61" t="str">
        <f>IF(AND(K5173&lt;&gt;"Match of the Day",K5173&lt;&gt;"Match of the Day 2",K5173&lt;&gt;"Match of the Day Repeat"),"",1+MAX($AJ$10:AJ5172))</f>
        <v/>
      </c>
    </row>
    <row r="5174" spans="34:36" x14ac:dyDescent="0.35">
      <c r="AH5174" s="16" t="str">
        <f>IF(AND(B5174="Premier League",E5174="Live"),_xlfn.XLOOKUP(_xlfn.TEXTJOIN(" vs ",,C5174:D5174),Calendar!G:G,Calendar!B:B),IF(AND(B5174="Premier League",E5174="Highlights"),_xlfn.XLOOKUP(H5174,Calendar!O:O,Calendar!N:N,,-1),""))</f>
        <v/>
      </c>
      <c r="AI5174" s="61" t="str">
        <f>IF(AND(AH5174&lt;&gt;"",E5174="Live"),_xlfn.XLOOKUP(_xlfn.TEXTJOIN(" vs ",,C5174:D5174),Calendar!G:G,Calendar!K:K),"")</f>
        <v/>
      </c>
      <c r="AJ5174" s="61" t="str">
        <f>IF(AND(K5174&lt;&gt;"Match of the Day",K5174&lt;&gt;"Match of the Day 2",K5174&lt;&gt;"Match of the Day Repeat"),"",1+MAX($AJ$10:AJ5173))</f>
        <v/>
      </c>
    </row>
    <row r="5175" spans="34:36" x14ac:dyDescent="0.35">
      <c r="AH5175" s="16" t="str">
        <f>IF(AND(B5175="Premier League",E5175="Live"),_xlfn.XLOOKUP(_xlfn.TEXTJOIN(" vs ",,C5175:D5175),Calendar!G:G,Calendar!B:B),IF(AND(B5175="Premier League",E5175="Highlights"),_xlfn.XLOOKUP(H5175,Calendar!O:O,Calendar!N:N,,-1),""))</f>
        <v/>
      </c>
      <c r="AI5175" s="61" t="str">
        <f>IF(AND(AH5175&lt;&gt;"",E5175="Live"),_xlfn.XLOOKUP(_xlfn.TEXTJOIN(" vs ",,C5175:D5175),Calendar!G:G,Calendar!K:K),"")</f>
        <v/>
      </c>
      <c r="AJ5175" s="61" t="str">
        <f>IF(AND(K5175&lt;&gt;"Match of the Day",K5175&lt;&gt;"Match of the Day 2",K5175&lt;&gt;"Match of the Day Repeat"),"",1+MAX($AJ$10:AJ5174))</f>
        <v/>
      </c>
    </row>
    <row r="5176" spans="34:36" x14ac:dyDescent="0.35">
      <c r="AH5176" s="16" t="str">
        <f>IF(AND(B5176="Premier League",E5176="Live"),_xlfn.XLOOKUP(_xlfn.TEXTJOIN(" vs ",,C5176:D5176),Calendar!G:G,Calendar!B:B),IF(AND(B5176="Premier League",E5176="Highlights"),_xlfn.XLOOKUP(H5176,Calendar!O:O,Calendar!N:N,,-1),""))</f>
        <v/>
      </c>
      <c r="AI5176" s="61" t="str">
        <f>IF(AND(AH5176&lt;&gt;"",E5176="Live"),_xlfn.XLOOKUP(_xlfn.TEXTJOIN(" vs ",,C5176:D5176),Calendar!G:G,Calendar!K:K),"")</f>
        <v/>
      </c>
      <c r="AJ5176" s="61" t="str">
        <f>IF(AND(K5176&lt;&gt;"Match of the Day",K5176&lt;&gt;"Match of the Day 2",K5176&lt;&gt;"Match of the Day Repeat"),"",1+MAX($AJ$10:AJ5175))</f>
        <v/>
      </c>
    </row>
    <row r="5177" spans="34:36" x14ac:dyDescent="0.35">
      <c r="AH5177" s="16" t="str">
        <f>IF(AND(B5177="Premier League",E5177="Live"),_xlfn.XLOOKUP(_xlfn.TEXTJOIN(" vs ",,C5177:D5177),Calendar!G:G,Calendar!B:B),IF(AND(B5177="Premier League",E5177="Highlights"),_xlfn.XLOOKUP(H5177,Calendar!O:O,Calendar!N:N,,-1),""))</f>
        <v/>
      </c>
      <c r="AI5177" s="61" t="str">
        <f>IF(AND(AH5177&lt;&gt;"",E5177="Live"),_xlfn.XLOOKUP(_xlfn.TEXTJOIN(" vs ",,C5177:D5177),Calendar!G:G,Calendar!K:K),"")</f>
        <v/>
      </c>
      <c r="AJ5177" s="61" t="str">
        <f>IF(AND(K5177&lt;&gt;"Match of the Day",K5177&lt;&gt;"Match of the Day 2",K5177&lt;&gt;"Match of the Day Repeat"),"",1+MAX($AJ$10:AJ5176))</f>
        <v/>
      </c>
    </row>
    <row r="5178" spans="34:36" x14ac:dyDescent="0.35">
      <c r="AH5178" s="16" t="str">
        <f>IF(AND(B5178="Premier League",E5178="Live"),_xlfn.XLOOKUP(_xlfn.TEXTJOIN(" vs ",,C5178:D5178),Calendar!G:G,Calendar!B:B),IF(AND(B5178="Premier League",E5178="Highlights"),_xlfn.XLOOKUP(H5178,Calendar!O:O,Calendar!N:N,,-1),""))</f>
        <v/>
      </c>
      <c r="AI5178" s="61" t="str">
        <f>IF(AND(AH5178&lt;&gt;"",E5178="Live"),_xlfn.XLOOKUP(_xlfn.TEXTJOIN(" vs ",,C5178:D5178),Calendar!G:G,Calendar!K:K),"")</f>
        <v/>
      </c>
      <c r="AJ5178" s="61" t="str">
        <f>IF(AND(K5178&lt;&gt;"Match of the Day",K5178&lt;&gt;"Match of the Day 2",K5178&lt;&gt;"Match of the Day Repeat"),"",1+MAX($AJ$10:AJ5177))</f>
        <v/>
      </c>
    </row>
    <row r="5179" spans="34:36" x14ac:dyDescent="0.35">
      <c r="AH5179" s="16" t="str">
        <f>IF(AND(B5179="Premier League",E5179="Live"),_xlfn.XLOOKUP(_xlfn.TEXTJOIN(" vs ",,C5179:D5179),Calendar!G:G,Calendar!B:B),IF(AND(B5179="Premier League",E5179="Highlights"),_xlfn.XLOOKUP(H5179,Calendar!O:O,Calendar!N:N,,-1),""))</f>
        <v/>
      </c>
      <c r="AI5179" s="61" t="str">
        <f>IF(AND(AH5179&lt;&gt;"",E5179="Live"),_xlfn.XLOOKUP(_xlfn.TEXTJOIN(" vs ",,C5179:D5179),Calendar!G:G,Calendar!K:K),"")</f>
        <v/>
      </c>
      <c r="AJ5179" s="61" t="str">
        <f>IF(AND(K5179&lt;&gt;"Match of the Day",K5179&lt;&gt;"Match of the Day 2",K5179&lt;&gt;"Match of the Day Repeat"),"",1+MAX($AJ$10:AJ5178))</f>
        <v/>
      </c>
    </row>
    <row r="5180" spans="34:36" x14ac:dyDescent="0.35">
      <c r="AH5180" s="16" t="str">
        <f>IF(AND(B5180="Premier League",E5180="Live"),_xlfn.XLOOKUP(_xlfn.TEXTJOIN(" vs ",,C5180:D5180),Calendar!G:G,Calendar!B:B),IF(AND(B5180="Premier League",E5180="Highlights"),_xlfn.XLOOKUP(H5180,Calendar!O:O,Calendar!N:N,,-1),""))</f>
        <v/>
      </c>
      <c r="AI5180" s="61" t="str">
        <f>IF(AND(AH5180&lt;&gt;"",E5180="Live"),_xlfn.XLOOKUP(_xlfn.TEXTJOIN(" vs ",,C5180:D5180),Calendar!G:G,Calendar!K:K),"")</f>
        <v/>
      </c>
      <c r="AJ5180" s="61" t="str">
        <f>IF(AND(K5180&lt;&gt;"Match of the Day",K5180&lt;&gt;"Match of the Day 2",K5180&lt;&gt;"Match of the Day Repeat"),"",1+MAX($AJ$10:AJ5179))</f>
        <v/>
      </c>
    </row>
    <row r="5181" spans="34:36" x14ac:dyDescent="0.35">
      <c r="AH5181" s="16" t="str">
        <f>IF(AND(B5181="Premier League",E5181="Live"),_xlfn.XLOOKUP(_xlfn.TEXTJOIN(" vs ",,C5181:D5181),Calendar!G:G,Calendar!B:B),IF(AND(B5181="Premier League",E5181="Highlights"),_xlfn.XLOOKUP(H5181,Calendar!O:O,Calendar!N:N,,-1),""))</f>
        <v/>
      </c>
      <c r="AI5181" s="61" t="str">
        <f>IF(AND(AH5181&lt;&gt;"",E5181="Live"),_xlfn.XLOOKUP(_xlfn.TEXTJOIN(" vs ",,C5181:D5181),Calendar!G:G,Calendar!K:K),"")</f>
        <v/>
      </c>
      <c r="AJ5181" s="61" t="str">
        <f>IF(AND(K5181&lt;&gt;"Match of the Day",K5181&lt;&gt;"Match of the Day 2",K5181&lt;&gt;"Match of the Day Repeat"),"",1+MAX($AJ$10:AJ5180))</f>
        <v/>
      </c>
    </row>
    <row r="5182" spans="34:36" x14ac:dyDescent="0.35">
      <c r="AH5182" s="16" t="str">
        <f>IF(AND(B5182="Premier League",E5182="Live"),_xlfn.XLOOKUP(_xlfn.TEXTJOIN(" vs ",,C5182:D5182),Calendar!G:G,Calendar!B:B),IF(AND(B5182="Premier League",E5182="Highlights"),_xlfn.XLOOKUP(H5182,Calendar!O:O,Calendar!N:N,,-1),""))</f>
        <v/>
      </c>
      <c r="AI5182" s="61" t="str">
        <f>IF(AND(AH5182&lt;&gt;"",E5182="Live"),_xlfn.XLOOKUP(_xlfn.TEXTJOIN(" vs ",,C5182:D5182),Calendar!G:G,Calendar!K:K),"")</f>
        <v/>
      </c>
      <c r="AJ5182" s="61" t="str">
        <f>IF(AND(K5182&lt;&gt;"Match of the Day",K5182&lt;&gt;"Match of the Day 2",K5182&lt;&gt;"Match of the Day Repeat"),"",1+MAX($AJ$10:AJ5181))</f>
        <v/>
      </c>
    </row>
    <row r="5183" spans="34:36" x14ac:dyDescent="0.35">
      <c r="AH5183" s="16" t="str">
        <f>IF(AND(B5183="Premier League",E5183="Live"),_xlfn.XLOOKUP(_xlfn.TEXTJOIN(" vs ",,C5183:D5183),Calendar!G:G,Calendar!B:B),IF(AND(B5183="Premier League",E5183="Highlights"),_xlfn.XLOOKUP(H5183,Calendar!O:O,Calendar!N:N,,-1),""))</f>
        <v/>
      </c>
      <c r="AI5183" s="61" t="str">
        <f>IF(AND(AH5183&lt;&gt;"",E5183="Live"),_xlfn.XLOOKUP(_xlfn.TEXTJOIN(" vs ",,C5183:D5183),Calendar!G:G,Calendar!K:K),"")</f>
        <v/>
      </c>
      <c r="AJ5183" s="61" t="str">
        <f>IF(AND(K5183&lt;&gt;"Match of the Day",K5183&lt;&gt;"Match of the Day 2",K5183&lt;&gt;"Match of the Day Repeat"),"",1+MAX($AJ$10:AJ5182))</f>
        <v/>
      </c>
    </row>
    <row r="5184" spans="34:36" x14ac:dyDescent="0.35">
      <c r="AH5184" s="16" t="str">
        <f>IF(AND(B5184="Premier League",E5184="Live"),_xlfn.XLOOKUP(_xlfn.TEXTJOIN(" vs ",,C5184:D5184),Calendar!G:G,Calendar!B:B),IF(AND(B5184="Premier League",E5184="Highlights"),_xlfn.XLOOKUP(H5184,Calendar!O:O,Calendar!N:N,,-1),""))</f>
        <v/>
      </c>
      <c r="AI5184" s="61" t="str">
        <f>IF(AND(AH5184&lt;&gt;"",E5184="Live"),_xlfn.XLOOKUP(_xlfn.TEXTJOIN(" vs ",,C5184:D5184),Calendar!G:G,Calendar!K:K),"")</f>
        <v/>
      </c>
      <c r="AJ5184" s="61" t="str">
        <f>IF(AND(K5184&lt;&gt;"Match of the Day",K5184&lt;&gt;"Match of the Day 2",K5184&lt;&gt;"Match of the Day Repeat"),"",1+MAX($AJ$10:AJ5183))</f>
        <v/>
      </c>
    </row>
    <row r="5185" spans="34:36" x14ac:dyDescent="0.35">
      <c r="AH5185" s="16" t="str">
        <f>IF(AND(B5185="Premier League",E5185="Live"),_xlfn.XLOOKUP(_xlfn.TEXTJOIN(" vs ",,C5185:D5185),Calendar!G:G,Calendar!B:B),IF(AND(B5185="Premier League",E5185="Highlights"),_xlfn.XLOOKUP(H5185,Calendar!O:O,Calendar!N:N,,-1),""))</f>
        <v/>
      </c>
      <c r="AI5185" s="61" t="str">
        <f>IF(AND(AH5185&lt;&gt;"",E5185="Live"),_xlfn.XLOOKUP(_xlfn.TEXTJOIN(" vs ",,C5185:D5185),Calendar!G:G,Calendar!K:K),"")</f>
        <v/>
      </c>
      <c r="AJ5185" s="61" t="str">
        <f>IF(AND(K5185&lt;&gt;"Match of the Day",K5185&lt;&gt;"Match of the Day 2",K5185&lt;&gt;"Match of the Day Repeat"),"",1+MAX($AJ$10:AJ5184))</f>
        <v/>
      </c>
    </row>
    <row r="5186" spans="34:36" x14ac:dyDescent="0.35">
      <c r="AH5186" s="16" t="str">
        <f>IF(AND(B5186="Premier League",E5186="Live"),_xlfn.XLOOKUP(_xlfn.TEXTJOIN(" vs ",,C5186:D5186),Calendar!G:G,Calendar!B:B),IF(AND(B5186="Premier League",E5186="Highlights"),_xlfn.XLOOKUP(H5186,Calendar!O:O,Calendar!N:N,,-1),""))</f>
        <v/>
      </c>
      <c r="AI5186" s="61" t="str">
        <f>IF(AND(AH5186&lt;&gt;"",E5186="Live"),_xlfn.XLOOKUP(_xlfn.TEXTJOIN(" vs ",,C5186:D5186),Calendar!G:G,Calendar!K:K),"")</f>
        <v/>
      </c>
      <c r="AJ5186" s="61" t="str">
        <f>IF(AND(K5186&lt;&gt;"Match of the Day",K5186&lt;&gt;"Match of the Day 2",K5186&lt;&gt;"Match of the Day Repeat"),"",1+MAX($AJ$10:AJ5185))</f>
        <v/>
      </c>
    </row>
    <row r="5187" spans="34:36" x14ac:dyDescent="0.35">
      <c r="AH5187" s="16" t="str">
        <f>IF(AND(B5187="Premier League",E5187="Live"),_xlfn.XLOOKUP(_xlfn.TEXTJOIN(" vs ",,C5187:D5187),Calendar!G:G,Calendar!B:B),IF(AND(B5187="Premier League",E5187="Highlights"),_xlfn.XLOOKUP(H5187,Calendar!O:O,Calendar!N:N,,-1),""))</f>
        <v/>
      </c>
      <c r="AI5187" s="61" t="str">
        <f>IF(AND(AH5187&lt;&gt;"",E5187="Live"),_xlfn.XLOOKUP(_xlfn.TEXTJOIN(" vs ",,C5187:D5187),Calendar!G:G,Calendar!K:K),"")</f>
        <v/>
      </c>
      <c r="AJ5187" s="61" t="str">
        <f>IF(AND(K5187&lt;&gt;"Match of the Day",K5187&lt;&gt;"Match of the Day 2",K5187&lt;&gt;"Match of the Day Repeat"),"",1+MAX($AJ$10:AJ5186))</f>
        <v/>
      </c>
    </row>
    <row r="5188" spans="34:36" x14ac:dyDescent="0.35">
      <c r="AH5188" s="16" t="str">
        <f>IF(AND(B5188="Premier League",E5188="Live"),_xlfn.XLOOKUP(_xlfn.TEXTJOIN(" vs ",,C5188:D5188),Calendar!G:G,Calendar!B:B),IF(AND(B5188="Premier League",E5188="Highlights"),_xlfn.XLOOKUP(H5188,Calendar!O:O,Calendar!N:N,,-1),""))</f>
        <v/>
      </c>
      <c r="AI5188" s="61" t="str">
        <f>IF(AND(AH5188&lt;&gt;"",E5188="Live"),_xlfn.XLOOKUP(_xlfn.TEXTJOIN(" vs ",,C5188:D5188),Calendar!G:G,Calendar!K:K),"")</f>
        <v/>
      </c>
      <c r="AJ5188" s="61" t="str">
        <f>IF(AND(K5188&lt;&gt;"Match of the Day",K5188&lt;&gt;"Match of the Day 2",K5188&lt;&gt;"Match of the Day Repeat"),"",1+MAX($AJ$10:AJ5187))</f>
        <v/>
      </c>
    </row>
    <row r="5189" spans="34:36" x14ac:dyDescent="0.35">
      <c r="AH5189" s="16" t="str">
        <f>IF(AND(B5189="Premier League",E5189="Live"),_xlfn.XLOOKUP(_xlfn.TEXTJOIN(" vs ",,C5189:D5189),Calendar!G:G,Calendar!B:B),IF(AND(B5189="Premier League",E5189="Highlights"),_xlfn.XLOOKUP(H5189,Calendar!O:O,Calendar!N:N,,-1),""))</f>
        <v/>
      </c>
      <c r="AI5189" s="61" t="str">
        <f>IF(AND(AH5189&lt;&gt;"",E5189="Live"),_xlfn.XLOOKUP(_xlfn.TEXTJOIN(" vs ",,C5189:D5189),Calendar!G:G,Calendar!K:K),"")</f>
        <v/>
      </c>
      <c r="AJ5189" s="61" t="str">
        <f>IF(AND(K5189&lt;&gt;"Match of the Day",K5189&lt;&gt;"Match of the Day 2",K5189&lt;&gt;"Match of the Day Repeat"),"",1+MAX($AJ$10:AJ5188))</f>
        <v/>
      </c>
    </row>
    <row r="5190" spans="34:36" x14ac:dyDescent="0.35">
      <c r="AH5190" s="16" t="str">
        <f>IF(AND(B5190="Premier League",E5190="Live"),_xlfn.XLOOKUP(_xlfn.TEXTJOIN(" vs ",,C5190:D5190),Calendar!G:G,Calendar!B:B),IF(AND(B5190="Premier League",E5190="Highlights"),_xlfn.XLOOKUP(H5190,Calendar!O:O,Calendar!N:N,,-1),""))</f>
        <v/>
      </c>
      <c r="AI5190" s="61" t="str">
        <f>IF(AND(AH5190&lt;&gt;"",E5190="Live"),_xlfn.XLOOKUP(_xlfn.TEXTJOIN(" vs ",,C5190:D5190),Calendar!G:G,Calendar!K:K),"")</f>
        <v/>
      </c>
      <c r="AJ5190" s="61" t="str">
        <f>IF(AND(K5190&lt;&gt;"Match of the Day",K5190&lt;&gt;"Match of the Day 2",K5190&lt;&gt;"Match of the Day Repeat"),"",1+MAX($AJ$10:AJ5189))</f>
        <v/>
      </c>
    </row>
    <row r="5191" spans="34:36" x14ac:dyDescent="0.35">
      <c r="AH5191" s="16" t="str">
        <f>IF(AND(B5191="Premier League",E5191="Live"),_xlfn.XLOOKUP(_xlfn.TEXTJOIN(" vs ",,C5191:D5191),Calendar!G:G,Calendar!B:B),IF(AND(B5191="Premier League",E5191="Highlights"),_xlfn.XLOOKUP(H5191,Calendar!O:O,Calendar!N:N,,-1),""))</f>
        <v/>
      </c>
      <c r="AI5191" s="61" t="str">
        <f>IF(AND(AH5191&lt;&gt;"",E5191="Live"),_xlfn.XLOOKUP(_xlfn.TEXTJOIN(" vs ",,C5191:D5191),Calendar!G:G,Calendar!K:K),"")</f>
        <v/>
      </c>
      <c r="AJ5191" s="61" t="str">
        <f>IF(AND(K5191&lt;&gt;"Match of the Day",K5191&lt;&gt;"Match of the Day 2",K5191&lt;&gt;"Match of the Day Repeat"),"",1+MAX($AJ$10:AJ5190))</f>
        <v/>
      </c>
    </row>
    <row r="5192" spans="34:36" x14ac:dyDescent="0.35">
      <c r="AH5192" s="16" t="str">
        <f>IF(AND(B5192="Premier League",E5192="Live"),_xlfn.XLOOKUP(_xlfn.TEXTJOIN(" vs ",,C5192:D5192),Calendar!G:G,Calendar!B:B),IF(AND(B5192="Premier League",E5192="Highlights"),_xlfn.XLOOKUP(H5192,Calendar!O:O,Calendar!N:N,,-1),""))</f>
        <v/>
      </c>
      <c r="AI5192" s="61" t="str">
        <f>IF(AND(AH5192&lt;&gt;"",E5192="Live"),_xlfn.XLOOKUP(_xlfn.TEXTJOIN(" vs ",,C5192:D5192),Calendar!G:G,Calendar!K:K),"")</f>
        <v/>
      </c>
      <c r="AJ5192" s="61" t="str">
        <f>IF(AND(K5192&lt;&gt;"Match of the Day",K5192&lt;&gt;"Match of the Day 2",K5192&lt;&gt;"Match of the Day Repeat"),"",1+MAX($AJ$10:AJ5191))</f>
        <v/>
      </c>
    </row>
    <row r="5193" spans="34:36" x14ac:dyDescent="0.35">
      <c r="AH5193" s="16" t="str">
        <f>IF(AND(B5193="Premier League",E5193="Live"),_xlfn.XLOOKUP(_xlfn.TEXTJOIN(" vs ",,C5193:D5193),Calendar!G:G,Calendar!B:B),IF(AND(B5193="Premier League",E5193="Highlights"),_xlfn.XLOOKUP(H5193,Calendar!O:O,Calendar!N:N,,-1),""))</f>
        <v/>
      </c>
      <c r="AI5193" s="61" t="str">
        <f>IF(AND(AH5193&lt;&gt;"",E5193="Live"),_xlfn.XLOOKUP(_xlfn.TEXTJOIN(" vs ",,C5193:D5193),Calendar!G:G,Calendar!K:K),"")</f>
        <v/>
      </c>
      <c r="AJ5193" s="61" t="str">
        <f>IF(AND(K5193&lt;&gt;"Match of the Day",K5193&lt;&gt;"Match of the Day 2",K5193&lt;&gt;"Match of the Day Repeat"),"",1+MAX($AJ$10:AJ5192))</f>
        <v/>
      </c>
    </row>
    <row r="5194" spans="34:36" x14ac:dyDescent="0.35">
      <c r="AH5194" s="16" t="str">
        <f>IF(AND(B5194="Premier League",E5194="Live"),_xlfn.XLOOKUP(_xlfn.TEXTJOIN(" vs ",,C5194:D5194),Calendar!G:G,Calendar!B:B),IF(AND(B5194="Premier League",E5194="Highlights"),_xlfn.XLOOKUP(H5194,Calendar!O:O,Calendar!N:N,,-1),""))</f>
        <v/>
      </c>
      <c r="AI5194" s="61" t="str">
        <f>IF(AND(AH5194&lt;&gt;"",E5194="Live"),_xlfn.XLOOKUP(_xlfn.TEXTJOIN(" vs ",,C5194:D5194),Calendar!G:G,Calendar!K:K),"")</f>
        <v/>
      </c>
      <c r="AJ5194" s="61" t="str">
        <f>IF(AND(K5194&lt;&gt;"Match of the Day",K5194&lt;&gt;"Match of the Day 2",K5194&lt;&gt;"Match of the Day Repeat"),"",1+MAX($AJ$10:AJ5193))</f>
        <v/>
      </c>
    </row>
    <row r="5195" spans="34:36" x14ac:dyDescent="0.35">
      <c r="AH5195" s="16" t="str">
        <f>IF(AND(B5195="Premier League",E5195="Live"),_xlfn.XLOOKUP(_xlfn.TEXTJOIN(" vs ",,C5195:D5195),Calendar!G:G,Calendar!B:B),IF(AND(B5195="Premier League",E5195="Highlights"),_xlfn.XLOOKUP(H5195,Calendar!O:O,Calendar!N:N,,-1),""))</f>
        <v/>
      </c>
      <c r="AI5195" s="61" t="str">
        <f>IF(AND(AH5195&lt;&gt;"",E5195="Live"),_xlfn.XLOOKUP(_xlfn.TEXTJOIN(" vs ",,C5195:D5195),Calendar!G:G,Calendar!K:K),"")</f>
        <v/>
      </c>
      <c r="AJ5195" s="61" t="str">
        <f>IF(AND(K5195&lt;&gt;"Match of the Day",K5195&lt;&gt;"Match of the Day 2",K5195&lt;&gt;"Match of the Day Repeat"),"",1+MAX($AJ$10:AJ5194))</f>
        <v/>
      </c>
    </row>
    <row r="5196" spans="34:36" x14ac:dyDescent="0.35">
      <c r="AH5196" s="16" t="str">
        <f>IF(AND(B5196="Premier League",E5196="Live"),_xlfn.XLOOKUP(_xlfn.TEXTJOIN(" vs ",,C5196:D5196),Calendar!G:G,Calendar!B:B),IF(AND(B5196="Premier League",E5196="Highlights"),_xlfn.XLOOKUP(H5196,Calendar!O:O,Calendar!N:N,,-1),""))</f>
        <v/>
      </c>
      <c r="AI5196" s="61" t="str">
        <f>IF(AND(AH5196&lt;&gt;"",E5196="Live"),_xlfn.XLOOKUP(_xlfn.TEXTJOIN(" vs ",,C5196:D5196),Calendar!G:G,Calendar!K:K),"")</f>
        <v/>
      </c>
      <c r="AJ5196" s="61" t="str">
        <f>IF(AND(K5196&lt;&gt;"Match of the Day",K5196&lt;&gt;"Match of the Day 2",K5196&lt;&gt;"Match of the Day Repeat"),"",1+MAX($AJ$10:AJ5195))</f>
        <v/>
      </c>
    </row>
    <row r="5197" spans="34:36" x14ac:dyDescent="0.35">
      <c r="AH5197" s="16" t="str">
        <f>IF(AND(B5197="Premier League",E5197="Live"),_xlfn.XLOOKUP(_xlfn.TEXTJOIN(" vs ",,C5197:D5197),Calendar!G:G,Calendar!B:B),IF(AND(B5197="Premier League",E5197="Highlights"),_xlfn.XLOOKUP(H5197,Calendar!O:O,Calendar!N:N,,-1),""))</f>
        <v/>
      </c>
      <c r="AI5197" s="61" t="str">
        <f>IF(AND(AH5197&lt;&gt;"",E5197="Live"),_xlfn.XLOOKUP(_xlfn.TEXTJOIN(" vs ",,C5197:D5197),Calendar!G:G,Calendar!K:K),"")</f>
        <v/>
      </c>
      <c r="AJ5197" s="61" t="str">
        <f>IF(AND(K5197&lt;&gt;"Match of the Day",K5197&lt;&gt;"Match of the Day 2",K5197&lt;&gt;"Match of the Day Repeat"),"",1+MAX($AJ$10:AJ5196))</f>
        <v/>
      </c>
    </row>
    <row r="5198" spans="34:36" x14ac:dyDescent="0.35">
      <c r="AH5198" s="16" t="str">
        <f>IF(AND(B5198="Premier League",E5198="Live"),_xlfn.XLOOKUP(_xlfn.TEXTJOIN(" vs ",,C5198:D5198),Calendar!G:G,Calendar!B:B),IF(AND(B5198="Premier League",E5198="Highlights"),_xlfn.XLOOKUP(H5198,Calendar!O:O,Calendar!N:N,,-1),""))</f>
        <v/>
      </c>
      <c r="AI5198" s="61" t="str">
        <f>IF(AND(AH5198&lt;&gt;"",E5198="Live"),_xlfn.XLOOKUP(_xlfn.TEXTJOIN(" vs ",,C5198:D5198),Calendar!G:G,Calendar!K:K),"")</f>
        <v/>
      </c>
      <c r="AJ5198" s="61" t="str">
        <f>IF(AND(K5198&lt;&gt;"Match of the Day",K5198&lt;&gt;"Match of the Day 2",K5198&lt;&gt;"Match of the Day Repeat"),"",1+MAX($AJ$10:AJ5197))</f>
        <v/>
      </c>
    </row>
    <row r="5199" spans="34:36" x14ac:dyDescent="0.35">
      <c r="AH5199" s="16" t="str">
        <f>IF(AND(B5199="Premier League",E5199="Live"),_xlfn.XLOOKUP(_xlfn.TEXTJOIN(" vs ",,C5199:D5199),Calendar!G:G,Calendar!B:B),IF(AND(B5199="Premier League",E5199="Highlights"),_xlfn.XLOOKUP(H5199,Calendar!O:O,Calendar!N:N,,-1),""))</f>
        <v/>
      </c>
      <c r="AI5199" s="61" t="str">
        <f>IF(AND(AH5199&lt;&gt;"",E5199="Live"),_xlfn.XLOOKUP(_xlfn.TEXTJOIN(" vs ",,C5199:D5199),Calendar!G:G,Calendar!K:K),"")</f>
        <v/>
      </c>
      <c r="AJ5199" s="61" t="str">
        <f>IF(AND(K5199&lt;&gt;"Match of the Day",K5199&lt;&gt;"Match of the Day 2",K5199&lt;&gt;"Match of the Day Repeat"),"",1+MAX($AJ$10:AJ5198))</f>
        <v/>
      </c>
    </row>
    <row r="5200" spans="34:36" x14ac:dyDescent="0.35">
      <c r="AH5200" s="16" t="str">
        <f>IF(AND(B5200="Premier League",E5200="Live"),_xlfn.XLOOKUP(_xlfn.TEXTJOIN(" vs ",,C5200:D5200),Calendar!G:G,Calendar!B:B),IF(AND(B5200="Premier League",E5200="Highlights"),_xlfn.XLOOKUP(H5200,Calendar!O:O,Calendar!N:N,,-1),""))</f>
        <v/>
      </c>
      <c r="AI5200" s="61" t="str">
        <f>IF(AND(AH5200&lt;&gt;"",E5200="Live"),_xlfn.XLOOKUP(_xlfn.TEXTJOIN(" vs ",,C5200:D5200),Calendar!G:G,Calendar!K:K),"")</f>
        <v/>
      </c>
      <c r="AJ5200" s="61" t="str">
        <f>IF(AND(K5200&lt;&gt;"Match of the Day",K5200&lt;&gt;"Match of the Day 2",K5200&lt;&gt;"Match of the Day Repeat"),"",1+MAX($AJ$10:AJ5199))</f>
        <v/>
      </c>
    </row>
    <row r="5201" spans="34:36" x14ac:dyDescent="0.35">
      <c r="AH5201" s="16" t="str">
        <f>IF(AND(B5201="Premier League",E5201="Live"),_xlfn.XLOOKUP(_xlfn.TEXTJOIN(" vs ",,C5201:D5201),Calendar!G:G,Calendar!B:B),IF(AND(B5201="Premier League",E5201="Highlights"),_xlfn.XLOOKUP(H5201,Calendar!O:O,Calendar!N:N,,-1),""))</f>
        <v/>
      </c>
      <c r="AI5201" s="61" t="str">
        <f>IF(AND(AH5201&lt;&gt;"",E5201="Live"),_xlfn.XLOOKUP(_xlfn.TEXTJOIN(" vs ",,C5201:D5201),Calendar!G:G,Calendar!K:K),"")</f>
        <v/>
      </c>
      <c r="AJ5201" s="61" t="str">
        <f>IF(AND(K5201&lt;&gt;"Match of the Day",K5201&lt;&gt;"Match of the Day 2",K5201&lt;&gt;"Match of the Day Repeat"),"",1+MAX($AJ$10:AJ5200))</f>
        <v/>
      </c>
    </row>
    <row r="5202" spans="34:36" x14ac:dyDescent="0.35">
      <c r="AH5202" s="16" t="str">
        <f>IF(AND(B5202="Premier League",E5202="Live"),_xlfn.XLOOKUP(_xlfn.TEXTJOIN(" vs ",,C5202:D5202),Calendar!G:G,Calendar!B:B),IF(AND(B5202="Premier League",E5202="Highlights"),_xlfn.XLOOKUP(H5202,Calendar!O:O,Calendar!N:N,,-1),""))</f>
        <v/>
      </c>
      <c r="AI5202" s="61" t="str">
        <f>IF(AND(AH5202&lt;&gt;"",E5202="Live"),_xlfn.XLOOKUP(_xlfn.TEXTJOIN(" vs ",,C5202:D5202),Calendar!G:G,Calendar!K:K),"")</f>
        <v/>
      </c>
      <c r="AJ5202" s="61" t="str">
        <f>IF(AND(K5202&lt;&gt;"Match of the Day",K5202&lt;&gt;"Match of the Day 2",K5202&lt;&gt;"Match of the Day Repeat"),"",1+MAX($AJ$10:AJ5201))</f>
        <v/>
      </c>
    </row>
    <row r="5203" spans="34:36" x14ac:dyDescent="0.35">
      <c r="AH5203" s="16" t="str">
        <f>IF(AND(B5203="Premier League",E5203="Live"),_xlfn.XLOOKUP(_xlfn.TEXTJOIN(" vs ",,C5203:D5203),Calendar!G:G,Calendar!B:B),IF(AND(B5203="Premier League",E5203="Highlights"),_xlfn.XLOOKUP(H5203,Calendar!O:O,Calendar!N:N,,-1),""))</f>
        <v/>
      </c>
      <c r="AI5203" s="61" t="str">
        <f>IF(AND(AH5203&lt;&gt;"",E5203="Live"),_xlfn.XLOOKUP(_xlfn.TEXTJOIN(" vs ",,C5203:D5203),Calendar!G:G,Calendar!K:K),"")</f>
        <v/>
      </c>
      <c r="AJ5203" s="61" t="str">
        <f>IF(AND(K5203&lt;&gt;"Match of the Day",K5203&lt;&gt;"Match of the Day 2",K5203&lt;&gt;"Match of the Day Repeat"),"",1+MAX($AJ$10:AJ5202))</f>
        <v/>
      </c>
    </row>
    <row r="5204" spans="34:36" x14ac:dyDescent="0.35">
      <c r="AH5204" s="16" t="str">
        <f>IF(AND(B5204="Premier League",E5204="Live"),_xlfn.XLOOKUP(_xlfn.TEXTJOIN(" vs ",,C5204:D5204),Calendar!G:G,Calendar!B:B),IF(AND(B5204="Premier League",E5204="Highlights"),_xlfn.XLOOKUP(H5204,Calendar!O:O,Calendar!N:N,,-1),""))</f>
        <v/>
      </c>
      <c r="AI5204" s="61" t="str">
        <f>IF(AND(AH5204&lt;&gt;"",E5204="Live"),_xlfn.XLOOKUP(_xlfn.TEXTJOIN(" vs ",,C5204:D5204),Calendar!G:G,Calendar!K:K),"")</f>
        <v/>
      </c>
      <c r="AJ5204" s="61" t="str">
        <f>IF(AND(K5204&lt;&gt;"Match of the Day",K5204&lt;&gt;"Match of the Day 2",K5204&lt;&gt;"Match of the Day Repeat"),"",1+MAX($AJ$10:AJ5203))</f>
        <v/>
      </c>
    </row>
    <row r="5205" spans="34:36" x14ac:dyDescent="0.35">
      <c r="AH5205" s="16" t="str">
        <f>IF(AND(B5205="Premier League",E5205="Live"),_xlfn.XLOOKUP(_xlfn.TEXTJOIN(" vs ",,C5205:D5205),Calendar!G:G,Calendar!B:B),IF(AND(B5205="Premier League",E5205="Highlights"),_xlfn.XLOOKUP(H5205,Calendar!O:O,Calendar!N:N,,-1),""))</f>
        <v/>
      </c>
      <c r="AI5205" s="61" t="str">
        <f>IF(AND(AH5205&lt;&gt;"",E5205="Live"),_xlfn.XLOOKUP(_xlfn.TEXTJOIN(" vs ",,C5205:D5205),Calendar!G:G,Calendar!K:K),"")</f>
        <v/>
      </c>
      <c r="AJ5205" s="61" t="str">
        <f>IF(AND(K5205&lt;&gt;"Match of the Day",K5205&lt;&gt;"Match of the Day 2",K5205&lt;&gt;"Match of the Day Repeat"),"",1+MAX($AJ$10:AJ5204))</f>
        <v/>
      </c>
    </row>
    <row r="5206" spans="34:36" x14ac:dyDescent="0.35">
      <c r="AH5206" s="16" t="str">
        <f>IF(AND(B5206="Premier League",E5206="Live"),_xlfn.XLOOKUP(_xlfn.TEXTJOIN(" vs ",,C5206:D5206),Calendar!G:G,Calendar!B:B),IF(AND(B5206="Premier League",E5206="Highlights"),_xlfn.XLOOKUP(H5206,Calendar!O:O,Calendar!N:N,,-1),""))</f>
        <v/>
      </c>
      <c r="AI5206" s="61" t="str">
        <f>IF(AND(AH5206&lt;&gt;"",E5206="Live"),_xlfn.XLOOKUP(_xlfn.TEXTJOIN(" vs ",,C5206:D5206),Calendar!G:G,Calendar!K:K),"")</f>
        <v/>
      </c>
      <c r="AJ5206" s="61" t="str">
        <f>IF(AND(K5206&lt;&gt;"Match of the Day",K5206&lt;&gt;"Match of the Day 2",K5206&lt;&gt;"Match of the Day Repeat"),"",1+MAX($AJ$10:AJ5205))</f>
        <v/>
      </c>
    </row>
    <row r="5207" spans="34:36" x14ac:dyDescent="0.35">
      <c r="AH5207" s="16" t="str">
        <f>IF(AND(B5207="Premier League",E5207="Live"),_xlfn.XLOOKUP(_xlfn.TEXTJOIN(" vs ",,C5207:D5207),Calendar!G:G,Calendar!B:B),IF(AND(B5207="Premier League",E5207="Highlights"),_xlfn.XLOOKUP(H5207,Calendar!O:O,Calendar!N:N,,-1),""))</f>
        <v/>
      </c>
      <c r="AI5207" s="61" t="str">
        <f>IF(AND(AH5207&lt;&gt;"",E5207="Live"),_xlfn.XLOOKUP(_xlfn.TEXTJOIN(" vs ",,C5207:D5207),Calendar!G:G,Calendar!K:K),"")</f>
        <v/>
      </c>
      <c r="AJ5207" s="61" t="str">
        <f>IF(AND(K5207&lt;&gt;"Match of the Day",K5207&lt;&gt;"Match of the Day 2",K5207&lt;&gt;"Match of the Day Repeat"),"",1+MAX($AJ$10:AJ5206))</f>
        <v/>
      </c>
    </row>
    <row r="5208" spans="34:36" x14ac:dyDescent="0.35">
      <c r="AH5208" s="16" t="str">
        <f>IF(AND(B5208="Premier League",E5208="Live"),_xlfn.XLOOKUP(_xlfn.TEXTJOIN(" vs ",,C5208:D5208),Calendar!G:G,Calendar!B:B),IF(AND(B5208="Premier League",E5208="Highlights"),_xlfn.XLOOKUP(H5208,Calendar!O:O,Calendar!N:N,,-1),""))</f>
        <v/>
      </c>
      <c r="AI5208" s="61" t="str">
        <f>IF(AND(AH5208&lt;&gt;"",E5208="Live"),_xlfn.XLOOKUP(_xlfn.TEXTJOIN(" vs ",,C5208:D5208),Calendar!G:G,Calendar!K:K),"")</f>
        <v/>
      </c>
      <c r="AJ5208" s="61" t="str">
        <f>IF(AND(K5208&lt;&gt;"Match of the Day",K5208&lt;&gt;"Match of the Day 2",K5208&lt;&gt;"Match of the Day Repeat"),"",1+MAX($AJ$10:AJ5207))</f>
        <v/>
      </c>
    </row>
    <row r="5209" spans="34:36" x14ac:dyDescent="0.35">
      <c r="AH5209" s="16" t="str">
        <f>IF(AND(B5209="Premier League",E5209="Live"),_xlfn.XLOOKUP(_xlfn.TEXTJOIN(" vs ",,C5209:D5209),Calendar!G:G,Calendar!B:B),IF(AND(B5209="Premier League",E5209="Highlights"),_xlfn.XLOOKUP(H5209,Calendar!O:O,Calendar!N:N,,-1),""))</f>
        <v/>
      </c>
      <c r="AI5209" s="61" t="str">
        <f>IF(AND(AH5209&lt;&gt;"",E5209="Live"),_xlfn.XLOOKUP(_xlfn.TEXTJOIN(" vs ",,C5209:D5209),Calendar!G:G,Calendar!K:K),"")</f>
        <v/>
      </c>
      <c r="AJ5209" s="61" t="str">
        <f>IF(AND(K5209&lt;&gt;"Match of the Day",K5209&lt;&gt;"Match of the Day 2",K5209&lt;&gt;"Match of the Day Repeat"),"",1+MAX($AJ$10:AJ5208))</f>
        <v/>
      </c>
    </row>
    <row r="5210" spans="34:36" x14ac:dyDescent="0.35">
      <c r="AH5210" s="16" t="str">
        <f>IF(AND(B5210="Premier League",E5210="Live"),_xlfn.XLOOKUP(_xlfn.TEXTJOIN(" vs ",,C5210:D5210),Calendar!G:G,Calendar!B:B),IF(AND(B5210="Premier League",E5210="Highlights"),_xlfn.XLOOKUP(H5210,Calendar!O:O,Calendar!N:N,,-1),""))</f>
        <v/>
      </c>
      <c r="AI5210" s="61" t="str">
        <f>IF(AND(AH5210&lt;&gt;"",E5210="Live"),_xlfn.XLOOKUP(_xlfn.TEXTJOIN(" vs ",,C5210:D5210),Calendar!G:G,Calendar!K:K),"")</f>
        <v/>
      </c>
      <c r="AJ5210" s="61" t="str">
        <f>IF(AND(K5210&lt;&gt;"Match of the Day",K5210&lt;&gt;"Match of the Day 2",K5210&lt;&gt;"Match of the Day Repeat"),"",1+MAX($AJ$10:AJ5209))</f>
        <v/>
      </c>
    </row>
    <row r="5211" spans="34:36" x14ac:dyDescent="0.35">
      <c r="AH5211" s="16" t="str">
        <f>IF(AND(B5211="Premier League",E5211="Live"),_xlfn.XLOOKUP(_xlfn.TEXTJOIN(" vs ",,C5211:D5211),Calendar!G:G,Calendar!B:B),IF(AND(B5211="Premier League",E5211="Highlights"),_xlfn.XLOOKUP(H5211,Calendar!O:O,Calendar!N:N,,-1),""))</f>
        <v/>
      </c>
      <c r="AI5211" s="61" t="str">
        <f>IF(AND(AH5211&lt;&gt;"",E5211="Live"),_xlfn.XLOOKUP(_xlfn.TEXTJOIN(" vs ",,C5211:D5211),Calendar!G:G,Calendar!K:K),"")</f>
        <v/>
      </c>
      <c r="AJ5211" s="61" t="str">
        <f>IF(AND(K5211&lt;&gt;"Match of the Day",K5211&lt;&gt;"Match of the Day 2",K5211&lt;&gt;"Match of the Day Repeat"),"",1+MAX($AJ$10:AJ5210))</f>
        <v/>
      </c>
    </row>
    <row r="5212" spans="34:36" x14ac:dyDescent="0.35">
      <c r="AH5212" s="16" t="str">
        <f>IF(AND(B5212="Premier League",E5212="Live"),_xlfn.XLOOKUP(_xlfn.TEXTJOIN(" vs ",,C5212:D5212),Calendar!G:G,Calendar!B:B),IF(AND(B5212="Premier League",E5212="Highlights"),_xlfn.XLOOKUP(H5212,Calendar!O:O,Calendar!N:N,,-1),""))</f>
        <v/>
      </c>
      <c r="AI5212" s="61" t="str">
        <f>IF(AND(AH5212&lt;&gt;"",E5212="Live"),_xlfn.XLOOKUP(_xlfn.TEXTJOIN(" vs ",,C5212:D5212),Calendar!G:G,Calendar!K:K),"")</f>
        <v/>
      </c>
      <c r="AJ5212" s="61" t="str">
        <f>IF(AND(K5212&lt;&gt;"Match of the Day",K5212&lt;&gt;"Match of the Day 2",K5212&lt;&gt;"Match of the Day Repeat"),"",1+MAX($AJ$10:AJ5211))</f>
        <v/>
      </c>
    </row>
    <row r="5213" spans="34:36" x14ac:dyDescent="0.35">
      <c r="AH5213" s="16" t="str">
        <f>IF(AND(B5213="Premier League",E5213="Live"),_xlfn.XLOOKUP(_xlfn.TEXTJOIN(" vs ",,C5213:D5213),Calendar!G:G,Calendar!B:B),IF(AND(B5213="Premier League",E5213="Highlights"),_xlfn.XLOOKUP(H5213,Calendar!O:O,Calendar!N:N,,-1),""))</f>
        <v/>
      </c>
      <c r="AI5213" s="61" t="str">
        <f>IF(AND(AH5213&lt;&gt;"",E5213="Live"),_xlfn.XLOOKUP(_xlfn.TEXTJOIN(" vs ",,C5213:D5213),Calendar!G:G,Calendar!K:K),"")</f>
        <v/>
      </c>
      <c r="AJ5213" s="61" t="str">
        <f>IF(AND(K5213&lt;&gt;"Match of the Day",K5213&lt;&gt;"Match of the Day 2",K5213&lt;&gt;"Match of the Day Repeat"),"",1+MAX($AJ$10:AJ5212))</f>
        <v/>
      </c>
    </row>
    <row r="5214" spans="34:36" x14ac:dyDescent="0.35">
      <c r="AH5214" s="16" t="str">
        <f>IF(AND(B5214="Premier League",E5214="Live"),_xlfn.XLOOKUP(_xlfn.TEXTJOIN(" vs ",,C5214:D5214),Calendar!G:G,Calendar!B:B),IF(AND(B5214="Premier League",E5214="Highlights"),_xlfn.XLOOKUP(H5214,Calendar!O:O,Calendar!N:N,,-1),""))</f>
        <v/>
      </c>
      <c r="AI5214" s="61" t="str">
        <f>IF(AND(AH5214&lt;&gt;"",E5214="Live"),_xlfn.XLOOKUP(_xlfn.TEXTJOIN(" vs ",,C5214:D5214),Calendar!G:G,Calendar!K:K),"")</f>
        <v/>
      </c>
      <c r="AJ5214" s="61" t="str">
        <f>IF(AND(K5214&lt;&gt;"Match of the Day",K5214&lt;&gt;"Match of the Day 2",K5214&lt;&gt;"Match of the Day Repeat"),"",1+MAX($AJ$10:AJ5213))</f>
        <v/>
      </c>
    </row>
    <row r="5215" spans="34:36" x14ac:dyDescent="0.35">
      <c r="AH5215" s="16" t="str">
        <f>IF(AND(B5215="Premier League",E5215="Live"),_xlfn.XLOOKUP(_xlfn.TEXTJOIN(" vs ",,C5215:D5215),Calendar!G:G,Calendar!B:B),IF(AND(B5215="Premier League",E5215="Highlights"),_xlfn.XLOOKUP(H5215,Calendar!O:O,Calendar!N:N,,-1),""))</f>
        <v/>
      </c>
      <c r="AI5215" s="61" t="str">
        <f>IF(AND(AH5215&lt;&gt;"",E5215="Live"),_xlfn.XLOOKUP(_xlfn.TEXTJOIN(" vs ",,C5215:D5215),Calendar!G:G,Calendar!K:K),"")</f>
        <v/>
      </c>
      <c r="AJ5215" s="61" t="str">
        <f>IF(AND(K5215&lt;&gt;"Match of the Day",K5215&lt;&gt;"Match of the Day 2",K5215&lt;&gt;"Match of the Day Repeat"),"",1+MAX($AJ$10:AJ5214))</f>
        <v/>
      </c>
    </row>
    <row r="5216" spans="34:36" x14ac:dyDescent="0.35">
      <c r="AH5216" s="16" t="str">
        <f>IF(AND(B5216="Premier League",E5216="Live"),_xlfn.XLOOKUP(_xlfn.TEXTJOIN(" vs ",,C5216:D5216),Calendar!G:G,Calendar!B:B),IF(AND(B5216="Premier League",E5216="Highlights"),_xlfn.XLOOKUP(H5216,Calendar!O:O,Calendar!N:N,,-1),""))</f>
        <v/>
      </c>
      <c r="AI5216" s="61" t="str">
        <f>IF(AND(AH5216&lt;&gt;"",E5216="Live"),_xlfn.XLOOKUP(_xlfn.TEXTJOIN(" vs ",,C5216:D5216),Calendar!G:G,Calendar!K:K),"")</f>
        <v/>
      </c>
      <c r="AJ5216" s="61" t="str">
        <f>IF(AND(K5216&lt;&gt;"Match of the Day",K5216&lt;&gt;"Match of the Day 2",K5216&lt;&gt;"Match of the Day Repeat"),"",1+MAX($AJ$10:AJ5215))</f>
        <v/>
      </c>
    </row>
    <row r="5217" spans="34:36" x14ac:dyDescent="0.35">
      <c r="AH5217" s="16" t="str">
        <f>IF(AND(B5217="Premier League",E5217="Live"),_xlfn.XLOOKUP(_xlfn.TEXTJOIN(" vs ",,C5217:D5217),Calendar!G:G,Calendar!B:B),IF(AND(B5217="Premier League",E5217="Highlights"),_xlfn.XLOOKUP(H5217,Calendar!O:O,Calendar!N:N,,-1),""))</f>
        <v/>
      </c>
      <c r="AI5217" s="61" t="str">
        <f>IF(AND(AH5217&lt;&gt;"",E5217="Live"),_xlfn.XLOOKUP(_xlfn.TEXTJOIN(" vs ",,C5217:D5217),Calendar!G:G,Calendar!K:K),"")</f>
        <v/>
      </c>
      <c r="AJ5217" s="61" t="str">
        <f>IF(AND(K5217&lt;&gt;"Match of the Day",K5217&lt;&gt;"Match of the Day 2",K5217&lt;&gt;"Match of the Day Repeat"),"",1+MAX($AJ$10:AJ5216))</f>
        <v/>
      </c>
    </row>
    <row r="5218" spans="34:36" x14ac:dyDescent="0.35">
      <c r="AH5218" s="16" t="str">
        <f>IF(AND(B5218="Premier League",E5218="Live"),_xlfn.XLOOKUP(_xlfn.TEXTJOIN(" vs ",,C5218:D5218),Calendar!G:G,Calendar!B:B),IF(AND(B5218="Premier League",E5218="Highlights"),_xlfn.XLOOKUP(H5218,Calendar!O:O,Calendar!N:N,,-1),""))</f>
        <v/>
      </c>
      <c r="AI5218" s="61" t="str">
        <f>IF(AND(AH5218&lt;&gt;"",E5218="Live"),_xlfn.XLOOKUP(_xlfn.TEXTJOIN(" vs ",,C5218:D5218),Calendar!G:G,Calendar!K:K),"")</f>
        <v/>
      </c>
      <c r="AJ5218" s="61" t="str">
        <f>IF(AND(K5218&lt;&gt;"Match of the Day",K5218&lt;&gt;"Match of the Day 2",K5218&lt;&gt;"Match of the Day Repeat"),"",1+MAX($AJ$10:AJ5217))</f>
        <v/>
      </c>
    </row>
    <row r="5219" spans="34:36" x14ac:dyDescent="0.35">
      <c r="AH5219" s="16" t="str">
        <f>IF(AND(B5219="Premier League",E5219="Live"),_xlfn.XLOOKUP(_xlfn.TEXTJOIN(" vs ",,C5219:D5219),Calendar!G:G,Calendar!B:B),IF(AND(B5219="Premier League",E5219="Highlights"),_xlfn.XLOOKUP(H5219,Calendar!O:O,Calendar!N:N,,-1),""))</f>
        <v/>
      </c>
      <c r="AI5219" s="61" t="str">
        <f>IF(AND(AH5219&lt;&gt;"",E5219="Live"),_xlfn.XLOOKUP(_xlfn.TEXTJOIN(" vs ",,C5219:D5219),Calendar!G:G,Calendar!K:K),"")</f>
        <v/>
      </c>
      <c r="AJ5219" s="61" t="str">
        <f>IF(AND(K5219&lt;&gt;"Match of the Day",K5219&lt;&gt;"Match of the Day 2",K5219&lt;&gt;"Match of the Day Repeat"),"",1+MAX($AJ$10:AJ5218))</f>
        <v/>
      </c>
    </row>
    <row r="5220" spans="34:36" x14ac:dyDescent="0.35">
      <c r="AH5220" s="16" t="str">
        <f>IF(AND(B5220="Premier League",E5220="Live"),_xlfn.XLOOKUP(_xlfn.TEXTJOIN(" vs ",,C5220:D5220),Calendar!G:G,Calendar!B:B),IF(AND(B5220="Premier League",E5220="Highlights"),_xlfn.XLOOKUP(H5220,Calendar!O:O,Calendar!N:N,,-1),""))</f>
        <v/>
      </c>
      <c r="AI5220" s="61" t="str">
        <f>IF(AND(AH5220&lt;&gt;"",E5220="Live"),_xlfn.XLOOKUP(_xlfn.TEXTJOIN(" vs ",,C5220:D5220),Calendar!G:G,Calendar!K:K),"")</f>
        <v/>
      </c>
      <c r="AJ5220" s="61" t="str">
        <f>IF(AND(K5220&lt;&gt;"Match of the Day",K5220&lt;&gt;"Match of the Day 2",K5220&lt;&gt;"Match of the Day Repeat"),"",1+MAX($AJ$10:AJ5219))</f>
        <v/>
      </c>
    </row>
    <row r="5221" spans="34:36" x14ac:dyDescent="0.35">
      <c r="AH5221" s="16" t="str">
        <f>IF(AND(B5221="Premier League",E5221="Live"),_xlfn.XLOOKUP(_xlfn.TEXTJOIN(" vs ",,C5221:D5221),Calendar!G:G,Calendar!B:B),IF(AND(B5221="Premier League",E5221="Highlights"),_xlfn.XLOOKUP(H5221,Calendar!O:O,Calendar!N:N,,-1),""))</f>
        <v/>
      </c>
      <c r="AI5221" s="61" t="str">
        <f>IF(AND(AH5221&lt;&gt;"",E5221="Live"),_xlfn.XLOOKUP(_xlfn.TEXTJOIN(" vs ",,C5221:D5221),Calendar!G:G,Calendar!K:K),"")</f>
        <v/>
      </c>
      <c r="AJ5221" s="61" t="str">
        <f>IF(AND(K5221&lt;&gt;"Match of the Day",K5221&lt;&gt;"Match of the Day 2",K5221&lt;&gt;"Match of the Day Repeat"),"",1+MAX($AJ$10:AJ5220))</f>
        <v/>
      </c>
    </row>
    <row r="5222" spans="34:36" x14ac:dyDescent="0.35">
      <c r="AH5222" s="16" t="str">
        <f>IF(AND(B5222="Premier League",E5222="Live"),_xlfn.XLOOKUP(_xlfn.TEXTJOIN(" vs ",,C5222:D5222),Calendar!G:G,Calendar!B:B),IF(AND(B5222="Premier League",E5222="Highlights"),_xlfn.XLOOKUP(H5222,Calendar!O:O,Calendar!N:N,,-1),""))</f>
        <v/>
      </c>
      <c r="AI5222" s="61" t="str">
        <f>IF(AND(AH5222&lt;&gt;"",E5222="Live"),_xlfn.XLOOKUP(_xlfn.TEXTJOIN(" vs ",,C5222:D5222),Calendar!G:G,Calendar!K:K),"")</f>
        <v/>
      </c>
      <c r="AJ5222" s="61" t="str">
        <f>IF(AND(K5222&lt;&gt;"Match of the Day",K5222&lt;&gt;"Match of the Day 2",K5222&lt;&gt;"Match of the Day Repeat"),"",1+MAX($AJ$10:AJ5221))</f>
        <v/>
      </c>
    </row>
    <row r="5223" spans="34:36" x14ac:dyDescent="0.35">
      <c r="AH5223" s="16" t="str">
        <f>IF(AND(B5223="Premier League",E5223="Live"),_xlfn.XLOOKUP(_xlfn.TEXTJOIN(" vs ",,C5223:D5223),Calendar!G:G,Calendar!B:B),IF(AND(B5223="Premier League",E5223="Highlights"),_xlfn.XLOOKUP(H5223,Calendar!O:O,Calendar!N:N,,-1),""))</f>
        <v/>
      </c>
      <c r="AI5223" s="61" t="str">
        <f>IF(AND(AH5223&lt;&gt;"",E5223="Live"),_xlfn.XLOOKUP(_xlfn.TEXTJOIN(" vs ",,C5223:D5223),Calendar!G:G,Calendar!K:K),"")</f>
        <v/>
      </c>
      <c r="AJ5223" s="61" t="str">
        <f>IF(AND(K5223&lt;&gt;"Match of the Day",K5223&lt;&gt;"Match of the Day 2",K5223&lt;&gt;"Match of the Day Repeat"),"",1+MAX($AJ$10:AJ5222))</f>
        <v/>
      </c>
    </row>
    <row r="5224" spans="34:36" x14ac:dyDescent="0.35">
      <c r="AH5224" s="16" t="str">
        <f>IF(AND(B5224="Premier League",E5224="Live"),_xlfn.XLOOKUP(_xlfn.TEXTJOIN(" vs ",,C5224:D5224),Calendar!G:G,Calendar!B:B),IF(AND(B5224="Premier League",E5224="Highlights"),_xlfn.XLOOKUP(H5224,Calendar!O:O,Calendar!N:N,,-1),""))</f>
        <v/>
      </c>
      <c r="AI5224" s="61" t="str">
        <f>IF(AND(AH5224&lt;&gt;"",E5224="Live"),_xlfn.XLOOKUP(_xlfn.TEXTJOIN(" vs ",,C5224:D5224),Calendar!G:G,Calendar!K:K),"")</f>
        <v/>
      </c>
      <c r="AJ5224" s="61" t="str">
        <f>IF(AND(K5224&lt;&gt;"Match of the Day",K5224&lt;&gt;"Match of the Day 2",K5224&lt;&gt;"Match of the Day Repeat"),"",1+MAX($AJ$10:AJ5223))</f>
        <v/>
      </c>
    </row>
    <row r="5225" spans="34:36" x14ac:dyDescent="0.35">
      <c r="AH5225" s="16" t="str">
        <f>IF(AND(B5225="Premier League",E5225="Live"),_xlfn.XLOOKUP(_xlfn.TEXTJOIN(" vs ",,C5225:D5225),Calendar!G:G,Calendar!B:B),IF(AND(B5225="Premier League",E5225="Highlights"),_xlfn.XLOOKUP(H5225,Calendar!O:O,Calendar!N:N,,-1),""))</f>
        <v/>
      </c>
      <c r="AI5225" s="61" t="str">
        <f>IF(AND(AH5225&lt;&gt;"",E5225="Live"),_xlfn.XLOOKUP(_xlfn.TEXTJOIN(" vs ",,C5225:D5225),Calendar!G:G,Calendar!K:K),"")</f>
        <v/>
      </c>
      <c r="AJ5225" s="61" t="str">
        <f>IF(AND(K5225&lt;&gt;"Match of the Day",K5225&lt;&gt;"Match of the Day 2",K5225&lt;&gt;"Match of the Day Repeat"),"",1+MAX($AJ$10:AJ5224))</f>
        <v/>
      </c>
    </row>
    <row r="5226" spans="34:36" x14ac:dyDescent="0.35">
      <c r="AH5226" s="16" t="str">
        <f>IF(AND(B5226="Premier League",E5226="Live"),_xlfn.XLOOKUP(_xlfn.TEXTJOIN(" vs ",,C5226:D5226),Calendar!G:G,Calendar!B:B),IF(AND(B5226="Premier League",E5226="Highlights"),_xlfn.XLOOKUP(H5226,Calendar!O:O,Calendar!N:N,,-1),""))</f>
        <v/>
      </c>
      <c r="AI5226" s="61" t="str">
        <f>IF(AND(AH5226&lt;&gt;"",E5226="Live"),_xlfn.XLOOKUP(_xlfn.TEXTJOIN(" vs ",,C5226:D5226),Calendar!G:G,Calendar!K:K),"")</f>
        <v/>
      </c>
      <c r="AJ5226" s="61" t="str">
        <f>IF(AND(K5226&lt;&gt;"Match of the Day",K5226&lt;&gt;"Match of the Day 2",K5226&lt;&gt;"Match of the Day Repeat"),"",1+MAX($AJ$10:AJ5225))</f>
        <v/>
      </c>
    </row>
    <row r="5227" spans="34:36" x14ac:dyDescent="0.35">
      <c r="AH5227" s="16" t="str">
        <f>IF(AND(B5227="Premier League",E5227="Live"),_xlfn.XLOOKUP(_xlfn.TEXTJOIN(" vs ",,C5227:D5227),Calendar!G:G,Calendar!B:B),IF(AND(B5227="Premier League",E5227="Highlights"),_xlfn.XLOOKUP(H5227,Calendar!O:O,Calendar!N:N,,-1),""))</f>
        <v/>
      </c>
      <c r="AI5227" s="61" t="str">
        <f>IF(AND(AH5227&lt;&gt;"",E5227="Live"),_xlfn.XLOOKUP(_xlfn.TEXTJOIN(" vs ",,C5227:D5227),Calendar!G:G,Calendar!K:K),"")</f>
        <v/>
      </c>
      <c r="AJ5227" s="61" t="str">
        <f>IF(AND(K5227&lt;&gt;"Match of the Day",K5227&lt;&gt;"Match of the Day 2",K5227&lt;&gt;"Match of the Day Repeat"),"",1+MAX($AJ$10:AJ5226))</f>
        <v/>
      </c>
    </row>
    <row r="5228" spans="34:36" x14ac:dyDescent="0.35">
      <c r="AH5228" s="16" t="str">
        <f>IF(AND(B5228="Premier League",E5228="Live"),_xlfn.XLOOKUP(_xlfn.TEXTJOIN(" vs ",,C5228:D5228),Calendar!G:G,Calendar!B:B),IF(AND(B5228="Premier League",E5228="Highlights"),_xlfn.XLOOKUP(H5228,Calendar!O:O,Calendar!N:N,,-1),""))</f>
        <v/>
      </c>
      <c r="AI5228" s="61" t="str">
        <f>IF(AND(AH5228&lt;&gt;"",E5228="Live"),_xlfn.XLOOKUP(_xlfn.TEXTJOIN(" vs ",,C5228:D5228),Calendar!G:G,Calendar!K:K),"")</f>
        <v/>
      </c>
      <c r="AJ5228" s="61" t="str">
        <f>IF(AND(K5228&lt;&gt;"Match of the Day",K5228&lt;&gt;"Match of the Day 2",K5228&lt;&gt;"Match of the Day Repeat"),"",1+MAX($AJ$10:AJ5227))</f>
        <v/>
      </c>
    </row>
    <row r="5229" spans="34:36" x14ac:dyDescent="0.35">
      <c r="AH5229" s="16" t="str">
        <f>IF(AND(B5229="Premier League",E5229="Live"),_xlfn.XLOOKUP(_xlfn.TEXTJOIN(" vs ",,C5229:D5229),Calendar!G:G,Calendar!B:B),IF(AND(B5229="Premier League",E5229="Highlights"),_xlfn.XLOOKUP(H5229,Calendar!O:O,Calendar!N:N,,-1),""))</f>
        <v/>
      </c>
      <c r="AI5229" s="61" t="str">
        <f>IF(AND(AH5229&lt;&gt;"",E5229="Live"),_xlfn.XLOOKUP(_xlfn.TEXTJOIN(" vs ",,C5229:D5229),Calendar!G:G,Calendar!K:K),"")</f>
        <v/>
      </c>
      <c r="AJ5229" s="61" t="str">
        <f>IF(AND(K5229&lt;&gt;"Match of the Day",K5229&lt;&gt;"Match of the Day 2",K5229&lt;&gt;"Match of the Day Repeat"),"",1+MAX($AJ$10:AJ5228))</f>
        <v/>
      </c>
    </row>
    <row r="5230" spans="34:36" x14ac:dyDescent="0.35">
      <c r="AH5230" s="16" t="str">
        <f>IF(AND(B5230="Premier League",E5230="Live"),_xlfn.XLOOKUP(_xlfn.TEXTJOIN(" vs ",,C5230:D5230),Calendar!G:G,Calendar!B:B),IF(AND(B5230="Premier League",E5230="Highlights"),_xlfn.XLOOKUP(H5230,Calendar!O:O,Calendar!N:N,,-1),""))</f>
        <v/>
      </c>
      <c r="AI5230" s="61" t="str">
        <f>IF(AND(AH5230&lt;&gt;"",E5230="Live"),_xlfn.XLOOKUP(_xlfn.TEXTJOIN(" vs ",,C5230:D5230),Calendar!G:G,Calendar!K:K),"")</f>
        <v/>
      </c>
      <c r="AJ5230" s="61" t="str">
        <f>IF(AND(K5230&lt;&gt;"Match of the Day",K5230&lt;&gt;"Match of the Day 2",K5230&lt;&gt;"Match of the Day Repeat"),"",1+MAX($AJ$10:AJ5229))</f>
        <v/>
      </c>
    </row>
    <row r="5231" spans="34:36" x14ac:dyDescent="0.35">
      <c r="AH5231" s="16" t="str">
        <f>IF(AND(B5231="Premier League",E5231="Live"),_xlfn.XLOOKUP(_xlfn.TEXTJOIN(" vs ",,C5231:D5231),Calendar!G:G,Calendar!B:B),IF(AND(B5231="Premier League",E5231="Highlights"),_xlfn.XLOOKUP(H5231,Calendar!O:O,Calendar!N:N,,-1),""))</f>
        <v/>
      </c>
      <c r="AI5231" s="61" t="str">
        <f>IF(AND(AH5231&lt;&gt;"",E5231="Live"),_xlfn.XLOOKUP(_xlfn.TEXTJOIN(" vs ",,C5231:D5231),Calendar!G:G,Calendar!K:K),"")</f>
        <v/>
      </c>
      <c r="AJ5231" s="61" t="str">
        <f>IF(AND(K5231&lt;&gt;"Match of the Day",K5231&lt;&gt;"Match of the Day 2",K5231&lt;&gt;"Match of the Day Repeat"),"",1+MAX($AJ$10:AJ5230))</f>
        <v/>
      </c>
    </row>
    <row r="5232" spans="34:36" x14ac:dyDescent="0.35">
      <c r="AH5232" s="16" t="str">
        <f>IF(AND(B5232="Premier League",E5232="Live"),_xlfn.XLOOKUP(_xlfn.TEXTJOIN(" vs ",,C5232:D5232),Calendar!G:G,Calendar!B:B),IF(AND(B5232="Premier League",E5232="Highlights"),_xlfn.XLOOKUP(H5232,Calendar!O:O,Calendar!N:N,,-1),""))</f>
        <v/>
      </c>
      <c r="AI5232" s="61" t="str">
        <f>IF(AND(AH5232&lt;&gt;"",E5232="Live"),_xlfn.XLOOKUP(_xlfn.TEXTJOIN(" vs ",,C5232:D5232),Calendar!G:G,Calendar!K:K),"")</f>
        <v/>
      </c>
      <c r="AJ5232" s="61" t="str">
        <f>IF(AND(K5232&lt;&gt;"Match of the Day",K5232&lt;&gt;"Match of the Day 2",K5232&lt;&gt;"Match of the Day Repeat"),"",1+MAX($AJ$10:AJ5231))</f>
        <v/>
      </c>
    </row>
    <row r="5233" spans="34:36" x14ac:dyDescent="0.35">
      <c r="AH5233" s="16" t="str">
        <f>IF(AND(B5233="Premier League",E5233="Live"),_xlfn.XLOOKUP(_xlfn.TEXTJOIN(" vs ",,C5233:D5233),Calendar!G:G,Calendar!B:B),IF(AND(B5233="Premier League",E5233="Highlights"),_xlfn.XLOOKUP(H5233,Calendar!O:O,Calendar!N:N,,-1),""))</f>
        <v/>
      </c>
      <c r="AI5233" s="61" t="str">
        <f>IF(AND(AH5233&lt;&gt;"",E5233="Live"),_xlfn.XLOOKUP(_xlfn.TEXTJOIN(" vs ",,C5233:D5233),Calendar!G:G,Calendar!K:K),"")</f>
        <v/>
      </c>
      <c r="AJ5233" s="61" t="str">
        <f>IF(AND(K5233&lt;&gt;"Match of the Day",K5233&lt;&gt;"Match of the Day 2",K5233&lt;&gt;"Match of the Day Repeat"),"",1+MAX($AJ$10:AJ5232))</f>
        <v/>
      </c>
    </row>
    <row r="5234" spans="34:36" x14ac:dyDescent="0.35">
      <c r="AH5234" s="16" t="str">
        <f>IF(AND(B5234="Premier League",E5234="Live"),_xlfn.XLOOKUP(_xlfn.TEXTJOIN(" vs ",,C5234:D5234),Calendar!G:G,Calendar!B:B),IF(AND(B5234="Premier League",E5234="Highlights"),_xlfn.XLOOKUP(H5234,Calendar!O:O,Calendar!N:N,,-1),""))</f>
        <v/>
      </c>
      <c r="AI5234" s="61" t="str">
        <f>IF(AND(AH5234&lt;&gt;"",E5234="Live"),_xlfn.XLOOKUP(_xlfn.TEXTJOIN(" vs ",,C5234:D5234),Calendar!G:G,Calendar!K:K),"")</f>
        <v/>
      </c>
      <c r="AJ5234" s="61" t="str">
        <f>IF(AND(K5234&lt;&gt;"Match of the Day",K5234&lt;&gt;"Match of the Day 2",K5234&lt;&gt;"Match of the Day Repeat"),"",1+MAX($AJ$10:AJ5233))</f>
        <v/>
      </c>
    </row>
    <row r="5235" spans="34:36" x14ac:dyDescent="0.35">
      <c r="AH5235" s="16" t="str">
        <f>IF(AND(B5235="Premier League",E5235="Live"),_xlfn.XLOOKUP(_xlfn.TEXTJOIN(" vs ",,C5235:D5235),Calendar!G:G,Calendar!B:B),IF(AND(B5235="Premier League",E5235="Highlights"),_xlfn.XLOOKUP(H5235,Calendar!O:O,Calendar!N:N,,-1),""))</f>
        <v/>
      </c>
      <c r="AI5235" s="61" t="str">
        <f>IF(AND(AH5235&lt;&gt;"",E5235="Live"),_xlfn.XLOOKUP(_xlfn.TEXTJOIN(" vs ",,C5235:D5235),Calendar!G:G,Calendar!K:K),"")</f>
        <v/>
      </c>
      <c r="AJ5235" s="61" t="str">
        <f>IF(AND(K5235&lt;&gt;"Match of the Day",K5235&lt;&gt;"Match of the Day 2",K5235&lt;&gt;"Match of the Day Repeat"),"",1+MAX($AJ$10:AJ5234))</f>
        <v/>
      </c>
    </row>
    <row r="5236" spans="34:36" x14ac:dyDescent="0.35">
      <c r="AH5236" s="16" t="str">
        <f>IF(AND(B5236="Premier League",E5236="Live"),_xlfn.XLOOKUP(_xlfn.TEXTJOIN(" vs ",,C5236:D5236),Calendar!G:G,Calendar!B:B),IF(AND(B5236="Premier League",E5236="Highlights"),_xlfn.XLOOKUP(H5236,Calendar!O:O,Calendar!N:N,,-1),""))</f>
        <v/>
      </c>
      <c r="AI5236" s="61" t="str">
        <f>IF(AND(AH5236&lt;&gt;"",E5236="Live"),_xlfn.XLOOKUP(_xlfn.TEXTJOIN(" vs ",,C5236:D5236),Calendar!G:G,Calendar!K:K),"")</f>
        <v/>
      </c>
      <c r="AJ5236" s="61" t="str">
        <f>IF(AND(K5236&lt;&gt;"Match of the Day",K5236&lt;&gt;"Match of the Day 2",K5236&lt;&gt;"Match of the Day Repeat"),"",1+MAX($AJ$10:AJ5235))</f>
        <v/>
      </c>
    </row>
    <row r="5237" spans="34:36" x14ac:dyDescent="0.35">
      <c r="AH5237" s="16" t="str">
        <f>IF(AND(B5237="Premier League",E5237="Live"),_xlfn.XLOOKUP(_xlfn.TEXTJOIN(" vs ",,C5237:D5237),Calendar!G:G,Calendar!B:B),IF(AND(B5237="Premier League",E5237="Highlights"),_xlfn.XLOOKUP(H5237,Calendar!O:O,Calendar!N:N,,-1),""))</f>
        <v/>
      </c>
      <c r="AI5237" s="61" t="str">
        <f>IF(AND(AH5237&lt;&gt;"",E5237="Live"),_xlfn.XLOOKUP(_xlfn.TEXTJOIN(" vs ",,C5237:D5237),Calendar!G:G,Calendar!K:K),"")</f>
        <v/>
      </c>
      <c r="AJ5237" s="61" t="str">
        <f>IF(AND(K5237&lt;&gt;"Match of the Day",K5237&lt;&gt;"Match of the Day 2",K5237&lt;&gt;"Match of the Day Repeat"),"",1+MAX($AJ$10:AJ5236))</f>
        <v/>
      </c>
    </row>
    <row r="5238" spans="34:36" x14ac:dyDescent="0.35">
      <c r="AH5238" s="16" t="str">
        <f>IF(AND(B5238="Premier League",E5238="Live"),_xlfn.XLOOKUP(_xlfn.TEXTJOIN(" vs ",,C5238:D5238),Calendar!G:G,Calendar!B:B),IF(AND(B5238="Premier League",E5238="Highlights"),_xlfn.XLOOKUP(H5238,Calendar!O:O,Calendar!N:N,,-1),""))</f>
        <v/>
      </c>
      <c r="AI5238" s="61" t="str">
        <f>IF(AND(AH5238&lt;&gt;"",E5238="Live"),_xlfn.XLOOKUP(_xlfn.TEXTJOIN(" vs ",,C5238:D5238),Calendar!G:G,Calendar!K:K),"")</f>
        <v/>
      </c>
      <c r="AJ5238" s="61" t="str">
        <f>IF(AND(K5238&lt;&gt;"Match of the Day",K5238&lt;&gt;"Match of the Day 2",K5238&lt;&gt;"Match of the Day Repeat"),"",1+MAX($AJ$10:AJ5237))</f>
        <v/>
      </c>
    </row>
    <row r="5239" spans="34:36" x14ac:dyDescent="0.35">
      <c r="AH5239" s="16" t="str">
        <f>IF(AND(B5239="Premier League",E5239="Live"),_xlfn.XLOOKUP(_xlfn.TEXTJOIN(" vs ",,C5239:D5239),Calendar!G:G,Calendar!B:B),IF(AND(B5239="Premier League",E5239="Highlights"),_xlfn.XLOOKUP(H5239,Calendar!O:O,Calendar!N:N,,-1),""))</f>
        <v/>
      </c>
      <c r="AI5239" s="61" t="str">
        <f>IF(AND(AH5239&lt;&gt;"",E5239="Live"),_xlfn.XLOOKUP(_xlfn.TEXTJOIN(" vs ",,C5239:D5239),Calendar!G:G,Calendar!K:K),"")</f>
        <v/>
      </c>
      <c r="AJ5239" s="61" t="str">
        <f>IF(AND(K5239&lt;&gt;"Match of the Day",K5239&lt;&gt;"Match of the Day 2",K5239&lt;&gt;"Match of the Day Repeat"),"",1+MAX($AJ$10:AJ5238))</f>
        <v/>
      </c>
    </row>
    <row r="5240" spans="34:36" x14ac:dyDescent="0.35">
      <c r="AH5240" s="16" t="str">
        <f>IF(AND(B5240="Premier League",E5240="Live"),_xlfn.XLOOKUP(_xlfn.TEXTJOIN(" vs ",,C5240:D5240),Calendar!G:G,Calendar!B:B),IF(AND(B5240="Premier League",E5240="Highlights"),_xlfn.XLOOKUP(H5240,Calendar!O:O,Calendar!N:N,,-1),""))</f>
        <v/>
      </c>
      <c r="AI5240" s="61" t="str">
        <f>IF(AND(AH5240&lt;&gt;"",E5240="Live"),_xlfn.XLOOKUP(_xlfn.TEXTJOIN(" vs ",,C5240:D5240),Calendar!G:G,Calendar!K:K),"")</f>
        <v/>
      </c>
      <c r="AJ5240" s="61" t="str">
        <f>IF(AND(K5240&lt;&gt;"Match of the Day",K5240&lt;&gt;"Match of the Day 2",K5240&lt;&gt;"Match of the Day Repeat"),"",1+MAX($AJ$10:AJ5239))</f>
        <v/>
      </c>
    </row>
    <row r="5241" spans="34:36" x14ac:dyDescent="0.35">
      <c r="AH5241" s="16" t="str">
        <f>IF(AND(B5241="Premier League",E5241="Live"),_xlfn.XLOOKUP(_xlfn.TEXTJOIN(" vs ",,C5241:D5241),Calendar!G:G,Calendar!B:B),IF(AND(B5241="Premier League",E5241="Highlights"),_xlfn.XLOOKUP(H5241,Calendar!O:O,Calendar!N:N,,-1),""))</f>
        <v/>
      </c>
      <c r="AI5241" s="61" t="str">
        <f>IF(AND(AH5241&lt;&gt;"",E5241="Live"),_xlfn.XLOOKUP(_xlfn.TEXTJOIN(" vs ",,C5241:D5241),Calendar!G:G,Calendar!K:K),"")</f>
        <v/>
      </c>
      <c r="AJ5241" s="61" t="str">
        <f>IF(AND(K5241&lt;&gt;"Match of the Day",K5241&lt;&gt;"Match of the Day 2",K5241&lt;&gt;"Match of the Day Repeat"),"",1+MAX($AJ$10:AJ5240))</f>
        <v/>
      </c>
    </row>
    <row r="5242" spans="34:36" x14ac:dyDescent="0.35">
      <c r="AH5242" s="16" t="str">
        <f>IF(AND(B5242="Premier League",E5242="Live"),_xlfn.XLOOKUP(_xlfn.TEXTJOIN(" vs ",,C5242:D5242),Calendar!G:G,Calendar!B:B),IF(AND(B5242="Premier League",E5242="Highlights"),_xlfn.XLOOKUP(H5242,Calendar!O:O,Calendar!N:N,,-1),""))</f>
        <v/>
      </c>
      <c r="AI5242" s="61" t="str">
        <f>IF(AND(AH5242&lt;&gt;"",E5242="Live"),_xlfn.XLOOKUP(_xlfn.TEXTJOIN(" vs ",,C5242:D5242),Calendar!G:G,Calendar!K:K),"")</f>
        <v/>
      </c>
      <c r="AJ5242" s="61" t="str">
        <f>IF(AND(K5242&lt;&gt;"Match of the Day",K5242&lt;&gt;"Match of the Day 2",K5242&lt;&gt;"Match of the Day Repeat"),"",1+MAX($AJ$10:AJ5241))</f>
        <v/>
      </c>
    </row>
    <row r="5243" spans="34:36" x14ac:dyDescent="0.35">
      <c r="AH5243" s="16" t="str">
        <f>IF(AND(B5243="Premier League",E5243="Live"),_xlfn.XLOOKUP(_xlfn.TEXTJOIN(" vs ",,C5243:D5243),Calendar!G:G,Calendar!B:B),IF(AND(B5243="Premier League",E5243="Highlights"),_xlfn.XLOOKUP(H5243,Calendar!O:O,Calendar!N:N,,-1),""))</f>
        <v/>
      </c>
      <c r="AI5243" s="61" t="str">
        <f>IF(AND(AH5243&lt;&gt;"",E5243="Live"),_xlfn.XLOOKUP(_xlfn.TEXTJOIN(" vs ",,C5243:D5243),Calendar!G:G,Calendar!K:K),"")</f>
        <v/>
      </c>
      <c r="AJ5243" s="61" t="str">
        <f>IF(AND(K5243&lt;&gt;"Match of the Day",K5243&lt;&gt;"Match of the Day 2",K5243&lt;&gt;"Match of the Day Repeat"),"",1+MAX($AJ$10:AJ5242))</f>
        <v/>
      </c>
    </row>
    <row r="5244" spans="34:36" x14ac:dyDescent="0.35">
      <c r="AH5244" s="16" t="str">
        <f>IF(AND(B5244="Premier League",E5244="Live"),_xlfn.XLOOKUP(_xlfn.TEXTJOIN(" vs ",,C5244:D5244),Calendar!G:G,Calendar!B:B),IF(AND(B5244="Premier League",E5244="Highlights"),_xlfn.XLOOKUP(H5244,Calendar!O:O,Calendar!N:N,,-1),""))</f>
        <v/>
      </c>
      <c r="AI5244" s="61" t="str">
        <f>IF(AND(AH5244&lt;&gt;"",E5244="Live"),_xlfn.XLOOKUP(_xlfn.TEXTJOIN(" vs ",,C5244:D5244),Calendar!G:G,Calendar!K:K),"")</f>
        <v/>
      </c>
      <c r="AJ5244" s="61" t="str">
        <f>IF(AND(K5244&lt;&gt;"Match of the Day",K5244&lt;&gt;"Match of the Day 2",K5244&lt;&gt;"Match of the Day Repeat"),"",1+MAX($AJ$10:AJ5243))</f>
        <v/>
      </c>
    </row>
    <row r="5245" spans="34:36" x14ac:dyDescent="0.35">
      <c r="AH5245" s="16" t="str">
        <f>IF(AND(B5245="Premier League",E5245="Live"),_xlfn.XLOOKUP(_xlfn.TEXTJOIN(" vs ",,C5245:D5245),Calendar!G:G,Calendar!B:B),IF(AND(B5245="Premier League",E5245="Highlights"),_xlfn.XLOOKUP(H5245,Calendar!O:O,Calendar!N:N,,-1),""))</f>
        <v/>
      </c>
      <c r="AI5245" s="61" t="str">
        <f>IF(AND(AH5245&lt;&gt;"",E5245="Live"),_xlfn.XLOOKUP(_xlfn.TEXTJOIN(" vs ",,C5245:D5245),Calendar!G:G,Calendar!K:K),"")</f>
        <v/>
      </c>
      <c r="AJ5245" s="61" t="str">
        <f>IF(AND(K5245&lt;&gt;"Match of the Day",K5245&lt;&gt;"Match of the Day 2",K5245&lt;&gt;"Match of the Day Repeat"),"",1+MAX($AJ$10:AJ5244))</f>
        <v/>
      </c>
    </row>
    <row r="5246" spans="34:36" x14ac:dyDescent="0.35">
      <c r="AH5246" s="16" t="str">
        <f>IF(AND(B5246="Premier League",E5246="Live"),_xlfn.XLOOKUP(_xlfn.TEXTJOIN(" vs ",,C5246:D5246),Calendar!G:G,Calendar!B:B),IF(AND(B5246="Premier League",E5246="Highlights"),_xlfn.XLOOKUP(H5246,Calendar!O:O,Calendar!N:N,,-1),""))</f>
        <v/>
      </c>
      <c r="AI5246" s="61" t="str">
        <f>IF(AND(AH5246&lt;&gt;"",E5246="Live"),_xlfn.XLOOKUP(_xlfn.TEXTJOIN(" vs ",,C5246:D5246),Calendar!G:G,Calendar!K:K),"")</f>
        <v/>
      </c>
      <c r="AJ5246" s="61" t="str">
        <f>IF(AND(K5246&lt;&gt;"Match of the Day",K5246&lt;&gt;"Match of the Day 2",K5246&lt;&gt;"Match of the Day Repeat"),"",1+MAX($AJ$10:AJ5245))</f>
        <v/>
      </c>
    </row>
    <row r="5247" spans="34:36" x14ac:dyDescent="0.35">
      <c r="AH5247" s="16" t="str">
        <f>IF(AND(B5247="Premier League",E5247="Live"),_xlfn.XLOOKUP(_xlfn.TEXTJOIN(" vs ",,C5247:D5247),Calendar!G:G,Calendar!B:B),IF(AND(B5247="Premier League",E5247="Highlights"),_xlfn.XLOOKUP(H5247,Calendar!O:O,Calendar!N:N,,-1),""))</f>
        <v/>
      </c>
      <c r="AI5247" s="61" t="str">
        <f>IF(AND(AH5247&lt;&gt;"",E5247="Live"),_xlfn.XLOOKUP(_xlfn.TEXTJOIN(" vs ",,C5247:D5247),Calendar!G:G,Calendar!K:K),"")</f>
        <v/>
      </c>
      <c r="AJ5247" s="61" t="str">
        <f>IF(AND(K5247&lt;&gt;"Match of the Day",K5247&lt;&gt;"Match of the Day 2",K5247&lt;&gt;"Match of the Day Repeat"),"",1+MAX($AJ$10:AJ5246))</f>
        <v/>
      </c>
    </row>
    <row r="5248" spans="34:36" x14ac:dyDescent="0.35">
      <c r="AH5248" s="16" t="str">
        <f>IF(AND(B5248="Premier League",E5248="Live"),_xlfn.XLOOKUP(_xlfn.TEXTJOIN(" vs ",,C5248:D5248),Calendar!G:G,Calendar!B:B),IF(AND(B5248="Premier League",E5248="Highlights"),_xlfn.XLOOKUP(H5248,Calendar!O:O,Calendar!N:N,,-1),""))</f>
        <v/>
      </c>
      <c r="AI5248" s="61" t="str">
        <f>IF(AND(AH5248&lt;&gt;"",E5248="Live"),_xlfn.XLOOKUP(_xlfn.TEXTJOIN(" vs ",,C5248:D5248),Calendar!G:G,Calendar!K:K),"")</f>
        <v/>
      </c>
      <c r="AJ5248" s="61" t="str">
        <f>IF(AND(K5248&lt;&gt;"Match of the Day",K5248&lt;&gt;"Match of the Day 2",K5248&lt;&gt;"Match of the Day Repeat"),"",1+MAX($AJ$10:AJ5247))</f>
        <v/>
      </c>
    </row>
    <row r="5249" spans="34:36" x14ac:dyDescent="0.35">
      <c r="AH5249" s="16" t="str">
        <f>IF(AND(B5249="Premier League",E5249="Live"),_xlfn.XLOOKUP(_xlfn.TEXTJOIN(" vs ",,C5249:D5249),Calendar!G:G,Calendar!B:B),IF(AND(B5249="Premier League",E5249="Highlights"),_xlfn.XLOOKUP(H5249,Calendar!O:O,Calendar!N:N,,-1),""))</f>
        <v/>
      </c>
      <c r="AI5249" s="61" t="str">
        <f>IF(AND(AH5249&lt;&gt;"",E5249="Live"),_xlfn.XLOOKUP(_xlfn.TEXTJOIN(" vs ",,C5249:D5249),Calendar!G:G,Calendar!K:K),"")</f>
        <v/>
      </c>
      <c r="AJ5249" s="61" t="str">
        <f>IF(AND(K5249&lt;&gt;"Match of the Day",K5249&lt;&gt;"Match of the Day 2",K5249&lt;&gt;"Match of the Day Repeat"),"",1+MAX($AJ$10:AJ5248))</f>
        <v/>
      </c>
    </row>
    <row r="5250" spans="34:36" x14ac:dyDescent="0.35">
      <c r="AH5250" s="16" t="str">
        <f>IF(AND(B5250="Premier League",E5250="Live"),_xlfn.XLOOKUP(_xlfn.TEXTJOIN(" vs ",,C5250:D5250),Calendar!G:G,Calendar!B:B),IF(AND(B5250="Premier League",E5250="Highlights"),_xlfn.XLOOKUP(H5250,Calendar!O:O,Calendar!N:N,,-1),""))</f>
        <v/>
      </c>
      <c r="AI5250" s="61" t="str">
        <f>IF(AND(AH5250&lt;&gt;"",E5250="Live"),_xlfn.XLOOKUP(_xlfn.TEXTJOIN(" vs ",,C5250:D5250),Calendar!G:G,Calendar!K:K),"")</f>
        <v/>
      </c>
      <c r="AJ5250" s="61" t="str">
        <f>IF(AND(K5250&lt;&gt;"Match of the Day",K5250&lt;&gt;"Match of the Day 2",K5250&lt;&gt;"Match of the Day Repeat"),"",1+MAX($AJ$10:AJ5249))</f>
        <v/>
      </c>
    </row>
    <row r="5251" spans="34:36" x14ac:dyDescent="0.35">
      <c r="AH5251" s="16" t="str">
        <f>IF(AND(B5251="Premier League",E5251="Live"),_xlfn.XLOOKUP(_xlfn.TEXTJOIN(" vs ",,C5251:D5251),Calendar!G:G,Calendar!B:B),IF(AND(B5251="Premier League",E5251="Highlights"),_xlfn.XLOOKUP(H5251,Calendar!O:O,Calendar!N:N,,-1),""))</f>
        <v/>
      </c>
      <c r="AI5251" s="61" t="str">
        <f>IF(AND(AH5251&lt;&gt;"",E5251="Live"),_xlfn.XLOOKUP(_xlfn.TEXTJOIN(" vs ",,C5251:D5251),Calendar!G:G,Calendar!K:K),"")</f>
        <v/>
      </c>
      <c r="AJ5251" s="61" t="str">
        <f>IF(AND(K5251&lt;&gt;"Match of the Day",K5251&lt;&gt;"Match of the Day 2",K5251&lt;&gt;"Match of the Day Repeat"),"",1+MAX($AJ$10:AJ5250))</f>
        <v/>
      </c>
    </row>
    <row r="5252" spans="34:36" x14ac:dyDescent="0.35">
      <c r="AH5252" s="16" t="str">
        <f>IF(AND(B5252="Premier League",E5252="Live"),_xlfn.XLOOKUP(_xlfn.TEXTJOIN(" vs ",,C5252:D5252),Calendar!G:G,Calendar!B:B),IF(AND(B5252="Premier League",E5252="Highlights"),_xlfn.XLOOKUP(H5252,Calendar!O:O,Calendar!N:N,,-1),""))</f>
        <v/>
      </c>
      <c r="AI5252" s="61" t="str">
        <f>IF(AND(AH5252&lt;&gt;"",E5252="Live"),_xlfn.XLOOKUP(_xlfn.TEXTJOIN(" vs ",,C5252:D5252),Calendar!G:G,Calendar!K:K),"")</f>
        <v/>
      </c>
      <c r="AJ5252" s="61" t="str">
        <f>IF(AND(K5252&lt;&gt;"Match of the Day",K5252&lt;&gt;"Match of the Day 2",K5252&lt;&gt;"Match of the Day Repeat"),"",1+MAX($AJ$10:AJ5251))</f>
        <v/>
      </c>
    </row>
    <row r="5253" spans="34:36" x14ac:dyDescent="0.35">
      <c r="AH5253" s="16" t="str">
        <f>IF(AND(B5253="Premier League",E5253="Live"),_xlfn.XLOOKUP(_xlfn.TEXTJOIN(" vs ",,C5253:D5253),Calendar!G:G,Calendar!B:B),IF(AND(B5253="Premier League",E5253="Highlights"),_xlfn.XLOOKUP(H5253,Calendar!O:O,Calendar!N:N,,-1),""))</f>
        <v/>
      </c>
      <c r="AI5253" s="61" t="str">
        <f>IF(AND(AH5253&lt;&gt;"",E5253="Live"),_xlfn.XLOOKUP(_xlfn.TEXTJOIN(" vs ",,C5253:D5253),Calendar!G:G,Calendar!K:K),"")</f>
        <v/>
      </c>
      <c r="AJ5253" s="61" t="str">
        <f>IF(AND(K5253&lt;&gt;"Match of the Day",K5253&lt;&gt;"Match of the Day 2",K5253&lt;&gt;"Match of the Day Repeat"),"",1+MAX($AJ$10:AJ5252))</f>
        <v/>
      </c>
    </row>
    <row r="5254" spans="34:36" x14ac:dyDescent="0.35">
      <c r="AH5254" s="16" t="str">
        <f>IF(AND(B5254="Premier League",E5254="Live"),_xlfn.XLOOKUP(_xlfn.TEXTJOIN(" vs ",,C5254:D5254),Calendar!G:G,Calendar!B:B),IF(AND(B5254="Premier League",E5254="Highlights"),_xlfn.XLOOKUP(H5254,Calendar!O:O,Calendar!N:N,,-1),""))</f>
        <v/>
      </c>
      <c r="AI5254" s="61" t="str">
        <f>IF(AND(AH5254&lt;&gt;"",E5254="Live"),_xlfn.XLOOKUP(_xlfn.TEXTJOIN(" vs ",,C5254:D5254),Calendar!G:G,Calendar!K:K),"")</f>
        <v/>
      </c>
      <c r="AJ5254" s="61" t="str">
        <f>IF(AND(K5254&lt;&gt;"Match of the Day",K5254&lt;&gt;"Match of the Day 2",K5254&lt;&gt;"Match of the Day Repeat"),"",1+MAX($AJ$10:AJ5253))</f>
        <v/>
      </c>
    </row>
    <row r="5255" spans="34:36" x14ac:dyDescent="0.35">
      <c r="AH5255" s="16" t="str">
        <f>IF(AND(B5255="Premier League",E5255="Live"),_xlfn.XLOOKUP(_xlfn.TEXTJOIN(" vs ",,C5255:D5255),Calendar!G:G,Calendar!B:B),IF(AND(B5255="Premier League",E5255="Highlights"),_xlfn.XLOOKUP(H5255,Calendar!O:O,Calendar!N:N,,-1),""))</f>
        <v/>
      </c>
      <c r="AI5255" s="61" t="str">
        <f>IF(AND(AH5255&lt;&gt;"",E5255="Live"),_xlfn.XLOOKUP(_xlfn.TEXTJOIN(" vs ",,C5255:D5255),Calendar!G:G,Calendar!K:K),"")</f>
        <v/>
      </c>
      <c r="AJ5255" s="61" t="str">
        <f>IF(AND(K5255&lt;&gt;"Match of the Day",K5255&lt;&gt;"Match of the Day 2",K5255&lt;&gt;"Match of the Day Repeat"),"",1+MAX($AJ$10:AJ5254))</f>
        <v/>
      </c>
    </row>
    <row r="5256" spans="34:36" x14ac:dyDescent="0.35">
      <c r="AH5256" s="16" t="str">
        <f>IF(AND(B5256="Premier League",E5256="Live"),_xlfn.XLOOKUP(_xlfn.TEXTJOIN(" vs ",,C5256:D5256),Calendar!G:G,Calendar!B:B),IF(AND(B5256="Premier League",E5256="Highlights"),_xlfn.XLOOKUP(H5256,Calendar!O:O,Calendar!N:N,,-1),""))</f>
        <v/>
      </c>
      <c r="AI5256" s="61" t="str">
        <f>IF(AND(AH5256&lt;&gt;"",E5256="Live"),_xlfn.XLOOKUP(_xlfn.TEXTJOIN(" vs ",,C5256:D5256),Calendar!G:G,Calendar!K:K),"")</f>
        <v/>
      </c>
      <c r="AJ5256" s="61" t="str">
        <f>IF(AND(K5256&lt;&gt;"Match of the Day",K5256&lt;&gt;"Match of the Day 2",K5256&lt;&gt;"Match of the Day Repeat"),"",1+MAX($AJ$10:AJ5255))</f>
        <v/>
      </c>
    </row>
    <row r="5257" spans="34:36" x14ac:dyDescent="0.35">
      <c r="AH5257" s="16" t="str">
        <f>IF(AND(B5257="Premier League",E5257="Live"),_xlfn.XLOOKUP(_xlfn.TEXTJOIN(" vs ",,C5257:D5257),Calendar!G:G,Calendar!B:B),IF(AND(B5257="Premier League",E5257="Highlights"),_xlfn.XLOOKUP(H5257,Calendar!O:O,Calendar!N:N,,-1),""))</f>
        <v/>
      </c>
      <c r="AI5257" s="61" t="str">
        <f>IF(AND(AH5257&lt;&gt;"",E5257="Live"),_xlfn.XLOOKUP(_xlfn.TEXTJOIN(" vs ",,C5257:D5257),Calendar!G:G,Calendar!K:K),"")</f>
        <v/>
      </c>
      <c r="AJ5257" s="61" t="str">
        <f>IF(AND(K5257&lt;&gt;"Match of the Day",K5257&lt;&gt;"Match of the Day 2",K5257&lt;&gt;"Match of the Day Repeat"),"",1+MAX($AJ$10:AJ5256))</f>
        <v/>
      </c>
    </row>
    <row r="5258" spans="34:36" x14ac:dyDescent="0.35">
      <c r="AH5258" s="16" t="str">
        <f>IF(AND(B5258="Premier League",E5258="Live"),_xlfn.XLOOKUP(_xlfn.TEXTJOIN(" vs ",,C5258:D5258),Calendar!G:G,Calendar!B:B),IF(AND(B5258="Premier League",E5258="Highlights"),_xlfn.XLOOKUP(H5258,Calendar!O:O,Calendar!N:N,,-1),""))</f>
        <v/>
      </c>
      <c r="AI5258" s="61" t="str">
        <f>IF(AND(AH5258&lt;&gt;"",E5258="Live"),_xlfn.XLOOKUP(_xlfn.TEXTJOIN(" vs ",,C5258:D5258),Calendar!G:G,Calendar!K:K),"")</f>
        <v/>
      </c>
      <c r="AJ5258" s="61" t="str">
        <f>IF(AND(K5258&lt;&gt;"Match of the Day",K5258&lt;&gt;"Match of the Day 2",K5258&lt;&gt;"Match of the Day Repeat"),"",1+MAX($AJ$10:AJ5257))</f>
        <v/>
      </c>
    </row>
    <row r="5259" spans="34:36" x14ac:dyDescent="0.35">
      <c r="AH5259" s="16" t="str">
        <f>IF(AND(B5259="Premier League",E5259="Live"),_xlfn.XLOOKUP(_xlfn.TEXTJOIN(" vs ",,C5259:D5259),Calendar!G:G,Calendar!B:B),IF(AND(B5259="Premier League",E5259="Highlights"),_xlfn.XLOOKUP(H5259,Calendar!O:O,Calendar!N:N,,-1),""))</f>
        <v/>
      </c>
      <c r="AI5259" s="61" t="str">
        <f>IF(AND(AH5259&lt;&gt;"",E5259="Live"),_xlfn.XLOOKUP(_xlfn.TEXTJOIN(" vs ",,C5259:D5259),Calendar!G:G,Calendar!K:K),"")</f>
        <v/>
      </c>
      <c r="AJ5259" s="61" t="str">
        <f>IF(AND(K5259&lt;&gt;"Match of the Day",K5259&lt;&gt;"Match of the Day 2",K5259&lt;&gt;"Match of the Day Repeat"),"",1+MAX($AJ$10:AJ5258))</f>
        <v/>
      </c>
    </row>
    <row r="5260" spans="34:36" x14ac:dyDescent="0.35">
      <c r="AH5260" s="16" t="str">
        <f>IF(AND(B5260="Premier League",E5260="Live"),_xlfn.XLOOKUP(_xlfn.TEXTJOIN(" vs ",,C5260:D5260),Calendar!G:G,Calendar!B:B),IF(AND(B5260="Premier League",E5260="Highlights"),_xlfn.XLOOKUP(H5260,Calendar!O:O,Calendar!N:N,,-1),""))</f>
        <v/>
      </c>
      <c r="AI5260" s="61" t="str">
        <f>IF(AND(AH5260&lt;&gt;"",E5260="Live"),_xlfn.XLOOKUP(_xlfn.TEXTJOIN(" vs ",,C5260:D5260),Calendar!G:G,Calendar!K:K),"")</f>
        <v/>
      </c>
      <c r="AJ5260" s="61" t="str">
        <f>IF(AND(K5260&lt;&gt;"Match of the Day",K5260&lt;&gt;"Match of the Day 2",K5260&lt;&gt;"Match of the Day Repeat"),"",1+MAX($AJ$10:AJ5259))</f>
        <v/>
      </c>
    </row>
    <row r="5261" spans="34:36" x14ac:dyDescent="0.35">
      <c r="AH5261" s="16" t="str">
        <f>IF(AND(B5261="Premier League",E5261="Live"),_xlfn.XLOOKUP(_xlfn.TEXTJOIN(" vs ",,C5261:D5261),Calendar!G:G,Calendar!B:B),IF(AND(B5261="Premier League",E5261="Highlights"),_xlfn.XLOOKUP(H5261,Calendar!O:O,Calendar!N:N,,-1),""))</f>
        <v/>
      </c>
      <c r="AI5261" s="61" t="str">
        <f>IF(AND(AH5261&lt;&gt;"",E5261="Live"),_xlfn.XLOOKUP(_xlfn.TEXTJOIN(" vs ",,C5261:D5261),Calendar!G:G,Calendar!K:K),"")</f>
        <v/>
      </c>
      <c r="AJ5261" s="61" t="str">
        <f>IF(AND(K5261&lt;&gt;"Match of the Day",K5261&lt;&gt;"Match of the Day 2",K5261&lt;&gt;"Match of the Day Repeat"),"",1+MAX($AJ$10:AJ5260))</f>
        <v/>
      </c>
    </row>
    <row r="5262" spans="34:36" x14ac:dyDescent="0.35">
      <c r="AH5262" s="16" t="str">
        <f>IF(AND(B5262="Premier League",E5262="Live"),_xlfn.XLOOKUP(_xlfn.TEXTJOIN(" vs ",,C5262:D5262),Calendar!G:G,Calendar!B:B),IF(AND(B5262="Premier League",E5262="Highlights"),_xlfn.XLOOKUP(H5262,Calendar!O:O,Calendar!N:N,,-1),""))</f>
        <v/>
      </c>
      <c r="AI5262" s="61" t="str">
        <f>IF(AND(AH5262&lt;&gt;"",E5262="Live"),_xlfn.XLOOKUP(_xlfn.TEXTJOIN(" vs ",,C5262:D5262),Calendar!G:G,Calendar!K:K),"")</f>
        <v/>
      </c>
      <c r="AJ5262" s="61" t="str">
        <f>IF(AND(K5262&lt;&gt;"Match of the Day",K5262&lt;&gt;"Match of the Day 2",K5262&lt;&gt;"Match of the Day Repeat"),"",1+MAX($AJ$10:AJ5261))</f>
        <v/>
      </c>
    </row>
    <row r="5263" spans="34:36" x14ac:dyDescent="0.35">
      <c r="AH5263" s="16" t="str">
        <f>IF(AND(B5263="Premier League",E5263="Live"),_xlfn.XLOOKUP(_xlfn.TEXTJOIN(" vs ",,C5263:D5263),Calendar!G:G,Calendar!B:B),IF(AND(B5263="Premier League",E5263="Highlights"),_xlfn.XLOOKUP(H5263,Calendar!O:O,Calendar!N:N,,-1),""))</f>
        <v/>
      </c>
      <c r="AI5263" s="61" t="str">
        <f>IF(AND(AH5263&lt;&gt;"",E5263="Live"),_xlfn.XLOOKUP(_xlfn.TEXTJOIN(" vs ",,C5263:D5263),Calendar!G:G,Calendar!K:K),"")</f>
        <v/>
      </c>
      <c r="AJ5263" s="61" t="str">
        <f>IF(AND(K5263&lt;&gt;"Match of the Day",K5263&lt;&gt;"Match of the Day 2",K5263&lt;&gt;"Match of the Day Repeat"),"",1+MAX($AJ$10:AJ5262))</f>
        <v/>
      </c>
    </row>
    <row r="5264" spans="34:36" x14ac:dyDescent="0.35">
      <c r="AH5264" s="16" t="str">
        <f>IF(AND(B5264="Premier League",E5264="Live"),_xlfn.XLOOKUP(_xlfn.TEXTJOIN(" vs ",,C5264:D5264),Calendar!G:G,Calendar!B:B),IF(AND(B5264="Premier League",E5264="Highlights"),_xlfn.XLOOKUP(H5264,Calendar!O:O,Calendar!N:N,,-1),""))</f>
        <v/>
      </c>
      <c r="AI5264" s="61" t="str">
        <f>IF(AND(AH5264&lt;&gt;"",E5264="Live"),_xlfn.XLOOKUP(_xlfn.TEXTJOIN(" vs ",,C5264:D5264),Calendar!G:G,Calendar!K:K),"")</f>
        <v/>
      </c>
      <c r="AJ5264" s="61" t="str">
        <f>IF(AND(K5264&lt;&gt;"Match of the Day",K5264&lt;&gt;"Match of the Day 2",K5264&lt;&gt;"Match of the Day Repeat"),"",1+MAX($AJ$10:AJ5263))</f>
        <v/>
      </c>
    </row>
    <row r="5265" spans="34:36" x14ac:dyDescent="0.35">
      <c r="AH5265" s="16" t="str">
        <f>IF(AND(B5265="Premier League",E5265="Live"),_xlfn.XLOOKUP(_xlfn.TEXTJOIN(" vs ",,C5265:D5265),Calendar!G:G,Calendar!B:B),IF(AND(B5265="Premier League",E5265="Highlights"),_xlfn.XLOOKUP(H5265,Calendar!O:O,Calendar!N:N,,-1),""))</f>
        <v/>
      </c>
      <c r="AI5265" s="61" t="str">
        <f>IF(AND(AH5265&lt;&gt;"",E5265="Live"),_xlfn.XLOOKUP(_xlfn.TEXTJOIN(" vs ",,C5265:D5265),Calendar!G:G,Calendar!K:K),"")</f>
        <v/>
      </c>
      <c r="AJ5265" s="61" t="str">
        <f>IF(AND(K5265&lt;&gt;"Match of the Day",K5265&lt;&gt;"Match of the Day 2",K5265&lt;&gt;"Match of the Day Repeat"),"",1+MAX($AJ$10:AJ5264))</f>
        <v/>
      </c>
    </row>
    <row r="5266" spans="34:36" x14ac:dyDescent="0.35">
      <c r="AH5266" s="16" t="str">
        <f>IF(AND(B5266="Premier League",E5266="Live"),_xlfn.XLOOKUP(_xlfn.TEXTJOIN(" vs ",,C5266:D5266),Calendar!G:G,Calendar!B:B),IF(AND(B5266="Premier League",E5266="Highlights"),_xlfn.XLOOKUP(H5266,Calendar!O:O,Calendar!N:N,,-1),""))</f>
        <v/>
      </c>
      <c r="AI5266" s="61" t="str">
        <f>IF(AND(AH5266&lt;&gt;"",E5266="Live"),_xlfn.XLOOKUP(_xlfn.TEXTJOIN(" vs ",,C5266:D5266),Calendar!G:G,Calendar!K:K),"")</f>
        <v/>
      </c>
      <c r="AJ5266" s="61" t="str">
        <f>IF(AND(K5266&lt;&gt;"Match of the Day",K5266&lt;&gt;"Match of the Day 2",K5266&lt;&gt;"Match of the Day Repeat"),"",1+MAX($AJ$10:AJ5265))</f>
        <v/>
      </c>
    </row>
    <row r="5267" spans="34:36" x14ac:dyDescent="0.35">
      <c r="AH5267" s="16" t="str">
        <f>IF(AND(B5267="Premier League",E5267="Live"),_xlfn.XLOOKUP(_xlfn.TEXTJOIN(" vs ",,C5267:D5267),Calendar!G:G,Calendar!B:B),IF(AND(B5267="Premier League",E5267="Highlights"),_xlfn.XLOOKUP(H5267,Calendar!O:O,Calendar!N:N,,-1),""))</f>
        <v/>
      </c>
      <c r="AI5267" s="61" t="str">
        <f>IF(AND(AH5267&lt;&gt;"",E5267="Live"),_xlfn.XLOOKUP(_xlfn.TEXTJOIN(" vs ",,C5267:D5267),Calendar!G:G,Calendar!K:K),"")</f>
        <v/>
      </c>
      <c r="AJ5267" s="61" t="str">
        <f>IF(AND(K5267&lt;&gt;"Match of the Day",K5267&lt;&gt;"Match of the Day 2",K5267&lt;&gt;"Match of the Day Repeat"),"",1+MAX($AJ$10:AJ5266))</f>
        <v/>
      </c>
    </row>
    <row r="5268" spans="34:36" x14ac:dyDescent="0.35">
      <c r="AH5268" s="16" t="str">
        <f>IF(AND(B5268="Premier League",E5268="Live"),_xlfn.XLOOKUP(_xlfn.TEXTJOIN(" vs ",,C5268:D5268),Calendar!G:G,Calendar!B:B),IF(AND(B5268="Premier League",E5268="Highlights"),_xlfn.XLOOKUP(H5268,Calendar!O:O,Calendar!N:N,,-1),""))</f>
        <v/>
      </c>
      <c r="AI5268" s="61" t="str">
        <f>IF(AND(AH5268&lt;&gt;"",E5268="Live"),_xlfn.XLOOKUP(_xlfn.TEXTJOIN(" vs ",,C5268:D5268),Calendar!G:G,Calendar!K:K),"")</f>
        <v/>
      </c>
      <c r="AJ5268" s="61" t="str">
        <f>IF(AND(K5268&lt;&gt;"Match of the Day",K5268&lt;&gt;"Match of the Day 2",K5268&lt;&gt;"Match of the Day Repeat"),"",1+MAX($AJ$10:AJ5267))</f>
        <v/>
      </c>
    </row>
    <row r="5269" spans="34:36" x14ac:dyDescent="0.35">
      <c r="AH5269" s="16" t="str">
        <f>IF(AND(B5269="Premier League",E5269="Live"),_xlfn.XLOOKUP(_xlfn.TEXTJOIN(" vs ",,C5269:D5269),Calendar!G:G,Calendar!B:B),IF(AND(B5269="Premier League",E5269="Highlights"),_xlfn.XLOOKUP(H5269,Calendar!O:O,Calendar!N:N,,-1),""))</f>
        <v/>
      </c>
      <c r="AI5269" s="61" t="str">
        <f>IF(AND(AH5269&lt;&gt;"",E5269="Live"),_xlfn.XLOOKUP(_xlfn.TEXTJOIN(" vs ",,C5269:D5269),Calendar!G:G,Calendar!K:K),"")</f>
        <v/>
      </c>
      <c r="AJ5269" s="61" t="str">
        <f>IF(AND(K5269&lt;&gt;"Match of the Day",K5269&lt;&gt;"Match of the Day 2",K5269&lt;&gt;"Match of the Day Repeat"),"",1+MAX($AJ$10:AJ5268))</f>
        <v/>
      </c>
    </row>
    <row r="5270" spans="34:36" x14ac:dyDescent="0.35">
      <c r="AH5270" s="16" t="str">
        <f>IF(AND(B5270="Premier League",E5270="Live"),_xlfn.XLOOKUP(_xlfn.TEXTJOIN(" vs ",,C5270:D5270),Calendar!G:G,Calendar!B:B),IF(AND(B5270="Premier League",E5270="Highlights"),_xlfn.XLOOKUP(H5270,Calendar!O:O,Calendar!N:N,,-1),""))</f>
        <v/>
      </c>
      <c r="AI5270" s="61" t="str">
        <f>IF(AND(AH5270&lt;&gt;"",E5270="Live"),_xlfn.XLOOKUP(_xlfn.TEXTJOIN(" vs ",,C5270:D5270),Calendar!G:G,Calendar!K:K),"")</f>
        <v/>
      </c>
      <c r="AJ5270" s="61" t="str">
        <f>IF(AND(K5270&lt;&gt;"Match of the Day",K5270&lt;&gt;"Match of the Day 2",K5270&lt;&gt;"Match of the Day Repeat"),"",1+MAX($AJ$10:AJ5269))</f>
        <v/>
      </c>
    </row>
    <row r="5271" spans="34:36" x14ac:dyDescent="0.35">
      <c r="AH5271" s="16" t="str">
        <f>IF(AND(B5271="Premier League",E5271="Live"),_xlfn.XLOOKUP(_xlfn.TEXTJOIN(" vs ",,C5271:D5271),Calendar!G:G,Calendar!B:B),IF(AND(B5271="Premier League",E5271="Highlights"),_xlfn.XLOOKUP(H5271,Calendar!O:O,Calendar!N:N,,-1),""))</f>
        <v/>
      </c>
      <c r="AI5271" s="61" t="str">
        <f>IF(AND(AH5271&lt;&gt;"",E5271="Live"),_xlfn.XLOOKUP(_xlfn.TEXTJOIN(" vs ",,C5271:D5271),Calendar!G:G,Calendar!K:K),"")</f>
        <v/>
      </c>
      <c r="AJ5271" s="61" t="str">
        <f>IF(AND(K5271&lt;&gt;"Match of the Day",K5271&lt;&gt;"Match of the Day 2",K5271&lt;&gt;"Match of the Day Repeat"),"",1+MAX($AJ$10:AJ5270))</f>
        <v/>
      </c>
    </row>
    <row r="5272" spans="34:36" x14ac:dyDescent="0.35">
      <c r="AH5272" s="16" t="str">
        <f>IF(AND(B5272="Premier League",E5272="Live"),_xlfn.XLOOKUP(_xlfn.TEXTJOIN(" vs ",,C5272:D5272),Calendar!G:G,Calendar!B:B),IF(AND(B5272="Premier League",E5272="Highlights"),_xlfn.XLOOKUP(H5272,Calendar!O:O,Calendar!N:N,,-1),""))</f>
        <v/>
      </c>
      <c r="AI5272" s="61" t="str">
        <f>IF(AND(AH5272&lt;&gt;"",E5272="Live"),_xlfn.XLOOKUP(_xlfn.TEXTJOIN(" vs ",,C5272:D5272),Calendar!G:G,Calendar!K:K),"")</f>
        <v/>
      </c>
      <c r="AJ5272" s="61" t="str">
        <f>IF(AND(K5272&lt;&gt;"Match of the Day",K5272&lt;&gt;"Match of the Day 2",K5272&lt;&gt;"Match of the Day Repeat"),"",1+MAX($AJ$10:AJ5271))</f>
        <v/>
      </c>
    </row>
    <row r="5273" spans="34:36" x14ac:dyDescent="0.35">
      <c r="AH5273" s="16" t="str">
        <f>IF(AND(B5273="Premier League",E5273="Live"),_xlfn.XLOOKUP(_xlfn.TEXTJOIN(" vs ",,C5273:D5273),Calendar!G:G,Calendar!B:B),IF(AND(B5273="Premier League",E5273="Highlights"),_xlfn.XLOOKUP(H5273,Calendar!O:O,Calendar!N:N,,-1),""))</f>
        <v/>
      </c>
      <c r="AI5273" s="61" t="str">
        <f>IF(AND(AH5273&lt;&gt;"",E5273="Live"),_xlfn.XLOOKUP(_xlfn.TEXTJOIN(" vs ",,C5273:D5273),Calendar!G:G,Calendar!K:K),"")</f>
        <v/>
      </c>
      <c r="AJ5273" s="61" t="str">
        <f>IF(AND(K5273&lt;&gt;"Match of the Day",K5273&lt;&gt;"Match of the Day 2",K5273&lt;&gt;"Match of the Day Repeat"),"",1+MAX($AJ$10:AJ5272))</f>
        <v/>
      </c>
    </row>
    <row r="5274" spans="34:36" x14ac:dyDescent="0.35">
      <c r="AH5274" s="16" t="str">
        <f>IF(AND(B5274="Premier League",E5274="Live"),_xlfn.XLOOKUP(_xlfn.TEXTJOIN(" vs ",,C5274:D5274),Calendar!G:G,Calendar!B:B),IF(AND(B5274="Premier League",E5274="Highlights"),_xlfn.XLOOKUP(H5274,Calendar!O:O,Calendar!N:N,,-1),""))</f>
        <v/>
      </c>
      <c r="AI5274" s="61" t="str">
        <f>IF(AND(AH5274&lt;&gt;"",E5274="Live"),_xlfn.XLOOKUP(_xlfn.TEXTJOIN(" vs ",,C5274:D5274),Calendar!G:G,Calendar!K:K),"")</f>
        <v/>
      </c>
      <c r="AJ5274" s="61" t="str">
        <f>IF(AND(K5274&lt;&gt;"Match of the Day",K5274&lt;&gt;"Match of the Day 2",K5274&lt;&gt;"Match of the Day Repeat"),"",1+MAX($AJ$10:AJ5273))</f>
        <v/>
      </c>
    </row>
    <row r="5275" spans="34:36" x14ac:dyDescent="0.35">
      <c r="AH5275" s="16" t="str">
        <f>IF(AND(B5275="Premier League",E5275="Live"),_xlfn.XLOOKUP(_xlfn.TEXTJOIN(" vs ",,C5275:D5275),Calendar!G:G,Calendar!B:B),IF(AND(B5275="Premier League",E5275="Highlights"),_xlfn.XLOOKUP(H5275,Calendar!O:O,Calendar!N:N,,-1),""))</f>
        <v/>
      </c>
      <c r="AI5275" s="61" t="str">
        <f>IF(AND(AH5275&lt;&gt;"",E5275="Live"),_xlfn.XLOOKUP(_xlfn.TEXTJOIN(" vs ",,C5275:D5275),Calendar!G:G,Calendar!K:K),"")</f>
        <v/>
      </c>
      <c r="AJ5275" s="61" t="str">
        <f>IF(AND(K5275&lt;&gt;"Match of the Day",K5275&lt;&gt;"Match of the Day 2",K5275&lt;&gt;"Match of the Day Repeat"),"",1+MAX($AJ$10:AJ5274))</f>
        <v/>
      </c>
    </row>
    <row r="5276" spans="34:36" x14ac:dyDescent="0.35">
      <c r="AH5276" s="16" t="str">
        <f>IF(AND(B5276="Premier League",E5276="Live"),_xlfn.XLOOKUP(_xlfn.TEXTJOIN(" vs ",,C5276:D5276),Calendar!G:G,Calendar!B:B),IF(AND(B5276="Premier League",E5276="Highlights"),_xlfn.XLOOKUP(H5276,Calendar!O:O,Calendar!N:N,,-1),""))</f>
        <v/>
      </c>
      <c r="AI5276" s="61" t="str">
        <f>IF(AND(AH5276&lt;&gt;"",E5276="Live"),_xlfn.XLOOKUP(_xlfn.TEXTJOIN(" vs ",,C5276:D5276),Calendar!G:G,Calendar!K:K),"")</f>
        <v/>
      </c>
      <c r="AJ5276" s="61" t="str">
        <f>IF(AND(K5276&lt;&gt;"Match of the Day",K5276&lt;&gt;"Match of the Day 2",K5276&lt;&gt;"Match of the Day Repeat"),"",1+MAX($AJ$10:AJ5275))</f>
        <v/>
      </c>
    </row>
    <row r="5277" spans="34:36" x14ac:dyDescent="0.35">
      <c r="AH5277" s="16" t="str">
        <f>IF(AND(B5277="Premier League",E5277="Live"),_xlfn.XLOOKUP(_xlfn.TEXTJOIN(" vs ",,C5277:D5277),Calendar!G:G,Calendar!B:B),IF(AND(B5277="Premier League",E5277="Highlights"),_xlfn.XLOOKUP(H5277,Calendar!O:O,Calendar!N:N,,-1),""))</f>
        <v/>
      </c>
      <c r="AI5277" s="61" t="str">
        <f>IF(AND(AH5277&lt;&gt;"",E5277="Live"),_xlfn.XLOOKUP(_xlfn.TEXTJOIN(" vs ",,C5277:D5277),Calendar!G:G,Calendar!K:K),"")</f>
        <v/>
      </c>
      <c r="AJ5277" s="61" t="str">
        <f>IF(AND(K5277&lt;&gt;"Match of the Day",K5277&lt;&gt;"Match of the Day 2",K5277&lt;&gt;"Match of the Day Repeat"),"",1+MAX($AJ$10:AJ5276))</f>
        <v/>
      </c>
    </row>
    <row r="5278" spans="34:36" x14ac:dyDescent="0.35">
      <c r="AH5278" s="16" t="str">
        <f>IF(AND(B5278="Premier League",E5278="Live"),_xlfn.XLOOKUP(_xlfn.TEXTJOIN(" vs ",,C5278:D5278),Calendar!G:G,Calendar!B:B),IF(AND(B5278="Premier League",E5278="Highlights"),_xlfn.XLOOKUP(H5278,Calendar!O:O,Calendar!N:N,,-1),""))</f>
        <v/>
      </c>
      <c r="AI5278" s="61" t="str">
        <f>IF(AND(AH5278&lt;&gt;"",E5278="Live"),_xlfn.XLOOKUP(_xlfn.TEXTJOIN(" vs ",,C5278:D5278),Calendar!G:G,Calendar!K:K),"")</f>
        <v/>
      </c>
      <c r="AJ5278" s="61" t="str">
        <f>IF(AND(K5278&lt;&gt;"Match of the Day",K5278&lt;&gt;"Match of the Day 2",K5278&lt;&gt;"Match of the Day Repeat"),"",1+MAX($AJ$10:AJ5277))</f>
        <v/>
      </c>
    </row>
    <row r="5279" spans="34:36" x14ac:dyDescent="0.35">
      <c r="AH5279" s="16" t="str">
        <f>IF(AND(B5279="Premier League",E5279="Live"),_xlfn.XLOOKUP(_xlfn.TEXTJOIN(" vs ",,C5279:D5279),Calendar!G:G,Calendar!B:B),IF(AND(B5279="Premier League",E5279="Highlights"),_xlfn.XLOOKUP(H5279,Calendar!O:O,Calendar!N:N,,-1),""))</f>
        <v/>
      </c>
      <c r="AI5279" s="61" t="str">
        <f>IF(AND(AH5279&lt;&gt;"",E5279="Live"),_xlfn.XLOOKUP(_xlfn.TEXTJOIN(" vs ",,C5279:D5279),Calendar!G:G,Calendar!K:K),"")</f>
        <v/>
      </c>
      <c r="AJ5279" s="61" t="str">
        <f>IF(AND(K5279&lt;&gt;"Match of the Day",K5279&lt;&gt;"Match of the Day 2",K5279&lt;&gt;"Match of the Day Repeat"),"",1+MAX($AJ$10:AJ5278))</f>
        <v/>
      </c>
    </row>
    <row r="5280" spans="34:36" x14ac:dyDescent="0.35">
      <c r="AH5280" s="16" t="str">
        <f>IF(AND(B5280="Premier League",E5280="Live"),_xlfn.XLOOKUP(_xlfn.TEXTJOIN(" vs ",,C5280:D5280),Calendar!G:G,Calendar!B:B),IF(AND(B5280="Premier League",E5280="Highlights"),_xlfn.XLOOKUP(H5280,Calendar!O:O,Calendar!N:N,,-1),""))</f>
        <v/>
      </c>
      <c r="AI5280" s="61" t="str">
        <f>IF(AND(AH5280&lt;&gt;"",E5280="Live"),_xlfn.XLOOKUP(_xlfn.TEXTJOIN(" vs ",,C5280:D5280),Calendar!G:G,Calendar!K:K),"")</f>
        <v/>
      </c>
      <c r="AJ5280" s="61" t="str">
        <f>IF(AND(K5280&lt;&gt;"Match of the Day",K5280&lt;&gt;"Match of the Day 2",K5280&lt;&gt;"Match of the Day Repeat"),"",1+MAX($AJ$10:AJ5279))</f>
        <v/>
      </c>
    </row>
    <row r="5281" spans="34:36" x14ac:dyDescent="0.35">
      <c r="AH5281" s="16" t="str">
        <f>IF(AND(B5281="Premier League",E5281="Live"),_xlfn.XLOOKUP(_xlfn.TEXTJOIN(" vs ",,C5281:D5281),Calendar!G:G,Calendar!B:B),IF(AND(B5281="Premier League",E5281="Highlights"),_xlfn.XLOOKUP(H5281,Calendar!O:O,Calendar!N:N,,-1),""))</f>
        <v/>
      </c>
      <c r="AI5281" s="61" t="str">
        <f>IF(AND(AH5281&lt;&gt;"",E5281="Live"),_xlfn.XLOOKUP(_xlfn.TEXTJOIN(" vs ",,C5281:D5281),Calendar!G:G,Calendar!K:K),"")</f>
        <v/>
      </c>
      <c r="AJ5281" s="61" t="str">
        <f>IF(AND(K5281&lt;&gt;"Match of the Day",K5281&lt;&gt;"Match of the Day 2",K5281&lt;&gt;"Match of the Day Repeat"),"",1+MAX($AJ$10:AJ5280))</f>
        <v/>
      </c>
    </row>
    <row r="5282" spans="34:36" x14ac:dyDescent="0.35">
      <c r="AH5282" s="16" t="str">
        <f>IF(AND(B5282="Premier League",E5282="Live"),_xlfn.XLOOKUP(_xlfn.TEXTJOIN(" vs ",,C5282:D5282),Calendar!G:G,Calendar!B:B),IF(AND(B5282="Premier League",E5282="Highlights"),_xlfn.XLOOKUP(H5282,Calendar!O:O,Calendar!N:N,,-1),""))</f>
        <v/>
      </c>
      <c r="AI5282" s="61" t="str">
        <f>IF(AND(AH5282&lt;&gt;"",E5282="Live"),_xlfn.XLOOKUP(_xlfn.TEXTJOIN(" vs ",,C5282:D5282),Calendar!G:G,Calendar!K:K),"")</f>
        <v/>
      </c>
      <c r="AJ5282" s="61" t="str">
        <f>IF(AND(K5282&lt;&gt;"Match of the Day",K5282&lt;&gt;"Match of the Day 2",K5282&lt;&gt;"Match of the Day Repeat"),"",1+MAX($AJ$10:AJ5281))</f>
        <v/>
      </c>
    </row>
    <row r="5283" spans="34:36" x14ac:dyDescent="0.35">
      <c r="AH5283" s="16" t="str">
        <f>IF(AND(B5283="Premier League",E5283="Live"),_xlfn.XLOOKUP(_xlfn.TEXTJOIN(" vs ",,C5283:D5283),Calendar!G:G,Calendar!B:B),IF(AND(B5283="Premier League",E5283="Highlights"),_xlfn.XLOOKUP(H5283,Calendar!O:O,Calendar!N:N,,-1),""))</f>
        <v/>
      </c>
      <c r="AI5283" s="61" t="str">
        <f>IF(AND(AH5283&lt;&gt;"",E5283="Live"),_xlfn.XLOOKUP(_xlfn.TEXTJOIN(" vs ",,C5283:D5283),Calendar!G:G,Calendar!K:K),"")</f>
        <v/>
      </c>
      <c r="AJ5283" s="61" t="str">
        <f>IF(AND(K5283&lt;&gt;"Match of the Day",K5283&lt;&gt;"Match of the Day 2",K5283&lt;&gt;"Match of the Day Repeat"),"",1+MAX($AJ$10:AJ5282))</f>
        <v/>
      </c>
    </row>
    <row r="5284" spans="34:36" x14ac:dyDescent="0.35">
      <c r="AH5284" s="16" t="str">
        <f>IF(AND(B5284="Premier League",E5284="Live"),_xlfn.XLOOKUP(_xlfn.TEXTJOIN(" vs ",,C5284:D5284),Calendar!G:G,Calendar!B:B),IF(AND(B5284="Premier League",E5284="Highlights"),_xlfn.XLOOKUP(H5284,Calendar!O:O,Calendar!N:N,,-1),""))</f>
        <v/>
      </c>
      <c r="AI5284" s="61" t="str">
        <f>IF(AND(AH5284&lt;&gt;"",E5284="Live"),_xlfn.XLOOKUP(_xlfn.TEXTJOIN(" vs ",,C5284:D5284),Calendar!G:G,Calendar!K:K),"")</f>
        <v/>
      </c>
      <c r="AJ5284" s="61" t="str">
        <f>IF(AND(K5284&lt;&gt;"Match of the Day",K5284&lt;&gt;"Match of the Day 2",K5284&lt;&gt;"Match of the Day Repeat"),"",1+MAX($AJ$10:AJ5283))</f>
        <v/>
      </c>
    </row>
    <row r="5285" spans="34:36" x14ac:dyDescent="0.35">
      <c r="AH5285" s="16" t="str">
        <f>IF(AND(B5285="Premier League",E5285="Live"),_xlfn.XLOOKUP(_xlfn.TEXTJOIN(" vs ",,C5285:D5285),Calendar!G:G,Calendar!B:B),IF(AND(B5285="Premier League",E5285="Highlights"),_xlfn.XLOOKUP(H5285,Calendar!O:O,Calendar!N:N,,-1),""))</f>
        <v/>
      </c>
      <c r="AI5285" s="61" t="str">
        <f>IF(AND(AH5285&lt;&gt;"",E5285="Live"),_xlfn.XLOOKUP(_xlfn.TEXTJOIN(" vs ",,C5285:D5285),Calendar!G:G,Calendar!K:K),"")</f>
        <v/>
      </c>
      <c r="AJ5285" s="61" t="str">
        <f>IF(AND(K5285&lt;&gt;"Match of the Day",K5285&lt;&gt;"Match of the Day 2",K5285&lt;&gt;"Match of the Day Repeat"),"",1+MAX($AJ$10:AJ5284))</f>
        <v/>
      </c>
    </row>
    <row r="5286" spans="34:36" x14ac:dyDescent="0.35">
      <c r="AH5286" s="16" t="str">
        <f>IF(AND(B5286="Premier League",E5286="Live"),_xlfn.XLOOKUP(_xlfn.TEXTJOIN(" vs ",,C5286:D5286),Calendar!G:G,Calendar!B:B),IF(AND(B5286="Premier League",E5286="Highlights"),_xlfn.XLOOKUP(H5286,Calendar!O:O,Calendar!N:N,,-1),""))</f>
        <v/>
      </c>
      <c r="AI5286" s="61" t="str">
        <f>IF(AND(AH5286&lt;&gt;"",E5286="Live"),_xlfn.XLOOKUP(_xlfn.TEXTJOIN(" vs ",,C5286:D5286),Calendar!G:G,Calendar!K:K),"")</f>
        <v/>
      </c>
      <c r="AJ5286" s="61" t="str">
        <f>IF(AND(K5286&lt;&gt;"Match of the Day",K5286&lt;&gt;"Match of the Day 2",K5286&lt;&gt;"Match of the Day Repeat"),"",1+MAX($AJ$10:AJ5285))</f>
        <v/>
      </c>
    </row>
    <row r="5287" spans="34:36" x14ac:dyDescent="0.35">
      <c r="AH5287" s="16" t="str">
        <f>IF(AND(B5287="Premier League",E5287="Live"),_xlfn.XLOOKUP(_xlfn.TEXTJOIN(" vs ",,C5287:D5287),Calendar!G:G,Calendar!B:B),IF(AND(B5287="Premier League",E5287="Highlights"),_xlfn.XLOOKUP(H5287,Calendar!O:O,Calendar!N:N,,-1),""))</f>
        <v/>
      </c>
      <c r="AI5287" s="61" t="str">
        <f>IF(AND(AH5287&lt;&gt;"",E5287="Live"),_xlfn.XLOOKUP(_xlfn.TEXTJOIN(" vs ",,C5287:D5287),Calendar!G:G,Calendar!K:K),"")</f>
        <v/>
      </c>
      <c r="AJ5287" s="61" t="str">
        <f>IF(AND(K5287&lt;&gt;"Match of the Day",K5287&lt;&gt;"Match of the Day 2",K5287&lt;&gt;"Match of the Day Repeat"),"",1+MAX($AJ$10:AJ5286))</f>
        <v/>
      </c>
    </row>
    <row r="5288" spans="34:36" x14ac:dyDescent="0.35">
      <c r="AH5288" s="16" t="str">
        <f>IF(AND(B5288="Premier League",E5288="Live"),_xlfn.XLOOKUP(_xlfn.TEXTJOIN(" vs ",,C5288:D5288),Calendar!G:G,Calendar!B:B),IF(AND(B5288="Premier League",E5288="Highlights"),_xlfn.XLOOKUP(H5288,Calendar!O:O,Calendar!N:N,,-1),""))</f>
        <v/>
      </c>
      <c r="AI5288" s="61" t="str">
        <f>IF(AND(AH5288&lt;&gt;"",E5288="Live"),_xlfn.XLOOKUP(_xlfn.TEXTJOIN(" vs ",,C5288:D5288),Calendar!G:G,Calendar!K:K),"")</f>
        <v/>
      </c>
      <c r="AJ5288" s="61" t="str">
        <f>IF(AND(K5288&lt;&gt;"Match of the Day",K5288&lt;&gt;"Match of the Day 2",K5288&lt;&gt;"Match of the Day Repeat"),"",1+MAX($AJ$10:AJ5287))</f>
        <v/>
      </c>
    </row>
    <row r="5289" spans="34:36" x14ac:dyDescent="0.35">
      <c r="AH5289" s="16" t="str">
        <f>IF(AND(B5289="Premier League",E5289="Live"),_xlfn.XLOOKUP(_xlfn.TEXTJOIN(" vs ",,C5289:D5289),Calendar!G:G,Calendar!B:B),IF(AND(B5289="Premier League",E5289="Highlights"),_xlfn.XLOOKUP(H5289,Calendar!O:O,Calendar!N:N,,-1),""))</f>
        <v/>
      </c>
      <c r="AI5289" s="61" t="str">
        <f>IF(AND(AH5289&lt;&gt;"",E5289="Live"),_xlfn.XLOOKUP(_xlfn.TEXTJOIN(" vs ",,C5289:D5289),Calendar!G:G,Calendar!K:K),"")</f>
        <v/>
      </c>
      <c r="AJ5289" s="61" t="str">
        <f>IF(AND(K5289&lt;&gt;"Match of the Day",K5289&lt;&gt;"Match of the Day 2",K5289&lt;&gt;"Match of the Day Repeat"),"",1+MAX($AJ$10:AJ5288))</f>
        <v/>
      </c>
    </row>
    <row r="5290" spans="34:36" x14ac:dyDescent="0.35">
      <c r="AH5290" s="16" t="str">
        <f>IF(AND(B5290="Premier League",E5290="Live"),_xlfn.XLOOKUP(_xlfn.TEXTJOIN(" vs ",,C5290:D5290),Calendar!G:G,Calendar!B:B),IF(AND(B5290="Premier League",E5290="Highlights"),_xlfn.XLOOKUP(H5290,Calendar!O:O,Calendar!N:N,,-1),""))</f>
        <v/>
      </c>
      <c r="AI5290" s="61" t="str">
        <f>IF(AND(AH5290&lt;&gt;"",E5290="Live"),_xlfn.XLOOKUP(_xlfn.TEXTJOIN(" vs ",,C5290:D5290),Calendar!G:G,Calendar!K:K),"")</f>
        <v/>
      </c>
      <c r="AJ5290" s="61" t="str">
        <f>IF(AND(K5290&lt;&gt;"Match of the Day",K5290&lt;&gt;"Match of the Day 2",K5290&lt;&gt;"Match of the Day Repeat"),"",1+MAX($AJ$10:AJ5289))</f>
        <v/>
      </c>
    </row>
    <row r="5291" spans="34:36" x14ac:dyDescent="0.35">
      <c r="AH5291" s="16" t="str">
        <f>IF(AND(B5291="Premier League",E5291="Live"),_xlfn.XLOOKUP(_xlfn.TEXTJOIN(" vs ",,C5291:D5291),Calendar!G:G,Calendar!B:B),IF(AND(B5291="Premier League",E5291="Highlights"),_xlfn.XLOOKUP(H5291,Calendar!O:O,Calendar!N:N,,-1),""))</f>
        <v/>
      </c>
      <c r="AI5291" s="61" t="str">
        <f>IF(AND(AH5291&lt;&gt;"",E5291="Live"),_xlfn.XLOOKUP(_xlfn.TEXTJOIN(" vs ",,C5291:D5291),Calendar!G:G,Calendar!K:K),"")</f>
        <v/>
      </c>
      <c r="AJ5291" s="61" t="str">
        <f>IF(AND(K5291&lt;&gt;"Match of the Day",K5291&lt;&gt;"Match of the Day 2",K5291&lt;&gt;"Match of the Day Repeat"),"",1+MAX($AJ$10:AJ5290))</f>
        <v/>
      </c>
    </row>
    <row r="5292" spans="34:36" x14ac:dyDescent="0.35">
      <c r="AH5292" s="16" t="str">
        <f>IF(AND(B5292="Premier League",E5292="Live"),_xlfn.XLOOKUP(_xlfn.TEXTJOIN(" vs ",,C5292:D5292),Calendar!G:G,Calendar!B:B),IF(AND(B5292="Premier League",E5292="Highlights"),_xlfn.XLOOKUP(H5292,Calendar!O:O,Calendar!N:N,,-1),""))</f>
        <v/>
      </c>
      <c r="AI5292" s="61" t="str">
        <f>IF(AND(AH5292&lt;&gt;"",E5292="Live"),_xlfn.XLOOKUP(_xlfn.TEXTJOIN(" vs ",,C5292:D5292),Calendar!G:G,Calendar!K:K),"")</f>
        <v/>
      </c>
      <c r="AJ5292" s="61" t="str">
        <f>IF(AND(K5292&lt;&gt;"Match of the Day",K5292&lt;&gt;"Match of the Day 2",K5292&lt;&gt;"Match of the Day Repeat"),"",1+MAX($AJ$10:AJ5291))</f>
        <v/>
      </c>
    </row>
    <row r="5293" spans="34:36" x14ac:dyDescent="0.35">
      <c r="AH5293" s="16" t="str">
        <f>IF(AND(B5293="Premier League",E5293="Live"),_xlfn.XLOOKUP(_xlfn.TEXTJOIN(" vs ",,C5293:D5293),Calendar!G:G,Calendar!B:B),IF(AND(B5293="Premier League",E5293="Highlights"),_xlfn.XLOOKUP(H5293,Calendar!O:O,Calendar!N:N,,-1),""))</f>
        <v/>
      </c>
      <c r="AI5293" s="61" t="str">
        <f>IF(AND(AH5293&lt;&gt;"",E5293="Live"),_xlfn.XLOOKUP(_xlfn.TEXTJOIN(" vs ",,C5293:D5293),Calendar!G:G,Calendar!K:K),"")</f>
        <v/>
      </c>
      <c r="AJ5293" s="61" t="str">
        <f>IF(AND(K5293&lt;&gt;"Match of the Day",K5293&lt;&gt;"Match of the Day 2",K5293&lt;&gt;"Match of the Day Repeat"),"",1+MAX($AJ$10:AJ5292))</f>
        <v/>
      </c>
    </row>
    <row r="5294" spans="34:36" x14ac:dyDescent="0.35">
      <c r="AH5294" s="16" t="str">
        <f>IF(AND(B5294="Premier League",E5294="Live"),_xlfn.XLOOKUP(_xlfn.TEXTJOIN(" vs ",,C5294:D5294),Calendar!G:G,Calendar!B:B),IF(AND(B5294="Premier League",E5294="Highlights"),_xlfn.XLOOKUP(H5294,Calendar!O:O,Calendar!N:N,,-1),""))</f>
        <v/>
      </c>
      <c r="AI5294" s="61" t="str">
        <f>IF(AND(AH5294&lt;&gt;"",E5294="Live"),_xlfn.XLOOKUP(_xlfn.TEXTJOIN(" vs ",,C5294:D5294),Calendar!G:G,Calendar!K:K),"")</f>
        <v/>
      </c>
      <c r="AJ5294" s="61" t="str">
        <f>IF(AND(K5294&lt;&gt;"Match of the Day",K5294&lt;&gt;"Match of the Day 2",K5294&lt;&gt;"Match of the Day Repeat"),"",1+MAX($AJ$10:AJ5293))</f>
        <v/>
      </c>
    </row>
    <row r="5295" spans="34:36" x14ac:dyDescent="0.35">
      <c r="AH5295" s="16" t="str">
        <f>IF(AND(B5295="Premier League",E5295="Live"),_xlfn.XLOOKUP(_xlfn.TEXTJOIN(" vs ",,C5295:D5295),Calendar!G:G,Calendar!B:B),IF(AND(B5295="Premier League",E5295="Highlights"),_xlfn.XLOOKUP(H5295,Calendar!O:O,Calendar!N:N,,-1),""))</f>
        <v/>
      </c>
      <c r="AI5295" s="61" t="str">
        <f>IF(AND(AH5295&lt;&gt;"",E5295="Live"),_xlfn.XLOOKUP(_xlfn.TEXTJOIN(" vs ",,C5295:D5295),Calendar!G:G,Calendar!K:K),"")</f>
        <v/>
      </c>
      <c r="AJ5295" s="61" t="str">
        <f>IF(AND(K5295&lt;&gt;"Match of the Day",K5295&lt;&gt;"Match of the Day 2",K5295&lt;&gt;"Match of the Day Repeat"),"",1+MAX($AJ$10:AJ5294))</f>
        <v/>
      </c>
    </row>
    <row r="5296" spans="34:36" x14ac:dyDescent="0.35">
      <c r="AH5296" s="16" t="str">
        <f>IF(AND(B5296="Premier League",E5296="Live"),_xlfn.XLOOKUP(_xlfn.TEXTJOIN(" vs ",,C5296:D5296),Calendar!G:G,Calendar!B:B),IF(AND(B5296="Premier League",E5296="Highlights"),_xlfn.XLOOKUP(H5296,Calendar!O:O,Calendar!N:N,,-1),""))</f>
        <v/>
      </c>
      <c r="AI5296" s="61" t="str">
        <f>IF(AND(AH5296&lt;&gt;"",E5296="Live"),_xlfn.XLOOKUP(_xlfn.TEXTJOIN(" vs ",,C5296:D5296),Calendar!G:G,Calendar!K:K),"")</f>
        <v/>
      </c>
      <c r="AJ5296" s="61" t="str">
        <f>IF(AND(K5296&lt;&gt;"Match of the Day",K5296&lt;&gt;"Match of the Day 2",K5296&lt;&gt;"Match of the Day Repeat"),"",1+MAX($AJ$10:AJ5295))</f>
        <v/>
      </c>
    </row>
    <row r="5297" spans="34:36" x14ac:dyDescent="0.35">
      <c r="AH5297" s="16" t="str">
        <f>IF(AND(B5297="Premier League",E5297="Live"),_xlfn.XLOOKUP(_xlfn.TEXTJOIN(" vs ",,C5297:D5297),Calendar!G:G,Calendar!B:B),IF(AND(B5297="Premier League",E5297="Highlights"),_xlfn.XLOOKUP(H5297,Calendar!O:O,Calendar!N:N,,-1),""))</f>
        <v/>
      </c>
      <c r="AI5297" s="61" t="str">
        <f>IF(AND(AH5297&lt;&gt;"",E5297="Live"),_xlfn.XLOOKUP(_xlfn.TEXTJOIN(" vs ",,C5297:D5297),Calendar!G:G,Calendar!K:K),"")</f>
        <v/>
      </c>
      <c r="AJ5297" s="61" t="str">
        <f>IF(AND(K5297&lt;&gt;"Match of the Day",K5297&lt;&gt;"Match of the Day 2",K5297&lt;&gt;"Match of the Day Repeat"),"",1+MAX($AJ$10:AJ5296))</f>
        <v/>
      </c>
    </row>
    <row r="5298" spans="34:36" x14ac:dyDescent="0.35">
      <c r="AH5298" s="16" t="str">
        <f>IF(AND(B5298="Premier League",E5298="Live"),_xlfn.XLOOKUP(_xlfn.TEXTJOIN(" vs ",,C5298:D5298),Calendar!G:G,Calendar!B:B),IF(AND(B5298="Premier League",E5298="Highlights"),_xlfn.XLOOKUP(H5298,Calendar!O:O,Calendar!N:N,,-1),""))</f>
        <v/>
      </c>
      <c r="AI5298" s="61" t="str">
        <f>IF(AND(AH5298&lt;&gt;"",E5298="Live"),_xlfn.XLOOKUP(_xlfn.TEXTJOIN(" vs ",,C5298:D5298),Calendar!G:G,Calendar!K:K),"")</f>
        <v/>
      </c>
      <c r="AJ5298" s="61" t="str">
        <f>IF(AND(K5298&lt;&gt;"Match of the Day",K5298&lt;&gt;"Match of the Day 2",K5298&lt;&gt;"Match of the Day Repeat"),"",1+MAX($AJ$10:AJ5297))</f>
        <v/>
      </c>
    </row>
    <row r="5299" spans="34:36" x14ac:dyDescent="0.35">
      <c r="AH5299" s="16" t="str">
        <f>IF(AND(B5299="Premier League",E5299="Live"),_xlfn.XLOOKUP(_xlfn.TEXTJOIN(" vs ",,C5299:D5299),Calendar!G:G,Calendar!B:B),IF(AND(B5299="Premier League",E5299="Highlights"),_xlfn.XLOOKUP(H5299,Calendar!O:O,Calendar!N:N,,-1),""))</f>
        <v/>
      </c>
      <c r="AI5299" s="61" t="str">
        <f>IF(AND(AH5299&lt;&gt;"",E5299="Live"),_xlfn.XLOOKUP(_xlfn.TEXTJOIN(" vs ",,C5299:D5299),Calendar!G:G,Calendar!K:K),"")</f>
        <v/>
      </c>
      <c r="AJ5299" s="61" t="str">
        <f>IF(AND(K5299&lt;&gt;"Match of the Day",K5299&lt;&gt;"Match of the Day 2",K5299&lt;&gt;"Match of the Day Repeat"),"",1+MAX($AJ$10:AJ5298))</f>
        <v/>
      </c>
    </row>
    <row r="5300" spans="34:36" x14ac:dyDescent="0.35">
      <c r="AH5300" s="16" t="str">
        <f>IF(AND(B5300="Premier League",E5300="Live"),_xlfn.XLOOKUP(_xlfn.TEXTJOIN(" vs ",,C5300:D5300),Calendar!G:G,Calendar!B:B),IF(AND(B5300="Premier League",E5300="Highlights"),_xlfn.XLOOKUP(H5300,Calendar!O:O,Calendar!N:N,,-1),""))</f>
        <v/>
      </c>
      <c r="AI5300" s="61" t="str">
        <f>IF(AND(AH5300&lt;&gt;"",E5300="Live"),_xlfn.XLOOKUP(_xlfn.TEXTJOIN(" vs ",,C5300:D5300),Calendar!G:G,Calendar!K:K),"")</f>
        <v/>
      </c>
      <c r="AJ5300" s="61" t="str">
        <f>IF(AND(K5300&lt;&gt;"Match of the Day",K5300&lt;&gt;"Match of the Day 2",K5300&lt;&gt;"Match of the Day Repeat"),"",1+MAX($AJ$10:AJ5299))</f>
        <v/>
      </c>
    </row>
    <row r="5301" spans="34:36" x14ac:dyDescent="0.35">
      <c r="AH5301" s="16" t="str">
        <f>IF(AND(B5301="Premier League",E5301="Live"),_xlfn.XLOOKUP(_xlfn.TEXTJOIN(" vs ",,C5301:D5301),Calendar!G:G,Calendar!B:B),IF(AND(B5301="Premier League",E5301="Highlights"),_xlfn.XLOOKUP(H5301,Calendar!O:O,Calendar!N:N,,-1),""))</f>
        <v/>
      </c>
      <c r="AI5301" s="61" t="str">
        <f>IF(AND(AH5301&lt;&gt;"",E5301="Live"),_xlfn.XLOOKUP(_xlfn.TEXTJOIN(" vs ",,C5301:D5301),Calendar!G:G,Calendar!K:K),"")</f>
        <v/>
      </c>
      <c r="AJ5301" s="61" t="str">
        <f>IF(AND(K5301&lt;&gt;"Match of the Day",K5301&lt;&gt;"Match of the Day 2",K5301&lt;&gt;"Match of the Day Repeat"),"",1+MAX($AJ$10:AJ5300))</f>
        <v/>
      </c>
    </row>
    <row r="5302" spans="34:36" x14ac:dyDescent="0.35">
      <c r="AH5302" s="16" t="str">
        <f>IF(AND(B5302="Premier League",E5302="Live"),_xlfn.XLOOKUP(_xlfn.TEXTJOIN(" vs ",,C5302:D5302),Calendar!G:G,Calendar!B:B),IF(AND(B5302="Premier League",E5302="Highlights"),_xlfn.XLOOKUP(H5302,Calendar!O:O,Calendar!N:N,,-1),""))</f>
        <v/>
      </c>
      <c r="AI5302" s="61" t="str">
        <f>IF(AND(AH5302&lt;&gt;"",E5302="Live"),_xlfn.XLOOKUP(_xlfn.TEXTJOIN(" vs ",,C5302:D5302),Calendar!G:G,Calendar!K:K),"")</f>
        <v/>
      </c>
      <c r="AJ5302" s="61" t="str">
        <f>IF(AND(K5302&lt;&gt;"Match of the Day",K5302&lt;&gt;"Match of the Day 2",K5302&lt;&gt;"Match of the Day Repeat"),"",1+MAX($AJ$10:AJ5301))</f>
        <v/>
      </c>
    </row>
    <row r="5303" spans="34:36" x14ac:dyDescent="0.35">
      <c r="AH5303" s="16" t="str">
        <f>IF(AND(B5303="Premier League",E5303="Live"),_xlfn.XLOOKUP(_xlfn.TEXTJOIN(" vs ",,C5303:D5303),Calendar!G:G,Calendar!B:B),IF(AND(B5303="Premier League",E5303="Highlights"),_xlfn.XLOOKUP(H5303,Calendar!O:O,Calendar!N:N,,-1),""))</f>
        <v/>
      </c>
      <c r="AI5303" s="61" t="str">
        <f>IF(AND(AH5303&lt;&gt;"",E5303="Live"),_xlfn.XLOOKUP(_xlfn.TEXTJOIN(" vs ",,C5303:D5303),Calendar!G:G,Calendar!K:K),"")</f>
        <v/>
      </c>
      <c r="AJ5303" s="61" t="str">
        <f>IF(AND(K5303&lt;&gt;"Match of the Day",K5303&lt;&gt;"Match of the Day 2",K5303&lt;&gt;"Match of the Day Repeat"),"",1+MAX($AJ$10:AJ5302))</f>
        <v/>
      </c>
    </row>
    <row r="5304" spans="34:36" x14ac:dyDescent="0.35">
      <c r="AH5304" s="16" t="str">
        <f>IF(AND(B5304="Premier League",E5304="Live"),_xlfn.XLOOKUP(_xlfn.TEXTJOIN(" vs ",,C5304:D5304),Calendar!G:G,Calendar!B:B),IF(AND(B5304="Premier League",E5304="Highlights"),_xlfn.XLOOKUP(H5304,Calendar!O:O,Calendar!N:N,,-1),""))</f>
        <v/>
      </c>
      <c r="AI5304" s="61" t="str">
        <f>IF(AND(AH5304&lt;&gt;"",E5304="Live"),_xlfn.XLOOKUP(_xlfn.TEXTJOIN(" vs ",,C5304:D5304),Calendar!G:G,Calendar!K:K),"")</f>
        <v/>
      </c>
      <c r="AJ5304" s="61" t="str">
        <f>IF(AND(K5304&lt;&gt;"Match of the Day",K5304&lt;&gt;"Match of the Day 2",K5304&lt;&gt;"Match of the Day Repeat"),"",1+MAX($AJ$10:AJ5303))</f>
        <v/>
      </c>
    </row>
    <row r="5305" spans="34:36" x14ac:dyDescent="0.35">
      <c r="AH5305" s="16" t="str">
        <f>IF(AND(B5305="Premier League",E5305="Live"),_xlfn.XLOOKUP(_xlfn.TEXTJOIN(" vs ",,C5305:D5305),Calendar!G:G,Calendar!B:B),IF(AND(B5305="Premier League",E5305="Highlights"),_xlfn.XLOOKUP(H5305,Calendar!O:O,Calendar!N:N,,-1),""))</f>
        <v/>
      </c>
      <c r="AI5305" s="61" t="str">
        <f>IF(AND(AH5305&lt;&gt;"",E5305="Live"),_xlfn.XLOOKUP(_xlfn.TEXTJOIN(" vs ",,C5305:D5305),Calendar!G:G,Calendar!K:K),"")</f>
        <v/>
      </c>
      <c r="AJ5305" s="61" t="str">
        <f>IF(AND(K5305&lt;&gt;"Match of the Day",K5305&lt;&gt;"Match of the Day 2",K5305&lt;&gt;"Match of the Day Repeat"),"",1+MAX($AJ$10:AJ5304))</f>
        <v/>
      </c>
    </row>
    <row r="5306" spans="34:36" x14ac:dyDescent="0.35">
      <c r="AH5306" s="16" t="str">
        <f>IF(AND(B5306="Premier League",E5306="Live"),_xlfn.XLOOKUP(_xlfn.TEXTJOIN(" vs ",,C5306:D5306),Calendar!G:G,Calendar!B:B),IF(AND(B5306="Premier League",E5306="Highlights"),_xlfn.XLOOKUP(H5306,Calendar!O:O,Calendar!N:N,,-1),""))</f>
        <v/>
      </c>
      <c r="AI5306" s="61" t="str">
        <f>IF(AND(AH5306&lt;&gt;"",E5306="Live"),_xlfn.XLOOKUP(_xlfn.TEXTJOIN(" vs ",,C5306:D5306),Calendar!G:G,Calendar!K:K),"")</f>
        <v/>
      </c>
      <c r="AJ5306" s="61" t="str">
        <f>IF(AND(K5306&lt;&gt;"Match of the Day",K5306&lt;&gt;"Match of the Day 2",K5306&lt;&gt;"Match of the Day Repeat"),"",1+MAX($AJ$10:AJ5305))</f>
        <v/>
      </c>
    </row>
    <row r="5307" spans="34:36" x14ac:dyDescent="0.35">
      <c r="AH5307" s="16" t="str">
        <f>IF(AND(B5307="Premier League",E5307="Live"),_xlfn.XLOOKUP(_xlfn.TEXTJOIN(" vs ",,C5307:D5307),Calendar!G:G,Calendar!B:B),IF(AND(B5307="Premier League",E5307="Highlights"),_xlfn.XLOOKUP(H5307,Calendar!O:O,Calendar!N:N,,-1),""))</f>
        <v/>
      </c>
      <c r="AI5307" s="61" t="str">
        <f>IF(AND(AH5307&lt;&gt;"",E5307="Live"),_xlfn.XLOOKUP(_xlfn.TEXTJOIN(" vs ",,C5307:D5307),Calendar!G:G,Calendar!K:K),"")</f>
        <v/>
      </c>
      <c r="AJ5307" s="61" t="str">
        <f>IF(AND(K5307&lt;&gt;"Match of the Day",K5307&lt;&gt;"Match of the Day 2",K5307&lt;&gt;"Match of the Day Repeat"),"",1+MAX($AJ$10:AJ5306))</f>
        <v/>
      </c>
    </row>
    <row r="5308" spans="34:36" x14ac:dyDescent="0.35">
      <c r="AH5308" s="16" t="str">
        <f>IF(AND(B5308="Premier League",E5308="Live"),_xlfn.XLOOKUP(_xlfn.TEXTJOIN(" vs ",,C5308:D5308),Calendar!G:G,Calendar!B:B),IF(AND(B5308="Premier League",E5308="Highlights"),_xlfn.XLOOKUP(H5308,Calendar!O:O,Calendar!N:N,,-1),""))</f>
        <v/>
      </c>
      <c r="AI5308" s="61" t="str">
        <f>IF(AND(AH5308&lt;&gt;"",E5308="Live"),_xlfn.XLOOKUP(_xlfn.TEXTJOIN(" vs ",,C5308:D5308),Calendar!G:G,Calendar!K:K),"")</f>
        <v/>
      </c>
      <c r="AJ5308" s="61" t="str">
        <f>IF(AND(K5308&lt;&gt;"Match of the Day",K5308&lt;&gt;"Match of the Day 2",K5308&lt;&gt;"Match of the Day Repeat"),"",1+MAX($AJ$10:AJ5307))</f>
        <v/>
      </c>
    </row>
    <row r="5309" spans="34:36" x14ac:dyDescent="0.35">
      <c r="AH5309" s="16" t="str">
        <f>IF(AND(B5309="Premier League",E5309="Live"),_xlfn.XLOOKUP(_xlfn.TEXTJOIN(" vs ",,C5309:D5309),Calendar!G:G,Calendar!B:B),IF(AND(B5309="Premier League",E5309="Highlights"),_xlfn.XLOOKUP(H5309,Calendar!O:O,Calendar!N:N,,-1),""))</f>
        <v/>
      </c>
      <c r="AI5309" s="61" t="str">
        <f>IF(AND(AH5309&lt;&gt;"",E5309="Live"),_xlfn.XLOOKUP(_xlfn.TEXTJOIN(" vs ",,C5309:D5309),Calendar!G:G,Calendar!K:K),"")</f>
        <v/>
      </c>
      <c r="AJ5309" s="61" t="str">
        <f>IF(AND(K5309&lt;&gt;"Match of the Day",K5309&lt;&gt;"Match of the Day 2",K5309&lt;&gt;"Match of the Day Repeat"),"",1+MAX($AJ$10:AJ5308))</f>
        <v/>
      </c>
    </row>
    <row r="5310" spans="34:36" x14ac:dyDescent="0.35">
      <c r="AH5310" s="16" t="str">
        <f>IF(AND(B5310="Premier League",E5310="Live"),_xlfn.XLOOKUP(_xlfn.TEXTJOIN(" vs ",,C5310:D5310),Calendar!G:G,Calendar!B:B),IF(AND(B5310="Premier League",E5310="Highlights"),_xlfn.XLOOKUP(H5310,Calendar!O:O,Calendar!N:N,,-1),""))</f>
        <v/>
      </c>
      <c r="AI5310" s="61" t="str">
        <f>IF(AND(AH5310&lt;&gt;"",E5310="Live"),_xlfn.XLOOKUP(_xlfn.TEXTJOIN(" vs ",,C5310:D5310),Calendar!G:G,Calendar!K:K),"")</f>
        <v/>
      </c>
      <c r="AJ5310" s="61" t="str">
        <f>IF(AND(K5310&lt;&gt;"Match of the Day",K5310&lt;&gt;"Match of the Day 2",K5310&lt;&gt;"Match of the Day Repeat"),"",1+MAX($AJ$10:AJ5309))</f>
        <v/>
      </c>
    </row>
    <row r="5311" spans="34:36" x14ac:dyDescent="0.35">
      <c r="AH5311" s="16" t="str">
        <f>IF(AND(B5311="Premier League",E5311="Live"),_xlfn.XLOOKUP(_xlfn.TEXTJOIN(" vs ",,C5311:D5311),Calendar!G:G,Calendar!B:B),IF(AND(B5311="Premier League",E5311="Highlights"),_xlfn.XLOOKUP(H5311,Calendar!O:O,Calendar!N:N,,-1),""))</f>
        <v/>
      </c>
      <c r="AI5311" s="61" t="str">
        <f>IF(AND(AH5311&lt;&gt;"",E5311="Live"),_xlfn.XLOOKUP(_xlfn.TEXTJOIN(" vs ",,C5311:D5311),Calendar!G:G,Calendar!K:K),"")</f>
        <v/>
      </c>
      <c r="AJ5311" s="61" t="str">
        <f>IF(AND(K5311&lt;&gt;"Match of the Day",K5311&lt;&gt;"Match of the Day 2",K5311&lt;&gt;"Match of the Day Repeat"),"",1+MAX($AJ$10:AJ5310))</f>
        <v/>
      </c>
    </row>
    <row r="5312" spans="34:36" x14ac:dyDescent="0.35">
      <c r="AH5312" s="16" t="str">
        <f>IF(AND(B5312="Premier League",E5312="Live"),_xlfn.XLOOKUP(_xlfn.TEXTJOIN(" vs ",,C5312:D5312),Calendar!G:G,Calendar!B:B),IF(AND(B5312="Premier League",E5312="Highlights"),_xlfn.XLOOKUP(H5312,Calendar!O:O,Calendar!N:N,,-1),""))</f>
        <v/>
      </c>
      <c r="AI5312" s="61" t="str">
        <f>IF(AND(AH5312&lt;&gt;"",E5312="Live"),_xlfn.XLOOKUP(_xlfn.TEXTJOIN(" vs ",,C5312:D5312),Calendar!G:G,Calendar!K:K),"")</f>
        <v/>
      </c>
      <c r="AJ5312" s="61" t="str">
        <f>IF(AND(K5312&lt;&gt;"Match of the Day",K5312&lt;&gt;"Match of the Day 2",K5312&lt;&gt;"Match of the Day Repeat"),"",1+MAX($AJ$10:AJ5311))</f>
        <v/>
      </c>
    </row>
    <row r="5313" spans="34:36" x14ac:dyDescent="0.35">
      <c r="AH5313" s="16" t="str">
        <f>IF(AND(B5313="Premier League",E5313="Live"),_xlfn.XLOOKUP(_xlfn.TEXTJOIN(" vs ",,C5313:D5313),Calendar!G:G,Calendar!B:B),IF(AND(B5313="Premier League",E5313="Highlights"),_xlfn.XLOOKUP(H5313,Calendar!O:O,Calendar!N:N,,-1),""))</f>
        <v/>
      </c>
      <c r="AI5313" s="61" t="str">
        <f>IF(AND(AH5313&lt;&gt;"",E5313="Live"),_xlfn.XLOOKUP(_xlfn.TEXTJOIN(" vs ",,C5313:D5313),Calendar!G:G,Calendar!K:K),"")</f>
        <v/>
      </c>
      <c r="AJ5313" s="61" t="str">
        <f>IF(AND(K5313&lt;&gt;"Match of the Day",K5313&lt;&gt;"Match of the Day 2",K5313&lt;&gt;"Match of the Day Repeat"),"",1+MAX($AJ$10:AJ5312))</f>
        <v/>
      </c>
    </row>
    <row r="5314" spans="34:36" x14ac:dyDescent="0.35">
      <c r="AH5314" s="16" t="str">
        <f>IF(AND(B5314="Premier League",E5314="Live"),_xlfn.XLOOKUP(_xlfn.TEXTJOIN(" vs ",,C5314:D5314),Calendar!G:G,Calendar!B:B),IF(AND(B5314="Premier League",E5314="Highlights"),_xlfn.XLOOKUP(H5314,Calendar!O:O,Calendar!N:N,,-1),""))</f>
        <v/>
      </c>
      <c r="AI5314" s="61" t="str">
        <f>IF(AND(AH5314&lt;&gt;"",E5314="Live"),_xlfn.XLOOKUP(_xlfn.TEXTJOIN(" vs ",,C5314:D5314),Calendar!G:G,Calendar!K:K),"")</f>
        <v/>
      </c>
      <c r="AJ5314" s="61" t="str">
        <f>IF(AND(K5314&lt;&gt;"Match of the Day",K5314&lt;&gt;"Match of the Day 2",K5314&lt;&gt;"Match of the Day Repeat"),"",1+MAX($AJ$10:AJ5313))</f>
        <v/>
      </c>
    </row>
    <row r="5315" spans="34:36" x14ac:dyDescent="0.35">
      <c r="AH5315" s="16" t="str">
        <f>IF(AND(B5315="Premier League",E5315="Live"),_xlfn.XLOOKUP(_xlfn.TEXTJOIN(" vs ",,C5315:D5315),Calendar!G:G,Calendar!B:B),IF(AND(B5315="Premier League",E5315="Highlights"),_xlfn.XLOOKUP(H5315,Calendar!O:O,Calendar!N:N,,-1),""))</f>
        <v/>
      </c>
      <c r="AI5315" s="61" t="str">
        <f>IF(AND(AH5315&lt;&gt;"",E5315="Live"),_xlfn.XLOOKUP(_xlfn.TEXTJOIN(" vs ",,C5315:D5315),Calendar!G:G,Calendar!K:K),"")</f>
        <v/>
      </c>
      <c r="AJ5315" s="61" t="str">
        <f>IF(AND(K5315&lt;&gt;"Match of the Day",K5315&lt;&gt;"Match of the Day 2",K5315&lt;&gt;"Match of the Day Repeat"),"",1+MAX($AJ$10:AJ5314))</f>
        <v/>
      </c>
    </row>
    <row r="5316" spans="34:36" x14ac:dyDescent="0.35">
      <c r="AH5316" s="16" t="str">
        <f>IF(AND(B5316="Premier League",E5316="Live"),_xlfn.XLOOKUP(_xlfn.TEXTJOIN(" vs ",,C5316:D5316),Calendar!G:G,Calendar!B:B),IF(AND(B5316="Premier League",E5316="Highlights"),_xlfn.XLOOKUP(H5316,Calendar!O:O,Calendar!N:N,,-1),""))</f>
        <v/>
      </c>
      <c r="AI5316" s="61" t="str">
        <f>IF(AND(AH5316&lt;&gt;"",E5316="Live"),_xlfn.XLOOKUP(_xlfn.TEXTJOIN(" vs ",,C5316:D5316),Calendar!G:G,Calendar!K:K),"")</f>
        <v/>
      </c>
      <c r="AJ5316" s="61" t="str">
        <f>IF(AND(K5316&lt;&gt;"Match of the Day",K5316&lt;&gt;"Match of the Day 2",K5316&lt;&gt;"Match of the Day Repeat"),"",1+MAX($AJ$10:AJ5315))</f>
        <v/>
      </c>
    </row>
    <row r="5317" spans="34:36" x14ac:dyDescent="0.35">
      <c r="AH5317" s="16" t="str">
        <f>IF(AND(B5317="Premier League",E5317="Live"),_xlfn.XLOOKUP(_xlfn.TEXTJOIN(" vs ",,C5317:D5317),Calendar!G:G,Calendar!B:B),IF(AND(B5317="Premier League",E5317="Highlights"),_xlfn.XLOOKUP(H5317,Calendar!O:O,Calendar!N:N,,-1),""))</f>
        <v/>
      </c>
      <c r="AI5317" s="61" t="str">
        <f>IF(AND(AH5317&lt;&gt;"",E5317="Live"),_xlfn.XLOOKUP(_xlfn.TEXTJOIN(" vs ",,C5317:D5317),Calendar!G:G,Calendar!K:K),"")</f>
        <v/>
      </c>
      <c r="AJ5317" s="61" t="str">
        <f>IF(AND(K5317&lt;&gt;"Match of the Day",K5317&lt;&gt;"Match of the Day 2",K5317&lt;&gt;"Match of the Day Repeat"),"",1+MAX($AJ$10:AJ5316))</f>
        <v/>
      </c>
    </row>
    <row r="5318" spans="34:36" x14ac:dyDescent="0.35">
      <c r="AH5318" s="16" t="str">
        <f>IF(AND(B5318="Premier League",E5318="Live"),_xlfn.XLOOKUP(_xlfn.TEXTJOIN(" vs ",,C5318:D5318),Calendar!G:G,Calendar!B:B),IF(AND(B5318="Premier League",E5318="Highlights"),_xlfn.XLOOKUP(H5318,Calendar!O:O,Calendar!N:N,,-1),""))</f>
        <v/>
      </c>
      <c r="AI5318" s="61" t="str">
        <f>IF(AND(AH5318&lt;&gt;"",E5318="Live"),_xlfn.XLOOKUP(_xlfn.TEXTJOIN(" vs ",,C5318:D5318),Calendar!G:G,Calendar!K:K),"")</f>
        <v/>
      </c>
      <c r="AJ5318" s="61" t="str">
        <f>IF(AND(K5318&lt;&gt;"Match of the Day",K5318&lt;&gt;"Match of the Day 2",K5318&lt;&gt;"Match of the Day Repeat"),"",1+MAX($AJ$10:AJ5317))</f>
        <v/>
      </c>
    </row>
    <row r="5319" spans="34:36" x14ac:dyDescent="0.35">
      <c r="AH5319" s="16" t="str">
        <f>IF(AND(B5319="Premier League",E5319="Live"),_xlfn.XLOOKUP(_xlfn.TEXTJOIN(" vs ",,C5319:D5319),Calendar!G:G,Calendar!B:B),IF(AND(B5319="Premier League",E5319="Highlights"),_xlfn.XLOOKUP(H5319,Calendar!O:O,Calendar!N:N,,-1),""))</f>
        <v/>
      </c>
      <c r="AI5319" s="61" t="str">
        <f>IF(AND(AH5319&lt;&gt;"",E5319="Live"),_xlfn.XLOOKUP(_xlfn.TEXTJOIN(" vs ",,C5319:D5319),Calendar!G:G,Calendar!K:K),"")</f>
        <v/>
      </c>
      <c r="AJ5319" s="61" t="str">
        <f>IF(AND(K5319&lt;&gt;"Match of the Day",K5319&lt;&gt;"Match of the Day 2",K5319&lt;&gt;"Match of the Day Repeat"),"",1+MAX($AJ$10:AJ5318))</f>
        <v/>
      </c>
    </row>
    <row r="5320" spans="34:36" x14ac:dyDescent="0.35">
      <c r="AH5320" s="16" t="str">
        <f>IF(AND(B5320="Premier League",E5320="Live"),_xlfn.XLOOKUP(_xlfn.TEXTJOIN(" vs ",,C5320:D5320),Calendar!G:G,Calendar!B:B),IF(AND(B5320="Premier League",E5320="Highlights"),_xlfn.XLOOKUP(H5320,Calendar!O:O,Calendar!N:N,,-1),""))</f>
        <v/>
      </c>
      <c r="AI5320" s="61" t="str">
        <f>IF(AND(AH5320&lt;&gt;"",E5320="Live"),_xlfn.XLOOKUP(_xlfn.TEXTJOIN(" vs ",,C5320:D5320),Calendar!G:G,Calendar!K:K),"")</f>
        <v/>
      </c>
      <c r="AJ5320" s="61" t="str">
        <f>IF(AND(K5320&lt;&gt;"Match of the Day",K5320&lt;&gt;"Match of the Day 2",K5320&lt;&gt;"Match of the Day Repeat"),"",1+MAX($AJ$10:AJ5319))</f>
        <v/>
      </c>
    </row>
    <row r="5321" spans="34:36" x14ac:dyDescent="0.35">
      <c r="AH5321" s="16" t="str">
        <f>IF(AND(B5321="Premier League",E5321="Live"),_xlfn.XLOOKUP(_xlfn.TEXTJOIN(" vs ",,C5321:D5321),Calendar!G:G,Calendar!B:B),IF(AND(B5321="Premier League",E5321="Highlights"),_xlfn.XLOOKUP(H5321,Calendar!O:O,Calendar!N:N,,-1),""))</f>
        <v/>
      </c>
      <c r="AI5321" s="61" t="str">
        <f>IF(AND(AH5321&lt;&gt;"",E5321="Live"),_xlfn.XLOOKUP(_xlfn.TEXTJOIN(" vs ",,C5321:D5321),Calendar!G:G,Calendar!K:K),"")</f>
        <v/>
      </c>
      <c r="AJ5321" s="61" t="str">
        <f>IF(AND(K5321&lt;&gt;"Match of the Day",K5321&lt;&gt;"Match of the Day 2",K5321&lt;&gt;"Match of the Day Repeat"),"",1+MAX($AJ$10:AJ5320))</f>
        <v/>
      </c>
    </row>
    <row r="5322" spans="34:36" x14ac:dyDescent="0.35">
      <c r="AH5322" s="16" t="str">
        <f>IF(AND(B5322="Premier League",E5322="Live"),_xlfn.XLOOKUP(_xlfn.TEXTJOIN(" vs ",,C5322:D5322),Calendar!G:G,Calendar!B:B),IF(AND(B5322="Premier League",E5322="Highlights"),_xlfn.XLOOKUP(H5322,Calendar!O:O,Calendar!N:N,,-1),""))</f>
        <v/>
      </c>
      <c r="AI5322" s="61" t="str">
        <f>IF(AND(AH5322&lt;&gt;"",E5322="Live"),_xlfn.XLOOKUP(_xlfn.TEXTJOIN(" vs ",,C5322:D5322),Calendar!G:G,Calendar!K:K),"")</f>
        <v/>
      </c>
      <c r="AJ5322" s="61" t="str">
        <f>IF(AND(K5322&lt;&gt;"Match of the Day",K5322&lt;&gt;"Match of the Day 2",K5322&lt;&gt;"Match of the Day Repeat"),"",1+MAX($AJ$10:AJ5321))</f>
        <v/>
      </c>
    </row>
    <row r="5323" spans="34:36" x14ac:dyDescent="0.35">
      <c r="AH5323" s="16" t="str">
        <f>IF(AND(B5323="Premier League",E5323="Live"),_xlfn.XLOOKUP(_xlfn.TEXTJOIN(" vs ",,C5323:D5323),Calendar!G:G,Calendar!B:B),IF(AND(B5323="Premier League",E5323="Highlights"),_xlfn.XLOOKUP(H5323,Calendar!O:O,Calendar!N:N,,-1),""))</f>
        <v/>
      </c>
      <c r="AI5323" s="61" t="str">
        <f>IF(AND(AH5323&lt;&gt;"",E5323="Live"),_xlfn.XLOOKUP(_xlfn.TEXTJOIN(" vs ",,C5323:D5323),Calendar!G:G,Calendar!K:K),"")</f>
        <v/>
      </c>
      <c r="AJ5323" s="61" t="str">
        <f>IF(AND(K5323&lt;&gt;"Match of the Day",K5323&lt;&gt;"Match of the Day 2",K5323&lt;&gt;"Match of the Day Repeat"),"",1+MAX($AJ$10:AJ5322))</f>
        <v/>
      </c>
    </row>
    <row r="5324" spans="34:36" x14ac:dyDescent="0.35">
      <c r="AH5324" s="16" t="str">
        <f>IF(AND(B5324="Premier League",E5324="Live"),_xlfn.XLOOKUP(_xlfn.TEXTJOIN(" vs ",,C5324:D5324),Calendar!G:G,Calendar!B:B),IF(AND(B5324="Premier League",E5324="Highlights"),_xlfn.XLOOKUP(H5324,Calendar!O:O,Calendar!N:N,,-1),""))</f>
        <v/>
      </c>
      <c r="AI5324" s="61" t="str">
        <f>IF(AND(AH5324&lt;&gt;"",E5324="Live"),_xlfn.XLOOKUP(_xlfn.TEXTJOIN(" vs ",,C5324:D5324),Calendar!G:G,Calendar!K:K),"")</f>
        <v/>
      </c>
      <c r="AJ5324" s="61" t="str">
        <f>IF(AND(K5324&lt;&gt;"Match of the Day",K5324&lt;&gt;"Match of the Day 2",K5324&lt;&gt;"Match of the Day Repeat"),"",1+MAX($AJ$10:AJ5323))</f>
        <v/>
      </c>
    </row>
    <row r="5325" spans="34:36" x14ac:dyDescent="0.35">
      <c r="AH5325" s="16" t="str">
        <f>IF(AND(B5325="Premier League",E5325="Live"),_xlfn.XLOOKUP(_xlfn.TEXTJOIN(" vs ",,C5325:D5325),Calendar!G:G,Calendar!B:B),IF(AND(B5325="Premier League",E5325="Highlights"),_xlfn.XLOOKUP(H5325,Calendar!O:O,Calendar!N:N,,-1),""))</f>
        <v/>
      </c>
      <c r="AI5325" s="61" t="str">
        <f>IF(AND(AH5325&lt;&gt;"",E5325="Live"),_xlfn.XLOOKUP(_xlfn.TEXTJOIN(" vs ",,C5325:D5325),Calendar!G:G,Calendar!K:K),"")</f>
        <v/>
      </c>
      <c r="AJ5325" s="61" t="str">
        <f>IF(AND(K5325&lt;&gt;"Match of the Day",K5325&lt;&gt;"Match of the Day 2",K5325&lt;&gt;"Match of the Day Repeat"),"",1+MAX($AJ$10:AJ5324))</f>
        <v/>
      </c>
    </row>
    <row r="5326" spans="34:36" x14ac:dyDescent="0.35">
      <c r="AH5326" s="16" t="str">
        <f>IF(AND(B5326="Premier League",E5326="Live"),_xlfn.XLOOKUP(_xlfn.TEXTJOIN(" vs ",,C5326:D5326),Calendar!G:G,Calendar!B:B),IF(AND(B5326="Premier League",E5326="Highlights"),_xlfn.XLOOKUP(H5326,Calendar!O:O,Calendar!N:N,,-1),""))</f>
        <v/>
      </c>
      <c r="AI5326" s="61" t="str">
        <f>IF(AND(AH5326&lt;&gt;"",E5326="Live"),_xlfn.XLOOKUP(_xlfn.TEXTJOIN(" vs ",,C5326:D5326),Calendar!G:G,Calendar!K:K),"")</f>
        <v/>
      </c>
      <c r="AJ5326" s="61" t="str">
        <f>IF(AND(K5326&lt;&gt;"Match of the Day",K5326&lt;&gt;"Match of the Day 2",K5326&lt;&gt;"Match of the Day Repeat"),"",1+MAX($AJ$10:AJ5325))</f>
        <v/>
      </c>
    </row>
    <row r="5327" spans="34:36" x14ac:dyDescent="0.35">
      <c r="AH5327" s="16" t="str">
        <f>IF(AND(B5327="Premier League",E5327="Live"),_xlfn.XLOOKUP(_xlfn.TEXTJOIN(" vs ",,C5327:D5327),Calendar!G:G,Calendar!B:B),IF(AND(B5327="Premier League",E5327="Highlights"),_xlfn.XLOOKUP(H5327,Calendar!O:O,Calendar!N:N,,-1),""))</f>
        <v/>
      </c>
      <c r="AI5327" s="61" t="str">
        <f>IF(AND(AH5327&lt;&gt;"",E5327="Live"),_xlfn.XLOOKUP(_xlfn.TEXTJOIN(" vs ",,C5327:D5327),Calendar!G:G,Calendar!K:K),"")</f>
        <v/>
      </c>
      <c r="AJ5327" s="61" t="str">
        <f>IF(AND(K5327&lt;&gt;"Match of the Day",K5327&lt;&gt;"Match of the Day 2",K5327&lt;&gt;"Match of the Day Repeat"),"",1+MAX($AJ$10:AJ5326))</f>
        <v/>
      </c>
    </row>
    <row r="5328" spans="34:36" x14ac:dyDescent="0.35">
      <c r="AH5328" s="16" t="str">
        <f>IF(AND(B5328="Premier League",E5328="Live"),_xlfn.XLOOKUP(_xlfn.TEXTJOIN(" vs ",,C5328:D5328),Calendar!G:G,Calendar!B:B),IF(AND(B5328="Premier League",E5328="Highlights"),_xlfn.XLOOKUP(H5328,Calendar!O:O,Calendar!N:N,,-1),""))</f>
        <v/>
      </c>
      <c r="AI5328" s="61" t="str">
        <f>IF(AND(AH5328&lt;&gt;"",E5328="Live"),_xlfn.XLOOKUP(_xlfn.TEXTJOIN(" vs ",,C5328:D5328),Calendar!G:G,Calendar!K:K),"")</f>
        <v/>
      </c>
      <c r="AJ5328" s="61" t="str">
        <f>IF(AND(K5328&lt;&gt;"Match of the Day",K5328&lt;&gt;"Match of the Day 2",K5328&lt;&gt;"Match of the Day Repeat"),"",1+MAX($AJ$10:AJ5327))</f>
        <v/>
      </c>
    </row>
    <row r="5329" spans="34:36" x14ac:dyDescent="0.35">
      <c r="AH5329" s="16" t="str">
        <f>IF(AND(B5329="Premier League",E5329="Live"),_xlfn.XLOOKUP(_xlfn.TEXTJOIN(" vs ",,C5329:D5329),Calendar!G:G,Calendar!B:B),IF(AND(B5329="Premier League",E5329="Highlights"),_xlfn.XLOOKUP(H5329,Calendar!O:O,Calendar!N:N,,-1),""))</f>
        <v/>
      </c>
      <c r="AI5329" s="61" t="str">
        <f>IF(AND(AH5329&lt;&gt;"",E5329="Live"),_xlfn.XLOOKUP(_xlfn.TEXTJOIN(" vs ",,C5329:D5329),Calendar!G:G,Calendar!K:K),"")</f>
        <v/>
      </c>
      <c r="AJ5329" s="61" t="str">
        <f>IF(AND(K5329&lt;&gt;"Match of the Day",K5329&lt;&gt;"Match of the Day 2",K5329&lt;&gt;"Match of the Day Repeat"),"",1+MAX($AJ$10:AJ5328))</f>
        <v/>
      </c>
    </row>
    <row r="5330" spans="34:36" x14ac:dyDescent="0.35">
      <c r="AH5330" s="16" t="str">
        <f>IF(AND(B5330="Premier League",E5330="Live"),_xlfn.XLOOKUP(_xlfn.TEXTJOIN(" vs ",,C5330:D5330),Calendar!G:G,Calendar!B:B),IF(AND(B5330="Premier League",E5330="Highlights"),_xlfn.XLOOKUP(H5330,Calendar!O:O,Calendar!N:N,,-1),""))</f>
        <v/>
      </c>
      <c r="AI5330" s="61" t="str">
        <f>IF(AND(AH5330&lt;&gt;"",E5330="Live"),_xlfn.XLOOKUP(_xlfn.TEXTJOIN(" vs ",,C5330:D5330),Calendar!G:G,Calendar!K:K),"")</f>
        <v/>
      </c>
      <c r="AJ5330" s="61" t="str">
        <f>IF(AND(K5330&lt;&gt;"Match of the Day",K5330&lt;&gt;"Match of the Day 2",K5330&lt;&gt;"Match of the Day Repeat"),"",1+MAX($AJ$10:AJ5329))</f>
        <v/>
      </c>
    </row>
    <row r="5331" spans="34:36" x14ac:dyDescent="0.35">
      <c r="AH5331" s="16" t="str">
        <f>IF(AND(B5331="Premier League",E5331="Live"),_xlfn.XLOOKUP(_xlfn.TEXTJOIN(" vs ",,C5331:D5331),Calendar!G:G,Calendar!B:B),IF(AND(B5331="Premier League",E5331="Highlights"),_xlfn.XLOOKUP(H5331,Calendar!O:O,Calendar!N:N,,-1),""))</f>
        <v/>
      </c>
      <c r="AI5331" s="61" t="str">
        <f>IF(AND(AH5331&lt;&gt;"",E5331="Live"),_xlfn.XLOOKUP(_xlfn.TEXTJOIN(" vs ",,C5331:D5331),Calendar!G:G,Calendar!K:K),"")</f>
        <v/>
      </c>
      <c r="AJ5331" s="61" t="str">
        <f>IF(AND(K5331&lt;&gt;"Match of the Day",K5331&lt;&gt;"Match of the Day 2",K5331&lt;&gt;"Match of the Day Repeat"),"",1+MAX($AJ$10:AJ5330))</f>
        <v/>
      </c>
    </row>
    <row r="5332" spans="34:36" x14ac:dyDescent="0.35">
      <c r="AH5332" s="16" t="str">
        <f>IF(AND(B5332="Premier League",E5332="Live"),_xlfn.XLOOKUP(_xlfn.TEXTJOIN(" vs ",,C5332:D5332),Calendar!G:G,Calendar!B:B),IF(AND(B5332="Premier League",E5332="Highlights"),_xlfn.XLOOKUP(H5332,Calendar!O:O,Calendar!N:N,,-1),""))</f>
        <v/>
      </c>
      <c r="AI5332" s="61" t="str">
        <f>IF(AND(AH5332&lt;&gt;"",E5332="Live"),_xlfn.XLOOKUP(_xlfn.TEXTJOIN(" vs ",,C5332:D5332),Calendar!G:G,Calendar!K:K),"")</f>
        <v/>
      </c>
      <c r="AJ5332" s="61" t="str">
        <f>IF(AND(K5332&lt;&gt;"Match of the Day",K5332&lt;&gt;"Match of the Day 2",K5332&lt;&gt;"Match of the Day Repeat"),"",1+MAX($AJ$10:AJ5331))</f>
        <v/>
      </c>
    </row>
    <row r="5333" spans="34:36" x14ac:dyDescent="0.35">
      <c r="AH5333" s="16" t="str">
        <f>IF(AND(B5333="Premier League",E5333="Live"),_xlfn.XLOOKUP(_xlfn.TEXTJOIN(" vs ",,C5333:D5333),Calendar!G:G,Calendar!B:B),IF(AND(B5333="Premier League",E5333="Highlights"),_xlfn.XLOOKUP(H5333,Calendar!O:O,Calendar!N:N,,-1),""))</f>
        <v/>
      </c>
      <c r="AI5333" s="61" t="str">
        <f>IF(AND(AH5333&lt;&gt;"",E5333="Live"),_xlfn.XLOOKUP(_xlfn.TEXTJOIN(" vs ",,C5333:D5333),Calendar!G:G,Calendar!K:K),"")</f>
        <v/>
      </c>
      <c r="AJ5333" s="61" t="str">
        <f>IF(AND(K5333&lt;&gt;"Match of the Day",K5333&lt;&gt;"Match of the Day 2",K5333&lt;&gt;"Match of the Day Repeat"),"",1+MAX($AJ$10:AJ5332))</f>
        <v/>
      </c>
    </row>
    <row r="5334" spans="34:36" x14ac:dyDescent="0.35">
      <c r="AH5334" s="16" t="str">
        <f>IF(AND(B5334="Premier League",E5334="Live"),_xlfn.XLOOKUP(_xlfn.TEXTJOIN(" vs ",,C5334:D5334),Calendar!G:G,Calendar!B:B),IF(AND(B5334="Premier League",E5334="Highlights"),_xlfn.XLOOKUP(H5334,Calendar!O:O,Calendar!N:N,,-1),""))</f>
        <v/>
      </c>
      <c r="AI5334" s="61" t="str">
        <f>IF(AND(AH5334&lt;&gt;"",E5334="Live"),_xlfn.XLOOKUP(_xlfn.TEXTJOIN(" vs ",,C5334:D5334),Calendar!G:G,Calendar!K:K),"")</f>
        <v/>
      </c>
      <c r="AJ5334" s="61" t="str">
        <f>IF(AND(K5334&lt;&gt;"Match of the Day",K5334&lt;&gt;"Match of the Day 2",K5334&lt;&gt;"Match of the Day Repeat"),"",1+MAX($AJ$10:AJ5333))</f>
        <v/>
      </c>
    </row>
    <row r="5335" spans="34:36" x14ac:dyDescent="0.35">
      <c r="AH5335" s="16" t="str">
        <f>IF(AND(B5335="Premier League",E5335="Live"),_xlfn.XLOOKUP(_xlfn.TEXTJOIN(" vs ",,C5335:D5335),Calendar!G:G,Calendar!B:B),IF(AND(B5335="Premier League",E5335="Highlights"),_xlfn.XLOOKUP(H5335,Calendar!O:O,Calendar!N:N,,-1),""))</f>
        <v/>
      </c>
      <c r="AI5335" s="61" t="str">
        <f>IF(AND(AH5335&lt;&gt;"",E5335="Live"),_xlfn.XLOOKUP(_xlfn.TEXTJOIN(" vs ",,C5335:D5335),Calendar!G:G,Calendar!K:K),"")</f>
        <v/>
      </c>
      <c r="AJ5335" s="61" t="str">
        <f>IF(AND(K5335&lt;&gt;"Match of the Day",K5335&lt;&gt;"Match of the Day 2",K5335&lt;&gt;"Match of the Day Repeat"),"",1+MAX($AJ$10:AJ5334))</f>
        <v/>
      </c>
    </row>
    <row r="5336" spans="34:36" x14ac:dyDescent="0.35">
      <c r="AH5336" s="16" t="str">
        <f>IF(AND(B5336="Premier League",E5336="Live"),_xlfn.XLOOKUP(_xlfn.TEXTJOIN(" vs ",,C5336:D5336),Calendar!G:G,Calendar!B:B),IF(AND(B5336="Premier League",E5336="Highlights"),_xlfn.XLOOKUP(H5336,Calendar!O:O,Calendar!N:N,,-1),""))</f>
        <v/>
      </c>
      <c r="AI5336" s="61" t="str">
        <f>IF(AND(AH5336&lt;&gt;"",E5336="Live"),_xlfn.XLOOKUP(_xlfn.TEXTJOIN(" vs ",,C5336:D5336),Calendar!G:G,Calendar!K:K),"")</f>
        <v/>
      </c>
      <c r="AJ5336" s="61" t="str">
        <f>IF(AND(K5336&lt;&gt;"Match of the Day",K5336&lt;&gt;"Match of the Day 2",K5336&lt;&gt;"Match of the Day Repeat"),"",1+MAX($AJ$10:AJ5335))</f>
        <v/>
      </c>
    </row>
    <row r="5337" spans="34:36" x14ac:dyDescent="0.35">
      <c r="AH5337" s="16" t="str">
        <f>IF(AND(B5337="Premier League",E5337="Live"),_xlfn.XLOOKUP(_xlfn.TEXTJOIN(" vs ",,C5337:D5337),Calendar!G:G,Calendar!B:B),IF(AND(B5337="Premier League",E5337="Highlights"),_xlfn.XLOOKUP(H5337,Calendar!O:O,Calendar!N:N,,-1),""))</f>
        <v/>
      </c>
      <c r="AI5337" s="61" t="str">
        <f>IF(AND(AH5337&lt;&gt;"",E5337="Live"),_xlfn.XLOOKUP(_xlfn.TEXTJOIN(" vs ",,C5337:D5337),Calendar!G:G,Calendar!K:K),"")</f>
        <v/>
      </c>
      <c r="AJ5337" s="61" t="str">
        <f>IF(AND(K5337&lt;&gt;"Match of the Day",K5337&lt;&gt;"Match of the Day 2",K5337&lt;&gt;"Match of the Day Repeat"),"",1+MAX($AJ$10:AJ5336))</f>
        <v/>
      </c>
    </row>
    <row r="5338" spans="34:36" x14ac:dyDescent="0.35">
      <c r="AH5338" s="16" t="str">
        <f>IF(AND(B5338="Premier League",E5338="Live"),_xlfn.XLOOKUP(_xlfn.TEXTJOIN(" vs ",,C5338:D5338),Calendar!G:G,Calendar!B:B),IF(AND(B5338="Premier League",E5338="Highlights"),_xlfn.XLOOKUP(H5338,Calendar!O:O,Calendar!N:N,,-1),""))</f>
        <v/>
      </c>
      <c r="AI5338" s="61" t="str">
        <f>IF(AND(AH5338&lt;&gt;"",E5338="Live"),_xlfn.XLOOKUP(_xlfn.TEXTJOIN(" vs ",,C5338:D5338),Calendar!G:G,Calendar!K:K),"")</f>
        <v/>
      </c>
      <c r="AJ5338" s="61" t="str">
        <f>IF(AND(K5338&lt;&gt;"Match of the Day",K5338&lt;&gt;"Match of the Day 2",K5338&lt;&gt;"Match of the Day Repeat"),"",1+MAX($AJ$10:AJ5337))</f>
        <v/>
      </c>
    </row>
    <row r="5339" spans="34:36" x14ac:dyDescent="0.35">
      <c r="AH5339" s="16" t="str">
        <f>IF(AND(B5339="Premier League",E5339="Live"),_xlfn.XLOOKUP(_xlfn.TEXTJOIN(" vs ",,C5339:D5339),Calendar!G:G,Calendar!B:B),IF(AND(B5339="Premier League",E5339="Highlights"),_xlfn.XLOOKUP(H5339,Calendar!O:O,Calendar!N:N,,-1),""))</f>
        <v/>
      </c>
      <c r="AI5339" s="61" t="str">
        <f>IF(AND(AH5339&lt;&gt;"",E5339="Live"),_xlfn.XLOOKUP(_xlfn.TEXTJOIN(" vs ",,C5339:D5339),Calendar!G:G,Calendar!K:K),"")</f>
        <v/>
      </c>
      <c r="AJ5339" s="61" t="str">
        <f>IF(AND(K5339&lt;&gt;"Match of the Day",K5339&lt;&gt;"Match of the Day 2",K5339&lt;&gt;"Match of the Day Repeat"),"",1+MAX($AJ$10:AJ5338))</f>
        <v/>
      </c>
    </row>
    <row r="5340" spans="34:36" x14ac:dyDescent="0.35">
      <c r="AH5340" s="16" t="str">
        <f>IF(AND(B5340="Premier League",E5340="Live"),_xlfn.XLOOKUP(_xlfn.TEXTJOIN(" vs ",,C5340:D5340),Calendar!G:G,Calendar!B:B),IF(AND(B5340="Premier League",E5340="Highlights"),_xlfn.XLOOKUP(H5340,Calendar!O:O,Calendar!N:N,,-1),""))</f>
        <v/>
      </c>
      <c r="AI5340" s="61" t="str">
        <f>IF(AND(AH5340&lt;&gt;"",E5340="Live"),_xlfn.XLOOKUP(_xlfn.TEXTJOIN(" vs ",,C5340:D5340),Calendar!G:G,Calendar!K:K),"")</f>
        <v/>
      </c>
      <c r="AJ5340" s="61" t="str">
        <f>IF(AND(K5340&lt;&gt;"Match of the Day",K5340&lt;&gt;"Match of the Day 2",K5340&lt;&gt;"Match of the Day Repeat"),"",1+MAX($AJ$10:AJ5339))</f>
        <v/>
      </c>
    </row>
    <row r="5341" spans="34:36" x14ac:dyDescent="0.35">
      <c r="AH5341" s="16" t="str">
        <f>IF(AND(B5341="Premier League",E5341="Live"),_xlfn.XLOOKUP(_xlfn.TEXTJOIN(" vs ",,C5341:D5341),Calendar!G:G,Calendar!B:B),IF(AND(B5341="Premier League",E5341="Highlights"),_xlfn.XLOOKUP(H5341,Calendar!O:O,Calendar!N:N,,-1),""))</f>
        <v/>
      </c>
      <c r="AI5341" s="61" t="str">
        <f>IF(AND(AH5341&lt;&gt;"",E5341="Live"),_xlfn.XLOOKUP(_xlfn.TEXTJOIN(" vs ",,C5341:D5341),Calendar!G:G,Calendar!K:K),"")</f>
        <v/>
      </c>
      <c r="AJ5341" s="61" t="str">
        <f>IF(AND(K5341&lt;&gt;"Match of the Day",K5341&lt;&gt;"Match of the Day 2",K5341&lt;&gt;"Match of the Day Repeat"),"",1+MAX($AJ$10:AJ5340))</f>
        <v/>
      </c>
    </row>
    <row r="5342" spans="34:36" x14ac:dyDescent="0.35">
      <c r="AH5342" s="16" t="str">
        <f>IF(AND(B5342="Premier League",E5342="Live"),_xlfn.XLOOKUP(_xlfn.TEXTJOIN(" vs ",,C5342:D5342),Calendar!G:G,Calendar!B:B),IF(AND(B5342="Premier League",E5342="Highlights"),_xlfn.XLOOKUP(H5342,Calendar!O:O,Calendar!N:N,,-1),""))</f>
        <v/>
      </c>
      <c r="AI5342" s="61" t="str">
        <f>IF(AND(AH5342&lt;&gt;"",E5342="Live"),_xlfn.XLOOKUP(_xlfn.TEXTJOIN(" vs ",,C5342:D5342),Calendar!G:G,Calendar!K:K),"")</f>
        <v/>
      </c>
      <c r="AJ5342" s="61" t="str">
        <f>IF(AND(K5342&lt;&gt;"Match of the Day",K5342&lt;&gt;"Match of the Day 2",K5342&lt;&gt;"Match of the Day Repeat"),"",1+MAX($AJ$10:AJ5341))</f>
        <v/>
      </c>
    </row>
    <row r="5343" spans="34:36" x14ac:dyDescent="0.35">
      <c r="AH5343" s="16" t="str">
        <f>IF(AND(B5343="Premier League",E5343="Live"),_xlfn.XLOOKUP(_xlfn.TEXTJOIN(" vs ",,C5343:D5343),Calendar!G:G,Calendar!B:B),IF(AND(B5343="Premier League",E5343="Highlights"),_xlfn.XLOOKUP(H5343,Calendar!O:O,Calendar!N:N,,-1),""))</f>
        <v/>
      </c>
      <c r="AI5343" s="61" t="str">
        <f>IF(AND(AH5343&lt;&gt;"",E5343="Live"),_xlfn.XLOOKUP(_xlfn.TEXTJOIN(" vs ",,C5343:D5343),Calendar!G:G,Calendar!K:K),"")</f>
        <v/>
      </c>
      <c r="AJ5343" s="61" t="str">
        <f>IF(AND(K5343&lt;&gt;"Match of the Day",K5343&lt;&gt;"Match of the Day 2",K5343&lt;&gt;"Match of the Day Repeat"),"",1+MAX($AJ$10:AJ5342))</f>
        <v/>
      </c>
    </row>
    <row r="5344" spans="34:36" x14ac:dyDescent="0.35">
      <c r="AH5344" s="16" t="str">
        <f>IF(AND(B5344="Premier League",E5344="Live"),_xlfn.XLOOKUP(_xlfn.TEXTJOIN(" vs ",,C5344:D5344),Calendar!G:G,Calendar!B:B),IF(AND(B5344="Premier League",E5344="Highlights"),_xlfn.XLOOKUP(H5344,Calendar!O:O,Calendar!N:N,,-1),""))</f>
        <v/>
      </c>
      <c r="AI5344" s="61" t="str">
        <f>IF(AND(AH5344&lt;&gt;"",E5344="Live"),_xlfn.XLOOKUP(_xlfn.TEXTJOIN(" vs ",,C5344:D5344),Calendar!G:G,Calendar!K:K),"")</f>
        <v/>
      </c>
      <c r="AJ5344" s="61" t="str">
        <f>IF(AND(K5344&lt;&gt;"Match of the Day",K5344&lt;&gt;"Match of the Day 2",K5344&lt;&gt;"Match of the Day Repeat"),"",1+MAX($AJ$10:AJ5343))</f>
        <v/>
      </c>
    </row>
    <row r="5345" spans="34:36" x14ac:dyDescent="0.35">
      <c r="AH5345" s="16" t="str">
        <f>IF(AND(B5345="Premier League",E5345="Live"),_xlfn.XLOOKUP(_xlfn.TEXTJOIN(" vs ",,C5345:D5345),Calendar!G:G,Calendar!B:B),IF(AND(B5345="Premier League",E5345="Highlights"),_xlfn.XLOOKUP(H5345,Calendar!O:O,Calendar!N:N,,-1),""))</f>
        <v/>
      </c>
      <c r="AI5345" s="61" t="str">
        <f>IF(AND(AH5345&lt;&gt;"",E5345="Live"),_xlfn.XLOOKUP(_xlfn.TEXTJOIN(" vs ",,C5345:D5345),Calendar!G:G,Calendar!K:K),"")</f>
        <v/>
      </c>
      <c r="AJ5345" s="61" t="str">
        <f>IF(AND(K5345&lt;&gt;"Match of the Day",K5345&lt;&gt;"Match of the Day 2",K5345&lt;&gt;"Match of the Day Repeat"),"",1+MAX($AJ$10:AJ5344))</f>
        <v/>
      </c>
    </row>
    <row r="5346" spans="34:36" x14ac:dyDescent="0.35">
      <c r="AH5346" s="16" t="str">
        <f>IF(AND(B5346="Premier League",E5346="Live"),_xlfn.XLOOKUP(_xlfn.TEXTJOIN(" vs ",,C5346:D5346),Calendar!G:G,Calendar!B:B),IF(AND(B5346="Premier League",E5346="Highlights"),_xlfn.XLOOKUP(H5346,Calendar!O:O,Calendar!N:N,,-1),""))</f>
        <v/>
      </c>
      <c r="AI5346" s="61" t="str">
        <f>IF(AND(AH5346&lt;&gt;"",E5346="Live"),_xlfn.XLOOKUP(_xlfn.TEXTJOIN(" vs ",,C5346:D5346),Calendar!G:G,Calendar!K:K),"")</f>
        <v/>
      </c>
      <c r="AJ5346" s="61" t="str">
        <f>IF(AND(K5346&lt;&gt;"Match of the Day",K5346&lt;&gt;"Match of the Day 2",K5346&lt;&gt;"Match of the Day Repeat"),"",1+MAX($AJ$10:AJ5345))</f>
        <v/>
      </c>
    </row>
    <row r="5347" spans="34:36" x14ac:dyDescent="0.35">
      <c r="AH5347" s="16" t="str">
        <f>IF(AND(B5347="Premier League",E5347="Live"),_xlfn.XLOOKUP(_xlfn.TEXTJOIN(" vs ",,C5347:D5347),Calendar!G:G,Calendar!B:B),IF(AND(B5347="Premier League",E5347="Highlights"),_xlfn.XLOOKUP(H5347,Calendar!O:O,Calendar!N:N,,-1),""))</f>
        <v/>
      </c>
      <c r="AI5347" s="61" t="str">
        <f>IF(AND(AH5347&lt;&gt;"",E5347="Live"),_xlfn.XLOOKUP(_xlfn.TEXTJOIN(" vs ",,C5347:D5347),Calendar!G:G,Calendar!K:K),"")</f>
        <v/>
      </c>
      <c r="AJ5347" s="61" t="str">
        <f>IF(AND(K5347&lt;&gt;"Match of the Day",K5347&lt;&gt;"Match of the Day 2",K5347&lt;&gt;"Match of the Day Repeat"),"",1+MAX($AJ$10:AJ5346))</f>
        <v/>
      </c>
    </row>
    <row r="5348" spans="34:36" x14ac:dyDescent="0.35">
      <c r="AH5348" s="16" t="str">
        <f>IF(AND(B5348="Premier League",E5348="Live"),_xlfn.XLOOKUP(_xlfn.TEXTJOIN(" vs ",,C5348:D5348),Calendar!G:G,Calendar!B:B),IF(AND(B5348="Premier League",E5348="Highlights"),_xlfn.XLOOKUP(H5348,Calendar!O:O,Calendar!N:N,,-1),""))</f>
        <v/>
      </c>
      <c r="AI5348" s="61" t="str">
        <f>IF(AND(AH5348&lt;&gt;"",E5348="Live"),_xlfn.XLOOKUP(_xlfn.TEXTJOIN(" vs ",,C5348:D5348),Calendar!G:G,Calendar!K:K),"")</f>
        <v/>
      </c>
      <c r="AJ5348" s="61" t="str">
        <f>IF(AND(K5348&lt;&gt;"Match of the Day",K5348&lt;&gt;"Match of the Day 2",K5348&lt;&gt;"Match of the Day Repeat"),"",1+MAX($AJ$10:AJ5347))</f>
        <v/>
      </c>
    </row>
    <row r="5349" spans="34:36" x14ac:dyDescent="0.35">
      <c r="AH5349" s="16" t="str">
        <f>IF(AND(B5349="Premier League",E5349="Live"),_xlfn.XLOOKUP(_xlfn.TEXTJOIN(" vs ",,C5349:D5349),Calendar!G:G,Calendar!B:B),IF(AND(B5349="Premier League",E5349="Highlights"),_xlfn.XLOOKUP(H5349,Calendar!O:O,Calendar!N:N,,-1),""))</f>
        <v/>
      </c>
      <c r="AI5349" s="61" t="str">
        <f>IF(AND(AH5349&lt;&gt;"",E5349="Live"),_xlfn.XLOOKUP(_xlfn.TEXTJOIN(" vs ",,C5349:D5349),Calendar!G:G,Calendar!K:K),"")</f>
        <v/>
      </c>
      <c r="AJ5349" s="61" t="str">
        <f>IF(AND(K5349&lt;&gt;"Match of the Day",K5349&lt;&gt;"Match of the Day 2",K5349&lt;&gt;"Match of the Day Repeat"),"",1+MAX($AJ$10:AJ5348))</f>
        <v/>
      </c>
    </row>
    <row r="5350" spans="34:36" x14ac:dyDescent="0.35">
      <c r="AH5350" s="16" t="str">
        <f>IF(AND(B5350="Premier League",E5350="Live"),_xlfn.XLOOKUP(_xlfn.TEXTJOIN(" vs ",,C5350:D5350),Calendar!G:G,Calendar!B:B),IF(AND(B5350="Premier League",E5350="Highlights"),_xlfn.XLOOKUP(H5350,Calendar!O:O,Calendar!N:N,,-1),""))</f>
        <v/>
      </c>
      <c r="AI5350" s="61" t="str">
        <f>IF(AND(AH5350&lt;&gt;"",E5350="Live"),_xlfn.XLOOKUP(_xlfn.TEXTJOIN(" vs ",,C5350:D5350),Calendar!G:G,Calendar!K:K),"")</f>
        <v/>
      </c>
      <c r="AJ5350" s="61" t="str">
        <f>IF(AND(K5350&lt;&gt;"Match of the Day",K5350&lt;&gt;"Match of the Day 2",K5350&lt;&gt;"Match of the Day Repeat"),"",1+MAX($AJ$10:AJ5349))</f>
        <v/>
      </c>
    </row>
    <row r="5351" spans="34:36" x14ac:dyDescent="0.35">
      <c r="AH5351" s="16" t="str">
        <f>IF(AND(B5351="Premier League",E5351="Live"),_xlfn.XLOOKUP(_xlfn.TEXTJOIN(" vs ",,C5351:D5351),Calendar!G:G,Calendar!B:B),IF(AND(B5351="Premier League",E5351="Highlights"),_xlfn.XLOOKUP(H5351,Calendar!O:O,Calendar!N:N,,-1),""))</f>
        <v/>
      </c>
      <c r="AI5351" s="61" t="str">
        <f>IF(AND(AH5351&lt;&gt;"",E5351="Live"),_xlfn.XLOOKUP(_xlfn.TEXTJOIN(" vs ",,C5351:D5351),Calendar!G:G,Calendar!K:K),"")</f>
        <v/>
      </c>
      <c r="AJ5351" s="61" t="str">
        <f>IF(AND(K5351&lt;&gt;"Match of the Day",K5351&lt;&gt;"Match of the Day 2",K5351&lt;&gt;"Match of the Day Repeat"),"",1+MAX($AJ$10:AJ5350))</f>
        <v/>
      </c>
    </row>
    <row r="5352" spans="34:36" x14ac:dyDescent="0.35">
      <c r="AH5352" s="16" t="str">
        <f>IF(AND(B5352="Premier League",E5352="Live"),_xlfn.XLOOKUP(_xlfn.TEXTJOIN(" vs ",,C5352:D5352),Calendar!G:G,Calendar!B:B),IF(AND(B5352="Premier League",E5352="Highlights"),_xlfn.XLOOKUP(H5352,Calendar!O:O,Calendar!N:N,,-1),""))</f>
        <v/>
      </c>
      <c r="AI5352" s="61" t="str">
        <f>IF(AND(AH5352&lt;&gt;"",E5352="Live"),_xlfn.XLOOKUP(_xlfn.TEXTJOIN(" vs ",,C5352:D5352),Calendar!G:G,Calendar!K:K),"")</f>
        <v/>
      </c>
      <c r="AJ5352" s="61" t="str">
        <f>IF(AND(K5352&lt;&gt;"Match of the Day",K5352&lt;&gt;"Match of the Day 2",K5352&lt;&gt;"Match of the Day Repeat"),"",1+MAX($AJ$10:AJ5351))</f>
        <v/>
      </c>
    </row>
    <row r="5353" spans="34:36" x14ac:dyDescent="0.35">
      <c r="AH5353" s="16" t="str">
        <f>IF(AND(B5353="Premier League",E5353="Live"),_xlfn.XLOOKUP(_xlfn.TEXTJOIN(" vs ",,C5353:D5353),Calendar!G:G,Calendar!B:B),IF(AND(B5353="Premier League",E5353="Highlights"),_xlfn.XLOOKUP(H5353,Calendar!O:O,Calendar!N:N,,-1),""))</f>
        <v/>
      </c>
      <c r="AI5353" s="61" t="str">
        <f>IF(AND(AH5353&lt;&gt;"",E5353="Live"),_xlfn.XLOOKUP(_xlfn.TEXTJOIN(" vs ",,C5353:D5353),Calendar!G:G,Calendar!K:K),"")</f>
        <v/>
      </c>
      <c r="AJ5353" s="61" t="str">
        <f>IF(AND(K5353&lt;&gt;"Match of the Day",K5353&lt;&gt;"Match of the Day 2",K5353&lt;&gt;"Match of the Day Repeat"),"",1+MAX($AJ$10:AJ5352))</f>
        <v/>
      </c>
    </row>
    <row r="5354" spans="34:36" x14ac:dyDescent="0.35">
      <c r="AH5354" s="16" t="str">
        <f>IF(AND(B5354="Premier League",E5354="Live"),_xlfn.XLOOKUP(_xlfn.TEXTJOIN(" vs ",,C5354:D5354),Calendar!G:G,Calendar!B:B),IF(AND(B5354="Premier League",E5354="Highlights"),_xlfn.XLOOKUP(H5354,Calendar!O:O,Calendar!N:N,,-1),""))</f>
        <v/>
      </c>
      <c r="AI5354" s="61" t="str">
        <f>IF(AND(AH5354&lt;&gt;"",E5354="Live"),_xlfn.XLOOKUP(_xlfn.TEXTJOIN(" vs ",,C5354:D5354),Calendar!G:G,Calendar!K:K),"")</f>
        <v/>
      </c>
      <c r="AJ5354" s="61" t="str">
        <f>IF(AND(K5354&lt;&gt;"Match of the Day",K5354&lt;&gt;"Match of the Day 2",K5354&lt;&gt;"Match of the Day Repeat"),"",1+MAX($AJ$10:AJ5353))</f>
        <v/>
      </c>
    </row>
    <row r="5355" spans="34:36" x14ac:dyDescent="0.35">
      <c r="AH5355" s="16" t="str">
        <f>IF(AND(B5355="Premier League",E5355="Live"),_xlfn.XLOOKUP(_xlfn.TEXTJOIN(" vs ",,C5355:D5355),Calendar!G:G,Calendar!B:B),IF(AND(B5355="Premier League",E5355="Highlights"),_xlfn.XLOOKUP(H5355,Calendar!O:O,Calendar!N:N,,-1),""))</f>
        <v/>
      </c>
      <c r="AI5355" s="61" t="str">
        <f>IF(AND(AH5355&lt;&gt;"",E5355="Live"),_xlfn.XLOOKUP(_xlfn.TEXTJOIN(" vs ",,C5355:D5355),Calendar!G:G,Calendar!K:K),"")</f>
        <v/>
      </c>
      <c r="AJ5355" s="61" t="str">
        <f>IF(AND(K5355&lt;&gt;"Match of the Day",K5355&lt;&gt;"Match of the Day 2",K5355&lt;&gt;"Match of the Day Repeat"),"",1+MAX($AJ$10:AJ5354))</f>
        <v/>
      </c>
    </row>
    <row r="5356" spans="34:36" x14ac:dyDescent="0.35">
      <c r="AH5356" s="16" t="str">
        <f>IF(AND(B5356="Premier League",E5356="Live"),_xlfn.XLOOKUP(_xlfn.TEXTJOIN(" vs ",,C5356:D5356),Calendar!G:G,Calendar!B:B),IF(AND(B5356="Premier League",E5356="Highlights"),_xlfn.XLOOKUP(H5356,Calendar!O:O,Calendar!N:N,,-1),""))</f>
        <v/>
      </c>
      <c r="AI5356" s="61" t="str">
        <f>IF(AND(AH5356&lt;&gt;"",E5356="Live"),_xlfn.XLOOKUP(_xlfn.TEXTJOIN(" vs ",,C5356:D5356),Calendar!G:G,Calendar!K:K),"")</f>
        <v/>
      </c>
      <c r="AJ5356" s="61" t="str">
        <f>IF(AND(K5356&lt;&gt;"Match of the Day",K5356&lt;&gt;"Match of the Day 2",K5356&lt;&gt;"Match of the Day Repeat"),"",1+MAX($AJ$10:AJ5355))</f>
        <v/>
      </c>
    </row>
    <row r="5357" spans="34:36" x14ac:dyDescent="0.35">
      <c r="AH5357" s="16" t="str">
        <f>IF(AND(B5357="Premier League",E5357="Live"),_xlfn.XLOOKUP(_xlfn.TEXTJOIN(" vs ",,C5357:D5357),Calendar!G:G,Calendar!B:B),IF(AND(B5357="Premier League",E5357="Highlights"),_xlfn.XLOOKUP(H5357,Calendar!O:O,Calendar!N:N,,-1),""))</f>
        <v/>
      </c>
      <c r="AI5357" s="61" t="str">
        <f>IF(AND(AH5357&lt;&gt;"",E5357="Live"),_xlfn.XLOOKUP(_xlfn.TEXTJOIN(" vs ",,C5357:D5357),Calendar!G:G,Calendar!K:K),"")</f>
        <v/>
      </c>
      <c r="AJ5357" s="61" t="str">
        <f>IF(AND(K5357&lt;&gt;"Match of the Day",K5357&lt;&gt;"Match of the Day 2",K5357&lt;&gt;"Match of the Day Repeat"),"",1+MAX($AJ$10:AJ5356))</f>
        <v/>
      </c>
    </row>
    <row r="5358" spans="34:36" x14ac:dyDescent="0.35">
      <c r="AH5358" s="16" t="str">
        <f>IF(AND(B5358="Premier League",E5358="Live"),_xlfn.XLOOKUP(_xlfn.TEXTJOIN(" vs ",,C5358:D5358),Calendar!G:G,Calendar!B:B),IF(AND(B5358="Premier League",E5358="Highlights"),_xlfn.XLOOKUP(H5358,Calendar!O:O,Calendar!N:N,,-1),""))</f>
        <v/>
      </c>
      <c r="AI5358" s="61" t="str">
        <f>IF(AND(AH5358&lt;&gt;"",E5358="Live"),_xlfn.XLOOKUP(_xlfn.TEXTJOIN(" vs ",,C5358:D5358),Calendar!G:G,Calendar!K:K),"")</f>
        <v/>
      </c>
      <c r="AJ5358" s="61" t="str">
        <f>IF(AND(K5358&lt;&gt;"Match of the Day",K5358&lt;&gt;"Match of the Day 2",K5358&lt;&gt;"Match of the Day Repeat"),"",1+MAX($AJ$10:AJ5357))</f>
        <v/>
      </c>
    </row>
    <row r="5359" spans="34:36" x14ac:dyDescent="0.35">
      <c r="AH5359" s="16" t="str">
        <f>IF(AND(B5359="Premier League",E5359="Live"),_xlfn.XLOOKUP(_xlfn.TEXTJOIN(" vs ",,C5359:D5359),Calendar!G:G,Calendar!B:B),IF(AND(B5359="Premier League",E5359="Highlights"),_xlfn.XLOOKUP(H5359,Calendar!O:O,Calendar!N:N,,-1),""))</f>
        <v/>
      </c>
      <c r="AI5359" s="61" t="str">
        <f>IF(AND(AH5359&lt;&gt;"",E5359="Live"),_xlfn.XLOOKUP(_xlfn.TEXTJOIN(" vs ",,C5359:D5359),Calendar!G:G,Calendar!K:K),"")</f>
        <v/>
      </c>
      <c r="AJ5359" s="61" t="str">
        <f>IF(AND(K5359&lt;&gt;"Match of the Day",K5359&lt;&gt;"Match of the Day 2",K5359&lt;&gt;"Match of the Day Repeat"),"",1+MAX($AJ$10:AJ5358))</f>
        <v/>
      </c>
    </row>
    <row r="5360" spans="34:36" x14ac:dyDescent="0.35">
      <c r="AH5360" s="16" t="str">
        <f>IF(AND(B5360="Premier League",E5360="Live"),_xlfn.XLOOKUP(_xlfn.TEXTJOIN(" vs ",,C5360:D5360),Calendar!G:G,Calendar!B:B),IF(AND(B5360="Premier League",E5360="Highlights"),_xlfn.XLOOKUP(H5360,Calendar!O:O,Calendar!N:N,,-1),""))</f>
        <v/>
      </c>
      <c r="AI5360" s="61" t="str">
        <f>IF(AND(AH5360&lt;&gt;"",E5360="Live"),_xlfn.XLOOKUP(_xlfn.TEXTJOIN(" vs ",,C5360:D5360),Calendar!G:G,Calendar!K:K),"")</f>
        <v/>
      </c>
      <c r="AJ5360" s="61" t="str">
        <f>IF(AND(K5360&lt;&gt;"Match of the Day",K5360&lt;&gt;"Match of the Day 2",K5360&lt;&gt;"Match of the Day Repeat"),"",1+MAX($AJ$10:AJ5359))</f>
        <v/>
      </c>
    </row>
    <row r="5361" spans="34:36" x14ac:dyDescent="0.35">
      <c r="AH5361" s="16" t="str">
        <f>IF(AND(B5361="Premier League",E5361="Live"),_xlfn.XLOOKUP(_xlfn.TEXTJOIN(" vs ",,C5361:D5361),Calendar!G:G,Calendar!B:B),IF(AND(B5361="Premier League",E5361="Highlights"),_xlfn.XLOOKUP(H5361,Calendar!O:O,Calendar!N:N,,-1),""))</f>
        <v/>
      </c>
      <c r="AI5361" s="61" t="str">
        <f>IF(AND(AH5361&lt;&gt;"",E5361="Live"),_xlfn.XLOOKUP(_xlfn.TEXTJOIN(" vs ",,C5361:D5361),Calendar!G:G,Calendar!K:K),"")</f>
        <v/>
      </c>
      <c r="AJ5361" s="61" t="str">
        <f>IF(AND(K5361&lt;&gt;"Match of the Day",K5361&lt;&gt;"Match of the Day 2",K5361&lt;&gt;"Match of the Day Repeat"),"",1+MAX($AJ$10:AJ5360))</f>
        <v/>
      </c>
    </row>
    <row r="5362" spans="34:36" x14ac:dyDescent="0.35">
      <c r="AH5362" s="16" t="str">
        <f>IF(AND(B5362="Premier League",E5362="Live"),_xlfn.XLOOKUP(_xlfn.TEXTJOIN(" vs ",,C5362:D5362),Calendar!G:G,Calendar!B:B),IF(AND(B5362="Premier League",E5362="Highlights"),_xlfn.XLOOKUP(H5362,Calendar!O:O,Calendar!N:N,,-1),""))</f>
        <v/>
      </c>
      <c r="AI5362" s="61" t="str">
        <f>IF(AND(AH5362&lt;&gt;"",E5362="Live"),_xlfn.XLOOKUP(_xlfn.TEXTJOIN(" vs ",,C5362:D5362),Calendar!G:G,Calendar!K:K),"")</f>
        <v/>
      </c>
      <c r="AJ5362" s="61" t="str">
        <f>IF(AND(K5362&lt;&gt;"Match of the Day",K5362&lt;&gt;"Match of the Day 2",K5362&lt;&gt;"Match of the Day Repeat"),"",1+MAX($AJ$10:AJ5361))</f>
        <v/>
      </c>
    </row>
    <row r="5363" spans="34:36" x14ac:dyDescent="0.35">
      <c r="AH5363" s="16" t="str">
        <f>IF(AND(B5363="Premier League",E5363="Live"),_xlfn.XLOOKUP(_xlfn.TEXTJOIN(" vs ",,C5363:D5363),Calendar!G:G,Calendar!B:B),IF(AND(B5363="Premier League",E5363="Highlights"),_xlfn.XLOOKUP(H5363,Calendar!O:O,Calendar!N:N,,-1),""))</f>
        <v/>
      </c>
      <c r="AI5363" s="61" t="str">
        <f>IF(AND(AH5363&lt;&gt;"",E5363="Live"),_xlfn.XLOOKUP(_xlfn.TEXTJOIN(" vs ",,C5363:D5363),Calendar!G:G,Calendar!K:K),"")</f>
        <v/>
      </c>
      <c r="AJ5363" s="61" t="str">
        <f>IF(AND(K5363&lt;&gt;"Match of the Day",K5363&lt;&gt;"Match of the Day 2",K5363&lt;&gt;"Match of the Day Repeat"),"",1+MAX($AJ$10:AJ5362))</f>
        <v/>
      </c>
    </row>
    <row r="5364" spans="34:36" x14ac:dyDescent="0.35">
      <c r="AH5364" s="16" t="str">
        <f>IF(AND(B5364="Premier League",E5364="Live"),_xlfn.XLOOKUP(_xlfn.TEXTJOIN(" vs ",,C5364:D5364),Calendar!G:G,Calendar!B:B),IF(AND(B5364="Premier League",E5364="Highlights"),_xlfn.XLOOKUP(H5364,Calendar!O:O,Calendar!N:N,,-1),""))</f>
        <v/>
      </c>
      <c r="AI5364" s="61" t="str">
        <f>IF(AND(AH5364&lt;&gt;"",E5364="Live"),_xlfn.XLOOKUP(_xlfn.TEXTJOIN(" vs ",,C5364:D5364),Calendar!G:G,Calendar!K:K),"")</f>
        <v/>
      </c>
      <c r="AJ5364" s="61" t="str">
        <f>IF(AND(K5364&lt;&gt;"Match of the Day",K5364&lt;&gt;"Match of the Day 2",K5364&lt;&gt;"Match of the Day Repeat"),"",1+MAX($AJ$10:AJ5363))</f>
        <v/>
      </c>
    </row>
    <row r="5365" spans="34:36" x14ac:dyDescent="0.35">
      <c r="AH5365" s="16" t="str">
        <f>IF(AND(B5365="Premier League",E5365="Live"),_xlfn.XLOOKUP(_xlfn.TEXTJOIN(" vs ",,C5365:D5365),Calendar!G:G,Calendar!B:B),IF(AND(B5365="Premier League",E5365="Highlights"),_xlfn.XLOOKUP(H5365,Calendar!O:O,Calendar!N:N,,-1),""))</f>
        <v/>
      </c>
      <c r="AI5365" s="61" t="str">
        <f>IF(AND(AH5365&lt;&gt;"",E5365="Live"),_xlfn.XLOOKUP(_xlfn.TEXTJOIN(" vs ",,C5365:D5365),Calendar!G:G,Calendar!K:K),"")</f>
        <v/>
      </c>
      <c r="AJ5365" s="61" t="str">
        <f>IF(AND(K5365&lt;&gt;"Match of the Day",K5365&lt;&gt;"Match of the Day 2",K5365&lt;&gt;"Match of the Day Repeat"),"",1+MAX($AJ$10:AJ5364))</f>
        <v/>
      </c>
    </row>
    <row r="5366" spans="34:36" x14ac:dyDescent="0.35">
      <c r="AH5366" s="16" t="str">
        <f>IF(AND(B5366="Premier League",E5366="Live"),_xlfn.XLOOKUP(_xlfn.TEXTJOIN(" vs ",,C5366:D5366),Calendar!G:G,Calendar!B:B),IF(AND(B5366="Premier League",E5366="Highlights"),_xlfn.XLOOKUP(H5366,Calendar!O:O,Calendar!N:N,,-1),""))</f>
        <v/>
      </c>
      <c r="AI5366" s="61" t="str">
        <f>IF(AND(AH5366&lt;&gt;"",E5366="Live"),_xlfn.XLOOKUP(_xlfn.TEXTJOIN(" vs ",,C5366:D5366),Calendar!G:G,Calendar!K:K),"")</f>
        <v/>
      </c>
      <c r="AJ5366" s="61" t="str">
        <f>IF(AND(K5366&lt;&gt;"Match of the Day",K5366&lt;&gt;"Match of the Day 2",K5366&lt;&gt;"Match of the Day Repeat"),"",1+MAX($AJ$10:AJ5365))</f>
        <v/>
      </c>
    </row>
    <row r="5367" spans="34:36" x14ac:dyDescent="0.35">
      <c r="AH5367" s="16" t="str">
        <f>IF(AND(B5367="Premier League",E5367="Live"),_xlfn.XLOOKUP(_xlfn.TEXTJOIN(" vs ",,C5367:D5367),Calendar!G:G,Calendar!B:B),IF(AND(B5367="Premier League",E5367="Highlights"),_xlfn.XLOOKUP(H5367,Calendar!O:O,Calendar!N:N,,-1),""))</f>
        <v/>
      </c>
      <c r="AI5367" s="61" t="str">
        <f>IF(AND(AH5367&lt;&gt;"",E5367="Live"),_xlfn.XLOOKUP(_xlfn.TEXTJOIN(" vs ",,C5367:D5367),Calendar!G:G,Calendar!K:K),"")</f>
        <v/>
      </c>
      <c r="AJ5367" s="61" t="str">
        <f>IF(AND(K5367&lt;&gt;"Match of the Day",K5367&lt;&gt;"Match of the Day 2",K5367&lt;&gt;"Match of the Day Repeat"),"",1+MAX($AJ$10:AJ5366))</f>
        <v/>
      </c>
    </row>
    <row r="5368" spans="34:36" x14ac:dyDescent="0.35">
      <c r="AH5368" s="16" t="str">
        <f>IF(AND(B5368="Premier League",E5368="Live"),_xlfn.XLOOKUP(_xlfn.TEXTJOIN(" vs ",,C5368:D5368),Calendar!G:G,Calendar!B:B),IF(AND(B5368="Premier League",E5368="Highlights"),_xlfn.XLOOKUP(H5368,Calendar!O:O,Calendar!N:N,,-1),""))</f>
        <v/>
      </c>
      <c r="AI5368" s="61" t="str">
        <f>IF(AND(AH5368&lt;&gt;"",E5368="Live"),_xlfn.XLOOKUP(_xlfn.TEXTJOIN(" vs ",,C5368:D5368),Calendar!G:G,Calendar!K:K),"")</f>
        <v/>
      </c>
      <c r="AJ5368" s="61" t="str">
        <f>IF(AND(K5368&lt;&gt;"Match of the Day",K5368&lt;&gt;"Match of the Day 2",K5368&lt;&gt;"Match of the Day Repeat"),"",1+MAX($AJ$10:AJ5367))</f>
        <v/>
      </c>
    </row>
    <row r="5369" spans="34:36" x14ac:dyDescent="0.35">
      <c r="AH5369" s="16" t="str">
        <f>IF(AND(B5369="Premier League",E5369="Live"),_xlfn.XLOOKUP(_xlfn.TEXTJOIN(" vs ",,C5369:D5369),Calendar!G:G,Calendar!B:B),IF(AND(B5369="Premier League",E5369="Highlights"),_xlfn.XLOOKUP(H5369,Calendar!O:O,Calendar!N:N,,-1),""))</f>
        <v/>
      </c>
      <c r="AI5369" s="61" t="str">
        <f>IF(AND(AH5369&lt;&gt;"",E5369="Live"),_xlfn.XLOOKUP(_xlfn.TEXTJOIN(" vs ",,C5369:D5369),Calendar!G:G,Calendar!K:K),"")</f>
        <v/>
      </c>
      <c r="AJ5369" s="61" t="str">
        <f>IF(AND(K5369&lt;&gt;"Match of the Day",K5369&lt;&gt;"Match of the Day 2",K5369&lt;&gt;"Match of the Day Repeat"),"",1+MAX($AJ$10:AJ5368))</f>
        <v/>
      </c>
    </row>
    <row r="5370" spans="34:36" x14ac:dyDescent="0.35">
      <c r="AH5370" s="16" t="str">
        <f>IF(AND(B5370="Premier League",E5370="Live"),_xlfn.XLOOKUP(_xlfn.TEXTJOIN(" vs ",,C5370:D5370),Calendar!G:G,Calendar!B:B),IF(AND(B5370="Premier League",E5370="Highlights"),_xlfn.XLOOKUP(H5370,Calendar!O:O,Calendar!N:N,,-1),""))</f>
        <v/>
      </c>
      <c r="AI5370" s="61" t="str">
        <f>IF(AND(AH5370&lt;&gt;"",E5370="Live"),_xlfn.XLOOKUP(_xlfn.TEXTJOIN(" vs ",,C5370:D5370),Calendar!G:G,Calendar!K:K),"")</f>
        <v/>
      </c>
      <c r="AJ5370" s="61" t="str">
        <f>IF(AND(K5370&lt;&gt;"Match of the Day",K5370&lt;&gt;"Match of the Day 2",K5370&lt;&gt;"Match of the Day Repeat"),"",1+MAX($AJ$10:AJ5369))</f>
        <v/>
      </c>
    </row>
    <row r="5371" spans="34:36" x14ac:dyDescent="0.35">
      <c r="AH5371" s="16" t="str">
        <f>IF(AND(B5371="Premier League",E5371="Live"),_xlfn.XLOOKUP(_xlfn.TEXTJOIN(" vs ",,C5371:D5371),Calendar!G:G,Calendar!B:B),IF(AND(B5371="Premier League",E5371="Highlights"),_xlfn.XLOOKUP(H5371,Calendar!O:O,Calendar!N:N,,-1),""))</f>
        <v/>
      </c>
      <c r="AI5371" s="61" t="str">
        <f>IF(AND(AH5371&lt;&gt;"",E5371="Live"),_xlfn.XLOOKUP(_xlfn.TEXTJOIN(" vs ",,C5371:D5371),Calendar!G:G,Calendar!K:K),"")</f>
        <v/>
      </c>
      <c r="AJ5371" s="61" t="str">
        <f>IF(AND(K5371&lt;&gt;"Match of the Day",K5371&lt;&gt;"Match of the Day 2",K5371&lt;&gt;"Match of the Day Repeat"),"",1+MAX($AJ$10:AJ5370))</f>
        <v/>
      </c>
    </row>
    <row r="5372" spans="34:36" x14ac:dyDescent="0.35">
      <c r="AH5372" s="16" t="str">
        <f>IF(AND(B5372="Premier League",E5372="Live"),_xlfn.XLOOKUP(_xlfn.TEXTJOIN(" vs ",,C5372:D5372),Calendar!G:G,Calendar!B:B),IF(AND(B5372="Premier League",E5372="Highlights"),_xlfn.XLOOKUP(H5372,Calendar!O:O,Calendar!N:N,,-1),""))</f>
        <v/>
      </c>
      <c r="AI5372" s="61" t="str">
        <f>IF(AND(AH5372&lt;&gt;"",E5372="Live"),_xlfn.XLOOKUP(_xlfn.TEXTJOIN(" vs ",,C5372:D5372),Calendar!G:G,Calendar!K:K),"")</f>
        <v/>
      </c>
      <c r="AJ5372" s="61" t="str">
        <f>IF(AND(K5372&lt;&gt;"Match of the Day",K5372&lt;&gt;"Match of the Day 2",K5372&lt;&gt;"Match of the Day Repeat"),"",1+MAX($AJ$10:AJ5371))</f>
        <v/>
      </c>
    </row>
    <row r="5373" spans="34:36" x14ac:dyDescent="0.35">
      <c r="AH5373" s="16" t="str">
        <f>IF(AND(B5373="Premier League",E5373="Live"),_xlfn.XLOOKUP(_xlfn.TEXTJOIN(" vs ",,C5373:D5373),Calendar!G:G,Calendar!B:B),IF(AND(B5373="Premier League",E5373="Highlights"),_xlfn.XLOOKUP(H5373,Calendar!O:O,Calendar!N:N,,-1),""))</f>
        <v/>
      </c>
      <c r="AI5373" s="61" t="str">
        <f>IF(AND(AH5373&lt;&gt;"",E5373="Live"),_xlfn.XLOOKUP(_xlfn.TEXTJOIN(" vs ",,C5373:D5373),Calendar!G:G,Calendar!K:K),"")</f>
        <v/>
      </c>
      <c r="AJ5373" s="61" t="str">
        <f>IF(AND(K5373&lt;&gt;"Match of the Day",K5373&lt;&gt;"Match of the Day 2",K5373&lt;&gt;"Match of the Day Repeat"),"",1+MAX($AJ$10:AJ5372))</f>
        <v/>
      </c>
    </row>
    <row r="5374" spans="34:36" x14ac:dyDescent="0.35">
      <c r="AH5374" s="16" t="str">
        <f>IF(AND(B5374="Premier League",E5374="Live"),_xlfn.XLOOKUP(_xlfn.TEXTJOIN(" vs ",,C5374:D5374),Calendar!G:G,Calendar!B:B),IF(AND(B5374="Premier League",E5374="Highlights"),_xlfn.XLOOKUP(H5374,Calendar!O:O,Calendar!N:N,,-1),""))</f>
        <v/>
      </c>
      <c r="AI5374" s="61" t="str">
        <f>IF(AND(AH5374&lt;&gt;"",E5374="Live"),_xlfn.XLOOKUP(_xlfn.TEXTJOIN(" vs ",,C5374:D5374),Calendar!G:G,Calendar!K:K),"")</f>
        <v/>
      </c>
      <c r="AJ5374" s="61" t="str">
        <f>IF(AND(K5374&lt;&gt;"Match of the Day",K5374&lt;&gt;"Match of the Day 2",K5374&lt;&gt;"Match of the Day Repeat"),"",1+MAX($AJ$10:AJ5373))</f>
        <v/>
      </c>
    </row>
    <row r="5375" spans="34:36" x14ac:dyDescent="0.35">
      <c r="AH5375" s="16" t="str">
        <f>IF(AND(B5375="Premier League",E5375="Live"),_xlfn.XLOOKUP(_xlfn.TEXTJOIN(" vs ",,C5375:D5375),Calendar!G:G,Calendar!B:B),IF(AND(B5375="Premier League",E5375="Highlights"),_xlfn.XLOOKUP(H5375,Calendar!O:O,Calendar!N:N,,-1),""))</f>
        <v/>
      </c>
      <c r="AI5375" s="61" t="str">
        <f>IF(AND(AH5375&lt;&gt;"",E5375="Live"),_xlfn.XLOOKUP(_xlfn.TEXTJOIN(" vs ",,C5375:D5375),Calendar!G:G,Calendar!K:K),"")</f>
        <v/>
      </c>
      <c r="AJ5375" s="61" t="str">
        <f>IF(AND(K5375&lt;&gt;"Match of the Day",K5375&lt;&gt;"Match of the Day 2",K5375&lt;&gt;"Match of the Day Repeat"),"",1+MAX($AJ$10:AJ5374))</f>
        <v/>
      </c>
    </row>
    <row r="5376" spans="34:36" x14ac:dyDescent="0.35">
      <c r="AH5376" s="16" t="str">
        <f>IF(AND(B5376="Premier League",E5376="Live"),_xlfn.XLOOKUP(_xlfn.TEXTJOIN(" vs ",,C5376:D5376),Calendar!G:G,Calendar!B:B),IF(AND(B5376="Premier League",E5376="Highlights"),_xlfn.XLOOKUP(H5376,Calendar!O:O,Calendar!N:N,,-1),""))</f>
        <v/>
      </c>
      <c r="AI5376" s="61" t="str">
        <f>IF(AND(AH5376&lt;&gt;"",E5376="Live"),_xlfn.XLOOKUP(_xlfn.TEXTJOIN(" vs ",,C5376:D5376),Calendar!G:G,Calendar!K:K),"")</f>
        <v/>
      </c>
      <c r="AJ5376" s="61" t="str">
        <f>IF(AND(K5376&lt;&gt;"Match of the Day",K5376&lt;&gt;"Match of the Day 2",K5376&lt;&gt;"Match of the Day Repeat"),"",1+MAX($AJ$10:AJ5375))</f>
        <v/>
      </c>
    </row>
    <row r="5377" spans="34:36" x14ac:dyDescent="0.35">
      <c r="AH5377" s="16" t="str">
        <f>IF(AND(B5377="Premier League",E5377="Live"),_xlfn.XLOOKUP(_xlfn.TEXTJOIN(" vs ",,C5377:D5377),Calendar!G:G,Calendar!B:B),IF(AND(B5377="Premier League",E5377="Highlights"),_xlfn.XLOOKUP(H5377,Calendar!O:O,Calendar!N:N,,-1),""))</f>
        <v/>
      </c>
      <c r="AI5377" s="61" t="str">
        <f>IF(AND(AH5377&lt;&gt;"",E5377="Live"),_xlfn.XLOOKUP(_xlfn.TEXTJOIN(" vs ",,C5377:D5377),Calendar!G:G,Calendar!K:K),"")</f>
        <v/>
      </c>
      <c r="AJ5377" s="61" t="str">
        <f>IF(AND(K5377&lt;&gt;"Match of the Day",K5377&lt;&gt;"Match of the Day 2",K5377&lt;&gt;"Match of the Day Repeat"),"",1+MAX($AJ$10:AJ5376))</f>
        <v/>
      </c>
    </row>
    <row r="5378" spans="34:36" x14ac:dyDescent="0.35">
      <c r="AH5378" s="16" t="str">
        <f>IF(AND(B5378="Premier League",E5378="Live"),_xlfn.XLOOKUP(_xlfn.TEXTJOIN(" vs ",,C5378:D5378),Calendar!G:G,Calendar!B:B),IF(AND(B5378="Premier League",E5378="Highlights"),_xlfn.XLOOKUP(H5378,Calendar!O:O,Calendar!N:N,,-1),""))</f>
        <v/>
      </c>
      <c r="AI5378" s="61" t="str">
        <f>IF(AND(AH5378&lt;&gt;"",E5378="Live"),_xlfn.XLOOKUP(_xlfn.TEXTJOIN(" vs ",,C5378:D5378),Calendar!G:G,Calendar!K:K),"")</f>
        <v/>
      </c>
      <c r="AJ5378" s="61" t="str">
        <f>IF(AND(K5378&lt;&gt;"Match of the Day",K5378&lt;&gt;"Match of the Day 2",K5378&lt;&gt;"Match of the Day Repeat"),"",1+MAX($AJ$10:AJ5377))</f>
        <v/>
      </c>
    </row>
    <row r="5379" spans="34:36" x14ac:dyDescent="0.35">
      <c r="AH5379" s="16" t="str">
        <f>IF(AND(B5379="Premier League",E5379="Live"),_xlfn.XLOOKUP(_xlfn.TEXTJOIN(" vs ",,C5379:D5379),Calendar!G:G,Calendar!B:B),IF(AND(B5379="Premier League",E5379="Highlights"),_xlfn.XLOOKUP(H5379,Calendar!O:O,Calendar!N:N,,-1),""))</f>
        <v/>
      </c>
      <c r="AI5379" s="61" t="str">
        <f>IF(AND(AH5379&lt;&gt;"",E5379="Live"),_xlfn.XLOOKUP(_xlfn.TEXTJOIN(" vs ",,C5379:D5379),Calendar!G:G,Calendar!K:K),"")</f>
        <v/>
      </c>
      <c r="AJ5379" s="61" t="str">
        <f>IF(AND(K5379&lt;&gt;"Match of the Day",K5379&lt;&gt;"Match of the Day 2",K5379&lt;&gt;"Match of the Day Repeat"),"",1+MAX($AJ$10:AJ5378))</f>
        <v/>
      </c>
    </row>
    <row r="5380" spans="34:36" x14ac:dyDescent="0.35">
      <c r="AH5380" s="16" t="str">
        <f>IF(AND(B5380="Premier League",E5380="Live"),_xlfn.XLOOKUP(_xlfn.TEXTJOIN(" vs ",,C5380:D5380),Calendar!G:G,Calendar!B:B),IF(AND(B5380="Premier League",E5380="Highlights"),_xlfn.XLOOKUP(H5380,Calendar!O:O,Calendar!N:N,,-1),""))</f>
        <v/>
      </c>
      <c r="AI5380" s="61" t="str">
        <f>IF(AND(AH5380&lt;&gt;"",E5380="Live"),_xlfn.XLOOKUP(_xlfn.TEXTJOIN(" vs ",,C5380:D5380),Calendar!G:G,Calendar!K:K),"")</f>
        <v/>
      </c>
      <c r="AJ5380" s="61" t="str">
        <f>IF(AND(K5380&lt;&gt;"Match of the Day",K5380&lt;&gt;"Match of the Day 2",K5380&lt;&gt;"Match of the Day Repeat"),"",1+MAX($AJ$10:AJ5379))</f>
        <v/>
      </c>
    </row>
    <row r="5381" spans="34:36" x14ac:dyDescent="0.35">
      <c r="AH5381" s="16" t="str">
        <f>IF(AND(B5381="Premier League",E5381="Live"),_xlfn.XLOOKUP(_xlfn.TEXTJOIN(" vs ",,C5381:D5381),Calendar!G:G,Calendar!B:B),IF(AND(B5381="Premier League",E5381="Highlights"),_xlfn.XLOOKUP(H5381,Calendar!O:O,Calendar!N:N,,-1),""))</f>
        <v/>
      </c>
      <c r="AI5381" s="61" t="str">
        <f>IF(AND(AH5381&lt;&gt;"",E5381="Live"),_xlfn.XLOOKUP(_xlfn.TEXTJOIN(" vs ",,C5381:D5381),Calendar!G:G,Calendar!K:K),"")</f>
        <v/>
      </c>
      <c r="AJ5381" s="61" t="str">
        <f>IF(AND(K5381&lt;&gt;"Match of the Day",K5381&lt;&gt;"Match of the Day 2",K5381&lt;&gt;"Match of the Day Repeat"),"",1+MAX($AJ$10:AJ5380))</f>
        <v/>
      </c>
    </row>
    <row r="5382" spans="34:36" x14ac:dyDescent="0.35">
      <c r="AH5382" s="16" t="str">
        <f>IF(AND(B5382="Premier League",E5382="Live"),_xlfn.XLOOKUP(_xlfn.TEXTJOIN(" vs ",,C5382:D5382),Calendar!G:G,Calendar!B:B),IF(AND(B5382="Premier League",E5382="Highlights"),_xlfn.XLOOKUP(H5382,Calendar!O:O,Calendar!N:N,,-1),""))</f>
        <v/>
      </c>
      <c r="AI5382" s="61" t="str">
        <f>IF(AND(AH5382&lt;&gt;"",E5382="Live"),_xlfn.XLOOKUP(_xlfn.TEXTJOIN(" vs ",,C5382:D5382),Calendar!G:G,Calendar!K:K),"")</f>
        <v/>
      </c>
      <c r="AJ5382" s="61" t="str">
        <f>IF(AND(K5382&lt;&gt;"Match of the Day",K5382&lt;&gt;"Match of the Day 2",K5382&lt;&gt;"Match of the Day Repeat"),"",1+MAX($AJ$10:AJ5381))</f>
        <v/>
      </c>
    </row>
    <row r="5383" spans="34:36" x14ac:dyDescent="0.35">
      <c r="AH5383" s="16" t="str">
        <f>IF(AND(B5383="Premier League",E5383="Live"),_xlfn.XLOOKUP(_xlfn.TEXTJOIN(" vs ",,C5383:D5383),Calendar!G:G,Calendar!B:B),IF(AND(B5383="Premier League",E5383="Highlights"),_xlfn.XLOOKUP(H5383,Calendar!O:O,Calendar!N:N,,-1),""))</f>
        <v/>
      </c>
      <c r="AI5383" s="61" t="str">
        <f>IF(AND(AH5383&lt;&gt;"",E5383="Live"),_xlfn.XLOOKUP(_xlfn.TEXTJOIN(" vs ",,C5383:D5383),Calendar!G:G,Calendar!K:K),"")</f>
        <v/>
      </c>
      <c r="AJ5383" s="61" t="str">
        <f>IF(AND(K5383&lt;&gt;"Match of the Day",K5383&lt;&gt;"Match of the Day 2",K5383&lt;&gt;"Match of the Day Repeat"),"",1+MAX($AJ$10:AJ5382))</f>
        <v/>
      </c>
    </row>
    <row r="5384" spans="34:36" x14ac:dyDescent="0.35">
      <c r="AH5384" s="16" t="str">
        <f>IF(AND(B5384="Premier League",E5384="Live"),_xlfn.XLOOKUP(_xlfn.TEXTJOIN(" vs ",,C5384:D5384),Calendar!G:G,Calendar!B:B),IF(AND(B5384="Premier League",E5384="Highlights"),_xlfn.XLOOKUP(H5384,Calendar!O:O,Calendar!N:N,,-1),""))</f>
        <v/>
      </c>
      <c r="AI5384" s="61" t="str">
        <f>IF(AND(AH5384&lt;&gt;"",E5384="Live"),_xlfn.XLOOKUP(_xlfn.TEXTJOIN(" vs ",,C5384:D5384),Calendar!G:G,Calendar!K:K),"")</f>
        <v/>
      </c>
      <c r="AJ5384" s="61" t="str">
        <f>IF(AND(K5384&lt;&gt;"Match of the Day",K5384&lt;&gt;"Match of the Day 2",K5384&lt;&gt;"Match of the Day Repeat"),"",1+MAX($AJ$10:AJ5383))</f>
        <v/>
      </c>
    </row>
    <row r="5385" spans="34:36" x14ac:dyDescent="0.35">
      <c r="AH5385" s="16" t="str">
        <f>IF(AND(B5385="Premier League",E5385="Live"),_xlfn.XLOOKUP(_xlfn.TEXTJOIN(" vs ",,C5385:D5385),Calendar!G:G,Calendar!B:B),IF(AND(B5385="Premier League",E5385="Highlights"),_xlfn.XLOOKUP(H5385,Calendar!O:O,Calendar!N:N,,-1),""))</f>
        <v/>
      </c>
      <c r="AI5385" s="61" t="str">
        <f>IF(AND(AH5385&lt;&gt;"",E5385="Live"),_xlfn.XLOOKUP(_xlfn.TEXTJOIN(" vs ",,C5385:D5385),Calendar!G:G,Calendar!K:K),"")</f>
        <v/>
      </c>
      <c r="AJ5385" s="61" t="str">
        <f>IF(AND(K5385&lt;&gt;"Match of the Day",K5385&lt;&gt;"Match of the Day 2",K5385&lt;&gt;"Match of the Day Repeat"),"",1+MAX($AJ$10:AJ5384))</f>
        <v/>
      </c>
    </row>
    <row r="5386" spans="34:36" x14ac:dyDescent="0.35">
      <c r="AH5386" s="16" t="str">
        <f>IF(AND(B5386="Premier League",E5386="Live"),_xlfn.XLOOKUP(_xlfn.TEXTJOIN(" vs ",,C5386:D5386),Calendar!G:G,Calendar!B:B),IF(AND(B5386="Premier League",E5386="Highlights"),_xlfn.XLOOKUP(H5386,Calendar!O:O,Calendar!N:N,,-1),""))</f>
        <v/>
      </c>
      <c r="AI5386" s="61" t="str">
        <f>IF(AND(AH5386&lt;&gt;"",E5386="Live"),_xlfn.XLOOKUP(_xlfn.TEXTJOIN(" vs ",,C5386:D5386),Calendar!G:G,Calendar!K:K),"")</f>
        <v/>
      </c>
      <c r="AJ5386" s="61" t="str">
        <f>IF(AND(K5386&lt;&gt;"Match of the Day",K5386&lt;&gt;"Match of the Day 2",K5386&lt;&gt;"Match of the Day Repeat"),"",1+MAX($AJ$10:AJ5385))</f>
        <v/>
      </c>
    </row>
    <row r="5387" spans="34:36" x14ac:dyDescent="0.35">
      <c r="AH5387" s="16" t="str">
        <f>IF(AND(B5387="Premier League",E5387="Live"),_xlfn.XLOOKUP(_xlfn.TEXTJOIN(" vs ",,C5387:D5387),Calendar!G:G,Calendar!B:B),IF(AND(B5387="Premier League",E5387="Highlights"),_xlfn.XLOOKUP(H5387,Calendar!O:O,Calendar!N:N,,-1),""))</f>
        <v/>
      </c>
      <c r="AI5387" s="61" t="str">
        <f>IF(AND(AH5387&lt;&gt;"",E5387="Live"),_xlfn.XLOOKUP(_xlfn.TEXTJOIN(" vs ",,C5387:D5387),Calendar!G:G,Calendar!K:K),"")</f>
        <v/>
      </c>
      <c r="AJ5387" s="61" t="str">
        <f>IF(AND(K5387&lt;&gt;"Match of the Day",K5387&lt;&gt;"Match of the Day 2",K5387&lt;&gt;"Match of the Day Repeat"),"",1+MAX($AJ$10:AJ5386))</f>
        <v/>
      </c>
    </row>
    <row r="5388" spans="34:36" x14ac:dyDescent="0.35">
      <c r="AH5388" s="16" t="str">
        <f>IF(AND(B5388="Premier League",E5388="Live"),_xlfn.XLOOKUP(_xlfn.TEXTJOIN(" vs ",,C5388:D5388),Calendar!G:G,Calendar!B:B),IF(AND(B5388="Premier League",E5388="Highlights"),_xlfn.XLOOKUP(H5388,Calendar!O:O,Calendar!N:N,,-1),""))</f>
        <v/>
      </c>
      <c r="AI5388" s="61" t="str">
        <f>IF(AND(AH5388&lt;&gt;"",E5388="Live"),_xlfn.XLOOKUP(_xlfn.TEXTJOIN(" vs ",,C5388:D5388),Calendar!G:G,Calendar!K:K),"")</f>
        <v/>
      </c>
      <c r="AJ5388" s="61" t="str">
        <f>IF(AND(K5388&lt;&gt;"Match of the Day",K5388&lt;&gt;"Match of the Day 2",K5388&lt;&gt;"Match of the Day Repeat"),"",1+MAX($AJ$10:AJ5387))</f>
        <v/>
      </c>
    </row>
    <row r="5389" spans="34:36" x14ac:dyDescent="0.35">
      <c r="AH5389" s="16" t="str">
        <f>IF(AND(B5389="Premier League",E5389="Live"),_xlfn.XLOOKUP(_xlfn.TEXTJOIN(" vs ",,C5389:D5389),Calendar!G:G,Calendar!B:B),IF(AND(B5389="Premier League",E5389="Highlights"),_xlfn.XLOOKUP(H5389,Calendar!O:O,Calendar!N:N,,-1),""))</f>
        <v/>
      </c>
      <c r="AI5389" s="61" t="str">
        <f>IF(AND(AH5389&lt;&gt;"",E5389="Live"),_xlfn.XLOOKUP(_xlfn.TEXTJOIN(" vs ",,C5389:D5389),Calendar!G:G,Calendar!K:K),"")</f>
        <v/>
      </c>
      <c r="AJ5389" s="61" t="str">
        <f>IF(AND(K5389&lt;&gt;"Match of the Day",K5389&lt;&gt;"Match of the Day 2",K5389&lt;&gt;"Match of the Day Repeat"),"",1+MAX($AJ$10:AJ5388))</f>
        <v/>
      </c>
    </row>
    <row r="5390" spans="34:36" x14ac:dyDescent="0.35">
      <c r="AH5390" s="16" t="str">
        <f>IF(AND(B5390="Premier League",E5390="Live"),_xlfn.XLOOKUP(_xlfn.TEXTJOIN(" vs ",,C5390:D5390),Calendar!G:G,Calendar!B:B),IF(AND(B5390="Premier League",E5390="Highlights"),_xlfn.XLOOKUP(H5390,Calendar!O:O,Calendar!N:N,,-1),""))</f>
        <v/>
      </c>
      <c r="AI5390" s="61" t="str">
        <f>IF(AND(AH5390&lt;&gt;"",E5390="Live"),_xlfn.XLOOKUP(_xlfn.TEXTJOIN(" vs ",,C5390:D5390),Calendar!G:G,Calendar!K:K),"")</f>
        <v/>
      </c>
      <c r="AJ5390" s="61" t="str">
        <f>IF(AND(K5390&lt;&gt;"Match of the Day",K5390&lt;&gt;"Match of the Day 2",K5390&lt;&gt;"Match of the Day Repeat"),"",1+MAX($AJ$10:AJ5389))</f>
        <v/>
      </c>
    </row>
    <row r="5391" spans="34:36" x14ac:dyDescent="0.35">
      <c r="AH5391" s="16" t="str">
        <f>IF(AND(B5391="Premier League",E5391="Live"),_xlfn.XLOOKUP(_xlfn.TEXTJOIN(" vs ",,C5391:D5391),Calendar!G:G,Calendar!B:B),IF(AND(B5391="Premier League",E5391="Highlights"),_xlfn.XLOOKUP(H5391,Calendar!O:O,Calendar!N:N,,-1),""))</f>
        <v/>
      </c>
      <c r="AI5391" s="61" t="str">
        <f>IF(AND(AH5391&lt;&gt;"",E5391="Live"),_xlfn.XLOOKUP(_xlfn.TEXTJOIN(" vs ",,C5391:D5391),Calendar!G:G,Calendar!K:K),"")</f>
        <v/>
      </c>
      <c r="AJ5391" s="61" t="str">
        <f>IF(AND(K5391&lt;&gt;"Match of the Day",K5391&lt;&gt;"Match of the Day 2",K5391&lt;&gt;"Match of the Day Repeat"),"",1+MAX($AJ$10:AJ5390))</f>
        <v/>
      </c>
    </row>
    <row r="5392" spans="34:36" x14ac:dyDescent="0.35">
      <c r="AH5392" s="16" t="str">
        <f>IF(AND(B5392="Premier League",E5392="Live"),_xlfn.XLOOKUP(_xlfn.TEXTJOIN(" vs ",,C5392:D5392),Calendar!G:G,Calendar!B:B),IF(AND(B5392="Premier League",E5392="Highlights"),_xlfn.XLOOKUP(H5392,Calendar!O:O,Calendar!N:N,,-1),""))</f>
        <v/>
      </c>
      <c r="AI5392" s="61" t="str">
        <f>IF(AND(AH5392&lt;&gt;"",E5392="Live"),_xlfn.XLOOKUP(_xlfn.TEXTJOIN(" vs ",,C5392:D5392),Calendar!G:G,Calendar!K:K),"")</f>
        <v/>
      </c>
      <c r="AJ5392" s="61" t="str">
        <f>IF(AND(K5392&lt;&gt;"Match of the Day",K5392&lt;&gt;"Match of the Day 2",K5392&lt;&gt;"Match of the Day Repeat"),"",1+MAX($AJ$10:AJ5391))</f>
        <v/>
      </c>
    </row>
    <row r="5393" spans="34:36" x14ac:dyDescent="0.35">
      <c r="AH5393" s="16" t="str">
        <f>IF(AND(B5393="Premier League",E5393="Live"),_xlfn.XLOOKUP(_xlfn.TEXTJOIN(" vs ",,C5393:D5393),Calendar!G:G,Calendar!B:B),IF(AND(B5393="Premier League",E5393="Highlights"),_xlfn.XLOOKUP(H5393,Calendar!O:O,Calendar!N:N,,-1),""))</f>
        <v/>
      </c>
      <c r="AI5393" s="61" t="str">
        <f>IF(AND(AH5393&lt;&gt;"",E5393="Live"),_xlfn.XLOOKUP(_xlfn.TEXTJOIN(" vs ",,C5393:D5393),Calendar!G:G,Calendar!K:K),"")</f>
        <v/>
      </c>
      <c r="AJ5393" s="61" t="str">
        <f>IF(AND(K5393&lt;&gt;"Match of the Day",K5393&lt;&gt;"Match of the Day 2",K5393&lt;&gt;"Match of the Day Repeat"),"",1+MAX($AJ$10:AJ5392))</f>
        <v/>
      </c>
    </row>
    <row r="5394" spans="34:36" x14ac:dyDescent="0.35">
      <c r="AH5394" s="16" t="str">
        <f>IF(AND(B5394="Premier League",E5394="Live"),_xlfn.XLOOKUP(_xlfn.TEXTJOIN(" vs ",,C5394:D5394),Calendar!G:G,Calendar!B:B),IF(AND(B5394="Premier League",E5394="Highlights"),_xlfn.XLOOKUP(H5394,Calendar!O:O,Calendar!N:N,,-1),""))</f>
        <v/>
      </c>
      <c r="AI5394" s="61" t="str">
        <f>IF(AND(AH5394&lt;&gt;"",E5394="Live"),_xlfn.XLOOKUP(_xlfn.TEXTJOIN(" vs ",,C5394:D5394),Calendar!G:G,Calendar!K:K),"")</f>
        <v/>
      </c>
      <c r="AJ5394" s="61" t="str">
        <f>IF(AND(K5394&lt;&gt;"Match of the Day",K5394&lt;&gt;"Match of the Day 2",K5394&lt;&gt;"Match of the Day Repeat"),"",1+MAX($AJ$10:AJ5393))</f>
        <v/>
      </c>
    </row>
    <row r="5395" spans="34:36" x14ac:dyDescent="0.35">
      <c r="AH5395" s="16" t="str">
        <f>IF(AND(B5395="Premier League",E5395="Live"),_xlfn.XLOOKUP(_xlfn.TEXTJOIN(" vs ",,C5395:D5395),Calendar!G:G,Calendar!B:B),IF(AND(B5395="Premier League",E5395="Highlights"),_xlfn.XLOOKUP(H5395,Calendar!O:O,Calendar!N:N,,-1),""))</f>
        <v/>
      </c>
      <c r="AI5395" s="61" t="str">
        <f>IF(AND(AH5395&lt;&gt;"",E5395="Live"),_xlfn.XLOOKUP(_xlfn.TEXTJOIN(" vs ",,C5395:D5395),Calendar!G:G,Calendar!K:K),"")</f>
        <v/>
      </c>
      <c r="AJ5395" s="61" t="str">
        <f>IF(AND(K5395&lt;&gt;"Match of the Day",K5395&lt;&gt;"Match of the Day 2",K5395&lt;&gt;"Match of the Day Repeat"),"",1+MAX($AJ$10:AJ5394))</f>
        <v/>
      </c>
    </row>
    <row r="5396" spans="34:36" x14ac:dyDescent="0.35">
      <c r="AH5396" s="16" t="str">
        <f>IF(AND(B5396="Premier League",E5396="Live"),_xlfn.XLOOKUP(_xlfn.TEXTJOIN(" vs ",,C5396:D5396),Calendar!G:G,Calendar!B:B),IF(AND(B5396="Premier League",E5396="Highlights"),_xlfn.XLOOKUP(H5396,Calendar!O:O,Calendar!N:N,,-1),""))</f>
        <v/>
      </c>
      <c r="AI5396" s="61" t="str">
        <f>IF(AND(AH5396&lt;&gt;"",E5396="Live"),_xlfn.XLOOKUP(_xlfn.TEXTJOIN(" vs ",,C5396:D5396),Calendar!G:G,Calendar!K:K),"")</f>
        <v/>
      </c>
      <c r="AJ5396" s="61" t="str">
        <f>IF(AND(K5396&lt;&gt;"Match of the Day",K5396&lt;&gt;"Match of the Day 2",K5396&lt;&gt;"Match of the Day Repeat"),"",1+MAX($AJ$10:AJ5395))</f>
        <v/>
      </c>
    </row>
    <row r="5397" spans="34:36" x14ac:dyDescent="0.35">
      <c r="AH5397" s="16" t="str">
        <f>IF(AND(B5397="Premier League",E5397="Live"),_xlfn.XLOOKUP(_xlfn.TEXTJOIN(" vs ",,C5397:D5397),Calendar!G:G,Calendar!B:B),IF(AND(B5397="Premier League",E5397="Highlights"),_xlfn.XLOOKUP(H5397,Calendar!O:O,Calendar!N:N,,-1),""))</f>
        <v/>
      </c>
      <c r="AI5397" s="61" t="str">
        <f>IF(AND(AH5397&lt;&gt;"",E5397="Live"),_xlfn.XLOOKUP(_xlfn.TEXTJOIN(" vs ",,C5397:D5397),Calendar!G:G,Calendar!K:K),"")</f>
        <v/>
      </c>
      <c r="AJ5397" s="61" t="str">
        <f>IF(AND(K5397&lt;&gt;"Match of the Day",K5397&lt;&gt;"Match of the Day 2",K5397&lt;&gt;"Match of the Day Repeat"),"",1+MAX($AJ$10:AJ5396))</f>
        <v/>
      </c>
    </row>
    <row r="5398" spans="34:36" x14ac:dyDescent="0.35">
      <c r="AH5398" s="16" t="str">
        <f>IF(AND(B5398="Premier League",E5398="Live"),_xlfn.XLOOKUP(_xlfn.TEXTJOIN(" vs ",,C5398:D5398),Calendar!G:G,Calendar!B:B),IF(AND(B5398="Premier League",E5398="Highlights"),_xlfn.XLOOKUP(H5398,Calendar!O:O,Calendar!N:N,,-1),""))</f>
        <v/>
      </c>
      <c r="AI5398" s="61" t="str">
        <f>IF(AND(AH5398&lt;&gt;"",E5398="Live"),_xlfn.XLOOKUP(_xlfn.TEXTJOIN(" vs ",,C5398:D5398),Calendar!G:G,Calendar!K:K),"")</f>
        <v/>
      </c>
      <c r="AJ5398" s="61" t="str">
        <f>IF(AND(K5398&lt;&gt;"Match of the Day",K5398&lt;&gt;"Match of the Day 2",K5398&lt;&gt;"Match of the Day Repeat"),"",1+MAX($AJ$10:AJ5397))</f>
        <v/>
      </c>
    </row>
    <row r="5399" spans="34:36" x14ac:dyDescent="0.35">
      <c r="AH5399" s="16" t="str">
        <f>IF(AND(B5399="Premier League",E5399="Live"),_xlfn.XLOOKUP(_xlfn.TEXTJOIN(" vs ",,C5399:D5399),Calendar!G:G,Calendar!B:B),IF(AND(B5399="Premier League",E5399="Highlights"),_xlfn.XLOOKUP(H5399,Calendar!O:O,Calendar!N:N,,-1),""))</f>
        <v/>
      </c>
      <c r="AI5399" s="61" t="str">
        <f>IF(AND(AH5399&lt;&gt;"",E5399="Live"),_xlfn.XLOOKUP(_xlfn.TEXTJOIN(" vs ",,C5399:D5399),Calendar!G:G,Calendar!K:K),"")</f>
        <v/>
      </c>
      <c r="AJ5399" s="61" t="str">
        <f>IF(AND(K5399&lt;&gt;"Match of the Day",K5399&lt;&gt;"Match of the Day 2",K5399&lt;&gt;"Match of the Day Repeat"),"",1+MAX($AJ$10:AJ5398))</f>
        <v/>
      </c>
    </row>
    <row r="5400" spans="34:36" x14ac:dyDescent="0.35">
      <c r="AH5400" s="16" t="str">
        <f>IF(AND(B5400="Premier League",E5400="Live"),_xlfn.XLOOKUP(_xlfn.TEXTJOIN(" vs ",,C5400:D5400),Calendar!G:G,Calendar!B:B),IF(AND(B5400="Premier League",E5400="Highlights"),_xlfn.XLOOKUP(H5400,Calendar!O:O,Calendar!N:N,,-1),""))</f>
        <v/>
      </c>
      <c r="AI5400" s="61" t="str">
        <f>IF(AND(AH5400&lt;&gt;"",E5400="Live"),_xlfn.XLOOKUP(_xlfn.TEXTJOIN(" vs ",,C5400:D5400),Calendar!G:G,Calendar!K:K),"")</f>
        <v/>
      </c>
      <c r="AJ5400" s="61" t="str">
        <f>IF(AND(K5400&lt;&gt;"Match of the Day",K5400&lt;&gt;"Match of the Day 2",K5400&lt;&gt;"Match of the Day Repeat"),"",1+MAX($AJ$10:AJ5399))</f>
        <v/>
      </c>
    </row>
    <row r="5401" spans="34:36" x14ac:dyDescent="0.35">
      <c r="AH5401" s="16" t="str">
        <f>IF(AND(B5401="Premier League",E5401="Live"),_xlfn.XLOOKUP(_xlfn.TEXTJOIN(" vs ",,C5401:D5401),Calendar!G:G,Calendar!B:B),IF(AND(B5401="Premier League",E5401="Highlights"),_xlfn.XLOOKUP(H5401,Calendar!O:O,Calendar!N:N,,-1),""))</f>
        <v/>
      </c>
      <c r="AI5401" s="61" t="str">
        <f>IF(AND(AH5401&lt;&gt;"",E5401="Live"),_xlfn.XLOOKUP(_xlfn.TEXTJOIN(" vs ",,C5401:D5401),Calendar!G:G,Calendar!K:K),"")</f>
        <v/>
      </c>
      <c r="AJ5401" s="61" t="str">
        <f>IF(AND(K5401&lt;&gt;"Match of the Day",K5401&lt;&gt;"Match of the Day 2",K5401&lt;&gt;"Match of the Day Repeat"),"",1+MAX($AJ$10:AJ5400))</f>
        <v/>
      </c>
    </row>
    <row r="5402" spans="34:36" x14ac:dyDescent="0.35">
      <c r="AH5402" s="16" t="str">
        <f>IF(AND(B5402="Premier League",E5402="Live"),_xlfn.XLOOKUP(_xlfn.TEXTJOIN(" vs ",,C5402:D5402),Calendar!G:G,Calendar!B:B),IF(AND(B5402="Premier League",E5402="Highlights"),_xlfn.XLOOKUP(H5402,Calendar!O:O,Calendar!N:N,,-1),""))</f>
        <v/>
      </c>
      <c r="AI5402" s="61" t="str">
        <f>IF(AND(AH5402&lt;&gt;"",E5402="Live"),_xlfn.XLOOKUP(_xlfn.TEXTJOIN(" vs ",,C5402:D5402),Calendar!G:G,Calendar!K:K),"")</f>
        <v/>
      </c>
      <c r="AJ5402" s="61" t="str">
        <f>IF(AND(K5402&lt;&gt;"Match of the Day",K5402&lt;&gt;"Match of the Day 2",K5402&lt;&gt;"Match of the Day Repeat"),"",1+MAX($AJ$10:AJ5401))</f>
        <v/>
      </c>
    </row>
    <row r="5403" spans="34:36" x14ac:dyDescent="0.35">
      <c r="AH5403" s="16" t="str">
        <f>IF(AND(B5403="Premier League",E5403="Live"),_xlfn.XLOOKUP(_xlfn.TEXTJOIN(" vs ",,C5403:D5403),Calendar!G:G,Calendar!B:B),IF(AND(B5403="Premier League",E5403="Highlights"),_xlfn.XLOOKUP(H5403,Calendar!O:O,Calendar!N:N,,-1),""))</f>
        <v/>
      </c>
      <c r="AI5403" s="61" t="str">
        <f>IF(AND(AH5403&lt;&gt;"",E5403="Live"),_xlfn.XLOOKUP(_xlfn.TEXTJOIN(" vs ",,C5403:D5403),Calendar!G:G,Calendar!K:K),"")</f>
        <v/>
      </c>
      <c r="AJ5403" s="61" t="str">
        <f>IF(AND(K5403&lt;&gt;"Match of the Day",K5403&lt;&gt;"Match of the Day 2",K5403&lt;&gt;"Match of the Day Repeat"),"",1+MAX($AJ$10:AJ5402))</f>
        <v/>
      </c>
    </row>
    <row r="5404" spans="34:36" x14ac:dyDescent="0.35">
      <c r="AH5404" s="16" t="str">
        <f>IF(AND(B5404="Premier League",E5404="Live"),_xlfn.XLOOKUP(_xlfn.TEXTJOIN(" vs ",,C5404:D5404),Calendar!G:G,Calendar!B:B),IF(AND(B5404="Premier League",E5404="Highlights"),_xlfn.XLOOKUP(H5404,Calendar!O:O,Calendar!N:N,,-1),""))</f>
        <v/>
      </c>
      <c r="AI5404" s="61" t="str">
        <f>IF(AND(AH5404&lt;&gt;"",E5404="Live"),_xlfn.XLOOKUP(_xlfn.TEXTJOIN(" vs ",,C5404:D5404),Calendar!G:G,Calendar!K:K),"")</f>
        <v/>
      </c>
      <c r="AJ5404" s="61" t="str">
        <f>IF(AND(K5404&lt;&gt;"Match of the Day",K5404&lt;&gt;"Match of the Day 2",K5404&lt;&gt;"Match of the Day Repeat"),"",1+MAX($AJ$10:AJ5403))</f>
        <v/>
      </c>
    </row>
    <row r="5405" spans="34:36" x14ac:dyDescent="0.35">
      <c r="AH5405" s="16" t="str">
        <f>IF(AND(B5405="Premier League",E5405="Live"),_xlfn.XLOOKUP(_xlfn.TEXTJOIN(" vs ",,C5405:D5405),Calendar!G:G,Calendar!B:B),IF(AND(B5405="Premier League",E5405="Highlights"),_xlfn.XLOOKUP(H5405,Calendar!O:O,Calendar!N:N,,-1),""))</f>
        <v/>
      </c>
      <c r="AI5405" s="61" t="str">
        <f>IF(AND(AH5405&lt;&gt;"",E5405="Live"),_xlfn.XLOOKUP(_xlfn.TEXTJOIN(" vs ",,C5405:D5405),Calendar!G:G,Calendar!K:K),"")</f>
        <v/>
      </c>
      <c r="AJ5405" s="61" t="str">
        <f>IF(AND(K5405&lt;&gt;"Match of the Day",K5405&lt;&gt;"Match of the Day 2",K5405&lt;&gt;"Match of the Day Repeat"),"",1+MAX($AJ$10:AJ5404))</f>
        <v/>
      </c>
    </row>
    <row r="5406" spans="34:36" x14ac:dyDescent="0.35">
      <c r="AH5406" s="16" t="str">
        <f>IF(AND(B5406="Premier League",E5406="Live"),_xlfn.XLOOKUP(_xlfn.TEXTJOIN(" vs ",,C5406:D5406),Calendar!G:G,Calendar!B:B),IF(AND(B5406="Premier League",E5406="Highlights"),_xlfn.XLOOKUP(H5406,Calendar!O:O,Calendar!N:N,,-1),""))</f>
        <v/>
      </c>
      <c r="AI5406" s="61" t="str">
        <f>IF(AND(AH5406&lt;&gt;"",E5406="Live"),_xlfn.XLOOKUP(_xlfn.TEXTJOIN(" vs ",,C5406:D5406),Calendar!G:G,Calendar!K:K),"")</f>
        <v/>
      </c>
      <c r="AJ5406" s="61" t="str">
        <f>IF(AND(K5406&lt;&gt;"Match of the Day",K5406&lt;&gt;"Match of the Day 2",K5406&lt;&gt;"Match of the Day Repeat"),"",1+MAX($AJ$10:AJ5405))</f>
        <v/>
      </c>
    </row>
    <row r="5407" spans="34:36" x14ac:dyDescent="0.35">
      <c r="AH5407" s="16" t="str">
        <f>IF(AND(B5407="Premier League",E5407="Live"),_xlfn.XLOOKUP(_xlfn.TEXTJOIN(" vs ",,C5407:D5407),Calendar!G:G,Calendar!B:B),IF(AND(B5407="Premier League",E5407="Highlights"),_xlfn.XLOOKUP(H5407,Calendar!O:O,Calendar!N:N,,-1),""))</f>
        <v/>
      </c>
      <c r="AI5407" s="61" t="str">
        <f>IF(AND(AH5407&lt;&gt;"",E5407="Live"),_xlfn.XLOOKUP(_xlfn.TEXTJOIN(" vs ",,C5407:D5407),Calendar!G:G,Calendar!K:K),"")</f>
        <v/>
      </c>
      <c r="AJ5407" s="61" t="str">
        <f>IF(AND(K5407&lt;&gt;"Match of the Day",K5407&lt;&gt;"Match of the Day 2",K5407&lt;&gt;"Match of the Day Repeat"),"",1+MAX($AJ$10:AJ5406))</f>
        <v/>
      </c>
    </row>
    <row r="5408" spans="34:36" x14ac:dyDescent="0.35">
      <c r="AH5408" s="16" t="str">
        <f>IF(AND(B5408="Premier League",E5408="Live"),_xlfn.XLOOKUP(_xlfn.TEXTJOIN(" vs ",,C5408:D5408),Calendar!G:G,Calendar!B:B),IF(AND(B5408="Premier League",E5408="Highlights"),_xlfn.XLOOKUP(H5408,Calendar!O:O,Calendar!N:N,,-1),""))</f>
        <v/>
      </c>
      <c r="AI5408" s="61" t="str">
        <f>IF(AND(AH5408&lt;&gt;"",E5408="Live"),_xlfn.XLOOKUP(_xlfn.TEXTJOIN(" vs ",,C5408:D5408),Calendar!G:G,Calendar!K:K),"")</f>
        <v/>
      </c>
      <c r="AJ5408" s="61" t="str">
        <f>IF(AND(K5408&lt;&gt;"Match of the Day",K5408&lt;&gt;"Match of the Day 2",K5408&lt;&gt;"Match of the Day Repeat"),"",1+MAX($AJ$10:AJ5407))</f>
        <v/>
      </c>
    </row>
    <row r="5409" spans="34:36" x14ac:dyDescent="0.35">
      <c r="AH5409" s="16" t="str">
        <f>IF(AND(B5409="Premier League",E5409="Live"),_xlfn.XLOOKUP(_xlfn.TEXTJOIN(" vs ",,C5409:D5409),Calendar!G:G,Calendar!B:B),IF(AND(B5409="Premier League",E5409="Highlights"),_xlfn.XLOOKUP(H5409,Calendar!O:O,Calendar!N:N,,-1),""))</f>
        <v/>
      </c>
      <c r="AI5409" s="61" t="str">
        <f>IF(AND(AH5409&lt;&gt;"",E5409="Live"),_xlfn.XLOOKUP(_xlfn.TEXTJOIN(" vs ",,C5409:D5409),Calendar!G:G,Calendar!K:K),"")</f>
        <v/>
      </c>
      <c r="AJ5409" s="61" t="str">
        <f>IF(AND(K5409&lt;&gt;"Match of the Day",K5409&lt;&gt;"Match of the Day 2",K5409&lt;&gt;"Match of the Day Repeat"),"",1+MAX($AJ$10:AJ5408))</f>
        <v/>
      </c>
    </row>
    <row r="5410" spans="34:36" x14ac:dyDescent="0.35">
      <c r="AH5410" s="16" t="str">
        <f>IF(AND(B5410="Premier League",E5410="Live"),_xlfn.XLOOKUP(_xlfn.TEXTJOIN(" vs ",,C5410:D5410),Calendar!G:G,Calendar!B:B),IF(AND(B5410="Premier League",E5410="Highlights"),_xlfn.XLOOKUP(H5410,Calendar!O:O,Calendar!N:N,,-1),""))</f>
        <v/>
      </c>
      <c r="AI5410" s="61" t="str">
        <f>IF(AND(AH5410&lt;&gt;"",E5410="Live"),_xlfn.XLOOKUP(_xlfn.TEXTJOIN(" vs ",,C5410:D5410),Calendar!G:G,Calendar!K:K),"")</f>
        <v/>
      </c>
      <c r="AJ5410" s="61" t="str">
        <f>IF(AND(K5410&lt;&gt;"Match of the Day",K5410&lt;&gt;"Match of the Day 2",K5410&lt;&gt;"Match of the Day Repeat"),"",1+MAX($AJ$10:AJ5409))</f>
        <v/>
      </c>
    </row>
    <row r="5411" spans="34:36" x14ac:dyDescent="0.35">
      <c r="AH5411" s="16" t="str">
        <f>IF(AND(B5411="Premier League",E5411="Live"),_xlfn.XLOOKUP(_xlfn.TEXTJOIN(" vs ",,C5411:D5411),Calendar!G:G,Calendar!B:B),IF(AND(B5411="Premier League",E5411="Highlights"),_xlfn.XLOOKUP(H5411,Calendar!O:O,Calendar!N:N,,-1),""))</f>
        <v/>
      </c>
      <c r="AI5411" s="61" t="str">
        <f>IF(AND(AH5411&lt;&gt;"",E5411="Live"),_xlfn.XLOOKUP(_xlfn.TEXTJOIN(" vs ",,C5411:D5411),Calendar!G:G,Calendar!K:K),"")</f>
        <v/>
      </c>
      <c r="AJ5411" s="61" t="str">
        <f>IF(AND(K5411&lt;&gt;"Match of the Day",K5411&lt;&gt;"Match of the Day 2",K5411&lt;&gt;"Match of the Day Repeat"),"",1+MAX($AJ$10:AJ5410))</f>
        <v/>
      </c>
    </row>
    <row r="5412" spans="34:36" x14ac:dyDescent="0.35">
      <c r="AH5412" s="16" t="str">
        <f>IF(AND(B5412="Premier League",E5412="Live"),_xlfn.XLOOKUP(_xlfn.TEXTJOIN(" vs ",,C5412:D5412),Calendar!G:G,Calendar!B:B),IF(AND(B5412="Premier League",E5412="Highlights"),_xlfn.XLOOKUP(H5412,Calendar!O:O,Calendar!N:N,,-1),""))</f>
        <v/>
      </c>
      <c r="AI5412" s="61" t="str">
        <f>IF(AND(AH5412&lt;&gt;"",E5412="Live"),_xlfn.XLOOKUP(_xlfn.TEXTJOIN(" vs ",,C5412:D5412),Calendar!G:G,Calendar!K:K),"")</f>
        <v/>
      </c>
      <c r="AJ5412" s="61" t="str">
        <f>IF(AND(K5412&lt;&gt;"Match of the Day",K5412&lt;&gt;"Match of the Day 2",K5412&lt;&gt;"Match of the Day Repeat"),"",1+MAX($AJ$10:AJ5411))</f>
        <v/>
      </c>
    </row>
    <row r="5413" spans="34:36" x14ac:dyDescent="0.35">
      <c r="AH5413" s="16" t="str">
        <f>IF(AND(B5413="Premier League",E5413="Live"),_xlfn.XLOOKUP(_xlfn.TEXTJOIN(" vs ",,C5413:D5413),Calendar!G:G,Calendar!B:B),IF(AND(B5413="Premier League",E5413="Highlights"),_xlfn.XLOOKUP(H5413,Calendar!O:O,Calendar!N:N,,-1),""))</f>
        <v/>
      </c>
      <c r="AI5413" s="61" t="str">
        <f>IF(AND(AH5413&lt;&gt;"",E5413="Live"),_xlfn.XLOOKUP(_xlfn.TEXTJOIN(" vs ",,C5413:D5413),Calendar!G:G,Calendar!K:K),"")</f>
        <v/>
      </c>
      <c r="AJ5413" s="61" t="str">
        <f>IF(AND(K5413&lt;&gt;"Match of the Day",K5413&lt;&gt;"Match of the Day 2",K5413&lt;&gt;"Match of the Day Repeat"),"",1+MAX($AJ$10:AJ5412))</f>
        <v/>
      </c>
    </row>
    <row r="5414" spans="34:36" x14ac:dyDescent="0.35">
      <c r="AH5414" s="16" t="str">
        <f>IF(AND(B5414="Premier League",E5414="Live"),_xlfn.XLOOKUP(_xlfn.TEXTJOIN(" vs ",,C5414:D5414),Calendar!G:G,Calendar!B:B),IF(AND(B5414="Premier League",E5414="Highlights"),_xlfn.XLOOKUP(H5414,Calendar!O:O,Calendar!N:N,,-1),""))</f>
        <v/>
      </c>
      <c r="AI5414" s="61" t="str">
        <f>IF(AND(AH5414&lt;&gt;"",E5414="Live"),_xlfn.XLOOKUP(_xlfn.TEXTJOIN(" vs ",,C5414:D5414),Calendar!G:G,Calendar!K:K),"")</f>
        <v/>
      </c>
      <c r="AJ5414" s="61" t="str">
        <f>IF(AND(K5414&lt;&gt;"Match of the Day",K5414&lt;&gt;"Match of the Day 2",K5414&lt;&gt;"Match of the Day Repeat"),"",1+MAX($AJ$10:AJ5413))</f>
        <v/>
      </c>
    </row>
    <row r="5415" spans="34:36" x14ac:dyDescent="0.35">
      <c r="AH5415" s="16" t="str">
        <f>IF(AND(B5415="Premier League",E5415="Live"),_xlfn.XLOOKUP(_xlfn.TEXTJOIN(" vs ",,C5415:D5415),Calendar!G:G,Calendar!B:B),IF(AND(B5415="Premier League",E5415="Highlights"),_xlfn.XLOOKUP(H5415,Calendar!O:O,Calendar!N:N,,-1),""))</f>
        <v/>
      </c>
      <c r="AI5415" s="61" t="str">
        <f>IF(AND(AH5415&lt;&gt;"",E5415="Live"),_xlfn.XLOOKUP(_xlfn.TEXTJOIN(" vs ",,C5415:D5415),Calendar!G:G,Calendar!K:K),"")</f>
        <v/>
      </c>
      <c r="AJ5415" s="61" t="str">
        <f>IF(AND(K5415&lt;&gt;"Match of the Day",K5415&lt;&gt;"Match of the Day 2",K5415&lt;&gt;"Match of the Day Repeat"),"",1+MAX($AJ$10:AJ5414))</f>
        <v/>
      </c>
    </row>
    <row r="5416" spans="34:36" x14ac:dyDescent="0.35">
      <c r="AH5416" s="16" t="str">
        <f>IF(AND(B5416="Premier League",E5416="Live"),_xlfn.XLOOKUP(_xlfn.TEXTJOIN(" vs ",,C5416:D5416),Calendar!G:G,Calendar!B:B),IF(AND(B5416="Premier League",E5416="Highlights"),_xlfn.XLOOKUP(H5416,Calendar!O:O,Calendar!N:N,,-1),""))</f>
        <v/>
      </c>
      <c r="AI5416" s="61" t="str">
        <f>IF(AND(AH5416&lt;&gt;"",E5416="Live"),_xlfn.XLOOKUP(_xlfn.TEXTJOIN(" vs ",,C5416:D5416),Calendar!G:G,Calendar!K:K),"")</f>
        <v/>
      </c>
      <c r="AJ5416" s="61" t="str">
        <f>IF(AND(K5416&lt;&gt;"Match of the Day",K5416&lt;&gt;"Match of the Day 2",K5416&lt;&gt;"Match of the Day Repeat"),"",1+MAX($AJ$10:AJ5415))</f>
        <v/>
      </c>
    </row>
    <row r="5417" spans="34:36" x14ac:dyDescent="0.35">
      <c r="AH5417" s="16" t="str">
        <f>IF(AND(B5417="Premier League",E5417="Live"),_xlfn.XLOOKUP(_xlfn.TEXTJOIN(" vs ",,C5417:D5417),Calendar!G:G,Calendar!B:B),IF(AND(B5417="Premier League",E5417="Highlights"),_xlfn.XLOOKUP(H5417,Calendar!O:O,Calendar!N:N,,-1),""))</f>
        <v/>
      </c>
      <c r="AI5417" s="61" t="str">
        <f>IF(AND(AH5417&lt;&gt;"",E5417="Live"),_xlfn.XLOOKUP(_xlfn.TEXTJOIN(" vs ",,C5417:D5417),Calendar!G:G,Calendar!K:K),"")</f>
        <v/>
      </c>
      <c r="AJ5417" s="61" t="str">
        <f>IF(AND(K5417&lt;&gt;"Match of the Day",K5417&lt;&gt;"Match of the Day 2",K5417&lt;&gt;"Match of the Day Repeat"),"",1+MAX($AJ$10:AJ5416))</f>
        <v/>
      </c>
    </row>
    <row r="5418" spans="34:36" x14ac:dyDescent="0.35">
      <c r="AH5418" s="16" t="str">
        <f>IF(AND(B5418="Premier League",E5418="Live"),_xlfn.XLOOKUP(_xlfn.TEXTJOIN(" vs ",,C5418:D5418),Calendar!G:G,Calendar!B:B),IF(AND(B5418="Premier League",E5418="Highlights"),_xlfn.XLOOKUP(H5418,Calendar!O:O,Calendar!N:N,,-1),""))</f>
        <v/>
      </c>
      <c r="AI5418" s="61" t="str">
        <f>IF(AND(AH5418&lt;&gt;"",E5418="Live"),_xlfn.XLOOKUP(_xlfn.TEXTJOIN(" vs ",,C5418:D5418),Calendar!G:G,Calendar!K:K),"")</f>
        <v/>
      </c>
      <c r="AJ5418" s="61" t="str">
        <f>IF(AND(K5418&lt;&gt;"Match of the Day",K5418&lt;&gt;"Match of the Day 2",K5418&lt;&gt;"Match of the Day Repeat"),"",1+MAX($AJ$10:AJ5417))</f>
        <v/>
      </c>
    </row>
    <row r="5419" spans="34:36" x14ac:dyDescent="0.35">
      <c r="AH5419" s="16" t="str">
        <f>IF(AND(B5419="Premier League",E5419="Live"),_xlfn.XLOOKUP(_xlfn.TEXTJOIN(" vs ",,C5419:D5419),Calendar!G:G,Calendar!B:B),IF(AND(B5419="Premier League",E5419="Highlights"),_xlfn.XLOOKUP(H5419,Calendar!O:O,Calendar!N:N,,-1),""))</f>
        <v/>
      </c>
      <c r="AI5419" s="61" t="str">
        <f>IF(AND(AH5419&lt;&gt;"",E5419="Live"),_xlfn.XLOOKUP(_xlfn.TEXTJOIN(" vs ",,C5419:D5419),Calendar!G:G,Calendar!K:K),"")</f>
        <v/>
      </c>
      <c r="AJ5419" s="61" t="str">
        <f>IF(AND(K5419&lt;&gt;"Match of the Day",K5419&lt;&gt;"Match of the Day 2",K5419&lt;&gt;"Match of the Day Repeat"),"",1+MAX($AJ$10:AJ5418))</f>
        <v/>
      </c>
    </row>
    <row r="5420" spans="34:36" x14ac:dyDescent="0.35">
      <c r="AH5420" s="16" t="str">
        <f>IF(AND(B5420="Premier League",E5420="Live"),_xlfn.XLOOKUP(_xlfn.TEXTJOIN(" vs ",,C5420:D5420),Calendar!G:G,Calendar!B:B),IF(AND(B5420="Premier League",E5420="Highlights"),_xlfn.XLOOKUP(H5420,Calendar!O:O,Calendar!N:N,,-1),""))</f>
        <v/>
      </c>
      <c r="AI5420" s="61" t="str">
        <f>IF(AND(AH5420&lt;&gt;"",E5420="Live"),_xlfn.XLOOKUP(_xlfn.TEXTJOIN(" vs ",,C5420:D5420),Calendar!G:G,Calendar!K:K),"")</f>
        <v/>
      </c>
      <c r="AJ5420" s="61" t="str">
        <f>IF(AND(K5420&lt;&gt;"Match of the Day",K5420&lt;&gt;"Match of the Day 2",K5420&lt;&gt;"Match of the Day Repeat"),"",1+MAX($AJ$10:AJ5419))</f>
        <v/>
      </c>
    </row>
    <row r="5421" spans="34:36" x14ac:dyDescent="0.35">
      <c r="AH5421" s="16" t="str">
        <f>IF(AND(B5421="Premier League",E5421="Live"),_xlfn.XLOOKUP(_xlfn.TEXTJOIN(" vs ",,C5421:D5421),Calendar!G:G,Calendar!B:B),IF(AND(B5421="Premier League",E5421="Highlights"),_xlfn.XLOOKUP(H5421,Calendar!O:O,Calendar!N:N,,-1),""))</f>
        <v/>
      </c>
      <c r="AI5421" s="61" t="str">
        <f>IF(AND(AH5421&lt;&gt;"",E5421="Live"),_xlfn.XLOOKUP(_xlfn.TEXTJOIN(" vs ",,C5421:D5421),Calendar!G:G,Calendar!K:K),"")</f>
        <v/>
      </c>
      <c r="AJ5421" s="61" t="str">
        <f>IF(AND(K5421&lt;&gt;"Match of the Day",K5421&lt;&gt;"Match of the Day 2",K5421&lt;&gt;"Match of the Day Repeat"),"",1+MAX($AJ$10:AJ5420))</f>
        <v/>
      </c>
    </row>
    <row r="5422" spans="34:36" x14ac:dyDescent="0.35">
      <c r="AH5422" s="16" t="str">
        <f>IF(AND(B5422="Premier League",E5422="Live"),_xlfn.XLOOKUP(_xlfn.TEXTJOIN(" vs ",,C5422:D5422),Calendar!G:G,Calendar!B:B),IF(AND(B5422="Premier League",E5422="Highlights"),_xlfn.XLOOKUP(H5422,Calendar!O:O,Calendar!N:N,,-1),""))</f>
        <v/>
      </c>
      <c r="AI5422" s="61" t="str">
        <f>IF(AND(AH5422&lt;&gt;"",E5422="Live"),_xlfn.XLOOKUP(_xlfn.TEXTJOIN(" vs ",,C5422:D5422),Calendar!G:G,Calendar!K:K),"")</f>
        <v/>
      </c>
      <c r="AJ5422" s="61" t="str">
        <f>IF(AND(K5422&lt;&gt;"Match of the Day",K5422&lt;&gt;"Match of the Day 2",K5422&lt;&gt;"Match of the Day Repeat"),"",1+MAX($AJ$10:AJ5421))</f>
        <v/>
      </c>
    </row>
    <row r="5423" spans="34:36" x14ac:dyDescent="0.35">
      <c r="AH5423" s="16" t="str">
        <f>IF(AND(B5423="Premier League",E5423="Live"),_xlfn.XLOOKUP(_xlfn.TEXTJOIN(" vs ",,C5423:D5423),Calendar!G:G,Calendar!B:B),IF(AND(B5423="Premier League",E5423="Highlights"),_xlfn.XLOOKUP(H5423,Calendar!O:O,Calendar!N:N,,-1),""))</f>
        <v/>
      </c>
      <c r="AI5423" s="61" t="str">
        <f>IF(AND(AH5423&lt;&gt;"",E5423="Live"),_xlfn.XLOOKUP(_xlfn.TEXTJOIN(" vs ",,C5423:D5423),Calendar!G:G,Calendar!K:K),"")</f>
        <v/>
      </c>
      <c r="AJ5423" s="61" t="str">
        <f>IF(AND(K5423&lt;&gt;"Match of the Day",K5423&lt;&gt;"Match of the Day 2",K5423&lt;&gt;"Match of the Day Repeat"),"",1+MAX($AJ$10:AJ5422))</f>
        <v/>
      </c>
    </row>
    <row r="5424" spans="34:36" x14ac:dyDescent="0.35">
      <c r="AH5424" s="16" t="str">
        <f>IF(AND(B5424="Premier League",E5424="Live"),_xlfn.XLOOKUP(_xlfn.TEXTJOIN(" vs ",,C5424:D5424),Calendar!G:G,Calendar!B:B),IF(AND(B5424="Premier League",E5424="Highlights"),_xlfn.XLOOKUP(H5424,Calendar!O:O,Calendar!N:N,,-1),""))</f>
        <v/>
      </c>
      <c r="AI5424" s="61" t="str">
        <f>IF(AND(AH5424&lt;&gt;"",E5424="Live"),_xlfn.XLOOKUP(_xlfn.TEXTJOIN(" vs ",,C5424:D5424),Calendar!G:G,Calendar!K:K),"")</f>
        <v/>
      </c>
      <c r="AJ5424" s="61" t="str">
        <f>IF(AND(K5424&lt;&gt;"Match of the Day",K5424&lt;&gt;"Match of the Day 2",K5424&lt;&gt;"Match of the Day Repeat"),"",1+MAX($AJ$10:AJ5423))</f>
        <v/>
      </c>
    </row>
    <row r="5425" spans="34:36" x14ac:dyDescent="0.35">
      <c r="AH5425" s="16" t="str">
        <f>IF(AND(B5425="Premier League",E5425="Live"),_xlfn.XLOOKUP(_xlfn.TEXTJOIN(" vs ",,C5425:D5425),Calendar!G:G,Calendar!B:B),IF(AND(B5425="Premier League",E5425="Highlights"),_xlfn.XLOOKUP(H5425,Calendar!O:O,Calendar!N:N,,-1),""))</f>
        <v/>
      </c>
      <c r="AI5425" s="61" t="str">
        <f>IF(AND(AH5425&lt;&gt;"",E5425="Live"),_xlfn.XLOOKUP(_xlfn.TEXTJOIN(" vs ",,C5425:D5425),Calendar!G:G,Calendar!K:K),"")</f>
        <v/>
      </c>
      <c r="AJ5425" s="61" t="str">
        <f>IF(AND(K5425&lt;&gt;"Match of the Day",K5425&lt;&gt;"Match of the Day 2",K5425&lt;&gt;"Match of the Day Repeat"),"",1+MAX($AJ$10:AJ5424))</f>
        <v/>
      </c>
    </row>
    <row r="5426" spans="34:36" x14ac:dyDescent="0.35">
      <c r="AH5426" s="16" t="str">
        <f>IF(AND(B5426="Premier League",E5426="Live"),_xlfn.XLOOKUP(_xlfn.TEXTJOIN(" vs ",,C5426:D5426),Calendar!G:G,Calendar!B:B),IF(AND(B5426="Premier League",E5426="Highlights"),_xlfn.XLOOKUP(H5426,Calendar!O:O,Calendar!N:N,,-1),""))</f>
        <v/>
      </c>
      <c r="AI5426" s="61" t="str">
        <f>IF(AND(AH5426&lt;&gt;"",E5426="Live"),_xlfn.XLOOKUP(_xlfn.TEXTJOIN(" vs ",,C5426:D5426),Calendar!G:G,Calendar!K:K),"")</f>
        <v/>
      </c>
      <c r="AJ5426" s="61" t="str">
        <f>IF(AND(K5426&lt;&gt;"Match of the Day",K5426&lt;&gt;"Match of the Day 2",K5426&lt;&gt;"Match of the Day Repeat"),"",1+MAX($AJ$10:AJ5425))</f>
        <v/>
      </c>
    </row>
    <row r="5427" spans="34:36" x14ac:dyDescent="0.35">
      <c r="AH5427" s="16" t="str">
        <f>IF(AND(B5427="Premier League",E5427="Live"),_xlfn.XLOOKUP(_xlfn.TEXTJOIN(" vs ",,C5427:D5427),Calendar!G:G,Calendar!B:B),IF(AND(B5427="Premier League",E5427="Highlights"),_xlfn.XLOOKUP(H5427,Calendar!O:O,Calendar!N:N,,-1),""))</f>
        <v/>
      </c>
      <c r="AI5427" s="61" t="str">
        <f>IF(AND(AH5427&lt;&gt;"",E5427="Live"),_xlfn.XLOOKUP(_xlfn.TEXTJOIN(" vs ",,C5427:D5427),Calendar!G:G,Calendar!K:K),"")</f>
        <v/>
      </c>
      <c r="AJ5427" s="61" t="str">
        <f>IF(AND(K5427&lt;&gt;"Match of the Day",K5427&lt;&gt;"Match of the Day 2",K5427&lt;&gt;"Match of the Day Repeat"),"",1+MAX($AJ$10:AJ5426))</f>
        <v/>
      </c>
    </row>
    <row r="5428" spans="34:36" x14ac:dyDescent="0.35">
      <c r="AH5428" s="16" t="str">
        <f>IF(AND(B5428="Premier League",E5428="Live"),_xlfn.XLOOKUP(_xlfn.TEXTJOIN(" vs ",,C5428:D5428),Calendar!G:G,Calendar!B:B),IF(AND(B5428="Premier League",E5428="Highlights"),_xlfn.XLOOKUP(H5428,Calendar!O:O,Calendar!N:N,,-1),""))</f>
        <v/>
      </c>
      <c r="AI5428" s="61" t="str">
        <f>IF(AND(AH5428&lt;&gt;"",E5428="Live"),_xlfn.XLOOKUP(_xlfn.TEXTJOIN(" vs ",,C5428:D5428),Calendar!G:G,Calendar!K:K),"")</f>
        <v/>
      </c>
      <c r="AJ5428" s="61" t="str">
        <f>IF(AND(K5428&lt;&gt;"Match of the Day",K5428&lt;&gt;"Match of the Day 2",K5428&lt;&gt;"Match of the Day Repeat"),"",1+MAX($AJ$10:AJ5427))</f>
        <v/>
      </c>
    </row>
    <row r="5429" spans="34:36" x14ac:dyDescent="0.35">
      <c r="AH5429" s="16" t="str">
        <f>IF(AND(B5429="Premier League",E5429="Live"),_xlfn.XLOOKUP(_xlfn.TEXTJOIN(" vs ",,C5429:D5429),Calendar!G:G,Calendar!B:B),IF(AND(B5429="Premier League",E5429="Highlights"),_xlfn.XLOOKUP(H5429,Calendar!O:O,Calendar!N:N,,-1),""))</f>
        <v/>
      </c>
      <c r="AI5429" s="61" t="str">
        <f>IF(AND(AH5429&lt;&gt;"",E5429="Live"),_xlfn.XLOOKUP(_xlfn.TEXTJOIN(" vs ",,C5429:D5429),Calendar!G:G,Calendar!K:K),"")</f>
        <v/>
      </c>
      <c r="AJ5429" s="61" t="str">
        <f>IF(AND(K5429&lt;&gt;"Match of the Day",K5429&lt;&gt;"Match of the Day 2",K5429&lt;&gt;"Match of the Day Repeat"),"",1+MAX($AJ$10:AJ5428))</f>
        <v/>
      </c>
    </row>
    <row r="5430" spans="34:36" x14ac:dyDescent="0.35">
      <c r="AH5430" s="16" t="str">
        <f>IF(AND(B5430="Premier League",E5430="Live"),_xlfn.XLOOKUP(_xlfn.TEXTJOIN(" vs ",,C5430:D5430),Calendar!G:G,Calendar!B:B),IF(AND(B5430="Premier League",E5430="Highlights"),_xlfn.XLOOKUP(H5430,Calendar!O:O,Calendar!N:N,,-1),""))</f>
        <v/>
      </c>
      <c r="AI5430" s="61" t="str">
        <f>IF(AND(AH5430&lt;&gt;"",E5430="Live"),_xlfn.XLOOKUP(_xlfn.TEXTJOIN(" vs ",,C5430:D5430),Calendar!G:G,Calendar!K:K),"")</f>
        <v/>
      </c>
      <c r="AJ5430" s="61" t="str">
        <f>IF(AND(K5430&lt;&gt;"Match of the Day",K5430&lt;&gt;"Match of the Day 2",K5430&lt;&gt;"Match of the Day Repeat"),"",1+MAX($AJ$10:AJ5429))</f>
        <v/>
      </c>
    </row>
    <row r="5431" spans="34:36" x14ac:dyDescent="0.35">
      <c r="AH5431" s="16" t="str">
        <f>IF(AND(B5431="Premier League",E5431="Live"),_xlfn.XLOOKUP(_xlfn.TEXTJOIN(" vs ",,C5431:D5431),Calendar!G:G,Calendar!B:B),IF(AND(B5431="Premier League",E5431="Highlights"),_xlfn.XLOOKUP(H5431,Calendar!O:O,Calendar!N:N,,-1),""))</f>
        <v/>
      </c>
      <c r="AI5431" s="61" t="str">
        <f>IF(AND(AH5431&lt;&gt;"",E5431="Live"),_xlfn.XLOOKUP(_xlfn.TEXTJOIN(" vs ",,C5431:D5431),Calendar!G:G,Calendar!K:K),"")</f>
        <v/>
      </c>
      <c r="AJ5431" s="61" t="str">
        <f>IF(AND(K5431&lt;&gt;"Match of the Day",K5431&lt;&gt;"Match of the Day 2",K5431&lt;&gt;"Match of the Day Repeat"),"",1+MAX($AJ$10:AJ5430))</f>
        <v/>
      </c>
    </row>
    <row r="5432" spans="34:36" x14ac:dyDescent="0.35">
      <c r="AH5432" s="16" t="str">
        <f>IF(AND(B5432="Premier League",E5432="Live"),_xlfn.XLOOKUP(_xlfn.TEXTJOIN(" vs ",,C5432:D5432),Calendar!G:G,Calendar!B:B),IF(AND(B5432="Premier League",E5432="Highlights"),_xlfn.XLOOKUP(H5432,Calendar!O:O,Calendar!N:N,,-1),""))</f>
        <v/>
      </c>
      <c r="AI5432" s="61" t="str">
        <f>IF(AND(AH5432&lt;&gt;"",E5432="Live"),_xlfn.XLOOKUP(_xlfn.TEXTJOIN(" vs ",,C5432:D5432),Calendar!G:G,Calendar!K:K),"")</f>
        <v/>
      </c>
      <c r="AJ5432" s="61" t="str">
        <f>IF(AND(K5432&lt;&gt;"Match of the Day",K5432&lt;&gt;"Match of the Day 2",K5432&lt;&gt;"Match of the Day Repeat"),"",1+MAX($AJ$10:AJ5431))</f>
        <v/>
      </c>
    </row>
    <row r="5433" spans="34:36" x14ac:dyDescent="0.35">
      <c r="AH5433" s="16" t="str">
        <f>IF(AND(B5433="Premier League",E5433="Live"),_xlfn.XLOOKUP(_xlfn.TEXTJOIN(" vs ",,C5433:D5433),Calendar!G:G,Calendar!B:B),IF(AND(B5433="Premier League",E5433="Highlights"),_xlfn.XLOOKUP(H5433,Calendar!O:O,Calendar!N:N,,-1),""))</f>
        <v/>
      </c>
      <c r="AI5433" s="61" t="str">
        <f>IF(AND(AH5433&lt;&gt;"",E5433="Live"),_xlfn.XLOOKUP(_xlfn.TEXTJOIN(" vs ",,C5433:D5433),Calendar!G:G,Calendar!K:K),"")</f>
        <v/>
      </c>
      <c r="AJ5433" s="61" t="str">
        <f>IF(AND(K5433&lt;&gt;"Match of the Day",K5433&lt;&gt;"Match of the Day 2",K5433&lt;&gt;"Match of the Day Repeat"),"",1+MAX($AJ$10:AJ5432))</f>
        <v/>
      </c>
    </row>
    <row r="5434" spans="34:36" x14ac:dyDescent="0.35">
      <c r="AH5434" s="16" t="str">
        <f>IF(AND(B5434="Premier League",E5434="Live"),_xlfn.XLOOKUP(_xlfn.TEXTJOIN(" vs ",,C5434:D5434),Calendar!G:G,Calendar!B:B),IF(AND(B5434="Premier League",E5434="Highlights"),_xlfn.XLOOKUP(H5434,Calendar!O:O,Calendar!N:N,,-1),""))</f>
        <v/>
      </c>
      <c r="AI5434" s="61" t="str">
        <f>IF(AND(AH5434&lt;&gt;"",E5434="Live"),_xlfn.XLOOKUP(_xlfn.TEXTJOIN(" vs ",,C5434:D5434),Calendar!G:G,Calendar!K:K),"")</f>
        <v/>
      </c>
      <c r="AJ5434" s="61" t="str">
        <f>IF(AND(K5434&lt;&gt;"Match of the Day",K5434&lt;&gt;"Match of the Day 2",K5434&lt;&gt;"Match of the Day Repeat"),"",1+MAX($AJ$10:AJ5433))</f>
        <v/>
      </c>
    </row>
    <row r="5435" spans="34:36" x14ac:dyDescent="0.35">
      <c r="AH5435" s="16" t="str">
        <f>IF(AND(B5435="Premier League",E5435="Live"),_xlfn.XLOOKUP(_xlfn.TEXTJOIN(" vs ",,C5435:D5435),Calendar!G:G,Calendar!B:B),IF(AND(B5435="Premier League",E5435="Highlights"),_xlfn.XLOOKUP(H5435,Calendar!O:O,Calendar!N:N,,-1),""))</f>
        <v/>
      </c>
      <c r="AI5435" s="61" t="str">
        <f>IF(AND(AH5435&lt;&gt;"",E5435="Live"),_xlfn.XLOOKUP(_xlfn.TEXTJOIN(" vs ",,C5435:D5435),Calendar!G:G,Calendar!K:K),"")</f>
        <v/>
      </c>
      <c r="AJ5435" s="61" t="str">
        <f>IF(AND(K5435&lt;&gt;"Match of the Day",K5435&lt;&gt;"Match of the Day 2",K5435&lt;&gt;"Match of the Day Repeat"),"",1+MAX($AJ$10:AJ5434))</f>
        <v/>
      </c>
    </row>
    <row r="5436" spans="34:36" x14ac:dyDescent="0.35">
      <c r="AH5436" s="16" t="str">
        <f>IF(AND(B5436="Premier League",E5436="Live"),_xlfn.XLOOKUP(_xlfn.TEXTJOIN(" vs ",,C5436:D5436),Calendar!G:G,Calendar!B:B),IF(AND(B5436="Premier League",E5436="Highlights"),_xlfn.XLOOKUP(H5436,Calendar!O:O,Calendar!N:N,,-1),""))</f>
        <v/>
      </c>
      <c r="AI5436" s="61" t="str">
        <f>IF(AND(AH5436&lt;&gt;"",E5436="Live"),_xlfn.XLOOKUP(_xlfn.TEXTJOIN(" vs ",,C5436:D5436),Calendar!G:G,Calendar!K:K),"")</f>
        <v/>
      </c>
      <c r="AJ5436" s="61" t="str">
        <f>IF(AND(K5436&lt;&gt;"Match of the Day",K5436&lt;&gt;"Match of the Day 2",K5436&lt;&gt;"Match of the Day Repeat"),"",1+MAX($AJ$10:AJ5435))</f>
        <v/>
      </c>
    </row>
    <row r="5437" spans="34:36" x14ac:dyDescent="0.35">
      <c r="AH5437" s="16" t="str">
        <f>IF(AND(B5437="Premier League",E5437="Live"),_xlfn.XLOOKUP(_xlfn.TEXTJOIN(" vs ",,C5437:D5437),Calendar!G:G,Calendar!B:B),IF(AND(B5437="Premier League",E5437="Highlights"),_xlfn.XLOOKUP(H5437,Calendar!O:O,Calendar!N:N,,-1),""))</f>
        <v/>
      </c>
      <c r="AI5437" s="61" t="str">
        <f>IF(AND(AH5437&lt;&gt;"",E5437="Live"),_xlfn.XLOOKUP(_xlfn.TEXTJOIN(" vs ",,C5437:D5437),Calendar!G:G,Calendar!K:K),"")</f>
        <v/>
      </c>
      <c r="AJ5437" s="61" t="str">
        <f>IF(AND(K5437&lt;&gt;"Match of the Day",K5437&lt;&gt;"Match of the Day 2",K5437&lt;&gt;"Match of the Day Repeat"),"",1+MAX($AJ$10:AJ5436))</f>
        <v/>
      </c>
    </row>
    <row r="5438" spans="34:36" x14ac:dyDescent="0.35">
      <c r="AH5438" s="16" t="str">
        <f>IF(AND(B5438="Premier League",E5438="Live"),_xlfn.XLOOKUP(_xlfn.TEXTJOIN(" vs ",,C5438:D5438),Calendar!G:G,Calendar!B:B),IF(AND(B5438="Premier League",E5438="Highlights"),_xlfn.XLOOKUP(H5438,Calendar!O:O,Calendar!N:N,,-1),""))</f>
        <v/>
      </c>
      <c r="AI5438" s="61" t="str">
        <f>IF(AND(AH5438&lt;&gt;"",E5438="Live"),_xlfn.XLOOKUP(_xlfn.TEXTJOIN(" vs ",,C5438:D5438),Calendar!G:G,Calendar!K:K),"")</f>
        <v/>
      </c>
      <c r="AJ5438" s="61" t="str">
        <f>IF(AND(K5438&lt;&gt;"Match of the Day",K5438&lt;&gt;"Match of the Day 2",K5438&lt;&gt;"Match of the Day Repeat"),"",1+MAX($AJ$10:AJ5437))</f>
        <v/>
      </c>
    </row>
    <row r="5439" spans="34:36" x14ac:dyDescent="0.35">
      <c r="AH5439" s="16" t="str">
        <f>IF(AND(B5439="Premier League",E5439="Live"),_xlfn.XLOOKUP(_xlfn.TEXTJOIN(" vs ",,C5439:D5439),Calendar!G:G,Calendar!B:B),IF(AND(B5439="Premier League",E5439="Highlights"),_xlfn.XLOOKUP(H5439,Calendar!O:O,Calendar!N:N,,-1),""))</f>
        <v/>
      </c>
      <c r="AI5439" s="61" t="str">
        <f>IF(AND(AH5439&lt;&gt;"",E5439="Live"),_xlfn.XLOOKUP(_xlfn.TEXTJOIN(" vs ",,C5439:D5439),Calendar!G:G,Calendar!K:K),"")</f>
        <v/>
      </c>
      <c r="AJ5439" s="61" t="str">
        <f>IF(AND(K5439&lt;&gt;"Match of the Day",K5439&lt;&gt;"Match of the Day 2",K5439&lt;&gt;"Match of the Day Repeat"),"",1+MAX($AJ$10:AJ5438))</f>
        <v/>
      </c>
    </row>
    <row r="5440" spans="34:36" x14ac:dyDescent="0.35">
      <c r="AH5440" s="16" t="str">
        <f>IF(AND(B5440="Premier League",E5440="Live"),_xlfn.XLOOKUP(_xlfn.TEXTJOIN(" vs ",,C5440:D5440),Calendar!G:G,Calendar!B:B),IF(AND(B5440="Premier League",E5440="Highlights"),_xlfn.XLOOKUP(H5440,Calendar!O:O,Calendar!N:N,,-1),""))</f>
        <v/>
      </c>
      <c r="AI5440" s="61" t="str">
        <f>IF(AND(AH5440&lt;&gt;"",E5440="Live"),_xlfn.XLOOKUP(_xlfn.TEXTJOIN(" vs ",,C5440:D5440),Calendar!G:G,Calendar!K:K),"")</f>
        <v/>
      </c>
      <c r="AJ5440" s="61" t="str">
        <f>IF(AND(K5440&lt;&gt;"Match of the Day",K5440&lt;&gt;"Match of the Day 2",K5440&lt;&gt;"Match of the Day Repeat"),"",1+MAX($AJ$10:AJ5439))</f>
        <v/>
      </c>
    </row>
    <row r="5441" spans="34:36" x14ac:dyDescent="0.35">
      <c r="AH5441" s="16" t="str">
        <f>IF(AND(B5441="Premier League",E5441="Live"),_xlfn.XLOOKUP(_xlfn.TEXTJOIN(" vs ",,C5441:D5441),Calendar!G:G,Calendar!B:B),IF(AND(B5441="Premier League",E5441="Highlights"),_xlfn.XLOOKUP(H5441,Calendar!O:O,Calendar!N:N,,-1),""))</f>
        <v/>
      </c>
      <c r="AI5441" s="61" t="str">
        <f>IF(AND(AH5441&lt;&gt;"",E5441="Live"),_xlfn.XLOOKUP(_xlfn.TEXTJOIN(" vs ",,C5441:D5441),Calendar!G:G,Calendar!K:K),"")</f>
        <v/>
      </c>
      <c r="AJ5441" s="61" t="str">
        <f>IF(AND(K5441&lt;&gt;"Match of the Day",K5441&lt;&gt;"Match of the Day 2",K5441&lt;&gt;"Match of the Day Repeat"),"",1+MAX($AJ$10:AJ5440))</f>
        <v/>
      </c>
    </row>
    <row r="5442" spans="34:36" x14ac:dyDescent="0.35">
      <c r="AH5442" s="16" t="str">
        <f>IF(AND(B5442="Premier League",E5442="Live"),_xlfn.XLOOKUP(_xlfn.TEXTJOIN(" vs ",,C5442:D5442),Calendar!G:G,Calendar!B:B),IF(AND(B5442="Premier League",E5442="Highlights"),_xlfn.XLOOKUP(H5442,Calendar!O:O,Calendar!N:N,,-1),""))</f>
        <v/>
      </c>
      <c r="AI5442" s="61" t="str">
        <f>IF(AND(AH5442&lt;&gt;"",E5442="Live"),_xlfn.XLOOKUP(_xlfn.TEXTJOIN(" vs ",,C5442:D5442),Calendar!G:G,Calendar!K:K),"")</f>
        <v/>
      </c>
      <c r="AJ5442" s="61" t="str">
        <f>IF(AND(K5442&lt;&gt;"Match of the Day",K5442&lt;&gt;"Match of the Day 2",K5442&lt;&gt;"Match of the Day Repeat"),"",1+MAX($AJ$10:AJ5441))</f>
        <v/>
      </c>
    </row>
    <row r="5443" spans="34:36" x14ac:dyDescent="0.35">
      <c r="AH5443" s="16" t="str">
        <f>IF(AND(B5443="Premier League",E5443="Live"),_xlfn.XLOOKUP(_xlfn.TEXTJOIN(" vs ",,C5443:D5443),Calendar!G:G,Calendar!B:B),IF(AND(B5443="Premier League",E5443="Highlights"),_xlfn.XLOOKUP(H5443,Calendar!O:O,Calendar!N:N,,-1),""))</f>
        <v/>
      </c>
      <c r="AI5443" s="61" t="str">
        <f>IF(AND(AH5443&lt;&gt;"",E5443="Live"),_xlfn.XLOOKUP(_xlfn.TEXTJOIN(" vs ",,C5443:D5443),Calendar!G:G,Calendar!K:K),"")</f>
        <v/>
      </c>
      <c r="AJ5443" s="61" t="str">
        <f>IF(AND(K5443&lt;&gt;"Match of the Day",K5443&lt;&gt;"Match of the Day 2",K5443&lt;&gt;"Match of the Day Repeat"),"",1+MAX($AJ$10:AJ5442))</f>
        <v/>
      </c>
    </row>
    <row r="5444" spans="34:36" x14ac:dyDescent="0.35">
      <c r="AH5444" s="16" t="str">
        <f>IF(AND(B5444="Premier League",E5444="Live"),_xlfn.XLOOKUP(_xlfn.TEXTJOIN(" vs ",,C5444:D5444),Calendar!G:G,Calendar!B:B),IF(AND(B5444="Premier League",E5444="Highlights"),_xlfn.XLOOKUP(H5444,Calendar!O:O,Calendar!N:N,,-1),""))</f>
        <v/>
      </c>
      <c r="AI5444" s="61" t="str">
        <f>IF(AND(AH5444&lt;&gt;"",E5444="Live"),_xlfn.XLOOKUP(_xlfn.TEXTJOIN(" vs ",,C5444:D5444),Calendar!G:G,Calendar!K:K),"")</f>
        <v/>
      </c>
      <c r="AJ5444" s="61" t="str">
        <f>IF(AND(K5444&lt;&gt;"Match of the Day",K5444&lt;&gt;"Match of the Day 2",K5444&lt;&gt;"Match of the Day Repeat"),"",1+MAX($AJ$10:AJ5443))</f>
        <v/>
      </c>
    </row>
    <row r="5445" spans="34:36" x14ac:dyDescent="0.35">
      <c r="AH5445" s="16" t="str">
        <f>IF(AND(B5445="Premier League",E5445="Live"),_xlfn.XLOOKUP(_xlfn.TEXTJOIN(" vs ",,C5445:D5445),Calendar!G:G,Calendar!B:B),IF(AND(B5445="Premier League",E5445="Highlights"),_xlfn.XLOOKUP(H5445,Calendar!O:O,Calendar!N:N,,-1),""))</f>
        <v/>
      </c>
      <c r="AI5445" s="61" t="str">
        <f>IF(AND(AH5445&lt;&gt;"",E5445="Live"),_xlfn.XLOOKUP(_xlfn.TEXTJOIN(" vs ",,C5445:D5445),Calendar!G:G,Calendar!K:K),"")</f>
        <v/>
      </c>
      <c r="AJ5445" s="61" t="str">
        <f>IF(AND(K5445&lt;&gt;"Match of the Day",K5445&lt;&gt;"Match of the Day 2",K5445&lt;&gt;"Match of the Day Repeat"),"",1+MAX($AJ$10:AJ5444))</f>
        <v/>
      </c>
    </row>
    <row r="5446" spans="34:36" x14ac:dyDescent="0.35">
      <c r="AH5446" s="16" t="str">
        <f>IF(AND(B5446="Premier League",E5446="Live"),_xlfn.XLOOKUP(_xlfn.TEXTJOIN(" vs ",,C5446:D5446),Calendar!G:G,Calendar!B:B),IF(AND(B5446="Premier League",E5446="Highlights"),_xlfn.XLOOKUP(H5446,Calendar!O:O,Calendar!N:N,,-1),""))</f>
        <v/>
      </c>
      <c r="AI5446" s="61" t="str">
        <f>IF(AND(AH5446&lt;&gt;"",E5446="Live"),_xlfn.XLOOKUP(_xlfn.TEXTJOIN(" vs ",,C5446:D5446),Calendar!G:G,Calendar!K:K),"")</f>
        <v/>
      </c>
      <c r="AJ5446" s="61" t="str">
        <f>IF(AND(K5446&lt;&gt;"Match of the Day",K5446&lt;&gt;"Match of the Day 2",K5446&lt;&gt;"Match of the Day Repeat"),"",1+MAX($AJ$10:AJ5445))</f>
        <v/>
      </c>
    </row>
    <row r="5447" spans="34:36" x14ac:dyDescent="0.35">
      <c r="AH5447" s="16" t="str">
        <f>IF(AND(B5447="Premier League",E5447="Live"),_xlfn.XLOOKUP(_xlfn.TEXTJOIN(" vs ",,C5447:D5447),Calendar!G:G,Calendar!B:B),IF(AND(B5447="Premier League",E5447="Highlights"),_xlfn.XLOOKUP(H5447,Calendar!O:O,Calendar!N:N,,-1),""))</f>
        <v/>
      </c>
      <c r="AI5447" s="61" t="str">
        <f>IF(AND(AH5447&lt;&gt;"",E5447="Live"),_xlfn.XLOOKUP(_xlfn.TEXTJOIN(" vs ",,C5447:D5447),Calendar!G:G,Calendar!K:K),"")</f>
        <v/>
      </c>
      <c r="AJ5447" s="61" t="str">
        <f>IF(AND(K5447&lt;&gt;"Match of the Day",K5447&lt;&gt;"Match of the Day 2",K5447&lt;&gt;"Match of the Day Repeat"),"",1+MAX($AJ$10:AJ5446))</f>
        <v/>
      </c>
    </row>
    <row r="5448" spans="34:36" x14ac:dyDescent="0.35">
      <c r="AH5448" s="16" t="str">
        <f>IF(AND(B5448="Premier League",E5448="Live"),_xlfn.XLOOKUP(_xlfn.TEXTJOIN(" vs ",,C5448:D5448),Calendar!G:G,Calendar!B:B),IF(AND(B5448="Premier League",E5448="Highlights"),_xlfn.XLOOKUP(H5448,Calendar!O:O,Calendar!N:N,,-1),""))</f>
        <v/>
      </c>
      <c r="AI5448" s="61" t="str">
        <f>IF(AND(AH5448&lt;&gt;"",E5448="Live"),_xlfn.XLOOKUP(_xlfn.TEXTJOIN(" vs ",,C5448:D5448),Calendar!G:G,Calendar!K:K),"")</f>
        <v/>
      </c>
      <c r="AJ5448" s="61" t="str">
        <f>IF(AND(K5448&lt;&gt;"Match of the Day",K5448&lt;&gt;"Match of the Day 2",K5448&lt;&gt;"Match of the Day Repeat"),"",1+MAX($AJ$10:AJ5447))</f>
        <v/>
      </c>
    </row>
    <row r="5449" spans="34:36" x14ac:dyDescent="0.35">
      <c r="AH5449" s="16" t="str">
        <f>IF(AND(B5449="Premier League",E5449="Live"),_xlfn.XLOOKUP(_xlfn.TEXTJOIN(" vs ",,C5449:D5449),Calendar!G:G,Calendar!B:B),IF(AND(B5449="Premier League",E5449="Highlights"),_xlfn.XLOOKUP(H5449,Calendar!O:O,Calendar!N:N,,-1),""))</f>
        <v/>
      </c>
      <c r="AI5449" s="61" t="str">
        <f>IF(AND(AH5449&lt;&gt;"",E5449="Live"),_xlfn.XLOOKUP(_xlfn.TEXTJOIN(" vs ",,C5449:D5449),Calendar!G:G,Calendar!K:K),"")</f>
        <v/>
      </c>
      <c r="AJ5449" s="61" t="str">
        <f>IF(AND(K5449&lt;&gt;"Match of the Day",K5449&lt;&gt;"Match of the Day 2",K5449&lt;&gt;"Match of the Day Repeat"),"",1+MAX($AJ$10:AJ5448))</f>
        <v/>
      </c>
    </row>
    <row r="5450" spans="34:36" x14ac:dyDescent="0.35">
      <c r="AH5450" s="16" t="str">
        <f>IF(AND(B5450="Premier League",E5450="Live"),_xlfn.XLOOKUP(_xlfn.TEXTJOIN(" vs ",,C5450:D5450),Calendar!G:G,Calendar!B:B),IF(AND(B5450="Premier League",E5450="Highlights"),_xlfn.XLOOKUP(H5450,Calendar!O:O,Calendar!N:N,,-1),""))</f>
        <v/>
      </c>
      <c r="AI5450" s="61" t="str">
        <f>IF(AND(AH5450&lt;&gt;"",E5450="Live"),_xlfn.XLOOKUP(_xlfn.TEXTJOIN(" vs ",,C5450:D5450),Calendar!G:G,Calendar!K:K),"")</f>
        <v/>
      </c>
      <c r="AJ5450" s="61" t="str">
        <f>IF(AND(K5450&lt;&gt;"Match of the Day",K5450&lt;&gt;"Match of the Day 2",K5450&lt;&gt;"Match of the Day Repeat"),"",1+MAX($AJ$10:AJ5449))</f>
        <v/>
      </c>
    </row>
    <row r="5451" spans="34:36" x14ac:dyDescent="0.35">
      <c r="AH5451" s="16" t="str">
        <f>IF(AND(B5451="Premier League",E5451="Live"),_xlfn.XLOOKUP(_xlfn.TEXTJOIN(" vs ",,C5451:D5451),Calendar!G:G,Calendar!B:B),IF(AND(B5451="Premier League",E5451="Highlights"),_xlfn.XLOOKUP(H5451,Calendar!O:O,Calendar!N:N,,-1),""))</f>
        <v/>
      </c>
      <c r="AI5451" s="61" t="str">
        <f>IF(AND(AH5451&lt;&gt;"",E5451="Live"),_xlfn.XLOOKUP(_xlfn.TEXTJOIN(" vs ",,C5451:D5451),Calendar!G:G,Calendar!K:K),"")</f>
        <v/>
      </c>
      <c r="AJ5451" s="61" t="str">
        <f>IF(AND(K5451&lt;&gt;"Match of the Day",K5451&lt;&gt;"Match of the Day 2",K5451&lt;&gt;"Match of the Day Repeat"),"",1+MAX($AJ$10:AJ5450))</f>
        <v/>
      </c>
    </row>
    <row r="5452" spans="34:36" x14ac:dyDescent="0.35">
      <c r="AH5452" s="16" t="str">
        <f>IF(AND(B5452="Premier League",E5452="Live"),_xlfn.XLOOKUP(_xlfn.TEXTJOIN(" vs ",,C5452:D5452),Calendar!G:G,Calendar!B:B),IF(AND(B5452="Premier League",E5452="Highlights"),_xlfn.XLOOKUP(H5452,Calendar!O:O,Calendar!N:N,,-1),""))</f>
        <v/>
      </c>
      <c r="AI5452" s="61" t="str">
        <f>IF(AND(AH5452&lt;&gt;"",E5452="Live"),_xlfn.XLOOKUP(_xlfn.TEXTJOIN(" vs ",,C5452:D5452),Calendar!G:G,Calendar!K:K),"")</f>
        <v/>
      </c>
      <c r="AJ5452" s="61" t="str">
        <f>IF(AND(K5452&lt;&gt;"Match of the Day",K5452&lt;&gt;"Match of the Day 2",K5452&lt;&gt;"Match of the Day Repeat"),"",1+MAX($AJ$10:AJ5451))</f>
        <v/>
      </c>
    </row>
    <row r="5453" spans="34:36" x14ac:dyDescent="0.35">
      <c r="AH5453" s="16" t="str">
        <f>IF(AND(B5453="Premier League",E5453="Live"),_xlfn.XLOOKUP(_xlfn.TEXTJOIN(" vs ",,C5453:D5453),Calendar!G:G,Calendar!B:B),IF(AND(B5453="Premier League",E5453="Highlights"),_xlfn.XLOOKUP(H5453,Calendar!O:O,Calendar!N:N,,-1),""))</f>
        <v/>
      </c>
      <c r="AI5453" s="61" t="str">
        <f>IF(AND(AH5453&lt;&gt;"",E5453="Live"),_xlfn.XLOOKUP(_xlfn.TEXTJOIN(" vs ",,C5453:D5453),Calendar!G:G,Calendar!K:K),"")</f>
        <v/>
      </c>
      <c r="AJ5453" s="61" t="str">
        <f>IF(AND(K5453&lt;&gt;"Match of the Day",K5453&lt;&gt;"Match of the Day 2",K5453&lt;&gt;"Match of the Day Repeat"),"",1+MAX($AJ$10:AJ5452))</f>
        <v/>
      </c>
    </row>
    <row r="5454" spans="34:36" x14ac:dyDescent="0.35">
      <c r="AH5454" s="16" t="str">
        <f>IF(AND(B5454="Premier League",E5454="Live"),_xlfn.XLOOKUP(_xlfn.TEXTJOIN(" vs ",,C5454:D5454),Calendar!G:G,Calendar!B:B),IF(AND(B5454="Premier League",E5454="Highlights"),_xlfn.XLOOKUP(H5454,Calendar!O:O,Calendar!N:N,,-1),""))</f>
        <v/>
      </c>
      <c r="AI5454" s="61" t="str">
        <f>IF(AND(AH5454&lt;&gt;"",E5454="Live"),_xlfn.XLOOKUP(_xlfn.TEXTJOIN(" vs ",,C5454:D5454),Calendar!G:G,Calendar!K:K),"")</f>
        <v/>
      </c>
      <c r="AJ5454" s="61" t="str">
        <f>IF(AND(K5454&lt;&gt;"Match of the Day",K5454&lt;&gt;"Match of the Day 2",K5454&lt;&gt;"Match of the Day Repeat"),"",1+MAX($AJ$10:AJ5453))</f>
        <v/>
      </c>
    </row>
    <row r="5455" spans="34:36" x14ac:dyDescent="0.35">
      <c r="AH5455" s="16" t="str">
        <f>IF(AND(B5455="Premier League",E5455="Live"),_xlfn.XLOOKUP(_xlfn.TEXTJOIN(" vs ",,C5455:D5455),Calendar!G:G,Calendar!B:B),IF(AND(B5455="Premier League",E5455="Highlights"),_xlfn.XLOOKUP(H5455,Calendar!O:O,Calendar!N:N,,-1),""))</f>
        <v/>
      </c>
      <c r="AI5455" s="61" t="str">
        <f>IF(AND(AH5455&lt;&gt;"",E5455="Live"),_xlfn.XLOOKUP(_xlfn.TEXTJOIN(" vs ",,C5455:D5455),Calendar!G:G,Calendar!K:K),"")</f>
        <v/>
      </c>
      <c r="AJ5455" s="61" t="str">
        <f>IF(AND(K5455&lt;&gt;"Match of the Day",K5455&lt;&gt;"Match of the Day 2",K5455&lt;&gt;"Match of the Day Repeat"),"",1+MAX($AJ$10:AJ5454))</f>
        <v/>
      </c>
    </row>
    <row r="5456" spans="34:36" x14ac:dyDescent="0.35">
      <c r="AH5456" s="16" t="str">
        <f>IF(AND(B5456="Premier League",E5456="Live"),_xlfn.XLOOKUP(_xlfn.TEXTJOIN(" vs ",,C5456:D5456),Calendar!G:G,Calendar!B:B),IF(AND(B5456="Premier League",E5456="Highlights"),_xlfn.XLOOKUP(H5456,Calendar!O:O,Calendar!N:N,,-1),""))</f>
        <v/>
      </c>
      <c r="AI5456" s="61" t="str">
        <f>IF(AND(AH5456&lt;&gt;"",E5456="Live"),_xlfn.XLOOKUP(_xlfn.TEXTJOIN(" vs ",,C5456:D5456),Calendar!G:G,Calendar!K:K),"")</f>
        <v/>
      </c>
      <c r="AJ5456" s="61" t="str">
        <f>IF(AND(K5456&lt;&gt;"Match of the Day",K5456&lt;&gt;"Match of the Day 2",K5456&lt;&gt;"Match of the Day Repeat"),"",1+MAX($AJ$10:AJ5455))</f>
        <v/>
      </c>
    </row>
    <row r="5457" spans="34:36" x14ac:dyDescent="0.35">
      <c r="AH5457" s="16" t="str">
        <f>IF(AND(B5457="Premier League",E5457="Live"),_xlfn.XLOOKUP(_xlfn.TEXTJOIN(" vs ",,C5457:D5457),Calendar!G:G,Calendar!B:B),IF(AND(B5457="Premier League",E5457="Highlights"),_xlfn.XLOOKUP(H5457,Calendar!O:O,Calendar!N:N,,-1),""))</f>
        <v/>
      </c>
      <c r="AI5457" s="61" t="str">
        <f>IF(AND(AH5457&lt;&gt;"",E5457="Live"),_xlfn.XLOOKUP(_xlfn.TEXTJOIN(" vs ",,C5457:D5457),Calendar!G:G,Calendar!K:K),"")</f>
        <v/>
      </c>
      <c r="AJ5457" s="61" t="str">
        <f>IF(AND(K5457&lt;&gt;"Match of the Day",K5457&lt;&gt;"Match of the Day 2",K5457&lt;&gt;"Match of the Day Repeat"),"",1+MAX($AJ$10:AJ5456))</f>
        <v/>
      </c>
    </row>
    <row r="5458" spans="34:36" x14ac:dyDescent="0.35">
      <c r="AH5458" s="16" t="str">
        <f>IF(AND(B5458="Premier League",E5458="Live"),_xlfn.XLOOKUP(_xlfn.TEXTJOIN(" vs ",,C5458:D5458),Calendar!G:G,Calendar!B:B),IF(AND(B5458="Premier League",E5458="Highlights"),_xlfn.XLOOKUP(H5458,Calendar!O:O,Calendar!N:N,,-1),""))</f>
        <v/>
      </c>
      <c r="AI5458" s="61" t="str">
        <f>IF(AND(AH5458&lt;&gt;"",E5458="Live"),_xlfn.XLOOKUP(_xlfn.TEXTJOIN(" vs ",,C5458:D5458),Calendar!G:G,Calendar!K:K),"")</f>
        <v/>
      </c>
      <c r="AJ5458" s="61" t="str">
        <f>IF(AND(K5458&lt;&gt;"Match of the Day",K5458&lt;&gt;"Match of the Day 2",K5458&lt;&gt;"Match of the Day Repeat"),"",1+MAX($AJ$10:AJ5457))</f>
        <v/>
      </c>
    </row>
    <row r="5459" spans="34:36" x14ac:dyDescent="0.35">
      <c r="AH5459" s="16" t="str">
        <f>IF(AND(B5459="Premier League",E5459="Live"),_xlfn.XLOOKUP(_xlfn.TEXTJOIN(" vs ",,C5459:D5459),Calendar!G:G,Calendar!B:B),IF(AND(B5459="Premier League",E5459="Highlights"),_xlfn.XLOOKUP(H5459,Calendar!O:O,Calendar!N:N,,-1),""))</f>
        <v/>
      </c>
      <c r="AI5459" s="61" t="str">
        <f>IF(AND(AH5459&lt;&gt;"",E5459="Live"),_xlfn.XLOOKUP(_xlfn.TEXTJOIN(" vs ",,C5459:D5459),Calendar!G:G,Calendar!K:K),"")</f>
        <v/>
      </c>
      <c r="AJ5459" s="61" t="str">
        <f>IF(AND(K5459&lt;&gt;"Match of the Day",K5459&lt;&gt;"Match of the Day 2",K5459&lt;&gt;"Match of the Day Repeat"),"",1+MAX($AJ$10:AJ5458))</f>
        <v/>
      </c>
    </row>
    <row r="5460" spans="34:36" x14ac:dyDescent="0.35">
      <c r="AH5460" s="16" t="str">
        <f>IF(AND(B5460="Premier League",E5460="Live"),_xlfn.XLOOKUP(_xlfn.TEXTJOIN(" vs ",,C5460:D5460),Calendar!G:G,Calendar!B:B),IF(AND(B5460="Premier League",E5460="Highlights"),_xlfn.XLOOKUP(H5460,Calendar!O:O,Calendar!N:N,,-1),""))</f>
        <v/>
      </c>
      <c r="AI5460" s="61" t="str">
        <f>IF(AND(AH5460&lt;&gt;"",E5460="Live"),_xlfn.XLOOKUP(_xlfn.TEXTJOIN(" vs ",,C5460:D5460),Calendar!G:G,Calendar!K:K),"")</f>
        <v/>
      </c>
      <c r="AJ5460" s="61" t="str">
        <f>IF(AND(K5460&lt;&gt;"Match of the Day",K5460&lt;&gt;"Match of the Day 2",K5460&lt;&gt;"Match of the Day Repeat"),"",1+MAX($AJ$10:AJ5459))</f>
        <v/>
      </c>
    </row>
    <row r="5461" spans="34:36" x14ac:dyDescent="0.35">
      <c r="AH5461" s="16" t="str">
        <f>IF(AND(B5461="Premier League",E5461="Live"),_xlfn.XLOOKUP(_xlfn.TEXTJOIN(" vs ",,C5461:D5461),Calendar!G:G,Calendar!B:B),IF(AND(B5461="Premier League",E5461="Highlights"),_xlfn.XLOOKUP(H5461,Calendar!O:O,Calendar!N:N,,-1),""))</f>
        <v/>
      </c>
      <c r="AI5461" s="61" t="str">
        <f>IF(AND(AH5461&lt;&gt;"",E5461="Live"),_xlfn.XLOOKUP(_xlfn.TEXTJOIN(" vs ",,C5461:D5461),Calendar!G:G,Calendar!K:K),"")</f>
        <v/>
      </c>
      <c r="AJ5461" s="61" t="str">
        <f>IF(AND(K5461&lt;&gt;"Match of the Day",K5461&lt;&gt;"Match of the Day 2",K5461&lt;&gt;"Match of the Day Repeat"),"",1+MAX($AJ$10:AJ5460))</f>
        <v/>
      </c>
    </row>
    <row r="5462" spans="34:36" x14ac:dyDescent="0.35">
      <c r="AH5462" s="16" t="str">
        <f>IF(AND(B5462="Premier League",E5462="Live"),_xlfn.XLOOKUP(_xlfn.TEXTJOIN(" vs ",,C5462:D5462),Calendar!G:G,Calendar!B:B),IF(AND(B5462="Premier League",E5462="Highlights"),_xlfn.XLOOKUP(H5462,Calendar!O:O,Calendar!N:N,,-1),""))</f>
        <v/>
      </c>
      <c r="AI5462" s="61" t="str">
        <f>IF(AND(AH5462&lt;&gt;"",E5462="Live"),_xlfn.XLOOKUP(_xlfn.TEXTJOIN(" vs ",,C5462:D5462),Calendar!G:G,Calendar!K:K),"")</f>
        <v/>
      </c>
      <c r="AJ5462" s="61" t="str">
        <f>IF(AND(K5462&lt;&gt;"Match of the Day",K5462&lt;&gt;"Match of the Day 2",K5462&lt;&gt;"Match of the Day Repeat"),"",1+MAX($AJ$10:AJ5461))</f>
        <v/>
      </c>
    </row>
    <row r="5463" spans="34:36" x14ac:dyDescent="0.35">
      <c r="AH5463" s="16" t="str">
        <f>IF(AND(B5463="Premier League",E5463="Live"),_xlfn.XLOOKUP(_xlfn.TEXTJOIN(" vs ",,C5463:D5463),Calendar!G:G,Calendar!B:B),IF(AND(B5463="Premier League",E5463="Highlights"),_xlfn.XLOOKUP(H5463,Calendar!O:O,Calendar!N:N,,-1),""))</f>
        <v/>
      </c>
      <c r="AI5463" s="61" t="str">
        <f>IF(AND(AH5463&lt;&gt;"",E5463="Live"),_xlfn.XLOOKUP(_xlfn.TEXTJOIN(" vs ",,C5463:D5463),Calendar!G:G,Calendar!K:K),"")</f>
        <v/>
      </c>
      <c r="AJ5463" s="61" t="str">
        <f>IF(AND(K5463&lt;&gt;"Match of the Day",K5463&lt;&gt;"Match of the Day 2",K5463&lt;&gt;"Match of the Day Repeat"),"",1+MAX($AJ$10:AJ5462))</f>
        <v/>
      </c>
    </row>
    <row r="5464" spans="34:36" x14ac:dyDescent="0.35">
      <c r="AH5464" s="16" t="str">
        <f>IF(AND(B5464="Premier League",E5464="Live"),_xlfn.XLOOKUP(_xlfn.TEXTJOIN(" vs ",,C5464:D5464),Calendar!G:G,Calendar!B:B),IF(AND(B5464="Premier League",E5464="Highlights"),_xlfn.XLOOKUP(H5464,Calendar!O:O,Calendar!N:N,,-1),""))</f>
        <v/>
      </c>
      <c r="AI5464" s="61" t="str">
        <f>IF(AND(AH5464&lt;&gt;"",E5464="Live"),_xlfn.XLOOKUP(_xlfn.TEXTJOIN(" vs ",,C5464:D5464),Calendar!G:G,Calendar!K:K),"")</f>
        <v/>
      </c>
      <c r="AJ5464" s="61" t="str">
        <f>IF(AND(K5464&lt;&gt;"Match of the Day",K5464&lt;&gt;"Match of the Day 2",K5464&lt;&gt;"Match of the Day Repeat"),"",1+MAX($AJ$10:AJ5463))</f>
        <v/>
      </c>
    </row>
    <row r="5465" spans="34:36" x14ac:dyDescent="0.35">
      <c r="AH5465" s="16" t="str">
        <f>IF(AND(B5465="Premier League",E5465="Live"),_xlfn.XLOOKUP(_xlfn.TEXTJOIN(" vs ",,C5465:D5465),Calendar!G:G,Calendar!B:B),IF(AND(B5465="Premier League",E5465="Highlights"),_xlfn.XLOOKUP(H5465,Calendar!O:O,Calendar!N:N,,-1),""))</f>
        <v/>
      </c>
      <c r="AI5465" s="61" t="str">
        <f>IF(AND(AH5465&lt;&gt;"",E5465="Live"),_xlfn.XLOOKUP(_xlfn.TEXTJOIN(" vs ",,C5465:D5465),Calendar!G:G,Calendar!K:K),"")</f>
        <v/>
      </c>
      <c r="AJ5465" s="61" t="str">
        <f>IF(AND(K5465&lt;&gt;"Match of the Day",K5465&lt;&gt;"Match of the Day 2",K5465&lt;&gt;"Match of the Day Repeat"),"",1+MAX($AJ$10:AJ5464))</f>
        <v/>
      </c>
    </row>
    <row r="5466" spans="34:36" x14ac:dyDescent="0.35">
      <c r="AH5466" s="16" t="str">
        <f>IF(AND(B5466="Premier League",E5466="Live"),_xlfn.XLOOKUP(_xlfn.TEXTJOIN(" vs ",,C5466:D5466),Calendar!G:G,Calendar!B:B),IF(AND(B5466="Premier League",E5466="Highlights"),_xlfn.XLOOKUP(H5466,Calendar!O:O,Calendar!N:N,,-1),""))</f>
        <v/>
      </c>
      <c r="AI5466" s="61" t="str">
        <f>IF(AND(AH5466&lt;&gt;"",E5466="Live"),_xlfn.XLOOKUP(_xlfn.TEXTJOIN(" vs ",,C5466:D5466),Calendar!G:G,Calendar!K:K),"")</f>
        <v/>
      </c>
      <c r="AJ5466" s="61" t="str">
        <f>IF(AND(K5466&lt;&gt;"Match of the Day",K5466&lt;&gt;"Match of the Day 2",K5466&lt;&gt;"Match of the Day Repeat"),"",1+MAX($AJ$10:AJ5465))</f>
        <v/>
      </c>
    </row>
    <row r="5467" spans="34:36" x14ac:dyDescent="0.35">
      <c r="AH5467" s="16" t="str">
        <f>IF(AND(B5467="Premier League",E5467="Live"),_xlfn.XLOOKUP(_xlfn.TEXTJOIN(" vs ",,C5467:D5467),Calendar!G:G,Calendar!B:B),IF(AND(B5467="Premier League",E5467="Highlights"),_xlfn.XLOOKUP(H5467,Calendar!O:O,Calendar!N:N,,-1),""))</f>
        <v/>
      </c>
      <c r="AI5467" s="61" t="str">
        <f>IF(AND(AH5467&lt;&gt;"",E5467="Live"),_xlfn.XLOOKUP(_xlfn.TEXTJOIN(" vs ",,C5467:D5467),Calendar!G:G,Calendar!K:K),"")</f>
        <v/>
      </c>
      <c r="AJ5467" s="61" t="str">
        <f>IF(AND(K5467&lt;&gt;"Match of the Day",K5467&lt;&gt;"Match of the Day 2",K5467&lt;&gt;"Match of the Day Repeat"),"",1+MAX($AJ$10:AJ5466))</f>
        <v/>
      </c>
    </row>
    <row r="5468" spans="34:36" x14ac:dyDescent="0.35">
      <c r="AH5468" s="16" t="str">
        <f>IF(AND(B5468="Premier League",E5468="Live"),_xlfn.XLOOKUP(_xlfn.TEXTJOIN(" vs ",,C5468:D5468),Calendar!G:G,Calendar!B:B),IF(AND(B5468="Premier League",E5468="Highlights"),_xlfn.XLOOKUP(H5468,Calendar!O:O,Calendar!N:N,,-1),""))</f>
        <v/>
      </c>
      <c r="AI5468" s="61" t="str">
        <f>IF(AND(AH5468&lt;&gt;"",E5468="Live"),_xlfn.XLOOKUP(_xlfn.TEXTJOIN(" vs ",,C5468:D5468),Calendar!G:G,Calendar!K:K),"")</f>
        <v/>
      </c>
      <c r="AJ5468" s="61" t="str">
        <f>IF(AND(K5468&lt;&gt;"Match of the Day",K5468&lt;&gt;"Match of the Day 2",K5468&lt;&gt;"Match of the Day Repeat"),"",1+MAX($AJ$10:AJ5467))</f>
        <v/>
      </c>
    </row>
    <row r="5469" spans="34:36" x14ac:dyDescent="0.35">
      <c r="AH5469" s="16" t="str">
        <f>IF(AND(B5469="Premier League",E5469="Live"),_xlfn.XLOOKUP(_xlfn.TEXTJOIN(" vs ",,C5469:D5469),Calendar!G:G,Calendar!B:B),IF(AND(B5469="Premier League",E5469="Highlights"),_xlfn.XLOOKUP(H5469,Calendar!O:O,Calendar!N:N,,-1),""))</f>
        <v/>
      </c>
      <c r="AI5469" s="61" t="str">
        <f>IF(AND(AH5469&lt;&gt;"",E5469="Live"),_xlfn.XLOOKUP(_xlfn.TEXTJOIN(" vs ",,C5469:D5469),Calendar!G:G,Calendar!K:K),"")</f>
        <v/>
      </c>
      <c r="AJ5469" s="61" t="str">
        <f>IF(AND(K5469&lt;&gt;"Match of the Day",K5469&lt;&gt;"Match of the Day 2",K5469&lt;&gt;"Match of the Day Repeat"),"",1+MAX($AJ$10:AJ5468))</f>
        <v/>
      </c>
    </row>
    <row r="5470" spans="34:36" x14ac:dyDescent="0.35">
      <c r="AH5470" s="16" t="str">
        <f>IF(AND(B5470="Premier League",E5470="Live"),_xlfn.XLOOKUP(_xlfn.TEXTJOIN(" vs ",,C5470:D5470),Calendar!G:G,Calendar!B:B),IF(AND(B5470="Premier League",E5470="Highlights"),_xlfn.XLOOKUP(H5470,Calendar!O:O,Calendar!N:N,,-1),""))</f>
        <v/>
      </c>
      <c r="AI5470" s="61" t="str">
        <f>IF(AND(AH5470&lt;&gt;"",E5470="Live"),_xlfn.XLOOKUP(_xlfn.TEXTJOIN(" vs ",,C5470:D5470),Calendar!G:G,Calendar!K:K),"")</f>
        <v/>
      </c>
      <c r="AJ5470" s="61" t="str">
        <f>IF(AND(K5470&lt;&gt;"Match of the Day",K5470&lt;&gt;"Match of the Day 2",K5470&lt;&gt;"Match of the Day Repeat"),"",1+MAX($AJ$10:AJ5469))</f>
        <v/>
      </c>
    </row>
    <row r="5471" spans="34:36" x14ac:dyDescent="0.35">
      <c r="AH5471" s="16" t="str">
        <f>IF(AND(B5471="Premier League",E5471="Live"),_xlfn.XLOOKUP(_xlfn.TEXTJOIN(" vs ",,C5471:D5471),Calendar!G:G,Calendar!B:B),IF(AND(B5471="Premier League",E5471="Highlights"),_xlfn.XLOOKUP(H5471,Calendar!O:O,Calendar!N:N,,-1),""))</f>
        <v/>
      </c>
      <c r="AI5471" s="61" t="str">
        <f>IF(AND(AH5471&lt;&gt;"",E5471="Live"),_xlfn.XLOOKUP(_xlfn.TEXTJOIN(" vs ",,C5471:D5471),Calendar!G:G,Calendar!K:K),"")</f>
        <v/>
      </c>
      <c r="AJ5471" s="61" t="str">
        <f>IF(AND(K5471&lt;&gt;"Match of the Day",K5471&lt;&gt;"Match of the Day 2",K5471&lt;&gt;"Match of the Day Repeat"),"",1+MAX($AJ$10:AJ5470))</f>
        <v/>
      </c>
    </row>
    <row r="5472" spans="34:36" x14ac:dyDescent="0.35">
      <c r="AH5472" s="16" t="str">
        <f>IF(AND(B5472="Premier League",E5472="Live"),_xlfn.XLOOKUP(_xlfn.TEXTJOIN(" vs ",,C5472:D5472),Calendar!G:G,Calendar!B:B),IF(AND(B5472="Premier League",E5472="Highlights"),_xlfn.XLOOKUP(H5472,Calendar!O:O,Calendar!N:N,,-1),""))</f>
        <v/>
      </c>
      <c r="AI5472" s="61" t="str">
        <f>IF(AND(AH5472&lt;&gt;"",E5472="Live"),_xlfn.XLOOKUP(_xlfn.TEXTJOIN(" vs ",,C5472:D5472),Calendar!G:G,Calendar!K:K),"")</f>
        <v/>
      </c>
      <c r="AJ5472" s="61" t="str">
        <f>IF(AND(K5472&lt;&gt;"Match of the Day",K5472&lt;&gt;"Match of the Day 2",K5472&lt;&gt;"Match of the Day Repeat"),"",1+MAX($AJ$10:AJ5471))</f>
        <v/>
      </c>
    </row>
    <row r="5473" spans="34:36" x14ac:dyDescent="0.35">
      <c r="AH5473" s="16" t="str">
        <f>IF(AND(B5473="Premier League",E5473="Live"),_xlfn.XLOOKUP(_xlfn.TEXTJOIN(" vs ",,C5473:D5473),Calendar!G:G,Calendar!B:B),IF(AND(B5473="Premier League",E5473="Highlights"),_xlfn.XLOOKUP(H5473,Calendar!O:O,Calendar!N:N,,-1),""))</f>
        <v/>
      </c>
      <c r="AI5473" s="61" t="str">
        <f>IF(AND(AH5473&lt;&gt;"",E5473="Live"),_xlfn.XLOOKUP(_xlfn.TEXTJOIN(" vs ",,C5473:D5473),Calendar!G:G,Calendar!K:K),"")</f>
        <v/>
      </c>
      <c r="AJ5473" s="61" t="str">
        <f>IF(AND(K5473&lt;&gt;"Match of the Day",K5473&lt;&gt;"Match of the Day 2",K5473&lt;&gt;"Match of the Day Repeat"),"",1+MAX($AJ$10:AJ5472))</f>
        <v/>
      </c>
    </row>
    <row r="5474" spans="34:36" x14ac:dyDescent="0.35">
      <c r="AH5474" s="16" t="str">
        <f>IF(AND(B5474="Premier League",E5474="Live"),_xlfn.XLOOKUP(_xlfn.TEXTJOIN(" vs ",,C5474:D5474),Calendar!G:G,Calendar!B:B),IF(AND(B5474="Premier League",E5474="Highlights"),_xlfn.XLOOKUP(H5474,Calendar!O:O,Calendar!N:N,,-1),""))</f>
        <v/>
      </c>
      <c r="AI5474" s="61" t="str">
        <f>IF(AND(AH5474&lt;&gt;"",E5474="Live"),_xlfn.XLOOKUP(_xlfn.TEXTJOIN(" vs ",,C5474:D5474),Calendar!G:G,Calendar!K:K),"")</f>
        <v/>
      </c>
      <c r="AJ5474" s="61" t="str">
        <f>IF(AND(K5474&lt;&gt;"Match of the Day",K5474&lt;&gt;"Match of the Day 2",K5474&lt;&gt;"Match of the Day Repeat"),"",1+MAX($AJ$10:AJ5473))</f>
        <v/>
      </c>
    </row>
    <row r="5475" spans="34:36" x14ac:dyDescent="0.35">
      <c r="AH5475" s="16" t="str">
        <f>IF(AND(B5475="Premier League",E5475="Live"),_xlfn.XLOOKUP(_xlfn.TEXTJOIN(" vs ",,C5475:D5475),Calendar!G:G,Calendar!B:B),IF(AND(B5475="Premier League",E5475="Highlights"),_xlfn.XLOOKUP(H5475,Calendar!O:O,Calendar!N:N,,-1),""))</f>
        <v/>
      </c>
      <c r="AI5475" s="61" t="str">
        <f>IF(AND(AH5475&lt;&gt;"",E5475="Live"),_xlfn.XLOOKUP(_xlfn.TEXTJOIN(" vs ",,C5475:D5475),Calendar!G:G,Calendar!K:K),"")</f>
        <v/>
      </c>
      <c r="AJ5475" s="61" t="str">
        <f>IF(AND(K5475&lt;&gt;"Match of the Day",K5475&lt;&gt;"Match of the Day 2",K5475&lt;&gt;"Match of the Day Repeat"),"",1+MAX($AJ$10:AJ5474))</f>
        <v/>
      </c>
    </row>
    <row r="5476" spans="34:36" x14ac:dyDescent="0.35">
      <c r="AH5476" s="16" t="str">
        <f>IF(AND(B5476="Premier League",E5476="Live"),_xlfn.XLOOKUP(_xlfn.TEXTJOIN(" vs ",,C5476:D5476),Calendar!G:G,Calendar!B:B),IF(AND(B5476="Premier League",E5476="Highlights"),_xlfn.XLOOKUP(H5476,Calendar!O:O,Calendar!N:N,,-1),""))</f>
        <v/>
      </c>
      <c r="AI5476" s="61" t="str">
        <f>IF(AND(AH5476&lt;&gt;"",E5476="Live"),_xlfn.XLOOKUP(_xlfn.TEXTJOIN(" vs ",,C5476:D5476),Calendar!G:G,Calendar!K:K),"")</f>
        <v/>
      </c>
      <c r="AJ5476" s="61" t="str">
        <f>IF(AND(K5476&lt;&gt;"Match of the Day",K5476&lt;&gt;"Match of the Day 2",K5476&lt;&gt;"Match of the Day Repeat"),"",1+MAX($AJ$10:AJ5475))</f>
        <v/>
      </c>
    </row>
    <row r="5477" spans="34:36" x14ac:dyDescent="0.35">
      <c r="AH5477" s="16" t="str">
        <f>IF(AND(B5477="Premier League",E5477="Live"),_xlfn.XLOOKUP(_xlfn.TEXTJOIN(" vs ",,C5477:D5477),Calendar!G:G,Calendar!B:B),IF(AND(B5477="Premier League",E5477="Highlights"),_xlfn.XLOOKUP(H5477,Calendar!O:O,Calendar!N:N,,-1),""))</f>
        <v/>
      </c>
      <c r="AI5477" s="61" t="str">
        <f>IF(AND(AH5477&lt;&gt;"",E5477="Live"),_xlfn.XLOOKUP(_xlfn.TEXTJOIN(" vs ",,C5477:D5477),Calendar!G:G,Calendar!K:K),"")</f>
        <v/>
      </c>
      <c r="AJ5477" s="61" t="str">
        <f>IF(AND(K5477&lt;&gt;"Match of the Day",K5477&lt;&gt;"Match of the Day 2",K5477&lt;&gt;"Match of the Day Repeat"),"",1+MAX($AJ$10:AJ5476))</f>
        <v/>
      </c>
    </row>
    <row r="5478" spans="34:36" x14ac:dyDescent="0.35">
      <c r="AH5478" s="16" t="str">
        <f>IF(AND(B5478="Premier League",E5478="Live"),_xlfn.XLOOKUP(_xlfn.TEXTJOIN(" vs ",,C5478:D5478),Calendar!G:G,Calendar!B:B),IF(AND(B5478="Premier League",E5478="Highlights"),_xlfn.XLOOKUP(H5478,Calendar!O:O,Calendar!N:N,,-1),""))</f>
        <v/>
      </c>
      <c r="AI5478" s="61" t="str">
        <f>IF(AND(AH5478&lt;&gt;"",E5478="Live"),_xlfn.XLOOKUP(_xlfn.TEXTJOIN(" vs ",,C5478:D5478),Calendar!G:G,Calendar!K:K),"")</f>
        <v/>
      </c>
      <c r="AJ5478" s="61" t="str">
        <f>IF(AND(K5478&lt;&gt;"Match of the Day",K5478&lt;&gt;"Match of the Day 2",K5478&lt;&gt;"Match of the Day Repeat"),"",1+MAX($AJ$10:AJ5477))</f>
        <v/>
      </c>
    </row>
    <row r="5479" spans="34:36" x14ac:dyDescent="0.35">
      <c r="AH5479" s="16" t="str">
        <f>IF(AND(B5479="Premier League",E5479="Live"),_xlfn.XLOOKUP(_xlfn.TEXTJOIN(" vs ",,C5479:D5479),Calendar!G:G,Calendar!B:B),IF(AND(B5479="Premier League",E5479="Highlights"),_xlfn.XLOOKUP(H5479,Calendar!O:O,Calendar!N:N,,-1),""))</f>
        <v/>
      </c>
      <c r="AI5479" s="61" t="str">
        <f>IF(AND(AH5479&lt;&gt;"",E5479="Live"),_xlfn.XLOOKUP(_xlfn.TEXTJOIN(" vs ",,C5479:D5479),Calendar!G:G,Calendar!K:K),"")</f>
        <v/>
      </c>
      <c r="AJ5479" s="61" t="str">
        <f>IF(AND(K5479&lt;&gt;"Match of the Day",K5479&lt;&gt;"Match of the Day 2",K5479&lt;&gt;"Match of the Day Repeat"),"",1+MAX($AJ$10:AJ5478))</f>
        <v/>
      </c>
    </row>
    <row r="5480" spans="34:36" x14ac:dyDescent="0.35">
      <c r="AH5480" s="16" t="str">
        <f>IF(AND(B5480="Premier League",E5480="Live"),_xlfn.XLOOKUP(_xlfn.TEXTJOIN(" vs ",,C5480:D5480),Calendar!G:G,Calendar!B:B),IF(AND(B5480="Premier League",E5480="Highlights"),_xlfn.XLOOKUP(H5480,Calendar!O:O,Calendar!N:N,,-1),""))</f>
        <v/>
      </c>
      <c r="AI5480" s="61" t="str">
        <f>IF(AND(AH5480&lt;&gt;"",E5480="Live"),_xlfn.XLOOKUP(_xlfn.TEXTJOIN(" vs ",,C5480:D5480),Calendar!G:G,Calendar!K:K),"")</f>
        <v/>
      </c>
      <c r="AJ5480" s="61" t="str">
        <f>IF(AND(K5480&lt;&gt;"Match of the Day",K5480&lt;&gt;"Match of the Day 2",K5480&lt;&gt;"Match of the Day Repeat"),"",1+MAX($AJ$10:AJ5479))</f>
        <v/>
      </c>
    </row>
    <row r="5481" spans="34:36" x14ac:dyDescent="0.35">
      <c r="AH5481" s="16" t="str">
        <f>IF(AND(B5481="Premier League",E5481="Live"),_xlfn.XLOOKUP(_xlfn.TEXTJOIN(" vs ",,C5481:D5481),Calendar!G:G,Calendar!B:B),IF(AND(B5481="Premier League",E5481="Highlights"),_xlfn.XLOOKUP(H5481,Calendar!O:O,Calendar!N:N,,-1),""))</f>
        <v/>
      </c>
      <c r="AI5481" s="61" t="str">
        <f>IF(AND(AH5481&lt;&gt;"",E5481="Live"),_xlfn.XLOOKUP(_xlfn.TEXTJOIN(" vs ",,C5481:D5481),Calendar!G:G,Calendar!K:K),"")</f>
        <v/>
      </c>
      <c r="AJ5481" s="61" t="str">
        <f>IF(AND(K5481&lt;&gt;"Match of the Day",K5481&lt;&gt;"Match of the Day 2",K5481&lt;&gt;"Match of the Day Repeat"),"",1+MAX($AJ$10:AJ5480))</f>
        <v/>
      </c>
    </row>
    <row r="5482" spans="34:36" x14ac:dyDescent="0.35">
      <c r="AH5482" s="16" t="str">
        <f>IF(AND(B5482="Premier League",E5482="Live"),_xlfn.XLOOKUP(_xlfn.TEXTJOIN(" vs ",,C5482:D5482),Calendar!G:G,Calendar!B:B),IF(AND(B5482="Premier League",E5482="Highlights"),_xlfn.XLOOKUP(H5482,Calendar!O:O,Calendar!N:N,,-1),""))</f>
        <v/>
      </c>
      <c r="AI5482" s="61" t="str">
        <f>IF(AND(AH5482&lt;&gt;"",E5482="Live"),_xlfn.XLOOKUP(_xlfn.TEXTJOIN(" vs ",,C5482:D5482),Calendar!G:G,Calendar!K:K),"")</f>
        <v/>
      </c>
      <c r="AJ5482" s="61" t="str">
        <f>IF(AND(K5482&lt;&gt;"Match of the Day",K5482&lt;&gt;"Match of the Day 2",K5482&lt;&gt;"Match of the Day Repeat"),"",1+MAX($AJ$10:AJ5481))</f>
        <v/>
      </c>
    </row>
    <row r="5483" spans="34:36" x14ac:dyDescent="0.35">
      <c r="AH5483" s="16" t="str">
        <f>IF(AND(B5483="Premier League",E5483="Live"),_xlfn.XLOOKUP(_xlfn.TEXTJOIN(" vs ",,C5483:D5483),Calendar!G:G,Calendar!B:B),IF(AND(B5483="Premier League",E5483="Highlights"),_xlfn.XLOOKUP(H5483,Calendar!O:O,Calendar!N:N,,-1),""))</f>
        <v/>
      </c>
      <c r="AI5483" s="61" t="str">
        <f>IF(AND(AH5483&lt;&gt;"",E5483="Live"),_xlfn.XLOOKUP(_xlfn.TEXTJOIN(" vs ",,C5483:D5483),Calendar!G:G,Calendar!K:K),"")</f>
        <v/>
      </c>
      <c r="AJ5483" s="61" t="str">
        <f>IF(AND(K5483&lt;&gt;"Match of the Day",K5483&lt;&gt;"Match of the Day 2",K5483&lt;&gt;"Match of the Day Repeat"),"",1+MAX($AJ$10:AJ5482))</f>
        <v/>
      </c>
    </row>
    <row r="5484" spans="34:36" x14ac:dyDescent="0.35">
      <c r="AH5484" s="16" t="str">
        <f>IF(AND(B5484="Premier League",E5484="Live"),_xlfn.XLOOKUP(_xlfn.TEXTJOIN(" vs ",,C5484:D5484),Calendar!G:G,Calendar!B:B),IF(AND(B5484="Premier League",E5484="Highlights"),_xlfn.XLOOKUP(H5484,Calendar!O:O,Calendar!N:N,,-1),""))</f>
        <v/>
      </c>
      <c r="AI5484" s="61" t="str">
        <f>IF(AND(AH5484&lt;&gt;"",E5484="Live"),_xlfn.XLOOKUP(_xlfn.TEXTJOIN(" vs ",,C5484:D5484),Calendar!G:G,Calendar!K:K),"")</f>
        <v/>
      </c>
      <c r="AJ5484" s="61" t="str">
        <f>IF(AND(K5484&lt;&gt;"Match of the Day",K5484&lt;&gt;"Match of the Day 2",K5484&lt;&gt;"Match of the Day Repeat"),"",1+MAX($AJ$10:AJ5483))</f>
        <v/>
      </c>
    </row>
    <row r="5485" spans="34:36" x14ac:dyDescent="0.35">
      <c r="AH5485" s="16" t="str">
        <f>IF(AND(B5485="Premier League",E5485="Live"),_xlfn.XLOOKUP(_xlfn.TEXTJOIN(" vs ",,C5485:D5485),Calendar!G:G,Calendar!B:B),IF(AND(B5485="Premier League",E5485="Highlights"),_xlfn.XLOOKUP(H5485,Calendar!O:O,Calendar!N:N,,-1),""))</f>
        <v/>
      </c>
      <c r="AI5485" s="61" t="str">
        <f>IF(AND(AH5485&lt;&gt;"",E5485="Live"),_xlfn.XLOOKUP(_xlfn.TEXTJOIN(" vs ",,C5485:D5485),Calendar!G:G,Calendar!K:K),"")</f>
        <v/>
      </c>
      <c r="AJ5485" s="61" t="str">
        <f>IF(AND(K5485&lt;&gt;"Match of the Day",K5485&lt;&gt;"Match of the Day 2",K5485&lt;&gt;"Match of the Day Repeat"),"",1+MAX($AJ$10:AJ5484))</f>
        <v/>
      </c>
    </row>
    <row r="5486" spans="34:36" x14ac:dyDescent="0.35">
      <c r="AH5486" s="16" t="str">
        <f>IF(AND(B5486="Premier League",E5486="Live"),_xlfn.XLOOKUP(_xlfn.TEXTJOIN(" vs ",,C5486:D5486),Calendar!G:G,Calendar!B:B),IF(AND(B5486="Premier League",E5486="Highlights"),_xlfn.XLOOKUP(H5486,Calendar!O:O,Calendar!N:N,,-1),""))</f>
        <v/>
      </c>
      <c r="AI5486" s="61" t="str">
        <f>IF(AND(AH5486&lt;&gt;"",E5486="Live"),_xlfn.XLOOKUP(_xlfn.TEXTJOIN(" vs ",,C5486:D5486),Calendar!G:G,Calendar!K:K),"")</f>
        <v/>
      </c>
      <c r="AJ5486" s="61" t="str">
        <f>IF(AND(K5486&lt;&gt;"Match of the Day",K5486&lt;&gt;"Match of the Day 2",K5486&lt;&gt;"Match of the Day Repeat"),"",1+MAX($AJ$10:AJ5485))</f>
        <v/>
      </c>
    </row>
    <row r="5487" spans="34:36" x14ac:dyDescent="0.35">
      <c r="AH5487" s="16" t="str">
        <f>IF(AND(B5487="Premier League",E5487="Live"),_xlfn.XLOOKUP(_xlfn.TEXTJOIN(" vs ",,C5487:D5487),Calendar!G:G,Calendar!B:B),IF(AND(B5487="Premier League",E5487="Highlights"),_xlfn.XLOOKUP(H5487,Calendar!O:O,Calendar!N:N,,-1),""))</f>
        <v/>
      </c>
      <c r="AI5487" s="61" t="str">
        <f>IF(AND(AH5487&lt;&gt;"",E5487="Live"),_xlfn.XLOOKUP(_xlfn.TEXTJOIN(" vs ",,C5487:D5487),Calendar!G:G,Calendar!K:K),"")</f>
        <v/>
      </c>
      <c r="AJ5487" s="61" t="str">
        <f>IF(AND(K5487&lt;&gt;"Match of the Day",K5487&lt;&gt;"Match of the Day 2",K5487&lt;&gt;"Match of the Day Repeat"),"",1+MAX($AJ$10:AJ5486))</f>
        <v/>
      </c>
    </row>
    <row r="5488" spans="34:36" x14ac:dyDescent="0.35">
      <c r="AH5488" s="16" t="str">
        <f>IF(AND(B5488="Premier League",E5488="Live"),_xlfn.XLOOKUP(_xlfn.TEXTJOIN(" vs ",,C5488:D5488),Calendar!G:G,Calendar!B:B),IF(AND(B5488="Premier League",E5488="Highlights"),_xlfn.XLOOKUP(H5488,Calendar!O:O,Calendar!N:N,,-1),""))</f>
        <v/>
      </c>
      <c r="AI5488" s="61" t="str">
        <f>IF(AND(AH5488&lt;&gt;"",E5488="Live"),_xlfn.XLOOKUP(_xlfn.TEXTJOIN(" vs ",,C5488:D5488),Calendar!G:G,Calendar!K:K),"")</f>
        <v/>
      </c>
      <c r="AJ5488" s="61" t="str">
        <f>IF(AND(K5488&lt;&gt;"Match of the Day",K5488&lt;&gt;"Match of the Day 2",K5488&lt;&gt;"Match of the Day Repeat"),"",1+MAX($AJ$10:AJ5487))</f>
        <v/>
      </c>
    </row>
    <row r="5489" spans="34:36" x14ac:dyDescent="0.35">
      <c r="AH5489" s="16" t="str">
        <f>IF(AND(B5489="Premier League",E5489="Live"),_xlfn.XLOOKUP(_xlfn.TEXTJOIN(" vs ",,C5489:D5489),Calendar!G:G,Calendar!B:B),IF(AND(B5489="Premier League",E5489="Highlights"),_xlfn.XLOOKUP(H5489,Calendar!O:O,Calendar!N:N,,-1),""))</f>
        <v/>
      </c>
      <c r="AI5489" s="61" t="str">
        <f>IF(AND(AH5489&lt;&gt;"",E5489="Live"),_xlfn.XLOOKUP(_xlfn.TEXTJOIN(" vs ",,C5489:D5489),Calendar!G:G,Calendar!K:K),"")</f>
        <v/>
      </c>
      <c r="AJ5489" s="61" t="str">
        <f>IF(AND(K5489&lt;&gt;"Match of the Day",K5489&lt;&gt;"Match of the Day 2",K5489&lt;&gt;"Match of the Day Repeat"),"",1+MAX($AJ$10:AJ5488))</f>
        <v/>
      </c>
    </row>
    <row r="5490" spans="34:36" x14ac:dyDescent="0.35">
      <c r="AH5490" s="16" t="str">
        <f>IF(AND(B5490="Premier League",E5490="Live"),_xlfn.XLOOKUP(_xlfn.TEXTJOIN(" vs ",,C5490:D5490),Calendar!G:G,Calendar!B:B),IF(AND(B5490="Premier League",E5490="Highlights"),_xlfn.XLOOKUP(H5490,Calendar!O:O,Calendar!N:N,,-1),""))</f>
        <v/>
      </c>
      <c r="AI5490" s="61" t="str">
        <f>IF(AND(AH5490&lt;&gt;"",E5490="Live"),_xlfn.XLOOKUP(_xlfn.TEXTJOIN(" vs ",,C5490:D5490),Calendar!G:G,Calendar!K:K),"")</f>
        <v/>
      </c>
      <c r="AJ5490" s="61" t="str">
        <f>IF(AND(K5490&lt;&gt;"Match of the Day",K5490&lt;&gt;"Match of the Day 2",K5490&lt;&gt;"Match of the Day Repeat"),"",1+MAX($AJ$10:AJ5489))</f>
        <v/>
      </c>
    </row>
    <row r="5491" spans="34:36" x14ac:dyDescent="0.35">
      <c r="AH5491" s="16" t="str">
        <f>IF(AND(B5491="Premier League",E5491="Live"),_xlfn.XLOOKUP(_xlfn.TEXTJOIN(" vs ",,C5491:D5491),Calendar!G:G,Calendar!B:B),IF(AND(B5491="Premier League",E5491="Highlights"),_xlfn.XLOOKUP(H5491,Calendar!O:O,Calendar!N:N,,-1),""))</f>
        <v/>
      </c>
      <c r="AI5491" s="61" t="str">
        <f>IF(AND(AH5491&lt;&gt;"",E5491="Live"),_xlfn.XLOOKUP(_xlfn.TEXTJOIN(" vs ",,C5491:D5491),Calendar!G:G,Calendar!K:K),"")</f>
        <v/>
      </c>
      <c r="AJ5491" s="61" t="str">
        <f>IF(AND(K5491&lt;&gt;"Match of the Day",K5491&lt;&gt;"Match of the Day 2",K5491&lt;&gt;"Match of the Day Repeat"),"",1+MAX($AJ$10:AJ5490))</f>
        <v/>
      </c>
    </row>
    <row r="5492" spans="34:36" x14ac:dyDescent="0.35">
      <c r="AH5492" s="16" t="str">
        <f>IF(AND(B5492="Premier League",E5492="Live"),_xlfn.XLOOKUP(_xlfn.TEXTJOIN(" vs ",,C5492:D5492),Calendar!G:G,Calendar!B:B),IF(AND(B5492="Premier League",E5492="Highlights"),_xlfn.XLOOKUP(H5492,Calendar!O:O,Calendar!N:N,,-1),""))</f>
        <v/>
      </c>
      <c r="AI5492" s="61" t="str">
        <f>IF(AND(AH5492&lt;&gt;"",E5492="Live"),_xlfn.XLOOKUP(_xlfn.TEXTJOIN(" vs ",,C5492:D5492),Calendar!G:G,Calendar!K:K),"")</f>
        <v/>
      </c>
      <c r="AJ5492" s="61" t="str">
        <f>IF(AND(K5492&lt;&gt;"Match of the Day",K5492&lt;&gt;"Match of the Day 2",K5492&lt;&gt;"Match of the Day Repeat"),"",1+MAX($AJ$10:AJ5491))</f>
        <v/>
      </c>
    </row>
    <row r="5493" spans="34:36" x14ac:dyDescent="0.35">
      <c r="AH5493" s="16" t="str">
        <f>IF(AND(B5493="Premier League",E5493="Live"),_xlfn.XLOOKUP(_xlfn.TEXTJOIN(" vs ",,C5493:D5493),Calendar!G:G,Calendar!B:B),IF(AND(B5493="Premier League",E5493="Highlights"),_xlfn.XLOOKUP(H5493,Calendar!O:O,Calendar!N:N,,-1),""))</f>
        <v/>
      </c>
      <c r="AI5493" s="61" t="str">
        <f>IF(AND(AH5493&lt;&gt;"",E5493="Live"),_xlfn.XLOOKUP(_xlfn.TEXTJOIN(" vs ",,C5493:D5493),Calendar!G:G,Calendar!K:K),"")</f>
        <v/>
      </c>
      <c r="AJ5493" s="61" t="str">
        <f>IF(AND(K5493&lt;&gt;"Match of the Day",K5493&lt;&gt;"Match of the Day 2",K5493&lt;&gt;"Match of the Day Repeat"),"",1+MAX($AJ$10:AJ5492))</f>
        <v/>
      </c>
    </row>
    <row r="5494" spans="34:36" x14ac:dyDescent="0.35">
      <c r="AH5494" s="16" t="str">
        <f>IF(AND(B5494="Premier League",E5494="Live"),_xlfn.XLOOKUP(_xlfn.TEXTJOIN(" vs ",,C5494:D5494),Calendar!G:G,Calendar!B:B),IF(AND(B5494="Premier League",E5494="Highlights"),_xlfn.XLOOKUP(H5494,Calendar!O:O,Calendar!N:N,,-1),""))</f>
        <v/>
      </c>
      <c r="AI5494" s="61" t="str">
        <f>IF(AND(AH5494&lt;&gt;"",E5494="Live"),_xlfn.XLOOKUP(_xlfn.TEXTJOIN(" vs ",,C5494:D5494),Calendar!G:G,Calendar!K:K),"")</f>
        <v/>
      </c>
      <c r="AJ5494" s="61" t="str">
        <f>IF(AND(K5494&lt;&gt;"Match of the Day",K5494&lt;&gt;"Match of the Day 2",K5494&lt;&gt;"Match of the Day Repeat"),"",1+MAX($AJ$10:AJ5493))</f>
        <v/>
      </c>
    </row>
    <row r="5495" spans="34:36" x14ac:dyDescent="0.35">
      <c r="AH5495" s="16" t="str">
        <f>IF(AND(B5495="Premier League",E5495="Live"),_xlfn.XLOOKUP(_xlfn.TEXTJOIN(" vs ",,C5495:D5495),Calendar!G:G,Calendar!B:B),IF(AND(B5495="Premier League",E5495="Highlights"),_xlfn.XLOOKUP(H5495,Calendar!O:O,Calendar!N:N,,-1),""))</f>
        <v/>
      </c>
      <c r="AI5495" s="61" t="str">
        <f>IF(AND(AH5495&lt;&gt;"",E5495="Live"),_xlfn.XLOOKUP(_xlfn.TEXTJOIN(" vs ",,C5495:D5495),Calendar!G:G,Calendar!K:K),"")</f>
        <v/>
      </c>
      <c r="AJ5495" s="61" t="str">
        <f>IF(AND(K5495&lt;&gt;"Match of the Day",K5495&lt;&gt;"Match of the Day 2",K5495&lt;&gt;"Match of the Day Repeat"),"",1+MAX($AJ$10:AJ5494))</f>
        <v/>
      </c>
    </row>
    <row r="5496" spans="34:36" x14ac:dyDescent="0.35">
      <c r="AH5496" s="16" t="str">
        <f>IF(AND(B5496="Premier League",E5496="Live"),_xlfn.XLOOKUP(_xlfn.TEXTJOIN(" vs ",,C5496:D5496),Calendar!G:G,Calendar!B:B),IF(AND(B5496="Premier League",E5496="Highlights"),_xlfn.XLOOKUP(H5496,Calendar!O:O,Calendar!N:N,,-1),""))</f>
        <v/>
      </c>
      <c r="AI5496" s="61" t="str">
        <f>IF(AND(AH5496&lt;&gt;"",E5496="Live"),_xlfn.XLOOKUP(_xlfn.TEXTJOIN(" vs ",,C5496:D5496),Calendar!G:G,Calendar!K:K),"")</f>
        <v/>
      </c>
      <c r="AJ5496" s="61" t="str">
        <f>IF(AND(K5496&lt;&gt;"Match of the Day",K5496&lt;&gt;"Match of the Day 2",K5496&lt;&gt;"Match of the Day Repeat"),"",1+MAX($AJ$10:AJ5495))</f>
        <v/>
      </c>
    </row>
    <row r="5497" spans="34:36" x14ac:dyDescent="0.35">
      <c r="AH5497" s="16" t="str">
        <f>IF(AND(B5497="Premier League",E5497="Live"),_xlfn.XLOOKUP(_xlfn.TEXTJOIN(" vs ",,C5497:D5497),Calendar!G:G,Calendar!B:B),IF(AND(B5497="Premier League",E5497="Highlights"),_xlfn.XLOOKUP(H5497,Calendar!O:O,Calendar!N:N,,-1),""))</f>
        <v/>
      </c>
      <c r="AI5497" s="61" t="str">
        <f>IF(AND(AH5497&lt;&gt;"",E5497="Live"),_xlfn.XLOOKUP(_xlfn.TEXTJOIN(" vs ",,C5497:D5497),Calendar!G:G,Calendar!K:K),"")</f>
        <v/>
      </c>
      <c r="AJ5497" s="61" t="str">
        <f>IF(AND(K5497&lt;&gt;"Match of the Day",K5497&lt;&gt;"Match of the Day 2",K5497&lt;&gt;"Match of the Day Repeat"),"",1+MAX($AJ$10:AJ5496))</f>
        <v/>
      </c>
    </row>
    <row r="5498" spans="34:36" x14ac:dyDescent="0.35">
      <c r="AH5498" s="16" t="str">
        <f>IF(AND(B5498="Premier League",E5498="Live"),_xlfn.XLOOKUP(_xlfn.TEXTJOIN(" vs ",,C5498:D5498),Calendar!G:G,Calendar!B:B),IF(AND(B5498="Premier League",E5498="Highlights"),_xlfn.XLOOKUP(H5498,Calendar!O:O,Calendar!N:N,,-1),""))</f>
        <v/>
      </c>
      <c r="AI5498" s="61" t="str">
        <f>IF(AND(AH5498&lt;&gt;"",E5498="Live"),_xlfn.XLOOKUP(_xlfn.TEXTJOIN(" vs ",,C5498:D5498),Calendar!G:G,Calendar!K:K),"")</f>
        <v/>
      </c>
      <c r="AJ5498" s="61" t="str">
        <f>IF(AND(K5498&lt;&gt;"Match of the Day",K5498&lt;&gt;"Match of the Day 2",K5498&lt;&gt;"Match of the Day Repeat"),"",1+MAX($AJ$10:AJ5497))</f>
        <v/>
      </c>
    </row>
    <row r="5499" spans="34:36" x14ac:dyDescent="0.35">
      <c r="AH5499" s="16" t="str">
        <f>IF(AND(B5499="Premier League",E5499="Live"),_xlfn.XLOOKUP(_xlfn.TEXTJOIN(" vs ",,C5499:D5499),Calendar!G:G,Calendar!B:B),IF(AND(B5499="Premier League",E5499="Highlights"),_xlfn.XLOOKUP(H5499,Calendar!O:O,Calendar!N:N,,-1),""))</f>
        <v/>
      </c>
      <c r="AI5499" s="61" t="str">
        <f>IF(AND(AH5499&lt;&gt;"",E5499="Live"),_xlfn.XLOOKUP(_xlfn.TEXTJOIN(" vs ",,C5499:D5499),Calendar!G:G,Calendar!K:K),"")</f>
        <v/>
      </c>
      <c r="AJ5499" s="61" t="str">
        <f>IF(AND(K5499&lt;&gt;"Match of the Day",K5499&lt;&gt;"Match of the Day 2",K5499&lt;&gt;"Match of the Day Repeat"),"",1+MAX($AJ$10:AJ5498))</f>
        <v/>
      </c>
    </row>
    <row r="5500" spans="34:36" x14ac:dyDescent="0.35">
      <c r="AH5500" s="16" t="str">
        <f>IF(AND(B5500="Premier League",E5500="Live"),_xlfn.XLOOKUP(_xlfn.TEXTJOIN(" vs ",,C5500:D5500),Calendar!G:G,Calendar!B:B),IF(AND(B5500="Premier League",E5500="Highlights"),_xlfn.XLOOKUP(H5500,Calendar!O:O,Calendar!N:N,,-1),""))</f>
        <v/>
      </c>
      <c r="AI5500" s="61" t="str">
        <f>IF(AND(AH5500&lt;&gt;"",E5500="Live"),_xlfn.XLOOKUP(_xlfn.TEXTJOIN(" vs ",,C5500:D5500),Calendar!G:G,Calendar!K:K),"")</f>
        <v/>
      </c>
      <c r="AJ5500" s="61" t="str">
        <f>IF(AND(K5500&lt;&gt;"Match of the Day",K5500&lt;&gt;"Match of the Day 2",K5500&lt;&gt;"Match of the Day Repeat"),"",1+MAX($AJ$10:AJ5499))</f>
        <v/>
      </c>
    </row>
    <row r="5501" spans="34:36" x14ac:dyDescent="0.35">
      <c r="AH5501" s="16" t="str">
        <f>IF(AND(B5501="Premier League",E5501="Live"),_xlfn.XLOOKUP(_xlfn.TEXTJOIN(" vs ",,C5501:D5501),Calendar!G:G,Calendar!B:B),IF(AND(B5501="Premier League",E5501="Highlights"),_xlfn.XLOOKUP(H5501,Calendar!O:O,Calendar!N:N,,-1),""))</f>
        <v/>
      </c>
      <c r="AI5501" s="61" t="str">
        <f>IF(AND(AH5501&lt;&gt;"",E5501="Live"),_xlfn.XLOOKUP(_xlfn.TEXTJOIN(" vs ",,C5501:D5501),Calendar!G:G,Calendar!K:K),"")</f>
        <v/>
      </c>
      <c r="AJ5501" s="61" t="str">
        <f>IF(AND(K5501&lt;&gt;"Match of the Day",K5501&lt;&gt;"Match of the Day 2",K5501&lt;&gt;"Match of the Day Repeat"),"",1+MAX($AJ$10:AJ5500))</f>
        <v/>
      </c>
    </row>
    <row r="5502" spans="34:36" x14ac:dyDescent="0.35">
      <c r="AH5502" s="16" t="str">
        <f>IF(AND(B5502="Premier League",E5502="Live"),_xlfn.XLOOKUP(_xlfn.TEXTJOIN(" vs ",,C5502:D5502),Calendar!G:G,Calendar!B:B),IF(AND(B5502="Premier League",E5502="Highlights"),_xlfn.XLOOKUP(H5502,Calendar!O:O,Calendar!N:N,,-1),""))</f>
        <v/>
      </c>
      <c r="AI5502" s="61" t="str">
        <f>IF(AND(AH5502&lt;&gt;"",E5502="Live"),_xlfn.XLOOKUP(_xlfn.TEXTJOIN(" vs ",,C5502:D5502),Calendar!G:G,Calendar!K:K),"")</f>
        <v/>
      </c>
      <c r="AJ5502" s="61" t="str">
        <f>IF(AND(K5502&lt;&gt;"Match of the Day",K5502&lt;&gt;"Match of the Day 2",K5502&lt;&gt;"Match of the Day Repeat"),"",1+MAX($AJ$10:AJ5501))</f>
        <v/>
      </c>
    </row>
    <row r="5503" spans="34:36" x14ac:dyDescent="0.35">
      <c r="AH5503" s="16" t="str">
        <f>IF(AND(B5503="Premier League",E5503="Live"),_xlfn.XLOOKUP(_xlfn.TEXTJOIN(" vs ",,C5503:D5503),Calendar!G:G,Calendar!B:B),IF(AND(B5503="Premier League",E5503="Highlights"),_xlfn.XLOOKUP(H5503,Calendar!O:O,Calendar!N:N,,-1),""))</f>
        <v/>
      </c>
      <c r="AI5503" s="61" t="str">
        <f>IF(AND(AH5503&lt;&gt;"",E5503="Live"),_xlfn.XLOOKUP(_xlfn.TEXTJOIN(" vs ",,C5503:D5503),Calendar!G:G,Calendar!K:K),"")</f>
        <v/>
      </c>
      <c r="AJ5503" s="61" t="str">
        <f>IF(AND(K5503&lt;&gt;"Match of the Day",K5503&lt;&gt;"Match of the Day 2",K5503&lt;&gt;"Match of the Day Repeat"),"",1+MAX($AJ$10:AJ5502))</f>
        <v/>
      </c>
    </row>
    <row r="5504" spans="34:36" x14ac:dyDescent="0.35">
      <c r="AH5504" s="16" t="str">
        <f>IF(AND(B5504="Premier League",E5504="Live"),_xlfn.XLOOKUP(_xlfn.TEXTJOIN(" vs ",,C5504:D5504),Calendar!G:G,Calendar!B:B),IF(AND(B5504="Premier League",E5504="Highlights"),_xlfn.XLOOKUP(H5504,Calendar!O:O,Calendar!N:N,,-1),""))</f>
        <v/>
      </c>
      <c r="AI5504" s="61" t="str">
        <f>IF(AND(AH5504&lt;&gt;"",E5504="Live"),_xlfn.XLOOKUP(_xlfn.TEXTJOIN(" vs ",,C5504:D5504),Calendar!G:G,Calendar!K:K),"")</f>
        <v/>
      </c>
      <c r="AJ5504" s="61" t="str">
        <f>IF(AND(K5504&lt;&gt;"Match of the Day",K5504&lt;&gt;"Match of the Day 2",K5504&lt;&gt;"Match of the Day Repeat"),"",1+MAX($AJ$10:AJ5503))</f>
        <v/>
      </c>
    </row>
    <row r="5505" spans="34:36" x14ac:dyDescent="0.35">
      <c r="AH5505" s="16" t="str">
        <f>IF(AND(B5505="Premier League",E5505="Live"),_xlfn.XLOOKUP(_xlfn.TEXTJOIN(" vs ",,C5505:D5505),Calendar!G:G,Calendar!B:B),IF(AND(B5505="Premier League",E5505="Highlights"),_xlfn.XLOOKUP(H5505,Calendar!O:O,Calendar!N:N,,-1),""))</f>
        <v/>
      </c>
      <c r="AI5505" s="61" t="str">
        <f>IF(AND(AH5505&lt;&gt;"",E5505="Live"),_xlfn.XLOOKUP(_xlfn.TEXTJOIN(" vs ",,C5505:D5505),Calendar!G:G,Calendar!K:K),"")</f>
        <v/>
      </c>
      <c r="AJ5505" s="61" t="str">
        <f>IF(AND(K5505&lt;&gt;"Match of the Day",K5505&lt;&gt;"Match of the Day 2",K5505&lt;&gt;"Match of the Day Repeat"),"",1+MAX($AJ$10:AJ5504))</f>
        <v/>
      </c>
    </row>
    <row r="5506" spans="34:36" x14ac:dyDescent="0.35">
      <c r="AH5506" s="16" t="str">
        <f>IF(AND(B5506="Premier League",E5506="Live"),_xlfn.XLOOKUP(_xlfn.TEXTJOIN(" vs ",,C5506:D5506),Calendar!G:G,Calendar!B:B),IF(AND(B5506="Premier League",E5506="Highlights"),_xlfn.XLOOKUP(H5506,Calendar!O:O,Calendar!N:N,,-1),""))</f>
        <v/>
      </c>
      <c r="AI5506" s="61" t="str">
        <f>IF(AND(AH5506&lt;&gt;"",E5506="Live"),_xlfn.XLOOKUP(_xlfn.TEXTJOIN(" vs ",,C5506:D5506),Calendar!G:G,Calendar!K:K),"")</f>
        <v/>
      </c>
      <c r="AJ5506" s="61" t="str">
        <f>IF(AND(K5506&lt;&gt;"Match of the Day",K5506&lt;&gt;"Match of the Day 2",K5506&lt;&gt;"Match of the Day Repeat"),"",1+MAX($AJ$10:AJ5505))</f>
        <v/>
      </c>
    </row>
    <row r="5507" spans="34:36" x14ac:dyDescent="0.35">
      <c r="AH5507" s="16" t="str">
        <f>IF(AND(B5507="Premier League",E5507="Live"),_xlfn.XLOOKUP(_xlfn.TEXTJOIN(" vs ",,C5507:D5507),Calendar!G:G,Calendar!B:B),IF(AND(B5507="Premier League",E5507="Highlights"),_xlfn.XLOOKUP(H5507,Calendar!O:O,Calendar!N:N,,-1),""))</f>
        <v/>
      </c>
      <c r="AI5507" s="61" t="str">
        <f>IF(AND(AH5507&lt;&gt;"",E5507="Live"),_xlfn.XLOOKUP(_xlfn.TEXTJOIN(" vs ",,C5507:D5507),Calendar!G:G,Calendar!K:K),"")</f>
        <v/>
      </c>
      <c r="AJ5507" s="61" t="str">
        <f>IF(AND(K5507&lt;&gt;"Match of the Day",K5507&lt;&gt;"Match of the Day 2",K5507&lt;&gt;"Match of the Day Repeat"),"",1+MAX($AJ$10:AJ5506))</f>
        <v/>
      </c>
    </row>
    <row r="5508" spans="34:36" x14ac:dyDescent="0.35">
      <c r="AH5508" s="16" t="str">
        <f>IF(AND(B5508="Premier League",E5508="Live"),_xlfn.XLOOKUP(_xlfn.TEXTJOIN(" vs ",,C5508:D5508),Calendar!G:G,Calendar!B:B),IF(AND(B5508="Premier League",E5508="Highlights"),_xlfn.XLOOKUP(H5508,Calendar!O:O,Calendar!N:N,,-1),""))</f>
        <v/>
      </c>
      <c r="AI5508" s="61" t="str">
        <f>IF(AND(AH5508&lt;&gt;"",E5508="Live"),_xlfn.XLOOKUP(_xlfn.TEXTJOIN(" vs ",,C5508:D5508),Calendar!G:G,Calendar!K:K),"")</f>
        <v/>
      </c>
      <c r="AJ5508" s="61" t="str">
        <f>IF(AND(K5508&lt;&gt;"Match of the Day",K5508&lt;&gt;"Match of the Day 2",K5508&lt;&gt;"Match of the Day Repeat"),"",1+MAX($AJ$10:AJ5507))</f>
        <v/>
      </c>
    </row>
    <row r="5509" spans="34:36" x14ac:dyDescent="0.35">
      <c r="AH5509" s="16" t="str">
        <f>IF(AND(B5509="Premier League",E5509="Live"),_xlfn.XLOOKUP(_xlfn.TEXTJOIN(" vs ",,C5509:D5509),Calendar!G:G,Calendar!B:B),IF(AND(B5509="Premier League",E5509="Highlights"),_xlfn.XLOOKUP(H5509,Calendar!O:O,Calendar!N:N,,-1),""))</f>
        <v/>
      </c>
      <c r="AI5509" s="61" t="str">
        <f>IF(AND(AH5509&lt;&gt;"",E5509="Live"),_xlfn.XLOOKUP(_xlfn.TEXTJOIN(" vs ",,C5509:D5509),Calendar!G:G,Calendar!K:K),"")</f>
        <v/>
      </c>
      <c r="AJ5509" s="61" t="str">
        <f>IF(AND(K5509&lt;&gt;"Match of the Day",K5509&lt;&gt;"Match of the Day 2",K5509&lt;&gt;"Match of the Day Repeat"),"",1+MAX($AJ$10:AJ5508))</f>
        <v/>
      </c>
    </row>
    <row r="5510" spans="34:36" x14ac:dyDescent="0.35">
      <c r="AH5510" s="16" t="str">
        <f>IF(AND(B5510="Premier League",E5510="Live"),_xlfn.XLOOKUP(_xlfn.TEXTJOIN(" vs ",,C5510:D5510),Calendar!G:G,Calendar!B:B),IF(AND(B5510="Premier League",E5510="Highlights"),_xlfn.XLOOKUP(H5510,Calendar!O:O,Calendar!N:N,,-1),""))</f>
        <v/>
      </c>
      <c r="AI5510" s="61" t="str">
        <f>IF(AND(AH5510&lt;&gt;"",E5510="Live"),_xlfn.XLOOKUP(_xlfn.TEXTJOIN(" vs ",,C5510:D5510),Calendar!G:G,Calendar!K:K),"")</f>
        <v/>
      </c>
      <c r="AJ5510" s="61" t="str">
        <f>IF(AND(K5510&lt;&gt;"Match of the Day",K5510&lt;&gt;"Match of the Day 2",K5510&lt;&gt;"Match of the Day Repeat"),"",1+MAX($AJ$10:AJ5509))</f>
        <v/>
      </c>
    </row>
    <row r="5511" spans="34:36" x14ac:dyDescent="0.35">
      <c r="AH5511" s="16" t="str">
        <f>IF(AND(B5511="Premier League",E5511="Live"),_xlfn.XLOOKUP(_xlfn.TEXTJOIN(" vs ",,C5511:D5511),Calendar!G:G,Calendar!B:B),IF(AND(B5511="Premier League",E5511="Highlights"),_xlfn.XLOOKUP(H5511,Calendar!O:O,Calendar!N:N,,-1),""))</f>
        <v/>
      </c>
      <c r="AI5511" s="61" t="str">
        <f>IF(AND(AH5511&lt;&gt;"",E5511="Live"),_xlfn.XLOOKUP(_xlfn.TEXTJOIN(" vs ",,C5511:D5511),Calendar!G:G,Calendar!K:K),"")</f>
        <v/>
      </c>
      <c r="AJ5511" s="61" t="str">
        <f>IF(AND(K5511&lt;&gt;"Match of the Day",K5511&lt;&gt;"Match of the Day 2",K5511&lt;&gt;"Match of the Day Repeat"),"",1+MAX($AJ$10:AJ5510))</f>
        <v/>
      </c>
    </row>
    <row r="5512" spans="34:36" x14ac:dyDescent="0.35">
      <c r="AH5512" s="16" t="str">
        <f>IF(AND(B5512="Premier League",E5512="Live"),_xlfn.XLOOKUP(_xlfn.TEXTJOIN(" vs ",,C5512:D5512),Calendar!G:G,Calendar!B:B),IF(AND(B5512="Premier League",E5512="Highlights"),_xlfn.XLOOKUP(H5512,Calendar!O:O,Calendar!N:N,,-1),""))</f>
        <v/>
      </c>
      <c r="AI5512" s="61" t="str">
        <f>IF(AND(AH5512&lt;&gt;"",E5512="Live"),_xlfn.XLOOKUP(_xlfn.TEXTJOIN(" vs ",,C5512:D5512),Calendar!G:G,Calendar!K:K),"")</f>
        <v/>
      </c>
      <c r="AJ5512" s="61" t="str">
        <f>IF(AND(K5512&lt;&gt;"Match of the Day",K5512&lt;&gt;"Match of the Day 2",K5512&lt;&gt;"Match of the Day Repeat"),"",1+MAX($AJ$10:AJ5511))</f>
        <v/>
      </c>
    </row>
    <row r="5513" spans="34:36" x14ac:dyDescent="0.35">
      <c r="AH5513" s="16" t="str">
        <f>IF(AND(B5513="Premier League",E5513="Live"),_xlfn.XLOOKUP(_xlfn.TEXTJOIN(" vs ",,C5513:D5513),Calendar!G:G,Calendar!B:B),IF(AND(B5513="Premier League",E5513="Highlights"),_xlfn.XLOOKUP(H5513,Calendar!O:O,Calendar!N:N,,-1),""))</f>
        <v/>
      </c>
      <c r="AI5513" s="61" t="str">
        <f>IF(AND(AH5513&lt;&gt;"",E5513="Live"),_xlfn.XLOOKUP(_xlfn.TEXTJOIN(" vs ",,C5513:D5513),Calendar!G:G,Calendar!K:K),"")</f>
        <v/>
      </c>
      <c r="AJ5513" s="61" t="str">
        <f>IF(AND(K5513&lt;&gt;"Match of the Day",K5513&lt;&gt;"Match of the Day 2",K5513&lt;&gt;"Match of the Day Repeat"),"",1+MAX($AJ$10:AJ5512))</f>
        <v/>
      </c>
    </row>
    <row r="5514" spans="34:36" x14ac:dyDescent="0.35">
      <c r="AH5514" s="16" t="str">
        <f>IF(AND(B5514="Premier League",E5514="Live"),_xlfn.XLOOKUP(_xlfn.TEXTJOIN(" vs ",,C5514:D5514),Calendar!G:G,Calendar!B:B),IF(AND(B5514="Premier League",E5514="Highlights"),_xlfn.XLOOKUP(H5514,Calendar!O:O,Calendar!N:N,,-1),""))</f>
        <v/>
      </c>
      <c r="AI5514" s="61" t="str">
        <f>IF(AND(AH5514&lt;&gt;"",E5514="Live"),_xlfn.XLOOKUP(_xlfn.TEXTJOIN(" vs ",,C5514:D5514),Calendar!G:G,Calendar!K:K),"")</f>
        <v/>
      </c>
      <c r="AJ5514" s="61" t="str">
        <f>IF(AND(K5514&lt;&gt;"Match of the Day",K5514&lt;&gt;"Match of the Day 2",K5514&lt;&gt;"Match of the Day Repeat"),"",1+MAX($AJ$10:AJ5513))</f>
        <v/>
      </c>
    </row>
    <row r="5515" spans="34:36" x14ac:dyDescent="0.35">
      <c r="AH5515" s="16" t="str">
        <f>IF(AND(B5515="Premier League",E5515="Live"),_xlfn.XLOOKUP(_xlfn.TEXTJOIN(" vs ",,C5515:D5515),Calendar!G:G,Calendar!B:B),IF(AND(B5515="Premier League",E5515="Highlights"),_xlfn.XLOOKUP(H5515,Calendar!O:O,Calendar!N:N,,-1),""))</f>
        <v/>
      </c>
      <c r="AI5515" s="61" t="str">
        <f>IF(AND(AH5515&lt;&gt;"",E5515="Live"),_xlfn.XLOOKUP(_xlfn.TEXTJOIN(" vs ",,C5515:D5515),Calendar!G:G,Calendar!K:K),"")</f>
        <v/>
      </c>
      <c r="AJ5515" s="61" t="str">
        <f>IF(AND(K5515&lt;&gt;"Match of the Day",K5515&lt;&gt;"Match of the Day 2",K5515&lt;&gt;"Match of the Day Repeat"),"",1+MAX($AJ$10:AJ5514))</f>
        <v/>
      </c>
    </row>
    <row r="5516" spans="34:36" x14ac:dyDescent="0.35">
      <c r="AH5516" s="16" t="str">
        <f>IF(AND(B5516="Premier League",E5516="Live"),_xlfn.XLOOKUP(_xlfn.TEXTJOIN(" vs ",,C5516:D5516),Calendar!G:G,Calendar!B:B),IF(AND(B5516="Premier League",E5516="Highlights"),_xlfn.XLOOKUP(H5516,Calendar!O:O,Calendar!N:N,,-1),""))</f>
        <v/>
      </c>
      <c r="AI5516" s="61" t="str">
        <f>IF(AND(AH5516&lt;&gt;"",E5516="Live"),_xlfn.XLOOKUP(_xlfn.TEXTJOIN(" vs ",,C5516:D5516),Calendar!G:G,Calendar!K:K),"")</f>
        <v/>
      </c>
      <c r="AJ5516" s="61" t="str">
        <f>IF(AND(K5516&lt;&gt;"Match of the Day",K5516&lt;&gt;"Match of the Day 2",K5516&lt;&gt;"Match of the Day Repeat"),"",1+MAX($AJ$10:AJ5515))</f>
        <v/>
      </c>
    </row>
    <row r="5517" spans="34:36" x14ac:dyDescent="0.35">
      <c r="AH5517" s="16" t="str">
        <f>IF(AND(B5517="Premier League",E5517="Live"),_xlfn.XLOOKUP(_xlfn.TEXTJOIN(" vs ",,C5517:D5517),Calendar!G:G,Calendar!B:B),IF(AND(B5517="Premier League",E5517="Highlights"),_xlfn.XLOOKUP(H5517,Calendar!O:O,Calendar!N:N,,-1),""))</f>
        <v/>
      </c>
      <c r="AI5517" s="61" t="str">
        <f>IF(AND(AH5517&lt;&gt;"",E5517="Live"),_xlfn.XLOOKUP(_xlfn.TEXTJOIN(" vs ",,C5517:D5517),Calendar!G:G,Calendar!K:K),"")</f>
        <v/>
      </c>
      <c r="AJ5517" s="61" t="str">
        <f>IF(AND(K5517&lt;&gt;"Match of the Day",K5517&lt;&gt;"Match of the Day 2",K5517&lt;&gt;"Match of the Day Repeat"),"",1+MAX($AJ$10:AJ5516))</f>
        <v/>
      </c>
    </row>
    <row r="5518" spans="34:36" x14ac:dyDescent="0.35">
      <c r="AH5518" s="16" t="str">
        <f>IF(AND(B5518="Premier League",E5518="Live"),_xlfn.XLOOKUP(_xlfn.TEXTJOIN(" vs ",,C5518:D5518),Calendar!G:G,Calendar!B:B),IF(AND(B5518="Premier League",E5518="Highlights"),_xlfn.XLOOKUP(H5518,Calendar!O:O,Calendar!N:N,,-1),""))</f>
        <v/>
      </c>
      <c r="AI5518" s="61" t="str">
        <f>IF(AND(AH5518&lt;&gt;"",E5518="Live"),_xlfn.XLOOKUP(_xlfn.TEXTJOIN(" vs ",,C5518:D5518),Calendar!G:G,Calendar!K:K),"")</f>
        <v/>
      </c>
      <c r="AJ5518" s="61" t="str">
        <f>IF(AND(K5518&lt;&gt;"Match of the Day",K5518&lt;&gt;"Match of the Day 2",K5518&lt;&gt;"Match of the Day Repeat"),"",1+MAX($AJ$10:AJ5517))</f>
        <v/>
      </c>
    </row>
    <row r="5519" spans="34:36" x14ac:dyDescent="0.35">
      <c r="AH5519" s="16" t="str">
        <f>IF(AND(B5519="Premier League",E5519="Live"),_xlfn.XLOOKUP(_xlfn.TEXTJOIN(" vs ",,C5519:D5519),Calendar!G:G,Calendar!B:B),IF(AND(B5519="Premier League",E5519="Highlights"),_xlfn.XLOOKUP(H5519,Calendar!O:O,Calendar!N:N,,-1),""))</f>
        <v/>
      </c>
      <c r="AI5519" s="61" t="str">
        <f>IF(AND(AH5519&lt;&gt;"",E5519="Live"),_xlfn.XLOOKUP(_xlfn.TEXTJOIN(" vs ",,C5519:D5519),Calendar!G:G,Calendar!K:K),"")</f>
        <v/>
      </c>
      <c r="AJ5519" s="61" t="str">
        <f>IF(AND(K5519&lt;&gt;"Match of the Day",K5519&lt;&gt;"Match of the Day 2",K5519&lt;&gt;"Match of the Day Repeat"),"",1+MAX($AJ$10:AJ5518))</f>
        <v/>
      </c>
    </row>
    <row r="5520" spans="34:36" x14ac:dyDescent="0.35">
      <c r="AH5520" s="16" t="str">
        <f>IF(AND(B5520="Premier League",E5520="Live"),_xlfn.XLOOKUP(_xlfn.TEXTJOIN(" vs ",,C5520:D5520),Calendar!G:G,Calendar!B:B),IF(AND(B5520="Premier League",E5520="Highlights"),_xlfn.XLOOKUP(H5520,Calendar!O:O,Calendar!N:N,,-1),""))</f>
        <v/>
      </c>
      <c r="AI5520" s="61" t="str">
        <f>IF(AND(AH5520&lt;&gt;"",E5520="Live"),_xlfn.XLOOKUP(_xlfn.TEXTJOIN(" vs ",,C5520:D5520),Calendar!G:G,Calendar!K:K),"")</f>
        <v/>
      </c>
      <c r="AJ5520" s="61" t="str">
        <f>IF(AND(K5520&lt;&gt;"Match of the Day",K5520&lt;&gt;"Match of the Day 2",K5520&lt;&gt;"Match of the Day Repeat"),"",1+MAX($AJ$10:AJ5519))</f>
        <v/>
      </c>
    </row>
    <row r="5521" spans="34:36" x14ac:dyDescent="0.35">
      <c r="AH5521" s="16" t="str">
        <f>IF(AND(B5521="Premier League",E5521="Live"),_xlfn.XLOOKUP(_xlfn.TEXTJOIN(" vs ",,C5521:D5521),Calendar!G:G,Calendar!B:B),IF(AND(B5521="Premier League",E5521="Highlights"),_xlfn.XLOOKUP(H5521,Calendar!O:O,Calendar!N:N,,-1),""))</f>
        <v/>
      </c>
      <c r="AI5521" s="61" t="str">
        <f>IF(AND(AH5521&lt;&gt;"",E5521="Live"),_xlfn.XLOOKUP(_xlfn.TEXTJOIN(" vs ",,C5521:D5521),Calendar!G:G,Calendar!K:K),"")</f>
        <v/>
      </c>
      <c r="AJ5521" s="61" t="str">
        <f>IF(AND(K5521&lt;&gt;"Match of the Day",K5521&lt;&gt;"Match of the Day 2",K5521&lt;&gt;"Match of the Day Repeat"),"",1+MAX($AJ$10:AJ5520))</f>
        <v/>
      </c>
    </row>
    <row r="5522" spans="34:36" x14ac:dyDescent="0.35">
      <c r="AH5522" s="16" t="str">
        <f>IF(AND(B5522="Premier League",E5522="Live"),_xlfn.XLOOKUP(_xlfn.TEXTJOIN(" vs ",,C5522:D5522),Calendar!G:G,Calendar!B:B),IF(AND(B5522="Premier League",E5522="Highlights"),_xlfn.XLOOKUP(H5522,Calendar!O:O,Calendar!N:N,,-1),""))</f>
        <v/>
      </c>
      <c r="AI5522" s="61" t="str">
        <f>IF(AND(AH5522&lt;&gt;"",E5522="Live"),_xlfn.XLOOKUP(_xlfn.TEXTJOIN(" vs ",,C5522:D5522),Calendar!G:G,Calendar!K:K),"")</f>
        <v/>
      </c>
      <c r="AJ5522" s="61" t="str">
        <f>IF(AND(K5522&lt;&gt;"Match of the Day",K5522&lt;&gt;"Match of the Day 2",K5522&lt;&gt;"Match of the Day Repeat"),"",1+MAX($AJ$10:AJ5521))</f>
        <v/>
      </c>
    </row>
    <row r="5523" spans="34:36" x14ac:dyDescent="0.35">
      <c r="AH5523" s="16" t="str">
        <f>IF(AND(B5523="Premier League",E5523="Live"),_xlfn.XLOOKUP(_xlfn.TEXTJOIN(" vs ",,C5523:D5523),Calendar!G:G,Calendar!B:B),IF(AND(B5523="Premier League",E5523="Highlights"),_xlfn.XLOOKUP(H5523,Calendar!O:O,Calendar!N:N,,-1),""))</f>
        <v/>
      </c>
      <c r="AI5523" s="61" t="str">
        <f>IF(AND(AH5523&lt;&gt;"",E5523="Live"),_xlfn.XLOOKUP(_xlfn.TEXTJOIN(" vs ",,C5523:D5523),Calendar!G:G,Calendar!K:K),"")</f>
        <v/>
      </c>
      <c r="AJ5523" s="61" t="str">
        <f>IF(AND(K5523&lt;&gt;"Match of the Day",K5523&lt;&gt;"Match of the Day 2",K5523&lt;&gt;"Match of the Day Repeat"),"",1+MAX($AJ$10:AJ5522))</f>
        <v/>
      </c>
    </row>
    <row r="5524" spans="34:36" x14ac:dyDescent="0.35">
      <c r="AH5524" s="16" t="str">
        <f>IF(AND(B5524="Premier League",E5524="Live"),_xlfn.XLOOKUP(_xlfn.TEXTJOIN(" vs ",,C5524:D5524),Calendar!G:G,Calendar!B:B),IF(AND(B5524="Premier League",E5524="Highlights"),_xlfn.XLOOKUP(H5524,Calendar!O:O,Calendar!N:N,,-1),""))</f>
        <v/>
      </c>
      <c r="AI5524" s="61" t="str">
        <f>IF(AND(AH5524&lt;&gt;"",E5524="Live"),_xlfn.XLOOKUP(_xlfn.TEXTJOIN(" vs ",,C5524:D5524),Calendar!G:G,Calendar!K:K),"")</f>
        <v/>
      </c>
      <c r="AJ5524" s="61" t="str">
        <f>IF(AND(K5524&lt;&gt;"Match of the Day",K5524&lt;&gt;"Match of the Day 2",K5524&lt;&gt;"Match of the Day Repeat"),"",1+MAX($AJ$10:AJ5523))</f>
        <v/>
      </c>
    </row>
    <row r="5525" spans="34:36" x14ac:dyDescent="0.35">
      <c r="AH5525" s="16" t="str">
        <f>IF(AND(B5525="Premier League",E5525="Live"),_xlfn.XLOOKUP(_xlfn.TEXTJOIN(" vs ",,C5525:D5525),Calendar!G:G,Calendar!B:B),IF(AND(B5525="Premier League",E5525="Highlights"),_xlfn.XLOOKUP(H5525,Calendar!O:O,Calendar!N:N,,-1),""))</f>
        <v/>
      </c>
      <c r="AI5525" s="61" t="str">
        <f>IF(AND(AH5525&lt;&gt;"",E5525="Live"),_xlfn.XLOOKUP(_xlfn.TEXTJOIN(" vs ",,C5525:D5525),Calendar!G:G,Calendar!K:K),"")</f>
        <v/>
      </c>
      <c r="AJ5525" s="61" t="str">
        <f>IF(AND(K5525&lt;&gt;"Match of the Day",K5525&lt;&gt;"Match of the Day 2",K5525&lt;&gt;"Match of the Day Repeat"),"",1+MAX($AJ$10:AJ5524))</f>
        <v/>
      </c>
    </row>
    <row r="5526" spans="34:36" x14ac:dyDescent="0.35">
      <c r="AH5526" s="16" t="str">
        <f>IF(AND(B5526="Premier League",E5526="Live"),_xlfn.XLOOKUP(_xlfn.TEXTJOIN(" vs ",,C5526:D5526),Calendar!G:G,Calendar!B:B),IF(AND(B5526="Premier League",E5526="Highlights"),_xlfn.XLOOKUP(H5526,Calendar!O:O,Calendar!N:N,,-1),""))</f>
        <v/>
      </c>
      <c r="AI5526" s="61" t="str">
        <f>IF(AND(AH5526&lt;&gt;"",E5526="Live"),_xlfn.XLOOKUP(_xlfn.TEXTJOIN(" vs ",,C5526:D5526),Calendar!G:G,Calendar!K:K),"")</f>
        <v/>
      </c>
      <c r="AJ5526" s="61" t="str">
        <f>IF(AND(K5526&lt;&gt;"Match of the Day",K5526&lt;&gt;"Match of the Day 2",K5526&lt;&gt;"Match of the Day Repeat"),"",1+MAX($AJ$10:AJ5525))</f>
        <v/>
      </c>
    </row>
    <row r="5527" spans="34:36" x14ac:dyDescent="0.35">
      <c r="AH5527" s="16" t="str">
        <f>IF(AND(B5527="Premier League",E5527="Live"),_xlfn.XLOOKUP(_xlfn.TEXTJOIN(" vs ",,C5527:D5527),Calendar!G:G,Calendar!B:B),IF(AND(B5527="Premier League",E5527="Highlights"),_xlfn.XLOOKUP(H5527,Calendar!O:O,Calendar!N:N,,-1),""))</f>
        <v/>
      </c>
      <c r="AI5527" s="61" t="str">
        <f>IF(AND(AH5527&lt;&gt;"",E5527="Live"),_xlfn.XLOOKUP(_xlfn.TEXTJOIN(" vs ",,C5527:D5527),Calendar!G:G,Calendar!K:K),"")</f>
        <v/>
      </c>
      <c r="AJ5527" s="61" t="str">
        <f>IF(AND(K5527&lt;&gt;"Match of the Day",K5527&lt;&gt;"Match of the Day 2",K5527&lt;&gt;"Match of the Day Repeat"),"",1+MAX($AJ$10:AJ5526))</f>
        <v/>
      </c>
    </row>
    <row r="5528" spans="34:36" x14ac:dyDescent="0.35">
      <c r="AH5528" s="16" t="str">
        <f>IF(AND(B5528="Premier League",E5528="Live"),_xlfn.XLOOKUP(_xlfn.TEXTJOIN(" vs ",,C5528:D5528),Calendar!G:G,Calendar!B:B),IF(AND(B5528="Premier League",E5528="Highlights"),_xlfn.XLOOKUP(H5528,Calendar!O:O,Calendar!N:N,,-1),""))</f>
        <v/>
      </c>
      <c r="AI5528" s="61" t="str">
        <f>IF(AND(AH5528&lt;&gt;"",E5528="Live"),_xlfn.XLOOKUP(_xlfn.TEXTJOIN(" vs ",,C5528:D5528),Calendar!G:G,Calendar!K:K),"")</f>
        <v/>
      </c>
      <c r="AJ5528" s="61" t="str">
        <f>IF(AND(K5528&lt;&gt;"Match of the Day",K5528&lt;&gt;"Match of the Day 2",K5528&lt;&gt;"Match of the Day Repeat"),"",1+MAX($AJ$10:AJ5527))</f>
        <v/>
      </c>
    </row>
    <row r="5529" spans="34:36" x14ac:dyDescent="0.35">
      <c r="AH5529" s="16" t="str">
        <f>IF(AND(B5529="Premier League",E5529="Live"),_xlfn.XLOOKUP(_xlfn.TEXTJOIN(" vs ",,C5529:D5529),Calendar!G:G,Calendar!B:B),IF(AND(B5529="Premier League",E5529="Highlights"),_xlfn.XLOOKUP(H5529,Calendar!O:O,Calendar!N:N,,-1),""))</f>
        <v/>
      </c>
      <c r="AI5529" s="61" t="str">
        <f>IF(AND(AH5529&lt;&gt;"",E5529="Live"),_xlfn.XLOOKUP(_xlfn.TEXTJOIN(" vs ",,C5529:D5529),Calendar!G:G,Calendar!K:K),"")</f>
        <v/>
      </c>
      <c r="AJ5529" s="61" t="str">
        <f>IF(AND(K5529&lt;&gt;"Match of the Day",K5529&lt;&gt;"Match of the Day 2",K5529&lt;&gt;"Match of the Day Repeat"),"",1+MAX($AJ$10:AJ5528))</f>
        <v/>
      </c>
    </row>
    <row r="5530" spans="34:36" x14ac:dyDescent="0.35">
      <c r="AH5530" s="16" t="str">
        <f>IF(AND(B5530="Premier League",E5530="Live"),_xlfn.XLOOKUP(_xlfn.TEXTJOIN(" vs ",,C5530:D5530),Calendar!G:G,Calendar!B:B),IF(AND(B5530="Premier League",E5530="Highlights"),_xlfn.XLOOKUP(H5530,Calendar!O:O,Calendar!N:N,,-1),""))</f>
        <v/>
      </c>
      <c r="AI5530" s="61" t="str">
        <f>IF(AND(AH5530&lt;&gt;"",E5530="Live"),_xlfn.XLOOKUP(_xlfn.TEXTJOIN(" vs ",,C5530:D5530),Calendar!G:G,Calendar!K:K),"")</f>
        <v/>
      </c>
      <c r="AJ5530" s="61" t="str">
        <f>IF(AND(K5530&lt;&gt;"Match of the Day",K5530&lt;&gt;"Match of the Day 2",K5530&lt;&gt;"Match of the Day Repeat"),"",1+MAX($AJ$10:AJ5529))</f>
        <v/>
      </c>
    </row>
    <row r="5531" spans="34:36" x14ac:dyDescent="0.35">
      <c r="AH5531" s="16" t="str">
        <f>IF(AND(B5531="Premier League",E5531="Live"),_xlfn.XLOOKUP(_xlfn.TEXTJOIN(" vs ",,C5531:D5531),Calendar!G:G,Calendar!B:B),IF(AND(B5531="Premier League",E5531="Highlights"),_xlfn.XLOOKUP(H5531,Calendar!O:O,Calendar!N:N,,-1),""))</f>
        <v/>
      </c>
      <c r="AI5531" s="61" t="str">
        <f>IF(AND(AH5531&lt;&gt;"",E5531="Live"),_xlfn.XLOOKUP(_xlfn.TEXTJOIN(" vs ",,C5531:D5531),Calendar!G:G,Calendar!K:K),"")</f>
        <v/>
      </c>
      <c r="AJ5531" s="61" t="str">
        <f>IF(AND(K5531&lt;&gt;"Match of the Day",K5531&lt;&gt;"Match of the Day 2",K5531&lt;&gt;"Match of the Day Repeat"),"",1+MAX($AJ$10:AJ5530))</f>
        <v/>
      </c>
    </row>
    <row r="5532" spans="34:36" x14ac:dyDescent="0.35">
      <c r="AH5532" s="16" t="str">
        <f>IF(AND(B5532="Premier League",E5532="Live"),_xlfn.XLOOKUP(_xlfn.TEXTJOIN(" vs ",,C5532:D5532),Calendar!G:G,Calendar!B:B),IF(AND(B5532="Premier League",E5532="Highlights"),_xlfn.XLOOKUP(H5532,Calendar!O:O,Calendar!N:N,,-1),""))</f>
        <v/>
      </c>
      <c r="AI5532" s="61" t="str">
        <f>IF(AND(AH5532&lt;&gt;"",E5532="Live"),_xlfn.XLOOKUP(_xlfn.TEXTJOIN(" vs ",,C5532:D5532),Calendar!G:G,Calendar!K:K),"")</f>
        <v/>
      </c>
      <c r="AJ5532" s="61" t="str">
        <f>IF(AND(K5532&lt;&gt;"Match of the Day",K5532&lt;&gt;"Match of the Day 2",K5532&lt;&gt;"Match of the Day Repeat"),"",1+MAX($AJ$10:AJ5531))</f>
        <v/>
      </c>
    </row>
    <row r="5533" spans="34:36" x14ac:dyDescent="0.35">
      <c r="AH5533" s="16" t="str">
        <f>IF(AND(B5533="Premier League",E5533="Live"),_xlfn.XLOOKUP(_xlfn.TEXTJOIN(" vs ",,C5533:D5533),Calendar!G:G,Calendar!B:B),IF(AND(B5533="Premier League",E5533="Highlights"),_xlfn.XLOOKUP(H5533,Calendar!O:O,Calendar!N:N,,-1),""))</f>
        <v/>
      </c>
      <c r="AI5533" s="61" t="str">
        <f>IF(AND(AH5533&lt;&gt;"",E5533="Live"),_xlfn.XLOOKUP(_xlfn.TEXTJOIN(" vs ",,C5533:D5533),Calendar!G:G,Calendar!K:K),"")</f>
        <v/>
      </c>
      <c r="AJ5533" s="61" t="str">
        <f>IF(AND(K5533&lt;&gt;"Match of the Day",K5533&lt;&gt;"Match of the Day 2",K5533&lt;&gt;"Match of the Day Repeat"),"",1+MAX($AJ$10:AJ5532))</f>
        <v/>
      </c>
    </row>
    <row r="5534" spans="34:36" x14ac:dyDescent="0.35">
      <c r="AH5534" s="16" t="str">
        <f>IF(AND(B5534="Premier League",E5534="Live"),_xlfn.XLOOKUP(_xlfn.TEXTJOIN(" vs ",,C5534:D5534),Calendar!G:G,Calendar!B:B),IF(AND(B5534="Premier League",E5534="Highlights"),_xlfn.XLOOKUP(H5534,Calendar!O:O,Calendar!N:N,,-1),""))</f>
        <v/>
      </c>
      <c r="AI5534" s="61" t="str">
        <f>IF(AND(AH5534&lt;&gt;"",E5534="Live"),_xlfn.XLOOKUP(_xlfn.TEXTJOIN(" vs ",,C5534:D5534),Calendar!G:G,Calendar!K:K),"")</f>
        <v/>
      </c>
      <c r="AJ5534" s="61" t="str">
        <f>IF(AND(K5534&lt;&gt;"Match of the Day",K5534&lt;&gt;"Match of the Day 2",K5534&lt;&gt;"Match of the Day Repeat"),"",1+MAX($AJ$10:AJ5533))</f>
        <v/>
      </c>
    </row>
    <row r="5535" spans="34:36" x14ac:dyDescent="0.35">
      <c r="AH5535" s="16" t="str">
        <f>IF(AND(B5535="Premier League",E5535="Live"),_xlfn.XLOOKUP(_xlfn.TEXTJOIN(" vs ",,C5535:D5535),Calendar!G:G,Calendar!B:B),IF(AND(B5535="Premier League",E5535="Highlights"),_xlfn.XLOOKUP(H5535,Calendar!O:O,Calendar!N:N,,-1),""))</f>
        <v/>
      </c>
      <c r="AI5535" s="61" t="str">
        <f>IF(AND(AH5535&lt;&gt;"",E5535="Live"),_xlfn.XLOOKUP(_xlfn.TEXTJOIN(" vs ",,C5535:D5535),Calendar!G:G,Calendar!K:K),"")</f>
        <v/>
      </c>
      <c r="AJ5535" s="61" t="str">
        <f>IF(AND(K5535&lt;&gt;"Match of the Day",K5535&lt;&gt;"Match of the Day 2",K5535&lt;&gt;"Match of the Day Repeat"),"",1+MAX($AJ$10:AJ5534))</f>
        <v/>
      </c>
    </row>
    <row r="5536" spans="34:36" x14ac:dyDescent="0.35">
      <c r="AH5536" s="16" t="str">
        <f>IF(AND(B5536="Premier League",E5536="Live"),_xlfn.XLOOKUP(_xlfn.TEXTJOIN(" vs ",,C5536:D5536),Calendar!G:G,Calendar!B:B),IF(AND(B5536="Premier League",E5536="Highlights"),_xlfn.XLOOKUP(H5536,Calendar!O:O,Calendar!N:N,,-1),""))</f>
        <v/>
      </c>
      <c r="AI5536" s="61" t="str">
        <f>IF(AND(AH5536&lt;&gt;"",E5536="Live"),_xlfn.XLOOKUP(_xlfn.TEXTJOIN(" vs ",,C5536:D5536),Calendar!G:G,Calendar!K:K),"")</f>
        <v/>
      </c>
      <c r="AJ5536" s="61" t="str">
        <f>IF(AND(K5536&lt;&gt;"Match of the Day",K5536&lt;&gt;"Match of the Day 2",K5536&lt;&gt;"Match of the Day Repeat"),"",1+MAX($AJ$10:AJ5535))</f>
        <v/>
      </c>
    </row>
    <row r="5537" spans="34:36" x14ac:dyDescent="0.35">
      <c r="AH5537" s="16" t="str">
        <f>IF(AND(B5537="Premier League",E5537="Live"),_xlfn.XLOOKUP(_xlfn.TEXTJOIN(" vs ",,C5537:D5537),Calendar!G:G,Calendar!B:B),IF(AND(B5537="Premier League",E5537="Highlights"),_xlfn.XLOOKUP(H5537,Calendar!O:O,Calendar!N:N,,-1),""))</f>
        <v/>
      </c>
      <c r="AI5537" s="61" t="str">
        <f>IF(AND(AH5537&lt;&gt;"",E5537="Live"),_xlfn.XLOOKUP(_xlfn.TEXTJOIN(" vs ",,C5537:D5537),Calendar!G:G,Calendar!K:K),"")</f>
        <v/>
      </c>
      <c r="AJ5537" s="61" t="str">
        <f>IF(AND(K5537&lt;&gt;"Match of the Day",K5537&lt;&gt;"Match of the Day 2",K5537&lt;&gt;"Match of the Day Repeat"),"",1+MAX($AJ$10:AJ5536))</f>
        <v/>
      </c>
    </row>
    <row r="5538" spans="34:36" x14ac:dyDescent="0.35">
      <c r="AH5538" s="16" t="str">
        <f>IF(AND(B5538="Premier League",E5538="Live"),_xlfn.XLOOKUP(_xlfn.TEXTJOIN(" vs ",,C5538:D5538),Calendar!G:G,Calendar!B:B),IF(AND(B5538="Premier League",E5538="Highlights"),_xlfn.XLOOKUP(H5538,Calendar!O:O,Calendar!N:N,,-1),""))</f>
        <v/>
      </c>
      <c r="AI5538" s="61" t="str">
        <f>IF(AND(AH5538&lt;&gt;"",E5538="Live"),_xlfn.XLOOKUP(_xlfn.TEXTJOIN(" vs ",,C5538:D5538),Calendar!G:G,Calendar!K:K),"")</f>
        <v/>
      </c>
      <c r="AJ5538" s="61" t="str">
        <f>IF(AND(K5538&lt;&gt;"Match of the Day",K5538&lt;&gt;"Match of the Day 2",K5538&lt;&gt;"Match of the Day Repeat"),"",1+MAX($AJ$10:AJ5537))</f>
        <v/>
      </c>
    </row>
    <row r="5539" spans="34:36" x14ac:dyDescent="0.35">
      <c r="AH5539" s="16" t="str">
        <f>IF(AND(B5539="Premier League",E5539="Live"),_xlfn.XLOOKUP(_xlfn.TEXTJOIN(" vs ",,C5539:D5539),Calendar!G:G,Calendar!B:B),IF(AND(B5539="Premier League",E5539="Highlights"),_xlfn.XLOOKUP(H5539,Calendar!O:O,Calendar!N:N,,-1),""))</f>
        <v/>
      </c>
      <c r="AI5539" s="61" t="str">
        <f>IF(AND(AH5539&lt;&gt;"",E5539="Live"),_xlfn.XLOOKUP(_xlfn.TEXTJOIN(" vs ",,C5539:D5539),Calendar!G:G,Calendar!K:K),"")</f>
        <v/>
      </c>
      <c r="AJ5539" s="61" t="str">
        <f>IF(AND(K5539&lt;&gt;"Match of the Day",K5539&lt;&gt;"Match of the Day 2",K5539&lt;&gt;"Match of the Day Repeat"),"",1+MAX($AJ$10:AJ5538))</f>
        <v/>
      </c>
    </row>
    <row r="5540" spans="34:36" x14ac:dyDescent="0.35">
      <c r="AH5540" s="16" t="str">
        <f>IF(AND(B5540="Premier League",E5540="Live"),_xlfn.XLOOKUP(_xlfn.TEXTJOIN(" vs ",,C5540:D5540),Calendar!G:G,Calendar!B:B),IF(AND(B5540="Premier League",E5540="Highlights"),_xlfn.XLOOKUP(H5540,Calendar!O:O,Calendar!N:N,,-1),""))</f>
        <v/>
      </c>
      <c r="AI5540" s="61" t="str">
        <f>IF(AND(AH5540&lt;&gt;"",E5540="Live"),_xlfn.XLOOKUP(_xlfn.TEXTJOIN(" vs ",,C5540:D5540),Calendar!G:G,Calendar!K:K),"")</f>
        <v/>
      </c>
      <c r="AJ5540" s="61" t="str">
        <f>IF(AND(K5540&lt;&gt;"Match of the Day",K5540&lt;&gt;"Match of the Day 2",K5540&lt;&gt;"Match of the Day Repeat"),"",1+MAX($AJ$10:AJ5539))</f>
        <v/>
      </c>
    </row>
    <row r="5541" spans="34:36" x14ac:dyDescent="0.35">
      <c r="AH5541" s="16" t="str">
        <f>IF(AND(B5541="Premier League",E5541="Live"),_xlfn.XLOOKUP(_xlfn.TEXTJOIN(" vs ",,C5541:D5541),Calendar!G:G,Calendar!B:B),IF(AND(B5541="Premier League",E5541="Highlights"),_xlfn.XLOOKUP(H5541,Calendar!O:O,Calendar!N:N,,-1),""))</f>
        <v/>
      </c>
      <c r="AI5541" s="61" t="str">
        <f>IF(AND(AH5541&lt;&gt;"",E5541="Live"),_xlfn.XLOOKUP(_xlfn.TEXTJOIN(" vs ",,C5541:D5541),Calendar!G:G,Calendar!K:K),"")</f>
        <v/>
      </c>
      <c r="AJ5541" s="61" t="str">
        <f>IF(AND(K5541&lt;&gt;"Match of the Day",K5541&lt;&gt;"Match of the Day 2",K5541&lt;&gt;"Match of the Day Repeat"),"",1+MAX($AJ$10:AJ5540))</f>
        <v/>
      </c>
    </row>
    <row r="5542" spans="34:36" x14ac:dyDescent="0.35">
      <c r="AH5542" s="16" t="str">
        <f>IF(AND(B5542="Premier League",E5542="Live"),_xlfn.XLOOKUP(_xlfn.TEXTJOIN(" vs ",,C5542:D5542),Calendar!G:G,Calendar!B:B),IF(AND(B5542="Premier League",E5542="Highlights"),_xlfn.XLOOKUP(H5542,Calendar!O:O,Calendar!N:N,,-1),""))</f>
        <v/>
      </c>
      <c r="AI5542" s="61" t="str">
        <f>IF(AND(AH5542&lt;&gt;"",E5542="Live"),_xlfn.XLOOKUP(_xlfn.TEXTJOIN(" vs ",,C5542:D5542),Calendar!G:G,Calendar!K:K),"")</f>
        <v/>
      </c>
      <c r="AJ5542" s="61" t="str">
        <f>IF(AND(K5542&lt;&gt;"Match of the Day",K5542&lt;&gt;"Match of the Day 2",K5542&lt;&gt;"Match of the Day Repeat"),"",1+MAX($AJ$10:AJ5541))</f>
        <v/>
      </c>
    </row>
    <row r="5543" spans="34:36" x14ac:dyDescent="0.35">
      <c r="AH5543" s="16" t="str">
        <f>IF(AND(B5543="Premier League",E5543="Live"),_xlfn.XLOOKUP(_xlfn.TEXTJOIN(" vs ",,C5543:D5543),Calendar!G:G,Calendar!B:B),IF(AND(B5543="Premier League",E5543="Highlights"),_xlfn.XLOOKUP(H5543,Calendar!O:O,Calendar!N:N,,-1),""))</f>
        <v/>
      </c>
      <c r="AI5543" s="61" t="str">
        <f>IF(AND(AH5543&lt;&gt;"",E5543="Live"),_xlfn.XLOOKUP(_xlfn.TEXTJOIN(" vs ",,C5543:D5543),Calendar!G:G,Calendar!K:K),"")</f>
        <v/>
      </c>
      <c r="AJ5543" s="61" t="str">
        <f>IF(AND(K5543&lt;&gt;"Match of the Day",K5543&lt;&gt;"Match of the Day 2",K5543&lt;&gt;"Match of the Day Repeat"),"",1+MAX($AJ$10:AJ5542))</f>
        <v/>
      </c>
    </row>
    <row r="5544" spans="34:36" x14ac:dyDescent="0.35">
      <c r="AH5544" s="16" t="str">
        <f>IF(AND(B5544="Premier League",E5544="Live"),_xlfn.XLOOKUP(_xlfn.TEXTJOIN(" vs ",,C5544:D5544),Calendar!G:G,Calendar!B:B),IF(AND(B5544="Premier League",E5544="Highlights"),_xlfn.XLOOKUP(H5544,Calendar!O:O,Calendar!N:N,,-1),""))</f>
        <v/>
      </c>
      <c r="AI5544" s="61" t="str">
        <f>IF(AND(AH5544&lt;&gt;"",E5544="Live"),_xlfn.XLOOKUP(_xlfn.TEXTJOIN(" vs ",,C5544:D5544),Calendar!G:G,Calendar!K:K),"")</f>
        <v/>
      </c>
      <c r="AJ5544" s="61" t="str">
        <f>IF(AND(K5544&lt;&gt;"Match of the Day",K5544&lt;&gt;"Match of the Day 2",K5544&lt;&gt;"Match of the Day Repeat"),"",1+MAX($AJ$10:AJ5543))</f>
        <v/>
      </c>
    </row>
    <row r="5545" spans="34:36" x14ac:dyDescent="0.35">
      <c r="AH5545" s="16" t="str">
        <f>IF(AND(B5545="Premier League",E5545="Live"),_xlfn.XLOOKUP(_xlfn.TEXTJOIN(" vs ",,C5545:D5545),Calendar!G:G,Calendar!B:B),IF(AND(B5545="Premier League",E5545="Highlights"),_xlfn.XLOOKUP(H5545,Calendar!O:O,Calendar!N:N,,-1),""))</f>
        <v/>
      </c>
      <c r="AI5545" s="61" t="str">
        <f>IF(AND(AH5545&lt;&gt;"",E5545="Live"),_xlfn.XLOOKUP(_xlfn.TEXTJOIN(" vs ",,C5545:D5545),Calendar!G:G,Calendar!K:K),"")</f>
        <v/>
      </c>
      <c r="AJ5545" s="61" t="str">
        <f>IF(AND(K5545&lt;&gt;"Match of the Day",K5545&lt;&gt;"Match of the Day 2",K5545&lt;&gt;"Match of the Day Repeat"),"",1+MAX($AJ$10:AJ5544))</f>
        <v/>
      </c>
    </row>
    <row r="5546" spans="34:36" x14ac:dyDescent="0.35">
      <c r="AH5546" s="16" t="str">
        <f>IF(AND(B5546="Premier League",E5546="Live"),_xlfn.XLOOKUP(_xlfn.TEXTJOIN(" vs ",,C5546:D5546),Calendar!G:G,Calendar!B:B),IF(AND(B5546="Premier League",E5546="Highlights"),_xlfn.XLOOKUP(H5546,Calendar!O:O,Calendar!N:N,,-1),""))</f>
        <v/>
      </c>
      <c r="AI5546" s="61" t="str">
        <f>IF(AND(AH5546&lt;&gt;"",E5546="Live"),_xlfn.XLOOKUP(_xlfn.TEXTJOIN(" vs ",,C5546:D5546),Calendar!G:G,Calendar!K:K),"")</f>
        <v/>
      </c>
      <c r="AJ5546" s="61" t="str">
        <f>IF(AND(K5546&lt;&gt;"Match of the Day",K5546&lt;&gt;"Match of the Day 2",K5546&lt;&gt;"Match of the Day Repeat"),"",1+MAX($AJ$10:AJ5545))</f>
        <v/>
      </c>
    </row>
    <row r="5547" spans="34:36" x14ac:dyDescent="0.35">
      <c r="AH5547" s="16" t="str">
        <f>IF(AND(B5547="Premier League",E5547="Live"),_xlfn.XLOOKUP(_xlfn.TEXTJOIN(" vs ",,C5547:D5547),Calendar!G:G,Calendar!B:B),IF(AND(B5547="Premier League",E5547="Highlights"),_xlfn.XLOOKUP(H5547,Calendar!O:O,Calendar!N:N,,-1),""))</f>
        <v/>
      </c>
      <c r="AI5547" s="61" t="str">
        <f>IF(AND(AH5547&lt;&gt;"",E5547="Live"),_xlfn.XLOOKUP(_xlfn.TEXTJOIN(" vs ",,C5547:D5547),Calendar!G:G,Calendar!K:K),"")</f>
        <v/>
      </c>
      <c r="AJ5547" s="61" t="str">
        <f>IF(AND(K5547&lt;&gt;"Match of the Day",K5547&lt;&gt;"Match of the Day 2",K5547&lt;&gt;"Match of the Day Repeat"),"",1+MAX($AJ$10:AJ5546))</f>
        <v/>
      </c>
    </row>
    <row r="5548" spans="34:36" x14ac:dyDescent="0.35">
      <c r="AH5548" s="16" t="str">
        <f>IF(AND(B5548="Premier League",E5548="Live"),_xlfn.XLOOKUP(_xlfn.TEXTJOIN(" vs ",,C5548:D5548),Calendar!G:G,Calendar!B:B),IF(AND(B5548="Premier League",E5548="Highlights"),_xlfn.XLOOKUP(H5548,Calendar!O:O,Calendar!N:N,,-1),""))</f>
        <v/>
      </c>
      <c r="AI5548" s="61" t="str">
        <f>IF(AND(AH5548&lt;&gt;"",E5548="Live"),_xlfn.XLOOKUP(_xlfn.TEXTJOIN(" vs ",,C5548:D5548),Calendar!G:G,Calendar!K:K),"")</f>
        <v/>
      </c>
      <c r="AJ5548" s="61" t="str">
        <f>IF(AND(K5548&lt;&gt;"Match of the Day",K5548&lt;&gt;"Match of the Day 2",K5548&lt;&gt;"Match of the Day Repeat"),"",1+MAX($AJ$10:AJ5547))</f>
        <v/>
      </c>
    </row>
    <row r="5549" spans="34:36" x14ac:dyDescent="0.35">
      <c r="AH5549" s="16" t="str">
        <f>IF(AND(B5549="Premier League",E5549="Live"),_xlfn.XLOOKUP(_xlfn.TEXTJOIN(" vs ",,C5549:D5549),Calendar!G:G,Calendar!B:B),IF(AND(B5549="Premier League",E5549="Highlights"),_xlfn.XLOOKUP(H5549,Calendar!O:O,Calendar!N:N,,-1),""))</f>
        <v/>
      </c>
      <c r="AI5549" s="61" t="str">
        <f>IF(AND(AH5549&lt;&gt;"",E5549="Live"),_xlfn.XLOOKUP(_xlfn.TEXTJOIN(" vs ",,C5549:D5549),Calendar!G:G,Calendar!K:K),"")</f>
        <v/>
      </c>
      <c r="AJ5549" s="61" t="str">
        <f>IF(AND(K5549&lt;&gt;"Match of the Day",K5549&lt;&gt;"Match of the Day 2",K5549&lt;&gt;"Match of the Day Repeat"),"",1+MAX($AJ$10:AJ5548))</f>
        <v/>
      </c>
    </row>
    <row r="5550" spans="34:36" x14ac:dyDescent="0.35">
      <c r="AH5550" s="16" t="str">
        <f>IF(AND(B5550="Premier League",E5550="Live"),_xlfn.XLOOKUP(_xlfn.TEXTJOIN(" vs ",,C5550:D5550),Calendar!G:G,Calendar!B:B),IF(AND(B5550="Premier League",E5550="Highlights"),_xlfn.XLOOKUP(H5550,Calendar!O:O,Calendar!N:N,,-1),""))</f>
        <v/>
      </c>
      <c r="AI5550" s="61" t="str">
        <f>IF(AND(AH5550&lt;&gt;"",E5550="Live"),_xlfn.XLOOKUP(_xlfn.TEXTJOIN(" vs ",,C5550:D5550),Calendar!G:G,Calendar!K:K),"")</f>
        <v/>
      </c>
      <c r="AJ5550" s="61" t="str">
        <f>IF(AND(K5550&lt;&gt;"Match of the Day",K5550&lt;&gt;"Match of the Day 2",K5550&lt;&gt;"Match of the Day Repeat"),"",1+MAX($AJ$10:AJ5549))</f>
        <v/>
      </c>
    </row>
    <row r="5551" spans="34:36" x14ac:dyDescent="0.35">
      <c r="AH5551" s="16" t="str">
        <f>IF(AND(B5551="Premier League",E5551="Live"),_xlfn.XLOOKUP(_xlfn.TEXTJOIN(" vs ",,C5551:D5551),Calendar!G:G,Calendar!B:B),IF(AND(B5551="Premier League",E5551="Highlights"),_xlfn.XLOOKUP(H5551,Calendar!O:O,Calendar!N:N,,-1),""))</f>
        <v/>
      </c>
      <c r="AI5551" s="61" t="str">
        <f>IF(AND(AH5551&lt;&gt;"",E5551="Live"),_xlfn.XLOOKUP(_xlfn.TEXTJOIN(" vs ",,C5551:D5551),Calendar!G:G,Calendar!K:K),"")</f>
        <v/>
      </c>
      <c r="AJ5551" s="61" t="str">
        <f>IF(AND(K5551&lt;&gt;"Match of the Day",K5551&lt;&gt;"Match of the Day 2",K5551&lt;&gt;"Match of the Day Repeat"),"",1+MAX($AJ$10:AJ5550))</f>
        <v/>
      </c>
    </row>
    <row r="5552" spans="34:36" x14ac:dyDescent="0.35">
      <c r="AH5552" s="16" t="str">
        <f>IF(AND(B5552="Premier League",E5552="Live"),_xlfn.XLOOKUP(_xlfn.TEXTJOIN(" vs ",,C5552:D5552),Calendar!G:G,Calendar!B:B),IF(AND(B5552="Premier League",E5552="Highlights"),_xlfn.XLOOKUP(H5552,Calendar!O:O,Calendar!N:N,,-1),""))</f>
        <v/>
      </c>
      <c r="AI5552" s="61" t="str">
        <f>IF(AND(AH5552&lt;&gt;"",E5552="Live"),_xlfn.XLOOKUP(_xlfn.TEXTJOIN(" vs ",,C5552:D5552),Calendar!G:G,Calendar!K:K),"")</f>
        <v/>
      </c>
      <c r="AJ5552" s="61" t="str">
        <f>IF(AND(K5552&lt;&gt;"Match of the Day",K5552&lt;&gt;"Match of the Day 2",K5552&lt;&gt;"Match of the Day Repeat"),"",1+MAX($AJ$10:AJ5551))</f>
        <v/>
      </c>
    </row>
    <row r="5553" spans="34:36" x14ac:dyDescent="0.35">
      <c r="AH5553" s="16" t="str">
        <f>IF(AND(B5553="Premier League",E5553="Live"),_xlfn.XLOOKUP(_xlfn.TEXTJOIN(" vs ",,C5553:D5553),Calendar!G:G,Calendar!B:B),IF(AND(B5553="Premier League",E5553="Highlights"),_xlfn.XLOOKUP(H5553,Calendar!O:O,Calendar!N:N,,-1),""))</f>
        <v/>
      </c>
      <c r="AI5553" s="61" t="str">
        <f>IF(AND(AH5553&lt;&gt;"",E5553="Live"),_xlfn.XLOOKUP(_xlfn.TEXTJOIN(" vs ",,C5553:D5553),Calendar!G:G,Calendar!K:K),"")</f>
        <v/>
      </c>
      <c r="AJ5553" s="61" t="str">
        <f>IF(AND(K5553&lt;&gt;"Match of the Day",K5553&lt;&gt;"Match of the Day 2",K5553&lt;&gt;"Match of the Day Repeat"),"",1+MAX($AJ$10:AJ5552))</f>
        <v/>
      </c>
    </row>
    <row r="5554" spans="34:36" x14ac:dyDescent="0.35">
      <c r="AH5554" s="16" t="str">
        <f>IF(AND(B5554="Premier League",E5554="Live"),_xlfn.XLOOKUP(_xlfn.TEXTJOIN(" vs ",,C5554:D5554),Calendar!G:G,Calendar!B:B),IF(AND(B5554="Premier League",E5554="Highlights"),_xlfn.XLOOKUP(H5554,Calendar!O:O,Calendar!N:N,,-1),""))</f>
        <v/>
      </c>
      <c r="AI5554" s="61" t="str">
        <f>IF(AND(AH5554&lt;&gt;"",E5554="Live"),_xlfn.XLOOKUP(_xlfn.TEXTJOIN(" vs ",,C5554:D5554),Calendar!G:G,Calendar!K:K),"")</f>
        <v/>
      </c>
      <c r="AJ5554" s="61" t="str">
        <f>IF(AND(K5554&lt;&gt;"Match of the Day",K5554&lt;&gt;"Match of the Day 2",K5554&lt;&gt;"Match of the Day Repeat"),"",1+MAX($AJ$10:AJ5553))</f>
        <v/>
      </c>
    </row>
    <row r="5555" spans="34:36" x14ac:dyDescent="0.35">
      <c r="AH5555" s="16" t="str">
        <f>IF(AND(B5555="Premier League",E5555="Live"),_xlfn.XLOOKUP(_xlfn.TEXTJOIN(" vs ",,C5555:D5555),Calendar!G:G,Calendar!B:B),IF(AND(B5555="Premier League",E5555="Highlights"),_xlfn.XLOOKUP(H5555,Calendar!O:O,Calendar!N:N,,-1),""))</f>
        <v/>
      </c>
      <c r="AI5555" s="61" t="str">
        <f>IF(AND(AH5555&lt;&gt;"",E5555="Live"),_xlfn.XLOOKUP(_xlfn.TEXTJOIN(" vs ",,C5555:D5555),Calendar!G:G,Calendar!K:K),"")</f>
        <v/>
      </c>
      <c r="AJ5555" s="61" t="str">
        <f>IF(AND(K5555&lt;&gt;"Match of the Day",K5555&lt;&gt;"Match of the Day 2",K5555&lt;&gt;"Match of the Day Repeat"),"",1+MAX($AJ$10:AJ5554))</f>
        <v/>
      </c>
    </row>
    <row r="5556" spans="34:36" x14ac:dyDescent="0.35">
      <c r="AH5556" s="16" t="str">
        <f>IF(AND(B5556="Premier League",E5556="Live"),_xlfn.XLOOKUP(_xlfn.TEXTJOIN(" vs ",,C5556:D5556),Calendar!G:G,Calendar!B:B),IF(AND(B5556="Premier League",E5556="Highlights"),_xlfn.XLOOKUP(H5556,Calendar!O:O,Calendar!N:N,,-1),""))</f>
        <v/>
      </c>
      <c r="AI5556" s="61" t="str">
        <f>IF(AND(AH5556&lt;&gt;"",E5556="Live"),_xlfn.XLOOKUP(_xlfn.TEXTJOIN(" vs ",,C5556:D5556),Calendar!G:G,Calendar!K:K),"")</f>
        <v/>
      </c>
      <c r="AJ5556" s="61" t="str">
        <f>IF(AND(K5556&lt;&gt;"Match of the Day",K5556&lt;&gt;"Match of the Day 2",K5556&lt;&gt;"Match of the Day Repeat"),"",1+MAX($AJ$10:AJ5555))</f>
        <v/>
      </c>
    </row>
    <row r="5557" spans="34:36" x14ac:dyDescent="0.35">
      <c r="AH5557" s="16" t="str">
        <f>IF(AND(B5557="Premier League",E5557="Live"),_xlfn.XLOOKUP(_xlfn.TEXTJOIN(" vs ",,C5557:D5557),Calendar!G:G,Calendar!B:B),IF(AND(B5557="Premier League",E5557="Highlights"),_xlfn.XLOOKUP(H5557,Calendar!O:O,Calendar!N:N,,-1),""))</f>
        <v/>
      </c>
      <c r="AI5557" s="61" t="str">
        <f>IF(AND(AH5557&lt;&gt;"",E5557="Live"),_xlfn.XLOOKUP(_xlfn.TEXTJOIN(" vs ",,C5557:D5557),Calendar!G:G,Calendar!K:K),"")</f>
        <v/>
      </c>
      <c r="AJ5557" s="61" t="str">
        <f>IF(AND(K5557&lt;&gt;"Match of the Day",K5557&lt;&gt;"Match of the Day 2",K5557&lt;&gt;"Match of the Day Repeat"),"",1+MAX($AJ$10:AJ5556))</f>
        <v/>
      </c>
    </row>
    <row r="5558" spans="34:36" x14ac:dyDescent="0.35">
      <c r="AH5558" s="16" t="str">
        <f>IF(AND(B5558="Premier League",E5558="Live"),_xlfn.XLOOKUP(_xlfn.TEXTJOIN(" vs ",,C5558:D5558),Calendar!G:G,Calendar!B:B),IF(AND(B5558="Premier League",E5558="Highlights"),_xlfn.XLOOKUP(H5558,Calendar!O:O,Calendar!N:N,,-1),""))</f>
        <v/>
      </c>
      <c r="AI5558" s="61" t="str">
        <f>IF(AND(AH5558&lt;&gt;"",E5558="Live"),_xlfn.XLOOKUP(_xlfn.TEXTJOIN(" vs ",,C5558:D5558),Calendar!G:G,Calendar!K:K),"")</f>
        <v/>
      </c>
      <c r="AJ5558" s="61" t="str">
        <f>IF(AND(K5558&lt;&gt;"Match of the Day",K5558&lt;&gt;"Match of the Day 2",K5558&lt;&gt;"Match of the Day Repeat"),"",1+MAX($AJ$10:AJ5557))</f>
        <v/>
      </c>
    </row>
    <row r="5559" spans="34:36" x14ac:dyDescent="0.35">
      <c r="AH5559" s="16" t="str">
        <f>IF(AND(B5559="Premier League",E5559="Live"),_xlfn.XLOOKUP(_xlfn.TEXTJOIN(" vs ",,C5559:D5559),Calendar!G:G,Calendar!B:B),IF(AND(B5559="Premier League",E5559="Highlights"),_xlfn.XLOOKUP(H5559,Calendar!O:O,Calendar!N:N,,-1),""))</f>
        <v/>
      </c>
      <c r="AI5559" s="61" t="str">
        <f>IF(AND(AH5559&lt;&gt;"",E5559="Live"),_xlfn.XLOOKUP(_xlfn.TEXTJOIN(" vs ",,C5559:D5559),Calendar!G:G,Calendar!K:K),"")</f>
        <v/>
      </c>
      <c r="AJ5559" s="61" t="str">
        <f>IF(AND(K5559&lt;&gt;"Match of the Day",K5559&lt;&gt;"Match of the Day 2",K5559&lt;&gt;"Match of the Day Repeat"),"",1+MAX($AJ$10:AJ5558))</f>
        <v/>
      </c>
    </row>
    <row r="5560" spans="34:36" x14ac:dyDescent="0.35">
      <c r="AH5560" s="16" t="str">
        <f>IF(AND(B5560="Premier League",E5560="Live"),_xlfn.XLOOKUP(_xlfn.TEXTJOIN(" vs ",,C5560:D5560),Calendar!G:G,Calendar!B:B),IF(AND(B5560="Premier League",E5560="Highlights"),_xlfn.XLOOKUP(H5560,Calendar!O:O,Calendar!N:N,,-1),""))</f>
        <v/>
      </c>
      <c r="AI5560" s="61" t="str">
        <f>IF(AND(AH5560&lt;&gt;"",E5560="Live"),_xlfn.XLOOKUP(_xlfn.TEXTJOIN(" vs ",,C5560:D5560),Calendar!G:G,Calendar!K:K),"")</f>
        <v/>
      </c>
      <c r="AJ5560" s="61" t="str">
        <f>IF(AND(K5560&lt;&gt;"Match of the Day",K5560&lt;&gt;"Match of the Day 2",K5560&lt;&gt;"Match of the Day Repeat"),"",1+MAX($AJ$10:AJ5559))</f>
        <v/>
      </c>
    </row>
    <row r="5561" spans="34:36" x14ac:dyDescent="0.35">
      <c r="AH5561" s="16" t="str">
        <f>IF(AND(B5561="Premier League",E5561="Live"),_xlfn.XLOOKUP(_xlfn.TEXTJOIN(" vs ",,C5561:D5561),Calendar!G:G,Calendar!B:B),IF(AND(B5561="Premier League",E5561="Highlights"),_xlfn.XLOOKUP(H5561,Calendar!O:O,Calendar!N:N,,-1),""))</f>
        <v/>
      </c>
      <c r="AI5561" s="61" t="str">
        <f>IF(AND(AH5561&lt;&gt;"",E5561="Live"),_xlfn.XLOOKUP(_xlfn.TEXTJOIN(" vs ",,C5561:D5561),Calendar!G:G,Calendar!K:K),"")</f>
        <v/>
      </c>
      <c r="AJ5561" s="61" t="str">
        <f>IF(AND(K5561&lt;&gt;"Match of the Day",K5561&lt;&gt;"Match of the Day 2",K5561&lt;&gt;"Match of the Day Repeat"),"",1+MAX($AJ$10:AJ5560))</f>
        <v/>
      </c>
    </row>
    <row r="5562" spans="34:36" x14ac:dyDescent="0.35">
      <c r="AH5562" s="16" t="str">
        <f>IF(AND(B5562="Premier League",E5562="Live"),_xlfn.XLOOKUP(_xlfn.TEXTJOIN(" vs ",,C5562:D5562),Calendar!G:G,Calendar!B:B),IF(AND(B5562="Premier League",E5562="Highlights"),_xlfn.XLOOKUP(H5562,Calendar!O:O,Calendar!N:N,,-1),""))</f>
        <v/>
      </c>
      <c r="AI5562" s="61" t="str">
        <f>IF(AND(AH5562&lt;&gt;"",E5562="Live"),_xlfn.XLOOKUP(_xlfn.TEXTJOIN(" vs ",,C5562:D5562),Calendar!G:G,Calendar!K:K),"")</f>
        <v/>
      </c>
      <c r="AJ5562" s="61" t="str">
        <f>IF(AND(K5562&lt;&gt;"Match of the Day",K5562&lt;&gt;"Match of the Day 2",K5562&lt;&gt;"Match of the Day Repeat"),"",1+MAX($AJ$10:AJ5561))</f>
        <v/>
      </c>
    </row>
    <row r="5563" spans="34:36" x14ac:dyDescent="0.35">
      <c r="AH5563" s="16" t="str">
        <f>IF(AND(B5563="Premier League",E5563="Live"),_xlfn.XLOOKUP(_xlfn.TEXTJOIN(" vs ",,C5563:D5563),Calendar!G:G,Calendar!B:B),IF(AND(B5563="Premier League",E5563="Highlights"),_xlfn.XLOOKUP(H5563,Calendar!O:O,Calendar!N:N,,-1),""))</f>
        <v/>
      </c>
      <c r="AI5563" s="61" t="str">
        <f>IF(AND(AH5563&lt;&gt;"",E5563="Live"),_xlfn.XLOOKUP(_xlfn.TEXTJOIN(" vs ",,C5563:D5563),Calendar!G:G,Calendar!K:K),"")</f>
        <v/>
      </c>
      <c r="AJ5563" s="61" t="str">
        <f>IF(AND(K5563&lt;&gt;"Match of the Day",K5563&lt;&gt;"Match of the Day 2",K5563&lt;&gt;"Match of the Day Repeat"),"",1+MAX($AJ$10:AJ5562))</f>
        <v/>
      </c>
    </row>
    <row r="5564" spans="34:36" x14ac:dyDescent="0.35">
      <c r="AH5564" s="16" t="str">
        <f>IF(AND(B5564="Premier League",E5564="Live"),_xlfn.XLOOKUP(_xlfn.TEXTJOIN(" vs ",,C5564:D5564),Calendar!G:G,Calendar!B:B),IF(AND(B5564="Premier League",E5564="Highlights"),_xlfn.XLOOKUP(H5564,Calendar!O:O,Calendar!N:N,,-1),""))</f>
        <v/>
      </c>
      <c r="AI5564" s="61" t="str">
        <f>IF(AND(AH5564&lt;&gt;"",E5564="Live"),_xlfn.XLOOKUP(_xlfn.TEXTJOIN(" vs ",,C5564:D5564),Calendar!G:G,Calendar!K:K),"")</f>
        <v/>
      </c>
      <c r="AJ5564" s="61" t="str">
        <f>IF(AND(K5564&lt;&gt;"Match of the Day",K5564&lt;&gt;"Match of the Day 2",K5564&lt;&gt;"Match of the Day Repeat"),"",1+MAX($AJ$10:AJ5563))</f>
        <v/>
      </c>
    </row>
    <row r="5565" spans="34:36" x14ac:dyDescent="0.35">
      <c r="AH5565" s="16" t="str">
        <f>IF(AND(B5565="Premier League",E5565="Live"),_xlfn.XLOOKUP(_xlfn.TEXTJOIN(" vs ",,C5565:D5565),Calendar!G:G,Calendar!B:B),IF(AND(B5565="Premier League",E5565="Highlights"),_xlfn.XLOOKUP(H5565,Calendar!O:O,Calendar!N:N,,-1),""))</f>
        <v/>
      </c>
      <c r="AI5565" s="61" t="str">
        <f>IF(AND(AH5565&lt;&gt;"",E5565="Live"),_xlfn.XLOOKUP(_xlfn.TEXTJOIN(" vs ",,C5565:D5565),Calendar!G:G,Calendar!K:K),"")</f>
        <v/>
      </c>
      <c r="AJ5565" s="61" t="str">
        <f>IF(AND(K5565&lt;&gt;"Match of the Day",K5565&lt;&gt;"Match of the Day 2",K5565&lt;&gt;"Match of the Day Repeat"),"",1+MAX($AJ$10:AJ5564))</f>
        <v/>
      </c>
    </row>
    <row r="5566" spans="34:36" x14ac:dyDescent="0.35">
      <c r="AH5566" s="16" t="str">
        <f>IF(AND(B5566="Premier League",E5566="Live"),_xlfn.XLOOKUP(_xlfn.TEXTJOIN(" vs ",,C5566:D5566),Calendar!G:G,Calendar!B:B),IF(AND(B5566="Premier League",E5566="Highlights"),_xlfn.XLOOKUP(H5566,Calendar!O:O,Calendar!N:N,,-1),""))</f>
        <v/>
      </c>
      <c r="AI5566" s="61" t="str">
        <f>IF(AND(AH5566&lt;&gt;"",E5566="Live"),_xlfn.XLOOKUP(_xlfn.TEXTJOIN(" vs ",,C5566:D5566),Calendar!G:G,Calendar!K:K),"")</f>
        <v/>
      </c>
      <c r="AJ5566" s="61" t="str">
        <f>IF(AND(K5566&lt;&gt;"Match of the Day",K5566&lt;&gt;"Match of the Day 2",K5566&lt;&gt;"Match of the Day Repeat"),"",1+MAX($AJ$10:AJ5565))</f>
        <v/>
      </c>
    </row>
    <row r="5567" spans="34:36" x14ac:dyDescent="0.35">
      <c r="AH5567" s="16" t="str">
        <f>IF(AND(B5567="Premier League",E5567="Live"),_xlfn.XLOOKUP(_xlfn.TEXTJOIN(" vs ",,C5567:D5567),Calendar!G:G,Calendar!B:B),IF(AND(B5567="Premier League",E5567="Highlights"),_xlfn.XLOOKUP(H5567,Calendar!O:O,Calendar!N:N,,-1),""))</f>
        <v/>
      </c>
      <c r="AI5567" s="61" t="str">
        <f>IF(AND(AH5567&lt;&gt;"",E5567="Live"),_xlfn.XLOOKUP(_xlfn.TEXTJOIN(" vs ",,C5567:D5567),Calendar!G:G,Calendar!K:K),"")</f>
        <v/>
      </c>
      <c r="AJ5567" s="61" t="str">
        <f>IF(AND(K5567&lt;&gt;"Match of the Day",K5567&lt;&gt;"Match of the Day 2",K5567&lt;&gt;"Match of the Day Repeat"),"",1+MAX($AJ$10:AJ5566))</f>
        <v/>
      </c>
    </row>
    <row r="5568" spans="34:36" x14ac:dyDescent="0.35">
      <c r="AH5568" s="16" t="str">
        <f>IF(AND(B5568="Premier League",E5568="Live"),_xlfn.XLOOKUP(_xlfn.TEXTJOIN(" vs ",,C5568:D5568),Calendar!G:G,Calendar!B:B),IF(AND(B5568="Premier League",E5568="Highlights"),_xlfn.XLOOKUP(H5568,Calendar!O:O,Calendar!N:N,,-1),""))</f>
        <v/>
      </c>
      <c r="AI5568" s="61" t="str">
        <f>IF(AND(AH5568&lt;&gt;"",E5568="Live"),_xlfn.XLOOKUP(_xlfn.TEXTJOIN(" vs ",,C5568:D5568),Calendar!G:G,Calendar!K:K),"")</f>
        <v/>
      </c>
      <c r="AJ5568" s="61" t="str">
        <f>IF(AND(K5568&lt;&gt;"Match of the Day",K5568&lt;&gt;"Match of the Day 2",K5568&lt;&gt;"Match of the Day Repeat"),"",1+MAX($AJ$10:AJ5567))</f>
        <v/>
      </c>
    </row>
    <row r="5569" spans="34:36" x14ac:dyDescent="0.35">
      <c r="AH5569" s="16" t="str">
        <f>IF(AND(B5569="Premier League",E5569="Live"),_xlfn.XLOOKUP(_xlfn.TEXTJOIN(" vs ",,C5569:D5569),Calendar!G:G,Calendar!B:B),IF(AND(B5569="Premier League",E5569="Highlights"),_xlfn.XLOOKUP(H5569,Calendar!O:O,Calendar!N:N,,-1),""))</f>
        <v/>
      </c>
      <c r="AI5569" s="61" t="str">
        <f>IF(AND(AH5569&lt;&gt;"",E5569="Live"),_xlfn.XLOOKUP(_xlfn.TEXTJOIN(" vs ",,C5569:D5569),Calendar!G:G,Calendar!K:K),"")</f>
        <v/>
      </c>
      <c r="AJ5569" s="61" t="str">
        <f>IF(AND(K5569&lt;&gt;"Match of the Day",K5569&lt;&gt;"Match of the Day 2",K5569&lt;&gt;"Match of the Day Repeat"),"",1+MAX($AJ$10:AJ5568))</f>
        <v/>
      </c>
    </row>
    <row r="5570" spans="34:36" x14ac:dyDescent="0.35">
      <c r="AH5570" s="16" t="str">
        <f>IF(AND(B5570="Premier League",E5570="Live"),_xlfn.XLOOKUP(_xlfn.TEXTJOIN(" vs ",,C5570:D5570),Calendar!G:G,Calendar!B:B),IF(AND(B5570="Premier League",E5570="Highlights"),_xlfn.XLOOKUP(H5570,Calendar!O:O,Calendar!N:N,,-1),""))</f>
        <v/>
      </c>
      <c r="AI5570" s="61" t="str">
        <f>IF(AND(AH5570&lt;&gt;"",E5570="Live"),_xlfn.XLOOKUP(_xlfn.TEXTJOIN(" vs ",,C5570:D5570),Calendar!G:G,Calendar!K:K),"")</f>
        <v/>
      </c>
      <c r="AJ5570" s="61" t="str">
        <f>IF(AND(K5570&lt;&gt;"Match of the Day",K5570&lt;&gt;"Match of the Day 2",K5570&lt;&gt;"Match of the Day Repeat"),"",1+MAX($AJ$10:AJ5569))</f>
        <v/>
      </c>
    </row>
    <row r="5571" spans="34:36" x14ac:dyDescent="0.35">
      <c r="AH5571" s="16" t="str">
        <f>IF(AND(B5571="Premier League",E5571="Live"),_xlfn.XLOOKUP(_xlfn.TEXTJOIN(" vs ",,C5571:D5571),Calendar!G:G,Calendar!B:B),IF(AND(B5571="Premier League",E5571="Highlights"),_xlfn.XLOOKUP(H5571,Calendar!O:O,Calendar!N:N,,-1),""))</f>
        <v/>
      </c>
      <c r="AI5571" s="61" t="str">
        <f>IF(AND(AH5571&lt;&gt;"",E5571="Live"),_xlfn.XLOOKUP(_xlfn.TEXTJOIN(" vs ",,C5571:D5571),Calendar!G:G,Calendar!K:K),"")</f>
        <v/>
      </c>
      <c r="AJ5571" s="61" t="str">
        <f>IF(AND(K5571&lt;&gt;"Match of the Day",K5571&lt;&gt;"Match of the Day 2",K5571&lt;&gt;"Match of the Day Repeat"),"",1+MAX($AJ$10:AJ5570))</f>
        <v/>
      </c>
    </row>
    <row r="5572" spans="34:36" x14ac:dyDescent="0.35">
      <c r="AH5572" s="16" t="str">
        <f>IF(AND(B5572="Premier League",E5572="Live"),_xlfn.XLOOKUP(_xlfn.TEXTJOIN(" vs ",,C5572:D5572),Calendar!G:G,Calendar!B:B),IF(AND(B5572="Premier League",E5572="Highlights"),_xlfn.XLOOKUP(H5572,Calendar!O:O,Calendar!N:N,,-1),""))</f>
        <v/>
      </c>
      <c r="AI5572" s="61" t="str">
        <f>IF(AND(AH5572&lt;&gt;"",E5572="Live"),_xlfn.XLOOKUP(_xlfn.TEXTJOIN(" vs ",,C5572:D5572),Calendar!G:G,Calendar!K:K),"")</f>
        <v/>
      </c>
      <c r="AJ5572" s="61" t="str">
        <f>IF(AND(K5572&lt;&gt;"Match of the Day",K5572&lt;&gt;"Match of the Day 2",K5572&lt;&gt;"Match of the Day Repeat"),"",1+MAX($AJ$10:AJ5571))</f>
        <v/>
      </c>
    </row>
    <row r="5573" spans="34:36" x14ac:dyDescent="0.35">
      <c r="AH5573" s="16" t="str">
        <f>IF(AND(B5573="Premier League",E5573="Live"),_xlfn.XLOOKUP(_xlfn.TEXTJOIN(" vs ",,C5573:D5573),Calendar!G:G,Calendar!B:B),IF(AND(B5573="Premier League",E5573="Highlights"),_xlfn.XLOOKUP(H5573,Calendar!O:O,Calendar!N:N,,-1),""))</f>
        <v/>
      </c>
      <c r="AI5573" s="61" t="str">
        <f>IF(AND(AH5573&lt;&gt;"",E5573="Live"),_xlfn.XLOOKUP(_xlfn.TEXTJOIN(" vs ",,C5573:D5573),Calendar!G:G,Calendar!K:K),"")</f>
        <v/>
      </c>
      <c r="AJ5573" s="61" t="str">
        <f>IF(AND(K5573&lt;&gt;"Match of the Day",K5573&lt;&gt;"Match of the Day 2",K5573&lt;&gt;"Match of the Day Repeat"),"",1+MAX($AJ$10:AJ5572))</f>
        <v/>
      </c>
    </row>
    <row r="5574" spans="34:36" x14ac:dyDescent="0.35">
      <c r="AH5574" s="16" t="str">
        <f>IF(AND(B5574="Premier League",E5574="Live"),_xlfn.XLOOKUP(_xlfn.TEXTJOIN(" vs ",,C5574:D5574),Calendar!G:G,Calendar!B:B),IF(AND(B5574="Premier League",E5574="Highlights"),_xlfn.XLOOKUP(H5574,Calendar!O:O,Calendar!N:N,,-1),""))</f>
        <v/>
      </c>
      <c r="AI5574" s="61" t="str">
        <f>IF(AND(AH5574&lt;&gt;"",E5574="Live"),_xlfn.XLOOKUP(_xlfn.TEXTJOIN(" vs ",,C5574:D5574),Calendar!G:G,Calendar!K:K),"")</f>
        <v/>
      </c>
      <c r="AJ5574" s="61" t="str">
        <f>IF(AND(K5574&lt;&gt;"Match of the Day",K5574&lt;&gt;"Match of the Day 2",K5574&lt;&gt;"Match of the Day Repeat"),"",1+MAX($AJ$10:AJ5573))</f>
        <v/>
      </c>
    </row>
    <row r="5575" spans="34:36" x14ac:dyDescent="0.35">
      <c r="AH5575" s="16" t="str">
        <f>IF(AND(B5575="Premier League",E5575="Live"),_xlfn.XLOOKUP(_xlfn.TEXTJOIN(" vs ",,C5575:D5575),Calendar!G:G,Calendar!B:B),IF(AND(B5575="Premier League",E5575="Highlights"),_xlfn.XLOOKUP(H5575,Calendar!O:O,Calendar!N:N,,-1),""))</f>
        <v/>
      </c>
      <c r="AI5575" s="61" t="str">
        <f>IF(AND(AH5575&lt;&gt;"",E5575="Live"),_xlfn.XLOOKUP(_xlfn.TEXTJOIN(" vs ",,C5575:D5575),Calendar!G:G,Calendar!K:K),"")</f>
        <v/>
      </c>
      <c r="AJ5575" s="61" t="str">
        <f>IF(AND(K5575&lt;&gt;"Match of the Day",K5575&lt;&gt;"Match of the Day 2",K5575&lt;&gt;"Match of the Day Repeat"),"",1+MAX($AJ$10:AJ5574))</f>
        <v/>
      </c>
    </row>
    <row r="5576" spans="34:36" x14ac:dyDescent="0.35">
      <c r="AH5576" s="16" t="str">
        <f>IF(AND(B5576="Premier League",E5576="Live"),_xlfn.XLOOKUP(_xlfn.TEXTJOIN(" vs ",,C5576:D5576),Calendar!G:G,Calendar!B:B),IF(AND(B5576="Premier League",E5576="Highlights"),_xlfn.XLOOKUP(H5576,Calendar!O:O,Calendar!N:N,,-1),""))</f>
        <v/>
      </c>
      <c r="AI5576" s="61" t="str">
        <f>IF(AND(AH5576&lt;&gt;"",E5576="Live"),_xlfn.XLOOKUP(_xlfn.TEXTJOIN(" vs ",,C5576:D5576),Calendar!G:G,Calendar!K:K),"")</f>
        <v/>
      </c>
      <c r="AJ5576" s="61" t="str">
        <f>IF(AND(K5576&lt;&gt;"Match of the Day",K5576&lt;&gt;"Match of the Day 2",K5576&lt;&gt;"Match of the Day Repeat"),"",1+MAX($AJ$10:AJ5575))</f>
        <v/>
      </c>
    </row>
    <row r="5577" spans="34:36" x14ac:dyDescent="0.35">
      <c r="AH5577" s="16" t="str">
        <f>IF(AND(B5577="Premier League",E5577="Live"),_xlfn.XLOOKUP(_xlfn.TEXTJOIN(" vs ",,C5577:D5577),Calendar!G:G,Calendar!B:B),IF(AND(B5577="Premier League",E5577="Highlights"),_xlfn.XLOOKUP(H5577,Calendar!O:O,Calendar!N:N,,-1),""))</f>
        <v/>
      </c>
      <c r="AI5577" s="61" t="str">
        <f>IF(AND(AH5577&lt;&gt;"",E5577="Live"),_xlfn.XLOOKUP(_xlfn.TEXTJOIN(" vs ",,C5577:D5577),Calendar!G:G,Calendar!K:K),"")</f>
        <v/>
      </c>
      <c r="AJ5577" s="61" t="str">
        <f>IF(AND(K5577&lt;&gt;"Match of the Day",K5577&lt;&gt;"Match of the Day 2",K5577&lt;&gt;"Match of the Day Repeat"),"",1+MAX($AJ$10:AJ5576))</f>
        <v/>
      </c>
    </row>
    <row r="5578" spans="34:36" x14ac:dyDescent="0.35">
      <c r="AH5578" s="16" t="str">
        <f>IF(AND(B5578="Premier League",E5578="Live"),_xlfn.XLOOKUP(_xlfn.TEXTJOIN(" vs ",,C5578:D5578),Calendar!G:G,Calendar!B:B),IF(AND(B5578="Premier League",E5578="Highlights"),_xlfn.XLOOKUP(H5578,Calendar!O:O,Calendar!N:N,,-1),""))</f>
        <v/>
      </c>
      <c r="AI5578" s="61" t="str">
        <f>IF(AND(AH5578&lt;&gt;"",E5578="Live"),_xlfn.XLOOKUP(_xlfn.TEXTJOIN(" vs ",,C5578:D5578),Calendar!G:G,Calendar!K:K),"")</f>
        <v/>
      </c>
      <c r="AJ5578" s="61" t="str">
        <f>IF(AND(K5578&lt;&gt;"Match of the Day",K5578&lt;&gt;"Match of the Day 2",K5578&lt;&gt;"Match of the Day Repeat"),"",1+MAX($AJ$10:AJ5577))</f>
        <v/>
      </c>
    </row>
    <row r="5579" spans="34:36" x14ac:dyDescent="0.35">
      <c r="AH5579" s="16" t="str">
        <f>IF(AND(B5579="Premier League",E5579="Live"),_xlfn.XLOOKUP(_xlfn.TEXTJOIN(" vs ",,C5579:D5579),Calendar!G:G,Calendar!B:B),IF(AND(B5579="Premier League",E5579="Highlights"),_xlfn.XLOOKUP(H5579,Calendar!O:O,Calendar!N:N,,-1),""))</f>
        <v/>
      </c>
      <c r="AI5579" s="61" t="str">
        <f>IF(AND(AH5579&lt;&gt;"",E5579="Live"),_xlfn.XLOOKUP(_xlfn.TEXTJOIN(" vs ",,C5579:D5579),Calendar!G:G,Calendar!K:K),"")</f>
        <v/>
      </c>
      <c r="AJ5579" s="61" t="str">
        <f>IF(AND(K5579&lt;&gt;"Match of the Day",K5579&lt;&gt;"Match of the Day 2",K5579&lt;&gt;"Match of the Day Repeat"),"",1+MAX($AJ$10:AJ5578))</f>
        <v/>
      </c>
    </row>
    <row r="5580" spans="34:36" x14ac:dyDescent="0.35">
      <c r="AH5580" s="16" t="str">
        <f>IF(AND(B5580="Premier League",E5580="Live"),_xlfn.XLOOKUP(_xlfn.TEXTJOIN(" vs ",,C5580:D5580),Calendar!G:G,Calendar!B:B),IF(AND(B5580="Premier League",E5580="Highlights"),_xlfn.XLOOKUP(H5580,Calendar!O:O,Calendar!N:N,,-1),""))</f>
        <v/>
      </c>
      <c r="AI5580" s="61" t="str">
        <f>IF(AND(AH5580&lt;&gt;"",E5580="Live"),_xlfn.XLOOKUP(_xlfn.TEXTJOIN(" vs ",,C5580:D5580),Calendar!G:G,Calendar!K:K),"")</f>
        <v/>
      </c>
      <c r="AJ5580" s="61" t="str">
        <f>IF(AND(K5580&lt;&gt;"Match of the Day",K5580&lt;&gt;"Match of the Day 2",K5580&lt;&gt;"Match of the Day Repeat"),"",1+MAX($AJ$10:AJ5579))</f>
        <v/>
      </c>
    </row>
    <row r="5581" spans="34:36" x14ac:dyDescent="0.35">
      <c r="AH5581" s="16" t="str">
        <f>IF(AND(B5581="Premier League",E5581="Live"),_xlfn.XLOOKUP(_xlfn.TEXTJOIN(" vs ",,C5581:D5581),Calendar!G:G,Calendar!B:B),IF(AND(B5581="Premier League",E5581="Highlights"),_xlfn.XLOOKUP(H5581,Calendar!O:O,Calendar!N:N,,-1),""))</f>
        <v/>
      </c>
      <c r="AI5581" s="61" t="str">
        <f>IF(AND(AH5581&lt;&gt;"",E5581="Live"),_xlfn.XLOOKUP(_xlfn.TEXTJOIN(" vs ",,C5581:D5581),Calendar!G:G,Calendar!K:K),"")</f>
        <v/>
      </c>
      <c r="AJ5581" s="61" t="str">
        <f>IF(AND(K5581&lt;&gt;"Match of the Day",K5581&lt;&gt;"Match of the Day 2",K5581&lt;&gt;"Match of the Day Repeat"),"",1+MAX($AJ$10:AJ5580))</f>
        <v/>
      </c>
    </row>
    <row r="5582" spans="34:36" x14ac:dyDescent="0.35">
      <c r="AH5582" s="16" t="str">
        <f>IF(AND(B5582="Premier League",E5582="Live"),_xlfn.XLOOKUP(_xlfn.TEXTJOIN(" vs ",,C5582:D5582),Calendar!G:G,Calendar!B:B),IF(AND(B5582="Premier League",E5582="Highlights"),_xlfn.XLOOKUP(H5582,Calendar!O:O,Calendar!N:N,,-1),""))</f>
        <v/>
      </c>
      <c r="AI5582" s="61" t="str">
        <f>IF(AND(AH5582&lt;&gt;"",E5582="Live"),_xlfn.XLOOKUP(_xlfn.TEXTJOIN(" vs ",,C5582:D5582),Calendar!G:G,Calendar!K:K),"")</f>
        <v/>
      </c>
      <c r="AJ5582" s="61" t="str">
        <f>IF(AND(K5582&lt;&gt;"Match of the Day",K5582&lt;&gt;"Match of the Day 2",K5582&lt;&gt;"Match of the Day Repeat"),"",1+MAX($AJ$10:AJ5581))</f>
        <v/>
      </c>
    </row>
    <row r="5583" spans="34:36" x14ac:dyDescent="0.35">
      <c r="AH5583" s="16" t="str">
        <f>IF(AND(B5583="Premier League",E5583="Live"),_xlfn.XLOOKUP(_xlfn.TEXTJOIN(" vs ",,C5583:D5583),Calendar!G:G,Calendar!B:B),IF(AND(B5583="Premier League",E5583="Highlights"),_xlfn.XLOOKUP(H5583,Calendar!O:O,Calendar!N:N,,-1),""))</f>
        <v/>
      </c>
      <c r="AI5583" s="61" t="str">
        <f>IF(AND(AH5583&lt;&gt;"",E5583="Live"),_xlfn.XLOOKUP(_xlfn.TEXTJOIN(" vs ",,C5583:D5583),Calendar!G:G,Calendar!K:K),"")</f>
        <v/>
      </c>
      <c r="AJ5583" s="61" t="str">
        <f>IF(AND(K5583&lt;&gt;"Match of the Day",K5583&lt;&gt;"Match of the Day 2",K5583&lt;&gt;"Match of the Day Repeat"),"",1+MAX($AJ$10:AJ5582))</f>
        <v/>
      </c>
    </row>
    <row r="5584" spans="34:36" x14ac:dyDescent="0.35">
      <c r="AH5584" s="16" t="str">
        <f>IF(AND(B5584="Premier League",E5584="Live"),_xlfn.XLOOKUP(_xlfn.TEXTJOIN(" vs ",,C5584:D5584),Calendar!G:G,Calendar!B:B),IF(AND(B5584="Premier League",E5584="Highlights"),_xlfn.XLOOKUP(H5584,Calendar!O:O,Calendar!N:N,,-1),""))</f>
        <v/>
      </c>
      <c r="AI5584" s="61" t="str">
        <f>IF(AND(AH5584&lt;&gt;"",E5584="Live"),_xlfn.XLOOKUP(_xlfn.TEXTJOIN(" vs ",,C5584:D5584),Calendar!G:G,Calendar!K:K),"")</f>
        <v/>
      </c>
      <c r="AJ5584" s="61" t="str">
        <f>IF(AND(K5584&lt;&gt;"Match of the Day",K5584&lt;&gt;"Match of the Day 2",K5584&lt;&gt;"Match of the Day Repeat"),"",1+MAX($AJ$10:AJ5583))</f>
        <v/>
      </c>
    </row>
    <row r="5585" spans="34:36" x14ac:dyDescent="0.35">
      <c r="AH5585" s="16" t="str">
        <f>IF(AND(B5585="Premier League",E5585="Live"),_xlfn.XLOOKUP(_xlfn.TEXTJOIN(" vs ",,C5585:D5585),Calendar!G:G,Calendar!B:B),IF(AND(B5585="Premier League",E5585="Highlights"),_xlfn.XLOOKUP(H5585,Calendar!O:O,Calendar!N:N,,-1),""))</f>
        <v/>
      </c>
      <c r="AI5585" s="61" t="str">
        <f>IF(AND(AH5585&lt;&gt;"",E5585="Live"),_xlfn.XLOOKUP(_xlfn.TEXTJOIN(" vs ",,C5585:D5585),Calendar!G:G,Calendar!K:K),"")</f>
        <v/>
      </c>
      <c r="AJ5585" s="61" t="str">
        <f>IF(AND(K5585&lt;&gt;"Match of the Day",K5585&lt;&gt;"Match of the Day 2",K5585&lt;&gt;"Match of the Day Repeat"),"",1+MAX($AJ$10:AJ5584))</f>
        <v/>
      </c>
    </row>
    <row r="5586" spans="34:36" x14ac:dyDescent="0.35">
      <c r="AH5586" s="16" t="str">
        <f>IF(AND(B5586="Premier League",E5586="Live"),_xlfn.XLOOKUP(_xlfn.TEXTJOIN(" vs ",,C5586:D5586),Calendar!G:G,Calendar!B:B),IF(AND(B5586="Premier League",E5586="Highlights"),_xlfn.XLOOKUP(H5586,Calendar!O:O,Calendar!N:N,,-1),""))</f>
        <v/>
      </c>
      <c r="AI5586" s="61" t="str">
        <f>IF(AND(AH5586&lt;&gt;"",E5586="Live"),_xlfn.XLOOKUP(_xlfn.TEXTJOIN(" vs ",,C5586:D5586),Calendar!G:G,Calendar!K:K),"")</f>
        <v/>
      </c>
      <c r="AJ5586" s="61" t="str">
        <f>IF(AND(K5586&lt;&gt;"Match of the Day",K5586&lt;&gt;"Match of the Day 2",K5586&lt;&gt;"Match of the Day Repeat"),"",1+MAX($AJ$10:AJ5585))</f>
        <v/>
      </c>
    </row>
    <row r="5587" spans="34:36" x14ac:dyDescent="0.35">
      <c r="AH5587" s="16" t="str">
        <f>IF(AND(B5587="Premier League",E5587="Live"),_xlfn.XLOOKUP(_xlfn.TEXTJOIN(" vs ",,C5587:D5587),Calendar!G:G,Calendar!B:B),IF(AND(B5587="Premier League",E5587="Highlights"),_xlfn.XLOOKUP(H5587,Calendar!O:O,Calendar!N:N,,-1),""))</f>
        <v/>
      </c>
      <c r="AI5587" s="61" t="str">
        <f>IF(AND(AH5587&lt;&gt;"",E5587="Live"),_xlfn.XLOOKUP(_xlfn.TEXTJOIN(" vs ",,C5587:D5587),Calendar!G:G,Calendar!K:K),"")</f>
        <v/>
      </c>
      <c r="AJ5587" s="61" t="str">
        <f>IF(AND(K5587&lt;&gt;"Match of the Day",K5587&lt;&gt;"Match of the Day 2",K5587&lt;&gt;"Match of the Day Repeat"),"",1+MAX($AJ$10:AJ5586))</f>
        <v/>
      </c>
    </row>
    <row r="5588" spans="34:36" x14ac:dyDescent="0.35">
      <c r="AH5588" s="16" t="str">
        <f>IF(AND(B5588="Premier League",E5588="Live"),_xlfn.XLOOKUP(_xlfn.TEXTJOIN(" vs ",,C5588:D5588),Calendar!G:G,Calendar!B:B),IF(AND(B5588="Premier League",E5588="Highlights"),_xlfn.XLOOKUP(H5588,Calendar!O:O,Calendar!N:N,,-1),""))</f>
        <v/>
      </c>
      <c r="AI5588" s="61" t="str">
        <f>IF(AND(AH5588&lt;&gt;"",E5588="Live"),_xlfn.XLOOKUP(_xlfn.TEXTJOIN(" vs ",,C5588:D5588),Calendar!G:G,Calendar!K:K),"")</f>
        <v/>
      </c>
      <c r="AJ5588" s="61" t="str">
        <f>IF(AND(K5588&lt;&gt;"Match of the Day",K5588&lt;&gt;"Match of the Day 2",K5588&lt;&gt;"Match of the Day Repeat"),"",1+MAX($AJ$10:AJ5587))</f>
        <v/>
      </c>
    </row>
    <row r="5589" spans="34:36" x14ac:dyDescent="0.35">
      <c r="AH5589" s="16" t="str">
        <f>IF(AND(B5589="Premier League",E5589="Live"),_xlfn.XLOOKUP(_xlfn.TEXTJOIN(" vs ",,C5589:D5589),Calendar!G:G,Calendar!B:B),IF(AND(B5589="Premier League",E5589="Highlights"),_xlfn.XLOOKUP(H5589,Calendar!O:O,Calendar!N:N,,-1),""))</f>
        <v/>
      </c>
      <c r="AI5589" s="61" t="str">
        <f>IF(AND(AH5589&lt;&gt;"",E5589="Live"),_xlfn.XLOOKUP(_xlfn.TEXTJOIN(" vs ",,C5589:D5589),Calendar!G:G,Calendar!K:K),"")</f>
        <v/>
      </c>
      <c r="AJ5589" s="61" t="str">
        <f>IF(AND(K5589&lt;&gt;"Match of the Day",K5589&lt;&gt;"Match of the Day 2",K5589&lt;&gt;"Match of the Day Repeat"),"",1+MAX($AJ$10:AJ5588))</f>
        <v/>
      </c>
    </row>
    <row r="5590" spans="34:36" x14ac:dyDescent="0.35">
      <c r="AH5590" s="16" t="str">
        <f>IF(AND(B5590="Premier League",E5590="Live"),_xlfn.XLOOKUP(_xlfn.TEXTJOIN(" vs ",,C5590:D5590),Calendar!G:G,Calendar!B:B),IF(AND(B5590="Premier League",E5590="Highlights"),_xlfn.XLOOKUP(H5590,Calendar!O:O,Calendar!N:N,,-1),""))</f>
        <v/>
      </c>
      <c r="AI5590" s="61" t="str">
        <f>IF(AND(AH5590&lt;&gt;"",E5590="Live"),_xlfn.XLOOKUP(_xlfn.TEXTJOIN(" vs ",,C5590:D5590),Calendar!G:G,Calendar!K:K),"")</f>
        <v/>
      </c>
      <c r="AJ5590" s="61" t="str">
        <f>IF(AND(K5590&lt;&gt;"Match of the Day",K5590&lt;&gt;"Match of the Day 2",K5590&lt;&gt;"Match of the Day Repeat"),"",1+MAX($AJ$10:AJ5589))</f>
        <v/>
      </c>
    </row>
    <row r="5591" spans="34:36" x14ac:dyDescent="0.35">
      <c r="AH5591" s="16" t="str">
        <f>IF(AND(B5591="Premier League",E5591="Live"),_xlfn.XLOOKUP(_xlfn.TEXTJOIN(" vs ",,C5591:D5591),Calendar!G:G,Calendar!B:B),IF(AND(B5591="Premier League",E5591="Highlights"),_xlfn.XLOOKUP(H5591,Calendar!O:O,Calendar!N:N,,-1),""))</f>
        <v/>
      </c>
      <c r="AI5591" s="61" t="str">
        <f>IF(AND(AH5591&lt;&gt;"",E5591="Live"),_xlfn.XLOOKUP(_xlfn.TEXTJOIN(" vs ",,C5591:D5591),Calendar!G:G,Calendar!K:K),"")</f>
        <v/>
      </c>
      <c r="AJ5591" s="61" t="str">
        <f>IF(AND(K5591&lt;&gt;"Match of the Day",K5591&lt;&gt;"Match of the Day 2",K5591&lt;&gt;"Match of the Day Repeat"),"",1+MAX($AJ$10:AJ5590))</f>
        <v/>
      </c>
    </row>
    <row r="5592" spans="34:36" x14ac:dyDescent="0.35">
      <c r="AH5592" s="16" t="str">
        <f>IF(AND(B5592="Premier League",E5592="Live"),_xlfn.XLOOKUP(_xlfn.TEXTJOIN(" vs ",,C5592:D5592),Calendar!G:G,Calendar!B:B),IF(AND(B5592="Premier League",E5592="Highlights"),_xlfn.XLOOKUP(H5592,Calendar!O:O,Calendar!N:N,,-1),""))</f>
        <v/>
      </c>
      <c r="AI5592" s="61" t="str">
        <f>IF(AND(AH5592&lt;&gt;"",E5592="Live"),_xlfn.XLOOKUP(_xlfn.TEXTJOIN(" vs ",,C5592:D5592),Calendar!G:G,Calendar!K:K),"")</f>
        <v/>
      </c>
      <c r="AJ5592" s="61" t="str">
        <f>IF(AND(K5592&lt;&gt;"Match of the Day",K5592&lt;&gt;"Match of the Day 2",K5592&lt;&gt;"Match of the Day Repeat"),"",1+MAX($AJ$10:AJ5591))</f>
        <v/>
      </c>
    </row>
    <row r="5593" spans="34:36" x14ac:dyDescent="0.35">
      <c r="AH5593" s="16" t="str">
        <f>IF(AND(B5593="Premier League",E5593="Live"),_xlfn.XLOOKUP(_xlfn.TEXTJOIN(" vs ",,C5593:D5593),Calendar!G:G,Calendar!B:B),IF(AND(B5593="Premier League",E5593="Highlights"),_xlfn.XLOOKUP(H5593,Calendar!O:O,Calendar!N:N,,-1),""))</f>
        <v/>
      </c>
      <c r="AI5593" s="61" t="str">
        <f>IF(AND(AH5593&lt;&gt;"",E5593="Live"),_xlfn.XLOOKUP(_xlfn.TEXTJOIN(" vs ",,C5593:D5593),Calendar!G:G,Calendar!K:K),"")</f>
        <v/>
      </c>
      <c r="AJ5593" s="61" t="str">
        <f>IF(AND(K5593&lt;&gt;"Match of the Day",K5593&lt;&gt;"Match of the Day 2",K5593&lt;&gt;"Match of the Day Repeat"),"",1+MAX($AJ$10:AJ5592))</f>
        <v/>
      </c>
    </row>
    <row r="5594" spans="34:36" x14ac:dyDescent="0.35">
      <c r="AH5594" s="16" t="str">
        <f>IF(AND(B5594="Premier League",E5594="Live"),_xlfn.XLOOKUP(_xlfn.TEXTJOIN(" vs ",,C5594:D5594),Calendar!G:G,Calendar!B:B),IF(AND(B5594="Premier League",E5594="Highlights"),_xlfn.XLOOKUP(H5594,Calendar!O:O,Calendar!N:N,,-1),""))</f>
        <v/>
      </c>
      <c r="AI5594" s="61" t="str">
        <f>IF(AND(AH5594&lt;&gt;"",E5594="Live"),_xlfn.XLOOKUP(_xlfn.TEXTJOIN(" vs ",,C5594:D5594),Calendar!G:G,Calendar!K:K),"")</f>
        <v/>
      </c>
      <c r="AJ5594" s="61" t="str">
        <f>IF(AND(K5594&lt;&gt;"Match of the Day",K5594&lt;&gt;"Match of the Day 2",K5594&lt;&gt;"Match of the Day Repeat"),"",1+MAX($AJ$10:AJ5593))</f>
        <v/>
      </c>
    </row>
    <row r="5595" spans="34:36" x14ac:dyDescent="0.35">
      <c r="AH5595" s="16" t="str">
        <f>IF(AND(B5595="Premier League",E5595="Live"),_xlfn.XLOOKUP(_xlfn.TEXTJOIN(" vs ",,C5595:D5595),Calendar!G:G,Calendar!B:B),IF(AND(B5595="Premier League",E5595="Highlights"),_xlfn.XLOOKUP(H5595,Calendar!O:O,Calendar!N:N,,-1),""))</f>
        <v/>
      </c>
      <c r="AI5595" s="61" t="str">
        <f>IF(AND(AH5595&lt;&gt;"",E5595="Live"),_xlfn.XLOOKUP(_xlfn.TEXTJOIN(" vs ",,C5595:D5595),Calendar!G:G,Calendar!K:K),"")</f>
        <v/>
      </c>
      <c r="AJ5595" s="61" t="str">
        <f>IF(AND(K5595&lt;&gt;"Match of the Day",K5595&lt;&gt;"Match of the Day 2",K5595&lt;&gt;"Match of the Day Repeat"),"",1+MAX($AJ$10:AJ5594))</f>
        <v/>
      </c>
    </row>
    <row r="5596" spans="34:36" x14ac:dyDescent="0.35">
      <c r="AH5596" s="16" t="str">
        <f>IF(AND(B5596="Premier League",E5596="Live"),_xlfn.XLOOKUP(_xlfn.TEXTJOIN(" vs ",,C5596:D5596),Calendar!G:G,Calendar!B:B),IF(AND(B5596="Premier League",E5596="Highlights"),_xlfn.XLOOKUP(H5596,Calendar!O:O,Calendar!N:N,,-1),""))</f>
        <v/>
      </c>
      <c r="AI5596" s="61" t="str">
        <f>IF(AND(AH5596&lt;&gt;"",E5596="Live"),_xlfn.XLOOKUP(_xlfn.TEXTJOIN(" vs ",,C5596:D5596),Calendar!G:G,Calendar!K:K),"")</f>
        <v/>
      </c>
      <c r="AJ5596" s="61" t="str">
        <f>IF(AND(K5596&lt;&gt;"Match of the Day",K5596&lt;&gt;"Match of the Day 2",K5596&lt;&gt;"Match of the Day Repeat"),"",1+MAX($AJ$10:AJ5595))</f>
        <v/>
      </c>
    </row>
    <row r="5597" spans="34:36" x14ac:dyDescent="0.35">
      <c r="AH5597" s="16" t="str">
        <f>IF(AND(B5597="Premier League",E5597="Live"),_xlfn.XLOOKUP(_xlfn.TEXTJOIN(" vs ",,C5597:D5597),Calendar!G:G,Calendar!B:B),IF(AND(B5597="Premier League",E5597="Highlights"),_xlfn.XLOOKUP(H5597,Calendar!O:O,Calendar!N:N,,-1),""))</f>
        <v/>
      </c>
      <c r="AI5597" s="61" t="str">
        <f>IF(AND(AH5597&lt;&gt;"",E5597="Live"),_xlfn.XLOOKUP(_xlfn.TEXTJOIN(" vs ",,C5597:D5597),Calendar!G:G,Calendar!K:K),"")</f>
        <v/>
      </c>
      <c r="AJ5597" s="61" t="str">
        <f>IF(AND(K5597&lt;&gt;"Match of the Day",K5597&lt;&gt;"Match of the Day 2",K5597&lt;&gt;"Match of the Day Repeat"),"",1+MAX($AJ$10:AJ5596))</f>
        <v/>
      </c>
    </row>
    <row r="5598" spans="34:36" x14ac:dyDescent="0.35">
      <c r="AH5598" s="16" t="str">
        <f>IF(AND(B5598="Premier League",E5598="Live"),_xlfn.XLOOKUP(_xlfn.TEXTJOIN(" vs ",,C5598:D5598),Calendar!G:G,Calendar!B:B),IF(AND(B5598="Premier League",E5598="Highlights"),_xlfn.XLOOKUP(H5598,Calendar!O:O,Calendar!N:N,,-1),""))</f>
        <v/>
      </c>
      <c r="AI5598" s="61" t="str">
        <f>IF(AND(AH5598&lt;&gt;"",E5598="Live"),_xlfn.XLOOKUP(_xlfn.TEXTJOIN(" vs ",,C5598:D5598),Calendar!G:G,Calendar!K:K),"")</f>
        <v/>
      </c>
      <c r="AJ5598" s="61" t="str">
        <f>IF(AND(K5598&lt;&gt;"Match of the Day",K5598&lt;&gt;"Match of the Day 2",K5598&lt;&gt;"Match of the Day Repeat"),"",1+MAX($AJ$10:AJ5597))</f>
        <v/>
      </c>
    </row>
    <row r="5599" spans="34:36" x14ac:dyDescent="0.35">
      <c r="AH5599" s="16" t="str">
        <f>IF(AND(B5599="Premier League",E5599="Live"),_xlfn.XLOOKUP(_xlfn.TEXTJOIN(" vs ",,C5599:D5599),Calendar!G:G,Calendar!B:B),IF(AND(B5599="Premier League",E5599="Highlights"),_xlfn.XLOOKUP(H5599,Calendar!O:O,Calendar!N:N,,-1),""))</f>
        <v/>
      </c>
      <c r="AI5599" s="61" t="str">
        <f>IF(AND(AH5599&lt;&gt;"",E5599="Live"),_xlfn.XLOOKUP(_xlfn.TEXTJOIN(" vs ",,C5599:D5599),Calendar!G:G,Calendar!K:K),"")</f>
        <v/>
      </c>
      <c r="AJ5599" s="61" t="str">
        <f>IF(AND(K5599&lt;&gt;"Match of the Day",K5599&lt;&gt;"Match of the Day 2",K5599&lt;&gt;"Match of the Day Repeat"),"",1+MAX($AJ$10:AJ5598))</f>
        <v/>
      </c>
    </row>
    <row r="5600" spans="34:36" x14ac:dyDescent="0.35">
      <c r="AH5600" s="16" t="str">
        <f>IF(AND(B5600="Premier League",E5600="Live"),_xlfn.XLOOKUP(_xlfn.TEXTJOIN(" vs ",,C5600:D5600),Calendar!G:G,Calendar!B:B),IF(AND(B5600="Premier League",E5600="Highlights"),_xlfn.XLOOKUP(H5600,Calendar!O:O,Calendar!N:N,,-1),""))</f>
        <v/>
      </c>
      <c r="AI5600" s="61" t="str">
        <f>IF(AND(AH5600&lt;&gt;"",E5600="Live"),_xlfn.XLOOKUP(_xlfn.TEXTJOIN(" vs ",,C5600:D5600),Calendar!G:G,Calendar!K:K),"")</f>
        <v/>
      </c>
      <c r="AJ5600" s="61" t="str">
        <f>IF(AND(K5600&lt;&gt;"Match of the Day",K5600&lt;&gt;"Match of the Day 2",K5600&lt;&gt;"Match of the Day Repeat"),"",1+MAX($AJ$10:AJ5599))</f>
        <v/>
      </c>
    </row>
    <row r="5601" spans="34:36" x14ac:dyDescent="0.35">
      <c r="AH5601" s="16" t="str">
        <f>IF(AND(B5601="Premier League",E5601="Live"),_xlfn.XLOOKUP(_xlfn.TEXTJOIN(" vs ",,C5601:D5601),Calendar!G:G,Calendar!B:B),IF(AND(B5601="Premier League",E5601="Highlights"),_xlfn.XLOOKUP(H5601,Calendar!O:O,Calendar!N:N,,-1),""))</f>
        <v/>
      </c>
      <c r="AI5601" s="61" t="str">
        <f>IF(AND(AH5601&lt;&gt;"",E5601="Live"),_xlfn.XLOOKUP(_xlfn.TEXTJOIN(" vs ",,C5601:D5601),Calendar!G:G,Calendar!K:K),"")</f>
        <v/>
      </c>
      <c r="AJ5601" s="61" t="str">
        <f>IF(AND(K5601&lt;&gt;"Match of the Day",K5601&lt;&gt;"Match of the Day 2",K5601&lt;&gt;"Match of the Day Repeat"),"",1+MAX($AJ$10:AJ5600))</f>
        <v/>
      </c>
    </row>
    <row r="5602" spans="34:36" x14ac:dyDescent="0.35">
      <c r="AH5602" s="16" t="str">
        <f>IF(AND(B5602="Premier League",E5602="Live"),_xlfn.XLOOKUP(_xlfn.TEXTJOIN(" vs ",,C5602:D5602),Calendar!G:G,Calendar!B:B),IF(AND(B5602="Premier League",E5602="Highlights"),_xlfn.XLOOKUP(H5602,Calendar!O:O,Calendar!N:N,,-1),""))</f>
        <v/>
      </c>
      <c r="AI5602" s="61" t="str">
        <f>IF(AND(AH5602&lt;&gt;"",E5602="Live"),_xlfn.XLOOKUP(_xlfn.TEXTJOIN(" vs ",,C5602:D5602),Calendar!G:G,Calendar!K:K),"")</f>
        <v/>
      </c>
      <c r="AJ5602" s="61" t="str">
        <f>IF(AND(K5602&lt;&gt;"Match of the Day",K5602&lt;&gt;"Match of the Day 2",K5602&lt;&gt;"Match of the Day Repeat"),"",1+MAX($AJ$10:AJ5601))</f>
        <v/>
      </c>
    </row>
    <row r="5603" spans="34:36" x14ac:dyDescent="0.35">
      <c r="AH5603" s="16" t="str">
        <f>IF(AND(B5603="Premier League",E5603="Live"),_xlfn.XLOOKUP(_xlfn.TEXTJOIN(" vs ",,C5603:D5603),Calendar!G:G,Calendar!B:B),IF(AND(B5603="Premier League",E5603="Highlights"),_xlfn.XLOOKUP(H5603,Calendar!O:O,Calendar!N:N,,-1),""))</f>
        <v/>
      </c>
      <c r="AI5603" s="61" t="str">
        <f>IF(AND(AH5603&lt;&gt;"",E5603="Live"),_xlfn.XLOOKUP(_xlfn.TEXTJOIN(" vs ",,C5603:D5603),Calendar!G:G,Calendar!K:K),"")</f>
        <v/>
      </c>
      <c r="AJ5603" s="61" t="str">
        <f>IF(AND(K5603&lt;&gt;"Match of the Day",K5603&lt;&gt;"Match of the Day 2",K5603&lt;&gt;"Match of the Day Repeat"),"",1+MAX($AJ$10:AJ5602))</f>
        <v/>
      </c>
    </row>
    <row r="5604" spans="34:36" x14ac:dyDescent="0.35">
      <c r="AH5604" s="16" t="str">
        <f>IF(AND(B5604="Premier League",E5604="Live"),_xlfn.XLOOKUP(_xlfn.TEXTJOIN(" vs ",,C5604:D5604),Calendar!G:G,Calendar!B:B),IF(AND(B5604="Premier League",E5604="Highlights"),_xlfn.XLOOKUP(H5604,Calendar!O:O,Calendar!N:N,,-1),""))</f>
        <v/>
      </c>
      <c r="AI5604" s="61" t="str">
        <f>IF(AND(AH5604&lt;&gt;"",E5604="Live"),_xlfn.XLOOKUP(_xlfn.TEXTJOIN(" vs ",,C5604:D5604),Calendar!G:G,Calendar!K:K),"")</f>
        <v/>
      </c>
      <c r="AJ5604" s="61" t="str">
        <f>IF(AND(K5604&lt;&gt;"Match of the Day",K5604&lt;&gt;"Match of the Day 2",K5604&lt;&gt;"Match of the Day Repeat"),"",1+MAX($AJ$10:AJ5603))</f>
        <v/>
      </c>
    </row>
    <row r="5605" spans="34:36" x14ac:dyDescent="0.35">
      <c r="AH5605" s="16" t="str">
        <f>IF(AND(B5605="Premier League",E5605="Live"),_xlfn.XLOOKUP(_xlfn.TEXTJOIN(" vs ",,C5605:D5605),Calendar!G:G,Calendar!B:B),IF(AND(B5605="Premier League",E5605="Highlights"),_xlfn.XLOOKUP(H5605,Calendar!O:O,Calendar!N:N,,-1),""))</f>
        <v/>
      </c>
      <c r="AI5605" s="61" t="str">
        <f>IF(AND(AH5605&lt;&gt;"",E5605="Live"),_xlfn.XLOOKUP(_xlfn.TEXTJOIN(" vs ",,C5605:D5605),Calendar!G:G,Calendar!K:K),"")</f>
        <v/>
      </c>
      <c r="AJ5605" s="61" t="str">
        <f>IF(AND(K5605&lt;&gt;"Match of the Day",K5605&lt;&gt;"Match of the Day 2",K5605&lt;&gt;"Match of the Day Repeat"),"",1+MAX($AJ$10:AJ5604))</f>
        <v/>
      </c>
    </row>
    <row r="5606" spans="34:36" x14ac:dyDescent="0.35">
      <c r="AH5606" s="16" t="str">
        <f>IF(AND(B5606="Premier League",E5606="Live"),_xlfn.XLOOKUP(_xlfn.TEXTJOIN(" vs ",,C5606:D5606),Calendar!G:G,Calendar!B:B),IF(AND(B5606="Premier League",E5606="Highlights"),_xlfn.XLOOKUP(H5606,Calendar!O:O,Calendar!N:N,,-1),""))</f>
        <v/>
      </c>
      <c r="AI5606" s="61" t="str">
        <f>IF(AND(AH5606&lt;&gt;"",E5606="Live"),_xlfn.XLOOKUP(_xlfn.TEXTJOIN(" vs ",,C5606:D5606),Calendar!G:G,Calendar!K:K),"")</f>
        <v/>
      </c>
      <c r="AJ5606" s="61" t="str">
        <f>IF(AND(K5606&lt;&gt;"Match of the Day",K5606&lt;&gt;"Match of the Day 2",K5606&lt;&gt;"Match of the Day Repeat"),"",1+MAX($AJ$10:AJ5605))</f>
        <v/>
      </c>
    </row>
    <row r="5607" spans="34:36" x14ac:dyDescent="0.35">
      <c r="AH5607" s="16" t="str">
        <f>IF(AND(B5607="Premier League",E5607="Live"),_xlfn.XLOOKUP(_xlfn.TEXTJOIN(" vs ",,C5607:D5607),Calendar!G:G,Calendar!B:B),IF(AND(B5607="Premier League",E5607="Highlights"),_xlfn.XLOOKUP(H5607,Calendar!O:O,Calendar!N:N,,-1),""))</f>
        <v/>
      </c>
      <c r="AI5607" s="61" t="str">
        <f>IF(AND(AH5607&lt;&gt;"",E5607="Live"),_xlfn.XLOOKUP(_xlfn.TEXTJOIN(" vs ",,C5607:D5607),Calendar!G:G,Calendar!K:K),"")</f>
        <v/>
      </c>
      <c r="AJ5607" s="61" t="str">
        <f>IF(AND(K5607&lt;&gt;"Match of the Day",K5607&lt;&gt;"Match of the Day 2",K5607&lt;&gt;"Match of the Day Repeat"),"",1+MAX($AJ$10:AJ5606))</f>
        <v/>
      </c>
    </row>
    <row r="5608" spans="34:36" x14ac:dyDescent="0.35">
      <c r="AH5608" s="16" t="str">
        <f>IF(AND(B5608="Premier League",E5608="Live"),_xlfn.XLOOKUP(_xlfn.TEXTJOIN(" vs ",,C5608:D5608),Calendar!G:G,Calendar!B:B),IF(AND(B5608="Premier League",E5608="Highlights"),_xlfn.XLOOKUP(H5608,Calendar!O:O,Calendar!N:N,,-1),""))</f>
        <v/>
      </c>
      <c r="AI5608" s="61" t="str">
        <f>IF(AND(AH5608&lt;&gt;"",E5608="Live"),_xlfn.XLOOKUP(_xlfn.TEXTJOIN(" vs ",,C5608:D5608),Calendar!G:G,Calendar!K:K),"")</f>
        <v/>
      </c>
      <c r="AJ5608" s="61" t="str">
        <f>IF(AND(K5608&lt;&gt;"Match of the Day",K5608&lt;&gt;"Match of the Day 2",K5608&lt;&gt;"Match of the Day Repeat"),"",1+MAX($AJ$10:AJ5607))</f>
        <v/>
      </c>
    </row>
    <row r="5609" spans="34:36" x14ac:dyDescent="0.35">
      <c r="AH5609" s="16" t="str">
        <f>IF(AND(B5609="Premier League",E5609="Live"),_xlfn.XLOOKUP(_xlfn.TEXTJOIN(" vs ",,C5609:D5609),Calendar!G:G,Calendar!B:B),IF(AND(B5609="Premier League",E5609="Highlights"),_xlfn.XLOOKUP(H5609,Calendar!O:O,Calendar!N:N,,-1),""))</f>
        <v/>
      </c>
      <c r="AI5609" s="61" t="str">
        <f>IF(AND(AH5609&lt;&gt;"",E5609="Live"),_xlfn.XLOOKUP(_xlfn.TEXTJOIN(" vs ",,C5609:D5609),Calendar!G:G,Calendar!K:K),"")</f>
        <v/>
      </c>
      <c r="AJ5609" s="61" t="str">
        <f>IF(AND(K5609&lt;&gt;"Match of the Day",K5609&lt;&gt;"Match of the Day 2",K5609&lt;&gt;"Match of the Day Repeat"),"",1+MAX($AJ$10:AJ5608))</f>
        <v/>
      </c>
    </row>
    <row r="5610" spans="34:36" x14ac:dyDescent="0.35">
      <c r="AH5610" s="16" t="str">
        <f>IF(AND(B5610="Premier League",E5610="Live"),_xlfn.XLOOKUP(_xlfn.TEXTJOIN(" vs ",,C5610:D5610),Calendar!G:G,Calendar!B:B),IF(AND(B5610="Premier League",E5610="Highlights"),_xlfn.XLOOKUP(H5610,Calendar!O:O,Calendar!N:N,,-1),""))</f>
        <v/>
      </c>
      <c r="AI5610" s="61" t="str">
        <f>IF(AND(AH5610&lt;&gt;"",E5610="Live"),_xlfn.XLOOKUP(_xlfn.TEXTJOIN(" vs ",,C5610:D5610),Calendar!G:G,Calendar!K:K),"")</f>
        <v/>
      </c>
      <c r="AJ5610" s="61" t="str">
        <f>IF(AND(K5610&lt;&gt;"Match of the Day",K5610&lt;&gt;"Match of the Day 2",K5610&lt;&gt;"Match of the Day Repeat"),"",1+MAX($AJ$10:AJ5609))</f>
        <v/>
      </c>
    </row>
    <row r="5611" spans="34:36" x14ac:dyDescent="0.35">
      <c r="AH5611" s="16" t="str">
        <f>IF(AND(B5611="Premier League",E5611="Live"),_xlfn.XLOOKUP(_xlfn.TEXTJOIN(" vs ",,C5611:D5611),Calendar!G:G,Calendar!B:B),IF(AND(B5611="Premier League",E5611="Highlights"),_xlfn.XLOOKUP(H5611,Calendar!O:O,Calendar!N:N,,-1),""))</f>
        <v/>
      </c>
      <c r="AI5611" s="61" t="str">
        <f>IF(AND(AH5611&lt;&gt;"",E5611="Live"),_xlfn.XLOOKUP(_xlfn.TEXTJOIN(" vs ",,C5611:D5611),Calendar!G:G,Calendar!K:K),"")</f>
        <v/>
      </c>
      <c r="AJ5611" s="61" t="str">
        <f>IF(AND(K5611&lt;&gt;"Match of the Day",K5611&lt;&gt;"Match of the Day 2",K5611&lt;&gt;"Match of the Day Repeat"),"",1+MAX($AJ$10:AJ5610))</f>
        <v/>
      </c>
    </row>
    <row r="5612" spans="34:36" x14ac:dyDescent="0.35">
      <c r="AH5612" s="16" t="str">
        <f>IF(AND(B5612="Premier League",E5612="Live"),_xlfn.XLOOKUP(_xlfn.TEXTJOIN(" vs ",,C5612:D5612),Calendar!G:G,Calendar!B:B),IF(AND(B5612="Premier League",E5612="Highlights"),_xlfn.XLOOKUP(H5612,Calendar!O:O,Calendar!N:N,,-1),""))</f>
        <v/>
      </c>
      <c r="AI5612" s="61" t="str">
        <f>IF(AND(AH5612&lt;&gt;"",E5612="Live"),_xlfn.XLOOKUP(_xlfn.TEXTJOIN(" vs ",,C5612:D5612),Calendar!G:G,Calendar!K:K),"")</f>
        <v/>
      </c>
      <c r="AJ5612" s="61" t="str">
        <f>IF(AND(K5612&lt;&gt;"Match of the Day",K5612&lt;&gt;"Match of the Day 2",K5612&lt;&gt;"Match of the Day Repeat"),"",1+MAX($AJ$10:AJ5611))</f>
        <v/>
      </c>
    </row>
    <row r="5613" spans="34:36" x14ac:dyDescent="0.35">
      <c r="AH5613" s="16" t="str">
        <f>IF(AND(B5613="Premier League",E5613="Live"),_xlfn.XLOOKUP(_xlfn.TEXTJOIN(" vs ",,C5613:D5613),Calendar!G:G,Calendar!B:B),IF(AND(B5613="Premier League",E5613="Highlights"),_xlfn.XLOOKUP(H5613,Calendar!O:O,Calendar!N:N,,-1),""))</f>
        <v/>
      </c>
      <c r="AI5613" s="61" t="str">
        <f>IF(AND(AH5613&lt;&gt;"",E5613="Live"),_xlfn.XLOOKUP(_xlfn.TEXTJOIN(" vs ",,C5613:D5613),Calendar!G:G,Calendar!K:K),"")</f>
        <v/>
      </c>
      <c r="AJ5613" s="61" t="str">
        <f>IF(AND(K5613&lt;&gt;"Match of the Day",K5613&lt;&gt;"Match of the Day 2",K5613&lt;&gt;"Match of the Day Repeat"),"",1+MAX($AJ$10:AJ5612))</f>
        <v/>
      </c>
    </row>
    <row r="5614" spans="34:36" x14ac:dyDescent="0.35">
      <c r="AH5614" s="16" t="str">
        <f>IF(AND(B5614="Premier League",E5614="Live"),_xlfn.XLOOKUP(_xlfn.TEXTJOIN(" vs ",,C5614:D5614),Calendar!G:G,Calendar!B:B),IF(AND(B5614="Premier League",E5614="Highlights"),_xlfn.XLOOKUP(H5614,Calendar!O:O,Calendar!N:N,,-1),""))</f>
        <v/>
      </c>
      <c r="AI5614" s="61" t="str">
        <f>IF(AND(AH5614&lt;&gt;"",E5614="Live"),_xlfn.XLOOKUP(_xlfn.TEXTJOIN(" vs ",,C5614:D5614),Calendar!G:G,Calendar!K:K),"")</f>
        <v/>
      </c>
      <c r="AJ5614" s="61" t="str">
        <f>IF(AND(K5614&lt;&gt;"Match of the Day",K5614&lt;&gt;"Match of the Day 2",K5614&lt;&gt;"Match of the Day Repeat"),"",1+MAX($AJ$10:AJ5613))</f>
        <v/>
      </c>
    </row>
    <row r="5615" spans="34:36" x14ac:dyDescent="0.35">
      <c r="AH5615" s="16" t="str">
        <f>IF(AND(B5615="Premier League",E5615="Live"),_xlfn.XLOOKUP(_xlfn.TEXTJOIN(" vs ",,C5615:D5615),Calendar!G:G,Calendar!B:B),IF(AND(B5615="Premier League",E5615="Highlights"),_xlfn.XLOOKUP(H5615,Calendar!O:O,Calendar!N:N,,-1),""))</f>
        <v/>
      </c>
      <c r="AI5615" s="61" t="str">
        <f>IF(AND(AH5615&lt;&gt;"",E5615="Live"),_xlfn.XLOOKUP(_xlfn.TEXTJOIN(" vs ",,C5615:D5615),Calendar!G:G,Calendar!K:K),"")</f>
        <v/>
      </c>
      <c r="AJ5615" s="61" t="str">
        <f>IF(AND(K5615&lt;&gt;"Match of the Day",K5615&lt;&gt;"Match of the Day 2",K5615&lt;&gt;"Match of the Day Repeat"),"",1+MAX($AJ$10:AJ5614))</f>
        <v/>
      </c>
    </row>
    <row r="5616" spans="34:36" x14ac:dyDescent="0.35">
      <c r="AH5616" s="16" t="str">
        <f>IF(AND(B5616="Premier League",E5616="Live"),_xlfn.XLOOKUP(_xlfn.TEXTJOIN(" vs ",,C5616:D5616),Calendar!G:G,Calendar!B:B),IF(AND(B5616="Premier League",E5616="Highlights"),_xlfn.XLOOKUP(H5616,Calendar!O:O,Calendar!N:N,,-1),""))</f>
        <v/>
      </c>
      <c r="AI5616" s="61" t="str">
        <f>IF(AND(AH5616&lt;&gt;"",E5616="Live"),_xlfn.XLOOKUP(_xlfn.TEXTJOIN(" vs ",,C5616:D5616),Calendar!G:G,Calendar!K:K),"")</f>
        <v/>
      </c>
      <c r="AJ5616" s="61" t="str">
        <f>IF(AND(K5616&lt;&gt;"Match of the Day",K5616&lt;&gt;"Match of the Day 2",K5616&lt;&gt;"Match of the Day Repeat"),"",1+MAX($AJ$10:AJ5615))</f>
        <v/>
      </c>
    </row>
    <row r="5617" spans="34:36" x14ac:dyDescent="0.35">
      <c r="AH5617" s="16" t="str">
        <f>IF(AND(B5617="Premier League",E5617="Live"),_xlfn.XLOOKUP(_xlfn.TEXTJOIN(" vs ",,C5617:D5617),Calendar!G:G,Calendar!B:B),IF(AND(B5617="Premier League",E5617="Highlights"),_xlfn.XLOOKUP(H5617,Calendar!O:O,Calendar!N:N,,-1),""))</f>
        <v/>
      </c>
      <c r="AI5617" s="61" t="str">
        <f>IF(AND(AH5617&lt;&gt;"",E5617="Live"),_xlfn.XLOOKUP(_xlfn.TEXTJOIN(" vs ",,C5617:D5617),Calendar!G:G,Calendar!K:K),"")</f>
        <v/>
      </c>
      <c r="AJ5617" s="61" t="str">
        <f>IF(AND(K5617&lt;&gt;"Match of the Day",K5617&lt;&gt;"Match of the Day 2",K5617&lt;&gt;"Match of the Day Repeat"),"",1+MAX($AJ$10:AJ5616))</f>
        <v/>
      </c>
    </row>
    <row r="5618" spans="34:36" x14ac:dyDescent="0.35">
      <c r="AH5618" s="16" t="str">
        <f>IF(AND(B5618="Premier League",E5618="Live"),_xlfn.XLOOKUP(_xlfn.TEXTJOIN(" vs ",,C5618:D5618),Calendar!G:G,Calendar!B:B),IF(AND(B5618="Premier League",E5618="Highlights"),_xlfn.XLOOKUP(H5618,Calendar!O:O,Calendar!N:N,,-1),""))</f>
        <v/>
      </c>
      <c r="AI5618" s="61" t="str">
        <f>IF(AND(AH5618&lt;&gt;"",E5618="Live"),_xlfn.XLOOKUP(_xlfn.TEXTJOIN(" vs ",,C5618:D5618),Calendar!G:G,Calendar!K:K),"")</f>
        <v/>
      </c>
      <c r="AJ5618" s="61" t="str">
        <f>IF(AND(K5618&lt;&gt;"Match of the Day",K5618&lt;&gt;"Match of the Day 2",K5618&lt;&gt;"Match of the Day Repeat"),"",1+MAX($AJ$10:AJ5617))</f>
        <v/>
      </c>
    </row>
    <row r="5619" spans="34:36" x14ac:dyDescent="0.35">
      <c r="AH5619" s="16" t="str">
        <f>IF(AND(B5619="Premier League",E5619="Live"),_xlfn.XLOOKUP(_xlfn.TEXTJOIN(" vs ",,C5619:D5619),Calendar!G:G,Calendar!B:B),IF(AND(B5619="Premier League",E5619="Highlights"),_xlfn.XLOOKUP(H5619,Calendar!O:O,Calendar!N:N,,-1),""))</f>
        <v/>
      </c>
      <c r="AI5619" s="61" t="str">
        <f>IF(AND(AH5619&lt;&gt;"",E5619="Live"),_xlfn.XLOOKUP(_xlfn.TEXTJOIN(" vs ",,C5619:D5619),Calendar!G:G,Calendar!K:K),"")</f>
        <v/>
      </c>
      <c r="AJ5619" s="61" t="str">
        <f>IF(AND(K5619&lt;&gt;"Match of the Day",K5619&lt;&gt;"Match of the Day 2",K5619&lt;&gt;"Match of the Day Repeat"),"",1+MAX($AJ$10:AJ5618))</f>
        <v/>
      </c>
    </row>
    <row r="5620" spans="34:36" x14ac:dyDescent="0.35">
      <c r="AH5620" s="16" t="str">
        <f>IF(AND(B5620="Premier League",E5620="Live"),_xlfn.XLOOKUP(_xlfn.TEXTJOIN(" vs ",,C5620:D5620),Calendar!G:G,Calendar!B:B),IF(AND(B5620="Premier League",E5620="Highlights"),_xlfn.XLOOKUP(H5620,Calendar!O:O,Calendar!N:N,,-1),""))</f>
        <v/>
      </c>
      <c r="AI5620" s="61" t="str">
        <f>IF(AND(AH5620&lt;&gt;"",E5620="Live"),_xlfn.XLOOKUP(_xlfn.TEXTJOIN(" vs ",,C5620:D5620),Calendar!G:G,Calendar!K:K),"")</f>
        <v/>
      </c>
      <c r="AJ5620" s="61" t="str">
        <f>IF(AND(K5620&lt;&gt;"Match of the Day",K5620&lt;&gt;"Match of the Day 2",K5620&lt;&gt;"Match of the Day Repeat"),"",1+MAX($AJ$10:AJ5619))</f>
        <v/>
      </c>
    </row>
    <row r="5621" spans="34:36" x14ac:dyDescent="0.35">
      <c r="AH5621" s="16" t="str">
        <f>IF(AND(B5621="Premier League",E5621="Live"),_xlfn.XLOOKUP(_xlfn.TEXTJOIN(" vs ",,C5621:D5621),Calendar!G:G,Calendar!B:B),IF(AND(B5621="Premier League",E5621="Highlights"),_xlfn.XLOOKUP(H5621,Calendar!O:O,Calendar!N:N,,-1),""))</f>
        <v/>
      </c>
      <c r="AI5621" s="61" t="str">
        <f>IF(AND(AH5621&lt;&gt;"",E5621="Live"),_xlfn.XLOOKUP(_xlfn.TEXTJOIN(" vs ",,C5621:D5621),Calendar!G:G,Calendar!K:K),"")</f>
        <v/>
      </c>
      <c r="AJ5621" s="61" t="str">
        <f>IF(AND(K5621&lt;&gt;"Match of the Day",K5621&lt;&gt;"Match of the Day 2",K5621&lt;&gt;"Match of the Day Repeat"),"",1+MAX($AJ$10:AJ5620))</f>
        <v/>
      </c>
    </row>
    <row r="5622" spans="34:36" x14ac:dyDescent="0.35">
      <c r="AH5622" s="16" t="str">
        <f>IF(AND(B5622="Premier League",E5622="Live"),_xlfn.XLOOKUP(_xlfn.TEXTJOIN(" vs ",,C5622:D5622),Calendar!G:G,Calendar!B:B),IF(AND(B5622="Premier League",E5622="Highlights"),_xlfn.XLOOKUP(H5622,Calendar!O:O,Calendar!N:N,,-1),""))</f>
        <v/>
      </c>
      <c r="AI5622" s="61" t="str">
        <f>IF(AND(AH5622&lt;&gt;"",E5622="Live"),_xlfn.XLOOKUP(_xlfn.TEXTJOIN(" vs ",,C5622:D5622),Calendar!G:G,Calendar!K:K),"")</f>
        <v/>
      </c>
      <c r="AJ5622" s="61" t="str">
        <f>IF(AND(K5622&lt;&gt;"Match of the Day",K5622&lt;&gt;"Match of the Day 2",K5622&lt;&gt;"Match of the Day Repeat"),"",1+MAX($AJ$10:AJ5621))</f>
        <v/>
      </c>
    </row>
    <row r="5623" spans="34:36" x14ac:dyDescent="0.35">
      <c r="AH5623" s="16" t="str">
        <f>IF(AND(B5623="Premier League",E5623="Live"),_xlfn.XLOOKUP(_xlfn.TEXTJOIN(" vs ",,C5623:D5623),Calendar!G:G,Calendar!B:B),IF(AND(B5623="Premier League",E5623="Highlights"),_xlfn.XLOOKUP(H5623,Calendar!O:O,Calendar!N:N,,-1),""))</f>
        <v/>
      </c>
      <c r="AI5623" s="61" t="str">
        <f>IF(AND(AH5623&lt;&gt;"",E5623="Live"),_xlfn.XLOOKUP(_xlfn.TEXTJOIN(" vs ",,C5623:D5623),Calendar!G:G,Calendar!K:K),"")</f>
        <v/>
      </c>
      <c r="AJ5623" s="61" t="str">
        <f>IF(AND(K5623&lt;&gt;"Match of the Day",K5623&lt;&gt;"Match of the Day 2",K5623&lt;&gt;"Match of the Day Repeat"),"",1+MAX($AJ$10:AJ5622))</f>
        <v/>
      </c>
    </row>
    <row r="5624" spans="34:36" x14ac:dyDescent="0.35">
      <c r="AH5624" s="16" t="str">
        <f>IF(AND(B5624="Premier League",E5624="Live"),_xlfn.XLOOKUP(_xlfn.TEXTJOIN(" vs ",,C5624:D5624),Calendar!G:G,Calendar!B:B),IF(AND(B5624="Premier League",E5624="Highlights"),_xlfn.XLOOKUP(H5624,Calendar!O:O,Calendar!N:N,,-1),""))</f>
        <v/>
      </c>
      <c r="AI5624" s="61" t="str">
        <f>IF(AND(AH5624&lt;&gt;"",E5624="Live"),_xlfn.XLOOKUP(_xlfn.TEXTJOIN(" vs ",,C5624:D5624),Calendar!G:G,Calendar!K:K),"")</f>
        <v/>
      </c>
      <c r="AJ5624" s="61" t="str">
        <f>IF(AND(K5624&lt;&gt;"Match of the Day",K5624&lt;&gt;"Match of the Day 2",K5624&lt;&gt;"Match of the Day Repeat"),"",1+MAX($AJ$10:AJ5623))</f>
        <v/>
      </c>
    </row>
    <row r="5625" spans="34:36" x14ac:dyDescent="0.35">
      <c r="AH5625" s="16" t="str">
        <f>IF(AND(B5625="Premier League",E5625="Live"),_xlfn.XLOOKUP(_xlfn.TEXTJOIN(" vs ",,C5625:D5625),Calendar!G:G,Calendar!B:B),IF(AND(B5625="Premier League",E5625="Highlights"),_xlfn.XLOOKUP(H5625,Calendar!O:O,Calendar!N:N,,-1),""))</f>
        <v/>
      </c>
      <c r="AI5625" s="61" t="str">
        <f>IF(AND(AH5625&lt;&gt;"",E5625="Live"),_xlfn.XLOOKUP(_xlfn.TEXTJOIN(" vs ",,C5625:D5625),Calendar!G:G,Calendar!K:K),"")</f>
        <v/>
      </c>
      <c r="AJ5625" s="61" t="str">
        <f>IF(AND(K5625&lt;&gt;"Match of the Day",K5625&lt;&gt;"Match of the Day 2",K5625&lt;&gt;"Match of the Day Repeat"),"",1+MAX($AJ$10:AJ5624))</f>
        <v/>
      </c>
    </row>
    <row r="5626" spans="34:36" x14ac:dyDescent="0.35">
      <c r="AH5626" s="16" t="str">
        <f>IF(AND(B5626="Premier League",E5626="Live"),_xlfn.XLOOKUP(_xlfn.TEXTJOIN(" vs ",,C5626:D5626),Calendar!G:G,Calendar!B:B),IF(AND(B5626="Premier League",E5626="Highlights"),_xlfn.XLOOKUP(H5626,Calendar!O:O,Calendar!N:N,,-1),""))</f>
        <v/>
      </c>
      <c r="AI5626" s="61" t="str">
        <f>IF(AND(AH5626&lt;&gt;"",E5626="Live"),_xlfn.XLOOKUP(_xlfn.TEXTJOIN(" vs ",,C5626:D5626),Calendar!G:G,Calendar!K:K),"")</f>
        <v/>
      </c>
      <c r="AJ5626" s="61" t="str">
        <f>IF(AND(K5626&lt;&gt;"Match of the Day",K5626&lt;&gt;"Match of the Day 2",K5626&lt;&gt;"Match of the Day Repeat"),"",1+MAX($AJ$10:AJ5625))</f>
        <v/>
      </c>
    </row>
    <row r="5627" spans="34:36" x14ac:dyDescent="0.35">
      <c r="AH5627" s="16" t="str">
        <f>IF(AND(B5627="Premier League",E5627="Live"),_xlfn.XLOOKUP(_xlfn.TEXTJOIN(" vs ",,C5627:D5627),Calendar!G:G,Calendar!B:B),IF(AND(B5627="Premier League",E5627="Highlights"),_xlfn.XLOOKUP(H5627,Calendar!O:O,Calendar!N:N,,-1),""))</f>
        <v/>
      </c>
      <c r="AI5627" s="61" t="str">
        <f>IF(AND(AH5627&lt;&gt;"",E5627="Live"),_xlfn.XLOOKUP(_xlfn.TEXTJOIN(" vs ",,C5627:D5627),Calendar!G:G,Calendar!K:K),"")</f>
        <v/>
      </c>
      <c r="AJ5627" s="61" t="str">
        <f>IF(AND(K5627&lt;&gt;"Match of the Day",K5627&lt;&gt;"Match of the Day 2",K5627&lt;&gt;"Match of the Day Repeat"),"",1+MAX($AJ$10:AJ5626))</f>
        <v/>
      </c>
    </row>
    <row r="5628" spans="34:36" x14ac:dyDescent="0.35">
      <c r="AH5628" s="16" t="str">
        <f>IF(AND(B5628="Premier League",E5628="Live"),_xlfn.XLOOKUP(_xlfn.TEXTJOIN(" vs ",,C5628:D5628),Calendar!G:G,Calendar!B:B),IF(AND(B5628="Premier League",E5628="Highlights"),_xlfn.XLOOKUP(H5628,Calendar!O:O,Calendar!N:N,,-1),""))</f>
        <v/>
      </c>
      <c r="AI5628" s="61" t="str">
        <f>IF(AND(AH5628&lt;&gt;"",E5628="Live"),_xlfn.XLOOKUP(_xlfn.TEXTJOIN(" vs ",,C5628:D5628),Calendar!G:G,Calendar!K:K),"")</f>
        <v/>
      </c>
      <c r="AJ5628" s="61" t="str">
        <f>IF(AND(K5628&lt;&gt;"Match of the Day",K5628&lt;&gt;"Match of the Day 2",K5628&lt;&gt;"Match of the Day Repeat"),"",1+MAX($AJ$10:AJ5627))</f>
        <v/>
      </c>
    </row>
    <row r="5629" spans="34:36" x14ac:dyDescent="0.35">
      <c r="AH5629" s="16" t="str">
        <f>IF(AND(B5629="Premier League",E5629="Live"),_xlfn.XLOOKUP(_xlfn.TEXTJOIN(" vs ",,C5629:D5629),Calendar!G:G,Calendar!B:B),IF(AND(B5629="Premier League",E5629="Highlights"),_xlfn.XLOOKUP(H5629,Calendar!O:O,Calendar!N:N,,-1),""))</f>
        <v/>
      </c>
      <c r="AI5629" s="61" t="str">
        <f>IF(AND(AH5629&lt;&gt;"",E5629="Live"),_xlfn.XLOOKUP(_xlfn.TEXTJOIN(" vs ",,C5629:D5629),Calendar!G:G,Calendar!K:K),"")</f>
        <v/>
      </c>
      <c r="AJ5629" s="61" t="str">
        <f>IF(AND(K5629&lt;&gt;"Match of the Day",K5629&lt;&gt;"Match of the Day 2",K5629&lt;&gt;"Match of the Day Repeat"),"",1+MAX($AJ$10:AJ5628))</f>
        <v/>
      </c>
    </row>
    <row r="5630" spans="34:36" x14ac:dyDescent="0.35">
      <c r="AH5630" s="16" t="str">
        <f>IF(AND(B5630="Premier League",E5630="Live"),_xlfn.XLOOKUP(_xlfn.TEXTJOIN(" vs ",,C5630:D5630),Calendar!G:G,Calendar!B:B),IF(AND(B5630="Premier League",E5630="Highlights"),_xlfn.XLOOKUP(H5630,Calendar!O:O,Calendar!N:N,,-1),""))</f>
        <v/>
      </c>
      <c r="AI5630" s="61" t="str">
        <f>IF(AND(AH5630&lt;&gt;"",E5630="Live"),_xlfn.XLOOKUP(_xlfn.TEXTJOIN(" vs ",,C5630:D5630),Calendar!G:G,Calendar!K:K),"")</f>
        <v/>
      </c>
      <c r="AJ5630" s="61" t="str">
        <f>IF(AND(K5630&lt;&gt;"Match of the Day",K5630&lt;&gt;"Match of the Day 2",K5630&lt;&gt;"Match of the Day Repeat"),"",1+MAX($AJ$10:AJ5629))</f>
        <v/>
      </c>
    </row>
    <row r="5631" spans="34:36" x14ac:dyDescent="0.35">
      <c r="AH5631" s="16" t="str">
        <f>IF(AND(B5631="Premier League",E5631="Live"),_xlfn.XLOOKUP(_xlfn.TEXTJOIN(" vs ",,C5631:D5631),Calendar!G:G,Calendar!B:B),IF(AND(B5631="Premier League",E5631="Highlights"),_xlfn.XLOOKUP(H5631,Calendar!O:O,Calendar!N:N,,-1),""))</f>
        <v/>
      </c>
      <c r="AI5631" s="61" t="str">
        <f>IF(AND(AH5631&lt;&gt;"",E5631="Live"),_xlfn.XLOOKUP(_xlfn.TEXTJOIN(" vs ",,C5631:D5631),Calendar!G:G,Calendar!K:K),"")</f>
        <v/>
      </c>
      <c r="AJ5631" s="61" t="str">
        <f>IF(AND(K5631&lt;&gt;"Match of the Day",K5631&lt;&gt;"Match of the Day 2",K5631&lt;&gt;"Match of the Day Repeat"),"",1+MAX($AJ$10:AJ5630))</f>
        <v/>
      </c>
    </row>
    <row r="5632" spans="34:36" x14ac:dyDescent="0.35">
      <c r="AH5632" s="16" t="str">
        <f>IF(AND(B5632="Premier League",E5632="Live"),_xlfn.XLOOKUP(_xlfn.TEXTJOIN(" vs ",,C5632:D5632),Calendar!G:G,Calendar!B:B),IF(AND(B5632="Premier League",E5632="Highlights"),_xlfn.XLOOKUP(H5632,Calendar!O:O,Calendar!N:N,,-1),""))</f>
        <v/>
      </c>
      <c r="AI5632" s="61" t="str">
        <f>IF(AND(AH5632&lt;&gt;"",E5632="Live"),_xlfn.XLOOKUP(_xlfn.TEXTJOIN(" vs ",,C5632:D5632),Calendar!G:G,Calendar!K:K),"")</f>
        <v/>
      </c>
      <c r="AJ5632" s="61" t="str">
        <f>IF(AND(K5632&lt;&gt;"Match of the Day",K5632&lt;&gt;"Match of the Day 2",K5632&lt;&gt;"Match of the Day Repeat"),"",1+MAX($AJ$10:AJ5631))</f>
        <v/>
      </c>
    </row>
    <row r="5633" spans="34:36" x14ac:dyDescent="0.35">
      <c r="AH5633" s="16" t="str">
        <f>IF(AND(B5633="Premier League",E5633="Live"),_xlfn.XLOOKUP(_xlfn.TEXTJOIN(" vs ",,C5633:D5633),Calendar!G:G,Calendar!B:B),IF(AND(B5633="Premier League",E5633="Highlights"),_xlfn.XLOOKUP(H5633,Calendar!O:O,Calendar!N:N,,-1),""))</f>
        <v/>
      </c>
      <c r="AI5633" s="61" t="str">
        <f>IF(AND(AH5633&lt;&gt;"",E5633="Live"),_xlfn.XLOOKUP(_xlfn.TEXTJOIN(" vs ",,C5633:D5633),Calendar!G:G,Calendar!K:K),"")</f>
        <v/>
      </c>
      <c r="AJ5633" s="61" t="str">
        <f>IF(AND(K5633&lt;&gt;"Match of the Day",K5633&lt;&gt;"Match of the Day 2",K5633&lt;&gt;"Match of the Day Repeat"),"",1+MAX($AJ$10:AJ5632))</f>
        <v/>
      </c>
    </row>
    <row r="5634" spans="34:36" x14ac:dyDescent="0.35">
      <c r="AH5634" s="16" t="str">
        <f>IF(AND(B5634="Premier League",E5634="Live"),_xlfn.XLOOKUP(_xlfn.TEXTJOIN(" vs ",,C5634:D5634),Calendar!G:G,Calendar!B:B),IF(AND(B5634="Premier League",E5634="Highlights"),_xlfn.XLOOKUP(H5634,Calendar!O:O,Calendar!N:N,,-1),""))</f>
        <v/>
      </c>
      <c r="AI5634" s="61" t="str">
        <f>IF(AND(AH5634&lt;&gt;"",E5634="Live"),_xlfn.XLOOKUP(_xlfn.TEXTJOIN(" vs ",,C5634:D5634),Calendar!G:G,Calendar!K:K),"")</f>
        <v/>
      </c>
      <c r="AJ5634" s="61" t="str">
        <f>IF(AND(K5634&lt;&gt;"Match of the Day",K5634&lt;&gt;"Match of the Day 2",K5634&lt;&gt;"Match of the Day Repeat"),"",1+MAX($AJ$10:AJ5633))</f>
        <v/>
      </c>
    </row>
    <row r="5635" spans="34:36" x14ac:dyDescent="0.35">
      <c r="AH5635" s="16" t="str">
        <f>IF(AND(B5635="Premier League",E5635="Live"),_xlfn.XLOOKUP(_xlfn.TEXTJOIN(" vs ",,C5635:D5635),Calendar!G:G,Calendar!B:B),IF(AND(B5635="Premier League",E5635="Highlights"),_xlfn.XLOOKUP(H5635,Calendar!O:O,Calendar!N:N,,-1),""))</f>
        <v/>
      </c>
      <c r="AI5635" s="61" t="str">
        <f>IF(AND(AH5635&lt;&gt;"",E5635="Live"),_xlfn.XLOOKUP(_xlfn.TEXTJOIN(" vs ",,C5635:D5635),Calendar!G:G,Calendar!K:K),"")</f>
        <v/>
      </c>
      <c r="AJ5635" s="61" t="str">
        <f>IF(AND(K5635&lt;&gt;"Match of the Day",K5635&lt;&gt;"Match of the Day 2",K5635&lt;&gt;"Match of the Day Repeat"),"",1+MAX($AJ$10:AJ5634))</f>
        <v/>
      </c>
    </row>
    <row r="5636" spans="34:36" x14ac:dyDescent="0.35">
      <c r="AH5636" s="16" t="str">
        <f>IF(AND(B5636="Premier League",E5636="Live"),_xlfn.XLOOKUP(_xlfn.TEXTJOIN(" vs ",,C5636:D5636),Calendar!G:G,Calendar!B:B),IF(AND(B5636="Premier League",E5636="Highlights"),_xlfn.XLOOKUP(H5636,Calendar!O:O,Calendar!N:N,,-1),""))</f>
        <v/>
      </c>
      <c r="AI5636" s="61" t="str">
        <f>IF(AND(AH5636&lt;&gt;"",E5636="Live"),_xlfn.XLOOKUP(_xlfn.TEXTJOIN(" vs ",,C5636:D5636),Calendar!G:G,Calendar!K:K),"")</f>
        <v/>
      </c>
      <c r="AJ5636" s="61" t="str">
        <f>IF(AND(K5636&lt;&gt;"Match of the Day",K5636&lt;&gt;"Match of the Day 2",K5636&lt;&gt;"Match of the Day Repeat"),"",1+MAX($AJ$10:AJ5635))</f>
        <v/>
      </c>
    </row>
    <row r="5637" spans="34:36" x14ac:dyDescent="0.35">
      <c r="AH5637" s="16" t="str">
        <f>IF(AND(B5637="Premier League",E5637="Live"),_xlfn.XLOOKUP(_xlfn.TEXTJOIN(" vs ",,C5637:D5637),Calendar!G:G,Calendar!B:B),IF(AND(B5637="Premier League",E5637="Highlights"),_xlfn.XLOOKUP(H5637,Calendar!O:O,Calendar!N:N,,-1),""))</f>
        <v/>
      </c>
      <c r="AI5637" s="61" t="str">
        <f>IF(AND(AH5637&lt;&gt;"",E5637="Live"),_xlfn.XLOOKUP(_xlfn.TEXTJOIN(" vs ",,C5637:D5637),Calendar!G:G,Calendar!K:K),"")</f>
        <v/>
      </c>
      <c r="AJ5637" s="61" t="str">
        <f>IF(AND(K5637&lt;&gt;"Match of the Day",K5637&lt;&gt;"Match of the Day 2",K5637&lt;&gt;"Match of the Day Repeat"),"",1+MAX($AJ$10:AJ5636))</f>
        <v/>
      </c>
    </row>
    <row r="5638" spans="34:36" x14ac:dyDescent="0.35">
      <c r="AH5638" s="16" t="str">
        <f>IF(AND(B5638="Premier League",E5638="Live"),_xlfn.XLOOKUP(_xlfn.TEXTJOIN(" vs ",,C5638:D5638),Calendar!G:G,Calendar!B:B),IF(AND(B5638="Premier League",E5638="Highlights"),_xlfn.XLOOKUP(H5638,Calendar!O:O,Calendar!N:N,,-1),""))</f>
        <v/>
      </c>
      <c r="AI5638" s="61" t="str">
        <f>IF(AND(AH5638&lt;&gt;"",E5638="Live"),_xlfn.XLOOKUP(_xlfn.TEXTJOIN(" vs ",,C5638:D5638),Calendar!G:G,Calendar!K:K),"")</f>
        <v/>
      </c>
      <c r="AJ5638" s="61" t="str">
        <f>IF(AND(K5638&lt;&gt;"Match of the Day",K5638&lt;&gt;"Match of the Day 2",K5638&lt;&gt;"Match of the Day Repeat"),"",1+MAX($AJ$10:AJ5637))</f>
        <v/>
      </c>
    </row>
    <row r="5639" spans="34:36" x14ac:dyDescent="0.35">
      <c r="AH5639" s="16" t="str">
        <f>IF(AND(B5639="Premier League",E5639="Live"),_xlfn.XLOOKUP(_xlfn.TEXTJOIN(" vs ",,C5639:D5639),Calendar!G:G,Calendar!B:B),IF(AND(B5639="Premier League",E5639="Highlights"),_xlfn.XLOOKUP(H5639,Calendar!O:O,Calendar!N:N,,-1),""))</f>
        <v/>
      </c>
      <c r="AI5639" s="61" t="str">
        <f>IF(AND(AH5639&lt;&gt;"",E5639="Live"),_xlfn.XLOOKUP(_xlfn.TEXTJOIN(" vs ",,C5639:D5639),Calendar!G:G,Calendar!K:K),"")</f>
        <v/>
      </c>
      <c r="AJ5639" s="61" t="str">
        <f>IF(AND(K5639&lt;&gt;"Match of the Day",K5639&lt;&gt;"Match of the Day 2",K5639&lt;&gt;"Match of the Day Repeat"),"",1+MAX($AJ$10:AJ5638))</f>
        <v/>
      </c>
    </row>
    <row r="5640" spans="34:36" x14ac:dyDescent="0.35">
      <c r="AH5640" s="16" t="str">
        <f>IF(AND(B5640="Premier League",E5640="Live"),_xlfn.XLOOKUP(_xlfn.TEXTJOIN(" vs ",,C5640:D5640),Calendar!G:G,Calendar!B:B),IF(AND(B5640="Premier League",E5640="Highlights"),_xlfn.XLOOKUP(H5640,Calendar!O:O,Calendar!N:N,,-1),""))</f>
        <v/>
      </c>
      <c r="AI5640" s="61" t="str">
        <f>IF(AND(AH5640&lt;&gt;"",E5640="Live"),_xlfn.XLOOKUP(_xlfn.TEXTJOIN(" vs ",,C5640:D5640),Calendar!G:G,Calendar!K:K),"")</f>
        <v/>
      </c>
      <c r="AJ5640" s="61" t="str">
        <f>IF(AND(K5640&lt;&gt;"Match of the Day",K5640&lt;&gt;"Match of the Day 2",K5640&lt;&gt;"Match of the Day Repeat"),"",1+MAX($AJ$10:AJ5639))</f>
        <v/>
      </c>
    </row>
    <row r="5641" spans="34:36" x14ac:dyDescent="0.35">
      <c r="AH5641" s="16" t="str">
        <f>IF(AND(B5641="Premier League",E5641="Live"),_xlfn.XLOOKUP(_xlfn.TEXTJOIN(" vs ",,C5641:D5641),Calendar!G:G,Calendar!B:B),IF(AND(B5641="Premier League",E5641="Highlights"),_xlfn.XLOOKUP(H5641,Calendar!O:O,Calendar!N:N,,-1),""))</f>
        <v/>
      </c>
      <c r="AI5641" s="61" t="str">
        <f>IF(AND(AH5641&lt;&gt;"",E5641="Live"),_xlfn.XLOOKUP(_xlfn.TEXTJOIN(" vs ",,C5641:D5641),Calendar!G:G,Calendar!K:K),"")</f>
        <v/>
      </c>
      <c r="AJ5641" s="61" t="str">
        <f>IF(AND(K5641&lt;&gt;"Match of the Day",K5641&lt;&gt;"Match of the Day 2",K5641&lt;&gt;"Match of the Day Repeat"),"",1+MAX($AJ$10:AJ5640))</f>
        <v/>
      </c>
    </row>
    <row r="5642" spans="34:36" x14ac:dyDescent="0.35">
      <c r="AH5642" s="16" t="str">
        <f>IF(AND(B5642="Premier League",E5642="Live"),_xlfn.XLOOKUP(_xlfn.TEXTJOIN(" vs ",,C5642:D5642),Calendar!G:G,Calendar!B:B),IF(AND(B5642="Premier League",E5642="Highlights"),_xlfn.XLOOKUP(H5642,Calendar!O:O,Calendar!N:N,,-1),""))</f>
        <v/>
      </c>
      <c r="AI5642" s="61" t="str">
        <f>IF(AND(AH5642&lt;&gt;"",E5642="Live"),_xlfn.XLOOKUP(_xlfn.TEXTJOIN(" vs ",,C5642:D5642),Calendar!G:G,Calendar!K:K),"")</f>
        <v/>
      </c>
      <c r="AJ5642" s="61" t="str">
        <f>IF(AND(K5642&lt;&gt;"Match of the Day",K5642&lt;&gt;"Match of the Day 2",K5642&lt;&gt;"Match of the Day Repeat"),"",1+MAX($AJ$10:AJ5641))</f>
        <v/>
      </c>
    </row>
    <row r="5643" spans="34:36" x14ac:dyDescent="0.35">
      <c r="AH5643" s="16" t="str">
        <f>IF(AND(B5643="Premier League",E5643="Live"),_xlfn.XLOOKUP(_xlfn.TEXTJOIN(" vs ",,C5643:D5643),Calendar!G:G,Calendar!B:B),IF(AND(B5643="Premier League",E5643="Highlights"),_xlfn.XLOOKUP(H5643,Calendar!O:O,Calendar!N:N,,-1),""))</f>
        <v/>
      </c>
      <c r="AI5643" s="61" t="str">
        <f>IF(AND(AH5643&lt;&gt;"",E5643="Live"),_xlfn.XLOOKUP(_xlfn.TEXTJOIN(" vs ",,C5643:D5643),Calendar!G:G,Calendar!K:K),"")</f>
        <v/>
      </c>
      <c r="AJ5643" s="61" t="str">
        <f>IF(AND(K5643&lt;&gt;"Match of the Day",K5643&lt;&gt;"Match of the Day 2",K5643&lt;&gt;"Match of the Day Repeat"),"",1+MAX($AJ$10:AJ5642))</f>
        <v/>
      </c>
    </row>
    <row r="5644" spans="34:36" x14ac:dyDescent="0.35">
      <c r="AH5644" s="16" t="str">
        <f>IF(AND(B5644="Premier League",E5644="Live"),_xlfn.XLOOKUP(_xlfn.TEXTJOIN(" vs ",,C5644:D5644),Calendar!G:G,Calendar!B:B),IF(AND(B5644="Premier League",E5644="Highlights"),_xlfn.XLOOKUP(H5644,Calendar!O:O,Calendar!N:N,,-1),""))</f>
        <v/>
      </c>
      <c r="AI5644" s="61" t="str">
        <f>IF(AND(AH5644&lt;&gt;"",E5644="Live"),_xlfn.XLOOKUP(_xlfn.TEXTJOIN(" vs ",,C5644:D5644),Calendar!G:G,Calendar!K:K),"")</f>
        <v/>
      </c>
      <c r="AJ5644" s="61" t="str">
        <f>IF(AND(K5644&lt;&gt;"Match of the Day",K5644&lt;&gt;"Match of the Day 2",K5644&lt;&gt;"Match of the Day Repeat"),"",1+MAX($AJ$10:AJ5643))</f>
        <v/>
      </c>
    </row>
    <row r="5645" spans="34:36" x14ac:dyDescent="0.35">
      <c r="AH5645" s="16" t="str">
        <f>IF(AND(B5645="Premier League",E5645="Live"),_xlfn.XLOOKUP(_xlfn.TEXTJOIN(" vs ",,C5645:D5645),Calendar!G:G,Calendar!B:B),IF(AND(B5645="Premier League",E5645="Highlights"),_xlfn.XLOOKUP(H5645,Calendar!O:O,Calendar!N:N,,-1),""))</f>
        <v/>
      </c>
      <c r="AI5645" s="61" t="str">
        <f>IF(AND(AH5645&lt;&gt;"",E5645="Live"),_xlfn.XLOOKUP(_xlfn.TEXTJOIN(" vs ",,C5645:D5645),Calendar!G:G,Calendar!K:K),"")</f>
        <v/>
      </c>
      <c r="AJ5645" s="61" t="str">
        <f>IF(AND(K5645&lt;&gt;"Match of the Day",K5645&lt;&gt;"Match of the Day 2",K5645&lt;&gt;"Match of the Day Repeat"),"",1+MAX($AJ$10:AJ5644))</f>
        <v/>
      </c>
    </row>
    <row r="5646" spans="34:36" x14ac:dyDescent="0.35">
      <c r="AH5646" s="16" t="str">
        <f>IF(AND(B5646="Premier League",E5646="Live"),_xlfn.XLOOKUP(_xlfn.TEXTJOIN(" vs ",,C5646:D5646),Calendar!G:G,Calendar!B:B),IF(AND(B5646="Premier League",E5646="Highlights"),_xlfn.XLOOKUP(H5646,Calendar!O:O,Calendar!N:N,,-1),""))</f>
        <v/>
      </c>
      <c r="AI5646" s="61" t="str">
        <f>IF(AND(AH5646&lt;&gt;"",E5646="Live"),_xlfn.XLOOKUP(_xlfn.TEXTJOIN(" vs ",,C5646:D5646),Calendar!G:G,Calendar!K:K),"")</f>
        <v/>
      </c>
      <c r="AJ5646" s="61" t="str">
        <f>IF(AND(K5646&lt;&gt;"Match of the Day",K5646&lt;&gt;"Match of the Day 2",K5646&lt;&gt;"Match of the Day Repeat"),"",1+MAX($AJ$10:AJ5645))</f>
        <v/>
      </c>
    </row>
    <row r="5647" spans="34:36" x14ac:dyDescent="0.35">
      <c r="AH5647" s="16" t="str">
        <f>IF(AND(B5647="Premier League",E5647="Live"),_xlfn.XLOOKUP(_xlfn.TEXTJOIN(" vs ",,C5647:D5647),Calendar!G:G,Calendar!B:B),IF(AND(B5647="Premier League",E5647="Highlights"),_xlfn.XLOOKUP(H5647,Calendar!O:O,Calendar!N:N,,-1),""))</f>
        <v/>
      </c>
      <c r="AI5647" s="61" t="str">
        <f>IF(AND(AH5647&lt;&gt;"",E5647="Live"),_xlfn.XLOOKUP(_xlfn.TEXTJOIN(" vs ",,C5647:D5647),Calendar!G:G,Calendar!K:K),"")</f>
        <v/>
      </c>
      <c r="AJ5647" s="61" t="str">
        <f>IF(AND(K5647&lt;&gt;"Match of the Day",K5647&lt;&gt;"Match of the Day 2",K5647&lt;&gt;"Match of the Day Repeat"),"",1+MAX($AJ$10:AJ5646))</f>
        <v/>
      </c>
    </row>
    <row r="5648" spans="34:36" x14ac:dyDescent="0.35">
      <c r="AH5648" s="16" t="str">
        <f>IF(AND(B5648="Premier League",E5648="Live"),_xlfn.XLOOKUP(_xlfn.TEXTJOIN(" vs ",,C5648:D5648),Calendar!G:G,Calendar!B:B),IF(AND(B5648="Premier League",E5648="Highlights"),_xlfn.XLOOKUP(H5648,Calendar!O:O,Calendar!N:N,,-1),""))</f>
        <v/>
      </c>
      <c r="AI5648" s="61" t="str">
        <f>IF(AND(AH5648&lt;&gt;"",E5648="Live"),_xlfn.XLOOKUP(_xlfn.TEXTJOIN(" vs ",,C5648:D5648),Calendar!G:G,Calendar!K:K),"")</f>
        <v/>
      </c>
      <c r="AJ5648" s="61" t="str">
        <f>IF(AND(K5648&lt;&gt;"Match of the Day",K5648&lt;&gt;"Match of the Day 2",K5648&lt;&gt;"Match of the Day Repeat"),"",1+MAX($AJ$10:AJ5647))</f>
        <v/>
      </c>
    </row>
    <row r="5649" spans="34:36" x14ac:dyDescent="0.35">
      <c r="AH5649" s="16" t="str">
        <f>IF(AND(B5649="Premier League",E5649="Live"),_xlfn.XLOOKUP(_xlfn.TEXTJOIN(" vs ",,C5649:D5649),Calendar!G:G,Calendar!B:B),IF(AND(B5649="Premier League",E5649="Highlights"),_xlfn.XLOOKUP(H5649,Calendar!O:O,Calendar!N:N,,-1),""))</f>
        <v/>
      </c>
      <c r="AI5649" s="61" t="str">
        <f>IF(AND(AH5649&lt;&gt;"",E5649="Live"),_xlfn.XLOOKUP(_xlfn.TEXTJOIN(" vs ",,C5649:D5649),Calendar!G:G,Calendar!K:K),"")</f>
        <v/>
      </c>
      <c r="AJ5649" s="61" t="str">
        <f>IF(AND(K5649&lt;&gt;"Match of the Day",K5649&lt;&gt;"Match of the Day 2",K5649&lt;&gt;"Match of the Day Repeat"),"",1+MAX($AJ$10:AJ5648))</f>
        <v/>
      </c>
    </row>
    <row r="5650" spans="34:36" x14ac:dyDescent="0.35">
      <c r="AH5650" s="16" t="str">
        <f>IF(AND(B5650="Premier League",E5650="Live"),_xlfn.XLOOKUP(_xlfn.TEXTJOIN(" vs ",,C5650:D5650),Calendar!G:G,Calendar!B:B),IF(AND(B5650="Premier League",E5650="Highlights"),_xlfn.XLOOKUP(H5650,Calendar!O:O,Calendar!N:N,,-1),""))</f>
        <v/>
      </c>
      <c r="AI5650" s="61" t="str">
        <f>IF(AND(AH5650&lt;&gt;"",E5650="Live"),_xlfn.XLOOKUP(_xlfn.TEXTJOIN(" vs ",,C5650:D5650),Calendar!G:G,Calendar!K:K),"")</f>
        <v/>
      </c>
      <c r="AJ5650" s="61" t="str">
        <f>IF(AND(K5650&lt;&gt;"Match of the Day",K5650&lt;&gt;"Match of the Day 2",K5650&lt;&gt;"Match of the Day Repeat"),"",1+MAX($AJ$10:AJ5649))</f>
        <v/>
      </c>
    </row>
    <row r="5651" spans="34:36" x14ac:dyDescent="0.35">
      <c r="AH5651" s="16" t="str">
        <f>IF(AND(B5651="Premier League",E5651="Live"),_xlfn.XLOOKUP(_xlfn.TEXTJOIN(" vs ",,C5651:D5651),Calendar!G:G,Calendar!B:B),IF(AND(B5651="Premier League",E5651="Highlights"),_xlfn.XLOOKUP(H5651,Calendar!O:O,Calendar!N:N,,-1),""))</f>
        <v/>
      </c>
      <c r="AI5651" s="61" t="str">
        <f>IF(AND(AH5651&lt;&gt;"",E5651="Live"),_xlfn.XLOOKUP(_xlfn.TEXTJOIN(" vs ",,C5651:D5651),Calendar!G:G,Calendar!K:K),"")</f>
        <v/>
      </c>
      <c r="AJ5651" s="61" t="str">
        <f>IF(AND(K5651&lt;&gt;"Match of the Day",K5651&lt;&gt;"Match of the Day 2",K5651&lt;&gt;"Match of the Day Repeat"),"",1+MAX($AJ$10:AJ5650))</f>
        <v/>
      </c>
    </row>
    <row r="5652" spans="34:36" x14ac:dyDescent="0.35">
      <c r="AH5652" s="16" t="str">
        <f>IF(AND(B5652="Premier League",E5652="Live"),_xlfn.XLOOKUP(_xlfn.TEXTJOIN(" vs ",,C5652:D5652),Calendar!G:G,Calendar!B:B),IF(AND(B5652="Premier League",E5652="Highlights"),_xlfn.XLOOKUP(H5652,Calendar!O:O,Calendar!N:N,,-1),""))</f>
        <v/>
      </c>
      <c r="AI5652" s="61" t="str">
        <f>IF(AND(AH5652&lt;&gt;"",E5652="Live"),_xlfn.XLOOKUP(_xlfn.TEXTJOIN(" vs ",,C5652:D5652),Calendar!G:G,Calendar!K:K),"")</f>
        <v/>
      </c>
      <c r="AJ5652" s="61" t="str">
        <f>IF(AND(K5652&lt;&gt;"Match of the Day",K5652&lt;&gt;"Match of the Day 2",K5652&lt;&gt;"Match of the Day Repeat"),"",1+MAX($AJ$10:AJ5651))</f>
        <v/>
      </c>
    </row>
    <row r="5653" spans="34:36" x14ac:dyDescent="0.35">
      <c r="AH5653" s="16" t="str">
        <f>IF(AND(B5653="Premier League",E5653="Live"),_xlfn.XLOOKUP(_xlfn.TEXTJOIN(" vs ",,C5653:D5653),Calendar!G:G,Calendar!B:B),IF(AND(B5653="Premier League",E5653="Highlights"),_xlfn.XLOOKUP(H5653,Calendar!O:O,Calendar!N:N,,-1),""))</f>
        <v/>
      </c>
      <c r="AI5653" s="61" t="str">
        <f>IF(AND(AH5653&lt;&gt;"",E5653="Live"),_xlfn.XLOOKUP(_xlfn.TEXTJOIN(" vs ",,C5653:D5653),Calendar!G:G,Calendar!K:K),"")</f>
        <v/>
      </c>
      <c r="AJ5653" s="61" t="str">
        <f>IF(AND(K5653&lt;&gt;"Match of the Day",K5653&lt;&gt;"Match of the Day 2",K5653&lt;&gt;"Match of the Day Repeat"),"",1+MAX($AJ$10:AJ5652))</f>
        <v/>
      </c>
    </row>
    <row r="5654" spans="34:36" x14ac:dyDescent="0.35">
      <c r="AH5654" s="16" t="str">
        <f>IF(AND(B5654="Premier League",E5654="Live"),_xlfn.XLOOKUP(_xlfn.TEXTJOIN(" vs ",,C5654:D5654),Calendar!G:G,Calendar!B:B),IF(AND(B5654="Premier League",E5654="Highlights"),_xlfn.XLOOKUP(H5654,Calendar!O:O,Calendar!N:N,,-1),""))</f>
        <v/>
      </c>
      <c r="AI5654" s="61" t="str">
        <f>IF(AND(AH5654&lt;&gt;"",E5654="Live"),_xlfn.XLOOKUP(_xlfn.TEXTJOIN(" vs ",,C5654:D5654),Calendar!G:G,Calendar!K:K),"")</f>
        <v/>
      </c>
      <c r="AJ5654" s="61" t="str">
        <f>IF(AND(K5654&lt;&gt;"Match of the Day",K5654&lt;&gt;"Match of the Day 2",K5654&lt;&gt;"Match of the Day Repeat"),"",1+MAX($AJ$10:AJ5653))</f>
        <v/>
      </c>
    </row>
    <row r="5655" spans="34:36" x14ac:dyDescent="0.35">
      <c r="AH5655" s="16" t="str">
        <f>IF(AND(B5655="Premier League",E5655="Live"),_xlfn.XLOOKUP(_xlfn.TEXTJOIN(" vs ",,C5655:D5655),Calendar!G:G,Calendar!B:B),IF(AND(B5655="Premier League",E5655="Highlights"),_xlfn.XLOOKUP(H5655,Calendar!O:O,Calendar!N:N,,-1),""))</f>
        <v/>
      </c>
      <c r="AI5655" s="61" t="str">
        <f>IF(AND(AH5655&lt;&gt;"",E5655="Live"),_xlfn.XLOOKUP(_xlfn.TEXTJOIN(" vs ",,C5655:D5655),Calendar!G:G,Calendar!K:K),"")</f>
        <v/>
      </c>
      <c r="AJ5655" s="61" t="str">
        <f>IF(AND(K5655&lt;&gt;"Match of the Day",K5655&lt;&gt;"Match of the Day 2",K5655&lt;&gt;"Match of the Day Repeat"),"",1+MAX($AJ$10:AJ5654))</f>
        <v/>
      </c>
    </row>
    <row r="5656" spans="34:36" x14ac:dyDescent="0.35">
      <c r="AH5656" s="16" t="str">
        <f>IF(AND(B5656="Premier League",E5656="Live"),_xlfn.XLOOKUP(_xlfn.TEXTJOIN(" vs ",,C5656:D5656),Calendar!G:G,Calendar!B:B),IF(AND(B5656="Premier League",E5656="Highlights"),_xlfn.XLOOKUP(H5656,Calendar!O:O,Calendar!N:N,,-1),""))</f>
        <v/>
      </c>
      <c r="AI5656" s="61" t="str">
        <f>IF(AND(AH5656&lt;&gt;"",E5656="Live"),_xlfn.XLOOKUP(_xlfn.TEXTJOIN(" vs ",,C5656:D5656),Calendar!G:G,Calendar!K:K),"")</f>
        <v/>
      </c>
      <c r="AJ5656" s="61" t="str">
        <f>IF(AND(K5656&lt;&gt;"Match of the Day",K5656&lt;&gt;"Match of the Day 2",K5656&lt;&gt;"Match of the Day Repeat"),"",1+MAX($AJ$10:AJ5655))</f>
        <v/>
      </c>
    </row>
    <row r="5657" spans="34:36" x14ac:dyDescent="0.35">
      <c r="AH5657" s="16" t="str">
        <f>IF(AND(B5657="Premier League",E5657="Live"),_xlfn.XLOOKUP(_xlfn.TEXTJOIN(" vs ",,C5657:D5657),Calendar!G:G,Calendar!B:B),IF(AND(B5657="Premier League",E5657="Highlights"),_xlfn.XLOOKUP(H5657,Calendar!O:O,Calendar!N:N,,-1),""))</f>
        <v/>
      </c>
      <c r="AI5657" s="61" t="str">
        <f>IF(AND(AH5657&lt;&gt;"",E5657="Live"),_xlfn.XLOOKUP(_xlfn.TEXTJOIN(" vs ",,C5657:D5657),Calendar!G:G,Calendar!K:K),"")</f>
        <v/>
      </c>
      <c r="AJ5657" s="61" t="str">
        <f>IF(AND(K5657&lt;&gt;"Match of the Day",K5657&lt;&gt;"Match of the Day 2",K5657&lt;&gt;"Match of the Day Repeat"),"",1+MAX($AJ$10:AJ5656))</f>
        <v/>
      </c>
    </row>
    <row r="5658" spans="34:36" x14ac:dyDescent="0.35">
      <c r="AH5658" s="16" t="str">
        <f>IF(AND(B5658="Premier League",E5658="Live"),_xlfn.XLOOKUP(_xlfn.TEXTJOIN(" vs ",,C5658:D5658),Calendar!G:G,Calendar!B:B),IF(AND(B5658="Premier League",E5658="Highlights"),_xlfn.XLOOKUP(H5658,Calendar!O:O,Calendar!N:N,,-1),""))</f>
        <v/>
      </c>
      <c r="AI5658" s="61" t="str">
        <f>IF(AND(AH5658&lt;&gt;"",E5658="Live"),_xlfn.XLOOKUP(_xlfn.TEXTJOIN(" vs ",,C5658:D5658),Calendar!G:G,Calendar!K:K),"")</f>
        <v/>
      </c>
      <c r="AJ5658" s="61" t="str">
        <f>IF(AND(K5658&lt;&gt;"Match of the Day",K5658&lt;&gt;"Match of the Day 2",K5658&lt;&gt;"Match of the Day Repeat"),"",1+MAX($AJ$10:AJ5657))</f>
        <v/>
      </c>
    </row>
    <row r="5659" spans="34:36" x14ac:dyDescent="0.35">
      <c r="AH5659" s="16" t="str">
        <f>IF(AND(B5659="Premier League",E5659="Live"),_xlfn.XLOOKUP(_xlfn.TEXTJOIN(" vs ",,C5659:D5659),Calendar!G:G,Calendar!B:B),IF(AND(B5659="Premier League",E5659="Highlights"),_xlfn.XLOOKUP(H5659,Calendar!O:O,Calendar!N:N,,-1),""))</f>
        <v/>
      </c>
      <c r="AI5659" s="61" t="str">
        <f>IF(AND(AH5659&lt;&gt;"",E5659="Live"),_xlfn.XLOOKUP(_xlfn.TEXTJOIN(" vs ",,C5659:D5659),Calendar!G:G,Calendar!K:K),"")</f>
        <v/>
      </c>
      <c r="AJ5659" s="61" t="str">
        <f>IF(AND(K5659&lt;&gt;"Match of the Day",K5659&lt;&gt;"Match of the Day 2",K5659&lt;&gt;"Match of the Day Repeat"),"",1+MAX($AJ$10:AJ5658))</f>
        <v/>
      </c>
    </row>
    <row r="5660" spans="34:36" x14ac:dyDescent="0.35">
      <c r="AH5660" s="16" t="str">
        <f>IF(AND(B5660="Premier League",E5660="Live"),_xlfn.XLOOKUP(_xlfn.TEXTJOIN(" vs ",,C5660:D5660),Calendar!G:G,Calendar!B:B),IF(AND(B5660="Premier League",E5660="Highlights"),_xlfn.XLOOKUP(H5660,Calendar!O:O,Calendar!N:N,,-1),""))</f>
        <v/>
      </c>
      <c r="AI5660" s="61" t="str">
        <f>IF(AND(AH5660&lt;&gt;"",E5660="Live"),_xlfn.XLOOKUP(_xlfn.TEXTJOIN(" vs ",,C5660:D5660),Calendar!G:G,Calendar!K:K),"")</f>
        <v/>
      </c>
      <c r="AJ5660" s="61" t="str">
        <f>IF(AND(K5660&lt;&gt;"Match of the Day",K5660&lt;&gt;"Match of the Day 2",K5660&lt;&gt;"Match of the Day Repeat"),"",1+MAX($AJ$10:AJ5659))</f>
        <v/>
      </c>
    </row>
    <row r="5661" spans="34:36" x14ac:dyDescent="0.35">
      <c r="AH5661" s="16" t="str">
        <f>IF(AND(B5661="Premier League",E5661="Live"),_xlfn.XLOOKUP(_xlfn.TEXTJOIN(" vs ",,C5661:D5661),Calendar!G:G,Calendar!B:B),IF(AND(B5661="Premier League",E5661="Highlights"),_xlfn.XLOOKUP(H5661,Calendar!O:O,Calendar!N:N,,-1),""))</f>
        <v/>
      </c>
      <c r="AI5661" s="61" t="str">
        <f>IF(AND(AH5661&lt;&gt;"",E5661="Live"),_xlfn.XLOOKUP(_xlfn.TEXTJOIN(" vs ",,C5661:D5661),Calendar!G:G,Calendar!K:K),"")</f>
        <v/>
      </c>
      <c r="AJ5661" s="61" t="str">
        <f>IF(AND(K5661&lt;&gt;"Match of the Day",K5661&lt;&gt;"Match of the Day 2",K5661&lt;&gt;"Match of the Day Repeat"),"",1+MAX($AJ$10:AJ5660))</f>
        <v/>
      </c>
    </row>
    <row r="5662" spans="34:36" x14ac:dyDescent="0.35">
      <c r="AH5662" s="16" t="str">
        <f>IF(AND(B5662="Premier League",E5662="Live"),_xlfn.XLOOKUP(_xlfn.TEXTJOIN(" vs ",,C5662:D5662),Calendar!G:G,Calendar!B:B),IF(AND(B5662="Premier League",E5662="Highlights"),_xlfn.XLOOKUP(H5662,Calendar!O:O,Calendar!N:N,,-1),""))</f>
        <v/>
      </c>
      <c r="AI5662" s="61" t="str">
        <f>IF(AND(AH5662&lt;&gt;"",E5662="Live"),_xlfn.XLOOKUP(_xlfn.TEXTJOIN(" vs ",,C5662:D5662),Calendar!G:G,Calendar!K:K),"")</f>
        <v/>
      </c>
      <c r="AJ5662" s="61" t="str">
        <f>IF(AND(K5662&lt;&gt;"Match of the Day",K5662&lt;&gt;"Match of the Day 2",K5662&lt;&gt;"Match of the Day Repeat"),"",1+MAX($AJ$10:AJ5661))</f>
        <v/>
      </c>
    </row>
    <row r="5663" spans="34:36" x14ac:dyDescent="0.35">
      <c r="AH5663" s="16" t="str">
        <f>IF(AND(B5663="Premier League",E5663="Live"),_xlfn.XLOOKUP(_xlfn.TEXTJOIN(" vs ",,C5663:D5663),Calendar!G:G,Calendar!B:B),IF(AND(B5663="Premier League",E5663="Highlights"),_xlfn.XLOOKUP(H5663,Calendar!O:O,Calendar!N:N,,-1),""))</f>
        <v/>
      </c>
      <c r="AI5663" s="61" t="str">
        <f>IF(AND(AH5663&lt;&gt;"",E5663="Live"),_xlfn.XLOOKUP(_xlfn.TEXTJOIN(" vs ",,C5663:D5663),Calendar!G:G,Calendar!K:K),"")</f>
        <v/>
      </c>
      <c r="AJ5663" s="61" t="str">
        <f>IF(AND(K5663&lt;&gt;"Match of the Day",K5663&lt;&gt;"Match of the Day 2",K5663&lt;&gt;"Match of the Day Repeat"),"",1+MAX($AJ$10:AJ5662))</f>
        <v/>
      </c>
    </row>
    <row r="5664" spans="34:36" x14ac:dyDescent="0.35">
      <c r="AH5664" s="16" t="str">
        <f>IF(AND(B5664="Premier League",E5664="Live"),_xlfn.XLOOKUP(_xlfn.TEXTJOIN(" vs ",,C5664:D5664),Calendar!G:G,Calendar!B:B),IF(AND(B5664="Premier League",E5664="Highlights"),_xlfn.XLOOKUP(H5664,Calendar!O:O,Calendar!N:N,,-1),""))</f>
        <v/>
      </c>
      <c r="AI5664" s="61" t="str">
        <f>IF(AND(AH5664&lt;&gt;"",E5664="Live"),_xlfn.XLOOKUP(_xlfn.TEXTJOIN(" vs ",,C5664:D5664),Calendar!G:G,Calendar!K:K),"")</f>
        <v/>
      </c>
      <c r="AJ5664" s="61" t="str">
        <f>IF(AND(K5664&lt;&gt;"Match of the Day",K5664&lt;&gt;"Match of the Day 2",K5664&lt;&gt;"Match of the Day Repeat"),"",1+MAX($AJ$10:AJ5663))</f>
        <v/>
      </c>
    </row>
    <row r="5665" spans="34:36" x14ac:dyDescent="0.35">
      <c r="AH5665" s="16" t="str">
        <f>IF(AND(B5665="Premier League",E5665="Live"),_xlfn.XLOOKUP(_xlfn.TEXTJOIN(" vs ",,C5665:D5665),Calendar!G:G,Calendar!B:B),IF(AND(B5665="Premier League",E5665="Highlights"),_xlfn.XLOOKUP(H5665,Calendar!O:O,Calendar!N:N,,-1),""))</f>
        <v/>
      </c>
      <c r="AI5665" s="61" t="str">
        <f>IF(AND(AH5665&lt;&gt;"",E5665="Live"),_xlfn.XLOOKUP(_xlfn.TEXTJOIN(" vs ",,C5665:D5665),Calendar!G:G,Calendar!K:K),"")</f>
        <v/>
      </c>
      <c r="AJ5665" s="61" t="str">
        <f>IF(AND(K5665&lt;&gt;"Match of the Day",K5665&lt;&gt;"Match of the Day 2",K5665&lt;&gt;"Match of the Day Repeat"),"",1+MAX($AJ$10:AJ5664))</f>
        <v/>
      </c>
    </row>
    <row r="5666" spans="34:36" x14ac:dyDescent="0.35">
      <c r="AH5666" s="16" t="str">
        <f>IF(AND(B5666="Premier League",E5666="Live"),_xlfn.XLOOKUP(_xlfn.TEXTJOIN(" vs ",,C5666:D5666),Calendar!G:G,Calendar!B:B),IF(AND(B5666="Premier League",E5666="Highlights"),_xlfn.XLOOKUP(H5666,Calendar!O:O,Calendar!N:N,,-1),""))</f>
        <v/>
      </c>
      <c r="AI5666" s="61" t="str">
        <f>IF(AND(AH5666&lt;&gt;"",E5666="Live"),_xlfn.XLOOKUP(_xlfn.TEXTJOIN(" vs ",,C5666:D5666),Calendar!G:G,Calendar!K:K),"")</f>
        <v/>
      </c>
      <c r="AJ5666" s="61" t="str">
        <f>IF(AND(K5666&lt;&gt;"Match of the Day",K5666&lt;&gt;"Match of the Day 2",K5666&lt;&gt;"Match of the Day Repeat"),"",1+MAX($AJ$10:AJ5665))</f>
        <v/>
      </c>
    </row>
    <row r="5667" spans="34:36" x14ac:dyDescent="0.35">
      <c r="AH5667" s="16" t="str">
        <f>IF(AND(B5667="Premier League",E5667="Live"),_xlfn.XLOOKUP(_xlfn.TEXTJOIN(" vs ",,C5667:D5667),Calendar!G:G,Calendar!B:B),IF(AND(B5667="Premier League",E5667="Highlights"),_xlfn.XLOOKUP(H5667,Calendar!O:O,Calendar!N:N,,-1),""))</f>
        <v/>
      </c>
      <c r="AI5667" s="61" t="str">
        <f>IF(AND(AH5667&lt;&gt;"",E5667="Live"),_xlfn.XLOOKUP(_xlfn.TEXTJOIN(" vs ",,C5667:D5667),Calendar!G:G,Calendar!K:K),"")</f>
        <v/>
      </c>
      <c r="AJ5667" s="61" t="str">
        <f>IF(AND(K5667&lt;&gt;"Match of the Day",K5667&lt;&gt;"Match of the Day 2",K5667&lt;&gt;"Match of the Day Repeat"),"",1+MAX($AJ$10:AJ5666))</f>
        <v/>
      </c>
    </row>
    <row r="5668" spans="34:36" x14ac:dyDescent="0.35">
      <c r="AH5668" s="16" t="str">
        <f>IF(AND(B5668="Premier League",E5668="Live"),_xlfn.XLOOKUP(_xlfn.TEXTJOIN(" vs ",,C5668:D5668),Calendar!G:G,Calendar!B:B),IF(AND(B5668="Premier League",E5668="Highlights"),_xlfn.XLOOKUP(H5668,Calendar!O:O,Calendar!N:N,,-1),""))</f>
        <v/>
      </c>
      <c r="AI5668" s="61" t="str">
        <f>IF(AND(AH5668&lt;&gt;"",E5668="Live"),_xlfn.XLOOKUP(_xlfn.TEXTJOIN(" vs ",,C5668:D5668),Calendar!G:G,Calendar!K:K),"")</f>
        <v/>
      </c>
      <c r="AJ5668" s="61" t="str">
        <f>IF(AND(K5668&lt;&gt;"Match of the Day",K5668&lt;&gt;"Match of the Day 2",K5668&lt;&gt;"Match of the Day Repeat"),"",1+MAX($AJ$10:AJ5667))</f>
        <v/>
      </c>
    </row>
    <row r="5669" spans="34:36" x14ac:dyDescent="0.35">
      <c r="AH5669" s="16" t="str">
        <f>IF(AND(B5669="Premier League",E5669="Live"),_xlfn.XLOOKUP(_xlfn.TEXTJOIN(" vs ",,C5669:D5669),Calendar!G:G,Calendar!B:B),IF(AND(B5669="Premier League",E5669="Highlights"),_xlfn.XLOOKUP(H5669,Calendar!O:O,Calendar!N:N,,-1),""))</f>
        <v/>
      </c>
      <c r="AI5669" s="61" t="str">
        <f>IF(AND(AH5669&lt;&gt;"",E5669="Live"),_xlfn.XLOOKUP(_xlfn.TEXTJOIN(" vs ",,C5669:D5669),Calendar!G:G,Calendar!K:K),"")</f>
        <v/>
      </c>
      <c r="AJ5669" s="61" t="str">
        <f>IF(AND(K5669&lt;&gt;"Match of the Day",K5669&lt;&gt;"Match of the Day 2",K5669&lt;&gt;"Match of the Day Repeat"),"",1+MAX($AJ$10:AJ5668))</f>
        <v/>
      </c>
    </row>
    <row r="5670" spans="34:36" x14ac:dyDescent="0.35">
      <c r="AH5670" s="16" t="str">
        <f>IF(AND(B5670="Premier League",E5670="Live"),_xlfn.XLOOKUP(_xlfn.TEXTJOIN(" vs ",,C5670:D5670),Calendar!G:G,Calendar!B:B),IF(AND(B5670="Premier League",E5670="Highlights"),_xlfn.XLOOKUP(H5670,Calendar!O:O,Calendar!N:N,,-1),""))</f>
        <v/>
      </c>
      <c r="AI5670" s="61" t="str">
        <f>IF(AND(AH5670&lt;&gt;"",E5670="Live"),_xlfn.XLOOKUP(_xlfn.TEXTJOIN(" vs ",,C5670:D5670),Calendar!G:G,Calendar!K:K),"")</f>
        <v/>
      </c>
      <c r="AJ5670" s="61" t="str">
        <f>IF(AND(K5670&lt;&gt;"Match of the Day",K5670&lt;&gt;"Match of the Day 2",K5670&lt;&gt;"Match of the Day Repeat"),"",1+MAX($AJ$10:AJ5669))</f>
        <v/>
      </c>
    </row>
    <row r="5671" spans="34:36" x14ac:dyDescent="0.35">
      <c r="AH5671" s="16" t="str">
        <f>IF(AND(B5671="Premier League",E5671="Live"),_xlfn.XLOOKUP(_xlfn.TEXTJOIN(" vs ",,C5671:D5671),Calendar!G:G,Calendar!B:B),IF(AND(B5671="Premier League",E5671="Highlights"),_xlfn.XLOOKUP(H5671,Calendar!O:O,Calendar!N:N,,-1),""))</f>
        <v/>
      </c>
      <c r="AI5671" s="61" t="str">
        <f>IF(AND(AH5671&lt;&gt;"",E5671="Live"),_xlfn.XLOOKUP(_xlfn.TEXTJOIN(" vs ",,C5671:D5671),Calendar!G:G,Calendar!K:K),"")</f>
        <v/>
      </c>
      <c r="AJ5671" s="61" t="str">
        <f>IF(AND(K5671&lt;&gt;"Match of the Day",K5671&lt;&gt;"Match of the Day 2",K5671&lt;&gt;"Match of the Day Repeat"),"",1+MAX($AJ$10:AJ5670))</f>
        <v/>
      </c>
    </row>
    <row r="5672" spans="34:36" x14ac:dyDescent="0.35">
      <c r="AH5672" s="16" t="str">
        <f>IF(AND(B5672="Premier League",E5672="Live"),_xlfn.XLOOKUP(_xlfn.TEXTJOIN(" vs ",,C5672:D5672),Calendar!G:G,Calendar!B:B),IF(AND(B5672="Premier League",E5672="Highlights"),_xlfn.XLOOKUP(H5672,Calendar!O:O,Calendar!N:N,,-1),""))</f>
        <v/>
      </c>
      <c r="AI5672" s="61" t="str">
        <f>IF(AND(AH5672&lt;&gt;"",E5672="Live"),_xlfn.XLOOKUP(_xlfn.TEXTJOIN(" vs ",,C5672:D5672),Calendar!G:G,Calendar!K:K),"")</f>
        <v/>
      </c>
      <c r="AJ5672" s="61" t="str">
        <f>IF(AND(K5672&lt;&gt;"Match of the Day",K5672&lt;&gt;"Match of the Day 2",K5672&lt;&gt;"Match of the Day Repeat"),"",1+MAX($AJ$10:AJ5671))</f>
        <v/>
      </c>
    </row>
    <row r="5673" spans="34:36" x14ac:dyDescent="0.35">
      <c r="AH5673" s="16" t="str">
        <f>IF(AND(B5673="Premier League",E5673="Live"),_xlfn.XLOOKUP(_xlfn.TEXTJOIN(" vs ",,C5673:D5673),Calendar!G:G,Calendar!B:B),IF(AND(B5673="Premier League",E5673="Highlights"),_xlfn.XLOOKUP(H5673,Calendar!O:O,Calendar!N:N,,-1),""))</f>
        <v/>
      </c>
      <c r="AI5673" s="61" t="str">
        <f>IF(AND(AH5673&lt;&gt;"",E5673="Live"),_xlfn.XLOOKUP(_xlfn.TEXTJOIN(" vs ",,C5673:D5673),Calendar!G:G,Calendar!K:K),"")</f>
        <v/>
      </c>
      <c r="AJ5673" s="61" t="str">
        <f>IF(AND(K5673&lt;&gt;"Match of the Day",K5673&lt;&gt;"Match of the Day 2",K5673&lt;&gt;"Match of the Day Repeat"),"",1+MAX($AJ$10:AJ5672))</f>
        <v/>
      </c>
    </row>
    <row r="5674" spans="34:36" x14ac:dyDescent="0.35">
      <c r="AH5674" s="16" t="str">
        <f>IF(AND(B5674="Premier League",E5674="Live"),_xlfn.XLOOKUP(_xlfn.TEXTJOIN(" vs ",,C5674:D5674),Calendar!G:G,Calendar!B:B),IF(AND(B5674="Premier League",E5674="Highlights"),_xlfn.XLOOKUP(H5674,Calendar!O:O,Calendar!N:N,,-1),""))</f>
        <v/>
      </c>
      <c r="AI5674" s="61" t="str">
        <f>IF(AND(AH5674&lt;&gt;"",E5674="Live"),_xlfn.XLOOKUP(_xlfn.TEXTJOIN(" vs ",,C5674:D5674),Calendar!G:G,Calendar!K:K),"")</f>
        <v/>
      </c>
      <c r="AJ5674" s="61" t="str">
        <f>IF(AND(K5674&lt;&gt;"Match of the Day",K5674&lt;&gt;"Match of the Day 2",K5674&lt;&gt;"Match of the Day Repeat"),"",1+MAX($AJ$10:AJ5673))</f>
        <v/>
      </c>
    </row>
    <row r="5675" spans="34:36" x14ac:dyDescent="0.35">
      <c r="AH5675" s="16" t="str">
        <f>IF(AND(B5675="Premier League",E5675="Live"),_xlfn.XLOOKUP(_xlfn.TEXTJOIN(" vs ",,C5675:D5675),Calendar!G:G,Calendar!B:B),IF(AND(B5675="Premier League",E5675="Highlights"),_xlfn.XLOOKUP(H5675,Calendar!O:O,Calendar!N:N,,-1),""))</f>
        <v/>
      </c>
      <c r="AI5675" s="61" t="str">
        <f>IF(AND(AH5675&lt;&gt;"",E5675="Live"),_xlfn.XLOOKUP(_xlfn.TEXTJOIN(" vs ",,C5675:D5675),Calendar!G:G,Calendar!K:K),"")</f>
        <v/>
      </c>
      <c r="AJ5675" s="61" t="str">
        <f>IF(AND(K5675&lt;&gt;"Match of the Day",K5675&lt;&gt;"Match of the Day 2",K5675&lt;&gt;"Match of the Day Repeat"),"",1+MAX($AJ$10:AJ5674))</f>
        <v/>
      </c>
    </row>
    <row r="5676" spans="34:36" x14ac:dyDescent="0.35">
      <c r="AH5676" s="16" t="str">
        <f>IF(AND(B5676="Premier League",E5676="Live"),_xlfn.XLOOKUP(_xlfn.TEXTJOIN(" vs ",,C5676:D5676),Calendar!G:G,Calendar!B:B),IF(AND(B5676="Premier League",E5676="Highlights"),_xlfn.XLOOKUP(H5676,Calendar!O:O,Calendar!N:N,,-1),""))</f>
        <v/>
      </c>
      <c r="AI5676" s="61" t="str">
        <f>IF(AND(AH5676&lt;&gt;"",E5676="Live"),_xlfn.XLOOKUP(_xlfn.TEXTJOIN(" vs ",,C5676:D5676),Calendar!G:G,Calendar!K:K),"")</f>
        <v/>
      </c>
      <c r="AJ5676" s="61" t="str">
        <f>IF(AND(K5676&lt;&gt;"Match of the Day",K5676&lt;&gt;"Match of the Day 2",K5676&lt;&gt;"Match of the Day Repeat"),"",1+MAX($AJ$10:AJ5675))</f>
        <v/>
      </c>
    </row>
    <row r="5677" spans="34:36" x14ac:dyDescent="0.35">
      <c r="AH5677" s="16" t="str">
        <f>IF(AND(B5677="Premier League",E5677="Live"),_xlfn.XLOOKUP(_xlfn.TEXTJOIN(" vs ",,C5677:D5677),Calendar!G:G,Calendar!B:B),IF(AND(B5677="Premier League",E5677="Highlights"),_xlfn.XLOOKUP(H5677,Calendar!O:O,Calendar!N:N,,-1),""))</f>
        <v/>
      </c>
      <c r="AI5677" s="61" t="str">
        <f>IF(AND(AH5677&lt;&gt;"",E5677="Live"),_xlfn.XLOOKUP(_xlfn.TEXTJOIN(" vs ",,C5677:D5677),Calendar!G:G,Calendar!K:K),"")</f>
        <v/>
      </c>
      <c r="AJ5677" s="61" t="str">
        <f>IF(AND(K5677&lt;&gt;"Match of the Day",K5677&lt;&gt;"Match of the Day 2",K5677&lt;&gt;"Match of the Day Repeat"),"",1+MAX($AJ$10:AJ5676))</f>
        <v/>
      </c>
    </row>
    <row r="5678" spans="34:36" x14ac:dyDescent="0.35">
      <c r="AH5678" s="16" t="str">
        <f>IF(AND(B5678="Premier League",E5678="Live"),_xlfn.XLOOKUP(_xlfn.TEXTJOIN(" vs ",,C5678:D5678),Calendar!G:G,Calendar!B:B),IF(AND(B5678="Premier League",E5678="Highlights"),_xlfn.XLOOKUP(H5678,Calendar!O:O,Calendar!N:N,,-1),""))</f>
        <v/>
      </c>
      <c r="AI5678" s="61" t="str">
        <f>IF(AND(AH5678&lt;&gt;"",E5678="Live"),_xlfn.XLOOKUP(_xlfn.TEXTJOIN(" vs ",,C5678:D5678),Calendar!G:G,Calendar!K:K),"")</f>
        <v/>
      </c>
      <c r="AJ5678" s="61" t="str">
        <f>IF(AND(K5678&lt;&gt;"Match of the Day",K5678&lt;&gt;"Match of the Day 2",K5678&lt;&gt;"Match of the Day Repeat"),"",1+MAX($AJ$10:AJ5677))</f>
        <v/>
      </c>
    </row>
    <row r="5679" spans="34:36" x14ac:dyDescent="0.35">
      <c r="AH5679" s="16" t="str">
        <f>IF(AND(B5679="Premier League",E5679="Live"),_xlfn.XLOOKUP(_xlfn.TEXTJOIN(" vs ",,C5679:D5679),Calendar!G:G,Calendar!B:B),IF(AND(B5679="Premier League",E5679="Highlights"),_xlfn.XLOOKUP(H5679,Calendar!O:O,Calendar!N:N,,-1),""))</f>
        <v/>
      </c>
      <c r="AI5679" s="61" t="str">
        <f>IF(AND(AH5679&lt;&gt;"",E5679="Live"),_xlfn.XLOOKUP(_xlfn.TEXTJOIN(" vs ",,C5679:D5679),Calendar!G:G,Calendar!K:K),"")</f>
        <v/>
      </c>
      <c r="AJ5679" s="61" t="str">
        <f>IF(AND(K5679&lt;&gt;"Match of the Day",K5679&lt;&gt;"Match of the Day 2",K5679&lt;&gt;"Match of the Day Repeat"),"",1+MAX($AJ$10:AJ5678))</f>
        <v/>
      </c>
    </row>
    <row r="5680" spans="34:36" x14ac:dyDescent="0.35">
      <c r="AH5680" s="16" t="str">
        <f>IF(AND(B5680="Premier League",E5680="Live"),_xlfn.XLOOKUP(_xlfn.TEXTJOIN(" vs ",,C5680:D5680),Calendar!G:G,Calendar!B:B),IF(AND(B5680="Premier League",E5680="Highlights"),_xlfn.XLOOKUP(H5680,Calendar!O:O,Calendar!N:N,,-1),""))</f>
        <v/>
      </c>
      <c r="AI5680" s="61" t="str">
        <f>IF(AND(AH5680&lt;&gt;"",E5680="Live"),_xlfn.XLOOKUP(_xlfn.TEXTJOIN(" vs ",,C5680:D5680),Calendar!G:G,Calendar!K:K),"")</f>
        <v/>
      </c>
      <c r="AJ5680" s="61" t="str">
        <f>IF(AND(K5680&lt;&gt;"Match of the Day",K5680&lt;&gt;"Match of the Day 2",K5680&lt;&gt;"Match of the Day Repeat"),"",1+MAX($AJ$10:AJ5679))</f>
        <v/>
      </c>
    </row>
    <row r="5681" spans="34:36" x14ac:dyDescent="0.35">
      <c r="AH5681" s="16" t="str">
        <f>IF(AND(B5681="Premier League",E5681="Live"),_xlfn.XLOOKUP(_xlfn.TEXTJOIN(" vs ",,C5681:D5681),Calendar!G:G,Calendar!B:B),IF(AND(B5681="Premier League",E5681="Highlights"),_xlfn.XLOOKUP(H5681,Calendar!O:O,Calendar!N:N,,-1),""))</f>
        <v/>
      </c>
      <c r="AI5681" s="61" t="str">
        <f>IF(AND(AH5681&lt;&gt;"",E5681="Live"),_xlfn.XLOOKUP(_xlfn.TEXTJOIN(" vs ",,C5681:D5681),Calendar!G:G,Calendar!K:K),"")</f>
        <v/>
      </c>
      <c r="AJ5681" s="61" t="str">
        <f>IF(AND(K5681&lt;&gt;"Match of the Day",K5681&lt;&gt;"Match of the Day 2",K5681&lt;&gt;"Match of the Day Repeat"),"",1+MAX($AJ$10:AJ5680))</f>
        <v/>
      </c>
    </row>
    <row r="5682" spans="34:36" x14ac:dyDescent="0.35">
      <c r="AH5682" s="16" t="str">
        <f>IF(AND(B5682="Premier League",E5682="Live"),_xlfn.XLOOKUP(_xlfn.TEXTJOIN(" vs ",,C5682:D5682),Calendar!G:G,Calendar!B:B),IF(AND(B5682="Premier League",E5682="Highlights"),_xlfn.XLOOKUP(H5682,Calendar!O:O,Calendar!N:N,,-1),""))</f>
        <v/>
      </c>
      <c r="AI5682" s="61" t="str">
        <f>IF(AND(AH5682&lt;&gt;"",E5682="Live"),_xlfn.XLOOKUP(_xlfn.TEXTJOIN(" vs ",,C5682:D5682),Calendar!G:G,Calendar!K:K),"")</f>
        <v/>
      </c>
      <c r="AJ5682" s="61" t="str">
        <f>IF(AND(K5682&lt;&gt;"Match of the Day",K5682&lt;&gt;"Match of the Day 2",K5682&lt;&gt;"Match of the Day Repeat"),"",1+MAX($AJ$10:AJ5681))</f>
        <v/>
      </c>
    </row>
    <row r="5683" spans="34:36" x14ac:dyDescent="0.35">
      <c r="AH5683" s="16" t="str">
        <f>IF(AND(B5683="Premier League",E5683="Live"),_xlfn.XLOOKUP(_xlfn.TEXTJOIN(" vs ",,C5683:D5683),Calendar!G:G,Calendar!B:B),IF(AND(B5683="Premier League",E5683="Highlights"),_xlfn.XLOOKUP(H5683,Calendar!O:O,Calendar!N:N,,-1),""))</f>
        <v/>
      </c>
      <c r="AI5683" s="61" t="str">
        <f>IF(AND(AH5683&lt;&gt;"",E5683="Live"),_xlfn.XLOOKUP(_xlfn.TEXTJOIN(" vs ",,C5683:D5683),Calendar!G:G,Calendar!K:K),"")</f>
        <v/>
      </c>
      <c r="AJ5683" s="61" t="str">
        <f>IF(AND(K5683&lt;&gt;"Match of the Day",K5683&lt;&gt;"Match of the Day 2",K5683&lt;&gt;"Match of the Day Repeat"),"",1+MAX($AJ$10:AJ5682))</f>
        <v/>
      </c>
    </row>
    <row r="5684" spans="34:36" x14ac:dyDescent="0.35">
      <c r="AH5684" s="16" t="str">
        <f>IF(AND(B5684="Premier League",E5684="Live"),_xlfn.XLOOKUP(_xlfn.TEXTJOIN(" vs ",,C5684:D5684),Calendar!G:G,Calendar!B:B),IF(AND(B5684="Premier League",E5684="Highlights"),_xlfn.XLOOKUP(H5684,Calendar!O:O,Calendar!N:N,,-1),""))</f>
        <v/>
      </c>
      <c r="AI5684" s="61" t="str">
        <f>IF(AND(AH5684&lt;&gt;"",E5684="Live"),_xlfn.XLOOKUP(_xlfn.TEXTJOIN(" vs ",,C5684:D5684),Calendar!G:G,Calendar!K:K),"")</f>
        <v/>
      </c>
      <c r="AJ5684" s="61" t="str">
        <f>IF(AND(K5684&lt;&gt;"Match of the Day",K5684&lt;&gt;"Match of the Day 2",K5684&lt;&gt;"Match of the Day Repeat"),"",1+MAX($AJ$10:AJ5683))</f>
        <v/>
      </c>
    </row>
    <row r="5685" spans="34:36" x14ac:dyDescent="0.35">
      <c r="AH5685" s="16" t="str">
        <f>IF(AND(B5685="Premier League",E5685="Live"),_xlfn.XLOOKUP(_xlfn.TEXTJOIN(" vs ",,C5685:D5685),Calendar!G:G,Calendar!B:B),IF(AND(B5685="Premier League",E5685="Highlights"),_xlfn.XLOOKUP(H5685,Calendar!O:O,Calendar!N:N,,-1),""))</f>
        <v/>
      </c>
      <c r="AI5685" s="61" t="str">
        <f>IF(AND(AH5685&lt;&gt;"",E5685="Live"),_xlfn.XLOOKUP(_xlfn.TEXTJOIN(" vs ",,C5685:D5685),Calendar!G:G,Calendar!K:K),"")</f>
        <v/>
      </c>
      <c r="AJ5685" s="61" t="str">
        <f>IF(AND(K5685&lt;&gt;"Match of the Day",K5685&lt;&gt;"Match of the Day 2",K5685&lt;&gt;"Match of the Day Repeat"),"",1+MAX($AJ$10:AJ5684))</f>
        <v/>
      </c>
    </row>
    <row r="5686" spans="34:36" x14ac:dyDescent="0.35">
      <c r="AH5686" s="16" t="str">
        <f>IF(AND(B5686="Premier League",E5686="Live"),_xlfn.XLOOKUP(_xlfn.TEXTJOIN(" vs ",,C5686:D5686),Calendar!G:G,Calendar!B:B),IF(AND(B5686="Premier League",E5686="Highlights"),_xlfn.XLOOKUP(H5686,Calendar!O:O,Calendar!N:N,,-1),""))</f>
        <v/>
      </c>
      <c r="AI5686" s="61" t="str">
        <f>IF(AND(AH5686&lt;&gt;"",E5686="Live"),_xlfn.XLOOKUP(_xlfn.TEXTJOIN(" vs ",,C5686:D5686),Calendar!G:G,Calendar!K:K),"")</f>
        <v/>
      </c>
      <c r="AJ5686" s="61" t="str">
        <f>IF(AND(K5686&lt;&gt;"Match of the Day",K5686&lt;&gt;"Match of the Day 2",K5686&lt;&gt;"Match of the Day Repeat"),"",1+MAX($AJ$10:AJ5685))</f>
        <v/>
      </c>
    </row>
    <row r="5687" spans="34:36" x14ac:dyDescent="0.35">
      <c r="AH5687" s="16" t="str">
        <f>IF(AND(B5687="Premier League",E5687="Live"),_xlfn.XLOOKUP(_xlfn.TEXTJOIN(" vs ",,C5687:D5687),Calendar!G:G,Calendar!B:B),IF(AND(B5687="Premier League",E5687="Highlights"),_xlfn.XLOOKUP(H5687,Calendar!O:O,Calendar!N:N,,-1),""))</f>
        <v/>
      </c>
      <c r="AI5687" s="61" t="str">
        <f>IF(AND(AH5687&lt;&gt;"",E5687="Live"),_xlfn.XLOOKUP(_xlfn.TEXTJOIN(" vs ",,C5687:D5687),Calendar!G:G,Calendar!K:K),"")</f>
        <v/>
      </c>
      <c r="AJ5687" s="61" t="str">
        <f>IF(AND(K5687&lt;&gt;"Match of the Day",K5687&lt;&gt;"Match of the Day 2",K5687&lt;&gt;"Match of the Day Repeat"),"",1+MAX($AJ$10:AJ5686))</f>
        <v/>
      </c>
    </row>
    <row r="5688" spans="34:36" x14ac:dyDescent="0.35">
      <c r="AH5688" s="16" t="str">
        <f>IF(AND(B5688="Premier League",E5688="Live"),_xlfn.XLOOKUP(_xlfn.TEXTJOIN(" vs ",,C5688:D5688),Calendar!G:G,Calendar!B:B),IF(AND(B5688="Premier League",E5688="Highlights"),_xlfn.XLOOKUP(H5688,Calendar!O:O,Calendar!N:N,,-1),""))</f>
        <v/>
      </c>
      <c r="AI5688" s="61" t="str">
        <f>IF(AND(AH5688&lt;&gt;"",E5688="Live"),_xlfn.XLOOKUP(_xlfn.TEXTJOIN(" vs ",,C5688:D5688),Calendar!G:G,Calendar!K:K),"")</f>
        <v/>
      </c>
      <c r="AJ5688" s="61" t="str">
        <f>IF(AND(K5688&lt;&gt;"Match of the Day",K5688&lt;&gt;"Match of the Day 2",K5688&lt;&gt;"Match of the Day Repeat"),"",1+MAX($AJ$10:AJ5687))</f>
        <v/>
      </c>
    </row>
    <row r="5689" spans="34:36" x14ac:dyDescent="0.35">
      <c r="AH5689" s="16" t="str">
        <f>IF(AND(B5689="Premier League",E5689="Live"),_xlfn.XLOOKUP(_xlfn.TEXTJOIN(" vs ",,C5689:D5689),Calendar!G:G,Calendar!B:B),IF(AND(B5689="Premier League",E5689="Highlights"),_xlfn.XLOOKUP(H5689,Calendar!O:O,Calendar!N:N,,-1),""))</f>
        <v/>
      </c>
      <c r="AI5689" s="61" t="str">
        <f>IF(AND(AH5689&lt;&gt;"",E5689="Live"),_xlfn.XLOOKUP(_xlfn.TEXTJOIN(" vs ",,C5689:D5689),Calendar!G:G,Calendar!K:K),"")</f>
        <v/>
      </c>
      <c r="AJ5689" s="61" t="str">
        <f>IF(AND(K5689&lt;&gt;"Match of the Day",K5689&lt;&gt;"Match of the Day 2",K5689&lt;&gt;"Match of the Day Repeat"),"",1+MAX($AJ$10:AJ5688))</f>
        <v/>
      </c>
    </row>
    <row r="5690" spans="34:36" x14ac:dyDescent="0.35">
      <c r="AH5690" s="16" t="str">
        <f>IF(AND(B5690="Premier League",E5690="Live"),_xlfn.XLOOKUP(_xlfn.TEXTJOIN(" vs ",,C5690:D5690),Calendar!G:G,Calendar!B:B),IF(AND(B5690="Premier League",E5690="Highlights"),_xlfn.XLOOKUP(H5690,Calendar!O:O,Calendar!N:N,,-1),""))</f>
        <v/>
      </c>
      <c r="AI5690" s="61" t="str">
        <f>IF(AND(AH5690&lt;&gt;"",E5690="Live"),_xlfn.XLOOKUP(_xlfn.TEXTJOIN(" vs ",,C5690:D5690),Calendar!G:G,Calendar!K:K),"")</f>
        <v/>
      </c>
      <c r="AJ5690" s="61" t="str">
        <f>IF(AND(K5690&lt;&gt;"Match of the Day",K5690&lt;&gt;"Match of the Day 2",K5690&lt;&gt;"Match of the Day Repeat"),"",1+MAX($AJ$10:AJ5689))</f>
        <v/>
      </c>
    </row>
    <row r="5691" spans="34:36" x14ac:dyDescent="0.35">
      <c r="AH5691" s="16" t="str">
        <f>IF(AND(B5691="Premier League",E5691="Live"),_xlfn.XLOOKUP(_xlfn.TEXTJOIN(" vs ",,C5691:D5691),Calendar!G:G,Calendar!B:B),IF(AND(B5691="Premier League",E5691="Highlights"),_xlfn.XLOOKUP(H5691,Calendar!O:O,Calendar!N:N,,-1),""))</f>
        <v/>
      </c>
      <c r="AI5691" s="61" t="str">
        <f>IF(AND(AH5691&lt;&gt;"",E5691="Live"),_xlfn.XLOOKUP(_xlfn.TEXTJOIN(" vs ",,C5691:D5691),Calendar!G:G,Calendar!K:K),"")</f>
        <v/>
      </c>
      <c r="AJ5691" s="61" t="str">
        <f>IF(AND(K5691&lt;&gt;"Match of the Day",K5691&lt;&gt;"Match of the Day 2",K5691&lt;&gt;"Match of the Day Repeat"),"",1+MAX($AJ$10:AJ5690))</f>
        <v/>
      </c>
    </row>
    <row r="5692" spans="34:36" x14ac:dyDescent="0.35">
      <c r="AH5692" s="16" t="str">
        <f>IF(AND(B5692="Premier League",E5692="Live"),_xlfn.XLOOKUP(_xlfn.TEXTJOIN(" vs ",,C5692:D5692),Calendar!G:G,Calendar!B:B),IF(AND(B5692="Premier League",E5692="Highlights"),_xlfn.XLOOKUP(H5692,Calendar!O:O,Calendar!N:N,,-1),""))</f>
        <v/>
      </c>
      <c r="AI5692" s="61" t="str">
        <f>IF(AND(AH5692&lt;&gt;"",E5692="Live"),_xlfn.XLOOKUP(_xlfn.TEXTJOIN(" vs ",,C5692:D5692),Calendar!G:G,Calendar!K:K),"")</f>
        <v/>
      </c>
      <c r="AJ5692" s="61" t="str">
        <f>IF(AND(K5692&lt;&gt;"Match of the Day",K5692&lt;&gt;"Match of the Day 2",K5692&lt;&gt;"Match of the Day Repeat"),"",1+MAX($AJ$10:AJ5691))</f>
        <v/>
      </c>
    </row>
    <row r="5693" spans="34:36" x14ac:dyDescent="0.35">
      <c r="AH5693" s="16" t="str">
        <f>IF(AND(B5693="Premier League",E5693="Live"),_xlfn.XLOOKUP(_xlfn.TEXTJOIN(" vs ",,C5693:D5693),Calendar!G:G,Calendar!B:B),IF(AND(B5693="Premier League",E5693="Highlights"),_xlfn.XLOOKUP(H5693,Calendar!O:O,Calendar!N:N,,-1),""))</f>
        <v/>
      </c>
      <c r="AI5693" s="61" t="str">
        <f>IF(AND(AH5693&lt;&gt;"",E5693="Live"),_xlfn.XLOOKUP(_xlfn.TEXTJOIN(" vs ",,C5693:D5693),Calendar!G:G,Calendar!K:K),"")</f>
        <v/>
      </c>
      <c r="AJ5693" s="61" t="str">
        <f>IF(AND(K5693&lt;&gt;"Match of the Day",K5693&lt;&gt;"Match of the Day 2",K5693&lt;&gt;"Match of the Day Repeat"),"",1+MAX($AJ$10:AJ5692))</f>
        <v/>
      </c>
    </row>
    <row r="5694" spans="34:36" x14ac:dyDescent="0.35">
      <c r="AH5694" s="16" t="str">
        <f>IF(AND(B5694="Premier League",E5694="Live"),_xlfn.XLOOKUP(_xlfn.TEXTJOIN(" vs ",,C5694:D5694),Calendar!G:G,Calendar!B:B),IF(AND(B5694="Premier League",E5694="Highlights"),_xlfn.XLOOKUP(H5694,Calendar!O:O,Calendar!N:N,,-1),""))</f>
        <v/>
      </c>
      <c r="AI5694" s="61" t="str">
        <f>IF(AND(AH5694&lt;&gt;"",E5694="Live"),_xlfn.XLOOKUP(_xlfn.TEXTJOIN(" vs ",,C5694:D5694),Calendar!G:G,Calendar!K:K),"")</f>
        <v/>
      </c>
      <c r="AJ5694" s="61" t="str">
        <f>IF(AND(K5694&lt;&gt;"Match of the Day",K5694&lt;&gt;"Match of the Day 2",K5694&lt;&gt;"Match of the Day Repeat"),"",1+MAX($AJ$10:AJ5693))</f>
        <v/>
      </c>
    </row>
    <row r="5695" spans="34:36" x14ac:dyDescent="0.35">
      <c r="AH5695" s="16" t="str">
        <f>IF(AND(B5695="Premier League",E5695="Live"),_xlfn.XLOOKUP(_xlfn.TEXTJOIN(" vs ",,C5695:D5695),Calendar!G:G,Calendar!B:B),IF(AND(B5695="Premier League",E5695="Highlights"),_xlfn.XLOOKUP(H5695,Calendar!O:O,Calendar!N:N,,-1),""))</f>
        <v/>
      </c>
      <c r="AI5695" s="61" t="str">
        <f>IF(AND(AH5695&lt;&gt;"",E5695="Live"),_xlfn.XLOOKUP(_xlfn.TEXTJOIN(" vs ",,C5695:D5695),Calendar!G:G,Calendar!K:K),"")</f>
        <v/>
      </c>
      <c r="AJ5695" s="61" t="str">
        <f>IF(AND(K5695&lt;&gt;"Match of the Day",K5695&lt;&gt;"Match of the Day 2",K5695&lt;&gt;"Match of the Day Repeat"),"",1+MAX($AJ$10:AJ5694))</f>
        <v/>
      </c>
    </row>
    <row r="5696" spans="34:36" x14ac:dyDescent="0.35">
      <c r="AH5696" s="16" t="str">
        <f>IF(AND(B5696="Premier League",E5696="Live"),_xlfn.XLOOKUP(_xlfn.TEXTJOIN(" vs ",,C5696:D5696),Calendar!G:G,Calendar!B:B),IF(AND(B5696="Premier League",E5696="Highlights"),_xlfn.XLOOKUP(H5696,Calendar!O:O,Calendar!N:N,,-1),""))</f>
        <v/>
      </c>
      <c r="AI5696" s="61" t="str">
        <f>IF(AND(AH5696&lt;&gt;"",E5696="Live"),_xlfn.XLOOKUP(_xlfn.TEXTJOIN(" vs ",,C5696:D5696),Calendar!G:G,Calendar!K:K),"")</f>
        <v/>
      </c>
      <c r="AJ5696" s="61" t="str">
        <f>IF(AND(K5696&lt;&gt;"Match of the Day",K5696&lt;&gt;"Match of the Day 2",K5696&lt;&gt;"Match of the Day Repeat"),"",1+MAX($AJ$10:AJ5695))</f>
        <v/>
      </c>
    </row>
    <row r="5697" spans="34:36" x14ac:dyDescent="0.35">
      <c r="AH5697" s="16" t="str">
        <f>IF(AND(B5697="Premier League",E5697="Live"),_xlfn.XLOOKUP(_xlfn.TEXTJOIN(" vs ",,C5697:D5697),Calendar!G:G,Calendar!B:B),IF(AND(B5697="Premier League",E5697="Highlights"),_xlfn.XLOOKUP(H5697,Calendar!O:O,Calendar!N:N,,-1),""))</f>
        <v/>
      </c>
      <c r="AI5697" s="61" t="str">
        <f>IF(AND(AH5697&lt;&gt;"",E5697="Live"),_xlfn.XLOOKUP(_xlfn.TEXTJOIN(" vs ",,C5697:D5697),Calendar!G:G,Calendar!K:K),"")</f>
        <v/>
      </c>
      <c r="AJ5697" s="61" t="str">
        <f>IF(AND(K5697&lt;&gt;"Match of the Day",K5697&lt;&gt;"Match of the Day 2",K5697&lt;&gt;"Match of the Day Repeat"),"",1+MAX($AJ$10:AJ5696))</f>
        <v/>
      </c>
    </row>
    <row r="5698" spans="34:36" x14ac:dyDescent="0.35">
      <c r="AH5698" s="16" t="str">
        <f>IF(AND(B5698="Premier League",E5698="Live"),_xlfn.XLOOKUP(_xlfn.TEXTJOIN(" vs ",,C5698:D5698),Calendar!G:G,Calendar!B:B),IF(AND(B5698="Premier League",E5698="Highlights"),_xlfn.XLOOKUP(H5698,Calendar!O:O,Calendar!N:N,,-1),""))</f>
        <v/>
      </c>
      <c r="AI5698" s="61" t="str">
        <f>IF(AND(AH5698&lt;&gt;"",E5698="Live"),_xlfn.XLOOKUP(_xlfn.TEXTJOIN(" vs ",,C5698:D5698),Calendar!G:G,Calendar!K:K),"")</f>
        <v/>
      </c>
      <c r="AJ5698" s="61" t="str">
        <f>IF(AND(K5698&lt;&gt;"Match of the Day",K5698&lt;&gt;"Match of the Day 2",K5698&lt;&gt;"Match of the Day Repeat"),"",1+MAX($AJ$10:AJ5697))</f>
        <v/>
      </c>
    </row>
    <row r="5699" spans="34:36" x14ac:dyDescent="0.35">
      <c r="AH5699" s="16" t="str">
        <f>IF(AND(B5699="Premier League",E5699="Live"),_xlfn.XLOOKUP(_xlfn.TEXTJOIN(" vs ",,C5699:D5699),Calendar!G:G,Calendar!B:B),IF(AND(B5699="Premier League",E5699="Highlights"),_xlfn.XLOOKUP(H5699,Calendar!O:O,Calendar!N:N,,-1),""))</f>
        <v/>
      </c>
      <c r="AI5699" s="61" t="str">
        <f>IF(AND(AH5699&lt;&gt;"",E5699="Live"),_xlfn.XLOOKUP(_xlfn.TEXTJOIN(" vs ",,C5699:D5699),Calendar!G:G,Calendar!K:K),"")</f>
        <v/>
      </c>
      <c r="AJ5699" s="61" t="str">
        <f>IF(AND(K5699&lt;&gt;"Match of the Day",K5699&lt;&gt;"Match of the Day 2",K5699&lt;&gt;"Match of the Day Repeat"),"",1+MAX($AJ$10:AJ5698))</f>
        <v/>
      </c>
    </row>
    <row r="5700" spans="34:36" x14ac:dyDescent="0.35">
      <c r="AH5700" s="16" t="str">
        <f>IF(AND(B5700="Premier League",E5700="Live"),_xlfn.XLOOKUP(_xlfn.TEXTJOIN(" vs ",,C5700:D5700),Calendar!G:G,Calendar!B:B),IF(AND(B5700="Premier League",E5700="Highlights"),_xlfn.XLOOKUP(H5700,Calendar!O:O,Calendar!N:N,,-1),""))</f>
        <v/>
      </c>
      <c r="AI5700" s="61" t="str">
        <f>IF(AND(AH5700&lt;&gt;"",E5700="Live"),_xlfn.XLOOKUP(_xlfn.TEXTJOIN(" vs ",,C5700:D5700),Calendar!G:G,Calendar!K:K),"")</f>
        <v/>
      </c>
      <c r="AJ5700" s="61" t="str">
        <f>IF(AND(K5700&lt;&gt;"Match of the Day",K5700&lt;&gt;"Match of the Day 2",K5700&lt;&gt;"Match of the Day Repeat"),"",1+MAX($AJ$10:AJ5699))</f>
        <v/>
      </c>
    </row>
    <row r="5701" spans="34:36" x14ac:dyDescent="0.35">
      <c r="AH5701" s="16" t="str">
        <f>IF(AND(B5701="Premier League",E5701="Live"),_xlfn.XLOOKUP(_xlfn.TEXTJOIN(" vs ",,C5701:D5701),Calendar!G:G,Calendar!B:B),IF(AND(B5701="Premier League",E5701="Highlights"),_xlfn.XLOOKUP(H5701,Calendar!O:O,Calendar!N:N,,-1),""))</f>
        <v/>
      </c>
      <c r="AI5701" s="61" t="str">
        <f>IF(AND(AH5701&lt;&gt;"",E5701="Live"),_xlfn.XLOOKUP(_xlfn.TEXTJOIN(" vs ",,C5701:D5701),Calendar!G:G,Calendar!K:K),"")</f>
        <v/>
      </c>
      <c r="AJ5701" s="61" t="str">
        <f>IF(AND(K5701&lt;&gt;"Match of the Day",K5701&lt;&gt;"Match of the Day 2",K5701&lt;&gt;"Match of the Day Repeat"),"",1+MAX($AJ$10:AJ5700))</f>
        <v/>
      </c>
    </row>
    <row r="5702" spans="34:36" x14ac:dyDescent="0.35">
      <c r="AH5702" s="16" t="str">
        <f>IF(AND(B5702="Premier League",E5702="Live"),_xlfn.XLOOKUP(_xlfn.TEXTJOIN(" vs ",,C5702:D5702),Calendar!G:G,Calendar!B:B),IF(AND(B5702="Premier League",E5702="Highlights"),_xlfn.XLOOKUP(H5702,Calendar!O:O,Calendar!N:N,,-1),""))</f>
        <v/>
      </c>
      <c r="AI5702" s="61" t="str">
        <f>IF(AND(AH5702&lt;&gt;"",E5702="Live"),_xlfn.XLOOKUP(_xlfn.TEXTJOIN(" vs ",,C5702:D5702),Calendar!G:G,Calendar!K:K),"")</f>
        <v/>
      </c>
      <c r="AJ5702" s="61" t="str">
        <f>IF(AND(K5702&lt;&gt;"Match of the Day",K5702&lt;&gt;"Match of the Day 2",K5702&lt;&gt;"Match of the Day Repeat"),"",1+MAX($AJ$10:AJ5701))</f>
        <v/>
      </c>
    </row>
    <row r="5703" spans="34:36" x14ac:dyDescent="0.35">
      <c r="AH5703" s="16" t="str">
        <f>IF(AND(B5703="Premier League",E5703="Live"),_xlfn.XLOOKUP(_xlfn.TEXTJOIN(" vs ",,C5703:D5703),Calendar!G:G,Calendar!B:B),IF(AND(B5703="Premier League",E5703="Highlights"),_xlfn.XLOOKUP(H5703,Calendar!O:O,Calendar!N:N,,-1),""))</f>
        <v/>
      </c>
      <c r="AI5703" s="61" t="str">
        <f>IF(AND(AH5703&lt;&gt;"",E5703="Live"),_xlfn.XLOOKUP(_xlfn.TEXTJOIN(" vs ",,C5703:D5703),Calendar!G:G,Calendar!K:K),"")</f>
        <v/>
      </c>
      <c r="AJ5703" s="61" t="str">
        <f>IF(AND(K5703&lt;&gt;"Match of the Day",K5703&lt;&gt;"Match of the Day 2",K5703&lt;&gt;"Match of the Day Repeat"),"",1+MAX($AJ$10:AJ5702))</f>
        <v/>
      </c>
    </row>
    <row r="5704" spans="34:36" x14ac:dyDescent="0.35">
      <c r="AH5704" s="16" t="str">
        <f>IF(AND(B5704="Premier League",E5704="Live"),_xlfn.XLOOKUP(_xlfn.TEXTJOIN(" vs ",,C5704:D5704),Calendar!G:G,Calendar!B:B),IF(AND(B5704="Premier League",E5704="Highlights"),_xlfn.XLOOKUP(H5704,Calendar!O:O,Calendar!N:N,,-1),""))</f>
        <v/>
      </c>
      <c r="AI5704" s="61" t="str">
        <f>IF(AND(AH5704&lt;&gt;"",E5704="Live"),_xlfn.XLOOKUP(_xlfn.TEXTJOIN(" vs ",,C5704:D5704),Calendar!G:G,Calendar!K:K),"")</f>
        <v/>
      </c>
      <c r="AJ5704" s="61" t="str">
        <f>IF(AND(K5704&lt;&gt;"Match of the Day",K5704&lt;&gt;"Match of the Day 2",K5704&lt;&gt;"Match of the Day Repeat"),"",1+MAX($AJ$10:AJ5703))</f>
        <v/>
      </c>
    </row>
    <row r="5705" spans="34:36" x14ac:dyDescent="0.35">
      <c r="AH5705" s="16" t="str">
        <f>IF(AND(B5705="Premier League",E5705="Live"),_xlfn.XLOOKUP(_xlfn.TEXTJOIN(" vs ",,C5705:D5705),Calendar!G:G,Calendar!B:B),IF(AND(B5705="Premier League",E5705="Highlights"),_xlfn.XLOOKUP(H5705,Calendar!O:O,Calendar!N:N,,-1),""))</f>
        <v/>
      </c>
      <c r="AI5705" s="61" t="str">
        <f>IF(AND(AH5705&lt;&gt;"",E5705="Live"),_xlfn.XLOOKUP(_xlfn.TEXTJOIN(" vs ",,C5705:D5705),Calendar!G:G,Calendar!K:K),"")</f>
        <v/>
      </c>
      <c r="AJ5705" s="61" t="str">
        <f>IF(AND(K5705&lt;&gt;"Match of the Day",K5705&lt;&gt;"Match of the Day 2",K5705&lt;&gt;"Match of the Day Repeat"),"",1+MAX($AJ$10:AJ5704))</f>
        <v/>
      </c>
    </row>
    <row r="5706" spans="34:36" x14ac:dyDescent="0.35">
      <c r="AH5706" s="16" t="str">
        <f>IF(AND(B5706="Premier League",E5706="Live"),_xlfn.XLOOKUP(_xlfn.TEXTJOIN(" vs ",,C5706:D5706),Calendar!G:G,Calendar!B:B),IF(AND(B5706="Premier League",E5706="Highlights"),_xlfn.XLOOKUP(H5706,Calendar!O:O,Calendar!N:N,,-1),""))</f>
        <v/>
      </c>
      <c r="AI5706" s="61" t="str">
        <f>IF(AND(AH5706&lt;&gt;"",E5706="Live"),_xlfn.XLOOKUP(_xlfn.TEXTJOIN(" vs ",,C5706:D5706),Calendar!G:G,Calendar!K:K),"")</f>
        <v/>
      </c>
      <c r="AJ5706" s="61" t="str">
        <f>IF(AND(K5706&lt;&gt;"Match of the Day",K5706&lt;&gt;"Match of the Day 2",K5706&lt;&gt;"Match of the Day Repeat"),"",1+MAX($AJ$10:AJ5705))</f>
        <v/>
      </c>
    </row>
    <row r="5707" spans="34:36" x14ac:dyDescent="0.35">
      <c r="AH5707" s="16" t="str">
        <f>IF(AND(B5707="Premier League",E5707="Live"),_xlfn.XLOOKUP(_xlfn.TEXTJOIN(" vs ",,C5707:D5707),Calendar!G:G,Calendar!B:B),IF(AND(B5707="Premier League",E5707="Highlights"),_xlfn.XLOOKUP(H5707,Calendar!O:O,Calendar!N:N,,-1),""))</f>
        <v/>
      </c>
      <c r="AI5707" s="61" t="str">
        <f>IF(AND(AH5707&lt;&gt;"",E5707="Live"),_xlfn.XLOOKUP(_xlfn.TEXTJOIN(" vs ",,C5707:D5707),Calendar!G:G,Calendar!K:K),"")</f>
        <v/>
      </c>
      <c r="AJ5707" s="61" t="str">
        <f>IF(AND(K5707&lt;&gt;"Match of the Day",K5707&lt;&gt;"Match of the Day 2",K5707&lt;&gt;"Match of the Day Repeat"),"",1+MAX($AJ$10:AJ5706))</f>
        <v/>
      </c>
    </row>
    <row r="5708" spans="34:36" x14ac:dyDescent="0.35">
      <c r="AH5708" s="16" t="str">
        <f>IF(AND(B5708="Premier League",E5708="Live"),_xlfn.XLOOKUP(_xlfn.TEXTJOIN(" vs ",,C5708:D5708),Calendar!G:G,Calendar!B:B),IF(AND(B5708="Premier League",E5708="Highlights"),_xlfn.XLOOKUP(H5708,Calendar!O:O,Calendar!N:N,,-1),""))</f>
        <v/>
      </c>
      <c r="AI5708" s="61" t="str">
        <f>IF(AND(AH5708&lt;&gt;"",E5708="Live"),_xlfn.XLOOKUP(_xlfn.TEXTJOIN(" vs ",,C5708:D5708),Calendar!G:G,Calendar!K:K),"")</f>
        <v/>
      </c>
      <c r="AJ5708" s="61" t="str">
        <f>IF(AND(K5708&lt;&gt;"Match of the Day",K5708&lt;&gt;"Match of the Day 2",K5708&lt;&gt;"Match of the Day Repeat"),"",1+MAX($AJ$10:AJ5707))</f>
        <v/>
      </c>
    </row>
    <row r="5709" spans="34:36" x14ac:dyDescent="0.35">
      <c r="AH5709" s="16" t="str">
        <f>IF(AND(B5709="Premier League",E5709="Live"),_xlfn.XLOOKUP(_xlfn.TEXTJOIN(" vs ",,C5709:D5709),Calendar!G:G,Calendar!B:B),IF(AND(B5709="Premier League",E5709="Highlights"),_xlfn.XLOOKUP(H5709,Calendar!O:O,Calendar!N:N,,-1),""))</f>
        <v/>
      </c>
      <c r="AI5709" s="61" t="str">
        <f>IF(AND(AH5709&lt;&gt;"",E5709="Live"),_xlfn.XLOOKUP(_xlfn.TEXTJOIN(" vs ",,C5709:D5709),Calendar!G:G,Calendar!K:K),"")</f>
        <v/>
      </c>
      <c r="AJ5709" s="61" t="str">
        <f>IF(AND(K5709&lt;&gt;"Match of the Day",K5709&lt;&gt;"Match of the Day 2",K5709&lt;&gt;"Match of the Day Repeat"),"",1+MAX($AJ$10:AJ5708))</f>
        <v/>
      </c>
    </row>
    <row r="5710" spans="34:36" x14ac:dyDescent="0.35">
      <c r="AH5710" s="16" t="str">
        <f>IF(AND(B5710="Premier League",E5710="Live"),_xlfn.XLOOKUP(_xlfn.TEXTJOIN(" vs ",,C5710:D5710),Calendar!G:G,Calendar!B:B),IF(AND(B5710="Premier League",E5710="Highlights"),_xlfn.XLOOKUP(H5710,Calendar!O:O,Calendar!N:N,,-1),""))</f>
        <v/>
      </c>
      <c r="AI5710" s="61" t="str">
        <f>IF(AND(AH5710&lt;&gt;"",E5710="Live"),_xlfn.XLOOKUP(_xlfn.TEXTJOIN(" vs ",,C5710:D5710),Calendar!G:G,Calendar!K:K),"")</f>
        <v/>
      </c>
      <c r="AJ5710" s="61" t="str">
        <f>IF(AND(K5710&lt;&gt;"Match of the Day",K5710&lt;&gt;"Match of the Day 2",K5710&lt;&gt;"Match of the Day Repeat"),"",1+MAX($AJ$10:AJ5709))</f>
        <v/>
      </c>
    </row>
    <row r="5711" spans="34:36" x14ac:dyDescent="0.35">
      <c r="AH5711" s="16" t="str">
        <f>IF(AND(B5711="Premier League",E5711="Live"),_xlfn.XLOOKUP(_xlfn.TEXTJOIN(" vs ",,C5711:D5711),Calendar!G:G,Calendar!B:B),IF(AND(B5711="Premier League",E5711="Highlights"),_xlfn.XLOOKUP(H5711,Calendar!O:O,Calendar!N:N,,-1),""))</f>
        <v/>
      </c>
      <c r="AI5711" s="61" t="str">
        <f>IF(AND(AH5711&lt;&gt;"",E5711="Live"),_xlfn.XLOOKUP(_xlfn.TEXTJOIN(" vs ",,C5711:D5711),Calendar!G:G,Calendar!K:K),"")</f>
        <v/>
      </c>
      <c r="AJ5711" s="61" t="str">
        <f>IF(AND(K5711&lt;&gt;"Match of the Day",K5711&lt;&gt;"Match of the Day 2",K5711&lt;&gt;"Match of the Day Repeat"),"",1+MAX($AJ$10:AJ5710))</f>
        <v/>
      </c>
    </row>
    <row r="5712" spans="34:36" x14ac:dyDescent="0.35">
      <c r="AH5712" s="16" t="str">
        <f>IF(AND(B5712="Premier League",E5712="Live"),_xlfn.XLOOKUP(_xlfn.TEXTJOIN(" vs ",,C5712:D5712),Calendar!G:G,Calendar!B:B),IF(AND(B5712="Premier League",E5712="Highlights"),_xlfn.XLOOKUP(H5712,Calendar!O:O,Calendar!N:N,,-1),""))</f>
        <v/>
      </c>
      <c r="AI5712" s="61" t="str">
        <f>IF(AND(AH5712&lt;&gt;"",E5712="Live"),_xlfn.XLOOKUP(_xlfn.TEXTJOIN(" vs ",,C5712:D5712),Calendar!G:G,Calendar!K:K),"")</f>
        <v/>
      </c>
      <c r="AJ5712" s="61" t="str">
        <f>IF(AND(K5712&lt;&gt;"Match of the Day",K5712&lt;&gt;"Match of the Day 2",K5712&lt;&gt;"Match of the Day Repeat"),"",1+MAX($AJ$10:AJ5711))</f>
        <v/>
      </c>
    </row>
    <row r="5713" spans="34:36" x14ac:dyDescent="0.35">
      <c r="AH5713" s="16" t="str">
        <f>IF(AND(B5713="Premier League",E5713="Live"),_xlfn.XLOOKUP(_xlfn.TEXTJOIN(" vs ",,C5713:D5713),Calendar!G:G,Calendar!B:B),IF(AND(B5713="Premier League",E5713="Highlights"),_xlfn.XLOOKUP(H5713,Calendar!O:O,Calendar!N:N,,-1),""))</f>
        <v/>
      </c>
      <c r="AI5713" s="61" t="str">
        <f>IF(AND(AH5713&lt;&gt;"",E5713="Live"),_xlfn.XLOOKUP(_xlfn.TEXTJOIN(" vs ",,C5713:D5713),Calendar!G:G,Calendar!K:K),"")</f>
        <v/>
      </c>
      <c r="AJ5713" s="61" t="str">
        <f>IF(AND(K5713&lt;&gt;"Match of the Day",K5713&lt;&gt;"Match of the Day 2",K5713&lt;&gt;"Match of the Day Repeat"),"",1+MAX($AJ$10:AJ5712))</f>
        <v/>
      </c>
    </row>
    <row r="5714" spans="34:36" x14ac:dyDescent="0.35">
      <c r="AH5714" s="16" t="str">
        <f>IF(AND(B5714="Premier League",E5714="Live"),_xlfn.XLOOKUP(_xlfn.TEXTJOIN(" vs ",,C5714:D5714),Calendar!G:G,Calendar!B:B),IF(AND(B5714="Premier League",E5714="Highlights"),_xlfn.XLOOKUP(H5714,Calendar!O:O,Calendar!N:N,,-1),""))</f>
        <v/>
      </c>
      <c r="AI5714" s="61" t="str">
        <f>IF(AND(AH5714&lt;&gt;"",E5714="Live"),_xlfn.XLOOKUP(_xlfn.TEXTJOIN(" vs ",,C5714:D5714),Calendar!G:G,Calendar!K:K),"")</f>
        <v/>
      </c>
      <c r="AJ5714" s="61" t="str">
        <f>IF(AND(K5714&lt;&gt;"Match of the Day",K5714&lt;&gt;"Match of the Day 2",K5714&lt;&gt;"Match of the Day Repeat"),"",1+MAX($AJ$10:AJ5713))</f>
        <v/>
      </c>
    </row>
    <row r="5715" spans="34:36" x14ac:dyDescent="0.35">
      <c r="AH5715" s="16" t="str">
        <f>IF(AND(B5715="Premier League",E5715="Live"),_xlfn.XLOOKUP(_xlfn.TEXTJOIN(" vs ",,C5715:D5715),Calendar!G:G,Calendar!B:B),IF(AND(B5715="Premier League",E5715="Highlights"),_xlfn.XLOOKUP(H5715,Calendar!O:O,Calendar!N:N,,-1),""))</f>
        <v/>
      </c>
      <c r="AI5715" s="61" t="str">
        <f>IF(AND(AH5715&lt;&gt;"",E5715="Live"),_xlfn.XLOOKUP(_xlfn.TEXTJOIN(" vs ",,C5715:D5715),Calendar!G:G,Calendar!K:K),"")</f>
        <v/>
      </c>
      <c r="AJ5715" s="61" t="str">
        <f>IF(AND(K5715&lt;&gt;"Match of the Day",K5715&lt;&gt;"Match of the Day 2",K5715&lt;&gt;"Match of the Day Repeat"),"",1+MAX($AJ$10:AJ5714))</f>
        <v/>
      </c>
    </row>
    <row r="5716" spans="34:36" x14ac:dyDescent="0.35">
      <c r="AH5716" s="16" t="str">
        <f>IF(AND(B5716="Premier League",E5716="Live"),_xlfn.XLOOKUP(_xlfn.TEXTJOIN(" vs ",,C5716:D5716),Calendar!G:G,Calendar!B:B),IF(AND(B5716="Premier League",E5716="Highlights"),_xlfn.XLOOKUP(H5716,Calendar!O:O,Calendar!N:N,,-1),""))</f>
        <v/>
      </c>
      <c r="AI5716" s="61" t="str">
        <f>IF(AND(AH5716&lt;&gt;"",E5716="Live"),_xlfn.XLOOKUP(_xlfn.TEXTJOIN(" vs ",,C5716:D5716),Calendar!G:G,Calendar!K:K),"")</f>
        <v/>
      </c>
      <c r="AJ5716" s="61" t="str">
        <f>IF(AND(K5716&lt;&gt;"Match of the Day",K5716&lt;&gt;"Match of the Day 2",K5716&lt;&gt;"Match of the Day Repeat"),"",1+MAX($AJ$10:AJ5715))</f>
        <v/>
      </c>
    </row>
    <row r="5717" spans="34:36" x14ac:dyDescent="0.35">
      <c r="AH5717" s="16" t="str">
        <f>IF(AND(B5717="Premier League",E5717="Live"),_xlfn.XLOOKUP(_xlfn.TEXTJOIN(" vs ",,C5717:D5717),Calendar!G:G,Calendar!B:B),IF(AND(B5717="Premier League",E5717="Highlights"),_xlfn.XLOOKUP(H5717,Calendar!O:O,Calendar!N:N,,-1),""))</f>
        <v/>
      </c>
      <c r="AI5717" s="61" t="str">
        <f>IF(AND(AH5717&lt;&gt;"",E5717="Live"),_xlfn.XLOOKUP(_xlfn.TEXTJOIN(" vs ",,C5717:D5717),Calendar!G:G,Calendar!K:K),"")</f>
        <v/>
      </c>
      <c r="AJ5717" s="61" t="str">
        <f>IF(AND(K5717&lt;&gt;"Match of the Day",K5717&lt;&gt;"Match of the Day 2",K5717&lt;&gt;"Match of the Day Repeat"),"",1+MAX($AJ$10:AJ5716))</f>
        <v/>
      </c>
    </row>
    <row r="5718" spans="34:36" x14ac:dyDescent="0.35">
      <c r="AH5718" s="16" t="str">
        <f>IF(AND(B5718="Premier League",E5718="Live"),_xlfn.XLOOKUP(_xlfn.TEXTJOIN(" vs ",,C5718:D5718),Calendar!G:G,Calendar!B:B),IF(AND(B5718="Premier League",E5718="Highlights"),_xlfn.XLOOKUP(H5718,Calendar!O:O,Calendar!N:N,,-1),""))</f>
        <v/>
      </c>
      <c r="AI5718" s="61" t="str">
        <f>IF(AND(AH5718&lt;&gt;"",E5718="Live"),_xlfn.XLOOKUP(_xlfn.TEXTJOIN(" vs ",,C5718:D5718),Calendar!G:G,Calendar!K:K),"")</f>
        <v/>
      </c>
      <c r="AJ5718" s="61" t="str">
        <f>IF(AND(K5718&lt;&gt;"Match of the Day",K5718&lt;&gt;"Match of the Day 2",K5718&lt;&gt;"Match of the Day Repeat"),"",1+MAX($AJ$10:AJ5717))</f>
        <v/>
      </c>
    </row>
    <row r="5719" spans="34:36" x14ac:dyDescent="0.35">
      <c r="AH5719" s="16" t="str">
        <f>IF(AND(B5719="Premier League",E5719="Live"),_xlfn.XLOOKUP(_xlfn.TEXTJOIN(" vs ",,C5719:D5719),Calendar!G:G,Calendar!B:B),IF(AND(B5719="Premier League",E5719="Highlights"),_xlfn.XLOOKUP(H5719,Calendar!O:O,Calendar!N:N,,-1),""))</f>
        <v/>
      </c>
      <c r="AI5719" s="61" t="str">
        <f>IF(AND(AH5719&lt;&gt;"",E5719="Live"),_xlfn.XLOOKUP(_xlfn.TEXTJOIN(" vs ",,C5719:D5719),Calendar!G:G,Calendar!K:K),"")</f>
        <v/>
      </c>
      <c r="AJ5719" s="61" t="str">
        <f>IF(AND(K5719&lt;&gt;"Match of the Day",K5719&lt;&gt;"Match of the Day 2",K5719&lt;&gt;"Match of the Day Repeat"),"",1+MAX($AJ$10:AJ5718))</f>
        <v/>
      </c>
    </row>
    <row r="5720" spans="34:36" x14ac:dyDescent="0.35">
      <c r="AH5720" s="16" t="str">
        <f>IF(AND(B5720="Premier League",E5720="Live"),_xlfn.XLOOKUP(_xlfn.TEXTJOIN(" vs ",,C5720:D5720),Calendar!G:G,Calendar!B:B),IF(AND(B5720="Premier League",E5720="Highlights"),_xlfn.XLOOKUP(H5720,Calendar!O:O,Calendar!N:N,,-1),""))</f>
        <v/>
      </c>
      <c r="AI5720" s="61" t="str">
        <f>IF(AND(AH5720&lt;&gt;"",E5720="Live"),_xlfn.XLOOKUP(_xlfn.TEXTJOIN(" vs ",,C5720:D5720),Calendar!G:G,Calendar!K:K),"")</f>
        <v/>
      </c>
      <c r="AJ5720" s="61" t="str">
        <f>IF(AND(K5720&lt;&gt;"Match of the Day",K5720&lt;&gt;"Match of the Day 2",K5720&lt;&gt;"Match of the Day Repeat"),"",1+MAX($AJ$10:AJ5719))</f>
        <v/>
      </c>
    </row>
    <row r="5721" spans="34:36" x14ac:dyDescent="0.35">
      <c r="AH5721" s="16" t="str">
        <f>IF(AND(B5721="Premier League",E5721="Live"),_xlfn.XLOOKUP(_xlfn.TEXTJOIN(" vs ",,C5721:D5721),Calendar!G:G,Calendar!B:B),IF(AND(B5721="Premier League",E5721="Highlights"),_xlfn.XLOOKUP(H5721,Calendar!O:O,Calendar!N:N,,-1),""))</f>
        <v/>
      </c>
      <c r="AI5721" s="61" t="str">
        <f>IF(AND(AH5721&lt;&gt;"",E5721="Live"),_xlfn.XLOOKUP(_xlfn.TEXTJOIN(" vs ",,C5721:D5721),Calendar!G:G,Calendar!K:K),"")</f>
        <v/>
      </c>
      <c r="AJ5721" s="61" t="str">
        <f>IF(AND(K5721&lt;&gt;"Match of the Day",K5721&lt;&gt;"Match of the Day 2",K5721&lt;&gt;"Match of the Day Repeat"),"",1+MAX($AJ$10:AJ5720))</f>
        <v/>
      </c>
    </row>
    <row r="5722" spans="34:36" x14ac:dyDescent="0.35">
      <c r="AH5722" s="16" t="str">
        <f>IF(AND(B5722="Premier League",E5722="Live"),_xlfn.XLOOKUP(_xlfn.TEXTJOIN(" vs ",,C5722:D5722),Calendar!G:G,Calendar!B:B),IF(AND(B5722="Premier League",E5722="Highlights"),_xlfn.XLOOKUP(H5722,Calendar!O:O,Calendar!N:N,,-1),""))</f>
        <v/>
      </c>
      <c r="AI5722" s="61" t="str">
        <f>IF(AND(AH5722&lt;&gt;"",E5722="Live"),_xlfn.XLOOKUP(_xlfn.TEXTJOIN(" vs ",,C5722:D5722),Calendar!G:G,Calendar!K:K),"")</f>
        <v/>
      </c>
      <c r="AJ5722" s="61" t="str">
        <f>IF(AND(K5722&lt;&gt;"Match of the Day",K5722&lt;&gt;"Match of the Day 2",K5722&lt;&gt;"Match of the Day Repeat"),"",1+MAX($AJ$10:AJ5721))</f>
        <v/>
      </c>
    </row>
    <row r="5723" spans="34:36" x14ac:dyDescent="0.35">
      <c r="AH5723" s="16" t="str">
        <f>IF(AND(B5723="Premier League",E5723="Live"),_xlfn.XLOOKUP(_xlfn.TEXTJOIN(" vs ",,C5723:D5723),Calendar!G:G,Calendar!B:B),IF(AND(B5723="Premier League",E5723="Highlights"),_xlfn.XLOOKUP(H5723,Calendar!O:O,Calendar!N:N,,-1),""))</f>
        <v/>
      </c>
      <c r="AI5723" s="61" t="str">
        <f>IF(AND(AH5723&lt;&gt;"",E5723="Live"),_xlfn.XLOOKUP(_xlfn.TEXTJOIN(" vs ",,C5723:D5723),Calendar!G:G,Calendar!K:K),"")</f>
        <v/>
      </c>
      <c r="AJ5723" s="61" t="str">
        <f>IF(AND(K5723&lt;&gt;"Match of the Day",K5723&lt;&gt;"Match of the Day 2",K5723&lt;&gt;"Match of the Day Repeat"),"",1+MAX($AJ$10:AJ5722))</f>
        <v/>
      </c>
    </row>
    <row r="5724" spans="34:36" x14ac:dyDescent="0.35">
      <c r="AH5724" s="16" t="str">
        <f>IF(AND(B5724="Premier League",E5724="Live"),_xlfn.XLOOKUP(_xlfn.TEXTJOIN(" vs ",,C5724:D5724),Calendar!G:G,Calendar!B:B),IF(AND(B5724="Premier League",E5724="Highlights"),_xlfn.XLOOKUP(H5724,Calendar!O:O,Calendar!N:N,,-1),""))</f>
        <v/>
      </c>
      <c r="AI5724" s="61" t="str">
        <f>IF(AND(AH5724&lt;&gt;"",E5724="Live"),_xlfn.XLOOKUP(_xlfn.TEXTJOIN(" vs ",,C5724:D5724),Calendar!G:G,Calendar!K:K),"")</f>
        <v/>
      </c>
      <c r="AJ5724" s="61" t="str">
        <f>IF(AND(K5724&lt;&gt;"Match of the Day",K5724&lt;&gt;"Match of the Day 2",K5724&lt;&gt;"Match of the Day Repeat"),"",1+MAX($AJ$10:AJ5723))</f>
        <v/>
      </c>
    </row>
    <row r="5725" spans="34:36" x14ac:dyDescent="0.35">
      <c r="AH5725" s="16" t="str">
        <f>IF(AND(B5725="Premier League",E5725="Live"),_xlfn.XLOOKUP(_xlfn.TEXTJOIN(" vs ",,C5725:D5725),Calendar!G:G,Calendar!B:B),IF(AND(B5725="Premier League",E5725="Highlights"),_xlfn.XLOOKUP(H5725,Calendar!O:O,Calendar!N:N,,-1),""))</f>
        <v/>
      </c>
      <c r="AI5725" s="61" t="str">
        <f>IF(AND(AH5725&lt;&gt;"",E5725="Live"),_xlfn.XLOOKUP(_xlfn.TEXTJOIN(" vs ",,C5725:D5725),Calendar!G:G,Calendar!K:K),"")</f>
        <v/>
      </c>
      <c r="AJ5725" s="61" t="str">
        <f>IF(AND(K5725&lt;&gt;"Match of the Day",K5725&lt;&gt;"Match of the Day 2",K5725&lt;&gt;"Match of the Day Repeat"),"",1+MAX($AJ$10:AJ5724))</f>
        <v/>
      </c>
    </row>
    <row r="5726" spans="34:36" x14ac:dyDescent="0.35">
      <c r="AH5726" s="16" t="str">
        <f>IF(AND(B5726="Premier League",E5726="Live"),_xlfn.XLOOKUP(_xlfn.TEXTJOIN(" vs ",,C5726:D5726),Calendar!G:G,Calendar!B:B),IF(AND(B5726="Premier League",E5726="Highlights"),_xlfn.XLOOKUP(H5726,Calendar!O:O,Calendar!N:N,,-1),""))</f>
        <v/>
      </c>
      <c r="AI5726" s="61" t="str">
        <f>IF(AND(AH5726&lt;&gt;"",E5726="Live"),_xlfn.XLOOKUP(_xlfn.TEXTJOIN(" vs ",,C5726:D5726),Calendar!G:G,Calendar!K:K),"")</f>
        <v/>
      </c>
      <c r="AJ5726" s="61" t="str">
        <f>IF(AND(K5726&lt;&gt;"Match of the Day",K5726&lt;&gt;"Match of the Day 2",K5726&lt;&gt;"Match of the Day Repeat"),"",1+MAX($AJ$10:AJ5725))</f>
        <v/>
      </c>
    </row>
    <row r="5727" spans="34:36" x14ac:dyDescent="0.35">
      <c r="AH5727" s="16" t="str">
        <f>IF(AND(B5727="Premier League",E5727="Live"),_xlfn.XLOOKUP(_xlfn.TEXTJOIN(" vs ",,C5727:D5727),Calendar!G:G,Calendar!B:B),IF(AND(B5727="Premier League",E5727="Highlights"),_xlfn.XLOOKUP(H5727,Calendar!O:O,Calendar!N:N,,-1),""))</f>
        <v/>
      </c>
      <c r="AI5727" s="61" t="str">
        <f>IF(AND(AH5727&lt;&gt;"",E5727="Live"),_xlfn.XLOOKUP(_xlfn.TEXTJOIN(" vs ",,C5727:D5727),Calendar!G:G,Calendar!K:K),"")</f>
        <v/>
      </c>
      <c r="AJ5727" s="61" t="str">
        <f>IF(AND(K5727&lt;&gt;"Match of the Day",K5727&lt;&gt;"Match of the Day 2",K5727&lt;&gt;"Match of the Day Repeat"),"",1+MAX($AJ$10:AJ5726))</f>
        <v/>
      </c>
    </row>
    <row r="5728" spans="34:36" x14ac:dyDescent="0.35">
      <c r="AH5728" s="16" t="str">
        <f>IF(AND(B5728="Premier League",E5728="Live"),_xlfn.XLOOKUP(_xlfn.TEXTJOIN(" vs ",,C5728:D5728),Calendar!G:G,Calendar!B:B),IF(AND(B5728="Premier League",E5728="Highlights"),_xlfn.XLOOKUP(H5728,Calendar!O:O,Calendar!N:N,,-1),""))</f>
        <v/>
      </c>
      <c r="AI5728" s="61" t="str">
        <f>IF(AND(AH5728&lt;&gt;"",E5728="Live"),_xlfn.XLOOKUP(_xlfn.TEXTJOIN(" vs ",,C5728:D5728),Calendar!G:G,Calendar!K:K),"")</f>
        <v/>
      </c>
      <c r="AJ5728" s="61" t="str">
        <f>IF(AND(K5728&lt;&gt;"Match of the Day",K5728&lt;&gt;"Match of the Day 2",K5728&lt;&gt;"Match of the Day Repeat"),"",1+MAX($AJ$10:AJ5727))</f>
        <v/>
      </c>
    </row>
    <row r="5729" spans="34:36" x14ac:dyDescent="0.35">
      <c r="AH5729" s="16" t="str">
        <f>IF(AND(B5729="Premier League",E5729="Live"),_xlfn.XLOOKUP(_xlfn.TEXTJOIN(" vs ",,C5729:D5729),Calendar!G:G,Calendar!B:B),IF(AND(B5729="Premier League",E5729="Highlights"),_xlfn.XLOOKUP(H5729,Calendar!O:O,Calendar!N:N,,-1),""))</f>
        <v/>
      </c>
      <c r="AI5729" s="61" t="str">
        <f>IF(AND(AH5729&lt;&gt;"",E5729="Live"),_xlfn.XLOOKUP(_xlfn.TEXTJOIN(" vs ",,C5729:D5729),Calendar!G:G,Calendar!K:K),"")</f>
        <v/>
      </c>
      <c r="AJ5729" s="61" t="str">
        <f>IF(AND(K5729&lt;&gt;"Match of the Day",K5729&lt;&gt;"Match of the Day 2",K5729&lt;&gt;"Match of the Day Repeat"),"",1+MAX($AJ$10:AJ5728))</f>
        <v/>
      </c>
    </row>
    <row r="5730" spans="34:36" x14ac:dyDescent="0.35">
      <c r="AH5730" s="16" t="str">
        <f>IF(AND(B5730="Premier League",E5730="Live"),_xlfn.XLOOKUP(_xlfn.TEXTJOIN(" vs ",,C5730:D5730),Calendar!G:G,Calendar!B:B),IF(AND(B5730="Premier League",E5730="Highlights"),_xlfn.XLOOKUP(H5730,Calendar!O:O,Calendar!N:N,,-1),""))</f>
        <v/>
      </c>
      <c r="AI5730" s="61" t="str">
        <f>IF(AND(AH5730&lt;&gt;"",E5730="Live"),_xlfn.XLOOKUP(_xlfn.TEXTJOIN(" vs ",,C5730:D5730),Calendar!G:G,Calendar!K:K),"")</f>
        <v/>
      </c>
      <c r="AJ5730" s="61" t="str">
        <f>IF(AND(K5730&lt;&gt;"Match of the Day",K5730&lt;&gt;"Match of the Day 2",K5730&lt;&gt;"Match of the Day Repeat"),"",1+MAX($AJ$10:AJ5729))</f>
        <v/>
      </c>
    </row>
    <row r="5731" spans="34:36" x14ac:dyDescent="0.35">
      <c r="AH5731" s="16" t="str">
        <f>IF(AND(B5731="Premier League",E5731="Live"),_xlfn.XLOOKUP(_xlfn.TEXTJOIN(" vs ",,C5731:D5731),Calendar!G:G,Calendar!B:B),IF(AND(B5731="Premier League",E5731="Highlights"),_xlfn.XLOOKUP(H5731,Calendar!O:O,Calendar!N:N,,-1),""))</f>
        <v/>
      </c>
      <c r="AI5731" s="61" t="str">
        <f>IF(AND(AH5731&lt;&gt;"",E5731="Live"),_xlfn.XLOOKUP(_xlfn.TEXTJOIN(" vs ",,C5731:D5731),Calendar!G:G,Calendar!K:K),"")</f>
        <v/>
      </c>
      <c r="AJ5731" s="61" t="str">
        <f>IF(AND(K5731&lt;&gt;"Match of the Day",K5731&lt;&gt;"Match of the Day 2",K5731&lt;&gt;"Match of the Day Repeat"),"",1+MAX($AJ$10:AJ5730))</f>
        <v/>
      </c>
    </row>
    <row r="5732" spans="34:36" x14ac:dyDescent="0.35">
      <c r="AH5732" s="16" t="str">
        <f>IF(AND(B5732="Premier League",E5732="Live"),_xlfn.XLOOKUP(_xlfn.TEXTJOIN(" vs ",,C5732:D5732),Calendar!G:G,Calendar!B:B),IF(AND(B5732="Premier League",E5732="Highlights"),_xlfn.XLOOKUP(H5732,Calendar!O:O,Calendar!N:N,,-1),""))</f>
        <v/>
      </c>
      <c r="AI5732" s="61" t="str">
        <f>IF(AND(AH5732&lt;&gt;"",E5732="Live"),_xlfn.XLOOKUP(_xlfn.TEXTJOIN(" vs ",,C5732:D5732),Calendar!G:G,Calendar!K:K),"")</f>
        <v/>
      </c>
      <c r="AJ5732" s="61" t="str">
        <f>IF(AND(K5732&lt;&gt;"Match of the Day",K5732&lt;&gt;"Match of the Day 2",K5732&lt;&gt;"Match of the Day Repeat"),"",1+MAX($AJ$10:AJ5731))</f>
        <v/>
      </c>
    </row>
    <row r="5733" spans="34:36" x14ac:dyDescent="0.35">
      <c r="AH5733" s="16" t="str">
        <f>IF(AND(B5733="Premier League",E5733="Live"),_xlfn.XLOOKUP(_xlfn.TEXTJOIN(" vs ",,C5733:D5733),Calendar!G:G,Calendar!B:B),IF(AND(B5733="Premier League",E5733="Highlights"),_xlfn.XLOOKUP(H5733,Calendar!O:O,Calendar!N:N,,-1),""))</f>
        <v/>
      </c>
      <c r="AI5733" s="61" t="str">
        <f>IF(AND(AH5733&lt;&gt;"",E5733="Live"),_xlfn.XLOOKUP(_xlfn.TEXTJOIN(" vs ",,C5733:D5733),Calendar!G:G,Calendar!K:K),"")</f>
        <v/>
      </c>
      <c r="AJ5733" s="61" t="str">
        <f>IF(AND(K5733&lt;&gt;"Match of the Day",K5733&lt;&gt;"Match of the Day 2",K5733&lt;&gt;"Match of the Day Repeat"),"",1+MAX($AJ$10:AJ5732))</f>
        <v/>
      </c>
    </row>
    <row r="5734" spans="34:36" x14ac:dyDescent="0.35">
      <c r="AH5734" s="16" t="str">
        <f>IF(AND(B5734="Premier League",E5734="Live"),_xlfn.XLOOKUP(_xlfn.TEXTJOIN(" vs ",,C5734:D5734),Calendar!G:G,Calendar!B:B),IF(AND(B5734="Premier League",E5734="Highlights"),_xlfn.XLOOKUP(H5734,Calendar!O:O,Calendar!N:N,,-1),""))</f>
        <v/>
      </c>
      <c r="AI5734" s="61" t="str">
        <f>IF(AND(AH5734&lt;&gt;"",E5734="Live"),_xlfn.XLOOKUP(_xlfn.TEXTJOIN(" vs ",,C5734:D5734),Calendar!G:G,Calendar!K:K),"")</f>
        <v/>
      </c>
      <c r="AJ5734" s="61" t="str">
        <f>IF(AND(K5734&lt;&gt;"Match of the Day",K5734&lt;&gt;"Match of the Day 2",K5734&lt;&gt;"Match of the Day Repeat"),"",1+MAX($AJ$10:AJ5733))</f>
        <v/>
      </c>
    </row>
    <row r="5735" spans="34:36" x14ac:dyDescent="0.35">
      <c r="AH5735" s="16" t="str">
        <f>IF(AND(B5735="Premier League",E5735="Live"),_xlfn.XLOOKUP(_xlfn.TEXTJOIN(" vs ",,C5735:D5735),Calendar!G:G,Calendar!B:B),IF(AND(B5735="Premier League",E5735="Highlights"),_xlfn.XLOOKUP(H5735,Calendar!O:O,Calendar!N:N,,-1),""))</f>
        <v/>
      </c>
      <c r="AI5735" s="61" t="str">
        <f>IF(AND(AH5735&lt;&gt;"",E5735="Live"),_xlfn.XLOOKUP(_xlfn.TEXTJOIN(" vs ",,C5735:D5735),Calendar!G:G,Calendar!K:K),"")</f>
        <v/>
      </c>
      <c r="AJ5735" s="61" t="str">
        <f>IF(AND(K5735&lt;&gt;"Match of the Day",K5735&lt;&gt;"Match of the Day 2",K5735&lt;&gt;"Match of the Day Repeat"),"",1+MAX($AJ$10:AJ5734))</f>
        <v/>
      </c>
    </row>
    <row r="5736" spans="34:36" x14ac:dyDescent="0.35">
      <c r="AH5736" s="16" t="str">
        <f>IF(AND(B5736="Premier League",E5736="Live"),_xlfn.XLOOKUP(_xlfn.TEXTJOIN(" vs ",,C5736:D5736),Calendar!G:G,Calendar!B:B),IF(AND(B5736="Premier League",E5736="Highlights"),_xlfn.XLOOKUP(H5736,Calendar!O:O,Calendar!N:N,,-1),""))</f>
        <v/>
      </c>
      <c r="AI5736" s="61" t="str">
        <f>IF(AND(AH5736&lt;&gt;"",E5736="Live"),_xlfn.XLOOKUP(_xlfn.TEXTJOIN(" vs ",,C5736:D5736),Calendar!G:G,Calendar!K:K),"")</f>
        <v/>
      </c>
      <c r="AJ5736" s="61" t="str">
        <f>IF(AND(K5736&lt;&gt;"Match of the Day",K5736&lt;&gt;"Match of the Day 2",K5736&lt;&gt;"Match of the Day Repeat"),"",1+MAX($AJ$10:AJ5735))</f>
        <v/>
      </c>
    </row>
    <row r="5737" spans="34:36" x14ac:dyDescent="0.35">
      <c r="AH5737" s="16" t="str">
        <f>IF(AND(B5737="Premier League",E5737="Live"),_xlfn.XLOOKUP(_xlfn.TEXTJOIN(" vs ",,C5737:D5737),Calendar!G:G,Calendar!B:B),IF(AND(B5737="Premier League",E5737="Highlights"),_xlfn.XLOOKUP(H5737,Calendar!O:O,Calendar!N:N,,-1),""))</f>
        <v/>
      </c>
      <c r="AI5737" s="61" t="str">
        <f>IF(AND(AH5737&lt;&gt;"",E5737="Live"),_xlfn.XLOOKUP(_xlfn.TEXTJOIN(" vs ",,C5737:D5737),Calendar!G:G,Calendar!K:K),"")</f>
        <v/>
      </c>
      <c r="AJ5737" s="61" t="str">
        <f>IF(AND(K5737&lt;&gt;"Match of the Day",K5737&lt;&gt;"Match of the Day 2",K5737&lt;&gt;"Match of the Day Repeat"),"",1+MAX($AJ$10:AJ5736))</f>
        <v/>
      </c>
    </row>
    <row r="5738" spans="34:36" x14ac:dyDescent="0.35">
      <c r="AH5738" s="16" t="str">
        <f>IF(AND(B5738="Premier League",E5738="Live"),_xlfn.XLOOKUP(_xlfn.TEXTJOIN(" vs ",,C5738:D5738),Calendar!G:G,Calendar!B:B),IF(AND(B5738="Premier League",E5738="Highlights"),_xlfn.XLOOKUP(H5738,Calendar!O:O,Calendar!N:N,,-1),""))</f>
        <v/>
      </c>
      <c r="AI5738" s="61" t="str">
        <f>IF(AND(AH5738&lt;&gt;"",E5738="Live"),_xlfn.XLOOKUP(_xlfn.TEXTJOIN(" vs ",,C5738:D5738),Calendar!G:G,Calendar!K:K),"")</f>
        <v/>
      </c>
      <c r="AJ5738" s="61" t="str">
        <f>IF(AND(K5738&lt;&gt;"Match of the Day",K5738&lt;&gt;"Match of the Day 2",K5738&lt;&gt;"Match of the Day Repeat"),"",1+MAX($AJ$10:AJ5737))</f>
        <v/>
      </c>
    </row>
    <row r="5739" spans="34:36" x14ac:dyDescent="0.35">
      <c r="AH5739" s="16" t="str">
        <f>IF(AND(B5739="Premier League",E5739="Live"),_xlfn.XLOOKUP(_xlfn.TEXTJOIN(" vs ",,C5739:D5739),Calendar!G:G,Calendar!B:B),IF(AND(B5739="Premier League",E5739="Highlights"),_xlfn.XLOOKUP(H5739,Calendar!O:O,Calendar!N:N,,-1),""))</f>
        <v/>
      </c>
      <c r="AI5739" s="61" t="str">
        <f>IF(AND(AH5739&lt;&gt;"",E5739="Live"),_xlfn.XLOOKUP(_xlfn.TEXTJOIN(" vs ",,C5739:D5739),Calendar!G:G,Calendar!K:K),"")</f>
        <v/>
      </c>
      <c r="AJ5739" s="61" t="str">
        <f>IF(AND(K5739&lt;&gt;"Match of the Day",K5739&lt;&gt;"Match of the Day 2",K5739&lt;&gt;"Match of the Day Repeat"),"",1+MAX($AJ$10:AJ5738))</f>
        <v/>
      </c>
    </row>
    <row r="5740" spans="34:36" x14ac:dyDescent="0.35">
      <c r="AH5740" s="16" t="str">
        <f>IF(AND(B5740="Premier League",E5740="Live"),_xlfn.XLOOKUP(_xlfn.TEXTJOIN(" vs ",,C5740:D5740),Calendar!G:G,Calendar!B:B),IF(AND(B5740="Premier League",E5740="Highlights"),_xlfn.XLOOKUP(H5740,Calendar!O:O,Calendar!N:N,,-1),""))</f>
        <v/>
      </c>
      <c r="AI5740" s="61" t="str">
        <f>IF(AND(AH5740&lt;&gt;"",E5740="Live"),_xlfn.XLOOKUP(_xlfn.TEXTJOIN(" vs ",,C5740:D5740),Calendar!G:G,Calendar!K:K),"")</f>
        <v/>
      </c>
      <c r="AJ5740" s="61" t="str">
        <f>IF(AND(K5740&lt;&gt;"Match of the Day",K5740&lt;&gt;"Match of the Day 2",K5740&lt;&gt;"Match of the Day Repeat"),"",1+MAX($AJ$10:AJ5739))</f>
        <v/>
      </c>
    </row>
    <row r="5741" spans="34:36" x14ac:dyDescent="0.35">
      <c r="AH5741" s="16" t="str">
        <f>IF(AND(B5741="Premier League",E5741="Live"),_xlfn.XLOOKUP(_xlfn.TEXTJOIN(" vs ",,C5741:D5741),Calendar!G:G,Calendar!B:B),IF(AND(B5741="Premier League",E5741="Highlights"),_xlfn.XLOOKUP(H5741,Calendar!O:O,Calendar!N:N,,-1),""))</f>
        <v/>
      </c>
      <c r="AI5741" s="61" t="str">
        <f>IF(AND(AH5741&lt;&gt;"",E5741="Live"),_xlfn.XLOOKUP(_xlfn.TEXTJOIN(" vs ",,C5741:D5741),Calendar!G:G,Calendar!K:K),"")</f>
        <v/>
      </c>
      <c r="AJ5741" s="61" t="str">
        <f>IF(AND(K5741&lt;&gt;"Match of the Day",K5741&lt;&gt;"Match of the Day 2",K5741&lt;&gt;"Match of the Day Repeat"),"",1+MAX($AJ$10:AJ5740))</f>
        <v/>
      </c>
    </row>
    <row r="5742" spans="34:36" x14ac:dyDescent="0.35">
      <c r="AH5742" s="16" t="str">
        <f>IF(AND(B5742="Premier League",E5742="Live"),_xlfn.XLOOKUP(_xlfn.TEXTJOIN(" vs ",,C5742:D5742),Calendar!G:G,Calendar!B:B),IF(AND(B5742="Premier League",E5742="Highlights"),_xlfn.XLOOKUP(H5742,Calendar!O:O,Calendar!N:N,,-1),""))</f>
        <v/>
      </c>
      <c r="AI5742" s="61" t="str">
        <f>IF(AND(AH5742&lt;&gt;"",E5742="Live"),_xlfn.XLOOKUP(_xlfn.TEXTJOIN(" vs ",,C5742:D5742),Calendar!G:G,Calendar!K:K),"")</f>
        <v/>
      </c>
      <c r="AJ5742" s="61" t="str">
        <f>IF(AND(K5742&lt;&gt;"Match of the Day",K5742&lt;&gt;"Match of the Day 2",K5742&lt;&gt;"Match of the Day Repeat"),"",1+MAX($AJ$10:AJ5741))</f>
        <v/>
      </c>
    </row>
    <row r="5743" spans="34:36" x14ac:dyDescent="0.35">
      <c r="AH5743" s="16" t="str">
        <f>IF(AND(B5743="Premier League",E5743="Live"),_xlfn.XLOOKUP(_xlfn.TEXTJOIN(" vs ",,C5743:D5743),Calendar!G:G,Calendar!B:B),IF(AND(B5743="Premier League",E5743="Highlights"),_xlfn.XLOOKUP(H5743,Calendar!O:O,Calendar!N:N,,-1),""))</f>
        <v/>
      </c>
      <c r="AI5743" s="61" t="str">
        <f>IF(AND(AH5743&lt;&gt;"",E5743="Live"),_xlfn.XLOOKUP(_xlfn.TEXTJOIN(" vs ",,C5743:D5743),Calendar!G:G,Calendar!K:K),"")</f>
        <v/>
      </c>
      <c r="AJ5743" s="61" t="str">
        <f>IF(AND(K5743&lt;&gt;"Match of the Day",K5743&lt;&gt;"Match of the Day 2",K5743&lt;&gt;"Match of the Day Repeat"),"",1+MAX($AJ$10:AJ5742))</f>
        <v/>
      </c>
    </row>
    <row r="5744" spans="34:36" x14ac:dyDescent="0.35">
      <c r="AH5744" s="16" t="str">
        <f>IF(AND(B5744="Premier League",E5744="Live"),_xlfn.XLOOKUP(_xlfn.TEXTJOIN(" vs ",,C5744:D5744),Calendar!G:G,Calendar!B:B),IF(AND(B5744="Premier League",E5744="Highlights"),_xlfn.XLOOKUP(H5744,Calendar!O:O,Calendar!N:N,,-1),""))</f>
        <v/>
      </c>
      <c r="AI5744" s="61" t="str">
        <f>IF(AND(AH5744&lt;&gt;"",E5744="Live"),_xlfn.XLOOKUP(_xlfn.TEXTJOIN(" vs ",,C5744:D5744),Calendar!G:G,Calendar!K:K),"")</f>
        <v/>
      </c>
      <c r="AJ5744" s="61" t="str">
        <f>IF(AND(K5744&lt;&gt;"Match of the Day",K5744&lt;&gt;"Match of the Day 2",K5744&lt;&gt;"Match of the Day Repeat"),"",1+MAX($AJ$10:AJ5743))</f>
        <v/>
      </c>
    </row>
    <row r="5745" spans="34:36" x14ac:dyDescent="0.35">
      <c r="AH5745" s="16" t="str">
        <f>IF(AND(B5745="Premier League",E5745="Live"),_xlfn.XLOOKUP(_xlfn.TEXTJOIN(" vs ",,C5745:D5745),Calendar!G:G,Calendar!B:B),IF(AND(B5745="Premier League",E5745="Highlights"),_xlfn.XLOOKUP(H5745,Calendar!O:O,Calendar!N:N,,-1),""))</f>
        <v/>
      </c>
      <c r="AI5745" s="61" t="str">
        <f>IF(AND(AH5745&lt;&gt;"",E5745="Live"),_xlfn.XLOOKUP(_xlfn.TEXTJOIN(" vs ",,C5745:D5745),Calendar!G:G,Calendar!K:K),"")</f>
        <v/>
      </c>
      <c r="AJ5745" s="61" t="str">
        <f>IF(AND(K5745&lt;&gt;"Match of the Day",K5745&lt;&gt;"Match of the Day 2",K5745&lt;&gt;"Match of the Day Repeat"),"",1+MAX($AJ$10:AJ5744))</f>
        <v/>
      </c>
    </row>
    <row r="5746" spans="34:36" x14ac:dyDescent="0.35">
      <c r="AH5746" s="16" t="str">
        <f>IF(AND(B5746="Premier League",E5746="Live"),_xlfn.XLOOKUP(_xlfn.TEXTJOIN(" vs ",,C5746:D5746),Calendar!G:G,Calendar!B:B),IF(AND(B5746="Premier League",E5746="Highlights"),_xlfn.XLOOKUP(H5746,Calendar!O:O,Calendar!N:N,,-1),""))</f>
        <v/>
      </c>
      <c r="AI5746" s="61" t="str">
        <f>IF(AND(AH5746&lt;&gt;"",E5746="Live"),_xlfn.XLOOKUP(_xlfn.TEXTJOIN(" vs ",,C5746:D5746),Calendar!G:G,Calendar!K:K),"")</f>
        <v/>
      </c>
      <c r="AJ5746" s="61" t="str">
        <f>IF(AND(K5746&lt;&gt;"Match of the Day",K5746&lt;&gt;"Match of the Day 2",K5746&lt;&gt;"Match of the Day Repeat"),"",1+MAX($AJ$10:AJ5745))</f>
        <v/>
      </c>
    </row>
    <row r="5747" spans="34:36" x14ac:dyDescent="0.35">
      <c r="AH5747" s="16" t="str">
        <f>IF(AND(B5747="Premier League",E5747="Live"),_xlfn.XLOOKUP(_xlfn.TEXTJOIN(" vs ",,C5747:D5747),Calendar!G:G,Calendar!B:B),IF(AND(B5747="Premier League",E5747="Highlights"),_xlfn.XLOOKUP(H5747,Calendar!O:O,Calendar!N:N,,-1),""))</f>
        <v/>
      </c>
      <c r="AI5747" s="61" t="str">
        <f>IF(AND(AH5747&lt;&gt;"",E5747="Live"),_xlfn.XLOOKUP(_xlfn.TEXTJOIN(" vs ",,C5747:D5747),Calendar!G:G,Calendar!K:K),"")</f>
        <v/>
      </c>
      <c r="AJ5747" s="61" t="str">
        <f>IF(AND(K5747&lt;&gt;"Match of the Day",K5747&lt;&gt;"Match of the Day 2",K5747&lt;&gt;"Match of the Day Repeat"),"",1+MAX($AJ$10:AJ5746))</f>
        <v/>
      </c>
    </row>
    <row r="5748" spans="34:36" x14ac:dyDescent="0.35">
      <c r="AH5748" s="16" t="str">
        <f>IF(AND(B5748="Premier League",E5748="Live"),_xlfn.XLOOKUP(_xlfn.TEXTJOIN(" vs ",,C5748:D5748),Calendar!G:G,Calendar!B:B),IF(AND(B5748="Premier League",E5748="Highlights"),_xlfn.XLOOKUP(H5748,Calendar!O:O,Calendar!N:N,,-1),""))</f>
        <v/>
      </c>
      <c r="AI5748" s="61" t="str">
        <f>IF(AND(AH5748&lt;&gt;"",E5748="Live"),_xlfn.XLOOKUP(_xlfn.TEXTJOIN(" vs ",,C5748:D5748),Calendar!G:G,Calendar!K:K),"")</f>
        <v/>
      </c>
      <c r="AJ5748" s="61" t="str">
        <f>IF(AND(K5748&lt;&gt;"Match of the Day",K5748&lt;&gt;"Match of the Day 2",K5748&lt;&gt;"Match of the Day Repeat"),"",1+MAX($AJ$10:AJ5747))</f>
        <v/>
      </c>
    </row>
    <row r="5749" spans="34:36" x14ac:dyDescent="0.35">
      <c r="AH5749" s="16" t="str">
        <f>IF(AND(B5749="Premier League",E5749="Live"),_xlfn.XLOOKUP(_xlfn.TEXTJOIN(" vs ",,C5749:D5749),Calendar!G:G,Calendar!B:B),IF(AND(B5749="Premier League",E5749="Highlights"),_xlfn.XLOOKUP(H5749,Calendar!O:O,Calendar!N:N,,-1),""))</f>
        <v/>
      </c>
      <c r="AI5749" s="61" t="str">
        <f>IF(AND(AH5749&lt;&gt;"",E5749="Live"),_xlfn.XLOOKUP(_xlfn.TEXTJOIN(" vs ",,C5749:D5749),Calendar!G:G,Calendar!K:K),"")</f>
        <v/>
      </c>
      <c r="AJ5749" s="61" t="str">
        <f>IF(AND(K5749&lt;&gt;"Match of the Day",K5749&lt;&gt;"Match of the Day 2",K5749&lt;&gt;"Match of the Day Repeat"),"",1+MAX($AJ$10:AJ5748))</f>
        <v/>
      </c>
    </row>
    <row r="5750" spans="34:36" x14ac:dyDescent="0.35">
      <c r="AH5750" s="16" t="str">
        <f>IF(AND(B5750="Premier League",E5750="Live"),_xlfn.XLOOKUP(_xlfn.TEXTJOIN(" vs ",,C5750:D5750),Calendar!G:G,Calendar!B:B),IF(AND(B5750="Premier League",E5750="Highlights"),_xlfn.XLOOKUP(H5750,Calendar!O:O,Calendar!N:N,,-1),""))</f>
        <v/>
      </c>
      <c r="AI5750" s="61" t="str">
        <f>IF(AND(AH5750&lt;&gt;"",E5750="Live"),_xlfn.XLOOKUP(_xlfn.TEXTJOIN(" vs ",,C5750:D5750),Calendar!G:G,Calendar!K:K),"")</f>
        <v/>
      </c>
      <c r="AJ5750" s="61" t="str">
        <f>IF(AND(K5750&lt;&gt;"Match of the Day",K5750&lt;&gt;"Match of the Day 2",K5750&lt;&gt;"Match of the Day Repeat"),"",1+MAX($AJ$10:AJ5749))</f>
        <v/>
      </c>
    </row>
    <row r="5751" spans="34:36" x14ac:dyDescent="0.35">
      <c r="AH5751" s="16" t="str">
        <f>IF(AND(B5751="Premier League",E5751="Live"),_xlfn.XLOOKUP(_xlfn.TEXTJOIN(" vs ",,C5751:D5751),Calendar!G:G,Calendar!B:B),IF(AND(B5751="Premier League",E5751="Highlights"),_xlfn.XLOOKUP(H5751,Calendar!O:O,Calendar!N:N,,-1),""))</f>
        <v/>
      </c>
      <c r="AI5751" s="61" t="str">
        <f>IF(AND(AH5751&lt;&gt;"",E5751="Live"),_xlfn.XLOOKUP(_xlfn.TEXTJOIN(" vs ",,C5751:D5751),Calendar!G:G,Calendar!K:K),"")</f>
        <v/>
      </c>
      <c r="AJ5751" s="61" t="str">
        <f>IF(AND(K5751&lt;&gt;"Match of the Day",K5751&lt;&gt;"Match of the Day 2",K5751&lt;&gt;"Match of the Day Repeat"),"",1+MAX($AJ$10:AJ5750))</f>
        <v/>
      </c>
    </row>
    <row r="5752" spans="34:36" x14ac:dyDescent="0.35">
      <c r="AH5752" s="16" t="str">
        <f>IF(AND(B5752="Premier League",E5752="Live"),_xlfn.XLOOKUP(_xlfn.TEXTJOIN(" vs ",,C5752:D5752),Calendar!G:G,Calendar!B:B),IF(AND(B5752="Premier League",E5752="Highlights"),_xlfn.XLOOKUP(H5752,Calendar!O:O,Calendar!N:N,,-1),""))</f>
        <v/>
      </c>
      <c r="AI5752" s="61" t="str">
        <f>IF(AND(AH5752&lt;&gt;"",E5752="Live"),_xlfn.XLOOKUP(_xlfn.TEXTJOIN(" vs ",,C5752:D5752),Calendar!G:G,Calendar!K:K),"")</f>
        <v/>
      </c>
      <c r="AJ5752" s="61" t="str">
        <f>IF(AND(K5752&lt;&gt;"Match of the Day",K5752&lt;&gt;"Match of the Day 2",K5752&lt;&gt;"Match of the Day Repeat"),"",1+MAX($AJ$10:AJ5751))</f>
        <v/>
      </c>
    </row>
    <row r="5753" spans="34:36" x14ac:dyDescent="0.35">
      <c r="AH5753" s="16" t="str">
        <f>IF(AND(B5753="Premier League",E5753="Live"),_xlfn.XLOOKUP(_xlfn.TEXTJOIN(" vs ",,C5753:D5753),Calendar!G:G,Calendar!B:B),IF(AND(B5753="Premier League",E5753="Highlights"),_xlfn.XLOOKUP(H5753,Calendar!O:O,Calendar!N:N,,-1),""))</f>
        <v/>
      </c>
      <c r="AI5753" s="61" t="str">
        <f>IF(AND(AH5753&lt;&gt;"",E5753="Live"),_xlfn.XLOOKUP(_xlfn.TEXTJOIN(" vs ",,C5753:D5753),Calendar!G:G,Calendar!K:K),"")</f>
        <v/>
      </c>
      <c r="AJ5753" s="61" t="str">
        <f>IF(AND(K5753&lt;&gt;"Match of the Day",K5753&lt;&gt;"Match of the Day 2",K5753&lt;&gt;"Match of the Day Repeat"),"",1+MAX($AJ$10:AJ5752))</f>
        <v/>
      </c>
    </row>
    <row r="5754" spans="34:36" x14ac:dyDescent="0.35">
      <c r="AH5754" s="16" t="str">
        <f>IF(AND(B5754="Premier League",E5754="Live"),_xlfn.XLOOKUP(_xlfn.TEXTJOIN(" vs ",,C5754:D5754),Calendar!G:G,Calendar!B:B),IF(AND(B5754="Premier League",E5754="Highlights"),_xlfn.XLOOKUP(H5754,Calendar!O:O,Calendar!N:N,,-1),""))</f>
        <v/>
      </c>
      <c r="AI5754" s="61" t="str">
        <f>IF(AND(AH5754&lt;&gt;"",E5754="Live"),_xlfn.XLOOKUP(_xlfn.TEXTJOIN(" vs ",,C5754:D5754),Calendar!G:G,Calendar!K:K),"")</f>
        <v/>
      </c>
      <c r="AJ5754" s="61" t="str">
        <f>IF(AND(K5754&lt;&gt;"Match of the Day",K5754&lt;&gt;"Match of the Day 2",K5754&lt;&gt;"Match of the Day Repeat"),"",1+MAX($AJ$10:AJ5753))</f>
        <v/>
      </c>
    </row>
    <row r="5755" spans="34:36" x14ac:dyDescent="0.35">
      <c r="AH5755" s="16" t="str">
        <f>IF(AND(B5755="Premier League",E5755="Live"),_xlfn.XLOOKUP(_xlfn.TEXTJOIN(" vs ",,C5755:D5755),Calendar!G:G,Calendar!B:B),IF(AND(B5755="Premier League",E5755="Highlights"),_xlfn.XLOOKUP(H5755,Calendar!O:O,Calendar!N:N,,-1),""))</f>
        <v/>
      </c>
      <c r="AI5755" s="61" t="str">
        <f>IF(AND(AH5755&lt;&gt;"",E5755="Live"),_xlfn.XLOOKUP(_xlfn.TEXTJOIN(" vs ",,C5755:D5755),Calendar!G:G,Calendar!K:K),"")</f>
        <v/>
      </c>
      <c r="AJ5755" s="61" t="str">
        <f>IF(AND(K5755&lt;&gt;"Match of the Day",K5755&lt;&gt;"Match of the Day 2",K5755&lt;&gt;"Match of the Day Repeat"),"",1+MAX($AJ$10:AJ5754))</f>
        <v/>
      </c>
    </row>
    <row r="5756" spans="34:36" x14ac:dyDescent="0.35">
      <c r="AH5756" s="16" t="str">
        <f>IF(AND(B5756="Premier League",E5756="Live"),_xlfn.XLOOKUP(_xlfn.TEXTJOIN(" vs ",,C5756:D5756),Calendar!G:G,Calendar!B:B),IF(AND(B5756="Premier League",E5756="Highlights"),_xlfn.XLOOKUP(H5756,Calendar!O:O,Calendar!N:N,,-1),""))</f>
        <v/>
      </c>
      <c r="AI5756" s="61" t="str">
        <f>IF(AND(AH5756&lt;&gt;"",E5756="Live"),_xlfn.XLOOKUP(_xlfn.TEXTJOIN(" vs ",,C5756:D5756),Calendar!G:G,Calendar!K:K),"")</f>
        <v/>
      </c>
      <c r="AJ5756" s="61" t="str">
        <f>IF(AND(K5756&lt;&gt;"Match of the Day",K5756&lt;&gt;"Match of the Day 2",K5756&lt;&gt;"Match of the Day Repeat"),"",1+MAX($AJ$10:AJ5755))</f>
        <v/>
      </c>
    </row>
    <row r="5757" spans="34:36" x14ac:dyDescent="0.35">
      <c r="AH5757" s="16" t="str">
        <f>IF(AND(B5757="Premier League",E5757="Live"),_xlfn.XLOOKUP(_xlfn.TEXTJOIN(" vs ",,C5757:D5757),Calendar!G:G,Calendar!B:B),IF(AND(B5757="Premier League",E5757="Highlights"),_xlfn.XLOOKUP(H5757,Calendar!O:O,Calendar!N:N,,-1),""))</f>
        <v/>
      </c>
      <c r="AI5757" s="61" t="str">
        <f>IF(AND(AH5757&lt;&gt;"",E5757="Live"),_xlfn.XLOOKUP(_xlfn.TEXTJOIN(" vs ",,C5757:D5757),Calendar!G:G,Calendar!K:K),"")</f>
        <v/>
      </c>
      <c r="AJ5757" s="61" t="str">
        <f>IF(AND(K5757&lt;&gt;"Match of the Day",K5757&lt;&gt;"Match of the Day 2",K5757&lt;&gt;"Match of the Day Repeat"),"",1+MAX($AJ$10:AJ5756))</f>
        <v/>
      </c>
    </row>
    <row r="5758" spans="34:36" x14ac:dyDescent="0.35">
      <c r="AH5758" s="16" t="str">
        <f>IF(AND(B5758="Premier League",E5758="Live"),_xlfn.XLOOKUP(_xlfn.TEXTJOIN(" vs ",,C5758:D5758),Calendar!G:G,Calendar!B:B),IF(AND(B5758="Premier League",E5758="Highlights"),_xlfn.XLOOKUP(H5758,Calendar!O:O,Calendar!N:N,,-1),""))</f>
        <v/>
      </c>
      <c r="AI5758" s="61" t="str">
        <f>IF(AND(AH5758&lt;&gt;"",E5758="Live"),_xlfn.XLOOKUP(_xlfn.TEXTJOIN(" vs ",,C5758:D5758),Calendar!G:G,Calendar!K:K),"")</f>
        <v/>
      </c>
      <c r="AJ5758" s="61" t="str">
        <f>IF(AND(K5758&lt;&gt;"Match of the Day",K5758&lt;&gt;"Match of the Day 2",K5758&lt;&gt;"Match of the Day Repeat"),"",1+MAX($AJ$10:AJ5757))</f>
        <v/>
      </c>
    </row>
    <row r="5759" spans="34:36" x14ac:dyDescent="0.35">
      <c r="AH5759" s="16" t="str">
        <f>IF(AND(B5759="Premier League",E5759="Live"),_xlfn.XLOOKUP(_xlfn.TEXTJOIN(" vs ",,C5759:D5759),Calendar!G:G,Calendar!B:B),IF(AND(B5759="Premier League",E5759="Highlights"),_xlfn.XLOOKUP(H5759,Calendar!O:O,Calendar!N:N,,-1),""))</f>
        <v/>
      </c>
      <c r="AI5759" s="61" t="str">
        <f>IF(AND(AH5759&lt;&gt;"",E5759="Live"),_xlfn.XLOOKUP(_xlfn.TEXTJOIN(" vs ",,C5759:D5759),Calendar!G:G,Calendar!K:K),"")</f>
        <v/>
      </c>
      <c r="AJ5759" s="61" t="str">
        <f>IF(AND(K5759&lt;&gt;"Match of the Day",K5759&lt;&gt;"Match of the Day 2",K5759&lt;&gt;"Match of the Day Repeat"),"",1+MAX($AJ$10:AJ5758))</f>
        <v/>
      </c>
    </row>
    <row r="5760" spans="34:36" x14ac:dyDescent="0.35">
      <c r="AH5760" s="16" t="str">
        <f>IF(AND(B5760="Premier League",E5760="Live"),_xlfn.XLOOKUP(_xlfn.TEXTJOIN(" vs ",,C5760:D5760),Calendar!G:G,Calendar!B:B),IF(AND(B5760="Premier League",E5760="Highlights"),_xlfn.XLOOKUP(H5760,Calendar!O:O,Calendar!N:N,,-1),""))</f>
        <v/>
      </c>
      <c r="AI5760" s="61" t="str">
        <f>IF(AND(AH5760&lt;&gt;"",E5760="Live"),_xlfn.XLOOKUP(_xlfn.TEXTJOIN(" vs ",,C5760:D5760),Calendar!G:G,Calendar!K:K),"")</f>
        <v/>
      </c>
      <c r="AJ5760" s="61" t="str">
        <f>IF(AND(K5760&lt;&gt;"Match of the Day",K5760&lt;&gt;"Match of the Day 2",K5760&lt;&gt;"Match of the Day Repeat"),"",1+MAX($AJ$10:AJ5759))</f>
        <v/>
      </c>
    </row>
    <row r="5761" spans="34:36" x14ac:dyDescent="0.35">
      <c r="AH5761" s="16" t="str">
        <f>IF(AND(B5761="Premier League",E5761="Live"),_xlfn.XLOOKUP(_xlfn.TEXTJOIN(" vs ",,C5761:D5761),Calendar!G:G,Calendar!B:B),IF(AND(B5761="Premier League",E5761="Highlights"),_xlfn.XLOOKUP(H5761,Calendar!O:O,Calendar!N:N,,-1),""))</f>
        <v/>
      </c>
      <c r="AI5761" s="61" t="str">
        <f>IF(AND(AH5761&lt;&gt;"",E5761="Live"),_xlfn.XLOOKUP(_xlfn.TEXTJOIN(" vs ",,C5761:D5761),Calendar!G:G,Calendar!K:K),"")</f>
        <v/>
      </c>
      <c r="AJ5761" s="61" t="str">
        <f>IF(AND(K5761&lt;&gt;"Match of the Day",K5761&lt;&gt;"Match of the Day 2",K5761&lt;&gt;"Match of the Day Repeat"),"",1+MAX($AJ$10:AJ5760))</f>
        <v/>
      </c>
    </row>
    <row r="5762" spans="34:36" x14ac:dyDescent="0.35">
      <c r="AH5762" s="16" t="str">
        <f>IF(AND(B5762="Premier League",E5762="Live"),_xlfn.XLOOKUP(_xlfn.TEXTJOIN(" vs ",,C5762:D5762),Calendar!G:G,Calendar!B:B),IF(AND(B5762="Premier League",E5762="Highlights"),_xlfn.XLOOKUP(H5762,Calendar!O:O,Calendar!N:N,,-1),""))</f>
        <v/>
      </c>
      <c r="AI5762" s="61" t="str">
        <f>IF(AND(AH5762&lt;&gt;"",E5762="Live"),_xlfn.XLOOKUP(_xlfn.TEXTJOIN(" vs ",,C5762:D5762),Calendar!G:G,Calendar!K:K),"")</f>
        <v/>
      </c>
      <c r="AJ5762" s="61" t="str">
        <f>IF(AND(K5762&lt;&gt;"Match of the Day",K5762&lt;&gt;"Match of the Day 2",K5762&lt;&gt;"Match of the Day Repeat"),"",1+MAX($AJ$10:AJ5761))</f>
        <v/>
      </c>
    </row>
    <row r="5763" spans="34:36" x14ac:dyDescent="0.35">
      <c r="AH5763" s="16" t="str">
        <f>IF(AND(B5763="Premier League",E5763="Live"),_xlfn.XLOOKUP(_xlfn.TEXTJOIN(" vs ",,C5763:D5763),Calendar!G:G,Calendar!B:B),IF(AND(B5763="Premier League",E5763="Highlights"),_xlfn.XLOOKUP(H5763,Calendar!O:O,Calendar!N:N,,-1),""))</f>
        <v/>
      </c>
      <c r="AI5763" s="61" t="str">
        <f>IF(AND(AH5763&lt;&gt;"",E5763="Live"),_xlfn.XLOOKUP(_xlfn.TEXTJOIN(" vs ",,C5763:D5763),Calendar!G:G,Calendar!K:K),"")</f>
        <v/>
      </c>
      <c r="AJ5763" s="61" t="str">
        <f>IF(AND(K5763&lt;&gt;"Match of the Day",K5763&lt;&gt;"Match of the Day 2",K5763&lt;&gt;"Match of the Day Repeat"),"",1+MAX($AJ$10:AJ5762))</f>
        <v/>
      </c>
    </row>
    <row r="5764" spans="34:36" x14ac:dyDescent="0.35">
      <c r="AH5764" s="16" t="str">
        <f>IF(AND(B5764="Premier League",E5764="Live"),_xlfn.XLOOKUP(_xlfn.TEXTJOIN(" vs ",,C5764:D5764),Calendar!G:G,Calendar!B:B),IF(AND(B5764="Premier League",E5764="Highlights"),_xlfn.XLOOKUP(H5764,Calendar!O:O,Calendar!N:N,,-1),""))</f>
        <v/>
      </c>
      <c r="AI5764" s="61" t="str">
        <f>IF(AND(AH5764&lt;&gt;"",E5764="Live"),_xlfn.XLOOKUP(_xlfn.TEXTJOIN(" vs ",,C5764:D5764),Calendar!G:G,Calendar!K:K),"")</f>
        <v/>
      </c>
      <c r="AJ5764" s="61" t="str">
        <f>IF(AND(K5764&lt;&gt;"Match of the Day",K5764&lt;&gt;"Match of the Day 2",K5764&lt;&gt;"Match of the Day Repeat"),"",1+MAX($AJ$10:AJ5763))</f>
        <v/>
      </c>
    </row>
    <row r="5765" spans="34:36" x14ac:dyDescent="0.35">
      <c r="AH5765" s="16" t="str">
        <f>IF(AND(B5765="Premier League",E5765="Live"),_xlfn.XLOOKUP(_xlfn.TEXTJOIN(" vs ",,C5765:D5765),Calendar!G:G,Calendar!B:B),IF(AND(B5765="Premier League",E5765="Highlights"),_xlfn.XLOOKUP(H5765,Calendar!O:O,Calendar!N:N,,-1),""))</f>
        <v/>
      </c>
      <c r="AI5765" s="61" t="str">
        <f>IF(AND(AH5765&lt;&gt;"",E5765="Live"),_xlfn.XLOOKUP(_xlfn.TEXTJOIN(" vs ",,C5765:D5765),Calendar!G:G,Calendar!K:K),"")</f>
        <v/>
      </c>
      <c r="AJ5765" s="61" t="str">
        <f>IF(AND(K5765&lt;&gt;"Match of the Day",K5765&lt;&gt;"Match of the Day 2",K5765&lt;&gt;"Match of the Day Repeat"),"",1+MAX($AJ$10:AJ5764))</f>
        <v/>
      </c>
    </row>
    <row r="5766" spans="34:36" x14ac:dyDescent="0.35">
      <c r="AH5766" s="16" t="str">
        <f>IF(AND(B5766="Premier League",E5766="Live"),_xlfn.XLOOKUP(_xlfn.TEXTJOIN(" vs ",,C5766:D5766),Calendar!G:G,Calendar!B:B),IF(AND(B5766="Premier League",E5766="Highlights"),_xlfn.XLOOKUP(H5766,Calendar!O:O,Calendar!N:N,,-1),""))</f>
        <v/>
      </c>
      <c r="AI5766" s="61" t="str">
        <f>IF(AND(AH5766&lt;&gt;"",E5766="Live"),_xlfn.XLOOKUP(_xlfn.TEXTJOIN(" vs ",,C5766:D5766),Calendar!G:G,Calendar!K:K),"")</f>
        <v/>
      </c>
      <c r="AJ5766" s="61" t="str">
        <f>IF(AND(K5766&lt;&gt;"Match of the Day",K5766&lt;&gt;"Match of the Day 2",K5766&lt;&gt;"Match of the Day Repeat"),"",1+MAX($AJ$10:AJ5765))</f>
        <v/>
      </c>
    </row>
    <row r="5767" spans="34:36" x14ac:dyDescent="0.35">
      <c r="AH5767" s="16" t="str">
        <f>IF(AND(B5767="Premier League",E5767="Live"),_xlfn.XLOOKUP(_xlfn.TEXTJOIN(" vs ",,C5767:D5767),Calendar!G:G,Calendar!B:B),IF(AND(B5767="Premier League",E5767="Highlights"),_xlfn.XLOOKUP(H5767,Calendar!O:O,Calendar!N:N,,-1),""))</f>
        <v/>
      </c>
      <c r="AI5767" s="61" t="str">
        <f>IF(AND(AH5767&lt;&gt;"",E5767="Live"),_xlfn.XLOOKUP(_xlfn.TEXTJOIN(" vs ",,C5767:D5767),Calendar!G:G,Calendar!K:K),"")</f>
        <v/>
      </c>
      <c r="AJ5767" s="61" t="str">
        <f>IF(AND(K5767&lt;&gt;"Match of the Day",K5767&lt;&gt;"Match of the Day 2",K5767&lt;&gt;"Match of the Day Repeat"),"",1+MAX($AJ$10:AJ5766))</f>
        <v/>
      </c>
    </row>
    <row r="5768" spans="34:36" x14ac:dyDescent="0.35">
      <c r="AH5768" s="16" t="str">
        <f>IF(AND(B5768="Premier League",E5768="Live"),_xlfn.XLOOKUP(_xlfn.TEXTJOIN(" vs ",,C5768:D5768),Calendar!G:G,Calendar!B:B),IF(AND(B5768="Premier League",E5768="Highlights"),_xlfn.XLOOKUP(H5768,Calendar!O:O,Calendar!N:N,,-1),""))</f>
        <v/>
      </c>
      <c r="AI5768" s="61" t="str">
        <f>IF(AND(AH5768&lt;&gt;"",E5768="Live"),_xlfn.XLOOKUP(_xlfn.TEXTJOIN(" vs ",,C5768:D5768),Calendar!G:G,Calendar!K:K),"")</f>
        <v/>
      </c>
      <c r="AJ5768" s="61" t="str">
        <f>IF(AND(K5768&lt;&gt;"Match of the Day",K5768&lt;&gt;"Match of the Day 2",K5768&lt;&gt;"Match of the Day Repeat"),"",1+MAX($AJ$10:AJ5767))</f>
        <v/>
      </c>
    </row>
    <row r="5769" spans="34:36" x14ac:dyDescent="0.35">
      <c r="AH5769" s="16" t="str">
        <f>IF(AND(B5769="Premier League",E5769="Live"),_xlfn.XLOOKUP(_xlfn.TEXTJOIN(" vs ",,C5769:D5769),Calendar!G:G,Calendar!B:B),IF(AND(B5769="Premier League",E5769="Highlights"),_xlfn.XLOOKUP(H5769,Calendar!O:O,Calendar!N:N,,-1),""))</f>
        <v/>
      </c>
      <c r="AI5769" s="61" t="str">
        <f>IF(AND(AH5769&lt;&gt;"",E5769="Live"),_xlfn.XLOOKUP(_xlfn.TEXTJOIN(" vs ",,C5769:D5769),Calendar!G:G,Calendar!K:K),"")</f>
        <v/>
      </c>
      <c r="AJ5769" s="61" t="str">
        <f>IF(AND(K5769&lt;&gt;"Match of the Day",K5769&lt;&gt;"Match of the Day 2",K5769&lt;&gt;"Match of the Day Repeat"),"",1+MAX($AJ$10:AJ5768))</f>
        <v/>
      </c>
    </row>
    <row r="5770" spans="34:36" x14ac:dyDescent="0.35">
      <c r="AH5770" s="16" t="str">
        <f>IF(AND(B5770="Premier League",E5770="Live"),_xlfn.XLOOKUP(_xlfn.TEXTJOIN(" vs ",,C5770:D5770),Calendar!G:G,Calendar!B:B),IF(AND(B5770="Premier League",E5770="Highlights"),_xlfn.XLOOKUP(H5770,Calendar!O:O,Calendar!N:N,,-1),""))</f>
        <v/>
      </c>
      <c r="AI5770" s="61" t="str">
        <f>IF(AND(AH5770&lt;&gt;"",E5770="Live"),_xlfn.XLOOKUP(_xlfn.TEXTJOIN(" vs ",,C5770:D5770),Calendar!G:G,Calendar!K:K),"")</f>
        <v/>
      </c>
      <c r="AJ5770" s="61" t="str">
        <f>IF(AND(K5770&lt;&gt;"Match of the Day",K5770&lt;&gt;"Match of the Day 2",K5770&lt;&gt;"Match of the Day Repeat"),"",1+MAX($AJ$10:AJ5769))</f>
        <v/>
      </c>
    </row>
    <row r="5771" spans="34:36" x14ac:dyDescent="0.35">
      <c r="AH5771" s="16" t="str">
        <f>IF(AND(B5771="Premier League",E5771="Live"),_xlfn.XLOOKUP(_xlfn.TEXTJOIN(" vs ",,C5771:D5771),Calendar!G:G,Calendar!B:B),IF(AND(B5771="Premier League",E5771="Highlights"),_xlfn.XLOOKUP(H5771,Calendar!O:O,Calendar!N:N,,-1),""))</f>
        <v/>
      </c>
      <c r="AI5771" s="61" t="str">
        <f>IF(AND(AH5771&lt;&gt;"",E5771="Live"),_xlfn.XLOOKUP(_xlfn.TEXTJOIN(" vs ",,C5771:D5771),Calendar!G:G,Calendar!K:K),"")</f>
        <v/>
      </c>
      <c r="AJ5771" s="61" t="str">
        <f>IF(AND(K5771&lt;&gt;"Match of the Day",K5771&lt;&gt;"Match of the Day 2",K5771&lt;&gt;"Match of the Day Repeat"),"",1+MAX($AJ$10:AJ5770))</f>
        <v/>
      </c>
    </row>
    <row r="5772" spans="34:36" x14ac:dyDescent="0.35">
      <c r="AH5772" s="16" t="str">
        <f>IF(AND(B5772="Premier League",E5772="Live"),_xlfn.XLOOKUP(_xlfn.TEXTJOIN(" vs ",,C5772:D5772),Calendar!G:G,Calendar!B:B),IF(AND(B5772="Premier League",E5772="Highlights"),_xlfn.XLOOKUP(H5772,Calendar!O:O,Calendar!N:N,,-1),""))</f>
        <v/>
      </c>
      <c r="AI5772" s="61" t="str">
        <f>IF(AND(AH5772&lt;&gt;"",E5772="Live"),_xlfn.XLOOKUP(_xlfn.TEXTJOIN(" vs ",,C5772:D5772),Calendar!G:G,Calendar!K:K),"")</f>
        <v/>
      </c>
      <c r="AJ5772" s="61" t="str">
        <f>IF(AND(K5772&lt;&gt;"Match of the Day",K5772&lt;&gt;"Match of the Day 2",K5772&lt;&gt;"Match of the Day Repeat"),"",1+MAX($AJ$10:AJ5771))</f>
        <v/>
      </c>
    </row>
    <row r="5773" spans="34:36" x14ac:dyDescent="0.35">
      <c r="AH5773" s="16" t="str">
        <f>IF(AND(B5773="Premier League",E5773="Live"),_xlfn.XLOOKUP(_xlfn.TEXTJOIN(" vs ",,C5773:D5773),Calendar!G:G,Calendar!B:B),IF(AND(B5773="Premier League",E5773="Highlights"),_xlfn.XLOOKUP(H5773,Calendar!O:O,Calendar!N:N,,-1),""))</f>
        <v/>
      </c>
      <c r="AI5773" s="61" t="str">
        <f>IF(AND(AH5773&lt;&gt;"",E5773="Live"),_xlfn.XLOOKUP(_xlfn.TEXTJOIN(" vs ",,C5773:D5773),Calendar!G:G,Calendar!K:K),"")</f>
        <v/>
      </c>
      <c r="AJ5773" s="61" t="str">
        <f>IF(AND(K5773&lt;&gt;"Match of the Day",K5773&lt;&gt;"Match of the Day 2",K5773&lt;&gt;"Match of the Day Repeat"),"",1+MAX($AJ$10:AJ5772))</f>
        <v/>
      </c>
    </row>
    <row r="5774" spans="34:36" x14ac:dyDescent="0.35">
      <c r="AH5774" s="16" t="str">
        <f>IF(AND(B5774="Premier League",E5774="Live"),_xlfn.XLOOKUP(_xlfn.TEXTJOIN(" vs ",,C5774:D5774),Calendar!G:G,Calendar!B:B),IF(AND(B5774="Premier League",E5774="Highlights"),_xlfn.XLOOKUP(H5774,Calendar!O:O,Calendar!N:N,,-1),""))</f>
        <v/>
      </c>
      <c r="AI5774" s="61" t="str">
        <f>IF(AND(AH5774&lt;&gt;"",E5774="Live"),_xlfn.XLOOKUP(_xlfn.TEXTJOIN(" vs ",,C5774:D5774),Calendar!G:G,Calendar!K:K),"")</f>
        <v/>
      </c>
      <c r="AJ5774" s="61" t="str">
        <f>IF(AND(K5774&lt;&gt;"Match of the Day",K5774&lt;&gt;"Match of the Day 2",K5774&lt;&gt;"Match of the Day Repeat"),"",1+MAX($AJ$10:AJ5773))</f>
        <v/>
      </c>
    </row>
    <row r="5775" spans="34:36" x14ac:dyDescent="0.35">
      <c r="AH5775" s="16" t="str">
        <f>IF(AND(B5775="Premier League",E5775="Live"),_xlfn.XLOOKUP(_xlfn.TEXTJOIN(" vs ",,C5775:D5775),Calendar!G:G,Calendar!B:B),IF(AND(B5775="Premier League",E5775="Highlights"),_xlfn.XLOOKUP(H5775,Calendar!O:O,Calendar!N:N,,-1),""))</f>
        <v/>
      </c>
      <c r="AI5775" s="61" t="str">
        <f>IF(AND(AH5775&lt;&gt;"",E5775="Live"),_xlfn.XLOOKUP(_xlfn.TEXTJOIN(" vs ",,C5775:D5775),Calendar!G:G,Calendar!K:K),"")</f>
        <v/>
      </c>
      <c r="AJ5775" s="61" t="str">
        <f>IF(AND(K5775&lt;&gt;"Match of the Day",K5775&lt;&gt;"Match of the Day 2",K5775&lt;&gt;"Match of the Day Repeat"),"",1+MAX($AJ$10:AJ5774))</f>
        <v/>
      </c>
    </row>
    <row r="5776" spans="34:36" x14ac:dyDescent="0.35">
      <c r="AH5776" s="16" t="str">
        <f>IF(AND(B5776="Premier League",E5776="Live"),_xlfn.XLOOKUP(_xlfn.TEXTJOIN(" vs ",,C5776:D5776),Calendar!G:G,Calendar!B:B),IF(AND(B5776="Premier League",E5776="Highlights"),_xlfn.XLOOKUP(H5776,Calendar!O:O,Calendar!N:N,,-1),""))</f>
        <v/>
      </c>
      <c r="AI5776" s="61" t="str">
        <f>IF(AND(AH5776&lt;&gt;"",E5776="Live"),_xlfn.XLOOKUP(_xlfn.TEXTJOIN(" vs ",,C5776:D5776),Calendar!G:G,Calendar!K:K),"")</f>
        <v/>
      </c>
      <c r="AJ5776" s="61" t="str">
        <f>IF(AND(K5776&lt;&gt;"Match of the Day",K5776&lt;&gt;"Match of the Day 2",K5776&lt;&gt;"Match of the Day Repeat"),"",1+MAX($AJ$10:AJ5775))</f>
        <v/>
      </c>
    </row>
    <row r="5777" spans="34:36" x14ac:dyDescent="0.35">
      <c r="AH5777" s="16" t="str">
        <f>IF(AND(B5777="Premier League",E5777="Live"),_xlfn.XLOOKUP(_xlfn.TEXTJOIN(" vs ",,C5777:D5777),Calendar!G:G,Calendar!B:B),IF(AND(B5777="Premier League",E5777="Highlights"),_xlfn.XLOOKUP(H5777,Calendar!O:O,Calendar!N:N,,-1),""))</f>
        <v/>
      </c>
      <c r="AI5777" s="61" t="str">
        <f>IF(AND(AH5777&lt;&gt;"",E5777="Live"),_xlfn.XLOOKUP(_xlfn.TEXTJOIN(" vs ",,C5777:D5777),Calendar!G:G,Calendar!K:K),"")</f>
        <v/>
      </c>
      <c r="AJ5777" s="61" t="str">
        <f>IF(AND(K5777&lt;&gt;"Match of the Day",K5777&lt;&gt;"Match of the Day 2",K5777&lt;&gt;"Match of the Day Repeat"),"",1+MAX($AJ$10:AJ5776))</f>
        <v/>
      </c>
    </row>
    <row r="5778" spans="34:36" x14ac:dyDescent="0.35">
      <c r="AH5778" s="16" t="str">
        <f>IF(AND(B5778="Premier League",E5778="Live"),_xlfn.XLOOKUP(_xlfn.TEXTJOIN(" vs ",,C5778:D5778),Calendar!G:G,Calendar!B:B),IF(AND(B5778="Premier League",E5778="Highlights"),_xlfn.XLOOKUP(H5778,Calendar!O:O,Calendar!N:N,,-1),""))</f>
        <v/>
      </c>
      <c r="AI5778" s="61" t="str">
        <f>IF(AND(AH5778&lt;&gt;"",E5778="Live"),_xlfn.XLOOKUP(_xlfn.TEXTJOIN(" vs ",,C5778:D5778),Calendar!G:G,Calendar!K:K),"")</f>
        <v/>
      </c>
      <c r="AJ5778" s="61" t="str">
        <f>IF(AND(K5778&lt;&gt;"Match of the Day",K5778&lt;&gt;"Match of the Day 2",K5778&lt;&gt;"Match of the Day Repeat"),"",1+MAX($AJ$10:AJ5777))</f>
        <v/>
      </c>
    </row>
    <row r="5779" spans="34:36" x14ac:dyDescent="0.35">
      <c r="AH5779" s="16" t="str">
        <f>IF(AND(B5779="Premier League",E5779="Live"),_xlfn.XLOOKUP(_xlfn.TEXTJOIN(" vs ",,C5779:D5779),Calendar!G:G,Calendar!B:B),IF(AND(B5779="Premier League",E5779="Highlights"),_xlfn.XLOOKUP(H5779,Calendar!O:O,Calendar!N:N,,-1),""))</f>
        <v/>
      </c>
      <c r="AI5779" s="61" t="str">
        <f>IF(AND(AH5779&lt;&gt;"",E5779="Live"),_xlfn.XLOOKUP(_xlfn.TEXTJOIN(" vs ",,C5779:D5779),Calendar!G:G,Calendar!K:K),"")</f>
        <v/>
      </c>
      <c r="AJ5779" s="61" t="str">
        <f>IF(AND(K5779&lt;&gt;"Match of the Day",K5779&lt;&gt;"Match of the Day 2",K5779&lt;&gt;"Match of the Day Repeat"),"",1+MAX($AJ$10:AJ5778))</f>
        <v/>
      </c>
    </row>
    <row r="5780" spans="34:36" x14ac:dyDescent="0.35">
      <c r="AH5780" s="16" t="str">
        <f>IF(AND(B5780="Premier League",E5780="Live"),_xlfn.XLOOKUP(_xlfn.TEXTJOIN(" vs ",,C5780:D5780),Calendar!G:G,Calendar!B:B),IF(AND(B5780="Premier League",E5780="Highlights"),_xlfn.XLOOKUP(H5780,Calendar!O:O,Calendar!N:N,,-1),""))</f>
        <v/>
      </c>
      <c r="AI5780" s="61" t="str">
        <f>IF(AND(AH5780&lt;&gt;"",E5780="Live"),_xlfn.XLOOKUP(_xlfn.TEXTJOIN(" vs ",,C5780:D5780),Calendar!G:G,Calendar!K:K),"")</f>
        <v/>
      </c>
      <c r="AJ5780" s="61" t="str">
        <f>IF(AND(K5780&lt;&gt;"Match of the Day",K5780&lt;&gt;"Match of the Day 2",K5780&lt;&gt;"Match of the Day Repeat"),"",1+MAX($AJ$10:AJ5779))</f>
        <v/>
      </c>
    </row>
    <row r="5781" spans="34:36" x14ac:dyDescent="0.35">
      <c r="AH5781" s="16" t="str">
        <f>IF(AND(B5781="Premier League",E5781="Live"),_xlfn.XLOOKUP(_xlfn.TEXTJOIN(" vs ",,C5781:D5781),Calendar!G:G,Calendar!B:B),IF(AND(B5781="Premier League",E5781="Highlights"),_xlfn.XLOOKUP(H5781,Calendar!O:O,Calendar!N:N,,-1),""))</f>
        <v/>
      </c>
      <c r="AI5781" s="61" t="str">
        <f>IF(AND(AH5781&lt;&gt;"",E5781="Live"),_xlfn.XLOOKUP(_xlfn.TEXTJOIN(" vs ",,C5781:D5781),Calendar!G:G,Calendar!K:K),"")</f>
        <v/>
      </c>
      <c r="AJ5781" s="61" t="str">
        <f>IF(AND(K5781&lt;&gt;"Match of the Day",K5781&lt;&gt;"Match of the Day 2",K5781&lt;&gt;"Match of the Day Repeat"),"",1+MAX($AJ$10:AJ5780))</f>
        <v/>
      </c>
    </row>
    <row r="5782" spans="34:36" x14ac:dyDescent="0.35">
      <c r="AH5782" s="16" t="str">
        <f>IF(AND(B5782="Premier League",E5782="Live"),_xlfn.XLOOKUP(_xlfn.TEXTJOIN(" vs ",,C5782:D5782),Calendar!G:G,Calendar!B:B),IF(AND(B5782="Premier League",E5782="Highlights"),_xlfn.XLOOKUP(H5782,Calendar!O:O,Calendar!N:N,,-1),""))</f>
        <v/>
      </c>
      <c r="AI5782" s="61" t="str">
        <f>IF(AND(AH5782&lt;&gt;"",E5782="Live"),_xlfn.XLOOKUP(_xlfn.TEXTJOIN(" vs ",,C5782:D5782),Calendar!G:G,Calendar!K:K),"")</f>
        <v/>
      </c>
      <c r="AJ5782" s="61" t="str">
        <f>IF(AND(K5782&lt;&gt;"Match of the Day",K5782&lt;&gt;"Match of the Day 2",K5782&lt;&gt;"Match of the Day Repeat"),"",1+MAX($AJ$10:AJ5781))</f>
        <v/>
      </c>
    </row>
    <row r="5783" spans="34:36" x14ac:dyDescent="0.35">
      <c r="AH5783" s="16" t="str">
        <f>IF(AND(B5783="Premier League",E5783="Live"),_xlfn.XLOOKUP(_xlfn.TEXTJOIN(" vs ",,C5783:D5783),Calendar!G:G,Calendar!B:B),IF(AND(B5783="Premier League",E5783="Highlights"),_xlfn.XLOOKUP(H5783,Calendar!O:O,Calendar!N:N,,-1),""))</f>
        <v/>
      </c>
      <c r="AI5783" s="61" t="str">
        <f>IF(AND(AH5783&lt;&gt;"",E5783="Live"),_xlfn.XLOOKUP(_xlfn.TEXTJOIN(" vs ",,C5783:D5783),Calendar!G:G,Calendar!K:K),"")</f>
        <v/>
      </c>
      <c r="AJ5783" s="61" t="str">
        <f>IF(AND(K5783&lt;&gt;"Match of the Day",K5783&lt;&gt;"Match of the Day 2",K5783&lt;&gt;"Match of the Day Repeat"),"",1+MAX($AJ$10:AJ5782))</f>
        <v/>
      </c>
    </row>
    <row r="5784" spans="34:36" x14ac:dyDescent="0.35">
      <c r="AH5784" s="16" t="str">
        <f>IF(AND(B5784="Premier League",E5784="Live"),_xlfn.XLOOKUP(_xlfn.TEXTJOIN(" vs ",,C5784:D5784),Calendar!G:G,Calendar!B:B),IF(AND(B5784="Premier League",E5784="Highlights"),_xlfn.XLOOKUP(H5784,Calendar!O:O,Calendar!N:N,,-1),""))</f>
        <v/>
      </c>
      <c r="AI5784" s="61" t="str">
        <f>IF(AND(AH5784&lt;&gt;"",E5784="Live"),_xlfn.XLOOKUP(_xlfn.TEXTJOIN(" vs ",,C5784:D5784),Calendar!G:G,Calendar!K:K),"")</f>
        <v/>
      </c>
      <c r="AJ5784" s="61" t="str">
        <f>IF(AND(K5784&lt;&gt;"Match of the Day",K5784&lt;&gt;"Match of the Day 2",K5784&lt;&gt;"Match of the Day Repeat"),"",1+MAX($AJ$10:AJ5783))</f>
        <v/>
      </c>
    </row>
    <row r="5785" spans="34:36" x14ac:dyDescent="0.35">
      <c r="AH5785" s="16" t="str">
        <f>IF(AND(B5785="Premier League",E5785="Live"),_xlfn.XLOOKUP(_xlfn.TEXTJOIN(" vs ",,C5785:D5785),Calendar!G:G,Calendar!B:B),IF(AND(B5785="Premier League",E5785="Highlights"),_xlfn.XLOOKUP(H5785,Calendar!O:O,Calendar!N:N,,-1),""))</f>
        <v/>
      </c>
      <c r="AI5785" s="61" t="str">
        <f>IF(AND(AH5785&lt;&gt;"",E5785="Live"),_xlfn.XLOOKUP(_xlfn.TEXTJOIN(" vs ",,C5785:D5785),Calendar!G:G,Calendar!K:K),"")</f>
        <v/>
      </c>
      <c r="AJ5785" s="61" t="str">
        <f>IF(AND(K5785&lt;&gt;"Match of the Day",K5785&lt;&gt;"Match of the Day 2",K5785&lt;&gt;"Match of the Day Repeat"),"",1+MAX($AJ$10:AJ5784))</f>
        <v/>
      </c>
    </row>
    <row r="5786" spans="34:36" x14ac:dyDescent="0.35">
      <c r="AH5786" s="16" t="str">
        <f>IF(AND(B5786="Premier League",E5786="Live"),_xlfn.XLOOKUP(_xlfn.TEXTJOIN(" vs ",,C5786:D5786),Calendar!G:G,Calendar!B:B),IF(AND(B5786="Premier League",E5786="Highlights"),_xlfn.XLOOKUP(H5786,Calendar!O:O,Calendar!N:N,,-1),""))</f>
        <v/>
      </c>
      <c r="AI5786" s="61" t="str">
        <f>IF(AND(AH5786&lt;&gt;"",E5786="Live"),_xlfn.XLOOKUP(_xlfn.TEXTJOIN(" vs ",,C5786:D5786),Calendar!G:G,Calendar!K:K),"")</f>
        <v/>
      </c>
      <c r="AJ5786" s="61" t="str">
        <f>IF(AND(K5786&lt;&gt;"Match of the Day",K5786&lt;&gt;"Match of the Day 2",K5786&lt;&gt;"Match of the Day Repeat"),"",1+MAX($AJ$10:AJ5785))</f>
        <v/>
      </c>
    </row>
    <row r="5787" spans="34:36" x14ac:dyDescent="0.35">
      <c r="AH5787" s="16" t="str">
        <f>IF(AND(B5787="Premier League",E5787="Live"),_xlfn.XLOOKUP(_xlfn.TEXTJOIN(" vs ",,C5787:D5787),Calendar!G:G,Calendar!B:B),IF(AND(B5787="Premier League",E5787="Highlights"),_xlfn.XLOOKUP(H5787,Calendar!O:O,Calendar!N:N,,-1),""))</f>
        <v/>
      </c>
      <c r="AI5787" s="61" t="str">
        <f>IF(AND(AH5787&lt;&gt;"",E5787="Live"),_xlfn.XLOOKUP(_xlfn.TEXTJOIN(" vs ",,C5787:D5787),Calendar!G:G,Calendar!K:K),"")</f>
        <v/>
      </c>
      <c r="AJ5787" s="61" t="str">
        <f>IF(AND(K5787&lt;&gt;"Match of the Day",K5787&lt;&gt;"Match of the Day 2",K5787&lt;&gt;"Match of the Day Repeat"),"",1+MAX($AJ$10:AJ5786))</f>
        <v/>
      </c>
    </row>
    <row r="5788" spans="34:36" x14ac:dyDescent="0.35">
      <c r="AH5788" s="16" t="str">
        <f>IF(AND(B5788="Premier League",E5788="Live"),_xlfn.XLOOKUP(_xlfn.TEXTJOIN(" vs ",,C5788:D5788),Calendar!G:G,Calendar!B:B),IF(AND(B5788="Premier League",E5788="Highlights"),_xlfn.XLOOKUP(H5788,Calendar!O:O,Calendar!N:N,,-1),""))</f>
        <v/>
      </c>
      <c r="AI5788" s="61" t="str">
        <f>IF(AND(AH5788&lt;&gt;"",E5788="Live"),_xlfn.XLOOKUP(_xlfn.TEXTJOIN(" vs ",,C5788:D5788),Calendar!G:G,Calendar!K:K),"")</f>
        <v/>
      </c>
      <c r="AJ5788" s="61" t="str">
        <f>IF(AND(K5788&lt;&gt;"Match of the Day",K5788&lt;&gt;"Match of the Day 2",K5788&lt;&gt;"Match of the Day Repeat"),"",1+MAX($AJ$10:AJ5787))</f>
        <v/>
      </c>
    </row>
    <row r="5789" spans="34:36" x14ac:dyDescent="0.35">
      <c r="AH5789" s="16" t="str">
        <f>IF(AND(B5789="Premier League",E5789="Live"),_xlfn.XLOOKUP(_xlfn.TEXTJOIN(" vs ",,C5789:D5789),Calendar!G:G,Calendar!B:B),IF(AND(B5789="Premier League",E5789="Highlights"),_xlfn.XLOOKUP(H5789,Calendar!O:O,Calendar!N:N,,-1),""))</f>
        <v/>
      </c>
      <c r="AI5789" s="61" t="str">
        <f>IF(AND(AH5789&lt;&gt;"",E5789="Live"),_xlfn.XLOOKUP(_xlfn.TEXTJOIN(" vs ",,C5789:D5789),Calendar!G:G,Calendar!K:K),"")</f>
        <v/>
      </c>
      <c r="AJ5789" s="61" t="str">
        <f>IF(AND(K5789&lt;&gt;"Match of the Day",K5789&lt;&gt;"Match of the Day 2",K5789&lt;&gt;"Match of the Day Repeat"),"",1+MAX($AJ$10:AJ5788))</f>
        <v/>
      </c>
    </row>
    <row r="5790" spans="34:36" x14ac:dyDescent="0.35">
      <c r="AH5790" s="16" t="str">
        <f>IF(AND(B5790="Premier League",E5790="Live"),_xlfn.XLOOKUP(_xlfn.TEXTJOIN(" vs ",,C5790:D5790),Calendar!G:G,Calendar!B:B),IF(AND(B5790="Premier League",E5790="Highlights"),_xlfn.XLOOKUP(H5790,Calendar!O:O,Calendar!N:N,,-1),""))</f>
        <v/>
      </c>
      <c r="AI5790" s="61" t="str">
        <f>IF(AND(AH5790&lt;&gt;"",E5790="Live"),_xlfn.XLOOKUP(_xlfn.TEXTJOIN(" vs ",,C5790:D5790),Calendar!G:G,Calendar!K:K),"")</f>
        <v/>
      </c>
      <c r="AJ5790" s="61" t="str">
        <f>IF(AND(K5790&lt;&gt;"Match of the Day",K5790&lt;&gt;"Match of the Day 2",K5790&lt;&gt;"Match of the Day Repeat"),"",1+MAX($AJ$10:AJ5789))</f>
        <v/>
      </c>
    </row>
    <row r="5791" spans="34:36" x14ac:dyDescent="0.35">
      <c r="AH5791" s="16" t="str">
        <f>IF(AND(B5791="Premier League",E5791="Live"),_xlfn.XLOOKUP(_xlfn.TEXTJOIN(" vs ",,C5791:D5791),Calendar!G:G,Calendar!B:B),IF(AND(B5791="Premier League",E5791="Highlights"),_xlfn.XLOOKUP(H5791,Calendar!O:O,Calendar!N:N,,-1),""))</f>
        <v/>
      </c>
      <c r="AI5791" s="61" t="str">
        <f>IF(AND(AH5791&lt;&gt;"",E5791="Live"),_xlfn.XLOOKUP(_xlfn.TEXTJOIN(" vs ",,C5791:D5791),Calendar!G:G,Calendar!K:K),"")</f>
        <v/>
      </c>
      <c r="AJ5791" s="61" t="str">
        <f>IF(AND(K5791&lt;&gt;"Match of the Day",K5791&lt;&gt;"Match of the Day 2",K5791&lt;&gt;"Match of the Day Repeat"),"",1+MAX($AJ$10:AJ5790))</f>
        <v/>
      </c>
    </row>
    <row r="5792" spans="34:36" x14ac:dyDescent="0.35">
      <c r="AH5792" s="16" t="str">
        <f>IF(AND(B5792="Premier League",E5792="Live"),_xlfn.XLOOKUP(_xlfn.TEXTJOIN(" vs ",,C5792:D5792),Calendar!G:G,Calendar!B:B),IF(AND(B5792="Premier League",E5792="Highlights"),_xlfn.XLOOKUP(H5792,Calendar!O:O,Calendar!N:N,,-1),""))</f>
        <v/>
      </c>
      <c r="AI5792" s="61" t="str">
        <f>IF(AND(AH5792&lt;&gt;"",E5792="Live"),_xlfn.XLOOKUP(_xlfn.TEXTJOIN(" vs ",,C5792:D5792),Calendar!G:G,Calendar!K:K),"")</f>
        <v/>
      </c>
      <c r="AJ5792" s="61" t="str">
        <f>IF(AND(K5792&lt;&gt;"Match of the Day",K5792&lt;&gt;"Match of the Day 2",K5792&lt;&gt;"Match of the Day Repeat"),"",1+MAX($AJ$10:AJ5791))</f>
        <v/>
      </c>
    </row>
    <row r="5793" spans="34:36" x14ac:dyDescent="0.35">
      <c r="AH5793" s="16" t="str">
        <f>IF(AND(B5793="Premier League",E5793="Live"),_xlfn.XLOOKUP(_xlfn.TEXTJOIN(" vs ",,C5793:D5793),Calendar!G:G,Calendar!B:B),IF(AND(B5793="Premier League",E5793="Highlights"),_xlfn.XLOOKUP(H5793,Calendar!O:O,Calendar!N:N,,-1),""))</f>
        <v/>
      </c>
      <c r="AI5793" s="61" t="str">
        <f>IF(AND(AH5793&lt;&gt;"",E5793="Live"),_xlfn.XLOOKUP(_xlfn.TEXTJOIN(" vs ",,C5793:D5793),Calendar!G:G,Calendar!K:K),"")</f>
        <v/>
      </c>
      <c r="AJ5793" s="61" t="str">
        <f>IF(AND(K5793&lt;&gt;"Match of the Day",K5793&lt;&gt;"Match of the Day 2",K5793&lt;&gt;"Match of the Day Repeat"),"",1+MAX($AJ$10:AJ5792))</f>
        <v/>
      </c>
    </row>
    <row r="5794" spans="34:36" x14ac:dyDescent="0.35">
      <c r="AH5794" s="16" t="str">
        <f>IF(AND(B5794="Premier League",E5794="Live"),_xlfn.XLOOKUP(_xlfn.TEXTJOIN(" vs ",,C5794:D5794),Calendar!G:G,Calendar!B:B),IF(AND(B5794="Premier League",E5794="Highlights"),_xlfn.XLOOKUP(H5794,Calendar!O:O,Calendar!N:N,,-1),""))</f>
        <v/>
      </c>
      <c r="AI5794" s="61" t="str">
        <f>IF(AND(AH5794&lt;&gt;"",E5794="Live"),_xlfn.XLOOKUP(_xlfn.TEXTJOIN(" vs ",,C5794:D5794),Calendar!G:G,Calendar!K:K),"")</f>
        <v/>
      </c>
      <c r="AJ5794" s="61" t="str">
        <f>IF(AND(K5794&lt;&gt;"Match of the Day",K5794&lt;&gt;"Match of the Day 2",K5794&lt;&gt;"Match of the Day Repeat"),"",1+MAX($AJ$10:AJ5793))</f>
        <v/>
      </c>
    </row>
    <row r="5795" spans="34:36" x14ac:dyDescent="0.35">
      <c r="AH5795" s="16" t="str">
        <f>IF(AND(B5795="Premier League",E5795="Live"),_xlfn.XLOOKUP(_xlfn.TEXTJOIN(" vs ",,C5795:D5795),Calendar!G:G,Calendar!B:B),IF(AND(B5795="Premier League",E5795="Highlights"),_xlfn.XLOOKUP(H5795,Calendar!O:O,Calendar!N:N,,-1),""))</f>
        <v/>
      </c>
      <c r="AI5795" s="61" t="str">
        <f>IF(AND(AH5795&lt;&gt;"",E5795="Live"),_xlfn.XLOOKUP(_xlfn.TEXTJOIN(" vs ",,C5795:D5795),Calendar!G:G,Calendar!K:K),"")</f>
        <v/>
      </c>
      <c r="AJ5795" s="61" t="str">
        <f>IF(AND(K5795&lt;&gt;"Match of the Day",K5795&lt;&gt;"Match of the Day 2",K5795&lt;&gt;"Match of the Day Repeat"),"",1+MAX($AJ$10:AJ5794))</f>
        <v/>
      </c>
    </row>
    <row r="5796" spans="34:36" x14ac:dyDescent="0.35">
      <c r="AH5796" s="16" t="str">
        <f>IF(AND(B5796="Premier League",E5796="Live"),_xlfn.XLOOKUP(_xlfn.TEXTJOIN(" vs ",,C5796:D5796),Calendar!G:G,Calendar!B:B),IF(AND(B5796="Premier League",E5796="Highlights"),_xlfn.XLOOKUP(H5796,Calendar!O:O,Calendar!N:N,,-1),""))</f>
        <v/>
      </c>
      <c r="AI5796" s="61" t="str">
        <f>IF(AND(AH5796&lt;&gt;"",E5796="Live"),_xlfn.XLOOKUP(_xlfn.TEXTJOIN(" vs ",,C5796:D5796),Calendar!G:G,Calendar!K:K),"")</f>
        <v/>
      </c>
      <c r="AJ5796" s="61" t="str">
        <f>IF(AND(K5796&lt;&gt;"Match of the Day",K5796&lt;&gt;"Match of the Day 2",K5796&lt;&gt;"Match of the Day Repeat"),"",1+MAX($AJ$10:AJ5795))</f>
        <v/>
      </c>
    </row>
    <row r="5797" spans="34:36" x14ac:dyDescent="0.35">
      <c r="AH5797" s="16" t="str">
        <f>IF(AND(B5797="Premier League",E5797="Live"),_xlfn.XLOOKUP(_xlfn.TEXTJOIN(" vs ",,C5797:D5797),Calendar!G:G,Calendar!B:B),IF(AND(B5797="Premier League",E5797="Highlights"),_xlfn.XLOOKUP(H5797,Calendar!O:O,Calendar!N:N,,-1),""))</f>
        <v/>
      </c>
      <c r="AI5797" s="61" t="str">
        <f>IF(AND(AH5797&lt;&gt;"",E5797="Live"),_xlfn.XLOOKUP(_xlfn.TEXTJOIN(" vs ",,C5797:D5797),Calendar!G:G,Calendar!K:K),"")</f>
        <v/>
      </c>
      <c r="AJ5797" s="61" t="str">
        <f>IF(AND(K5797&lt;&gt;"Match of the Day",K5797&lt;&gt;"Match of the Day 2",K5797&lt;&gt;"Match of the Day Repeat"),"",1+MAX($AJ$10:AJ5796))</f>
        <v/>
      </c>
    </row>
    <row r="5798" spans="34:36" x14ac:dyDescent="0.35">
      <c r="AH5798" s="16" t="str">
        <f>IF(AND(B5798="Premier League",E5798="Live"),_xlfn.XLOOKUP(_xlfn.TEXTJOIN(" vs ",,C5798:D5798),Calendar!G:G,Calendar!B:B),IF(AND(B5798="Premier League",E5798="Highlights"),_xlfn.XLOOKUP(H5798,Calendar!O:O,Calendar!N:N,,-1),""))</f>
        <v/>
      </c>
      <c r="AI5798" s="61" t="str">
        <f>IF(AND(AH5798&lt;&gt;"",E5798="Live"),_xlfn.XLOOKUP(_xlfn.TEXTJOIN(" vs ",,C5798:D5798),Calendar!G:G,Calendar!K:K),"")</f>
        <v/>
      </c>
      <c r="AJ5798" s="61" t="str">
        <f>IF(AND(K5798&lt;&gt;"Match of the Day",K5798&lt;&gt;"Match of the Day 2",K5798&lt;&gt;"Match of the Day Repeat"),"",1+MAX($AJ$10:AJ5797))</f>
        <v/>
      </c>
    </row>
    <row r="5799" spans="34:36" x14ac:dyDescent="0.35">
      <c r="AH5799" s="16" t="str">
        <f>IF(AND(B5799="Premier League",E5799="Live"),_xlfn.XLOOKUP(_xlfn.TEXTJOIN(" vs ",,C5799:D5799),Calendar!G:G,Calendar!B:B),IF(AND(B5799="Premier League",E5799="Highlights"),_xlfn.XLOOKUP(H5799,Calendar!O:O,Calendar!N:N,,-1),""))</f>
        <v/>
      </c>
      <c r="AI5799" s="61" t="str">
        <f>IF(AND(AH5799&lt;&gt;"",E5799="Live"),_xlfn.XLOOKUP(_xlfn.TEXTJOIN(" vs ",,C5799:D5799),Calendar!G:G,Calendar!K:K),"")</f>
        <v/>
      </c>
      <c r="AJ5799" s="61" t="str">
        <f>IF(AND(K5799&lt;&gt;"Match of the Day",K5799&lt;&gt;"Match of the Day 2",K5799&lt;&gt;"Match of the Day Repeat"),"",1+MAX($AJ$10:AJ5798))</f>
        <v/>
      </c>
    </row>
    <row r="5800" spans="34:36" x14ac:dyDescent="0.35">
      <c r="AH5800" s="16" t="str">
        <f>IF(AND(B5800="Premier League",E5800="Live"),_xlfn.XLOOKUP(_xlfn.TEXTJOIN(" vs ",,C5800:D5800),Calendar!G:G,Calendar!B:B),IF(AND(B5800="Premier League",E5800="Highlights"),_xlfn.XLOOKUP(H5800,Calendar!O:O,Calendar!N:N,,-1),""))</f>
        <v/>
      </c>
      <c r="AI5800" s="61" t="str">
        <f>IF(AND(AH5800&lt;&gt;"",E5800="Live"),_xlfn.XLOOKUP(_xlfn.TEXTJOIN(" vs ",,C5800:D5800),Calendar!G:G,Calendar!K:K),"")</f>
        <v/>
      </c>
      <c r="AJ5800" s="61" t="str">
        <f>IF(AND(K5800&lt;&gt;"Match of the Day",K5800&lt;&gt;"Match of the Day 2",K5800&lt;&gt;"Match of the Day Repeat"),"",1+MAX($AJ$10:AJ5799))</f>
        <v/>
      </c>
    </row>
    <row r="5801" spans="34:36" x14ac:dyDescent="0.35">
      <c r="AH5801" s="16" t="str">
        <f>IF(AND(B5801="Premier League",E5801="Live"),_xlfn.XLOOKUP(_xlfn.TEXTJOIN(" vs ",,C5801:D5801),Calendar!G:G,Calendar!B:B),IF(AND(B5801="Premier League",E5801="Highlights"),_xlfn.XLOOKUP(H5801,Calendar!O:O,Calendar!N:N,,-1),""))</f>
        <v/>
      </c>
      <c r="AI5801" s="61" t="str">
        <f>IF(AND(AH5801&lt;&gt;"",E5801="Live"),_xlfn.XLOOKUP(_xlfn.TEXTJOIN(" vs ",,C5801:D5801),Calendar!G:G,Calendar!K:K),"")</f>
        <v/>
      </c>
      <c r="AJ5801" s="61" t="str">
        <f>IF(AND(K5801&lt;&gt;"Match of the Day",K5801&lt;&gt;"Match of the Day 2",K5801&lt;&gt;"Match of the Day Repeat"),"",1+MAX($AJ$10:AJ5800))</f>
        <v/>
      </c>
    </row>
    <row r="5802" spans="34:36" x14ac:dyDescent="0.35">
      <c r="AH5802" s="16" t="str">
        <f>IF(AND(B5802="Premier League",E5802="Live"),_xlfn.XLOOKUP(_xlfn.TEXTJOIN(" vs ",,C5802:D5802),Calendar!G:G,Calendar!B:B),IF(AND(B5802="Premier League",E5802="Highlights"),_xlfn.XLOOKUP(H5802,Calendar!O:O,Calendar!N:N,,-1),""))</f>
        <v/>
      </c>
      <c r="AI5802" s="61" t="str">
        <f>IF(AND(AH5802&lt;&gt;"",E5802="Live"),_xlfn.XLOOKUP(_xlfn.TEXTJOIN(" vs ",,C5802:D5802),Calendar!G:G,Calendar!K:K),"")</f>
        <v/>
      </c>
      <c r="AJ5802" s="61" t="str">
        <f>IF(AND(K5802&lt;&gt;"Match of the Day",K5802&lt;&gt;"Match of the Day 2",K5802&lt;&gt;"Match of the Day Repeat"),"",1+MAX($AJ$10:AJ5801))</f>
        <v/>
      </c>
    </row>
    <row r="5803" spans="34:36" x14ac:dyDescent="0.35">
      <c r="AH5803" s="16" t="str">
        <f>IF(AND(B5803="Premier League",E5803="Live"),_xlfn.XLOOKUP(_xlfn.TEXTJOIN(" vs ",,C5803:D5803),Calendar!G:G,Calendar!B:B),IF(AND(B5803="Premier League",E5803="Highlights"),_xlfn.XLOOKUP(H5803,Calendar!O:O,Calendar!N:N,,-1),""))</f>
        <v/>
      </c>
      <c r="AI5803" s="61" t="str">
        <f>IF(AND(AH5803&lt;&gt;"",E5803="Live"),_xlfn.XLOOKUP(_xlfn.TEXTJOIN(" vs ",,C5803:D5803),Calendar!G:G,Calendar!K:K),"")</f>
        <v/>
      </c>
      <c r="AJ5803" s="61" t="str">
        <f>IF(AND(K5803&lt;&gt;"Match of the Day",K5803&lt;&gt;"Match of the Day 2",K5803&lt;&gt;"Match of the Day Repeat"),"",1+MAX($AJ$10:AJ5802))</f>
        <v/>
      </c>
    </row>
    <row r="5804" spans="34:36" x14ac:dyDescent="0.35">
      <c r="AH5804" s="16" t="str">
        <f>IF(AND(B5804="Premier League",E5804="Live"),_xlfn.XLOOKUP(_xlfn.TEXTJOIN(" vs ",,C5804:D5804),Calendar!G:G,Calendar!B:B),IF(AND(B5804="Premier League",E5804="Highlights"),_xlfn.XLOOKUP(H5804,Calendar!O:O,Calendar!N:N,,-1),""))</f>
        <v/>
      </c>
      <c r="AI5804" s="61" t="str">
        <f>IF(AND(AH5804&lt;&gt;"",E5804="Live"),_xlfn.XLOOKUP(_xlfn.TEXTJOIN(" vs ",,C5804:D5804),Calendar!G:G,Calendar!K:K),"")</f>
        <v/>
      </c>
      <c r="AJ5804" s="61" t="str">
        <f>IF(AND(K5804&lt;&gt;"Match of the Day",K5804&lt;&gt;"Match of the Day 2",K5804&lt;&gt;"Match of the Day Repeat"),"",1+MAX($AJ$10:AJ5803))</f>
        <v/>
      </c>
    </row>
    <row r="5805" spans="34:36" x14ac:dyDescent="0.35">
      <c r="AH5805" s="16" t="str">
        <f>IF(AND(B5805="Premier League",E5805="Live"),_xlfn.XLOOKUP(_xlfn.TEXTJOIN(" vs ",,C5805:D5805),Calendar!G:G,Calendar!B:B),IF(AND(B5805="Premier League",E5805="Highlights"),_xlfn.XLOOKUP(H5805,Calendar!O:O,Calendar!N:N,,-1),""))</f>
        <v/>
      </c>
      <c r="AI5805" s="61" t="str">
        <f>IF(AND(AH5805&lt;&gt;"",E5805="Live"),_xlfn.XLOOKUP(_xlfn.TEXTJOIN(" vs ",,C5805:D5805),Calendar!G:G,Calendar!K:K),"")</f>
        <v/>
      </c>
      <c r="AJ5805" s="61" t="str">
        <f>IF(AND(K5805&lt;&gt;"Match of the Day",K5805&lt;&gt;"Match of the Day 2",K5805&lt;&gt;"Match of the Day Repeat"),"",1+MAX($AJ$10:AJ5804))</f>
        <v/>
      </c>
    </row>
    <row r="5806" spans="34:36" x14ac:dyDescent="0.35">
      <c r="AH5806" s="16" t="str">
        <f>IF(AND(B5806="Premier League",E5806="Live"),_xlfn.XLOOKUP(_xlfn.TEXTJOIN(" vs ",,C5806:D5806),Calendar!G:G,Calendar!B:B),IF(AND(B5806="Premier League",E5806="Highlights"),_xlfn.XLOOKUP(H5806,Calendar!O:O,Calendar!N:N,,-1),""))</f>
        <v/>
      </c>
      <c r="AI5806" s="61" t="str">
        <f>IF(AND(AH5806&lt;&gt;"",E5806="Live"),_xlfn.XLOOKUP(_xlfn.TEXTJOIN(" vs ",,C5806:D5806),Calendar!G:G,Calendar!K:K),"")</f>
        <v/>
      </c>
      <c r="AJ5806" s="61" t="str">
        <f>IF(AND(K5806&lt;&gt;"Match of the Day",K5806&lt;&gt;"Match of the Day 2",K5806&lt;&gt;"Match of the Day Repeat"),"",1+MAX($AJ$10:AJ5805))</f>
        <v/>
      </c>
    </row>
    <row r="5807" spans="34:36" x14ac:dyDescent="0.35">
      <c r="AH5807" s="16" t="str">
        <f>IF(AND(B5807="Premier League",E5807="Live"),_xlfn.XLOOKUP(_xlfn.TEXTJOIN(" vs ",,C5807:D5807),Calendar!G:G,Calendar!B:B),IF(AND(B5807="Premier League",E5807="Highlights"),_xlfn.XLOOKUP(H5807,Calendar!O:O,Calendar!N:N,,-1),""))</f>
        <v/>
      </c>
      <c r="AI5807" s="61" t="str">
        <f>IF(AND(AH5807&lt;&gt;"",E5807="Live"),_xlfn.XLOOKUP(_xlfn.TEXTJOIN(" vs ",,C5807:D5807),Calendar!G:G,Calendar!K:K),"")</f>
        <v/>
      </c>
      <c r="AJ5807" s="61" t="str">
        <f>IF(AND(K5807&lt;&gt;"Match of the Day",K5807&lt;&gt;"Match of the Day 2",K5807&lt;&gt;"Match of the Day Repeat"),"",1+MAX($AJ$10:AJ5806))</f>
        <v/>
      </c>
    </row>
    <row r="5808" spans="34:36" x14ac:dyDescent="0.35">
      <c r="AH5808" s="16" t="str">
        <f>IF(AND(B5808="Premier League",E5808="Live"),_xlfn.XLOOKUP(_xlfn.TEXTJOIN(" vs ",,C5808:D5808),Calendar!G:G,Calendar!B:B),IF(AND(B5808="Premier League",E5808="Highlights"),_xlfn.XLOOKUP(H5808,Calendar!O:O,Calendar!N:N,,-1),""))</f>
        <v/>
      </c>
      <c r="AI5808" s="61" t="str">
        <f>IF(AND(AH5808&lt;&gt;"",E5808="Live"),_xlfn.XLOOKUP(_xlfn.TEXTJOIN(" vs ",,C5808:D5808),Calendar!G:G,Calendar!K:K),"")</f>
        <v/>
      </c>
      <c r="AJ5808" s="61" t="str">
        <f>IF(AND(K5808&lt;&gt;"Match of the Day",K5808&lt;&gt;"Match of the Day 2",K5808&lt;&gt;"Match of the Day Repeat"),"",1+MAX($AJ$10:AJ5807))</f>
        <v/>
      </c>
    </row>
    <row r="5809" spans="34:36" x14ac:dyDescent="0.35">
      <c r="AH5809" s="16" t="str">
        <f>IF(AND(B5809="Premier League",E5809="Live"),_xlfn.XLOOKUP(_xlfn.TEXTJOIN(" vs ",,C5809:D5809),Calendar!G:G,Calendar!B:B),IF(AND(B5809="Premier League",E5809="Highlights"),_xlfn.XLOOKUP(H5809,Calendar!O:O,Calendar!N:N,,-1),""))</f>
        <v/>
      </c>
      <c r="AI5809" s="61" t="str">
        <f>IF(AND(AH5809&lt;&gt;"",E5809="Live"),_xlfn.XLOOKUP(_xlfn.TEXTJOIN(" vs ",,C5809:D5809),Calendar!G:G,Calendar!K:K),"")</f>
        <v/>
      </c>
      <c r="AJ5809" s="61" t="str">
        <f>IF(AND(K5809&lt;&gt;"Match of the Day",K5809&lt;&gt;"Match of the Day 2",K5809&lt;&gt;"Match of the Day Repeat"),"",1+MAX($AJ$10:AJ5808))</f>
        <v/>
      </c>
    </row>
    <row r="5810" spans="34:36" x14ac:dyDescent="0.35">
      <c r="AH5810" s="16" t="str">
        <f>IF(AND(B5810="Premier League",E5810="Live"),_xlfn.XLOOKUP(_xlfn.TEXTJOIN(" vs ",,C5810:D5810),Calendar!G:G,Calendar!B:B),IF(AND(B5810="Premier League",E5810="Highlights"),_xlfn.XLOOKUP(H5810,Calendar!O:O,Calendar!N:N,,-1),""))</f>
        <v/>
      </c>
      <c r="AI5810" s="61" t="str">
        <f>IF(AND(AH5810&lt;&gt;"",E5810="Live"),_xlfn.XLOOKUP(_xlfn.TEXTJOIN(" vs ",,C5810:D5810),Calendar!G:G,Calendar!K:K),"")</f>
        <v/>
      </c>
      <c r="AJ5810" s="61" t="str">
        <f>IF(AND(K5810&lt;&gt;"Match of the Day",K5810&lt;&gt;"Match of the Day 2",K5810&lt;&gt;"Match of the Day Repeat"),"",1+MAX($AJ$10:AJ5809))</f>
        <v/>
      </c>
    </row>
    <row r="5811" spans="34:36" x14ac:dyDescent="0.35">
      <c r="AH5811" s="16" t="str">
        <f>IF(AND(B5811="Premier League",E5811="Live"),_xlfn.XLOOKUP(_xlfn.TEXTJOIN(" vs ",,C5811:D5811),Calendar!G:G,Calendar!B:B),IF(AND(B5811="Premier League",E5811="Highlights"),_xlfn.XLOOKUP(H5811,Calendar!O:O,Calendar!N:N,,-1),""))</f>
        <v/>
      </c>
      <c r="AI5811" s="61" t="str">
        <f>IF(AND(AH5811&lt;&gt;"",E5811="Live"),_xlfn.XLOOKUP(_xlfn.TEXTJOIN(" vs ",,C5811:D5811),Calendar!G:G,Calendar!K:K),"")</f>
        <v/>
      </c>
      <c r="AJ5811" s="61" t="str">
        <f>IF(AND(K5811&lt;&gt;"Match of the Day",K5811&lt;&gt;"Match of the Day 2",K5811&lt;&gt;"Match of the Day Repeat"),"",1+MAX($AJ$10:AJ5810))</f>
        <v/>
      </c>
    </row>
    <row r="5812" spans="34:36" x14ac:dyDescent="0.35">
      <c r="AH5812" s="16" t="str">
        <f>IF(AND(B5812="Premier League",E5812="Live"),_xlfn.XLOOKUP(_xlfn.TEXTJOIN(" vs ",,C5812:D5812),Calendar!G:G,Calendar!B:B),IF(AND(B5812="Premier League",E5812="Highlights"),_xlfn.XLOOKUP(H5812,Calendar!O:O,Calendar!N:N,,-1),""))</f>
        <v/>
      </c>
      <c r="AI5812" s="61" t="str">
        <f>IF(AND(AH5812&lt;&gt;"",E5812="Live"),_xlfn.XLOOKUP(_xlfn.TEXTJOIN(" vs ",,C5812:D5812),Calendar!G:G,Calendar!K:K),"")</f>
        <v/>
      </c>
      <c r="AJ5812" s="61" t="str">
        <f>IF(AND(K5812&lt;&gt;"Match of the Day",K5812&lt;&gt;"Match of the Day 2",K5812&lt;&gt;"Match of the Day Repeat"),"",1+MAX($AJ$10:AJ5811))</f>
        <v/>
      </c>
    </row>
    <row r="5813" spans="34:36" x14ac:dyDescent="0.35">
      <c r="AH5813" s="16" t="str">
        <f>IF(AND(B5813="Premier League",E5813="Live"),_xlfn.XLOOKUP(_xlfn.TEXTJOIN(" vs ",,C5813:D5813),Calendar!G:G,Calendar!B:B),IF(AND(B5813="Premier League",E5813="Highlights"),_xlfn.XLOOKUP(H5813,Calendar!O:O,Calendar!N:N,,-1),""))</f>
        <v/>
      </c>
      <c r="AI5813" s="61" t="str">
        <f>IF(AND(AH5813&lt;&gt;"",E5813="Live"),_xlfn.XLOOKUP(_xlfn.TEXTJOIN(" vs ",,C5813:D5813),Calendar!G:G,Calendar!K:K),"")</f>
        <v/>
      </c>
      <c r="AJ5813" s="61" t="str">
        <f>IF(AND(K5813&lt;&gt;"Match of the Day",K5813&lt;&gt;"Match of the Day 2",K5813&lt;&gt;"Match of the Day Repeat"),"",1+MAX($AJ$10:AJ5812))</f>
        <v/>
      </c>
    </row>
    <row r="5814" spans="34:36" x14ac:dyDescent="0.35">
      <c r="AH5814" s="16" t="str">
        <f>IF(AND(B5814="Premier League",E5814="Live"),_xlfn.XLOOKUP(_xlfn.TEXTJOIN(" vs ",,C5814:D5814),Calendar!G:G,Calendar!B:B),IF(AND(B5814="Premier League",E5814="Highlights"),_xlfn.XLOOKUP(H5814,Calendar!O:O,Calendar!N:N,,-1),""))</f>
        <v/>
      </c>
      <c r="AI5814" s="61" t="str">
        <f>IF(AND(AH5814&lt;&gt;"",E5814="Live"),_xlfn.XLOOKUP(_xlfn.TEXTJOIN(" vs ",,C5814:D5814),Calendar!G:G,Calendar!K:K),"")</f>
        <v/>
      </c>
      <c r="AJ5814" s="61" t="str">
        <f>IF(AND(K5814&lt;&gt;"Match of the Day",K5814&lt;&gt;"Match of the Day 2",K5814&lt;&gt;"Match of the Day Repeat"),"",1+MAX($AJ$10:AJ5813))</f>
        <v/>
      </c>
    </row>
    <row r="5815" spans="34:36" x14ac:dyDescent="0.35">
      <c r="AH5815" s="16" t="str">
        <f>IF(AND(B5815="Premier League",E5815="Live"),_xlfn.XLOOKUP(_xlfn.TEXTJOIN(" vs ",,C5815:D5815),Calendar!G:G,Calendar!B:B),IF(AND(B5815="Premier League",E5815="Highlights"),_xlfn.XLOOKUP(H5815,Calendar!O:O,Calendar!N:N,,-1),""))</f>
        <v/>
      </c>
      <c r="AI5815" s="61" t="str">
        <f>IF(AND(AH5815&lt;&gt;"",E5815="Live"),_xlfn.XLOOKUP(_xlfn.TEXTJOIN(" vs ",,C5815:D5815),Calendar!G:G,Calendar!K:K),"")</f>
        <v/>
      </c>
      <c r="AJ5815" s="61" t="str">
        <f>IF(AND(K5815&lt;&gt;"Match of the Day",K5815&lt;&gt;"Match of the Day 2",K5815&lt;&gt;"Match of the Day Repeat"),"",1+MAX($AJ$10:AJ5814))</f>
        <v/>
      </c>
    </row>
    <row r="5816" spans="34:36" x14ac:dyDescent="0.35">
      <c r="AH5816" s="16" t="str">
        <f>IF(AND(B5816="Premier League",E5816="Live"),_xlfn.XLOOKUP(_xlfn.TEXTJOIN(" vs ",,C5816:D5816),Calendar!G:G,Calendar!B:B),IF(AND(B5816="Premier League",E5816="Highlights"),_xlfn.XLOOKUP(H5816,Calendar!O:O,Calendar!N:N,,-1),""))</f>
        <v/>
      </c>
      <c r="AI5816" s="61" t="str">
        <f>IF(AND(AH5816&lt;&gt;"",E5816="Live"),_xlfn.XLOOKUP(_xlfn.TEXTJOIN(" vs ",,C5816:D5816),Calendar!G:G,Calendar!K:K),"")</f>
        <v/>
      </c>
      <c r="AJ5816" s="61" t="str">
        <f>IF(AND(K5816&lt;&gt;"Match of the Day",K5816&lt;&gt;"Match of the Day 2",K5816&lt;&gt;"Match of the Day Repeat"),"",1+MAX($AJ$10:AJ5815))</f>
        <v/>
      </c>
    </row>
    <row r="5817" spans="34:36" x14ac:dyDescent="0.35">
      <c r="AH5817" s="16" t="str">
        <f>IF(AND(B5817="Premier League",E5817="Live"),_xlfn.XLOOKUP(_xlfn.TEXTJOIN(" vs ",,C5817:D5817),Calendar!G:G,Calendar!B:B),IF(AND(B5817="Premier League",E5817="Highlights"),_xlfn.XLOOKUP(H5817,Calendar!O:O,Calendar!N:N,,-1),""))</f>
        <v/>
      </c>
      <c r="AI5817" s="61" t="str">
        <f>IF(AND(AH5817&lt;&gt;"",E5817="Live"),_xlfn.XLOOKUP(_xlfn.TEXTJOIN(" vs ",,C5817:D5817),Calendar!G:G,Calendar!K:K),"")</f>
        <v/>
      </c>
      <c r="AJ5817" s="61" t="str">
        <f>IF(AND(K5817&lt;&gt;"Match of the Day",K5817&lt;&gt;"Match of the Day 2",K5817&lt;&gt;"Match of the Day Repeat"),"",1+MAX($AJ$10:AJ5816))</f>
        <v/>
      </c>
    </row>
    <row r="5818" spans="34:36" x14ac:dyDescent="0.35">
      <c r="AH5818" s="16" t="str">
        <f>IF(AND(B5818="Premier League",E5818="Live"),_xlfn.XLOOKUP(_xlfn.TEXTJOIN(" vs ",,C5818:D5818),Calendar!G:G,Calendar!B:B),IF(AND(B5818="Premier League",E5818="Highlights"),_xlfn.XLOOKUP(H5818,Calendar!O:O,Calendar!N:N,,-1),""))</f>
        <v/>
      </c>
      <c r="AI5818" s="61" t="str">
        <f>IF(AND(AH5818&lt;&gt;"",E5818="Live"),_xlfn.XLOOKUP(_xlfn.TEXTJOIN(" vs ",,C5818:D5818),Calendar!G:G,Calendar!K:K),"")</f>
        <v/>
      </c>
      <c r="AJ5818" s="61" t="str">
        <f>IF(AND(K5818&lt;&gt;"Match of the Day",K5818&lt;&gt;"Match of the Day 2",K5818&lt;&gt;"Match of the Day Repeat"),"",1+MAX($AJ$10:AJ5817))</f>
        <v/>
      </c>
    </row>
    <row r="5819" spans="34:36" x14ac:dyDescent="0.35">
      <c r="AH5819" s="16" t="str">
        <f>IF(AND(B5819="Premier League",E5819="Live"),_xlfn.XLOOKUP(_xlfn.TEXTJOIN(" vs ",,C5819:D5819),Calendar!G:G,Calendar!B:B),IF(AND(B5819="Premier League",E5819="Highlights"),_xlfn.XLOOKUP(H5819,Calendar!O:O,Calendar!N:N,,-1),""))</f>
        <v/>
      </c>
      <c r="AI5819" s="61" t="str">
        <f>IF(AND(AH5819&lt;&gt;"",E5819="Live"),_xlfn.XLOOKUP(_xlfn.TEXTJOIN(" vs ",,C5819:D5819),Calendar!G:G,Calendar!K:K),"")</f>
        <v/>
      </c>
      <c r="AJ5819" s="61" t="str">
        <f>IF(AND(K5819&lt;&gt;"Match of the Day",K5819&lt;&gt;"Match of the Day 2",K5819&lt;&gt;"Match of the Day Repeat"),"",1+MAX($AJ$10:AJ5818))</f>
        <v/>
      </c>
    </row>
    <row r="5820" spans="34:36" x14ac:dyDescent="0.35">
      <c r="AH5820" s="16" t="str">
        <f>IF(AND(B5820="Premier League",E5820="Live"),_xlfn.XLOOKUP(_xlfn.TEXTJOIN(" vs ",,C5820:D5820),Calendar!G:G,Calendar!B:B),IF(AND(B5820="Premier League",E5820="Highlights"),_xlfn.XLOOKUP(H5820,Calendar!O:O,Calendar!N:N,,-1),""))</f>
        <v/>
      </c>
      <c r="AI5820" s="61" t="str">
        <f>IF(AND(AH5820&lt;&gt;"",E5820="Live"),_xlfn.XLOOKUP(_xlfn.TEXTJOIN(" vs ",,C5820:D5820),Calendar!G:G,Calendar!K:K),"")</f>
        <v/>
      </c>
      <c r="AJ5820" s="61" t="str">
        <f>IF(AND(K5820&lt;&gt;"Match of the Day",K5820&lt;&gt;"Match of the Day 2",K5820&lt;&gt;"Match of the Day Repeat"),"",1+MAX($AJ$10:AJ5819))</f>
        <v/>
      </c>
    </row>
    <row r="5821" spans="34:36" x14ac:dyDescent="0.35">
      <c r="AH5821" s="16" t="str">
        <f>IF(AND(B5821="Premier League",E5821="Live"),_xlfn.XLOOKUP(_xlfn.TEXTJOIN(" vs ",,C5821:D5821),Calendar!G:G,Calendar!B:B),IF(AND(B5821="Premier League",E5821="Highlights"),_xlfn.XLOOKUP(H5821,Calendar!O:O,Calendar!N:N,,-1),""))</f>
        <v/>
      </c>
      <c r="AI5821" s="61" t="str">
        <f>IF(AND(AH5821&lt;&gt;"",E5821="Live"),_xlfn.XLOOKUP(_xlfn.TEXTJOIN(" vs ",,C5821:D5821),Calendar!G:G,Calendar!K:K),"")</f>
        <v/>
      </c>
      <c r="AJ5821" s="61" t="str">
        <f>IF(AND(K5821&lt;&gt;"Match of the Day",K5821&lt;&gt;"Match of the Day 2",K5821&lt;&gt;"Match of the Day Repeat"),"",1+MAX($AJ$10:AJ5820))</f>
        <v/>
      </c>
    </row>
    <row r="5822" spans="34:36" x14ac:dyDescent="0.35">
      <c r="AH5822" s="16" t="str">
        <f>IF(AND(B5822="Premier League",E5822="Live"),_xlfn.XLOOKUP(_xlfn.TEXTJOIN(" vs ",,C5822:D5822),Calendar!G:G,Calendar!B:B),IF(AND(B5822="Premier League",E5822="Highlights"),_xlfn.XLOOKUP(H5822,Calendar!O:O,Calendar!N:N,,-1),""))</f>
        <v/>
      </c>
      <c r="AI5822" s="61" t="str">
        <f>IF(AND(AH5822&lt;&gt;"",E5822="Live"),_xlfn.XLOOKUP(_xlfn.TEXTJOIN(" vs ",,C5822:D5822),Calendar!G:G,Calendar!K:K),"")</f>
        <v/>
      </c>
      <c r="AJ5822" s="61" t="str">
        <f>IF(AND(K5822&lt;&gt;"Match of the Day",K5822&lt;&gt;"Match of the Day 2",K5822&lt;&gt;"Match of the Day Repeat"),"",1+MAX($AJ$10:AJ5821))</f>
        <v/>
      </c>
    </row>
    <row r="5823" spans="34:36" x14ac:dyDescent="0.35">
      <c r="AH5823" s="16" t="str">
        <f>IF(AND(B5823="Premier League",E5823="Live"),_xlfn.XLOOKUP(_xlfn.TEXTJOIN(" vs ",,C5823:D5823),Calendar!G:G,Calendar!B:B),IF(AND(B5823="Premier League",E5823="Highlights"),_xlfn.XLOOKUP(H5823,Calendar!O:O,Calendar!N:N,,-1),""))</f>
        <v/>
      </c>
      <c r="AI5823" s="61" t="str">
        <f>IF(AND(AH5823&lt;&gt;"",E5823="Live"),_xlfn.XLOOKUP(_xlfn.TEXTJOIN(" vs ",,C5823:D5823),Calendar!G:G,Calendar!K:K),"")</f>
        <v/>
      </c>
      <c r="AJ5823" s="61" t="str">
        <f>IF(AND(K5823&lt;&gt;"Match of the Day",K5823&lt;&gt;"Match of the Day 2",K5823&lt;&gt;"Match of the Day Repeat"),"",1+MAX($AJ$10:AJ5822))</f>
        <v/>
      </c>
    </row>
    <row r="5824" spans="34:36" x14ac:dyDescent="0.35">
      <c r="AH5824" s="16" t="str">
        <f>IF(AND(B5824="Premier League",E5824="Live"),_xlfn.XLOOKUP(_xlfn.TEXTJOIN(" vs ",,C5824:D5824),Calendar!G:G,Calendar!B:B),IF(AND(B5824="Premier League",E5824="Highlights"),_xlfn.XLOOKUP(H5824,Calendar!O:O,Calendar!N:N,,-1),""))</f>
        <v/>
      </c>
      <c r="AI5824" s="61" t="str">
        <f>IF(AND(AH5824&lt;&gt;"",E5824="Live"),_xlfn.XLOOKUP(_xlfn.TEXTJOIN(" vs ",,C5824:D5824),Calendar!G:G,Calendar!K:K),"")</f>
        <v/>
      </c>
      <c r="AJ5824" s="61" t="str">
        <f>IF(AND(K5824&lt;&gt;"Match of the Day",K5824&lt;&gt;"Match of the Day 2",K5824&lt;&gt;"Match of the Day Repeat"),"",1+MAX($AJ$10:AJ5823))</f>
        <v/>
      </c>
    </row>
    <row r="5825" spans="34:36" x14ac:dyDescent="0.35">
      <c r="AH5825" s="16" t="str">
        <f>IF(AND(B5825="Premier League",E5825="Live"),_xlfn.XLOOKUP(_xlfn.TEXTJOIN(" vs ",,C5825:D5825),Calendar!G:G,Calendar!B:B),IF(AND(B5825="Premier League",E5825="Highlights"),_xlfn.XLOOKUP(H5825,Calendar!O:O,Calendar!N:N,,-1),""))</f>
        <v/>
      </c>
      <c r="AI5825" s="61" t="str">
        <f>IF(AND(AH5825&lt;&gt;"",E5825="Live"),_xlfn.XLOOKUP(_xlfn.TEXTJOIN(" vs ",,C5825:D5825),Calendar!G:G,Calendar!K:K),"")</f>
        <v/>
      </c>
      <c r="AJ5825" s="61" t="str">
        <f>IF(AND(K5825&lt;&gt;"Match of the Day",K5825&lt;&gt;"Match of the Day 2",K5825&lt;&gt;"Match of the Day Repeat"),"",1+MAX($AJ$10:AJ5824))</f>
        <v/>
      </c>
    </row>
    <row r="5826" spans="34:36" x14ac:dyDescent="0.35">
      <c r="AH5826" s="16" t="str">
        <f>IF(AND(B5826="Premier League",E5826="Live"),_xlfn.XLOOKUP(_xlfn.TEXTJOIN(" vs ",,C5826:D5826),Calendar!G:G,Calendar!B:B),IF(AND(B5826="Premier League",E5826="Highlights"),_xlfn.XLOOKUP(H5826,Calendar!O:O,Calendar!N:N,,-1),""))</f>
        <v/>
      </c>
      <c r="AI5826" s="61" t="str">
        <f>IF(AND(AH5826&lt;&gt;"",E5826="Live"),_xlfn.XLOOKUP(_xlfn.TEXTJOIN(" vs ",,C5826:D5826),Calendar!G:G,Calendar!K:K),"")</f>
        <v/>
      </c>
      <c r="AJ5826" s="61" t="str">
        <f>IF(AND(K5826&lt;&gt;"Match of the Day",K5826&lt;&gt;"Match of the Day 2",K5826&lt;&gt;"Match of the Day Repeat"),"",1+MAX($AJ$10:AJ5825))</f>
        <v/>
      </c>
    </row>
    <row r="5827" spans="34:36" x14ac:dyDescent="0.35">
      <c r="AH5827" s="16" t="str">
        <f>IF(AND(B5827="Premier League",E5827="Live"),_xlfn.XLOOKUP(_xlfn.TEXTJOIN(" vs ",,C5827:D5827),Calendar!G:G,Calendar!B:B),IF(AND(B5827="Premier League",E5827="Highlights"),_xlfn.XLOOKUP(H5827,Calendar!O:O,Calendar!N:N,,-1),""))</f>
        <v/>
      </c>
      <c r="AI5827" s="61" t="str">
        <f>IF(AND(AH5827&lt;&gt;"",E5827="Live"),_xlfn.XLOOKUP(_xlfn.TEXTJOIN(" vs ",,C5827:D5827),Calendar!G:G,Calendar!K:K),"")</f>
        <v/>
      </c>
      <c r="AJ5827" s="61" t="str">
        <f>IF(AND(K5827&lt;&gt;"Match of the Day",K5827&lt;&gt;"Match of the Day 2",K5827&lt;&gt;"Match of the Day Repeat"),"",1+MAX($AJ$10:AJ5826))</f>
        <v/>
      </c>
    </row>
    <row r="5828" spans="34:36" x14ac:dyDescent="0.35">
      <c r="AH5828" s="16" t="str">
        <f>IF(AND(B5828="Premier League",E5828="Live"),_xlfn.XLOOKUP(_xlfn.TEXTJOIN(" vs ",,C5828:D5828),Calendar!G:G,Calendar!B:B),IF(AND(B5828="Premier League",E5828="Highlights"),_xlfn.XLOOKUP(H5828,Calendar!O:O,Calendar!N:N,,-1),""))</f>
        <v/>
      </c>
      <c r="AI5828" s="61" t="str">
        <f>IF(AND(AH5828&lt;&gt;"",E5828="Live"),_xlfn.XLOOKUP(_xlfn.TEXTJOIN(" vs ",,C5828:D5828),Calendar!G:G,Calendar!K:K),"")</f>
        <v/>
      </c>
      <c r="AJ5828" s="61" t="str">
        <f>IF(AND(K5828&lt;&gt;"Match of the Day",K5828&lt;&gt;"Match of the Day 2",K5828&lt;&gt;"Match of the Day Repeat"),"",1+MAX($AJ$10:AJ5827))</f>
        <v/>
      </c>
    </row>
    <row r="5829" spans="34:36" x14ac:dyDescent="0.35">
      <c r="AH5829" s="16" t="str">
        <f>IF(AND(B5829="Premier League",E5829="Live"),_xlfn.XLOOKUP(_xlfn.TEXTJOIN(" vs ",,C5829:D5829),Calendar!G:G,Calendar!B:B),IF(AND(B5829="Premier League",E5829="Highlights"),_xlfn.XLOOKUP(H5829,Calendar!O:O,Calendar!N:N,,-1),""))</f>
        <v/>
      </c>
      <c r="AI5829" s="61" t="str">
        <f>IF(AND(AH5829&lt;&gt;"",E5829="Live"),_xlfn.XLOOKUP(_xlfn.TEXTJOIN(" vs ",,C5829:D5829),Calendar!G:G,Calendar!K:K),"")</f>
        <v/>
      </c>
      <c r="AJ5829" s="61" t="str">
        <f>IF(AND(K5829&lt;&gt;"Match of the Day",K5829&lt;&gt;"Match of the Day 2",K5829&lt;&gt;"Match of the Day Repeat"),"",1+MAX($AJ$10:AJ5828))</f>
        <v/>
      </c>
    </row>
    <row r="5830" spans="34:36" x14ac:dyDescent="0.35">
      <c r="AH5830" s="16" t="str">
        <f>IF(AND(B5830="Premier League",E5830="Live"),_xlfn.XLOOKUP(_xlfn.TEXTJOIN(" vs ",,C5830:D5830),Calendar!G:G,Calendar!B:B),IF(AND(B5830="Premier League",E5830="Highlights"),_xlfn.XLOOKUP(H5830,Calendar!O:O,Calendar!N:N,,-1),""))</f>
        <v/>
      </c>
      <c r="AI5830" s="61" t="str">
        <f>IF(AND(AH5830&lt;&gt;"",E5830="Live"),_xlfn.XLOOKUP(_xlfn.TEXTJOIN(" vs ",,C5830:D5830),Calendar!G:G,Calendar!K:K),"")</f>
        <v/>
      </c>
      <c r="AJ5830" s="61" t="str">
        <f>IF(AND(K5830&lt;&gt;"Match of the Day",K5830&lt;&gt;"Match of the Day 2",K5830&lt;&gt;"Match of the Day Repeat"),"",1+MAX($AJ$10:AJ5829))</f>
        <v/>
      </c>
    </row>
    <row r="5831" spans="34:36" x14ac:dyDescent="0.35">
      <c r="AH5831" s="16" t="str">
        <f>IF(AND(B5831="Premier League",E5831="Live"),_xlfn.XLOOKUP(_xlfn.TEXTJOIN(" vs ",,C5831:D5831),Calendar!G:G,Calendar!B:B),IF(AND(B5831="Premier League",E5831="Highlights"),_xlfn.XLOOKUP(H5831,Calendar!O:O,Calendar!N:N,,-1),""))</f>
        <v/>
      </c>
      <c r="AI5831" s="61" t="str">
        <f>IF(AND(AH5831&lt;&gt;"",E5831="Live"),_xlfn.XLOOKUP(_xlfn.TEXTJOIN(" vs ",,C5831:D5831),Calendar!G:G,Calendar!K:K),"")</f>
        <v/>
      </c>
      <c r="AJ5831" s="61" t="str">
        <f>IF(AND(K5831&lt;&gt;"Match of the Day",K5831&lt;&gt;"Match of the Day 2",K5831&lt;&gt;"Match of the Day Repeat"),"",1+MAX($AJ$10:AJ5830))</f>
        <v/>
      </c>
    </row>
    <row r="5832" spans="34:36" x14ac:dyDescent="0.35">
      <c r="AH5832" s="16" t="str">
        <f>IF(AND(B5832="Premier League",E5832="Live"),_xlfn.XLOOKUP(_xlfn.TEXTJOIN(" vs ",,C5832:D5832),Calendar!G:G,Calendar!B:B),IF(AND(B5832="Premier League",E5832="Highlights"),_xlfn.XLOOKUP(H5832,Calendar!O:O,Calendar!N:N,,-1),""))</f>
        <v/>
      </c>
      <c r="AI5832" s="61" t="str">
        <f>IF(AND(AH5832&lt;&gt;"",E5832="Live"),_xlfn.XLOOKUP(_xlfn.TEXTJOIN(" vs ",,C5832:D5832),Calendar!G:G,Calendar!K:K),"")</f>
        <v/>
      </c>
      <c r="AJ5832" s="61" t="str">
        <f>IF(AND(K5832&lt;&gt;"Match of the Day",K5832&lt;&gt;"Match of the Day 2",K5832&lt;&gt;"Match of the Day Repeat"),"",1+MAX($AJ$10:AJ5831))</f>
        <v/>
      </c>
    </row>
    <row r="5833" spans="34:36" x14ac:dyDescent="0.35">
      <c r="AH5833" s="16" t="str">
        <f>IF(AND(B5833="Premier League",E5833="Live"),_xlfn.XLOOKUP(_xlfn.TEXTJOIN(" vs ",,C5833:D5833),Calendar!G:G,Calendar!B:B),IF(AND(B5833="Premier League",E5833="Highlights"),_xlfn.XLOOKUP(H5833,Calendar!O:O,Calendar!N:N,,-1),""))</f>
        <v/>
      </c>
      <c r="AI5833" s="61" t="str">
        <f>IF(AND(AH5833&lt;&gt;"",E5833="Live"),_xlfn.XLOOKUP(_xlfn.TEXTJOIN(" vs ",,C5833:D5833),Calendar!G:G,Calendar!K:K),"")</f>
        <v/>
      </c>
      <c r="AJ5833" s="61" t="str">
        <f>IF(AND(K5833&lt;&gt;"Match of the Day",K5833&lt;&gt;"Match of the Day 2",K5833&lt;&gt;"Match of the Day Repeat"),"",1+MAX($AJ$10:AJ5832))</f>
        <v/>
      </c>
    </row>
    <row r="5834" spans="34:36" x14ac:dyDescent="0.35">
      <c r="AH5834" s="16" t="str">
        <f>IF(AND(B5834="Premier League",E5834="Live"),_xlfn.XLOOKUP(_xlfn.TEXTJOIN(" vs ",,C5834:D5834),Calendar!G:G,Calendar!B:B),IF(AND(B5834="Premier League",E5834="Highlights"),_xlfn.XLOOKUP(H5834,Calendar!O:O,Calendar!N:N,,-1),""))</f>
        <v/>
      </c>
      <c r="AI5834" s="61" t="str">
        <f>IF(AND(AH5834&lt;&gt;"",E5834="Live"),_xlfn.XLOOKUP(_xlfn.TEXTJOIN(" vs ",,C5834:D5834),Calendar!G:G,Calendar!K:K),"")</f>
        <v/>
      </c>
      <c r="AJ5834" s="61" t="str">
        <f>IF(AND(K5834&lt;&gt;"Match of the Day",K5834&lt;&gt;"Match of the Day 2",K5834&lt;&gt;"Match of the Day Repeat"),"",1+MAX($AJ$10:AJ5833))</f>
        <v/>
      </c>
    </row>
    <row r="5835" spans="34:36" x14ac:dyDescent="0.35">
      <c r="AH5835" s="16" t="str">
        <f>IF(AND(B5835="Premier League",E5835="Live"),_xlfn.XLOOKUP(_xlfn.TEXTJOIN(" vs ",,C5835:D5835),Calendar!G:G,Calendar!B:B),IF(AND(B5835="Premier League",E5835="Highlights"),_xlfn.XLOOKUP(H5835,Calendar!O:O,Calendar!N:N,,-1),""))</f>
        <v/>
      </c>
      <c r="AI5835" s="61" t="str">
        <f>IF(AND(AH5835&lt;&gt;"",E5835="Live"),_xlfn.XLOOKUP(_xlfn.TEXTJOIN(" vs ",,C5835:D5835),Calendar!G:G,Calendar!K:K),"")</f>
        <v/>
      </c>
      <c r="AJ5835" s="61" t="str">
        <f>IF(AND(K5835&lt;&gt;"Match of the Day",K5835&lt;&gt;"Match of the Day 2",K5835&lt;&gt;"Match of the Day Repeat"),"",1+MAX($AJ$10:AJ5834))</f>
        <v/>
      </c>
    </row>
    <row r="5836" spans="34:36" x14ac:dyDescent="0.35">
      <c r="AH5836" s="16" t="str">
        <f>IF(AND(B5836="Premier League",E5836="Live"),_xlfn.XLOOKUP(_xlfn.TEXTJOIN(" vs ",,C5836:D5836),Calendar!G:G,Calendar!B:B),IF(AND(B5836="Premier League",E5836="Highlights"),_xlfn.XLOOKUP(H5836,Calendar!O:O,Calendar!N:N,,-1),""))</f>
        <v/>
      </c>
      <c r="AI5836" s="61" t="str">
        <f>IF(AND(AH5836&lt;&gt;"",E5836="Live"),_xlfn.XLOOKUP(_xlfn.TEXTJOIN(" vs ",,C5836:D5836),Calendar!G:G,Calendar!K:K),"")</f>
        <v/>
      </c>
      <c r="AJ5836" s="61" t="str">
        <f>IF(AND(K5836&lt;&gt;"Match of the Day",K5836&lt;&gt;"Match of the Day 2",K5836&lt;&gt;"Match of the Day Repeat"),"",1+MAX($AJ$10:AJ5835))</f>
        <v/>
      </c>
    </row>
    <row r="5837" spans="34:36" x14ac:dyDescent="0.35">
      <c r="AH5837" s="16" t="str">
        <f>IF(AND(B5837="Premier League",E5837="Live"),_xlfn.XLOOKUP(_xlfn.TEXTJOIN(" vs ",,C5837:D5837),Calendar!G:G,Calendar!B:B),IF(AND(B5837="Premier League",E5837="Highlights"),_xlfn.XLOOKUP(H5837,Calendar!O:O,Calendar!N:N,,-1),""))</f>
        <v/>
      </c>
      <c r="AI5837" s="61" t="str">
        <f>IF(AND(AH5837&lt;&gt;"",E5837="Live"),_xlfn.XLOOKUP(_xlfn.TEXTJOIN(" vs ",,C5837:D5837),Calendar!G:G,Calendar!K:K),"")</f>
        <v/>
      </c>
      <c r="AJ5837" s="61" t="str">
        <f>IF(AND(K5837&lt;&gt;"Match of the Day",K5837&lt;&gt;"Match of the Day 2",K5837&lt;&gt;"Match of the Day Repeat"),"",1+MAX($AJ$10:AJ5836))</f>
        <v/>
      </c>
    </row>
    <row r="5838" spans="34:36" x14ac:dyDescent="0.35">
      <c r="AH5838" s="16" t="str">
        <f>IF(AND(B5838="Premier League",E5838="Live"),_xlfn.XLOOKUP(_xlfn.TEXTJOIN(" vs ",,C5838:D5838),Calendar!G:G,Calendar!B:B),IF(AND(B5838="Premier League",E5838="Highlights"),_xlfn.XLOOKUP(H5838,Calendar!O:O,Calendar!N:N,,-1),""))</f>
        <v/>
      </c>
      <c r="AI5838" s="61" t="str">
        <f>IF(AND(AH5838&lt;&gt;"",E5838="Live"),_xlfn.XLOOKUP(_xlfn.TEXTJOIN(" vs ",,C5838:D5838),Calendar!G:G,Calendar!K:K),"")</f>
        <v/>
      </c>
      <c r="AJ5838" s="61" t="str">
        <f>IF(AND(K5838&lt;&gt;"Match of the Day",K5838&lt;&gt;"Match of the Day 2",K5838&lt;&gt;"Match of the Day Repeat"),"",1+MAX($AJ$10:AJ5837))</f>
        <v/>
      </c>
    </row>
    <row r="5839" spans="34:36" x14ac:dyDescent="0.35">
      <c r="AH5839" s="16" t="str">
        <f>IF(AND(B5839="Premier League",E5839="Live"),_xlfn.XLOOKUP(_xlfn.TEXTJOIN(" vs ",,C5839:D5839),Calendar!G:G,Calendar!B:B),IF(AND(B5839="Premier League",E5839="Highlights"),_xlfn.XLOOKUP(H5839,Calendar!O:O,Calendar!N:N,,-1),""))</f>
        <v/>
      </c>
      <c r="AI5839" s="61" t="str">
        <f>IF(AND(AH5839&lt;&gt;"",E5839="Live"),_xlfn.XLOOKUP(_xlfn.TEXTJOIN(" vs ",,C5839:D5839),Calendar!G:G,Calendar!K:K),"")</f>
        <v/>
      </c>
      <c r="AJ5839" s="61" t="str">
        <f>IF(AND(K5839&lt;&gt;"Match of the Day",K5839&lt;&gt;"Match of the Day 2",K5839&lt;&gt;"Match of the Day Repeat"),"",1+MAX($AJ$10:AJ5838))</f>
        <v/>
      </c>
    </row>
    <row r="5840" spans="34:36" x14ac:dyDescent="0.35">
      <c r="AH5840" s="16" t="str">
        <f>IF(AND(B5840="Premier League",E5840="Live"),_xlfn.XLOOKUP(_xlfn.TEXTJOIN(" vs ",,C5840:D5840),Calendar!G:G,Calendar!B:B),IF(AND(B5840="Premier League",E5840="Highlights"),_xlfn.XLOOKUP(H5840,Calendar!O:O,Calendar!N:N,,-1),""))</f>
        <v/>
      </c>
      <c r="AI5840" s="61" t="str">
        <f>IF(AND(AH5840&lt;&gt;"",E5840="Live"),_xlfn.XLOOKUP(_xlfn.TEXTJOIN(" vs ",,C5840:D5840),Calendar!G:G,Calendar!K:K),"")</f>
        <v/>
      </c>
      <c r="AJ5840" s="61" t="str">
        <f>IF(AND(K5840&lt;&gt;"Match of the Day",K5840&lt;&gt;"Match of the Day 2",K5840&lt;&gt;"Match of the Day Repeat"),"",1+MAX($AJ$10:AJ5839))</f>
        <v/>
      </c>
    </row>
    <row r="5841" spans="34:36" x14ac:dyDescent="0.35">
      <c r="AH5841" s="16" t="str">
        <f>IF(AND(B5841="Premier League",E5841="Live"),_xlfn.XLOOKUP(_xlfn.TEXTJOIN(" vs ",,C5841:D5841),Calendar!G:G,Calendar!B:B),IF(AND(B5841="Premier League",E5841="Highlights"),_xlfn.XLOOKUP(H5841,Calendar!O:O,Calendar!N:N,,-1),""))</f>
        <v/>
      </c>
      <c r="AI5841" s="61" t="str">
        <f>IF(AND(AH5841&lt;&gt;"",E5841="Live"),_xlfn.XLOOKUP(_xlfn.TEXTJOIN(" vs ",,C5841:D5841),Calendar!G:G,Calendar!K:K),"")</f>
        <v/>
      </c>
      <c r="AJ5841" s="61" t="str">
        <f>IF(AND(K5841&lt;&gt;"Match of the Day",K5841&lt;&gt;"Match of the Day 2",K5841&lt;&gt;"Match of the Day Repeat"),"",1+MAX($AJ$10:AJ5840))</f>
        <v/>
      </c>
    </row>
    <row r="5842" spans="34:36" x14ac:dyDescent="0.35">
      <c r="AH5842" s="16" t="str">
        <f>IF(AND(B5842="Premier League",E5842="Live"),_xlfn.XLOOKUP(_xlfn.TEXTJOIN(" vs ",,C5842:D5842),Calendar!G:G,Calendar!B:B),IF(AND(B5842="Premier League",E5842="Highlights"),_xlfn.XLOOKUP(H5842,Calendar!O:O,Calendar!N:N,,-1),""))</f>
        <v/>
      </c>
      <c r="AI5842" s="61" t="str">
        <f>IF(AND(AH5842&lt;&gt;"",E5842="Live"),_xlfn.XLOOKUP(_xlfn.TEXTJOIN(" vs ",,C5842:D5842),Calendar!G:G,Calendar!K:K),"")</f>
        <v/>
      </c>
      <c r="AJ5842" s="61" t="str">
        <f>IF(AND(K5842&lt;&gt;"Match of the Day",K5842&lt;&gt;"Match of the Day 2",K5842&lt;&gt;"Match of the Day Repeat"),"",1+MAX($AJ$10:AJ5841))</f>
        <v/>
      </c>
    </row>
    <row r="5843" spans="34:36" x14ac:dyDescent="0.35">
      <c r="AH5843" s="16" t="str">
        <f>IF(AND(B5843="Premier League",E5843="Live"),_xlfn.XLOOKUP(_xlfn.TEXTJOIN(" vs ",,C5843:D5843),Calendar!G:G,Calendar!B:B),IF(AND(B5843="Premier League",E5843="Highlights"),_xlfn.XLOOKUP(H5843,Calendar!O:O,Calendar!N:N,,-1),""))</f>
        <v/>
      </c>
      <c r="AI5843" s="61" t="str">
        <f>IF(AND(AH5843&lt;&gt;"",E5843="Live"),_xlfn.XLOOKUP(_xlfn.TEXTJOIN(" vs ",,C5843:D5843),Calendar!G:G,Calendar!K:K),"")</f>
        <v/>
      </c>
      <c r="AJ5843" s="61" t="str">
        <f>IF(AND(K5843&lt;&gt;"Match of the Day",K5843&lt;&gt;"Match of the Day 2",K5843&lt;&gt;"Match of the Day Repeat"),"",1+MAX($AJ$10:AJ5842))</f>
        <v/>
      </c>
    </row>
    <row r="5844" spans="34:36" x14ac:dyDescent="0.35">
      <c r="AH5844" s="16" t="str">
        <f>IF(AND(B5844="Premier League",E5844="Live"),_xlfn.XLOOKUP(_xlfn.TEXTJOIN(" vs ",,C5844:D5844),Calendar!G:G,Calendar!B:B),IF(AND(B5844="Premier League",E5844="Highlights"),_xlfn.XLOOKUP(H5844,Calendar!O:O,Calendar!N:N,,-1),""))</f>
        <v/>
      </c>
      <c r="AI5844" s="61" t="str">
        <f>IF(AND(AH5844&lt;&gt;"",E5844="Live"),_xlfn.XLOOKUP(_xlfn.TEXTJOIN(" vs ",,C5844:D5844),Calendar!G:G,Calendar!K:K),"")</f>
        <v/>
      </c>
      <c r="AJ5844" s="61" t="str">
        <f>IF(AND(K5844&lt;&gt;"Match of the Day",K5844&lt;&gt;"Match of the Day 2",K5844&lt;&gt;"Match of the Day Repeat"),"",1+MAX($AJ$10:AJ5843))</f>
        <v/>
      </c>
    </row>
    <row r="5845" spans="34:36" x14ac:dyDescent="0.35">
      <c r="AH5845" s="16" t="str">
        <f>IF(AND(B5845="Premier League",E5845="Live"),_xlfn.XLOOKUP(_xlfn.TEXTJOIN(" vs ",,C5845:D5845),Calendar!G:G,Calendar!B:B),IF(AND(B5845="Premier League",E5845="Highlights"),_xlfn.XLOOKUP(H5845,Calendar!O:O,Calendar!N:N,,-1),""))</f>
        <v/>
      </c>
      <c r="AI5845" s="61" t="str">
        <f>IF(AND(AH5845&lt;&gt;"",E5845="Live"),_xlfn.XLOOKUP(_xlfn.TEXTJOIN(" vs ",,C5845:D5845),Calendar!G:G,Calendar!K:K),"")</f>
        <v/>
      </c>
      <c r="AJ5845" s="61" t="str">
        <f>IF(AND(K5845&lt;&gt;"Match of the Day",K5845&lt;&gt;"Match of the Day 2",K5845&lt;&gt;"Match of the Day Repeat"),"",1+MAX($AJ$10:AJ5844))</f>
        <v/>
      </c>
    </row>
    <row r="5846" spans="34:36" x14ac:dyDescent="0.35">
      <c r="AH5846" s="16" t="str">
        <f>IF(AND(B5846="Premier League",E5846="Live"),_xlfn.XLOOKUP(_xlfn.TEXTJOIN(" vs ",,C5846:D5846),Calendar!G:G,Calendar!B:B),IF(AND(B5846="Premier League",E5846="Highlights"),_xlfn.XLOOKUP(H5846,Calendar!O:O,Calendar!N:N,,-1),""))</f>
        <v/>
      </c>
      <c r="AI5846" s="61" t="str">
        <f>IF(AND(AH5846&lt;&gt;"",E5846="Live"),_xlfn.XLOOKUP(_xlfn.TEXTJOIN(" vs ",,C5846:D5846),Calendar!G:G,Calendar!K:K),"")</f>
        <v/>
      </c>
      <c r="AJ5846" s="61" t="str">
        <f>IF(AND(K5846&lt;&gt;"Match of the Day",K5846&lt;&gt;"Match of the Day 2",K5846&lt;&gt;"Match of the Day Repeat"),"",1+MAX($AJ$10:AJ5845))</f>
        <v/>
      </c>
    </row>
    <row r="5847" spans="34:36" x14ac:dyDescent="0.35">
      <c r="AH5847" s="16" t="str">
        <f>IF(AND(B5847="Premier League",E5847="Live"),_xlfn.XLOOKUP(_xlfn.TEXTJOIN(" vs ",,C5847:D5847),Calendar!G:G,Calendar!B:B),IF(AND(B5847="Premier League",E5847="Highlights"),_xlfn.XLOOKUP(H5847,Calendar!O:O,Calendar!N:N,,-1),""))</f>
        <v/>
      </c>
      <c r="AI5847" s="61" t="str">
        <f>IF(AND(AH5847&lt;&gt;"",E5847="Live"),_xlfn.XLOOKUP(_xlfn.TEXTJOIN(" vs ",,C5847:D5847),Calendar!G:G,Calendar!K:K),"")</f>
        <v/>
      </c>
      <c r="AJ5847" s="61" t="str">
        <f>IF(AND(K5847&lt;&gt;"Match of the Day",K5847&lt;&gt;"Match of the Day 2",K5847&lt;&gt;"Match of the Day Repeat"),"",1+MAX($AJ$10:AJ5846))</f>
        <v/>
      </c>
    </row>
    <row r="5848" spans="34:36" x14ac:dyDescent="0.35">
      <c r="AH5848" s="16" t="str">
        <f>IF(AND(B5848="Premier League",E5848="Live"),_xlfn.XLOOKUP(_xlfn.TEXTJOIN(" vs ",,C5848:D5848),Calendar!G:G,Calendar!B:B),IF(AND(B5848="Premier League",E5848="Highlights"),_xlfn.XLOOKUP(H5848,Calendar!O:O,Calendar!N:N,,-1),""))</f>
        <v/>
      </c>
      <c r="AI5848" s="61" t="str">
        <f>IF(AND(AH5848&lt;&gt;"",E5848="Live"),_xlfn.XLOOKUP(_xlfn.TEXTJOIN(" vs ",,C5848:D5848),Calendar!G:G,Calendar!K:K),"")</f>
        <v/>
      </c>
      <c r="AJ5848" s="61" t="str">
        <f>IF(AND(K5848&lt;&gt;"Match of the Day",K5848&lt;&gt;"Match of the Day 2",K5848&lt;&gt;"Match of the Day Repeat"),"",1+MAX($AJ$10:AJ5847))</f>
        <v/>
      </c>
    </row>
    <row r="5849" spans="34:36" x14ac:dyDescent="0.35">
      <c r="AH5849" s="16" t="str">
        <f>IF(AND(B5849="Premier League",E5849="Live"),_xlfn.XLOOKUP(_xlfn.TEXTJOIN(" vs ",,C5849:D5849),Calendar!G:G,Calendar!B:B),IF(AND(B5849="Premier League",E5849="Highlights"),_xlfn.XLOOKUP(H5849,Calendar!O:O,Calendar!N:N,,-1),""))</f>
        <v/>
      </c>
      <c r="AI5849" s="61" t="str">
        <f>IF(AND(AH5849&lt;&gt;"",E5849="Live"),_xlfn.XLOOKUP(_xlfn.TEXTJOIN(" vs ",,C5849:D5849),Calendar!G:G,Calendar!K:K),"")</f>
        <v/>
      </c>
      <c r="AJ5849" s="61" t="str">
        <f>IF(AND(K5849&lt;&gt;"Match of the Day",K5849&lt;&gt;"Match of the Day 2",K5849&lt;&gt;"Match of the Day Repeat"),"",1+MAX($AJ$10:AJ5848))</f>
        <v/>
      </c>
    </row>
    <row r="5850" spans="34:36" x14ac:dyDescent="0.35">
      <c r="AH5850" s="16" t="str">
        <f>IF(AND(B5850="Premier League",E5850="Live"),_xlfn.XLOOKUP(_xlfn.TEXTJOIN(" vs ",,C5850:D5850),Calendar!G:G,Calendar!B:B),IF(AND(B5850="Premier League",E5850="Highlights"),_xlfn.XLOOKUP(H5850,Calendar!O:O,Calendar!N:N,,-1),""))</f>
        <v/>
      </c>
      <c r="AI5850" s="61" t="str">
        <f>IF(AND(AH5850&lt;&gt;"",E5850="Live"),_xlfn.XLOOKUP(_xlfn.TEXTJOIN(" vs ",,C5850:D5850),Calendar!G:G,Calendar!K:K),"")</f>
        <v/>
      </c>
      <c r="AJ5850" s="61" t="str">
        <f>IF(AND(K5850&lt;&gt;"Match of the Day",K5850&lt;&gt;"Match of the Day 2",K5850&lt;&gt;"Match of the Day Repeat"),"",1+MAX($AJ$10:AJ5849))</f>
        <v/>
      </c>
    </row>
    <row r="5851" spans="34:36" x14ac:dyDescent="0.35">
      <c r="AH5851" s="16" t="str">
        <f>IF(AND(B5851="Premier League",E5851="Live"),_xlfn.XLOOKUP(_xlfn.TEXTJOIN(" vs ",,C5851:D5851),Calendar!G:G,Calendar!B:B),IF(AND(B5851="Premier League",E5851="Highlights"),_xlfn.XLOOKUP(H5851,Calendar!O:O,Calendar!N:N,,-1),""))</f>
        <v/>
      </c>
      <c r="AI5851" s="61" t="str">
        <f>IF(AND(AH5851&lt;&gt;"",E5851="Live"),_xlfn.XLOOKUP(_xlfn.TEXTJOIN(" vs ",,C5851:D5851),Calendar!G:G,Calendar!K:K),"")</f>
        <v/>
      </c>
      <c r="AJ5851" s="61" t="str">
        <f>IF(AND(K5851&lt;&gt;"Match of the Day",K5851&lt;&gt;"Match of the Day 2",K5851&lt;&gt;"Match of the Day Repeat"),"",1+MAX($AJ$10:AJ5850))</f>
        <v/>
      </c>
    </row>
    <row r="5852" spans="34:36" x14ac:dyDescent="0.35">
      <c r="AH5852" s="16" t="str">
        <f>IF(AND(B5852="Premier League",E5852="Live"),_xlfn.XLOOKUP(_xlfn.TEXTJOIN(" vs ",,C5852:D5852),Calendar!G:G,Calendar!B:B),IF(AND(B5852="Premier League",E5852="Highlights"),_xlfn.XLOOKUP(H5852,Calendar!O:O,Calendar!N:N,,-1),""))</f>
        <v/>
      </c>
      <c r="AI5852" s="61" t="str">
        <f>IF(AND(AH5852&lt;&gt;"",E5852="Live"),_xlfn.XLOOKUP(_xlfn.TEXTJOIN(" vs ",,C5852:D5852),Calendar!G:G,Calendar!K:K),"")</f>
        <v/>
      </c>
      <c r="AJ5852" s="61" t="str">
        <f>IF(AND(K5852&lt;&gt;"Match of the Day",K5852&lt;&gt;"Match of the Day 2",K5852&lt;&gt;"Match of the Day Repeat"),"",1+MAX($AJ$10:AJ5851))</f>
        <v/>
      </c>
    </row>
    <row r="5853" spans="34:36" x14ac:dyDescent="0.35">
      <c r="AH5853" s="16" t="str">
        <f>IF(AND(B5853="Premier League",E5853="Live"),_xlfn.XLOOKUP(_xlfn.TEXTJOIN(" vs ",,C5853:D5853),Calendar!G:G,Calendar!B:B),IF(AND(B5853="Premier League",E5853="Highlights"),_xlfn.XLOOKUP(H5853,Calendar!O:O,Calendar!N:N,,-1),""))</f>
        <v/>
      </c>
      <c r="AI5853" s="61" t="str">
        <f>IF(AND(AH5853&lt;&gt;"",E5853="Live"),_xlfn.XLOOKUP(_xlfn.TEXTJOIN(" vs ",,C5853:D5853),Calendar!G:G,Calendar!K:K),"")</f>
        <v/>
      </c>
      <c r="AJ5853" s="61" t="str">
        <f>IF(AND(K5853&lt;&gt;"Match of the Day",K5853&lt;&gt;"Match of the Day 2",K5853&lt;&gt;"Match of the Day Repeat"),"",1+MAX($AJ$10:AJ5852))</f>
        <v/>
      </c>
    </row>
    <row r="5854" spans="34:36" x14ac:dyDescent="0.35">
      <c r="AH5854" s="16" t="str">
        <f>IF(AND(B5854="Premier League",E5854="Live"),_xlfn.XLOOKUP(_xlfn.TEXTJOIN(" vs ",,C5854:D5854),Calendar!G:G,Calendar!B:B),IF(AND(B5854="Premier League",E5854="Highlights"),_xlfn.XLOOKUP(H5854,Calendar!O:O,Calendar!N:N,,-1),""))</f>
        <v/>
      </c>
      <c r="AI5854" s="61" t="str">
        <f>IF(AND(AH5854&lt;&gt;"",E5854="Live"),_xlfn.XLOOKUP(_xlfn.TEXTJOIN(" vs ",,C5854:D5854),Calendar!G:G,Calendar!K:K),"")</f>
        <v/>
      </c>
      <c r="AJ5854" s="61" t="str">
        <f>IF(AND(K5854&lt;&gt;"Match of the Day",K5854&lt;&gt;"Match of the Day 2",K5854&lt;&gt;"Match of the Day Repeat"),"",1+MAX($AJ$10:AJ5853))</f>
        <v/>
      </c>
    </row>
    <row r="5855" spans="34:36" x14ac:dyDescent="0.35">
      <c r="AH5855" s="16" t="str">
        <f>IF(AND(B5855="Premier League",E5855="Live"),_xlfn.XLOOKUP(_xlfn.TEXTJOIN(" vs ",,C5855:D5855),Calendar!G:G,Calendar!B:B),IF(AND(B5855="Premier League",E5855="Highlights"),_xlfn.XLOOKUP(H5855,Calendar!O:O,Calendar!N:N,,-1),""))</f>
        <v/>
      </c>
      <c r="AI5855" s="61" t="str">
        <f>IF(AND(AH5855&lt;&gt;"",E5855="Live"),_xlfn.XLOOKUP(_xlfn.TEXTJOIN(" vs ",,C5855:D5855),Calendar!G:G,Calendar!K:K),"")</f>
        <v/>
      </c>
      <c r="AJ5855" s="61" t="str">
        <f>IF(AND(K5855&lt;&gt;"Match of the Day",K5855&lt;&gt;"Match of the Day 2",K5855&lt;&gt;"Match of the Day Repeat"),"",1+MAX($AJ$10:AJ5854))</f>
        <v/>
      </c>
    </row>
    <row r="5856" spans="34:36" x14ac:dyDescent="0.35">
      <c r="AH5856" s="16" t="str">
        <f>IF(AND(B5856="Premier League",E5856="Live"),_xlfn.XLOOKUP(_xlfn.TEXTJOIN(" vs ",,C5856:D5856),Calendar!G:G,Calendar!B:B),IF(AND(B5856="Premier League",E5856="Highlights"),_xlfn.XLOOKUP(H5856,Calendar!O:O,Calendar!N:N,,-1),""))</f>
        <v/>
      </c>
      <c r="AI5856" s="61" t="str">
        <f>IF(AND(AH5856&lt;&gt;"",E5856="Live"),_xlfn.XLOOKUP(_xlfn.TEXTJOIN(" vs ",,C5856:D5856),Calendar!G:G,Calendar!K:K),"")</f>
        <v/>
      </c>
      <c r="AJ5856" s="61" t="str">
        <f>IF(AND(K5856&lt;&gt;"Match of the Day",K5856&lt;&gt;"Match of the Day 2",K5856&lt;&gt;"Match of the Day Repeat"),"",1+MAX($AJ$10:AJ5855))</f>
        <v/>
      </c>
    </row>
    <row r="5857" spans="34:36" x14ac:dyDescent="0.35">
      <c r="AH5857" s="16" t="str">
        <f>IF(AND(B5857="Premier League",E5857="Live"),_xlfn.XLOOKUP(_xlfn.TEXTJOIN(" vs ",,C5857:D5857),Calendar!G:G,Calendar!B:B),IF(AND(B5857="Premier League",E5857="Highlights"),_xlfn.XLOOKUP(H5857,Calendar!O:O,Calendar!N:N,,-1),""))</f>
        <v/>
      </c>
      <c r="AI5857" s="61" t="str">
        <f>IF(AND(AH5857&lt;&gt;"",E5857="Live"),_xlfn.XLOOKUP(_xlfn.TEXTJOIN(" vs ",,C5857:D5857),Calendar!G:G,Calendar!K:K),"")</f>
        <v/>
      </c>
      <c r="AJ5857" s="61" t="str">
        <f>IF(AND(K5857&lt;&gt;"Match of the Day",K5857&lt;&gt;"Match of the Day 2",K5857&lt;&gt;"Match of the Day Repeat"),"",1+MAX($AJ$10:AJ5856))</f>
        <v/>
      </c>
    </row>
    <row r="5858" spans="34:36" x14ac:dyDescent="0.35">
      <c r="AH5858" s="16" t="str">
        <f>IF(AND(B5858="Premier League",E5858="Live"),_xlfn.XLOOKUP(_xlfn.TEXTJOIN(" vs ",,C5858:D5858),Calendar!G:G,Calendar!B:B),IF(AND(B5858="Premier League",E5858="Highlights"),_xlfn.XLOOKUP(H5858,Calendar!O:O,Calendar!N:N,,-1),""))</f>
        <v/>
      </c>
      <c r="AI5858" s="61" t="str">
        <f>IF(AND(AH5858&lt;&gt;"",E5858="Live"),_xlfn.XLOOKUP(_xlfn.TEXTJOIN(" vs ",,C5858:D5858),Calendar!G:G,Calendar!K:K),"")</f>
        <v/>
      </c>
      <c r="AJ5858" s="61" t="str">
        <f>IF(AND(K5858&lt;&gt;"Match of the Day",K5858&lt;&gt;"Match of the Day 2",K5858&lt;&gt;"Match of the Day Repeat"),"",1+MAX($AJ$10:AJ5857))</f>
        <v/>
      </c>
    </row>
    <row r="5859" spans="34:36" x14ac:dyDescent="0.35">
      <c r="AH5859" s="16" t="str">
        <f>IF(AND(B5859="Premier League",E5859="Live"),_xlfn.XLOOKUP(_xlfn.TEXTJOIN(" vs ",,C5859:D5859),Calendar!G:G,Calendar!B:B),IF(AND(B5859="Premier League",E5859="Highlights"),_xlfn.XLOOKUP(H5859,Calendar!O:O,Calendar!N:N,,-1),""))</f>
        <v/>
      </c>
      <c r="AI5859" s="61" t="str">
        <f>IF(AND(AH5859&lt;&gt;"",E5859="Live"),_xlfn.XLOOKUP(_xlfn.TEXTJOIN(" vs ",,C5859:D5859),Calendar!G:G,Calendar!K:K),"")</f>
        <v/>
      </c>
      <c r="AJ5859" s="61" t="str">
        <f>IF(AND(K5859&lt;&gt;"Match of the Day",K5859&lt;&gt;"Match of the Day 2",K5859&lt;&gt;"Match of the Day Repeat"),"",1+MAX($AJ$10:AJ5858))</f>
        <v/>
      </c>
    </row>
    <row r="5860" spans="34:36" x14ac:dyDescent="0.35">
      <c r="AH5860" s="16" t="str">
        <f>IF(AND(B5860="Premier League",E5860="Live"),_xlfn.XLOOKUP(_xlfn.TEXTJOIN(" vs ",,C5860:D5860),Calendar!G:G,Calendar!B:B),IF(AND(B5860="Premier League",E5860="Highlights"),_xlfn.XLOOKUP(H5860,Calendar!O:O,Calendar!N:N,,-1),""))</f>
        <v/>
      </c>
      <c r="AI5860" s="61" t="str">
        <f>IF(AND(AH5860&lt;&gt;"",E5860="Live"),_xlfn.XLOOKUP(_xlfn.TEXTJOIN(" vs ",,C5860:D5860),Calendar!G:G,Calendar!K:K),"")</f>
        <v/>
      </c>
      <c r="AJ5860" s="61" t="str">
        <f>IF(AND(K5860&lt;&gt;"Match of the Day",K5860&lt;&gt;"Match of the Day 2",K5860&lt;&gt;"Match of the Day Repeat"),"",1+MAX($AJ$10:AJ5859))</f>
        <v/>
      </c>
    </row>
    <row r="5861" spans="34:36" x14ac:dyDescent="0.35">
      <c r="AH5861" s="16" t="str">
        <f>IF(AND(B5861="Premier League",E5861="Live"),_xlfn.XLOOKUP(_xlfn.TEXTJOIN(" vs ",,C5861:D5861),Calendar!G:G,Calendar!B:B),IF(AND(B5861="Premier League",E5861="Highlights"),_xlfn.XLOOKUP(H5861,Calendar!O:O,Calendar!N:N,,-1),""))</f>
        <v/>
      </c>
      <c r="AI5861" s="61" t="str">
        <f>IF(AND(AH5861&lt;&gt;"",E5861="Live"),_xlfn.XLOOKUP(_xlfn.TEXTJOIN(" vs ",,C5861:D5861),Calendar!G:G,Calendar!K:K),"")</f>
        <v/>
      </c>
      <c r="AJ5861" s="61" t="str">
        <f>IF(AND(K5861&lt;&gt;"Match of the Day",K5861&lt;&gt;"Match of the Day 2",K5861&lt;&gt;"Match of the Day Repeat"),"",1+MAX($AJ$10:AJ5860))</f>
        <v/>
      </c>
    </row>
    <row r="5862" spans="34:36" x14ac:dyDescent="0.35">
      <c r="AH5862" s="16" t="str">
        <f>IF(AND(B5862="Premier League",E5862="Live"),_xlfn.XLOOKUP(_xlfn.TEXTJOIN(" vs ",,C5862:D5862),Calendar!G:G,Calendar!B:B),IF(AND(B5862="Premier League",E5862="Highlights"),_xlfn.XLOOKUP(H5862,Calendar!O:O,Calendar!N:N,,-1),""))</f>
        <v/>
      </c>
      <c r="AI5862" s="61" t="str">
        <f>IF(AND(AH5862&lt;&gt;"",E5862="Live"),_xlfn.XLOOKUP(_xlfn.TEXTJOIN(" vs ",,C5862:D5862),Calendar!G:G,Calendar!K:K),"")</f>
        <v/>
      </c>
      <c r="AJ5862" s="61" t="str">
        <f>IF(AND(K5862&lt;&gt;"Match of the Day",K5862&lt;&gt;"Match of the Day 2",K5862&lt;&gt;"Match of the Day Repeat"),"",1+MAX($AJ$10:AJ5861))</f>
        <v/>
      </c>
    </row>
    <row r="5863" spans="34:36" x14ac:dyDescent="0.35">
      <c r="AH5863" s="16" t="str">
        <f>IF(AND(B5863="Premier League",E5863="Live"),_xlfn.XLOOKUP(_xlfn.TEXTJOIN(" vs ",,C5863:D5863),Calendar!G:G,Calendar!B:B),IF(AND(B5863="Premier League",E5863="Highlights"),_xlfn.XLOOKUP(H5863,Calendar!O:O,Calendar!N:N,,-1),""))</f>
        <v/>
      </c>
      <c r="AI5863" s="61" t="str">
        <f>IF(AND(AH5863&lt;&gt;"",E5863="Live"),_xlfn.XLOOKUP(_xlfn.TEXTJOIN(" vs ",,C5863:D5863),Calendar!G:G,Calendar!K:K),"")</f>
        <v/>
      </c>
      <c r="AJ5863" s="61" t="str">
        <f>IF(AND(K5863&lt;&gt;"Match of the Day",K5863&lt;&gt;"Match of the Day 2",K5863&lt;&gt;"Match of the Day Repeat"),"",1+MAX($AJ$10:AJ5862))</f>
        <v/>
      </c>
    </row>
    <row r="5864" spans="34:36" x14ac:dyDescent="0.35">
      <c r="AH5864" s="16" t="str">
        <f>IF(AND(B5864="Premier League",E5864="Live"),_xlfn.XLOOKUP(_xlfn.TEXTJOIN(" vs ",,C5864:D5864),Calendar!G:G,Calendar!B:B),IF(AND(B5864="Premier League",E5864="Highlights"),_xlfn.XLOOKUP(H5864,Calendar!O:O,Calendar!N:N,,-1),""))</f>
        <v/>
      </c>
      <c r="AI5864" s="61" t="str">
        <f>IF(AND(AH5864&lt;&gt;"",E5864="Live"),_xlfn.XLOOKUP(_xlfn.TEXTJOIN(" vs ",,C5864:D5864),Calendar!G:G,Calendar!K:K),"")</f>
        <v/>
      </c>
      <c r="AJ5864" s="61" t="str">
        <f>IF(AND(K5864&lt;&gt;"Match of the Day",K5864&lt;&gt;"Match of the Day 2",K5864&lt;&gt;"Match of the Day Repeat"),"",1+MAX($AJ$10:AJ5863))</f>
        <v/>
      </c>
    </row>
    <row r="5865" spans="34:36" x14ac:dyDescent="0.35">
      <c r="AH5865" s="16" t="str">
        <f>IF(AND(B5865="Premier League",E5865="Live"),_xlfn.XLOOKUP(_xlfn.TEXTJOIN(" vs ",,C5865:D5865),Calendar!G:G,Calendar!B:B),IF(AND(B5865="Premier League",E5865="Highlights"),_xlfn.XLOOKUP(H5865,Calendar!O:O,Calendar!N:N,,-1),""))</f>
        <v/>
      </c>
      <c r="AI5865" s="61" t="str">
        <f>IF(AND(AH5865&lt;&gt;"",E5865="Live"),_xlfn.XLOOKUP(_xlfn.TEXTJOIN(" vs ",,C5865:D5865),Calendar!G:G,Calendar!K:K),"")</f>
        <v/>
      </c>
      <c r="AJ5865" s="61" t="str">
        <f>IF(AND(K5865&lt;&gt;"Match of the Day",K5865&lt;&gt;"Match of the Day 2",K5865&lt;&gt;"Match of the Day Repeat"),"",1+MAX($AJ$10:AJ5864))</f>
        <v/>
      </c>
    </row>
    <row r="5866" spans="34:36" x14ac:dyDescent="0.35">
      <c r="AH5866" s="16" t="str">
        <f>IF(AND(B5866="Premier League",E5866="Live"),_xlfn.XLOOKUP(_xlfn.TEXTJOIN(" vs ",,C5866:D5866),Calendar!G:G,Calendar!B:B),IF(AND(B5866="Premier League",E5866="Highlights"),_xlfn.XLOOKUP(H5866,Calendar!O:O,Calendar!N:N,,-1),""))</f>
        <v/>
      </c>
      <c r="AI5866" s="61" t="str">
        <f>IF(AND(AH5866&lt;&gt;"",E5866="Live"),_xlfn.XLOOKUP(_xlfn.TEXTJOIN(" vs ",,C5866:D5866),Calendar!G:G,Calendar!K:K),"")</f>
        <v/>
      </c>
      <c r="AJ5866" s="61" t="str">
        <f>IF(AND(K5866&lt;&gt;"Match of the Day",K5866&lt;&gt;"Match of the Day 2",K5866&lt;&gt;"Match of the Day Repeat"),"",1+MAX($AJ$10:AJ5865))</f>
        <v/>
      </c>
    </row>
    <row r="5867" spans="34:36" x14ac:dyDescent="0.35">
      <c r="AH5867" s="16" t="str">
        <f>IF(AND(B5867="Premier League",E5867="Live"),_xlfn.XLOOKUP(_xlfn.TEXTJOIN(" vs ",,C5867:D5867),Calendar!G:G,Calendar!B:B),IF(AND(B5867="Premier League",E5867="Highlights"),_xlfn.XLOOKUP(H5867,Calendar!O:O,Calendar!N:N,,-1),""))</f>
        <v/>
      </c>
      <c r="AI5867" s="61" t="str">
        <f>IF(AND(AH5867&lt;&gt;"",E5867="Live"),_xlfn.XLOOKUP(_xlfn.TEXTJOIN(" vs ",,C5867:D5867),Calendar!G:G,Calendar!K:K),"")</f>
        <v/>
      </c>
      <c r="AJ5867" s="61" t="str">
        <f>IF(AND(K5867&lt;&gt;"Match of the Day",K5867&lt;&gt;"Match of the Day 2",K5867&lt;&gt;"Match of the Day Repeat"),"",1+MAX($AJ$10:AJ5866))</f>
        <v/>
      </c>
    </row>
    <row r="5868" spans="34:36" x14ac:dyDescent="0.35">
      <c r="AH5868" s="16" t="str">
        <f>IF(AND(B5868="Premier League",E5868="Live"),_xlfn.XLOOKUP(_xlfn.TEXTJOIN(" vs ",,C5868:D5868),Calendar!G:G,Calendar!B:B),IF(AND(B5868="Premier League",E5868="Highlights"),_xlfn.XLOOKUP(H5868,Calendar!O:O,Calendar!N:N,,-1),""))</f>
        <v/>
      </c>
      <c r="AI5868" s="61" t="str">
        <f>IF(AND(AH5868&lt;&gt;"",E5868="Live"),_xlfn.XLOOKUP(_xlfn.TEXTJOIN(" vs ",,C5868:D5868),Calendar!G:G,Calendar!K:K),"")</f>
        <v/>
      </c>
      <c r="AJ5868" s="61" t="str">
        <f>IF(AND(K5868&lt;&gt;"Match of the Day",K5868&lt;&gt;"Match of the Day 2",K5868&lt;&gt;"Match of the Day Repeat"),"",1+MAX($AJ$10:AJ5867))</f>
        <v/>
      </c>
    </row>
    <row r="5869" spans="34:36" x14ac:dyDescent="0.35">
      <c r="AH5869" s="16" t="str">
        <f>IF(AND(B5869="Premier League",E5869="Live"),_xlfn.XLOOKUP(_xlfn.TEXTJOIN(" vs ",,C5869:D5869),Calendar!G:G,Calendar!B:B),IF(AND(B5869="Premier League",E5869="Highlights"),_xlfn.XLOOKUP(H5869,Calendar!O:O,Calendar!N:N,,-1),""))</f>
        <v/>
      </c>
      <c r="AI5869" s="61" t="str">
        <f>IF(AND(AH5869&lt;&gt;"",E5869="Live"),_xlfn.XLOOKUP(_xlfn.TEXTJOIN(" vs ",,C5869:D5869),Calendar!G:G,Calendar!K:K),"")</f>
        <v/>
      </c>
      <c r="AJ5869" s="61" t="str">
        <f>IF(AND(K5869&lt;&gt;"Match of the Day",K5869&lt;&gt;"Match of the Day 2",K5869&lt;&gt;"Match of the Day Repeat"),"",1+MAX($AJ$10:AJ5868))</f>
        <v/>
      </c>
    </row>
    <row r="5870" spans="34:36" x14ac:dyDescent="0.35">
      <c r="AH5870" s="16" t="str">
        <f>IF(AND(B5870="Premier League",E5870="Live"),_xlfn.XLOOKUP(_xlfn.TEXTJOIN(" vs ",,C5870:D5870),Calendar!G:G,Calendar!B:B),IF(AND(B5870="Premier League",E5870="Highlights"),_xlfn.XLOOKUP(H5870,Calendar!O:O,Calendar!N:N,,-1),""))</f>
        <v/>
      </c>
      <c r="AI5870" s="61" t="str">
        <f>IF(AND(AH5870&lt;&gt;"",E5870="Live"),_xlfn.XLOOKUP(_xlfn.TEXTJOIN(" vs ",,C5870:D5870),Calendar!G:G,Calendar!K:K),"")</f>
        <v/>
      </c>
      <c r="AJ5870" s="61" t="str">
        <f>IF(AND(K5870&lt;&gt;"Match of the Day",K5870&lt;&gt;"Match of the Day 2",K5870&lt;&gt;"Match of the Day Repeat"),"",1+MAX($AJ$10:AJ5869))</f>
        <v/>
      </c>
    </row>
    <row r="5871" spans="34:36" x14ac:dyDescent="0.35">
      <c r="AH5871" s="16" t="str">
        <f>IF(AND(B5871="Premier League",E5871="Live"),_xlfn.XLOOKUP(_xlfn.TEXTJOIN(" vs ",,C5871:D5871),Calendar!G:G,Calendar!B:B),IF(AND(B5871="Premier League",E5871="Highlights"),_xlfn.XLOOKUP(H5871,Calendar!O:O,Calendar!N:N,,-1),""))</f>
        <v/>
      </c>
      <c r="AI5871" s="61" t="str">
        <f>IF(AND(AH5871&lt;&gt;"",E5871="Live"),_xlfn.XLOOKUP(_xlfn.TEXTJOIN(" vs ",,C5871:D5871),Calendar!G:G,Calendar!K:K),"")</f>
        <v/>
      </c>
      <c r="AJ5871" s="61" t="str">
        <f>IF(AND(K5871&lt;&gt;"Match of the Day",K5871&lt;&gt;"Match of the Day 2",K5871&lt;&gt;"Match of the Day Repeat"),"",1+MAX($AJ$10:AJ5870))</f>
        <v/>
      </c>
    </row>
    <row r="5872" spans="34:36" x14ac:dyDescent="0.35">
      <c r="AH5872" s="16" t="str">
        <f>IF(AND(B5872="Premier League",E5872="Live"),_xlfn.XLOOKUP(_xlfn.TEXTJOIN(" vs ",,C5872:D5872),Calendar!G:G,Calendar!B:B),IF(AND(B5872="Premier League",E5872="Highlights"),_xlfn.XLOOKUP(H5872,Calendar!O:O,Calendar!N:N,,-1),""))</f>
        <v/>
      </c>
      <c r="AI5872" s="61" t="str">
        <f>IF(AND(AH5872&lt;&gt;"",E5872="Live"),_xlfn.XLOOKUP(_xlfn.TEXTJOIN(" vs ",,C5872:D5872),Calendar!G:G,Calendar!K:K),"")</f>
        <v/>
      </c>
      <c r="AJ5872" s="61" t="str">
        <f>IF(AND(K5872&lt;&gt;"Match of the Day",K5872&lt;&gt;"Match of the Day 2",K5872&lt;&gt;"Match of the Day Repeat"),"",1+MAX($AJ$10:AJ5871))</f>
        <v/>
      </c>
    </row>
    <row r="5873" spans="34:36" x14ac:dyDescent="0.35">
      <c r="AH5873" s="16" t="str">
        <f>IF(AND(B5873="Premier League",E5873="Live"),_xlfn.XLOOKUP(_xlfn.TEXTJOIN(" vs ",,C5873:D5873),Calendar!G:G,Calendar!B:B),IF(AND(B5873="Premier League",E5873="Highlights"),_xlfn.XLOOKUP(H5873,Calendar!O:O,Calendar!N:N,,-1),""))</f>
        <v/>
      </c>
      <c r="AI5873" s="61" t="str">
        <f>IF(AND(AH5873&lt;&gt;"",E5873="Live"),_xlfn.XLOOKUP(_xlfn.TEXTJOIN(" vs ",,C5873:D5873),Calendar!G:G,Calendar!K:K),"")</f>
        <v/>
      </c>
      <c r="AJ5873" s="61" t="str">
        <f>IF(AND(K5873&lt;&gt;"Match of the Day",K5873&lt;&gt;"Match of the Day 2",K5873&lt;&gt;"Match of the Day Repeat"),"",1+MAX($AJ$10:AJ5872))</f>
        <v/>
      </c>
    </row>
    <row r="5874" spans="34:36" x14ac:dyDescent="0.35">
      <c r="AH5874" s="16" t="str">
        <f>IF(AND(B5874="Premier League",E5874="Live"),_xlfn.XLOOKUP(_xlfn.TEXTJOIN(" vs ",,C5874:D5874),Calendar!G:G,Calendar!B:B),IF(AND(B5874="Premier League",E5874="Highlights"),_xlfn.XLOOKUP(H5874,Calendar!O:O,Calendar!N:N,,-1),""))</f>
        <v/>
      </c>
      <c r="AI5874" s="61" t="str">
        <f>IF(AND(AH5874&lt;&gt;"",E5874="Live"),_xlfn.XLOOKUP(_xlfn.TEXTJOIN(" vs ",,C5874:D5874),Calendar!G:G,Calendar!K:K),"")</f>
        <v/>
      </c>
      <c r="AJ5874" s="61" t="str">
        <f>IF(AND(K5874&lt;&gt;"Match of the Day",K5874&lt;&gt;"Match of the Day 2",K5874&lt;&gt;"Match of the Day Repeat"),"",1+MAX($AJ$10:AJ5873))</f>
        <v/>
      </c>
    </row>
    <row r="5875" spans="34:36" x14ac:dyDescent="0.35">
      <c r="AH5875" s="16" t="str">
        <f>IF(AND(B5875="Premier League",E5875="Live"),_xlfn.XLOOKUP(_xlfn.TEXTJOIN(" vs ",,C5875:D5875),Calendar!G:G,Calendar!B:B),IF(AND(B5875="Premier League",E5875="Highlights"),_xlfn.XLOOKUP(H5875,Calendar!O:O,Calendar!N:N,,-1),""))</f>
        <v/>
      </c>
      <c r="AI5875" s="61" t="str">
        <f>IF(AND(AH5875&lt;&gt;"",E5875="Live"),_xlfn.XLOOKUP(_xlfn.TEXTJOIN(" vs ",,C5875:D5875),Calendar!G:G,Calendar!K:K),"")</f>
        <v/>
      </c>
      <c r="AJ5875" s="61" t="str">
        <f>IF(AND(K5875&lt;&gt;"Match of the Day",K5875&lt;&gt;"Match of the Day 2",K5875&lt;&gt;"Match of the Day Repeat"),"",1+MAX($AJ$10:AJ5874))</f>
        <v/>
      </c>
    </row>
    <row r="5876" spans="34:36" x14ac:dyDescent="0.35">
      <c r="AH5876" s="16" t="str">
        <f>IF(AND(B5876="Premier League",E5876="Live"),_xlfn.XLOOKUP(_xlfn.TEXTJOIN(" vs ",,C5876:D5876),Calendar!G:G,Calendar!B:B),IF(AND(B5876="Premier League",E5876="Highlights"),_xlfn.XLOOKUP(H5876,Calendar!O:O,Calendar!N:N,,-1),""))</f>
        <v/>
      </c>
      <c r="AI5876" s="61" t="str">
        <f>IF(AND(AH5876&lt;&gt;"",E5876="Live"),_xlfn.XLOOKUP(_xlfn.TEXTJOIN(" vs ",,C5876:D5876),Calendar!G:G,Calendar!K:K),"")</f>
        <v/>
      </c>
      <c r="AJ5876" s="61" t="str">
        <f>IF(AND(K5876&lt;&gt;"Match of the Day",K5876&lt;&gt;"Match of the Day 2",K5876&lt;&gt;"Match of the Day Repeat"),"",1+MAX($AJ$10:AJ5875))</f>
        <v/>
      </c>
    </row>
    <row r="5877" spans="34:36" x14ac:dyDescent="0.35">
      <c r="AH5877" s="16" t="str">
        <f>IF(AND(B5877="Premier League",E5877="Live"),_xlfn.XLOOKUP(_xlfn.TEXTJOIN(" vs ",,C5877:D5877),Calendar!G:G,Calendar!B:B),IF(AND(B5877="Premier League",E5877="Highlights"),_xlfn.XLOOKUP(H5877,Calendar!O:O,Calendar!N:N,,-1),""))</f>
        <v/>
      </c>
      <c r="AI5877" s="61" t="str">
        <f>IF(AND(AH5877&lt;&gt;"",E5877="Live"),_xlfn.XLOOKUP(_xlfn.TEXTJOIN(" vs ",,C5877:D5877),Calendar!G:G,Calendar!K:K),"")</f>
        <v/>
      </c>
      <c r="AJ5877" s="61" t="str">
        <f>IF(AND(K5877&lt;&gt;"Match of the Day",K5877&lt;&gt;"Match of the Day 2",K5877&lt;&gt;"Match of the Day Repeat"),"",1+MAX($AJ$10:AJ5876))</f>
        <v/>
      </c>
    </row>
    <row r="5878" spans="34:36" x14ac:dyDescent="0.35">
      <c r="AH5878" s="16" t="str">
        <f>IF(AND(B5878="Premier League",E5878="Live"),_xlfn.XLOOKUP(_xlfn.TEXTJOIN(" vs ",,C5878:D5878),Calendar!G:G,Calendar!B:B),IF(AND(B5878="Premier League",E5878="Highlights"),_xlfn.XLOOKUP(H5878,Calendar!O:O,Calendar!N:N,,-1),""))</f>
        <v/>
      </c>
      <c r="AI5878" s="61" t="str">
        <f>IF(AND(AH5878&lt;&gt;"",E5878="Live"),_xlfn.XLOOKUP(_xlfn.TEXTJOIN(" vs ",,C5878:D5878),Calendar!G:G,Calendar!K:K),"")</f>
        <v/>
      </c>
      <c r="AJ5878" s="61" t="str">
        <f>IF(AND(K5878&lt;&gt;"Match of the Day",K5878&lt;&gt;"Match of the Day 2",K5878&lt;&gt;"Match of the Day Repeat"),"",1+MAX($AJ$10:AJ5877))</f>
        <v/>
      </c>
    </row>
    <row r="5879" spans="34:36" x14ac:dyDescent="0.35">
      <c r="AH5879" s="16" t="str">
        <f>IF(AND(B5879="Premier League",E5879="Live"),_xlfn.XLOOKUP(_xlfn.TEXTJOIN(" vs ",,C5879:D5879),Calendar!G:G,Calendar!B:B),IF(AND(B5879="Premier League",E5879="Highlights"),_xlfn.XLOOKUP(H5879,Calendar!O:O,Calendar!N:N,,-1),""))</f>
        <v/>
      </c>
      <c r="AI5879" s="61" t="str">
        <f>IF(AND(AH5879&lt;&gt;"",E5879="Live"),_xlfn.XLOOKUP(_xlfn.TEXTJOIN(" vs ",,C5879:D5879),Calendar!G:G,Calendar!K:K),"")</f>
        <v/>
      </c>
      <c r="AJ5879" s="61" t="str">
        <f>IF(AND(K5879&lt;&gt;"Match of the Day",K5879&lt;&gt;"Match of the Day 2",K5879&lt;&gt;"Match of the Day Repeat"),"",1+MAX($AJ$10:AJ5878))</f>
        <v/>
      </c>
    </row>
    <row r="5880" spans="34:36" x14ac:dyDescent="0.35">
      <c r="AH5880" s="16" t="str">
        <f>IF(AND(B5880="Premier League",E5880="Live"),_xlfn.XLOOKUP(_xlfn.TEXTJOIN(" vs ",,C5880:D5880),Calendar!G:G,Calendar!B:B),IF(AND(B5880="Premier League",E5880="Highlights"),_xlfn.XLOOKUP(H5880,Calendar!O:O,Calendar!N:N,,-1),""))</f>
        <v/>
      </c>
      <c r="AI5880" s="61" t="str">
        <f>IF(AND(AH5880&lt;&gt;"",E5880="Live"),_xlfn.XLOOKUP(_xlfn.TEXTJOIN(" vs ",,C5880:D5880),Calendar!G:G,Calendar!K:K),"")</f>
        <v/>
      </c>
      <c r="AJ5880" s="61" t="str">
        <f>IF(AND(K5880&lt;&gt;"Match of the Day",K5880&lt;&gt;"Match of the Day 2",K5880&lt;&gt;"Match of the Day Repeat"),"",1+MAX($AJ$10:AJ5879))</f>
        <v/>
      </c>
    </row>
    <row r="5881" spans="34:36" x14ac:dyDescent="0.35">
      <c r="AH5881" s="16" t="str">
        <f>IF(AND(B5881="Premier League",E5881="Live"),_xlfn.XLOOKUP(_xlfn.TEXTJOIN(" vs ",,C5881:D5881),Calendar!G:G,Calendar!B:B),IF(AND(B5881="Premier League",E5881="Highlights"),_xlfn.XLOOKUP(H5881,Calendar!O:O,Calendar!N:N,,-1),""))</f>
        <v/>
      </c>
      <c r="AI5881" s="61" t="str">
        <f>IF(AND(AH5881&lt;&gt;"",E5881="Live"),_xlfn.XLOOKUP(_xlfn.TEXTJOIN(" vs ",,C5881:D5881),Calendar!G:G,Calendar!K:K),"")</f>
        <v/>
      </c>
      <c r="AJ5881" s="61" t="str">
        <f>IF(AND(K5881&lt;&gt;"Match of the Day",K5881&lt;&gt;"Match of the Day 2",K5881&lt;&gt;"Match of the Day Repeat"),"",1+MAX($AJ$10:AJ5880))</f>
        <v/>
      </c>
    </row>
    <row r="5882" spans="34:36" x14ac:dyDescent="0.35">
      <c r="AH5882" s="16" t="str">
        <f>IF(AND(B5882="Premier League",E5882="Live"),_xlfn.XLOOKUP(_xlfn.TEXTJOIN(" vs ",,C5882:D5882),Calendar!G:G,Calendar!B:B),IF(AND(B5882="Premier League",E5882="Highlights"),_xlfn.XLOOKUP(H5882,Calendar!O:O,Calendar!N:N,,-1),""))</f>
        <v/>
      </c>
      <c r="AI5882" s="61" t="str">
        <f>IF(AND(AH5882&lt;&gt;"",E5882="Live"),_xlfn.XLOOKUP(_xlfn.TEXTJOIN(" vs ",,C5882:D5882),Calendar!G:G,Calendar!K:K),"")</f>
        <v/>
      </c>
      <c r="AJ5882" s="61" t="str">
        <f>IF(AND(K5882&lt;&gt;"Match of the Day",K5882&lt;&gt;"Match of the Day 2",K5882&lt;&gt;"Match of the Day Repeat"),"",1+MAX($AJ$10:AJ5881))</f>
        <v/>
      </c>
    </row>
    <row r="5883" spans="34:36" x14ac:dyDescent="0.35">
      <c r="AH5883" s="16" t="str">
        <f>IF(AND(B5883="Premier League",E5883="Live"),_xlfn.XLOOKUP(_xlfn.TEXTJOIN(" vs ",,C5883:D5883),Calendar!G:G,Calendar!B:B),IF(AND(B5883="Premier League",E5883="Highlights"),_xlfn.XLOOKUP(H5883,Calendar!O:O,Calendar!N:N,,-1),""))</f>
        <v/>
      </c>
      <c r="AI5883" s="61" t="str">
        <f>IF(AND(AH5883&lt;&gt;"",E5883="Live"),_xlfn.XLOOKUP(_xlfn.TEXTJOIN(" vs ",,C5883:D5883),Calendar!G:G,Calendar!K:K),"")</f>
        <v/>
      </c>
      <c r="AJ5883" s="61" t="str">
        <f>IF(AND(K5883&lt;&gt;"Match of the Day",K5883&lt;&gt;"Match of the Day 2",K5883&lt;&gt;"Match of the Day Repeat"),"",1+MAX($AJ$10:AJ5882))</f>
        <v/>
      </c>
    </row>
    <row r="5884" spans="34:36" x14ac:dyDescent="0.35">
      <c r="AH5884" s="16" t="str">
        <f>IF(AND(B5884="Premier League",E5884="Live"),_xlfn.XLOOKUP(_xlfn.TEXTJOIN(" vs ",,C5884:D5884),Calendar!G:G,Calendar!B:B),IF(AND(B5884="Premier League",E5884="Highlights"),_xlfn.XLOOKUP(H5884,Calendar!O:O,Calendar!N:N,,-1),""))</f>
        <v/>
      </c>
      <c r="AI5884" s="61" t="str">
        <f>IF(AND(AH5884&lt;&gt;"",E5884="Live"),_xlfn.XLOOKUP(_xlfn.TEXTJOIN(" vs ",,C5884:D5884),Calendar!G:G,Calendar!K:K),"")</f>
        <v/>
      </c>
      <c r="AJ5884" s="61" t="str">
        <f>IF(AND(K5884&lt;&gt;"Match of the Day",K5884&lt;&gt;"Match of the Day 2",K5884&lt;&gt;"Match of the Day Repeat"),"",1+MAX($AJ$10:AJ5883))</f>
        <v/>
      </c>
    </row>
    <row r="5885" spans="34:36" x14ac:dyDescent="0.35">
      <c r="AH5885" s="16" t="str">
        <f>IF(AND(B5885="Premier League",E5885="Live"),_xlfn.XLOOKUP(_xlfn.TEXTJOIN(" vs ",,C5885:D5885),Calendar!G:G,Calendar!B:B),IF(AND(B5885="Premier League",E5885="Highlights"),_xlfn.XLOOKUP(H5885,Calendar!O:O,Calendar!N:N,,-1),""))</f>
        <v/>
      </c>
      <c r="AI5885" s="61" t="str">
        <f>IF(AND(AH5885&lt;&gt;"",E5885="Live"),_xlfn.XLOOKUP(_xlfn.TEXTJOIN(" vs ",,C5885:D5885),Calendar!G:G,Calendar!K:K),"")</f>
        <v/>
      </c>
      <c r="AJ5885" s="61" t="str">
        <f>IF(AND(K5885&lt;&gt;"Match of the Day",K5885&lt;&gt;"Match of the Day 2",K5885&lt;&gt;"Match of the Day Repeat"),"",1+MAX($AJ$10:AJ5884))</f>
        <v/>
      </c>
    </row>
    <row r="5886" spans="34:36" x14ac:dyDescent="0.35">
      <c r="AH5886" s="16" t="str">
        <f>IF(AND(B5886="Premier League",E5886="Live"),_xlfn.XLOOKUP(_xlfn.TEXTJOIN(" vs ",,C5886:D5886),Calendar!G:G,Calendar!B:B),IF(AND(B5886="Premier League",E5886="Highlights"),_xlfn.XLOOKUP(H5886,Calendar!O:O,Calendar!N:N,,-1),""))</f>
        <v/>
      </c>
      <c r="AI5886" s="61" t="str">
        <f>IF(AND(AH5886&lt;&gt;"",E5886="Live"),_xlfn.XLOOKUP(_xlfn.TEXTJOIN(" vs ",,C5886:D5886),Calendar!G:G,Calendar!K:K),"")</f>
        <v/>
      </c>
      <c r="AJ5886" s="61" t="str">
        <f>IF(AND(K5886&lt;&gt;"Match of the Day",K5886&lt;&gt;"Match of the Day 2",K5886&lt;&gt;"Match of the Day Repeat"),"",1+MAX($AJ$10:AJ5885))</f>
        <v/>
      </c>
    </row>
    <row r="5887" spans="34:36" x14ac:dyDescent="0.35">
      <c r="AH5887" s="16" t="str">
        <f>IF(AND(B5887="Premier League",E5887="Live"),_xlfn.XLOOKUP(_xlfn.TEXTJOIN(" vs ",,C5887:D5887),Calendar!G:G,Calendar!B:B),IF(AND(B5887="Premier League",E5887="Highlights"),_xlfn.XLOOKUP(H5887,Calendar!O:O,Calendar!N:N,,-1),""))</f>
        <v/>
      </c>
      <c r="AI5887" s="61" t="str">
        <f>IF(AND(AH5887&lt;&gt;"",E5887="Live"),_xlfn.XLOOKUP(_xlfn.TEXTJOIN(" vs ",,C5887:D5887),Calendar!G:G,Calendar!K:K),"")</f>
        <v/>
      </c>
      <c r="AJ5887" s="61" t="str">
        <f>IF(AND(K5887&lt;&gt;"Match of the Day",K5887&lt;&gt;"Match of the Day 2",K5887&lt;&gt;"Match of the Day Repeat"),"",1+MAX($AJ$10:AJ5886))</f>
        <v/>
      </c>
    </row>
    <row r="5888" spans="34:36" x14ac:dyDescent="0.35">
      <c r="AH5888" s="16" t="str">
        <f>IF(AND(B5888="Premier League",E5888="Live"),_xlfn.XLOOKUP(_xlfn.TEXTJOIN(" vs ",,C5888:D5888),Calendar!G:G,Calendar!B:B),IF(AND(B5888="Premier League",E5888="Highlights"),_xlfn.XLOOKUP(H5888,Calendar!O:O,Calendar!N:N,,-1),""))</f>
        <v/>
      </c>
      <c r="AI5888" s="61" t="str">
        <f>IF(AND(AH5888&lt;&gt;"",E5888="Live"),_xlfn.XLOOKUP(_xlfn.TEXTJOIN(" vs ",,C5888:D5888),Calendar!G:G,Calendar!K:K),"")</f>
        <v/>
      </c>
      <c r="AJ5888" s="61" t="str">
        <f>IF(AND(K5888&lt;&gt;"Match of the Day",K5888&lt;&gt;"Match of the Day 2",K5888&lt;&gt;"Match of the Day Repeat"),"",1+MAX($AJ$10:AJ5887))</f>
        <v/>
      </c>
    </row>
    <row r="5889" spans="34:36" x14ac:dyDescent="0.35">
      <c r="AH5889" s="16" t="str">
        <f>IF(AND(B5889="Premier League",E5889="Live"),_xlfn.XLOOKUP(_xlfn.TEXTJOIN(" vs ",,C5889:D5889),Calendar!G:G,Calendar!B:B),IF(AND(B5889="Premier League",E5889="Highlights"),_xlfn.XLOOKUP(H5889,Calendar!O:O,Calendar!N:N,,-1),""))</f>
        <v/>
      </c>
      <c r="AI5889" s="61" t="str">
        <f>IF(AND(AH5889&lt;&gt;"",E5889="Live"),_xlfn.XLOOKUP(_xlfn.TEXTJOIN(" vs ",,C5889:D5889),Calendar!G:G,Calendar!K:K),"")</f>
        <v/>
      </c>
      <c r="AJ5889" s="61" t="str">
        <f>IF(AND(K5889&lt;&gt;"Match of the Day",K5889&lt;&gt;"Match of the Day 2",K5889&lt;&gt;"Match of the Day Repeat"),"",1+MAX($AJ$10:AJ5888))</f>
        <v/>
      </c>
    </row>
    <row r="5890" spans="34:36" x14ac:dyDescent="0.35">
      <c r="AH5890" s="16" t="str">
        <f>IF(AND(B5890="Premier League",E5890="Live"),_xlfn.XLOOKUP(_xlfn.TEXTJOIN(" vs ",,C5890:D5890),Calendar!G:G,Calendar!B:B),IF(AND(B5890="Premier League",E5890="Highlights"),_xlfn.XLOOKUP(H5890,Calendar!O:O,Calendar!N:N,,-1),""))</f>
        <v/>
      </c>
      <c r="AI5890" s="61" t="str">
        <f>IF(AND(AH5890&lt;&gt;"",E5890="Live"),_xlfn.XLOOKUP(_xlfn.TEXTJOIN(" vs ",,C5890:D5890),Calendar!G:G,Calendar!K:K),"")</f>
        <v/>
      </c>
      <c r="AJ5890" s="61" t="str">
        <f>IF(AND(K5890&lt;&gt;"Match of the Day",K5890&lt;&gt;"Match of the Day 2",K5890&lt;&gt;"Match of the Day Repeat"),"",1+MAX($AJ$10:AJ5889))</f>
        <v/>
      </c>
    </row>
    <row r="5891" spans="34:36" x14ac:dyDescent="0.35">
      <c r="AH5891" s="16" t="str">
        <f>IF(AND(B5891="Premier League",E5891="Live"),_xlfn.XLOOKUP(_xlfn.TEXTJOIN(" vs ",,C5891:D5891),Calendar!G:G,Calendar!B:B),IF(AND(B5891="Premier League",E5891="Highlights"),_xlfn.XLOOKUP(H5891,Calendar!O:O,Calendar!N:N,,-1),""))</f>
        <v/>
      </c>
      <c r="AI5891" s="61" t="str">
        <f>IF(AND(AH5891&lt;&gt;"",E5891="Live"),_xlfn.XLOOKUP(_xlfn.TEXTJOIN(" vs ",,C5891:D5891),Calendar!G:G,Calendar!K:K),"")</f>
        <v/>
      </c>
      <c r="AJ5891" s="61" t="str">
        <f>IF(AND(K5891&lt;&gt;"Match of the Day",K5891&lt;&gt;"Match of the Day 2",K5891&lt;&gt;"Match of the Day Repeat"),"",1+MAX($AJ$10:AJ5890))</f>
        <v/>
      </c>
    </row>
    <row r="5892" spans="34:36" x14ac:dyDescent="0.35">
      <c r="AH5892" s="16" t="str">
        <f>IF(AND(B5892="Premier League",E5892="Live"),_xlfn.XLOOKUP(_xlfn.TEXTJOIN(" vs ",,C5892:D5892),Calendar!G:G,Calendar!B:B),IF(AND(B5892="Premier League",E5892="Highlights"),_xlfn.XLOOKUP(H5892,Calendar!O:O,Calendar!N:N,,-1),""))</f>
        <v/>
      </c>
      <c r="AI5892" s="61" t="str">
        <f>IF(AND(AH5892&lt;&gt;"",E5892="Live"),_xlfn.XLOOKUP(_xlfn.TEXTJOIN(" vs ",,C5892:D5892),Calendar!G:G,Calendar!K:K),"")</f>
        <v/>
      </c>
      <c r="AJ5892" s="61" t="str">
        <f>IF(AND(K5892&lt;&gt;"Match of the Day",K5892&lt;&gt;"Match of the Day 2",K5892&lt;&gt;"Match of the Day Repeat"),"",1+MAX($AJ$10:AJ5891))</f>
        <v/>
      </c>
    </row>
    <row r="5893" spans="34:36" x14ac:dyDescent="0.35">
      <c r="AH5893" s="16" t="str">
        <f>IF(AND(B5893="Premier League",E5893="Live"),_xlfn.XLOOKUP(_xlfn.TEXTJOIN(" vs ",,C5893:D5893),Calendar!G:G,Calendar!B:B),IF(AND(B5893="Premier League",E5893="Highlights"),_xlfn.XLOOKUP(H5893,Calendar!O:O,Calendar!N:N,,-1),""))</f>
        <v/>
      </c>
      <c r="AI5893" s="61" t="str">
        <f>IF(AND(AH5893&lt;&gt;"",E5893="Live"),_xlfn.XLOOKUP(_xlfn.TEXTJOIN(" vs ",,C5893:D5893),Calendar!G:G,Calendar!K:K),"")</f>
        <v/>
      </c>
      <c r="AJ5893" s="61" t="str">
        <f>IF(AND(K5893&lt;&gt;"Match of the Day",K5893&lt;&gt;"Match of the Day 2",K5893&lt;&gt;"Match of the Day Repeat"),"",1+MAX($AJ$10:AJ5892))</f>
        <v/>
      </c>
    </row>
    <row r="5894" spans="34:36" x14ac:dyDescent="0.35">
      <c r="AH5894" s="16" t="str">
        <f>IF(AND(B5894="Premier League",E5894="Live"),_xlfn.XLOOKUP(_xlfn.TEXTJOIN(" vs ",,C5894:D5894),Calendar!G:G,Calendar!B:B),IF(AND(B5894="Premier League",E5894="Highlights"),_xlfn.XLOOKUP(H5894,Calendar!O:O,Calendar!N:N,,-1),""))</f>
        <v/>
      </c>
      <c r="AI5894" s="61" t="str">
        <f>IF(AND(AH5894&lt;&gt;"",E5894="Live"),_xlfn.XLOOKUP(_xlfn.TEXTJOIN(" vs ",,C5894:D5894),Calendar!G:G,Calendar!K:K),"")</f>
        <v/>
      </c>
      <c r="AJ5894" s="61" t="str">
        <f>IF(AND(K5894&lt;&gt;"Match of the Day",K5894&lt;&gt;"Match of the Day 2",K5894&lt;&gt;"Match of the Day Repeat"),"",1+MAX($AJ$10:AJ5893))</f>
        <v/>
      </c>
    </row>
    <row r="5895" spans="34:36" x14ac:dyDescent="0.35">
      <c r="AH5895" s="16" t="str">
        <f>IF(AND(B5895="Premier League",E5895="Live"),_xlfn.XLOOKUP(_xlfn.TEXTJOIN(" vs ",,C5895:D5895),Calendar!G:G,Calendar!B:B),IF(AND(B5895="Premier League",E5895="Highlights"),_xlfn.XLOOKUP(H5895,Calendar!O:O,Calendar!N:N,,-1),""))</f>
        <v/>
      </c>
      <c r="AI5895" s="61" t="str">
        <f>IF(AND(AH5895&lt;&gt;"",E5895="Live"),_xlfn.XLOOKUP(_xlfn.TEXTJOIN(" vs ",,C5895:D5895),Calendar!G:G,Calendar!K:K),"")</f>
        <v/>
      </c>
      <c r="AJ5895" s="61" t="str">
        <f>IF(AND(K5895&lt;&gt;"Match of the Day",K5895&lt;&gt;"Match of the Day 2",K5895&lt;&gt;"Match of the Day Repeat"),"",1+MAX($AJ$10:AJ5894))</f>
        <v/>
      </c>
    </row>
    <row r="5896" spans="34:36" x14ac:dyDescent="0.35">
      <c r="AH5896" s="16" t="str">
        <f>IF(AND(B5896="Premier League",E5896="Live"),_xlfn.XLOOKUP(_xlfn.TEXTJOIN(" vs ",,C5896:D5896),Calendar!G:G,Calendar!B:B),IF(AND(B5896="Premier League",E5896="Highlights"),_xlfn.XLOOKUP(H5896,Calendar!O:O,Calendar!N:N,,-1),""))</f>
        <v/>
      </c>
      <c r="AI5896" s="61" t="str">
        <f>IF(AND(AH5896&lt;&gt;"",E5896="Live"),_xlfn.XLOOKUP(_xlfn.TEXTJOIN(" vs ",,C5896:D5896),Calendar!G:G,Calendar!K:K),"")</f>
        <v/>
      </c>
      <c r="AJ5896" s="61" t="str">
        <f>IF(AND(K5896&lt;&gt;"Match of the Day",K5896&lt;&gt;"Match of the Day 2",K5896&lt;&gt;"Match of the Day Repeat"),"",1+MAX($AJ$10:AJ5895))</f>
        <v/>
      </c>
    </row>
    <row r="5897" spans="34:36" x14ac:dyDescent="0.35">
      <c r="AH5897" s="16" t="str">
        <f>IF(AND(B5897="Premier League",E5897="Live"),_xlfn.XLOOKUP(_xlfn.TEXTJOIN(" vs ",,C5897:D5897),Calendar!G:G,Calendar!B:B),IF(AND(B5897="Premier League",E5897="Highlights"),_xlfn.XLOOKUP(H5897,Calendar!O:O,Calendar!N:N,,-1),""))</f>
        <v/>
      </c>
      <c r="AI5897" s="61" t="str">
        <f>IF(AND(AH5897&lt;&gt;"",E5897="Live"),_xlfn.XLOOKUP(_xlfn.TEXTJOIN(" vs ",,C5897:D5897),Calendar!G:G,Calendar!K:K),"")</f>
        <v/>
      </c>
      <c r="AJ5897" s="61" t="str">
        <f>IF(AND(K5897&lt;&gt;"Match of the Day",K5897&lt;&gt;"Match of the Day 2",K5897&lt;&gt;"Match of the Day Repeat"),"",1+MAX($AJ$10:AJ5896))</f>
        <v/>
      </c>
    </row>
    <row r="5898" spans="34:36" x14ac:dyDescent="0.35">
      <c r="AH5898" s="16" t="str">
        <f>IF(AND(B5898="Premier League",E5898="Live"),_xlfn.XLOOKUP(_xlfn.TEXTJOIN(" vs ",,C5898:D5898),Calendar!G:G,Calendar!B:B),IF(AND(B5898="Premier League",E5898="Highlights"),_xlfn.XLOOKUP(H5898,Calendar!O:O,Calendar!N:N,,-1),""))</f>
        <v/>
      </c>
      <c r="AI5898" s="61" t="str">
        <f>IF(AND(AH5898&lt;&gt;"",E5898="Live"),_xlfn.XLOOKUP(_xlfn.TEXTJOIN(" vs ",,C5898:D5898),Calendar!G:G,Calendar!K:K),"")</f>
        <v/>
      </c>
      <c r="AJ5898" s="61" t="str">
        <f>IF(AND(K5898&lt;&gt;"Match of the Day",K5898&lt;&gt;"Match of the Day 2",K5898&lt;&gt;"Match of the Day Repeat"),"",1+MAX($AJ$10:AJ5897))</f>
        <v/>
      </c>
    </row>
    <row r="5899" spans="34:36" x14ac:dyDescent="0.35">
      <c r="AH5899" s="16" t="str">
        <f>IF(AND(B5899="Premier League",E5899="Live"),_xlfn.XLOOKUP(_xlfn.TEXTJOIN(" vs ",,C5899:D5899),Calendar!G:G,Calendar!B:B),IF(AND(B5899="Premier League",E5899="Highlights"),_xlfn.XLOOKUP(H5899,Calendar!O:O,Calendar!N:N,,-1),""))</f>
        <v/>
      </c>
      <c r="AI5899" s="61" t="str">
        <f>IF(AND(AH5899&lt;&gt;"",E5899="Live"),_xlfn.XLOOKUP(_xlfn.TEXTJOIN(" vs ",,C5899:D5899),Calendar!G:G,Calendar!K:K),"")</f>
        <v/>
      </c>
      <c r="AJ5899" s="61" t="str">
        <f>IF(AND(K5899&lt;&gt;"Match of the Day",K5899&lt;&gt;"Match of the Day 2",K5899&lt;&gt;"Match of the Day Repeat"),"",1+MAX($AJ$10:AJ5898))</f>
        <v/>
      </c>
    </row>
    <row r="5900" spans="34:36" x14ac:dyDescent="0.35">
      <c r="AH5900" s="16" t="str">
        <f>IF(AND(B5900="Premier League",E5900="Live"),_xlfn.XLOOKUP(_xlfn.TEXTJOIN(" vs ",,C5900:D5900),Calendar!G:G,Calendar!B:B),IF(AND(B5900="Premier League",E5900="Highlights"),_xlfn.XLOOKUP(H5900,Calendar!O:O,Calendar!N:N,,-1),""))</f>
        <v/>
      </c>
      <c r="AI5900" s="61" t="str">
        <f>IF(AND(AH5900&lt;&gt;"",E5900="Live"),_xlfn.XLOOKUP(_xlfn.TEXTJOIN(" vs ",,C5900:D5900),Calendar!G:G,Calendar!K:K),"")</f>
        <v/>
      </c>
      <c r="AJ5900" s="61" t="str">
        <f>IF(AND(K5900&lt;&gt;"Match of the Day",K5900&lt;&gt;"Match of the Day 2",K5900&lt;&gt;"Match of the Day Repeat"),"",1+MAX($AJ$10:AJ5899))</f>
        <v/>
      </c>
    </row>
    <row r="5901" spans="34:36" x14ac:dyDescent="0.35">
      <c r="AH5901" s="16" t="str">
        <f>IF(AND(B5901="Premier League",E5901="Live"),_xlfn.XLOOKUP(_xlfn.TEXTJOIN(" vs ",,C5901:D5901),Calendar!G:G,Calendar!B:B),IF(AND(B5901="Premier League",E5901="Highlights"),_xlfn.XLOOKUP(H5901,Calendar!O:O,Calendar!N:N,,-1),""))</f>
        <v/>
      </c>
      <c r="AI5901" s="61" t="str">
        <f>IF(AND(AH5901&lt;&gt;"",E5901="Live"),_xlfn.XLOOKUP(_xlfn.TEXTJOIN(" vs ",,C5901:D5901),Calendar!G:G,Calendar!K:K),"")</f>
        <v/>
      </c>
      <c r="AJ5901" s="61" t="str">
        <f>IF(AND(K5901&lt;&gt;"Match of the Day",K5901&lt;&gt;"Match of the Day 2",K5901&lt;&gt;"Match of the Day Repeat"),"",1+MAX($AJ$10:AJ5900))</f>
        <v/>
      </c>
    </row>
    <row r="5902" spans="34:36" x14ac:dyDescent="0.35">
      <c r="AH5902" s="16" t="str">
        <f>IF(AND(B5902="Premier League",E5902="Live"),_xlfn.XLOOKUP(_xlfn.TEXTJOIN(" vs ",,C5902:D5902),Calendar!G:G,Calendar!B:B),IF(AND(B5902="Premier League",E5902="Highlights"),_xlfn.XLOOKUP(H5902,Calendar!O:O,Calendar!N:N,,-1),""))</f>
        <v/>
      </c>
      <c r="AI5902" s="61" t="str">
        <f>IF(AND(AH5902&lt;&gt;"",E5902="Live"),_xlfn.XLOOKUP(_xlfn.TEXTJOIN(" vs ",,C5902:D5902),Calendar!G:G,Calendar!K:K),"")</f>
        <v/>
      </c>
      <c r="AJ5902" s="61" t="str">
        <f>IF(AND(K5902&lt;&gt;"Match of the Day",K5902&lt;&gt;"Match of the Day 2",K5902&lt;&gt;"Match of the Day Repeat"),"",1+MAX($AJ$10:AJ5901))</f>
        <v/>
      </c>
    </row>
    <row r="5903" spans="34:36" x14ac:dyDescent="0.35">
      <c r="AH5903" s="16" t="str">
        <f>IF(AND(B5903="Premier League",E5903="Live"),_xlfn.XLOOKUP(_xlfn.TEXTJOIN(" vs ",,C5903:D5903),Calendar!G:G,Calendar!B:B),IF(AND(B5903="Premier League",E5903="Highlights"),_xlfn.XLOOKUP(H5903,Calendar!O:O,Calendar!N:N,,-1),""))</f>
        <v/>
      </c>
      <c r="AI5903" s="61" t="str">
        <f>IF(AND(AH5903&lt;&gt;"",E5903="Live"),_xlfn.XLOOKUP(_xlfn.TEXTJOIN(" vs ",,C5903:D5903),Calendar!G:G,Calendar!K:K),"")</f>
        <v/>
      </c>
      <c r="AJ5903" s="61" t="str">
        <f>IF(AND(K5903&lt;&gt;"Match of the Day",K5903&lt;&gt;"Match of the Day 2",K5903&lt;&gt;"Match of the Day Repeat"),"",1+MAX($AJ$10:AJ5902))</f>
        <v/>
      </c>
    </row>
    <row r="5904" spans="34:36" x14ac:dyDescent="0.35">
      <c r="AH5904" s="16" t="str">
        <f>IF(AND(B5904="Premier League",E5904="Live"),_xlfn.XLOOKUP(_xlfn.TEXTJOIN(" vs ",,C5904:D5904),Calendar!G:G,Calendar!B:B),IF(AND(B5904="Premier League",E5904="Highlights"),_xlfn.XLOOKUP(H5904,Calendar!O:O,Calendar!N:N,,-1),""))</f>
        <v/>
      </c>
      <c r="AI5904" s="61" t="str">
        <f>IF(AND(AH5904&lt;&gt;"",E5904="Live"),_xlfn.XLOOKUP(_xlfn.TEXTJOIN(" vs ",,C5904:D5904),Calendar!G:G,Calendar!K:K),"")</f>
        <v/>
      </c>
      <c r="AJ5904" s="61" t="str">
        <f>IF(AND(K5904&lt;&gt;"Match of the Day",K5904&lt;&gt;"Match of the Day 2",K5904&lt;&gt;"Match of the Day Repeat"),"",1+MAX($AJ$10:AJ5903))</f>
        <v/>
      </c>
    </row>
    <row r="5905" spans="34:36" x14ac:dyDescent="0.35">
      <c r="AH5905" s="16" t="str">
        <f>IF(AND(B5905="Premier League",E5905="Live"),_xlfn.XLOOKUP(_xlfn.TEXTJOIN(" vs ",,C5905:D5905),Calendar!G:G,Calendar!B:B),IF(AND(B5905="Premier League",E5905="Highlights"),_xlfn.XLOOKUP(H5905,Calendar!O:O,Calendar!N:N,,-1),""))</f>
        <v/>
      </c>
      <c r="AI5905" s="61" t="str">
        <f>IF(AND(AH5905&lt;&gt;"",E5905="Live"),_xlfn.XLOOKUP(_xlfn.TEXTJOIN(" vs ",,C5905:D5905),Calendar!G:G,Calendar!K:K),"")</f>
        <v/>
      </c>
      <c r="AJ5905" s="61" t="str">
        <f>IF(AND(K5905&lt;&gt;"Match of the Day",K5905&lt;&gt;"Match of the Day 2",K5905&lt;&gt;"Match of the Day Repeat"),"",1+MAX($AJ$10:AJ5904))</f>
        <v/>
      </c>
    </row>
    <row r="5906" spans="34:36" x14ac:dyDescent="0.35">
      <c r="AH5906" s="16" t="str">
        <f>IF(AND(B5906="Premier League",E5906="Live"),_xlfn.XLOOKUP(_xlfn.TEXTJOIN(" vs ",,C5906:D5906),Calendar!G:G,Calendar!B:B),IF(AND(B5906="Premier League",E5906="Highlights"),_xlfn.XLOOKUP(H5906,Calendar!O:O,Calendar!N:N,,-1),""))</f>
        <v/>
      </c>
      <c r="AI5906" s="61" t="str">
        <f>IF(AND(AH5906&lt;&gt;"",E5906="Live"),_xlfn.XLOOKUP(_xlfn.TEXTJOIN(" vs ",,C5906:D5906),Calendar!G:G,Calendar!K:K),"")</f>
        <v/>
      </c>
      <c r="AJ5906" s="61" t="str">
        <f>IF(AND(K5906&lt;&gt;"Match of the Day",K5906&lt;&gt;"Match of the Day 2",K5906&lt;&gt;"Match of the Day Repeat"),"",1+MAX($AJ$10:AJ5905))</f>
        <v/>
      </c>
    </row>
    <row r="5907" spans="34:36" x14ac:dyDescent="0.35">
      <c r="AH5907" s="16" t="str">
        <f>IF(AND(B5907="Premier League",E5907="Live"),_xlfn.XLOOKUP(_xlfn.TEXTJOIN(" vs ",,C5907:D5907),Calendar!G:G,Calendar!B:B),IF(AND(B5907="Premier League",E5907="Highlights"),_xlfn.XLOOKUP(H5907,Calendar!O:O,Calendar!N:N,,-1),""))</f>
        <v/>
      </c>
      <c r="AI5907" s="61" t="str">
        <f>IF(AND(AH5907&lt;&gt;"",E5907="Live"),_xlfn.XLOOKUP(_xlfn.TEXTJOIN(" vs ",,C5907:D5907),Calendar!G:G,Calendar!K:K),"")</f>
        <v/>
      </c>
      <c r="AJ5907" s="61" t="str">
        <f>IF(AND(K5907&lt;&gt;"Match of the Day",K5907&lt;&gt;"Match of the Day 2",K5907&lt;&gt;"Match of the Day Repeat"),"",1+MAX($AJ$10:AJ5906))</f>
        <v/>
      </c>
    </row>
    <row r="5908" spans="34:36" x14ac:dyDescent="0.35">
      <c r="AH5908" s="16" t="str">
        <f>IF(AND(B5908="Premier League",E5908="Live"),_xlfn.XLOOKUP(_xlfn.TEXTJOIN(" vs ",,C5908:D5908),Calendar!G:G,Calendar!B:B),IF(AND(B5908="Premier League",E5908="Highlights"),_xlfn.XLOOKUP(H5908,Calendar!O:O,Calendar!N:N,,-1),""))</f>
        <v/>
      </c>
      <c r="AI5908" s="61" t="str">
        <f>IF(AND(AH5908&lt;&gt;"",E5908="Live"),_xlfn.XLOOKUP(_xlfn.TEXTJOIN(" vs ",,C5908:D5908),Calendar!G:G,Calendar!K:K),"")</f>
        <v/>
      </c>
      <c r="AJ5908" s="61" t="str">
        <f>IF(AND(K5908&lt;&gt;"Match of the Day",K5908&lt;&gt;"Match of the Day 2",K5908&lt;&gt;"Match of the Day Repeat"),"",1+MAX($AJ$10:AJ5907))</f>
        <v/>
      </c>
    </row>
    <row r="5909" spans="34:36" x14ac:dyDescent="0.35">
      <c r="AH5909" s="16" t="str">
        <f>IF(AND(B5909="Premier League",E5909="Live"),_xlfn.XLOOKUP(_xlfn.TEXTJOIN(" vs ",,C5909:D5909),Calendar!G:G,Calendar!B:B),IF(AND(B5909="Premier League",E5909="Highlights"),_xlfn.XLOOKUP(H5909,Calendar!O:O,Calendar!N:N,,-1),""))</f>
        <v/>
      </c>
      <c r="AI5909" s="61" t="str">
        <f>IF(AND(AH5909&lt;&gt;"",E5909="Live"),_xlfn.XLOOKUP(_xlfn.TEXTJOIN(" vs ",,C5909:D5909),Calendar!G:G,Calendar!K:K),"")</f>
        <v/>
      </c>
      <c r="AJ5909" s="61" t="str">
        <f>IF(AND(K5909&lt;&gt;"Match of the Day",K5909&lt;&gt;"Match of the Day 2",K5909&lt;&gt;"Match of the Day Repeat"),"",1+MAX($AJ$10:AJ5908))</f>
        <v/>
      </c>
    </row>
    <row r="5910" spans="34:36" x14ac:dyDescent="0.35">
      <c r="AH5910" s="16" t="str">
        <f>IF(AND(B5910="Premier League",E5910="Live"),_xlfn.XLOOKUP(_xlfn.TEXTJOIN(" vs ",,C5910:D5910),Calendar!G:G,Calendar!B:B),IF(AND(B5910="Premier League",E5910="Highlights"),_xlfn.XLOOKUP(H5910,Calendar!O:O,Calendar!N:N,,-1),""))</f>
        <v/>
      </c>
      <c r="AI5910" s="61" t="str">
        <f>IF(AND(AH5910&lt;&gt;"",E5910="Live"),_xlfn.XLOOKUP(_xlfn.TEXTJOIN(" vs ",,C5910:D5910),Calendar!G:G,Calendar!K:K),"")</f>
        <v/>
      </c>
      <c r="AJ5910" s="61" t="str">
        <f>IF(AND(K5910&lt;&gt;"Match of the Day",K5910&lt;&gt;"Match of the Day 2",K5910&lt;&gt;"Match of the Day Repeat"),"",1+MAX($AJ$10:AJ5909))</f>
        <v/>
      </c>
    </row>
    <row r="5911" spans="34:36" x14ac:dyDescent="0.35">
      <c r="AH5911" s="16" t="str">
        <f>IF(AND(B5911="Premier League",E5911="Live"),_xlfn.XLOOKUP(_xlfn.TEXTJOIN(" vs ",,C5911:D5911),Calendar!G:G,Calendar!B:B),IF(AND(B5911="Premier League",E5911="Highlights"),_xlfn.XLOOKUP(H5911,Calendar!O:O,Calendar!N:N,,-1),""))</f>
        <v/>
      </c>
      <c r="AI5911" s="61" t="str">
        <f>IF(AND(AH5911&lt;&gt;"",E5911="Live"),_xlfn.XLOOKUP(_xlfn.TEXTJOIN(" vs ",,C5911:D5911),Calendar!G:G,Calendar!K:K),"")</f>
        <v/>
      </c>
      <c r="AJ5911" s="61" t="str">
        <f>IF(AND(K5911&lt;&gt;"Match of the Day",K5911&lt;&gt;"Match of the Day 2",K5911&lt;&gt;"Match of the Day Repeat"),"",1+MAX($AJ$10:AJ5910))</f>
        <v/>
      </c>
    </row>
    <row r="5912" spans="34:36" x14ac:dyDescent="0.35">
      <c r="AH5912" s="16" t="str">
        <f>IF(AND(B5912="Premier League",E5912="Live"),_xlfn.XLOOKUP(_xlfn.TEXTJOIN(" vs ",,C5912:D5912),Calendar!G:G,Calendar!B:B),IF(AND(B5912="Premier League",E5912="Highlights"),_xlfn.XLOOKUP(H5912,Calendar!O:O,Calendar!N:N,,-1),""))</f>
        <v/>
      </c>
      <c r="AI5912" s="61" t="str">
        <f>IF(AND(AH5912&lt;&gt;"",E5912="Live"),_xlfn.XLOOKUP(_xlfn.TEXTJOIN(" vs ",,C5912:D5912),Calendar!G:G,Calendar!K:K),"")</f>
        <v/>
      </c>
      <c r="AJ5912" s="61" t="str">
        <f>IF(AND(K5912&lt;&gt;"Match of the Day",K5912&lt;&gt;"Match of the Day 2",K5912&lt;&gt;"Match of the Day Repeat"),"",1+MAX($AJ$10:AJ5911))</f>
        <v/>
      </c>
    </row>
    <row r="5913" spans="34:36" x14ac:dyDescent="0.35">
      <c r="AH5913" s="16" t="str">
        <f>IF(AND(B5913="Premier League",E5913="Live"),_xlfn.XLOOKUP(_xlfn.TEXTJOIN(" vs ",,C5913:D5913),Calendar!G:G,Calendar!B:B),IF(AND(B5913="Premier League",E5913="Highlights"),_xlfn.XLOOKUP(H5913,Calendar!O:O,Calendar!N:N,,-1),""))</f>
        <v/>
      </c>
      <c r="AI5913" s="61" t="str">
        <f>IF(AND(AH5913&lt;&gt;"",E5913="Live"),_xlfn.XLOOKUP(_xlfn.TEXTJOIN(" vs ",,C5913:D5913),Calendar!G:G,Calendar!K:K),"")</f>
        <v/>
      </c>
      <c r="AJ5913" s="61" t="str">
        <f>IF(AND(K5913&lt;&gt;"Match of the Day",K5913&lt;&gt;"Match of the Day 2",K5913&lt;&gt;"Match of the Day Repeat"),"",1+MAX($AJ$10:AJ5912))</f>
        <v/>
      </c>
    </row>
    <row r="5914" spans="34:36" x14ac:dyDescent="0.35">
      <c r="AH5914" s="16" t="str">
        <f>IF(AND(B5914="Premier League",E5914="Live"),_xlfn.XLOOKUP(_xlfn.TEXTJOIN(" vs ",,C5914:D5914),Calendar!G:G,Calendar!B:B),IF(AND(B5914="Premier League",E5914="Highlights"),_xlfn.XLOOKUP(H5914,Calendar!O:O,Calendar!N:N,,-1),""))</f>
        <v/>
      </c>
      <c r="AI5914" s="61" t="str">
        <f>IF(AND(AH5914&lt;&gt;"",E5914="Live"),_xlfn.XLOOKUP(_xlfn.TEXTJOIN(" vs ",,C5914:D5914),Calendar!G:G,Calendar!K:K),"")</f>
        <v/>
      </c>
      <c r="AJ5914" s="61" t="str">
        <f>IF(AND(K5914&lt;&gt;"Match of the Day",K5914&lt;&gt;"Match of the Day 2",K5914&lt;&gt;"Match of the Day Repeat"),"",1+MAX($AJ$10:AJ5913))</f>
        <v/>
      </c>
    </row>
    <row r="5915" spans="34:36" x14ac:dyDescent="0.35">
      <c r="AH5915" s="16" t="str">
        <f>IF(AND(B5915="Premier League",E5915="Live"),_xlfn.XLOOKUP(_xlfn.TEXTJOIN(" vs ",,C5915:D5915),Calendar!G:G,Calendar!B:B),IF(AND(B5915="Premier League",E5915="Highlights"),_xlfn.XLOOKUP(H5915,Calendar!O:O,Calendar!N:N,,-1),""))</f>
        <v/>
      </c>
      <c r="AI5915" s="61" t="str">
        <f>IF(AND(AH5915&lt;&gt;"",E5915="Live"),_xlfn.XLOOKUP(_xlfn.TEXTJOIN(" vs ",,C5915:D5915),Calendar!G:G,Calendar!K:K),"")</f>
        <v/>
      </c>
      <c r="AJ5915" s="61" t="str">
        <f>IF(AND(K5915&lt;&gt;"Match of the Day",K5915&lt;&gt;"Match of the Day 2",K5915&lt;&gt;"Match of the Day Repeat"),"",1+MAX($AJ$10:AJ5914))</f>
        <v/>
      </c>
    </row>
    <row r="5916" spans="34:36" x14ac:dyDescent="0.35">
      <c r="AH5916" s="16" t="str">
        <f>IF(AND(B5916="Premier League",E5916="Live"),_xlfn.XLOOKUP(_xlfn.TEXTJOIN(" vs ",,C5916:D5916),Calendar!G:G,Calendar!B:B),IF(AND(B5916="Premier League",E5916="Highlights"),_xlfn.XLOOKUP(H5916,Calendar!O:O,Calendar!N:N,,-1),""))</f>
        <v/>
      </c>
      <c r="AI5916" s="61" t="str">
        <f>IF(AND(AH5916&lt;&gt;"",E5916="Live"),_xlfn.XLOOKUP(_xlfn.TEXTJOIN(" vs ",,C5916:D5916),Calendar!G:G,Calendar!K:K),"")</f>
        <v/>
      </c>
      <c r="AJ5916" s="61" t="str">
        <f>IF(AND(K5916&lt;&gt;"Match of the Day",K5916&lt;&gt;"Match of the Day 2",K5916&lt;&gt;"Match of the Day Repeat"),"",1+MAX($AJ$10:AJ5915))</f>
        <v/>
      </c>
    </row>
    <row r="5917" spans="34:36" x14ac:dyDescent="0.35">
      <c r="AH5917" s="16" t="str">
        <f>IF(AND(B5917="Premier League",E5917="Live"),_xlfn.XLOOKUP(_xlfn.TEXTJOIN(" vs ",,C5917:D5917),Calendar!G:G,Calendar!B:B),IF(AND(B5917="Premier League",E5917="Highlights"),_xlfn.XLOOKUP(H5917,Calendar!O:O,Calendar!N:N,,-1),""))</f>
        <v/>
      </c>
      <c r="AI5917" s="61" t="str">
        <f>IF(AND(AH5917&lt;&gt;"",E5917="Live"),_xlfn.XLOOKUP(_xlfn.TEXTJOIN(" vs ",,C5917:D5917),Calendar!G:G,Calendar!K:K),"")</f>
        <v/>
      </c>
      <c r="AJ5917" s="61" t="str">
        <f>IF(AND(K5917&lt;&gt;"Match of the Day",K5917&lt;&gt;"Match of the Day 2",K5917&lt;&gt;"Match of the Day Repeat"),"",1+MAX($AJ$10:AJ5916))</f>
        <v/>
      </c>
    </row>
    <row r="5918" spans="34:36" x14ac:dyDescent="0.35">
      <c r="AH5918" s="16" t="str">
        <f>IF(AND(B5918="Premier League",E5918="Live"),_xlfn.XLOOKUP(_xlfn.TEXTJOIN(" vs ",,C5918:D5918),Calendar!G:G,Calendar!B:B),IF(AND(B5918="Premier League",E5918="Highlights"),_xlfn.XLOOKUP(H5918,Calendar!O:O,Calendar!N:N,,-1),""))</f>
        <v/>
      </c>
      <c r="AI5918" s="61" t="str">
        <f>IF(AND(AH5918&lt;&gt;"",E5918="Live"),_xlfn.XLOOKUP(_xlfn.TEXTJOIN(" vs ",,C5918:D5918),Calendar!G:G,Calendar!K:K),"")</f>
        <v/>
      </c>
      <c r="AJ5918" s="61" t="str">
        <f>IF(AND(K5918&lt;&gt;"Match of the Day",K5918&lt;&gt;"Match of the Day 2",K5918&lt;&gt;"Match of the Day Repeat"),"",1+MAX($AJ$10:AJ5917))</f>
        <v/>
      </c>
    </row>
    <row r="5919" spans="34:36" x14ac:dyDescent="0.35">
      <c r="AH5919" s="16" t="str">
        <f>IF(AND(B5919="Premier League",E5919="Live"),_xlfn.XLOOKUP(_xlfn.TEXTJOIN(" vs ",,C5919:D5919),Calendar!G:G,Calendar!B:B),IF(AND(B5919="Premier League",E5919="Highlights"),_xlfn.XLOOKUP(H5919,Calendar!O:O,Calendar!N:N,,-1),""))</f>
        <v/>
      </c>
      <c r="AI5919" s="61" t="str">
        <f>IF(AND(AH5919&lt;&gt;"",E5919="Live"),_xlfn.XLOOKUP(_xlfn.TEXTJOIN(" vs ",,C5919:D5919),Calendar!G:G,Calendar!K:K),"")</f>
        <v/>
      </c>
      <c r="AJ5919" s="61" t="str">
        <f>IF(AND(K5919&lt;&gt;"Match of the Day",K5919&lt;&gt;"Match of the Day 2",K5919&lt;&gt;"Match of the Day Repeat"),"",1+MAX($AJ$10:AJ5918))</f>
        <v/>
      </c>
    </row>
    <row r="5920" spans="34:36" x14ac:dyDescent="0.35">
      <c r="AH5920" s="16" t="str">
        <f>IF(AND(B5920="Premier League",E5920="Live"),_xlfn.XLOOKUP(_xlfn.TEXTJOIN(" vs ",,C5920:D5920),Calendar!G:G,Calendar!B:B),IF(AND(B5920="Premier League",E5920="Highlights"),_xlfn.XLOOKUP(H5920,Calendar!O:O,Calendar!N:N,,-1),""))</f>
        <v/>
      </c>
      <c r="AI5920" s="61" t="str">
        <f>IF(AND(AH5920&lt;&gt;"",E5920="Live"),_xlfn.XLOOKUP(_xlfn.TEXTJOIN(" vs ",,C5920:D5920),Calendar!G:G,Calendar!K:K),"")</f>
        <v/>
      </c>
      <c r="AJ5920" s="61" t="str">
        <f>IF(AND(K5920&lt;&gt;"Match of the Day",K5920&lt;&gt;"Match of the Day 2",K5920&lt;&gt;"Match of the Day Repeat"),"",1+MAX($AJ$10:AJ5919))</f>
        <v/>
      </c>
    </row>
    <row r="5921" spans="34:36" x14ac:dyDescent="0.35">
      <c r="AH5921" s="16" t="str">
        <f>IF(AND(B5921="Premier League",E5921="Live"),_xlfn.XLOOKUP(_xlfn.TEXTJOIN(" vs ",,C5921:D5921),Calendar!G:G,Calendar!B:B),IF(AND(B5921="Premier League",E5921="Highlights"),_xlfn.XLOOKUP(H5921,Calendar!O:O,Calendar!N:N,,-1),""))</f>
        <v/>
      </c>
      <c r="AI5921" s="61" t="str">
        <f>IF(AND(AH5921&lt;&gt;"",E5921="Live"),_xlfn.XLOOKUP(_xlfn.TEXTJOIN(" vs ",,C5921:D5921),Calendar!G:G,Calendar!K:K),"")</f>
        <v/>
      </c>
      <c r="AJ5921" s="61" t="str">
        <f>IF(AND(K5921&lt;&gt;"Match of the Day",K5921&lt;&gt;"Match of the Day 2",K5921&lt;&gt;"Match of the Day Repeat"),"",1+MAX($AJ$10:AJ5920))</f>
        <v/>
      </c>
    </row>
    <row r="5922" spans="34:36" x14ac:dyDescent="0.35">
      <c r="AH5922" s="16" t="str">
        <f>IF(AND(B5922="Premier League",E5922="Live"),_xlfn.XLOOKUP(_xlfn.TEXTJOIN(" vs ",,C5922:D5922),Calendar!G:G,Calendar!B:B),IF(AND(B5922="Premier League",E5922="Highlights"),_xlfn.XLOOKUP(H5922,Calendar!O:O,Calendar!N:N,,-1),""))</f>
        <v/>
      </c>
      <c r="AI5922" s="61" t="str">
        <f>IF(AND(AH5922&lt;&gt;"",E5922="Live"),_xlfn.XLOOKUP(_xlfn.TEXTJOIN(" vs ",,C5922:D5922),Calendar!G:G,Calendar!K:K),"")</f>
        <v/>
      </c>
      <c r="AJ5922" s="61" t="str">
        <f>IF(AND(K5922&lt;&gt;"Match of the Day",K5922&lt;&gt;"Match of the Day 2",K5922&lt;&gt;"Match of the Day Repeat"),"",1+MAX($AJ$10:AJ5921))</f>
        <v/>
      </c>
    </row>
    <row r="5923" spans="34:36" x14ac:dyDescent="0.35">
      <c r="AH5923" s="16" t="str">
        <f>IF(AND(B5923="Premier League",E5923="Live"),_xlfn.XLOOKUP(_xlfn.TEXTJOIN(" vs ",,C5923:D5923),Calendar!G:G,Calendar!B:B),IF(AND(B5923="Premier League",E5923="Highlights"),_xlfn.XLOOKUP(H5923,Calendar!O:O,Calendar!N:N,,-1),""))</f>
        <v/>
      </c>
      <c r="AI5923" s="61" t="str">
        <f>IF(AND(AH5923&lt;&gt;"",E5923="Live"),_xlfn.XLOOKUP(_xlfn.TEXTJOIN(" vs ",,C5923:D5923),Calendar!G:G,Calendar!K:K),"")</f>
        <v/>
      </c>
      <c r="AJ5923" s="61" t="str">
        <f>IF(AND(K5923&lt;&gt;"Match of the Day",K5923&lt;&gt;"Match of the Day 2",K5923&lt;&gt;"Match of the Day Repeat"),"",1+MAX($AJ$10:AJ5922))</f>
        <v/>
      </c>
    </row>
    <row r="5924" spans="34:36" x14ac:dyDescent="0.35">
      <c r="AH5924" s="16" t="str">
        <f>IF(AND(B5924="Premier League",E5924="Live"),_xlfn.XLOOKUP(_xlfn.TEXTJOIN(" vs ",,C5924:D5924),Calendar!G:G,Calendar!B:B),IF(AND(B5924="Premier League",E5924="Highlights"),_xlfn.XLOOKUP(H5924,Calendar!O:O,Calendar!N:N,,-1),""))</f>
        <v/>
      </c>
      <c r="AI5924" s="61" t="str">
        <f>IF(AND(AH5924&lt;&gt;"",E5924="Live"),_xlfn.XLOOKUP(_xlfn.TEXTJOIN(" vs ",,C5924:D5924),Calendar!G:G,Calendar!K:K),"")</f>
        <v/>
      </c>
      <c r="AJ5924" s="61" t="str">
        <f>IF(AND(K5924&lt;&gt;"Match of the Day",K5924&lt;&gt;"Match of the Day 2",K5924&lt;&gt;"Match of the Day Repeat"),"",1+MAX($AJ$10:AJ5923))</f>
        <v/>
      </c>
    </row>
    <row r="5925" spans="34:36" x14ac:dyDescent="0.35">
      <c r="AH5925" s="16" t="str">
        <f>IF(AND(B5925="Premier League",E5925="Live"),_xlfn.XLOOKUP(_xlfn.TEXTJOIN(" vs ",,C5925:D5925),Calendar!G:G,Calendar!B:B),IF(AND(B5925="Premier League",E5925="Highlights"),_xlfn.XLOOKUP(H5925,Calendar!O:O,Calendar!N:N,,-1),""))</f>
        <v/>
      </c>
      <c r="AI5925" s="61" t="str">
        <f>IF(AND(AH5925&lt;&gt;"",E5925="Live"),_xlfn.XLOOKUP(_xlfn.TEXTJOIN(" vs ",,C5925:D5925),Calendar!G:G,Calendar!K:K),"")</f>
        <v/>
      </c>
      <c r="AJ5925" s="61" t="str">
        <f>IF(AND(K5925&lt;&gt;"Match of the Day",K5925&lt;&gt;"Match of the Day 2",K5925&lt;&gt;"Match of the Day Repeat"),"",1+MAX($AJ$10:AJ5924))</f>
        <v/>
      </c>
    </row>
    <row r="5926" spans="34:36" x14ac:dyDescent="0.35">
      <c r="AH5926" s="16" t="str">
        <f>IF(AND(B5926="Premier League",E5926="Live"),_xlfn.XLOOKUP(_xlfn.TEXTJOIN(" vs ",,C5926:D5926),Calendar!G:G,Calendar!B:B),IF(AND(B5926="Premier League",E5926="Highlights"),_xlfn.XLOOKUP(H5926,Calendar!O:O,Calendar!N:N,,-1),""))</f>
        <v/>
      </c>
      <c r="AI5926" s="61" t="str">
        <f>IF(AND(AH5926&lt;&gt;"",E5926="Live"),_xlfn.XLOOKUP(_xlfn.TEXTJOIN(" vs ",,C5926:D5926),Calendar!G:G,Calendar!K:K),"")</f>
        <v/>
      </c>
      <c r="AJ5926" s="61" t="str">
        <f>IF(AND(K5926&lt;&gt;"Match of the Day",K5926&lt;&gt;"Match of the Day 2",K5926&lt;&gt;"Match of the Day Repeat"),"",1+MAX($AJ$10:AJ5925))</f>
        <v/>
      </c>
    </row>
    <row r="5927" spans="34:36" x14ac:dyDescent="0.35">
      <c r="AH5927" s="16" t="str">
        <f>IF(AND(B5927="Premier League",E5927="Live"),_xlfn.XLOOKUP(_xlfn.TEXTJOIN(" vs ",,C5927:D5927),Calendar!G:G,Calendar!B:B),IF(AND(B5927="Premier League",E5927="Highlights"),_xlfn.XLOOKUP(H5927,Calendar!O:O,Calendar!N:N,,-1),""))</f>
        <v/>
      </c>
      <c r="AI5927" s="61" t="str">
        <f>IF(AND(AH5927&lt;&gt;"",E5927="Live"),_xlfn.XLOOKUP(_xlfn.TEXTJOIN(" vs ",,C5927:D5927),Calendar!G:G,Calendar!K:K),"")</f>
        <v/>
      </c>
      <c r="AJ5927" s="61" t="str">
        <f>IF(AND(K5927&lt;&gt;"Match of the Day",K5927&lt;&gt;"Match of the Day 2",K5927&lt;&gt;"Match of the Day Repeat"),"",1+MAX($AJ$10:AJ5926))</f>
        <v/>
      </c>
    </row>
    <row r="5928" spans="34:36" x14ac:dyDescent="0.35">
      <c r="AH5928" s="16" t="str">
        <f>IF(AND(B5928="Premier League",E5928="Live"),_xlfn.XLOOKUP(_xlfn.TEXTJOIN(" vs ",,C5928:D5928),Calendar!G:G,Calendar!B:B),IF(AND(B5928="Premier League",E5928="Highlights"),_xlfn.XLOOKUP(H5928,Calendar!O:O,Calendar!N:N,,-1),""))</f>
        <v/>
      </c>
      <c r="AI5928" s="61" t="str">
        <f>IF(AND(AH5928&lt;&gt;"",E5928="Live"),_xlfn.XLOOKUP(_xlfn.TEXTJOIN(" vs ",,C5928:D5928),Calendar!G:G,Calendar!K:K),"")</f>
        <v/>
      </c>
      <c r="AJ5928" s="61" t="str">
        <f>IF(AND(K5928&lt;&gt;"Match of the Day",K5928&lt;&gt;"Match of the Day 2",K5928&lt;&gt;"Match of the Day Repeat"),"",1+MAX($AJ$10:AJ5927))</f>
        <v/>
      </c>
    </row>
    <row r="5929" spans="34:36" x14ac:dyDescent="0.35">
      <c r="AH5929" s="16" t="str">
        <f>IF(AND(B5929="Premier League",E5929="Live"),_xlfn.XLOOKUP(_xlfn.TEXTJOIN(" vs ",,C5929:D5929),Calendar!G:G,Calendar!B:B),IF(AND(B5929="Premier League",E5929="Highlights"),_xlfn.XLOOKUP(H5929,Calendar!O:O,Calendar!N:N,,-1),""))</f>
        <v/>
      </c>
      <c r="AI5929" s="61" t="str">
        <f>IF(AND(AH5929&lt;&gt;"",E5929="Live"),_xlfn.XLOOKUP(_xlfn.TEXTJOIN(" vs ",,C5929:D5929),Calendar!G:G,Calendar!K:K),"")</f>
        <v/>
      </c>
      <c r="AJ5929" s="61" t="str">
        <f>IF(AND(K5929&lt;&gt;"Match of the Day",K5929&lt;&gt;"Match of the Day 2",K5929&lt;&gt;"Match of the Day Repeat"),"",1+MAX($AJ$10:AJ5928))</f>
        <v/>
      </c>
    </row>
    <row r="5930" spans="34:36" x14ac:dyDescent="0.35">
      <c r="AH5930" s="16" t="str">
        <f>IF(AND(B5930="Premier League",E5930="Live"),_xlfn.XLOOKUP(_xlfn.TEXTJOIN(" vs ",,C5930:D5930),Calendar!G:G,Calendar!B:B),IF(AND(B5930="Premier League",E5930="Highlights"),_xlfn.XLOOKUP(H5930,Calendar!O:O,Calendar!N:N,,-1),""))</f>
        <v/>
      </c>
      <c r="AI5930" s="61" t="str">
        <f>IF(AND(AH5930&lt;&gt;"",E5930="Live"),_xlfn.XLOOKUP(_xlfn.TEXTJOIN(" vs ",,C5930:D5930),Calendar!G:G,Calendar!K:K),"")</f>
        <v/>
      </c>
      <c r="AJ5930" s="61" t="str">
        <f>IF(AND(K5930&lt;&gt;"Match of the Day",K5930&lt;&gt;"Match of the Day 2",K5930&lt;&gt;"Match of the Day Repeat"),"",1+MAX($AJ$10:AJ5929))</f>
        <v/>
      </c>
    </row>
    <row r="5931" spans="34:36" x14ac:dyDescent="0.35">
      <c r="AH5931" s="16" t="str">
        <f>IF(AND(B5931="Premier League",E5931="Live"),_xlfn.XLOOKUP(_xlfn.TEXTJOIN(" vs ",,C5931:D5931),Calendar!G:G,Calendar!B:B),IF(AND(B5931="Premier League",E5931="Highlights"),_xlfn.XLOOKUP(H5931,Calendar!O:O,Calendar!N:N,,-1),""))</f>
        <v/>
      </c>
      <c r="AI5931" s="61" t="str">
        <f>IF(AND(AH5931&lt;&gt;"",E5931="Live"),_xlfn.XLOOKUP(_xlfn.TEXTJOIN(" vs ",,C5931:D5931),Calendar!G:G,Calendar!K:K),"")</f>
        <v/>
      </c>
      <c r="AJ5931" s="61" t="str">
        <f>IF(AND(K5931&lt;&gt;"Match of the Day",K5931&lt;&gt;"Match of the Day 2",K5931&lt;&gt;"Match of the Day Repeat"),"",1+MAX($AJ$10:AJ5930))</f>
        <v/>
      </c>
    </row>
    <row r="5932" spans="34:36" x14ac:dyDescent="0.35">
      <c r="AH5932" s="16" t="str">
        <f>IF(AND(B5932="Premier League",E5932="Live"),_xlfn.XLOOKUP(_xlfn.TEXTJOIN(" vs ",,C5932:D5932),Calendar!G:G,Calendar!B:B),IF(AND(B5932="Premier League",E5932="Highlights"),_xlfn.XLOOKUP(H5932,Calendar!O:O,Calendar!N:N,,-1),""))</f>
        <v/>
      </c>
      <c r="AI5932" s="61" t="str">
        <f>IF(AND(AH5932&lt;&gt;"",E5932="Live"),_xlfn.XLOOKUP(_xlfn.TEXTJOIN(" vs ",,C5932:D5932),Calendar!G:G,Calendar!K:K),"")</f>
        <v/>
      </c>
      <c r="AJ5932" s="61" t="str">
        <f>IF(AND(K5932&lt;&gt;"Match of the Day",K5932&lt;&gt;"Match of the Day 2",K5932&lt;&gt;"Match of the Day Repeat"),"",1+MAX($AJ$10:AJ5931))</f>
        <v/>
      </c>
    </row>
    <row r="5933" spans="34:36" x14ac:dyDescent="0.35">
      <c r="AH5933" s="16" t="str">
        <f>IF(AND(B5933="Premier League",E5933="Live"),_xlfn.XLOOKUP(_xlfn.TEXTJOIN(" vs ",,C5933:D5933),Calendar!G:G,Calendar!B:B),IF(AND(B5933="Premier League",E5933="Highlights"),_xlfn.XLOOKUP(H5933,Calendar!O:O,Calendar!N:N,,-1),""))</f>
        <v/>
      </c>
      <c r="AI5933" s="61" t="str">
        <f>IF(AND(AH5933&lt;&gt;"",E5933="Live"),_xlfn.XLOOKUP(_xlfn.TEXTJOIN(" vs ",,C5933:D5933),Calendar!G:G,Calendar!K:K),"")</f>
        <v/>
      </c>
      <c r="AJ5933" s="61" t="str">
        <f>IF(AND(K5933&lt;&gt;"Match of the Day",K5933&lt;&gt;"Match of the Day 2",K5933&lt;&gt;"Match of the Day Repeat"),"",1+MAX($AJ$10:AJ5932))</f>
        <v/>
      </c>
    </row>
    <row r="5934" spans="34:36" x14ac:dyDescent="0.35">
      <c r="AH5934" s="16" t="str">
        <f>IF(AND(B5934="Premier League",E5934="Live"),_xlfn.XLOOKUP(_xlfn.TEXTJOIN(" vs ",,C5934:D5934),Calendar!G:G,Calendar!B:B),IF(AND(B5934="Premier League",E5934="Highlights"),_xlfn.XLOOKUP(H5934,Calendar!O:O,Calendar!N:N,,-1),""))</f>
        <v/>
      </c>
      <c r="AI5934" s="61" t="str">
        <f>IF(AND(AH5934&lt;&gt;"",E5934="Live"),_xlfn.XLOOKUP(_xlfn.TEXTJOIN(" vs ",,C5934:D5934),Calendar!G:G,Calendar!K:K),"")</f>
        <v/>
      </c>
      <c r="AJ5934" s="61" t="str">
        <f>IF(AND(K5934&lt;&gt;"Match of the Day",K5934&lt;&gt;"Match of the Day 2",K5934&lt;&gt;"Match of the Day Repeat"),"",1+MAX($AJ$10:AJ5933))</f>
        <v/>
      </c>
    </row>
    <row r="5935" spans="34:36" x14ac:dyDescent="0.35">
      <c r="AH5935" s="16" t="str">
        <f>IF(AND(B5935="Premier League",E5935="Live"),_xlfn.XLOOKUP(_xlfn.TEXTJOIN(" vs ",,C5935:D5935),Calendar!G:G,Calendar!B:B),IF(AND(B5935="Premier League",E5935="Highlights"),_xlfn.XLOOKUP(H5935,Calendar!O:O,Calendar!N:N,,-1),""))</f>
        <v/>
      </c>
      <c r="AI5935" s="61" t="str">
        <f>IF(AND(AH5935&lt;&gt;"",E5935="Live"),_xlfn.XLOOKUP(_xlfn.TEXTJOIN(" vs ",,C5935:D5935),Calendar!G:G,Calendar!K:K),"")</f>
        <v/>
      </c>
      <c r="AJ5935" s="61" t="str">
        <f>IF(AND(K5935&lt;&gt;"Match of the Day",K5935&lt;&gt;"Match of the Day 2",K5935&lt;&gt;"Match of the Day Repeat"),"",1+MAX($AJ$10:AJ5934))</f>
        <v/>
      </c>
    </row>
    <row r="5936" spans="34:36" x14ac:dyDescent="0.35">
      <c r="AH5936" s="16" t="str">
        <f>IF(AND(B5936="Premier League",E5936="Live"),_xlfn.XLOOKUP(_xlfn.TEXTJOIN(" vs ",,C5936:D5936),Calendar!G:G,Calendar!B:B),IF(AND(B5936="Premier League",E5936="Highlights"),_xlfn.XLOOKUP(H5936,Calendar!O:O,Calendar!N:N,,-1),""))</f>
        <v/>
      </c>
      <c r="AI5936" s="61" t="str">
        <f>IF(AND(AH5936&lt;&gt;"",E5936="Live"),_xlfn.XLOOKUP(_xlfn.TEXTJOIN(" vs ",,C5936:D5936),Calendar!G:G,Calendar!K:K),"")</f>
        <v/>
      </c>
      <c r="AJ5936" s="61" t="str">
        <f>IF(AND(K5936&lt;&gt;"Match of the Day",K5936&lt;&gt;"Match of the Day 2",K5936&lt;&gt;"Match of the Day Repeat"),"",1+MAX($AJ$10:AJ5935))</f>
        <v/>
      </c>
    </row>
    <row r="5937" spans="34:36" x14ac:dyDescent="0.35">
      <c r="AH5937" s="16" t="str">
        <f>IF(AND(B5937="Premier League",E5937="Live"),_xlfn.XLOOKUP(_xlfn.TEXTJOIN(" vs ",,C5937:D5937),Calendar!G:G,Calendar!B:B),IF(AND(B5937="Premier League",E5937="Highlights"),_xlfn.XLOOKUP(H5937,Calendar!O:O,Calendar!N:N,,-1),""))</f>
        <v/>
      </c>
      <c r="AI5937" s="61" t="str">
        <f>IF(AND(AH5937&lt;&gt;"",E5937="Live"),_xlfn.XLOOKUP(_xlfn.TEXTJOIN(" vs ",,C5937:D5937),Calendar!G:G,Calendar!K:K),"")</f>
        <v/>
      </c>
      <c r="AJ5937" s="61" t="str">
        <f>IF(AND(K5937&lt;&gt;"Match of the Day",K5937&lt;&gt;"Match of the Day 2",K5937&lt;&gt;"Match of the Day Repeat"),"",1+MAX($AJ$10:AJ5936))</f>
        <v/>
      </c>
    </row>
    <row r="5938" spans="34:36" x14ac:dyDescent="0.35">
      <c r="AH5938" s="16" t="str">
        <f>IF(AND(B5938="Premier League",E5938="Live"),_xlfn.XLOOKUP(_xlfn.TEXTJOIN(" vs ",,C5938:D5938),Calendar!G:G,Calendar!B:B),IF(AND(B5938="Premier League",E5938="Highlights"),_xlfn.XLOOKUP(H5938,Calendar!O:O,Calendar!N:N,,-1),""))</f>
        <v/>
      </c>
      <c r="AI5938" s="61" t="str">
        <f>IF(AND(AH5938&lt;&gt;"",E5938="Live"),_xlfn.XLOOKUP(_xlfn.TEXTJOIN(" vs ",,C5938:D5938),Calendar!G:G,Calendar!K:K),"")</f>
        <v/>
      </c>
      <c r="AJ5938" s="61" t="str">
        <f>IF(AND(K5938&lt;&gt;"Match of the Day",K5938&lt;&gt;"Match of the Day 2",K5938&lt;&gt;"Match of the Day Repeat"),"",1+MAX($AJ$10:AJ5937))</f>
        <v/>
      </c>
    </row>
    <row r="5939" spans="34:36" x14ac:dyDescent="0.35">
      <c r="AH5939" s="16" t="str">
        <f>IF(AND(B5939="Premier League",E5939="Live"),_xlfn.XLOOKUP(_xlfn.TEXTJOIN(" vs ",,C5939:D5939),Calendar!G:G,Calendar!B:B),IF(AND(B5939="Premier League",E5939="Highlights"),_xlfn.XLOOKUP(H5939,Calendar!O:O,Calendar!N:N,,-1),""))</f>
        <v/>
      </c>
      <c r="AI5939" s="61" t="str">
        <f>IF(AND(AH5939&lt;&gt;"",E5939="Live"),_xlfn.XLOOKUP(_xlfn.TEXTJOIN(" vs ",,C5939:D5939),Calendar!G:G,Calendar!K:K),"")</f>
        <v/>
      </c>
      <c r="AJ5939" s="61" t="str">
        <f>IF(AND(K5939&lt;&gt;"Match of the Day",K5939&lt;&gt;"Match of the Day 2",K5939&lt;&gt;"Match of the Day Repeat"),"",1+MAX($AJ$10:AJ5938))</f>
        <v/>
      </c>
    </row>
    <row r="5940" spans="34:36" x14ac:dyDescent="0.35">
      <c r="AH5940" s="16" t="str">
        <f>IF(AND(B5940="Premier League",E5940="Live"),_xlfn.XLOOKUP(_xlfn.TEXTJOIN(" vs ",,C5940:D5940),Calendar!G:G,Calendar!B:B),IF(AND(B5940="Premier League",E5940="Highlights"),_xlfn.XLOOKUP(H5940,Calendar!O:O,Calendar!N:N,,-1),""))</f>
        <v/>
      </c>
      <c r="AI5940" s="61" t="str">
        <f>IF(AND(AH5940&lt;&gt;"",E5940="Live"),_xlfn.XLOOKUP(_xlfn.TEXTJOIN(" vs ",,C5940:D5940),Calendar!G:G,Calendar!K:K),"")</f>
        <v/>
      </c>
      <c r="AJ5940" s="61" t="str">
        <f>IF(AND(K5940&lt;&gt;"Match of the Day",K5940&lt;&gt;"Match of the Day 2",K5940&lt;&gt;"Match of the Day Repeat"),"",1+MAX($AJ$10:AJ5939))</f>
        <v/>
      </c>
    </row>
    <row r="5941" spans="34:36" x14ac:dyDescent="0.35">
      <c r="AH5941" s="16" t="str">
        <f>IF(AND(B5941="Premier League",E5941="Live"),_xlfn.XLOOKUP(_xlfn.TEXTJOIN(" vs ",,C5941:D5941),Calendar!G:G,Calendar!B:B),IF(AND(B5941="Premier League",E5941="Highlights"),_xlfn.XLOOKUP(H5941,Calendar!O:O,Calendar!N:N,,-1),""))</f>
        <v/>
      </c>
      <c r="AI5941" s="61" t="str">
        <f>IF(AND(AH5941&lt;&gt;"",E5941="Live"),_xlfn.XLOOKUP(_xlfn.TEXTJOIN(" vs ",,C5941:D5941),Calendar!G:G,Calendar!K:K),"")</f>
        <v/>
      </c>
      <c r="AJ5941" s="61" t="str">
        <f>IF(AND(K5941&lt;&gt;"Match of the Day",K5941&lt;&gt;"Match of the Day 2",K5941&lt;&gt;"Match of the Day Repeat"),"",1+MAX($AJ$10:AJ5940))</f>
        <v/>
      </c>
    </row>
    <row r="5942" spans="34:36" x14ac:dyDescent="0.35">
      <c r="AH5942" s="16" t="str">
        <f>IF(AND(B5942="Premier League",E5942="Live"),_xlfn.XLOOKUP(_xlfn.TEXTJOIN(" vs ",,C5942:D5942),Calendar!G:G,Calendar!B:B),IF(AND(B5942="Premier League",E5942="Highlights"),_xlfn.XLOOKUP(H5942,Calendar!O:O,Calendar!N:N,,-1),""))</f>
        <v/>
      </c>
      <c r="AI5942" s="61" t="str">
        <f>IF(AND(AH5942&lt;&gt;"",E5942="Live"),_xlfn.XLOOKUP(_xlfn.TEXTJOIN(" vs ",,C5942:D5942),Calendar!G:G,Calendar!K:K),"")</f>
        <v/>
      </c>
      <c r="AJ5942" s="61" t="str">
        <f>IF(AND(K5942&lt;&gt;"Match of the Day",K5942&lt;&gt;"Match of the Day 2",K5942&lt;&gt;"Match of the Day Repeat"),"",1+MAX($AJ$10:AJ5941))</f>
        <v/>
      </c>
    </row>
    <row r="5943" spans="34:36" x14ac:dyDescent="0.35">
      <c r="AH5943" s="16" t="str">
        <f>IF(AND(B5943="Premier League",E5943="Live"),_xlfn.XLOOKUP(_xlfn.TEXTJOIN(" vs ",,C5943:D5943),Calendar!G:G,Calendar!B:B),IF(AND(B5943="Premier League",E5943="Highlights"),_xlfn.XLOOKUP(H5943,Calendar!O:O,Calendar!N:N,,-1),""))</f>
        <v/>
      </c>
      <c r="AI5943" s="61" t="str">
        <f>IF(AND(AH5943&lt;&gt;"",E5943="Live"),_xlfn.XLOOKUP(_xlfn.TEXTJOIN(" vs ",,C5943:D5943),Calendar!G:G,Calendar!K:K),"")</f>
        <v/>
      </c>
      <c r="AJ5943" s="61" t="str">
        <f>IF(AND(K5943&lt;&gt;"Match of the Day",K5943&lt;&gt;"Match of the Day 2",K5943&lt;&gt;"Match of the Day Repeat"),"",1+MAX($AJ$10:AJ5942))</f>
        <v/>
      </c>
    </row>
    <row r="5944" spans="34:36" x14ac:dyDescent="0.35">
      <c r="AH5944" s="16" t="str">
        <f>IF(AND(B5944="Premier League",E5944="Live"),_xlfn.XLOOKUP(_xlfn.TEXTJOIN(" vs ",,C5944:D5944),Calendar!G:G,Calendar!B:B),IF(AND(B5944="Premier League",E5944="Highlights"),_xlfn.XLOOKUP(H5944,Calendar!O:O,Calendar!N:N,,-1),""))</f>
        <v/>
      </c>
      <c r="AI5944" s="61" t="str">
        <f>IF(AND(AH5944&lt;&gt;"",E5944="Live"),_xlfn.XLOOKUP(_xlfn.TEXTJOIN(" vs ",,C5944:D5944),Calendar!G:G,Calendar!K:K),"")</f>
        <v/>
      </c>
      <c r="AJ5944" s="61" t="str">
        <f>IF(AND(K5944&lt;&gt;"Match of the Day",K5944&lt;&gt;"Match of the Day 2",K5944&lt;&gt;"Match of the Day Repeat"),"",1+MAX($AJ$10:AJ5943))</f>
        <v/>
      </c>
    </row>
    <row r="5945" spans="34:36" x14ac:dyDescent="0.35">
      <c r="AH5945" s="16" t="str">
        <f>IF(AND(B5945="Premier League",E5945="Live"),_xlfn.XLOOKUP(_xlfn.TEXTJOIN(" vs ",,C5945:D5945),Calendar!G:G,Calendar!B:B),IF(AND(B5945="Premier League",E5945="Highlights"),_xlfn.XLOOKUP(H5945,Calendar!O:O,Calendar!N:N,,-1),""))</f>
        <v/>
      </c>
      <c r="AI5945" s="61" t="str">
        <f>IF(AND(AH5945&lt;&gt;"",E5945="Live"),_xlfn.XLOOKUP(_xlfn.TEXTJOIN(" vs ",,C5945:D5945),Calendar!G:G,Calendar!K:K),"")</f>
        <v/>
      </c>
      <c r="AJ5945" s="61" t="str">
        <f>IF(AND(K5945&lt;&gt;"Match of the Day",K5945&lt;&gt;"Match of the Day 2",K5945&lt;&gt;"Match of the Day Repeat"),"",1+MAX($AJ$10:AJ5944))</f>
        <v/>
      </c>
    </row>
    <row r="5946" spans="34:36" x14ac:dyDescent="0.35">
      <c r="AH5946" s="16" t="str">
        <f>IF(AND(B5946="Premier League",E5946="Live"),_xlfn.XLOOKUP(_xlfn.TEXTJOIN(" vs ",,C5946:D5946),Calendar!G:G,Calendar!B:B),IF(AND(B5946="Premier League",E5946="Highlights"),_xlfn.XLOOKUP(H5946,Calendar!O:O,Calendar!N:N,,-1),""))</f>
        <v/>
      </c>
      <c r="AI5946" s="61" t="str">
        <f>IF(AND(AH5946&lt;&gt;"",E5946="Live"),_xlfn.XLOOKUP(_xlfn.TEXTJOIN(" vs ",,C5946:D5946),Calendar!G:G,Calendar!K:K),"")</f>
        <v/>
      </c>
      <c r="AJ5946" s="61" t="str">
        <f>IF(AND(K5946&lt;&gt;"Match of the Day",K5946&lt;&gt;"Match of the Day 2",K5946&lt;&gt;"Match of the Day Repeat"),"",1+MAX($AJ$10:AJ5945))</f>
        <v/>
      </c>
    </row>
    <row r="5947" spans="34:36" x14ac:dyDescent="0.35">
      <c r="AH5947" s="16" t="str">
        <f>IF(AND(B5947="Premier League",E5947="Live"),_xlfn.XLOOKUP(_xlfn.TEXTJOIN(" vs ",,C5947:D5947),Calendar!G:G,Calendar!B:B),IF(AND(B5947="Premier League",E5947="Highlights"),_xlfn.XLOOKUP(H5947,Calendar!O:O,Calendar!N:N,,-1),""))</f>
        <v/>
      </c>
      <c r="AI5947" s="61" t="str">
        <f>IF(AND(AH5947&lt;&gt;"",E5947="Live"),_xlfn.XLOOKUP(_xlfn.TEXTJOIN(" vs ",,C5947:D5947),Calendar!G:G,Calendar!K:K),"")</f>
        <v/>
      </c>
      <c r="AJ5947" s="61" t="str">
        <f>IF(AND(K5947&lt;&gt;"Match of the Day",K5947&lt;&gt;"Match of the Day 2",K5947&lt;&gt;"Match of the Day Repeat"),"",1+MAX($AJ$10:AJ5946))</f>
        <v/>
      </c>
    </row>
    <row r="5948" spans="34:36" x14ac:dyDescent="0.35">
      <c r="AH5948" s="16" t="str">
        <f>IF(AND(B5948="Premier League",E5948="Live"),_xlfn.XLOOKUP(_xlfn.TEXTJOIN(" vs ",,C5948:D5948),Calendar!G:G,Calendar!B:B),IF(AND(B5948="Premier League",E5948="Highlights"),_xlfn.XLOOKUP(H5948,Calendar!O:O,Calendar!N:N,,-1),""))</f>
        <v/>
      </c>
      <c r="AI5948" s="61" t="str">
        <f>IF(AND(AH5948&lt;&gt;"",E5948="Live"),_xlfn.XLOOKUP(_xlfn.TEXTJOIN(" vs ",,C5948:D5948),Calendar!G:G,Calendar!K:K),"")</f>
        <v/>
      </c>
      <c r="AJ5948" s="61" t="str">
        <f>IF(AND(K5948&lt;&gt;"Match of the Day",K5948&lt;&gt;"Match of the Day 2",K5948&lt;&gt;"Match of the Day Repeat"),"",1+MAX($AJ$10:AJ5947))</f>
        <v/>
      </c>
    </row>
    <row r="5949" spans="34:36" x14ac:dyDescent="0.35">
      <c r="AH5949" s="16" t="str">
        <f>IF(AND(B5949="Premier League",E5949="Live"),_xlfn.XLOOKUP(_xlfn.TEXTJOIN(" vs ",,C5949:D5949),Calendar!G:G,Calendar!B:B),IF(AND(B5949="Premier League",E5949="Highlights"),_xlfn.XLOOKUP(H5949,Calendar!O:O,Calendar!N:N,,-1),""))</f>
        <v/>
      </c>
      <c r="AI5949" s="61" t="str">
        <f>IF(AND(AH5949&lt;&gt;"",E5949="Live"),_xlfn.XLOOKUP(_xlfn.TEXTJOIN(" vs ",,C5949:D5949),Calendar!G:G,Calendar!K:K),"")</f>
        <v/>
      </c>
      <c r="AJ5949" s="61" t="str">
        <f>IF(AND(K5949&lt;&gt;"Match of the Day",K5949&lt;&gt;"Match of the Day 2",K5949&lt;&gt;"Match of the Day Repeat"),"",1+MAX($AJ$10:AJ5948))</f>
        <v/>
      </c>
    </row>
    <row r="5950" spans="34:36" x14ac:dyDescent="0.35">
      <c r="AH5950" s="16" t="str">
        <f>IF(AND(B5950="Premier League",E5950="Live"),_xlfn.XLOOKUP(_xlfn.TEXTJOIN(" vs ",,C5950:D5950),Calendar!G:G,Calendar!B:B),IF(AND(B5950="Premier League",E5950="Highlights"),_xlfn.XLOOKUP(H5950,Calendar!O:O,Calendar!N:N,,-1),""))</f>
        <v/>
      </c>
      <c r="AI5950" s="61" t="str">
        <f>IF(AND(AH5950&lt;&gt;"",E5950="Live"),_xlfn.XLOOKUP(_xlfn.TEXTJOIN(" vs ",,C5950:D5950),Calendar!G:G,Calendar!K:K),"")</f>
        <v/>
      </c>
      <c r="AJ5950" s="61" t="str">
        <f>IF(AND(K5950&lt;&gt;"Match of the Day",K5950&lt;&gt;"Match of the Day 2",K5950&lt;&gt;"Match of the Day Repeat"),"",1+MAX($AJ$10:AJ5949))</f>
        <v/>
      </c>
    </row>
    <row r="5951" spans="34:36" x14ac:dyDescent="0.35">
      <c r="AH5951" s="16" t="str">
        <f>IF(AND(B5951="Premier League",E5951="Live"),_xlfn.XLOOKUP(_xlfn.TEXTJOIN(" vs ",,C5951:D5951),Calendar!G:G,Calendar!B:B),IF(AND(B5951="Premier League",E5951="Highlights"),_xlfn.XLOOKUP(H5951,Calendar!O:O,Calendar!N:N,,-1),""))</f>
        <v/>
      </c>
      <c r="AI5951" s="61" t="str">
        <f>IF(AND(AH5951&lt;&gt;"",E5951="Live"),_xlfn.XLOOKUP(_xlfn.TEXTJOIN(" vs ",,C5951:D5951),Calendar!G:G,Calendar!K:K),"")</f>
        <v/>
      </c>
      <c r="AJ5951" s="61" t="str">
        <f>IF(AND(K5951&lt;&gt;"Match of the Day",K5951&lt;&gt;"Match of the Day 2",K5951&lt;&gt;"Match of the Day Repeat"),"",1+MAX($AJ$10:AJ5950))</f>
        <v/>
      </c>
    </row>
    <row r="5952" spans="34:36" x14ac:dyDescent="0.35">
      <c r="AH5952" s="16" t="str">
        <f>IF(AND(B5952="Premier League",E5952="Live"),_xlfn.XLOOKUP(_xlfn.TEXTJOIN(" vs ",,C5952:D5952),Calendar!G:G,Calendar!B:B),IF(AND(B5952="Premier League",E5952="Highlights"),_xlfn.XLOOKUP(H5952,Calendar!O:O,Calendar!N:N,,-1),""))</f>
        <v/>
      </c>
      <c r="AI5952" s="61" t="str">
        <f>IF(AND(AH5952&lt;&gt;"",E5952="Live"),_xlfn.XLOOKUP(_xlfn.TEXTJOIN(" vs ",,C5952:D5952),Calendar!G:G,Calendar!K:K),"")</f>
        <v/>
      </c>
      <c r="AJ5952" s="61" t="str">
        <f>IF(AND(K5952&lt;&gt;"Match of the Day",K5952&lt;&gt;"Match of the Day 2",K5952&lt;&gt;"Match of the Day Repeat"),"",1+MAX($AJ$10:AJ5951))</f>
        <v/>
      </c>
    </row>
    <row r="5953" spans="34:36" x14ac:dyDescent="0.35">
      <c r="AH5953" s="16" t="str">
        <f>IF(AND(B5953="Premier League",E5953="Live"),_xlfn.XLOOKUP(_xlfn.TEXTJOIN(" vs ",,C5953:D5953),Calendar!G:G,Calendar!B:B),IF(AND(B5953="Premier League",E5953="Highlights"),_xlfn.XLOOKUP(H5953,Calendar!O:O,Calendar!N:N,,-1),""))</f>
        <v/>
      </c>
      <c r="AI5953" s="61" t="str">
        <f>IF(AND(AH5953&lt;&gt;"",E5953="Live"),_xlfn.XLOOKUP(_xlfn.TEXTJOIN(" vs ",,C5953:D5953),Calendar!G:G,Calendar!K:K),"")</f>
        <v/>
      </c>
      <c r="AJ5953" s="61" t="str">
        <f>IF(AND(K5953&lt;&gt;"Match of the Day",K5953&lt;&gt;"Match of the Day 2",K5953&lt;&gt;"Match of the Day Repeat"),"",1+MAX($AJ$10:AJ5952))</f>
        <v/>
      </c>
    </row>
    <row r="5954" spans="34:36" x14ac:dyDescent="0.35">
      <c r="AH5954" s="16" t="str">
        <f>IF(AND(B5954="Premier League",E5954="Live"),_xlfn.XLOOKUP(_xlfn.TEXTJOIN(" vs ",,C5954:D5954),Calendar!G:G,Calendar!B:B),IF(AND(B5954="Premier League",E5954="Highlights"),_xlfn.XLOOKUP(H5954,Calendar!O:O,Calendar!N:N,,-1),""))</f>
        <v/>
      </c>
      <c r="AI5954" s="61" t="str">
        <f>IF(AND(AH5954&lt;&gt;"",E5954="Live"),_xlfn.XLOOKUP(_xlfn.TEXTJOIN(" vs ",,C5954:D5954),Calendar!G:G,Calendar!K:K),"")</f>
        <v/>
      </c>
      <c r="AJ5954" s="61" t="str">
        <f>IF(AND(K5954&lt;&gt;"Match of the Day",K5954&lt;&gt;"Match of the Day 2",K5954&lt;&gt;"Match of the Day Repeat"),"",1+MAX($AJ$10:AJ5953))</f>
        <v/>
      </c>
    </row>
    <row r="5955" spans="34:36" x14ac:dyDescent="0.35">
      <c r="AH5955" s="16" t="str">
        <f>IF(AND(B5955="Premier League",E5955="Live"),_xlfn.XLOOKUP(_xlfn.TEXTJOIN(" vs ",,C5955:D5955),Calendar!G:G,Calendar!B:B),IF(AND(B5955="Premier League",E5955="Highlights"),_xlfn.XLOOKUP(H5955,Calendar!O:O,Calendar!N:N,,-1),""))</f>
        <v/>
      </c>
      <c r="AI5955" s="61" t="str">
        <f>IF(AND(AH5955&lt;&gt;"",E5955="Live"),_xlfn.XLOOKUP(_xlfn.TEXTJOIN(" vs ",,C5955:D5955),Calendar!G:G,Calendar!K:K),"")</f>
        <v/>
      </c>
      <c r="AJ5955" s="61" t="str">
        <f>IF(AND(K5955&lt;&gt;"Match of the Day",K5955&lt;&gt;"Match of the Day 2",K5955&lt;&gt;"Match of the Day Repeat"),"",1+MAX($AJ$10:AJ5954))</f>
        <v/>
      </c>
    </row>
    <row r="5956" spans="34:36" x14ac:dyDescent="0.35">
      <c r="AH5956" s="16" t="str">
        <f>IF(AND(B5956="Premier League",E5956="Live"),_xlfn.XLOOKUP(_xlfn.TEXTJOIN(" vs ",,C5956:D5956),Calendar!G:G,Calendar!B:B),IF(AND(B5956="Premier League",E5956="Highlights"),_xlfn.XLOOKUP(H5956,Calendar!O:O,Calendar!N:N,,-1),""))</f>
        <v/>
      </c>
      <c r="AI5956" s="61" t="str">
        <f>IF(AND(AH5956&lt;&gt;"",E5956="Live"),_xlfn.XLOOKUP(_xlfn.TEXTJOIN(" vs ",,C5956:D5956),Calendar!G:G,Calendar!K:K),"")</f>
        <v/>
      </c>
      <c r="AJ5956" s="61" t="str">
        <f>IF(AND(K5956&lt;&gt;"Match of the Day",K5956&lt;&gt;"Match of the Day 2",K5956&lt;&gt;"Match of the Day Repeat"),"",1+MAX($AJ$10:AJ5955))</f>
        <v/>
      </c>
    </row>
    <row r="5957" spans="34:36" x14ac:dyDescent="0.35">
      <c r="AH5957" s="16" t="str">
        <f>IF(AND(B5957="Premier League",E5957="Live"),_xlfn.XLOOKUP(_xlfn.TEXTJOIN(" vs ",,C5957:D5957),Calendar!G:G,Calendar!B:B),IF(AND(B5957="Premier League",E5957="Highlights"),_xlfn.XLOOKUP(H5957,Calendar!O:O,Calendar!N:N,,-1),""))</f>
        <v/>
      </c>
      <c r="AI5957" s="61" t="str">
        <f>IF(AND(AH5957&lt;&gt;"",E5957="Live"),_xlfn.XLOOKUP(_xlfn.TEXTJOIN(" vs ",,C5957:D5957),Calendar!G:G,Calendar!K:K),"")</f>
        <v/>
      </c>
      <c r="AJ5957" s="61" t="str">
        <f>IF(AND(K5957&lt;&gt;"Match of the Day",K5957&lt;&gt;"Match of the Day 2",K5957&lt;&gt;"Match of the Day Repeat"),"",1+MAX($AJ$10:AJ5956))</f>
        <v/>
      </c>
    </row>
    <row r="5958" spans="34:36" x14ac:dyDescent="0.35">
      <c r="AH5958" s="16" t="str">
        <f>IF(AND(B5958="Premier League",E5958="Live"),_xlfn.XLOOKUP(_xlfn.TEXTJOIN(" vs ",,C5958:D5958),Calendar!G:G,Calendar!B:B),IF(AND(B5958="Premier League",E5958="Highlights"),_xlfn.XLOOKUP(H5958,Calendar!O:O,Calendar!N:N,,-1),""))</f>
        <v/>
      </c>
      <c r="AI5958" s="61" t="str">
        <f>IF(AND(AH5958&lt;&gt;"",E5958="Live"),_xlfn.XLOOKUP(_xlfn.TEXTJOIN(" vs ",,C5958:D5958),Calendar!G:G,Calendar!K:K),"")</f>
        <v/>
      </c>
      <c r="AJ5958" s="61" t="str">
        <f>IF(AND(K5958&lt;&gt;"Match of the Day",K5958&lt;&gt;"Match of the Day 2",K5958&lt;&gt;"Match of the Day Repeat"),"",1+MAX($AJ$10:AJ5957))</f>
        <v/>
      </c>
    </row>
    <row r="5959" spans="34:36" x14ac:dyDescent="0.35">
      <c r="AH5959" s="16" t="str">
        <f>IF(AND(B5959="Premier League",E5959="Live"),_xlfn.XLOOKUP(_xlfn.TEXTJOIN(" vs ",,C5959:D5959),Calendar!G:G,Calendar!B:B),IF(AND(B5959="Premier League",E5959="Highlights"),_xlfn.XLOOKUP(H5959,Calendar!O:O,Calendar!N:N,,-1),""))</f>
        <v/>
      </c>
      <c r="AI5959" s="61" t="str">
        <f>IF(AND(AH5959&lt;&gt;"",E5959="Live"),_xlfn.XLOOKUP(_xlfn.TEXTJOIN(" vs ",,C5959:D5959),Calendar!G:G,Calendar!K:K),"")</f>
        <v/>
      </c>
      <c r="AJ5959" s="61" t="str">
        <f>IF(AND(K5959&lt;&gt;"Match of the Day",K5959&lt;&gt;"Match of the Day 2",K5959&lt;&gt;"Match of the Day Repeat"),"",1+MAX($AJ$10:AJ5958))</f>
        <v/>
      </c>
    </row>
    <row r="5960" spans="34:36" x14ac:dyDescent="0.35">
      <c r="AH5960" s="16" t="str">
        <f>IF(AND(B5960="Premier League",E5960="Live"),_xlfn.XLOOKUP(_xlfn.TEXTJOIN(" vs ",,C5960:D5960),Calendar!G:G,Calendar!B:B),IF(AND(B5960="Premier League",E5960="Highlights"),_xlfn.XLOOKUP(H5960,Calendar!O:O,Calendar!N:N,,-1),""))</f>
        <v/>
      </c>
      <c r="AI5960" s="61" t="str">
        <f>IF(AND(AH5960&lt;&gt;"",E5960="Live"),_xlfn.XLOOKUP(_xlfn.TEXTJOIN(" vs ",,C5960:D5960),Calendar!G:G,Calendar!K:K),"")</f>
        <v/>
      </c>
      <c r="AJ5960" s="61" t="str">
        <f>IF(AND(K5960&lt;&gt;"Match of the Day",K5960&lt;&gt;"Match of the Day 2",K5960&lt;&gt;"Match of the Day Repeat"),"",1+MAX($AJ$10:AJ5959))</f>
        <v/>
      </c>
    </row>
    <row r="5961" spans="34:36" x14ac:dyDescent="0.35">
      <c r="AH5961" s="16" t="str">
        <f>IF(AND(B5961="Premier League",E5961="Live"),_xlfn.XLOOKUP(_xlfn.TEXTJOIN(" vs ",,C5961:D5961),Calendar!G:G,Calendar!B:B),IF(AND(B5961="Premier League",E5961="Highlights"),_xlfn.XLOOKUP(H5961,Calendar!O:O,Calendar!N:N,,-1),""))</f>
        <v/>
      </c>
      <c r="AI5961" s="61" t="str">
        <f>IF(AND(AH5961&lt;&gt;"",E5961="Live"),_xlfn.XLOOKUP(_xlfn.TEXTJOIN(" vs ",,C5961:D5961),Calendar!G:G,Calendar!K:K),"")</f>
        <v/>
      </c>
      <c r="AJ5961" s="61" t="str">
        <f>IF(AND(K5961&lt;&gt;"Match of the Day",K5961&lt;&gt;"Match of the Day 2",K5961&lt;&gt;"Match of the Day Repeat"),"",1+MAX($AJ$10:AJ5960))</f>
        <v/>
      </c>
    </row>
    <row r="5962" spans="34:36" x14ac:dyDescent="0.35">
      <c r="AH5962" s="16" t="str">
        <f>IF(AND(B5962="Premier League",E5962="Live"),_xlfn.XLOOKUP(_xlfn.TEXTJOIN(" vs ",,C5962:D5962),Calendar!G:G,Calendar!B:B),IF(AND(B5962="Premier League",E5962="Highlights"),_xlfn.XLOOKUP(H5962,Calendar!O:O,Calendar!N:N,,-1),""))</f>
        <v/>
      </c>
      <c r="AI5962" s="61" t="str">
        <f>IF(AND(AH5962&lt;&gt;"",E5962="Live"),_xlfn.XLOOKUP(_xlfn.TEXTJOIN(" vs ",,C5962:D5962),Calendar!G:G,Calendar!K:K),"")</f>
        <v/>
      </c>
      <c r="AJ5962" s="61" t="str">
        <f>IF(AND(K5962&lt;&gt;"Match of the Day",K5962&lt;&gt;"Match of the Day 2",K5962&lt;&gt;"Match of the Day Repeat"),"",1+MAX($AJ$10:AJ5961))</f>
        <v/>
      </c>
    </row>
    <row r="5963" spans="34:36" x14ac:dyDescent="0.35">
      <c r="AH5963" s="16" t="str">
        <f>IF(AND(B5963="Premier League",E5963="Live"),_xlfn.XLOOKUP(_xlfn.TEXTJOIN(" vs ",,C5963:D5963),Calendar!G:G,Calendar!B:B),IF(AND(B5963="Premier League",E5963="Highlights"),_xlfn.XLOOKUP(H5963,Calendar!O:O,Calendar!N:N,,-1),""))</f>
        <v/>
      </c>
      <c r="AI5963" s="61" t="str">
        <f>IF(AND(AH5963&lt;&gt;"",E5963="Live"),_xlfn.XLOOKUP(_xlfn.TEXTJOIN(" vs ",,C5963:D5963),Calendar!G:G,Calendar!K:K),"")</f>
        <v/>
      </c>
      <c r="AJ5963" s="61" t="str">
        <f>IF(AND(K5963&lt;&gt;"Match of the Day",K5963&lt;&gt;"Match of the Day 2",K5963&lt;&gt;"Match of the Day Repeat"),"",1+MAX($AJ$10:AJ5962))</f>
        <v/>
      </c>
    </row>
    <row r="5964" spans="34:36" x14ac:dyDescent="0.35">
      <c r="AH5964" s="16" t="str">
        <f>IF(AND(B5964="Premier League",E5964="Live"),_xlfn.XLOOKUP(_xlfn.TEXTJOIN(" vs ",,C5964:D5964),Calendar!G:G,Calendar!B:B),IF(AND(B5964="Premier League",E5964="Highlights"),_xlfn.XLOOKUP(H5964,Calendar!O:O,Calendar!N:N,,-1),""))</f>
        <v/>
      </c>
      <c r="AI5964" s="61" t="str">
        <f>IF(AND(AH5964&lt;&gt;"",E5964="Live"),_xlfn.XLOOKUP(_xlfn.TEXTJOIN(" vs ",,C5964:D5964),Calendar!G:G,Calendar!K:K),"")</f>
        <v/>
      </c>
      <c r="AJ5964" s="61" t="str">
        <f>IF(AND(K5964&lt;&gt;"Match of the Day",K5964&lt;&gt;"Match of the Day 2",K5964&lt;&gt;"Match of the Day Repeat"),"",1+MAX($AJ$10:AJ5963))</f>
        <v/>
      </c>
    </row>
    <row r="5965" spans="34:36" x14ac:dyDescent="0.35">
      <c r="AH5965" s="16" t="str">
        <f>IF(AND(B5965="Premier League",E5965="Live"),_xlfn.XLOOKUP(_xlfn.TEXTJOIN(" vs ",,C5965:D5965),Calendar!G:G,Calendar!B:B),IF(AND(B5965="Premier League",E5965="Highlights"),_xlfn.XLOOKUP(H5965,Calendar!O:O,Calendar!N:N,,-1),""))</f>
        <v/>
      </c>
      <c r="AI5965" s="61" t="str">
        <f>IF(AND(AH5965&lt;&gt;"",E5965="Live"),_xlfn.XLOOKUP(_xlfn.TEXTJOIN(" vs ",,C5965:D5965),Calendar!G:G,Calendar!K:K),"")</f>
        <v/>
      </c>
      <c r="AJ5965" s="61" t="str">
        <f>IF(AND(K5965&lt;&gt;"Match of the Day",K5965&lt;&gt;"Match of the Day 2",K5965&lt;&gt;"Match of the Day Repeat"),"",1+MAX($AJ$10:AJ5964))</f>
        <v/>
      </c>
    </row>
    <row r="5966" spans="34:36" x14ac:dyDescent="0.35">
      <c r="AH5966" s="16" t="str">
        <f>IF(AND(B5966="Premier League",E5966="Live"),_xlfn.XLOOKUP(_xlfn.TEXTJOIN(" vs ",,C5966:D5966),Calendar!G:G,Calendar!B:B),IF(AND(B5966="Premier League",E5966="Highlights"),_xlfn.XLOOKUP(H5966,Calendar!O:O,Calendar!N:N,,-1),""))</f>
        <v/>
      </c>
      <c r="AI5966" s="61" t="str">
        <f>IF(AND(AH5966&lt;&gt;"",E5966="Live"),_xlfn.XLOOKUP(_xlfn.TEXTJOIN(" vs ",,C5966:D5966),Calendar!G:G,Calendar!K:K),"")</f>
        <v/>
      </c>
      <c r="AJ5966" s="61" t="str">
        <f>IF(AND(K5966&lt;&gt;"Match of the Day",K5966&lt;&gt;"Match of the Day 2",K5966&lt;&gt;"Match of the Day Repeat"),"",1+MAX($AJ$10:AJ5965))</f>
        <v/>
      </c>
    </row>
    <row r="5967" spans="34:36" x14ac:dyDescent="0.35">
      <c r="AH5967" s="16" t="str">
        <f>IF(AND(B5967="Premier League",E5967="Live"),_xlfn.XLOOKUP(_xlfn.TEXTJOIN(" vs ",,C5967:D5967),Calendar!G:G,Calendar!B:B),IF(AND(B5967="Premier League",E5967="Highlights"),_xlfn.XLOOKUP(H5967,Calendar!O:O,Calendar!N:N,,-1),""))</f>
        <v/>
      </c>
      <c r="AI5967" s="61" t="str">
        <f>IF(AND(AH5967&lt;&gt;"",E5967="Live"),_xlfn.XLOOKUP(_xlfn.TEXTJOIN(" vs ",,C5967:D5967),Calendar!G:G,Calendar!K:K),"")</f>
        <v/>
      </c>
      <c r="AJ5967" s="61" t="str">
        <f>IF(AND(K5967&lt;&gt;"Match of the Day",K5967&lt;&gt;"Match of the Day 2",K5967&lt;&gt;"Match of the Day Repeat"),"",1+MAX($AJ$10:AJ5966))</f>
        <v/>
      </c>
    </row>
    <row r="5968" spans="34:36" x14ac:dyDescent="0.35">
      <c r="AH5968" s="16" t="str">
        <f>IF(AND(B5968="Premier League",E5968="Live"),_xlfn.XLOOKUP(_xlfn.TEXTJOIN(" vs ",,C5968:D5968),Calendar!G:G,Calendar!B:B),IF(AND(B5968="Premier League",E5968="Highlights"),_xlfn.XLOOKUP(H5968,Calendar!O:O,Calendar!N:N,,-1),""))</f>
        <v/>
      </c>
      <c r="AI5968" s="61" t="str">
        <f>IF(AND(AH5968&lt;&gt;"",E5968="Live"),_xlfn.XLOOKUP(_xlfn.TEXTJOIN(" vs ",,C5968:D5968),Calendar!G:G,Calendar!K:K),"")</f>
        <v/>
      </c>
      <c r="AJ5968" s="61" t="str">
        <f>IF(AND(K5968&lt;&gt;"Match of the Day",K5968&lt;&gt;"Match of the Day 2",K5968&lt;&gt;"Match of the Day Repeat"),"",1+MAX($AJ$10:AJ5967))</f>
        <v/>
      </c>
    </row>
    <row r="5969" spans="34:36" x14ac:dyDescent="0.35">
      <c r="AH5969" s="16" t="str">
        <f>IF(AND(B5969="Premier League",E5969="Live"),_xlfn.XLOOKUP(_xlfn.TEXTJOIN(" vs ",,C5969:D5969),Calendar!G:G,Calendar!B:B),IF(AND(B5969="Premier League",E5969="Highlights"),_xlfn.XLOOKUP(H5969,Calendar!O:O,Calendar!N:N,,-1),""))</f>
        <v/>
      </c>
      <c r="AI5969" s="61" t="str">
        <f>IF(AND(AH5969&lt;&gt;"",E5969="Live"),_xlfn.XLOOKUP(_xlfn.TEXTJOIN(" vs ",,C5969:D5969),Calendar!G:G,Calendar!K:K),"")</f>
        <v/>
      </c>
      <c r="AJ5969" s="61" t="str">
        <f>IF(AND(K5969&lt;&gt;"Match of the Day",K5969&lt;&gt;"Match of the Day 2",K5969&lt;&gt;"Match of the Day Repeat"),"",1+MAX($AJ$10:AJ5968))</f>
        <v/>
      </c>
    </row>
    <row r="5970" spans="34:36" x14ac:dyDescent="0.35">
      <c r="AH5970" s="16" t="str">
        <f>IF(AND(B5970="Premier League",E5970="Live"),_xlfn.XLOOKUP(_xlfn.TEXTJOIN(" vs ",,C5970:D5970),Calendar!G:G,Calendar!B:B),IF(AND(B5970="Premier League",E5970="Highlights"),_xlfn.XLOOKUP(H5970,Calendar!O:O,Calendar!N:N,,-1),""))</f>
        <v/>
      </c>
      <c r="AI5970" s="61" t="str">
        <f>IF(AND(AH5970&lt;&gt;"",E5970="Live"),_xlfn.XLOOKUP(_xlfn.TEXTJOIN(" vs ",,C5970:D5970),Calendar!G:G,Calendar!K:K),"")</f>
        <v/>
      </c>
      <c r="AJ5970" s="61" t="str">
        <f>IF(AND(K5970&lt;&gt;"Match of the Day",K5970&lt;&gt;"Match of the Day 2",K5970&lt;&gt;"Match of the Day Repeat"),"",1+MAX($AJ$10:AJ5969))</f>
        <v/>
      </c>
    </row>
    <row r="5971" spans="34:36" x14ac:dyDescent="0.35">
      <c r="AH5971" s="16" t="str">
        <f>IF(AND(B5971="Premier League",E5971="Live"),_xlfn.XLOOKUP(_xlfn.TEXTJOIN(" vs ",,C5971:D5971),Calendar!G:G,Calendar!B:B),IF(AND(B5971="Premier League",E5971="Highlights"),_xlfn.XLOOKUP(H5971,Calendar!O:O,Calendar!N:N,,-1),""))</f>
        <v/>
      </c>
      <c r="AI5971" s="61" t="str">
        <f>IF(AND(AH5971&lt;&gt;"",E5971="Live"),_xlfn.XLOOKUP(_xlfn.TEXTJOIN(" vs ",,C5971:D5971),Calendar!G:G,Calendar!K:K),"")</f>
        <v/>
      </c>
      <c r="AJ5971" s="61" t="str">
        <f>IF(AND(K5971&lt;&gt;"Match of the Day",K5971&lt;&gt;"Match of the Day 2",K5971&lt;&gt;"Match of the Day Repeat"),"",1+MAX($AJ$10:AJ5970))</f>
        <v/>
      </c>
    </row>
    <row r="5972" spans="34:36" x14ac:dyDescent="0.35">
      <c r="AH5972" s="16" t="str">
        <f>IF(AND(B5972="Premier League",E5972="Live"),_xlfn.XLOOKUP(_xlfn.TEXTJOIN(" vs ",,C5972:D5972),Calendar!G:G,Calendar!B:B),IF(AND(B5972="Premier League",E5972="Highlights"),_xlfn.XLOOKUP(H5972,Calendar!O:O,Calendar!N:N,,-1),""))</f>
        <v/>
      </c>
      <c r="AI5972" s="61" t="str">
        <f>IF(AND(AH5972&lt;&gt;"",E5972="Live"),_xlfn.XLOOKUP(_xlfn.TEXTJOIN(" vs ",,C5972:D5972),Calendar!G:G,Calendar!K:K),"")</f>
        <v/>
      </c>
      <c r="AJ5972" s="61" t="str">
        <f>IF(AND(K5972&lt;&gt;"Match of the Day",K5972&lt;&gt;"Match of the Day 2",K5972&lt;&gt;"Match of the Day Repeat"),"",1+MAX($AJ$10:AJ5971))</f>
        <v/>
      </c>
    </row>
    <row r="5973" spans="34:36" x14ac:dyDescent="0.35">
      <c r="AH5973" s="16" t="str">
        <f>IF(AND(B5973="Premier League",E5973="Live"),_xlfn.XLOOKUP(_xlfn.TEXTJOIN(" vs ",,C5973:D5973),Calendar!G:G,Calendar!B:B),IF(AND(B5973="Premier League",E5973="Highlights"),_xlfn.XLOOKUP(H5973,Calendar!O:O,Calendar!N:N,,-1),""))</f>
        <v/>
      </c>
      <c r="AI5973" s="61" t="str">
        <f>IF(AND(AH5973&lt;&gt;"",E5973="Live"),_xlfn.XLOOKUP(_xlfn.TEXTJOIN(" vs ",,C5973:D5973),Calendar!G:G,Calendar!K:K),"")</f>
        <v/>
      </c>
      <c r="AJ5973" s="61" t="str">
        <f>IF(AND(K5973&lt;&gt;"Match of the Day",K5973&lt;&gt;"Match of the Day 2",K5973&lt;&gt;"Match of the Day Repeat"),"",1+MAX($AJ$10:AJ5972))</f>
        <v/>
      </c>
    </row>
    <row r="5974" spans="34:36" x14ac:dyDescent="0.35">
      <c r="AH5974" s="16" t="str">
        <f>IF(AND(B5974="Premier League",E5974="Live"),_xlfn.XLOOKUP(_xlfn.TEXTJOIN(" vs ",,C5974:D5974),Calendar!G:G,Calendar!B:B),IF(AND(B5974="Premier League",E5974="Highlights"),_xlfn.XLOOKUP(H5974,Calendar!O:O,Calendar!N:N,,-1),""))</f>
        <v/>
      </c>
      <c r="AI5974" s="61" t="str">
        <f>IF(AND(AH5974&lt;&gt;"",E5974="Live"),_xlfn.XLOOKUP(_xlfn.TEXTJOIN(" vs ",,C5974:D5974),Calendar!G:G,Calendar!K:K),"")</f>
        <v/>
      </c>
      <c r="AJ5974" s="61" t="str">
        <f>IF(AND(K5974&lt;&gt;"Match of the Day",K5974&lt;&gt;"Match of the Day 2",K5974&lt;&gt;"Match of the Day Repeat"),"",1+MAX($AJ$10:AJ5973))</f>
        <v/>
      </c>
    </row>
    <row r="5975" spans="34:36" x14ac:dyDescent="0.35">
      <c r="AH5975" s="16" t="str">
        <f>IF(AND(B5975="Premier League",E5975="Live"),_xlfn.XLOOKUP(_xlfn.TEXTJOIN(" vs ",,C5975:D5975),Calendar!G:G,Calendar!B:B),IF(AND(B5975="Premier League",E5975="Highlights"),_xlfn.XLOOKUP(H5975,Calendar!O:O,Calendar!N:N,,-1),""))</f>
        <v/>
      </c>
      <c r="AI5975" s="61" t="str">
        <f>IF(AND(AH5975&lt;&gt;"",E5975="Live"),_xlfn.XLOOKUP(_xlfn.TEXTJOIN(" vs ",,C5975:D5975),Calendar!G:G,Calendar!K:K),"")</f>
        <v/>
      </c>
      <c r="AJ5975" s="61" t="str">
        <f>IF(AND(K5975&lt;&gt;"Match of the Day",K5975&lt;&gt;"Match of the Day 2",K5975&lt;&gt;"Match of the Day Repeat"),"",1+MAX($AJ$10:AJ5974))</f>
        <v/>
      </c>
    </row>
    <row r="5976" spans="34:36" x14ac:dyDescent="0.35">
      <c r="AH5976" s="16" t="str">
        <f>IF(AND(B5976="Premier League",E5976="Live"),_xlfn.XLOOKUP(_xlfn.TEXTJOIN(" vs ",,C5976:D5976),Calendar!G:G,Calendar!B:B),IF(AND(B5976="Premier League",E5976="Highlights"),_xlfn.XLOOKUP(H5976,Calendar!O:O,Calendar!N:N,,-1),""))</f>
        <v/>
      </c>
      <c r="AI5976" s="61" t="str">
        <f>IF(AND(AH5976&lt;&gt;"",E5976="Live"),_xlfn.XLOOKUP(_xlfn.TEXTJOIN(" vs ",,C5976:D5976),Calendar!G:G,Calendar!K:K),"")</f>
        <v/>
      </c>
      <c r="AJ5976" s="61" t="str">
        <f>IF(AND(K5976&lt;&gt;"Match of the Day",K5976&lt;&gt;"Match of the Day 2",K5976&lt;&gt;"Match of the Day Repeat"),"",1+MAX($AJ$10:AJ5975))</f>
        <v/>
      </c>
    </row>
    <row r="5977" spans="34:36" x14ac:dyDescent="0.35">
      <c r="AH5977" s="16" t="str">
        <f>IF(AND(B5977="Premier League",E5977="Live"),_xlfn.XLOOKUP(_xlfn.TEXTJOIN(" vs ",,C5977:D5977),Calendar!G:G,Calendar!B:B),IF(AND(B5977="Premier League",E5977="Highlights"),_xlfn.XLOOKUP(H5977,Calendar!O:O,Calendar!N:N,,-1),""))</f>
        <v/>
      </c>
      <c r="AI5977" s="61" t="str">
        <f>IF(AND(AH5977&lt;&gt;"",E5977="Live"),_xlfn.XLOOKUP(_xlfn.TEXTJOIN(" vs ",,C5977:D5977),Calendar!G:G,Calendar!K:K),"")</f>
        <v/>
      </c>
      <c r="AJ5977" s="61" t="str">
        <f>IF(AND(K5977&lt;&gt;"Match of the Day",K5977&lt;&gt;"Match of the Day 2",K5977&lt;&gt;"Match of the Day Repeat"),"",1+MAX($AJ$10:AJ5976))</f>
        <v/>
      </c>
    </row>
    <row r="5978" spans="34:36" x14ac:dyDescent="0.35">
      <c r="AH5978" s="16" t="str">
        <f>IF(AND(B5978="Premier League",E5978="Live"),_xlfn.XLOOKUP(_xlfn.TEXTJOIN(" vs ",,C5978:D5978),Calendar!G:G,Calendar!B:B),IF(AND(B5978="Premier League",E5978="Highlights"),_xlfn.XLOOKUP(H5978,Calendar!O:O,Calendar!N:N,,-1),""))</f>
        <v/>
      </c>
      <c r="AI5978" s="61" t="str">
        <f>IF(AND(AH5978&lt;&gt;"",E5978="Live"),_xlfn.XLOOKUP(_xlfn.TEXTJOIN(" vs ",,C5978:D5978),Calendar!G:G,Calendar!K:K),"")</f>
        <v/>
      </c>
      <c r="AJ5978" s="61" t="str">
        <f>IF(AND(K5978&lt;&gt;"Match of the Day",K5978&lt;&gt;"Match of the Day 2",K5978&lt;&gt;"Match of the Day Repeat"),"",1+MAX($AJ$10:AJ5977))</f>
        <v/>
      </c>
    </row>
    <row r="5979" spans="34:36" x14ac:dyDescent="0.35">
      <c r="AH5979" s="16" t="str">
        <f>IF(AND(B5979="Premier League",E5979="Live"),_xlfn.XLOOKUP(_xlfn.TEXTJOIN(" vs ",,C5979:D5979),Calendar!G:G,Calendar!B:B),IF(AND(B5979="Premier League",E5979="Highlights"),_xlfn.XLOOKUP(H5979,Calendar!O:O,Calendar!N:N,,-1),""))</f>
        <v/>
      </c>
      <c r="AI5979" s="61" t="str">
        <f>IF(AND(AH5979&lt;&gt;"",E5979="Live"),_xlfn.XLOOKUP(_xlfn.TEXTJOIN(" vs ",,C5979:D5979),Calendar!G:G,Calendar!K:K),"")</f>
        <v/>
      </c>
      <c r="AJ5979" s="61" t="str">
        <f>IF(AND(K5979&lt;&gt;"Match of the Day",K5979&lt;&gt;"Match of the Day 2",K5979&lt;&gt;"Match of the Day Repeat"),"",1+MAX($AJ$10:AJ5978))</f>
        <v/>
      </c>
    </row>
    <row r="5980" spans="34:36" x14ac:dyDescent="0.35">
      <c r="AH5980" s="16" t="str">
        <f>IF(AND(B5980="Premier League",E5980="Live"),_xlfn.XLOOKUP(_xlfn.TEXTJOIN(" vs ",,C5980:D5980),Calendar!G:G,Calendar!B:B),IF(AND(B5980="Premier League",E5980="Highlights"),_xlfn.XLOOKUP(H5980,Calendar!O:O,Calendar!N:N,,-1),""))</f>
        <v/>
      </c>
      <c r="AI5980" s="61" t="str">
        <f>IF(AND(AH5980&lt;&gt;"",E5980="Live"),_xlfn.XLOOKUP(_xlfn.TEXTJOIN(" vs ",,C5980:D5980),Calendar!G:G,Calendar!K:K),"")</f>
        <v/>
      </c>
      <c r="AJ5980" s="61" t="str">
        <f>IF(AND(K5980&lt;&gt;"Match of the Day",K5980&lt;&gt;"Match of the Day 2",K5980&lt;&gt;"Match of the Day Repeat"),"",1+MAX($AJ$10:AJ5979))</f>
        <v/>
      </c>
    </row>
    <row r="5981" spans="34:36" x14ac:dyDescent="0.35">
      <c r="AH5981" s="16" t="str">
        <f>IF(AND(B5981="Premier League",E5981="Live"),_xlfn.XLOOKUP(_xlfn.TEXTJOIN(" vs ",,C5981:D5981),Calendar!G:G,Calendar!B:B),IF(AND(B5981="Premier League",E5981="Highlights"),_xlfn.XLOOKUP(H5981,Calendar!O:O,Calendar!N:N,,-1),""))</f>
        <v/>
      </c>
      <c r="AI5981" s="61" t="str">
        <f>IF(AND(AH5981&lt;&gt;"",E5981="Live"),_xlfn.XLOOKUP(_xlfn.TEXTJOIN(" vs ",,C5981:D5981),Calendar!G:G,Calendar!K:K),"")</f>
        <v/>
      </c>
      <c r="AJ5981" s="61" t="str">
        <f>IF(AND(K5981&lt;&gt;"Match of the Day",K5981&lt;&gt;"Match of the Day 2",K5981&lt;&gt;"Match of the Day Repeat"),"",1+MAX($AJ$10:AJ5980))</f>
        <v/>
      </c>
    </row>
    <row r="5982" spans="34:36" x14ac:dyDescent="0.35">
      <c r="AH5982" s="16" t="str">
        <f>IF(AND(B5982="Premier League",E5982="Live"),_xlfn.XLOOKUP(_xlfn.TEXTJOIN(" vs ",,C5982:D5982),Calendar!G:G,Calendar!B:B),IF(AND(B5982="Premier League",E5982="Highlights"),_xlfn.XLOOKUP(H5982,Calendar!O:O,Calendar!N:N,,-1),""))</f>
        <v/>
      </c>
      <c r="AI5982" s="61" t="str">
        <f>IF(AND(AH5982&lt;&gt;"",E5982="Live"),_xlfn.XLOOKUP(_xlfn.TEXTJOIN(" vs ",,C5982:D5982),Calendar!G:G,Calendar!K:K),"")</f>
        <v/>
      </c>
      <c r="AJ5982" s="61" t="str">
        <f>IF(AND(K5982&lt;&gt;"Match of the Day",K5982&lt;&gt;"Match of the Day 2",K5982&lt;&gt;"Match of the Day Repeat"),"",1+MAX($AJ$10:AJ5981))</f>
        <v/>
      </c>
    </row>
    <row r="5983" spans="34:36" x14ac:dyDescent="0.35">
      <c r="AH5983" s="16" t="str">
        <f>IF(AND(B5983="Premier League",E5983="Live"),_xlfn.XLOOKUP(_xlfn.TEXTJOIN(" vs ",,C5983:D5983),Calendar!G:G,Calendar!B:B),IF(AND(B5983="Premier League",E5983="Highlights"),_xlfn.XLOOKUP(H5983,Calendar!O:O,Calendar!N:N,,-1),""))</f>
        <v/>
      </c>
      <c r="AI5983" s="61" t="str">
        <f>IF(AND(AH5983&lt;&gt;"",E5983="Live"),_xlfn.XLOOKUP(_xlfn.TEXTJOIN(" vs ",,C5983:D5983),Calendar!G:G,Calendar!K:K),"")</f>
        <v/>
      </c>
      <c r="AJ5983" s="61" t="str">
        <f>IF(AND(K5983&lt;&gt;"Match of the Day",K5983&lt;&gt;"Match of the Day 2",K5983&lt;&gt;"Match of the Day Repeat"),"",1+MAX($AJ$10:AJ5982))</f>
        <v/>
      </c>
    </row>
    <row r="5984" spans="34:36" x14ac:dyDescent="0.35">
      <c r="AH5984" s="16" t="str">
        <f>IF(AND(B5984="Premier League",E5984="Live"),_xlfn.XLOOKUP(_xlfn.TEXTJOIN(" vs ",,C5984:D5984),Calendar!G:G,Calendar!B:B),IF(AND(B5984="Premier League",E5984="Highlights"),_xlfn.XLOOKUP(H5984,Calendar!O:O,Calendar!N:N,,-1),""))</f>
        <v/>
      </c>
      <c r="AI5984" s="61" t="str">
        <f>IF(AND(AH5984&lt;&gt;"",E5984="Live"),_xlfn.XLOOKUP(_xlfn.TEXTJOIN(" vs ",,C5984:D5984),Calendar!G:G,Calendar!K:K),"")</f>
        <v/>
      </c>
      <c r="AJ5984" s="61" t="str">
        <f>IF(AND(K5984&lt;&gt;"Match of the Day",K5984&lt;&gt;"Match of the Day 2",K5984&lt;&gt;"Match of the Day Repeat"),"",1+MAX($AJ$10:AJ5983))</f>
        <v/>
      </c>
    </row>
    <row r="5985" spans="34:36" x14ac:dyDescent="0.35">
      <c r="AH5985" s="16" t="str">
        <f>IF(AND(B5985="Premier League",E5985="Live"),_xlfn.XLOOKUP(_xlfn.TEXTJOIN(" vs ",,C5985:D5985),Calendar!G:G,Calendar!B:B),IF(AND(B5985="Premier League",E5985="Highlights"),_xlfn.XLOOKUP(H5985,Calendar!O:O,Calendar!N:N,,-1),""))</f>
        <v/>
      </c>
      <c r="AI5985" s="61" t="str">
        <f>IF(AND(AH5985&lt;&gt;"",E5985="Live"),_xlfn.XLOOKUP(_xlfn.TEXTJOIN(" vs ",,C5985:D5985),Calendar!G:G,Calendar!K:K),"")</f>
        <v/>
      </c>
      <c r="AJ5985" s="61" t="str">
        <f>IF(AND(K5985&lt;&gt;"Match of the Day",K5985&lt;&gt;"Match of the Day 2",K5985&lt;&gt;"Match of the Day Repeat"),"",1+MAX($AJ$10:AJ5984))</f>
        <v/>
      </c>
    </row>
    <row r="5986" spans="34:36" x14ac:dyDescent="0.35">
      <c r="AH5986" s="16" t="str">
        <f>IF(AND(B5986="Premier League",E5986="Live"),_xlfn.XLOOKUP(_xlfn.TEXTJOIN(" vs ",,C5986:D5986),Calendar!G:G,Calendar!B:B),IF(AND(B5986="Premier League",E5986="Highlights"),_xlfn.XLOOKUP(H5986,Calendar!O:O,Calendar!N:N,,-1),""))</f>
        <v/>
      </c>
      <c r="AI5986" s="61" t="str">
        <f>IF(AND(AH5986&lt;&gt;"",E5986="Live"),_xlfn.XLOOKUP(_xlfn.TEXTJOIN(" vs ",,C5986:D5986),Calendar!G:G,Calendar!K:K),"")</f>
        <v/>
      </c>
      <c r="AJ5986" s="61" t="str">
        <f>IF(AND(K5986&lt;&gt;"Match of the Day",K5986&lt;&gt;"Match of the Day 2",K5986&lt;&gt;"Match of the Day Repeat"),"",1+MAX($AJ$10:AJ5985))</f>
        <v/>
      </c>
    </row>
    <row r="5987" spans="34:36" x14ac:dyDescent="0.35">
      <c r="AH5987" s="16" t="str">
        <f>IF(AND(B5987="Premier League",E5987="Live"),_xlfn.XLOOKUP(_xlfn.TEXTJOIN(" vs ",,C5987:D5987),Calendar!G:G,Calendar!B:B),IF(AND(B5987="Premier League",E5987="Highlights"),_xlfn.XLOOKUP(H5987,Calendar!O:O,Calendar!N:N,,-1),""))</f>
        <v/>
      </c>
      <c r="AI5987" s="61" t="str">
        <f>IF(AND(AH5987&lt;&gt;"",E5987="Live"),_xlfn.XLOOKUP(_xlfn.TEXTJOIN(" vs ",,C5987:D5987),Calendar!G:G,Calendar!K:K),"")</f>
        <v/>
      </c>
      <c r="AJ5987" s="61" t="str">
        <f>IF(AND(K5987&lt;&gt;"Match of the Day",K5987&lt;&gt;"Match of the Day 2",K5987&lt;&gt;"Match of the Day Repeat"),"",1+MAX($AJ$10:AJ5986))</f>
        <v/>
      </c>
    </row>
    <row r="5988" spans="34:36" x14ac:dyDescent="0.35">
      <c r="AH5988" s="16" t="str">
        <f>IF(AND(B5988="Premier League",E5988="Live"),_xlfn.XLOOKUP(_xlfn.TEXTJOIN(" vs ",,C5988:D5988),Calendar!G:G,Calendar!B:B),IF(AND(B5988="Premier League",E5988="Highlights"),_xlfn.XLOOKUP(H5988,Calendar!O:O,Calendar!N:N,,-1),""))</f>
        <v/>
      </c>
      <c r="AI5988" s="61" t="str">
        <f>IF(AND(AH5988&lt;&gt;"",E5988="Live"),_xlfn.XLOOKUP(_xlfn.TEXTJOIN(" vs ",,C5988:D5988),Calendar!G:G,Calendar!K:K),"")</f>
        <v/>
      </c>
      <c r="AJ5988" s="61" t="str">
        <f>IF(AND(K5988&lt;&gt;"Match of the Day",K5988&lt;&gt;"Match of the Day 2",K5988&lt;&gt;"Match of the Day Repeat"),"",1+MAX($AJ$10:AJ5987))</f>
        <v/>
      </c>
    </row>
    <row r="5989" spans="34:36" x14ac:dyDescent="0.35">
      <c r="AH5989" s="16" t="str">
        <f>IF(AND(B5989="Premier League",E5989="Live"),_xlfn.XLOOKUP(_xlfn.TEXTJOIN(" vs ",,C5989:D5989),Calendar!G:G,Calendar!B:B),IF(AND(B5989="Premier League",E5989="Highlights"),_xlfn.XLOOKUP(H5989,Calendar!O:O,Calendar!N:N,,-1),""))</f>
        <v/>
      </c>
      <c r="AI5989" s="61" t="str">
        <f>IF(AND(AH5989&lt;&gt;"",E5989="Live"),_xlfn.XLOOKUP(_xlfn.TEXTJOIN(" vs ",,C5989:D5989),Calendar!G:G,Calendar!K:K),"")</f>
        <v/>
      </c>
      <c r="AJ5989" s="61" t="str">
        <f>IF(AND(K5989&lt;&gt;"Match of the Day",K5989&lt;&gt;"Match of the Day 2",K5989&lt;&gt;"Match of the Day Repeat"),"",1+MAX($AJ$10:AJ5988))</f>
        <v/>
      </c>
    </row>
    <row r="5990" spans="34:36" x14ac:dyDescent="0.35">
      <c r="AH5990" s="16" t="str">
        <f>IF(AND(B5990="Premier League",E5990="Live"),_xlfn.XLOOKUP(_xlfn.TEXTJOIN(" vs ",,C5990:D5990),Calendar!G:G,Calendar!B:B),IF(AND(B5990="Premier League",E5990="Highlights"),_xlfn.XLOOKUP(H5990,Calendar!O:O,Calendar!N:N,,-1),""))</f>
        <v/>
      </c>
      <c r="AI5990" s="61" t="str">
        <f>IF(AND(AH5990&lt;&gt;"",E5990="Live"),_xlfn.XLOOKUP(_xlfn.TEXTJOIN(" vs ",,C5990:D5990),Calendar!G:G,Calendar!K:K),"")</f>
        <v/>
      </c>
      <c r="AJ5990" s="61" t="str">
        <f>IF(AND(K5990&lt;&gt;"Match of the Day",K5990&lt;&gt;"Match of the Day 2",K5990&lt;&gt;"Match of the Day Repeat"),"",1+MAX($AJ$10:AJ5989))</f>
        <v/>
      </c>
    </row>
    <row r="5991" spans="34:36" x14ac:dyDescent="0.35">
      <c r="AH5991" s="16" t="str">
        <f>IF(AND(B5991="Premier League",E5991="Live"),_xlfn.XLOOKUP(_xlfn.TEXTJOIN(" vs ",,C5991:D5991),Calendar!G:G,Calendar!B:B),IF(AND(B5991="Premier League",E5991="Highlights"),_xlfn.XLOOKUP(H5991,Calendar!O:O,Calendar!N:N,,-1),""))</f>
        <v/>
      </c>
      <c r="AI5991" s="61" t="str">
        <f>IF(AND(AH5991&lt;&gt;"",E5991="Live"),_xlfn.XLOOKUP(_xlfn.TEXTJOIN(" vs ",,C5991:D5991),Calendar!G:G,Calendar!K:K),"")</f>
        <v/>
      </c>
      <c r="AJ5991" s="61" t="str">
        <f>IF(AND(K5991&lt;&gt;"Match of the Day",K5991&lt;&gt;"Match of the Day 2",K5991&lt;&gt;"Match of the Day Repeat"),"",1+MAX($AJ$10:AJ5990))</f>
        <v/>
      </c>
    </row>
    <row r="5992" spans="34:36" x14ac:dyDescent="0.35">
      <c r="AH5992" s="16" t="str">
        <f>IF(AND(B5992="Premier League",E5992="Live"),_xlfn.XLOOKUP(_xlfn.TEXTJOIN(" vs ",,C5992:D5992),Calendar!G:G,Calendar!B:B),IF(AND(B5992="Premier League",E5992="Highlights"),_xlfn.XLOOKUP(H5992,Calendar!O:O,Calendar!N:N,,-1),""))</f>
        <v/>
      </c>
      <c r="AI5992" s="61" t="str">
        <f>IF(AND(AH5992&lt;&gt;"",E5992="Live"),_xlfn.XLOOKUP(_xlfn.TEXTJOIN(" vs ",,C5992:D5992),Calendar!G:G,Calendar!K:K),"")</f>
        <v/>
      </c>
      <c r="AJ5992" s="61" t="str">
        <f>IF(AND(K5992&lt;&gt;"Match of the Day",K5992&lt;&gt;"Match of the Day 2",K5992&lt;&gt;"Match of the Day Repeat"),"",1+MAX($AJ$10:AJ5991))</f>
        <v/>
      </c>
    </row>
    <row r="5993" spans="34:36" x14ac:dyDescent="0.35">
      <c r="AH5993" s="16" t="str">
        <f>IF(AND(B5993="Premier League",E5993="Live"),_xlfn.XLOOKUP(_xlfn.TEXTJOIN(" vs ",,C5993:D5993),Calendar!G:G,Calendar!B:B),IF(AND(B5993="Premier League",E5993="Highlights"),_xlfn.XLOOKUP(H5993,Calendar!O:O,Calendar!N:N,,-1),""))</f>
        <v/>
      </c>
      <c r="AI5993" s="61" t="str">
        <f>IF(AND(AH5993&lt;&gt;"",E5993="Live"),_xlfn.XLOOKUP(_xlfn.TEXTJOIN(" vs ",,C5993:D5993),Calendar!G:G,Calendar!K:K),"")</f>
        <v/>
      </c>
      <c r="AJ5993" s="61" t="str">
        <f>IF(AND(K5993&lt;&gt;"Match of the Day",K5993&lt;&gt;"Match of the Day 2",K5993&lt;&gt;"Match of the Day Repeat"),"",1+MAX($AJ$10:AJ5992))</f>
        <v/>
      </c>
    </row>
    <row r="5994" spans="34:36" x14ac:dyDescent="0.35">
      <c r="AH5994" s="16" t="str">
        <f>IF(AND(B5994="Premier League",E5994="Live"),_xlfn.XLOOKUP(_xlfn.TEXTJOIN(" vs ",,C5994:D5994),Calendar!G:G,Calendar!B:B),IF(AND(B5994="Premier League",E5994="Highlights"),_xlfn.XLOOKUP(H5994,Calendar!O:O,Calendar!N:N,,-1),""))</f>
        <v/>
      </c>
      <c r="AI5994" s="61" t="str">
        <f>IF(AND(AH5994&lt;&gt;"",E5994="Live"),_xlfn.XLOOKUP(_xlfn.TEXTJOIN(" vs ",,C5994:D5994),Calendar!G:G,Calendar!K:K),"")</f>
        <v/>
      </c>
      <c r="AJ5994" s="61" t="str">
        <f>IF(AND(K5994&lt;&gt;"Match of the Day",K5994&lt;&gt;"Match of the Day 2",K5994&lt;&gt;"Match of the Day Repeat"),"",1+MAX($AJ$10:AJ5993))</f>
        <v/>
      </c>
    </row>
    <row r="5995" spans="34:36" x14ac:dyDescent="0.35">
      <c r="AH5995" s="16" t="str">
        <f>IF(AND(B5995="Premier League",E5995="Live"),_xlfn.XLOOKUP(_xlfn.TEXTJOIN(" vs ",,C5995:D5995),Calendar!G:G,Calendar!B:B),IF(AND(B5995="Premier League",E5995="Highlights"),_xlfn.XLOOKUP(H5995,Calendar!O:O,Calendar!N:N,,-1),""))</f>
        <v/>
      </c>
      <c r="AI5995" s="61" t="str">
        <f>IF(AND(AH5995&lt;&gt;"",E5995="Live"),_xlfn.XLOOKUP(_xlfn.TEXTJOIN(" vs ",,C5995:D5995),Calendar!G:G,Calendar!K:K),"")</f>
        <v/>
      </c>
      <c r="AJ5995" s="61" t="str">
        <f>IF(AND(K5995&lt;&gt;"Match of the Day",K5995&lt;&gt;"Match of the Day 2",K5995&lt;&gt;"Match of the Day Repeat"),"",1+MAX($AJ$10:AJ5994))</f>
        <v/>
      </c>
    </row>
    <row r="5996" spans="34:36" x14ac:dyDescent="0.35">
      <c r="AH5996" s="16" t="str">
        <f>IF(AND(B5996="Premier League",E5996="Live"),_xlfn.XLOOKUP(_xlfn.TEXTJOIN(" vs ",,C5996:D5996),Calendar!G:G,Calendar!B:B),IF(AND(B5996="Premier League",E5996="Highlights"),_xlfn.XLOOKUP(H5996,Calendar!O:O,Calendar!N:N,,-1),""))</f>
        <v/>
      </c>
      <c r="AI5996" s="61" t="str">
        <f>IF(AND(AH5996&lt;&gt;"",E5996="Live"),_xlfn.XLOOKUP(_xlfn.TEXTJOIN(" vs ",,C5996:D5996),Calendar!G:G,Calendar!K:K),"")</f>
        <v/>
      </c>
      <c r="AJ5996" s="61" t="str">
        <f>IF(AND(K5996&lt;&gt;"Match of the Day",K5996&lt;&gt;"Match of the Day 2",K5996&lt;&gt;"Match of the Day Repeat"),"",1+MAX($AJ$10:AJ5995))</f>
        <v/>
      </c>
    </row>
    <row r="5997" spans="34:36" x14ac:dyDescent="0.35">
      <c r="AH5997" s="16" t="str">
        <f>IF(AND(B5997="Premier League",E5997="Live"),_xlfn.XLOOKUP(_xlfn.TEXTJOIN(" vs ",,C5997:D5997),Calendar!G:G,Calendar!B:B),IF(AND(B5997="Premier League",E5997="Highlights"),_xlfn.XLOOKUP(H5997,Calendar!O:O,Calendar!N:N,,-1),""))</f>
        <v/>
      </c>
      <c r="AI5997" s="61" t="str">
        <f>IF(AND(AH5997&lt;&gt;"",E5997="Live"),_xlfn.XLOOKUP(_xlfn.TEXTJOIN(" vs ",,C5997:D5997),Calendar!G:G,Calendar!K:K),"")</f>
        <v/>
      </c>
      <c r="AJ5997" s="61" t="str">
        <f>IF(AND(K5997&lt;&gt;"Match of the Day",K5997&lt;&gt;"Match of the Day 2",K5997&lt;&gt;"Match of the Day Repeat"),"",1+MAX($AJ$10:AJ5996))</f>
        <v/>
      </c>
    </row>
    <row r="5998" spans="34:36" x14ac:dyDescent="0.35">
      <c r="AH5998" s="16" t="str">
        <f>IF(AND(B5998="Premier League",E5998="Live"),_xlfn.XLOOKUP(_xlfn.TEXTJOIN(" vs ",,C5998:D5998),Calendar!G:G,Calendar!B:B),IF(AND(B5998="Premier League",E5998="Highlights"),_xlfn.XLOOKUP(H5998,Calendar!O:O,Calendar!N:N,,-1),""))</f>
        <v/>
      </c>
      <c r="AI5998" s="61" t="str">
        <f>IF(AND(AH5998&lt;&gt;"",E5998="Live"),_xlfn.XLOOKUP(_xlfn.TEXTJOIN(" vs ",,C5998:D5998),Calendar!G:G,Calendar!K:K),"")</f>
        <v/>
      </c>
      <c r="AJ5998" s="61" t="str">
        <f>IF(AND(K5998&lt;&gt;"Match of the Day",K5998&lt;&gt;"Match of the Day 2",K5998&lt;&gt;"Match of the Day Repeat"),"",1+MAX($AJ$10:AJ5997))</f>
        <v/>
      </c>
    </row>
    <row r="5999" spans="34:36" x14ac:dyDescent="0.35">
      <c r="AH5999" s="16" t="str">
        <f>IF(AND(B5999="Premier League",E5999="Live"),_xlfn.XLOOKUP(_xlfn.TEXTJOIN(" vs ",,C5999:D5999),Calendar!G:G,Calendar!B:B),IF(AND(B5999="Premier League",E5999="Highlights"),_xlfn.XLOOKUP(H5999,Calendar!O:O,Calendar!N:N,,-1),""))</f>
        <v/>
      </c>
      <c r="AI5999" s="61" t="str">
        <f>IF(AND(AH5999&lt;&gt;"",E5999="Live"),_xlfn.XLOOKUP(_xlfn.TEXTJOIN(" vs ",,C5999:D5999),Calendar!G:G,Calendar!K:K),"")</f>
        <v/>
      </c>
      <c r="AJ5999" s="61" t="str">
        <f>IF(AND(K5999&lt;&gt;"Match of the Day",K5999&lt;&gt;"Match of the Day 2",K5999&lt;&gt;"Match of the Day Repeat"),"",1+MAX($AJ$10:AJ5998))</f>
        <v/>
      </c>
    </row>
    <row r="6000" spans="34:36" x14ac:dyDescent="0.35">
      <c r="AH6000" s="16" t="str">
        <f>IF(AND(B6000="Premier League",E6000="Live"),_xlfn.XLOOKUP(_xlfn.TEXTJOIN(" vs ",,C6000:D6000),Calendar!G:G,Calendar!B:B),IF(AND(B6000="Premier League",E6000="Highlights"),_xlfn.XLOOKUP(H6000,Calendar!O:O,Calendar!N:N,,-1),""))</f>
        <v/>
      </c>
      <c r="AI6000" s="61" t="str">
        <f>IF(AND(AH6000&lt;&gt;"",E6000="Live"),_xlfn.XLOOKUP(_xlfn.TEXTJOIN(" vs ",,C6000:D6000),Calendar!G:G,Calendar!K:K),"")</f>
        <v/>
      </c>
      <c r="AJ6000" s="61" t="str">
        <f>IF(AND(K6000&lt;&gt;"Match of the Day",K6000&lt;&gt;"Match of the Day 2",K6000&lt;&gt;"Match of the Day Repeat"),"",1+MAX($AJ$10:AJ5999))</f>
        <v/>
      </c>
    </row>
    <row r="6001" spans="34:36" x14ac:dyDescent="0.35">
      <c r="AH6001" s="16" t="str">
        <f>IF(AND(B6001="Premier League",E6001="Live"),_xlfn.XLOOKUP(_xlfn.TEXTJOIN(" vs ",,C6001:D6001),Calendar!G:G,Calendar!B:B),IF(AND(B6001="Premier League",E6001="Highlights"),_xlfn.XLOOKUP(H6001,Calendar!O:O,Calendar!N:N,,-1),""))</f>
        <v/>
      </c>
      <c r="AI6001" s="61" t="str">
        <f>IF(AND(AH6001&lt;&gt;"",E6001="Live"),_xlfn.XLOOKUP(_xlfn.TEXTJOIN(" vs ",,C6001:D6001),Calendar!G:G,Calendar!K:K),"")</f>
        <v/>
      </c>
      <c r="AJ6001" s="61" t="str">
        <f>IF(AND(K6001&lt;&gt;"Match of the Day",K6001&lt;&gt;"Match of the Day 2",K6001&lt;&gt;"Match of the Day Repeat"),"",1+MAX($AJ$10:AJ6000))</f>
        <v/>
      </c>
    </row>
    <row r="6002" spans="34:36" x14ac:dyDescent="0.35">
      <c r="AH6002" s="16" t="str">
        <f>IF(AND(B6002="Premier League",E6002="Live"),_xlfn.XLOOKUP(_xlfn.TEXTJOIN(" vs ",,C6002:D6002),Calendar!G:G,Calendar!B:B),IF(AND(B6002="Premier League",E6002="Highlights"),_xlfn.XLOOKUP(H6002,Calendar!O:O,Calendar!N:N,,-1),""))</f>
        <v/>
      </c>
      <c r="AI6002" s="61" t="str">
        <f>IF(AND(AH6002&lt;&gt;"",E6002="Live"),_xlfn.XLOOKUP(_xlfn.TEXTJOIN(" vs ",,C6002:D6002),Calendar!G:G,Calendar!K:K),"")</f>
        <v/>
      </c>
      <c r="AJ6002" s="61" t="str">
        <f>IF(AND(K6002&lt;&gt;"Match of the Day",K6002&lt;&gt;"Match of the Day 2",K6002&lt;&gt;"Match of the Day Repeat"),"",1+MAX($AJ$10:AJ6001))</f>
        <v/>
      </c>
    </row>
    <row r="6003" spans="34:36" x14ac:dyDescent="0.35">
      <c r="AH6003" s="16" t="str">
        <f>IF(AND(B6003="Premier League",E6003="Live"),_xlfn.XLOOKUP(_xlfn.TEXTJOIN(" vs ",,C6003:D6003),Calendar!G:G,Calendar!B:B),IF(AND(B6003="Premier League",E6003="Highlights"),_xlfn.XLOOKUP(H6003,Calendar!O:O,Calendar!N:N,,-1),""))</f>
        <v/>
      </c>
      <c r="AI6003" s="61" t="str">
        <f>IF(AND(AH6003&lt;&gt;"",E6003="Live"),_xlfn.XLOOKUP(_xlfn.TEXTJOIN(" vs ",,C6003:D6003),Calendar!G:G,Calendar!K:K),"")</f>
        <v/>
      </c>
      <c r="AJ6003" s="61" t="str">
        <f>IF(AND(K6003&lt;&gt;"Match of the Day",K6003&lt;&gt;"Match of the Day 2",K6003&lt;&gt;"Match of the Day Repeat"),"",1+MAX($AJ$10:AJ6002))</f>
        <v/>
      </c>
    </row>
    <row r="6004" spans="34:36" x14ac:dyDescent="0.35">
      <c r="AH6004" s="16" t="str">
        <f>IF(AND(B6004="Premier League",E6004="Live"),_xlfn.XLOOKUP(_xlfn.TEXTJOIN(" vs ",,C6004:D6004),Calendar!G:G,Calendar!B:B),IF(AND(B6004="Premier League",E6004="Highlights"),_xlfn.XLOOKUP(H6004,Calendar!O:O,Calendar!N:N,,-1),""))</f>
        <v/>
      </c>
      <c r="AI6004" s="61" t="str">
        <f>IF(AND(AH6004&lt;&gt;"",E6004="Live"),_xlfn.XLOOKUP(_xlfn.TEXTJOIN(" vs ",,C6004:D6004),Calendar!G:G,Calendar!K:K),"")</f>
        <v/>
      </c>
      <c r="AJ6004" s="61" t="str">
        <f>IF(AND(K6004&lt;&gt;"Match of the Day",K6004&lt;&gt;"Match of the Day 2",K6004&lt;&gt;"Match of the Day Repeat"),"",1+MAX($AJ$10:AJ6003))</f>
        <v/>
      </c>
    </row>
    <row r="6005" spans="34:36" x14ac:dyDescent="0.35">
      <c r="AH6005" s="16" t="str">
        <f>IF(AND(B6005="Premier League",E6005="Live"),_xlfn.XLOOKUP(_xlfn.TEXTJOIN(" vs ",,C6005:D6005),Calendar!G:G,Calendar!B:B),IF(AND(B6005="Premier League",E6005="Highlights"),_xlfn.XLOOKUP(H6005,Calendar!O:O,Calendar!N:N,,-1),""))</f>
        <v/>
      </c>
      <c r="AI6005" s="61" t="str">
        <f>IF(AND(AH6005&lt;&gt;"",E6005="Live"),_xlfn.XLOOKUP(_xlfn.TEXTJOIN(" vs ",,C6005:D6005),Calendar!G:G,Calendar!K:K),"")</f>
        <v/>
      </c>
      <c r="AJ6005" s="61" t="str">
        <f>IF(AND(K6005&lt;&gt;"Match of the Day",K6005&lt;&gt;"Match of the Day 2",K6005&lt;&gt;"Match of the Day Repeat"),"",1+MAX($AJ$10:AJ6004))</f>
        <v/>
      </c>
    </row>
    <row r="6006" spans="34:36" x14ac:dyDescent="0.35">
      <c r="AH6006" s="16" t="str">
        <f>IF(AND(B6006="Premier League",E6006="Live"),_xlfn.XLOOKUP(_xlfn.TEXTJOIN(" vs ",,C6006:D6006),Calendar!G:G,Calendar!B:B),IF(AND(B6006="Premier League",E6006="Highlights"),_xlfn.XLOOKUP(H6006,Calendar!O:O,Calendar!N:N,,-1),""))</f>
        <v/>
      </c>
      <c r="AI6006" s="61" t="str">
        <f>IF(AND(AH6006&lt;&gt;"",E6006="Live"),_xlfn.XLOOKUP(_xlfn.TEXTJOIN(" vs ",,C6006:D6006),Calendar!G:G,Calendar!K:K),"")</f>
        <v/>
      </c>
      <c r="AJ6006" s="61" t="str">
        <f>IF(AND(K6006&lt;&gt;"Match of the Day",K6006&lt;&gt;"Match of the Day 2",K6006&lt;&gt;"Match of the Day Repeat"),"",1+MAX($AJ$10:AJ6005))</f>
        <v/>
      </c>
    </row>
    <row r="6007" spans="34:36" x14ac:dyDescent="0.35">
      <c r="AH6007" s="16" t="str">
        <f>IF(AND(B6007="Premier League",E6007="Live"),_xlfn.XLOOKUP(_xlfn.TEXTJOIN(" vs ",,C6007:D6007),Calendar!G:G,Calendar!B:B),IF(AND(B6007="Premier League",E6007="Highlights"),_xlfn.XLOOKUP(H6007,Calendar!O:O,Calendar!N:N,,-1),""))</f>
        <v/>
      </c>
      <c r="AI6007" s="61" t="str">
        <f>IF(AND(AH6007&lt;&gt;"",E6007="Live"),_xlfn.XLOOKUP(_xlfn.TEXTJOIN(" vs ",,C6007:D6007),Calendar!G:G,Calendar!K:K),"")</f>
        <v/>
      </c>
      <c r="AJ6007" s="61" t="str">
        <f>IF(AND(K6007&lt;&gt;"Match of the Day",K6007&lt;&gt;"Match of the Day 2",K6007&lt;&gt;"Match of the Day Repeat"),"",1+MAX($AJ$10:AJ6006))</f>
        <v/>
      </c>
    </row>
    <row r="6008" spans="34:36" x14ac:dyDescent="0.35">
      <c r="AH6008" s="16" t="str">
        <f>IF(AND(B6008="Premier League",E6008="Live"),_xlfn.XLOOKUP(_xlfn.TEXTJOIN(" vs ",,C6008:D6008),Calendar!G:G,Calendar!B:B),IF(AND(B6008="Premier League",E6008="Highlights"),_xlfn.XLOOKUP(H6008,Calendar!O:O,Calendar!N:N,,-1),""))</f>
        <v/>
      </c>
      <c r="AI6008" s="61" t="str">
        <f>IF(AND(AH6008&lt;&gt;"",E6008="Live"),_xlfn.XLOOKUP(_xlfn.TEXTJOIN(" vs ",,C6008:D6008),Calendar!G:G,Calendar!K:K),"")</f>
        <v/>
      </c>
      <c r="AJ6008" s="61" t="str">
        <f>IF(AND(K6008&lt;&gt;"Match of the Day",K6008&lt;&gt;"Match of the Day 2",K6008&lt;&gt;"Match of the Day Repeat"),"",1+MAX($AJ$10:AJ6007))</f>
        <v/>
      </c>
    </row>
    <row r="6009" spans="34:36" x14ac:dyDescent="0.35">
      <c r="AH6009" s="16" t="str">
        <f>IF(AND(B6009="Premier League",E6009="Live"),_xlfn.XLOOKUP(_xlfn.TEXTJOIN(" vs ",,C6009:D6009),Calendar!G:G,Calendar!B:B),IF(AND(B6009="Premier League",E6009="Highlights"),_xlfn.XLOOKUP(H6009,Calendar!O:O,Calendar!N:N,,-1),""))</f>
        <v/>
      </c>
      <c r="AI6009" s="61" t="str">
        <f>IF(AND(AH6009&lt;&gt;"",E6009="Live"),_xlfn.XLOOKUP(_xlfn.TEXTJOIN(" vs ",,C6009:D6009),Calendar!G:G,Calendar!K:K),"")</f>
        <v/>
      </c>
      <c r="AJ6009" s="61" t="str">
        <f>IF(AND(K6009&lt;&gt;"Match of the Day",K6009&lt;&gt;"Match of the Day 2",K6009&lt;&gt;"Match of the Day Repeat"),"",1+MAX($AJ$10:AJ6008))</f>
        <v/>
      </c>
    </row>
    <row r="6010" spans="34:36" x14ac:dyDescent="0.35">
      <c r="AH6010" s="16" t="str">
        <f>IF(AND(B6010="Premier League",E6010="Live"),_xlfn.XLOOKUP(_xlfn.TEXTJOIN(" vs ",,C6010:D6010),Calendar!G:G,Calendar!B:B),IF(AND(B6010="Premier League",E6010="Highlights"),_xlfn.XLOOKUP(H6010,Calendar!O:O,Calendar!N:N,,-1),""))</f>
        <v/>
      </c>
      <c r="AI6010" s="61" t="str">
        <f>IF(AND(AH6010&lt;&gt;"",E6010="Live"),_xlfn.XLOOKUP(_xlfn.TEXTJOIN(" vs ",,C6010:D6010),Calendar!G:G,Calendar!K:K),"")</f>
        <v/>
      </c>
      <c r="AJ6010" s="61" t="str">
        <f>IF(AND(K6010&lt;&gt;"Match of the Day",K6010&lt;&gt;"Match of the Day 2",K6010&lt;&gt;"Match of the Day Repeat"),"",1+MAX($AJ$10:AJ6009))</f>
        <v/>
      </c>
    </row>
    <row r="6011" spans="34:36" x14ac:dyDescent="0.35">
      <c r="AH6011" s="16" t="str">
        <f>IF(AND(B6011="Premier League",E6011="Live"),_xlfn.XLOOKUP(_xlfn.TEXTJOIN(" vs ",,C6011:D6011),Calendar!G:G,Calendar!B:B),IF(AND(B6011="Premier League",E6011="Highlights"),_xlfn.XLOOKUP(H6011,Calendar!O:O,Calendar!N:N,,-1),""))</f>
        <v/>
      </c>
      <c r="AI6011" s="61" t="str">
        <f>IF(AND(AH6011&lt;&gt;"",E6011="Live"),_xlfn.XLOOKUP(_xlfn.TEXTJOIN(" vs ",,C6011:D6011),Calendar!G:G,Calendar!K:K),"")</f>
        <v/>
      </c>
      <c r="AJ6011" s="61" t="str">
        <f>IF(AND(K6011&lt;&gt;"Match of the Day",K6011&lt;&gt;"Match of the Day 2",K6011&lt;&gt;"Match of the Day Repeat"),"",1+MAX($AJ$10:AJ6010))</f>
        <v/>
      </c>
    </row>
    <row r="6012" spans="34:36" x14ac:dyDescent="0.35">
      <c r="AH6012" s="16" t="str">
        <f>IF(AND(B6012="Premier League",E6012="Live"),_xlfn.XLOOKUP(_xlfn.TEXTJOIN(" vs ",,C6012:D6012),Calendar!G:G,Calendar!B:B),IF(AND(B6012="Premier League",E6012="Highlights"),_xlfn.XLOOKUP(H6012,Calendar!O:O,Calendar!N:N,,-1),""))</f>
        <v/>
      </c>
      <c r="AI6012" s="61" t="str">
        <f>IF(AND(AH6012&lt;&gt;"",E6012="Live"),_xlfn.XLOOKUP(_xlfn.TEXTJOIN(" vs ",,C6012:D6012),Calendar!G:G,Calendar!K:K),"")</f>
        <v/>
      </c>
      <c r="AJ6012" s="61" t="str">
        <f>IF(AND(K6012&lt;&gt;"Match of the Day",K6012&lt;&gt;"Match of the Day 2",K6012&lt;&gt;"Match of the Day Repeat"),"",1+MAX($AJ$10:AJ6011))</f>
        <v/>
      </c>
    </row>
    <row r="6013" spans="34:36" x14ac:dyDescent="0.35">
      <c r="AH6013" s="16" t="str">
        <f>IF(AND(B6013="Premier League",E6013="Live"),_xlfn.XLOOKUP(_xlfn.TEXTJOIN(" vs ",,C6013:D6013),Calendar!G:G,Calendar!B:B),IF(AND(B6013="Premier League",E6013="Highlights"),_xlfn.XLOOKUP(H6013,Calendar!O:O,Calendar!N:N,,-1),""))</f>
        <v/>
      </c>
      <c r="AI6013" s="61" t="str">
        <f>IF(AND(AH6013&lt;&gt;"",E6013="Live"),_xlfn.XLOOKUP(_xlfn.TEXTJOIN(" vs ",,C6013:D6013),Calendar!G:G,Calendar!K:K),"")</f>
        <v/>
      </c>
      <c r="AJ6013" s="61" t="str">
        <f>IF(AND(K6013&lt;&gt;"Match of the Day",K6013&lt;&gt;"Match of the Day 2",K6013&lt;&gt;"Match of the Day Repeat"),"",1+MAX($AJ$10:AJ6012))</f>
        <v/>
      </c>
    </row>
    <row r="6014" spans="34:36" x14ac:dyDescent="0.35">
      <c r="AH6014" s="16" t="str">
        <f>IF(AND(B6014="Premier League",E6014="Live"),_xlfn.XLOOKUP(_xlfn.TEXTJOIN(" vs ",,C6014:D6014),Calendar!G:G,Calendar!B:B),IF(AND(B6014="Premier League",E6014="Highlights"),_xlfn.XLOOKUP(H6014,Calendar!O:O,Calendar!N:N,,-1),""))</f>
        <v/>
      </c>
      <c r="AI6014" s="61" t="str">
        <f>IF(AND(AH6014&lt;&gt;"",E6014="Live"),_xlfn.XLOOKUP(_xlfn.TEXTJOIN(" vs ",,C6014:D6014),Calendar!G:G,Calendar!K:K),"")</f>
        <v/>
      </c>
      <c r="AJ6014" s="61" t="str">
        <f>IF(AND(K6014&lt;&gt;"Match of the Day",K6014&lt;&gt;"Match of the Day 2",K6014&lt;&gt;"Match of the Day Repeat"),"",1+MAX($AJ$10:AJ6013))</f>
        <v/>
      </c>
    </row>
    <row r="6015" spans="34:36" x14ac:dyDescent="0.35">
      <c r="AH6015" s="16" t="str">
        <f>IF(AND(B6015="Premier League",E6015="Live"),_xlfn.XLOOKUP(_xlfn.TEXTJOIN(" vs ",,C6015:D6015),Calendar!G:G,Calendar!B:B),IF(AND(B6015="Premier League",E6015="Highlights"),_xlfn.XLOOKUP(H6015,Calendar!O:O,Calendar!N:N,,-1),""))</f>
        <v/>
      </c>
      <c r="AI6015" s="61" t="str">
        <f>IF(AND(AH6015&lt;&gt;"",E6015="Live"),_xlfn.XLOOKUP(_xlfn.TEXTJOIN(" vs ",,C6015:D6015),Calendar!G:G,Calendar!K:K),"")</f>
        <v/>
      </c>
      <c r="AJ6015" s="61" t="str">
        <f>IF(AND(K6015&lt;&gt;"Match of the Day",K6015&lt;&gt;"Match of the Day 2",K6015&lt;&gt;"Match of the Day Repeat"),"",1+MAX($AJ$10:AJ6014))</f>
        <v/>
      </c>
    </row>
    <row r="6016" spans="34:36" x14ac:dyDescent="0.35">
      <c r="AH6016" s="16" t="str">
        <f>IF(AND(B6016="Premier League",E6016="Live"),_xlfn.XLOOKUP(_xlfn.TEXTJOIN(" vs ",,C6016:D6016),Calendar!G:G,Calendar!B:B),IF(AND(B6016="Premier League",E6016="Highlights"),_xlfn.XLOOKUP(H6016,Calendar!O:O,Calendar!N:N,,-1),""))</f>
        <v/>
      </c>
      <c r="AI6016" s="61" t="str">
        <f>IF(AND(AH6016&lt;&gt;"",E6016="Live"),_xlfn.XLOOKUP(_xlfn.TEXTJOIN(" vs ",,C6016:D6016),Calendar!G:G,Calendar!K:K),"")</f>
        <v/>
      </c>
      <c r="AJ6016" s="61" t="str">
        <f>IF(AND(K6016&lt;&gt;"Match of the Day",K6016&lt;&gt;"Match of the Day 2",K6016&lt;&gt;"Match of the Day Repeat"),"",1+MAX($AJ$10:AJ6015))</f>
        <v/>
      </c>
    </row>
    <row r="6017" spans="34:36" x14ac:dyDescent="0.35">
      <c r="AH6017" s="16" t="str">
        <f>IF(AND(B6017="Premier League",E6017="Live"),_xlfn.XLOOKUP(_xlfn.TEXTJOIN(" vs ",,C6017:D6017),Calendar!G:G,Calendar!B:B),IF(AND(B6017="Premier League",E6017="Highlights"),_xlfn.XLOOKUP(H6017,Calendar!O:O,Calendar!N:N,,-1),""))</f>
        <v/>
      </c>
      <c r="AI6017" s="61" t="str">
        <f>IF(AND(AH6017&lt;&gt;"",E6017="Live"),_xlfn.XLOOKUP(_xlfn.TEXTJOIN(" vs ",,C6017:D6017),Calendar!G:G,Calendar!K:K),"")</f>
        <v/>
      </c>
      <c r="AJ6017" s="61" t="str">
        <f>IF(AND(K6017&lt;&gt;"Match of the Day",K6017&lt;&gt;"Match of the Day 2",K6017&lt;&gt;"Match of the Day Repeat"),"",1+MAX($AJ$10:AJ6016))</f>
        <v/>
      </c>
    </row>
    <row r="6018" spans="34:36" x14ac:dyDescent="0.35">
      <c r="AH6018" s="16" t="str">
        <f>IF(AND(B6018="Premier League",E6018="Live"),_xlfn.XLOOKUP(_xlfn.TEXTJOIN(" vs ",,C6018:D6018),Calendar!G:G,Calendar!B:B),IF(AND(B6018="Premier League",E6018="Highlights"),_xlfn.XLOOKUP(H6018,Calendar!O:O,Calendar!N:N,,-1),""))</f>
        <v/>
      </c>
      <c r="AI6018" s="61" t="str">
        <f>IF(AND(AH6018&lt;&gt;"",E6018="Live"),_xlfn.XLOOKUP(_xlfn.TEXTJOIN(" vs ",,C6018:D6018),Calendar!G:G,Calendar!K:K),"")</f>
        <v/>
      </c>
      <c r="AJ6018" s="61" t="str">
        <f>IF(AND(K6018&lt;&gt;"Match of the Day",K6018&lt;&gt;"Match of the Day 2",K6018&lt;&gt;"Match of the Day Repeat"),"",1+MAX($AJ$10:AJ6017))</f>
        <v/>
      </c>
    </row>
    <row r="6019" spans="34:36" x14ac:dyDescent="0.35">
      <c r="AH6019" s="16" t="str">
        <f>IF(AND(B6019="Premier League",E6019="Live"),_xlfn.XLOOKUP(_xlfn.TEXTJOIN(" vs ",,C6019:D6019),Calendar!G:G,Calendar!B:B),IF(AND(B6019="Premier League",E6019="Highlights"),_xlfn.XLOOKUP(H6019,Calendar!O:O,Calendar!N:N,,-1),""))</f>
        <v/>
      </c>
      <c r="AI6019" s="61" t="str">
        <f>IF(AND(AH6019&lt;&gt;"",E6019="Live"),_xlfn.XLOOKUP(_xlfn.TEXTJOIN(" vs ",,C6019:D6019),Calendar!G:G,Calendar!K:K),"")</f>
        <v/>
      </c>
      <c r="AJ6019" s="61" t="str">
        <f>IF(AND(K6019&lt;&gt;"Match of the Day",K6019&lt;&gt;"Match of the Day 2",K6019&lt;&gt;"Match of the Day Repeat"),"",1+MAX($AJ$10:AJ6018))</f>
        <v/>
      </c>
    </row>
    <row r="6020" spans="34:36" x14ac:dyDescent="0.35">
      <c r="AH6020" s="16" t="str">
        <f>IF(AND(B6020="Premier League",E6020="Live"),_xlfn.XLOOKUP(_xlfn.TEXTJOIN(" vs ",,C6020:D6020),Calendar!G:G,Calendar!B:B),IF(AND(B6020="Premier League",E6020="Highlights"),_xlfn.XLOOKUP(H6020,Calendar!O:O,Calendar!N:N,,-1),""))</f>
        <v/>
      </c>
      <c r="AI6020" s="61" t="str">
        <f>IF(AND(AH6020&lt;&gt;"",E6020="Live"),_xlfn.XLOOKUP(_xlfn.TEXTJOIN(" vs ",,C6020:D6020),Calendar!G:G,Calendar!K:K),"")</f>
        <v/>
      </c>
      <c r="AJ6020" s="61" t="str">
        <f>IF(AND(K6020&lt;&gt;"Match of the Day",K6020&lt;&gt;"Match of the Day 2",K6020&lt;&gt;"Match of the Day Repeat"),"",1+MAX($AJ$10:AJ6019))</f>
        <v/>
      </c>
    </row>
    <row r="6021" spans="34:36" x14ac:dyDescent="0.35">
      <c r="AH6021" s="16" t="str">
        <f>IF(AND(B6021="Premier League",E6021="Live"),_xlfn.XLOOKUP(_xlfn.TEXTJOIN(" vs ",,C6021:D6021),Calendar!G:G,Calendar!B:B),IF(AND(B6021="Premier League",E6021="Highlights"),_xlfn.XLOOKUP(H6021,Calendar!O:O,Calendar!N:N,,-1),""))</f>
        <v/>
      </c>
      <c r="AI6021" s="61" t="str">
        <f>IF(AND(AH6021&lt;&gt;"",E6021="Live"),_xlfn.XLOOKUP(_xlfn.TEXTJOIN(" vs ",,C6021:D6021),Calendar!G:G,Calendar!K:K),"")</f>
        <v/>
      </c>
      <c r="AJ6021" s="61" t="str">
        <f>IF(AND(K6021&lt;&gt;"Match of the Day",K6021&lt;&gt;"Match of the Day 2",K6021&lt;&gt;"Match of the Day Repeat"),"",1+MAX($AJ$10:AJ6020))</f>
        <v/>
      </c>
    </row>
    <row r="6022" spans="34:36" x14ac:dyDescent="0.35">
      <c r="AH6022" s="16" t="str">
        <f>IF(AND(B6022="Premier League",E6022="Live"),_xlfn.XLOOKUP(_xlfn.TEXTJOIN(" vs ",,C6022:D6022),Calendar!G:G,Calendar!B:B),IF(AND(B6022="Premier League",E6022="Highlights"),_xlfn.XLOOKUP(H6022,Calendar!O:O,Calendar!N:N,,-1),""))</f>
        <v/>
      </c>
      <c r="AI6022" s="61" t="str">
        <f>IF(AND(AH6022&lt;&gt;"",E6022="Live"),_xlfn.XLOOKUP(_xlfn.TEXTJOIN(" vs ",,C6022:D6022),Calendar!G:G,Calendar!K:K),"")</f>
        <v/>
      </c>
      <c r="AJ6022" s="61" t="str">
        <f>IF(AND(K6022&lt;&gt;"Match of the Day",K6022&lt;&gt;"Match of the Day 2",K6022&lt;&gt;"Match of the Day Repeat"),"",1+MAX($AJ$10:AJ6021))</f>
        <v/>
      </c>
    </row>
    <row r="6023" spans="34:36" x14ac:dyDescent="0.35">
      <c r="AH6023" s="16" t="str">
        <f>IF(AND(B6023="Premier League",E6023="Live"),_xlfn.XLOOKUP(_xlfn.TEXTJOIN(" vs ",,C6023:D6023),Calendar!G:G,Calendar!B:B),IF(AND(B6023="Premier League",E6023="Highlights"),_xlfn.XLOOKUP(H6023,Calendar!O:O,Calendar!N:N,,-1),""))</f>
        <v/>
      </c>
      <c r="AI6023" s="61" t="str">
        <f>IF(AND(AH6023&lt;&gt;"",E6023="Live"),_xlfn.XLOOKUP(_xlfn.TEXTJOIN(" vs ",,C6023:D6023),Calendar!G:G,Calendar!K:K),"")</f>
        <v/>
      </c>
      <c r="AJ6023" s="61" t="str">
        <f>IF(AND(K6023&lt;&gt;"Match of the Day",K6023&lt;&gt;"Match of the Day 2",K6023&lt;&gt;"Match of the Day Repeat"),"",1+MAX($AJ$10:AJ6022))</f>
        <v/>
      </c>
    </row>
    <row r="6024" spans="34:36" x14ac:dyDescent="0.35">
      <c r="AH6024" s="16" t="str">
        <f>IF(AND(B6024="Premier League",E6024="Live"),_xlfn.XLOOKUP(_xlfn.TEXTJOIN(" vs ",,C6024:D6024),Calendar!G:G,Calendar!B:B),IF(AND(B6024="Premier League",E6024="Highlights"),_xlfn.XLOOKUP(H6024,Calendar!O:O,Calendar!N:N,,-1),""))</f>
        <v/>
      </c>
      <c r="AI6024" s="61" t="str">
        <f>IF(AND(AH6024&lt;&gt;"",E6024="Live"),_xlfn.XLOOKUP(_xlfn.TEXTJOIN(" vs ",,C6024:D6024),Calendar!G:G,Calendar!K:K),"")</f>
        <v/>
      </c>
      <c r="AJ6024" s="61" t="str">
        <f>IF(AND(K6024&lt;&gt;"Match of the Day",K6024&lt;&gt;"Match of the Day 2",K6024&lt;&gt;"Match of the Day Repeat"),"",1+MAX($AJ$10:AJ6023))</f>
        <v/>
      </c>
    </row>
    <row r="6025" spans="34:36" x14ac:dyDescent="0.35">
      <c r="AH6025" s="16" t="str">
        <f>IF(AND(B6025="Premier League",E6025="Live"),_xlfn.XLOOKUP(_xlfn.TEXTJOIN(" vs ",,C6025:D6025),Calendar!G:G,Calendar!B:B),IF(AND(B6025="Premier League",E6025="Highlights"),_xlfn.XLOOKUP(H6025,Calendar!O:O,Calendar!N:N,,-1),""))</f>
        <v/>
      </c>
      <c r="AI6025" s="61" t="str">
        <f>IF(AND(AH6025&lt;&gt;"",E6025="Live"),_xlfn.XLOOKUP(_xlfn.TEXTJOIN(" vs ",,C6025:D6025),Calendar!G:G,Calendar!K:K),"")</f>
        <v/>
      </c>
      <c r="AJ6025" s="61" t="str">
        <f>IF(AND(K6025&lt;&gt;"Match of the Day",K6025&lt;&gt;"Match of the Day 2",K6025&lt;&gt;"Match of the Day Repeat"),"",1+MAX($AJ$10:AJ6024))</f>
        <v/>
      </c>
    </row>
    <row r="6026" spans="34:36" x14ac:dyDescent="0.35">
      <c r="AH6026" s="16" t="str">
        <f>IF(AND(B6026="Premier League",E6026="Live"),_xlfn.XLOOKUP(_xlfn.TEXTJOIN(" vs ",,C6026:D6026),Calendar!G:G,Calendar!B:B),IF(AND(B6026="Premier League",E6026="Highlights"),_xlfn.XLOOKUP(H6026,Calendar!O:O,Calendar!N:N,,-1),""))</f>
        <v/>
      </c>
      <c r="AI6026" s="61" t="str">
        <f>IF(AND(AH6026&lt;&gt;"",E6026="Live"),_xlfn.XLOOKUP(_xlfn.TEXTJOIN(" vs ",,C6026:D6026),Calendar!G:G,Calendar!K:K),"")</f>
        <v/>
      </c>
      <c r="AJ6026" s="61" t="str">
        <f>IF(AND(K6026&lt;&gt;"Match of the Day",K6026&lt;&gt;"Match of the Day 2",K6026&lt;&gt;"Match of the Day Repeat"),"",1+MAX($AJ$10:AJ6025))</f>
        <v/>
      </c>
    </row>
    <row r="6027" spans="34:36" x14ac:dyDescent="0.35">
      <c r="AH6027" s="16" t="str">
        <f>IF(AND(B6027="Premier League",E6027="Live"),_xlfn.XLOOKUP(_xlfn.TEXTJOIN(" vs ",,C6027:D6027),Calendar!G:G,Calendar!B:B),IF(AND(B6027="Premier League",E6027="Highlights"),_xlfn.XLOOKUP(H6027,Calendar!O:O,Calendar!N:N,,-1),""))</f>
        <v/>
      </c>
      <c r="AI6027" s="61" t="str">
        <f>IF(AND(AH6027&lt;&gt;"",E6027="Live"),_xlfn.XLOOKUP(_xlfn.TEXTJOIN(" vs ",,C6027:D6027),Calendar!G:G,Calendar!K:K),"")</f>
        <v/>
      </c>
      <c r="AJ6027" s="61" t="str">
        <f>IF(AND(K6027&lt;&gt;"Match of the Day",K6027&lt;&gt;"Match of the Day 2",K6027&lt;&gt;"Match of the Day Repeat"),"",1+MAX($AJ$10:AJ6026))</f>
        <v/>
      </c>
    </row>
    <row r="6028" spans="34:36" x14ac:dyDescent="0.35">
      <c r="AH6028" s="16" t="str">
        <f>IF(AND(B6028="Premier League",E6028="Live"),_xlfn.XLOOKUP(_xlfn.TEXTJOIN(" vs ",,C6028:D6028),Calendar!G:G,Calendar!B:B),IF(AND(B6028="Premier League",E6028="Highlights"),_xlfn.XLOOKUP(H6028,Calendar!O:O,Calendar!N:N,,-1),""))</f>
        <v/>
      </c>
      <c r="AI6028" s="61" t="str">
        <f>IF(AND(AH6028&lt;&gt;"",E6028="Live"),_xlfn.XLOOKUP(_xlfn.TEXTJOIN(" vs ",,C6028:D6028),Calendar!G:G,Calendar!K:K),"")</f>
        <v/>
      </c>
      <c r="AJ6028" s="61" t="str">
        <f>IF(AND(K6028&lt;&gt;"Match of the Day",K6028&lt;&gt;"Match of the Day 2",K6028&lt;&gt;"Match of the Day Repeat"),"",1+MAX($AJ$10:AJ6027))</f>
        <v/>
      </c>
    </row>
    <row r="6029" spans="34:36" x14ac:dyDescent="0.35">
      <c r="AH6029" s="16" t="str">
        <f>IF(AND(B6029="Premier League",E6029="Live"),_xlfn.XLOOKUP(_xlfn.TEXTJOIN(" vs ",,C6029:D6029),Calendar!G:G,Calendar!B:B),IF(AND(B6029="Premier League",E6029="Highlights"),_xlfn.XLOOKUP(H6029,Calendar!O:O,Calendar!N:N,,-1),""))</f>
        <v/>
      </c>
      <c r="AI6029" s="61" t="str">
        <f>IF(AND(AH6029&lt;&gt;"",E6029="Live"),_xlfn.XLOOKUP(_xlfn.TEXTJOIN(" vs ",,C6029:D6029),Calendar!G:G,Calendar!K:K),"")</f>
        <v/>
      </c>
      <c r="AJ6029" s="61" t="str">
        <f>IF(AND(K6029&lt;&gt;"Match of the Day",K6029&lt;&gt;"Match of the Day 2",K6029&lt;&gt;"Match of the Day Repeat"),"",1+MAX($AJ$10:AJ6028))</f>
        <v/>
      </c>
    </row>
    <row r="6030" spans="34:36" x14ac:dyDescent="0.35">
      <c r="AH6030" s="16" t="str">
        <f>IF(AND(B6030="Premier League",E6030="Live"),_xlfn.XLOOKUP(_xlfn.TEXTJOIN(" vs ",,C6030:D6030),Calendar!G:G,Calendar!B:B),IF(AND(B6030="Premier League",E6030="Highlights"),_xlfn.XLOOKUP(H6030,Calendar!O:O,Calendar!N:N,,-1),""))</f>
        <v/>
      </c>
      <c r="AI6030" s="61" t="str">
        <f>IF(AND(AH6030&lt;&gt;"",E6030="Live"),_xlfn.XLOOKUP(_xlfn.TEXTJOIN(" vs ",,C6030:D6030),Calendar!G:G,Calendar!K:K),"")</f>
        <v/>
      </c>
      <c r="AJ6030" s="61" t="str">
        <f>IF(AND(K6030&lt;&gt;"Match of the Day",K6030&lt;&gt;"Match of the Day 2",K6030&lt;&gt;"Match of the Day Repeat"),"",1+MAX($AJ$10:AJ6029))</f>
        <v/>
      </c>
    </row>
    <row r="6031" spans="34:36" x14ac:dyDescent="0.35">
      <c r="AH6031" s="16" t="str">
        <f>IF(AND(B6031="Premier League",E6031="Live"),_xlfn.XLOOKUP(_xlfn.TEXTJOIN(" vs ",,C6031:D6031),Calendar!G:G,Calendar!B:B),IF(AND(B6031="Premier League",E6031="Highlights"),_xlfn.XLOOKUP(H6031,Calendar!O:O,Calendar!N:N,,-1),""))</f>
        <v/>
      </c>
      <c r="AI6031" s="61" t="str">
        <f>IF(AND(AH6031&lt;&gt;"",E6031="Live"),_xlfn.XLOOKUP(_xlfn.TEXTJOIN(" vs ",,C6031:D6031),Calendar!G:G,Calendar!K:K),"")</f>
        <v/>
      </c>
      <c r="AJ6031" s="61" t="str">
        <f>IF(AND(K6031&lt;&gt;"Match of the Day",K6031&lt;&gt;"Match of the Day 2",K6031&lt;&gt;"Match of the Day Repeat"),"",1+MAX($AJ$10:AJ6030))</f>
        <v/>
      </c>
    </row>
    <row r="6032" spans="34:36" x14ac:dyDescent="0.35">
      <c r="AH6032" s="16" t="str">
        <f>IF(AND(B6032="Premier League",E6032="Live"),_xlfn.XLOOKUP(_xlfn.TEXTJOIN(" vs ",,C6032:D6032),Calendar!G:G,Calendar!B:B),IF(AND(B6032="Premier League",E6032="Highlights"),_xlfn.XLOOKUP(H6032,Calendar!O:O,Calendar!N:N,,-1),""))</f>
        <v/>
      </c>
      <c r="AI6032" s="61" t="str">
        <f>IF(AND(AH6032&lt;&gt;"",E6032="Live"),_xlfn.XLOOKUP(_xlfn.TEXTJOIN(" vs ",,C6032:D6032),Calendar!G:G,Calendar!K:K),"")</f>
        <v/>
      </c>
      <c r="AJ6032" s="61" t="str">
        <f>IF(AND(K6032&lt;&gt;"Match of the Day",K6032&lt;&gt;"Match of the Day 2",K6032&lt;&gt;"Match of the Day Repeat"),"",1+MAX($AJ$10:AJ6031))</f>
        <v/>
      </c>
    </row>
    <row r="6033" spans="34:36" x14ac:dyDescent="0.35">
      <c r="AH6033" s="16" t="str">
        <f>IF(AND(B6033="Premier League",E6033="Live"),_xlfn.XLOOKUP(_xlfn.TEXTJOIN(" vs ",,C6033:D6033),Calendar!G:G,Calendar!B:B),IF(AND(B6033="Premier League",E6033="Highlights"),_xlfn.XLOOKUP(H6033,Calendar!O:O,Calendar!N:N,,-1),""))</f>
        <v/>
      </c>
      <c r="AI6033" s="61" t="str">
        <f>IF(AND(AH6033&lt;&gt;"",E6033="Live"),_xlfn.XLOOKUP(_xlfn.TEXTJOIN(" vs ",,C6033:D6033),Calendar!G:G,Calendar!K:K),"")</f>
        <v/>
      </c>
      <c r="AJ6033" s="61" t="str">
        <f>IF(AND(K6033&lt;&gt;"Match of the Day",K6033&lt;&gt;"Match of the Day 2",K6033&lt;&gt;"Match of the Day Repeat"),"",1+MAX($AJ$10:AJ6032))</f>
        <v/>
      </c>
    </row>
    <row r="6034" spans="34:36" x14ac:dyDescent="0.35">
      <c r="AH6034" s="16" t="str">
        <f>IF(AND(B6034="Premier League",E6034="Live"),_xlfn.XLOOKUP(_xlfn.TEXTJOIN(" vs ",,C6034:D6034),Calendar!G:G,Calendar!B:B),IF(AND(B6034="Premier League",E6034="Highlights"),_xlfn.XLOOKUP(H6034,Calendar!O:O,Calendar!N:N,,-1),""))</f>
        <v/>
      </c>
      <c r="AI6034" s="61" t="str">
        <f>IF(AND(AH6034&lt;&gt;"",E6034="Live"),_xlfn.XLOOKUP(_xlfn.TEXTJOIN(" vs ",,C6034:D6034),Calendar!G:G,Calendar!K:K),"")</f>
        <v/>
      </c>
      <c r="AJ6034" s="61" t="str">
        <f>IF(AND(K6034&lt;&gt;"Match of the Day",K6034&lt;&gt;"Match of the Day 2",K6034&lt;&gt;"Match of the Day Repeat"),"",1+MAX($AJ$10:AJ6033))</f>
        <v/>
      </c>
    </row>
    <row r="6035" spans="34:36" x14ac:dyDescent="0.35">
      <c r="AH6035" s="16" t="str">
        <f>IF(AND(B6035="Premier League",E6035="Live"),_xlfn.XLOOKUP(_xlfn.TEXTJOIN(" vs ",,C6035:D6035),Calendar!G:G,Calendar!B:B),IF(AND(B6035="Premier League",E6035="Highlights"),_xlfn.XLOOKUP(H6035,Calendar!O:O,Calendar!N:N,,-1),""))</f>
        <v/>
      </c>
      <c r="AI6035" s="61" t="str">
        <f>IF(AND(AH6035&lt;&gt;"",E6035="Live"),_xlfn.XLOOKUP(_xlfn.TEXTJOIN(" vs ",,C6035:D6035),Calendar!G:G,Calendar!K:K),"")</f>
        <v/>
      </c>
      <c r="AJ6035" s="61" t="str">
        <f>IF(AND(K6035&lt;&gt;"Match of the Day",K6035&lt;&gt;"Match of the Day 2",K6035&lt;&gt;"Match of the Day Repeat"),"",1+MAX($AJ$10:AJ6034))</f>
        <v/>
      </c>
    </row>
    <row r="6036" spans="34:36" x14ac:dyDescent="0.35">
      <c r="AH6036" s="16" t="str">
        <f>IF(AND(B6036="Premier League",E6036="Live"),_xlfn.XLOOKUP(_xlfn.TEXTJOIN(" vs ",,C6036:D6036),Calendar!G:G,Calendar!B:B),IF(AND(B6036="Premier League",E6036="Highlights"),_xlfn.XLOOKUP(H6036,Calendar!O:O,Calendar!N:N,,-1),""))</f>
        <v/>
      </c>
      <c r="AI6036" s="61" t="str">
        <f>IF(AND(AH6036&lt;&gt;"",E6036="Live"),_xlfn.XLOOKUP(_xlfn.TEXTJOIN(" vs ",,C6036:D6036),Calendar!G:G,Calendar!K:K),"")</f>
        <v/>
      </c>
      <c r="AJ6036" s="61" t="str">
        <f>IF(AND(K6036&lt;&gt;"Match of the Day",K6036&lt;&gt;"Match of the Day 2",K6036&lt;&gt;"Match of the Day Repeat"),"",1+MAX($AJ$10:AJ6035))</f>
        <v/>
      </c>
    </row>
    <row r="6037" spans="34:36" x14ac:dyDescent="0.35">
      <c r="AH6037" s="16" t="str">
        <f>IF(AND(B6037="Premier League",E6037="Live"),_xlfn.XLOOKUP(_xlfn.TEXTJOIN(" vs ",,C6037:D6037),Calendar!G:G,Calendar!B:B),IF(AND(B6037="Premier League",E6037="Highlights"),_xlfn.XLOOKUP(H6037,Calendar!O:O,Calendar!N:N,,-1),""))</f>
        <v/>
      </c>
      <c r="AI6037" s="61" t="str">
        <f>IF(AND(AH6037&lt;&gt;"",E6037="Live"),_xlfn.XLOOKUP(_xlfn.TEXTJOIN(" vs ",,C6037:D6037),Calendar!G:G,Calendar!K:K),"")</f>
        <v/>
      </c>
      <c r="AJ6037" s="61" t="str">
        <f>IF(AND(K6037&lt;&gt;"Match of the Day",K6037&lt;&gt;"Match of the Day 2",K6037&lt;&gt;"Match of the Day Repeat"),"",1+MAX($AJ$10:AJ6036))</f>
        <v/>
      </c>
    </row>
    <row r="6038" spans="34:36" x14ac:dyDescent="0.35">
      <c r="AH6038" s="16" t="str">
        <f>IF(AND(B6038="Premier League",E6038="Live"),_xlfn.XLOOKUP(_xlfn.TEXTJOIN(" vs ",,C6038:D6038),Calendar!G:G,Calendar!B:B),IF(AND(B6038="Premier League",E6038="Highlights"),_xlfn.XLOOKUP(H6038,Calendar!O:O,Calendar!N:N,,-1),""))</f>
        <v/>
      </c>
      <c r="AI6038" s="61" t="str">
        <f>IF(AND(AH6038&lt;&gt;"",E6038="Live"),_xlfn.XLOOKUP(_xlfn.TEXTJOIN(" vs ",,C6038:D6038),Calendar!G:G,Calendar!K:K),"")</f>
        <v/>
      </c>
      <c r="AJ6038" s="61" t="str">
        <f>IF(AND(K6038&lt;&gt;"Match of the Day",K6038&lt;&gt;"Match of the Day 2",K6038&lt;&gt;"Match of the Day Repeat"),"",1+MAX($AJ$10:AJ6037))</f>
        <v/>
      </c>
    </row>
    <row r="6039" spans="34:36" x14ac:dyDescent="0.35">
      <c r="AH6039" s="16" t="str">
        <f>IF(AND(B6039="Premier League",E6039="Live"),_xlfn.XLOOKUP(_xlfn.TEXTJOIN(" vs ",,C6039:D6039),Calendar!G:G,Calendar!B:B),IF(AND(B6039="Premier League",E6039="Highlights"),_xlfn.XLOOKUP(H6039,Calendar!O:O,Calendar!N:N,,-1),""))</f>
        <v/>
      </c>
      <c r="AI6039" s="61" t="str">
        <f>IF(AND(AH6039&lt;&gt;"",E6039="Live"),_xlfn.XLOOKUP(_xlfn.TEXTJOIN(" vs ",,C6039:D6039),Calendar!G:G,Calendar!K:K),"")</f>
        <v/>
      </c>
      <c r="AJ6039" s="61" t="str">
        <f>IF(AND(K6039&lt;&gt;"Match of the Day",K6039&lt;&gt;"Match of the Day 2",K6039&lt;&gt;"Match of the Day Repeat"),"",1+MAX($AJ$10:AJ6038))</f>
        <v/>
      </c>
    </row>
    <row r="6040" spans="34:36" x14ac:dyDescent="0.35">
      <c r="AH6040" s="16" t="str">
        <f>IF(AND(B6040="Premier League",E6040="Live"),_xlfn.XLOOKUP(_xlfn.TEXTJOIN(" vs ",,C6040:D6040),Calendar!G:G,Calendar!B:B),IF(AND(B6040="Premier League",E6040="Highlights"),_xlfn.XLOOKUP(H6040,Calendar!O:O,Calendar!N:N,,-1),""))</f>
        <v/>
      </c>
      <c r="AI6040" s="61" t="str">
        <f>IF(AND(AH6040&lt;&gt;"",E6040="Live"),_xlfn.XLOOKUP(_xlfn.TEXTJOIN(" vs ",,C6040:D6040),Calendar!G:G,Calendar!K:K),"")</f>
        <v/>
      </c>
      <c r="AJ6040" s="61" t="str">
        <f>IF(AND(K6040&lt;&gt;"Match of the Day",K6040&lt;&gt;"Match of the Day 2",K6040&lt;&gt;"Match of the Day Repeat"),"",1+MAX($AJ$10:AJ6039))</f>
        <v/>
      </c>
    </row>
    <row r="6041" spans="34:36" x14ac:dyDescent="0.35">
      <c r="AH6041" s="16" t="str">
        <f>IF(AND(B6041="Premier League",E6041="Live"),_xlfn.XLOOKUP(_xlfn.TEXTJOIN(" vs ",,C6041:D6041),Calendar!G:G,Calendar!B:B),IF(AND(B6041="Premier League",E6041="Highlights"),_xlfn.XLOOKUP(H6041,Calendar!O:O,Calendar!N:N,,-1),""))</f>
        <v/>
      </c>
      <c r="AI6041" s="61" t="str">
        <f>IF(AND(AH6041&lt;&gt;"",E6041="Live"),_xlfn.XLOOKUP(_xlfn.TEXTJOIN(" vs ",,C6041:D6041),Calendar!G:G,Calendar!K:K),"")</f>
        <v/>
      </c>
      <c r="AJ6041" s="61" t="str">
        <f>IF(AND(K6041&lt;&gt;"Match of the Day",K6041&lt;&gt;"Match of the Day 2",K6041&lt;&gt;"Match of the Day Repeat"),"",1+MAX($AJ$10:AJ6040))</f>
        <v/>
      </c>
    </row>
    <row r="6042" spans="34:36" x14ac:dyDescent="0.35">
      <c r="AH6042" s="16" t="str">
        <f>IF(AND(B6042="Premier League",E6042="Live"),_xlfn.XLOOKUP(_xlfn.TEXTJOIN(" vs ",,C6042:D6042),Calendar!G:G,Calendar!B:B),IF(AND(B6042="Premier League",E6042="Highlights"),_xlfn.XLOOKUP(H6042,Calendar!O:O,Calendar!N:N,,-1),""))</f>
        <v/>
      </c>
      <c r="AI6042" s="61" t="str">
        <f>IF(AND(AH6042&lt;&gt;"",E6042="Live"),_xlfn.XLOOKUP(_xlfn.TEXTJOIN(" vs ",,C6042:D6042),Calendar!G:G,Calendar!K:K),"")</f>
        <v/>
      </c>
      <c r="AJ6042" s="61" t="str">
        <f>IF(AND(K6042&lt;&gt;"Match of the Day",K6042&lt;&gt;"Match of the Day 2",K6042&lt;&gt;"Match of the Day Repeat"),"",1+MAX($AJ$10:AJ6041))</f>
        <v/>
      </c>
    </row>
    <row r="6043" spans="34:36" x14ac:dyDescent="0.35">
      <c r="AH6043" s="16" t="str">
        <f>IF(AND(B6043="Premier League",E6043="Live"),_xlfn.XLOOKUP(_xlfn.TEXTJOIN(" vs ",,C6043:D6043),Calendar!G:G,Calendar!B:B),IF(AND(B6043="Premier League",E6043="Highlights"),_xlfn.XLOOKUP(H6043,Calendar!O:O,Calendar!N:N,,-1),""))</f>
        <v/>
      </c>
      <c r="AI6043" s="61" t="str">
        <f>IF(AND(AH6043&lt;&gt;"",E6043="Live"),_xlfn.XLOOKUP(_xlfn.TEXTJOIN(" vs ",,C6043:D6043),Calendar!G:G,Calendar!K:K),"")</f>
        <v/>
      </c>
      <c r="AJ6043" s="61" t="str">
        <f>IF(AND(K6043&lt;&gt;"Match of the Day",K6043&lt;&gt;"Match of the Day 2",K6043&lt;&gt;"Match of the Day Repeat"),"",1+MAX($AJ$10:AJ6042))</f>
        <v/>
      </c>
    </row>
    <row r="6044" spans="34:36" x14ac:dyDescent="0.35">
      <c r="AH6044" s="16" t="str">
        <f>IF(AND(B6044="Premier League",E6044="Live"),_xlfn.XLOOKUP(_xlfn.TEXTJOIN(" vs ",,C6044:D6044),Calendar!G:G,Calendar!B:B),IF(AND(B6044="Premier League",E6044="Highlights"),_xlfn.XLOOKUP(H6044,Calendar!O:O,Calendar!N:N,,-1),""))</f>
        <v/>
      </c>
      <c r="AI6044" s="61" t="str">
        <f>IF(AND(AH6044&lt;&gt;"",E6044="Live"),_xlfn.XLOOKUP(_xlfn.TEXTJOIN(" vs ",,C6044:D6044),Calendar!G:G,Calendar!K:K),"")</f>
        <v/>
      </c>
      <c r="AJ6044" s="61" t="str">
        <f>IF(AND(K6044&lt;&gt;"Match of the Day",K6044&lt;&gt;"Match of the Day 2",K6044&lt;&gt;"Match of the Day Repeat"),"",1+MAX($AJ$10:AJ6043))</f>
        <v/>
      </c>
    </row>
    <row r="6045" spans="34:36" x14ac:dyDescent="0.35">
      <c r="AH6045" s="16" t="str">
        <f>IF(AND(B6045="Premier League",E6045="Live"),_xlfn.XLOOKUP(_xlfn.TEXTJOIN(" vs ",,C6045:D6045),Calendar!G:G,Calendar!B:B),IF(AND(B6045="Premier League",E6045="Highlights"),_xlfn.XLOOKUP(H6045,Calendar!O:O,Calendar!N:N,,-1),""))</f>
        <v/>
      </c>
      <c r="AI6045" s="61" t="str">
        <f>IF(AND(AH6045&lt;&gt;"",E6045="Live"),_xlfn.XLOOKUP(_xlfn.TEXTJOIN(" vs ",,C6045:D6045),Calendar!G:G,Calendar!K:K),"")</f>
        <v/>
      </c>
      <c r="AJ6045" s="61" t="str">
        <f>IF(AND(K6045&lt;&gt;"Match of the Day",K6045&lt;&gt;"Match of the Day 2",K6045&lt;&gt;"Match of the Day Repeat"),"",1+MAX($AJ$10:AJ6044))</f>
        <v/>
      </c>
    </row>
    <row r="6046" spans="34:36" x14ac:dyDescent="0.35">
      <c r="AH6046" s="16" t="str">
        <f>IF(AND(B6046="Premier League",E6046="Live"),_xlfn.XLOOKUP(_xlfn.TEXTJOIN(" vs ",,C6046:D6046),Calendar!G:G,Calendar!B:B),IF(AND(B6046="Premier League",E6046="Highlights"),_xlfn.XLOOKUP(H6046,Calendar!O:O,Calendar!N:N,,-1),""))</f>
        <v/>
      </c>
      <c r="AI6046" s="61" t="str">
        <f>IF(AND(AH6046&lt;&gt;"",E6046="Live"),_xlfn.XLOOKUP(_xlfn.TEXTJOIN(" vs ",,C6046:D6046),Calendar!G:G,Calendar!K:K),"")</f>
        <v/>
      </c>
      <c r="AJ6046" s="61" t="str">
        <f>IF(AND(K6046&lt;&gt;"Match of the Day",K6046&lt;&gt;"Match of the Day 2",K6046&lt;&gt;"Match of the Day Repeat"),"",1+MAX($AJ$10:AJ6045))</f>
        <v/>
      </c>
    </row>
    <row r="6047" spans="34:36" x14ac:dyDescent="0.35">
      <c r="AH6047" s="16" t="str">
        <f>IF(AND(B6047="Premier League",E6047="Live"),_xlfn.XLOOKUP(_xlfn.TEXTJOIN(" vs ",,C6047:D6047),Calendar!G:G,Calendar!B:B),IF(AND(B6047="Premier League",E6047="Highlights"),_xlfn.XLOOKUP(H6047,Calendar!O:O,Calendar!N:N,,-1),""))</f>
        <v/>
      </c>
      <c r="AI6047" s="61" t="str">
        <f>IF(AND(AH6047&lt;&gt;"",E6047="Live"),_xlfn.XLOOKUP(_xlfn.TEXTJOIN(" vs ",,C6047:D6047),Calendar!G:G,Calendar!K:K),"")</f>
        <v/>
      </c>
      <c r="AJ6047" s="61" t="str">
        <f>IF(AND(K6047&lt;&gt;"Match of the Day",K6047&lt;&gt;"Match of the Day 2",K6047&lt;&gt;"Match of the Day Repeat"),"",1+MAX($AJ$10:AJ6046))</f>
        <v/>
      </c>
    </row>
    <row r="6048" spans="34:36" x14ac:dyDescent="0.35">
      <c r="AH6048" s="16" t="str">
        <f>IF(AND(B6048="Premier League",E6048="Live"),_xlfn.XLOOKUP(_xlfn.TEXTJOIN(" vs ",,C6048:D6048),Calendar!G:G,Calendar!B:B),IF(AND(B6048="Premier League",E6048="Highlights"),_xlfn.XLOOKUP(H6048,Calendar!O:O,Calendar!N:N,,-1),""))</f>
        <v/>
      </c>
      <c r="AI6048" s="61" t="str">
        <f>IF(AND(AH6048&lt;&gt;"",E6048="Live"),_xlfn.XLOOKUP(_xlfn.TEXTJOIN(" vs ",,C6048:D6048),Calendar!G:G,Calendar!K:K),"")</f>
        <v/>
      </c>
      <c r="AJ6048" s="61" t="str">
        <f>IF(AND(K6048&lt;&gt;"Match of the Day",K6048&lt;&gt;"Match of the Day 2",K6048&lt;&gt;"Match of the Day Repeat"),"",1+MAX($AJ$10:AJ6047))</f>
        <v/>
      </c>
    </row>
    <row r="6049" spans="34:36" x14ac:dyDescent="0.35">
      <c r="AH6049" s="16" t="str">
        <f>IF(AND(B6049="Premier League",E6049="Live"),_xlfn.XLOOKUP(_xlfn.TEXTJOIN(" vs ",,C6049:D6049),Calendar!G:G,Calendar!B:B),IF(AND(B6049="Premier League",E6049="Highlights"),_xlfn.XLOOKUP(H6049,Calendar!O:O,Calendar!N:N,,-1),""))</f>
        <v/>
      </c>
      <c r="AI6049" s="61" t="str">
        <f>IF(AND(AH6049&lt;&gt;"",E6049="Live"),_xlfn.XLOOKUP(_xlfn.TEXTJOIN(" vs ",,C6049:D6049),Calendar!G:G,Calendar!K:K),"")</f>
        <v/>
      </c>
      <c r="AJ6049" s="61" t="str">
        <f>IF(AND(K6049&lt;&gt;"Match of the Day",K6049&lt;&gt;"Match of the Day 2",K6049&lt;&gt;"Match of the Day Repeat"),"",1+MAX($AJ$10:AJ6048))</f>
        <v/>
      </c>
    </row>
    <row r="6050" spans="34:36" x14ac:dyDescent="0.35">
      <c r="AH6050" s="16" t="str">
        <f>IF(AND(B6050="Premier League",E6050="Live"),_xlfn.XLOOKUP(_xlfn.TEXTJOIN(" vs ",,C6050:D6050),Calendar!G:G,Calendar!B:B),IF(AND(B6050="Premier League",E6050="Highlights"),_xlfn.XLOOKUP(H6050,Calendar!O:O,Calendar!N:N,,-1),""))</f>
        <v/>
      </c>
      <c r="AI6050" s="61" t="str">
        <f>IF(AND(AH6050&lt;&gt;"",E6050="Live"),_xlfn.XLOOKUP(_xlfn.TEXTJOIN(" vs ",,C6050:D6050),Calendar!G:G,Calendar!K:K),"")</f>
        <v/>
      </c>
      <c r="AJ6050" s="61" t="str">
        <f>IF(AND(K6050&lt;&gt;"Match of the Day",K6050&lt;&gt;"Match of the Day 2",K6050&lt;&gt;"Match of the Day Repeat"),"",1+MAX($AJ$10:AJ6049))</f>
        <v/>
      </c>
    </row>
    <row r="6051" spans="34:36" x14ac:dyDescent="0.35">
      <c r="AH6051" s="16" t="str">
        <f>IF(AND(B6051="Premier League",E6051="Live"),_xlfn.XLOOKUP(_xlfn.TEXTJOIN(" vs ",,C6051:D6051),Calendar!G:G,Calendar!B:B),IF(AND(B6051="Premier League",E6051="Highlights"),_xlfn.XLOOKUP(H6051,Calendar!O:O,Calendar!N:N,,-1),""))</f>
        <v/>
      </c>
      <c r="AI6051" s="61" t="str">
        <f>IF(AND(AH6051&lt;&gt;"",E6051="Live"),_xlfn.XLOOKUP(_xlfn.TEXTJOIN(" vs ",,C6051:D6051),Calendar!G:G,Calendar!K:K),"")</f>
        <v/>
      </c>
      <c r="AJ6051" s="61" t="str">
        <f>IF(AND(K6051&lt;&gt;"Match of the Day",K6051&lt;&gt;"Match of the Day 2",K6051&lt;&gt;"Match of the Day Repeat"),"",1+MAX($AJ$10:AJ6050))</f>
        <v/>
      </c>
    </row>
    <row r="6052" spans="34:36" x14ac:dyDescent="0.35">
      <c r="AH6052" s="16" t="str">
        <f>IF(AND(B6052="Premier League",E6052="Live"),_xlfn.XLOOKUP(_xlfn.TEXTJOIN(" vs ",,C6052:D6052),Calendar!G:G,Calendar!B:B),IF(AND(B6052="Premier League",E6052="Highlights"),_xlfn.XLOOKUP(H6052,Calendar!O:O,Calendar!N:N,,-1),""))</f>
        <v/>
      </c>
      <c r="AI6052" s="61" t="str">
        <f>IF(AND(AH6052&lt;&gt;"",E6052="Live"),_xlfn.XLOOKUP(_xlfn.TEXTJOIN(" vs ",,C6052:D6052),Calendar!G:G,Calendar!K:K),"")</f>
        <v/>
      </c>
      <c r="AJ6052" s="61" t="str">
        <f>IF(AND(K6052&lt;&gt;"Match of the Day",K6052&lt;&gt;"Match of the Day 2",K6052&lt;&gt;"Match of the Day Repeat"),"",1+MAX($AJ$10:AJ6051))</f>
        <v/>
      </c>
    </row>
    <row r="6053" spans="34:36" x14ac:dyDescent="0.35">
      <c r="AH6053" s="16" t="str">
        <f>IF(AND(B6053="Premier League",E6053="Live"),_xlfn.XLOOKUP(_xlfn.TEXTJOIN(" vs ",,C6053:D6053),Calendar!G:G,Calendar!B:B),IF(AND(B6053="Premier League",E6053="Highlights"),_xlfn.XLOOKUP(H6053,Calendar!O:O,Calendar!N:N,,-1),""))</f>
        <v/>
      </c>
      <c r="AI6053" s="61" t="str">
        <f>IF(AND(AH6053&lt;&gt;"",E6053="Live"),_xlfn.XLOOKUP(_xlfn.TEXTJOIN(" vs ",,C6053:D6053),Calendar!G:G,Calendar!K:K),"")</f>
        <v/>
      </c>
      <c r="AJ6053" s="61" t="str">
        <f>IF(AND(K6053&lt;&gt;"Match of the Day",K6053&lt;&gt;"Match of the Day 2",K6053&lt;&gt;"Match of the Day Repeat"),"",1+MAX($AJ$10:AJ6052))</f>
        <v/>
      </c>
    </row>
    <row r="6054" spans="34:36" x14ac:dyDescent="0.35">
      <c r="AH6054" s="16" t="str">
        <f>IF(AND(B6054="Premier League",E6054="Live"),_xlfn.XLOOKUP(_xlfn.TEXTJOIN(" vs ",,C6054:D6054),Calendar!G:G,Calendar!B:B),IF(AND(B6054="Premier League",E6054="Highlights"),_xlfn.XLOOKUP(H6054,Calendar!O:O,Calendar!N:N,,-1),""))</f>
        <v/>
      </c>
      <c r="AI6054" s="61" t="str">
        <f>IF(AND(AH6054&lt;&gt;"",E6054="Live"),_xlfn.XLOOKUP(_xlfn.TEXTJOIN(" vs ",,C6054:D6054),Calendar!G:G,Calendar!K:K),"")</f>
        <v/>
      </c>
      <c r="AJ6054" s="61" t="str">
        <f>IF(AND(K6054&lt;&gt;"Match of the Day",K6054&lt;&gt;"Match of the Day 2",K6054&lt;&gt;"Match of the Day Repeat"),"",1+MAX($AJ$10:AJ6053))</f>
        <v/>
      </c>
    </row>
    <row r="6055" spans="34:36" x14ac:dyDescent="0.35">
      <c r="AH6055" s="16" t="str">
        <f>IF(AND(B6055="Premier League",E6055="Live"),_xlfn.XLOOKUP(_xlfn.TEXTJOIN(" vs ",,C6055:D6055),Calendar!G:G,Calendar!B:B),IF(AND(B6055="Premier League",E6055="Highlights"),_xlfn.XLOOKUP(H6055,Calendar!O:O,Calendar!N:N,,-1),""))</f>
        <v/>
      </c>
      <c r="AI6055" s="61" t="str">
        <f>IF(AND(AH6055&lt;&gt;"",E6055="Live"),_xlfn.XLOOKUP(_xlfn.TEXTJOIN(" vs ",,C6055:D6055),Calendar!G:G,Calendar!K:K),"")</f>
        <v/>
      </c>
      <c r="AJ6055" s="61" t="str">
        <f>IF(AND(K6055&lt;&gt;"Match of the Day",K6055&lt;&gt;"Match of the Day 2",K6055&lt;&gt;"Match of the Day Repeat"),"",1+MAX($AJ$10:AJ6054))</f>
        <v/>
      </c>
    </row>
    <row r="6056" spans="34:36" x14ac:dyDescent="0.35">
      <c r="AH6056" s="16" t="str">
        <f>IF(AND(B6056="Premier League",E6056="Live"),_xlfn.XLOOKUP(_xlfn.TEXTJOIN(" vs ",,C6056:D6056),Calendar!G:G,Calendar!B:B),IF(AND(B6056="Premier League",E6056="Highlights"),_xlfn.XLOOKUP(H6056,Calendar!O:O,Calendar!N:N,,-1),""))</f>
        <v/>
      </c>
      <c r="AI6056" s="61" t="str">
        <f>IF(AND(AH6056&lt;&gt;"",E6056="Live"),_xlfn.XLOOKUP(_xlfn.TEXTJOIN(" vs ",,C6056:D6056),Calendar!G:G,Calendar!K:K),"")</f>
        <v/>
      </c>
      <c r="AJ6056" s="61" t="str">
        <f>IF(AND(K6056&lt;&gt;"Match of the Day",K6056&lt;&gt;"Match of the Day 2",K6056&lt;&gt;"Match of the Day Repeat"),"",1+MAX($AJ$10:AJ6055))</f>
        <v/>
      </c>
    </row>
    <row r="6057" spans="34:36" x14ac:dyDescent="0.35">
      <c r="AH6057" s="16" t="str">
        <f>IF(AND(B6057="Premier League",E6057="Live"),_xlfn.XLOOKUP(_xlfn.TEXTJOIN(" vs ",,C6057:D6057),Calendar!G:G,Calendar!B:B),IF(AND(B6057="Premier League",E6057="Highlights"),_xlfn.XLOOKUP(H6057,Calendar!O:O,Calendar!N:N,,-1),""))</f>
        <v/>
      </c>
      <c r="AI6057" s="61" t="str">
        <f>IF(AND(AH6057&lt;&gt;"",E6057="Live"),_xlfn.XLOOKUP(_xlfn.TEXTJOIN(" vs ",,C6057:D6057),Calendar!G:G,Calendar!K:K),"")</f>
        <v/>
      </c>
      <c r="AJ6057" s="61" t="str">
        <f>IF(AND(K6057&lt;&gt;"Match of the Day",K6057&lt;&gt;"Match of the Day 2",K6057&lt;&gt;"Match of the Day Repeat"),"",1+MAX($AJ$10:AJ6056))</f>
        <v/>
      </c>
    </row>
    <row r="6058" spans="34:36" x14ac:dyDescent="0.35">
      <c r="AH6058" s="16" t="str">
        <f>IF(AND(B6058="Premier League",E6058="Live"),_xlfn.XLOOKUP(_xlfn.TEXTJOIN(" vs ",,C6058:D6058),Calendar!G:G,Calendar!B:B),IF(AND(B6058="Premier League",E6058="Highlights"),_xlfn.XLOOKUP(H6058,Calendar!O:O,Calendar!N:N,,-1),""))</f>
        <v/>
      </c>
      <c r="AI6058" s="61" t="str">
        <f>IF(AND(AH6058&lt;&gt;"",E6058="Live"),_xlfn.XLOOKUP(_xlfn.TEXTJOIN(" vs ",,C6058:D6058),Calendar!G:G,Calendar!K:K),"")</f>
        <v/>
      </c>
      <c r="AJ6058" s="61" t="str">
        <f>IF(AND(K6058&lt;&gt;"Match of the Day",K6058&lt;&gt;"Match of the Day 2",K6058&lt;&gt;"Match of the Day Repeat"),"",1+MAX($AJ$10:AJ6057))</f>
        <v/>
      </c>
    </row>
    <row r="6059" spans="34:36" x14ac:dyDescent="0.35">
      <c r="AH6059" s="16" t="str">
        <f>IF(AND(B6059="Premier League",E6059="Live"),_xlfn.XLOOKUP(_xlfn.TEXTJOIN(" vs ",,C6059:D6059),Calendar!G:G,Calendar!B:B),IF(AND(B6059="Premier League",E6059="Highlights"),_xlfn.XLOOKUP(H6059,Calendar!O:O,Calendar!N:N,,-1),""))</f>
        <v/>
      </c>
      <c r="AI6059" s="61" t="str">
        <f>IF(AND(AH6059&lt;&gt;"",E6059="Live"),_xlfn.XLOOKUP(_xlfn.TEXTJOIN(" vs ",,C6059:D6059),Calendar!G:G,Calendar!K:K),"")</f>
        <v/>
      </c>
      <c r="AJ6059" s="61" t="str">
        <f>IF(AND(K6059&lt;&gt;"Match of the Day",K6059&lt;&gt;"Match of the Day 2",K6059&lt;&gt;"Match of the Day Repeat"),"",1+MAX($AJ$10:AJ6058))</f>
        <v/>
      </c>
    </row>
    <row r="6060" spans="34:36" x14ac:dyDescent="0.35">
      <c r="AH6060" s="16" t="str">
        <f>IF(AND(B6060="Premier League",E6060="Live"),_xlfn.XLOOKUP(_xlfn.TEXTJOIN(" vs ",,C6060:D6060),Calendar!G:G,Calendar!B:B),IF(AND(B6060="Premier League",E6060="Highlights"),_xlfn.XLOOKUP(H6060,Calendar!O:O,Calendar!N:N,,-1),""))</f>
        <v/>
      </c>
      <c r="AI6060" s="61" t="str">
        <f>IF(AND(AH6060&lt;&gt;"",E6060="Live"),_xlfn.XLOOKUP(_xlfn.TEXTJOIN(" vs ",,C6060:D6060),Calendar!G:G,Calendar!K:K),"")</f>
        <v/>
      </c>
      <c r="AJ6060" s="61" t="str">
        <f>IF(AND(K6060&lt;&gt;"Match of the Day",K6060&lt;&gt;"Match of the Day 2",K6060&lt;&gt;"Match of the Day Repeat"),"",1+MAX($AJ$10:AJ6059))</f>
        <v/>
      </c>
    </row>
    <row r="6061" spans="34:36" x14ac:dyDescent="0.35">
      <c r="AH6061" s="16" t="str">
        <f>IF(AND(B6061="Premier League",E6061="Live"),_xlfn.XLOOKUP(_xlfn.TEXTJOIN(" vs ",,C6061:D6061),Calendar!G:G,Calendar!B:B),IF(AND(B6061="Premier League",E6061="Highlights"),_xlfn.XLOOKUP(H6061,Calendar!O:O,Calendar!N:N,,-1),""))</f>
        <v/>
      </c>
      <c r="AI6061" s="61" t="str">
        <f>IF(AND(AH6061&lt;&gt;"",E6061="Live"),_xlfn.XLOOKUP(_xlfn.TEXTJOIN(" vs ",,C6061:D6061),Calendar!G:G,Calendar!K:K),"")</f>
        <v/>
      </c>
      <c r="AJ6061" s="61" t="str">
        <f>IF(AND(K6061&lt;&gt;"Match of the Day",K6061&lt;&gt;"Match of the Day 2",K6061&lt;&gt;"Match of the Day Repeat"),"",1+MAX($AJ$10:AJ6060))</f>
        <v/>
      </c>
    </row>
    <row r="6062" spans="34:36" x14ac:dyDescent="0.35">
      <c r="AH6062" s="16" t="str">
        <f>IF(AND(B6062="Premier League",E6062="Live"),_xlfn.XLOOKUP(_xlfn.TEXTJOIN(" vs ",,C6062:D6062),Calendar!G:G,Calendar!B:B),IF(AND(B6062="Premier League",E6062="Highlights"),_xlfn.XLOOKUP(H6062,Calendar!O:O,Calendar!N:N,,-1),""))</f>
        <v/>
      </c>
      <c r="AI6062" s="61" t="str">
        <f>IF(AND(AH6062&lt;&gt;"",E6062="Live"),_xlfn.XLOOKUP(_xlfn.TEXTJOIN(" vs ",,C6062:D6062),Calendar!G:G,Calendar!K:K),"")</f>
        <v/>
      </c>
      <c r="AJ6062" s="61" t="str">
        <f>IF(AND(K6062&lt;&gt;"Match of the Day",K6062&lt;&gt;"Match of the Day 2",K6062&lt;&gt;"Match of the Day Repeat"),"",1+MAX($AJ$10:AJ6061))</f>
        <v/>
      </c>
    </row>
    <row r="6063" spans="34:36" x14ac:dyDescent="0.35">
      <c r="AH6063" s="16" t="str">
        <f>IF(AND(B6063="Premier League",E6063="Live"),_xlfn.XLOOKUP(_xlfn.TEXTJOIN(" vs ",,C6063:D6063),Calendar!G:G,Calendar!B:B),IF(AND(B6063="Premier League",E6063="Highlights"),_xlfn.XLOOKUP(H6063,Calendar!O:O,Calendar!N:N,,-1),""))</f>
        <v/>
      </c>
      <c r="AI6063" s="61" t="str">
        <f>IF(AND(AH6063&lt;&gt;"",E6063="Live"),_xlfn.XLOOKUP(_xlfn.TEXTJOIN(" vs ",,C6063:D6063),Calendar!G:G,Calendar!K:K),"")</f>
        <v/>
      </c>
      <c r="AJ6063" s="61" t="str">
        <f>IF(AND(K6063&lt;&gt;"Match of the Day",K6063&lt;&gt;"Match of the Day 2",K6063&lt;&gt;"Match of the Day Repeat"),"",1+MAX($AJ$10:AJ6062))</f>
        <v/>
      </c>
    </row>
    <row r="6064" spans="34:36" x14ac:dyDescent="0.35">
      <c r="AH6064" s="16" t="str">
        <f>IF(AND(B6064="Premier League",E6064="Live"),_xlfn.XLOOKUP(_xlfn.TEXTJOIN(" vs ",,C6064:D6064),Calendar!G:G,Calendar!B:B),IF(AND(B6064="Premier League",E6064="Highlights"),_xlfn.XLOOKUP(H6064,Calendar!O:O,Calendar!N:N,,-1),""))</f>
        <v/>
      </c>
      <c r="AI6064" s="61" t="str">
        <f>IF(AND(AH6064&lt;&gt;"",E6064="Live"),_xlfn.XLOOKUP(_xlfn.TEXTJOIN(" vs ",,C6064:D6064),Calendar!G:G,Calendar!K:K),"")</f>
        <v/>
      </c>
      <c r="AJ6064" s="61" t="str">
        <f>IF(AND(K6064&lt;&gt;"Match of the Day",K6064&lt;&gt;"Match of the Day 2",K6064&lt;&gt;"Match of the Day Repeat"),"",1+MAX($AJ$10:AJ6063))</f>
        <v/>
      </c>
    </row>
    <row r="6065" spans="34:36" x14ac:dyDescent="0.35">
      <c r="AH6065" s="16" t="str">
        <f>IF(AND(B6065="Premier League",E6065="Live"),_xlfn.XLOOKUP(_xlfn.TEXTJOIN(" vs ",,C6065:D6065),Calendar!G:G,Calendar!B:B),IF(AND(B6065="Premier League",E6065="Highlights"),_xlfn.XLOOKUP(H6065,Calendar!O:O,Calendar!N:N,,-1),""))</f>
        <v/>
      </c>
      <c r="AI6065" s="61" t="str">
        <f>IF(AND(AH6065&lt;&gt;"",E6065="Live"),_xlfn.XLOOKUP(_xlfn.TEXTJOIN(" vs ",,C6065:D6065),Calendar!G:G,Calendar!K:K),"")</f>
        <v/>
      </c>
      <c r="AJ6065" s="61" t="str">
        <f>IF(AND(K6065&lt;&gt;"Match of the Day",K6065&lt;&gt;"Match of the Day 2",K6065&lt;&gt;"Match of the Day Repeat"),"",1+MAX($AJ$10:AJ6064))</f>
        <v/>
      </c>
    </row>
    <row r="6066" spans="34:36" x14ac:dyDescent="0.35">
      <c r="AH6066" s="16" t="str">
        <f>IF(AND(B6066="Premier League",E6066="Live"),_xlfn.XLOOKUP(_xlfn.TEXTJOIN(" vs ",,C6066:D6066),Calendar!G:G,Calendar!B:B),IF(AND(B6066="Premier League",E6066="Highlights"),_xlfn.XLOOKUP(H6066,Calendar!O:O,Calendar!N:N,,-1),""))</f>
        <v/>
      </c>
      <c r="AI6066" s="61" t="str">
        <f>IF(AND(AH6066&lt;&gt;"",E6066="Live"),_xlfn.XLOOKUP(_xlfn.TEXTJOIN(" vs ",,C6066:D6066),Calendar!G:G,Calendar!K:K),"")</f>
        <v/>
      </c>
      <c r="AJ6066" s="61" t="str">
        <f>IF(AND(K6066&lt;&gt;"Match of the Day",K6066&lt;&gt;"Match of the Day 2",K6066&lt;&gt;"Match of the Day Repeat"),"",1+MAX($AJ$10:AJ6065))</f>
        <v/>
      </c>
    </row>
    <row r="6067" spans="34:36" x14ac:dyDescent="0.35">
      <c r="AH6067" s="16" t="str">
        <f>IF(AND(B6067="Premier League",E6067="Live"),_xlfn.XLOOKUP(_xlfn.TEXTJOIN(" vs ",,C6067:D6067),Calendar!G:G,Calendar!B:B),IF(AND(B6067="Premier League",E6067="Highlights"),_xlfn.XLOOKUP(H6067,Calendar!O:O,Calendar!N:N,,-1),""))</f>
        <v/>
      </c>
      <c r="AI6067" s="61" t="str">
        <f>IF(AND(AH6067&lt;&gt;"",E6067="Live"),_xlfn.XLOOKUP(_xlfn.TEXTJOIN(" vs ",,C6067:D6067),Calendar!G:G,Calendar!K:K),"")</f>
        <v/>
      </c>
      <c r="AJ6067" s="61" t="str">
        <f>IF(AND(K6067&lt;&gt;"Match of the Day",K6067&lt;&gt;"Match of the Day 2",K6067&lt;&gt;"Match of the Day Repeat"),"",1+MAX($AJ$10:AJ6066))</f>
        <v/>
      </c>
    </row>
    <row r="6068" spans="34:36" x14ac:dyDescent="0.35">
      <c r="AH6068" s="16" t="str">
        <f>IF(AND(B6068="Premier League",E6068="Live"),_xlfn.XLOOKUP(_xlfn.TEXTJOIN(" vs ",,C6068:D6068),Calendar!G:G,Calendar!B:B),IF(AND(B6068="Premier League",E6068="Highlights"),_xlfn.XLOOKUP(H6068,Calendar!O:O,Calendar!N:N,,-1),""))</f>
        <v/>
      </c>
      <c r="AI6068" s="61" t="str">
        <f>IF(AND(AH6068&lt;&gt;"",E6068="Live"),_xlfn.XLOOKUP(_xlfn.TEXTJOIN(" vs ",,C6068:D6068),Calendar!G:G,Calendar!K:K),"")</f>
        <v/>
      </c>
      <c r="AJ6068" s="61" t="str">
        <f>IF(AND(K6068&lt;&gt;"Match of the Day",K6068&lt;&gt;"Match of the Day 2",K6068&lt;&gt;"Match of the Day Repeat"),"",1+MAX($AJ$10:AJ6067))</f>
        <v/>
      </c>
    </row>
    <row r="6069" spans="34:36" x14ac:dyDescent="0.35">
      <c r="AH6069" s="16" t="str">
        <f>IF(AND(B6069="Premier League",E6069="Live"),_xlfn.XLOOKUP(_xlfn.TEXTJOIN(" vs ",,C6069:D6069),Calendar!G:G,Calendar!B:B),IF(AND(B6069="Premier League",E6069="Highlights"),_xlfn.XLOOKUP(H6069,Calendar!O:O,Calendar!N:N,,-1),""))</f>
        <v/>
      </c>
      <c r="AI6069" s="61" t="str">
        <f>IF(AND(AH6069&lt;&gt;"",E6069="Live"),_xlfn.XLOOKUP(_xlfn.TEXTJOIN(" vs ",,C6069:D6069),Calendar!G:G,Calendar!K:K),"")</f>
        <v/>
      </c>
      <c r="AJ6069" s="61" t="str">
        <f>IF(AND(K6069&lt;&gt;"Match of the Day",K6069&lt;&gt;"Match of the Day 2",K6069&lt;&gt;"Match of the Day Repeat"),"",1+MAX($AJ$10:AJ6068))</f>
        <v/>
      </c>
    </row>
    <row r="6070" spans="34:36" x14ac:dyDescent="0.35">
      <c r="AH6070" s="16" t="str">
        <f>IF(AND(B6070="Premier League",E6070="Live"),_xlfn.XLOOKUP(_xlfn.TEXTJOIN(" vs ",,C6070:D6070),Calendar!G:G,Calendar!B:B),IF(AND(B6070="Premier League",E6070="Highlights"),_xlfn.XLOOKUP(H6070,Calendar!O:O,Calendar!N:N,,-1),""))</f>
        <v/>
      </c>
      <c r="AI6070" s="61" t="str">
        <f>IF(AND(AH6070&lt;&gt;"",E6070="Live"),_xlfn.XLOOKUP(_xlfn.TEXTJOIN(" vs ",,C6070:D6070),Calendar!G:G,Calendar!K:K),"")</f>
        <v/>
      </c>
      <c r="AJ6070" s="61" t="str">
        <f>IF(AND(K6070&lt;&gt;"Match of the Day",K6070&lt;&gt;"Match of the Day 2",K6070&lt;&gt;"Match of the Day Repeat"),"",1+MAX($AJ$10:AJ6069))</f>
        <v/>
      </c>
    </row>
    <row r="6071" spans="34:36" x14ac:dyDescent="0.35">
      <c r="AH6071" s="16" t="str">
        <f>IF(AND(B6071="Premier League",E6071="Live"),_xlfn.XLOOKUP(_xlfn.TEXTJOIN(" vs ",,C6071:D6071),Calendar!G:G,Calendar!B:B),IF(AND(B6071="Premier League",E6071="Highlights"),_xlfn.XLOOKUP(H6071,Calendar!O:O,Calendar!N:N,,-1),""))</f>
        <v/>
      </c>
      <c r="AI6071" s="61" t="str">
        <f>IF(AND(AH6071&lt;&gt;"",E6071="Live"),_xlfn.XLOOKUP(_xlfn.TEXTJOIN(" vs ",,C6071:D6071),Calendar!G:G,Calendar!K:K),"")</f>
        <v/>
      </c>
      <c r="AJ6071" s="61" t="str">
        <f>IF(AND(K6071&lt;&gt;"Match of the Day",K6071&lt;&gt;"Match of the Day 2",K6071&lt;&gt;"Match of the Day Repeat"),"",1+MAX($AJ$10:AJ6070))</f>
        <v/>
      </c>
    </row>
    <row r="6072" spans="34:36" x14ac:dyDescent="0.35">
      <c r="AH6072" s="16" t="str">
        <f>IF(AND(B6072="Premier League",E6072="Live"),_xlfn.XLOOKUP(_xlfn.TEXTJOIN(" vs ",,C6072:D6072),Calendar!G:G,Calendar!B:B),IF(AND(B6072="Premier League",E6072="Highlights"),_xlfn.XLOOKUP(H6072,Calendar!O:O,Calendar!N:N,,-1),""))</f>
        <v/>
      </c>
      <c r="AI6072" s="61" t="str">
        <f>IF(AND(AH6072&lt;&gt;"",E6072="Live"),_xlfn.XLOOKUP(_xlfn.TEXTJOIN(" vs ",,C6072:D6072),Calendar!G:G,Calendar!K:K),"")</f>
        <v/>
      </c>
      <c r="AJ6072" s="61" t="str">
        <f>IF(AND(K6072&lt;&gt;"Match of the Day",K6072&lt;&gt;"Match of the Day 2",K6072&lt;&gt;"Match of the Day Repeat"),"",1+MAX($AJ$10:AJ6071))</f>
        <v/>
      </c>
    </row>
    <row r="6073" spans="34:36" x14ac:dyDescent="0.35">
      <c r="AH6073" s="16" t="str">
        <f>IF(AND(B6073="Premier League",E6073="Live"),_xlfn.XLOOKUP(_xlfn.TEXTJOIN(" vs ",,C6073:D6073),Calendar!G:G,Calendar!B:B),IF(AND(B6073="Premier League",E6073="Highlights"),_xlfn.XLOOKUP(H6073,Calendar!O:O,Calendar!N:N,,-1),""))</f>
        <v/>
      </c>
      <c r="AI6073" s="61" t="str">
        <f>IF(AND(AH6073&lt;&gt;"",E6073="Live"),_xlfn.XLOOKUP(_xlfn.TEXTJOIN(" vs ",,C6073:D6073),Calendar!G:G,Calendar!K:K),"")</f>
        <v/>
      </c>
      <c r="AJ6073" s="61" t="str">
        <f>IF(AND(K6073&lt;&gt;"Match of the Day",K6073&lt;&gt;"Match of the Day 2",K6073&lt;&gt;"Match of the Day Repeat"),"",1+MAX($AJ$10:AJ6072))</f>
        <v/>
      </c>
    </row>
    <row r="6074" spans="34:36" x14ac:dyDescent="0.35">
      <c r="AH6074" s="16" t="str">
        <f>IF(AND(B6074="Premier League",E6074="Live"),_xlfn.XLOOKUP(_xlfn.TEXTJOIN(" vs ",,C6074:D6074),Calendar!G:G,Calendar!B:B),IF(AND(B6074="Premier League",E6074="Highlights"),_xlfn.XLOOKUP(H6074,Calendar!O:O,Calendar!N:N,,-1),""))</f>
        <v/>
      </c>
      <c r="AI6074" s="61" t="str">
        <f>IF(AND(AH6074&lt;&gt;"",E6074="Live"),_xlfn.XLOOKUP(_xlfn.TEXTJOIN(" vs ",,C6074:D6074),Calendar!G:G,Calendar!K:K),"")</f>
        <v/>
      </c>
      <c r="AJ6074" s="61" t="str">
        <f>IF(AND(K6074&lt;&gt;"Match of the Day",K6074&lt;&gt;"Match of the Day 2",K6074&lt;&gt;"Match of the Day Repeat"),"",1+MAX($AJ$10:AJ6073))</f>
        <v/>
      </c>
    </row>
    <row r="6075" spans="34:36" x14ac:dyDescent="0.35">
      <c r="AH6075" s="16" t="str">
        <f>IF(AND(B6075="Premier League",E6075="Live"),_xlfn.XLOOKUP(_xlfn.TEXTJOIN(" vs ",,C6075:D6075),Calendar!G:G,Calendar!B:B),IF(AND(B6075="Premier League",E6075="Highlights"),_xlfn.XLOOKUP(H6075,Calendar!O:O,Calendar!N:N,,-1),""))</f>
        <v/>
      </c>
      <c r="AI6075" s="61" t="str">
        <f>IF(AND(AH6075&lt;&gt;"",E6075="Live"),_xlfn.XLOOKUP(_xlfn.TEXTJOIN(" vs ",,C6075:D6075),Calendar!G:G,Calendar!K:K),"")</f>
        <v/>
      </c>
      <c r="AJ6075" s="61" t="str">
        <f>IF(AND(K6075&lt;&gt;"Match of the Day",K6075&lt;&gt;"Match of the Day 2",K6075&lt;&gt;"Match of the Day Repeat"),"",1+MAX($AJ$10:AJ6074))</f>
        <v/>
      </c>
    </row>
    <row r="6076" spans="34:36" x14ac:dyDescent="0.35">
      <c r="AH6076" s="16" t="str">
        <f>IF(AND(B6076="Premier League",E6076="Live"),_xlfn.XLOOKUP(_xlfn.TEXTJOIN(" vs ",,C6076:D6076),Calendar!G:G,Calendar!B:B),IF(AND(B6076="Premier League",E6076="Highlights"),_xlfn.XLOOKUP(H6076,Calendar!O:O,Calendar!N:N,,-1),""))</f>
        <v/>
      </c>
      <c r="AI6076" s="61" t="str">
        <f>IF(AND(AH6076&lt;&gt;"",E6076="Live"),_xlfn.XLOOKUP(_xlfn.TEXTJOIN(" vs ",,C6076:D6076),Calendar!G:G,Calendar!K:K),"")</f>
        <v/>
      </c>
      <c r="AJ6076" s="61" t="str">
        <f>IF(AND(K6076&lt;&gt;"Match of the Day",K6076&lt;&gt;"Match of the Day 2",K6076&lt;&gt;"Match of the Day Repeat"),"",1+MAX($AJ$10:AJ6075))</f>
        <v/>
      </c>
    </row>
    <row r="6077" spans="34:36" x14ac:dyDescent="0.35">
      <c r="AH6077" s="16" t="str">
        <f>IF(AND(B6077="Premier League",E6077="Live"),_xlfn.XLOOKUP(_xlfn.TEXTJOIN(" vs ",,C6077:D6077),Calendar!G:G,Calendar!B:B),IF(AND(B6077="Premier League",E6077="Highlights"),_xlfn.XLOOKUP(H6077,Calendar!O:O,Calendar!N:N,,-1),""))</f>
        <v/>
      </c>
      <c r="AI6077" s="61" t="str">
        <f>IF(AND(AH6077&lt;&gt;"",E6077="Live"),_xlfn.XLOOKUP(_xlfn.TEXTJOIN(" vs ",,C6077:D6077),Calendar!G:G,Calendar!K:K),"")</f>
        <v/>
      </c>
      <c r="AJ6077" s="61" t="str">
        <f>IF(AND(K6077&lt;&gt;"Match of the Day",K6077&lt;&gt;"Match of the Day 2",K6077&lt;&gt;"Match of the Day Repeat"),"",1+MAX($AJ$10:AJ6076))</f>
        <v/>
      </c>
    </row>
    <row r="6078" spans="34:36" x14ac:dyDescent="0.35">
      <c r="AH6078" s="16" t="str">
        <f>IF(AND(B6078="Premier League",E6078="Live"),_xlfn.XLOOKUP(_xlfn.TEXTJOIN(" vs ",,C6078:D6078),Calendar!G:G,Calendar!B:B),IF(AND(B6078="Premier League",E6078="Highlights"),_xlfn.XLOOKUP(H6078,Calendar!O:O,Calendar!N:N,,-1),""))</f>
        <v/>
      </c>
      <c r="AI6078" s="61" t="str">
        <f>IF(AND(AH6078&lt;&gt;"",E6078="Live"),_xlfn.XLOOKUP(_xlfn.TEXTJOIN(" vs ",,C6078:D6078),Calendar!G:G,Calendar!K:K),"")</f>
        <v/>
      </c>
      <c r="AJ6078" s="61" t="str">
        <f>IF(AND(K6078&lt;&gt;"Match of the Day",K6078&lt;&gt;"Match of the Day 2",K6078&lt;&gt;"Match of the Day Repeat"),"",1+MAX($AJ$10:AJ6077))</f>
        <v/>
      </c>
    </row>
    <row r="6079" spans="34:36" x14ac:dyDescent="0.35">
      <c r="AH6079" s="16" t="str">
        <f>IF(AND(B6079="Premier League",E6079="Live"),_xlfn.XLOOKUP(_xlfn.TEXTJOIN(" vs ",,C6079:D6079),Calendar!G:G,Calendar!B:B),IF(AND(B6079="Premier League",E6079="Highlights"),_xlfn.XLOOKUP(H6079,Calendar!O:O,Calendar!N:N,,-1),""))</f>
        <v/>
      </c>
      <c r="AI6079" s="61" t="str">
        <f>IF(AND(AH6079&lt;&gt;"",E6079="Live"),_xlfn.XLOOKUP(_xlfn.TEXTJOIN(" vs ",,C6079:D6079),Calendar!G:G,Calendar!K:K),"")</f>
        <v/>
      </c>
      <c r="AJ6079" s="61" t="str">
        <f>IF(AND(K6079&lt;&gt;"Match of the Day",K6079&lt;&gt;"Match of the Day 2",K6079&lt;&gt;"Match of the Day Repeat"),"",1+MAX($AJ$10:AJ6078))</f>
        <v/>
      </c>
    </row>
    <row r="6080" spans="34:36" x14ac:dyDescent="0.35">
      <c r="AH6080" s="16" t="str">
        <f>IF(AND(B6080="Premier League",E6080="Live"),_xlfn.XLOOKUP(_xlfn.TEXTJOIN(" vs ",,C6080:D6080),Calendar!G:G,Calendar!B:B),IF(AND(B6080="Premier League",E6080="Highlights"),_xlfn.XLOOKUP(H6080,Calendar!O:O,Calendar!N:N,,-1),""))</f>
        <v/>
      </c>
      <c r="AI6080" s="61" t="str">
        <f>IF(AND(AH6080&lt;&gt;"",E6080="Live"),_xlfn.XLOOKUP(_xlfn.TEXTJOIN(" vs ",,C6080:D6080),Calendar!G:G,Calendar!K:K),"")</f>
        <v/>
      </c>
      <c r="AJ6080" s="61" t="str">
        <f>IF(AND(K6080&lt;&gt;"Match of the Day",K6080&lt;&gt;"Match of the Day 2",K6080&lt;&gt;"Match of the Day Repeat"),"",1+MAX($AJ$10:AJ6079))</f>
        <v/>
      </c>
    </row>
    <row r="6081" spans="34:36" x14ac:dyDescent="0.35">
      <c r="AH6081" s="16" t="str">
        <f>IF(AND(B6081="Premier League",E6081="Live"),_xlfn.XLOOKUP(_xlfn.TEXTJOIN(" vs ",,C6081:D6081),Calendar!G:G,Calendar!B:B),IF(AND(B6081="Premier League",E6081="Highlights"),_xlfn.XLOOKUP(H6081,Calendar!O:O,Calendar!N:N,,-1),""))</f>
        <v/>
      </c>
      <c r="AI6081" s="61" t="str">
        <f>IF(AND(AH6081&lt;&gt;"",E6081="Live"),_xlfn.XLOOKUP(_xlfn.TEXTJOIN(" vs ",,C6081:D6081),Calendar!G:G,Calendar!K:K),"")</f>
        <v/>
      </c>
      <c r="AJ6081" s="61" t="str">
        <f>IF(AND(K6081&lt;&gt;"Match of the Day",K6081&lt;&gt;"Match of the Day 2",K6081&lt;&gt;"Match of the Day Repeat"),"",1+MAX($AJ$10:AJ6080))</f>
        <v/>
      </c>
    </row>
    <row r="6082" spans="34:36" x14ac:dyDescent="0.35">
      <c r="AH6082" s="16" t="str">
        <f>IF(AND(B6082="Premier League",E6082="Live"),_xlfn.XLOOKUP(_xlfn.TEXTJOIN(" vs ",,C6082:D6082),Calendar!G:G,Calendar!B:B),IF(AND(B6082="Premier League",E6082="Highlights"),_xlfn.XLOOKUP(H6082,Calendar!O:O,Calendar!N:N,,-1),""))</f>
        <v/>
      </c>
      <c r="AI6082" s="61" t="str">
        <f>IF(AND(AH6082&lt;&gt;"",E6082="Live"),_xlfn.XLOOKUP(_xlfn.TEXTJOIN(" vs ",,C6082:D6082),Calendar!G:G,Calendar!K:K),"")</f>
        <v/>
      </c>
      <c r="AJ6082" s="61" t="str">
        <f>IF(AND(K6082&lt;&gt;"Match of the Day",K6082&lt;&gt;"Match of the Day 2",K6082&lt;&gt;"Match of the Day Repeat"),"",1+MAX($AJ$10:AJ6081))</f>
        <v/>
      </c>
    </row>
    <row r="6083" spans="34:36" x14ac:dyDescent="0.35">
      <c r="AH6083" s="16" t="str">
        <f>IF(AND(B6083="Premier League",E6083="Live"),_xlfn.XLOOKUP(_xlfn.TEXTJOIN(" vs ",,C6083:D6083),Calendar!G:G,Calendar!B:B),IF(AND(B6083="Premier League",E6083="Highlights"),_xlfn.XLOOKUP(H6083,Calendar!O:O,Calendar!N:N,,-1),""))</f>
        <v/>
      </c>
      <c r="AI6083" s="61" t="str">
        <f>IF(AND(AH6083&lt;&gt;"",E6083="Live"),_xlfn.XLOOKUP(_xlfn.TEXTJOIN(" vs ",,C6083:D6083),Calendar!G:G,Calendar!K:K),"")</f>
        <v/>
      </c>
      <c r="AJ6083" s="61" t="str">
        <f>IF(AND(K6083&lt;&gt;"Match of the Day",K6083&lt;&gt;"Match of the Day 2",K6083&lt;&gt;"Match of the Day Repeat"),"",1+MAX($AJ$10:AJ6082))</f>
        <v/>
      </c>
    </row>
    <row r="6084" spans="34:36" x14ac:dyDescent="0.35">
      <c r="AH6084" s="16" t="str">
        <f>IF(AND(B6084="Premier League",E6084="Live"),_xlfn.XLOOKUP(_xlfn.TEXTJOIN(" vs ",,C6084:D6084),Calendar!G:G,Calendar!B:B),IF(AND(B6084="Premier League",E6084="Highlights"),_xlfn.XLOOKUP(H6084,Calendar!O:O,Calendar!N:N,,-1),""))</f>
        <v/>
      </c>
      <c r="AI6084" s="61" t="str">
        <f>IF(AND(AH6084&lt;&gt;"",E6084="Live"),_xlfn.XLOOKUP(_xlfn.TEXTJOIN(" vs ",,C6084:D6084),Calendar!G:G,Calendar!K:K),"")</f>
        <v/>
      </c>
      <c r="AJ6084" s="61" t="str">
        <f>IF(AND(K6084&lt;&gt;"Match of the Day",K6084&lt;&gt;"Match of the Day 2",K6084&lt;&gt;"Match of the Day Repeat"),"",1+MAX($AJ$10:AJ6083))</f>
        <v/>
      </c>
    </row>
    <row r="6085" spans="34:36" x14ac:dyDescent="0.35">
      <c r="AH6085" s="16" t="str">
        <f>IF(AND(B6085="Premier League",E6085="Live"),_xlfn.XLOOKUP(_xlfn.TEXTJOIN(" vs ",,C6085:D6085),Calendar!G:G,Calendar!B:B),IF(AND(B6085="Premier League",E6085="Highlights"),_xlfn.XLOOKUP(H6085,Calendar!O:O,Calendar!N:N,,-1),""))</f>
        <v/>
      </c>
      <c r="AI6085" s="61" t="str">
        <f>IF(AND(AH6085&lt;&gt;"",E6085="Live"),_xlfn.XLOOKUP(_xlfn.TEXTJOIN(" vs ",,C6085:D6085),Calendar!G:G,Calendar!K:K),"")</f>
        <v/>
      </c>
      <c r="AJ6085" s="61" t="str">
        <f>IF(AND(K6085&lt;&gt;"Match of the Day",K6085&lt;&gt;"Match of the Day 2",K6085&lt;&gt;"Match of the Day Repeat"),"",1+MAX($AJ$10:AJ6084))</f>
        <v/>
      </c>
    </row>
    <row r="6086" spans="34:36" x14ac:dyDescent="0.35">
      <c r="AH6086" s="16" t="str">
        <f>IF(AND(B6086="Premier League",E6086="Live"),_xlfn.XLOOKUP(_xlfn.TEXTJOIN(" vs ",,C6086:D6086),Calendar!G:G,Calendar!B:B),IF(AND(B6086="Premier League",E6086="Highlights"),_xlfn.XLOOKUP(H6086,Calendar!O:O,Calendar!N:N,,-1),""))</f>
        <v/>
      </c>
      <c r="AI6086" s="61" t="str">
        <f>IF(AND(AH6086&lt;&gt;"",E6086="Live"),_xlfn.XLOOKUP(_xlfn.TEXTJOIN(" vs ",,C6086:D6086),Calendar!G:G,Calendar!K:K),"")</f>
        <v/>
      </c>
      <c r="AJ6086" s="61" t="str">
        <f>IF(AND(K6086&lt;&gt;"Match of the Day",K6086&lt;&gt;"Match of the Day 2",K6086&lt;&gt;"Match of the Day Repeat"),"",1+MAX($AJ$10:AJ6085))</f>
        <v/>
      </c>
    </row>
    <row r="6087" spans="34:36" x14ac:dyDescent="0.35">
      <c r="AH6087" s="16" t="str">
        <f>IF(AND(B6087="Premier League",E6087="Live"),_xlfn.XLOOKUP(_xlfn.TEXTJOIN(" vs ",,C6087:D6087),Calendar!G:G,Calendar!B:B),IF(AND(B6087="Premier League",E6087="Highlights"),_xlfn.XLOOKUP(H6087,Calendar!O:O,Calendar!N:N,,-1),""))</f>
        <v/>
      </c>
      <c r="AI6087" s="61" t="str">
        <f>IF(AND(AH6087&lt;&gt;"",E6087="Live"),_xlfn.XLOOKUP(_xlfn.TEXTJOIN(" vs ",,C6087:D6087),Calendar!G:G,Calendar!K:K),"")</f>
        <v/>
      </c>
      <c r="AJ6087" s="61" t="str">
        <f>IF(AND(K6087&lt;&gt;"Match of the Day",K6087&lt;&gt;"Match of the Day 2",K6087&lt;&gt;"Match of the Day Repeat"),"",1+MAX($AJ$10:AJ6086))</f>
        <v/>
      </c>
    </row>
    <row r="6088" spans="34:36" x14ac:dyDescent="0.35">
      <c r="AH6088" s="16" t="str">
        <f>IF(AND(B6088="Premier League",E6088="Live"),_xlfn.XLOOKUP(_xlfn.TEXTJOIN(" vs ",,C6088:D6088),Calendar!G:G,Calendar!B:B),IF(AND(B6088="Premier League",E6088="Highlights"),_xlfn.XLOOKUP(H6088,Calendar!O:O,Calendar!N:N,,-1),""))</f>
        <v/>
      </c>
      <c r="AI6088" s="61" t="str">
        <f>IF(AND(AH6088&lt;&gt;"",E6088="Live"),_xlfn.XLOOKUP(_xlfn.TEXTJOIN(" vs ",,C6088:D6088),Calendar!G:G,Calendar!K:K),"")</f>
        <v/>
      </c>
      <c r="AJ6088" s="61" t="str">
        <f>IF(AND(K6088&lt;&gt;"Match of the Day",K6088&lt;&gt;"Match of the Day 2",K6088&lt;&gt;"Match of the Day Repeat"),"",1+MAX($AJ$10:AJ6087))</f>
        <v/>
      </c>
    </row>
    <row r="6089" spans="34:36" x14ac:dyDescent="0.35">
      <c r="AH6089" s="16" t="str">
        <f>IF(AND(B6089="Premier League",E6089="Live"),_xlfn.XLOOKUP(_xlfn.TEXTJOIN(" vs ",,C6089:D6089),Calendar!G:G,Calendar!B:B),IF(AND(B6089="Premier League",E6089="Highlights"),_xlfn.XLOOKUP(H6089,Calendar!O:O,Calendar!N:N,,-1),""))</f>
        <v/>
      </c>
      <c r="AI6089" s="61" t="str">
        <f>IF(AND(AH6089&lt;&gt;"",E6089="Live"),_xlfn.XLOOKUP(_xlfn.TEXTJOIN(" vs ",,C6089:D6089),Calendar!G:G,Calendar!K:K),"")</f>
        <v/>
      </c>
      <c r="AJ6089" s="61" t="str">
        <f>IF(AND(K6089&lt;&gt;"Match of the Day",K6089&lt;&gt;"Match of the Day 2",K6089&lt;&gt;"Match of the Day Repeat"),"",1+MAX($AJ$10:AJ6088))</f>
        <v/>
      </c>
    </row>
    <row r="6090" spans="34:36" x14ac:dyDescent="0.35">
      <c r="AH6090" s="16" t="str">
        <f>IF(AND(B6090="Premier League",E6090="Live"),_xlfn.XLOOKUP(_xlfn.TEXTJOIN(" vs ",,C6090:D6090),Calendar!G:G,Calendar!B:B),IF(AND(B6090="Premier League",E6090="Highlights"),_xlfn.XLOOKUP(H6090,Calendar!O:O,Calendar!N:N,,-1),""))</f>
        <v/>
      </c>
      <c r="AI6090" s="61" t="str">
        <f>IF(AND(AH6090&lt;&gt;"",E6090="Live"),_xlfn.XLOOKUP(_xlfn.TEXTJOIN(" vs ",,C6090:D6090),Calendar!G:G,Calendar!K:K),"")</f>
        <v/>
      </c>
      <c r="AJ6090" s="61" t="str">
        <f>IF(AND(K6090&lt;&gt;"Match of the Day",K6090&lt;&gt;"Match of the Day 2",K6090&lt;&gt;"Match of the Day Repeat"),"",1+MAX($AJ$10:AJ6089))</f>
        <v/>
      </c>
    </row>
    <row r="6091" spans="34:36" x14ac:dyDescent="0.35">
      <c r="AH6091" s="16" t="str">
        <f>IF(AND(B6091="Premier League",E6091="Live"),_xlfn.XLOOKUP(_xlfn.TEXTJOIN(" vs ",,C6091:D6091),Calendar!G:G,Calendar!B:B),IF(AND(B6091="Premier League",E6091="Highlights"),_xlfn.XLOOKUP(H6091,Calendar!O:O,Calendar!N:N,,-1),""))</f>
        <v/>
      </c>
      <c r="AI6091" s="61" t="str">
        <f>IF(AND(AH6091&lt;&gt;"",E6091="Live"),_xlfn.XLOOKUP(_xlfn.TEXTJOIN(" vs ",,C6091:D6091),Calendar!G:G,Calendar!K:K),"")</f>
        <v/>
      </c>
      <c r="AJ6091" s="61" t="str">
        <f>IF(AND(K6091&lt;&gt;"Match of the Day",K6091&lt;&gt;"Match of the Day 2",K6091&lt;&gt;"Match of the Day Repeat"),"",1+MAX($AJ$10:AJ6090))</f>
        <v/>
      </c>
    </row>
    <row r="6092" spans="34:36" x14ac:dyDescent="0.35">
      <c r="AH6092" s="16" t="str">
        <f>IF(AND(B6092="Premier League",E6092="Live"),_xlfn.XLOOKUP(_xlfn.TEXTJOIN(" vs ",,C6092:D6092),Calendar!G:G,Calendar!B:B),IF(AND(B6092="Premier League",E6092="Highlights"),_xlfn.XLOOKUP(H6092,Calendar!O:O,Calendar!N:N,,-1),""))</f>
        <v/>
      </c>
      <c r="AI6092" s="61" t="str">
        <f>IF(AND(AH6092&lt;&gt;"",E6092="Live"),_xlfn.XLOOKUP(_xlfn.TEXTJOIN(" vs ",,C6092:D6092),Calendar!G:G,Calendar!K:K),"")</f>
        <v/>
      </c>
      <c r="AJ6092" s="61" t="str">
        <f>IF(AND(K6092&lt;&gt;"Match of the Day",K6092&lt;&gt;"Match of the Day 2",K6092&lt;&gt;"Match of the Day Repeat"),"",1+MAX($AJ$10:AJ6091))</f>
        <v/>
      </c>
    </row>
    <row r="6093" spans="34:36" x14ac:dyDescent="0.35">
      <c r="AH6093" s="16" t="str">
        <f>IF(AND(B6093="Premier League",E6093="Live"),_xlfn.XLOOKUP(_xlfn.TEXTJOIN(" vs ",,C6093:D6093),Calendar!G:G,Calendar!B:B),IF(AND(B6093="Premier League",E6093="Highlights"),_xlfn.XLOOKUP(H6093,Calendar!O:O,Calendar!N:N,,-1),""))</f>
        <v/>
      </c>
      <c r="AI6093" s="61" t="str">
        <f>IF(AND(AH6093&lt;&gt;"",E6093="Live"),_xlfn.XLOOKUP(_xlfn.TEXTJOIN(" vs ",,C6093:D6093),Calendar!G:G,Calendar!K:K),"")</f>
        <v/>
      </c>
      <c r="AJ6093" s="61" t="str">
        <f>IF(AND(K6093&lt;&gt;"Match of the Day",K6093&lt;&gt;"Match of the Day 2",K6093&lt;&gt;"Match of the Day Repeat"),"",1+MAX($AJ$10:AJ6092))</f>
        <v/>
      </c>
    </row>
    <row r="6094" spans="34:36" x14ac:dyDescent="0.35">
      <c r="AH6094" s="16" t="str">
        <f>IF(AND(B6094="Premier League",E6094="Live"),_xlfn.XLOOKUP(_xlfn.TEXTJOIN(" vs ",,C6094:D6094),Calendar!G:G,Calendar!B:B),IF(AND(B6094="Premier League",E6094="Highlights"),_xlfn.XLOOKUP(H6094,Calendar!O:O,Calendar!N:N,,-1),""))</f>
        <v/>
      </c>
      <c r="AI6094" s="61" t="str">
        <f>IF(AND(AH6094&lt;&gt;"",E6094="Live"),_xlfn.XLOOKUP(_xlfn.TEXTJOIN(" vs ",,C6094:D6094),Calendar!G:G,Calendar!K:K),"")</f>
        <v/>
      </c>
      <c r="AJ6094" s="61" t="str">
        <f>IF(AND(K6094&lt;&gt;"Match of the Day",K6094&lt;&gt;"Match of the Day 2",K6094&lt;&gt;"Match of the Day Repeat"),"",1+MAX($AJ$10:AJ6093))</f>
        <v/>
      </c>
    </row>
    <row r="6095" spans="34:36" x14ac:dyDescent="0.35">
      <c r="AH6095" s="16" t="str">
        <f>IF(AND(B6095="Premier League",E6095="Live"),_xlfn.XLOOKUP(_xlfn.TEXTJOIN(" vs ",,C6095:D6095),Calendar!G:G,Calendar!B:B),IF(AND(B6095="Premier League",E6095="Highlights"),_xlfn.XLOOKUP(H6095,Calendar!O:O,Calendar!N:N,,-1),""))</f>
        <v/>
      </c>
      <c r="AI6095" s="61" t="str">
        <f>IF(AND(AH6095&lt;&gt;"",E6095="Live"),_xlfn.XLOOKUP(_xlfn.TEXTJOIN(" vs ",,C6095:D6095),Calendar!G:G,Calendar!K:K),"")</f>
        <v/>
      </c>
      <c r="AJ6095" s="61" t="str">
        <f>IF(AND(K6095&lt;&gt;"Match of the Day",K6095&lt;&gt;"Match of the Day 2",K6095&lt;&gt;"Match of the Day Repeat"),"",1+MAX($AJ$10:AJ6094))</f>
        <v/>
      </c>
    </row>
    <row r="6096" spans="34:36" x14ac:dyDescent="0.35">
      <c r="AH6096" s="16" t="str">
        <f>IF(AND(B6096="Premier League",E6096="Live"),_xlfn.XLOOKUP(_xlfn.TEXTJOIN(" vs ",,C6096:D6096),Calendar!G:G,Calendar!B:B),IF(AND(B6096="Premier League",E6096="Highlights"),_xlfn.XLOOKUP(H6096,Calendar!O:O,Calendar!N:N,,-1),""))</f>
        <v/>
      </c>
      <c r="AI6096" s="61" t="str">
        <f>IF(AND(AH6096&lt;&gt;"",E6096="Live"),_xlfn.XLOOKUP(_xlfn.TEXTJOIN(" vs ",,C6096:D6096),Calendar!G:G,Calendar!K:K),"")</f>
        <v/>
      </c>
      <c r="AJ6096" s="61" t="str">
        <f>IF(AND(K6096&lt;&gt;"Match of the Day",K6096&lt;&gt;"Match of the Day 2",K6096&lt;&gt;"Match of the Day Repeat"),"",1+MAX($AJ$10:AJ6095))</f>
        <v/>
      </c>
    </row>
    <row r="6097" spans="34:36" x14ac:dyDescent="0.35">
      <c r="AH6097" s="16" t="str">
        <f>IF(AND(B6097="Premier League",E6097="Live"),_xlfn.XLOOKUP(_xlfn.TEXTJOIN(" vs ",,C6097:D6097),Calendar!G:G,Calendar!B:B),IF(AND(B6097="Premier League",E6097="Highlights"),_xlfn.XLOOKUP(H6097,Calendar!O:O,Calendar!N:N,,-1),""))</f>
        <v/>
      </c>
      <c r="AI6097" s="61" t="str">
        <f>IF(AND(AH6097&lt;&gt;"",E6097="Live"),_xlfn.XLOOKUP(_xlfn.TEXTJOIN(" vs ",,C6097:D6097),Calendar!G:G,Calendar!K:K),"")</f>
        <v/>
      </c>
      <c r="AJ6097" s="61" t="str">
        <f>IF(AND(K6097&lt;&gt;"Match of the Day",K6097&lt;&gt;"Match of the Day 2",K6097&lt;&gt;"Match of the Day Repeat"),"",1+MAX($AJ$10:AJ6096))</f>
        <v/>
      </c>
    </row>
    <row r="6098" spans="34:36" x14ac:dyDescent="0.35">
      <c r="AH6098" s="16" t="str">
        <f>IF(AND(B6098="Premier League",E6098="Live"),_xlfn.XLOOKUP(_xlfn.TEXTJOIN(" vs ",,C6098:D6098),Calendar!G:G,Calendar!B:B),IF(AND(B6098="Premier League",E6098="Highlights"),_xlfn.XLOOKUP(H6098,Calendar!O:O,Calendar!N:N,,-1),""))</f>
        <v/>
      </c>
      <c r="AI6098" s="61" t="str">
        <f>IF(AND(AH6098&lt;&gt;"",E6098="Live"),_xlfn.XLOOKUP(_xlfn.TEXTJOIN(" vs ",,C6098:D6098),Calendar!G:G,Calendar!K:K),"")</f>
        <v/>
      </c>
      <c r="AJ6098" s="61" t="str">
        <f>IF(AND(K6098&lt;&gt;"Match of the Day",K6098&lt;&gt;"Match of the Day 2",K6098&lt;&gt;"Match of the Day Repeat"),"",1+MAX($AJ$10:AJ6097))</f>
        <v/>
      </c>
    </row>
    <row r="6099" spans="34:36" x14ac:dyDescent="0.35">
      <c r="AH6099" s="16" t="str">
        <f>IF(AND(B6099="Premier League",E6099="Live"),_xlfn.XLOOKUP(_xlfn.TEXTJOIN(" vs ",,C6099:D6099),Calendar!G:G,Calendar!B:B),IF(AND(B6099="Premier League",E6099="Highlights"),_xlfn.XLOOKUP(H6099,Calendar!O:O,Calendar!N:N,,-1),""))</f>
        <v/>
      </c>
      <c r="AI6099" s="61" t="str">
        <f>IF(AND(AH6099&lt;&gt;"",E6099="Live"),_xlfn.XLOOKUP(_xlfn.TEXTJOIN(" vs ",,C6099:D6099),Calendar!G:G,Calendar!K:K),"")</f>
        <v/>
      </c>
      <c r="AJ6099" s="61" t="str">
        <f>IF(AND(K6099&lt;&gt;"Match of the Day",K6099&lt;&gt;"Match of the Day 2",K6099&lt;&gt;"Match of the Day Repeat"),"",1+MAX($AJ$10:AJ6098))</f>
        <v/>
      </c>
    </row>
    <row r="6100" spans="34:36" x14ac:dyDescent="0.35">
      <c r="AH6100" s="16" t="str">
        <f>IF(AND(B6100="Premier League",E6100="Live"),_xlfn.XLOOKUP(_xlfn.TEXTJOIN(" vs ",,C6100:D6100),Calendar!G:G,Calendar!B:B),IF(AND(B6100="Premier League",E6100="Highlights"),_xlfn.XLOOKUP(H6100,Calendar!O:O,Calendar!N:N,,-1),""))</f>
        <v/>
      </c>
      <c r="AI6100" s="61" t="str">
        <f>IF(AND(AH6100&lt;&gt;"",E6100="Live"),_xlfn.XLOOKUP(_xlfn.TEXTJOIN(" vs ",,C6100:D6100),Calendar!G:G,Calendar!K:K),"")</f>
        <v/>
      </c>
      <c r="AJ6100" s="61" t="str">
        <f>IF(AND(K6100&lt;&gt;"Match of the Day",K6100&lt;&gt;"Match of the Day 2",K6100&lt;&gt;"Match of the Day Repeat"),"",1+MAX($AJ$10:AJ6099))</f>
        <v/>
      </c>
    </row>
    <row r="6101" spans="34:36" x14ac:dyDescent="0.35">
      <c r="AH6101" s="16" t="str">
        <f>IF(AND(B6101="Premier League",E6101="Live"),_xlfn.XLOOKUP(_xlfn.TEXTJOIN(" vs ",,C6101:D6101),Calendar!G:G,Calendar!B:B),IF(AND(B6101="Premier League",E6101="Highlights"),_xlfn.XLOOKUP(H6101,Calendar!O:O,Calendar!N:N,,-1),""))</f>
        <v/>
      </c>
      <c r="AI6101" s="61" t="str">
        <f>IF(AND(AH6101&lt;&gt;"",E6101="Live"),_xlfn.XLOOKUP(_xlfn.TEXTJOIN(" vs ",,C6101:D6101),Calendar!G:G,Calendar!K:K),"")</f>
        <v/>
      </c>
      <c r="AJ6101" s="61" t="str">
        <f>IF(AND(K6101&lt;&gt;"Match of the Day",K6101&lt;&gt;"Match of the Day 2",K6101&lt;&gt;"Match of the Day Repeat"),"",1+MAX($AJ$10:AJ6100))</f>
        <v/>
      </c>
    </row>
    <row r="6102" spans="34:36" x14ac:dyDescent="0.35">
      <c r="AH6102" s="16" t="str">
        <f>IF(AND(B6102="Premier League",E6102="Live"),_xlfn.XLOOKUP(_xlfn.TEXTJOIN(" vs ",,C6102:D6102),Calendar!G:G,Calendar!B:B),IF(AND(B6102="Premier League",E6102="Highlights"),_xlfn.XLOOKUP(H6102,Calendar!O:O,Calendar!N:N,,-1),""))</f>
        <v/>
      </c>
      <c r="AI6102" s="61" t="str">
        <f>IF(AND(AH6102&lt;&gt;"",E6102="Live"),_xlfn.XLOOKUP(_xlfn.TEXTJOIN(" vs ",,C6102:D6102),Calendar!G:G,Calendar!K:K),"")</f>
        <v/>
      </c>
      <c r="AJ6102" s="61" t="str">
        <f>IF(AND(K6102&lt;&gt;"Match of the Day",K6102&lt;&gt;"Match of the Day 2",K6102&lt;&gt;"Match of the Day Repeat"),"",1+MAX($AJ$10:AJ6101))</f>
        <v/>
      </c>
    </row>
    <row r="6103" spans="34:36" x14ac:dyDescent="0.35">
      <c r="AH6103" s="16" t="str">
        <f>IF(AND(B6103="Premier League",E6103="Live"),_xlfn.XLOOKUP(_xlfn.TEXTJOIN(" vs ",,C6103:D6103),Calendar!G:G,Calendar!B:B),IF(AND(B6103="Premier League",E6103="Highlights"),_xlfn.XLOOKUP(H6103,Calendar!O:O,Calendar!N:N,,-1),""))</f>
        <v/>
      </c>
      <c r="AI6103" s="61" t="str">
        <f>IF(AND(AH6103&lt;&gt;"",E6103="Live"),_xlfn.XLOOKUP(_xlfn.TEXTJOIN(" vs ",,C6103:D6103),Calendar!G:G,Calendar!K:K),"")</f>
        <v/>
      </c>
      <c r="AJ6103" s="61" t="str">
        <f>IF(AND(K6103&lt;&gt;"Match of the Day",K6103&lt;&gt;"Match of the Day 2",K6103&lt;&gt;"Match of the Day Repeat"),"",1+MAX($AJ$10:AJ6102))</f>
        <v/>
      </c>
    </row>
    <row r="6104" spans="34:36" x14ac:dyDescent="0.35">
      <c r="AH6104" s="16" t="str">
        <f>IF(AND(B6104="Premier League",E6104="Live"),_xlfn.XLOOKUP(_xlfn.TEXTJOIN(" vs ",,C6104:D6104),Calendar!G:G,Calendar!B:B),IF(AND(B6104="Premier League",E6104="Highlights"),_xlfn.XLOOKUP(H6104,Calendar!O:O,Calendar!N:N,,-1),""))</f>
        <v/>
      </c>
      <c r="AI6104" s="61" t="str">
        <f>IF(AND(AH6104&lt;&gt;"",E6104="Live"),_xlfn.XLOOKUP(_xlfn.TEXTJOIN(" vs ",,C6104:D6104),Calendar!G:G,Calendar!K:K),"")</f>
        <v/>
      </c>
      <c r="AJ6104" s="61" t="str">
        <f>IF(AND(K6104&lt;&gt;"Match of the Day",K6104&lt;&gt;"Match of the Day 2",K6104&lt;&gt;"Match of the Day Repeat"),"",1+MAX($AJ$10:AJ6103))</f>
        <v/>
      </c>
    </row>
    <row r="6105" spans="34:36" x14ac:dyDescent="0.35">
      <c r="AH6105" s="16" t="str">
        <f>IF(AND(B6105="Premier League",E6105="Live"),_xlfn.XLOOKUP(_xlfn.TEXTJOIN(" vs ",,C6105:D6105),Calendar!G:G,Calendar!B:B),IF(AND(B6105="Premier League",E6105="Highlights"),_xlfn.XLOOKUP(H6105,Calendar!O:O,Calendar!N:N,,-1),""))</f>
        <v/>
      </c>
      <c r="AI6105" s="61" t="str">
        <f>IF(AND(AH6105&lt;&gt;"",E6105="Live"),_xlfn.XLOOKUP(_xlfn.TEXTJOIN(" vs ",,C6105:D6105),Calendar!G:G,Calendar!K:K),"")</f>
        <v/>
      </c>
      <c r="AJ6105" s="61" t="str">
        <f>IF(AND(K6105&lt;&gt;"Match of the Day",K6105&lt;&gt;"Match of the Day 2",K6105&lt;&gt;"Match of the Day Repeat"),"",1+MAX($AJ$10:AJ6104))</f>
        <v/>
      </c>
    </row>
    <row r="6106" spans="34:36" x14ac:dyDescent="0.35">
      <c r="AH6106" s="16" t="str">
        <f>IF(AND(B6106="Premier League",E6106="Live"),_xlfn.XLOOKUP(_xlfn.TEXTJOIN(" vs ",,C6106:D6106),Calendar!G:G,Calendar!B:B),IF(AND(B6106="Premier League",E6106="Highlights"),_xlfn.XLOOKUP(H6106,Calendar!O:O,Calendar!N:N,,-1),""))</f>
        <v/>
      </c>
      <c r="AI6106" s="61" t="str">
        <f>IF(AND(AH6106&lt;&gt;"",E6106="Live"),_xlfn.XLOOKUP(_xlfn.TEXTJOIN(" vs ",,C6106:D6106),Calendar!G:G,Calendar!K:K),"")</f>
        <v/>
      </c>
      <c r="AJ6106" s="61" t="str">
        <f>IF(AND(K6106&lt;&gt;"Match of the Day",K6106&lt;&gt;"Match of the Day 2",K6106&lt;&gt;"Match of the Day Repeat"),"",1+MAX($AJ$10:AJ6105))</f>
        <v/>
      </c>
    </row>
    <row r="6107" spans="34:36" x14ac:dyDescent="0.35">
      <c r="AH6107" s="16" t="str">
        <f>IF(AND(B6107="Premier League",E6107="Live"),_xlfn.XLOOKUP(_xlfn.TEXTJOIN(" vs ",,C6107:D6107),Calendar!G:G,Calendar!B:B),IF(AND(B6107="Premier League",E6107="Highlights"),_xlfn.XLOOKUP(H6107,Calendar!O:O,Calendar!N:N,,-1),""))</f>
        <v/>
      </c>
      <c r="AI6107" s="61" t="str">
        <f>IF(AND(AH6107&lt;&gt;"",E6107="Live"),_xlfn.XLOOKUP(_xlfn.TEXTJOIN(" vs ",,C6107:D6107),Calendar!G:G,Calendar!K:K),"")</f>
        <v/>
      </c>
      <c r="AJ6107" s="61" t="str">
        <f>IF(AND(K6107&lt;&gt;"Match of the Day",K6107&lt;&gt;"Match of the Day 2",K6107&lt;&gt;"Match of the Day Repeat"),"",1+MAX($AJ$10:AJ6106))</f>
        <v/>
      </c>
    </row>
    <row r="6108" spans="34:36" x14ac:dyDescent="0.35">
      <c r="AH6108" s="16" t="str">
        <f>IF(AND(B6108="Premier League",E6108="Live"),_xlfn.XLOOKUP(_xlfn.TEXTJOIN(" vs ",,C6108:D6108),Calendar!G:G,Calendar!B:B),IF(AND(B6108="Premier League",E6108="Highlights"),_xlfn.XLOOKUP(H6108,Calendar!O:O,Calendar!N:N,,-1),""))</f>
        <v/>
      </c>
      <c r="AI6108" s="61" t="str">
        <f>IF(AND(AH6108&lt;&gt;"",E6108="Live"),_xlfn.XLOOKUP(_xlfn.TEXTJOIN(" vs ",,C6108:D6108),Calendar!G:G,Calendar!K:K),"")</f>
        <v/>
      </c>
      <c r="AJ6108" s="61" t="str">
        <f>IF(AND(K6108&lt;&gt;"Match of the Day",K6108&lt;&gt;"Match of the Day 2",K6108&lt;&gt;"Match of the Day Repeat"),"",1+MAX($AJ$10:AJ6107))</f>
        <v/>
      </c>
    </row>
    <row r="6109" spans="34:36" x14ac:dyDescent="0.35">
      <c r="AH6109" s="16" t="str">
        <f>IF(AND(B6109="Premier League",E6109="Live"),_xlfn.XLOOKUP(_xlfn.TEXTJOIN(" vs ",,C6109:D6109),Calendar!G:G,Calendar!B:B),IF(AND(B6109="Premier League",E6109="Highlights"),_xlfn.XLOOKUP(H6109,Calendar!O:O,Calendar!N:N,,-1),""))</f>
        <v/>
      </c>
      <c r="AI6109" s="61" t="str">
        <f>IF(AND(AH6109&lt;&gt;"",E6109="Live"),_xlfn.XLOOKUP(_xlfn.TEXTJOIN(" vs ",,C6109:D6109),Calendar!G:G,Calendar!K:K),"")</f>
        <v/>
      </c>
      <c r="AJ6109" s="61" t="str">
        <f>IF(AND(K6109&lt;&gt;"Match of the Day",K6109&lt;&gt;"Match of the Day 2",K6109&lt;&gt;"Match of the Day Repeat"),"",1+MAX($AJ$10:AJ6108))</f>
        <v/>
      </c>
    </row>
    <row r="6110" spans="34:36" x14ac:dyDescent="0.35">
      <c r="AH6110" s="16" t="str">
        <f>IF(AND(B6110="Premier League",E6110="Live"),_xlfn.XLOOKUP(_xlfn.TEXTJOIN(" vs ",,C6110:D6110),Calendar!G:G,Calendar!B:B),IF(AND(B6110="Premier League",E6110="Highlights"),_xlfn.XLOOKUP(H6110,Calendar!O:O,Calendar!N:N,,-1),""))</f>
        <v/>
      </c>
      <c r="AI6110" s="61" t="str">
        <f>IF(AND(AH6110&lt;&gt;"",E6110="Live"),_xlfn.XLOOKUP(_xlfn.TEXTJOIN(" vs ",,C6110:D6110),Calendar!G:G,Calendar!K:K),"")</f>
        <v/>
      </c>
      <c r="AJ6110" s="61" t="str">
        <f>IF(AND(K6110&lt;&gt;"Match of the Day",K6110&lt;&gt;"Match of the Day 2",K6110&lt;&gt;"Match of the Day Repeat"),"",1+MAX($AJ$10:AJ6109))</f>
        <v/>
      </c>
    </row>
    <row r="6111" spans="34:36" x14ac:dyDescent="0.35">
      <c r="AH6111" s="16" t="str">
        <f>IF(AND(B6111="Premier League",E6111="Live"),_xlfn.XLOOKUP(_xlfn.TEXTJOIN(" vs ",,C6111:D6111),Calendar!G:G,Calendar!B:B),IF(AND(B6111="Premier League",E6111="Highlights"),_xlfn.XLOOKUP(H6111,Calendar!O:O,Calendar!N:N,,-1),""))</f>
        <v/>
      </c>
      <c r="AI6111" s="61" t="str">
        <f>IF(AND(AH6111&lt;&gt;"",E6111="Live"),_xlfn.XLOOKUP(_xlfn.TEXTJOIN(" vs ",,C6111:D6111),Calendar!G:G,Calendar!K:K),"")</f>
        <v/>
      </c>
      <c r="AJ6111" s="61" t="str">
        <f>IF(AND(K6111&lt;&gt;"Match of the Day",K6111&lt;&gt;"Match of the Day 2",K6111&lt;&gt;"Match of the Day Repeat"),"",1+MAX($AJ$10:AJ6110))</f>
        <v/>
      </c>
    </row>
    <row r="6112" spans="34:36" x14ac:dyDescent="0.35">
      <c r="AH6112" s="16" t="str">
        <f>IF(AND(B6112="Premier League",E6112="Live"),_xlfn.XLOOKUP(_xlfn.TEXTJOIN(" vs ",,C6112:D6112),Calendar!G:G,Calendar!B:B),IF(AND(B6112="Premier League",E6112="Highlights"),_xlfn.XLOOKUP(H6112,Calendar!O:O,Calendar!N:N,,-1),""))</f>
        <v/>
      </c>
      <c r="AI6112" s="61" t="str">
        <f>IF(AND(AH6112&lt;&gt;"",E6112="Live"),_xlfn.XLOOKUP(_xlfn.TEXTJOIN(" vs ",,C6112:D6112),Calendar!G:G,Calendar!K:K),"")</f>
        <v/>
      </c>
      <c r="AJ6112" s="61" t="str">
        <f>IF(AND(K6112&lt;&gt;"Match of the Day",K6112&lt;&gt;"Match of the Day 2",K6112&lt;&gt;"Match of the Day Repeat"),"",1+MAX($AJ$10:AJ6111))</f>
        <v/>
      </c>
    </row>
    <row r="6113" spans="34:36" x14ac:dyDescent="0.35">
      <c r="AH6113" s="16" t="str">
        <f>IF(AND(B6113="Premier League",E6113="Live"),_xlfn.XLOOKUP(_xlfn.TEXTJOIN(" vs ",,C6113:D6113),Calendar!G:G,Calendar!B:B),IF(AND(B6113="Premier League",E6113="Highlights"),_xlfn.XLOOKUP(H6113,Calendar!O:O,Calendar!N:N,,-1),""))</f>
        <v/>
      </c>
      <c r="AI6113" s="61" t="str">
        <f>IF(AND(AH6113&lt;&gt;"",E6113="Live"),_xlfn.XLOOKUP(_xlfn.TEXTJOIN(" vs ",,C6113:D6113),Calendar!G:G,Calendar!K:K),"")</f>
        <v/>
      </c>
      <c r="AJ6113" s="61" t="str">
        <f>IF(AND(K6113&lt;&gt;"Match of the Day",K6113&lt;&gt;"Match of the Day 2",K6113&lt;&gt;"Match of the Day Repeat"),"",1+MAX($AJ$10:AJ6112))</f>
        <v/>
      </c>
    </row>
    <row r="6114" spans="34:36" x14ac:dyDescent="0.35">
      <c r="AH6114" s="16" t="str">
        <f>IF(AND(B6114="Premier League",E6114="Live"),_xlfn.XLOOKUP(_xlfn.TEXTJOIN(" vs ",,C6114:D6114),Calendar!G:G,Calendar!B:B),IF(AND(B6114="Premier League",E6114="Highlights"),_xlfn.XLOOKUP(H6114,Calendar!O:O,Calendar!N:N,,-1),""))</f>
        <v/>
      </c>
      <c r="AI6114" s="61" t="str">
        <f>IF(AND(AH6114&lt;&gt;"",E6114="Live"),_xlfn.XLOOKUP(_xlfn.TEXTJOIN(" vs ",,C6114:D6114),Calendar!G:G,Calendar!K:K),"")</f>
        <v/>
      </c>
      <c r="AJ6114" s="61" t="str">
        <f>IF(AND(K6114&lt;&gt;"Match of the Day",K6114&lt;&gt;"Match of the Day 2",K6114&lt;&gt;"Match of the Day Repeat"),"",1+MAX($AJ$10:AJ6113))</f>
        <v/>
      </c>
    </row>
    <row r="6115" spans="34:36" x14ac:dyDescent="0.35">
      <c r="AH6115" s="16" t="str">
        <f>IF(AND(B6115="Premier League",E6115="Live"),_xlfn.XLOOKUP(_xlfn.TEXTJOIN(" vs ",,C6115:D6115),Calendar!G:G,Calendar!B:B),IF(AND(B6115="Premier League",E6115="Highlights"),_xlfn.XLOOKUP(H6115,Calendar!O:O,Calendar!N:N,,-1),""))</f>
        <v/>
      </c>
      <c r="AI6115" s="61" t="str">
        <f>IF(AND(AH6115&lt;&gt;"",E6115="Live"),_xlfn.XLOOKUP(_xlfn.TEXTJOIN(" vs ",,C6115:D6115),Calendar!G:G,Calendar!K:K),"")</f>
        <v/>
      </c>
      <c r="AJ6115" s="61" t="str">
        <f>IF(AND(K6115&lt;&gt;"Match of the Day",K6115&lt;&gt;"Match of the Day 2",K6115&lt;&gt;"Match of the Day Repeat"),"",1+MAX($AJ$10:AJ6114))</f>
        <v/>
      </c>
    </row>
    <row r="6116" spans="34:36" x14ac:dyDescent="0.35">
      <c r="AH6116" s="16" t="str">
        <f>IF(AND(B6116="Premier League",E6116="Live"),_xlfn.XLOOKUP(_xlfn.TEXTJOIN(" vs ",,C6116:D6116),Calendar!G:G,Calendar!B:B),IF(AND(B6116="Premier League",E6116="Highlights"),_xlfn.XLOOKUP(H6116,Calendar!O:O,Calendar!N:N,,-1),""))</f>
        <v/>
      </c>
      <c r="AI6116" s="61" t="str">
        <f>IF(AND(AH6116&lt;&gt;"",E6116="Live"),_xlfn.XLOOKUP(_xlfn.TEXTJOIN(" vs ",,C6116:D6116),Calendar!G:G,Calendar!K:K),"")</f>
        <v/>
      </c>
      <c r="AJ6116" s="61" t="str">
        <f>IF(AND(K6116&lt;&gt;"Match of the Day",K6116&lt;&gt;"Match of the Day 2",K6116&lt;&gt;"Match of the Day Repeat"),"",1+MAX($AJ$10:AJ6115))</f>
        <v/>
      </c>
    </row>
    <row r="6117" spans="34:36" x14ac:dyDescent="0.35">
      <c r="AH6117" s="16" t="str">
        <f>IF(AND(B6117="Premier League",E6117="Live"),_xlfn.XLOOKUP(_xlfn.TEXTJOIN(" vs ",,C6117:D6117),Calendar!G:G,Calendar!B:B),IF(AND(B6117="Premier League",E6117="Highlights"),_xlfn.XLOOKUP(H6117,Calendar!O:O,Calendar!N:N,,-1),""))</f>
        <v/>
      </c>
      <c r="AI6117" s="61" t="str">
        <f>IF(AND(AH6117&lt;&gt;"",E6117="Live"),_xlfn.XLOOKUP(_xlfn.TEXTJOIN(" vs ",,C6117:D6117),Calendar!G:G,Calendar!K:K),"")</f>
        <v/>
      </c>
      <c r="AJ6117" s="61" t="str">
        <f>IF(AND(K6117&lt;&gt;"Match of the Day",K6117&lt;&gt;"Match of the Day 2",K6117&lt;&gt;"Match of the Day Repeat"),"",1+MAX($AJ$10:AJ6116))</f>
        <v/>
      </c>
    </row>
    <row r="6118" spans="34:36" x14ac:dyDescent="0.35">
      <c r="AH6118" s="16" t="str">
        <f>IF(AND(B6118="Premier League",E6118="Live"),_xlfn.XLOOKUP(_xlfn.TEXTJOIN(" vs ",,C6118:D6118),Calendar!G:G,Calendar!B:B),IF(AND(B6118="Premier League",E6118="Highlights"),_xlfn.XLOOKUP(H6118,Calendar!O:O,Calendar!N:N,,-1),""))</f>
        <v/>
      </c>
      <c r="AI6118" s="61" t="str">
        <f>IF(AND(AH6118&lt;&gt;"",E6118="Live"),_xlfn.XLOOKUP(_xlfn.TEXTJOIN(" vs ",,C6118:D6118),Calendar!G:G,Calendar!K:K),"")</f>
        <v/>
      </c>
      <c r="AJ6118" s="61" t="str">
        <f>IF(AND(K6118&lt;&gt;"Match of the Day",K6118&lt;&gt;"Match of the Day 2",K6118&lt;&gt;"Match of the Day Repeat"),"",1+MAX($AJ$10:AJ6117))</f>
        <v/>
      </c>
    </row>
    <row r="6119" spans="34:36" x14ac:dyDescent="0.35">
      <c r="AH6119" s="16" t="str">
        <f>IF(AND(B6119="Premier League",E6119="Live"),_xlfn.XLOOKUP(_xlfn.TEXTJOIN(" vs ",,C6119:D6119),Calendar!G:G,Calendar!B:B),IF(AND(B6119="Premier League",E6119="Highlights"),_xlfn.XLOOKUP(H6119,Calendar!O:O,Calendar!N:N,,-1),""))</f>
        <v/>
      </c>
      <c r="AI6119" s="61" t="str">
        <f>IF(AND(AH6119&lt;&gt;"",E6119="Live"),_xlfn.XLOOKUP(_xlfn.TEXTJOIN(" vs ",,C6119:D6119),Calendar!G:G,Calendar!K:K),"")</f>
        <v/>
      </c>
      <c r="AJ6119" s="61" t="str">
        <f>IF(AND(K6119&lt;&gt;"Match of the Day",K6119&lt;&gt;"Match of the Day 2",K6119&lt;&gt;"Match of the Day Repeat"),"",1+MAX($AJ$10:AJ6118))</f>
        <v/>
      </c>
    </row>
    <row r="6120" spans="34:36" x14ac:dyDescent="0.35">
      <c r="AH6120" s="16" t="str">
        <f>IF(AND(B6120="Premier League",E6120="Live"),_xlfn.XLOOKUP(_xlfn.TEXTJOIN(" vs ",,C6120:D6120),Calendar!G:G,Calendar!B:B),IF(AND(B6120="Premier League",E6120="Highlights"),_xlfn.XLOOKUP(H6120,Calendar!O:O,Calendar!N:N,,-1),""))</f>
        <v/>
      </c>
      <c r="AI6120" s="61" t="str">
        <f>IF(AND(AH6120&lt;&gt;"",E6120="Live"),_xlfn.XLOOKUP(_xlfn.TEXTJOIN(" vs ",,C6120:D6120),Calendar!G:G,Calendar!K:K),"")</f>
        <v/>
      </c>
      <c r="AJ6120" s="61" t="str">
        <f>IF(AND(K6120&lt;&gt;"Match of the Day",K6120&lt;&gt;"Match of the Day 2",K6120&lt;&gt;"Match of the Day Repeat"),"",1+MAX($AJ$10:AJ6119))</f>
        <v/>
      </c>
    </row>
    <row r="6121" spans="34:36" x14ac:dyDescent="0.35">
      <c r="AH6121" s="16" t="str">
        <f>IF(AND(B6121="Premier League",E6121="Live"),_xlfn.XLOOKUP(_xlfn.TEXTJOIN(" vs ",,C6121:D6121),Calendar!G:G,Calendar!B:B),IF(AND(B6121="Premier League",E6121="Highlights"),_xlfn.XLOOKUP(H6121,Calendar!O:O,Calendar!N:N,,-1),""))</f>
        <v/>
      </c>
      <c r="AI6121" s="61" t="str">
        <f>IF(AND(AH6121&lt;&gt;"",E6121="Live"),_xlfn.XLOOKUP(_xlfn.TEXTJOIN(" vs ",,C6121:D6121),Calendar!G:G,Calendar!K:K),"")</f>
        <v/>
      </c>
      <c r="AJ6121" s="61" t="str">
        <f>IF(AND(K6121&lt;&gt;"Match of the Day",K6121&lt;&gt;"Match of the Day 2",K6121&lt;&gt;"Match of the Day Repeat"),"",1+MAX($AJ$10:AJ6120))</f>
        <v/>
      </c>
    </row>
    <row r="6122" spans="34:36" x14ac:dyDescent="0.35">
      <c r="AH6122" s="16" t="str">
        <f>IF(AND(B6122="Premier League",E6122="Live"),_xlfn.XLOOKUP(_xlfn.TEXTJOIN(" vs ",,C6122:D6122),Calendar!G:G,Calendar!B:B),IF(AND(B6122="Premier League",E6122="Highlights"),_xlfn.XLOOKUP(H6122,Calendar!O:O,Calendar!N:N,,-1),""))</f>
        <v/>
      </c>
      <c r="AI6122" s="61" t="str">
        <f>IF(AND(AH6122&lt;&gt;"",E6122="Live"),_xlfn.XLOOKUP(_xlfn.TEXTJOIN(" vs ",,C6122:D6122),Calendar!G:G,Calendar!K:K),"")</f>
        <v/>
      </c>
      <c r="AJ6122" s="61" t="str">
        <f>IF(AND(K6122&lt;&gt;"Match of the Day",K6122&lt;&gt;"Match of the Day 2",K6122&lt;&gt;"Match of the Day Repeat"),"",1+MAX($AJ$10:AJ6121))</f>
        <v/>
      </c>
    </row>
    <row r="6123" spans="34:36" x14ac:dyDescent="0.35">
      <c r="AH6123" s="16" t="str">
        <f>IF(AND(B6123="Premier League",E6123="Live"),_xlfn.XLOOKUP(_xlfn.TEXTJOIN(" vs ",,C6123:D6123),Calendar!G:G,Calendar!B:B),IF(AND(B6123="Premier League",E6123="Highlights"),_xlfn.XLOOKUP(H6123,Calendar!O:O,Calendar!N:N,,-1),""))</f>
        <v/>
      </c>
      <c r="AI6123" s="61" t="str">
        <f>IF(AND(AH6123&lt;&gt;"",E6123="Live"),_xlfn.XLOOKUP(_xlfn.TEXTJOIN(" vs ",,C6123:D6123),Calendar!G:G,Calendar!K:K),"")</f>
        <v/>
      </c>
      <c r="AJ6123" s="61" t="str">
        <f>IF(AND(K6123&lt;&gt;"Match of the Day",K6123&lt;&gt;"Match of the Day 2",K6123&lt;&gt;"Match of the Day Repeat"),"",1+MAX($AJ$10:AJ6122))</f>
        <v/>
      </c>
    </row>
    <row r="6124" spans="34:36" x14ac:dyDescent="0.35">
      <c r="AH6124" s="16" t="str">
        <f>IF(AND(B6124="Premier League",E6124="Live"),_xlfn.XLOOKUP(_xlfn.TEXTJOIN(" vs ",,C6124:D6124),Calendar!G:G,Calendar!B:B),IF(AND(B6124="Premier League",E6124="Highlights"),_xlfn.XLOOKUP(H6124,Calendar!O:O,Calendar!N:N,,-1),""))</f>
        <v/>
      </c>
      <c r="AI6124" s="61" t="str">
        <f>IF(AND(AH6124&lt;&gt;"",E6124="Live"),_xlfn.XLOOKUP(_xlfn.TEXTJOIN(" vs ",,C6124:D6124),Calendar!G:G,Calendar!K:K),"")</f>
        <v/>
      </c>
      <c r="AJ6124" s="61" t="str">
        <f>IF(AND(K6124&lt;&gt;"Match of the Day",K6124&lt;&gt;"Match of the Day 2",K6124&lt;&gt;"Match of the Day Repeat"),"",1+MAX($AJ$10:AJ6123))</f>
        <v/>
      </c>
    </row>
    <row r="6125" spans="34:36" x14ac:dyDescent="0.35">
      <c r="AH6125" s="16" t="str">
        <f>IF(AND(B6125="Premier League",E6125="Live"),_xlfn.XLOOKUP(_xlfn.TEXTJOIN(" vs ",,C6125:D6125),Calendar!G:G,Calendar!B:B),IF(AND(B6125="Premier League",E6125="Highlights"),_xlfn.XLOOKUP(H6125,Calendar!O:O,Calendar!N:N,,-1),""))</f>
        <v/>
      </c>
      <c r="AI6125" s="61" t="str">
        <f>IF(AND(AH6125&lt;&gt;"",E6125="Live"),_xlfn.XLOOKUP(_xlfn.TEXTJOIN(" vs ",,C6125:D6125),Calendar!G:G,Calendar!K:K),"")</f>
        <v/>
      </c>
      <c r="AJ6125" s="61" t="str">
        <f>IF(AND(K6125&lt;&gt;"Match of the Day",K6125&lt;&gt;"Match of the Day 2",K6125&lt;&gt;"Match of the Day Repeat"),"",1+MAX($AJ$10:AJ6124))</f>
        <v/>
      </c>
    </row>
    <row r="6126" spans="34:36" x14ac:dyDescent="0.35">
      <c r="AH6126" s="16" t="str">
        <f>IF(AND(B6126="Premier League",E6126="Live"),_xlfn.XLOOKUP(_xlfn.TEXTJOIN(" vs ",,C6126:D6126),Calendar!G:G,Calendar!B:B),IF(AND(B6126="Premier League",E6126="Highlights"),_xlfn.XLOOKUP(H6126,Calendar!O:O,Calendar!N:N,,-1),""))</f>
        <v/>
      </c>
      <c r="AI6126" s="61" t="str">
        <f>IF(AND(AH6126&lt;&gt;"",E6126="Live"),_xlfn.XLOOKUP(_xlfn.TEXTJOIN(" vs ",,C6126:D6126),Calendar!G:G,Calendar!K:K),"")</f>
        <v/>
      </c>
      <c r="AJ6126" s="61" t="str">
        <f>IF(AND(K6126&lt;&gt;"Match of the Day",K6126&lt;&gt;"Match of the Day 2",K6126&lt;&gt;"Match of the Day Repeat"),"",1+MAX($AJ$10:AJ6125))</f>
        <v/>
      </c>
    </row>
    <row r="6127" spans="34:36" x14ac:dyDescent="0.35">
      <c r="AH6127" s="16" t="str">
        <f>IF(AND(B6127="Premier League",E6127="Live"),_xlfn.XLOOKUP(_xlfn.TEXTJOIN(" vs ",,C6127:D6127),Calendar!G:G,Calendar!B:B),IF(AND(B6127="Premier League",E6127="Highlights"),_xlfn.XLOOKUP(H6127,Calendar!O:O,Calendar!N:N,,-1),""))</f>
        <v/>
      </c>
      <c r="AI6127" s="61" t="str">
        <f>IF(AND(AH6127&lt;&gt;"",E6127="Live"),_xlfn.XLOOKUP(_xlfn.TEXTJOIN(" vs ",,C6127:D6127),Calendar!G:G,Calendar!K:K),"")</f>
        <v/>
      </c>
      <c r="AJ6127" s="61" t="str">
        <f>IF(AND(K6127&lt;&gt;"Match of the Day",K6127&lt;&gt;"Match of the Day 2",K6127&lt;&gt;"Match of the Day Repeat"),"",1+MAX($AJ$10:AJ6126))</f>
        <v/>
      </c>
    </row>
    <row r="6128" spans="34:36" x14ac:dyDescent="0.35">
      <c r="AH6128" s="16" t="str">
        <f>IF(AND(B6128="Premier League",E6128="Live"),_xlfn.XLOOKUP(_xlfn.TEXTJOIN(" vs ",,C6128:D6128),Calendar!G:G,Calendar!B:B),IF(AND(B6128="Premier League",E6128="Highlights"),_xlfn.XLOOKUP(H6128,Calendar!O:O,Calendar!N:N,,-1),""))</f>
        <v/>
      </c>
      <c r="AI6128" s="61" t="str">
        <f>IF(AND(AH6128&lt;&gt;"",E6128="Live"),_xlfn.XLOOKUP(_xlfn.TEXTJOIN(" vs ",,C6128:D6128),Calendar!G:G,Calendar!K:K),"")</f>
        <v/>
      </c>
      <c r="AJ6128" s="61" t="str">
        <f>IF(AND(K6128&lt;&gt;"Match of the Day",K6128&lt;&gt;"Match of the Day 2",K6128&lt;&gt;"Match of the Day Repeat"),"",1+MAX($AJ$10:AJ6127))</f>
        <v/>
      </c>
    </row>
    <row r="6129" spans="34:36" x14ac:dyDescent="0.35">
      <c r="AH6129" s="16" t="str">
        <f>IF(AND(B6129="Premier League",E6129="Live"),_xlfn.XLOOKUP(_xlfn.TEXTJOIN(" vs ",,C6129:D6129),Calendar!G:G,Calendar!B:B),IF(AND(B6129="Premier League",E6129="Highlights"),_xlfn.XLOOKUP(H6129,Calendar!O:O,Calendar!N:N,,-1),""))</f>
        <v/>
      </c>
      <c r="AI6129" s="61" t="str">
        <f>IF(AND(AH6129&lt;&gt;"",E6129="Live"),_xlfn.XLOOKUP(_xlfn.TEXTJOIN(" vs ",,C6129:D6129),Calendar!G:G,Calendar!K:K),"")</f>
        <v/>
      </c>
      <c r="AJ6129" s="61" t="str">
        <f>IF(AND(K6129&lt;&gt;"Match of the Day",K6129&lt;&gt;"Match of the Day 2",K6129&lt;&gt;"Match of the Day Repeat"),"",1+MAX($AJ$10:AJ6128))</f>
        <v/>
      </c>
    </row>
    <row r="6130" spans="34:36" x14ac:dyDescent="0.35">
      <c r="AH6130" s="16" t="str">
        <f>IF(AND(B6130="Premier League",E6130="Live"),_xlfn.XLOOKUP(_xlfn.TEXTJOIN(" vs ",,C6130:D6130),Calendar!G:G,Calendar!B:B),IF(AND(B6130="Premier League",E6130="Highlights"),_xlfn.XLOOKUP(H6130,Calendar!O:O,Calendar!N:N,,-1),""))</f>
        <v/>
      </c>
      <c r="AI6130" s="61" t="str">
        <f>IF(AND(AH6130&lt;&gt;"",E6130="Live"),_xlfn.XLOOKUP(_xlfn.TEXTJOIN(" vs ",,C6130:D6130),Calendar!G:G,Calendar!K:K),"")</f>
        <v/>
      </c>
      <c r="AJ6130" s="61" t="str">
        <f>IF(AND(K6130&lt;&gt;"Match of the Day",K6130&lt;&gt;"Match of the Day 2",K6130&lt;&gt;"Match of the Day Repeat"),"",1+MAX($AJ$10:AJ6129))</f>
        <v/>
      </c>
    </row>
    <row r="6131" spans="34:36" x14ac:dyDescent="0.35">
      <c r="AH6131" s="16" t="str">
        <f>IF(AND(B6131="Premier League",E6131="Live"),_xlfn.XLOOKUP(_xlfn.TEXTJOIN(" vs ",,C6131:D6131),Calendar!G:G,Calendar!B:B),IF(AND(B6131="Premier League",E6131="Highlights"),_xlfn.XLOOKUP(H6131,Calendar!O:O,Calendar!N:N,,-1),""))</f>
        <v/>
      </c>
      <c r="AI6131" s="61" t="str">
        <f>IF(AND(AH6131&lt;&gt;"",E6131="Live"),_xlfn.XLOOKUP(_xlfn.TEXTJOIN(" vs ",,C6131:D6131),Calendar!G:G,Calendar!K:K),"")</f>
        <v/>
      </c>
      <c r="AJ6131" s="61" t="str">
        <f>IF(AND(K6131&lt;&gt;"Match of the Day",K6131&lt;&gt;"Match of the Day 2",K6131&lt;&gt;"Match of the Day Repeat"),"",1+MAX($AJ$10:AJ6130))</f>
        <v/>
      </c>
    </row>
    <row r="6132" spans="34:36" x14ac:dyDescent="0.35">
      <c r="AH6132" s="16" t="str">
        <f>IF(AND(B6132="Premier League",E6132="Live"),_xlfn.XLOOKUP(_xlfn.TEXTJOIN(" vs ",,C6132:D6132),Calendar!G:G,Calendar!B:B),IF(AND(B6132="Premier League",E6132="Highlights"),_xlfn.XLOOKUP(H6132,Calendar!O:O,Calendar!N:N,,-1),""))</f>
        <v/>
      </c>
      <c r="AI6132" s="61" t="str">
        <f>IF(AND(AH6132&lt;&gt;"",E6132="Live"),_xlfn.XLOOKUP(_xlfn.TEXTJOIN(" vs ",,C6132:D6132),Calendar!G:G,Calendar!K:K),"")</f>
        <v/>
      </c>
      <c r="AJ6132" s="61" t="str">
        <f>IF(AND(K6132&lt;&gt;"Match of the Day",K6132&lt;&gt;"Match of the Day 2",K6132&lt;&gt;"Match of the Day Repeat"),"",1+MAX($AJ$10:AJ6131))</f>
        <v/>
      </c>
    </row>
    <row r="6133" spans="34:36" x14ac:dyDescent="0.35">
      <c r="AH6133" s="16" t="str">
        <f>IF(AND(B6133="Premier League",E6133="Live"),_xlfn.XLOOKUP(_xlfn.TEXTJOIN(" vs ",,C6133:D6133),Calendar!G:G,Calendar!B:B),IF(AND(B6133="Premier League",E6133="Highlights"),_xlfn.XLOOKUP(H6133,Calendar!O:O,Calendar!N:N,,-1),""))</f>
        <v/>
      </c>
      <c r="AI6133" s="61" t="str">
        <f>IF(AND(AH6133&lt;&gt;"",E6133="Live"),_xlfn.XLOOKUP(_xlfn.TEXTJOIN(" vs ",,C6133:D6133),Calendar!G:G,Calendar!K:K),"")</f>
        <v/>
      </c>
      <c r="AJ6133" s="61" t="str">
        <f>IF(AND(K6133&lt;&gt;"Match of the Day",K6133&lt;&gt;"Match of the Day 2",K6133&lt;&gt;"Match of the Day Repeat"),"",1+MAX($AJ$10:AJ6132))</f>
        <v/>
      </c>
    </row>
    <row r="6134" spans="34:36" x14ac:dyDescent="0.35">
      <c r="AH6134" s="16" t="str">
        <f>IF(AND(B6134="Premier League",E6134="Live"),_xlfn.XLOOKUP(_xlfn.TEXTJOIN(" vs ",,C6134:D6134),Calendar!G:G,Calendar!B:B),IF(AND(B6134="Premier League",E6134="Highlights"),_xlfn.XLOOKUP(H6134,Calendar!O:O,Calendar!N:N,,-1),""))</f>
        <v/>
      </c>
      <c r="AI6134" s="61" t="str">
        <f>IF(AND(AH6134&lt;&gt;"",E6134="Live"),_xlfn.XLOOKUP(_xlfn.TEXTJOIN(" vs ",,C6134:D6134),Calendar!G:G,Calendar!K:K),"")</f>
        <v/>
      </c>
      <c r="AJ6134" s="61" t="str">
        <f>IF(AND(K6134&lt;&gt;"Match of the Day",K6134&lt;&gt;"Match of the Day 2",K6134&lt;&gt;"Match of the Day Repeat"),"",1+MAX($AJ$10:AJ6133))</f>
        <v/>
      </c>
    </row>
    <row r="6135" spans="34:36" x14ac:dyDescent="0.35">
      <c r="AH6135" s="16" t="str">
        <f>IF(AND(B6135="Premier League",E6135="Live"),_xlfn.XLOOKUP(_xlfn.TEXTJOIN(" vs ",,C6135:D6135),Calendar!G:G,Calendar!B:B),IF(AND(B6135="Premier League",E6135="Highlights"),_xlfn.XLOOKUP(H6135,Calendar!O:O,Calendar!N:N,,-1),""))</f>
        <v/>
      </c>
      <c r="AI6135" s="61" t="str">
        <f>IF(AND(AH6135&lt;&gt;"",E6135="Live"),_xlfn.XLOOKUP(_xlfn.TEXTJOIN(" vs ",,C6135:D6135),Calendar!G:G,Calendar!K:K),"")</f>
        <v/>
      </c>
      <c r="AJ6135" s="61" t="str">
        <f>IF(AND(K6135&lt;&gt;"Match of the Day",K6135&lt;&gt;"Match of the Day 2",K6135&lt;&gt;"Match of the Day Repeat"),"",1+MAX($AJ$10:AJ6134))</f>
        <v/>
      </c>
    </row>
    <row r="6136" spans="34:36" x14ac:dyDescent="0.35">
      <c r="AH6136" s="16" t="str">
        <f>IF(AND(B6136="Premier League",E6136="Live"),_xlfn.XLOOKUP(_xlfn.TEXTJOIN(" vs ",,C6136:D6136),Calendar!G:G,Calendar!B:B),IF(AND(B6136="Premier League",E6136="Highlights"),_xlfn.XLOOKUP(H6136,Calendar!O:O,Calendar!N:N,,-1),""))</f>
        <v/>
      </c>
      <c r="AI6136" s="61" t="str">
        <f>IF(AND(AH6136&lt;&gt;"",E6136="Live"),_xlfn.XLOOKUP(_xlfn.TEXTJOIN(" vs ",,C6136:D6136),Calendar!G:G,Calendar!K:K),"")</f>
        <v/>
      </c>
      <c r="AJ6136" s="61" t="str">
        <f>IF(AND(K6136&lt;&gt;"Match of the Day",K6136&lt;&gt;"Match of the Day 2",K6136&lt;&gt;"Match of the Day Repeat"),"",1+MAX($AJ$10:AJ6135))</f>
        <v/>
      </c>
    </row>
    <row r="6137" spans="34:36" x14ac:dyDescent="0.35">
      <c r="AH6137" s="16" t="str">
        <f>IF(AND(B6137="Premier League",E6137="Live"),_xlfn.XLOOKUP(_xlfn.TEXTJOIN(" vs ",,C6137:D6137),Calendar!G:G,Calendar!B:B),IF(AND(B6137="Premier League",E6137="Highlights"),_xlfn.XLOOKUP(H6137,Calendar!O:O,Calendar!N:N,,-1),""))</f>
        <v/>
      </c>
      <c r="AI6137" s="61" t="str">
        <f>IF(AND(AH6137&lt;&gt;"",E6137="Live"),_xlfn.XLOOKUP(_xlfn.TEXTJOIN(" vs ",,C6137:D6137),Calendar!G:G,Calendar!K:K),"")</f>
        <v/>
      </c>
      <c r="AJ6137" s="61" t="str">
        <f>IF(AND(K6137&lt;&gt;"Match of the Day",K6137&lt;&gt;"Match of the Day 2",K6137&lt;&gt;"Match of the Day Repeat"),"",1+MAX($AJ$10:AJ6136))</f>
        <v/>
      </c>
    </row>
    <row r="6138" spans="34:36" x14ac:dyDescent="0.35">
      <c r="AH6138" s="16" t="str">
        <f>IF(AND(B6138="Premier League",E6138="Live"),_xlfn.XLOOKUP(_xlfn.TEXTJOIN(" vs ",,C6138:D6138),Calendar!G:G,Calendar!B:B),IF(AND(B6138="Premier League",E6138="Highlights"),_xlfn.XLOOKUP(H6138,Calendar!O:O,Calendar!N:N,,-1),""))</f>
        <v/>
      </c>
      <c r="AI6138" s="61" t="str">
        <f>IF(AND(AH6138&lt;&gt;"",E6138="Live"),_xlfn.XLOOKUP(_xlfn.TEXTJOIN(" vs ",,C6138:D6138),Calendar!G:G,Calendar!K:K),"")</f>
        <v/>
      </c>
      <c r="AJ6138" s="61" t="str">
        <f>IF(AND(K6138&lt;&gt;"Match of the Day",K6138&lt;&gt;"Match of the Day 2",K6138&lt;&gt;"Match of the Day Repeat"),"",1+MAX($AJ$10:AJ6137))</f>
        <v/>
      </c>
    </row>
    <row r="6139" spans="34:36" x14ac:dyDescent="0.35">
      <c r="AH6139" s="16" t="str">
        <f>IF(AND(B6139="Premier League",E6139="Live"),_xlfn.XLOOKUP(_xlfn.TEXTJOIN(" vs ",,C6139:D6139),Calendar!G:G,Calendar!B:B),IF(AND(B6139="Premier League",E6139="Highlights"),_xlfn.XLOOKUP(H6139,Calendar!O:O,Calendar!N:N,,-1),""))</f>
        <v/>
      </c>
      <c r="AI6139" s="61" t="str">
        <f>IF(AND(AH6139&lt;&gt;"",E6139="Live"),_xlfn.XLOOKUP(_xlfn.TEXTJOIN(" vs ",,C6139:D6139),Calendar!G:G,Calendar!K:K),"")</f>
        <v/>
      </c>
      <c r="AJ6139" s="61" t="str">
        <f>IF(AND(K6139&lt;&gt;"Match of the Day",K6139&lt;&gt;"Match of the Day 2",K6139&lt;&gt;"Match of the Day Repeat"),"",1+MAX($AJ$10:AJ6138))</f>
        <v/>
      </c>
    </row>
    <row r="6140" spans="34:36" x14ac:dyDescent="0.35">
      <c r="AH6140" s="16" t="str">
        <f>IF(AND(B6140="Premier League",E6140="Live"),_xlfn.XLOOKUP(_xlfn.TEXTJOIN(" vs ",,C6140:D6140),Calendar!G:G,Calendar!B:B),IF(AND(B6140="Premier League",E6140="Highlights"),_xlfn.XLOOKUP(H6140,Calendar!O:O,Calendar!N:N,,-1),""))</f>
        <v/>
      </c>
      <c r="AI6140" s="61" t="str">
        <f>IF(AND(AH6140&lt;&gt;"",E6140="Live"),_xlfn.XLOOKUP(_xlfn.TEXTJOIN(" vs ",,C6140:D6140),Calendar!G:G,Calendar!K:K),"")</f>
        <v/>
      </c>
      <c r="AJ6140" s="61" t="str">
        <f>IF(AND(K6140&lt;&gt;"Match of the Day",K6140&lt;&gt;"Match of the Day 2",K6140&lt;&gt;"Match of the Day Repeat"),"",1+MAX($AJ$10:AJ6139))</f>
        <v/>
      </c>
    </row>
    <row r="6141" spans="34:36" x14ac:dyDescent="0.35">
      <c r="AH6141" s="16" t="str">
        <f>IF(AND(B6141="Premier League",E6141="Live"),_xlfn.XLOOKUP(_xlfn.TEXTJOIN(" vs ",,C6141:D6141),Calendar!G:G,Calendar!B:B),IF(AND(B6141="Premier League",E6141="Highlights"),_xlfn.XLOOKUP(H6141,Calendar!O:O,Calendar!N:N,,-1),""))</f>
        <v/>
      </c>
      <c r="AI6141" s="61" t="str">
        <f>IF(AND(AH6141&lt;&gt;"",E6141="Live"),_xlfn.XLOOKUP(_xlfn.TEXTJOIN(" vs ",,C6141:D6141),Calendar!G:G,Calendar!K:K),"")</f>
        <v/>
      </c>
      <c r="AJ6141" s="61" t="str">
        <f>IF(AND(K6141&lt;&gt;"Match of the Day",K6141&lt;&gt;"Match of the Day 2",K6141&lt;&gt;"Match of the Day Repeat"),"",1+MAX($AJ$10:AJ6140))</f>
        <v/>
      </c>
    </row>
    <row r="6142" spans="34:36" x14ac:dyDescent="0.35">
      <c r="AH6142" s="16" t="str">
        <f>IF(AND(B6142="Premier League",E6142="Live"),_xlfn.XLOOKUP(_xlfn.TEXTJOIN(" vs ",,C6142:D6142),Calendar!G:G,Calendar!B:B),IF(AND(B6142="Premier League",E6142="Highlights"),_xlfn.XLOOKUP(H6142,Calendar!O:O,Calendar!N:N,,-1),""))</f>
        <v/>
      </c>
      <c r="AI6142" s="61" t="str">
        <f>IF(AND(AH6142&lt;&gt;"",E6142="Live"),_xlfn.XLOOKUP(_xlfn.TEXTJOIN(" vs ",,C6142:D6142),Calendar!G:G,Calendar!K:K),"")</f>
        <v/>
      </c>
      <c r="AJ6142" s="61" t="str">
        <f>IF(AND(K6142&lt;&gt;"Match of the Day",K6142&lt;&gt;"Match of the Day 2",K6142&lt;&gt;"Match of the Day Repeat"),"",1+MAX($AJ$10:AJ6141))</f>
        <v/>
      </c>
    </row>
    <row r="6143" spans="34:36" x14ac:dyDescent="0.35">
      <c r="AH6143" s="16" t="str">
        <f>IF(AND(B6143="Premier League",E6143="Live"),_xlfn.XLOOKUP(_xlfn.TEXTJOIN(" vs ",,C6143:D6143),Calendar!G:G,Calendar!B:B),IF(AND(B6143="Premier League",E6143="Highlights"),_xlfn.XLOOKUP(H6143,Calendar!O:O,Calendar!N:N,,-1),""))</f>
        <v/>
      </c>
      <c r="AI6143" s="61" t="str">
        <f>IF(AND(AH6143&lt;&gt;"",E6143="Live"),_xlfn.XLOOKUP(_xlfn.TEXTJOIN(" vs ",,C6143:D6143),Calendar!G:G,Calendar!K:K),"")</f>
        <v/>
      </c>
      <c r="AJ6143" s="61" t="str">
        <f>IF(AND(K6143&lt;&gt;"Match of the Day",K6143&lt;&gt;"Match of the Day 2",K6143&lt;&gt;"Match of the Day Repeat"),"",1+MAX($AJ$10:AJ6142))</f>
        <v/>
      </c>
    </row>
    <row r="6144" spans="34:36" x14ac:dyDescent="0.35">
      <c r="AH6144" s="16" t="str">
        <f>IF(AND(B6144="Premier League",E6144="Live"),_xlfn.XLOOKUP(_xlfn.TEXTJOIN(" vs ",,C6144:D6144),Calendar!G:G,Calendar!B:B),IF(AND(B6144="Premier League",E6144="Highlights"),_xlfn.XLOOKUP(H6144,Calendar!O:O,Calendar!N:N,,-1),""))</f>
        <v/>
      </c>
      <c r="AI6144" s="61" t="str">
        <f>IF(AND(AH6144&lt;&gt;"",E6144="Live"),_xlfn.XLOOKUP(_xlfn.TEXTJOIN(" vs ",,C6144:D6144),Calendar!G:G,Calendar!K:K),"")</f>
        <v/>
      </c>
      <c r="AJ6144" s="61" t="str">
        <f>IF(AND(K6144&lt;&gt;"Match of the Day",K6144&lt;&gt;"Match of the Day 2",K6144&lt;&gt;"Match of the Day Repeat"),"",1+MAX($AJ$10:AJ6143))</f>
        <v/>
      </c>
    </row>
    <row r="6145" spans="34:36" x14ac:dyDescent="0.35">
      <c r="AH6145" s="16" t="str">
        <f>IF(AND(B6145="Premier League",E6145="Live"),_xlfn.XLOOKUP(_xlfn.TEXTJOIN(" vs ",,C6145:D6145),Calendar!G:G,Calendar!B:B),IF(AND(B6145="Premier League",E6145="Highlights"),_xlfn.XLOOKUP(H6145,Calendar!O:O,Calendar!N:N,,-1),""))</f>
        <v/>
      </c>
      <c r="AI6145" s="61" t="str">
        <f>IF(AND(AH6145&lt;&gt;"",E6145="Live"),_xlfn.XLOOKUP(_xlfn.TEXTJOIN(" vs ",,C6145:D6145),Calendar!G:G,Calendar!K:K),"")</f>
        <v/>
      </c>
      <c r="AJ6145" s="61" t="str">
        <f>IF(AND(K6145&lt;&gt;"Match of the Day",K6145&lt;&gt;"Match of the Day 2",K6145&lt;&gt;"Match of the Day Repeat"),"",1+MAX($AJ$10:AJ6144))</f>
        <v/>
      </c>
    </row>
    <row r="6146" spans="34:36" x14ac:dyDescent="0.35">
      <c r="AH6146" s="16" t="str">
        <f>IF(AND(B6146="Premier League",E6146="Live"),_xlfn.XLOOKUP(_xlfn.TEXTJOIN(" vs ",,C6146:D6146),Calendar!G:G,Calendar!B:B),IF(AND(B6146="Premier League",E6146="Highlights"),_xlfn.XLOOKUP(H6146,Calendar!O:O,Calendar!N:N,,-1),""))</f>
        <v/>
      </c>
      <c r="AI6146" s="61" t="str">
        <f>IF(AND(AH6146&lt;&gt;"",E6146="Live"),_xlfn.XLOOKUP(_xlfn.TEXTJOIN(" vs ",,C6146:D6146),Calendar!G:G,Calendar!K:K),"")</f>
        <v/>
      </c>
      <c r="AJ6146" s="61" t="str">
        <f>IF(AND(K6146&lt;&gt;"Match of the Day",K6146&lt;&gt;"Match of the Day 2",K6146&lt;&gt;"Match of the Day Repeat"),"",1+MAX($AJ$10:AJ6145))</f>
        <v/>
      </c>
    </row>
    <row r="6147" spans="34:36" x14ac:dyDescent="0.35">
      <c r="AH6147" s="16" t="str">
        <f>IF(AND(B6147="Premier League",E6147="Live"),_xlfn.XLOOKUP(_xlfn.TEXTJOIN(" vs ",,C6147:D6147),Calendar!G:G,Calendar!B:B),IF(AND(B6147="Premier League",E6147="Highlights"),_xlfn.XLOOKUP(H6147,Calendar!O:O,Calendar!N:N,,-1),""))</f>
        <v/>
      </c>
      <c r="AI6147" s="61" t="str">
        <f>IF(AND(AH6147&lt;&gt;"",E6147="Live"),_xlfn.XLOOKUP(_xlfn.TEXTJOIN(" vs ",,C6147:D6147),Calendar!G:G,Calendar!K:K),"")</f>
        <v/>
      </c>
      <c r="AJ6147" s="61" t="str">
        <f>IF(AND(K6147&lt;&gt;"Match of the Day",K6147&lt;&gt;"Match of the Day 2",K6147&lt;&gt;"Match of the Day Repeat"),"",1+MAX($AJ$10:AJ6146))</f>
        <v/>
      </c>
    </row>
    <row r="6148" spans="34:36" x14ac:dyDescent="0.35">
      <c r="AH6148" s="16" t="str">
        <f>IF(AND(B6148="Premier League",E6148="Live"),_xlfn.XLOOKUP(_xlfn.TEXTJOIN(" vs ",,C6148:D6148),Calendar!G:G,Calendar!B:B),IF(AND(B6148="Premier League",E6148="Highlights"),_xlfn.XLOOKUP(H6148,Calendar!O:O,Calendar!N:N,,-1),""))</f>
        <v/>
      </c>
      <c r="AI6148" s="61" t="str">
        <f>IF(AND(AH6148&lt;&gt;"",E6148="Live"),_xlfn.XLOOKUP(_xlfn.TEXTJOIN(" vs ",,C6148:D6148),Calendar!G:G,Calendar!K:K),"")</f>
        <v/>
      </c>
      <c r="AJ6148" s="61" t="str">
        <f>IF(AND(K6148&lt;&gt;"Match of the Day",K6148&lt;&gt;"Match of the Day 2",K6148&lt;&gt;"Match of the Day Repeat"),"",1+MAX($AJ$10:AJ6147))</f>
        <v/>
      </c>
    </row>
    <row r="6149" spans="34:36" x14ac:dyDescent="0.35">
      <c r="AH6149" s="16" t="str">
        <f>IF(AND(B6149="Premier League",E6149="Live"),_xlfn.XLOOKUP(_xlfn.TEXTJOIN(" vs ",,C6149:D6149),Calendar!G:G,Calendar!B:B),IF(AND(B6149="Premier League",E6149="Highlights"),_xlfn.XLOOKUP(H6149,Calendar!O:O,Calendar!N:N,,-1),""))</f>
        <v/>
      </c>
      <c r="AI6149" s="61" t="str">
        <f>IF(AND(AH6149&lt;&gt;"",E6149="Live"),_xlfn.XLOOKUP(_xlfn.TEXTJOIN(" vs ",,C6149:D6149),Calendar!G:G,Calendar!K:K),"")</f>
        <v/>
      </c>
      <c r="AJ6149" s="61" t="str">
        <f>IF(AND(K6149&lt;&gt;"Match of the Day",K6149&lt;&gt;"Match of the Day 2",K6149&lt;&gt;"Match of the Day Repeat"),"",1+MAX($AJ$10:AJ6148))</f>
        <v/>
      </c>
    </row>
    <row r="6150" spans="34:36" x14ac:dyDescent="0.35">
      <c r="AH6150" s="16" t="str">
        <f>IF(AND(B6150="Premier League",E6150="Live"),_xlfn.XLOOKUP(_xlfn.TEXTJOIN(" vs ",,C6150:D6150),Calendar!G:G,Calendar!B:B),IF(AND(B6150="Premier League",E6150="Highlights"),_xlfn.XLOOKUP(H6150,Calendar!O:O,Calendar!N:N,,-1),""))</f>
        <v/>
      </c>
      <c r="AI6150" s="61" t="str">
        <f>IF(AND(AH6150&lt;&gt;"",E6150="Live"),_xlfn.XLOOKUP(_xlfn.TEXTJOIN(" vs ",,C6150:D6150),Calendar!G:G,Calendar!K:K),"")</f>
        <v/>
      </c>
      <c r="AJ6150" s="61" t="str">
        <f>IF(AND(K6150&lt;&gt;"Match of the Day",K6150&lt;&gt;"Match of the Day 2",K6150&lt;&gt;"Match of the Day Repeat"),"",1+MAX($AJ$10:AJ6149))</f>
        <v/>
      </c>
    </row>
    <row r="6151" spans="34:36" x14ac:dyDescent="0.35">
      <c r="AH6151" s="16" t="str">
        <f>IF(AND(B6151="Premier League",E6151="Live"),_xlfn.XLOOKUP(_xlfn.TEXTJOIN(" vs ",,C6151:D6151),Calendar!G:G,Calendar!B:B),IF(AND(B6151="Premier League",E6151="Highlights"),_xlfn.XLOOKUP(H6151,Calendar!O:O,Calendar!N:N,,-1),""))</f>
        <v/>
      </c>
      <c r="AI6151" s="61" t="str">
        <f>IF(AND(AH6151&lt;&gt;"",E6151="Live"),_xlfn.XLOOKUP(_xlfn.TEXTJOIN(" vs ",,C6151:D6151),Calendar!G:G,Calendar!K:K),"")</f>
        <v/>
      </c>
      <c r="AJ6151" s="61" t="str">
        <f>IF(AND(K6151&lt;&gt;"Match of the Day",K6151&lt;&gt;"Match of the Day 2",K6151&lt;&gt;"Match of the Day Repeat"),"",1+MAX($AJ$10:AJ6150))</f>
        <v/>
      </c>
    </row>
    <row r="6152" spans="34:36" x14ac:dyDescent="0.35">
      <c r="AH6152" s="16" t="str">
        <f>IF(AND(B6152="Premier League",E6152="Live"),_xlfn.XLOOKUP(_xlfn.TEXTJOIN(" vs ",,C6152:D6152),Calendar!G:G,Calendar!B:B),IF(AND(B6152="Premier League",E6152="Highlights"),_xlfn.XLOOKUP(H6152,Calendar!O:O,Calendar!N:N,,-1),""))</f>
        <v/>
      </c>
      <c r="AI6152" s="61" t="str">
        <f>IF(AND(AH6152&lt;&gt;"",E6152="Live"),_xlfn.XLOOKUP(_xlfn.TEXTJOIN(" vs ",,C6152:D6152),Calendar!G:G,Calendar!K:K),"")</f>
        <v/>
      </c>
      <c r="AJ6152" s="61" t="str">
        <f>IF(AND(K6152&lt;&gt;"Match of the Day",K6152&lt;&gt;"Match of the Day 2",K6152&lt;&gt;"Match of the Day Repeat"),"",1+MAX($AJ$10:AJ6151))</f>
        <v/>
      </c>
    </row>
    <row r="6153" spans="34:36" x14ac:dyDescent="0.35">
      <c r="AH6153" s="16" t="str">
        <f>IF(AND(B6153="Premier League",E6153="Live"),_xlfn.XLOOKUP(_xlfn.TEXTJOIN(" vs ",,C6153:D6153),Calendar!G:G,Calendar!B:B),IF(AND(B6153="Premier League",E6153="Highlights"),_xlfn.XLOOKUP(H6153,Calendar!O:O,Calendar!N:N,,-1),""))</f>
        <v/>
      </c>
      <c r="AI6153" s="61" t="str">
        <f>IF(AND(AH6153&lt;&gt;"",E6153="Live"),_xlfn.XLOOKUP(_xlfn.TEXTJOIN(" vs ",,C6153:D6153),Calendar!G:G,Calendar!K:K),"")</f>
        <v/>
      </c>
      <c r="AJ6153" s="61" t="str">
        <f>IF(AND(K6153&lt;&gt;"Match of the Day",K6153&lt;&gt;"Match of the Day 2",K6153&lt;&gt;"Match of the Day Repeat"),"",1+MAX($AJ$10:AJ6152))</f>
        <v/>
      </c>
    </row>
    <row r="6154" spans="34:36" x14ac:dyDescent="0.35">
      <c r="AH6154" s="16" t="str">
        <f>IF(AND(B6154="Premier League",E6154="Live"),_xlfn.XLOOKUP(_xlfn.TEXTJOIN(" vs ",,C6154:D6154),Calendar!G:G,Calendar!B:B),IF(AND(B6154="Premier League",E6154="Highlights"),_xlfn.XLOOKUP(H6154,Calendar!O:O,Calendar!N:N,,-1),""))</f>
        <v/>
      </c>
      <c r="AI6154" s="61" t="str">
        <f>IF(AND(AH6154&lt;&gt;"",E6154="Live"),_xlfn.XLOOKUP(_xlfn.TEXTJOIN(" vs ",,C6154:D6154),Calendar!G:G,Calendar!K:K),"")</f>
        <v/>
      </c>
      <c r="AJ6154" s="61" t="str">
        <f>IF(AND(K6154&lt;&gt;"Match of the Day",K6154&lt;&gt;"Match of the Day 2",K6154&lt;&gt;"Match of the Day Repeat"),"",1+MAX($AJ$10:AJ6153))</f>
        <v/>
      </c>
    </row>
    <row r="6155" spans="34:36" x14ac:dyDescent="0.35">
      <c r="AH6155" s="16" t="str">
        <f>IF(AND(B6155="Premier League",E6155="Live"),_xlfn.XLOOKUP(_xlfn.TEXTJOIN(" vs ",,C6155:D6155),Calendar!G:G,Calendar!B:B),IF(AND(B6155="Premier League",E6155="Highlights"),_xlfn.XLOOKUP(H6155,Calendar!O:O,Calendar!N:N,,-1),""))</f>
        <v/>
      </c>
      <c r="AI6155" s="61" t="str">
        <f>IF(AND(AH6155&lt;&gt;"",E6155="Live"),_xlfn.XLOOKUP(_xlfn.TEXTJOIN(" vs ",,C6155:D6155),Calendar!G:G,Calendar!K:K),"")</f>
        <v/>
      </c>
      <c r="AJ6155" s="61" t="str">
        <f>IF(AND(K6155&lt;&gt;"Match of the Day",K6155&lt;&gt;"Match of the Day 2",K6155&lt;&gt;"Match of the Day Repeat"),"",1+MAX($AJ$10:AJ6154))</f>
        <v/>
      </c>
    </row>
    <row r="6156" spans="34:36" x14ac:dyDescent="0.35">
      <c r="AH6156" s="16" t="str">
        <f>IF(AND(B6156="Premier League",E6156="Live"),_xlfn.XLOOKUP(_xlfn.TEXTJOIN(" vs ",,C6156:D6156),Calendar!G:G,Calendar!B:B),IF(AND(B6156="Premier League",E6156="Highlights"),_xlfn.XLOOKUP(H6156,Calendar!O:O,Calendar!N:N,,-1),""))</f>
        <v/>
      </c>
      <c r="AI6156" s="61" t="str">
        <f>IF(AND(AH6156&lt;&gt;"",E6156="Live"),_xlfn.XLOOKUP(_xlfn.TEXTJOIN(" vs ",,C6156:D6156),Calendar!G:G,Calendar!K:K),"")</f>
        <v/>
      </c>
      <c r="AJ6156" s="61" t="str">
        <f>IF(AND(K6156&lt;&gt;"Match of the Day",K6156&lt;&gt;"Match of the Day 2",K6156&lt;&gt;"Match of the Day Repeat"),"",1+MAX($AJ$10:AJ6155))</f>
        <v/>
      </c>
    </row>
    <row r="6157" spans="34:36" x14ac:dyDescent="0.35">
      <c r="AH6157" s="16" t="str">
        <f>IF(AND(B6157="Premier League",E6157="Live"),_xlfn.XLOOKUP(_xlfn.TEXTJOIN(" vs ",,C6157:D6157),Calendar!G:G,Calendar!B:B),IF(AND(B6157="Premier League",E6157="Highlights"),_xlfn.XLOOKUP(H6157,Calendar!O:O,Calendar!N:N,,-1),""))</f>
        <v/>
      </c>
      <c r="AI6157" s="61" t="str">
        <f>IF(AND(AH6157&lt;&gt;"",E6157="Live"),_xlfn.XLOOKUP(_xlfn.TEXTJOIN(" vs ",,C6157:D6157),Calendar!G:G,Calendar!K:K),"")</f>
        <v/>
      </c>
      <c r="AJ6157" s="61" t="str">
        <f>IF(AND(K6157&lt;&gt;"Match of the Day",K6157&lt;&gt;"Match of the Day 2",K6157&lt;&gt;"Match of the Day Repeat"),"",1+MAX($AJ$10:AJ6156))</f>
        <v/>
      </c>
    </row>
    <row r="6158" spans="34:36" x14ac:dyDescent="0.35">
      <c r="AH6158" s="16" t="str">
        <f>IF(AND(B6158="Premier League",E6158="Live"),_xlfn.XLOOKUP(_xlfn.TEXTJOIN(" vs ",,C6158:D6158),Calendar!G:G,Calendar!B:B),IF(AND(B6158="Premier League",E6158="Highlights"),_xlfn.XLOOKUP(H6158,Calendar!O:O,Calendar!N:N,,-1),""))</f>
        <v/>
      </c>
      <c r="AI6158" s="61" t="str">
        <f>IF(AND(AH6158&lt;&gt;"",E6158="Live"),_xlfn.XLOOKUP(_xlfn.TEXTJOIN(" vs ",,C6158:D6158),Calendar!G:G,Calendar!K:K),"")</f>
        <v/>
      </c>
      <c r="AJ6158" s="61" t="str">
        <f>IF(AND(K6158&lt;&gt;"Match of the Day",K6158&lt;&gt;"Match of the Day 2",K6158&lt;&gt;"Match of the Day Repeat"),"",1+MAX($AJ$10:AJ6157))</f>
        <v/>
      </c>
    </row>
    <row r="6159" spans="34:36" x14ac:dyDescent="0.35">
      <c r="AH6159" s="16" t="str">
        <f>IF(AND(B6159="Premier League",E6159="Live"),_xlfn.XLOOKUP(_xlfn.TEXTJOIN(" vs ",,C6159:D6159),Calendar!G:G,Calendar!B:B),IF(AND(B6159="Premier League",E6159="Highlights"),_xlfn.XLOOKUP(H6159,Calendar!O:O,Calendar!N:N,,-1),""))</f>
        <v/>
      </c>
      <c r="AI6159" s="61" t="str">
        <f>IF(AND(AH6159&lt;&gt;"",E6159="Live"),_xlfn.XLOOKUP(_xlfn.TEXTJOIN(" vs ",,C6159:D6159),Calendar!G:G,Calendar!K:K),"")</f>
        <v/>
      </c>
      <c r="AJ6159" s="61" t="str">
        <f>IF(AND(K6159&lt;&gt;"Match of the Day",K6159&lt;&gt;"Match of the Day 2",K6159&lt;&gt;"Match of the Day Repeat"),"",1+MAX($AJ$10:AJ6158))</f>
        <v/>
      </c>
    </row>
    <row r="6160" spans="34:36" x14ac:dyDescent="0.35">
      <c r="AH6160" s="16" t="str">
        <f>IF(AND(B6160="Premier League",E6160="Live"),_xlfn.XLOOKUP(_xlfn.TEXTJOIN(" vs ",,C6160:D6160),Calendar!G:G,Calendar!B:B),IF(AND(B6160="Premier League",E6160="Highlights"),_xlfn.XLOOKUP(H6160,Calendar!O:O,Calendar!N:N,,-1),""))</f>
        <v/>
      </c>
      <c r="AI6160" s="61" t="str">
        <f>IF(AND(AH6160&lt;&gt;"",E6160="Live"),_xlfn.XLOOKUP(_xlfn.TEXTJOIN(" vs ",,C6160:D6160),Calendar!G:G,Calendar!K:K),"")</f>
        <v/>
      </c>
      <c r="AJ6160" s="61" t="str">
        <f>IF(AND(K6160&lt;&gt;"Match of the Day",K6160&lt;&gt;"Match of the Day 2",K6160&lt;&gt;"Match of the Day Repeat"),"",1+MAX($AJ$10:AJ6159))</f>
        <v/>
      </c>
    </row>
    <row r="6161" spans="34:36" x14ac:dyDescent="0.35">
      <c r="AH6161" s="16" t="str">
        <f>IF(AND(B6161="Premier League",E6161="Live"),_xlfn.XLOOKUP(_xlfn.TEXTJOIN(" vs ",,C6161:D6161),Calendar!G:G,Calendar!B:B),IF(AND(B6161="Premier League",E6161="Highlights"),_xlfn.XLOOKUP(H6161,Calendar!O:O,Calendar!N:N,,-1),""))</f>
        <v/>
      </c>
      <c r="AI6161" s="61" t="str">
        <f>IF(AND(AH6161&lt;&gt;"",E6161="Live"),_xlfn.XLOOKUP(_xlfn.TEXTJOIN(" vs ",,C6161:D6161),Calendar!G:G,Calendar!K:K),"")</f>
        <v/>
      </c>
      <c r="AJ6161" s="61" t="str">
        <f>IF(AND(K6161&lt;&gt;"Match of the Day",K6161&lt;&gt;"Match of the Day 2",K6161&lt;&gt;"Match of the Day Repeat"),"",1+MAX($AJ$10:AJ6160))</f>
        <v/>
      </c>
    </row>
    <row r="6162" spans="34:36" x14ac:dyDescent="0.35">
      <c r="AH6162" s="16" t="str">
        <f>IF(AND(B6162="Premier League",E6162="Live"),_xlfn.XLOOKUP(_xlfn.TEXTJOIN(" vs ",,C6162:D6162),Calendar!G:G,Calendar!B:B),IF(AND(B6162="Premier League",E6162="Highlights"),_xlfn.XLOOKUP(H6162,Calendar!O:O,Calendar!N:N,,-1),""))</f>
        <v/>
      </c>
      <c r="AI6162" s="61" t="str">
        <f>IF(AND(AH6162&lt;&gt;"",E6162="Live"),_xlfn.XLOOKUP(_xlfn.TEXTJOIN(" vs ",,C6162:D6162),Calendar!G:G,Calendar!K:K),"")</f>
        <v/>
      </c>
      <c r="AJ6162" s="61" t="str">
        <f>IF(AND(K6162&lt;&gt;"Match of the Day",K6162&lt;&gt;"Match of the Day 2",K6162&lt;&gt;"Match of the Day Repeat"),"",1+MAX($AJ$10:AJ6161))</f>
        <v/>
      </c>
    </row>
    <row r="6163" spans="34:36" x14ac:dyDescent="0.35">
      <c r="AH6163" s="16" t="str">
        <f>IF(AND(B6163="Premier League",E6163="Live"),_xlfn.XLOOKUP(_xlfn.TEXTJOIN(" vs ",,C6163:D6163),Calendar!G:G,Calendar!B:B),IF(AND(B6163="Premier League",E6163="Highlights"),_xlfn.XLOOKUP(H6163,Calendar!O:O,Calendar!N:N,,-1),""))</f>
        <v/>
      </c>
      <c r="AI6163" s="61" t="str">
        <f>IF(AND(AH6163&lt;&gt;"",E6163="Live"),_xlfn.XLOOKUP(_xlfn.TEXTJOIN(" vs ",,C6163:D6163),Calendar!G:G,Calendar!K:K),"")</f>
        <v/>
      </c>
      <c r="AJ6163" s="61" t="str">
        <f>IF(AND(K6163&lt;&gt;"Match of the Day",K6163&lt;&gt;"Match of the Day 2",K6163&lt;&gt;"Match of the Day Repeat"),"",1+MAX($AJ$10:AJ6162))</f>
        <v/>
      </c>
    </row>
    <row r="6164" spans="34:36" x14ac:dyDescent="0.35">
      <c r="AH6164" s="16" t="str">
        <f>IF(AND(B6164="Premier League",E6164="Live"),_xlfn.XLOOKUP(_xlfn.TEXTJOIN(" vs ",,C6164:D6164),Calendar!G:G,Calendar!B:B),IF(AND(B6164="Premier League",E6164="Highlights"),_xlfn.XLOOKUP(H6164,Calendar!O:O,Calendar!N:N,,-1),""))</f>
        <v/>
      </c>
      <c r="AI6164" s="61" t="str">
        <f>IF(AND(AH6164&lt;&gt;"",E6164="Live"),_xlfn.XLOOKUP(_xlfn.TEXTJOIN(" vs ",,C6164:D6164),Calendar!G:G,Calendar!K:K),"")</f>
        <v/>
      </c>
      <c r="AJ6164" s="61" t="str">
        <f>IF(AND(K6164&lt;&gt;"Match of the Day",K6164&lt;&gt;"Match of the Day 2",K6164&lt;&gt;"Match of the Day Repeat"),"",1+MAX($AJ$10:AJ6163))</f>
        <v/>
      </c>
    </row>
    <row r="6165" spans="34:36" x14ac:dyDescent="0.35">
      <c r="AH6165" s="16" t="str">
        <f>IF(AND(B6165="Premier League",E6165="Live"),_xlfn.XLOOKUP(_xlfn.TEXTJOIN(" vs ",,C6165:D6165),Calendar!G:G,Calendar!B:B),IF(AND(B6165="Premier League",E6165="Highlights"),_xlfn.XLOOKUP(H6165,Calendar!O:O,Calendar!N:N,,-1),""))</f>
        <v/>
      </c>
      <c r="AI6165" s="61" t="str">
        <f>IF(AND(AH6165&lt;&gt;"",E6165="Live"),_xlfn.XLOOKUP(_xlfn.TEXTJOIN(" vs ",,C6165:D6165),Calendar!G:G,Calendar!K:K),"")</f>
        <v/>
      </c>
      <c r="AJ6165" s="61" t="str">
        <f>IF(AND(K6165&lt;&gt;"Match of the Day",K6165&lt;&gt;"Match of the Day 2",K6165&lt;&gt;"Match of the Day Repeat"),"",1+MAX($AJ$10:AJ6164))</f>
        <v/>
      </c>
    </row>
    <row r="6166" spans="34:36" x14ac:dyDescent="0.35">
      <c r="AH6166" s="16" t="str">
        <f>IF(AND(B6166="Premier League",E6166="Live"),_xlfn.XLOOKUP(_xlfn.TEXTJOIN(" vs ",,C6166:D6166),Calendar!G:G,Calendar!B:B),IF(AND(B6166="Premier League",E6166="Highlights"),_xlfn.XLOOKUP(H6166,Calendar!O:O,Calendar!N:N,,-1),""))</f>
        <v/>
      </c>
      <c r="AI6166" s="61" t="str">
        <f>IF(AND(AH6166&lt;&gt;"",E6166="Live"),_xlfn.XLOOKUP(_xlfn.TEXTJOIN(" vs ",,C6166:D6166),Calendar!G:G,Calendar!K:K),"")</f>
        <v/>
      </c>
      <c r="AJ6166" s="61" t="str">
        <f>IF(AND(K6166&lt;&gt;"Match of the Day",K6166&lt;&gt;"Match of the Day 2",K6166&lt;&gt;"Match of the Day Repeat"),"",1+MAX($AJ$10:AJ6165))</f>
        <v/>
      </c>
    </row>
    <row r="6167" spans="34:36" x14ac:dyDescent="0.35">
      <c r="AH6167" s="16" t="str">
        <f>IF(AND(B6167="Premier League",E6167="Live"),_xlfn.XLOOKUP(_xlfn.TEXTJOIN(" vs ",,C6167:D6167),Calendar!G:G,Calendar!B:B),IF(AND(B6167="Premier League",E6167="Highlights"),_xlfn.XLOOKUP(H6167,Calendar!O:O,Calendar!N:N,,-1),""))</f>
        <v/>
      </c>
      <c r="AI6167" s="61" t="str">
        <f>IF(AND(AH6167&lt;&gt;"",E6167="Live"),_xlfn.XLOOKUP(_xlfn.TEXTJOIN(" vs ",,C6167:D6167),Calendar!G:G,Calendar!K:K),"")</f>
        <v/>
      </c>
      <c r="AJ6167" s="61" t="str">
        <f>IF(AND(K6167&lt;&gt;"Match of the Day",K6167&lt;&gt;"Match of the Day 2",K6167&lt;&gt;"Match of the Day Repeat"),"",1+MAX($AJ$10:AJ6166))</f>
        <v/>
      </c>
    </row>
    <row r="6168" spans="34:36" x14ac:dyDescent="0.35">
      <c r="AH6168" s="16" t="str">
        <f>IF(AND(B6168="Premier League",E6168="Live"),_xlfn.XLOOKUP(_xlfn.TEXTJOIN(" vs ",,C6168:D6168),Calendar!G:G,Calendar!B:B),IF(AND(B6168="Premier League",E6168="Highlights"),_xlfn.XLOOKUP(H6168,Calendar!O:O,Calendar!N:N,,-1),""))</f>
        <v/>
      </c>
      <c r="AI6168" s="61" t="str">
        <f>IF(AND(AH6168&lt;&gt;"",E6168="Live"),_xlfn.XLOOKUP(_xlfn.TEXTJOIN(" vs ",,C6168:D6168),Calendar!G:G,Calendar!K:K),"")</f>
        <v/>
      </c>
      <c r="AJ6168" s="61" t="str">
        <f>IF(AND(K6168&lt;&gt;"Match of the Day",K6168&lt;&gt;"Match of the Day 2",K6168&lt;&gt;"Match of the Day Repeat"),"",1+MAX($AJ$10:AJ6167))</f>
        <v/>
      </c>
    </row>
    <row r="6169" spans="34:36" x14ac:dyDescent="0.35">
      <c r="AH6169" s="16" t="str">
        <f>IF(AND(B6169="Premier League",E6169="Live"),_xlfn.XLOOKUP(_xlfn.TEXTJOIN(" vs ",,C6169:D6169),Calendar!G:G,Calendar!B:B),IF(AND(B6169="Premier League",E6169="Highlights"),_xlfn.XLOOKUP(H6169,Calendar!O:O,Calendar!N:N,,-1),""))</f>
        <v/>
      </c>
      <c r="AI6169" s="61" t="str">
        <f>IF(AND(AH6169&lt;&gt;"",E6169="Live"),_xlfn.XLOOKUP(_xlfn.TEXTJOIN(" vs ",,C6169:D6169),Calendar!G:G,Calendar!K:K),"")</f>
        <v/>
      </c>
      <c r="AJ6169" s="61" t="str">
        <f>IF(AND(K6169&lt;&gt;"Match of the Day",K6169&lt;&gt;"Match of the Day 2",K6169&lt;&gt;"Match of the Day Repeat"),"",1+MAX($AJ$10:AJ6168))</f>
        <v/>
      </c>
    </row>
    <row r="6170" spans="34:36" x14ac:dyDescent="0.35">
      <c r="AH6170" s="16" t="str">
        <f>IF(AND(B6170="Premier League",E6170="Live"),_xlfn.XLOOKUP(_xlfn.TEXTJOIN(" vs ",,C6170:D6170),Calendar!G:G,Calendar!B:B),IF(AND(B6170="Premier League",E6170="Highlights"),_xlfn.XLOOKUP(H6170,Calendar!O:O,Calendar!N:N,,-1),""))</f>
        <v/>
      </c>
      <c r="AI6170" s="61" t="str">
        <f>IF(AND(AH6170&lt;&gt;"",E6170="Live"),_xlfn.XLOOKUP(_xlfn.TEXTJOIN(" vs ",,C6170:D6170),Calendar!G:G,Calendar!K:K),"")</f>
        <v/>
      </c>
      <c r="AJ6170" s="61" t="str">
        <f>IF(AND(K6170&lt;&gt;"Match of the Day",K6170&lt;&gt;"Match of the Day 2",K6170&lt;&gt;"Match of the Day Repeat"),"",1+MAX($AJ$10:AJ6169))</f>
        <v/>
      </c>
    </row>
    <row r="6171" spans="34:36" x14ac:dyDescent="0.35">
      <c r="AH6171" s="16" t="str">
        <f>IF(AND(B6171="Premier League",E6171="Live"),_xlfn.XLOOKUP(_xlfn.TEXTJOIN(" vs ",,C6171:D6171),Calendar!G:G,Calendar!B:B),IF(AND(B6171="Premier League",E6171="Highlights"),_xlfn.XLOOKUP(H6171,Calendar!O:O,Calendar!N:N,,-1),""))</f>
        <v/>
      </c>
      <c r="AI6171" s="61" t="str">
        <f>IF(AND(AH6171&lt;&gt;"",E6171="Live"),_xlfn.XLOOKUP(_xlfn.TEXTJOIN(" vs ",,C6171:D6171),Calendar!G:G,Calendar!K:K),"")</f>
        <v/>
      </c>
      <c r="AJ6171" s="61" t="str">
        <f>IF(AND(K6171&lt;&gt;"Match of the Day",K6171&lt;&gt;"Match of the Day 2",K6171&lt;&gt;"Match of the Day Repeat"),"",1+MAX($AJ$10:AJ6170))</f>
        <v/>
      </c>
    </row>
    <row r="6172" spans="34:36" x14ac:dyDescent="0.35">
      <c r="AH6172" s="16" t="str">
        <f>IF(AND(B6172="Premier League",E6172="Live"),_xlfn.XLOOKUP(_xlfn.TEXTJOIN(" vs ",,C6172:D6172),Calendar!G:G,Calendar!B:B),IF(AND(B6172="Premier League",E6172="Highlights"),_xlfn.XLOOKUP(H6172,Calendar!O:O,Calendar!N:N,,-1),""))</f>
        <v/>
      </c>
      <c r="AI6172" s="61" t="str">
        <f>IF(AND(AH6172&lt;&gt;"",E6172="Live"),_xlfn.XLOOKUP(_xlfn.TEXTJOIN(" vs ",,C6172:D6172),Calendar!G:G,Calendar!K:K),"")</f>
        <v/>
      </c>
      <c r="AJ6172" s="61" t="str">
        <f>IF(AND(K6172&lt;&gt;"Match of the Day",K6172&lt;&gt;"Match of the Day 2",K6172&lt;&gt;"Match of the Day Repeat"),"",1+MAX($AJ$10:AJ6171))</f>
        <v/>
      </c>
    </row>
    <row r="6173" spans="34:36" x14ac:dyDescent="0.35">
      <c r="AH6173" s="16" t="str">
        <f>IF(AND(B6173="Premier League",E6173="Live"),_xlfn.XLOOKUP(_xlfn.TEXTJOIN(" vs ",,C6173:D6173),Calendar!G:G,Calendar!B:B),IF(AND(B6173="Premier League",E6173="Highlights"),_xlfn.XLOOKUP(H6173,Calendar!O:O,Calendar!N:N,,-1),""))</f>
        <v/>
      </c>
      <c r="AI6173" s="61" t="str">
        <f>IF(AND(AH6173&lt;&gt;"",E6173="Live"),_xlfn.XLOOKUP(_xlfn.TEXTJOIN(" vs ",,C6173:D6173),Calendar!G:G,Calendar!K:K),"")</f>
        <v/>
      </c>
      <c r="AJ6173" s="61" t="str">
        <f>IF(AND(K6173&lt;&gt;"Match of the Day",K6173&lt;&gt;"Match of the Day 2",K6173&lt;&gt;"Match of the Day Repeat"),"",1+MAX($AJ$10:AJ6172))</f>
        <v/>
      </c>
    </row>
    <row r="6174" spans="34:36" x14ac:dyDescent="0.35">
      <c r="AH6174" s="16" t="str">
        <f>IF(AND(B6174="Premier League",E6174="Live"),_xlfn.XLOOKUP(_xlfn.TEXTJOIN(" vs ",,C6174:D6174),Calendar!G:G,Calendar!B:B),IF(AND(B6174="Premier League",E6174="Highlights"),_xlfn.XLOOKUP(H6174,Calendar!O:O,Calendar!N:N,,-1),""))</f>
        <v/>
      </c>
      <c r="AI6174" s="61" t="str">
        <f>IF(AND(AH6174&lt;&gt;"",E6174="Live"),_xlfn.XLOOKUP(_xlfn.TEXTJOIN(" vs ",,C6174:D6174),Calendar!G:G,Calendar!K:K),"")</f>
        <v/>
      </c>
      <c r="AJ6174" s="61" t="str">
        <f>IF(AND(K6174&lt;&gt;"Match of the Day",K6174&lt;&gt;"Match of the Day 2",K6174&lt;&gt;"Match of the Day Repeat"),"",1+MAX($AJ$10:AJ6173))</f>
        <v/>
      </c>
    </row>
    <row r="6175" spans="34:36" x14ac:dyDescent="0.35">
      <c r="AH6175" s="16" t="str">
        <f>IF(AND(B6175="Premier League",E6175="Live"),_xlfn.XLOOKUP(_xlfn.TEXTJOIN(" vs ",,C6175:D6175),Calendar!G:G,Calendar!B:B),IF(AND(B6175="Premier League",E6175="Highlights"),_xlfn.XLOOKUP(H6175,Calendar!O:O,Calendar!N:N,,-1),""))</f>
        <v/>
      </c>
      <c r="AI6175" s="61" t="str">
        <f>IF(AND(AH6175&lt;&gt;"",E6175="Live"),_xlfn.XLOOKUP(_xlfn.TEXTJOIN(" vs ",,C6175:D6175),Calendar!G:G,Calendar!K:K),"")</f>
        <v/>
      </c>
      <c r="AJ6175" s="61" t="str">
        <f>IF(AND(K6175&lt;&gt;"Match of the Day",K6175&lt;&gt;"Match of the Day 2",K6175&lt;&gt;"Match of the Day Repeat"),"",1+MAX($AJ$10:AJ6174))</f>
        <v/>
      </c>
    </row>
    <row r="6176" spans="34:36" x14ac:dyDescent="0.35">
      <c r="AH6176" s="16" t="str">
        <f>IF(AND(B6176="Premier League",E6176="Live"),_xlfn.XLOOKUP(_xlfn.TEXTJOIN(" vs ",,C6176:D6176),Calendar!G:G,Calendar!B:B),IF(AND(B6176="Premier League",E6176="Highlights"),_xlfn.XLOOKUP(H6176,Calendar!O:O,Calendar!N:N,,-1),""))</f>
        <v/>
      </c>
      <c r="AI6176" s="61" t="str">
        <f>IF(AND(AH6176&lt;&gt;"",E6176="Live"),_xlfn.XLOOKUP(_xlfn.TEXTJOIN(" vs ",,C6176:D6176),Calendar!G:G,Calendar!K:K),"")</f>
        <v/>
      </c>
      <c r="AJ6176" s="61" t="str">
        <f>IF(AND(K6176&lt;&gt;"Match of the Day",K6176&lt;&gt;"Match of the Day 2",K6176&lt;&gt;"Match of the Day Repeat"),"",1+MAX($AJ$10:AJ6175))</f>
        <v/>
      </c>
    </row>
    <row r="6177" spans="34:36" x14ac:dyDescent="0.35">
      <c r="AH6177" s="16" t="str">
        <f>IF(AND(B6177="Premier League",E6177="Live"),_xlfn.XLOOKUP(_xlfn.TEXTJOIN(" vs ",,C6177:D6177),Calendar!G:G,Calendar!B:B),IF(AND(B6177="Premier League",E6177="Highlights"),_xlfn.XLOOKUP(H6177,Calendar!O:O,Calendar!N:N,,-1),""))</f>
        <v/>
      </c>
      <c r="AI6177" s="61" t="str">
        <f>IF(AND(AH6177&lt;&gt;"",E6177="Live"),_xlfn.XLOOKUP(_xlfn.TEXTJOIN(" vs ",,C6177:D6177),Calendar!G:G,Calendar!K:K),"")</f>
        <v/>
      </c>
      <c r="AJ6177" s="61" t="str">
        <f>IF(AND(K6177&lt;&gt;"Match of the Day",K6177&lt;&gt;"Match of the Day 2",K6177&lt;&gt;"Match of the Day Repeat"),"",1+MAX($AJ$10:AJ6176))</f>
        <v/>
      </c>
    </row>
    <row r="6178" spans="34:36" x14ac:dyDescent="0.35">
      <c r="AH6178" s="16" t="str">
        <f>IF(AND(B6178="Premier League",E6178="Live"),_xlfn.XLOOKUP(_xlfn.TEXTJOIN(" vs ",,C6178:D6178),Calendar!G:G,Calendar!B:B),IF(AND(B6178="Premier League",E6178="Highlights"),_xlfn.XLOOKUP(H6178,Calendar!O:O,Calendar!N:N,,-1),""))</f>
        <v/>
      </c>
      <c r="AI6178" s="61" t="str">
        <f>IF(AND(AH6178&lt;&gt;"",E6178="Live"),_xlfn.XLOOKUP(_xlfn.TEXTJOIN(" vs ",,C6178:D6178),Calendar!G:G,Calendar!K:K),"")</f>
        <v/>
      </c>
      <c r="AJ6178" s="61" t="str">
        <f>IF(AND(K6178&lt;&gt;"Match of the Day",K6178&lt;&gt;"Match of the Day 2",K6178&lt;&gt;"Match of the Day Repeat"),"",1+MAX($AJ$10:AJ6177))</f>
        <v/>
      </c>
    </row>
    <row r="6179" spans="34:36" x14ac:dyDescent="0.35">
      <c r="AH6179" s="16" t="str">
        <f>IF(AND(B6179="Premier League",E6179="Live"),_xlfn.XLOOKUP(_xlfn.TEXTJOIN(" vs ",,C6179:D6179),Calendar!G:G,Calendar!B:B),IF(AND(B6179="Premier League",E6179="Highlights"),_xlfn.XLOOKUP(H6179,Calendar!O:O,Calendar!N:N,,-1),""))</f>
        <v/>
      </c>
      <c r="AI6179" s="61" t="str">
        <f>IF(AND(AH6179&lt;&gt;"",E6179="Live"),_xlfn.XLOOKUP(_xlfn.TEXTJOIN(" vs ",,C6179:D6179),Calendar!G:G,Calendar!K:K),"")</f>
        <v/>
      </c>
      <c r="AJ6179" s="61" t="str">
        <f>IF(AND(K6179&lt;&gt;"Match of the Day",K6179&lt;&gt;"Match of the Day 2",K6179&lt;&gt;"Match of the Day Repeat"),"",1+MAX($AJ$10:AJ6178))</f>
        <v/>
      </c>
    </row>
    <row r="6180" spans="34:36" x14ac:dyDescent="0.35">
      <c r="AH6180" s="16" t="str">
        <f>IF(AND(B6180="Premier League",E6180="Live"),_xlfn.XLOOKUP(_xlfn.TEXTJOIN(" vs ",,C6180:D6180),Calendar!G:G,Calendar!B:B),IF(AND(B6180="Premier League",E6180="Highlights"),_xlfn.XLOOKUP(H6180,Calendar!O:O,Calendar!N:N,,-1),""))</f>
        <v/>
      </c>
      <c r="AI6180" s="61" t="str">
        <f>IF(AND(AH6180&lt;&gt;"",E6180="Live"),_xlfn.XLOOKUP(_xlfn.TEXTJOIN(" vs ",,C6180:D6180),Calendar!G:G,Calendar!K:K),"")</f>
        <v/>
      </c>
      <c r="AJ6180" s="61" t="str">
        <f>IF(AND(K6180&lt;&gt;"Match of the Day",K6180&lt;&gt;"Match of the Day 2",K6180&lt;&gt;"Match of the Day Repeat"),"",1+MAX($AJ$10:AJ6179))</f>
        <v/>
      </c>
    </row>
    <row r="6181" spans="34:36" x14ac:dyDescent="0.35">
      <c r="AH6181" s="16" t="str">
        <f>IF(AND(B6181="Premier League",E6181="Live"),_xlfn.XLOOKUP(_xlfn.TEXTJOIN(" vs ",,C6181:D6181),Calendar!G:G,Calendar!B:B),IF(AND(B6181="Premier League",E6181="Highlights"),_xlfn.XLOOKUP(H6181,Calendar!O:O,Calendar!N:N,,-1),""))</f>
        <v/>
      </c>
      <c r="AI6181" s="61" t="str">
        <f>IF(AND(AH6181&lt;&gt;"",E6181="Live"),_xlfn.XLOOKUP(_xlfn.TEXTJOIN(" vs ",,C6181:D6181),Calendar!G:G,Calendar!K:K),"")</f>
        <v/>
      </c>
      <c r="AJ6181" s="61" t="str">
        <f>IF(AND(K6181&lt;&gt;"Match of the Day",K6181&lt;&gt;"Match of the Day 2",K6181&lt;&gt;"Match of the Day Repeat"),"",1+MAX($AJ$10:AJ6180))</f>
        <v/>
      </c>
    </row>
    <row r="6182" spans="34:36" x14ac:dyDescent="0.35">
      <c r="AH6182" s="16" t="str">
        <f>IF(AND(B6182="Premier League",E6182="Live"),_xlfn.XLOOKUP(_xlfn.TEXTJOIN(" vs ",,C6182:D6182),Calendar!G:G,Calendar!B:B),IF(AND(B6182="Premier League",E6182="Highlights"),_xlfn.XLOOKUP(H6182,Calendar!O:O,Calendar!N:N,,-1),""))</f>
        <v/>
      </c>
      <c r="AI6182" s="61" t="str">
        <f>IF(AND(AH6182&lt;&gt;"",E6182="Live"),_xlfn.XLOOKUP(_xlfn.TEXTJOIN(" vs ",,C6182:D6182),Calendar!G:G,Calendar!K:K),"")</f>
        <v/>
      </c>
      <c r="AJ6182" s="61" t="str">
        <f>IF(AND(K6182&lt;&gt;"Match of the Day",K6182&lt;&gt;"Match of the Day 2",K6182&lt;&gt;"Match of the Day Repeat"),"",1+MAX($AJ$10:AJ6181))</f>
        <v/>
      </c>
    </row>
    <row r="6183" spans="34:36" x14ac:dyDescent="0.35">
      <c r="AH6183" s="16" t="str">
        <f>IF(AND(B6183="Premier League",E6183="Live"),_xlfn.XLOOKUP(_xlfn.TEXTJOIN(" vs ",,C6183:D6183),Calendar!G:G,Calendar!B:B),IF(AND(B6183="Premier League",E6183="Highlights"),_xlfn.XLOOKUP(H6183,Calendar!O:O,Calendar!N:N,,-1),""))</f>
        <v/>
      </c>
      <c r="AI6183" s="61" t="str">
        <f>IF(AND(AH6183&lt;&gt;"",E6183="Live"),_xlfn.XLOOKUP(_xlfn.TEXTJOIN(" vs ",,C6183:D6183),Calendar!G:G,Calendar!K:K),"")</f>
        <v/>
      </c>
      <c r="AJ6183" s="61" t="str">
        <f>IF(AND(K6183&lt;&gt;"Match of the Day",K6183&lt;&gt;"Match of the Day 2",K6183&lt;&gt;"Match of the Day Repeat"),"",1+MAX($AJ$10:AJ6182))</f>
        <v/>
      </c>
    </row>
    <row r="6184" spans="34:36" x14ac:dyDescent="0.35">
      <c r="AH6184" s="16" t="str">
        <f>IF(AND(B6184="Premier League",E6184="Live"),_xlfn.XLOOKUP(_xlfn.TEXTJOIN(" vs ",,C6184:D6184),Calendar!G:G,Calendar!B:B),IF(AND(B6184="Premier League",E6184="Highlights"),_xlfn.XLOOKUP(H6184,Calendar!O:O,Calendar!N:N,,-1),""))</f>
        <v/>
      </c>
      <c r="AI6184" s="61" t="str">
        <f>IF(AND(AH6184&lt;&gt;"",E6184="Live"),_xlfn.XLOOKUP(_xlfn.TEXTJOIN(" vs ",,C6184:D6184),Calendar!G:G,Calendar!K:K),"")</f>
        <v/>
      </c>
      <c r="AJ6184" s="61" t="str">
        <f>IF(AND(K6184&lt;&gt;"Match of the Day",K6184&lt;&gt;"Match of the Day 2",K6184&lt;&gt;"Match of the Day Repeat"),"",1+MAX($AJ$10:AJ6183))</f>
        <v/>
      </c>
    </row>
    <row r="6185" spans="34:36" x14ac:dyDescent="0.35">
      <c r="AH6185" s="16" t="str">
        <f>IF(AND(B6185="Premier League",E6185="Live"),_xlfn.XLOOKUP(_xlfn.TEXTJOIN(" vs ",,C6185:D6185),Calendar!G:G,Calendar!B:B),IF(AND(B6185="Premier League",E6185="Highlights"),_xlfn.XLOOKUP(H6185,Calendar!O:O,Calendar!N:N,,-1),""))</f>
        <v/>
      </c>
      <c r="AI6185" s="61" t="str">
        <f>IF(AND(AH6185&lt;&gt;"",E6185="Live"),_xlfn.XLOOKUP(_xlfn.TEXTJOIN(" vs ",,C6185:D6185),Calendar!G:G,Calendar!K:K),"")</f>
        <v/>
      </c>
      <c r="AJ6185" s="61" t="str">
        <f>IF(AND(K6185&lt;&gt;"Match of the Day",K6185&lt;&gt;"Match of the Day 2",K6185&lt;&gt;"Match of the Day Repeat"),"",1+MAX($AJ$10:AJ6184))</f>
        <v/>
      </c>
    </row>
    <row r="6186" spans="34:36" x14ac:dyDescent="0.35">
      <c r="AH6186" s="16" t="str">
        <f>IF(AND(B6186="Premier League",E6186="Live"),_xlfn.XLOOKUP(_xlfn.TEXTJOIN(" vs ",,C6186:D6186),Calendar!G:G,Calendar!B:B),IF(AND(B6186="Premier League",E6186="Highlights"),_xlfn.XLOOKUP(H6186,Calendar!O:O,Calendar!N:N,,-1),""))</f>
        <v/>
      </c>
      <c r="AI6186" s="61" t="str">
        <f>IF(AND(AH6186&lt;&gt;"",E6186="Live"),_xlfn.XLOOKUP(_xlfn.TEXTJOIN(" vs ",,C6186:D6186),Calendar!G:G,Calendar!K:K),"")</f>
        <v/>
      </c>
      <c r="AJ6186" s="61" t="str">
        <f>IF(AND(K6186&lt;&gt;"Match of the Day",K6186&lt;&gt;"Match of the Day 2",K6186&lt;&gt;"Match of the Day Repeat"),"",1+MAX($AJ$10:AJ6185))</f>
        <v/>
      </c>
    </row>
    <row r="6187" spans="34:36" x14ac:dyDescent="0.35">
      <c r="AH6187" s="16" t="str">
        <f>IF(AND(B6187="Premier League",E6187="Live"),_xlfn.XLOOKUP(_xlfn.TEXTJOIN(" vs ",,C6187:D6187),Calendar!G:G,Calendar!B:B),IF(AND(B6187="Premier League",E6187="Highlights"),_xlfn.XLOOKUP(H6187,Calendar!O:O,Calendar!N:N,,-1),""))</f>
        <v/>
      </c>
      <c r="AI6187" s="61" t="str">
        <f>IF(AND(AH6187&lt;&gt;"",E6187="Live"),_xlfn.XLOOKUP(_xlfn.TEXTJOIN(" vs ",,C6187:D6187),Calendar!G:G,Calendar!K:K),"")</f>
        <v/>
      </c>
      <c r="AJ6187" s="61" t="str">
        <f>IF(AND(K6187&lt;&gt;"Match of the Day",K6187&lt;&gt;"Match of the Day 2",K6187&lt;&gt;"Match of the Day Repeat"),"",1+MAX($AJ$10:AJ6186))</f>
        <v/>
      </c>
    </row>
    <row r="6188" spans="34:36" x14ac:dyDescent="0.35">
      <c r="AH6188" s="16" t="str">
        <f>IF(AND(B6188="Premier League",E6188="Live"),_xlfn.XLOOKUP(_xlfn.TEXTJOIN(" vs ",,C6188:D6188),Calendar!G:G,Calendar!B:B),IF(AND(B6188="Premier League",E6188="Highlights"),_xlfn.XLOOKUP(H6188,Calendar!O:O,Calendar!N:N,,-1),""))</f>
        <v/>
      </c>
      <c r="AI6188" s="61" t="str">
        <f>IF(AND(AH6188&lt;&gt;"",E6188="Live"),_xlfn.XLOOKUP(_xlfn.TEXTJOIN(" vs ",,C6188:D6188),Calendar!G:G,Calendar!K:K),"")</f>
        <v/>
      </c>
      <c r="AJ6188" s="61" t="str">
        <f>IF(AND(K6188&lt;&gt;"Match of the Day",K6188&lt;&gt;"Match of the Day 2",K6188&lt;&gt;"Match of the Day Repeat"),"",1+MAX($AJ$10:AJ6187))</f>
        <v/>
      </c>
    </row>
    <row r="6189" spans="34:36" x14ac:dyDescent="0.35">
      <c r="AH6189" s="16" t="str">
        <f>IF(AND(B6189="Premier League",E6189="Live"),_xlfn.XLOOKUP(_xlfn.TEXTJOIN(" vs ",,C6189:D6189),Calendar!G:G,Calendar!B:B),IF(AND(B6189="Premier League",E6189="Highlights"),_xlfn.XLOOKUP(H6189,Calendar!O:O,Calendar!N:N,,-1),""))</f>
        <v/>
      </c>
      <c r="AI6189" s="61" t="str">
        <f>IF(AND(AH6189&lt;&gt;"",E6189="Live"),_xlfn.XLOOKUP(_xlfn.TEXTJOIN(" vs ",,C6189:D6189),Calendar!G:G,Calendar!K:K),"")</f>
        <v/>
      </c>
      <c r="AJ6189" s="61" t="str">
        <f>IF(AND(K6189&lt;&gt;"Match of the Day",K6189&lt;&gt;"Match of the Day 2",K6189&lt;&gt;"Match of the Day Repeat"),"",1+MAX($AJ$10:AJ6188))</f>
        <v/>
      </c>
    </row>
    <row r="6190" spans="34:36" x14ac:dyDescent="0.35">
      <c r="AH6190" s="16" t="str">
        <f>IF(AND(B6190="Premier League",E6190="Live"),_xlfn.XLOOKUP(_xlfn.TEXTJOIN(" vs ",,C6190:D6190),Calendar!G:G,Calendar!B:B),IF(AND(B6190="Premier League",E6190="Highlights"),_xlfn.XLOOKUP(H6190,Calendar!O:O,Calendar!N:N,,-1),""))</f>
        <v/>
      </c>
      <c r="AI6190" s="61" t="str">
        <f>IF(AND(AH6190&lt;&gt;"",E6190="Live"),_xlfn.XLOOKUP(_xlfn.TEXTJOIN(" vs ",,C6190:D6190),Calendar!G:G,Calendar!K:K),"")</f>
        <v/>
      </c>
      <c r="AJ6190" s="61" t="str">
        <f>IF(AND(K6190&lt;&gt;"Match of the Day",K6190&lt;&gt;"Match of the Day 2",K6190&lt;&gt;"Match of the Day Repeat"),"",1+MAX($AJ$10:AJ6189))</f>
        <v/>
      </c>
    </row>
    <row r="6191" spans="34:36" x14ac:dyDescent="0.35">
      <c r="AH6191" s="16" t="str">
        <f>IF(AND(B6191="Premier League",E6191="Live"),_xlfn.XLOOKUP(_xlfn.TEXTJOIN(" vs ",,C6191:D6191),Calendar!G:G,Calendar!B:B),IF(AND(B6191="Premier League",E6191="Highlights"),_xlfn.XLOOKUP(H6191,Calendar!O:O,Calendar!N:N,,-1),""))</f>
        <v/>
      </c>
      <c r="AI6191" s="61" t="str">
        <f>IF(AND(AH6191&lt;&gt;"",E6191="Live"),_xlfn.XLOOKUP(_xlfn.TEXTJOIN(" vs ",,C6191:D6191),Calendar!G:G,Calendar!K:K),"")</f>
        <v/>
      </c>
      <c r="AJ6191" s="61" t="str">
        <f>IF(AND(K6191&lt;&gt;"Match of the Day",K6191&lt;&gt;"Match of the Day 2",K6191&lt;&gt;"Match of the Day Repeat"),"",1+MAX($AJ$10:AJ6190))</f>
        <v/>
      </c>
    </row>
    <row r="6192" spans="34:36" x14ac:dyDescent="0.35">
      <c r="AH6192" s="16" t="str">
        <f>IF(AND(B6192="Premier League",E6192="Live"),_xlfn.XLOOKUP(_xlfn.TEXTJOIN(" vs ",,C6192:D6192),Calendar!G:G,Calendar!B:B),IF(AND(B6192="Premier League",E6192="Highlights"),_xlfn.XLOOKUP(H6192,Calendar!O:O,Calendar!N:N,,-1),""))</f>
        <v/>
      </c>
      <c r="AI6192" s="61" t="str">
        <f>IF(AND(AH6192&lt;&gt;"",E6192="Live"),_xlfn.XLOOKUP(_xlfn.TEXTJOIN(" vs ",,C6192:D6192),Calendar!G:G,Calendar!K:K),"")</f>
        <v/>
      </c>
      <c r="AJ6192" s="61" t="str">
        <f>IF(AND(K6192&lt;&gt;"Match of the Day",K6192&lt;&gt;"Match of the Day 2",K6192&lt;&gt;"Match of the Day Repeat"),"",1+MAX($AJ$10:AJ6191))</f>
        <v/>
      </c>
    </row>
    <row r="6193" spans="34:36" x14ac:dyDescent="0.35">
      <c r="AH6193" s="16" t="str">
        <f>IF(AND(B6193="Premier League",E6193="Live"),_xlfn.XLOOKUP(_xlfn.TEXTJOIN(" vs ",,C6193:D6193),Calendar!G:G,Calendar!B:B),IF(AND(B6193="Premier League",E6193="Highlights"),_xlfn.XLOOKUP(H6193,Calendar!O:O,Calendar!N:N,,-1),""))</f>
        <v/>
      </c>
      <c r="AI6193" s="61" t="str">
        <f>IF(AND(AH6193&lt;&gt;"",E6193="Live"),_xlfn.XLOOKUP(_xlfn.TEXTJOIN(" vs ",,C6193:D6193),Calendar!G:G,Calendar!K:K),"")</f>
        <v/>
      </c>
      <c r="AJ6193" s="61" t="str">
        <f>IF(AND(K6193&lt;&gt;"Match of the Day",K6193&lt;&gt;"Match of the Day 2",K6193&lt;&gt;"Match of the Day Repeat"),"",1+MAX($AJ$10:AJ6192))</f>
        <v/>
      </c>
    </row>
    <row r="6194" spans="34:36" x14ac:dyDescent="0.35">
      <c r="AH6194" s="16" t="str">
        <f>IF(AND(B6194="Premier League",E6194="Live"),_xlfn.XLOOKUP(_xlfn.TEXTJOIN(" vs ",,C6194:D6194),Calendar!G:G,Calendar!B:B),IF(AND(B6194="Premier League",E6194="Highlights"),_xlfn.XLOOKUP(H6194,Calendar!O:O,Calendar!N:N,,-1),""))</f>
        <v/>
      </c>
      <c r="AI6194" s="61" t="str">
        <f>IF(AND(AH6194&lt;&gt;"",E6194="Live"),_xlfn.XLOOKUP(_xlfn.TEXTJOIN(" vs ",,C6194:D6194),Calendar!G:G,Calendar!K:K),"")</f>
        <v/>
      </c>
      <c r="AJ6194" s="61" t="str">
        <f>IF(AND(K6194&lt;&gt;"Match of the Day",K6194&lt;&gt;"Match of the Day 2",K6194&lt;&gt;"Match of the Day Repeat"),"",1+MAX($AJ$10:AJ6193))</f>
        <v/>
      </c>
    </row>
    <row r="6195" spans="34:36" x14ac:dyDescent="0.35">
      <c r="AH6195" s="16" t="str">
        <f>IF(AND(B6195="Premier League",E6195="Live"),_xlfn.XLOOKUP(_xlfn.TEXTJOIN(" vs ",,C6195:D6195),Calendar!G:G,Calendar!B:B),IF(AND(B6195="Premier League",E6195="Highlights"),_xlfn.XLOOKUP(H6195,Calendar!O:O,Calendar!N:N,,-1),""))</f>
        <v/>
      </c>
      <c r="AI6195" s="61" t="str">
        <f>IF(AND(AH6195&lt;&gt;"",E6195="Live"),_xlfn.XLOOKUP(_xlfn.TEXTJOIN(" vs ",,C6195:D6195),Calendar!G:G,Calendar!K:K),"")</f>
        <v/>
      </c>
      <c r="AJ6195" s="61" t="str">
        <f>IF(AND(K6195&lt;&gt;"Match of the Day",K6195&lt;&gt;"Match of the Day 2",K6195&lt;&gt;"Match of the Day Repeat"),"",1+MAX($AJ$10:AJ6194))</f>
        <v/>
      </c>
    </row>
    <row r="6196" spans="34:36" x14ac:dyDescent="0.35">
      <c r="AH6196" s="16" t="str">
        <f>IF(AND(B6196="Premier League",E6196="Live"),_xlfn.XLOOKUP(_xlfn.TEXTJOIN(" vs ",,C6196:D6196),Calendar!G:G,Calendar!B:B),IF(AND(B6196="Premier League",E6196="Highlights"),_xlfn.XLOOKUP(H6196,Calendar!O:O,Calendar!N:N,,-1),""))</f>
        <v/>
      </c>
      <c r="AI6196" s="61" t="str">
        <f>IF(AND(AH6196&lt;&gt;"",E6196="Live"),_xlfn.XLOOKUP(_xlfn.TEXTJOIN(" vs ",,C6196:D6196),Calendar!G:G,Calendar!K:K),"")</f>
        <v/>
      </c>
      <c r="AJ6196" s="61" t="str">
        <f>IF(AND(K6196&lt;&gt;"Match of the Day",K6196&lt;&gt;"Match of the Day 2",K6196&lt;&gt;"Match of the Day Repeat"),"",1+MAX($AJ$10:AJ6195))</f>
        <v/>
      </c>
    </row>
    <row r="6197" spans="34:36" x14ac:dyDescent="0.35">
      <c r="AH6197" s="16" t="str">
        <f>IF(AND(B6197="Premier League",E6197="Live"),_xlfn.XLOOKUP(_xlfn.TEXTJOIN(" vs ",,C6197:D6197),Calendar!G:G,Calendar!B:B),IF(AND(B6197="Premier League",E6197="Highlights"),_xlfn.XLOOKUP(H6197,Calendar!O:O,Calendar!N:N,,-1),""))</f>
        <v/>
      </c>
      <c r="AI6197" s="61" t="str">
        <f>IF(AND(AH6197&lt;&gt;"",E6197="Live"),_xlfn.XLOOKUP(_xlfn.TEXTJOIN(" vs ",,C6197:D6197),Calendar!G:G,Calendar!K:K),"")</f>
        <v/>
      </c>
      <c r="AJ6197" s="61" t="str">
        <f>IF(AND(K6197&lt;&gt;"Match of the Day",K6197&lt;&gt;"Match of the Day 2",K6197&lt;&gt;"Match of the Day Repeat"),"",1+MAX($AJ$10:AJ6196))</f>
        <v/>
      </c>
    </row>
    <row r="6198" spans="34:36" x14ac:dyDescent="0.35">
      <c r="AH6198" s="16" t="str">
        <f>IF(AND(B6198="Premier League",E6198="Live"),_xlfn.XLOOKUP(_xlfn.TEXTJOIN(" vs ",,C6198:D6198),Calendar!G:G,Calendar!B:B),IF(AND(B6198="Premier League",E6198="Highlights"),_xlfn.XLOOKUP(H6198,Calendar!O:O,Calendar!N:N,,-1),""))</f>
        <v/>
      </c>
      <c r="AI6198" s="61" t="str">
        <f>IF(AND(AH6198&lt;&gt;"",E6198="Live"),_xlfn.XLOOKUP(_xlfn.TEXTJOIN(" vs ",,C6198:D6198),Calendar!G:G,Calendar!K:K),"")</f>
        <v/>
      </c>
      <c r="AJ6198" s="61" t="str">
        <f>IF(AND(K6198&lt;&gt;"Match of the Day",K6198&lt;&gt;"Match of the Day 2",K6198&lt;&gt;"Match of the Day Repeat"),"",1+MAX($AJ$10:AJ6197))</f>
        <v/>
      </c>
    </row>
    <row r="6199" spans="34:36" x14ac:dyDescent="0.35">
      <c r="AH6199" s="16" t="str">
        <f>IF(AND(B6199="Premier League",E6199="Live"),_xlfn.XLOOKUP(_xlfn.TEXTJOIN(" vs ",,C6199:D6199),Calendar!G:G,Calendar!B:B),IF(AND(B6199="Premier League",E6199="Highlights"),_xlfn.XLOOKUP(H6199,Calendar!O:O,Calendar!N:N,,-1),""))</f>
        <v/>
      </c>
      <c r="AI6199" s="61" t="str">
        <f>IF(AND(AH6199&lt;&gt;"",E6199="Live"),_xlfn.XLOOKUP(_xlfn.TEXTJOIN(" vs ",,C6199:D6199),Calendar!G:G,Calendar!K:K),"")</f>
        <v/>
      </c>
      <c r="AJ6199" s="61" t="str">
        <f>IF(AND(K6199&lt;&gt;"Match of the Day",K6199&lt;&gt;"Match of the Day 2",K6199&lt;&gt;"Match of the Day Repeat"),"",1+MAX($AJ$10:AJ6198))</f>
        <v/>
      </c>
    </row>
    <row r="6200" spans="34:36" x14ac:dyDescent="0.35">
      <c r="AH6200" s="16" t="str">
        <f>IF(AND(B6200="Premier League",E6200="Live"),_xlfn.XLOOKUP(_xlfn.TEXTJOIN(" vs ",,C6200:D6200),Calendar!G:G,Calendar!B:B),IF(AND(B6200="Premier League",E6200="Highlights"),_xlfn.XLOOKUP(H6200,Calendar!O:O,Calendar!N:N,,-1),""))</f>
        <v/>
      </c>
      <c r="AI6200" s="61" t="str">
        <f>IF(AND(AH6200&lt;&gt;"",E6200="Live"),_xlfn.XLOOKUP(_xlfn.TEXTJOIN(" vs ",,C6200:D6200),Calendar!G:G,Calendar!K:K),"")</f>
        <v/>
      </c>
      <c r="AJ6200" s="61" t="str">
        <f>IF(AND(K6200&lt;&gt;"Match of the Day",K6200&lt;&gt;"Match of the Day 2",K6200&lt;&gt;"Match of the Day Repeat"),"",1+MAX($AJ$10:AJ6199))</f>
        <v/>
      </c>
    </row>
    <row r="6201" spans="34:36" x14ac:dyDescent="0.35">
      <c r="AH6201" s="16" t="str">
        <f>IF(AND(B6201="Premier League",E6201="Live"),_xlfn.XLOOKUP(_xlfn.TEXTJOIN(" vs ",,C6201:D6201),Calendar!G:G,Calendar!B:B),IF(AND(B6201="Premier League",E6201="Highlights"),_xlfn.XLOOKUP(H6201,Calendar!O:O,Calendar!N:N,,-1),""))</f>
        <v/>
      </c>
      <c r="AI6201" s="61" t="str">
        <f>IF(AND(AH6201&lt;&gt;"",E6201="Live"),_xlfn.XLOOKUP(_xlfn.TEXTJOIN(" vs ",,C6201:D6201),Calendar!G:G,Calendar!K:K),"")</f>
        <v/>
      </c>
      <c r="AJ6201" s="61" t="str">
        <f>IF(AND(K6201&lt;&gt;"Match of the Day",K6201&lt;&gt;"Match of the Day 2",K6201&lt;&gt;"Match of the Day Repeat"),"",1+MAX($AJ$10:AJ6200))</f>
        <v/>
      </c>
    </row>
    <row r="6202" spans="34:36" x14ac:dyDescent="0.35">
      <c r="AH6202" s="16" t="str">
        <f>IF(AND(B6202="Premier League",E6202="Live"),_xlfn.XLOOKUP(_xlfn.TEXTJOIN(" vs ",,C6202:D6202),Calendar!G:G,Calendar!B:B),IF(AND(B6202="Premier League",E6202="Highlights"),_xlfn.XLOOKUP(H6202,Calendar!O:O,Calendar!N:N,,-1),""))</f>
        <v/>
      </c>
      <c r="AI6202" s="61" t="str">
        <f>IF(AND(AH6202&lt;&gt;"",E6202="Live"),_xlfn.XLOOKUP(_xlfn.TEXTJOIN(" vs ",,C6202:D6202),Calendar!G:G,Calendar!K:K),"")</f>
        <v/>
      </c>
      <c r="AJ6202" s="61" t="str">
        <f>IF(AND(K6202&lt;&gt;"Match of the Day",K6202&lt;&gt;"Match of the Day 2",K6202&lt;&gt;"Match of the Day Repeat"),"",1+MAX($AJ$10:AJ6201))</f>
        <v/>
      </c>
    </row>
    <row r="6203" spans="34:36" x14ac:dyDescent="0.35">
      <c r="AH6203" s="16" t="str">
        <f>IF(AND(B6203="Premier League",E6203="Live"),_xlfn.XLOOKUP(_xlfn.TEXTJOIN(" vs ",,C6203:D6203),Calendar!G:G,Calendar!B:B),IF(AND(B6203="Premier League",E6203="Highlights"),_xlfn.XLOOKUP(H6203,Calendar!O:O,Calendar!N:N,,-1),""))</f>
        <v/>
      </c>
      <c r="AI6203" s="61" t="str">
        <f>IF(AND(AH6203&lt;&gt;"",E6203="Live"),_xlfn.XLOOKUP(_xlfn.TEXTJOIN(" vs ",,C6203:D6203),Calendar!G:G,Calendar!K:K),"")</f>
        <v/>
      </c>
      <c r="AJ6203" s="61" t="str">
        <f>IF(AND(K6203&lt;&gt;"Match of the Day",K6203&lt;&gt;"Match of the Day 2",K6203&lt;&gt;"Match of the Day Repeat"),"",1+MAX($AJ$10:AJ6202))</f>
        <v/>
      </c>
    </row>
    <row r="6204" spans="34:36" x14ac:dyDescent="0.35">
      <c r="AH6204" s="16" t="str">
        <f>IF(AND(B6204="Premier League",E6204="Live"),_xlfn.XLOOKUP(_xlfn.TEXTJOIN(" vs ",,C6204:D6204),Calendar!G:G,Calendar!B:B),IF(AND(B6204="Premier League",E6204="Highlights"),_xlfn.XLOOKUP(H6204,Calendar!O:O,Calendar!N:N,,-1),""))</f>
        <v/>
      </c>
      <c r="AI6204" s="61" t="str">
        <f>IF(AND(AH6204&lt;&gt;"",E6204="Live"),_xlfn.XLOOKUP(_xlfn.TEXTJOIN(" vs ",,C6204:D6204),Calendar!G:G,Calendar!K:K),"")</f>
        <v/>
      </c>
      <c r="AJ6204" s="61" t="str">
        <f>IF(AND(K6204&lt;&gt;"Match of the Day",K6204&lt;&gt;"Match of the Day 2",K6204&lt;&gt;"Match of the Day Repeat"),"",1+MAX($AJ$10:AJ6203))</f>
        <v/>
      </c>
    </row>
    <row r="6205" spans="34:36" x14ac:dyDescent="0.35">
      <c r="AH6205" s="16" t="str">
        <f>IF(AND(B6205="Premier League",E6205="Live"),_xlfn.XLOOKUP(_xlfn.TEXTJOIN(" vs ",,C6205:D6205),Calendar!G:G,Calendar!B:B),IF(AND(B6205="Premier League",E6205="Highlights"),_xlfn.XLOOKUP(H6205,Calendar!O:O,Calendar!N:N,,-1),""))</f>
        <v/>
      </c>
      <c r="AI6205" s="61" t="str">
        <f>IF(AND(AH6205&lt;&gt;"",E6205="Live"),_xlfn.XLOOKUP(_xlfn.TEXTJOIN(" vs ",,C6205:D6205),Calendar!G:G,Calendar!K:K),"")</f>
        <v/>
      </c>
      <c r="AJ6205" s="61" t="str">
        <f>IF(AND(K6205&lt;&gt;"Match of the Day",K6205&lt;&gt;"Match of the Day 2",K6205&lt;&gt;"Match of the Day Repeat"),"",1+MAX($AJ$10:AJ6204))</f>
        <v/>
      </c>
    </row>
    <row r="6206" spans="34:36" x14ac:dyDescent="0.35">
      <c r="AH6206" s="16" t="str">
        <f>IF(AND(B6206="Premier League",E6206="Live"),_xlfn.XLOOKUP(_xlfn.TEXTJOIN(" vs ",,C6206:D6206),Calendar!G:G,Calendar!B:B),IF(AND(B6206="Premier League",E6206="Highlights"),_xlfn.XLOOKUP(H6206,Calendar!O:O,Calendar!N:N,,-1),""))</f>
        <v/>
      </c>
      <c r="AI6206" s="61" t="str">
        <f>IF(AND(AH6206&lt;&gt;"",E6206="Live"),_xlfn.XLOOKUP(_xlfn.TEXTJOIN(" vs ",,C6206:D6206),Calendar!G:G,Calendar!K:K),"")</f>
        <v/>
      </c>
      <c r="AJ6206" s="61" t="str">
        <f>IF(AND(K6206&lt;&gt;"Match of the Day",K6206&lt;&gt;"Match of the Day 2",K6206&lt;&gt;"Match of the Day Repeat"),"",1+MAX($AJ$10:AJ6205))</f>
        <v/>
      </c>
    </row>
    <row r="6207" spans="34:36" x14ac:dyDescent="0.35">
      <c r="AH6207" s="16" t="str">
        <f>IF(AND(B6207="Premier League",E6207="Live"),_xlfn.XLOOKUP(_xlfn.TEXTJOIN(" vs ",,C6207:D6207),Calendar!G:G,Calendar!B:B),IF(AND(B6207="Premier League",E6207="Highlights"),_xlfn.XLOOKUP(H6207,Calendar!O:O,Calendar!N:N,,-1),""))</f>
        <v/>
      </c>
      <c r="AI6207" s="61" t="str">
        <f>IF(AND(AH6207&lt;&gt;"",E6207="Live"),_xlfn.XLOOKUP(_xlfn.TEXTJOIN(" vs ",,C6207:D6207),Calendar!G:G,Calendar!K:K),"")</f>
        <v/>
      </c>
      <c r="AJ6207" s="61" t="str">
        <f>IF(AND(K6207&lt;&gt;"Match of the Day",K6207&lt;&gt;"Match of the Day 2",K6207&lt;&gt;"Match of the Day Repeat"),"",1+MAX($AJ$10:AJ6206))</f>
        <v/>
      </c>
    </row>
    <row r="6208" spans="34:36" x14ac:dyDescent="0.35">
      <c r="AH6208" s="16" t="str">
        <f>IF(AND(B6208="Premier League",E6208="Live"),_xlfn.XLOOKUP(_xlfn.TEXTJOIN(" vs ",,C6208:D6208),Calendar!G:G,Calendar!B:B),IF(AND(B6208="Premier League",E6208="Highlights"),_xlfn.XLOOKUP(H6208,Calendar!O:O,Calendar!N:N,,-1),""))</f>
        <v/>
      </c>
      <c r="AI6208" s="61" t="str">
        <f>IF(AND(AH6208&lt;&gt;"",E6208="Live"),_xlfn.XLOOKUP(_xlfn.TEXTJOIN(" vs ",,C6208:D6208),Calendar!G:G,Calendar!K:K),"")</f>
        <v/>
      </c>
      <c r="AJ6208" s="61" t="str">
        <f>IF(AND(K6208&lt;&gt;"Match of the Day",K6208&lt;&gt;"Match of the Day 2",K6208&lt;&gt;"Match of the Day Repeat"),"",1+MAX($AJ$10:AJ6207))</f>
        <v/>
      </c>
    </row>
    <row r="6209" spans="34:36" x14ac:dyDescent="0.35">
      <c r="AH6209" s="16" t="str">
        <f>IF(AND(B6209="Premier League",E6209="Live"),_xlfn.XLOOKUP(_xlfn.TEXTJOIN(" vs ",,C6209:D6209),Calendar!G:G,Calendar!B:B),IF(AND(B6209="Premier League",E6209="Highlights"),_xlfn.XLOOKUP(H6209,Calendar!O:O,Calendar!N:N,,-1),""))</f>
        <v/>
      </c>
      <c r="AI6209" s="61" t="str">
        <f>IF(AND(AH6209&lt;&gt;"",E6209="Live"),_xlfn.XLOOKUP(_xlfn.TEXTJOIN(" vs ",,C6209:D6209),Calendar!G:G,Calendar!K:K),"")</f>
        <v/>
      </c>
      <c r="AJ6209" s="61" t="str">
        <f>IF(AND(K6209&lt;&gt;"Match of the Day",K6209&lt;&gt;"Match of the Day 2",K6209&lt;&gt;"Match of the Day Repeat"),"",1+MAX($AJ$10:AJ6208))</f>
        <v/>
      </c>
    </row>
    <row r="6210" spans="34:36" x14ac:dyDescent="0.35">
      <c r="AH6210" s="16" t="str">
        <f>IF(AND(B6210="Premier League",E6210="Live"),_xlfn.XLOOKUP(_xlfn.TEXTJOIN(" vs ",,C6210:D6210),Calendar!G:G,Calendar!B:B),IF(AND(B6210="Premier League",E6210="Highlights"),_xlfn.XLOOKUP(H6210,Calendar!O:O,Calendar!N:N,,-1),""))</f>
        <v/>
      </c>
      <c r="AI6210" s="61" t="str">
        <f>IF(AND(AH6210&lt;&gt;"",E6210="Live"),_xlfn.XLOOKUP(_xlfn.TEXTJOIN(" vs ",,C6210:D6210),Calendar!G:G,Calendar!K:K),"")</f>
        <v/>
      </c>
      <c r="AJ6210" s="61" t="str">
        <f>IF(AND(K6210&lt;&gt;"Match of the Day",K6210&lt;&gt;"Match of the Day 2",K6210&lt;&gt;"Match of the Day Repeat"),"",1+MAX($AJ$10:AJ6209))</f>
        <v/>
      </c>
    </row>
    <row r="6211" spans="34:36" x14ac:dyDescent="0.35">
      <c r="AH6211" s="16" t="str">
        <f>IF(AND(B6211="Premier League",E6211="Live"),_xlfn.XLOOKUP(_xlfn.TEXTJOIN(" vs ",,C6211:D6211),Calendar!G:G,Calendar!B:B),IF(AND(B6211="Premier League",E6211="Highlights"),_xlfn.XLOOKUP(H6211,Calendar!O:O,Calendar!N:N,,-1),""))</f>
        <v/>
      </c>
      <c r="AI6211" s="61" t="str">
        <f>IF(AND(AH6211&lt;&gt;"",E6211="Live"),_xlfn.XLOOKUP(_xlfn.TEXTJOIN(" vs ",,C6211:D6211),Calendar!G:G,Calendar!K:K),"")</f>
        <v/>
      </c>
      <c r="AJ6211" s="61" t="str">
        <f>IF(AND(K6211&lt;&gt;"Match of the Day",K6211&lt;&gt;"Match of the Day 2",K6211&lt;&gt;"Match of the Day Repeat"),"",1+MAX($AJ$10:AJ6210))</f>
        <v/>
      </c>
    </row>
    <row r="6212" spans="34:36" x14ac:dyDescent="0.35">
      <c r="AH6212" s="16" t="str">
        <f>IF(AND(B6212="Premier League",E6212="Live"),_xlfn.XLOOKUP(_xlfn.TEXTJOIN(" vs ",,C6212:D6212),Calendar!G:G,Calendar!B:B),IF(AND(B6212="Premier League",E6212="Highlights"),_xlfn.XLOOKUP(H6212,Calendar!O:O,Calendar!N:N,,-1),""))</f>
        <v/>
      </c>
      <c r="AI6212" s="61" t="str">
        <f>IF(AND(AH6212&lt;&gt;"",E6212="Live"),_xlfn.XLOOKUP(_xlfn.TEXTJOIN(" vs ",,C6212:D6212),Calendar!G:G,Calendar!K:K),"")</f>
        <v/>
      </c>
      <c r="AJ6212" s="61" t="str">
        <f>IF(AND(K6212&lt;&gt;"Match of the Day",K6212&lt;&gt;"Match of the Day 2",K6212&lt;&gt;"Match of the Day Repeat"),"",1+MAX($AJ$10:AJ6211))</f>
        <v/>
      </c>
    </row>
    <row r="6213" spans="34:36" x14ac:dyDescent="0.35">
      <c r="AH6213" s="16" t="str">
        <f>IF(AND(B6213="Premier League",E6213="Live"),_xlfn.XLOOKUP(_xlfn.TEXTJOIN(" vs ",,C6213:D6213),Calendar!G:G,Calendar!B:B),IF(AND(B6213="Premier League",E6213="Highlights"),_xlfn.XLOOKUP(H6213,Calendar!O:O,Calendar!N:N,,-1),""))</f>
        <v/>
      </c>
      <c r="AI6213" s="61" t="str">
        <f>IF(AND(AH6213&lt;&gt;"",E6213="Live"),_xlfn.XLOOKUP(_xlfn.TEXTJOIN(" vs ",,C6213:D6213),Calendar!G:G,Calendar!K:K),"")</f>
        <v/>
      </c>
      <c r="AJ6213" s="61" t="str">
        <f>IF(AND(K6213&lt;&gt;"Match of the Day",K6213&lt;&gt;"Match of the Day 2",K6213&lt;&gt;"Match of the Day Repeat"),"",1+MAX($AJ$10:AJ6212))</f>
        <v/>
      </c>
    </row>
    <row r="6214" spans="34:36" x14ac:dyDescent="0.35">
      <c r="AH6214" s="16" t="str">
        <f>IF(AND(B6214="Premier League",E6214="Live"),_xlfn.XLOOKUP(_xlfn.TEXTJOIN(" vs ",,C6214:D6214),Calendar!G:G,Calendar!B:B),IF(AND(B6214="Premier League",E6214="Highlights"),_xlfn.XLOOKUP(H6214,Calendar!O:O,Calendar!N:N,,-1),""))</f>
        <v/>
      </c>
      <c r="AI6214" s="61" t="str">
        <f>IF(AND(AH6214&lt;&gt;"",E6214="Live"),_xlfn.XLOOKUP(_xlfn.TEXTJOIN(" vs ",,C6214:D6214),Calendar!G:G,Calendar!K:K),"")</f>
        <v/>
      </c>
      <c r="AJ6214" s="61" t="str">
        <f>IF(AND(K6214&lt;&gt;"Match of the Day",K6214&lt;&gt;"Match of the Day 2",K6214&lt;&gt;"Match of the Day Repeat"),"",1+MAX($AJ$10:AJ6213))</f>
        <v/>
      </c>
    </row>
    <row r="6215" spans="34:36" x14ac:dyDescent="0.35">
      <c r="AH6215" s="16" t="str">
        <f>IF(AND(B6215="Premier League",E6215="Live"),_xlfn.XLOOKUP(_xlfn.TEXTJOIN(" vs ",,C6215:D6215),Calendar!G:G,Calendar!B:B),IF(AND(B6215="Premier League",E6215="Highlights"),_xlfn.XLOOKUP(H6215,Calendar!O:O,Calendar!N:N,,-1),""))</f>
        <v/>
      </c>
      <c r="AI6215" s="61" t="str">
        <f>IF(AND(AH6215&lt;&gt;"",E6215="Live"),_xlfn.XLOOKUP(_xlfn.TEXTJOIN(" vs ",,C6215:D6215),Calendar!G:G,Calendar!K:K),"")</f>
        <v/>
      </c>
      <c r="AJ6215" s="61" t="str">
        <f>IF(AND(K6215&lt;&gt;"Match of the Day",K6215&lt;&gt;"Match of the Day 2",K6215&lt;&gt;"Match of the Day Repeat"),"",1+MAX($AJ$10:AJ6214))</f>
        <v/>
      </c>
    </row>
    <row r="6216" spans="34:36" x14ac:dyDescent="0.35">
      <c r="AH6216" s="16" t="str">
        <f>IF(AND(B6216="Premier League",E6216="Live"),_xlfn.XLOOKUP(_xlfn.TEXTJOIN(" vs ",,C6216:D6216),Calendar!G:G,Calendar!B:B),IF(AND(B6216="Premier League",E6216="Highlights"),_xlfn.XLOOKUP(H6216,Calendar!O:O,Calendar!N:N,,-1),""))</f>
        <v/>
      </c>
      <c r="AI6216" s="61" t="str">
        <f>IF(AND(AH6216&lt;&gt;"",E6216="Live"),_xlfn.XLOOKUP(_xlfn.TEXTJOIN(" vs ",,C6216:D6216),Calendar!G:G,Calendar!K:K),"")</f>
        <v/>
      </c>
      <c r="AJ6216" s="61" t="str">
        <f>IF(AND(K6216&lt;&gt;"Match of the Day",K6216&lt;&gt;"Match of the Day 2",K6216&lt;&gt;"Match of the Day Repeat"),"",1+MAX($AJ$10:AJ6215))</f>
        <v/>
      </c>
    </row>
    <row r="6217" spans="34:36" x14ac:dyDescent="0.35">
      <c r="AH6217" s="16" t="str">
        <f>IF(AND(B6217="Premier League",E6217="Live"),_xlfn.XLOOKUP(_xlfn.TEXTJOIN(" vs ",,C6217:D6217),Calendar!G:G,Calendar!B:B),IF(AND(B6217="Premier League",E6217="Highlights"),_xlfn.XLOOKUP(H6217,Calendar!O:O,Calendar!N:N,,-1),""))</f>
        <v/>
      </c>
      <c r="AI6217" s="61" t="str">
        <f>IF(AND(AH6217&lt;&gt;"",E6217="Live"),_xlfn.XLOOKUP(_xlfn.TEXTJOIN(" vs ",,C6217:D6217),Calendar!G:G,Calendar!K:K),"")</f>
        <v/>
      </c>
      <c r="AJ6217" s="61" t="str">
        <f>IF(AND(K6217&lt;&gt;"Match of the Day",K6217&lt;&gt;"Match of the Day 2",K6217&lt;&gt;"Match of the Day Repeat"),"",1+MAX($AJ$10:AJ6216))</f>
        <v/>
      </c>
    </row>
    <row r="6218" spans="34:36" x14ac:dyDescent="0.35">
      <c r="AH6218" s="16" t="str">
        <f>IF(AND(B6218="Premier League",E6218="Live"),_xlfn.XLOOKUP(_xlfn.TEXTJOIN(" vs ",,C6218:D6218),Calendar!G:G,Calendar!B:B),IF(AND(B6218="Premier League",E6218="Highlights"),_xlfn.XLOOKUP(H6218,Calendar!O:O,Calendar!N:N,,-1),""))</f>
        <v/>
      </c>
      <c r="AI6218" s="61" t="str">
        <f>IF(AND(AH6218&lt;&gt;"",E6218="Live"),_xlfn.XLOOKUP(_xlfn.TEXTJOIN(" vs ",,C6218:D6218),Calendar!G:G,Calendar!K:K),"")</f>
        <v/>
      </c>
      <c r="AJ6218" s="61" t="str">
        <f>IF(AND(K6218&lt;&gt;"Match of the Day",K6218&lt;&gt;"Match of the Day 2",K6218&lt;&gt;"Match of the Day Repeat"),"",1+MAX($AJ$10:AJ6217))</f>
        <v/>
      </c>
    </row>
    <row r="6219" spans="34:36" x14ac:dyDescent="0.35">
      <c r="AH6219" s="16" t="str">
        <f>IF(AND(B6219="Premier League",E6219="Live"),_xlfn.XLOOKUP(_xlfn.TEXTJOIN(" vs ",,C6219:D6219),Calendar!G:G,Calendar!B:B),IF(AND(B6219="Premier League",E6219="Highlights"),_xlfn.XLOOKUP(H6219,Calendar!O:O,Calendar!N:N,,-1),""))</f>
        <v/>
      </c>
      <c r="AI6219" s="61" t="str">
        <f>IF(AND(AH6219&lt;&gt;"",E6219="Live"),_xlfn.XLOOKUP(_xlfn.TEXTJOIN(" vs ",,C6219:D6219),Calendar!G:G,Calendar!K:K),"")</f>
        <v/>
      </c>
      <c r="AJ6219" s="61" t="str">
        <f>IF(AND(K6219&lt;&gt;"Match of the Day",K6219&lt;&gt;"Match of the Day 2",K6219&lt;&gt;"Match of the Day Repeat"),"",1+MAX($AJ$10:AJ6218))</f>
        <v/>
      </c>
    </row>
    <row r="6220" spans="34:36" x14ac:dyDescent="0.35">
      <c r="AH6220" s="16" t="str">
        <f>IF(AND(B6220="Premier League",E6220="Live"),_xlfn.XLOOKUP(_xlfn.TEXTJOIN(" vs ",,C6220:D6220),Calendar!G:G,Calendar!B:B),IF(AND(B6220="Premier League",E6220="Highlights"),_xlfn.XLOOKUP(H6220,Calendar!O:O,Calendar!N:N,,-1),""))</f>
        <v/>
      </c>
      <c r="AI6220" s="61" t="str">
        <f>IF(AND(AH6220&lt;&gt;"",E6220="Live"),_xlfn.XLOOKUP(_xlfn.TEXTJOIN(" vs ",,C6220:D6220),Calendar!G:G,Calendar!K:K),"")</f>
        <v/>
      </c>
      <c r="AJ6220" s="61" t="str">
        <f>IF(AND(K6220&lt;&gt;"Match of the Day",K6220&lt;&gt;"Match of the Day 2",K6220&lt;&gt;"Match of the Day Repeat"),"",1+MAX($AJ$10:AJ6219))</f>
        <v/>
      </c>
    </row>
    <row r="6221" spans="34:36" x14ac:dyDescent="0.35">
      <c r="AH6221" s="16" t="str">
        <f>IF(AND(B6221="Premier League",E6221="Live"),_xlfn.XLOOKUP(_xlfn.TEXTJOIN(" vs ",,C6221:D6221),Calendar!G:G,Calendar!B:B),IF(AND(B6221="Premier League",E6221="Highlights"),_xlfn.XLOOKUP(H6221,Calendar!O:O,Calendar!N:N,,-1),""))</f>
        <v/>
      </c>
      <c r="AI6221" s="61" t="str">
        <f>IF(AND(AH6221&lt;&gt;"",E6221="Live"),_xlfn.XLOOKUP(_xlfn.TEXTJOIN(" vs ",,C6221:D6221),Calendar!G:G,Calendar!K:K),"")</f>
        <v/>
      </c>
      <c r="AJ6221" s="61" t="str">
        <f>IF(AND(K6221&lt;&gt;"Match of the Day",K6221&lt;&gt;"Match of the Day 2",K6221&lt;&gt;"Match of the Day Repeat"),"",1+MAX($AJ$10:AJ6220))</f>
        <v/>
      </c>
    </row>
    <row r="6222" spans="34:36" x14ac:dyDescent="0.35">
      <c r="AH6222" s="16" t="str">
        <f>IF(AND(B6222="Premier League",E6222="Live"),_xlfn.XLOOKUP(_xlfn.TEXTJOIN(" vs ",,C6222:D6222),Calendar!G:G,Calendar!B:B),IF(AND(B6222="Premier League",E6222="Highlights"),_xlfn.XLOOKUP(H6222,Calendar!O:O,Calendar!N:N,,-1),""))</f>
        <v/>
      </c>
      <c r="AI6222" s="61" t="str">
        <f>IF(AND(AH6222&lt;&gt;"",E6222="Live"),_xlfn.XLOOKUP(_xlfn.TEXTJOIN(" vs ",,C6222:D6222),Calendar!G:G,Calendar!K:K),"")</f>
        <v/>
      </c>
      <c r="AJ6222" s="61" t="str">
        <f>IF(AND(K6222&lt;&gt;"Match of the Day",K6222&lt;&gt;"Match of the Day 2",K6222&lt;&gt;"Match of the Day Repeat"),"",1+MAX($AJ$10:AJ6221))</f>
        <v/>
      </c>
    </row>
    <row r="6223" spans="34:36" x14ac:dyDescent="0.35">
      <c r="AH6223" s="16" t="str">
        <f>IF(AND(B6223="Premier League",E6223="Live"),_xlfn.XLOOKUP(_xlfn.TEXTJOIN(" vs ",,C6223:D6223),Calendar!G:G,Calendar!B:B),IF(AND(B6223="Premier League",E6223="Highlights"),_xlfn.XLOOKUP(H6223,Calendar!O:O,Calendar!N:N,,-1),""))</f>
        <v/>
      </c>
      <c r="AI6223" s="61" t="str">
        <f>IF(AND(AH6223&lt;&gt;"",E6223="Live"),_xlfn.XLOOKUP(_xlfn.TEXTJOIN(" vs ",,C6223:D6223),Calendar!G:G,Calendar!K:K),"")</f>
        <v/>
      </c>
      <c r="AJ6223" s="61" t="str">
        <f>IF(AND(K6223&lt;&gt;"Match of the Day",K6223&lt;&gt;"Match of the Day 2",K6223&lt;&gt;"Match of the Day Repeat"),"",1+MAX($AJ$10:AJ6222))</f>
        <v/>
      </c>
    </row>
    <row r="6224" spans="34:36" x14ac:dyDescent="0.35">
      <c r="AH6224" s="16" t="str">
        <f>IF(AND(B6224="Premier League",E6224="Live"),_xlfn.XLOOKUP(_xlfn.TEXTJOIN(" vs ",,C6224:D6224),Calendar!G:G,Calendar!B:B),IF(AND(B6224="Premier League",E6224="Highlights"),_xlfn.XLOOKUP(H6224,Calendar!O:O,Calendar!N:N,,-1),""))</f>
        <v/>
      </c>
      <c r="AI6224" s="61" t="str">
        <f>IF(AND(AH6224&lt;&gt;"",E6224="Live"),_xlfn.XLOOKUP(_xlfn.TEXTJOIN(" vs ",,C6224:D6224),Calendar!G:G,Calendar!K:K),"")</f>
        <v/>
      </c>
      <c r="AJ6224" s="61" t="str">
        <f>IF(AND(K6224&lt;&gt;"Match of the Day",K6224&lt;&gt;"Match of the Day 2",K6224&lt;&gt;"Match of the Day Repeat"),"",1+MAX($AJ$10:AJ6223))</f>
        <v/>
      </c>
    </row>
    <row r="6225" spans="34:36" x14ac:dyDescent="0.35">
      <c r="AH6225" s="16" t="str">
        <f>IF(AND(B6225="Premier League",E6225="Live"),_xlfn.XLOOKUP(_xlfn.TEXTJOIN(" vs ",,C6225:D6225),Calendar!G:G,Calendar!B:B),IF(AND(B6225="Premier League",E6225="Highlights"),_xlfn.XLOOKUP(H6225,Calendar!O:O,Calendar!N:N,,-1),""))</f>
        <v/>
      </c>
      <c r="AI6225" s="61" t="str">
        <f>IF(AND(AH6225&lt;&gt;"",E6225="Live"),_xlfn.XLOOKUP(_xlfn.TEXTJOIN(" vs ",,C6225:D6225),Calendar!G:G,Calendar!K:K),"")</f>
        <v/>
      </c>
      <c r="AJ6225" s="61" t="str">
        <f>IF(AND(K6225&lt;&gt;"Match of the Day",K6225&lt;&gt;"Match of the Day 2",K6225&lt;&gt;"Match of the Day Repeat"),"",1+MAX($AJ$10:AJ6224))</f>
        <v/>
      </c>
    </row>
    <row r="6226" spans="34:36" x14ac:dyDescent="0.35">
      <c r="AH6226" s="16" t="str">
        <f>IF(AND(B6226="Premier League",E6226="Live"),_xlfn.XLOOKUP(_xlfn.TEXTJOIN(" vs ",,C6226:D6226),Calendar!G:G,Calendar!B:B),IF(AND(B6226="Premier League",E6226="Highlights"),_xlfn.XLOOKUP(H6226,Calendar!O:O,Calendar!N:N,,-1),""))</f>
        <v/>
      </c>
      <c r="AI6226" s="61" t="str">
        <f>IF(AND(AH6226&lt;&gt;"",E6226="Live"),_xlfn.XLOOKUP(_xlfn.TEXTJOIN(" vs ",,C6226:D6226),Calendar!G:G,Calendar!K:K),"")</f>
        <v/>
      </c>
      <c r="AJ6226" s="61" t="str">
        <f>IF(AND(K6226&lt;&gt;"Match of the Day",K6226&lt;&gt;"Match of the Day 2",K6226&lt;&gt;"Match of the Day Repeat"),"",1+MAX($AJ$10:AJ6225))</f>
        <v/>
      </c>
    </row>
    <row r="6227" spans="34:36" x14ac:dyDescent="0.35">
      <c r="AH6227" s="16" t="str">
        <f>IF(AND(B6227="Premier League",E6227="Live"),_xlfn.XLOOKUP(_xlfn.TEXTJOIN(" vs ",,C6227:D6227),Calendar!G:G,Calendar!B:B),IF(AND(B6227="Premier League",E6227="Highlights"),_xlfn.XLOOKUP(H6227,Calendar!O:O,Calendar!N:N,,-1),""))</f>
        <v/>
      </c>
      <c r="AI6227" s="61" t="str">
        <f>IF(AND(AH6227&lt;&gt;"",E6227="Live"),_xlfn.XLOOKUP(_xlfn.TEXTJOIN(" vs ",,C6227:D6227),Calendar!G:G,Calendar!K:K),"")</f>
        <v/>
      </c>
      <c r="AJ6227" s="61" t="str">
        <f>IF(AND(K6227&lt;&gt;"Match of the Day",K6227&lt;&gt;"Match of the Day 2",K6227&lt;&gt;"Match of the Day Repeat"),"",1+MAX($AJ$10:AJ6226))</f>
        <v/>
      </c>
    </row>
    <row r="6228" spans="34:36" x14ac:dyDescent="0.35">
      <c r="AH6228" s="16" t="str">
        <f>IF(AND(B6228="Premier League",E6228="Live"),_xlfn.XLOOKUP(_xlfn.TEXTJOIN(" vs ",,C6228:D6228),Calendar!G:G,Calendar!B:B),IF(AND(B6228="Premier League",E6228="Highlights"),_xlfn.XLOOKUP(H6228,Calendar!O:O,Calendar!N:N,,-1),""))</f>
        <v/>
      </c>
      <c r="AI6228" s="61" t="str">
        <f>IF(AND(AH6228&lt;&gt;"",E6228="Live"),_xlfn.XLOOKUP(_xlfn.TEXTJOIN(" vs ",,C6228:D6228),Calendar!G:G,Calendar!K:K),"")</f>
        <v/>
      </c>
      <c r="AJ6228" s="61" t="str">
        <f>IF(AND(K6228&lt;&gt;"Match of the Day",K6228&lt;&gt;"Match of the Day 2",K6228&lt;&gt;"Match of the Day Repeat"),"",1+MAX($AJ$10:AJ6227))</f>
        <v/>
      </c>
    </row>
    <row r="6229" spans="34:36" x14ac:dyDescent="0.35">
      <c r="AH6229" s="16" t="str">
        <f>IF(AND(B6229="Premier League",E6229="Live"),_xlfn.XLOOKUP(_xlfn.TEXTJOIN(" vs ",,C6229:D6229),Calendar!G:G,Calendar!B:B),IF(AND(B6229="Premier League",E6229="Highlights"),_xlfn.XLOOKUP(H6229,Calendar!O:O,Calendar!N:N,,-1),""))</f>
        <v/>
      </c>
      <c r="AI6229" s="61" t="str">
        <f>IF(AND(AH6229&lt;&gt;"",E6229="Live"),_xlfn.XLOOKUP(_xlfn.TEXTJOIN(" vs ",,C6229:D6229),Calendar!G:G,Calendar!K:K),"")</f>
        <v/>
      </c>
      <c r="AJ6229" s="61" t="str">
        <f>IF(AND(K6229&lt;&gt;"Match of the Day",K6229&lt;&gt;"Match of the Day 2",K6229&lt;&gt;"Match of the Day Repeat"),"",1+MAX($AJ$10:AJ6228))</f>
        <v/>
      </c>
    </row>
    <row r="6230" spans="34:36" x14ac:dyDescent="0.35">
      <c r="AH6230" s="16" t="str">
        <f>IF(AND(B6230="Premier League",E6230="Live"),_xlfn.XLOOKUP(_xlfn.TEXTJOIN(" vs ",,C6230:D6230),Calendar!G:G,Calendar!B:B),IF(AND(B6230="Premier League",E6230="Highlights"),_xlfn.XLOOKUP(H6230,Calendar!O:O,Calendar!N:N,,-1),""))</f>
        <v/>
      </c>
      <c r="AI6230" s="61" t="str">
        <f>IF(AND(AH6230&lt;&gt;"",E6230="Live"),_xlfn.XLOOKUP(_xlfn.TEXTJOIN(" vs ",,C6230:D6230),Calendar!G:G,Calendar!K:K),"")</f>
        <v/>
      </c>
      <c r="AJ6230" s="61" t="str">
        <f>IF(AND(K6230&lt;&gt;"Match of the Day",K6230&lt;&gt;"Match of the Day 2",K6230&lt;&gt;"Match of the Day Repeat"),"",1+MAX($AJ$10:AJ6229))</f>
        <v/>
      </c>
    </row>
    <row r="6231" spans="34:36" x14ac:dyDescent="0.35">
      <c r="AH6231" s="16" t="str">
        <f>IF(AND(B6231="Premier League",E6231="Live"),_xlfn.XLOOKUP(_xlfn.TEXTJOIN(" vs ",,C6231:D6231),Calendar!G:G,Calendar!B:B),IF(AND(B6231="Premier League",E6231="Highlights"),_xlfn.XLOOKUP(H6231,Calendar!O:O,Calendar!N:N,,-1),""))</f>
        <v/>
      </c>
      <c r="AI6231" s="61" t="str">
        <f>IF(AND(AH6231&lt;&gt;"",E6231="Live"),_xlfn.XLOOKUP(_xlfn.TEXTJOIN(" vs ",,C6231:D6231),Calendar!G:G,Calendar!K:K),"")</f>
        <v/>
      </c>
      <c r="AJ6231" s="61" t="str">
        <f>IF(AND(K6231&lt;&gt;"Match of the Day",K6231&lt;&gt;"Match of the Day 2",K6231&lt;&gt;"Match of the Day Repeat"),"",1+MAX($AJ$10:AJ6230))</f>
        <v/>
      </c>
    </row>
    <row r="6232" spans="34:36" x14ac:dyDescent="0.35">
      <c r="AH6232" s="16" t="str">
        <f>IF(AND(B6232="Premier League",E6232="Live"),_xlfn.XLOOKUP(_xlfn.TEXTJOIN(" vs ",,C6232:D6232),Calendar!G:G,Calendar!B:B),IF(AND(B6232="Premier League",E6232="Highlights"),_xlfn.XLOOKUP(H6232,Calendar!O:O,Calendar!N:N,,-1),""))</f>
        <v/>
      </c>
      <c r="AI6232" s="61" t="str">
        <f>IF(AND(AH6232&lt;&gt;"",E6232="Live"),_xlfn.XLOOKUP(_xlfn.TEXTJOIN(" vs ",,C6232:D6232),Calendar!G:G,Calendar!K:K),"")</f>
        <v/>
      </c>
      <c r="AJ6232" s="61" t="str">
        <f>IF(AND(K6232&lt;&gt;"Match of the Day",K6232&lt;&gt;"Match of the Day 2",K6232&lt;&gt;"Match of the Day Repeat"),"",1+MAX($AJ$10:AJ6231))</f>
        <v/>
      </c>
    </row>
    <row r="6233" spans="34:36" x14ac:dyDescent="0.35">
      <c r="AH6233" s="16" t="str">
        <f>IF(AND(B6233="Premier League",E6233="Live"),_xlfn.XLOOKUP(_xlfn.TEXTJOIN(" vs ",,C6233:D6233),Calendar!G:G,Calendar!B:B),IF(AND(B6233="Premier League",E6233="Highlights"),_xlfn.XLOOKUP(H6233,Calendar!O:O,Calendar!N:N,,-1),""))</f>
        <v/>
      </c>
      <c r="AI6233" s="61" t="str">
        <f>IF(AND(AH6233&lt;&gt;"",E6233="Live"),_xlfn.XLOOKUP(_xlfn.TEXTJOIN(" vs ",,C6233:D6233),Calendar!G:G,Calendar!K:K),"")</f>
        <v/>
      </c>
      <c r="AJ6233" s="61" t="str">
        <f>IF(AND(K6233&lt;&gt;"Match of the Day",K6233&lt;&gt;"Match of the Day 2",K6233&lt;&gt;"Match of the Day Repeat"),"",1+MAX($AJ$10:AJ6232))</f>
        <v/>
      </c>
    </row>
    <row r="6234" spans="34:36" x14ac:dyDescent="0.35">
      <c r="AH6234" s="16" t="str">
        <f>IF(AND(B6234="Premier League",E6234="Live"),_xlfn.XLOOKUP(_xlfn.TEXTJOIN(" vs ",,C6234:D6234),Calendar!G:G,Calendar!B:B),IF(AND(B6234="Premier League",E6234="Highlights"),_xlfn.XLOOKUP(H6234,Calendar!O:O,Calendar!N:N,,-1),""))</f>
        <v/>
      </c>
      <c r="AI6234" s="61" t="str">
        <f>IF(AND(AH6234&lt;&gt;"",E6234="Live"),_xlfn.XLOOKUP(_xlfn.TEXTJOIN(" vs ",,C6234:D6234),Calendar!G:G,Calendar!K:K),"")</f>
        <v/>
      </c>
      <c r="AJ6234" s="61" t="str">
        <f>IF(AND(K6234&lt;&gt;"Match of the Day",K6234&lt;&gt;"Match of the Day 2",K6234&lt;&gt;"Match of the Day Repeat"),"",1+MAX($AJ$10:AJ6233))</f>
        <v/>
      </c>
    </row>
    <row r="6235" spans="34:36" x14ac:dyDescent="0.35">
      <c r="AH6235" s="16" t="str">
        <f>IF(AND(B6235="Premier League",E6235="Live"),_xlfn.XLOOKUP(_xlfn.TEXTJOIN(" vs ",,C6235:D6235),Calendar!G:G,Calendar!B:B),IF(AND(B6235="Premier League",E6235="Highlights"),_xlfn.XLOOKUP(H6235,Calendar!O:O,Calendar!N:N,,-1),""))</f>
        <v/>
      </c>
      <c r="AI6235" s="61" t="str">
        <f>IF(AND(AH6235&lt;&gt;"",E6235="Live"),_xlfn.XLOOKUP(_xlfn.TEXTJOIN(" vs ",,C6235:D6235),Calendar!G:G,Calendar!K:K),"")</f>
        <v/>
      </c>
      <c r="AJ6235" s="61" t="str">
        <f>IF(AND(K6235&lt;&gt;"Match of the Day",K6235&lt;&gt;"Match of the Day 2",K6235&lt;&gt;"Match of the Day Repeat"),"",1+MAX($AJ$10:AJ6234))</f>
        <v/>
      </c>
    </row>
    <row r="6236" spans="34:36" x14ac:dyDescent="0.35">
      <c r="AH6236" s="16" t="str">
        <f>IF(AND(B6236="Premier League",E6236="Live"),_xlfn.XLOOKUP(_xlfn.TEXTJOIN(" vs ",,C6236:D6236),Calendar!G:G,Calendar!B:B),IF(AND(B6236="Premier League",E6236="Highlights"),_xlfn.XLOOKUP(H6236,Calendar!O:O,Calendar!N:N,,-1),""))</f>
        <v/>
      </c>
      <c r="AI6236" s="61" t="str">
        <f>IF(AND(AH6236&lt;&gt;"",E6236="Live"),_xlfn.XLOOKUP(_xlfn.TEXTJOIN(" vs ",,C6236:D6236),Calendar!G:G,Calendar!K:K),"")</f>
        <v/>
      </c>
      <c r="AJ6236" s="61" t="str">
        <f>IF(AND(K6236&lt;&gt;"Match of the Day",K6236&lt;&gt;"Match of the Day 2",K6236&lt;&gt;"Match of the Day Repeat"),"",1+MAX($AJ$10:AJ6235))</f>
        <v/>
      </c>
    </row>
    <row r="6237" spans="34:36" x14ac:dyDescent="0.35">
      <c r="AH6237" s="16" t="str">
        <f>IF(AND(B6237="Premier League",E6237="Live"),_xlfn.XLOOKUP(_xlfn.TEXTJOIN(" vs ",,C6237:D6237),Calendar!G:G,Calendar!B:B),IF(AND(B6237="Premier League",E6237="Highlights"),_xlfn.XLOOKUP(H6237,Calendar!O:O,Calendar!N:N,,-1),""))</f>
        <v/>
      </c>
      <c r="AI6237" s="61" t="str">
        <f>IF(AND(AH6237&lt;&gt;"",E6237="Live"),_xlfn.XLOOKUP(_xlfn.TEXTJOIN(" vs ",,C6237:D6237),Calendar!G:G,Calendar!K:K),"")</f>
        <v/>
      </c>
      <c r="AJ6237" s="61" t="str">
        <f>IF(AND(K6237&lt;&gt;"Match of the Day",K6237&lt;&gt;"Match of the Day 2",K6237&lt;&gt;"Match of the Day Repeat"),"",1+MAX($AJ$10:AJ6236))</f>
        <v/>
      </c>
    </row>
    <row r="6238" spans="34:36" x14ac:dyDescent="0.35">
      <c r="AH6238" s="16" t="str">
        <f>IF(AND(B6238="Premier League",E6238="Live"),_xlfn.XLOOKUP(_xlfn.TEXTJOIN(" vs ",,C6238:D6238),Calendar!G:G,Calendar!B:B),IF(AND(B6238="Premier League",E6238="Highlights"),_xlfn.XLOOKUP(H6238,Calendar!O:O,Calendar!N:N,,-1),""))</f>
        <v/>
      </c>
      <c r="AI6238" s="61" t="str">
        <f>IF(AND(AH6238&lt;&gt;"",E6238="Live"),_xlfn.XLOOKUP(_xlfn.TEXTJOIN(" vs ",,C6238:D6238),Calendar!G:G,Calendar!K:K),"")</f>
        <v/>
      </c>
      <c r="AJ6238" s="61" t="str">
        <f>IF(AND(K6238&lt;&gt;"Match of the Day",K6238&lt;&gt;"Match of the Day 2",K6238&lt;&gt;"Match of the Day Repeat"),"",1+MAX($AJ$10:AJ6237))</f>
        <v/>
      </c>
    </row>
    <row r="6239" spans="34:36" x14ac:dyDescent="0.35">
      <c r="AH6239" s="16" t="str">
        <f>IF(AND(B6239="Premier League",E6239="Live"),_xlfn.XLOOKUP(_xlfn.TEXTJOIN(" vs ",,C6239:D6239),Calendar!G:G,Calendar!B:B),IF(AND(B6239="Premier League",E6239="Highlights"),_xlfn.XLOOKUP(H6239,Calendar!O:O,Calendar!N:N,,-1),""))</f>
        <v/>
      </c>
      <c r="AI6239" s="61" t="str">
        <f>IF(AND(AH6239&lt;&gt;"",E6239="Live"),_xlfn.XLOOKUP(_xlfn.TEXTJOIN(" vs ",,C6239:D6239),Calendar!G:G,Calendar!K:K),"")</f>
        <v/>
      </c>
      <c r="AJ6239" s="61" t="str">
        <f>IF(AND(K6239&lt;&gt;"Match of the Day",K6239&lt;&gt;"Match of the Day 2",K6239&lt;&gt;"Match of the Day Repeat"),"",1+MAX($AJ$10:AJ6238))</f>
        <v/>
      </c>
    </row>
    <row r="6240" spans="34:36" x14ac:dyDescent="0.35">
      <c r="AH6240" s="16" t="str">
        <f>IF(AND(B6240="Premier League",E6240="Live"),_xlfn.XLOOKUP(_xlfn.TEXTJOIN(" vs ",,C6240:D6240),Calendar!G:G,Calendar!B:B),IF(AND(B6240="Premier League",E6240="Highlights"),_xlfn.XLOOKUP(H6240,Calendar!O:O,Calendar!N:N,,-1),""))</f>
        <v/>
      </c>
      <c r="AI6240" s="61" t="str">
        <f>IF(AND(AH6240&lt;&gt;"",E6240="Live"),_xlfn.XLOOKUP(_xlfn.TEXTJOIN(" vs ",,C6240:D6240),Calendar!G:G,Calendar!K:K),"")</f>
        <v/>
      </c>
      <c r="AJ6240" s="61" t="str">
        <f>IF(AND(K6240&lt;&gt;"Match of the Day",K6240&lt;&gt;"Match of the Day 2",K6240&lt;&gt;"Match of the Day Repeat"),"",1+MAX($AJ$10:AJ6239))</f>
        <v/>
      </c>
    </row>
    <row r="6241" spans="34:36" x14ac:dyDescent="0.35">
      <c r="AH6241" s="16" t="str">
        <f>IF(AND(B6241="Premier League",E6241="Live"),_xlfn.XLOOKUP(_xlfn.TEXTJOIN(" vs ",,C6241:D6241),Calendar!G:G,Calendar!B:B),IF(AND(B6241="Premier League",E6241="Highlights"),_xlfn.XLOOKUP(H6241,Calendar!O:O,Calendar!N:N,,-1),""))</f>
        <v/>
      </c>
      <c r="AI6241" s="61" t="str">
        <f>IF(AND(AH6241&lt;&gt;"",E6241="Live"),_xlfn.XLOOKUP(_xlfn.TEXTJOIN(" vs ",,C6241:D6241),Calendar!G:G,Calendar!K:K),"")</f>
        <v/>
      </c>
      <c r="AJ6241" s="61" t="str">
        <f>IF(AND(K6241&lt;&gt;"Match of the Day",K6241&lt;&gt;"Match of the Day 2",K6241&lt;&gt;"Match of the Day Repeat"),"",1+MAX($AJ$10:AJ6240))</f>
        <v/>
      </c>
    </row>
    <row r="6242" spans="34:36" x14ac:dyDescent="0.35">
      <c r="AH6242" s="16" t="str">
        <f>IF(AND(B6242="Premier League",E6242="Live"),_xlfn.XLOOKUP(_xlfn.TEXTJOIN(" vs ",,C6242:D6242),Calendar!G:G,Calendar!B:B),IF(AND(B6242="Premier League",E6242="Highlights"),_xlfn.XLOOKUP(H6242,Calendar!O:O,Calendar!N:N,,-1),""))</f>
        <v/>
      </c>
      <c r="AI6242" s="61" t="str">
        <f>IF(AND(AH6242&lt;&gt;"",E6242="Live"),_xlfn.XLOOKUP(_xlfn.TEXTJOIN(" vs ",,C6242:D6242),Calendar!G:G,Calendar!K:K),"")</f>
        <v/>
      </c>
      <c r="AJ6242" s="61" t="str">
        <f>IF(AND(K6242&lt;&gt;"Match of the Day",K6242&lt;&gt;"Match of the Day 2",K6242&lt;&gt;"Match of the Day Repeat"),"",1+MAX($AJ$10:AJ6241))</f>
        <v/>
      </c>
    </row>
    <row r="6243" spans="34:36" x14ac:dyDescent="0.35">
      <c r="AH6243" s="16" t="str">
        <f>IF(AND(B6243="Premier League",E6243="Live"),_xlfn.XLOOKUP(_xlfn.TEXTJOIN(" vs ",,C6243:D6243),Calendar!G:G,Calendar!B:B),IF(AND(B6243="Premier League",E6243="Highlights"),_xlfn.XLOOKUP(H6243,Calendar!O:O,Calendar!N:N,,-1),""))</f>
        <v/>
      </c>
      <c r="AI6243" s="61" t="str">
        <f>IF(AND(AH6243&lt;&gt;"",E6243="Live"),_xlfn.XLOOKUP(_xlfn.TEXTJOIN(" vs ",,C6243:D6243),Calendar!G:G,Calendar!K:K),"")</f>
        <v/>
      </c>
      <c r="AJ6243" s="61" t="str">
        <f>IF(AND(K6243&lt;&gt;"Match of the Day",K6243&lt;&gt;"Match of the Day 2",K6243&lt;&gt;"Match of the Day Repeat"),"",1+MAX($AJ$10:AJ6242))</f>
        <v/>
      </c>
    </row>
    <row r="6244" spans="34:36" x14ac:dyDescent="0.35">
      <c r="AH6244" s="16" t="str">
        <f>IF(AND(B6244="Premier League",E6244="Live"),_xlfn.XLOOKUP(_xlfn.TEXTJOIN(" vs ",,C6244:D6244),Calendar!G:G,Calendar!B:B),IF(AND(B6244="Premier League",E6244="Highlights"),_xlfn.XLOOKUP(H6244,Calendar!O:O,Calendar!N:N,,-1),""))</f>
        <v/>
      </c>
      <c r="AI6244" s="61" t="str">
        <f>IF(AND(AH6244&lt;&gt;"",E6244="Live"),_xlfn.XLOOKUP(_xlfn.TEXTJOIN(" vs ",,C6244:D6244),Calendar!G:G,Calendar!K:K),"")</f>
        <v/>
      </c>
      <c r="AJ6244" s="61" t="str">
        <f>IF(AND(K6244&lt;&gt;"Match of the Day",K6244&lt;&gt;"Match of the Day 2",K6244&lt;&gt;"Match of the Day Repeat"),"",1+MAX($AJ$10:AJ6243))</f>
        <v/>
      </c>
    </row>
    <row r="6245" spans="34:36" x14ac:dyDescent="0.35">
      <c r="AH6245" s="16" t="str">
        <f>IF(AND(B6245="Premier League",E6245="Live"),_xlfn.XLOOKUP(_xlfn.TEXTJOIN(" vs ",,C6245:D6245),Calendar!G:G,Calendar!B:B),IF(AND(B6245="Premier League",E6245="Highlights"),_xlfn.XLOOKUP(H6245,Calendar!O:O,Calendar!N:N,,-1),""))</f>
        <v/>
      </c>
      <c r="AI6245" s="61" t="str">
        <f>IF(AND(AH6245&lt;&gt;"",E6245="Live"),_xlfn.XLOOKUP(_xlfn.TEXTJOIN(" vs ",,C6245:D6245),Calendar!G:G,Calendar!K:K),"")</f>
        <v/>
      </c>
      <c r="AJ6245" s="61" t="str">
        <f>IF(AND(K6245&lt;&gt;"Match of the Day",K6245&lt;&gt;"Match of the Day 2",K6245&lt;&gt;"Match of the Day Repeat"),"",1+MAX($AJ$10:AJ6244))</f>
        <v/>
      </c>
    </row>
    <row r="6246" spans="34:36" x14ac:dyDescent="0.35">
      <c r="AH6246" s="16" t="str">
        <f>IF(AND(B6246="Premier League",E6246="Live"),_xlfn.XLOOKUP(_xlfn.TEXTJOIN(" vs ",,C6246:D6246),Calendar!G:G,Calendar!B:B),IF(AND(B6246="Premier League",E6246="Highlights"),_xlfn.XLOOKUP(H6246,Calendar!O:O,Calendar!N:N,,-1),""))</f>
        <v/>
      </c>
      <c r="AI6246" s="61" t="str">
        <f>IF(AND(AH6246&lt;&gt;"",E6246="Live"),_xlfn.XLOOKUP(_xlfn.TEXTJOIN(" vs ",,C6246:D6246),Calendar!G:G,Calendar!K:K),"")</f>
        <v/>
      </c>
      <c r="AJ6246" s="61" t="str">
        <f>IF(AND(K6246&lt;&gt;"Match of the Day",K6246&lt;&gt;"Match of the Day 2",K6246&lt;&gt;"Match of the Day Repeat"),"",1+MAX($AJ$10:AJ6245))</f>
        <v/>
      </c>
    </row>
    <row r="6247" spans="34:36" x14ac:dyDescent="0.35">
      <c r="AH6247" s="16" t="str">
        <f>IF(AND(B6247="Premier League",E6247="Live"),_xlfn.XLOOKUP(_xlfn.TEXTJOIN(" vs ",,C6247:D6247),Calendar!G:G,Calendar!B:B),IF(AND(B6247="Premier League",E6247="Highlights"),_xlfn.XLOOKUP(H6247,Calendar!O:O,Calendar!N:N,,-1),""))</f>
        <v/>
      </c>
      <c r="AI6247" s="61" t="str">
        <f>IF(AND(AH6247&lt;&gt;"",E6247="Live"),_xlfn.XLOOKUP(_xlfn.TEXTJOIN(" vs ",,C6247:D6247),Calendar!G:G,Calendar!K:K),"")</f>
        <v/>
      </c>
      <c r="AJ6247" s="61" t="str">
        <f>IF(AND(K6247&lt;&gt;"Match of the Day",K6247&lt;&gt;"Match of the Day 2",K6247&lt;&gt;"Match of the Day Repeat"),"",1+MAX($AJ$10:AJ6246))</f>
        <v/>
      </c>
    </row>
    <row r="6248" spans="34:36" x14ac:dyDescent="0.35">
      <c r="AH6248" s="16" t="str">
        <f>IF(AND(B6248="Premier League",E6248="Live"),_xlfn.XLOOKUP(_xlfn.TEXTJOIN(" vs ",,C6248:D6248),Calendar!G:G,Calendar!B:B),IF(AND(B6248="Premier League",E6248="Highlights"),_xlfn.XLOOKUP(H6248,Calendar!O:O,Calendar!N:N,,-1),""))</f>
        <v/>
      </c>
      <c r="AI6248" s="61" t="str">
        <f>IF(AND(AH6248&lt;&gt;"",E6248="Live"),_xlfn.XLOOKUP(_xlfn.TEXTJOIN(" vs ",,C6248:D6248),Calendar!G:G,Calendar!K:K),"")</f>
        <v/>
      </c>
      <c r="AJ6248" s="61" t="str">
        <f>IF(AND(K6248&lt;&gt;"Match of the Day",K6248&lt;&gt;"Match of the Day 2",K6248&lt;&gt;"Match of the Day Repeat"),"",1+MAX($AJ$10:AJ6247))</f>
        <v/>
      </c>
    </row>
    <row r="6249" spans="34:36" x14ac:dyDescent="0.35">
      <c r="AH6249" s="16" t="str">
        <f>IF(AND(B6249="Premier League",E6249="Live"),_xlfn.XLOOKUP(_xlfn.TEXTJOIN(" vs ",,C6249:D6249),Calendar!G:G,Calendar!B:B),IF(AND(B6249="Premier League",E6249="Highlights"),_xlfn.XLOOKUP(H6249,Calendar!O:O,Calendar!N:N,,-1),""))</f>
        <v/>
      </c>
      <c r="AI6249" s="61" t="str">
        <f>IF(AND(AH6249&lt;&gt;"",E6249="Live"),_xlfn.XLOOKUP(_xlfn.TEXTJOIN(" vs ",,C6249:D6249),Calendar!G:G,Calendar!K:K),"")</f>
        <v/>
      </c>
      <c r="AJ6249" s="61" t="str">
        <f>IF(AND(K6249&lt;&gt;"Match of the Day",K6249&lt;&gt;"Match of the Day 2",K6249&lt;&gt;"Match of the Day Repeat"),"",1+MAX($AJ$10:AJ6248))</f>
        <v/>
      </c>
    </row>
    <row r="6250" spans="34:36" x14ac:dyDescent="0.35">
      <c r="AH6250" s="16" t="str">
        <f>IF(AND(B6250="Premier League",E6250="Live"),_xlfn.XLOOKUP(_xlfn.TEXTJOIN(" vs ",,C6250:D6250),Calendar!G:G,Calendar!B:B),IF(AND(B6250="Premier League",E6250="Highlights"),_xlfn.XLOOKUP(H6250,Calendar!O:O,Calendar!N:N,,-1),""))</f>
        <v/>
      </c>
      <c r="AI6250" s="61" t="str">
        <f>IF(AND(AH6250&lt;&gt;"",E6250="Live"),_xlfn.XLOOKUP(_xlfn.TEXTJOIN(" vs ",,C6250:D6250),Calendar!G:G,Calendar!K:K),"")</f>
        <v/>
      </c>
      <c r="AJ6250" s="61" t="str">
        <f>IF(AND(K6250&lt;&gt;"Match of the Day",K6250&lt;&gt;"Match of the Day 2",K6250&lt;&gt;"Match of the Day Repeat"),"",1+MAX($AJ$10:AJ6249))</f>
        <v/>
      </c>
    </row>
    <row r="6251" spans="34:36" x14ac:dyDescent="0.35">
      <c r="AH6251" s="16" t="str">
        <f>IF(AND(B6251="Premier League",E6251="Live"),_xlfn.XLOOKUP(_xlfn.TEXTJOIN(" vs ",,C6251:D6251),Calendar!G:G,Calendar!B:B),IF(AND(B6251="Premier League",E6251="Highlights"),_xlfn.XLOOKUP(H6251,Calendar!O:O,Calendar!N:N,,-1),""))</f>
        <v/>
      </c>
      <c r="AI6251" s="61" t="str">
        <f>IF(AND(AH6251&lt;&gt;"",E6251="Live"),_xlfn.XLOOKUP(_xlfn.TEXTJOIN(" vs ",,C6251:D6251),Calendar!G:G,Calendar!K:K),"")</f>
        <v/>
      </c>
      <c r="AJ6251" s="61" t="str">
        <f>IF(AND(K6251&lt;&gt;"Match of the Day",K6251&lt;&gt;"Match of the Day 2",K6251&lt;&gt;"Match of the Day Repeat"),"",1+MAX($AJ$10:AJ6250))</f>
        <v/>
      </c>
    </row>
    <row r="6252" spans="34:36" x14ac:dyDescent="0.35">
      <c r="AH6252" s="16" t="str">
        <f>IF(AND(B6252="Premier League",E6252="Live"),_xlfn.XLOOKUP(_xlfn.TEXTJOIN(" vs ",,C6252:D6252),Calendar!G:G,Calendar!B:B),IF(AND(B6252="Premier League",E6252="Highlights"),_xlfn.XLOOKUP(H6252,Calendar!O:O,Calendar!N:N,,-1),""))</f>
        <v/>
      </c>
      <c r="AI6252" s="61" t="str">
        <f>IF(AND(AH6252&lt;&gt;"",E6252="Live"),_xlfn.XLOOKUP(_xlfn.TEXTJOIN(" vs ",,C6252:D6252),Calendar!G:G,Calendar!K:K),"")</f>
        <v/>
      </c>
      <c r="AJ6252" s="61" t="str">
        <f>IF(AND(K6252&lt;&gt;"Match of the Day",K6252&lt;&gt;"Match of the Day 2",K6252&lt;&gt;"Match of the Day Repeat"),"",1+MAX($AJ$10:AJ6251))</f>
        <v/>
      </c>
    </row>
    <row r="6253" spans="34:36" x14ac:dyDescent="0.35">
      <c r="AH6253" s="16" t="str">
        <f>IF(AND(B6253="Premier League",E6253="Live"),_xlfn.XLOOKUP(_xlfn.TEXTJOIN(" vs ",,C6253:D6253),Calendar!G:G,Calendar!B:B),IF(AND(B6253="Premier League",E6253="Highlights"),_xlfn.XLOOKUP(H6253,Calendar!O:O,Calendar!N:N,,-1),""))</f>
        <v/>
      </c>
      <c r="AI6253" s="61" t="str">
        <f>IF(AND(AH6253&lt;&gt;"",E6253="Live"),_xlfn.XLOOKUP(_xlfn.TEXTJOIN(" vs ",,C6253:D6253),Calendar!G:G,Calendar!K:K),"")</f>
        <v/>
      </c>
      <c r="AJ6253" s="61" t="str">
        <f>IF(AND(K6253&lt;&gt;"Match of the Day",K6253&lt;&gt;"Match of the Day 2",K6253&lt;&gt;"Match of the Day Repeat"),"",1+MAX($AJ$10:AJ6252))</f>
        <v/>
      </c>
    </row>
    <row r="6254" spans="34:36" x14ac:dyDescent="0.35">
      <c r="AH6254" s="16" t="str">
        <f>IF(AND(B6254="Premier League",E6254="Live"),_xlfn.XLOOKUP(_xlfn.TEXTJOIN(" vs ",,C6254:D6254),Calendar!G:G,Calendar!B:B),IF(AND(B6254="Premier League",E6254="Highlights"),_xlfn.XLOOKUP(H6254,Calendar!O:O,Calendar!N:N,,-1),""))</f>
        <v/>
      </c>
      <c r="AI6254" s="61" t="str">
        <f>IF(AND(AH6254&lt;&gt;"",E6254="Live"),_xlfn.XLOOKUP(_xlfn.TEXTJOIN(" vs ",,C6254:D6254),Calendar!G:G,Calendar!K:K),"")</f>
        <v/>
      </c>
      <c r="AJ6254" s="61" t="str">
        <f>IF(AND(K6254&lt;&gt;"Match of the Day",K6254&lt;&gt;"Match of the Day 2",K6254&lt;&gt;"Match of the Day Repeat"),"",1+MAX($AJ$10:AJ6253))</f>
        <v/>
      </c>
    </row>
    <row r="6255" spans="34:36" x14ac:dyDescent="0.35">
      <c r="AH6255" s="16" t="str">
        <f>IF(AND(B6255="Premier League",E6255="Live"),_xlfn.XLOOKUP(_xlfn.TEXTJOIN(" vs ",,C6255:D6255),Calendar!G:G,Calendar!B:B),IF(AND(B6255="Premier League",E6255="Highlights"),_xlfn.XLOOKUP(H6255,Calendar!O:O,Calendar!N:N,,-1),""))</f>
        <v/>
      </c>
      <c r="AI6255" s="61" t="str">
        <f>IF(AND(AH6255&lt;&gt;"",E6255="Live"),_xlfn.XLOOKUP(_xlfn.TEXTJOIN(" vs ",,C6255:D6255),Calendar!G:G,Calendar!K:K),"")</f>
        <v/>
      </c>
      <c r="AJ6255" s="61" t="str">
        <f>IF(AND(K6255&lt;&gt;"Match of the Day",K6255&lt;&gt;"Match of the Day 2",K6255&lt;&gt;"Match of the Day Repeat"),"",1+MAX($AJ$10:AJ6254))</f>
        <v/>
      </c>
    </row>
    <row r="6256" spans="34:36" x14ac:dyDescent="0.35">
      <c r="AH6256" s="16" t="str">
        <f>IF(AND(B6256="Premier League",E6256="Live"),_xlfn.XLOOKUP(_xlfn.TEXTJOIN(" vs ",,C6256:D6256),Calendar!G:G,Calendar!B:B),IF(AND(B6256="Premier League",E6256="Highlights"),_xlfn.XLOOKUP(H6256,Calendar!O:O,Calendar!N:N,,-1),""))</f>
        <v/>
      </c>
      <c r="AI6256" s="61" t="str">
        <f>IF(AND(AH6256&lt;&gt;"",E6256="Live"),_xlfn.XLOOKUP(_xlfn.TEXTJOIN(" vs ",,C6256:D6256),Calendar!G:G,Calendar!K:K),"")</f>
        <v/>
      </c>
      <c r="AJ6256" s="61" t="str">
        <f>IF(AND(K6256&lt;&gt;"Match of the Day",K6256&lt;&gt;"Match of the Day 2",K6256&lt;&gt;"Match of the Day Repeat"),"",1+MAX($AJ$10:AJ6255))</f>
        <v/>
      </c>
    </row>
    <row r="6257" spans="34:36" x14ac:dyDescent="0.35">
      <c r="AH6257" s="16" t="str">
        <f>IF(AND(B6257="Premier League",E6257="Live"),_xlfn.XLOOKUP(_xlfn.TEXTJOIN(" vs ",,C6257:D6257),Calendar!G:G,Calendar!B:B),IF(AND(B6257="Premier League",E6257="Highlights"),_xlfn.XLOOKUP(H6257,Calendar!O:O,Calendar!N:N,,-1),""))</f>
        <v/>
      </c>
      <c r="AI6257" s="61" t="str">
        <f>IF(AND(AH6257&lt;&gt;"",E6257="Live"),_xlfn.XLOOKUP(_xlfn.TEXTJOIN(" vs ",,C6257:D6257),Calendar!G:G,Calendar!K:K),"")</f>
        <v/>
      </c>
      <c r="AJ6257" s="61" t="str">
        <f>IF(AND(K6257&lt;&gt;"Match of the Day",K6257&lt;&gt;"Match of the Day 2",K6257&lt;&gt;"Match of the Day Repeat"),"",1+MAX($AJ$10:AJ6256))</f>
        <v/>
      </c>
    </row>
    <row r="6258" spans="34:36" x14ac:dyDescent="0.35">
      <c r="AH6258" s="16" t="str">
        <f>IF(AND(B6258="Premier League",E6258="Live"),_xlfn.XLOOKUP(_xlfn.TEXTJOIN(" vs ",,C6258:D6258),Calendar!G:G,Calendar!B:B),IF(AND(B6258="Premier League",E6258="Highlights"),_xlfn.XLOOKUP(H6258,Calendar!O:O,Calendar!N:N,,-1),""))</f>
        <v/>
      </c>
      <c r="AI6258" s="61" t="str">
        <f>IF(AND(AH6258&lt;&gt;"",E6258="Live"),_xlfn.XLOOKUP(_xlfn.TEXTJOIN(" vs ",,C6258:D6258),Calendar!G:G,Calendar!K:K),"")</f>
        <v/>
      </c>
      <c r="AJ6258" s="61" t="str">
        <f>IF(AND(K6258&lt;&gt;"Match of the Day",K6258&lt;&gt;"Match of the Day 2",K6258&lt;&gt;"Match of the Day Repeat"),"",1+MAX($AJ$10:AJ6257))</f>
        <v/>
      </c>
    </row>
    <row r="6259" spans="34:36" x14ac:dyDescent="0.35">
      <c r="AH6259" s="16" t="str">
        <f>IF(AND(B6259="Premier League",E6259="Live"),_xlfn.XLOOKUP(_xlfn.TEXTJOIN(" vs ",,C6259:D6259),Calendar!G:G,Calendar!B:B),IF(AND(B6259="Premier League",E6259="Highlights"),_xlfn.XLOOKUP(H6259,Calendar!O:O,Calendar!N:N,,-1),""))</f>
        <v/>
      </c>
      <c r="AI6259" s="61" t="str">
        <f>IF(AND(AH6259&lt;&gt;"",E6259="Live"),_xlfn.XLOOKUP(_xlfn.TEXTJOIN(" vs ",,C6259:D6259),Calendar!G:G,Calendar!K:K),"")</f>
        <v/>
      </c>
      <c r="AJ6259" s="61" t="str">
        <f>IF(AND(K6259&lt;&gt;"Match of the Day",K6259&lt;&gt;"Match of the Day 2",K6259&lt;&gt;"Match of the Day Repeat"),"",1+MAX($AJ$10:AJ6258))</f>
        <v/>
      </c>
    </row>
    <row r="6260" spans="34:36" x14ac:dyDescent="0.35">
      <c r="AH6260" s="16" t="str">
        <f>IF(AND(B6260="Premier League",E6260="Live"),_xlfn.XLOOKUP(_xlfn.TEXTJOIN(" vs ",,C6260:D6260),Calendar!G:G,Calendar!B:B),IF(AND(B6260="Premier League",E6260="Highlights"),_xlfn.XLOOKUP(H6260,Calendar!O:O,Calendar!N:N,,-1),""))</f>
        <v/>
      </c>
      <c r="AI6260" s="61" t="str">
        <f>IF(AND(AH6260&lt;&gt;"",E6260="Live"),_xlfn.XLOOKUP(_xlfn.TEXTJOIN(" vs ",,C6260:D6260),Calendar!G:G,Calendar!K:K),"")</f>
        <v/>
      </c>
      <c r="AJ6260" s="61" t="str">
        <f>IF(AND(K6260&lt;&gt;"Match of the Day",K6260&lt;&gt;"Match of the Day 2",K6260&lt;&gt;"Match of the Day Repeat"),"",1+MAX($AJ$10:AJ6259))</f>
        <v/>
      </c>
    </row>
    <row r="6261" spans="34:36" x14ac:dyDescent="0.35">
      <c r="AH6261" s="16" t="str">
        <f>IF(AND(B6261="Premier League",E6261="Live"),_xlfn.XLOOKUP(_xlfn.TEXTJOIN(" vs ",,C6261:D6261),Calendar!G:G,Calendar!B:B),IF(AND(B6261="Premier League",E6261="Highlights"),_xlfn.XLOOKUP(H6261,Calendar!O:O,Calendar!N:N,,-1),""))</f>
        <v/>
      </c>
      <c r="AI6261" s="61" t="str">
        <f>IF(AND(AH6261&lt;&gt;"",E6261="Live"),_xlfn.XLOOKUP(_xlfn.TEXTJOIN(" vs ",,C6261:D6261),Calendar!G:G,Calendar!K:K),"")</f>
        <v/>
      </c>
      <c r="AJ6261" s="61" t="str">
        <f>IF(AND(K6261&lt;&gt;"Match of the Day",K6261&lt;&gt;"Match of the Day 2",K6261&lt;&gt;"Match of the Day Repeat"),"",1+MAX($AJ$10:AJ6260))</f>
        <v/>
      </c>
    </row>
    <row r="6262" spans="34:36" x14ac:dyDescent="0.35">
      <c r="AH6262" s="16" t="str">
        <f>IF(AND(B6262="Premier League",E6262="Live"),_xlfn.XLOOKUP(_xlfn.TEXTJOIN(" vs ",,C6262:D6262),Calendar!G:G,Calendar!B:B),IF(AND(B6262="Premier League",E6262="Highlights"),_xlfn.XLOOKUP(H6262,Calendar!O:O,Calendar!N:N,,-1),""))</f>
        <v/>
      </c>
      <c r="AI6262" s="61" t="str">
        <f>IF(AND(AH6262&lt;&gt;"",E6262="Live"),_xlfn.XLOOKUP(_xlfn.TEXTJOIN(" vs ",,C6262:D6262),Calendar!G:G,Calendar!K:K),"")</f>
        <v/>
      </c>
      <c r="AJ6262" s="61" t="str">
        <f>IF(AND(K6262&lt;&gt;"Match of the Day",K6262&lt;&gt;"Match of the Day 2",K6262&lt;&gt;"Match of the Day Repeat"),"",1+MAX($AJ$10:AJ6261))</f>
        <v/>
      </c>
    </row>
    <row r="6263" spans="34:36" x14ac:dyDescent="0.35">
      <c r="AH6263" s="16" t="str">
        <f>IF(AND(B6263="Premier League",E6263="Live"),_xlfn.XLOOKUP(_xlfn.TEXTJOIN(" vs ",,C6263:D6263),Calendar!G:G,Calendar!B:B),IF(AND(B6263="Premier League",E6263="Highlights"),_xlfn.XLOOKUP(H6263,Calendar!O:O,Calendar!N:N,,-1),""))</f>
        <v/>
      </c>
      <c r="AI6263" s="61" t="str">
        <f>IF(AND(AH6263&lt;&gt;"",E6263="Live"),_xlfn.XLOOKUP(_xlfn.TEXTJOIN(" vs ",,C6263:D6263),Calendar!G:G,Calendar!K:K),"")</f>
        <v/>
      </c>
      <c r="AJ6263" s="61" t="str">
        <f>IF(AND(K6263&lt;&gt;"Match of the Day",K6263&lt;&gt;"Match of the Day 2",K6263&lt;&gt;"Match of the Day Repeat"),"",1+MAX($AJ$10:AJ6262))</f>
        <v/>
      </c>
    </row>
    <row r="6264" spans="34:36" x14ac:dyDescent="0.35">
      <c r="AH6264" s="16" t="str">
        <f>IF(AND(B6264="Premier League",E6264="Live"),_xlfn.XLOOKUP(_xlfn.TEXTJOIN(" vs ",,C6264:D6264),Calendar!G:G,Calendar!B:B),IF(AND(B6264="Premier League",E6264="Highlights"),_xlfn.XLOOKUP(H6264,Calendar!O:O,Calendar!N:N,,-1),""))</f>
        <v/>
      </c>
      <c r="AI6264" s="61" t="str">
        <f>IF(AND(AH6264&lt;&gt;"",E6264="Live"),_xlfn.XLOOKUP(_xlfn.TEXTJOIN(" vs ",,C6264:D6264),Calendar!G:G,Calendar!K:K),"")</f>
        <v/>
      </c>
      <c r="AJ6264" s="61" t="str">
        <f>IF(AND(K6264&lt;&gt;"Match of the Day",K6264&lt;&gt;"Match of the Day 2",K6264&lt;&gt;"Match of the Day Repeat"),"",1+MAX($AJ$10:AJ6263))</f>
        <v/>
      </c>
    </row>
    <row r="6265" spans="34:36" x14ac:dyDescent="0.35">
      <c r="AH6265" s="16" t="str">
        <f>IF(AND(B6265="Premier League",E6265="Live"),_xlfn.XLOOKUP(_xlfn.TEXTJOIN(" vs ",,C6265:D6265),Calendar!G:G,Calendar!B:B),IF(AND(B6265="Premier League",E6265="Highlights"),_xlfn.XLOOKUP(H6265,Calendar!O:O,Calendar!N:N,,-1),""))</f>
        <v/>
      </c>
      <c r="AI6265" s="61" t="str">
        <f>IF(AND(AH6265&lt;&gt;"",E6265="Live"),_xlfn.XLOOKUP(_xlfn.TEXTJOIN(" vs ",,C6265:D6265),Calendar!G:G,Calendar!K:K),"")</f>
        <v/>
      </c>
      <c r="AJ6265" s="61" t="str">
        <f>IF(AND(K6265&lt;&gt;"Match of the Day",K6265&lt;&gt;"Match of the Day 2",K6265&lt;&gt;"Match of the Day Repeat"),"",1+MAX($AJ$10:AJ6264))</f>
        <v/>
      </c>
    </row>
    <row r="6266" spans="34:36" x14ac:dyDescent="0.35">
      <c r="AH6266" s="16" t="str">
        <f>IF(AND(B6266="Premier League",E6266="Live"),_xlfn.XLOOKUP(_xlfn.TEXTJOIN(" vs ",,C6266:D6266),Calendar!G:G,Calendar!B:B),IF(AND(B6266="Premier League",E6266="Highlights"),_xlfn.XLOOKUP(H6266,Calendar!O:O,Calendar!N:N,,-1),""))</f>
        <v/>
      </c>
      <c r="AI6266" s="61" t="str">
        <f>IF(AND(AH6266&lt;&gt;"",E6266="Live"),_xlfn.XLOOKUP(_xlfn.TEXTJOIN(" vs ",,C6266:D6266),Calendar!G:G,Calendar!K:K),"")</f>
        <v/>
      </c>
      <c r="AJ6266" s="61" t="str">
        <f>IF(AND(K6266&lt;&gt;"Match of the Day",K6266&lt;&gt;"Match of the Day 2",K6266&lt;&gt;"Match of the Day Repeat"),"",1+MAX($AJ$10:AJ6265))</f>
        <v/>
      </c>
    </row>
    <row r="6267" spans="34:36" x14ac:dyDescent="0.35">
      <c r="AH6267" s="16" t="str">
        <f>IF(AND(B6267="Premier League",E6267="Live"),_xlfn.XLOOKUP(_xlfn.TEXTJOIN(" vs ",,C6267:D6267),Calendar!G:G,Calendar!B:B),IF(AND(B6267="Premier League",E6267="Highlights"),_xlfn.XLOOKUP(H6267,Calendar!O:O,Calendar!N:N,,-1),""))</f>
        <v/>
      </c>
      <c r="AI6267" s="61" t="str">
        <f>IF(AND(AH6267&lt;&gt;"",E6267="Live"),_xlfn.XLOOKUP(_xlfn.TEXTJOIN(" vs ",,C6267:D6267),Calendar!G:G,Calendar!K:K),"")</f>
        <v/>
      </c>
      <c r="AJ6267" s="61" t="str">
        <f>IF(AND(K6267&lt;&gt;"Match of the Day",K6267&lt;&gt;"Match of the Day 2",K6267&lt;&gt;"Match of the Day Repeat"),"",1+MAX($AJ$10:AJ6266))</f>
        <v/>
      </c>
    </row>
    <row r="6268" spans="34:36" x14ac:dyDescent="0.35">
      <c r="AH6268" s="16" t="str">
        <f>IF(AND(B6268="Premier League",E6268="Live"),_xlfn.XLOOKUP(_xlfn.TEXTJOIN(" vs ",,C6268:D6268),Calendar!G:G,Calendar!B:B),IF(AND(B6268="Premier League",E6268="Highlights"),_xlfn.XLOOKUP(H6268,Calendar!O:O,Calendar!N:N,,-1),""))</f>
        <v/>
      </c>
      <c r="AI6268" s="61" t="str">
        <f>IF(AND(AH6268&lt;&gt;"",E6268="Live"),_xlfn.XLOOKUP(_xlfn.TEXTJOIN(" vs ",,C6268:D6268),Calendar!G:G,Calendar!K:K),"")</f>
        <v/>
      </c>
      <c r="AJ6268" s="61" t="str">
        <f>IF(AND(K6268&lt;&gt;"Match of the Day",K6268&lt;&gt;"Match of the Day 2",K6268&lt;&gt;"Match of the Day Repeat"),"",1+MAX($AJ$10:AJ6267))</f>
        <v/>
      </c>
    </row>
    <row r="6269" spans="34:36" x14ac:dyDescent="0.35">
      <c r="AH6269" s="16" t="str">
        <f>IF(AND(B6269="Premier League",E6269="Live"),_xlfn.XLOOKUP(_xlfn.TEXTJOIN(" vs ",,C6269:D6269),Calendar!G:G,Calendar!B:B),IF(AND(B6269="Premier League",E6269="Highlights"),_xlfn.XLOOKUP(H6269,Calendar!O:O,Calendar!N:N,,-1),""))</f>
        <v/>
      </c>
      <c r="AI6269" s="61" t="str">
        <f>IF(AND(AH6269&lt;&gt;"",E6269="Live"),_xlfn.XLOOKUP(_xlfn.TEXTJOIN(" vs ",,C6269:D6269),Calendar!G:G,Calendar!K:K),"")</f>
        <v/>
      </c>
      <c r="AJ6269" s="61" t="str">
        <f>IF(AND(K6269&lt;&gt;"Match of the Day",K6269&lt;&gt;"Match of the Day 2",K6269&lt;&gt;"Match of the Day Repeat"),"",1+MAX($AJ$10:AJ6268))</f>
        <v/>
      </c>
    </row>
    <row r="6270" spans="34:36" x14ac:dyDescent="0.35">
      <c r="AH6270" s="16" t="str">
        <f>IF(AND(B6270="Premier League",E6270="Live"),_xlfn.XLOOKUP(_xlfn.TEXTJOIN(" vs ",,C6270:D6270),Calendar!G:G,Calendar!B:B),IF(AND(B6270="Premier League",E6270="Highlights"),_xlfn.XLOOKUP(H6270,Calendar!O:O,Calendar!N:N,,-1),""))</f>
        <v/>
      </c>
      <c r="AI6270" s="61" t="str">
        <f>IF(AND(AH6270&lt;&gt;"",E6270="Live"),_xlfn.XLOOKUP(_xlfn.TEXTJOIN(" vs ",,C6270:D6270),Calendar!G:G,Calendar!K:K),"")</f>
        <v/>
      </c>
      <c r="AJ6270" s="61" t="str">
        <f>IF(AND(K6270&lt;&gt;"Match of the Day",K6270&lt;&gt;"Match of the Day 2",K6270&lt;&gt;"Match of the Day Repeat"),"",1+MAX($AJ$10:AJ6269))</f>
        <v/>
      </c>
    </row>
    <row r="6271" spans="34:36" x14ac:dyDescent="0.35">
      <c r="AH6271" s="16" t="str">
        <f>IF(AND(B6271="Premier League",E6271="Live"),_xlfn.XLOOKUP(_xlfn.TEXTJOIN(" vs ",,C6271:D6271),Calendar!G:G,Calendar!B:B),IF(AND(B6271="Premier League",E6271="Highlights"),_xlfn.XLOOKUP(H6271,Calendar!O:O,Calendar!N:N,,-1),""))</f>
        <v/>
      </c>
      <c r="AI6271" s="61" t="str">
        <f>IF(AND(AH6271&lt;&gt;"",E6271="Live"),_xlfn.XLOOKUP(_xlfn.TEXTJOIN(" vs ",,C6271:D6271),Calendar!G:G,Calendar!K:K),"")</f>
        <v/>
      </c>
      <c r="AJ6271" s="61" t="str">
        <f>IF(AND(K6271&lt;&gt;"Match of the Day",K6271&lt;&gt;"Match of the Day 2",K6271&lt;&gt;"Match of the Day Repeat"),"",1+MAX($AJ$10:AJ6270))</f>
        <v/>
      </c>
    </row>
    <row r="6272" spans="34:36" x14ac:dyDescent="0.35">
      <c r="AH6272" s="16" t="str">
        <f>IF(AND(B6272="Premier League",E6272="Live"),_xlfn.XLOOKUP(_xlfn.TEXTJOIN(" vs ",,C6272:D6272),Calendar!G:G,Calendar!B:B),IF(AND(B6272="Premier League",E6272="Highlights"),_xlfn.XLOOKUP(H6272,Calendar!O:O,Calendar!N:N,,-1),""))</f>
        <v/>
      </c>
      <c r="AI6272" s="61" t="str">
        <f>IF(AND(AH6272&lt;&gt;"",E6272="Live"),_xlfn.XLOOKUP(_xlfn.TEXTJOIN(" vs ",,C6272:D6272),Calendar!G:G,Calendar!K:K),"")</f>
        <v/>
      </c>
      <c r="AJ6272" s="61" t="str">
        <f>IF(AND(K6272&lt;&gt;"Match of the Day",K6272&lt;&gt;"Match of the Day 2",K6272&lt;&gt;"Match of the Day Repeat"),"",1+MAX($AJ$10:AJ6271))</f>
        <v/>
      </c>
    </row>
    <row r="6273" spans="34:36" x14ac:dyDescent="0.35">
      <c r="AH6273" s="16" t="str">
        <f>IF(AND(B6273="Premier League",E6273="Live"),_xlfn.XLOOKUP(_xlfn.TEXTJOIN(" vs ",,C6273:D6273),Calendar!G:G,Calendar!B:B),IF(AND(B6273="Premier League",E6273="Highlights"),_xlfn.XLOOKUP(H6273,Calendar!O:O,Calendar!N:N,,-1),""))</f>
        <v/>
      </c>
      <c r="AI6273" s="61" t="str">
        <f>IF(AND(AH6273&lt;&gt;"",E6273="Live"),_xlfn.XLOOKUP(_xlfn.TEXTJOIN(" vs ",,C6273:D6273),Calendar!G:G,Calendar!K:K),"")</f>
        <v/>
      </c>
      <c r="AJ6273" s="61" t="str">
        <f>IF(AND(K6273&lt;&gt;"Match of the Day",K6273&lt;&gt;"Match of the Day 2",K6273&lt;&gt;"Match of the Day Repeat"),"",1+MAX($AJ$10:AJ6272))</f>
        <v/>
      </c>
    </row>
    <row r="6274" spans="34:36" x14ac:dyDescent="0.35">
      <c r="AH6274" s="16" t="str">
        <f>IF(AND(B6274="Premier League",E6274="Live"),_xlfn.XLOOKUP(_xlfn.TEXTJOIN(" vs ",,C6274:D6274),Calendar!G:G,Calendar!B:B),IF(AND(B6274="Premier League",E6274="Highlights"),_xlfn.XLOOKUP(H6274,Calendar!O:O,Calendar!N:N,,-1),""))</f>
        <v/>
      </c>
      <c r="AI6274" s="61" t="str">
        <f>IF(AND(AH6274&lt;&gt;"",E6274="Live"),_xlfn.XLOOKUP(_xlfn.TEXTJOIN(" vs ",,C6274:D6274),Calendar!G:G,Calendar!K:K),"")</f>
        <v/>
      </c>
      <c r="AJ6274" s="61" t="str">
        <f>IF(AND(K6274&lt;&gt;"Match of the Day",K6274&lt;&gt;"Match of the Day 2",K6274&lt;&gt;"Match of the Day Repeat"),"",1+MAX($AJ$10:AJ6273))</f>
        <v/>
      </c>
    </row>
    <row r="6275" spans="34:36" x14ac:dyDescent="0.35">
      <c r="AH6275" s="16" t="str">
        <f>IF(AND(B6275="Premier League",E6275="Live"),_xlfn.XLOOKUP(_xlfn.TEXTJOIN(" vs ",,C6275:D6275),Calendar!G:G,Calendar!B:B),IF(AND(B6275="Premier League",E6275="Highlights"),_xlfn.XLOOKUP(H6275,Calendar!O:O,Calendar!N:N,,-1),""))</f>
        <v/>
      </c>
      <c r="AI6275" s="61" t="str">
        <f>IF(AND(AH6275&lt;&gt;"",E6275="Live"),_xlfn.XLOOKUP(_xlfn.TEXTJOIN(" vs ",,C6275:D6275),Calendar!G:G,Calendar!K:K),"")</f>
        <v/>
      </c>
      <c r="AJ6275" s="61" t="str">
        <f>IF(AND(K6275&lt;&gt;"Match of the Day",K6275&lt;&gt;"Match of the Day 2",K6275&lt;&gt;"Match of the Day Repeat"),"",1+MAX($AJ$10:AJ6274))</f>
        <v/>
      </c>
    </row>
    <row r="6276" spans="34:36" x14ac:dyDescent="0.35">
      <c r="AH6276" s="16" t="str">
        <f>IF(AND(B6276="Premier League",E6276="Live"),_xlfn.XLOOKUP(_xlfn.TEXTJOIN(" vs ",,C6276:D6276),Calendar!G:G,Calendar!B:B),IF(AND(B6276="Premier League",E6276="Highlights"),_xlfn.XLOOKUP(H6276,Calendar!O:O,Calendar!N:N,,-1),""))</f>
        <v/>
      </c>
      <c r="AI6276" s="61" t="str">
        <f>IF(AND(AH6276&lt;&gt;"",E6276="Live"),_xlfn.XLOOKUP(_xlfn.TEXTJOIN(" vs ",,C6276:D6276),Calendar!G:G,Calendar!K:K),"")</f>
        <v/>
      </c>
      <c r="AJ6276" s="61" t="str">
        <f>IF(AND(K6276&lt;&gt;"Match of the Day",K6276&lt;&gt;"Match of the Day 2",K6276&lt;&gt;"Match of the Day Repeat"),"",1+MAX($AJ$10:AJ6275))</f>
        <v/>
      </c>
    </row>
    <row r="6277" spans="34:36" x14ac:dyDescent="0.35">
      <c r="AH6277" s="16" t="str">
        <f>IF(AND(B6277="Premier League",E6277="Live"),_xlfn.XLOOKUP(_xlfn.TEXTJOIN(" vs ",,C6277:D6277),Calendar!G:G,Calendar!B:B),IF(AND(B6277="Premier League",E6277="Highlights"),_xlfn.XLOOKUP(H6277,Calendar!O:O,Calendar!N:N,,-1),""))</f>
        <v/>
      </c>
      <c r="AI6277" s="61" t="str">
        <f>IF(AND(AH6277&lt;&gt;"",E6277="Live"),_xlfn.XLOOKUP(_xlfn.TEXTJOIN(" vs ",,C6277:D6277),Calendar!G:G,Calendar!K:K),"")</f>
        <v/>
      </c>
      <c r="AJ6277" s="61" t="str">
        <f>IF(AND(K6277&lt;&gt;"Match of the Day",K6277&lt;&gt;"Match of the Day 2",K6277&lt;&gt;"Match of the Day Repeat"),"",1+MAX($AJ$10:AJ6276))</f>
        <v/>
      </c>
    </row>
    <row r="6278" spans="34:36" x14ac:dyDescent="0.35">
      <c r="AH6278" s="16" t="str">
        <f>IF(AND(B6278="Premier League",E6278="Live"),_xlfn.XLOOKUP(_xlfn.TEXTJOIN(" vs ",,C6278:D6278),Calendar!G:G,Calendar!B:B),IF(AND(B6278="Premier League",E6278="Highlights"),_xlfn.XLOOKUP(H6278,Calendar!O:O,Calendar!N:N,,-1),""))</f>
        <v/>
      </c>
      <c r="AI6278" s="61" t="str">
        <f>IF(AND(AH6278&lt;&gt;"",E6278="Live"),_xlfn.XLOOKUP(_xlfn.TEXTJOIN(" vs ",,C6278:D6278),Calendar!G:G,Calendar!K:K),"")</f>
        <v/>
      </c>
      <c r="AJ6278" s="61" t="str">
        <f>IF(AND(K6278&lt;&gt;"Match of the Day",K6278&lt;&gt;"Match of the Day 2",K6278&lt;&gt;"Match of the Day Repeat"),"",1+MAX($AJ$10:AJ6277))</f>
        <v/>
      </c>
    </row>
    <row r="6279" spans="34:36" x14ac:dyDescent="0.35">
      <c r="AH6279" s="16" t="str">
        <f>IF(AND(B6279="Premier League",E6279="Live"),_xlfn.XLOOKUP(_xlfn.TEXTJOIN(" vs ",,C6279:D6279),Calendar!G:G,Calendar!B:B),IF(AND(B6279="Premier League",E6279="Highlights"),_xlfn.XLOOKUP(H6279,Calendar!O:O,Calendar!N:N,,-1),""))</f>
        <v/>
      </c>
      <c r="AI6279" s="61" t="str">
        <f>IF(AND(AH6279&lt;&gt;"",E6279="Live"),_xlfn.XLOOKUP(_xlfn.TEXTJOIN(" vs ",,C6279:D6279),Calendar!G:G,Calendar!K:K),"")</f>
        <v/>
      </c>
      <c r="AJ6279" s="61" t="str">
        <f>IF(AND(K6279&lt;&gt;"Match of the Day",K6279&lt;&gt;"Match of the Day 2",K6279&lt;&gt;"Match of the Day Repeat"),"",1+MAX($AJ$10:AJ6278))</f>
        <v/>
      </c>
    </row>
    <row r="6280" spans="34:36" x14ac:dyDescent="0.35">
      <c r="AH6280" s="16" t="str">
        <f>IF(AND(B6280="Premier League",E6280="Live"),_xlfn.XLOOKUP(_xlfn.TEXTJOIN(" vs ",,C6280:D6280),Calendar!G:G,Calendar!B:B),IF(AND(B6280="Premier League",E6280="Highlights"),_xlfn.XLOOKUP(H6280,Calendar!O:O,Calendar!N:N,,-1),""))</f>
        <v/>
      </c>
      <c r="AI6280" s="61" t="str">
        <f>IF(AND(AH6280&lt;&gt;"",E6280="Live"),_xlfn.XLOOKUP(_xlfn.TEXTJOIN(" vs ",,C6280:D6280),Calendar!G:G,Calendar!K:K),"")</f>
        <v/>
      </c>
      <c r="AJ6280" s="61" t="str">
        <f>IF(AND(K6280&lt;&gt;"Match of the Day",K6280&lt;&gt;"Match of the Day 2",K6280&lt;&gt;"Match of the Day Repeat"),"",1+MAX($AJ$10:AJ6279))</f>
        <v/>
      </c>
    </row>
    <row r="6281" spans="34:36" x14ac:dyDescent="0.35">
      <c r="AH6281" s="16" t="str">
        <f>IF(AND(B6281="Premier League",E6281="Live"),_xlfn.XLOOKUP(_xlfn.TEXTJOIN(" vs ",,C6281:D6281),Calendar!G:G,Calendar!B:B),IF(AND(B6281="Premier League",E6281="Highlights"),_xlfn.XLOOKUP(H6281,Calendar!O:O,Calendar!N:N,,-1),""))</f>
        <v/>
      </c>
      <c r="AI6281" s="61" t="str">
        <f>IF(AND(AH6281&lt;&gt;"",E6281="Live"),_xlfn.XLOOKUP(_xlfn.TEXTJOIN(" vs ",,C6281:D6281),Calendar!G:G,Calendar!K:K),"")</f>
        <v/>
      </c>
      <c r="AJ6281" s="61" t="str">
        <f>IF(AND(K6281&lt;&gt;"Match of the Day",K6281&lt;&gt;"Match of the Day 2",K6281&lt;&gt;"Match of the Day Repeat"),"",1+MAX($AJ$10:AJ6280))</f>
        <v/>
      </c>
    </row>
    <row r="6282" spans="34:36" x14ac:dyDescent="0.35">
      <c r="AH6282" s="16" t="str">
        <f>IF(AND(B6282="Premier League",E6282="Live"),_xlfn.XLOOKUP(_xlfn.TEXTJOIN(" vs ",,C6282:D6282),Calendar!G:G,Calendar!B:B),IF(AND(B6282="Premier League",E6282="Highlights"),_xlfn.XLOOKUP(H6282,Calendar!O:O,Calendar!N:N,,-1),""))</f>
        <v/>
      </c>
      <c r="AI6282" s="61" t="str">
        <f>IF(AND(AH6282&lt;&gt;"",E6282="Live"),_xlfn.XLOOKUP(_xlfn.TEXTJOIN(" vs ",,C6282:D6282),Calendar!G:G,Calendar!K:K),"")</f>
        <v/>
      </c>
      <c r="AJ6282" s="61" t="str">
        <f>IF(AND(K6282&lt;&gt;"Match of the Day",K6282&lt;&gt;"Match of the Day 2",K6282&lt;&gt;"Match of the Day Repeat"),"",1+MAX($AJ$10:AJ6281))</f>
        <v/>
      </c>
    </row>
    <row r="6283" spans="34:36" x14ac:dyDescent="0.35">
      <c r="AH6283" s="16" t="str">
        <f>IF(AND(B6283="Premier League",E6283="Live"),_xlfn.XLOOKUP(_xlfn.TEXTJOIN(" vs ",,C6283:D6283),Calendar!G:G,Calendar!B:B),IF(AND(B6283="Premier League",E6283="Highlights"),_xlfn.XLOOKUP(H6283,Calendar!O:O,Calendar!N:N,,-1),""))</f>
        <v/>
      </c>
      <c r="AI6283" s="61" t="str">
        <f>IF(AND(AH6283&lt;&gt;"",E6283="Live"),_xlfn.XLOOKUP(_xlfn.TEXTJOIN(" vs ",,C6283:D6283),Calendar!G:G,Calendar!K:K),"")</f>
        <v/>
      </c>
      <c r="AJ6283" s="61" t="str">
        <f>IF(AND(K6283&lt;&gt;"Match of the Day",K6283&lt;&gt;"Match of the Day 2",K6283&lt;&gt;"Match of the Day Repeat"),"",1+MAX($AJ$10:AJ6282))</f>
        <v/>
      </c>
    </row>
    <row r="6284" spans="34:36" x14ac:dyDescent="0.35">
      <c r="AH6284" s="16" t="str">
        <f>IF(AND(B6284="Premier League",E6284="Live"),_xlfn.XLOOKUP(_xlfn.TEXTJOIN(" vs ",,C6284:D6284),Calendar!G:G,Calendar!B:B),IF(AND(B6284="Premier League",E6284="Highlights"),_xlfn.XLOOKUP(H6284,Calendar!O:O,Calendar!N:N,,-1),""))</f>
        <v/>
      </c>
      <c r="AI6284" s="61" t="str">
        <f>IF(AND(AH6284&lt;&gt;"",E6284="Live"),_xlfn.XLOOKUP(_xlfn.TEXTJOIN(" vs ",,C6284:D6284),Calendar!G:G,Calendar!K:K),"")</f>
        <v/>
      </c>
      <c r="AJ6284" s="61" t="str">
        <f>IF(AND(K6284&lt;&gt;"Match of the Day",K6284&lt;&gt;"Match of the Day 2",K6284&lt;&gt;"Match of the Day Repeat"),"",1+MAX($AJ$10:AJ6283))</f>
        <v/>
      </c>
    </row>
    <row r="6285" spans="34:36" x14ac:dyDescent="0.35">
      <c r="AH6285" s="16" t="str">
        <f>IF(AND(B6285="Premier League",E6285="Live"),_xlfn.XLOOKUP(_xlfn.TEXTJOIN(" vs ",,C6285:D6285),Calendar!G:G,Calendar!B:B),IF(AND(B6285="Premier League",E6285="Highlights"),_xlfn.XLOOKUP(H6285,Calendar!O:O,Calendar!N:N,,-1),""))</f>
        <v/>
      </c>
      <c r="AI6285" s="61" t="str">
        <f>IF(AND(AH6285&lt;&gt;"",E6285="Live"),_xlfn.XLOOKUP(_xlfn.TEXTJOIN(" vs ",,C6285:D6285),Calendar!G:G,Calendar!K:K),"")</f>
        <v/>
      </c>
      <c r="AJ6285" s="61" t="str">
        <f>IF(AND(K6285&lt;&gt;"Match of the Day",K6285&lt;&gt;"Match of the Day 2",K6285&lt;&gt;"Match of the Day Repeat"),"",1+MAX($AJ$10:AJ6284))</f>
        <v/>
      </c>
    </row>
    <row r="6286" spans="34:36" x14ac:dyDescent="0.35">
      <c r="AH6286" s="16" t="str">
        <f>IF(AND(B6286="Premier League",E6286="Live"),_xlfn.XLOOKUP(_xlfn.TEXTJOIN(" vs ",,C6286:D6286),Calendar!G:G,Calendar!B:B),IF(AND(B6286="Premier League",E6286="Highlights"),_xlfn.XLOOKUP(H6286,Calendar!O:O,Calendar!N:N,,-1),""))</f>
        <v/>
      </c>
      <c r="AI6286" s="61" t="str">
        <f>IF(AND(AH6286&lt;&gt;"",E6286="Live"),_xlfn.XLOOKUP(_xlfn.TEXTJOIN(" vs ",,C6286:D6286),Calendar!G:G,Calendar!K:K),"")</f>
        <v/>
      </c>
      <c r="AJ6286" s="61" t="str">
        <f>IF(AND(K6286&lt;&gt;"Match of the Day",K6286&lt;&gt;"Match of the Day 2",K6286&lt;&gt;"Match of the Day Repeat"),"",1+MAX($AJ$10:AJ6285))</f>
        <v/>
      </c>
    </row>
    <row r="6287" spans="34:36" x14ac:dyDescent="0.35">
      <c r="AH6287" s="16" t="str">
        <f>IF(AND(B6287="Premier League",E6287="Live"),_xlfn.XLOOKUP(_xlfn.TEXTJOIN(" vs ",,C6287:D6287),Calendar!G:G,Calendar!B:B),IF(AND(B6287="Premier League",E6287="Highlights"),_xlfn.XLOOKUP(H6287,Calendar!O:O,Calendar!N:N,,-1),""))</f>
        <v/>
      </c>
      <c r="AI6287" s="61" t="str">
        <f>IF(AND(AH6287&lt;&gt;"",E6287="Live"),_xlfn.XLOOKUP(_xlfn.TEXTJOIN(" vs ",,C6287:D6287),Calendar!G:G,Calendar!K:K),"")</f>
        <v/>
      </c>
      <c r="AJ6287" s="61" t="str">
        <f>IF(AND(K6287&lt;&gt;"Match of the Day",K6287&lt;&gt;"Match of the Day 2",K6287&lt;&gt;"Match of the Day Repeat"),"",1+MAX($AJ$10:AJ6286))</f>
        <v/>
      </c>
    </row>
    <row r="6288" spans="34:36" x14ac:dyDescent="0.35">
      <c r="AH6288" s="16" t="str">
        <f>IF(AND(B6288="Premier League",E6288="Live"),_xlfn.XLOOKUP(_xlfn.TEXTJOIN(" vs ",,C6288:D6288),Calendar!G:G,Calendar!B:B),IF(AND(B6288="Premier League",E6288="Highlights"),_xlfn.XLOOKUP(H6288,Calendar!O:O,Calendar!N:N,,-1),""))</f>
        <v/>
      </c>
      <c r="AI6288" s="61" t="str">
        <f>IF(AND(AH6288&lt;&gt;"",E6288="Live"),_xlfn.XLOOKUP(_xlfn.TEXTJOIN(" vs ",,C6288:D6288),Calendar!G:G,Calendar!K:K),"")</f>
        <v/>
      </c>
      <c r="AJ6288" s="61" t="str">
        <f>IF(AND(K6288&lt;&gt;"Match of the Day",K6288&lt;&gt;"Match of the Day 2",K6288&lt;&gt;"Match of the Day Repeat"),"",1+MAX($AJ$10:AJ6287))</f>
        <v/>
      </c>
    </row>
    <row r="6289" spans="34:36" x14ac:dyDescent="0.35">
      <c r="AH6289" s="16" t="str">
        <f>IF(AND(B6289="Premier League",E6289="Live"),_xlfn.XLOOKUP(_xlfn.TEXTJOIN(" vs ",,C6289:D6289),Calendar!G:G,Calendar!B:B),IF(AND(B6289="Premier League",E6289="Highlights"),_xlfn.XLOOKUP(H6289,Calendar!O:O,Calendar!N:N,,-1),""))</f>
        <v/>
      </c>
      <c r="AI6289" s="61" t="str">
        <f>IF(AND(AH6289&lt;&gt;"",E6289="Live"),_xlfn.XLOOKUP(_xlfn.TEXTJOIN(" vs ",,C6289:D6289),Calendar!G:G,Calendar!K:K),"")</f>
        <v/>
      </c>
      <c r="AJ6289" s="61" t="str">
        <f>IF(AND(K6289&lt;&gt;"Match of the Day",K6289&lt;&gt;"Match of the Day 2",K6289&lt;&gt;"Match of the Day Repeat"),"",1+MAX($AJ$10:AJ6288))</f>
        <v/>
      </c>
    </row>
    <row r="6290" spans="34:36" x14ac:dyDescent="0.35">
      <c r="AH6290" s="16" t="str">
        <f>IF(AND(B6290="Premier League",E6290="Live"),_xlfn.XLOOKUP(_xlfn.TEXTJOIN(" vs ",,C6290:D6290),Calendar!G:G,Calendar!B:B),IF(AND(B6290="Premier League",E6290="Highlights"),_xlfn.XLOOKUP(H6290,Calendar!O:O,Calendar!N:N,,-1),""))</f>
        <v/>
      </c>
      <c r="AI6290" s="61" t="str">
        <f>IF(AND(AH6290&lt;&gt;"",E6290="Live"),_xlfn.XLOOKUP(_xlfn.TEXTJOIN(" vs ",,C6290:D6290),Calendar!G:G,Calendar!K:K),"")</f>
        <v/>
      </c>
      <c r="AJ6290" s="61" t="str">
        <f>IF(AND(K6290&lt;&gt;"Match of the Day",K6290&lt;&gt;"Match of the Day 2",K6290&lt;&gt;"Match of the Day Repeat"),"",1+MAX($AJ$10:AJ6289))</f>
        <v/>
      </c>
    </row>
    <row r="6291" spans="34:36" x14ac:dyDescent="0.35">
      <c r="AH6291" s="16" t="str">
        <f>IF(AND(B6291="Premier League",E6291="Live"),_xlfn.XLOOKUP(_xlfn.TEXTJOIN(" vs ",,C6291:D6291),Calendar!G:G,Calendar!B:B),IF(AND(B6291="Premier League",E6291="Highlights"),_xlfn.XLOOKUP(H6291,Calendar!O:O,Calendar!N:N,,-1),""))</f>
        <v/>
      </c>
      <c r="AI6291" s="61" t="str">
        <f>IF(AND(AH6291&lt;&gt;"",E6291="Live"),_xlfn.XLOOKUP(_xlfn.TEXTJOIN(" vs ",,C6291:D6291),Calendar!G:G,Calendar!K:K),"")</f>
        <v/>
      </c>
      <c r="AJ6291" s="61" t="str">
        <f>IF(AND(K6291&lt;&gt;"Match of the Day",K6291&lt;&gt;"Match of the Day 2",K6291&lt;&gt;"Match of the Day Repeat"),"",1+MAX($AJ$10:AJ6290))</f>
        <v/>
      </c>
    </row>
    <row r="6292" spans="34:36" x14ac:dyDescent="0.35">
      <c r="AH6292" s="16" t="str">
        <f>IF(AND(B6292="Premier League",E6292="Live"),_xlfn.XLOOKUP(_xlfn.TEXTJOIN(" vs ",,C6292:D6292),Calendar!G:G,Calendar!B:B),IF(AND(B6292="Premier League",E6292="Highlights"),_xlfn.XLOOKUP(H6292,Calendar!O:O,Calendar!N:N,,-1),""))</f>
        <v/>
      </c>
      <c r="AI6292" s="61" t="str">
        <f>IF(AND(AH6292&lt;&gt;"",E6292="Live"),_xlfn.XLOOKUP(_xlfn.TEXTJOIN(" vs ",,C6292:D6292),Calendar!G:G,Calendar!K:K),"")</f>
        <v/>
      </c>
      <c r="AJ6292" s="61" t="str">
        <f>IF(AND(K6292&lt;&gt;"Match of the Day",K6292&lt;&gt;"Match of the Day 2",K6292&lt;&gt;"Match of the Day Repeat"),"",1+MAX($AJ$10:AJ6291))</f>
        <v/>
      </c>
    </row>
    <row r="6293" spans="34:36" x14ac:dyDescent="0.35">
      <c r="AH6293" s="16" t="str">
        <f>IF(AND(B6293="Premier League",E6293="Live"),_xlfn.XLOOKUP(_xlfn.TEXTJOIN(" vs ",,C6293:D6293),Calendar!G:G,Calendar!B:B),IF(AND(B6293="Premier League",E6293="Highlights"),_xlfn.XLOOKUP(H6293,Calendar!O:O,Calendar!N:N,,-1),""))</f>
        <v/>
      </c>
      <c r="AI6293" s="61" t="str">
        <f>IF(AND(AH6293&lt;&gt;"",E6293="Live"),_xlfn.XLOOKUP(_xlfn.TEXTJOIN(" vs ",,C6293:D6293),Calendar!G:G,Calendar!K:K),"")</f>
        <v/>
      </c>
      <c r="AJ6293" s="61" t="str">
        <f>IF(AND(K6293&lt;&gt;"Match of the Day",K6293&lt;&gt;"Match of the Day 2",K6293&lt;&gt;"Match of the Day Repeat"),"",1+MAX($AJ$10:AJ6292))</f>
        <v/>
      </c>
    </row>
    <row r="6294" spans="34:36" x14ac:dyDescent="0.35">
      <c r="AH6294" s="16" t="str">
        <f>IF(AND(B6294="Premier League",E6294="Live"),_xlfn.XLOOKUP(_xlfn.TEXTJOIN(" vs ",,C6294:D6294),Calendar!G:G,Calendar!B:B),IF(AND(B6294="Premier League",E6294="Highlights"),_xlfn.XLOOKUP(H6294,Calendar!O:O,Calendar!N:N,,-1),""))</f>
        <v/>
      </c>
      <c r="AI6294" s="61" t="str">
        <f>IF(AND(AH6294&lt;&gt;"",E6294="Live"),_xlfn.XLOOKUP(_xlfn.TEXTJOIN(" vs ",,C6294:D6294),Calendar!G:G,Calendar!K:K),"")</f>
        <v/>
      </c>
      <c r="AJ6294" s="61" t="str">
        <f>IF(AND(K6294&lt;&gt;"Match of the Day",K6294&lt;&gt;"Match of the Day 2",K6294&lt;&gt;"Match of the Day Repeat"),"",1+MAX($AJ$10:AJ6293))</f>
        <v/>
      </c>
    </row>
    <row r="6295" spans="34:36" x14ac:dyDescent="0.35">
      <c r="AH6295" s="16" t="str">
        <f>IF(AND(B6295="Premier League",E6295="Live"),_xlfn.XLOOKUP(_xlfn.TEXTJOIN(" vs ",,C6295:D6295),Calendar!G:G,Calendar!B:B),IF(AND(B6295="Premier League",E6295="Highlights"),_xlfn.XLOOKUP(H6295,Calendar!O:O,Calendar!N:N,,-1),""))</f>
        <v/>
      </c>
      <c r="AI6295" s="61" t="str">
        <f>IF(AND(AH6295&lt;&gt;"",E6295="Live"),_xlfn.XLOOKUP(_xlfn.TEXTJOIN(" vs ",,C6295:D6295),Calendar!G:G,Calendar!K:K),"")</f>
        <v/>
      </c>
      <c r="AJ6295" s="61" t="str">
        <f>IF(AND(K6295&lt;&gt;"Match of the Day",K6295&lt;&gt;"Match of the Day 2",K6295&lt;&gt;"Match of the Day Repeat"),"",1+MAX($AJ$10:AJ6294))</f>
        <v/>
      </c>
    </row>
    <row r="6296" spans="34:36" x14ac:dyDescent="0.35">
      <c r="AH6296" s="16" t="str">
        <f>IF(AND(B6296="Premier League",E6296="Live"),_xlfn.XLOOKUP(_xlfn.TEXTJOIN(" vs ",,C6296:D6296),Calendar!G:G,Calendar!B:B),IF(AND(B6296="Premier League",E6296="Highlights"),_xlfn.XLOOKUP(H6296,Calendar!O:O,Calendar!N:N,,-1),""))</f>
        <v/>
      </c>
      <c r="AI6296" s="61" t="str">
        <f>IF(AND(AH6296&lt;&gt;"",E6296="Live"),_xlfn.XLOOKUP(_xlfn.TEXTJOIN(" vs ",,C6296:D6296),Calendar!G:G,Calendar!K:K),"")</f>
        <v/>
      </c>
      <c r="AJ6296" s="61" t="str">
        <f>IF(AND(K6296&lt;&gt;"Match of the Day",K6296&lt;&gt;"Match of the Day 2",K6296&lt;&gt;"Match of the Day Repeat"),"",1+MAX($AJ$10:AJ6295))</f>
        <v/>
      </c>
    </row>
    <row r="6297" spans="34:36" x14ac:dyDescent="0.35">
      <c r="AH6297" s="16" t="str">
        <f>IF(AND(B6297="Premier League",E6297="Live"),_xlfn.XLOOKUP(_xlfn.TEXTJOIN(" vs ",,C6297:D6297),Calendar!G:G,Calendar!B:B),IF(AND(B6297="Premier League",E6297="Highlights"),_xlfn.XLOOKUP(H6297,Calendar!O:O,Calendar!N:N,,-1),""))</f>
        <v/>
      </c>
      <c r="AI6297" s="61" t="str">
        <f>IF(AND(AH6297&lt;&gt;"",E6297="Live"),_xlfn.XLOOKUP(_xlfn.TEXTJOIN(" vs ",,C6297:D6297),Calendar!G:G,Calendar!K:K),"")</f>
        <v/>
      </c>
      <c r="AJ6297" s="61" t="str">
        <f>IF(AND(K6297&lt;&gt;"Match of the Day",K6297&lt;&gt;"Match of the Day 2",K6297&lt;&gt;"Match of the Day Repeat"),"",1+MAX($AJ$10:AJ6296))</f>
        <v/>
      </c>
    </row>
    <row r="6298" spans="34:36" x14ac:dyDescent="0.35">
      <c r="AH6298" s="16" t="str">
        <f>IF(AND(B6298="Premier League",E6298="Live"),_xlfn.XLOOKUP(_xlfn.TEXTJOIN(" vs ",,C6298:D6298),Calendar!G:G,Calendar!B:B),IF(AND(B6298="Premier League",E6298="Highlights"),_xlfn.XLOOKUP(H6298,Calendar!O:O,Calendar!N:N,,-1),""))</f>
        <v/>
      </c>
      <c r="AI6298" s="61" t="str">
        <f>IF(AND(AH6298&lt;&gt;"",E6298="Live"),_xlfn.XLOOKUP(_xlfn.TEXTJOIN(" vs ",,C6298:D6298),Calendar!G:G,Calendar!K:K),"")</f>
        <v/>
      </c>
      <c r="AJ6298" s="61" t="str">
        <f>IF(AND(K6298&lt;&gt;"Match of the Day",K6298&lt;&gt;"Match of the Day 2",K6298&lt;&gt;"Match of the Day Repeat"),"",1+MAX($AJ$10:AJ6297))</f>
        <v/>
      </c>
    </row>
    <row r="6299" spans="34:36" x14ac:dyDescent="0.35">
      <c r="AH6299" s="16" t="str">
        <f>IF(AND(B6299="Premier League",E6299="Live"),_xlfn.XLOOKUP(_xlfn.TEXTJOIN(" vs ",,C6299:D6299),Calendar!G:G,Calendar!B:B),IF(AND(B6299="Premier League",E6299="Highlights"),_xlfn.XLOOKUP(H6299,Calendar!O:O,Calendar!N:N,,-1),""))</f>
        <v/>
      </c>
      <c r="AI6299" s="61" t="str">
        <f>IF(AND(AH6299&lt;&gt;"",E6299="Live"),_xlfn.XLOOKUP(_xlfn.TEXTJOIN(" vs ",,C6299:D6299),Calendar!G:G,Calendar!K:K),"")</f>
        <v/>
      </c>
      <c r="AJ6299" s="61" t="str">
        <f>IF(AND(K6299&lt;&gt;"Match of the Day",K6299&lt;&gt;"Match of the Day 2",K6299&lt;&gt;"Match of the Day Repeat"),"",1+MAX($AJ$10:AJ6298))</f>
        <v/>
      </c>
    </row>
    <row r="6300" spans="34:36" x14ac:dyDescent="0.35">
      <c r="AH6300" s="16" t="str">
        <f>IF(AND(B6300="Premier League",E6300="Live"),_xlfn.XLOOKUP(_xlfn.TEXTJOIN(" vs ",,C6300:D6300),Calendar!G:G,Calendar!B:B),IF(AND(B6300="Premier League",E6300="Highlights"),_xlfn.XLOOKUP(H6300,Calendar!O:O,Calendar!N:N,,-1),""))</f>
        <v/>
      </c>
      <c r="AI6300" s="61" t="str">
        <f>IF(AND(AH6300&lt;&gt;"",E6300="Live"),_xlfn.XLOOKUP(_xlfn.TEXTJOIN(" vs ",,C6300:D6300),Calendar!G:G,Calendar!K:K),"")</f>
        <v/>
      </c>
      <c r="AJ6300" s="61" t="str">
        <f>IF(AND(K6300&lt;&gt;"Match of the Day",K6300&lt;&gt;"Match of the Day 2",K6300&lt;&gt;"Match of the Day Repeat"),"",1+MAX($AJ$10:AJ6299))</f>
        <v/>
      </c>
    </row>
    <row r="6301" spans="34:36" x14ac:dyDescent="0.35">
      <c r="AH6301" s="16" t="str">
        <f>IF(AND(B6301="Premier League",E6301="Live"),_xlfn.XLOOKUP(_xlfn.TEXTJOIN(" vs ",,C6301:D6301),Calendar!G:G,Calendar!B:B),IF(AND(B6301="Premier League",E6301="Highlights"),_xlfn.XLOOKUP(H6301,Calendar!O:O,Calendar!N:N,,-1),""))</f>
        <v/>
      </c>
      <c r="AI6301" s="61" t="str">
        <f>IF(AND(AH6301&lt;&gt;"",E6301="Live"),_xlfn.XLOOKUP(_xlfn.TEXTJOIN(" vs ",,C6301:D6301),Calendar!G:G,Calendar!K:K),"")</f>
        <v/>
      </c>
      <c r="AJ6301" s="61" t="str">
        <f>IF(AND(K6301&lt;&gt;"Match of the Day",K6301&lt;&gt;"Match of the Day 2",K6301&lt;&gt;"Match of the Day Repeat"),"",1+MAX($AJ$10:AJ6300))</f>
        <v/>
      </c>
    </row>
    <row r="6302" spans="34:36" x14ac:dyDescent="0.35">
      <c r="AH6302" s="16" t="str">
        <f>IF(AND(B6302="Premier League",E6302="Live"),_xlfn.XLOOKUP(_xlfn.TEXTJOIN(" vs ",,C6302:D6302),Calendar!G:G,Calendar!B:B),IF(AND(B6302="Premier League",E6302="Highlights"),_xlfn.XLOOKUP(H6302,Calendar!O:O,Calendar!N:N,,-1),""))</f>
        <v/>
      </c>
      <c r="AI6302" s="61" t="str">
        <f>IF(AND(AH6302&lt;&gt;"",E6302="Live"),_xlfn.XLOOKUP(_xlfn.TEXTJOIN(" vs ",,C6302:D6302),Calendar!G:G,Calendar!K:K),"")</f>
        <v/>
      </c>
      <c r="AJ6302" s="61" t="str">
        <f>IF(AND(K6302&lt;&gt;"Match of the Day",K6302&lt;&gt;"Match of the Day 2",K6302&lt;&gt;"Match of the Day Repeat"),"",1+MAX($AJ$10:AJ6301))</f>
        <v/>
      </c>
    </row>
    <row r="6303" spans="34:36" x14ac:dyDescent="0.35">
      <c r="AH6303" s="16" t="str">
        <f>IF(AND(B6303="Premier League",E6303="Live"),_xlfn.XLOOKUP(_xlfn.TEXTJOIN(" vs ",,C6303:D6303),Calendar!G:G,Calendar!B:B),IF(AND(B6303="Premier League",E6303="Highlights"),_xlfn.XLOOKUP(H6303,Calendar!O:O,Calendar!N:N,,-1),""))</f>
        <v/>
      </c>
      <c r="AI6303" s="61" t="str">
        <f>IF(AND(AH6303&lt;&gt;"",E6303="Live"),_xlfn.XLOOKUP(_xlfn.TEXTJOIN(" vs ",,C6303:D6303),Calendar!G:G,Calendar!K:K),"")</f>
        <v/>
      </c>
      <c r="AJ6303" s="61" t="str">
        <f>IF(AND(K6303&lt;&gt;"Match of the Day",K6303&lt;&gt;"Match of the Day 2",K6303&lt;&gt;"Match of the Day Repeat"),"",1+MAX($AJ$10:AJ6302))</f>
        <v/>
      </c>
    </row>
    <row r="6304" spans="34:36" x14ac:dyDescent="0.35">
      <c r="AH6304" s="16" t="str">
        <f>IF(AND(B6304="Premier League",E6304="Live"),_xlfn.XLOOKUP(_xlfn.TEXTJOIN(" vs ",,C6304:D6304),Calendar!G:G,Calendar!B:B),IF(AND(B6304="Premier League",E6304="Highlights"),_xlfn.XLOOKUP(H6304,Calendar!O:O,Calendar!N:N,,-1),""))</f>
        <v/>
      </c>
      <c r="AI6304" s="61" t="str">
        <f>IF(AND(AH6304&lt;&gt;"",E6304="Live"),_xlfn.XLOOKUP(_xlfn.TEXTJOIN(" vs ",,C6304:D6304),Calendar!G:G,Calendar!K:K),"")</f>
        <v/>
      </c>
      <c r="AJ6304" s="61" t="str">
        <f>IF(AND(K6304&lt;&gt;"Match of the Day",K6304&lt;&gt;"Match of the Day 2",K6304&lt;&gt;"Match of the Day Repeat"),"",1+MAX($AJ$10:AJ6303))</f>
        <v/>
      </c>
    </row>
    <row r="6305" spans="34:36" x14ac:dyDescent="0.35">
      <c r="AH6305" s="16" t="str">
        <f>IF(AND(B6305="Premier League",E6305="Live"),_xlfn.XLOOKUP(_xlfn.TEXTJOIN(" vs ",,C6305:D6305),Calendar!G:G,Calendar!B:B),IF(AND(B6305="Premier League",E6305="Highlights"),_xlfn.XLOOKUP(H6305,Calendar!O:O,Calendar!N:N,,-1),""))</f>
        <v/>
      </c>
      <c r="AI6305" s="61" t="str">
        <f>IF(AND(AH6305&lt;&gt;"",E6305="Live"),_xlfn.XLOOKUP(_xlfn.TEXTJOIN(" vs ",,C6305:D6305),Calendar!G:G,Calendar!K:K),"")</f>
        <v/>
      </c>
      <c r="AJ6305" s="61" t="str">
        <f>IF(AND(K6305&lt;&gt;"Match of the Day",K6305&lt;&gt;"Match of the Day 2",K6305&lt;&gt;"Match of the Day Repeat"),"",1+MAX($AJ$10:AJ6304))</f>
        <v/>
      </c>
    </row>
    <row r="6306" spans="34:36" x14ac:dyDescent="0.35">
      <c r="AH6306" s="16" t="str">
        <f>IF(AND(B6306="Premier League",E6306="Live"),_xlfn.XLOOKUP(_xlfn.TEXTJOIN(" vs ",,C6306:D6306),Calendar!G:G,Calendar!B:B),IF(AND(B6306="Premier League",E6306="Highlights"),_xlfn.XLOOKUP(H6306,Calendar!O:O,Calendar!N:N,,-1),""))</f>
        <v/>
      </c>
      <c r="AI6306" s="61" t="str">
        <f>IF(AND(AH6306&lt;&gt;"",E6306="Live"),_xlfn.XLOOKUP(_xlfn.TEXTJOIN(" vs ",,C6306:D6306),Calendar!G:G,Calendar!K:K),"")</f>
        <v/>
      </c>
      <c r="AJ6306" s="61" t="str">
        <f>IF(AND(K6306&lt;&gt;"Match of the Day",K6306&lt;&gt;"Match of the Day 2",K6306&lt;&gt;"Match of the Day Repeat"),"",1+MAX($AJ$10:AJ6305))</f>
        <v/>
      </c>
    </row>
    <row r="6307" spans="34:36" x14ac:dyDescent="0.35">
      <c r="AH6307" s="16" t="str">
        <f>IF(AND(B6307="Premier League",E6307="Live"),_xlfn.XLOOKUP(_xlfn.TEXTJOIN(" vs ",,C6307:D6307),Calendar!G:G,Calendar!B:B),IF(AND(B6307="Premier League",E6307="Highlights"),_xlfn.XLOOKUP(H6307,Calendar!O:O,Calendar!N:N,,-1),""))</f>
        <v/>
      </c>
      <c r="AI6307" s="61" t="str">
        <f>IF(AND(AH6307&lt;&gt;"",E6307="Live"),_xlfn.XLOOKUP(_xlfn.TEXTJOIN(" vs ",,C6307:D6307),Calendar!G:G,Calendar!K:K),"")</f>
        <v/>
      </c>
      <c r="AJ6307" s="61" t="str">
        <f>IF(AND(K6307&lt;&gt;"Match of the Day",K6307&lt;&gt;"Match of the Day 2",K6307&lt;&gt;"Match of the Day Repeat"),"",1+MAX($AJ$10:AJ6306))</f>
        <v/>
      </c>
    </row>
    <row r="6308" spans="34:36" x14ac:dyDescent="0.35">
      <c r="AH6308" s="16" t="str">
        <f>IF(AND(B6308="Premier League",E6308="Live"),_xlfn.XLOOKUP(_xlfn.TEXTJOIN(" vs ",,C6308:D6308),Calendar!G:G,Calendar!B:B),IF(AND(B6308="Premier League",E6308="Highlights"),_xlfn.XLOOKUP(H6308,Calendar!O:O,Calendar!N:N,,-1),""))</f>
        <v/>
      </c>
      <c r="AI6308" s="61" t="str">
        <f>IF(AND(AH6308&lt;&gt;"",E6308="Live"),_xlfn.XLOOKUP(_xlfn.TEXTJOIN(" vs ",,C6308:D6308),Calendar!G:G,Calendar!K:K),"")</f>
        <v/>
      </c>
      <c r="AJ6308" s="61" t="str">
        <f>IF(AND(K6308&lt;&gt;"Match of the Day",K6308&lt;&gt;"Match of the Day 2",K6308&lt;&gt;"Match of the Day Repeat"),"",1+MAX($AJ$10:AJ6307))</f>
        <v/>
      </c>
    </row>
    <row r="6309" spans="34:36" x14ac:dyDescent="0.35">
      <c r="AH6309" s="16" t="str">
        <f>IF(AND(B6309="Premier League",E6309="Live"),_xlfn.XLOOKUP(_xlfn.TEXTJOIN(" vs ",,C6309:D6309),Calendar!G:G,Calendar!B:B),IF(AND(B6309="Premier League",E6309="Highlights"),_xlfn.XLOOKUP(H6309,Calendar!O:O,Calendar!N:N,,-1),""))</f>
        <v/>
      </c>
      <c r="AI6309" s="61" t="str">
        <f>IF(AND(AH6309&lt;&gt;"",E6309="Live"),_xlfn.XLOOKUP(_xlfn.TEXTJOIN(" vs ",,C6309:D6309),Calendar!G:G,Calendar!K:K),"")</f>
        <v/>
      </c>
      <c r="AJ6309" s="61" t="str">
        <f>IF(AND(K6309&lt;&gt;"Match of the Day",K6309&lt;&gt;"Match of the Day 2",K6309&lt;&gt;"Match of the Day Repeat"),"",1+MAX($AJ$10:AJ6308))</f>
        <v/>
      </c>
    </row>
    <row r="6310" spans="34:36" x14ac:dyDescent="0.35">
      <c r="AH6310" s="16" t="str">
        <f>IF(AND(B6310="Premier League",E6310="Live"),_xlfn.XLOOKUP(_xlfn.TEXTJOIN(" vs ",,C6310:D6310),Calendar!G:G,Calendar!B:B),IF(AND(B6310="Premier League",E6310="Highlights"),_xlfn.XLOOKUP(H6310,Calendar!O:O,Calendar!N:N,,-1),""))</f>
        <v/>
      </c>
      <c r="AI6310" s="61" t="str">
        <f>IF(AND(AH6310&lt;&gt;"",E6310="Live"),_xlfn.XLOOKUP(_xlfn.TEXTJOIN(" vs ",,C6310:D6310),Calendar!G:G,Calendar!K:K),"")</f>
        <v/>
      </c>
      <c r="AJ6310" s="61" t="str">
        <f>IF(AND(K6310&lt;&gt;"Match of the Day",K6310&lt;&gt;"Match of the Day 2",K6310&lt;&gt;"Match of the Day Repeat"),"",1+MAX($AJ$10:AJ6309))</f>
        <v/>
      </c>
    </row>
    <row r="6311" spans="34:36" x14ac:dyDescent="0.35">
      <c r="AH6311" s="16" t="str">
        <f>IF(AND(B6311="Premier League",E6311="Live"),_xlfn.XLOOKUP(_xlfn.TEXTJOIN(" vs ",,C6311:D6311),Calendar!G:G,Calendar!B:B),IF(AND(B6311="Premier League",E6311="Highlights"),_xlfn.XLOOKUP(H6311,Calendar!O:O,Calendar!N:N,,-1),""))</f>
        <v/>
      </c>
      <c r="AI6311" s="61" t="str">
        <f>IF(AND(AH6311&lt;&gt;"",E6311="Live"),_xlfn.XLOOKUP(_xlfn.TEXTJOIN(" vs ",,C6311:D6311),Calendar!G:G,Calendar!K:K),"")</f>
        <v/>
      </c>
      <c r="AJ6311" s="61" t="str">
        <f>IF(AND(K6311&lt;&gt;"Match of the Day",K6311&lt;&gt;"Match of the Day 2",K6311&lt;&gt;"Match of the Day Repeat"),"",1+MAX($AJ$10:AJ6310))</f>
        <v/>
      </c>
    </row>
    <row r="6312" spans="34:36" x14ac:dyDescent="0.35">
      <c r="AH6312" s="16" t="str">
        <f>IF(AND(B6312="Premier League",E6312="Live"),_xlfn.XLOOKUP(_xlfn.TEXTJOIN(" vs ",,C6312:D6312),Calendar!G:G,Calendar!B:B),IF(AND(B6312="Premier League",E6312="Highlights"),_xlfn.XLOOKUP(H6312,Calendar!O:O,Calendar!N:N,,-1),""))</f>
        <v/>
      </c>
      <c r="AI6312" s="61" t="str">
        <f>IF(AND(AH6312&lt;&gt;"",E6312="Live"),_xlfn.XLOOKUP(_xlfn.TEXTJOIN(" vs ",,C6312:D6312),Calendar!G:G,Calendar!K:K),"")</f>
        <v/>
      </c>
      <c r="AJ6312" s="61" t="str">
        <f>IF(AND(K6312&lt;&gt;"Match of the Day",K6312&lt;&gt;"Match of the Day 2",K6312&lt;&gt;"Match of the Day Repeat"),"",1+MAX($AJ$10:AJ6311))</f>
        <v/>
      </c>
    </row>
    <row r="6313" spans="34:36" x14ac:dyDescent="0.35">
      <c r="AH6313" s="16" t="str">
        <f>IF(AND(B6313="Premier League",E6313="Live"),_xlfn.XLOOKUP(_xlfn.TEXTJOIN(" vs ",,C6313:D6313),Calendar!G:G,Calendar!B:B),IF(AND(B6313="Premier League",E6313="Highlights"),_xlfn.XLOOKUP(H6313,Calendar!O:O,Calendar!N:N,,-1),""))</f>
        <v/>
      </c>
      <c r="AI6313" s="61" t="str">
        <f>IF(AND(AH6313&lt;&gt;"",E6313="Live"),_xlfn.XLOOKUP(_xlfn.TEXTJOIN(" vs ",,C6313:D6313),Calendar!G:G,Calendar!K:K),"")</f>
        <v/>
      </c>
      <c r="AJ6313" s="61" t="str">
        <f>IF(AND(K6313&lt;&gt;"Match of the Day",K6313&lt;&gt;"Match of the Day 2",K6313&lt;&gt;"Match of the Day Repeat"),"",1+MAX($AJ$10:AJ6312))</f>
        <v/>
      </c>
    </row>
    <row r="6314" spans="34:36" x14ac:dyDescent="0.35">
      <c r="AH6314" s="16" t="str">
        <f>IF(AND(B6314="Premier League",E6314="Live"),_xlfn.XLOOKUP(_xlfn.TEXTJOIN(" vs ",,C6314:D6314),Calendar!G:G,Calendar!B:B),IF(AND(B6314="Premier League",E6314="Highlights"),_xlfn.XLOOKUP(H6314,Calendar!O:O,Calendar!N:N,,-1),""))</f>
        <v/>
      </c>
      <c r="AI6314" s="61" t="str">
        <f>IF(AND(AH6314&lt;&gt;"",E6314="Live"),_xlfn.XLOOKUP(_xlfn.TEXTJOIN(" vs ",,C6314:D6314),Calendar!G:G,Calendar!K:K),"")</f>
        <v/>
      </c>
      <c r="AJ6314" s="61" t="str">
        <f>IF(AND(K6314&lt;&gt;"Match of the Day",K6314&lt;&gt;"Match of the Day 2",K6314&lt;&gt;"Match of the Day Repeat"),"",1+MAX($AJ$10:AJ6313))</f>
        <v/>
      </c>
    </row>
    <row r="6315" spans="34:36" x14ac:dyDescent="0.35">
      <c r="AH6315" s="16" t="str">
        <f>IF(AND(B6315="Premier League",E6315="Live"),_xlfn.XLOOKUP(_xlfn.TEXTJOIN(" vs ",,C6315:D6315),Calendar!G:G,Calendar!B:B),IF(AND(B6315="Premier League",E6315="Highlights"),_xlfn.XLOOKUP(H6315,Calendar!O:O,Calendar!N:N,,-1),""))</f>
        <v/>
      </c>
      <c r="AI6315" s="61" t="str">
        <f>IF(AND(AH6315&lt;&gt;"",E6315="Live"),_xlfn.XLOOKUP(_xlfn.TEXTJOIN(" vs ",,C6315:D6315),Calendar!G:G,Calendar!K:K),"")</f>
        <v/>
      </c>
      <c r="AJ6315" s="61" t="str">
        <f>IF(AND(K6315&lt;&gt;"Match of the Day",K6315&lt;&gt;"Match of the Day 2",K6315&lt;&gt;"Match of the Day Repeat"),"",1+MAX($AJ$10:AJ6314))</f>
        <v/>
      </c>
    </row>
    <row r="6316" spans="34:36" x14ac:dyDescent="0.35">
      <c r="AH6316" s="16" t="str">
        <f>IF(AND(B6316="Premier League",E6316="Live"),_xlfn.XLOOKUP(_xlfn.TEXTJOIN(" vs ",,C6316:D6316),Calendar!G:G,Calendar!B:B),IF(AND(B6316="Premier League",E6316="Highlights"),_xlfn.XLOOKUP(H6316,Calendar!O:O,Calendar!N:N,,-1),""))</f>
        <v/>
      </c>
      <c r="AI6316" s="61" t="str">
        <f>IF(AND(AH6316&lt;&gt;"",E6316="Live"),_xlfn.XLOOKUP(_xlfn.TEXTJOIN(" vs ",,C6316:D6316),Calendar!G:G,Calendar!K:K),"")</f>
        <v/>
      </c>
      <c r="AJ6316" s="61" t="str">
        <f>IF(AND(K6316&lt;&gt;"Match of the Day",K6316&lt;&gt;"Match of the Day 2",K6316&lt;&gt;"Match of the Day Repeat"),"",1+MAX($AJ$10:AJ6315))</f>
        <v/>
      </c>
    </row>
    <row r="6317" spans="34:36" x14ac:dyDescent="0.35">
      <c r="AH6317" s="16" t="str">
        <f>IF(AND(B6317="Premier League",E6317="Live"),_xlfn.XLOOKUP(_xlfn.TEXTJOIN(" vs ",,C6317:D6317),Calendar!G:G,Calendar!B:B),IF(AND(B6317="Premier League",E6317="Highlights"),_xlfn.XLOOKUP(H6317,Calendar!O:O,Calendar!N:N,,-1),""))</f>
        <v/>
      </c>
      <c r="AI6317" s="61" t="str">
        <f>IF(AND(AH6317&lt;&gt;"",E6317="Live"),_xlfn.XLOOKUP(_xlfn.TEXTJOIN(" vs ",,C6317:D6317),Calendar!G:G,Calendar!K:K),"")</f>
        <v/>
      </c>
      <c r="AJ6317" s="61" t="str">
        <f>IF(AND(K6317&lt;&gt;"Match of the Day",K6317&lt;&gt;"Match of the Day 2",K6317&lt;&gt;"Match of the Day Repeat"),"",1+MAX($AJ$10:AJ6316))</f>
        <v/>
      </c>
    </row>
    <row r="6318" spans="34:36" x14ac:dyDescent="0.35">
      <c r="AH6318" s="16" t="str">
        <f>IF(AND(B6318="Premier League",E6318="Live"),_xlfn.XLOOKUP(_xlfn.TEXTJOIN(" vs ",,C6318:D6318),Calendar!G:G,Calendar!B:B),IF(AND(B6318="Premier League",E6318="Highlights"),_xlfn.XLOOKUP(H6318,Calendar!O:O,Calendar!N:N,,-1),""))</f>
        <v/>
      </c>
      <c r="AI6318" s="61" t="str">
        <f>IF(AND(AH6318&lt;&gt;"",E6318="Live"),_xlfn.XLOOKUP(_xlfn.TEXTJOIN(" vs ",,C6318:D6318),Calendar!G:G,Calendar!K:K),"")</f>
        <v/>
      </c>
      <c r="AJ6318" s="61" t="str">
        <f>IF(AND(K6318&lt;&gt;"Match of the Day",K6318&lt;&gt;"Match of the Day 2",K6318&lt;&gt;"Match of the Day Repeat"),"",1+MAX($AJ$10:AJ6317))</f>
        <v/>
      </c>
    </row>
    <row r="6319" spans="34:36" x14ac:dyDescent="0.35">
      <c r="AH6319" s="16" t="str">
        <f>IF(AND(B6319="Premier League",E6319="Live"),_xlfn.XLOOKUP(_xlfn.TEXTJOIN(" vs ",,C6319:D6319),Calendar!G:G,Calendar!B:B),IF(AND(B6319="Premier League",E6319="Highlights"),_xlfn.XLOOKUP(H6319,Calendar!O:O,Calendar!N:N,,-1),""))</f>
        <v/>
      </c>
      <c r="AI6319" s="61" t="str">
        <f>IF(AND(AH6319&lt;&gt;"",E6319="Live"),_xlfn.XLOOKUP(_xlfn.TEXTJOIN(" vs ",,C6319:D6319),Calendar!G:G,Calendar!K:K),"")</f>
        <v/>
      </c>
      <c r="AJ6319" s="61" t="str">
        <f>IF(AND(K6319&lt;&gt;"Match of the Day",K6319&lt;&gt;"Match of the Day 2",K6319&lt;&gt;"Match of the Day Repeat"),"",1+MAX($AJ$10:AJ6318))</f>
        <v/>
      </c>
    </row>
    <row r="6320" spans="34:36" x14ac:dyDescent="0.35">
      <c r="AH6320" s="16" t="str">
        <f>IF(AND(B6320="Premier League",E6320="Live"),_xlfn.XLOOKUP(_xlfn.TEXTJOIN(" vs ",,C6320:D6320),Calendar!G:G,Calendar!B:B),IF(AND(B6320="Premier League",E6320="Highlights"),_xlfn.XLOOKUP(H6320,Calendar!O:O,Calendar!N:N,,-1),""))</f>
        <v/>
      </c>
      <c r="AI6320" s="61" t="str">
        <f>IF(AND(AH6320&lt;&gt;"",E6320="Live"),_xlfn.XLOOKUP(_xlfn.TEXTJOIN(" vs ",,C6320:D6320),Calendar!G:G,Calendar!K:K),"")</f>
        <v/>
      </c>
      <c r="AJ6320" s="61" t="str">
        <f>IF(AND(K6320&lt;&gt;"Match of the Day",K6320&lt;&gt;"Match of the Day 2",K6320&lt;&gt;"Match of the Day Repeat"),"",1+MAX($AJ$10:AJ6319))</f>
        <v/>
      </c>
    </row>
    <row r="6321" spans="34:36" x14ac:dyDescent="0.35">
      <c r="AH6321" s="16" t="str">
        <f>IF(AND(B6321="Premier League",E6321="Live"),_xlfn.XLOOKUP(_xlfn.TEXTJOIN(" vs ",,C6321:D6321),Calendar!G:G,Calendar!B:B),IF(AND(B6321="Premier League",E6321="Highlights"),_xlfn.XLOOKUP(H6321,Calendar!O:O,Calendar!N:N,,-1),""))</f>
        <v/>
      </c>
      <c r="AI6321" s="61" t="str">
        <f>IF(AND(AH6321&lt;&gt;"",E6321="Live"),_xlfn.XLOOKUP(_xlfn.TEXTJOIN(" vs ",,C6321:D6321),Calendar!G:G,Calendar!K:K),"")</f>
        <v/>
      </c>
      <c r="AJ6321" s="61" t="str">
        <f>IF(AND(K6321&lt;&gt;"Match of the Day",K6321&lt;&gt;"Match of the Day 2",K6321&lt;&gt;"Match of the Day Repeat"),"",1+MAX($AJ$10:AJ6320))</f>
        <v/>
      </c>
    </row>
    <row r="6322" spans="34:36" x14ac:dyDescent="0.35">
      <c r="AH6322" s="16" t="str">
        <f>IF(AND(B6322="Premier League",E6322="Live"),_xlfn.XLOOKUP(_xlfn.TEXTJOIN(" vs ",,C6322:D6322),Calendar!G:G,Calendar!B:B),IF(AND(B6322="Premier League",E6322="Highlights"),_xlfn.XLOOKUP(H6322,Calendar!O:O,Calendar!N:N,,-1),""))</f>
        <v/>
      </c>
      <c r="AI6322" s="61" t="str">
        <f>IF(AND(AH6322&lt;&gt;"",E6322="Live"),_xlfn.XLOOKUP(_xlfn.TEXTJOIN(" vs ",,C6322:D6322),Calendar!G:G,Calendar!K:K),"")</f>
        <v/>
      </c>
      <c r="AJ6322" s="61" t="str">
        <f>IF(AND(K6322&lt;&gt;"Match of the Day",K6322&lt;&gt;"Match of the Day 2",K6322&lt;&gt;"Match of the Day Repeat"),"",1+MAX($AJ$10:AJ6321))</f>
        <v/>
      </c>
    </row>
    <row r="6323" spans="34:36" x14ac:dyDescent="0.35">
      <c r="AH6323" s="16" t="str">
        <f>IF(AND(B6323="Premier League",E6323="Live"),_xlfn.XLOOKUP(_xlfn.TEXTJOIN(" vs ",,C6323:D6323),Calendar!G:G,Calendar!B:B),IF(AND(B6323="Premier League",E6323="Highlights"),_xlfn.XLOOKUP(H6323,Calendar!O:O,Calendar!N:N,,-1),""))</f>
        <v/>
      </c>
      <c r="AI6323" s="61" t="str">
        <f>IF(AND(AH6323&lt;&gt;"",E6323="Live"),_xlfn.XLOOKUP(_xlfn.TEXTJOIN(" vs ",,C6323:D6323),Calendar!G:G,Calendar!K:K),"")</f>
        <v/>
      </c>
      <c r="AJ6323" s="61" t="str">
        <f>IF(AND(K6323&lt;&gt;"Match of the Day",K6323&lt;&gt;"Match of the Day 2",K6323&lt;&gt;"Match of the Day Repeat"),"",1+MAX($AJ$10:AJ6322))</f>
        <v/>
      </c>
    </row>
    <row r="6324" spans="34:36" x14ac:dyDescent="0.35">
      <c r="AH6324" s="16" t="str">
        <f>IF(AND(B6324="Premier League",E6324="Live"),_xlfn.XLOOKUP(_xlfn.TEXTJOIN(" vs ",,C6324:D6324),Calendar!G:G,Calendar!B:B),IF(AND(B6324="Premier League",E6324="Highlights"),_xlfn.XLOOKUP(H6324,Calendar!O:O,Calendar!N:N,,-1),""))</f>
        <v/>
      </c>
      <c r="AI6324" s="61" t="str">
        <f>IF(AND(AH6324&lt;&gt;"",E6324="Live"),_xlfn.XLOOKUP(_xlfn.TEXTJOIN(" vs ",,C6324:D6324),Calendar!G:G,Calendar!K:K),"")</f>
        <v/>
      </c>
      <c r="AJ6324" s="61" t="str">
        <f>IF(AND(K6324&lt;&gt;"Match of the Day",K6324&lt;&gt;"Match of the Day 2",K6324&lt;&gt;"Match of the Day Repeat"),"",1+MAX($AJ$10:AJ6323))</f>
        <v/>
      </c>
    </row>
    <row r="6325" spans="34:36" x14ac:dyDescent="0.35">
      <c r="AH6325" s="16" t="str">
        <f>IF(AND(B6325="Premier League",E6325="Live"),_xlfn.XLOOKUP(_xlfn.TEXTJOIN(" vs ",,C6325:D6325),Calendar!G:G,Calendar!B:B),IF(AND(B6325="Premier League",E6325="Highlights"),_xlfn.XLOOKUP(H6325,Calendar!O:O,Calendar!N:N,,-1),""))</f>
        <v/>
      </c>
      <c r="AI6325" s="61" t="str">
        <f>IF(AND(AH6325&lt;&gt;"",E6325="Live"),_xlfn.XLOOKUP(_xlfn.TEXTJOIN(" vs ",,C6325:D6325),Calendar!G:G,Calendar!K:K),"")</f>
        <v/>
      </c>
      <c r="AJ6325" s="61" t="str">
        <f>IF(AND(K6325&lt;&gt;"Match of the Day",K6325&lt;&gt;"Match of the Day 2",K6325&lt;&gt;"Match of the Day Repeat"),"",1+MAX($AJ$10:AJ6324))</f>
        <v/>
      </c>
    </row>
    <row r="6326" spans="34:36" x14ac:dyDescent="0.35">
      <c r="AH6326" s="16" t="str">
        <f>IF(AND(B6326="Premier League",E6326="Live"),_xlfn.XLOOKUP(_xlfn.TEXTJOIN(" vs ",,C6326:D6326),Calendar!G:G,Calendar!B:B),IF(AND(B6326="Premier League",E6326="Highlights"),_xlfn.XLOOKUP(H6326,Calendar!O:O,Calendar!N:N,,-1),""))</f>
        <v/>
      </c>
      <c r="AI6326" s="61" t="str">
        <f>IF(AND(AH6326&lt;&gt;"",E6326="Live"),_xlfn.XLOOKUP(_xlfn.TEXTJOIN(" vs ",,C6326:D6326),Calendar!G:G,Calendar!K:K),"")</f>
        <v/>
      </c>
      <c r="AJ6326" s="61" t="str">
        <f>IF(AND(K6326&lt;&gt;"Match of the Day",K6326&lt;&gt;"Match of the Day 2",K6326&lt;&gt;"Match of the Day Repeat"),"",1+MAX($AJ$10:AJ6325))</f>
        <v/>
      </c>
    </row>
    <row r="6327" spans="34:36" x14ac:dyDescent="0.35">
      <c r="AH6327" s="16" t="str">
        <f>IF(AND(B6327="Premier League",E6327="Live"),_xlfn.XLOOKUP(_xlfn.TEXTJOIN(" vs ",,C6327:D6327),Calendar!G:G,Calendar!B:B),IF(AND(B6327="Premier League",E6327="Highlights"),_xlfn.XLOOKUP(H6327,Calendar!O:O,Calendar!N:N,,-1),""))</f>
        <v/>
      </c>
      <c r="AI6327" s="61" t="str">
        <f>IF(AND(AH6327&lt;&gt;"",E6327="Live"),_xlfn.XLOOKUP(_xlfn.TEXTJOIN(" vs ",,C6327:D6327),Calendar!G:G,Calendar!K:K),"")</f>
        <v/>
      </c>
      <c r="AJ6327" s="61" t="str">
        <f>IF(AND(K6327&lt;&gt;"Match of the Day",K6327&lt;&gt;"Match of the Day 2",K6327&lt;&gt;"Match of the Day Repeat"),"",1+MAX($AJ$10:AJ6326))</f>
        <v/>
      </c>
    </row>
    <row r="6328" spans="34:36" x14ac:dyDescent="0.35">
      <c r="AH6328" s="16" t="str">
        <f>IF(AND(B6328="Premier League",E6328="Live"),_xlfn.XLOOKUP(_xlfn.TEXTJOIN(" vs ",,C6328:D6328),Calendar!G:G,Calendar!B:B),IF(AND(B6328="Premier League",E6328="Highlights"),_xlfn.XLOOKUP(H6328,Calendar!O:O,Calendar!N:N,,-1),""))</f>
        <v/>
      </c>
      <c r="AI6328" s="61" t="str">
        <f>IF(AND(AH6328&lt;&gt;"",E6328="Live"),_xlfn.XLOOKUP(_xlfn.TEXTJOIN(" vs ",,C6328:D6328),Calendar!G:G,Calendar!K:K),"")</f>
        <v/>
      </c>
      <c r="AJ6328" s="61" t="str">
        <f>IF(AND(K6328&lt;&gt;"Match of the Day",K6328&lt;&gt;"Match of the Day 2",K6328&lt;&gt;"Match of the Day Repeat"),"",1+MAX($AJ$10:AJ6327))</f>
        <v/>
      </c>
    </row>
    <row r="6329" spans="34:36" x14ac:dyDescent="0.35">
      <c r="AH6329" s="16" t="str">
        <f>IF(AND(B6329="Premier League",E6329="Live"),_xlfn.XLOOKUP(_xlfn.TEXTJOIN(" vs ",,C6329:D6329),Calendar!G:G,Calendar!B:B),IF(AND(B6329="Premier League",E6329="Highlights"),_xlfn.XLOOKUP(H6329,Calendar!O:O,Calendar!N:N,,-1),""))</f>
        <v/>
      </c>
      <c r="AI6329" s="61" t="str">
        <f>IF(AND(AH6329&lt;&gt;"",E6329="Live"),_xlfn.XLOOKUP(_xlfn.TEXTJOIN(" vs ",,C6329:D6329),Calendar!G:G,Calendar!K:K),"")</f>
        <v/>
      </c>
      <c r="AJ6329" s="61" t="str">
        <f>IF(AND(K6329&lt;&gt;"Match of the Day",K6329&lt;&gt;"Match of the Day 2",K6329&lt;&gt;"Match of the Day Repeat"),"",1+MAX($AJ$10:AJ6328))</f>
        <v/>
      </c>
    </row>
    <row r="6330" spans="34:36" x14ac:dyDescent="0.35">
      <c r="AH6330" s="16" t="str">
        <f>IF(AND(B6330="Premier League",E6330="Live"),_xlfn.XLOOKUP(_xlfn.TEXTJOIN(" vs ",,C6330:D6330),Calendar!G:G,Calendar!B:B),IF(AND(B6330="Premier League",E6330="Highlights"),_xlfn.XLOOKUP(H6330,Calendar!O:O,Calendar!N:N,,-1),""))</f>
        <v/>
      </c>
      <c r="AI6330" s="61" t="str">
        <f>IF(AND(AH6330&lt;&gt;"",E6330="Live"),_xlfn.XLOOKUP(_xlfn.TEXTJOIN(" vs ",,C6330:D6330),Calendar!G:G,Calendar!K:K),"")</f>
        <v/>
      </c>
      <c r="AJ6330" s="61" t="str">
        <f>IF(AND(K6330&lt;&gt;"Match of the Day",K6330&lt;&gt;"Match of the Day 2",K6330&lt;&gt;"Match of the Day Repeat"),"",1+MAX($AJ$10:AJ6329))</f>
        <v/>
      </c>
    </row>
    <row r="6331" spans="34:36" x14ac:dyDescent="0.35">
      <c r="AH6331" s="16" t="str">
        <f>IF(AND(B6331="Premier League",E6331="Live"),_xlfn.XLOOKUP(_xlfn.TEXTJOIN(" vs ",,C6331:D6331),Calendar!G:G,Calendar!B:B),IF(AND(B6331="Premier League",E6331="Highlights"),_xlfn.XLOOKUP(H6331,Calendar!O:O,Calendar!N:N,,-1),""))</f>
        <v/>
      </c>
      <c r="AI6331" s="61" t="str">
        <f>IF(AND(AH6331&lt;&gt;"",E6331="Live"),_xlfn.XLOOKUP(_xlfn.TEXTJOIN(" vs ",,C6331:D6331),Calendar!G:G,Calendar!K:K),"")</f>
        <v/>
      </c>
      <c r="AJ6331" s="61" t="str">
        <f>IF(AND(K6331&lt;&gt;"Match of the Day",K6331&lt;&gt;"Match of the Day 2",K6331&lt;&gt;"Match of the Day Repeat"),"",1+MAX($AJ$10:AJ6330))</f>
        <v/>
      </c>
    </row>
    <row r="6332" spans="34:36" x14ac:dyDescent="0.35">
      <c r="AH6332" s="16" t="str">
        <f>IF(AND(B6332="Premier League",E6332="Live"),_xlfn.XLOOKUP(_xlfn.TEXTJOIN(" vs ",,C6332:D6332),Calendar!G:G,Calendar!B:B),IF(AND(B6332="Premier League",E6332="Highlights"),_xlfn.XLOOKUP(H6332,Calendar!O:O,Calendar!N:N,,-1),""))</f>
        <v/>
      </c>
      <c r="AI6332" s="61" t="str">
        <f>IF(AND(AH6332&lt;&gt;"",E6332="Live"),_xlfn.XLOOKUP(_xlfn.TEXTJOIN(" vs ",,C6332:D6332),Calendar!G:G,Calendar!K:K),"")</f>
        <v/>
      </c>
      <c r="AJ6332" s="61" t="str">
        <f>IF(AND(K6332&lt;&gt;"Match of the Day",K6332&lt;&gt;"Match of the Day 2",K6332&lt;&gt;"Match of the Day Repeat"),"",1+MAX($AJ$10:AJ6331))</f>
        <v/>
      </c>
    </row>
    <row r="6333" spans="34:36" x14ac:dyDescent="0.35">
      <c r="AH6333" s="16" t="str">
        <f>IF(AND(B6333="Premier League",E6333="Live"),_xlfn.XLOOKUP(_xlfn.TEXTJOIN(" vs ",,C6333:D6333),Calendar!G:G,Calendar!B:B),IF(AND(B6333="Premier League",E6333="Highlights"),_xlfn.XLOOKUP(H6333,Calendar!O:O,Calendar!N:N,,-1),""))</f>
        <v/>
      </c>
      <c r="AI6333" s="61" t="str">
        <f>IF(AND(AH6333&lt;&gt;"",E6333="Live"),_xlfn.XLOOKUP(_xlfn.TEXTJOIN(" vs ",,C6333:D6333),Calendar!G:G,Calendar!K:K),"")</f>
        <v/>
      </c>
      <c r="AJ6333" s="61" t="str">
        <f>IF(AND(K6333&lt;&gt;"Match of the Day",K6333&lt;&gt;"Match of the Day 2",K6333&lt;&gt;"Match of the Day Repeat"),"",1+MAX($AJ$10:AJ6332))</f>
        <v/>
      </c>
    </row>
    <row r="6334" spans="34:36" x14ac:dyDescent="0.35">
      <c r="AH6334" s="16" t="str">
        <f>IF(AND(B6334="Premier League",E6334="Live"),_xlfn.XLOOKUP(_xlfn.TEXTJOIN(" vs ",,C6334:D6334),Calendar!G:G,Calendar!B:B),IF(AND(B6334="Premier League",E6334="Highlights"),_xlfn.XLOOKUP(H6334,Calendar!O:O,Calendar!N:N,,-1),""))</f>
        <v/>
      </c>
      <c r="AI6334" s="61" t="str">
        <f>IF(AND(AH6334&lt;&gt;"",E6334="Live"),_xlfn.XLOOKUP(_xlfn.TEXTJOIN(" vs ",,C6334:D6334),Calendar!G:G,Calendar!K:K),"")</f>
        <v/>
      </c>
      <c r="AJ6334" s="61" t="str">
        <f>IF(AND(K6334&lt;&gt;"Match of the Day",K6334&lt;&gt;"Match of the Day 2",K6334&lt;&gt;"Match of the Day Repeat"),"",1+MAX($AJ$10:AJ6333))</f>
        <v/>
      </c>
    </row>
    <row r="6335" spans="34:36" x14ac:dyDescent="0.35">
      <c r="AH6335" s="16" t="str">
        <f>IF(AND(B6335="Premier League",E6335="Live"),_xlfn.XLOOKUP(_xlfn.TEXTJOIN(" vs ",,C6335:D6335),Calendar!G:G,Calendar!B:B),IF(AND(B6335="Premier League",E6335="Highlights"),_xlfn.XLOOKUP(H6335,Calendar!O:O,Calendar!N:N,,-1),""))</f>
        <v/>
      </c>
      <c r="AI6335" s="61" t="str">
        <f>IF(AND(AH6335&lt;&gt;"",E6335="Live"),_xlfn.XLOOKUP(_xlfn.TEXTJOIN(" vs ",,C6335:D6335),Calendar!G:G,Calendar!K:K),"")</f>
        <v/>
      </c>
      <c r="AJ6335" s="61" t="str">
        <f>IF(AND(K6335&lt;&gt;"Match of the Day",K6335&lt;&gt;"Match of the Day 2",K6335&lt;&gt;"Match of the Day Repeat"),"",1+MAX($AJ$10:AJ6334))</f>
        <v/>
      </c>
    </row>
    <row r="6336" spans="34:36" x14ac:dyDescent="0.35">
      <c r="AH6336" s="16" t="str">
        <f>IF(AND(B6336="Premier League",E6336="Live"),_xlfn.XLOOKUP(_xlfn.TEXTJOIN(" vs ",,C6336:D6336),Calendar!G:G,Calendar!B:B),IF(AND(B6336="Premier League",E6336="Highlights"),_xlfn.XLOOKUP(H6336,Calendar!O:O,Calendar!N:N,,-1),""))</f>
        <v/>
      </c>
      <c r="AI6336" s="61" t="str">
        <f>IF(AND(AH6336&lt;&gt;"",E6336="Live"),_xlfn.XLOOKUP(_xlfn.TEXTJOIN(" vs ",,C6336:D6336),Calendar!G:G,Calendar!K:K),"")</f>
        <v/>
      </c>
      <c r="AJ6336" s="61" t="str">
        <f>IF(AND(K6336&lt;&gt;"Match of the Day",K6336&lt;&gt;"Match of the Day 2",K6336&lt;&gt;"Match of the Day Repeat"),"",1+MAX($AJ$10:AJ6335))</f>
        <v/>
      </c>
    </row>
    <row r="6337" spans="34:36" x14ac:dyDescent="0.35">
      <c r="AH6337" s="16" t="str">
        <f>IF(AND(B6337="Premier League",E6337="Live"),_xlfn.XLOOKUP(_xlfn.TEXTJOIN(" vs ",,C6337:D6337),Calendar!G:G,Calendar!B:B),IF(AND(B6337="Premier League",E6337="Highlights"),_xlfn.XLOOKUP(H6337,Calendar!O:O,Calendar!N:N,,-1),""))</f>
        <v/>
      </c>
      <c r="AI6337" s="61" t="str">
        <f>IF(AND(AH6337&lt;&gt;"",E6337="Live"),_xlfn.XLOOKUP(_xlfn.TEXTJOIN(" vs ",,C6337:D6337),Calendar!G:G,Calendar!K:K),"")</f>
        <v/>
      </c>
      <c r="AJ6337" s="61" t="str">
        <f>IF(AND(K6337&lt;&gt;"Match of the Day",K6337&lt;&gt;"Match of the Day 2",K6337&lt;&gt;"Match of the Day Repeat"),"",1+MAX($AJ$10:AJ6336))</f>
        <v/>
      </c>
    </row>
    <row r="6338" spans="34:36" x14ac:dyDescent="0.35">
      <c r="AH6338" s="16" t="str">
        <f>IF(AND(B6338="Premier League",E6338="Live"),_xlfn.XLOOKUP(_xlfn.TEXTJOIN(" vs ",,C6338:D6338),Calendar!G:G,Calendar!B:B),IF(AND(B6338="Premier League",E6338="Highlights"),_xlfn.XLOOKUP(H6338,Calendar!O:O,Calendar!N:N,,-1),""))</f>
        <v/>
      </c>
      <c r="AI6338" s="61" t="str">
        <f>IF(AND(AH6338&lt;&gt;"",E6338="Live"),_xlfn.XLOOKUP(_xlfn.TEXTJOIN(" vs ",,C6338:D6338),Calendar!G:G,Calendar!K:K),"")</f>
        <v/>
      </c>
      <c r="AJ6338" s="61" t="str">
        <f>IF(AND(K6338&lt;&gt;"Match of the Day",K6338&lt;&gt;"Match of the Day 2",K6338&lt;&gt;"Match of the Day Repeat"),"",1+MAX($AJ$10:AJ6337))</f>
        <v/>
      </c>
    </row>
    <row r="6339" spans="34:36" x14ac:dyDescent="0.35">
      <c r="AH6339" s="16" t="str">
        <f>IF(AND(B6339="Premier League",E6339="Live"),_xlfn.XLOOKUP(_xlfn.TEXTJOIN(" vs ",,C6339:D6339),Calendar!G:G,Calendar!B:B),IF(AND(B6339="Premier League",E6339="Highlights"),_xlfn.XLOOKUP(H6339,Calendar!O:O,Calendar!N:N,,-1),""))</f>
        <v/>
      </c>
      <c r="AI6339" s="61" t="str">
        <f>IF(AND(AH6339&lt;&gt;"",E6339="Live"),_xlfn.XLOOKUP(_xlfn.TEXTJOIN(" vs ",,C6339:D6339),Calendar!G:G,Calendar!K:K),"")</f>
        <v/>
      </c>
      <c r="AJ6339" s="61" t="str">
        <f>IF(AND(K6339&lt;&gt;"Match of the Day",K6339&lt;&gt;"Match of the Day 2",K6339&lt;&gt;"Match of the Day Repeat"),"",1+MAX($AJ$10:AJ6338))</f>
        <v/>
      </c>
    </row>
    <row r="6340" spans="34:36" x14ac:dyDescent="0.35">
      <c r="AH6340" s="16" t="str">
        <f>IF(AND(B6340="Premier League",E6340="Live"),_xlfn.XLOOKUP(_xlfn.TEXTJOIN(" vs ",,C6340:D6340),Calendar!G:G,Calendar!B:B),IF(AND(B6340="Premier League",E6340="Highlights"),_xlfn.XLOOKUP(H6340,Calendar!O:O,Calendar!N:N,,-1),""))</f>
        <v/>
      </c>
      <c r="AI6340" s="61" t="str">
        <f>IF(AND(AH6340&lt;&gt;"",E6340="Live"),_xlfn.XLOOKUP(_xlfn.TEXTJOIN(" vs ",,C6340:D6340),Calendar!G:G,Calendar!K:K),"")</f>
        <v/>
      </c>
      <c r="AJ6340" s="61" t="str">
        <f>IF(AND(K6340&lt;&gt;"Match of the Day",K6340&lt;&gt;"Match of the Day 2",K6340&lt;&gt;"Match of the Day Repeat"),"",1+MAX($AJ$10:AJ6339))</f>
        <v/>
      </c>
    </row>
    <row r="6341" spans="34:36" x14ac:dyDescent="0.35">
      <c r="AH6341" s="16" t="str">
        <f>IF(AND(B6341="Premier League",E6341="Live"),_xlfn.XLOOKUP(_xlfn.TEXTJOIN(" vs ",,C6341:D6341),Calendar!G:G,Calendar!B:B),IF(AND(B6341="Premier League",E6341="Highlights"),_xlfn.XLOOKUP(H6341,Calendar!O:O,Calendar!N:N,,-1),""))</f>
        <v/>
      </c>
      <c r="AI6341" s="61" t="str">
        <f>IF(AND(AH6341&lt;&gt;"",E6341="Live"),_xlfn.XLOOKUP(_xlfn.TEXTJOIN(" vs ",,C6341:D6341),Calendar!G:G,Calendar!K:K),"")</f>
        <v/>
      </c>
      <c r="AJ6341" s="61" t="str">
        <f>IF(AND(K6341&lt;&gt;"Match of the Day",K6341&lt;&gt;"Match of the Day 2",K6341&lt;&gt;"Match of the Day Repeat"),"",1+MAX($AJ$10:AJ6340))</f>
        <v/>
      </c>
    </row>
    <row r="6342" spans="34:36" x14ac:dyDescent="0.35">
      <c r="AH6342" s="16" t="str">
        <f>IF(AND(B6342="Premier League",E6342="Live"),_xlfn.XLOOKUP(_xlfn.TEXTJOIN(" vs ",,C6342:D6342),Calendar!G:G,Calendar!B:B),IF(AND(B6342="Premier League",E6342="Highlights"),_xlfn.XLOOKUP(H6342,Calendar!O:O,Calendar!N:N,,-1),""))</f>
        <v/>
      </c>
      <c r="AI6342" s="61" t="str">
        <f>IF(AND(AH6342&lt;&gt;"",E6342="Live"),_xlfn.XLOOKUP(_xlfn.TEXTJOIN(" vs ",,C6342:D6342),Calendar!G:G,Calendar!K:K),"")</f>
        <v/>
      </c>
      <c r="AJ6342" s="61" t="str">
        <f>IF(AND(K6342&lt;&gt;"Match of the Day",K6342&lt;&gt;"Match of the Day 2",K6342&lt;&gt;"Match of the Day Repeat"),"",1+MAX($AJ$10:AJ6341))</f>
        <v/>
      </c>
    </row>
    <row r="6343" spans="34:36" x14ac:dyDescent="0.35">
      <c r="AH6343" s="16" t="str">
        <f>IF(AND(B6343="Premier League",E6343="Live"),_xlfn.XLOOKUP(_xlfn.TEXTJOIN(" vs ",,C6343:D6343),Calendar!G:G,Calendar!B:B),IF(AND(B6343="Premier League",E6343="Highlights"),_xlfn.XLOOKUP(H6343,Calendar!O:O,Calendar!N:N,,-1),""))</f>
        <v/>
      </c>
      <c r="AI6343" s="61" t="str">
        <f>IF(AND(AH6343&lt;&gt;"",E6343="Live"),_xlfn.XLOOKUP(_xlfn.TEXTJOIN(" vs ",,C6343:D6343),Calendar!G:G,Calendar!K:K),"")</f>
        <v/>
      </c>
      <c r="AJ6343" s="61" t="str">
        <f>IF(AND(K6343&lt;&gt;"Match of the Day",K6343&lt;&gt;"Match of the Day 2",K6343&lt;&gt;"Match of the Day Repeat"),"",1+MAX($AJ$10:AJ6342))</f>
        <v/>
      </c>
    </row>
    <row r="6344" spans="34:36" x14ac:dyDescent="0.35">
      <c r="AH6344" s="16" t="str">
        <f>IF(AND(B6344="Premier League",E6344="Live"),_xlfn.XLOOKUP(_xlfn.TEXTJOIN(" vs ",,C6344:D6344),Calendar!G:G,Calendar!B:B),IF(AND(B6344="Premier League",E6344="Highlights"),_xlfn.XLOOKUP(H6344,Calendar!O:O,Calendar!N:N,,-1),""))</f>
        <v/>
      </c>
      <c r="AI6344" s="61" t="str">
        <f>IF(AND(AH6344&lt;&gt;"",E6344="Live"),_xlfn.XLOOKUP(_xlfn.TEXTJOIN(" vs ",,C6344:D6344),Calendar!G:G,Calendar!K:K),"")</f>
        <v/>
      </c>
      <c r="AJ6344" s="61" t="str">
        <f>IF(AND(K6344&lt;&gt;"Match of the Day",K6344&lt;&gt;"Match of the Day 2",K6344&lt;&gt;"Match of the Day Repeat"),"",1+MAX($AJ$10:AJ6343))</f>
        <v/>
      </c>
    </row>
    <row r="6345" spans="34:36" x14ac:dyDescent="0.35">
      <c r="AH6345" s="16" t="str">
        <f>IF(AND(B6345="Premier League",E6345="Live"),_xlfn.XLOOKUP(_xlfn.TEXTJOIN(" vs ",,C6345:D6345),Calendar!G:G,Calendar!B:B),IF(AND(B6345="Premier League",E6345="Highlights"),_xlfn.XLOOKUP(H6345,Calendar!O:O,Calendar!N:N,,-1),""))</f>
        <v/>
      </c>
      <c r="AI6345" s="61" t="str">
        <f>IF(AND(AH6345&lt;&gt;"",E6345="Live"),_xlfn.XLOOKUP(_xlfn.TEXTJOIN(" vs ",,C6345:D6345),Calendar!G:G,Calendar!K:K),"")</f>
        <v/>
      </c>
      <c r="AJ6345" s="61" t="str">
        <f>IF(AND(K6345&lt;&gt;"Match of the Day",K6345&lt;&gt;"Match of the Day 2",K6345&lt;&gt;"Match of the Day Repeat"),"",1+MAX($AJ$10:AJ6344))</f>
        <v/>
      </c>
    </row>
    <row r="6346" spans="34:36" x14ac:dyDescent="0.35">
      <c r="AH6346" s="16" t="str">
        <f>IF(AND(B6346="Premier League",E6346="Live"),_xlfn.XLOOKUP(_xlfn.TEXTJOIN(" vs ",,C6346:D6346),Calendar!G:G,Calendar!B:B),IF(AND(B6346="Premier League",E6346="Highlights"),_xlfn.XLOOKUP(H6346,Calendar!O:O,Calendar!N:N,,-1),""))</f>
        <v/>
      </c>
      <c r="AI6346" s="61" t="str">
        <f>IF(AND(AH6346&lt;&gt;"",E6346="Live"),_xlfn.XLOOKUP(_xlfn.TEXTJOIN(" vs ",,C6346:D6346),Calendar!G:G,Calendar!K:K),"")</f>
        <v/>
      </c>
      <c r="AJ6346" s="61" t="str">
        <f>IF(AND(K6346&lt;&gt;"Match of the Day",K6346&lt;&gt;"Match of the Day 2",K6346&lt;&gt;"Match of the Day Repeat"),"",1+MAX($AJ$10:AJ6345))</f>
        <v/>
      </c>
    </row>
    <row r="6347" spans="34:36" x14ac:dyDescent="0.35">
      <c r="AH6347" s="16" t="str">
        <f>IF(AND(B6347="Premier League",E6347="Live"),_xlfn.XLOOKUP(_xlfn.TEXTJOIN(" vs ",,C6347:D6347),Calendar!G:G,Calendar!B:B),IF(AND(B6347="Premier League",E6347="Highlights"),_xlfn.XLOOKUP(H6347,Calendar!O:O,Calendar!N:N,,-1),""))</f>
        <v/>
      </c>
      <c r="AI6347" s="61" t="str">
        <f>IF(AND(AH6347&lt;&gt;"",E6347="Live"),_xlfn.XLOOKUP(_xlfn.TEXTJOIN(" vs ",,C6347:D6347),Calendar!G:G,Calendar!K:K),"")</f>
        <v/>
      </c>
      <c r="AJ6347" s="61" t="str">
        <f>IF(AND(K6347&lt;&gt;"Match of the Day",K6347&lt;&gt;"Match of the Day 2",K6347&lt;&gt;"Match of the Day Repeat"),"",1+MAX($AJ$10:AJ6346))</f>
        <v/>
      </c>
    </row>
    <row r="6348" spans="34:36" x14ac:dyDescent="0.35">
      <c r="AH6348" s="16" t="str">
        <f>IF(AND(B6348="Premier League",E6348="Live"),_xlfn.XLOOKUP(_xlfn.TEXTJOIN(" vs ",,C6348:D6348),Calendar!G:G,Calendar!B:B),IF(AND(B6348="Premier League",E6348="Highlights"),_xlfn.XLOOKUP(H6348,Calendar!O:O,Calendar!N:N,,-1),""))</f>
        <v/>
      </c>
      <c r="AI6348" s="61" t="str">
        <f>IF(AND(AH6348&lt;&gt;"",E6348="Live"),_xlfn.XLOOKUP(_xlfn.TEXTJOIN(" vs ",,C6348:D6348),Calendar!G:G,Calendar!K:K),"")</f>
        <v/>
      </c>
      <c r="AJ6348" s="61" t="str">
        <f>IF(AND(K6348&lt;&gt;"Match of the Day",K6348&lt;&gt;"Match of the Day 2",K6348&lt;&gt;"Match of the Day Repeat"),"",1+MAX($AJ$10:AJ6347))</f>
        <v/>
      </c>
    </row>
    <row r="6349" spans="34:36" x14ac:dyDescent="0.35">
      <c r="AH6349" s="16" t="str">
        <f>IF(AND(B6349="Premier League",E6349="Live"),_xlfn.XLOOKUP(_xlfn.TEXTJOIN(" vs ",,C6349:D6349),Calendar!G:G,Calendar!B:B),IF(AND(B6349="Premier League",E6349="Highlights"),_xlfn.XLOOKUP(H6349,Calendar!O:O,Calendar!N:N,,-1),""))</f>
        <v/>
      </c>
      <c r="AI6349" s="61" t="str">
        <f>IF(AND(AH6349&lt;&gt;"",E6349="Live"),_xlfn.XLOOKUP(_xlfn.TEXTJOIN(" vs ",,C6349:D6349),Calendar!G:G,Calendar!K:K),"")</f>
        <v/>
      </c>
      <c r="AJ6349" s="61" t="str">
        <f>IF(AND(K6349&lt;&gt;"Match of the Day",K6349&lt;&gt;"Match of the Day 2",K6349&lt;&gt;"Match of the Day Repeat"),"",1+MAX($AJ$10:AJ6348))</f>
        <v/>
      </c>
    </row>
    <row r="6350" spans="34:36" x14ac:dyDescent="0.35">
      <c r="AH6350" s="16" t="str">
        <f>IF(AND(B6350="Premier League",E6350="Live"),_xlfn.XLOOKUP(_xlfn.TEXTJOIN(" vs ",,C6350:D6350),Calendar!G:G,Calendar!B:B),IF(AND(B6350="Premier League",E6350="Highlights"),_xlfn.XLOOKUP(H6350,Calendar!O:O,Calendar!N:N,,-1),""))</f>
        <v/>
      </c>
      <c r="AI6350" s="61" t="str">
        <f>IF(AND(AH6350&lt;&gt;"",E6350="Live"),_xlfn.XLOOKUP(_xlfn.TEXTJOIN(" vs ",,C6350:D6350),Calendar!G:G,Calendar!K:K),"")</f>
        <v/>
      </c>
      <c r="AJ6350" s="61" t="str">
        <f>IF(AND(K6350&lt;&gt;"Match of the Day",K6350&lt;&gt;"Match of the Day 2",K6350&lt;&gt;"Match of the Day Repeat"),"",1+MAX($AJ$10:AJ6349))</f>
        <v/>
      </c>
    </row>
    <row r="6351" spans="34:36" x14ac:dyDescent="0.35">
      <c r="AH6351" s="16" t="str">
        <f>IF(AND(B6351="Premier League",E6351="Live"),_xlfn.XLOOKUP(_xlfn.TEXTJOIN(" vs ",,C6351:D6351),Calendar!G:G,Calendar!B:B),IF(AND(B6351="Premier League",E6351="Highlights"),_xlfn.XLOOKUP(H6351,Calendar!O:O,Calendar!N:N,,-1),""))</f>
        <v/>
      </c>
      <c r="AI6351" s="61" t="str">
        <f>IF(AND(AH6351&lt;&gt;"",E6351="Live"),_xlfn.XLOOKUP(_xlfn.TEXTJOIN(" vs ",,C6351:D6351),Calendar!G:G,Calendar!K:K),"")</f>
        <v/>
      </c>
      <c r="AJ6351" s="61" t="str">
        <f>IF(AND(K6351&lt;&gt;"Match of the Day",K6351&lt;&gt;"Match of the Day 2",K6351&lt;&gt;"Match of the Day Repeat"),"",1+MAX($AJ$10:AJ6350))</f>
        <v/>
      </c>
    </row>
    <row r="6352" spans="34:36" x14ac:dyDescent="0.35">
      <c r="AH6352" s="16" t="str">
        <f>IF(AND(B6352="Premier League",E6352="Live"),_xlfn.XLOOKUP(_xlfn.TEXTJOIN(" vs ",,C6352:D6352),Calendar!G:G,Calendar!B:B),IF(AND(B6352="Premier League",E6352="Highlights"),_xlfn.XLOOKUP(H6352,Calendar!O:O,Calendar!N:N,,-1),""))</f>
        <v/>
      </c>
      <c r="AI6352" s="61" t="str">
        <f>IF(AND(AH6352&lt;&gt;"",E6352="Live"),_xlfn.XLOOKUP(_xlfn.TEXTJOIN(" vs ",,C6352:D6352),Calendar!G:G,Calendar!K:K),"")</f>
        <v/>
      </c>
      <c r="AJ6352" s="61" t="str">
        <f>IF(AND(K6352&lt;&gt;"Match of the Day",K6352&lt;&gt;"Match of the Day 2",K6352&lt;&gt;"Match of the Day Repeat"),"",1+MAX($AJ$10:AJ6351))</f>
        <v/>
      </c>
    </row>
    <row r="6353" spans="34:36" x14ac:dyDescent="0.35">
      <c r="AH6353" s="16" t="str">
        <f>IF(AND(B6353="Premier League",E6353="Live"),_xlfn.XLOOKUP(_xlfn.TEXTJOIN(" vs ",,C6353:D6353),Calendar!G:G,Calendar!B:B),IF(AND(B6353="Premier League",E6353="Highlights"),_xlfn.XLOOKUP(H6353,Calendar!O:O,Calendar!N:N,,-1),""))</f>
        <v/>
      </c>
      <c r="AI6353" s="61" t="str">
        <f>IF(AND(AH6353&lt;&gt;"",E6353="Live"),_xlfn.XLOOKUP(_xlfn.TEXTJOIN(" vs ",,C6353:D6353),Calendar!G:G,Calendar!K:K),"")</f>
        <v/>
      </c>
      <c r="AJ6353" s="61" t="str">
        <f>IF(AND(K6353&lt;&gt;"Match of the Day",K6353&lt;&gt;"Match of the Day 2",K6353&lt;&gt;"Match of the Day Repeat"),"",1+MAX($AJ$10:AJ6352))</f>
        <v/>
      </c>
    </row>
    <row r="6354" spans="34:36" x14ac:dyDescent="0.35">
      <c r="AH6354" s="16" t="str">
        <f>IF(AND(B6354="Premier League",E6354="Live"),_xlfn.XLOOKUP(_xlfn.TEXTJOIN(" vs ",,C6354:D6354),Calendar!G:G,Calendar!B:B),IF(AND(B6354="Premier League",E6354="Highlights"),_xlfn.XLOOKUP(H6354,Calendar!O:O,Calendar!N:N,,-1),""))</f>
        <v/>
      </c>
      <c r="AI6354" s="61" t="str">
        <f>IF(AND(AH6354&lt;&gt;"",E6354="Live"),_xlfn.XLOOKUP(_xlfn.TEXTJOIN(" vs ",,C6354:D6354),Calendar!G:G,Calendar!K:K),"")</f>
        <v/>
      </c>
      <c r="AJ6354" s="61" t="str">
        <f>IF(AND(K6354&lt;&gt;"Match of the Day",K6354&lt;&gt;"Match of the Day 2",K6354&lt;&gt;"Match of the Day Repeat"),"",1+MAX($AJ$10:AJ6353))</f>
        <v/>
      </c>
    </row>
    <row r="6355" spans="34:36" x14ac:dyDescent="0.35">
      <c r="AH6355" s="16" t="str">
        <f>IF(AND(B6355="Premier League",E6355="Live"),_xlfn.XLOOKUP(_xlfn.TEXTJOIN(" vs ",,C6355:D6355),Calendar!G:G,Calendar!B:B),IF(AND(B6355="Premier League",E6355="Highlights"),_xlfn.XLOOKUP(H6355,Calendar!O:O,Calendar!N:N,,-1),""))</f>
        <v/>
      </c>
      <c r="AI6355" s="61" t="str">
        <f>IF(AND(AH6355&lt;&gt;"",E6355="Live"),_xlfn.XLOOKUP(_xlfn.TEXTJOIN(" vs ",,C6355:D6355),Calendar!G:G,Calendar!K:K),"")</f>
        <v/>
      </c>
      <c r="AJ6355" s="61" t="str">
        <f>IF(AND(K6355&lt;&gt;"Match of the Day",K6355&lt;&gt;"Match of the Day 2",K6355&lt;&gt;"Match of the Day Repeat"),"",1+MAX($AJ$10:AJ6354))</f>
        <v/>
      </c>
    </row>
    <row r="6356" spans="34:36" x14ac:dyDescent="0.35">
      <c r="AH6356" s="16" t="str">
        <f>IF(AND(B6356="Premier League",E6356="Live"),_xlfn.XLOOKUP(_xlfn.TEXTJOIN(" vs ",,C6356:D6356),Calendar!G:G,Calendar!B:B),IF(AND(B6356="Premier League",E6356="Highlights"),_xlfn.XLOOKUP(H6356,Calendar!O:O,Calendar!N:N,,-1),""))</f>
        <v/>
      </c>
      <c r="AI6356" s="61" t="str">
        <f>IF(AND(AH6356&lt;&gt;"",E6356="Live"),_xlfn.XLOOKUP(_xlfn.TEXTJOIN(" vs ",,C6356:D6356),Calendar!G:G,Calendar!K:K),"")</f>
        <v/>
      </c>
      <c r="AJ6356" s="61" t="str">
        <f>IF(AND(K6356&lt;&gt;"Match of the Day",K6356&lt;&gt;"Match of the Day 2",K6356&lt;&gt;"Match of the Day Repeat"),"",1+MAX($AJ$10:AJ6355))</f>
        <v/>
      </c>
    </row>
    <row r="6357" spans="34:36" x14ac:dyDescent="0.35">
      <c r="AH6357" s="16" t="str">
        <f>IF(AND(B6357="Premier League",E6357="Live"),_xlfn.XLOOKUP(_xlfn.TEXTJOIN(" vs ",,C6357:D6357),Calendar!G:G,Calendar!B:B),IF(AND(B6357="Premier League",E6357="Highlights"),_xlfn.XLOOKUP(H6357,Calendar!O:O,Calendar!N:N,,-1),""))</f>
        <v/>
      </c>
      <c r="AI6357" s="61" t="str">
        <f>IF(AND(AH6357&lt;&gt;"",E6357="Live"),_xlfn.XLOOKUP(_xlfn.TEXTJOIN(" vs ",,C6357:D6357),Calendar!G:G,Calendar!K:K),"")</f>
        <v/>
      </c>
      <c r="AJ6357" s="61" t="str">
        <f>IF(AND(K6357&lt;&gt;"Match of the Day",K6357&lt;&gt;"Match of the Day 2",K6357&lt;&gt;"Match of the Day Repeat"),"",1+MAX($AJ$10:AJ6356))</f>
        <v/>
      </c>
    </row>
    <row r="6358" spans="34:36" x14ac:dyDescent="0.35">
      <c r="AH6358" s="16" t="str">
        <f>IF(AND(B6358="Premier League",E6358="Live"),_xlfn.XLOOKUP(_xlfn.TEXTJOIN(" vs ",,C6358:D6358),Calendar!G:G,Calendar!B:B),IF(AND(B6358="Premier League",E6358="Highlights"),_xlfn.XLOOKUP(H6358,Calendar!O:O,Calendar!N:N,,-1),""))</f>
        <v/>
      </c>
      <c r="AI6358" s="61" t="str">
        <f>IF(AND(AH6358&lt;&gt;"",E6358="Live"),_xlfn.XLOOKUP(_xlfn.TEXTJOIN(" vs ",,C6358:D6358),Calendar!G:G,Calendar!K:K),"")</f>
        <v/>
      </c>
      <c r="AJ6358" s="61" t="str">
        <f>IF(AND(K6358&lt;&gt;"Match of the Day",K6358&lt;&gt;"Match of the Day 2",K6358&lt;&gt;"Match of the Day Repeat"),"",1+MAX($AJ$10:AJ6357))</f>
        <v/>
      </c>
    </row>
    <row r="6359" spans="34:36" x14ac:dyDescent="0.35">
      <c r="AH6359" s="16" t="str">
        <f>IF(AND(B6359="Premier League",E6359="Live"),_xlfn.XLOOKUP(_xlfn.TEXTJOIN(" vs ",,C6359:D6359),Calendar!G:G,Calendar!B:B),IF(AND(B6359="Premier League",E6359="Highlights"),_xlfn.XLOOKUP(H6359,Calendar!O:O,Calendar!N:N,,-1),""))</f>
        <v/>
      </c>
      <c r="AI6359" s="61" t="str">
        <f>IF(AND(AH6359&lt;&gt;"",E6359="Live"),_xlfn.XLOOKUP(_xlfn.TEXTJOIN(" vs ",,C6359:D6359),Calendar!G:G,Calendar!K:K),"")</f>
        <v/>
      </c>
      <c r="AJ6359" s="61" t="str">
        <f>IF(AND(K6359&lt;&gt;"Match of the Day",K6359&lt;&gt;"Match of the Day 2",K6359&lt;&gt;"Match of the Day Repeat"),"",1+MAX($AJ$10:AJ6358))</f>
        <v/>
      </c>
    </row>
    <row r="6360" spans="34:36" x14ac:dyDescent="0.35">
      <c r="AH6360" s="16" t="str">
        <f>IF(AND(B6360="Premier League",E6360="Live"),_xlfn.XLOOKUP(_xlfn.TEXTJOIN(" vs ",,C6360:D6360),Calendar!G:G,Calendar!B:B),IF(AND(B6360="Premier League",E6360="Highlights"),_xlfn.XLOOKUP(H6360,Calendar!O:O,Calendar!N:N,,-1),""))</f>
        <v/>
      </c>
      <c r="AI6360" s="61" t="str">
        <f>IF(AND(AH6360&lt;&gt;"",E6360="Live"),_xlfn.XLOOKUP(_xlfn.TEXTJOIN(" vs ",,C6360:D6360),Calendar!G:G,Calendar!K:K),"")</f>
        <v/>
      </c>
      <c r="AJ6360" s="61" t="str">
        <f>IF(AND(K6360&lt;&gt;"Match of the Day",K6360&lt;&gt;"Match of the Day 2",K6360&lt;&gt;"Match of the Day Repeat"),"",1+MAX($AJ$10:AJ6359))</f>
        <v/>
      </c>
    </row>
    <row r="6361" spans="34:36" x14ac:dyDescent="0.35">
      <c r="AH6361" s="16" t="str">
        <f>IF(AND(B6361="Premier League",E6361="Live"),_xlfn.XLOOKUP(_xlfn.TEXTJOIN(" vs ",,C6361:D6361),Calendar!G:G,Calendar!B:B),IF(AND(B6361="Premier League",E6361="Highlights"),_xlfn.XLOOKUP(H6361,Calendar!O:O,Calendar!N:N,,-1),""))</f>
        <v/>
      </c>
      <c r="AI6361" s="61" t="str">
        <f>IF(AND(AH6361&lt;&gt;"",E6361="Live"),_xlfn.XLOOKUP(_xlfn.TEXTJOIN(" vs ",,C6361:D6361),Calendar!G:G,Calendar!K:K),"")</f>
        <v/>
      </c>
      <c r="AJ6361" s="61" t="str">
        <f>IF(AND(K6361&lt;&gt;"Match of the Day",K6361&lt;&gt;"Match of the Day 2",K6361&lt;&gt;"Match of the Day Repeat"),"",1+MAX($AJ$10:AJ6360))</f>
        <v/>
      </c>
    </row>
    <row r="6362" spans="34:36" x14ac:dyDescent="0.35">
      <c r="AH6362" s="16" t="str">
        <f>IF(AND(B6362="Premier League",E6362="Live"),_xlfn.XLOOKUP(_xlfn.TEXTJOIN(" vs ",,C6362:D6362),Calendar!G:G,Calendar!B:B),IF(AND(B6362="Premier League",E6362="Highlights"),_xlfn.XLOOKUP(H6362,Calendar!O:O,Calendar!N:N,,-1),""))</f>
        <v/>
      </c>
      <c r="AI6362" s="61" t="str">
        <f>IF(AND(AH6362&lt;&gt;"",E6362="Live"),_xlfn.XLOOKUP(_xlfn.TEXTJOIN(" vs ",,C6362:D6362),Calendar!G:G,Calendar!K:K),"")</f>
        <v/>
      </c>
      <c r="AJ6362" s="61" t="str">
        <f>IF(AND(K6362&lt;&gt;"Match of the Day",K6362&lt;&gt;"Match of the Day 2",K6362&lt;&gt;"Match of the Day Repeat"),"",1+MAX($AJ$10:AJ6361))</f>
        <v/>
      </c>
    </row>
    <row r="6363" spans="34:36" x14ac:dyDescent="0.35">
      <c r="AH6363" s="16" t="str">
        <f>IF(AND(B6363="Premier League",E6363="Live"),_xlfn.XLOOKUP(_xlfn.TEXTJOIN(" vs ",,C6363:D6363),Calendar!G:G,Calendar!B:B),IF(AND(B6363="Premier League",E6363="Highlights"),_xlfn.XLOOKUP(H6363,Calendar!O:O,Calendar!N:N,,-1),""))</f>
        <v/>
      </c>
      <c r="AI6363" s="61" t="str">
        <f>IF(AND(AH6363&lt;&gt;"",E6363="Live"),_xlfn.XLOOKUP(_xlfn.TEXTJOIN(" vs ",,C6363:D6363),Calendar!G:G,Calendar!K:K),"")</f>
        <v/>
      </c>
      <c r="AJ6363" s="61" t="str">
        <f>IF(AND(K6363&lt;&gt;"Match of the Day",K6363&lt;&gt;"Match of the Day 2",K6363&lt;&gt;"Match of the Day Repeat"),"",1+MAX($AJ$10:AJ6362))</f>
        <v/>
      </c>
    </row>
    <row r="6364" spans="34:36" x14ac:dyDescent="0.35">
      <c r="AH6364" s="16" t="str">
        <f>IF(AND(B6364="Premier League",E6364="Live"),_xlfn.XLOOKUP(_xlfn.TEXTJOIN(" vs ",,C6364:D6364),Calendar!G:G,Calendar!B:B),IF(AND(B6364="Premier League",E6364="Highlights"),_xlfn.XLOOKUP(H6364,Calendar!O:O,Calendar!N:N,,-1),""))</f>
        <v/>
      </c>
      <c r="AI6364" s="61" t="str">
        <f>IF(AND(AH6364&lt;&gt;"",E6364="Live"),_xlfn.XLOOKUP(_xlfn.TEXTJOIN(" vs ",,C6364:D6364),Calendar!G:G,Calendar!K:K),"")</f>
        <v/>
      </c>
      <c r="AJ6364" s="61" t="str">
        <f>IF(AND(K6364&lt;&gt;"Match of the Day",K6364&lt;&gt;"Match of the Day 2",K6364&lt;&gt;"Match of the Day Repeat"),"",1+MAX($AJ$10:AJ6363))</f>
        <v/>
      </c>
    </row>
    <row r="6365" spans="34:36" x14ac:dyDescent="0.35">
      <c r="AH6365" s="16" t="str">
        <f>IF(AND(B6365="Premier League",E6365="Live"),_xlfn.XLOOKUP(_xlfn.TEXTJOIN(" vs ",,C6365:D6365),Calendar!G:G,Calendar!B:B),IF(AND(B6365="Premier League",E6365="Highlights"),_xlfn.XLOOKUP(H6365,Calendar!O:O,Calendar!N:N,,-1),""))</f>
        <v/>
      </c>
      <c r="AI6365" s="61" t="str">
        <f>IF(AND(AH6365&lt;&gt;"",E6365="Live"),_xlfn.XLOOKUP(_xlfn.TEXTJOIN(" vs ",,C6365:D6365),Calendar!G:G,Calendar!K:K),"")</f>
        <v/>
      </c>
      <c r="AJ6365" s="61" t="str">
        <f>IF(AND(K6365&lt;&gt;"Match of the Day",K6365&lt;&gt;"Match of the Day 2",K6365&lt;&gt;"Match of the Day Repeat"),"",1+MAX($AJ$10:AJ6364))</f>
        <v/>
      </c>
    </row>
    <row r="6366" spans="34:36" x14ac:dyDescent="0.35">
      <c r="AH6366" s="16" t="str">
        <f>IF(AND(B6366="Premier League",E6366="Live"),_xlfn.XLOOKUP(_xlfn.TEXTJOIN(" vs ",,C6366:D6366),Calendar!G:G,Calendar!B:B),IF(AND(B6366="Premier League",E6366="Highlights"),_xlfn.XLOOKUP(H6366,Calendar!O:O,Calendar!N:N,,-1),""))</f>
        <v/>
      </c>
      <c r="AI6366" s="61" t="str">
        <f>IF(AND(AH6366&lt;&gt;"",E6366="Live"),_xlfn.XLOOKUP(_xlfn.TEXTJOIN(" vs ",,C6366:D6366),Calendar!G:G,Calendar!K:K),"")</f>
        <v/>
      </c>
      <c r="AJ6366" s="61" t="str">
        <f>IF(AND(K6366&lt;&gt;"Match of the Day",K6366&lt;&gt;"Match of the Day 2",K6366&lt;&gt;"Match of the Day Repeat"),"",1+MAX($AJ$10:AJ6365))</f>
        <v/>
      </c>
    </row>
    <row r="6367" spans="34:36" x14ac:dyDescent="0.35">
      <c r="AH6367" s="16" t="str">
        <f>IF(AND(B6367="Premier League",E6367="Live"),_xlfn.XLOOKUP(_xlfn.TEXTJOIN(" vs ",,C6367:D6367),Calendar!G:G,Calendar!B:B),IF(AND(B6367="Premier League",E6367="Highlights"),_xlfn.XLOOKUP(H6367,Calendar!O:O,Calendar!N:N,,-1),""))</f>
        <v/>
      </c>
      <c r="AI6367" s="61" t="str">
        <f>IF(AND(AH6367&lt;&gt;"",E6367="Live"),_xlfn.XLOOKUP(_xlfn.TEXTJOIN(" vs ",,C6367:D6367),Calendar!G:G,Calendar!K:K),"")</f>
        <v/>
      </c>
      <c r="AJ6367" s="61" t="str">
        <f>IF(AND(K6367&lt;&gt;"Match of the Day",K6367&lt;&gt;"Match of the Day 2",K6367&lt;&gt;"Match of the Day Repeat"),"",1+MAX($AJ$10:AJ6366))</f>
        <v/>
      </c>
    </row>
    <row r="6368" spans="34:36" x14ac:dyDescent="0.35">
      <c r="AH6368" s="16" t="str">
        <f>IF(AND(B6368="Premier League",E6368="Live"),_xlfn.XLOOKUP(_xlfn.TEXTJOIN(" vs ",,C6368:D6368),Calendar!G:G,Calendar!B:B),IF(AND(B6368="Premier League",E6368="Highlights"),_xlfn.XLOOKUP(H6368,Calendar!O:O,Calendar!N:N,,-1),""))</f>
        <v/>
      </c>
      <c r="AI6368" s="61" t="str">
        <f>IF(AND(AH6368&lt;&gt;"",E6368="Live"),_xlfn.XLOOKUP(_xlfn.TEXTJOIN(" vs ",,C6368:D6368),Calendar!G:G,Calendar!K:K),"")</f>
        <v/>
      </c>
      <c r="AJ6368" s="61" t="str">
        <f>IF(AND(K6368&lt;&gt;"Match of the Day",K6368&lt;&gt;"Match of the Day 2",K6368&lt;&gt;"Match of the Day Repeat"),"",1+MAX($AJ$10:AJ6367))</f>
        <v/>
      </c>
    </row>
    <row r="6369" spans="34:36" x14ac:dyDescent="0.35">
      <c r="AH6369" s="16" t="str">
        <f>IF(AND(B6369="Premier League",E6369="Live"),_xlfn.XLOOKUP(_xlfn.TEXTJOIN(" vs ",,C6369:D6369),Calendar!G:G,Calendar!B:B),IF(AND(B6369="Premier League",E6369="Highlights"),_xlfn.XLOOKUP(H6369,Calendar!O:O,Calendar!N:N,,-1),""))</f>
        <v/>
      </c>
      <c r="AI6369" s="61" t="str">
        <f>IF(AND(AH6369&lt;&gt;"",E6369="Live"),_xlfn.XLOOKUP(_xlfn.TEXTJOIN(" vs ",,C6369:D6369),Calendar!G:G,Calendar!K:K),"")</f>
        <v/>
      </c>
      <c r="AJ6369" s="61" t="str">
        <f>IF(AND(K6369&lt;&gt;"Match of the Day",K6369&lt;&gt;"Match of the Day 2",K6369&lt;&gt;"Match of the Day Repeat"),"",1+MAX($AJ$10:AJ6368))</f>
        <v/>
      </c>
    </row>
    <row r="6370" spans="34:36" x14ac:dyDescent="0.35">
      <c r="AH6370" s="16" t="str">
        <f>IF(AND(B6370="Premier League",E6370="Live"),_xlfn.XLOOKUP(_xlfn.TEXTJOIN(" vs ",,C6370:D6370),Calendar!G:G,Calendar!B:B),IF(AND(B6370="Premier League",E6370="Highlights"),_xlfn.XLOOKUP(H6370,Calendar!O:O,Calendar!N:N,,-1),""))</f>
        <v/>
      </c>
      <c r="AI6370" s="61" t="str">
        <f>IF(AND(AH6370&lt;&gt;"",E6370="Live"),_xlfn.XLOOKUP(_xlfn.TEXTJOIN(" vs ",,C6370:D6370),Calendar!G:G,Calendar!K:K),"")</f>
        <v/>
      </c>
      <c r="AJ6370" s="61" t="str">
        <f>IF(AND(K6370&lt;&gt;"Match of the Day",K6370&lt;&gt;"Match of the Day 2",K6370&lt;&gt;"Match of the Day Repeat"),"",1+MAX($AJ$10:AJ6369))</f>
        <v/>
      </c>
    </row>
    <row r="6371" spans="34:36" x14ac:dyDescent="0.35">
      <c r="AH6371" s="16" t="str">
        <f>IF(AND(B6371="Premier League",E6371="Live"),_xlfn.XLOOKUP(_xlfn.TEXTJOIN(" vs ",,C6371:D6371),Calendar!G:G,Calendar!B:B),IF(AND(B6371="Premier League",E6371="Highlights"),_xlfn.XLOOKUP(H6371,Calendar!O:O,Calendar!N:N,,-1),""))</f>
        <v/>
      </c>
      <c r="AI6371" s="61" t="str">
        <f>IF(AND(AH6371&lt;&gt;"",E6371="Live"),_xlfn.XLOOKUP(_xlfn.TEXTJOIN(" vs ",,C6371:D6371),Calendar!G:G,Calendar!K:K),"")</f>
        <v/>
      </c>
      <c r="AJ6371" s="61" t="str">
        <f>IF(AND(K6371&lt;&gt;"Match of the Day",K6371&lt;&gt;"Match of the Day 2",K6371&lt;&gt;"Match of the Day Repeat"),"",1+MAX($AJ$10:AJ6370))</f>
        <v/>
      </c>
    </row>
    <row r="6372" spans="34:36" x14ac:dyDescent="0.35">
      <c r="AH6372" s="16" t="str">
        <f>IF(AND(B6372="Premier League",E6372="Live"),_xlfn.XLOOKUP(_xlfn.TEXTJOIN(" vs ",,C6372:D6372),Calendar!G:G,Calendar!B:B),IF(AND(B6372="Premier League",E6372="Highlights"),_xlfn.XLOOKUP(H6372,Calendar!O:O,Calendar!N:N,,-1),""))</f>
        <v/>
      </c>
      <c r="AI6372" s="61" t="str">
        <f>IF(AND(AH6372&lt;&gt;"",E6372="Live"),_xlfn.XLOOKUP(_xlfn.TEXTJOIN(" vs ",,C6372:D6372),Calendar!G:G,Calendar!K:K),"")</f>
        <v/>
      </c>
      <c r="AJ6372" s="61" t="str">
        <f>IF(AND(K6372&lt;&gt;"Match of the Day",K6372&lt;&gt;"Match of the Day 2",K6372&lt;&gt;"Match of the Day Repeat"),"",1+MAX($AJ$10:AJ6371))</f>
        <v/>
      </c>
    </row>
    <row r="6373" spans="34:36" x14ac:dyDescent="0.35">
      <c r="AH6373" s="16" t="str">
        <f>IF(AND(B6373="Premier League",E6373="Live"),_xlfn.XLOOKUP(_xlfn.TEXTJOIN(" vs ",,C6373:D6373),Calendar!G:G,Calendar!B:B),IF(AND(B6373="Premier League",E6373="Highlights"),_xlfn.XLOOKUP(H6373,Calendar!O:O,Calendar!N:N,,-1),""))</f>
        <v/>
      </c>
      <c r="AI6373" s="61" t="str">
        <f>IF(AND(AH6373&lt;&gt;"",E6373="Live"),_xlfn.XLOOKUP(_xlfn.TEXTJOIN(" vs ",,C6373:D6373),Calendar!G:G,Calendar!K:K),"")</f>
        <v/>
      </c>
      <c r="AJ6373" s="61" t="str">
        <f>IF(AND(K6373&lt;&gt;"Match of the Day",K6373&lt;&gt;"Match of the Day 2",K6373&lt;&gt;"Match of the Day Repeat"),"",1+MAX($AJ$10:AJ6372))</f>
        <v/>
      </c>
    </row>
    <row r="6374" spans="34:36" x14ac:dyDescent="0.35">
      <c r="AH6374" s="16" t="str">
        <f>IF(AND(B6374="Premier League",E6374="Live"),_xlfn.XLOOKUP(_xlfn.TEXTJOIN(" vs ",,C6374:D6374),Calendar!G:G,Calendar!B:B),IF(AND(B6374="Premier League",E6374="Highlights"),_xlfn.XLOOKUP(H6374,Calendar!O:O,Calendar!N:N,,-1),""))</f>
        <v/>
      </c>
      <c r="AI6374" s="61" t="str">
        <f>IF(AND(AH6374&lt;&gt;"",E6374="Live"),_xlfn.XLOOKUP(_xlfn.TEXTJOIN(" vs ",,C6374:D6374),Calendar!G:G,Calendar!K:K),"")</f>
        <v/>
      </c>
      <c r="AJ6374" s="61" t="str">
        <f>IF(AND(K6374&lt;&gt;"Match of the Day",K6374&lt;&gt;"Match of the Day 2",K6374&lt;&gt;"Match of the Day Repeat"),"",1+MAX($AJ$10:AJ6373))</f>
        <v/>
      </c>
    </row>
    <row r="6375" spans="34:36" x14ac:dyDescent="0.35">
      <c r="AH6375" s="16" t="str">
        <f>IF(AND(B6375="Premier League",E6375="Live"),_xlfn.XLOOKUP(_xlfn.TEXTJOIN(" vs ",,C6375:D6375),Calendar!G:G,Calendar!B:B),IF(AND(B6375="Premier League",E6375="Highlights"),_xlfn.XLOOKUP(H6375,Calendar!O:O,Calendar!N:N,,-1),""))</f>
        <v/>
      </c>
      <c r="AI6375" s="61" t="str">
        <f>IF(AND(AH6375&lt;&gt;"",E6375="Live"),_xlfn.XLOOKUP(_xlfn.TEXTJOIN(" vs ",,C6375:D6375),Calendar!G:G,Calendar!K:K),"")</f>
        <v/>
      </c>
      <c r="AJ6375" s="61" t="str">
        <f>IF(AND(K6375&lt;&gt;"Match of the Day",K6375&lt;&gt;"Match of the Day 2",K6375&lt;&gt;"Match of the Day Repeat"),"",1+MAX($AJ$10:AJ6374))</f>
        <v/>
      </c>
    </row>
    <row r="6376" spans="34:36" x14ac:dyDescent="0.35">
      <c r="AH6376" s="16" t="str">
        <f>IF(AND(B6376="Premier League",E6376="Live"),_xlfn.XLOOKUP(_xlfn.TEXTJOIN(" vs ",,C6376:D6376),Calendar!G:G,Calendar!B:B),IF(AND(B6376="Premier League",E6376="Highlights"),_xlfn.XLOOKUP(H6376,Calendar!O:O,Calendar!N:N,,-1),""))</f>
        <v/>
      </c>
      <c r="AI6376" s="61" t="str">
        <f>IF(AND(AH6376&lt;&gt;"",E6376="Live"),_xlfn.XLOOKUP(_xlfn.TEXTJOIN(" vs ",,C6376:D6376),Calendar!G:G,Calendar!K:K),"")</f>
        <v/>
      </c>
      <c r="AJ6376" s="61" t="str">
        <f>IF(AND(K6376&lt;&gt;"Match of the Day",K6376&lt;&gt;"Match of the Day 2",K6376&lt;&gt;"Match of the Day Repeat"),"",1+MAX($AJ$10:AJ6375))</f>
        <v/>
      </c>
    </row>
    <row r="6377" spans="34:36" x14ac:dyDescent="0.35">
      <c r="AH6377" s="16" t="str">
        <f>IF(AND(B6377="Premier League",E6377="Live"),_xlfn.XLOOKUP(_xlfn.TEXTJOIN(" vs ",,C6377:D6377),Calendar!G:G,Calendar!B:B),IF(AND(B6377="Premier League",E6377="Highlights"),_xlfn.XLOOKUP(H6377,Calendar!O:O,Calendar!N:N,,-1),""))</f>
        <v/>
      </c>
      <c r="AI6377" s="61" t="str">
        <f>IF(AND(AH6377&lt;&gt;"",E6377="Live"),_xlfn.XLOOKUP(_xlfn.TEXTJOIN(" vs ",,C6377:D6377),Calendar!G:G,Calendar!K:K),"")</f>
        <v/>
      </c>
      <c r="AJ6377" s="61" t="str">
        <f>IF(AND(K6377&lt;&gt;"Match of the Day",K6377&lt;&gt;"Match of the Day 2",K6377&lt;&gt;"Match of the Day Repeat"),"",1+MAX($AJ$10:AJ6376))</f>
        <v/>
      </c>
    </row>
    <row r="6378" spans="34:36" x14ac:dyDescent="0.35">
      <c r="AH6378" s="16" t="str">
        <f>IF(AND(B6378="Premier League",E6378="Live"),_xlfn.XLOOKUP(_xlfn.TEXTJOIN(" vs ",,C6378:D6378),Calendar!G:G,Calendar!B:B),IF(AND(B6378="Premier League",E6378="Highlights"),_xlfn.XLOOKUP(H6378,Calendar!O:O,Calendar!N:N,,-1),""))</f>
        <v/>
      </c>
      <c r="AI6378" s="61" t="str">
        <f>IF(AND(AH6378&lt;&gt;"",E6378="Live"),_xlfn.XLOOKUP(_xlfn.TEXTJOIN(" vs ",,C6378:D6378),Calendar!G:G,Calendar!K:K),"")</f>
        <v/>
      </c>
      <c r="AJ6378" s="61" t="str">
        <f>IF(AND(K6378&lt;&gt;"Match of the Day",K6378&lt;&gt;"Match of the Day 2",K6378&lt;&gt;"Match of the Day Repeat"),"",1+MAX($AJ$10:AJ6377))</f>
        <v/>
      </c>
    </row>
    <row r="6379" spans="34:36" x14ac:dyDescent="0.35">
      <c r="AH6379" s="16" t="str">
        <f>IF(AND(B6379="Premier League",E6379="Live"),_xlfn.XLOOKUP(_xlfn.TEXTJOIN(" vs ",,C6379:D6379),Calendar!G:G,Calendar!B:B),IF(AND(B6379="Premier League",E6379="Highlights"),_xlfn.XLOOKUP(H6379,Calendar!O:O,Calendar!N:N,,-1),""))</f>
        <v/>
      </c>
      <c r="AI6379" s="61" t="str">
        <f>IF(AND(AH6379&lt;&gt;"",E6379="Live"),_xlfn.XLOOKUP(_xlfn.TEXTJOIN(" vs ",,C6379:D6379),Calendar!G:G,Calendar!K:K),"")</f>
        <v/>
      </c>
      <c r="AJ6379" s="61" t="str">
        <f>IF(AND(K6379&lt;&gt;"Match of the Day",K6379&lt;&gt;"Match of the Day 2",K6379&lt;&gt;"Match of the Day Repeat"),"",1+MAX($AJ$10:AJ6378))</f>
        <v/>
      </c>
    </row>
    <row r="6380" spans="34:36" x14ac:dyDescent="0.35">
      <c r="AH6380" s="16" t="str">
        <f>IF(AND(B6380="Premier League",E6380="Live"),_xlfn.XLOOKUP(_xlfn.TEXTJOIN(" vs ",,C6380:D6380),Calendar!G:G,Calendar!B:B),IF(AND(B6380="Premier League",E6380="Highlights"),_xlfn.XLOOKUP(H6380,Calendar!O:O,Calendar!N:N,,-1),""))</f>
        <v/>
      </c>
      <c r="AI6380" s="61" t="str">
        <f>IF(AND(AH6380&lt;&gt;"",E6380="Live"),_xlfn.XLOOKUP(_xlfn.TEXTJOIN(" vs ",,C6380:D6380),Calendar!G:G,Calendar!K:K),"")</f>
        <v/>
      </c>
      <c r="AJ6380" s="61" t="str">
        <f>IF(AND(K6380&lt;&gt;"Match of the Day",K6380&lt;&gt;"Match of the Day 2",K6380&lt;&gt;"Match of the Day Repeat"),"",1+MAX($AJ$10:AJ6379))</f>
        <v/>
      </c>
    </row>
    <row r="6381" spans="34:36" x14ac:dyDescent="0.35">
      <c r="AH6381" s="16" t="str">
        <f>IF(AND(B6381="Premier League",E6381="Live"),_xlfn.XLOOKUP(_xlfn.TEXTJOIN(" vs ",,C6381:D6381),Calendar!G:G,Calendar!B:B),IF(AND(B6381="Premier League",E6381="Highlights"),_xlfn.XLOOKUP(H6381,Calendar!O:O,Calendar!N:N,,-1),""))</f>
        <v/>
      </c>
      <c r="AI6381" s="61" t="str">
        <f>IF(AND(AH6381&lt;&gt;"",E6381="Live"),_xlfn.XLOOKUP(_xlfn.TEXTJOIN(" vs ",,C6381:D6381),Calendar!G:G,Calendar!K:K),"")</f>
        <v/>
      </c>
      <c r="AJ6381" s="61" t="str">
        <f>IF(AND(K6381&lt;&gt;"Match of the Day",K6381&lt;&gt;"Match of the Day 2",K6381&lt;&gt;"Match of the Day Repeat"),"",1+MAX($AJ$10:AJ6380))</f>
        <v/>
      </c>
    </row>
    <row r="6382" spans="34:36" x14ac:dyDescent="0.35">
      <c r="AH6382" s="16" t="str">
        <f>IF(AND(B6382="Premier League",E6382="Live"),_xlfn.XLOOKUP(_xlfn.TEXTJOIN(" vs ",,C6382:D6382),Calendar!G:G,Calendar!B:B),IF(AND(B6382="Premier League",E6382="Highlights"),_xlfn.XLOOKUP(H6382,Calendar!O:O,Calendar!N:N,,-1),""))</f>
        <v/>
      </c>
      <c r="AI6382" s="61" t="str">
        <f>IF(AND(AH6382&lt;&gt;"",E6382="Live"),_xlfn.XLOOKUP(_xlfn.TEXTJOIN(" vs ",,C6382:D6382),Calendar!G:G,Calendar!K:K),"")</f>
        <v/>
      </c>
      <c r="AJ6382" s="61" t="str">
        <f>IF(AND(K6382&lt;&gt;"Match of the Day",K6382&lt;&gt;"Match of the Day 2",K6382&lt;&gt;"Match of the Day Repeat"),"",1+MAX($AJ$10:AJ6381))</f>
        <v/>
      </c>
    </row>
    <row r="6383" spans="34:36" x14ac:dyDescent="0.35">
      <c r="AH6383" s="16" t="str">
        <f>IF(AND(B6383="Premier League",E6383="Live"),_xlfn.XLOOKUP(_xlfn.TEXTJOIN(" vs ",,C6383:D6383),Calendar!G:G,Calendar!B:B),IF(AND(B6383="Premier League",E6383="Highlights"),_xlfn.XLOOKUP(H6383,Calendar!O:O,Calendar!N:N,,-1),""))</f>
        <v/>
      </c>
      <c r="AI6383" s="61" t="str">
        <f>IF(AND(AH6383&lt;&gt;"",E6383="Live"),_xlfn.XLOOKUP(_xlfn.TEXTJOIN(" vs ",,C6383:D6383),Calendar!G:G,Calendar!K:K),"")</f>
        <v/>
      </c>
      <c r="AJ6383" s="61" t="str">
        <f>IF(AND(K6383&lt;&gt;"Match of the Day",K6383&lt;&gt;"Match of the Day 2",K6383&lt;&gt;"Match of the Day Repeat"),"",1+MAX($AJ$10:AJ6382))</f>
        <v/>
      </c>
    </row>
    <row r="6384" spans="34:36" x14ac:dyDescent="0.35">
      <c r="AH6384" s="16" t="str">
        <f>IF(AND(B6384="Premier League",E6384="Live"),_xlfn.XLOOKUP(_xlfn.TEXTJOIN(" vs ",,C6384:D6384),Calendar!G:G,Calendar!B:B),IF(AND(B6384="Premier League",E6384="Highlights"),_xlfn.XLOOKUP(H6384,Calendar!O:O,Calendar!N:N,,-1),""))</f>
        <v/>
      </c>
      <c r="AI6384" s="61" t="str">
        <f>IF(AND(AH6384&lt;&gt;"",E6384="Live"),_xlfn.XLOOKUP(_xlfn.TEXTJOIN(" vs ",,C6384:D6384),Calendar!G:G,Calendar!K:K),"")</f>
        <v/>
      </c>
      <c r="AJ6384" s="61" t="str">
        <f>IF(AND(K6384&lt;&gt;"Match of the Day",K6384&lt;&gt;"Match of the Day 2",K6384&lt;&gt;"Match of the Day Repeat"),"",1+MAX($AJ$10:AJ6383))</f>
        <v/>
      </c>
    </row>
    <row r="6385" spans="34:36" x14ac:dyDescent="0.35">
      <c r="AH6385" s="16" t="str">
        <f>IF(AND(B6385="Premier League",E6385="Live"),_xlfn.XLOOKUP(_xlfn.TEXTJOIN(" vs ",,C6385:D6385),Calendar!G:G,Calendar!B:B),IF(AND(B6385="Premier League",E6385="Highlights"),_xlfn.XLOOKUP(H6385,Calendar!O:O,Calendar!N:N,,-1),""))</f>
        <v/>
      </c>
      <c r="AI6385" s="61" t="str">
        <f>IF(AND(AH6385&lt;&gt;"",E6385="Live"),_xlfn.XLOOKUP(_xlfn.TEXTJOIN(" vs ",,C6385:D6385),Calendar!G:G,Calendar!K:K),"")</f>
        <v/>
      </c>
      <c r="AJ6385" s="61" t="str">
        <f>IF(AND(K6385&lt;&gt;"Match of the Day",K6385&lt;&gt;"Match of the Day 2",K6385&lt;&gt;"Match of the Day Repeat"),"",1+MAX($AJ$10:AJ6384))</f>
        <v/>
      </c>
    </row>
    <row r="6386" spans="34:36" x14ac:dyDescent="0.35">
      <c r="AH6386" s="16" t="str">
        <f>IF(AND(B6386="Premier League",E6386="Live"),_xlfn.XLOOKUP(_xlfn.TEXTJOIN(" vs ",,C6386:D6386),Calendar!G:G,Calendar!B:B),IF(AND(B6386="Premier League",E6386="Highlights"),_xlfn.XLOOKUP(H6386,Calendar!O:O,Calendar!N:N,,-1),""))</f>
        <v/>
      </c>
      <c r="AI6386" s="61" t="str">
        <f>IF(AND(AH6386&lt;&gt;"",E6386="Live"),_xlfn.XLOOKUP(_xlfn.TEXTJOIN(" vs ",,C6386:D6386),Calendar!G:G,Calendar!K:K),"")</f>
        <v/>
      </c>
      <c r="AJ6386" s="61" t="str">
        <f>IF(AND(K6386&lt;&gt;"Match of the Day",K6386&lt;&gt;"Match of the Day 2",K6386&lt;&gt;"Match of the Day Repeat"),"",1+MAX($AJ$10:AJ6385))</f>
        <v/>
      </c>
    </row>
    <row r="6387" spans="34:36" x14ac:dyDescent="0.35">
      <c r="AH6387" s="16" t="str">
        <f>IF(AND(B6387="Premier League",E6387="Live"),_xlfn.XLOOKUP(_xlfn.TEXTJOIN(" vs ",,C6387:D6387),Calendar!G:G,Calendar!B:B),IF(AND(B6387="Premier League",E6387="Highlights"),_xlfn.XLOOKUP(H6387,Calendar!O:O,Calendar!N:N,,-1),""))</f>
        <v/>
      </c>
      <c r="AI6387" s="61" t="str">
        <f>IF(AND(AH6387&lt;&gt;"",E6387="Live"),_xlfn.XLOOKUP(_xlfn.TEXTJOIN(" vs ",,C6387:D6387),Calendar!G:G,Calendar!K:K),"")</f>
        <v/>
      </c>
      <c r="AJ6387" s="61" t="str">
        <f>IF(AND(K6387&lt;&gt;"Match of the Day",K6387&lt;&gt;"Match of the Day 2",K6387&lt;&gt;"Match of the Day Repeat"),"",1+MAX($AJ$10:AJ6386))</f>
        <v/>
      </c>
    </row>
    <row r="6388" spans="34:36" x14ac:dyDescent="0.35">
      <c r="AH6388" s="16" t="str">
        <f>IF(AND(B6388="Premier League",E6388="Live"),_xlfn.XLOOKUP(_xlfn.TEXTJOIN(" vs ",,C6388:D6388),Calendar!G:G,Calendar!B:B),IF(AND(B6388="Premier League",E6388="Highlights"),_xlfn.XLOOKUP(H6388,Calendar!O:O,Calendar!N:N,,-1),""))</f>
        <v/>
      </c>
      <c r="AI6388" s="61" t="str">
        <f>IF(AND(AH6388&lt;&gt;"",E6388="Live"),_xlfn.XLOOKUP(_xlfn.TEXTJOIN(" vs ",,C6388:D6388),Calendar!G:G,Calendar!K:K),"")</f>
        <v/>
      </c>
      <c r="AJ6388" s="61" t="str">
        <f>IF(AND(K6388&lt;&gt;"Match of the Day",K6388&lt;&gt;"Match of the Day 2",K6388&lt;&gt;"Match of the Day Repeat"),"",1+MAX($AJ$10:AJ6387))</f>
        <v/>
      </c>
    </row>
    <row r="6389" spans="34:36" x14ac:dyDescent="0.35">
      <c r="AH6389" s="16" t="str">
        <f>IF(AND(B6389="Premier League",E6389="Live"),_xlfn.XLOOKUP(_xlfn.TEXTJOIN(" vs ",,C6389:D6389),Calendar!G:G,Calendar!B:B),IF(AND(B6389="Premier League",E6389="Highlights"),_xlfn.XLOOKUP(H6389,Calendar!O:O,Calendar!N:N,,-1),""))</f>
        <v/>
      </c>
      <c r="AI6389" s="61" t="str">
        <f>IF(AND(AH6389&lt;&gt;"",E6389="Live"),_xlfn.XLOOKUP(_xlfn.TEXTJOIN(" vs ",,C6389:D6389),Calendar!G:G,Calendar!K:K),"")</f>
        <v/>
      </c>
      <c r="AJ6389" s="61" t="str">
        <f>IF(AND(K6389&lt;&gt;"Match of the Day",K6389&lt;&gt;"Match of the Day 2",K6389&lt;&gt;"Match of the Day Repeat"),"",1+MAX($AJ$10:AJ6388))</f>
        <v/>
      </c>
    </row>
    <row r="6390" spans="34:36" x14ac:dyDescent="0.35">
      <c r="AH6390" s="16" t="str">
        <f>IF(AND(B6390="Premier League",E6390="Live"),_xlfn.XLOOKUP(_xlfn.TEXTJOIN(" vs ",,C6390:D6390),Calendar!G:G,Calendar!B:B),IF(AND(B6390="Premier League",E6390="Highlights"),_xlfn.XLOOKUP(H6390,Calendar!O:O,Calendar!N:N,,-1),""))</f>
        <v/>
      </c>
      <c r="AI6390" s="61" t="str">
        <f>IF(AND(AH6390&lt;&gt;"",E6390="Live"),_xlfn.XLOOKUP(_xlfn.TEXTJOIN(" vs ",,C6390:D6390),Calendar!G:G,Calendar!K:K),"")</f>
        <v/>
      </c>
      <c r="AJ6390" s="61" t="str">
        <f>IF(AND(K6390&lt;&gt;"Match of the Day",K6390&lt;&gt;"Match of the Day 2",K6390&lt;&gt;"Match of the Day Repeat"),"",1+MAX($AJ$10:AJ6389))</f>
        <v/>
      </c>
    </row>
    <row r="6391" spans="34:36" x14ac:dyDescent="0.35">
      <c r="AH6391" s="16" t="str">
        <f>IF(AND(B6391="Premier League",E6391="Live"),_xlfn.XLOOKUP(_xlfn.TEXTJOIN(" vs ",,C6391:D6391),Calendar!G:G,Calendar!B:B),IF(AND(B6391="Premier League",E6391="Highlights"),_xlfn.XLOOKUP(H6391,Calendar!O:O,Calendar!N:N,,-1),""))</f>
        <v/>
      </c>
      <c r="AI6391" s="61" t="str">
        <f>IF(AND(AH6391&lt;&gt;"",E6391="Live"),_xlfn.XLOOKUP(_xlfn.TEXTJOIN(" vs ",,C6391:D6391),Calendar!G:G,Calendar!K:K),"")</f>
        <v/>
      </c>
      <c r="AJ6391" s="61" t="str">
        <f>IF(AND(K6391&lt;&gt;"Match of the Day",K6391&lt;&gt;"Match of the Day 2",K6391&lt;&gt;"Match of the Day Repeat"),"",1+MAX($AJ$10:AJ6390))</f>
        <v/>
      </c>
    </row>
    <row r="6392" spans="34:36" x14ac:dyDescent="0.35">
      <c r="AH6392" s="16" t="str">
        <f>IF(AND(B6392="Premier League",E6392="Live"),_xlfn.XLOOKUP(_xlfn.TEXTJOIN(" vs ",,C6392:D6392),Calendar!G:G,Calendar!B:B),IF(AND(B6392="Premier League",E6392="Highlights"),_xlfn.XLOOKUP(H6392,Calendar!O:O,Calendar!N:N,,-1),""))</f>
        <v/>
      </c>
      <c r="AI6392" s="61" t="str">
        <f>IF(AND(AH6392&lt;&gt;"",E6392="Live"),_xlfn.XLOOKUP(_xlfn.TEXTJOIN(" vs ",,C6392:D6392),Calendar!G:G,Calendar!K:K),"")</f>
        <v/>
      </c>
      <c r="AJ6392" s="61" t="str">
        <f>IF(AND(K6392&lt;&gt;"Match of the Day",K6392&lt;&gt;"Match of the Day 2",K6392&lt;&gt;"Match of the Day Repeat"),"",1+MAX($AJ$10:AJ6391))</f>
        <v/>
      </c>
    </row>
    <row r="6393" spans="34:36" x14ac:dyDescent="0.35">
      <c r="AH6393" s="16" t="str">
        <f>IF(AND(B6393="Premier League",E6393="Live"),_xlfn.XLOOKUP(_xlfn.TEXTJOIN(" vs ",,C6393:D6393),Calendar!G:G,Calendar!B:B),IF(AND(B6393="Premier League",E6393="Highlights"),_xlfn.XLOOKUP(H6393,Calendar!O:O,Calendar!N:N,,-1),""))</f>
        <v/>
      </c>
      <c r="AI6393" s="61" t="str">
        <f>IF(AND(AH6393&lt;&gt;"",E6393="Live"),_xlfn.XLOOKUP(_xlfn.TEXTJOIN(" vs ",,C6393:D6393),Calendar!G:G,Calendar!K:K),"")</f>
        <v/>
      </c>
      <c r="AJ6393" s="61" t="str">
        <f>IF(AND(K6393&lt;&gt;"Match of the Day",K6393&lt;&gt;"Match of the Day 2",K6393&lt;&gt;"Match of the Day Repeat"),"",1+MAX($AJ$10:AJ6392))</f>
        <v/>
      </c>
    </row>
    <row r="6394" spans="34:36" x14ac:dyDescent="0.35">
      <c r="AH6394" s="16" t="str">
        <f>IF(AND(B6394="Premier League",E6394="Live"),_xlfn.XLOOKUP(_xlfn.TEXTJOIN(" vs ",,C6394:D6394),Calendar!G:G,Calendar!B:B),IF(AND(B6394="Premier League",E6394="Highlights"),_xlfn.XLOOKUP(H6394,Calendar!O:O,Calendar!N:N,,-1),""))</f>
        <v/>
      </c>
      <c r="AI6394" s="61" t="str">
        <f>IF(AND(AH6394&lt;&gt;"",E6394="Live"),_xlfn.XLOOKUP(_xlfn.TEXTJOIN(" vs ",,C6394:D6394),Calendar!G:G,Calendar!K:K),"")</f>
        <v/>
      </c>
      <c r="AJ6394" s="61" t="str">
        <f>IF(AND(K6394&lt;&gt;"Match of the Day",K6394&lt;&gt;"Match of the Day 2",K6394&lt;&gt;"Match of the Day Repeat"),"",1+MAX($AJ$10:AJ6393))</f>
        <v/>
      </c>
    </row>
    <row r="6395" spans="34:36" x14ac:dyDescent="0.35">
      <c r="AH6395" s="16" t="str">
        <f>IF(AND(B6395="Premier League",E6395="Live"),_xlfn.XLOOKUP(_xlfn.TEXTJOIN(" vs ",,C6395:D6395),Calendar!G:G,Calendar!B:B),IF(AND(B6395="Premier League",E6395="Highlights"),_xlfn.XLOOKUP(H6395,Calendar!O:O,Calendar!N:N,,-1),""))</f>
        <v/>
      </c>
      <c r="AI6395" s="61" t="str">
        <f>IF(AND(AH6395&lt;&gt;"",E6395="Live"),_xlfn.XLOOKUP(_xlfn.TEXTJOIN(" vs ",,C6395:D6395),Calendar!G:G,Calendar!K:K),"")</f>
        <v/>
      </c>
      <c r="AJ6395" s="61" t="str">
        <f>IF(AND(K6395&lt;&gt;"Match of the Day",K6395&lt;&gt;"Match of the Day 2",K6395&lt;&gt;"Match of the Day Repeat"),"",1+MAX($AJ$10:AJ6394))</f>
        <v/>
      </c>
    </row>
    <row r="6396" spans="34:36" x14ac:dyDescent="0.35">
      <c r="AH6396" s="16" t="str">
        <f>IF(AND(B6396="Premier League",E6396="Live"),_xlfn.XLOOKUP(_xlfn.TEXTJOIN(" vs ",,C6396:D6396),Calendar!G:G,Calendar!B:B),IF(AND(B6396="Premier League",E6396="Highlights"),_xlfn.XLOOKUP(H6396,Calendar!O:O,Calendar!N:N,,-1),""))</f>
        <v/>
      </c>
      <c r="AI6396" s="61" t="str">
        <f>IF(AND(AH6396&lt;&gt;"",E6396="Live"),_xlfn.XLOOKUP(_xlfn.TEXTJOIN(" vs ",,C6396:D6396),Calendar!G:G,Calendar!K:K),"")</f>
        <v/>
      </c>
      <c r="AJ6396" s="61" t="str">
        <f>IF(AND(K6396&lt;&gt;"Match of the Day",K6396&lt;&gt;"Match of the Day 2",K6396&lt;&gt;"Match of the Day Repeat"),"",1+MAX($AJ$10:AJ6395))</f>
        <v/>
      </c>
    </row>
    <row r="6397" spans="34:36" x14ac:dyDescent="0.35">
      <c r="AH6397" s="16" t="str">
        <f>IF(AND(B6397="Premier League",E6397="Live"),_xlfn.XLOOKUP(_xlfn.TEXTJOIN(" vs ",,C6397:D6397),Calendar!G:G,Calendar!B:B),IF(AND(B6397="Premier League",E6397="Highlights"),_xlfn.XLOOKUP(H6397,Calendar!O:O,Calendar!N:N,,-1),""))</f>
        <v/>
      </c>
      <c r="AI6397" s="61" t="str">
        <f>IF(AND(AH6397&lt;&gt;"",E6397="Live"),_xlfn.XLOOKUP(_xlfn.TEXTJOIN(" vs ",,C6397:D6397),Calendar!G:G,Calendar!K:K),"")</f>
        <v/>
      </c>
      <c r="AJ6397" s="61" t="str">
        <f>IF(AND(K6397&lt;&gt;"Match of the Day",K6397&lt;&gt;"Match of the Day 2",K6397&lt;&gt;"Match of the Day Repeat"),"",1+MAX($AJ$10:AJ6396))</f>
        <v/>
      </c>
    </row>
    <row r="6398" spans="34:36" x14ac:dyDescent="0.35">
      <c r="AH6398" s="16" t="str">
        <f>IF(AND(B6398="Premier League",E6398="Live"),_xlfn.XLOOKUP(_xlfn.TEXTJOIN(" vs ",,C6398:D6398),Calendar!G:G,Calendar!B:B),IF(AND(B6398="Premier League",E6398="Highlights"),_xlfn.XLOOKUP(H6398,Calendar!O:O,Calendar!N:N,,-1),""))</f>
        <v/>
      </c>
      <c r="AI6398" s="61" t="str">
        <f>IF(AND(AH6398&lt;&gt;"",E6398="Live"),_xlfn.XLOOKUP(_xlfn.TEXTJOIN(" vs ",,C6398:D6398),Calendar!G:G,Calendar!K:K),"")</f>
        <v/>
      </c>
      <c r="AJ6398" s="61" t="str">
        <f>IF(AND(K6398&lt;&gt;"Match of the Day",K6398&lt;&gt;"Match of the Day 2",K6398&lt;&gt;"Match of the Day Repeat"),"",1+MAX($AJ$10:AJ6397))</f>
        <v/>
      </c>
    </row>
    <row r="6399" spans="34:36" x14ac:dyDescent="0.35">
      <c r="AH6399" s="16" t="str">
        <f>IF(AND(B6399="Premier League",E6399="Live"),_xlfn.XLOOKUP(_xlfn.TEXTJOIN(" vs ",,C6399:D6399),Calendar!G:G,Calendar!B:B),IF(AND(B6399="Premier League",E6399="Highlights"),_xlfn.XLOOKUP(H6399,Calendar!O:O,Calendar!N:N,,-1),""))</f>
        <v/>
      </c>
      <c r="AI6399" s="61" t="str">
        <f>IF(AND(AH6399&lt;&gt;"",E6399="Live"),_xlfn.XLOOKUP(_xlfn.TEXTJOIN(" vs ",,C6399:D6399),Calendar!G:G,Calendar!K:K),"")</f>
        <v/>
      </c>
      <c r="AJ6399" s="61" t="str">
        <f>IF(AND(K6399&lt;&gt;"Match of the Day",K6399&lt;&gt;"Match of the Day 2",K6399&lt;&gt;"Match of the Day Repeat"),"",1+MAX($AJ$10:AJ6398))</f>
        <v/>
      </c>
    </row>
    <row r="6400" spans="34:36" x14ac:dyDescent="0.35">
      <c r="AH6400" s="16" t="str">
        <f>IF(AND(B6400="Premier League",E6400="Live"),_xlfn.XLOOKUP(_xlfn.TEXTJOIN(" vs ",,C6400:D6400),Calendar!G:G,Calendar!B:B),IF(AND(B6400="Premier League",E6400="Highlights"),_xlfn.XLOOKUP(H6400,Calendar!O:O,Calendar!N:N,,-1),""))</f>
        <v/>
      </c>
      <c r="AI6400" s="61" t="str">
        <f>IF(AND(AH6400&lt;&gt;"",E6400="Live"),_xlfn.XLOOKUP(_xlfn.TEXTJOIN(" vs ",,C6400:D6400),Calendar!G:G,Calendar!K:K),"")</f>
        <v/>
      </c>
      <c r="AJ6400" s="61" t="str">
        <f>IF(AND(K6400&lt;&gt;"Match of the Day",K6400&lt;&gt;"Match of the Day 2",K6400&lt;&gt;"Match of the Day Repeat"),"",1+MAX($AJ$10:AJ6399))</f>
        <v/>
      </c>
    </row>
    <row r="6401" spans="34:36" x14ac:dyDescent="0.35">
      <c r="AH6401" s="16" t="str">
        <f>IF(AND(B6401="Premier League",E6401="Live"),_xlfn.XLOOKUP(_xlfn.TEXTJOIN(" vs ",,C6401:D6401),Calendar!G:G,Calendar!B:B),IF(AND(B6401="Premier League",E6401="Highlights"),_xlfn.XLOOKUP(H6401,Calendar!O:O,Calendar!N:N,,-1),""))</f>
        <v/>
      </c>
      <c r="AI6401" s="61" t="str">
        <f>IF(AND(AH6401&lt;&gt;"",E6401="Live"),_xlfn.XLOOKUP(_xlfn.TEXTJOIN(" vs ",,C6401:D6401),Calendar!G:G,Calendar!K:K),"")</f>
        <v/>
      </c>
      <c r="AJ6401" s="61" t="str">
        <f>IF(AND(K6401&lt;&gt;"Match of the Day",K6401&lt;&gt;"Match of the Day 2",K6401&lt;&gt;"Match of the Day Repeat"),"",1+MAX($AJ$10:AJ6400))</f>
        <v/>
      </c>
    </row>
    <row r="6402" spans="34:36" x14ac:dyDescent="0.35">
      <c r="AH6402" s="16" t="str">
        <f>IF(AND(B6402="Premier League",E6402="Live"),_xlfn.XLOOKUP(_xlfn.TEXTJOIN(" vs ",,C6402:D6402),Calendar!G:G,Calendar!B:B),IF(AND(B6402="Premier League",E6402="Highlights"),_xlfn.XLOOKUP(H6402,Calendar!O:O,Calendar!N:N,,-1),""))</f>
        <v/>
      </c>
      <c r="AI6402" s="61" t="str">
        <f>IF(AND(AH6402&lt;&gt;"",E6402="Live"),_xlfn.XLOOKUP(_xlfn.TEXTJOIN(" vs ",,C6402:D6402),Calendar!G:G,Calendar!K:K),"")</f>
        <v/>
      </c>
      <c r="AJ6402" s="61" t="str">
        <f>IF(AND(K6402&lt;&gt;"Match of the Day",K6402&lt;&gt;"Match of the Day 2",K6402&lt;&gt;"Match of the Day Repeat"),"",1+MAX($AJ$10:AJ6401))</f>
        <v/>
      </c>
    </row>
    <row r="6403" spans="34:36" x14ac:dyDescent="0.35">
      <c r="AH6403" s="16" t="str">
        <f>IF(AND(B6403="Premier League",E6403="Live"),_xlfn.XLOOKUP(_xlfn.TEXTJOIN(" vs ",,C6403:D6403),Calendar!G:G,Calendar!B:B),IF(AND(B6403="Premier League",E6403="Highlights"),_xlfn.XLOOKUP(H6403,Calendar!O:O,Calendar!N:N,,-1),""))</f>
        <v/>
      </c>
      <c r="AI6403" s="61" t="str">
        <f>IF(AND(AH6403&lt;&gt;"",E6403="Live"),_xlfn.XLOOKUP(_xlfn.TEXTJOIN(" vs ",,C6403:D6403),Calendar!G:G,Calendar!K:K),"")</f>
        <v/>
      </c>
      <c r="AJ6403" s="61" t="str">
        <f>IF(AND(K6403&lt;&gt;"Match of the Day",K6403&lt;&gt;"Match of the Day 2",K6403&lt;&gt;"Match of the Day Repeat"),"",1+MAX($AJ$10:AJ6402))</f>
        <v/>
      </c>
    </row>
    <row r="6404" spans="34:36" x14ac:dyDescent="0.35">
      <c r="AH6404" s="16" t="str">
        <f>IF(AND(B6404="Premier League",E6404="Live"),_xlfn.XLOOKUP(_xlfn.TEXTJOIN(" vs ",,C6404:D6404),Calendar!G:G,Calendar!B:B),IF(AND(B6404="Premier League",E6404="Highlights"),_xlfn.XLOOKUP(H6404,Calendar!O:O,Calendar!N:N,,-1),""))</f>
        <v/>
      </c>
      <c r="AI6404" s="61" t="str">
        <f>IF(AND(AH6404&lt;&gt;"",E6404="Live"),_xlfn.XLOOKUP(_xlfn.TEXTJOIN(" vs ",,C6404:D6404),Calendar!G:G,Calendar!K:K),"")</f>
        <v/>
      </c>
      <c r="AJ6404" s="61" t="str">
        <f>IF(AND(K6404&lt;&gt;"Match of the Day",K6404&lt;&gt;"Match of the Day 2",K6404&lt;&gt;"Match of the Day Repeat"),"",1+MAX($AJ$10:AJ6403))</f>
        <v/>
      </c>
    </row>
    <row r="6405" spans="34:36" x14ac:dyDescent="0.35">
      <c r="AH6405" s="16" t="str">
        <f>IF(AND(B6405="Premier League",E6405="Live"),_xlfn.XLOOKUP(_xlfn.TEXTJOIN(" vs ",,C6405:D6405),Calendar!G:G,Calendar!B:B),IF(AND(B6405="Premier League",E6405="Highlights"),_xlfn.XLOOKUP(H6405,Calendar!O:O,Calendar!N:N,,-1),""))</f>
        <v/>
      </c>
      <c r="AI6405" s="61" t="str">
        <f>IF(AND(AH6405&lt;&gt;"",E6405="Live"),_xlfn.XLOOKUP(_xlfn.TEXTJOIN(" vs ",,C6405:D6405),Calendar!G:G,Calendar!K:K),"")</f>
        <v/>
      </c>
      <c r="AJ6405" s="61" t="str">
        <f>IF(AND(K6405&lt;&gt;"Match of the Day",K6405&lt;&gt;"Match of the Day 2",K6405&lt;&gt;"Match of the Day Repeat"),"",1+MAX($AJ$10:AJ6404))</f>
        <v/>
      </c>
    </row>
    <row r="6406" spans="34:36" x14ac:dyDescent="0.35">
      <c r="AH6406" s="16" t="str">
        <f>IF(AND(B6406="Premier League",E6406="Live"),_xlfn.XLOOKUP(_xlfn.TEXTJOIN(" vs ",,C6406:D6406),Calendar!G:G,Calendar!B:B),IF(AND(B6406="Premier League",E6406="Highlights"),_xlfn.XLOOKUP(H6406,Calendar!O:O,Calendar!N:N,,-1),""))</f>
        <v/>
      </c>
      <c r="AI6406" s="61" t="str">
        <f>IF(AND(AH6406&lt;&gt;"",E6406="Live"),_xlfn.XLOOKUP(_xlfn.TEXTJOIN(" vs ",,C6406:D6406),Calendar!G:G,Calendar!K:K),"")</f>
        <v/>
      </c>
      <c r="AJ6406" s="61" t="str">
        <f>IF(AND(K6406&lt;&gt;"Match of the Day",K6406&lt;&gt;"Match of the Day 2",K6406&lt;&gt;"Match of the Day Repeat"),"",1+MAX($AJ$10:AJ6405))</f>
        <v/>
      </c>
    </row>
    <row r="6407" spans="34:36" x14ac:dyDescent="0.35">
      <c r="AH6407" s="16" t="str">
        <f>IF(AND(B6407="Premier League",E6407="Live"),_xlfn.XLOOKUP(_xlfn.TEXTJOIN(" vs ",,C6407:D6407),Calendar!G:G,Calendar!B:B),IF(AND(B6407="Premier League",E6407="Highlights"),_xlfn.XLOOKUP(H6407,Calendar!O:O,Calendar!N:N,,-1),""))</f>
        <v/>
      </c>
      <c r="AI6407" s="61" t="str">
        <f>IF(AND(AH6407&lt;&gt;"",E6407="Live"),_xlfn.XLOOKUP(_xlfn.TEXTJOIN(" vs ",,C6407:D6407),Calendar!G:G,Calendar!K:K),"")</f>
        <v/>
      </c>
      <c r="AJ6407" s="61" t="str">
        <f>IF(AND(K6407&lt;&gt;"Match of the Day",K6407&lt;&gt;"Match of the Day 2",K6407&lt;&gt;"Match of the Day Repeat"),"",1+MAX($AJ$10:AJ6406))</f>
        <v/>
      </c>
    </row>
    <row r="6408" spans="34:36" x14ac:dyDescent="0.35">
      <c r="AH6408" s="16" t="str">
        <f>IF(AND(B6408="Premier League",E6408="Live"),_xlfn.XLOOKUP(_xlfn.TEXTJOIN(" vs ",,C6408:D6408),Calendar!G:G,Calendar!B:B),IF(AND(B6408="Premier League",E6408="Highlights"),_xlfn.XLOOKUP(H6408,Calendar!O:O,Calendar!N:N,,-1),""))</f>
        <v/>
      </c>
      <c r="AI6408" s="61" t="str">
        <f>IF(AND(AH6408&lt;&gt;"",E6408="Live"),_xlfn.XLOOKUP(_xlfn.TEXTJOIN(" vs ",,C6408:D6408),Calendar!G:G,Calendar!K:K),"")</f>
        <v/>
      </c>
      <c r="AJ6408" s="61" t="str">
        <f>IF(AND(K6408&lt;&gt;"Match of the Day",K6408&lt;&gt;"Match of the Day 2",K6408&lt;&gt;"Match of the Day Repeat"),"",1+MAX($AJ$10:AJ6407))</f>
        <v/>
      </c>
    </row>
    <row r="6409" spans="34:36" x14ac:dyDescent="0.35">
      <c r="AH6409" s="16" t="str">
        <f>IF(AND(B6409="Premier League",E6409="Live"),_xlfn.XLOOKUP(_xlfn.TEXTJOIN(" vs ",,C6409:D6409),Calendar!G:G,Calendar!B:B),IF(AND(B6409="Premier League",E6409="Highlights"),_xlfn.XLOOKUP(H6409,Calendar!O:O,Calendar!N:N,,-1),""))</f>
        <v/>
      </c>
      <c r="AI6409" s="61" t="str">
        <f>IF(AND(AH6409&lt;&gt;"",E6409="Live"),_xlfn.XLOOKUP(_xlfn.TEXTJOIN(" vs ",,C6409:D6409),Calendar!G:G,Calendar!K:K),"")</f>
        <v/>
      </c>
      <c r="AJ6409" s="61" t="str">
        <f>IF(AND(K6409&lt;&gt;"Match of the Day",K6409&lt;&gt;"Match of the Day 2",K6409&lt;&gt;"Match of the Day Repeat"),"",1+MAX($AJ$10:AJ6408))</f>
        <v/>
      </c>
    </row>
    <row r="6410" spans="34:36" x14ac:dyDescent="0.35">
      <c r="AH6410" s="16" t="str">
        <f>IF(AND(B6410="Premier League",E6410="Live"),_xlfn.XLOOKUP(_xlfn.TEXTJOIN(" vs ",,C6410:D6410),Calendar!G:G,Calendar!B:B),IF(AND(B6410="Premier League",E6410="Highlights"),_xlfn.XLOOKUP(H6410,Calendar!O:O,Calendar!N:N,,-1),""))</f>
        <v/>
      </c>
      <c r="AI6410" s="61" t="str">
        <f>IF(AND(AH6410&lt;&gt;"",E6410="Live"),_xlfn.XLOOKUP(_xlfn.TEXTJOIN(" vs ",,C6410:D6410),Calendar!G:G,Calendar!K:K),"")</f>
        <v/>
      </c>
      <c r="AJ6410" s="61" t="str">
        <f>IF(AND(K6410&lt;&gt;"Match of the Day",K6410&lt;&gt;"Match of the Day 2",K6410&lt;&gt;"Match of the Day Repeat"),"",1+MAX($AJ$10:AJ6409))</f>
        <v/>
      </c>
    </row>
    <row r="6411" spans="34:36" x14ac:dyDescent="0.35">
      <c r="AH6411" s="16" t="str">
        <f>IF(AND(B6411="Premier League",E6411="Live"),_xlfn.XLOOKUP(_xlfn.TEXTJOIN(" vs ",,C6411:D6411),Calendar!G:G,Calendar!B:B),IF(AND(B6411="Premier League",E6411="Highlights"),_xlfn.XLOOKUP(H6411,Calendar!O:O,Calendar!N:N,,-1),""))</f>
        <v/>
      </c>
      <c r="AI6411" s="61" t="str">
        <f>IF(AND(AH6411&lt;&gt;"",E6411="Live"),_xlfn.XLOOKUP(_xlfn.TEXTJOIN(" vs ",,C6411:D6411),Calendar!G:G,Calendar!K:K),"")</f>
        <v/>
      </c>
      <c r="AJ6411" s="61" t="str">
        <f>IF(AND(K6411&lt;&gt;"Match of the Day",K6411&lt;&gt;"Match of the Day 2",K6411&lt;&gt;"Match of the Day Repeat"),"",1+MAX($AJ$10:AJ6410))</f>
        <v/>
      </c>
    </row>
    <row r="6412" spans="34:36" x14ac:dyDescent="0.35">
      <c r="AH6412" s="16" t="str">
        <f>IF(AND(B6412="Premier League",E6412="Live"),_xlfn.XLOOKUP(_xlfn.TEXTJOIN(" vs ",,C6412:D6412),Calendar!G:G,Calendar!B:B),IF(AND(B6412="Premier League",E6412="Highlights"),_xlfn.XLOOKUP(H6412,Calendar!O:O,Calendar!N:N,,-1),""))</f>
        <v/>
      </c>
      <c r="AI6412" s="61" t="str">
        <f>IF(AND(AH6412&lt;&gt;"",E6412="Live"),_xlfn.XLOOKUP(_xlfn.TEXTJOIN(" vs ",,C6412:D6412),Calendar!G:G,Calendar!K:K),"")</f>
        <v/>
      </c>
      <c r="AJ6412" s="61" t="str">
        <f>IF(AND(K6412&lt;&gt;"Match of the Day",K6412&lt;&gt;"Match of the Day 2",K6412&lt;&gt;"Match of the Day Repeat"),"",1+MAX($AJ$10:AJ6411))</f>
        <v/>
      </c>
    </row>
    <row r="6413" spans="34:36" x14ac:dyDescent="0.35">
      <c r="AH6413" s="16" t="str">
        <f>IF(AND(B6413="Premier League",E6413="Live"),_xlfn.XLOOKUP(_xlfn.TEXTJOIN(" vs ",,C6413:D6413),Calendar!G:G,Calendar!B:B),IF(AND(B6413="Premier League",E6413="Highlights"),_xlfn.XLOOKUP(H6413,Calendar!O:O,Calendar!N:N,,-1),""))</f>
        <v/>
      </c>
      <c r="AI6413" s="61" t="str">
        <f>IF(AND(AH6413&lt;&gt;"",E6413="Live"),_xlfn.XLOOKUP(_xlfn.TEXTJOIN(" vs ",,C6413:D6413),Calendar!G:G,Calendar!K:K),"")</f>
        <v/>
      </c>
      <c r="AJ6413" s="61" t="str">
        <f>IF(AND(K6413&lt;&gt;"Match of the Day",K6413&lt;&gt;"Match of the Day 2",K6413&lt;&gt;"Match of the Day Repeat"),"",1+MAX($AJ$10:AJ6412))</f>
        <v/>
      </c>
    </row>
    <row r="6414" spans="34:36" x14ac:dyDescent="0.35">
      <c r="AH6414" s="16" t="str">
        <f>IF(AND(B6414="Premier League",E6414="Live"),_xlfn.XLOOKUP(_xlfn.TEXTJOIN(" vs ",,C6414:D6414),Calendar!G:G,Calendar!B:B),IF(AND(B6414="Premier League",E6414="Highlights"),_xlfn.XLOOKUP(H6414,Calendar!O:O,Calendar!N:N,,-1),""))</f>
        <v/>
      </c>
      <c r="AI6414" s="61" t="str">
        <f>IF(AND(AH6414&lt;&gt;"",E6414="Live"),_xlfn.XLOOKUP(_xlfn.TEXTJOIN(" vs ",,C6414:D6414),Calendar!G:G,Calendar!K:K),"")</f>
        <v/>
      </c>
      <c r="AJ6414" s="61" t="str">
        <f>IF(AND(K6414&lt;&gt;"Match of the Day",K6414&lt;&gt;"Match of the Day 2",K6414&lt;&gt;"Match of the Day Repeat"),"",1+MAX($AJ$10:AJ6413))</f>
        <v/>
      </c>
    </row>
    <row r="6415" spans="34:36" x14ac:dyDescent="0.35">
      <c r="AH6415" s="16" t="str">
        <f>IF(AND(B6415="Premier League",E6415="Live"),_xlfn.XLOOKUP(_xlfn.TEXTJOIN(" vs ",,C6415:D6415),Calendar!G:G,Calendar!B:B),IF(AND(B6415="Premier League",E6415="Highlights"),_xlfn.XLOOKUP(H6415,Calendar!O:O,Calendar!N:N,,-1),""))</f>
        <v/>
      </c>
      <c r="AI6415" s="61" t="str">
        <f>IF(AND(AH6415&lt;&gt;"",E6415="Live"),_xlfn.XLOOKUP(_xlfn.TEXTJOIN(" vs ",,C6415:D6415),Calendar!G:G,Calendar!K:K),"")</f>
        <v/>
      </c>
      <c r="AJ6415" s="61" t="str">
        <f>IF(AND(K6415&lt;&gt;"Match of the Day",K6415&lt;&gt;"Match of the Day 2",K6415&lt;&gt;"Match of the Day Repeat"),"",1+MAX($AJ$10:AJ6414))</f>
        <v/>
      </c>
    </row>
    <row r="6416" spans="34:36" x14ac:dyDescent="0.35">
      <c r="AH6416" s="16" t="str">
        <f>IF(AND(B6416="Premier League",E6416="Live"),_xlfn.XLOOKUP(_xlfn.TEXTJOIN(" vs ",,C6416:D6416),Calendar!G:G,Calendar!B:B),IF(AND(B6416="Premier League",E6416="Highlights"),_xlfn.XLOOKUP(H6416,Calendar!O:O,Calendar!N:N,,-1),""))</f>
        <v/>
      </c>
      <c r="AI6416" s="61" t="str">
        <f>IF(AND(AH6416&lt;&gt;"",E6416="Live"),_xlfn.XLOOKUP(_xlfn.TEXTJOIN(" vs ",,C6416:D6416),Calendar!G:G,Calendar!K:K),"")</f>
        <v/>
      </c>
      <c r="AJ6416" s="61" t="str">
        <f>IF(AND(K6416&lt;&gt;"Match of the Day",K6416&lt;&gt;"Match of the Day 2",K6416&lt;&gt;"Match of the Day Repeat"),"",1+MAX($AJ$10:AJ6415))</f>
        <v/>
      </c>
    </row>
    <row r="6417" spans="34:36" x14ac:dyDescent="0.35">
      <c r="AH6417" s="16" t="str">
        <f>IF(AND(B6417="Premier League",E6417="Live"),_xlfn.XLOOKUP(_xlfn.TEXTJOIN(" vs ",,C6417:D6417),Calendar!G:G,Calendar!B:B),IF(AND(B6417="Premier League",E6417="Highlights"),_xlfn.XLOOKUP(H6417,Calendar!O:O,Calendar!N:N,,-1),""))</f>
        <v/>
      </c>
      <c r="AI6417" s="61" t="str">
        <f>IF(AND(AH6417&lt;&gt;"",E6417="Live"),_xlfn.XLOOKUP(_xlfn.TEXTJOIN(" vs ",,C6417:D6417),Calendar!G:G,Calendar!K:K),"")</f>
        <v/>
      </c>
      <c r="AJ6417" s="61" t="str">
        <f>IF(AND(K6417&lt;&gt;"Match of the Day",K6417&lt;&gt;"Match of the Day 2",K6417&lt;&gt;"Match of the Day Repeat"),"",1+MAX($AJ$10:AJ6416))</f>
        <v/>
      </c>
    </row>
    <row r="6418" spans="34:36" x14ac:dyDescent="0.35">
      <c r="AH6418" s="16" t="str">
        <f>IF(AND(B6418="Premier League",E6418="Live"),_xlfn.XLOOKUP(_xlfn.TEXTJOIN(" vs ",,C6418:D6418),Calendar!G:G,Calendar!B:B),IF(AND(B6418="Premier League",E6418="Highlights"),_xlfn.XLOOKUP(H6418,Calendar!O:O,Calendar!N:N,,-1),""))</f>
        <v/>
      </c>
      <c r="AI6418" s="61" t="str">
        <f>IF(AND(AH6418&lt;&gt;"",E6418="Live"),_xlfn.XLOOKUP(_xlfn.TEXTJOIN(" vs ",,C6418:D6418),Calendar!G:G,Calendar!K:K),"")</f>
        <v/>
      </c>
      <c r="AJ6418" s="61" t="str">
        <f>IF(AND(K6418&lt;&gt;"Match of the Day",K6418&lt;&gt;"Match of the Day 2",K6418&lt;&gt;"Match of the Day Repeat"),"",1+MAX($AJ$10:AJ6417))</f>
        <v/>
      </c>
    </row>
    <row r="6419" spans="34:36" x14ac:dyDescent="0.35">
      <c r="AH6419" s="16" t="str">
        <f>IF(AND(B6419="Premier League",E6419="Live"),_xlfn.XLOOKUP(_xlfn.TEXTJOIN(" vs ",,C6419:D6419),Calendar!G:G,Calendar!B:B),IF(AND(B6419="Premier League",E6419="Highlights"),_xlfn.XLOOKUP(H6419,Calendar!O:O,Calendar!N:N,,-1),""))</f>
        <v/>
      </c>
      <c r="AI6419" s="61" t="str">
        <f>IF(AND(AH6419&lt;&gt;"",E6419="Live"),_xlfn.XLOOKUP(_xlfn.TEXTJOIN(" vs ",,C6419:D6419),Calendar!G:G,Calendar!K:K),"")</f>
        <v/>
      </c>
      <c r="AJ6419" s="61" t="str">
        <f>IF(AND(K6419&lt;&gt;"Match of the Day",K6419&lt;&gt;"Match of the Day 2",K6419&lt;&gt;"Match of the Day Repeat"),"",1+MAX($AJ$10:AJ6418))</f>
        <v/>
      </c>
    </row>
    <row r="6420" spans="34:36" x14ac:dyDescent="0.35">
      <c r="AH6420" s="16" t="str">
        <f>IF(AND(B6420="Premier League",E6420="Live"),_xlfn.XLOOKUP(_xlfn.TEXTJOIN(" vs ",,C6420:D6420),Calendar!G:G,Calendar!B:B),IF(AND(B6420="Premier League",E6420="Highlights"),_xlfn.XLOOKUP(H6420,Calendar!O:O,Calendar!N:N,,-1),""))</f>
        <v/>
      </c>
      <c r="AI6420" s="61" t="str">
        <f>IF(AND(AH6420&lt;&gt;"",E6420="Live"),_xlfn.XLOOKUP(_xlfn.TEXTJOIN(" vs ",,C6420:D6420),Calendar!G:G,Calendar!K:K),"")</f>
        <v/>
      </c>
      <c r="AJ6420" s="61" t="str">
        <f>IF(AND(K6420&lt;&gt;"Match of the Day",K6420&lt;&gt;"Match of the Day 2",K6420&lt;&gt;"Match of the Day Repeat"),"",1+MAX($AJ$10:AJ6419))</f>
        <v/>
      </c>
    </row>
    <row r="6421" spans="34:36" x14ac:dyDescent="0.35">
      <c r="AH6421" s="16" t="str">
        <f>IF(AND(B6421="Premier League",E6421="Live"),_xlfn.XLOOKUP(_xlfn.TEXTJOIN(" vs ",,C6421:D6421),Calendar!G:G,Calendar!B:B),IF(AND(B6421="Premier League",E6421="Highlights"),_xlfn.XLOOKUP(H6421,Calendar!O:O,Calendar!N:N,,-1),""))</f>
        <v/>
      </c>
      <c r="AI6421" s="61" t="str">
        <f>IF(AND(AH6421&lt;&gt;"",E6421="Live"),_xlfn.XLOOKUP(_xlfn.TEXTJOIN(" vs ",,C6421:D6421),Calendar!G:G,Calendar!K:K),"")</f>
        <v/>
      </c>
      <c r="AJ6421" s="61" t="str">
        <f>IF(AND(K6421&lt;&gt;"Match of the Day",K6421&lt;&gt;"Match of the Day 2",K6421&lt;&gt;"Match of the Day Repeat"),"",1+MAX($AJ$10:AJ6420))</f>
        <v/>
      </c>
    </row>
    <row r="6422" spans="34:36" x14ac:dyDescent="0.35">
      <c r="AH6422" s="16" t="str">
        <f>IF(AND(B6422="Premier League",E6422="Live"),_xlfn.XLOOKUP(_xlfn.TEXTJOIN(" vs ",,C6422:D6422),Calendar!G:G,Calendar!B:B),IF(AND(B6422="Premier League",E6422="Highlights"),_xlfn.XLOOKUP(H6422,Calendar!O:O,Calendar!N:N,,-1),""))</f>
        <v/>
      </c>
      <c r="AI6422" s="61" t="str">
        <f>IF(AND(AH6422&lt;&gt;"",E6422="Live"),_xlfn.XLOOKUP(_xlfn.TEXTJOIN(" vs ",,C6422:D6422),Calendar!G:G,Calendar!K:K),"")</f>
        <v/>
      </c>
      <c r="AJ6422" s="61" t="str">
        <f>IF(AND(K6422&lt;&gt;"Match of the Day",K6422&lt;&gt;"Match of the Day 2",K6422&lt;&gt;"Match of the Day Repeat"),"",1+MAX($AJ$10:AJ6421))</f>
        <v/>
      </c>
    </row>
    <row r="6423" spans="34:36" x14ac:dyDescent="0.35">
      <c r="AH6423" s="16" t="str">
        <f>IF(AND(B6423="Premier League",E6423="Live"),_xlfn.XLOOKUP(_xlfn.TEXTJOIN(" vs ",,C6423:D6423),Calendar!G:G,Calendar!B:B),IF(AND(B6423="Premier League",E6423="Highlights"),_xlfn.XLOOKUP(H6423,Calendar!O:O,Calendar!N:N,,-1),""))</f>
        <v/>
      </c>
      <c r="AI6423" s="61" t="str">
        <f>IF(AND(AH6423&lt;&gt;"",E6423="Live"),_xlfn.XLOOKUP(_xlfn.TEXTJOIN(" vs ",,C6423:D6423),Calendar!G:G,Calendar!K:K),"")</f>
        <v/>
      </c>
      <c r="AJ6423" s="61" t="str">
        <f>IF(AND(K6423&lt;&gt;"Match of the Day",K6423&lt;&gt;"Match of the Day 2",K6423&lt;&gt;"Match of the Day Repeat"),"",1+MAX($AJ$10:AJ6422))</f>
        <v/>
      </c>
    </row>
    <row r="6424" spans="34:36" x14ac:dyDescent="0.35">
      <c r="AH6424" s="16" t="str">
        <f>IF(AND(B6424="Premier League",E6424="Live"),_xlfn.XLOOKUP(_xlfn.TEXTJOIN(" vs ",,C6424:D6424),Calendar!G:G,Calendar!B:B),IF(AND(B6424="Premier League",E6424="Highlights"),_xlfn.XLOOKUP(H6424,Calendar!O:O,Calendar!N:N,,-1),""))</f>
        <v/>
      </c>
      <c r="AI6424" s="61" t="str">
        <f>IF(AND(AH6424&lt;&gt;"",E6424="Live"),_xlfn.XLOOKUP(_xlfn.TEXTJOIN(" vs ",,C6424:D6424),Calendar!G:G,Calendar!K:K),"")</f>
        <v/>
      </c>
      <c r="AJ6424" s="61" t="str">
        <f>IF(AND(K6424&lt;&gt;"Match of the Day",K6424&lt;&gt;"Match of the Day 2",K6424&lt;&gt;"Match of the Day Repeat"),"",1+MAX($AJ$10:AJ6423))</f>
        <v/>
      </c>
    </row>
    <row r="6425" spans="34:36" x14ac:dyDescent="0.35">
      <c r="AH6425" s="16" t="str">
        <f>IF(AND(B6425="Premier League",E6425="Live"),_xlfn.XLOOKUP(_xlfn.TEXTJOIN(" vs ",,C6425:D6425),Calendar!G:G,Calendar!B:B),IF(AND(B6425="Premier League",E6425="Highlights"),_xlfn.XLOOKUP(H6425,Calendar!O:O,Calendar!N:N,,-1),""))</f>
        <v/>
      </c>
      <c r="AI6425" s="61" t="str">
        <f>IF(AND(AH6425&lt;&gt;"",E6425="Live"),_xlfn.XLOOKUP(_xlfn.TEXTJOIN(" vs ",,C6425:D6425),Calendar!G:G,Calendar!K:K),"")</f>
        <v/>
      </c>
      <c r="AJ6425" s="61" t="str">
        <f>IF(AND(K6425&lt;&gt;"Match of the Day",K6425&lt;&gt;"Match of the Day 2",K6425&lt;&gt;"Match of the Day Repeat"),"",1+MAX($AJ$10:AJ6424))</f>
        <v/>
      </c>
    </row>
    <row r="6426" spans="34:36" x14ac:dyDescent="0.35">
      <c r="AH6426" s="16" t="str">
        <f>IF(AND(B6426="Premier League",E6426="Live"),_xlfn.XLOOKUP(_xlfn.TEXTJOIN(" vs ",,C6426:D6426),Calendar!G:G,Calendar!B:B),IF(AND(B6426="Premier League",E6426="Highlights"),_xlfn.XLOOKUP(H6426,Calendar!O:O,Calendar!N:N,,-1),""))</f>
        <v/>
      </c>
      <c r="AI6426" s="61" t="str">
        <f>IF(AND(AH6426&lt;&gt;"",E6426="Live"),_xlfn.XLOOKUP(_xlfn.TEXTJOIN(" vs ",,C6426:D6426),Calendar!G:G,Calendar!K:K),"")</f>
        <v/>
      </c>
      <c r="AJ6426" s="61" t="str">
        <f>IF(AND(K6426&lt;&gt;"Match of the Day",K6426&lt;&gt;"Match of the Day 2",K6426&lt;&gt;"Match of the Day Repeat"),"",1+MAX($AJ$10:AJ6425))</f>
        <v/>
      </c>
    </row>
    <row r="6427" spans="34:36" x14ac:dyDescent="0.35">
      <c r="AH6427" s="16" t="str">
        <f>IF(AND(B6427="Premier League",E6427="Live"),_xlfn.XLOOKUP(_xlfn.TEXTJOIN(" vs ",,C6427:D6427),Calendar!G:G,Calendar!B:B),IF(AND(B6427="Premier League",E6427="Highlights"),_xlfn.XLOOKUP(H6427,Calendar!O:O,Calendar!N:N,,-1),""))</f>
        <v/>
      </c>
      <c r="AI6427" s="61" t="str">
        <f>IF(AND(AH6427&lt;&gt;"",E6427="Live"),_xlfn.XLOOKUP(_xlfn.TEXTJOIN(" vs ",,C6427:D6427),Calendar!G:G,Calendar!K:K),"")</f>
        <v/>
      </c>
      <c r="AJ6427" s="61" t="str">
        <f>IF(AND(K6427&lt;&gt;"Match of the Day",K6427&lt;&gt;"Match of the Day 2",K6427&lt;&gt;"Match of the Day Repeat"),"",1+MAX($AJ$10:AJ6426))</f>
        <v/>
      </c>
    </row>
    <row r="6428" spans="34:36" x14ac:dyDescent="0.35">
      <c r="AH6428" s="16" t="str">
        <f>IF(AND(B6428="Premier League",E6428="Live"),_xlfn.XLOOKUP(_xlfn.TEXTJOIN(" vs ",,C6428:D6428),Calendar!G:G,Calendar!B:B),IF(AND(B6428="Premier League",E6428="Highlights"),_xlfn.XLOOKUP(H6428,Calendar!O:O,Calendar!N:N,,-1),""))</f>
        <v/>
      </c>
      <c r="AI6428" s="61" t="str">
        <f>IF(AND(AH6428&lt;&gt;"",E6428="Live"),_xlfn.XLOOKUP(_xlfn.TEXTJOIN(" vs ",,C6428:D6428),Calendar!G:G,Calendar!K:K),"")</f>
        <v/>
      </c>
      <c r="AJ6428" s="61" t="str">
        <f>IF(AND(K6428&lt;&gt;"Match of the Day",K6428&lt;&gt;"Match of the Day 2",K6428&lt;&gt;"Match of the Day Repeat"),"",1+MAX($AJ$10:AJ6427))</f>
        <v/>
      </c>
    </row>
    <row r="6429" spans="34:36" x14ac:dyDescent="0.35">
      <c r="AH6429" s="16" t="str">
        <f>IF(AND(B6429="Premier League",E6429="Live"),_xlfn.XLOOKUP(_xlfn.TEXTJOIN(" vs ",,C6429:D6429),Calendar!G:G,Calendar!B:B),IF(AND(B6429="Premier League",E6429="Highlights"),_xlfn.XLOOKUP(H6429,Calendar!O:O,Calendar!N:N,,-1),""))</f>
        <v/>
      </c>
      <c r="AI6429" s="61" t="str">
        <f>IF(AND(AH6429&lt;&gt;"",E6429="Live"),_xlfn.XLOOKUP(_xlfn.TEXTJOIN(" vs ",,C6429:D6429),Calendar!G:G,Calendar!K:K),"")</f>
        <v/>
      </c>
      <c r="AJ6429" s="61" t="str">
        <f>IF(AND(K6429&lt;&gt;"Match of the Day",K6429&lt;&gt;"Match of the Day 2",K6429&lt;&gt;"Match of the Day Repeat"),"",1+MAX($AJ$10:AJ6428))</f>
        <v/>
      </c>
    </row>
    <row r="6430" spans="34:36" x14ac:dyDescent="0.35">
      <c r="AH6430" s="16" t="str">
        <f>IF(AND(B6430="Premier League",E6430="Live"),_xlfn.XLOOKUP(_xlfn.TEXTJOIN(" vs ",,C6430:D6430),Calendar!G:G,Calendar!B:B),IF(AND(B6430="Premier League",E6430="Highlights"),_xlfn.XLOOKUP(H6430,Calendar!O:O,Calendar!N:N,,-1),""))</f>
        <v/>
      </c>
      <c r="AI6430" s="61" t="str">
        <f>IF(AND(AH6430&lt;&gt;"",E6430="Live"),_xlfn.XLOOKUP(_xlfn.TEXTJOIN(" vs ",,C6430:D6430),Calendar!G:G,Calendar!K:K),"")</f>
        <v/>
      </c>
      <c r="AJ6430" s="61" t="str">
        <f>IF(AND(K6430&lt;&gt;"Match of the Day",K6430&lt;&gt;"Match of the Day 2",K6430&lt;&gt;"Match of the Day Repeat"),"",1+MAX($AJ$10:AJ6429))</f>
        <v/>
      </c>
    </row>
    <row r="6431" spans="34:36" x14ac:dyDescent="0.35">
      <c r="AH6431" s="16" t="str">
        <f>IF(AND(B6431="Premier League",E6431="Live"),_xlfn.XLOOKUP(_xlfn.TEXTJOIN(" vs ",,C6431:D6431),Calendar!G:G,Calendar!B:B),IF(AND(B6431="Premier League",E6431="Highlights"),_xlfn.XLOOKUP(H6431,Calendar!O:O,Calendar!N:N,,-1),""))</f>
        <v/>
      </c>
      <c r="AI6431" s="61" t="str">
        <f>IF(AND(AH6431&lt;&gt;"",E6431="Live"),_xlfn.XLOOKUP(_xlfn.TEXTJOIN(" vs ",,C6431:D6431),Calendar!G:G,Calendar!K:K),"")</f>
        <v/>
      </c>
      <c r="AJ6431" s="61" t="str">
        <f>IF(AND(K6431&lt;&gt;"Match of the Day",K6431&lt;&gt;"Match of the Day 2",K6431&lt;&gt;"Match of the Day Repeat"),"",1+MAX($AJ$10:AJ6430))</f>
        <v/>
      </c>
    </row>
    <row r="6432" spans="34:36" x14ac:dyDescent="0.35">
      <c r="AH6432" s="16" t="str">
        <f>IF(AND(B6432="Premier League",E6432="Live"),_xlfn.XLOOKUP(_xlfn.TEXTJOIN(" vs ",,C6432:D6432),Calendar!G:G,Calendar!B:B),IF(AND(B6432="Premier League",E6432="Highlights"),_xlfn.XLOOKUP(H6432,Calendar!O:O,Calendar!N:N,,-1),""))</f>
        <v/>
      </c>
      <c r="AI6432" s="61" t="str">
        <f>IF(AND(AH6432&lt;&gt;"",E6432="Live"),_xlfn.XLOOKUP(_xlfn.TEXTJOIN(" vs ",,C6432:D6432),Calendar!G:G,Calendar!K:K),"")</f>
        <v/>
      </c>
      <c r="AJ6432" s="61" t="str">
        <f>IF(AND(K6432&lt;&gt;"Match of the Day",K6432&lt;&gt;"Match of the Day 2",K6432&lt;&gt;"Match of the Day Repeat"),"",1+MAX($AJ$10:AJ6431))</f>
        <v/>
      </c>
    </row>
    <row r="6433" spans="34:36" x14ac:dyDescent="0.35">
      <c r="AH6433" s="16" t="str">
        <f>IF(AND(B6433="Premier League",E6433="Live"),_xlfn.XLOOKUP(_xlfn.TEXTJOIN(" vs ",,C6433:D6433),Calendar!G:G,Calendar!B:B),IF(AND(B6433="Premier League",E6433="Highlights"),_xlfn.XLOOKUP(H6433,Calendar!O:O,Calendar!N:N,,-1),""))</f>
        <v/>
      </c>
      <c r="AI6433" s="61" t="str">
        <f>IF(AND(AH6433&lt;&gt;"",E6433="Live"),_xlfn.XLOOKUP(_xlfn.TEXTJOIN(" vs ",,C6433:D6433),Calendar!G:G,Calendar!K:K),"")</f>
        <v/>
      </c>
      <c r="AJ6433" s="61" t="str">
        <f>IF(AND(K6433&lt;&gt;"Match of the Day",K6433&lt;&gt;"Match of the Day 2",K6433&lt;&gt;"Match of the Day Repeat"),"",1+MAX($AJ$10:AJ6432))</f>
        <v/>
      </c>
    </row>
    <row r="6434" spans="34:36" x14ac:dyDescent="0.35">
      <c r="AH6434" s="16" t="str">
        <f>IF(AND(B6434="Premier League",E6434="Live"),_xlfn.XLOOKUP(_xlfn.TEXTJOIN(" vs ",,C6434:D6434),Calendar!G:G,Calendar!B:B),IF(AND(B6434="Premier League",E6434="Highlights"),_xlfn.XLOOKUP(H6434,Calendar!O:O,Calendar!N:N,,-1),""))</f>
        <v/>
      </c>
      <c r="AI6434" s="61" t="str">
        <f>IF(AND(AH6434&lt;&gt;"",E6434="Live"),_xlfn.XLOOKUP(_xlfn.TEXTJOIN(" vs ",,C6434:D6434),Calendar!G:G,Calendar!K:K),"")</f>
        <v/>
      </c>
      <c r="AJ6434" s="61" t="str">
        <f>IF(AND(K6434&lt;&gt;"Match of the Day",K6434&lt;&gt;"Match of the Day 2",K6434&lt;&gt;"Match of the Day Repeat"),"",1+MAX($AJ$10:AJ6433))</f>
        <v/>
      </c>
    </row>
    <row r="6435" spans="34:36" x14ac:dyDescent="0.35">
      <c r="AH6435" s="16" t="str">
        <f>IF(AND(B6435="Premier League",E6435="Live"),_xlfn.XLOOKUP(_xlfn.TEXTJOIN(" vs ",,C6435:D6435),Calendar!G:G,Calendar!B:B),IF(AND(B6435="Premier League",E6435="Highlights"),_xlfn.XLOOKUP(H6435,Calendar!O:O,Calendar!N:N,,-1),""))</f>
        <v/>
      </c>
      <c r="AI6435" s="61" t="str">
        <f>IF(AND(AH6435&lt;&gt;"",E6435="Live"),_xlfn.XLOOKUP(_xlfn.TEXTJOIN(" vs ",,C6435:D6435),Calendar!G:G,Calendar!K:K),"")</f>
        <v/>
      </c>
      <c r="AJ6435" s="61" t="str">
        <f>IF(AND(K6435&lt;&gt;"Match of the Day",K6435&lt;&gt;"Match of the Day 2",K6435&lt;&gt;"Match of the Day Repeat"),"",1+MAX($AJ$10:AJ6434))</f>
        <v/>
      </c>
    </row>
    <row r="6436" spans="34:36" x14ac:dyDescent="0.35">
      <c r="AH6436" s="16" t="str">
        <f>IF(AND(B6436="Premier League",E6436="Live"),_xlfn.XLOOKUP(_xlfn.TEXTJOIN(" vs ",,C6436:D6436),Calendar!G:G,Calendar!B:B),IF(AND(B6436="Premier League",E6436="Highlights"),_xlfn.XLOOKUP(H6436,Calendar!O:O,Calendar!N:N,,-1),""))</f>
        <v/>
      </c>
      <c r="AI6436" s="61" t="str">
        <f>IF(AND(AH6436&lt;&gt;"",E6436="Live"),_xlfn.XLOOKUP(_xlfn.TEXTJOIN(" vs ",,C6436:D6436),Calendar!G:G,Calendar!K:K),"")</f>
        <v/>
      </c>
      <c r="AJ6436" s="61" t="str">
        <f>IF(AND(K6436&lt;&gt;"Match of the Day",K6436&lt;&gt;"Match of the Day 2",K6436&lt;&gt;"Match of the Day Repeat"),"",1+MAX($AJ$10:AJ6435))</f>
        <v/>
      </c>
    </row>
    <row r="6437" spans="34:36" x14ac:dyDescent="0.35">
      <c r="AH6437" s="16" t="str">
        <f>IF(AND(B6437="Premier League",E6437="Live"),_xlfn.XLOOKUP(_xlfn.TEXTJOIN(" vs ",,C6437:D6437),Calendar!G:G,Calendar!B:B),IF(AND(B6437="Premier League",E6437="Highlights"),_xlfn.XLOOKUP(H6437,Calendar!O:O,Calendar!N:N,,-1),""))</f>
        <v/>
      </c>
      <c r="AI6437" s="61" t="str">
        <f>IF(AND(AH6437&lt;&gt;"",E6437="Live"),_xlfn.XLOOKUP(_xlfn.TEXTJOIN(" vs ",,C6437:D6437),Calendar!G:G,Calendar!K:K),"")</f>
        <v/>
      </c>
      <c r="AJ6437" s="61" t="str">
        <f>IF(AND(K6437&lt;&gt;"Match of the Day",K6437&lt;&gt;"Match of the Day 2",K6437&lt;&gt;"Match of the Day Repeat"),"",1+MAX($AJ$10:AJ6436))</f>
        <v/>
      </c>
    </row>
    <row r="6438" spans="34:36" x14ac:dyDescent="0.35">
      <c r="AH6438" s="16" t="str">
        <f>IF(AND(B6438="Premier League",E6438="Live"),_xlfn.XLOOKUP(_xlfn.TEXTJOIN(" vs ",,C6438:D6438),Calendar!G:G,Calendar!B:B),IF(AND(B6438="Premier League",E6438="Highlights"),_xlfn.XLOOKUP(H6438,Calendar!O:O,Calendar!N:N,,-1),""))</f>
        <v/>
      </c>
      <c r="AI6438" s="61" t="str">
        <f>IF(AND(AH6438&lt;&gt;"",E6438="Live"),_xlfn.XLOOKUP(_xlfn.TEXTJOIN(" vs ",,C6438:D6438),Calendar!G:G,Calendar!K:K),"")</f>
        <v/>
      </c>
      <c r="AJ6438" s="61" t="str">
        <f>IF(AND(K6438&lt;&gt;"Match of the Day",K6438&lt;&gt;"Match of the Day 2",K6438&lt;&gt;"Match of the Day Repeat"),"",1+MAX($AJ$10:AJ6437))</f>
        <v/>
      </c>
    </row>
    <row r="6439" spans="34:36" x14ac:dyDescent="0.35">
      <c r="AH6439" s="16" t="str">
        <f>IF(AND(B6439="Premier League",E6439="Live"),_xlfn.XLOOKUP(_xlfn.TEXTJOIN(" vs ",,C6439:D6439),Calendar!G:G,Calendar!B:B),IF(AND(B6439="Premier League",E6439="Highlights"),_xlfn.XLOOKUP(H6439,Calendar!O:O,Calendar!N:N,,-1),""))</f>
        <v/>
      </c>
      <c r="AI6439" s="61" t="str">
        <f>IF(AND(AH6439&lt;&gt;"",E6439="Live"),_xlfn.XLOOKUP(_xlfn.TEXTJOIN(" vs ",,C6439:D6439),Calendar!G:G,Calendar!K:K),"")</f>
        <v/>
      </c>
      <c r="AJ6439" s="61" t="str">
        <f>IF(AND(K6439&lt;&gt;"Match of the Day",K6439&lt;&gt;"Match of the Day 2",K6439&lt;&gt;"Match of the Day Repeat"),"",1+MAX($AJ$10:AJ6438))</f>
        <v/>
      </c>
    </row>
    <row r="6440" spans="34:36" x14ac:dyDescent="0.35">
      <c r="AH6440" s="16" t="str">
        <f>IF(AND(B6440="Premier League",E6440="Live"),_xlfn.XLOOKUP(_xlfn.TEXTJOIN(" vs ",,C6440:D6440),Calendar!G:G,Calendar!B:B),IF(AND(B6440="Premier League",E6440="Highlights"),_xlfn.XLOOKUP(H6440,Calendar!O:O,Calendar!N:N,,-1),""))</f>
        <v/>
      </c>
      <c r="AI6440" s="61" t="str">
        <f>IF(AND(AH6440&lt;&gt;"",E6440="Live"),_xlfn.XLOOKUP(_xlfn.TEXTJOIN(" vs ",,C6440:D6440),Calendar!G:G,Calendar!K:K),"")</f>
        <v/>
      </c>
      <c r="AJ6440" s="61" t="str">
        <f>IF(AND(K6440&lt;&gt;"Match of the Day",K6440&lt;&gt;"Match of the Day 2",K6440&lt;&gt;"Match of the Day Repeat"),"",1+MAX($AJ$10:AJ6439))</f>
        <v/>
      </c>
    </row>
    <row r="6441" spans="34:36" x14ac:dyDescent="0.35">
      <c r="AH6441" s="16" t="str">
        <f>IF(AND(B6441="Premier League",E6441="Live"),_xlfn.XLOOKUP(_xlfn.TEXTJOIN(" vs ",,C6441:D6441),Calendar!G:G,Calendar!B:B),IF(AND(B6441="Premier League",E6441="Highlights"),_xlfn.XLOOKUP(H6441,Calendar!O:O,Calendar!N:N,,-1),""))</f>
        <v/>
      </c>
      <c r="AI6441" s="61" t="str">
        <f>IF(AND(AH6441&lt;&gt;"",E6441="Live"),_xlfn.XLOOKUP(_xlfn.TEXTJOIN(" vs ",,C6441:D6441),Calendar!G:G,Calendar!K:K),"")</f>
        <v/>
      </c>
      <c r="AJ6441" s="61" t="str">
        <f>IF(AND(K6441&lt;&gt;"Match of the Day",K6441&lt;&gt;"Match of the Day 2",K6441&lt;&gt;"Match of the Day Repeat"),"",1+MAX($AJ$10:AJ6440))</f>
        <v/>
      </c>
    </row>
    <row r="6442" spans="34:36" x14ac:dyDescent="0.35">
      <c r="AH6442" s="16" t="str">
        <f>IF(AND(B6442="Premier League",E6442="Live"),_xlfn.XLOOKUP(_xlfn.TEXTJOIN(" vs ",,C6442:D6442),Calendar!G:G,Calendar!B:B),IF(AND(B6442="Premier League",E6442="Highlights"),_xlfn.XLOOKUP(H6442,Calendar!O:O,Calendar!N:N,,-1),""))</f>
        <v/>
      </c>
      <c r="AI6442" s="61" t="str">
        <f>IF(AND(AH6442&lt;&gt;"",E6442="Live"),_xlfn.XLOOKUP(_xlfn.TEXTJOIN(" vs ",,C6442:D6442),Calendar!G:G,Calendar!K:K),"")</f>
        <v/>
      </c>
      <c r="AJ6442" s="61" t="str">
        <f>IF(AND(K6442&lt;&gt;"Match of the Day",K6442&lt;&gt;"Match of the Day 2",K6442&lt;&gt;"Match of the Day Repeat"),"",1+MAX($AJ$10:AJ6441))</f>
        <v/>
      </c>
    </row>
    <row r="6443" spans="34:36" x14ac:dyDescent="0.35">
      <c r="AH6443" s="16" t="str">
        <f>IF(AND(B6443="Premier League",E6443="Live"),_xlfn.XLOOKUP(_xlfn.TEXTJOIN(" vs ",,C6443:D6443),Calendar!G:G,Calendar!B:B),IF(AND(B6443="Premier League",E6443="Highlights"),_xlfn.XLOOKUP(H6443,Calendar!O:O,Calendar!N:N,,-1),""))</f>
        <v/>
      </c>
      <c r="AI6443" s="61" t="str">
        <f>IF(AND(AH6443&lt;&gt;"",E6443="Live"),_xlfn.XLOOKUP(_xlfn.TEXTJOIN(" vs ",,C6443:D6443),Calendar!G:G,Calendar!K:K),"")</f>
        <v/>
      </c>
      <c r="AJ6443" s="61" t="str">
        <f>IF(AND(K6443&lt;&gt;"Match of the Day",K6443&lt;&gt;"Match of the Day 2",K6443&lt;&gt;"Match of the Day Repeat"),"",1+MAX($AJ$10:AJ6442))</f>
        <v/>
      </c>
    </row>
    <row r="6444" spans="34:36" x14ac:dyDescent="0.35">
      <c r="AH6444" s="16" t="str">
        <f>IF(AND(B6444="Premier League",E6444="Live"),_xlfn.XLOOKUP(_xlfn.TEXTJOIN(" vs ",,C6444:D6444),Calendar!G:G,Calendar!B:B),IF(AND(B6444="Premier League",E6444="Highlights"),_xlfn.XLOOKUP(H6444,Calendar!O:O,Calendar!N:N,,-1),""))</f>
        <v/>
      </c>
      <c r="AI6444" s="61" t="str">
        <f>IF(AND(AH6444&lt;&gt;"",E6444="Live"),_xlfn.XLOOKUP(_xlfn.TEXTJOIN(" vs ",,C6444:D6444),Calendar!G:G,Calendar!K:K),"")</f>
        <v/>
      </c>
      <c r="AJ6444" s="61" t="str">
        <f>IF(AND(K6444&lt;&gt;"Match of the Day",K6444&lt;&gt;"Match of the Day 2",K6444&lt;&gt;"Match of the Day Repeat"),"",1+MAX($AJ$10:AJ6443))</f>
        <v/>
      </c>
    </row>
    <row r="6445" spans="34:36" x14ac:dyDescent="0.35">
      <c r="AH6445" s="16" t="str">
        <f>IF(AND(B6445="Premier League",E6445="Live"),_xlfn.XLOOKUP(_xlfn.TEXTJOIN(" vs ",,C6445:D6445),Calendar!G:G,Calendar!B:B),IF(AND(B6445="Premier League",E6445="Highlights"),_xlfn.XLOOKUP(H6445,Calendar!O:O,Calendar!N:N,,-1),""))</f>
        <v/>
      </c>
      <c r="AI6445" s="61" t="str">
        <f>IF(AND(AH6445&lt;&gt;"",E6445="Live"),_xlfn.XLOOKUP(_xlfn.TEXTJOIN(" vs ",,C6445:D6445),Calendar!G:G,Calendar!K:K),"")</f>
        <v/>
      </c>
      <c r="AJ6445" s="61" t="str">
        <f>IF(AND(K6445&lt;&gt;"Match of the Day",K6445&lt;&gt;"Match of the Day 2",K6445&lt;&gt;"Match of the Day Repeat"),"",1+MAX($AJ$10:AJ6444))</f>
        <v/>
      </c>
    </row>
    <row r="6446" spans="34:36" x14ac:dyDescent="0.35">
      <c r="AH6446" s="16" t="str">
        <f>IF(AND(B6446="Premier League",E6446="Live"),_xlfn.XLOOKUP(_xlfn.TEXTJOIN(" vs ",,C6446:D6446),Calendar!G:G,Calendar!B:B),IF(AND(B6446="Premier League",E6446="Highlights"),_xlfn.XLOOKUP(H6446,Calendar!O:O,Calendar!N:N,,-1),""))</f>
        <v/>
      </c>
      <c r="AI6446" s="61" t="str">
        <f>IF(AND(AH6446&lt;&gt;"",E6446="Live"),_xlfn.XLOOKUP(_xlfn.TEXTJOIN(" vs ",,C6446:D6446),Calendar!G:G,Calendar!K:K),"")</f>
        <v/>
      </c>
      <c r="AJ6446" s="61" t="str">
        <f>IF(AND(K6446&lt;&gt;"Match of the Day",K6446&lt;&gt;"Match of the Day 2",K6446&lt;&gt;"Match of the Day Repeat"),"",1+MAX($AJ$10:AJ6445))</f>
        <v/>
      </c>
    </row>
    <row r="6447" spans="34:36" x14ac:dyDescent="0.35">
      <c r="AH6447" s="16" t="str">
        <f>IF(AND(B6447="Premier League",E6447="Live"),_xlfn.XLOOKUP(_xlfn.TEXTJOIN(" vs ",,C6447:D6447),Calendar!G:G,Calendar!B:B),IF(AND(B6447="Premier League",E6447="Highlights"),_xlfn.XLOOKUP(H6447,Calendar!O:O,Calendar!N:N,,-1),""))</f>
        <v/>
      </c>
      <c r="AI6447" s="61" t="str">
        <f>IF(AND(AH6447&lt;&gt;"",E6447="Live"),_xlfn.XLOOKUP(_xlfn.TEXTJOIN(" vs ",,C6447:D6447),Calendar!G:G,Calendar!K:K),"")</f>
        <v/>
      </c>
      <c r="AJ6447" s="61" t="str">
        <f>IF(AND(K6447&lt;&gt;"Match of the Day",K6447&lt;&gt;"Match of the Day 2",K6447&lt;&gt;"Match of the Day Repeat"),"",1+MAX($AJ$10:AJ6446))</f>
        <v/>
      </c>
    </row>
    <row r="6448" spans="34:36" x14ac:dyDescent="0.35">
      <c r="AH6448" s="16" t="str">
        <f>IF(AND(B6448="Premier League",E6448="Live"),_xlfn.XLOOKUP(_xlfn.TEXTJOIN(" vs ",,C6448:D6448),Calendar!G:G,Calendar!B:B),IF(AND(B6448="Premier League",E6448="Highlights"),_xlfn.XLOOKUP(H6448,Calendar!O:O,Calendar!N:N,,-1),""))</f>
        <v/>
      </c>
      <c r="AI6448" s="61" t="str">
        <f>IF(AND(AH6448&lt;&gt;"",E6448="Live"),_xlfn.XLOOKUP(_xlfn.TEXTJOIN(" vs ",,C6448:D6448),Calendar!G:G,Calendar!K:K),"")</f>
        <v/>
      </c>
      <c r="AJ6448" s="61" t="str">
        <f>IF(AND(K6448&lt;&gt;"Match of the Day",K6448&lt;&gt;"Match of the Day 2",K6448&lt;&gt;"Match of the Day Repeat"),"",1+MAX($AJ$10:AJ6447))</f>
        <v/>
      </c>
    </row>
    <row r="6449" spans="34:36" x14ac:dyDescent="0.35">
      <c r="AH6449" s="16" t="str">
        <f>IF(AND(B6449="Premier League",E6449="Live"),_xlfn.XLOOKUP(_xlfn.TEXTJOIN(" vs ",,C6449:D6449),Calendar!G:G,Calendar!B:B),IF(AND(B6449="Premier League",E6449="Highlights"),_xlfn.XLOOKUP(H6449,Calendar!O:O,Calendar!N:N,,-1),""))</f>
        <v/>
      </c>
      <c r="AI6449" s="61" t="str">
        <f>IF(AND(AH6449&lt;&gt;"",E6449="Live"),_xlfn.XLOOKUP(_xlfn.TEXTJOIN(" vs ",,C6449:D6449),Calendar!G:G,Calendar!K:K),"")</f>
        <v/>
      </c>
      <c r="AJ6449" s="61" t="str">
        <f>IF(AND(K6449&lt;&gt;"Match of the Day",K6449&lt;&gt;"Match of the Day 2",K6449&lt;&gt;"Match of the Day Repeat"),"",1+MAX($AJ$10:AJ6448))</f>
        <v/>
      </c>
    </row>
    <row r="6450" spans="34:36" x14ac:dyDescent="0.35">
      <c r="AH6450" s="16" t="str">
        <f>IF(AND(B6450="Premier League",E6450="Live"),_xlfn.XLOOKUP(_xlfn.TEXTJOIN(" vs ",,C6450:D6450),Calendar!G:G,Calendar!B:B),IF(AND(B6450="Premier League",E6450="Highlights"),_xlfn.XLOOKUP(H6450,Calendar!O:O,Calendar!N:N,,-1),""))</f>
        <v/>
      </c>
      <c r="AI6450" s="61" t="str">
        <f>IF(AND(AH6450&lt;&gt;"",E6450="Live"),_xlfn.XLOOKUP(_xlfn.TEXTJOIN(" vs ",,C6450:D6450),Calendar!G:G,Calendar!K:K),"")</f>
        <v/>
      </c>
      <c r="AJ6450" s="61" t="str">
        <f>IF(AND(K6450&lt;&gt;"Match of the Day",K6450&lt;&gt;"Match of the Day 2",K6450&lt;&gt;"Match of the Day Repeat"),"",1+MAX($AJ$10:AJ6449))</f>
        <v/>
      </c>
    </row>
    <row r="6451" spans="34:36" x14ac:dyDescent="0.35">
      <c r="AH6451" s="16" t="str">
        <f>IF(AND(B6451="Premier League",E6451="Live"),_xlfn.XLOOKUP(_xlfn.TEXTJOIN(" vs ",,C6451:D6451),Calendar!G:G,Calendar!B:B),IF(AND(B6451="Premier League",E6451="Highlights"),_xlfn.XLOOKUP(H6451,Calendar!O:O,Calendar!N:N,,-1),""))</f>
        <v/>
      </c>
      <c r="AI6451" s="61" t="str">
        <f>IF(AND(AH6451&lt;&gt;"",E6451="Live"),_xlfn.XLOOKUP(_xlfn.TEXTJOIN(" vs ",,C6451:D6451),Calendar!G:G,Calendar!K:K),"")</f>
        <v/>
      </c>
      <c r="AJ6451" s="61" t="str">
        <f>IF(AND(K6451&lt;&gt;"Match of the Day",K6451&lt;&gt;"Match of the Day 2",K6451&lt;&gt;"Match of the Day Repeat"),"",1+MAX($AJ$10:AJ6450))</f>
        <v/>
      </c>
    </row>
    <row r="6452" spans="34:36" x14ac:dyDescent="0.35">
      <c r="AH6452" s="16" t="str">
        <f>IF(AND(B6452="Premier League",E6452="Live"),_xlfn.XLOOKUP(_xlfn.TEXTJOIN(" vs ",,C6452:D6452),Calendar!G:G,Calendar!B:B),IF(AND(B6452="Premier League",E6452="Highlights"),_xlfn.XLOOKUP(H6452,Calendar!O:O,Calendar!N:N,,-1),""))</f>
        <v/>
      </c>
      <c r="AI6452" s="61" t="str">
        <f>IF(AND(AH6452&lt;&gt;"",E6452="Live"),_xlfn.XLOOKUP(_xlfn.TEXTJOIN(" vs ",,C6452:D6452),Calendar!G:G,Calendar!K:K),"")</f>
        <v/>
      </c>
      <c r="AJ6452" s="61" t="str">
        <f>IF(AND(K6452&lt;&gt;"Match of the Day",K6452&lt;&gt;"Match of the Day 2",K6452&lt;&gt;"Match of the Day Repeat"),"",1+MAX($AJ$10:AJ6451))</f>
        <v/>
      </c>
    </row>
    <row r="6453" spans="34:36" x14ac:dyDescent="0.35">
      <c r="AH6453" s="16" t="str">
        <f>IF(AND(B6453="Premier League",E6453="Live"),_xlfn.XLOOKUP(_xlfn.TEXTJOIN(" vs ",,C6453:D6453),Calendar!G:G,Calendar!B:B),IF(AND(B6453="Premier League",E6453="Highlights"),_xlfn.XLOOKUP(H6453,Calendar!O:O,Calendar!N:N,,-1),""))</f>
        <v/>
      </c>
      <c r="AI6453" s="61" t="str">
        <f>IF(AND(AH6453&lt;&gt;"",E6453="Live"),_xlfn.XLOOKUP(_xlfn.TEXTJOIN(" vs ",,C6453:D6453),Calendar!G:G,Calendar!K:K),"")</f>
        <v/>
      </c>
      <c r="AJ6453" s="61" t="str">
        <f>IF(AND(K6453&lt;&gt;"Match of the Day",K6453&lt;&gt;"Match of the Day 2",K6453&lt;&gt;"Match of the Day Repeat"),"",1+MAX($AJ$10:AJ6452))</f>
        <v/>
      </c>
    </row>
    <row r="6454" spans="34:36" x14ac:dyDescent="0.35">
      <c r="AH6454" s="16" t="str">
        <f>IF(AND(B6454="Premier League",E6454="Live"),_xlfn.XLOOKUP(_xlfn.TEXTJOIN(" vs ",,C6454:D6454),Calendar!G:G,Calendar!B:B),IF(AND(B6454="Premier League",E6454="Highlights"),_xlfn.XLOOKUP(H6454,Calendar!O:O,Calendar!N:N,,-1),""))</f>
        <v/>
      </c>
      <c r="AI6454" s="61" t="str">
        <f>IF(AND(AH6454&lt;&gt;"",E6454="Live"),_xlfn.XLOOKUP(_xlfn.TEXTJOIN(" vs ",,C6454:D6454),Calendar!G:G,Calendar!K:K),"")</f>
        <v/>
      </c>
      <c r="AJ6454" s="61" t="str">
        <f>IF(AND(K6454&lt;&gt;"Match of the Day",K6454&lt;&gt;"Match of the Day 2",K6454&lt;&gt;"Match of the Day Repeat"),"",1+MAX($AJ$10:AJ6453))</f>
        <v/>
      </c>
    </row>
    <row r="6455" spans="34:36" x14ac:dyDescent="0.35">
      <c r="AH6455" s="16" t="str">
        <f>IF(AND(B6455="Premier League",E6455="Live"),_xlfn.XLOOKUP(_xlfn.TEXTJOIN(" vs ",,C6455:D6455),Calendar!G:G,Calendar!B:B),IF(AND(B6455="Premier League",E6455="Highlights"),_xlfn.XLOOKUP(H6455,Calendar!O:O,Calendar!N:N,,-1),""))</f>
        <v/>
      </c>
      <c r="AI6455" s="61" t="str">
        <f>IF(AND(AH6455&lt;&gt;"",E6455="Live"),_xlfn.XLOOKUP(_xlfn.TEXTJOIN(" vs ",,C6455:D6455),Calendar!G:G,Calendar!K:K),"")</f>
        <v/>
      </c>
      <c r="AJ6455" s="61" t="str">
        <f>IF(AND(K6455&lt;&gt;"Match of the Day",K6455&lt;&gt;"Match of the Day 2",K6455&lt;&gt;"Match of the Day Repeat"),"",1+MAX($AJ$10:AJ6454))</f>
        <v/>
      </c>
    </row>
    <row r="6456" spans="34:36" x14ac:dyDescent="0.35">
      <c r="AH6456" s="16" t="str">
        <f>IF(AND(B6456="Premier League",E6456="Live"),_xlfn.XLOOKUP(_xlfn.TEXTJOIN(" vs ",,C6456:D6456),Calendar!G:G,Calendar!B:B),IF(AND(B6456="Premier League",E6456="Highlights"),_xlfn.XLOOKUP(H6456,Calendar!O:O,Calendar!N:N,,-1),""))</f>
        <v/>
      </c>
      <c r="AI6456" s="61" t="str">
        <f>IF(AND(AH6456&lt;&gt;"",E6456="Live"),_xlfn.XLOOKUP(_xlfn.TEXTJOIN(" vs ",,C6456:D6456),Calendar!G:G,Calendar!K:K),"")</f>
        <v/>
      </c>
      <c r="AJ6456" s="61" t="str">
        <f>IF(AND(K6456&lt;&gt;"Match of the Day",K6456&lt;&gt;"Match of the Day 2",K6456&lt;&gt;"Match of the Day Repeat"),"",1+MAX($AJ$10:AJ6455))</f>
        <v/>
      </c>
    </row>
    <row r="6457" spans="34:36" x14ac:dyDescent="0.35">
      <c r="AH6457" s="16" t="str">
        <f>IF(AND(B6457="Premier League",E6457="Live"),_xlfn.XLOOKUP(_xlfn.TEXTJOIN(" vs ",,C6457:D6457),Calendar!G:G,Calendar!B:B),IF(AND(B6457="Premier League",E6457="Highlights"),_xlfn.XLOOKUP(H6457,Calendar!O:O,Calendar!N:N,,-1),""))</f>
        <v/>
      </c>
      <c r="AI6457" s="61" t="str">
        <f>IF(AND(AH6457&lt;&gt;"",E6457="Live"),_xlfn.XLOOKUP(_xlfn.TEXTJOIN(" vs ",,C6457:D6457),Calendar!G:G,Calendar!K:K),"")</f>
        <v/>
      </c>
      <c r="AJ6457" s="61" t="str">
        <f>IF(AND(K6457&lt;&gt;"Match of the Day",K6457&lt;&gt;"Match of the Day 2",K6457&lt;&gt;"Match of the Day Repeat"),"",1+MAX($AJ$10:AJ6456))</f>
        <v/>
      </c>
    </row>
    <row r="6458" spans="34:36" x14ac:dyDescent="0.35">
      <c r="AH6458" s="16" t="str">
        <f>IF(AND(B6458="Premier League",E6458="Live"),_xlfn.XLOOKUP(_xlfn.TEXTJOIN(" vs ",,C6458:D6458),Calendar!G:G,Calendar!B:B),IF(AND(B6458="Premier League",E6458="Highlights"),_xlfn.XLOOKUP(H6458,Calendar!O:O,Calendar!N:N,,-1),""))</f>
        <v/>
      </c>
      <c r="AI6458" s="61" t="str">
        <f>IF(AND(AH6458&lt;&gt;"",E6458="Live"),_xlfn.XLOOKUP(_xlfn.TEXTJOIN(" vs ",,C6458:D6458),Calendar!G:G,Calendar!K:K),"")</f>
        <v/>
      </c>
      <c r="AJ6458" s="61" t="str">
        <f>IF(AND(K6458&lt;&gt;"Match of the Day",K6458&lt;&gt;"Match of the Day 2",K6458&lt;&gt;"Match of the Day Repeat"),"",1+MAX($AJ$10:AJ6457))</f>
        <v/>
      </c>
    </row>
    <row r="6459" spans="34:36" x14ac:dyDescent="0.35">
      <c r="AH6459" s="16" t="str">
        <f>IF(AND(B6459="Premier League",E6459="Live"),_xlfn.XLOOKUP(_xlfn.TEXTJOIN(" vs ",,C6459:D6459),Calendar!G:G,Calendar!B:B),IF(AND(B6459="Premier League",E6459="Highlights"),_xlfn.XLOOKUP(H6459,Calendar!O:O,Calendar!N:N,,-1),""))</f>
        <v/>
      </c>
      <c r="AI6459" s="61" t="str">
        <f>IF(AND(AH6459&lt;&gt;"",E6459="Live"),_xlfn.XLOOKUP(_xlfn.TEXTJOIN(" vs ",,C6459:D6459),Calendar!G:G,Calendar!K:K),"")</f>
        <v/>
      </c>
      <c r="AJ6459" s="61" t="str">
        <f>IF(AND(K6459&lt;&gt;"Match of the Day",K6459&lt;&gt;"Match of the Day 2",K6459&lt;&gt;"Match of the Day Repeat"),"",1+MAX($AJ$10:AJ6458))</f>
        <v/>
      </c>
    </row>
    <row r="6460" spans="34:36" x14ac:dyDescent="0.35">
      <c r="AH6460" s="16" t="str">
        <f>IF(AND(B6460="Premier League",E6460="Live"),_xlfn.XLOOKUP(_xlfn.TEXTJOIN(" vs ",,C6460:D6460),Calendar!G:G,Calendar!B:B),IF(AND(B6460="Premier League",E6460="Highlights"),_xlfn.XLOOKUP(H6460,Calendar!O:O,Calendar!N:N,,-1),""))</f>
        <v/>
      </c>
      <c r="AI6460" s="61" t="str">
        <f>IF(AND(AH6460&lt;&gt;"",E6460="Live"),_xlfn.XLOOKUP(_xlfn.TEXTJOIN(" vs ",,C6460:D6460),Calendar!G:G,Calendar!K:K),"")</f>
        <v/>
      </c>
      <c r="AJ6460" s="61" t="str">
        <f>IF(AND(K6460&lt;&gt;"Match of the Day",K6460&lt;&gt;"Match of the Day 2",K6460&lt;&gt;"Match of the Day Repeat"),"",1+MAX($AJ$10:AJ6459))</f>
        <v/>
      </c>
    </row>
    <row r="6461" spans="34:36" x14ac:dyDescent="0.35">
      <c r="AH6461" s="16" t="str">
        <f>IF(AND(B6461="Premier League",E6461="Live"),_xlfn.XLOOKUP(_xlfn.TEXTJOIN(" vs ",,C6461:D6461),Calendar!G:G,Calendar!B:B),IF(AND(B6461="Premier League",E6461="Highlights"),_xlfn.XLOOKUP(H6461,Calendar!O:O,Calendar!N:N,,-1),""))</f>
        <v/>
      </c>
      <c r="AI6461" s="61" t="str">
        <f>IF(AND(AH6461&lt;&gt;"",E6461="Live"),_xlfn.XLOOKUP(_xlfn.TEXTJOIN(" vs ",,C6461:D6461),Calendar!G:G,Calendar!K:K),"")</f>
        <v/>
      </c>
      <c r="AJ6461" s="61" t="str">
        <f>IF(AND(K6461&lt;&gt;"Match of the Day",K6461&lt;&gt;"Match of the Day 2",K6461&lt;&gt;"Match of the Day Repeat"),"",1+MAX($AJ$10:AJ6460))</f>
        <v/>
      </c>
    </row>
    <row r="6462" spans="34:36" x14ac:dyDescent="0.35">
      <c r="AH6462" s="16" t="str">
        <f>IF(AND(B6462="Premier League",E6462="Live"),_xlfn.XLOOKUP(_xlfn.TEXTJOIN(" vs ",,C6462:D6462),Calendar!G:G,Calendar!B:B),IF(AND(B6462="Premier League",E6462="Highlights"),_xlfn.XLOOKUP(H6462,Calendar!O:O,Calendar!N:N,,-1),""))</f>
        <v/>
      </c>
      <c r="AI6462" s="61" t="str">
        <f>IF(AND(AH6462&lt;&gt;"",E6462="Live"),_xlfn.XLOOKUP(_xlfn.TEXTJOIN(" vs ",,C6462:D6462),Calendar!G:G,Calendar!K:K),"")</f>
        <v/>
      </c>
      <c r="AJ6462" s="61" t="str">
        <f>IF(AND(K6462&lt;&gt;"Match of the Day",K6462&lt;&gt;"Match of the Day 2",K6462&lt;&gt;"Match of the Day Repeat"),"",1+MAX($AJ$10:AJ6461))</f>
        <v/>
      </c>
    </row>
    <row r="6463" spans="34:36" x14ac:dyDescent="0.35">
      <c r="AH6463" s="16" t="str">
        <f>IF(AND(B6463="Premier League",E6463="Live"),_xlfn.XLOOKUP(_xlfn.TEXTJOIN(" vs ",,C6463:D6463),Calendar!G:G,Calendar!B:B),IF(AND(B6463="Premier League",E6463="Highlights"),_xlfn.XLOOKUP(H6463,Calendar!O:O,Calendar!N:N,,-1),""))</f>
        <v/>
      </c>
      <c r="AI6463" s="61" t="str">
        <f>IF(AND(AH6463&lt;&gt;"",E6463="Live"),_xlfn.XLOOKUP(_xlfn.TEXTJOIN(" vs ",,C6463:D6463),Calendar!G:G,Calendar!K:K),"")</f>
        <v/>
      </c>
      <c r="AJ6463" s="61" t="str">
        <f>IF(AND(K6463&lt;&gt;"Match of the Day",K6463&lt;&gt;"Match of the Day 2",K6463&lt;&gt;"Match of the Day Repeat"),"",1+MAX($AJ$10:AJ6462))</f>
        <v/>
      </c>
    </row>
    <row r="6464" spans="34:36" x14ac:dyDescent="0.35">
      <c r="AH6464" s="16" t="str">
        <f>IF(AND(B6464="Premier League",E6464="Live"),_xlfn.XLOOKUP(_xlfn.TEXTJOIN(" vs ",,C6464:D6464),Calendar!G:G,Calendar!B:B),IF(AND(B6464="Premier League",E6464="Highlights"),_xlfn.XLOOKUP(H6464,Calendar!O:O,Calendar!N:N,,-1),""))</f>
        <v/>
      </c>
      <c r="AI6464" s="61" t="str">
        <f>IF(AND(AH6464&lt;&gt;"",E6464="Live"),_xlfn.XLOOKUP(_xlfn.TEXTJOIN(" vs ",,C6464:D6464),Calendar!G:G,Calendar!K:K),"")</f>
        <v/>
      </c>
      <c r="AJ6464" s="61" t="str">
        <f>IF(AND(K6464&lt;&gt;"Match of the Day",K6464&lt;&gt;"Match of the Day 2",K6464&lt;&gt;"Match of the Day Repeat"),"",1+MAX($AJ$10:AJ6463))</f>
        <v/>
      </c>
    </row>
    <row r="6465" spans="34:36" x14ac:dyDescent="0.35">
      <c r="AH6465" s="16" t="str">
        <f>IF(AND(B6465="Premier League",E6465="Live"),_xlfn.XLOOKUP(_xlfn.TEXTJOIN(" vs ",,C6465:D6465),Calendar!G:G,Calendar!B:B),IF(AND(B6465="Premier League",E6465="Highlights"),_xlfn.XLOOKUP(H6465,Calendar!O:O,Calendar!N:N,,-1),""))</f>
        <v/>
      </c>
      <c r="AI6465" s="61" t="str">
        <f>IF(AND(AH6465&lt;&gt;"",E6465="Live"),_xlfn.XLOOKUP(_xlfn.TEXTJOIN(" vs ",,C6465:D6465),Calendar!G:G,Calendar!K:K),"")</f>
        <v/>
      </c>
      <c r="AJ6465" s="61" t="str">
        <f>IF(AND(K6465&lt;&gt;"Match of the Day",K6465&lt;&gt;"Match of the Day 2",K6465&lt;&gt;"Match of the Day Repeat"),"",1+MAX($AJ$10:AJ6464))</f>
        <v/>
      </c>
    </row>
    <row r="6466" spans="34:36" x14ac:dyDescent="0.35">
      <c r="AH6466" s="16" t="str">
        <f>IF(AND(B6466="Premier League",E6466="Live"),_xlfn.XLOOKUP(_xlfn.TEXTJOIN(" vs ",,C6466:D6466),Calendar!G:G,Calendar!B:B),IF(AND(B6466="Premier League",E6466="Highlights"),_xlfn.XLOOKUP(H6466,Calendar!O:O,Calendar!N:N,,-1),""))</f>
        <v/>
      </c>
      <c r="AI6466" s="61" t="str">
        <f>IF(AND(AH6466&lt;&gt;"",E6466="Live"),_xlfn.XLOOKUP(_xlfn.TEXTJOIN(" vs ",,C6466:D6466),Calendar!G:G,Calendar!K:K),"")</f>
        <v/>
      </c>
      <c r="AJ6466" s="61" t="str">
        <f>IF(AND(K6466&lt;&gt;"Match of the Day",K6466&lt;&gt;"Match of the Day 2",K6466&lt;&gt;"Match of the Day Repeat"),"",1+MAX($AJ$10:AJ6465))</f>
        <v/>
      </c>
    </row>
    <row r="6467" spans="34:36" x14ac:dyDescent="0.35">
      <c r="AH6467" s="16" t="str">
        <f>IF(AND(B6467="Premier League",E6467="Live"),_xlfn.XLOOKUP(_xlfn.TEXTJOIN(" vs ",,C6467:D6467),Calendar!G:G,Calendar!B:B),IF(AND(B6467="Premier League",E6467="Highlights"),_xlfn.XLOOKUP(H6467,Calendar!O:O,Calendar!N:N,,-1),""))</f>
        <v/>
      </c>
      <c r="AI6467" s="61" t="str">
        <f>IF(AND(AH6467&lt;&gt;"",E6467="Live"),_xlfn.XLOOKUP(_xlfn.TEXTJOIN(" vs ",,C6467:D6467),Calendar!G:G,Calendar!K:K),"")</f>
        <v/>
      </c>
      <c r="AJ6467" s="61" t="str">
        <f>IF(AND(K6467&lt;&gt;"Match of the Day",K6467&lt;&gt;"Match of the Day 2",K6467&lt;&gt;"Match of the Day Repeat"),"",1+MAX($AJ$10:AJ6466))</f>
        <v/>
      </c>
    </row>
    <row r="6468" spans="34:36" x14ac:dyDescent="0.35">
      <c r="AH6468" s="16" t="str">
        <f>IF(AND(B6468="Premier League",E6468="Live"),_xlfn.XLOOKUP(_xlfn.TEXTJOIN(" vs ",,C6468:D6468),Calendar!G:G,Calendar!B:B),IF(AND(B6468="Premier League",E6468="Highlights"),_xlfn.XLOOKUP(H6468,Calendar!O:O,Calendar!N:N,,-1),""))</f>
        <v/>
      </c>
      <c r="AI6468" s="61" t="str">
        <f>IF(AND(AH6468&lt;&gt;"",E6468="Live"),_xlfn.XLOOKUP(_xlfn.TEXTJOIN(" vs ",,C6468:D6468),Calendar!G:G,Calendar!K:K),"")</f>
        <v/>
      </c>
      <c r="AJ6468" s="61" t="str">
        <f>IF(AND(K6468&lt;&gt;"Match of the Day",K6468&lt;&gt;"Match of the Day 2",K6468&lt;&gt;"Match of the Day Repeat"),"",1+MAX($AJ$10:AJ6467))</f>
        <v/>
      </c>
    </row>
    <row r="6469" spans="34:36" x14ac:dyDescent="0.35">
      <c r="AH6469" s="16" t="str">
        <f>IF(AND(B6469="Premier League",E6469="Live"),_xlfn.XLOOKUP(_xlfn.TEXTJOIN(" vs ",,C6469:D6469),Calendar!G:G,Calendar!B:B),IF(AND(B6469="Premier League",E6469="Highlights"),_xlfn.XLOOKUP(H6469,Calendar!O:O,Calendar!N:N,,-1),""))</f>
        <v/>
      </c>
      <c r="AI6469" s="61" t="str">
        <f>IF(AND(AH6469&lt;&gt;"",E6469="Live"),_xlfn.XLOOKUP(_xlfn.TEXTJOIN(" vs ",,C6469:D6469),Calendar!G:G,Calendar!K:K),"")</f>
        <v/>
      </c>
      <c r="AJ6469" s="61" t="str">
        <f>IF(AND(K6469&lt;&gt;"Match of the Day",K6469&lt;&gt;"Match of the Day 2",K6469&lt;&gt;"Match of the Day Repeat"),"",1+MAX($AJ$10:AJ6468))</f>
        <v/>
      </c>
    </row>
    <row r="6470" spans="34:36" x14ac:dyDescent="0.35">
      <c r="AH6470" s="16" t="str">
        <f>IF(AND(B6470="Premier League",E6470="Live"),_xlfn.XLOOKUP(_xlfn.TEXTJOIN(" vs ",,C6470:D6470),Calendar!G:G,Calendar!B:B),IF(AND(B6470="Premier League",E6470="Highlights"),_xlfn.XLOOKUP(H6470,Calendar!O:O,Calendar!N:N,,-1),""))</f>
        <v/>
      </c>
      <c r="AI6470" s="61" t="str">
        <f>IF(AND(AH6470&lt;&gt;"",E6470="Live"),_xlfn.XLOOKUP(_xlfn.TEXTJOIN(" vs ",,C6470:D6470),Calendar!G:G,Calendar!K:K),"")</f>
        <v/>
      </c>
      <c r="AJ6470" s="61" t="str">
        <f>IF(AND(K6470&lt;&gt;"Match of the Day",K6470&lt;&gt;"Match of the Day 2",K6470&lt;&gt;"Match of the Day Repeat"),"",1+MAX($AJ$10:AJ6469))</f>
        <v/>
      </c>
    </row>
    <row r="6471" spans="34:36" x14ac:dyDescent="0.35">
      <c r="AH6471" s="16" t="str">
        <f>IF(AND(B6471="Premier League",E6471="Live"),_xlfn.XLOOKUP(_xlfn.TEXTJOIN(" vs ",,C6471:D6471),Calendar!G:G,Calendar!B:B),IF(AND(B6471="Premier League",E6471="Highlights"),_xlfn.XLOOKUP(H6471,Calendar!O:O,Calendar!N:N,,-1),""))</f>
        <v/>
      </c>
      <c r="AI6471" s="61" t="str">
        <f>IF(AND(AH6471&lt;&gt;"",E6471="Live"),_xlfn.XLOOKUP(_xlfn.TEXTJOIN(" vs ",,C6471:D6471),Calendar!G:G,Calendar!K:K),"")</f>
        <v/>
      </c>
      <c r="AJ6471" s="61" t="str">
        <f>IF(AND(K6471&lt;&gt;"Match of the Day",K6471&lt;&gt;"Match of the Day 2",K6471&lt;&gt;"Match of the Day Repeat"),"",1+MAX($AJ$10:AJ6470))</f>
        <v/>
      </c>
    </row>
    <row r="6472" spans="34:36" x14ac:dyDescent="0.35">
      <c r="AH6472" s="16" t="str">
        <f>IF(AND(B6472="Premier League",E6472="Live"),_xlfn.XLOOKUP(_xlfn.TEXTJOIN(" vs ",,C6472:D6472),Calendar!G:G,Calendar!B:B),IF(AND(B6472="Premier League",E6472="Highlights"),_xlfn.XLOOKUP(H6472,Calendar!O:O,Calendar!N:N,,-1),""))</f>
        <v/>
      </c>
      <c r="AI6472" s="61" t="str">
        <f>IF(AND(AH6472&lt;&gt;"",E6472="Live"),_xlfn.XLOOKUP(_xlfn.TEXTJOIN(" vs ",,C6472:D6472),Calendar!G:G,Calendar!K:K),"")</f>
        <v/>
      </c>
      <c r="AJ6472" s="61" t="str">
        <f>IF(AND(K6472&lt;&gt;"Match of the Day",K6472&lt;&gt;"Match of the Day 2",K6472&lt;&gt;"Match of the Day Repeat"),"",1+MAX($AJ$10:AJ6471))</f>
        <v/>
      </c>
    </row>
    <row r="6473" spans="34:36" x14ac:dyDescent="0.35">
      <c r="AH6473" s="16" t="str">
        <f>IF(AND(B6473="Premier League",E6473="Live"),_xlfn.XLOOKUP(_xlfn.TEXTJOIN(" vs ",,C6473:D6473),Calendar!G:G,Calendar!B:B),IF(AND(B6473="Premier League",E6473="Highlights"),_xlfn.XLOOKUP(H6473,Calendar!O:O,Calendar!N:N,,-1),""))</f>
        <v/>
      </c>
      <c r="AI6473" s="61" t="str">
        <f>IF(AND(AH6473&lt;&gt;"",E6473="Live"),_xlfn.XLOOKUP(_xlfn.TEXTJOIN(" vs ",,C6473:D6473),Calendar!G:G,Calendar!K:K),"")</f>
        <v/>
      </c>
      <c r="AJ6473" s="61" t="str">
        <f>IF(AND(K6473&lt;&gt;"Match of the Day",K6473&lt;&gt;"Match of the Day 2",K6473&lt;&gt;"Match of the Day Repeat"),"",1+MAX($AJ$10:AJ6472))</f>
        <v/>
      </c>
    </row>
    <row r="6474" spans="34:36" x14ac:dyDescent="0.35">
      <c r="AH6474" s="16" t="str">
        <f>IF(AND(B6474="Premier League",E6474="Live"),_xlfn.XLOOKUP(_xlfn.TEXTJOIN(" vs ",,C6474:D6474),Calendar!G:G,Calendar!B:B),IF(AND(B6474="Premier League",E6474="Highlights"),_xlfn.XLOOKUP(H6474,Calendar!O:O,Calendar!N:N,,-1),""))</f>
        <v/>
      </c>
      <c r="AI6474" s="61" t="str">
        <f>IF(AND(AH6474&lt;&gt;"",E6474="Live"),_xlfn.XLOOKUP(_xlfn.TEXTJOIN(" vs ",,C6474:D6474),Calendar!G:G,Calendar!K:K),"")</f>
        <v/>
      </c>
      <c r="AJ6474" s="61" t="str">
        <f>IF(AND(K6474&lt;&gt;"Match of the Day",K6474&lt;&gt;"Match of the Day 2",K6474&lt;&gt;"Match of the Day Repeat"),"",1+MAX($AJ$10:AJ6473))</f>
        <v/>
      </c>
    </row>
    <row r="6475" spans="34:36" x14ac:dyDescent="0.35">
      <c r="AH6475" s="16" t="str">
        <f>IF(AND(B6475="Premier League",E6475="Live"),_xlfn.XLOOKUP(_xlfn.TEXTJOIN(" vs ",,C6475:D6475),Calendar!G:G,Calendar!B:B),IF(AND(B6475="Premier League",E6475="Highlights"),_xlfn.XLOOKUP(H6475,Calendar!O:O,Calendar!N:N,,-1),""))</f>
        <v/>
      </c>
      <c r="AI6475" s="61" t="str">
        <f>IF(AND(AH6475&lt;&gt;"",E6475="Live"),_xlfn.XLOOKUP(_xlfn.TEXTJOIN(" vs ",,C6475:D6475),Calendar!G:G,Calendar!K:K),"")</f>
        <v/>
      </c>
      <c r="AJ6475" s="61" t="str">
        <f>IF(AND(K6475&lt;&gt;"Match of the Day",K6475&lt;&gt;"Match of the Day 2",K6475&lt;&gt;"Match of the Day Repeat"),"",1+MAX($AJ$10:AJ6474))</f>
        <v/>
      </c>
    </row>
    <row r="6476" spans="34:36" x14ac:dyDescent="0.35">
      <c r="AH6476" s="16" t="str">
        <f>IF(AND(B6476="Premier League",E6476="Live"),_xlfn.XLOOKUP(_xlfn.TEXTJOIN(" vs ",,C6476:D6476),Calendar!G:G,Calendar!B:B),IF(AND(B6476="Premier League",E6476="Highlights"),_xlfn.XLOOKUP(H6476,Calendar!O:O,Calendar!N:N,,-1),""))</f>
        <v/>
      </c>
      <c r="AI6476" s="61" t="str">
        <f>IF(AND(AH6476&lt;&gt;"",E6476="Live"),_xlfn.XLOOKUP(_xlfn.TEXTJOIN(" vs ",,C6476:D6476),Calendar!G:G,Calendar!K:K),"")</f>
        <v/>
      </c>
      <c r="AJ6476" s="61" t="str">
        <f>IF(AND(K6476&lt;&gt;"Match of the Day",K6476&lt;&gt;"Match of the Day 2",K6476&lt;&gt;"Match of the Day Repeat"),"",1+MAX($AJ$10:AJ6475))</f>
        <v/>
      </c>
    </row>
    <row r="6477" spans="34:36" x14ac:dyDescent="0.35">
      <c r="AH6477" s="16" t="str">
        <f>IF(AND(B6477="Premier League",E6477="Live"),_xlfn.XLOOKUP(_xlfn.TEXTJOIN(" vs ",,C6477:D6477),Calendar!G:G,Calendar!B:B),IF(AND(B6477="Premier League",E6477="Highlights"),_xlfn.XLOOKUP(H6477,Calendar!O:O,Calendar!N:N,,-1),""))</f>
        <v/>
      </c>
      <c r="AI6477" s="61" t="str">
        <f>IF(AND(AH6477&lt;&gt;"",E6477="Live"),_xlfn.XLOOKUP(_xlfn.TEXTJOIN(" vs ",,C6477:D6477),Calendar!G:G,Calendar!K:K),"")</f>
        <v/>
      </c>
      <c r="AJ6477" s="61" t="str">
        <f>IF(AND(K6477&lt;&gt;"Match of the Day",K6477&lt;&gt;"Match of the Day 2",K6477&lt;&gt;"Match of the Day Repeat"),"",1+MAX($AJ$10:AJ6476))</f>
        <v/>
      </c>
    </row>
    <row r="6478" spans="34:36" x14ac:dyDescent="0.35">
      <c r="AH6478" s="16" t="str">
        <f>IF(AND(B6478="Premier League",E6478="Live"),_xlfn.XLOOKUP(_xlfn.TEXTJOIN(" vs ",,C6478:D6478),Calendar!G:G,Calendar!B:B),IF(AND(B6478="Premier League",E6478="Highlights"),_xlfn.XLOOKUP(H6478,Calendar!O:O,Calendar!N:N,,-1),""))</f>
        <v/>
      </c>
      <c r="AI6478" s="61" t="str">
        <f>IF(AND(AH6478&lt;&gt;"",E6478="Live"),_xlfn.XLOOKUP(_xlfn.TEXTJOIN(" vs ",,C6478:D6478),Calendar!G:G,Calendar!K:K),"")</f>
        <v/>
      </c>
      <c r="AJ6478" s="61" t="str">
        <f>IF(AND(K6478&lt;&gt;"Match of the Day",K6478&lt;&gt;"Match of the Day 2",K6478&lt;&gt;"Match of the Day Repeat"),"",1+MAX($AJ$10:AJ6477))</f>
        <v/>
      </c>
    </row>
    <row r="6479" spans="34:36" x14ac:dyDescent="0.35">
      <c r="AH6479" s="16" t="str">
        <f>IF(AND(B6479="Premier League",E6479="Live"),_xlfn.XLOOKUP(_xlfn.TEXTJOIN(" vs ",,C6479:D6479),Calendar!G:G,Calendar!B:B),IF(AND(B6479="Premier League",E6479="Highlights"),_xlfn.XLOOKUP(H6479,Calendar!O:O,Calendar!N:N,,-1),""))</f>
        <v/>
      </c>
      <c r="AI6479" s="61" t="str">
        <f>IF(AND(AH6479&lt;&gt;"",E6479="Live"),_xlfn.XLOOKUP(_xlfn.TEXTJOIN(" vs ",,C6479:D6479),Calendar!G:G,Calendar!K:K),"")</f>
        <v/>
      </c>
      <c r="AJ6479" s="61" t="str">
        <f>IF(AND(K6479&lt;&gt;"Match of the Day",K6479&lt;&gt;"Match of the Day 2",K6479&lt;&gt;"Match of the Day Repeat"),"",1+MAX($AJ$10:AJ6478))</f>
        <v/>
      </c>
    </row>
    <row r="6480" spans="34:36" x14ac:dyDescent="0.35">
      <c r="AH6480" s="16" t="str">
        <f>IF(AND(B6480="Premier League",E6480="Live"),_xlfn.XLOOKUP(_xlfn.TEXTJOIN(" vs ",,C6480:D6480),Calendar!G:G,Calendar!B:B),IF(AND(B6480="Premier League",E6480="Highlights"),_xlfn.XLOOKUP(H6480,Calendar!O:O,Calendar!N:N,,-1),""))</f>
        <v/>
      </c>
      <c r="AI6480" s="61" t="str">
        <f>IF(AND(AH6480&lt;&gt;"",E6480="Live"),_xlfn.XLOOKUP(_xlfn.TEXTJOIN(" vs ",,C6480:D6480),Calendar!G:G,Calendar!K:K),"")</f>
        <v/>
      </c>
      <c r="AJ6480" s="61" t="str">
        <f>IF(AND(K6480&lt;&gt;"Match of the Day",K6480&lt;&gt;"Match of the Day 2",K6480&lt;&gt;"Match of the Day Repeat"),"",1+MAX($AJ$10:AJ6479))</f>
        <v/>
      </c>
    </row>
    <row r="6481" spans="34:36" x14ac:dyDescent="0.35">
      <c r="AH6481" s="16" t="str">
        <f>IF(AND(B6481="Premier League",E6481="Live"),_xlfn.XLOOKUP(_xlfn.TEXTJOIN(" vs ",,C6481:D6481),Calendar!G:G,Calendar!B:B),IF(AND(B6481="Premier League",E6481="Highlights"),_xlfn.XLOOKUP(H6481,Calendar!O:O,Calendar!N:N,,-1),""))</f>
        <v/>
      </c>
      <c r="AI6481" s="61" t="str">
        <f>IF(AND(AH6481&lt;&gt;"",E6481="Live"),_xlfn.XLOOKUP(_xlfn.TEXTJOIN(" vs ",,C6481:D6481),Calendar!G:G,Calendar!K:K),"")</f>
        <v/>
      </c>
      <c r="AJ6481" s="61" t="str">
        <f>IF(AND(K6481&lt;&gt;"Match of the Day",K6481&lt;&gt;"Match of the Day 2",K6481&lt;&gt;"Match of the Day Repeat"),"",1+MAX($AJ$10:AJ6480))</f>
        <v/>
      </c>
    </row>
    <row r="6482" spans="34:36" x14ac:dyDescent="0.35">
      <c r="AH6482" s="16" t="str">
        <f>IF(AND(B6482="Premier League",E6482="Live"),_xlfn.XLOOKUP(_xlfn.TEXTJOIN(" vs ",,C6482:D6482),Calendar!G:G,Calendar!B:B),IF(AND(B6482="Premier League",E6482="Highlights"),_xlfn.XLOOKUP(H6482,Calendar!O:O,Calendar!N:N,,-1),""))</f>
        <v/>
      </c>
      <c r="AI6482" s="61" t="str">
        <f>IF(AND(AH6482&lt;&gt;"",E6482="Live"),_xlfn.XLOOKUP(_xlfn.TEXTJOIN(" vs ",,C6482:D6482),Calendar!G:G,Calendar!K:K),"")</f>
        <v/>
      </c>
      <c r="AJ6482" s="61" t="str">
        <f>IF(AND(K6482&lt;&gt;"Match of the Day",K6482&lt;&gt;"Match of the Day 2",K6482&lt;&gt;"Match of the Day Repeat"),"",1+MAX($AJ$10:AJ6481))</f>
        <v/>
      </c>
    </row>
    <row r="6483" spans="34:36" x14ac:dyDescent="0.35">
      <c r="AH6483" s="16" t="str">
        <f>IF(AND(B6483="Premier League",E6483="Live"),_xlfn.XLOOKUP(_xlfn.TEXTJOIN(" vs ",,C6483:D6483),Calendar!G:G,Calendar!B:B),IF(AND(B6483="Premier League",E6483="Highlights"),_xlfn.XLOOKUP(H6483,Calendar!O:O,Calendar!N:N,,-1),""))</f>
        <v/>
      </c>
      <c r="AI6483" s="61" t="str">
        <f>IF(AND(AH6483&lt;&gt;"",E6483="Live"),_xlfn.XLOOKUP(_xlfn.TEXTJOIN(" vs ",,C6483:D6483),Calendar!G:G,Calendar!K:K),"")</f>
        <v/>
      </c>
      <c r="AJ6483" s="61" t="str">
        <f>IF(AND(K6483&lt;&gt;"Match of the Day",K6483&lt;&gt;"Match of the Day 2",K6483&lt;&gt;"Match of the Day Repeat"),"",1+MAX($AJ$10:AJ6482))</f>
        <v/>
      </c>
    </row>
    <row r="6484" spans="34:36" x14ac:dyDescent="0.35">
      <c r="AH6484" s="16" t="str">
        <f>IF(AND(B6484="Premier League",E6484="Live"),_xlfn.XLOOKUP(_xlfn.TEXTJOIN(" vs ",,C6484:D6484),Calendar!G:G,Calendar!B:B),IF(AND(B6484="Premier League",E6484="Highlights"),_xlfn.XLOOKUP(H6484,Calendar!O:O,Calendar!N:N,,-1),""))</f>
        <v/>
      </c>
      <c r="AI6484" s="61" t="str">
        <f>IF(AND(AH6484&lt;&gt;"",E6484="Live"),_xlfn.XLOOKUP(_xlfn.TEXTJOIN(" vs ",,C6484:D6484),Calendar!G:G,Calendar!K:K),"")</f>
        <v/>
      </c>
      <c r="AJ6484" s="61" t="str">
        <f>IF(AND(K6484&lt;&gt;"Match of the Day",K6484&lt;&gt;"Match of the Day 2",K6484&lt;&gt;"Match of the Day Repeat"),"",1+MAX($AJ$10:AJ6483))</f>
        <v/>
      </c>
    </row>
    <row r="6485" spans="34:36" x14ac:dyDescent="0.35">
      <c r="AH6485" s="16" t="str">
        <f>IF(AND(B6485="Premier League",E6485="Live"),_xlfn.XLOOKUP(_xlfn.TEXTJOIN(" vs ",,C6485:D6485),Calendar!G:G,Calendar!B:B),IF(AND(B6485="Premier League",E6485="Highlights"),_xlfn.XLOOKUP(H6485,Calendar!O:O,Calendar!N:N,,-1),""))</f>
        <v/>
      </c>
      <c r="AI6485" s="61" t="str">
        <f>IF(AND(AH6485&lt;&gt;"",E6485="Live"),_xlfn.XLOOKUP(_xlfn.TEXTJOIN(" vs ",,C6485:D6485),Calendar!G:G,Calendar!K:K),"")</f>
        <v/>
      </c>
      <c r="AJ6485" s="61" t="str">
        <f>IF(AND(K6485&lt;&gt;"Match of the Day",K6485&lt;&gt;"Match of the Day 2",K6485&lt;&gt;"Match of the Day Repeat"),"",1+MAX($AJ$10:AJ6484))</f>
        <v/>
      </c>
    </row>
    <row r="6486" spans="34:36" x14ac:dyDescent="0.35">
      <c r="AH6486" s="16" t="str">
        <f>IF(AND(B6486="Premier League",E6486="Live"),_xlfn.XLOOKUP(_xlfn.TEXTJOIN(" vs ",,C6486:D6486),Calendar!G:G,Calendar!B:B),IF(AND(B6486="Premier League",E6486="Highlights"),_xlfn.XLOOKUP(H6486,Calendar!O:O,Calendar!N:N,,-1),""))</f>
        <v/>
      </c>
      <c r="AI6486" s="61" t="str">
        <f>IF(AND(AH6486&lt;&gt;"",E6486="Live"),_xlfn.XLOOKUP(_xlfn.TEXTJOIN(" vs ",,C6486:D6486),Calendar!G:G,Calendar!K:K),"")</f>
        <v/>
      </c>
      <c r="AJ6486" s="61" t="str">
        <f>IF(AND(K6486&lt;&gt;"Match of the Day",K6486&lt;&gt;"Match of the Day 2",K6486&lt;&gt;"Match of the Day Repeat"),"",1+MAX($AJ$10:AJ6485))</f>
        <v/>
      </c>
    </row>
    <row r="6487" spans="34:36" x14ac:dyDescent="0.35">
      <c r="AH6487" s="16" t="str">
        <f>IF(AND(B6487="Premier League",E6487="Live"),_xlfn.XLOOKUP(_xlfn.TEXTJOIN(" vs ",,C6487:D6487),Calendar!G:G,Calendar!B:B),IF(AND(B6487="Premier League",E6487="Highlights"),_xlfn.XLOOKUP(H6487,Calendar!O:O,Calendar!N:N,,-1),""))</f>
        <v/>
      </c>
      <c r="AI6487" s="61" t="str">
        <f>IF(AND(AH6487&lt;&gt;"",E6487="Live"),_xlfn.XLOOKUP(_xlfn.TEXTJOIN(" vs ",,C6487:D6487),Calendar!G:G,Calendar!K:K),"")</f>
        <v/>
      </c>
      <c r="AJ6487" s="61" t="str">
        <f>IF(AND(K6487&lt;&gt;"Match of the Day",K6487&lt;&gt;"Match of the Day 2",K6487&lt;&gt;"Match of the Day Repeat"),"",1+MAX($AJ$10:AJ6486))</f>
        <v/>
      </c>
    </row>
    <row r="6488" spans="34:36" x14ac:dyDescent="0.35">
      <c r="AH6488" s="16" t="str">
        <f>IF(AND(B6488="Premier League",E6488="Live"),_xlfn.XLOOKUP(_xlfn.TEXTJOIN(" vs ",,C6488:D6488),Calendar!G:G,Calendar!B:B),IF(AND(B6488="Premier League",E6488="Highlights"),_xlfn.XLOOKUP(H6488,Calendar!O:O,Calendar!N:N,,-1),""))</f>
        <v/>
      </c>
      <c r="AI6488" s="61" t="str">
        <f>IF(AND(AH6488&lt;&gt;"",E6488="Live"),_xlfn.XLOOKUP(_xlfn.TEXTJOIN(" vs ",,C6488:D6488),Calendar!G:G,Calendar!K:K),"")</f>
        <v/>
      </c>
      <c r="AJ6488" s="61" t="str">
        <f>IF(AND(K6488&lt;&gt;"Match of the Day",K6488&lt;&gt;"Match of the Day 2",K6488&lt;&gt;"Match of the Day Repeat"),"",1+MAX($AJ$10:AJ6487))</f>
        <v/>
      </c>
    </row>
    <row r="6489" spans="34:36" x14ac:dyDescent="0.35">
      <c r="AH6489" s="16" t="str">
        <f>IF(AND(B6489="Premier League",E6489="Live"),_xlfn.XLOOKUP(_xlfn.TEXTJOIN(" vs ",,C6489:D6489),Calendar!G:G,Calendar!B:B),IF(AND(B6489="Premier League",E6489="Highlights"),_xlfn.XLOOKUP(H6489,Calendar!O:O,Calendar!N:N,,-1),""))</f>
        <v/>
      </c>
      <c r="AI6489" s="61" t="str">
        <f>IF(AND(AH6489&lt;&gt;"",E6489="Live"),_xlfn.XLOOKUP(_xlfn.TEXTJOIN(" vs ",,C6489:D6489),Calendar!G:G,Calendar!K:K),"")</f>
        <v/>
      </c>
      <c r="AJ6489" s="61" t="str">
        <f>IF(AND(K6489&lt;&gt;"Match of the Day",K6489&lt;&gt;"Match of the Day 2",K6489&lt;&gt;"Match of the Day Repeat"),"",1+MAX($AJ$10:AJ6488))</f>
        <v/>
      </c>
    </row>
    <row r="6490" spans="34:36" x14ac:dyDescent="0.35">
      <c r="AH6490" s="16" t="str">
        <f>IF(AND(B6490="Premier League",E6490="Live"),_xlfn.XLOOKUP(_xlfn.TEXTJOIN(" vs ",,C6490:D6490),Calendar!G:G,Calendar!B:B),IF(AND(B6490="Premier League",E6490="Highlights"),_xlfn.XLOOKUP(H6490,Calendar!O:O,Calendar!N:N,,-1),""))</f>
        <v/>
      </c>
      <c r="AI6490" s="61" t="str">
        <f>IF(AND(AH6490&lt;&gt;"",E6490="Live"),_xlfn.XLOOKUP(_xlfn.TEXTJOIN(" vs ",,C6490:D6490),Calendar!G:G,Calendar!K:K),"")</f>
        <v/>
      </c>
      <c r="AJ6490" s="61" t="str">
        <f>IF(AND(K6490&lt;&gt;"Match of the Day",K6490&lt;&gt;"Match of the Day 2",K6490&lt;&gt;"Match of the Day Repeat"),"",1+MAX($AJ$10:AJ6489))</f>
        <v/>
      </c>
    </row>
    <row r="6491" spans="34:36" x14ac:dyDescent="0.35">
      <c r="AH6491" s="16" t="str">
        <f>IF(AND(B6491="Premier League",E6491="Live"),_xlfn.XLOOKUP(_xlfn.TEXTJOIN(" vs ",,C6491:D6491),Calendar!G:G,Calendar!B:B),IF(AND(B6491="Premier League",E6491="Highlights"),_xlfn.XLOOKUP(H6491,Calendar!O:O,Calendar!N:N,,-1),""))</f>
        <v/>
      </c>
      <c r="AI6491" s="61" t="str">
        <f>IF(AND(AH6491&lt;&gt;"",E6491="Live"),_xlfn.XLOOKUP(_xlfn.TEXTJOIN(" vs ",,C6491:D6491),Calendar!G:G,Calendar!K:K),"")</f>
        <v/>
      </c>
      <c r="AJ6491" s="61" t="str">
        <f>IF(AND(K6491&lt;&gt;"Match of the Day",K6491&lt;&gt;"Match of the Day 2",K6491&lt;&gt;"Match of the Day Repeat"),"",1+MAX($AJ$10:AJ6490))</f>
        <v/>
      </c>
    </row>
    <row r="6492" spans="34:36" x14ac:dyDescent="0.35">
      <c r="AH6492" s="16" t="str">
        <f>IF(AND(B6492="Premier League",E6492="Live"),_xlfn.XLOOKUP(_xlfn.TEXTJOIN(" vs ",,C6492:D6492),Calendar!G:G,Calendar!B:B),IF(AND(B6492="Premier League",E6492="Highlights"),_xlfn.XLOOKUP(H6492,Calendar!O:O,Calendar!N:N,,-1),""))</f>
        <v/>
      </c>
      <c r="AI6492" s="61" t="str">
        <f>IF(AND(AH6492&lt;&gt;"",E6492="Live"),_xlfn.XLOOKUP(_xlfn.TEXTJOIN(" vs ",,C6492:D6492),Calendar!G:G,Calendar!K:K),"")</f>
        <v/>
      </c>
      <c r="AJ6492" s="61" t="str">
        <f>IF(AND(K6492&lt;&gt;"Match of the Day",K6492&lt;&gt;"Match of the Day 2",K6492&lt;&gt;"Match of the Day Repeat"),"",1+MAX($AJ$10:AJ6491))</f>
        <v/>
      </c>
    </row>
    <row r="6493" spans="34:36" x14ac:dyDescent="0.35">
      <c r="AH6493" s="16" t="str">
        <f>IF(AND(B6493="Premier League",E6493="Live"),_xlfn.XLOOKUP(_xlfn.TEXTJOIN(" vs ",,C6493:D6493),Calendar!G:G,Calendar!B:B),IF(AND(B6493="Premier League",E6493="Highlights"),_xlfn.XLOOKUP(H6493,Calendar!O:O,Calendar!N:N,,-1),""))</f>
        <v/>
      </c>
      <c r="AI6493" s="61" t="str">
        <f>IF(AND(AH6493&lt;&gt;"",E6493="Live"),_xlfn.XLOOKUP(_xlfn.TEXTJOIN(" vs ",,C6493:D6493),Calendar!G:G,Calendar!K:K),"")</f>
        <v/>
      </c>
      <c r="AJ6493" s="61" t="str">
        <f>IF(AND(K6493&lt;&gt;"Match of the Day",K6493&lt;&gt;"Match of the Day 2",K6493&lt;&gt;"Match of the Day Repeat"),"",1+MAX($AJ$10:AJ6492))</f>
        <v/>
      </c>
    </row>
    <row r="6494" spans="34:36" x14ac:dyDescent="0.35">
      <c r="AH6494" s="16" t="str">
        <f>IF(AND(B6494="Premier League",E6494="Live"),_xlfn.XLOOKUP(_xlfn.TEXTJOIN(" vs ",,C6494:D6494),Calendar!G:G,Calendar!B:B),IF(AND(B6494="Premier League",E6494="Highlights"),_xlfn.XLOOKUP(H6494,Calendar!O:O,Calendar!N:N,,-1),""))</f>
        <v/>
      </c>
      <c r="AI6494" s="61" t="str">
        <f>IF(AND(AH6494&lt;&gt;"",E6494="Live"),_xlfn.XLOOKUP(_xlfn.TEXTJOIN(" vs ",,C6494:D6494),Calendar!G:G,Calendar!K:K),"")</f>
        <v/>
      </c>
      <c r="AJ6494" s="61" t="str">
        <f>IF(AND(K6494&lt;&gt;"Match of the Day",K6494&lt;&gt;"Match of the Day 2",K6494&lt;&gt;"Match of the Day Repeat"),"",1+MAX($AJ$10:AJ6493))</f>
        <v/>
      </c>
    </row>
    <row r="6495" spans="34:36" x14ac:dyDescent="0.35">
      <c r="AH6495" s="16" t="str">
        <f>IF(AND(B6495="Premier League",E6495="Live"),_xlfn.XLOOKUP(_xlfn.TEXTJOIN(" vs ",,C6495:D6495),Calendar!G:G,Calendar!B:B),IF(AND(B6495="Premier League",E6495="Highlights"),_xlfn.XLOOKUP(H6495,Calendar!O:O,Calendar!N:N,,-1),""))</f>
        <v/>
      </c>
      <c r="AI6495" s="61" t="str">
        <f>IF(AND(AH6495&lt;&gt;"",E6495="Live"),_xlfn.XLOOKUP(_xlfn.TEXTJOIN(" vs ",,C6495:D6495),Calendar!G:G,Calendar!K:K),"")</f>
        <v/>
      </c>
      <c r="AJ6495" s="61" t="str">
        <f>IF(AND(K6495&lt;&gt;"Match of the Day",K6495&lt;&gt;"Match of the Day 2",K6495&lt;&gt;"Match of the Day Repeat"),"",1+MAX($AJ$10:AJ6494))</f>
        <v/>
      </c>
    </row>
    <row r="6496" spans="34:36" x14ac:dyDescent="0.35">
      <c r="AH6496" s="16" t="str">
        <f>IF(AND(B6496="Premier League",E6496="Live"),_xlfn.XLOOKUP(_xlfn.TEXTJOIN(" vs ",,C6496:D6496),Calendar!G:G,Calendar!B:B),IF(AND(B6496="Premier League",E6496="Highlights"),_xlfn.XLOOKUP(H6496,Calendar!O:O,Calendar!N:N,,-1),""))</f>
        <v/>
      </c>
      <c r="AI6496" s="61" t="str">
        <f>IF(AND(AH6496&lt;&gt;"",E6496="Live"),_xlfn.XLOOKUP(_xlfn.TEXTJOIN(" vs ",,C6496:D6496),Calendar!G:G,Calendar!K:K),"")</f>
        <v/>
      </c>
      <c r="AJ6496" s="61" t="str">
        <f>IF(AND(K6496&lt;&gt;"Match of the Day",K6496&lt;&gt;"Match of the Day 2",K6496&lt;&gt;"Match of the Day Repeat"),"",1+MAX($AJ$10:AJ6495))</f>
        <v/>
      </c>
    </row>
    <row r="6497" spans="34:36" x14ac:dyDescent="0.35">
      <c r="AH6497" s="16" t="str">
        <f>IF(AND(B6497="Premier League",E6497="Live"),_xlfn.XLOOKUP(_xlfn.TEXTJOIN(" vs ",,C6497:D6497),Calendar!G:G,Calendar!B:B),IF(AND(B6497="Premier League",E6497="Highlights"),_xlfn.XLOOKUP(H6497,Calendar!O:O,Calendar!N:N,,-1),""))</f>
        <v/>
      </c>
      <c r="AI6497" s="61" t="str">
        <f>IF(AND(AH6497&lt;&gt;"",E6497="Live"),_xlfn.XLOOKUP(_xlfn.TEXTJOIN(" vs ",,C6497:D6497),Calendar!G:G,Calendar!K:K),"")</f>
        <v/>
      </c>
      <c r="AJ6497" s="61" t="str">
        <f>IF(AND(K6497&lt;&gt;"Match of the Day",K6497&lt;&gt;"Match of the Day 2",K6497&lt;&gt;"Match of the Day Repeat"),"",1+MAX($AJ$10:AJ6496))</f>
        <v/>
      </c>
    </row>
    <row r="6498" spans="34:36" x14ac:dyDescent="0.35">
      <c r="AH6498" s="16" t="str">
        <f>IF(AND(B6498="Premier League",E6498="Live"),_xlfn.XLOOKUP(_xlfn.TEXTJOIN(" vs ",,C6498:D6498),Calendar!G:G,Calendar!B:B),IF(AND(B6498="Premier League",E6498="Highlights"),_xlfn.XLOOKUP(H6498,Calendar!O:O,Calendar!N:N,,-1),""))</f>
        <v/>
      </c>
      <c r="AI6498" s="61" t="str">
        <f>IF(AND(AH6498&lt;&gt;"",E6498="Live"),_xlfn.XLOOKUP(_xlfn.TEXTJOIN(" vs ",,C6498:D6498),Calendar!G:G,Calendar!K:K),"")</f>
        <v/>
      </c>
      <c r="AJ6498" s="61" t="str">
        <f>IF(AND(K6498&lt;&gt;"Match of the Day",K6498&lt;&gt;"Match of the Day 2",K6498&lt;&gt;"Match of the Day Repeat"),"",1+MAX($AJ$10:AJ6497))</f>
        <v/>
      </c>
    </row>
    <row r="6499" spans="34:36" x14ac:dyDescent="0.35">
      <c r="AH6499" s="16" t="str">
        <f>IF(AND(B6499="Premier League",E6499="Live"),_xlfn.XLOOKUP(_xlfn.TEXTJOIN(" vs ",,C6499:D6499),Calendar!G:G,Calendar!B:B),IF(AND(B6499="Premier League",E6499="Highlights"),_xlfn.XLOOKUP(H6499,Calendar!O:O,Calendar!N:N,,-1),""))</f>
        <v/>
      </c>
      <c r="AI6499" s="61" t="str">
        <f>IF(AND(AH6499&lt;&gt;"",E6499="Live"),_xlfn.XLOOKUP(_xlfn.TEXTJOIN(" vs ",,C6499:D6499),Calendar!G:G,Calendar!K:K),"")</f>
        <v/>
      </c>
      <c r="AJ6499" s="61" t="str">
        <f>IF(AND(K6499&lt;&gt;"Match of the Day",K6499&lt;&gt;"Match of the Day 2",K6499&lt;&gt;"Match of the Day Repeat"),"",1+MAX($AJ$10:AJ6498))</f>
        <v/>
      </c>
    </row>
    <row r="6500" spans="34:36" x14ac:dyDescent="0.35">
      <c r="AH6500" s="16" t="str">
        <f>IF(AND(B6500="Premier League",E6500="Live"),_xlfn.XLOOKUP(_xlfn.TEXTJOIN(" vs ",,C6500:D6500),Calendar!G:G,Calendar!B:B),IF(AND(B6500="Premier League",E6500="Highlights"),_xlfn.XLOOKUP(H6500,Calendar!O:O,Calendar!N:N,,-1),""))</f>
        <v/>
      </c>
      <c r="AI6500" s="61" t="str">
        <f>IF(AND(AH6500&lt;&gt;"",E6500="Live"),_xlfn.XLOOKUP(_xlfn.TEXTJOIN(" vs ",,C6500:D6500),Calendar!G:G,Calendar!K:K),"")</f>
        <v/>
      </c>
      <c r="AJ6500" s="61" t="str">
        <f>IF(AND(K6500&lt;&gt;"Match of the Day",K6500&lt;&gt;"Match of the Day 2",K6500&lt;&gt;"Match of the Day Repeat"),"",1+MAX($AJ$10:AJ6499))</f>
        <v/>
      </c>
    </row>
    <row r="6501" spans="34:36" x14ac:dyDescent="0.35">
      <c r="AH6501" s="16" t="str">
        <f>IF(AND(B6501="Premier League",E6501="Live"),_xlfn.XLOOKUP(_xlfn.TEXTJOIN(" vs ",,C6501:D6501),Calendar!G:G,Calendar!B:B),IF(AND(B6501="Premier League",E6501="Highlights"),_xlfn.XLOOKUP(H6501,Calendar!O:O,Calendar!N:N,,-1),""))</f>
        <v/>
      </c>
      <c r="AI6501" s="61" t="str">
        <f>IF(AND(AH6501&lt;&gt;"",E6501="Live"),_xlfn.XLOOKUP(_xlfn.TEXTJOIN(" vs ",,C6501:D6501),Calendar!G:G,Calendar!K:K),"")</f>
        <v/>
      </c>
      <c r="AJ6501" s="61" t="str">
        <f>IF(AND(K6501&lt;&gt;"Match of the Day",K6501&lt;&gt;"Match of the Day 2",K6501&lt;&gt;"Match of the Day Repeat"),"",1+MAX($AJ$10:AJ6500))</f>
        <v/>
      </c>
    </row>
    <row r="6502" spans="34:36" x14ac:dyDescent="0.35">
      <c r="AH6502" s="16" t="str">
        <f>IF(AND(B6502="Premier League",E6502="Live"),_xlfn.XLOOKUP(_xlfn.TEXTJOIN(" vs ",,C6502:D6502),Calendar!G:G,Calendar!B:B),IF(AND(B6502="Premier League",E6502="Highlights"),_xlfn.XLOOKUP(H6502,Calendar!O:O,Calendar!N:N,,-1),""))</f>
        <v/>
      </c>
      <c r="AI6502" s="61" t="str">
        <f>IF(AND(AH6502&lt;&gt;"",E6502="Live"),_xlfn.XLOOKUP(_xlfn.TEXTJOIN(" vs ",,C6502:D6502),Calendar!G:G,Calendar!K:K),"")</f>
        <v/>
      </c>
      <c r="AJ6502" s="61" t="str">
        <f>IF(AND(K6502&lt;&gt;"Match of the Day",K6502&lt;&gt;"Match of the Day 2",K6502&lt;&gt;"Match of the Day Repeat"),"",1+MAX($AJ$10:AJ6501))</f>
        <v/>
      </c>
    </row>
    <row r="6503" spans="34:36" x14ac:dyDescent="0.35">
      <c r="AH6503" s="16" t="str">
        <f>IF(AND(B6503="Premier League",E6503="Live"),_xlfn.XLOOKUP(_xlfn.TEXTJOIN(" vs ",,C6503:D6503),Calendar!G:G,Calendar!B:B),IF(AND(B6503="Premier League",E6503="Highlights"),_xlfn.XLOOKUP(H6503,Calendar!O:O,Calendar!N:N,,-1),""))</f>
        <v/>
      </c>
      <c r="AI6503" s="61" t="str">
        <f>IF(AND(AH6503&lt;&gt;"",E6503="Live"),_xlfn.XLOOKUP(_xlfn.TEXTJOIN(" vs ",,C6503:D6503),Calendar!G:G,Calendar!K:K),"")</f>
        <v/>
      </c>
      <c r="AJ6503" s="61" t="str">
        <f>IF(AND(K6503&lt;&gt;"Match of the Day",K6503&lt;&gt;"Match of the Day 2",K6503&lt;&gt;"Match of the Day Repeat"),"",1+MAX($AJ$10:AJ6502))</f>
        <v/>
      </c>
    </row>
    <row r="6504" spans="34:36" x14ac:dyDescent="0.35">
      <c r="AH6504" s="16" t="str">
        <f>IF(AND(B6504="Premier League",E6504="Live"),_xlfn.XLOOKUP(_xlfn.TEXTJOIN(" vs ",,C6504:D6504),Calendar!G:G,Calendar!B:B),IF(AND(B6504="Premier League",E6504="Highlights"),_xlfn.XLOOKUP(H6504,Calendar!O:O,Calendar!N:N,,-1),""))</f>
        <v/>
      </c>
      <c r="AI6504" s="61" t="str">
        <f>IF(AND(AH6504&lt;&gt;"",E6504="Live"),_xlfn.XLOOKUP(_xlfn.TEXTJOIN(" vs ",,C6504:D6504),Calendar!G:G,Calendar!K:K),"")</f>
        <v/>
      </c>
      <c r="AJ6504" s="61" t="str">
        <f>IF(AND(K6504&lt;&gt;"Match of the Day",K6504&lt;&gt;"Match of the Day 2",K6504&lt;&gt;"Match of the Day Repeat"),"",1+MAX($AJ$10:AJ6503))</f>
        <v/>
      </c>
    </row>
    <row r="6505" spans="34:36" x14ac:dyDescent="0.35">
      <c r="AH6505" s="16" t="str">
        <f>IF(AND(B6505="Premier League",E6505="Live"),_xlfn.XLOOKUP(_xlfn.TEXTJOIN(" vs ",,C6505:D6505),Calendar!G:G,Calendar!B:B),IF(AND(B6505="Premier League",E6505="Highlights"),_xlfn.XLOOKUP(H6505,Calendar!O:O,Calendar!N:N,,-1),""))</f>
        <v/>
      </c>
      <c r="AI6505" s="61" t="str">
        <f>IF(AND(AH6505&lt;&gt;"",E6505="Live"),_xlfn.XLOOKUP(_xlfn.TEXTJOIN(" vs ",,C6505:D6505),Calendar!G:G,Calendar!K:K),"")</f>
        <v/>
      </c>
      <c r="AJ6505" s="61" t="str">
        <f>IF(AND(K6505&lt;&gt;"Match of the Day",K6505&lt;&gt;"Match of the Day 2",K6505&lt;&gt;"Match of the Day Repeat"),"",1+MAX($AJ$10:AJ6504))</f>
        <v/>
      </c>
    </row>
    <row r="6506" spans="34:36" x14ac:dyDescent="0.35">
      <c r="AH6506" s="16" t="str">
        <f>IF(AND(B6506="Premier League",E6506="Live"),_xlfn.XLOOKUP(_xlfn.TEXTJOIN(" vs ",,C6506:D6506),Calendar!G:G,Calendar!B:B),IF(AND(B6506="Premier League",E6506="Highlights"),_xlfn.XLOOKUP(H6506,Calendar!O:O,Calendar!N:N,,-1),""))</f>
        <v/>
      </c>
      <c r="AI6506" s="61" t="str">
        <f>IF(AND(AH6506&lt;&gt;"",E6506="Live"),_xlfn.XLOOKUP(_xlfn.TEXTJOIN(" vs ",,C6506:D6506),Calendar!G:G,Calendar!K:K),"")</f>
        <v/>
      </c>
      <c r="AJ6506" s="61" t="str">
        <f>IF(AND(K6506&lt;&gt;"Match of the Day",K6506&lt;&gt;"Match of the Day 2",K6506&lt;&gt;"Match of the Day Repeat"),"",1+MAX($AJ$10:AJ6505))</f>
        <v/>
      </c>
    </row>
    <row r="6507" spans="34:36" x14ac:dyDescent="0.35">
      <c r="AH6507" s="16" t="str">
        <f>IF(AND(B6507="Premier League",E6507="Live"),_xlfn.XLOOKUP(_xlfn.TEXTJOIN(" vs ",,C6507:D6507),Calendar!G:G,Calendar!B:B),IF(AND(B6507="Premier League",E6507="Highlights"),_xlfn.XLOOKUP(H6507,Calendar!O:O,Calendar!N:N,,-1),""))</f>
        <v/>
      </c>
      <c r="AI6507" s="61" t="str">
        <f>IF(AND(AH6507&lt;&gt;"",E6507="Live"),_xlfn.XLOOKUP(_xlfn.TEXTJOIN(" vs ",,C6507:D6507),Calendar!G:G,Calendar!K:K),"")</f>
        <v/>
      </c>
      <c r="AJ6507" s="61" t="str">
        <f>IF(AND(K6507&lt;&gt;"Match of the Day",K6507&lt;&gt;"Match of the Day 2",K6507&lt;&gt;"Match of the Day Repeat"),"",1+MAX($AJ$10:AJ6506))</f>
        <v/>
      </c>
    </row>
    <row r="6508" spans="34:36" x14ac:dyDescent="0.35">
      <c r="AH6508" s="16" t="str">
        <f>IF(AND(B6508="Premier League",E6508="Live"),_xlfn.XLOOKUP(_xlfn.TEXTJOIN(" vs ",,C6508:D6508),Calendar!G:G,Calendar!B:B),IF(AND(B6508="Premier League",E6508="Highlights"),_xlfn.XLOOKUP(H6508,Calendar!O:O,Calendar!N:N,,-1),""))</f>
        <v/>
      </c>
      <c r="AI6508" s="61" t="str">
        <f>IF(AND(AH6508&lt;&gt;"",E6508="Live"),_xlfn.XLOOKUP(_xlfn.TEXTJOIN(" vs ",,C6508:D6508),Calendar!G:G,Calendar!K:K),"")</f>
        <v/>
      </c>
      <c r="AJ6508" s="61" t="str">
        <f>IF(AND(K6508&lt;&gt;"Match of the Day",K6508&lt;&gt;"Match of the Day 2",K6508&lt;&gt;"Match of the Day Repeat"),"",1+MAX($AJ$10:AJ6507))</f>
        <v/>
      </c>
    </row>
    <row r="6509" spans="34:36" x14ac:dyDescent="0.35">
      <c r="AH6509" s="16" t="str">
        <f>IF(AND(B6509="Premier League",E6509="Live"),_xlfn.XLOOKUP(_xlfn.TEXTJOIN(" vs ",,C6509:D6509),Calendar!G:G,Calendar!B:B),IF(AND(B6509="Premier League",E6509="Highlights"),_xlfn.XLOOKUP(H6509,Calendar!O:O,Calendar!N:N,,-1),""))</f>
        <v/>
      </c>
      <c r="AI6509" s="61" t="str">
        <f>IF(AND(AH6509&lt;&gt;"",E6509="Live"),_xlfn.XLOOKUP(_xlfn.TEXTJOIN(" vs ",,C6509:D6509),Calendar!G:G,Calendar!K:K),"")</f>
        <v/>
      </c>
      <c r="AJ6509" s="61" t="str">
        <f>IF(AND(K6509&lt;&gt;"Match of the Day",K6509&lt;&gt;"Match of the Day 2",K6509&lt;&gt;"Match of the Day Repeat"),"",1+MAX($AJ$10:AJ6508))</f>
        <v/>
      </c>
    </row>
    <row r="6510" spans="34:36" x14ac:dyDescent="0.35">
      <c r="AH6510" s="16" t="str">
        <f>IF(AND(B6510="Premier League",E6510="Live"),_xlfn.XLOOKUP(_xlfn.TEXTJOIN(" vs ",,C6510:D6510),Calendar!G:G,Calendar!B:B),IF(AND(B6510="Premier League",E6510="Highlights"),_xlfn.XLOOKUP(H6510,Calendar!O:O,Calendar!N:N,,-1),""))</f>
        <v/>
      </c>
      <c r="AI6510" s="61" t="str">
        <f>IF(AND(AH6510&lt;&gt;"",E6510="Live"),_xlfn.XLOOKUP(_xlfn.TEXTJOIN(" vs ",,C6510:D6510),Calendar!G:G,Calendar!K:K),"")</f>
        <v/>
      </c>
      <c r="AJ6510" s="61" t="str">
        <f>IF(AND(K6510&lt;&gt;"Match of the Day",K6510&lt;&gt;"Match of the Day 2",K6510&lt;&gt;"Match of the Day Repeat"),"",1+MAX($AJ$10:AJ6509))</f>
        <v/>
      </c>
    </row>
    <row r="6511" spans="34:36" x14ac:dyDescent="0.35">
      <c r="AH6511" s="16" t="str">
        <f>IF(AND(B6511="Premier League",E6511="Live"),_xlfn.XLOOKUP(_xlfn.TEXTJOIN(" vs ",,C6511:D6511),Calendar!G:G,Calendar!B:B),IF(AND(B6511="Premier League",E6511="Highlights"),_xlfn.XLOOKUP(H6511,Calendar!O:O,Calendar!N:N,,-1),""))</f>
        <v/>
      </c>
      <c r="AI6511" s="61" t="str">
        <f>IF(AND(AH6511&lt;&gt;"",E6511="Live"),_xlfn.XLOOKUP(_xlfn.TEXTJOIN(" vs ",,C6511:D6511),Calendar!G:G,Calendar!K:K),"")</f>
        <v/>
      </c>
      <c r="AJ6511" s="61" t="str">
        <f>IF(AND(K6511&lt;&gt;"Match of the Day",K6511&lt;&gt;"Match of the Day 2",K6511&lt;&gt;"Match of the Day Repeat"),"",1+MAX($AJ$10:AJ6510))</f>
        <v/>
      </c>
    </row>
    <row r="6512" spans="34:36" x14ac:dyDescent="0.35">
      <c r="AH6512" s="16" t="str">
        <f>IF(AND(B6512="Premier League",E6512="Live"),_xlfn.XLOOKUP(_xlfn.TEXTJOIN(" vs ",,C6512:D6512),Calendar!G:G,Calendar!B:B),IF(AND(B6512="Premier League",E6512="Highlights"),_xlfn.XLOOKUP(H6512,Calendar!O:O,Calendar!N:N,,-1),""))</f>
        <v/>
      </c>
      <c r="AI6512" s="61" t="str">
        <f>IF(AND(AH6512&lt;&gt;"",E6512="Live"),_xlfn.XLOOKUP(_xlfn.TEXTJOIN(" vs ",,C6512:D6512),Calendar!G:G,Calendar!K:K),"")</f>
        <v/>
      </c>
      <c r="AJ6512" s="61" t="str">
        <f>IF(AND(K6512&lt;&gt;"Match of the Day",K6512&lt;&gt;"Match of the Day 2",K6512&lt;&gt;"Match of the Day Repeat"),"",1+MAX($AJ$10:AJ6511))</f>
        <v/>
      </c>
    </row>
    <row r="6513" spans="34:36" x14ac:dyDescent="0.35">
      <c r="AH6513" s="16" t="str">
        <f>IF(AND(B6513="Premier League",E6513="Live"),_xlfn.XLOOKUP(_xlfn.TEXTJOIN(" vs ",,C6513:D6513),Calendar!G:G,Calendar!B:B),IF(AND(B6513="Premier League",E6513="Highlights"),_xlfn.XLOOKUP(H6513,Calendar!O:O,Calendar!N:N,,-1),""))</f>
        <v/>
      </c>
      <c r="AI6513" s="61" t="str">
        <f>IF(AND(AH6513&lt;&gt;"",E6513="Live"),_xlfn.XLOOKUP(_xlfn.TEXTJOIN(" vs ",,C6513:D6513),Calendar!G:G,Calendar!K:K),"")</f>
        <v/>
      </c>
      <c r="AJ6513" s="61" t="str">
        <f>IF(AND(K6513&lt;&gt;"Match of the Day",K6513&lt;&gt;"Match of the Day 2",K6513&lt;&gt;"Match of the Day Repeat"),"",1+MAX($AJ$10:AJ6512))</f>
        <v/>
      </c>
    </row>
    <row r="6514" spans="34:36" x14ac:dyDescent="0.35">
      <c r="AH6514" s="16" t="str">
        <f>IF(AND(B6514="Premier League",E6514="Live"),_xlfn.XLOOKUP(_xlfn.TEXTJOIN(" vs ",,C6514:D6514),Calendar!G:G,Calendar!B:B),IF(AND(B6514="Premier League",E6514="Highlights"),_xlfn.XLOOKUP(H6514,Calendar!O:O,Calendar!N:N,,-1),""))</f>
        <v/>
      </c>
      <c r="AI6514" s="61" t="str">
        <f>IF(AND(AH6514&lt;&gt;"",E6514="Live"),_xlfn.XLOOKUP(_xlfn.TEXTJOIN(" vs ",,C6514:D6514),Calendar!G:G,Calendar!K:K),"")</f>
        <v/>
      </c>
      <c r="AJ6514" s="61" t="str">
        <f>IF(AND(K6514&lt;&gt;"Match of the Day",K6514&lt;&gt;"Match of the Day 2",K6514&lt;&gt;"Match of the Day Repeat"),"",1+MAX($AJ$10:AJ6513))</f>
        <v/>
      </c>
    </row>
    <row r="6515" spans="34:36" x14ac:dyDescent="0.35">
      <c r="AH6515" s="16" t="str">
        <f>IF(AND(B6515="Premier League",E6515="Live"),_xlfn.XLOOKUP(_xlfn.TEXTJOIN(" vs ",,C6515:D6515),Calendar!G:G,Calendar!B:B),IF(AND(B6515="Premier League",E6515="Highlights"),_xlfn.XLOOKUP(H6515,Calendar!O:O,Calendar!N:N,,-1),""))</f>
        <v/>
      </c>
      <c r="AI6515" s="61" t="str">
        <f>IF(AND(AH6515&lt;&gt;"",E6515="Live"),_xlfn.XLOOKUP(_xlfn.TEXTJOIN(" vs ",,C6515:D6515),Calendar!G:G,Calendar!K:K),"")</f>
        <v/>
      </c>
      <c r="AJ6515" s="61" t="str">
        <f>IF(AND(K6515&lt;&gt;"Match of the Day",K6515&lt;&gt;"Match of the Day 2",K6515&lt;&gt;"Match of the Day Repeat"),"",1+MAX($AJ$10:AJ6514))</f>
        <v/>
      </c>
    </row>
    <row r="6516" spans="34:36" x14ac:dyDescent="0.35">
      <c r="AH6516" s="16" t="str">
        <f>IF(AND(B6516="Premier League",E6516="Live"),_xlfn.XLOOKUP(_xlfn.TEXTJOIN(" vs ",,C6516:D6516),Calendar!G:G,Calendar!B:B),IF(AND(B6516="Premier League",E6516="Highlights"),_xlfn.XLOOKUP(H6516,Calendar!O:O,Calendar!N:N,,-1),""))</f>
        <v/>
      </c>
      <c r="AI6516" s="61" t="str">
        <f>IF(AND(AH6516&lt;&gt;"",E6516="Live"),_xlfn.XLOOKUP(_xlfn.TEXTJOIN(" vs ",,C6516:D6516),Calendar!G:G,Calendar!K:K),"")</f>
        <v/>
      </c>
      <c r="AJ6516" s="61" t="str">
        <f>IF(AND(K6516&lt;&gt;"Match of the Day",K6516&lt;&gt;"Match of the Day 2",K6516&lt;&gt;"Match of the Day Repeat"),"",1+MAX($AJ$10:AJ6515))</f>
        <v/>
      </c>
    </row>
    <row r="6517" spans="34:36" x14ac:dyDescent="0.35">
      <c r="AH6517" s="16" t="str">
        <f>IF(AND(B6517="Premier League",E6517="Live"),_xlfn.XLOOKUP(_xlfn.TEXTJOIN(" vs ",,C6517:D6517),Calendar!G:G,Calendar!B:B),IF(AND(B6517="Premier League",E6517="Highlights"),_xlfn.XLOOKUP(H6517,Calendar!O:O,Calendar!N:N,,-1),""))</f>
        <v/>
      </c>
      <c r="AI6517" s="61" t="str">
        <f>IF(AND(AH6517&lt;&gt;"",E6517="Live"),_xlfn.XLOOKUP(_xlfn.TEXTJOIN(" vs ",,C6517:D6517),Calendar!G:G,Calendar!K:K),"")</f>
        <v/>
      </c>
      <c r="AJ6517" s="61" t="str">
        <f>IF(AND(K6517&lt;&gt;"Match of the Day",K6517&lt;&gt;"Match of the Day 2",K6517&lt;&gt;"Match of the Day Repeat"),"",1+MAX($AJ$10:AJ6516))</f>
        <v/>
      </c>
    </row>
    <row r="6518" spans="34:36" x14ac:dyDescent="0.35">
      <c r="AH6518" s="16" t="str">
        <f>IF(AND(B6518="Premier League",E6518="Live"),_xlfn.XLOOKUP(_xlfn.TEXTJOIN(" vs ",,C6518:D6518),Calendar!G:G,Calendar!B:B),IF(AND(B6518="Premier League",E6518="Highlights"),_xlfn.XLOOKUP(H6518,Calendar!O:O,Calendar!N:N,,-1),""))</f>
        <v/>
      </c>
      <c r="AI6518" s="61" t="str">
        <f>IF(AND(AH6518&lt;&gt;"",E6518="Live"),_xlfn.XLOOKUP(_xlfn.TEXTJOIN(" vs ",,C6518:D6518),Calendar!G:G,Calendar!K:K),"")</f>
        <v/>
      </c>
      <c r="AJ6518" s="61" t="str">
        <f>IF(AND(K6518&lt;&gt;"Match of the Day",K6518&lt;&gt;"Match of the Day 2",K6518&lt;&gt;"Match of the Day Repeat"),"",1+MAX($AJ$10:AJ6517))</f>
        <v/>
      </c>
    </row>
    <row r="6519" spans="34:36" x14ac:dyDescent="0.35">
      <c r="AH6519" s="16" t="str">
        <f>IF(AND(B6519="Premier League",E6519="Live"),_xlfn.XLOOKUP(_xlfn.TEXTJOIN(" vs ",,C6519:D6519),Calendar!G:G,Calendar!B:B),IF(AND(B6519="Premier League",E6519="Highlights"),_xlfn.XLOOKUP(H6519,Calendar!O:O,Calendar!N:N,,-1),""))</f>
        <v/>
      </c>
      <c r="AI6519" s="61" t="str">
        <f>IF(AND(AH6519&lt;&gt;"",E6519="Live"),_xlfn.XLOOKUP(_xlfn.TEXTJOIN(" vs ",,C6519:D6519),Calendar!G:G,Calendar!K:K),"")</f>
        <v/>
      </c>
      <c r="AJ6519" s="61" t="str">
        <f>IF(AND(K6519&lt;&gt;"Match of the Day",K6519&lt;&gt;"Match of the Day 2",K6519&lt;&gt;"Match of the Day Repeat"),"",1+MAX($AJ$10:AJ6518))</f>
        <v/>
      </c>
    </row>
    <row r="6520" spans="34:36" x14ac:dyDescent="0.35">
      <c r="AH6520" s="16" t="str">
        <f>IF(AND(B6520="Premier League",E6520="Live"),_xlfn.XLOOKUP(_xlfn.TEXTJOIN(" vs ",,C6520:D6520),Calendar!G:G,Calendar!B:B),IF(AND(B6520="Premier League",E6520="Highlights"),_xlfn.XLOOKUP(H6520,Calendar!O:O,Calendar!N:N,,-1),""))</f>
        <v/>
      </c>
      <c r="AI6520" s="61" t="str">
        <f>IF(AND(AH6520&lt;&gt;"",E6520="Live"),_xlfn.XLOOKUP(_xlfn.TEXTJOIN(" vs ",,C6520:D6520),Calendar!G:G,Calendar!K:K),"")</f>
        <v/>
      </c>
      <c r="AJ6520" s="61" t="str">
        <f>IF(AND(K6520&lt;&gt;"Match of the Day",K6520&lt;&gt;"Match of the Day 2",K6520&lt;&gt;"Match of the Day Repeat"),"",1+MAX($AJ$10:AJ6519))</f>
        <v/>
      </c>
    </row>
    <row r="6521" spans="34:36" x14ac:dyDescent="0.35">
      <c r="AH6521" s="16" t="str">
        <f>IF(AND(B6521="Premier League",E6521="Live"),_xlfn.XLOOKUP(_xlfn.TEXTJOIN(" vs ",,C6521:D6521),Calendar!G:G,Calendar!B:B),IF(AND(B6521="Premier League",E6521="Highlights"),_xlfn.XLOOKUP(H6521,Calendar!O:O,Calendar!N:N,,-1),""))</f>
        <v/>
      </c>
      <c r="AI6521" s="61" t="str">
        <f>IF(AND(AH6521&lt;&gt;"",E6521="Live"),_xlfn.XLOOKUP(_xlfn.TEXTJOIN(" vs ",,C6521:D6521),Calendar!G:G,Calendar!K:K),"")</f>
        <v/>
      </c>
      <c r="AJ6521" s="61" t="str">
        <f>IF(AND(K6521&lt;&gt;"Match of the Day",K6521&lt;&gt;"Match of the Day 2",K6521&lt;&gt;"Match of the Day Repeat"),"",1+MAX($AJ$10:AJ6520))</f>
        <v/>
      </c>
    </row>
    <row r="6522" spans="34:36" x14ac:dyDescent="0.35">
      <c r="AH6522" s="16" t="str">
        <f>IF(AND(B6522="Premier League",E6522="Live"),_xlfn.XLOOKUP(_xlfn.TEXTJOIN(" vs ",,C6522:D6522),Calendar!G:G,Calendar!B:B),IF(AND(B6522="Premier League",E6522="Highlights"),_xlfn.XLOOKUP(H6522,Calendar!O:O,Calendar!N:N,,-1),""))</f>
        <v/>
      </c>
      <c r="AI6522" s="61" t="str">
        <f>IF(AND(AH6522&lt;&gt;"",E6522="Live"),_xlfn.XLOOKUP(_xlfn.TEXTJOIN(" vs ",,C6522:D6522),Calendar!G:G,Calendar!K:K),"")</f>
        <v/>
      </c>
      <c r="AJ6522" s="61" t="str">
        <f>IF(AND(K6522&lt;&gt;"Match of the Day",K6522&lt;&gt;"Match of the Day 2",K6522&lt;&gt;"Match of the Day Repeat"),"",1+MAX($AJ$10:AJ6521))</f>
        <v/>
      </c>
    </row>
    <row r="6523" spans="34:36" x14ac:dyDescent="0.35">
      <c r="AH6523" s="16" t="str">
        <f>IF(AND(B6523="Premier League",E6523="Live"),_xlfn.XLOOKUP(_xlfn.TEXTJOIN(" vs ",,C6523:D6523),Calendar!G:G,Calendar!B:B),IF(AND(B6523="Premier League",E6523="Highlights"),_xlfn.XLOOKUP(H6523,Calendar!O:O,Calendar!N:N,,-1),""))</f>
        <v/>
      </c>
      <c r="AI6523" s="61" t="str">
        <f>IF(AND(AH6523&lt;&gt;"",E6523="Live"),_xlfn.XLOOKUP(_xlfn.TEXTJOIN(" vs ",,C6523:D6523),Calendar!G:G,Calendar!K:K),"")</f>
        <v/>
      </c>
      <c r="AJ6523" s="61" t="str">
        <f>IF(AND(K6523&lt;&gt;"Match of the Day",K6523&lt;&gt;"Match of the Day 2",K6523&lt;&gt;"Match of the Day Repeat"),"",1+MAX($AJ$10:AJ6522))</f>
        <v/>
      </c>
    </row>
    <row r="6524" spans="34:36" x14ac:dyDescent="0.35">
      <c r="AH6524" s="16" t="str">
        <f>IF(AND(B6524="Premier League",E6524="Live"),_xlfn.XLOOKUP(_xlfn.TEXTJOIN(" vs ",,C6524:D6524),Calendar!G:G,Calendar!B:B),IF(AND(B6524="Premier League",E6524="Highlights"),_xlfn.XLOOKUP(H6524,Calendar!O:O,Calendar!N:N,,-1),""))</f>
        <v/>
      </c>
      <c r="AI6524" s="61" t="str">
        <f>IF(AND(AH6524&lt;&gt;"",E6524="Live"),_xlfn.XLOOKUP(_xlfn.TEXTJOIN(" vs ",,C6524:D6524),Calendar!G:G,Calendar!K:K),"")</f>
        <v/>
      </c>
      <c r="AJ6524" s="61" t="str">
        <f>IF(AND(K6524&lt;&gt;"Match of the Day",K6524&lt;&gt;"Match of the Day 2",K6524&lt;&gt;"Match of the Day Repeat"),"",1+MAX($AJ$10:AJ6523))</f>
        <v/>
      </c>
    </row>
    <row r="6525" spans="34:36" x14ac:dyDescent="0.35">
      <c r="AH6525" s="16" t="str">
        <f>IF(AND(B6525="Premier League",E6525="Live"),_xlfn.XLOOKUP(_xlfn.TEXTJOIN(" vs ",,C6525:D6525),Calendar!G:G,Calendar!B:B),IF(AND(B6525="Premier League",E6525="Highlights"),_xlfn.XLOOKUP(H6525,Calendar!O:O,Calendar!N:N,,-1),""))</f>
        <v/>
      </c>
      <c r="AI6525" s="61" t="str">
        <f>IF(AND(AH6525&lt;&gt;"",E6525="Live"),_xlfn.XLOOKUP(_xlfn.TEXTJOIN(" vs ",,C6525:D6525),Calendar!G:G,Calendar!K:K),"")</f>
        <v/>
      </c>
      <c r="AJ6525" s="61" t="str">
        <f>IF(AND(K6525&lt;&gt;"Match of the Day",K6525&lt;&gt;"Match of the Day 2",K6525&lt;&gt;"Match of the Day Repeat"),"",1+MAX($AJ$10:AJ6524))</f>
        <v/>
      </c>
    </row>
    <row r="6526" spans="34:36" x14ac:dyDescent="0.35">
      <c r="AH6526" s="16" t="str">
        <f>IF(AND(B6526="Premier League",E6526="Live"),_xlfn.XLOOKUP(_xlfn.TEXTJOIN(" vs ",,C6526:D6526),Calendar!G:G,Calendar!B:B),IF(AND(B6526="Premier League",E6526="Highlights"),_xlfn.XLOOKUP(H6526,Calendar!O:O,Calendar!N:N,,-1),""))</f>
        <v/>
      </c>
      <c r="AI6526" s="61" t="str">
        <f>IF(AND(AH6526&lt;&gt;"",E6526="Live"),_xlfn.XLOOKUP(_xlfn.TEXTJOIN(" vs ",,C6526:D6526),Calendar!G:G,Calendar!K:K),"")</f>
        <v/>
      </c>
      <c r="AJ6526" s="61" t="str">
        <f>IF(AND(K6526&lt;&gt;"Match of the Day",K6526&lt;&gt;"Match of the Day 2",K6526&lt;&gt;"Match of the Day Repeat"),"",1+MAX($AJ$10:AJ6525))</f>
        <v/>
      </c>
    </row>
    <row r="6527" spans="34:36" x14ac:dyDescent="0.35">
      <c r="AH6527" s="16" t="str">
        <f>IF(AND(B6527="Premier League",E6527="Live"),_xlfn.XLOOKUP(_xlfn.TEXTJOIN(" vs ",,C6527:D6527),Calendar!G:G,Calendar!B:B),IF(AND(B6527="Premier League",E6527="Highlights"),_xlfn.XLOOKUP(H6527,Calendar!O:O,Calendar!N:N,,-1),""))</f>
        <v/>
      </c>
      <c r="AI6527" s="61" t="str">
        <f>IF(AND(AH6527&lt;&gt;"",E6527="Live"),_xlfn.XLOOKUP(_xlfn.TEXTJOIN(" vs ",,C6527:D6527),Calendar!G:G,Calendar!K:K),"")</f>
        <v/>
      </c>
      <c r="AJ6527" s="61" t="str">
        <f>IF(AND(K6527&lt;&gt;"Match of the Day",K6527&lt;&gt;"Match of the Day 2",K6527&lt;&gt;"Match of the Day Repeat"),"",1+MAX($AJ$10:AJ6526))</f>
        <v/>
      </c>
    </row>
    <row r="6528" spans="34:36" x14ac:dyDescent="0.35">
      <c r="AH6528" s="16" t="str">
        <f>IF(AND(B6528="Premier League",E6528="Live"),_xlfn.XLOOKUP(_xlfn.TEXTJOIN(" vs ",,C6528:D6528),Calendar!G:G,Calendar!B:B),IF(AND(B6528="Premier League",E6528="Highlights"),_xlfn.XLOOKUP(H6528,Calendar!O:O,Calendar!N:N,,-1),""))</f>
        <v/>
      </c>
      <c r="AI6528" s="61" t="str">
        <f>IF(AND(AH6528&lt;&gt;"",E6528="Live"),_xlfn.XLOOKUP(_xlfn.TEXTJOIN(" vs ",,C6528:D6528),Calendar!G:G,Calendar!K:K),"")</f>
        <v/>
      </c>
      <c r="AJ6528" s="61" t="str">
        <f>IF(AND(K6528&lt;&gt;"Match of the Day",K6528&lt;&gt;"Match of the Day 2",K6528&lt;&gt;"Match of the Day Repeat"),"",1+MAX($AJ$10:AJ6527))</f>
        <v/>
      </c>
    </row>
    <row r="6529" spans="34:36" x14ac:dyDescent="0.35">
      <c r="AH6529" s="16" t="str">
        <f>IF(AND(B6529="Premier League",E6529="Live"),_xlfn.XLOOKUP(_xlfn.TEXTJOIN(" vs ",,C6529:D6529),Calendar!G:G,Calendar!B:B),IF(AND(B6529="Premier League",E6529="Highlights"),_xlfn.XLOOKUP(H6529,Calendar!O:O,Calendar!N:N,,-1),""))</f>
        <v/>
      </c>
      <c r="AI6529" s="61" t="str">
        <f>IF(AND(AH6529&lt;&gt;"",E6529="Live"),_xlfn.XLOOKUP(_xlfn.TEXTJOIN(" vs ",,C6529:D6529),Calendar!G:G,Calendar!K:K),"")</f>
        <v/>
      </c>
      <c r="AJ6529" s="61" t="str">
        <f>IF(AND(K6529&lt;&gt;"Match of the Day",K6529&lt;&gt;"Match of the Day 2",K6529&lt;&gt;"Match of the Day Repeat"),"",1+MAX($AJ$10:AJ6528))</f>
        <v/>
      </c>
    </row>
    <row r="6530" spans="34:36" x14ac:dyDescent="0.35">
      <c r="AH6530" s="16" t="str">
        <f>IF(AND(B6530="Premier League",E6530="Live"),_xlfn.XLOOKUP(_xlfn.TEXTJOIN(" vs ",,C6530:D6530),Calendar!G:G,Calendar!B:B),IF(AND(B6530="Premier League",E6530="Highlights"),_xlfn.XLOOKUP(H6530,Calendar!O:O,Calendar!N:N,,-1),""))</f>
        <v/>
      </c>
      <c r="AI6530" s="61" t="str">
        <f>IF(AND(AH6530&lt;&gt;"",E6530="Live"),_xlfn.XLOOKUP(_xlfn.TEXTJOIN(" vs ",,C6530:D6530),Calendar!G:G,Calendar!K:K),"")</f>
        <v/>
      </c>
      <c r="AJ6530" s="61" t="str">
        <f>IF(AND(K6530&lt;&gt;"Match of the Day",K6530&lt;&gt;"Match of the Day 2",K6530&lt;&gt;"Match of the Day Repeat"),"",1+MAX($AJ$10:AJ6529))</f>
        <v/>
      </c>
    </row>
    <row r="6531" spans="34:36" x14ac:dyDescent="0.35">
      <c r="AH6531" s="16" t="str">
        <f>IF(AND(B6531="Premier League",E6531="Live"),_xlfn.XLOOKUP(_xlfn.TEXTJOIN(" vs ",,C6531:D6531),Calendar!G:G,Calendar!B:B),IF(AND(B6531="Premier League",E6531="Highlights"),_xlfn.XLOOKUP(H6531,Calendar!O:O,Calendar!N:N,,-1),""))</f>
        <v/>
      </c>
      <c r="AI6531" s="61" t="str">
        <f>IF(AND(AH6531&lt;&gt;"",E6531="Live"),_xlfn.XLOOKUP(_xlfn.TEXTJOIN(" vs ",,C6531:D6531),Calendar!G:G,Calendar!K:K),"")</f>
        <v/>
      </c>
      <c r="AJ6531" s="61" t="str">
        <f>IF(AND(K6531&lt;&gt;"Match of the Day",K6531&lt;&gt;"Match of the Day 2",K6531&lt;&gt;"Match of the Day Repeat"),"",1+MAX($AJ$10:AJ6530))</f>
        <v/>
      </c>
    </row>
    <row r="6532" spans="34:36" x14ac:dyDescent="0.35">
      <c r="AH6532" s="16" t="str">
        <f>IF(AND(B6532="Premier League",E6532="Live"),_xlfn.XLOOKUP(_xlfn.TEXTJOIN(" vs ",,C6532:D6532),Calendar!G:G,Calendar!B:B),IF(AND(B6532="Premier League",E6532="Highlights"),_xlfn.XLOOKUP(H6532,Calendar!O:O,Calendar!N:N,,-1),""))</f>
        <v/>
      </c>
      <c r="AI6532" s="61" t="str">
        <f>IF(AND(AH6532&lt;&gt;"",E6532="Live"),_xlfn.XLOOKUP(_xlfn.TEXTJOIN(" vs ",,C6532:D6532),Calendar!G:G,Calendar!K:K),"")</f>
        <v/>
      </c>
      <c r="AJ6532" s="61" t="str">
        <f>IF(AND(K6532&lt;&gt;"Match of the Day",K6532&lt;&gt;"Match of the Day 2",K6532&lt;&gt;"Match of the Day Repeat"),"",1+MAX($AJ$10:AJ6531))</f>
        <v/>
      </c>
    </row>
    <row r="6533" spans="34:36" x14ac:dyDescent="0.35">
      <c r="AH6533" s="16" t="str">
        <f>IF(AND(B6533="Premier League",E6533="Live"),_xlfn.XLOOKUP(_xlfn.TEXTJOIN(" vs ",,C6533:D6533),Calendar!G:G,Calendar!B:B),IF(AND(B6533="Premier League",E6533="Highlights"),_xlfn.XLOOKUP(H6533,Calendar!O:O,Calendar!N:N,,-1),""))</f>
        <v/>
      </c>
      <c r="AI6533" s="61" t="str">
        <f>IF(AND(AH6533&lt;&gt;"",E6533="Live"),_xlfn.XLOOKUP(_xlfn.TEXTJOIN(" vs ",,C6533:D6533),Calendar!G:G,Calendar!K:K),"")</f>
        <v/>
      </c>
      <c r="AJ6533" s="61" t="str">
        <f>IF(AND(K6533&lt;&gt;"Match of the Day",K6533&lt;&gt;"Match of the Day 2",K6533&lt;&gt;"Match of the Day Repeat"),"",1+MAX($AJ$10:AJ6532))</f>
        <v/>
      </c>
    </row>
    <row r="6534" spans="34:36" x14ac:dyDescent="0.35">
      <c r="AH6534" s="16" t="str">
        <f>IF(AND(B6534="Premier League",E6534="Live"),_xlfn.XLOOKUP(_xlfn.TEXTJOIN(" vs ",,C6534:D6534),Calendar!G:G,Calendar!B:B),IF(AND(B6534="Premier League",E6534="Highlights"),_xlfn.XLOOKUP(H6534,Calendar!O:O,Calendar!N:N,,-1),""))</f>
        <v/>
      </c>
      <c r="AI6534" s="61" t="str">
        <f>IF(AND(AH6534&lt;&gt;"",E6534="Live"),_xlfn.XLOOKUP(_xlfn.TEXTJOIN(" vs ",,C6534:D6534),Calendar!G:G,Calendar!K:K),"")</f>
        <v/>
      </c>
      <c r="AJ6534" s="61" t="str">
        <f>IF(AND(K6534&lt;&gt;"Match of the Day",K6534&lt;&gt;"Match of the Day 2",K6534&lt;&gt;"Match of the Day Repeat"),"",1+MAX($AJ$10:AJ6533))</f>
        <v/>
      </c>
    </row>
    <row r="6535" spans="34:36" x14ac:dyDescent="0.35">
      <c r="AH6535" s="16" t="str">
        <f>IF(AND(B6535="Premier League",E6535="Live"),_xlfn.XLOOKUP(_xlfn.TEXTJOIN(" vs ",,C6535:D6535),Calendar!G:G,Calendar!B:B),IF(AND(B6535="Premier League",E6535="Highlights"),_xlfn.XLOOKUP(H6535,Calendar!O:O,Calendar!N:N,,-1),""))</f>
        <v/>
      </c>
      <c r="AI6535" s="61" t="str">
        <f>IF(AND(AH6535&lt;&gt;"",E6535="Live"),_xlfn.XLOOKUP(_xlfn.TEXTJOIN(" vs ",,C6535:D6535),Calendar!G:G,Calendar!K:K),"")</f>
        <v/>
      </c>
      <c r="AJ6535" s="61" t="str">
        <f>IF(AND(K6535&lt;&gt;"Match of the Day",K6535&lt;&gt;"Match of the Day 2",K6535&lt;&gt;"Match of the Day Repeat"),"",1+MAX($AJ$10:AJ6534))</f>
        <v/>
      </c>
    </row>
    <row r="6536" spans="34:36" x14ac:dyDescent="0.35">
      <c r="AH6536" s="16" t="str">
        <f>IF(AND(B6536="Premier League",E6536="Live"),_xlfn.XLOOKUP(_xlfn.TEXTJOIN(" vs ",,C6536:D6536),Calendar!G:G,Calendar!B:B),IF(AND(B6536="Premier League",E6536="Highlights"),_xlfn.XLOOKUP(H6536,Calendar!O:O,Calendar!N:N,,-1),""))</f>
        <v/>
      </c>
      <c r="AI6536" s="61" t="str">
        <f>IF(AND(AH6536&lt;&gt;"",E6536="Live"),_xlfn.XLOOKUP(_xlfn.TEXTJOIN(" vs ",,C6536:D6536),Calendar!G:G,Calendar!K:K),"")</f>
        <v/>
      </c>
      <c r="AJ6536" s="61" t="str">
        <f>IF(AND(K6536&lt;&gt;"Match of the Day",K6536&lt;&gt;"Match of the Day 2",K6536&lt;&gt;"Match of the Day Repeat"),"",1+MAX($AJ$10:AJ6535))</f>
        <v/>
      </c>
    </row>
    <row r="6537" spans="34:36" x14ac:dyDescent="0.35">
      <c r="AH6537" s="16" t="str">
        <f>IF(AND(B6537="Premier League",E6537="Live"),_xlfn.XLOOKUP(_xlfn.TEXTJOIN(" vs ",,C6537:D6537),Calendar!G:G,Calendar!B:B),IF(AND(B6537="Premier League",E6537="Highlights"),_xlfn.XLOOKUP(H6537,Calendar!O:O,Calendar!N:N,,-1),""))</f>
        <v/>
      </c>
      <c r="AI6537" s="61" t="str">
        <f>IF(AND(AH6537&lt;&gt;"",E6537="Live"),_xlfn.XLOOKUP(_xlfn.TEXTJOIN(" vs ",,C6537:D6537),Calendar!G:G,Calendar!K:K),"")</f>
        <v/>
      </c>
      <c r="AJ6537" s="61" t="str">
        <f>IF(AND(K6537&lt;&gt;"Match of the Day",K6537&lt;&gt;"Match of the Day 2",K6537&lt;&gt;"Match of the Day Repeat"),"",1+MAX($AJ$10:AJ6536))</f>
        <v/>
      </c>
    </row>
    <row r="6538" spans="34:36" x14ac:dyDescent="0.35">
      <c r="AH6538" s="16" t="str">
        <f>IF(AND(B6538="Premier League",E6538="Live"),_xlfn.XLOOKUP(_xlfn.TEXTJOIN(" vs ",,C6538:D6538),Calendar!G:G,Calendar!B:B),IF(AND(B6538="Premier League",E6538="Highlights"),_xlfn.XLOOKUP(H6538,Calendar!O:O,Calendar!N:N,,-1),""))</f>
        <v/>
      </c>
      <c r="AI6538" s="61" t="str">
        <f>IF(AND(AH6538&lt;&gt;"",E6538="Live"),_xlfn.XLOOKUP(_xlfn.TEXTJOIN(" vs ",,C6538:D6538),Calendar!G:G,Calendar!K:K),"")</f>
        <v/>
      </c>
      <c r="AJ6538" s="61" t="str">
        <f>IF(AND(K6538&lt;&gt;"Match of the Day",K6538&lt;&gt;"Match of the Day 2",K6538&lt;&gt;"Match of the Day Repeat"),"",1+MAX($AJ$10:AJ6537))</f>
        <v/>
      </c>
    </row>
    <row r="6539" spans="34:36" x14ac:dyDescent="0.35">
      <c r="AH6539" s="16" t="str">
        <f>IF(AND(B6539="Premier League",E6539="Live"),_xlfn.XLOOKUP(_xlfn.TEXTJOIN(" vs ",,C6539:D6539),Calendar!G:G,Calendar!B:B),IF(AND(B6539="Premier League",E6539="Highlights"),_xlfn.XLOOKUP(H6539,Calendar!O:O,Calendar!N:N,,-1),""))</f>
        <v/>
      </c>
      <c r="AI6539" s="61" t="str">
        <f>IF(AND(AH6539&lt;&gt;"",E6539="Live"),_xlfn.XLOOKUP(_xlfn.TEXTJOIN(" vs ",,C6539:D6539),Calendar!G:G,Calendar!K:K),"")</f>
        <v/>
      </c>
      <c r="AJ6539" s="61" t="str">
        <f>IF(AND(K6539&lt;&gt;"Match of the Day",K6539&lt;&gt;"Match of the Day 2",K6539&lt;&gt;"Match of the Day Repeat"),"",1+MAX($AJ$10:AJ6538))</f>
        <v/>
      </c>
    </row>
    <row r="6540" spans="34:36" x14ac:dyDescent="0.35">
      <c r="AH6540" s="16" t="str">
        <f>IF(AND(B6540="Premier League",E6540="Live"),_xlfn.XLOOKUP(_xlfn.TEXTJOIN(" vs ",,C6540:D6540),Calendar!G:G,Calendar!B:B),IF(AND(B6540="Premier League",E6540="Highlights"),_xlfn.XLOOKUP(H6540,Calendar!O:O,Calendar!N:N,,-1),""))</f>
        <v/>
      </c>
      <c r="AI6540" s="61" t="str">
        <f>IF(AND(AH6540&lt;&gt;"",E6540="Live"),_xlfn.XLOOKUP(_xlfn.TEXTJOIN(" vs ",,C6540:D6540),Calendar!G:G,Calendar!K:K),"")</f>
        <v/>
      </c>
      <c r="AJ6540" s="61" t="str">
        <f>IF(AND(K6540&lt;&gt;"Match of the Day",K6540&lt;&gt;"Match of the Day 2",K6540&lt;&gt;"Match of the Day Repeat"),"",1+MAX($AJ$10:AJ6539))</f>
        <v/>
      </c>
    </row>
    <row r="6541" spans="34:36" x14ac:dyDescent="0.35">
      <c r="AH6541" s="16" t="str">
        <f>IF(AND(B6541="Premier League",E6541="Live"),_xlfn.XLOOKUP(_xlfn.TEXTJOIN(" vs ",,C6541:D6541),Calendar!G:G,Calendar!B:B),IF(AND(B6541="Premier League",E6541="Highlights"),_xlfn.XLOOKUP(H6541,Calendar!O:O,Calendar!N:N,,-1),""))</f>
        <v/>
      </c>
      <c r="AI6541" s="61" t="str">
        <f>IF(AND(AH6541&lt;&gt;"",E6541="Live"),_xlfn.XLOOKUP(_xlfn.TEXTJOIN(" vs ",,C6541:D6541),Calendar!G:G,Calendar!K:K),"")</f>
        <v/>
      </c>
      <c r="AJ6541" s="61" t="str">
        <f>IF(AND(K6541&lt;&gt;"Match of the Day",K6541&lt;&gt;"Match of the Day 2",K6541&lt;&gt;"Match of the Day Repeat"),"",1+MAX($AJ$10:AJ6540))</f>
        <v/>
      </c>
    </row>
    <row r="6542" spans="34:36" x14ac:dyDescent="0.35">
      <c r="AH6542" s="16" t="str">
        <f>IF(AND(B6542="Premier League",E6542="Live"),_xlfn.XLOOKUP(_xlfn.TEXTJOIN(" vs ",,C6542:D6542),Calendar!G:G,Calendar!B:B),IF(AND(B6542="Premier League",E6542="Highlights"),_xlfn.XLOOKUP(H6542,Calendar!O:O,Calendar!N:N,,-1),""))</f>
        <v/>
      </c>
      <c r="AI6542" s="61" t="str">
        <f>IF(AND(AH6542&lt;&gt;"",E6542="Live"),_xlfn.XLOOKUP(_xlfn.TEXTJOIN(" vs ",,C6542:D6542),Calendar!G:G,Calendar!K:K),"")</f>
        <v/>
      </c>
      <c r="AJ6542" s="61" t="str">
        <f>IF(AND(K6542&lt;&gt;"Match of the Day",K6542&lt;&gt;"Match of the Day 2",K6542&lt;&gt;"Match of the Day Repeat"),"",1+MAX($AJ$10:AJ6541))</f>
        <v/>
      </c>
    </row>
    <row r="6543" spans="34:36" x14ac:dyDescent="0.35">
      <c r="AH6543" s="16" t="str">
        <f>IF(AND(B6543="Premier League",E6543="Live"),_xlfn.XLOOKUP(_xlfn.TEXTJOIN(" vs ",,C6543:D6543),Calendar!G:G,Calendar!B:B),IF(AND(B6543="Premier League",E6543="Highlights"),_xlfn.XLOOKUP(H6543,Calendar!O:O,Calendar!N:N,,-1),""))</f>
        <v/>
      </c>
      <c r="AI6543" s="61" t="str">
        <f>IF(AND(AH6543&lt;&gt;"",E6543="Live"),_xlfn.XLOOKUP(_xlfn.TEXTJOIN(" vs ",,C6543:D6543),Calendar!G:G,Calendar!K:K),"")</f>
        <v/>
      </c>
      <c r="AJ6543" s="61" t="str">
        <f>IF(AND(K6543&lt;&gt;"Match of the Day",K6543&lt;&gt;"Match of the Day 2",K6543&lt;&gt;"Match of the Day Repeat"),"",1+MAX($AJ$10:AJ6542))</f>
        <v/>
      </c>
    </row>
    <row r="6544" spans="34:36" x14ac:dyDescent="0.35">
      <c r="AH6544" s="16" t="str">
        <f>IF(AND(B6544="Premier League",E6544="Live"),_xlfn.XLOOKUP(_xlfn.TEXTJOIN(" vs ",,C6544:D6544),Calendar!G:G,Calendar!B:B),IF(AND(B6544="Premier League",E6544="Highlights"),_xlfn.XLOOKUP(H6544,Calendar!O:O,Calendar!N:N,,-1),""))</f>
        <v/>
      </c>
      <c r="AI6544" s="61" t="str">
        <f>IF(AND(AH6544&lt;&gt;"",E6544="Live"),_xlfn.XLOOKUP(_xlfn.TEXTJOIN(" vs ",,C6544:D6544),Calendar!G:G,Calendar!K:K),"")</f>
        <v/>
      </c>
      <c r="AJ6544" s="61" t="str">
        <f>IF(AND(K6544&lt;&gt;"Match of the Day",K6544&lt;&gt;"Match of the Day 2",K6544&lt;&gt;"Match of the Day Repeat"),"",1+MAX($AJ$10:AJ6543))</f>
        <v/>
      </c>
    </row>
    <row r="6545" spans="34:36" x14ac:dyDescent="0.35">
      <c r="AH6545" s="16" t="str">
        <f>IF(AND(B6545="Premier League",E6545="Live"),_xlfn.XLOOKUP(_xlfn.TEXTJOIN(" vs ",,C6545:D6545),Calendar!G:G,Calendar!B:B),IF(AND(B6545="Premier League",E6545="Highlights"),_xlfn.XLOOKUP(H6545,Calendar!O:O,Calendar!N:N,,-1),""))</f>
        <v/>
      </c>
      <c r="AI6545" s="61" t="str">
        <f>IF(AND(AH6545&lt;&gt;"",E6545="Live"),_xlfn.XLOOKUP(_xlfn.TEXTJOIN(" vs ",,C6545:D6545),Calendar!G:G,Calendar!K:K),"")</f>
        <v/>
      </c>
      <c r="AJ6545" s="61" t="str">
        <f>IF(AND(K6545&lt;&gt;"Match of the Day",K6545&lt;&gt;"Match of the Day 2",K6545&lt;&gt;"Match of the Day Repeat"),"",1+MAX($AJ$10:AJ6544))</f>
        <v/>
      </c>
    </row>
    <row r="6546" spans="34:36" x14ac:dyDescent="0.35">
      <c r="AH6546" s="16" t="str">
        <f>IF(AND(B6546="Premier League",E6546="Live"),_xlfn.XLOOKUP(_xlfn.TEXTJOIN(" vs ",,C6546:D6546),Calendar!G:G,Calendar!B:B),IF(AND(B6546="Premier League",E6546="Highlights"),_xlfn.XLOOKUP(H6546,Calendar!O:O,Calendar!N:N,,-1),""))</f>
        <v/>
      </c>
      <c r="AI6546" s="61" t="str">
        <f>IF(AND(AH6546&lt;&gt;"",E6546="Live"),_xlfn.XLOOKUP(_xlfn.TEXTJOIN(" vs ",,C6546:D6546),Calendar!G:G,Calendar!K:K),"")</f>
        <v/>
      </c>
      <c r="AJ6546" s="61" t="str">
        <f>IF(AND(K6546&lt;&gt;"Match of the Day",K6546&lt;&gt;"Match of the Day 2",K6546&lt;&gt;"Match of the Day Repeat"),"",1+MAX($AJ$10:AJ6545))</f>
        <v/>
      </c>
    </row>
    <row r="6547" spans="34:36" x14ac:dyDescent="0.35">
      <c r="AH6547" s="16" t="str">
        <f>IF(AND(B6547="Premier League",E6547="Live"),_xlfn.XLOOKUP(_xlfn.TEXTJOIN(" vs ",,C6547:D6547),Calendar!G:G,Calendar!B:B),IF(AND(B6547="Premier League",E6547="Highlights"),_xlfn.XLOOKUP(H6547,Calendar!O:O,Calendar!N:N,,-1),""))</f>
        <v/>
      </c>
      <c r="AI6547" s="61" t="str">
        <f>IF(AND(AH6547&lt;&gt;"",E6547="Live"),_xlfn.XLOOKUP(_xlfn.TEXTJOIN(" vs ",,C6547:D6547),Calendar!G:G,Calendar!K:K),"")</f>
        <v/>
      </c>
      <c r="AJ6547" s="61" t="str">
        <f>IF(AND(K6547&lt;&gt;"Match of the Day",K6547&lt;&gt;"Match of the Day 2",K6547&lt;&gt;"Match of the Day Repeat"),"",1+MAX($AJ$10:AJ6546))</f>
        <v/>
      </c>
    </row>
    <row r="6548" spans="34:36" x14ac:dyDescent="0.35">
      <c r="AH6548" s="16" t="str">
        <f>IF(AND(B6548="Premier League",E6548="Live"),_xlfn.XLOOKUP(_xlfn.TEXTJOIN(" vs ",,C6548:D6548),Calendar!G:G,Calendar!B:B),IF(AND(B6548="Premier League",E6548="Highlights"),_xlfn.XLOOKUP(H6548,Calendar!O:O,Calendar!N:N,,-1),""))</f>
        <v/>
      </c>
      <c r="AI6548" s="61" t="str">
        <f>IF(AND(AH6548&lt;&gt;"",E6548="Live"),_xlfn.XLOOKUP(_xlfn.TEXTJOIN(" vs ",,C6548:D6548),Calendar!G:G,Calendar!K:K),"")</f>
        <v/>
      </c>
      <c r="AJ6548" s="61" t="str">
        <f>IF(AND(K6548&lt;&gt;"Match of the Day",K6548&lt;&gt;"Match of the Day 2",K6548&lt;&gt;"Match of the Day Repeat"),"",1+MAX($AJ$10:AJ6547))</f>
        <v/>
      </c>
    </row>
    <row r="6549" spans="34:36" x14ac:dyDescent="0.35">
      <c r="AH6549" s="16" t="str">
        <f>IF(AND(B6549="Premier League",E6549="Live"),_xlfn.XLOOKUP(_xlfn.TEXTJOIN(" vs ",,C6549:D6549),Calendar!G:G,Calendar!B:B),IF(AND(B6549="Premier League",E6549="Highlights"),_xlfn.XLOOKUP(H6549,Calendar!O:O,Calendar!N:N,,-1),""))</f>
        <v/>
      </c>
      <c r="AI6549" s="61" t="str">
        <f>IF(AND(AH6549&lt;&gt;"",E6549="Live"),_xlfn.XLOOKUP(_xlfn.TEXTJOIN(" vs ",,C6549:D6549),Calendar!G:G,Calendar!K:K),"")</f>
        <v/>
      </c>
      <c r="AJ6549" s="61" t="str">
        <f>IF(AND(K6549&lt;&gt;"Match of the Day",K6549&lt;&gt;"Match of the Day 2",K6549&lt;&gt;"Match of the Day Repeat"),"",1+MAX($AJ$10:AJ6548))</f>
        <v/>
      </c>
    </row>
    <row r="6550" spans="34:36" x14ac:dyDescent="0.35">
      <c r="AH6550" s="16" t="str">
        <f>IF(AND(B6550="Premier League",E6550="Live"),_xlfn.XLOOKUP(_xlfn.TEXTJOIN(" vs ",,C6550:D6550),Calendar!G:G,Calendar!B:B),IF(AND(B6550="Premier League",E6550="Highlights"),_xlfn.XLOOKUP(H6550,Calendar!O:O,Calendar!N:N,,-1),""))</f>
        <v/>
      </c>
      <c r="AI6550" s="61" t="str">
        <f>IF(AND(AH6550&lt;&gt;"",E6550="Live"),_xlfn.XLOOKUP(_xlfn.TEXTJOIN(" vs ",,C6550:D6550),Calendar!G:G,Calendar!K:K),"")</f>
        <v/>
      </c>
      <c r="AJ6550" s="61" t="str">
        <f>IF(AND(K6550&lt;&gt;"Match of the Day",K6550&lt;&gt;"Match of the Day 2",K6550&lt;&gt;"Match of the Day Repeat"),"",1+MAX($AJ$10:AJ6549))</f>
        <v/>
      </c>
    </row>
    <row r="6551" spans="34:36" x14ac:dyDescent="0.35">
      <c r="AH6551" s="16" t="str">
        <f>IF(AND(B6551="Premier League",E6551="Live"),_xlfn.XLOOKUP(_xlfn.TEXTJOIN(" vs ",,C6551:D6551),Calendar!G:G,Calendar!B:B),IF(AND(B6551="Premier League",E6551="Highlights"),_xlfn.XLOOKUP(H6551,Calendar!O:O,Calendar!N:N,,-1),""))</f>
        <v/>
      </c>
      <c r="AI6551" s="61" t="str">
        <f>IF(AND(AH6551&lt;&gt;"",E6551="Live"),_xlfn.XLOOKUP(_xlfn.TEXTJOIN(" vs ",,C6551:D6551),Calendar!G:G,Calendar!K:K),"")</f>
        <v/>
      </c>
      <c r="AJ6551" s="61" t="str">
        <f>IF(AND(K6551&lt;&gt;"Match of the Day",K6551&lt;&gt;"Match of the Day 2",K6551&lt;&gt;"Match of the Day Repeat"),"",1+MAX($AJ$10:AJ6550))</f>
        <v/>
      </c>
    </row>
    <row r="6552" spans="34:36" x14ac:dyDescent="0.35">
      <c r="AH6552" s="16" t="str">
        <f>IF(AND(B6552="Premier League",E6552="Live"),_xlfn.XLOOKUP(_xlfn.TEXTJOIN(" vs ",,C6552:D6552),Calendar!G:G,Calendar!B:B),IF(AND(B6552="Premier League",E6552="Highlights"),_xlfn.XLOOKUP(H6552,Calendar!O:O,Calendar!N:N,,-1),""))</f>
        <v/>
      </c>
      <c r="AI6552" s="61" t="str">
        <f>IF(AND(AH6552&lt;&gt;"",E6552="Live"),_xlfn.XLOOKUP(_xlfn.TEXTJOIN(" vs ",,C6552:D6552),Calendar!G:G,Calendar!K:K),"")</f>
        <v/>
      </c>
      <c r="AJ6552" s="61" t="str">
        <f>IF(AND(K6552&lt;&gt;"Match of the Day",K6552&lt;&gt;"Match of the Day 2",K6552&lt;&gt;"Match of the Day Repeat"),"",1+MAX($AJ$10:AJ6551))</f>
        <v/>
      </c>
    </row>
    <row r="6553" spans="34:36" x14ac:dyDescent="0.35">
      <c r="AH6553" s="16" t="str">
        <f>IF(AND(B6553="Premier League",E6553="Live"),_xlfn.XLOOKUP(_xlfn.TEXTJOIN(" vs ",,C6553:D6553),Calendar!G:G,Calendar!B:B),IF(AND(B6553="Premier League",E6553="Highlights"),_xlfn.XLOOKUP(H6553,Calendar!O:O,Calendar!N:N,,-1),""))</f>
        <v/>
      </c>
      <c r="AI6553" s="61" t="str">
        <f>IF(AND(AH6553&lt;&gt;"",E6553="Live"),_xlfn.XLOOKUP(_xlfn.TEXTJOIN(" vs ",,C6553:D6553),Calendar!G:G,Calendar!K:K),"")</f>
        <v/>
      </c>
      <c r="AJ6553" s="61" t="str">
        <f>IF(AND(K6553&lt;&gt;"Match of the Day",K6553&lt;&gt;"Match of the Day 2",K6553&lt;&gt;"Match of the Day Repeat"),"",1+MAX($AJ$10:AJ6552))</f>
        <v/>
      </c>
    </row>
    <row r="6554" spans="34:36" x14ac:dyDescent="0.35">
      <c r="AH6554" s="16" t="str">
        <f>IF(AND(B6554="Premier League",E6554="Live"),_xlfn.XLOOKUP(_xlfn.TEXTJOIN(" vs ",,C6554:D6554),Calendar!G:G,Calendar!B:B),IF(AND(B6554="Premier League",E6554="Highlights"),_xlfn.XLOOKUP(H6554,Calendar!O:O,Calendar!N:N,,-1),""))</f>
        <v/>
      </c>
      <c r="AI6554" s="61" t="str">
        <f>IF(AND(AH6554&lt;&gt;"",E6554="Live"),_xlfn.XLOOKUP(_xlfn.TEXTJOIN(" vs ",,C6554:D6554),Calendar!G:G,Calendar!K:K),"")</f>
        <v/>
      </c>
      <c r="AJ6554" s="61" t="str">
        <f>IF(AND(K6554&lt;&gt;"Match of the Day",K6554&lt;&gt;"Match of the Day 2",K6554&lt;&gt;"Match of the Day Repeat"),"",1+MAX($AJ$10:AJ6553))</f>
        <v/>
      </c>
    </row>
    <row r="6555" spans="34:36" x14ac:dyDescent="0.35">
      <c r="AH6555" s="16" t="str">
        <f>IF(AND(B6555="Premier League",E6555="Live"),_xlfn.XLOOKUP(_xlfn.TEXTJOIN(" vs ",,C6555:D6555),Calendar!G:G,Calendar!B:B),IF(AND(B6555="Premier League",E6555="Highlights"),_xlfn.XLOOKUP(H6555,Calendar!O:O,Calendar!N:N,,-1),""))</f>
        <v/>
      </c>
      <c r="AI6555" s="61" t="str">
        <f>IF(AND(AH6555&lt;&gt;"",E6555="Live"),_xlfn.XLOOKUP(_xlfn.TEXTJOIN(" vs ",,C6555:D6555),Calendar!G:G,Calendar!K:K),"")</f>
        <v/>
      </c>
      <c r="AJ6555" s="61" t="str">
        <f>IF(AND(K6555&lt;&gt;"Match of the Day",K6555&lt;&gt;"Match of the Day 2",K6555&lt;&gt;"Match of the Day Repeat"),"",1+MAX($AJ$10:AJ6554))</f>
        <v/>
      </c>
    </row>
    <row r="6556" spans="34:36" x14ac:dyDescent="0.35">
      <c r="AH6556" s="16" t="str">
        <f>IF(AND(B6556="Premier League",E6556="Live"),_xlfn.XLOOKUP(_xlfn.TEXTJOIN(" vs ",,C6556:D6556),Calendar!G:G,Calendar!B:B),IF(AND(B6556="Premier League",E6556="Highlights"),_xlfn.XLOOKUP(H6556,Calendar!O:O,Calendar!N:N,,-1),""))</f>
        <v/>
      </c>
      <c r="AI6556" s="61" t="str">
        <f>IF(AND(AH6556&lt;&gt;"",E6556="Live"),_xlfn.XLOOKUP(_xlfn.TEXTJOIN(" vs ",,C6556:D6556),Calendar!G:G,Calendar!K:K),"")</f>
        <v/>
      </c>
      <c r="AJ6556" s="61" t="str">
        <f>IF(AND(K6556&lt;&gt;"Match of the Day",K6556&lt;&gt;"Match of the Day 2",K6556&lt;&gt;"Match of the Day Repeat"),"",1+MAX($AJ$10:AJ6555))</f>
        <v/>
      </c>
    </row>
    <row r="6557" spans="34:36" x14ac:dyDescent="0.35">
      <c r="AH6557" s="16" t="str">
        <f>IF(AND(B6557="Premier League",E6557="Live"),_xlfn.XLOOKUP(_xlfn.TEXTJOIN(" vs ",,C6557:D6557),Calendar!G:G,Calendar!B:B),IF(AND(B6557="Premier League",E6557="Highlights"),_xlfn.XLOOKUP(H6557,Calendar!O:O,Calendar!N:N,,-1),""))</f>
        <v/>
      </c>
      <c r="AI6557" s="61" t="str">
        <f>IF(AND(AH6557&lt;&gt;"",E6557="Live"),_xlfn.XLOOKUP(_xlfn.TEXTJOIN(" vs ",,C6557:D6557),Calendar!G:G,Calendar!K:K),"")</f>
        <v/>
      </c>
      <c r="AJ6557" s="61" t="str">
        <f>IF(AND(K6557&lt;&gt;"Match of the Day",K6557&lt;&gt;"Match of the Day 2",K6557&lt;&gt;"Match of the Day Repeat"),"",1+MAX($AJ$10:AJ6556))</f>
        <v/>
      </c>
    </row>
    <row r="6558" spans="34:36" x14ac:dyDescent="0.35">
      <c r="AH6558" s="16" t="str">
        <f>IF(AND(B6558="Premier League",E6558="Live"),_xlfn.XLOOKUP(_xlfn.TEXTJOIN(" vs ",,C6558:D6558),Calendar!G:G,Calendar!B:B),IF(AND(B6558="Premier League",E6558="Highlights"),_xlfn.XLOOKUP(H6558,Calendar!O:O,Calendar!N:N,,-1),""))</f>
        <v/>
      </c>
      <c r="AI6558" s="61" t="str">
        <f>IF(AND(AH6558&lt;&gt;"",E6558="Live"),_xlfn.XLOOKUP(_xlfn.TEXTJOIN(" vs ",,C6558:D6558),Calendar!G:G,Calendar!K:K),"")</f>
        <v/>
      </c>
      <c r="AJ6558" s="61" t="str">
        <f>IF(AND(K6558&lt;&gt;"Match of the Day",K6558&lt;&gt;"Match of the Day 2",K6558&lt;&gt;"Match of the Day Repeat"),"",1+MAX($AJ$10:AJ6557))</f>
        <v/>
      </c>
    </row>
    <row r="6559" spans="34:36" x14ac:dyDescent="0.35">
      <c r="AH6559" s="16" t="str">
        <f>IF(AND(B6559="Premier League",E6559="Live"),_xlfn.XLOOKUP(_xlfn.TEXTJOIN(" vs ",,C6559:D6559),Calendar!G:G,Calendar!B:B),IF(AND(B6559="Premier League",E6559="Highlights"),_xlfn.XLOOKUP(H6559,Calendar!O:O,Calendar!N:N,,-1),""))</f>
        <v/>
      </c>
      <c r="AI6559" s="61" t="str">
        <f>IF(AND(AH6559&lt;&gt;"",E6559="Live"),_xlfn.XLOOKUP(_xlfn.TEXTJOIN(" vs ",,C6559:D6559),Calendar!G:G,Calendar!K:K),"")</f>
        <v/>
      </c>
      <c r="AJ6559" s="61" t="str">
        <f>IF(AND(K6559&lt;&gt;"Match of the Day",K6559&lt;&gt;"Match of the Day 2",K6559&lt;&gt;"Match of the Day Repeat"),"",1+MAX($AJ$10:AJ6558))</f>
        <v/>
      </c>
    </row>
    <row r="6560" spans="34:36" x14ac:dyDescent="0.35">
      <c r="AH6560" s="16" t="str">
        <f>IF(AND(B6560="Premier League",E6560="Live"),_xlfn.XLOOKUP(_xlfn.TEXTJOIN(" vs ",,C6560:D6560),Calendar!G:G,Calendar!B:B),IF(AND(B6560="Premier League",E6560="Highlights"),_xlfn.XLOOKUP(H6560,Calendar!O:O,Calendar!N:N,,-1),""))</f>
        <v/>
      </c>
      <c r="AI6560" s="61" t="str">
        <f>IF(AND(AH6560&lt;&gt;"",E6560="Live"),_xlfn.XLOOKUP(_xlfn.TEXTJOIN(" vs ",,C6560:D6560),Calendar!G:G,Calendar!K:K),"")</f>
        <v/>
      </c>
      <c r="AJ6560" s="61" t="str">
        <f>IF(AND(K6560&lt;&gt;"Match of the Day",K6560&lt;&gt;"Match of the Day 2",K6560&lt;&gt;"Match of the Day Repeat"),"",1+MAX($AJ$10:AJ6559))</f>
        <v/>
      </c>
    </row>
    <row r="6561" spans="34:36" x14ac:dyDescent="0.35">
      <c r="AH6561" s="16" t="str">
        <f>IF(AND(B6561="Premier League",E6561="Live"),_xlfn.XLOOKUP(_xlfn.TEXTJOIN(" vs ",,C6561:D6561),Calendar!G:G,Calendar!B:B),IF(AND(B6561="Premier League",E6561="Highlights"),_xlfn.XLOOKUP(H6561,Calendar!O:O,Calendar!N:N,,-1),""))</f>
        <v/>
      </c>
      <c r="AI6561" s="61" t="str">
        <f>IF(AND(AH6561&lt;&gt;"",E6561="Live"),_xlfn.XLOOKUP(_xlfn.TEXTJOIN(" vs ",,C6561:D6561),Calendar!G:G,Calendar!K:K),"")</f>
        <v/>
      </c>
      <c r="AJ6561" s="61" t="str">
        <f>IF(AND(K6561&lt;&gt;"Match of the Day",K6561&lt;&gt;"Match of the Day 2",K6561&lt;&gt;"Match of the Day Repeat"),"",1+MAX($AJ$10:AJ6560))</f>
        <v/>
      </c>
    </row>
    <row r="6562" spans="34:36" x14ac:dyDescent="0.35">
      <c r="AH6562" s="16" t="str">
        <f>IF(AND(B6562="Premier League",E6562="Live"),_xlfn.XLOOKUP(_xlfn.TEXTJOIN(" vs ",,C6562:D6562),Calendar!G:G,Calendar!B:B),IF(AND(B6562="Premier League",E6562="Highlights"),_xlfn.XLOOKUP(H6562,Calendar!O:O,Calendar!N:N,,-1),""))</f>
        <v/>
      </c>
      <c r="AI6562" s="61" t="str">
        <f>IF(AND(AH6562&lt;&gt;"",E6562="Live"),_xlfn.XLOOKUP(_xlfn.TEXTJOIN(" vs ",,C6562:D6562),Calendar!G:G,Calendar!K:K),"")</f>
        <v/>
      </c>
      <c r="AJ6562" s="61" t="str">
        <f>IF(AND(K6562&lt;&gt;"Match of the Day",K6562&lt;&gt;"Match of the Day 2",K6562&lt;&gt;"Match of the Day Repeat"),"",1+MAX($AJ$10:AJ6561))</f>
        <v/>
      </c>
    </row>
    <row r="6563" spans="34:36" x14ac:dyDescent="0.35">
      <c r="AH6563" s="16" t="str">
        <f>IF(AND(B6563="Premier League",E6563="Live"),_xlfn.XLOOKUP(_xlfn.TEXTJOIN(" vs ",,C6563:D6563),Calendar!G:G,Calendar!B:B),IF(AND(B6563="Premier League",E6563="Highlights"),_xlfn.XLOOKUP(H6563,Calendar!O:O,Calendar!N:N,,-1),""))</f>
        <v/>
      </c>
      <c r="AI6563" s="61" t="str">
        <f>IF(AND(AH6563&lt;&gt;"",E6563="Live"),_xlfn.XLOOKUP(_xlfn.TEXTJOIN(" vs ",,C6563:D6563),Calendar!G:G,Calendar!K:K),"")</f>
        <v/>
      </c>
      <c r="AJ6563" s="61" t="str">
        <f>IF(AND(K6563&lt;&gt;"Match of the Day",K6563&lt;&gt;"Match of the Day 2",K6563&lt;&gt;"Match of the Day Repeat"),"",1+MAX($AJ$10:AJ6562))</f>
        <v/>
      </c>
    </row>
    <row r="6564" spans="34:36" x14ac:dyDescent="0.35">
      <c r="AH6564" s="16" t="str">
        <f>IF(AND(B6564="Premier League",E6564="Live"),_xlfn.XLOOKUP(_xlfn.TEXTJOIN(" vs ",,C6564:D6564),Calendar!G:G,Calendar!B:B),IF(AND(B6564="Premier League",E6564="Highlights"),_xlfn.XLOOKUP(H6564,Calendar!O:O,Calendar!N:N,,-1),""))</f>
        <v/>
      </c>
      <c r="AI6564" s="61" t="str">
        <f>IF(AND(AH6564&lt;&gt;"",E6564="Live"),_xlfn.XLOOKUP(_xlfn.TEXTJOIN(" vs ",,C6564:D6564),Calendar!G:G,Calendar!K:K),"")</f>
        <v/>
      </c>
      <c r="AJ6564" s="61" t="str">
        <f>IF(AND(K6564&lt;&gt;"Match of the Day",K6564&lt;&gt;"Match of the Day 2",K6564&lt;&gt;"Match of the Day Repeat"),"",1+MAX($AJ$10:AJ6563))</f>
        <v/>
      </c>
    </row>
    <row r="6565" spans="34:36" x14ac:dyDescent="0.35">
      <c r="AH6565" s="16" t="str">
        <f>IF(AND(B6565="Premier League",E6565="Live"),_xlfn.XLOOKUP(_xlfn.TEXTJOIN(" vs ",,C6565:D6565),Calendar!G:G,Calendar!B:B),IF(AND(B6565="Premier League",E6565="Highlights"),_xlfn.XLOOKUP(H6565,Calendar!O:O,Calendar!N:N,,-1),""))</f>
        <v/>
      </c>
      <c r="AI6565" s="61" t="str">
        <f>IF(AND(AH6565&lt;&gt;"",E6565="Live"),_xlfn.XLOOKUP(_xlfn.TEXTJOIN(" vs ",,C6565:D6565),Calendar!G:G,Calendar!K:K),"")</f>
        <v/>
      </c>
      <c r="AJ6565" s="61" t="str">
        <f>IF(AND(K6565&lt;&gt;"Match of the Day",K6565&lt;&gt;"Match of the Day 2",K6565&lt;&gt;"Match of the Day Repeat"),"",1+MAX($AJ$10:AJ6564))</f>
        <v/>
      </c>
    </row>
    <row r="6566" spans="34:36" x14ac:dyDescent="0.35">
      <c r="AH6566" s="16" t="str">
        <f>IF(AND(B6566="Premier League",E6566="Live"),_xlfn.XLOOKUP(_xlfn.TEXTJOIN(" vs ",,C6566:D6566),Calendar!G:G,Calendar!B:B),IF(AND(B6566="Premier League",E6566="Highlights"),_xlfn.XLOOKUP(H6566,Calendar!O:O,Calendar!N:N,,-1),""))</f>
        <v/>
      </c>
      <c r="AI6566" s="61" t="str">
        <f>IF(AND(AH6566&lt;&gt;"",E6566="Live"),_xlfn.XLOOKUP(_xlfn.TEXTJOIN(" vs ",,C6566:D6566),Calendar!G:G,Calendar!K:K),"")</f>
        <v/>
      </c>
      <c r="AJ6566" s="61" t="str">
        <f>IF(AND(K6566&lt;&gt;"Match of the Day",K6566&lt;&gt;"Match of the Day 2",K6566&lt;&gt;"Match of the Day Repeat"),"",1+MAX($AJ$10:AJ6565))</f>
        <v/>
      </c>
    </row>
    <row r="6567" spans="34:36" x14ac:dyDescent="0.35">
      <c r="AH6567" s="16" t="str">
        <f>IF(AND(B6567="Premier League",E6567="Live"),_xlfn.XLOOKUP(_xlfn.TEXTJOIN(" vs ",,C6567:D6567),Calendar!G:G,Calendar!B:B),IF(AND(B6567="Premier League",E6567="Highlights"),_xlfn.XLOOKUP(H6567,Calendar!O:O,Calendar!N:N,,-1),""))</f>
        <v/>
      </c>
      <c r="AI6567" s="61" t="str">
        <f>IF(AND(AH6567&lt;&gt;"",E6567="Live"),_xlfn.XLOOKUP(_xlfn.TEXTJOIN(" vs ",,C6567:D6567),Calendar!G:G,Calendar!K:K),"")</f>
        <v/>
      </c>
      <c r="AJ6567" s="61" t="str">
        <f>IF(AND(K6567&lt;&gt;"Match of the Day",K6567&lt;&gt;"Match of the Day 2",K6567&lt;&gt;"Match of the Day Repeat"),"",1+MAX($AJ$10:AJ6566))</f>
        <v/>
      </c>
    </row>
    <row r="6568" spans="34:36" x14ac:dyDescent="0.35">
      <c r="AH6568" s="16" t="str">
        <f>IF(AND(B6568="Premier League",E6568="Live"),_xlfn.XLOOKUP(_xlfn.TEXTJOIN(" vs ",,C6568:D6568),Calendar!G:G,Calendar!B:B),IF(AND(B6568="Premier League",E6568="Highlights"),_xlfn.XLOOKUP(H6568,Calendar!O:O,Calendar!N:N,,-1),""))</f>
        <v/>
      </c>
      <c r="AI6568" s="61" t="str">
        <f>IF(AND(AH6568&lt;&gt;"",E6568="Live"),_xlfn.XLOOKUP(_xlfn.TEXTJOIN(" vs ",,C6568:D6568),Calendar!G:G,Calendar!K:K),"")</f>
        <v/>
      </c>
      <c r="AJ6568" s="61" t="str">
        <f>IF(AND(K6568&lt;&gt;"Match of the Day",K6568&lt;&gt;"Match of the Day 2",K6568&lt;&gt;"Match of the Day Repeat"),"",1+MAX($AJ$10:AJ6567))</f>
        <v/>
      </c>
    </row>
    <row r="6569" spans="34:36" x14ac:dyDescent="0.35">
      <c r="AH6569" s="16" t="str">
        <f>IF(AND(B6569="Premier League",E6569="Live"),_xlfn.XLOOKUP(_xlfn.TEXTJOIN(" vs ",,C6569:D6569),Calendar!G:G,Calendar!B:B),IF(AND(B6569="Premier League",E6569="Highlights"),_xlfn.XLOOKUP(H6569,Calendar!O:O,Calendar!N:N,,-1),""))</f>
        <v/>
      </c>
      <c r="AI6569" s="61" t="str">
        <f>IF(AND(AH6569&lt;&gt;"",E6569="Live"),_xlfn.XLOOKUP(_xlfn.TEXTJOIN(" vs ",,C6569:D6569),Calendar!G:G,Calendar!K:K),"")</f>
        <v/>
      </c>
      <c r="AJ6569" s="61" t="str">
        <f>IF(AND(K6569&lt;&gt;"Match of the Day",K6569&lt;&gt;"Match of the Day 2",K6569&lt;&gt;"Match of the Day Repeat"),"",1+MAX($AJ$10:AJ6568))</f>
        <v/>
      </c>
    </row>
    <row r="6570" spans="34:36" x14ac:dyDescent="0.35">
      <c r="AH6570" s="16" t="str">
        <f>IF(AND(B6570="Premier League",E6570="Live"),_xlfn.XLOOKUP(_xlfn.TEXTJOIN(" vs ",,C6570:D6570),Calendar!G:G,Calendar!B:B),IF(AND(B6570="Premier League",E6570="Highlights"),_xlfn.XLOOKUP(H6570,Calendar!O:O,Calendar!N:N,,-1),""))</f>
        <v/>
      </c>
      <c r="AI6570" s="61" t="str">
        <f>IF(AND(AH6570&lt;&gt;"",E6570="Live"),_xlfn.XLOOKUP(_xlfn.TEXTJOIN(" vs ",,C6570:D6570),Calendar!G:G,Calendar!K:K),"")</f>
        <v/>
      </c>
      <c r="AJ6570" s="61" t="str">
        <f>IF(AND(K6570&lt;&gt;"Match of the Day",K6570&lt;&gt;"Match of the Day 2",K6570&lt;&gt;"Match of the Day Repeat"),"",1+MAX($AJ$10:AJ6569))</f>
        <v/>
      </c>
    </row>
    <row r="6571" spans="34:36" x14ac:dyDescent="0.35">
      <c r="AH6571" s="16" t="str">
        <f>IF(AND(B6571="Premier League",E6571="Live"),_xlfn.XLOOKUP(_xlfn.TEXTJOIN(" vs ",,C6571:D6571),Calendar!G:G,Calendar!B:B),IF(AND(B6571="Premier League",E6571="Highlights"),_xlfn.XLOOKUP(H6571,Calendar!O:O,Calendar!N:N,,-1),""))</f>
        <v/>
      </c>
      <c r="AI6571" s="61" t="str">
        <f>IF(AND(AH6571&lt;&gt;"",E6571="Live"),_xlfn.XLOOKUP(_xlfn.TEXTJOIN(" vs ",,C6571:D6571),Calendar!G:G,Calendar!K:K),"")</f>
        <v/>
      </c>
      <c r="AJ6571" s="61" t="str">
        <f>IF(AND(K6571&lt;&gt;"Match of the Day",K6571&lt;&gt;"Match of the Day 2",K6571&lt;&gt;"Match of the Day Repeat"),"",1+MAX($AJ$10:AJ6570))</f>
        <v/>
      </c>
    </row>
    <row r="6572" spans="34:36" x14ac:dyDescent="0.35">
      <c r="AH6572" s="16" t="str">
        <f>IF(AND(B6572="Premier League",E6572="Live"),_xlfn.XLOOKUP(_xlfn.TEXTJOIN(" vs ",,C6572:D6572),Calendar!G:G,Calendar!B:B),IF(AND(B6572="Premier League",E6572="Highlights"),_xlfn.XLOOKUP(H6572,Calendar!O:O,Calendar!N:N,,-1),""))</f>
        <v/>
      </c>
      <c r="AI6572" s="61" t="str">
        <f>IF(AND(AH6572&lt;&gt;"",E6572="Live"),_xlfn.XLOOKUP(_xlfn.TEXTJOIN(" vs ",,C6572:D6572),Calendar!G:G,Calendar!K:K),"")</f>
        <v/>
      </c>
      <c r="AJ6572" s="61" t="str">
        <f>IF(AND(K6572&lt;&gt;"Match of the Day",K6572&lt;&gt;"Match of the Day 2",K6572&lt;&gt;"Match of the Day Repeat"),"",1+MAX($AJ$10:AJ6571))</f>
        <v/>
      </c>
    </row>
    <row r="6573" spans="34:36" x14ac:dyDescent="0.35">
      <c r="AH6573" s="16" t="str">
        <f>IF(AND(B6573="Premier League",E6573="Live"),_xlfn.XLOOKUP(_xlfn.TEXTJOIN(" vs ",,C6573:D6573),Calendar!G:G,Calendar!B:B),IF(AND(B6573="Premier League",E6573="Highlights"),_xlfn.XLOOKUP(H6573,Calendar!O:O,Calendar!N:N,,-1),""))</f>
        <v/>
      </c>
      <c r="AI6573" s="61" t="str">
        <f>IF(AND(AH6573&lt;&gt;"",E6573="Live"),_xlfn.XLOOKUP(_xlfn.TEXTJOIN(" vs ",,C6573:D6573),Calendar!G:G,Calendar!K:K),"")</f>
        <v/>
      </c>
      <c r="AJ6573" s="61" t="str">
        <f>IF(AND(K6573&lt;&gt;"Match of the Day",K6573&lt;&gt;"Match of the Day 2",K6573&lt;&gt;"Match of the Day Repeat"),"",1+MAX($AJ$10:AJ6572))</f>
        <v/>
      </c>
    </row>
    <row r="6574" spans="34:36" x14ac:dyDescent="0.35">
      <c r="AH6574" s="16" t="str">
        <f>IF(AND(B6574="Premier League",E6574="Live"),_xlfn.XLOOKUP(_xlfn.TEXTJOIN(" vs ",,C6574:D6574),Calendar!G:G,Calendar!B:B),IF(AND(B6574="Premier League",E6574="Highlights"),_xlfn.XLOOKUP(H6574,Calendar!O:O,Calendar!N:N,,-1),""))</f>
        <v/>
      </c>
      <c r="AI6574" s="61" t="str">
        <f>IF(AND(AH6574&lt;&gt;"",E6574="Live"),_xlfn.XLOOKUP(_xlfn.TEXTJOIN(" vs ",,C6574:D6574),Calendar!G:G,Calendar!K:K),"")</f>
        <v/>
      </c>
      <c r="AJ6574" s="61" t="str">
        <f>IF(AND(K6574&lt;&gt;"Match of the Day",K6574&lt;&gt;"Match of the Day 2",K6574&lt;&gt;"Match of the Day Repeat"),"",1+MAX($AJ$10:AJ6573))</f>
        <v/>
      </c>
    </row>
    <row r="6575" spans="34:36" x14ac:dyDescent="0.35">
      <c r="AH6575" s="16" t="str">
        <f>IF(AND(B6575="Premier League",E6575="Live"),_xlfn.XLOOKUP(_xlfn.TEXTJOIN(" vs ",,C6575:D6575),Calendar!G:G,Calendar!B:B),IF(AND(B6575="Premier League",E6575="Highlights"),_xlfn.XLOOKUP(H6575,Calendar!O:O,Calendar!N:N,,-1),""))</f>
        <v/>
      </c>
      <c r="AI6575" s="61" t="str">
        <f>IF(AND(AH6575&lt;&gt;"",E6575="Live"),_xlfn.XLOOKUP(_xlfn.TEXTJOIN(" vs ",,C6575:D6575),Calendar!G:G,Calendar!K:K),"")</f>
        <v/>
      </c>
      <c r="AJ6575" s="61" t="str">
        <f>IF(AND(K6575&lt;&gt;"Match of the Day",K6575&lt;&gt;"Match of the Day 2",K6575&lt;&gt;"Match of the Day Repeat"),"",1+MAX($AJ$10:AJ6574))</f>
        <v/>
      </c>
    </row>
    <row r="6576" spans="34:36" x14ac:dyDescent="0.35">
      <c r="AH6576" s="16" t="str">
        <f>IF(AND(B6576="Premier League",E6576="Live"),_xlfn.XLOOKUP(_xlfn.TEXTJOIN(" vs ",,C6576:D6576),Calendar!G:G,Calendar!B:B),IF(AND(B6576="Premier League",E6576="Highlights"),_xlfn.XLOOKUP(H6576,Calendar!O:O,Calendar!N:N,,-1),""))</f>
        <v/>
      </c>
      <c r="AI6576" s="61" t="str">
        <f>IF(AND(AH6576&lt;&gt;"",E6576="Live"),_xlfn.XLOOKUP(_xlfn.TEXTJOIN(" vs ",,C6576:D6576),Calendar!G:G,Calendar!K:K),"")</f>
        <v/>
      </c>
      <c r="AJ6576" s="61" t="str">
        <f>IF(AND(K6576&lt;&gt;"Match of the Day",K6576&lt;&gt;"Match of the Day 2",K6576&lt;&gt;"Match of the Day Repeat"),"",1+MAX($AJ$10:AJ6575))</f>
        <v/>
      </c>
    </row>
    <row r="6577" spans="34:36" x14ac:dyDescent="0.35">
      <c r="AH6577" s="16" t="str">
        <f>IF(AND(B6577="Premier League",E6577="Live"),_xlfn.XLOOKUP(_xlfn.TEXTJOIN(" vs ",,C6577:D6577),Calendar!G:G,Calendar!B:B),IF(AND(B6577="Premier League",E6577="Highlights"),_xlfn.XLOOKUP(H6577,Calendar!O:O,Calendar!N:N,,-1),""))</f>
        <v/>
      </c>
      <c r="AI6577" s="61" t="str">
        <f>IF(AND(AH6577&lt;&gt;"",E6577="Live"),_xlfn.XLOOKUP(_xlfn.TEXTJOIN(" vs ",,C6577:D6577),Calendar!G:G,Calendar!K:K),"")</f>
        <v/>
      </c>
      <c r="AJ6577" s="61" t="str">
        <f>IF(AND(K6577&lt;&gt;"Match of the Day",K6577&lt;&gt;"Match of the Day 2",K6577&lt;&gt;"Match of the Day Repeat"),"",1+MAX($AJ$10:AJ6576))</f>
        <v/>
      </c>
    </row>
    <row r="6578" spans="34:36" x14ac:dyDescent="0.35">
      <c r="AH6578" s="16" t="str">
        <f>IF(AND(B6578="Premier League",E6578="Live"),_xlfn.XLOOKUP(_xlfn.TEXTJOIN(" vs ",,C6578:D6578),Calendar!G:G,Calendar!B:B),IF(AND(B6578="Premier League",E6578="Highlights"),_xlfn.XLOOKUP(H6578,Calendar!O:O,Calendar!N:N,,-1),""))</f>
        <v/>
      </c>
      <c r="AI6578" s="61" t="str">
        <f>IF(AND(AH6578&lt;&gt;"",E6578="Live"),_xlfn.XLOOKUP(_xlfn.TEXTJOIN(" vs ",,C6578:D6578),Calendar!G:G,Calendar!K:K),"")</f>
        <v/>
      </c>
      <c r="AJ6578" s="61" t="str">
        <f>IF(AND(K6578&lt;&gt;"Match of the Day",K6578&lt;&gt;"Match of the Day 2",K6578&lt;&gt;"Match of the Day Repeat"),"",1+MAX($AJ$10:AJ6577))</f>
        <v/>
      </c>
    </row>
    <row r="6579" spans="34:36" x14ac:dyDescent="0.35">
      <c r="AH6579" s="16" t="str">
        <f>IF(AND(B6579="Premier League",E6579="Live"),_xlfn.XLOOKUP(_xlfn.TEXTJOIN(" vs ",,C6579:D6579),Calendar!G:G,Calendar!B:B),IF(AND(B6579="Premier League",E6579="Highlights"),_xlfn.XLOOKUP(H6579,Calendar!O:O,Calendar!N:N,,-1),""))</f>
        <v/>
      </c>
      <c r="AI6579" s="61" t="str">
        <f>IF(AND(AH6579&lt;&gt;"",E6579="Live"),_xlfn.XLOOKUP(_xlfn.TEXTJOIN(" vs ",,C6579:D6579),Calendar!G:G,Calendar!K:K),"")</f>
        <v/>
      </c>
      <c r="AJ6579" s="61" t="str">
        <f>IF(AND(K6579&lt;&gt;"Match of the Day",K6579&lt;&gt;"Match of the Day 2",K6579&lt;&gt;"Match of the Day Repeat"),"",1+MAX($AJ$10:AJ6578))</f>
        <v/>
      </c>
    </row>
    <row r="6580" spans="34:36" x14ac:dyDescent="0.35">
      <c r="AH6580" s="16" t="str">
        <f>IF(AND(B6580="Premier League",E6580="Live"),_xlfn.XLOOKUP(_xlfn.TEXTJOIN(" vs ",,C6580:D6580),Calendar!G:G,Calendar!B:B),IF(AND(B6580="Premier League",E6580="Highlights"),_xlfn.XLOOKUP(H6580,Calendar!O:O,Calendar!N:N,,-1),""))</f>
        <v/>
      </c>
      <c r="AI6580" s="61" t="str">
        <f>IF(AND(AH6580&lt;&gt;"",E6580="Live"),_xlfn.XLOOKUP(_xlfn.TEXTJOIN(" vs ",,C6580:D6580),Calendar!G:G,Calendar!K:K),"")</f>
        <v/>
      </c>
      <c r="AJ6580" s="61" t="str">
        <f>IF(AND(K6580&lt;&gt;"Match of the Day",K6580&lt;&gt;"Match of the Day 2",K6580&lt;&gt;"Match of the Day Repeat"),"",1+MAX($AJ$10:AJ6579))</f>
        <v/>
      </c>
    </row>
    <row r="6581" spans="34:36" x14ac:dyDescent="0.35">
      <c r="AH6581" s="16" t="str">
        <f>IF(AND(B6581="Premier League",E6581="Live"),_xlfn.XLOOKUP(_xlfn.TEXTJOIN(" vs ",,C6581:D6581),Calendar!G:G,Calendar!B:B),IF(AND(B6581="Premier League",E6581="Highlights"),_xlfn.XLOOKUP(H6581,Calendar!O:O,Calendar!N:N,,-1),""))</f>
        <v/>
      </c>
      <c r="AI6581" s="61" t="str">
        <f>IF(AND(AH6581&lt;&gt;"",E6581="Live"),_xlfn.XLOOKUP(_xlfn.TEXTJOIN(" vs ",,C6581:D6581),Calendar!G:G,Calendar!K:K),"")</f>
        <v/>
      </c>
      <c r="AJ6581" s="61" t="str">
        <f>IF(AND(K6581&lt;&gt;"Match of the Day",K6581&lt;&gt;"Match of the Day 2",K6581&lt;&gt;"Match of the Day Repeat"),"",1+MAX($AJ$10:AJ6580))</f>
        <v/>
      </c>
    </row>
    <row r="6582" spans="34:36" x14ac:dyDescent="0.35">
      <c r="AH6582" s="16" t="str">
        <f>IF(AND(B6582="Premier League",E6582="Live"),_xlfn.XLOOKUP(_xlfn.TEXTJOIN(" vs ",,C6582:D6582),Calendar!G:G,Calendar!B:B),IF(AND(B6582="Premier League",E6582="Highlights"),_xlfn.XLOOKUP(H6582,Calendar!O:O,Calendar!N:N,,-1),""))</f>
        <v/>
      </c>
      <c r="AI6582" s="61" t="str">
        <f>IF(AND(AH6582&lt;&gt;"",E6582="Live"),_xlfn.XLOOKUP(_xlfn.TEXTJOIN(" vs ",,C6582:D6582),Calendar!G:G,Calendar!K:K),"")</f>
        <v/>
      </c>
      <c r="AJ6582" s="61" t="str">
        <f>IF(AND(K6582&lt;&gt;"Match of the Day",K6582&lt;&gt;"Match of the Day 2",K6582&lt;&gt;"Match of the Day Repeat"),"",1+MAX($AJ$10:AJ6581))</f>
        <v/>
      </c>
    </row>
    <row r="6583" spans="34:36" x14ac:dyDescent="0.35">
      <c r="AH6583" s="16" t="str">
        <f>IF(AND(B6583="Premier League",E6583="Live"),_xlfn.XLOOKUP(_xlfn.TEXTJOIN(" vs ",,C6583:D6583),Calendar!G:G,Calendar!B:B),IF(AND(B6583="Premier League",E6583="Highlights"),_xlfn.XLOOKUP(H6583,Calendar!O:O,Calendar!N:N,,-1),""))</f>
        <v/>
      </c>
      <c r="AI6583" s="61" t="str">
        <f>IF(AND(AH6583&lt;&gt;"",E6583="Live"),_xlfn.XLOOKUP(_xlfn.TEXTJOIN(" vs ",,C6583:D6583),Calendar!G:G,Calendar!K:K),"")</f>
        <v/>
      </c>
      <c r="AJ6583" s="61" t="str">
        <f>IF(AND(K6583&lt;&gt;"Match of the Day",K6583&lt;&gt;"Match of the Day 2",K6583&lt;&gt;"Match of the Day Repeat"),"",1+MAX($AJ$10:AJ6582))</f>
        <v/>
      </c>
    </row>
    <row r="6584" spans="34:36" x14ac:dyDescent="0.35">
      <c r="AH6584" s="16" t="str">
        <f>IF(AND(B6584="Premier League",E6584="Live"),_xlfn.XLOOKUP(_xlfn.TEXTJOIN(" vs ",,C6584:D6584),Calendar!G:G,Calendar!B:B),IF(AND(B6584="Premier League",E6584="Highlights"),_xlfn.XLOOKUP(H6584,Calendar!O:O,Calendar!N:N,,-1),""))</f>
        <v/>
      </c>
      <c r="AI6584" s="61" t="str">
        <f>IF(AND(AH6584&lt;&gt;"",E6584="Live"),_xlfn.XLOOKUP(_xlfn.TEXTJOIN(" vs ",,C6584:D6584),Calendar!G:G,Calendar!K:K),"")</f>
        <v/>
      </c>
      <c r="AJ6584" s="61" t="str">
        <f>IF(AND(K6584&lt;&gt;"Match of the Day",K6584&lt;&gt;"Match of the Day 2",K6584&lt;&gt;"Match of the Day Repeat"),"",1+MAX($AJ$10:AJ6583))</f>
        <v/>
      </c>
    </row>
    <row r="6585" spans="34:36" x14ac:dyDescent="0.35">
      <c r="AH6585" s="16" t="str">
        <f>IF(AND(B6585="Premier League",E6585="Live"),_xlfn.XLOOKUP(_xlfn.TEXTJOIN(" vs ",,C6585:D6585),Calendar!G:G,Calendar!B:B),IF(AND(B6585="Premier League",E6585="Highlights"),_xlfn.XLOOKUP(H6585,Calendar!O:O,Calendar!N:N,,-1),""))</f>
        <v/>
      </c>
      <c r="AI6585" s="61" t="str">
        <f>IF(AND(AH6585&lt;&gt;"",E6585="Live"),_xlfn.XLOOKUP(_xlfn.TEXTJOIN(" vs ",,C6585:D6585),Calendar!G:G,Calendar!K:K),"")</f>
        <v/>
      </c>
      <c r="AJ6585" s="61" t="str">
        <f>IF(AND(K6585&lt;&gt;"Match of the Day",K6585&lt;&gt;"Match of the Day 2",K6585&lt;&gt;"Match of the Day Repeat"),"",1+MAX($AJ$10:AJ6584))</f>
        <v/>
      </c>
    </row>
    <row r="6586" spans="34:36" x14ac:dyDescent="0.35">
      <c r="AH6586" s="16" t="str">
        <f>IF(AND(B6586="Premier League",E6586="Live"),_xlfn.XLOOKUP(_xlfn.TEXTJOIN(" vs ",,C6586:D6586),Calendar!G:G,Calendar!B:B),IF(AND(B6586="Premier League",E6586="Highlights"),_xlfn.XLOOKUP(H6586,Calendar!O:O,Calendar!N:N,,-1),""))</f>
        <v/>
      </c>
      <c r="AI6586" s="61" t="str">
        <f>IF(AND(AH6586&lt;&gt;"",E6586="Live"),_xlfn.XLOOKUP(_xlfn.TEXTJOIN(" vs ",,C6586:D6586),Calendar!G:G,Calendar!K:K),"")</f>
        <v/>
      </c>
      <c r="AJ6586" s="61" t="str">
        <f>IF(AND(K6586&lt;&gt;"Match of the Day",K6586&lt;&gt;"Match of the Day 2",K6586&lt;&gt;"Match of the Day Repeat"),"",1+MAX($AJ$10:AJ6585))</f>
        <v/>
      </c>
    </row>
    <row r="6587" spans="34:36" x14ac:dyDescent="0.35">
      <c r="AH6587" s="16" t="str">
        <f>IF(AND(B6587="Premier League",E6587="Live"),_xlfn.XLOOKUP(_xlfn.TEXTJOIN(" vs ",,C6587:D6587),Calendar!G:G,Calendar!B:B),IF(AND(B6587="Premier League",E6587="Highlights"),_xlfn.XLOOKUP(H6587,Calendar!O:O,Calendar!N:N,,-1),""))</f>
        <v/>
      </c>
      <c r="AI6587" s="61" t="str">
        <f>IF(AND(AH6587&lt;&gt;"",E6587="Live"),_xlfn.XLOOKUP(_xlfn.TEXTJOIN(" vs ",,C6587:D6587),Calendar!G:G,Calendar!K:K),"")</f>
        <v/>
      </c>
      <c r="AJ6587" s="61" t="str">
        <f>IF(AND(K6587&lt;&gt;"Match of the Day",K6587&lt;&gt;"Match of the Day 2",K6587&lt;&gt;"Match of the Day Repeat"),"",1+MAX($AJ$10:AJ6586))</f>
        <v/>
      </c>
    </row>
    <row r="6588" spans="34:36" x14ac:dyDescent="0.35">
      <c r="AH6588" s="16" t="str">
        <f>IF(AND(B6588="Premier League",E6588="Live"),_xlfn.XLOOKUP(_xlfn.TEXTJOIN(" vs ",,C6588:D6588),Calendar!G:G,Calendar!B:B),IF(AND(B6588="Premier League",E6588="Highlights"),_xlfn.XLOOKUP(H6588,Calendar!O:O,Calendar!N:N,,-1),""))</f>
        <v/>
      </c>
      <c r="AI6588" s="61" t="str">
        <f>IF(AND(AH6588&lt;&gt;"",E6588="Live"),_xlfn.XLOOKUP(_xlfn.TEXTJOIN(" vs ",,C6588:D6588),Calendar!G:G,Calendar!K:K),"")</f>
        <v/>
      </c>
      <c r="AJ6588" s="61" t="str">
        <f>IF(AND(K6588&lt;&gt;"Match of the Day",K6588&lt;&gt;"Match of the Day 2",K6588&lt;&gt;"Match of the Day Repeat"),"",1+MAX($AJ$10:AJ6587))</f>
        <v/>
      </c>
    </row>
    <row r="6589" spans="34:36" x14ac:dyDescent="0.35">
      <c r="AH6589" s="16" t="str">
        <f>IF(AND(B6589="Premier League",E6589="Live"),_xlfn.XLOOKUP(_xlfn.TEXTJOIN(" vs ",,C6589:D6589),Calendar!G:G,Calendar!B:B),IF(AND(B6589="Premier League",E6589="Highlights"),_xlfn.XLOOKUP(H6589,Calendar!O:O,Calendar!N:N,,-1),""))</f>
        <v/>
      </c>
      <c r="AI6589" s="61" t="str">
        <f>IF(AND(AH6589&lt;&gt;"",E6589="Live"),_xlfn.XLOOKUP(_xlfn.TEXTJOIN(" vs ",,C6589:D6589),Calendar!G:G,Calendar!K:K),"")</f>
        <v/>
      </c>
      <c r="AJ6589" s="61" t="str">
        <f>IF(AND(K6589&lt;&gt;"Match of the Day",K6589&lt;&gt;"Match of the Day 2",K6589&lt;&gt;"Match of the Day Repeat"),"",1+MAX($AJ$10:AJ6588))</f>
        <v/>
      </c>
    </row>
    <row r="6590" spans="34:36" x14ac:dyDescent="0.35">
      <c r="AH6590" s="16" t="str">
        <f>IF(AND(B6590="Premier League",E6590="Live"),_xlfn.XLOOKUP(_xlfn.TEXTJOIN(" vs ",,C6590:D6590),Calendar!G:G,Calendar!B:B),IF(AND(B6590="Premier League",E6590="Highlights"),_xlfn.XLOOKUP(H6590,Calendar!O:O,Calendar!N:N,,-1),""))</f>
        <v/>
      </c>
      <c r="AI6590" s="61" t="str">
        <f>IF(AND(AH6590&lt;&gt;"",E6590="Live"),_xlfn.XLOOKUP(_xlfn.TEXTJOIN(" vs ",,C6590:D6590),Calendar!G:G,Calendar!K:K),"")</f>
        <v/>
      </c>
      <c r="AJ6590" s="61" t="str">
        <f>IF(AND(K6590&lt;&gt;"Match of the Day",K6590&lt;&gt;"Match of the Day 2",K6590&lt;&gt;"Match of the Day Repeat"),"",1+MAX($AJ$10:AJ6589))</f>
        <v/>
      </c>
    </row>
    <row r="6591" spans="34:36" x14ac:dyDescent="0.35">
      <c r="AH6591" s="16" t="str">
        <f>IF(AND(B6591="Premier League",E6591="Live"),_xlfn.XLOOKUP(_xlfn.TEXTJOIN(" vs ",,C6591:D6591),Calendar!G:G,Calendar!B:B),IF(AND(B6591="Premier League",E6591="Highlights"),_xlfn.XLOOKUP(H6591,Calendar!O:O,Calendar!N:N,,-1),""))</f>
        <v/>
      </c>
      <c r="AI6591" s="61" t="str">
        <f>IF(AND(AH6591&lt;&gt;"",E6591="Live"),_xlfn.XLOOKUP(_xlfn.TEXTJOIN(" vs ",,C6591:D6591),Calendar!G:G,Calendar!K:K),"")</f>
        <v/>
      </c>
      <c r="AJ6591" s="61" t="str">
        <f>IF(AND(K6591&lt;&gt;"Match of the Day",K6591&lt;&gt;"Match of the Day 2",K6591&lt;&gt;"Match of the Day Repeat"),"",1+MAX($AJ$10:AJ6590))</f>
        <v/>
      </c>
    </row>
    <row r="6592" spans="34:36" x14ac:dyDescent="0.35">
      <c r="AH6592" s="16" t="str">
        <f>IF(AND(B6592="Premier League",E6592="Live"),_xlfn.XLOOKUP(_xlfn.TEXTJOIN(" vs ",,C6592:D6592),Calendar!G:G,Calendar!B:B),IF(AND(B6592="Premier League",E6592="Highlights"),_xlfn.XLOOKUP(H6592,Calendar!O:O,Calendar!N:N,,-1),""))</f>
        <v/>
      </c>
      <c r="AI6592" s="61" t="str">
        <f>IF(AND(AH6592&lt;&gt;"",E6592="Live"),_xlfn.XLOOKUP(_xlfn.TEXTJOIN(" vs ",,C6592:D6592),Calendar!G:G,Calendar!K:K),"")</f>
        <v/>
      </c>
      <c r="AJ6592" s="61" t="str">
        <f>IF(AND(K6592&lt;&gt;"Match of the Day",K6592&lt;&gt;"Match of the Day 2",K6592&lt;&gt;"Match of the Day Repeat"),"",1+MAX($AJ$10:AJ6591))</f>
        <v/>
      </c>
    </row>
    <row r="6593" spans="34:36" x14ac:dyDescent="0.35">
      <c r="AH6593" s="16" t="str">
        <f>IF(AND(B6593="Premier League",E6593="Live"),_xlfn.XLOOKUP(_xlfn.TEXTJOIN(" vs ",,C6593:D6593),Calendar!G:G,Calendar!B:B),IF(AND(B6593="Premier League",E6593="Highlights"),_xlfn.XLOOKUP(H6593,Calendar!O:O,Calendar!N:N,,-1),""))</f>
        <v/>
      </c>
      <c r="AI6593" s="61" t="str">
        <f>IF(AND(AH6593&lt;&gt;"",E6593="Live"),_xlfn.XLOOKUP(_xlfn.TEXTJOIN(" vs ",,C6593:D6593),Calendar!G:G,Calendar!K:K),"")</f>
        <v/>
      </c>
      <c r="AJ6593" s="61" t="str">
        <f>IF(AND(K6593&lt;&gt;"Match of the Day",K6593&lt;&gt;"Match of the Day 2",K6593&lt;&gt;"Match of the Day Repeat"),"",1+MAX($AJ$10:AJ6592))</f>
        <v/>
      </c>
    </row>
    <row r="6594" spans="34:36" x14ac:dyDescent="0.35">
      <c r="AH6594" s="16" t="str">
        <f>IF(AND(B6594="Premier League",E6594="Live"),_xlfn.XLOOKUP(_xlfn.TEXTJOIN(" vs ",,C6594:D6594),Calendar!G:G,Calendar!B:B),IF(AND(B6594="Premier League",E6594="Highlights"),_xlfn.XLOOKUP(H6594,Calendar!O:O,Calendar!N:N,,-1),""))</f>
        <v/>
      </c>
      <c r="AI6594" s="61" t="str">
        <f>IF(AND(AH6594&lt;&gt;"",E6594="Live"),_xlfn.XLOOKUP(_xlfn.TEXTJOIN(" vs ",,C6594:D6594),Calendar!G:G,Calendar!K:K),"")</f>
        <v/>
      </c>
      <c r="AJ6594" s="61" t="str">
        <f>IF(AND(K6594&lt;&gt;"Match of the Day",K6594&lt;&gt;"Match of the Day 2",K6594&lt;&gt;"Match of the Day Repeat"),"",1+MAX($AJ$10:AJ6593))</f>
        <v/>
      </c>
    </row>
    <row r="6595" spans="34:36" x14ac:dyDescent="0.35">
      <c r="AH6595" s="16" t="str">
        <f>IF(AND(B6595="Premier League",E6595="Live"),_xlfn.XLOOKUP(_xlfn.TEXTJOIN(" vs ",,C6595:D6595),Calendar!G:G,Calendar!B:B),IF(AND(B6595="Premier League",E6595="Highlights"),_xlfn.XLOOKUP(H6595,Calendar!O:O,Calendar!N:N,,-1),""))</f>
        <v/>
      </c>
      <c r="AI6595" s="61" t="str">
        <f>IF(AND(AH6595&lt;&gt;"",E6595="Live"),_xlfn.XLOOKUP(_xlfn.TEXTJOIN(" vs ",,C6595:D6595),Calendar!G:G,Calendar!K:K),"")</f>
        <v/>
      </c>
      <c r="AJ6595" s="61" t="str">
        <f>IF(AND(K6595&lt;&gt;"Match of the Day",K6595&lt;&gt;"Match of the Day 2",K6595&lt;&gt;"Match of the Day Repeat"),"",1+MAX($AJ$10:AJ6594))</f>
        <v/>
      </c>
    </row>
    <row r="6596" spans="34:36" x14ac:dyDescent="0.35">
      <c r="AH6596" s="16" t="str">
        <f>IF(AND(B6596="Premier League",E6596="Live"),_xlfn.XLOOKUP(_xlfn.TEXTJOIN(" vs ",,C6596:D6596),Calendar!G:G,Calendar!B:B),IF(AND(B6596="Premier League",E6596="Highlights"),_xlfn.XLOOKUP(H6596,Calendar!O:O,Calendar!N:N,,-1),""))</f>
        <v/>
      </c>
      <c r="AI6596" s="61" t="str">
        <f>IF(AND(AH6596&lt;&gt;"",E6596="Live"),_xlfn.XLOOKUP(_xlfn.TEXTJOIN(" vs ",,C6596:D6596),Calendar!G:G,Calendar!K:K),"")</f>
        <v/>
      </c>
      <c r="AJ6596" s="61" t="str">
        <f>IF(AND(K6596&lt;&gt;"Match of the Day",K6596&lt;&gt;"Match of the Day 2",K6596&lt;&gt;"Match of the Day Repeat"),"",1+MAX($AJ$10:AJ6595))</f>
        <v/>
      </c>
    </row>
    <row r="6597" spans="34:36" x14ac:dyDescent="0.35">
      <c r="AH6597" s="16" t="str">
        <f>IF(AND(B6597="Premier League",E6597="Live"),_xlfn.XLOOKUP(_xlfn.TEXTJOIN(" vs ",,C6597:D6597),Calendar!G:G,Calendar!B:B),IF(AND(B6597="Premier League",E6597="Highlights"),_xlfn.XLOOKUP(H6597,Calendar!O:O,Calendar!N:N,,-1),""))</f>
        <v/>
      </c>
      <c r="AI6597" s="61" t="str">
        <f>IF(AND(AH6597&lt;&gt;"",E6597="Live"),_xlfn.XLOOKUP(_xlfn.TEXTJOIN(" vs ",,C6597:D6597),Calendar!G:G,Calendar!K:K),"")</f>
        <v/>
      </c>
      <c r="AJ6597" s="61" t="str">
        <f>IF(AND(K6597&lt;&gt;"Match of the Day",K6597&lt;&gt;"Match of the Day 2",K6597&lt;&gt;"Match of the Day Repeat"),"",1+MAX($AJ$10:AJ6596))</f>
        <v/>
      </c>
    </row>
    <row r="6598" spans="34:36" x14ac:dyDescent="0.35">
      <c r="AH6598" s="16" t="str">
        <f>IF(AND(B6598="Premier League",E6598="Live"),_xlfn.XLOOKUP(_xlfn.TEXTJOIN(" vs ",,C6598:D6598),Calendar!G:G,Calendar!B:B),IF(AND(B6598="Premier League",E6598="Highlights"),_xlfn.XLOOKUP(H6598,Calendar!O:O,Calendar!N:N,,-1),""))</f>
        <v/>
      </c>
      <c r="AI6598" s="61" t="str">
        <f>IF(AND(AH6598&lt;&gt;"",E6598="Live"),_xlfn.XLOOKUP(_xlfn.TEXTJOIN(" vs ",,C6598:D6598),Calendar!G:G,Calendar!K:K),"")</f>
        <v/>
      </c>
      <c r="AJ6598" s="61" t="str">
        <f>IF(AND(K6598&lt;&gt;"Match of the Day",K6598&lt;&gt;"Match of the Day 2",K6598&lt;&gt;"Match of the Day Repeat"),"",1+MAX($AJ$10:AJ6597))</f>
        <v/>
      </c>
    </row>
    <row r="6599" spans="34:36" x14ac:dyDescent="0.35">
      <c r="AH6599" s="16" t="str">
        <f>IF(AND(B6599="Premier League",E6599="Live"),_xlfn.XLOOKUP(_xlfn.TEXTJOIN(" vs ",,C6599:D6599),Calendar!G:G,Calendar!B:B),IF(AND(B6599="Premier League",E6599="Highlights"),_xlfn.XLOOKUP(H6599,Calendar!O:O,Calendar!N:N,,-1),""))</f>
        <v/>
      </c>
      <c r="AI6599" s="61" t="str">
        <f>IF(AND(AH6599&lt;&gt;"",E6599="Live"),_xlfn.XLOOKUP(_xlfn.TEXTJOIN(" vs ",,C6599:D6599),Calendar!G:G,Calendar!K:K),"")</f>
        <v/>
      </c>
      <c r="AJ6599" s="61" t="str">
        <f>IF(AND(K6599&lt;&gt;"Match of the Day",K6599&lt;&gt;"Match of the Day 2",K6599&lt;&gt;"Match of the Day Repeat"),"",1+MAX($AJ$10:AJ6598))</f>
        <v/>
      </c>
    </row>
    <row r="6600" spans="34:36" x14ac:dyDescent="0.35">
      <c r="AH6600" s="16" t="str">
        <f>IF(AND(B6600="Premier League",E6600="Live"),_xlfn.XLOOKUP(_xlfn.TEXTJOIN(" vs ",,C6600:D6600),Calendar!G:G,Calendar!B:B),IF(AND(B6600="Premier League",E6600="Highlights"),_xlfn.XLOOKUP(H6600,Calendar!O:O,Calendar!N:N,,-1),""))</f>
        <v/>
      </c>
      <c r="AI6600" s="61" t="str">
        <f>IF(AND(AH6600&lt;&gt;"",E6600="Live"),_xlfn.XLOOKUP(_xlfn.TEXTJOIN(" vs ",,C6600:D6600),Calendar!G:G,Calendar!K:K),"")</f>
        <v/>
      </c>
      <c r="AJ6600" s="61" t="str">
        <f>IF(AND(K6600&lt;&gt;"Match of the Day",K6600&lt;&gt;"Match of the Day 2",K6600&lt;&gt;"Match of the Day Repeat"),"",1+MAX($AJ$10:AJ6599))</f>
        <v/>
      </c>
    </row>
    <row r="6601" spans="34:36" x14ac:dyDescent="0.35">
      <c r="AH6601" s="16" t="str">
        <f>IF(AND(B6601="Premier League",E6601="Live"),_xlfn.XLOOKUP(_xlfn.TEXTJOIN(" vs ",,C6601:D6601),Calendar!G:G,Calendar!B:B),IF(AND(B6601="Premier League",E6601="Highlights"),_xlfn.XLOOKUP(H6601,Calendar!O:O,Calendar!N:N,,-1),""))</f>
        <v/>
      </c>
      <c r="AI6601" s="61" t="str">
        <f>IF(AND(AH6601&lt;&gt;"",E6601="Live"),_xlfn.XLOOKUP(_xlfn.TEXTJOIN(" vs ",,C6601:D6601),Calendar!G:G,Calendar!K:K),"")</f>
        <v/>
      </c>
      <c r="AJ6601" s="61" t="str">
        <f>IF(AND(K6601&lt;&gt;"Match of the Day",K6601&lt;&gt;"Match of the Day 2",K6601&lt;&gt;"Match of the Day Repeat"),"",1+MAX($AJ$10:AJ6600))</f>
        <v/>
      </c>
    </row>
    <row r="6602" spans="34:36" x14ac:dyDescent="0.35">
      <c r="AH6602" s="16" t="str">
        <f>IF(AND(B6602="Premier League",E6602="Live"),_xlfn.XLOOKUP(_xlfn.TEXTJOIN(" vs ",,C6602:D6602),Calendar!G:G,Calendar!B:B),IF(AND(B6602="Premier League",E6602="Highlights"),_xlfn.XLOOKUP(H6602,Calendar!O:O,Calendar!N:N,,-1),""))</f>
        <v/>
      </c>
      <c r="AI6602" s="61" t="str">
        <f>IF(AND(AH6602&lt;&gt;"",E6602="Live"),_xlfn.XLOOKUP(_xlfn.TEXTJOIN(" vs ",,C6602:D6602),Calendar!G:G,Calendar!K:K),"")</f>
        <v/>
      </c>
      <c r="AJ6602" s="61" t="str">
        <f>IF(AND(K6602&lt;&gt;"Match of the Day",K6602&lt;&gt;"Match of the Day 2",K6602&lt;&gt;"Match of the Day Repeat"),"",1+MAX($AJ$10:AJ6601))</f>
        <v/>
      </c>
    </row>
    <row r="6603" spans="34:36" x14ac:dyDescent="0.35">
      <c r="AH6603" s="16" t="str">
        <f>IF(AND(B6603="Premier League",E6603="Live"),_xlfn.XLOOKUP(_xlfn.TEXTJOIN(" vs ",,C6603:D6603),Calendar!G:G,Calendar!B:B),IF(AND(B6603="Premier League",E6603="Highlights"),_xlfn.XLOOKUP(H6603,Calendar!O:O,Calendar!N:N,,-1),""))</f>
        <v/>
      </c>
      <c r="AI6603" s="61" t="str">
        <f>IF(AND(AH6603&lt;&gt;"",E6603="Live"),_xlfn.XLOOKUP(_xlfn.TEXTJOIN(" vs ",,C6603:D6603),Calendar!G:G,Calendar!K:K),"")</f>
        <v/>
      </c>
      <c r="AJ6603" s="61" t="str">
        <f>IF(AND(K6603&lt;&gt;"Match of the Day",K6603&lt;&gt;"Match of the Day 2",K6603&lt;&gt;"Match of the Day Repeat"),"",1+MAX($AJ$10:AJ6602))</f>
        <v/>
      </c>
    </row>
    <row r="6604" spans="34:36" x14ac:dyDescent="0.35">
      <c r="AH6604" s="16" t="str">
        <f>IF(AND(B6604="Premier League",E6604="Live"),_xlfn.XLOOKUP(_xlfn.TEXTJOIN(" vs ",,C6604:D6604),Calendar!G:G,Calendar!B:B),IF(AND(B6604="Premier League",E6604="Highlights"),_xlfn.XLOOKUP(H6604,Calendar!O:O,Calendar!N:N,,-1),""))</f>
        <v/>
      </c>
      <c r="AI6604" s="61" t="str">
        <f>IF(AND(AH6604&lt;&gt;"",E6604="Live"),_xlfn.XLOOKUP(_xlfn.TEXTJOIN(" vs ",,C6604:D6604),Calendar!G:G,Calendar!K:K),"")</f>
        <v/>
      </c>
      <c r="AJ6604" s="61" t="str">
        <f>IF(AND(K6604&lt;&gt;"Match of the Day",K6604&lt;&gt;"Match of the Day 2",K6604&lt;&gt;"Match of the Day Repeat"),"",1+MAX($AJ$10:AJ6603))</f>
        <v/>
      </c>
    </row>
    <row r="6605" spans="34:36" x14ac:dyDescent="0.35">
      <c r="AH6605" s="16" t="str">
        <f>IF(AND(B6605="Premier League",E6605="Live"),_xlfn.XLOOKUP(_xlfn.TEXTJOIN(" vs ",,C6605:D6605),Calendar!G:G,Calendar!B:B),IF(AND(B6605="Premier League",E6605="Highlights"),_xlfn.XLOOKUP(H6605,Calendar!O:O,Calendar!N:N,,-1),""))</f>
        <v/>
      </c>
      <c r="AI6605" s="61" t="str">
        <f>IF(AND(AH6605&lt;&gt;"",E6605="Live"),_xlfn.XLOOKUP(_xlfn.TEXTJOIN(" vs ",,C6605:D6605),Calendar!G:G,Calendar!K:K),"")</f>
        <v/>
      </c>
      <c r="AJ6605" s="61" t="str">
        <f>IF(AND(K6605&lt;&gt;"Match of the Day",K6605&lt;&gt;"Match of the Day 2",K6605&lt;&gt;"Match of the Day Repeat"),"",1+MAX($AJ$10:AJ6604))</f>
        <v/>
      </c>
    </row>
    <row r="6606" spans="34:36" x14ac:dyDescent="0.35">
      <c r="AH6606" s="16" t="str">
        <f>IF(AND(B6606="Premier League",E6606="Live"),_xlfn.XLOOKUP(_xlfn.TEXTJOIN(" vs ",,C6606:D6606),Calendar!G:G,Calendar!B:B),IF(AND(B6606="Premier League",E6606="Highlights"),_xlfn.XLOOKUP(H6606,Calendar!O:O,Calendar!N:N,,-1),""))</f>
        <v/>
      </c>
      <c r="AI6606" s="61" t="str">
        <f>IF(AND(AH6606&lt;&gt;"",E6606="Live"),_xlfn.XLOOKUP(_xlfn.TEXTJOIN(" vs ",,C6606:D6606),Calendar!G:G,Calendar!K:K),"")</f>
        <v/>
      </c>
      <c r="AJ6606" s="61" t="str">
        <f>IF(AND(K6606&lt;&gt;"Match of the Day",K6606&lt;&gt;"Match of the Day 2",K6606&lt;&gt;"Match of the Day Repeat"),"",1+MAX($AJ$10:AJ6605))</f>
        <v/>
      </c>
    </row>
    <row r="6607" spans="34:36" x14ac:dyDescent="0.35">
      <c r="AH6607" s="16" t="str">
        <f>IF(AND(B6607="Premier League",E6607="Live"),_xlfn.XLOOKUP(_xlfn.TEXTJOIN(" vs ",,C6607:D6607),Calendar!G:G,Calendar!B:B),IF(AND(B6607="Premier League",E6607="Highlights"),_xlfn.XLOOKUP(H6607,Calendar!O:O,Calendar!N:N,,-1),""))</f>
        <v/>
      </c>
      <c r="AI6607" s="61" t="str">
        <f>IF(AND(AH6607&lt;&gt;"",E6607="Live"),_xlfn.XLOOKUP(_xlfn.TEXTJOIN(" vs ",,C6607:D6607),Calendar!G:G,Calendar!K:K),"")</f>
        <v/>
      </c>
      <c r="AJ6607" s="61" t="str">
        <f>IF(AND(K6607&lt;&gt;"Match of the Day",K6607&lt;&gt;"Match of the Day 2",K6607&lt;&gt;"Match of the Day Repeat"),"",1+MAX($AJ$10:AJ6606))</f>
        <v/>
      </c>
    </row>
    <row r="6608" spans="34:36" x14ac:dyDescent="0.35">
      <c r="AH6608" s="16" t="str">
        <f>IF(AND(B6608="Premier League",E6608="Live"),_xlfn.XLOOKUP(_xlfn.TEXTJOIN(" vs ",,C6608:D6608),Calendar!G:G,Calendar!B:B),IF(AND(B6608="Premier League",E6608="Highlights"),_xlfn.XLOOKUP(H6608,Calendar!O:O,Calendar!N:N,,-1),""))</f>
        <v/>
      </c>
      <c r="AI6608" s="61" t="str">
        <f>IF(AND(AH6608&lt;&gt;"",E6608="Live"),_xlfn.XLOOKUP(_xlfn.TEXTJOIN(" vs ",,C6608:D6608),Calendar!G:G,Calendar!K:K),"")</f>
        <v/>
      </c>
      <c r="AJ6608" s="61" t="str">
        <f>IF(AND(K6608&lt;&gt;"Match of the Day",K6608&lt;&gt;"Match of the Day 2",K6608&lt;&gt;"Match of the Day Repeat"),"",1+MAX($AJ$10:AJ6607))</f>
        <v/>
      </c>
    </row>
    <row r="6609" spans="34:36" x14ac:dyDescent="0.35">
      <c r="AH6609" s="16" t="str">
        <f>IF(AND(B6609="Premier League",E6609="Live"),_xlfn.XLOOKUP(_xlfn.TEXTJOIN(" vs ",,C6609:D6609),Calendar!G:G,Calendar!B:B),IF(AND(B6609="Premier League",E6609="Highlights"),_xlfn.XLOOKUP(H6609,Calendar!O:O,Calendar!N:N,,-1),""))</f>
        <v/>
      </c>
      <c r="AI6609" s="61" t="str">
        <f>IF(AND(AH6609&lt;&gt;"",E6609="Live"),_xlfn.XLOOKUP(_xlfn.TEXTJOIN(" vs ",,C6609:D6609),Calendar!G:G,Calendar!K:K),"")</f>
        <v/>
      </c>
      <c r="AJ6609" s="61" t="str">
        <f>IF(AND(K6609&lt;&gt;"Match of the Day",K6609&lt;&gt;"Match of the Day 2",K6609&lt;&gt;"Match of the Day Repeat"),"",1+MAX($AJ$10:AJ6608))</f>
        <v/>
      </c>
    </row>
    <row r="6610" spans="34:36" x14ac:dyDescent="0.35">
      <c r="AH6610" s="16" t="str">
        <f>IF(AND(B6610="Premier League",E6610="Live"),_xlfn.XLOOKUP(_xlfn.TEXTJOIN(" vs ",,C6610:D6610),Calendar!G:G,Calendar!B:B),IF(AND(B6610="Premier League",E6610="Highlights"),_xlfn.XLOOKUP(H6610,Calendar!O:O,Calendar!N:N,,-1),""))</f>
        <v/>
      </c>
      <c r="AI6610" s="61" t="str">
        <f>IF(AND(AH6610&lt;&gt;"",E6610="Live"),_xlfn.XLOOKUP(_xlfn.TEXTJOIN(" vs ",,C6610:D6610),Calendar!G:G,Calendar!K:K),"")</f>
        <v/>
      </c>
      <c r="AJ6610" s="61" t="str">
        <f>IF(AND(K6610&lt;&gt;"Match of the Day",K6610&lt;&gt;"Match of the Day 2",K6610&lt;&gt;"Match of the Day Repeat"),"",1+MAX($AJ$10:AJ6609))</f>
        <v/>
      </c>
    </row>
    <row r="6611" spans="34:36" x14ac:dyDescent="0.35">
      <c r="AH6611" s="16" t="str">
        <f>IF(AND(B6611="Premier League",E6611="Live"),_xlfn.XLOOKUP(_xlfn.TEXTJOIN(" vs ",,C6611:D6611),Calendar!G:G,Calendar!B:B),IF(AND(B6611="Premier League",E6611="Highlights"),_xlfn.XLOOKUP(H6611,Calendar!O:O,Calendar!N:N,,-1),""))</f>
        <v/>
      </c>
      <c r="AI6611" s="61" t="str">
        <f>IF(AND(AH6611&lt;&gt;"",E6611="Live"),_xlfn.XLOOKUP(_xlfn.TEXTJOIN(" vs ",,C6611:D6611),Calendar!G:G,Calendar!K:K),"")</f>
        <v/>
      </c>
      <c r="AJ6611" s="61" t="str">
        <f>IF(AND(K6611&lt;&gt;"Match of the Day",K6611&lt;&gt;"Match of the Day 2",K6611&lt;&gt;"Match of the Day Repeat"),"",1+MAX($AJ$10:AJ6610))</f>
        <v/>
      </c>
    </row>
    <row r="6612" spans="34:36" x14ac:dyDescent="0.35">
      <c r="AH6612" s="16" t="str">
        <f>IF(AND(B6612="Premier League",E6612="Live"),_xlfn.XLOOKUP(_xlfn.TEXTJOIN(" vs ",,C6612:D6612),Calendar!G:G,Calendar!B:B),IF(AND(B6612="Premier League",E6612="Highlights"),_xlfn.XLOOKUP(H6612,Calendar!O:O,Calendar!N:N,,-1),""))</f>
        <v/>
      </c>
      <c r="AI6612" s="61" t="str">
        <f>IF(AND(AH6612&lt;&gt;"",E6612="Live"),_xlfn.XLOOKUP(_xlfn.TEXTJOIN(" vs ",,C6612:D6612),Calendar!G:G,Calendar!K:K),"")</f>
        <v/>
      </c>
      <c r="AJ6612" s="61" t="str">
        <f>IF(AND(K6612&lt;&gt;"Match of the Day",K6612&lt;&gt;"Match of the Day 2",K6612&lt;&gt;"Match of the Day Repeat"),"",1+MAX($AJ$10:AJ6611))</f>
        <v/>
      </c>
    </row>
    <row r="6613" spans="34:36" x14ac:dyDescent="0.35">
      <c r="AH6613" s="16" t="str">
        <f>IF(AND(B6613="Premier League",E6613="Live"),_xlfn.XLOOKUP(_xlfn.TEXTJOIN(" vs ",,C6613:D6613),Calendar!G:G,Calendar!B:B),IF(AND(B6613="Premier League",E6613="Highlights"),_xlfn.XLOOKUP(H6613,Calendar!O:O,Calendar!N:N,,-1),""))</f>
        <v/>
      </c>
      <c r="AI6613" s="61" t="str">
        <f>IF(AND(AH6613&lt;&gt;"",E6613="Live"),_xlfn.XLOOKUP(_xlfn.TEXTJOIN(" vs ",,C6613:D6613),Calendar!G:G,Calendar!K:K),"")</f>
        <v/>
      </c>
      <c r="AJ6613" s="61" t="str">
        <f>IF(AND(K6613&lt;&gt;"Match of the Day",K6613&lt;&gt;"Match of the Day 2",K6613&lt;&gt;"Match of the Day Repeat"),"",1+MAX($AJ$10:AJ6612))</f>
        <v/>
      </c>
    </row>
    <row r="6614" spans="34:36" x14ac:dyDescent="0.35">
      <c r="AH6614" s="16" t="str">
        <f>IF(AND(B6614="Premier League",E6614="Live"),_xlfn.XLOOKUP(_xlfn.TEXTJOIN(" vs ",,C6614:D6614),Calendar!G:G,Calendar!B:B),IF(AND(B6614="Premier League",E6614="Highlights"),_xlfn.XLOOKUP(H6614,Calendar!O:O,Calendar!N:N,,-1),""))</f>
        <v/>
      </c>
      <c r="AI6614" s="61" t="str">
        <f>IF(AND(AH6614&lt;&gt;"",E6614="Live"),_xlfn.XLOOKUP(_xlfn.TEXTJOIN(" vs ",,C6614:D6614),Calendar!G:G,Calendar!K:K),"")</f>
        <v/>
      </c>
      <c r="AJ6614" s="61" t="str">
        <f>IF(AND(K6614&lt;&gt;"Match of the Day",K6614&lt;&gt;"Match of the Day 2",K6614&lt;&gt;"Match of the Day Repeat"),"",1+MAX($AJ$10:AJ6613))</f>
        <v/>
      </c>
    </row>
    <row r="6615" spans="34:36" x14ac:dyDescent="0.35">
      <c r="AH6615" s="16" t="str">
        <f>IF(AND(B6615="Premier League",E6615="Live"),_xlfn.XLOOKUP(_xlfn.TEXTJOIN(" vs ",,C6615:D6615),Calendar!G:G,Calendar!B:B),IF(AND(B6615="Premier League",E6615="Highlights"),_xlfn.XLOOKUP(H6615,Calendar!O:O,Calendar!N:N,,-1),""))</f>
        <v/>
      </c>
      <c r="AI6615" s="61" t="str">
        <f>IF(AND(AH6615&lt;&gt;"",E6615="Live"),_xlfn.XLOOKUP(_xlfn.TEXTJOIN(" vs ",,C6615:D6615),Calendar!G:G,Calendar!K:K),"")</f>
        <v/>
      </c>
      <c r="AJ6615" s="61" t="str">
        <f>IF(AND(K6615&lt;&gt;"Match of the Day",K6615&lt;&gt;"Match of the Day 2",K6615&lt;&gt;"Match of the Day Repeat"),"",1+MAX($AJ$10:AJ6614))</f>
        <v/>
      </c>
    </row>
    <row r="6616" spans="34:36" x14ac:dyDescent="0.35">
      <c r="AH6616" s="16" t="str">
        <f>IF(AND(B6616="Premier League",E6616="Live"),_xlfn.XLOOKUP(_xlfn.TEXTJOIN(" vs ",,C6616:D6616),Calendar!G:G,Calendar!B:B),IF(AND(B6616="Premier League",E6616="Highlights"),_xlfn.XLOOKUP(H6616,Calendar!O:O,Calendar!N:N,,-1),""))</f>
        <v/>
      </c>
      <c r="AI6616" s="61" t="str">
        <f>IF(AND(AH6616&lt;&gt;"",E6616="Live"),_xlfn.XLOOKUP(_xlfn.TEXTJOIN(" vs ",,C6616:D6616),Calendar!G:G,Calendar!K:K),"")</f>
        <v/>
      </c>
      <c r="AJ6616" s="61" t="str">
        <f>IF(AND(K6616&lt;&gt;"Match of the Day",K6616&lt;&gt;"Match of the Day 2",K6616&lt;&gt;"Match of the Day Repeat"),"",1+MAX($AJ$10:AJ6615))</f>
        <v/>
      </c>
    </row>
    <row r="6617" spans="34:36" x14ac:dyDescent="0.35">
      <c r="AH6617" s="16" t="str">
        <f>IF(AND(B6617="Premier League",E6617="Live"),_xlfn.XLOOKUP(_xlfn.TEXTJOIN(" vs ",,C6617:D6617),Calendar!G:G,Calendar!B:B),IF(AND(B6617="Premier League",E6617="Highlights"),_xlfn.XLOOKUP(H6617,Calendar!O:O,Calendar!N:N,,-1),""))</f>
        <v/>
      </c>
      <c r="AI6617" s="61" t="str">
        <f>IF(AND(AH6617&lt;&gt;"",E6617="Live"),_xlfn.XLOOKUP(_xlfn.TEXTJOIN(" vs ",,C6617:D6617),Calendar!G:G,Calendar!K:K),"")</f>
        <v/>
      </c>
      <c r="AJ6617" s="61" t="str">
        <f>IF(AND(K6617&lt;&gt;"Match of the Day",K6617&lt;&gt;"Match of the Day 2",K6617&lt;&gt;"Match of the Day Repeat"),"",1+MAX($AJ$10:AJ6616))</f>
        <v/>
      </c>
    </row>
    <row r="6618" spans="34:36" x14ac:dyDescent="0.35">
      <c r="AH6618" s="16" t="str">
        <f>IF(AND(B6618="Premier League",E6618="Live"),_xlfn.XLOOKUP(_xlfn.TEXTJOIN(" vs ",,C6618:D6618),Calendar!G:G,Calendar!B:B),IF(AND(B6618="Premier League",E6618="Highlights"),_xlfn.XLOOKUP(H6618,Calendar!O:O,Calendar!N:N,,-1),""))</f>
        <v/>
      </c>
      <c r="AI6618" s="61" t="str">
        <f>IF(AND(AH6618&lt;&gt;"",E6618="Live"),_xlfn.XLOOKUP(_xlfn.TEXTJOIN(" vs ",,C6618:D6618),Calendar!G:G,Calendar!K:K),"")</f>
        <v/>
      </c>
      <c r="AJ6618" s="61" t="str">
        <f>IF(AND(K6618&lt;&gt;"Match of the Day",K6618&lt;&gt;"Match of the Day 2",K6618&lt;&gt;"Match of the Day Repeat"),"",1+MAX($AJ$10:AJ6617))</f>
        <v/>
      </c>
    </row>
    <row r="6619" spans="34:36" x14ac:dyDescent="0.35">
      <c r="AH6619" s="16" t="str">
        <f>IF(AND(B6619="Premier League",E6619="Live"),_xlfn.XLOOKUP(_xlfn.TEXTJOIN(" vs ",,C6619:D6619),Calendar!G:G,Calendar!B:B),IF(AND(B6619="Premier League",E6619="Highlights"),_xlfn.XLOOKUP(H6619,Calendar!O:O,Calendar!N:N,,-1),""))</f>
        <v/>
      </c>
      <c r="AI6619" s="61" t="str">
        <f>IF(AND(AH6619&lt;&gt;"",E6619="Live"),_xlfn.XLOOKUP(_xlfn.TEXTJOIN(" vs ",,C6619:D6619),Calendar!G:G,Calendar!K:K),"")</f>
        <v/>
      </c>
      <c r="AJ6619" s="61" t="str">
        <f>IF(AND(K6619&lt;&gt;"Match of the Day",K6619&lt;&gt;"Match of the Day 2",K6619&lt;&gt;"Match of the Day Repeat"),"",1+MAX($AJ$10:AJ6618))</f>
        <v/>
      </c>
    </row>
    <row r="6620" spans="34:36" x14ac:dyDescent="0.35">
      <c r="AH6620" s="16" t="str">
        <f>IF(AND(B6620="Premier League",E6620="Live"),_xlfn.XLOOKUP(_xlfn.TEXTJOIN(" vs ",,C6620:D6620),Calendar!G:G,Calendar!B:B),IF(AND(B6620="Premier League",E6620="Highlights"),_xlfn.XLOOKUP(H6620,Calendar!O:O,Calendar!N:N,,-1),""))</f>
        <v/>
      </c>
      <c r="AI6620" s="61" t="str">
        <f>IF(AND(AH6620&lt;&gt;"",E6620="Live"),_xlfn.XLOOKUP(_xlfn.TEXTJOIN(" vs ",,C6620:D6620),Calendar!G:G,Calendar!K:K),"")</f>
        <v/>
      </c>
      <c r="AJ6620" s="61" t="str">
        <f>IF(AND(K6620&lt;&gt;"Match of the Day",K6620&lt;&gt;"Match of the Day 2",K6620&lt;&gt;"Match of the Day Repeat"),"",1+MAX($AJ$10:AJ6619))</f>
        <v/>
      </c>
    </row>
    <row r="6621" spans="34:36" x14ac:dyDescent="0.35">
      <c r="AH6621" s="16" t="str">
        <f>IF(AND(B6621="Premier League",E6621="Live"),_xlfn.XLOOKUP(_xlfn.TEXTJOIN(" vs ",,C6621:D6621),Calendar!G:G,Calendar!B:B),IF(AND(B6621="Premier League",E6621="Highlights"),_xlfn.XLOOKUP(H6621,Calendar!O:O,Calendar!N:N,,-1),""))</f>
        <v/>
      </c>
      <c r="AI6621" s="61" t="str">
        <f>IF(AND(AH6621&lt;&gt;"",E6621="Live"),_xlfn.XLOOKUP(_xlfn.TEXTJOIN(" vs ",,C6621:D6621),Calendar!G:G,Calendar!K:K),"")</f>
        <v/>
      </c>
      <c r="AJ6621" s="61" t="str">
        <f>IF(AND(K6621&lt;&gt;"Match of the Day",K6621&lt;&gt;"Match of the Day 2",K6621&lt;&gt;"Match of the Day Repeat"),"",1+MAX($AJ$10:AJ6620))</f>
        <v/>
      </c>
    </row>
    <row r="6622" spans="34:36" x14ac:dyDescent="0.35">
      <c r="AH6622" s="16" t="str">
        <f>IF(AND(B6622="Premier League",E6622="Live"),_xlfn.XLOOKUP(_xlfn.TEXTJOIN(" vs ",,C6622:D6622),Calendar!G:G,Calendar!B:B),IF(AND(B6622="Premier League",E6622="Highlights"),_xlfn.XLOOKUP(H6622,Calendar!O:O,Calendar!N:N,,-1),""))</f>
        <v/>
      </c>
      <c r="AI6622" s="61" t="str">
        <f>IF(AND(AH6622&lt;&gt;"",E6622="Live"),_xlfn.XLOOKUP(_xlfn.TEXTJOIN(" vs ",,C6622:D6622),Calendar!G:G,Calendar!K:K),"")</f>
        <v/>
      </c>
      <c r="AJ6622" s="61" t="str">
        <f>IF(AND(K6622&lt;&gt;"Match of the Day",K6622&lt;&gt;"Match of the Day 2",K6622&lt;&gt;"Match of the Day Repeat"),"",1+MAX($AJ$10:AJ6621))</f>
        <v/>
      </c>
    </row>
    <row r="6623" spans="34:36" x14ac:dyDescent="0.35">
      <c r="AH6623" s="16" t="str">
        <f>IF(AND(B6623="Premier League",E6623="Live"),_xlfn.XLOOKUP(_xlfn.TEXTJOIN(" vs ",,C6623:D6623),Calendar!G:G,Calendar!B:B),IF(AND(B6623="Premier League",E6623="Highlights"),_xlfn.XLOOKUP(H6623,Calendar!O:O,Calendar!N:N,,-1),""))</f>
        <v/>
      </c>
      <c r="AI6623" s="61" t="str">
        <f>IF(AND(AH6623&lt;&gt;"",E6623="Live"),_xlfn.XLOOKUP(_xlfn.TEXTJOIN(" vs ",,C6623:D6623),Calendar!G:G,Calendar!K:K),"")</f>
        <v/>
      </c>
      <c r="AJ6623" s="61" t="str">
        <f>IF(AND(K6623&lt;&gt;"Match of the Day",K6623&lt;&gt;"Match of the Day 2",K6623&lt;&gt;"Match of the Day Repeat"),"",1+MAX($AJ$10:AJ6622))</f>
        <v/>
      </c>
    </row>
    <row r="6624" spans="34:36" x14ac:dyDescent="0.35">
      <c r="AH6624" s="16" t="str">
        <f>IF(AND(B6624="Premier League",E6624="Live"),_xlfn.XLOOKUP(_xlfn.TEXTJOIN(" vs ",,C6624:D6624),Calendar!G:G,Calendar!B:B),IF(AND(B6624="Premier League",E6624="Highlights"),_xlfn.XLOOKUP(H6624,Calendar!O:O,Calendar!N:N,,-1),""))</f>
        <v/>
      </c>
      <c r="AI6624" s="61" t="str">
        <f>IF(AND(AH6624&lt;&gt;"",E6624="Live"),_xlfn.XLOOKUP(_xlfn.TEXTJOIN(" vs ",,C6624:D6624),Calendar!G:G,Calendar!K:K),"")</f>
        <v/>
      </c>
      <c r="AJ6624" s="61" t="str">
        <f>IF(AND(K6624&lt;&gt;"Match of the Day",K6624&lt;&gt;"Match of the Day 2",K6624&lt;&gt;"Match of the Day Repeat"),"",1+MAX($AJ$10:AJ6623))</f>
        <v/>
      </c>
    </row>
    <row r="6625" spans="34:36" x14ac:dyDescent="0.35">
      <c r="AH6625" s="16" t="str">
        <f>IF(AND(B6625="Premier League",E6625="Live"),_xlfn.XLOOKUP(_xlfn.TEXTJOIN(" vs ",,C6625:D6625),Calendar!G:G,Calendar!B:B),IF(AND(B6625="Premier League",E6625="Highlights"),_xlfn.XLOOKUP(H6625,Calendar!O:O,Calendar!N:N,,-1),""))</f>
        <v/>
      </c>
      <c r="AI6625" s="61" t="str">
        <f>IF(AND(AH6625&lt;&gt;"",E6625="Live"),_xlfn.XLOOKUP(_xlfn.TEXTJOIN(" vs ",,C6625:D6625),Calendar!G:G,Calendar!K:K),"")</f>
        <v/>
      </c>
      <c r="AJ6625" s="61" t="str">
        <f>IF(AND(K6625&lt;&gt;"Match of the Day",K6625&lt;&gt;"Match of the Day 2",K6625&lt;&gt;"Match of the Day Repeat"),"",1+MAX($AJ$10:AJ6624))</f>
        <v/>
      </c>
    </row>
    <row r="6626" spans="34:36" x14ac:dyDescent="0.35">
      <c r="AH6626" s="16" t="str">
        <f>IF(AND(B6626="Premier League",E6626="Live"),_xlfn.XLOOKUP(_xlfn.TEXTJOIN(" vs ",,C6626:D6626),Calendar!G:G,Calendar!B:B),IF(AND(B6626="Premier League",E6626="Highlights"),_xlfn.XLOOKUP(H6626,Calendar!O:O,Calendar!N:N,,-1),""))</f>
        <v/>
      </c>
      <c r="AI6626" s="61" t="str">
        <f>IF(AND(AH6626&lt;&gt;"",E6626="Live"),_xlfn.XLOOKUP(_xlfn.TEXTJOIN(" vs ",,C6626:D6626),Calendar!G:G,Calendar!K:K),"")</f>
        <v/>
      </c>
      <c r="AJ6626" s="61" t="str">
        <f>IF(AND(K6626&lt;&gt;"Match of the Day",K6626&lt;&gt;"Match of the Day 2",K6626&lt;&gt;"Match of the Day Repeat"),"",1+MAX($AJ$10:AJ6625))</f>
        <v/>
      </c>
    </row>
    <row r="6627" spans="34:36" x14ac:dyDescent="0.35">
      <c r="AH6627" s="16" t="str">
        <f>IF(AND(B6627="Premier League",E6627="Live"),_xlfn.XLOOKUP(_xlfn.TEXTJOIN(" vs ",,C6627:D6627),Calendar!G:G,Calendar!B:B),IF(AND(B6627="Premier League",E6627="Highlights"),_xlfn.XLOOKUP(H6627,Calendar!O:O,Calendar!N:N,,-1),""))</f>
        <v/>
      </c>
      <c r="AI6627" s="61" t="str">
        <f>IF(AND(AH6627&lt;&gt;"",E6627="Live"),_xlfn.XLOOKUP(_xlfn.TEXTJOIN(" vs ",,C6627:D6627),Calendar!G:G,Calendar!K:K),"")</f>
        <v/>
      </c>
      <c r="AJ6627" s="61" t="str">
        <f>IF(AND(K6627&lt;&gt;"Match of the Day",K6627&lt;&gt;"Match of the Day 2",K6627&lt;&gt;"Match of the Day Repeat"),"",1+MAX($AJ$10:AJ6626))</f>
        <v/>
      </c>
    </row>
    <row r="6628" spans="34:36" x14ac:dyDescent="0.35">
      <c r="AH6628" s="16" t="str">
        <f>IF(AND(B6628="Premier League",E6628="Live"),_xlfn.XLOOKUP(_xlfn.TEXTJOIN(" vs ",,C6628:D6628),Calendar!G:G,Calendar!B:B),IF(AND(B6628="Premier League",E6628="Highlights"),_xlfn.XLOOKUP(H6628,Calendar!O:O,Calendar!N:N,,-1),""))</f>
        <v/>
      </c>
      <c r="AI6628" s="61" t="str">
        <f>IF(AND(AH6628&lt;&gt;"",E6628="Live"),_xlfn.XLOOKUP(_xlfn.TEXTJOIN(" vs ",,C6628:D6628),Calendar!G:G,Calendar!K:K),"")</f>
        <v/>
      </c>
      <c r="AJ6628" s="61" t="str">
        <f>IF(AND(K6628&lt;&gt;"Match of the Day",K6628&lt;&gt;"Match of the Day 2",K6628&lt;&gt;"Match of the Day Repeat"),"",1+MAX($AJ$10:AJ6627))</f>
        <v/>
      </c>
    </row>
    <row r="6629" spans="34:36" x14ac:dyDescent="0.35">
      <c r="AH6629" s="16" t="str">
        <f>IF(AND(B6629="Premier League",E6629="Live"),_xlfn.XLOOKUP(_xlfn.TEXTJOIN(" vs ",,C6629:D6629),Calendar!G:G,Calendar!B:B),IF(AND(B6629="Premier League",E6629="Highlights"),_xlfn.XLOOKUP(H6629,Calendar!O:O,Calendar!N:N,,-1),""))</f>
        <v/>
      </c>
      <c r="AI6629" s="61" t="str">
        <f>IF(AND(AH6629&lt;&gt;"",E6629="Live"),_xlfn.XLOOKUP(_xlfn.TEXTJOIN(" vs ",,C6629:D6629),Calendar!G:G,Calendar!K:K),"")</f>
        <v/>
      </c>
      <c r="AJ6629" s="61" t="str">
        <f>IF(AND(K6629&lt;&gt;"Match of the Day",K6629&lt;&gt;"Match of the Day 2",K6629&lt;&gt;"Match of the Day Repeat"),"",1+MAX($AJ$10:AJ6628))</f>
        <v/>
      </c>
    </row>
    <row r="6630" spans="34:36" x14ac:dyDescent="0.35">
      <c r="AH6630" s="16" t="str">
        <f>IF(AND(B6630="Premier League",E6630="Live"),_xlfn.XLOOKUP(_xlfn.TEXTJOIN(" vs ",,C6630:D6630),Calendar!G:G,Calendar!B:B),IF(AND(B6630="Premier League",E6630="Highlights"),_xlfn.XLOOKUP(H6630,Calendar!O:O,Calendar!N:N,,-1),""))</f>
        <v/>
      </c>
      <c r="AI6630" s="61" t="str">
        <f>IF(AND(AH6630&lt;&gt;"",E6630="Live"),_xlfn.XLOOKUP(_xlfn.TEXTJOIN(" vs ",,C6630:D6630),Calendar!G:G,Calendar!K:K),"")</f>
        <v/>
      </c>
      <c r="AJ6630" s="61" t="str">
        <f>IF(AND(K6630&lt;&gt;"Match of the Day",K6630&lt;&gt;"Match of the Day 2",K6630&lt;&gt;"Match of the Day Repeat"),"",1+MAX($AJ$10:AJ6629))</f>
        <v/>
      </c>
    </row>
    <row r="6631" spans="34:36" x14ac:dyDescent="0.35">
      <c r="AH6631" s="16" t="str">
        <f>IF(AND(B6631="Premier League",E6631="Live"),_xlfn.XLOOKUP(_xlfn.TEXTJOIN(" vs ",,C6631:D6631),Calendar!G:G,Calendar!B:B),IF(AND(B6631="Premier League",E6631="Highlights"),_xlfn.XLOOKUP(H6631,Calendar!O:O,Calendar!N:N,,-1),""))</f>
        <v/>
      </c>
      <c r="AI6631" s="61" t="str">
        <f>IF(AND(AH6631&lt;&gt;"",E6631="Live"),_xlfn.XLOOKUP(_xlfn.TEXTJOIN(" vs ",,C6631:D6631),Calendar!G:G,Calendar!K:K),"")</f>
        <v/>
      </c>
      <c r="AJ6631" s="61" t="str">
        <f>IF(AND(K6631&lt;&gt;"Match of the Day",K6631&lt;&gt;"Match of the Day 2",K6631&lt;&gt;"Match of the Day Repeat"),"",1+MAX($AJ$10:AJ6630))</f>
        <v/>
      </c>
    </row>
    <row r="6632" spans="34:36" x14ac:dyDescent="0.35">
      <c r="AH6632" s="16" t="str">
        <f>IF(AND(B6632="Premier League",E6632="Live"),_xlfn.XLOOKUP(_xlfn.TEXTJOIN(" vs ",,C6632:D6632),Calendar!G:G,Calendar!B:B),IF(AND(B6632="Premier League",E6632="Highlights"),_xlfn.XLOOKUP(H6632,Calendar!O:O,Calendar!N:N,,-1),""))</f>
        <v/>
      </c>
      <c r="AI6632" s="61" t="str">
        <f>IF(AND(AH6632&lt;&gt;"",E6632="Live"),_xlfn.XLOOKUP(_xlfn.TEXTJOIN(" vs ",,C6632:D6632),Calendar!G:G,Calendar!K:K),"")</f>
        <v/>
      </c>
      <c r="AJ6632" s="61" t="str">
        <f>IF(AND(K6632&lt;&gt;"Match of the Day",K6632&lt;&gt;"Match of the Day 2",K6632&lt;&gt;"Match of the Day Repeat"),"",1+MAX($AJ$10:AJ6631))</f>
        <v/>
      </c>
    </row>
    <row r="6633" spans="34:36" x14ac:dyDescent="0.35">
      <c r="AH6633" s="16" t="str">
        <f>IF(AND(B6633="Premier League",E6633="Live"),_xlfn.XLOOKUP(_xlfn.TEXTJOIN(" vs ",,C6633:D6633),Calendar!G:G,Calendar!B:B),IF(AND(B6633="Premier League",E6633="Highlights"),_xlfn.XLOOKUP(H6633,Calendar!O:O,Calendar!N:N,,-1),""))</f>
        <v/>
      </c>
      <c r="AI6633" s="61" t="str">
        <f>IF(AND(AH6633&lt;&gt;"",E6633="Live"),_xlfn.XLOOKUP(_xlfn.TEXTJOIN(" vs ",,C6633:D6633),Calendar!G:G,Calendar!K:K),"")</f>
        <v/>
      </c>
      <c r="AJ6633" s="61" t="str">
        <f>IF(AND(K6633&lt;&gt;"Match of the Day",K6633&lt;&gt;"Match of the Day 2",K6633&lt;&gt;"Match of the Day Repeat"),"",1+MAX($AJ$10:AJ6632))</f>
        <v/>
      </c>
    </row>
    <row r="6634" spans="34:36" x14ac:dyDescent="0.35">
      <c r="AH6634" s="16" t="str">
        <f>IF(AND(B6634="Premier League",E6634="Live"),_xlfn.XLOOKUP(_xlfn.TEXTJOIN(" vs ",,C6634:D6634),Calendar!G:G,Calendar!B:B),IF(AND(B6634="Premier League",E6634="Highlights"),_xlfn.XLOOKUP(H6634,Calendar!O:O,Calendar!N:N,,-1),""))</f>
        <v/>
      </c>
      <c r="AI6634" s="61" t="str">
        <f>IF(AND(AH6634&lt;&gt;"",E6634="Live"),_xlfn.XLOOKUP(_xlfn.TEXTJOIN(" vs ",,C6634:D6634),Calendar!G:G,Calendar!K:K),"")</f>
        <v/>
      </c>
      <c r="AJ6634" s="61" t="str">
        <f>IF(AND(K6634&lt;&gt;"Match of the Day",K6634&lt;&gt;"Match of the Day 2",K6634&lt;&gt;"Match of the Day Repeat"),"",1+MAX($AJ$10:AJ6633))</f>
        <v/>
      </c>
    </row>
    <row r="6635" spans="34:36" x14ac:dyDescent="0.35">
      <c r="AH6635" s="16" t="str">
        <f>IF(AND(B6635="Premier League",E6635="Live"),_xlfn.XLOOKUP(_xlfn.TEXTJOIN(" vs ",,C6635:D6635),Calendar!G:G,Calendar!B:B),IF(AND(B6635="Premier League",E6635="Highlights"),_xlfn.XLOOKUP(H6635,Calendar!O:O,Calendar!N:N,,-1),""))</f>
        <v/>
      </c>
      <c r="AI6635" s="61" t="str">
        <f>IF(AND(AH6635&lt;&gt;"",E6635="Live"),_xlfn.XLOOKUP(_xlfn.TEXTJOIN(" vs ",,C6635:D6635),Calendar!G:G,Calendar!K:K),"")</f>
        <v/>
      </c>
      <c r="AJ6635" s="61" t="str">
        <f>IF(AND(K6635&lt;&gt;"Match of the Day",K6635&lt;&gt;"Match of the Day 2",K6635&lt;&gt;"Match of the Day Repeat"),"",1+MAX($AJ$10:AJ6634))</f>
        <v/>
      </c>
    </row>
    <row r="6636" spans="34:36" x14ac:dyDescent="0.35">
      <c r="AH6636" s="16" t="str">
        <f>IF(AND(B6636="Premier League",E6636="Live"),_xlfn.XLOOKUP(_xlfn.TEXTJOIN(" vs ",,C6636:D6636),Calendar!G:G,Calendar!B:B),IF(AND(B6636="Premier League",E6636="Highlights"),_xlfn.XLOOKUP(H6636,Calendar!O:O,Calendar!N:N,,-1),""))</f>
        <v/>
      </c>
      <c r="AI6636" s="61" t="str">
        <f>IF(AND(AH6636&lt;&gt;"",E6636="Live"),_xlfn.XLOOKUP(_xlfn.TEXTJOIN(" vs ",,C6636:D6636),Calendar!G:G,Calendar!K:K),"")</f>
        <v/>
      </c>
      <c r="AJ6636" s="61" t="str">
        <f>IF(AND(K6636&lt;&gt;"Match of the Day",K6636&lt;&gt;"Match of the Day 2",K6636&lt;&gt;"Match of the Day Repeat"),"",1+MAX($AJ$10:AJ6635))</f>
        <v/>
      </c>
    </row>
    <row r="6637" spans="34:36" x14ac:dyDescent="0.35">
      <c r="AH6637" s="16" t="str">
        <f>IF(AND(B6637="Premier League",E6637="Live"),_xlfn.XLOOKUP(_xlfn.TEXTJOIN(" vs ",,C6637:D6637),Calendar!G:G,Calendar!B:B),IF(AND(B6637="Premier League",E6637="Highlights"),_xlfn.XLOOKUP(H6637,Calendar!O:O,Calendar!N:N,,-1),""))</f>
        <v/>
      </c>
      <c r="AI6637" s="61" t="str">
        <f>IF(AND(AH6637&lt;&gt;"",E6637="Live"),_xlfn.XLOOKUP(_xlfn.TEXTJOIN(" vs ",,C6637:D6637),Calendar!G:G,Calendar!K:K),"")</f>
        <v/>
      </c>
      <c r="AJ6637" s="61" t="str">
        <f>IF(AND(K6637&lt;&gt;"Match of the Day",K6637&lt;&gt;"Match of the Day 2",K6637&lt;&gt;"Match of the Day Repeat"),"",1+MAX($AJ$10:AJ6636))</f>
        <v/>
      </c>
    </row>
    <row r="6638" spans="34:36" x14ac:dyDescent="0.35">
      <c r="AH6638" s="16" t="str">
        <f>IF(AND(B6638="Premier League",E6638="Live"),_xlfn.XLOOKUP(_xlfn.TEXTJOIN(" vs ",,C6638:D6638),Calendar!G:G,Calendar!B:B),IF(AND(B6638="Premier League",E6638="Highlights"),_xlfn.XLOOKUP(H6638,Calendar!O:O,Calendar!N:N,,-1),""))</f>
        <v/>
      </c>
      <c r="AI6638" s="61" t="str">
        <f>IF(AND(AH6638&lt;&gt;"",E6638="Live"),_xlfn.XLOOKUP(_xlfn.TEXTJOIN(" vs ",,C6638:D6638),Calendar!G:G,Calendar!K:K),"")</f>
        <v/>
      </c>
      <c r="AJ6638" s="61" t="str">
        <f>IF(AND(K6638&lt;&gt;"Match of the Day",K6638&lt;&gt;"Match of the Day 2",K6638&lt;&gt;"Match of the Day Repeat"),"",1+MAX($AJ$10:AJ6637))</f>
        <v/>
      </c>
    </row>
    <row r="6639" spans="34:36" x14ac:dyDescent="0.35">
      <c r="AH6639" s="16" t="str">
        <f>IF(AND(B6639="Premier League",E6639="Live"),_xlfn.XLOOKUP(_xlfn.TEXTJOIN(" vs ",,C6639:D6639),Calendar!G:G,Calendar!B:B),IF(AND(B6639="Premier League",E6639="Highlights"),_xlfn.XLOOKUP(H6639,Calendar!O:O,Calendar!N:N,,-1),""))</f>
        <v/>
      </c>
      <c r="AI6639" s="61" t="str">
        <f>IF(AND(AH6639&lt;&gt;"",E6639="Live"),_xlfn.XLOOKUP(_xlfn.TEXTJOIN(" vs ",,C6639:D6639),Calendar!G:G,Calendar!K:K),"")</f>
        <v/>
      </c>
      <c r="AJ6639" s="61" t="str">
        <f>IF(AND(K6639&lt;&gt;"Match of the Day",K6639&lt;&gt;"Match of the Day 2",K6639&lt;&gt;"Match of the Day Repeat"),"",1+MAX($AJ$10:AJ6638))</f>
        <v/>
      </c>
    </row>
    <row r="6640" spans="34:36" x14ac:dyDescent="0.35">
      <c r="AH6640" s="16" t="str">
        <f>IF(AND(B6640="Premier League",E6640="Live"),_xlfn.XLOOKUP(_xlfn.TEXTJOIN(" vs ",,C6640:D6640),Calendar!G:G,Calendar!B:B),IF(AND(B6640="Premier League",E6640="Highlights"),_xlfn.XLOOKUP(H6640,Calendar!O:O,Calendar!N:N,,-1),""))</f>
        <v/>
      </c>
      <c r="AI6640" s="61" t="str">
        <f>IF(AND(AH6640&lt;&gt;"",E6640="Live"),_xlfn.XLOOKUP(_xlfn.TEXTJOIN(" vs ",,C6640:D6640),Calendar!G:G,Calendar!K:K),"")</f>
        <v/>
      </c>
      <c r="AJ6640" s="61" t="str">
        <f>IF(AND(K6640&lt;&gt;"Match of the Day",K6640&lt;&gt;"Match of the Day 2",K6640&lt;&gt;"Match of the Day Repeat"),"",1+MAX($AJ$10:AJ6639))</f>
        <v/>
      </c>
    </row>
    <row r="6641" spans="34:36" x14ac:dyDescent="0.35">
      <c r="AH6641" s="16" t="str">
        <f>IF(AND(B6641="Premier League",E6641="Live"),_xlfn.XLOOKUP(_xlfn.TEXTJOIN(" vs ",,C6641:D6641),Calendar!G:G,Calendar!B:B),IF(AND(B6641="Premier League",E6641="Highlights"),_xlfn.XLOOKUP(H6641,Calendar!O:O,Calendar!N:N,,-1),""))</f>
        <v/>
      </c>
      <c r="AI6641" s="61" t="str">
        <f>IF(AND(AH6641&lt;&gt;"",E6641="Live"),_xlfn.XLOOKUP(_xlfn.TEXTJOIN(" vs ",,C6641:D6641),Calendar!G:G,Calendar!K:K),"")</f>
        <v/>
      </c>
      <c r="AJ6641" s="61" t="str">
        <f>IF(AND(K6641&lt;&gt;"Match of the Day",K6641&lt;&gt;"Match of the Day 2",K6641&lt;&gt;"Match of the Day Repeat"),"",1+MAX($AJ$10:AJ6640))</f>
        <v/>
      </c>
    </row>
    <row r="6642" spans="34:36" x14ac:dyDescent="0.35">
      <c r="AH6642" s="16" t="str">
        <f>IF(AND(B6642="Premier League",E6642="Live"),_xlfn.XLOOKUP(_xlfn.TEXTJOIN(" vs ",,C6642:D6642),Calendar!G:G,Calendar!B:B),IF(AND(B6642="Premier League",E6642="Highlights"),_xlfn.XLOOKUP(H6642,Calendar!O:O,Calendar!N:N,,-1),""))</f>
        <v/>
      </c>
      <c r="AI6642" s="61" t="str">
        <f>IF(AND(AH6642&lt;&gt;"",E6642="Live"),_xlfn.XLOOKUP(_xlfn.TEXTJOIN(" vs ",,C6642:D6642),Calendar!G:G,Calendar!K:K),"")</f>
        <v/>
      </c>
      <c r="AJ6642" s="61" t="str">
        <f>IF(AND(K6642&lt;&gt;"Match of the Day",K6642&lt;&gt;"Match of the Day 2",K6642&lt;&gt;"Match of the Day Repeat"),"",1+MAX($AJ$10:AJ6641))</f>
        <v/>
      </c>
    </row>
    <row r="6643" spans="34:36" x14ac:dyDescent="0.35">
      <c r="AH6643" s="16" t="str">
        <f>IF(AND(B6643="Premier League",E6643="Live"),_xlfn.XLOOKUP(_xlfn.TEXTJOIN(" vs ",,C6643:D6643),Calendar!G:G,Calendar!B:B),IF(AND(B6643="Premier League",E6643="Highlights"),_xlfn.XLOOKUP(H6643,Calendar!O:O,Calendar!N:N,,-1),""))</f>
        <v/>
      </c>
      <c r="AI6643" s="61" t="str">
        <f>IF(AND(AH6643&lt;&gt;"",E6643="Live"),_xlfn.XLOOKUP(_xlfn.TEXTJOIN(" vs ",,C6643:D6643),Calendar!G:G,Calendar!K:K),"")</f>
        <v/>
      </c>
      <c r="AJ6643" s="61" t="str">
        <f>IF(AND(K6643&lt;&gt;"Match of the Day",K6643&lt;&gt;"Match of the Day 2",K6643&lt;&gt;"Match of the Day Repeat"),"",1+MAX($AJ$10:AJ6642))</f>
        <v/>
      </c>
    </row>
    <row r="6644" spans="34:36" x14ac:dyDescent="0.35">
      <c r="AH6644" s="16" t="str">
        <f>IF(AND(B6644="Premier League",E6644="Live"),_xlfn.XLOOKUP(_xlfn.TEXTJOIN(" vs ",,C6644:D6644),Calendar!G:G,Calendar!B:B),IF(AND(B6644="Premier League",E6644="Highlights"),_xlfn.XLOOKUP(H6644,Calendar!O:O,Calendar!N:N,,-1),""))</f>
        <v/>
      </c>
      <c r="AI6644" s="61" t="str">
        <f>IF(AND(AH6644&lt;&gt;"",E6644="Live"),_xlfn.XLOOKUP(_xlfn.TEXTJOIN(" vs ",,C6644:D6644),Calendar!G:G,Calendar!K:K),"")</f>
        <v/>
      </c>
      <c r="AJ6644" s="61" t="str">
        <f>IF(AND(K6644&lt;&gt;"Match of the Day",K6644&lt;&gt;"Match of the Day 2",K6644&lt;&gt;"Match of the Day Repeat"),"",1+MAX($AJ$10:AJ6643))</f>
        <v/>
      </c>
    </row>
    <row r="6645" spans="34:36" x14ac:dyDescent="0.35">
      <c r="AH6645" s="16" t="str">
        <f>IF(AND(B6645="Premier League",E6645="Live"),_xlfn.XLOOKUP(_xlfn.TEXTJOIN(" vs ",,C6645:D6645),Calendar!G:G,Calendar!B:B),IF(AND(B6645="Premier League",E6645="Highlights"),_xlfn.XLOOKUP(H6645,Calendar!O:O,Calendar!N:N,,-1),""))</f>
        <v/>
      </c>
      <c r="AI6645" s="61" t="str">
        <f>IF(AND(AH6645&lt;&gt;"",E6645="Live"),_xlfn.XLOOKUP(_xlfn.TEXTJOIN(" vs ",,C6645:D6645),Calendar!G:G,Calendar!K:K),"")</f>
        <v/>
      </c>
      <c r="AJ6645" s="61" t="str">
        <f>IF(AND(K6645&lt;&gt;"Match of the Day",K6645&lt;&gt;"Match of the Day 2",K6645&lt;&gt;"Match of the Day Repeat"),"",1+MAX($AJ$10:AJ6644))</f>
        <v/>
      </c>
    </row>
    <row r="6646" spans="34:36" x14ac:dyDescent="0.35">
      <c r="AH6646" s="16" t="str">
        <f>IF(AND(B6646="Premier League",E6646="Live"),_xlfn.XLOOKUP(_xlfn.TEXTJOIN(" vs ",,C6646:D6646),Calendar!G:G,Calendar!B:B),IF(AND(B6646="Premier League",E6646="Highlights"),_xlfn.XLOOKUP(H6646,Calendar!O:O,Calendar!N:N,,-1),""))</f>
        <v/>
      </c>
      <c r="AI6646" s="61" t="str">
        <f>IF(AND(AH6646&lt;&gt;"",E6646="Live"),_xlfn.XLOOKUP(_xlfn.TEXTJOIN(" vs ",,C6646:D6646),Calendar!G:G,Calendar!K:K),"")</f>
        <v/>
      </c>
      <c r="AJ6646" s="61" t="str">
        <f>IF(AND(K6646&lt;&gt;"Match of the Day",K6646&lt;&gt;"Match of the Day 2",K6646&lt;&gt;"Match of the Day Repeat"),"",1+MAX($AJ$10:AJ6645))</f>
        <v/>
      </c>
    </row>
    <row r="6647" spans="34:36" x14ac:dyDescent="0.35">
      <c r="AH6647" s="16" t="str">
        <f>IF(AND(B6647="Premier League",E6647="Live"),_xlfn.XLOOKUP(_xlfn.TEXTJOIN(" vs ",,C6647:D6647),Calendar!G:G,Calendar!B:B),IF(AND(B6647="Premier League",E6647="Highlights"),_xlfn.XLOOKUP(H6647,Calendar!O:O,Calendar!N:N,,-1),""))</f>
        <v/>
      </c>
      <c r="AI6647" s="61" t="str">
        <f>IF(AND(AH6647&lt;&gt;"",E6647="Live"),_xlfn.XLOOKUP(_xlfn.TEXTJOIN(" vs ",,C6647:D6647),Calendar!G:G,Calendar!K:K),"")</f>
        <v/>
      </c>
      <c r="AJ6647" s="61" t="str">
        <f>IF(AND(K6647&lt;&gt;"Match of the Day",K6647&lt;&gt;"Match of the Day 2",K6647&lt;&gt;"Match of the Day Repeat"),"",1+MAX($AJ$10:AJ6646))</f>
        <v/>
      </c>
    </row>
    <row r="6648" spans="34:36" x14ac:dyDescent="0.35">
      <c r="AH6648" s="16" t="str">
        <f>IF(AND(B6648="Premier League",E6648="Live"),_xlfn.XLOOKUP(_xlfn.TEXTJOIN(" vs ",,C6648:D6648),Calendar!G:G,Calendar!B:B),IF(AND(B6648="Premier League",E6648="Highlights"),_xlfn.XLOOKUP(H6648,Calendar!O:O,Calendar!N:N,,-1),""))</f>
        <v/>
      </c>
      <c r="AI6648" s="61" t="str">
        <f>IF(AND(AH6648&lt;&gt;"",E6648="Live"),_xlfn.XLOOKUP(_xlfn.TEXTJOIN(" vs ",,C6648:D6648),Calendar!G:G,Calendar!K:K),"")</f>
        <v/>
      </c>
      <c r="AJ6648" s="61" t="str">
        <f>IF(AND(K6648&lt;&gt;"Match of the Day",K6648&lt;&gt;"Match of the Day 2",K6648&lt;&gt;"Match of the Day Repeat"),"",1+MAX($AJ$10:AJ6647))</f>
        <v/>
      </c>
    </row>
    <row r="6649" spans="34:36" x14ac:dyDescent="0.35">
      <c r="AH6649" s="16" t="str">
        <f>IF(AND(B6649="Premier League",E6649="Live"),_xlfn.XLOOKUP(_xlfn.TEXTJOIN(" vs ",,C6649:D6649),Calendar!G:G,Calendar!B:B),IF(AND(B6649="Premier League",E6649="Highlights"),_xlfn.XLOOKUP(H6649,Calendar!O:O,Calendar!N:N,,-1),""))</f>
        <v/>
      </c>
      <c r="AI6649" s="61" t="str">
        <f>IF(AND(AH6649&lt;&gt;"",E6649="Live"),_xlfn.XLOOKUP(_xlfn.TEXTJOIN(" vs ",,C6649:D6649),Calendar!G:G,Calendar!K:K),"")</f>
        <v/>
      </c>
      <c r="AJ6649" s="61" t="str">
        <f>IF(AND(K6649&lt;&gt;"Match of the Day",K6649&lt;&gt;"Match of the Day 2",K6649&lt;&gt;"Match of the Day Repeat"),"",1+MAX($AJ$10:AJ6648))</f>
        <v/>
      </c>
    </row>
    <row r="6650" spans="34:36" x14ac:dyDescent="0.35">
      <c r="AH6650" s="16" t="str">
        <f>IF(AND(B6650="Premier League",E6650="Live"),_xlfn.XLOOKUP(_xlfn.TEXTJOIN(" vs ",,C6650:D6650),Calendar!G:G,Calendar!B:B),IF(AND(B6650="Premier League",E6650="Highlights"),_xlfn.XLOOKUP(H6650,Calendar!O:O,Calendar!N:N,,-1),""))</f>
        <v/>
      </c>
      <c r="AI6650" s="61" t="str">
        <f>IF(AND(AH6650&lt;&gt;"",E6650="Live"),_xlfn.XLOOKUP(_xlfn.TEXTJOIN(" vs ",,C6650:D6650),Calendar!G:G,Calendar!K:K),"")</f>
        <v/>
      </c>
      <c r="AJ6650" s="61" t="str">
        <f>IF(AND(K6650&lt;&gt;"Match of the Day",K6650&lt;&gt;"Match of the Day 2",K6650&lt;&gt;"Match of the Day Repeat"),"",1+MAX($AJ$10:AJ6649))</f>
        <v/>
      </c>
    </row>
    <row r="6651" spans="34:36" x14ac:dyDescent="0.35">
      <c r="AH6651" s="16" t="str">
        <f>IF(AND(B6651="Premier League",E6651="Live"),_xlfn.XLOOKUP(_xlfn.TEXTJOIN(" vs ",,C6651:D6651),Calendar!G:G,Calendar!B:B),IF(AND(B6651="Premier League",E6651="Highlights"),_xlfn.XLOOKUP(H6651,Calendar!O:O,Calendar!N:N,,-1),""))</f>
        <v/>
      </c>
      <c r="AI6651" s="61" t="str">
        <f>IF(AND(AH6651&lt;&gt;"",E6651="Live"),_xlfn.XLOOKUP(_xlfn.TEXTJOIN(" vs ",,C6651:D6651),Calendar!G:G,Calendar!K:K),"")</f>
        <v/>
      </c>
      <c r="AJ6651" s="61" t="str">
        <f>IF(AND(K6651&lt;&gt;"Match of the Day",K6651&lt;&gt;"Match of the Day 2",K6651&lt;&gt;"Match of the Day Repeat"),"",1+MAX($AJ$10:AJ6650))</f>
        <v/>
      </c>
    </row>
    <row r="6652" spans="34:36" x14ac:dyDescent="0.35">
      <c r="AH6652" s="16" t="str">
        <f>IF(AND(B6652="Premier League",E6652="Live"),_xlfn.XLOOKUP(_xlfn.TEXTJOIN(" vs ",,C6652:D6652),Calendar!G:G,Calendar!B:B),IF(AND(B6652="Premier League",E6652="Highlights"),_xlfn.XLOOKUP(H6652,Calendar!O:O,Calendar!N:N,,-1),""))</f>
        <v/>
      </c>
      <c r="AI6652" s="61" t="str">
        <f>IF(AND(AH6652&lt;&gt;"",E6652="Live"),_xlfn.XLOOKUP(_xlfn.TEXTJOIN(" vs ",,C6652:D6652),Calendar!G:G,Calendar!K:K),"")</f>
        <v/>
      </c>
      <c r="AJ6652" s="61" t="str">
        <f>IF(AND(K6652&lt;&gt;"Match of the Day",K6652&lt;&gt;"Match of the Day 2",K6652&lt;&gt;"Match of the Day Repeat"),"",1+MAX($AJ$10:AJ6651))</f>
        <v/>
      </c>
    </row>
    <row r="6653" spans="34:36" x14ac:dyDescent="0.35">
      <c r="AH6653" s="16" t="str">
        <f>IF(AND(B6653="Premier League",E6653="Live"),_xlfn.XLOOKUP(_xlfn.TEXTJOIN(" vs ",,C6653:D6653),Calendar!G:G,Calendar!B:B),IF(AND(B6653="Premier League",E6653="Highlights"),_xlfn.XLOOKUP(H6653,Calendar!O:O,Calendar!N:N,,-1),""))</f>
        <v/>
      </c>
      <c r="AI6653" s="61" t="str">
        <f>IF(AND(AH6653&lt;&gt;"",E6653="Live"),_xlfn.XLOOKUP(_xlfn.TEXTJOIN(" vs ",,C6653:D6653),Calendar!G:G,Calendar!K:K),"")</f>
        <v/>
      </c>
      <c r="AJ6653" s="61" t="str">
        <f>IF(AND(K6653&lt;&gt;"Match of the Day",K6653&lt;&gt;"Match of the Day 2",K6653&lt;&gt;"Match of the Day Repeat"),"",1+MAX($AJ$10:AJ6652))</f>
        <v/>
      </c>
    </row>
    <row r="6654" spans="34:36" x14ac:dyDescent="0.35">
      <c r="AH6654" s="16" t="str">
        <f>IF(AND(B6654="Premier League",E6654="Live"),_xlfn.XLOOKUP(_xlfn.TEXTJOIN(" vs ",,C6654:D6654),Calendar!G:G,Calendar!B:B),IF(AND(B6654="Premier League",E6654="Highlights"),_xlfn.XLOOKUP(H6654,Calendar!O:O,Calendar!N:N,,-1),""))</f>
        <v/>
      </c>
      <c r="AI6654" s="61" t="str">
        <f>IF(AND(AH6654&lt;&gt;"",E6654="Live"),_xlfn.XLOOKUP(_xlfn.TEXTJOIN(" vs ",,C6654:D6654),Calendar!G:G,Calendar!K:K),"")</f>
        <v/>
      </c>
      <c r="AJ6654" s="61" t="str">
        <f>IF(AND(K6654&lt;&gt;"Match of the Day",K6654&lt;&gt;"Match of the Day 2",K6654&lt;&gt;"Match of the Day Repeat"),"",1+MAX($AJ$10:AJ6653))</f>
        <v/>
      </c>
    </row>
    <row r="6655" spans="34:36" x14ac:dyDescent="0.35">
      <c r="AH6655" s="16" t="str">
        <f>IF(AND(B6655="Premier League",E6655="Live"),_xlfn.XLOOKUP(_xlfn.TEXTJOIN(" vs ",,C6655:D6655),Calendar!G:G,Calendar!B:B),IF(AND(B6655="Premier League",E6655="Highlights"),_xlfn.XLOOKUP(H6655,Calendar!O:O,Calendar!N:N,,-1),""))</f>
        <v/>
      </c>
      <c r="AI6655" s="61" t="str">
        <f>IF(AND(AH6655&lt;&gt;"",E6655="Live"),_xlfn.XLOOKUP(_xlfn.TEXTJOIN(" vs ",,C6655:D6655),Calendar!G:G,Calendar!K:K),"")</f>
        <v/>
      </c>
      <c r="AJ6655" s="61" t="str">
        <f>IF(AND(K6655&lt;&gt;"Match of the Day",K6655&lt;&gt;"Match of the Day 2",K6655&lt;&gt;"Match of the Day Repeat"),"",1+MAX($AJ$10:AJ6654))</f>
        <v/>
      </c>
    </row>
    <row r="6656" spans="34:36" x14ac:dyDescent="0.35">
      <c r="AH6656" s="16" t="str">
        <f>IF(AND(B6656="Premier League",E6656="Live"),_xlfn.XLOOKUP(_xlfn.TEXTJOIN(" vs ",,C6656:D6656),Calendar!G:G,Calendar!B:B),IF(AND(B6656="Premier League",E6656="Highlights"),_xlfn.XLOOKUP(H6656,Calendar!O:O,Calendar!N:N,,-1),""))</f>
        <v/>
      </c>
      <c r="AI6656" s="61" t="str">
        <f>IF(AND(AH6656&lt;&gt;"",E6656="Live"),_xlfn.XLOOKUP(_xlfn.TEXTJOIN(" vs ",,C6656:D6656),Calendar!G:G,Calendar!K:K),"")</f>
        <v/>
      </c>
      <c r="AJ6656" s="61" t="str">
        <f>IF(AND(K6656&lt;&gt;"Match of the Day",K6656&lt;&gt;"Match of the Day 2",K6656&lt;&gt;"Match of the Day Repeat"),"",1+MAX($AJ$10:AJ6655))</f>
        <v/>
      </c>
    </row>
    <row r="6657" spans="34:36" x14ac:dyDescent="0.35">
      <c r="AH6657" s="16" t="str">
        <f>IF(AND(B6657="Premier League",E6657="Live"),_xlfn.XLOOKUP(_xlfn.TEXTJOIN(" vs ",,C6657:D6657),Calendar!G:G,Calendar!B:B),IF(AND(B6657="Premier League",E6657="Highlights"),_xlfn.XLOOKUP(H6657,Calendar!O:O,Calendar!N:N,,-1),""))</f>
        <v/>
      </c>
      <c r="AI6657" s="61" t="str">
        <f>IF(AND(AH6657&lt;&gt;"",E6657="Live"),_xlfn.XLOOKUP(_xlfn.TEXTJOIN(" vs ",,C6657:D6657),Calendar!G:G,Calendar!K:K),"")</f>
        <v/>
      </c>
      <c r="AJ6657" s="61" t="str">
        <f>IF(AND(K6657&lt;&gt;"Match of the Day",K6657&lt;&gt;"Match of the Day 2",K6657&lt;&gt;"Match of the Day Repeat"),"",1+MAX($AJ$10:AJ6656))</f>
        <v/>
      </c>
    </row>
    <row r="6658" spans="34:36" x14ac:dyDescent="0.35">
      <c r="AH6658" s="16" t="str">
        <f>IF(AND(B6658="Premier League",E6658="Live"),_xlfn.XLOOKUP(_xlfn.TEXTJOIN(" vs ",,C6658:D6658),Calendar!G:G,Calendar!B:B),IF(AND(B6658="Premier League",E6658="Highlights"),_xlfn.XLOOKUP(H6658,Calendar!O:O,Calendar!N:N,,-1),""))</f>
        <v/>
      </c>
      <c r="AI6658" s="61" t="str">
        <f>IF(AND(AH6658&lt;&gt;"",E6658="Live"),_xlfn.XLOOKUP(_xlfn.TEXTJOIN(" vs ",,C6658:D6658),Calendar!G:G,Calendar!K:K),"")</f>
        <v/>
      </c>
      <c r="AJ6658" s="61" t="str">
        <f>IF(AND(K6658&lt;&gt;"Match of the Day",K6658&lt;&gt;"Match of the Day 2",K6658&lt;&gt;"Match of the Day Repeat"),"",1+MAX($AJ$10:AJ6657))</f>
        <v/>
      </c>
    </row>
    <row r="6659" spans="34:36" x14ac:dyDescent="0.35">
      <c r="AH6659" s="16" t="str">
        <f>IF(AND(B6659="Premier League",E6659="Live"),_xlfn.XLOOKUP(_xlfn.TEXTJOIN(" vs ",,C6659:D6659),Calendar!G:G,Calendar!B:B),IF(AND(B6659="Premier League",E6659="Highlights"),_xlfn.XLOOKUP(H6659,Calendar!O:O,Calendar!N:N,,-1),""))</f>
        <v/>
      </c>
      <c r="AI6659" s="61" t="str">
        <f>IF(AND(AH6659&lt;&gt;"",E6659="Live"),_xlfn.XLOOKUP(_xlfn.TEXTJOIN(" vs ",,C6659:D6659),Calendar!G:G,Calendar!K:K),"")</f>
        <v/>
      </c>
      <c r="AJ6659" s="61" t="str">
        <f>IF(AND(K6659&lt;&gt;"Match of the Day",K6659&lt;&gt;"Match of the Day 2",K6659&lt;&gt;"Match of the Day Repeat"),"",1+MAX($AJ$10:AJ6658))</f>
        <v/>
      </c>
    </row>
    <row r="6660" spans="34:36" x14ac:dyDescent="0.35">
      <c r="AH6660" s="16" t="str">
        <f>IF(AND(B6660="Premier League",E6660="Live"),_xlfn.XLOOKUP(_xlfn.TEXTJOIN(" vs ",,C6660:D6660),Calendar!G:G,Calendar!B:B),IF(AND(B6660="Premier League",E6660="Highlights"),_xlfn.XLOOKUP(H6660,Calendar!O:O,Calendar!N:N,,-1),""))</f>
        <v/>
      </c>
      <c r="AI6660" s="61" t="str">
        <f>IF(AND(AH6660&lt;&gt;"",E6660="Live"),_xlfn.XLOOKUP(_xlfn.TEXTJOIN(" vs ",,C6660:D6660),Calendar!G:G,Calendar!K:K),"")</f>
        <v/>
      </c>
      <c r="AJ6660" s="61" t="str">
        <f>IF(AND(K6660&lt;&gt;"Match of the Day",K6660&lt;&gt;"Match of the Day 2",K6660&lt;&gt;"Match of the Day Repeat"),"",1+MAX($AJ$10:AJ6659))</f>
        <v/>
      </c>
    </row>
    <row r="6661" spans="34:36" x14ac:dyDescent="0.35">
      <c r="AH6661" s="16" t="str">
        <f>IF(AND(B6661="Premier League",E6661="Live"),_xlfn.XLOOKUP(_xlfn.TEXTJOIN(" vs ",,C6661:D6661),Calendar!G:G,Calendar!B:B),IF(AND(B6661="Premier League",E6661="Highlights"),_xlfn.XLOOKUP(H6661,Calendar!O:O,Calendar!N:N,,-1),""))</f>
        <v/>
      </c>
      <c r="AI6661" s="61" t="str">
        <f>IF(AND(AH6661&lt;&gt;"",E6661="Live"),_xlfn.XLOOKUP(_xlfn.TEXTJOIN(" vs ",,C6661:D6661),Calendar!G:G,Calendar!K:K),"")</f>
        <v/>
      </c>
      <c r="AJ6661" s="61" t="str">
        <f>IF(AND(K6661&lt;&gt;"Match of the Day",K6661&lt;&gt;"Match of the Day 2",K6661&lt;&gt;"Match of the Day Repeat"),"",1+MAX($AJ$10:AJ6660))</f>
        <v/>
      </c>
    </row>
    <row r="6662" spans="34:36" x14ac:dyDescent="0.35">
      <c r="AH6662" s="16" t="str">
        <f>IF(AND(B6662="Premier League",E6662="Live"),_xlfn.XLOOKUP(_xlfn.TEXTJOIN(" vs ",,C6662:D6662),Calendar!G:G,Calendar!B:B),IF(AND(B6662="Premier League",E6662="Highlights"),_xlfn.XLOOKUP(H6662,Calendar!O:O,Calendar!N:N,,-1),""))</f>
        <v/>
      </c>
      <c r="AI6662" s="61" t="str">
        <f>IF(AND(AH6662&lt;&gt;"",E6662="Live"),_xlfn.XLOOKUP(_xlfn.TEXTJOIN(" vs ",,C6662:D6662),Calendar!G:G,Calendar!K:K),"")</f>
        <v/>
      </c>
      <c r="AJ6662" s="61" t="str">
        <f>IF(AND(K6662&lt;&gt;"Match of the Day",K6662&lt;&gt;"Match of the Day 2",K6662&lt;&gt;"Match of the Day Repeat"),"",1+MAX($AJ$10:AJ6661))</f>
        <v/>
      </c>
    </row>
    <row r="6663" spans="34:36" x14ac:dyDescent="0.35">
      <c r="AH6663" s="16" t="str">
        <f>IF(AND(B6663="Premier League",E6663="Live"),_xlfn.XLOOKUP(_xlfn.TEXTJOIN(" vs ",,C6663:D6663),Calendar!G:G,Calendar!B:B),IF(AND(B6663="Premier League",E6663="Highlights"),_xlfn.XLOOKUP(H6663,Calendar!O:O,Calendar!N:N,,-1),""))</f>
        <v/>
      </c>
      <c r="AI6663" s="61" t="str">
        <f>IF(AND(AH6663&lt;&gt;"",E6663="Live"),_xlfn.XLOOKUP(_xlfn.TEXTJOIN(" vs ",,C6663:D6663),Calendar!G:G,Calendar!K:K),"")</f>
        <v/>
      </c>
      <c r="AJ6663" s="61" t="str">
        <f>IF(AND(K6663&lt;&gt;"Match of the Day",K6663&lt;&gt;"Match of the Day 2",K6663&lt;&gt;"Match of the Day Repeat"),"",1+MAX($AJ$10:AJ6662))</f>
        <v/>
      </c>
    </row>
    <row r="6664" spans="34:36" x14ac:dyDescent="0.35">
      <c r="AH6664" s="16" t="str">
        <f>IF(AND(B6664="Premier League",E6664="Live"),_xlfn.XLOOKUP(_xlfn.TEXTJOIN(" vs ",,C6664:D6664),Calendar!G:G,Calendar!B:B),IF(AND(B6664="Premier League",E6664="Highlights"),_xlfn.XLOOKUP(H6664,Calendar!O:O,Calendar!N:N,,-1),""))</f>
        <v/>
      </c>
      <c r="AI6664" s="61" t="str">
        <f>IF(AND(AH6664&lt;&gt;"",E6664="Live"),_xlfn.XLOOKUP(_xlfn.TEXTJOIN(" vs ",,C6664:D6664),Calendar!G:G,Calendar!K:K),"")</f>
        <v/>
      </c>
      <c r="AJ6664" s="61" t="str">
        <f>IF(AND(K6664&lt;&gt;"Match of the Day",K6664&lt;&gt;"Match of the Day 2",K6664&lt;&gt;"Match of the Day Repeat"),"",1+MAX($AJ$10:AJ6663))</f>
        <v/>
      </c>
    </row>
    <row r="6665" spans="34:36" x14ac:dyDescent="0.35">
      <c r="AH6665" s="16" t="str">
        <f>IF(AND(B6665="Premier League",E6665="Live"),_xlfn.XLOOKUP(_xlfn.TEXTJOIN(" vs ",,C6665:D6665),Calendar!G:G,Calendar!B:B),IF(AND(B6665="Premier League",E6665="Highlights"),_xlfn.XLOOKUP(H6665,Calendar!O:O,Calendar!N:N,,-1),""))</f>
        <v/>
      </c>
      <c r="AI6665" s="61" t="str">
        <f>IF(AND(AH6665&lt;&gt;"",E6665="Live"),_xlfn.XLOOKUP(_xlfn.TEXTJOIN(" vs ",,C6665:D6665),Calendar!G:G,Calendar!K:K),"")</f>
        <v/>
      </c>
      <c r="AJ6665" s="61" t="str">
        <f>IF(AND(K6665&lt;&gt;"Match of the Day",K6665&lt;&gt;"Match of the Day 2",K6665&lt;&gt;"Match of the Day Repeat"),"",1+MAX($AJ$10:AJ6664))</f>
        <v/>
      </c>
    </row>
    <row r="6666" spans="34:36" x14ac:dyDescent="0.35">
      <c r="AH6666" s="16" t="str">
        <f>IF(AND(B6666="Premier League",E6666="Live"),_xlfn.XLOOKUP(_xlfn.TEXTJOIN(" vs ",,C6666:D6666),Calendar!G:G,Calendar!B:B),IF(AND(B6666="Premier League",E6666="Highlights"),_xlfn.XLOOKUP(H6666,Calendar!O:O,Calendar!N:N,,-1),""))</f>
        <v/>
      </c>
      <c r="AI6666" s="61" t="str">
        <f>IF(AND(AH6666&lt;&gt;"",E6666="Live"),_xlfn.XLOOKUP(_xlfn.TEXTJOIN(" vs ",,C6666:D6666),Calendar!G:G,Calendar!K:K),"")</f>
        <v/>
      </c>
      <c r="AJ6666" s="61" t="str">
        <f>IF(AND(K6666&lt;&gt;"Match of the Day",K6666&lt;&gt;"Match of the Day 2",K6666&lt;&gt;"Match of the Day Repeat"),"",1+MAX($AJ$10:AJ6665))</f>
        <v/>
      </c>
    </row>
    <row r="6667" spans="34:36" x14ac:dyDescent="0.35">
      <c r="AH6667" s="16" t="str">
        <f>IF(AND(B6667="Premier League",E6667="Live"),_xlfn.XLOOKUP(_xlfn.TEXTJOIN(" vs ",,C6667:D6667),Calendar!G:G,Calendar!B:B),IF(AND(B6667="Premier League",E6667="Highlights"),_xlfn.XLOOKUP(H6667,Calendar!O:O,Calendar!N:N,,-1),""))</f>
        <v/>
      </c>
      <c r="AI6667" s="61" t="str">
        <f>IF(AND(AH6667&lt;&gt;"",E6667="Live"),_xlfn.XLOOKUP(_xlfn.TEXTJOIN(" vs ",,C6667:D6667),Calendar!G:G,Calendar!K:K),"")</f>
        <v/>
      </c>
      <c r="AJ6667" s="61" t="str">
        <f>IF(AND(K6667&lt;&gt;"Match of the Day",K6667&lt;&gt;"Match of the Day 2",K6667&lt;&gt;"Match of the Day Repeat"),"",1+MAX($AJ$10:AJ6666))</f>
        <v/>
      </c>
    </row>
    <row r="6668" spans="34:36" x14ac:dyDescent="0.35">
      <c r="AH6668" s="16" t="str">
        <f>IF(AND(B6668="Premier League",E6668="Live"),_xlfn.XLOOKUP(_xlfn.TEXTJOIN(" vs ",,C6668:D6668),Calendar!G:G,Calendar!B:B),IF(AND(B6668="Premier League",E6668="Highlights"),_xlfn.XLOOKUP(H6668,Calendar!O:O,Calendar!N:N,,-1),""))</f>
        <v/>
      </c>
      <c r="AI6668" s="61" t="str">
        <f>IF(AND(AH6668&lt;&gt;"",E6668="Live"),_xlfn.XLOOKUP(_xlfn.TEXTJOIN(" vs ",,C6668:D6668),Calendar!G:G,Calendar!K:K),"")</f>
        <v/>
      </c>
      <c r="AJ6668" s="61" t="str">
        <f>IF(AND(K6668&lt;&gt;"Match of the Day",K6668&lt;&gt;"Match of the Day 2",K6668&lt;&gt;"Match of the Day Repeat"),"",1+MAX($AJ$10:AJ6667))</f>
        <v/>
      </c>
    </row>
    <row r="6669" spans="34:36" x14ac:dyDescent="0.35">
      <c r="AH6669" s="16" t="str">
        <f>IF(AND(B6669="Premier League",E6669="Live"),_xlfn.XLOOKUP(_xlfn.TEXTJOIN(" vs ",,C6669:D6669),Calendar!G:G,Calendar!B:B),IF(AND(B6669="Premier League",E6669="Highlights"),_xlfn.XLOOKUP(H6669,Calendar!O:O,Calendar!N:N,,-1),""))</f>
        <v/>
      </c>
      <c r="AI6669" s="61" t="str">
        <f>IF(AND(AH6669&lt;&gt;"",E6669="Live"),_xlfn.XLOOKUP(_xlfn.TEXTJOIN(" vs ",,C6669:D6669),Calendar!G:G,Calendar!K:K),"")</f>
        <v/>
      </c>
      <c r="AJ6669" s="61" t="str">
        <f>IF(AND(K6669&lt;&gt;"Match of the Day",K6669&lt;&gt;"Match of the Day 2",K6669&lt;&gt;"Match of the Day Repeat"),"",1+MAX($AJ$10:AJ6668))</f>
        <v/>
      </c>
    </row>
    <row r="6670" spans="34:36" x14ac:dyDescent="0.35">
      <c r="AH6670" s="16" t="str">
        <f>IF(AND(B6670="Premier League",E6670="Live"),_xlfn.XLOOKUP(_xlfn.TEXTJOIN(" vs ",,C6670:D6670),Calendar!G:G,Calendar!B:B),IF(AND(B6670="Premier League",E6670="Highlights"),_xlfn.XLOOKUP(H6670,Calendar!O:O,Calendar!N:N,,-1),""))</f>
        <v/>
      </c>
      <c r="AI6670" s="61" t="str">
        <f>IF(AND(AH6670&lt;&gt;"",E6670="Live"),_xlfn.XLOOKUP(_xlfn.TEXTJOIN(" vs ",,C6670:D6670),Calendar!G:G,Calendar!K:K),"")</f>
        <v/>
      </c>
      <c r="AJ6670" s="61" t="str">
        <f>IF(AND(K6670&lt;&gt;"Match of the Day",K6670&lt;&gt;"Match of the Day 2",K6670&lt;&gt;"Match of the Day Repeat"),"",1+MAX($AJ$10:AJ6669))</f>
        <v/>
      </c>
    </row>
    <row r="6671" spans="34:36" x14ac:dyDescent="0.35">
      <c r="AH6671" s="16" t="str">
        <f>IF(AND(B6671="Premier League",E6671="Live"),_xlfn.XLOOKUP(_xlfn.TEXTJOIN(" vs ",,C6671:D6671),Calendar!G:G,Calendar!B:B),IF(AND(B6671="Premier League",E6671="Highlights"),_xlfn.XLOOKUP(H6671,Calendar!O:O,Calendar!N:N,,-1),""))</f>
        <v/>
      </c>
      <c r="AI6671" s="61" t="str">
        <f>IF(AND(AH6671&lt;&gt;"",E6671="Live"),_xlfn.XLOOKUP(_xlfn.TEXTJOIN(" vs ",,C6671:D6671),Calendar!G:G,Calendar!K:K),"")</f>
        <v/>
      </c>
      <c r="AJ6671" s="61" t="str">
        <f>IF(AND(K6671&lt;&gt;"Match of the Day",K6671&lt;&gt;"Match of the Day 2",K6671&lt;&gt;"Match of the Day Repeat"),"",1+MAX($AJ$10:AJ6670))</f>
        <v/>
      </c>
    </row>
    <row r="6672" spans="34:36" x14ac:dyDescent="0.35">
      <c r="AH6672" s="16" t="str">
        <f>IF(AND(B6672="Premier League",E6672="Live"),_xlfn.XLOOKUP(_xlfn.TEXTJOIN(" vs ",,C6672:D6672),Calendar!G:G,Calendar!B:B),IF(AND(B6672="Premier League",E6672="Highlights"),_xlfn.XLOOKUP(H6672,Calendar!O:O,Calendar!N:N,,-1),""))</f>
        <v/>
      </c>
      <c r="AI6672" s="61" t="str">
        <f>IF(AND(AH6672&lt;&gt;"",E6672="Live"),_xlfn.XLOOKUP(_xlfn.TEXTJOIN(" vs ",,C6672:D6672),Calendar!G:G,Calendar!K:K),"")</f>
        <v/>
      </c>
      <c r="AJ6672" s="61" t="str">
        <f>IF(AND(K6672&lt;&gt;"Match of the Day",K6672&lt;&gt;"Match of the Day 2",K6672&lt;&gt;"Match of the Day Repeat"),"",1+MAX($AJ$10:AJ6671))</f>
        <v/>
      </c>
    </row>
    <row r="6673" spans="34:36" x14ac:dyDescent="0.35">
      <c r="AH6673" s="16" t="str">
        <f>IF(AND(B6673="Premier League",E6673="Live"),_xlfn.XLOOKUP(_xlfn.TEXTJOIN(" vs ",,C6673:D6673),Calendar!G:G,Calendar!B:B),IF(AND(B6673="Premier League",E6673="Highlights"),_xlfn.XLOOKUP(H6673,Calendar!O:O,Calendar!N:N,,-1),""))</f>
        <v/>
      </c>
      <c r="AI6673" s="61" t="str">
        <f>IF(AND(AH6673&lt;&gt;"",E6673="Live"),_xlfn.XLOOKUP(_xlfn.TEXTJOIN(" vs ",,C6673:D6673),Calendar!G:G,Calendar!K:K),"")</f>
        <v/>
      </c>
      <c r="AJ6673" s="61" t="str">
        <f>IF(AND(K6673&lt;&gt;"Match of the Day",K6673&lt;&gt;"Match of the Day 2",K6673&lt;&gt;"Match of the Day Repeat"),"",1+MAX($AJ$10:AJ6672))</f>
        <v/>
      </c>
    </row>
    <row r="6674" spans="34:36" x14ac:dyDescent="0.35">
      <c r="AH6674" s="16" t="str">
        <f>IF(AND(B6674="Premier League",E6674="Live"),_xlfn.XLOOKUP(_xlfn.TEXTJOIN(" vs ",,C6674:D6674),Calendar!G:G,Calendar!B:B),IF(AND(B6674="Premier League",E6674="Highlights"),_xlfn.XLOOKUP(H6674,Calendar!O:O,Calendar!N:N,,-1),""))</f>
        <v/>
      </c>
      <c r="AI6674" s="61" t="str">
        <f>IF(AND(AH6674&lt;&gt;"",E6674="Live"),_xlfn.XLOOKUP(_xlfn.TEXTJOIN(" vs ",,C6674:D6674),Calendar!G:G,Calendar!K:K),"")</f>
        <v/>
      </c>
      <c r="AJ6674" s="61" t="str">
        <f>IF(AND(K6674&lt;&gt;"Match of the Day",K6674&lt;&gt;"Match of the Day 2",K6674&lt;&gt;"Match of the Day Repeat"),"",1+MAX($AJ$10:AJ6673))</f>
        <v/>
      </c>
    </row>
    <row r="6675" spans="34:36" x14ac:dyDescent="0.35">
      <c r="AH6675" s="16" t="str">
        <f>IF(AND(B6675="Premier League",E6675="Live"),_xlfn.XLOOKUP(_xlfn.TEXTJOIN(" vs ",,C6675:D6675),Calendar!G:G,Calendar!B:B),IF(AND(B6675="Premier League",E6675="Highlights"),_xlfn.XLOOKUP(H6675,Calendar!O:O,Calendar!N:N,,-1),""))</f>
        <v/>
      </c>
      <c r="AI6675" s="61" t="str">
        <f>IF(AND(AH6675&lt;&gt;"",E6675="Live"),_xlfn.XLOOKUP(_xlfn.TEXTJOIN(" vs ",,C6675:D6675),Calendar!G:G,Calendar!K:K),"")</f>
        <v/>
      </c>
      <c r="AJ6675" s="61" t="str">
        <f>IF(AND(K6675&lt;&gt;"Match of the Day",K6675&lt;&gt;"Match of the Day 2",K6675&lt;&gt;"Match of the Day Repeat"),"",1+MAX($AJ$10:AJ6674))</f>
        <v/>
      </c>
    </row>
    <row r="6676" spans="34:36" x14ac:dyDescent="0.35">
      <c r="AH6676" s="16" t="str">
        <f>IF(AND(B6676="Premier League",E6676="Live"),_xlfn.XLOOKUP(_xlfn.TEXTJOIN(" vs ",,C6676:D6676),Calendar!G:G,Calendar!B:B),IF(AND(B6676="Premier League",E6676="Highlights"),_xlfn.XLOOKUP(H6676,Calendar!O:O,Calendar!N:N,,-1),""))</f>
        <v/>
      </c>
      <c r="AI6676" s="61" t="str">
        <f>IF(AND(AH6676&lt;&gt;"",E6676="Live"),_xlfn.XLOOKUP(_xlfn.TEXTJOIN(" vs ",,C6676:D6676),Calendar!G:G,Calendar!K:K),"")</f>
        <v/>
      </c>
      <c r="AJ6676" s="61" t="str">
        <f>IF(AND(K6676&lt;&gt;"Match of the Day",K6676&lt;&gt;"Match of the Day 2",K6676&lt;&gt;"Match of the Day Repeat"),"",1+MAX($AJ$10:AJ6675))</f>
        <v/>
      </c>
    </row>
    <row r="6677" spans="34:36" x14ac:dyDescent="0.35">
      <c r="AH6677" s="16" t="str">
        <f>IF(AND(B6677="Premier League",E6677="Live"),_xlfn.XLOOKUP(_xlfn.TEXTJOIN(" vs ",,C6677:D6677),Calendar!G:G,Calendar!B:B),IF(AND(B6677="Premier League",E6677="Highlights"),_xlfn.XLOOKUP(H6677,Calendar!O:O,Calendar!N:N,,-1),""))</f>
        <v/>
      </c>
      <c r="AI6677" s="61" t="str">
        <f>IF(AND(AH6677&lt;&gt;"",E6677="Live"),_xlfn.XLOOKUP(_xlfn.TEXTJOIN(" vs ",,C6677:D6677),Calendar!G:G,Calendar!K:K),"")</f>
        <v/>
      </c>
      <c r="AJ6677" s="61" t="str">
        <f>IF(AND(K6677&lt;&gt;"Match of the Day",K6677&lt;&gt;"Match of the Day 2",K6677&lt;&gt;"Match of the Day Repeat"),"",1+MAX($AJ$10:AJ6676))</f>
        <v/>
      </c>
    </row>
    <row r="6678" spans="34:36" x14ac:dyDescent="0.35">
      <c r="AH6678" s="16" t="str">
        <f>IF(AND(B6678="Premier League",E6678="Live"),_xlfn.XLOOKUP(_xlfn.TEXTJOIN(" vs ",,C6678:D6678),Calendar!G:G,Calendar!B:B),IF(AND(B6678="Premier League",E6678="Highlights"),_xlfn.XLOOKUP(H6678,Calendar!O:O,Calendar!N:N,,-1),""))</f>
        <v/>
      </c>
      <c r="AI6678" s="61" t="str">
        <f>IF(AND(AH6678&lt;&gt;"",E6678="Live"),_xlfn.XLOOKUP(_xlfn.TEXTJOIN(" vs ",,C6678:D6678),Calendar!G:G,Calendar!K:K),"")</f>
        <v/>
      </c>
      <c r="AJ6678" s="61" t="str">
        <f>IF(AND(K6678&lt;&gt;"Match of the Day",K6678&lt;&gt;"Match of the Day 2",K6678&lt;&gt;"Match of the Day Repeat"),"",1+MAX($AJ$10:AJ6677))</f>
        <v/>
      </c>
    </row>
    <row r="6679" spans="34:36" x14ac:dyDescent="0.35">
      <c r="AH6679" s="16" t="str">
        <f>IF(AND(B6679="Premier League",E6679="Live"),_xlfn.XLOOKUP(_xlfn.TEXTJOIN(" vs ",,C6679:D6679),Calendar!G:G,Calendar!B:B),IF(AND(B6679="Premier League",E6679="Highlights"),_xlfn.XLOOKUP(H6679,Calendar!O:O,Calendar!N:N,,-1),""))</f>
        <v/>
      </c>
      <c r="AI6679" s="61" t="str">
        <f>IF(AND(AH6679&lt;&gt;"",E6679="Live"),_xlfn.XLOOKUP(_xlfn.TEXTJOIN(" vs ",,C6679:D6679),Calendar!G:G,Calendar!K:K),"")</f>
        <v/>
      </c>
      <c r="AJ6679" s="61" t="str">
        <f>IF(AND(K6679&lt;&gt;"Match of the Day",K6679&lt;&gt;"Match of the Day 2",K6679&lt;&gt;"Match of the Day Repeat"),"",1+MAX($AJ$10:AJ6678))</f>
        <v/>
      </c>
    </row>
    <row r="6680" spans="34:36" x14ac:dyDescent="0.35">
      <c r="AH6680" s="16" t="str">
        <f>IF(AND(B6680="Premier League",E6680="Live"),_xlfn.XLOOKUP(_xlfn.TEXTJOIN(" vs ",,C6680:D6680),Calendar!G:G,Calendar!B:B),IF(AND(B6680="Premier League",E6680="Highlights"),_xlfn.XLOOKUP(H6680,Calendar!O:O,Calendar!N:N,,-1),""))</f>
        <v/>
      </c>
      <c r="AI6680" s="61" t="str">
        <f>IF(AND(AH6680&lt;&gt;"",E6680="Live"),_xlfn.XLOOKUP(_xlfn.TEXTJOIN(" vs ",,C6680:D6680),Calendar!G:G,Calendar!K:K),"")</f>
        <v/>
      </c>
      <c r="AJ6680" s="61" t="str">
        <f>IF(AND(K6680&lt;&gt;"Match of the Day",K6680&lt;&gt;"Match of the Day 2",K6680&lt;&gt;"Match of the Day Repeat"),"",1+MAX($AJ$10:AJ6679))</f>
        <v/>
      </c>
    </row>
    <row r="6681" spans="34:36" x14ac:dyDescent="0.35">
      <c r="AH6681" s="16" t="str">
        <f>IF(AND(B6681="Premier League",E6681="Live"),_xlfn.XLOOKUP(_xlfn.TEXTJOIN(" vs ",,C6681:D6681),Calendar!G:G,Calendar!B:B),IF(AND(B6681="Premier League",E6681="Highlights"),_xlfn.XLOOKUP(H6681,Calendar!O:O,Calendar!N:N,,-1),""))</f>
        <v/>
      </c>
      <c r="AI6681" s="61" t="str">
        <f>IF(AND(AH6681&lt;&gt;"",E6681="Live"),_xlfn.XLOOKUP(_xlfn.TEXTJOIN(" vs ",,C6681:D6681),Calendar!G:G,Calendar!K:K),"")</f>
        <v/>
      </c>
      <c r="AJ6681" s="61" t="str">
        <f>IF(AND(K6681&lt;&gt;"Match of the Day",K6681&lt;&gt;"Match of the Day 2",K6681&lt;&gt;"Match of the Day Repeat"),"",1+MAX($AJ$10:AJ6680))</f>
        <v/>
      </c>
    </row>
    <row r="6682" spans="34:36" x14ac:dyDescent="0.35">
      <c r="AH6682" s="16" t="str">
        <f>IF(AND(B6682="Premier League",E6682="Live"),_xlfn.XLOOKUP(_xlfn.TEXTJOIN(" vs ",,C6682:D6682),Calendar!G:G,Calendar!B:B),IF(AND(B6682="Premier League",E6682="Highlights"),_xlfn.XLOOKUP(H6682,Calendar!O:O,Calendar!N:N,,-1),""))</f>
        <v/>
      </c>
      <c r="AI6682" s="61" t="str">
        <f>IF(AND(AH6682&lt;&gt;"",E6682="Live"),_xlfn.XLOOKUP(_xlfn.TEXTJOIN(" vs ",,C6682:D6682),Calendar!G:G,Calendar!K:K),"")</f>
        <v/>
      </c>
      <c r="AJ6682" s="61" t="str">
        <f>IF(AND(K6682&lt;&gt;"Match of the Day",K6682&lt;&gt;"Match of the Day 2",K6682&lt;&gt;"Match of the Day Repeat"),"",1+MAX($AJ$10:AJ6681))</f>
        <v/>
      </c>
    </row>
    <row r="6683" spans="34:36" x14ac:dyDescent="0.35">
      <c r="AH6683" s="16" t="str">
        <f>IF(AND(B6683="Premier League",E6683="Live"),_xlfn.XLOOKUP(_xlfn.TEXTJOIN(" vs ",,C6683:D6683),Calendar!G:G,Calendar!B:B),IF(AND(B6683="Premier League",E6683="Highlights"),_xlfn.XLOOKUP(H6683,Calendar!O:O,Calendar!N:N,,-1),""))</f>
        <v/>
      </c>
      <c r="AI6683" s="61" t="str">
        <f>IF(AND(AH6683&lt;&gt;"",E6683="Live"),_xlfn.XLOOKUP(_xlfn.TEXTJOIN(" vs ",,C6683:D6683),Calendar!G:G,Calendar!K:K),"")</f>
        <v/>
      </c>
      <c r="AJ6683" s="61" t="str">
        <f>IF(AND(K6683&lt;&gt;"Match of the Day",K6683&lt;&gt;"Match of the Day 2",K6683&lt;&gt;"Match of the Day Repeat"),"",1+MAX($AJ$10:AJ6682))</f>
        <v/>
      </c>
    </row>
    <row r="6684" spans="34:36" x14ac:dyDescent="0.35">
      <c r="AH6684" s="16" t="str">
        <f>IF(AND(B6684="Premier League",E6684="Live"),_xlfn.XLOOKUP(_xlfn.TEXTJOIN(" vs ",,C6684:D6684),Calendar!G:G,Calendar!B:B),IF(AND(B6684="Premier League",E6684="Highlights"),_xlfn.XLOOKUP(H6684,Calendar!O:O,Calendar!N:N,,-1),""))</f>
        <v/>
      </c>
      <c r="AI6684" s="61" t="str">
        <f>IF(AND(AH6684&lt;&gt;"",E6684="Live"),_xlfn.XLOOKUP(_xlfn.TEXTJOIN(" vs ",,C6684:D6684),Calendar!G:G,Calendar!K:K),"")</f>
        <v/>
      </c>
      <c r="AJ6684" s="61" t="str">
        <f>IF(AND(K6684&lt;&gt;"Match of the Day",K6684&lt;&gt;"Match of the Day 2",K6684&lt;&gt;"Match of the Day Repeat"),"",1+MAX($AJ$10:AJ6683))</f>
        <v/>
      </c>
    </row>
    <row r="6685" spans="34:36" x14ac:dyDescent="0.35">
      <c r="AH6685" s="16" t="str">
        <f>IF(AND(B6685="Premier League",E6685="Live"),_xlfn.XLOOKUP(_xlfn.TEXTJOIN(" vs ",,C6685:D6685),Calendar!G:G,Calendar!B:B),IF(AND(B6685="Premier League",E6685="Highlights"),_xlfn.XLOOKUP(H6685,Calendar!O:O,Calendar!N:N,,-1),""))</f>
        <v/>
      </c>
      <c r="AI6685" s="61" t="str">
        <f>IF(AND(AH6685&lt;&gt;"",E6685="Live"),_xlfn.XLOOKUP(_xlfn.TEXTJOIN(" vs ",,C6685:D6685),Calendar!G:G,Calendar!K:K),"")</f>
        <v/>
      </c>
      <c r="AJ6685" s="61" t="str">
        <f>IF(AND(K6685&lt;&gt;"Match of the Day",K6685&lt;&gt;"Match of the Day 2",K6685&lt;&gt;"Match of the Day Repeat"),"",1+MAX($AJ$10:AJ6684))</f>
        <v/>
      </c>
    </row>
    <row r="6686" spans="34:36" x14ac:dyDescent="0.35">
      <c r="AH6686" s="16" t="str">
        <f>IF(AND(B6686="Premier League",E6686="Live"),_xlfn.XLOOKUP(_xlfn.TEXTJOIN(" vs ",,C6686:D6686),Calendar!G:G,Calendar!B:B),IF(AND(B6686="Premier League",E6686="Highlights"),_xlfn.XLOOKUP(H6686,Calendar!O:O,Calendar!N:N,,-1),""))</f>
        <v/>
      </c>
      <c r="AI6686" s="61" t="str">
        <f>IF(AND(AH6686&lt;&gt;"",E6686="Live"),_xlfn.XLOOKUP(_xlfn.TEXTJOIN(" vs ",,C6686:D6686),Calendar!G:G,Calendar!K:K),"")</f>
        <v/>
      </c>
      <c r="AJ6686" s="61" t="str">
        <f>IF(AND(K6686&lt;&gt;"Match of the Day",K6686&lt;&gt;"Match of the Day 2",K6686&lt;&gt;"Match of the Day Repeat"),"",1+MAX($AJ$10:AJ6685))</f>
        <v/>
      </c>
    </row>
    <row r="6687" spans="34:36" x14ac:dyDescent="0.35">
      <c r="AH6687" s="16" t="str">
        <f>IF(AND(B6687="Premier League",E6687="Live"),_xlfn.XLOOKUP(_xlfn.TEXTJOIN(" vs ",,C6687:D6687),Calendar!G:G,Calendar!B:B),IF(AND(B6687="Premier League",E6687="Highlights"),_xlfn.XLOOKUP(H6687,Calendar!O:O,Calendar!N:N,,-1),""))</f>
        <v/>
      </c>
      <c r="AI6687" s="61" t="str">
        <f>IF(AND(AH6687&lt;&gt;"",E6687="Live"),_xlfn.XLOOKUP(_xlfn.TEXTJOIN(" vs ",,C6687:D6687),Calendar!G:G,Calendar!K:K),"")</f>
        <v/>
      </c>
      <c r="AJ6687" s="61" t="str">
        <f>IF(AND(K6687&lt;&gt;"Match of the Day",K6687&lt;&gt;"Match of the Day 2",K6687&lt;&gt;"Match of the Day Repeat"),"",1+MAX($AJ$10:AJ6686))</f>
        <v/>
      </c>
    </row>
    <row r="6688" spans="34:36" x14ac:dyDescent="0.35">
      <c r="AH6688" s="16" t="str">
        <f>IF(AND(B6688="Premier League",E6688="Live"),_xlfn.XLOOKUP(_xlfn.TEXTJOIN(" vs ",,C6688:D6688),Calendar!G:G,Calendar!B:B),IF(AND(B6688="Premier League",E6688="Highlights"),_xlfn.XLOOKUP(H6688,Calendar!O:O,Calendar!N:N,,-1),""))</f>
        <v/>
      </c>
      <c r="AI6688" s="61" t="str">
        <f>IF(AND(AH6688&lt;&gt;"",E6688="Live"),_xlfn.XLOOKUP(_xlfn.TEXTJOIN(" vs ",,C6688:D6688),Calendar!G:G,Calendar!K:K),"")</f>
        <v/>
      </c>
      <c r="AJ6688" s="61" t="str">
        <f>IF(AND(K6688&lt;&gt;"Match of the Day",K6688&lt;&gt;"Match of the Day 2",K6688&lt;&gt;"Match of the Day Repeat"),"",1+MAX($AJ$10:AJ6687))</f>
        <v/>
      </c>
    </row>
    <row r="6689" spans="34:36" x14ac:dyDescent="0.35">
      <c r="AH6689" s="16" t="str">
        <f>IF(AND(B6689="Premier League",E6689="Live"),_xlfn.XLOOKUP(_xlfn.TEXTJOIN(" vs ",,C6689:D6689),Calendar!G:G,Calendar!B:B),IF(AND(B6689="Premier League",E6689="Highlights"),_xlfn.XLOOKUP(H6689,Calendar!O:O,Calendar!N:N,,-1),""))</f>
        <v/>
      </c>
      <c r="AI6689" s="61" t="str">
        <f>IF(AND(AH6689&lt;&gt;"",E6689="Live"),_xlfn.XLOOKUP(_xlfn.TEXTJOIN(" vs ",,C6689:D6689),Calendar!G:G,Calendar!K:K),"")</f>
        <v/>
      </c>
      <c r="AJ6689" s="61" t="str">
        <f>IF(AND(K6689&lt;&gt;"Match of the Day",K6689&lt;&gt;"Match of the Day 2",K6689&lt;&gt;"Match of the Day Repeat"),"",1+MAX($AJ$10:AJ6688))</f>
        <v/>
      </c>
    </row>
    <row r="6690" spans="34:36" x14ac:dyDescent="0.35">
      <c r="AH6690" s="16" t="str">
        <f>IF(AND(B6690="Premier League",E6690="Live"),_xlfn.XLOOKUP(_xlfn.TEXTJOIN(" vs ",,C6690:D6690),Calendar!G:G,Calendar!B:B),IF(AND(B6690="Premier League",E6690="Highlights"),_xlfn.XLOOKUP(H6690,Calendar!O:O,Calendar!N:N,,-1),""))</f>
        <v/>
      </c>
      <c r="AI6690" s="61" t="str">
        <f>IF(AND(AH6690&lt;&gt;"",E6690="Live"),_xlfn.XLOOKUP(_xlfn.TEXTJOIN(" vs ",,C6690:D6690),Calendar!G:G,Calendar!K:K),"")</f>
        <v/>
      </c>
      <c r="AJ6690" s="61" t="str">
        <f>IF(AND(K6690&lt;&gt;"Match of the Day",K6690&lt;&gt;"Match of the Day 2",K6690&lt;&gt;"Match of the Day Repeat"),"",1+MAX($AJ$10:AJ6689))</f>
        <v/>
      </c>
    </row>
    <row r="6691" spans="34:36" x14ac:dyDescent="0.35">
      <c r="AH6691" s="16" t="str">
        <f>IF(AND(B6691="Premier League",E6691="Live"),_xlfn.XLOOKUP(_xlfn.TEXTJOIN(" vs ",,C6691:D6691),Calendar!G:G,Calendar!B:B),IF(AND(B6691="Premier League",E6691="Highlights"),_xlfn.XLOOKUP(H6691,Calendar!O:O,Calendar!N:N,,-1),""))</f>
        <v/>
      </c>
      <c r="AI6691" s="61" t="str">
        <f>IF(AND(AH6691&lt;&gt;"",E6691="Live"),_xlfn.XLOOKUP(_xlfn.TEXTJOIN(" vs ",,C6691:D6691),Calendar!G:G,Calendar!K:K),"")</f>
        <v/>
      </c>
      <c r="AJ6691" s="61" t="str">
        <f>IF(AND(K6691&lt;&gt;"Match of the Day",K6691&lt;&gt;"Match of the Day 2",K6691&lt;&gt;"Match of the Day Repeat"),"",1+MAX($AJ$10:AJ6690))</f>
        <v/>
      </c>
    </row>
    <row r="6692" spans="34:36" x14ac:dyDescent="0.35">
      <c r="AH6692" s="16" t="str">
        <f>IF(AND(B6692="Premier League",E6692="Live"),_xlfn.XLOOKUP(_xlfn.TEXTJOIN(" vs ",,C6692:D6692),Calendar!G:G,Calendar!B:B),IF(AND(B6692="Premier League",E6692="Highlights"),_xlfn.XLOOKUP(H6692,Calendar!O:O,Calendar!N:N,,-1),""))</f>
        <v/>
      </c>
      <c r="AI6692" s="61" t="str">
        <f>IF(AND(AH6692&lt;&gt;"",E6692="Live"),_xlfn.XLOOKUP(_xlfn.TEXTJOIN(" vs ",,C6692:D6692),Calendar!G:G,Calendar!K:K),"")</f>
        <v/>
      </c>
      <c r="AJ6692" s="61" t="str">
        <f>IF(AND(K6692&lt;&gt;"Match of the Day",K6692&lt;&gt;"Match of the Day 2",K6692&lt;&gt;"Match of the Day Repeat"),"",1+MAX($AJ$10:AJ6691))</f>
        <v/>
      </c>
    </row>
    <row r="6693" spans="34:36" x14ac:dyDescent="0.35">
      <c r="AH6693" s="16" t="str">
        <f>IF(AND(B6693="Premier League",E6693="Live"),_xlfn.XLOOKUP(_xlfn.TEXTJOIN(" vs ",,C6693:D6693),Calendar!G:G,Calendar!B:B),IF(AND(B6693="Premier League",E6693="Highlights"),_xlfn.XLOOKUP(H6693,Calendar!O:O,Calendar!N:N,,-1),""))</f>
        <v/>
      </c>
      <c r="AI6693" s="61" t="str">
        <f>IF(AND(AH6693&lt;&gt;"",E6693="Live"),_xlfn.XLOOKUP(_xlfn.TEXTJOIN(" vs ",,C6693:D6693),Calendar!G:G,Calendar!K:K),"")</f>
        <v/>
      </c>
      <c r="AJ6693" s="61" t="str">
        <f>IF(AND(K6693&lt;&gt;"Match of the Day",K6693&lt;&gt;"Match of the Day 2",K6693&lt;&gt;"Match of the Day Repeat"),"",1+MAX($AJ$10:AJ6692))</f>
        <v/>
      </c>
    </row>
    <row r="6694" spans="34:36" x14ac:dyDescent="0.35">
      <c r="AH6694" s="16" t="str">
        <f>IF(AND(B6694="Premier League",E6694="Live"),_xlfn.XLOOKUP(_xlfn.TEXTJOIN(" vs ",,C6694:D6694),Calendar!G:G,Calendar!B:B),IF(AND(B6694="Premier League",E6694="Highlights"),_xlfn.XLOOKUP(H6694,Calendar!O:O,Calendar!N:N,,-1),""))</f>
        <v/>
      </c>
      <c r="AI6694" s="61" t="str">
        <f>IF(AND(AH6694&lt;&gt;"",E6694="Live"),_xlfn.XLOOKUP(_xlfn.TEXTJOIN(" vs ",,C6694:D6694),Calendar!G:G,Calendar!K:K),"")</f>
        <v/>
      </c>
      <c r="AJ6694" s="61" t="str">
        <f>IF(AND(K6694&lt;&gt;"Match of the Day",K6694&lt;&gt;"Match of the Day 2",K6694&lt;&gt;"Match of the Day Repeat"),"",1+MAX($AJ$10:AJ6693))</f>
        <v/>
      </c>
    </row>
    <row r="6695" spans="34:36" x14ac:dyDescent="0.35">
      <c r="AH6695" s="16" t="str">
        <f>IF(AND(B6695="Premier League",E6695="Live"),_xlfn.XLOOKUP(_xlfn.TEXTJOIN(" vs ",,C6695:D6695),Calendar!G:G,Calendar!B:B),IF(AND(B6695="Premier League",E6695="Highlights"),_xlfn.XLOOKUP(H6695,Calendar!O:O,Calendar!N:N,,-1),""))</f>
        <v/>
      </c>
      <c r="AI6695" s="61" t="str">
        <f>IF(AND(AH6695&lt;&gt;"",E6695="Live"),_xlfn.XLOOKUP(_xlfn.TEXTJOIN(" vs ",,C6695:D6695),Calendar!G:G,Calendar!K:K),"")</f>
        <v/>
      </c>
      <c r="AJ6695" s="61" t="str">
        <f>IF(AND(K6695&lt;&gt;"Match of the Day",K6695&lt;&gt;"Match of the Day 2",K6695&lt;&gt;"Match of the Day Repeat"),"",1+MAX($AJ$10:AJ6694))</f>
        <v/>
      </c>
    </row>
    <row r="6696" spans="34:36" x14ac:dyDescent="0.35">
      <c r="AH6696" s="16" t="str">
        <f>IF(AND(B6696="Premier League",E6696="Live"),_xlfn.XLOOKUP(_xlfn.TEXTJOIN(" vs ",,C6696:D6696),Calendar!G:G,Calendar!B:B),IF(AND(B6696="Premier League",E6696="Highlights"),_xlfn.XLOOKUP(H6696,Calendar!O:O,Calendar!N:N,,-1),""))</f>
        <v/>
      </c>
      <c r="AI6696" s="61" t="str">
        <f>IF(AND(AH6696&lt;&gt;"",E6696="Live"),_xlfn.XLOOKUP(_xlfn.TEXTJOIN(" vs ",,C6696:D6696),Calendar!G:G,Calendar!K:K),"")</f>
        <v/>
      </c>
      <c r="AJ6696" s="61" t="str">
        <f>IF(AND(K6696&lt;&gt;"Match of the Day",K6696&lt;&gt;"Match of the Day 2",K6696&lt;&gt;"Match of the Day Repeat"),"",1+MAX($AJ$10:AJ6695))</f>
        <v/>
      </c>
    </row>
    <row r="6697" spans="34:36" x14ac:dyDescent="0.35">
      <c r="AH6697" s="16" t="str">
        <f>IF(AND(B6697="Premier League",E6697="Live"),_xlfn.XLOOKUP(_xlfn.TEXTJOIN(" vs ",,C6697:D6697),Calendar!G:G,Calendar!B:B),IF(AND(B6697="Premier League",E6697="Highlights"),_xlfn.XLOOKUP(H6697,Calendar!O:O,Calendar!N:N,,-1),""))</f>
        <v/>
      </c>
      <c r="AI6697" s="61" t="str">
        <f>IF(AND(AH6697&lt;&gt;"",E6697="Live"),_xlfn.XLOOKUP(_xlfn.TEXTJOIN(" vs ",,C6697:D6697),Calendar!G:G,Calendar!K:K),"")</f>
        <v/>
      </c>
      <c r="AJ6697" s="61" t="str">
        <f>IF(AND(K6697&lt;&gt;"Match of the Day",K6697&lt;&gt;"Match of the Day 2",K6697&lt;&gt;"Match of the Day Repeat"),"",1+MAX($AJ$10:AJ6696))</f>
        <v/>
      </c>
    </row>
    <row r="6698" spans="34:36" x14ac:dyDescent="0.35">
      <c r="AH6698" s="16" t="str">
        <f>IF(AND(B6698="Premier League",E6698="Live"),_xlfn.XLOOKUP(_xlfn.TEXTJOIN(" vs ",,C6698:D6698),Calendar!G:G,Calendar!B:B),IF(AND(B6698="Premier League",E6698="Highlights"),_xlfn.XLOOKUP(H6698,Calendar!O:O,Calendar!N:N,,-1),""))</f>
        <v/>
      </c>
      <c r="AI6698" s="61" t="str">
        <f>IF(AND(AH6698&lt;&gt;"",E6698="Live"),_xlfn.XLOOKUP(_xlfn.TEXTJOIN(" vs ",,C6698:D6698),Calendar!G:G,Calendar!K:K),"")</f>
        <v/>
      </c>
      <c r="AJ6698" s="61" t="str">
        <f>IF(AND(K6698&lt;&gt;"Match of the Day",K6698&lt;&gt;"Match of the Day 2",K6698&lt;&gt;"Match of the Day Repeat"),"",1+MAX($AJ$10:AJ6697))</f>
        <v/>
      </c>
    </row>
    <row r="6699" spans="34:36" x14ac:dyDescent="0.35">
      <c r="AH6699" s="16" t="str">
        <f>IF(AND(B6699="Premier League",E6699="Live"),_xlfn.XLOOKUP(_xlfn.TEXTJOIN(" vs ",,C6699:D6699),Calendar!G:G,Calendar!B:B),IF(AND(B6699="Premier League",E6699="Highlights"),_xlfn.XLOOKUP(H6699,Calendar!O:O,Calendar!N:N,,-1),""))</f>
        <v/>
      </c>
      <c r="AI6699" s="61" t="str">
        <f>IF(AND(AH6699&lt;&gt;"",E6699="Live"),_xlfn.XLOOKUP(_xlfn.TEXTJOIN(" vs ",,C6699:D6699),Calendar!G:G,Calendar!K:K),"")</f>
        <v/>
      </c>
      <c r="AJ6699" s="61" t="str">
        <f>IF(AND(K6699&lt;&gt;"Match of the Day",K6699&lt;&gt;"Match of the Day 2",K6699&lt;&gt;"Match of the Day Repeat"),"",1+MAX($AJ$10:AJ6698))</f>
        <v/>
      </c>
    </row>
    <row r="6700" spans="34:36" x14ac:dyDescent="0.35">
      <c r="AH6700" s="16" t="str">
        <f>IF(AND(B6700="Premier League",E6700="Live"),_xlfn.XLOOKUP(_xlfn.TEXTJOIN(" vs ",,C6700:D6700),Calendar!G:G,Calendar!B:B),IF(AND(B6700="Premier League",E6700="Highlights"),_xlfn.XLOOKUP(H6700,Calendar!O:O,Calendar!N:N,,-1),""))</f>
        <v/>
      </c>
      <c r="AI6700" s="61" t="str">
        <f>IF(AND(AH6700&lt;&gt;"",E6700="Live"),_xlfn.XLOOKUP(_xlfn.TEXTJOIN(" vs ",,C6700:D6700),Calendar!G:G,Calendar!K:K),"")</f>
        <v/>
      </c>
      <c r="AJ6700" s="61" t="str">
        <f>IF(AND(K6700&lt;&gt;"Match of the Day",K6700&lt;&gt;"Match of the Day 2",K6700&lt;&gt;"Match of the Day Repeat"),"",1+MAX($AJ$10:AJ6699))</f>
        <v/>
      </c>
    </row>
    <row r="6701" spans="34:36" x14ac:dyDescent="0.35">
      <c r="AH6701" s="16" t="str">
        <f>IF(AND(B6701="Premier League",E6701="Live"),_xlfn.XLOOKUP(_xlfn.TEXTJOIN(" vs ",,C6701:D6701),Calendar!G:G,Calendar!B:B),IF(AND(B6701="Premier League",E6701="Highlights"),_xlfn.XLOOKUP(H6701,Calendar!O:O,Calendar!N:N,,-1),""))</f>
        <v/>
      </c>
      <c r="AI6701" s="61" t="str">
        <f>IF(AND(AH6701&lt;&gt;"",E6701="Live"),_xlfn.XLOOKUP(_xlfn.TEXTJOIN(" vs ",,C6701:D6701),Calendar!G:G,Calendar!K:K),"")</f>
        <v/>
      </c>
      <c r="AJ6701" s="61" t="str">
        <f>IF(AND(K6701&lt;&gt;"Match of the Day",K6701&lt;&gt;"Match of the Day 2",K6701&lt;&gt;"Match of the Day Repeat"),"",1+MAX($AJ$10:AJ6700))</f>
        <v/>
      </c>
    </row>
    <row r="6702" spans="34:36" x14ac:dyDescent="0.35">
      <c r="AH6702" s="16" t="str">
        <f>IF(AND(B6702="Premier League",E6702="Live"),_xlfn.XLOOKUP(_xlfn.TEXTJOIN(" vs ",,C6702:D6702),Calendar!G:G,Calendar!B:B),IF(AND(B6702="Premier League",E6702="Highlights"),_xlfn.XLOOKUP(H6702,Calendar!O:O,Calendar!N:N,,-1),""))</f>
        <v/>
      </c>
      <c r="AI6702" s="61" t="str">
        <f>IF(AND(AH6702&lt;&gt;"",E6702="Live"),_xlfn.XLOOKUP(_xlfn.TEXTJOIN(" vs ",,C6702:D6702),Calendar!G:G,Calendar!K:K),"")</f>
        <v/>
      </c>
      <c r="AJ6702" s="61" t="str">
        <f>IF(AND(K6702&lt;&gt;"Match of the Day",K6702&lt;&gt;"Match of the Day 2",K6702&lt;&gt;"Match of the Day Repeat"),"",1+MAX($AJ$10:AJ6701))</f>
        <v/>
      </c>
    </row>
    <row r="6703" spans="34:36" x14ac:dyDescent="0.35">
      <c r="AH6703" s="16" t="str">
        <f>IF(AND(B6703="Premier League",E6703="Live"),_xlfn.XLOOKUP(_xlfn.TEXTJOIN(" vs ",,C6703:D6703),Calendar!G:G,Calendar!B:B),IF(AND(B6703="Premier League",E6703="Highlights"),_xlfn.XLOOKUP(H6703,Calendar!O:O,Calendar!N:N,,-1),""))</f>
        <v/>
      </c>
      <c r="AI6703" s="61" t="str">
        <f>IF(AND(AH6703&lt;&gt;"",E6703="Live"),_xlfn.XLOOKUP(_xlfn.TEXTJOIN(" vs ",,C6703:D6703),Calendar!G:G,Calendar!K:K),"")</f>
        <v/>
      </c>
      <c r="AJ6703" s="61" t="str">
        <f>IF(AND(K6703&lt;&gt;"Match of the Day",K6703&lt;&gt;"Match of the Day 2",K6703&lt;&gt;"Match of the Day Repeat"),"",1+MAX($AJ$10:AJ6702))</f>
        <v/>
      </c>
    </row>
    <row r="6704" spans="34:36" x14ac:dyDescent="0.35">
      <c r="AH6704" s="16" t="str">
        <f>IF(AND(B6704="Premier League",E6704="Live"),_xlfn.XLOOKUP(_xlfn.TEXTJOIN(" vs ",,C6704:D6704),Calendar!G:G,Calendar!B:B),IF(AND(B6704="Premier League",E6704="Highlights"),_xlfn.XLOOKUP(H6704,Calendar!O:O,Calendar!N:N,,-1),""))</f>
        <v/>
      </c>
      <c r="AI6704" s="61" t="str">
        <f>IF(AND(AH6704&lt;&gt;"",E6704="Live"),_xlfn.XLOOKUP(_xlfn.TEXTJOIN(" vs ",,C6704:D6704),Calendar!G:G,Calendar!K:K),"")</f>
        <v/>
      </c>
      <c r="AJ6704" s="61" t="str">
        <f>IF(AND(K6704&lt;&gt;"Match of the Day",K6704&lt;&gt;"Match of the Day 2",K6704&lt;&gt;"Match of the Day Repeat"),"",1+MAX($AJ$10:AJ6703))</f>
        <v/>
      </c>
    </row>
    <row r="6705" spans="34:36" x14ac:dyDescent="0.35">
      <c r="AH6705" s="16" t="str">
        <f>IF(AND(B6705="Premier League",E6705="Live"),_xlfn.XLOOKUP(_xlfn.TEXTJOIN(" vs ",,C6705:D6705),Calendar!G:G,Calendar!B:B),IF(AND(B6705="Premier League",E6705="Highlights"),_xlfn.XLOOKUP(H6705,Calendar!O:O,Calendar!N:N,,-1),""))</f>
        <v/>
      </c>
      <c r="AI6705" s="61" t="str">
        <f>IF(AND(AH6705&lt;&gt;"",E6705="Live"),_xlfn.XLOOKUP(_xlfn.TEXTJOIN(" vs ",,C6705:D6705),Calendar!G:G,Calendar!K:K),"")</f>
        <v/>
      </c>
      <c r="AJ6705" s="61" t="str">
        <f>IF(AND(K6705&lt;&gt;"Match of the Day",K6705&lt;&gt;"Match of the Day 2",K6705&lt;&gt;"Match of the Day Repeat"),"",1+MAX($AJ$10:AJ6704))</f>
        <v/>
      </c>
    </row>
    <row r="6706" spans="34:36" x14ac:dyDescent="0.35">
      <c r="AH6706" s="16" t="str">
        <f>IF(AND(B6706="Premier League",E6706="Live"),_xlfn.XLOOKUP(_xlfn.TEXTJOIN(" vs ",,C6706:D6706),Calendar!G:G,Calendar!B:B),IF(AND(B6706="Premier League",E6706="Highlights"),_xlfn.XLOOKUP(H6706,Calendar!O:O,Calendar!N:N,,-1),""))</f>
        <v/>
      </c>
      <c r="AI6706" s="61" t="str">
        <f>IF(AND(AH6706&lt;&gt;"",E6706="Live"),_xlfn.XLOOKUP(_xlfn.TEXTJOIN(" vs ",,C6706:D6706),Calendar!G:G,Calendar!K:K),"")</f>
        <v/>
      </c>
      <c r="AJ6706" s="61" t="str">
        <f>IF(AND(K6706&lt;&gt;"Match of the Day",K6706&lt;&gt;"Match of the Day 2",K6706&lt;&gt;"Match of the Day Repeat"),"",1+MAX($AJ$10:AJ6705))</f>
        <v/>
      </c>
    </row>
    <row r="6707" spans="34:36" x14ac:dyDescent="0.35">
      <c r="AH6707" s="16" t="str">
        <f>IF(AND(B6707="Premier League",E6707="Live"),_xlfn.XLOOKUP(_xlfn.TEXTJOIN(" vs ",,C6707:D6707),Calendar!G:G,Calendar!B:B),IF(AND(B6707="Premier League",E6707="Highlights"),_xlfn.XLOOKUP(H6707,Calendar!O:O,Calendar!N:N,,-1),""))</f>
        <v/>
      </c>
      <c r="AI6707" s="61" t="str">
        <f>IF(AND(AH6707&lt;&gt;"",E6707="Live"),_xlfn.XLOOKUP(_xlfn.TEXTJOIN(" vs ",,C6707:D6707),Calendar!G:G,Calendar!K:K),"")</f>
        <v/>
      </c>
      <c r="AJ6707" s="61" t="str">
        <f>IF(AND(K6707&lt;&gt;"Match of the Day",K6707&lt;&gt;"Match of the Day 2",K6707&lt;&gt;"Match of the Day Repeat"),"",1+MAX($AJ$10:AJ6706))</f>
        <v/>
      </c>
    </row>
    <row r="6708" spans="34:36" x14ac:dyDescent="0.35">
      <c r="AH6708" s="16" t="str">
        <f>IF(AND(B6708="Premier League",E6708="Live"),_xlfn.XLOOKUP(_xlfn.TEXTJOIN(" vs ",,C6708:D6708),Calendar!G:G,Calendar!B:B),IF(AND(B6708="Premier League",E6708="Highlights"),_xlfn.XLOOKUP(H6708,Calendar!O:O,Calendar!N:N,,-1),""))</f>
        <v/>
      </c>
      <c r="AI6708" s="61" t="str">
        <f>IF(AND(AH6708&lt;&gt;"",E6708="Live"),_xlfn.XLOOKUP(_xlfn.TEXTJOIN(" vs ",,C6708:D6708),Calendar!G:G,Calendar!K:K),"")</f>
        <v/>
      </c>
      <c r="AJ6708" s="61" t="str">
        <f>IF(AND(K6708&lt;&gt;"Match of the Day",K6708&lt;&gt;"Match of the Day 2",K6708&lt;&gt;"Match of the Day Repeat"),"",1+MAX($AJ$10:AJ6707))</f>
        <v/>
      </c>
    </row>
    <row r="6709" spans="34:36" x14ac:dyDescent="0.35">
      <c r="AH6709" s="16" t="str">
        <f>IF(AND(B6709="Premier League",E6709="Live"),_xlfn.XLOOKUP(_xlfn.TEXTJOIN(" vs ",,C6709:D6709),Calendar!G:G,Calendar!B:B),IF(AND(B6709="Premier League",E6709="Highlights"),_xlfn.XLOOKUP(H6709,Calendar!O:O,Calendar!N:N,,-1),""))</f>
        <v/>
      </c>
      <c r="AI6709" s="61" t="str">
        <f>IF(AND(AH6709&lt;&gt;"",E6709="Live"),_xlfn.XLOOKUP(_xlfn.TEXTJOIN(" vs ",,C6709:D6709),Calendar!G:G,Calendar!K:K),"")</f>
        <v/>
      </c>
      <c r="AJ6709" s="61" t="str">
        <f>IF(AND(K6709&lt;&gt;"Match of the Day",K6709&lt;&gt;"Match of the Day 2",K6709&lt;&gt;"Match of the Day Repeat"),"",1+MAX($AJ$10:AJ6708))</f>
        <v/>
      </c>
    </row>
    <row r="6710" spans="34:36" x14ac:dyDescent="0.35">
      <c r="AH6710" s="16" t="str">
        <f>IF(AND(B6710="Premier League",E6710="Live"),_xlfn.XLOOKUP(_xlfn.TEXTJOIN(" vs ",,C6710:D6710),Calendar!G:G,Calendar!B:B),IF(AND(B6710="Premier League",E6710="Highlights"),_xlfn.XLOOKUP(H6710,Calendar!O:O,Calendar!N:N,,-1),""))</f>
        <v/>
      </c>
      <c r="AI6710" s="61" t="str">
        <f>IF(AND(AH6710&lt;&gt;"",E6710="Live"),_xlfn.XLOOKUP(_xlfn.TEXTJOIN(" vs ",,C6710:D6710),Calendar!G:G,Calendar!K:K),"")</f>
        <v/>
      </c>
      <c r="AJ6710" s="61" t="str">
        <f>IF(AND(K6710&lt;&gt;"Match of the Day",K6710&lt;&gt;"Match of the Day 2",K6710&lt;&gt;"Match of the Day Repeat"),"",1+MAX($AJ$10:AJ6709))</f>
        <v/>
      </c>
    </row>
    <row r="6711" spans="34:36" x14ac:dyDescent="0.35">
      <c r="AH6711" s="16" t="str">
        <f>IF(AND(B6711="Premier League",E6711="Live"),_xlfn.XLOOKUP(_xlfn.TEXTJOIN(" vs ",,C6711:D6711),Calendar!G:G,Calendar!B:B),IF(AND(B6711="Premier League",E6711="Highlights"),_xlfn.XLOOKUP(H6711,Calendar!O:O,Calendar!N:N,,-1),""))</f>
        <v/>
      </c>
      <c r="AI6711" s="61" t="str">
        <f>IF(AND(AH6711&lt;&gt;"",E6711="Live"),_xlfn.XLOOKUP(_xlfn.TEXTJOIN(" vs ",,C6711:D6711),Calendar!G:G,Calendar!K:K),"")</f>
        <v/>
      </c>
      <c r="AJ6711" s="61" t="str">
        <f>IF(AND(K6711&lt;&gt;"Match of the Day",K6711&lt;&gt;"Match of the Day 2",K6711&lt;&gt;"Match of the Day Repeat"),"",1+MAX($AJ$10:AJ6710))</f>
        <v/>
      </c>
    </row>
    <row r="6712" spans="34:36" x14ac:dyDescent="0.35">
      <c r="AH6712" s="16" t="str">
        <f>IF(AND(B6712="Premier League",E6712="Live"),_xlfn.XLOOKUP(_xlfn.TEXTJOIN(" vs ",,C6712:D6712),Calendar!G:G,Calendar!B:B),IF(AND(B6712="Premier League",E6712="Highlights"),_xlfn.XLOOKUP(H6712,Calendar!O:O,Calendar!N:N,,-1),""))</f>
        <v/>
      </c>
      <c r="AI6712" s="61" t="str">
        <f>IF(AND(AH6712&lt;&gt;"",E6712="Live"),_xlfn.XLOOKUP(_xlfn.TEXTJOIN(" vs ",,C6712:D6712),Calendar!G:G,Calendar!K:K),"")</f>
        <v/>
      </c>
      <c r="AJ6712" s="61" t="str">
        <f>IF(AND(K6712&lt;&gt;"Match of the Day",K6712&lt;&gt;"Match of the Day 2",K6712&lt;&gt;"Match of the Day Repeat"),"",1+MAX($AJ$10:AJ6711))</f>
        <v/>
      </c>
    </row>
    <row r="6713" spans="34:36" x14ac:dyDescent="0.35">
      <c r="AH6713" s="16" t="str">
        <f>IF(AND(B6713="Premier League",E6713="Live"),_xlfn.XLOOKUP(_xlfn.TEXTJOIN(" vs ",,C6713:D6713),Calendar!G:G,Calendar!B:B),IF(AND(B6713="Premier League",E6713="Highlights"),_xlfn.XLOOKUP(H6713,Calendar!O:O,Calendar!N:N,,-1),""))</f>
        <v/>
      </c>
      <c r="AI6713" s="61" t="str">
        <f>IF(AND(AH6713&lt;&gt;"",E6713="Live"),_xlfn.XLOOKUP(_xlfn.TEXTJOIN(" vs ",,C6713:D6713),Calendar!G:G,Calendar!K:K),"")</f>
        <v/>
      </c>
      <c r="AJ6713" s="61" t="str">
        <f>IF(AND(K6713&lt;&gt;"Match of the Day",K6713&lt;&gt;"Match of the Day 2",K6713&lt;&gt;"Match of the Day Repeat"),"",1+MAX($AJ$10:AJ6712))</f>
        <v/>
      </c>
    </row>
    <row r="6714" spans="34:36" x14ac:dyDescent="0.35">
      <c r="AH6714" s="16" t="str">
        <f>IF(AND(B6714="Premier League",E6714="Live"),_xlfn.XLOOKUP(_xlfn.TEXTJOIN(" vs ",,C6714:D6714),Calendar!G:G,Calendar!B:B),IF(AND(B6714="Premier League",E6714="Highlights"),_xlfn.XLOOKUP(H6714,Calendar!O:O,Calendar!N:N,,-1),""))</f>
        <v/>
      </c>
      <c r="AI6714" s="61" t="str">
        <f>IF(AND(AH6714&lt;&gt;"",E6714="Live"),_xlfn.XLOOKUP(_xlfn.TEXTJOIN(" vs ",,C6714:D6714),Calendar!G:G,Calendar!K:K),"")</f>
        <v/>
      </c>
      <c r="AJ6714" s="61" t="str">
        <f>IF(AND(K6714&lt;&gt;"Match of the Day",K6714&lt;&gt;"Match of the Day 2",K6714&lt;&gt;"Match of the Day Repeat"),"",1+MAX($AJ$10:AJ6713))</f>
        <v/>
      </c>
    </row>
    <row r="6715" spans="34:36" x14ac:dyDescent="0.35">
      <c r="AH6715" s="16" t="str">
        <f>IF(AND(B6715="Premier League",E6715="Live"),_xlfn.XLOOKUP(_xlfn.TEXTJOIN(" vs ",,C6715:D6715),Calendar!G:G,Calendar!B:B),IF(AND(B6715="Premier League",E6715="Highlights"),_xlfn.XLOOKUP(H6715,Calendar!O:O,Calendar!N:N,,-1),""))</f>
        <v/>
      </c>
      <c r="AI6715" s="61" t="str">
        <f>IF(AND(AH6715&lt;&gt;"",E6715="Live"),_xlfn.XLOOKUP(_xlfn.TEXTJOIN(" vs ",,C6715:D6715),Calendar!G:G,Calendar!K:K),"")</f>
        <v/>
      </c>
      <c r="AJ6715" s="61" t="str">
        <f>IF(AND(K6715&lt;&gt;"Match of the Day",K6715&lt;&gt;"Match of the Day 2",K6715&lt;&gt;"Match of the Day Repeat"),"",1+MAX($AJ$10:AJ6714))</f>
        <v/>
      </c>
    </row>
    <row r="6716" spans="34:36" x14ac:dyDescent="0.35">
      <c r="AH6716" s="16" t="str">
        <f>IF(AND(B6716="Premier League",E6716="Live"),_xlfn.XLOOKUP(_xlfn.TEXTJOIN(" vs ",,C6716:D6716),Calendar!G:G,Calendar!B:B),IF(AND(B6716="Premier League",E6716="Highlights"),_xlfn.XLOOKUP(H6716,Calendar!O:O,Calendar!N:N,,-1),""))</f>
        <v/>
      </c>
      <c r="AI6716" s="61" t="str">
        <f>IF(AND(AH6716&lt;&gt;"",E6716="Live"),_xlfn.XLOOKUP(_xlfn.TEXTJOIN(" vs ",,C6716:D6716),Calendar!G:G,Calendar!K:K),"")</f>
        <v/>
      </c>
      <c r="AJ6716" s="61" t="str">
        <f>IF(AND(K6716&lt;&gt;"Match of the Day",K6716&lt;&gt;"Match of the Day 2",K6716&lt;&gt;"Match of the Day Repeat"),"",1+MAX($AJ$10:AJ6715))</f>
        <v/>
      </c>
    </row>
    <row r="6717" spans="34:36" x14ac:dyDescent="0.35">
      <c r="AH6717" s="16" t="str">
        <f>IF(AND(B6717="Premier League",E6717="Live"),_xlfn.XLOOKUP(_xlfn.TEXTJOIN(" vs ",,C6717:D6717),Calendar!G:G,Calendar!B:B),IF(AND(B6717="Premier League",E6717="Highlights"),_xlfn.XLOOKUP(H6717,Calendar!O:O,Calendar!N:N,,-1),""))</f>
        <v/>
      </c>
      <c r="AI6717" s="61" t="str">
        <f>IF(AND(AH6717&lt;&gt;"",E6717="Live"),_xlfn.XLOOKUP(_xlfn.TEXTJOIN(" vs ",,C6717:D6717),Calendar!G:G,Calendar!K:K),"")</f>
        <v/>
      </c>
      <c r="AJ6717" s="61" t="str">
        <f>IF(AND(K6717&lt;&gt;"Match of the Day",K6717&lt;&gt;"Match of the Day 2",K6717&lt;&gt;"Match of the Day Repeat"),"",1+MAX($AJ$10:AJ6716))</f>
        <v/>
      </c>
    </row>
    <row r="6718" spans="34:36" x14ac:dyDescent="0.35">
      <c r="AH6718" s="16" t="str">
        <f>IF(AND(B6718="Premier League",E6718="Live"),_xlfn.XLOOKUP(_xlfn.TEXTJOIN(" vs ",,C6718:D6718),Calendar!G:G,Calendar!B:B),IF(AND(B6718="Premier League",E6718="Highlights"),_xlfn.XLOOKUP(H6718,Calendar!O:O,Calendar!N:N,,-1),""))</f>
        <v/>
      </c>
      <c r="AI6718" s="61" t="str">
        <f>IF(AND(AH6718&lt;&gt;"",E6718="Live"),_xlfn.XLOOKUP(_xlfn.TEXTJOIN(" vs ",,C6718:D6718),Calendar!G:G,Calendar!K:K),"")</f>
        <v/>
      </c>
      <c r="AJ6718" s="61" t="str">
        <f>IF(AND(K6718&lt;&gt;"Match of the Day",K6718&lt;&gt;"Match of the Day 2",K6718&lt;&gt;"Match of the Day Repeat"),"",1+MAX($AJ$10:AJ6717))</f>
        <v/>
      </c>
    </row>
    <row r="6719" spans="34:36" x14ac:dyDescent="0.35">
      <c r="AH6719" s="16" t="str">
        <f>IF(AND(B6719="Premier League",E6719="Live"),_xlfn.XLOOKUP(_xlfn.TEXTJOIN(" vs ",,C6719:D6719),Calendar!G:G,Calendar!B:B),IF(AND(B6719="Premier League",E6719="Highlights"),_xlfn.XLOOKUP(H6719,Calendar!O:O,Calendar!N:N,,-1),""))</f>
        <v/>
      </c>
      <c r="AI6719" s="61" t="str">
        <f>IF(AND(AH6719&lt;&gt;"",E6719="Live"),_xlfn.XLOOKUP(_xlfn.TEXTJOIN(" vs ",,C6719:D6719),Calendar!G:G,Calendar!K:K),"")</f>
        <v/>
      </c>
      <c r="AJ6719" s="61" t="str">
        <f>IF(AND(K6719&lt;&gt;"Match of the Day",K6719&lt;&gt;"Match of the Day 2",K6719&lt;&gt;"Match of the Day Repeat"),"",1+MAX($AJ$10:AJ6718))</f>
        <v/>
      </c>
    </row>
    <row r="6720" spans="34:36" x14ac:dyDescent="0.35">
      <c r="AH6720" s="16" t="str">
        <f>IF(AND(B6720="Premier League",E6720="Live"),_xlfn.XLOOKUP(_xlfn.TEXTJOIN(" vs ",,C6720:D6720),Calendar!G:G,Calendar!B:B),IF(AND(B6720="Premier League",E6720="Highlights"),_xlfn.XLOOKUP(H6720,Calendar!O:O,Calendar!N:N,,-1),""))</f>
        <v/>
      </c>
      <c r="AI6720" s="61" t="str">
        <f>IF(AND(AH6720&lt;&gt;"",E6720="Live"),_xlfn.XLOOKUP(_xlfn.TEXTJOIN(" vs ",,C6720:D6720),Calendar!G:G,Calendar!K:K),"")</f>
        <v/>
      </c>
      <c r="AJ6720" s="61" t="str">
        <f>IF(AND(K6720&lt;&gt;"Match of the Day",K6720&lt;&gt;"Match of the Day 2",K6720&lt;&gt;"Match of the Day Repeat"),"",1+MAX($AJ$10:AJ6719))</f>
        <v/>
      </c>
    </row>
    <row r="6721" spans="34:36" x14ac:dyDescent="0.35">
      <c r="AH6721" s="16" t="str">
        <f>IF(AND(B6721="Premier League",E6721="Live"),_xlfn.XLOOKUP(_xlfn.TEXTJOIN(" vs ",,C6721:D6721),Calendar!G:G,Calendar!B:B),IF(AND(B6721="Premier League",E6721="Highlights"),_xlfn.XLOOKUP(H6721,Calendar!O:O,Calendar!N:N,,-1),""))</f>
        <v/>
      </c>
      <c r="AI6721" s="61" t="str">
        <f>IF(AND(AH6721&lt;&gt;"",E6721="Live"),_xlfn.XLOOKUP(_xlfn.TEXTJOIN(" vs ",,C6721:D6721),Calendar!G:G,Calendar!K:K),"")</f>
        <v/>
      </c>
      <c r="AJ6721" s="61" t="str">
        <f>IF(AND(K6721&lt;&gt;"Match of the Day",K6721&lt;&gt;"Match of the Day 2",K6721&lt;&gt;"Match of the Day Repeat"),"",1+MAX($AJ$10:AJ6720))</f>
        <v/>
      </c>
    </row>
    <row r="6722" spans="34:36" x14ac:dyDescent="0.35">
      <c r="AH6722" s="16" t="str">
        <f>IF(AND(B6722="Premier League",E6722="Live"),_xlfn.XLOOKUP(_xlfn.TEXTJOIN(" vs ",,C6722:D6722),Calendar!G:G,Calendar!B:B),IF(AND(B6722="Premier League",E6722="Highlights"),_xlfn.XLOOKUP(H6722,Calendar!O:O,Calendar!N:N,,-1),""))</f>
        <v/>
      </c>
      <c r="AI6722" s="61" t="str">
        <f>IF(AND(AH6722&lt;&gt;"",E6722="Live"),_xlfn.XLOOKUP(_xlfn.TEXTJOIN(" vs ",,C6722:D6722),Calendar!G:G,Calendar!K:K),"")</f>
        <v/>
      </c>
      <c r="AJ6722" s="61" t="str">
        <f>IF(AND(K6722&lt;&gt;"Match of the Day",K6722&lt;&gt;"Match of the Day 2",K6722&lt;&gt;"Match of the Day Repeat"),"",1+MAX($AJ$10:AJ6721))</f>
        <v/>
      </c>
    </row>
    <row r="6723" spans="34:36" x14ac:dyDescent="0.35">
      <c r="AH6723" s="16" t="str">
        <f>IF(AND(B6723="Premier League",E6723="Live"),_xlfn.XLOOKUP(_xlfn.TEXTJOIN(" vs ",,C6723:D6723),Calendar!G:G,Calendar!B:B),IF(AND(B6723="Premier League",E6723="Highlights"),_xlfn.XLOOKUP(H6723,Calendar!O:O,Calendar!N:N,,-1),""))</f>
        <v/>
      </c>
      <c r="AI6723" s="61" t="str">
        <f>IF(AND(AH6723&lt;&gt;"",E6723="Live"),_xlfn.XLOOKUP(_xlfn.TEXTJOIN(" vs ",,C6723:D6723),Calendar!G:G,Calendar!K:K),"")</f>
        <v/>
      </c>
      <c r="AJ6723" s="61" t="str">
        <f>IF(AND(K6723&lt;&gt;"Match of the Day",K6723&lt;&gt;"Match of the Day 2",K6723&lt;&gt;"Match of the Day Repeat"),"",1+MAX($AJ$10:AJ6722))</f>
        <v/>
      </c>
    </row>
    <row r="6724" spans="34:36" x14ac:dyDescent="0.35">
      <c r="AH6724" s="16" t="str">
        <f>IF(AND(B6724="Premier League",E6724="Live"),_xlfn.XLOOKUP(_xlfn.TEXTJOIN(" vs ",,C6724:D6724),Calendar!G:G,Calendar!B:B),IF(AND(B6724="Premier League",E6724="Highlights"),_xlfn.XLOOKUP(H6724,Calendar!O:O,Calendar!N:N,,-1),""))</f>
        <v/>
      </c>
      <c r="AI6724" s="61" t="str">
        <f>IF(AND(AH6724&lt;&gt;"",E6724="Live"),_xlfn.XLOOKUP(_xlfn.TEXTJOIN(" vs ",,C6724:D6724),Calendar!G:G,Calendar!K:K),"")</f>
        <v/>
      </c>
      <c r="AJ6724" s="61" t="str">
        <f>IF(AND(K6724&lt;&gt;"Match of the Day",K6724&lt;&gt;"Match of the Day 2",K6724&lt;&gt;"Match of the Day Repeat"),"",1+MAX($AJ$10:AJ6723))</f>
        <v/>
      </c>
    </row>
    <row r="6725" spans="34:36" x14ac:dyDescent="0.35">
      <c r="AH6725" s="16" t="str">
        <f>IF(AND(B6725="Premier League",E6725="Live"),_xlfn.XLOOKUP(_xlfn.TEXTJOIN(" vs ",,C6725:D6725),Calendar!G:G,Calendar!B:B),IF(AND(B6725="Premier League",E6725="Highlights"),_xlfn.XLOOKUP(H6725,Calendar!O:O,Calendar!N:N,,-1),""))</f>
        <v/>
      </c>
      <c r="AI6725" s="61" t="str">
        <f>IF(AND(AH6725&lt;&gt;"",E6725="Live"),_xlfn.XLOOKUP(_xlfn.TEXTJOIN(" vs ",,C6725:D6725),Calendar!G:G,Calendar!K:K),"")</f>
        <v/>
      </c>
      <c r="AJ6725" s="61" t="str">
        <f>IF(AND(K6725&lt;&gt;"Match of the Day",K6725&lt;&gt;"Match of the Day 2",K6725&lt;&gt;"Match of the Day Repeat"),"",1+MAX($AJ$10:AJ6724))</f>
        <v/>
      </c>
    </row>
    <row r="6726" spans="34:36" x14ac:dyDescent="0.35">
      <c r="AH6726" s="16" t="str">
        <f>IF(AND(B6726="Premier League",E6726="Live"),_xlfn.XLOOKUP(_xlfn.TEXTJOIN(" vs ",,C6726:D6726),Calendar!G:G,Calendar!B:B),IF(AND(B6726="Premier League",E6726="Highlights"),_xlfn.XLOOKUP(H6726,Calendar!O:O,Calendar!N:N,,-1),""))</f>
        <v/>
      </c>
      <c r="AI6726" s="61" t="str">
        <f>IF(AND(AH6726&lt;&gt;"",E6726="Live"),_xlfn.XLOOKUP(_xlfn.TEXTJOIN(" vs ",,C6726:D6726),Calendar!G:G,Calendar!K:K),"")</f>
        <v/>
      </c>
      <c r="AJ6726" s="61" t="str">
        <f>IF(AND(K6726&lt;&gt;"Match of the Day",K6726&lt;&gt;"Match of the Day 2",K6726&lt;&gt;"Match of the Day Repeat"),"",1+MAX($AJ$10:AJ6725))</f>
        <v/>
      </c>
    </row>
    <row r="6727" spans="34:36" x14ac:dyDescent="0.35">
      <c r="AH6727" s="16" t="str">
        <f>IF(AND(B6727="Premier League",E6727="Live"),_xlfn.XLOOKUP(_xlfn.TEXTJOIN(" vs ",,C6727:D6727),Calendar!G:G,Calendar!B:B),IF(AND(B6727="Premier League",E6727="Highlights"),_xlfn.XLOOKUP(H6727,Calendar!O:O,Calendar!N:N,,-1),""))</f>
        <v/>
      </c>
      <c r="AI6727" s="61" t="str">
        <f>IF(AND(AH6727&lt;&gt;"",E6727="Live"),_xlfn.XLOOKUP(_xlfn.TEXTJOIN(" vs ",,C6727:D6727),Calendar!G:G,Calendar!K:K),"")</f>
        <v/>
      </c>
      <c r="AJ6727" s="61" t="str">
        <f>IF(AND(K6727&lt;&gt;"Match of the Day",K6727&lt;&gt;"Match of the Day 2",K6727&lt;&gt;"Match of the Day Repeat"),"",1+MAX($AJ$10:AJ6726))</f>
        <v/>
      </c>
    </row>
    <row r="6728" spans="34:36" x14ac:dyDescent="0.35">
      <c r="AH6728" s="16" t="str">
        <f>IF(AND(B6728="Premier League",E6728="Live"),_xlfn.XLOOKUP(_xlfn.TEXTJOIN(" vs ",,C6728:D6728),Calendar!G:G,Calendar!B:B),IF(AND(B6728="Premier League",E6728="Highlights"),_xlfn.XLOOKUP(H6728,Calendar!O:O,Calendar!N:N,,-1),""))</f>
        <v/>
      </c>
      <c r="AI6728" s="61" t="str">
        <f>IF(AND(AH6728&lt;&gt;"",E6728="Live"),_xlfn.XLOOKUP(_xlfn.TEXTJOIN(" vs ",,C6728:D6728),Calendar!G:G,Calendar!K:K),"")</f>
        <v/>
      </c>
      <c r="AJ6728" s="61" t="str">
        <f>IF(AND(K6728&lt;&gt;"Match of the Day",K6728&lt;&gt;"Match of the Day 2",K6728&lt;&gt;"Match of the Day Repeat"),"",1+MAX($AJ$10:AJ6727))</f>
        <v/>
      </c>
    </row>
    <row r="6729" spans="34:36" x14ac:dyDescent="0.35">
      <c r="AH6729" s="16" t="str">
        <f>IF(AND(B6729="Premier League",E6729="Live"),_xlfn.XLOOKUP(_xlfn.TEXTJOIN(" vs ",,C6729:D6729),Calendar!G:G,Calendar!B:B),IF(AND(B6729="Premier League",E6729="Highlights"),_xlfn.XLOOKUP(H6729,Calendar!O:O,Calendar!N:N,,-1),""))</f>
        <v/>
      </c>
      <c r="AI6729" s="61" t="str">
        <f>IF(AND(AH6729&lt;&gt;"",E6729="Live"),_xlfn.XLOOKUP(_xlfn.TEXTJOIN(" vs ",,C6729:D6729),Calendar!G:G,Calendar!K:K),"")</f>
        <v/>
      </c>
      <c r="AJ6729" s="61" t="str">
        <f>IF(AND(K6729&lt;&gt;"Match of the Day",K6729&lt;&gt;"Match of the Day 2",K6729&lt;&gt;"Match of the Day Repeat"),"",1+MAX($AJ$10:AJ6728))</f>
        <v/>
      </c>
    </row>
    <row r="6730" spans="34:36" x14ac:dyDescent="0.35">
      <c r="AH6730" s="16" t="str">
        <f>IF(AND(B6730="Premier League",E6730="Live"),_xlfn.XLOOKUP(_xlfn.TEXTJOIN(" vs ",,C6730:D6730),Calendar!G:G,Calendar!B:B),IF(AND(B6730="Premier League",E6730="Highlights"),_xlfn.XLOOKUP(H6730,Calendar!O:O,Calendar!N:N,,-1),""))</f>
        <v/>
      </c>
      <c r="AI6730" s="61" t="str">
        <f>IF(AND(AH6730&lt;&gt;"",E6730="Live"),_xlfn.XLOOKUP(_xlfn.TEXTJOIN(" vs ",,C6730:D6730),Calendar!G:G,Calendar!K:K),"")</f>
        <v/>
      </c>
      <c r="AJ6730" s="61" t="str">
        <f>IF(AND(K6730&lt;&gt;"Match of the Day",K6730&lt;&gt;"Match of the Day 2",K6730&lt;&gt;"Match of the Day Repeat"),"",1+MAX($AJ$10:AJ6729))</f>
        <v/>
      </c>
    </row>
    <row r="6731" spans="34:36" x14ac:dyDescent="0.35">
      <c r="AH6731" s="16" t="str">
        <f>IF(AND(B6731="Premier League",E6731="Live"),_xlfn.XLOOKUP(_xlfn.TEXTJOIN(" vs ",,C6731:D6731),Calendar!G:G,Calendar!B:B),IF(AND(B6731="Premier League",E6731="Highlights"),_xlfn.XLOOKUP(H6731,Calendar!O:O,Calendar!N:N,,-1),""))</f>
        <v/>
      </c>
      <c r="AI6731" s="61" t="str">
        <f>IF(AND(AH6731&lt;&gt;"",E6731="Live"),_xlfn.XLOOKUP(_xlfn.TEXTJOIN(" vs ",,C6731:D6731),Calendar!G:G,Calendar!K:K),"")</f>
        <v/>
      </c>
      <c r="AJ6731" s="61" t="str">
        <f>IF(AND(K6731&lt;&gt;"Match of the Day",K6731&lt;&gt;"Match of the Day 2",K6731&lt;&gt;"Match of the Day Repeat"),"",1+MAX($AJ$10:AJ6730))</f>
        <v/>
      </c>
    </row>
    <row r="6732" spans="34:36" x14ac:dyDescent="0.35">
      <c r="AH6732" s="16" t="str">
        <f>IF(AND(B6732="Premier League",E6732="Live"),_xlfn.XLOOKUP(_xlfn.TEXTJOIN(" vs ",,C6732:D6732),Calendar!G:G,Calendar!B:B),IF(AND(B6732="Premier League",E6732="Highlights"),_xlfn.XLOOKUP(H6732,Calendar!O:O,Calendar!N:N,,-1),""))</f>
        <v/>
      </c>
      <c r="AI6732" s="61" t="str">
        <f>IF(AND(AH6732&lt;&gt;"",E6732="Live"),_xlfn.XLOOKUP(_xlfn.TEXTJOIN(" vs ",,C6732:D6732),Calendar!G:G,Calendar!K:K),"")</f>
        <v/>
      </c>
      <c r="AJ6732" s="61" t="str">
        <f>IF(AND(K6732&lt;&gt;"Match of the Day",K6732&lt;&gt;"Match of the Day 2",K6732&lt;&gt;"Match of the Day Repeat"),"",1+MAX($AJ$10:AJ6731))</f>
        <v/>
      </c>
    </row>
    <row r="6733" spans="34:36" x14ac:dyDescent="0.35">
      <c r="AH6733" s="16" t="str">
        <f>IF(AND(B6733="Premier League",E6733="Live"),_xlfn.XLOOKUP(_xlfn.TEXTJOIN(" vs ",,C6733:D6733),Calendar!G:G,Calendar!B:B),IF(AND(B6733="Premier League",E6733="Highlights"),_xlfn.XLOOKUP(H6733,Calendar!O:O,Calendar!N:N,,-1),""))</f>
        <v/>
      </c>
      <c r="AI6733" s="61" t="str">
        <f>IF(AND(AH6733&lt;&gt;"",E6733="Live"),_xlfn.XLOOKUP(_xlfn.TEXTJOIN(" vs ",,C6733:D6733),Calendar!G:G,Calendar!K:K),"")</f>
        <v/>
      </c>
      <c r="AJ6733" s="61" t="str">
        <f>IF(AND(K6733&lt;&gt;"Match of the Day",K6733&lt;&gt;"Match of the Day 2",K6733&lt;&gt;"Match of the Day Repeat"),"",1+MAX($AJ$10:AJ6732))</f>
        <v/>
      </c>
    </row>
    <row r="6734" spans="34:36" x14ac:dyDescent="0.35">
      <c r="AH6734" s="16" t="str">
        <f>IF(AND(B6734="Premier League",E6734="Live"),_xlfn.XLOOKUP(_xlfn.TEXTJOIN(" vs ",,C6734:D6734),Calendar!G:G,Calendar!B:B),IF(AND(B6734="Premier League",E6734="Highlights"),_xlfn.XLOOKUP(H6734,Calendar!O:O,Calendar!N:N,,-1),""))</f>
        <v/>
      </c>
      <c r="AI6734" s="61" t="str">
        <f>IF(AND(AH6734&lt;&gt;"",E6734="Live"),_xlfn.XLOOKUP(_xlfn.TEXTJOIN(" vs ",,C6734:D6734),Calendar!G:G,Calendar!K:K),"")</f>
        <v/>
      </c>
      <c r="AJ6734" s="61" t="str">
        <f>IF(AND(K6734&lt;&gt;"Match of the Day",K6734&lt;&gt;"Match of the Day 2",K6734&lt;&gt;"Match of the Day Repeat"),"",1+MAX($AJ$10:AJ6733))</f>
        <v/>
      </c>
    </row>
    <row r="6735" spans="34:36" x14ac:dyDescent="0.35">
      <c r="AH6735" s="16" t="str">
        <f>IF(AND(B6735="Premier League",E6735="Live"),_xlfn.XLOOKUP(_xlfn.TEXTJOIN(" vs ",,C6735:D6735),Calendar!G:G,Calendar!B:B),IF(AND(B6735="Premier League",E6735="Highlights"),_xlfn.XLOOKUP(H6735,Calendar!O:O,Calendar!N:N,,-1),""))</f>
        <v/>
      </c>
      <c r="AI6735" s="61" t="str">
        <f>IF(AND(AH6735&lt;&gt;"",E6735="Live"),_xlfn.XLOOKUP(_xlfn.TEXTJOIN(" vs ",,C6735:D6735),Calendar!G:G,Calendar!K:K),"")</f>
        <v/>
      </c>
      <c r="AJ6735" s="61" t="str">
        <f>IF(AND(K6735&lt;&gt;"Match of the Day",K6735&lt;&gt;"Match of the Day 2",K6735&lt;&gt;"Match of the Day Repeat"),"",1+MAX($AJ$10:AJ6734))</f>
        <v/>
      </c>
    </row>
    <row r="6736" spans="34:36" x14ac:dyDescent="0.35">
      <c r="AH6736" s="16" t="str">
        <f>IF(AND(B6736="Premier League",E6736="Live"),_xlfn.XLOOKUP(_xlfn.TEXTJOIN(" vs ",,C6736:D6736),Calendar!G:G,Calendar!B:B),IF(AND(B6736="Premier League",E6736="Highlights"),_xlfn.XLOOKUP(H6736,Calendar!O:O,Calendar!N:N,,-1),""))</f>
        <v/>
      </c>
      <c r="AI6736" s="61" t="str">
        <f>IF(AND(AH6736&lt;&gt;"",E6736="Live"),_xlfn.XLOOKUP(_xlfn.TEXTJOIN(" vs ",,C6736:D6736),Calendar!G:G,Calendar!K:K),"")</f>
        <v/>
      </c>
      <c r="AJ6736" s="61" t="str">
        <f>IF(AND(K6736&lt;&gt;"Match of the Day",K6736&lt;&gt;"Match of the Day 2",K6736&lt;&gt;"Match of the Day Repeat"),"",1+MAX($AJ$10:AJ6735))</f>
        <v/>
      </c>
    </row>
    <row r="6737" spans="34:36" x14ac:dyDescent="0.35">
      <c r="AH6737" s="16" t="str">
        <f>IF(AND(B6737="Premier League",E6737="Live"),_xlfn.XLOOKUP(_xlfn.TEXTJOIN(" vs ",,C6737:D6737),Calendar!G:G,Calendar!B:B),IF(AND(B6737="Premier League",E6737="Highlights"),_xlfn.XLOOKUP(H6737,Calendar!O:O,Calendar!N:N,,-1),""))</f>
        <v/>
      </c>
      <c r="AI6737" s="61" t="str">
        <f>IF(AND(AH6737&lt;&gt;"",E6737="Live"),_xlfn.XLOOKUP(_xlfn.TEXTJOIN(" vs ",,C6737:D6737),Calendar!G:G,Calendar!K:K),"")</f>
        <v/>
      </c>
      <c r="AJ6737" s="61" t="str">
        <f>IF(AND(K6737&lt;&gt;"Match of the Day",K6737&lt;&gt;"Match of the Day 2",K6737&lt;&gt;"Match of the Day Repeat"),"",1+MAX($AJ$10:AJ6736))</f>
        <v/>
      </c>
    </row>
    <row r="6738" spans="34:36" x14ac:dyDescent="0.35">
      <c r="AH6738" s="16" t="str">
        <f>IF(AND(B6738="Premier League",E6738="Live"),_xlfn.XLOOKUP(_xlfn.TEXTJOIN(" vs ",,C6738:D6738),Calendar!G:G,Calendar!B:B),IF(AND(B6738="Premier League",E6738="Highlights"),_xlfn.XLOOKUP(H6738,Calendar!O:O,Calendar!N:N,,-1),""))</f>
        <v/>
      </c>
      <c r="AI6738" s="61" t="str">
        <f>IF(AND(AH6738&lt;&gt;"",E6738="Live"),_xlfn.XLOOKUP(_xlfn.TEXTJOIN(" vs ",,C6738:D6738),Calendar!G:G,Calendar!K:K),"")</f>
        <v/>
      </c>
      <c r="AJ6738" s="61" t="str">
        <f>IF(AND(K6738&lt;&gt;"Match of the Day",K6738&lt;&gt;"Match of the Day 2",K6738&lt;&gt;"Match of the Day Repeat"),"",1+MAX($AJ$10:AJ6737))</f>
        <v/>
      </c>
    </row>
    <row r="6739" spans="34:36" x14ac:dyDescent="0.35">
      <c r="AH6739" s="16" t="str">
        <f>IF(AND(B6739="Premier League",E6739="Live"),_xlfn.XLOOKUP(_xlfn.TEXTJOIN(" vs ",,C6739:D6739),Calendar!G:G,Calendar!B:B),IF(AND(B6739="Premier League",E6739="Highlights"),_xlfn.XLOOKUP(H6739,Calendar!O:O,Calendar!N:N,,-1),""))</f>
        <v/>
      </c>
      <c r="AI6739" s="61" t="str">
        <f>IF(AND(AH6739&lt;&gt;"",E6739="Live"),_xlfn.XLOOKUP(_xlfn.TEXTJOIN(" vs ",,C6739:D6739),Calendar!G:G,Calendar!K:K),"")</f>
        <v/>
      </c>
      <c r="AJ6739" s="61" t="str">
        <f>IF(AND(K6739&lt;&gt;"Match of the Day",K6739&lt;&gt;"Match of the Day 2",K6739&lt;&gt;"Match of the Day Repeat"),"",1+MAX($AJ$10:AJ6738))</f>
        <v/>
      </c>
    </row>
    <row r="6740" spans="34:36" x14ac:dyDescent="0.35">
      <c r="AH6740" s="16" t="str">
        <f>IF(AND(B6740="Premier League",E6740="Live"),_xlfn.XLOOKUP(_xlfn.TEXTJOIN(" vs ",,C6740:D6740),Calendar!G:G,Calendar!B:B),IF(AND(B6740="Premier League",E6740="Highlights"),_xlfn.XLOOKUP(H6740,Calendar!O:O,Calendar!N:N,,-1),""))</f>
        <v/>
      </c>
      <c r="AI6740" s="61" t="str">
        <f>IF(AND(AH6740&lt;&gt;"",E6740="Live"),_xlfn.XLOOKUP(_xlfn.TEXTJOIN(" vs ",,C6740:D6740),Calendar!G:G,Calendar!K:K),"")</f>
        <v/>
      </c>
      <c r="AJ6740" s="61" t="str">
        <f>IF(AND(K6740&lt;&gt;"Match of the Day",K6740&lt;&gt;"Match of the Day 2",K6740&lt;&gt;"Match of the Day Repeat"),"",1+MAX($AJ$10:AJ6739))</f>
        <v/>
      </c>
    </row>
    <row r="6741" spans="34:36" x14ac:dyDescent="0.35">
      <c r="AH6741" s="16" t="str">
        <f>IF(AND(B6741="Premier League",E6741="Live"),_xlfn.XLOOKUP(_xlfn.TEXTJOIN(" vs ",,C6741:D6741),Calendar!G:G,Calendar!B:B),IF(AND(B6741="Premier League",E6741="Highlights"),_xlfn.XLOOKUP(H6741,Calendar!O:O,Calendar!N:N,,-1),""))</f>
        <v/>
      </c>
      <c r="AI6741" s="61" t="str">
        <f>IF(AND(AH6741&lt;&gt;"",E6741="Live"),_xlfn.XLOOKUP(_xlfn.TEXTJOIN(" vs ",,C6741:D6741),Calendar!G:G,Calendar!K:K),"")</f>
        <v/>
      </c>
      <c r="AJ6741" s="61" t="str">
        <f>IF(AND(K6741&lt;&gt;"Match of the Day",K6741&lt;&gt;"Match of the Day 2",K6741&lt;&gt;"Match of the Day Repeat"),"",1+MAX($AJ$10:AJ6740))</f>
        <v/>
      </c>
    </row>
    <row r="6742" spans="34:36" x14ac:dyDescent="0.35">
      <c r="AH6742" s="16" t="str">
        <f>IF(AND(B6742="Premier League",E6742="Live"),_xlfn.XLOOKUP(_xlfn.TEXTJOIN(" vs ",,C6742:D6742),Calendar!G:G,Calendar!B:B),IF(AND(B6742="Premier League",E6742="Highlights"),_xlfn.XLOOKUP(H6742,Calendar!O:O,Calendar!N:N,,-1),""))</f>
        <v/>
      </c>
      <c r="AI6742" s="61" t="str">
        <f>IF(AND(AH6742&lt;&gt;"",E6742="Live"),_xlfn.XLOOKUP(_xlfn.TEXTJOIN(" vs ",,C6742:D6742),Calendar!G:G,Calendar!K:K),"")</f>
        <v/>
      </c>
      <c r="AJ6742" s="61" t="str">
        <f>IF(AND(K6742&lt;&gt;"Match of the Day",K6742&lt;&gt;"Match of the Day 2",K6742&lt;&gt;"Match of the Day Repeat"),"",1+MAX($AJ$10:AJ6741))</f>
        <v/>
      </c>
    </row>
    <row r="6743" spans="34:36" x14ac:dyDescent="0.35">
      <c r="AH6743" s="16" t="str">
        <f>IF(AND(B6743="Premier League",E6743="Live"),_xlfn.XLOOKUP(_xlfn.TEXTJOIN(" vs ",,C6743:D6743),Calendar!G:G,Calendar!B:B),IF(AND(B6743="Premier League",E6743="Highlights"),_xlfn.XLOOKUP(H6743,Calendar!O:O,Calendar!N:N,,-1),""))</f>
        <v/>
      </c>
      <c r="AI6743" s="61" t="str">
        <f>IF(AND(AH6743&lt;&gt;"",E6743="Live"),_xlfn.XLOOKUP(_xlfn.TEXTJOIN(" vs ",,C6743:D6743),Calendar!G:G,Calendar!K:K),"")</f>
        <v/>
      </c>
      <c r="AJ6743" s="61" t="str">
        <f>IF(AND(K6743&lt;&gt;"Match of the Day",K6743&lt;&gt;"Match of the Day 2",K6743&lt;&gt;"Match of the Day Repeat"),"",1+MAX($AJ$10:AJ6742))</f>
        <v/>
      </c>
    </row>
    <row r="6744" spans="34:36" x14ac:dyDescent="0.35">
      <c r="AH6744" s="16" t="str">
        <f>IF(AND(B6744="Premier League",E6744="Live"),_xlfn.XLOOKUP(_xlfn.TEXTJOIN(" vs ",,C6744:D6744),Calendar!G:G,Calendar!B:B),IF(AND(B6744="Premier League",E6744="Highlights"),_xlfn.XLOOKUP(H6744,Calendar!O:O,Calendar!N:N,,-1),""))</f>
        <v/>
      </c>
      <c r="AI6744" s="61" t="str">
        <f>IF(AND(AH6744&lt;&gt;"",E6744="Live"),_xlfn.XLOOKUP(_xlfn.TEXTJOIN(" vs ",,C6744:D6744),Calendar!G:G,Calendar!K:K),"")</f>
        <v/>
      </c>
      <c r="AJ6744" s="61" t="str">
        <f>IF(AND(K6744&lt;&gt;"Match of the Day",K6744&lt;&gt;"Match of the Day 2",K6744&lt;&gt;"Match of the Day Repeat"),"",1+MAX($AJ$10:AJ6743))</f>
        <v/>
      </c>
    </row>
    <row r="6745" spans="34:36" x14ac:dyDescent="0.35">
      <c r="AH6745" s="16" t="str">
        <f>IF(AND(B6745="Premier League",E6745="Live"),_xlfn.XLOOKUP(_xlfn.TEXTJOIN(" vs ",,C6745:D6745),Calendar!G:G,Calendar!B:B),IF(AND(B6745="Premier League",E6745="Highlights"),_xlfn.XLOOKUP(H6745,Calendar!O:O,Calendar!N:N,,-1),""))</f>
        <v/>
      </c>
      <c r="AI6745" s="61" t="str">
        <f>IF(AND(AH6745&lt;&gt;"",E6745="Live"),_xlfn.XLOOKUP(_xlfn.TEXTJOIN(" vs ",,C6745:D6745),Calendar!G:G,Calendar!K:K),"")</f>
        <v/>
      </c>
      <c r="AJ6745" s="61" t="str">
        <f>IF(AND(K6745&lt;&gt;"Match of the Day",K6745&lt;&gt;"Match of the Day 2",K6745&lt;&gt;"Match of the Day Repeat"),"",1+MAX($AJ$10:AJ6744))</f>
        <v/>
      </c>
    </row>
    <row r="6746" spans="34:36" x14ac:dyDescent="0.35">
      <c r="AH6746" s="16" t="str">
        <f>IF(AND(B6746="Premier League",E6746="Live"),_xlfn.XLOOKUP(_xlfn.TEXTJOIN(" vs ",,C6746:D6746),Calendar!G:G,Calendar!B:B),IF(AND(B6746="Premier League",E6746="Highlights"),_xlfn.XLOOKUP(H6746,Calendar!O:O,Calendar!N:N,,-1),""))</f>
        <v/>
      </c>
      <c r="AI6746" s="61" t="str">
        <f>IF(AND(AH6746&lt;&gt;"",E6746="Live"),_xlfn.XLOOKUP(_xlfn.TEXTJOIN(" vs ",,C6746:D6746),Calendar!G:G,Calendar!K:K),"")</f>
        <v/>
      </c>
      <c r="AJ6746" s="61" t="str">
        <f>IF(AND(K6746&lt;&gt;"Match of the Day",K6746&lt;&gt;"Match of the Day 2",K6746&lt;&gt;"Match of the Day Repeat"),"",1+MAX($AJ$10:AJ6745))</f>
        <v/>
      </c>
    </row>
    <row r="6747" spans="34:36" x14ac:dyDescent="0.35">
      <c r="AH6747" s="16" t="str">
        <f>IF(AND(B6747="Premier League",E6747="Live"),_xlfn.XLOOKUP(_xlfn.TEXTJOIN(" vs ",,C6747:D6747),Calendar!G:G,Calendar!B:B),IF(AND(B6747="Premier League",E6747="Highlights"),_xlfn.XLOOKUP(H6747,Calendar!O:O,Calendar!N:N,,-1),""))</f>
        <v/>
      </c>
      <c r="AI6747" s="61" t="str">
        <f>IF(AND(AH6747&lt;&gt;"",E6747="Live"),_xlfn.XLOOKUP(_xlfn.TEXTJOIN(" vs ",,C6747:D6747),Calendar!G:G,Calendar!K:K),"")</f>
        <v/>
      </c>
      <c r="AJ6747" s="61" t="str">
        <f>IF(AND(K6747&lt;&gt;"Match of the Day",K6747&lt;&gt;"Match of the Day 2",K6747&lt;&gt;"Match of the Day Repeat"),"",1+MAX($AJ$10:AJ6746))</f>
        <v/>
      </c>
    </row>
    <row r="6748" spans="34:36" x14ac:dyDescent="0.35">
      <c r="AH6748" s="16" t="str">
        <f>IF(AND(B6748="Premier League",E6748="Live"),_xlfn.XLOOKUP(_xlfn.TEXTJOIN(" vs ",,C6748:D6748),Calendar!G:G,Calendar!B:B),IF(AND(B6748="Premier League",E6748="Highlights"),_xlfn.XLOOKUP(H6748,Calendar!O:O,Calendar!N:N,,-1),""))</f>
        <v/>
      </c>
      <c r="AI6748" s="61" t="str">
        <f>IF(AND(AH6748&lt;&gt;"",E6748="Live"),_xlfn.XLOOKUP(_xlfn.TEXTJOIN(" vs ",,C6748:D6748),Calendar!G:G,Calendar!K:K),"")</f>
        <v/>
      </c>
      <c r="AJ6748" s="61" t="str">
        <f>IF(AND(K6748&lt;&gt;"Match of the Day",K6748&lt;&gt;"Match of the Day 2",K6748&lt;&gt;"Match of the Day Repeat"),"",1+MAX($AJ$10:AJ6747))</f>
        <v/>
      </c>
    </row>
    <row r="6749" spans="34:36" x14ac:dyDescent="0.35">
      <c r="AH6749" s="16" t="str">
        <f>IF(AND(B6749="Premier League",E6749="Live"),_xlfn.XLOOKUP(_xlfn.TEXTJOIN(" vs ",,C6749:D6749),Calendar!G:G,Calendar!B:B),IF(AND(B6749="Premier League",E6749="Highlights"),_xlfn.XLOOKUP(H6749,Calendar!O:O,Calendar!N:N,,-1),""))</f>
        <v/>
      </c>
      <c r="AI6749" s="61" t="str">
        <f>IF(AND(AH6749&lt;&gt;"",E6749="Live"),_xlfn.XLOOKUP(_xlfn.TEXTJOIN(" vs ",,C6749:D6749),Calendar!G:G,Calendar!K:K),"")</f>
        <v/>
      </c>
      <c r="AJ6749" s="61" t="str">
        <f>IF(AND(K6749&lt;&gt;"Match of the Day",K6749&lt;&gt;"Match of the Day 2",K6749&lt;&gt;"Match of the Day Repeat"),"",1+MAX($AJ$10:AJ6748))</f>
        <v/>
      </c>
    </row>
    <row r="6750" spans="34:36" x14ac:dyDescent="0.35">
      <c r="AH6750" s="16" t="str">
        <f>IF(AND(B6750="Premier League",E6750="Live"),_xlfn.XLOOKUP(_xlfn.TEXTJOIN(" vs ",,C6750:D6750),Calendar!G:G,Calendar!B:B),IF(AND(B6750="Premier League",E6750="Highlights"),_xlfn.XLOOKUP(H6750,Calendar!O:O,Calendar!N:N,,-1),""))</f>
        <v/>
      </c>
      <c r="AI6750" s="61" t="str">
        <f>IF(AND(AH6750&lt;&gt;"",E6750="Live"),_xlfn.XLOOKUP(_xlfn.TEXTJOIN(" vs ",,C6750:D6750),Calendar!G:G,Calendar!K:K),"")</f>
        <v/>
      </c>
      <c r="AJ6750" s="61" t="str">
        <f>IF(AND(K6750&lt;&gt;"Match of the Day",K6750&lt;&gt;"Match of the Day 2",K6750&lt;&gt;"Match of the Day Repeat"),"",1+MAX($AJ$10:AJ6749))</f>
        <v/>
      </c>
    </row>
    <row r="6751" spans="34:36" x14ac:dyDescent="0.35">
      <c r="AH6751" s="16" t="str">
        <f>IF(AND(B6751="Premier League",E6751="Live"),_xlfn.XLOOKUP(_xlfn.TEXTJOIN(" vs ",,C6751:D6751),Calendar!G:G,Calendar!B:B),IF(AND(B6751="Premier League",E6751="Highlights"),_xlfn.XLOOKUP(H6751,Calendar!O:O,Calendar!N:N,,-1),""))</f>
        <v/>
      </c>
      <c r="AI6751" s="61" t="str">
        <f>IF(AND(AH6751&lt;&gt;"",E6751="Live"),_xlfn.XLOOKUP(_xlfn.TEXTJOIN(" vs ",,C6751:D6751),Calendar!G:G,Calendar!K:K),"")</f>
        <v/>
      </c>
      <c r="AJ6751" s="61" t="str">
        <f>IF(AND(K6751&lt;&gt;"Match of the Day",K6751&lt;&gt;"Match of the Day 2",K6751&lt;&gt;"Match of the Day Repeat"),"",1+MAX($AJ$10:AJ6750))</f>
        <v/>
      </c>
    </row>
    <row r="6752" spans="34:36" x14ac:dyDescent="0.35">
      <c r="AH6752" s="16" t="str">
        <f>IF(AND(B6752="Premier League",E6752="Live"),_xlfn.XLOOKUP(_xlfn.TEXTJOIN(" vs ",,C6752:D6752),Calendar!G:G,Calendar!B:B),IF(AND(B6752="Premier League",E6752="Highlights"),_xlfn.XLOOKUP(H6752,Calendar!O:O,Calendar!N:N,,-1),""))</f>
        <v/>
      </c>
      <c r="AI6752" s="61" t="str">
        <f>IF(AND(AH6752&lt;&gt;"",E6752="Live"),_xlfn.XLOOKUP(_xlfn.TEXTJOIN(" vs ",,C6752:D6752),Calendar!G:G,Calendar!K:K),"")</f>
        <v/>
      </c>
      <c r="AJ6752" s="61" t="str">
        <f>IF(AND(K6752&lt;&gt;"Match of the Day",K6752&lt;&gt;"Match of the Day 2",K6752&lt;&gt;"Match of the Day Repeat"),"",1+MAX($AJ$10:AJ6751))</f>
        <v/>
      </c>
    </row>
    <row r="6753" spans="34:36" x14ac:dyDescent="0.35">
      <c r="AH6753" s="16" t="str">
        <f>IF(AND(B6753="Premier League",E6753="Live"),_xlfn.XLOOKUP(_xlfn.TEXTJOIN(" vs ",,C6753:D6753),Calendar!G:G,Calendar!B:B),IF(AND(B6753="Premier League",E6753="Highlights"),_xlfn.XLOOKUP(H6753,Calendar!O:O,Calendar!N:N,,-1),""))</f>
        <v/>
      </c>
      <c r="AI6753" s="61" t="str">
        <f>IF(AND(AH6753&lt;&gt;"",E6753="Live"),_xlfn.XLOOKUP(_xlfn.TEXTJOIN(" vs ",,C6753:D6753),Calendar!G:G,Calendar!K:K),"")</f>
        <v/>
      </c>
      <c r="AJ6753" s="61" t="str">
        <f>IF(AND(K6753&lt;&gt;"Match of the Day",K6753&lt;&gt;"Match of the Day 2",K6753&lt;&gt;"Match of the Day Repeat"),"",1+MAX($AJ$10:AJ6752))</f>
        <v/>
      </c>
    </row>
    <row r="6754" spans="34:36" x14ac:dyDescent="0.35">
      <c r="AH6754" s="16" t="str">
        <f>IF(AND(B6754="Premier League",E6754="Live"),_xlfn.XLOOKUP(_xlfn.TEXTJOIN(" vs ",,C6754:D6754),Calendar!G:G,Calendar!B:B),IF(AND(B6754="Premier League",E6754="Highlights"),_xlfn.XLOOKUP(H6754,Calendar!O:O,Calendar!N:N,,-1),""))</f>
        <v/>
      </c>
      <c r="AI6754" s="61" t="str">
        <f>IF(AND(AH6754&lt;&gt;"",E6754="Live"),_xlfn.XLOOKUP(_xlfn.TEXTJOIN(" vs ",,C6754:D6754),Calendar!G:G,Calendar!K:K),"")</f>
        <v/>
      </c>
      <c r="AJ6754" s="61" t="str">
        <f>IF(AND(K6754&lt;&gt;"Match of the Day",K6754&lt;&gt;"Match of the Day 2",K6754&lt;&gt;"Match of the Day Repeat"),"",1+MAX($AJ$10:AJ6753))</f>
        <v/>
      </c>
    </row>
    <row r="6755" spans="34:36" x14ac:dyDescent="0.35">
      <c r="AH6755" s="16" t="str">
        <f>IF(AND(B6755="Premier League",E6755="Live"),_xlfn.XLOOKUP(_xlfn.TEXTJOIN(" vs ",,C6755:D6755),Calendar!G:G,Calendar!B:B),IF(AND(B6755="Premier League",E6755="Highlights"),_xlfn.XLOOKUP(H6755,Calendar!O:O,Calendar!N:N,,-1),""))</f>
        <v/>
      </c>
      <c r="AI6755" s="61" t="str">
        <f>IF(AND(AH6755&lt;&gt;"",E6755="Live"),_xlfn.XLOOKUP(_xlfn.TEXTJOIN(" vs ",,C6755:D6755),Calendar!G:G,Calendar!K:K),"")</f>
        <v/>
      </c>
      <c r="AJ6755" s="61" t="str">
        <f>IF(AND(K6755&lt;&gt;"Match of the Day",K6755&lt;&gt;"Match of the Day 2",K6755&lt;&gt;"Match of the Day Repeat"),"",1+MAX($AJ$10:AJ6754))</f>
        <v/>
      </c>
    </row>
    <row r="6756" spans="34:36" x14ac:dyDescent="0.35">
      <c r="AH6756" s="16" t="str">
        <f>IF(AND(B6756="Premier League",E6756="Live"),_xlfn.XLOOKUP(_xlfn.TEXTJOIN(" vs ",,C6756:D6756),Calendar!G:G,Calendar!B:B),IF(AND(B6756="Premier League",E6756="Highlights"),_xlfn.XLOOKUP(H6756,Calendar!O:O,Calendar!N:N,,-1),""))</f>
        <v/>
      </c>
      <c r="AI6756" s="61" t="str">
        <f>IF(AND(AH6756&lt;&gt;"",E6756="Live"),_xlfn.XLOOKUP(_xlfn.TEXTJOIN(" vs ",,C6756:D6756),Calendar!G:G,Calendar!K:K),"")</f>
        <v/>
      </c>
      <c r="AJ6756" s="61" t="str">
        <f>IF(AND(K6756&lt;&gt;"Match of the Day",K6756&lt;&gt;"Match of the Day 2",K6756&lt;&gt;"Match of the Day Repeat"),"",1+MAX($AJ$10:AJ6755))</f>
        <v/>
      </c>
    </row>
    <row r="6757" spans="34:36" x14ac:dyDescent="0.35">
      <c r="AH6757" s="16" t="str">
        <f>IF(AND(B6757="Premier League",E6757="Live"),_xlfn.XLOOKUP(_xlfn.TEXTJOIN(" vs ",,C6757:D6757),Calendar!G:G,Calendar!B:B),IF(AND(B6757="Premier League",E6757="Highlights"),_xlfn.XLOOKUP(H6757,Calendar!O:O,Calendar!N:N,,-1),""))</f>
        <v/>
      </c>
      <c r="AI6757" s="61" t="str">
        <f>IF(AND(AH6757&lt;&gt;"",E6757="Live"),_xlfn.XLOOKUP(_xlfn.TEXTJOIN(" vs ",,C6757:D6757),Calendar!G:G,Calendar!K:K),"")</f>
        <v/>
      </c>
      <c r="AJ6757" s="61" t="str">
        <f>IF(AND(K6757&lt;&gt;"Match of the Day",K6757&lt;&gt;"Match of the Day 2",K6757&lt;&gt;"Match of the Day Repeat"),"",1+MAX($AJ$10:AJ6756))</f>
        <v/>
      </c>
    </row>
    <row r="6758" spans="34:36" x14ac:dyDescent="0.35">
      <c r="AH6758" s="16" t="str">
        <f>IF(AND(B6758="Premier League",E6758="Live"),_xlfn.XLOOKUP(_xlfn.TEXTJOIN(" vs ",,C6758:D6758),Calendar!G:G,Calendar!B:B),IF(AND(B6758="Premier League",E6758="Highlights"),_xlfn.XLOOKUP(H6758,Calendar!O:O,Calendar!N:N,,-1),""))</f>
        <v/>
      </c>
      <c r="AI6758" s="61" t="str">
        <f>IF(AND(AH6758&lt;&gt;"",E6758="Live"),_xlfn.XLOOKUP(_xlfn.TEXTJOIN(" vs ",,C6758:D6758),Calendar!G:G,Calendar!K:K),"")</f>
        <v/>
      </c>
      <c r="AJ6758" s="61" t="str">
        <f>IF(AND(K6758&lt;&gt;"Match of the Day",K6758&lt;&gt;"Match of the Day 2",K6758&lt;&gt;"Match of the Day Repeat"),"",1+MAX($AJ$10:AJ6757))</f>
        <v/>
      </c>
    </row>
    <row r="6759" spans="34:36" x14ac:dyDescent="0.35">
      <c r="AH6759" s="16" t="str">
        <f>IF(AND(B6759="Premier League",E6759="Live"),_xlfn.XLOOKUP(_xlfn.TEXTJOIN(" vs ",,C6759:D6759),Calendar!G:G,Calendar!B:B),IF(AND(B6759="Premier League",E6759="Highlights"),_xlfn.XLOOKUP(H6759,Calendar!O:O,Calendar!N:N,,-1),""))</f>
        <v/>
      </c>
      <c r="AI6759" s="61" t="str">
        <f>IF(AND(AH6759&lt;&gt;"",E6759="Live"),_xlfn.XLOOKUP(_xlfn.TEXTJOIN(" vs ",,C6759:D6759),Calendar!G:G,Calendar!K:K),"")</f>
        <v/>
      </c>
      <c r="AJ6759" s="61" t="str">
        <f>IF(AND(K6759&lt;&gt;"Match of the Day",K6759&lt;&gt;"Match of the Day 2",K6759&lt;&gt;"Match of the Day Repeat"),"",1+MAX($AJ$10:AJ6758))</f>
        <v/>
      </c>
    </row>
    <row r="6760" spans="34:36" x14ac:dyDescent="0.35">
      <c r="AH6760" s="16" t="str">
        <f>IF(AND(B6760="Premier League",E6760="Live"),_xlfn.XLOOKUP(_xlfn.TEXTJOIN(" vs ",,C6760:D6760),Calendar!G:G,Calendar!B:B),IF(AND(B6760="Premier League",E6760="Highlights"),_xlfn.XLOOKUP(H6760,Calendar!O:O,Calendar!N:N,,-1),""))</f>
        <v/>
      </c>
      <c r="AI6760" s="61" t="str">
        <f>IF(AND(AH6760&lt;&gt;"",E6760="Live"),_xlfn.XLOOKUP(_xlfn.TEXTJOIN(" vs ",,C6760:D6760),Calendar!G:G,Calendar!K:K),"")</f>
        <v/>
      </c>
      <c r="AJ6760" s="61" t="str">
        <f>IF(AND(K6760&lt;&gt;"Match of the Day",K6760&lt;&gt;"Match of the Day 2",K6760&lt;&gt;"Match of the Day Repeat"),"",1+MAX($AJ$10:AJ6759))</f>
        <v/>
      </c>
    </row>
    <row r="6761" spans="34:36" x14ac:dyDescent="0.35">
      <c r="AH6761" s="16" t="str">
        <f>IF(AND(B6761="Premier League",E6761="Live"),_xlfn.XLOOKUP(_xlfn.TEXTJOIN(" vs ",,C6761:D6761),Calendar!G:G,Calendar!B:B),IF(AND(B6761="Premier League",E6761="Highlights"),_xlfn.XLOOKUP(H6761,Calendar!O:O,Calendar!N:N,,-1),""))</f>
        <v/>
      </c>
      <c r="AI6761" s="61" t="str">
        <f>IF(AND(AH6761&lt;&gt;"",E6761="Live"),_xlfn.XLOOKUP(_xlfn.TEXTJOIN(" vs ",,C6761:D6761),Calendar!G:G,Calendar!K:K),"")</f>
        <v/>
      </c>
      <c r="AJ6761" s="61" t="str">
        <f>IF(AND(K6761&lt;&gt;"Match of the Day",K6761&lt;&gt;"Match of the Day 2",K6761&lt;&gt;"Match of the Day Repeat"),"",1+MAX($AJ$10:AJ6760))</f>
        <v/>
      </c>
    </row>
    <row r="6762" spans="34:36" x14ac:dyDescent="0.35">
      <c r="AH6762" s="16" t="str">
        <f>IF(AND(B6762="Premier League",E6762="Live"),_xlfn.XLOOKUP(_xlfn.TEXTJOIN(" vs ",,C6762:D6762),Calendar!G:G,Calendar!B:B),IF(AND(B6762="Premier League",E6762="Highlights"),_xlfn.XLOOKUP(H6762,Calendar!O:O,Calendar!N:N,,-1),""))</f>
        <v/>
      </c>
      <c r="AI6762" s="61" t="str">
        <f>IF(AND(AH6762&lt;&gt;"",E6762="Live"),_xlfn.XLOOKUP(_xlfn.TEXTJOIN(" vs ",,C6762:D6762),Calendar!G:G,Calendar!K:K),"")</f>
        <v/>
      </c>
      <c r="AJ6762" s="61" t="str">
        <f>IF(AND(K6762&lt;&gt;"Match of the Day",K6762&lt;&gt;"Match of the Day 2",K6762&lt;&gt;"Match of the Day Repeat"),"",1+MAX($AJ$10:AJ6761))</f>
        <v/>
      </c>
    </row>
    <row r="6763" spans="34:36" x14ac:dyDescent="0.35">
      <c r="AH6763" s="16" t="str">
        <f>IF(AND(B6763="Premier League",E6763="Live"),_xlfn.XLOOKUP(_xlfn.TEXTJOIN(" vs ",,C6763:D6763),Calendar!G:G,Calendar!B:B),IF(AND(B6763="Premier League",E6763="Highlights"),_xlfn.XLOOKUP(H6763,Calendar!O:O,Calendar!N:N,,-1),""))</f>
        <v/>
      </c>
      <c r="AI6763" s="61" t="str">
        <f>IF(AND(AH6763&lt;&gt;"",E6763="Live"),_xlfn.XLOOKUP(_xlfn.TEXTJOIN(" vs ",,C6763:D6763),Calendar!G:G,Calendar!K:K),"")</f>
        <v/>
      </c>
      <c r="AJ6763" s="61" t="str">
        <f>IF(AND(K6763&lt;&gt;"Match of the Day",K6763&lt;&gt;"Match of the Day 2",K6763&lt;&gt;"Match of the Day Repeat"),"",1+MAX($AJ$10:AJ6762))</f>
        <v/>
      </c>
    </row>
    <row r="6764" spans="34:36" x14ac:dyDescent="0.35">
      <c r="AH6764" s="16" t="str">
        <f>IF(AND(B6764="Premier League",E6764="Live"),_xlfn.XLOOKUP(_xlfn.TEXTJOIN(" vs ",,C6764:D6764),Calendar!G:G,Calendar!B:B),IF(AND(B6764="Premier League",E6764="Highlights"),_xlfn.XLOOKUP(H6764,Calendar!O:O,Calendar!N:N,,-1),""))</f>
        <v/>
      </c>
      <c r="AI6764" s="61" t="str">
        <f>IF(AND(AH6764&lt;&gt;"",E6764="Live"),_xlfn.XLOOKUP(_xlfn.TEXTJOIN(" vs ",,C6764:D6764),Calendar!G:G,Calendar!K:K),"")</f>
        <v/>
      </c>
      <c r="AJ6764" s="61" t="str">
        <f>IF(AND(K6764&lt;&gt;"Match of the Day",K6764&lt;&gt;"Match of the Day 2",K6764&lt;&gt;"Match of the Day Repeat"),"",1+MAX($AJ$10:AJ6763))</f>
        <v/>
      </c>
    </row>
    <row r="6765" spans="34:36" x14ac:dyDescent="0.35">
      <c r="AH6765" s="16" t="str">
        <f>IF(AND(B6765="Premier League",E6765="Live"),_xlfn.XLOOKUP(_xlfn.TEXTJOIN(" vs ",,C6765:D6765),Calendar!G:G,Calendar!B:B),IF(AND(B6765="Premier League",E6765="Highlights"),_xlfn.XLOOKUP(H6765,Calendar!O:O,Calendar!N:N,,-1),""))</f>
        <v/>
      </c>
      <c r="AI6765" s="61" t="str">
        <f>IF(AND(AH6765&lt;&gt;"",E6765="Live"),_xlfn.XLOOKUP(_xlfn.TEXTJOIN(" vs ",,C6765:D6765),Calendar!G:G,Calendar!K:K),"")</f>
        <v/>
      </c>
      <c r="AJ6765" s="61" t="str">
        <f>IF(AND(K6765&lt;&gt;"Match of the Day",K6765&lt;&gt;"Match of the Day 2",K6765&lt;&gt;"Match of the Day Repeat"),"",1+MAX($AJ$10:AJ6764))</f>
        <v/>
      </c>
    </row>
    <row r="6766" spans="34:36" x14ac:dyDescent="0.35">
      <c r="AH6766" s="16" t="str">
        <f>IF(AND(B6766="Premier League",E6766="Live"),_xlfn.XLOOKUP(_xlfn.TEXTJOIN(" vs ",,C6766:D6766),Calendar!G:G,Calendar!B:B),IF(AND(B6766="Premier League",E6766="Highlights"),_xlfn.XLOOKUP(H6766,Calendar!O:O,Calendar!N:N,,-1),""))</f>
        <v/>
      </c>
      <c r="AI6766" s="61" t="str">
        <f>IF(AND(AH6766&lt;&gt;"",E6766="Live"),_xlfn.XLOOKUP(_xlfn.TEXTJOIN(" vs ",,C6766:D6766),Calendar!G:G,Calendar!K:K),"")</f>
        <v/>
      </c>
      <c r="AJ6766" s="61" t="str">
        <f>IF(AND(K6766&lt;&gt;"Match of the Day",K6766&lt;&gt;"Match of the Day 2",K6766&lt;&gt;"Match of the Day Repeat"),"",1+MAX($AJ$10:AJ6765))</f>
        <v/>
      </c>
    </row>
    <row r="6767" spans="34:36" x14ac:dyDescent="0.35">
      <c r="AH6767" s="16" t="str">
        <f>IF(AND(B6767="Premier League",E6767="Live"),_xlfn.XLOOKUP(_xlfn.TEXTJOIN(" vs ",,C6767:D6767),Calendar!G:G,Calendar!B:B),IF(AND(B6767="Premier League",E6767="Highlights"),_xlfn.XLOOKUP(H6767,Calendar!O:O,Calendar!N:N,,-1),""))</f>
        <v/>
      </c>
      <c r="AI6767" s="61" t="str">
        <f>IF(AND(AH6767&lt;&gt;"",E6767="Live"),_xlfn.XLOOKUP(_xlfn.TEXTJOIN(" vs ",,C6767:D6767),Calendar!G:G,Calendar!K:K),"")</f>
        <v/>
      </c>
      <c r="AJ6767" s="61" t="str">
        <f>IF(AND(K6767&lt;&gt;"Match of the Day",K6767&lt;&gt;"Match of the Day 2",K6767&lt;&gt;"Match of the Day Repeat"),"",1+MAX($AJ$10:AJ6766))</f>
        <v/>
      </c>
    </row>
    <row r="6768" spans="34:36" x14ac:dyDescent="0.35">
      <c r="AH6768" s="16" t="str">
        <f>IF(AND(B6768="Premier League",E6768="Live"),_xlfn.XLOOKUP(_xlfn.TEXTJOIN(" vs ",,C6768:D6768),Calendar!G:G,Calendar!B:B),IF(AND(B6768="Premier League",E6768="Highlights"),_xlfn.XLOOKUP(H6768,Calendar!O:O,Calendar!N:N,,-1),""))</f>
        <v/>
      </c>
      <c r="AI6768" s="61" t="str">
        <f>IF(AND(AH6768&lt;&gt;"",E6768="Live"),_xlfn.XLOOKUP(_xlfn.TEXTJOIN(" vs ",,C6768:D6768),Calendar!G:G,Calendar!K:K),"")</f>
        <v/>
      </c>
      <c r="AJ6768" s="61" t="str">
        <f>IF(AND(K6768&lt;&gt;"Match of the Day",K6768&lt;&gt;"Match of the Day 2",K6768&lt;&gt;"Match of the Day Repeat"),"",1+MAX($AJ$10:AJ6767))</f>
        <v/>
      </c>
    </row>
    <row r="6769" spans="34:36" x14ac:dyDescent="0.35">
      <c r="AH6769" s="16" t="str">
        <f>IF(AND(B6769="Premier League",E6769="Live"),_xlfn.XLOOKUP(_xlfn.TEXTJOIN(" vs ",,C6769:D6769),Calendar!G:G,Calendar!B:B),IF(AND(B6769="Premier League",E6769="Highlights"),_xlfn.XLOOKUP(H6769,Calendar!O:O,Calendar!N:N,,-1),""))</f>
        <v/>
      </c>
      <c r="AI6769" s="61" t="str">
        <f>IF(AND(AH6769&lt;&gt;"",E6769="Live"),_xlfn.XLOOKUP(_xlfn.TEXTJOIN(" vs ",,C6769:D6769),Calendar!G:G,Calendar!K:K),"")</f>
        <v/>
      </c>
      <c r="AJ6769" s="61" t="str">
        <f>IF(AND(K6769&lt;&gt;"Match of the Day",K6769&lt;&gt;"Match of the Day 2",K6769&lt;&gt;"Match of the Day Repeat"),"",1+MAX($AJ$10:AJ6768))</f>
        <v/>
      </c>
    </row>
    <row r="6770" spans="34:36" x14ac:dyDescent="0.35">
      <c r="AH6770" s="16" t="str">
        <f>IF(AND(B6770="Premier League",E6770="Live"),_xlfn.XLOOKUP(_xlfn.TEXTJOIN(" vs ",,C6770:D6770),Calendar!G:G,Calendar!B:B),IF(AND(B6770="Premier League",E6770="Highlights"),_xlfn.XLOOKUP(H6770,Calendar!O:O,Calendar!N:N,,-1),""))</f>
        <v/>
      </c>
      <c r="AI6770" s="61" t="str">
        <f>IF(AND(AH6770&lt;&gt;"",E6770="Live"),_xlfn.XLOOKUP(_xlfn.TEXTJOIN(" vs ",,C6770:D6770),Calendar!G:G,Calendar!K:K),"")</f>
        <v/>
      </c>
      <c r="AJ6770" s="61" t="str">
        <f>IF(AND(K6770&lt;&gt;"Match of the Day",K6770&lt;&gt;"Match of the Day 2",K6770&lt;&gt;"Match of the Day Repeat"),"",1+MAX($AJ$10:AJ6769))</f>
        <v/>
      </c>
    </row>
    <row r="6771" spans="34:36" x14ac:dyDescent="0.35">
      <c r="AH6771" s="16" t="str">
        <f>IF(AND(B6771="Premier League",E6771="Live"),_xlfn.XLOOKUP(_xlfn.TEXTJOIN(" vs ",,C6771:D6771),Calendar!G:G,Calendar!B:B),IF(AND(B6771="Premier League",E6771="Highlights"),_xlfn.XLOOKUP(H6771,Calendar!O:O,Calendar!N:N,,-1),""))</f>
        <v/>
      </c>
      <c r="AI6771" s="61" t="str">
        <f>IF(AND(AH6771&lt;&gt;"",E6771="Live"),_xlfn.XLOOKUP(_xlfn.TEXTJOIN(" vs ",,C6771:D6771),Calendar!G:G,Calendar!K:K),"")</f>
        <v/>
      </c>
      <c r="AJ6771" s="61" t="str">
        <f>IF(AND(K6771&lt;&gt;"Match of the Day",K6771&lt;&gt;"Match of the Day 2",K6771&lt;&gt;"Match of the Day Repeat"),"",1+MAX($AJ$10:AJ6770))</f>
        <v/>
      </c>
    </row>
    <row r="6772" spans="34:36" x14ac:dyDescent="0.35">
      <c r="AH6772" s="16" t="str">
        <f>IF(AND(B6772="Premier League",E6772="Live"),_xlfn.XLOOKUP(_xlfn.TEXTJOIN(" vs ",,C6772:D6772),Calendar!G:G,Calendar!B:B),IF(AND(B6772="Premier League",E6772="Highlights"),_xlfn.XLOOKUP(H6772,Calendar!O:O,Calendar!N:N,,-1),""))</f>
        <v/>
      </c>
      <c r="AI6772" s="61" t="str">
        <f>IF(AND(AH6772&lt;&gt;"",E6772="Live"),_xlfn.XLOOKUP(_xlfn.TEXTJOIN(" vs ",,C6772:D6772),Calendar!G:G,Calendar!K:K),"")</f>
        <v/>
      </c>
      <c r="AJ6772" s="61" t="str">
        <f>IF(AND(K6772&lt;&gt;"Match of the Day",K6772&lt;&gt;"Match of the Day 2",K6772&lt;&gt;"Match of the Day Repeat"),"",1+MAX($AJ$10:AJ6771))</f>
        <v/>
      </c>
    </row>
    <row r="6773" spans="34:36" x14ac:dyDescent="0.35">
      <c r="AH6773" s="16" t="str">
        <f>IF(AND(B6773="Premier League",E6773="Live"),_xlfn.XLOOKUP(_xlfn.TEXTJOIN(" vs ",,C6773:D6773),Calendar!G:G,Calendar!B:B),IF(AND(B6773="Premier League",E6773="Highlights"),_xlfn.XLOOKUP(H6773,Calendar!O:O,Calendar!N:N,,-1),""))</f>
        <v/>
      </c>
      <c r="AI6773" s="61" t="str">
        <f>IF(AND(AH6773&lt;&gt;"",E6773="Live"),_xlfn.XLOOKUP(_xlfn.TEXTJOIN(" vs ",,C6773:D6773),Calendar!G:G,Calendar!K:K),"")</f>
        <v/>
      </c>
      <c r="AJ6773" s="61" t="str">
        <f>IF(AND(K6773&lt;&gt;"Match of the Day",K6773&lt;&gt;"Match of the Day 2",K6773&lt;&gt;"Match of the Day Repeat"),"",1+MAX($AJ$10:AJ6772))</f>
        <v/>
      </c>
    </row>
    <row r="6774" spans="34:36" x14ac:dyDescent="0.35">
      <c r="AH6774" s="16" t="str">
        <f>IF(AND(B6774="Premier League",E6774="Live"),_xlfn.XLOOKUP(_xlfn.TEXTJOIN(" vs ",,C6774:D6774),Calendar!G:G,Calendar!B:B),IF(AND(B6774="Premier League",E6774="Highlights"),_xlfn.XLOOKUP(H6774,Calendar!O:O,Calendar!N:N,,-1),""))</f>
        <v/>
      </c>
      <c r="AI6774" s="61" t="str">
        <f>IF(AND(AH6774&lt;&gt;"",E6774="Live"),_xlfn.XLOOKUP(_xlfn.TEXTJOIN(" vs ",,C6774:D6774),Calendar!G:G,Calendar!K:K),"")</f>
        <v/>
      </c>
      <c r="AJ6774" s="61" t="str">
        <f>IF(AND(K6774&lt;&gt;"Match of the Day",K6774&lt;&gt;"Match of the Day 2",K6774&lt;&gt;"Match of the Day Repeat"),"",1+MAX($AJ$10:AJ6773))</f>
        <v/>
      </c>
    </row>
    <row r="6775" spans="34:36" x14ac:dyDescent="0.35">
      <c r="AH6775" s="16" t="str">
        <f>IF(AND(B6775="Premier League",E6775="Live"),_xlfn.XLOOKUP(_xlfn.TEXTJOIN(" vs ",,C6775:D6775),Calendar!G:G,Calendar!B:B),IF(AND(B6775="Premier League",E6775="Highlights"),_xlfn.XLOOKUP(H6775,Calendar!O:O,Calendar!N:N,,-1),""))</f>
        <v/>
      </c>
      <c r="AI6775" s="61" t="str">
        <f>IF(AND(AH6775&lt;&gt;"",E6775="Live"),_xlfn.XLOOKUP(_xlfn.TEXTJOIN(" vs ",,C6775:D6775),Calendar!G:G,Calendar!K:K),"")</f>
        <v/>
      </c>
      <c r="AJ6775" s="61" t="str">
        <f>IF(AND(K6775&lt;&gt;"Match of the Day",K6775&lt;&gt;"Match of the Day 2",K6775&lt;&gt;"Match of the Day Repeat"),"",1+MAX($AJ$10:AJ6774))</f>
        <v/>
      </c>
    </row>
    <row r="6776" spans="34:36" x14ac:dyDescent="0.35">
      <c r="AH6776" s="16" t="str">
        <f>IF(AND(B6776="Premier League",E6776="Live"),_xlfn.XLOOKUP(_xlfn.TEXTJOIN(" vs ",,C6776:D6776),Calendar!G:G,Calendar!B:B),IF(AND(B6776="Premier League",E6776="Highlights"),_xlfn.XLOOKUP(H6776,Calendar!O:O,Calendar!N:N,,-1),""))</f>
        <v/>
      </c>
      <c r="AI6776" s="61" t="str">
        <f>IF(AND(AH6776&lt;&gt;"",E6776="Live"),_xlfn.XLOOKUP(_xlfn.TEXTJOIN(" vs ",,C6776:D6776),Calendar!G:G,Calendar!K:K),"")</f>
        <v/>
      </c>
      <c r="AJ6776" s="61" t="str">
        <f>IF(AND(K6776&lt;&gt;"Match of the Day",K6776&lt;&gt;"Match of the Day 2",K6776&lt;&gt;"Match of the Day Repeat"),"",1+MAX($AJ$10:AJ6775))</f>
        <v/>
      </c>
    </row>
    <row r="6777" spans="34:36" x14ac:dyDescent="0.35">
      <c r="AH6777" s="16" t="str">
        <f>IF(AND(B6777="Premier League",E6777="Live"),_xlfn.XLOOKUP(_xlfn.TEXTJOIN(" vs ",,C6777:D6777),Calendar!G:G,Calendar!B:B),IF(AND(B6777="Premier League",E6777="Highlights"),_xlfn.XLOOKUP(H6777,Calendar!O:O,Calendar!N:N,,-1),""))</f>
        <v/>
      </c>
      <c r="AI6777" s="61" t="str">
        <f>IF(AND(AH6777&lt;&gt;"",E6777="Live"),_xlfn.XLOOKUP(_xlfn.TEXTJOIN(" vs ",,C6777:D6777),Calendar!G:G,Calendar!K:K),"")</f>
        <v/>
      </c>
      <c r="AJ6777" s="61" t="str">
        <f>IF(AND(K6777&lt;&gt;"Match of the Day",K6777&lt;&gt;"Match of the Day 2",K6777&lt;&gt;"Match of the Day Repeat"),"",1+MAX($AJ$10:AJ6776))</f>
        <v/>
      </c>
    </row>
    <row r="6778" spans="34:36" x14ac:dyDescent="0.35">
      <c r="AH6778" s="16" t="str">
        <f>IF(AND(B6778="Premier League",E6778="Live"),_xlfn.XLOOKUP(_xlfn.TEXTJOIN(" vs ",,C6778:D6778),Calendar!G:G,Calendar!B:B),IF(AND(B6778="Premier League",E6778="Highlights"),_xlfn.XLOOKUP(H6778,Calendar!O:O,Calendar!N:N,,-1),""))</f>
        <v/>
      </c>
      <c r="AI6778" s="61" t="str">
        <f>IF(AND(AH6778&lt;&gt;"",E6778="Live"),_xlfn.XLOOKUP(_xlfn.TEXTJOIN(" vs ",,C6778:D6778),Calendar!G:G,Calendar!K:K),"")</f>
        <v/>
      </c>
      <c r="AJ6778" s="61" t="str">
        <f>IF(AND(K6778&lt;&gt;"Match of the Day",K6778&lt;&gt;"Match of the Day 2",K6778&lt;&gt;"Match of the Day Repeat"),"",1+MAX($AJ$10:AJ6777))</f>
        <v/>
      </c>
    </row>
    <row r="6779" spans="34:36" x14ac:dyDescent="0.35">
      <c r="AH6779" s="16" t="str">
        <f>IF(AND(B6779="Premier League",E6779="Live"),_xlfn.XLOOKUP(_xlfn.TEXTJOIN(" vs ",,C6779:D6779),Calendar!G:G,Calendar!B:B),IF(AND(B6779="Premier League",E6779="Highlights"),_xlfn.XLOOKUP(H6779,Calendar!O:O,Calendar!N:N,,-1),""))</f>
        <v/>
      </c>
      <c r="AI6779" s="61" t="str">
        <f>IF(AND(AH6779&lt;&gt;"",E6779="Live"),_xlfn.XLOOKUP(_xlfn.TEXTJOIN(" vs ",,C6779:D6779),Calendar!G:G,Calendar!K:K),"")</f>
        <v/>
      </c>
      <c r="AJ6779" s="61" t="str">
        <f>IF(AND(K6779&lt;&gt;"Match of the Day",K6779&lt;&gt;"Match of the Day 2",K6779&lt;&gt;"Match of the Day Repeat"),"",1+MAX($AJ$10:AJ6778))</f>
        <v/>
      </c>
    </row>
    <row r="6780" spans="34:36" x14ac:dyDescent="0.35">
      <c r="AH6780" s="16" t="str">
        <f>IF(AND(B6780="Premier League",E6780="Live"),_xlfn.XLOOKUP(_xlfn.TEXTJOIN(" vs ",,C6780:D6780),Calendar!G:G,Calendar!B:B),IF(AND(B6780="Premier League",E6780="Highlights"),_xlfn.XLOOKUP(H6780,Calendar!O:O,Calendar!N:N,,-1),""))</f>
        <v/>
      </c>
      <c r="AI6780" s="61" t="str">
        <f>IF(AND(AH6780&lt;&gt;"",E6780="Live"),_xlfn.XLOOKUP(_xlfn.TEXTJOIN(" vs ",,C6780:D6780),Calendar!G:G,Calendar!K:K),"")</f>
        <v/>
      </c>
      <c r="AJ6780" s="61" t="str">
        <f>IF(AND(K6780&lt;&gt;"Match of the Day",K6780&lt;&gt;"Match of the Day 2",K6780&lt;&gt;"Match of the Day Repeat"),"",1+MAX($AJ$10:AJ6779))</f>
        <v/>
      </c>
    </row>
    <row r="6781" spans="34:36" x14ac:dyDescent="0.35">
      <c r="AH6781" s="16" t="str">
        <f>IF(AND(B6781="Premier League",E6781="Live"),_xlfn.XLOOKUP(_xlfn.TEXTJOIN(" vs ",,C6781:D6781),Calendar!G:G,Calendar!B:B),IF(AND(B6781="Premier League",E6781="Highlights"),_xlfn.XLOOKUP(H6781,Calendar!O:O,Calendar!N:N,,-1),""))</f>
        <v/>
      </c>
      <c r="AI6781" s="61" t="str">
        <f>IF(AND(AH6781&lt;&gt;"",E6781="Live"),_xlfn.XLOOKUP(_xlfn.TEXTJOIN(" vs ",,C6781:D6781),Calendar!G:G,Calendar!K:K),"")</f>
        <v/>
      </c>
      <c r="AJ6781" s="61" t="str">
        <f>IF(AND(K6781&lt;&gt;"Match of the Day",K6781&lt;&gt;"Match of the Day 2",K6781&lt;&gt;"Match of the Day Repeat"),"",1+MAX($AJ$10:AJ6780))</f>
        <v/>
      </c>
    </row>
    <row r="6782" spans="34:36" x14ac:dyDescent="0.35">
      <c r="AH6782" s="16" t="str">
        <f>IF(AND(B6782="Premier League",E6782="Live"),_xlfn.XLOOKUP(_xlfn.TEXTJOIN(" vs ",,C6782:D6782),Calendar!G:G,Calendar!B:B),IF(AND(B6782="Premier League",E6782="Highlights"),_xlfn.XLOOKUP(H6782,Calendar!O:O,Calendar!N:N,,-1),""))</f>
        <v/>
      </c>
      <c r="AI6782" s="61" t="str">
        <f>IF(AND(AH6782&lt;&gt;"",E6782="Live"),_xlfn.XLOOKUP(_xlfn.TEXTJOIN(" vs ",,C6782:D6782),Calendar!G:G,Calendar!K:K),"")</f>
        <v/>
      </c>
      <c r="AJ6782" s="61" t="str">
        <f>IF(AND(K6782&lt;&gt;"Match of the Day",K6782&lt;&gt;"Match of the Day 2",K6782&lt;&gt;"Match of the Day Repeat"),"",1+MAX($AJ$10:AJ6781))</f>
        <v/>
      </c>
    </row>
    <row r="6783" spans="34:36" x14ac:dyDescent="0.35">
      <c r="AH6783" s="16" t="str">
        <f>IF(AND(B6783="Premier League",E6783="Live"),_xlfn.XLOOKUP(_xlfn.TEXTJOIN(" vs ",,C6783:D6783),Calendar!G:G,Calendar!B:B),IF(AND(B6783="Premier League",E6783="Highlights"),_xlfn.XLOOKUP(H6783,Calendar!O:O,Calendar!N:N,,-1),""))</f>
        <v/>
      </c>
      <c r="AI6783" s="61" t="str">
        <f>IF(AND(AH6783&lt;&gt;"",E6783="Live"),_xlfn.XLOOKUP(_xlfn.TEXTJOIN(" vs ",,C6783:D6783),Calendar!G:G,Calendar!K:K),"")</f>
        <v/>
      </c>
      <c r="AJ6783" s="61" t="str">
        <f>IF(AND(K6783&lt;&gt;"Match of the Day",K6783&lt;&gt;"Match of the Day 2",K6783&lt;&gt;"Match of the Day Repeat"),"",1+MAX($AJ$10:AJ6782))</f>
        <v/>
      </c>
    </row>
    <row r="6784" spans="34:36" x14ac:dyDescent="0.35">
      <c r="AH6784" s="16" t="str">
        <f>IF(AND(B6784="Premier League",E6784="Live"),_xlfn.XLOOKUP(_xlfn.TEXTJOIN(" vs ",,C6784:D6784),Calendar!G:G,Calendar!B:B),IF(AND(B6784="Premier League",E6784="Highlights"),_xlfn.XLOOKUP(H6784,Calendar!O:O,Calendar!N:N,,-1),""))</f>
        <v/>
      </c>
      <c r="AI6784" s="61" t="str">
        <f>IF(AND(AH6784&lt;&gt;"",E6784="Live"),_xlfn.XLOOKUP(_xlfn.TEXTJOIN(" vs ",,C6784:D6784),Calendar!G:G,Calendar!K:K),"")</f>
        <v/>
      </c>
      <c r="AJ6784" s="61" t="str">
        <f>IF(AND(K6784&lt;&gt;"Match of the Day",K6784&lt;&gt;"Match of the Day 2",K6784&lt;&gt;"Match of the Day Repeat"),"",1+MAX($AJ$10:AJ6783))</f>
        <v/>
      </c>
    </row>
    <row r="6785" spans="34:36" x14ac:dyDescent="0.35">
      <c r="AH6785" s="16" t="str">
        <f>IF(AND(B6785="Premier League",E6785="Live"),_xlfn.XLOOKUP(_xlfn.TEXTJOIN(" vs ",,C6785:D6785),Calendar!G:G,Calendar!B:B),IF(AND(B6785="Premier League",E6785="Highlights"),_xlfn.XLOOKUP(H6785,Calendar!O:O,Calendar!N:N,,-1),""))</f>
        <v/>
      </c>
      <c r="AI6785" s="61" t="str">
        <f>IF(AND(AH6785&lt;&gt;"",E6785="Live"),_xlfn.XLOOKUP(_xlfn.TEXTJOIN(" vs ",,C6785:D6785),Calendar!G:G,Calendar!K:K),"")</f>
        <v/>
      </c>
      <c r="AJ6785" s="61" t="str">
        <f>IF(AND(K6785&lt;&gt;"Match of the Day",K6785&lt;&gt;"Match of the Day 2",K6785&lt;&gt;"Match of the Day Repeat"),"",1+MAX($AJ$10:AJ6784))</f>
        <v/>
      </c>
    </row>
    <row r="6786" spans="34:36" x14ac:dyDescent="0.35">
      <c r="AH6786" s="16" t="str">
        <f>IF(AND(B6786="Premier League",E6786="Live"),_xlfn.XLOOKUP(_xlfn.TEXTJOIN(" vs ",,C6786:D6786),Calendar!G:G,Calendar!B:B),IF(AND(B6786="Premier League",E6786="Highlights"),_xlfn.XLOOKUP(H6786,Calendar!O:O,Calendar!N:N,,-1),""))</f>
        <v/>
      </c>
      <c r="AI6786" s="61" t="str">
        <f>IF(AND(AH6786&lt;&gt;"",E6786="Live"),_xlfn.XLOOKUP(_xlfn.TEXTJOIN(" vs ",,C6786:D6786),Calendar!G:G,Calendar!K:K),"")</f>
        <v/>
      </c>
      <c r="AJ6786" s="61" t="str">
        <f>IF(AND(K6786&lt;&gt;"Match of the Day",K6786&lt;&gt;"Match of the Day 2",K6786&lt;&gt;"Match of the Day Repeat"),"",1+MAX($AJ$10:AJ6785))</f>
        <v/>
      </c>
    </row>
    <row r="6787" spans="34:36" x14ac:dyDescent="0.35">
      <c r="AH6787" s="16" t="str">
        <f>IF(AND(B6787="Premier League",E6787="Live"),_xlfn.XLOOKUP(_xlfn.TEXTJOIN(" vs ",,C6787:D6787),Calendar!G:G,Calendar!B:B),IF(AND(B6787="Premier League",E6787="Highlights"),_xlfn.XLOOKUP(H6787,Calendar!O:O,Calendar!N:N,,-1),""))</f>
        <v/>
      </c>
      <c r="AI6787" s="61" t="str">
        <f>IF(AND(AH6787&lt;&gt;"",E6787="Live"),_xlfn.XLOOKUP(_xlfn.TEXTJOIN(" vs ",,C6787:D6787),Calendar!G:G,Calendar!K:K),"")</f>
        <v/>
      </c>
      <c r="AJ6787" s="61" t="str">
        <f>IF(AND(K6787&lt;&gt;"Match of the Day",K6787&lt;&gt;"Match of the Day 2",K6787&lt;&gt;"Match of the Day Repeat"),"",1+MAX($AJ$10:AJ6786))</f>
        <v/>
      </c>
    </row>
    <row r="6788" spans="34:36" x14ac:dyDescent="0.35">
      <c r="AH6788" s="16" t="str">
        <f>IF(AND(B6788="Premier League",E6788="Live"),_xlfn.XLOOKUP(_xlfn.TEXTJOIN(" vs ",,C6788:D6788),Calendar!G:G,Calendar!B:B),IF(AND(B6788="Premier League",E6788="Highlights"),_xlfn.XLOOKUP(H6788,Calendar!O:O,Calendar!N:N,,-1),""))</f>
        <v/>
      </c>
      <c r="AI6788" s="61" t="str">
        <f>IF(AND(AH6788&lt;&gt;"",E6788="Live"),_xlfn.XLOOKUP(_xlfn.TEXTJOIN(" vs ",,C6788:D6788),Calendar!G:G,Calendar!K:K),"")</f>
        <v/>
      </c>
      <c r="AJ6788" s="61" t="str">
        <f>IF(AND(K6788&lt;&gt;"Match of the Day",K6788&lt;&gt;"Match of the Day 2",K6788&lt;&gt;"Match of the Day Repeat"),"",1+MAX($AJ$10:AJ6787))</f>
        <v/>
      </c>
    </row>
    <row r="6789" spans="34:36" x14ac:dyDescent="0.35">
      <c r="AH6789" s="16" t="str">
        <f>IF(AND(B6789="Premier League",E6789="Live"),_xlfn.XLOOKUP(_xlfn.TEXTJOIN(" vs ",,C6789:D6789),Calendar!G:G,Calendar!B:B),IF(AND(B6789="Premier League",E6789="Highlights"),_xlfn.XLOOKUP(H6789,Calendar!O:O,Calendar!N:N,,-1),""))</f>
        <v/>
      </c>
      <c r="AI6789" s="61" t="str">
        <f>IF(AND(AH6789&lt;&gt;"",E6789="Live"),_xlfn.XLOOKUP(_xlfn.TEXTJOIN(" vs ",,C6789:D6789),Calendar!G:G,Calendar!K:K),"")</f>
        <v/>
      </c>
      <c r="AJ6789" s="61" t="str">
        <f>IF(AND(K6789&lt;&gt;"Match of the Day",K6789&lt;&gt;"Match of the Day 2",K6789&lt;&gt;"Match of the Day Repeat"),"",1+MAX($AJ$10:AJ6788))</f>
        <v/>
      </c>
    </row>
    <row r="6790" spans="34:36" x14ac:dyDescent="0.35">
      <c r="AH6790" s="16" t="str">
        <f>IF(AND(B6790="Premier League",E6790="Live"),_xlfn.XLOOKUP(_xlfn.TEXTJOIN(" vs ",,C6790:D6790),Calendar!G:G,Calendar!B:B),IF(AND(B6790="Premier League",E6790="Highlights"),_xlfn.XLOOKUP(H6790,Calendar!O:O,Calendar!N:N,,-1),""))</f>
        <v/>
      </c>
      <c r="AI6790" s="61" t="str">
        <f>IF(AND(AH6790&lt;&gt;"",E6790="Live"),_xlfn.XLOOKUP(_xlfn.TEXTJOIN(" vs ",,C6790:D6790),Calendar!G:G,Calendar!K:K),"")</f>
        <v/>
      </c>
      <c r="AJ6790" s="61" t="str">
        <f>IF(AND(K6790&lt;&gt;"Match of the Day",K6790&lt;&gt;"Match of the Day 2",K6790&lt;&gt;"Match of the Day Repeat"),"",1+MAX($AJ$10:AJ6789))</f>
        <v/>
      </c>
    </row>
    <row r="6791" spans="34:36" x14ac:dyDescent="0.35">
      <c r="AH6791" s="16" t="str">
        <f>IF(AND(B6791="Premier League",E6791="Live"),_xlfn.XLOOKUP(_xlfn.TEXTJOIN(" vs ",,C6791:D6791),Calendar!G:G,Calendar!B:B),IF(AND(B6791="Premier League",E6791="Highlights"),_xlfn.XLOOKUP(H6791,Calendar!O:O,Calendar!N:N,,-1),""))</f>
        <v/>
      </c>
      <c r="AI6791" s="61" t="str">
        <f>IF(AND(AH6791&lt;&gt;"",E6791="Live"),_xlfn.XLOOKUP(_xlfn.TEXTJOIN(" vs ",,C6791:D6791),Calendar!G:G,Calendar!K:K),"")</f>
        <v/>
      </c>
      <c r="AJ6791" s="61" t="str">
        <f>IF(AND(K6791&lt;&gt;"Match of the Day",K6791&lt;&gt;"Match of the Day 2",K6791&lt;&gt;"Match of the Day Repeat"),"",1+MAX($AJ$10:AJ6790))</f>
        <v/>
      </c>
    </row>
    <row r="6792" spans="34:36" x14ac:dyDescent="0.35">
      <c r="AH6792" s="16" t="str">
        <f>IF(AND(B6792="Premier League",E6792="Live"),_xlfn.XLOOKUP(_xlfn.TEXTJOIN(" vs ",,C6792:D6792),Calendar!G:G,Calendar!B:B),IF(AND(B6792="Premier League",E6792="Highlights"),_xlfn.XLOOKUP(H6792,Calendar!O:O,Calendar!N:N,,-1),""))</f>
        <v/>
      </c>
      <c r="AI6792" s="61" t="str">
        <f>IF(AND(AH6792&lt;&gt;"",E6792="Live"),_xlfn.XLOOKUP(_xlfn.TEXTJOIN(" vs ",,C6792:D6792),Calendar!G:G,Calendar!K:K),"")</f>
        <v/>
      </c>
      <c r="AJ6792" s="61" t="str">
        <f>IF(AND(K6792&lt;&gt;"Match of the Day",K6792&lt;&gt;"Match of the Day 2",K6792&lt;&gt;"Match of the Day Repeat"),"",1+MAX($AJ$10:AJ6791))</f>
        <v/>
      </c>
    </row>
    <row r="6793" spans="34:36" x14ac:dyDescent="0.35">
      <c r="AH6793" s="16" t="str">
        <f>IF(AND(B6793="Premier League",E6793="Live"),_xlfn.XLOOKUP(_xlfn.TEXTJOIN(" vs ",,C6793:D6793),Calendar!G:G,Calendar!B:B),IF(AND(B6793="Premier League",E6793="Highlights"),_xlfn.XLOOKUP(H6793,Calendar!O:O,Calendar!N:N,,-1),""))</f>
        <v/>
      </c>
      <c r="AI6793" s="61" t="str">
        <f>IF(AND(AH6793&lt;&gt;"",E6793="Live"),_xlfn.XLOOKUP(_xlfn.TEXTJOIN(" vs ",,C6793:D6793),Calendar!G:G,Calendar!K:K),"")</f>
        <v/>
      </c>
      <c r="AJ6793" s="61" t="str">
        <f>IF(AND(K6793&lt;&gt;"Match of the Day",K6793&lt;&gt;"Match of the Day 2",K6793&lt;&gt;"Match of the Day Repeat"),"",1+MAX($AJ$10:AJ6792))</f>
        <v/>
      </c>
    </row>
    <row r="6794" spans="34:36" x14ac:dyDescent="0.35">
      <c r="AH6794" s="16" t="str">
        <f>IF(AND(B6794="Premier League",E6794="Live"),_xlfn.XLOOKUP(_xlfn.TEXTJOIN(" vs ",,C6794:D6794),Calendar!G:G,Calendar!B:B),IF(AND(B6794="Premier League",E6794="Highlights"),_xlfn.XLOOKUP(H6794,Calendar!O:O,Calendar!N:N,,-1),""))</f>
        <v/>
      </c>
      <c r="AI6794" s="61" t="str">
        <f>IF(AND(AH6794&lt;&gt;"",E6794="Live"),_xlfn.XLOOKUP(_xlfn.TEXTJOIN(" vs ",,C6794:D6794),Calendar!G:G,Calendar!K:K),"")</f>
        <v/>
      </c>
      <c r="AJ6794" s="61" t="str">
        <f>IF(AND(K6794&lt;&gt;"Match of the Day",K6794&lt;&gt;"Match of the Day 2",K6794&lt;&gt;"Match of the Day Repeat"),"",1+MAX($AJ$10:AJ6793))</f>
        <v/>
      </c>
    </row>
    <row r="6795" spans="34:36" x14ac:dyDescent="0.35">
      <c r="AH6795" s="16" t="str">
        <f>IF(AND(B6795="Premier League",E6795="Live"),_xlfn.XLOOKUP(_xlfn.TEXTJOIN(" vs ",,C6795:D6795),Calendar!G:G,Calendar!B:B),IF(AND(B6795="Premier League",E6795="Highlights"),_xlfn.XLOOKUP(H6795,Calendar!O:O,Calendar!N:N,,-1),""))</f>
        <v/>
      </c>
      <c r="AI6795" s="61" t="str">
        <f>IF(AND(AH6795&lt;&gt;"",E6795="Live"),_xlfn.XLOOKUP(_xlfn.TEXTJOIN(" vs ",,C6795:D6795),Calendar!G:G,Calendar!K:K),"")</f>
        <v/>
      </c>
      <c r="AJ6795" s="61" t="str">
        <f>IF(AND(K6795&lt;&gt;"Match of the Day",K6795&lt;&gt;"Match of the Day 2",K6795&lt;&gt;"Match of the Day Repeat"),"",1+MAX($AJ$10:AJ6794))</f>
        <v/>
      </c>
    </row>
    <row r="6796" spans="34:36" x14ac:dyDescent="0.35">
      <c r="AH6796" s="16" t="str">
        <f>IF(AND(B6796="Premier League",E6796="Live"),_xlfn.XLOOKUP(_xlfn.TEXTJOIN(" vs ",,C6796:D6796),Calendar!G:G,Calendar!B:B),IF(AND(B6796="Premier League",E6796="Highlights"),_xlfn.XLOOKUP(H6796,Calendar!O:O,Calendar!N:N,,-1),""))</f>
        <v/>
      </c>
      <c r="AI6796" s="61" t="str">
        <f>IF(AND(AH6796&lt;&gt;"",E6796="Live"),_xlfn.XLOOKUP(_xlfn.TEXTJOIN(" vs ",,C6796:D6796),Calendar!G:G,Calendar!K:K),"")</f>
        <v/>
      </c>
      <c r="AJ6796" s="61" t="str">
        <f>IF(AND(K6796&lt;&gt;"Match of the Day",K6796&lt;&gt;"Match of the Day 2",K6796&lt;&gt;"Match of the Day Repeat"),"",1+MAX($AJ$10:AJ6795))</f>
        <v/>
      </c>
    </row>
    <row r="6797" spans="34:36" x14ac:dyDescent="0.35">
      <c r="AH6797" s="16" t="str">
        <f>IF(AND(B6797="Premier League",E6797="Live"),_xlfn.XLOOKUP(_xlfn.TEXTJOIN(" vs ",,C6797:D6797),Calendar!G:G,Calendar!B:B),IF(AND(B6797="Premier League",E6797="Highlights"),_xlfn.XLOOKUP(H6797,Calendar!O:O,Calendar!N:N,,-1),""))</f>
        <v/>
      </c>
      <c r="AI6797" s="61" t="str">
        <f>IF(AND(AH6797&lt;&gt;"",E6797="Live"),_xlfn.XLOOKUP(_xlfn.TEXTJOIN(" vs ",,C6797:D6797),Calendar!G:G,Calendar!K:K),"")</f>
        <v/>
      </c>
      <c r="AJ6797" s="61" t="str">
        <f>IF(AND(K6797&lt;&gt;"Match of the Day",K6797&lt;&gt;"Match of the Day 2",K6797&lt;&gt;"Match of the Day Repeat"),"",1+MAX($AJ$10:AJ6796))</f>
        <v/>
      </c>
    </row>
    <row r="6798" spans="34:36" x14ac:dyDescent="0.35">
      <c r="AH6798" s="16" t="str">
        <f>IF(AND(B6798="Premier League",E6798="Live"),_xlfn.XLOOKUP(_xlfn.TEXTJOIN(" vs ",,C6798:D6798),Calendar!G:G,Calendar!B:B),IF(AND(B6798="Premier League",E6798="Highlights"),_xlfn.XLOOKUP(H6798,Calendar!O:O,Calendar!N:N,,-1),""))</f>
        <v/>
      </c>
      <c r="AI6798" s="61" t="str">
        <f>IF(AND(AH6798&lt;&gt;"",E6798="Live"),_xlfn.XLOOKUP(_xlfn.TEXTJOIN(" vs ",,C6798:D6798),Calendar!G:G,Calendar!K:K),"")</f>
        <v/>
      </c>
      <c r="AJ6798" s="61" t="str">
        <f>IF(AND(K6798&lt;&gt;"Match of the Day",K6798&lt;&gt;"Match of the Day 2",K6798&lt;&gt;"Match of the Day Repeat"),"",1+MAX($AJ$10:AJ6797))</f>
        <v/>
      </c>
    </row>
    <row r="6799" spans="34:36" x14ac:dyDescent="0.35">
      <c r="AH6799" s="16" t="str">
        <f>IF(AND(B6799="Premier League",E6799="Live"),_xlfn.XLOOKUP(_xlfn.TEXTJOIN(" vs ",,C6799:D6799),Calendar!G:G,Calendar!B:B),IF(AND(B6799="Premier League",E6799="Highlights"),_xlfn.XLOOKUP(H6799,Calendar!O:O,Calendar!N:N,,-1),""))</f>
        <v/>
      </c>
      <c r="AI6799" s="61" t="str">
        <f>IF(AND(AH6799&lt;&gt;"",E6799="Live"),_xlfn.XLOOKUP(_xlfn.TEXTJOIN(" vs ",,C6799:D6799),Calendar!G:G,Calendar!K:K),"")</f>
        <v/>
      </c>
      <c r="AJ6799" s="61" t="str">
        <f>IF(AND(K6799&lt;&gt;"Match of the Day",K6799&lt;&gt;"Match of the Day 2",K6799&lt;&gt;"Match of the Day Repeat"),"",1+MAX($AJ$10:AJ6798))</f>
        <v/>
      </c>
    </row>
    <row r="6800" spans="34:36" x14ac:dyDescent="0.35">
      <c r="AH6800" s="16" t="str">
        <f>IF(AND(B6800="Premier League",E6800="Live"),_xlfn.XLOOKUP(_xlfn.TEXTJOIN(" vs ",,C6800:D6800),Calendar!G:G,Calendar!B:B),IF(AND(B6800="Premier League",E6800="Highlights"),_xlfn.XLOOKUP(H6800,Calendar!O:O,Calendar!N:N,,-1),""))</f>
        <v/>
      </c>
      <c r="AI6800" s="61" t="str">
        <f>IF(AND(AH6800&lt;&gt;"",E6800="Live"),_xlfn.XLOOKUP(_xlfn.TEXTJOIN(" vs ",,C6800:D6800),Calendar!G:G,Calendar!K:K),"")</f>
        <v/>
      </c>
      <c r="AJ6800" s="61" t="str">
        <f>IF(AND(K6800&lt;&gt;"Match of the Day",K6800&lt;&gt;"Match of the Day 2",K6800&lt;&gt;"Match of the Day Repeat"),"",1+MAX($AJ$10:AJ6799))</f>
        <v/>
      </c>
    </row>
    <row r="6801" spans="34:36" x14ac:dyDescent="0.35">
      <c r="AH6801" s="16" t="str">
        <f>IF(AND(B6801="Premier League",E6801="Live"),_xlfn.XLOOKUP(_xlfn.TEXTJOIN(" vs ",,C6801:D6801),Calendar!G:G,Calendar!B:B),IF(AND(B6801="Premier League",E6801="Highlights"),_xlfn.XLOOKUP(H6801,Calendar!O:O,Calendar!N:N,,-1),""))</f>
        <v/>
      </c>
      <c r="AI6801" s="61" t="str">
        <f>IF(AND(AH6801&lt;&gt;"",E6801="Live"),_xlfn.XLOOKUP(_xlfn.TEXTJOIN(" vs ",,C6801:D6801),Calendar!G:G,Calendar!K:K),"")</f>
        <v/>
      </c>
      <c r="AJ6801" s="61" t="str">
        <f>IF(AND(K6801&lt;&gt;"Match of the Day",K6801&lt;&gt;"Match of the Day 2",K6801&lt;&gt;"Match of the Day Repeat"),"",1+MAX($AJ$10:AJ6800))</f>
        <v/>
      </c>
    </row>
    <row r="6802" spans="34:36" x14ac:dyDescent="0.35">
      <c r="AH6802" s="16" t="str">
        <f>IF(AND(B6802="Premier League",E6802="Live"),_xlfn.XLOOKUP(_xlfn.TEXTJOIN(" vs ",,C6802:D6802),Calendar!G:G,Calendar!B:B),IF(AND(B6802="Premier League",E6802="Highlights"),_xlfn.XLOOKUP(H6802,Calendar!O:O,Calendar!N:N,,-1),""))</f>
        <v/>
      </c>
      <c r="AI6802" s="61" t="str">
        <f>IF(AND(AH6802&lt;&gt;"",E6802="Live"),_xlfn.XLOOKUP(_xlfn.TEXTJOIN(" vs ",,C6802:D6802),Calendar!G:G,Calendar!K:K),"")</f>
        <v/>
      </c>
      <c r="AJ6802" s="61" t="str">
        <f>IF(AND(K6802&lt;&gt;"Match of the Day",K6802&lt;&gt;"Match of the Day 2",K6802&lt;&gt;"Match of the Day Repeat"),"",1+MAX($AJ$10:AJ6801))</f>
        <v/>
      </c>
    </row>
    <row r="6803" spans="34:36" x14ac:dyDescent="0.35">
      <c r="AH6803" s="16" t="str">
        <f>IF(AND(B6803="Premier League",E6803="Live"),_xlfn.XLOOKUP(_xlfn.TEXTJOIN(" vs ",,C6803:D6803),Calendar!G:G,Calendar!B:B),IF(AND(B6803="Premier League",E6803="Highlights"),_xlfn.XLOOKUP(H6803,Calendar!O:O,Calendar!N:N,,-1),""))</f>
        <v/>
      </c>
      <c r="AI6803" s="61" t="str">
        <f>IF(AND(AH6803&lt;&gt;"",E6803="Live"),_xlfn.XLOOKUP(_xlfn.TEXTJOIN(" vs ",,C6803:D6803),Calendar!G:G,Calendar!K:K),"")</f>
        <v/>
      </c>
      <c r="AJ6803" s="61" t="str">
        <f>IF(AND(K6803&lt;&gt;"Match of the Day",K6803&lt;&gt;"Match of the Day 2",K6803&lt;&gt;"Match of the Day Repeat"),"",1+MAX($AJ$10:AJ6802))</f>
        <v/>
      </c>
    </row>
    <row r="6804" spans="34:36" x14ac:dyDescent="0.35">
      <c r="AH6804" s="16" t="str">
        <f>IF(AND(B6804="Premier League",E6804="Live"),_xlfn.XLOOKUP(_xlfn.TEXTJOIN(" vs ",,C6804:D6804),Calendar!G:G,Calendar!B:B),IF(AND(B6804="Premier League",E6804="Highlights"),_xlfn.XLOOKUP(H6804,Calendar!O:O,Calendar!N:N,,-1),""))</f>
        <v/>
      </c>
      <c r="AI6804" s="61" t="str">
        <f>IF(AND(AH6804&lt;&gt;"",E6804="Live"),_xlfn.XLOOKUP(_xlfn.TEXTJOIN(" vs ",,C6804:D6804),Calendar!G:G,Calendar!K:K),"")</f>
        <v/>
      </c>
      <c r="AJ6804" s="61" t="str">
        <f>IF(AND(K6804&lt;&gt;"Match of the Day",K6804&lt;&gt;"Match of the Day 2",K6804&lt;&gt;"Match of the Day Repeat"),"",1+MAX($AJ$10:AJ6803))</f>
        <v/>
      </c>
    </row>
    <row r="6805" spans="34:36" x14ac:dyDescent="0.35">
      <c r="AH6805" s="16" t="str">
        <f>IF(AND(B6805="Premier League",E6805="Live"),_xlfn.XLOOKUP(_xlfn.TEXTJOIN(" vs ",,C6805:D6805),Calendar!G:G,Calendar!B:B),IF(AND(B6805="Premier League",E6805="Highlights"),_xlfn.XLOOKUP(H6805,Calendar!O:O,Calendar!N:N,,-1),""))</f>
        <v/>
      </c>
      <c r="AI6805" s="61" t="str">
        <f>IF(AND(AH6805&lt;&gt;"",E6805="Live"),_xlfn.XLOOKUP(_xlfn.TEXTJOIN(" vs ",,C6805:D6805),Calendar!G:G,Calendar!K:K),"")</f>
        <v/>
      </c>
      <c r="AJ6805" s="61" t="str">
        <f>IF(AND(K6805&lt;&gt;"Match of the Day",K6805&lt;&gt;"Match of the Day 2",K6805&lt;&gt;"Match of the Day Repeat"),"",1+MAX($AJ$10:AJ6804))</f>
        <v/>
      </c>
    </row>
    <row r="6806" spans="34:36" x14ac:dyDescent="0.35">
      <c r="AH6806" s="16" t="str">
        <f>IF(AND(B6806="Premier League",E6806="Live"),_xlfn.XLOOKUP(_xlfn.TEXTJOIN(" vs ",,C6806:D6806),Calendar!G:G,Calendar!B:B),IF(AND(B6806="Premier League",E6806="Highlights"),_xlfn.XLOOKUP(H6806,Calendar!O:O,Calendar!N:N,,-1),""))</f>
        <v/>
      </c>
      <c r="AI6806" s="61" t="str">
        <f>IF(AND(AH6806&lt;&gt;"",E6806="Live"),_xlfn.XLOOKUP(_xlfn.TEXTJOIN(" vs ",,C6806:D6806),Calendar!G:G,Calendar!K:K),"")</f>
        <v/>
      </c>
      <c r="AJ6806" s="61" t="str">
        <f>IF(AND(K6806&lt;&gt;"Match of the Day",K6806&lt;&gt;"Match of the Day 2",K6806&lt;&gt;"Match of the Day Repeat"),"",1+MAX($AJ$10:AJ6805))</f>
        <v/>
      </c>
    </row>
    <row r="6807" spans="34:36" x14ac:dyDescent="0.35">
      <c r="AH6807" s="16" t="str">
        <f>IF(AND(B6807="Premier League",E6807="Live"),_xlfn.XLOOKUP(_xlfn.TEXTJOIN(" vs ",,C6807:D6807),Calendar!G:G,Calendar!B:B),IF(AND(B6807="Premier League",E6807="Highlights"),_xlfn.XLOOKUP(H6807,Calendar!O:O,Calendar!N:N,,-1),""))</f>
        <v/>
      </c>
      <c r="AI6807" s="61" t="str">
        <f>IF(AND(AH6807&lt;&gt;"",E6807="Live"),_xlfn.XLOOKUP(_xlfn.TEXTJOIN(" vs ",,C6807:D6807),Calendar!G:G,Calendar!K:K),"")</f>
        <v/>
      </c>
      <c r="AJ6807" s="61" t="str">
        <f>IF(AND(K6807&lt;&gt;"Match of the Day",K6807&lt;&gt;"Match of the Day 2",K6807&lt;&gt;"Match of the Day Repeat"),"",1+MAX($AJ$10:AJ6806))</f>
        <v/>
      </c>
    </row>
    <row r="6808" spans="34:36" x14ac:dyDescent="0.35">
      <c r="AH6808" s="16" t="str">
        <f>IF(AND(B6808="Premier League",E6808="Live"),_xlfn.XLOOKUP(_xlfn.TEXTJOIN(" vs ",,C6808:D6808),Calendar!G:G,Calendar!B:B),IF(AND(B6808="Premier League",E6808="Highlights"),_xlfn.XLOOKUP(H6808,Calendar!O:O,Calendar!N:N,,-1),""))</f>
        <v/>
      </c>
      <c r="AI6808" s="61" t="str">
        <f>IF(AND(AH6808&lt;&gt;"",E6808="Live"),_xlfn.XLOOKUP(_xlfn.TEXTJOIN(" vs ",,C6808:D6808),Calendar!G:G,Calendar!K:K),"")</f>
        <v/>
      </c>
      <c r="AJ6808" s="61" t="str">
        <f>IF(AND(K6808&lt;&gt;"Match of the Day",K6808&lt;&gt;"Match of the Day 2",K6808&lt;&gt;"Match of the Day Repeat"),"",1+MAX($AJ$10:AJ6807))</f>
        <v/>
      </c>
    </row>
    <row r="6809" spans="34:36" x14ac:dyDescent="0.35">
      <c r="AH6809" s="16" t="str">
        <f>IF(AND(B6809="Premier League",E6809="Live"),_xlfn.XLOOKUP(_xlfn.TEXTJOIN(" vs ",,C6809:D6809),Calendar!G:G,Calendar!B:B),IF(AND(B6809="Premier League",E6809="Highlights"),_xlfn.XLOOKUP(H6809,Calendar!O:O,Calendar!N:N,,-1),""))</f>
        <v/>
      </c>
      <c r="AI6809" s="61" t="str">
        <f>IF(AND(AH6809&lt;&gt;"",E6809="Live"),_xlfn.XLOOKUP(_xlfn.TEXTJOIN(" vs ",,C6809:D6809),Calendar!G:G,Calendar!K:K),"")</f>
        <v/>
      </c>
      <c r="AJ6809" s="61" t="str">
        <f>IF(AND(K6809&lt;&gt;"Match of the Day",K6809&lt;&gt;"Match of the Day 2",K6809&lt;&gt;"Match of the Day Repeat"),"",1+MAX($AJ$10:AJ6808))</f>
        <v/>
      </c>
    </row>
    <row r="6810" spans="34:36" x14ac:dyDescent="0.35">
      <c r="AH6810" s="16" t="str">
        <f>IF(AND(B6810="Premier League",E6810="Live"),_xlfn.XLOOKUP(_xlfn.TEXTJOIN(" vs ",,C6810:D6810),Calendar!G:G,Calendar!B:B),IF(AND(B6810="Premier League",E6810="Highlights"),_xlfn.XLOOKUP(H6810,Calendar!O:O,Calendar!N:N,,-1),""))</f>
        <v/>
      </c>
      <c r="AI6810" s="61" t="str">
        <f>IF(AND(AH6810&lt;&gt;"",E6810="Live"),_xlfn.XLOOKUP(_xlfn.TEXTJOIN(" vs ",,C6810:D6810),Calendar!G:G,Calendar!K:K),"")</f>
        <v/>
      </c>
      <c r="AJ6810" s="61" t="str">
        <f>IF(AND(K6810&lt;&gt;"Match of the Day",K6810&lt;&gt;"Match of the Day 2",K6810&lt;&gt;"Match of the Day Repeat"),"",1+MAX($AJ$10:AJ6809))</f>
        <v/>
      </c>
    </row>
    <row r="6811" spans="34:36" x14ac:dyDescent="0.35">
      <c r="AH6811" s="16" t="str">
        <f>IF(AND(B6811="Premier League",E6811="Live"),_xlfn.XLOOKUP(_xlfn.TEXTJOIN(" vs ",,C6811:D6811),Calendar!G:G,Calendar!B:B),IF(AND(B6811="Premier League",E6811="Highlights"),_xlfn.XLOOKUP(H6811,Calendar!O:O,Calendar!N:N,,-1),""))</f>
        <v/>
      </c>
      <c r="AI6811" s="61" t="str">
        <f>IF(AND(AH6811&lt;&gt;"",E6811="Live"),_xlfn.XLOOKUP(_xlfn.TEXTJOIN(" vs ",,C6811:D6811),Calendar!G:G,Calendar!K:K),"")</f>
        <v/>
      </c>
      <c r="AJ6811" s="61" t="str">
        <f>IF(AND(K6811&lt;&gt;"Match of the Day",K6811&lt;&gt;"Match of the Day 2",K6811&lt;&gt;"Match of the Day Repeat"),"",1+MAX($AJ$10:AJ6810))</f>
        <v/>
      </c>
    </row>
    <row r="6812" spans="34:36" x14ac:dyDescent="0.35">
      <c r="AH6812" s="16" t="str">
        <f>IF(AND(B6812="Premier League",E6812="Live"),_xlfn.XLOOKUP(_xlfn.TEXTJOIN(" vs ",,C6812:D6812),Calendar!G:G,Calendar!B:B),IF(AND(B6812="Premier League",E6812="Highlights"),_xlfn.XLOOKUP(H6812,Calendar!O:O,Calendar!N:N,,-1),""))</f>
        <v/>
      </c>
      <c r="AI6812" s="61" t="str">
        <f>IF(AND(AH6812&lt;&gt;"",E6812="Live"),_xlfn.XLOOKUP(_xlfn.TEXTJOIN(" vs ",,C6812:D6812),Calendar!G:G,Calendar!K:K),"")</f>
        <v/>
      </c>
      <c r="AJ6812" s="61" t="str">
        <f>IF(AND(K6812&lt;&gt;"Match of the Day",K6812&lt;&gt;"Match of the Day 2",K6812&lt;&gt;"Match of the Day Repeat"),"",1+MAX($AJ$10:AJ6811))</f>
        <v/>
      </c>
    </row>
    <row r="6813" spans="34:36" x14ac:dyDescent="0.35">
      <c r="AH6813" s="16" t="str">
        <f>IF(AND(B6813="Premier League",E6813="Live"),_xlfn.XLOOKUP(_xlfn.TEXTJOIN(" vs ",,C6813:D6813),Calendar!G:G,Calendar!B:B),IF(AND(B6813="Premier League",E6813="Highlights"),_xlfn.XLOOKUP(H6813,Calendar!O:O,Calendar!N:N,,-1),""))</f>
        <v/>
      </c>
      <c r="AI6813" s="61" t="str">
        <f>IF(AND(AH6813&lt;&gt;"",E6813="Live"),_xlfn.XLOOKUP(_xlfn.TEXTJOIN(" vs ",,C6813:D6813),Calendar!G:G,Calendar!K:K),"")</f>
        <v/>
      </c>
      <c r="AJ6813" s="61" t="str">
        <f>IF(AND(K6813&lt;&gt;"Match of the Day",K6813&lt;&gt;"Match of the Day 2",K6813&lt;&gt;"Match of the Day Repeat"),"",1+MAX($AJ$10:AJ6812))</f>
        <v/>
      </c>
    </row>
    <row r="6814" spans="34:36" x14ac:dyDescent="0.35">
      <c r="AH6814" s="16" t="str">
        <f>IF(AND(B6814="Premier League",E6814="Live"),_xlfn.XLOOKUP(_xlfn.TEXTJOIN(" vs ",,C6814:D6814),Calendar!G:G,Calendar!B:B),IF(AND(B6814="Premier League",E6814="Highlights"),_xlfn.XLOOKUP(H6814,Calendar!O:O,Calendar!N:N,,-1),""))</f>
        <v/>
      </c>
      <c r="AI6814" s="61" t="str">
        <f>IF(AND(AH6814&lt;&gt;"",E6814="Live"),_xlfn.XLOOKUP(_xlfn.TEXTJOIN(" vs ",,C6814:D6814),Calendar!G:G,Calendar!K:K),"")</f>
        <v/>
      </c>
      <c r="AJ6814" s="61" t="str">
        <f>IF(AND(K6814&lt;&gt;"Match of the Day",K6814&lt;&gt;"Match of the Day 2",K6814&lt;&gt;"Match of the Day Repeat"),"",1+MAX($AJ$10:AJ6813))</f>
        <v/>
      </c>
    </row>
    <row r="6815" spans="34:36" x14ac:dyDescent="0.35">
      <c r="AH6815" s="16" t="str">
        <f>IF(AND(B6815="Premier League",E6815="Live"),_xlfn.XLOOKUP(_xlfn.TEXTJOIN(" vs ",,C6815:D6815),Calendar!G:G,Calendar!B:B),IF(AND(B6815="Premier League",E6815="Highlights"),_xlfn.XLOOKUP(H6815,Calendar!O:O,Calendar!N:N,,-1),""))</f>
        <v/>
      </c>
      <c r="AI6815" s="61" t="str">
        <f>IF(AND(AH6815&lt;&gt;"",E6815="Live"),_xlfn.XLOOKUP(_xlfn.TEXTJOIN(" vs ",,C6815:D6815),Calendar!G:G,Calendar!K:K),"")</f>
        <v/>
      </c>
      <c r="AJ6815" s="61" t="str">
        <f>IF(AND(K6815&lt;&gt;"Match of the Day",K6815&lt;&gt;"Match of the Day 2",K6815&lt;&gt;"Match of the Day Repeat"),"",1+MAX($AJ$10:AJ6814))</f>
        <v/>
      </c>
    </row>
    <row r="6816" spans="34:36" x14ac:dyDescent="0.35">
      <c r="AH6816" s="16" t="str">
        <f>IF(AND(B6816="Premier League",E6816="Live"),_xlfn.XLOOKUP(_xlfn.TEXTJOIN(" vs ",,C6816:D6816),Calendar!G:G,Calendar!B:B),IF(AND(B6816="Premier League",E6816="Highlights"),_xlfn.XLOOKUP(H6816,Calendar!O:O,Calendar!N:N,,-1),""))</f>
        <v/>
      </c>
      <c r="AI6816" s="61" t="str">
        <f>IF(AND(AH6816&lt;&gt;"",E6816="Live"),_xlfn.XLOOKUP(_xlfn.TEXTJOIN(" vs ",,C6816:D6816),Calendar!G:G,Calendar!K:K),"")</f>
        <v/>
      </c>
      <c r="AJ6816" s="61" t="str">
        <f>IF(AND(K6816&lt;&gt;"Match of the Day",K6816&lt;&gt;"Match of the Day 2",K6816&lt;&gt;"Match of the Day Repeat"),"",1+MAX($AJ$10:AJ6815))</f>
        <v/>
      </c>
    </row>
    <row r="6817" spans="34:36" x14ac:dyDescent="0.35">
      <c r="AH6817" s="16" t="str">
        <f>IF(AND(B6817="Premier League",E6817="Live"),_xlfn.XLOOKUP(_xlfn.TEXTJOIN(" vs ",,C6817:D6817),Calendar!G:G,Calendar!B:B),IF(AND(B6817="Premier League",E6817="Highlights"),_xlfn.XLOOKUP(H6817,Calendar!O:O,Calendar!N:N,,-1),""))</f>
        <v/>
      </c>
      <c r="AI6817" s="61" t="str">
        <f>IF(AND(AH6817&lt;&gt;"",E6817="Live"),_xlfn.XLOOKUP(_xlfn.TEXTJOIN(" vs ",,C6817:D6817),Calendar!G:G,Calendar!K:K),"")</f>
        <v/>
      </c>
      <c r="AJ6817" s="61" t="str">
        <f>IF(AND(K6817&lt;&gt;"Match of the Day",K6817&lt;&gt;"Match of the Day 2",K6817&lt;&gt;"Match of the Day Repeat"),"",1+MAX($AJ$10:AJ6816))</f>
        <v/>
      </c>
    </row>
    <row r="6818" spans="34:36" x14ac:dyDescent="0.35">
      <c r="AH6818" s="16" t="str">
        <f>IF(AND(B6818="Premier League",E6818="Live"),_xlfn.XLOOKUP(_xlfn.TEXTJOIN(" vs ",,C6818:D6818),Calendar!G:G,Calendar!B:B),IF(AND(B6818="Premier League",E6818="Highlights"),_xlfn.XLOOKUP(H6818,Calendar!O:O,Calendar!N:N,,-1),""))</f>
        <v/>
      </c>
      <c r="AI6818" s="61" t="str">
        <f>IF(AND(AH6818&lt;&gt;"",E6818="Live"),_xlfn.XLOOKUP(_xlfn.TEXTJOIN(" vs ",,C6818:D6818),Calendar!G:G,Calendar!K:K),"")</f>
        <v/>
      </c>
      <c r="AJ6818" s="61" t="str">
        <f>IF(AND(K6818&lt;&gt;"Match of the Day",K6818&lt;&gt;"Match of the Day 2",K6818&lt;&gt;"Match of the Day Repeat"),"",1+MAX($AJ$10:AJ6817))</f>
        <v/>
      </c>
    </row>
    <row r="6819" spans="34:36" x14ac:dyDescent="0.35">
      <c r="AH6819" s="16" t="str">
        <f>IF(AND(B6819="Premier League",E6819="Live"),_xlfn.XLOOKUP(_xlfn.TEXTJOIN(" vs ",,C6819:D6819),Calendar!G:G,Calendar!B:B),IF(AND(B6819="Premier League",E6819="Highlights"),_xlfn.XLOOKUP(H6819,Calendar!O:O,Calendar!N:N,,-1),""))</f>
        <v/>
      </c>
      <c r="AI6819" s="61" t="str">
        <f>IF(AND(AH6819&lt;&gt;"",E6819="Live"),_xlfn.XLOOKUP(_xlfn.TEXTJOIN(" vs ",,C6819:D6819),Calendar!G:G,Calendar!K:K),"")</f>
        <v/>
      </c>
      <c r="AJ6819" s="61" t="str">
        <f>IF(AND(K6819&lt;&gt;"Match of the Day",K6819&lt;&gt;"Match of the Day 2",K6819&lt;&gt;"Match of the Day Repeat"),"",1+MAX($AJ$10:AJ6818))</f>
        <v/>
      </c>
    </row>
    <row r="6820" spans="34:36" x14ac:dyDescent="0.35">
      <c r="AH6820" s="16" t="str">
        <f>IF(AND(B6820="Premier League",E6820="Live"),_xlfn.XLOOKUP(_xlfn.TEXTJOIN(" vs ",,C6820:D6820),Calendar!G:G,Calendar!B:B),IF(AND(B6820="Premier League",E6820="Highlights"),_xlfn.XLOOKUP(H6820,Calendar!O:O,Calendar!N:N,,-1),""))</f>
        <v/>
      </c>
      <c r="AI6820" s="61" t="str">
        <f>IF(AND(AH6820&lt;&gt;"",E6820="Live"),_xlfn.XLOOKUP(_xlfn.TEXTJOIN(" vs ",,C6820:D6820),Calendar!G:G,Calendar!K:K),"")</f>
        <v/>
      </c>
      <c r="AJ6820" s="61" t="str">
        <f>IF(AND(K6820&lt;&gt;"Match of the Day",K6820&lt;&gt;"Match of the Day 2",K6820&lt;&gt;"Match of the Day Repeat"),"",1+MAX($AJ$10:AJ6819))</f>
        <v/>
      </c>
    </row>
    <row r="6821" spans="34:36" x14ac:dyDescent="0.35">
      <c r="AH6821" s="16" t="str">
        <f>IF(AND(B6821="Premier League",E6821="Live"),_xlfn.XLOOKUP(_xlfn.TEXTJOIN(" vs ",,C6821:D6821),Calendar!G:G,Calendar!B:B),IF(AND(B6821="Premier League",E6821="Highlights"),_xlfn.XLOOKUP(H6821,Calendar!O:O,Calendar!N:N,,-1),""))</f>
        <v/>
      </c>
      <c r="AI6821" s="61" t="str">
        <f>IF(AND(AH6821&lt;&gt;"",E6821="Live"),_xlfn.XLOOKUP(_xlfn.TEXTJOIN(" vs ",,C6821:D6821),Calendar!G:G,Calendar!K:K),"")</f>
        <v/>
      </c>
      <c r="AJ6821" s="61" t="str">
        <f>IF(AND(K6821&lt;&gt;"Match of the Day",K6821&lt;&gt;"Match of the Day 2",K6821&lt;&gt;"Match of the Day Repeat"),"",1+MAX($AJ$10:AJ6820))</f>
        <v/>
      </c>
    </row>
    <row r="6822" spans="34:36" x14ac:dyDescent="0.35">
      <c r="AH6822" s="16" t="str">
        <f>IF(AND(B6822="Premier League",E6822="Live"),_xlfn.XLOOKUP(_xlfn.TEXTJOIN(" vs ",,C6822:D6822),Calendar!G:G,Calendar!B:B),IF(AND(B6822="Premier League",E6822="Highlights"),_xlfn.XLOOKUP(H6822,Calendar!O:O,Calendar!N:N,,-1),""))</f>
        <v/>
      </c>
      <c r="AI6822" s="61" t="str">
        <f>IF(AND(AH6822&lt;&gt;"",E6822="Live"),_xlfn.XLOOKUP(_xlfn.TEXTJOIN(" vs ",,C6822:D6822),Calendar!G:G,Calendar!K:K),"")</f>
        <v/>
      </c>
      <c r="AJ6822" s="61" t="str">
        <f>IF(AND(K6822&lt;&gt;"Match of the Day",K6822&lt;&gt;"Match of the Day 2",K6822&lt;&gt;"Match of the Day Repeat"),"",1+MAX($AJ$10:AJ6821))</f>
        <v/>
      </c>
    </row>
    <row r="6823" spans="34:36" x14ac:dyDescent="0.35">
      <c r="AH6823" s="16" t="str">
        <f>IF(AND(B6823="Premier League",E6823="Live"),_xlfn.XLOOKUP(_xlfn.TEXTJOIN(" vs ",,C6823:D6823),Calendar!G:G,Calendar!B:B),IF(AND(B6823="Premier League",E6823="Highlights"),_xlfn.XLOOKUP(H6823,Calendar!O:O,Calendar!N:N,,-1),""))</f>
        <v/>
      </c>
      <c r="AI6823" s="61" t="str">
        <f>IF(AND(AH6823&lt;&gt;"",E6823="Live"),_xlfn.XLOOKUP(_xlfn.TEXTJOIN(" vs ",,C6823:D6823),Calendar!G:G,Calendar!K:K),"")</f>
        <v/>
      </c>
      <c r="AJ6823" s="61" t="str">
        <f>IF(AND(K6823&lt;&gt;"Match of the Day",K6823&lt;&gt;"Match of the Day 2",K6823&lt;&gt;"Match of the Day Repeat"),"",1+MAX($AJ$10:AJ6822))</f>
        <v/>
      </c>
    </row>
    <row r="6824" spans="34:36" x14ac:dyDescent="0.35">
      <c r="AH6824" s="16" t="str">
        <f>IF(AND(B6824="Premier League",E6824="Live"),_xlfn.XLOOKUP(_xlfn.TEXTJOIN(" vs ",,C6824:D6824),Calendar!G:G,Calendar!B:B),IF(AND(B6824="Premier League",E6824="Highlights"),_xlfn.XLOOKUP(H6824,Calendar!O:O,Calendar!N:N,,-1),""))</f>
        <v/>
      </c>
      <c r="AI6824" s="61" t="str">
        <f>IF(AND(AH6824&lt;&gt;"",E6824="Live"),_xlfn.XLOOKUP(_xlfn.TEXTJOIN(" vs ",,C6824:D6824),Calendar!G:G,Calendar!K:K),"")</f>
        <v/>
      </c>
      <c r="AJ6824" s="61" t="str">
        <f>IF(AND(K6824&lt;&gt;"Match of the Day",K6824&lt;&gt;"Match of the Day 2",K6824&lt;&gt;"Match of the Day Repeat"),"",1+MAX($AJ$10:AJ6823))</f>
        <v/>
      </c>
    </row>
    <row r="6825" spans="34:36" x14ac:dyDescent="0.35">
      <c r="AH6825" s="16" t="str">
        <f>IF(AND(B6825="Premier League",E6825="Live"),_xlfn.XLOOKUP(_xlfn.TEXTJOIN(" vs ",,C6825:D6825),Calendar!G:G,Calendar!B:B),IF(AND(B6825="Premier League",E6825="Highlights"),_xlfn.XLOOKUP(H6825,Calendar!O:O,Calendar!N:N,,-1),""))</f>
        <v/>
      </c>
      <c r="AI6825" s="61" t="str">
        <f>IF(AND(AH6825&lt;&gt;"",E6825="Live"),_xlfn.XLOOKUP(_xlfn.TEXTJOIN(" vs ",,C6825:D6825),Calendar!G:G,Calendar!K:K),"")</f>
        <v/>
      </c>
      <c r="AJ6825" s="61" t="str">
        <f>IF(AND(K6825&lt;&gt;"Match of the Day",K6825&lt;&gt;"Match of the Day 2",K6825&lt;&gt;"Match of the Day Repeat"),"",1+MAX($AJ$10:AJ6824))</f>
        <v/>
      </c>
    </row>
    <row r="6826" spans="34:36" x14ac:dyDescent="0.35">
      <c r="AH6826" s="16" t="str">
        <f>IF(AND(B6826="Premier League",E6826="Live"),_xlfn.XLOOKUP(_xlfn.TEXTJOIN(" vs ",,C6826:D6826),Calendar!G:G,Calendar!B:B),IF(AND(B6826="Premier League",E6826="Highlights"),_xlfn.XLOOKUP(H6826,Calendar!O:O,Calendar!N:N,,-1),""))</f>
        <v/>
      </c>
      <c r="AI6826" s="61" t="str">
        <f>IF(AND(AH6826&lt;&gt;"",E6826="Live"),_xlfn.XLOOKUP(_xlfn.TEXTJOIN(" vs ",,C6826:D6826),Calendar!G:G,Calendar!K:K),"")</f>
        <v/>
      </c>
      <c r="AJ6826" s="61" t="str">
        <f>IF(AND(K6826&lt;&gt;"Match of the Day",K6826&lt;&gt;"Match of the Day 2",K6826&lt;&gt;"Match of the Day Repeat"),"",1+MAX($AJ$10:AJ6825))</f>
        <v/>
      </c>
    </row>
    <row r="6827" spans="34:36" x14ac:dyDescent="0.35">
      <c r="AH6827" s="16" t="str">
        <f>IF(AND(B6827="Premier League",E6827="Live"),_xlfn.XLOOKUP(_xlfn.TEXTJOIN(" vs ",,C6827:D6827),Calendar!G:G,Calendar!B:B),IF(AND(B6827="Premier League",E6827="Highlights"),_xlfn.XLOOKUP(H6827,Calendar!O:O,Calendar!N:N,,-1),""))</f>
        <v/>
      </c>
      <c r="AI6827" s="61" t="str">
        <f>IF(AND(AH6827&lt;&gt;"",E6827="Live"),_xlfn.XLOOKUP(_xlfn.TEXTJOIN(" vs ",,C6827:D6827),Calendar!G:G,Calendar!K:K),"")</f>
        <v/>
      </c>
      <c r="AJ6827" s="61" t="str">
        <f>IF(AND(K6827&lt;&gt;"Match of the Day",K6827&lt;&gt;"Match of the Day 2",K6827&lt;&gt;"Match of the Day Repeat"),"",1+MAX($AJ$10:AJ6826))</f>
        <v/>
      </c>
    </row>
    <row r="6828" spans="34:36" x14ac:dyDescent="0.35">
      <c r="AH6828" s="16" t="str">
        <f>IF(AND(B6828="Premier League",E6828="Live"),_xlfn.XLOOKUP(_xlfn.TEXTJOIN(" vs ",,C6828:D6828),Calendar!G:G,Calendar!B:B),IF(AND(B6828="Premier League",E6828="Highlights"),_xlfn.XLOOKUP(H6828,Calendar!O:O,Calendar!N:N,,-1),""))</f>
        <v/>
      </c>
      <c r="AI6828" s="61" t="str">
        <f>IF(AND(AH6828&lt;&gt;"",E6828="Live"),_xlfn.XLOOKUP(_xlfn.TEXTJOIN(" vs ",,C6828:D6828),Calendar!G:G,Calendar!K:K),"")</f>
        <v/>
      </c>
      <c r="AJ6828" s="61" t="str">
        <f>IF(AND(K6828&lt;&gt;"Match of the Day",K6828&lt;&gt;"Match of the Day 2",K6828&lt;&gt;"Match of the Day Repeat"),"",1+MAX($AJ$10:AJ6827))</f>
        <v/>
      </c>
    </row>
    <row r="6829" spans="34:36" x14ac:dyDescent="0.35">
      <c r="AH6829" s="16" t="str">
        <f>IF(AND(B6829="Premier League",E6829="Live"),_xlfn.XLOOKUP(_xlfn.TEXTJOIN(" vs ",,C6829:D6829),Calendar!G:G,Calendar!B:B),IF(AND(B6829="Premier League",E6829="Highlights"),_xlfn.XLOOKUP(H6829,Calendar!O:O,Calendar!N:N,,-1),""))</f>
        <v/>
      </c>
      <c r="AI6829" s="61" t="str">
        <f>IF(AND(AH6829&lt;&gt;"",E6829="Live"),_xlfn.XLOOKUP(_xlfn.TEXTJOIN(" vs ",,C6829:D6829),Calendar!G:G,Calendar!K:K),"")</f>
        <v/>
      </c>
      <c r="AJ6829" s="61" t="str">
        <f>IF(AND(K6829&lt;&gt;"Match of the Day",K6829&lt;&gt;"Match of the Day 2",K6829&lt;&gt;"Match of the Day Repeat"),"",1+MAX($AJ$10:AJ6828))</f>
        <v/>
      </c>
    </row>
    <row r="6830" spans="34:36" x14ac:dyDescent="0.35">
      <c r="AH6830" s="16" t="str">
        <f>IF(AND(B6830="Premier League",E6830="Live"),_xlfn.XLOOKUP(_xlfn.TEXTJOIN(" vs ",,C6830:D6830),Calendar!G:G,Calendar!B:B),IF(AND(B6830="Premier League",E6830="Highlights"),_xlfn.XLOOKUP(H6830,Calendar!O:O,Calendar!N:N,,-1),""))</f>
        <v/>
      </c>
      <c r="AI6830" s="61" t="str">
        <f>IF(AND(AH6830&lt;&gt;"",E6830="Live"),_xlfn.XLOOKUP(_xlfn.TEXTJOIN(" vs ",,C6830:D6830),Calendar!G:G,Calendar!K:K),"")</f>
        <v/>
      </c>
      <c r="AJ6830" s="61" t="str">
        <f>IF(AND(K6830&lt;&gt;"Match of the Day",K6830&lt;&gt;"Match of the Day 2",K6830&lt;&gt;"Match of the Day Repeat"),"",1+MAX($AJ$10:AJ6829))</f>
        <v/>
      </c>
    </row>
    <row r="6831" spans="34:36" x14ac:dyDescent="0.35">
      <c r="AH6831" s="16" t="str">
        <f>IF(AND(B6831="Premier League",E6831="Live"),_xlfn.XLOOKUP(_xlfn.TEXTJOIN(" vs ",,C6831:D6831),Calendar!G:G,Calendar!B:B),IF(AND(B6831="Premier League",E6831="Highlights"),_xlfn.XLOOKUP(H6831,Calendar!O:O,Calendar!N:N,,-1),""))</f>
        <v/>
      </c>
      <c r="AI6831" s="61" t="str">
        <f>IF(AND(AH6831&lt;&gt;"",E6831="Live"),_xlfn.XLOOKUP(_xlfn.TEXTJOIN(" vs ",,C6831:D6831),Calendar!G:G,Calendar!K:K),"")</f>
        <v/>
      </c>
      <c r="AJ6831" s="61" t="str">
        <f>IF(AND(K6831&lt;&gt;"Match of the Day",K6831&lt;&gt;"Match of the Day 2",K6831&lt;&gt;"Match of the Day Repeat"),"",1+MAX($AJ$10:AJ6830))</f>
        <v/>
      </c>
    </row>
    <row r="6832" spans="34:36" x14ac:dyDescent="0.35">
      <c r="AH6832" s="16" t="str">
        <f>IF(AND(B6832="Premier League",E6832="Live"),_xlfn.XLOOKUP(_xlfn.TEXTJOIN(" vs ",,C6832:D6832),Calendar!G:G,Calendar!B:B),IF(AND(B6832="Premier League",E6832="Highlights"),_xlfn.XLOOKUP(H6832,Calendar!O:O,Calendar!N:N,,-1),""))</f>
        <v/>
      </c>
      <c r="AI6832" s="61" t="str">
        <f>IF(AND(AH6832&lt;&gt;"",E6832="Live"),_xlfn.XLOOKUP(_xlfn.TEXTJOIN(" vs ",,C6832:D6832),Calendar!G:G,Calendar!K:K),"")</f>
        <v/>
      </c>
      <c r="AJ6832" s="61" t="str">
        <f>IF(AND(K6832&lt;&gt;"Match of the Day",K6832&lt;&gt;"Match of the Day 2",K6832&lt;&gt;"Match of the Day Repeat"),"",1+MAX($AJ$10:AJ6831))</f>
        <v/>
      </c>
    </row>
    <row r="6833" spans="34:36" x14ac:dyDescent="0.35">
      <c r="AH6833" s="16" t="str">
        <f>IF(AND(B6833="Premier League",E6833="Live"),_xlfn.XLOOKUP(_xlfn.TEXTJOIN(" vs ",,C6833:D6833),Calendar!G:G,Calendar!B:B),IF(AND(B6833="Premier League",E6833="Highlights"),_xlfn.XLOOKUP(H6833,Calendar!O:O,Calendar!N:N,,-1),""))</f>
        <v/>
      </c>
      <c r="AI6833" s="61" t="str">
        <f>IF(AND(AH6833&lt;&gt;"",E6833="Live"),_xlfn.XLOOKUP(_xlfn.TEXTJOIN(" vs ",,C6833:D6833),Calendar!G:G,Calendar!K:K),"")</f>
        <v/>
      </c>
      <c r="AJ6833" s="61" t="str">
        <f>IF(AND(K6833&lt;&gt;"Match of the Day",K6833&lt;&gt;"Match of the Day 2",K6833&lt;&gt;"Match of the Day Repeat"),"",1+MAX($AJ$10:AJ6832))</f>
        <v/>
      </c>
    </row>
    <row r="6834" spans="34:36" x14ac:dyDescent="0.35">
      <c r="AH6834" s="16" t="str">
        <f>IF(AND(B6834="Premier League",E6834="Live"),_xlfn.XLOOKUP(_xlfn.TEXTJOIN(" vs ",,C6834:D6834),Calendar!G:G,Calendar!B:B),IF(AND(B6834="Premier League",E6834="Highlights"),_xlfn.XLOOKUP(H6834,Calendar!O:O,Calendar!N:N,,-1),""))</f>
        <v/>
      </c>
      <c r="AI6834" s="61" t="str">
        <f>IF(AND(AH6834&lt;&gt;"",E6834="Live"),_xlfn.XLOOKUP(_xlfn.TEXTJOIN(" vs ",,C6834:D6834),Calendar!G:G,Calendar!K:K),"")</f>
        <v/>
      </c>
      <c r="AJ6834" s="61" t="str">
        <f>IF(AND(K6834&lt;&gt;"Match of the Day",K6834&lt;&gt;"Match of the Day 2",K6834&lt;&gt;"Match of the Day Repeat"),"",1+MAX($AJ$10:AJ6833))</f>
        <v/>
      </c>
    </row>
    <row r="6835" spans="34:36" x14ac:dyDescent="0.35">
      <c r="AH6835" s="16" t="str">
        <f>IF(AND(B6835="Premier League",E6835="Live"),_xlfn.XLOOKUP(_xlfn.TEXTJOIN(" vs ",,C6835:D6835),Calendar!G:G,Calendar!B:B),IF(AND(B6835="Premier League",E6835="Highlights"),_xlfn.XLOOKUP(H6835,Calendar!O:O,Calendar!N:N,,-1),""))</f>
        <v/>
      </c>
      <c r="AI6835" s="61" t="str">
        <f>IF(AND(AH6835&lt;&gt;"",E6835="Live"),_xlfn.XLOOKUP(_xlfn.TEXTJOIN(" vs ",,C6835:D6835),Calendar!G:G,Calendar!K:K),"")</f>
        <v/>
      </c>
      <c r="AJ6835" s="61" t="str">
        <f>IF(AND(K6835&lt;&gt;"Match of the Day",K6835&lt;&gt;"Match of the Day 2",K6835&lt;&gt;"Match of the Day Repeat"),"",1+MAX($AJ$10:AJ6834))</f>
        <v/>
      </c>
    </row>
    <row r="6836" spans="34:36" x14ac:dyDescent="0.35">
      <c r="AH6836" s="16" t="str">
        <f>IF(AND(B6836="Premier League",E6836="Live"),_xlfn.XLOOKUP(_xlfn.TEXTJOIN(" vs ",,C6836:D6836),Calendar!G:G,Calendar!B:B),IF(AND(B6836="Premier League",E6836="Highlights"),_xlfn.XLOOKUP(H6836,Calendar!O:O,Calendar!N:N,,-1),""))</f>
        <v/>
      </c>
      <c r="AI6836" s="61" t="str">
        <f>IF(AND(AH6836&lt;&gt;"",E6836="Live"),_xlfn.XLOOKUP(_xlfn.TEXTJOIN(" vs ",,C6836:D6836),Calendar!G:G,Calendar!K:K),"")</f>
        <v/>
      </c>
      <c r="AJ6836" s="61" t="str">
        <f>IF(AND(K6836&lt;&gt;"Match of the Day",K6836&lt;&gt;"Match of the Day 2",K6836&lt;&gt;"Match of the Day Repeat"),"",1+MAX($AJ$10:AJ6835))</f>
        <v/>
      </c>
    </row>
    <row r="6837" spans="34:36" x14ac:dyDescent="0.35">
      <c r="AH6837" s="16" t="str">
        <f>IF(AND(B6837="Premier League",E6837="Live"),_xlfn.XLOOKUP(_xlfn.TEXTJOIN(" vs ",,C6837:D6837),Calendar!G:G,Calendar!B:B),IF(AND(B6837="Premier League",E6837="Highlights"),_xlfn.XLOOKUP(H6837,Calendar!O:O,Calendar!N:N,,-1),""))</f>
        <v/>
      </c>
      <c r="AI6837" s="61" t="str">
        <f>IF(AND(AH6837&lt;&gt;"",E6837="Live"),_xlfn.XLOOKUP(_xlfn.TEXTJOIN(" vs ",,C6837:D6837),Calendar!G:G,Calendar!K:K),"")</f>
        <v/>
      </c>
      <c r="AJ6837" s="61" t="str">
        <f>IF(AND(K6837&lt;&gt;"Match of the Day",K6837&lt;&gt;"Match of the Day 2",K6837&lt;&gt;"Match of the Day Repeat"),"",1+MAX($AJ$10:AJ6836))</f>
        <v/>
      </c>
    </row>
    <row r="6838" spans="34:36" x14ac:dyDescent="0.35">
      <c r="AH6838" s="16" t="str">
        <f>IF(AND(B6838="Premier League",E6838="Live"),_xlfn.XLOOKUP(_xlfn.TEXTJOIN(" vs ",,C6838:D6838),Calendar!G:G,Calendar!B:B),IF(AND(B6838="Premier League",E6838="Highlights"),_xlfn.XLOOKUP(H6838,Calendar!O:O,Calendar!N:N,,-1),""))</f>
        <v/>
      </c>
      <c r="AI6838" s="61" t="str">
        <f>IF(AND(AH6838&lt;&gt;"",E6838="Live"),_xlfn.XLOOKUP(_xlfn.TEXTJOIN(" vs ",,C6838:D6838),Calendar!G:G,Calendar!K:K),"")</f>
        <v/>
      </c>
      <c r="AJ6838" s="61" t="str">
        <f>IF(AND(K6838&lt;&gt;"Match of the Day",K6838&lt;&gt;"Match of the Day 2",K6838&lt;&gt;"Match of the Day Repeat"),"",1+MAX($AJ$10:AJ6837))</f>
        <v/>
      </c>
    </row>
    <row r="6839" spans="34:36" x14ac:dyDescent="0.35">
      <c r="AH6839" s="16" t="str">
        <f>IF(AND(B6839="Premier League",E6839="Live"),_xlfn.XLOOKUP(_xlfn.TEXTJOIN(" vs ",,C6839:D6839),Calendar!G:G,Calendar!B:B),IF(AND(B6839="Premier League",E6839="Highlights"),_xlfn.XLOOKUP(H6839,Calendar!O:O,Calendar!N:N,,-1),""))</f>
        <v/>
      </c>
      <c r="AI6839" s="61" t="str">
        <f>IF(AND(AH6839&lt;&gt;"",E6839="Live"),_xlfn.XLOOKUP(_xlfn.TEXTJOIN(" vs ",,C6839:D6839),Calendar!G:G,Calendar!K:K),"")</f>
        <v/>
      </c>
      <c r="AJ6839" s="61" t="str">
        <f>IF(AND(K6839&lt;&gt;"Match of the Day",K6839&lt;&gt;"Match of the Day 2",K6839&lt;&gt;"Match of the Day Repeat"),"",1+MAX($AJ$10:AJ6838))</f>
        <v/>
      </c>
    </row>
    <row r="6840" spans="34:36" x14ac:dyDescent="0.35">
      <c r="AH6840" s="16" t="str">
        <f>IF(AND(B6840="Premier League",E6840="Live"),_xlfn.XLOOKUP(_xlfn.TEXTJOIN(" vs ",,C6840:D6840),Calendar!G:G,Calendar!B:B),IF(AND(B6840="Premier League",E6840="Highlights"),_xlfn.XLOOKUP(H6840,Calendar!O:O,Calendar!N:N,,-1),""))</f>
        <v/>
      </c>
      <c r="AI6840" s="61" t="str">
        <f>IF(AND(AH6840&lt;&gt;"",E6840="Live"),_xlfn.XLOOKUP(_xlfn.TEXTJOIN(" vs ",,C6840:D6840),Calendar!G:G,Calendar!K:K),"")</f>
        <v/>
      </c>
      <c r="AJ6840" s="61" t="str">
        <f>IF(AND(K6840&lt;&gt;"Match of the Day",K6840&lt;&gt;"Match of the Day 2",K6840&lt;&gt;"Match of the Day Repeat"),"",1+MAX($AJ$10:AJ6839))</f>
        <v/>
      </c>
    </row>
    <row r="6841" spans="34:36" x14ac:dyDescent="0.35">
      <c r="AH6841" s="16" t="str">
        <f>IF(AND(B6841="Premier League",E6841="Live"),_xlfn.XLOOKUP(_xlfn.TEXTJOIN(" vs ",,C6841:D6841),Calendar!G:G,Calendar!B:B),IF(AND(B6841="Premier League",E6841="Highlights"),_xlfn.XLOOKUP(H6841,Calendar!O:O,Calendar!N:N,,-1),""))</f>
        <v/>
      </c>
      <c r="AI6841" s="61" t="str">
        <f>IF(AND(AH6841&lt;&gt;"",E6841="Live"),_xlfn.XLOOKUP(_xlfn.TEXTJOIN(" vs ",,C6841:D6841),Calendar!G:G,Calendar!K:K),"")</f>
        <v/>
      </c>
      <c r="AJ6841" s="61" t="str">
        <f>IF(AND(K6841&lt;&gt;"Match of the Day",K6841&lt;&gt;"Match of the Day 2",K6841&lt;&gt;"Match of the Day Repeat"),"",1+MAX($AJ$10:AJ6840))</f>
        <v/>
      </c>
    </row>
    <row r="6842" spans="34:36" x14ac:dyDescent="0.35">
      <c r="AH6842" s="16" t="str">
        <f>IF(AND(B6842="Premier League",E6842="Live"),_xlfn.XLOOKUP(_xlfn.TEXTJOIN(" vs ",,C6842:D6842),Calendar!G:G,Calendar!B:B),IF(AND(B6842="Premier League",E6842="Highlights"),_xlfn.XLOOKUP(H6842,Calendar!O:O,Calendar!N:N,,-1),""))</f>
        <v/>
      </c>
      <c r="AI6842" s="61" t="str">
        <f>IF(AND(AH6842&lt;&gt;"",E6842="Live"),_xlfn.XLOOKUP(_xlfn.TEXTJOIN(" vs ",,C6842:D6842),Calendar!G:G,Calendar!K:K),"")</f>
        <v/>
      </c>
      <c r="AJ6842" s="61" t="str">
        <f>IF(AND(K6842&lt;&gt;"Match of the Day",K6842&lt;&gt;"Match of the Day 2",K6842&lt;&gt;"Match of the Day Repeat"),"",1+MAX($AJ$10:AJ6841))</f>
        <v/>
      </c>
    </row>
    <row r="6843" spans="34:36" x14ac:dyDescent="0.35">
      <c r="AH6843" s="16" t="str">
        <f>IF(AND(B6843="Premier League",E6843="Live"),_xlfn.XLOOKUP(_xlfn.TEXTJOIN(" vs ",,C6843:D6843),Calendar!G:G,Calendar!B:B),IF(AND(B6843="Premier League",E6843="Highlights"),_xlfn.XLOOKUP(H6843,Calendar!O:O,Calendar!N:N,,-1),""))</f>
        <v/>
      </c>
      <c r="AI6843" s="61" t="str">
        <f>IF(AND(AH6843&lt;&gt;"",E6843="Live"),_xlfn.XLOOKUP(_xlfn.TEXTJOIN(" vs ",,C6843:D6843),Calendar!G:G,Calendar!K:K),"")</f>
        <v/>
      </c>
      <c r="AJ6843" s="61" t="str">
        <f>IF(AND(K6843&lt;&gt;"Match of the Day",K6843&lt;&gt;"Match of the Day 2",K6843&lt;&gt;"Match of the Day Repeat"),"",1+MAX($AJ$10:AJ6842))</f>
        <v/>
      </c>
    </row>
    <row r="6844" spans="34:36" x14ac:dyDescent="0.35">
      <c r="AH6844" s="16" t="str">
        <f>IF(AND(B6844="Premier League",E6844="Live"),_xlfn.XLOOKUP(_xlfn.TEXTJOIN(" vs ",,C6844:D6844),Calendar!G:G,Calendar!B:B),IF(AND(B6844="Premier League",E6844="Highlights"),_xlfn.XLOOKUP(H6844,Calendar!O:O,Calendar!N:N,,-1),""))</f>
        <v/>
      </c>
      <c r="AI6844" s="61" t="str">
        <f>IF(AND(AH6844&lt;&gt;"",E6844="Live"),_xlfn.XLOOKUP(_xlfn.TEXTJOIN(" vs ",,C6844:D6844),Calendar!G:G,Calendar!K:K),"")</f>
        <v/>
      </c>
      <c r="AJ6844" s="61" t="str">
        <f>IF(AND(K6844&lt;&gt;"Match of the Day",K6844&lt;&gt;"Match of the Day 2",K6844&lt;&gt;"Match of the Day Repeat"),"",1+MAX($AJ$10:AJ6843))</f>
        <v/>
      </c>
    </row>
    <row r="6845" spans="34:36" x14ac:dyDescent="0.35">
      <c r="AH6845" s="16" t="str">
        <f>IF(AND(B6845="Premier League",E6845="Live"),_xlfn.XLOOKUP(_xlfn.TEXTJOIN(" vs ",,C6845:D6845),Calendar!G:G,Calendar!B:B),IF(AND(B6845="Premier League",E6845="Highlights"),_xlfn.XLOOKUP(H6845,Calendar!O:O,Calendar!N:N,,-1),""))</f>
        <v/>
      </c>
      <c r="AI6845" s="61" t="str">
        <f>IF(AND(AH6845&lt;&gt;"",E6845="Live"),_xlfn.XLOOKUP(_xlfn.TEXTJOIN(" vs ",,C6845:D6845),Calendar!G:G,Calendar!K:K),"")</f>
        <v/>
      </c>
      <c r="AJ6845" s="61" t="str">
        <f>IF(AND(K6845&lt;&gt;"Match of the Day",K6845&lt;&gt;"Match of the Day 2",K6845&lt;&gt;"Match of the Day Repeat"),"",1+MAX($AJ$10:AJ6844))</f>
        <v/>
      </c>
    </row>
    <row r="6846" spans="34:36" x14ac:dyDescent="0.35">
      <c r="AH6846" s="16" t="str">
        <f>IF(AND(B6846="Premier League",E6846="Live"),_xlfn.XLOOKUP(_xlfn.TEXTJOIN(" vs ",,C6846:D6846),Calendar!G:G,Calendar!B:B),IF(AND(B6846="Premier League",E6846="Highlights"),_xlfn.XLOOKUP(H6846,Calendar!O:O,Calendar!N:N,,-1),""))</f>
        <v/>
      </c>
      <c r="AI6846" s="61" t="str">
        <f>IF(AND(AH6846&lt;&gt;"",E6846="Live"),_xlfn.XLOOKUP(_xlfn.TEXTJOIN(" vs ",,C6846:D6846),Calendar!G:G,Calendar!K:K),"")</f>
        <v/>
      </c>
      <c r="AJ6846" s="61" t="str">
        <f>IF(AND(K6846&lt;&gt;"Match of the Day",K6846&lt;&gt;"Match of the Day 2",K6846&lt;&gt;"Match of the Day Repeat"),"",1+MAX($AJ$10:AJ6845))</f>
        <v/>
      </c>
    </row>
    <row r="6847" spans="34:36" x14ac:dyDescent="0.35">
      <c r="AH6847" s="16" t="str">
        <f>IF(AND(B6847="Premier League",E6847="Live"),_xlfn.XLOOKUP(_xlfn.TEXTJOIN(" vs ",,C6847:D6847),Calendar!G:G,Calendar!B:B),IF(AND(B6847="Premier League",E6847="Highlights"),_xlfn.XLOOKUP(H6847,Calendar!O:O,Calendar!N:N,,-1),""))</f>
        <v/>
      </c>
      <c r="AI6847" s="61" t="str">
        <f>IF(AND(AH6847&lt;&gt;"",E6847="Live"),_xlfn.XLOOKUP(_xlfn.TEXTJOIN(" vs ",,C6847:D6847),Calendar!G:G,Calendar!K:K),"")</f>
        <v/>
      </c>
      <c r="AJ6847" s="61" t="str">
        <f>IF(AND(K6847&lt;&gt;"Match of the Day",K6847&lt;&gt;"Match of the Day 2",K6847&lt;&gt;"Match of the Day Repeat"),"",1+MAX($AJ$10:AJ6846))</f>
        <v/>
      </c>
    </row>
    <row r="6848" spans="34:36" x14ac:dyDescent="0.35">
      <c r="AH6848" s="16" t="str">
        <f>IF(AND(B6848="Premier League",E6848="Live"),_xlfn.XLOOKUP(_xlfn.TEXTJOIN(" vs ",,C6848:D6848),Calendar!G:G,Calendar!B:B),IF(AND(B6848="Premier League",E6848="Highlights"),_xlfn.XLOOKUP(H6848,Calendar!O:O,Calendar!N:N,,-1),""))</f>
        <v/>
      </c>
      <c r="AI6848" s="61" t="str">
        <f>IF(AND(AH6848&lt;&gt;"",E6848="Live"),_xlfn.XLOOKUP(_xlfn.TEXTJOIN(" vs ",,C6848:D6848),Calendar!G:G,Calendar!K:K),"")</f>
        <v/>
      </c>
      <c r="AJ6848" s="61" t="str">
        <f>IF(AND(K6848&lt;&gt;"Match of the Day",K6848&lt;&gt;"Match of the Day 2",K6848&lt;&gt;"Match of the Day Repeat"),"",1+MAX($AJ$10:AJ6847))</f>
        <v/>
      </c>
    </row>
    <row r="6849" spans="34:36" x14ac:dyDescent="0.35">
      <c r="AH6849" s="16" t="str">
        <f>IF(AND(B6849="Premier League",E6849="Live"),_xlfn.XLOOKUP(_xlfn.TEXTJOIN(" vs ",,C6849:D6849),Calendar!G:G,Calendar!B:B),IF(AND(B6849="Premier League",E6849="Highlights"),_xlfn.XLOOKUP(H6849,Calendar!O:O,Calendar!N:N,,-1),""))</f>
        <v/>
      </c>
      <c r="AI6849" s="61" t="str">
        <f>IF(AND(AH6849&lt;&gt;"",E6849="Live"),_xlfn.XLOOKUP(_xlfn.TEXTJOIN(" vs ",,C6849:D6849),Calendar!G:G,Calendar!K:K),"")</f>
        <v/>
      </c>
      <c r="AJ6849" s="61" t="str">
        <f>IF(AND(K6849&lt;&gt;"Match of the Day",K6849&lt;&gt;"Match of the Day 2",K6849&lt;&gt;"Match of the Day Repeat"),"",1+MAX($AJ$10:AJ6848))</f>
        <v/>
      </c>
    </row>
    <row r="6850" spans="34:36" x14ac:dyDescent="0.35">
      <c r="AH6850" s="16" t="str">
        <f>IF(AND(B6850="Premier League",E6850="Live"),_xlfn.XLOOKUP(_xlfn.TEXTJOIN(" vs ",,C6850:D6850),Calendar!G:G,Calendar!B:B),IF(AND(B6850="Premier League",E6850="Highlights"),_xlfn.XLOOKUP(H6850,Calendar!O:O,Calendar!N:N,,-1),""))</f>
        <v/>
      </c>
      <c r="AI6850" s="61" t="str">
        <f>IF(AND(AH6850&lt;&gt;"",E6850="Live"),_xlfn.XLOOKUP(_xlfn.TEXTJOIN(" vs ",,C6850:D6850),Calendar!G:G,Calendar!K:K),"")</f>
        <v/>
      </c>
      <c r="AJ6850" s="61" t="str">
        <f>IF(AND(K6850&lt;&gt;"Match of the Day",K6850&lt;&gt;"Match of the Day 2",K6850&lt;&gt;"Match of the Day Repeat"),"",1+MAX($AJ$10:AJ6849))</f>
        <v/>
      </c>
    </row>
    <row r="6851" spans="34:36" x14ac:dyDescent="0.35">
      <c r="AH6851" s="16" t="str">
        <f>IF(AND(B6851="Premier League",E6851="Live"),_xlfn.XLOOKUP(_xlfn.TEXTJOIN(" vs ",,C6851:D6851),Calendar!G:G,Calendar!B:B),IF(AND(B6851="Premier League",E6851="Highlights"),_xlfn.XLOOKUP(H6851,Calendar!O:O,Calendar!N:N,,-1),""))</f>
        <v/>
      </c>
      <c r="AI6851" s="61" t="str">
        <f>IF(AND(AH6851&lt;&gt;"",E6851="Live"),_xlfn.XLOOKUP(_xlfn.TEXTJOIN(" vs ",,C6851:D6851),Calendar!G:G,Calendar!K:K),"")</f>
        <v/>
      </c>
      <c r="AJ6851" s="61" t="str">
        <f>IF(AND(K6851&lt;&gt;"Match of the Day",K6851&lt;&gt;"Match of the Day 2",K6851&lt;&gt;"Match of the Day Repeat"),"",1+MAX($AJ$10:AJ6850))</f>
        <v/>
      </c>
    </row>
    <row r="6852" spans="34:36" x14ac:dyDescent="0.35">
      <c r="AH6852" s="16" t="str">
        <f>IF(AND(B6852="Premier League",E6852="Live"),_xlfn.XLOOKUP(_xlfn.TEXTJOIN(" vs ",,C6852:D6852),Calendar!G:G,Calendar!B:B),IF(AND(B6852="Premier League",E6852="Highlights"),_xlfn.XLOOKUP(H6852,Calendar!O:O,Calendar!N:N,,-1),""))</f>
        <v/>
      </c>
      <c r="AI6852" s="61" t="str">
        <f>IF(AND(AH6852&lt;&gt;"",E6852="Live"),_xlfn.XLOOKUP(_xlfn.TEXTJOIN(" vs ",,C6852:D6852),Calendar!G:G,Calendar!K:K),"")</f>
        <v/>
      </c>
      <c r="AJ6852" s="61" t="str">
        <f>IF(AND(K6852&lt;&gt;"Match of the Day",K6852&lt;&gt;"Match of the Day 2",K6852&lt;&gt;"Match of the Day Repeat"),"",1+MAX($AJ$10:AJ6851))</f>
        <v/>
      </c>
    </row>
    <row r="6853" spans="34:36" x14ac:dyDescent="0.35">
      <c r="AH6853" s="16" t="str">
        <f>IF(AND(B6853="Premier League",E6853="Live"),_xlfn.XLOOKUP(_xlfn.TEXTJOIN(" vs ",,C6853:D6853),Calendar!G:G,Calendar!B:B),IF(AND(B6853="Premier League",E6853="Highlights"),_xlfn.XLOOKUP(H6853,Calendar!O:O,Calendar!N:N,,-1),""))</f>
        <v/>
      </c>
      <c r="AI6853" s="61" t="str">
        <f>IF(AND(AH6853&lt;&gt;"",E6853="Live"),_xlfn.XLOOKUP(_xlfn.TEXTJOIN(" vs ",,C6853:D6853),Calendar!G:G,Calendar!K:K),"")</f>
        <v/>
      </c>
      <c r="AJ6853" s="61" t="str">
        <f>IF(AND(K6853&lt;&gt;"Match of the Day",K6853&lt;&gt;"Match of the Day 2",K6853&lt;&gt;"Match of the Day Repeat"),"",1+MAX($AJ$10:AJ6852))</f>
        <v/>
      </c>
    </row>
    <row r="6854" spans="34:36" x14ac:dyDescent="0.35">
      <c r="AH6854" s="16" t="str">
        <f>IF(AND(B6854="Premier League",E6854="Live"),_xlfn.XLOOKUP(_xlfn.TEXTJOIN(" vs ",,C6854:D6854),Calendar!G:G,Calendar!B:B),IF(AND(B6854="Premier League",E6854="Highlights"),_xlfn.XLOOKUP(H6854,Calendar!O:O,Calendar!N:N,,-1),""))</f>
        <v/>
      </c>
      <c r="AI6854" s="61" t="str">
        <f>IF(AND(AH6854&lt;&gt;"",E6854="Live"),_xlfn.XLOOKUP(_xlfn.TEXTJOIN(" vs ",,C6854:D6854),Calendar!G:G,Calendar!K:K),"")</f>
        <v/>
      </c>
      <c r="AJ6854" s="61" t="str">
        <f>IF(AND(K6854&lt;&gt;"Match of the Day",K6854&lt;&gt;"Match of the Day 2",K6854&lt;&gt;"Match of the Day Repeat"),"",1+MAX($AJ$10:AJ6853))</f>
        <v/>
      </c>
    </row>
    <row r="6855" spans="34:36" x14ac:dyDescent="0.35">
      <c r="AH6855" s="16" t="str">
        <f>IF(AND(B6855="Premier League",E6855="Live"),_xlfn.XLOOKUP(_xlfn.TEXTJOIN(" vs ",,C6855:D6855),Calendar!G:G,Calendar!B:B),IF(AND(B6855="Premier League",E6855="Highlights"),_xlfn.XLOOKUP(H6855,Calendar!O:O,Calendar!N:N,,-1),""))</f>
        <v/>
      </c>
      <c r="AI6855" s="61" t="str">
        <f>IF(AND(AH6855&lt;&gt;"",E6855="Live"),_xlfn.XLOOKUP(_xlfn.TEXTJOIN(" vs ",,C6855:D6855),Calendar!G:G,Calendar!K:K),"")</f>
        <v/>
      </c>
      <c r="AJ6855" s="61" t="str">
        <f>IF(AND(K6855&lt;&gt;"Match of the Day",K6855&lt;&gt;"Match of the Day 2",K6855&lt;&gt;"Match of the Day Repeat"),"",1+MAX($AJ$10:AJ6854))</f>
        <v/>
      </c>
    </row>
    <row r="6856" spans="34:36" x14ac:dyDescent="0.35">
      <c r="AH6856" s="16" t="str">
        <f>IF(AND(B6856="Premier League",E6856="Live"),_xlfn.XLOOKUP(_xlfn.TEXTJOIN(" vs ",,C6856:D6856),Calendar!G:G,Calendar!B:B),IF(AND(B6856="Premier League",E6856="Highlights"),_xlfn.XLOOKUP(H6856,Calendar!O:O,Calendar!N:N,,-1),""))</f>
        <v/>
      </c>
      <c r="AI6856" s="61" t="str">
        <f>IF(AND(AH6856&lt;&gt;"",E6856="Live"),_xlfn.XLOOKUP(_xlfn.TEXTJOIN(" vs ",,C6856:D6856),Calendar!G:G,Calendar!K:K),"")</f>
        <v/>
      </c>
      <c r="AJ6856" s="61" t="str">
        <f>IF(AND(K6856&lt;&gt;"Match of the Day",K6856&lt;&gt;"Match of the Day 2",K6856&lt;&gt;"Match of the Day Repeat"),"",1+MAX($AJ$10:AJ6855))</f>
        <v/>
      </c>
    </row>
    <row r="6857" spans="34:36" x14ac:dyDescent="0.35">
      <c r="AH6857" s="16" t="str">
        <f>IF(AND(B6857="Premier League",E6857="Live"),_xlfn.XLOOKUP(_xlfn.TEXTJOIN(" vs ",,C6857:D6857),Calendar!G:G,Calendar!B:B),IF(AND(B6857="Premier League",E6857="Highlights"),_xlfn.XLOOKUP(H6857,Calendar!O:O,Calendar!N:N,,-1),""))</f>
        <v/>
      </c>
      <c r="AI6857" s="61" t="str">
        <f>IF(AND(AH6857&lt;&gt;"",E6857="Live"),_xlfn.XLOOKUP(_xlfn.TEXTJOIN(" vs ",,C6857:D6857),Calendar!G:G,Calendar!K:K),"")</f>
        <v/>
      </c>
      <c r="AJ6857" s="61" t="str">
        <f>IF(AND(K6857&lt;&gt;"Match of the Day",K6857&lt;&gt;"Match of the Day 2",K6857&lt;&gt;"Match of the Day Repeat"),"",1+MAX($AJ$10:AJ6856))</f>
        <v/>
      </c>
    </row>
    <row r="6858" spans="34:36" x14ac:dyDescent="0.35">
      <c r="AH6858" s="16" t="str">
        <f>IF(AND(B6858="Premier League",E6858="Live"),_xlfn.XLOOKUP(_xlfn.TEXTJOIN(" vs ",,C6858:D6858),Calendar!G:G,Calendar!B:B),IF(AND(B6858="Premier League",E6858="Highlights"),_xlfn.XLOOKUP(H6858,Calendar!O:O,Calendar!N:N,,-1),""))</f>
        <v/>
      </c>
      <c r="AI6858" s="61" t="str">
        <f>IF(AND(AH6858&lt;&gt;"",E6858="Live"),_xlfn.XLOOKUP(_xlfn.TEXTJOIN(" vs ",,C6858:D6858),Calendar!G:G,Calendar!K:K),"")</f>
        <v/>
      </c>
      <c r="AJ6858" s="61" t="str">
        <f>IF(AND(K6858&lt;&gt;"Match of the Day",K6858&lt;&gt;"Match of the Day 2",K6858&lt;&gt;"Match of the Day Repeat"),"",1+MAX($AJ$10:AJ6857))</f>
        <v/>
      </c>
    </row>
    <row r="6859" spans="34:36" x14ac:dyDescent="0.35">
      <c r="AH6859" s="16" t="str">
        <f>IF(AND(B6859="Premier League",E6859="Live"),_xlfn.XLOOKUP(_xlfn.TEXTJOIN(" vs ",,C6859:D6859),Calendar!G:G,Calendar!B:B),IF(AND(B6859="Premier League",E6859="Highlights"),_xlfn.XLOOKUP(H6859,Calendar!O:O,Calendar!N:N,,-1),""))</f>
        <v/>
      </c>
      <c r="AI6859" s="61" t="str">
        <f>IF(AND(AH6859&lt;&gt;"",E6859="Live"),_xlfn.XLOOKUP(_xlfn.TEXTJOIN(" vs ",,C6859:D6859),Calendar!G:G,Calendar!K:K),"")</f>
        <v/>
      </c>
      <c r="AJ6859" s="61" t="str">
        <f>IF(AND(K6859&lt;&gt;"Match of the Day",K6859&lt;&gt;"Match of the Day 2",K6859&lt;&gt;"Match of the Day Repeat"),"",1+MAX($AJ$10:AJ6858))</f>
        <v/>
      </c>
    </row>
    <row r="6860" spans="34:36" x14ac:dyDescent="0.35">
      <c r="AH6860" s="16" t="str">
        <f>IF(AND(B6860="Premier League",E6860="Live"),_xlfn.XLOOKUP(_xlfn.TEXTJOIN(" vs ",,C6860:D6860),Calendar!G:G,Calendar!B:B),IF(AND(B6860="Premier League",E6860="Highlights"),_xlfn.XLOOKUP(H6860,Calendar!O:O,Calendar!N:N,,-1),""))</f>
        <v/>
      </c>
      <c r="AI6860" s="61" t="str">
        <f>IF(AND(AH6860&lt;&gt;"",E6860="Live"),_xlfn.XLOOKUP(_xlfn.TEXTJOIN(" vs ",,C6860:D6860),Calendar!G:G,Calendar!K:K),"")</f>
        <v/>
      </c>
      <c r="AJ6860" s="61" t="str">
        <f>IF(AND(K6860&lt;&gt;"Match of the Day",K6860&lt;&gt;"Match of the Day 2",K6860&lt;&gt;"Match of the Day Repeat"),"",1+MAX($AJ$10:AJ6859))</f>
        <v/>
      </c>
    </row>
    <row r="6861" spans="34:36" x14ac:dyDescent="0.35">
      <c r="AH6861" s="16" t="str">
        <f>IF(AND(B6861="Premier League",E6861="Live"),_xlfn.XLOOKUP(_xlfn.TEXTJOIN(" vs ",,C6861:D6861),Calendar!G:G,Calendar!B:B),IF(AND(B6861="Premier League",E6861="Highlights"),_xlfn.XLOOKUP(H6861,Calendar!O:O,Calendar!N:N,,-1),""))</f>
        <v/>
      </c>
      <c r="AI6861" s="61" t="str">
        <f>IF(AND(AH6861&lt;&gt;"",E6861="Live"),_xlfn.XLOOKUP(_xlfn.TEXTJOIN(" vs ",,C6861:D6861),Calendar!G:G,Calendar!K:K),"")</f>
        <v/>
      </c>
      <c r="AJ6861" s="61" t="str">
        <f>IF(AND(K6861&lt;&gt;"Match of the Day",K6861&lt;&gt;"Match of the Day 2",K6861&lt;&gt;"Match of the Day Repeat"),"",1+MAX($AJ$10:AJ6860))</f>
        <v/>
      </c>
    </row>
    <row r="6862" spans="34:36" x14ac:dyDescent="0.35">
      <c r="AH6862" s="16" t="str">
        <f>IF(AND(B6862="Premier League",E6862="Live"),_xlfn.XLOOKUP(_xlfn.TEXTJOIN(" vs ",,C6862:D6862),Calendar!G:G,Calendar!B:B),IF(AND(B6862="Premier League",E6862="Highlights"),_xlfn.XLOOKUP(H6862,Calendar!O:O,Calendar!N:N,,-1),""))</f>
        <v/>
      </c>
      <c r="AI6862" s="61" t="str">
        <f>IF(AND(AH6862&lt;&gt;"",E6862="Live"),_xlfn.XLOOKUP(_xlfn.TEXTJOIN(" vs ",,C6862:D6862),Calendar!G:G,Calendar!K:K),"")</f>
        <v/>
      </c>
      <c r="AJ6862" s="61" t="str">
        <f>IF(AND(K6862&lt;&gt;"Match of the Day",K6862&lt;&gt;"Match of the Day 2",K6862&lt;&gt;"Match of the Day Repeat"),"",1+MAX($AJ$10:AJ6861))</f>
        <v/>
      </c>
    </row>
    <row r="6863" spans="34:36" x14ac:dyDescent="0.35">
      <c r="AH6863" s="16" t="str">
        <f>IF(AND(B6863="Premier League",E6863="Live"),_xlfn.XLOOKUP(_xlfn.TEXTJOIN(" vs ",,C6863:D6863),Calendar!G:G,Calendar!B:B),IF(AND(B6863="Premier League",E6863="Highlights"),_xlfn.XLOOKUP(H6863,Calendar!O:O,Calendar!N:N,,-1),""))</f>
        <v/>
      </c>
      <c r="AI6863" s="61" t="str">
        <f>IF(AND(AH6863&lt;&gt;"",E6863="Live"),_xlfn.XLOOKUP(_xlfn.TEXTJOIN(" vs ",,C6863:D6863),Calendar!G:G,Calendar!K:K),"")</f>
        <v/>
      </c>
      <c r="AJ6863" s="61" t="str">
        <f>IF(AND(K6863&lt;&gt;"Match of the Day",K6863&lt;&gt;"Match of the Day 2",K6863&lt;&gt;"Match of the Day Repeat"),"",1+MAX($AJ$10:AJ6862))</f>
        <v/>
      </c>
    </row>
    <row r="6864" spans="34:36" x14ac:dyDescent="0.35">
      <c r="AH6864" s="16" t="str">
        <f>IF(AND(B6864="Premier League",E6864="Live"),_xlfn.XLOOKUP(_xlfn.TEXTJOIN(" vs ",,C6864:D6864),Calendar!G:G,Calendar!B:B),IF(AND(B6864="Premier League",E6864="Highlights"),_xlfn.XLOOKUP(H6864,Calendar!O:O,Calendar!N:N,,-1),""))</f>
        <v/>
      </c>
      <c r="AI6864" s="61" t="str">
        <f>IF(AND(AH6864&lt;&gt;"",E6864="Live"),_xlfn.XLOOKUP(_xlfn.TEXTJOIN(" vs ",,C6864:D6864),Calendar!G:G,Calendar!K:K),"")</f>
        <v/>
      </c>
      <c r="AJ6864" s="61" t="str">
        <f>IF(AND(K6864&lt;&gt;"Match of the Day",K6864&lt;&gt;"Match of the Day 2",K6864&lt;&gt;"Match of the Day Repeat"),"",1+MAX($AJ$10:AJ6863))</f>
        <v/>
      </c>
    </row>
    <row r="6865" spans="34:36" x14ac:dyDescent="0.35">
      <c r="AH6865" s="16" t="str">
        <f>IF(AND(B6865="Premier League",E6865="Live"),_xlfn.XLOOKUP(_xlfn.TEXTJOIN(" vs ",,C6865:D6865),Calendar!G:G,Calendar!B:B),IF(AND(B6865="Premier League",E6865="Highlights"),_xlfn.XLOOKUP(H6865,Calendar!O:O,Calendar!N:N,,-1),""))</f>
        <v/>
      </c>
      <c r="AI6865" s="61" t="str">
        <f>IF(AND(AH6865&lt;&gt;"",E6865="Live"),_xlfn.XLOOKUP(_xlfn.TEXTJOIN(" vs ",,C6865:D6865),Calendar!G:G,Calendar!K:K),"")</f>
        <v/>
      </c>
      <c r="AJ6865" s="61" t="str">
        <f>IF(AND(K6865&lt;&gt;"Match of the Day",K6865&lt;&gt;"Match of the Day 2",K6865&lt;&gt;"Match of the Day Repeat"),"",1+MAX($AJ$10:AJ6864))</f>
        <v/>
      </c>
    </row>
    <row r="6866" spans="34:36" x14ac:dyDescent="0.35">
      <c r="AH6866" s="16" t="str">
        <f>IF(AND(B6866="Premier League",E6866="Live"),_xlfn.XLOOKUP(_xlfn.TEXTJOIN(" vs ",,C6866:D6866),Calendar!G:G,Calendar!B:B),IF(AND(B6866="Premier League",E6866="Highlights"),_xlfn.XLOOKUP(H6866,Calendar!O:O,Calendar!N:N,,-1),""))</f>
        <v/>
      </c>
      <c r="AI6866" s="61" t="str">
        <f>IF(AND(AH6866&lt;&gt;"",E6866="Live"),_xlfn.XLOOKUP(_xlfn.TEXTJOIN(" vs ",,C6866:D6866),Calendar!G:G,Calendar!K:K),"")</f>
        <v/>
      </c>
      <c r="AJ6866" s="61" t="str">
        <f>IF(AND(K6866&lt;&gt;"Match of the Day",K6866&lt;&gt;"Match of the Day 2",K6866&lt;&gt;"Match of the Day Repeat"),"",1+MAX($AJ$10:AJ6865))</f>
        <v/>
      </c>
    </row>
    <row r="6867" spans="34:36" x14ac:dyDescent="0.35">
      <c r="AH6867" s="16" t="str">
        <f>IF(AND(B6867="Premier League",E6867="Live"),_xlfn.XLOOKUP(_xlfn.TEXTJOIN(" vs ",,C6867:D6867),Calendar!G:G,Calendar!B:B),IF(AND(B6867="Premier League",E6867="Highlights"),_xlfn.XLOOKUP(H6867,Calendar!O:O,Calendar!N:N,,-1),""))</f>
        <v/>
      </c>
      <c r="AI6867" s="61" t="str">
        <f>IF(AND(AH6867&lt;&gt;"",E6867="Live"),_xlfn.XLOOKUP(_xlfn.TEXTJOIN(" vs ",,C6867:D6867),Calendar!G:G,Calendar!K:K),"")</f>
        <v/>
      </c>
      <c r="AJ6867" s="61" t="str">
        <f>IF(AND(K6867&lt;&gt;"Match of the Day",K6867&lt;&gt;"Match of the Day 2",K6867&lt;&gt;"Match of the Day Repeat"),"",1+MAX($AJ$10:AJ6866))</f>
        <v/>
      </c>
    </row>
    <row r="6868" spans="34:36" x14ac:dyDescent="0.35">
      <c r="AH6868" s="16" t="str">
        <f>IF(AND(B6868="Premier League",E6868="Live"),_xlfn.XLOOKUP(_xlfn.TEXTJOIN(" vs ",,C6868:D6868),Calendar!G:G,Calendar!B:B),IF(AND(B6868="Premier League",E6868="Highlights"),_xlfn.XLOOKUP(H6868,Calendar!O:O,Calendar!N:N,,-1),""))</f>
        <v/>
      </c>
      <c r="AI6868" s="61" t="str">
        <f>IF(AND(AH6868&lt;&gt;"",E6868="Live"),_xlfn.XLOOKUP(_xlfn.TEXTJOIN(" vs ",,C6868:D6868),Calendar!G:G,Calendar!K:K),"")</f>
        <v/>
      </c>
      <c r="AJ6868" s="61" t="str">
        <f>IF(AND(K6868&lt;&gt;"Match of the Day",K6868&lt;&gt;"Match of the Day 2",K6868&lt;&gt;"Match of the Day Repeat"),"",1+MAX($AJ$10:AJ6867))</f>
        <v/>
      </c>
    </row>
    <row r="6869" spans="34:36" x14ac:dyDescent="0.35">
      <c r="AH6869" s="16" t="str">
        <f>IF(AND(B6869="Premier League",E6869="Live"),_xlfn.XLOOKUP(_xlfn.TEXTJOIN(" vs ",,C6869:D6869),Calendar!G:G,Calendar!B:B),IF(AND(B6869="Premier League",E6869="Highlights"),_xlfn.XLOOKUP(H6869,Calendar!O:O,Calendar!N:N,,-1),""))</f>
        <v/>
      </c>
      <c r="AI6869" s="61" t="str">
        <f>IF(AND(AH6869&lt;&gt;"",E6869="Live"),_xlfn.XLOOKUP(_xlfn.TEXTJOIN(" vs ",,C6869:D6869),Calendar!G:G,Calendar!K:K),"")</f>
        <v/>
      </c>
      <c r="AJ6869" s="61" t="str">
        <f>IF(AND(K6869&lt;&gt;"Match of the Day",K6869&lt;&gt;"Match of the Day 2",K6869&lt;&gt;"Match of the Day Repeat"),"",1+MAX($AJ$10:AJ6868))</f>
        <v/>
      </c>
    </row>
    <row r="6870" spans="34:36" x14ac:dyDescent="0.35">
      <c r="AH6870" s="16" t="str">
        <f>IF(AND(B6870="Premier League",E6870="Live"),_xlfn.XLOOKUP(_xlfn.TEXTJOIN(" vs ",,C6870:D6870),Calendar!G:G,Calendar!B:B),IF(AND(B6870="Premier League",E6870="Highlights"),_xlfn.XLOOKUP(H6870,Calendar!O:O,Calendar!N:N,,-1),""))</f>
        <v/>
      </c>
      <c r="AI6870" s="61" t="str">
        <f>IF(AND(AH6870&lt;&gt;"",E6870="Live"),_xlfn.XLOOKUP(_xlfn.TEXTJOIN(" vs ",,C6870:D6870),Calendar!G:G,Calendar!K:K),"")</f>
        <v/>
      </c>
      <c r="AJ6870" s="61" t="str">
        <f>IF(AND(K6870&lt;&gt;"Match of the Day",K6870&lt;&gt;"Match of the Day 2",K6870&lt;&gt;"Match of the Day Repeat"),"",1+MAX($AJ$10:AJ6869))</f>
        <v/>
      </c>
    </row>
    <row r="6871" spans="34:36" x14ac:dyDescent="0.35">
      <c r="AH6871" s="16" t="str">
        <f>IF(AND(B6871="Premier League",E6871="Live"),_xlfn.XLOOKUP(_xlfn.TEXTJOIN(" vs ",,C6871:D6871),Calendar!G:G,Calendar!B:B),IF(AND(B6871="Premier League",E6871="Highlights"),_xlfn.XLOOKUP(H6871,Calendar!O:O,Calendar!N:N,,-1),""))</f>
        <v/>
      </c>
      <c r="AI6871" s="61" t="str">
        <f>IF(AND(AH6871&lt;&gt;"",E6871="Live"),_xlfn.XLOOKUP(_xlfn.TEXTJOIN(" vs ",,C6871:D6871),Calendar!G:G,Calendar!K:K),"")</f>
        <v/>
      </c>
      <c r="AJ6871" s="61" t="str">
        <f>IF(AND(K6871&lt;&gt;"Match of the Day",K6871&lt;&gt;"Match of the Day 2",K6871&lt;&gt;"Match of the Day Repeat"),"",1+MAX($AJ$10:AJ6870))</f>
        <v/>
      </c>
    </row>
    <row r="6872" spans="34:36" x14ac:dyDescent="0.35">
      <c r="AH6872" s="16" t="str">
        <f>IF(AND(B6872="Premier League",E6872="Live"),_xlfn.XLOOKUP(_xlfn.TEXTJOIN(" vs ",,C6872:D6872),Calendar!G:G,Calendar!B:B),IF(AND(B6872="Premier League",E6872="Highlights"),_xlfn.XLOOKUP(H6872,Calendar!O:O,Calendar!N:N,,-1),""))</f>
        <v/>
      </c>
      <c r="AI6872" s="61" t="str">
        <f>IF(AND(AH6872&lt;&gt;"",E6872="Live"),_xlfn.XLOOKUP(_xlfn.TEXTJOIN(" vs ",,C6872:D6872),Calendar!G:G,Calendar!K:K),"")</f>
        <v/>
      </c>
      <c r="AJ6872" s="61" t="str">
        <f>IF(AND(K6872&lt;&gt;"Match of the Day",K6872&lt;&gt;"Match of the Day 2",K6872&lt;&gt;"Match of the Day Repeat"),"",1+MAX($AJ$10:AJ6871))</f>
        <v/>
      </c>
    </row>
    <row r="6873" spans="34:36" x14ac:dyDescent="0.35">
      <c r="AH6873" s="16" t="str">
        <f>IF(AND(B6873="Premier League",E6873="Live"),_xlfn.XLOOKUP(_xlfn.TEXTJOIN(" vs ",,C6873:D6873),Calendar!G:G,Calendar!B:B),IF(AND(B6873="Premier League",E6873="Highlights"),_xlfn.XLOOKUP(H6873,Calendar!O:O,Calendar!N:N,,-1),""))</f>
        <v/>
      </c>
      <c r="AI6873" s="61" t="str">
        <f>IF(AND(AH6873&lt;&gt;"",E6873="Live"),_xlfn.XLOOKUP(_xlfn.TEXTJOIN(" vs ",,C6873:D6873),Calendar!G:G,Calendar!K:K),"")</f>
        <v/>
      </c>
      <c r="AJ6873" s="61" t="str">
        <f>IF(AND(K6873&lt;&gt;"Match of the Day",K6873&lt;&gt;"Match of the Day 2",K6873&lt;&gt;"Match of the Day Repeat"),"",1+MAX($AJ$10:AJ6872))</f>
        <v/>
      </c>
    </row>
    <row r="6874" spans="34:36" x14ac:dyDescent="0.35">
      <c r="AH6874" s="16" t="str">
        <f>IF(AND(B6874="Premier League",E6874="Live"),_xlfn.XLOOKUP(_xlfn.TEXTJOIN(" vs ",,C6874:D6874),Calendar!G:G,Calendar!B:B),IF(AND(B6874="Premier League",E6874="Highlights"),_xlfn.XLOOKUP(H6874,Calendar!O:O,Calendar!N:N,,-1),""))</f>
        <v/>
      </c>
      <c r="AI6874" s="61" t="str">
        <f>IF(AND(AH6874&lt;&gt;"",E6874="Live"),_xlfn.XLOOKUP(_xlfn.TEXTJOIN(" vs ",,C6874:D6874),Calendar!G:G,Calendar!K:K),"")</f>
        <v/>
      </c>
      <c r="AJ6874" s="61" t="str">
        <f>IF(AND(K6874&lt;&gt;"Match of the Day",K6874&lt;&gt;"Match of the Day 2",K6874&lt;&gt;"Match of the Day Repeat"),"",1+MAX($AJ$10:AJ6873))</f>
        <v/>
      </c>
    </row>
    <row r="6875" spans="34:36" x14ac:dyDescent="0.35">
      <c r="AH6875" s="16" t="str">
        <f>IF(AND(B6875="Premier League",E6875="Live"),_xlfn.XLOOKUP(_xlfn.TEXTJOIN(" vs ",,C6875:D6875),Calendar!G:G,Calendar!B:B),IF(AND(B6875="Premier League",E6875="Highlights"),_xlfn.XLOOKUP(H6875,Calendar!O:O,Calendar!N:N,,-1),""))</f>
        <v/>
      </c>
      <c r="AI6875" s="61" t="str">
        <f>IF(AND(AH6875&lt;&gt;"",E6875="Live"),_xlfn.XLOOKUP(_xlfn.TEXTJOIN(" vs ",,C6875:D6875),Calendar!G:G,Calendar!K:K),"")</f>
        <v/>
      </c>
      <c r="AJ6875" s="61" t="str">
        <f>IF(AND(K6875&lt;&gt;"Match of the Day",K6875&lt;&gt;"Match of the Day 2",K6875&lt;&gt;"Match of the Day Repeat"),"",1+MAX($AJ$10:AJ6874))</f>
        <v/>
      </c>
    </row>
    <row r="6876" spans="34:36" x14ac:dyDescent="0.35">
      <c r="AH6876" s="16" t="str">
        <f>IF(AND(B6876="Premier League",E6876="Live"),_xlfn.XLOOKUP(_xlfn.TEXTJOIN(" vs ",,C6876:D6876),Calendar!G:G,Calendar!B:B),IF(AND(B6876="Premier League",E6876="Highlights"),_xlfn.XLOOKUP(H6876,Calendar!O:O,Calendar!N:N,,-1),""))</f>
        <v/>
      </c>
      <c r="AI6876" s="61" t="str">
        <f>IF(AND(AH6876&lt;&gt;"",E6876="Live"),_xlfn.XLOOKUP(_xlfn.TEXTJOIN(" vs ",,C6876:D6876),Calendar!G:G,Calendar!K:K),"")</f>
        <v/>
      </c>
      <c r="AJ6876" s="61" t="str">
        <f>IF(AND(K6876&lt;&gt;"Match of the Day",K6876&lt;&gt;"Match of the Day 2",K6876&lt;&gt;"Match of the Day Repeat"),"",1+MAX($AJ$10:AJ6875))</f>
        <v/>
      </c>
    </row>
    <row r="6877" spans="34:36" x14ac:dyDescent="0.35">
      <c r="AH6877" s="16" t="str">
        <f>IF(AND(B6877="Premier League",E6877="Live"),_xlfn.XLOOKUP(_xlfn.TEXTJOIN(" vs ",,C6877:D6877),Calendar!G:G,Calendar!B:B),IF(AND(B6877="Premier League",E6877="Highlights"),_xlfn.XLOOKUP(H6877,Calendar!O:O,Calendar!N:N,,-1),""))</f>
        <v/>
      </c>
      <c r="AI6877" s="61" t="str">
        <f>IF(AND(AH6877&lt;&gt;"",E6877="Live"),_xlfn.XLOOKUP(_xlfn.TEXTJOIN(" vs ",,C6877:D6877),Calendar!G:G,Calendar!K:K),"")</f>
        <v/>
      </c>
      <c r="AJ6877" s="61" t="str">
        <f>IF(AND(K6877&lt;&gt;"Match of the Day",K6877&lt;&gt;"Match of the Day 2",K6877&lt;&gt;"Match of the Day Repeat"),"",1+MAX($AJ$10:AJ6876))</f>
        <v/>
      </c>
    </row>
    <row r="6878" spans="34:36" x14ac:dyDescent="0.35">
      <c r="AH6878" s="16" t="str">
        <f>IF(AND(B6878="Premier League",E6878="Live"),_xlfn.XLOOKUP(_xlfn.TEXTJOIN(" vs ",,C6878:D6878),Calendar!G:G,Calendar!B:B),IF(AND(B6878="Premier League",E6878="Highlights"),_xlfn.XLOOKUP(H6878,Calendar!O:O,Calendar!N:N,,-1),""))</f>
        <v/>
      </c>
      <c r="AI6878" s="61" t="str">
        <f>IF(AND(AH6878&lt;&gt;"",E6878="Live"),_xlfn.XLOOKUP(_xlfn.TEXTJOIN(" vs ",,C6878:D6878),Calendar!G:G,Calendar!K:K),"")</f>
        <v/>
      </c>
      <c r="AJ6878" s="61" t="str">
        <f>IF(AND(K6878&lt;&gt;"Match of the Day",K6878&lt;&gt;"Match of the Day 2",K6878&lt;&gt;"Match of the Day Repeat"),"",1+MAX($AJ$10:AJ6877))</f>
        <v/>
      </c>
    </row>
    <row r="6879" spans="34:36" x14ac:dyDescent="0.35">
      <c r="AH6879" s="16" t="str">
        <f>IF(AND(B6879="Premier League",E6879="Live"),_xlfn.XLOOKUP(_xlfn.TEXTJOIN(" vs ",,C6879:D6879),Calendar!G:G,Calendar!B:B),IF(AND(B6879="Premier League",E6879="Highlights"),_xlfn.XLOOKUP(H6879,Calendar!O:O,Calendar!N:N,,-1),""))</f>
        <v/>
      </c>
      <c r="AI6879" s="61" t="str">
        <f>IF(AND(AH6879&lt;&gt;"",E6879="Live"),_xlfn.XLOOKUP(_xlfn.TEXTJOIN(" vs ",,C6879:D6879),Calendar!G:G,Calendar!K:K),"")</f>
        <v/>
      </c>
      <c r="AJ6879" s="61" t="str">
        <f>IF(AND(K6879&lt;&gt;"Match of the Day",K6879&lt;&gt;"Match of the Day 2",K6879&lt;&gt;"Match of the Day Repeat"),"",1+MAX($AJ$10:AJ6878))</f>
        <v/>
      </c>
    </row>
    <row r="6880" spans="34:36" x14ac:dyDescent="0.35">
      <c r="AH6880" s="16" t="str">
        <f>IF(AND(B6880="Premier League",E6880="Live"),_xlfn.XLOOKUP(_xlfn.TEXTJOIN(" vs ",,C6880:D6880),Calendar!G:G,Calendar!B:B),IF(AND(B6880="Premier League",E6880="Highlights"),_xlfn.XLOOKUP(H6880,Calendar!O:O,Calendar!N:N,,-1),""))</f>
        <v/>
      </c>
      <c r="AI6880" s="61" t="str">
        <f>IF(AND(AH6880&lt;&gt;"",E6880="Live"),_xlfn.XLOOKUP(_xlfn.TEXTJOIN(" vs ",,C6880:D6880),Calendar!G:G,Calendar!K:K),"")</f>
        <v/>
      </c>
      <c r="AJ6880" s="61" t="str">
        <f>IF(AND(K6880&lt;&gt;"Match of the Day",K6880&lt;&gt;"Match of the Day 2",K6880&lt;&gt;"Match of the Day Repeat"),"",1+MAX($AJ$10:AJ6879))</f>
        <v/>
      </c>
    </row>
    <row r="6881" spans="34:36" x14ac:dyDescent="0.35">
      <c r="AH6881" s="16" t="str">
        <f>IF(AND(B6881="Premier League",E6881="Live"),_xlfn.XLOOKUP(_xlfn.TEXTJOIN(" vs ",,C6881:D6881),Calendar!G:G,Calendar!B:B),IF(AND(B6881="Premier League",E6881="Highlights"),_xlfn.XLOOKUP(H6881,Calendar!O:O,Calendar!N:N,,-1),""))</f>
        <v/>
      </c>
      <c r="AI6881" s="61" t="str">
        <f>IF(AND(AH6881&lt;&gt;"",E6881="Live"),_xlfn.XLOOKUP(_xlfn.TEXTJOIN(" vs ",,C6881:D6881),Calendar!G:G,Calendar!K:K),"")</f>
        <v/>
      </c>
      <c r="AJ6881" s="61" t="str">
        <f>IF(AND(K6881&lt;&gt;"Match of the Day",K6881&lt;&gt;"Match of the Day 2",K6881&lt;&gt;"Match of the Day Repeat"),"",1+MAX($AJ$10:AJ6880))</f>
        <v/>
      </c>
    </row>
    <row r="6882" spans="34:36" x14ac:dyDescent="0.35">
      <c r="AH6882" s="16" t="str">
        <f>IF(AND(B6882="Premier League",E6882="Live"),_xlfn.XLOOKUP(_xlfn.TEXTJOIN(" vs ",,C6882:D6882),Calendar!G:G,Calendar!B:B),IF(AND(B6882="Premier League",E6882="Highlights"),_xlfn.XLOOKUP(H6882,Calendar!O:O,Calendar!N:N,,-1),""))</f>
        <v/>
      </c>
      <c r="AI6882" s="61" t="str">
        <f>IF(AND(AH6882&lt;&gt;"",E6882="Live"),_xlfn.XLOOKUP(_xlfn.TEXTJOIN(" vs ",,C6882:D6882),Calendar!G:G,Calendar!K:K),"")</f>
        <v/>
      </c>
      <c r="AJ6882" s="61" t="str">
        <f>IF(AND(K6882&lt;&gt;"Match of the Day",K6882&lt;&gt;"Match of the Day 2",K6882&lt;&gt;"Match of the Day Repeat"),"",1+MAX($AJ$10:AJ6881))</f>
        <v/>
      </c>
    </row>
    <row r="6883" spans="34:36" x14ac:dyDescent="0.35">
      <c r="AH6883" s="16" t="str">
        <f>IF(AND(B6883="Premier League",E6883="Live"),_xlfn.XLOOKUP(_xlfn.TEXTJOIN(" vs ",,C6883:D6883),Calendar!G:G,Calendar!B:B),IF(AND(B6883="Premier League",E6883="Highlights"),_xlfn.XLOOKUP(H6883,Calendar!O:O,Calendar!N:N,,-1),""))</f>
        <v/>
      </c>
      <c r="AI6883" s="61" t="str">
        <f>IF(AND(AH6883&lt;&gt;"",E6883="Live"),_xlfn.XLOOKUP(_xlfn.TEXTJOIN(" vs ",,C6883:D6883),Calendar!G:G,Calendar!K:K),"")</f>
        <v/>
      </c>
      <c r="AJ6883" s="61" t="str">
        <f>IF(AND(K6883&lt;&gt;"Match of the Day",K6883&lt;&gt;"Match of the Day 2",K6883&lt;&gt;"Match of the Day Repeat"),"",1+MAX($AJ$10:AJ6882))</f>
        <v/>
      </c>
    </row>
    <row r="6884" spans="34:36" x14ac:dyDescent="0.35">
      <c r="AH6884" s="16" t="str">
        <f>IF(AND(B6884="Premier League",E6884="Live"),_xlfn.XLOOKUP(_xlfn.TEXTJOIN(" vs ",,C6884:D6884),Calendar!G:G,Calendar!B:B),IF(AND(B6884="Premier League",E6884="Highlights"),_xlfn.XLOOKUP(H6884,Calendar!O:O,Calendar!N:N,,-1),""))</f>
        <v/>
      </c>
      <c r="AI6884" s="61" t="str">
        <f>IF(AND(AH6884&lt;&gt;"",E6884="Live"),_xlfn.XLOOKUP(_xlfn.TEXTJOIN(" vs ",,C6884:D6884),Calendar!G:G,Calendar!K:K),"")</f>
        <v/>
      </c>
      <c r="AJ6884" s="61" t="str">
        <f>IF(AND(K6884&lt;&gt;"Match of the Day",K6884&lt;&gt;"Match of the Day 2",K6884&lt;&gt;"Match of the Day Repeat"),"",1+MAX($AJ$10:AJ6883))</f>
        <v/>
      </c>
    </row>
    <row r="6885" spans="34:36" x14ac:dyDescent="0.35">
      <c r="AH6885" s="16" t="str">
        <f>IF(AND(B6885="Premier League",E6885="Live"),_xlfn.XLOOKUP(_xlfn.TEXTJOIN(" vs ",,C6885:D6885),Calendar!G:G,Calendar!B:B),IF(AND(B6885="Premier League",E6885="Highlights"),_xlfn.XLOOKUP(H6885,Calendar!O:O,Calendar!N:N,,-1),""))</f>
        <v/>
      </c>
      <c r="AI6885" s="61" t="str">
        <f>IF(AND(AH6885&lt;&gt;"",E6885="Live"),_xlfn.XLOOKUP(_xlfn.TEXTJOIN(" vs ",,C6885:D6885),Calendar!G:G,Calendar!K:K),"")</f>
        <v/>
      </c>
      <c r="AJ6885" s="61" t="str">
        <f>IF(AND(K6885&lt;&gt;"Match of the Day",K6885&lt;&gt;"Match of the Day 2",K6885&lt;&gt;"Match of the Day Repeat"),"",1+MAX($AJ$10:AJ6884))</f>
        <v/>
      </c>
    </row>
    <row r="6886" spans="34:36" x14ac:dyDescent="0.35">
      <c r="AH6886" s="16" t="str">
        <f>IF(AND(B6886="Premier League",E6886="Live"),_xlfn.XLOOKUP(_xlfn.TEXTJOIN(" vs ",,C6886:D6886),Calendar!G:G,Calendar!B:B),IF(AND(B6886="Premier League",E6886="Highlights"),_xlfn.XLOOKUP(H6886,Calendar!O:O,Calendar!N:N,,-1),""))</f>
        <v/>
      </c>
      <c r="AI6886" s="61" t="str">
        <f>IF(AND(AH6886&lt;&gt;"",E6886="Live"),_xlfn.XLOOKUP(_xlfn.TEXTJOIN(" vs ",,C6886:D6886),Calendar!G:G,Calendar!K:K),"")</f>
        <v/>
      </c>
      <c r="AJ6886" s="61" t="str">
        <f>IF(AND(K6886&lt;&gt;"Match of the Day",K6886&lt;&gt;"Match of the Day 2",K6886&lt;&gt;"Match of the Day Repeat"),"",1+MAX($AJ$10:AJ6885))</f>
        <v/>
      </c>
    </row>
    <row r="6887" spans="34:36" x14ac:dyDescent="0.35">
      <c r="AH6887" s="16" t="str">
        <f>IF(AND(B6887="Premier League",E6887="Live"),_xlfn.XLOOKUP(_xlfn.TEXTJOIN(" vs ",,C6887:D6887),Calendar!G:G,Calendar!B:B),IF(AND(B6887="Premier League",E6887="Highlights"),_xlfn.XLOOKUP(H6887,Calendar!O:O,Calendar!N:N,,-1),""))</f>
        <v/>
      </c>
      <c r="AI6887" s="61" t="str">
        <f>IF(AND(AH6887&lt;&gt;"",E6887="Live"),_xlfn.XLOOKUP(_xlfn.TEXTJOIN(" vs ",,C6887:D6887),Calendar!G:G,Calendar!K:K),"")</f>
        <v/>
      </c>
      <c r="AJ6887" s="61" t="str">
        <f>IF(AND(K6887&lt;&gt;"Match of the Day",K6887&lt;&gt;"Match of the Day 2",K6887&lt;&gt;"Match of the Day Repeat"),"",1+MAX($AJ$10:AJ6886))</f>
        <v/>
      </c>
    </row>
    <row r="6888" spans="34:36" x14ac:dyDescent="0.35">
      <c r="AH6888" s="16" t="str">
        <f>IF(AND(B6888="Premier League",E6888="Live"),_xlfn.XLOOKUP(_xlfn.TEXTJOIN(" vs ",,C6888:D6888),Calendar!G:G,Calendar!B:B),IF(AND(B6888="Premier League",E6888="Highlights"),_xlfn.XLOOKUP(H6888,Calendar!O:O,Calendar!N:N,,-1),""))</f>
        <v/>
      </c>
      <c r="AI6888" s="61" t="str">
        <f>IF(AND(AH6888&lt;&gt;"",E6888="Live"),_xlfn.XLOOKUP(_xlfn.TEXTJOIN(" vs ",,C6888:D6888),Calendar!G:G,Calendar!K:K),"")</f>
        <v/>
      </c>
      <c r="AJ6888" s="61" t="str">
        <f>IF(AND(K6888&lt;&gt;"Match of the Day",K6888&lt;&gt;"Match of the Day 2",K6888&lt;&gt;"Match of the Day Repeat"),"",1+MAX($AJ$10:AJ6887))</f>
        <v/>
      </c>
    </row>
    <row r="6889" spans="34:36" x14ac:dyDescent="0.35">
      <c r="AH6889" s="16" t="str">
        <f>IF(AND(B6889="Premier League",E6889="Live"),_xlfn.XLOOKUP(_xlfn.TEXTJOIN(" vs ",,C6889:D6889),Calendar!G:G,Calendar!B:B),IF(AND(B6889="Premier League",E6889="Highlights"),_xlfn.XLOOKUP(H6889,Calendar!O:O,Calendar!N:N,,-1),""))</f>
        <v/>
      </c>
      <c r="AI6889" s="61" t="str">
        <f>IF(AND(AH6889&lt;&gt;"",E6889="Live"),_xlfn.XLOOKUP(_xlfn.TEXTJOIN(" vs ",,C6889:D6889),Calendar!G:G,Calendar!K:K),"")</f>
        <v/>
      </c>
      <c r="AJ6889" s="61" t="str">
        <f>IF(AND(K6889&lt;&gt;"Match of the Day",K6889&lt;&gt;"Match of the Day 2",K6889&lt;&gt;"Match of the Day Repeat"),"",1+MAX($AJ$10:AJ6888))</f>
        <v/>
      </c>
    </row>
    <row r="6890" spans="34:36" x14ac:dyDescent="0.35">
      <c r="AH6890" s="16" t="str">
        <f>IF(AND(B6890="Premier League",E6890="Live"),_xlfn.XLOOKUP(_xlfn.TEXTJOIN(" vs ",,C6890:D6890),Calendar!G:G,Calendar!B:B),IF(AND(B6890="Premier League",E6890="Highlights"),_xlfn.XLOOKUP(H6890,Calendar!O:O,Calendar!N:N,,-1),""))</f>
        <v/>
      </c>
      <c r="AI6890" s="61" t="str">
        <f>IF(AND(AH6890&lt;&gt;"",E6890="Live"),_xlfn.XLOOKUP(_xlfn.TEXTJOIN(" vs ",,C6890:D6890),Calendar!G:G,Calendar!K:K),"")</f>
        <v/>
      </c>
      <c r="AJ6890" s="61" t="str">
        <f>IF(AND(K6890&lt;&gt;"Match of the Day",K6890&lt;&gt;"Match of the Day 2",K6890&lt;&gt;"Match of the Day Repeat"),"",1+MAX($AJ$10:AJ6889))</f>
        <v/>
      </c>
    </row>
    <row r="6891" spans="34:36" x14ac:dyDescent="0.35">
      <c r="AH6891" s="16" t="str">
        <f>IF(AND(B6891="Premier League",E6891="Live"),_xlfn.XLOOKUP(_xlfn.TEXTJOIN(" vs ",,C6891:D6891),Calendar!G:G,Calendar!B:B),IF(AND(B6891="Premier League",E6891="Highlights"),_xlfn.XLOOKUP(H6891,Calendar!O:O,Calendar!N:N,,-1),""))</f>
        <v/>
      </c>
      <c r="AI6891" s="61" t="str">
        <f>IF(AND(AH6891&lt;&gt;"",E6891="Live"),_xlfn.XLOOKUP(_xlfn.TEXTJOIN(" vs ",,C6891:D6891),Calendar!G:G,Calendar!K:K),"")</f>
        <v/>
      </c>
      <c r="AJ6891" s="61" t="str">
        <f>IF(AND(K6891&lt;&gt;"Match of the Day",K6891&lt;&gt;"Match of the Day 2",K6891&lt;&gt;"Match of the Day Repeat"),"",1+MAX($AJ$10:AJ6890))</f>
        <v/>
      </c>
    </row>
    <row r="6892" spans="34:36" x14ac:dyDescent="0.35">
      <c r="AH6892" s="16" t="str">
        <f>IF(AND(B6892="Premier League",E6892="Live"),_xlfn.XLOOKUP(_xlfn.TEXTJOIN(" vs ",,C6892:D6892),Calendar!G:G,Calendar!B:B),IF(AND(B6892="Premier League",E6892="Highlights"),_xlfn.XLOOKUP(H6892,Calendar!O:O,Calendar!N:N,,-1),""))</f>
        <v/>
      </c>
      <c r="AI6892" s="61" t="str">
        <f>IF(AND(AH6892&lt;&gt;"",E6892="Live"),_xlfn.XLOOKUP(_xlfn.TEXTJOIN(" vs ",,C6892:D6892),Calendar!G:G,Calendar!K:K),"")</f>
        <v/>
      </c>
      <c r="AJ6892" s="61" t="str">
        <f>IF(AND(K6892&lt;&gt;"Match of the Day",K6892&lt;&gt;"Match of the Day 2",K6892&lt;&gt;"Match of the Day Repeat"),"",1+MAX($AJ$10:AJ6891))</f>
        <v/>
      </c>
    </row>
    <row r="6893" spans="34:36" x14ac:dyDescent="0.35">
      <c r="AH6893" s="16" t="str">
        <f>IF(AND(B6893="Premier League",E6893="Live"),_xlfn.XLOOKUP(_xlfn.TEXTJOIN(" vs ",,C6893:D6893),Calendar!G:G,Calendar!B:B),IF(AND(B6893="Premier League",E6893="Highlights"),_xlfn.XLOOKUP(H6893,Calendar!O:O,Calendar!N:N,,-1),""))</f>
        <v/>
      </c>
      <c r="AI6893" s="61" t="str">
        <f>IF(AND(AH6893&lt;&gt;"",E6893="Live"),_xlfn.XLOOKUP(_xlfn.TEXTJOIN(" vs ",,C6893:D6893),Calendar!G:G,Calendar!K:K),"")</f>
        <v/>
      </c>
      <c r="AJ6893" s="61" t="str">
        <f>IF(AND(K6893&lt;&gt;"Match of the Day",K6893&lt;&gt;"Match of the Day 2",K6893&lt;&gt;"Match of the Day Repeat"),"",1+MAX($AJ$10:AJ6892))</f>
        <v/>
      </c>
    </row>
    <row r="6894" spans="34:36" x14ac:dyDescent="0.35">
      <c r="AH6894" s="16" t="str">
        <f>IF(AND(B6894="Premier League",E6894="Live"),_xlfn.XLOOKUP(_xlfn.TEXTJOIN(" vs ",,C6894:D6894),Calendar!G:G,Calendar!B:B),IF(AND(B6894="Premier League",E6894="Highlights"),_xlfn.XLOOKUP(H6894,Calendar!O:O,Calendar!N:N,,-1),""))</f>
        <v/>
      </c>
      <c r="AI6894" s="61" t="str">
        <f>IF(AND(AH6894&lt;&gt;"",E6894="Live"),_xlfn.XLOOKUP(_xlfn.TEXTJOIN(" vs ",,C6894:D6894),Calendar!G:G,Calendar!K:K),"")</f>
        <v/>
      </c>
      <c r="AJ6894" s="61" t="str">
        <f>IF(AND(K6894&lt;&gt;"Match of the Day",K6894&lt;&gt;"Match of the Day 2",K6894&lt;&gt;"Match of the Day Repeat"),"",1+MAX($AJ$10:AJ6893))</f>
        <v/>
      </c>
    </row>
    <row r="6895" spans="34:36" x14ac:dyDescent="0.35">
      <c r="AH6895" s="16" t="str">
        <f>IF(AND(B6895="Premier League",E6895="Live"),_xlfn.XLOOKUP(_xlfn.TEXTJOIN(" vs ",,C6895:D6895),Calendar!G:G,Calendar!B:B),IF(AND(B6895="Premier League",E6895="Highlights"),_xlfn.XLOOKUP(H6895,Calendar!O:O,Calendar!N:N,,-1),""))</f>
        <v/>
      </c>
      <c r="AI6895" s="61" t="str">
        <f>IF(AND(AH6895&lt;&gt;"",E6895="Live"),_xlfn.XLOOKUP(_xlfn.TEXTJOIN(" vs ",,C6895:D6895),Calendar!G:G,Calendar!K:K),"")</f>
        <v/>
      </c>
      <c r="AJ6895" s="61" t="str">
        <f>IF(AND(K6895&lt;&gt;"Match of the Day",K6895&lt;&gt;"Match of the Day 2",K6895&lt;&gt;"Match of the Day Repeat"),"",1+MAX($AJ$10:AJ6894))</f>
        <v/>
      </c>
    </row>
    <row r="6896" spans="34:36" x14ac:dyDescent="0.35">
      <c r="AH6896" s="16" t="str">
        <f>IF(AND(B6896="Premier League",E6896="Live"),_xlfn.XLOOKUP(_xlfn.TEXTJOIN(" vs ",,C6896:D6896),Calendar!G:G,Calendar!B:B),IF(AND(B6896="Premier League",E6896="Highlights"),_xlfn.XLOOKUP(H6896,Calendar!O:O,Calendar!N:N,,-1),""))</f>
        <v/>
      </c>
      <c r="AI6896" s="61" t="str">
        <f>IF(AND(AH6896&lt;&gt;"",E6896="Live"),_xlfn.XLOOKUP(_xlfn.TEXTJOIN(" vs ",,C6896:D6896),Calendar!G:G,Calendar!K:K),"")</f>
        <v/>
      </c>
      <c r="AJ6896" s="61" t="str">
        <f>IF(AND(K6896&lt;&gt;"Match of the Day",K6896&lt;&gt;"Match of the Day 2",K6896&lt;&gt;"Match of the Day Repeat"),"",1+MAX($AJ$10:AJ6895))</f>
        <v/>
      </c>
    </row>
    <row r="6897" spans="34:36" x14ac:dyDescent="0.35">
      <c r="AH6897" s="16" t="str">
        <f>IF(AND(B6897="Premier League",E6897="Live"),_xlfn.XLOOKUP(_xlfn.TEXTJOIN(" vs ",,C6897:D6897),Calendar!G:G,Calendar!B:B),IF(AND(B6897="Premier League",E6897="Highlights"),_xlfn.XLOOKUP(H6897,Calendar!O:O,Calendar!N:N,,-1),""))</f>
        <v/>
      </c>
      <c r="AI6897" s="61" t="str">
        <f>IF(AND(AH6897&lt;&gt;"",E6897="Live"),_xlfn.XLOOKUP(_xlfn.TEXTJOIN(" vs ",,C6897:D6897),Calendar!G:G,Calendar!K:K),"")</f>
        <v/>
      </c>
      <c r="AJ6897" s="61" t="str">
        <f>IF(AND(K6897&lt;&gt;"Match of the Day",K6897&lt;&gt;"Match of the Day 2",K6897&lt;&gt;"Match of the Day Repeat"),"",1+MAX($AJ$10:AJ6896))</f>
        <v/>
      </c>
    </row>
    <row r="6898" spans="34:36" x14ac:dyDescent="0.35">
      <c r="AH6898" s="16" t="str">
        <f>IF(AND(B6898="Premier League",E6898="Live"),_xlfn.XLOOKUP(_xlfn.TEXTJOIN(" vs ",,C6898:D6898),Calendar!G:G,Calendar!B:B),IF(AND(B6898="Premier League",E6898="Highlights"),_xlfn.XLOOKUP(H6898,Calendar!O:O,Calendar!N:N,,-1),""))</f>
        <v/>
      </c>
      <c r="AI6898" s="61" t="str">
        <f>IF(AND(AH6898&lt;&gt;"",E6898="Live"),_xlfn.XLOOKUP(_xlfn.TEXTJOIN(" vs ",,C6898:D6898),Calendar!G:G,Calendar!K:K),"")</f>
        <v/>
      </c>
      <c r="AJ6898" s="61" t="str">
        <f>IF(AND(K6898&lt;&gt;"Match of the Day",K6898&lt;&gt;"Match of the Day 2",K6898&lt;&gt;"Match of the Day Repeat"),"",1+MAX($AJ$10:AJ6897))</f>
        <v/>
      </c>
    </row>
    <row r="6899" spans="34:36" x14ac:dyDescent="0.35">
      <c r="AH6899" s="16" t="str">
        <f>IF(AND(B6899="Premier League",E6899="Live"),_xlfn.XLOOKUP(_xlfn.TEXTJOIN(" vs ",,C6899:D6899),Calendar!G:G,Calendar!B:B),IF(AND(B6899="Premier League",E6899="Highlights"),_xlfn.XLOOKUP(H6899,Calendar!O:O,Calendar!N:N,,-1),""))</f>
        <v/>
      </c>
      <c r="AI6899" s="61" t="str">
        <f>IF(AND(AH6899&lt;&gt;"",E6899="Live"),_xlfn.XLOOKUP(_xlfn.TEXTJOIN(" vs ",,C6899:D6899),Calendar!G:G,Calendar!K:K),"")</f>
        <v/>
      </c>
      <c r="AJ6899" s="61" t="str">
        <f>IF(AND(K6899&lt;&gt;"Match of the Day",K6899&lt;&gt;"Match of the Day 2",K6899&lt;&gt;"Match of the Day Repeat"),"",1+MAX($AJ$10:AJ6898))</f>
        <v/>
      </c>
    </row>
    <row r="6900" spans="34:36" x14ac:dyDescent="0.35">
      <c r="AH6900" s="16" t="str">
        <f>IF(AND(B6900="Premier League",E6900="Live"),_xlfn.XLOOKUP(_xlfn.TEXTJOIN(" vs ",,C6900:D6900),Calendar!G:G,Calendar!B:B),IF(AND(B6900="Premier League",E6900="Highlights"),_xlfn.XLOOKUP(H6900,Calendar!O:O,Calendar!N:N,,-1),""))</f>
        <v/>
      </c>
      <c r="AI6900" s="61" t="str">
        <f>IF(AND(AH6900&lt;&gt;"",E6900="Live"),_xlfn.XLOOKUP(_xlfn.TEXTJOIN(" vs ",,C6900:D6900),Calendar!G:G,Calendar!K:K),"")</f>
        <v/>
      </c>
      <c r="AJ6900" s="61" t="str">
        <f>IF(AND(K6900&lt;&gt;"Match of the Day",K6900&lt;&gt;"Match of the Day 2",K6900&lt;&gt;"Match of the Day Repeat"),"",1+MAX($AJ$10:AJ6899))</f>
        <v/>
      </c>
    </row>
    <row r="6901" spans="34:36" x14ac:dyDescent="0.35">
      <c r="AH6901" s="16" t="str">
        <f>IF(AND(B6901="Premier League",E6901="Live"),_xlfn.XLOOKUP(_xlfn.TEXTJOIN(" vs ",,C6901:D6901),Calendar!G:G,Calendar!B:B),IF(AND(B6901="Premier League",E6901="Highlights"),_xlfn.XLOOKUP(H6901,Calendar!O:O,Calendar!N:N,,-1),""))</f>
        <v/>
      </c>
      <c r="AI6901" s="61" t="str">
        <f>IF(AND(AH6901&lt;&gt;"",E6901="Live"),_xlfn.XLOOKUP(_xlfn.TEXTJOIN(" vs ",,C6901:D6901),Calendar!G:G,Calendar!K:K),"")</f>
        <v/>
      </c>
      <c r="AJ6901" s="61" t="str">
        <f>IF(AND(K6901&lt;&gt;"Match of the Day",K6901&lt;&gt;"Match of the Day 2",K6901&lt;&gt;"Match of the Day Repeat"),"",1+MAX($AJ$10:AJ6900))</f>
        <v/>
      </c>
    </row>
    <row r="6902" spans="34:36" x14ac:dyDescent="0.35">
      <c r="AH6902" s="16" t="str">
        <f>IF(AND(B6902="Premier League",E6902="Live"),_xlfn.XLOOKUP(_xlfn.TEXTJOIN(" vs ",,C6902:D6902),Calendar!G:G,Calendar!B:B),IF(AND(B6902="Premier League",E6902="Highlights"),_xlfn.XLOOKUP(H6902,Calendar!O:O,Calendar!N:N,,-1),""))</f>
        <v/>
      </c>
      <c r="AI6902" s="61" t="str">
        <f>IF(AND(AH6902&lt;&gt;"",E6902="Live"),_xlfn.XLOOKUP(_xlfn.TEXTJOIN(" vs ",,C6902:D6902),Calendar!G:G,Calendar!K:K),"")</f>
        <v/>
      </c>
      <c r="AJ6902" s="61" t="str">
        <f>IF(AND(K6902&lt;&gt;"Match of the Day",K6902&lt;&gt;"Match of the Day 2",K6902&lt;&gt;"Match of the Day Repeat"),"",1+MAX($AJ$10:AJ6901))</f>
        <v/>
      </c>
    </row>
    <row r="6903" spans="34:36" x14ac:dyDescent="0.35">
      <c r="AH6903" s="16" t="str">
        <f>IF(AND(B6903="Premier League",E6903="Live"),_xlfn.XLOOKUP(_xlfn.TEXTJOIN(" vs ",,C6903:D6903),Calendar!G:G,Calendar!B:B),IF(AND(B6903="Premier League",E6903="Highlights"),_xlfn.XLOOKUP(H6903,Calendar!O:O,Calendar!N:N,,-1),""))</f>
        <v/>
      </c>
      <c r="AI6903" s="61" t="str">
        <f>IF(AND(AH6903&lt;&gt;"",E6903="Live"),_xlfn.XLOOKUP(_xlfn.TEXTJOIN(" vs ",,C6903:D6903),Calendar!G:G,Calendar!K:K),"")</f>
        <v/>
      </c>
      <c r="AJ6903" s="61" t="str">
        <f>IF(AND(K6903&lt;&gt;"Match of the Day",K6903&lt;&gt;"Match of the Day 2",K6903&lt;&gt;"Match of the Day Repeat"),"",1+MAX($AJ$10:AJ6902))</f>
        <v/>
      </c>
    </row>
    <row r="6904" spans="34:36" x14ac:dyDescent="0.35">
      <c r="AH6904" s="16" t="str">
        <f>IF(AND(B6904="Premier League",E6904="Live"),_xlfn.XLOOKUP(_xlfn.TEXTJOIN(" vs ",,C6904:D6904),Calendar!G:G,Calendar!B:B),IF(AND(B6904="Premier League",E6904="Highlights"),_xlfn.XLOOKUP(H6904,Calendar!O:O,Calendar!N:N,,-1),""))</f>
        <v/>
      </c>
      <c r="AI6904" s="61" t="str">
        <f>IF(AND(AH6904&lt;&gt;"",E6904="Live"),_xlfn.XLOOKUP(_xlfn.TEXTJOIN(" vs ",,C6904:D6904),Calendar!G:G,Calendar!K:K),"")</f>
        <v/>
      </c>
      <c r="AJ6904" s="61" t="str">
        <f>IF(AND(K6904&lt;&gt;"Match of the Day",K6904&lt;&gt;"Match of the Day 2",K6904&lt;&gt;"Match of the Day Repeat"),"",1+MAX($AJ$10:AJ6903))</f>
        <v/>
      </c>
    </row>
    <row r="6905" spans="34:36" x14ac:dyDescent="0.35">
      <c r="AH6905" s="16" t="str">
        <f>IF(AND(B6905="Premier League",E6905="Live"),_xlfn.XLOOKUP(_xlfn.TEXTJOIN(" vs ",,C6905:D6905),Calendar!G:G,Calendar!B:B),IF(AND(B6905="Premier League",E6905="Highlights"),_xlfn.XLOOKUP(H6905,Calendar!O:O,Calendar!N:N,,-1),""))</f>
        <v/>
      </c>
      <c r="AI6905" s="61" t="str">
        <f>IF(AND(AH6905&lt;&gt;"",E6905="Live"),_xlfn.XLOOKUP(_xlfn.TEXTJOIN(" vs ",,C6905:D6905),Calendar!G:G,Calendar!K:K),"")</f>
        <v/>
      </c>
      <c r="AJ6905" s="61" t="str">
        <f>IF(AND(K6905&lt;&gt;"Match of the Day",K6905&lt;&gt;"Match of the Day 2",K6905&lt;&gt;"Match of the Day Repeat"),"",1+MAX($AJ$10:AJ6904))</f>
        <v/>
      </c>
    </row>
    <row r="6906" spans="34:36" x14ac:dyDescent="0.35">
      <c r="AH6906" s="16" t="str">
        <f>IF(AND(B6906="Premier League",E6906="Live"),_xlfn.XLOOKUP(_xlfn.TEXTJOIN(" vs ",,C6906:D6906),Calendar!G:G,Calendar!B:B),IF(AND(B6906="Premier League",E6906="Highlights"),_xlfn.XLOOKUP(H6906,Calendar!O:O,Calendar!N:N,,-1),""))</f>
        <v/>
      </c>
      <c r="AI6906" s="61" t="str">
        <f>IF(AND(AH6906&lt;&gt;"",E6906="Live"),_xlfn.XLOOKUP(_xlfn.TEXTJOIN(" vs ",,C6906:D6906),Calendar!G:G,Calendar!K:K),"")</f>
        <v/>
      </c>
      <c r="AJ6906" s="61" t="str">
        <f>IF(AND(K6906&lt;&gt;"Match of the Day",K6906&lt;&gt;"Match of the Day 2",K6906&lt;&gt;"Match of the Day Repeat"),"",1+MAX($AJ$10:AJ6905))</f>
        <v/>
      </c>
    </row>
    <row r="6907" spans="34:36" x14ac:dyDescent="0.35">
      <c r="AH6907" s="16" t="str">
        <f>IF(AND(B6907="Premier League",E6907="Live"),_xlfn.XLOOKUP(_xlfn.TEXTJOIN(" vs ",,C6907:D6907),Calendar!G:G,Calendar!B:B),IF(AND(B6907="Premier League",E6907="Highlights"),_xlfn.XLOOKUP(H6907,Calendar!O:O,Calendar!N:N,,-1),""))</f>
        <v/>
      </c>
      <c r="AI6907" s="61" t="str">
        <f>IF(AND(AH6907&lt;&gt;"",E6907="Live"),_xlfn.XLOOKUP(_xlfn.TEXTJOIN(" vs ",,C6907:D6907),Calendar!G:G,Calendar!K:K),"")</f>
        <v/>
      </c>
      <c r="AJ6907" s="61" t="str">
        <f>IF(AND(K6907&lt;&gt;"Match of the Day",K6907&lt;&gt;"Match of the Day 2",K6907&lt;&gt;"Match of the Day Repeat"),"",1+MAX($AJ$10:AJ6906))</f>
        <v/>
      </c>
    </row>
    <row r="6908" spans="34:36" x14ac:dyDescent="0.35">
      <c r="AH6908" s="16" t="str">
        <f>IF(AND(B6908="Premier League",E6908="Live"),_xlfn.XLOOKUP(_xlfn.TEXTJOIN(" vs ",,C6908:D6908),Calendar!G:G,Calendar!B:B),IF(AND(B6908="Premier League",E6908="Highlights"),_xlfn.XLOOKUP(H6908,Calendar!O:O,Calendar!N:N,,-1),""))</f>
        <v/>
      </c>
      <c r="AI6908" s="61" t="str">
        <f>IF(AND(AH6908&lt;&gt;"",E6908="Live"),_xlfn.XLOOKUP(_xlfn.TEXTJOIN(" vs ",,C6908:D6908),Calendar!G:G,Calendar!K:K),"")</f>
        <v/>
      </c>
      <c r="AJ6908" s="61" t="str">
        <f>IF(AND(K6908&lt;&gt;"Match of the Day",K6908&lt;&gt;"Match of the Day 2",K6908&lt;&gt;"Match of the Day Repeat"),"",1+MAX($AJ$10:AJ6907))</f>
        <v/>
      </c>
    </row>
    <row r="6909" spans="34:36" x14ac:dyDescent="0.35">
      <c r="AH6909" s="16" t="str">
        <f>IF(AND(B6909="Premier League",E6909="Live"),_xlfn.XLOOKUP(_xlfn.TEXTJOIN(" vs ",,C6909:D6909),Calendar!G:G,Calendar!B:B),IF(AND(B6909="Premier League",E6909="Highlights"),_xlfn.XLOOKUP(H6909,Calendar!O:O,Calendar!N:N,,-1),""))</f>
        <v/>
      </c>
      <c r="AI6909" s="61" t="str">
        <f>IF(AND(AH6909&lt;&gt;"",E6909="Live"),_xlfn.XLOOKUP(_xlfn.TEXTJOIN(" vs ",,C6909:D6909),Calendar!G:G,Calendar!K:K),"")</f>
        <v/>
      </c>
      <c r="AJ6909" s="61" t="str">
        <f>IF(AND(K6909&lt;&gt;"Match of the Day",K6909&lt;&gt;"Match of the Day 2",K6909&lt;&gt;"Match of the Day Repeat"),"",1+MAX($AJ$10:AJ6908))</f>
        <v/>
      </c>
    </row>
    <row r="6910" spans="34:36" x14ac:dyDescent="0.35">
      <c r="AH6910" s="16" t="str">
        <f>IF(AND(B6910="Premier League",E6910="Live"),_xlfn.XLOOKUP(_xlfn.TEXTJOIN(" vs ",,C6910:D6910),Calendar!G:G,Calendar!B:B),IF(AND(B6910="Premier League",E6910="Highlights"),_xlfn.XLOOKUP(H6910,Calendar!O:O,Calendar!N:N,,-1),""))</f>
        <v/>
      </c>
      <c r="AI6910" s="61" t="str">
        <f>IF(AND(AH6910&lt;&gt;"",E6910="Live"),_xlfn.XLOOKUP(_xlfn.TEXTJOIN(" vs ",,C6910:D6910),Calendar!G:G,Calendar!K:K),"")</f>
        <v/>
      </c>
      <c r="AJ6910" s="61" t="str">
        <f>IF(AND(K6910&lt;&gt;"Match of the Day",K6910&lt;&gt;"Match of the Day 2",K6910&lt;&gt;"Match of the Day Repeat"),"",1+MAX($AJ$10:AJ6909))</f>
        <v/>
      </c>
    </row>
    <row r="6911" spans="34:36" x14ac:dyDescent="0.35">
      <c r="AH6911" s="16" t="str">
        <f>IF(AND(B6911="Premier League",E6911="Live"),_xlfn.XLOOKUP(_xlfn.TEXTJOIN(" vs ",,C6911:D6911),Calendar!G:G,Calendar!B:B),IF(AND(B6911="Premier League",E6911="Highlights"),_xlfn.XLOOKUP(H6911,Calendar!O:O,Calendar!N:N,,-1),""))</f>
        <v/>
      </c>
      <c r="AI6911" s="61" t="str">
        <f>IF(AND(AH6911&lt;&gt;"",E6911="Live"),_xlfn.XLOOKUP(_xlfn.TEXTJOIN(" vs ",,C6911:D6911),Calendar!G:G,Calendar!K:K),"")</f>
        <v/>
      </c>
      <c r="AJ6911" s="61" t="str">
        <f>IF(AND(K6911&lt;&gt;"Match of the Day",K6911&lt;&gt;"Match of the Day 2",K6911&lt;&gt;"Match of the Day Repeat"),"",1+MAX($AJ$10:AJ6910))</f>
        <v/>
      </c>
    </row>
    <row r="6912" spans="34:36" x14ac:dyDescent="0.35">
      <c r="AH6912" s="16" t="str">
        <f>IF(AND(B6912="Premier League",E6912="Live"),_xlfn.XLOOKUP(_xlfn.TEXTJOIN(" vs ",,C6912:D6912),Calendar!G:G,Calendar!B:B),IF(AND(B6912="Premier League",E6912="Highlights"),_xlfn.XLOOKUP(H6912,Calendar!O:O,Calendar!N:N,,-1),""))</f>
        <v/>
      </c>
      <c r="AI6912" s="61" t="str">
        <f>IF(AND(AH6912&lt;&gt;"",E6912="Live"),_xlfn.XLOOKUP(_xlfn.TEXTJOIN(" vs ",,C6912:D6912),Calendar!G:G,Calendar!K:K),"")</f>
        <v/>
      </c>
      <c r="AJ6912" s="61" t="str">
        <f>IF(AND(K6912&lt;&gt;"Match of the Day",K6912&lt;&gt;"Match of the Day 2",K6912&lt;&gt;"Match of the Day Repeat"),"",1+MAX($AJ$10:AJ6911))</f>
        <v/>
      </c>
    </row>
    <row r="6913" spans="34:36" x14ac:dyDescent="0.35">
      <c r="AH6913" s="16" t="str">
        <f>IF(AND(B6913="Premier League",E6913="Live"),_xlfn.XLOOKUP(_xlfn.TEXTJOIN(" vs ",,C6913:D6913),Calendar!G:G,Calendar!B:B),IF(AND(B6913="Premier League",E6913="Highlights"),_xlfn.XLOOKUP(H6913,Calendar!O:O,Calendar!N:N,,-1),""))</f>
        <v/>
      </c>
      <c r="AI6913" s="61" t="str">
        <f>IF(AND(AH6913&lt;&gt;"",E6913="Live"),_xlfn.XLOOKUP(_xlfn.TEXTJOIN(" vs ",,C6913:D6913),Calendar!G:G,Calendar!K:K),"")</f>
        <v/>
      </c>
      <c r="AJ6913" s="61" t="str">
        <f>IF(AND(K6913&lt;&gt;"Match of the Day",K6913&lt;&gt;"Match of the Day 2",K6913&lt;&gt;"Match of the Day Repeat"),"",1+MAX($AJ$10:AJ6912))</f>
        <v/>
      </c>
    </row>
    <row r="6914" spans="34:36" x14ac:dyDescent="0.35">
      <c r="AH6914" s="16" t="str">
        <f>IF(AND(B6914="Premier League",E6914="Live"),_xlfn.XLOOKUP(_xlfn.TEXTJOIN(" vs ",,C6914:D6914),Calendar!G:G,Calendar!B:B),IF(AND(B6914="Premier League",E6914="Highlights"),_xlfn.XLOOKUP(H6914,Calendar!O:O,Calendar!N:N,,-1),""))</f>
        <v/>
      </c>
      <c r="AI6914" s="61" t="str">
        <f>IF(AND(AH6914&lt;&gt;"",E6914="Live"),_xlfn.XLOOKUP(_xlfn.TEXTJOIN(" vs ",,C6914:D6914),Calendar!G:G,Calendar!K:K),"")</f>
        <v/>
      </c>
      <c r="AJ6914" s="61" t="str">
        <f>IF(AND(K6914&lt;&gt;"Match of the Day",K6914&lt;&gt;"Match of the Day 2",K6914&lt;&gt;"Match of the Day Repeat"),"",1+MAX($AJ$10:AJ6913))</f>
        <v/>
      </c>
    </row>
    <row r="6915" spans="34:36" x14ac:dyDescent="0.35">
      <c r="AH6915" s="16" t="str">
        <f>IF(AND(B6915="Premier League",E6915="Live"),_xlfn.XLOOKUP(_xlfn.TEXTJOIN(" vs ",,C6915:D6915),Calendar!G:G,Calendar!B:B),IF(AND(B6915="Premier League",E6915="Highlights"),_xlfn.XLOOKUP(H6915,Calendar!O:O,Calendar!N:N,,-1),""))</f>
        <v/>
      </c>
      <c r="AI6915" s="61" t="str">
        <f>IF(AND(AH6915&lt;&gt;"",E6915="Live"),_xlfn.XLOOKUP(_xlfn.TEXTJOIN(" vs ",,C6915:D6915),Calendar!G:G,Calendar!K:K),"")</f>
        <v/>
      </c>
      <c r="AJ6915" s="61" t="str">
        <f>IF(AND(K6915&lt;&gt;"Match of the Day",K6915&lt;&gt;"Match of the Day 2",K6915&lt;&gt;"Match of the Day Repeat"),"",1+MAX($AJ$10:AJ6914))</f>
        <v/>
      </c>
    </row>
    <row r="6916" spans="34:36" x14ac:dyDescent="0.35">
      <c r="AH6916" s="16" t="str">
        <f>IF(AND(B6916="Premier League",E6916="Live"),_xlfn.XLOOKUP(_xlfn.TEXTJOIN(" vs ",,C6916:D6916),Calendar!G:G,Calendar!B:B),IF(AND(B6916="Premier League",E6916="Highlights"),_xlfn.XLOOKUP(H6916,Calendar!O:O,Calendar!N:N,,-1),""))</f>
        <v/>
      </c>
      <c r="AI6916" s="61" t="str">
        <f>IF(AND(AH6916&lt;&gt;"",E6916="Live"),_xlfn.XLOOKUP(_xlfn.TEXTJOIN(" vs ",,C6916:D6916),Calendar!G:G,Calendar!K:K),"")</f>
        <v/>
      </c>
      <c r="AJ6916" s="61" t="str">
        <f>IF(AND(K6916&lt;&gt;"Match of the Day",K6916&lt;&gt;"Match of the Day 2",K6916&lt;&gt;"Match of the Day Repeat"),"",1+MAX($AJ$10:AJ6915))</f>
        <v/>
      </c>
    </row>
    <row r="6917" spans="34:36" x14ac:dyDescent="0.35">
      <c r="AH6917" s="16" t="str">
        <f>IF(AND(B6917="Premier League",E6917="Live"),_xlfn.XLOOKUP(_xlfn.TEXTJOIN(" vs ",,C6917:D6917),Calendar!G:G,Calendar!B:B),IF(AND(B6917="Premier League",E6917="Highlights"),_xlfn.XLOOKUP(H6917,Calendar!O:O,Calendar!N:N,,-1),""))</f>
        <v/>
      </c>
      <c r="AI6917" s="61" t="str">
        <f>IF(AND(AH6917&lt;&gt;"",E6917="Live"),_xlfn.XLOOKUP(_xlfn.TEXTJOIN(" vs ",,C6917:D6917),Calendar!G:G,Calendar!K:K),"")</f>
        <v/>
      </c>
      <c r="AJ6917" s="61" t="str">
        <f>IF(AND(K6917&lt;&gt;"Match of the Day",K6917&lt;&gt;"Match of the Day 2",K6917&lt;&gt;"Match of the Day Repeat"),"",1+MAX($AJ$10:AJ6916))</f>
        <v/>
      </c>
    </row>
    <row r="6918" spans="34:36" x14ac:dyDescent="0.35">
      <c r="AH6918" s="16" t="str">
        <f>IF(AND(B6918="Premier League",E6918="Live"),_xlfn.XLOOKUP(_xlfn.TEXTJOIN(" vs ",,C6918:D6918),Calendar!G:G,Calendar!B:B),IF(AND(B6918="Premier League",E6918="Highlights"),_xlfn.XLOOKUP(H6918,Calendar!O:O,Calendar!N:N,,-1),""))</f>
        <v/>
      </c>
      <c r="AI6918" s="61" t="str">
        <f>IF(AND(AH6918&lt;&gt;"",E6918="Live"),_xlfn.XLOOKUP(_xlfn.TEXTJOIN(" vs ",,C6918:D6918),Calendar!G:G,Calendar!K:K),"")</f>
        <v/>
      </c>
      <c r="AJ6918" s="61" t="str">
        <f>IF(AND(K6918&lt;&gt;"Match of the Day",K6918&lt;&gt;"Match of the Day 2",K6918&lt;&gt;"Match of the Day Repeat"),"",1+MAX($AJ$10:AJ6917))</f>
        <v/>
      </c>
    </row>
    <row r="6919" spans="34:36" x14ac:dyDescent="0.35">
      <c r="AH6919" s="16" t="str">
        <f>IF(AND(B6919="Premier League",E6919="Live"),_xlfn.XLOOKUP(_xlfn.TEXTJOIN(" vs ",,C6919:D6919),Calendar!G:G,Calendar!B:B),IF(AND(B6919="Premier League",E6919="Highlights"),_xlfn.XLOOKUP(H6919,Calendar!O:O,Calendar!N:N,,-1),""))</f>
        <v/>
      </c>
      <c r="AI6919" s="61" t="str">
        <f>IF(AND(AH6919&lt;&gt;"",E6919="Live"),_xlfn.XLOOKUP(_xlfn.TEXTJOIN(" vs ",,C6919:D6919),Calendar!G:G,Calendar!K:K),"")</f>
        <v/>
      </c>
      <c r="AJ6919" s="61" t="str">
        <f>IF(AND(K6919&lt;&gt;"Match of the Day",K6919&lt;&gt;"Match of the Day 2",K6919&lt;&gt;"Match of the Day Repeat"),"",1+MAX($AJ$10:AJ6918))</f>
        <v/>
      </c>
    </row>
    <row r="6920" spans="34:36" x14ac:dyDescent="0.35">
      <c r="AH6920" s="16" t="str">
        <f>IF(AND(B6920="Premier League",E6920="Live"),_xlfn.XLOOKUP(_xlfn.TEXTJOIN(" vs ",,C6920:D6920),Calendar!G:G,Calendar!B:B),IF(AND(B6920="Premier League",E6920="Highlights"),_xlfn.XLOOKUP(H6920,Calendar!O:O,Calendar!N:N,,-1),""))</f>
        <v/>
      </c>
      <c r="AI6920" s="61" t="str">
        <f>IF(AND(AH6920&lt;&gt;"",E6920="Live"),_xlfn.XLOOKUP(_xlfn.TEXTJOIN(" vs ",,C6920:D6920),Calendar!G:G,Calendar!K:K),"")</f>
        <v/>
      </c>
      <c r="AJ6920" s="61" t="str">
        <f>IF(AND(K6920&lt;&gt;"Match of the Day",K6920&lt;&gt;"Match of the Day 2",K6920&lt;&gt;"Match of the Day Repeat"),"",1+MAX($AJ$10:AJ6919))</f>
        <v/>
      </c>
    </row>
    <row r="6921" spans="34:36" x14ac:dyDescent="0.35">
      <c r="AH6921" s="16" t="str">
        <f>IF(AND(B6921="Premier League",E6921="Live"),_xlfn.XLOOKUP(_xlfn.TEXTJOIN(" vs ",,C6921:D6921),Calendar!G:G,Calendar!B:B),IF(AND(B6921="Premier League",E6921="Highlights"),_xlfn.XLOOKUP(H6921,Calendar!O:O,Calendar!N:N,,-1),""))</f>
        <v/>
      </c>
      <c r="AI6921" s="61" t="str">
        <f>IF(AND(AH6921&lt;&gt;"",E6921="Live"),_xlfn.XLOOKUP(_xlfn.TEXTJOIN(" vs ",,C6921:D6921),Calendar!G:G,Calendar!K:K),"")</f>
        <v/>
      </c>
      <c r="AJ6921" s="61" t="str">
        <f>IF(AND(K6921&lt;&gt;"Match of the Day",K6921&lt;&gt;"Match of the Day 2",K6921&lt;&gt;"Match of the Day Repeat"),"",1+MAX($AJ$10:AJ6920))</f>
        <v/>
      </c>
    </row>
    <row r="6922" spans="34:36" x14ac:dyDescent="0.35">
      <c r="AH6922" s="16" t="str">
        <f>IF(AND(B6922="Premier League",E6922="Live"),_xlfn.XLOOKUP(_xlfn.TEXTJOIN(" vs ",,C6922:D6922),Calendar!G:G,Calendar!B:B),IF(AND(B6922="Premier League",E6922="Highlights"),_xlfn.XLOOKUP(H6922,Calendar!O:O,Calendar!N:N,,-1),""))</f>
        <v/>
      </c>
      <c r="AI6922" s="61" t="str">
        <f>IF(AND(AH6922&lt;&gt;"",E6922="Live"),_xlfn.XLOOKUP(_xlfn.TEXTJOIN(" vs ",,C6922:D6922),Calendar!G:G,Calendar!K:K),"")</f>
        <v/>
      </c>
      <c r="AJ6922" s="61" t="str">
        <f>IF(AND(K6922&lt;&gt;"Match of the Day",K6922&lt;&gt;"Match of the Day 2",K6922&lt;&gt;"Match of the Day Repeat"),"",1+MAX($AJ$10:AJ6921))</f>
        <v/>
      </c>
    </row>
    <row r="6923" spans="34:36" x14ac:dyDescent="0.35">
      <c r="AH6923" s="16" t="str">
        <f>IF(AND(B6923="Premier League",E6923="Live"),_xlfn.XLOOKUP(_xlfn.TEXTJOIN(" vs ",,C6923:D6923),Calendar!G:G,Calendar!B:B),IF(AND(B6923="Premier League",E6923="Highlights"),_xlfn.XLOOKUP(H6923,Calendar!O:O,Calendar!N:N,,-1),""))</f>
        <v/>
      </c>
      <c r="AI6923" s="61" t="str">
        <f>IF(AND(AH6923&lt;&gt;"",E6923="Live"),_xlfn.XLOOKUP(_xlfn.TEXTJOIN(" vs ",,C6923:D6923),Calendar!G:G,Calendar!K:K),"")</f>
        <v/>
      </c>
      <c r="AJ6923" s="61" t="str">
        <f>IF(AND(K6923&lt;&gt;"Match of the Day",K6923&lt;&gt;"Match of the Day 2",K6923&lt;&gt;"Match of the Day Repeat"),"",1+MAX($AJ$10:AJ6922))</f>
        <v/>
      </c>
    </row>
    <row r="6924" spans="34:36" x14ac:dyDescent="0.35">
      <c r="AH6924" s="16" t="str">
        <f>IF(AND(B6924="Premier League",E6924="Live"),_xlfn.XLOOKUP(_xlfn.TEXTJOIN(" vs ",,C6924:D6924),Calendar!G:G,Calendar!B:B),IF(AND(B6924="Premier League",E6924="Highlights"),_xlfn.XLOOKUP(H6924,Calendar!O:O,Calendar!N:N,,-1),""))</f>
        <v/>
      </c>
      <c r="AI6924" s="61" t="str">
        <f>IF(AND(AH6924&lt;&gt;"",E6924="Live"),_xlfn.XLOOKUP(_xlfn.TEXTJOIN(" vs ",,C6924:D6924),Calendar!G:G,Calendar!K:K),"")</f>
        <v/>
      </c>
      <c r="AJ6924" s="61" t="str">
        <f>IF(AND(K6924&lt;&gt;"Match of the Day",K6924&lt;&gt;"Match of the Day 2",K6924&lt;&gt;"Match of the Day Repeat"),"",1+MAX($AJ$10:AJ6923))</f>
        <v/>
      </c>
    </row>
    <row r="6925" spans="34:36" x14ac:dyDescent="0.35">
      <c r="AH6925" s="16" t="str">
        <f>IF(AND(B6925="Premier League",E6925="Live"),_xlfn.XLOOKUP(_xlfn.TEXTJOIN(" vs ",,C6925:D6925),Calendar!G:G,Calendar!B:B),IF(AND(B6925="Premier League",E6925="Highlights"),_xlfn.XLOOKUP(H6925,Calendar!O:O,Calendar!N:N,,-1),""))</f>
        <v/>
      </c>
      <c r="AI6925" s="61" t="str">
        <f>IF(AND(AH6925&lt;&gt;"",E6925="Live"),_xlfn.XLOOKUP(_xlfn.TEXTJOIN(" vs ",,C6925:D6925),Calendar!G:G,Calendar!K:K),"")</f>
        <v/>
      </c>
      <c r="AJ6925" s="61" t="str">
        <f>IF(AND(K6925&lt;&gt;"Match of the Day",K6925&lt;&gt;"Match of the Day 2",K6925&lt;&gt;"Match of the Day Repeat"),"",1+MAX($AJ$10:AJ6924))</f>
        <v/>
      </c>
    </row>
    <row r="6926" spans="34:36" x14ac:dyDescent="0.35">
      <c r="AH6926" s="16" t="str">
        <f>IF(AND(B6926="Premier League",E6926="Live"),_xlfn.XLOOKUP(_xlfn.TEXTJOIN(" vs ",,C6926:D6926),Calendar!G:G,Calendar!B:B),IF(AND(B6926="Premier League",E6926="Highlights"),_xlfn.XLOOKUP(H6926,Calendar!O:O,Calendar!N:N,,-1),""))</f>
        <v/>
      </c>
      <c r="AI6926" s="61" t="str">
        <f>IF(AND(AH6926&lt;&gt;"",E6926="Live"),_xlfn.XLOOKUP(_xlfn.TEXTJOIN(" vs ",,C6926:D6926),Calendar!G:G,Calendar!K:K),"")</f>
        <v/>
      </c>
      <c r="AJ6926" s="61" t="str">
        <f>IF(AND(K6926&lt;&gt;"Match of the Day",K6926&lt;&gt;"Match of the Day 2",K6926&lt;&gt;"Match of the Day Repeat"),"",1+MAX($AJ$10:AJ6925))</f>
        <v/>
      </c>
    </row>
    <row r="6927" spans="34:36" x14ac:dyDescent="0.35">
      <c r="AH6927" s="16" t="str">
        <f>IF(AND(B6927="Premier League",E6927="Live"),_xlfn.XLOOKUP(_xlfn.TEXTJOIN(" vs ",,C6927:D6927),Calendar!G:G,Calendar!B:B),IF(AND(B6927="Premier League",E6927="Highlights"),_xlfn.XLOOKUP(H6927,Calendar!O:O,Calendar!N:N,,-1),""))</f>
        <v/>
      </c>
      <c r="AI6927" s="61" t="str">
        <f>IF(AND(AH6927&lt;&gt;"",E6927="Live"),_xlfn.XLOOKUP(_xlfn.TEXTJOIN(" vs ",,C6927:D6927),Calendar!G:G,Calendar!K:K),"")</f>
        <v/>
      </c>
      <c r="AJ6927" s="61" t="str">
        <f>IF(AND(K6927&lt;&gt;"Match of the Day",K6927&lt;&gt;"Match of the Day 2",K6927&lt;&gt;"Match of the Day Repeat"),"",1+MAX($AJ$10:AJ6926))</f>
        <v/>
      </c>
    </row>
    <row r="6928" spans="34:36" x14ac:dyDescent="0.35">
      <c r="AH6928" s="16" t="str">
        <f>IF(AND(B6928="Premier League",E6928="Live"),_xlfn.XLOOKUP(_xlfn.TEXTJOIN(" vs ",,C6928:D6928),Calendar!G:G,Calendar!B:B),IF(AND(B6928="Premier League",E6928="Highlights"),_xlfn.XLOOKUP(H6928,Calendar!O:O,Calendar!N:N,,-1),""))</f>
        <v/>
      </c>
      <c r="AI6928" s="61" t="str">
        <f>IF(AND(AH6928&lt;&gt;"",E6928="Live"),_xlfn.XLOOKUP(_xlfn.TEXTJOIN(" vs ",,C6928:D6928),Calendar!G:G,Calendar!K:K),"")</f>
        <v/>
      </c>
      <c r="AJ6928" s="61" t="str">
        <f>IF(AND(K6928&lt;&gt;"Match of the Day",K6928&lt;&gt;"Match of the Day 2",K6928&lt;&gt;"Match of the Day Repeat"),"",1+MAX($AJ$10:AJ6927))</f>
        <v/>
      </c>
    </row>
    <row r="6929" spans="34:36" x14ac:dyDescent="0.35">
      <c r="AH6929" s="16" t="str">
        <f>IF(AND(B6929="Premier League",E6929="Live"),_xlfn.XLOOKUP(_xlfn.TEXTJOIN(" vs ",,C6929:D6929),Calendar!G:G,Calendar!B:B),IF(AND(B6929="Premier League",E6929="Highlights"),_xlfn.XLOOKUP(H6929,Calendar!O:O,Calendar!N:N,,-1),""))</f>
        <v/>
      </c>
      <c r="AI6929" s="61" t="str">
        <f>IF(AND(AH6929&lt;&gt;"",E6929="Live"),_xlfn.XLOOKUP(_xlfn.TEXTJOIN(" vs ",,C6929:D6929),Calendar!G:G,Calendar!K:K),"")</f>
        <v/>
      </c>
      <c r="AJ6929" s="61" t="str">
        <f>IF(AND(K6929&lt;&gt;"Match of the Day",K6929&lt;&gt;"Match of the Day 2",K6929&lt;&gt;"Match of the Day Repeat"),"",1+MAX($AJ$10:AJ6928))</f>
        <v/>
      </c>
    </row>
    <row r="6930" spans="34:36" x14ac:dyDescent="0.35">
      <c r="AH6930" s="16" t="str">
        <f>IF(AND(B6930="Premier League",E6930="Live"),_xlfn.XLOOKUP(_xlfn.TEXTJOIN(" vs ",,C6930:D6930),Calendar!G:G,Calendar!B:B),IF(AND(B6930="Premier League",E6930="Highlights"),_xlfn.XLOOKUP(H6930,Calendar!O:O,Calendar!N:N,,-1),""))</f>
        <v/>
      </c>
      <c r="AI6930" s="61" t="str">
        <f>IF(AND(AH6930&lt;&gt;"",E6930="Live"),_xlfn.XLOOKUP(_xlfn.TEXTJOIN(" vs ",,C6930:D6930),Calendar!G:G,Calendar!K:K),"")</f>
        <v/>
      </c>
      <c r="AJ6930" s="61" t="str">
        <f>IF(AND(K6930&lt;&gt;"Match of the Day",K6930&lt;&gt;"Match of the Day 2",K6930&lt;&gt;"Match of the Day Repeat"),"",1+MAX($AJ$10:AJ6929))</f>
        <v/>
      </c>
    </row>
    <row r="6931" spans="34:36" x14ac:dyDescent="0.35">
      <c r="AH6931" s="16" t="str">
        <f>IF(AND(B6931="Premier League",E6931="Live"),_xlfn.XLOOKUP(_xlfn.TEXTJOIN(" vs ",,C6931:D6931),Calendar!G:G,Calendar!B:B),IF(AND(B6931="Premier League",E6931="Highlights"),_xlfn.XLOOKUP(H6931,Calendar!O:O,Calendar!N:N,,-1),""))</f>
        <v/>
      </c>
      <c r="AI6931" s="61" t="str">
        <f>IF(AND(AH6931&lt;&gt;"",E6931="Live"),_xlfn.XLOOKUP(_xlfn.TEXTJOIN(" vs ",,C6931:D6931),Calendar!G:G,Calendar!K:K),"")</f>
        <v/>
      </c>
      <c r="AJ6931" s="61" t="str">
        <f>IF(AND(K6931&lt;&gt;"Match of the Day",K6931&lt;&gt;"Match of the Day 2",K6931&lt;&gt;"Match of the Day Repeat"),"",1+MAX($AJ$10:AJ6930))</f>
        <v/>
      </c>
    </row>
    <row r="6932" spans="34:36" x14ac:dyDescent="0.35">
      <c r="AH6932" s="16" t="str">
        <f>IF(AND(B6932="Premier League",E6932="Live"),_xlfn.XLOOKUP(_xlfn.TEXTJOIN(" vs ",,C6932:D6932),Calendar!G:G,Calendar!B:B),IF(AND(B6932="Premier League",E6932="Highlights"),_xlfn.XLOOKUP(H6932,Calendar!O:O,Calendar!N:N,,-1),""))</f>
        <v/>
      </c>
      <c r="AI6932" s="61" t="str">
        <f>IF(AND(AH6932&lt;&gt;"",E6932="Live"),_xlfn.XLOOKUP(_xlfn.TEXTJOIN(" vs ",,C6932:D6932),Calendar!G:G,Calendar!K:K),"")</f>
        <v/>
      </c>
      <c r="AJ6932" s="61" t="str">
        <f>IF(AND(K6932&lt;&gt;"Match of the Day",K6932&lt;&gt;"Match of the Day 2",K6932&lt;&gt;"Match of the Day Repeat"),"",1+MAX($AJ$10:AJ6931))</f>
        <v/>
      </c>
    </row>
    <row r="6933" spans="34:36" x14ac:dyDescent="0.35">
      <c r="AH6933" s="16" t="str">
        <f>IF(AND(B6933="Premier League",E6933="Live"),_xlfn.XLOOKUP(_xlfn.TEXTJOIN(" vs ",,C6933:D6933),Calendar!G:G,Calendar!B:B),IF(AND(B6933="Premier League",E6933="Highlights"),_xlfn.XLOOKUP(H6933,Calendar!O:O,Calendar!N:N,,-1),""))</f>
        <v/>
      </c>
      <c r="AI6933" s="61" t="str">
        <f>IF(AND(AH6933&lt;&gt;"",E6933="Live"),_xlfn.XLOOKUP(_xlfn.TEXTJOIN(" vs ",,C6933:D6933),Calendar!G:G,Calendar!K:K),"")</f>
        <v/>
      </c>
      <c r="AJ6933" s="61" t="str">
        <f>IF(AND(K6933&lt;&gt;"Match of the Day",K6933&lt;&gt;"Match of the Day 2",K6933&lt;&gt;"Match of the Day Repeat"),"",1+MAX($AJ$10:AJ6932))</f>
        <v/>
      </c>
    </row>
    <row r="6934" spans="34:36" x14ac:dyDescent="0.35">
      <c r="AH6934" s="16" t="str">
        <f>IF(AND(B6934="Premier League",E6934="Live"),_xlfn.XLOOKUP(_xlfn.TEXTJOIN(" vs ",,C6934:D6934),Calendar!G:G,Calendar!B:B),IF(AND(B6934="Premier League",E6934="Highlights"),_xlfn.XLOOKUP(H6934,Calendar!O:O,Calendar!N:N,,-1),""))</f>
        <v/>
      </c>
      <c r="AI6934" s="61" t="str">
        <f>IF(AND(AH6934&lt;&gt;"",E6934="Live"),_xlfn.XLOOKUP(_xlfn.TEXTJOIN(" vs ",,C6934:D6934),Calendar!G:G,Calendar!K:K),"")</f>
        <v/>
      </c>
      <c r="AJ6934" s="61" t="str">
        <f>IF(AND(K6934&lt;&gt;"Match of the Day",K6934&lt;&gt;"Match of the Day 2",K6934&lt;&gt;"Match of the Day Repeat"),"",1+MAX($AJ$10:AJ6933))</f>
        <v/>
      </c>
    </row>
    <row r="6935" spans="34:36" x14ac:dyDescent="0.35">
      <c r="AH6935" s="16" t="str">
        <f>IF(AND(B6935="Premier League",E6935="Live"),_xlfn.XLOOKUP(_xlfn.TEXTJOIN(" vs ",,C6935:D6935),Calendar!G:G,Calendar!B:B),IF(AND(B6935="Premier League",E6935="Highlights"),_xlfn.XLOOKUP(H6935,Calendar!O:O,Calendar!N:N,,-1),""))</f>
        <v/>
      </c>
      <c r="AI6935" s="61" t="str">
        <f>IF(AND(AH6935&lt;&gt;"",E6935="Live"),_xlfn.XLOOKUP(_xlfn.TEXTJOIN(" vs ",,C6935:D6935),Calendar!G:G,Calendar!K:K),"")</f>
        <v/>
      </c>
      <c r="AJ6935" s="61" t="str">
        <f>IF(AND(K6935&lt;&gt;"Match of the Day",K6935&lt;&gt;"Match of the Day 2",K6935&lt;&gt;"Match of the Day Repeat"),"",1+MAX($AJ$10:AJ6934))</f>
        <v/>
      </c>
    </row>
    <row r="6936" spans="34:36" x14ac:dyDescent="0.35">
      <c r="AH6936" s="16" t="str">
        <f>IF(AND(B6936="Premier League",E6936="Live"),_xlfn.XLOOKUP(_xlfn.TEXTJOIN(" vs ",,C6936:D6936),Calendar!G:G,Calendar!B:B),IF(AND(B6936="Premier League",E6936="Highlights"),_xlfn.XLOOKUP(H6936,Calendar!O:O,Calendar!N:N,,-1),""))</f>
        <v/>
      </c>
      <c r="AI6936" s="61" t="str">
        <f>IF(AND(AH6936&lt;&gt;"",E6936="Live"),_xlfn.XLOOKUP(_xlfn.TEXTJOIN(" vs ",,C6936:D6936),Calendar!G:G,Calendar!K:K),"")</f>
        <v/>
      </c>
      <c r="AJ6936" s="61" t="str">
        <f>IF(AND(K6936&lt;&gt;"Match of the Day",K6936&lt;&gt;"Match of the Day 2",K6936&lt;&gt;"Match of the Day Repeat"),"",1+MAX($AJ$10:AJ6935))</f>
        <v/>
      </c>
    </row>
    <row r="6937" spans="34:36" x14ac:dyDescent="0.35">
      <c r="AH6937" s="16" t="str">
        <f>IF(AND(B6937="Premier League",E6937="Live"),_xlfn.XLOOKUP(_xlfn.TEXTJOIN(" vs ",,C6937:D6937),Calendar!G:G,Calendar!B:B),IF(AND(B6937="Premier League",E6937="Highlights"),_xlfn.XLOOKUP(H6937,Calendar!O:O,Calendar!N:N,,-1),""))</f>
        <v/>
      </c>
      <c r="AI6937" s="61" t="str">
        <f>IF(AND(AH6937&lt;&gt;"",E6937="Live"),_xlfn.XLOOKUP(_xlfn.TEXTJOIN(" vs ",,C6937:D6937),Calendar!G:G,Calendar!K:K),"")</f>
        <v/>
      </c>
      <c r="AJ6937" s="61" t="str">
        <f>IF(AND(K6937&lt;&gt;"Match of the Day",K6937&lt;&gt;"Match of the Day 2",K6937&lt;&gt;"Match of the Day Repeat"),"",1+MAX($AJ$10:AJ6936))</f>
        <v/>
      </c>
    </row>
    <row r="6938" spans="34:36" x14ac:dyDescent="0.35">
      <c r="AH6938" s="16" t="str">
        <f>IF(AND(B6938="Premier League",E6938="Live"),_xlfn.XLOOKUP(_xlfn.TEXTJOIN(" vs ",,C6938:D6938),Calendar!G:G,Calendar!B:B),IF(AND(B6938="Premier League",E6938="Highlights"),_xlfn.XLOOKUP(H6938,Calendar!O:O,Calendar!N:N,,-1),""))</f>
        <v/>
      </c>
      <c r="AI6938" s="61" t="str">
        <f>IF(AND(AH6938&lt;&gt;"",E6938="Live"),_xlfn.XLOOKUP(_xlfn.TEXTJOIN(" vs ",,C6938:D6938),Calendar!G:G,Calendar!K:K),"")</f>
        <v/>
      </c>
      <c r="AJ6938" s="61" t="str">
        <f>IF(AND(K6938&lt;&gt;"Match of the Day",K6938&lt;&gt;"Match of the Day 2",K6938&lt;&gt;"Match of the Day Repeat"),"",1+MAX($AJ$10:AJ6937))</f>
        <v/>
      </c>
    </row>
    <row r="6939" spans="34:36" x14ac:dyDescent="0.35">
      <c r="AH6939" s="16" t="str">
        <f>IF(AND(B6939="Premier League",E6939="Live"),_xlfn.XLOOKUP(_xlfn.TEXTJOIN(" vs ",,C6939:D6939),Calendar!G:G,Calendar!B:B),IF(AND(B6939="Premier League",E6939="Highlights"),_xlfn.XLOOKUP(H6939,Calendar!O:O,Calendar!N:N,,-1),""))</f>
        <v/>
      </c>
      <c r="AI6939" s="61" t="str">
        <f>IF(AND(AH6939&lt;&gt;"",E6939="Live"),_xlfn.XLOOKUP(_xlfn.TEXTJOIN(" vs ",,C6939:D6939),Calendar!G:G,Calendar!K:K),"")</f>
        <v/>
      </c>
      <c r="AJ6939" s="61" t="str">
        <f>IF(AND(K6939&lt;&gt;"Match of the Day",K6939&lt;&gt;"Match of the Day 2",K6939&lt;&gt;"Match of the Day Repeat"),"",1+MAX($AJ$10:AJ6938))</f>
        <v/>
      </c>
    </row>
    <row r="6940" spans="34:36" x14ac:dyDescent="0.35">
      <c r="AH6940" s="16" t="str">
        <f>IF(AND(B6940="Premier League",E6940="Live"),_xlfn.XLOOKUP(_xlfn.TEXTJOIN(" vs ",,C6940:D6940),Calendar!G:G,Calendar!B:B),IF(AND(B6940="Premier League",E6940="Highlights"),_xlfn.XLOOKUP(H6940,Calendar!O:O,Calendar!N:N,,-1),""))</f>
        <v/>
      </c>
      <c r="AI6940" s="61" t="str">
        <f>IF(AND(AH6940&lt;&gt;"",E6940="Live"),_xlfn.XLOOKUP(_xlfn.TEXTJOIN(" vs ",,C6940:D6940),Calendar!G:G,Calendar!K:K),"")</f>
        <v/>
      </c>
      <c r="AJ6940" s="61" t="str">
        <f>IF(AND(K6940&lt;&gt;"Match of the Day",K6940&lt;&gt;"Match of the Day 2",K6940&lt;&gt;"Match of the Day Repeat"),"",1+MAX($AJ$10:AJ6939))</f>
        <v/>
      </c>
    </row>
    <row r="6941" spans="34:36" x14ac:dyDescent="0.35">
      <c r="AH6941" s="16" t="str">
        <f>IF(AND(B6941="Premier League",E6941="Live"),_xlfn.XLOOKUP(_xlfn.TEXTJOIN(" vs ",,C6941:D6941),Calendar!G:G,Calendar!B:B),IF(AND(B6941="Premier League",E6941="Highlights"),_xlfn.XLOOKUP(H6941,Calendar!O:O,Calendar!N:N,,-1),""))</f>
        <v/>
      </c>
      <c r="AI6941" s="61" t="str">
        <f>IF(AND(AH6941&lt;&gt;"",E6941="Live"),_xlfn.XLOOKUP(_xlfn.TEXTJOIN(" vs ",,C6941:D6941),Calendar!G:G,Calendar!K:K),"")</f>
        <v/>
      </c>
      <c r="AJ6941" s="61" t="str">
        <f>IF(AND(K6941&lt;&gt;"Match of the Day",K6941&lt;&gt;"Match of the Day 2",K6941&lt;&gt;"Match of the Day Repeat"),"",1+MAX($AJ$10:AJ6940))</f>
        <v/>
      </c>
    </row>
    <row r="6942" spans="34:36" x14ac:dyDescent="0.35">
      <c r="AH6942" s="16" t="str">
        <f>IF(AND(B6942="Premier League",E6942="Live"),_xlfn.XLOOKUP(_xlfn.TEXTJOIN(" vs ",,C6942:D6942),Calendar!G:G,Calendar!B:B),IF(AND(B6942="Premier League",E6942="Highlights"),_xlfn.XLOOKUP(H6942,Calendar!O:O,Calendar!N:N,,-1),""))</f>
        <v/>
      </c>
      <c r="AI6942" s="61" t="str">
        <f>IF(AND(AH6942&lt;&gt;"",E6942="Live"),_xlfn.XLOOKUP(_xlfn.TEXTJOIN(" vs ",,C6942:D6942),Calendar!G:G,Calendar!K:K),"")</f>
        <v/>
      </c>
      <c r="AJ6942" s="61" t="str">
        <f>IF(AND(K6942&lt;&gt;"Match of the Day",K6942&lt;&gt;"Match of the Day 2",K6942&lt;&gt;"Match of the Day Repeat"),"",1+MAX($AJ$10:AJ6941))</f>
        <v/>
      </c>
    </row>
    <row r="6943" spans="34:36" x14ac:dyDescent="0.35">
      <c r="AH6943" s="16" t="str">
        <f>IF(AND(B6943="Premier League",E6943="Live"),_xlfn.XLOOKUP(_xlfn.TEXTJOIN(" vs ",,C6943:D6943),Calendar!G:G,Calendar!B:B),IF(AND(B6943="Premier League",E6943="Highlights"),_xlfn.XLOOKUP(H6943,Calendar!O:O,Calendar!N:N,,-1),""))</f>
        <v/>
      </c>
      <c r="AI6943" s="61" t="str">
        <f>IF(AND(AH6943&lt;&gt;"",E6943="Live"),_xlfn.XLOOKUP(_xlfn.TEXTJOIN(" vs ",,C6943:D6943),Calendar!G:G,Calendar!K:K),"")</f>
        <v/>
      </c>
      <c r="AJ6943" s="61" t="str">
        <f>IF(AND(K6943&lt;&gt;"Match of the Day",K6943&lt;&gt;"Match of the Day 2",K6943&lt;&gt;"Match of the Day Repeat"),"",1+MAX($AJ$10:AJ6942))</f>
        <v/>
      </c>
    </row>
    <row r="6944" spans="34:36" x14ac:dyDescent="0.35">
      <c r="AH6944" s="16" t="str">
        <f>IF(AND(B6944="Premier League",E6944="Live"),_xlfn.XLOOKUP(_xlfn.TEXTJOIN(" vs ",,C6944:D6944),Calendar!G:G,Calendar!B:B),IF(AND(B6944="Premier League",E6944="Highlights"),_xlfn.XLOOKUP(H6944,Calendar!O:O,Calendar!N:N,,-1),""))</f>
        <v/>
      </c>
      <c r="AI6944" s="61" t="str">
        <f>IF(AND(AH6944&lt;&gt;"",E6944="Live"),_xlfn.XLOOKUP(_xlfn.TEXTJOIN(" vs ",,C6944:D6944),Calendar!G:G,Calendar!K:K),"")</f>
        <v/>
      </c>
      <c r="AJ6944" s="61" t="str">
        <f>IF(AND(K6944&lt;&gt;"Match of the Day",K6944&lt;&gt;"Match of the Day 2",K6944&lt;&gt;"Match of the Day Repeat"),"",1+MAX($AJ$10:AJ6943))</f>
        <v/>
      </c>
    </row>
    <row r="6945" spans="34:36" x14ac:dyDescent="0.35">
      <c r="AH6945" s="16" t="str">
        <f>IF(AND(B6945="Premier League",E6945="Live"),_xlfn.XLOOKUP(_xlfn.TEXTJOIN(" vs ",,C6945:D6945),Calendar!G:G,Calendar!B:B),IF(AND(B6945="Premier League",E6945="Highlights"),_xlfn.XLOOKUP(H6945,Calendar!O:O,Calendar!N:N,,-1),""))</f>
        <v/>
      </c>
      <c r="AI6945" s="61" t="str">
        <f>IF(AND(AH6945&lt;&gt;"",E6945="Live"),_xlfn.XLOOKUP(_xlfn.TEXTJOIN(" vs ",,C6945:D6945),Calendar!G:G,Calendar!K:K),"")</f>
        <v/>
      </c>
      <c r="AJ6945" s="61" t="str">
        <f>IF(AND(K6945&lt;&gt;"Match of the Day",K6945&lt;&gt;"Match of the Day 2",K6945&lt;&gt;"Match of the Day Repeat"),"",1+MAX($AJ$10:AJ6944))</f>
        <v/>
      </c>
    </row>
    <row r="6946" spans="34:36" x14ac:dyDescent="0.35">
      <c r="AH6946" s="16" t="str">
        <f>IF(AND(B6946="Premier League",E6946="Live"),_xlfn.XLOOKUP(_xlfn.TEXTJOIN(" vs ",,C6946:D6946),Calendar!G:G,Calendar!B:B),IF(AND(B6946="Premier League",E6946="Highlights"),_xlfn.XLOOKUP(H6946,Calendar!O:O,Calendar!N:N,,-1),""))</f>
        <v/>
      </c>
      <c r="AI6946" s="61" t="str">
        <f>IF(AND(AH6946&lt;&gt;"",E6946="Live"),_xlfn.XLOOKUP(_xlfn.TEXTJOIN(" vs ",,C6946:D6946),Calendar!G:G,Calendar!K:K),"")</f>
        <v/>
      </c>
      <c r="AJ6946" s="61" t="str">
        <f>IF(AND(K6946&lt;&gt;"Match of the Day",K6946&lt;&gt;"Match of the Day 2",K6946&lt;&gt;"Match of the Day Repeat"),"",1+MAX($AJ$10:AJ6945))</f>
        <v/>
      </c>
    </row>
    <row r="6947" spans="34:36" x14ac:dyDescent="0.35">
      <c r="AH6947" s="16" t="str">
        <f>IF(AND(B6947="Premier League",E6947="Live"),_xlfn.XLOOKUP(_xlfn.TEXTJOIN(" vs ",,C6947:D6947),Calendar!G:G,Calendar!B:B),IF(AND(B6947="Premier League",E6947="Highlights"),_xlfn.XLOOKUP(H6947,Calendar!O:O,Calendar!N:N,,-1),""))</f>
        <v/>
      </c>
      <c r="AI6947" s="61" t="str">
        <f>IF(AND(AH6947&lt;&gt;"",E6947="Live"),_xlfn.XLOOKUP(_xlfn.TEXTJOIN(" vs ",,C6947:D6947),Calendar!G:G,Calendar!K:K),"")</f>
        <v/>
      </c>
      <c r="AJ6947" s="61" t="str">
        <f>IF(AND(K6947&lt;&gt;"Match of the Day",K6947&lt;&gt;"Match of the Day 2",K6947&lt;&gt;"Match of the Day Repeat"),"",1+MAX($AJ$10:AJ6946))</f>
        <v/>
      </c>
    </row>
    <row r="6948" spans="34:36" x14ac:dyDescent="0.35">
      <c r="AH6948" s="16" t="str">
        <f>IF(AND(B6948="Premier League",E6948="Live"),_xlfn.XLOOKUP(_xlfn.TEXTJOIN(" vs ",,C6948:D6948),Calendar!G:G,Calendar!B:B),IF(AND(B6948="Premier League",E6948="Highlights"),_xlfn.XLOOKUP(H6948,Calendar!O:O,Calendar!N:N,,-1),""))</f>
        <v/>
      </c>
      <c r="AI6948" s="61" t="str">
        <f>IF(AND(AH6948&lt;&gt;"",E6948="Live"),_xlfn.XLOOKUP(_xlfn.TEXTJOIN(" vs ",,C6948:D6948),Calendar!G:G,Calendar!K:K),"")</f>
        <v/>
      </c>
      <c r="AJ6948" s="61" t="str">
        <f>IF(AND(K6948&lt;&gt;"Match of the Day",K6948&lt;&gt;"Match of the Day 2",K6948&lt;&gt;"Match of the Day Repeat"),"",1+MAX($AJ$10:AJ6947))</f>
        <v/>
      </c>
    </row>
    <row r="6949" spans="34:36" x14ac:dyDescent="0.35">
      <c r="AH6949" s="16" t="str">
        <f>IF(AND(B6949="Premier League",E6949="Live"),_xlfn.XLOOKUP(_xlfn.TEXTJOIN(" vs ",,C6949:D6949),Calendar!G:G,Calendar!B:B),IF(AND(B6949="Premier League",E6949="Highlights"),_xlfn.XLOOKUP(H6949,Calendar!O:O,Calendar!N:N,,-1),""))</f>
        <v/>
      </c>
      <c r="AI6949" s="61" t="str">
        <f>IF(AND(AH6949&lt;&gt;"",E6949="Live"),_xlfn.XLOOKUP(_xlfn.TEXTJOIN(" vs ",,C6949:D6949),Calendar!G:G,Calendar!K:K),"")</f>
        <v/>
      </c>
      <c r="AJ6949" s="61" t="str">
        <f>IF(AND(K6949&lt;&gt;"Match of the Day",K6949&lt;&gt;"Match of the Day 2",K6949&lt;&gt;"Match of the Day Repeat"),"",1+MAX($AJ$10:AJ6948))</f>
        <v/>
      </c>
    </row>
    <row r="6950" spans="34:36" x14ac:dyDescent="0.35">
      <c r="AH6950" s="16" t="str">
        <f>IF(AND(B6950="Premier League",E6950="Live"),_xlfn.XLOOKUP(_xlfn.TEXTJOIN(" vs ",,C6950:D6950),Calendar!G:G,Calendar!B:B),IF(AND(B6950="Premier League",E6950="Highlights"),_xlfn.XLOOKUP(H6950,Calendar!O:O,Calendar!N:N,,-1),""))</f>
        <v/>
      </c>
      <c r="AI6950" s="61" t="str">
        <f>IF(AND(AH6950&lt;&gt;"",E6950="Live"),_xlfn.XLOOKUP(_xlfn.TEXTJOIN(" vs ",,C6950:D6950),Calendar!G:G,Calendar!K:K),"")</f>
        <v/>
      </c>
      <c r="AJ6950" s="61" t="str">
        <f>IF(AND(K6950&lt;&gt;"Match of the Day",K6950&lt;&gt;"Match of the Day 2",K6950&lt;&gt;"Match of the Day Repeat"),"",1+MAX($AJ$10:AJ6949))</f>
        <v/>
      </c>
    </row>
    <row r="6951" spans="34:36" x14ac:dyDescent="0.35">
      <c r="AH6951" s="16" t="str">
        <f>IF(AND(B6951="Premier League",E6951="Live"),_xlfn.XLOOKUP(_xlfn.TEXTJOIN(" vs ",,C6951:D6951),Calendar!G:G,Calendar!B:B),IF(AND(B6951="Premier League",E6951="Highlights"),_xlfn.XLOOKUP(H6951,Calendar!O:O,Calendar!N:N,,-1),""))</f>
        <v/>
      </c>
      <c r="AI6951" s="61" t="str">
        <f>IF(AND(AH6951&lt;&gt;"",E6951="Live"),_xlfn.XLOOKUP(_xlfn.TEXTJOIN(" vs ",,C6951:D6951),Calendar!G:G,Calendar!K:K),"")</f>
        <v/>
      </c>
      <c r="AJ6951" s="61" t="str">
        <f>IF(AND(K6951&lt;&gt;"Match of the Day",K6951&lt;&gt;"Match of the Day 2",K6951&lt;&gt;"Match of the Day Repeat"),"",1+MAX($AJ$10:AJ6950))</f>
        <v/>
      </c>
    </row>
    <row r="6952" spans="34:36" x14ac:dyDescent="0.35">
      <c r="AH6952" s="16" t="str">
        <f>IF(AND(B6952="Premier League",E6952="Live"),_xlfn.XLOOKUP(_xlfn.TEXTJOIN(" vs ",,C6952:D6952),Calendar!G:G,Calendar!B:B),IF(AND(B6952="Premier League",E6952="Highlights"),_xlfn.XLOOKUP(H6952,Calendar!O:O,Calendar!N:N,,-1),""))</f>
        <v/>
      </c>
      <c r="AI6952" s="61" t="str">
        <f>IF(AND(AH6952&lt;&gt;"",E6952="Live"),_xlfn.XLOOKUP(_xlfn.TEXTJOIN(" vs ",,C6952:D6952),Calendar!G:G,Calendar!K:K),"")</f>
        <v/>
      </c>
      <c r="AJ6952" s="61" t="str">
        <f>IF(AND(K6952&lt;&gt;"Match of the Day",K6952&lt;&gt;"Match of the Day 2",K6952&lt;&gt;"Match of the Day Repeat"),"",1+MAX($AJ$10:AJ6951))</f>
        <v/>
      </c>
    </row>
    <row r="6953" spans="34:36" x14ac:dyDescent="0.35">
      <c r="AH6953" s="16" t="str">
        <f>IF(AND(B6953="Premier League",E6953="Live"),_xlfn.XLOOKUP(_xlfn.TEXTJOIN(" vs ",,C6953:D6953),Calendar!G:G,Calendar!B:B),IF(AND(B6953="Premier League",E6953="Highlights"),_xlfn.XLOOKUP(H6953,Calendar!O:O,Calendar!N:N,,-1),""))</f>
        <v/>
      </c>
      <c r="AI6953" s="61" t="str">
        <f>IF(AND(AH6953&lt;&gt;"",E6953="Live"),_xlfn.XLOOKUP(_xlfn.TEXTJOIN(" vs ",,C6953:D6953),Calendar!G:G,Calendar!K:K),"")</f>
        <v/>
      </c>
      <c r="AJ6953" s="61" t="str">
        <f>IF(AND(K6953&lt;&gt;"Match of the Day",K6953&lt;&gt;"Match of the Day 2",K6953&lt;&gt;"Match of the Day Repeat"),"",1+MAX($AJ$10:AJ6952))</f>
        <v/>
      </c>
    </row>
    <row r="6954" spans="34:36" x14ac:dyDescent="0.35">
      <c r="AH6954" s="16" t="str">
        <f>IF(AND(B6954="Premier League",E6954="Live"),_xlfn.XLOOKUP(_xlfn.TEXTJOIN(" vs ",,C6954:D6954),Calendar!G:G,Calendar!B:B),IF(AND(B6954="Premier League",E6954="Highlights"),_xlfn.XLOOKUP(H6954,Calendar!O:O,Calendar!N:N,,-1),""))</f>
        <v/>
      </c>
      <c r="AI6954" s="61" t="str">
        <f>IF(AND(AH6954&lt;&gt;"",E6954="Live"),_xlfn.XLOOKUP(_xlfn.TEXTJOIN(" vs ",,C6954:D6954),Calendar!G:G,Calendar!K:K),"")</f>
        <v/>
      </c>
      <c r="AJ6954" s="61" t="str">
        <f>IF(AND(K6954&lt;&gt;"Match of the Day",K6954&lt;&gt;"Match of the Day 2",K6954&lt;&gt;"Match of the Day Repeat"),"",1+MAX($AJ$10:AJ6953))</f>
        <v/>
      </c>
    </row>
    <row r="6955" spans="34:36" x14ac:dyDescent="0.35">
      <c r="AH6955" s="16" t="str">
        <f>IF(AND(B6955="Premier League",E6955="Live"),_xlfn.XLOOKUP(_xlfn.TEXTJOIN(" vs ",,C6955:D6955),Calendar!G:G,Calendar!B:B),IF(AND(B6955="Premier League",E6955="Highlights"),_xlfn.XLOOKUP(H6955,Calendar!O:O,Calendar!N:N,,-1),""))</f>
        <v/>
      </c>
      <c r="AI6955" s="61" t="str">
        <f>IF(AND(AH6955&lt;&gt;"",E6955="Live"),_xlfn.XLOOKUP(_xlfn.TEXTJOIN(" vs ",,C6955:D6955),Calendar!G:G,Calendar!K:K),"")</f>
        <v/>
      </c>
      <c r="AJ6955" s="61" t="str">
        <f>IF(AND(K6955&lt;&gt;"Match of the Day",K6955&lt;&gt;"Match of the Day 2",K6955&lt;&gt;"Match of the Day Repeat"),"",1+MAX($AJ$10:AJ6954))</f>
        <v/>
      </c>
    </row>
    <row r="6956" spans="34:36" x14ac:dyDescent="0.35">
      <c r="AH6956" s="16" t="str">
        <f>IF(AND(B6956="Premier League",E6956="Live"),_xlfn.XLOOKUP(_xlfn.TEXTJOIN(" vs ",,C6956:D6956),Calendar!G:G,Calendar!B:B),IF(AND(B6956="Premier League",E6956="Highlights"),_xlfn.XLOOKUP(H6956,Calendar!O:O,Calendar!N:N,,-1),""))</f>
        <v/>
      </c>
      <c r="AI6956" s="61" t="str">
        <f>IF(AND(AH6956&lt;&gt;"",E6956="Live"),_xlfn.XLOOKUP(_xlfn.TEXTJOIN(" vs ",,C6956:D6956),Calendar!G:G,Calendar!K:K),"")</f>
        <v/>
      </c>
      <c r="AJ6956" s="61" t="str">
        <f>IF(AND(K6956&lt;&gt;"Match of the Day",K6956&lt;&gt;"Match of the Day 2",K6956&lt;&gt;"Match of the Day Repeat"),"",1+MAX($AJ$10:AJ6955))</f>
        <v/>
      </c>
    </row>
    <row r="6957" spans="34:36" x14ac:dyDescent="0.35">
      <c r="AH6957" s="16" t="str">
        <f>IF(AND(B6957="Premier League",E6957="Live"),_xlfn.XLOOKUP(_xlfn.TEXTJOIN(" vs ",,C6957:D6957),Calendar!G:G,Calendar!B:B),IF(AND(B6957="Premier League",E6957="Highlights"),_xlfn.XLOOKUP(H6957,Calendar!O:O,Calendar!N:N,,-1),""))</f>
        <v/>
      </c>
      <c r="AI6957" s="61" t="str">
        <f>IF(AND(AH6957&lt;&gt;"",E6957="Live"),_xlfn.XLOOKUP(_xlfn.TEXTJOIN(" vs ",,C6957:D6957),Calendar!G:G,Calendar!K:K),"")</f>
        <v/>
      </c>
      <c r="AJ6957" s="61" t="str">
        <f>IF(AND(K6957&lt;&gt;"Match of the Day",K6957&lt;&gt;"Match of the Day 2",K6957&lt;&gt;"Match of the Day Repeat"),"",1+MAX($AJ$10:AJ6956))</f>
        <v/>
      </c>
    </row>
    <row r="6958" spans="34:36" x14ac:dyDescent="0.35">
      <c r="AH6958" s="16" t="str">
        <f>IF(AND(B6958="Premier League",E6958="Live"),_xlfn.XLOOKUP(_xlfn.TEXTJOIN(" vs ",,C6958:D6958),Calendar!G:G,Calendar!B:B),IF(AND(B6958="Premier League",E6958="Highlights"),_xlfn.XLOOKUP(H6958,Calendar!O:O,Calendar!N:N,,-1),""))</f>
        <v/>
      </c>
      <c r="AI6958" s="61" t="str">
        <f>IF(AND(AH6958&lt;&gt;"",E6958="Live"),_xlfn.XLOOKUP(_xlfn.TEXTJOIN(" vs ",,C6958:D6958),Calendar!G:G,Calendar!K:K),"")</f>
        <v/>
      </c>
      <c r="AJ6958" s="61" t="str">
        <f>IF(AND(K6958&lt;&gt;"Match of the Day",K6958&lt;&gt;"Match of the Day 2",K6958&lt;&gt;"Match of the Day Repeat"),"",1+MAX($AJ$10:AJ6957))</f>
        <v/>
      </c>
    </row>
    <row r="6959" spans="34:36" x14ac:dyDescent="0.35">
      <c r="AH6959" s="16" t="str">
        <f>IF(AND(B6959="Premier League",E6959="Live"),_xlfn.XLOOKUP(_xlfn.TEXTJOIN(" vs ",,C6959:D6959),Calendar!G:G,Calendar!B:B),IF(AND(B6959="Premier League",E6959="Highlights"),_xlfn.XLOOKUP(H6959,Calendar!O:O,Calendar!N:N,,-1),""))</f>
        <v/>
      </c>
      <c r="AI6959" s="61" t="str">
        <f>IF(AND(AH6959&lt;&gt;"",E6959="Live"),_xlfn.XLOOKUP(_xlfn.TEXTJOIN(" vs ",,C6959:D6959),Calendar!G:G,Calendar!K:K),"")</f>
        <v/>
      </c>
      <c r="AJ6959" s="61" t="str">
        <f>IF(AND(K6959&lt;&gt;"Match of the Day",K6959&lt;&gt;"Match of the Day 2",K6959&lt;&gt;"Match of the Day Repeat"),"",1+MAX($AJ$10:AJ6958))</f>
        <v/>
      </c>
    </row>
    <row r="6960" spans="34:36" x14ac:dyDescent="0.35">
      <c r="AH6960" s="16" t="str">
        <f>IF(AND(B6960="Premier League",E6960="Live"),_xlfn.XLOOKUP(_xlfn.TEXTJOIN(" vs ",,C6960:D6960),Calendar!G:G,Calendar!B:B),IF(AND(B6960="Premier League",E6960="Highlights"),_xlfn.XLOOKUP(H6960,Calendar!O:O,Calendar!N:N,,-1),""))</f>
        <v/>
      </c>
      <c r="AI6960" s="61" t="str">
        <f>IF(AND(AH6960&lt;&gt;"",E6960="Live"),_xlfn.XLOOKUP(_xlfn.TEXTJOIN(" vs ",,C6960:D6960),Calendar!G:G,Calendar!K:K),"")</f>
        <v/>
      </c>
      <c r="AJ6960" s="61" t="str">
        <f>IF(AND(K6960&lt;&gt;"Match of the Day",K6960&lt;&gt;"Match of the Day 2",K6960&lt;&gt;"Match of the Day Repeat"),"",1+MAX($AJ$10:AJ6959))</f>
        <v/>
      </c>
    </row>
    <row r="6961" spans="34:36" x14ac:dyDescent="0.35">
      <c r="AH6961" s="16" t="str">
        <f>IF(AND(B6961="Premier League",E6961="Live"),_xlfn.XLOOKUP(_xlfn.TEXTJOIN(" vs ",,C6961:D6961),Calendar!G:G,Calendar!B:B),IF(AND(B6961="Premier League",E6961="Highlights"),_xlfn.XLOOKUP(H6961,Calendar!O:O,Calendar!N:N,,-1),""))</f>
        <v/>
      </c>
      <c r="AI6961" s="61" t="str">
        <f>IF(AND(AH6961&lt;&gt;"",E6961="Live"),_xlfn.XLOOKUP(_xlfn.TEXTJOIN(" vs ",,C6961:D6961),Calendar!G:G,Calendar!K:K),"")</f>
        <v/>
      </c>
      <c r="AJ6961" s="61" t="str">
        <f>IF(AND(K6961&lt;&gt;"Match of the Day",K6961&lt;&gt;"Match of the Day 2",K6961&lt;&gt;"Match of the Day Repeat"),"",1+MAX($AJ$10:AJ6960))</f>
        <v/>
      </c>
    </row>
    <row r="6962" spans="34:36" x14ac:dyDescent="0.35">
      <c r="AH6962" s="16" t="str">
        <f>IF(AND(B6962="Premier League",E6962="Live"),_xlfn.XLOOKUP(_xlfn.TEXTJOIN(" vs ",,C6962:D6962),Calendar!G:G,Calendar!B:B),IF(AND(B6962="Premier League",E6962="Highlights"),_xlfn.XLOOKUP(H6962,Calendar!O:O,Calendar!N:N,,-1),""))</f>
        <v/>
      </c>
      <c r="AI6962" s="61" t="str">
        <f>IF(AND(AH6962&lt;&gt;"",E6962="Live"),_xlfn.XLOOKUP(_xlfn.TEXTJOIN(" vs ",,C6962:D6962),Calendar!G:G,Calendar!K:K),"")</f>
        <v/>
      </c>
      <c r="AJ6962" s="61" t="str">
        <f>IF(AND(K6962&lt;&gt;"Match of the Day",K6962&lt;&gt;"Match of the Day 2",K6962&lt;&gt;"Match of the Day Repeat"),"",1+MAX($AJ$10:AJ6961))</f>
        <v/>
      </c>
    </row>
    <row r="6963" spans="34:36" x14ac:dyDescent="0.35">
      <c r="AH6963" s="16" t="str">
        <f>IF(AND(B6963="Premier League",E6963="Live"),_xlfn.XLOOKUP(_xlfn.TEXTJOIN(" vs ",,C6963:D6963),Calendar!G:G,Calendar!B:B),IF(AND(B6963="Premier League",E6963="Highlights"),_xlfn.XLOOKUP(H6963,Calendar!O:O,Calendar!N:N,,-1),""))</f>
        <v/>
      </c>
      <c r="AI6963" s="61" t="str">
        <f>IF(AND(AH6963&lt;&gt;"",E6963="Live"),_xlfn.XLOOKUP(_xlfn.TEXTJOIN(" vs ",,C6963:D6963),Calendar!G:G,Calendar!K:K),"")</f>
        <v/>
      </c>
      <c r="AJ6963" s="61" t="str">
        <f>IF(AND(K6963&lt;&gt;"Match of the Day",K6963&lt;&gt;"Match of the Day 2",K6963&lt;&gt;"Match of the Day Repeat"),"",1+MAX($AJ$10:AJ6962))</f>
        <v/>
      </c>
    </row>
    <row r="6964" spans="34:36" x14ac:dyDescent="0.35">
      <c r="AH6964" s="16" t="str">
        <f>IF(AND(B6964="Premier League",E6964="Live"),_xlfn.XLOOKUP(_xlfn.TEXTJOIN(" vs ",,C6964:D6964),Calendar!G:G,Calendar!B:B),IF(AND(B6964="Premier League",E6964="Highlights"),_xlfn.XLOOKUP(H6964,Calendar!O:O,Calendar!N:N,,-1),""))</f>
        <v/>
      </c>
      <c r="AI6964" s="61" t="str">
        <f>IF(AND(AH6964&lt;&gt;"",E6964="Live"),_xlfn.XLOOKUP(_xlfn.TEXTJOIN(" vs ",,C6964:D6964),Calendar!G:G,Calendar!K:K),"")</f>
        <v/>
      </c>
      <c r="AJ6964" s="61" t="str">
        <f>IF(AND(K6964&lt;&gt;"Match of the Day",K6964&lt;&gt;"Match of the Day 2",K6964&lt;&gt;"Match of the Day Repeat"),"",1+MAX($AJ$10:AJ6963))</f>
        <v/>
      </c>
    </row>
    <row r="6965" spans="34:36" x14ac:dyDescent="0.35">
      <c r="AH6965" s="16" t="str">
        <f>IF(AND(B6965="Premier League",E6965="Live"),_xlfn.XLOOKUP(_xlfn.TEXTJOIN(" vs ",,C6965:D6965),Calendar!G:G,Calendar!B:B),IF(AND(B6965="Premier League",E6965="Highlights"),_xlfn.XLOOKUP(H6965,Calendar!O:O,Calendar!N:N,,-1),""))</f>
        <v/>
      </c>
      <c r="AI6965" s="61" t="str">
        <f>IF(AND(AH6965&lt;&gt;"",E6965="Live"),_xlfn.XLOOKUP(_xlfn.TEXTJOIN(" vs ",,C6965:D6965),Calendar!G:G,Calendar!K:K),"")</f>
        <v/>
      </c>
      <c r="AJ6965" s="61" t="str">
        <f>IF(AND(K6965&lt;&gt;"Match of the Day",K6965&lt;&gt;"Match of the Day 2",K6965&lt;&gt;"Match of the Day Repeat"),"",1+MAX($AJ$10:AJ6964))</f>
        <v/>
      </c>
    </row>
    <row r="6966" spans="34:36" x14ac:dyDescent="0.35">
      <c r="AH6966" s="16" t="str">
        <f>IF(AND(B6966="Premier League",E6966="Live"),_xlfn.XLOOKUP(_xlfn.TEXTJOIN(" vs ",,C6966:D6966),Calendar!G:G,Calendar!B:B),IF(AND(B6966="Premier League",E6966="Highlights"),_xlfn.XLOOKUP(H6966,Calendar!O:O,Calendar!N:N,,-1),""))</f>
        <v/>
      </c>
      <c r="AI6966" s="61" t="str">
        <f>IF(AND(AH6966&lt;&gt;"",E6966="Live"),_xlfn.XLOOKUP(_xlfn.TEXTJOIN(" vs ",,C6966:D6966),Calendar!G:G,Calendar!K:K),"")</f>
        <v/>
      </c>
      <c r="AJ6966" s="61" t="str">
        <f>IF(AND(K6966&lt;&gt;"Match of the Day",K6966&lt;&gt;"Match of the Day 2",K6966&lt;&gt;"Match of the Day Repeat"),"",1+MAX($AJ$10:AJ6965))</f>
        <v/>
      </c>
    </row>
    <row r="6967" spans="34:36" x14ac:dyDescent="0.35">
      <c r="AH6967" s="16" t="str">
        <f>IF(AND(B6967="Premier League",E6967="Live"),_xlfn.XLOOKUP(_xlfn.TEXTJOIN(" vs ",,C6967:D6967),Calendar!G:G,Calendar!B:B),IF(AND(B6967="Premier League",E6967="Highlights"),_xlfn.XLOOKUP(H6967,Calendar!O:O,Calendar!N:N,,-1),""))</f>
        <v/>
      </c>
      <c r="AI6967" s="61" t="str">
        <f>IF(AND(AH6967&lt;&gt;"",E6967="Live"),_xlfn.XLOOKUP(_xlfn.TEXTJOIN(" vs ",,C6967:D6967),Calendar!G:G,Calendar!K:K),"")</f>
        <v/>
      </c>
      <c r="AJ6967" s="61" t="str">
        <f>IF(AND(K6967&lt;&gt;"Match of the Day",K6967&lt;&gt;"Match of the Day 2",K6967&lt;&gt;"Match of the Day Repeat"),"",1+MAX($AJ$10:AJ6966))</f>
        <v/>
      </c>
    </row>
    <row r="6968" spans="34:36" x14ac:dyDescent="0.35">
      <c r="AH6968" s="16" t="str">
        <f>IF(AND(B6968="Premier League",E6968="Live"),_xlfn.XLOOKUP(_xlfn.TEXTJOIN(" vs ",,C6968:D6968),Calendar!G:G,Calendar!B:B),IF(AND(B6968="Premier League",E6968="Highlights"),_xlfn.XLOOKUP(H6968,Calendar!O:O,Calendar!N:N,,-1),""))</f>
        <v/>
      </c>
      <c r="AI6968" s="61" t="str">
        <f>IF(AND(AH6968&lt;&gt;"",E6968="Live"),_xlfn.XLOOKUP(_xlfn.TEXTJOIN(" vs ",,C6968:D6968),Calendar!G:G,Calendar!K:K),"")</f>
        <v/>
      </c>
      <c r="AJ6968" s="61" t="str">
        <f>IF(AND(K6968&lt;&gt;"Match of the Day",K6968&lt;&gt;"Match of the Day 2",K6968&lt;&gt;"Match of the Day Repeat"),"",1+MAX($AJ$10:AJ6967))</f>
        <v/>
      </c>
    </row>
    <row r="6969" spans="34:36" x14ac:dyDescent="0.35">
      <c r="AH6969" s="16" t="str">
        <f>IF(AND(B6969="Premier League",E6969="Live"),_xlfn.XLOOKUP(_xlfn.TEXTJOIN(" vs ",,C6969:D6969),Calendar!G:G,Calendar!B:B),IF(AND(B6969="Premier League",E6969="Highlights"),_xlfn.XLOOKUP(H6969,Calendar!O:O,Calendar!N:N,,-1),""))</f>
        <v/>
      </c>
      <c r="AI6969" s="61" t="str">
        <f>IF(AND(AH6969&lt;&gt;"",E6969="Live"),_xlfn.XLOOKUP(_xlfn.TEXTJOIN(" vs ",,C6969:D6969),Calendar!G:G,Calendar!K:K),"")</f>
        <v/>
      </c>
      <c r="AJ6969" s="61" t="str">
        <f>IF(AND(K6969&lt;&gt;"Match of the Day",K6969&lt;&gt;"Match of the Day 2",K6969&lt;&gt;"Match of the Day Repeat"),"",1+MAX($AJ$10:AJ6968))</f>
        <v/>
      </c>
    </row>
    <row r="6970" spans="34:36" x14ac:dyDescent="0.35">
      <c r="AH6970" s="16" t="str">
        <f>IF(AND(B6970="Premier League",E6970="Live"),_xlfn.XLOOKUP(_xlfn.TEXTJOIN(" vs ",,C6970:D6970),Calendar!G:G,Calendar!B:B),IF(AND(B6970="Premier League",E6970="Highlights"),_xlfn.XLOOKUP(H6970,Calendar!O:O,Calendar!N:N,,-1),""))</f>
        <v/>
      </c>
      <c r="AI6970" s="61" t="str">
        <f>IF(AND(AH6970&lt;&gt;"",E6970="Live"),_xlfn.XLOOKUP(_xlfn.TEXTJOIN(" vs ",,C6970:D6970),Calendar!G:G,Calendar!K:K),"")</f>
        <v/>
      </c>
      <c r="AJ6970" s="61" t="str">
        <f>IF(AND(K6970&lt;&gt;"Match of the Day",K6970&lt;&gt;"Match of the Day 2",K6970&lt;&gt;"Match of the Day Repeat"),"",1+MAX($AJ$10:AJ6969))</f>
        <v/>
      </c>
    </row>
    <row r="6971" spans="34:36" x14ac:dyDescent="0.35">
      <c r="AH6971" s="16" t="str">
        <f>IF(AND(B6971="Premier League",E6971="Live"),_xlfn.XLOOKUP(_xlfn.TEXTJOIN(" vs ",,C6971:D6971),Calendar!G:G,Calendar!B:B),IF(AND(B6971="Premier League",E6971="Highlights"),_xlfn.XLOOKUP(H6971,Calendar!O:O,Calendar!N:N,,-1),""))</f>
        <v/>
      </c>
      <c r="AI6971" s="61" t="str">
        <f>IF(AND(AH6971&lt;&gt;"",E6971="Live"),_xlfn.XLOOKUP(_xlfn.TEXTJOIN(" vs ",,C6971:D6971),Calendar!G:G,Calendar!K:K),"")</f>
        <v/>
      </c>
      <c r="AJ6971" s="61" t="str">
        <f>IF(AND(K6971&lt;&gt;"Match of the Day",K6971&lt;&gt;"Match of the Day 2",K6971&lt;&gt;"Match of the Day Repeat"),"",1+MAX($AJ$10:AJ6970))</f>
        <v/>
      </c>
    </row>
    <row r="6972" spans="34:36" x14ac:dyDescent="0.35">
      <c r="AH6972" s="16" t="str">
        <f>IF(AND(B6972="Premier League",E6972="Live"),_xlfn.XLOOKUP(_xlfn.TEXTJOIN(" vs ",,C6972:D6972),Calendar!G:G,Calendar!B:B),IF(AND(B6972="Premier League",E6972="Highlights"),_xlfn.XLOOKUP(H6972,Calendar!O:O,Calendar!N:N,,-1),""))</f>
        <v/>
      </c>
      <c r="AI6972" s="61" t="str">
        <f>IF(AND(AH6972&lt;&gt;"",E6972="Live"),_xlfn.XLOOKUP(_xlfn.TEXTJOIN(" vs ",,C6972:D6972),Calendar!G:G,Calendar!K:K),"")</f>
        <v/>
      </c>
      <c r="AJ6972" s="61" t="str">
        <f>IF(AND(K6972&lt;&gt;"Match of the Day",K6972&lt;&gt;"Match of the Day 2",K6972&lt;&gt;"Match of the Day Repeat"),"",1+MAX($AJ$10:AJ6971))</f>
        <v/>
      </c>
    </row>
    <row r="6973" spans="34:36" x14ac:dyDescent="0.35">
      <c r="AH6973" s="16" t="str">
        <f>IF(AND(B6973="Premier League",E6973="Live"),_xlfn.XLOOKUP(_xlfn.TEXTJOIN(" vs ",,C6973:D6973),Calendar!G:G,Calendar!B:B),IF(AND(B6973="Premier League",E6973="Highlights"),_xlfn.XLOOKUP(H6973,Calendar!O:O,Calendar!N:N,,-1),""))</f>
        <v/>
      </c>
      <c r="AI6973" s="61" t="str">
        <f>IF(AND(AH6973&lt;&gt;"",E6973="Live"),_xlfn.XLOOKUP(_xlfn.TEXTJOIN(" vs ",,C6973:D6973),Calendar!G:G,Calendar!K:K),"")</f>
        <v/>
      </c>
      <c r="AJ6973" s="61" t="str">
        <f>IF(AND(K6973&lt;&gt;"Match of the Day",K6973&lt;&gt;"Match of the Day 2",K6973&lt;&gt;"Match of the Day Repeat"),"",1+MAX($AJ$10:AJ6972))</f>
        <v/>
      </c>
    </row>
    <row r="6974" spans="34:36" x14ac:dyDescent="0.35">
      <c r="AH6974" s="16" t="str">
        <f>IF(AND(B6974="Premier League",E6974="Live"),_xlfn.XLOOKUP(_xlfn.TEXTJOIN(" vs ",,C6974:D6974),Calendar!G:G,Calendar!B:B),IF(AND(B6974="Premier League",E6974="Highlights"),_xlfn.XLOOKUP(H6974,Calendar!O:O,Calendar!N:N,,-1),""))</f>
        <v/>
      </c>
      <c r="AI6974" s="61" t="str">
        <f>IF(AND(AH6974&lt;&gt;"",E6974="Live"),_xlfn.XLOOKUP(_xlfn.TEXTJOIN(" vs ",,C6974:D6974),Calendar!G:G,Calendar!K:K),"")</f>
        <v/>
      </c>
      <c r="AJ6974" s="61" t="str">
        <f>IF(AND(K6974&lt;&gt;"Match of the Day",K6974&lt;&gt;"Match of the Day 2",K6974&lt;&gt;"Match of the Day Repeat"),"",1+MAX($AJ$10:AJ6973))</f>
        <v/>
      </c>
    </row>
    <row r="6975" spans="34:36" x14ac:dyDescent="0.35">
      <c r="AH6975" s="16" t="str">
        <f>IF(AND(B6975="Premier League",E6975="Live"),_xlfn.XLOOKUP(_xlfn.TEXTJOIN(" vs ",,C6975:D6975),Calendar!G:G,Calendar!B:B),IF(AND(B6975="Premier League",E6975="Highlights"),_xlfn.XLOOKUP(H6975,Calendar!O:O,Calendar!N:N,,-1),""))</f>
        <v/>
      </c>
      <c r="AI6975" s="61" t="str">
        <f>IF(AND(AH6975&lt;&gt;"",E6975="Live"),_xlfn.XLOOKUP(_xlfn.TEXTJOIN(" vs ",,C6975:D6975),Calendar!G:G,Calendar!K:K),"")</f>
        <v/>
      </c>
      <c r="AJ6975" s="61" t="str">
        <f>IF(AND(K6975&lt;&gt;"Match of the Day",K6975&lt;&gt;"Match of the Day 2",K6975&lt;&gt;"Match of the Day Repeat"),"",1+MAX($AJ$10:AJ6974))</f>
        <v/>
      </c>
    </row>
    <row r="6976" spans="34:36" x14ac:dyDescent="0.35">
      <c r="AH6976" s="16" t="str">
        <f>IF(AND(B6976="Premier League",E6976="Live"),_xlfn.XLOOKUP(_xlfn.TEXTJOIN(" vs ",,C6976:D6976),Calendar!G:G,Calendar!B:B),IF(AND(B6976="Premier League",E6976="Highlights"),_xlfn.XLOOKUP(H6976,Calendar!O:O,Calendar!N:N,,-1),""))</f>
        <v/>
      </c>
      <c r="AI6976" s="61" t="str">
        <f>IF(AND(AH6976&lt;&gt;"",E6976="Live"),_xlfn.XLOOKUP(_xlfn.TEXTJOIN(" vs ",,C6976:D6976),Calendar!G:G,Calendar!K:K),"")</f>
        <v/>
      </c>
      <c r="AJ6976" s="61" t="str">
        <f>IF(AND(K6976&lt;&gt;"Match of the Day",K6976&lt;&gt;"Match of the Day 2",K6976&lt;&gt;"Match of the Day Repeat"),"",1+MAX($AJ$10:AJ6975))</f>
        <v/>
      </c>
    </row>
    <row r="6977" spans="34:36" x14ac:dyDescent="0.35">
      <c r="AH6977" s="16" t="str">
        <f>IF(AND(B6977="Premier League",E6977="Live"),_xlfn.XLOOKUP(_xlfn.TEXTJOIN(" vs ",,C6977:D6977),Calendar!G:G,Calendar!B:B),IF(AND(B6977="Premier League",E6977="Highlights"),_xlfn.XLOOKUP(H6977,Calendar!O:O,Calendar!N:N,,-1),""))</f>
        <v/>
      </c>
      <c r="AI6977" s="61" t="str">
        <f>IF(AND(AH6977&lt;&gt;"",E6977="Live"),_xlfn.XLOOKUP(_xlfn.TEXTJOIN(" vs ",,C6977:D6977),Calendar!G:G,Calendar!K:K),"")</f>
        <v/>
      </c>
      <c r="AJ6977" s="61" t="str">
        <f>IF(AND(K6977&lt;&gt;"Match of the Day",K6977&lt;&gt;"Match of the Day 2",K6977&lt;&gt;"Match of the Day Repeat"),"",1+MAX($AJ$10:AJ6976))</f>
        <v/>
      </c>
    </row>
    <row r="6978" spans="34:36" x14ac:dyDescent="0.35">
      <c r="AH6978" s="16" t="str">
        <f>IF(AND(B6978="Premier League",E6978="Live"),_xlfn.XLOOKUP(_xlfn.TEXTJOIN(" vs ",,C6978:D6978),Calendar!G:G,Calendar!B:B),IF(AND(B6978="Premier League",E6978="Highlights"),_xlfn.XLOOKUP(H6978,Calendar!O:O,Calendar!N:N,,-1),""))</f>
        <v/>
      </c>
      <c r="AI6978" s="61" t="str">
        <f>IF(AND(AH6978&lt;&gt;"",E6978="Live"),_xlfn.XLOOKUP(_xlfn.TEXTJOIN(" vs ",,C6978:D6978),Calendar!G:G,Calendar!K:K),"")</f>
        <v/>
      </c>
      <c r="AJ6978" s="61" t="str">
        <f>IF(AND(K6978&lt;&gt;"Match of the Day",K6978&lt;&gt;"Match of the Day 2",K6978&lt;&gt;"Match of the Day Repeat"),"",1+MAX($AJ$10:AJ6977))</f>
        <v/>
      </c>
    </row>
    <row r="6979" spans="34:36" x14ac:dyDescent="0.35">
      <c r="AH6979" s="16" t="str">
        <f>IF(AND(B6979="Premier League",E6979="Live"),_xlfn.XLOOKUP(_xlfn.TEXTJOIN(" vs ",,C6979:D6979),Calendar!G:G,Calendar!B:B),IF(AND(B6979="Premier League",E6979="Highlights"),_xlfn.XLOOKUP(H6979,Calendar!O:O,Calendar!N:N,,-1),""))</f>
        <v/>
      </c>
      <c r="AI6979" s="61" t="str">
        <f>IF(AND(AH6979&lt;&gt;"",E6979="Live"),_xlfn.XLOOKUP(_xlfn.TEXTJOIN(" vs ",,C6979:D6979),Calendar!G:G,Calendar!K:K),"")</f>
        <v/>
      </c>
      <c r="AJ6979" s="61" t="str">
        <f>IF(AND(K6979&lt;&gt;"Match of the Day",K6979&lt;&gt;"Match of the Day 2",K6979&lt;&gt;"Match of the Day Repeat"),"",1+MAX($AJ$10:AJ6978))</f>
        <v/>
      </c>
    </row>
    <row r="6980" spans="34:36" x14ac:dyDescent="0.35">
      <c r="AH6980" s="16" t="str">
        <f>IF(AND(B6980="Premier League",E6980="Live"),_xlfn.XLOOKUP(_xlfn.TEXTJOIN(" vs ",,C6980:D6980),Calendar!G:G,Calendar!B:B),IF(AND(B6980="Premier League",E6980="Highlights"),_xlfn.XLOOKUP(H6980,Calendar!O:O,Calendar!N:N,,-1),""))</f>
        <v/>
      </c>
      <c r="AI6980" s="61" t="str">
        <f>IF(AND(AH6980&lt;&gt;"",E6980="Live"),_xlfn.XLOOKUP(_xlfn.TEXTJOIN(" vs ",,C6980:D6980),Calendar!G:G,Calendar!K:K),"")</f>
        <v/>
      </c>
      <c r="AJ6980" s="61" t="str">
        <f>IF(AND(K6980&lt;&gt;"Match of the Day",K6980&lt;&gt;"Match of the Day 2",K6980&lt;&gt;"Match of the Day Repeat"),"",1+MAX($AJ$10:AJ6979))</f>
        <v/>
      </c>
    </row>
    <row r="6981" spans="34:36" x14ac:dyDescent="0.35">
      <c r="AH6981" s="16" t="str">
        <f>IF(AND(B6981="Premier League",E6981="Live"),_xlfn.XLOOKUP(_xlfn.TEXTJOIN(" vs ",,C6981:D6981),Calendar!G:G,Calendar!B:B),IF(AND(B6981="Premier League",E6981="Highlights"),_xlfn.XLOOKUP(H6981,Calendar!O:O,Calendar!N:N,,-1),""))</f>
        <v/>
      </c>
      <c r="AI6981" s="61" t="str">
        <f>IF(AND(AH6981&lt;&gt;"",E6981="Live"),_xlfn.XLOOKUP(_xlfn.TEXTJOIN(" vs ",,C6981:D6981),Calendar!G:G,Calendar!K:K),"")</f>
        <v/>
      </c>
      <c r="AJ6981" s="61" t="str">
        <f>IF(AND(K6981&lt;&gt;"Match of the Day",K6981&lt;&gt;"Match of the Day 2",K6981&lt;&gt;"Match of the Day Repeat"),"",1+MAX($AJ$10:AJ6980))</f>
        <v/>
      </c>
    </row>
    <row r="6982" spans="34:36" x14ac:dyDescent="0.35">
      <c r="AH6982" s="16" t="str">
        <f>IF(AND(B6982="Premier League",E6982="Live"),_xlfn.XLOOKUP(_xlfn.TEXTJOIN(" vs ",,C6982:D6982),Calendar!G:G,Calendar!B:B),IF(AND(B6982="Premier League",E6982="Highlights"),_xlfn.XLOOKUP(H6982,Calendar!O:O,Calendar!N:N,,-1),""))</f>
        <v/>
      </c>
      <c r="AI6982" s="61" t="str">
        <f>IF(AND(AH6982&lt;&gt;"",E6982="Live"),_xlfn.XLOOKUP(_xlfn.TEXTJOIN(" vs ",,C6982:D6982),Calendar!G:G,Calendar!K:K),"")</f>
        <v/>
      </c>
      <c r="AJ6982" s="61" t="str">
        <f>IF(AND(K6982&lt;&gt;"Match of the Day",K6982&lt;&gt;"Match of the Day 2",K6982&lt;&gt;"Match of the Day Repeat"),"",1+MAX($AJ$10:AJ6981))</f>
        <v/>
      </c>
    </row>
    <row r="6983" spans="34:36" x14ac:dyDescent="0.35">
      <c r="AH6983" s="16" t="str">
        <f>IF(AND(B6983="Premier League",E6983="Live"),_xlfn.XLOOKUP(_xlfn.TEXTJOIN(" vs ",,C6983:D6983),Calendar!G:G,Calendar!B:B),IF(AND(B6983="Premier League",E6983="Highlights"),_xlfn.XLOOKUP(H6983,Calendar!O:O,Calendar!N:N,,-1),""))</f>
        <v/>
      </c>
      <c r="AI6983" s="61" t="str">
        <f>IF(AND(AH6983&lt;&gt;"",E6983="Live"),_xlfn.XLOOKUP(_xlfn.TEXTJOIN(" vs ",,C6983:D6983),Calendar!G:G,Calendar!K:K),"")</f>
        <v/>
      </c>
      <c r="AJ6983" s="61" t="str">
        <f>IF(AND(K6983&lt;&gt;"Match of the Day",K6983&lt;&gt;"Match of the Day 2",K6983&lt;&gt;"Match of the Day Repeat"),"",1+MAX($AJ$10:AJ6982))</f>
        <v/>
      </c>
    </row>
    <row r="6984" spans="34:36" x14ac:dyDescent="0.35">
      <c r="AH6984" s="16" t="str">
        <f>IF(AND(B6984="Premier League",E6984="Live"),_xlfn.XLOOKUP(_xlfn.TEXTJOIN(" vs ",,C6984:D6984),Calendar!G:G,Calendar!B:B),IF(AND(B6984="Premier League",E6984="Highlights"),_xlfn.XLOOKUP(H6984,Calendar!O:O,Calendar!N:N,,-1),""))</f>
        <v/>
      </c>
      <c r="AI6984" s="61" t="str">
        <f>IF(AND(AH6984&lt;&gt;"",E6984="Live"),_xlfn.XLOOKUP(_xlfn.TEXTJOIN(" vs ",,C6984:D6984),Calendar!G:G,Calendar!K:K),"")</f>
        <v/>
      </c>
      <c r="AJ6984" s="61" t="str">
        <f>IF(AND(K6984&lt;&gt;"Match of the Day",K6984&lt;&gt;"Match of the Day 2",K6984&lt;&gt;"Match of the Day Repeat"),"",1+MAX($AJ$10:AJ6983))</f>
        <v/>
      </c>
    </row>
    <row r="6985" spans="34:36" x14ac:dyDescent="0.35">
      <c r="AH6985" s="16" t="str">
        <f>IF(AND(B6985="Premier League",E6985="Live"),_xlfn.XLOOKUP(_xlfn.TEXTJOIN(" vs ",,C6985:D6985),Calendar!G:G,Calendar!B:B),IF(AND(B6985="Premier League",E6985="Highlights"),_xlfn.XLOOKUP(H6985,Calendar!O:O,Calendar!N:N,,-1),""))</f>
        <v/>
      </c>
      <c r="AI6985" s="61" t="str">
        <f>IF(AND(AH6985&lt;&gt;"",E6985="Live"),_xlfn.XLOOKUP(_xlfn.TEXTJOIN(" vs ",,C6985:D6985),Calendar!G:G,Calendar!K:K),"")</f>
        <v/>
      </c>
      <c r="AJ6985" s="61" t="str">
        <f>IF(AND(K6985&lt;&gt;"Match of the Day",K6985&lt;&gt;"Match of the Day 2",K6985&lt;&gt;"Match of the Day Repeat"),"",1+MAX($AJ$10:AJ6984))</f>
        <v/>
      </c>
    </row>
    <row r="6986" spans="34:36" x14ac:dyDescent="0.35">
      <c r="AH6986" s="16" t="str">
        <f>IF(AND(B6986="Premier League",E6986="Live"),_xlfn.XLOOKUP(_xlfn.TEXTJOIN(" vs ",,C6986:D6986),Calendar!G:G,Calendar!B:B),IF(AND(B6986="Premier League",E6986="Highlights"),_xlfn.XLOOKUP(H6986,Calendar!O:O,Calendar!N:N,,-1),""))</f>
        <v/>
      </c>
      <c r="AI6986" s="61" t="str">
        <f>IF(AND(AH6986&lt;&gt;"",E6986="Live"),_xlfn.XLOOKUP(_xlfn.TEXTJOIN(" vs ",,C6986:D6986),Calendar!G:G,Calendar!K:K),"")</f>
        <v/>
      </c>
      <c r="AJ6986" s="61" t="str">
        <f>IF(AND(K6986&lt;&gt;"Match of the Day",K6986&lt;&gt;"Match of the Day 2",K6986&lt;&gt;"Match of the Day Repeat"),"",1+MAX($AJ$10:AJ6985))</f>
        <v/>
      </c>
    </row>
    <row r="6987" spans="34:36" x14ac:dyDescent="0.35">
      <c r="AH6987" s="16" t="str">
        <f>IF(AND(B6987="Premier League",E6987="Live"),_xlfn.XLOOKUP(_xlfn.TEXTJOIN(" vs ",,C6987:D6987),Calendar!G:G,Calendar!B:B),IF(AND(B6987="Premier League",E6987="Highlights"),_xlfn.XLOOKUP(H6987,Calendar!O:O,Calendar!N:N,,-1),""))</f>
        <v/>
      </c>
      <c r="AI6987" s="61" t="str">
        <f>IF(AND(AH6987&lt;&gt;"",E6987="Live"),_xlfn.XLOOKUP(_xlfn.TEXTJOIN(" vs ",,C6987:D6987),Calendar!G:G,Calendar!K:K),"")</f>
        <v/>
      </c>
      <c r="AJ6987" s="61" t="str">
        <f>IF(AND(K6987&lt;&gt;"Match of the Day",K6987&lt;&gt;"Match of the Day 2",K6987&lt;&gt;"Match of the Day Repeat"),"",1+MAX($AJ$10:AJ6986))</f>
        <v/>
      </c>
    </row>
    <row r="6988" spans="34:36" x14ac:dyDescent="0.35">
      <c r="AH6988" s="16" t="str">
        <f>IF(AND(B6988="Premier League",E6988="Live"),_xlfn.XLOOKUP(_xlfn.TEXTJOIN(" vs ",,C6988:D6988),Calendar!G:G,Calendar!B:B),IF(AND(B6988="Premier League",E6988="Highlights"),_xlfn.XLOOKUP(H6988,Calendar!O:O,Calendar!N:N,,-1),""))</f>
        <v/>
      </c>
      <c r="AI6988" s="61" t="str">
        <f>IF(AND(AH6988&lt;&gt;"",E6988="Live"),_xlfn.XLOOKUP(_xlfn.TEXTJOIN(" vs ",,C6988:D6988),Calendar!G:G,Calendar!K:K),"")</f>
        <v/>
      </c>
      <c r="AJ6988" s="61" t="str">
        <f>IF(AND(K6988&lt;&gt;"Match of the Day",K6988&lt;&gt;"Match of the Day 2",K6988&lt;&gt;"Match of the Day Repeat"),"",1+MAX($AJ$10:AJ6987))</f>
        <v/>
      </c>
    </row>
    <row r="6989" spans="34:36" x14ac:dyDescent="0.35">
      <c r="AH6989" s="16" t="str">
        <f>IF(AND(B6989="Premier League",E6989="Live"),_xlfn.XLOOKUP(_xlfn.TEXTJOIN(" vs ",,C6989:D6989),Calendar!G:G,Calendar!B:B),IF(AND(B6989="Premier League",E6989="Highlights"),_xlfn.XLOOKUP(H6989,Calendar!O:O,Calendar!N:N,,-1),""))</f>
        <v/>
      </c>
      <c r="AI6989" s="61" t="str">
        <f>IF(AND(AH6989&lt;&gt;"",E6989="Live"),_xlfn.XLOOKUP(_xlfn.TEXTJOIN(" vs ",,C6989:D6989),Calendar!G:G,Calendar!K:K),"")</f>
        <v/>
      </c>
      <c r="AJ6989" s="61" t="str">
        <f>IF(AND(K6989&lt;&gt;"Match of the Day",K6989&lt;&gt;"Match of the Day 2",K6989&lt;&gt;"Match of the Day Repeat"),"",1+MAX($AJ$10:AJ6988))</f>
        <v/>
      </c>
    </row>
    <row r="6990" spans="34:36" x14ac:dyDescent="0.35">
      <c r="AH6990" s="16" t="str">
        <f>IF(AND(B6990="Premier League",E6990="Live"),_xlfn.XLOOKUP(_xlfn.TEXTJOIN(" vs ",,C6990:D6990),Calendar!G:G,Calendar!B:B),IF(AND(B6990="Premier League",E6990="Highlights"),_xlfn.XLOOKUP(H6990,Calendar!O:O,Calendar!N:N,,-1),""))</f>
        <v/>
      </c>
      <c r="AI6990" s="61" t="str">
        <f>IF(AND(AH6990&lt;&gt;"",E6990="Live"),_xlfn.XLOOKUP(_xlfn.TEXTJOIN(" vs ",,C6990:D6990),Calendar!G:G,Calendar!K:K),"")</f>
        <v/>
      </c>
      <c r="AJ6990" s="61" t="str">
        <f>IF(AND(K6990&lt;&gt;"Match of the Day",K6990&lt;&gt;"Match of the Day 2",K6990&lt;&gt;"Match of the Day Repeat"),"",1+MAX($AJ$10:AJ6989))</f>
        <v/>
      </c>
    </row>
    <row r="6991" spans="34:36" x14ac:dyDescent="0.35">
      <c r="AH6991" s="16" t="str">
        <f>IF(AND(B6991="Premier League",E6991="Live"),_xlfn.XLOOKUP(_xlfn.TEXTJOIN(" vs ",,C6991:D6991),Calendar!G:G,Calendar!B:B),IF(AND(B6991="Premier League",E6991="Highlights"),_xlfn.XLOOKUP(H6991,Calendar!O:O,Calendar!N:N,,-1),""))</f>
        <v/>
      </c>
      <c r="AI6991" s="61" t="str">
        <f>IF(AND(AH6991&lt;&gt;"",E6991="Live"),_xlfn.XLOOKUP(_xlfn.TEXTJOIN(" vs ",,C6991:D6991),Calendar!G:G,Calendar!K:K),"")</f>
        <v/>
      </c>
      <c r="AJ6991" s="61" t="str">
        <f>IF(AND(K6991&lt;&gt;"Match of the Day",K6991&lt;&gt;"Match of the Day 2",K6991&lt;&gt;"Match of the Day Repeat"),"",1+MAX($AJ$10:AJ6990))</f>
        <v/>
      </c>
    </row>
    <row r="6992" spans="34:36" x14ac:dyDescent="0.35">
      <c r="AH6992" s="16" t="str">
        <f>IF(AND(B6992="Premier League",E6992="Live"),_xlfn.XLOOKUP(_xlfn.TEXTJOIN(" vs ",,C6992:D6992),Calendar!G:G,Calendar!B:B),IF(AND(B6992="Premier League",E6992="Highlights"),_xlfn.XLOOKUP(H6992,Calendar!O:O,Calendar!N:N,,-1),""))</f>
        <v/>
      </c>
      <c r="AI6992" s="61" t="str">
        <f>IF(AND(AH6992&lt;&gt;"",E6992="Live"),_xlfn.XLOOKUP(_xlfn.TEXTJOIN(" vs ",,C6992:D6992),Calendar!G:G,Calendar!K:K),"")</f>
        <v/>
      </c>
      <c r="AJ6992" s="61" t="str">
        <f>IF(AND(K6992&lt;&gt;"Match of the Day",K6992&lt;&gt;"Match of the Day 2",K6992&lt;&gt;"Match of the Day Repeat"),"",1+MAX($AJ$10:AJ6991))</f>
        <v/>
      </c>
    </row>
    <row r="6993" spans="34:36" x14ac:dyDescent="0.35">
      <c r="AH6993" s="16" t="str">
        <f>IF(AND(B6993="Premier League",E6993="Live"),_xlfn.XLOOKUP(_xlfn.TEXTJOIN(" vs ",,C6993:D6993),Calendar!G:G,Calendar!B:B),IF(AND(B6993="Premier League",E6993="Highlights"),_xlfn.XLOOKUP(H6993,Calendar!O:O,Calendar!N:N,,-1),""))</f>
        <v/>
      </c>
      <c r="AI6993" s="61" t="str">
        <f>IF(AND(AH6993&lt;&gt;"",E6993="Live"),_xlfn.XLOOKUP(_xlfn.TEXTJOIN(" vs ",,C6993:D6993),Calendar!G:G,Calendar!K:K),"")</f>
        <v/>
      </c>
      <c r="AJ6993" s="61" t="str">
        <f>IF(AND(K6993&lt;&gt;"Match of the Day",K6993&lt;&gt;"Match of the Day 2",K6993&lt;&gt;"Match of the Day Repeat"),"",1+MAX($AJ$10:AJ6992))</f>
        <v/>
      </c>
    </row>
    <row r="6994" spans="34:36" x14ac:dyDescent="0.35">
      <c r="AH6994" s="16" t="str">
        <f>IF(AND(B6994="Premier League",E6994="Live"),_xlfn.XLOOKUP(_xlfn.TEXTJOIN(" vs ",,C6994:D6994),Calendar!G:G,Calendar!B:B),IF(AND(B6994="Premier League",E6994="Highlights"),_xlfn.XLOOKUP(H6994,Calendar!O:O,Calendar!N:N,,-1),""))</f>
        <v/>
      </c>
      <c r="AI6994" s="61" t="str">
        <f>IF(AND(AH6994&lt;&gt;"",E6994="Live"),_xlfn.XLOOKUP(_xlfn.TEXTJOIN(" vs ",,C6994:D6994),Calendar!G:G,Calendar!K:K),"")</f>
        <v/>
      </c>
      <c r="AJ6994" s="61" t="str">
        <f>IF(AND(K6994&lt;&gt;"Match of the Day",K6994&lt;&gt;"Match of the Day 2",K6994&lt;&gt;"Match of the Day Repeat"),"",1+MAX($AJ$10:AJ6993))</f>
        <v/>
      </c>
    </row>
    <row r="6995" spans="34:36" x14ac:dyDescent="0.35">
      <c r="AH6995" s="16" t="str">
        <f>IF(AND(B6995="Premier League",E6995="Live"),_xlfn.XLOOKUP(_xlfn.TEXTJOIN(" vs ",,C6995:D6995),Calendar!G:G,Calendar!B:B),IF(AND(B6995="Premier League",E6995="Highlights"),_xlfn.XLOOKUP(H6995,Calendar!O:O,Calendar!N:N,,-1),""))</f>
        <v/>
      </c>
      <c r="AI6995" s="61" t="str">
        <f>IF(AND(AH6995&lt;&gt;"",E6995="Live"),_xlfn.XLOOKUP(_xlfn.TEXTJOIN(" vs ",,C6995:D6995),Calendar!G:G,Calendar!K:K),"")</f>
        <v/>
      </c>
      <c r="AJ6995" s="61" t="str">
        <f>IF(AND(K6995&lt;&gt;"Match of the Day",K6995&lt;&gt;"Match of the Day 2",K6995&lt;&gt;"Match of the Day Repeat"),"",1+MAX($AJ$10:AJ6994))</f>
        <v/>
      </c>
    </row>
    <row r="6996" spans="34:36" x14ac:dyDescent="0.35">
      <c r="AH6996" s="16" t="str">
        <f>IF(AND(B6996="Premier League",E6996="Live"),_xlfn.XLOOKUP(_xlfn.TEXTJOIN(" vs ",,C6996:D6996),Calendar!G:G,Calendar!B:B),IF(AND(B6996="Premier League",E6996="Highlights"),_xlfn.XLOOKUP(H6996,Calendar!O:O,Calendar!N:N,,-1),""))</f>
        <v/>
      </c>
      <c r="AI6996" s="61" t="str">
        <f>IF(AND(AH6996&lt;&gt;"",E6996="Live"),_xlfn.XLOOKUP(_xlfn.TEXTJOIN(" vs ",,C6996:D6996),Calendar!G:G,Calendar!K:K),"")</f>
        <v/>
      </c>
      <c r="AJ6996" s="61" t="str">
        <f>IF(AND(K6996&lt;&gt;"Match of the Day",K6996&lt;&gt;"Match of the Day 2",K6996&lt;&gt;"Match of the Day Repeat"),"",1+MAX($AJ$10:AJ6995))</f>
        <v/>
      </c>
    </row>
    <row r="6997" spans="34:36" x14ac:dyDescent="0.35">
      <c r="AH6997" s="16" t="str">
        <f>IF(AND(B6997="Premier League",E6997="Live"),_xlfn.XLOOKUP(_xlfn.TEXTJOIN(" vs ",,C6997:D6997),Calendar!G:G,Calendar!B:B),IF(AND(B6997="Premier League",E6997="Highlights"),_xlfn.XLOOKUP(H6997,Calendar!O:O,Calendar!N:N,,-1),""))</f>
        <v/>
      </c>
      <c r="AI6997" s="61" t="str">
        <f>IF(AND(AH6997&lt;&gt;"",E6997="Live"),_xlfn.XLOOKUP(_xlfn.TEXTJOIN(" vs ",,C6997:D6997),Calendar!G:G,Calendar!K:K),"")</f>
        <v/>
      </c>
      <c r="AJ6997" s="61" t="str">
        <f>IF(AND(K6997&lt;&gt;"Match of the Day",K6997&lt;&gt;"Match of the Day 2",K6997&lt;&gt;"Match of the Day Repeat"),"",1+MAX($AJ$10:AJ6996))</f>
        <v/>
      </c>
    </row>
    <row r="6998" spans="34:36" x14ac:dyDescent="0.35">
      <c r="AH6998" s="16" t="str">
        <f>IF(AND(B6998="Premier League",E6998="Live"),_xlfn.XLOOKUP(_xlfn.TEXTJOIN(" vs ",,C6998:D6998),Calendar!G:G,Calendar!B:B),IF(AND(B6998="Premier League",E6998="Highlights"),_xlfn.XLOOKUP(H6998,Calendar!O:O,Calendar!N:N,,-1),""))</f>
        <v/>
      </c>
      <c r="AI6998" s="61" t="str">
        <f>IF(AND(AH6998&lt;&gt;"",E6998="Live"),_xlfn.XLOOKUP(_xlfn.TEXTJOIN(" vs ",,C6998:D6998),Calendar!G:G,Calendar!K:K),"")</f>
        <v/>
      </c>
      <c r="AJ6998" s="61" t="str">
        <f>IF(AND(K6998&lt;&gt;"Match of the Day",K6998&lt;&gt;"Match of the Day 2",K6998&lt;&gt;"Match of the Day Repeat"),"",1+MAX($AJ$10:AJ6997))</f>
        <v/>
      </c>
    </row>
    <row r="6999" spans="34:36" x14ac:dyDescent="0.35">
      <c r="AH6999" s="16" t="str">
        <f>IF(AND(B6999="Premier League",E6999="Live"),_xlfn.XLOOKUP(_xlfn.TEXTJOIN(" vs ",,C6999:D6999),Calendar!G:G,Calendar!B:B),IF(AND(B6999="Premier League",E6999="Highlights"),_xlfn.XLOOKUP(H6999,Calendar!O:O,Calendar!N:N,,-1),""))</f>
        <v/>
      </c>
      <c r="AI6999" s="61" t="str">
        <f>IF(AND(AH6999&lt;&gt;"",E6999="Live"),_xlfn.XLOOKUP(_xlfn.TEXTJOIN(" vs ",,C6999:D6999),Calendar!G:G,Calendar!K:K),"")</f>
        <v/>
      </c>
      <c r="AJ6999" s="61" t="str">
        <f>IF(AND(K6999&lt;&gt;"Match of the Day",K6999&lt;&gt;"Match of the Day 2",K6999&lt;&gt;"Match of the Day Repeat"),"",1+MAX($AJ$10:AJ6998))</f>
        <v/>
      </c>
    </row>
    <row r="7000" spans="34:36" x14ac:dyDescent="0.35">
      <c r="AH7000" s="16" t="str">
        <f>IF(AND(B7000="Premier League",E7000="Live"),_xlfn.XLOOKUP(_xlfn.TEXTJOIN(" vs ",,C7000:D7000),Calendar!G:G,Calendar!B:B),IF(AND(B7000="Premier League",E7000="Highlights"),_xlfn.XLOOKUP(H7000,Calendar!O:O,Calendar!N:N,,-1),""))</f>
        <v/>
      </c>
      <c r="AI7000" s="61" t="str">
        <f>IF(AND(AH7000&lt;&gt;"",E7000="Live"),_xlfn.XLOOKUP(_xlfn.TEXTJOIN(" vs ",,C7000:D7000),Calendar!G:G,Calendar!K:K),"")</f>
        <v/>
      </c>
      <c r="AJ7000" s="61" t="str">
        <f>IF(AND(K7000&lt;&gt;"Match of the Day",K7000&lt;&gt;"Match of the Day 2",K7000&lt;&gt;"Match of the Day Repeat"),"",1+MAX($AJ$10:AJ6999))</f>
        <v/>
      </c>
    </row>
    <row r="7001" spans="34:36" x14ac:dyDescent="0.35">
      <c r="AH7001" s="16" t="str">
        <f>IF(AND(B7001="Premier League",E7001="Live"),_xlfn.XLOOKUP(_xlfn.TEXTJOIN(" vs ",,C7001:D7001),Calendar!G:G,Calendar!B:B),IF(AND(B7001="Premier League",E7001="Highlights"),_xlfn.XLOOKUP(H7001,Calendar!O:O,Calendar!N:N,,-1),""))</f>
        <v/>
      </c>
      <c r="AI7001" s="61" t="str">
        <f>IF(AND(AH7001&lt;&gt;"",E7001="Live"),_xlfn.XLOOKUP(_xlfn.TEXTJOIN(" vs ",,C7001:D7001),Calendar!G:G,Calendar!K:K),"")</f>
        <v/>
      </c>
      <c r="AJ7001" s="61" t="str">
        <f>IF(AND(K7001&lt;&gt;"Match of the Day",K7001&lt;&gt;"Match of the Day 2",K7001&lt;&gt;"Match of the Day Repeat"),"",1+MAX($AJ$10:AJ7000))</f>
        <v/>
      </c>
    </row>
    <row r="7002" spans="34:36" x14ac:dyDescent="0.35">
      <c r="AH7002" s="16" t="str">
        <f>IF(AND(B7002="Premier League",E7002="Live"),_xlfn.XLOOKUP(_xlfn.TEXTJOIN(" vs ",,C7002:D7002),Calendar!G:G,Calendar!B:B),IF(AND(B7002="Premier League",E7002="Highlights"),_xlfn.XLOOKUP(H7002,Calendar!O:O,Calendar!N:N,,-1),""))</f>
        <v/>
      </c>
      <c r="AI7002" s="61" t="str">
        <f>IF(AND(AH7002&lt;&gt;"",E7002="Live"),_xlfn.XLOOKUP(_xlfn.TEXTJOIN(" vs ",,C7002:D7002),Calendar!G:G,Calendar!K:K),"")</f>
        <v/>
      </c>
      <c r="AJ7002" s="61" t="str">
        <f>IF(AND(K7002&lt;&gt;"Match of the Day",K7002&lt;&gt;"Match of the Day 2",K7002&lt;&gt;"Match of the Day Repeat"),"",1+MAX($AJ$10:AJ7001))</f>
        <v/>
      </c>
    </row>
    <row r="7003" spans="34:36" x14ac:dyDescent="0.35">
      <c r="AH7003" s="16" t="str">
        <f>IF(AND(B7003="Premier League",E7003="Live"),_xlfn.XLOOKUP(_xlfn.TEXTJOIN(" vs ",,C7003:D7003),Calendar!G:G,Calendar!B:B),IF(AND(B7003="Premier League",E7003="Highlights"),_xlfn.XLOOKUP(H7003,Calendar!O:O,Calendar!N:N,,-1),""))</f>
        <v/>
      </c>
      <c r="AI7003" s="61" t="str">
        <f>IF(AND(AH7003&lt;&gt;"",E7003="Live"),_xlfn.XLOOKUP(_xlfn.TEXTJOIN(" vs ",,C7003:D7003),Calendar!G:G,Calendar!K:K),"")</f>
        <v/>
      </c>
      <c r="AJ7003" s="61" t="str">
        <f>IF(AND(K7003&lt;&gt;"Match of the Day",K7003&lt;&gt;"Match of the Day 2",K7003&lt;&gt;"Match of the Day Repeat"),"",1+MAX($AJ$10:AJ7002))</f>
        <v/>
      </c>
    </row>
    <row r="7004" spans="34:36" x14ac:dyDescent="0.35">
      <c r="AH7004" s="16" t="str">
        <f>IF(AND(B7004="Premier League",E7004="Live"),_xlfn.XLOOKUP(_xlfn.TEXTJOIN(" vs ",,C7004:D7004),Calendar!G:G,Calendar!B:B),IF(AND(B7004="Premier League",E7004="Highlights"),_xlfn.XLOOKUP(H7004,Calendar!O:O,Calendar!N:N,,-1),""))</f>
        <v/>
      </c>
      <c r="AI7004" s="61" t="str">
        <f>IF(AND(AH7004&lt;&gt;"",E7004="Live"),_xlfn.XLOOKUP(_xlfn.TEXTJOIN(" vs ",,C7004:D7004),Calendar!G:G,Calendar!K:K),"")</f>
        <v/>
      </c>
      <c r="AJ7004" s="61" t="str">
        <f>IF(AND(K7004&lt;&gt;"Match of the Day",K7004&lt;&gt;"Match of the Day 2",K7004&lt;&gt;"Match of the Day Repeat"),"",1+MAX($AJ$10:AJ7003))</f>
        <v/>
      </c>
    </row>
    <row r="7005" spans="34:36" x14ac:dyDescent="0.35">
      <c r="AH7005" s="16" t="str">
        <f>IF(AND(B7005="Premier League",E7005="Live"),_xlfn.XLOOKUP(_xlfn.TEXTJOIN(" vs ",,C7005:D7005),Calendar!G:G,Calendar!B:B),IF(AND(B7005="Premier League",E7005="Highlights"),_xlfn.XLOOKUP(H7005,Calendar!O:O,Calendar!N:N,,-1),""))</f>
        <v/>
      </c>
      <c r="AI7005" s="61" t="str">
        <f>IF(AND(AH7005&lt;&gt;"",E7005="Live"),_xlfn.XLOOKUP(_xlfn.TEXTJOIN(" vs ",,C7005:D7005),Calendar!G:G,Calendar!K:K),"")</f>
        <v/>
      </c>
      <c r="AJ7005" s="61" t="str">
        <f>IF(AND(K7005&lt;&gt;"Match of the Day",K7005&lt;&gt;"Match of the Day 2",K7005&lt;&gt;"Match of the Day Repeat"),"",1+MAX($AJ$10:AJ7004))</f>
        <v/>
      </c>
    </row>
    <row r="7006" spans="34:36" x14ac:dyDescent="0.35">
      <c r="AH7006" s="16" t="str">
        <f>IF(AND(B7006="Premier League",E7006="Live"),_xlfn.XLOOKUP(_xlfn.TEXTJOIN(" vs ",,C7006:D7006),Calendar!G:G,Calendar!B:B),IF(AND(B7006="Premier League",E7006="Highlights"),_xlfn.XLOOKUP(H7006,Calendar!O:O,Calendar!N:N,,-1),""))</f>
        <v/>
      </c>
      <c r="AI7006" s="61" t="str">
        <f>IF(AND(AH7006&lt;&gt;"",E7006="Live"),_xlfn.XLOOKUP(_xlfn.TEXTJOIN(" vs ",,C7006:D7006),Calendar!G:G,Calendar!K:K),"")</f>
        <v/>
      </c>
      <c r="AJ7006" s="61" t="str">
        <f>IF(AND(K7006&lt;&gt;"Match of the Day",K7006&lt;&gt;"Match of the Day 2",K7006&lt;&gt;"Match of the Day Repeat"),"",1+MAX($AJ$10:AJ7005))</f>
        <v/>
      </c>
    </row>
    <row r="7007" spans="34:36" x14ac:dyDescent="0.35">
      <c r="AH7007" s="16" t="str">
        <f>IF(AND(B7007="Premier League",E7007="Live"),_xlfn.XLOOKUP(_xlfn.TEXTJOIN(" vs ",,C7007:D7007),Calendar!G:G,Calendar!B:B),IF(AND(B7007="Premier League",E7007="Highlights"),_xlfn.XLOOKUP(H7007,Calendar!O:O,Calendar!N:N,,-1),""))</f>
        <v/>
      </c>
      <c r="AI7007" s="61" t="str">
        <f>IF(AND(AH7007&lt;&gt;"",E7007="Live"),_xlfn.XLOOKUP(_xlfn.TEXTJOIN(" vs ",,C7007:D7007),Calendar!G:G,Calendar!K:K),"")</f>
        <v/>
      </c>
      <c r="AJ7007" s="61" t="str">
        <f>IF(AND(K7007&lt;&gt;"Match of the Day",K7007&lt;&gt;"Match of the Day 2",K7007&lt;&gt;"Match of the Day Repeat"),"",1+MAX($AJ$10:AJ7006))</f>
        <v/>
      </c>
    </row>
    <row r="7008" spans="34:36" x14ac:dyDescent="0.35">
      <c r="AH7008" s="16" t="str">
        <f>IF(AND(B7008="Premier League",E7008="Live"),_xlfn.XLOOKUP(_xlfn.TEXTJOIN(" vs ",,C7008:D7008),Calendar!G:G,Calendar!B:B),IF(AND(B7008="Premier League",E7008="Highlights"),_xlfn.XLOOKUP(H7008,Calendar!O:O,Calendar!N:N,,-1),""))</f>
        <v/>
      </c>
      <c r="AI7008" s="61" t="str">
        <f>IF(AND(AH7008&lt;&gt;"",E7008="Live"),_xlfn.XLOOKUP(_xlfn.TEXTJOIN(" vs ",,C7008:D7008),Calendar!G:G,Calendar!K:K),"")</f>
        <v/>
      </c>
      <c r="AJ7008" s="61" t="str">
        <f>IF(AND(K7008&lt;&gt;"Match of the Day",K7008&lt;&gt;"Match of the Day 2",K7008&lt;&gt;"Match of the Day Repeat"),"",1+MAX($AJ$10:AJ7007))</f>
        <v/>
      </c>
    </row>
    <row r="7009" spans="34:36" x14ac:dyDescent="0.35">
      <c r="AH7009" s="16" t="str">
        <f>IF(AND(B7009="Premier League",E7009="Live"),_xlfn.XLOOKUP(_xlfn.TEXTJOIN(" vs ",,C7009:D7009),Calendar!G:G,Calendar!B:B),IF(AND(B7009="Premier League",E7009="Highlights"),_xlfn.XLOOKUP(H7009,Calendar!O:O,Calendar!N:N,,-1),""))</f>
        <v/>
      </c>
      <c r="AI7009" s="61" t="str">
        <f>IF(AND(AH7009&lt;&gt;"",E7009="Live"),_xlfn.XLOOKUP(_xlfn.TEXTJOIN(" vs ",,C7009:D7009),Calendar!G:G,Calendar!K:K),"")</f>
        <v/>
      </c>
      <c r="AJ7009" s="61" t="str">
        <f>IF(AND(K7009&lt;&gt;"Match of the Day",K7009&lt;&gt;"Match of the Day 2",K7009&lt;&gt;"Match of the Day Repeat"),"",1+MAX($AJ$10:AJ7008))</f>
        <v/>
      </c>
    </row>
    <row r="7010" spans="34:36" x14ac:dyDescent="0.35">
      <c r="AH7010" s="16" t="str">
        <f>IF(AND(B7010="Premier League",E7010="Live"),_xlfn.XLOOKUP(_xlfn.TEXTJOIN(" vs ",,C7010:D7010),Calendar!G:G,Calendar!B:B),IF(AND(B7010="Premier League",E7010="Highlights"),_xlfn.XLOOKUP(H7010,Calendar!O:O,Calendar!N:N,,-1),""))</f>
        <v/>
      </c>
      <c r="AI7010" s="61" t="str">
        <f>IF(AND(AH7010&lt;&gt;"",E7010="Live"),_xlfn.XLOOKUP(_xlfn.TEXTJOIN(" vs ",,C7010:D7010),Calendar!G:G,Calendar!K:K),"")</f>
        <v/>
      </c>
      <c r="AJ7010" s="61" t="str">
        <f>IF(AND(K7010&lt;&gt;"Match of the Day",K7010&lt;&gt;"Match of the Day 2",K7010&lt;&gt;"Match of the Day Repeat"),"",1+MAX($AJ$10:AJ7009))</f>
        <v/>
      </c>
    </row>
    <row r="7011" spans="34:36" x14ac:dyDescent="0.35">
      <c r="AH7011" s="16" t="str">
        <f>IF(AND(B7011="Premier League",E7011="Live"),_xlfn.XLOOKUP(_xlfn.TEXTJOIN(" vs ",,C7011:D7011),Calendar!G:G,Calendar!B:B),IF(AND(B7011="Premier League",E7011="Highlights"),_xlfn.XLOOKUP(H7011,Calendar!O:O,Calendar!N:N,,-1),""))</f>
        <v/>
      </c>
      <c r="AI7011" s="61" t="str">
        <f>IF(AND(AH7011&lt;&gt;"",E7011="Live"),_xlfn.XLOOKUP(_xlfn.TEXTJOIN(" vs ",,C7011:D7011),Calendar!G:G,Calendar!K:K),"")</f>
        <v/>
      </c>
      <c r="AJ7011" s="61" t="str">
        <f>IF(AND(K7011&lt;&gt;"Match of the Day",K7011&lt;&gt;"Match of the Day 2",K7011&lt;&gt;"Match of the Day Repeat"),"",1+MAX($AJ$10:AJ7010))</f>
        <v/>
      </c>
    </row>
    <row r="7012" spans="34:36" x14ac:dyDescent="0.35">
      <c r="AH7012" s="16" t="str">
        <f>IF(AND(B7012="Premier League",E7012="Live"),_xlfn.XLOOKUP(_xlfn.TEXTJOIN(" vs ",,C7012:D7012),Calendar!G:G,Calendar!B:B),IF(AND(B7012="Premier League",E7012="Highlights"),_xlfn.XLOOKUP(H7012,Calendar!O:O,Calendar!N:N,,-1),""))</f>
        <v/>
      </c>
      <c r="AI7012" s="61" t="str">
        <f>IF(AND(AH7012&lt;&gt;"",E7012="Live"),_xlfn.XLOOKUP(_xlfn.TEXTJOIN(" vs ",,C7012:D7012),Calendar!G:G,Calendar!K:K),"")</f>
        <v/>
      </c>
      <c r="AJ7012" s="61" t="str">
        <f>IF(AND(K7012&lt;&gt;"Match of the Day",K7012&lt;&gt;"Match of the Day 2",K7012&lt;&gt;"Match of the Day Repeat"),"",1+MAX($AJ$10:AJ7011))</f>
        <v/>
      </c>
    </row>
    <row r="7013" spans="34:36" x14ac:dyDescent="0.35">
      <c r="AH7013" s="16" t="str">
        <f>IF(AND(B7013="Premier League",E7013="Live"),_xlfn.XLOOKUP(_xlfn.TEXTJOIN(" vs ",,C7013:D7013),Calendar!G:G,Calendar!B:B),IF(AND(B7013="Premier League",E7013="Highlights"),_xlfn.XLOOKUP(H7013,Calendar!O:O,Calendar!N:N,,-1),""))</f>
        <v/>
      </c>
      <c r="AI7013" s="61" t="str">
        <f>IF(AND(AH7013&lt;&gt;"",E7013="Live"),_xlfn.XLOOKUP(_xlfn.TEXTJOIN(" vs ",,C7013:D7013),Calendar!G:G,Calendar!K:K),"")</f>
        <v/>
      </c>
      <c r="AJ7013" s="61" t="str">
        <f>IF(AND(K7013&lt;&gt;"Match of the Day",K7013&lt;&gt;"Match of the Day 2",K7013&lt;&gt;"Match of the Day Repeat"),"",1+MAX($AJ$10:AJ7012))</f>
        <v/>
      </c>
    </row>
    <row r="7014" spans="34:36" x14ac:dyDescent="0.35">
      <c r="AH7014" s="16" t="str">
        <f>IF(AND(B7014="Premier League",E7014="Live"),_xlfn.XLOOKUP(_xlfn.TEXTJOIN(" vs ",,C7014:D7014),Calendar!G:G,Calendar!B:B),IF(AND(B7014="Premier League",E7014="Highlights"),_xlfn.XLOOKUP(H7014,Calendar!O:O,Calendar!N:N,,-1),""))</f>
        <v/>
      </c>
      <c r="AI7014" s="61" t="str">
        <f>IF(AND(AH7014&lt;&gt;"",E7014="Live"),_xlfn.XLOOKUP(_xlfn.TEXTJOIN(" vs ",,C7014:D7014),Calendar!G:G,Calendar!K:K),"")</f>
        <v/>
      </c>
      <c r="AJ7014" s="61" t="str">
        <f>IF(AND(K7014&lt;&gt;"Match of the Day",K7014&lt;&gt;"Match of the Day 2",K7014&lt;&gt;"Match of the Day Repeat"),"",1+MAX($AJ$10:AJ7013))</f>
        <v/>
      </c>
    </row>
    <row r="7015" spans="34:36" x14ac:dyDescent="0.35">
      <c r="AH7015" s="16" t="str">
        <f>IF(AND(B7015="Premier League",E7015="Live"),_xlfn.XLOOKUP(_xlfn.TEXTJOIN(" vs ",,C7015:D7015),Calendar!G:G,Calendar!B:B),IF(AND(B7015="Premier League",E7015="Highlights"),_xlfn.XLOOKUP(H7015,Calendar!O:O,Calendar!N:N,,-1),""))</f>
        <v/>
      </c>
      <c r="AI7015" s="61" t="str">
        <f>IF(AND(AH7015&lt;&gt;"",E7015="Live"),_xlfn.XLOOKUP(_xlfn.TEXTJOIN(" vs ",,C7015:D7015),Calendar!G:G,Calendar!K:K),"")</f>
        <v/>
      </c>
      <c r="AJ7015" s="61" t="str">
        <f>IF(AND(K7015&lt;&gt;"Match of the Day",K7015&lt;&gt;"Match of the Day 2",K7015&lt;&gt;"Match of the Day Repeat"),"",1+MAX($AJ$10:AJ7014))</f>
        <v/>
      </c>
    </row>
    <row r="7016" spans="34:36" x14ac:dyDescent="0.35">
      <c r="AH7016" s="16" t="str">
        <f>IF(AND(B7016="Premier League",E7016="Live"),_xlfn.XLOOKUP(_xlfn.TEXTJOIN(" vs ",,C7016:D7016),Calendar!G:G,Calendar!B:B),IF(AND(B7016="Premier League",E7016="Highlights"),_xlfn.XLOOKUP(H7016,Calendar!O:O,Calendar!N:N,,-1),""))</f>
        <v/>
      </c>
      <c r="AI7016" s="61" t="str">
        <f>IF(AND(AH7016&lt;&gt;"",E7016="Live"),_xlfn.XLOOKUP(_xlfn.TEXTJOIN(" vs ",,C7016:D7016),Calendar!G:G,Calendar!K:K),"")</f>
        <v/>
      </c>
      <c r="AJ7016" s="61" t="str">
        <f>IF(AND(K7016&lt;&gt;"Match of the Day",K7016&lt;&gt;"Match of the Day 2",K7016&lt;&gt;"Match of the Day Repeat"),"",1+MAX($AJ$10:AJ7015))</f>
        <v/>
      </c>
    </row>
    <row r="7017" spans="34:36" x14ac:dyDescent="0.35">
      <c r="AH7017" s="16" t="str">
        <f>IF(AND(B7017="Premier League",E7017="Live"),_xlfn.XLOOKUP(_xlfn.TEXTJOIN(" vs ",,C7017:D7017),Calendar!G:G,Calendar!B:B),IF(AND(B7017="Premier League",E7017="Highlights"),_xlfn.XLOOKUP(H7017,Calendar!O:O,Calendar!N:N,,-1),""))</f>
        <v/>
      </c>
      <c r="AI7017" s="61" t="str">
        <f>IF(AND(AH7017&lt;&gt;"",E7017="Live"),_xlfn.XLOOKUP(_xlfn.TEXTJOIN(" vs ",,C7017:D7017),Calendar!G:G,Calendar!K:K),"")</f>
        <v/>
      </c>
      <c r="AJ7017" s="61" t="str">
        <f>IF(AND(K7017&lt;&gt;"Match of the Day",K7017&lt;&gt;"Match of the Day 2",K7017&lt;&gt;"Match of the Day Repeat"),"",1+MAX($AJ$10:AJ7016))</f>
        <v/>
      </c>
    </row>
    <row r="7018" spans="34:36" x14ac:dyDescent="0.35">
      <c r="AH7018" s="16" t="str">
        <f>IF(AND(B7018="Premier League",E7018="Live"),_xlfn.XLOOKUP(_xlfn.TEXTJOIN(" vs ",,C7018:D7018),Calendar!G:G,Calendar!B:B),IF(AND(B7018="Premier League",E7018="Highlights"),_xlfn.XLOOKUP(H7018,Calendar!O:O,Calendar!N:N,,-1),""))</f>
        <v/>
      </c>
      <c r="AI7018" s="61" t="str">
        <f>IF(AND(AH7018&lt;&gt;"",E7018="Live"),_xlfn.XLOOKUP(_xlfn.TEXTJOIN(" vs ",,C7018:D7018),Calendar!G:G,Calendar!K:K),"")</f>
        <v/>
      </c>
      <c r="AJ7018" s="61" t="str">
        <f>IF(AND(K7018&lt;&gt;"Match of the Day",K7018&lt;&gt;"Match of the Day 2",K7018&lt;&gt;"Match of the Day Repeat"),"",1+MAX($AJ$10:AJ7017))</f>
        <v/>
      </c>
    </row>
    <row r="7019" spans="34:36" x14ac:dyDescent="0.35">
      <c r="AH7019" s="16" t="str">
        <f>IF(AND(B7019="Premier League",E7019="Live"),_xlfn.XLOOKUP(_xlfn.TEXTJOIN(" vs ",,C7019:D7019),Calendar!G:G,Calendar!B:B),IF(AND(B7019="Premier League",E7019="Highlights"),_xlfn.XLOOKUP(H7019,Calendar!O:O,Calendar!N:N,,-1),""))</f>
        <v/>
      </c>
      <c r="AI7019" s="61" t="str">
        <f>IF(AND(AH7019&lt;&gt;"",E7019="Live"),_xlfn.XLOOKUP(_xlfn.TEXTJOIN(" vs ",,C7019:D7019),Calendar!G:G,Calendar!K:K),"")</f>
        <v/>
      </c>
      <c r="AJ7019" s="61" t="str">
        <f>IF(AND(K7019&lt;&gt;"Match of the Day",K7019&lt;&gt;"Match of the Day 2",K7019&lt;&gt;"Match of the Day Repeat"),"",1+MAX($AJ$10:AJ7018))</f>
        <v/>
      </c>
    </row>
    <row r="7020" spans="34:36" x14ac:dyDescent="0.35">
      <c r="AH7020" s="16" t="str">
        <f>IF(AND(B7020="Premier League",E7020="Live"),_xlfn.XLOOKUP(_xlfn.TEXTJOIN(" vs ",,C7020:D7020),Calendar!G:G,Calendar!B:B),IF(AND(B7020="Premier League",E7020="Highlights"),_xlfn.XLOOKUP(H7020,Calendar!O:O,Calendar!N:N,,-1),""))</f>
        <v/>
      </c>
      <c r="AI7020" s="61" t="str">
        <f>IF(AND(AH7020&lt;&gt;"",E7020="Live"),_xlfn.XLOOKUP(_xlfn.TEXTJOIN(" vs ",,C7020:D7020),Calendar!G:G,Calendar!K:K),"")</f>
        <v/>
      </c>
      <c r="AJ7020" s="61" t="str">
        <f>IF(AND(K7020&lt;&gt;"Match of the Day",K7020&lt;&gt;"Match of the Day 2",K7020&lt;&gt;"Match of the Day Repeat"),"",1+MAX($AJ$10:AJ7019))</f>
        <v/>
      </c>
    </row>
    <row r="7021" spans="34:36" x14ac:dyDescent="0.35">
      <c r="AH7021" s="16" t="str">
        <f>IF(AND(B7021="Premier League",E7021="Live"),_xlfn.XLOOKUP(_xlfn.TEXTJOIN(" vs ",,C7021:D7021),Calendar!G:G,Calendar!B:B),IF(AND(B7021="Premier League",E7021="Highlights"),_xlfn.XLOOKUP(H7021,Calendar!O:O,Calendar!N:N,,-1),""))</f>
        <v/>
      </c>
      <c r="AI7021" s="61" t="str">
        <f>IF(AND(AH7021&lt;&gt;"",E7021="Live"),_xlfn.XLOOKUP(_xlfn.TEXTJOIN(" vs ",,C7021:D7021),Calendar!G:G,Calendar!K:K),"")</f>
        <v/>
      </c>
      <c r="AJ7021" s="61" t="str">
        <f>IF(AND(K7021&lt;&gt;"Match of the Day",K7021&lt;&gt;"Match of the Day 2",K7021&lt;&gt;"Match of the Day Repeat"),"",1+MAX($AJ$10:AJ7020))</f>
        <v/>
      </c>
    </row>
    <row r="7022" spans="34:36" x14ac:dyDescent="0.35">
      <c r="AH7022" s="16" t="str">
        <f>IF(AND(B7022="Premier League",E7022="Live"),_xlfn.XLOOKUP(_xlfn.TEXTJOIN(" vs ",,C7022:D7022),Calendar!G:G,Calendar!B:B),IF(AND(B7022="Premier League",E7022="Highlights"),_xlfn.XLOOKUP(H7022,Calendar!O:O,Calendar!N:N,,-1),""))</f>
        <v/>
      </c>
      <c r="AI7022" s="61" t="str">
        <f>IF(AND(AH7022&lt;&gt;"",E7022="Live"),_xlfn.XLOOKUP(_xlfn.TEXTJOIN(" vs ",,C7022:D7022),Calendar!G:G,Calendar!K:K),"")</f>
        <v/>
      </c>
      <c r="AJ7022" s="61" t="str">
        <f>IF(AND(K7022&lt;&gt;"Match of the Day",K7022&lt;&gt;"Match of the Day 2",K7022&lt;&gt;"Match of the Day Repeat"),"",1+MAX($AJ$10:AJ7021))</f>
        <v/>
      </c>
    </row>
    <row r="7023" spans="34:36" x14ac:dyDescent="0.35">
      <c r="AH7023" s="16" t="str">
        <f>IF(AND(B7023="Premier League",E7023="Live"),_xlfn.XLOOKUP(_xlfn.TEXTJOIN(" vs ",,C7023:D7023),Calendar!G:G,Calendar!B:B),IF(AND(B7023="Premier League",E7023="Highlights"),_xlfn.XLOOKUP(H7023,Calendar!O:O,Calendar!N:N,,-1),""))</f>
        <v/>
      </c>
      <c r="AI7023" s="61" t="str">
        <f>IF(AND(AH7023&lt;&gt;"",E7023="Live"),_xlfn.XLOOKUP(_xlfn.TEXTJOIN(" vs ",,C7023:D7023),Calendar!G:G,Calendar!K:K),"")</f>
        <v/>
      </c>
      <c r="AJ7023" s="61" t="str">
        <f>IF(AND(K7023&lt;&gt;"Match of the Day",K7023&lt;&gt;"Match of the Day 2",K7023&lt;&gt;"Match of the Day Repeat"),"",1+MAX($AJ$10:AJ7022))</f>
        <v/>
      </c>
    </row>
    <row r="7024" spans="34:36" x14ac:dyDescent="0.35">
      <c r="AH7024" s="16" t="str">
        <f>IF(AND(B7024="Premier League",E7024="Live"),_xlfn.XLOOKUP(_xlfn.TEXTJOIN(" vs ",,C7024:D7024),Calendar!G:G,Calendar!B:B),IF(AND(B7024="Premier League",E7024="Highlights"),_xlfn.XLOOKUP(H7024,Calendar!O:O,Calendar!N:N,,-1),""))</f>
        <v/>
      </c>
      <c r="AI7024" s="61" t="str">
        <f>IF(AND(AH7024&lt;&gt;"",E7024="Live"),_xlfn.XLOOKUP(_xlfn.TEXTJOIN(" vs ",,C7024:D7024),Calendar!G:G,Calendar!K:K),"")</f>
        <v/>
      </c>
      <c r="AJ7024" s="61" t="str">
        <f>IF(AND(K7024&lt;&gt;"Match of the Day",K7024&lt;&gt;"Match of the Day 2",K7024&lt;&gt;"Match of the Day Repeat"),"",1+MAX($AJ$10:AJ7023))</f>
        <v/>
      </c>
    </row>
    <row r="7025" spans="34:36" x14ac:dyDescent="0.35">
      <c r="AH7025" s="16" t="str">
        <f>IF(AND(B7025="Premier League",E7025="Live"),_xlfn.XLOOKUP(_xlfn.TEXTJOIN(" vs ",,C7025:D7025),Calendar!G:G,Calendar!B:B),IF(AND(B7025="Premier League",E7025="Highlights"),_xlfn.XLOOKUP(H7025,Calendar!O:O,Calendar!N:N,,-1),""))</f>
        <v/>
      </c>
      <c r="AI7025" s="61" t="str">
        <f>IF(AND(AH7025&lt;&gt;"",E7025="Live"),_xlfn.XLOOKUP(_xlfn.TEXTJOIN(" vs ",,C7025:D7025),Calendar!G:G,Calendar!K:K),"")</f>
        <v/>
      </c>
      <c r="AJ7025" s="61" t="str">
        <f>IF(AND(K7025&lt;&gt;"Match of the Day",K7025&lt;&gt;"Match of the Day 2",K7025&lt;&gt;"Match of the Day Repeat"),"",1+MAX($AJ$10:AJ7024))</f>
        <v/>
      </c>
    </row>
    <row r="7026" spans="34:36" x14ac:dyDescent="0.35">
      <c r="AH7026" s="16" t="str">
        <f>IF(AND(B7026="Premier League",E7026="Live"),_xlfn.XLOOKUP(_xlfn.TEXTJOIN(" vs ",,C7026:D7026),Calendar!G:G,Calendar!B:B),IF(AND(B7026="Premier League",E7026="Highlights"),_xlfn.XLOOKUP(H7026,Calendar!O:O,Calendar!N:N,,-1),""))</f>
        <v/>
      </c>
      <c r="AI7026" s="61" t="str">
        <f>IF(AND(AH7026&lt;&gt;"",E7026="Live"),_xlfn.XLOOKUP(_xlfn.TEXTJOIN(" vs ",,C7026:D7026),Calendar!G:G,Calendar!K:K),"")</f>
        <v/>
      </c>
      <c r="AJ7026" s="61" t="str">
        <f>IF(AND(K7026&lt;&gt;"Match of the Day",K7026&lt;&gt;"Match of the Day 2",K7026&lt;&gt;"Match of the Day Repeat"),"",1+MAX($AJ$10:AJ7025))</f>
        <v/>
      </c>
    </row>
    <row r="7027" spans="34:36" x14ac:dyDescent="0.35">
      <c r="AH7027" s="16" t="str">
        <f>IF(AND(B7027="Premier League",E7027="Live"),_xlfn.XLOOKUP(_xlfn.TEXTJOIN(" vs ",,C7027:D7027),Calendar!G:G,Calendar!B:B),IF(AND(B7027="Premier League",E7027="Highlights"),_xlfn.XLOOKUP(H7027,Calendar!O:O,Calendar!N:N,,-1),""))</f>
        <v/>
      </c>
      <c r="AI7027" s="61" t="str">
        <f>IF(AND(AH7027&lt;&gt;"",E7027="Live"),_xlfn.XLOOKUP(_xlfn.TEXTJOIN(" vs ",,C7027:D7027),Calendar!G:G,Calendar!K:K),"")</f>
        <v/>
      </c>
      <c r="AJ7027" s="61" t="str">
        <f>IF(AND(K7027&lt;&gt;"Match of the Day",K7027&lt;&gt;"Match of the Day 2",K7027&lt;&gt;"Match of the Day Repeat"),"",1+MAX($AJ$10:AJ7026))</f>
        <v/>
      </c>
    </row>
    <row r="7028" spans="34:36" x14ac:dyDescent="0.35">
      <c r="AH7028" s="16" t="str">
        <f>IF(AND(B7028="Premier League",E7028="Live"),_xlfn.XLOOKUP(_xlfn.TEXTJOIN(" vs ",,C7028:D7028),Calendar!G:G,Calendar!B:B),IF(AND(B7028="Premier League",E7028="Highlights"),_xlfn.XLOOKUP(H7028,Calendar!O:O,Calendar!N:N,,-1),""))</f>
        <v/>
      </c>
      <c r="AI7028" s="61" t="str">
        <f>IF(AND(AH7028&lt;&gt;"",E7028="Live"),_xlfn.XLOOKUP(_xlfn.TEXTJOIN(" vs ",,C7028:D7028),Calendar!G:G,Calendar!K:K),"")</f>
        <v/>
      </c>
      <c r="AJ7028" s="61" t="str">
        <f>IF(AND(K7028&lt;&gt;"Match of the Day",K7028&lt;&gt;"Match of the Day 2",K7028&lt;&gt;"Match of the Day Repeat"),"",1+MAX($AJ$10:AJ7027))</f>
        <v/>
      </c>
    </row>
    <row r="7029" spans="34:36" x14ac:dyDescent="0.35">
      <c r="AH7029" s="16" t="str">
        <f>IF(AND(B7029="Premier League",E7029="Live"),_xlfn.XLOOKUP(_xlfn.TEXTJOIN(" vs ",,C7029:D7029),Calendar!G:G,Calendar!B:B),IF(AND(B7029="Premier League",E7029="Highlights"),_xlfn.XLOOKUP(H7029,Calendar!O:O,Calendar!N:N,,-1),""))</f>
        <v/>
      </c>
      <c r="AI7029" s="61" t="str">
        <f>IF(AND(AH7029&lt;&gt;"",E7029="Live"),_xlfn.XLOOKUP(_xlfn.TEXTJOIN(" vs ",,C7029:D7029),Calendar!G:G,Calendar!K:K),"")</f>
        <v/>
      </c>
      <c r="AJ7029" s="61" t="str">
        <f>IF(AND(K7029&lt;&gt;"Match of the Day",K7029&lt;&gt;"Match of the Day 2",K7029&lt;&gt;"Match of the Day Repeat"),"",1+MAX($AJ$10:AJ7028))</f>
        <v/>
      </c>
    </row>
    <row r="7030" spans="34:36" x14ac:dyDescent="0.35">
      <c r="AH7030" s="16" t="str">
        <f>IF(AND(B7030="Premier League",E7030="Live"),_xlfn.XLOOKUP(_xlfn.TEXTJOIN(" vs ",,C7030:D7030),Calendar!G:G,Calendar!B:B),IF(AND(B7030="Premier League",E7030="Highlights"),_xlfn.XLOOKUP(H7030,Calendar!O:O,Calendar!N:N,,-1),""))</f>
        <v/>
      </c>
      <c r="AI7030" s="61" t="str">
        <f>IF(AND(AH7030&lt;&gt;"",E7030="Live"),_xlfn.XLOOKUP(_xlfn.TEXTJOIN(" vs ",,C7030:D7030),Calendar!G:G,Calendar!K:K),"")</f>
        <v/>
      </c>
      <c r="AJ7030" s="61" t="str">
        <f>IF(AND(K7030&lt;&gt;"Match of the Day",K7030&lt;&gt;"Match of the Day 2",K7030&lt;&gt;"Match of the Day Repeat"),"",1+MAX($AJ$10:AJ7029))</f>
        <v/>
      </c>
    </row>
    <row r="7031" spans="34:36" x14ac:dyDescent="0.35">
      <c r="AH7031" s="16" t="str">
        <f>IF(AND(B7031="Premier League",E7031="Live"),_xlfn.XLOOKUP(_xlfn.TEXTJOIN(" vs ",,C7031:D7031),Calendar!G:G,Calendar!B:B),IF(AND(B7031="Premier League",E7031="Highlights"),_xlfn.XLOOKUP(H7031,Calendar!O:O,Calendar!N:N,,-1),""))</f>
        <v/>
      </c>
      <c r="AI7031" s="61" t="str">
        <f>IF(AND(AH7031&lt;&gt;"",E7031="Live"),_xlfn.XLOOKUP(_xlfn.TEXTJOIN(" vs ",,C7031:D7031),Calendar!G:G,Calendar!K:K),"")</f>
        <v/>
      </c>
      <c r="AJ7031" s="61" t="str">
        <f>IF(AND(K7031&lt;&gt;"Match of the Day",K7031&lt;&gt;"Match of the Day 2",K7031&lt;&gt;"Match of the Day Repeat"),"",1+MAX($AJ$10:AJ7030))</f>
        <v/>
      </c>
    </row>
    <row r="7032" spans="34:36" x14ac:dyDescent="0.35">
      <c r="AH7032" s="16" t="str">
        <f>IF(AND(B7032="Premier League",E7032="Live"),_xlfn.XLOOKUP(_xlfn.TEXTJOIN(" vs ",,C7032:D7032),Calendar!G:G,Calendar!B:B),IF(AND(B7032="Premier League",E7032="Highlights"),_xlfn.XLOOKUP(H7032,Calendar!O:O,Calendar!N:N,,-1),""))</f>
        <v/>
      </c>
      <c r="AI7032" s="61" t="str">
        <f>IF(AND(AH7032&lt;&gt;"",E7032="Live"),_xlfn.XLOOKUP(_xlfn.TEXTJOIN(" vs ",,C7032:D7032),Calendar!G:G,Calendar!K:K),"")</f>
        <v/>
      </c>
      <c r="AJ7032" s="61" t="str">
        <f>IF(AND(K7032&lt;&gt;"Match of the Day",K7032&lt;&gt;"Match of the Day 2",K7032&lt;&gt;"Match of the Day Repeat"),"",1+MAX($AJ$10:AJ7031))</f>
        <v/>
      </c>
    </row>
    <row r="7033" spans="34:36" x14ac:dyDescent="0.35">
      <c r="AH7033" s="16" t="str">
        <f>IF(AND(B7033="Premier League",E7033="Live"),_xlfn.XLOOKUP(_xlfn.TEXTJOIN(" vs ",,C7033:D7033),Calendar!G:G,Calendar!B:B),IF(AND(B7033="Premier League",E7033="Highlights"),_xlfn.XLOOKUP(H7033,Calendar!O:O,Calendar!N:N,,-1),""))</f>
        <v/>
      </c>
      <c r="AI7033" s="61" t="str">
        <f>IF(AND(AH7033&lt;&gt;"",E7033="Live"),_xlfn.XLOOKUP(_xlfn.TEXTJOIN(" vs ",,C7033:D7033),Calendar!G:G,Calendar!K:K),"")</f>
        <v/>
      </c>
      <c r="AJ7033" s="61" t="str">
        <f>IF(AND(K7033&lt;&gt;"Match of the Day",K7033&lt;&gt;"Match of the Day 2",K7033&lt;&gt;"Match of the Day Repeat"),"",1+MAX($AJ$10:AJ7032))</f>
        <v/>
      </c>
    </row>
    <row r="7034" spans="34:36" x14ac:dyDescent="0.35">
      <c r="AH7034" s="16" t="str">
        <f>IF(AND(B7034="Premier League",E7034="Live"),_xlfn.XLOOKUP(_xlfn.TEXTJOIN(" vs ",,C7034:D7034),Calendar!G:G,Calendar!B:B),IF(AND(B7034="Premier League",E7034="Highlights"),_xlfn.XLOOKUP(H7034,Calendar!O:O,Calendar!N:N,,-1),""))</f>
        <v/>
      </c>
      <c r="AI7034" s="61" t="str">
        <f>IF(AND(AH7034&lt;&gt;"",E7034="Live"),_xlfn.XLOOKUP(_xlfn.TEXTJOIN(" vs ",,C7034:D7034),Calendar!G:G,Calendar!K:K),"")</f>
        <v/>
      </c>
      <c r="AJ7034" s="61" t="str">
        <f>IF(AND(K7034&lt;&gt;"Match of the Day",K7034&lt;&gt;"Match of the Day 2",K7034&lt;&gt;"Match of the Day Repeat"),"",1+MAX($AJ$10:AJ7033))</f>
        <v/>
      </c>
    </row>
    <row r="7035" spans="34:36" x14ac:dyDescent="0.35">
      <c r="AH7035" s="16" t="str">
        <f>IF(AND(B7035="Premier League",E7035="Live"),_xlfn.XLOOKUP(_xlfn.TEXTJOIN(" vs ",,C7035:D7035),Calendar!G:G,Calendar!B:B),IF(AND(B7035="Premier League",E7035="Highlights"),_xlfn.XLOOKUP(H7035,Calendar!O:O,Calendar!N:N,,-1),""))</f>
        <v/>
      </c>
      <c r="AI7035" s="61" t="str">
        <f>IF(AND(AH7035&lt;&gt;"",E7035="Live"),_xlfn.XLOOKUP(_xlfn.TEXTJOIN(" vs ",,C7035:D7035),Calendar!G:G,Calendar!K:K),"")</f>
        <v/>
      </c>
      <c r="AJ7035" s="61" t="str">
        <f>IF(AND(K7035&lt;&gt;"Match of the Day",K7035&lt;&gt;"Match of the Day 2",K7035&lt;&gt;"Match of the Day Repeat"),"",1+MAX($AJ$10:AJ7034))</f>
        <v/>
      </c>
    </row>
    <row r="7036" spans="34:36" x14ac:dyDescent="0.35">
      <c r="AH7036" s="16" t="str">
        <f>IF(AND(B7036="Premier League",E7036="Live"),_xlfn.XLOOKUP(_xlfn.TEXTJOIN(" vs ",,C7036:D7036),Calendar!G:G,Calendar!B:B),IF(AND(B7036="Premier League",E7036="Highlights"),_xlfn.XLOOKUP(H7036,Calendar!O:O,Calendar!N:N,,-1),""))</f>
        <v/>
      </c>
      <c r="AI7036" s="61" t="str">
        <f>IF(AND(AH7036&lt;&gt;"",E7036="Live"),_xlfn.XLOOKUP(_xlfn.TEXTJOIN(" vs ",,C7036:D7036),Calendar!G:G,Calendar!K:K),"")</f>
        <v/>
      </c>
      <c r="AJ7036" s="61" t="str">
        <f>IF(AND(K7036&lt;&gt;"Match of the Day",K7036&lt;&gt;"Match of the Day 2",K7036&lt;&gt;"Match of the Day Repeat"),"",1+MAX($AJ$10:AJ7035))</f>
        <v/>
      </c>
    </row>
    <row r="7037" spans="34:36" x14ac:dyDescent="0.35">
      <c r="AH7037" s="16" t="str">
        <f>IF(AND(B7037="Premier League",E7037="Live"),_xlfn.XLOOKUP(_xlfn.TEXTJOIN(" vs ",,C7037:D7037),Calendar!G:G,Calendar!B:B),IF(AND(B7037="Premier League",E7037="Highlights"),_xlfn.XLOOKUP(H7037,Calendar!O:O,Calendar!N:N,,-1),""))</f>
        <v/>
      </c>
      <c r="AI7037" s="61" t="str">
        <f>IF(AND(AH7037&lt;&gt;"",E7037="Live"),_xlfn.XLOOKUP(_xlfn.TEXTJOIN(" vs ",,C7037:D7037),Calendar!G:G,Calendar!K:K),"")</f>
        <v/>
      </c>
      <c r="AJ7037" s="61" t="str">
        <f>IF(AND(K7037&lt;&gt;"Match of the Day",K7037&lt;&gt;"Match of the Day 2",K7037&lt;&gt;"Match of the Day Repeat"),"",1+MAX($AJ$10:AJ7036))</f>
        <v/>
      </c>
    </row>
    <row r="7038" spans="34:36" x14ac:dyDescent="0.35">
      <c r="AH7038" s="16" t="str">
        <f>IF(AND(B7038="Premier League",E7038="Live"),_xlfn.XLOOKUP(_xlfn.TEXTJOIN(" vs ",,C7038:D7038),Calendar!G:G,Calendar!B:B),IF(AND(B7038="Premier League",E7038="Highlights"),_xlfn.XLOOKUP(H7038,Calendar!O:O,Calendar!N:N,,-1),""))</f>
        <v/>
      </c>
      <c r="AI7038" s="61" t="str">
        <f>IF(AND(AH7038&lt;&gt;"",E7038="Live"),_xlfn.XLOOKUP(_xlfn.TEXTJOIN(" vs ",,C7038:D7038),Calendar!G:G,Calendar!K:K),"")</f>
        <v/>
      </c>
      <c r="AJ7038" s="61" t="str">
        <f>IF(AND(K7038&lt;&gt;"Match of the Day",K7038&lt;&gt;"Match of the Day 2",K7038&lt;&gt;"Match of the Day Repeat"),"",1+MAX($AJ$10:AJ7037))</f>
        <v/>
      </c>
    </row>
    <row r="7039" spans="34:36" x14ac:dyDescent="0.35">
      <c r="AH7039" s="16" t="str">
        <f>IF(AND(B7039="Premier League",E7039="Live"),_xlfn.XLOOKUP(_xlfn.TEXTJOIN(" vs ",,C7039:D7039),Calendar!G:G,Calendar!B:B),IF(AND(B7039="Premier League",E7039="Highlights"),_xlfn.XLOOKUP(H7039,Calendar!O:O,Calendar!N:N,,-1),""))</f>
        <v/>
      </c>
      <c r="AI7039" s="61" t="str">
        <f>IF(AND(AH7039&lt;&gt;"",E7039="Live"),_xlfn.XLOOKUP(_xlfn.TEXTJOIN(" vs ",,C7039:D7039),Calendar!G:G,Calendar!K:K),"")</f>
        <v/>
      </c>
      <c r="AJ7039" s="61" t="str">
        <f>IF(AND(K7039&lt;&gt;"Match of the Day",K7039&lt;&gt;"Match of the Day 2",K7039&lt;&gt;"Match of the Day Repeat"),"",1+MAX($AJ$10:AJ7038))</f>
        <v/>
      </c>
    </row>
    <row r="7040" spans="34:36" x14ac:dyDescent="0.35">
      <c r="AH7040" s="16" t="str">
        <f>IF(AND(B7040="Premier League",E7040="Live"),_xlfn.XLOOKUP(_xlfn.TEXTJOIN(" vs ",,C7040:D7040),Calendar!G:G,Calendar!B:B),IF(AND(B7040="Premier League",E7040="Highlights"),_xlfn.XLOOKUP(H7040,Calendar!O:O,Calendar!N:N,,-1),""))</f>
        <v/>
      </c>
      <c r="AI7040" s="61" t="str">
        <f>IF(AND(AH7040&lt;&gt;"",E7040="Live"),_xlfn.XLOOKUP(_xlfn.TEXTJOIN(" vs ",,C7040:D7040),Calendar!G:G,Calendar!K:K),"")</f>
        <v/>
      </c>
      <c r="AJ7040" s="61" t="str">
        <f>IF(AND(K7040&lt;&gt;"Match of the Day",K7040&lt;&gt;"Match of the Day 2",K7040&lt;&gt;"Match of the Day Repeat"),"",1+MAX($AJ$10:AJ7039))</f>
        <v/>
      </c>
    </row>
    <row r="7041" spans="34:36" x14ac:dyDescent="0.35">
      <c r="AH7041" s="16" t="str">
        <f>IF(AND(B7041="Premier League",E7041="Live"),_xlfn.XLOOKUP(_xlfn.TEXTJOIN(" vs ",,C7041:D7041),Calendar!G:G,Calendar!B:B),IF(AND(B7041="Premier League",E7041="Highlights"),_xlfn.XLOOKUP(H7041,Calendar!O:O,Calendar!N:N,,-1),""))</f>
        <v/>
      </c>
      <c r="AI7041" s="61" t="str">
        <f>IF(AND(AH7041&lt;&gt;"",E7041="Live"),_xlfn.XLOOKUP(_xlfn.TEXTJOIN(" vs ",,C7041:D7041),Calendar!G:G,Calendar!K:K),"")</f>
        <v/>
      </c>
      <c r="AJ7041" s="61" t="str">
        <f>IF(AND(K7041&lt;&gt;"Match of the Day",K7041&lt;&gt;"Match of the Day 2",K7041&lt;&gt;"Match of the Day Repeat"),"",1+MAX($AJ$10:AJ7040))</f>
        <v/>
      </c>
    </row>
    <row r="7042" spans="34:36" x14ac:dyDescent="0.35">
      <c r="AH7042" s="16" t="str">
        <f>IF(AND(B7042="Premier League",E7042="Live"),_xlfn.XLOOKUP(_xlfn.TEXTJOIN(" vs ",,C7042:D7042),Calendar!G:G,Calendar!B:B),IF(AND(B7042="Premier League",E7042="Highlights"),_xlfn.XLOOKUP(H7042,Calendar!O:O,Calendar!N:N,,-1),""))</f>
        <v/>
      </c>
      <c r="AI7042" s="61" t="str">
        <f>IF(AND(AH7042&lt;&gt;"",E7042="Live"),_xlfn.XLOOKUP(_xlfn.TEXTJOIN(" vs ",,C7042:D7042),Calendar!G:G,Calendar!K:K),"")</f>
        <v/>
      </c>
      <c r="AJ7042" s="61" t="str">
        <f>IF(AND(K7042&lt;&gt;"Match of the Day",K7042&lt;&gt;"Match of the Day 2",K7042&lt;&gt;"Match of the Day Repeat"),"",1+MAX($AJ$10:AJ7041))</f>
        <v/>
      </c>
    </row>
    <row r="7043" spans="34:36" x14ac:dyDescent="0.35">
      <c r="AH7043" s="16" t="str">
        <f>IF(AND(B7043="Premier League",E7043="Live"),_xlfn.XLOOKUP(_xlfn.TEXTJOIN(" vs ",,C7043:D7043),Calendar!G:G,Calendar!B:B),IF(AND(B7043="Premier League",E7043="Highlights"),_xlfn.XLOOKUP(H7043,Calendar!O:O,Calendar!N:N,,-1),""))</f>
        <v/>
      </c>
      <c r="AI7043" s="61" t="str">
        <f>IF(AND(AH7043&lt;&gt;"",E7043="Live"),_xlfn.XLOOKUP(_xlfn.TEXTJOIN(" vs ",,C7043:D7043),Calendar!G:G,Calendar!K:K),"")</f>
        <v/>
      </c>
      <c r="AJ7043" s="61" t="str">
        <f>IF(AND(K7043&lt;&gt;"Match of the Day",K7043&lt;&gt;"Match of the Day 2",K7043&lt;&gt;"Match of the Day Repeat"),"",1+MAX($AJ$10:AJ7042))</f>
        <v/>
      </c>
    </row>
    <row r="7044" spans="34:36" x14ac:dyDescent="0.35">
      <c r="AH7044" s="16" t="str">
        <f>IF(AND(B7044="Premier League",E7044="Live"),_xlfn.XLOOKUP(_xlfn.TEXTJOIN(" vs ",,C7044:D7044),Calendar!G:G,Calendar!B:B),IF(AND(B7044="Premier League",E7044="Highlights"),_xlfn.XLOOKUP(H7044,Calendar!O:O,Calendar!N:N,,-1),""))</f>
        <v/>
      </c>
      <c r="AI7044" s="61" t="str">
        <f>IF(AND(AH7044&lt;&gt;"",E7044="Live"),_xlfn.XLOOKUP(_xlfn.TEXTJOIN(" vs ",,C7044:D7044),Calendar!G:G,Calendar!K:K),"")</f>
        <v/>
      </c>
      <c r="AJ7044" s="61" t="str">
        <f>IF(AND(K7044&lt;&gt;"Match of the Day",K7044&lt;&gt;"Match of the Day 2",K7044&lt;&gt;"Match of the Day Repeat"),"",1+MAX($AJ$10:AJ7043))</f>
        <v/>
      </c>
    </row>
    <row r="7045" spans="34:36" x14ac:dyDescent="0.35">
      <c r="AH7045" s="16" t="str">
        <f>IF(AND(B7045="Premier League",E7045="Live"),_xlfn.XLOOKUP(_xlfn.TEXTJOIN(" vs ",,C7045:D7045),Calendar!G:G,Calendar!B:B),IF(AND(B7045="Premier League",E7045="Highlights"),_xlfn.XLOOKUP(H7045,Calendar!O:O,Calendar!N:N,,-1),""))</f>
        <v/>
      </c>
      <c r="AI7045" s="61" t="str">
        <f>IF(AND(AH7045&lt;&gt;"",E7045="Live"),_xlfn.XLOOKUP(_xlfn.TEXTJOIN(" vs ",,C7045:D7045),Calendar!G:G,Calendar!K:K),"")</f>
        <v/>
      </c>
      <c r="AJ7045" s="61" t="str">
        <f>IF(AND(K7045&lt;&gt;"Match of the Day",K7045&lt;&gt;"Match of the Day 2",K7045&lt;&gt;"Match of the Day Repeat"),"",1+MAX($AJ$10:AJ7044))</f>
        <v/>
      </c>
    </row>
    <row r="7046" spans="34:36" x14ac:dyDescent="0.35">
      <c r="AH7046" s="16" t="str">
        <f>IF(AND(B7046="Premier League",E7046="Live"),_xlfn.XLOOKUP(_xlfn.TEXTJOIN(" vs ",,C7046:D7046),Calendar!G:G,Calendar!B:B),IF(AND(B7046="Premier League",E7046="Highlights"),_xlfn.XLOOKUP(H7046,Calendar!O:O,Calendar!N:N,,-1),""))</f>
        <v/>
      </c>
      <c r="AI7046" s="61" t="str">
        <f>IF(AND(AH7046&lt;&gt;"",E7046="Live"),_xlfn.XLOOKUP(_xlfn.TEXTJOIN(" vs ",,C7046:D7046),Calendar!G:G,Calendar!K:K),"")</f>
        <v/>
      </c>
      <c r="AJ7046" s="61" t="str">
        <f>IF(AND(K7046&lt;&gt;"Match of the Day",K7046&lt;&gt;"Match of the Day 2",K7046&lt;&gt;"Match of the Day Repeat"),"",1+MAX($AJ$10:AJ7045))</f>
        <v/>
      </c>
    </row>
    <row r="7047" spans="34:36" x14ac:dyDescent="0.35">
      <c r="AH7047" s="16" t="str">
        <f>IF(AND(B7047="Premier League",E7047="Live"),_xlfn.XLOOKUP(_xlfn.TEXTJOIN(" vs ",,C7047:D7047),Calendar!G:G,Calendar!B:B),IF(AND(B7047="Premier League",E7047="Highlights"),_xlfn.XLOOKUP(H7047,Calendar!O:O,Calendar!N:N,,-1),""))</f>
        <v/>
      </c>
      <c r="AI7047" s="61" t="str">
        <f>IF(AND(AH7047&lt;&gt;"",E7047="Live"),_xlfn.XLOOKUP(_xlfn.TEXTJOIN(" vs ",,C7047:D7047),Calendar!G:G,Calendar!K:K),"")</f>
        <v/>
      </c>
      <c r="AJ7047" s="61" t="str">
        <f>IF(AND(K7047&lt;&gt;"Match of the Day",K7047&lt;&gt;"Match of the Day 2",K7047&lt;&gt;"Match of the Day Repeat"),"",1+MAX($AJ$10:AJ7046))</f>
        <v/>
      </c>
    </row>
    <row r="7048" spans="34:36" x14ac:dyDescent="0.35">
      <c r="AH7048" s="16" t="str">
        <f>IF(AND(B7048="Premier League",E7048="Live"),_xlfn.XLOOKUP(_xlfn.TEXTJOIN(" vs ",,C7048:D7048),Calendar!G:G,Calendar!B:B),IF(AND(B7048="Premier League",E7048="Highlights"),_xlfn.XLOOKUP(H7048,Calendar!O:O,Calendar!N:N,,-1),""))</f>
        <v/>
      </c>
      <c r="AI7048" s="61" t="str">
        <f>IF(AND(AH7048&lt;&gt;"",E7048="Live"),_xlfn.XLOOKUP(_xlfn.TEXTJOIN(" vs ",,C7048:D7048),Calendar!G:G,Calendar!K:K),"")</f>
        <v/>
      </c>
      <c r="AJ7048" s="61" t="str">
        <f>IF(AND(K7048&lt;&gt;"Match of the Day",K7048&lt;&gt;"Match of the Day 2",K7048&lt;&gt;"Match of the Day Repeat"),"",1+MAX($AJ$10:AJ7047))</f>
        <v/>
      </c>
    </row>
    <row r="7049" spans="34:36" x14ac:dyDescent="0.35">
      <c r="AH7049" s="16" t="str">
        <f>IF(AND(B7049="Premier League",E7049="Live"),_xlfn.XLOOKUP(_xlfn.TEXTJOIN(" vs ",,C7049:D7049),Calendar!G:G,Calendar!B:B),IF(AND(B7049="Premier League",E7049="Highlights"),_xlfn.XLOOKUP(H7049,Calendar!O:O,Calendar!N:N,,-1),""))</f>
        <v/>
      </c>
      <c r="AI7049" s="61" t="str">
        <f>IF(AND(AH7049&lt;&gt;"",E7049="Live"),_xlfn.XLOOKUP(_xlfn.TEXTJOIN(" vs ",,C7049:D7049),Calendar!G:G,Calendar!K:K),"")</f>
        <v/>
      </c>
      <c r="AJ7049" s="61" t="str">
        <f>IF(AND(K7049&lt;&gt;"Match of the Day",K7049&lt;&gt;"Match of the Day 2",K7049&lt;&gt;"Match of the Day Repeat"),"",1+MAX($AJ$10:AJ7048))</f>
        <v/>
      </c>
    </row>
    <row r="7050" spans="34:36" x14ac:dyDescent="0.35">
      <c r="AH7050" s="16" t="str">
        <f>IF(AND(B7050="Premier League",E7050="Live"),_xlfn.XLOOKUP(_xlfn.TEXTJOIN(" vs ",,C7050:D7050),Calendar!G:G,Calendar!B:B),IF(AND(B7050="Premier League",E7050="Highlights"),_xlfn.XLOOKUP(H7050,Calendar!O:O,Calendar!N:N,,-1),""))</f>
        <v/>
      </c>
      <c r="AI7050" s="61" t="str">
        <f>IF(AND(AH7050&lt;&gt;"",E7050="Live"),_xlfn.XLOOKUP(_xlfn.TEXTJOIN(" vs ",,C7050:D7050),Calendar!G:G,Calendar!K:K),"")</f>
        <v/>
      </c>
      <c r="AJ7050" s="61" t="str">
        <f>IF(AND(K7050&lt;&gt;"Match of the Day",K7050&lt;&gt;"Match of the Day 2",K7050&lt;&gt;"Match of the Day Repeat"),"",1+MAX($AJ$10:AJ7049))</f>
        <v/>
      </c>
    </row>
    <row r="7051" spans="34:36" x14ac:dyDescent="0.35">
      <c r="AH7051" s="16" t="str">
        <f>IF(AND(B7051="Premier League",E7051="Live"),_xlfn.XLOOKUP(_xlfn.TEXTJOIN(" vs ",,C7051:D7051),Calendar!G:G,Calendar!B:B),IF(AND(B7051="Premier League",E7051="Highlights"),_xlfn.XLOOKUP(H7051,Calendar!O:O,Calendar!N:N,,-1),""))</f>
        <v/>
      </c>
      <c r="AI7051" s="61" t="str">
        <f>IF(AND(AH7051&lt;&gt;"",E7051="Live"),_xlfn.XLOOKUP(_xlfn.TEXTJOIN(" vs ",,C7051:D7051),Calendar!G:G,Calendar!K:K),"")</f>
        <v/>
      </c>
      <c r="AJ7051" s="61" t="str">
        <f>IF(AND(K7051&lt;&gt;"Match of the Day",K7051&lt;&gt;"Match of the Day 2",K7051&lt;&gt;"Match of the Day Repeat"),"",1+MAX($AJ$10:AJ7050))</f>
        <v/>
      </c>
    </row>
    <row r="7052" spans="34:36" x14ac:dyDescent="0.35">
      <c r="AH7052" s="16" t="str">
        <f>IF(AND(B7052="Premier League",E7052="Live"),_xlfn.XLOOKUP(_xlfn.TEXTJOIN(" vs ",,C7052:D7052),Calendar!G:G,Calendar!B:B),IF(AND(B7052="Premier League",E7052="Highlights"),_xlfn.XLOOKUP(H7052,Calendar!O:O,Calendar!N:N,,-1),""))</f>
        <v/>
      </c>
      <c r="AI7052" s="61" t="str">
        <f>IF(AND(AH7052&lt;&gt;"",E7052="Live"),_xlfn.XLOOKUP(_xlfn.TEXTJOIN(" vs ",,C7052:D7052),Calendar!G:G,Calendar!K:K),"")</f>
        <v/>
      </c>
      <c r="AJ7052" s="61" t="str">
        <f>IF(AND(K7052&lt;&gt;"Match of the Day",K7052&lt;&gt;"Match of the Day 2",K7052&lt;&gt;"Match of the Day Repeat"),"",1+MAX($AJ$10:AJ7051))</f>
        <v/>
      </c>
    </row>
    <row r="7053" spans="34:36" x14ac:dyDescent="0.35">
      <c r="AH7053" s="16" t="str">
        <f>IF(AND(B7053="Premier League",E7053="Live"),_xlfn.XLOOKUP(_xlfn.TEXTJOIN(" vs ",,C7053:D7053),Calendar!G:G,Calendar!B:B),IF(AND(B7053="Premier League",E7053="Highlights"),_xlfn.XLOOKUP(H7053,Calendar!O:O,Calendar!N:N,,-1),""))</f>
        <v/>
      </c>
      <c r="AI7053" s="61" t="str">
        <f>IF(AND(AH7053&lt;&gt;"",E7053="Live"),_xlfn.XLOOKUP(_xlfn.TEXTJOIN(" vs ",,C7053:D7053),Calendar!G:G,Calendar!K:K),"")</f>
        <v/>
      </c>
      <c r="AJ7053" s="61" t="str">
        <f>IF(AND(K7053&lt;&gt;"Match of the Day",K7053&lt;&gt;"Match of the Day 2",K7053&lt;&gt;"Match of the Day Repeat"),"",1+MAX($AJ$10:AJ7052))</f>
        <v/>
      </c>
    </row>
    <row r="7054" spans="34:36" x14ac:dyDescent="0.35">
      <c r="AH7054" s="16" t="str">
        <f>IF(AND(B7054="Premier League",E7054="Live"),_xlfn.XLOOKUP(_xlfn.TEXTJOIN(" vs ",,C7054:D7054),Calendar!G:G,Calendar!B:B),IF(AND(B7054="Premier League",E7054="Highlights"),_xlfn.XLOOKUP(H7054,Calendar!O:O,Calendar!N:N,,-1),""))</f>
        <v/>
      </c>
      <c r="AI7054" s="61" t="str">
        <f>IF(AND(AH7054&lt;&gt;"",E7054="Live"),_xlfn.XLOOKUP(_xlfn.TEXTJOIN(" vs ",,C7054:D7054),Calendar!G:G,Calendar!K:K),"")</f>
        <v/>
      </c>
      <c r="AJ7054" s="61" t="str">
        <f>IF(AND(K7054&lt;&gt;"Match of the Day",K7054&lt;&gt;"Match of the Day 2",K7054&lt;&gt;"Match of the Day Repeat"),"",1+MAX($AJ$10:AJ7053))</f>
        <v/>
      </c>
    </row>
    <row r="7055" spans="34:36" x14ac:dyDescent="0.35">
      <c r="AH7055" s="16" t="str">
        <f>IF(AND(B7055="Premier League",E7055="Live"),_xlfn.XLOOKUP(_xlfn.TEXTJOIN(" vs ",,C7055:D7055),Calendar!G:G,Calendar!B:B),IF(AND(B7055="Premier League",E7055="Highlights"),_xlfn.XLOOKUP(H7055,Calendar!O:O,Calendar!N:N,,-1),""))</f>
        <v/>
      </c>
      <c r="AI7055" s="61" t="str">
        <f>IF(AND(AH7055&lt;&gt;"",E7055="Live"),_xlfn.XLOOKUP(_xlfn.TEXTJOIN(" vs ",,C7055:D7055),Calendar!G:G,Calendar!K:K),"")</f>
        <v/>
      </c>
      <c r="AJ7055" s="61" t="str">
        <f>IF(AND(K7055&lt;&gt;"Match of the Day",K7055&lt;&gt;"Match of the Day 2",K7055&lt;&gt;"Match of the Day Repeat"),"",1+MAX($AJ$10:AJ7054))</f>
        <v/>
      </c>
    </row>
    <row r="7056" spans="34:36" x14ac:dyDescent="0.35">
      <c r="AH7056" s="16" t="str">
        <f>IF(AND(B7056="Premier League",E7056="Live"),_xlfn.XLOOKUP(_xlfn.TEXTJOIN(" vs ",,C7056:D7056),Calendar!G:G,Calendar!B:B),IF(AND(B7056="Premier League",E7056="Highlights"),_xlfn.XLOOKUP(H7056,Calendar!O:O,Calendar!N:N,,-1),""))</f>
        <v/>
      </c>
      <c r="AI7056" s="61" t="str">
        <f>IF(AND(AH7056&lt;&gt;"",E7056="Live"),_xlfn.XLOOKUP(_xlfn.TEXTJOIN(" vs ",,C7056:D7056),Calendar!G:G,Calendar!K:K),"")</f>
        <v/>
      </c>
      <c r="AJ7056" s="61" t="str">
        <f>IF(AND(K7056&lt;&gt;"Match of the Day",K7056&lt;&gt;"Match of the Day 2",K7056&lt;&gt;"Match of the Day Repeat"),"",1+MAX($AJ$10:AJ7055))</f>
        <v/>
      </c>
    </row>
    <row r="7057" spans="34:36" x14ac:dyDescent="0.35">
      <c r="AH7057" s="16" t="str">
        <f>IF(AND(B7057="Premier League",E7057="Live"),_xlfn.XLOOKUP(_xlfn.TEXTJOIN(" vs ",,C7057:D7057),Calendar!G:G,Calendar!B:B),IF(AND(B7057="Premier League",E7057="Highlights"),_xlfn.XLOOKUP(H7057,Calendar!O:O,Calendar!N:N,,-1),""))</f>
        <v/>
      </c>
      <c r="AI7057" s="61" t="str">
        <f>IF(AND(AH7057&lt;&gt;"",E7057="Live"),_xlfn.XLOOKUP(_xlfn.TEXTJOIN(" vs ",,C7057:D7057),Calendar!G:G,Calendar!K:K),"")</f>
        <v/>
      </c>
      <c r="AJ7057" s="61" t="str">
        <f>IF(AND(K7057&lt;&gt;"Match of the Day",K7057&lt;&gt;"Match of the Day 2",K7057&lt;&gt;"Match of the Day Repeat"),"",1+MAX($AJ$10:AJ7056))</f>
        <v/>
      </c>
    </row>
    <row r="7058" spans="34:36" x14ac:dyDescent="0.35">
      <c r="AH7058" s="16" t="str">
        <f>IF(AND(B7058="Premier League",E7058="Live"),_xlfn.XLOOKUP(_xlfn.TEXTJOIN(" vs ",,C7058:D7058),Calendar!G:G,Calendar!B:B),IF(AND(B7058="Premier League",E7058="Highlights"),_xlfn.XLOOKUP(H7058,Calendar!O:O,Calendar!N:N,,-1),""))</f>
        <v/>
      </c>
      <c r="AI7058" s="61" t="str">
        <f>IF(AND(AH7058&lt;&gt;"",E7058="Live"),_xlfn.XLOOKUP(_xlfn.TEXTJOIN(" vs ",,C7058:D7058),Calendar!G:G,Calendar!K:K),"")</f>
        <v/>
      </c>
      <c r="AJ7058" s="61" t="str">
        <f>IF(AND(K7058&lt;&gt;"Match of the Day",K7058&lt;&gt;"Match of the Day 2",K7058&lt;&gt;"Match of the Day Repeat"),"",1+MAX($AJ$10:AJ7057))</f>
        <v/>
      </c>
    </row>
    <row r="7059" spans="34:36" x14ac:dyDescent="0.35">
      <c r="AH7059" s="16" t="str">
        <f>IF(AND(B7059="Premier League",E7059="Live"),_xlfn.XLOOKUP(_xlfn.TEXTJOIN(" vs ",,C7059:D7059),Calendar!G:G,Calendar!B:B),IF(AND(B7059="Premier League",E7059="Highlights"),_xlfn.XLOOKUP(H7059,Calendar!O:O,Calendar!N:N,,-1),""))</f>
        <v/>
      </c>
      <c r="AI7059" s="61" t="str">
        <f>IF(AND(AH7059&lt;&gt;"",E7059="Live"),_xlfn.XLOOKUP(_xlfn.TEXTJOIN(" vs ",,C7059:D7059),Calendar!G:G,Calendar!K:K),"")</f>
        <v/>
      </c>
      <c r="AJ7059" s="61" t="str">
        <f>IF(AND(K7059&lt;&gt;"Match of the Day",K7059&lt;&gt;"Match of the Day 2",K7059&lt;&gt;"Match of the Day Repeat"),"",1+MAX($AJ$10:AJ7058))</f>
        <v/>
      </c>
    </row>
    <row r="7060" spans="34:36" x14ac:dyDescent="0.35">
      <c r="AH7060" s="16" t="str">
        <f>IF(AND(B7060="Premier League",E7060="Live"),_xlfn.XLOOKUP(_xlfn.TEXTJOIN(" vs ",,C7060:D7060),Calendar!G:G,Calendar!B:B),IF(AND(B7060="Premier League",E7060="Highlights"),_xlfn.XLOOKUP(H7060,Calendar!O:O,Calendar!N:N,,-1),""))</f>
        <v/>
      </c>
      <c r="AI7060" s="61" t="str">
        <f>IF(AND(AH7060&lt;&gt;"",E7060="Live"),_xlfn.XLOOKUP(_xlfn.TEXTJOIN(" vs ",,C7060:D7060),Calendar!G:G,Calendar!K:K),"")</f>
        <v/>
      </c>
      <c r="AJ7060" s="61" t="str">
        <f>IF(AND(K7060&lt;&gt;"Match of the Day",K7060&lt;&gt;"Match of the Day 2",K7060&lt;&gt;"Match of the Day Repeat"),"",1+MAX($AJ$10:AJ7059))</f>
        <v/>
      </c>
    </row>
    <row r="7061" spans="34:36" x14ac:dyDescent="0.35">
      <c r="AH7061" s="16" t="str">
        <f>IF(AND(B7061="Premier League",E7061="Live"),_xlfn.XLOOKUP(_xlfn.TEXTJOIN(" vs ",,C7061:D7061),Calendar!G:G,Calendar!B:B),IF(AND(B7061="Premier League",E7061="Highlights"),_xlfn.XLOOKUP(H7061,Calendar!O:O,Calendar!N:N,,-1),""))</f>
        <v/>
      </c>
      <c r="AI7061" s="61" t="str">
        <f>IF(AND(AH7061&lt;&gt;"",E7061="Live"),_xlfn.XLOOKUP(_xlfn.TEXTJOIN(" vs ",,C7061:D7061),Calendar!G:G,Calendar!K:K),"")</f>
        <v/>
      </c>
      <c r="AJ7061" s="61" t="str">
        <f>IF(AND(K7061&lt;&gt;"Match of the Day",K7061&lt;&gt;"Match of the Day 2",K7061&lt;&gt;"Match of the Day Repeat"),"",1+MAX($AJ$10:AJ7060))</f>
        <v/>
      </c>
    </row>
    <row r="7062" spans="34:36" x14ac:dyDescent="0.35">
      <c r="AH7062" s="16" t="str">
        <f>IF(AND(B7062="Premier League",E7062="Live"),_xlfn.XLOOKUP(_xlfn.TEXTJOIN(" vs ",,C7062:D7062),Calendar!G:G,Calendar!B:B),IF(AND(B7062="Premier League",E7062="Highlights"),_xlfn.XLOOKUP(H7062,Calendar!O:O,Calendar!N:N,,-1),""))</f>
        <v/>
      </c>
      <c r="AI7062" s="61" t="str">
        <f>IF(AND(AH7062&lt;&gt;"",E7062="Live"),_xlfn.XLOOKUP(_xlfn.TEXTJOIN(" vs ",,C7062:D7062),Calendar!G:G,Calendar!K:K),"")</f>
        <v/>
      </c>
      <c r="AJ7062" s="61" t="str">
        <f>IF(AND(K7062&lt;&gt;"Match of the Day",K7062&lt;&gt;"Match of the Day 2",K7062&lt;&gt;"Match of the Day Repeat"),"",1+MAX($AJ$10:AJ7061))</f>
        <v/>
      </c>
    </row>
    <row r="7063" spans="34:36" x14ac:dyDescent="0.35">
      <c r="AH7063" s="16" t="str">
        <f>IF(AND(B7063="Premier League",E7063="Live"),_xlfn.XLOOKUP(_xlfn.TEXTJOIN(" vs ",,C7063:D7063),Calendar!G:G,Calendar!B:B),IF(AND(B7063="Premier League",E7063="Highlights"),_xlfn.XLOOKUP(H7063,Calendar!O:O,Calendar!N:N,,-1),""))</f>
        <v/>
      </c>
      <c r="AI7063" s="61" t="str">
        <f>IF(AND(AH7063&lt;&gt;"",E7063="Live"),_xlfn.XLOOKUP(_xlfn.TEXTJOIN(" vs ",,C7063:D7063),Calendar!G:G,Calendar!K:K),"")</f>
        <v/>
      </c>
      <c r="AJ7063" s="61" t="str">
        <f>IF(AND(K7063&lt;&gt;"Match of the Day",K7063&lt;&gt;"Match of the Day 2",K7063&lt;&gt;"Match of the Day Repeat"),"",1+MAX($AJ$10:AJ7062))</f>
        <v/>
      </c>
    </row>
    <row r="7064" spans="34:36" x14ac:dyDescent="0.35">
      <c r="AH7064" s="16" t="str">
        <f>IF(AND(B7064="Premier League",E7064="Live"),_xlfn.XLOOKUP(_xlfn.TEXTJOIN(" vs ",,C7064:D7064),Calendar!G:G,Calendar!B:B),IF(AND(B7064="Premier League",E7064="Highlights"),_xlfn.XLOOKUP(H7064,Calendar!O:O,Calendar!N:N,,-1),""))</f>
        <v/>
      </c>
      <c r="AI7064" s="61" t="str">
        <f>IF(AND(AH7064&lt;&gt;"",E7064="Live"),_xlfn.XLOOKUP(_xlfn.TEXTJOIN(" vs ",,C7064:D7064),Calendar!G:G,Calendar!K:K),"")</f>
        <v/>
      </c>
      <c r="AJ7064" s="61" t="str">
        <f>IF(AND(K7064&lt;&gt;"Match of the Day",K7064&lt;&gt;"Match of the Day 2",K7064&lt;&gt;"Match of the Day Repeat"),"",1+MAX($AJ$10:AJ7063))</f>
        <v/>
      </c>
    </row>
    <row r="7065" spans="34:36" x14ac:dyDescent="0.35">
      <c r="AH7065" s="16" t="str">
        <f>IF(AND(B7065="Premier League",E7065="Live"),_xlfn.XLOOKUP(_xlfn.TEXTJOIN(" vs ",,C7065:D7065),Calendar!G:G,Calendar!B:B),IF(AND(B7065="Premier League",E7065="Highlights"),_xlfn.XLOOKUP(H7065,Calendar!O:O,Calendar!N:N,,-1),""))</f>
        <v/>
      </c>
      <c r="AI7065" s="61" t="str">
        <f>IF(AND(AH7065&lt;&gt;"",E7065="Live"),_xlfn.XLOOKUP(_xlfn.TEXTJOIN(" vs ",,C7065:D7065),Calendar!G:G,Calendar!K:K),"")</f>
        <v/>
      </c>
      <c r="AJ7065" s="61" t="str">
        <f>IF(AND(K7065&lt;&gt;"Match of the Day",K7065&lt;&gt;"Match of the Day 2",K7065&lt;&gt;"Match of the Day Repeat"),"",1+MAX($AJ$10:AJ7064))</f>
        <v/>
      </c>
    </row>
    <row r="7066" spans="34:36" x14ac:dyDescent="0.35">
      <c r="AH7066" s="16" t="str">
        <f>IF(AND(B7066="Premier League",E7066="Live"),_xlfn.XLOOKUP(_xlfn.TEXTJOIN(" vs ",,C7066:D7066),Calendar!G:G,Calendar!B:B),IF(AND(B7066="Premier League",E7066="Highlights"),_xlfn.XLOOKUP(H7066,Calendar!O:O,Calendar!N:N,,-1),""))</f>
        <v/>
      </c>
      <c r="AI7066" s="61" t="str">
        <f>IF(AND(AH7066&lt;&gt;"",E7066="Live"),_xlfn.XLOOKUP(_xlfn.TEXTJOIN(" vs ",,C7066:D7066),Calendar!G:G,Calendar!K:K),"")</f>
        <v/>
      </c>
      <c r="AJ7066" s="61" t="str">
        <f>IF(AND(K7066&lt;&gt;"Match of the Day",K7066&lt;&gt;"Match of the Day 2",K7066&lt;&gt;"Match of the Day Repeat"),"",1+MAX($AJ$10:AJ7065))</f>
        <v/>
      </c>
    </row>
    <row r="7067" spans="34:36" x14ac:dyDescent="0.35">
      <c r="AH7067" s="16" t="str">
        <f>IF(AND(B7067="Premier League",E7067="Live"),_xlfn.XLOOKUP(_xlfn.TEXTJOIN(" vs ",,C7067:D7067),Calendar!G:G,Calendar!B:B),IF(AND(B7067="Premier League",E7067="Highlights"),_xlfn.XLOOKUP(H7067,Calendar!O:O,Calendar!N:N,,-1),""))</f>
        <v/>
      </c>
      <c r="AI7067" s="61" t="str">
        <f>IF(AND(AH7067&lt;&gt;"",E7067="Live"),_xlfn.XLOOKUP(_xlfn.TEXTJOIN(" vs ",,C7067:D7067),Calendar!G:G,Calendar!K:K),"")</f>
        <v/>
      </c>
      <c r="AJ7067" s="61" t="str">
        <f>IF(AND(K7067&lt;&gt;"Match of the Day",K7067&lt;&gt;"Match of the Day 2",K7067&lt;&gt;"Match of the Day Repeat"),"",1+MAX($AJ$10:AJ7066))</f>
        <v/>
      </c>
    </row>
    <row r="7068" spans="34:36" x14ac:dyDescent="0.35">
      <c r="AH7068" s="16" t="str">
        <f>IF(AND(B7068="Premier League",E7068="Live"),_xlfn.XLOOKUP(_xlfn.TEXTJOIN(" vs ",,C7068:D7068),Calendar!G:G,Calendar!B:B),IF(AND(B7068="Premier League",E7068="Highlights"),_xlfn.XLOOKUP(H7068,Calendar!O:O,Calendar!N:N,,-1),""))</f>
        <v/>
      </c>
      <c r="AI7068" s="61" t="str">
        <f>IF(AND(AH7068&lt;&gt;"",E7068="Live"),_xlfn.XLOOKUP(_xlfn.TEXTJOIN(" vs ",,C7068:D7068),Calendar!G:G,Calendar!K:K),"")</f>
        <v/>
      </c>
      <c r="AJ7068" s="61" t="str">
        <f>IF(AND(K7068&lt;&gt;"Match of the Day",K7068&lt;&gt;"Match of the Day 2",K7068&lt;&gt;"Match of the Day Repeat"),"",1+MAX($AJ$10:AJ7067))</f>
        <v/>
      </c>
    </row>
    <row r="7069" spans="34:36" x14ac:dyDescent="0.35">
      <c r="AH7069" s="16" t="str">
        <f>IF(AND(B7069="Premier League",E7069="Live"),_xlfn.XLOOKUP(_xlfn.TEXTJOIN(" vs ",,C7069:D7069),Calendar!G:G,Calendar!B:B),IF(AND(B7069="Premier League",E7069="Highlights"),_xlfn.XLOOKUP(H7069,Calendar!O:O,Calendar!N:N,,-1),""))</f>
        <v/>
      </c>
      <c r="AI7069" s="61" t="str">
        <f>IF(AND(AH7069&lt;&gt;"",E7069="Live"),_xlfn.XLOOKUP(_xlfn.TEXTJOIN(" vs ",,C7069:D7069),Calendar!G:G,Calendar!K:K),"")</f>
        <v/>
      </c>
      <c r="AJ7069" s="61" t="str">
        <f>IF(AND(K7069&lt;&gt;"Match of the Day",K7069&lt;&gt;"Match of the Day 2",K7069&lt;&gt;"Match of the Day Repeat"),"",1+MAX($AJ$10:AJ7068))</f>
        <v/>
      </c>
    </row>
    <row r="7070" spans="34:36" x14ac:dyDescent="0.35">
      <c r="AH7070" s="16" t="str">
        <f>IF(AND(B7070="Premier League",E7070="Live"),_xlfn.XLOOKUP(_xlfn.TEXTJOIN(" vs ",,C7070:D7070),Calendar!G:G,Calendar!B:B),IF(AND(B7070="Premier League",E7070="Highlights"),_xlfn.XLOOKUP(H7070,Calendar!O:O,Calendar!N:N,,-1),""))</f>
        <v/>
      </c>
      <c r="AI7070" s="61" t="str">
        <f>IF(AND(AH7070&lt;&gt;"",E7070="Live"),_xlfn.XLOOKUP(_xlfn.TEXTJOIN(" vs ",,C7070:D7070),Calendar!G:G,Calendar!K:K),"")</f>
        <v/>
      </c>
      <c r="AJ7070" s="61" t="str">
        <f>IF(AND(K7070&lt;&gt;"Match of the Day",K7070&lt;&gt;"Match of the Day 2",K7070&lt;&gt;"Match of the Day Repeat"),"",1+MAX($AJ$10:AJ7069))</f>
        <v/>
      </c>
    </row>
    <row r="7071" spans="34:36" x14ac:dyDescent="0.35">
      <c r="AH7071" s="16" t="str">
        <f>IF(AND(B7071="Premier League",E7071="Live"),_xlfn.XLOOKUP(_xlfn.TEXTJOIN(" vs ",,C7071:D7071),Calendar!G:G,Calendar!B:B),IF(AND(B7071="Premier League",E7071="Highlights"),_xlfn.XLOOKUP(H7071,Calendar!O:O,Calendar!N:N,,-1),""))</f>
        <v/>
      </c>
      <c r="AI7071" s="61" t="str">
        <f>IF(AND(AH7071&lt;&gt;"",E7071="Live"),_xlfn.XLOOKUP(_xlfn.TEXTJOIN(" vs ",,C7071:D7071),Calendar!G:G,Calendar!K:K),"")</f>
        <v/>
      </c>
      <c r="AJ7071" s="61" t="str">
        <f>IF(AND(K7071&lt;&gt;"Match of the Day",K7071&lt;&gt;"Match of the Day 2",K7071&lt;&gt;"Match of the Day Repeat"),"",1+MAX($AJ$10:AJ7070))</f>
        <v/>
      </c>
    </row>
    <row r="7072" spans="34:36" x14ac:dyDescent="0.35">
      <c r="AH7072" s="16" t="str">
        <f>IF(AND(B7072="Premier League",E7072="Live"),_xlfn.XLOOKUP(_xlfn.TEXTJOIN(" vs ",,C7072:D7072),Calendar!G:G,Calendar!B:B),IF(AND(B7072="Premier League",E7072="Highlights"),_xlfn.XLOOKUP(H7072,Calendar!O:O,Calendar!N:N,,-1),""))</f>
        <v/>
      </c>
      <c r="AI7072" s="61" t="str">
        <f>IF(AND(AH7072&lt;&gt;"",E7072="Live"),_xlfn.XLOOKUP(_xlfn.TEXTJOIN(" vs ",,C7072:D7072),Calendar!G:G,Calendar!K:K),"")</f>
        <v/>
      </c>
      <c r="AJ7072" s="61" t="str">
        <f>IF(AND(K7072&lt;&gt;"Match of the Day",K7072&lt;&gt;"Match of the Day 2",K7072&lt;&gt;"Match of the Day Repeat"),"",1+MAX($AJ$10:AJ7071))</f>
        <v/>
      </c>
    </row>
    <row r="7073" spans="34:36" x14ac:dyDescent="0.35">
      <c r="AH7073" s="16" t="str">
        <f>IF(AND(B7073="Premier League",E7073="Live"),_xlfn.XLOOKUP(_xlfn.TEXTJOIN(" vs ",,C7073:D7073),Calendar!G:G,Calendar!B:B),IF(AND(B7073="Premier League",E7073="Highlights"),_xlfn.XLOOKUP(H7073,Calendar!O:O,Calendar!N:N,,-1),""))</f>
        <v/>
      </c>
      <c r="AI7073" s="61" t="str">
        <f>IF(AND(AH7073&lt;&gt;"",E7073="Live"),_xlfn.XLOOKUP(_xlfn.TEXTJOIN(" vs ",,C7073:D7073),Calendar!G:G,Calendar!K:K),"")</f>
        <v/>
      </c>
      <c r="AJ7073" s="61" t="str">
        <f>IF(AND(K7073&lt;&gt;"Match of the Day",K7073&lt;&gt;"Match of the Day 2",K7073&lt;&gt;"Match of the Day Repeat"),"",1+MAX($AJ$10:AJ7072))</f>
        <v/>
      </c>
    </row>
    <row r="7074" spans="34:36" x14ac:dyDescent="0.35">
      <c r="AH7074" s="16" t="str">
        <f>IF(AND(B7074="Premier League",E7074="Live"),_xlfn.XLOOKUP(_xlfn.TEXTJOIN(" vs ",,C7074:D7074),Calendar!G:G,Calendar!B:B),IF(AND(B7074="Premier League",E7074="Highlights"),_xlfn.XLOOKUP(H7074,Calendar!O:O,Calendar!N:N,,-1),""))</f>
        <v/>
      </c>
      <c r="AI7074" s="61" t="str">
        <f>IF(AND(AH7074&lt;&gt;"",E7074="Live"),_xlfn.XLOOKUP(_xlfn.TEXTJOIN(" vs ",,C7074:D7074),Calendar!G:G,Calendar!K:K),"")</f>
        <v/>
      </c>
      <c r="AJ7074" s="61" t="str">
        <f>IF(AND(K7074&lt;&gt;"Match of the Day",K7074&lt;&gt;"Match of the Day 2",K7074&lt;&gt;"Match of the Day Repeat"),"",1+MAX($AJ$10:AJ7073))</f>
        <v/>
      </c>
    </row>
    <row r="7075" spans="34:36" x14ac:dyDescent="0.35">
      <c r="AH7075" s="16" t="str">
        <f>IF(AND(B7075="Premier League",E7075="Live"),_xlfn.XLOOKUP(_xlfn.TEXTJOIN(" vs ",,C7075:D7075),Calendar!G:G,Calendar!B:B),IF(AND(B7075="Premier League",E7075="Highlights"),_xlfn.XLOOKUP(H7075,Calendar!O:O,Calendar!N:N,,-1),""))</f>
        <v/>
      </c>
      <c r="AI7075" s="61" t="str">
        <f>IF(AND(AH7075&lt;&gt;"",E7075="Live"),_xlfn.XLOOKUP(_xlfn.TEXTJOIN(" vs ",,C7075:D7075),Calendar!G:G,Calendar!K:K),"")</f>
        <v/>
      </c>
      <c r="AJ7075" s="61" t="str">
        <f>IF(AND(K7075&lt;&gt;"Match of the Day",K7075&lt;&gt;"Match of the Day 2",K7075&lt;&gt;"Match of the Day Repeat"),"",1+MAX($AJ$10:AJ7074))</f>
        <v/>
      </c>
    </row>
    <row r="7076" spans="34:36" x14ac:dyDescent="0.35">
      <c r="AH7076" s="16" t="str">
        <f>IF(AND(B7076="Premier League",E7076="Live"),_xlfn.XLOOKUP(_xlfn.TEXTJOIN(" vs ",,C7076:D7076),Calendar!G:G,Calendar!B:B),IF(AND(B7076="Premier League",E7076="Highlights"),_xlfn.XLOOKUP(H7076,Calendar!O:O,Calendar!N:N,,-1),""))</f>
        <v/>
      </c>
      <c r="AI7076" s="61" t="str">
        <f>IF(AND(AH7076&lt;&gt;"",E7076="Live"),_xlfn.XLOOKUP(_xlfn.TEXTJOIN(" vs ",,C7076:D7076),Calendar!G:G,Calendar!K:K),"")</f>
        <v/>
      </c>
      <c r="AJ7076" s="61" t="str">
        <f>IF(AND(K7076&lt;&gt;"Match of the Day",K7076&lt;&gt;"Match of the Day 2",K7076&lt;&gt;"Match of the Day Repeat"),"",1+MAX($AJ$10:AJ7075))</f>
        <v/>
      </c>
    </row>
    <row r="7077" spans="34:36" x14ac:dyDescent="0.35">
      <c r="AH7077" s="16" t="str">
        <f>IF(AND(B7077="Premier League",E7077="Live"),_xlfn.XLOOKUP(_xlfn.TEXTJOIN(" vs ",,C7077:D7077),Calendar!G:G,Calendar!B:B),IF(AND(B7077="Premier League",E7077="Highlights"),_xlfn.XLOOKUP(H7077,Calendar!O:O,Calendar!N:N,,-1),""))</f>
        <v/>
      </c>
      <c r="AI7077" s="61" t="str">
        <f>IF(AND(AH7077&lt;&gt;"",E7077="Live"),_xlfn.XLOOKUP(_xlfn.TEXTJOIN(" vs ",,C7077:D7077),Calendar!G:G,Calendar!K:K),"")</f>
        <v/>
      </c>
      <c r="AJ7077" s="61" t="str">
        <f>IF(AND(K7077&lt;&gt;"Match of the Day",K7077&lt;&gt;"Match of the Day 2",K7077&lt;&gt;"Match of the Day Repeat"),"",1+MAX($AJ$10:AJ7076))</f>
        <v/>
      </c>
    </row>
    <row r="7078" spans="34:36" x14ac:dyDescent="0.35">
      <c r="AH7078" s="16" t="str">
        <f>IF(AND(B7078="Premier League",E7078="Live"),_xlfn.XLOOKUP(_xlfn.TEXTJOIN(" vs ",,C7078:D7078),Calendar!G:G,Calendar!B:B),IF(AND(B7078="Premier League",E7078="Highlights"),_xlfn.XLOOKUP(H7078,Calendar!O:O,Calendar!N:N,,-1),""))</f>
        <v/>
      </c>
      <c r="AI7078" s="61" t="str">
        <f>IF(AND(AH7078&lt;&gt;"",E7078="Live"),_xlfn.XLOOKUP(_xlfn.TEXTJOIN(" vs ",,C7078:D7078),Calendar!G:G,Calendar!K:K),"")</f>
        <v/>
      </c>
      <c r="AJ7078" s="61" t="str">
        <f>IF(AND(K7078&lt;&gt;"Match of the Day",K7078&lt;&gt;"Match of the Day 2",K7078&lt;&gt;"Match of the Day Repeat"),"",1+MAX($AJ$10:AJ7077))</f>
        <v/>
      </c>
    </row>
    <row r="7079" spans="34:36" x14ac:dyDescent="0.35">
      <c r="AH7079" s="16" t="str">
        <f>IF(AND(B7079="Premier League",E7079="Live"),_xlfn.XLOOKUP(_xlfn.TEXTJOIN(" vs ",,C7079:D7079),Calendar!G:G,Calendar!B:B),IF(AND(B7079="Premier League",E7079="Highlights"),_xlfn.XLOOKUP(H7079,Calendar!O:O,Calendar!N:N,,-1),""))</f>
        <v/>
      </c>
      <c r="AI7079" s="61" t="str">
        <f>IF(AND(AH7079&lt;&gt;"",E7079="Live"),_xlfn.XLOOKUP(_xlfn.TEXTJOIN(" vs ",,C7079:D7079),Calendar!G:G,Calendar!K:K),"")</f>
        <v/>
      </c>
      <c r="AJ7079" s="61" t="str">
        <f>IF(AND(K7079&lt;&gt;"Match of the Day",K7079&lt;&gt;"Match of the Day 2",K7079&lt;&gt;"Match of the Day Repeat"),"",1+MAX($AJ$10:AJ7078))</f>
        <v/>
      </c>
    </row>
    <row r="7080" spans="34:36" x14ac:dyDescent="0.35">
      <c r="AH7080" s="16" t="str">
        <f>IF(AND(B7080="Premier League",E7080="Live"),_xlfn.XLOOKUP(_xlfn.TEXTJOIN(" vs ",,C7080:D7080),Calendar!G:G,Calendar!B:B),IF(AND(B7080="Premier League",E7080="Highlights"),_xlfn.XLOOKUP(H7080,Calendar!O:O,Calendar!N:N,,-1),""))</f>
        <v/>
      </c>
      <c r="AI7080" s="61" t="str">
        <f>IF(AND(AH7080&lt;&gt;"",E7080="Live"),_xlfn.XLOOKUP(_xlfn.TEXTJOIN(" vs ",,C7080:D7080),Calendar!G:G,Calendar!K:K),"")</f>
        <v/>
      </c>
      <c r="AJ7080" s="61" t="str">
        <f>IF(AND(K7080&lt;&gt;"Match of the Day",K7080&lt;&gt;"Match of the Day 2",K7080&lt;&gt;"Match of the Day Repeat"),"",1+MAX($AJ$10:AJ7079))</f>
        <v/>
      </c>
    </row>
    <row r="7081" spans="34:36" x14ac:dyDescent="0.35">
      <c r="AH7081" s="16" t="str">
        <f>IF(AND(B7081="Premier League",E7081="Live"),_xlfn.XLOOKUP(_xlfn.TEXTJOIN(" vs ",,C7081:D7081),Calendar!G:G,Calendar!B:B),IF(AND(B7081="Premier League",E7081="Highlights"),_xlfn.XLOOKUP(H7081,Calendar!O:O,Calendar!N:N,,-1),""))</f>
        <v/>
      </c>
      <c r="AI7081" s="61" t="str">
        <f>IF(AND(AH7081&lt;&gt;"",E7081="Live"),_xlfn.XLOOKUP(_xlfn.TEXTJOIN(" vs ",,C7081:D7081),Calendar!G:G,Calendar!K:K),"")</f>
        <v/>
      </c>
      <c r="AJ7081" s="61" t="str">
        <f>IF(AND(K7081&lt;&gt;"Match of the Day",K7081&lt;&gt;"Match of the Day 2",K7081&lt;&gt;"Match of the Day Repeat"),"",1+MAX($AJ$10:AJ7080))</f>
        <v/>
      </c>
    </row>
    <row r="7082" spans="34:36" x14ac:dyDescent="0.35">
      <c r="AH7082" s="16" t="str">
        <f>IF(AND(B7082="Premier League",E7082="Live"),_xlfn.XLOOKUP(_xlfn.TEXTJOIN(" vs ",,C7082:D7082),Calendar!G:G,Calendar!B:B),IF(AND(B7082="Premier League",E7082="Highlights"),_xlfn.XLOOKUP(H7082,Calendar!O:O,Calendar!N:N,,-1),""))</f>
        <v/>
      </c>
      <c r="AI7082" s="61" t="str">
        <f>IF(AND(AH7082&lt;&gt;"",E7082="Live"),_xlfn.XLOOKUP(_xlfn.TEXTJOIN(" vs ",,C7082:D7082),Calendar!G:G,Calendar!K:K),"")</f>
        <v/>
      </c>
      <c r="AJ7082" s="61" t="str">
        <f>IF(AND(K7082&lt;&gt;"Match of the Day",K7082&lt;&gt;"Match of the Day 2",K7082&lt;&gt;"Match of the Day Repeat"),"",1+MAX($AJ$10:AJ7081))</f>
        <v/>
      </c>
    </row>
    <row r="7083" spans="34:36" x14ac:dyDescent="0.35">
      <c r="AH7083" s="16" t="str">
        <f>IF(AND(B7083="Premier League",E7083="Live"),_xlfn.XLOOKUP(_xlfn.TEXTJOIN(" vs ",,C7083:D7083),Calendar!G:G,Calendar!B:B),IF(AND(B7083="Premier League",E7083="Highlights"),_xlfn.XLOOKUP(H7083,Calendar!O:O,Calendar!N:N,,-1),""))</f>
        <v/>
      </c>
      <c r="AI7083" s="61" t="str">
        <f>IF(AND(AH7083&lt;&gt;"",E7083="Live"),_xlfn.XLOOKUP(_xlfn.TEXTJOIN(" vs ",,C7083:D7083),Calendar!G:G,Calendar!K:K),"")</f>
        <v/>
      </c>
      <c r="AJ7083" s="61" t="str">
        <f>IF(AND(K7083&lt;&gt;"Match of the Day",K7083&lt;&gt;"Match of the Day 2",K7083&lt;&gt;"Match of the Day Repeat"),"",1+MAX($AJ$10:AJ7082))</f>
        <v/>
      </c>
    </row>
    <row r="7084" spans="34:36" x14ac:dyDescent="0.35">
      <c r="AH7084" s="16" t="str">
        <f>IF(AND(B7084="Premier League",E7084="Live"),_xlfn.XLOOKUP(_xlfn.TEXTJOIN(" vs ",,C7084:D7084),Calendar!G:G,Calendar!B:B),IF(AND(B7084="Premier League",E7084="Highlights"),_xlfn.XLOOKUP(H7084,Calendar!O:O,Calendar!N:N,,-1),""))</f>
        <v/>
      </c>
      <c r="AI7084" s="61" t="str">
        <f>IF(AND(AH7084&lt;&gt;"",E7084="Live"),_xlfn.XLOOKUP(_xlfn.TEXTJOIN(" vs ",,C7084:D7084),Calendar!G:G,Calendar!K:K),"")</f>
        <v/>
      </c>
      <c r="AJ7084" s="61" t="str">
        <f>IF(AND(K7084&lt;&gt;"Match of the Day",K7084&lt;&gt;"Match of the Day 2",K7084&lt;&gt;"Match of the Day Repeat"),"",1+MAX($AJ$10:AJ7083))</f>
        <v/>
      </c>
    </row>
    <row r="7085" spans="34:36" x14ac:dyDescent="0.35">
      <c r="AH7085" s="16" t="str">
        <f>IF(AND(B7085="Premier League",E7085="Live"),_xlfn.XLOOKUP(_xlfn.TEXTJOIN(" vs ",,C7085:D7085),Calendar!G:G,Calendar!B:B),IF(AND(B7085="Premier League",E7085="Highlights"),_xlfn.XLOOKUP(H7085,Calendar!O:O,Calendar!N:N,,-1),""))</f>
        <v/>
      </c>
      <c r="AI7085" s="61" t="str">
        <f>IF(AND(AH7085&lt;&gt;"",E7085="Live"),_xlfn.XLOOKUP(_xlfn.TEXTJOIN(" vs ",,C7085:D7085),Calendar!G:G,Calendar!K:K),"")</f>
        <v/>
      </c>
      <c r="AJ7085" s="61" t="str">
        <f>IF(AND(K7085&lt;&gt;"Match of the Day",K7085&lt;&gt;"Match of the Day 2",K7085&lt;&gt;"Match of the Day Repeat"),"",1+MAX($AJ$10:AJ7084))</f>
        <v/>
      </c>
    </row>
    <row r="7086" spans="34:36" x14ac:dyDescent="0.35">
      <c r="AH7086" s="16" t="str">
        <f>IF(AND(B7086="Premier League",E7086="Live"),_xlfn.XLOOKUP(_xlfn.TEXTJOIN(" vs ",,C7086:D7086),Calendar!G:G,Calendar!B:B),IF(AND(B7086="Premier League",E7086="Highlights"),_xlfn.XLOOKUP(H7086,Calendar!O:O,Calendar!N:N,,-1),""))</f>
        <v/>
      </c>
      <c r="AI7086" s="61" t="str">
        <f>IF(AND(AH7086&lt;&gt;"",E7086="Live"),_xlfn.XLOOKUP(_xlfn.TEXTJOIN(" vs ",,C7086:D7086),Calendar!G:G,Calendar!K:K),"")</f>
        <v/>
      </c>
      <c r="AJ7086" s="61" t="str">
        <f>IF(AND(K7086&lt;&gt;"Match of the Day",K7086&lt;&gt;"Match of the Day 2",K7086&lt;&gt;"Match of the Day Repeat"),"",1+MAX($AJ$10:AJ7085))</f>
        <v/>
      </c>
    </row>
    <row r="7087" spans="34:36" x14ac:dyDescent="0.35">
      <c r="AH7087" s="16" t="str">
        <f>IF(AND(B7087="Premier League",E7087="Live"),_xlfn.XLOOKUP(_xlfn.TEXTJOIN(" vs ",,C7087:D7087),Calendar!G:G,Calendar!B:B),IF(AND(B7087="Premier League",E7087="Highlights"),_xlfn.XLOOKUP(H7087,Calendar!O:O,Calendar!N:N,,-1),""))</f>
        <v/>
      </c>
      <c r="AI7087" s="61" t="str">
        <f>IF(AND(AH7087&lt;&gt;"",E7087="Live"),_xlfn.XLOOKUP(_xlfn.TEXTJOIN(" vs ",,C7087:D7087),Calendar!G:G,Calendar!K:K),"")</f>
        <v/>
      </c>
      <c r="AJ7087" s="61" t="str">
        <f>IF(AND(K7087&lt;&gt;"Match of the Day",K7087&lt;&gt;"Match of the Day 2",K7087&lt;&gt;"Match of the Day Repeat"),"",1+MAX($AJ$10:AJ7086))</f>
        <v/>
      </c>
    </row>
    <row r="7088" spans="34:36" x14ac:dyDescent="0.35">
      <c r="AH7088" s="16" t="str">
        <f>IF(AND(B7088="Premier League",E7088="Live"),_xlfn.XLOOKUP(_xlfn.TEXTJOIN(" vs ",,C7088:D7088),Calendar!G:G,Calendar!B:B),IF(AND(B7088="Premier League",E7088="Highlights"),_xlfn.XLOOKUP(H7088,Calendar!O:O,Calendar!N:N,,-1),""))</f>
        <v/>
      </c>
      <c r="AI7088" s="61" t="str">
        <f>IF(AND(AH7088&lt;&gt;"",E7088="Live"),_xlfn.XLOOKUP(_xlfn.TEXTJOIN(" vs ",,C7088:D7088),Calendar!G:G,Calendar!K:K),"")</f>
        <v/>
      </c>
      <c r="AJ7088" s="61" t="str">
        <f>IF(AND(K7088&lt;&gt;"Match of the Day",K7088&lt;&gt;"Match of the Day 2",K7088&lt;&gt;"Match of the Day Repeat"),"",1+MAX($AJ$10:AJ7087))</f>
        <v/>
      </c>
    </row>
    <row r="7089" spans="34:36" x14ac:dyDescent="0.35">
      <c r="AH7089" s="16" t="str">
        <f>IF(AND(B7089="Premier League",E7089="Live"),_xlfn.XLOOKUP(_xlfn.TEXTJOIN(" vs ",,C7089:D7089),Calendar!G:G,Calendar!B:B),IF(AND(B7089="Premier League",E7089="Highlights"),_xlfn.XLOOKUP(H7089,Calendar!O:O,Calendar!N:N,,-1),""))</f>
        <v/>
      </c>
      <c r="AI7089" s="61" t="str">
        <f>IF(AND(AH7089&lt;&gt;"",E7089="Live"),_xlfn.XLOOKUP(_xlfn.TEXTJOIN(" vs ",,C7089:D7089),Calendar!G:G,Calendar!K:K),"")</f>
        <v/>
      </c>
      <c r="AJ7089" s="61" t="str">
        <f>IF(AND(K7089&lt;&gt;"Match of the Day",K7089&lt;&gt;"Match of the Day 2",K7089&lt;&gt;"Match of the Day Repeat"),"",1+MAX($AJ$10:AJ7088))</f>
        <v/>
      </c>
    </row>
    <row r="7090" spans="34:36" x14ac:dyDescent="0.35">
      <c r="AH7090" s="16" t="str">
        <f>IF(AND(B7090="Premier League",E7090="Live"),_xlfn.XLOOKUP(_xlfn.TEXTJOIN(" vs ",,C7090:D7090),Calendar!G:G,Calendar!B:B),IF(AND(B7090="Premier League",E7090="Highlights"),_xlfn.XLOOKUP(H7090,Calendar!O:O,Calendar!N:N,,-1),""))</f>
        <v/>
      </c>
      <c r="AI7090" s="61" t="str">
        <f>IF(AND(AH7090&lt;&gt;"",E7090="Live"),_xlfn.XLOOKUP(_xlfn.TEXTJOIN(" vs ",,C7090:D7090),Calendar!G:G,Calendar!K:K),"")</f>
        <v/>
      </c>
      <c r="AJ7090" s="61" t="str">
        <f>IF(AND(K7090&lt;&gt;"Match of the Day",K7090&lt;&gt;"Match of the Day 2",K7090&lt;&gt;"Match of the Day Repeat"),"",1+MAX($AJ$10:AJ7089))</f>
        <v/>
      </c>
    </row>
    <row r="7091" spans="34:36" x14ac:dyDescent="0.35">
      <c r="AH7091" s="16" t="str">
        <f>IF(AND(B7091="Premier League",E7091="Live"),_xlfn.XLOOKUP(_xlfn.TEXTJOIN(" vs ",,C7091:D7091),Calendar!G:G,Calendar!B:B),IF(AND(B7091="Premier League",E7091="Highlights"),_xlfn.XLOOKUP(H7091,Calendar!O:O,Calendar!N:N,,-1),""))</f>
        <v/>
      </c>
      <c r="AI7091" s="61" t="str">
        <f>IF(AND(AH7091&lt;&gt;"",E7091="Live"),_xlfn.XLOOKUP(_xlfn.TEXTJOIN(" vs ",,C7091:D7091),Calendar!G:G,Calendar!K:K),"")</f>
        <v/>
      </c>
      <c r="AJ7091" s="61" t="str">
        <f>IF(AND(K7091&lt;&gt;"Match of the Day",K7091&lt;&gt;"Match of the Day 2",K7091&lt;&gt;"Match of the Day Repeat"),"",1+MAX($AJ$10:AJ7090))</f>
        <v/>
      </c>
    </row>
    <row r="7092" spans="34:36" x14ac:dyDescent="0.35">
      <c r="AH7092" s="16" t="str">
        <f>IF(AND(B7092="Premier League",E7092="Live"),_xlfn.XLOOKUP(_xlfn.TEXTJOIN(" vs ",,C7092:D7092),Calendar!G:G,Calendar!B:B),IF(AND(B7092="Premier League",E7092="Highlights"),_xlfn.XLOOKUP(H7092,Calendar!O:O,Calendar!N:N,,-1),""))</f>
        <v/>
      </c>
      <c r="AI7092" s="61" t="str">
        <f>IF(AND(AH7092&lt;&gt;"",E7092="Live"),_xlfn.XLOOKUP(_xlfn.TEXTJOIN(" vs ",,C7092:D7092),Calendar!G:G,Calendar!K:K),"")</f>
        <v/>
      </c>
      <c r="AJ7092" s="61" t="str">
        <f>IF(AND(K7092&lt;&gt;"Match of the Day",K7092&lt;&gt;"Match of the Day 2",K7092&lt;&gt;"Match of the Day Repeat"),"",1+MAX($AJ$10:AJ7091))</f>
        <v/>
      </c>
    </row>
    <row r="7093" spans="34:36" x14ac:dyDescent="0.35">
      <c r="AH7093" s="16" t="str">
        <f>IF(AND(B7093="Premier League",E7093="Live"),_xlfn.XLOOKUP(_xlfn.TEXTJOIN(" vs ",,C7093:D7093),Calendar!G:G,Calendar!B:B),IF(AND(B7093="Premier League",E7093="Highlights"),_xlfn.XLOOKUP(H7093,Calendar!O:O,Calendar!N:N,,-1),""))</f>
        <v/>
      </c>
      <c r="AI7093" s="61" t="str">
        <f>IF(AND(AH7093&lt;&gt;"",E7093="Live"),_xlfn.XLOOKUP(_xlfn.TEXTJOIN(" vs ",,C7093:D7093),Calendar!G:G,Calendar!K:K),"")</f>
        <v/>
      </c>
      <c r="AJ7093" s="61" t="str">
        <f>IF(AND(K7093&lt;&gt;"Match of the Day",K7093&lt;&gt;"Match of the Day 2",K7093&lt;&gt;"Match of the Day Repeat"),"",1+MAX($AJ$10:AJ7092))</f>
        <v/>
      </c>
    </row>
    <row r="7094" spans="34:36" x14ac:dyDescent="0.35">
      <c r="AH7094" s="16" t="str">
        <f>IF(AND(B7094="Premier League",E7094="Live"),_xlfn.XLOOKUP(_xlfn.TEXTJOIN(" vs ",,C7094:D7094),Calendar!G:G,Calendar!B:B),IF(AND(B7094="Premier League",E7094="Highlights"),_xlfn.XLOOKUP(H7094,Calendar!O:O,Calendar!N:N,,-1),""))</f>
        <v/>
      </c>
      <c r="AI7094" s="61" t="str">
        <f>IF(AND(AH7094&lt;&gt;"",E7094="Live"),_xlfn.XLOOKUP(_xlfn.TEXTJOIN(" vs ",,C7094:D7094),Calendar!G:G,Calendar!K:K),"")</f>
        <v/>
      </c>
      <c r="AJ7094" s="61" t="str">
        <f>IF(AND(K7094&lt;&gt;"Match of the Day",K7094&lt;&gt;"Match of the Day 2",K7094&lt;&gt;"Match of the Day Repeat"),"",1+MAX($AJ$10:AJ7093))</f>
        <v/>
      </c>
    </row>
    <row r="7095" spans="34:36" x14ac:dyDescent="0.35">
      <c r="AH7095" s="16" t="str">
        <f>IF(AND(B7095="Premier League",E7095="Live"),_xlfn.XLOOKUP(_xlfn.TEXTJOIN(" vs ",,C7095:D7095),Calendar!G:G,Calendar!B:B),IF(AND(B7095="Premier League",E7095="Highlights"),_xlfn.XLOOKUP(H7095,Calendar!O:O,Calendar!N:N,,-1),""))</f>
        <v/>
      </c>
      <c r="AI7095" s="61" t="str">
        <f>IF(AND(AH7095&lt;&gt;"",E7095="Live"),_xlfn.XLOOKUP(_xlfn.TEXTJOIN(" vs ",,C7095:D7095),Calendar!G:G,Calendar!K:K),"")</f>
        <v/>
      </c>
      <c r="AJ7095" s="61" t="str">
        <f>IF(AND(K7095&lt;&gt;"Match of the Day",K7095&lt;&gt;"Match of the Day 2",K7095&lt;&gt;"Match of the Day Repeat"),"",1+MAX($AJ$10:AJ7094))</f>
        <v/>
      </c>
    </row>
    <row r="7096" spans="34:36" x14ac:dyDescent="0.35">
      <c r="AH7096" s="16" t="str">
        <f>IF(AND(B7096="Premier League",E7096="Live"),_xlfn.XLOOKUP(_xlfn.TEXTJOIN(" vs ",,C7096:D7096),Calendar!G:G,Calendar!B:B),IF(AND(B7096="Premier League",E7096="Highlights"),_xlfn.XLOOKUP(H7096,Calendar!O:O,Calendar!N:N,,-1),""))</f>
        <v/>
      </c>
      <c r="AI7096" s="61" t="str">
        <f>IF(AND(AH7096&lt;&gt;"",E7096="Live"),_xlfn.XLOOKUP(_xlfn.TEXTJOIN(" vs ",,C7096:D7096),Calendar!G:G,Calendar!K:K),"")</f>
        <v/>
      </c>
      <c r="AJ7096" s="61" t="str">
        <f>IF(AND(K7096&lt;&gt;"Match of the Day",K7096&lt;&gt;"Match of the Day 2",K7096&lt;&gt;"Match of the Day Repeat"),"",1+MAX($AJ$10:AJ7095))</f>
        <v/>
      </c>
    </row>
    <row r="7097" spans="34:36" x14ac:dyDescent="0.35">
      <c r="AH7097" s="16" t="str">
        <f>IF(AND(B7097="Premier League",E7097="Live"),_xlfn.XLOOKUP(_xlfn.TEXTJOIN(" vs ",,C7097:D7097),Calendar!G:G,Calendar!B:B),IF(AND(B7097="Premier League",E7097="Highlights"),_xlfn.XLOOKUP(H7097,Calendar!O:O,Calendar!N:N,,-1),""))</f>
        <v/>
      </c>
      <c r="AI7097" s="61" t="str">
        <f>IF(AND(AH7097&lt;&gt;"",E7097="Live"),_xlfn.XLOOKUP(_xlfn.TEXTJOIN(" vs ",,C7097:D7097),Calendar!G:G,Calendar!K:K),"")</f>
        <v/>
      </c>
      <c r="AJ7097" s="61" t="str">
        <f>IF(AND(K7097&lt;&gt;"Match of the Day",K7097&lt;&gt;"Match of the Day 2",K7097&lt;&gt;"Match of the Day Repeat"),"",1+MAX($AJ$10:AJ7096))</f>
        <v/>
      </c>
    </row>
    <row r="7098" spans="34:36" x14ac:dyDescent="0.35">
      <c r="AH7098" s="16" t="str">
        <f>IF(AND(B7098="Premier League",E7098="Live"),_xlfn.XLOOKUP(_xlfn.TEXTJOIN(" vs ",,C7098:D7098),Calendar!G:G,Calendar!B:B),IF(AND(B7098="Premier League",E7098="Highlights"),_xlfn.XLOOKUP(H7098,Calendar!O:O,Calendar!N:N,,-1),""))</f>
        <v/>
      </c>
      <c r="AI7098" s="61" t="str">
        <f>IF(AND(AH7098&lt;&gt;"",E7098="Live"),_xlfn.XLOOKUP(_xlfn.TEXTJOIN(" vs ",,C7098:D7098),Calendar!G:G,Calendar!K:K),"")</f>
        <v/>
      </c>
      <c r="AJ7098" s="61" t="str">
        <f>IF(AND(K7098&lt;&gt;"Match of the Day",K7098&lt;&gt;"Match of the Day 2",K7098&lt;&gt;"Match of the Day Repeat"),"",1+MAX($AJ$10:AJ7097))</f>
        <v/>
      </c>
    </row>
    <row r="7099" spans="34:36" x14ac:dyDescent="0.35">
      <c r="AH7099" s="16" t="str">
        <f>IF(AND(B7099="Premier League",E7099="Live"),_xlfn.XLOOKUP(_xlfn.TEXTJOIN(" vs ",,C7099:D7099),Calendar!G:G,Calendar!B:B),IF(AND(B7099="Premier League",E7099="Highlights"),_xlfn.XLOOKUP(H7099,Calendar!O:O,Calendar!N:N,,-1),""))</f>
        <v/>
      </c>
      <c r="AI7099" s="61" t="str">
        <f>IF(AND(AH7099&lt;&gt;"",E7099="Live"),_xlfn.XLOOKUP(_xlfn.TEXTJOIN(" vs ",,C7099:D7099),Calendar!G:G,Calendar!K:K),"")</f>
        <v/>
      </c>
      <c r="AJ7099" s="61" t="str">
        <f>IF(AND(K7099&lt;&gt;"Match of the Day",K7099&lt;&gt;"Match of the Day 2",K7099&lt;&gt;"Match of the Day Repeat"),"",1+MAX($AJ$10:AJ7098))</f>
        <v/>
      </c>
    </row>
    <row r="7100" spans="34:36" x14ac:dyDescent="0.35">
      <c r="AH7100" s="16" t="str">
        <f>IF(AND(B7100="Premier League",E7100="Live"),_xlfn.XLOOKUP(_xlfn.TEXTJOIN(" vs ",,C7100:D7100),Calendar!G:G,Calendar!B:B),IF(AND(B7100="Premier League",E7100="Highlights"),_xlfn.XLOOKUP(H7100,Calendar!O:O,Calendar!N:N,,-1),""))</f>
        <v/>
      </c>
      <c r="AI7100" s="61" t="str">
        <f>IF(AND(AH7100&lt;&gt;"",E7100="Live"),_xlfn.XLOOKUP(_xlfn.TEXTJOIN(" vs ",,C7100:D7100),Calendar!G:G,Calendar!K:K),"")</f>
        <v/>
      </c>
      <c r="AJ7100" s="61" t="str">
        <f>IF(AND(K7100&lt;&gt;"Match of the Day",K7100&lt;&gt;"Match of the Day 2",K7100&lt;&gt;"Match of the Day Repeat"),"",1+MAX($AJ$10:AJ7099))</f>
        <v/>
      </c>
    </row>
    <row r="7101" spans="34:36" x14ac:dyDescent="0.35">
      <c r="AH7101" s="16" t="str">
        <f>IF(AND(B7101="Premier League",E7101="Live"),_xlfn.XLOOKUP(_xlfn.TEXTJOIN(" vs ",,C7101:D7101),Calendar!G:G,Calendar!B:B),IF(AND(B7101="Premier League",E7101="Highlights"),_xlfn.XLOOKUP(H7101,Calendar!O:O,Calendar!N:N,,-1),""))</f>
        <v/>
      </c>
      <c r="AI7101" s="61" t="str">
        <f>IF(AND(AH7101&lt;&gt;"",E7101="Live"),_xlfn.XLOOKUP(_xlfn.TEXTJOIN(" vs ",,C7101:D7101),Calendar!G:G,Calendar!K:K),"")</f>
        <v/>
      </c>
      <c r="AJ7101" s="61" t="str">
        <f>IF(AND(K7101&lt;&gt;"Match of the Day",K7101&lt;&gt;"Match of the Day 2",K7101&lt;&gt;"Match of the Day Repeat"),"",1+MAX($AJ$10:AJ7100))</f>
        <v/>
      </c>
    </row>
    <row r="7102" spans="34:36" x14ac:dyDescent="0.35">
      <c r="AH7102" s="16" t="str">
        <f>IF(AND(B7102="Premier League",E7102="Live"),_xlfn.XLOOKUP(_xlfn.TEXTJOIN(" vs ",,C7102:D7102),Calendar!G:G,Calendar!B:B),IF(AND(B7102="Premier League",E7102="Highlights"),_xlfn.XLOOKUP(H7102,Calendar!O:O,Calendar!N:N,,-1),""))</f>
        <v/>
      </c>
      <c r="AI7102" s="61" t="str">
        <f>IF(AND(AH7102&lt;&gt;"",E7102="Live"),_xlfn.XLOOKUP(_xlfn.TEXTJOIN(" vs ",,C7102:D7102),Calendar!G:G,Calendar!K:K),"")</f>
        <v/>
      </c>
      <c r="AJ7102" s="61" t="str">
        <f>IF(AND(K7102&lt;&gt;"Match of the Day",K7102&lt;&gt;"Match of the Day 2",K7102&lt;&gt;"Match of the Day Repeat"),"",1+MAX($AJ$10:AJ7101))</f>
        <v/>
      </c>
    </row>
    <row r="7103" spans="34:36" x14ac:dyDescent="0.35">
      <c r="AH7103" s="16" t="str">
        <f>IF(AND(B7103="Premier League",E7103="Live"),_xlfn.XLOOKUP(_xlfn.TEXTJOIN(" vs ",,C7103:D7103),Calendar!G:G,Calendar!B:B),IF(AND(B7103="Premier League",E7103="Highlights"),_xlfn.XLOOKUP(H7103,Calendar!O:O,Calendar!N:N,,-1),""))</f>
        <v/>
      </c>
      <c r="AI7103" s="61" t="str">
        <f>IF(AND(AH7103&lt;&gt;"",E7103="Live"),_xlfn.XLOOKUP(_xlfn.TEXTJOIN(" vs ",,C7103:D7103),Calendar!G:G,Calendar!K:K),"")</f>
        <v/>
      </c>
      <c r="AJ7103" s="61" t="str">
        <f>IF(AND(K7103&lt;&gt;"Match of the Day",K7103&lt;&gt;"Match of the Day 2",K7103&lt;&gt;"Match of the Day Repeat"),"",1+MAX($AJ$10:AJ7102))</f>
        <v/>
      </c>
    </row>
    <row r="7104" spans="34:36" x14ac:dyDescent="0.35">
      <c r="AH7104" s="16" t="str">
        <f>IF(AND(B7104="Premier League",E7104="Live"),_xlfn.XLOOKUP(_xlfn.TEXTJOIN(" vs ",,C7104:D7104),Calendar!G:G,Calendar!B:B),IF(AND(B7104="Premier League",E7104="Highlights"),_xlfn.XLOOKUP(H7104,Calendar!O:O,Calendar!N:N,,-1),""))</f>
        <v/>
      </c>
      <c r="AI7104" s="61" t="str">
        <f>IF(AND(AH7104&lt;&gt;"",E7104="Live"),_xlfn.XLOOKUP(_xlfn.TEXTJOIN(" vs ",,C7104:D7104),Calendar!G:G,Calendar!K:K),"")</f>
        <v/>
      </c>
      <c r="AJ7104" s="61" t="str">
        <f>IF(AND(K7104&lt;&gt;"Match of the Day",K7104&lt;&gt;"Match of the Day 2",K7104&lt;&gt;"Match of the Day Repeat"),"",1+MAX($AJ$10:AJ7103))</f>
        <v/>
      </c>
    </row>
    <row r="7105" spans="34:36" x14ac:dyDescent="0.35">
      <c r="AH7105" s="16" t="str">
        <f>IF(AND(B7105="Premier League",E7105="Live"),_xlfn.XLOOKUP(_xlfn.TEXTJOIN(" vs ",,C7105:D7105),Calendar!G:G,Calendar!B:B),IF(AND(B7105="Premier League",E7105="Highlights"),_xlfn.XLOOKUP(H7105,Calendar!O:O,Calendar!N:N,,-1),""))</f>
        <v/>
      </c>
      <c r="AI7105" s="61" t="str">
        <f>IF(AND(AH7105&lt;&gt;"",E7105="Live"),_xlfn.XLOOKUP(_xlfn.TEXTJOIN(" vs ",,C7105:D7105),Calendar!G:G,Calendar!K:K),"")</f>
        <v/>
      </c>
      <c r="AJ7105" s="61" t="str">
        <f>IF(AND(K7105&lt;&gt;"Match of the Day",K7105&lt;&gt;"Match of the Day 2",K7105&lt;&gt;"Match of the Day Repeat"),"",1+MAX($AJ$10:AJ7104))</f>
        <v/>
      </c>
    </row>
    <row r="7106" spans="34:36" x14ac:dyDescent="0.35">
      <c r="AH7106" s="16" t="str">
        <f>IF(AND(B7106="Premier League",E7106="Live"),_xlfn.XLOOKUP(_xlfn.TEXTJOIN(" vs ",,C7106:D7106),Calendar!G:G,Calendar!B:B),IF(AND(B7106="Premier League",E7106="Highlights"),_xlfn.XLOOKUP(H7106,Calendar!O:O,Calendar!N:N,,-1),""))</f>
        <v/>
      </c>
      <c r="AI7106" s="61" t="str">
        <f>IF(AND(AH7106&lt;&gt;"",E7106="Live"),_xlfn.XLOOKUP(_xlfn.TEXTJOIN(" vs ",,C7106:D7106),Calendar!G:G,Calendar!K:K),"")</f>
        <v/>
      </c>
      <c r="AJ7106" s="61" t="str">
        <f>IF(AND(K7106&lt;&gt;"Match of the Day",K7106&lt;&gt;"Match of the Day 2",K7106&lt;&gt;"Match of the Day Repeat"),"",1+MAX($AJ$10:AJ7105))</f>
        <v/>
      </c>
    </row>
    <row r="7107" spans="34:36" x14ac:dyDescent="0.35">
      <c r="AH7107" s="16" t="str">
        <f>IF(AND(B7107="Premier League",E7107="Live"),_xlfn.XLOOKUP(_xlfn.TEXTJOIN(" vs ",,C7107:D7107),Calendar!G:G,Calendar!B:B),IF(AND(B7107="Premier League",E7107="Highlights"),_xlfn.XLOOKUP(H7107,Calendar!O:O,Calendar!N:N,,-1),""))</f>
        <v/>
      </c>
      <c r="AI7107" s="61" t="str">
        <f>IF(AND(AH7107&lt;&gt;"",E7107="Live"),_xlfn.XLOOKUP(_xlfn.TEXTJOIN(" vs ",,C7107:D7107),Calendar!G:G,Calendar!K:K),"")</f>
        <v/>
      </c>
      <c r="AJ7107" s="61" t="str">
        <f>IF(AND(K7107&lt;&gt;"Match of the Day",K7107&lt;&gt;"Match of the Day 2",K7107&lt;&gt;"Match of the Day Repeat"),"",1+MAX($AJ$10:AJ7106))</f>
        <v/>
      </c>
    </row>
    <row r="7108" spans="34:36" x14ac:dyDescent="0.35">
      <c r="AH7108" s="16" t="str">
        <f>IF(AND(B7108="Premier League",E7108="Live"),_xlfn.XLOOKUP(_xlfn.TEXTJOIN(" vs ",,C7108:D7108),Calendar!G:G,Calendar!B:B),IF(AND(B7108="Premier League",E7108="Highlights"),_xlfn.XLOOKUP(H7108,Calendar!O:O,Calendar!N:N,,-1),""))</f>
        <v/>
      </c>
      <c r="AI7108" s="61" t="str">
        <f>IF(AND(AH7108&lt;&gt;"",E7108="Live"),_xlfn.XLOOKUP(_xlfn.TEXTJOIN(" vs ",,C7108:D7108),Calendar!G:G,Calendar!K:K),"")</f>
        <v/>
      </c>
      <c r="AJ7108" s="61" t="str">
        <f>IF(AND(K7108&lt;&gt;"Match of the Day",K7108&lt;&gt;"Match of the Day 2",K7108&lt;&gt;"Match of the Day Repeat"),"",1+MAX($AJ$10:AJ7107))</f>
        <v/>
      </c>
    </row>
    <row r="7109" spans="34:36" x14ac:dyDescent="0.35">
      <c r="AH7109" s="16" t="str">
        <f>IF(AND(B7109="Premier League",E7109="Live"),_xlfn.XLOOKUP(_xlfn.TEXTJOIN(" vs ",,C7109:D7109),Calendar!G:G,Calendar!B:B),IF(AND(B7109="Premier League",E7109="Highlights"),_xlfn.XLOOKUP(H7109,Calendar!O:O,Calendar!N:N,,-1),""))</f>
        <v/>
      </c>
      <c r="AI7109" s="61" t="str">
        <f>IF(AND(AH7109&lt;&gt;"",E7109="Live"),_xlfn.XLOOKUP(_xlfn.TEXTJOIN(" vs ",,C7109:D7109),Calendar!G:G,Calendar!K:K),"")</f>
        <v/>
      </c>
      <c r="AJ7109" s="61" t="str">
        <f>IF(AND(K7109&lt;&gt;"Match of the Day",K7109&lt;&gt;"Match of the Day 2",K7109&lt;&gt;"Match of the Day Repeat"),"",1+MAX($AJ$10:AJ7108))</f>
        <v/>
      </c>
    </row>
    <row r="7110" spans="34:36" x14ac:dyDescent="0.35">
      <c r="AH7110" s="16" t="str">
        <f>IF(AND(B7110="Premier League",E7110="Live"),_xlfn.XLOOKUP(_xlfn.TEXTJOIN(" vs ",,C7110:D7110),Calendar!G:G,Calendar!B:B),IF(AND(B7110="Premier League",E7110="Highlights"),_xlfn.XLOOKUP(H7110,Calendar!O:O,Calendar!N:N,,-1),""))</f>
        <v/>
      </c>
      <c r="AI7110" s="61" t="str">
        <f>IF(AND(AH7110&lt;&gt;"",E7110="Live"),_xlfn.XLOOKUP(_xlfn.TEXTJOIN(" vs ",,C7110:D7110),Calendar!G:G,Calendar!K:K),"")</f>
        <v/>
      </c>
      <c r="AJ7110" s="61" t="str">
        <f>IF(AND(K7110&lt;&gt;"Match of the Day",K7110&lt;&gt;"Match of the Day 2",K7110&lt;&gt;"Match of the Day Repeat"),"",1+MAX($AJ$10:AJ7109))</f>
        <v/>
      </c>
    </row>
    <row r="7111" spans="34:36" x14ac:dyDescent="0.35">
      <c r="AH7111" s="16" t="str">
        <f>IF(AND(B7111="Premier League",E7111="Live"),_xlfn.XLOOKUP(_xlfn.TEXTJOIN(" vs ",,C7111:D7111),Calendar!G:G,Calendar!B:B),IF(AND(B7111="Premier League",E7111="Highlights"),_xlfn.XLOOKUP(H7111,Calendar!O:O,Calendar!N:N,,-1),""))</f>
        <v/>
      </c>
      <c r="AI7111" s="61" t="str">
        <f>IF(AND(AH7111&lt;&gt;"",E7111="Live"),_xlfn.XLOOKUP(_xlfn.TEXTJOIN(" vs ",,C7111:D7111),Calendar!G:G,Calendar!K:K),"")</f>
        <v/>
      </c>
      <c r="AJ7111" s="61" t="str">
        <f>IF(AND(K7111&lt;&gt;"Match of the Day",K7111&lt;&gt;"Match of the Day 2",K7111&lt;&gt;"Match of the Day Repeat"),"",1+MAX($AJ$10:AJ7110))</f>
        <v/>
      </c>
    </row>
    <row r="7112" spans="34:36" x14ac:dyDescent="0.35">
      <c r="AH7112" s="16" t="str">
        <f>IF(AND(B7112="Premier League",E7112="Live"),_xlfn.XLOOKUP(_xlfn.TEXTJOIN(" vs ",,C7112:D7112),Calendar!G:G,Calendar!B:B),IF(AND(B7112="Premier League",E7112="Highlights"),_xlfn.XLOOKUP(H7112,Calendar!O:O,Calendar!N:N,,-1),""))</f>
        <v/>
      </c>
      <c r="AI7112" s="61" t="str">
        <f>IF(AND(AH7112&lt;&gt;"",E7112="Live"),_xlfn.XLOOKUP(_xlfn.TEXTJOIN(" vs ",,C7112:D7112),Calendar!G:G,Calendar!K:K),"")</f>
        <v/>
      </c>
      <c r="AJ7112" s="61" t="str">
        <f>IF(AND(K7112&lt;&gt;"Match of the Day",K7112&lt;&gt;"Match of the Day 2",K7112&lt;&gt;"Match of the Day Repeat"),"",1+MAX($AJ$10:AJ7111))</f>
        <v/>
      </c>
    </row>
    <row r="7113" spans="34:36" x14ac:dyDescent="0.35">
      <c r="AH7113" s="16" t="str">
        <f>IF(AND(B7113="Premier League",E7113="Live"),_xlfn.XLOOKUP(_xlfn.TEXTJOIN(" vs ",,C7113:D7113),Calendar!G:G,Calendar!B:B),IF(AND(B7113="Premier League",E7113="Highlights"),_xlfn.XLOOKUP(H7113,Calendar!O:O,Calendar!N:N,,-1),""))</f>
        <v/>
      </c>
      <c r="AI7113" s="61" t="str">
        <f>IF(AND(AH7113&lt;&gt;"",E7113="Live"),_xlfn.XLOOKUP(_xlfn.TEXTJOIN(" vs ",,C7113:D7113),Calendar!G:G,Calendar!K:K),"")</f>
        <v/>
      </c>
      <c r="AJ7113" s="61" t="str">
        <f>IF(AND(K7113&lt;&gt;"Match of the Day",K7113&lt;&gt;"Match of the Day 2",K7113&lt;&gt;"Match of the Day Repeat"),"",1+MAX($AJ$10:AJ7112))</f>
        <v/>
      </c>
    </row>
    <row r="7114" spans="34:36" x14ac:dyDescent="0.35">
      <c r="AH7114" s="16" t="str">
        <f>IF(AND(B7114="Premier League",E7114="Live"),_xlfn.XLOOKUP(_xlfn.TEXTJOIN(" vs ",,C7114:D7114),Calendar!G:G,Calendar!B:B),IF(AND(B7114="Premier League",E7114="Highlights"),_xlfn.XLOOKUP(H7114,Calendar!O:O,Calendar!N:N,,-1),""))</f>
        <v/>
      </c>
      <c r="AI7114" s="61" t="str">
        <f>IF(AND(AH7114&lt;&gt;"",E7114="Live"),_xlfn.XLOOKUP(_xlfn.TEXTJOIN(" vs ",,C7114:D7114),Calendar!G:G,Calendar!K:K),"")</f>
        <v/>
      </c>
      <c r="AJ7114" s="61" t="str">
        <f>IF(AND(K7114&lt;&gt;"Match of the Day",K7114&lt;&gt;"Match of the Day 2",K7114&lt;&gt;"Match of the Day Repeat"),"",1+MAX($AJ$10:AJ7113))</f>
        <v/>
      </c>
    </row>
    <row r="7115" spans="34:36" x14ac:dyDescent="0.35">
      <c r="AH7115" s="16" t="str">
        <f>IF(AND(B7115="Premier League",E7115="Live"),_xlfn.XLOOKUP(_xlfn.TEXTJOIN(" vs ",,C7115:D7115),Calendar!G:G,Calendar!B:B),IF(AND(B7115="Premier League",E7115="Highlights"),_xlfn.XLOOKUP(H7115,Calendar!O:O,Calendar!N:N,,-1),""))</f>
        <v/>
      </c>
      <c r="AI7115" s="61" t="str">
        <f>IF(AND(AH7115&lt;&gt;"",E7115="Live"),_xlfn.XLOOKUP(_xlfn.TEXTJOIN(" vs ",,C7115:D7115),Calendar!G:G,Calendar!K:K),"")</f>
        <v/>
      </c>
      <c r="AJ7115" s="61" t="str">
        <f>IF(AND(K7115&lt;&gt;"Match of the Day",K7115&lt;&gt;"Match of the Day 2",K7115&lt;&gt;"Match of the Day Repeat"),"",1+MAX($AJ$10:AJ7114))</f>
        <v/>
      </c>
    </row>
    <row r="7116" spans="34:36" x14ac:dyDescent="0.35">
      <c r="AH7116" s="16" t="str">
        <f>IF(AND(B7116="Premier League",E7116="Live"),_xlfn.XLOOKUP(_xlfn.TEXTJOIN(" vs ",,C7116:D7116),Calendar!G:G,Calendar!B:B),IF(AND(B7116="Premier League",E7116="Highlights"),_xlfn.XLOOKUP(H7116,Calendar!O:O,Calendar!N:N,,-1),""))</f>
        <v/>
      </c>
      <c r="AI7116" s="61" t="str">
        <f>IF(AND(AH7116&lt;&gt;"",E7116="Live"),_xlfn.XLOOKUP(_xlfn.TEXTJOIN(" vs ",,C7116:D7116),Calendar!G:G,Calendar!K:K),"")</f>
        <v/>
      </c>
      <c r="AJ7116" s="61" t="str">
        <f>IF(AND(K7116&lt;&gt;"Match of the Day",K7116&lt;&gt;"Match of the Day 2",K7116&lt;&gt;"Match of the Day Repeat"),"",1+MAX($AJ$10:AJ7115))</f>
        <v/>
      </c>
    </row>
    <row r="7117" spans="34:36" x14ac:dyDescent="0.35">
      <c r="AH7117" s="16" t="str">
        <f>IF(AND(B7117="Premier League",E7117="Live"),_xlfn.XLOOKUP(_xlfn.TEXTJOIN(" vs ",,C7117:D7117),Calendar!G:G,Calendar!B:B),IF(AND(B7117="Premier League",E7117="Highlights"),_xlfn.XLOOKUP(H7117,Calendar!O:O,Calendar!N:N,,-1),""))</f>
        <v/>
      </c>
      <c r="AI7117" s="61" t="str">
        <f>IF(AND(AH7117&lt;&gt;"",E7117="Live"),_xlfn.XLOOKUP(_xlfn.TEXTJOIN(" vs ",,C7117:D7117),Calendar!G:G,Calendar!K:K),"")</f>
        <v/>
      </c>
      <c r="AJ7117" s="61" t="str">
        <f>IF(AND(K7117&lt;&gt;"Match of the Day",K7117&lt;&gt;"Match of the Day 2",K7117&lt;&gt;"Match of the Day Repeat"),"",1+MAX($AJ$10:AJ7116))</f>
        <v/>
      </c>
    </row>
    <row r="7118" spans="34:36" x14ac:dyDescent="0.35">
      <c r="AH7118" s="16" t="str">
        <f>IF(AND(B7118="Premier League",E7118="Live"),_xlfn.XLOOKUP(_xlfn.TEXTJOIN(" vs ",,C7118:D7118),Calendar!G:G,Calendar!B:B),IF(AND(B7118="Premier League",E7118="Highlights"),_xlfn.XLOOKUP(H7118,Calendar!O:O,Calendar!N:N,,-1),""))</f>
        <v/>
      </c>
      <c r="AI7118" s="61" t="str">
        <f>IF(AND(AH7118&lt;&gt;"",E7118="Live"),_xlfn.XLOOKUP(_xlfn.TEXTJOIN(" vs ",,C7118:D7118),Calendar!G:G,Calendar!K:K),"")</f>
        <v/>
      </c>
      <c r="AJ7118" s="61" t="str">
        <f>IF(AND(K7118&lt;&gt;"Match of the Day",K7118&lt;&gt;"Match of the Day 2",K7118&lt;&gt;"Match of the Day Repeat"),"",1+MAX($AJ$10:AJ7117))</f>
        <v/>
      </c>
    </row>
    <row r="7119" spans="34:36" x14ac:dyDescent="0.35">
      <c r="AH7119" s="16" t="str">
        <f>IF(AND(B7119="Premier League",E7119="Live"),_xlfn.XLOOKUP(_xlfn.TEXTJOIN(" vs ",,C7119:D7119),Calendar!G:G,Calendar!B:B),IF(AND(B7119="Premier League",E7119="Highlights"),_xlfn.XLOOKUP(H7119,Calendar!O:O,Calendar!N:N,,-1),""))</f>
        <v/>
      </c>
      <c r="AI7119" s="61" t="str">
        <f>IF(AND(AH7119&lt;&gt;"",E7119="Live"),_xlfn.XLOOKUP(_xlfn.TEXTJOIN(" vs ",,C7119:D7119),Calendar!G:G,Calendar!K:K),"")</f>
        <v/>
      </c>
      <c r="AJ7119" s="61" t="str">
        <f>IF(AND(K7119&lt;&gt;"Match of the Day",K7119&lt;&gt;"Match of the Day 2",K7119&lt;&gt;"Match of the Day Repeat"),"",1+MAX($AJ$10:AJ7118))</f>
        <v/>
      </c>
    </row>
    <row r="7120" spans="34:36" x14ac:dyDescent="0.35">
      <c r="AH7120" s="16" t="str">
        <f>IF(AND(B7120="Premier League",E7120="Live"),_xlfn.XLOOKUP(_xlfn.TEXTJOIN(" vs ",,C7120:D7120),Calendar!G:G,Calendar!B:B),IF(AND(B7120="Premier League",E7120="Highlights"),_xlfn.XLOOKUP(H7120,Calendar!O:O,Calendar!N:N,,-1),""))</f>
        <v/>
      </c>
      <c r="AI7120" s="61" t="str">
        <f>IF(AND(AH7120&lt;&gt;"",E7120="Live"),_xlfn.XLOOKUP(_xlfn.TEXTJOIN(" vs ",,C7120:D7120),Calendar!G:G,Calendar!K:K),"")</f>
        <v/>
      </c>
      <c r="AJ7120" s="61" t="str">
        <f>IF(AND(K7120&lt;&gt;"Match of the Day",K7120&lt;&gt;"Match of the Day 2",K7120&lt;&gt;"Match of the Day Repeat"),"",1+MAX($AJ$10:AJ7119))</f>
        <v/>
      </c>
    </row>
    <row r="7121" spans="34:36" x14ac:dyDescent="0.35">
      <c r="AH7121" s="16" t="str">
        <f>IF(AND(B7121="Premier League",E7121="Live"),_xlfn.XLOOKUP(_xlfn.TEXTJOIN(" vs ",,C7121:D7121),Calendar!G:G,Calendar!B:B),IF(AND(B7121="Premier League",E7121="Highlights"),_xlfn.XLOOKUP(H7121,Calendar!O:O,Calendar!N:N,,-1),""))</f>
        <v/>
      </c>
      <c r="AI7121" s="61" t="str">
        <f>IF(AND(AH7121&lt;&gt;"",E7121="Live"),_xlfn.XLOOKUP(_xlfn.TEXTJOIN(" vs ",,C7121:D7121),Calendar!G:G,Calendar!K:K),"")</f>
        <v/>
      </c>
      <c r="AJ7121" s="61" t="str">
        <f>IF(AND(K7121&lt;&gt;"Match of the Day",K7121&lt;&gt;"Match of the Day 2",K7121&lt;&gt;"Match of the Day Repeat"),"",1+MAX($AJ$10:AJ7120))</f>
        <v/>
      </c>
    </row>
    <row r="7122" spans="34:36" x14ac:dyDescent="0.35">
      <c r="AH7122" s="16" t="str">
        <f>IF(AND(B7122="Premier League",E7122="Live"),_xlfn.XLOOKUP(_xlfn.TEXTJOIN(" vs ",,C7122:D7122),Calendar!G:G,Calendar!B:B),IF(AND(B7122="Premier League",E7122="Highlights"),_xlfn.XLOOKUP(H7122,Calendar!O:O,Calendar!N:N,,-1),""))</f>
        <v/>
      </c>
      <c r="AI7122" s="61" t="str">
        <f>IF(AND(AH7122&lt;&gt;"",E7122="Live"),_xlfn.XLOOKUP(_xlfn.TEXTJOIN(" vs ",,C7122:D7122),Calendar!G:G,Calendar!K:K),"")</f>
        <v/>
      </c>
      <c r="AJ7122" s="61" t="str">
        <f>IF(AND(K7122&lt;&gt;"Match of the Day",K7122&lt;&gt;"Match of the Day 2",K7122&lt;&gt;"Match of the Day Repeat"),"",1+MAX($AJ$10:AJ7121))</f>
        <v/>
      </c>
    </row>
    <row r="7123" spans="34:36" x14ac:dyDescent="0.35">
      <c r="AH7123" s="16" t="str">
        <f>IF(AND(B7123="Premier League",E7123="Live"),_xlfn.XLOOKUP(_xlfn.TEXTJOIN(" vs ",,C7123:D7123),Calendar!G:G,Calendar!B:B),IF(AND(B7123="Premier League",E7123="Highlights"),_xlfn.XLOOKUP(H7123,Calendar!O:O,Calendar!N:N,,-1),""))</f>
        <v/>
      </c>
      <c r="AI7123" s="61" t="str">
        <f>IF(AND(AH7123&lt;&gt;"",E7123="Live"),_xlfn.XLOOKUP(_xlfn.TEXTJOIN(" vs ",,C7123:D7123),Calendar!G:G,Calendar!K:K),"")</f>
        <v/>
      </c>
      <c r="AJ7123" s="61" t="str">
        <f>IF(AND(K7123&lt;&gt;"Match of the Day",K7123&lt;&gt;"Match of the Day 2",K7123&lt;&gt;"Match of the Day Repeat"),"",1+MAX($AJ$10:AJ7122))</f>
        <v/>
      </c>
    </row>
    <row r="7124" spans="34:36" x14ac:dyDescent="0.35">
      <c r="AH7124" s="16" t="str">
        <f>IF(AND(B7124="Premier League",E7124="Live"),_xlfn.XLOOKUP(_xlfn.TEXTJOIN(" vs ",,C7124:D7124),Calendar!G:G,Calendar!B:B),IF(AND(B7124="Premier League",E7124="Highlights"),_xlfn.XLOOKUP(H7124,Calendar!O:O,Calendar!N:N,,-1),""))</f>
        <v/>
      </c>
      <c r="AI7124" s="61" t="str">
        <f>IF(AND(AH7124&lt;&gt;"",E7124="Live"),_xlfn.XLOOKUP(_xlfn.TEXTJOIN(" vs ",,C7124:D7124),Calendar!G:G,Calendar!K:K),"")</f>
        <v/>
      </c>
      <c r="AJ7124" s="61" t="str">
        <f>IF(AND(K7124&lt;&gt;"Match of the Day",K7124&lt;&gt;"Match of the Day 2",K7124&lt;&gt;"Match of the Day Repeat"),"",1+MAX($AJ$10:AJ7123))</f>
        <v/>
      </c>
    </row>
    <row r="7125" spans="34:36" x14ac:dyDescent="0.35">
      <c r="AH7125" s="16" t="str">
        <f>IF(AND(B7125="Premier League",E7125="Live"),_xlfn.XLOOKUP(_xlfn.TEXTJOIN(" vs ",,C7125:D7125),Calendar!G:G,Calendar!B:B),IF(AND(B7125="Premier League",E7125="Highlights"),_xlfn.XLOOKUP(H7125,Calendar!O:O,Calendar!N:N,,-1),""))</f>
        <v/>
      </c>
      <c r="AI7125" s="61" t="str">
        <f>IF(AND(AH7125&lt;&gt;"",E7125="Live"),_xlfn.XLOOKUP(_xlfn.TEXTJOIN(" vs ",,C7125:D7125),Calendar!G:G,Calendar!K:K),"")</f>
        <v/>
      </c>
      <c r="AJ7125" s="61" t="str">
        <f>IF(AND(K7125&lt;&gt;"Match of the Day",K7125&lt;&gt;"Match of the Day 2",K7125&lt;&gt;"Match of the Day Repeat"),"",1+MAX($AJ$10:AJ7124))</f>
        <v/>
      </c>
    </row>
    <row r="7126" spans="34:36" x14ac:dyDescent="0.35">
      <c r="AH7126" s="16" t="str">
        <f>IF(AND(B7126="Premier League",E7126="Live"),_xlfn.XLOOKUP(_xlfn.TEXTJOIN(" vs ",,C7126:D7126),Calendar!G:G,Calendar!B:B),IF(AND(B7126="Premier League",E7126="Highlights"),_xlfn.XLOOKUP(H7126,Calendar!O:O,Calendar!N:N,,-1),""))</f>
        <v/>
      </c>
      <c r="AI7126" s="61" t="str">
        <f>IF(AND(AH7126&lt;&gt;"",E7126="Live"),_xlfn.XLOOKUP(_xlfn.TEXTJOIN(" vs ",,C7126:D7126),Calendar!G:G,Calendar!K:K),"")</f>
        <v/>
      </c>
      <c r="AJ7126" s="61" t="str">
        <f>IF(AND(K7126&lt;&gt;"Match of the Day",K7126&lt;&gt;"Match of the Day 2",K7126&lt;&gt;"Match of the Day Repeat"),"",1+MAX($AJ$10:AJ7125))</f>
        <v/>
      </c>
    </row>
    <row r="7127" spans="34:36" x14ac:dyDescent="0.35">
      <c r="AH7127" s="16" t="str">
        <f>IF(AND(B7127="Premier League",E7127="Live"),_xlfn.XLOOKUP(_xlfn.TEXTJOIN(" vs ",,C7127:D7127),Calendar!G:G,Calendar!B:B),IF(AND(B7127="Premier League",E7127="Highlights"),_xlfn.XLOOKUP(H7127,Calendar!O:O,Calendar!N:N,,-1),""))</f>
        <v/>
      </c>
      <c r="AI7127" s="61" t="str">
        <f>IF(AND(AH7127&lt;&gt;"",E7127="Live"),_xlfn.XLOOKUP(_xlfn.TEXTJOIN(" vs ",,C7127:D7127),Calendar!G:G,Calendar!K:K),"")</f>
        <v/>
      </c>
      <c r="AJ7127" s="61" t="str">
        <f>IF(AND(K7127&lt;&gt;"Match of the Day",K7127&lt;&gt;"Match of the Day 2",K7127&lt;&gt;"Match of the Day Repeat"),"",1+MAX($AJ$10:AJ7126))</f>
        <v/>
      </c>
    </row>
    <row r="7128" spans="34:36" x14ac:dyDescent="0.35">
      <c r="AH7128" s="16" t="str">
        <f>IF(AND(B7128="Premier League",E7128="Live"),_xlfn.XLOOKUP(_xlfn.TEXTJOIN(" vs ",,C7128:D7128),Calendar!G:G,Calendar!B:B),IF(AND(B7128="Premier League",E7128="Highlights"),_xlfn.XLOOKUP(H7128,Calendar!O:O,Calendar!N:N,,-1),""))</f>
        <v/>
      </c>
      <c r="AI7128" s="61" t="str">
        <f>IF(AND(AH7128&lt;&gt;"",E7128="Live"),_xlfn.XLOOKUP(_xlfn.TEXTJOIN(" vs ",,C7128:D7128),Calendar!G:G,Calendar!K:K),"")</f>
        <v/>
      </c>
      <c r="AJ7128" s="61" t="str">
        <f>IF(AND(K7128&lt;&gt;"Match of the Day",K7128&lt;&gt;"Match of the Day 2",K7128&lt;&gt;"Match of the Day Repeat"),"",1+MAX($AJ$10:AJ7127))</f>
        <v/>
      </c>
    </row>
    <row r="7129" spans="34:36" x14ac:dyDescent="0.35">
      <c r="AH7129" s="16" t="str">
        <f>IF(AND(B7129="Premier League",E7129="Live"),_xlfn.XLOOKUP(_xlfn.TEXTJOIN(" vs ",,C7129:D7129),Calendar!G:G,Calendar!B:B),IF(AND(B7129="Premier League",E7129="Highlights"),_xlfn.XLOOKUP(H7129,Calendar!O:O,Calendar!N:N,,-1),""))</f>
        <v/>
      </c>
      <c r="AI7129" s="61" t="str">
        <f>IF(AND(AH7129&lt;&gt;"",E7129="Live"),_xlfn.XLOOKUP(_xlfn.TEXTJOIN(" vs ",,C7129:D7129),Calendar!G:G,Calendar!K:K),"")</f>
        <v/>
      </c>
      <c r="AJ7129" s="61" t="str">
        <f>IF(AND(K7129&lt;&gt;"Match of the Day",K7129&lt;&gt;"Match of the Day 2",K7129&lt;&gt;"Match of the Day Repeat"),"",1+MAX($AJ$10:AJ7128))</f>
        <v/>
      </c>
    </row>
    <row r="7130" spans="34:36" x14ac:dyDescent="0.35">
      <c r="AH7130" s="16" t="str">
        <f>IF(AND(B7130="Premier League",E7130="Live"),_xlfn.XLOOKUP(_xlfn.TEXTJOIN(" vs ",,C7130:D7130),Calendar!G:G,Calendar!B:B),IF(AND(B7130="Premier League",E7130="Highlights"),_xlfn.XLOOKUP(H7130,Calendar!O:O,Calendar!N:N,,-1),""))</f>
        <v/>
      </c>
      <c r="AI7130" s="61" t="str">
        <f>IF(AND(AH7130&lt;&gt;"",E7130="Live"),_xlfn.XLOOKUP(_xlfn.TEXTJOIN(" vs ",,C7130:D7130),Calendar!G:G,Calendar!K:K),"")</f>
        <v/>
      </c>
      <c r="AJ7130" s="61" t="str">
        <f>IF(AND(K7130&lt;&gt;"Match of the Day",K7130&lt;&gt;"Match of the Day 2",K7130&lt;&gt;"Match of the Day Repeat"),"",1+MAX($AJ$10:AJ7129))</f>
        <v/>
      </c>
    </row>
    <row r="7131" spans="34:36" x14ac:dyDescent="0.35">
      <c r="AH7131" s="16" t="str">
        <f>IF(AND(B7131="Premier League",E7131="Live"),_xlfn.XLOOKUP(_xlfn.TEXTJOIN(" vs ",,C7131:D7131),Calendar!G:G,Calendar!B:B),IF(AND(B7131="Premier League",E7131="Highlights"),_xlfn.XLOOKUP(H7131,Calendar!O:O,Calendar!N:N,,-1),""))</f>
        <v/>
      </c>
      <c r="AI7131" s="61" t="str">
        <f>IF(AND(AH7131&lt;&gt;"",E7131="Live"),_xlfn.XLOOKUP(_xlfn.TEXTJOIN(" vs ",,C7131:D7131),Calendar!G:G,Calendar!K:K),"")</f>
        <v/>
      </c>
      <c r="AJ7131" s="61" t="str">
        <f>IF(AND(K7131&lt;&gt;"Match of the Day",K7131&lt;&gt;"Match of the Day 2",K7131&lt;&gt;"Match of the Day Repeat"),"",1+MAX($AJ$10:AJ7130))</f>
        <v/>
      </c>
    </row>
    <row r="7132" spans="34:36" x14ac:dyDescent="0.35">
      <c r="AH7132" s="16" t="str">
        <f>IF(AND(B7132="Premier League",E7132="Live"),_xlfn.XLOOKUP(_xlfn.TEXTJOIN(" vs ",,C7132:D7132),Calendar!G:G,Calendar!B:B),IF(AND(B7132="Premier League",E7132="Highlights"),_xlfn.XLOOKUP(H7132,Calendar!O:O,Calendar!N:N,,-1),""))</f>
        <v/>
      </c>
      <c r="AI7132" s="61" t="str">
        <f>IF(AND(AH7132&lt;&gt;"",E7132="Live"),_xlfn.XLOOKUP(_xlfn.TEXTJOIN(" vs ",,C7132:D7132),Calendar!G:G,Calendar!K:K),"")</f>
        <v/>
      </c>
      <c r="AJ7132" s="61" t="str">
        <f>IF(AND(K7132&lt;&gt;"Match of the Day",K7132&lt;&gt;"Match of the Day 2",K7132&lt;&gt;"Match of the Day Repeat"),"",1+MAX($AJ$10:AJ7131))</f>
        <v/>
      </c>
    </row>
    <row r="7133" spans="34:36" x14ac:dyDescent="0.35">
      <c r="AH7133" s="16" t="str">
        <f>IF(AND(B7133="Premier League",E7133="Live"),_xlfn.XLOOKUP(_xlfn.TEXTJOIN(" vs ",,C7133:D7133),Calendar!G:G,Calendar!B:B),IF(AND(B7133="Premier League",E7133="Highlights"),_xlfn.XLOOKUP(H7133,Calendar!O:O,Calendar!N:N,,-1),""))</f>
        <v/>
      </c>
      <c r="AI7133" s="61" t="str">
        <f>IF(AND(AH7133&lt;&gt;"",E7133="Live"),_xlfn.XLOOKUP(_xlfn.TEXTJOIN(" vs ",,C7133:D7133),Calendar!G:G,Calendar!K:K),"")</f>
        <v/>
      </c>
      <c r="AJ7133" s="61" t="str">
        <f>IF(AND(K7133&lt;&gt;"Match of the Day",K7133&lt;&gt;"Match of the Day 2",K7133&lt;&gt;"Match of the Day Repeat"),"",1+MAX($AJ$10:AJ7132))</f>
        <v/>
      </c>
    </row>
    <row r="7134" spans="34:36" x14ac:dyDescent="0.35">
      <c r="AH7134" s="16" t="str">
        <f>IF(AND(B7134="Premier League",E7134="Live"),_xlfn.XLOOKUP(_xlfn.TEXTJOIN(" vs ",,C7134:D7134),Calendar!G:G,Calendar!B:B),IF(AND(B7134="Premier League",E7134="Highlights"),_xlfn.XLOOKUP(H7134,Calendar!O:O,Calendar!N:N,,-1),""))</f>
        <v/>
      </c>
      <c r="AI7134" s="61" t="str">
        <f>IF(AND(AH7134&lt;&gt;"",E7134="Live"),_xlfn.XLOOKUP(_xlfn.TEXTJOIN(" vs ",,C7134:D7134),Calendar!G:G,Calendar!K:K),"")</f>
        <v/>
      </c>
      <c r="AJ7134" s="61" t="str">
        <f>IF(AND(K7134&lt;&gt;"Match of the Day",K7134&lt;&gt;"Match of the Day 2",K7134&lt;&gt;"Match of the Day Repeat"),"",1+MAX($AJ$10:AJ7133))</f>
        <v/>
      </c>
    </row>
    <row r="7135" spans="34:36" x14ac:dyDescent="0.35">
      <c r="AH7135" s="16" t="str">
        <f>IF(AND(B7135="Premier League",E7135="Live"),_xlfn.XLOOKUP(_xlfn.TEXTJOIN(" vs ",,C7135:D7135),Calendar!G:G,Calendar!B:B),IF(AND(B7135="Premier League",E7135="Highlights"),_xlfn.XLOOKUP(H7135,Calendar!O:O,Calendar!N:N,,-1),""))</f>
        <v/>
      </c>
      <c r="AI7135" s="61" t="str">
        <f>IF(AND(AH7135&lt;&gt;"",E7135="Live"),_xlfn.XLOOKUP(_xlfn.TEXTJOIN(" vs ",,C7135:D7135),Calendar!G:G,Calendar!K:K),"")</f>
        <v/>
      </c>
      <c r="AJ7135" s="61" t="str">
        <f>IF(AND(K7135&lt;&gt;"Match of the Day",K7135&lt;&gt;"Match of the Day 2",K7135&lt;&gt;"Match of the Day Repeat"),"",1+MAX($AJ$10:AJ7134))</f>
        <v/>
      </c>
    </row>
    <row r="7136" spans="34:36" x14ac:dyDescent="0.35">
      <c r="AH7136" s="16" t="str">
        <f>IF(AND(B7136="Premier League",E7136="Live"),_xlfn.XLOOKUP(_xlfn.TEXTJOIN(" vs ",,C7136:D7136),Calendar!G:G,Calendar!B:B),IF(AND(B7136="Premier League",E7136="Highlights"),_xlfn.XLOOKUP(H7136,Calendar!O:O,Calendar!N:N,,-1),""))</f>
        <v/>
      </c>
      <c r="AI7136" s="61" t="str">
        <f>IF(AND(AH7136&lt;&gt;"",E7136="Live"),_xlfn.XLOOKUP(_xlfn.TEXTJOIN(" vs ",,C7136:D7136),Calendar!G:G,Calendar!K:K),"")</f>
        <v/>
      </c>
      <c r="AJ7136" s="61" t="str">
        <f>IF(AND(K7136&lt;&gt;"Match of the Day",K7136&lt;&gt;"Match of the Day 2",K7136&lt;&gt;"Match of the Day Repeat"),"",1+MAX($AJ$10:AJ7135))</f>
        <v/>
      </c>
    </row>
    <row r="7137" spans="34:36" x14ac:dyDescent="0.35">
      <c r="AH7137" s="16" t="str">
        <f>IF(AND(B7137="Premier League",E7137="Live"),_xlfn.XLOOKUP(_xlfn.TEXTJOIN(" vs ",,C7137:D7137),Calendar!G:G,Calendar!B:B),IF(AND(B7137="Premier League",E7137="Highlights"),_xlfn.XLOOKUP(H7137,Calendar!O:O,Calendar!N:N,,-1),""))</f>
        <v/>
      </c>
      <c r="AI7137" s="61" t="str">
        <f>IF(AND(AH7137&lt;&gt;"",E7137="Live"),_xlfn.XLOOKUP(_xlfn.TEXTJOIN(" vs ",,C7137:D7137),Calendar!G:G,Calendar!K:K),"")</f>
        <v/>
      </c>
      <c r="AJ7137" s="61" t="str">
        <f>IF(AND(K7137&lt;&gt;"Match of the Day",K7137&lt;&gt;"Match of the Day 2",K7137&lt;&gt;"Match of the Day Repeat"),"",1+MAX($AJ$10:AJ7136))</f>
        <v/>
      </c>
    </row>
    <row r="7138" spans="34:36" x14ac:dyDescent="0.35">
      <c r="AH7138" s="16" t="str">
        <f>IF(AND(B7138="Premier League",E7138="Live"),_xlfn.XLOOKUP(_xlfn.TEXTJOIN(" vs ",,C7138:D7138),Calendar!G:G,Calendar!B:B),IF(AND(B7138="Premier League",E7138="Highlights"),_xlfn.XLOOKUP(H7138,Calendar!O:O,Calendar!N:N,,-1),""))</f>
        <v/>
      </c>
      <c r="AI7138" s="61" t="str">
        <f>IF(AND(AH7138&lt;&gt;"",E7138="Live"),_xlfn.XLOOKUP(_xlfn.TEXTJOIN(" vs ",,C7138:D7138),Calendar!G:G,Calendar!K:K),"")</f>
        <v/>
      </c>
      <c r="AJ7138" s="61" t="str">
        <f>IF(AND(K7138&lt;&gt;"Match of the Day",K7138&lt;&gt;"Match of the Day 2",K7138&lt;&gt;"Match of the Day Repeat"),"",1+MAX($AJ$10:AJ7137))</f>
        <v/>
      </c>
    </row>
    <row r="7139" spans="34:36" x14ac:dyDescent="0.35">
      <c r="AH7139" s="16" t="str">
        <f>IF(AND(B7139="Premier League",E7139="Live"),_xlfn.XLOOKUP(_xlfn.TEXTJOIN(" vs ",,C7139:D7139),Calendar!G:G,Calendar!B:B),IF(AND(B7139="Premier League",E7139="Highlights"),_xlfn.XLOOKUP(H7139,Calendar!O:O,Calendar!N:N,,-1),""))</f>
        <v/>
      </c>
      <c r="AI7139" s="61" t="str">
        <f>IF(AND(AH7139&lt;&gt;"",E7139="Live"),_xlfn.XLOOKUP(_xlfn.TEXTJOIN(" vs ",,C7139:D7139),Calendar!G:G,Calendar!K:K),"")</f>
        <v/>
      </c>
      <c r="AJ7139" s="61" t="str">
        <f>IF(AND(K7139&lt;&gt;"Match of the Day",K7139&lt;&gt;"Match of the Day 2",K7139&lt;&gt;"Match of the Day Repeat"),"",1+MAX($AJ$10:AJ7138))</f>
        <v/>
      </c>
    </row>
    <row r="7140" spans="34:36" x14ac:dyDescent="0.35">
      <c r="AH7140" s="16" t="str">
        <f>IF(AND(B7140="Premier League",E7140="Live"),_xlfn.XLOOKUP(_xlfn.TEXTJOIN(" vs ",,C7140:D7140),Calendar!G:G,Calendar!B:B),IF(AND(B7140="Premier League",E7140="Highlights"),_xlfn.XLOOKUP(H7140,Calendar!O:O,Calendar!N:N,,-1),""))</f>
        <v/>
      </c>
      <c r="AI7140" s="61" t="str">
        <f>IF(AND(AH7140&lt;&gt;"",E7140="Live"),_xlfn.XLOOKUP(_xlfn.TEXTJOIN(" vs ",,C7140:D7140),Calendar!G:G,Calendar!K:K),"")</f>
        <v/>
      </c>
      <c r="AJ7140" s="61" t="str">
        <f>IF(AND(K7140&lt;&gt;"Match of the Day",K7140&lt;&gt;"Match of the Day 2",K7140&lt;&gt;"Match of the Day Repeat"),"",1+MAX($AJ$10:AJ7139))</f>
        <v/>
      </c>
    </row>
    <row r="7141" spans="34:36" x14ac:dyDescent="0.35">
      <c r="AH7141" s="16" t="str">
        <f>IF(AND(B7141="Premier League",E7141="Live"),_xlfn.XLOOKUP(_xlfn.TEXTJOIN(" vs ",,C7141:D7141),Calendar!G:G,Calendar!B:B),IF(AND(B7141="Premier League",E7141="Highlights"),_xlfn.XLOOKUP(H7141,Calendar!O:O,Calendar!N:N,,-1),""))</f>
        <v/>
      </c>
      <c r="AI7141" s="61" t="str">
        <f>IF(AND(AH7141&lt;&gt;"",E7141="Live"),_xlfn.XLOOKUP(_xlfn.TEXTJOIN(" vs ",,C7141:D7141),Calendar!G:G,Calendar!K:K),"")</f>
        <v/>
      </c>
      <c r="AJ7141" s="61" t="str">
        <f>IF(AND(K7141&lt;&gt;"Match of the Day",K7141&lt;&gt;"Match of the Day 2",K7141&lt;&gt;"Match of the Day Repeat"),"",1+MAX($AJ$10:AJ7140))</f>
        <v/>
      </c>
    </row>
    <row r="7142" spans="34:36" x14ac:dyDescent="0.35">
      <c r="AH7142" s="16" t="str">
        <f>IF(AND(B7142="Premier League",E7142="Live"),_xlfn.XLOOKUP(_xlfn.TEXTJOIN(" vs ",,C7142:D7142),Calendar!G:G,Calendar!B:B),IF(AND(B7142="Premier League",E7142="Highlights"),_xlfn.XLOOKUP(H7142,Calendar!O:O,Calendar!N:N,,-1),""))</f>
        <v/>
      </c>
      <c r="AI7142" s="61" t="str">
        <f>IF(AND(AH7142&lt;&gt;"",E7142="Live"),_xlfn.XLOOKUP(_xlfn.TEXTJOIN(" vs ",,C7142:D7142),Calendar!G:G,Calendar!K:K),"")</f>
        <v/>
      </c>
      <c r="AJ7142" s="61" t="str">
        <f>IF(AND(K7142&lt;&gt;"Match of the Day",K7142&lt;&gt;"Match of the Day 2",K7142&lt;&gt;"Match of the Day Repeat"),"",1+MAX($AJ$10:AJ7141))</f>
        <v/>
      </c>
    </row>
    <row r="7143" spans="34:36" x14ac:dyDescent="0.35">
      <c r="AH7143" s="16" t="str">
        <f>IF(AND(B7143="Premier League",E7143="Live"),_xlfn.XLOOKUP(_xlfn.TEXTJOIN(" vs ",,C7143:D7143),Calendar!G:G,Calendar!B:B),IF(AND(B7143="Premier League",E7143="Highlights"),_xlfn.XLOOKUP(H7143,Calendar!O:O,Calendar!N:N,,-1),""))</f>
        <v/>
      </c>
      <c r="AI7143" s="61" t="str">
        <f>IF(AND(AH7143&lt;&gt;"",E7143="Live"),_xlfn.XLOOKUP(_xlfn.TEXTJOIN(" vs ",,C7143:D7143),Calendar!G:G,Calendar!K:K),"")</f>
        <v/>
      </c>
      <c r="AJ7143" s="61" t="str">
        <f>IF(AND(K7143&lt;&gt;"Match of the Day",K7143&lt;&gt;"Match of the Day 2",K7143&lt;&gt;"Match of the Day Repeat"),"",1+MAX($AJ$10:AJ7142))</f>
        <v/>
      </c>
    </row>
    <row r="7144" spans="34:36" x14ac:dyDescent="0.35">
      <c r="AH7144" s="16" t="str">
        <f>IF(AND(B7144="Premier League",E7144="Live"),_xlfn.XLOOKUP(_xlfn.TEXTJOIN(" vs ",,C7144:D7144),Calendar!G:G,Calendar!B:B),IF(AND(B7144="Premier League",E7144="Highlights"),_xlfn.XLOOKUP(H7144,Calendar!O:O,Calendar!N:N,,-1),""))</f>
        <v/>
      </c>
      <c r="AI7144" s="61" t="str">
        <f>IF(AND(AH7144&lt;&gt;"",E7144="Live"),_xlfn.XLOOKUP(_xlfn.TEXTJOIN(" vs ",,C7144:D7144),Calendar!G:G,Calendar!K:K),"")</f>
        <v/>
      </c>
      <c r="AJ7144" s="61" t="str">
        <f>IF(AND(K7144&lt;&gt;"Match of the Day",K7144&lt;&gt;"Match of the Day 2",K7144&lt;&gt;"Match of the Day Repeat"),"",1+MAX($AJ$10:AJ7143))</f>
        <v/>
      </c>
    </row>
    <row r="7145" spans="34:36" x14ac:dyDescent="0.35">
      <c r="AH7145" s="16" t="str">
        <f>IF(AND(B7145="Premier League",E7145="Live"),_xlfn.XLOOKUP(_xlfn.TEXTJOIN(" vs ",,C7145:D7145),Calendar!G:G,Calendar!B:B),IF(AND(B7145="Premier League",E7145="Highlights"),_xlfn.XLOOKUP(H7145,Calendar!O:O,Calendar!N:N,,-1),""))</f>
        <v/>
      </c>
      <c r="AI7145" s="61" t="str">
        <f>IF(AND(AH7145&lt;&gt;"",E7145="Live"),_xlfn.XLOOKUP(_xlfn.TEXTJOIN(" vs ",,C7145:D7145),Calendar!G:G,Calendar!K:K),"")</f>
        <v/>
      </c>
      <c r="AJ7145" s="61" t="str">
        <f>IF(AND(K7145&lt;&gt;"Match of the Day",K7145&lt;&gt;"Match of the Day 2",K7145&lt;&gt;"Match of the Day Repeat"),"",1+MAX($AJ$10:AJ7144))</f>
        <v/>
      </c>
    </row>
    <row r="7146" spans="34:36" x14ac:dyDescent="0.35">
      <c r="AH7146" s="16" t="str">
        <f>IF(AND(B7146="Premier League",E7146="Live"),_xlfn.XLOOKUP(_xlfn.TEXTJOIN(" vs ",,C7146:D7146),Calendar!G:G,Calendar!B:B),IF(AND(B7146="Premier League",E7146="Highlights"),_xlfn.XLOOKUP(H7146,Calendar!O:O,Calendar!N:N,,-1),""))</f>
        <v/>
      </c>
      <c r="AI7146" s="61" t="str">
        <f>IF(AND(AH7146&lt;&gt;"",E7146="Live"),_xlfn.XLOOKUP(_xlfn.TEXTJOIN(" vs ",,C7146:D7146),Calendar!G:G,Calendar!K:K),"")</f>
        <v/>
      </c>
      <c r="AJ7146" s="61" t="str">
        <f>IF(AND(K7146&lt;&gt;"Match of the Day",K7146&lt;&gt;"Match of the Day 2",K7146&lt;&gt;"Match of the Day Repeat"),"",1+MAX($AJ$10:AJ7145))</f>
        <v/>
      </c>
    </row>
    <row r="7147" spans="34:36" x14ac:dyDescent="0.35">
      <c r="AH7147" s="16" t="str">
        <f>IF(AND(B7147="Premier League",E7147="Live"),_xlfn.XLOOKUP(_xlfn.TEXTJOIN(" vs ",,C7147:D7147),Calendar!G:G,Calendar!B:B),IF(AND(B7147="Premier League",E7147="Highlights"),_xlfn.XLOOKUP(H7147,Calendar!O:O,Calendar!N:N,,-1),""))</f>
        <v/>
      </c>
      <c r="AI7147" s="61" t="str">
        <f>IF(AND(AH7147&lt;&gt;"",E7147="Live"),_xlfn.XLOOKUP(_xlfn.TEXTJOIN(" vs ",,C7147:D7147),Calendar!G:G,Calendar!K:K),"")</f>
        <v/>
      </c>
      <c r="AJ7147" s="61" t="str">
        <f>IF(AND(K7147&lt;&gt;"Match of the Day",K7147&lt;&gt;"Match of the Day 2",K7147&lt;&gt;"Match of the Day Repeat"),"",1+MAX($AJ$10:AJ7146))</f>
        <v/>
      </c>
    </row>
    <row r="7148" spans="34:36" x14ac:dyDescent="0.35">
      <c r="AH7148" s="16" t="str">
        <f>IF(AND(B7148="Premier League",E7148="Live"),_xlfn.XLOOKUP(_xlfn.TEXTJOIN(" vs ",,C7148:D7148),Calendar!G:G,Calendar!B:B),IF(AND(B7148="Premier League",E7148="Highlights"),_xlfn.XLOOKUP(H7148,Calendar!O:O,Calendar!N:N,,-1),""))</f>
        <v/>
      </c>
      <c r="AI7148" s="61" t="str">
        <f>IF(AND(AH7148&lt;&gt;"",E7148="Live"),_xlfn.XLOOKUP(_xlfn.TEXTJOIN(" vs ",,C7148:D7148),Calendar!G:G,Calendar!K:K),"")</f>
        <v/>
      </c>
      <c r="AJ7148" s="61" t="str">
        <f>IF(AND(K7148&lt;&gt;"Match of the Day",K7148&lt;&gt;"Match of the Day 2",K7148&lt;&gt;"Match of the Day Repeat"),"",1+MAX($AJ$10:AJ7147))</f>
        <v/>
      </c>
    </row>
    <row r="7149" spans="34:36" x14ac:dyDescent="0.35">
      <c r="AH7149" s="16" t="str">
        <f>IF(AND(B7149="Premier League",E7149="Live"),_xlfn.XLOOKUP(_xlfn.TEXTJOIN(" vs ",,C7149:D7149),Calendar!G:G,Calendar!B:B),IF(AND(B7149="Premier League",E7149="Highlights"),_xlfn.XLOOKUP(H7149,Calendar!O:O,Calendar!N:N,,-1),""))</f>
        <v/>
      </c>
      <c r="AI7149" s="61" t="str">
        <f>IF(AND(AH7149&lt;&gt;"",E7149="Live"),_xlfn.XLOOKUP(_xlfn.TEXTJOIN(" vs ",,C7149:D7149),Calendar!G:G,Calendar!K:K),"")</f>
        <v/>
      </c>
      <c r="AJ7149" s="61" t="str">
        <f>IF(AND(K7149&lt;&gt;"Match of the Day",K7149&lt;&gt;"Match of the Day 2",K7149&lt;&gt;"Match of the Day Repeat"),"",1+MAX($AJ$10:AJ7148))</f>
        <v/>
      </c>
    </row>
    <row r="7150" spans="34:36" x14ac:dyDescent="0.35">
      <c r="AH7150" s="16" t="str">
        <f>IF(AND(B7150="Premier League",E7150="Live"),_xlfn.XLOOKUP(_xlfn.TEXTJOIN(" vs ",,C7150:D7150),Calendar!G:G,Calendar!B:B),IF(AND(B7150="Premier League",E7150="Highlights"),_xlfn.XLOOKUP(H7150,Calendar!O:O,Calendar!N:N,,-1),""))</f>
        <v/>
      </c>
      <c r="AI7150" s="61" t="str">
        <f>IF(AND(AH7150&lt;&gt;"",E7150="Live"),_xlfn.XLOOKUP(_xlfn.TEXTJOIN(" vs ",,C7150:D7150),Calendar!G:G,Calendar!K:K),"")</f>
        <v/>
      </c>
      <c r="AJ7150" s="61" t="str">
        <f>IF(AND(K7150&lt;&gt;"Match of the Day",K7150&lt;&gt;"Match of the Day 2",K7150&lt;&gt;"Match of the Day Repeat"),"",1+MAX($AJ$10:AJ7149))</f>
        <v/>
      </c>
    </row>
    <row r="7151" spans="34:36" x14ac:dyDescent="0.35">
      <c r="AH7151" s="16" t="str">
        <f>IF(AND(B7151="Premier League",E7151="Live"),_xlfn.XLOOKUP(_xlfn.TEXTJOIN(" vs ",,C7151:D7151),Calendar!G:G,Calendar!B:B),IF(AND(B7151="Premier League",E7151="Highlights"),_xlfn.XLOOKUP(H7151,Calendar!O:O,Calendar!N:N,,-1),""))</f>
        <v/>
      </c>
      <c r="AI7151" s="61" t="str">
        <f>IF(AND(AH7151&lt;&gt;"",E7151="Live"),_xlfn.XLOOKUP(_xlfn.TEXTJOIN(" vs ",,C7151:D7151),Calendar!G:G,Calendar!K:K),"")</f>
        <v/>
      </c>
      <c r="AJ7151" s="61" t="str">
        <f>IF(AND(K7151&lt;&gt;"Match of the Day",K7151&lt;&gt;"Match of the Day 2",K7151&lt;&gt;"Match of the Day Repeat"),"",1+MAX($AJ$10:AJ7150))</f>
        <v/>
      </c>
    </row>
    <row r="7152" spans="34:36" x14ac:dyDescent="0.35">
      <c r="AH7152" s="16" t="str">
        <f>IF(AND(B7152="Premier League",E7152="Live"),_xlfn.XLOOKUP(_xlfn.TEXTJOIN(" vs ",,C7152:D7152),Calendar!G:G,Calendar!B:B),IF(AND(B7152="Premier League",E7152="Highlights"),_xlfn.XLOOKUP(H7152,Calendar!O:O,Calendar!N:N,,-1),""))</f>
        <v/>
      </c>
      <c r="AI7152" s="61" t="str">
        <f>IF(AND(AH7152&lt;&gt;"",E7152="Live"),_xlfn.XLOOKUP(_xlfn.TEXTJOIN(" vs ",,C7152:D7152),Calendar!G:G,Calendar!K:K),"")</f>
        <v/>
      </c>
      <c r="AJ7152" s="61" t="str">
        <f>IF(AND(K7152&lt;&gt;"Match of the Day",K7152&lt;&gt;"Match of the Day 2",K7152&lt;&gt;"Match of the Day Repeat"),"",1+MAX($AJ$10:AJ7151))</f>
        <v/>
      </c>
    </row>
    <row r="7153" spans="34:36" x14ac:dyDescent="0.35">
      <c r="AH7153" s="16" t="str">
        <f>IF(AND(B7153="Premier League",E7153="Live"),_xlfn.XLOOKUP(_xlfn.TEXTJOIN(" vs ",,C7153:D7153),Calendar!G:G,Calendar!B:B),IF(AND(B7153="Premier League",E7153="Highlights"),_xlfn.XLOOKUP(H7153,Calendar!O:O,Calendar!N:N,,-1),""))</f>
        <v/>
      </c>
      <c r="AI7153" s="61" t="str">
        <f>IF(AND(AH7153&lt;&gt;"",E7153="Live"),_xlfn.XLOOKUP(_xlfn.TEXTJOIN(" vs ",,C7153:D7153),Calendar!G:G,Calendar!K:K),"")</f>
        <v/>
      </c>
      <c r="AJ7153" s="61" t="str">
        <f>IF(AND(K7153&lt;&gt;"Match of the Day",K7153&lt;&gt;"Match of the Day 2",K7153&lt;&gt;"Match of the Day Repeat"),"",1+MAX($AJ$10:AJ7152))</f>
        <v/>
      </c>
    </row>
    <row r="7154" spans="34:36" x14ac:dyDescent="0.35">
      <c r="AH7154" s="16" t="str">
        <f>IF(AND(B7154="Premier League",E7154="Live"),_xlfn.XLOOKUP(_xlfn.TEXTJOIN(" vs ",,C7154:D7154),Calendar!G:G,Calendar!B:B),IF(AND(B7154="Premier League",E7154="Highlights"),_xlfn.XLOOKUP(H7154,Calendar!O:O,Calendar!N:N,,-1),""))</f>
        <v/>
      </c>
      <c r="AI7154" s="61" t="str">
        <f>IF(AND(AH7154&lt;&gt;"",E7154="Live"),_xlfn.XLOOKUP(_xlfn.TEXTJOIN(" vs ",,C7154:D7154),Calendar!G:G,Calendar!K:K),"")</f>
        <v/>
      </c>
      <c r="AJ7154" s="61" t="str">
        <f>IF(AND(K7154&lt;&gt;"Match of the Day",K7154&lt;&gt;"Match of the Day 2",K7154&lt;&gt;"Match of the Day Repeat"),"",1+MAX($AJ$10:AJ7153))</f>
        <v/>
      </c>
    </row>
    <row r="7155" spans="34:36" x14ac:dyDescent="0.35">
      <c r="AH7155" s="16" t="str">
        <f>IF(AND(B7155="Premier League",E7155="Live"),_xlfn.XLOOKUP(_xlfn.TEXTJOIN(" vs ",,C7155:D7155),Calendar!G:G,Calendar!B:B),IF(AND(B7155="Premier League",E7155="Highlights"),_xlfn.XLOOKUP(H7155,Calendar!O:O,Calendar!N:N,,-1),""))</f>
        <v/>
      </c>
      <c r="AI7155" s="61" t="str">
        <f>IF(AND(AH7155&lt;&gt;"",E7155="Live"),_xlfn.XLOOKUP(_xlfn.TEXTJOIN(" vs ",,C7155:D7155),Calendar!G:G,Calendar!K:K),"")</f>
        <v/>
      </c>
      <c r="AJ7155" s="61" t="str">
        <f>IF(AND(K7155&lt;&gt;"Match of the Day",K7155&lt;&gt;"Match of the Day 2",K7155&lt;&gt;"Match of the Day Repeat"),"",1+MAX($AJ$10:AJ7154))</f>
        <v/>
      </c>
    </row>
    <row r="7156" spans="34:36" x14ac:dyDescent="0.35">
      <c r="AH7156" s="16" t="str">
        <f>IF(AND(B7156="Premier League",E7156="Live"),_xlfn.XLOOKUP(_xlfn.TEXTJOIN(" vs ",,C7156:D7156),Calendar!G:G,Calendar!B:B),IF(AND(B7156="Premier League",E7156="Highlights"),_xlfn.XLOOKUP(H7156,Calendar!O:O,Calendar!N:N,,-1),""))</f>
        <v/>
      </c>
      <c r="AI7156" s="61" t="str">
        <f>IF(AND(AH7156&lt;&gt;"",E7156="Live"),_xlfn.XLOOKUP(_xlfn.TEXTJOIN(" vs ",,C7156:D7156),Calendar!G:G,Calendar!K:K),"")</f>
        <v/>
      </c>
      <c r="AJ7156" s="61" t="str">
        <f>IF(AND(K7156&lt;&gt;"Match of the Day",K7156&lt;&gt;"Match of the Day 2",K7156&lt;&gt;"Match of the Day Repeat"),"",1+MAX($AJ$10:AJ7155))</f>
        <v/>
      </c>
    </row>
    <row r="7157" spans="34:36" x14ac:dyDescent="0.35">
      <c r="AH7157" s="16" t="str">
        <f>IF(AND(B7157="Premier League",E7157="Live"),_xlfn.XLOOKUP(_xlfn.TEXTJOIN(" vs ",,C7157:D7157),Calendar!G:G,Calendar!B:B),IF(AND(B7157="Premier League",E7157="Highlights"),_xlfn.XLOOKUP(H7157,Calendar!O:O,Calendar!N:N,,-1),""))</f>
        <v/>
      </c>
      <c r="AI7157" s="61" t="str">
        <f>IF(AND(AH7157&lt;&gt;"",E7157="Live"),_xlfn.XLOOKUP(_xlfn.TEXTJOIN(" vs ",,C7157:D7157),Calendar!G:G,Calendar!K:K),"")</f>
        <v/>
      </c>
      <c r="AJ7157" s="61" t="str">
        <f>IF(AND(K7157&lt;&gt;"Match of the Day",K7157&lt;&gt;"Match of the Day 2",K7157&lt;&gt;"Match of the Day Repeat"),"",1+MAX($AJ$10:AJ7156))</f>
        <v/>
      </c>
    </row>
    <row r="7158" spans="34:36" x14ac:dyDescent="0.35">
      <c r="AH7158" s="16" t="str">
        <f>IF(AND(B7158="Premier League",E7158="Live"),_xlfn.XLOOKUP(_xlfn.TEXTJOIN(" vs ",,C7158:D7158),Calendar!G:G,Calendar!B:B),IF(AND(B7158="Premier League",E7158="Highlights"),_xlfn.XLOOKUP(H7158,Calendar!O:O,Calendar!N:N,,-1),""))</f>
        <v/>
      </c>
      <c r="AI7158" s="61" t="str">
        <f>IF(AND(AH7158&lt;&gt;"",E7158="Live"),_xlfn.XLOOKUP(_xlfn.TEXTJOIN(" vs ",,C7158:D7158),Calendar!G:G,Calendar!K:K),"")</f>
        <v/>
      </c>
      <c r="AJ7158" s="61" t="str">
        <f>IF(AND(K7158&lt;&gt;"Match of the Day",K7158&lt;&gt;"Match of the Day 2",K7158&lt;&gt;"Match of the Day Repeat"),"",1+MAX($AJ$10:AJ7157))</f>
        <v/>
      </c>
    </row>
    <row r="7159" spans="34:36" x14ac:dyDescent="0.35">
      <c r="AH7159" s="16" t="str">
        <f>IF(AND(B7159="Premier League",E7159="Live"),_xlfn.XLOOKUP(_xlfn.TEXTJOIN(" vs ",,C7159:D7159),Calendar!G:G,Calendar!B:B),IF(AND(B7159="Premier League",E7159="Highlights"),_xlfn.XLOOKUP(H7159,Calendar!O:O,Calendar!N:N,,-1),""))</f>
        <v/>
      </c>
      <c r="AI7159" s="61" t="str">
        <f>IF(AND(AH7159&lt;&gt;"",E7159="Live"),_xlfn.XLOOKUP(_xlfn.TEXTJOIN(" vs ",,C7159:D7159),Calendar!G:G,Calendar!K:K),"")</f>
        <v/>
      </c>
      <c r="AJ7159" s="61" t="str">
        <f>IF(AND(K7159&lt;&gt;"Match of the Day",K7159&lt;&gt;"Match of the Day 2",K7159&lt;&gt;"Match of the Day Repeat"),"",1+MAX($AJ$10:AJ7158))</f>
        <v/>
      </c>
    </row>
    <row r="7160" spans="34:36" x14ac:dyDescent="0.35">
      <c r="AH7160" s="16" t="str">
        <f>IF(AND(B7160="Premier League",E7160="Live"),_xlfn.XLOOKUP(_xlfn.TEXTJOIN(" vs ",,C7160:D7160),Calendar!G:G,Calendar!B:B),IF(AND(B7160="Premier League",E7160="Highlights"),_xlfn.XLOOKUP(H7160,Calendar!O:O,Calendar!N:N,,-1),""))</f>
        <v/>
      </c>
      <c r="AI7160" s="61" t="str">
        <f>IF(AND(AH7160&lt;&gt;"",E7160="Live"),_xlfn.XLOOKUP(_xlfn.TEXTJOIN(" vs ",,C7160:D7160),Calendar!G:G,Calendar!K:K),"")</f>
        <v/>
      </c>
      <c r="AJ7160" s="61" t="str">
        <f>IF(AND(K7160&lt;&gt;"Match of the Day",K7160&lt;&gt;"Match of the Day 2",K7160&lt;&gt;"Match of the Day Repeat"),"",1+MAX($AJ$10:AJ7159))</f>
        <v/>
      </c>
    </row>
    <row r="7161" spans="34:36" x14ac:dyDescent="0.35">
      <c r="AH7161" s="16" t="str">
        <f>IF(AND(B7161="Premier League",E7161="Live"),_xlfn.XLOOKUP(_xlfn.TEXTJOIN(" vs ",,C7161:D7161),Calendar!G:G,Calendar!B:B),IF(AND(B7161="Premier League",E7161="Highlights"),_xlfn.XLOOKUP(H7161,Calendar!O:O,Calendar!N:N,,-1),""))</f>
        <v/>
      </c>
      <c r="AI7161" s="61" t="str">
        <f>IF(AND(AH7161&lt;&gt;"",E7161="Live"),_xlfn.XLOOKUP(_xlfn.TEXTJOIN(" vs ",,C7161:D7161),Calendar!G:G,Calendar!K:K),"")</f>
        <v/>
      </c>
      <c r="AJ7161" s="61" t="str">
        <f>IF(AND(K7161&lt;&gt;"Match of the Day",K7161&lt;&gt;"Match of the Day 2",K7161&lt;&gt;"Match of the Day Repeat"),"",1+MAX($AJ$10:AJ7160))</f>
        <v/>
      </c>
    </row>
    <row r="7162" spans="34:36" x14ac:dyDescent="0.35">
      <c r="AH7162" s="16" t="str">
        <f>IF(AND(B7162="Premier League",E7162="Live"),_xlfn.XLOOKUP(_xlfn.TEXTJOIN(" vs ",,C7162:D7162),Calendar!G:G,Calendar!B:B),IF(AND(B7162="Premier League",E7162="Highlights"),_xlfn.XLOOKUP(H7162,Calendar!O:O,Calendar!N:N,,-1),""))</f>
        <v/>
      </c>
      <c r="AI7162" s="61" t="str">
        <f>IF(AND(AH7162&lt;&gt;"",E7162="Live"),_xlfn.XLOOKUP(_xlfn.TEXTJOIN(" vs ",,C7162:D7162),Calendar!G:G,Calendar!K:K),"")</f>
        <v/>
      </c>
      <c r="AJ7162" s="61" t="str">
        <f>IF(AND(K7162&lt;&gt;"Match of the Day",K7162&lt;&gt;"Match of the Day 2",K7162&lt;&gt;"Match of the Day Repeat"),"",1+MAX($AJ$10:AJ7161))</f>
        <v/>
      </c>
    </row>
    <row r="7163" spans="34:36" x14ac:dyDescent="0.35">
      <c r="AH7163" s="16" t="str">
        <f>IF(AND(B7163="Premier League",E7163="Live"),_xlfn.XLOOKUP(_xlfn.TEXTJOIN(" vs ",,C7163:D7163),Calendar!G:G,Calendar!B:B),IF(AND(B7163="Premier League",E7163="Highlights"),_xlfn.XLOOKUP(H7163,Calendar!O:O,Calendar!N:N,,-1),""))</f>
        <v/>
      </c>
      <c r="AI7163" s="61" t="str">
        <f>IF(AND(AH7163&lt;&gt;"",E7163="Live"),_xlfn.XLOOKUP(_xlfn.TEXTJOIN(" vs ",,C7163:D7163),Calendar!G:G,Calendar!K:K),"")</f>
        <v/>
      </c>
      <c r="AJ7163" s="61" t="str">
        <f>IF(AND(K7163&lt;&gt;"Match of the Day",K7163&lt;&gt;"Match of the Day 2",K7163&lt;&gt;"Match of the Day Repeat"),"",1+MAX($AJ$10:AJ7162))</f>
        <v/>
      </c>
    </row>
    <row r="7164" spans="34:36" x14ac:dyDescent="0.35">
      <c r="AH7164" s="16" t="str">
        <f>IF(AND(B7164="Premier League",E7164="Live"),_xlfn.XLOOKUP(_xlfn.TEXTJOIN(" vs ",,C7164:D7164),Calendar!G:G,Calendar!B:B),IF(AND(B7164="Premier League",E7164="Highlights"),_xlfn.XLOOKUP(H7164,Calendar!O:O,Calendar!N:N,,-1),""))</f>
        <v/>
      </c>
      <c r="AI7164" s="61" t="str">
        <f>IF(AND(AH7164&lt;&gt;"",E7164="Live"),_xlfn.XLOOKUP(_xlfn.TEXTJOIN(" vs ",,C7164:D7164),Calendar!G:G,Calendar!K:K),"")</f>
        <v/>
      </c>
      <c r="AJ7164" s="61" t="str">
        <f>IF(AND(K7164&lt;&gt;"Match of the Day",K7164&lt;&gt;"Match of the Day 2",K7164&lt;&gt;"Match of the Day Repeat"),"",1+MAX($AJ$10:AJ7163))</f>
        <v/>
      </c>
    </row>
    <row r="7165" spans="34:36" x14ac:dyDescent="0.35">
      <c r="AH7165" s="16" t="str">
        <f>IF(AND(B7165="Premier League",E7165="Live"),_xlfn.XLOOKUP(_xlfn.TEXTJOIN(" vs ",,C7165:D7165),Calendar!G:G,Calendar!B:B),IF(AND(B7165="Premier League",E7165="Highlights"),_xlfn.XLOOKUP(H7165,Calendar!O:O,Calendar!N:N,,-1),""))</f>
        <v/>
      </c>
      <c r="AI7165" s="61" t="str">
        <f>IF(AND(AH7165&lt;&gt;"",E7165="Live"),_xlfn.XLOOKUP(_xlfn.TEXTJOIN(" vs ",,C7165:D7165),Calendar!G:G,Calendar!K:K),"")</f>
        <v/>
      </c>
      <c r="AJ7165" s="61" t="str">
        <f>IF(AND(K7165&lt;&gt;"Match of the Day",K7165&lt;&gt;"Match of the Day 2",K7165&lt;&gt;"Match of the Day Repeat"),"",1+MAX($AJ$10:AJ7164))</f>
        <v/>
      </c>
    </row>
    <row r="7166" spans="34:36" x14ac:dyDescent="0.35">
      <c r="AH7166" s="16" t="str">
        <f>IF(AND(B7166="Premier League",E7166="Live"),_xlfn.XLOOKUP(_xlfn.TEXTJOIN(" vs ",,C7166:D7166),Calendar!G:G,Calendar!B:B),IF(AND(B7166="Premier League",E7166="Highlights"),_xlfn.XLOOKUP(H7166,Calendar!O:O,Calendar!N:N,,-1),""))</f>
        <v/>
      </c>
      <c r="AI7166" s="61" t="str">
        <f>IF(AND(AH7166&lt;&gt;"",E7166="Live"),_xlfn.XLOOKUP(_xlfn.TEXTJOIN(" vs ",,C7166:D7166),Calendar!G:G,Calendar!K:K),"")</f>
        <v/>
      </c>
      <c r="AJ7166" s="61" t="str">
        <f>IF(AND(K7166&lt;&gt;"Match of the Day",K7166&lt;&gt;"Match of the Day 2",K7166&lt;&gt;"Match of the Day Repeat"),"",1+MAX($AJ$10:AJ7165))</f>
        <v/>
      </c>
    </row>
    <row r="7167" spans="34:36" x14ac:dyDescent="0.35">
      <c r="AH7167" s="16" t="str">
        <f>IF(AND(B7167="Premier League",E7167="Live"),_xlfn.XLOOKUP(_xlfn.TEXTJOIN(" vs ",,C7167:D7167),Calendar!G:G,Calendar!B:B),IF(AND(B7167="Premier League",E7167="Highlights"),_xlfn.XLOOKUP(H7167,Calendar!O:O,Calendar!N:N,,-1),""))</f>
        <v/>
      </c>
      <c r="AI7167" s="61" t="str">
        <f>IF(AND(AH7167&lt;&gt;"",E7167="Live"),_xlfn.XLOOKUP(_xlfn.TEXTJOIN(" vs ",,C7167:D7167),Calendar!G:G,Calendar!K:K),"")</f>
        <v/>
      </c>
      <c r="AJ7167" s="61" t="str">
        <f>IF(AND(K7167&lt;&gt;"Match of the Day",K7167&lt;&gt;"Match of the Day 2",K7167&lt;&gt;"Match of the Day Repeat"),"",1+MAX($AJ$10:AJ7166))</f>
        <v/>
      </c>
    </row>
    <row r="7168" spans="34:36" x14ac:dyDescent="0.35">
      <c r="AH7168" s="16" t="str">
        <f>IF(AND(B7168="Premier League",E7168="Live"),_xlfn.XLOOKUP(_xlfn.TEXTJOIN(" vs ",,C7168:D7168),Calendar!G:G,Calendar!B:B),IF(AND(B7168="Premier League",E7168="Highlights"),_xlfn.XLOOKUP(H7168,Calendar!O:O,Calendar!N:N,,-1),""))</f>
        <v/>
      </c>
      <c r="AI7168" s="61" t="str">
        <f>IF(AND(AH7168&lt;&gt;"",E7168="Live"),_xlfn.XLOOKUP(_xlfn.TEXTJOIN(" vs ",,C7168:D7168),Calendar!G:G,Calendar!K:K),"")</f>
        <v/>
      </c>
      <c r="AJ7168" s="61" t="str">
        <f>IF(AND(K7168&lt;&gt;"Match of the Day",K7168&lt;&gt;"Match of the Day 2",K7168&lt;&gt;"Match of the Day Repeat"),"",1+MAX($AJ$10:AJ7167))</f>
        <v/>
      </c>
    </row>
    <row r="7169" spans="34:36" x14ac:dyDescent="0.35">
      <c r="AH7169" s="16" t="str">
        <f>IF(AND(B7169="Premier League",E7169="Live"),_xlfn.XLOOKUP(_xlfn.TEXTJOIN(" vs ",,C7169:D7169),Calendar!G:G,Calendar!B:B),IF(AND(B7169="Premier League",E7169="Highlights"),_xlfn.XLOOKUP(H7169,Calendar!O:O,Calendar!N:N,,-1),""))</f>
        <v/>
      </c>
      <c r="AI7169" s="61" t="str">
        <f>IF(AND(AH7169&lt;&gt;"",E7169="Live"),_xlfn.XLOOKUP(_xlfn.TEXTJOIN(" vs ",,C7169:D7169),Calendar!G:G,Calendar!K:K),"")</f>
        <v/>
      </c>
      <c r="AJ7169" s="61" t="str">
        <f>IF(AND(K7169&lt;&gt;"Match of the Day",K7169&lt;&gt;"Match of the Day 2",K7169&lt;&gt;"Match of the Day Repeat"),"",1+MAX($AJ$10:AJ7168))</f>
        <v/>
      </c>
    </row>
    <row r="7170" spans="34:36" x14ac:dyDescent="0.35">
      <c r="AH7170" s="16" t="str">
        <f>IF(AND(B7170="Premier League",E7170="Live"),_xlfn.XLOOKUP(_xlfn.TEXTJOIN(" vs ",,C7170:D7170),Calendar!G:G,Calendar!B:B),IF(AND(B7170="Premier League",E7170="Highlights"),_xlfn.XLOOKUP(H7170,Calendar!O:O,Calendar!N:N,,-1),""))</f>
        <v/>
      </c>
      <c r="AI7170" s="61" t="str">
        <f>IF(AND(AH7170&lt;&gt;"",E7170="Live"),_xlfn.XLOOKUP(_xlfn.TEXTJOIN(" vs ",,C7170:D7170),Calendar!G:G,Calendar!K:K),"")</f>
        <v/>
      </c>
      <c r="AJ7170" s="61" t="str">
        <f>IF(AND(K7170&lt;&gt;"Match of the Day",K7170&lt;&gt;"Match of the Day 2",K7170&lt;&gt;"Match of the Day Repeat"),"",1+MAX($AJ$10:AJ7169))</f>
        <v/>
      </c>
    </row>
    <row r="7171" spans="34:36" x14ac:dyDescent="0.35">
      <c r="AH7171" s="16" t="str">
        <f>IF(AND(B7171="Premier League",E7171="Live"),_xlfn.XLOOKUP(_xlfn.TEXTJOIN(" vs ",,C7171:D7171),Calendar!G:G,Calendar!B:B),IF(AND(B7171="Premier League",E7171="Highlights"),_xlfn.XLOOKUP(H7171,Calendar!O:O,Calendar!N:N,,-1),""))</f>
        <v/>
      </c>
      <c r="AI7171" s="61" t="str">
        <f>IF(AND(AH7171&lt;&gt;"",E7171="Live"),_xlfn.XLOOKUP(_xlfn.TEXTJOIN(" vs ",,C7171:D7171),Calendar!G:G,Calendar!K:K),"")</f>
        <v/>
      </c>
      <c r="AJ7171" s="61" t="str">
        <f>IF(AND(K7171&lt;&gt;"Match of the Day",K7171&lt;&gt;"Match of the Day 2",K7171&lt;&gt;"Match of the Day Repeat"),"",1+MAX($AJ$10:AJ7170))</f>
        <v/>
      </c>
    </row>
    <row r="7172" spans="34:36" x14ac:dyDescent="0.35">
      <c r="AH7172" s="16" t="str">
        <f>IF(AND(B7172="Premier League",E7172="Live"),_xlfn.XLOOKUP(_xlfn.TEXTJOIN(" vs ",,C7172:D7172),Calendar!G:G,Calendar!B:B),IF(AND(B7172="Premier League",E7172="Highlights"),_xlfn.XLOOKUP(H7172,Calendar!O:O,Calendar!N:N,,-1),""))</f>
        <v/>
      </c>
      <c r="AI7172" s="61" t="str">
        <f>IF(AND(AH7172&lt;&gt;"",E7172="Live"),_xlfn.XLOOKUP(_xlfn.TEXTJOIN(" vs ",,C7172:D7172),Calendar!G:G,Calendar!K:K),"")</f>
        <v/>
      </c>
      <c r="AJ7172" s="61" t="str">
        <f>IF(AND(K7172&lt;&gt;"Match of the Day",K7172&lt;&gt;"Match of the Day 2",K7172&lt;&gt;"Match of the Day Repeat"),"",1+MAX($AJ$10:AJ7171))</f>
        <v/>
      </c>
    </row>
    <row r="7173" spans="34:36" x14ac:dyDescent="0.35">
      <c r="AH7173" s="16" t="str">
        <f>IF(AND(B7173="Premier League",E7173="Live"),_xlfn.XLOOKUP(_xlfn.TEXTJOIN(" vs ",,C7173:D7173),Calendar!G:G,Calendar!B:B),IF(AND(B7173="Premier League",E7173="Highlights"),_xlfn.XLOOKUP(H7173,Calendar!O:O,Calendar!N:N,,-1),""))</f>
        <v/>
      </c>
      <c r="AI7173" s="61" t="str">
        <f>IF(AND(AH7173&lt;&gt;"",E7173="Live"),_xlfn.XLOOKUP(_xlfn.TEXTJOIN(" vs ",,C7173:D7173),Calendar!G:G,Calendar!K:K),"")</f>
        <v/>
      </c>
      <c r="AJ7173" s="61" t="str">
        <f>IF(AND(K7173&lt;&gt;"Match of the Day",K7173&lt;&gt;"Match of the Day 2",K7173&lt;&gt;"Match of the Day Repeat"),"",1+MAX($AJ$10:AJ7172))</f>
        <v/>
      </c>
    </row>
    <row r="7174" spans="34:36" x14ac:dyDescent="0.35">
      <c r="AH7174" s="16" t="str">
        <f>IF(AND(B7174="Premier League",E7174="Live"),_xlfn.XLOOKUP(_xlfn.TEXTJOIN(" vs ",,C7174:D7174),Calendar!G:G,Calendar!B:B),IF(AND(B7174="Premier League",E7174="Highlights"),_xlfn.XLOOKUP(H7174,Calendar!O:O,Calendar!N:N,,-1),""))</f>
        <v/>
      </c>
      <c r="AI7174" s="61" t="str">
        <f>IF(AND(AH7174&lt;&gt;"",E7174="Live"),_xlfn.XLOOKUP(_xlfn.TEXTJOIN(" vs ",,C7174:D7174),Calendar!G:G,Calendar!K:K),"")</f>
        <v/>
      </c>
      <c r="AJ7174" s="61" t="str">
        <f>IF(AND(K7174&lt;&gt;"Match of the Day",K7174&lt;&gt;"Match of the Day 2",K7174&lt;&gt;"Match of the Day Repeat"),"",1+MAX($AJ$10:AJ7173))</f>
        <v/>
      </c>
    </row>
    <row r="7175" spans="34:36" x14ac:dyDescent="0.35">
      <c r="AH7175" s="16" t="str">
        <f>IF(AND(B7175="Premier League",E7175="Live"),_xlfn.XLOOKUP(_xlfn.TEXTJOIN(" vs ",,C7175:D7175),Calendar!G:G,Calendar!B:B),IF(AND(B7175="Premier League",E7175="Highlights"),_xlfn.XLOOKUP(H7175,Calendar!O:O,Calendar!N:N,,-1),""))</f>
        <v/>
      </c>
      <c r="AI7175" s="61" t="str">
        <f>IF(AND(AH7175&lt;&gt;"",E7175="Live"),_xlfn.XLOOKUP(_xlfn.TEXTJOIN(" vs ",,C7175:D7175),Calendar!G:G,Calendar!K:K),"")</f>
        <v/>
      </c>
      <c r="AJ7175" s="61" t="str">
        <f>IF(AND(K7175&lt;&gt;"Match of the Day",K7175&lt;&gt;"Match of the Day 2",K7175&lt;&gt;"Match of the Day Repeat"),"",1+MAX($AJ$10:AJ7174))</f>
        <v/>
      </c>
    </row>
    <row r="7176" spans="34:36" x14ac:dyDescent="0.35">
      <c r="AH7176" s="16" t="str">
        <f>IF(AND(B7176="Premier League",E7176="Live"),_xlfn.XLOOKUP(_xlfn.TEXTJOIN(" vs ",,C7176:D7176),Calendar!G:G,Calendar!B:B),IF(AND(B7176="Premier League",E7176="Highlights"),_xlfn.XLOOKUP(H7176,Calendar!O:O,Calendar!N:N,,-1),""))</f>
        <v/>
      </c>
      <c r="AI7176" s="61" t="str">
        <f>IF(AND(AH7176&lt;&gt;"",E7176="Live"),_xlfn.XLOOKUP(_xlfn.TEXTJOIN(" vs ",,C7176:D7176),Calendar!G:G,Calendar!K:K),"")</f>
        <v/>
      </c>
      <c r="AJ7176" s="61" t="str">
        <f>IF(AND(K7176&lt;&gt;"Match of the Day",K7176&lt;&gt;"Match of the Day 2",K7176&lt;&gt;"Match of the Day Repeat"),"",1+MAX($AJ$10:AJ7175))</f>
        <v/>
      </c>
    </row>
    <row r="7177" spans="34:36" x14ac:dyDescent="0.35">
      <c r="AH7177" s="16" t="str">
        <f>IF(AND(B7177="Premier League",E7177="Live"),_xlfn.XLOOKUP(_xlfn.TEXTJOIN(" vs ",,C7177:D7177),Calendar!G:G,Calendar!B:B),IF(AND(B7177="Premier League",E7177="Highlights"),_xlfn.XLOOKUP(H7177,Calendar!O:O,Calendar!N:N,,-1),""))</f>
        <v/>
      </c>
      <c r="AI7177" s="61" t="str">
        <f>IF(AND(AH7177&lt;&gt;"",E7177="Live"),_xlfn.XLOOKUP(_xlfn.TEXTJOIN(" vs ",,C7177:D7177),Calendar!G:G,Calendar!K:K),"")</f>
        <v/>
      </c>
      <c r="AJ7177" s="61" t="str">
        <f>IF(AND(K7177&lt;&gt;"Match of the Day",K7177&lt;&gt;"Match of the Day 2",K7177&lt;&gt;"Match of the Day Repeat"),"",1+MAX($AJ$10:AJ7176))</f>
        <v/>
      </c>
    </row>
    <row r="7178" spans="34:36" x14ac:dyDescent="0.35">
      <c r="AH7178" s="16" t="str">
        <f>IF(AND(B7178="Premier League",E7178="Live"),_xlfn.XLOOKUP(_xlfn.TEXTJOIN(" vs ",,C7178:D7178),Calendar!G:G,Calendar!B:B),IF(AND(B7178="Premier League",E7178="Highlights"),_xlfn.XLOOKUP(H7178,Calendar!O:O,Calendar!N:N,,-1),""))</f>
        <v/>
      </c>
      <c r="AI7178" s="61" t="str">
        <f>IF(AND(AH7178&lt;&gt;"",E7178="Live"),_xlfn.XLOOKUP(_xlfn.TEXTJOIN(" vs ",,C7178:D7178),Calendar!G:G,Calendar!K:K),"")</f>
        <v/>
      </c>
      <c r="AJ7178" s="61" t="str">
        <f>IF(AND(K7178&lt;&gt;"Match of the Day",K7178&lt;&gt;"Match of the Day 2",K7178&lt;&gt;"Match of the Day Repeat"),"",1+MAX($AJ$10:AJ7177))</f>
        <v/>
      </c>
    </row>
    <row r="7179" spans="34:36" x14ac:dyDescent="0.35">
      <c r="AH7179" s="16" t="str">
        <f>IF(AND(B7179="Premier League",E7179="Live"),_xlfn.XLOOKUP(_xlfn.TEXTJOIN(" vs ",,C7179:D7179),Calendar!G:G,Calendar!B:B),IF(AND(B7179="Premier League",E7179="Highlights"),_xlfn.XLOOKUP(H7179,Calendar!O:O,Calendar!N:N,,-1),""))</f>
        <v/>
      </c>
      <c r="AI7179" s="61" t="str">
        <f>IF(AND(AH7179&lt;&gt;"",E7179="Live"),_xlfn.XLOOKUP(_xlfn.TEXTJOIN(" vs ",,C7179:D7179),Calendar!G:G,Calendar!K:K),"")</f>
        <v/>
      </c>
      <c r="AJ7179" s="61" t="str">
        <f>IF(AND(K7179&lt;&gt;"Match of the Day",K7179&lt;&gt;"Match of the Day 2",K7179&lt;&gt;"Match of the Day Repeat"),"",1+MAX($AJ$10:AJ7178))</f>
        <v/>
      </c>
    </row>
    <row r="7180" spans="34:36" x14ac:dyDescent="0.35">
      <c r="AH7180" s="16" t="str">
        <f>IF(AND(B7180="Premier League",E7180="Live"),_xlfn.XLOOKUP(_xlfn.TEXTJOIN(" vs ",,C7180:D7180),Calendar!G:G,Calendar!B:B),IF(AND(B7180="Premier League",E7180="Highlights"),_xlfn.XLOOKUP(H7180,Calendar!O:O,Calendar!N:N,,-1),""))</f>
        <v/>
      </c>
      <c r="AI7180" s="61" t="str">
        <f>IF(AND(AH7180&lt;&gt;"",E7180="Live"),_xlfn.XLOOKUP(_xlfn.TEXTJOIN(" vs ",,C7180:D7180),Calendar!G:G,Calendar!K:K),"")</f>
        <v/>
      </c>
      <c r="AJ7180" s="61" t="str">
        <f>IF(AND(K7180&lt;&gt;"Match of the Day",K7180&lt;&gt;"Match of the Day 2",K7180&lt;&gt;"Match of the Day Repeat"),"",1+MAX($AJ$10:AJ7179))</f>
        <v/>
      </c>
    </row>
    <row r="7181" spans="34:36" x14ac:dyDescent="0.35">
      <c r="AH7181" s="16" t="str">
        <f>IF(AND(B7181="Premier League",E7181="Live"),_xlfn.XLOOKUP(_xlfn.TEXTJOIN(" vs ",,C7181:D7181),Calendar!G:G,Calendar!B:B),IF(AND(B7181="Premier League",E7181="Highlights"),_xlfn.XLOOKUP(H7181,Calendar!O:O,Calendar!N:N,,-1),""))</f>
        <v/>
      </c>
      <c r="AI7181" s="61" t="str">
        <f>IF(AND(AH7181&lt;&gt;"",E7181="Live"),_xlfn.XLOOKUP(_xlfn.TEXTJOIN(" vs ",,C7181:D7181),Calendar!G:G,Calendar!K:K),"")</f>
        <v/>
      </c>
      <c r="AJ7181" s="61" t="str">
        <f>IF(AND(K7181&lt;&gt;"Match of the Day",K7181&lt;&gt;"Match of the Day 2",K7181&lt;&gt;"Match of the Day Repeat"),"",1+MAX($AJ$10:AJ7180))</f>
        <v/>
      </c>
    </row>
    <row r="7182" spans="34:36" x14ac:dyDescent="0.35">
      <c r="AH7182" s="16" t="str">
        <f>IF(AND(B7182="Premier League",E7182="Live"),_xlfn.XLOOKUP(_xlfn.TEXTJOIN(" vs ",,C7182:D7182),Calendar!G:G,Calendar!B:B),IF(AND(B7182="Premier League",E7182="Highlights"),_xlfn.XLOOKUP(H7182,Calendar!O:O,Calendar!N:N,,-1),""))</f>
        <v/>
      </c>
      <c r="AI7182" s="61" t="str">
        <f>IF(AND(AH7182&lt;&gt;"",E7182="Live"),_xlfn.XLOOKUP(_xlfn.TEXTJOIN(" vs ",,C7182:D7182),Calendar!G:G,Calendar!K:K),"")</f>
        <v/>
      </c>
      <c r="AJ7182" s="61" t="str">
        <f>IF(AND(K7182&lt;&gt;"Match of the Day",K7182&lt;&gt;"Match of the Day 2",K7182&lt;&gt;"Match of the Day Repeat"),"",1+MAX($AJ$10:AJ7181))</f>
        <v/>
      </c>
    </row>
    <row r="7183" spans="34:36" x14ac:dyDescent="0.35">
      <c r="AH7183" s="16" t="str">
        <f>IF(AND(B7183="Premier League",E7183="Live"),_xlfn.XLOOKUP(_xlfn.TEXTJOIN(" vs ",,C7183:D7183),Calendar!G:G,Calendar!B:B),IF(AND(B7183="Premier League",E7183="Highlights"),_xlfn.XLOOKUP(H7183,Calendar!O:O,Calendar!N:N,,-1),""))</f>
        <v/>
      </c>
      <c r="AI7183" s="61" t="str">
        <f>IF(AND(AH7183&lt;&gt;"",E7183="Live"),_xlfn.XLOOKUP(_xlfn.TEXTJOIN(" vs ",,C7183:D7183),Calendar!G:G,Calendar!K:K),"")</f>
        <v/>
      </c>
      <c r="AJ7183" s="61" t="str">
        <f>IF(AND(K7183&lt;&gt;"Match of the Day",K7183&lt;&gt;"Match of the Day 2",K7183&lt;&gt;"Match of the Day Repeat"),"",1+MAX($AJ$10:AJ7182))</f>
        <v/>
      </c>
    </row>
    <row r="7184" spans="34:36" x14ac:dyDescent="0.35">
      <c r="AH7184" s="16" t="str">
        <f>IF(AND(B7184="Premier League",E7184="Live"),_xlfn.XLOOKUP(_xlfn.TEXTJOIN(" vs ",,C7184:D7184),Calendar!G:G,Calendar!B:B),IF(AND(B7184="Premier League",E7184="Highlights"),_xlfn.XLOOKUP(H7184,Calendar!O:O,Calendar!N:N,,-1),""))</f>
        <v/>
      </c>
      <c r="AI7184" s="61" t="str">
        <f>IF(AND(AH7184&lt;&gt;"",E7184="Live"),_xlfn.XLOOKUP(_xlfn.TEXTJOIN(" vs ",,C7184:D7184),Calendar!G:G,Calendar!K:K),"")</f>
        <v/>
      </c>
      <c r="AJ7184" s="61" t="str">
        <f>IF(AND(K7184&lt;&gt;"Match of the Day",K7184&lt;&gt;"Match of the Day 2",K7184&lt;&gt;"Match of the Day Repeat"),"",1+MAX($AJ$10:AJ7183))</f>
        <v/>
      </c>
    </row>
    <row r="7185" spans="34:36" x14ac:dyDescent="0.35">
      <c r="AH7185" s="16" t="str">
        <f>IF(AND(B7185="Premier League",E7185="Live"),_xlfn.XLOOKUP(_xlfn.TEXTJOIN(" vs ",,C7185:D7185),Calendar!G:G,Calendar!B:B),IF(AND(B7185="Premier League",E7185="Highlights"),_xlfn.XLOOKUP(H7185,Calendar!O:O,Calendar!N:N,,-1),""))</f>
        <v/>
      </c>
      <c r="AI7185" s="61" t="str">
        <f>IF(AND(AH7185&lt;&gt;"",E7185="Live"),_xlfn.XLOOKUP(_xlfn.TEXTJOIN(" vs ",,C7185:D7185),Calendar!G:G,Calendar!K:K),"")</f>
        <v/>
      </c>
      <c r="AJ7185" s="61" t="str">
        <f>IF(AND(K7185&lt;&gt;"Match of the Day",K7185&lt;&gt;"Match of the Day 2",K7185&lt;&gt;"Match of the Day Repeat"),"",1+MAX($AJ$10:AJ7184))</f>
        <v/>
      </c>
    </row>
    <row r="7186" spans="34:36" x14ac:dyDescent="0.35">
      <c r="AH7186" s="16" t="str">
        <f>IF(AND(B7186="Premier League",E7186="Live"),_xlfn.XLOOKUP(_xlfn.TEXTJOIN(" vs ",,C7186:D7186),Calendar!G:G,Calendar!B:B),IF(AND(B7186="Premier League",E7186="Highlights"),_xlfn.XLOOKUP(H7186,Calendar!O:O,Calendar!N:N,,-1),""))</f>
        <v/>
      </c>
      <c r="AI7186" s="61" t="str">
        <f>IF(AND(AH7186&lt;&gt;"",E7186="Live"),_xlfn.XLOOKUP(_xlfn.TEXTJOIN(" vs ",,C7186:D7186),Calendar!G:G,Calendar!K:K),"")</f>
        <v/>
      </c>
      <c r="AJ7186" s="61" t="str">
        <f>IF(AND(K7186&lt;&gt;"Match of the Day",K7186&lt;&gt;"Match of the Day 2",K7186&lt;&gt;"Match of the Day Repeat"),"",1+MAX($AJ$10:AJ7185))</f>
        <v/>
      </c>
    </row>
    <row r="7187" spans="34:36" x14ac:dyDescent="0.35">
      <c r="AH7187" s="16" t="str">
        <f>IF(AND(B7187="Premier League",E7187="Live"),_xlfn.XLOOKUP(_xlfn.TEXTJOIN(" vs ",,C7187:D7187),Calendar!G:G,Calendar!B:B),IF(AND(B7187="Premier League",E7187="Highlights"),_xlfn.XLOOKUP(H7187,Calendar!O:O,Calendar!N:N,,-1),""))</f>
        <v/>
      </c>
      <c r="AI7187" s="61" t="str">
        <f>IF(AND(AH7187&lt;&gt;"",E7187="Live"),_xlfn.XLOOKUP(_xlfn.TEXTJOIN(" vs ",,C7187:D7187),Calendar!G:G,Calendar!K:K),"")</f>
        <v/>
      </c>
      <c r="AJ7187" s="61" t="str">
        <f>IF(AND(K7187&lt;&gt;"Match of the Day",K7187&lt;&gt;"Match of the Day 2",K7187&lt;&gt;"Match of the Day Repeat"),"",1+MAX($AJ$10:AJ7186))</f>
        <v/>
      </c>
    </row>
    <row r="7188" spans="34:36" x14ac:dyDescent="0.35">
      <c r="AH7188" s="16" t="str">
        <f>IF(AND(B7188="Premier League",E7188="Live"),_xlfn.XLOOKUP(_xlfn.TEXTJOIN(" vs ",,C7188:D7188),Calendar!G:G,Calendar!B:B),IF(AND(B7188="Premier League",E7188="Highlights"),_xlfn.XLOOKUP(H7188,Calendar!O:O,Calendar!N:N,,-1),""))</f>
        <v/>
      </c>
      <c r="AI7188" s="61" t="str">
        <f>IF(AND(AH7188&lt;&gt;"",E7188="Live"),_xlfn.XLOOKUP(_xlfn.TEXTJOIN(" vs ",,C7188:D7188),Calendar!G:G,Calendar!K:K),"")</f>
        <v/>
      </c>
      <c r="AJ7188" s="61" t="str">
        <f>IF(AND(K7188&lt;&gt;"Match of the Day",K7188&lt;&gt;"Match of the Day 2",K7188&lt;&gt;"Match of the Day Repeat"),"",1+MAX($AJ$10:AJ7187))</f>
        <v/>
      </c>
    </row>
    <row r="7189" spans="34:36" x14ac:dyDescent="0.35">
      <c r="AH7189" s="16" t="str">
        <f>IF(AND(B7189="Premier League",E7189="Live"),_xlfn.XLOOKUP(_xlfn.TEXTJOIN(" vs ",,C7189:D7189),Calendar!G:G,Calendar!B:B),IF(AND(B7189="Premier League",E7189="Highlights"),_xlfn.XLOOKUP(H7189,Calendar!O:O,Calendar!N:N,,-1),""))</f>
        <v/>
      </c>
      <c r="AI7189" s="61" t="str">
        <f>IF(AND(AH7189&lt;&gt;"",E7189="Live"),_xlfn.XLOOKUP(_xlfn.TEXTJOIN(" vs ",,C7189:D7189),Calendar!G:G,Calendar!K:K),"")</f>
        <v/>
      </c>
      <c r="AJ7189" s="61" t="str">
        <f>IF(AND(K7189&lt;&gt;"Match of the Day",K7189&lt;&gt;"Match of the Day 2",K7189&lt;&gt;"Match of the Day Repeat"),"",1+MAX($AJ$10:AJ7188))</f>
        <v/>
      </c>
    </row>
    <row r="7190" spans="34:36" x14ac:dyDescent="0.35">
      <c r="AH7190" s="16" t="str">
        <f>IF(AND(B7190="Premier League",E7190="Live"),_xlfn.XLOOKUP(_xlfn.TEXTJOIN(" vs ",,C7190:D7190),Calendar!G:G,Calendar!B:B),IF(AND(B7190="Premier League",E7190="Highlights"),_xlfn.XLOOKUP(H7190,Calendar!O:O,Calendar!N:N,,-1),""))</f>
        <v/>
      </c>
      <c r="AI7190" s="61" t="str">
        <f>IF(AND(AH7190&lt;&gt;"",E7190="Live"),_xlfn.XLOOKUP(_xlfn.TEXTJOIN(" vs ",,C7190:D7190),Calendar!G:G,Calendar!K:K),"")</f>
        <v/>
      </c>
      <c r="AJ7190" s="61" t="str">
        <f>IF(AND(K7190&lt;&gt;"Match of the Day",K7190&lt;&gt;"Match of the Day 2",K7190&lt;&gt;"Match of the Day Repeat"),"",1+MAX($AJ$10:AJ7189))</f>
        <v/>
      </c>
    </row>
    <row r="7191" spans="34:36" x14ac:dyDescent="0.35">
      <c r="AH7191" s="16" t="str">
        <f>IF(AND(B7191="Premier League",E7191="Live"),_xlfn.XLOOKUP(_xlfn.TEXTJOIN(" vs ",,C7191:D7191),Calendar!G:G,Calendar!B:B),IF(AND(B7191="Premier League",E7191="Highlights"),_xlfn.XLOOKUP(H7191,Calendar!O:O,Calendar!N:N,,-1),""))</f>
        <v/>
      </c>
      <c r="AI7191" s="61" t="str">
        <f>IF(AND(AH7191&lt;&gt;"",E7191="Live"),_xlfn.XLOOKUP(_xlfn.TEXTJOIN(" vs ",,C7191:D7191),Calendar!G:G,Calendar!K:K),"")</f>
        <v/>
      </c>
      <c r="AJ7191" s="61" t="str">
        <f>IF(AND(K7191&lt;&gt;"Match of the Day",K7191&lt;&gt;"Match of the Day 2",K7191&lt;&gt;"Match of the Day Repeat"),"",1+MAX($AJ$10:AJ7190))</f>
        <v/>
      </c>
    </row>
    <row r="7192" spans="34:36" x14ac:dyDescent="0.35">
      <c r="AH7192" s="16" t="str">
        <f>IF(AND(B7192="Premier League",E7192="Live"),_xlfn.XLOOKUP(_xlfn.TEXTJOIN(" vs ",,C7192:D7192),Calendar!G:G,Calendar!B:B),IF(AND(B7192="Premier League",E7192="Highlights"),_xlfn.XLOOKUP(H7192,Calendar!O:O,Calendar!N:N,,-1),""))</f>
        <v/>
      </c>
      <c r="AI7192" s="61" t="str">
        <f>IF(AND(AH7192&lt;&gt;"",E7192="Live"),_xlfn.XLOOKUP(_xlfn.TEXTJOIN(" vs ",,C7192:D7192),Calendar!G:G,Calendar!K:K),"")</f>
        <v/>
      </c>
      <c r="AJ7192" s="61" t="str">
        <f>IF(AND(K7192&lt;&gt;"Match of the Day",K7192&lt;&gt;"Match of the Day 2",K7192&lt;&gt;"Match of the Day Repeat"),"",1+MAX($AJ$10:AJ7191))</f>
        <v/>
      </c>
    </row>
    <row r="7193" spans="34:36" x14ac:dyDescent="0.35">
      <c r="AH7193" s="16" t="str">
        <f>IF(AND(B7193="Premier League",E7193="Live"),_xlfn.XLOOKUP(_xlfn.TEXTJOIN(" vs ",,C7193:D7193),Calendar!G:G,Calendar!B:B),IF(AND(B7193="Premier League",E7193="Highlights"),_xlfn.XLOOKUP(H7193,Calendar!O:O,Calendar!N:N,,-1),""))</f>
        <v/>
      </c>
      <c r="AI7193" s="61" t="str">
        <f>IF(AND(AH7193&lt;&gt;"",E7193="Live"),_xlfn.XLOOKUP(_xlfn.TEXTJOIN(" vs ",,C7193:D7193),Calendar!G:G,Calendar!K:K),"")</f>
        <v/>
      </c>
      <c r="AJ7193" s="61" t="str">
        <f>IF(AND(K7193&lt;&gt;"Match of the Day",K7193&lt;&gt;"Match of the Day 2",K7193&lt;&gt;"Match of the Day Repeat"),"",1+MAX($AJ$10:AJ7192))</f>
        <v/>
      </c>
    </row>
    <row r="7194" spans="34:36" x14ac:dyDescent="0.35">
      <c r="AH7194" s="16" t="str">
        <f>IF(AND(B7194="Premier League",E7194="Live"),_xlfn.XLOOKUP(_xlfn.TEXTJOIN(" vs ",,C7194:D7194),Calendar!G:G,Calendar!B:B),IF(AND(B7194="Premier League",E7194="Highlights"),_xlfn.XLOOKUP(H7194,Calendar!O:O,Calendar!N:N,,-1),""))</f>
        <v/>
      </c>
      <c r="AI7194" s="61" t="str">
        <f>IF(AND(AH7194&lt;&gt;"",E7194="Live"),_xlfn.XLOOKUP(_xlfn.TEXTJOIN(" vs ",,C7194:D7194),Calendar!G:G,Calendar!K:K),"")</f>
        <v/>
      </c>
      <c r="AJ7194" s="61" t="str">
        <f>IF(AND(K7194&lt;&gt;"Match of the Day",K7194&lt;&gt;"Match of the Day 2",K7194&lt;&gt;"Match of the Day Repeat"),"",1+MAX($AJ$10:AJ7193))</f>
        <v/>
      </c>
    </row>
    <row r="7195" spans="34:36" x14ac:dyDescent="0.35">
      <c r="AH7195" s="16" t="str">
        <f>IF(AND(B7195="Premier League",E7195="Live"),_xlfn.XLOOKUP(_xlfn.TEXTJOIN(" vs ",,C7195:D7195),Calendar!G:G,Calendar!B:B),IF(AND(B7195="Premier League",E7195="Highlights"),_xlfn.XLOOKUP(H7195,Calendar!O:O,Calendar!N:N,,-1),""))</f>
        <v/>
      </c>
      <c r="AI7195" s="61" t="str">
        <f>IF(AND(AH7195&lt;&gt;"",E7195="Live"),_xlfn.XLOOKUP(_xlfn.TEXTJOIN(" vs ",,C7195:D7195),Calendar!G:G,Calendar!K:K),"")</f>
        <v/>
      </c>
      <c r="AJ7195" s="61" t="str">
        <f>IF(AND(K7195&lt;&gt;"Match of the Day",K7195&lt;&gt;"Match of the Day 2",K7195&lt;&gt;"Match of the Day Repeat"),"",1+MAX($AJ$10:AJ7194))</f>
        <v/>
      </c>
    </row>
    <row r="7196" spans="34:36" x14ac:dyDescent="0.35">
      <c r="AH7196" s="16" t="str">
        <f>IF(AND(B7196="Premier League",E7196="Live"),_xlfn.XLOOKUP(_xlfn.TEXTJOIN(" vs ",,C7196:D7196),Calendar!G:G,Calendar!B:B),IF(AND(B7196="Premier League",E7196="Highlights"),_xlfn.XLOOKUP(H7196,Calendar!O:O,Calendar!N:N,,-1),""))</f>
        <v/>
      </c>
      <c r="AI7196" s="61" t="str">
        <f>IF(AND(AH7196&lt;&gt;"",E7196="Live"),_xlfn.XLOOKUP(_xlfn.TEXTJOIN(" vs ",,C7196:D7196),Calendar!G:G,Calendar!K:K),"")</f>
        <v/>
      </c>
      <c r="AJ7196" s="61" t="str">
        <f>IF(AND(K7196&lt;&gt;"Match of the Day",K7196&lt;&gt;"Match of the Day 2",K7196&lt;&gt;"Match of the Day Repeat"),"",1+MAX($AJ$10:AJ7195))</f>
        <v/>
      </c>
    </row>
    <row r="7197" spans="34:36" x14ac:dyDescent="0.35">
      <c r="AH7197" s="16" t="str">
        <f>IF(AND(B7197="Premier League",E7197="Live"),_xlfn.XLOOKUP(_xlfn.TEXTJOIN(" vs ",,C7197:D7197),Calendar!G:G,Calendar!B:B),IF(AND(B7197="Premier League",E7197="Highlights"),_xlfn.XLOOKUP(H7197,Calendar!O:O,Calendar!N:N,,-1),""))</f>
        <v/>
      </c>
      <c r="AI7197" s="61" t="str">
        <f>IF(AND(AH7197&lt;&gt;"",E7197="Live"),_xlfn.XLOOKUP(_xlfn.TEXTJOIN(" vs ",,C7197:D7197),Calendar!G:G,Calendar!K:K),"")</f>
        <v/>
      </c>
      <c r="AJ7197" s="61" t="str">
        <f>IF(AND(K7197&lt;&gt;"Match of the Day",K7197&lt;&gt;"Match of the Day 2",K7197&lt;&gt;"Match of the Day Repeat"),"",1+MAX($AJ$10:AJ7196))</f>
        <v/>
      </c>
    </row>
    <row r="7198" spans="34:36" x14ac:dyDescent="0.35">
      <c r="AH7198" s="16" t="str">
        <f>IF(AND(B7198="Premier League",E7198="Live"),_xlfn.XLOOKUP(_xlfn.TEXTJOIN(" vs ",,C7198:D7198),Calendar!G:G,Calendar!B:B),IF(AND(B7198="Premier League",E7198="Highlights"),_xlfn.XLOOKUP(H7198,Calendar!O:O,Calendar!N:N,,-1),""))</f>
        <v/>
      </c>
      <c r="AI7198" s="61" t="str">
        <f>IF(AND(AH7198&lt;&gt;"",E7198="Live"),_xlfn.XLOOKUP(_xlfn.TEXTJOIN(" vs ",,C7198:D7198),Calendar!G:G,Calendar!K:K),"")</f>
        <v/>
      </c>
      <c r="AJ7198" s="61" t="str">
        <f>IF(AND(K7198&lt;&gt;"Match of the Day",K7198&lt;&gt;"Match of the Day 2",K7198&lt;&gt;"Match of the Day Repeat"),"",1+MAX($AJ$10:AJ7197))</f>
        <v/>
      </c>
    </row>
    <row r="7199" spans="34:36" x14ac:dyDescent="0.35">
      <c r="AH7199" s="16" t="str">
        <f>IF(AND(B7199="Premier League",E7199="Live"),_xlfn.XLOOKUP(_xlfn.TEXTJOIN(" vs ",,C7199:D7199),Calendar!G:G,Calendar!B:B),IF(AND(B7199="Premier League",E7199="Highlights"),_xlfn.XLOOKUP(H7199,Calendar!O:O,Calendar!N:N,,-1),""))</f>
        <v/>
      </c>
      <c r="AI7199" s="61" t="str">
        <f>IF(AND(AH7199&lt;&gt;"",E7199="Live"),_xlfn.XLOOKUP(_xlfn.TEXTJOIN(" vs ",,C7199:D7199),Calendar!G:G,Calendar!K:K),"")</f>
        <v/>
      </c>
      <c r="AJ7199" s="61" t="str">
        <f>IF(AND(K7199&lt;&gt;"Match of the Day",K7199&lt;&gt;"Match of the Day 2",K7199&lt;&gt;"Match of the Day Repeat"),"",1+MAX($AJ$10:AJ7198))</f>
        <v/>
      </c>
    </row>
    <row r="7200" spans="34:36" x14ac:dyDescent="0.35">
      <c r="AH7200" s="16" t="str">
        <f>IF(AND(B7200="Premier League",E7200="Live"),_xlfn.XLOOKUP(_xlfn.TEXTJOIN(" vs ",,C7200:D7200),Calendar!G:G,Calendar!B:B),IF(AND(B7200="Premier League",E7200="Highlights"),_xlfn.XLOOKUP(H7200,Calendar!O:O,Calendar!N:N,,-1),""))</f>
        <v/>
      </c>
      <c r="AI7200" s="61" t="str">
        <f>IF(AND(AH7200&lt;&gt;"",E7200="Live"),_xlfn.XLOOKUP(_xlfn.TEXTJOIN(" vs ",,C7200:D7200),Calendar!G:G,Calendar!K:K),"")</f>
        <v/>
      </c>
      <c r="AJ7200" s="61" t="str">
        <f>IF(AND(K7200&lt;&gt;"Match of the Day",K7200&lt;&gt;"Match of the Day 2",K7200&lt;&gt;"Match of the Day Repeat"),"",1+MAX($AJ$10:AJ7199))</f>
        <v/>
      </c>
    </row>
    <row r="7201" spans="34:36" x14ac:dyDescent="0.35">
      <c r="AH7201" s="16" t="str">
        <f>IF(AND(B7201="Premier League",E7201="Live"),_xlfn.XLOOKUP(_xlfn.TEXTJOIN(" vs ",,C7201:D7201),Calendar!G:G,Calendar!B:B),IF(AND(B7201="Premier League",E7201="Highlights"),_xlfn.XLOOKUP(H7201,Calendar!O:O,Calendar!N:N,,-1),""))</f>
        <v/>
      </c>
      <c r="AI7201" s="61" t="str">
        <f>IF(AND(AH7201&lt;&gt;"",E7201="Live"),_xlfn.XLOOKUP(_xlfn.TEXTJOIN(" vs ",,C7201:D7201),Calendar!G:G,Calendar!K:K),"")</f>
        <v/>
      </c>
      <c r="AJ7201" s="61" t="str">
        <f>IF(AND(K7201&lt;&gt;"Match of the Day",K7201&lt;&gt;"Match of the Day 2",K7201&lt;&gt;"Match of the Day Repeat"),"",1+MAX($AJ$10:AJ7200))</f>
        <v/>
      </c>
    </row>
    <row r="7202" spans="34:36" x14ac:dyDescent="0.35">
      <c r="AH7202" s="16" t="str">
        <f>IF(AND(B7202="Premier League",E7202="Live"),_xlfn.XLOOKUP(_xlfn.TEXTJOIN(" vs ",,C7202:D7202),Calendar!G:G,Calendar!B:B),IF(AND(B7202="Premier League",E7202="Highlights"),_xlfn.XLOOKUP(H7202,Calendar!O:O,Calendar!N:N,,-1),""))</f>
        <v/>
      </c>
      <c r="AI7202" s="61" t="str">
        <f>IF(AND(AH7202&lt;&gt;"",E7202="Live"),_xlfn.XLOOKUP(_xlfn.TEXTJOIN(" vs ",,C7202:D7202),Calendar!G:G,Calendar!K:K),"")</f>
        <v/>
      </c>
      <c r="AJ7202" s="61" t="str">
        <f>IF(AND(K7202&lt;&gt;"Match of the Day",K7202&lt;&gt;"Match of the Day 2",K7202&lt;&gt;"Match of the Day Repeat"),"",1+MAX($AJ$10:AJ7201))</f>
        <v/>
      </c>
    </row>
    <row r="7203" spans="34:36" x14ac:dyDescent="0.35">
      <c r="AH7203" s="16" t="str">
        <f>IF(AND(B7203="Premier League",E7203="Live"),_xlfn.XLOOKUP(_xlfn.TEXTJOIN(" vs ",,C7203:D7203),Calendar!G:G,Calendar!B:B),IF(AND(B7203="Premier League",E7203="Highlights"),_xlfn.XLOOKUP(H7203,Calendar!O:O,Calendar!N:N,,-1),""))</f>
        <v/>
      </c>
      <c r="AI7203" s="61" t="str">
        <f>IF(AND(AH7203&lt;&gt;"",E7203="Live"),_xlfn.XLOOKUP(_xlfn.TEXTJOIN(" vs ",,C7203:D7203),Calendar!G:G,Calendar!K:K),"")</f>
        <v/>
      </c>
      <c r="AJ7203" s="61" t="str">
        <f>IF(AND(K7203&lt;&gt;"Match of the Day",K7203&lt;&gt;"Match of the Day 2",K7203&lt;&gt;"Match of the Day Repeat"),"",1+MAX($AJ$10:AJ7202))</f>
        <v/>
      </c>
    </row>
    <row r="7204" spans="34:36" x14ac:dyDescent="0.35">
      <c r="AH7204" s="16" t="str">
        <f>IF(AND(B7204="Premier League",E7204="Live"),_xlfn.XLOOKUP(_xlfn.TEXTJOIN(" vs ",,C7204:D7204),Calendar!G:G,Calendar!B:B),IF(AND(B7204="Premier League",E7204="Highlights"),_xlfn.XLOOKUP(H7204,Calendar!O:O,Calendar!N:N,,-1),""))</f>
        <v/>
      </c>
      <c r="AI7204" s="61" t="str">
        <f>IF(AND(AH7204&lt;&gt;"",E7204="Live"),_xlfn.XLOOKUP(_xlfn.TEXTJOIN(" vs ",,C7204:D7204),Calendar!G:G,Calendar!K:K),"")</f>
        <v/>
      </c>
      <c r="AJ7204" s="61" t="str">
        <f>IF(AND(K7204&lt;&gt;"Match of the Day",K7204&lt;&gt;"Match of the Day 2",K7204&lt;&gt;"Match of the Day Repeat"),"",1+MAX($AJ$10:AJ7203))</f>
        <v/>
      </c>
    </row>
    <row r="7205" spans="34:36" x14ac:dyDescent="0.35">
      <c r="AH7205" s="16" t="str">
        <f>IF(AND(B7205="Premier League",E7205="Live"),_xlfn.XLOOKUP(_xlfn.TEXTJOIN(" vs ",,C7205:D7205),Calendar!G:G,Calendar!B:B),IF(AND(B7205="Premier League",E7205="Highlights"),_xlfn.XLOOKUP(H7205,Calendar!O:O,Calendar!N:N,,-1),""))</f>
        <v/>
      </c>
      <c r="AI7205" s="61" t="str">
        <f>IF(AND(AH7205&lt;&gt;"",E7205="Live"),_xlfn.XLOOKUP(_xlfn.TEXTJOIN(" vs ",,C7205:D7205),Calendar!G:G,Calendar!K:K),"")</f>
        <v/>
      </c>
      <c r="AJ7205" s="61" t="str">
        <f>IF(AND(K7205&lt;&gt;"Match of the Day",K7205&lt;&gt;"Match of the Day 2",K7205&lt;&gt;"Match of the Day Repeat"),"",1+MAX($AJ$10:AJ7204))</f>
        <v/>
      </c>
    </row>
    <row r="7206" spans="34:36" x14ac:dyDescent="0.35">
      <c r="AH7206" s="16" t="str">
        <f>IF(AND(B7206="Premier League",E7206="Live"),_xlfn.XLOOKUP(_xlfn.TEXTJOIN(" vs ",,C7206:D7206),Calendar!G:G,Calendar!B:B),IF(AND(B7206="Premier League",E7206="Highlights"),_xlfn.XLOOKUP(H7206,Calendar!O:O,Calendar!N:N,,-1),""))</f>
        <v/>
      </c>
      <c r="AI7206" s="61" t="str">
        <f>IF(AND(AH7206&lt;&gt;"",E7206="Live"),_xlfn.XLOOKUP(_xlfn.TEXTJOIN(" vs ",,C7206:D7206),Calendar!G:G,Calendar!K:K),"")</f>
        <v/>
      </c>
      <c r="AJ7206" s="61" t="str">
        <f>IF(AND(K7206&lt;&gt;"Match of the Day",K7206&lt;&gt;"Match of the Day 2",K7206&lt;&gt;"Match of the Day Repeat"),"",1+MAX($AJ$10:AJ7205))</f>
        <v/>
      </c>
    </row>
    <row r="7207" spans="34:36" x14ac:dyDescent="0.35">
      <c r="AH7207" s="16" t="str">
        <f>IF(AND(B7207="Premier League",E7207="Live"),_xlfn.XLOOKUP(_xlfn.TEXTJOIN(" vs ",,C7207:D7207),Calendar!G:G,Calendar!B:B),IF(AND(B7207="Premier League",E7207="Highlights"),_xlfn.XLOOKUP(H7207,Calendar!O:O,Calendar!N:N,,-1),""))</f>
        <v/>
      </c>
      <c r="AI7207" s="61" t="str">
        <f>IF(AND(AH7207&lt;&gt;"",E7207="Live"),_xlfn.XLOOKUP(_xlfn.TEXTJOIN(" vs ",,C7207:D7207),Calendar!G:G,Calendar!K:K),"")</f>
        <v/>
      </c>
      <c r="AJ7207" s="61" t="str">
        <f>IF(AND(K7207&lt;&gt;"Match of the Day",K7207&lt;&gt;"Match of the Day 2",K7207&lt;&gt;"Match of the Day Repeat"),"",1+MAX($AJ$10:AJ7206))</f>
        <v/>
      </c>
    </row>
    <row r="7208" spans="34:36" x14ac:dyDescent="0.35">
      <c r="AH7208" s="16" t="str">
        <f>IF(AND(B7208="Premier League",E7208="Live"),_xlfn.XLOOKUP(_xlfn.TEXTJOIN(" vs ",,C7208:D7208),Calendar!G:G,Calendar!B:B),IF(AND(B7208="Premier League",E7208="Highlights"),_xlfn.XLOOKUP(H7208,Calendar!O:O,Calendar!N:N,,-1),""))</f>
        <v/>
      </c>
      <c r="AI7208" s="61" t="str">
        <f>IF(AND(AH7208&lt;&gt;"",E7208="Live"),_xlfn.XLOOKUP(_xlfn.TEXTJOIN(" vs ",,C7208:D7208),Calendar!G:G,Calendar!K:K),"")</f>
        <v/>
      </c>
      <c r="AJ7208" s="61" t="str">
        <f>IF(AND(K7208&lt;&gt;"Match of the Day",K7208&lt;&gt;"Match of the Day 2",K7208&lt;&gt;"Match of the Day Repeat"),"",1+MAX($AJ$10:AJ7207))</f>
        <v/>
      </c>
    </row>
    <row r="7209" spans="34:36" x14ac:dyDescent="0.35">
      <c r="AH7209" s="16" t="str">
        <f>IF(AND(B7209="Premier League",E7209="Live"),_xlfn.XLOOKUP(_xlfn.TEXTJOIN(" vs ",,C7209:D7209),Calendar!G:G,Calendar!B:B),IF(AND(B7209="Premier League",E7209="Highlights"),_xlfn.XLOOKUP(H7209,Calendar!O:O,Calendar!N:N,,-1),""))</f>
        <v/>
      </c>
      <c r="AI7209" s="61" t="str">
        <f>IF(AND(AH7209&lt;&gt;"",E7209="Live"),_xlfn.XLOOKUP(_xlfn.TEXTJOIN(" vs ",,C7209:D7209),Calendar!G:G,Calendar!K:K),"")</f>
        <v/>
      </c>
      <c r="AJ7209" s="61" t="str">
        <f>IF(AND(K7209&lt;&gt;"Match of the Day",K7209&lt;&gt;"Match of the Day 2",K7209&lt;&gt;"Match of the Day Repeat"),"",1+MAX($AJ$10:AJ7208))</f>
        <v/>
      </c>
    </row>
    <row r="7210" spans="34:36" x14ac:dyDescent="0.35">
      <c r="AH7210" s="16" t="str">
        <f>IF(AND(B7210="Premier League",E7210="Live"),_xlfn.XLOOKUP(_xlfn.TEXTJOIN(" vs ",,C7210:D7210),Calendar!G:G,Calendar!B:B),IF(AND(B7210="Premier League",E7210="Highlights"),_xlfn.XLOOKUP(H7210,Calendar!O:O,Calendar!N:N,,-1),""))</f>
        <v/>
      </c>
      <c r="AI7210" s="61" t="str">
        <f>IF(AND(AH7210&lt;&gt;"",E7210="Live"),_xlfn.XLOOKUP(_xlfn.TEXTJOIN(" vs ",,C7210:D7210),Calendar!G:G,Calendar!K:K),"")</f>
        <v/>
      </c>
      <c r="AJ7210" s="61" t="str">
        <f>IF(AND(K7210&lt;&gt;"Match of the Day",K7210&lt;&gt;"Match of the Day 2",K7210&lt;&gt;"Match of the Day Repeat"),"",1+MAX($AJ$10:AJ7209))</f>
        <v/>
      </c>
    </row>
    <row r="7211" spans="34:36" x14ac:dyDescent="0.35">
      <c r="AH7211" s="16" t="str">
        <f>IF(AND(B7211="Premier League",E7211="Live"),_xlfn.XLOOKUP(_xlfn.TEXTJOIN(" vs ",,C7211:D7211),Calendar!G:G,Calendar!B:B),IF(AND(B7211="Premier League",E7211="Highlights"),_xlfn.XLOOKUP(H7211,Calendar!O:O,Calendar!N:N,,-1),""))</f>
        <v/>
      </c>
      <c r="AI7211" s="61" t="str">
        <f>IF(AND(AH7211&lt;&gt;"",E7211="Live"),_xlfn.XLOOKUP(_xlfn.TEXTJOIN(" vs ",,C7211:D7211),Calendar!G:G,Calendar!K:K),"")</f>
        <v/>
      </c>
      <c r="AJ7211" s="61" t="str">
        <f>IF(AND(K7211&lt;&gt;"Match of the Day",K7211&lt;&gt;"Match of the Day 2",K7211&lt;&gt;"Match of the Day Repeat"),"",1+MAX($AJ$10:AJ7210))</f>
        <v/>
      </c>
    </row>
    <row r="7212" spans="34:36" x14ac:dyDescent="0.35">
      <c r="AH7212" s="16" t="str">
        <f>IF(AND(B7212="Premier League",E7212="Live"),_xlfn.XLOOKUP(_xlfn.TEXTJOIN(" vs ",,C7212:D7212),Calendar!G:G,Calendar!B:B),IF(AND(B7212="Premier League",E7212="Highlights"),_xlfn.XLOOKUP(H7212,Calendar!O:O,Calendar!N:N,,-1),""))</f>
        <v/>
      </c>
      <c r="AI7212" s="61" t="str">
        <f>IF(AND(AH7212&lt;&gt;"",E7212="Live"),_xlfn.XLOOKUP(_xlfn.TEXTJOIN(" vs ",,C7212:D7212),Calendar!G:G,Calendar!K:K),"")</f>
        <v/>
      </c>
      <c r="AJ7212" s="61" t="str">
        <f>IF(AND(K7212&lt;&gt;"Match of the Day",K7212&lt;&gt;"Match of the Day 2",K7212&lt;&gt;"Match of the Day Repeat"),"",1+MAX($AJ$10:AJ7211))</f>
        <v/>
      </c>
    </row>
    <row r="7213" spans="34:36" x14ac:dyDescent="0.35">
      <c r="AH7213" s="16" t="str">
        <f>IF(AND(B7213="Premier League",E7213="Live"),_xlfn.XLOOKUP(_xlfn.TEXTJOIN(" vs ",,C7213:D7213),Calendar!G:G,Calendar!B:B),IF(AND(B7213="Premier League",E7213="Highlights"),_xlfn.XLOOKUP(H7213,Calendar!O:O,Calendar!N:N,,-1),""))</f>
        <v/>
      </c>
      <c r="AI7213" s="61" t="str">
        <f>IF(AND(AH7213&lt;&gt;"",E7213="Live"),_xlfn.XLOOKUP(_xlfn.TEXTJOIN(" vs ",,C7213:D7213),Calendar!G:G,Calendar!K:K),"")</f>
        <v/>
      </c>
      <c r="AJ7213" s="61" t="str">
        <f>IF(AND(K7213&lt;&gt;"Match of the Day",K7213&lt;&gt;"Match of the Day 2",K7213&lt;&gt;"Match of the Day Repeat"),"",1+MAX($AJ$10:AJ7212))</f>
        <v/>
      </c>
    </row>
    <row r="7214" spans="34:36" x14ac:dyDescent="0.35">
      <c r="AH7214" s="16" t="str">
        <f>IF(AND(B7214="Premier League",E7214="Live"),_xlfn.XLOOKUP(_xlfn.TEXTJOIN(" vs ",,C7214:D7214),Calendar!G:G,Calendar!B:B),IF(AND(B7214="Premier League",E7214="Highlights"),_xlfn.XLOOKUP(H7214,Calendar!O:O,Calendar!N:N,,-1),""))</f>
        <v/>
      </c>
      <c r="AI7214" s="61" t="str">
        <f>IF(AND(AH7214&lt;&gt;"",E7214="Live"),_xlfn.XLOOKUP(_xlfn.TEXTJOIN(" vs ",,C7214:D7214),Calendar!G:G,Calendar!K:K),"")</f>
        <v/>
      </c>
      <c r="AJ7214" s="61" t="str">
        <f>IF(AND(K7214&lt;&gt;"Match of the Day",K7214&lt;&gt;"Match of the Day 2",K7214&lt;&gt;"Match of the Day Repeat"),"",1+MAX($AJ$10:AJ7213))</f>
        <v/>
      </c>
    </row>
    <row r="7215" spans="34:36" x14ac:dyDescent="0.35">
      <c r="AH7215" s="16" t="str">
        <f>IF(AND(B7215="Premier League",E7215="Live"),_xlfn.XLOOKUP(_xlfn.TEXTJOIN(" vs ",,C7215:D7215),Calendar!G:G,Calendar!B:B),IF(AND(B7215="Premier League",E7215="Highlights"),_xlfn.XLOOKUP(H7215,Calendar!O:O,Calendar!N:N,,-1),""))</f>
        <v/>
      </c>
      <c r="AI7215" s="61" t="str">
        <f>IF(AND(AH7215&lt;&gt;"",E7215="Live"),_xlfn.XLOOKUP(_xlfn.TEXTJOIN(" vs ",,C7215:D7215),Calendar!G:G,Calendar!K:K),"")</f>
        <v/>
      </c>
      <c r="AJ7215" s="61" t="str">
        <f>IF(AND(K7215&lt;&gt;"Match of the Day",K7215&lt;&gt;"Match of the Day 2",K7215&lt;&gt;"Match of the Day Repeat"),"",1+MAX($AJ$10:AJ7214))</f>
        <v/>
      </c>
    </row>
    <row r="7216" spans="34:36" x14ac:dyDescent="0.35">
      <c r="AH7216" s="16" t="str">
        <f>IF(AND(B7216="Premier League",E7216="Live"),_xlfn.XLOOKUP(_xlfn.TEXTJOIN(" vs ",,C7216:D7216),Calendar!G:G,Calendar!B:B),IF(AND(B7216="Premier League",E7216="Highlights"),_xlfn.XLOOKUP(H7216,Calendar!O:O,Calendar!N:N,,-1),""))</f>
        <v/>
      </c>
      <c r="AI7216" s="61" t="str">
        <f>IF(AND(AH7216&lt;&gt;"",E7216="Live"),_xlfn.XLOOKUP(_xlfn.TEXTJOIN(" vs ",,C7216:D7216),Calendar!G:G,Calendar!K:K),"")</f>
        <v/>
      </c>
      <c r="AJ7216" s="61" t="str">
        <f>IF(AND(K7216&lt;&gt;"Match of the Day",K7216&lt;&gt;"Match of the Day 2",K7216&lt;&gt;"Match of the Day Repeat"),"",1+MAX($AJ$10:AJ7215))</f>
        <v/>
      </c>
    </row>
    <row r="7217" spans="34:36" x14ac:dyDescent="0.35">
      <c r="AH7217" s="16" t="str">
        <f>IF(AND(B7217="Premier League",E7217="Live"),_xlfn.XLOOKUP(_xlfn.TEXTJOIN(" vs ",,C7217:D7217),Calendar!G:G,Calendar!B:B),IF(AND(B7217="Premier League",E7217="Highlights"),_xlfn.XLOOKUP(H7217,Calendar!O:O,Calendar!N:N,,-1),""))</f>
        <v/>
      </c>
      <c r="AI7217" s="61" t="str">
        <f>IF(AND(AH7217&lt;&gt;"",E7217="Live"),_xlfn.XLOOKUP(_xlfn.TEXTJOIN(" vs ",,C7217:D7217),Calendar!G:G,Calendar!K:K),"")</f>
        <v/>
      </c>
      <c r="AJ7217" s="61" t="str">
        <f>IF(AND(K7217&lt;&gt;"Match of the Day",K7217&lt;&gt;"Match of the Day 2",K7217&lt;&gt;"Match of the Day Repeat"),"",1+MAX($AJ$10:AJ7216))</f>
        <v/>
      </c>
    </row>
    <row r="7218" spans="34:36" x14ac:dyDescent="0.35">
      <c r="AH7218" s="16" t="str">
        <f>IF(AND(B7218="Premier League",E7218="Live"),_xlfn.XLOOKUP(_xlfn.TEXTJOIN(" vs ",,C7218:D7218),Calendar!G:G,Calendar!B:B),IF(AND(B7218="Premier League",E7218="Highlights"),_xlfn.XLOOKUP(H7218,Calendar!O:O,Calendar!N:N,,-1),""))</f>
        <v/>
      </c>
      <c r="AI7218" s="61" t="str">
        <f>IF(AND(AH7218&lt;&gt;"",E7218="Live"),_xlfn.XLOOKUP(_xlfn.TEXTJOIN(" vs ",,C7218:D7218),Calendar!G:G,Calendar!K:K),"")</f>
        <v/>
      </c>
      <c r="AJ7218" s="61" t="str">
        <f>IF(AND(K7218&lt;&gt;"Match of the Day",K7218&lt;&gt;"Match of the Day 2",K7218&lt;&gt;"Match of the Day Repeat"),"",1+MAX($AJ$10:AJ7217))</f>
        <v/>
      </c>
    </row>
    <row r="7219" spans="34:36" x14ac:dyDescent="0.35">
      <c r="AH7219" s="16" t="str">
        <f>IF(AND(B7219="Premier League",E7219="Live"),_xlfn.XLOOKUP(_xlfn.TEXTJOIN(" vs ",,C7219:D7219),Calendar!G:G,Calendar!B:B),IF(AND(B7219="Premier League",E7219="Highlights"),_xlfn.XLOOKUP(H7219,Calendar!O:O,Calendar!N:N,,-1),""))</f>
        <v/>
      </c>
      <c r="AI7219" s="61" t="str">
        <f>IF(AND(AH7219&lt;&gt;"",E7219="Live"),_xlfn.XLOOKUP(_xlfn.TEXTJOIN(" vs ",,C7219:D7219),Calendar!G:G,Calendar!K:K),"")</f>
        <v/>
      </c>
      <c r="AJ7219" s="61" t="str">
        <f>IF(AND(K7219&lt;&gt;"Match of the Day",K7219&lt;&gt;"Match of the Day 2",K7219&lt;&gt;"Match of the Day Repeat"),"",1+MAX($AJ$10:AJ7218))</f>
        <v/>
      </c>
    </row>
    <row r="7220" spans="34:36" x14ac:dyDescent="0.35">
      <c r="AH7220" s="16" t="str">
        <f>IF(AND(B7220="Premier League",E7220="Live"),_xlfn.XLOOKUP(_xlfn.TEXTJOIN(" vs ",,C7220:D7220),Calendar!G:G,Calendar!B:B),IF(AND(B7220="Premier League",E7220="Highlights"),_xlfn.XLOOKUP(H7220,Calendar!O:O,Calendar!N:N,,-1),""))</f>
        <v/>
      </c>
      <c r="AI7220" s="61" t="str">
        <f>IF(AND(AH7220&lt;&gt;"",E7220="Live"),_xlfn.XLOOKUP(_xlfn.TEXTJOIN(" vs ",,C7220:D7220),Calendar!G:G,Calendar!K:K),"")</f>
        <v/>
      </c>
      <c r="AJ7220" s="61" t="str">
        <f>IF(AND(K7220&lt;&gt;"Match of the Day",K7220&lt;&gt;"Match of the Day 2",K7220&lt;&gt;"Match of the Day Repeat"),"",1+MAX($AJ$10:AJ7219))</f>
        <v/>
      </c>
    </row>
    <row r="7221" spans="34:36" x14ac:dyDescent="0.35">
      <c r="AH7221" s="16" t="str">
        <f>IF(AND(B7221="Premier League",E7221="Live"),_xlfn.XLOOKUP(_xlfn.TEXTJOIN(" vs ",,C7221:D7221),Calendar!G:G,Calendar!B:B),IF(AND(B7221="Premier League",E7221="Highlights"),_xlfn.XLOOKUP(H7221,Calendar!O:O,Calendar!N:N,,-1),""))</f>
        <v/>
      </c>
      <c r="AI7221" s="61" t="str">
        <f>IF(AND(AH7221&lt;&gt;"",E7221="Live"),_xlfn.XLOOKUP(_xlfn.TEXTJOIN(" vs ",,C7221:D7221),Calendar!G:G,Calendar!K:K),"")</f>
        <v/>
      </c>
      <c r="AJ7221" s="61" t="str">
        <f>IF(AND(K7221&lt;&gt;"Match of the Day",K7221&lt;&gt;"Match of the Day 2",K7221&lt;&gt;"Match of the Day Repeat"),"",1+MAX($AJ$10:AJ7220))</f>
        <v/>
      </c>
    </row>
    <row r="7222" spans="34:36" x14ac:dyDescent="0.35">
      <c r="AH7222" s="16" t="str">
        <f>IF(AND(B7222="Premier League",E7222="Live"),_xlfn.XLOOKUP(_xlfn.TEXTJOIN(" vs ",,C7222:D7222),Calendar!G:G,Calendar!B:B),IF(AND(B7222="Premier League",E7222="Highlights"),_xlfn.XLOOKUP(H7222,Calendar!O:O,Calendar!N:N,,-1),""))</f>
        <v/>
      </c>
      <c r="AI7222" s="61" t="str">
        <f>IF(AND(AH7222&lt;&gt;"",E7222="Live"),_xlfn.XLOOKUP(_xlfn.TEXTJOIN(" vs ",,C7222:D7222),Calendar!G:G,Calendar!K:K),"")</f>
        <v/>
      </c>
      <c r="AJ7222" s="61" t="str">
        <f>IF(AND(K7222&lt;&gt;"Match of the Day",K7222&lt;&gt;"Match of the Day 2",K7222&lt;&gt;"Match of the Day Repeat"),"",1+MAX($AJ$10:AJ7221))</f>
        <v/>
      </c>
    </row>
    <row r="7223" spans="34:36" x14ac:dyDescent="0.35">
      <c r="AH7223" s="16" t="str">
        <f>IF(AND(B7223="Premier League",E7223="Live"),_xlfn.XLOOKUP(_xlfn.TEXTJOIN(" vs ",,C7223:D7223),Calendar!G:G,Calendar!B:B),IF(AND(B7223="Premier League",E7223="Highlights"),_xlfn.XLOOKUP(H7223,Calendar!O:O,Calendar!N:N,,-1),""))</f>
        <v/>
      </c>
      <c r="AI7223" s="61" t="str">
        <f>IF(AND(AH7223&lt;&gt;"",E7223="Live"),_xlfn.XLOOKUP(_xlfn.TEXTJOIN(" vs ",,C7223:D7223),Calendar!G:G,Calendar!K:K),"")</f>
        <v/>
      </c>
      <c r="AJ7223" s="61" t="str">
        <f>IF(AND(K7223&lt;&gt;"Match of the Day",K7223&lt;&gt;"Match of the Day 2",K7223&lt;&gt;"Match of the Day Repeat"),"",1+MAX($AJ$10:AJ7222))</f>
        <v/>
      </c>
    </row>
    <row r="7224" spans="34:36" x14ac:dyDescent="0.35">
      <c r="AH7224" s="16" t="str">
        <f>IF(AND(B7224="Premier League",E7224="Live"),_xlfn.XLOOKUP(_xlfn.TEXTJOIN(" vs ",,C7224:D7224),Calendar!G:G,Calendar!B:B),IF(AND(B7224="Premier League",E7224="Highlights"),_xlfn.XLOOKUP(H7224,Calendar!O:O,Calendar!N:N,,-1),""))</f>
        <v/>
      </c>
      <c r="AI7224" s="61" t="str">
        <f>IF(AND(AH7224&lt;&gt;"",E7224="Live"),_xlfn.XLOOKUP(_xlfn.TEXTJOIN(" vs ",,C7224:D7224),Calendar!G:G,Calendar!K:K),"")</f>
        <v/>
      </c>
      <c r="AJ7224" s="61" t="str">
        <f>IF(AND(K7224&lt;&gt;"Match of the Day",K7224&lt;&gt;"Match of the Day 2",K7224&lt;&gt;"Match of the Day Repeat"),"",1+MAX($AJ$10:AJ7223))</f>
        <v/>
      </c>
    </row>
    <row r="7225" spans="34:36" x14ac:dyDescent="0.35">
      <c r="AH7225" s="16" t="str">
        <f>IF(AND(B7225="Premier League",E7225="Live"),_xlfn.XLOOKUP(_xlfn.TEXTJOIN(" vs ",,C7225:D7225),Calendar!G:G,Calendar!B:B),IF(AND(B7225="Premier League",E7225="Highlights"),_xlfn.XLOOKUP(H7225,Calendar!O:O,Calendar!N:N,,-1),""))</f>
        <v/>
      </c>
      <c r="AI7225" s="61" t="str">
        <f>IF(AND(AH7225&lt;&gt;"",E7225="Live"),_xlfn.XLOOKUP(_xlfn.TEXTJOIN(" vs ",,C7225:D7225),Calendar!G:G,Calendar!K:K),"")</f>
        <v/>
      </c>
      <c r="AJ7225" s="61" t="str">
        <f>IF(AND(K7225&lt;&gt;"Match of the Day",K7225&lt;&gt;"Match of the Day 2",K7225&lt;&gt;"Match of the Day Repeat"),"",1+MAX($AJ$10:AJ7224))</f>
        <v/>
      </c>
    </row>
    <row r="7226" spans="34:36" x14ac:dyDescent="0.35">
      <c r="AH7226" s="16" t="str">
        <f>IF(AND(B7226="Premier League",E7226="Live"),_xlfn.XLOOKUP(_xlfn.TEXTJOIN(" vs ",,C7226:D7226),Calendar!G:G,Calendar!B:B),IF(AND(B7226="Premier League",E7226="Highlights"),_xlfn.XLOOKUP(H7226,Calendar!O:O,Calendar!N:N,,-1),""))</f>
        <v/>
      </c>
      <c r="AI7226" s="61" t="str">
        <f>IF(AND(AH7226&lt;&gt;"",E7226="Live"),_xlfn.XLOOKUP(_xlfn.TEXTJOIN(" vs ",,C7226:D7226),Calendar!G:G,Calendar!K:K),"")</f>
        <v/>
      </c>
      <c r="AJ7226" s="61" t="str">
        <f>IF(AND(K7226&lt;&gt;"Match of the Day",K7226&lt;&gt;"Match of the Day 2",K7226&lt;&gt;"Match of the Day Repeat"),"",1+MAX($AJ$10:AJ7225))</f>
        <v/>
      </c>
    </row>
    <row r="7227" spans="34:36" x14ac:dyDescent="0.35">
      <c r="AH7227" s="16" t="str">
        <f>IF(AND(B7227="Premier League",E7227="Live"),_xlfn.XLOOKUP(_xlfn.TEXTJOIN(" vs ",,C7227:D7227),Calendar!G:G,Calendar!B:B),IF(AND(B7227="Premier League",E7227="Highlights"),_xlfn.XLOOKUP(H7227,Calendar!O:O,Calendar!N:N,,-1),""))</f>
        <v/>
      </c>
      <c r="AI7227" s="61" t="str">
        <f>IF(AND(AH7227&lt;&gt;"",E7227="Live"),_xlfn.XLOOKUP(_xlfn.TEXTJOIN(" vs ",,C7227:D7227),Calendar!G:G,Calendar!K:K),"")</f>
        <v/>
      </c>
      <c r="AJ7227" s="61" t="str">
        <f>IF(AND(K7227&lt;&gt;"Match of the Day",K7227&lt;&gt;"Match of the Day 2",K7227&lt;&gt;"Match of the Day Repeat"),"",1+MAX($AJ$10:AJ7226))</f>
        <v/>
      </c>
    </row>
    <row r="7228" spans="34:36" x14ac:dyDescent="0.35">
      <c r="AH7228" s="16" t="str">
        <f>IF(AND(B7228="Premier League",E7228="Live"),_xlfn.XLOOKUP(_xlfn.TEXTJOIN(" vs ",,C7228:D7228),Calendar!G:G,Calendar!B:B),IF(AND(B7228="Premier League",E7228="Highlights"),_xlfn.XLOOKUP(H7228,Calendar!O:O,Calendar!N:N,,-1),""))</f>
        <v/>
      </c>
      <c r="AI7228" s="61" t="str">
        <f>IF(AND(AH7228&lt;&gt;"",E7228="Live"),_xlfn.XLOOKUP(_xlfn.TEXTJOIN(" vs ",,C7228:D7228),Calendar!G:G,Calendar!K:K),"")</f>
        <v/>
      </c>
      <c r="AJ7228" s="61" t="str">
        <f>IF(AND(K7228&lt;&gt;"Match of the Day",K7228&lt;&gt;"Match of the Day 2",K7228&lt;&gt;"Match of the Day Repeat"),"",1+MAX($AJ$10:AJ7227))</f>
        <v/>
      </c>
    </row>
    <row r="7229" spans="34:36" x14ac:dyDescent="0.35">
      <c r="AH7229" s="16" t="str">
        <f>IF(AND(B7229="Premier League",E7229="Live"),_xlfn.XLOOKUP(_xlfn.TEXTJOIN(" vs ",,C7229:D7229),Calendar!G:G,Calendar!B:B),IF(AND(B7229="Premier League",E7229="Highlights"),_xlfn.XLOOKUP(H7229,Calendar!O:O,Calendar!N:N,,-1),""))</f>
        <v/>
      </c>
      <c r="AI7229" s="61" t="str">
        <f>IF(AND(AH7229&lt;&gt;"",E7229="Live"),_xlfn.XLOOKUP(_xlfn.TEXTJOIN(" vs ",,C7229:D7229),Calendar!G:G,Calendar!K:K),"")</f>
        <v/>
      </c>
      <c r="AJ7229" s="61" t="str">
        <f>IF(AND(K7229&lt;&gt;"Match of the Day",K7229&lt;&gt;"Match of the Day 2",K7229&lt;&gt;"Match of the Day Repeat"),"",1+MAX($AJ$10:AJ7228))</f>
        <v/>
      </c>
    </row>
    <row r="7230" spans="34:36" x14ac:dyDescent="0.35">
      <c r="AH7230" s="16" t="str">
        <f>IF(AND(B7230="Premier League",E7230="Live"),_xlfn.XLOOKUP(_xlfn.TEXTJOIN(" vs ",,C7230:D7230),Calendar!G:G,Calendar!B:B),IF(AND(B7230="Premier League",E7230="Highlights"),_xlfn.XLOOKUP(H7230,Calendar!O:O,Calendar!N:N,,-1),""))</f>
        <v/>
      </c>
      <c r="AI7230" s="61" t="str">
        <f>IF(AND(AH7230&lt;&gt;"",E7230="Live"),_xlfn.XLOOKUP(_xlfn.TEXTJOIN(" vs ",,C7230:D7230),Calendar!G:G,Calendar!K:K),"")</f>
        <v/>
      </c>
      <c r="AJ7230" s="61" t="str">
        <f>IF(AND(K7230&lt;&gt;"Match of the Day",K7230&lt;&gt;"Match of the Day 2",K7230&lt;&gt;"Match of the Day Repeat"),"",1+MAX($AJ$10:AJ7229))</f>
        <v/>
      </c>
    </row>
    <row r="7231" spans="34:36" x14ac:dyDescent="0.35">
      <c r="AH7231" s="16" t="str">
        <f>IF(AND(B7231="Premier League",E7231="Live"),_xlfn.XLOOKUP(_xlfn.TEXTJOIN(" vs ",,C7231:D7231),Calendar!G:G,Calendar!B:B),IF(AND(B7231="Premier League",E7231="Highlights"),_xlfn.XLOOKUP(H7231,Calendar!O:O,Calendar!N:N,,-1),""))</f>
        <v/>
      </c>
      <c r="AI7231" s="61" t="str">
        <f>IF(AND(AH7231&lt;&gt;"",E7231="Live"),_xlfn.XLOOKUP(_xlfn.TEXTJOIN(" vs ",,C7231:D7231),Calendar!G:G,Calendar!K:K),"")</f>
        <v/>
      </c>
      <c r="AJ7231" s="61" t="str">
        <f>IF(AND(K7231&lt;&gt;"Match of the Day",K7231&lt;&gt;"Match of the Day 2",K7231&lt;&gt;"Match of the Day Repeat"),"",1+MAX($AJ$10:AJ7230))</f>
        <v/>
      </c>
    </row>
    <row r="7232" spans="34:36" x14ac:dyDescent="0.35">
      <c r="AH7232" s="16" t="str">
        <f>IF(AND(B7232="Premier League",E7232="Live"),_xlfn.XLOOKUP(_xlfn.TEXTJOIN(" vs ",,C7232:D7232),Calendar!G:G,Calendar!B:B),IF(AND(B7232="Premier League",E7232="Highlights"),_xlfn.XLOOKUP(H7232,Calendar!O:O,Calendar!N:N,,-1),""))</f>
        <v/>
      </c>
      <c r="AI7232" s="61" t="str">
        <f>IF(AND(AH7232&lt;&gt;"",E7232="Live"),_xlfn.XLOOKUP(_xlfn.TEXTJOIN(" vs ",,C7232:D7232),Calendar!G:G,Calendar!K:K),"")</f>
        <v/>
      </c>
      <c r="AJ7232" s="61" t="str">
        <f>IF(AND(K7232&lt;&gt;"Match of the Day",K7232&lt;&gt;"Match of the Day 2",K7232&lt;&gt;"Match of the Day Repeat"),"",1+MAX($AJ$10:AJ7231))</f>
        <v/>
      </c>
    </row>
    <row r="7233" spans="34:36" x14ac:dyDescent="0.35">
      <c r="AH7233" s="16" t="str">
        <f>IF(AND(B7233="Premier League",E7233="Live"),_xlfn.XLOOKUP(_xlfn.TEXTJOIN(" vs ",,C7233:D7233),Calendar!G:G,Calendar!B:B),IF(AND(B7233="Premier League",E7233="Highlights"),_xlfn.XLOOKUP(H7233,Calendar!O:O,Calendar!N:N,,-1),""))</f>
        <v/>
      </c>
      <c r="AI7233" s="61" t="str">
        <f>IF(AND(AH7233&lt;&gt;"",E7233="Live"),_xlfn.XLOOKUP(_xlfn.TEXTJOIN(" vs ",,C7233:D7233),Calendar!G:G,Calendar!K:K),"")</f>
        <v/>
      </c>
      <c r="AJ7233" s="61" t="str">
        <f>IF(AND(K7233&lt;&gt;"Match of the Day",K7233&lt;&gt;"Match of the Day 2",K7233&lt;&gt;"Match of the Day Repeat"),"",1+MAX($AJ$10:AJ7232))</f>
        <v/>
      </c>
    </row>
    <row r="7234" spans="34:36" x14ac:dyDescent="0.35">
      <c r="AH7234" s="16" t="str">
        <f>IF(AND(B7234="Premier League",E7234="Live"),_xlfn.XLOOKUP(_xlfn.TEXTJOIN(" vs ",,C7234:D7234),Calendar!G:G,Calendar!B:B),IF(AND(B7234="Premier League",E7234="Highlights"),_xlfn.XLOOKUP(H7234,Calendar!O:O,Calendar!N:N,,-1),""))</f>
        <v/>
      </c>
      <c r="AI7234" s="61" t="str">
        <f>IF(AND(AH7234&lt;&gt;"",E7234="Live"),_xlfn.XLOOKUP(_xlfn.TEXTJOIN(" vs ",,C7234:D7234),Calendar!G:G,Calendar!K:K),"")</f>
        <v/>
      </c>
      <c r="AJ7234" s="61" t="str">
        <f>IF(AND(K7234&lt;&gt;"Match of the Day",K7234&lt;&gt;"Match of the Day 2",K7234&lt;&gt;"Match of the Day Repeat"),"",1+MAX($AJ$10:AJ7233))</f>
        <v/>
      </c>
    </row>
    <row r="7235" spans="34:36" x14ac:dyDescent="0.35">
      <c r="AH7235" s="16" t="str">
        <f>IF(AND(B7235="Premier League",E7235="Live"),_xlfn.XLOOKUP(_xlfn.TEXTJOIN(" vs ",,C7235:D7235),Calendar!G:G,Calendar!B:B),IF(AND(B7235="Premier League",E7235="Highlights"),_xlfn.XLOOKUP(H7235,Calendar!O:O,Calendar!N:N,,-1),""))</f>
        <v/>
      </c>
      <c r="AI7235" s="61" t="str">
        <f>IF(AND(AH7235&lt;&gt;"",E7235="Live"),_xlfn.XLOOKUP(_xlfn.TEXTJOIN(" vs ",,C7235:D7235),Calendar!G:G,Calendar!K:K),"")</f>
        <v/>
      </c>
      <c r="AJ7235" s="61" t="str">
        <f>IF(AND(K7235&lt;&gt;"Match of the Day",K7235&lt;&gt;"Match of the Day 2",K7235&lt;&gt;"Match of the Day Repeat"),"",1+MAX($AJ$10:AJ7234))</f>
        <v/>
      </c>
    </row>
    <row r="7236" spans="34:36" x14ac:dyDescent="0.35">
      <c r="AH7236" s="16" t="str">
        <f>IF(AND(B7236="Premier League",E7236="Live"),_xlfn.XLOOKUP(_xlfn.TEXTJOIN(" vs ",,C7236:D7236),Calendar!G:G,Calendar!B:B),IF(AND(B7236="Premier League",E7236="Highlights"),_xlfn.XLOOKUP(H7236,Calendar!O:O,Calendar!N:N,,-1),""))</f>
        <v/>
      </c>
      <c r="AI7236" s="61" t="str">
        <f>IF(AND(AH7236&lt;&gt;"",E7236="Live"),_xlfn.XLOOKUP(_xlfn.TEXTJOIN(" vs ",,C7236:D7236),Calendar!G:G,Calendar!K:K),"")</f>
        <v/>
      </c>
      <c r="AJ7236" s="61" t="str">
        <f>IF(AND(K7236&lt;&gt;"Match of the Day",K7236&lt;&gt;"Match of the Day 2",K7236&lt;&gt;"Match of the Day Repeat"),"",1+MAX($AJ$10:AJ7235))</f>
        <v/>
      </c>
    </row>
    <row r="7237" spans="34:36" x14ac:dyDescent="0.35">
      <c r="AH7237" s="16" t="str">
        <f>IF(AND(B7237="Premier League",E7237="Live"),_xlfn.XLOOKUP(_xlfn.TEXTJOIN(" vs ",,C7237:D7237),Calendar!G:G,Calendar!B:B),IF(AND(B7237="Premier League",E7237="Highlights"),_xlfn.XLOOKUP(H7237,Calendar!O:O,Calendar!N:N,,-1),""))</f>
        <v/>
      </c>
      <c r="AI7237" s="61" t="str">
        <f>IF(AND(AH7237&lt;&gt;"",E7237="Live"),_xlfn.XLOOKUP(_xlfn.TEXTJOIN(" vs ",,C7237:D7237),Calendar!G:G,Calendar!K:K),"")</f>
        <v/>
      </c>
      <c r="AJ7237" s="61" t="str">
        <f>IF(AND(K7237&lt;&gt;"Match of the Day",K7237&lt;&gt;"Match of the Day 2",K7237&lt;&gt;"Match of the Day Repeat"),"",1+MAX($AJ$10:AJ7236))</f>
        <v/>
      </c>
    </row>
    <row r="7238" spans="34:36" x14ac:dyDescent="0.35">
      <c r="AH7238" s="16" t="str">
        <f>IF(AND(B7238="Premier League",E7238="Live"),_xlfn.XLOOKUP(_xlfn.TEXTJOIN(" vs ",,C7238:D7238),Calendar!G:G,Calendar!B:B),IF(AND(B7238="Premier League",E7238="Highlights"),_xlfn.XLOOKUP(H7238,Calendar!O:O,Calendar!N:N,,-1),""))</f>
        <v/>
      </c>
      <c r="AI7238" s="61" t="str">
        <f>IF(AND(AH7238&lt;&gt;"",E7238="Live"),_xlfn.XLOOKUP(_xlfn.TEXTJOIN(" vs ",,C7238:D7238),Calendar!G:G,Calendar!K:K),"")</f>
        <v/>
      </c>
      <c r="AJ7238" s="61" t="str">
        <f>IF(AND(K7238&lt;&gt;"Match of the Day",K7238&lt;&gt;"Match of the Day 2",K7238&lt;&gt;"Match of the Day Repeat"),"",1+MAX($AJ$10:AJ7237))</f>
        <v/>
      </c>
    </row>
    <row r="7239" spans="34:36" x14ac:dyDescent="0.35">
      <c r="AH7239" s="16" t="str">
        <f>IF(AND(B7239="Premier League",E7239="Live"),_xlfn.XLOOKUP(_xlfn.TEXTJOIN(" vs ",,C7239:D7239),Calendar!G:G,Calendar!B:B),IF(AND(B7239="Premier League",E7239="Highlights"),_xlfn.XLOOKUP(H7239,Calendar!O:O,Calendar!N:N,,-1),""))</f>
        <v/>
      </c>
      <c r="AI7239" s="61" t="str">
        <f>IF(AND(AH7239&lt;&gt;"",E7239="Live"),_xlfn.XLOOKUP(_xlfn.TEXTJOIN(" vs ",,C7239:D7239),Calendar!G:G,Calendar!K:K),"")</f>
        <v/>
      </c>
      <c r="AJ7239" s="61" t="str">
        <f>IF(AND(K7239&lt;&gt;"Match of the Day",K7239&lt;&gt;"Match of the Day 2",K7239&lt;&gt;"Match of the Day Repeat"),"",1+MAX($AJ$10:AJ7238))</f>
        <v/>
      </c>
    </row>
    <row r="7240" spans="34:36" x14ac:dyDescent="0.35">
      <c r="AH7240" s="16" t="str">
        <f>IF(AND(B7240="Premier League",E7240="Live"),_xlfn.XLOOKUP(_xlfn.TEXTJOIN(" vs ",,C7240:D7240),Calendar!G:G,Calendar!B:B),IF(AND(B7240="Premier League",E7240="Highlights"),_xlfn.XLOOKUP(H7240,Calendar!O:O,Calendar!N:N,,-1),""))</f>
        <v/>
      </c>
      <c r="AI7240" s="61" t="str">
        <f>IF(AND(AH7240&lt;&gt;"",E7240="Live"),_xlfn.XLOOKUP(_xlfn.TEXTJOIN(" vs ",,C7240:D7240),Calendar!G:G,Calendar!K:K),"")</f>
        <v/>
      </c>
      <c r="AJ7240" s="61" t="str">
        <f>IF(AND(K7240&lt;&gt;"Match of the Day",K7240&lt;&gt;"Match of the Day 2",K7240&lt;&gt;"Match of the Day Repeat"),"",1+MAX($AJ$10:AJ7239))</f>
        <v/>
      </c>
    </row>
    <row r="7241" spans="34:36" x14ac:dyDescent="0.35">
      <c r="AH7241" s="16" t="str">
        <f>IF(AND(B7241="Premier League",E7241="Live"),_xlfn.XLOOKUP(_xlfn.TEXTJOIN(" vs ",,C7241:D7241),Calendar!G:G,Calendar!B:B),IF(AND(B7241="Premier League",E7241="Highlights"),_xlfn.XLOOKUP(H7241,Calendar!O:O,Calendar!N:N,,-1),""))</f>
        <v/>
      </c>
      <c r="AI7241" s="61" t="str">
        <f>IF(AND(AH7241&lt;&gt;"",E7241="Live"),_xlfn.XLOOKUP(_xlfn.TEXTJOIN(" vs ",,C7241:D7241),Calendar!G:G,Calendar!K:K),"")</f>
        <v/>
      </c>
      <c r="AJ7241" s="61" t="str">
        <f>IF(AND(K7241&lt;&gt;"Match of the Day",K7241&lt;&gt;"Match of the Day 2",K7241&lt;&gt;"Match of the Day Repeat"),"",1+MAX($AJ$10:AJ7240))</f>
        <v/>
      </c>
    </row>
    <row r="7242" spans="34:36" x14ac:dyDescent="0.35">
      <c r="AH7242" s="16" t="str">
        <f>IF(AND(B7242="Premier League",E7242="Live"),_xlfn.XLOOKUP(_xlfn.TEXTJOIN(" vs ",,C7242:D7242),Calendar!G:G,Calendar!B:B),IF(AND(B7242="Premier League",E7242="Highlights"),_xlfn.XLOOKUP(H7242,Calendar!O:O,Calendar!N:N,,-1),""))</f>
        <v/>
      </c>
      <c r="AI7242" s="61" t="str">
        <f>IF(AND(AH7242&lt;&gt;"",E7242="Live"),_xlfn.XLOOKUP(_xlfn.TEXTJOIN(" vs ",,C7242:D7242),Calendar!G:G,Calendar!K:K),"")</f>
        <v/>
      </c>
      <c r="AJ7242" s="61" t="str">
        <f>IF(AND(K7242&lt;&gt;"Match of the Day",K7242&lt;&gt;"Match of the Day 2",K7242&lt;&gt;"Match of the Day Repeat"),"",1+MAX($AJ$10:AJ7241))</f>
        <v/>
      </c>
    </row>
    <row r="7243" spans="34:36" x14ac:dyDescent="0.35">
      <c r="AH7243" s="16" t="str">
        <f>IF(AND(B7243="Premier League",E7243="Live"),_xlfn.XLOOKUP(_xlfn.TEXTJOIN(" vs ",,C7243:D7243),Calendar!G:G,Calendar!B:B),IF(AND(B7243="Premier League",E7243="Highlights"),_xlfn.XLOOKUP(H7243,Calendar!O:O,Calendar!N:N,,-1),""))</f>
        <v/>
      </c>
      <c r="AI7243" s="61" t="str">
        <f>IF(AND(AH7243&lt;&gt;"",E7243="Live"),_xlfn.XLOOKUP(_xlfn.TEXTJOIN(" vs ",,C7243:D7243),Calendar!G:G,Calendar!K:K),"")</f>
        <v/>
      </c>
      <c r="AJ7243" s="61" t="str">
        <f>IF(AND(K7243&lt;&gt;"Match of the Day",K7243&lt;&gt;"Match of the Day 2",K7243&lt;&gt;"Match of the Day Repeat"),"",1+MAX($AJ$10:AJ7242))</f>
        <v/>
      </c>
    </row>
    <row r="7244" spans="34:36" x14ac:dyDescent="0.35">
      <c r="AH7244" s="16" t="str">
        <f>IF(AND(B7244="Premier League",E7244="Live"),_xlfn.XLOOKUP(_xlfn.TEXTJOIN(" vs ",,C7244:D7244),Calendar!G:G,Calendar!B:B),IF(AND(B7244="Premier League",E7244="Highlights"),_xlfn.XLOOKUP(H7244,Calendar!O:O,Calendar!N:N,,-1),""))</f>
        <v/>
      </c>
      <c r="AI7244" s="61" t="str">
        <f>IF(AND(AH7244&lt;&gt;"",E7244="Live"),_xlfn.XLOOKUP(_xlfn.TEXTJOIN(" vs ",,C7244:D7244),Calendar!G:G,Calendar!K:K),"")</f>
        <v/>
      </c>
      <c r="AJ7244" s="61" t="str">
        <f>IF(AND(K7244&lt;&gt;"Match of the Day",K7244&lt;&gt;"Match of the Day 2",K7244&lt;&gt;"Match of the Day Repeat"),"",1+MAX($AJ$10:AJ7243))</f>
        <v/>
      </c>
    </row>
    <row r="7245" spans="34:36" x14ac:dyDescent="0.35">
      <c r="AH7245" s="16" t="str">
        <f>IF(AND(B7245="Premier League",E7245="Live"),_xlfn.XLOOKUP(_xlfn.TEXTJOIN(" vs ",,C7245:D7245),Calendar!G:G,Calendar!B:B),IF(AND(B7245="Premier League",E7245="Highlights"),_xlfn.XLOOKUP(H7245,Calendar!O:O,Calendar!N:N,,-1),""))</f>
        <v/>
      </c>
      <c r="AI7245" s="61" t="str">
        <f>IF(AND(AH7245&lt;&gt;"",E7245="Live"),_xlfn.XLOOKUP(_xlfn.TEXTJOIN(" vs ",,C7245:D7245),Calendar!G:G,Calendar!K:K),"")</f>
        <v/>
      </c>
      <c r="AJ7245" s="61" t="str">
        <f>IF(AND(K7245&lt;&gt;"Match of the Day",K7245&lt;&gt;"Match of the Day 2",K7245&lt;&gt;"Match of the Day Repeat"),"",1+MAX($AJ$10:AJ7244))</f>
        <v/>
      </c>
    </row>
    <row r="7246" spans="34:36" x14ac:dyDescent="0.35">
      <c r="AH7246" s="16" t="str">
        <f>IF(AND(B7246="Premier League",E7246="Live"),_xlfn.XLOOKUP(_xlfn.TEXTJOIN(" vs ",,C7246:D7246),Calendar!G:G,Calendar!B:B),IF(AND(B7246="Premier League",E7246="Highlights"),_xlfn.XLOOKUP(H7246,Calendar!O:O,Calendar!N:N,,-1),""))</f>
        <v/>
      </c>
      <c r="AI7246" s="61" t="str">
        <f>IF(AND(AH7246&lt;&gt;"",E7246="Live"),_xlfn.XLOOKUP(_xlfn.TEXTJOIN(" vs ",,C7246:D7246),Calendar!G:G,Calendar!K:K),"")</f>
        <v/>
      </c>
      <c r="AJ7246" s="61" t="str">
        <f>IF(AND(K7246&lt;&gt;"Match of the Day",K7246&lt;&gt;"Match of the Day 2",K7246&lt;&gt;"Match of the Day Repeat"),"",1+MAX($AJ$10:AJ7245))</f>
        <v/>
      </c>
    </row>
    <row r="7247" spans="34:36" x14ac:dyDescent="0.35">
      <c r="AH7247" s="16" t="str">
        <f>IF(AND(B7247="Premier League",E7247="Live"),_xlfn.XLOOKUP(_xlfn.TEXTJOIN(" vs ",,C7247:D7247),Calendar!G:G,Calendar!B:B),IF(AND(B7247="Premier League",E7247="Highlights"),_xlfn.XLOOKUP(H7247,Calendar!O:O,Calendar!N:N,,-1),""))</f>
        <v/>
      </c>
      <c r="AI7247" s="61" t="str">
        <f>IF(AND(AH7247&lt;&gt;"",E7247="Live"),_xlfn.XLOOKUP(_xlfn.TEXTJOIN(" vs ",,C7247:D7247),Calendar!G:G,Calendar!K:K),"")</f>
        <v/>
      </c>
      <c r="AJ7247" s="61" t="str">
        <f>IF(AND(K7247&lt;&gt;"Match of the Day",K7247&lt;&gt;"Match of the Day 2",K7247&lt;&gt;"Match of the Day Repeat"),"",1+MAX($AJ$10:AJ7246))</f>
        <v/>
      </c>
    </row>
    <row r="7248" spans="34:36" x14ac:dyDescent="0.35">
      <c r="AH7248" s="16" t="str">
        <f>IF(AND(B7248="Premier League",E7248="Live"),_xlfn.XLOOKUP(_xlfn.TEXTJOIN(" vs ",,C7248:D7248),Calendar!G:G,Calendar!B:B),IF(AND(B7248="Premier League",E7248="Highlights"),_xlfn.XLOOKUP(H7248,Calendar!O:O,Calendar!N:N,,-1),""))</f>
        <v/>
      </c>
      <c r="AI7248" s="61" t="str">
        <f>IF(AND(AH7248&lt;&gt;"",E7248="Live"),_xlfn.XLOOKUP(_xlfn.TEXTJOIN(" vs ",,C7248:D7248),Calendar!G:G,Calendar!K:K),"")</f>
        <v/>
      </c>
      <c r="AJ7248" s="61" t="str">
        <f>IF(AND(K7248&lt;&gt;"Match of the Day",K7248&lt;&gt;"Match of the Day 2",K7248&lt;&gt;"Match of the Day Repeat"),"",1+MAX($AJ$10:AJ7247))</f>
        <v/>
      </c>
    </row>
    <row r="7249" spans="34:36" x14ac:dyDescent="0.35">
      <c r="AH7249" s="16" t="str">
        <f>IF(AND(B7249="Premier League",E7249="Live"),_xlfn.XLOOKUP(_xlfn.TEXTJOIN(" vs ",,C7249:D7249),Calendar!G:G,Calendar!B:B),IF(AND(B7249="Premier League",E7249="Highlights"),_xlfn.XLOOKUP(H7249,Calendar!O:O,Calendar!N:N,,-1),""))</f>
        <v/>
      </c>
      <c r="AI7249" s="61" t="str">
        <f>IF(AND(AH7249&lt;&gt;"",E7249="Live"),_xlfn.XLOOKUP(_xlfn.TEXTJOIN(" vs ",,C7249:D7249),Calendar!G:G,Calendar!K:K),"")</f>
        <v/>
      </c>
      <c r="AJ7249" s="61" t="str">
        <f>IF(AND(K7249&lt;&gt;"Match of the Day",K7249&lt;&gt;"Match of the Day 2",K7249&lt;&gt;"Match of the Day Repeat"),"",1+MAX($AJ$10:AJ7248))</f>
        <v/>
      </c>
    </row>
    <row r="7250" spans="34:36" x14ac:dyDescent="0.35">
      <c r="AH7250" s="16" t="str">
        <f>IF(AND(B7250="Premier League",E7250="Live"),_xlfn.XLOOKUP(_xlfn.TEXTJOIN(" vs ",,C7250:D7250),Calendar!G:G,Calendar!B:B),IF(AND(B7250="Premier League",E7250="Highlights"),_xlfn.XLOOKUP(H7250,Calendar!O:O,Calendar!N:N,,-1),""))</f>
        <v/>
      </c>
      <c r="AI7250" s="61" t="str">
        <f>IF(AND(AH7250&lt;&gt;"",E7250="Live"),_xlfn.XLOOKUP(_xlfn.TEXTJOIN(" vs ",,C7250:D7250),Calendar!G:G,Calendar!K:K),"")</f>
        <v/>
      </c>
      <c r="AJ7250" s="61" t="str">
        <f>IF(AND(K7250&lt;&gt;"Match of the Day",K7250&lt;&gt;"Match of the Day 2",K7250&lt;&gt;"Match of the Day Repeat"),"",1+MAX($AJ$10:AJ7249))</f>
        <v/>
      </c>
    </row>
    <row r="7251" spans="34:36" x14ac:dyDescent="0.35">
      <c r="AH7251" s="16" t="str">
        <f>IF(AND(B7251="Premier League",E7251="Live"),_xlfn.XLOOKUP(_xlfn.TEXTJOIN(" vs ",,C7251:D7251),Calendar!G:G,Calendar!B:B),IF(AND(B7251="Premier League",E7251="Highlights"),_xlfn.XLOOKUP(H7251,Calendar!O:O,Calendar!N:N,,-1),""))</f>
        <v/>
      </c>
      <c r="AI7251" s="61" t="str">
        <f>IF(AND(AH7251&lt;&gt;"",E7251="Live"),_xlfn.XLOOKUP(_xlfn.TEXTJOIN(" vs ",,C7251:D7251),Calendar!G:G,Calendar!K:K),"")</f>
        <v/>
      </c>
      <c r="AJ7251" s="61" t="str">
        <f>IF(AND(K7251&lt;&gt;"Match of the Day",K7251&lt;&gt;"Match of the Day 2",K7251&lt;&gt;"Match of the Day Repeat"),"",1+MAX($AJ$10:AJ7250))</f>
        <v/>
      </c>
    </row>
    <row r="7252" spans="34:36" x14ac:dyDescent="0.35">
      <c r="AH7252" s="16" t="str">
        <f>IF(AND(B7252="Premier League",E7252="Live"),_xlfn.XLOOKUP(_xlfn.TEXTJOIN(" vs ",,C7252:D7252),Calendar!G:G,Calendar!B:B),IF(AND(B7252="Premier League",E7252="Highlights"),_xlfn.XLOOKUP(H7252,Calendar!O:O,Calendar!N:N,,-1),""))</f>
        <v/>
      </c>
      <c r="AI7252" s="61" t="str">
        <f>IF(AND(AH7252&lt;&gt;"",E7252="Live"),_xlfn.XLOOKUP(_xlfn.TEXTJOIN(" vs ",,C7252:D7252),Calendar!G:G,Calendar!K:K),"")</f>
        <v/>
      </c>
      <c r="AJ7252" s="61" t="str">
        <f>IF(AND(K7252&lt;&gt;"Match of the Day",K7252&lt;&gt;"Match of the Day 2",K7252&lt;&gt;"Match of the Day Repeat"),"",1+MAX($AJ$10:AJ7251))</f>
        <v/>
      </c>
    </row>
    <row r="7253" spans="34:36" x14ac:dyDescent="0.35">
      <c r="AH7253" s="16" t="str">
        <f>IF(AND(B7253="Premier League",E7253="Live"),_xlfn.XLOOKUP(_xlfn.TEXTJOIN(" vs ",,C7253:D7253),Calendar!G:G,Calendar!B:B),IF(AND(B7253="Premier League",E7253="Highlights"),_xlfn.XLOOKUP(H7253,Calendar!O:O,Calendar!N:N,,-1),""))</f>
        <v/>
      </c>
      <c r="AI7253" s="61" t="str">
        <f>IF(AND(AH7253&lt;&gt;"",E7253="Live"),_xlfn.XLOOKUP(_xlfn.TEXTJOIN(" vs ",,C7253:D7253),Calendar!G:G,Calendar!K:K),"")</f>
        <v/>
      </c>
      <c r="AJ7253" s="61" t="str">
        <f>IF(AND(K7253&lt;&gt;"Match of the Day",K7253&lt;&gt;"Match of the Day 2",K7253&lt;&gt;"Match of the Day Repeat"),"",1+MAX($AJ$10:AJ7252))</f>
        <v/>
      </c>
    </row>
    <row r="7254" spans="34:36" x14ac:dyDescent="0.35">
      <c r="AH7254" s="16" t="str">
        <f>IF(AND(B7254="Premier League",E7254="Live"),_xlfn.XLOOKUP(_xlfn.TEXTJOIN(" vs ",,C7254:D7254),Calendar!G:G,Calendar!B:B),IF(AND(B7254="Premier League",E7254="Highlights"),_xlfn.XLOOKUP(H7254,Calendar!O:O,Calendar!N:N,,-1),""))</f>
        <v/>
      </c>
      <c r="AI7254" s="61" t="str">
        <f>IF(AND(AH7254&lt;&gt;"",E7254="Live"),_xlfn.XLOOKUP(_xlfn.TEXTJOIN(" vs ",,C7254:D7254),Calendar!G:G,Calendar!K:K),"")</f>
        <v/>
      </c>
      <c r="AJ7254" s="61" t="str">
        <f>IF(AND(K7254&lt;&gt;"Match of the Day",K7254&lt;&gt;"Match of the Day 2",K7254&lt;&gt;"Match of the Day Repeat"),"",1+MAX($AJ$10:AJ7253))</f>
        <v/>
      </c>
    </row>
    <row r="7255" spans="34:36" x14ac:dyDescent="0.35">
      <c r="AH7255" s="16" t="str">
        <f>IF(AND(B7255="Premier League",E7255="Live"),_xlfn.XLOOKUP(_xlfn.TEXTJOIN(" vs ",,C7255:D7255),Calendar!G:G,Calendar!B:B),IF(AND(B7255="Premier League",E7255="Highlights"),_xlfn.XLOOKUP(H7255,Calendar!O:O,Calendar!N:N,,-1),""))</f>
        <v/>
      </c>
      <c r="AI7255" s="61" t="str">
        <f>IF(AND(AH7255&lt;&gt;"",E7255="Live"),_xlfn.XLOOKUP(_xlfn.TEXTJOIN(" vs ",,C7255:D7255),Calendar!G:G,Calendar!K:K),"")</f>
        <v/>
      </c>
      <c r="AJ7255" s="61" t="str">
        <f>IF(AND(K7255&lt;&gt;"Match of the Day",K7255&lt;&gt;"Match of the Day 2",K7255&lt;&gt;"Match of the Day Repeat"),"",1+MAX($AJ$10:AJ7254))</f>
        <v/>
      </c>
    </row>
    <row r="7256" spans="34:36" x14ac:dyDescent="0.35">
      <c r="AH7256" s="16" t="str">
        <f>IF(AND(B7256="Premier League",E7256="Live"),_xlfn.XLOOKUP(_xlfn.TEXTJOIN(" vs ",,C7256:D7256),Calendar!G:G,Calendar!B:B),IF(AND(B7256="Premier League",E7256="Highlights"),_xlfn.XLOOKUP(H7256,Calendar!O:O,Calendar!N:N,,-1),""))</f>
        <v/>
      </c>
      <c r="AI7256" s="61" t="str">
        <f>IF(AND(AH7256&lt;&gt;"",E7256="Live"),_xlfn.XLOOKUP(_xlfn.TEXTJOIN(" vs ",,C7256:D7256),Calendar!G:G,Calendar!K:K),"")</f>
        <v/>
      </c>
      <c r="AJ7256" s="61" t="str">
        <f>IF(AND(K7256&lt;&gt;"Match of the Day",K7256&lt;&gt;"Match of the Day 2",K7256&lt;&gt;"Match of the Day Repeat"),"",1+MAX($AJ$10:AJ7255))</f>
        <v/>
      </c>
    </row>
    <row r="7257" spans="34:36" x14ac:dyDescent="0.35">
      <c r="AH7257" s="16" t="str">
        <f>IF(AND(B7257="Premier League",E7257="Live"),_xlfn.XLOOKUP(_xlfn.TEXTJOIN(" vs ",,C7257:D7257),Calendar!G:G,Calendar!B:B),IF(AND(B7257="Premier League",E7257="Highlights"),_xlfn.XLOOKUP(H7257,Calendar!O:O,Calendar!N:N,,-1),""))</f>
        <v/>
      </c>
      <c r="AI7257" s="61" t="str">
        <f>IF(AND(AH7257&lt;&gt;"",E7257="Live"),_xlfn.XLOOKUP(_xlfn.TEXTJOIN(" vs ",,C7257:D7257),Calendar!G:G,Calendar!K:K),"")</f>
        <v/>
      </c>
      <c r="AJ7257" s="61" t="str">
        <f>IF(AND(K7257&lt;&gt;"Match of the Day",K7257&lt;&gt;"Match of the Day 2",K7257&lt;&gt;"Match of the Day Repeat"),"",1+MAX($AJ$10:AJ7256))</f>
        <v/>
      </c>
    </row>
    <row r="7258" spans="34:36" x14ac:dyDescent="0.35">
      <c r="AH7258" s="16" t="str">
        <f>IF(AND(B7258="Premier League",E7258="Live"),_xlfn.XLOOKUP(_xlfn.TEXTJOIN(" vs ",,C7258:D7258),Calendar!G:G,Calendar!B:B),IF(AND(B7258="Premier League",E7258="Highlights"),_xlfn.XLOOKUP(H7258,Calendar!O:O,Calendar!N:N,,-1),""))</f>
        <v/>
      </c>
      <c r="AI7258" s="61" t="str">
        <f>IF(AND(AH7258&lt;&gt;"",E7258="Live"),_xlfn.XLOOKUP(_xlfn.TEXTJOIN(" vs ",,C7258:D7258),Calendar!G:G,Calendar!K:K),"")</f>
        <v/>
      </c>
      <c r="AJ7258" s="61" t="str">
        <f>IF(AND(K7258&lt;&gt;"Match of the Day",K7258&lt;&gt;"Match of the Day 2",K7258&lt;&gt;"Match of the Day Repeat"),"",1+MAX($AJ$10:AJ7257))</f>
        <v/>
      </c>
    </row>
    <row r="7259" spans="34:36" x14ac:dyDescent="0.35">
      <c r="AH7259" s="16" t="str">
        <f>IF(AND(B7259="Premier League",E7259="Live"),_xlfn.XLOOKUP(_xlfn.TEXTJOIN(" vs ",,C7259:D7259),Calendar!G:G,Calendar!B:B),IF(AND(B7259="Premier League",E7259="Highlights"),_xlfn.XLOOKUP(H7259,Calendar!O:O,Calendar!N:N,,-1),""))</f>
        <v/>
      </c>
      <c r="AI7259" s="61" t="str">
        <f>IF(AND(AH7259&lt;&gt;"",E7259="Live"),_xlfn.XLOOKUP(_xlfn.TEXTJOIN(" vs ",,C7259:D7259),Calendar!G:G,Calendar!K:K),"")</f>
        <v/>
      </c>
      <c r="AJ7259" s="61" t="str">
        <f>IF(AND(K7259&lt;&gt;"Match of the Day",K7259&lt;&gt;"Match of the Day 2",K7259&lt;&gt;"Match of the Day Repeat"),"",1+MAX($AJ$10:AJ7258))</f>
        <v/>
      </c>
    </row>
    <row r="7260" spans="34:36" x14ac:dyDescent="0.35">
      <c r="AH7260" s="16" t="str">
        <f>IF(AND(B7260="Premier League",E7260="Live"),_xlfn.XLOOKUP(_xlfn.TEXTJOIN(" vs ",,C7260:D7260),Calendar!G:G,Calendar!B:B),IF(AND(B7260="Premier League",E7260="Highlights"),_xlfn.XLOOKUP(H7260,Calendar!O:O,Calendar!N:N,,-1),""))</f>
        <v/>
      </c>
      <c r="AI7260" s="61" t="str">
        <f>IF(AND(AH7260&lt;&gt;"",E7260="Live"),_xlfn.XLOOKUP(_xlfn.TEXTJOIN(" vs ",,C7260:D7260),Calendar!G:G,Calendar!K:K),"")</f>
        <v/>
      </c>
      <c r="AJ7260" s="61" t="str">
        <f>IF(AND(K7260&lt;&gt;"Match of the Day",K7260&lt;&gt;"Match of the Day 2",K7260&lt;&gt;"Match of the Day Repeat"),"",1+MAX($AJ$10:AJ7259))</f>
        <v/>
      </c>
    </row>
    <row r="7261" spans="34:36" x14ac:dyDescent="0.35">
      <c r="AH7261" s="16" t="str">
        <f>IF(AND(B7261="Premier League",E7261="Live"),_xlfn.XLOOKUP(_xlfn.TEXTJOIN(" vs ",,C7261:D7261),Calendar!G:G,Calendar!B:B),IF(AND(B7261="Premier League",E7261="Highlights"),_xlfn.XLOOKUP(H7261,Calendar!O:O,Calendar!N:N,,-1),""))</f>
        <v/>
      </c>
      <c r="AI7261" s="61" t="str">
        <f>IF(AND(AH7261&lt;&gt;"",E7261="Live"),_xlfn.XLOOKUP(_xlfn.TEXTJOIN(" vs ",,C7261:D7261),Calendar!G:G,Calendar!K:K),"")</f>
        <v/>
      </c>
      <c r="AJ7261" s="61" t="str">
        <f>IF(AND(K7261&lt;&gt;"Match of the Day",K7261&lt;&gt;"Match of the Day 2",K7261&lt;&gt;"Match of the Day Repeat"),"",1+MAX($AJ$10:AJ7260))</f>
        <v/>
      </c>
    </row>
    <row r="7262" spans="34:36" x14ac:dyDescent="0.35">
      <c r="AH7262" s="16" t="str">
        <f>IF(AND(B7262="Premier League",E7262="Live"),_xlfn.XLOOKUP(_xlfn.TEXTJOIN(" vs ",,C7262:D7262),Calendar!G:G,Calendar!B:B),IF(AND(B7262="Premier League",E7262="Highlights"),_xlfn.XLOOKUP(H7262,Calendar!O:O,Calendar!N:N,,-1),""))</f>
        <v/>
      </c>
      <c r="AI7262" s="61" t="str">
        <f>IF(AND(AH7262&lt;&gt;"",E7262="Live"),_xlfn.XLOOKUP(_xlfn.TEXTJOIN(" vs ",,C7262:D7262),Calendar!G:G,Calendar!K:K),"")</f>
        <v/>
      </c>
      <c r="AJ7262" s="61" t="str">
        <f>IF(AND(K7262&lt;&gt;"Match of the Day",K7262&lt;&gt;"Match of the Day 2",K7262&lt;&gt;"Match of the Day Repeat"),"",1+MAX($AJ$10:AJ7261))</f>
        <v/>
      </c>
    </row>
    <row r="7263" spans="34:36" x14ac:dyDescent="0.35">
      <c r="AH7263" s="16" t="str">
        <f>IF(AND(B7263="Premier League",E7263="Live"),_xlfn.XLOOKUP(_xlfn.TEXTJOIN(" vs ",,C7263:D7263),Calendar!G:G,Calendar!B:B),IF(AND(B7263="Premier League",E7263="Highlights"),_xlfn.XLOOKUP(H7263,Calendar!O:O,Calendar!N:N,,-1),""))</f>
        <v/>
      </c>
      <c r="AI7263" s="61" t="str">
        <f>IF(AND(AH7263&lt;&gt;"",E7263="Live"),_xlfn.XLOOKUP(_xlfn.TEXTJOIN(" vs ",,C7263:D7263),Calendar!G:G,Calendar!K:K),"")</f>
        <v/>
      </c>
      <c r="AJ7263" s="61" t="str">
        <f>IF(AND(K7263&lt;&gt;"Match of the Day",K7263&lt;&gt;"Match of the Day 2",K7263&lt;&gt;"Match of the Day Repeat"),"",1+MAX($AJ$10:AJ7262))</f>
        <v/>
      </c>
    </row>
    <row r="7264" spans="34:36" x14ac:dyDescent="0.35">
      <c r="AH7264" s="16" t="str">
        <f>IF(AND(B7264="Premier League",E7264="Live"),_xlfn.XLOOKUP(_xlfn.TEXTJOIN(" vs ",,C7264:D7264),Calendar!G:G,Calendar!B:B),IF(AND(B7264="Premier League",E7264="Highlights"),_xlfn.XLOOKUP(H7264,Calendar!O:O,Calendar!N:N,,-1),""))</f>
        <v/>
      </c>
      <c r="AI7264" s="61" t="str">
        <f>IF(AND(AH7264&lt;&gt;"",E7264="Live"),_xlfn.XLOOKUP(_xlfn.TEXTJOIN(" vs ",,C7264:D7264),Calendar!G:G,Calendar!K:K),"")</f>
        <v/>
      </c>
      <c r="AJ7264" s="61" t="str">
        <f>IF(AND(K7264&lt;&gt;"Match of the Day",K7264&lt;&gt;"Match of the Day 2",K7264&lt;&gt;"Match of the Day Repeat"),"",1+MAX($AJ$10:AJ7263))</f>
        <v/>
      </c>
    </row>
    <row r="7265" spans="34:36" x14ac:dyDescent="0.35">
      <c r="AH7265" s="16" t="str">
        <f>IF(AND(B7265="Premier League",E7265="Live"),_xlfn.XLOOKUP(_xlfn.TEXTJOIN(" vs ",,C7265:D7265),Calendar!G:G,Calendar!B:B),IF(AND(B7265="Premier League",E7265="Highlights"),_xlfn.XLOOKUP(H7265,Calendar!O:O,Calendar!N:N,,-1),""))</f>
        <v/>
      </c>
      <c r="AI7265" s="61" t="str">
        <f>IF(AND(AH7265&lt;&gt;"",E7265="Live"),_xlfn.XLOOKUP(_xlfn.TEXTJOIN(" vs ",,C7265:D7265),Calendar!G:G,Calendar!K:K),"")</f>
        <v/>
      </c>
      <c r="AJ7265" s="61" t="str">
        <f>IF(AND(K7265&lt;&gt;"Match of the Day",K7265&lt;&gt;"Match of the Day 2",K7265&lt;&gt;"Match of the Day Repeat"),"",1+MAX($AJ$10:AJ7264))</f>
        <v/>
      </c>
    </row>
    <row r="7266" spans="34:36" x14ac:dyDescent="0.35">
      <c r="AH7266" s="16" t="str">
        <f>IF(AND(B7266="Premier League",E7266="Live"),_xlfn.XLOOKUP(_xlfn.TEXTJOIN(" vs ",,C7266:D7266),Calendar!G:G,Calendar!B:B),IF(AND(B7266="Premier League",E7266="Highlights"),_xlfn.XLOOKUP(H7266,Calendar!O:O,Calendar!N:N,,-1),""))</f>
        <v/>
      </c>
      <c r="AI7266" s="61" t="str">
        <f>IF(AND(AH7266&lt;&gt;"",E7266="Live"),_xlfn.XLOOKUP(_xlfn.TEXTJOIN(" vs ",,C7266:D7266),Calendar!G:G,Calendar!K:K),"")</f>
        <v/>
      </c>
      <c r="AJ7266" s="61" t="str">
        <f>IF(AND(K7266&lt;&gt;"Match of the Day",K7266&lt;&gt;"Match of the Day 2",K7266&lt;&gt;"Match of the Day Repeat"),"",1+MAX($AJ$10:AJ7265))</f>
        <v/>
      </c>
    </row>
    <row r="7267" spans="34:36" x14ac:dyDescent="0.35">
      <c r="AH7267" s="16" t="str">
        <f>IF(AND(B7267="Premier League",E7267="Live"),_xlfn.XLOOKUP(_xlfn.TEXTJOIN(" vs ",,C7267:D7267),Calendar!G:G,Calendar!B:B),IF(AND(B7267="Premier League",E7267="Highlights"),_xlfn.XLOOKUP(H7267,Calendar!O:O,Calendar!N:N,,-1),""))</f>
        <v/>
      </c>
      <c r="AI7267" s="61" t="str">
        <f>IF(AND(AH7267&lt;&gt;"",E7267="Live"),_xlfn.XLOOKUP(_xlfn.TEXTJOIN(" vs ",,C7267:D7267),Calendar!G:G,Calendar!K:K),"")</f>
        <v/>
      </c>
      <c r="AJ7267" s="61" t="str">
        <f>IF(AND(K7267&lt;&gt;"Match of the Day",K7267&lt;&gt;"Match of the Day 2",K7267&lt;&gt;"Match of the Day Repeat"),"",1+MAX($AJ$10:AJ7266))</f>
        <v/>
      </c>
    </row>
    <row r="7268" spans="34:36" x14ac:dyDescent="0.35">
      <c r="AH7268" s="16" t="str">
        <f>IF(AND(B7268="Premier League",E7268="Live"),_xlfn.XLOOKUP(_xlfn.TEXTJOIN(" vs ",,C7268:D7268),Calendar!G:G,Calendar!B:B),IF(AND(B7268="Premier League",E7268="Highlights"),_xlfn.XLOOKUP(H7268,Calendar!O:O,Calendar!N:N,,-1),""))</f>
        <v/>
      </c>
      <c r="AI7268" s="61" t="str">
        <f>IF(AND(AH7268&lt;&gt;"",E7268="Live"),_xlfn.XLOOKUP(_xlfn.TEXTJOIN(" vs ",,C7268:D7268),Calendar!G:G,Calendar!K:K),"")</f>
        <v/>
      </c>
      <c r="AJ7268" s="61" t="str">
        <f>IF(AND(K7268&lt;&gt;"Match of the Day",K7268&lt;&gt;"Match of the Day 2",K7268&lt;&gt;"Match of the Day Repeat"),"",1+MAX($AJ$10:AJ7267))</f>
        <v/>
      </c>
    </row>
    <row r="7269" spans="34:36" x14ac:dyDescent="0.35">
      <c r="AH7269" s="16" t="str">
        <f>IF(AND(B7269="Premier League",E7269="Live"),_xlfn.XLOOKUP(_xlfn.TEXTJOIN(" vs ",,C7269:D7269),Calendar!G:G,Calendar!B:B),IF(AND(B7269="Premier League",E7269="Highlights"),_xlfn.XLOOKUP(H7269,Calendar!O:O,Calendar!N:N,,-1),""))</f>
        <v/>
      </c>
      <c r="AI7269" s="61" t="str">
        <f>IF(AND(AH7269&lt;&gt;"",E7269="Live"),_xlfn.XLOOKUP(_xlfn.TEXTJOIN(" vs ",,C7269:D7269),Calendar!G:G,Calendar!K:K),"")</f>
        <v/>
      </c>
      <c r="AJ7269" s="61" t="str">
        <f>IF(AND(K7269&lt;&gt;"Match of the Day",K7269&lt;&gt;"Match of the Day 2",K7269&lt;&gt;"Match of the Day Repeat"),"",1+MAX($AJ$10:AJ7268))</f>
        <v/>
      </c>
    </row>
    <row r="7270" spans="34:36" x14ac:dyDescent="0.35">
      <c r="AH7270" s="16" t="str">
        <f>IF(AND(B7270="Premier League",E7270="Live"),_xlfn.XLOOKUP(_xlfn.TEXTJOIN(" vs ",,C7270:D7270),Calendar!G:G,Calendar!B:B),IF(AND(B7270="Premier League",E7270="Highlights"),_xlfn.XLOOKUP(H7270,Calendar!O:O,Calendar!N:N,,-1),""))</f>
        <v/>
      </c>
      <c r="AI7270" s="61" t="str">
        <f>IF(AND(AH7270&lt;&gt;"",E7270="Live"),_xlfn.XLOOKUP(_xlfn.TEXTJOIN(" vs ",,C7270:D7270),Calendar!G:G,Calendar!K:K),"")</f>
        <v/>
      </c>
      <c r="AJ7270" s="61" t="str">
        <f>IF(AND(K7270&lt;&gt;"Match of the Day",K7270&lt;&gt;"Match of the Day 2",K7270&lt;&gt;"Match of the Day Repeat"),"",1+MAX($AJ$10:AJ7269))</f>
        <v/>
      </c>
    </row>
    <row r="7271" spans="34:36" x14ac:dyDescent="0.35">
      <c r="AH7271" s="16" t="str">
        <f>IF(AND(B7271="Premier League",E7271="Live"),_xlfn.XLOOKUP(_xlfn.TEXTJOIN(" vs ",,C7271:D7271),Calendar!G:G,Calendar!B:B),IF(AND(B7271="Premier League",E7271="Highlights"),_xlfn.XLOOKUP(H7271,Calendar!O:O,Calendar!N:N,,-1),""))</f>
        <v/>
      </c>
      <c r="AI7271" s="61" t="str">
        <f>IF(AND(AH7271&lt;&gt;"",E7271="Live"),_xlfn.XLOOKUP(_xlfn.TEXTJOIN(" vs ",,C7271:D7271),Calendar!G:G,Calendar!K:K),"")</f>
        <v/>
      </c>
      <c r="AJ7271" s="61" t="str">
        <f>IF(AND(K7271&lt;&gt;"Match of the Day",K7271&lt;&gt;"Match of the Day 2",K7271&lt;&gt;"Match of the Day Repeat"),"",1+MAX($AJ$10:AJ7270))</f>
        <v/>
      </c>
    </row>
    <row r="7272" spans="34:36" x14ac:dyDescent="0.35">
      <c r="AH7272" s="16" t="str">
        <f>IF(AND(B7272="Premier League",E7272="Live"),_xlfn.XLOOKUP(_xlfn.TEXTJOIN(" vs ",,C7272:D7272),Calendar!G:G,Calendar!B:B),IF(AND(B7272="Premier League",E7272="Highlights"),_xlfn.XLOOKUP(H7272,Calendar!O:O,Calendar!N:N,,-1),""))</f>
        <v/>
      </c>
      <c r="AI7272" s="61" t="str">
        <f>IF(AND(AH7272&lt;&gt;"",E7272="Live"),_xlfn.XLOOKUP(_xlfn.TEXTJOIN(" vs ",,C7272:D7272),Calendar!G:G,Calendar!K:K),"")</f>
        <v/>
      </c>
      <c r="AJ7272" s="61" t="str">
        <f>IF(AND(K7272&lt;&gt;"Match of the Day",K7272&lt;&gt;"Match of the Day 2",K7272&lt;&gt;"Match of the Day Repeat"),"",1+MAX($AJ$10:AJ7271))</f>
        <v/>
      </c>
    </row>
    <row r="7273" spans="34:36" x14ac:dyDescent="0.35">
      <c r="AH7273" s="16" t="str">
        <f>IF(AND(B7273="Premier League",E7273="Live"),_xlfn.XLOOKUP(_xlfn.TEXTJOIN(" vs ",,C7273:D7273),Calendar!G:G,Calendar!B:B),IF(AND(B7273="Premier League",E7273="Highlights"),_xlfn.XLOOKUP(H7273,Calendar!O:O,Calendar!N:N,,-1),""))</f>
        <v/>
      </c>
      <c r="AI7273" s="61" t="str">
        <f>IF(AND(AH7273&lt;&gt;"",E7273="Live"),_xlfn.XLOOKUP(_xlfn.TEXTJOIN(" vs ",,C7273:D7273),Calendar!G:G,Calendar!K:K),"")</f>
        <v/>
      </c>
      <c r="AJ7273" s="61" t="str">
        <f>IF(AND(K7273&lt;&gt;"Match of the Day",K7273&lt;&gt;"Match of the Day 2",K7273&lt;&gt;"Match of the Day Repeat"),"",1+MAX($AJ$10:AJ7272))</f>
        <v/>
      </c>
    </row>
    <row r="7274" spans="34:36" x14ac:dyDescent="0.35">
      <c r="AH7274" s="16" t="str">
        <f>IF(AND(B7274="Premier League",E7274="Live"),_xlfn.XLOOKUP(_xlfn.TEXTJOIN(" vs ",,C7274:D7274),Calendar!G:G,Calendar!B:B),IF(AND(B7274="Premier League",E7274="Highlights"),_xlfn.XLOOKUP(H7274,Calendar!O:O,Calendar!N:N,,-1),""))</f>
        <v/>
      </c>
      <c r="AI7274" s="61" t="str">
        <f>IF(AND(AH7274&lt;&gt;"",E7274="Live"),_xlfn.XLOOKUP(_xlfn.TEXTJOIN(" vs ",,C7274:D7274),Calendar!G:G,Calendar!K:K),"")</f>
        <v/>
      </c>
      <c r="AJ7274" s="61" t="str">
        <f>IF(AND(K7274&lt;&gt;"Match of the Day",K7274&lt;&gt;"Match of the Day 2",K7274&lt;&gt;"Match of the Day Repeat"),"",1+MAX($AJ$10:AJ7273))</f>
        <v/>
      </c>
    </row>
    <row r="7275" spans="34:36" x14ac:dyDescent="0.35">
      <c r="AH7275" s="16" t="str">
        <f>IF(AND(B7275="Premier League",E7275="Live"),_xlfn.XLOOKUP(_xlfn.TEXTJOIN(" vs ",,C7275:D7275),Calendar!G:G,Calendar!B:B),IF(AND(B7275="Premier League",E7275="Highlights"),_xlfn.XLOOKUP(H7275,Calendar!O:O,Calendar!N:N,,-1),""))</f>
        <v/>
      </c>
      <c r="AI7275" s="61" t="str">
        <f>IF(AND(AH7275&lt;&gt;"",E7275="Live"),_xlfn.XLOOKUP(_xlfn.TEXTJOIN(" vs ",,C7275:D7275),Calendar!G:G,Calendar!K:K),"")</f>
        <v/>
      </c>
      <c r="AJ7275" s="61" t="str">
        <f>IF(AND(K7275&lt;&gt;"Match of the Day",K7275&lt;&gt;"Match of the Day 2",K7275&lt;&gt;"Match of the Day Repeat"),"",1+MAX($AJ$10:AJ7274))</f>
        <v/>
      </c>
    </row>
    <row r="7276" spans="34:36" x14ac:dyDescent="0.35">
      <c r="AH7276" s="16" t="str">
        <f>IF(AND(B7276="Premier League",E7276="Live"),_xlfn.XLOOKUP(_xlfn.TEXTJOIN(" vs ",,C7276:D7276),Calendar!G:G,Calendar!B:B),IF(AND(B7276="Premier League",E7276="Highlights"),_xlfn.XLOOKUP(H7276,Calendar!O:O,Calendar!N:N,,-1),""))</f>
        <v/>
      </c>
      <c r="AI7276" s="61" t="str">
        <f>IF(AND(AH7276&lt;&gt;"",E7276="Live"),_xlfn.XLOOKUP(_xlfn.TEXTJOIN(" vs ",,C7276:D7276),Calendar!G:G,Calendar!K:K),"")</f>
        <v/>
      </c>
      <c r="AJ7276" s="61" t="str">
        <f>IF(AND(K7276&lt;&gt;"Match of the Day",K7276&lt;&gt;"Match of the Day 2",K7276&lt;&gt;"Match of the Day Repeat"),"",1+MAX($AJ$10:AJ7275))</f>
        <v/>
      </c>
    </row>
    <row r="7277" spans="34:36" x14ac:dyDescent="0.35">
      <c r="AH7277" s="16" t="str">
        <f>IF(AND(B7277="Premier League",E7277="Live"),_xlfn.XLOOKUP(_xlfn.TEXTJOIN(" vs ",,C7277:D7277),Calendar!G:G,Calendar!B:B),IF(AND(B7277="Premier League",E7277="Highlights"),_xlfn.XLOOKUP(H7277,Calendar!O:O,Calendar!N:N,,-1),""))</f>
        <v/>
      </c>
      <c r="AI7277" s="61" t="str">
        <f>IF(AND(AH7277&lt;&gt;"",E7277="Live"),_xlfn.XLOOKUP(_xlfn.TEXTJOIN(" vs ",,C7277:D7277),Calendar!G:G,Calendar!K:K),"")</f>
        <v/>
      </c>
      <c r="AJ7277" s="61" t="str">
        <f>IF(AND(K7277&lt;&gt;"Match of the Day",K7277&lt;&gt;"Match of the Day 2",K7277&lt;&gt;"Match of the Day Repeat"),"",1+MAX($AJ$10:AJ7276))</f>
        <v/>
      </c>
    </row>
    <row r="7278" spans="34:36" x14ac:dyDescent="0.35">
      <c r="AH7278" s="16" t="str">
        <f>IF(AND(B7278="Premier League",E7278="Live"),_xlfn.XLOOKUP(_xlfn.TEXTJOIN(" vs ",,C7278:D7278),Calendar!G:G,Calendar!B:B),IF(AND(B7278="Premier League",E7278="Highlights"),_xlfn.XLOOKUP(H7278,Calendar!O:O,Calendar!N:N,,-1),""))</f>
        <v/>
      </c>
      <c r="AI7278" s="61" t="str">
        <f>IF(AND(AH7278&lt;&gt;"",E7278="Live"),_xlfn.XLOOKUP(_xlfn.TEXTJOIN(" vs ",,C7278:D7278),Calendar!G:G,Calendar!K:K),"")</f>
        <v/>
      </c>
      <c r="AJ7278" s="61" t="str">
        <f>IF(AND(K7278&lt;&gt;"Match of the Day",K7278&lt;&gt;"Match of the Day 2",K7278&lt;&gt;"Match of the Day Repeat"),"",1+MAX($AJ$10:AJ7277))</f>
        <v/>
      </c>
    </row>
    <row r="7279" spans="34:36" x14ac:dyDescent="0.35">
      <c r="AH7279" s="16" t="str">
        <f>IF(AND(B7279="Premier League",E7279="Live"),_xlfn.XLOOKUP(_xlfn.TEXTJOIN(" vs ",,C7279:D7279),Calendar!G:G,Calendar!B:B),IF(AND(B7279="Premier League",E7279="Highlights"),_xlfn.XLOOKUP(H7279,Calendar!O:O,Calendar!N:N,,-1),""))</f>
        <v/>
      </c>
      <c r="AI7279" s="61" t="str">
        <f>IF(AND(AH7279&lt;&gt;"",E7279="Live"),_xlfn.XLOOKUP(_xlfn.TEXTJOIN(" vs ",,C7279:D7279),Calendar!G:G,Calendar!K:K),"")</f>
        <v/>
      </c>
      <c r="AJ7279" s="61" t="str">
        <f>IF(AND(K7279&lt;&gt;"Match of the Day",K7279&lt;&gt;"Match of the Day 2",K7279&lt;&gt;"Match of the Day Repeat"),"",1+MAX($AJ$10:AJ7278))</f>
        <v/>
      </c>
    </row>
    <row r="7280" spans="34:36" x14ac:dyDescent="0.35">
      <c r="AH7280" s="16" t="str">
        <f>IF(AND(B7280="Premier League",E7280="Live"),_xlfn.XLOOKUP(_xlfn.TEXTJOIN(" vs ",,C7280:D7280),Calendar!G:G,Calendar!B:B),IF(AND(B7280="Premier League",E7280="Highlights"),_xlfn.XLOOKUP(H7280,Calendar!O:O,Calendar!N:N,,-1),""))</f>
        <v/>
      </c>
      <c r="AI7280" s="61" t="str">
        <f>IF(AND(AH7280&lt;&gt;"",E7280="Live"),_xlfn.XLOOKUP(_xlfn.TEXTJOIN(" vs ",,C7280:D7280),Calendar!G:G,Calendar!K:K),"")</f>
        <v/>
      </c>
      <c r="AJ7280" s="61" t="str">
        <f>IF(AND(K7280&lt;&gt;"Match of the Day",K7280&lt;&gt;"Match of the Day 2",K7280&lt;&gt;"Match of the Day Repeat"),"",1+MAX($AJ$10:AJ7279))</f>
        <v/>
      </c>
    </row>
    <row r="7281" spans="34:36" x14ac:dyDescent="0.35">
      <c r="AH7281" s="16" t="str">
        <f>IF(AND(B7281="Premier League",E7281="Live"),_xlfn.XLOOKUP(_xlfn.TEXTJOIN(" vs ",,C7281:D7281),Calendar!G:G,Calendar!B:B),IF(AND(B7281="Premier League",E7281="Highlights"),_xlfn.XLOOKUP(H7281,Calendar!O:O,Calendar!N:N,,-1),""))</f>
        <v/>
      </c>
      <c r="AI7281" s="61" t="str">
        <f>IF(AND(AH7281&lt;&gt;"",E7281="Live"),_xlfn.XLOOKUP(_xlfn.TEXTJOIN(" vs ",,C7281:D7281),Calendar!G:G,Calendar!K:K),"")</f>
        <v/>
      </c>
      <c r="AJ7281" s="61" t="str">
        <f>IF(AND(K7281&lt;&gt;"Match of the Day",K7281&lt;&gt;"Match of the Day 2",K7281&lt;&gt;"Match of the Day Repeat"),"",1+MAX($AJ$10:AJ7280))</f>
        <v/>
      </c>
    </row>
    <row r="7282" spans="34:36" x14ac:dyDescent="0.35">
      <c r="AH7282" s="16" t="str">
        <f>IF(AND(B7282="Premier League",E7282="Live"),_xlfn.XLOOKUP(_xlfn.TEXTJOIN(" vs ",,C7282:D7282),Calendar!G:G,Calendar!B:B),IF(AND(B7282="Premier League",E7282="Highlights"),_xlfn.XLOOKUP(H7282,Calendar!O:O,Calendar!N:N,,-1),""))</f>
        <v/>
      </c>
      <c r="AI7282" s="61" t="str">
        <f>IF(AND(AH7282&lt;&gt;"",E7282="Live"),_xlfn.XLOOKUP(_xlfn.TEXTJOIN(" vs ",,C7282:D7282),Calendar!G:G,Calendar!K:K),"")</f>
        <v/>
      </c>
      <c r="AJ7282" s="61" t="str">
        <f>IF(AND(K7282&lt;&gt;"Match of the Day",K7282&lt;&gt;"Match of the Day 2",K7282&lt;&gt;"Match of the Day Repeat"),"",1+MAX($AJ$10:AJ7281))</f>
        <v/>
      </c>
    </row>
    <row r="7283" spans="34:36" x14ac:dyDescent="0.35">
      <c r="AH7283" s="16" t="str">
        <f>IF(AND(B7283="Premier League",E7283="Live"),_xlfn.XLOOKUP(_xlfn.TEXTJOIN(" vs ",,C7283:D7283),Calendar!G:G,Calendar!B:B),IF(AND(B7283="Premier League",E7283="Highlights"),_xlfn.XLOOKUP(H7283,Calendar!O:O,Calendar!N:N,,-1),""))</f>
        <v/>
      </c>
      <c r="AI7283" s="61" t="str">
        <f>IF(AND(AH7283&lt;&gt;"",E7283="Live"),_xlfn.XLOOKUP(_xlfn.TEXTJOIN(" vs ",,C7283:D7283),Calendar!G:G,Calendar!K:K),"")</f>
        <v/>
      </c>
      <c r="AJ7283" s="61" t="str">
        <f>IF(AND(K7283&lt;&gt;"Match of the Day",K7283&lt;&gt;"Match of the Day 2",K7283&lt;&gt;"Match of the Day Repeat"),"",1+MAX($AJ$10:AJ7282))</f>
        <v/>
      </c>
    </row>
    <row r="7284" spans="34:36" x14ac:dyDescent="0.35">
      <c r="AH7284" s="16" t="str">
        <f>IF(AND(B7284="Premier League",E7284="Live"),_xlfn.XLOOKUP(_xlfn.TEXTJOIN(" vs ",,C7284:D7284),Calendar!G:G,Calendar!B:B),IF(AND(B7284="Premier League",E7284="Highlights"),_xlfn.XLOOKUP(H7284,Calendar!O:O,Calendar!N:N,,-1),""))</f>
        <v/>
      </c>
      <c r="AI7284" s="61" t="str">
        <f>IF(AND(AH7284&lt;&gt;"",E7284="Live"),_xlfn.XLOOKUP(_xlfn.TEXTJOIN(" vs ",,C7284:D7284),Calendar!G:G,Calendar!K:K),"")</f>
        <v/>
      </c>
      <c r="AJ7284" s="61" t="str">
        <f>IF(AND(K7284&lt;&gt;"Match of the Day",K7284&lt;&gt;"Match of the Day 2",K7284&lt;&gt;"Match of the Day Repeat"),"",1+MAX($AJ$10:AJ7283))</f>
        <v/>
      </c>
    </row>
    <row r="7285" spans="34:36" x14ac:dyDescent="0.35">
      <c r="AH7285" s="16" t="str">
        <f>IF(AND(B7285="Premier League",E7285="Live"),_xlfn.XLOOKUP(_xlfn.TEXTJOIN(" vs ",,C7285:D7285),Calendar!G:G,Calendar!B:B),IF(AND(B7285="Premier League",E7285="Highlights"),_xlfn.XLOOKUP(H7285,Calendar!O:O,Calendar!N:N,,-1),""))</f>
        <v/>
      </c>
      <c r="AI7285" s="61" t="str">
        <f>IF(AND(AH7285&lt;&gt;"",E7285="Live"),_xlfn.XLOOKUP(_xlfn.TEXTJOIN(" vs ",,C7285:D7285),Calendar!G:G,Calendar!K:K),"")</f>
        <v/>
      </c>
      <c r="AJ7285" s="61" t="str">
        <f>IF(AND(K7285&lt;&gt;"Match of the Day",K7285&lt;&gt;"Match of the Day 2",K7285&lt;&gt;"Match of the Day Repeat"),"",1+MAX($AJ$10:AJ7284))</f>
        <v/>
      </c>
    </row>
    <row r="7286" spans="34:36" x14ac:dyDescent="0.35">
      <c r="AH7286" s="16" t="str">
        <f>IF(AND(B7286="Premier League",E7286="Live"),_xlfn.XLOOKUP(_xlfn.TEXTJOIN(" vs ",,C7286:D7286),Calendar!G:G,Calendar!B:B),IF(AND(B7286="Premier League",E7286="Highlights"),_xlfn.XLOOKUP(H7286,Calendar!O:O,Calendar!N:N,,-1),""))</f>
        <v/>
      </c>
      <c r="AI7286" s="61" t="str">
        <f>IF(AND(AH7286&lt;&gt;"",E7286="Live"),_xlfn.XLOOKUP(_xlfn.TEXTJOIN(" vs ",,C7286:D7286),Calendar!G:G,Calendar!K:K),"")</f>
        <v/>
      </c>
      <c r="AJ7286" s="61" t="str">
        <f>IF(AND(K7286&lt;&gt;"Match of the Day",K7286&lt;&gt;"Match of the Day 2",K7286&lt;&gt;"Match of the Day Repeat"),"",1+MAX($AJ$10:AJ7285))</f>
        <v/>
      </c>
    </row>
    <row r="7287" spans="34:36" x14ac:dyDescent="0.35">
      <c r="AH7287" s="16" t="str">
        <f>IF(AND(B7287="Premier League",E7287="Live"),_xlfn.XLOOKUP(_xlfn.TEXTJOIN(" vs ",,C7287:D7287),Calendar!G:G,Calendar!B:B),IF(AND(B7287="Premier League",E7287="Highlights"),_xlfn.XLOOKUP(H7287,Calendar!O:O,Calendar!N:N,,-1),""))</f>
        <v/>
      </c>
      <c r="AI7287" s="61" t="str">
        <f>IF(AND(AH7287&lt;&gt;"",E7287="Live"),_xlfn.XLOOKUP(_xlfn.TEXTJOIN(" vs ",,C7287:D7287),Calendar!G:G,Calendar!K:K),"")</f>
        <v/>
      </c>
      <c r="AJ7287" s="61" t="str">
        <f>IF(AND(K7287&lt;&gt;"Match of the Day",K7287&lt;&gt;"Match of the Day 2",K7287&lt;&gt;"Match of the Day Repeat"),"",1+MAX($AJ$10:AJ7286))</f>
        <v/>
      </c>
    </row>
    <row r="7288" spans="34:36" x14ac:dyDescent="0.35">
      <c r="AH7288" s="16" t="str">
        <f>IF(AND(B7288="Premier League",E7288="Live"),_xlfn.XLOOKUP(_xlfn.TEXTJOIN(" vs ",,C7288:D7288),Calendar!G:G,Calendar!B:B),IF(AND(B7288="Premier League",E7288="Highlights"),_xlfn.XLOOKUP(H7288,Calendar!O:O,Calendar!N:N,,-1),""))</f>
        <v/>
      </c>
      <c r="AI7288" s="61" t="str">
        <f>IF(AND(AH7288&lt;&gt;"",E7288="Live"),_xlfn.XLOOKUP(_xlfn.TEXTJOIN(" vs ",,C7288:D7288),Calendar!G:G,Calendar!K:K),"")</f>
        <v/>
      </c>
      <c r="AJ7288" s="61" t="str">
        <f>IF(AND(K7288&lt;&gt;"Match of the Day",K7288&lt;&gt;"Match of the Day 2",K7288&lt;&gt;"Match of the Day Repeat"),"",1+MAX($AJ$10:AJ7287))</f>
        <v/>
      </c>
    </row>
    <row r="7289" spans="34:36" x14ac:dyDescent="0.35">
      <c r="AH7289" s="16" t="str">
        <f>IF(AND(B7289="Premier League",E7289="Live"),_xlfn.XLOOKUP(_xlfn.TEXTJOIN(" vs ",,C7289:D7289),Calendar!G:G,Calendar!B:B),IF(AND(B7289="Premier League",E7289="Highlights"),_xlfn.XLOOKUP(H7289,Calendar!O:O,Calendar!N:N,,-1),""))</f>
        <v/>
      </c>
      <c r="AI7289" s="61" t="str">
        <f>IF(AND(AH7289&lt;&gt;"",E7289="Live"),_xlfn.XLOOKUP(_xlfn.TEXTJOIN(" vs ",,C7289:D7289),Calendar!G:G,Calendar!K:K),"")</f>
        <v/>
      </c>
      <c r="AJ7289" s="61" t="str">
        <f>IF(AND(K7289&lt;&gt;"Match of the Day",K7289&lt;&gt;"Match of the Day 2",K7289&lt;&gt;"Match of the Day Repeat"),"",1+MAX($AJ$10:AJ7288))</f>
        <v/>
      </c>
    </row>
    <row r="7290" spans="34:36" x14ac:dyDescent="0.35">
      <c r="AH7290" s="16" t="str">
        <f>IF(AND(B7290="Premier League",E7290="Live"),_xlfn.XLOOKUP(_xlfn.TEXTJOIN(" vs ",,C7290:D7290),Calendar!G:G,Calendar!B:B),IF(AND(B7290="Premier League",E7290="Highlights"),_xlfn.XLOOKUP(H7290,Calendar!O:O,Calendar!N:N,,-1),""))</f>
        <v/>
      </c>
      <c r="AI7290" s="61" t="str">
        <f>IF(AND(AH7290&lt;&gt;"",E7290="Live"),_xlfn.XLOOKUP(_xlfn.TEXTJOIN(" vs ",,C7290:D7290),Calendar!G:G,Calendar!K:K),"")</f>
        <v/>
      </c>
      <c r="AJ7290" s="61" t="str">
        <f>IF(AND(K7290&lt;&gt;"Match of the Day",K7290&lt;&gt;"Match of the Day 2",K7290&lt;&gt;"Match of the Day Repeat"),"",1+MAX($AJ$10:AJ7289))</f>
        <v/>
      </c>
    </row>
    <row r="7291" spans="34:36" x14ac:dyDescent="0.35">
      <c r="AH7291" s="16" t="str">
        <f>IF(AND(B7291="Premier League",E7291="Live"),_xlfn.XLOOKUP(_xlfn.TEXTJOIN(" vs ",,C7291:D7291),Calendar!G:G,Calendar!B:B),IF(AND(B7291="Premier League",E7291="Highlights"),_xlfn.XLOOKUP(H7291,Calendar!O:O,Calendar!N:N,,-1),""))</f>
        <v/>
      </c>
      <c r="AI7291" s="61" t="str">
        <f>IF(AND(AH7291&lt;&gt;"",E7291="Live"),_xlfn.XLOOKUP(_xlfn.TEXTJOIN(" vs ",,C7291:D7291),Calendar!G:G,Calendar!K:K),"")</f>
        <v/>
      </c>
      <c r="AJ7291" s="61" t="str">
        <f>IF(AND(K7291&lt;&gt;"Match of the Day",K7291&lt;&gt;"Match of the Day 2",K7291&lt;&gt;"Match of the Day Repeat"),"",1+MAX($AJ$10:AJ7290))</f>
        <v/>
      </c>
    </row>
    <row r="7292" spans="34:36" x14ac:dyDescent="0.35">
      <c r="AH7292" s="16" t="str">
        <f>IF(AND(B7292="Premier League",E7292="Live"),_xlfn.XLOOKUP(_xlfn.TEXTJOIN(" vs ",,C7292:D7292),Calendar!G:G,Calendar!B:B),IF(AND(B7292="Premier League",E7292="Highlights"),_xlfn.XLOOKUP(H7292,Calendar!O:O,Calendar!N:N,,-1),""))</f>
        <v/>
      </c>
      <c r="AI7292" s="61" t="str">
        <f>IF(AND(AH7292&lt;&gt;"",E7292="Live"),_xlfn.XLOOKUP(_xlfn.TEXTJOIN(" vs ",,C7292:D7292),Calendar!G:G,Calendar!K:K),"")</f>
        <v/>
      </c>
      <c r="AJ7292" s="61" t="str">
        <f>IF(AND(K7292&lt;&gt;"Match of the Day",K7292&lt;&gt;"Match of the Day 2",K7292&lt;&gt;"Match of the Day Repeat"),"",1+MAX($AJ$10:AJ7291))</f>
        <v/>
      </c>
    </row>
    <row r="7293" spans="34:36" x14ac:dyDescent="0.35">
      <c r="AH7293" s="16" t="str">
        <f>IF(AND(B7293="Premier League",E7293="Live"),_xlfn.XLOOKUP(_xlfn.TEXTJOIN(" vs ",,C7293:D7293),Calendar!G:G,Calendar!B:B),IF(AND(B7293="Premier League",E7293="Highlights"),_xlfn.XLOOKUP(H7293,Calendar!O:O,Calendar!N:N,,-1),""))</f>
        <v/>
      </c>
      <c r="AI7293" s="61" t="str">
        <f>IF(AND(AH7293&lt;&gt;"",E7293="Live"),_xlfn.XLOOKUP(_xlfn.TEXTJOIN(" vs ",,C7293:D7293),Calendar!G:G,Calendar!K:K),"")</f>
        <v/>
      </c>
      <c r="AJ7293" s="61" t="str">
        <f>IF(AND(K7293&lt;&gt;"Match of the Day",K7293&lt;&gt;"Match of the Day 2",K7293&lt;&gt;"Match of the Day Repeat"),"",1+MAX($AJ$10:AJ7292))</f>
        <v/>
      </c>
    </row>
    <row r="7294" spans="34:36" x14ac:dyDescent="0.35">
      <c r="AH7294" s="16" t="str">
        <f>IF(AND(B7294="Premier League",E7294="Live"),_xlfn.XLOOKUP(_xlfn.TEXTJOIN(" vs ",,C7294:D7294),Calendar!G:G,Calendar!B:B),IF(AND(B7294="Premier League",E7294="Highlights"),_xlfn.XLOOKUP(H7294,Calendar!O:O,Calendar!N:N,,-1),""))</f>
        <v/>
      </c>
      <c r="AI7294" s="61" t="str">
        <f>IF(AND(AH7294&lt;&gt;"",E7294="Live"),_xlfn.XLOOKUP(_xlfn.TEXTJOIN(" vs ",,C7294:D7294),Calendar!G:G,Calendar!K:K),"")</f>
        <v/>
      </c>
      <c r="AJ7294" s="61" t="str">
        <f>IF(AND(K7294&lt;&gt;"Match of the Day",K7294&lt;&gt;"Match of the Day 2",K7294&lt;&gt;"Match of the Day Repeat"),"",1+MAX($AJ$10:AJ7293))</f>
        <v/>
      </c>
    </row>
    <row r="7295" spans="34:36" x14ac:dyDescent="0.35">
      <c r="AH7295" s="16" t="str">
        <f>IF(AND(B7295="Premier League",E7295="Live"),_xlfn.XLOOKUP(_xlfn.TEXTJOIN(" vs ",,C7295:D7295),Calendar!G:G,Calendar!B:B),IF(AND(B7295="Premier League",E7295="Highlights"),_xlfn.XLOOKUP(H7295,Calendar!O:O,Calendar!N:N,,-1),""))</f>
        <v/>
      </c>
      <c r="AI7295" s="61" t="str">
        <f>IF(AND(AH7295&lt;&gt;"",E7295="Live"),_xlfn.XLOOKUP(_xlfn.TEXTJOIN(" vs ",,C7295:D7295),Calendar!G:G,Calendar!K:K),"")</f>
        <v/>
      </c>
      <c r="AJ7295" s="61" t="str">
        <f>IF(AND(K7295&lt;&gt;"Match of the Day",K7295&lt;&gt;"Match of the Day 2",K7295&lt;&gt;"Match of the Day Repeat"),"",1+MAX($AJ$10:AJ7294))</f>
        <v/>
      </c>
    </row>
    <row r="7296" spans="34:36" x14ac:dyDescent="0.35">
      <c r="AH7296" s="16" t="str">
        <f>IF(AND(B7296="Premier League",E7296="Live"),_xlfn.XLOOKUP(_xlfn.TEXTJOIN(" vs ",,C7296:D7296),Calendar!G:G,Calendar!B:B),IF(AND(B7296="Premier League",E7296="Highlights"),_xlfn.XLOOKUP(H7296,Calendar!O:O,Calendar!N:N,,-1),""))</f>
        <v/>
      </c>
      <c r="AI7296" s="61" t="str">
        <f>IF(AND(AH7296&lt;&gt;"",E7296="Live"),_xlfn.XLOOKUP(_xlfn.TEXTJOIN(" vs ",,C7296:D7296),Calendar!G:G,Calendar!K:K),"")</f>
        <v/>
      </c>
      <c r="AJ7296" s="61" t="str">
        <f>IF(AND(K7296&lt;&gt;"Match of the Day",K7296&lt;&gt;"Match of the Day 2",K7296&lt;&gt;"Match of the Day Repeat"),"",1+MAX($AJ$10:AJ7295))</f>
        <v/>
      </c>
    </row>
    <row r="7297" spans="34:36" x14ac:dyDescent="0.35">
      <c r="AH7297" s="16" t="str">
        <f>IF(AND(B7297="Premier League",E7297="Live"),_xlfn.XLOOKUP(_xlfn.TEXTJOIN(" vs ",,C7297:D7297),Calendar!G:G,Calendar!B:B),IF(AND(B7297="Premier League",E7297="Highlights"),_xlfn.XLOOKUP(H7297,Calendar!O:O,Calendar!N:N,,-1),""))</f>
        <v/>
      </c>
      <c r="AI7297" s="61" t="str">
        <f>IF(AND(AH7297&lt;&gt;"",E7297="Live"),_xlfn.XLOOKUP(_xlfn.TEXTJOIN(" vs ",,C7297:D7297),Calendar!G:G,Calendar!K:K),"")</f>
        <v/>
      </c>
      <c r="AJ7297" s="61" t="str">
        <f>IF(AND(K7297&lt;&gt;"Match of the Day",K7297&lt;&gt;"Match of the Day 2",K7297&lt;&gt;"Match of the Day Repeat"),"",1+MAX($AJ$10:AJ7296))</f>
        <v/>
      </c>
    </row>
    <row r="7298" spans="34:36" x14ac:dyDescent="0.35">
      <c r="AH7298" s="16" t="str">
        <f>IF(AND(B7298="Premier League",E7298="Live"),_xlfn.XLOOKUP(_xlfn.TEXTJOIN(" vs ",,C7298:D7298),Calendar!G:G,Calendar!B:B),IF(AND(B7298="Premier League",E7298="Highlights"),_xlfn.XLOOKUP(H7298,Calendar!O:O,Calendar!N:N,,-1),""))</f>
        <v/>
      </c>
      <c r="AI7298" s="61" t="str">
        <f>IF(AND(AH7298&lt;&gt;"",E7298="Live"),_xlfn.XLOOKUP(_xlfn.TEXTJOIN(" vs ",,C7298:D7298),Calendar!G:G,Calendar!K:K),"")</f>
        <v/>
      </c>
      <c r="AJ7298" s="61" t="str">
        <f>IF(AND(K7298&lt;&gt;"Match of the Day",K7298&lt;&gt;"Match of the Day 2",K7298&lt;&gt;"Match of the Day Repeat"),"",1+MAX($AJ$10:AJ7297))</f>
        <v/>
      </c>
    </row>
    <row r="7299" spans="34:36" x14ac:dyDescent="0.35">
      <c r="AH7299" s="16" t="str">
        <f>IF(AND(B7299="Premier League",E7299="Live"),_xlfn.XLOOKUP(_xlfn.TEXTJOIN(" vs ",,C7299:D7299),Calendar!G:G,Calendar!B:B),IF(AND(B7299="Premier League",E7299="Highlights"),_xlfn.XLOOKUP(H7299,Calendar!O:O,Calendar!N:N,,-1),""))</f>
        <v/>
      </c>
      <c r="AI7299" s="61" t="str">
        <f>IF(AND(AH7299&lt;&gt;"",E7299="Live"),_xlfn.XLOOKUP(_xlfn.TEXTJOIN(" vs ",,C7299:D7299),Calendar!G:G,Calendar!K:K),"")</f>
        <v/>
      </c>
      <c r="AJ7299" s="61" t="str">
        <f>IF(AND(K7299&lt;&gt;"Match of the Day",K7299&lt;&gt;"Match of the Day 2",K7299&lt;&gt;"Match of the Day Repeat"),"",1+MAX($AJ$10:AJ7298))</f>
        <v/>
      </c>
    </row>
    <row r="7300" spans="34:36" x14ac:dyDescent="0.35">
      <c r="AH7300" s="16" t="str">
        <f>IF(AND(B7300="Premier League",E7300="Live"),_xlfn.XLOOKUP(_xlfn.TEXTJOIN(" vs ",,C7300:D7300),Calendar!G:G,Calendar!B:B),IF(AND(B7300="Premier League",E7300="Highlights"),_xlfn.XLOOKUP(H7300,Calendar!O:O,Calendar!N:N,,-1),""))</f>
        <v/>
      </c>
      <c r="AI7300" s="61" t="str">
        <f>IF(AND(AH7300&lt;&gt;"",E7300="Live"),_xlfn.XLOOKUP(_xlfn.TEXTJOIN(" vs ",,C7300:D7300),Calendar!G:G,Calendar!K:K),"")</f>
        <v/>
      </c>
      <c r="AJ7300" s="61" t="str">
        <f>IF(AND(K7300&lt;&gt;"Match of the Day",K7300&lt;&gt;"Match of the Day 2",K7300&lt;&gt;"Match of the Day Repeat"),"",1+MAX($AJ$10:AJ7299))</f>
        <v/>
      </c>
    </row>
    <row r="7301" spans="34:36" x14ac:dyDescent="0.35">
      <c r="AH7301" s="16" t="str">
        <f>IF(AND(B7301="Premier League",E7301="Live"),_xlfn.XLOOKUP(_xlfn.TEXTJOIN(" vs ",,C7301:D7301),Calendar!G:G,Calendar!B:B),IF(AND(B7301="Premier League",E7301="Highlights"),_xlfn.XLOOKUP(H7301,Calendar!O:O,Calendar!N:N,,-1),""))</f>
        <v/>
      </c>
      <c r="AI7301" s="61" t="str">
        <f>IF(AND(AH7301&lt;&gt;"",E7301="Live"),_xlfn.XLOOKUP(_xlfn.TEXTJOIN(" vs ",,C7301:D7301),Calendar!G:G,Calendar!K:K),"")</f>
        <v/>
      </c>
      <c r="AJ7301" s="61" t="str">
        <f>IF(AND(K7301&lt;&gt;"Match of the Day",K7301&lt;&gt;"Match of the Day 2",K7301&lt;&gt;"Match of the Day Repeat"),"",1+MAX($AJ$10:AJ7300))</f>
        <v/>
      </c>
    </row>
    <row r="7302" spans="34:36" x14ac:dyDescent="0.35">
      <c r="AH7302" s="16" t="str">
        <f>IF(AND(B7302="Premier League",E7302="Live"),_xlfn.XLOOKUP(_xlfn.TEXTJOIN(" vs ",,C7302:D7302),Calendar!G:G,Calendar!B:B),IF(AND(B7302="Premier League",E7302="Highlights"),_xlfn.XLOOKUP(H7302,Calendar!O:O,Calendar!N:N,,-1),""))</f>
        <v/>
      </c>
      <c r="AI7302" s="61" t="str">
        <f>IF(AND(AH7302&lt;&gt;"",E7302="Live"),_xlfn.XLOOKUP(_xlfn.TEXTJOIN(" vs ",,C7302:D7302),Calendar!G:G,Calendar!K:K),"")</f>
        <v/>
      </c>
      <c r="AJ7302" s="61" t="str">
        <f>IF(AND(K7302&lt;&gt;"Match of the Day",K7302&lt;&gt;"Match of the Day 2",K7302&lt;&gt;"Match of the Day Repeat"),"",1+MAX($AJ$10:AJ7301))</f>
        <v/>
      </c>
    </row>
    <row r="7303" spans="34:36" x14ac:dyDescent="0.35">
      <c r="AH7303" s="16" t="str">
        <f>IF(AND(B7303="Premier League",E7303="Live"),_xlfn.XLOOKUP(_xlfn.TEXTJOIN(" vs ",,C7303:D7303),Calendar!G:G,Calendar!B:B),IF(AND(B7303="Premier League",E7303="Highlights"),_xlfn.XLOOKUP(H7303,Calendar!O:O,Calendar!N:N,,-1),""))</f>
        <v/>
      </c>
      <c r="AI7303" s="61" t="str">
        <f>IF(AND(AH7303&lt;&gt;"",E7303="Live"),_xlfn.XLOOKUP(_xlfn.TEXTJOIN(" vs ",,C7303:D7303),Calendar!G:G,Calendar!K:K),"")</f>
        <v/>
      </c>
      <c r="AJ7303" s="61" t="str">
        <f>IF(AND(K7303&lt;&gt;"Match of the Day",K7303&lt;&gt;"Match of the Day 2",K7303&lt;&gt;"Match of the Day Repeat"),"",1+MAX($AJ$10:AJ7302))</f>
        <v/>
      </c>
    </row>
    <row r="7304" spans="34:36" x14ac:dyDescent="0.35">
      <c r="AH7304" s="16" t="str">
        <f>IF(AND(B7304="Premier League",E7304="Live"),_xlfn.XLOOKUP(_xlfn.TEXTJOIN(" vs ",,C7304:D7304),Calendar!G:G,Calendar!B:B),IF(AND(B7304="Premier League",E7304="Highlights"),_xlfn.XLOOKUP(H7304,Calendar!O:O,Calendar!N:N,,-1),""))</f>
        <v/>
      </c>
      <c r="AI7304" s="61" t="str">
        <f>IF(AND(AH7304&lt;&gt;"",E7304="Live"),_xlfn.XLOOKUP(_xlfn.TEXTJOIN(" vs ",,C7304:D7304),Calendar!G:G,Calendar!K:K),"")</f>
        <v/>
      </c>
      <c r="AJ7304" s="61" t="str">
        <f>IF(AND(K7304&lt;&gt;"Match of the Day",K7304&lt;&gt;"Match of the Day 2",K7304&lt;&gt;"Match of the Day Repeat"),"",1+MAX($AJ$10:AJ7303))</f>
        <v/>
      </c>
    </row>
    <row r="7305" spans="34:36" x14ac:dyDescent="0.35">
      <c r="AH7305" s="16" t="str">
        <f>IF(AND(B7305="Premier League",E7305="Live"),_xlfn.XLOOKUP(_xlfn.TEXTJOIN(" vs ",,C7305:D7305),Calendar!G:G,Calendar!B:B),IF(AND(B7305="Premier League",E7305="Highlights"),_xlfn.XLOOKUP(H7305,Calendar!O:O,Calendar!N:N,,-1),""))</f>
        <v/>
      </c>
      <c r="AI7305" s="61" t="str">
        <f>IF(AND(AH7305&lt;&gt;"",E7305="Live"),_xlfn.XLOOKUP(_xlfn.TEXTJOIN(" vs ",,C7305:D7305),Calendar!G:G,Calendar!K:K),"")</f>
        <v/>
      </c>
      <c r="AJ7305" s="61" t="str">
        <f>IF(AND(K7305&lt;&gt;"Match of the Day",K7305&lt;&gt;"Match of the Day 2",K7305&lt;&gt;"Match of the Day Repeat"),"",1+MAX($AJ$10:AJ7304))</f>
        <v/>
      </c>
    </row>
    <row r="7306" spans="34:36" x14ac:dyDescent="0.35">
      <c r="AH7306" s="16" t="str">
        <f>IF(AND(B7306="Premier League",E7306="Live"),_xlfn.XLOOKUP(_xlfn.TEXTJOIN(" vs ",,C7306:D7306),Calendar!G:G,Calendar!B:B),IF(AND(B7306="Premier League",E7306="Highlights"),_xlfn.XLOOKUP(H7306,Calendar!O:O,Calendar!N:N,,-1),""))</f>
        <v/>
      </c>
      <c r="AI7306" s="61" t="str">
        <f>IF(AND(AH7306&lt;&gt;"",E7306="Live"),_xlfn.XLOOKUP(_xlfn.TEXTJOIN(" vs ",,C7306:D7306),Calendar!G:G,Calendar!K:K),"")</f>
        <v/>
      </c>
      <c r="AJ7306" s="61" t="str">
        <f>IF(AND(K7306&lt;&gt;"Match of the Day",K7306&lt;&gt;"Match of the Day 2",K7306&lt;&gt;"Match of the Day Repeat"),"",1+MAX($AJ$10:AJ7305))</f>
        <v/>
      </c>
    </row>
    <row r="7307" spans="34:36" x14ac:dyDescent="0.35">
      <c r="AH7307" s="16" t="str">
        <f>IF(AND(B7307="Premier League",E7307="Live"),_xlfn.XLOOKUP(_xlfn.TEXTJOIN(" vs ",,C7307:D7307),Calendar!G:G,Calendar!B:B),IF(AND(B7307="Premier League",E7307="Highlights"),_xlfn.XLOOKUP(H7307,Calendar!O:O,Calendar!N:N,,-1),""))</f>
        <v/>
      </c>
      <c r="AI7307" s="61" t="str">
        <f>IF(AND(AH7307&lt;&gt;"",E7307="Live"),_xlfn.XLOOKUP(_xlfn.TEXTJOIN(" vs ",,C7307:D7307),Calendar!G:G,Calendar!K:K),"")</f>
        <v/>
      </c>
      <c r="AJ7307" s="61" t="str">
        <f>IF(AND(K7307&lt;&gt;"Match of the Day",K7307&lt;&gt;"Match of the Day 2",K7307&lt;&gt;"Match of the Day Repeat"),"",1+MAX($AJ$10:AJ7306))</f>
        <v/>
      </c>
    </row>
    <row r="7308" spans="34:36" x14ac:dyDescent="0.35">
      <c r="AH7308" s="16" t="str">
        <f>IF(AND(B7308="Premier League",E7308="Live"),_xlfn.XLOOKUP(_xlfn.TEXTJOIN(" vs ",,C7308:D7308),Calendar!G:G,Calendar!B:B),IF(AND(B7308="Premier League",E7308="Highlights"),_xlfn.XLOOKUP(H7308,Calendar!O:O,Calendar!N:N,,-1),""))</f>
        <v/>
      </c>
      <c r="AI7308" s="61" t="str">
        <f>IF(AND(AH7308&lt;&gt;"",E7308="Live"),_xlfn.XLOOKUP(_xlfn.TEXTJOIN(" vs ",,C7308:D7308),Calendar!G:G,Calendar!K:K),"")</f>
        <v/>
      </c>
      <c r="AJ7308" s="61" t="str">
        <f>IF(AND(K7308&lt;&gt;"Match of the Day",K7308&lt;&gt;"Match of the Day 2",K7308&lt;&gt;"Match of the Day Repeat"),"",1+MAX($AJ$10:AJ7307))</f>
        <v/>
      </c>
    </row>
    <row r="7309" spans="34:36" x14ac:dyDescent="0.35">
      <c r="AH7309" s="16" t="str">
        <f>IF(AND(B7309="Premier League",E7309="Live"),_xlfn.XLOOKUP(_xlfn.TEXTJOIN(" vs ",,C7309:D7309),Calendar!G:G,Calendar!B:B),IF(AND(B7309="Premier League",E7309="Highlights"),_xlfn.XLOOKUP(H7309,Calendar!O:O,Calendar!N:N,,-1),""))</f>
        <v/>
      </c>
      <c r="AI7309" s="61" t="str">
        <f>IF(AND(AH7309&lt;&gt;"",E7309="Live"),_xlfn.XLOOKUP(_xlfn.TEXTJOIN(" vs ",,C7309:D7309),Calendar!G:G,Calendar!K:K),"")</f>
        <v/>
      </c>
      <c r="AJ7309" s="61" t="str">
        <f>IF(AND(K7309&lt;&gt;"Match of the Day",K7309&lt;&gt;"Match of the Day 2",K7309&lt;&gt;"Match of the Day Repeat"),"",1+MAX($AJ$10:AJ7308))</f>
        <v/>
      </c>
    </row>
    <row r="7310" spans="34:36" x14ac:dyDescent="0.35">
      <c r="AH7310" s="16" t="str">
        <f>IF(AND(B7310="Premier League",E7310="Live"),_xlfn.XLOOKUP(_xlfn.TEXTJOIN(" vs ",,C7310:D7310),Calendar!G:G,Calendar!B:B),IF(AND(B7310="Premier League",E7310="Highlights"),_xlfn.XLOOKUP(H7310,Calendar!O:O,Calendar!N:N,,-1),""))</f>
        <v/>
      </c>
      <c r="AI7310" s="61" t="str">
        <f>IF(AND(AH7310&lt;&gt;"",E7310="Live"),_xlfn.XLOOKUP(_xlfn.TEXTJOIN(" vs ",,C7310:D7310),Calendar!G:G,Calendar!K:K),"")</f>
        <v/>
      </c>
      <c r="AJ7310" s="61" t="str">
        <f>IF(AND(K7310&lt;&gt;"Match of the Day",K7310&lt;&gt;"Match of the Day 2",K7310&lt;&gt;"Match of the Day Repeat"),"",1+MAX($AJ$10:AJ7309))</f>
        <v/>
      </c>
    </row>
    <row r="7311" spans="34:36" x14ac:dyDescent="0.35">
      <c r="AH7311" s="16" t="str">
        <f>IF(AND(B7311="Premier League",E7311="Live"),_xlfn.XLOOKUP(_xlfn.TEXTJOIN(" vs ",,C7311:D7311),Calendar!G:G,Calendar!B:B),IF(AND(B7311="Premier League",E7311="Highlights"),_xlfn.XLOOKUP(H7311,Calendar!O:O,Calendar!N:N,,-1),""))</f>
        <v/>
      </c>
      <c r="AI7311" s="61" t="str">
        <f>IF(AND(AH7311&lt;&gt;"",E7311="Live"),_xlfn.XLOOKUP(_xlfn.TEXTJOIN(" vs ",,C7311:D7311),Calendar!G:G,Calendar!K:K),"")</f>
        <v/>
      </c>
      <c r="AJ7311" s="61" t="str">
        <f>IF(AND(K7311&lt;&gt;"Match of the Day",K7311&lt;&gt;"Match of the Day 2",K7311&lt;&gt;"Match of the Day Repeat"),"",1+MAX($AJ$10:AJ7310))</f>
        <v/>
      </c>
    </row>
    <row r="7312" spans="34:36" x14ac:dyDescent="0.35">
      <c r="AH7312" s="16" t="str">
        <f>IF(AND(B7312="Premier League",E7312="Live"),_xlfn.XLOOKUP(_xlfn.TEXTJOIN(" vs ",,C7312:D7312),Calendar!G:G,Calendar!B:B),IF(AND(B7312="Premier League",E7312="Highlights"),_xlfn.XLOOKUP(H7312,Calendar!O:O,Calendar!N:N,,-1),""))</f>
        <v/>
      </c>
      <c r="AI7312" s="61" t="str">
        <f>IF(AND(AH7312&lt;&gt;"",E7312="Live"),_xlfn.XLOOKUP(_xlfn.TEXTJOIN(" vs ",,C7312:D7312),Calendar!G:G,Calendar!K:K),"")</f>
        <v/>
      </c>
      <c r="AJ7312" s="61" t="str">
        <f>IF(AND(K7312&lt;&gt;"Match of the Day",K7312&lt;&gt;"Match of the Day 2",K7312&lt;&gt;"Match of the Day Repeat"),"",1+MAX($AJ$10:AJ7311))</f>
        <v/>
      </c>
    </row>
    <row r="7313" spans="34:36" x14ac:dyDescent="0.35">
      <c r="AH7313" s="16" t="str">
        <f>IF(AND(B7313="Premier League",E7313="Live"),_xlfn.XLOOKUP(_xlfn.TEXTJOIN(" vs ",,C7313:D7313),Calendar!G:G,Calendar!B:B),IF(AND(B7313="Premier League",E7313="Highlights"),_xlfn.XLOOKUP(H7313,Calendar!O:O,Calendar!N:N,,-1),""))</f>
        <v/>
      </c>
      <c r="AI7313" s="61" t="str">
        <f>IF(AND(AH7313&lt;&gt;"",E7313="Live"),_xlfn.XLOOKUP(_xlfn.TEXTJOIN(" vs ",,C7313:D7313),Calendar!G:G,Calendar!K:K),"")</f>
        <v/>
      </c>
      <c r="AJ7313" s="61" t="str">
        <f>IF(AND(K7313&lt;&gt;"Match of the Day",K7313&lt;&gt;"Match of the Day 2",K7313&lt;&gt;"Match of the Day Repeat"),"",1+MAX($AJ$10:AJ7312))</f>
        <v/>
      </c>
    </row>
    <row r="7314" spans="34:36" x14ac:dyDescent="0.35">
      <c r="AH7314" s="16" t="str">
        <f>IF(AND(B7314="Premier League",E7314="Live"),_xlfn.XLOOKUP(_xlfn.TEXTJOIN(" vs ",,C7314:D7314),Calendar!G:G,Calendar!B:B),IF(AND(B7314="Premier League",E7314="Highlights"),_xlfn.XLOOKUP(H7314,Calendar!O:O,Calendar!N:N,,-1),""))</f>
        <v/>
      </c>
      <c r="AI7314" s="61" t="str">
        <f>IF(AND(AH7314&lt;&gt;"",E7314="Live"),_xlfn.XLOOKUP(_xlfn.TEXTJOIN(" vs ",,C7314:D7314),Calendar!G:G,Calendar!K:K),"")</f>
        <v/>
      </c>
      <c r="AJ7314" s="61" t="str">
        <f>IF(AND(K7314&lt;&gt;"Match of the Day",K7314&lt;&gt;"Match of the Day 2",K7314&lt;&gt;"Match of the Day Repeat"),"",1+MAX($AJ$10:AJ7313))</f>
        <v/>
      </c>
    </row>
    <row r="7315" spans="34:36" x14ac:dyDescent="0.35">
      <c r="AH7315" s="16" t="str">
        <f>IF(AND(B7315="Premier League",E7315="Live"),_xlfn.XLOOKUP(_xlfn.TEXTJOIN(" vs ",,C7315:D7315),Calendar!G:G,Calendar!B:B),IF(AND(B7315="Premier League",E7315="Highlights"),_xlfn.XLOOKUP(H7315,Calendar!O:O,Calendar!N:N,,-1),""))</f>
        <v/>
      </c>
      <c r="AI7315" s="61" t="str">
        <f>IF(AND(AH7315&lt;&gt;"",E7315="Live"),_xlfn.XLOOKUP(_xlfn.TEXTJOIN(" vs ",,C7315:D7315),Calendar!G:G,Calendar!K:K),"")</f>
        <v/>
      </c>
      <c r="AJ7315" s="61" t="str">
        <f>IF(AND(K7315&lt;&gt;"Match of the Day",K7315&lt;&gt;"Match of the Day 2",K7315&lt;&gt;"Match of the Day Repeat"),"",1+MAX($AJ$10:AJ7314))</f>
        <v/>
      </c>
    </row>
    <row r="7316" spans="34:36" x14ac:dyDescent="0.35">
      <c r="AH7316" s="16" t="str">
        <f>IF(AND(B7316="Premier League",E7316="Live"),_xlfn.XLOOKUP(_xlfn.TEXTJOIN(" vs ",,C7316:D7316),Calendar!G:G,Calendar!B:B),IF(AND(B7316="Premier League",E7316="Highlights"),_xlfn.XLOOKUP(H7316,Calendar!O:O,Calendar!N:N,,-1),""))</f>
        <v/>
      </c>
      <c r="AI7316" s="61" t="str">
        <f>IF(AND(AH7316&lt;&gt;"",E7316="Live"),_xlfn.XLOOKUP(_xlfn.TEXTJOIN(" vs ",,C7316:D7316),Calendar!G:G,Calendar!K:K),"")</f>
        <v/>
      </c>
      <c r="AJ7316" s="61" t="str">
        <f>IF(AND(K7316&lt;&gt;"Match of the Day",K7316&lt;&gt;"Match of the Day 2",K7316&lt;&gt;"Match of the Day Repeat"),"",1+MAX($AJ$10:AJ7315))</f>
        <v/>
      </c>
    </row>
    <row r="7317" spans="34:36" x14ac:dyDescent="0.35">
      <c r="AH7317" s="16" t="str">
        <f>IF(AND(B7317="Premier League",E7317="Live"),_xlfn.XLOOKUP(_xlfn.TEXTJOIN(" vs ",,C7317:D7317),Calendar!G:G,Calendar!B:B),IF(AND(B7317="Premier League",E7317="Highlights"),_xlfn.XLOOKUP(H7317,Calendar!O:O,Calendar!N:N,,-1),""))</f>
        <v/>
      </c>
      <c r="AI7317" s="61" t="str">
        <f>IF(AND(AH7317&lt;&gt;"",E7317="Live"),_xlfn.XLOOKUP(_xlfn.TEXTJOIN(" vs ",,C7317:D7317),Calendar!G:G,Calendar!K:K),"")</f>
        <v/>
      </c>
      <c r="AJ7317" s="61" t="str">
        <f>IF(AND(K7317&lt;&gt;"Match of the Day",K7317&lt;&gt;"Match of the Day 2",K7317&lt;&gt;"Match of the Day Repeat"),"",1+MAX($AJ$10:AJ7316))</f>
        <v/>
      </c>
    </row>
    <row r="7318" spans="34:36" x14ac:dyDescent="0.35">
      <c r="AH7318" s="16" t="str">
        <f>IF(AND(B7318="Premier League",E7318="Live"),_xlfn.XLOOKUP(_xlfn.TEXTJOIN(" vs ",,C7318:D7318),Calendar!G:G,Calendar!B:B),IF(AND(B7318="Premier League",E7318="Highlights"),_xlfn.XLOOKUP(H7318,Calendar!O:O,Calendar!N:N,,-1),""))</f>
        <v/>
      </c>
      <c r="AI7318" s="61" t="str">
        <f>IF(AND(AH7318&lt;&gt;"",E7318="Live"),_xlfn.XLOOKUP(_xlfn.TEXTJOIN(" vs ",,C7318:D7318),Calendar!G:G,Calendar!K:K),"")</f>
        <v/>
      </c>
      <c r="AJ7318" s="61" t="str">
        <f>IF(AND(K7318&lt;&gt;"Match of the Day",K7318&lt;&gt;"Match of the Day 2",K7318&lt;&gt;"Match of the Day Repeat"),"",1+MAX($AJ$10:AJ7317))</f>
        <v/>
      </c>
    </row>
    <row r="7319" spans="34:36" x14ac:dyDescent="0.35">
      <c r="AH7319" s="16" t="str">
        <f>IF(AND(B7319="Premier League",E7319="Live"),_xlfn.XLOOKUP(_xlfn.TEXTJOIN(" vs ",,C7319:D7319),Calendar!G:G,Calendar!B:B),IF(AND(B7319="Premier League",E7319="Highlights"),_xlfn.XLOOKUP(H7319,Calendar!O:O,Calendar!N:N,,-1),""))</f>
        <v/>
      </c>
      <c r="AI7319" s="61" t="str">
        <f>IF(AND(AH7319&lt;&gt;"",E7319="Live"),_xlfn.XLOOKUP(_xlfn.TEXTJOIN(" vs ",,C7319:D7319),Calendar!G:G,Calendar!K:K),"")</f>
        <v/>
      </c>
      <c r="AJ7319" s="61" t="str">
        <f>IF(AND(K7319&lt;&gt;"Match of the Day",K7319&lt;&gt;"Match of the Day 2",K7319&lt;&gt;"Match of the Day Repeat"),"",1+MAX($AJ$10:AJ7318))</f>
        <v/>
      </c>
    </row>
    <row r="7320" spans="34:36" x14ac:dyDescent="0.35">
      <c r="AH7320" s="16" t="str">
        <f>IF(AND(B7320="Premier League",E7320="Live"),_xlfn.XLOOKUP(_xlfn.TEXTJOIN(" vs ",,C7320:D7320),Calendar!G:G,Calendar!B:B),IF(AND(B7320="Premier League",E7320="Highlights"),_xlfn.XLOOKUP(H7320,Calendar!O:O,Calendar!N:N,,-1),""))</f>
        <v/>
      </c>
      <c r="AI7320" s="61" t="str">
        <f>IF(AND(AH7320&lt;&gt;"",E7320="Live"),_xlfn.XLOOKUP(_xlfn.TEXTJOIN(" vs ",,C7320:D7320),Calendar!G:G,Calendar!K:K),"")</f>
        <v/>
      </c>
      <c r="AJ7320" s="61" t="str">
        <f>IF(AND(K7320&lt;&gt;"Match of the Day",K7320&lt;&gt;"Match of the Day 2",K7320&lt;&gt;"Match of the Day Repeat"),"",1+MAX($AJ$10:AJ7319))</f>
        <v/>
      </c>
    </row>
    <row r="7321" spans="34:36" x14ac:dyDescent="0.35">
      <c r="AH7321" s="16" t="str">
        <f>IF(AND(B7321="Premier League",E7321="Live"),_xlfn.XLOOKUP(_xlfn.TEXTJOIN(" vs ",,C7321:D7321),Calendar!G:G,Calendar!B:B),IF(AND(B7321="Premier League",E7321="Highlights"),_xlfn.XLOOKUP(H7321,Calendar!O:O,Calendar!N:N,,-1),""))</f>
        <v/>
      </c>
      <c r="AI7321" s="61" t="str">
        <f>IF(AND(AH7321&lt;&gt;"",E7321="Live"),_xlfn.XLOOKUP(_xlfn.TEXTJOIN(" vs ",,C7321:D7321),Calendar!G:G,Calendar!K:K),"")</f>
        <v/>
      </c>
      <c r="AJ7321" s="61" t="str">
        <f>IF(AND(K7321&lt;&gt;"Match of the Day",K7321&lt;&gt;"Match of the Day 2",K7321&lt;&gt;"Match of the Day Repeat"),"",1+MAX($AJ$10:AJ7320))</f>
        <v/>
      </c>
    </row>
    <row r="7322" spans="34:36" x14ac:dyDescent="0.35">
      <c r="AH7322" s="16" t="str">
        <f>IF(AND(B7322="Premier League",E7322="Live"),_xlfn.XLOOKUP(_xlfn.TEXTJOIN(" vs ",,C7322:D7322),Calendar!G:G,Calendar!B:B),IF(AND(B7322="Premier League",E7322="Highlights"),_xlfn.XLOOKUP(H7322,Calendar!O:O,Calendar!N:N,,-1),""))</f>
        <v/>
      </c>
      <c r="AI7322" s="61" t="str">
        <f>IF(AND(AH7322&lt;&gt;"",E7322="Live"),_xlfn.XLOOKUP(_xlfn.TEXTJOIN(" vs ",,C7322:D7322),Calendar!G:G,Calendar!K:K),"")</f>
        <v/>
      </c>
      <c r="AJ7322" s="61" t="str">
        <f>IF(AND(K7322&lt;&gt;"Match of the Day",K7322&lt;&gt;"Match of the Day 2",K7322&lt;&gt;"Match of the Day Repeat"),"",1+MAX($AJ$10:AJ7321))</f>
        <v/>
      </c>
    </row>
    <row r="7323" spans="34:36" x14ac:dyDescent="0.35">
      <c r="AH7323" s="16" t="str">
        <f>IF(AND(B7323="Premier League",E7323="Live"),_xlfn.XLOOKUP(_xlfn.TEXTJOIN(" vs ",,C7323:D7323),Calendar!G:G,Calendar!B:B),IF(AND(B7323="Premier League",E7323="Highlights"),_xlfn.XLOOKUP(H7323,Calendar!O:O,Calendar!N:N,,-1),""))</f>
        <v/>
      </c>
      <c r="AI7323" s="61" t="str">
        <f>IF(AND(AH7323&lt;&gt;"",E7323="Live"),_xlfn.XLOOKUP(_xlfn.TEXTJOIN(" vs ",,C7323:D7323),Calendar!G:G,Calendar!K:K),"")</f>
        <v/>
      </c>
      <c r="AJ7323" s="61" t="str">
        <f>IF(AND(K7323&lt;&gt;"Match of the Day",K7323&lt;&gt;"Match of the Day 2",K7323&lt;&gt;"Match of the Day Repeat"),"",1+MAX($AJ$10:AJ7322))</f>
        <v/>
      </c>
    </row>
    <row r="7324" spans="34:36" x14ac:dyDescent="0.35">
      <c r="AH7324" s="16" t="str">
        <f>IF(AND(B7324="Premier League",E7324="Live"),_xlfn.XLOOKUP(_xlfn.TEXTJOIN(" vs ",,C7324:D7324),Calendar!G:G,Calendar!B:B),IF(AND(B7324="Premier League",E7324="Highlights"),_xlfn.XLOOKUP(H7324,Calendar!O:O,Calendar!N:N,,-1),""))</f>
        <v/>
      </c>
      <c r="AI7324" s="61" t="str">
        <f>IF(AND(AH7324&lt;&gt;"",E7324="Live"),_xlfn.XLOOKUP(_xlfn.TEXTJOIN(" vs ",,C7324:D7324),Calendar!G:G,Calendar!K:K),"")</f>
        <v/>
      </c>
      <c r="AJ7324" s="61" t="str">
        <f>IF(AND(K7324&lt;&gt;"Match of the Day",K7324&lt;&gt;"Match of the Day 2",K7324&lt;&gt;"Match of the Day Repeat"),"",1+MAX($AJ$10:AJ7323))</f>
        <v/>
      </c>
    </row>
    <row r="7325" spans="34:36" x14ac:dyDescent="0.35">
      <c r="AH7325" s="16" t="str">
        <f>IF(AND(B7325="Premier League",E7325="Live"),_xlfn.XLOOKUP(_xlfn.TEXTJOIN(" vs ",,C7325:D7325),Calendar!G:G,Calendar!B:B),IF(AND(B7325="Premier League",E7325="Highlights"),_xlfn.XLOOKUP(H7325,Calendar!O:O,Calendar!N:N,,-1),""))</f>
        <v/>
      </c>
      <c r="AI7325" s="61" t="str">
        <f>IF(AND(AH7325&lt;&gt;"",E7325="Live"),_xlfn.XLOOKUP(_xlfn.TEXTJOIN(" vs ",,C7325:D7325),Calendar!G:G,Calendar!K:K),"")</f>
        <v/>
      </c>
      <c r="AJ7325" s="61" t="str">
        <f>IF(AND(K7325&lt;&gt;"Match of the Day",K7325&lt;&gt;"Match of the Day 2",K7325&lt;&gt;"Match of the Day Repeat"),"",1+MAX($AJ$10:AJ7324))</f>
        <v/>
      </c>
    </row>
    <row r="7326" spans="34:36" x14ac:dyDescent="0.35">
      <c r="AH7326" s="16" t="str">
        <f>IF(AND(B7326="Premier League",E7326="Live"),_xlfn.XLOOKUP(_xlfn.TEXTJOIN(" vs ",,C7326:D7326),Calendar!G:G,Calendar!B:B),IF(AND(B7326="Premier League",E7326="Highlights"),_xlfn.XLOOKUP(H7326,Calendar!O:O,Calendar!N:N,,-1),""))</f>
        <v/>
      </c>
      <c r="AI7326" s="61" t="str">
        <f>IF(AND(AH7326&lt;&gt;"",E7326="Live"),_xlfn.XLOOKUP(_xlfn.TEXTJOIN(" vs ",,C7326:D7326),Calendar!G:G,Calendar!K:K),"")</f>
        <v/>
      </c>
      <c r="AJ7326" s="61" t="str">
        <f>IF(AND(K7326&lt;&gt;"Match of the Day",K7326&lt;&gt;"Match of the Day 2",K7326&lt;&gt;"Match of the Day Repeat"),"",1+MAX($AJ$10:AJ7325))</f>
        <v/>
      </c>
    </row>
    <row r="7327" spans="34:36" x14ac:dyDescent="0.35">
      <c r="AH7327" s="16" t="str">
        <f>IF(AND(B7327="Premier League",E7327="Live"),_xlfn.XLOOKUP(_xlfn.TEXTJOIN(" vs ",,C7327:D7327),Calendar!G:G,Calendar!B:B),IF(AND(B7327="Premier League",E7327="Highlights"),_xlfn.XLOOKUP(H7327,Calendar!O:O,Calendar!N:N,,-1),""))</f>
        <v/>
      </c>
      <c r="AI7327" s="61" t="str">
        <f>IF(AND(AH7327&lt;&gt;"",E7327="Live"),_xlfn.XLOOKUP(_xlfn.TEXTJOIN(" vs ",,C7327:D7327),Calendar!G:G,Calendar!K:K),"")</f>
        <v/>
      </c>
      <c r="AJ7327" s="61" t="str">
        <f>IF(AND(K7327&lt;&gt;"Match of the Day",K7327&lt;&gt;"Match of the Day 2",K7327&lt;&gt;"Match of the Day Repeat"),"",1+MAX($AJ$10:AJ7326))</f>
        <v/>
      </c>
    </row>
    <row r="7328" spans="34:36" x14ac:dyDescent="0.35">
      <c r="AH7328" s="16" t="str">
        <f>IF(AND(B7328="Premier League",E7328="Live"),_xlfn.XLOOKUP(_xlfn.TEXTJOIN(" vs ",,C7328:D7328),Calendar!G:G,Calendar!B:B),IF(AND(B7328="Premier League",E7328="Highlights"),_xlfn.XLOOKUP(H7328,Calendar!O:O,Calendar!N:N,,-1),""))</f>
        <v/>
      </c>
      <c r="AI7328" s="61" t="str">
        <f>IF(AND(AH7328&lt;&gt;"",E7328="Live"),_xlfn.XLOOKUP(_xlfn.TEXTJOIN(" vs ",,C7328:D7328),Calendar!G:G,Calendar!K:K),"")</f>
        <v/>
      </c>
      <c r="AJ7328" s="61" t="str">
        <f>IF(AND(K7328&lt;&gt;"Match of the Day",K7328&lt;&gt;"Match of the Day 2",K7328&lt;&gt;"Match of the Day Repeat"),"",1+MAX($AJ$10:AJ7327))</f>
        <v/>
      </c>
    </row>
    <row r="7329" spans="34:36" x14ac:dyDescent="0.35">
      <c r="AH7329" s="16" t="str">
        <f>IF(AND(B7329="Premier League",E7329="Live"),_xlfn.XLOOKUP(_xlfn.TEXTJOIN(" vs ",,C7329:D7329),Calendar!G:G,Calendar!B:B),IF(AND(B7329="Premier League",E7329="Highlights"),_xlfn.XLOOKUP(H7329,Calendar!O:O,Calendar!N:N,,-1),""))</f>
        <v/>
      </c>
      <c r="AI7329" s="61" t="str">
        <f>IF(AND(AH7329&lt;&gt;"",E7329="Live"),_xlfn.XLOOKUP(_xlfn.TEXTJOIN(" vs ",,C7329:D7329),Calendar!G:G,Calendar!K:K),"")</f>
        <v/>
      </c>
      <c r="AJ7329" s="61" t="str">
        <f>IF(AND(K7329&lt;&gt;"Match of the Day",K7329&lt;&gt;"Match of the Day 2",K7329&lt;&gt;"Match of the Day Repeat"),"",1+MAX($AJ$10:AJ7328))</f>
        <v/>
      </c>
    </row>
    <row r="7330" spans="34:36" x14ac:dyDescent="0.35">
      <c r="AH7330" s="16" t="str">
        <f>IF(AND(B7330="Premier League",E7330="Live"),_xlfn.XLOOKUP(_xlfn.TEXTJOIN(" vs ",,C7330:D7330),Calendar!G:G,Calendar!B:B),IF(AND(B7330="Premier League",E7330="Highlights"),_xlfn.XLOOKUP(H7330,Calendar!O:O,Calendar!N:N,,-1),""))</f>
        <v/>
      </c>
      <c r="AI7330" s="61" t="str">
        <f>IF(AND(AH7330&lt;&gt;"",E7330="Live"),_xlfn.XLOOKUP(_xlfn.TEXTJOIN(" vs ",,C7330:D7330),Calendar!G:G,Calendar!K:K),"")</f>
        <v/>
      </c>
      <c r="AJ7330" s="61" t="str">
        <f>IF(AND(K7330&lt;&gt;"Match of the Day",K7330&lt;&gt;"Match of the Day 2",K7330&lt;&gt;"Match of the Day Repeat"),"",1+MAX($AJ$10:AJ7329))</f>
        <v/>
      </c>
    </row>
    <row r="7331" spans="34:36" x14ac:dyDescent="0.35">
      <c r="AH7331" s="16" t="str">
        <f>IF(AND(B7331="Premier League",E7331="Live"),_xlfn.XLOOKUP(_xlfn.TEXTJOIN(" vs ",,C7331:D7331),Calendar!G:G,Calendar!B:B),IF(AND(B7331="Premier League",E7331="Highlights"),_xlfn.XLOOKUP(H7331,Calendar!O:O,Calendar!N:N,,-1),""))</f>
        <v/>
      </c>
      <c r="AI7331" s="61" t="str">
        <f>IF(AND(AH7331&lt;&gt;"",E7331="Live"),_xlfn.XLOOKUP(_xlfn.TEXTJOIN(" vs ",,C7331:D7331),Calendar!G:G,Calendar!K:K),"")</f>
        <v/>
      </c>
      <c r="AJ7331" s="61" t="str">
        <f>IF(AND(K7331&lt;&gt;"Match of the Day",K7331&lt;&gt;"Match of the Day 2",K7331&lt;&gt;"Match of the Day Repeat"),"",1+MAX($AJ$10:AJ7330))</f>
        <v/>
      </c>
    </row>
    <row r="7332" spans="34:36" x14ac:dyDescent="0.35">
      <c r="AH7332" s="16" t="str">
        <f>IF(AND(B7332="Premier League",E7332="Live"),_xlfn.XLOOKUP(_xlfn.TEXTJOIN(" vs ",,C7332:D7332),Calendar!G:G,Calendar!B:B),IF(AND(B7332="Premier League",E7332="Highlights"),_xlfn.XLOOKUP(H7332,Calendar!O:O,Calendar!N:N,,-1),""))</f>
        <v/>
      </c>
      <c r="AI7332" s="61" t="str">
        <f>IF(AND(AH7332&lt;&gt;"",E7332="Live"),_xlfn.XLOOKUP(_xlfn.TEXTJOIN(" vs ",,C7332:D7332),Calendar!G:G,Calendar!K:K),"")</f>
        <v/>
      </c>
      <c r="AJ7332" s="61" t="str">
        <f>IF(AND(K7332&lt;&gt;"Match of the Day",K7332&lt;&gt;"Match of the Day 2",K7332&lt;&gt;"Match of the Day Repeat"),"",1+MAX($AJ$10:AJ7331))</f>
        <v/>
      </c>
    </row>
    <row r="7333" spans="34:36" x14ac:dyDescent="0.35">
      <c r="AH7333" s="16" t="str">
        <f>IF(AND(B7333="Premier League",E7333="Live"),_xlfn.XLOOKUP(_xlfn.TEXTJOIN(" vs ",,C7333:D7333),Calendar!G:G,Calendar!B:B),IF(AND(B7333="Premier League",E7333="Highlights"),_xlfn.XLOOKUP(H7333,Calendar!O:O,Calendar!N:N,,-1),""))</f>
        <v/>
      </c>
      <c r="AI7333" s="61" t="str">
        <f>IF(AND(AH7333&lt;&gt;"",E7333="Live"),_xlfn.XLOOKUP(_xlfn.TEXTJOIN(" vs ",,C7333:D7333),Calendar!G:G,Calendar!K:K),"")</f>
        <v/>
      </c>
      <c r="AJ7333" s="61" t="str">
        <f>IF(AND(K7333&lt;&gt;"Match of the Day",K7333&lt;&gt;"Match of the Day 2",K7333&lt;&gt;"Match of the Day Repeat"),"",1+MAX($AJ$10:AJ7332))</f>
        <v/>
      </c>
    </row>
    <row r="7334" spans="34:36" x14ac:dyDescent="0.35">
      <c r="AH7334" s="16" t="str">
        <f>IF(AND(B7334="Premier League",E7334="Live"),_xlfn.XLOOKUP(_xlfn.TEXTJOIN(" vs ",,C7334:D7334),Calendar!G:G,Calendar!B:B),IF(AND(B7334="Premier League",E7334="Highlights"),_xlfn.XLOOKUP(H7334,Calendar!O:O,Calendar!N:N,,-1),""))</f>
        <v/>
      </c>
      <c r="AI7334" s="61" t="str">
        <f>IF(AND(AH7334&lt;&gt;"",E7334="Live"),_xlfn.XLOOKUP(_xlfn.TEXTJOIN(" vs ",,C7334:D7334),Calendar!G:G,Calendar!K:K),"")</f>
        <v/>
      </c>
      <c r="AJ7334" s="61" t="str">
        <f>IF(AND(K7334&lt;&gt;"Match of the Day",K7334&lt;&gt;"Match of the Day 2",K7334&lt;&gt;"Match of the Day Repeat"),"",1+MAX($AJ$10:AJ7333))</f>
        <v/>
      </c>
    </row>
    <row r="7335" spans="34:36" x14ac:dyDescent="0.35">
      <c r="AH7335" s="16" t="str">
        <f>IF(AND(B7335="Premier League",E7335="Live"),_xlfn.XLOOKUP(_xlfn.TEXTJOIN(" vs ",,C7335:D7335),Calendar!G:G,Calendar!B:B),IF(AND(B7335="Premier League",E7335="Highlights"),_xlfn.XLOOKUP(H7335,Calendar!O:O,Calendar!N:N,,-1),""))</f>
        <v/>
      </c>
      <c r="AI7335" s="61" t="str">
        <f>IF(AND(AH7335&lt;&gt;"",E7335="Live"),_xlfn.XLOOKUP(_xlfn.TEXTJOIN(" vs ",,C7335:D7335),Calendar!G:G,Calendar!K:K),"")</f>
        <v/>
      </c>
      <c r="AJ7335" s="61" t="str">
        <f>IF(AND(K7335&lt;&gt;"Match of the Day",K7335&lt;&gt;"Match of the Day 2",K7335&lt;&gt;"Match of the Day Repeat"),"",1+MAX($AJ$10:AJ7334))</f>
        <v/>
      </c>
    </row>
    <row r="7336" spans="34:36" x14ac:dyDescent="0.35">
      <c r="AH7336" s="16" t="str">
        <f>IF(AND(B7336="Premier League",E7336="Live"),_xlfn.XLOOKUP(_xlfn.TEXTJOIN(" vs ",,C7336:D7336),Calendar!G:G,Calendar!B:B),IF(AND(B7336="Premier League",E7336="Highlights"),_xlfn.XLOOKUP(H7336,Calendar!O:O,Calendar!N:N,,-1),""))</f>
        <v/>
      </c>
      <c r="AI7336" s="61" t="str">
        <f>IF(AND(AH7336&lt;&gt;"",E7336="Live"),_xlfn.XLOOKUP(_xlfn.TEXTJOIN(" vs ",,C7336:D7336),Calendar!G:G,Calendar!K:K),"")</f>
        <v/>
      </c>
      <c r="AJ7336" s="61" t="str">
        <f>IF(AND(K7336&lt;&gt;"Match of the Day",K7336&lt;&gt;"Match of the Day 2",K7336&lt;&gt;"Match of the Day Repeat"),"",1+MAX($AJ$10:AJ7335))</f>
        <v/>
      </c>
    </row>
    <row r="7337" spans="34:36" x14ac:dyDescent="0.35">
      <c r="AH7337" s="16" t="str">
        <f>IF(AND(B7337="Premier League",E7337="Live"),_xlfn.XLOOKUP(_xlfn.TEXTJOIN(" vs ",,C7337:D7337),Calendar!G:G,Calendar!B:B),IF(AND(B7337="Premier League",E7337="Highlights"),_xlfn.XLOOKUP(H7337,Calendar!O:O,Calendar!N:N,,-1),""))</f>
        <v/>
      </c>
      <c r="AI7337" s="61" t="str">
        <f>IF(AND(AH7337&lt;&gt;"",E7337="Live"),_xlfn.XLOOKUP(_xlfn.TEXTJOIN(" vs ",,C7337:D7337),Calendar!G:G,Calendar!K:K),"")</f>
        <v/>
      </c>
      <c r="AJ7337" s="61" t="str">
        <f>IF(AND(K7337&lt;&gt;"Match of the Day",K7337&lt;&gt;"Match of the Day 2",K7337&lt;&gt;"Match of the Day Repeat"),"",1+MAX($AJ$10:AJ7336))</f>
        <v/>
      </c>
    </row>
    <row r="7338" spans="34:36" x14ac:dyDescent="0.35">
      <c r="AH7338" s="16" t="str">
        <f>IF(AND(B7338="Premier League",E7338="Live"),_xlfn.XLOOKUP(_xlfn.TEXTJOIN(" vs ",,C7338:D7338),Calendar!G:G,Calendar!B:B),IF(AND(B7338="Premier League",E7338="Highlights"),_xlfn.XLOOKUP(H7338,Calendar!O:O,Calendar!N:N,,-1),""))</f>
        <v/>
      </c>
      <c r="AI7338" s="61" t="str">
        <f>IF(AND(AH7338&lt;&gt;"",E7338="Live"),_xlfn.XLOOKUP(_xlfn.TEXTJOIN(" vs ",,C7338:D7338),Calendar!G:G,Calendar!K:K),"")</f>
        <v/>
      </c>
      <c r="AJ7338" s="61" t="str">
        <f>IF(AND(K7338&lt;&gt;"Match of the Day",K7338&lt;&gt;"Match of the Day 2",K7338&lt;&gt;"Match of the Day Repeat"),"",1+MAX($AJ$10:AJ7337))</f>
        <v/>
      </c>
    </row>
    <row r="7339" spans="34:36" x14ac:dyDescent="0.35">
      <c r="AH7339" s="16" t="str">
        <f>IF(AND(B7339="Premier League",E7339="Live"),_xlfn.XLOOKUP(_xlfn.TEXTJOIN(" vs ",,C7339:D7339),Calendar!G:G,Calendar!B:B),IF(AND(B7339="Premier League",E7339="Highlights"),_xlfn.XLOOKUP(H7339,Calendar!O:O,Calendar!N:N,,-1),""))</f>
        <v/>
      </c>
      <c r="AI7339" s="61" t="str">
        <f>IF(AND(AH7339&lt;&gt;"",E7339="Live"),_xlfn.XLOOKUP(_xlfn.TEXTJOIN(" vs ",,C7339:D7339),Calendar!G:G,Calendar!K:K),"")</f>
        <v/>
      </c>
      <c r="AJ7339" s="61" t="str">
        <f>IF(AND(K7339&lt;&gt;"Match of the Day",K7339&lt;&gt;"Match of the Day 2",K7339&lt;&gt;"Match of the Day Repeat"),"",1+MAX($AJ$10:AJ7338))</f>
        <v/>
      </c>
    </row>
    <row r="7340" spans="34:36" x14ac:dyDescent="0.35">
      <c r="AH7340" s="16" t="str">
        <f>IF(AND(B7340="Premier League",E7340="Live"),_xlfn.XLOOKUP(_xlfn.TEXTJOIN(" vs ",,C7340:D7340),Calendar!G:G,Calendar!B:B),IF(AND(B7340="Premier League",E7340="Highlights"),_xlfn.XLOOKUP(H7340,Calendar!O:O,Calendar!N:N,,-1),""))</f>
        <v/>
      </c>
      <c r="AI7340" s="61" t="str">
        <f>IF(AND(AH7340&lt;&gt;"",E7340="Live"),_xlfn.XLOOKUP(_xlfn.TEXTJOIN(" vs ",,C7340:D7340),Calendar!G:G,Calendar!K:K),"")</f>
        <v/>
      </c>
      <c r="AJ7340" s="61" t="str">
        <f>IF(AND(K7340&lt;&gt;"Match of the Day",K7340&lt;&gt;"Match of the Day 2",K7340&lt;&gt;"Match of the Day Repeat"),"",1+MAX($AJ$10:AJ7339))</f>
        <v/>
      </c>
    </row>
    <row r="7341" spans="34:36" x14ac:dyDescent="0.35">
      <c r="AH7341" s="16" t="str">
        <f>IF(AND(B7341="Premier League",E7341="Live"),_xlfn.XLOOKUP(_xlfn.TEXTJOIN(" vs ",,C7341:D7341),Calendar!G:G,Calendar!B:B),IF(AND(B7341="Premier League",E7341="Highlights"),_xlfn.XLOOKUP(H7341,Calendar!O:O,Calendar!N:N,,-1),""))</f>
        <v/>
      </c>
      <c r="AI7341" s="61" t="str">
        <f>IF(AND(AH7341&lt;&gt;"",E7341="Live"),_xlfn.XLOOKUP(_xlfn.TEXTJOIN(" vs ",,C7341:D7341),Calendar!G:G,Calendar!K:K),"")</f>
        <v/>
      </c>
      <c r="AJ7341" s="61" t="str">
        <f>IF(AND(K7341&lt;&gt;"Match of the Day",K7341&lt;&gt;"Match of the Day 2",K7341&lt;&gt;"Match of the Day Repeat"),"",1+MAX($AJ$10:AJ7340))</f>
        <v/>
      </c>
    </row>
    <row r="7342" spans="34:36" x14ac:dyDescent="0.35">
      <c r="AH7342" s="16" t="str">
        <f>IF(AND(B7342="Premier League",E7342="Live"),_xlfn.XLOOKUP(_xlfn.TEXTJOIN(" vs ",,C7342:D7342),Calendar!G:G,Calendar!B:B),IF(AND(B7342="Premier League",E7342="Highlights"),_xlfn.XLOOKUP(H7342,Calendar!O:O,Calendar!N:N,,-1),""))</f>
        <v/>
      </c>
      <c r="AI7342" s="61" t="str">
        <f>IF(AND(AH7342&lt;&gt;"",E7342="Live"),_xlfn.XLOOKUP(_xlfn.TEXTJOIN(" vs ",,C7342:D7342),Calendar!G:G,Calendar!K:K),"")</f>
        <v/>
      </c>
      <c r="AJ7342" s="61" t="str">
        <f>IF(AND(K7342&lt;&gt;"Match of the Day",K7342&lt;&gt;"Match of the Day 2",K7342&lt;&gt;"Match of the Day Repeat"),"",1+MAX($AJ$10:AJ7341))</f>
        <v/>
      </c>
    </row>
    <row r="7343" spans="34:36" x14ac:dyDescent="0.35">
      <c r="AH7343" s="16" t="str">
        <f>IF(AND(B7343="Premier League",E7343="Live"),_xlfn.XLOOKUP(_xlfn.TEXTJOIN(" vs ",,C7343:D7343),Calendar!G:G,Calendar!B:B),IF(AND(B7343="Premier League",E7343="Highlights"),_xlfn.XLOOKUP(H7343,Calendar!O:O,Calendar!N:N,,-1),""))</f>
        <v/>
      </c>
      <c r="AI7343" s="61" t="str">
        <f>IF(AND(AH7343&lt;&gt;"",E7343="Live"),_xlfn.XLOOKUP(_xlfn.TEXTJOIN(" vs ",,C7343:D7343),Calendar!G:G,Calendar!K:K),"")</f>
        <v/>
      </c>
      <c r="AJ7343" s="61" t="str">
        <f>IF(AND(K7343&lt;&gt;"Match of the Day",K7343&lt;&gt;"Match of the Day 2",K7343&lt;&gt;"Match of the Day Repeat"),"",1+MAX($AJ$10:AJ7342))</f>
        <v/>
      </c>
    </row>
    <row r="7344" spans="34:36" x14ac:dyDescent="0.35">
      <c r="AH7344" s="16" t="str">
        <f>IF(AND(B7344="Premier League",E7344="Live"),_xlfn.XLOOKUP(_xlfn.TEXTJOIN(" vs ",,C7344:D7344),Calendar!G:G,Calendar!B:B),IF(AND(B7344="Premier League",E7344="Highlights"),_xlfn.XLOOKUP(H7344,Calendar!O:O,Calendar!N:N,,-1),""))</f>
        <v/>
      </c>
      <c r="AI7344" s="61" t="str">
        <f>IF(AND(AH7344&lt;&gt;"",E7344="Live"),_xlfn.XLOOKUP(_xlfn.TEXTJOIN(" vs ",,C7344:D7344),Calendar!G:G,Calendar!K:K),"")</f>
        <v/>
      </c>
      <c r="AJ7344" s="61" t="str">
        <f>IF(AND(K7344&lt;&gt;"Match of the Day",K7344&lt;&gt;"Match of the Day 2",K7344&lt;&gt;"Match of the Day Repeat"),"",1+MAX($AJ$10:AJ7343))</f>
        <v/>
      </c>
    </row>
    <row r="7345" spans="34:36" x14ac:dyDescent="0.35">
      <c r="AH7345" s="16" t="str">
        <f>IF(AND(B7345="Premier League",E7345="Live"),_xlfn.XLOOKUP(_xlfn.TEXTJOIN(" vs ",,C7345:D7345),Calendar!G:G,Calendar!B:B),IF(AND(B7345="Premier League",E7345="Highlights"),_xlfn.XLOOKUP(H7345,Calendar!O:O,Calendar!N:N,,-1),""))</f>
        <v/>
      </c>
      <c r="AI7345" s="61" t="str">
        <f>IF(AND(AH7345&lt;&gt;"",E7345="Live"),_xlfn.XLOOKUP(_xlfn.TEXTJOIN(" vs ",,C7345:D7345),Calendar!G:G,Calendar!K:K),"")</f>
        <v/>
      </c>
      <c r="AJ7345" s="61" t="str">
        <f>IF(AND(K7345&lt;&gt;"Match of the Day",K7345&lt;&gt;"Match of the Day 2",K7345&lt;&gt;"Match of the Day Repeat"),"",1+MAX($AJ$10:AJ7344))</f>
        <v/>
      </c>
    </row>
    <row r="7346" spans="34:36" x14ac:dyDescent="0.35">
      <c r="AH7346" s="16" t="str">
        <f>IF(AND(B7346="Premier League",E7346="Live"),_xlfn.XLOOKUP(_xlfn.TEXTJOIN(" vs ",,C7346:D7346),Calendar!G:G,Calendar!B:B),IF(AND(B7346="Premier League",E7346="Highlights"),_xlfn.XLOOKUP(H7346,Calendar!O:O,Calendar!N:N,,-1),""))</f>
        <v/>
      </c>
      <c r="AI7346" s="61" t="str">
        <f>IF(AND(AH7346&lt;&gt;"",E7346="Live"),_xlfn.XLOOKUP(_xlfn.TEXTJOIN(" vs ",,C7346:D7346),Calendar!G:G,Calendar!K:K),"")</f>
        <v/>
      </c>
      <c r="AJ7346" s="61" t="str">
        <f>IF(AND(K7346&lt;&gt;"Match of the Day",K7346&lt;&gt;"Match of the Day 2",K7346&lt;&gt;"Match of the Day Repeat"),"",1+MAX($AJ$10:AJ7345))</f>
        <v/>
      </c>
    </row>
    <row r="7347" spans="34:36" x14ac:dyDescent="0.35">
      <c r="AH7347" s="16" t="str">
        <f>IF(AND(B7347="Premier League",E7347="Live"),_xlfn.XLOOKUP(_xlfn.TEXTJOIN(" vs ",,C7347:D7347),Calendar!G:G,Calendar!B:B),IF(AND(B7347="Premier League",E7347="Highlights"),_xlfn.XLOOKUP(H7347,Calendar!O:O,Calendar!N:N,,-1),""))</f>
        <v/>
      </c>
      <c r="AI7347" s="61" t="str">
        <f>IF(AND(AH7347&lt;&gt;"",E7347="Live"),_xlfn.XLOOKUP(_xlfn.TEXTJOIN(" vs ",,C7347:D7347),Calendar!G:G,Calendar!K:K),"")</f>
        <v/>
      </c>
      <c r="AJ7347" s="61" t="str">
        <f>IF(AND(K7347&lt;&gt;"Match of the Day",K7347&lt;&gt;"Match of the Day 2",K7347&lt;&gt;"Match of the Day Repeat"),"",1+MAX($AJ$10:AJ7346))</f>
        <v/>
      </c>
    </row>
    <row r="7348" spans="34:36" x14ac:dyDescent="0.35">
      <c r="AH7348" s="16" t="str">
        <f>IF(AND(B7348="Premier League",E7348="Live"),_xlfn.XLOOKUP(_xlfn.TEXTJOIN(" vs ",,C7348:D7348),Calendar!G:G,Calendar!B:B),IF(AND(B7348="Premier League",E7348="Highlights"),_xlfn.XLOOKUP(H7348,Calendar!O:O,Calendar!N:N,,-1),""))</f>
        <v/>
      </c>
      <c r="AI7348" s="61" t="str">
        <f>IF(AND(AH7348&lt;&gt;"",E7348="Live"),_xlfn.XLOOKUP(_xlfn.TEXTJOIN(" vs ",,C7348:D7348),Calendar!G:G,Calendar!K:K),"")</f>
        <v/>
      </c>
      <c r="AJ7348" s="61" t="str">
        <f>IF(AND(K7348&lt;&gt;"Match of the Day",K7348&lt;&gt;"Match of the Day 2",K7348&lt;&gt;"Match of the Day Repeat"),"",1+MAX($AJ$10:AJ7347))</f>
        <v/>
      </c>
    </row>
    <row r="7349" spans="34:36" x14ac:dyDescent="0.35">
      <c r="AH7349" s="16" t="str">
        <f>IF(AND(B7349="Premier League",E7349="Live"),_xlfn.XLOOKUP(_xlfn.TEXTJOIN(" vs ",,C7349:D7349),Calendar!G:G,Calendar!B:B),IF(AND(B7349="Premier League",E7349="Highlights"),_xlfn.XLOOKUP(H7349,Calendar!O:O,Calendar!N:N,,-1),""))</f>
        <v/>
      </c>
      <c r="AI7349" s="61" t="str">
        <f>IF(AND(AH7349&lt;&gt;"",E7349="Live"),_xlfn.XLOOKUP(_xlfn.TEXTJOIN(" vs ",,C7349:D7349),Calendar!G:G,Calendar!K:K),"")</f>
        <v/>
      </c>
      <c r="AJ7349" s="61" t="str">
        <f>IF(AND(K7349&lt;&gt;"Match of the Day",K7349&lt;&gt;"Match of the Day 2",K7349&lt;&gt;"Match of the Day Repeat"),"",1+MAX($AJ$10:AJ7348))</f>
        <v/>
      </c>
    </row>
    <row r="7350" spans="34:36" x14ac:dyDescent="0.35">
      <c r="AH7350" s="16" t="str">
        <f>IF(AND(B7350="Premier League",E7350="Live"),_xlfn.XLOOKUP(_xlfn.TEXTJOIN(" vs ",,C7350:D7350),Calendar!G:G,Calendar!B:B),IF(AND(B7350="Premier League",E7350="Highlights"),_xlfn.XLOOKUP(H7350,Calendar!O:O,Calendar!N:N,,-1),""))</f>
        <v/>
      </c>
      <c r="AI7350" s="61" t="str">
        <f>IF(AND(AH7350&lt;&gt;"",E7350="Live"),_xlfn.XLOOKUP(_xlfn.TEXTJOIN(" vs ",,C7350:D7350),Calendar!G:G,Calendar!K:K),"")</f>
        <v/>
      </c>
      <c r="AJ7350" s="61" t="str">
        <f>IF(AND(K7350&lt;&gt;"Match of the Day",K7350&lt;&gt;"Match of the Day 2",K7350&lt;&gt;"Match of the Day Repeat"),"",1+MAX($AJ$10:AJ7349))</f>
        <v/>
      </c>
    </row>
    <row r="7351" spans="34:36" x14ac:dyDescent="0.35">
      <c r="AH7351" s="16" t="str">
        <f>IF(AND(B7351="Premier League",E7351="Live"),_xlfn.XLOOKUP(_xlfn.TEXTJOIN(" vs ",,C7351:D7351),Calendar!G:G,Calendar!B:B),IF(AND(B7351="Premier League",E7351="Highlights"),_xlfn.XLOOKUP(H7351,Calendar!O:O,Calendar!N:N,,-1),""))</f>
        <v/>
      </c>
      <c r="AI7351" s="61" t="str">
        <f>IF(AND(AH7351&lt;&gt;"",E7351="Live"),_xlfn.XLOOKUP(_xlfn.TEXTJOIN(" vs ",,C7351:D7351),Calendar!G:G,Calendar!K:K),"")</f>
        <v/>
      </c>
      <c r="AJ7351" s="61" t="str">
        <f>IF(AND(K7351&lt;&gt;"Match of the Day",K7351&lt;&gt;"Match of the Day 2",K7351&lt;&gt;"Match of the Day Repeat"),"",1+MAX($AJ$10:AJ7350))</f>
        <v/>
      </c>
    </row>
    <row r="7352" spans="34:36" x14ac:dyDescent="0.35">
      <c r="AH7352" s="16" t="str">
        <f>IF(AND(B7352="Premier League",E7352="Live"),_xlfn.XLOOKUP(_xlfn.TEXTJOIN(" vs ",,C7352:D7352),Calendar!G:G,Calendar!B:B),IF(AND(B7352="Premier League",E7352="Highlights"),_xlfn.XLOOKUP(H7352,Calendar!O:O,Calendar!N:N,,-1),""))</f>
        <v/>
      </c>
      <c r="AI7352" s="61" t="str">
        <f>IF(AND(AH7352&lt;&gt;"",E7352="Live"),_xlfn.XLOOKUP(_xlfn.TEXTJOIN(" vs ",,C7352:D7352),Calendar!G:G,Calendar!K:K),"")</f>
        <v/>
      </c>
      <c r="AJ7352" s="61" t="str">
        <f>IF(AND(K7352&lt;&gt;"Match of the Day",K7352&lt;&gt;"Match of the Day 2",K7352&lt;&gt;"Match of the Day Repeat"),"",1+MAX($AJ$10:AJ7351))</f>
        <v/>
      </c>
    </row>
    <row r="7353" spans="34:36" x14ac:dyDescent="0.35">
      <c r="AH7353" s="16" t="str">
        <f>IF(AND(B7353="Premier League",E7353="Live"),_xlfn.XLOOKUP(_xlfn.TEXTJOIN(" vs ",,C7353:D7353),Calendar!G:G,Calendar!B:B),IF(AND(B7353="Premier League",E7353="Highlights"),_xlfn.XLOOKUP(H7353,Calendar!O:O,Calendar!N:N,,-1),""))</f>
        <v/>
      </c>
      <c r="AI7353" s="61" t="str">
        <f>IF(AND(AH7353&lt;&gt;"",E7353="Live"),_xlfn.XLOOKUP(_xlfn.TEXTJOIN(" vs ",,C7353:D7353),Calendar!G:G,Calendar!K:K),"")</f>
        <v/>
      </c>
      <c r="AJ7353" s="61" t="str">
        <f>IF(AND(K7353&lt;&gt;"Match of the Day",K7353&lt;&gt;"Match of the Day 2",K7353&lt;&gt;"Match of the Day Repeat"),"",1+MAX($AJ$10:AJ7352))</f>
        <v/>
      </c>
    </row>
    <row r="7354" spans="34:36" x14ac:dyDescent="0.35">
      <c r="AH7354" s="16" t="str">
        <f>IF(AND(B7354="Premier League",E7354="Live"),_xlfn.XLOOKUP(_xlfn.TEXTJOIN(" vs ",,C7354:D7354),Calendar!G:G,Calendar!B:B),IF(AND(B7354="Premier League",E7354="Highlights"),_xlfn.XLOOKUP(H7354,Calendar!O:O,Calendar!N:N,,-1),""))</f>
        <v/>
      </c>
      <c r="AI7354" s="61" t="str">
        <f>IF(AND(AH7354&lt;&gt;"",E7354="Live"),_xlfn.XLOOKUP(_xlfn.TEXTJOIN(" vs ",,C7354:D7354),Calendar!G:G,Calendar!K:K),"")</f>
        <v/>
      </c>
      <c r="AJ7354" s="61" t="str">
        <f>IF(AND(K7354&lt;&gt;"Match of the Day",K7354&lt;&gt;"Match of the Day 2",K7354&lt;&gt;"Match of the Day Repeat"),"",1+MAX($AJ$10:AJ7353))</f>
        <v/>
      </c>
    </row>
    <row r="7355" spans="34:36" x14ac:dyDescent="0.35">
      <c r="AH7355" s="16" t="str">
        <f>IF(AND(B7355="Premier League",E7355="Live"),_xlfn.XLOOKUP(_xlfn.TEXTJOIN(" vs ",,C7355:D7355),Calendar!G:G,Calendar!B:B),IF(AND(B7355="Premier League",E7355="Highlights"),_xlfn.XLOOKUP(H7355,Calendar!O:O,Calendar!N:N,,-1),""))</f>
        <v/>
      </c>
      <c r="AI7355" s="61" t="str">
        <f>IF(AND(AH7355&lt;&gt;"",E7355="Live"),_xlfn.XLOOKUP(_xlfn.TEXTJOIN(" vs ",,C7355:D7355),Calendar!G:G,Calendar!K:K),"")</f>
        <v/>
      </c>
      <c r="AJ7355" s="61" t="str">
        <f>IF(AND(K7355&lt;&gt;"Match of the Day",K7355&lt;&gt;"Match of the Day 2",K7355&lt;&gt;"Match of the Day Repeat"),"",1+MAX($AJ$10:AJ7354))</f>
        <v/>
      </c>
    </row>
    <row r="7356" spans="34:36" x14ac:dyDescent="0.35">
      <c r="AH7356" s="16" t="str">
        <f>IF(AND(B7356="Premier League",E7356="Live"),_xlfn.XLOOKUP(_xlfn.TEXTJOIN(" vs ",,C7356:D7356),Calendar!G:G,Calendar!B:B),IF(AND(B7356="Premier League",E7356="Highlights"),_xlfn.XLOOKUP(H7356,Calendar!O:O,Calendar!N:N,,-1),""))</f>
        <v/>
      </c>
      <c r="AI7356" s="61" t="str">
        <f>IF(AND(AH7356&lt;&gt;"",E7356="Live"),_xlfn.XLOOKUP(_xlfn.TEXTJOIN(" vs ",,C7356:D7356),Calendar!G:G,Calendar!K:K),"")</f>
        <v/>
      </c>
      <c r="AJ7356" s="61" t="str">
        <f>IF(AND(K7356&lt;&gt;"Match of the Day",K7356&lt;&gt;"Match of the Day 2",K7356&lt;&gt;"Match of the Day Repeat"),"",1+MAX($AJ$10:AJ7355))</f>
        <v/>
      </c>
    </row>
    <row r="7357" spans="34:36" x14ac:dyDescent="0.35">
      <c r="AH7357" s="16" t="str">
        <f>IF(AND(B7357="Premier League",E7357="Live"),_xlfn.XLOOKUP(_xlfn.TEXTJOIN(" vs ",,C7357:D7357),Calendar!G:G,Calendar!B:B),IF(AND(B7357="Premier League",E7357="Highlights"),_xlfn.XLOOKUP(H7357,Calendar!O:O,Calendar!N:N,,-1),""))</f>
        <v/>
      </c>
      <c r="AI7357" s="61" t="str">
        <f>IF(AND(AH7357&lt;&gt;"",E7357="Live"),_xlfn.XLOOKUP(_xlfn.TEXTJOIN(" vs ",,C7357:D7357),Calendar!G:G,Calendar!K:K),"")</f>
        <v/>
      </c>
      <c r="AJ7357" s="61" t="str">
        <f>IF(AND(K7357&lt;&gt;"Match of the Day",K7357&lt;&gt;"Match of the Day 2",K7357&lt;&gt;"Match of the Day Repeat"),"",1+MAX($AJ$10:AJ7356))</f>
        <v/>
      </c>
    </row>
    <row r="7358" spans="34:36" x14ac:dyDescent="0.35">
      <c r="AH7358" s="16" t="str">
        <f>IF(AND(B7358="Premier League",E7358="Live"),_xlfn.XLOOKUP(_xlfn.TEXTJOIN(" vs ",,C7358:D7358),Calendar!G:G,Calendar!B:B),IF(AND(B7358="Premier League",E7358="Highlights"),_xlfn.XLOOKUP(H7358,Calendar!O:O,Calendar!N:N,,-1),""))</f>
        <v/>
      </c>
      <c r="AI7358" s="61" t="str">
        <f>IF(AND(AH7358&lt;&gt;"",E7358="Live"),_xlfn.XLOOKUP(_xlfn.TEXTJOIN(" vs ",,C7358:D7358),Calendar!G:G,Calendar!K:K),"")</f>
        <v/>
      </c>
      <c r="AJ7358" s="61" t="str">
        <f>IF(AND(K7358&lt;&gt;"Match of the Day",K7358&lt;&gt;"Match of the Day 2",K7358&lt;&gt;"Match of the Day Repeat"),"",1+MAX($AJ$10:AJ7357))</f>
        <v/>
      </c>
    </row>
    <row r="7359" spans="34:36" x14ac:dyDescent="0.35">
      <c r="AH7359" s="16" t="str">
        <f>IF(AND(B7359="Premier League",E7359="Live"),_xlfn.XLOOKUP(_xlfn.TEXTJOIN(" vs ",,C7359:D7359),Calendar!G:G,Calendar!B:B),IF(AND(B7359="Premier League",E7359="Highlights"),_xlfn.XLOOKUP(H7359,Calendar!O:O,Calendar!N:N,,-1),""))</f>
        <v/>
      </c>
      <c r="AI7359" s="61" t="str">
        <f>IF(AND(AH7359&lt;&gt;"",E7359="Live"),_xlfn.XLOOKUP(_xlfn.TEXTJOIN(" vs ",,C7359:D7359),Calendar!G:G,Calendar!K:K),"")</f>
        <v/>
      </c>
      <c r="AJ7359" s="61" t="str">
        <f>IF(AND(K7359&lt;&gt;"Match of the Day",K7359&lt;&gt;"Match of the Day 2",K7359&lt;&gt;"Match of the Day Repeat"),"",1+MAX($AJ$10:AJ7358))</f>
        <v/>
      </c>
    </row>
    <row r="7360" spans="34:36" x14ac:dyDescent="0.35">
      <c r="AH7360" s="16" t="str">
        <f>IF(AND(B7360="Premier League",E7360="Live"),_xlfn.XLOOKUP(_xlfn.TEXTJOIN(" vs ",,C7360:D7360),Calendar!G:G,Calendar!B:B),IF(AND(B7360="Premier League",E7360="Highlights"),_xlfn.XLOOKUP(H7360,Calendar!O:O,Calendar!N:N,,-1),""))</f>
        <v/>
      </c>
      <c r="AI7360" s="61" t="str">
        <f>IF(AND(AH7360&lt;&gt;"",E7360="Live"),_xlfn.XLOOKUP(_xlfn.TEXTJOIN(" vs ",,C7360:D7360),Calendar!G:G,Calendar!K:K),"")</f>
        <v/>
      </c>
      <c r="AJ7360" s="61" t="str">
        <f>IF(AND(K7360&lt;&gt;"Match of the Day",K7360&lt;&gt;"Match of the Day 2",K7360&lt;&gt;"Match of the Day Repeat"),"",1+MAX($AJ$10:AJ7359))</f>
        <v/>
      </c>
    </row>
    <row r="7361" spans="34:36" x14ac:dyDescent="0.35">
      <c r="AH7361" s="16" t="str">
        <f>IF(AND(B7361="Premier League",E7361="Live"),_xlfn.XLOOKUP(_xlfn.TEXTJOIN(" vs ",,C7361:D7361),Calendar!G:G,Calendar!B:B),IF(AND(B7361="Premier League",E7361="Highlights"),_xlfn.XLOOKUP(H7361,Calendar!O:O,Calendar!N:N,,-1),""))</f>
        <v/>
      </c>
      <c r="AI7361" s="61" t="str">
        <f>IF(AND(AH7361&lt;&gt;"",E7361="Live"),_xlfn.XLOOKUP(_xlfn.TEXTJOIN(" vs ",,C7361:D7361),Calendar!G:G,Calendar!K:K),"")</f>
        <v/>
      </c>
      <c r="AJ7361" s="61" t="str">
        <f>IF(AND(K7361&lt;&gt;"Match of the Day",K7361&lt;&gt;"Match of the Day 2",K7361&lt;&gt;"Match of the Day Repeat"),"",1+MAX($AJ$10:AJ7360))</f>
        <v/>
      </c>
    </row>
    <row r="7362" spans="34:36" x14ac:dyDescent="0.35">
      <c r="AH7362" s="16" t="str">
        <f>IF(AND(B7362="Premier League",E7362="Live"),_xlfn.XLOOKUP(_xlfn.TEXTJOIN(" vs ",,C7362:D7362),Calendar!G:G,Calendar!B:B),IF(AND(B7362="Premier League",E7362="Highlights"),_xlfn.XLOOKUP(H7362,Calendar!O:O,Calendar!N:N,,-1),""))</f>
        <v/>
      </c>
      <c r="AI7362" s="61" t="str">
        <f>IF(AND(AH7362&lt;&gt;"",E7362="Live"),_xlfn.XLOOKUP(_xlfn.TEXTJOIN(" vs ",,C7362:D7362),Calendar!G:G,Calendar!K:K),"")</f>
        <v/>
      </c>
      <c r="AJ7362" s="61" t="str">
        <f>IF(AND(K7362&lt;&gt;"Match of the Day",K7362&lt;&gt;"Match of the Day 2",K7362&lt;&gt;"Match of the Day Repeat"),"",1+MAX($AJ$10:AJ7361))</f>
        <v/>
      </c>
    </row>
    <row r="7363" spans="34:36" x14ac:dyDescent="0.35">
      <c r="AH7363" s="16" t="str">
        <f>IF(AND(B7363="Premier League",E7363="Live"),_xlfn.XLOOKUP(_xlfn.TEXTJOIN(" vs ",,C7363:D7363),Calendar!G:G,Calendar!B:B),IF(AND(B7363="Premier League",E7363="Highlights"),_xlfn.XLOOKUP(H7363,Calendar!O:O,Calendar!N:N,,-1),""))</f>
        <v/>
      </c>
      <c r="AI7363" s="61" t="str">
        <f>IF(AND(AH7363&lt;&gt;"",E7363="Live"),_xlfn.XLOOKUP(_xlfn.TEXTJOIN(" vs ",,C7363:D7363),Calendar!G:G,Calendar!K:K),"")</f>
        <v/>
      </c>
      <c r="AJ7363" s="61" t="str">
        <f>IF(AND(K7363&lt;&gt;"Match of the Day",K7363&lt;&gt;"Match of the Day 2",K7363&lt;&gt;"Match of the Day Repeat"),"",1+MAX($AJ$10:AJ7362))</f>
        <v/>
      </c>
    </row>
    <row r="7364" spans="34:36" x14ac:dyDescent="0.35">
      <c r="AH7364" s="16" t="str">
        <f>IF(AND(B7364="Premier League",E7364="Live"),_xlfn.XLOOKUP(_xlfn.TEXTJOIN(" vs ",,C7364:D7364),Calendar!G:G,Calendar!B:B),IF(AND(B7364="Premier League",E7364="Highlights"),_xlfn.XLOOKUP(H7364,Calendar!O:O,Calendar!N:N,,-1),""))</f>
        <v/>
      </c>
      <c r="AI7364" s="61" t="str">
        <f>IF(AND(AH7364&lt;&gt;"",E7364="Live"),_xlfn.XLOOKUP(_xlfn.TEXTJOIN(" vs ",,C7364:D7364),Calendar!G:G,Calendar!K:K),"")</f>
        <v/>
      </c>
      <c r="AJ7364" s="61" t="str">
        <f>IF(AND(K7364&lt;&gt;"Match of the Day",K7364&lt;&gt;"Match of the Day 2",K7364&lt;&gt;"Match of the Day Repeat"),"",1+MAX($AJ$10:AJ7363))</f>
        <v/>
      </c>
    </row>
    <row r="7365" spans="34:36" x14ac:dyDescent="0.35">
      <c r="AH7365" s="16" t="str">
        <f>IF(AND(B7365="Premier League",E7365="Live"),_xlfn.XLOOKUP(_xlfn.TEXTJOIN(" vs ",,C7365:D7365),Calendar!G:G,Calendar!B:B),IF(AND(B7365="Premier League",E7365="Highlights"),_xlfn.XLOOKUP(H7365,Calendar!O:O,Calendar!N:N,,-1),""))</f>
        <v/>
      </c>
      <c r="AI7365" s="61" t="str">
        <f>IF(AND(AH7365&lt;&gt;"",E7365="Live"),_xlfn.XLOOKUP(_xlfn.TEXTJOIN(" vs ",,C7365:D7365),Calendar!G:G,Calendar!K:K),"")</f>
        <v/>
      </c>
      <c r="AJ7365" s="61" t="str">
        <f>IF(AND(K7365&lt;&gt;"Match of the Day",K7365&lt;&gt;"Match of the Day 2",K7365&lt;&gt;"Match of the Day Repeat"),"",1+MAX($AJ$10:AJ7364))</f>
        <v/>
      </c>
    </row>
    <row r="7366" spans="34:36" x14ac:dyDescent="0.35">
      <c r="AH7366" s="16" t="str">
        <f>IF(AND(B7366="Premier League",E7366="Live"),_xlfn.XLOOKUP(_xlfn.TEXTJOIN(" vs ",,C7366:D7366),Calendar!G:G,Calendar!B:B),IF(AND(B7366="Premier League",E7366="Highlights"),_xlfn.XLOOKUP(H7366,Calendar!O:O,Calendar!N:N,,-1),""))</f>
        <v/>
      </c>
      <c r="AI7366" s="61" t="str">
        <f>IF(AND(AH7366&lt;&gt;"",E7366="Live"),_xlfn.XLOOKUP(_xlfn.TEXTJOIN(" vs ",,C7366:D7366),Calendar!G:G,Calendar!K:K),"")</f>
        <v/>
      </c>
      <c r="AJ7366" s="61" t="str">
        <f>IF(AND(K7366&lt;&gt;"Match of the Day",K7366&lt;&gt;"Match of the Day 2",K7366&lt;&gt;"Match of the Day Repeat"),"",1+MAX($AJ$10:AJ7365))</f>
        <v/>
      </c>
    </row>
    <row r="7367" spans="34:36" x14ac:dyDescent="0.35">
      <c r="AH7367" s="16" t="str">
        <f>IF(AND(B7367="Premier League",E7367="Live"),_xlfn.XLOOKUP(_xlfn.TEXTJOIN(" vs ",,C7367:D7367),Calendar!G:G,Calendar!B:B),IF(AND(B7367="Premier League",E7367="Highlights"),_xlfn.XLOOKUP(H7367,Calendar!O:O,Calendar!N:N,,-1),""))</f>
        <v/>
      </c>
      <c r="AI7367" s="61" t="str">
        <f>IF(AND(AH7367&lt;&gt;"",E7367="Live"),_xlfn.XLOOKUP(_xlfn.TEXTJOIN(" vs ",,C7367:D7367),Calendar!G:G,Calendar!K:K),"")</f>
        <v/>
      </c>
      <c r="AJ7367" s="61" t="str">
        <f>IF(AND(K7367&lt;&gt;"Match of the Day",K7367&lt;&gt;"Match of the Day 2",K7367&lt;&gt;"Match of the Day Repeat"),"",1+MAX($AJ$10:AJ7366))</f>
        <v/>
      </c>
    </row>
    <row r="7368" spans="34:36" x14ac:dyDescent="0.35">
      <c r="AH7368" s="16" t="str">
        <f>IF(AND(B7368="Premier League",E7368="Live"),_xlfn.XLOOKUP(_xlfn.TEXTJOIN(" vs ",,C7368:D7368),Calendar!G:G,Calendar!B:B),IF(AND(B7368="Premier League",E7368="Highlights"),_xlfn.XLOOKUP(H7368,Calendar!O:O,Calendar!N:N,,-1),""))</f>
        <v/>
      </c>
      <c r="AI7368" s="61" t="str">
        <f>IF(AND(AH7368&lt;&gt;"",E7368="Live"),_xlfn.XLOOKUP(_xlfn.TEXTJOIN(" vs ",,C7368:D7368),Calendar!G:G,Calendar!K:K),"")</f>
        <v/>
      </c>
      <c r="AJ7368" s="61" t="str">
        <f>IF(AND(K7368&lt;&gt;"Match of the Day",K7368&lt;&gt;"Match of the Day 2",K7368&lt;&gt;"Match of the Day Repeat"),"",1+MAX($AJ$10:AJ7367))</f>
        <v/>
      </c>
    </row>
    <row r="7369" spans="34:36" x14ac:dyDescent="0.35">
      <c r="AH7369" s="16" t="str">
        <f>IF(AND(B7369="Premier League",E7369="Live"),_xlfn.XLOOKUP(_xlfn.TEXTJOIN(" vs ",,C7369:D7369),Calendar!G:G,Calendar!B:B),IF(AND(B7369="Premier League",E7369="Highlights"),_xlfn.XLOOKUP(H7369,Calendar!O:O,Calendar!N:N,,-1),""))</f>
        <v/>
      </c>
      <c r="AI7369" s="61" t="str">
        <f>IF(AND(AH7369&lt;&gt;"",E7369="Live"),_xlfn.XLOOKUP(_xlfn.TEXTJOIN(" vs ",,C7369:D7369),Calendar!G:G,Calendar!K:K),"")</f>
        <v/>
      </c>
      <c r="AJ7369" s="61" t="str">
        <f>IF(AND(K7369&lt;&gt;"Match of the Day",K7369&lt;&gt;"Match of the Day 2",K7369&lt;&gt;"Match of the Day Repeat"),"",1+MAX($AJ$10:AJ7368))</f>
        <v/>
      </c>
    </row>
    <row r="7370" spans="34:36" x14ac:dyDescent="0.35">
      <c r="AH7370" s="16" t="str">
        <f>IF(AND(B7370="Premier League",E7370="Live"),_xlfn.XLOOKUP(_xlfn.TEXTJOIN(" vs ",,C7370:D7370),Calendar!G:G,Calendar!B:B),IF(AND(B7370="Premier League",E7370="Highlights"),_xlfn.XLOOKUP(H7370,Calendar!O:O,Calendar!N:N,,-1),""))</f>
        <v/>
      </c>
      <c r="AI7370" s="61" t="str">
        <f>IF(AND(AH7370&lt;&gt;"",E7370="Live"),_xlfn.XLOOKUP(_xlfn.TEXTJOIN(" vs ",,C7370:D7370),Calendar!G:G,Calendar!K:K),"")</f>
        <v/>
      </c>
      <c r="AJ7370" s="61" t="str">
        <f>IF(AND(K7370&lt;&gt;"Match of the Day",K7370&lt;&gt;"Match of the Day 2",K7370&lt;&gt;"Match of the Day Repeat"),"",1+MAX($AJ$10:AJ7369))</f>
        <v/>
      </c>
    </row>
    <row r="7371" spans="34:36" x14ac:dyDescent="0.35">
      <c r="AH7371" s="16" t="str">
        <f>IF(AND(B7371="Premier League",E7371="Live"),_xlfn.XLOOKUP(_xlfn.TEXTJOIN(" vs ",,C7371:D7371),Calendar!G:G,Calendar!B:B),IF(AND(B7371="Premier League",E7371="Highlights"),_xlfn.XLOOKUP(H7371,Calendar!O:O,Calendar!N:N,,-1),""))</f>
        <v/>
      </c>
      <c r="AI7371" s="61" t="str">
        <f>IF(AND(AH7371&lt;&gt;"",E7371="Live"),_xlfn.XLOOKUP(_xlfn.TEXTJOIN(" vs ",,C7371:D7371),Calendar!G:G,Calendar!K:K),"")</f>
        <v/>
      </c>
      <c r="AJ7371" s="61" t="str">
        <f>IF(AND(K7371&lt;&gt;"Match of the Day",K7371&lt;&gt;"Match of the Day 2",K7371&lt;&gt;"Match of the Day Repeat"),"",1+MAX($AJ$10:AJ7370))</f>
        <v/>
      </c>
    </row>
    <row r="7372" spans="34:36" x14ac:dyDescent="0.35">
      <c r="AH7372" s="16" t="str">
        <f>IF(AND(B7372="Premier League",E7372="Live"),_xlfn.XLOOKUP(_xlfn.TEXTJOIN(" vs ",,C7372:D7372),Calendar!G:G,Calendar!B:B),IF(AND(B7372="Premier League",E7372="Highlights"),_xlfn.XLOOKUP(H7372,Calendar!O:O,Calendar!N:N,,-1),""))</f>
        <v/>
      </c>
      <c r="AI7372" s="61" t="str">
        <f>IF(AND(AH7372&lt;&gt;"",E7372="Live"),_xlfn.XLOOKUP(_xlfn.TEXTJOIN(" vs ",,C7372:D7372),Calendar!G:G,Calendar!K:K),"")</f>
        <v/>
      </c>
      <c r="AJ7372" s="61" t="str">
        <f>IF(AND(K7372&lt;&gt;"Match of the Day",K7372&lt;&gt;"Match of the Day 2",K7372&lt;&gt;"Match of the Day Repeat"),"",1+MAX($AJ$10:AJ7371))</f>
        <v/>
      </c>
    </row>
    <row r="7373" spans="34:36" x14ac:dyDescent="0.35">
      <c r="AH7373" s="16" t="str">
        <f>IF(AND(B7373="Premier League",E7373="Live"),_xlfn.XLOOKUP(_xlfn.TEXTJOIN(" vs ",,C7373:D7373),Calendar!G:G,Calendar!B:B),IF(AND(B7373="Premier League",E7373="Highlights"),_xlfn.XLOOKUP(H7373,Calendar!O:O,Calendar!N:N,,-1),""))</f>
        <v/>
      </c>
      <c r="AI7373" s="61" t="str">
        <f>IF(AND(AH7373&lt;&gt;"",E7373="Live"),_xlfn.XLOOKUP(_xlfn.TEXTJOIN(" vs ",,C7373:D7373),Calendar!G:G,Calendar!K:K),"")</f>
        <v/>
      </c>
      <c r="AJ7373" s="61" t="str">
        <f>IF(AND(K7373&lt;&gt;"Match of the Day",K7373&lt;&gt;"Match of the Day 2",K7373&lt;&gt;"Match of the Day Repeat"),"",1+MAX($AJ$10:AJ7372))</f>
        <v/>
      </c>
    </row>
    <row r="7374" spans="34:36" x14ac:dyDescent="0.35">
      <c r="AH7374" s="16" t="str">
        <f>IF(AND(B7374="Premier League",E7374="Live"),_xlfn.XLOOKUP(_xlfn.TEXTJOIN(" vs ",,C7374:D7374),Calendar!G:G,Calendar!B:B),IF(AND(B7374="Premier League",E7374="Highlights"),_xlfn.XLOOKUP(H7374,Calendar!O:O,Calendar!N:N,,-1),""))</f>
        <v/>
      </c>
      <c r="AI7374" s="61" t="str">
        <f>IF(AND(AH7374&lt;&gt;"",E7374="Live"),_xlfn.XLOOKUP(_xlfn.TEXTJOIN(" vs ",,C7374:D7374),Calendar!G:G,Calendar!K:K),"")</f>
        <v/>
      </c>
      <c r="AJ7374" s="61" t="str">
        <f>IF(AND(K7374&lt;&gt;"Match of the Day",K7374&lt;&gt;"Match of the Day 2",K7374&lt;&gt;"Match of the Day Repeat"),"",1+MAX($AJ$10:AJ7373))</f>
        <v/>
      </c>
    </row>
    <row r="7375" spans="34:36" x14ac:dyDescent="0.35">
      <c r="AH7375" s="16" t="str">
        <f>IF(AND(B7375="Premier League",E7375="Live"),_xlfn.XLOOKUP(_xlfn.TEXTJOIN(" vs ",,C7375:D7375),Calendar!G:G,Calendar!B:B),IF(AND(B7375="Premier League",E7375="Highlights"),_xlfn.XLOOKUP(H7375,Calendar!O:O,Calendar!N:N,,-1),""))</f>
        <v/>
      </c>
      <c r="AI7375" s="61" t="str">
        <f>IF(AND(AH7375&lt;&gt;"",E7375="Live"),_xlfn.XLOOKUP(_xlfn.TEXTJOIN(" vs ",,C7375:D7375),Calendar!G:G,Calendar!K:K),"")</f>
        <v/>
      </c>
      <c r="AJ7375" s="61" t="str">
        <f>IF(AND(K7375&lt;&gt;"Match of the Day",K7375&lt;&gt;"Match of the Day 2",K7375&lt;&gt;"Match of the Day Repeat"),"",1+MAX($AJ$10:AJ7374))</f>
        <v/>
      </c>
    </row>
    <row r="7376" spans="34:36" x14ac:dyDescent="0.35">
      <c r="AH7376" s="16" t="str">
        <f>IF(AND(B7376="Premier League",E7376="Live"),_xlfn.XLOOKUP(_xlfn.TEXTJOIN(" vs ",,C7376:D7376),Calendar!G:G,Calendar!B:B),IF(AND(B7376="Premier League",E7376="Highlights"),_xlfn.XLOOKUP(H7376,Calendar!O:O,Calendar!N:N,,-1),""))</f>
        <v/>
      </c>
      <c r="AI7376" s="61" t="str">
        <f>IF(AND(AH7376&lt;&gt;"",E7376="Live"),_xlfn.XLOOKUP(_xlfn.TEXTJOIN(" vs ",,C7376:D7376),Calendar!G:G,Calendar!K:K),"")</f>
        <v/>
      </c>
      <c r="AJ7376" s="61" t="str">
        <f>IF(AND(K7376&lt;&gt;"Match of the Day",K7376&lt;&gt;"Match of the Day 2",K7376&lt;&gt;"Match of the Day Repeat"),"",1+MAX($AJ$10:AJ7375))</f>
        <v/>
      </c>
    </row>
    <row r="7377" spans="34:36" x14ac:dyDescent="0.35">
      <c r="AH7377" s="16" t="str">
        <f>IF(AND(B7377="Premier League",E7377="Live"),_xlfn.XLOOKUP(_xlfn.TEXTJOIN(" vs ",,C7377:D7377),Calendar!G:G,Calendar!B:B),IF(AND(B7377="Premier League",E7377="Highlights"),_xlfn.XLOOKUP(H7377,Calendar!O:O,Calendar!N:N,,-1),""))</f>
        <v/>
      </c>
      <c r="AI7377" s="61" t="str">
        <f>IF(AND(AH7377&lt;&gt;"",E7377="Live"),_xlfn.XLOOKUP(_xlfn.TEXTJOIN(" vs ",,C7377:D7377),Calendar!G:G,Calendar!K:K),"")</f>
        <v/>
      </c>
      <c r="AJ7377" s="61" t="str">
        <f>IF(AND(K7377&lt;&gt;"Match of the Day",K7377&lt;&gt;"Match of the Day 2",K7377&lt;&gt;"Match of the Day Repeat"),"",1+MAX($AJ$10:AJ7376))</f>
        <v/>
      </c>
    </row>
    <row r="7378" spans="34:36" x14ac:dyDescent="0.35">
      <c r="AH7378" s="16" t="str">
        <f>IF(AND(B7378="Premier League",E7378="Live"),_xlfn.XLOOKUP(_xlfn.TEXTJOIN(" vs ",,C7378:D7378),Calendar!G:G,Calendar!B:B),IF(AND(B7378="Premier League",E7378="Highlights"),_xlfn.XLOOKUP(H7378,Calendar!O:O,Calendar!N:N,,-1),""))</f>
        <v/>
      </c>
      <c r="AI7378" s="61" t="str">
        <f>IF(AND(AH7378&lt;&gt;"",E7378="Live"),_xlfn.XLOOKUP(_xlfn.TEXTJOIN(" vs ",,C7378:D7378),Calendar!G:G,Calendar!K:K),"")</f>
        <v/>
      </c>
      <c r="AJ7378" s="61" t="str">
        <f>IF(AND(K7378&lt;&gt;"Match of the Day",K7378&lt;&gt;"Match of the Day 2",K7378&lt;&gt;"Match of the Day Repeat"),"",1+MAX($AJ$10:AJ7377))</f>
        <v/>
      </c>
    </row>
    <row r="7379" spans="34:36" x14ac:dyDescent="0.35">
      <c r="AH7379" s="16" t="str">
        <f>IF(AND(B7379="Premier League",E7379="Live"),_xlfn.XLOOKUP(_xlfn.TEXTJOIN(" vs ",,C7379:D7379),Calendar!G:G,Calendar!B:B),IF(AND(B7379="Premier League",E7379="Highlights"),_xlfn.XLOOKUP(H7379,Calendar!O:O,Calendar!N:N,,-1),""))</f>
        <v/>
      </c>
      <c r="AI7379" s="61" t="str">
        <f>IF(AND(AH7379&lt;&gt;"",E7379="Live"),_xlfn.XLOOKUP(_xlfn.TEXTJOIN(" vs ",,C7379:D7379),Calendar!G:G,Calendar!K:K),"")</f>
        <v/>
      </c>
      <c r="AJ7379" s="61" t="str">
        <f>IF(AND(K7379&lt;&gt;"Match of the Day",K7379&lt;&gt;"Match of the Day 2",K7379&lt;&gt;"Match of the Day Repeat"),"",1+MAX($AJ$10:AJ7378))</f>
        <v/>
      </c>
    </row>
    <row r="7380" spans="34:36" x14ac:dyDescent="0.35">
      <c r="AH7380" s="16" t="str">
        <f>IF(AND(B7380="Premier League",E7380="Live"),_xlfn.XLOOKUP(_xlfn.TEXTJOIN(" vs ",,C7380:D7380),Calendar!G:G,Calendar!B:B),IF(AND(B7380="Premier League",E7380="Highlights"),_xlfn.XLOOKUP(H7380,Calendar!O:O,Calendar!N:N,,-1),""))</f>
        <v/>
      </c>
      <c r="AI7380" s="61" t="str">
        <f>IF(AND(AH7380&lt;&gt;"",E7380="Live"),_xlfn.XLOOKUP(_xlfn.TEXTJOIN(" vs ",,C7380:D7380),Calendar!G:G,Calendar!K:K),"")</f>
        <v/>
      </c>
      <c r="AJ7380" s="61" t="str">
        <f>IF(AND(K7380&lt;&gt;"Match of the Day",K7380&lt;&gt;"Match of the Day 2",K7380&lt;&gt;"Match of the Day Repeat"),"",1+MAX($AJ$10:AJ7379))</f>
        <v/>
      </c>
    </row>
    <row r="7381" spans="34:36" x14ac:dyDescent="0.35">
      <c r="AH7381" s="16" t="str">
        <f>IF(AND(B7381="Premier League",E7381="Live"),_xlfn.XLOOKUP(_xlfn.TEXTJOIN(" vs ",,C7381:D7381),Calendar!G:G,Calendar!B:B),IF(AND(B7381="Premier League",E7381="Highlights"),_xlfn.XLOOKUP(H7381,Calendar!O:O,Calendar!N:N,,-1),""))</f>
        <v/>
      </c>
      <c r="AI7381" s="61" t="str">
        <f>IF(AND(AH7381&lt;&gt;"",E7381="Live"),_xlfn.XLOOKUP(_xlfn.TEXTJOIN(" vs ",,C7381:D7381),Calendar!G:G,Calendar!K:K),"")</f>
        <v/>
      </c>
      <c r="AJ7381" s="61" t="str">
        <f>IF(AND(K7381&lt;&gt;"Match of the Day",K7381&lt;&gt;"Match of the Day 2",K7381&lt;&gt;"Match of the Day Repeat"),"",1+MAX($AJ$10:AJ7380))</f>
        <v/>
      </c>
    </row>
    <row r="7382" spans="34:36" x14ac:dyDescent="0.35">
      <c r="AH7382" s="16" t="str">
        <f>IF(AND(B7382="Premier League",E7382="Live"),_xlfn.XLOOKUP(_xlfn.TEXTJOIN(" vs ",,C7382:D7382),Calendar!G:G,Calendar!B:B),IF(AND(B7382="Premier League",E7382="Highlights"),_xlfn.XLOOKUP(H7382,Calendar!O:O,Calendar!N:N,,-1),""))</f>
        <v/>
      </c>
      <c r="AI7382" s="61" t="str">
        <f>IF(AND(AH7382&lt;&gt;"",E7382="Live"),_xlfn.XLOOKUP(_xlfn.TEXTJOIN(" vs ",,C7382:D7382),Calendar!G:G,Calendar!K:K),"")</f>
        <v/>
      </c>
      <c r="AJ7382" s="61" t="str">
        <f>IF(AND(K7382&lt;&gt;"Match of the Day",K7382&lt;&gt;"Match of the Day 2",K7382&lt;&gt;"Match of the Day Repeat"),"",1+MAX($AJ$10:AJ7381))</f>
        <v/>
      </c>
    </row>
    <row r="7383" spans="34:36" x14ac:dyDescent="0.35">
      <c r="AH7383" s="16" t="str">
        <f>IF(AND(B7383="Premier League",E7383="Live"),_xlfn.XLOOKUP(_xlfn.TEXTJOIN(" vs ",,C7383:D7383),Calendar!G:G,Calendar!B:B),IF(AND(B7383="Premier League",E7383="Highlights"),_xlfn.XLOOKUP(H7383,Calendar!O:O,Calendar!N:N,,-1),""))</f>
        <v/>
      </c>
      <c r="AI7383" s="61" t="str">
        <f>IF(AND(AH7383&lt;&gt;"",E7383="Live"),_xlfn.XLOOKUP(_xlfn.TEXTJOIN(" vs ",,C7383:D7383),Calendar!G:G,Calendar!K:K),"")</f>
        <v/>
      </c>
      <c r="AJ7383" s="61" t="str">
        <f>IF(AND(K7383&lt;&gt;"Match of the Day",K7383&lt;&gt;"Match of the Day 2",K7383&lt;&gt;"Match of the Day Repeat"),"",1+MAX($AJ$10:AJ7382))</f>
        <v/>
      </c>
    </row>
    <row r="7384" spans="34:36" x14ac:dyDescent="0.35">
      <c r="AH7384" s="16" t="str">
        <f>IF(AND(B7384="Premier League",E7384="Live"),_xlfn.XLOOKUP(_xlfn.TEXTJOIN(" vs ",,C7384:D7384),Calendar!G:G,Calendar!B:B),IF(AND(B7384="Premier League",E7384="Highlights"),_xlfn.XLOOKUP(H7384,Calendar!O:O,Calendar!N:N,,-1),""))</f>
        <v/>
      </c>
      <c r="AI7384" s="61" t="str">
        <f>IF(AND(AH7384&lt;&gt;"",E7384="Live"),_xlfn.XLOOKUP(_xlfn.TEXTJOIN(" vs ",,C7384:D7384),Calendar!G:G,Calendar!K:K),"")</f>
        <v/>
      </c>
      <c r="AJ7384" s="61" t="str">
        <f>IF(AND(K7384&lt;&gt;"Match of the Day",K7384&lt;&gt;"Match of the Day 2",K7384&lt;&gt;"Match of the Day Repeat"),"",1+MAX($AJ$10:AJ7383))</f>
        <v/>
      </c>
    </row>
    <row r="7385" spans="34:36" x14ac:dyDescent="0.35">
      <c r="AH7385" s="16" t="str">
        <f>IF(AND(B7385="Premier League",E7385="Live"),_xlfn.XLOOKUP(_xlfn.TEXTJOIN(" vs ",,C7385:D7385),Calendar!G:G,Calendar!B:B),IF(AND(B7385="Premier League",E7385="Highlights"),_xlfn.XLOOKUP(H7385,Calendar!O:O,Calendar!N:N,,-1),""))</f>
        <v/>
      </c>
      <c r="AI7385" s="61" t="str">
        <f>IF(AND(AH7385&lt;&gt;"",E7385="Live"),_xlfn.XLOOKUP(_xlfn.TEXTJOIN(" vs ",,C7385:D7385),Calendar!G:G,Calendar!K:K),"")</f>
        <v/>
      </c>
      <c r="AJ7385" s="61" t="str">
        <f>IF(AND(K7385&lt;&gt;"Match of the Day",K7385&lt;&gt;"Match of the Day 2",K7385&lt;&gt;"Match of the Day Repeat"),"",1+MAX($AJ$10:AJ7384))</f>
        <v/>
      </c>
    </row>
    <row r="7386" spans="34:36" x14ac:dyDescent="0.35">
      <c r="AH7386" s="16" t="str">
        <f>IF(AND(B7386="Premier League",E7386="Live"),_xlfn.XLOOKUP(_xlfn.TEXTJOIN(" vs ",,C7386:D7386),Calendar!G:G,Calendar!B:B),IF(AND(B7386="Premier League",E7386="Highlights"),_xlfn.XLOOKUP(H7386,Calendar!O:O,Calendar!N:N,,-1),""))</f>
        <v/>
      </c>
      <c r="AI7386" s="61" t="str">
        <f>IF(AND(AH7386&lt;&gt;"",E7386="Live"),_xlfn.XLOOKUP(_xlfn.TEXTJOIN(" vs ",,C7386:D7386),Calendar!G:G,Calendar!K:K),"")</f>
        <v/>
      </c>
      <c r="AJ7386" s="61" t="str">
        <f>IF(AND(K7386&lt;&gt;"Match of the Day",K7386&lt;&gt;"Match of the Day 2",K7386&lt;&gt;"Match of the Day Repeat"),"",1+MAX($AJ$10:AJ7385))</f>
        <v/>
      </c>
    </row>
    <row r="7387" spans="34:36" x14ac:dyDescent="0.35">
      <c r="AH7387" s="16" t="str">
        <f>IF(AND(B7387="Premier League",E7387="Live"),_xlfn.XLOOKUP(_xlfn.TEXTJOIN(" vs ",,C7387:D7387),Calendar!G:G,Calendar!B:B),IF(AND(B7387="Premier League",E7387="Highlights"),_xlfn.XLOOKUP(H7387,Calendar!O:O,Calendar!N:N,,-1),""))</f>
        <v/>
      </c>
      <c r="AI7387" s="61" t="str">
        <f>IF(AND(AH7387&lt;&gt;"",E7387="Live"),_xlfn.XLOOKUP(_xlfn.TEXTJOIN(" vs ",,C7387:D7387),Calendar!G:G,Calendar!K:K),"")</f>
        <v/>
      </c>
      <c r="AJ7387" s="61" t="str">
        <f>IF(AND(K7387&lt;&gt;"Match of the Day",K7387&lt;&gt;"Match of the Day 2",K7387&lt;&gt;"Match of the Day Repeat"),"",1+MAX($AJ$10:AJ7386))</f>
        <v/>
      </c>
    </row>
    <row r="7388" spans="34:36" x14ac:dyDescent="0.35">
      <c r="AH7388" s="16" t="str">
        <f>IF(AND(B7388="Premier League",E7388="Live"),_xlfn.XLOOKUP(_xlfn.TEXTJOIN(" vs ",,C7388:D7388),Calendar!G:G,Calendar!B:B),IF(AND(B7388="Premier League",E7388="Highlights"),_xlfn.XLOOKUP(H7388,Calendar!O:O,Calendar!N:N,,-1),""))</f>
        <v/>
      </c>
      <c r="AI7388" s="61" t="str">
        <f>IF(AND(AH7388&lt;&gt;"",E7388="Live"),_xlfn.XLOOKUP(_xlfn.TEXTJOIN(" vs ",,C7388:D7388),Calendar!G:G,Calendar!K:K),"")</f>
        <v/>
      </c>
      <c r="AJ7388" s="61" t="str">
        <f>IF(AND(K7388&lt;&gt;"Match of the Day",K7388&lt;&gt;"Match of the Day 2",K7388&lt;&gt;"Match of the Day Repeat"),"",1+MAX($AJ$10:AJ7387))</f>
        <v/>
      </c>
    </row>
    <row r="7389" spans="34:36" x14ac:dyDescent="0.35">
      <c r="AH7389" s="16" t="str">
        <f>IF(AND(B7389="Premier League",E7389="Live"),_xlfn.XLOOKUP(_xlfn.TEXTJOIN(" vs ",,C7389:D7389),Calendar!G:G,Calendar!B:B),IF(AND(B7389="Premier League",E7389="Highlights"),_xlfn.XLOOKUP(H7389,Calendar!O:O,Calendar!N:N,,-1),""))</f>
        <v/>
      </c>
      <c r="AI7389" s="61" t="str">
        <f>IF(AND(AH7389&lt;&gt;"",E7389="Live"),_xlfn.XLOOKUP(_xlfn.TEXTJOIN(" vs ",,C7389:D7389),Calendar!G:G,Calendar!K:K),"")</f>
        <v/>
      </c>
      <c r="AJ7389" s="61" t="str">
        <f>IF(AND(K7389&lt;&gt;"Match of the Day",K7389&lt;&gt;"Match of the Day 2",K7389&lt;&gt;"Match of the Day Repeat"),"",1+MAX($AJ$10:AJ7388))</f>
        <v/>
      </c>
    </row>
    <row r="7390" spans="34:36" x14ac:dyDescent="0.35">
      <c r="AH7390" s="16" t="str">
        <f>IF(AND(B7390="Premier League",E7390="Live"),_xlfn.XLOOKUP(_xlfn.TEXTJOIN(" vs ",,C7390:D7390),Calendar!G:G,Calendar!B:B),IF(AND(B7390="Premier League",E7390="Highlights"),_xlfn.XLOOKUP(H7390,Calendar!O:O,Calendar!N:N,,-1),""))</f>
        <v/>
      </c>
      <c r="AI7390" s="61" t="str">
        <f>IF(AND(AH7390&lt;&gt;"",E7390="Live"),_xlfn.XLOOKUP(_xlfn.TEXTJOIN(" vs ",,C7390:D7390),Calendar!G:G,Calendar!K:K),"")</f>
        <v/>
      </c>
      <c r="AJ7390" s="61" t="str">
        <f>IF(AND(K7390&lt;&gt;"Match of the Day",K7390&lt;&gt;"Match of the Day 2",K7390&lt;&gt;"Match of the Day Repeat"),"",1+MAX($AJ$10:AJ7389))</f>
        <v/>
      </c>
    </row>
    <row r="7391" spans="34:36" x14ac:dyDescent="0.35">
      <c r="AH7391" s="16" t="str">
        <f>IF(AND(B7391="Premier League",E7391="Live"),_xlfn.XLOOKUP(_xlfn.TEXTJOIN(" vs ",,C7391:D7391),Calendar!G:G,Calendar!B:B),IF(AND(B7391="Premier League",E7391="Highlights"),_xlfn.XLOOKUP(H7391,Calendar!O:O,Calendar!N:N,,-1),""))</f>
        <v/>
      </c>
      <c r="AI7391" s="61" t="str">
        <f>IF(AND(AH7391&lt;&gt;"",E7391="Live"),_xlfn.XLOOKUP(_xlfn.TEXTJOIN(" vs ",,C7391:D7391),Calendar!G:G,Calendar!K:K),"")</f>
        <v/>
      </c>
      <c r="AJ7391" s="61" t="str">
        <f>IF(AND(K7391&lt;&gt;"Match of the Day",K7391&lt;&gt;"Match of the Day 2",K7391&lt;&gt;"Match of the Day Repeat"),"",1+MAX($AJ$10:AJ7390))</f>
        <v/>
      </c>
    </row>
    <row r="7392" spans="34:36" x14ac:dyDescent="0.35">
      <c r="AH7392" s="16" t="str">
        <f>IF(AND(B7392="Premier League",E7392="Live"),_xlfn.XLOOKUP(_xlfn.TEXTJOIN(" vs ",,C7392:D7392),Calendar!G:G,Calendar!B:B),IF(AND(B7392="Premier League",E7392="Highlights"),_xlfn.XLOOKUP(H7392,Calendar!O:O,Calendar!N:N,,-1),""))</f>
        <v/>
      </c>
      <c r="AI7392" s="61" t="str">
        <f>IF(AND(AH7392&lt;&gt;"",E7392="Live"),_xlfn.XLOOKUP(_xlfn.TEXTJOIN(" vs ",,C7392:D7392),Calendar!G:G,Calendar!K:K),"")</f>
        <v/>
      </c>
      <c r="AJ7392" s="61" t="str">
        <f>IF(AND(K7392&lt;&gt;"Match of the Day",K7392&lt;&gt;"Match of the Day 2",K7392&lt;&gt;"Match of the Day Repeat"),"",1+MAX($AJ$10:AJ7391))</f>
        <v/>
      </c>
    </row>
    <row r="7393" spans="34:36" x14ac:dyDescent="0.35">
      <c r="AH7393" s="16" t="str">
        <f>IF(AND(B7393="Premier League",E7393="Live"),_xlfn.XLOOKUP(_xlfn.TEXTJOIN(" vs ",,C7393:D7393),Calendar!G:G,Calendar!B:B),IF(AND(B7393="Premier League",E7393="Highlights"),_xlfn.XLOOKUP(H7393,Calendar!O:O,Calendar!N:N,,-1),""))</f>
        <v/>
      </c>
      <c r="AI7393" s="61" t="str">
        <f>IF(AND(AH7393&lt;&gt;"",E7393="Live"),_xlfn.XLOOKUP(_xlfn.TEXTJOIN(" vs ",,C7393:D7393),Calendar!G:G,Calendar!K:K),"")</f>
        <v/>
      </c>
      <c r="AJ7393" s="61" t="str">
        <f>IF(AND(K7393&lt;&gt;"Match of the Day",K7393&lt;&gt;"Match of the Day 2",K7393&lt;&gt;"Match of the Day Repeat"),"",1+MAX($AJ$10:AJ7392))</f>
        <v/>
      </c>
    </row>
    <row r="7394" spans="34:36" x14ac:dyDescent="0.35">
      <c r="AH7394" s="16" t="str">
        <f>IF(AND(B7394="Premier League",E7394="Live"),_xlfn.XLOOKUP(_xlfn.TEXTJOIN(" vs ",,C7394:D7394),Calendar!G:G,Calendar!B:B),IF(AND(B7394="Premier League",E7394="Highlights"),_xlfn.XLOOKUP(H7394,Calendar!O:O,Calendar!N:N,,-1),""))</f>
        <v/>
      </c>
      <c r="AI7394" s="61" t="str">
        <f>IF(AND(AH7394&lt;&gt;"",E7394="Live"),_xlfn.XLOOKUP(_xlfn.TEXTJOIN(" vs ",,C7394:D7394),Calendar!G:G,Calendar!K:K),"")</f>
        <v/>
      </c>
      <c r="AJ7394" s="61" t="str">
        <f>IF(AND(K7394&lt;&gt;"Match of the Day",K7394&lt;&gt;"Match of the Day 2",K7394&lt;&gt;"Match of the Day Repeat"),"",1+MAX($AJ$10:AJ7393))</f>
        <v/>
      </c>
    </row>
    <row r="7395" spans="34:36" x14ac:dyDescent="0.35">
      <c r="AH7395" s="16" t="str">
        <f>IF(AND(B7395="Premier League",E7395="Live"),_xlfn.XLOOKUP(_xlfn.TEXTJOIN(" vs ",,C7395:D7395),Calendar!G:G,Calendar!B:B),IF(AND(B7395="Premier League",E7395="Highlights"),_xlfn.XLOOKUP(H7395,Calendar!O:O,Calendar!N:N,,-1),""))</f>
        <v/>
      </c>
      <c r="AI7395" s="61" t="str">
        <f>IF(AND(AH7395&lt;&gt;"",E7395="Live"),_xlfn.XLOOKUP(_xlfn.TEXTJOIN(" vs ",,C7395:D7395),Calendar!G:G,Calendar!K:K),"")</f>
        <v/>
      </c>
      <c r="AJ7395" s="61" t="str">
        <f>IF(AND(K7395&lt;&gt;"Match of the Day",K7395&lt;&gt;"Match of the Day 2",K7395&lt;&gt;"Match of the Day Repeat"),"",1+MAX($AJ$10:AJ7394))</f>
        <v/>
      </c>
    </row>
    <row r="7396" spans="34:36" x14ac:dyDescent="0.35">
      <c r="AH7396" s="16" t="str">
        <f>IF(AND(B7396="Premier League",E7396="Live"),_xlfn.XLOOKUP(_xlfn.TEXTJOIN(" vs ",,C7396:D7396),Calendar!G:G,Calendar!B:B),IF(AND(B7396="Premier League",E7396="Highlights"),_xlfn.XLOOKUP(H7396,Calendar!O:O,Calendar!N:N,,-1),""))</f>
        <v/>
      </c>
      <c r="AI7396" s="61" t="str">
        <f>IF(AND(AH7396&lt;&gt;"",E7396="Live"),_xlfn.XLOOKUP(_xlfn.TEXTJOIN(" vs ",,C7396:D7396),Calendar!G:G,Calendar!K:K),"")</f>
        <v/>
      </c>
      <c r="AJ7396" s="61" t="str">
        <f>IF(AND(K7396&lt;&gt;"Match of the Day",K7396&lt;&gt;"Match of the Day 2",K7396&lt;&gt;"Match of the Day Repeat"),"",1+MAX($AJ$10:AJ7395))</f>
        <v/>
      </c>
    </row>
    <row r="7397" spans="34:36" x14ac:dyDescent="0.35">
      <c r="AH7397" s="16" t="str">
        <f>IF(AND(B7397="Premier League",E7397="Live"),_xlfn.XLOOKUP(_xlfn.TEXTJOIN(" vs ",,C7397:D7397),Calendar!G:G,Calendar!B:B),IF(AND(B7397="Premier League",E7397="Highlights"),_xlfn.XLOOKUP(H7397,Calendar!O:O,Calendar!N:N,,-1),""))</f>
        <v/>
      </c>
      <c r="AI7397" s="61" t="str">
        <f>IF(AND(AH7397&lt;&gt;"",E7397="Live"),_xlfn.XLOOKUP(_xlfn.TEXTJOIN(" vs ",,C7397:D7397),Calendar!G:G,Calendar!K:K),"")</f>
        <v/>
      </c>
      <c r="AJ7397" s="61" t="str">
        <f>IF(AND(K7397&lt;&gt;"Match of the Day",K7397&lt;&gt;"Match of the Day 2",K7397&lt;&gt;"Match of the Day Repeat"),"",1+MAX($AJ$10:AJ7396))</f>
        <v/>
      </c>
    </row>
    <row r="7398" spans="34:36" x14ac:dyDescent="0.35">
      <c r="AH7398" s="16" t="str">
        <f>IF(AND(B7398="Premier League",E7398="Live"),_xlfn.XLOOKUP(_xlfn.TEXTJOIN(" vs ",,C7398:D7398),Calendar!G:G,Calendar!B:B),IF(AND(B7398="Premier League",E7398="Highlights"),_xlfn.XLOOKUP(H7398,Calendar!O:O,Calendar!N:N,,-1),""))</f>
        <v/>
      </c>
      <c r="AI7398" s="61" t="str">
        <f>IF(AND(AH7398&lt;&gt;"",E7398="Live"),_xlfn.XLOOKUP(_xlfn.TEXTJOIN(" vs ",,C7398:D7398),Calendar!G:G,Calendar!K:K),"")</f>
        <v/>
      </c>
      <c r="AJ7398" s="61" t="str">
        <f>IF(AND(K7398&lt;&gt;"Match of the Day",K7398&lt;&gt;"Match of the Day 2",K7398&lt;&gt;"Match of the Day Repeat"),"",1+MAX($AJ$10:AJ7397))</f>
        <v/>
      </c>
    </row>
    <row r="7399" spans="34:36" x14ac:dyDescent="0.35">
      <c r="AH7399" s="16" t="str">
        <f>IF(AND(B7399="Premier League",E7399="Live"),_xlfn.XLOOKUP(_xlfn.TEXTJOIN(" vs ",,C7399:D7399),Calendar!G:G,Calendar!B:B),IF(AND(B7399="Premier League",E7399="Highlights"),_xlfn.XLOOKUP(H7399,Calendar!O:O,Calendar!N:N,,-1),""))</f>
        <v/>
      </c>
      <c r="AI7399" s="61" t="str">
        <f>IF(AND(AH7399&lt;&gt;"",E7399="Live"),_xlfn.XLOOKUP(_xlfn.TEXTJOIN(" vs ",,C7399:D7399),Calendar!G:G,Calendar!K:K),"")</f>
        <v/>
      </c>
      <c r="AJ7399" s="61" t="str">
        <f>IF(AND(K7399&lt;&gt;"Match of the Day",K7399&lt;&gt;"Match of the Day 2",K7399&lt;&gt;"Match of the Day Repeat"),"",1+MAX($AJ$10:AJ7398))</f>
        <v/>
      </c>
    </row>
    <row r="7400" spans="34:36" x14ac:dyDescent="0.35">
      <c r="AH7400" s="16" t="str">
        <f>IF(AND(B7400="Premier League",E7400="Live"),_xlfn.XLOOKUP(_xlfn.TEXTJOIN(" vs ",,C7400:D7400),Calendar!G:G,Calendar!B:B),IF(AND(B7400="Premier League",E7400="Highlights"),_xlfn.XLOOKUP(H7400,Calendar!O:O,Calendar!N:N,,-1),""))</f>
        <v/>
      </c>
      <c r="AI7400" s="61" t="str">
        <f>IF(AND(AH7400&lt;&gt;"",E7400="Live"),_xlfn.XLOOKUP(_xlfn.TEXTJOIN(" vs ",,C7400:D7400),Calendar!G:G,Calendar!K:K),"")</f>
        <v/>
      </c>
      <c r="AJ7400" s="61" t="str">
        <f>IF(AND(K7400&lt;&gt;"Match of the Day",K7400&lt;&gt;"Match of the Day 2",K7400&lt;&gt;"Match of the Day Repeat"),"",1+MAX($AJ$10:AJ7399))</f>
        <v/>
      </c>
    </row>
    <row r="7401" spans="34:36" x14ac:dyDescent="0.35">
      <c r="AH7401" s="16" t="str">
        <f>IF(AND(B7401="Premier League",E7401="Live"),_xlfn.XLOOKUP(_xlfn.TEXTJOIN(" vs ",,C7401:D7401),Calendar!G:G,Calendar!B:B),IF(AND(B7401="Premier League",E7401="Highlights"),_xlfn.XLOOKUP(H7401,Calendar!O:O,Calendar!N:N,,-1),""))</f>
        <v/>
      </c>
      <c r="AI7401" s="61" t="str">
        <f>IF(AND(AH7401&lt;&gt;"",E7401="Live"),_xlfn.XLOOKUP(_xlfn.TEXTJOIN(" vs ",,C7401:D7401),Calendar!G:G,Calendar!K:K),"")</f>
        <v/>
      </c>
      <c r="AJ7401" s="61" t="str">
        <f>IF(AND(K7401&lt;&gt;"Match of the Day",K7401&lt;&gt;"Match of the Day 2",K7401&lt;&gt;"Match of the Day Repeat"),"",1+MAX($AJ$10:AJ7400))</f>
        <v/>
      </c>
    </row>
    <row r="7402" spans="34:36" x14ac:dyDescent="0.35">
      <c r="AH7402" s="16" t="str">
        <f>IF(AND(B7402="Premier League",E7402="Live"),_xlfn.XLOOKUP(_xlfn.TEXTJOIN(" vs ",,C7402:D7402),Calendar!G:G,Calendar!B:B),IF(AND(B7402="Premier League",E7402="Highlights"),_xlfn.XLOOKUP(H7402,Calendar!O:O,Calendar!N:N,,-1),""))</f>
        <v/>
      </c>
      <c r="AI7402" s="61" t="str">
        <f>IF(AND(AH7402&lt;&gt;"",E7402="Live"),_xlfn.XLOOKUP(_xlfn.TEXTJOIN(" vs ",,C7402:D7402),Calendar!G:G,Calendar!K:K),"")</f>
        <v/>
      </c>
      <c r="AJ7402" s="61" t="str">
        <f>IF(AND(K7402&lt;&gt;"Match of the Day",K7402&lt;&gt;"Match of the Day 2",K7402&lt;&gt;"Match of the Day Repeat"),"",1+MAX($AJ$10:AJ7401))</f>
        <v/>
      </c>
    </row>
    <row r="7403" spans="34:36" x14ac:dyDescent="0.35">
      <c r="AH7403" s="16" t="str">
        <f>IF(AND(B7403="Premier League",E7403="Live"),_xlfn.XLOOKUP(_xlfn.TEXTJOIN(" vs ",,C7403:D7403),Calendar!G:G,Calendar!B:B),IF(AND(B7403="Premier League",E7403="Highlights"),_xlfn.XLOOKUP(H7403,Calendar!O:O,Calendar!N:N,,-1),""))</f>
        <v/>
      </c>
      <c r="AI7403" s="61" t="str">
        <f>IF(AND(AH7403&lt;&gt;"",E7403="Live"),_xlfn.XLOOKUP(_xlfn.TEXTJOIN(" vs ",,C7403:D7403),Calendar!G:G,Calendar!K:K),"")</f>
        <v/>
      </c>
      <c r="AJ7403" s="61" t="str">
        <f>IF(AND(K7403&lt;&gt;"Match of the Day",K7403&lt;&gt;"Match of the Day 2",K7403&lt;&gt;"Match of the Day Repeat"),"",1+MAX($AJ$10:AJ7402))</f>
        <v/>
      </c>
    </row>
    <row r="7404" spans="34:36" x14ac:dyDescent="0.35">
      <c r="AH7404" s="16" t="str">
        <f>IF(AND(B7404="Premier League",E7404="Live"),_xlfn.XLOOKUP(_xlfn.TEXTJOIN(" vs ",,C7404:D7404),Calendar!G:G,Calendar!B:B),IF(AND(B7404="Premier League",E7404="Highlights"),_xlfn.XLOOKUP(H7404,Calendar!O:O,Calendar!N:N,,-1),""))</f>
        <v/>
      </c>
      <c r="AI7404" s="61" t="str">
        <f>IF(AND(AH7404&lt;&gt;"",E7404="Live"),_xlfn.XLOOKUP(_xlfn.TEXTJOIN(" vs ",,C7404:D7404),Calendar!G:G,Calendar!K:K),"")</f>
        <v/>
      </c>
      <c r="AJ7404" s="61" t="str">
        <f>IF(AND(K7404&lt;&gt;"Match of the Day",K7404&lt;&gt;"Match of the Day 2",K7404&lt;&gt;"Match of the Day Repeat"),"",1+MAX($AJ$10:AJ7403))</f>
        <v/>
      </c>
    </row>
    <row r="7405" spans="34:36" x14ac:dyDescent="0.35">
      <c r="AH7405" s="16" t="str">
        <f>IF(AND(B7405="Premier League",E7405="Live"),_xlfn.XLOOKUP(_xlfn.TEXTJOIN(" vs ",,C7405:D7405),Calendar!G:G,Calendar!B:B),IF(AND(B7405="Premier League",E7405="Highlights"),_xlfn.XLOOKUP(H7405,Calendar!O:O,Calendar!N:N,,-1),""))</f>
        <v/>
      </c>
      <c r="AI7405" s="61" t="str">
        <f>IF(AND(AH7405&lt;&gt;"",E7405="Live"),_xlfn.XLOOKUP(_xlfn.TEXTJOIN(" vs ",,C7405:D7405),Calendar!G:G,Calendar!K:K),"")</f>
        <v/>
      </c>
      <c r="AJ7405" s="61" t="str">
        <f>IF(AND(K7405&lt;&gt;"Match of the Day",K7405&lt;&gt;"Match of the Day 2",K7405&lt;&gt;"Match of the Day Repeat"),"",1+MAX($AJ$10:AJ7404))</f>
        <v/>
      </c>
    </row>
    <row r="7406" spans="34:36" x14ac:dyDescent="0.35">
      <c r="AH7406" s="16" t="str">
        <f>IF(AND(B7406="Premier League",E7406="Live"),_xlfn.XLOOKUP(_xlfn.TEXTJOIN(" vs ",,C7406:D7406),Calendar!G:G,Calendar!B:B),IF(AND(B7406="Premier League",E7406="Highlights"),_xlfn.XLOOKUP(H7406,Calendar!O:O,Calendar!N:N,,-1),""))</f>
        <v/>
      </c>
      <c r="AI7406" s="61" t="str">
        <f>IF(AND(AH7406&lt;&gt;"",E7406="Live"),_xlfn.XLOOKUP(_xlfn.TEXTJOIN(" vs ",,C7406:D7406),Calendar!G:G,Calendar!K:K),"")</f>
        <v/>
      </c>
      <c r="AJ7406" s="61" t="str">
        <f>IF(AND(K7406&lt;&gt;"Match of the Day",K7406&lt;&gt;"Match of the Day 2",K7406&lt;&gt;"Match of the Day Repeat"),"",1+MAX($AJ$10:AJ7405))</f>
        <v/>
      </c>
    </row>
    <row r="7407" spans="34:36" x14ac:dyDescent="0.35">
      <c r="AH7407" s="16" t="str">
        <f>IF(AND(B7407="Premier League",E7407="Live"),_xlfn.XLOOKUP(_xlfn.TEXTJOIN(" vs ",,C7407:D7407),Calendar!G:G,Calendar!B:B),IF(AND(B7407="Premier League",E7407="Highlights"),_xlfn.XLOOKUP(H7407,Calendar!O:O,Calendar!N:N,,-1),""))</f>
        <v/>
      </c>
      <c r="AI7407" s="61" t="str">
        <f>IF(AND(AH7407&lt;&gt;"",E7407="Live"),_xlfn.XLOOKUP(_xlfn.TEXTJOIN(" vs ",,C7407:D7407),Calendar!G:G,Calendar!K:K),"")</f>
        <v/>
      </c>
      <c r="AJ7407" s="61" t="str">
        <f>IF(AND(K7407&lt;&gt;"Match of the Day",K7407&lt;&gt;"Match of the Day 2",K7407&lt;&gt;"Match of the Day Repeat"),"",1+MAX($AJ$10:AJ7406))</f>
        <v/>
      </c>
    </row>
    <row r="7408" spans="34:36" x14ac:dyDescent="0.35">
      <c r="AH7408" s="16" t="str">
        <f>IF(AND(B7408="Premier League",E7408="Live"),_xlfn.XLOOKUP(_xlfn.TEXTJOIN(" vs ",,C7408:D7408),Calendar!G:G,Calendar!B:B),IF(AND(B7408="Premier League",E7408="Highlights"),_xlfn.XLOOKUP(H7408,Calendar!O:O,Calendar!N:N,,-1),""))</f>
        <v/>
      </c>
      <c r="AI7408" s="61" t="str">
        <f>IF(AND(AH7408&lt;&gt;"",E7408="Live"),_xlfn.XLOOKUP(_xlfn.TEXTJOIN(" vs ",,C7408:D7408),Calendar!G:G,Calendar!K:K),"")</f>
        <v/>
      </c>
      <c r="AJ7408" s="61" t="str">
        <f>IF(AND(K7408&lt;&gt;"Match of the Day",K7408&lt;&gt;"Match of the Day 2",K7408&lt;&gt;"Match of the Day Repeat"),"",1+MAX($AJ$10:AJ7407))</f>
        <v/>
      </c>
    </row>
    <row r="7409" spans="34:36" x14ac:dyDescent="0.35">
      <c r="AH7409" s="16" t="str">
        <f>IF(AND(B7409="Premier League",E7409="Live"),_xlfn.XLOOKUP(_xlfn.TEXTJOIN(" vs ",,C7409:D7409),Calendar!G:G,Calendar!B:B),IF(AND(B7409="Premier League",E7409="Highlights"),_xlfn.XLOOKUP(H7409,Calendar!O:O,Calendar!N:N,,-1),""))</f>
        <v/>
      </c>
      <c r="AI7409" s="61" t="str">
        <f>IF(AND(AH7409&lt;&gt;"",E7409="Live"),_xlfn.XLOOKUP(_xlfn.TEXTJOIN(" vs ",,C7409:D7409),Calendar!G:G,Calendar!K:K),"")</f>
        <v/>
      </c>
      <c r="AJ7409" s="61" t="str">
        <f>IF(AND(K7409&lt;&gt;"Match of the Day",K7409&lt;&gt;"Match of the Day 2",K7409&lt;&gt;"Match of the Day Repeat"),"",1+MAX($AJ$10:AJ7408))</f>
        <v/>
      </c>
    </row>
    <row r="7410" spans="34:36" x14ac:dyDescent="0.35">
      <c r="AH7410" s="16" t="str">
        <f>IF(AND(B7410="Premier League",E7410="Live"),_xlfn.XLOOKUP(_xlfn.TEXTJOIN(" vs ",,C7410:D7410),Calendar!G:G,Calendar!B:B),IF(AND(B7410="Premier League",E7410="Highlights"),_xlfn.XLOOKUP(H7410,Calendar!O:O,Calendar!N:N,,-1),""))</f>
        <v/>
      </c>
      <c r="AI7410" s="61" t="str">
        <f>IF(AND(AH7410&lt;&gt;"",E7410="Live"),_xlfn.XLOOKUP(_xlfn.TEXTJOIN(" vs ",,C7410:D7410),Calendar!G:G,Calendar!K:K),"")</f>
        <v/>
      </c>
      <c r="AJ7410" s="61" t="str">
        <f>IF(AND(K7410&lt;&gt;"Match of the Day",K7410&lt;&gt;"Match of the Day 2",K7410&lt;&gt;"Match of the Day Repeat"),"",1+MAX($AJ$10:AJ7409))</f>
        <v/>
      </c>
    </row>
    <row r="7411" spans="34:36" x14ac:dyDescent="0.35">
      <c r="AH7411" s="16" t="str">
        <f>IF(AND(B7411="Premier League",E7411="Live"),_xlfn.XLOOKUP(_xlfn.TEXTJOIN(" vs ",,C7411:D7411),Calendar!G:G,Calendar!B:B),IF(AND(B7411="Premier League",E7411="Highlights"),_xlfn.XLOOKUP(H7411,Calendar!O:O,Calendar!N:N,,-1),""))</f>
        <v/>
      </c>
      <c r="AI7411" s="61" t="str">
        <f>IF(AND(AH7411&lt;&gt;"",E7411="Live"),_xlfn.XLOOKUP(_xlfn.TEXTJOIN(" vs ",,C7411:D7411),Calendar!G:G,Calendar!K:K),"")</f>
        <v/>
      </c>
      <c r="AJ7411" s="61" t="str">
        <f>IF(AND(K7411&lt;&gt;"Match of the Day",K7411&lt;&gt;"Match of the Day 2",K7411&lt;&gt;"Match of the Day Repeat"),"",1+MAX($AJ$10:AJ7410))</f>
        <v/>
      </c>
    </row>
    <row r="7412" spans="34:36" x14ac:dyDescent="0.35">
      <c r="AH7412" s="16" t="str">
        <f>IF(AND(B7412="Premier League",E7412="Live"),_xlfn.XLOOKUP(_xlfn.TEXTJOIN(" vs ",,C7412:D7412),Calendar!G:G,Calendar!B:B),IF(AND(B7412="Premier League",E7412="Highlights"),_xlfn.XLOOKUP(H7412,Calendar!O:O,Calendar!N:N,,-1),""))</f>
        <v/>
      </c>
      <c r="AI7412" s="61" t="str">
        <f>IF(AND(AH7412&lt;&gt;"",E7412="Live"),_xlfn.XLOOKUP(_xlfn.TEXTJOIN(" vs ",,C7412:D7412),Calendar!G:G,Calendar!K:K),"")</f>
        <v/>
      </c>
      <c r="AJ7412" s="61" t="str">
        <f>IF(AND(K7412&lt;&gt;"Match of the Day",K7412&lt;&gt;"Match of the Day 2",K7412&lt;&gt;"Match of the Day Repeat"),"",1+MAX($AJ$10:AJ7411))</f>
        <v/>
      </c>
    </row>
    <row r="7413" spans="34:36" x14ac:dyDescent="0.35">
      <c r="AH7413" s="16" t="str">
        <f>IF(AND(B7413="Premier League",E7413="Live"),_xlfn.XLOOKUP(_xlfn.TEXTJOIN(" vs ",,C7413:D7413),Calendar!G:G,Calendar!B:B),IF(AND(B7413="Premier League",E7413="Highlights"),_xlfn.XLOOKUP(H7413,Calendar!O:O,Calendar!N:N,,-1),""))</f>
        <v/>
      </c>
      <c r="AI7413" s="61" t="str">
        <f>IF(AND(AH7413&lt;&gt;"",E7413="Live"),_xlfn.XLOOKUP(_xlfn.TEXTJOIN(" vs ",,C7413:D7413),Calendar!G:G,Calendar!K:K),"")</f>
        <v/>
      </c>
      <c r="AJ7413" s="61" t="str">
        <f>IF(AND(K7413&lt;&gt;"Match of the Day",K7413&lt;&gt;"Match of the Day 2",K7413&lt;&gt;"Match of the Day Repeat"),"",1+MAX($AJ$10:AJ7412))</f>
        <v/>
      </c>
    </row>
    <row r="7414" spans="34:36" x14ac:dyDescent="0.35">
      <c r="AH7414" s="16" t="str">
        <f>IF(AND(B7414="Premier League",E7414="Live"),_xlfn.XLOOKUP(_xlfn.TEXTJOIN(" vs ",,C7414:D7414),Calendar!G:G,Calendar!B:B),IF(AND(B7414="Premier League",E7414="Highlights"),_xlfn.XLOOKUP(H7414,Calendar!O:O,Calendar!N:N,,-1),""))</f>
        <v/>
      </c>
      <c r="AI7414" s="61" t="str">
        <f>IF(AND(AH7414&lt;&gt;"",E7414="Live"),_xlfn.XLOOKUP(_xlfn.TEXTJOIN(" vs ",,C7414:D7414),Calendar!G:G,Calendar!K:K),"")</f>
        <v/>
      </c>
      <c r="AJ7414" s="61" t="str">
        <f>IF(AND(K7414&lt;&gt;"Match of the Day",K7414&lt;&gt;"Match of the Day 2",K7414&lt;&gt;"Match of the Day Repeat"),"",1+MAX($AJ$10:AJ7413))</f>
        <v/>
      </c>
    </row>
    <row r="7415" spans="34:36" x14ac:dyDescent="0.35">
      <c r="AH7415" s="16" t="str">
        <f>IF(AND(B7415="Premier League",E7415="Live"),_xlfn.XLOOKUP(_xlfn.TEXTJOIN(" vs ",,C7415:D7415),Calendar!G:G,Calendar!B:B),IF(AND(B7415="Premier League",E7415="Highlights"),_xlfn.XLOOKUP(H7415,Calendar!O:O,Calendar!N:N,,-1),""))</f>
        <v/>
      </c>
      <c r="AI7415" s="61" t="str">
        <f>IF(AND(AH7415&lt;&gt;"",E7415="Live"),_xlfn.XLOOKUP(_xlfn.TEXTJOIN(" vs ",,C7415:D7415),Calendar!G:G,Calendar!K:K),"")</f>
        <v/>
      </c>
      <c r="AJ7415" s="61" t="str">
        <f>IF(AND(K7415&lt;&gt;"Match of the Day",K7415&lt;&gt;"Match of the Day 2",K7415&lt;&gt;"Match of the Day Repeat"),"",1+MAX($AJ$10:AJ7414))</f>
        <v/>
      </c>
    </row>
    <row r="7416" spans="34:36" x14ac:dyDescent="0.35">
      <c r="AH7416" s="16" t="str">
        <f>IF(AND(B7416="Premier League",E7416="Live"),_xlfn.XLOOKUP(_xlfn.TEXTJOIN(" vs ",,C7416:D7416),Calendar!G:G,Calendar!B:B),IF(AND(B7416="Premier League",E7416="Highlights"),_xlfn.XLOOKUP(H7416,Calendar!O:O,Calendar!N:N,,-1),""))</f>
        <v/>
      </c>
      <c r="AI7416" s="61" t="str">
        <f>IF(AND(AH7416&lt;&gt;"",E7416="Live"),_xlfn.XLOOKUP(_xlfn.TEXTJOIN(" vs ",,C7416:D7416),Calendar!G:G,Calendar!K:K),"")</f>
        <v/>
      </c>
      <c r="AJ7416" s="61" t="str">
        <f>IF(AND(K7416&lt;&gt;"Match of the Day",K7416&lt;&gt;"Match of the Day 2",K7416&lt;&gt;"Match of the Day Repeat"),"",1+MAX($AJ$10:AJ7415))</f>
        <v/>
      </c>
    </row>
    <row r="7417" spans="34:36" x14ac:dyDescent="0.35">
      <c r="AH7417" s="16" t="str">
        <f>IF(AND(B7417="Premier League",E7417="Live"),_xlfn.XLOOKUP(_xlfn.TEXTJOIN(" vs ",,C7417:D7417),Calendar!G:G,Calendar!B:B),IF(AND(B7417="Premier League",E7417="Highlights"),_xlfn.XLOOKUP(H7417,Calendar!O:O,Calendar!N:N,,-1),""))</f>
        <v/>
      </c>
      <c r="AI7417" s="61" t="str">
        <f>IF(AND(AH7417&lt;&gt;"",E7417="Live"),_xlfn.XLOOKUP(_xlfn.TEXTJOIN(" vs ",,C7417:D7417),Calendar!G:G,Calendar!K:K),"")</f>
        <v/>
      </c>
      <c r="AJ7417" s="61" t="str">
        <f>IF(AND(K7417&lt;&gt;"Match of the Day",K7417&lt;&gt;"Match of the Day 2",K7417&lt;&gt;"Match of the Day Repeat"),"",1+MAX($AJ$10:AJ7416))</f>
        <v/>
      </c>
    </row>
    <row r="7418" spans="34:36" x14ac:dyDescent="0.35">
      <c r="AH7418" s="16" t="str">
        <f>IF(AND(B7418="Premier League",E7418="Live"),_xlfn.XLOOKUP(_xlfn.TEXTJOIN(" vs ",,C7418:D7418),Calendar!G:G,Calendar!B:B),IF(AND(B7418="Premier League",E7418="Highlights"),_xlfn.XLOOKUP(H7418,Calendar!O:O,Calendar!N:N,,-1),""))</f>
        <v/>
      </c>
      <c r="AI7418" s="61" t="str">
        <f>IF(AND(AH7418&lt;&gt;"",E7418="Live"),_xlfn.XLOOKUP(_xlfn.TEXTJOIN(" vs ",,C7418:D7418),Calendar!G:G,Calendar!K:K),"")</f>
        <v/>
      </c>
      <c r="AJ7418" s="61" t="str">
        <f>IF(AND(K7418&lt;&gt;"Match of the Day",K7418&lt;&gt;"Match of the Day 2",K7418&lt;&gt;"Match of the Day Repeat"),"",1+MAX($AJ$10:AJ7417))</f>
        <v/>
      </c>
    </row>
    <row r="7419" spans="34:36" x14ac:dyDescent="0.35">
      <c r="AH7419" s="16" t="str">
        <f>IF(AND(B7419="Premier League",E7419="Live"),_xlfn.XLOOKUP(_xlfn.TEXTJOIN(" vs ",,C7419:D7419),Calendar!G:G,Calendar!B:B),IF(AND(B7419="Premier League",E7419="Highlights"),_xlfn.XLOOKUP(H7419,Calendar!O:O,Calendar!N:N,,-1),""))</f>
        <v/>
      </c>
      <c r="AI7419" s="61" t="str">
        <f>IF(AND(AH7419&lt;&gt;"",E7419="Live"),_xlfn.XLOOKUP(_xlfn.TEXTJOIN(" vs ",,C7419:D7419),Calendar!G:G,Calendar!K:K),"")</f>
        <v/>
      </c>
      <c r="AJ7419" s="61" t="str">
        <f>IF(AND(K7419&lt;&gt;"Match of the Day",K7419&lt;&gt;"Match of the Day 2",K7419&lt;&gt;"Match of the Day Repeat"),"",1+MAX($AJ$10:AJ7418))</f>
        <v/>
      </c>
    </row>
    <row r="7420" spans="34:36" x14ac:dyDescent="0.35">
      <c r="AH7420" s="16" t="str">
        <f>IF(AND(B7420="Premier League",E7420="Live"),_xlfn.XLOOKUP(_xlfn.TEXTJOIN(" vs ",,C7420:D7420),Calendar!G:G,Calendar!B:B),IF(AND(B7420="Premier League",E7420="Highlights"),_xlfn.XLOOKUP(H7420,Calendar!O:O,Calendar!N:N,,-1),""))</f>
        <v/>
      </c>
      <c r="AI7420" s="61" t="str">
        <f>IF(AND(AH7420&lt;&gt;"",E7420="Live"),_xlfn.XLOOKUP(_xlfn.TEXTJOIN(" vs ",,C7420:D7420),Calendar!G:G,Calendar!K:K),"")</f>
        <v/>
      </c>
      <c r="AJ7420" s="61" t="str">
        <f>IF(AND(K7420&lt;&gt;"Match of the Day",K7420&lt;&gt;"Match of the Day 2",K7420&lt;&gt;"Match of the Day Repeat"),"",1+MAX($AJ$10:AJ7419))</f>
        <v/>
      </c>
    </row>
    <row r="7421" spans="34:36" x14ac:dyDescent="0.35">
      <c r="AH7421" s="16" t="str">
        <f>IF(AND(B7421="Premier League",E7421="Live"),_xlfn.XLOOKUP(_xlfn.TEXTJOIN(" vs ",,C7421:D7421),Calendar!G:G,Calendar!B:B),IF(AND(B7421="Premier League",E7421="Highlights"),_xlfn.XLOOKUP(H7421,Calendar!O:O,Calendar!N:N,,-1),""))</f>
        <v/>
      </c>
      <c r="AI7421" s="61" t="str">
        <f>IF(AND(AH7421&lt;&gt;"",E7421="Live"),_xlfn.XLOOKUP(_xlfn.TEXTJOIN(" vs ",,C7421:D7421),Calendar!G:G,Calendar!K:K),"")</f>
        <v/>
      </c>
      <c r="AJ7421" s="61" t="str">
        <f>IF(AND(K7421&lt;&gt;"Match of the Day",K7421&lt;&gt;"Match of the Day 2",K7421&lt;&gt;"Match of the Day Repeat"),"",1+MAX($AJ$10:AJ7420))</f>
        <v/>
      </c>
    </row>
    <row r="7422" spans="34:36" x14ac:dyDescent="0.35">
      <c r="AH7422" s="16" t="str">
        <f>IF(AND(B7422="Premier League",E7422="Live"),_xlfn.XLOOKUP(_xlfn.TEXTJOIN(" vs ",,C7422:D7422),Calendar!G:G,Calendar!B:B),IF(AND(B7422="Premier League",E7422="Highlights"),_xlfn.XLOOKUP(H7422,Calendar!O:O,Calendar!N:N,,-1),""))</f>
        <v/>
      </c>
      <c r="AI7422" s="61" t="str">
        <f>IF(AND(AH7422&lt;&gt;"",E7422="Live"),_xlfn.XLOOKUP(_xlfn.TEXTJOIN(" vs ",,C7422:D7422),Calendar!G:G,Calendar!K:K),"")</f>
        <v/>
      </c>
      <c r="AJ7422" s="61" t="str">
        <f>IF(AND(K7422&lt;&gt;"Match of the Day",K7422&lt;&gt;"Match of the Day 2",K7422&lt;&gt;"Match of the Day Repeat"),"",1+MAX($AJ$10:AJ7421))</f>
        <v/>
      </c>
    </row>
    <row r="7423" spans="34:36" x14ac:dyDescent="0.35">
      <c r="AH7423" s="16" t="str">
        <f>IF(AND(B7423="Premier League",E7423="Live"),_xlfn.XLOOKUP(_xlfn.TEXTJOIN(" vs ",,C7423:D7423),Calendar!G:G,Calendar!B:B),IF(AND(B7423="Premier League",E7423="Highlights"),_xlfn.XLOOKUP(H7423,Calendar!O:O,Calendar!N:N,,-1),""))</f>
        <v/>
      </c>
      <c r="AI7423" s="61" t="str">
        <f>IF(AND(AH7423&lt;&gt;"",E7423="Live"),_xlfn.XLOOKUP(_xlfn.TEXTJOIN(" vs ",,C7423:D7423),Calendar!G:G,Calendar!K:K),"")</f>
        <v/>
      </c>
      <c r="AJ7423" s="61" t="str">
        <f>IF(AND(K7423&lt;&gt;"Match of the Day",K7423&lt;&gt;"Match of the Day 2",K7423&lt;&gt;"Match of the Day Repeat"),"",1+MAX($AJ$10:AJ7422))</f>
        <v/>
      </c>
    </row>
    <row r="7424" spans="34:36" x14ac:dyDescent="0.35">
      <c r="AH7424" s="16" t="str">
        <f>IF(AND(B7424="Premier League",E7424="Live"),_xlfn.XLOOKUP(_xlfn.TEXTJOIN(" vs ",,C7424:D7424),Calendar!G:G,Calendar!B:B),IF(AND(B7424="Premier League",E7424="Highlights"),_xlfn.XLOOKUP(H7424,Calendar!O:O,Calendar!N:N,,-1),""))</f>
        <v/>
      </c>
      <c r="AI7424" s="61" t="str">
        <f>IF(AND(AH7424&lt;&gt;"",E7424="Live"),_xlfn.XLOOKUP(_xlfn.TEXTJOIN(" vs ",,C7424:D7424),Calendar!G:G,Calendar!K:K),"")</f>
        <v/>
      </c>
      <c r="AJ7424" s="61" t="str">
        <f>IF(AND(K7424&lt;&gt;"Match of the Day",K7424&lt;&gt;"Match of the Day 2",K7424&lt;&gt;"Match of the Day Repeat"),"",1+MAX($AJ$10:AJ7423))</f>
        <v/>
      </c>
    </row>
    <row r="7425" spans="34:36" x14ac:dyDescent="0.35">
      <c r="AH7425" s="16" t="str">
        <f>IF(AND(B7425="Premier League",E7425="Live"),_xlfn.XLOOKUP(_xlfn.TEXTJOIN(" vs ",,C7425:D7425),Calendar!G:G,Calendar!B:B),IF(AND(B7425="Premier League",E7425="Highlights"),_xlfn.XLOOKUP(H7425,Calendar!O:O,Calendar!N:N,,-1),""))</f>
        <v/>
      </c>
      <c r="AI7425" s="61" t="str">
        <f>IF(AND(AH7425&lt;&gt;"",E7425="Live"),_xlfn.XLOOKUP(_xlfn.TEXTJOIN(" vs ",,C7425:D7425),Calendar!G:G,Calendar!K:K),"")</f>
        <v/>
      </c>
      <c r="AJ7425" s="61" t="str">
        <f>IF(AND(K7425&lt;&gt;"Match of the Day",K7425&lt;&gt;"Match of the Day 2",K7425&lt;&gt;"Match of the Day Repeat"),"",1+MAX($AJ$10:AJ7424))</f>
        <v/>
      </c>
    </row>
    <row r="7426" spans="34:36" x14ac:dyDescent="0.35">
      <c r="AH7426" s="16" t="str">
        <f>IF(AND(B7426="Premier League",E7426="Live"),_xlfn.XLOOKUP(_xlfn.TEXTJOIN(" vs ",,C7426:D7426),Calendar!G:G,Calendar!B:B),IF(AND(B7426="Premier League",E7426="Highlights"),_xlfn.XLOOKUP(H7426,Calendar!O:O,Calendar!N:N,,-1),""))</f>
        <v/>
      </c>
      <c r="AI7426" s="61" t="str">
        <f>IF(AND(AH7426&lt;&gt;"",E7426="Live"),_xlfn.XLOOKUP(_xlfn.TEXTJOIN(" vs ",,C7426:D7426),Calendar!G:G,Calendar!K:K),"")</f>
        <v/>
      </c>
      <c r="AJ7426" s="61" t="str">
        <f>IF(AND(K7426&lt;&gt;"Match of the Day",K7426&lt;&gt;"Match of the Day 2",K7426&lt;&gt;"Match of the Day Repeat"),"",1+MAX($AJ$10:AJ7425))</f>
        <v/>
      </c>
    </row>
    <row r="7427" spans="34:36" x14ac:dyDescent="0.35">
      <c r="AH7427" s="16" t="str">
        <f>IF(AND(B7427="Premier League",E7427="Live"),_xlfn.XLOOKUP(_xlfn.TEXTJOIN(" vs ",,C7427:D7427),Calendar!G:G,Calendar!B:B),IF(AND(B7427="Premier League",E7427="Highlights"),_xlfn.XLOOKUP(H7427,Calendar!O:O,Calendar!N:N,,-1),""))</f>
        <v/>
      </c>
      <c r="AI7427" s="61" t="str">
        <f>IF(AND(AH7427&lt;&gt;"",E7427="Live"),_xlfn.XLOOKUP(_xlfn.TEXTJOIN(" vs ",,C7427:D7427),Calendar!G:G,Calendar!K:K),"")</f>
        <v/>
      </c>
      <c r="AJ7427" s="61" t="str">
        <f>IF(AND(K7427&lt;&gt;"Match of the Day",K7427&lt;&gt;"Match of the Day 2",K7427&lt;&gt;"Match of the Day Repeat"),"",1+MAX($AJ$10:AJ7426))</f>
        <v/>
      </c>
    </row>
    <row r="7428" spans="34:36" x14ac:dyDescent="0.35">
      <c r="AH7428" s="16" t="str">
        <f>IF(AND(B7428="Premier League",E7428="Live"),_xlfn.XLOOKUP(_xlfn.TEXTJOIN(" vs ",,C7428:D7428),Calendar!G:G,Calendar!B:B),IF(AND(B7428="Premier League",E7428="Highlights"),_xlfn.XLOOKUP(H7428,Calendar!O:O,Calendar!N:N,,-1),""))</f>
        <v/>
      </c>
      <c r="AI7428" s="61" t="str">
        <f>IF(AND(AH7428&lt;&gt;"",E7428="Live"),_xlfn.XLOOKUP(_xlfn.TEXTJOIN(" vs ",,C7428:D7428),Calendar!G:G,Calendar!K:K),"")</f>
        <v/>
      </c>
      <c r="AJ7428" s="61" t="str">
        <f>IF(AND(K7428&lt;&gt;"Match of the Day",K7428&lt;&gt;"Match of the Day 2",K7428&lt;&gt;"Match of the Day Repeat"),"",1+MAX($AJ$10:AJ7427))</f>
        <v/>
      </c>
    </row>
    <row r="7429" spans="34:36" x14ac:dyDescent="0.35">
      <c r="AH7429" s="16" t="str">
        <f>IF(AND(B7429="Premier League",E7429="Live"),_xlfn.XLOOKUP(_xlfn.TEXTJOIN(" vs ",,C7429:D7429),Calendar!G:G,Calendar!B:B),IF(AND(B7429="Premier League",E7429="Highlights"),_xlfn.XLOOKUP(H7429,Calendar!O:O,Calendar!N:N,,-1),""))</f>
        <v/>
      </c>
      <c r="AI7429" s="61" t="str">
        <f>IF(AND(AH7429&lt;&gt;"",E7429="Live"),_xlfn.XLOOKUP(_xlfn.TEXTJOIN(" vs ",,C7429:D7429),Calendar!G:G,Calendar!K:K),"")</f>
        <v/>
      </c>
      <c r="AJ7429" s="61" t="str">
        <f>IF(AND(K7429&lt;&gt;"Match of the Day",K7429&lt;&gt;"Match of the Day 2",K7429&lt;&gt;"Match of the Day Repeat"),"",1+MAX($AJ$10:AJ7428))</f>
        <v/>
      </c>
    </row>
    <row r="7430" spans="34:36" x14ac:dyDescent="0.35">
      <c r="AH7430" s="16" t="str">
        <f>IF(AND(B7430="Premier League",E7430="Live"),_xlfn.XLOOKUP(_xlfn.TEXTJOIN(" vs ",,C7430:D7430),Calendar!G:G,Calendar!B:B),IF(AND(B7430="Premier League",E7430="Highlights"),_xlfn.XLOOKUP(H7430,Calendar!O:O,Calendar!N:N,,-1),""))</f>
        <v/>
      </c>
      <c r="AI7430" s="61" t="str">
        <f>IF(AND(AH7430&lt;&gt;"",E7430="Live"),_xlfn.XLOOKUP(_xlfn.TEXTJOIN(" vs ",,C7430:D7430),Calendar!G:G,Calendar!K:K),"")</f>
        <v/>
      </c>
      <c r="AJ7430" s="61" t="str">
        <f>IF(AND(K7430&lt;&gt;"Match of the Day",K7430&lt;&gt;"Match of the Day 2",K7430&lt;&gt;"Match of the Day Repeat"),"",1+MAX($AJ$10:AJ7429))</f>
        <v/>
      </c>
    </row>
    <row r="7431" spans="34:36" x14ac:dyDescent="0.35">
      <c r="AH7431" s="16" t="str">
        <f>IF(AND(B7431="Premier League",E7431="Live"),_xlfn.XLOOKUP(_xlfn.TEXTJOIN(" vs ",,C7431:D7431),Calendar!G:G,Calendar!B:B),IF(AND(B7431="Premier League",E7431="Highlights"),_xlfn.XLOOKUP(H7431,Calendar!O:O,Calendar!N:N,,-1),""))</f>
        <v/>
      </c>
      <c r="AI7431" s="61" t="str">
        <f>IF(AND(AH7431&lt;&gt;"",E7431="Live"),_xlfn.XLOOKUP(_xlfn.TEXTJOIN(" vs ",,C7431:D7431),Calendar!G:G,Calendar!K:K),"")</f>
        <v/>
      </c>
      <c r="AJ7431" s="61" t="str">
        <f>IF(AND(K7431&lt;&gt;"Match of the Day",K7431&lt;&gt;"Match of the Day 2",K7431&lt;&gt;"Match of the Day Repeat"),"",1+MAX($AJ$10:AJ7430))</f>
        <v/>
      </c>
    </row>
    <row r="7432" spans="34:36" x14ac:dyDescent="0.35">
      <c r="AH7432" s="16" t="str">
        <f>IF(AND(B7432="Premier League",E7432="Live"),_xlfn.XLOOKUP(_xlfn.TEXTJOIN(" vs ",,C7432:D7432),Calendar!G:G,Calendar!B:B),IF(AND(B7432="Premier League",E7432="Highlights"),_xlfn.XLOOKUP(H7432,Calendar!O:O,Calendar!N:N,,-1),""))</f>
        <v/>
      </c>
      <c r="AI7432" s="61" t="str">
        <f>IF(AND(AH7432&lt;&gt;"",E7432="Live"),_xlfn.XLOOKUP(_xlfn.TEXTJOIN(" vs ",,C7432:D7432),Calendar!G:G,Calendar!K:K),"")</f>
        <v/>
      </c>
      <c r="AJ7432" s="61" t="str">
        <f>IF(AND(K7432&lt;&gt;"Match of the Day",K7432&lt;&gt;"Match of the Day 2",K7432&lt;&gt;"Match of the Day Repeat"),"",1+MAX($AJ$10:AJ7431))</f>
        <v/>
      </c>
    </row>
    <row r="7433" spans="34:36" x14ac:dyDescent="0.35">
      <c r="AH7433" s="16" t="str">
        <f>IF(AND(B7433="Premier League",E7433="Live"),_xlfn.XLOOKUP(_xlfn.TEXTJOIN(" vs ",,C7433:D7433),Calendar!G:G,Calendar!B:B),IF(AND(B7433="Premier League",E7433="Highlights"),_xlfn.XLOOKUP(H7433,Calendar!O:O,Calendar!N:N,,-1),""))</f>
        <v/>
      </c>
      <c r="AI7433" s="61" t="str">
        <f>IF(AND(AH7433&lt;&gt;"",E7433="Live"),_xlfn.XLOOKUP(_xlfn.TEXTJOIN(" vs ",,C7433:D7433),Calendar!G:G,Calendar!K:K),"")</f>
        <v/>
      </c>
      <c r="AJ7433" s="61" t="str">
        <f>IF(AND(K7433&lt;&gt;"Match of the Day",K7433&lt;&gt;"Match of the Day 2",K7433&lt;&gt;"Match of the Day Repeat"),"",1+MAX($AJ$10:AJ7432))</f>
        <v/>
      </c>
    </row>
    <row r="7434" spans="34:36" x14ac:dyDescent="0.35">
      <c r="AH7434" s="16" t="str">
        <f>IF(AND(B7434="Premier League",E7434="Live"),_xlfn.XLOOKUP(_xlfn.TEXTJOIN(" vs ",,C7434:D7434),Calendar!G:G,Calendar!B:B),IF(AND(B7434="Premier League",E7434="Highlights"),_xlfn.XLOOKUP(H7434,Calendar!O:O,Calendar!N:N,,-1),""))</f>
        <v/>
      </c>
      <c r="AI7434" s="61" t="str">
        <f>IF(AND(AH7434&lt;&gt;"",E7434="Live"),_xlfn.XLOOKUP(_xlfn.TEXTJOIN(" vs ",,C7434:D7434),Calendar!G:G,Calendar!K:K),"")</f>
        <v/>
      </c>
      <c r="AJ7434" s="61" t="str">
        <f>IF(AND(K7434&lt;&gt;"Match of the Day",K7434&lt;&gt;"Match of the Day 2",K7434&lt;&gt;"Match of the Day Repeat"),"",1+MAX($AJ$10:AJ7433))</f>
        <v/>
      </c>
    </row>
    <row r="7435" spans="34:36" x14ac:dyDescent="0.35">
      <c r="AH7435" s="16" t="str">
        <f>IF(AND(B7435="Premier League",E7435="Live"),_xlfn.XLOOKUP(_xlfn.TEXTJOIN(" vs ",,C7435:D7435),Calendar!G:G,Calendar!B:B),IF(AND(B7435="Premier League",E7435="Highlights"),_xlfn.XLOOKUP(H7435,Calendar!O:O,Calendar!N:N,,-1),""))</f>
        <v/>
      </c>
      <c r="AI7435" s="61" t="str">
        <f>IF(AND(AH7435&lt;&gt;"",E7435="Live"),_xlfn.XLOOKUP(_xlfn.TEXTJOIN(" vs ",,C7435:D7435),Calendar!G:G,Calendar!K:K),"")</f>
        <v/>
      </c>
      <c r="AJ7435" s="61" t="str">
        <f>IF(AND(K7435&lt;&gt;"Match of the Day",K7435&lt;&gt;"Match of the Day 2",K7435&lt;&gt;"Match of the Day Repeat"),"",1+MAX($AJ$10:AJ7434))</f>
        <v/>
      </c>
    </row>
    <row r="7436" spans="34:36" x14ac:dyDescent="0.35">
      <c r="AH7436" s="16" t="str">
        <f>IF(AND(B7436="Premier League",E7436="Live"),_xlfn.XLOOKUP(_xlfn.TEXTJOIN(" vs ",,C7436:D7436),Calendar!G:G,Calendar!B:B),IF(AND(B7436="Premier League",E7436="Highlights"),_xlfn.XLOOKUP(H7436,Calendar!O:O,Calendar!N:N,,-1),""))</f>
        <v/>
      </c>
      <c r="AI7436" s="61" t="str">
        <f>IF(AND(AH7436&lt;&gt;"",E7436="Live"),_xlfn.XLOOKUP(_xlfn.TEXTJOIN(" vs ",,C7436:D7436),Calendar!G:G,Calendar!K:K),"")</f>
        <v/>
      </c>
      <c r="AJ7436" s="61" t="str">
        <f>IF(AND(K7436&lt;&gt;"Match of the Day",K7436&lt;&gt;"Match of the Day 2",K7436&lt;&gt;"Match of the Day Repeat"),"",1+MAX($AJ$10:AJ7435))</f>
        <v/>
      </c>
    </row>
    <row r="7437" spans="34:36" x14ac:dyDescent="0.35">
      <c r="AH7437" s="16" t="str">
        <f>IF(AND(B7437="Premier League",E7437="Live"),_xlfn.XLOOKUP(_xlfn.TEXTJOIN(" vs ",,C7437:D7437),Calendar!G:G,Calendar!B:B),IF(AND(B7437="Premier League",E7437="Highlights"),_xlfn.XLOOKUP(H7437,Calendar!O:O,Calendar!N:N,,-1),""))</f>
        <v/>
      </c>
      <c r="AI7437" s="61" t="str">
        <f>IF(AND(AH7437&lt;&gt;"",E7437="Live"),_xlfn.XLOOKUP(_xlfn.TEXTJOIN(" vs ",,C7437:D7437),Calendar!G:G,Calendar!K:K),"")</f>
        <v/>
      </c>
      <c r="AJ7437" s="61" t="str">
        <f>IF(AND(K7437&lt;&gt;"Match of the Day",K7437&lt;&gt;"Match of the Day 2",K7437&lt;&gt;"Match of the Day Repeat"),"",1+MAX($AJ$10:AJ7436))</f>
        <v/>
      </c>
    </row>
    <row r="7438" spans="34:36" x14ac:dyDescent="0.35">
      <c r="AH7438" s="16" t="str">
        <f>IF(AND(B7438="Premier League",E7438="Live"),_xlfn.XLOOKUP(_xlfn.TEXTJOIN(" vs ",,C7438:D7438),Calendar!G:G,Calendar!B:B),IF(AND(B7438="Premier League",E7438="Highlights"),_xlfn.XLOOKUP(H7438,Calendar!O:O,Calendar!N:N,,-1),""))</f>
        <v/>
      </c>
      <c r="AI7438" s="61" t="str">
        <f>IF(AND(AH7438&lt;&gt;"",E7438="Live"),_xlfn.XLOOKUP(_xlfn.TEXTJOIN(" vs ",,C7438:D7438),Calendar!G:G,Calendar!K:K),"")</f>
        <v/>
      </c>
      <c r="AJ7438" s="61" t="str">
        <f>IF(AND(K7438&lt;&gt;"Match of the Day",K7438&lt;&gt;"Match of the Day 2",K7438&lt;&gt;"Match of the Day Repeat"),"",1+MAX($AJ$10:AJ7437))</f>
        <v/>
      </c>
    </row>
    <row r="7439" spans="34:36" x14ac:dyDescent="0.35">
      <c r="AH7439" s="16" t="str">
        <f>IF(AND(B7439="Premier League",E7439="Live"),_xlfn.XLOOKUP(_xlfn.TEXTJOIN(" vs ",,C7439:D7439),Calendar!G:G,Calendar!B:B),IF(AND(B7439="Premier League",E7439="Highlights"),_xlfn.XLOOKUP(H7439,Calendar!O:O,Calendar!N:N,,-1),""))</f>
        <v/>
      </c>
      <c r="AI7439" s="61" t="str">
        <f>IF(AND(AH7439&lt;&gt;"",E7439="Live"),_xlfn.XLOOKUP(_xlfn.TEXTJOIN(" vs ",,C7439:D7439),Calendar!G:G,Calendar!K:K),"")</f>
        <v/>
      </c>
      <c r="AJ7439" s="61" t="str">
        <f>IF(AND(K7439&lt;&gt;"Match of the Day",K7439&lt;&gt;"Match of the Day 2",K7439&lt;&gt;"Match of the Day Repeat"),"",1+MAX($AJ$10:AJ7438))</f>
        <v/>
      </c>
    </row>
    <row r="7440" spans="34:36" x14ac:dyDescent="0.35">
      <c r="AH7440" s="16" t="str">
        <f>IF(AND(B7440="Premier League",E7440="Live"),_xlfn.XLOOKUP(_xlfn.TEXTJOIN(" vs ",,C7440:D7440),Calendar!G:G,Calendar!B:B),IF(AND(B7440="Premier League",E7440="Highlights"),_xlfn.XLOOKUP(H7440,Calendar!O:O,Calendar!N:N,,-1),""))</f>
        <v/>
      </c>
      <c r="AI7440" s="61" t="str">
        <f>IF(AND(AH7440&lt;&gt;"",E7440="Live"),_xlfn.XLOOKUP(_xlfn.TEXTJOIN(" vs ",,C7440:D7440),Calendar!G:G,Calendar!K:K),"")</f>
        <v/>
      </c>
      <c r="AJ7440" s="61" t="str">
        <f>IF(AND(K7440&lt;&gt;"Match of the Day",K7440&lt;&gt;"Match of the Day 2",K7440&lt;&gt;"Match of the Day Repeat"),"",1+MAX($AJ$10:AJ7439))</f>
        <v/>
      </c>
    </row>
    <row r="7441" spans="34:36" x14ac:dyDescent="0.35">
      <c r="AH7441" s="16" t="str">
        <f>IF(AND(B7441="Premier League",E7441="Live"),_xlfn.XLOOKUP(_xlfn.TEXTJOIN(" vs ",,C7441:D7441),Calendar!G:G,Calendar!B:B),IF(AND(B7441="Premier League",E7441="Highlights"),_xlfn.XLOOKUP(H7441,Calendar!O:O,Calendar!N:N,,-1),""))</f>
        <v/>
      </c>
      <c r="AI7441" s="61" t="str">
        <f>IF(AND(AH7441&lt;&gt;"",E7441="Live"),_xlfn.XLOOKUP(_xlfn.TEXTJOIN(" vs ",,C7441:D7441),Calendar!G:G,Calendar!K:K),"")</f>
        <v/>
      </c>
      <c r="AJ7441" s="61" t="str">
        <f>IF(AND(K7441&lt;&gt;"Match of the Day",K7441&lt;&gt;"Match of the Day 2",K7441&lt;&gt;"Match of the Day Repeat"),"",1+MAX($AJ$10:AJ7440))</f>
        <v/>
      </c>
    </row>
    <row r="7442" spans="34:36" x14ac:dyDescent="0.35">
      <c r="AH7442" s="16" t="str">
        <f>IF(AND(B7442="Premier League",E7442="Live"),_xlfn.XLOOKUP(_xlfn.TEXTJOIN(" vs ",,C7442:D7442),Calendar!G:G,Calendar!B:B),IF(AND(B7442="Premier League",E7442="Highlights"),_xlfn.XLOOKUP(H7442,Calendar!O:O,Calendar!N:N,,-1),""))</f>
        <v/>
      </c>
      <c r="AI7442" s="61" t="str">
        <f>IF(AND(AH7442&lt;&gt;"",E7442="Live"),_xlfn.XLOOKUP(_xlfn.TEXTJOIN(" vs ",,C7442:D7442),Calendar!G:G,Calendar!K:K),"")</f>
        <v/>
      </c>
      <c r="AJ7442" s="61" t="str">
        <f>IF(AND(K7442&lt;&gt;"Match of the Day",K7442&lt;&gt;"Match of the Day 2",K7442&lt;&gt;"Match of the Day Repeat"),"",1+MAX($AJ$10:AJ7441))</f>
        <v/>
      </c>
    </row>
    <row r="7443" spans="34:36" x14ac:dyDescent="0.35">
      <c r="AH7443" s="16" t="str">
        <f>IF(AND(B7443="Premier League",E7443="Live"),_xlfn.XLOOKUP(_xlfn.TEXTJOIN(" vs ",,C7443:D7443),Calendar!G:G,Calendar!B:B),IF(AND(B7443="Premier League",E7443="Highlights"),_xlfn.XLOOKUP(H7443,Calendar!O:O,Calendar!N:N,,-1),""))</f>
        <v/>
      </c>
      <c r="AI7443" s="61" t="str">
        <f>IF(AND(AH7443&lt;&gt;"",E7443="Live"),_xlfn.XLOOKUP(_xlfn.TEXTJOIN(" vs ",,C7443:D7443),Calendar!G:G,Calendar!K:K),"")</f>
        <v/>
      </c>
      <c r="AJ7443" s="61" t="str">
        <f>IF(AND(K7443&lt;&gt;"Match of the Day",K7443&lt;&gt;"Match of the Day 2",K7443&lt;&gt;"Match of the Day Repeat"),"",1+MAX($AJ$10:AJ7442))</f>
        <v/>
      </c>
    </row>
    <row r="7444" spans="34:36" x14ac:dyDescent="0.35">
      <c r="AH7444" s="16" t="str">
        <f>IF(AND(B7444="Premier League",E7444="Live"),_xlfn.XLOOKUP(_xlfn.TEXTJOIN(" vs ",,C7444:D7444),Calendar!G:G,Calendar!B:B),IF(AND(B7444="Premier League",E7444="Highlights"),_xlfn.XLOOKUP(H7444,Calendar!O:O,Calendar!N:N,,-1),""))</f>
        <v/>
      </c>
      <c r="AI7444" s="61" t="str">
        <f>IF(AND(AH7444&lt;&gt;"",E7444="Live"),_xlfn.XLOOKUP(_xlfn.TEXTJOIN(" vs ",,C7444:D7444),Calendar!G:G,Calendar!K:K),"")</f>
        <v/>
      </c>
      <c r="AJ7444" s="61" t="str">
        <f>IF(AND(K7444&lt;&gt;"Match of the Day",K7444&lt;&gt;"Match of the Day 2",K7444&lt;&gt;"Match of the Day Repeat"),"",1+MAX($AJ$10:AJ7443))</f>
        <v/>
      </c>
    </row>
    <row r="7445" spans="34:36" x14ac:dyDescent="0.35">
      <c r="AH7445" s="16" t="str">
        <f>IF(AND(B7445="Premier League",E7445="Live"),_xlfn.XLOOKUP(_xlfn.TEXTJOIN(" vs ",,C7445:D7445),Calendar!G:G,Calendar!B:B),IF(AND(B7445="Premier League",E7445="Highlights"),_xlfn.XLOOKUP(H7445,Calendar!O:O,Calendar!N:N,,-1),""))</f>
        <v/>
      </c>
      <c r="AI7445" s="61" t="str">
        <f>IF(AND(AH7445&lt;&gt;"",E7445="Live"),_xlfn.XLOOKUP(_xlfn.TEXTJOIN(" vs ",,C7445:D7445),Calendar!G:G,Calendar!K:K),"")</f>
        <v/>
      </c>
      <c r="AJ7445" s="61" t="str">
        <f>IF(AND(K7445&lt;&gt;"Match of the Day",K7445&lt;&gt;"Match of the Day 2",K7445&lt;&gt;"Match of the Day Repeat"),"",1+MAX($AJ$10:AJ7444))</f>
        <v/>
      </c>
    </row>
    <row r="7446" spans="34:36" x14ac:dyDescent="0.35">
      <c r="AH7446" s="16" t="str">
        <f>IF(AND(B7446="Premier League",E7446="Live"),_xlfn.XLOOKUP(_xlfn.TEXTJOIN(" vs ",,C7446:D7446),Calendar!G:G,Calendar!B:B),IF(AND(B7446="Premier League",E7446="Highlights"),_xlfn.XLOOKUP(H7446,Calendar!O:O,Calendar!N:N,,-1),""))</f>
        <v/>
      </c>
      <c r="AI7446" s="61" t="str">
        <f>IF(AND(AH7446&lt;&gt;"",E7446="Live"),_xlfn.XLOOKUP(_xlfn.TEXTJOIN(" vs ",,C7446:D7446),Calendar!G:G,Calendar!K:K),"")</f>
        <v/>
      </c>
      <c r="AJ7446" s="61" t="str">
        <f>IF(AND(K7446&lt;&gt;"Match of the Day",K7446&lt;&gt;"Match of the Day 2",K7446&lt;&gt;"Match of the Day Repeat"),"",1+MAX($AJ$10:AJ7445))</f>
        <v/>
      </c>
    </row>
    <row r="7447" spans="34:36" x14ac:dyDescent="0.35">
      <c r="AH7447" s="16" t="str">
        <f>IF(AND(B7447="Premier League",E7447="Live"),_xlfn.XLOOKUP(_xlfn.TEXTJOIN(" vs ",,C7447:D7447),Calendar!G:G,Calendar!B:B),IF(AND(B7447="Premier League",E7447="Highlights"),_xlfn.XLOOKUP(H7447,Calendar!O:O,Calendar!N:N,,-1),""))</f>
        <v/>
      </c>
      <c r="AI7447" s="61" t="str">
        <f>IF(AND(AH7447&lt;&gt;"",E7447="Live"),_xlfn.XLOOKUP(_xlfn.TEXTJOIN(" vs ",,C7447:D7447),Calendar!G:G,Calendar!K:K),"")</f>
        <v/>
      </c>
      <c r="AJ7447" s="61" t="str">
        <f>IF(AND(K7447&lt;&gt;"Match of the Day",K7447&lt;&gt;"Match of the Day 2",K7447&lt;&gt;"Match of the Day Repeat"),"",1+MAX($AJ$10:AJ7446))</f>
        <v/>
      </c>
    </row>
    <row r="7448" spans="34:36" x14ac:dyDescent="0.35">
      <c r="AH7448" s="16" t="str">
        <f>IF(AND(B7448="Premier League",E7448="Live"),_xlfn.XLOOKUP(_xlfn.TEXTJOIN(" vs ",,C7448:D7448),Calendar!G:G,Calendar!B:B),IF(AND(B7448="Premier League",E7448="Highlights"),_xlfn.XLOOKUP(H7448,Calendar!O:O,Calendar!N:N,,-1),""))</f>
        <v/>
      </c>
      <c r="AI7448" s="61" t="str">
        <f>IF(AND(AH7448&lt;&gt;"",E7448="Live"),_xlfn.XLOOKUP(_xlfn.TEXTJOIN(" vs ",,C7448:D7448),Calendar!G:G,Calendar!K:K),"")</f>
        <v/>
      </c>
      <c r="AJ7448" s="61" t="str">
        <f>IF(AND(K7448&lt;&gt;"Match of the Day",K7448&lt;&gt;"Match of the Day 2",K7448&lt;&gt;"Match of the Day Repeat"),"",1+MAX($AJ$10:AJ7447))</f>
        <v/>
      </c>
    </row>
    <row r="7449" spans="34:36" x14ac:dyDescent="0.35">
      <c r="AH7449" s="16" t="str">
        <f>IF(AND(B7449="Premier League",E7449="Live"),_xlfn.XLOOKUP(_xlfn.TEXTJOIN(" vs ",,C7449:D7449),Calendar!G:G,Calendar!B:B),IF(AND(B7449="Premier League",E7449="Highlights"),_xlfn.XLOOKUP(H7449,Calendar!O:O,Calendar!N:N,,-1),""))</f>
        <v/>
      </c>
      <c r="AI7449" s="61" t="str">
        <f>IF(AND(AH7449&lt;&gt;"",E7449="Live"),_xlfn.XLOOKUP(_xlfn.TEXTJOIN(" vs ",,C7449:D7449),Calendar!G:G,Calendar!K:K),"")</f>
        <v/>
      </c>
      <c r="AJ7449" s="61" t="str">
        <f>IF(AND(K7449&lt;&gt;"Match of the Day",K7449&lt;&gt;"Match of the Day 2",K7449&lt;&gt;"Match of the Day Repeat"),"",1+MAX($AJ$10:AJ7448))</f>
        <v/>
      </c>
    </row>
    <row r="7450" spans="34:36" x14ac:dyDescent="0.35">
      <c r="AH7450" s="16" t="str">
        <f>IF(AND(B7450="Premier League",E7450="Live"),_xlfn.XLOOKUP(_xlfn.TEXTJOIN(" vs ",,C7450:D7450),Calendar!G:G,Calendar!B:B),IF(AND(B7450="Premier League",E7450="Highlights"),_xlfn.XLOOKUP(H7450,Calendar!O:O,Calendar!N:N,,-1),""))</f>
        <v/>
      </c>
      <c r="AI7450" s="61" t="str">
        <f>IF(AND(AH7450&lt;&gt;"",E7450="Live"),_xlfn.XLOOKUP(_xlfn.TEXTJOIN(" vs ",,C7450:D7450),Calendar!G:G,Calendar!K:K),"")</f>
        <v/>
      </c>
      <c r="AJ7450" s="61" t="str">
        <f>IF(AND(K7450&lt;&gt;"Match of the Day",K7450&lt;&gt;"Match of the Day 2",K7450&lt;&gt;"Match of the Day Repeat"),"",1+MAX($AJ$10:AJ7449))</f>
        <v/>
      </c>
    </row>
    <row r="7451" spans="34:36" x14ac:dyDescent="0.35">
      <c r="AH7451" s="16" t="str">
        <f>IF(AND(B7451="Premier League",E7451="Live"),_xlfn.XLOOKUP(_xlfn.TEXTJOIN(" vs ",,C7451:D7451),Calendar!G:G,Calendar!B:B),IF(AND(B7451="Premier League",E7451="Highlights"),_xlfn.XLOOKUP(H7451,Calendar!O:O,Calendar!N:N,,-1),""))</f>
        <v/>
      </c>
      <c r="AI7451" s="61" t="str">
        <f>IF(AND(AH7451&lt;&gt;"",E7451="Live"),_xlfn.XLOOKUP(_xlfn.TEXTJOIN(" vs ",,C7451:D7451),Calendar!G:G,Calendar!K:K),"")</f>
        <v/>
      </c>
      <c r="AJ7451" s="61" t="str">
        <f>IF(AND(K7451&lt;&gt;"Match of the Day",K7451&lt;&gt;"Match of the Day 2",K7451&lt;&gt;"Match of the Day Repeat"),"",1+MAX($AJ$10:AJ7450))</f>
        <v/>
      </c>
    </row>
    <row r="7452" spans="34:36" x14ac:dyDescent="0.35">
      <c r="AH7452" s="16" t="str">
        <f>IF(AND(B7452="Premier League",E7452="Live"),_xlfn.XLOOKUP(_xlfn.TEXTJOIN(" vs ",,C7452:D7452),Calendar!G:G,Calendar!B:B),IF(AND(B7452="Premier League",E7452="Highlights"),_xlfn.XLOOKUP(H7452,Calendar!O:O,Calendar!N:N,,-1),""))</f>
        <v/>
      </c>
      <c r="AI7452" s="61" t="str">
        <f>IF(AND(AH7452&lt;&gt;"",E7452="Live"),_xlfn.XLOOKUP(_xlfn.TEXTJOIN(" vs ",,C7452:D7452),Calendar!G:G,Calendar!K:K),"")</f>
        <v/>
      </c>
      <c r="AJ7452" s="61" t="str">
        <f>IF(AND(K7452&lt;&gt;"Match of the Day",K7452&lt;&gt;"Match of the Day 2",K7452&lt;&gt;"Match of the Day Repeat"),"",1+MAX($AJ$10:AJ7451))</f>
        <v/>
      </c>
    </row>
    <row r="7453" spans="34:36" x14ac:dyDescent="0.35">
      <c r="AH7453" s="16" t="str">
        <f>IF(AND(B7453="Premier League",E7453="Live"),_xlfn.XLOOKUP(_xlfn.TEXTJOIN(" vs ",,C7453:D7453),Calendar!G:G,Calendar!B:B),IF(AND(B7453="Premier League",E7453="Highlights"),_xlfn.XLOOKUP(H7453,Calendar!O:O,Calendar!N:N,,-1),""))</f>
        <v/>
      </c>
      <c r="AI7453" s="61" t="str">
        <f>IF(AND(AH7453&lt;&gt;"",E7453="Live"),_xlfn.XLOOKUP(_xlfn.TEXTJOIN(" vs ",,C7453:D7453),Calendar!G:G,Calendar!K:K),"")</f>
        <v/>
      </c>
      <c r="AJ7453" s="61" t="str">
        <f>IF(AND(K7453&lt;&gt;"Match of the Day",K7453&lt;&gt;"Match of the Day 2",K7453&lt;&gt;"Match of the Day Repeat"),"",1+MAX($AJ$10:AJ7452))</f>
        <v/>
      </c>
    </row>
    <row r="7454" spans="34:36" x14ac:dyDescent="0.35">
      <c r="AH7454" s="16" t="str">
        <f>IF(AND(B7454="Premier League",E7454="Live"),_xlfn.XLOOKUP(_xlfn.TEXTJOIN(" vs ",,C7454:D7454),Calendar!G:G,Calendar!B:B),IF(AND(B7454="Premier League",E7454="Highlights"),_xlfn.XLOOKUP(H7454,Calendar!O:O,Calendar!N:N,,-1),""))</f>
        <v/>
      </c>
      <c r="AI7454" s="61" t="str">
        <f>IF(AND(AH7454&lt;&gt;"",E7454="Live"),_xlfn.XLOOKUP(_xlfn.TEXTJOIN(" vs ",,C7454:D7454),Calendar!G:G,Calendar!K:K),"")</f>
        <v/>
      </c>
      <c r="AJ7454" s="61" t="str">
        <f>IF(AND(K7454&lt;&gt;"Match of the Day",K7454&lt;&gt;"Match of the Day 2",K7454&lt;&gt;"Match of the Day Repeat"),"",1+MAX($AJ$10:AJ7453))</f>
        <v/>
      </c>
    </row>
    <row r="7455" spans="34:36" x14ac:dyDescent="0.35">
      <c r="AH7455" s="16" t="str">
        <f>IF(AND(B7455="Premier League",E7455="Live"),_xlfn.XLOOKUP(_xlfn.TEXTJOIN(" vs ",,C7455:D7455),Calendar!G:G,Calendar!B:B),IF(AND(B7455="Premier League",E7455="Highlights"),_xlfn.XLOOKUP(H7455,Calendar!O:O,Calendar!N:N,,-1),""))</f>
        <v/>
      </c>
      <c r="AI7455" s="61" t="str">
        <f>IF(AND(AH7455&lt;&gt;"",E7455="Live"),_xlfn.XLOOKUP(_xlfn.TEXTJOIN(" vs ",,C7455:D7455),Calendar!G:G,Calendar!K:K),"")</f>
        <v/>
      </c>
      <c r="AJ7455" s="61" t="str">
        <f>IF(AND(K7455&lt;&gt;"Match of the Day",K7455&lt;&gt;"Match of the Day 2",K7455&lt;&gt;"Match of the Day Repeat"),"",1+MAX($AJ$10:AJ7454))</f>
        <v/>
      </c>
    </row>
    <row r="7456" spans="34:36" x14ac:dyDescent="0.35">
      <c r="AH7456" s="16" t="str">
        <f>IF(AND(B7456="Premier League",E7456="Live"),_xlfn.XLOOKUP(_xlfn.TEXTJOIN(" vs ",,C7456:D7456),Calendar!G:G,Calendar!B:B),IF(AND(B7456="Premier League",E7456="Highlights"),_xlfn.XLOOKUP(H7456,Calendar!O:O,Calendar!N:N,,-1),""))</f>
        <v/>
      </c>
      <c r="AI7456" s="61" t="str">
        <f>IF(AND(AH7456&lt;&gt;"",E7456="Live"),_xlfn.XLOOKUP(_xlfn.TEXTJOIN(" vs ",,C7456:D7456),Calendar!G:G,Calendar!K:K),"")</f>
        <v/>
      </c>
      <c r="AJ7456" s="61" t="str">
        <f>IF(AND(K7456&lt;&gt;"Match of the Day",K7456&lt;&gt;"Match of the Day 2",K7456&lt;&gt;"Match of the Day Repeat"),"",1+MAX($AJ$10:AJ7455))</f>
        <v/>
      </c>
    </row>
    <row r="7457" spans="34:36" x14ac:dyDescent="0.35">
      <c r="AH7457" s="16" t="str">
        <f>IF(AND(B7457="Premier League",E7457="Live"),_xlfn.XLOOKUP(_xlfn.TEXTJOIN(" vs ",,C7457:D7457),Calendar!G:G,Calendar!B:B),IF(AND(B7457="Premier League",E7457="Highlights"),_xlfn.XLOOKUP(H7457,Calendar!O:O,Calendar!N:N,,-1),""))</f>
        <v/>
      </c>
      <c r="AI7457" s="61" t="str">
        <f>IF(AND(AH7457&lt;&gt;"",E7457="Live"),_xlfn.XLOOKUP(_xlfn.TEXTJOIN(" vs ",,C7457:D7457),Calendar!G:G,Calendar!K:K),"")</f>
        <v/>
      </c>
      <c r="AJ7457" s="61" t="str">
        <f>IF(AND(K7457&lt;&gt;"Match of the Day",K7457&lt;&gt;"Match of the Day 2",K7457&lt;&gt;"Match of the Day Repeat"),"",1+MAX($AJ$10:AJ7456))</f>
        <v/>
      </c>
    </row>
    <row r="7458" spans="34:36" x14ac:dyDescent="0.35">
      <c r="AH7458" s="16" t="str">
        <f>IF(AND(B7458="Premier League",E7458="Live"),_xlfn.XLOOKUP(_xlfn.TEXTJOIN(" vs ",,C7458:D7458),Calendar!G:G,Calendar!B:B),IF(AND(B7458="Premier League",E7458="Highlights"),_xlfn.XLOOKUP(H7458,Calendar!O:O,Calendar!N:N,,-1),""))</f>
        <v/>
      </c>
      <c r="AI7458" s="61" t="str">
        <f>IF(AND(AH7458&lt;&gt;"",E7458="Live"),_xlfn.XLOOKUP(_xlfn.TEXTJOIN(" vs ",,C7458:D7458),Calendar!G:G,Calendar!K:K),"")</f>
        <v/>
      </c>
      <c r="AJ7458" s="61" t="str">
        <f>IF(AND(K7458&lt;&gt;"Match of the Day",K7458&lt;&gt;"Match of the Day 2",K7458&lt;&gt;"Match of the Day Repeat"),"",1+MAX($AJ$10:AJ7457))</f>
        <v/>
      </c>
    </row>
    <row r="7459" spans="34:36" x14ac:dyDescent="0.35">
      <c r="AH7459" s="16" t="str">
        <f>IF(AND(B7459="Premier League",E7459="Live"),_xlfn.XLOOKUP(_xlfn.TEXTJOIN(" vs ",,C7459:D7459),Calendar!G:G,Calendar!B:B),IF(AND(B7459="Premier League",E7459="Highlights"),_xlfn.XLOOKUP(H7459,Calendar!O:O,Calendar!N:N,,-1),""))</f>
        <v/>
      </c>
      <c r="AI7459" s="61" t="str">
        <f>IF(AND(AH7459&lt;&gt;"",E7459="Live"),_xlfn.XLOOKUP(_xlfn.TEXTJOIN(" vs ",,C7459:D7459),Calendar!G:G,Calendar!K:K),"")</f>
        <v/>
      </c>
      <c r="AJ7459" s="61" t="str">
        <f>IF(AND(K7459&lt;&gt;"Match of the Day",K7459&lt;&gt;"Match of the Day 2",K7459&lt;&gt;"Match of the Day Repeat"),"",1+MAX($AJ$10:AJ7458))</f>
        <v/>
      </c>
    </row>
    <row r="7460" spans="34:36" x14ac:dyDescent="0.35">
      <c r="AH7460" s="16" t="str">
        <f>IF(AND(B7460="Premier League",E7460="Live"),_xlfn.XLOOKUP(_xlfn.TEXTJOIN(" vs ",,C7460:D7460),Calendar!G:G,Calendar!B:B),IF(AND(B7460="Premier League",E7460="Highlights"),_xlfn.XLOOKUP(H7460,Calendar!O:O,Calendar!N:N,,-1),""))</f>
        <v/>
      </c>
      <c r="AI7460" s="61" t="str">
        <f>IF(AND(AH7460&lt;&gt;"",E7460="Live"),_xlfn.XLOOKUP(_xlfn.TEXTJOIN(" vs ",,C7460:D7460),Calendar!G:G,Calendar!K:K),"")</f>
        <v/>
      </c>
      <c r="AJ7460" s="61" t="str">
        <f>IF(AND(K7460&lt;&gt;"Match of the Day",K7460&lt;&gt;"Match of the Day 2",K7460&lt;&gt;"Match of the Day Repeat"),"",1+MAX($AJ$10:AJ7459))</f>
        <v/>
      </c>
    </row>
    <row r="7461" spans="34:36" x14ac:dyDescent="0.35">
      <c r="AH7461" s="16" t="str">
        <f>IF(AND(B7461="Premier League",E7461="Live"),_xlfn.XLOOKUP(_xlfn.TEXTJOIN(" vs ",,C7461:D7461),Calendar!G:G,Calendar!B:B),IF(AND(B7461="Premier League",E7461="Highlights"),_xlfn.XLOOKUP(H7461,Calendar!O:O,Calendar!N:N,,-1),""))</f>
        <v/>
      </c>
      <c r="AI7461" s="61" t="str">
        <f>IF(AND(AH7461&lt;&gt;"",E7461="Live"),_xlfn.XLOOKUP(_xlfn.TEXTJOIN(" vs ",,C7461:D7461),Calendar!G:G,Calendar!K:K),"")</f>
        <v/>
      </c>
      <c r="AJ7461" s="61" t="str">
        <f>IF(AND(K7461&lt;&gt;"Match of the Day",K7461&lt;&gt;"Match of the Day 2",K7461&lt;&gt;"Match of the Day Repeat"),"",1+MAX($AJ$10:AJ7460))</f>
        <v/>
      </c>
    </row>
    <row r="7462" spans="34:36" x14ac:dyDescent="0.35">
      <c r="AH7462" s="16" t="str">
        <f>IF(AND(B7462="Premier League",E7462="Live"),_xlfn.XLOOKUP(_xlfn.TEXTJOIN(" vs ",,C7462:D7462),Calendar!G:G,Calendar!B:B),IF(AND(B7462="Premier League",E7462="Highlights"),_xlfn.XLOOKUP(H7462,Calendar!O:O,Calendar!N:N,,-1),""))</f>
        <v/>
      </c>
      <c r="AI7462" s="61" t="str">
        <f>IF(AND(AH7462&lt;&gt;"",E7462="Live"),_xlfn.XLOOKUP(_xlfn.TEXTJOIN(" vs ",,C7462:D7462),Calendar!G:G,Calendar!K:K),"")</f>
        <v/>
      </c>
      <c r="AJ7462" s="61" t="str">
        <f>IF(AND(K7462&lt;&gt;"Match of the Day",K7462&lt;&gt;"Match of the Day 2",K7462&lt;&gt;"Match of the Day Repeat"),"",1+MAX($AJ$10:AJ7461))</f>
        <v/>
      </c>
    </row>
    <row r="7463" spans="34:36" x14ac:dyDescent="0.35">
      <c r="AH7463" s="16" t="str">
        <f>IF(AND(B7463="Premier League",E7463="Live"),_xlfn.XLOOKUP(_xlfn.TEXTJOIN(" vs ",,C7463:D7463),Calendar!G:G,Calendar!B:B),IF(AND(B7463="Premier League",E7463="Highlights"),_xlfn.XLOOKUP(H7463,Calendar!O:O,Calendar!N:N,,-1),""))</f>
        <v/>
      </c>
      <c r="AI7463" s="61" t="str">
        <f>IF(AND(AH7463&lt;&gt;"",E7463="Live"),_xlfn.XLOOKUP(_xlfn.TEXTJOIN(" vs ",,C7463:D7463),Calendar!G:G,Calendar!K:K),"")</f>
        <v/>
      </c>
      <c r="AJ7463" s="61" t="str">
        <f>IF(AND(K7463&lt;&gt;"Match of the Day",K7463&lt;&gt;"Match of the Day 2",K7463&lt;&gt;"Match of the Day Repeat"),"",1+MAX($AJ$10:AJ7462))</f>
        <v/>
      </c>
    </row>
    <row r="7464" spans="34:36" x14ac:dyDescent="0.35">
      <c r="AH7464" s="16" t="str">
        <f>IF(AND(B7464="Premier League",E7464="Live"),_xlfn.XLOOKUP(_xlfn.TEXTJOIN(" vs ",,C7464:D7464),Calendar!G:G,Calendar!B:B),IF(AND(B7464="Premier League",E7464="Highlights"),_xlfn.XLOOKUP(H7464,Calendar!O:O,Calendar!N:N,,-1),""))</f>
        <v/>
      </c>
      <c r="AI7464" s="61" t="str">
        <f>IF(AND(AH7464&lt;&gt;"",E7464="Live"),_xlfn.XLOOKUP(_xlfn.TEXTJOIN(" vs ",,C7464:D7464),Calendar!G:G,Calendar!K:K),"")</f>
        <v/>
      </c>
      <c r="AJ7464" s="61" t="str">
        <f>IF(AND(K7464&lt;&gt;"Match of the Day",K7464&lt;&gt;"Match of the Day 2",K7464&lt;&gt;"Match of the Day Repeat"),"",1+MAX($AJ$10:AJ7463))</f>
        <v/>
      </c>
    </row>
    <row r="7465" spans="34:36" x14ac:dyDescent="0.35">
      <c r="AH7465" s="16" t="str">
        <f>IF(AND(B7465="Premier League",E7465="Live"),_xlfn.XLOOKUP(_xlfn.TEXTJOIN(" vs ",,C7465:D7465),Calendar!G:G,Calendar!B:B),IF(AND(B7465="Premier League",E7465="Highlights"),_xlfn.XLOOKUP(H7465,Calendar!O:O,Calendar!N:N,,-1),""))</f>
        <v/>
      </c>
      <c r="AI7465" s="61" t="str">
        <f>IF(AND(AH7465&lt;&gt;"",E7465="Live"),_xlfn.XLOOKUP(_xlfn.TEXTJOIN(" vs ",,C7465:D7465),Calendar!G:G,Calendar!K:K),"")</f>
        <v/>
      </c>
      <c r="AJ7465" s="61" t="str">
        <f>IF(AND(K7465&lt;&gt;"Match of the Day",K7465&lt;&gt;"Match of the Day 2",K7465&lt;&gt;"Match of the Day Repeat"),"",1+MAX($AJ$10:AJ7464))</f>
        <v/>
      </c>
    </row>
    <row r="7466" spans="34:36" x14ac:dyDescent="0.35">
      <c r="AH7466" s="16" t="str">
        <f>IF(AND(B7466="Premier League",E7466="Live"),_xlfn.XLOOKUP(_xlfn.TEXTJOIN(" vs ",,C7466:D7466),Calendar!G:G,Calendar!B:B),IF(AND(B7466="Premier League",E7466="Highlights"),_xlfn.XLOOKUP(H7466,Calendar!O:O,Calendar!N:N,,-1),""))</f>
        <v/>
      </c>
      <c r="AI7466" s="61" t="str">
        <f>IF(AND(AH7466&lt;&gt;"",E7466="Live"),_xlfn.XLOOKUP(_xlfn.TEXTJOIN(" vs ",,C7466:D7466),Calendar!G:G,Calendar!K:K),"")</f>
        <v/>
      </c>
      <c r="AJ7466" s="61" t="str">
        <f>IF(AND(K7466&lt;&gt;"Match of the Day",K7466&lt;&gt;"Match of the Day 2",K7466&lt;&gt;"Match of the Day Repeat"),"",1+MAX($AJ$10:AJ7465))</f>
        <v/>
      </c>
    </row>
    <row r="7467" spans="34:36" x14ac:dyDescent="0.35">
      <c r="AH7467" s="16" t="str">
        <f>IF(AND(B7467="Premier League",E7467="Live"),_xlfn.XLOOKUP(_xlfn.TEXTJOIN(" vs ",,C7467:D7467),Calendar!G:G,Calendar!B:B),IF(AND(B7467="Premier League",E7467="Highlights"),_xlfn.XLOOKUP(H7467,Calendar!O:O,Calendar!N:N,,-1),""))</f>
        <v/>
      </c>
      <c r="AI7467" s="61" t="str">
        <f>IF(AND(AH7467&lt;&gt;"",E7467="Live"),_xlfn.XLOOKUP(_xlfn.TEXTJOIN(" vs ",,C7467:D7467),Calendar!G:G,Calendar!K:K),"")</f>
        <v/>
      </c>
      <c r="AJ7467" s="61" t="str">
        <f>IF(AND(K7467&lt;&gt;"Match of the Day",K7467&lt;&gt;"Match of the Day 2",K7467&lt;&gt;"Match of the Day Repeat"),"",1+MAX($AJ$10:AJ7466))</f>
        <v/>
      </c>
    </row>
    <row r="7468" spans="34:36" x14ac:dyDescent="0.35">
      <c r="AH7468" s="16" t="str">
        <f>IF(AND(B7468="Premier League",E7468="Live"),_xlfn.XLOOKUP(_xlfn.TEXTJOIN(" vs ",,C7468:D7468),Calendar!G:G,Calendar!B:B),IF(AND(B7468="Premier League",E7468="Highlights"),_xlfn.XLOOKUP(H7468,Calendar!O:O,Calendar!N:N,,-1),""))</f>
        <v/>
      </c>
      <c r="AI7468" s="61" t="str">
        <f>IF(AND(AH7468&lt;&gt;"",E7468="Live"),_xlfn.XLOOKUP(_xlfn.TEXTJOIN(" vs ",,C7468:D7468),Calendar!G:G,Calendar!K:K),"")</f>
        <v/>
      </c>
      <c r="AJ7468" s="61" t="str">
        <f>IF(AND(K7468&lt;&gt;"Match of the Day",K7468&lt;&gt;"Match of the Day 2",K7468&lt;&gt;"Match of the Day Repeat"),"",1+MAX($AJ$10:AJ7467))</f>
        <v/>
      </c>
    </row>
    <row r="7469" spans="34:36" x14ac:dyDescent="0.35">
      <c r="AH7469" s="16" t="str">
        <f>IF(AND(B7469="Premier League",E7469="Live"),_xlfn.XLOOKUP(_xlfn.TEXTJOIN(" vs ",,C7469:D7469),Calendar!G:G,Calendar!B:B),IF(AND(B7469="Premier League",E7469="Highlights"),_xlfn.XLOOKUP(H7469,Calendar!O:O,Calendar!N:N,,-1),""))</f>
        <v/>
      </c>
      <c r="AI7469" s="61" t="str">
        <f>IF(AND(AH7469&lt;&gt;"",E7469="Live"),_xlfn.XLOOKUP(_xlfn.TEXTJOIN(" vs ",,C7469:D7469),Calendar!G:G,Calendar!K:K),"")</f>
        <v/>
      </c>
      <c r="AJ7469" s="61" t="str">
        <f>IF(AND(K7469&lt;&gt;"Match of the Day",K7469&lt;&gt;"Match of the Day 2",K7469&lt;&gt;"Match of the Day Repeat"),"",1+MAX($AJ$10:AJ7468))</f>
        <v/>
      </c>
    </row>
    <row r="7470" spans="34:36" x14ac:dyDescent="0.35">
      <c r="AH7470" s="16" t="str">
        <f>IF(AND(B7470="Premier League",E7470="Live"),_xlfn.XLOOKUP(_xlfn.TEXTJOIN(" vs ",,C7470:D7470),Calendar!G:G,Calendar!B:B),IF(AND(B7470="Premier League",E7470="Highlights"),_xlfn.XLOOKUP(H7470,Calendar!O:O,Calendar!N:N,,-1),""))</f>
        <v/>
      </c>
      <c r="AI7470" s="61" t="str">
        <f>IF(AND(AH7470&lt;&gt;"",E7470="Live"),_xlfn.XLOOKUP(_xlfn.TEXTJOIN(" vs ",,C7470:D7470),Calendar!G:G,Calendar!K:K),"")</f>
        <v/>
      </c>
      <c r="AJ7470" s="61" t="str">
        <f>IF(AND(K7470&lt;&gt;"Match of the Day",K7470&lt;&gt;"Match of the Day 2",K7470&lt;&gt;"Match of the Day Repeat"),"",1+MAX($AJ$10:AJ7469))</f>
        <v/>
      </c>
    </row>
    <row r="7471" spans="34:36" x14ac:dyDescent="0.35">
      <c r="AH7471" s="16" t="str">
        <f>IF(AND(B7471="Premier League",E7471="Live"),_xlfn.XLOOKUP(_xlfn.TEXTJOIN(" vs ",,C7471:D7471),Calendar!G:G,Calendar!B:B),IF(AND(B7471="Premier League",E7471="Highlights"),_xlfn.XLOOKUP(H7471,Calendar!O:O,Calendar!N:N,,-1),""))</f>
        <v/>
      </c>
      <c r="AI7471" s="61" t="str">
        <f>IF(AND(AH7471&lt;&gt;"",E7471="Live"),_xlfn.XLOOKUP(_xlfn.TEXTJOIN(" vs ",,C7471:D7471),Calendar!G:G,Calendar!K:K),"")</f>
        <v/>
      </c>
      <c r="AJ7471" s="61" t="str">
        <f>IF(AND(K7471&lt;&gt;"Match of the Day",K7471&lt;&gt;"Match of the Day 2",K7471&lt;&gt;"Match of the Day Repeat"),"",1+MAX($AJ$10:AJ7470))</f>
        <v/>
      </c>
    </row>
    <row r="7472" spans="34:36" x14ac:dyDescent="0.35">
      <c r="AH7472" s="16" t="str">
        <f>IF(AND(B7472="Premier League",E7472="Live"),_xlfn.XLOOKUP(_xlfn.TEXTJOIN(" vs ",,C7472:D7472),Calendar!G:G,Calendar!B:B),IF(AND(B7472="Premier League",E7472="Highlights"),_xlfn.XLOOKUP(H7472,Calendar!O:O,Calendar!N:N,,-1),""))</f>
        <v/>
      </c>
      <c r="AI7472" s="61" t="str">
        <f>IF(AND(AH7472&lt;&gt;"",E7472="Live"),_xlfn.XLOOKUP(_xlfn.TEXTJOIN(" vs ",,C7472:D7472),Calendar!G:G,Calendar!K:K),"")</f>
        <v/>
      </c>
      <c r="AJ7472" s="61" t="str">
        <f>IF(AND(K7472&lt;&gt;"Match of the Day",K7472&lt;&gt;"Match of the Day 2",K7472&lt;&gt;"Match of the Day Repeat"),"",1+MAX($AJ$10:AJ7471))</f>
        <v/>
      </c>
    </row>
    <row r="7473" spans="34:36" x14ac:dyDescent="0.35">
      <c r="AH7473" s="16" t="str">
        <f>IF(AND(B7473="Premier League",E7473="Live"),_xlfn.XLOOKUP(_xlfn.TEXTJOIN(" vs ",,C7473:D7473),Calendar!G:G,Calendar!B:B),IF(AND(B7473="Premier League",E7473="Highlights"),_xlfn.XLOOKUP(H7473,Calendar!O:O,Calendar!N:N,,-1),""))</f>
        <v/>
      </c>
      <c r="AI7473" s="61" t="str">
        <f>IF(AND(AH7473&lt;&gt;"",E7473="Live"),_xlfn.XLOOKUP(_xlfn.TEXTJOIN(" vs ",,C7473:D7473),Calendar!G:G,Calendar!K:K),"")</f>
        <v/>
      </c>
      <c r="AJ7473" s="61" t="str">
        <f>IF(AND(K7473&lt;&gt;"Match of the Day",K7473&lt;&gt;"Match of the Day 2",K7473&lt;&gt;"Match of the Day Repeat"),"",1+MAX($AJ$10:AJ7472))</f>
        <v/>
      </c>
    </row>
    <row r="7474" spans="34:36" x14ac:dyDescent="0.35">
      <c r="AH7474" s="16" t="str">
        <f>IF(AND(B7474="Premier League",E7474="Live"),_xlfn.XLOOKUP(_xlfn.TEXTJOIN(" vs ",,C7474:D7474),Calendar!G:G,Calendar!B:B),IF(AND(B7474="Premier League",E7474="Highlights"),_xlfn.XLOOKUP(H7474,Calendar!O:O,Calendar!N:N,,-1),""))</f>
        <v/>
      </c>
      <c r="AI7474" s="61" t="str">
        <f>IF(AND(AH7474&lt;&gt;"",E7474="Live"),_xlfn.XLOOKUP(_xlfn.TEXTJOIN(" vs ",,C7474:D7474),Calendar!G:G,Calendar!K:K),"")</f>
        <v/>
      </c>
      <c r="AJ7474" s="61" t="str">
        <f>IF(AND(K7474&lt;&gt;"Match of the Day",K7474&lt;&gt;"Match of the Day 2",K7474&lt;&gt;"Match of the Day Repeat"),"",1+MAX($AJ$10:AJ7473))</f>
        <v/>
      </c>
    </row>
    <row r="7475" spans="34:36" x14ac:dyDescent="0.35">
      <c r="AH7475" s="16" t="str">
        <f>IF(AND(B7475="Premier League",E7475="Live"),_xlfn.XLOOKUP(_xlfn.TEXTJOIN(" vs ",,C7475:D7475),Calendar!G:G,Calendar!B:B),IF(AND(B7475="Premier League",E7475="Highlights"),_xlfn.XLOOKUP(H7475,Calendar!O:O,Calendar!N:N,,-1),""))</f>
        <v/>
      </c>
      <c r="AI7475" s="61" t="str">
        <f>IF(AND(AH7475&lt;&gt;"",E7475="Live"),_xlfn.XLOOKUP(_xlfn.TEXTJOIN(" vs ",,C7475:D7475),Calendar!G:G,Calendar!K:K),"")</f>
        <v/>
      </c>
      <c r="AJ7475" s="61" t="str">
        <f>IF(AND(K7475&lt;&gt;"Match of the Day",K7475&lt;&gt;"Match of the Day 2",K7475&lt;&gt;"Match of the Day Repeat"),"",1+MAX($AJ$10:AJ7474))</f>
        <v/>
      </c>
    </row>
    <row r="7476" spans="34:36" x14ac:dyDescent="0.35">
      <c r="AH7476" s="16" t="str">
        <f>IF(AND(B7476="Premier League",E7476="Live"),_xlfn.XLOOKUP(_xlfn.TEXTJOIN(" vs ",,C7476:D7476),Calendar!G:G,Calendar!B:B),IF(AND(B7476="Premier League",E7476="Highlights"),_xlfn.XLOOKUP(H7476,Calendar!O:O,Calendar!N:N,,-1),""))</f>
        <v/>
      </c>
      <c r="AI7476" s="61" t="str">
        <f>IF(AND(AH7476&lt;&gt;"",E7476="Live"),_xlfn.XLOOKUP(_xlfn.TEXTJOIN(" vs ",,C7476:D7476),Calendar!G:G,Calendar!K:K),"")</f>
        <v/>
      </c>
      <c r="AJ7476" s="61" t="str">
        <f>IF(AND(K7476&lt;&gt;"Match of the Day",K7476&lt;&gt;"Match of the Day 2",K7476&lt;&gt;"Match of the Day Repeat"),"",1+MAX($AJ$10:AJ7475))</f>
        <v/>
      </c>
    </row>
    <row r="7477" spans="34:36" x14ac:dyDescent="0.35">
      <c r="AH7477" s="16" t="str">
        <f>IF(AND(B7477="Premier League",E7477="Live"),_xlfn.XLOOKUP(_xlfn.TEXTJOIN(" vs ",,C7477:D7477),Calendar!G:G,Calendar!B:B),IF(AND(B7477="Premier League",E7477="Highlights"),_xlfn.XLOOKUP(H7477,Calendar!O:O,Calendar!N:N,,-1),""))</f>
        <v/>
      </c>
      <c r="AI7477" s="61" t="str">
        <f>IF(AND(AH7477&lt;&gt;"",E7477="Live"),_xlfn.XLOOKUP(_xlfn.TEXTJOIN(" vs ",,C7477:D7477),Calendar!G:G,Calendar!K:K),"")</f>
        <v/>
      </c>
      <c r="AJ7477" s="61" t="str">
        <f>IF(AND(K7477&lt;&gt;"Match of the Day",K7477&lt;&gt;"Match of the Day 2",K7477&lt;&gt;"Match of the Day Repeat"),"",1+MAX($AJ$10:AJ7476))</f>
        <v/>
      </c>
    </row>
    <row r="7478" spans="34:36" x14ac:dyDescent="0.35">
      <c r="AH7478" s="16" t="str">
        <f>IF(AND(B7478="Premier League",E7478="Live"),_xlfn.XLOOKUP(_xlfn.TEXTJOIN(" vs ",,C7478:D7478),Calendar!G:G,Calendar!B:B),IF(AND(B7478="Premier League",E7478="Highlights"),_xlfn.XLOOKUP(H7478,Calendar!O:O,Calendar!N:N,,-1),""))</f>
        <v/>
      </c>
      <c r="AI7478" s="61" t="str">
        <f>IF(AND(AH7478&lt;&gt;"",E7478="Live"),_xlfn.XLOOKUP(_xlfn.TEXTJOIN(" vs ",,C7478:D7478),Calendar!G:G,Calendar!K:K),"")</f>
        <v/>
      </c>
      <c r="AJ7478" s="61" t="str">
        <f>IF(AND(K7478&lt;&gt;"Match of the Day",K7478&lt;&gt;"Match of the Day 2",K7478&lt;&gt;"Match of the Day Repeat"),"",1+MAX($AJ$10:AJ7477))</f>
        <v/>
      </c>
    </row>
    <row r="7479" spans="34:36" x14ac:dyDescent="0.35">
      <c r="AH7479" s="16" t="str">
        <f>IF(AND(B7479="Premier League",E7479="Live"),_xlfn.XLOOKUP(_xlfn.TEXTJOIN(" vs ",,C7479:D7479),Calendar!G:G,Calendar!B:B),IF(AND(B7479="Premier League",E7479="Highlights"),_xlfn.XLOOKUP(H7479,Calendar!O:O,Calendar!N:N,,-1),""))</f>
        <v/>
      </c>
      <c r="AI7479" s="61" t="str">
        <f>IF(AND(AH7479&lt;&gt;"",E7479="Live"),_xlfn.XLOOKUP(_xlfn.TEXTJOIN(" vs ",,C7479:D7479),Calendar!G:G,Calendar!K:K),"")</f>
        <v/>
      </c>
      <c r="AJ7479" s="61" t="str">
        <f>IF(AND(K7479&lt;&gt;"Match of the Day",K7479&lt;&gt;"Match of the Day 2",K7479&lt;&gt;"Match of the Day Repeat"),"",1+MAX($AJ$10:AJ7478))</f>
        <v/>
      </c>
    </row>
    <row r="7480" spans="34:36" x14ac:dyDescent="0.35">
      <c r="AH7480" s="16" t="str">
        <f>IF(AND(B7480="Premier League",E7480="Live"),_xlfn.XLOOKUP(_xlfn.TEXTJOIN(" vs ",,C7480:D7480),Calendar!G:G,Calendar!B:B),IF(AND(B7480="Premier League",E7480="Highlights"),_xlfn.XLOOKUP(H7480,Calendar!O:O,Calendar!N:N,,-1),""))</f>
        <v/>
      </c>
      <c r="AI7480" s="61" t="str">
        <f>IF(AND(AH7480&lt;&gt;"",E7480="Live"),_xlfn.XLOOKUP(_xlfn.TEXTJOIN(" vs ",,C7480:D7480),Calendar!G:G,Calendar!K:K),"")</f>
        <v/>
      </c>
      <c r="AJ7480" s="61" t="str">
        <f>IF(AND(K7480&lt;&gt;"Match of the Day",K7480&lt;&gt;"Match of the Day 2",K7480&lt;&gt;"Match of the Day Repeat"),"",1+MAX($AJ$10:AJ7479))</f>
        <v/>
      </c>
    </row>
    <row r="7481" spans="34:36" x14ac:dyDescent="0.35">
      <c r="AH7481" s="16" t="str">
        <f>IF(AND(B7481="Premier League",E7481="Live"),_xlfn.XLOOKUP(_xlfn.TEXTJOIN(" vs ",,C7481:D7481),Calendar!G:G,Calendar!B:B),IF(AND(B7481="Premier League",E7481="Highlights"),_xlfn.XLOOKUP(H7481,Calendar!O:O,Calendar!N:N,,-1),""))</f>
        <v/>
      </c>
      <c r="AI7481" s="61" t="str">
        <f>IF(AND(AH7481&lt;&gt;"",E7481="Live"),_xlfn.XLOOKUP(_xlfn.TEXTJOIN(" vs ",,C7481:D7481),Calendar!G:G,Calendar!K:K),"")</f>
        <v/>
      </c>
      <c r="AJ7481" s="61" t="str">
        <f>IF(AND(K7481&lt;&gt;"Match of the Day",K7481&lt;&gt;"Match of the Day 2",K7481&lt;&gt;"Match of the Day Repeat"),"",1+MAX($AJ$10:AJ7480))</f>
        <v/>
      </c>
    </row>
    <row r="7482" spans="34:36" x14ac:dyDescent="0.35">
      <c r="AH7482" s="16" t="str">
        <f>IF(AND(B7482="Premier League",E7482="Live"),_xlfn.XLOOKUP(_xlfn.TEXTJOIN(" vs ",,C7482:D7482),Calendar!G:G,Calendar!B:B),IF(AND(B7482="Premier League",E7482="Highlights"),_xlfn.XLOOKUP(H7482,Calendar!O:O,Calendar!N:N,,-1),""))</f>
        <v/>
      </c>
      <c r="AI7482" s="61" t="str">
        <f>IF(AND(AH7482&lt;&gt;"",E7482="Live"),_xlfn.XLOOKUP(_xlfn.TEXTJOIN(" vs ",,C7482:D7482),Calendar!G:G,Calendar!K:K),"")</f>
        <v/>
      </c>
      <c r="AJ7482" s="61" t="str">
        <f>IF(AND(K7482&lt;&gt;"Match of the Day",K7482&lt;&gt;"Match of the Day 2",K7482&lt;&gt;"Match of the Day Repeat"),"",1+MAX($AJ$10:AJ7481))</f>
        <v/>
      </c>
    </row>
    <row r="7483" spans="34:36" x14ac:dyDescent="0.35">
      <c r="AH7483" s="16" t="str">
        <f>IF(AND(B7483="Premier League",E7483="Live"),_xlfn.XLOOKUP(_xlfn.TEXTJOIN(" vs ",,C7483:D7483),Calendar!G:G,Calendar!B:B),IF(AND(B7483="Premier League",E7483="Highlights"),_xlfn.XLOOKUP(H7483,Calendar!O:O,Calendar!N:N,,-1),""))</f>
        <v/>
      </c>
      <c r="AI7483" s="61" t="str">
        <f>IF(AND(AH7483&lt;&gt;"",E7483="Live"),_xlfn.XLOOKUP(_xlfn.TEXTJOIN(" vs ",,C7483:D7483),Calendar!G:G,Calendar!K:K),"")</f>
        <v/>
      </c>
      <c r="AJ7483" s="61" t="str">
        <f>IF(AND(K7483&lt;&gt;"Match of the Day",K7483&lt;&gt;"Match of the Day 2",K7483&lt;&gt;"Match of the Day Repeat"),"",1+MAX($AJ$10:AJ7482))</f>
        <v/>
      </c>
    </row>
    <row r="7484" spans="34:36" x14ac:dyDescent="0.35">
      <c r="AH7484" s="16" t="str">
        <f>IF(AND(B7484="Premier League",E7484="Live"),_xlfn.XLOOKUP(_xlfn.TEXTJOIN(" vs ",,C7484:D7484),Calendar!G:G,Calendar!B:B),IF(AND(B7484="Premier League",E7484="Highlights"),_xlfn.XLOOKUP(H7484,Calendar!O:O,Calendar!N:N,,-1),""))</f>
        <v/>
      </c>
      <c r="AI7484" s="61" t="str">
        <f>IF(AND(AH7484&lt;&gt;"",E7484="Live"),_xlfn.XLOOKUP(_xlfn.TEXTJOIN(" vs ",,C7484:D7484),Calendar!G:G,Calendar!K:K),"")</f>
        <v/>
      </c>
      <c r="AJ7484" s="61" t="str">
        <f>IF(AND(K7484&lt;&gt;"Match of the Day",K7484&lt;&gt;"Match of the Day 2",K7484&lt;&gt;"Match of the Day Repeat"),"",1+MAX($AJ$10:AJ7483))</f>
        <v/>
      </c>
    </row>
    <row r="7485" spans="34:36" x14ac:dyDescent="0.35">
      <c r="AH7485" s="16" t="str">
        <f>IF(AND(B7485="Premier League",E7485="Live"),_xlfn.XLOOKUP(_xlfn.TEXTJOIN(" vs ",,C7485:D7485),Calendar!G:G,Calendar!B:B),IF(AND(B7485="Premier League",E7485="Highlights"),_xlfn.XLOOKUP(H7485,Calendar!O:O,Calendar!N:N,,-1),""))</f>
        <v/>
      </c>
      <c r="AI7485" s="61" t="str">
        <f>IF(AND(AH7485&lt;&gt;"",E7485="Live"),_xlfn.XLOOKUP(_xlfn.TEXTJOIN(" vs ",,C7485:D7485),Calendar!G:G,Calendar!K:K),"")</f>
        <v/>
      </c>
      <c r="AJ7485" s="61" t="str">
        <f>IF(AND(K7485&lt;&gt;"Match of the Day",K7485&lt;&gt;"Match of the Day 2",K7485&lt;&gt;"Match of the Day Repeat"),"",1+MAX($AJ$10:AJ7484))</f>
        <v/>
      </c>
    </row>
    <row r="7486" spans="34:36" x14ac:dyDescent="0.35">
      <c r="AH7486" s="16" t="str">
        <f>IF(AND(B7486="Premier League",E7486="Live"),_xlfn.XLOOKUP(_xlfn.TEXTJOIN(" vs ",,C7486:D7486),Calendar!G:G,Calendar!B:B),IF(AND(B7486="Premier League",E7486="Highlights"),_xlfn.XLOOKUP(H7486,Calendar!O:O,Calendar!N:N,,-1),""))</f>
        <v/>
      </c>
      <c r="AI7486" s="61" t="str">
        <f>IF(AND(AH7486&lt;&gt;"",E7486="Live"),_xlfn.XLOOKUP(_xlfn.TEXTJOIN(" vs ",,C7486:D7486),Calendar!G:G,Calendar!K:K),"")</f>
        <v/>
      </c>
      <c r="AJ7486" s="61" t="str">
        <f>IF(AND(K7486&lt;&gt;"Match of the Day",K7486&lt;&gt;"Match of the Day 2",K7486&lt;&gt;"Match of the Day Repeat"),"",1+MAX($AJ$10:AJ7485))</f>
        <v/>
      </c>
    </row>
    <row r="7487" spans="34:36" x14ac:dyDescent="0.35">
      <c r="AH7487" s="16" t="str">
        <f>IF(AND(B7487="Premier League",E7487="Live"),_xlfn.XLOOKUP(_xlfn.TEXTJOIN(" vs ",,C7487:D7487),Calendar!G:G,Calendar!B:B),IF(AND(B7487="Premier League",E7487="Highlights"),_xlfn.XLOOKUP(H7487,Calendar!O:O,Calendar!N:N,,-1),""))</f>
        <v/>
      </c>
      <c r="AI7487" s="61" t="str">
        <f>IF(AND(AH7487&lt;&gt;"",E7487="Live"),_xlfn.XLOOKUP(_xlfn.TEXTJOIN(" vs ",,C7487:D7487),Calendar!G:G,Calendar!K:K),"")</f>
        <v/>
      </c>
      <c r="AJ7487" s="61" t="str">
        <f>IF(AND(K7487&lt;&gt;"Match of the Day",K7487&lt;&gt;"Match of the Day 2",K7487&lt;&gt;"Match of the Day Repeat"),"",1+MAX($AJ$10:AJ7486))</f>
        <v/>
      </c>
    </row>
    <row r="7488" spans="34:36" x14ac:dyDescent="0.35">
      <c r="AH7488" s="16" t="str">
        <f>IF(AND(B7488="Premier League",E7488="Live"),_xlfn.XLOOKUP(_xlfn.TEXTJOIN(" vs ",,C7488:D7488),Calendar!G:G,Calendar!B:B),IF(AND(B7488="Premier League",E7488="Highlights"),_xlfn.XLOOKUP(H7488,Calendar!O:O,Calendar!N:N,,-1),""))</f>
        <v/>
      </c>
      <c r="AI7488" s="61" t="str">
        <f>IF(AND(AH7488&lt;&gt;"",E7488="Live"),_xlfn.XLOOKUP(_xlfn.TEXTJOIN(" vs ",,C7488:D7488),Calendar!G:G,Calendar!K:K),"")</f>
        <v/>
      </c>
      <c r="AJ7488" s="61" t="str">
        <f>IF(AND(K7488&lt;&gt;"Match of the Day",K7488&lt;&gt;"Match of the Day 2",K7488&lt;&gt;"Match of the Day Repeat"),"",1+MAX($AJ$10:AJ7487))</f>
        <v/>
      </c>
    </row>
    <row r="7489" spans="34:36" x14ac:dyDescent="0.35">
      <c r="AH7489" s="16" t="str">
        <f>IF(AND(B7489="Premier League",E7489="Live"),_xlfn.XLOOKUP(_xlfn.TEXTJOIN(" vs ",,C7489:D7489),Calendar!G:G,Calendar!B:B),IF(AND(B7489="Premier League",E7489="Highlights"),_xlfn.XLOOKUP(H7489,Calendar!O:O,Calendar!N:N,,-1),""))</f>
        <v/>
      </c>
      <c r="AI7489" s="61" t="str">
        <f>IF(AND(AH7489&lt;&gt;"",E7489="Live"),_xlfn.XLOOKUP(_xlfn.TEXTJOIN(" vs ",,C7489:D7489),Calendar!G:G,Calendar!K:K),"")</f>
        <v/>
      </c>
      <c r="AJ7489" s="61" t="str">
        <f>IF(AND(K7489&lt;&gt;"Match of the Day",K7489&lt;&gt;"Match of the Day 2",K7489&lt;&gt;"Match of the Day Repeat"),"",1+MAX($AJ$10:AJ7488))</f>
        <v/>
      </c>
    </row>
    <row r="7490" spans="34:36" x14ac:dyDescent="0.35">
      <c r="AH7490" s="16" t="str">
        <f>IF(AND(B7490="Premier League",E7490="Live"),_xlfn.XLOOKUP(_xlfn.TEXTJOIN(" vs ",,C7490:D7490),Calendar!G:G,Calendar!B:B),IF(AND(B7490="Premier League",E7490="Highlights"),_xlfn.XLOOKUP(H7490,Calendar!O:O,Calendar!N:N,,-1),""))</f>
        <v/>
      </c>
      <c r="AI7490" s="61" t="str">
        <f>IF(AND(AH7490&lt;&gt;"",E7490="Live"),_xlfn.XLOOKUP(_xlfn.TEXTJOIN(" vs ",,C7490:D7490),Calendar!G:G,Calendar!K:K),"")</f>
        <v/>
      </c>
      <c r="AJ7490" s="61" t="str">
        <f>IF(AND(K7490&lt;&gt;"Match of the Day",K7490&lt;&gt;"Match of the Day 2",K7490&lt;&gt;"Match of the Day Repeat"),"",1+MAX($AJ$10:AJ7489))</f>
        <v/>
      </c>
    </row>
    <row r="7491" spans="34:36" x14ac:dyDescent="0.35">
      <c r="AH7491" s="16" t="str">
        <f>IF(AND(B7491="Premier League",E7491="Live"),_xlfn.XLOOKUP(_xlfn.TEXTJOIN(" vs ",,C7491:D7491),Calendar!G:G,Calendar!B:B),IF(AND(B7491="Premier League",E7491="Highlights"),_xlfn.XLOOKUP(H7491,Calendar!O:O,Calendar!N:N,,-1),""))</f>
        <v/>
      </c>
      <c r="AI7491" s="61" t="str">
        <f>IF(AND(AH7491&lt;&gt;"",E7491="Live"),_xlfn.XLOOKUP(_xlfn.TEXTJOIN(" vs ",,C7491:D7491),Calendar!G:G,Calendar!K:K),"")</f>
        <v/>
      </c>
      <c r="AJ7491" s="61" t="str">
        <f>IF(AND(K7491&lt;&gt;"Match of the Day",K7491&lt;&gt;"Match of the Day 2",K7491&lt;&gt;"Match of the Day Repeat"),"",1+MAX($AJ$10:AJ7490))</f>
        <v/>
      </c>
    </row>
    <row r="7492" spans="34:36" x14ac:dyDescent="0.35">
      <c r="AH7492" s="16" t="str">
        <f>IF(AND(B7492="Premier League",E7492="Live"),_xlfn.XLOOKUP(_xlfn.TEXTJOIN(" vs ",,C7492:D7492),Calendar!G:G,Calendar!B:B),IF(AND(B7492="Premier League",E7492="Highlights"),_xlfn.XLOOKUP(H7492,Calendar!O:O,Calendar!N:N,,-1),""))</f>
        <v/>
      </c>
      <c r="AI7492" s="61" t="str">
        <f>IF(AND(AH7492&lt;&gt;"",E7492="Live"),_xlfn.XLOOKUP(_xlfn.TEXTJOIN(" vs ",,C7492:D7492),Calendar!G:G,Calendar!K:K),"")</f>
        <v/>
      </c>
      <c r="AJ7492" s="61" t="str">
        <f>IF(AND(K7492&lt;&gt;"Match of the Day",K7492&lt;&gt;"Match of the Day 2",K7492&lt;&gt;"Match of the Day Repeat"),"",1+MAX($AJ$10:AJ7491))</f>
        <v/>
      </c>
    </row>
    <row r="7493" spans="34:36" x14ac:dyDescent="0.35">
      <c r="AH7493" s="16" t="str">
        <f>IF(AND(B7493="Premier League",E7493="Live"),_xlfn.XLOOKUP(_xlfn.TEXTJOIN(" vs ",,C7493:D7493),Calendar!G:G,Calendar!B:B),IF(AND(B7493="Premier League",E7493="Highlights"),_xlfn.XLOOKUP(H7493,Calendar!O:O,Calendar!N:N,,-1),""))</f>
        <v/>
      </c>
      <c r="AI7493" s="61" t="str">
        <f>IF(AND(AH7493&lt;&gt;"",E7493="Live"),_xlfn.XLOOKUP(_xlfn.TEXTJOIN(" vs ",,C7493:D7493),Calendar!G:G,Calendar!K:K),"")</f>
        <v/>
      </c>
      <c r="AJ7493" s="61" t="str">
        <f>IF(AND(K7493&lt;&gt;"Match of the Day",K7493&lt;&gt;"Match of the Day 2",K7493&lt;&gt;"Match of the Day Repeat"),"",1+MAX($AJ$10:AJ7492))</f>
        <v/>
      </c>
    </row>
    <row r="7494" spans="34:36" x14ac:dyDescent="0.35">
      <c r="AH7494" s="16" t="str">
        <f>IF(AND(B7494="Premier League",E7494="Live"),_xlfn.XLOOKUP(_xlfn.TEXTJOIN(" vs ",,C7494:D7494),Calendar!G:G,Calendar!B:B),IF(AND(B7494="Premier League",E7494="Highlights"),_xlfn.XLOOKUP(H7494,Calendar!O:O,Calendar!N:N,,-1),""))</f>
        <v/>
      </c>
      <c r="AI7494" s="61" t="str">
        <f>IF(AND(AH7494&lt;&gt;"",E7494="Live"),_xlfn.XLOOKUP(_xlfn.TEXTJOIN(" vs ",,C7494:D7494),Calendar!G:G,Calendar!K:K),"")</f>
        <v/>
      </c>
      <c r="AJ7494" s="61" t="str">
        <f>IF(AND(K7494&lt;&gt;"Match of the Day",K7494&lt;&gt;"Match of the Day 2",K7494&lt;&gt;"Match of the Day Repeat"),"",1+MAX($AJ$10:AJ7493))</f>
        <v/>
      </c>
    </row>
    <row r="7495" spans="34:36" x14ac:dyDescent="0.35">
      <c r="AH7495" s="16" t="str">
        <f>IF(AND(B7495="Premier League",E7495="Live"),_xlfn.XLOOKUP(_xlfn.TEXTJOIN(" vs ",,C7495:D7495),Calendar!G:G,Calendar!B:B),IF(AND(B7495="Premier League",E7495="Highlights"),_xlfn.XLOOKUP(H7495,Calendar!O:O,Calendar!N:N,,-1),""))</f>
        <v/>
      </c>
      <c r="AI7495" s="61" t="str">
        <f>IF(AND(AH7495&lt;&gt;"",E7495="Live"),_xlfn.XLOOKUP(_xlfn.TEXTJOIN(" vs ",,C7495:D7495),Calendar!G:G,Calendar!K:K),"")</f>
        <v/>
      </c>
      <c r="AJ7495" s="61" t="str">
        <f>IF(AND(K7495&lt;&gt;"Match of the Day",K7495&lt;&gt;"Match of the Day 2",K7495&lt;&gt;"Match of the Day Repeat"),"",1+MAX($AJ$10:AJ7494))</f>
        <v/>
      </c>
    </row>
    <row r="7496" spans="34:36" x14ac:dyDescent="0.35">
      <c r="AH7496" s="16" t="str">
        <f>IF(AND(B7496="Premier League",E7496="Live"),_xlfn.XLOOKUP(_xlfn.TEXTJOIN(" vs ",,C7496:D7496),Calendar!G:G,Calendar!B:B),IF(AND(B7496="Premier League",E7496="Highlights"),_xlfn.XLOOKUP(H7496,Calendar!O:O,Calendar!N:N,,-1),""))</f>
        <v/>
      </c>
      <c r="AI7496" s="61" t="str">
        <f>IF(AND(AH7496&lt;&gt;"",E7496="Live"),_xlfn.XLOOKUP(_xlfn.TEXTJOIN(" vs ",,C7496:D7496),Calendar!G:G,Calendar!K:K),"")</f>
        <v/>
      </c>
      <c r="AJ7496" s="61" t="str">
        <f>IF(AND(K7496&lt;&gt;"Match of the Day",K7496&lt;&gt;"Match of the Day 2",K7496&lt;&gt;"Match of the Day Repeat"),"",1+MAX($AJ$10:AJ7495))</f>
        <v/>
      </c>
    </row>
    <row r="7497" spans="34:36" x14ac:dyDescent="0.35">
      <c r="AH7497" s="16" t="str">
        <f>IF(AND(B7497="Premier League",E7497="Live"),_xlfn.XLOOKUP(_xlfn.TEXTJOIN(" vs ",,C7497:D7497),Calendar!G:G,Calendar!B:B),IF(AND(B7497="Premier League",E7497="Highlights"),_xlfn.XLOOKUP(H7497,Calendar!O:O,Calendar!N:N,,-1),""))</f>
        <v/>
      </c>
      <c r="AI7497" s="61" t="str">
        <f>IF(AND(AH7497&lt;&gt;"",E7497="Live"),_xlfn.XLOOKUP(_xlfn.TEXTJOIN(" vs ",,C7497:D7497),Calendar!G:G,Calendar!K:K),"")</f>
        <v/>
      </c>
      <c r="AJ7497" s="61" t="str">
        <f>IF(AND(K7497&lt;&gt;"Match of the Day",K7497&lt;&gt;"Match of the Day 2",K7497&lt;&gt;"Match of the Day Repeat"),"",1+MAX($AJ$10:AJ7496))</f>
        <v/>
      </c>
    </row>
    <row r="7498" spans="34:36" x14ac:dyDescent="0.35">
      <c r="AH7498" s="16" t="str">
        <f>IF(AND(B7498="Premier League",E7498="Live"),_xlfn.XLOOKUP(_xlfn.TEXTJOIN(" vs ",,C7498:D7498),Calendar!G:G,Calendar!B:B),IF(AND(B7498="Premier League",E7498="Highlights"),_xlfn.XLOOKUP(H7498,Calendar!O:O,Calendar!N:N,,-1),""))</f>
        <v/>
      </c>
      <c r="AI7498" s="61" t="str">
        <f>IF(AND(AH7498&lt;&gt;"",E7498="Live"),_xlfn.XLOOKUP(_xlfn.TEXTJOIN(" vs ",,C7498:D7498),Calendar!G:G,Calendar!K:K),"")</f>
        <v/>
      </c>
      <c r="AJ7498" s="61" t="str">
        <f>IF(AND(K7498&lt;&gt;"Match of the Day",K7498&lt;&gt;"Match of the Day 2",K7498&lt;&gt;"Match of the Day Repeat"),"",1+MAX($AJ$10:AJ7497))</f>
        <v/>
      </c>
    </row>
    <row r="7499" spans="34:36" x14ac:dyDescent="0.35">
      <c r="AH7499" s="16" t="str">
        <f>IF(AND(B7499="Premier League",E7499="Live"),_xlfn.XLOOKUP(_xlfn.TEXTJOIN(" vs ",,C7499:D7499),Calendar!G:G,Calendar!B:B),IF(AND(B7499="Premier League",E7499="Highlights"),_xlfn.XLOOKUP(H7499,Calendar!O:O,Calendar!N:N,,-1),""))</f>
        <v/>
      </c>
      <c r="AI7499" s="61" t="str">
        <f>IF(AND(AH7499&lt;&gt;"",E7499="Live"),_xlfn.XLOOKUP(_xlfn.TEXTJOIN(" vs ",,C7499:D7499),Calendar!G:G,Calendar!K:K),"")</f>
        <v/>
      </c>
      <c r="AJ7499" s="61" t="str">
        <f>IF(AND(K7499&lt;&gt;"Match of the Day",K7499&lt;&gt;"Match of the Day 2",K7499&lt;&gt;"Match of the Day Repeat"),"",1+MAX($AJ$10:AJ7498))</f>
        <v/>
      </c>
    </row>
    <row r="7500" spans="34:36" x14ac:dyDescent="0.35">
      <c r="AH7500" s="16" t="str">
        <f>IF(AND(B7500="Premier League",E7500="Live"),_xlfn.XLOOKUP(_xlfn.TEXTJOIN(" vs ",,C7500:D7500),Calendar!G:G,Calendar!B:B),IF(AND(B7500="Premier League",E7500="Highlights"),_xlfn.XLOOKUP(H7500,Calendar!O:O,Calendar!N:N,,-1),""))</f>
        <v/>
      </c>
      <c r="AI7500" s="61" t="str">
        <f>IF(AND(AH7500&lt;&gt;"",E7500="Live"),_xlfn.XLOOKUP(_xlfn.TEXTJOIN(" vs ",,C7500:D7500),Calendar!G:G,Calendar!K:K),"")</f>
        <v/>
      </c>
      <c r="AJ7500" s="61" t="str">
        <f>IF(AND(K7500&lt;&gt;"Match of the Day",K7500&lt;&gt;"Match of the Day 2",K7500&lt;&gt;"Match of the Day Repeat"),"",1+MAX($AJ$10:AJ7499))</f>
        <v/>
      </c>
    </row>
    <row r="7501" spans="34:36" x14ac:dyDescent="0.35">
      <c r="AH7501" s="16" t="str">
        <f>IF(AND(B7501="Premier League",E7501="Live"),_xlfn.XLOOKUP(_xlfn.TEXTJOIN(" vs ",,C7501:D7501),Calendar!G:G,Calendar!B:B),IF(AND(B7501="Premier League",E7501="Highlights"),_xlfn.XLOOKUP(H7501,Calendar!O:O,Calendar!N:N,,-1),""))</f>
        <v/>
      </c>
      <c r="AI7501" s="61" t="str">
        <f>IF(AND(AH7501&lt;&gt;"",E7501="Live"),_xlfn.XLOOKUP(_xlfn.TEXTJOIN(" vs ",,C7501:D7501),Calendar!G:G,Calendar!K:K),"")</f>
        <v/>
      </c>
      <c r="AJ7501" s="61" t="str">
        <f>IF(AND(K7501&lt;&gt;"Match of the Day",K7501&lt;&gt;"Match of the Day 2",K7501&lt;&gt;"Match of the Day Repeat"),"",1+MAX($AJ$10:AJ7500))</f>
        <v/>
      </c>
    </row>
    <row r="7502" spans="34:36" x14ac:dyDescent="0.35">
      <c r="AH7502" s="16" t="str">
        <f>IF(AND(B7502="Premier League",E7502="Live"),_xlfn.XLOOKUP(_xlfn.TEXTJOIN(" vs ",,C7502:D7502),Calendar!G:G,Calendar!B:B),IF(AND(B7502="Premier League",E7502="Highlights"),_xlfn.XLOOKUP(H7502,Calendar!O:O,Calendar!N:N,,-1),""))</f>
        <v/>
      </c>
      <c r="AI7502" s="61" t="str">
        <f>IF(AND(AH7502&lt;&gt;"",E7502="Live"),_xlfn.XLOOKUP(_xlfn.TEXTJOIN(" vs ",,C7502:D7502),Calendar!G:G,Calendar!K:K),"")</f>
        <v/>
      </c>
      <c r="AJ7502" s="61" t="str">
        <f>IF(AND(K7502&lt;&gt;"Match of the Day",K7502&lt;&gt;"Match of the Day 2",K7502&lt;&gt;"Match of the Day Repeat"),"",1+MAX($AJ$10:AJ7501))</f>
        <v/>
      </c>
    </row>
    <row r="7503" spans="34:36" x14ac:dyDescent="0.35">
      <c r="AH7503" s="16" t="str">
        <f>IF(AND(B7503="Premier League",E7503="Live"),_xlfn.XLOOKUP(_xlfn.TEXTJOIN(" vs ",,C7503:D7503),Calendar!G:G,Calendar!B:B),IF(AND(B7503="Premier League",E7503="Highlights"),_xlfn.XLOOKUP(H7503,Calendar!O:O,Calendar!N:N,,-1),""))</f>
        <v/>
      </c>
      <c r="AI7503" s="61" t="str">
        <f>IF(AND(AH7503&lt;&gt;"",E7503="Live"),_xlfn.XLOOKUP(_xlfn.TEXTJOIN(" vs ",,C7503:D7503),Calendar!G:G,Calendar!K:K),"")</f>
        <v/>
      </c>
      <c r="AJ7503" s="61" t="str">
        <f>IF(AND(K7503&lt;&gt;"Match of the Day",K7503&lt;&gt;"Match of the Day 2",K7503&lt;&gt;"Match of the Day Repeat"),"",1+MAX($AJ$10:AJ7502))</f>
        <v/>
      </c>
    </row>
    <row r="7504" spans="34:36" x14ac:dyDescent="0.35">
      <c r="AH7504" s="16" t="str">
        <f>IF(AND(B7504="Premier League",E7504="Live"),_xlfn.XLOOKUP(_xlfn.TEXTJOIN(" vs ",,C7504:D7504),Calendar!G:G,Calendar!B:B),IF(AND(B7504="Premier League",E7504="Highlights"),_xlfn.XLOOKUP(H7504,Calendar!O:O,Calendar!N:N,,-1),""))</f>
        <v/>
      </c>
      <c r="AI7504" s="61" t="str">
        <f>IF(AND(AH7504&lt;&gt;"",E7504="Live"),_xlfn.XLOOKUP(_xlfn.TEXTJOIN(" vs ",,C7504:D7504),Calendar!G:G,Calendar!K:K),"")</f>
        <v/>
      </c>
      <c r="AJ7504" s="61" t="str">
        <f>IF(AND(K7504&lt;&gt;"Match of the Day",K7504&lt;&gt;"Match of the Day 2",K7504&lt;&gt;"Match of the Day Repeat"),"",1+MAX($AJ$10:AJ7503))</f>
        <v/>
      </c>
    </row>
    <row r="7505" spans="34:36" x14ac:dyDescent="0.35">
      <c r="AH7505" s="16" t="str">
        <f>IF(AND(B7505="Premier League",E7505="Live"),_xlfn.XLOOKUP(_xlfn.TEXTJOIN(" vs ",,C7505:D7505),Calendar!G:G,Calendar!B:B),IF(AND(B7505="Premier League",E7505="Highlights"),_xlfn.XLOOKUP(H7505,Calendar!O:O,Calendar!N:N,,-1),""))</f>
        <v/>
      </c>
      <c r="AI7505" s="61" t="str">
        <f>IF(AND(AH7505&lt;&gt;"",E7505="Live"),_xlfn.XLOOKUP(_xlfn.TEXTJOIN(" vs ",,C7505:D7505),Calendar!G:G,Calendar!K:K),"")</f>
        <v/>
      </c>
      <c r="AJ7505" s="61" t="str">
        <f>IF(AND(K7505&lt;&gt;"Match of the Day",K7505&lt;&gt;"Match of the Day 2",K7505&lt;&gt;"Match of the Day Repeat"),"",1+MAX($AJ$10:AJ7504))</f>
        <v/>
      </c>
    </row>
    <row r="7506" spans="34:36" x14ac:dyDescent="0.35">
      <c r="AH7506" s="16" t="str">
        <f>IF(AND(B7506="Premier League",E7506="Live"),_xlfn.XLOOKUP(_xlfn.TEXTJOIN(" vs ",,C7506:D7506),Calendar!G:G,Calendar!B:B),IF(AND(B7506="Premier League",E7506="Highlights"),_xlfn.XLOOKUP(H7506,Calendar!O:O,Calendar!N:N,,-1),""))</f>
        <v/>
      </c>
      <c r="AI7506" s="61" t="str">
        <f>IF(AND(AH7506&lt;&gt;"",E7506="Live"),_xlfn.XLOOKUP(_xlfn.TEXTJOIN(" vs ",,C7506:D7506),Calendar!G:G,Calendar!K:K),"")</f>
        <v/>
      </c>
      <c r="AJ7506" s="61" t="str">
        <f>IF(AND(K7506&lt;&gt;"Match of the Day",K7506&lt;&gt;"Match of the Day 2",K7506&lt;&gt;"Match of the Day Repeat"),"",1+MAX($AJ$10:AJ7505))</f>
        <v/>
      </c>
    </row>
    <row r="7507" spans="34:36" x14ac:dyDescent="0.35">
      <c r="AH7507" s="16" t="str">
        <f>IF(AND(B7507="Premier League",E7507="Live"),_xlfn.XLOOKUP(_xlfn.TEXTJOIN(" vs ",,C7507:D7507),Calendar!G:G,Calendar!B:B),IF(AND(B7507="Premier League",E7507="Highlights"),_xlfn.XLOOKUP(H7507,Calendar!O:O,Calendar!N:N,,-1),""))</f>
        <v/>
      </c>
      <c r="AI7507" s="61" t="str">
        <f>IF(AND(AH7507&lt;&gt;"",E7507="Live"),_xlfn.XLOOKUP(_xlfn.TEXTJOIN(" vs ",,C7507:D7507),Calendar!G:G,Calendar!K:K),"")</f>
        <v/>
      </c>
      <c r="AJ7507" s="61" t="str">
        <f>IF(AND(K7507&lt;&gt;"Match of the Day",K7507&lt;&gt;"Match of the Day 2",K7507&lt;&gt;"Match of the Day Repeat"),"",1+MAX($AJ$10:AJ7506))</f>
        <v/>
      </c>
    </row>
    <row r="7508" spans="34:36" x14ac:dyDescent="0.35">
      <c r="AH7508" s="16" t="str">
        <f>IF(AND(B7508="Premier League",E7508="Live"),_xlfn.XLOOKUP(_xlfn.TEXTJOIN(" vs ",,C7508:D7508),Calendar!G:G,Calendar!B:B),IF(AND(B7508="Premier League",E7508="Highlights"),_xlfn.XLOOKUP(H7508,Calendar!O:O,Calendar!N:N,,-1),""))</f>
        <v/>
      </c>
      <c r="AI7508" s="61" t="str">
        <f>IF(AND(AH7508&lt;&gt;"",E7508="Live"),_xlfn.XLOOKUP(_xlfn.TEXTJOIN(" vs ",,C7508:D7508),Calendar!G:G,Calendar!K:K),"")</f>
        <v/>
      </c>
      <c r="AJ7508" s="61" t="str">
        <f>IF(AND(K7508&lt;&gt;"Match of the Day",K7508&lt;&gt;"Match of the Day 2",K7508&lt;&gt;"Match of the Day Repeat"),"",1+MAX($AJ$10:AJ7507))</f>
        <v/>
      </c>
    </row>
    <row r="7509" spans="34:36" x14ac:dyDescent="0.35">
      <c r="AH7509" s="16" t="str">
        <f>IF(AND(B7509="Premier League",E7509="Live"),_xlfn.XLOOKUP(_xlfn.TEXTJOIN(" vs ",,C7509:D7509),Calendar!G:G,Calendar!B:B),IF(AND(B7509="Premier League",E7509="Highlights"),_xlfn.XLOOKUP(H7509,Calendar!O:O,Calendar!N:N,,-1),""))</f>
        <v/>
      </c>
      <c r="AI7509" s="61" t="str">
        <f>IF(AND(AH7509&lt;&gt;"",E7509="Live"),_xlfn.XLOOKUP(_xlfn.TEXTJOIN(" vs ",,C7509:D7509),Calendar!G:G,Calendar!K:K),"")</f>
        <v/>
      </c>
      <c r="AJ7509" s="61" t="str">
        <f>IF(AND(K7509&lt;&gt;"Match of the Day",K7509&lt;&gt;"Match of the Day 2",K7509&lt;&gt;"Match of the Day Repeat"),"",1+MAX($AJ$10:AJ7508))</f>
        <v/>
      </c>
    </row>
    <row r="7510" spans="34:36" x14ac:dyDescent="0.35">
      <c r="AH7510" s="16" t="str">
        <f>IF(AND(B7510="Premier League",E7510="Live"),_xlfn.XLOOKUP(_xlfn.TEXTJOIN(" vs ",,C7510:D7510),Calendar!G:G,Calendar!B:B),IF(AND(B7510="Premier League",E7510="Highlights"),_xlfn.XLOOKUP(H7510,Calendar!O:O,Calendar!N:N,,-1),""))</f>
        <v/>
      </c>
      <c r="AI7510" s="61" t="str">
        <f>IF(AND(AH7510&lt;&gt;"",E7510="Live"),_xlfn.XLOOKUP(_xlfn.TEXTJOIN(" vs ",,C7510:D7510),Calendar!G:G,Calendar!K:K),"")</f>
        <v/>
      </c>
      <c r="AJ7510" s="61" t="str">
        <f>IF(AND(K7510&lt;&gt;"Match of the Day",K7510&lt;&gt;"Match of the Day 2",K7510&lt;&gt;"Match of the Day Repeat"),"",1+MAX($AJ$10:AJ7509))</f>
        <v/>
      </c>
    </row>
    <row r="7511" spans="34:36" x14ac:dyDescent="0.35">
      <c r="AH7511" s="16" t="str">
        <f>IF(AND(B7511="Premier League",E7511="Live"),_xlfn.XLOOKUP(_xlfn.TEXTJOIN(" vs ",,C7511:D7511),Calendar!G:G,Calendar!B:B),IF(AND(B7511="Premier League",E7511="Highlights"),_xlfn.XLOOKUP(H7511,Calendar!O:O,Calendar!N:N,,-1),""))</f>
        <v/>
      </c>
      <c r="AI7511" s="61" t="str">
        <f>IF(AND(AH7511&lt;&gt;"",E7511="Live"),_xlfn.XLOOKUP(_xlfn.TEXTJOIN(" vs ",,C7511:D7511),Calendar!G:G,Calendar!K:K),"")</f>
        <v/>
      </c>
      <c r="AJ7511" s="61" t="str">
        <f>IF(AND(K7511&lt;&gt;"Match of the Day",K7511&lt;&gt;"Match of the Day 2",K7511&lt;&gt;"Match of the Day Repeat"),"",1+MAX($AJ$10:AJ7510))</f>
        <v/>
      </c>
    </row>
    <row r="7512" spans="34:36" x14ac:dyDescent="0.35">
      <c r="AH7512" s="16" t="str">
        <f>IF(AND(B7512="Premier League",E7512="Live"),_xlfn.XLOOKUP(_xlfn.TEXTJOIN(" vs ",,C7512:D7512),Calendar!G:G,Calendar!B:B),IF(AND(B7512="Premier League",E7512="Highlights"),_xlfn.XLOOKUP(H7512,Calendar!O:O,Calendar!N:N,,-1),""))</f>
        <v/>
      </c>
      <c r="AI7512" s="61" t="str">
        <f>IF(AND(AH7512&lt;&gt;"",E7512="Live"),_xlfn.XLOOKUP(_xlfn.TEXTJOIN(" vs ",,C7512:D7512),Calendar!G:G,Calendar!K:K),"")</f>
        <v/>
      </c>
      <c r="AJ7512" s="61" t="str">
        <f>IF(AND(K7512&lt;&gt;"Match of the Day",K7512&lt;&gt;"Match of the Day 2",K7512&lt;&gt;"Match of the Day Repeat"),"",1+MAX($AJ$10:AJ7511))</f>
        <v/>
      </c>
    </row>
    <row r="7513" spans="34:36" x14ac:dyDescent="0.35">
      <c r="AH7513" s="16" t="str">
        <f>IF(AND(B7513="Premier League",E7513="Live"),_xlfn.XLOOKUP(_xlfn.TEXTJOIN(" vs ",,C7513:D7513),Calendar!G:G,Calendar!B:B),IF(AND(B7513="Premier League",E7513="Highlights"),_xlfn.XLOOKUP(H7513,Calendar!O:O,Calendar!N:N,,-1),""))</f>
        <v/>
      </c>
      <c r="AI7513" s="61" t="str">
        <f>IF(AND(AH7513&lt;&gt;"",E7513="Live"),_xlfn.XLOOKUP(_xlfn.TEXTJOIN(" vs ",,C7513:D7513),Calendar!G:G,Calendar!K:K),"")</f>
        <v/>
      </c>
      <c r="AJ7513" s="61" t="str">
        <f>IF(AND(K7513&lt;&gt;"Match of the Day",K7513&lt;&gt;"Match of the Day 2",K7513&lt;&gt;"Match of the Day Repeat"),"",1+MAX($AJ$10:AJ7512))</f>
        <v/>
      </c>
    </row>
    <row r="7514" spans="34:36" x14ac:dyDescent="0.35">
      <c r="AH7514" s="16" t="str">
        <f>IF(AND(B7514="Premier League",E7514="Live"),_xlfn.XLOOKUP(_xlfn.TEXTJOIN(" vs ",,C7514:D7514),Calendar!G:G,Calendar!B:B),IF(AND(B7514="Premier League",E7514="Highlights"),_xlfn.XLOOKUP(H7514,Calendar!O:O,Calendar!N:N,,-1),""))</f>
        <v/>
      </c>
      <c r="AI7514" s="61" t="str">
        <f>IF(AND(AH7514&lt;&gt;"",E7514="Live"),_xlfn.XLOOKUP(_xlfn.TEXTJOIN(" vs ",,C7514:D7514),Calendar!G:G,Calendar!K:K),"")</f>
        <v/>
      </c>
      <c r="AJ7514" s="61" t="str">
        <f>IF(AND(K7514&lt;&gt;"Match of the Day",K7514&lt;&gt;"Match of the Day 2",K7514&lt;&gt;"Match of the Day Repeat"),"",1+MAX($AJ$10:AJ7513))</f>
        <v/>
      </c>
    </row>
    <row r="7515" spans="34:36" x14ac:dyDescent="0.35">
      <c r="AH7515" s="16" t="str">
        <f>IF(AND(B7515="Premier League",E7515="Live"),_xlfn.XLOOKUP(_xlfn.TEXTJOIN(" vs ",,C7515:D7515),Calendar!G:G,Calendar!B:B),IF(AND(B7515="Premier League",E7515="Highlights"),_xlfn.XLOOKUP(H7515,Calendar!O:O,Calendar!N:N,,-1),""))</f>
        <v/>
      </c>
      <c r="AI7515" s="61" t="str">
        <f>IF(AND(AH7515&lt;&gt;"",E7515="Live"),_xlfn.XLOOKUP(_xlfn.TEXTJOIN(" vs ",,C7515:D7515),Calendar!G:G,Calendar!K:K),"")</f>
        <v/>
      </c>
      <c r="AJ7515" s="61" t="str">
        <f>IF(AND(K7515&lt;&gt;"Match of the Day",K7515&lt;&gt;"Match of the Day 2",K7515&lt;&gt;"Match of the Day Repeat"),"",1+MAX($AJ$10:AJ7514))</f>
        <v/>
      </c>
    </row>
    <row r="7516" spans="34:36" x14ac:dyDescent="0.35">
      <c r="AH7516" s="16" t="str">
        <f>IF(AND(B7516="Premier League",E7516="Live"),_xlfn.XLOOKUP(_xlfn.TEXTJOIN(" vs ",,C7516:D7516),Calendar!G:G,Calendar!B:B),IF(AND(B7516="Premier League",E7516="Highlights"),_xlfn.XLOOKUP(H7516,Calendar!O:O,Calendar!N:N,,-1),""))</f>
        <v/>
      </c>
      <c r="AI7516" s="61" t="str">
        <f>IF(AND(AH7516&lt;&gt;"",E7516="Live"),_xlfn.XLOOKUP(_xlfn.TEXTJOIN(" vs ",,C7516:D7516),Calendar!G:G,Calendar!K:K),"")</f>
        <v/>
      </c>
      <c r="AJ7516" s="61" t="str">
        <f>IF(AND(K7516&lt;&gt;"Match of the Day",K7516&lt;&gt;"Match of the Day 2",K7516&lt;&gt;"Match of the Day Repeat"),"",1+MAX($AJ$10:AJ7515))</f>
        <v/>
      </c>
    </row>
    <row r="7517" spans="34:36" x14ac:dyDescent="0.35">
      <c r="AH7517" s="16" t="str">
        <f>IF(AND(B7517="Premier League",E7517="Live"),_xlfn.XLOOKUP(_xlfn.TEXTJOIN(" vs ",,C7517:D7517),Calendar!G:G,Calendar!B:B),IF(AND(B7517="Premier League",E7517="Highlights"),_xlfn.XLOOKUP(H7517,Calendar!O:O,Calendar!N:N,,-1),""))</f>
        <v/>
      </c>
      <c r="AI7517" s="61" t="str">
        <f>IF(AND(AH7517&lt;&gt;"",E7517="Live"),_xlfn.XLOOKUP(_xlfn.TEXTJOIN(" vs ",,C7517:D7517),Calendar!G:G,Calendar!K:K),"")</f>
        <v/>
      </c>
      <c r="AJ7517" s="61" t="str">
        <f>IF(AND(K7517&lt;&gt;"Match of the Day",K7517&lt;&gt;"Match of the Day 2",K7517&lt;&gt;"Match of the Day Repeat"),"",1+MAX($AJ$10:AJ7516))</f>
        <v/>
      </c>
    </row>
    <row r="7518" spans="34:36" x14ac:dyDescent="0.35">
      <c r="AH7518" s="16" t="str">
        <f>IF(AND(B7518="Premier League",E7518="Live"),_xlfn.XLOOKUP(_xlfn.TEXTJOIN(" vs ",,C7518:D7518),Calendar!G:G,Calendar!B:B),IF(AND(B7518="Premier League",E7518="Highlights"),_xlfn.XLOOKUP(H7518,Calendar!O:O,Calendar!N:N,,-1),""))</f>
        <v/>
      </c>
      <c r="AI7518" s="61" t="str">
        <f>IF(AND(AH7518&lt;&gt;"",E7518="Live"),_xlfn.XLOOKUP(_xlfn.TEXTJOIN(" vs ",,C7518:D7518),Calendar!G:G,Calendar!K:K),"")</f>
        <v/>
      </c>
      <c r="AJ7518" s="61" t="str">
        <f>IF(AND(K7518&lt;&gt;"Match of the Day",K7518&lt;&gt;"Match of the Day 2",K7518&lt;&gt;"Match of the Day Repeat"),"",1+MAX($AJ$10:AJ7517))</f>
        <v/>
      </c>
    </row>
    <row r="7519" spans="34:36" x14ac:dyDescent="0.35">
      <c r="AH7519" s="16" t="str">
        <f>IF(AND(B7519="Premier League",E7519="Live"),_xlfn.XLOOKUP(_xlfn.TEXTJOIN(" vs ",,C7519:D7519),Calendar!G:G,Calendar!B:B),IF(AND(B7519="Premier League",E7519="Highlights"),_xlfn.XLOOKUP(H7519,Calendar!O:O,Calendar!N:N,,-1),""))</f>
        <v/>
      </c>
      <c r="AI7519" s="61" t="str">
        <f>IF(AND(AH7519&lt;&gt;"",E7519="Live"),_xlfn.XLOOKUP(_xlfn.TEXTJOIN(" vs ",,C7519:D7519),Calendar!G:G,Calendar!K:K),"")</f>
        <v/>
      </c>
      <c r="AJ7519" s="61" t="str">
        <f>IF(AND(K7519&lt;&gt;"Match of the Day",K7519&lt;&gt;"Match of the Day 2",K7519&lt;&gt;"Match of the Day Repeat"),"",1+MAX($AJ$10:AJ7518))</f>
        <v/>
      </c>
    </row>
    <row r="7520" spans="34:36" x14ac:dyDescent="0.35">
      <c r="AH7520" s="16" t="str">
        <f>IF(AND(B7520="Premier League",E7520="Live"),_xlfn.XLOOKUP(_xlfn.TEXTJOIN(" vs ",,C7520:D7520),Calendar!G:G,Calendar!B:B),IF(AND(B7520="Premier League",E7520="Highlights"),_xlfn.XLOOKUP(H7520,Calendar!O:O,Calendar!N:N,,-1),""))</f>
        <v/>
      </c>
      <c r="AI7520" s="61" t="str">
        <f>IF(AND(AH7520&lt;&gt;"",E7520="Live"),_xlfn.XLOOKUP(_xlfn.TEXTJOIN(" vs ",,C7520:D7520),Calendar!G:G,Calendar!K:K),"")</f>
        <v/>
      </c>
      <c r="AJ7520" s="61" t="str">
        <f>IF(AND(K7520&lt;&gt;"Match of the Day",K7520&lt;&gt;"Match of the Day 2",K7520&lt;&gt;"Match of the Day Repeat"),"",1+MAX($AJ$10:AJ7519))</f>
        <v/>
      </c>
    </row>
    <row r="7521" spans="34:36" x14ac:dyDescent="0.35">
      <c r="AH7521" s="16" t="str">
        <f>IF(AND(B7521="Premier League",E7521="Live"),_xlfn.XLOOKUP(_xlfn.TEXTJOIN(" vs ",,C7521:D7521),Calendar!G:G,Calendar!B:B),IF(AND(B7521="Premier League",E7521="Highlights"),_xlfn.XLOOKUP(H7521,Calendar!O:O,Calendar!N:N,,-1),""))</f>
        <v/>
      </c>
      <c r="AI7521" s="61" t="str">
        <f>IF(AND(AH7521&lt;&gt;"",E7521="Live"),_xlfn.XLOOKUP(_xlfn.TEXTJOIN(" vs ",,C7521:D7521),Calendar!G:G,Calendar!K:K),"")</f>
        <v/>
      </c>
      <c r="AJ7521" s="61" t="str">
        <f>IF(AND(K7521&lt;&gt;"Match of the Day",K7521&lt;&gt;"Match of the Day 2",K7521&lt;&gt;"Match of the Day Repeat"),"",1+MAX($AJ$10:AJ7520))</f>
        <v/>
      </c>
    </row>
    <row r="7522" spans="34:36" x14ac:dyDescent="0.35">
      <c r="AH7522" s="16" t="str">
        <f>IF(AND(B7522="Premier League",E7522="Live"),_xlfn.XLOOKUP(_xlfn.TEXTJOIN(" vs ",,C7522:D7522),Calendar!G:G,Calendar!B:B),IF(AND(B7522="Premier League",E7522="Highlights"),_xlfn.XLOOKUP(H7522,Calendar!O:O,Calendar!N:N,,-1),""))</f>
        <v/>
      </c>
      <c r="AI7522" s="61" t="str">
        <f>IF(AND(AH7522&lt;&gt;"",E7522="Live"),_xlfn.XLOOKUP(_xlfn.TEXTJOIN(" vs ",,C7522:D7522),Calendar!G:G,Calendar!K:K),"")</f>
        <v/>
      </c>
      <c r="AJ7522" s="61" t="str">
        <f>IF(AND(K7522&lt;&gt;"Match of the Day",K7522&lt;&gt;"Match of the Day 2",K7522&lt;&gt;"Match of the Day Repeat"),"",1+MAX($AJ$10:AJ7521))</f>
        <v/>
      </c>
    </row>
    <row r="7523" spans="34:36" x14ac:dyDescent="0.35">
      <c r="AH7523" s="16" t="str">
        <f>IF(AND(B7523="Premier League",E7523="Live"),_xlfn.XLOOKUP(_xlfn.TEXTJOIN(" vs ",,C7523:D7523),Calendar!G:G,Calendar!B:B),IF(AND(B7523="Premier League",E7523="Highlights"),_xlfn.XLOOKUP(H7523,Calendar!O:O,Calendar!N:N,,-1),""))</f>
        <v/>
      </c>
      <c r="AI7523" s="61" t="str">
        <f>IF(AND(AH7523&lt;&gt;"",E7523="Live"),_xlfn.XLOOKUP(_xlfn.TEXTJOIN(" vs ",,C7523:D7523),Calendar!G:G,Calendar!K:K),"")</f>
        <v/>
      </c>
      <c r="AJ7523" s="61" t="str">
        <f>IF(AND(K7523&lt;&gt;"Match of the Day",K7523&lt;&gt;"Match of the Day 2",K7523&lt;&gt;"Match of the Day Repeat"),"",1+MAX($AJ$10:AJ7522))</f>
        <v/>
      </c>
    </row>
    <row r="7524" spans="34:36" x14ac:dyDescent="0.35">
      <c r="AH7524" s="16" t="str">
        <f>IF(AND(B7524="Premier League",E7524="Live"),_xlfn.XLOOKUP(_xlfn.TEXTJOIN(" vs ",,C7524:D7524),Calendar!G:G,Calendar!B:B),IF(AND(B7524="Premier League",E7524="Highlights"),_xlfn.XLOOKUP(H7524,Calendar!O:O,Calendar!N:N,,-1),""))</f>
        <v/>
      </c>
      <c r="AI7524" s="61" t="str">
        <f>IF(AND(AH7524&lt;&gt;"",E7524="Live"),_xlfn.XLOOKUP(_xlfn.TEXTJOIN(" vs ",,C7524:D7524),Calendar!G:G,Calendar!K:K),"")</f>
        <v/>
      </c>
      <c r="AJ7524" s="61" t="str">
        <f>IF(AND(K7524&lt;&gt;"Match of the Day",K7524&lt;&gt;"Match of the Day 2",K7524&lt;&gt;"Match of the Day Repeat"),"",1+MAX($AJ$10:AJ7523))</f>
        <v/>
      </c>
    </row>
    <row r="7525" spans="34:36" x14ac:dyDescent="0.35">
      <c r="AH7525" s="16" t="str">
        <f>IF(AND(B7525="Premier League",E7525="Live"),_xlfn.XLOOKUP(_xlfn.TEXTJOIN(" vs ",,C7525:D7525),Calendar!G:G,Calendar!B:B),IF(AND(B7525="Premier League",E7525="Highlights"),_xlfn.XLOOKUP(H7525,Calendar!O:O,Calendar!N:N,,-1),""))</f>
        <v/>
      </c>
      <c r="AI7525" s="61" t="str">
        <f>IF(AND(AH7525&lt;&gt;"",E7525="Live"),_xlfn.XLOOKUP(_xlfn.TEXTJOIN(" vs ",,C7525:D7525),Calendar!G:G,Calendar!K:K),"")</f>
        <v/>
      </c>
      <c r="AJ7525" s="61" t="str">
        <f>IF(AND(K7525&lt;&gt;"Match of the Day",K7525&lt;&gt;"Match of the Day 2",K7525&lt;&gt;"Match of the Day Repeat"),"",1+MAX($AJ$10:AJ7524))</f>
        <v/>
      </c>
    </row>
    <row r="7526" spans="34:36" x14ac:dyDescent="0.35">
      <c r="AH7526" s="16" t="str">
        <f>IF(AND(B7526="Premier League",E7526="Live"),_xlfn.XLOOKUP(_xlfn.TEXTJOIN(" vs ",,C7526:D7526),Calendar!G:G,Calendar!B:B),IF(AND(B7526="Premier League",E7526="Highlights"),_xlfn.XLOOKUP(H7526,Calendar!O:O,Calendar!N:N,,-1),""))</f>
        <v/>
      </c>
      <c r="AI7526" s="61" t="str">
        <f>IF(AND(AH7526&lt;&gt;"",E7526="Live"),_xlfn.XLOOKUP(_xlfn.TEXTJOIN(" vs ",,C7526:D7526),Calendar!G:G,Calendar!K:K),"")</f>
        <v/>
      </c>
      <c r="AJ7526" s="61" t="str">
        <f>IF(AND(K7526&lt;&gt;"Match of the Day",K7526&lt;&gt;"Match of the Day 2",K7526&lt;&gt;"Match of the Day Repeat"),"",1+MAX($AJ$10:AJ7525))</f>
        <v/>
      </c>
    </row>
    <row r="7527" spans="34:36" x14ac:dyDescent="0.35">
      <c r="AH7527" s="16" t="str">
        <f>IF(AND(B7527="Premier League",E7527="Live"),_xlfn.XLOOKUP(_xlfn.TEXTJOIN(" vs ",,C7527:D7527),Calendar!G:G,Calendar!B:B),IF(AND(B7527="Premier League",E7527="Highlights"),_xlfn.XLOOKUP(H7527,Calendar!O:O,Calendar!N:N,,-1),""))</f>
        <v/>
      </c>
      <c r="AI7527" s="61" t="str">
        <f>IF(AND(AH7527&lt;&gt;"",E7527="Live"),_xlfn.XLOOKUP(_xlfn.TEXTJOIN(" vs ",,C7527:D7527),Calendar!G:G,Calendar!K:K),"")</f>
        <v/>
      </c>
      <c r="AJ7527" s="61" t="str">
        <f>IF(AND(K7527&lt;&gt;"Match of the Day",K7527&lt;&gt;"Match of the Day 2",K7527&lt;&gt;"Match of the Day Repeat"),"",1+MAX($AJ$10:AJ7526))</f>
        <v/>
      </c>
    </row>
    <row r="7528" spans="34:36" x14ac:dyDescent="0.35">
      <c r="AH7528" s="16" t="str">
        <f>IF(AND(B7528="Premier League",E7528="Live"),_xlfn.XLOOKUP(_xlfn.TEXTJOIN(" vs ",,C7528:D7528),Calendar!G:G,Calendar!B:B),IF(AND(B7528="Premier League",E7528="Highlights"),_xlfn.XLOOKUP(H7528,Calendar!O:O,Calendar!N:N,,-1),""))</f>
        <v/>
      </c>
      <c r="AI7528" s="61" t="str">
        <f>IF(AND(AH7528&lt;&gt;"",E7528="Live"),_xlfn.XLOOKUP(_xlfn.TEXTJOIN(" vs ",,C7528:D7528),Calendar!G:G,Calendar!K:K),"")</f>
        <v/>
      </c>
      <c r="AJ7528" s="61" t="str">
        <f>IF(AND(K7528&lt;&gt;"Match of the Day",K7528&lt;&gt;"Match of the Day 2",K7528&lt;&gt;"Match of the Day Repeat"),"",1+MAX($AJ$10:AJ7527))</f>
        <v/>
      </c>
    </row>
    <row r="7529" spans="34:36" x14ac:dyDescent="0.35">
      <c r="AH7529" s="16" t="str">
        <f>IF(AND(B7529="Premier League",E7529="Live"),_xlfn.XLOOKUP(_xlfn.TEXTJOIN(" vs ",,C7529:D7529),Calendar!G:G,Calendar!B:B),IF(AND(B7529="Premier League",E7529="Highlights"),_xlfn.XLOOKUP(H7529,Calendar!O:O,Calendar!N:N,,-1),""))</f>
        <v/>
      </c>
      <c r="AI7529" s="61" t="str">
        <f>IF(AND(AH7529&lt;&gt;"",E7529="Live"),_xlfn.XLOOKUP(_xlfn.TEXTJOIN(" vs ",,C7529:D7529),Calendar!G:G,Calendar!K:K),"")</f>
        <v/>
      </c>
      <c r="AJ7529" s="61" t="str">
        <f>IF(AND(K7529&lt;&gt;"Match of the Day",K7529&lt;&gt;"Match of the Day 2",K7529&lt;&gt;"Match of the Day Repeat"),"",1+MAX($AJ$10:AJ7528))</f>
        <v/>
      </c>
    </row>
    <row r="7530" spans="34:36" x14ac:dyDescent="0.35">
      <c r="AH7530" s="16" t="str">
        <f>IF(AND(B7530="Premier League",E7530="Live"),_xlfn.XLOOKUP(_xlfn.TEXTJOIN(" vs ",,C7530:D7530),Calendar!G:G,Calendar!B:B),IF(AND(B7530="Premier League",E7530="Highlights"),_xlfn.XLOOKUP(H7530,Calendar!O:O,Calendar!N:N,,-1),""))</f>
        <v/>
      </c>
      <c r="AI7530" s="61" t="str">
        <f>IF(AND(AH7530&lt;&gt;"",E7530="Live"),_xlfn.XLOOKUP(_xlfn.TEXTJOIN(" vs ",,C7530:D7530),Calendar!G:G,Calendar!K:K),"")</f>
        <v/>
      </c>
      <c r="AJ7530" s="61" t="str">
        <f>IF(AND(K7530&lt;&gt;"Match of the Day",K7530&lt;&gt;"Match of the Day 2",K7530&lt;&gt;"Match of the Day Repeat"),"",1+MAX($AJ$10:AJ7529))</f>
        <v/>
      </c>
    </row>
    <row r="7531" spans="34:36" x14ac:dyDescent="0.35">
      <c r="AH7531" s="16" t="str">
        <f>IF(AND(B7531="Premier League",E7531="Live"),_xlfn.XLOOKUP(_xlfn.TEXTJOIN(" vs ",,C7531:D7531),Calendar!G:G,Calendar!B:B),IF(AND(B7531="Premier League",E7531="Highlights"),_xlfn.XLOOKUP(H7531,Calendar!O:O,Calendar!N:N,,-1),""))</f>
        <v/>
      </c>
      <c r="AI7531" s="61" t="str">
        <f>IF(AND(AH7531&lt;&gt;"",E7531="Live"),_xlfn.XLOOKUP(_xlfn.TEXTJOIN(" vs ",,C7531:D7531),Calendar!G:G,Calendar!K:K),"")</f>
        <v/>
      </c>
      <c r="AJ7531" s="61" t="str">
        <f>IF(AND(K7531&lt;&gt;"Match of the Day",K7531&lt;&gt;"Match of the Day 2",K7531&lt;&gt;"Match of the Day Repeat"),"",1+MAX($AJ$10:AJ7530))</f>
        <v/>
      </c>
    </row>
    <row r="7532" spans="34:36" x14ac:dyDescent="0.35">
      <c r="AH7532" s="16" t="str">
        <f>IF(AND(B7532="Premier League",E7532="Live"),_xlfn.XLOOKUP(_xlfn.TEXTJOIN(" vs ",,C7532:D7532),Calendar!G:G,Calendar!B:B),IF(AND(B7532="Premier League",E7532="Highlights"),_xlfn.XLOOKUP(H7532,Calendar!O:O,Calendar!N:N,,-1),""))</f>
        <v/>
      </c>
      <c r="AI7532" s="61" t="str">
        <f>IF(AND(AH7532&lt;&gt;"",E7532="Live"),_xlfn.XLOOKUP(_xlfn.TEXTJOIN(" vs ",,C7532:D7532),Calendar!G:G,Calendar!K:K),"")</f>
        <v/>
      </c>
      <c r="AJ7532" s="61" t="str">
        <f>IF(AND(K7532&lt;&gt;"Match of the Day",K7532&lt;&gt;"Match of the Day 2",K7532&lt;&gt;"Match of the Day Repeat"),"",1+MAX($AJ$10:AJ7531))</f>
        <v/>
      </c>
    </row>
    <row r="7533" spans="34:36" x14ac:dyDescent="0.35">
      <c r="AH7533" s="16" t="str">
        <f>IF(AND(B7533="Premier League",E7533="Live"),_xlfn.XLOOKUP(_xlfn.TEXTJOIN(" vs ",,C7533:D7533),Calendar!G:G,Calendar!B:B),IF(AND(B7533="Premier League",E7533="Highlights"),_xlfn.XLOOKUP(H7533,Calendar!O:O,Calendar!N:N,,-1),""))</f>
        <v/>
      </c>
      <c r="AI7533" s="61" t="str">
        <f>IF(AND(AH7533&lt;&gt;"",E7533="Live"),_xlfn.XLOOKUP(_xlfn.TEXTJOIN(" vs ",,C7533:D7533),Calendar!G:G,Calendar!K:K),"")</f>
        <v/>
      </c>
      <c r="AJ7533" s="61" t="str">
        <f>IF(AND(K7533&lt;&gt;"Match of the Day",K7533&lt;&gt;"Match of the Day 2",K7533&lt;&gt;"Match of the Day Repeat"),"",1+MAX($AJ$10:AJ7532))</f>
        <v/>
      </c>
    </row>
    <row r="7534" spans="34:36" x14ac:dyDescent="0.35">
      <c r="AH7534" s="16" t="str">
        <f>IF(AND(B7534="Premier League",E7534="Live"),_xlfn.XLOOKUP(_xlfn.TEXTJOIN(" vs ",,C7534:D7534),Calendar!G:G,Calendar!B:B),IF(AND(B7534="Premier League",E7534="Highlights"),_xlfn.XLOOKUP(H7534,Calendar!O:O,Calendar!N:N,,-1),""))</f>
        <v/>
      </c>
      <c r="AI7534" s="61" t="str">
        <f>IF(AND(AH7534&lt;&gt;"",E7534="Live"),_xlfn.XLOOKUP(_xlfn.TEXTJOIN(" vs ",,C7534:D7534),Calendar!G:G,Calendar!K:K),"")</f>
        <v/>
      </c>
      <c r="AJ7534" s="61" t="str">
        <f>IF(AND(K7534&lt;&gt;"Match of the Day",K7534&lt;&gt;"Match of the Day 2",K7534&lt;&gt;"Match of the Day Repeat"),"",1+MAX($AJ$10:AJ7533))</f>
        <v/>
      </c>
    </row>
    <row r="7535" spans="34:36" x14ac:dyDescent="0.35">
      <c r="AH7535" s="16" t="str">
        <f>IF(AND(B7535="Premier League",E7535="Live"),_xlfn.XLOOKUP(_xlfn.TEXTJOIN(" vs ",,C7535:D7535),Calendar!G:G,Calendar!B:B),IF(AND(B7535="Premier League",E7535="Highlights"),_xlfn.XLOOKUP(H7535,Calendar!O:O,Calendar!N:N,,-1),""))</f>
        <v/>
      </c>
      <c r="AI7535" s="61" t="str">
        <f>IF(AND(AH7535&lt;&gt;"",E7535="Live"),_xlfn.XLOOKUP(_xlfn.TEXTJOIN(" vs ",,C7535:D7535),Calendar!G:G,Calendar!K:K),"")</f>
        <v/>
      </c>
      <c r="AJ7535" s="61" t="str">
        <f>IF(AND(K7535&lt;&gt;"Match of the Day",K7535&lt;&gt;"Match of the Day 2",K7535&lt;&gt;"Match of the Day Repeat"),"",1+MAX($AJ$10:AJ7534))</f>
        <v/>
      </c>
    </row>
    <row r="7536" spans="34:36" x14ac:dyDescent="0.35">
      <c r="AH7536" s="16" t="str">
        <f>IF(AND(B7536="Premier League",E7536="Live"),_xlfn.XLOOKUP(_xlfn.TEXTJOIN(" vs ",,C7536:D7536),Calendar!G:G,Calendar!B:B),IF(AND(B7536="Premier League",E7536="Highlights"),_xlfn.XLOOKUP(H7536,Calendar!O:O,Calendar!N:N,,-1),""))</f>
        <v/>
      </c>
      <c r="AI7536" s="61" t="str">
        <f>IF(AND(AH7536&lt;&gt;"",E7536="Live"),_xlfn.XLOOKUP(_xlfn.TEXTJOIN(" vs ",,C7536:D7536),Calendar!G:G,Calendar!K:K),"")</f>
        <v/>
      </c>
      <c r="AJ7536" s="61" t="str">
        <f>IF(AND(K7536&lt;&gt;"Match of the Day",K7536&lt;&gt;"Match of the Day 2",K7536&lt;&gt;"Match of the Day Repeat"),"",1+MAX($AJ$10:AJ7535))</f>
        <v/>
      </c>
    </row>
    <row r="7537" spans="34:36" x14ac:dyDescent="0.35">
      <c r="AH7537" s="16" t="str">
        <f>IF(AND(B7537="Premier League",E7537="Live"),_xlfn.XLOOKUP(_xlfn.TEXTJOIN(" vs ",,C7537:D7537),Calendar!G:G,Calendar!B:B),IF(AND(B7537="Premier League",E7537="Highlights"),_xlfn.XLOOKUP(H7537,Calendar!O:O,Calendar!N:N,,-1),""))</f>
        <v/>
      </c>
      <c r="AI7537" s="61" t="str">
        <f>IF(AND(AH7537&lt;&gt;"",E7537="Live"),_xlfn.XLOOKUP(_xlfn.TEXTJOIN(" vs ",,C7537:D7537),Calendar!G:G,Calendar!K:K),"")</f>
        <v/>
      </c>
      <c r="AJ7537" s="61" t="str">
        <f>IF(AND(K7537&lt;&gt;"Match of the Day",K7537&lt;&gt;"Match of the Day 2",K7537&lt;&gt;"Match of the Day Repeat"),"",1+MAX($AJ$10:AJ7536))</f>
        <v/>
      </c>
    </row>
    <row r="7538" spans="34:36" x14ac:dyDescent="0.35">
      <c r="AH7538" s="16" t="str">
        <f>IF(AND(B7538="Premier League",E7538="Live"),_xlfn.XLOOKUP(_xlfn.TEXTJOIN(" vs ",,C7538:D7538),Calendar!G:G,Calendar!B:B),IF(AND(B7538="Premier League",E7538="Highlights"),_xlfn.XLOOKUP(H7538,Calendar!O:O,Calendar!N:N,,-1),""))</f>
        <v/>
      </c>
      <c r="AI7538" s="61" t="str">
        <f>IF(AND(AH7538&lt;&gt;"",E7538="Live"),_xlfn.XLOOKUP(_xlfn.TEXTJOIN(" vs ",,C7538:D7538),Calendar!G:G,Calendar!K:K),"")</f>
        <v/>
      </c>
      <c r="AJ7538" s="61" t="str">
        <f>IF(AND(K7538&lt;&gt;"Match of the Day",K7538&lt;&gt;"Match of the Day 2",K7538&lt;&gt;"Match of the Day Repeat"),"",1+MAX($AJ$10:AJ7537))</f>
        <v/>
      </c>
    </row>
    <row r="7539" spans="34:36" x14ac:dyDescent="0.35">
      <c r="AH7539" s="16" t="str">
        <f>IF(AND(B7539="Premier League",E7539="Live"),_xlfn.XLOOKUP(_xlfn.TEXTJOIN(" vs ",,C7539:D7539),Calendar!G:G,Calendar!B:B),IF(AND(B7539="Premier League",E7539="Highlights"),_xlfn.XLOOKUP(H7539,Calendar!O:O,Calendar!N:N,,-1),""))</f>
        <v/>
      </c>
      <c r="AI7539" s="61" t="str">
        <f>IF(AND(AH7539&lt;&gt;"",E7539="Live"),_xlfn.XLOOKUP(_xlfn.TEXTJOIN(" vs ",,C7539:D7539),Calendar!G:G,Calendar!K:K),"")</f>
        <v/>
      </c>
      <c r="AJ7539" s="61" t="str">
        <f>IF(AND(K7539&lt;&gt;"Match of the Day",K7539&lt;&gt;"Match of the Day 2",K7539&lt;&gt;"Match of the Day Repeat"),"",1+MAX($AJ$10:AJ7538))</f>
        <v/>
      </c>
    </row>
    <row r="7540" spans="34:36" x14ac:dyDescent="0.35">
      <c r="AH7540" s="16" t="str">
        <f>IF(AND(B7540="Premier League",E7540="Live"),_xlfn.XLOOKUP(_xlfn.TEXTJOIN(" vs ",,C7540:D7540),Calendar!G:G,Calendar!B:B),IF(AND(B7540="Premier League",E7540="Highlights"),_xlfn.XLOOKUP(H7540,Calendar!O:O,Calendar!N:N,,-1),""))</f>
        <v/>
      </c>
      <c r="AI7540" s="61" t="str">
        <f>IF(AND(AH7540&lt;&gt;"",E7540="Live"),_xlfn.XLOOKUP(_xlfn.TEXTJOIN(" vs ",,C7540:D7540),Calendar!G:G,Calendar!K:K),"")</f>
        <v/>
      </c>
      <c r="AJ7540" s="61" t="str">
        <f>IF(AND(K7540&lt;&gt;"Match of the Day",K7540&lt;&gt;"Match of the Day 2",K7540&lt;&gt;"Match of the Day Repeat"),"",1+MAX($AJ$10:AJ7539))</f>
        <v/>
      </c>
    </row>
    <row r="7541" spans="34:36" x14ac:dyDescent="0.35">
      <c r="AH7541" s="16" t="str">
        <f>IF(AND(B7541="Premier League",E7541="Live"),_xlfn.XLOOKUP(_xlfn.TEXTJOIN(" vs ",,C7541:D7541),Calendar!G:G,Calendar!B:B),IF(AND(B7541="Premier League",E7541="Highlights"),_xlfn.XLOOKUP(H7541,Calendar!O:O,Calendar!N:N,,-1),""))</f>
        <v/>
      </c>
      <c r="AI7541" s="61" t="str">
        <f>IF(AND(AH7541&lt;&gt;"",E7541="Live"),_xlfn.XLOOKUP(_xlfn.TEXTJOIN(" vs ",,C7541:D7541),Calendar!G:G,Calendar!K:K),"")</f>
        <v/>
      </c>
      <c r="AJ7541" s="61" t="str">
        <f>IF(AND(K7541&lt;&gt;"Match of the Day",K7541&lt;&gt;"Match of the Day 2",K7541&lt;&gt;"Match of the Day Repeat"),"",1+MAX($AJ$10:AJ7540))</f>
        <v/>
      </c>
    </row>
    <row r="7542" spans="34:36" x14ac:dyDescent="0.35">
      <c r="AH7542" s="16" t="str">
        <f>IF(AND(B7542="Premier League",E7542="Live"),_xlfn.XLOOKUP(_xlfn.TEXTJOIN(" vs ",,C7542:D7542),Calendar!G:G,Calendar!B:B),IF(AND(B7542="Premier League",E7542="Highlights"),_xlfn.XLOOKUP(H7542,Calendar!O:O,Calendar!N:N,,-1),""))</f>
        <v/>
      </c>
      <c r="AI7542" s="61" t="str">
        <f>IF(AND(AH7542&lt;&gt;"",E7542="Live"),_xlfn.XLOOKUP(_xlfn.TEXTJOIN(" vs ",,C7542:D7542),Calendar!G:G,Calendar!K:K),"")</f>
        <v/>
      </c>
      <c r="AJ7542" s="61" t="str">
        <f>IF(AND(K7542&lt;&gt;"Match of the Day",K7542&lt;&gt;"Match of the Day 2",K7542&lt;&gt;"Match of the Day Repeat"),"",1+MAX($AJ$10:AJ7541))</f>
        <v/>
      </c>
    </row>
    <row r="7543" spans="34:36" x14ac:dyDescent="0.35">
      <c r="AH7543" s="16" t="str">
        <f>IF(AND(B7543="Premier League",E7543="Live"),_xlfn.XLOOKUP(_xlfn.TEXTJOIN(" vs ",,C7543:D7543),Calendar!G:G,Calendar!B:B),IF(AND(B7543="Premier League",E7543="Highlights"),_xlfn.XLOOKUP(H7543,Calendar!O:O,Calendar!N:N,,-1),""))</f>
        <v/>
      </c>
      <c r="AI7543" s="61" t="str">
        <f>IF(AND(AH7543&lt;&gt;"",E7543="Live"),_xlfn.XLOOKUP(_xlfn.TEXTJOIN(" vs ",,C7543:D7543),Calendar!G:G,Calendar!K:K),"")</f>
        <v/>
      </c>
      <c r="AJ7543" s="61" t="str">
        <f>IF(AND(K7543&lt;&gt;"Match of the Day",K7543&lt;&gt;"Match of the Day 2",K7543&lt;&gt;"Match of the Day Repeat"),"",1+MAX($AJ$10:AJ7542))</f>
        <v/>
      </c>
    </row>
    <row r="7544" spans="34:36" x14ac:dyDescent="0.35">
      <c r="AH7544" s="16" t="str">
        <f>IF(AND(B7544="Premier League",E7544="Live"),_xlfn.XLOOKUP(_xlfn.TEXTJOIN(" vs ",,C7544:D7544),Calendar!G:G,Calendar!B:B),IF(AND(B7544="Premier League",E7544="Highlights"),_xlfn.XLOOKUP(H7544,Calendar!O:O,Calendar!N:N,,-1),""))</f>
        <v/>
      </c>
      <c r="AI7544" s="61" t="str">
        <f>IF(AND(AH7544&lt;&gt;"",E7544="Live"),_xlfn.XLOOKUP(_xlfn.TEXTJOIN(" vs ",,C7544:D7544),Calendar!G:G,Calendar!K:K),"")</f>
        <v/>
      </c>
      <c r="AJ7544" s="61" t="str">
        <f>IF(AND(K7544&lt;&gt;"Match of the Day",K7544&lt;&gt;"Match of the Day 2",K7544&lt;&gt;"Match of the Day Repeat"),"",1+MAX($AJ$10:AJ7543))</f>
        <v/>
      </c>
    </row>
    <row r="7545" spans="34:36" x14ac:dyDescent="0.35">
      <c r="AH7545" s="16" t="str">
        <f>IF(AND(B7545="Premier League",E7545="Live"),_xlfn.XLOOKUP(_xlfn.TEXTJOIN(" vs ",,C7545:D7545),Calendar!G:G,Calendar!B:B),IF(AND(B7545="Premier League",E7545="Highlights"),_xlfn.XLOOKUP(H7545,Calendar!O:O,Calendar!N:N,,-1),""))</f>
        <v/>
      </c>
      <c r="AI7545" s="61" t="str">
        <f>IF(AND(AH7545&lt;&gt;"",E7545="Live"),_xlfn.XLOOKUP(_xlfn.TEXTJOIN(" vs ",,C7545:D7545),Calendar!G:G,Calendar!K:K),"")</f>
        <v/>
      </c>
      <c r="AJ7545" s="61" t="str">
        <f>IF(AND(K7545&lt;&gt;"Match of the Day",K7545&lt;&gt;"Match of the Day 2",K7545&lt;&gt;"Match of the Day Repeat"),"",1+MAX($AJ$10:AJ7544))</f>
        <v/>
      </c>
    </row>
    <row r="7546" spans="34:36" x14ac:dyDescent="0.35">
      <c r="AH7546" s="16" t="str">
        <f>IF(AND(B7546="Premier League",E7546="Live"),_xlfn.XLOOKUP(_xlfn.TEXTJOIN(" vs ",,C7546:D7546),Calendar!G:G,Calendar!B:B),IF(AND(B7546="Premier League",E7546="Highlights"),_xlfn.XLOOKUP(H7546,Calendar!O:O,Calendar!N:N,,-1),""))</f>
        <v/>
      </c>
      <c r="AI7546" s="61" t="str">
        <f>IF(AND(AH7546&lt;&gt;"",E7546="Live"),_xlfn.XLOOKUP(_xlfn.TEXTJOIN(" vs ",,C7546:D7546),Calendar!G:G,Calendar!K:K),"")</f>
        <v/>
      </c>
      <c r="AJ7546" s="61" t="str">
        <f>IF(AND(K7546&lt;&gt;"Match of the Day",K7546&lt;&gt;"Match of the Day 2",K7546&lt;&gt;"Match of the Day Repeat"),"",1+MAX($AJ$10:AJ7545))</f>
        <v/>
      </c>
    </row>
    <row r="7547" spans="34:36" x14ac:dyDescent="0.35">
      <c r="AH7547" s="16" t="str">
        <f>IF(AND(B7547="Premier League",E7547="Live"),_xlfn.XLOOKUP(_xlfn.TEXTJOIN(" vs ",,C7547:D7547),Calendar!G:G,Calendar!B:B),IF(AND(B7547="Premier League",E7547="Highlights"),_xlfn.XLOOKUP(H7547,Calendar!O:O,Calendar!N:N,,-1),""))</f>
        <v/>
      </c>
      <c r="AI7547" s="61" t="str">
        <f>IF(AND(AH7547&lt;&gt;"",E7547="Live"),_xlfn.XLOOKUP(_xlfn.TEXTJOIN(" vs ",,C7547:D7547),Calendar!G:G,Calendar!K:K),"")</f>
        <v/>
      </c>
      <c r="AJ7547" s="61" t="str">
        <f>IF(AND(K7547&lt;&gt;"Match of the Day",K7547&lt;&gt;"Match of the Day 2",K7547&lt;&gt;"Match of the Day Repeat"),"",1+MAX($AJ$10:AJ7546))</f>
        <v/>
      </c>
    </row>
    <row r="7548" spans="34:36" x14ac:dyDescent="0.35">
      <c r="AH7548" s="16" t="str">
        <f>IF(AND(B7548="Premier League",E7548="Live"),_xlfn.XLOOKUP(_xlfn.TEXTJOIN(" vs ",,C7548:D7548),Calendar!G:G,Calendar!B:B),IF(AND(B7548="Premier League",E7548="Highlights"),_xlfn.XLOOKUP(H7548,Calendar!O:O,Calendar!N:N,,-1),""))</f>
        <v/>
      </c>
      <c r="AI7548" s="61" t="str">
        <f>IF(AND(AH7548&lt;&gt;"",E7548="Live"),_xlfn.XLOOKUP(_xlfn.TEXTJOIN(" vs ",,C7548:D7548),Calendar!G:G,Calendar!K:K),"")</f>
        <v/>
      </c>
      <c r="AJ7548" s="61" t="str">
        <f>IF(AND(K7548&lt;&gt;"Match of the Day",K7548&lt;&gt;"Match of the Day 2",K7548&lt;&gt;"Match of the Day Repeat"),"",1+MAX($AJ$10:AJ7547))</f>
        <v/>
      </c>
    </row>
    <row r="7549" spans="34:36" x14ac:dyDescent="0.35">
      <c r="AH7549" s="16" t="str">
        <f>IF(AND(B7549="Premier League",E7549="Live"),_xlfn.XLOOKUP(_xlfn.TEXTJOIN(" vs ",,C7549:D7549),Calendar!G:G,Calendar!B:B),IF(AND(B7549="Premier League",E7549="Highlights"),_xlfn.XLOOKUP(H7549,Calendar!O:O,Calendar!N:N,,-1),""))</f>
        <v/>
      </c>
      <c r="AI7549" s="61" t="str">
        <f>IF(AND(AH7549&lt;&gt;"",E7549="Live"),_xlfn.XLOOKUP(_xlfn.TEXTJOIN(" vs ",,C7549:D7549),Calendar!G:G,Calendar!K:K),"")</f>
        <v/>
      </c>
      <c r="AJ7549" s="61" t="str">
        <f>IF(AND(K7549&lt;&gt;"Match of the Day",K7549&lt;&gt;"Match of the Day 2",K7549&lt;&gt;"Match of the Day Repeat"),"",1+MAX($AJ$10:AJ7548))</f>
        <v/>
      </c>
    </row>
    <row r="7550" spans="34:36" x14ac:dyDescent="0.35">
      <c r="AH7550" s="16" t="str">
        <f>IF(AND(B7550="Premier League",E7550="Live"),_xlfn.XLOOKUP(_xlfn.TEXTJOIN(" vs ",,C7550:D7550),Calendar!G:G,Calendar!B:B),IF(AND(B7550="Premier League",E7550="Highlights"),_xlfn.XLOOKUP(H7550,Calendar!O:O,Calendar!N:N,,-1),""))</f>
        <v/>
      </c>
      <c r="AI7550" s="61" t="str">
        <f>IF(AND(AH7550&lt;&gt;"",E7550="Live"),_xlfn.XLOOKUP(_xlfn.TEXTJOIN(" vs ",,C7550:D7550),Calendar!G:G,Calendar!K:K),"")</f>
        <v/>
      </c>
      <c r="AJ7550" s="61" t="str">
        <f>IF(AND(K7550&lt;&gt;"Match of the Day",K7550&lt;&gt;"Match of the Day 2",K7550&lt;&gt;"Match of the Day Repeat"),"",1+MAX($AJ$10:AJ7549))</f>
        <v/>
      </c>
    </row>
    <row r="7551" spans="34:36" x14ac:dyDescent="0.35">
      <c r="AH7551" s="16" t="str">
        <f>IF(AND(B7551="Premier League",E7551="Live"),_xlfn.XLOOKUP(_xlfn.TEXTJOIN(" vs ",,C7551:D7551),Calendar!G:G,Calendar!B:B),IF(AND(B7551="Premier League",E7551="Highlights"),_xlfn.XLOOKUP(H7551,Calendar!O:O,Calendar!N:N,,-1),""))</f>
        <v/>
      </c>
      <c r="AI7551" s="61" t="str">
        <f>IF(AND(AH7551&lt;&gt;"",E7551="Live"),_xlfn.XLOOKUP(_xlfn.TEXTJOIN(" vs ",,C7551:D7551),Calendar!G:G,Calendar!K:K),"")</f>
        <v/>
      </c>
      <c r="AJ7551" s="61" t="str">
        <f>IF(AND(K7551&lt;&gt;"Match of the Day",K7551&lt;&gt;"Match of the Day 2",K7551&lt;&gt;"Match of the Day Repeat"),"",1+MAX($AJ$10:AJ7550))</f>
        <v/>
      </c>
    </row>
    <row r="7552" spans="34:36" x14ac:dyDescent="0.35">
      <c r="AH7552" s="16" t="str">
        <f>IF(AND(B7552="Premier League",E7552="Live"),_xlfn.XLOOKUP(_xlfn.TEXTJOIN(" vs ",,C7552:D7552),Calendar!G:G,Calendar!B:B),IF(AND(B7552="Premier League",E7552="Highlights"),_xlfn.XLOOKUP(H7552,Calendar!O:O,Calendar!N:N,,-1),""))</f>
        <v/>
      </c>
      <c r="AI7552" s="61" t="str">
        <f>IF(AND(AH7552&lt;&gt;"",E7552="Live"),_xlfn.XLOOKUP(_xlfn.TEXTJOIN(" vs ",,C7552:D7552),Calendar!G:G,Calendar!K:K),"")</f>
        <v/>
      </c>
      <c r="AJ7552" s="61" t="str">
        <f>IF(AND(K7552&lt;&gt;"Match of the Day",K7552&lt;&gt;"Match of the Day 2",K7552&lt;&gt;"Match of the Day Repeat"),"",1+MAX($AJ$10:AJ7551))</f>
        <v/>
      </c>
    </row>
    <row r="7553" spans="34:36" x14ac:dyDescent="0.35">
      <c r="AH7553" s="16" t="str">
        <f>IF(AND(B7553="Premier League",E7553="Live"),_xlfn.XLOOKUP(_xlfn.TEXTJOIN(" vs ",,C7553:D7553),Calendar!G:G,Calendar!B:B),IF(AND(B7553="Premier League",E7553="Highlights"),_xlfn.XLOOKUP(H7553,Calendar!O:O,Calendar!N:N,,-1),""))</f>
        <v/>
      </c>
      <c r="AI7553" s="61" t="str">
        <f>IF(AND(AH7553&lt;&gt;"",E7553="Live"),_xlfn.XLOOKUP(_xlfn.TEXTJOIN(" vs ",,C7553:D7553),Calendar!G:G,Calendar!K:K),"")</f>
        <v/>
      </c>
      <c r="AJ7553" s="61" t="str">
        <f>IF(AND(K7553&lt;&gt;"Match of the Day",K7553&lt;&gt;"Match of the Day 2",K7553&lt;&gt;"Match of the Day Repeat"),"",1+MAX($AJ$10:AJ7552))</f>
        <v/>
      </c>
    </row>
    <row r="7554" spans="34:36" x14ac:dyDescent="0.35">
      <c r="AH7554" s="16" t="str">
        <f>IF(AND(B7554="Premier League",E7554="Live"),_xlfn.XLOOKUP(_xlfn.TEXTJOIN(" vs ",,C7554:D7554),Calendar!G:G,Calendar!B:B),IF(AND(B7554="Premier League",E7554="Highlights"),_xlfn.XLOOKUP(H7554,Calendar!O:O,Calendar!N:N,,-1),""))</f>
        <v/>
      </c>
      <c r="AI7554" s="61" t="str">
        <f>IF(AND(AH7554&lt;&gt;"",E7554="Live"),_xlfn.XLOOKUP(_xlfn.TEXTJOIN(" vs ",,C7554:D7554),Calendar!G:G,Calendar!K:K),"")</f>
        <v/>
      </c>
      <c r="AJ7554" s="61" t="str">
        <f>IF(AND(K7554&lt;&gt;"Match of the Day",K7554&lt;&gt;"Match of the Day 2",K7554&lt;&gt;"Match of the Day Repeat"),"",1+MAX($AJ$10:AJ7553))</f>
        <v/>
      </c>
    </row>
    <row r="7555" spans="34:36" x14ac:dyDescent="0.35">
      <c r="AH7555" s="16" t="str">
        <f>IF(AND(B7555="Premier League",E7555="Live"),_xlfn.XLOOKUP(_xlfn.TEXTJOIN(" vs ",,C7555:D7555),Calendar!G:G,Calendar!B:B),IF(AND(B7555="Premier League",E7555="Highlights"),_xlfn.XLOOKUP(H7555,Calendar!O:O,Calendar!N:N,,-1),""))</f>
        <v/>
      </c>
      <c r="AI7555" s="61" t="str">
        <f>IF(AND(AH7555&lt;&gt;"",E7555="Live"),_xlfn.XLOOKUP(_xlfn.TEXTJOIN(" vs ",,C7555:D7555),Calendar!G:G,Calendar!K:K),"")</f>
        <v/>
      </c>
      <c r="AJ7555" s="61" t="str">
        <f>IF(AND(K7555&lt;&gt;"Match of the Day",K7555&lt;&gt;"Match of the Day 2",K7555&lt;&gt;"Match of the Day Repeat"),"",1+MAX($AJ$10:AJ7554))</f>
        <v/>
      </c>
    </row>
    <row r="7556" spans="34:36" x14ac:dyDescent="0.35">
      <c r="AH7556" s="16" t="str">
        <f>IF(AND(B7556="Premier League",E7556="Live"),_xlfn.XLOOKUP(_xlfn.TEXTJOIN(" vs ",,C7556:D7556),Calendar!G:G,Calendar!B:B),IF(AND(B7556="Premier League",E7556="Highlights"),_xlfn.XLOOKUP(H7556,Calendar!O:O,Calendar!N:N,,-1),""))</f>
        <v/>
      </c>
      <c r="AI7556" s="61" t="str">
        <f>IF(AND(AH7556&lt;&gt;"",E7556="Live"),_xlfn.XLOOKUP(_xlfn.TEXTJOIN(" vs ",,C7556:D7556),Calendar!G:G,Calendar!K:K),"")</f>
        <v/>
      </c>
      <c r="AJ7556" s="61" t="str">
        <f>IF(AND(K7556&lt;&gt;"Match of the Day",K7556&lt;&gt;"Match of the Day 2",K7556&lt;&gt;"Match of the Day Repeat"),"",1+MAX($AJ$10:AJ7555))</f>
        <v/>
      </c>
    </row>
    <row r="7557" spans="34:36" x14ac:dyDescent="0.35">
      <c r="AH7557" s="16" t="str">
        <f>IF(AND(B7557="Premier League",E7557="Live"),_xlfn.XLOOKUP(_xlfn.TEXTJOIN(" vs ",,C7557:D7557),Calendar!G:G,Calendar!B:B),IF(AND(B7557="Premier League",E7557="Highlights"),_xlfn.XLOOKUP(H7557,Calendar!O:O,Calendar!N:N,,-1),""))</f>
        <v/>
      </c>
      <c r="AI7557" s="61" t="str">
        <f>IF(AND(AH7557&lt;&gt;"",E7557="Live"),_xlfn.XLOOKUP(_xlfn.TEXTJOIN(" vs ",,C7557:D7557),Calendar!G:G,Calendar!K:K),"")</f>
        <v/>
      </c>
      <c r="AJ7557" s="61" t="str">
        <f>IF(AND(K7557&lt;&gt;"Match of the Day",K7557&lt;&gt;"Match of the Day 2",K7557&lt;&gt;"Match of the Day Repeat"),"",1+MAX($AJ$10:AJ7556))</f>
        <v/>
      </c>
    </row>
    <row r="7558" spans="34:36" x14ac:dyDescent="0.35">
      <c r="AH7558" s="16" t="str">
        <f>IF(AND(B7558="Premier League",E7558="Live"),_xlfn.XLOOKUP(_xlfn.TEXTJOIN(" vs ",,C7558:D7558),Calendar!G:G,Calendar!B:B),IF(AND(B7558="Premier League",E7558="Highlights"),_xlfn.XLOOKUP(H7558,Calendar!O:O,Calendar!N:N,,-1),""))</f>
        <v/>
      </c>
      <c r="AI7558" s="61" t="str">
        <f>IF(AND(AH7558&lt;&gt;"",E7558="Live"),_xlfn.XLOOKUP(_xlfn.TEXTJOIN(" vs ",,C7558:D7558),Calendar!G:G,Calendar!K:K),"")</f>
        <v/>
      </c>
      <c r="AJ7558" s="61" t="str">
        <f>IF(AND(K7558&lt;&gt;"Match of the Day",K7558&lt;&gt;"Match of the Day 2",K7558&lt;&gt;"Match of the Day Repeat"),"",1+MAX($AJ$10:AJ7557))</f>
        <v/>
      </c>
    </row>
    <row r="7559" spans="34:36" x14ac:dyDescent="0.35">
      <c r="AH7559" s="16" t="str">
        <f>IF(AND(B7559="Premier League",E7559="Live"),_xlfn.XLOOKUP(_xlfn.TEXTJOIN(" vs ",,C7559:D7559),Calendar!G:G,Calendar!B:B),IF(AND(B7559="Premier League",E7559="Highlights"),_xlfn.XLOOKUP(H7559,Calendar!O:O,Calendar!N:N,,-1),""))</f>
        <v/>
      </c>
      <c r="AI7559" s="61" t="str">
        <f>IF(AND(AH7559&lt;&gt;"",E7559="Live"),_xlfn.XLOOKUP(_xlfn.TEXTJOIN(" vs ",,C7559:D7559),Calendar!G:G,Calendar!K:K),"")</f>
        <v/>
      </c>
      <c r="AJ7559" s="61" t="str">
        <f>IF(AND(K7559&lt;&gt;"Match of the Day",K7559&lt;&gt;"Match of the Day 2",K7559&lt;&gt;"Match of the Day Repeat"),"",1+MAX($AJ$10:AJ7558))</f>
        <v/>
      </c>
    </row>
    <row r="7560" spans="34:36" x14ac:dyDescent="0.35">
      <c r="AH7560" s="16" t="str">
        <f>IF(AND(B7560="Premier League",E7560="Live"),_xlfn.XLOOKUP(_xlfn.TEXTJOIN(" vs ",,C7560:D7560),Calendar!G:G,Calendar!B:B),IF(AND(B7560="Premier League",E7560="Highlights"),_xlfn.XLOOKUP(H7560,Calendar!O:O,Calendar!N:N,,-1),""))</f>
        <v/>
      </c>
      <c r="AI7560" s="61" t="str">
        <f>IF(AND(AH7560&lt;&gt;"",E7560="Live"),_xlfn.XLOOKUP(_xlfn.TEXTJOIN(" vs ",,C7560:D7560),Calendar!G:G,Calendar!K:K),"")</f>
        <v/>
      </c>
      <c r="AJ7560" s="61" t="str">
        <f>IF(AND(K7560&lt;&gt;"Match of the Day",K7560&lt;&gt;"Match of the Day 2",K7560&lt;&gt;"Match of the Day Repeat"),"",1+MAX($AJ$10:AJ7559))</f>
        <v/>
      </c>
    </row>
    <row r="7561" spans="34:36" x14ac:dyDescent="0.35">
      <c r="AH7561" s="16" t="str">
        <f>IF(AND(B7561="Premier League",E7561="Live"),_xlfn.XLOOKUP(_xlfn.TEXTJOIN(" vs ",,C7561:D7561),Calendar!G:G,Calendar!B:B),IF(AND(B7561="Premier League",E7561="Highlights"),_xlfn.XLOOKUP(H7561,Calendar!O:O,Calendar!N:N,,-1),""))</f>
        <v/>
      </c>
      <c r="AI7561" s="61" t="str">
        <f>IF(AND(AH7561&lt;&gt;"",E7561="Live"),_xlfn.XLOOKUP(_xlfn.TEXTJOIN(" vs ",,C7561:D7561),Calendar!G:G,Calendar!K:K),"")</f>
        <v/>
      </c>
      <c r="AJ7561" s="61" t="str">
        <f>IF(AND(K7561&lt;&gt;"Match of the Day",K7561&lt;&gt;"Match of the Day 2",K7561&lt;&gt;"Match of the Day Repeat"),"",1+MAX($AJ$10:AJ7560))</f>
        <v/>
      </c>
    </row>
    <row r="7562" spans="34:36" x14ac:dyDescent="0.35">
      <c r="AH7562" s="16" t="str">
        <f>IF(AND(B7562="Premier League",E7562="Live"),_xlfn.XLOOKUP(_xlfn.TEXTJOIN(" vs ",,C7562:D7562),Calendar!G:G,Calendar!B:B),IF(AND(B7562="Premier League",E7562="Highlights"),_xlfn.XLOOKUP(H7562,Calendar!O:O,Calendar!N:N,,-1),""))</f>
        <v/>
      </c>
      <c r="AI7562" s="61" t="str">
        <f>IF(AND(AH7562&lt;&gt;"",E7562="Live"),_xlfn.XLOOKUP(_xlfn.TEXTJOIN(" vs ",,C7562:D7562),Calendar!G:G,Calendar!K:K),"")</f>
        <v/>
      </c>
      <c r="AJ7562" s="61" t="str">
        <f>IF(AND(K7562&lt;&gt;"Match of the Day",K7562&lt;&gt;"Match of the Day 2",K7562&lt;&gt;"Match of the Day Repeat"),"",1+MAX($AJ$10:AJ7561))</f>
        <v/>
      </c>
    </row>
    <row r="7563" spans="34:36" x14ac:dyDescent="0.35">
      <c r="AH7563" s="16" t="str">
        <f>IF(AND(B7563="Premier League",E7563="Live"),_xlfn.XLOOKUP(_xlfn.TEXTJOIN(" vs ",,C7563:D7563),Calendar!G:G,Calendar!B:B),IF(AND(B7563="Premier League",E7563="Highlights"),_xlfn.XLOOKUP(H7563,Calendar!O:O,Calendar!N:N,,-1),""))</f>
        <v/>
      </c>
      <c r="AI7563" s="61" t="str">
        <f>IF(AND(AH7563&lt;&gt;"",E7563="Live"),_xlfn.XLOOKUP(_xlfn.TEXTJOIN(" vs ",,C7563:D7563),Calendar!G:G,Calendar!K:K),"")</f>
        <v/>
      </c>
      <c r="AJ7563" s="61" t="str">
        <f>IF(AND(K7563&lt;&gt;"Match of the Day",K7563&lt;&gt;"Match of the Day 2",K7563&lt;&gt;"Match of the Day Repeat"),"",1+MAX($AJ$10:AJ7562))</f>
        <v/>
      </c>
    </row>
    <row r="7564" spans="34:36" x14ac:dyDescent="0.35">
      <c r="AH7564" s="16" t="str">
        <f>IF(AND(B7564="Premier League",E7564="Live"),_xlfn.XLOOKUP(_xlfn.TEXTJOIN(" vs ",,C7564:D7564),Calendar!G:G,Calendar!B:B),IF(AND(B7564="Premier League",E7564="Highlights"),_xlfn.XLOOKUP(H7564,Calendar!O:O,Calendar!N:N,,-1),""))</f>
        <v/>
      </c>
      <c r="AI7564" s="61" t="str">
        <f>IF(AND(AH7564&lt;&gt;"",E7564="Live"),_xlfn.XLOOKUP(_xlfn.TEXTJOIN(" vs ",,C7564:D7564),Calendar!G:G,Calendar!K:K),"")</f>
        <v/>
      </c>
      <c r="AJ7564" s="61" t="str">
        <f>IF(AND(K7564&lt;&gt;"Match of the Day",K7564&lt;&gt;"Match of the Day 2",K7564&lt;&gt;"Match of the Day Repeat"),"",1+MAX($AJ$10:AJ7563))</f>
        <v/>
      </c>
    </row>
    <row r="7565" spans="34:36" x14ac:dyDescent="0.35">
      <c r="AH7565" s="16" t="str">
        <f>IF(AND(B7565="Premier League",E7565="Live"),_xlfn.XLOOKUP(_xlfn.TEXTJOIN(" vs ",,C7565:D7565),Calendar!G:G,Calendar!B:B),IF(AND(B7565="Premier League",E7565="Highlights"),_xlfn.XLOOKUP(H7565,Calendar!O:O,Calendar!N:N,,-1),""))</f>
        <v/>
      </c>
      <c r="AI7565" s="61" t="str">
        <f>IF(AND(AH7565&lt;&gt;"",E7565="Live"),_xlfn.XLOOKUP(_xlfn.TEXTJOIN(" vs ",,C7565:D7565),Calendar!G:G,Calendar!K:K),"")</f>
        <v/>
      </c>
      <c r="AJ7565" s="61" t="str">
        <f>IF(AND(K7565&lt;&gt;"Match of the Day",K7565&lt;&gt;"Match of the Day 2",K7565&lt;&gt;"Match of the Day Repeat"),"",1+MAX($AJ$10:AJ7564))</f>
        <v/>
      </c>
    </row>
    <row r="7566" spans="34:36" x14ac:dyDescent="0.35">
      <c r="AH7566" s="16" t="str">
        <f>IF(AND(B7566="Premier League",E7566="Live"),_xlfn.XLOOKUP(_xlfn.TEXTJOIN(" vs ",,C7566:D7566),Calendar!G:G,Calendar!B:B),IF(AND(B7566="Premier League",E7566="Highlights"),_xlfn.XLOOKUP(H7566,Calendar!O:O,Calendar!N:N,,-1),""))</f>
        <v/>
      </c>
      <c r="AI7566" s="61" t="str">
        <f>IF(AND(AH7566&lt;&gt;"",E7566="Live"),_xlfn.XLOOKUP(_xlfn.TEXTJOIN(" vs ",,C7566:D7566),Calendar!G:G,Calendar!K:K),"")</f>
        <v/>
      </c>
      <c r="AJ7566" s="61" t="str">
        <f>IF(AND(K7566&lt;&gt;"Match of the Day",K7566&lt;&gt;"Match of the Day 2",K7566&lt;&gt;"Match of the Day Repeat"),"",1+MAX($AJ$10:AJ7565))</f>
        <v/>
      </c>
    </row>
    <row r="7567" spans="34:36" x14ac:dyDescent="0.35">
      <c r="AH7567" s="16" t="str">
        <f>IF(AND(B7567="Premier League",E7567="Live"),_xlfn.XLOOKUP(_xlfn.TEXTJOIN(" vs ",,C7567:D7567),Calendar!G:G,Calendar!B:B),IF(AND(B7567="Premier League",E7567="Highlights"),_xlfn.XLOOKUP(H7567,Calendar!O:O,Calendar!N:N,,-1),""))</f>
        <v/>
      </c>
      <c r="AI7567" s="61" t="str">
        <f>IF(AND(AH7567&lt;&gt;"",E7567="Live"),_xlfn.XLOOKUP(_xlfn.TEXTJOIN(" vs ",,C7567:D7567),Calendar!G:G,Calendar!K:K),"")</f>
        <v/>
      </c>
      <c r="AJ7567" s="61" t="str">
        <f>IF(AND(K7567&lt;&gt;"Match of the Day",K7567&lt;&gt;"Match of the Day 2",K7567&lt;&gt;"Match of the Day Repeat"),"",1+MAX($AJ$10:AJ7566))</f>
        <v/>
      </c>
    </row>
    <row r="7568" spans="34:36" x14ac:dyDescent="0.35">
      <c r="AH7568" s="16" t="str">
        <f>IF(AND(B7568="Premier League",E7568="Live"),_xlfn.XLOOKUP(_xlfn.TEXTJOIN(" vs ",,C7568:D7568),Calendar!G:G,Calendar!B:B),IF(AND(B7568="Premier League",E7568="Highlights"),_xlfn.XLOOKUP(H7568,Calendar!O:O,Calendar!N:N,,-1),""))</f>
        <v/>
      </c>
      <c r="AI7568" s="61" t="str">
        <f>IF(AND(AH7568&lt;&gt;"",E7568="Live"),_xlfn.XLOOKUP(_xlfn.TEXTJOIN(" vs ",,C7568:D7568),Calendar!G:G,Calendar!K:K),"")</f>
        <v/>
      </c>
      <c r="AJ7568" s="61" t="str">
        <f>IF(AND(K7568&lt;&gt;"Match of the Day",K7568&lt;&gt;"Match of the Day 2",K7568&lt;&gt;"Match of the Day Repeat"),"",1+MAX($AJ$10:AJ7567))</f>
        <v/>
      </c>
    </row>
    <row r="7569" spans="34:36" x14ac:dyDescent="0.35">
      <c r="AH7569" s="16" t="str">
        <f>IF(AND(B7569="Premier League",E7569="Live"),_xlfn.XLOOKUP(_xlfn.TEXTJOIN(" vs ",,C7569:D7569),Calendar!G:G,Calendar!B:B),IF(AND(B7569="Premier League",E7569="Highlights"),_xlfn.XLOOKUP(H7569,Calendar!O:O,Calendar!N:N,,-1),""))</f>
        <v/>
      </c>
      <c r="AI7569" s="61" t="str">
        <f>IF(AND(AH7569&lt;&gt;"",E7569="Live"),_xlfn.XLOOKUP(_xlfn.TEXTJOIN(" vs ",,C7569:D7569),Calendar!G:G,Calendar!K:K),"")</f>
        <v/>
      </c>
      <c r="AJ7569" s="61" t="str">
        <f>IF(AND(K7569&lt;&gt;"Match of the Day",K7569&lt;&gt;"Match of the Day 2",K7569&lt;&gt;"Match of the Day Repeat"),"",1+MAX($AJ$10:AJ7568))</f>
        <v/>
      </c>
    </row>
    <row r="7570" spans="34:36" x14ac:dyDescent="0.35">
      <c r="AH7570" s="16" t="str">
        <f>IF(AND(B7570="Premier League",E7570="Live"),_xlfn.XLOOKUP(_xlfn.TEXTJOIN(" vs ",,C7570:D7570),Calendar!G:G,Calendar!B:B),IF(AND(B7570="Premier League",E7570="Highlights"),_xlfn.XLOOKUP(H7570,Calendar!O:O,Calendar!N:N,,-1),""))</f>
        <v/>
      </c>
      <c r="AI7570" s="61" t="str">
        <f>IF(AND(AH7570&lt;&gt;"",E7570="Live"),_xlfn.XLOOKUP(_xlfn.TEXTJOIN(" vs ",,C7570:D7570),Calendar!G:G,Calendar!K:K),"")</f>
        <v/>
      </c>
      <c r="AJ7570" s="61" t="str">
        <f>IF(AND(K7570&lt;&gt;"Match of the Day",K7570&lt;&gt;"Match of the Day 2",K7570&lt;&gt;"Match of the Day Repeat"),"",1+MAX($AJ$10:AJ7569))</f>
        <v/>
      </c>
    </row>
    <row r="7571" spans="34:36" x14ac:dyDescent="0.35">
      <c r="AH7571" s="16" t="str">
        <f>IF(AND(B7571="Premier League",E7571="Live"),_xlfn.XLOOKUP(_xlfn.TEXTJOIN(" vs ",,C7571:D7571),Calendar!G:G,Calendar!B:B),IF(AND(B7571="Premier League",E7571="Highlights"),_xlfn.XLOOKUP(H7571,Calendar!O:O,Calendar!N:N,,-1),""))</f>
        <v/>
      </c>
      <c r="AI7571" s="61" t="str">
        <f>IF(AND(AH7571&lt;&gt;"",E7571="Live"),_xlfn.XLOOKUP(_xlfn.TEXTJOIN(" vs ",,C7571:D7571),Calendar!G:G,Calendar!K:K),"")</f>
        <v/>
      </c>
      <c r="AJ7571" s="61" t="str">
        <f>IF(AND(K7571&lt;&gt;"Match of the Day",K7571&lt;&gt;"Match of the Day 2",K7571&lt;&gt;"Match of the Day Repeat"),"",1+MAX($AJ$10:AJ7570))</f>
        <v/>
      </c>
    </row>
    <row r="7572" spans="34:36" x14ac:dyDescent="0.35">
      <c r="AH7572" s="16" t="str">
        <f>IF(AND(B7572="Premier League",E7572="Live"),_xlfn.XLOOKUP(_xlfn.TEXTJOIN(" vs ",,C7572:D7572),Calendar!G:G,Calendar!B:B),IF(AND(B7572="Premier League",E7572="Highlights"),_xlfn.XLOOKUP(H7572,Calendar!O:O,Calendar!N:N,,-1),""))</f>
        <v/>
      </c>
      <c r="AI7572" s="61" t="str">
        <f>IF(AND(AH7572&lt;&gt;"",E7572="Live"),_xlfn.XLOOKUP(_xlfn.TEXTJOIN(" vs ",,C7572:D7572),Calendar!G:G,Calendar!K:K),"")</f>
        <v/>
      </c>
      <c r="AJ7572" s="61" t="str">
        <f>IF(AND(K7572&lt;&gt;"Match of the Day",K7572&lt;&gt;"Match of the Day 2",K7572&lt;&gt;"Match of the Day Repeat"),"",1+MAX($AJ$10:AJ7571))</f>
        <v/>
      </c>
    </row>
    <row r="7573" spans="34:36" x14ac:dyDescent="0.35">
      <c r="AH7573" s="16" t="str">
        <f>IF(AND(B7573="Premier League",E7573="Live"),_xlfn.XLOOKUP(_xlfn.TEXTJOIN(" vs ",,C7573:D7573),Calendar!G:G,Calendar!B:B),IF(AND(B7573="Premier League",E7573="Highlights"),_xlfn.XLOOKUP(H7573,Calendar!O:O,Calendar!N:N,,-1),""))</f>
        <v/>
      </c>
      <c r="AI7573" s="61" t="str">
        <f>IF(AND(AH7573&lt;&gt;"",E7573="Live"),_xlfn.XLOOKUP(_xlfn.TEXTJOIN(" vs ",,C7573:D7573),Calendar!G:G,Calendar!K:K),"")</f>
        <v/>
      </c>
      <c r="AJ7573" s="61" t="str">
        <f>IF(AND(K7573&lt;&gt;"Match of the Day",K7573&lt;&gt;"Match of the Day 2",K7573&lt;&gt;"Match of the Day Repeat"),"",1+MAX($AJ$10:AJ7572))</f>
        <v/>
      </c>
    </row>
    <row r="7574" spans="34:36" x14ac:dyDescent="0.35">
      <c r="AH7574" s="16" t="str">
        <f>IF(AND(B7574="Premier League",E7574="Live"),_xlfn.XLOOKUP(_xlfn.TEXTJOIN(" vs ",,C7574:D7574),Calendar!G:G,Calendar!B:B),IF(AND(B7574="Premier League",E7574="Highlights"),_xlfn.XLOOKUP(H7574,Calendar!O:O,Calendar!N:N,,-1),""))</f>
        <v/>
      </c>
      <c r="AI7574" s="61" t="str">
        <f>IF(AND(AH7574&lt;&gt;"",E7574="Live"),_xlfn.XLOOKUP(_xlfn.TEXTJOIN(" vs ",,C7574:D7574),Calendar!G:G,Calendar!K:K),"")</f>
        <v/>
      </c>
      <c r="AJ7574" s="61" t="str">
        <f>IF(AND(K7574&lt;&gt;"Match of the Day",K7574&lt;&gt;"Match of the Day 2",K7574&lt;&gt;"Match of the Day Repeat"),"",1+MAX($AJ$10:AJ7573))</f>
        <v/>
      </c>
    </row>
    <row r="7575" spans="34:36" x14ac:dyDescent="0.35">
      <c r="AH7575" s="16" t="str">
        <f>IF(AND(B7575="Premier League",E7575="Live"),_xlfn.XLOOKUP(_xlfn.TEXTJOIN(" vs ",,C7575:D7575),Calendar!G:G,Calendar!B:B),IF(AND(B7575="Premier League",E7575="Highlights"),_xlfn.XLOOKUP(H7575,Calendar!O:O,Calendar!N:N,,-1),""))</f>
        <v/>
      </c>
      <c r="AI7575" s="61" t="str">
        <f>IF(AND(AH7575&lt;&gt;"",E7575="Live"),_xlfn.XLOOKUP(_xlfn.TEXTJOIN(" vs ",,C7575:D7575),Calendar!G:G,Calendar!K:K),"")</f>
        <v/>
      </c>
      <c r="AJ7575" s="61" t="str">
        <f>IF(AND(K7575&lt;&gt;"Match of the Day",K7575&lt;&gt;"Match of the Day 2",K7575&lt;&gt;"Match of the Day Repeat"),"",1+MAX($AJ$10:AJ7574))</f>
        <v/>
      </c>
    </row>
    <row r="7576" spans="34:36" x14ac:dyDescent="0.35">
      <c r="AH7576" s="16" t="str">
        <f>IF(AND(B7576="Premier League",E7576="Live"),_xlfn.XLOOKUP(_xlfn.TEXTJOIN(" vs ",,C7576:D7576),Calendar!G:G,Calendar!B:B),IF(AND(B7576="Premier League",E7576="Highlights"),_xlfn.XLOOKUP(H7576,Calendar!O:O,Calendar!N:N,,-1),""))</f>
        <v/>
      </c>
      <c r="AI7576" s="61" t="str">
        <f>IF(AND(AH7576&lt;&gt;"",E7576="Live"),_xlfn.XLOOKUP(_xlfn.TEXTJOIN(" vs ",,C7576:D7576),Calendar!G:G,Calendar!K:K),"")</f>
        <v/>
      </c>
      <c r="AJ7576" s="61" t="str">
        <f>IF(AND(K7576&lt;&gt;"Match of the Day",K7576&lt;&gt;"Match of the Day 2",K7576&lt;&gt;"Match of the Day Repeat"),"",1+MAX($AJ$10:AJ7575))</f>
        <v/>
      </c>
    </row>
    <row r="7577" spans="34:36" x14ac:dyDescent="0.35">
      <c r="AH7577" s="16" t="str">
        <f>IF(AND(B7577="Premier League",E7577="Live"),_xlfn.XLOOKUP(_xlfn.TEXTJOIN(" vs ",,C7577:D7577),Calendar!G:G,Calendar!B:B),IF(AND(B7577="Premier League",E7577="Highlights"),_xlfn.XLOOKUP(H7577,Calendar!O:O,Calendar!N:N,,-1),""))</f>
        <v/>
      </c>
      <c r="AI7577" s="61" t="str">
        <f>IF(AND(AH7577&lt;&gt;"",E7577="Live"),_xlfn.XLOOKUP(_xlfn.TEXTJOIN(" vs ",,C7577:D7577),Calendar!G:G,Calendar!K:K),"")</f>
        <v/>
      </c>
      <c r="AJ7577" s="61" t="str">
        <f>IF(AND(K7577&lt;&gt;"Match of the Day",K7577&lt;&gt;"Match of the Day 2",K7577&lt;&gt;"Match of the Day Repeat"),"",1+MAX($AJ$10:AJ7576))</f>
        <v/>
      </c>
    </row>
    <row r="7578" spans="34:36" x14ac:dyDescent="0.35">
      <c r="AH7578" s="16" t="str">
        <f>IF(AND(B7578="Premier League",E7578="Live"),_xlfn.XLOOKUP(_xlfn.TEXTJOIN(" vs ",,C7578:D7578),Calendar!G:G,Calendar!B:B),IF(AND(B7578="Premier League",E7578="Highlights"),_xlfn.XLOOKUP(H7578,Calendar!O:O,Calendar!N:N,,-1),""))</f>
        <v/>
      </c>
      <c r="AI7578" s="61" t="str">
        <f>IF(AND(AH7578&lt;&gt;"",E7578="Live"),_xlfn.XLOOKUP(_xlfn.TEXTJOIN(" vs ",,C7578:D7578),Calendar!G:G,Calendar!K:K),"")</f>
        <v/>
      </c>
      <c r="AJ7578" s="61" t="str">
        <f>IF(AND(K7578&lt;&gt;"Match of the Day",K7578&lt;&gt;"Match of the Day 2",K7578&lt;&gt;"Match of the Day Repeat"),"",1+MAX($AJ$10:AJ7577))</f>
        <v/>
      </c>
    </row>
    <row r="7579" spans="34:36" x14ac:dyDescent="0.35">
      <c r="AH7579" s="16" t="str">
        <f>IF(AND(B7579="Premier League",E7579="Live"),_xlfn.XLOOKUP(_xlfn.TEXTJOIN(" vs ",,C7579:D7579),Calendar!G:G,Calendar!B:B),IF(AND(B7579="Premier League",E7579="Highlights"),_xlfn.XLOOKUP(H7579,Calendar!O:O,Calendar!N:N,,-1),""))</f>
        <v/>
      </c>
      <c r="AI7579" s="61" t="str">
        <f>IF(AND(AH7579&lt;&gt;"",E7579="Live"),_xlfn.XLOOKUP(_xlfn.TEXTJOIN(" vs ",,C7579:D7579),Calendar!G:G,Calendar!K:K),"")</f>
        <v/>
      </c>
      <c r="AJ7579" s="61" t="str">
        <f>IF(AND(K7579&lt;&gt;"Match of the Day",K7579&lt;&gt;"Match of the Day 2",K7579&lt;&gt;"Match of the Day Repeat"),"",1+MAX($AJ$10:AJ7578))</f>
        <v/>
      </c>
    </row>
    <row r="7580" spans="34:36" x14ac:dyDescent="0.35">
      <c r="AH7580" s="16" t="str">
        <f>IF(AND(B7580="Premier League",E7580="Live"),_xlfn.XLOOKUP(_xlfn.TEXTJOIN(" vs ",,C7580:D7580),Calendar!G:G,Calendar!B:B),IF(AND(B7580="Premier League",E7580="Highlights"),_xlfn.XLOOKUP(H7580,Calendar!O:O,Calendar!N:N,,-1),""))</f>
        <v/>
      </c>
      <c r="AI7580" s="61" t="str">
        <f>IF(AND(AH7580&lt;&gt;"",E7580="Live"),_xlfn.XLOOKUP(_xlfn.TEXTJOIN(" vs ",,C7580:D7580),Calendar!G:G,Calendar!K:K),"")</f>
        <v/>
      </c>
      <c r="AJ7580" s="61" t="str">
        <f>IF(AND(K7580&lt;&gt;"Match of the Day",K7580&lt;&gt;"Match of the Day 2",K7580&lt;&gt;"Match of the Day Repeat"),"",1+MAX($AJ$10:AJ7579))</f>
        <v/>
      </c>
    </row>
    <row r="7581" spans="34:36" x14ac:dyDescent="0.35">
      <c r="AH7581" s="16" t="str">
        <f>IF(AND(B7581="Premier League",E7581="Live"),_xlfn.XLOOKUP(_xlfn.TEXTJOIN(" vs ",,C7581:D7581),Calendar!G:G,Calendar!B:B),IF(AND(B7581="Premier League",E7581="Highlights"),_xlfn.XLOOKUP(H7581,Calendar!O:O,Calendar!N:N,,-1),""))</f>
        <v/>
      </c>
      <c r="AI7581" s="61" t="str">
        <f>IF(AND(AH7581&lt;&gt;"",E7581="Live"),_xlfn.XLOOKUP(_xlfn.TEXTJOIN(" vs ",,C7581:D7581),Calendar!G:G,Calendar!K:K),"")</f>
        <v/>
      </c>
      <c r="AJ7581" s="61" t="str">
        <f>IF(AND(K7581&lt;&gt;"Match of the Day",K7581&lt;&gt;"Match of the Day 2",K7581&lt;&gt;"Match of the Day Repeat"),"",1+MAX($AJ$10:AJ7580))</f>
        <v/>
      </c>
    </row>
    <row r="7582" spans="34:36" x14ac:dyDescent="0.35">
      <c r="AH7582" s="16" t="str">
        <f>IF(AND(B7582="Premier League",E7582="Live"),_xlfn.XLOOKUP(_xlfn.TEXTJOIN(" vs ",,C7582:D7582),Calendar!G:G,Calendar!B:B),IF(AND(B7582="Premier League",E7582="Highlights"),_xlfn.XLOOKUP(H7582,Calendar!O:O,Calendar!N:N,,-1),""))</f>
        <v/>
      </c>
      <c r="AI7582" s="61" t="str">
        <f>IF(AND(AH7582&lt;&gt;"",E7582="Live"),_xlfn.XLOOKUP(_xlfn.TEXTJOIN(" vs ",,C7582:D7582),Calendar!G:G,Calendar!K:K),"")</f>
        <v/>
      </c>
      <c r="AJ7582" s="61" t="str">
        <f>IF(AND(K7582&lt;&gt;"Match of the Day",K7582&lt;&gt;"Match of the Day 2",K7582&lt;&gt;"Match of the Day Repeat"),"",1+MAX($AJ$10:AJ7581))</f>
        <v/>
      </c>
    </row>
    <row r="7583" spans="34:36" x14ac:dyDescent="0.35">
      <c r="AH7583" s="16" t="str">
        <f>IF(AND(B7583="Premier League",E7583="Live"),_xlfn.XLOOKUP(_xlfn.TEXTJOIN(" vs ",,C7583:D7583),Calendar!G:G,Calendar!B:B),IF(AND(B7583="Premier League",E7583="Highlights"),_xlfn.XLOOKUP(H7583,Calendar!O:O,Calendar!N:N,,-1),""))</f>
        <v/>
      </c>
      <c r="AI7583" s="61" t="str">
        <f>IF(AND(AH7583&lt;&gt;"",E7583="Live"),_xlfn.XLOOKUP(_xlfn.TEXTJOIN(" vs ",,C7583:D7583),Calendar!G:G,Calendar!K:K),"")</f>
        <v/>
      </c>
      <c r="AJ7583" s="61" t="str">
        <f>IF(AND(K7583&lt;&gt;"Match of the Day",K7583&lt;&gt;"Match of the Day 2",K7583&lt;&gt;"Match of the Day Repeat"),"",1+MAX($AJ$10:AJ7582))</f>
        <v/>
      </c>
    </row>
    <row r="7584" spans="34:36" x14ac:dyDescent="0.35">
      <c r="AH7584" s="16" t="str">
        <f>IF(AND(B7584="Premier League",E7584="Live"),_xlfn.XLOOKUP(_xlfn.TEXTJOIN(" vs ",,C7584:D7584),Calendar!G:G,Calendar!B:B),IF(AND(B7584="Premier League",E7584="Highlights"),_xlfn.XLOOKUP(H7584,Calendar!O:O,Calendar!N:N,,-1),""))</f>
        <v/>
      </c>
      <c r="AI7584" s="61" t="str">
        <f>IF(AND(AH7584&lt;&gt;"",E7584="Live"),_xlfn.XLOOKUP(_xlfn.TEXTJOIN(" vs ",,C7584:D7584),Calendar!G:G,Calendar!K:K),"")</f>
        <v/>
      </c>
      <c r="AJ7584" s="61" t="str">
        <f>IF(AND(K7584&lt;&gt;"Match of the Day",K7584&lt;&gt;"Match of the Day 2",K7584&lt;&gt;"Match of the Day Repeat"),"",1+MAX($AJ$10:AJ7583))</f>
        <v/>
      </c>
    </row>
    <row r="7585" spans="34:36" x14ac:dyDescent="0.35">
      <c r="AH7585" s="16" t="str">
        <f>IF(AND(B7585="Premier League",E7585="Live"),_xlfn.XLOOKUP(_xlfn.TEXTJOIN(" vs ",,C7585:D7585),Calendar!G:G,Calendar!B:B),IF(AND(B7585="Premier League",E7585="Highlights"),_xlfn.XLOOKUP(H7585,Calendar!O:O,Calendar!N:N,,-1),""))</f>
        <v/>
      </c>
      <c r="AI7585" s="61" t="str">
        <f>IF(AND(AH7585&lt;&gt;"",E7585="Live"),_xlfn.XLOOKUP(_xlfn.TEXTJOIN(" vs ",,C7585:D7585),Calendar!G:G,Calendar!K:K),"")</f>
        <v/>
      </c>
      <c r="AJ7585" s="61" t="str">
        <f>IF(AND(K7585&lt;&gt;"Match of the Day",K7585&lt;&gt;"Match of the Day 2",K7585&lt;&gt;"Match of the Day Repeat"),"",1+MAX($AJ$10:AJ7584))</f>
        <v/>
      </c>
    </row>
    <row r="7586" spans="34:36" x14ac:dyDescent="0.35">
      <c r="AH7586" s="16" t="str">
        <f>IF(AND(B7586="Premier League",E7586="Live"),_xlfn.XLOOKUP(_xlfn.TEXTJOIN(" vs ",,C7586:D7586),Calendar!G:G,Calendar!B:B),IF(AND(B7586="Premier League",E7586="Highlights"),_xlfn.XLOOKUP(H7586,Calendar!O:O,Calendar!N:N,,-1),""))</f>
        <v/>
      </c>
      <c r="AI7586" s="61" t="str">
        <f>IF(AND(AH7586&lt;&gt;"",E7586="Live"),_xlfn.XLOOKUP(_xlfn.TEXTJOIN(" vs ",,C7586:D7586),Calendar!G:G,Calendar!K:K),"")</f>
        <v/>
      </c>
      <c r="AJ7586" s="61" t="str">
        <f>IF(AND(K7586&lt;&gt;"Match of the Day",K7586&lt;&gt;"Match of the Day 2",K7586&lt;&gt;"Match of the Day Repeat"),"",1+MAX($AJ$10:AJ7585))</f>
        <v/>
      </c>
    </row>
    <row r="7587" spans="34:36" x14ac:dyDescent="0.35">
      <c r="AH7587" s="16" t="str">
        <f>IF(AND(B7587="Premier League",E7587="Live"),_xlfn.XLOOKUP(_xlfn.TEXTJOIN(" vs ",,C7587:D7587),Calendar!G:G,Calendar!B:B),IF(AND(B7587="Premier League",E7587="Highlights"),_xlfn.XLOOKUP(H7587,Calendar!O:O,Calendar!N:N,,-1),""))</f>
        <v/>
      </c>
      <c r="AI7587" s="61" t="str">
        <f>IF(AND(AH7587&lt;&gt;"",E7587="Live"),_xlfn.XLOOKUP(_xlfn.TEXTJOIN(" vs ",,C7587:D7587),Calendar!G:G,Calendar!K:K),"")</f>
        <v/>
      </c>
      <c r="AJ7587" s="61" t="str">
        <f>IF(AND(K7587&lt;&gt;"Match of the Day",K7587&lt;&gt;"Match of the Day 2",K7587&lt;&gt;"Match of the Day Repeat"),"",1+MAX($AJ$10:AJ7586))</f>
        <v/>
      </c>
    </row>
    <row r="7588" spans="34:36" x14ac:dyDescent="0.35">
      <c r="AH7588" s="16" t="str">
        <f>IF(AND(B7588="Premier League",E7588="Live"),_xlfn.XLOOKUP(_xlfn.TEXTJOIN(" vs ",,C7588:D7588),Calendar!G:G,Calendar!B:B),IF(AND(B7588="Premier League",E7588="Highlights"),_xlfn.XLOOKUP(H7588,Calendar!O:O,Calendar!N:N,,-1),""))</f>
        <v/>
      </c>
      <c r="AI7588" s="61" t="str">
        <f>IF(AND(AH7588&lt;&gt;"",E7588="Live"),_xlfn.XLOOKUP(_xlfn.TEXTJOIN(" vs ",,C7588:D7588),Calendar!G:G,Calendar!K:K),"")</f>
        <v/>
      </c>
      <c r="AJ7588" s="61" t="str">
        <f>IF(AND(K7588&lt;&gt;"Match of the Day",K7588&lt;&gt;"Match of the Day 2",K7588&lt;&gt;"Match of the Day Repeat"),"",1+MAX($AJ$10:AJ7587))</f>
        <v/>
      </c>
    </row>
    <row r="7589" spans="34:36" x14ac:dyDescent="0.35">
      <c r="AH7589" s="16" t="str">
        <f>IF(AND(B7589="Premier League",E7589="Live"),_xlfn.XLOOKUP(_xlfn.TEXTJOIN(" vs ",,C7589:D7589),Calendar!G:G,Calendar!B:B),IF(AND(B7589="Premier League",E7589="Highlights"),_xlfn.XLOOKUP(H7589,Calendar!O:O,Calendar!N:N,,-1),""))</f>
        <v/>
      </c>
      <c r="AI7589" s="61" t="str">
        <f>IF(AND(AH7589&lt;&gt;"",E7589="Live"),_xlfn.XLOOKUP(_xlfn.TEXTJOIN(" vs ",,C7589:D7589),Calendar!G:G,Calendar!K:K),"")</f>
        <v/>
      </c>
      <c r="AJ7589" s="61" t="str">
        <f>IF(AND(K7589&lt;&gt;"Match of the Day",K7589&lt;&gt;"Match of the Day 2",K7589&lt;&gt;"Match of the Day Repeat"),"",1+MAX($AJ$10:AJ7588))</f>
        <v/>
      </c>
    </row>
    <row r="7590" spans="34:36" x14ac:dyDescent="0.35">
      <c r="AH7590" s="16" t="str">
        <f>IF(AND(B7590="Premier League",E7590="Live"),_xlfn.XLOOKUP(_xlfn.TEXTJOIN(" vs ",,C7590:D7590),Calendar!G:G,Calendar!B:B),IF(AND(B7590="Premier League",E7590="Highlights"),_xlfn.XLOOKUP(H7590,Calendar!O:O,Calendar!N:N,,-1),""))</f>
        <v/>
      </c>
      <c r="AI7590" s="61" t="str">
        <f>IF(AND(AH7590&lt;&gt;"",E7590="Live"),_xlfn.XLOOKUP(_xlfn.TEXTJOIN(" vs ",,C7590:D7590),Calendar!G:G,Calendar!K:K),"")</f>
        <v/>
      </c>
      <c r="AJ7590" s="61" t="str">
        <f>IF(AND(K7590&lt;&gt;"Match of the Day",K7590&lt;&gt;"Match of the Day 2",K7590&lt;&gt;"Match of the Day Repeat"),"",1+MAX($AJ$10:AJ7589))</f>
        <v/>
      </c>
    </row>
    <row r="7591" spans="34:36" x14ac:dyDescent="0.35">
      <c r="AH7591" s="16" t="str">
        <f>IF(AND(B7591="Premier League",E7591="Live"),_xlfn.XLOOKUP(_xlfn.TEXTJOIN(" vs ",,C7591:D7591),Calendar!G:G,Calendar!B:B),IF(AND(B7591="Premier League",E7591="Highlights"),_xlfn.XLOOKUP(H7591,Calendar!O:O,Calendar!N:N,,-1),""))</f>
        <v/>
      </c>
      <c r="AI7591" s="61" t="str">
        <f>IF(AND(AH7591&lt;&gt;"",E7591="Live"),_xlfn.XLOOKUP(_xlfn.TEXTJOIN(" vs ",,C7591:D7591),Calendar!G:G,Calendar!K:K),"")</f>
        <v/>
      </c>
      <c r="AJ7591" s="61" t="str">
        <f>IF(AND(K7591&lt;&gt;"Match of the Day",K7591&lt;&gt;"Match of the Day 2",K7591&lt;&gt;"Match of the Day Repeat"),"",1+MAX($AJ$10:AJ7590))</f>
        <v/>
      </c>
    </row>
    <row r="7592" spans="34:36" x14ac:dyDescent="0.35">
      <c r="AH7592" s="16" t="str">
        <f>IF(AND(B7592="Premier League",E7592="Live"),_xlfn.XLOOKUP(_xlfn.TEXTJOIN(" vs ",,C7592:D7592),Calendar!G:G,Calendar!B:B),IF(AND(B7592="Premier League",E7592="Highlights"),_xlfn.XLOOKUP(H7592,Calendar!O:O,Calendar!N:N,,-1),""))</f>
        <v/>
      </c>
      <c r="AI7592" s="61" t="str">
        <f>IF(AND(AH7592&lt;&gt;"",E7592="Live"),_xlfn.XLOOKUP(_xlfn.TEXTJOIN(" vs ",,C7592:D7592),Calendar!G:G,Calendar!K:K),"")</f>
        <v/>
      </c>
      <c r="AJ7592" s="61" t="str">
        <f>IF(AND(K7592&lt;&gt;"Match of the Day",K7592&lt;&gt;"Match of the Day 2",K7592&lt;&gt;"Match of the Day Repeat"),"",1+MAX($AJ$10:AJ7591))</f>
        <v/>
      </c>
    </row>
    <row r="7593" spans="34:36" x14ac:dyDescent="0.35">
      <c r="AH7593" s="16" t="str">
        <f>IF(AND(B7593="Premier League",E7593="Live"),_xlfn.XLOOKUP(_xlfn.TEXTJOIN(" vs ",,C7593:D7593),Calendar!G:G,Calendar!B:B),IF(AND(B7593="Premier League",E7593="Highlights"),_xlfn.XLOOKUP(H7593,Calendar!O:O,Calendar!N:N,,-1),""))</f>
        <v/>
      </c>
      <c r="AI7593" s="61" t="str">
        <f>IF(AND(AH7593&lt;&gt;"",E7593="Live"),_xlfn.XLOOKUP(_xlfn.TEXTJOIN(" vs ",,C7593:D7593),Calendar!G:G,Calendar!K:K),"")</f>
        <v/>
      </c>
      <c r="AJ7593" s="61" t="str">
        <f>IF(AND(K7593&lt;&gt;"Match of the Day",K7593&lt;&gt;"Match of the Day 2",K7593&lt;&gt;"Match of the Day Repeat"),"",1+MAX($AJ$10:AJ7592))</f>
        <v/>
      </c>
    </row>
    <row r="7594" spans="34:36" x14ac:dyDescent="0.35">
      <c r="AH7594" s="16" t="str">
        <f>IF(AND(B7594="Premier League",E7594="Live"),_xlfn.XLOOKUP(_xlfn.TEXTJOIN(" vs ",,C7594:D7594),Calendar!G:G,Calendar!B:B),IF(AND(B7594="Premier League",E7594="Highlights"),_xlfn.XLOOKUP(H7594,Calendar!O:O,Calendar!N:N,,-1),""))</f>
        <v/>
      </c>
      <c r="AI7594" s="61" t="str">
        <f>IF(AND(AH7594&lt;&gt;"",E7594="Live"),_xlfn.XLOOKUP(_xlfn.TEXTJOIN(" vs ",,C7594:D7594),Calendar!G:G,Calendar!K:K),"")</f>
        <v/>
      </c>
      <c r="AJ7594" s="61" t="str">
        <f>IF(AND(K7594&lt;&gt;"Match of the Day",K7594&lt;&gt;"Match of the Day 2",K7594&lt;&gt;"Match of the Day Repeat"),"",1+MAX($AJ$10:AJ7593))</f>
        <v/>
      </c>
    </row>
    <row r="7595" spans="34:36" x14ac:dyDescent="0.35">
      <c r="AH7595" s="16" t="str">
        <f>IF(AND(B7595="Premier League",E7595="Live"),_xlfn.XLOOKUP(_xlfn.TEXTJOIN(" vs ",,C7595:D7595),Calendar!G:G,Calendar!B:B),IF(AND(B7595="Premier League",E7595="Highlights"),_xlfn.XLOOKUP(H7595,Calendar!O:O,Calendar!N:N,,-1),""))</f>
        <v/>
      </c>
      <c r="AI7595" s="61" t="str">
        <f>IF(AND(AH7595&lt;&gt;"",E7595="Live"),_xlfn.XLOOKUP(_xlfn.TEXTJOIN(" vs ",,C7595:D7595),Calendar!G:G,Calendar!K:K),"")</f>
        <v/>
      </c>
      <c r="AJ7595" s="61" t="str">
        <f>IF(AND(K7595&lt;&gt;"Match of the Day",K7595&lt;&gt;"Match of the Day 2",K7595&lt;&gt;"Match of the Day Repeat"),"",1+MAX($AJ$10:AJ7594))</f>
        <v/>
      </c>
    </row>
    <row r="7596" spans="34:36" x14ac:dyDescent="0.35">
      <c r="AH7596" s="16" t="str">
        <f>IF(AND(B7596="Premier League",E7596="Live"),_xlfn.XLOOKUP(_xlfn.TEXTJOIN(" vs ",,C7596:D7596),Calendar!G:G,Calendar!B:B),IF(AND(B7596="Premier League",E7596="Highlights"),_xlfn.XLOOKUP(H7596,Calendar!O:O,Calendar!N:N,,-1),""))</f>
        <v/>
      </c>
      <c r="AI7596" s="61" t="str">
        <f>IF(AND(AH7596&lt;&gt;"",E7596="Live"),_xlfn.XLOOKUP(_xlfn.TEXTJOIN(" vs ",,C7596:D7596),Calendar!G:G,Calendar!K:K),"")</f>
        <v/>
      </c>
      <c r="AJ7596" s="61" t="str">
        <f>IF(AND(K7596&lt;&gt;"Match of the Day",K7596&lt;&gt;"Match of the Day 2",K7596&lt;&gt;"Match of the Day Repeat"),"",1+MAX($AJ$10:AJ7595))</f>
        <v/>
      </c>
    </row>
    <row r="7597" spans="34:36" x14ac:dyDescent="0.35">
      <c r="AH7597" s="16" t="str">
        <f>IF(AND(B7597="Premier League",E7597="Live"),_xlfn.XLOOKUP(_xlfn.TEXTJOIN(" vs ",,C7597:D7597),Calendar!G:G,Calendar!B:B),IF(AND(B7597="Premier League",E7597="Highlights"),_xlfn.XLOOKUP(H7597,Calendar!O:O,Calendar!N:N,,-1),""))</f>
        <v/>
      </c>
      <c r="AI7597" s="61" t="str">
        <f>IF(AND(AH7597&lt;&gt;"",E7597="Live"),_xlfn.XLOOKUP(_xlfn.TEXTJOIN(" vs ",,C7597:D7597),Calendar!G:G,Calendar!K:K),"")</f>
        <v/>
      </c>
      <c r="AJ7597" s="61" t="str">
        <f>IF(AND(K7597&lt;&gt;"Match of the Day",K7597&lt;&gt;"Match of the Day 2",K7597&lt;&gt;"Match of the Day Repeat"),"",1+MAX($AJ$10:AJ7596))</f>
        <v/>
      </c>
    </row>
    <row r="7598" spans="34:36" x14ac:dyDescent="0.35">
      <c r="AH7598" s="16" t="str">
        <f>IF(AND(B7598="Premier League",E7598="Live"),_xlfn.XLOOKUP(_xlfn.TEXTJOIN(" vs ",,C7598:D7598),Calendar!G:G,Calendar!B:B),IF(AND(B7598="Premier League",E7598="Highlights"),_xlfn.XLOOKUP(H7598,Calendar!O:O,Calendar!N:N,,-1),""))</f>
        <v/>
      </c>
      <c r="AI7598" s="61" t="str">
        <f>IF(AND(AH7598&lt;&gt;"",E7598="Live"),_xlfn.XLOOKUP(_xlfn.TEXTJOIN(" vs ",,C7598:D7598),Calendar!G:G,Calendar!K:K),"")</f>
        <v/>
      </c>
      <c r="AJ7598" s="61" t="str">
        <f>IF(AND(K7598&lt;&gt;"Match of the Day",K7598&lt;&gt;"Match of the Day 2",K7598&lt;&gt;"Match of the Day Repeat"),"",1+MAX($AJ$10:AJ7597))</f>
        <v/>
      </c>
    </row>
    <row r="7599" spans="34:36" x14ac:dyDescent="0.35">
      <c r="AH7599" s="16" t="str">
        <f>IF(AND(B7599="Premier League",E7599="Live"),_xlfn.XLOOKUP(_xlfn.TEXTJOIN(" vs ",,C7599:D7599),Calendar!G:G,Calendar!B:B),IF(AND(B7599="Premier League",E7599="Highlights"),_xlfn.XLOOKUP(H7599,Calendar!O:O,Calendar!N:N,,-1),""))</f>
        <v/>
      </c>
      <c r="AI7599" s="61" t="str">
        <f>IF(AND(AH7599&lt;&gt;"",E7599="Live"),_xlfn.XLOOKUP(_xlfn.TEXTJOIN(" vs ",,C7599:D7599),Calendar!G:G,Calendar!K:K),"")</f>
        <v/>
      </c>
      <c r="AJ7599" s="61" t="str">
        <f>IF(AND(K7599&lt;&gt;"Match of the Day",K7599&lt;&gt;"Match of the Day 2",K7599&lt;&gt;"Match of the Day Repeat"),"",1+MAX($AJ$10:AJ7598))</f>
        <v/>
      </c>
    </row>
    <row r="7600" spans="34:36" x14ac:dyDescent="0.35">
      <c r="AH7600" s="16" t="str">
        <f>IF(AND(B7600="Premier League",E7600="Live"),_xlfn.XLOOKUP(_xlfn.TEXTJOIN(" vs ",,C7600:D7600),Calendar!G:G,Calendar!B:B),IF(AND(B7600="Premier League",E7600="Highlights"),_xlfn.XLOOKUP(H7600,Calendar!O:O,Calendar!N:N,,-1),""))</f>
        <v/>
      </c>
      <c r="AI7600" s="61" t="str">
        <f>IF(AND(AH7600&lt;&gt;"",E7600="Live"),_xlfn.XLOOKUP(_xlfn.TEXTJOIN(" vs ",,C7600:D7600),Calendar!G:G,Calendar!K:K),"")</f>
        <v/>
      </c>
      <c r="AJ7600" s="61" t="str">
        <f>IF(AND(K7600&lt;&gt;"Match of the Day",K7600&lt;&gt;"Match of the Day 2",K7600&lt;&gt;"Match of the Day Repeat"),"",1+MAX($AJ$10:AJ7599))</f>
        <v/>
      </c>
    </row>
    <row r="7601" spans="34:36" x14ac:dyDescent="0.35">
      <c r="AH7601" s="16" t="str">
        <f>IF(AND(B7601="Premier League",E7601="Live"),_xlfn.XLOOKUP(_xlfn.TEXTJOIN(" vs ",,C7601:D7601),Calendar!G:G,Calendar!B:B),IF(AND(B7601="Premier League",E7601="Highlights"),_xlfn.XLOOKUP(H7601,Calendar!O:O,Calendar!N:N,,-1),""))</f>
        <v/>
      </c>
      <c r="AI7601" s="61" t="str">
        <f>IF(AND(AH7601&lt;&gt;"",E7601="Live"),_xlfn.XLOOKUP(_xlfn.TEXTJOIN(" vs ",,C7601:D7601),Calendar!G:G,Calendar!K:K),"")</f>
        <v/>
      </c>
      <c r="AJ7601" s="61" t="str">
        <f>IF(AND(K7601&lt;&gt;"Match of the Day",K7601&lt;&gt;"Match of the Day 2",K7601&lt;&gt;"Match of the Day Repeat"),"",1+MAX($AJ$10:AJ7600))</f>
        <v/>
      </c>
    </row>
    <row r="7602" spans="34:36" x14ac:dyDescent="0.35">
      <c r="AH7602" s="16" t="str">
        <f>IF(AND(B7602="Premier League",E7602="Live"),_xlfn.XLOOKUP(_xlfn.TEXTJOIN(" vs ",,C7602:D7602),Calendar!G:G,Calendar!B:B),IF(AND(B7602="Premier League",E7602="Highlights"),_xlfn.XLOOKUP(H7602,Calendar!O:O,Calendar!N:N,,-1),""))</f>
        <v/>
      </c>
      <c r="AI7602" s="61" t="str">
        <f>IF(AND(AH7602&lt;&gt;"",E7602="Live"),_xlfn.XLOOKUP(_xlfn.TEXTJOIN(" vs ",,C7602:D7602),Calendar!G:G,Calendar!K:K),"")</f>
        <v/>
      </c>
      <c r="AJ7602" s="61" t="str">
        <f>IF(AND(K7602&lt;&gt;"Match of the Day",K7602&lt;&gt;"Match of the Day 2",K7602&lt;&gt;"Match of the Day Repeat"),"",1+MAX($AJ$10:AJ7601))</f>
        <v/>
      </c>
    </row>
    <row r="7603" spans="34:36" x14ac:dyDescent="0.35">
      <c r="AH7603" s="16" t="str">
        <f>IF(AND(B7603="Premier League",E7603="Live"),_xlfn.XLOOKUP(_xlfn.TEXTJOIN(" vs ",,C7603:D7603),Calendar!G:G,Calendar!B:B),IF(AND(B7603="Premier League",E7603="Highlights"),_xlfn.XLOOKUP(H7603,Calendar!O:O,Calendar!N:N,,-1),""))</f>
        <v/>
      </c>
      <c r="AI7603" s="61" t="str">
        <f>IF(AND(AH7603&lt;&gt;"",E7603="Live"),_xlfn.XLOOKUP(_xlfn.TEXTJOIN(" vs ",,C7603:D7603),Calendar!G:G,Calendar!K:K),"")</f>
        <v/>
      </c>
      <c r="AJ7603" s="61" t="str">
        <f>IF(AND(K7603&lt;&gt;"Match of the Day",K7603&lt;&gt;"Match of the Day 2",K7603&lt;&gt;"Match of the Day Repeat"),"",1+MAX($AJ$10:AJ7602))</f>
        <v/>
      </c>
    </row>
    <row r="7604" spans="34:36" x14ac:dyDescent="0.35">
      <c r="AH7604" s="16" t="str">
        <f>IF(AND(B7604="Premier League",E7604="Live"),_xlfn.XLOOKUP(_xlfn.TEXTJOIN(" vs ",,C7604:D7604),Calendar!G:G,Calendar!B:B),IF(AND(B7604="Premier League",E7604="Highlights"),_xlfn.XLOOKUP(H7604,Calendar!O:O,Calendar!N:N,,-1),""))</f>
        <v/>
      </c>
      <c r="AI7604" s="61" t="str">
        <f>IF(AND(AH7604&lt;&gt;"",E7604="Live"),_xlfn.XLOOKUP(_xlfn.TEXTJOIN(" vs ",,C7604:D7604),Calendar!G:G,Calendar!K:K),"")</f>
        <v/>
      </c>
      <c r="AJ7604" s="61" t="str">
        <f>IF(AND(K7604&lt;&gt;"Match of the Day",K7604&lt;&gt;"Match of the Day 2",K7604&lt;&gt;"Match of the Day Repeat"),"",1+MAX($AJ$10:AJ7603))</f>
        <v/>
      </c>
    </row>
    <row r="7605" spans="34:36" x14ac:dyDescent="0.35">
      <c r="AH7605" s="16" t="str">
        <f>IF(AND(B7605="Premier League",E7605="Live"),_xlfn.XLOOKUP(_xlfn.TEXTJOIN(" vs ",,C7605:D7605),Calendar!G:G,Calendar!B:B),IF(AND(B7605="Premier League",E7605="Highlights"),_xlfn.XLOOKUP(H7605,Calendar!O:O,Calendar!N:N,,-1),""))</f>
        <v/>
      </c>
      <c r="AI7605" s="61" t="str">
        <f>IF(AND(AH7605&lt;&gt;"",E7605="Live"),_xlfn.XLOOKUP(_xlfn.TEXTJOIN(" vs ",,C7605:D7605),Calendar!G:G,Calendar!K:K),"")</f>
        <v/>
      </c>
      <c r="AJ7605" s="61" t="str">
        <f>IF(AND(K7605&lt;&gt;"Match of the Day",K7605&lt;&gt;"Match of the Day 2",K7605&lt;&gt;"Match of the Day Repeat"),"",1+MAX($AJ$10:AJ7604))</f>
        <v/>
      </c>
    </row>
    <row r="7606" spans="34:36" x14ac:dyDescent="0.35">
      <c r="AH7606" s="16" t="str">
        <f>IF(AND(B7606="Premier League",E7606="Live"),_xlfn.XLOOKUP(_xlfn.TEXTJOIN(" vs ",,C7606:D7606),Calendar!G:G,Calendar!B:B),IF(AND(B7606="Premier League",E7606="Highlights"),_xlfn.XLOOKUP(H7606,Calendar!O:O,Calendar!N:N,,-1),""))</f>
        <v/>
      </c>
      <c r="AI7606" s="61" t="str">
        <f>IF(AND(AH7606&lt;&gt;"",E7606="Live"),_xlfn.XLOOKUP(_xlfn.TEXTJOIN(" vs ",,C7606:D7606),Calendar!G:G,Calendar!K:K),"")</f>
        <v/>
      </c>
      <c r="AJ7606" s="61" t="str">
        <f>IF(AND(K7606&lt;&gt;"Match of the Day",K7606&lt;&gt;"Match of the Day 2",K7606&lt;&gt;"Match of the Day Repeat"),"",1+MAX($AJ$10:AJ7605))</f>
        <v/>
      </c>
    </row>
    <row r="7607" spans="34:36" x14ac:dyDescent="0.35">
      <c r="AH7607" s="16" t="str">
        <f>IF(AND(B7607="Premier League",E7607="Live"),_xlfn.XLOOKUP(_xlfn.TEXTJOIN(" vs ",,C7607:D7607),Calendar!G:G,Calendar!B:B),IF(AND(B7607="Premier League",E7607="Highlights"),_xlfn.XLOOKUP(H7607,Calendar!O:O,Calendar!N:N,,-1),""))</f>
        <v/>
      </c>
      <c r="AI7607" s="61" t="str">
        <f>IF(AND(AH7607&lt;&gt;"",E7607="Live"),_xlfn.XLOOKUP(_xlfn.TEXTJOIN(" vs ",,C7607:D7607),Calendar!G:G,Calendar!K:K),"")</f>
        <v/>
      </c>
      <c r="AJ7607" s="61" t="str">
        <f>IF(AND(K7607&lt;&gt;"Match of the Day",K7607&lt;&gt;"Match of the Day 2",K7607&lt;&gt;"Match of the Day Repeat"),"",1+MAX($AJ$10:AJ7606))</f>
        <v/>
      </c>
    </row>
    <row r="7608" spans="34:36" x14ac:dyDescent="0.35">
      <c r="AH7608" s="16" t="str">
        <f>IF(AND(B7608="Premier League",E7608="Live"),_xlfn.XLOOKUP(_xlfn.TEXTJOIN(" vs ",,C7608:D7608),Calendar!G:G,Calendar!B:B),IF(AND(B7608="Premier League",E7608="Highlights"),_xlfn.XLOOKUP(H7608,Calendar!O:O,Calendar!N:N,,-1),""))</f>
        <v/>
      </c>
      <c r="AI7608" s="61" t="str">
        <f>IF(AND(AH7608&lt;&gt;"",E7608="Live"),_xlfn.XLOOKUP(_xlfn.TEXTJOIN(" vs ",,C7608:D7608),Calendar!G:G,Calendar!K:K),"")</f>
        <v/>
      </c>
      <c r="AJ7608" s="61" t="str">
        <f>IF(AND(K7608&lt;&gt;"Match of the Day",K7608&lt;&gt;"Match of the Day 2",K7608&lt;&gt;"Match of the Day Repeat"),"",1+MAX($AJ$10:AJ7607))</f>
        <v/>
      </c>
    </row>
    <row r="7609" spans="34:36" x14ac:dyDescent="0.35">
      <c r="AH7609" s="16" t="str">
        <f>IF(AND(B7609="Premier League",E7609="Live"),_xlfn.XLOOKUP(_xlfn.TEXTJOIN(" vs ",,C7609:D7609),Calendar!G:G,Calendar!B:B),IF(AND(B7609="Premier League",E7609="Highlights"),_xlfn.XLOOKUP(H7609,Calendar!O:O,Calendar!N:N,,-1),""))</f>
        <v/>
      </c>
      <c r="AI7609" s="61" t="str">
        <f>IF(AND(AH7609&lt;&gt;"",E7609="Live"),_xlfn.XLOOKUP(_xlfn.TEXTJOIN(" vs ",,C7609:D7609),Calendar!G:G,Calendar!K:K),"")</f>
        <v/>
      </c>
      <c r="AJ7609" s="61" t="str">
        <f>IF(AND(K7609&lt;&gt;"Match of the Day",K7609&lt;&gt;"Match of the Day 2",K7609&lt;&gt;"Match of the Day Repeat"),"",1+MAX($AJ$10:AJ7608))</f>
        <v/>
      </c>
    </row>
    <row r="7610" spans="34:36" x14ac:dyDescent="0.35">
      <c r="AH7610" s="16" t="str">
        <f>IF(AND(B7610="Premier League",E7610="Live"),_xlfn.XLOOKUP(_xlfn.TEXTJOIN(" vs ",,C7610:D7610),Calendar!G:G,Calendar!B:B),IF(AND(B7610="Premier League",E7610="Highlights"),_xlfn.XLOOKUP(H7610,Calendar!O:O,Calendar!N:N,,-1),""))</f>
        <v/>
      </c>
      <c r="AI7610" s="61" t="str">
        <f>IF(AND(AH7610&lt;&gt;"",E7610="Live"),_xlfn.XLOOKUP(_xlfn.TEXTJOIN(" vs ",,C7610:D7610),Calendar!G:G,Calendar!K:K),"")</f>
        <v/>
      </c>
      <c r="AJ7610" s="61" t="str">
        <f>IF(AND(K7610&lt;&gt;"Match of the Day",K7610&lt;&gt;"Match of the Day 2",K7610&lt;&gt;"Match of the Day Repeat"),"",1+MAX($AJ$10:AJ7609))</f>
        <v/>
      </c>
    </row>
    <row r="7611" spans="34:36" x14ac:dyDescent="0.35">
      <c r="AH7611" s="16" t="str">
        <f>IF(AND(B7611="Premier League",E7611="Live"),_xlfn.XLOOKUP(_xlfn.TEXTJOIN(" vs ",,C7611:D7611),Calendar!G:G,Calendar!B:B),IF(AND(B7611="Premier League",E7611="Highlights"),_xlfn.XLOOKUP(H7611,Calendar!O:O,Calendar!N:N,,-1),""))</f>
        <v/>
      </c>
      <c r="AI7611" s="61" t="str">
        <f>IF(AND(AH7611&lt;&gt;"",E7611="Live"),_xlfn.XLOOKUP(_xlfn.TEXTJOIN(" vs ",,C7611:D7611),Calendar!G:G,Calendar!K:K),"")</f>
        <v/>
      </c>
      <c r="AJ7611" s="61" t="str">
        <f>IF(AND(K7611&lt;&gt;"Match of the Day",K7611&lt;&gt;"Match of the Day 2",K7611&lt;&gt;"Match of the Day Repeat"),"",1+MAX($AJ$10:AJ7610))</f>
        <v/>
      </c>
    </row>
    <row r="7612" spans="34:36" x14ac:dyDescent="0.35">
      <c r="AH7612" s="16" t="str">
        <f>IF(AND(B7612="Premier League",E7612="Live"),_xlfn.XLOOKUP(_xlfn.TEXTJOIN(" vs ",,C7612:D7612),Calendar!G:G,Calendar!B:B),IF(AND(B7612="Premier League",E7612="Highlights"),_xlfn.XLOOKUP(H7612,Calendar!O:O,Calendar!N:N,,-1),""))</f>
        <v/>
      </c>
      <c r="AI7612" s="61" t="str">
        <f>IF(AND(AH7612&lt;&gt;"",E7612="Live"),_xlfn.XLOOKUP(_xlfn.TEXTJOIN(" vs ",,C7612:D7612),Calendar!G:G,Calendar!K:K),"")</f>
        <v/>
      </c>
      <c r="AJ7612" s="61" t="str">
        <f>IF(AND(K7612&lt;&gt;"Match of the Day",K7612&lt;&gt;"Match of the Day 2",K7612&lt;&gt;"Match of the Day Repeat"),"",1+MAX($AJ$10:AJ7611))</f>
        <v/>
      </c>
    </row>
    <row r="7613" spans="34:36" x14ac:dyDescent="0.35">
      <c r="AH7613" s="16" t="str">
        <f>IF(AND(B7613="Premier League",E7613="Live"),_xlfn.XLOOKUP(_xlfn.TEXTJOIN(" vs ",,C7613:D7613),Calendar!G:G,Calendar!B:B),IF(AND(B7613="Premier League",E7613="Highlights"),_xlfn.XLOOKUP(H7613,Calendar!O:O,Calendar!N:N,,-1),""))</f>
        <v/>
      </c>
      <c r="AI7613" s="61" t="str">
        <f>IF(AND(AH7613&lt;&gt;"",E7613="Live"),_xlfn.XLOOKUP(_xlfn.TEXTJOIN(" vs ",,C7613:D7613),Calendar!G:G,Calendar!K:K),"")</f>
        <v/>
      </c>
      <c r="AJ7613" s="61" t="str">
        <f>IF(AND(K7613&lt;&gt;"Match of the Day",K7613&lt;&gt;"Match of the Day 2",K7613&lt;&gt;"Match of the Day Repeat"),"",1+MAX($AJ$10:AJ7612))</f>
        <v/>
      </c>
    </row>
    <row r="7614" spans="34:36" x14ac:dyDescent="0.35">
      <c r="AH7614" s="16" t="str">
        <f>IF(AND(B7614="Premier League",E7614="Live"),_xlfn.XLOOKUP(_xlfn.TEXTJOIN(" vs ",,C7614:D7614),Calendar!G:G,Calendar!B:B),IF(AND(B7614="Premier League",E7614="Highlights"),_xlfn.XLOOKUP(H7614,Calendar!O:O,Calendar!N:N,,-1),""))</f>
        <v/>
      </c>
      <c r="AI7614" s="61" t="str">
        <f>IF(AND(AH7614&lt;&gt;"",E7614="Live"),_xlfn.XLOOKUP(_xlfn.TEXTJOIN(" vs ",,C7614:D7614),Calendar!G:G,Calendar!K:K),"")</f>
        <v/>
      </c>
      <c r="AJ7614" s="61" t="str">
        <f>IF(AND(K7614&lt;&gt;"Match of the Day",K7614&lt;&gt;"Match of the Day 2",K7614&lt;&gt;"Match of the Day Repeat"),"",1+MAX($AJ$10:AJ7613))</f>
        <v/>
      </c>
    </row>
    <row r="7615" spans="34:36" x14ac:dyDescent="0.35">
      <c r="AH7615" s="16" t="str">
        <f>IF(AND(B7615="Premier League",E7615="Live"),_xlfn.XLOOKUP(_xlfn.TEXTJOIN(" vs ",,C7615:D7615),Calendar!G:G,Calendar!B:B),IF(AND(B7615="Premier League",E7615="Highlights"),_xlfn.XLOOKUP(H7615,Calendar!O:O,Calendar!N:N,,-1),""))</f>
        <v/>
      </c>
      <c r="AI7615" s="61" t="str">
        <f>IF(AND(AH7615&lt;&gt;"",E7615="Live"),_xlfn.XLOOKUP(_xlfn.TEXTJOIN(" vs ",,C7615:D7615),Calendar!G:G,Calendar!K:K),"")</f>
        <v/>
      </c>
      <c r="AJ7615" s="61" t="str">
        <f>IF(AND(K7615&lt;&gt;"Match of the Day",K7615&lt;&gt;"Match of the Day 2",K7615&lt;&gt;"Match of the Day Repeat"),"",1+MAX($AJ$10:AJ7614))</f>
        <v/>
      </c>
    </row>
    <row r="7616" spans="34:36" x14ac:dyDescent="0.35">
      <c r="AH7616" s="16" t="str">
        <f>IF(AND(B7616="Premier League",E7616="Live"),_xlfn.XLOOKUP(_xlfn.TEXTJOIN(" vs ",,C7616:D7616),Calendar!G:G,Calendar!B:B),IF(AND(B7616="Premier League",E7616="Highlights"),_xlfn.XLOOKUP(H7616,Calendar!O:O,Calendar!N:N,,-1),""))</f>
        <v/>
      </c>
      <c r="AI7616" s="61" t="str">
        <f>IF(AND(AH7616&lt;&gt;"",E7616="Live"),_xlfn.XLOOKUP(_xlfn.TEXTJOIN(" vs ",,C7616:D7616),Calendar!G:G,Calendar!K:K),"")</f>
        <v/>
      </c>
      <c r="AJ7616" s="61" t="str">
        <f>IF(AND(K7616&lt;&gt;"Match of the Day",K7616&lt;&gt;"Match of the Day 2",K7616&lt;&gt;"Match of the Day Repeat"),"",1+MAX($AJ$10:AJ7615))</f>
        <v/>
      </c>
    </row>
    <row r="7617" spans="34:36" x14ac:dyDescent="0.35">
      <c r="AH7617" s="16" t="str">
        <f>IF(AND(B7617="Premier League",E7617="Live"),_xlfn.XLOOKUP(_xlfn.TEXTJOIN(" vs ",,C7617:D7617),Calendar!G:G,Calendar!B:B),IF(AND(B7617="Premier League",E7617="Highlights"),_xlfn.XLOOKUP(H7617,Calendar!O:O,Calendar!N:N,,-1),""))</f>
        <v/>
      </c>
      <c r="AI7617" s="61" t="str">
        <f>IF(AND(AH7617&lt;&gt;"",E7617="Live"),_xlfn.XLOOKUP(_xlfn.TEXTJOIN(" vs ",,C7617:D7617),Calendar!G:G,Calendar!K:K),"")</f>
        <v/>
      </c>
      <c r="AJ7617" s="61" t="str">
        <f>IF(AND(K7617&lt;&gt;"Match of the Day",K7617&lt;&gt;"Match of the Day 2",K7617&lt;&gt;"Match of the Day Repeat"),"",1+MAX($AJ$10:AJ7616))</f>
        <v/>
      </c>
    </row>
    <row r="7618" spans="34:36" x14ac:dyDescent="0.35">
      <c r="AH7618" s="16" t="str">
        <f>IF(AND(B7618="Premier League",E7618="Live"),_xlfn.XLOOKUP(_xlfn.TEXTJOIN(" vs ",,C7618:D7618),Calendar!G:G,Calendar!B:B),IF(AND(B7618="Premier League",E7618="Highlights"),_xlfn.XLOOKUP(H7618,Calendar!O:O,Calendar!N:N,,-1),""))</f>
        <v/>
      </c>
      <c r="AI7618" s="61" t="str">
        <f>IF(AND(AH7618&lt;&gt;"",E7618="Live"),_xlfn.XLOOKUP(_xlfn.TEXTJOIN(" vs ",,C7618:D7618),Calendar!G:G,Calendar!K:K),"")</f>
        <v/>
      </c>
      <c r="AJ7618" s="61" t="str">
        <f>IF(AND(K7618&lt;&gt;"Match of the Day",K7618&lt;&gt;"Match of the Day 2",K7618&lt;&gt;"Match of the Day Repeat"),"",1+MAX($AJ$10:AJ7617))</f>
        <v/>
      </c>
    </row>
    <row r="7619" spans="34:36" x14ac:dyDescent="0.35">
      <c r="AH7619" s="16" t="str">
        <f>IF(AND(B7619="Premier League",E7619="Live"),_xlfn.XLOOKUP(_xlfn.TEXTJOIN(" vs ",,C7619:D7619),Calendar!G:G,Calendar!B:B),IF(AND(B7619="Premier League",E7619="Highlights"),_xlfn.XLOOKUP(H7619,Calendar!O:O,Calendar!N:N,,-1),""))</f>
        <v/>
      </c>
      <c r="AI7619" s="61" t="str">
        <f>IF(AND(AH7619&lt;&gt;"",E7619="Live"),_xlfn.XLOOKUP(_xlfn.TEXTJOIN(" vs ",,C7619:D7619),Calendar!G:G,Calendar!K:K),"")</f>
        <v/>
      </c>
      <c r="AJ7619" s="61" t="str">
        <f>IF(AND(K7619&lt;&gt;"Match of the Day",K7619&lt;&gt;"Match of the Day 2",K7619&lt;&gt;"Match of the Day Repeat"),"",1+MAX($AJ$10:AJ7618))</f>
        <v/>
      </c>
    </row>
    <row r="7620" spans="34:36" x14ac:dyDescent="0.35">
      <c r="AH7620" s="16" t="str">
        <f>IF(AND(B7620="Premier League",E7620="Live"),_xlfn.XLOOKUP(_xlfn.TEXTJOIN(" vs ",,C7620:D7620),Calendar!G:G,Calendar!B:B),IF(AND(B7620="Premier League",E7620="Highlights"),_xlfn.XLOOKUP(H7620,Calendar!O:O,Calendar!N:N,,-1),""))</f>
        <v/>
      </c>
      <c r="AI7620" s="61" t="str">
        <f>IF(AND(AH7620&lt;&gt;"",E7620="Live"),_xlfn.XLOOKUP(_xlfn.TEXTJOIN(" vs ",,C7620:D7620),Calendar!G:G,Calendar!K:K),"")</f>
        <v/>
      </c>
      <c r="AJ7620" s="61" t="str">
        <f>IF(AND(K7620&lt;&gt;"Match of the Day",K7620&lt;&gt;"Match of the Day 2",K7620&lt;&gt;"Match of the Day Repeat"),"",1+MAX($AJ$10:AJ7619))</f>
        <v/>
      </c>
    </row>
    <row r="7621" spans="34:36" x14ac:dyDescent="0.35">
      <c r="AH7621" s="16" t="str">
        <f>IF(AND(B7621="Premier League",E7621="Live"),_xlfn.XLOOKUP(_xlfn.TEXTJOIN(" vs ",,C7621:D7621),Calendar!G:G,Calendar!B:B),IF(AND(B7621="Premier League",E7621="Highlights"),_xlfn.XLOOKUP(H7621,Calendar!O:O,Calendar!N:N,,-1),""))</f>
        <v/>
      </c>
      <c r="AI7621" s="61" t="str">
        <f>IF(AND(AH7621&lt;&gt;"",E7621="Live"),_xlfn.XLOOKUP(_xlfn.TEXTJOIN(" vs ",,C7621:D7621),Calendar!G:G,Calendar!K:K),"")</f>
        <v/>
      </c>
      <c r="AJ7621" s="61" t="str">
        <f>IF(AND(K7621&lt;&gt;"Match of the Day",K7621&lt;&gt;"Match of the Day 2",K7621&lt;&gt;"Match of the Day Repeat"),"",1+MAX($AJ$10:AJ7620))</f>
        <v/>
      </c>
    </row>
    <row r="7622" spans="34:36" x14ac:dyDescent="0.35">
      <c r="AH7622" s="16" t="str">
        <f>IF(AND(B7622="Premier League",E7622="Live"),_xlfn.XLOOKUP(_xlfn.TEXTJOIN(" vs ",,C7622:D7622),Calendar!G:G,Calendar!B:B),IF(AND(B7622="Premier League",E7622="Highlights"),_xlfn.XLOOKUP(H7622,Calendar!O:O,Calendar!N:N,,-1),""))</f>
        <v/>
      </c>
      <c r="AI7622" s="61" t="str">
        <f>IF(AND(AH7622&lt;&gt;"",E7622="Live"),_xlfn.XLOOKUP(_xlfn.TEXTJOIN(" vs ",,C7622:D7622),Calendar!G:G,Calendar!K:K),"")</f>
        <v/>
      </c>
      <c r="AJ7622" s="61" t="str">
        <f>IF(AND(K7622&lt;&gt;"Match of the Day",K7622&lt;&gt;"Match of the Day 2",K7622&lt;&gt;"Match of the Day Repeat"),"",1+MAX($AJ$10:AJ7621))</f>
        <v/>
      </c>
    </row>
    <row r="7623" spans="34:36" x14ac:dyDescent="0.35">
      <c r="AH7623" s="16" t="str">
        <f>IF(AND(B7623="Premier League",E7623="Live"),_xlfn.XLOOKUP(_xlfn.TEXTJOIN(" vs ",,C7623:D7623),Calendar!G:G,Calendar!B:B),IF(AND(B7623="Premier League",E7623="Highlights"),_xlfn.XLOOKUP(H7623,Calendar!O:O,Calendar!N:N,,-1),""))</f>
        <v/>
      </c>
      <c r="AI7623" s="61" t="str">
        <f>IF(AND(AH7623&lt;&gt;"",E7623="Live"),_xlfn.XLOOKUP(_xlfn.TEXTJOIN(" vs ",,C7623:D7623),Calendar!G:G,Calendar!K:K),"")</f>
        <v/>
      </c>
      <c r="AJ7623" s="61" t="str">
        <f>IF(AND(K7623&lt;&gt;"Match of the Day",K7623&lt;&gt;"Match of the Day 2",K7623&lt;&gt;"Match of the Day Repeat"),"",1+MAX($AJ$10:AJ7622))</f>
        <v/>
      </c>
    </row>
    <row r="7624" spans="34:36" x14ac:dyDescent="0.35">
      <c r="AH7624" s="16" t="str">
        <f>IF(AND(B7624="Premier League",E7624="Live"),_xlfn.XLOOKUP(_xlfn.TEXTJOIN(" vs ",,C7624:D7624),Calendar!G:G,Calendar!B:B),IF(AND(B7624="Premier League",E7624="Highlights"),_xlfn.XLOOKUP(H7624,Calendar!O:O,Calendar!N:N,,-1),""))</f>
        <v/>
      </c>
      <c r="AI7624" s="61" t="str">
        <f>IF(AND(AH7624&lt;&gt;"",E7624="Live"),_xlfn.XLOOKUP(_xlfn.TEXTJOIN(" vs ",,C7624:D7624),Calendar!G:G,Calendar!K:K),"")</f>
        <v/>
      </c>
      <c r="AJ7624" s="61" t="str">
        <f>IF(AND(K7624&lt;&gt;"Match of the Day",K7624&lt;&gt;"Match of the Day 2",K7624&lt;&gt;"Match of the Day Repeat"),"",1+MAX($AJ$10:AJ7623))</f>
        <v/>
      </c>
    </row>
    <row r="7625" spans="34:36" x14ac:dyDescent="0.35">
      <c r="AH7625" s="16" t="str">
        <f>IF(AND(B7625="Premier League",E7625="Live"),_xlfn.XLOOKUP(_xlfn.TEXTJOIN(" vs ",,C7625:D7625),Calendar!G:G,Calendar!B:B),IF(AND(B7625="Premier League",E7625="Highlights"),_xlfn.XLOOKUP(H7625,Calendar!O:O,Calendar!N:N,,-1),""))</f>
        <v/>
      </c>
      <c r="AI7625" s="61" t="str">
        <f>IF(AND(AH7625&lt;&gt;"",E7625="Live"),_xlfn.XLOOKUP(_xlfn.TEXTJOIN(" vs ",,C7625:D7625),Calendar!G:G,Calendar!K:K),"")</f>
        <v/>
      </c>
      <c r="AJ7625" s="61" t="str">
        <f>IF(AND(K7625&lt;&gt;"Match of the Day",K7625&lt;&gt;"Match of the Day 2",K7625&lt;&gt;"Match of the Day Repeat"),"",1+MAX($AJ$10:AJ7624))</f>
        <v/>
      </c>
    </row>
    <row r="7626" spans="34:36" x14ac:dyDescent="0.35">
      <c r="AH7626" s="16" t="str">
        <f>IF(AND(B7626="Premier League",E7626="Live"),_xlfn.XLOOKUP(_xlfn.TEXTJOIN(" vs ",,C7626:D7626),Calendar!G:G,Calendar!B:B),IF(AND(B7626="Premier League",E7626="Highlights"),_xlfn.XLOOKUP(H7626,Calendar!O:O,Calendar!N:N,,-1),""))</f>
        <v/>
      </c>
      <c r="AI7626" s="61" t="str">
        <f>IF(AND(AH7626&lt;&gt;"",E7626="Live"),_xlfn.XLOOKUP(_xlfn.TEXTJOIN(" vs ",,C7626:D7626),Calendar!G:G,Calendar!K:K),"")</f>
        <v/>
      </c>
      <c r="AJ7626" s="61" t="str">
        <f>IF(AND(K7626&lt;&gt;"Match of the Day",K7626&lt;&gt;"Match of the Day 2",K7626&lt;&gt;"Match of the Day Repeat"),"",1+MAX($AJ$10:AJ7625))</f>
        <v/>
      </c>
    </row>
    <row r="7627" spans="34:36" x14ac:dyDescent="0.35">
      <c r="AH7627" s="16" t="str">
        <f>IF(AND(B7627="Premier League",E7627="Live"),_xlfn.XLOOKUP(_xlfn.TEXTJOIN(" vs ",,C7627:D7627),Calendar!G:G,Calendar!B:B),IF(AND(B7627="Premier League",E7627="Highlights"),_xlfn.XLOOKUP(H7627,Calendar!O:O,Calendar!N:N,,-1),""))</f>
        <v/>
      </c>
      <c r="AI7627" s="61" t="str">
        <f>IF(AND(AH7627&lt;&gt;"",E7627="Live"),_xlfn.XLOOKUP(_xlfn.TEXTJOIN(" vs ",,C7627:D7627),Calendar!G:G,Calendar!K:K),"")</f>
        <v/>
      </c>
      <c r="AJ7627" s="61" t="str">
        <f>IF(AND(K7627&lt;&gt;"Match of the Day",K7627&lt;&gt;"Match of the Day 2",K7627&lt;&gt;"Match of the Day Repeat"),"",1+MAX($AJ$10:AJ7626))</f>
        <v/>
      </c>
    </row>
    <row r="7628" spans="34:36" x14ac:dyDescent="0.35">
      <c r="AH7628" s="16" t="str">
        <f>IF(AND(B7628="Premier League",E7628="Live"),_xlfn.XLOOKUP(_xlfn.TEXTJOIN(" vs ",,C7628:D7628),Calendar!G:G,Calendar!B:B),IF(AND(B7628="Premier League",E7628="Highlights"),_xlfn.XLOOKUP(H7628,Calendar!O:O,Calendar!N:N,,-1),""))</f>
        <v/>
      </c>
      <c r="AI7628" s="61" t="str">
        <f>IF(AND(AH7628&lt;&gt;"",E7628="Live"),_xlfn.XLOOKUP(_xlfn.TEXTJOIN(" vs ",,C7628:D7628),Calendar!G:G,Calendar!K:K),"")</f>
        <v/>
      </c>
      <c r="AJ7628" s="61" t="str">
        <f>IF(AND(K7628&lt;&gt;"Match of the Day",K7628&lt;&gt;"Match of the Day 2",K7628&lt;&gt;"Match of the Day Repeat"),"",1+MAX($AJ$10:AJ7627))</f>
        <v/>
      </c>
    </row>
    <row r="7629" spans="34:36" x14ac:dyDescent="0.35">
      <c r="AH7629" s="16" t="str">
        <f>IF(AND(B7629="Premier League",E7629="Live"),_xlfn.XLOOKUP(_xlfn.TEXTJOIN(" vs ",,C7629:D7629),Calendar!G:G,Calendar!B:B),IF(AND(B7629="Premier League",E7629="Highlights"),_xlfn.XLOOKUP(H7629,Calendar!O:O,Calendar!N:N,,-1),""))</f>
        <v/>
      </c>
      <c r="AI7629" s="61" t="str">
        <f>IF(AND(AH7629&lt;&gt;"",E7629="Live"),_xlfn.XLOOKUP(_xlfn.TEXTJOIN(" vs ",,C7629:D7629),Calendar!G:G,Calendar!K:K),"")</f>
        <v/>
      </c>
      <c r="AJ7629" s="61" t="str">
        <f>IF(AND(K7629&lt;&gt;"Match of the Day",K7629&lt;&gt;"Match of the Day 2",K7629&lt;&gt;"Match of the Day Repeat"),"",1+MAX($AJ$10:AJ7628))</f>
        <v/>
      </c>
    </row>
    <row r="7630" spans="34:36" x14ac:dyDescent="0.35">
      <c r="AH7630" s="16" t="str">
        <f>IF(AND(B7630="Premier League",E7630="Live"),_xlfn.XLOOKUP(_xlfn.TEXTJOIN(" vs ",,C7630:D7630),Calendar!G:G,Calendar!B:B),IF(AND(B7630="Premier League",E7630="Highlights"),_xlfn.XLOOKUP(H7630,Calendar!O:O,Calendar!N:N,,-1),""))</f>
        <v/>
      </c>
      <c r="AI7630" s="61" t="str">
        <f>IF(AND(AH7630&lt;&gt;"",E7630="Live"),_xlfn.XLOOKUP(_xlfn.TEXTJOIN(" vs ",,C7630:D7630),Calendar!G:G,Calendar!K:K),"")</f>
        <v/>
      </c>
      <c r="AJ7630" s="61" t="str">
        <f>IF(AND(K7630&lt;&gt;"Match of the Day",K7630&lt;&gt;"Match of the Day 2",K7630&lt;&gt;"Match of the Day Repeat"),"",1+MAX($AJ$10:AJ7629))</f>
        <v/>
      </c>
    </row>
    <row r="7631" spans="34:36" x14ac:dyDescent="0.35">
      <c r="AH7631" s="16" t="str">
        <f>IF(AND(B7631="Premier League",E7631="Live"),_xlfn.XLOOKUP(_xlfn.TEXTJOIN(" vs ",,C7631:D7631),Calendar!G:G,Calendar!B:B),IF(AND(B7631="Premier League",E7631="Highlights"),_xlfn.XLOOKUP(H7631,Calendar!O:O,Calendar!N:N,,-1),""))</f>
        <v/>
      </c>
      <c r="AI7631" s="61" t="str">
        <f>IF(AND(AH7631&lt;&gt;"",E7631="Live"),_xlfn.XLOOKUP(_xlfn.TEXTJOIN(" vs ",,C7631:D7631),Calendar!G:G,Calendar!K:K),"")</f>
        <v/>
      </c>
      <c r="AJ7631" s="61" t="str">
        <f>IF(AND(K7631&lt;&gt;"Match of the Day",K7631&lt;&gt;"Match of the Day 2",K7631&lt;&gt;"Match of the Day Repeat"),"",1+MAX($AJ$10:AJ7630))</f>
        <v/>
      </c>
    </row>
    <row r="7632" spans="34:36" x14ac:dyDescent="0.35">
      <c r="AH7632" s="16" t="str">
        <f>IF(AND(B7632="Premier League",E7632="Live"),_xlfn.XLOOKUP(_xlfn.TEXTJOIN(" vs ",,C7632:D7632),Calendar!G:G,Calendar!B:B),IF(AND(B7632="Premier League",E7632="Highlights"),_xlfn.XLOOKUP(H7632,Calendar!O:O,Calendar!N:N,,-1),""))</f>
        <v/>
      </c>
      <c r="AI7632" s="61" t="str">
        <f>IF(AND(AH7632&lt;&gt;"",E7632="Live"),_xlfn.XLOOKUP(_xlfn.TEXTJOIN(" vs ",,C7632:D7632),Calendar!G:G,Calendar!K:K),"")</f>
        <v/>
      </c>
      <c r="AJ7632" s="61" t="str">
        <f>IF(AND(K7632&lt;&gt;"Match of the Day",K7632&lt;&gt;"Match of the Day 2",K7632&lt;&gt;"Match of the Day Repeat"),"",1+MAX($AJ$10:AJ7631))</f>
        <v/>
      </c>
    </row>
    <row r="7633" spans="34:36" x14ac:dyDescent="0.35">
      <c r="AH7633" s="16" t="str">
        <f>IF(AND(B7633="Premier League",E7633="Live"),_xlfn.XLOOKUP(_xlfn.TEXTJOIN(" vs ",,C7633:D7633),Calendar!G:G,Calendar!B:B),IF(AND(B7633="Premier League",E7633="Highlights"),_xlfn.XLOOKUP(H7633,Calendar!O:O,Calendar!N:N,,-1),""))</f>
        <v/>
      </c>
      <c r="AI7633" s="61" t="str">
        <f>IF(AND(AH7633&lt;&gt;"",E7633="Live"),_xlfn.XLOOKUP(_xlfn.TEXTJOIN(" vs ",,C7633:D7633),Calendar!G:G,Calendar!K:K),"")</f>
        <v/>
      </c>
      <c r="AJ7633" s="61" t="str">
        <f>IF(AND(K7633&lt;&gt;"Match of the Day",K7633&lt;&gt;"Match of the Day 2",K7633&lt;&gt;"Match of the Day Repeat"),"",1+MAX($AJ$10:AJ7632))</f>
        <v/>
      </c>
    </row>
    <row r="7634" spans="34:36" x14ac:dyDescent="0.35">
      <c r="AH7634" s="16" t="str">
        <f>IF(AND(B7634="Premier League",E7634="Live"),_xlfn.XLOOKUP(_xlfn.TEXTJOIN(" vs ",,C7634:D7634),Calendar!G:G,Calendar!B:B),IF(AND(B7634="Premier League",E7634="Highlights"),_xlfn.XLOOKUP(H7634,Calendar!O:O,Calendar!N:N,,-1),""))</f>
        <v/>
      </c>
      <c r="AI7634" s="61" t="str">
        <f>IF(AND(AH7634&lt;&gt;"",E7634="Live"),_xlfn.XLOOKUP(_xlfn.TEXTJOIN(" vs ",,C7634:D7634),Calendar!G:G,Calendar!K:K),"")</f>
        <v/>
      </c>
      <c r="AJ7634" s="61" t="str">
        <f>IF(AND(K7634&lt;&gt;"Match of the Day",K7634&lt;&gt;"Match of the Day 2",K7634&lt;&gt;"Match of the Day Repeat"),"",1+MAX($AJ$10:AJ7633))</f>
        <v/>
      </c>
    </row>
    <row r="7635" spans="34:36" x14ac:dyDescent="0.35">
      <c r="AH7635" s="16" t="str">
        <f>IF(AND(B7635="Premier League",E7635="Live"),_xlfn.XLOOKUP(_xlfn.TEXTJOIN(" vs ",,C7635:D7635),Calendar!G:G,Calendar!B:B),IF(AND(B7635="Premier League",E7635="Highlights"),_xlfn.XLOOKUP(H7635,Calendar!O:O,Calendar!N:N,,-1),""))</f>
        <v/>
      </c>
      <c r="AI7635" s="61" t="str">
        <f>IF(AND(AH7635&lt;&gt;"",E7635="Live"),_xlfn.XLOOKUP(_xlfn.TEXTJOIN(" vs ",,C7635:D7635),Calendar!G:G,Calendar!K:K),"")</f>
        <v/>
      </c>
      <c r="AJ7635" s="61" t="str">
        <f>IF(AND(K7635&lt;&gt;"Match of the Day",K7635&lt;&gt;"Match of the Day 2",K7635&lt;&gt;"Match of the Day Repeat"),"",1+MAX($AJ$10:AJ7634))</f>
        <v/>
      </c>
    </row>
    <row r="7636" spans="34:36" x14ac:dyDescent="0.35">
      <c r="AH7636" s="16" t="str">
        <f>IF(AND(B7636="Premier League",E7636="Live"),_xlfn.XLOOKUP(_xlfn.TEXTJOIN(" vs ",,C7636:D7636),Calendar!G:G,Calendar!B:B),IF(AND(B7636="Premier League",E7636="Highlights"),_xlfn.XLOOKUP(H7636,Calendar!O:O,Calendar!N:N,,-1),""))</f>
        <v/>
      </c>
      <c r="AI7636" s="61" t="str">
        <f>IF(AND(AH7636&lt;&gt;"",E7636="Live"),_xlfn.XLOOKUP(_xlfn.TEXTJOIN(" vs ",,C7636:D7636),Calendar!G:G,Calendar!K:K),"")</f>
        <v/>
      </c>
      <c r="AJ7636" s="61" t="str">
        <f>IF(AND(K7636&lt;&gt;"Match of the Day",K7636&lt;&gt;"Match of the Day 2",K7636&lt;&gt;"Match of the Day Repeat"),"",1+MAX($AJ$10:AJ7635))</f>
        <v/>
      </c>
    </row>
    <row r="7637" spans="34:36" x14ac:dyDescent="0.35">
      <c r="AH7637" s="16" t="str">
        <f>IF(AND(B7637="Premier League",E7637="Live"),_xlfn.XLOOKUP(_xlfn.TEXTJOIN(" vs ",,C7637:D7637),Calendar!G:G,Calendar!B:B),IF(AND(B7637="Premier League",E7637="Highlights"),_xlfn.XLOOKUP(H7637,Calendar!O:O,Calendar!N:N,,-1),""))</f>
        <v/>
      </c>
      <c r="AI7637" s="61" t="str">
        <f>IF(AND(AH7637&lt;&gt;"",E7637="Live"),_xlfn.XLOOKUP(_xlfn.TEXTJOIN(" vs ",,C7637:D7637),Calendar!G:G,Calendar!K:K),"")</f>
        <v/>
      </c>
      <c r="AJ7637" s="61" t="str">
        <f>IF(AND(K7637&lt;&gt;"Match of the Day",K7637&lt;&gt;"Match of the Day 2",K7637&lt;&gt;"Match of the Day Repeat"),"",1+MAX($AJ$10:AJ7636))</f>
        <v/>
      </c>
    </row>
    <row r="7638" spans="34:36" x14ac:dyDescent="0.35">
      <c r="AH7638" s="16" t="str">
        <f>IF(AND(B7638="Premier League",E7638="Live"),_xlfn.XLOOKUP(_xlfn.TEXTJOIN(" vs ",,C7638:D7638),Calendar!G:G,Calendar!B:B),IF(AND(B7638="Premier League",E7638="Highlights"),_xlfn.XLOOKUP(H7638,Calendar!O:O,Calendar!N:N,,-1),""))</f>
        <v/>
      </c>
      <c r="AI7638" s="61" t="str">
        <f>IF(AND(AH7638&lt;&gt;"",E7638="Live"),_xlfn.XLOOKUP(_xlfn.TEXTJOIN(" vs ",,C7638:D7638),Calendar!G:G,Calendar!K:K),"")</f>
        <v/>
      </c>
      <c r="AJ7638" s="61" t="str">
        <f>IF(AND(K7638&lt;&gt;"Match of the Day",K7638&lt;&gt;"Match of the Day 2",K7638&lt;&gt;"Match of the Day Repeat"),"",1+MAX($AJ$10:AJ7637))</f>
        <v/>
      </c>
    </row>
    <row r="7639" spans="34:36" x14ac:dyDescent="0.35">
      <c r="AH7639" s="16" t="str">
        <f>IF(AND(B7639="Premier League",E7639="Live"),_xlfn.XLOOKUP(_xlfn.TEXTJOIN(" vs ",,C7639:D7639),Calendar!G:G,Calendar!B:B),IF(AND(B7639="Premier League",E7639="Highlights"),_xlfn.XLOOKUP(H7639,Calendar!O:O,Calendar!N:N,,-1),""))</f>
        <v/>
      </c>
      <c r="AI7639" s="61" t="str">
        <f>IF(AND(AH7639&lt;&gt;"",E7639="Live"),_xlfn.XLOOKUP(_xlfn.TEXTJOIN(" vs ",,C7639:D7639),Calendar!G:G,Calendar!K:K),"")</f>
        <v/>
      </c>
      <c r="AJ7639" s="61" t="str">
        <f>IF(AND(K7639&lt;&gt;"Match of the Day",K7639&lt;&gt;"Match of the Day 2",K7639&lt;&gt;"Match of the Day Repeat"),"",1+MAX($AJ$10:AJ7638))</f>
        <v/>
      </c>
    </row>
    <row r="7640" spans="34:36" x14ac:dyDescent="0.35">
      <c r="AH7640" s="16" t="str">
        <f>IF(AND(B7640="Premier League",E7640="Live"),_xlfn.XLOOKUP(_xlfn.TEXTJOIN(" vs ",,C7640:D7640),Calendar!G:G,Calendar!B:B),IF(AND(B7640="Premier League",E7640="Highlights"),_xlfn.XLOOKUP(H7640,Calendar!O:O,Calendar!N:N,,-1),""))</f>
        <v/>
      </c>
      <c r="AI7640" s="61" t="str">
        <f>IF(AND(AH7640&lt;&gt;"",E7640="Live"),_xlfn.XLOOKUP(_xlfn.TEXTJOIN(" vs ",,C7640:D7640),Calendar!G:G,Calendar!K:K),"")</f>
        <v/>
      </c>
      <c r="AJ7640" s="61" t="str">
        <f>IF(AND(K7640&lt;&gt;"Match of the Day",K7640&lt;&gt;"Match of the Day 2",K7640&lt;&gt;"Match of the Day Repeat"),"",1+MAX($AJ$10:AJ7639))</f>
        <v/>
      </c>
    </row>
    <row r="7641" spans="34:36" x14ac:dyDescent="0.35">
      <c r="AH7641" s="16" t="str">
        <f>IF(AND(B7641="Premier League",E7641="Live"),_xlfn.XLOOKUP(_xlfn.TEXTJOIN(" vs ",,C7641:D7641),Calendar!G:G,Calendar!B:B),IF(AND(B7641="Premier League",E7641="Highlights"),_xlfn.XLOOKUP(H7641,Calendar!O:O,Calendar!N:N,,-1),""))</f>
        <v/>
      </c>
      <c r="AI7641" s="61" t="str">
        <f>IF(AND(AH7641&lt;&gt;"",E7641="Live"),_xlfn.XLOOKUP(_xlfn.TEXTJOIN(" vs ",,C7641:D7641),Calendar!G:G,Calendar!K:K),"")</f>
        <v/>
      </c>
      <c r="AJ7641" s="61" t="str">
        <f>IF(AND(K7641&lt;&gt;"Match of the Day",K7641&lt;&gt;"Match of the Day 2",K7641&lt;&gt;"Match of the Day Repeat"),"",1+MAX($AJ$10:AJ7640))</f>
        <v/>
      </c>
    </row>
    <row r="7642" spans="34:36" x14ac:dyDescent="0.35">
      <c r="AH7642" s="16" t="str">
        <f>IF(AND(B7642="Premier League",E7642="Live"),_xlfn.XLOOKUP(_xlfn.TEXTJOIN(" vs ",,C7642:D7642),Calendar!G:G,Calendar!B:B),IF(AND(B7642="Premier League",E7642="Highlights"),_xlfn.XLOOKUP(H7642,Calendar!O:O,Calendar!N:N,,-1),""))</f>
        <v/>
      </c>
      <c r="AI7642" s="61" t="str">
        <f>IF(AND(AH7642&lt;&gt;"",E7642="Live"),_xlfn.XLOOKUP(_xlfn.TEXTJOIN(" vs ",,C7642:D7642),Calendar!G:G,Calendar!K:K),"")</f>
        <v/>
      </c>
      <c r="AJ7642" s="61" t="str">
        <f>IF(AND(K7642&lt;&gt;"Match of the Day",K7642&lt;&gt;"Match of the Day 2",K7642&lt;&gt;"Match of the Day Repeat"),"",1+MAX($AJ$10:AJ7641))</f>
        <v/>
      </c>
    </row>
    <row r="7643" spans="34:36" x14ac:dyDescent="0.35">
      <c r="AH7643" s="16" t="str">
        <f>IF(AND(B7643="Premier League",E7643="Live"),_xlfn.XLOOKUP(_xlfn.TEXTJOIN(" vs ",,C7643:D7643),Calendar!G:G,Calendar!B:B),IF(AND(B7643="Premier League",E7643="Highlights"),_xlfn.XLOOKUP(H7643,Calendar!O:O,Calendar!N:N,,-1),""))</f>
        <v/>
      </c>
      <c r="AI7643" s="61" t="str">
        <f>IF(AND(AH7643&lt;&gt;"",E7643="Live"),_xlfn.XLOOKUP(_xlfn.TEXTJOIN(" vs ",,C7643:D7643),Calendar!G:G,Calendar!K:K),"")</f>
        <v/>
      </c>
      <c r="AJ7643" s="61" t="str">
        <f>IF(AND(K7643&lt;&gt;"Match of the Day",K7643&lt;&gt;"Match of the Day 2",K7643&lt;&gt;"Match of the Day Repeat"),"",1+MAX($AJ$10:AJ7642))</f>
        <v/>
      </c>
    </row>
    <row r="7644" spans="34:36" x14ac:dyDescent="0.35">
      <c r="AH7644" s="16" t="str">
        <f>IF(AND(B7644="Premier League",E7644="Live"),_xlfn.XLOOKUP(_xlfn.TEXTJOIN(" vs ",,C7644:D7644),Calendar!G:G,Calendar!B:B),IF(AND(B7644="Premier League",E7644="Highlights"),_xlfn.XLOOKUP(H7644,Calendar!O:O,Calendar!N:N,,-1),""))</f>
        <v/>
      </c>
      <c r="AI7644" s="61" t="str">
        <f>IF(AND(AH7644&lt;&gt;"",E7644="Live"),_xlfn.XLOOKUP(_xlfn.TEXTJOIN(" vs ",,C7644:D7644),Calendar!G:G,Calendar!K:K),"")</f>
        <v/>
      </c>
      <c r="AJ7644" s="61" t="str">
        <f>IF(AND(K7644&lt;&gt;"Match of the Day",K7644&lt;&gt;"Match of the Day 2",K7644&lt;&gt;"Match of the Day Repeat"),"",1+MAX($AJ$10:AJ7643))</f>
        <v/>
      </c>
    </row>
    <row r="7645" spans="34:36" x14ac:dyDescent="0.35">
      <c r="AH7645" s="16" t="str">
        <f>IF(AND(B7645="Premier League",E7645="Live"),_xlfn.XLOOKUP(_xlfn.TEXTJOIN(" vs ",,C7645:D7645),Calendar!G:G,Calendar!B:B),IF(AND(B7645="Premier League",E7645="Highlights"),_xlfn.XLOOKUP(H7645,Calendar!O:O,Calendar!N:N,,-1),""))</f>
        <v/>
      </c>
      <c r="AI7645" s="61" t="str">
        <f>IF(AND(AH7645&lt;&gt;"",E7645="Live"),_xlfn.XLOOKUP(_xlfn.TEXTJOIN(" vs ",,C7645:D7645),Calendar!G:G,Calendar!K:K),"")</f>
        <v/>
      </c>
      <c r="AJ7645" s="61" t="str">
        <f>IF(AND(K7645&lt;&gt;"Match of the Day",K7645&lt;&gt;"Match of the Day 2",K7645&lt;&gt;"Match of the Day Repeat"),"",1+MAX($AJ$10:AJ7644))</f>
        <v/>
      </c>
    </row>
    <row r="7646" spans="34:36" x14ac:dyDescent="0.35">
      <c r="AH7646" s="16" t="str">
        <f>IF(AND(B7646="Premier League",E7646="Live"),_xlfn.XLOOKUP(_xlfn.TEXTJOIN(" vs ",,C7646:D7646),Calendar!G:G,Calendar!B:B),IF(AND(B7646="Premier League",E7646="Highlights"),_xlfn.XLOOKUP(H7646,Calendar!O:O,Calendar!N:N,,-1),""))</f>
        <v/>
      </c>
      <c r="AI7646" s="61" t="str">
        <f>IF(AND(AH7646&lt;&gt;"",E7646="Live"),_xlfn.XLOOKUP(_xlfn.TEXTJOIN(" vs ",,C7646:D7646),Calendar!G:G,Calendar!K:K),"")</f>
        <v/>
      </c>
      <c r="AJ7646" s="61" t="str">
        <f>IF(AND(K7646&lt;&gt;"Match of the Day",K7646&lt;&gt;"Match of the Day 2",K7646&lt;&gt;"Match of the Day Repeat"),"",1+MAX($AJ$10:AJ7645))</f>
        <v/>
      </c>
    </row>
    <row r="7647" spans="34:36" x14ac:dyDescent="0.35">
      <c r="AH7647" s="16" t="str">
        <f>IF(AND(B7647="Premier League",E7647="Live"),_xlfn.XLOOKUP(_xlfn.TEXTJOIN(" vs ",,C7647:D7647),Calendar!G:G,Calendar!B:B),IF(AND(B7647="Premier League",E7647="Highlights"),_xlfn.XLOOKUP(H7647,Calendar!O:O,Calendar!N:N,,-1),""))</f>
        <v/>
      </c>
      <c r="AI7647" s="61" t="str">
        <f>IF(AND(AH7647&lt;&gt;"",E7647="Live"),_xlfn.XLOOKUP(_xlfn.TEXTJOIN(" vs ",,C7647:D7647),Calendar!G:G,Calendar!K:K),"")</f>
        <v/>
      </c>
      <c r="AJ7647" s="61" t="str">
        <f>IF(AND(K7647&lt;&gt;"Match of the Day",K7647&lt;&gt;"Match of the Day 2",K7647&lt;&gt;"Match of the Day Repeat"),"",1+MAX($AJ$10:AJ7646))</f>
        <v/>
      </c>
    </row>
    <row r="7648" spans="34:36" x14ac:dyDescent="0.35">
      <c r="AH7648" s="16" t="str">
        <f>IF(AND(B7648="Premier League",E7648="Live"),_xlfn.XLOOKUP(_xlfn.TEXTJOIN(" vs ",,C7648:D7648),Calendar!G:G,Calendar!B:B),IF(AND(B7648="Premier League",E7648="Highlights"),_xlfn.XLOOKUP(H7648,Calendar!O:O,Calendar!N:N,,-1),""))</f>
        <v/>
      </c>
      <c r="AI7648" s="61" t="str">
        <f>IF(AND(AH7648&lt;&gt;"",E7648="Live"),_xlfn.XLOOKUP(_xlfn.TEXTJOIN(" vs ",,C7648:D7648),Calendar!G:G,Calendar!K:K),"")</f>
        <v/>
      </c>
      <c r="AJ7648" s="61" t="str">
        <f>IF(AND(K7648&lt;&gt;"Match of the Day",K7648&lt;&gt;"Match of the Day 2",K7648&lt;&gt;"Match of the Day Repeat"),"",1+MAX($AJ$10:AJ7647))</f>
        <v/>
      </c>
    </row>
    <row r="7649" spans="34:36" x14ac:dyDescent="0.35">
      <c r="AH7649" s="16" t="str">
        <f>IF(AND(B7649="Premier League",E7649="Live"),_xlfn.XLOOKUP(_xlfn.TEXTJOIN(" vs ",,C7649:D7649),Calendar!G:G,Calendar!B:B),IF(AND(B7649="Premier League",E7649="Highlights"),_xlfn.XLOOKUP(H7649,Calendar!O:O,Calendar!N:N,,-1),""))</f>
        <v/>
      </c>
      <c r="AI7649" s="61" t="str">
        <f>IF(AND(AH7649&lt;&gt;"",E7649="Live"),_xlfn.XLOOKUP(_xlfn.TEXTJOIN(" vs ",,C7649:D7649),Calendar!G:G,Calendar!K:K),"")</f>
        <v/>
      </c>
      <c r="AJ7649" s="61" t="str">
        <f>IF(AND(K7649&lt;&gt;"Match of the Day",K7649&lt;&gt;"Match of the Day 2",K7649&lt;&gt;"Match of the Day Repeat"),"",1+MAX($AJ$10:AJ7648))</f>
        <v/>
      </c>
    </row>
    <row r="7650" spans="34:36" x14ac:dyDescent="0.35">
      <c r="AH7650" s="16" t="str">
        <f>IF(AND(B7650="Premier League",E7650="Live"),_xlfn.XLOOKUP(_xlfn.TEXTJOIN(" vs ",,C7650:D7650),Calendar!G:G,Calendar!B:B),IF(AND(B7650="Premier League",E7650="Highlights"),_xlfn.XLOOKUP(H7650,Calendar!O:O,Calendar!N:N,,-1),""))</f>
        <v/>
      </c>
      <c r="AI7650" s="61" t="str">
        <f>IF(AND(AH7650&lt;&gt;"",E7650="Live"),_xlfn.XLOOKUP(_xlfn.TEXTJOIN(" vs ",,C7650:D7650),Calendar!G:G,Calendar!K:K),"")</f>
        <v/>
      </c>
      <c r="AJ7650" s="61" t="str">
        <f>IF(AND(K7650&lt;&gt;"Match of the Day",K7650&lt;&gt;"Match of the Day 2",K7650&lt;&gt;"Match of the Day Repeat"),"",1+MAX($AJ$10:AJ7649))</f>
        <v/>
      </c>
    </row>
    <row r="7651" spans="34:36" x14ac:dyDescent="0.35">
      <c r="AH7651" s="16" t="str">
        <f>IF(AND(B7651="Premier League",E7651="Live"),_xlfn.XLOOKUP(_xlfn.TEXTJOIN(" vs ",,C7651:D7651),Calendar!G:G,Calendar!B:B),IF(AND(B7651="Premier League",E7651="Highlights"),_xlfn.XLOOKUP(H7651,Calendar!O:O,Calendar!N:N,,-1),""))</f>
        <v/>
      </c>
      <c r="AI7651" s="61" t="str">
        <f>IF(AND(AH7651&lt;&gt;"",E7651="Live"),_xlfn.XLOOKUP(_xlfn.TEXTJOIN(" vs ",,C7651:D7651),Calendar!G:G,Calendar!K:K),"")</f>
        <v/>
      </c>
      <c r="AJ7651" s="61" t="str">
        <f>IF(AND(K7651&lt;&gt;"Match of the Day",K7651&lt;&gt;"Match of the Day 2",K7651&lt;&gt;"Match of the Day Repeat"),"",1+MAX($AJ$10:AJ7650))</f>
        <v/>
      </c>
    </row>
    <row r="7652" spans="34:36" x14ac:dyDescent="0.35">
      <c r="AH7652" s="16" t="str">
        <f>IF(AND(B7652="Premier League",E7652="Live"),_xlfn.XLOOKUP(_xlfn.TEXTJOIN(" vs ",,C7652:D7652),Calendar!G:G,Calendar!B:B),IF(AND(B7652="Premier League",E7652="Highlights"),_xlfn.XLOOKUP(H7652,Calendar!O:O,Calendar!N:N,,-1),""))</f>
        <v/>
      </c>
      <c r="AI7652" s="61" t="str">
        <f>IF(AND(AH7652&lt;&gt;"",E7652="Live"),_xlfn.XLOOKUP(_xlfn.TEXTJOIN(" vs ",,C7652:D7652),Calendar!G:G,Calendar!K:K),"")</f>
        <v/>
      </c>
      <c r="AJ7652" s="61" t="str">
        <f>IF(AND(K7652&lt;&gt;"Match of the Day",K7652&lt;&gt;"Match of the Day 2",K7652&lt;&gt;"Match of the Day Repeat"),"",1+MAX($AJ$10:AJ7651))</f>
        <v/>
      </c>
    </row>
    <row r="7653" spans="34:36" x14ac:dyDescent="0.35">
      <c r="AH7653" s="16" t="str">
        <f>IF(AND(B7653="Premier League",E7653="Live"),_xlfn.XLOOKUP(_xlfn.TEXTJOIN(" vs ",,C7653:D7653),Calendar!G:G,Calendar!B:B),IF(AND(B7653="Premier League",E7653="Highlights"),_xlfn.XLOOKUP(H7653,Calendar!O:O,Calendar!N:N,,-1),""))</f>
        <v/>
      </c>
      <c r="AI7653" s="61" t="str">
        <f>IF(AND(AH7653&lt;&gt;"",E7653="Live"),_xlfn.XLOOKUP(_xlfn.TEXTJOIN(" vs ",,C7653:D7653),Calendar!G:G,Calendar!K:K),"")</f>
        <v/>
      </c>
      <c r="AJ7653" s="61" t="str">
        <f>IF(AND(K7653&lt;&gt;"Match of the Day",K7653&lt;&gt;"Match of the Day 2",K7653&lt;&gt;"Match of the Day Repeat"),"",1+MAX($AJ$10:AJ7652))</f>
        <v/>
      </c>
    </row>
    <row r="7654" spans="34:36" x14ac:dyDescent="0.35">
      <c r="AH7654" s="16" t="str">
        <f>IF(AND(B7654="Premier League",E7654="Live"),_xlfn.XLOOKUP(_xlfn.TEXTJOIN(" vs ",,C7654:D7654),Calendar!G:G,Calendar!B:B),IF(AND(B7654="Premier League",E7654="Highlights"),_xlfn.XLOOKUP(H7654,Calendar!O:O,Calendar!N:N,,-1),""))</f>
        <v/>
      </c>
      <c r="AI7654" s="61" t="str">
        <f>IF(AND(AH7654&lt;&gt;"",E7654="Live"),_xlfn.XLOOKUP(_xlfn.TEXTJOIN(" vs ",,C7654:D7654),Calendar!G:G,Calendar!K:K),"")</f>
        <v/>
      </c>
      <c r="AJ7654" s="61" t="str">
        <f>IF(AND(K7654&lt;&gt;"Match of the Day",K7654&lt;&gt;"Match of the Day 2",K7654&lt;&gt;"Match of the Day Repeat"),"",1+MAX($AJ$10:AJ7653))</f>
        <v/>
      </c>
    </row>
    <row r="7655" spans="34:36" x14ac:dyDescent="0.35">
      <c r="AH7655" s="16" t="str">
        <f>IF(AND(B7655="Premier League",E7655="Live"),_xlfn.XLOOKUP(_xlfn.TEXTJOIN(" vs ",,C7655:D7655),Calendar!G:G,Calendar!B:B),IF(AND(B7655="Premier League",E7655="Highlights"),_xlfn.XLOOKUP(H7655,Calendar!O:O,Calendar!N:N,,-1),""))</f>
        <v/>
      </c>
      <c r="AI7655" s="61" t="str">
        <f>IF(AND(AH7655&lt;&gt;"",E7655="Live"),_xlfn.XLOOKUP(_xlfn.TEXTJOIN(" vs ",,C7655:D7655),Calendar!G:G,Calendar!K:K),"")</f>
        <v/>
      </c>
      <c r="AJ7655" s="61" t="str">
        <f>IF(AND(K7655&lt;&gt;"Match of the Day",K7655&lt;&gt;"Match of the Day 2",K7655&lt;&gt;"Match of the Day Repeat"),"",1+MAX($AJ$10:AJ7654))</f>
        <v/>
      </c>
    </row>
    <row r="7656" spans="34:36" x14ac:dyDescent="0.35">
      <c r="AH7656" s="16" t="str">
        <f>IF(AND(B7656="Premier League",E7656="Live"),_xlfn.XLOOKUP(_xlfn.TEXTJOIN(" vs ",,C7656:D7656),Calendar!G:G,Calendar!B:B),IF(AND(B7656="Premier League",E7656="Highlights"),_xlfn.XLOOKUP(H7656,Calendar!O:O,Calendar!N:N,,-1),""))</f>
        <v/>
      </c>
      <c r="AI7656" s="61" t="str">
        <f>IF(AND(AH7656&lt;&gt;"",E7656="Live"),_xlfn.XLOOKUP(_xlfn.TEXTJOIN(" vs ",,C7656:D7656),Calendar!G:G,Calendar!K:K),"")</f>
        <v/>
      </c>
      <c r="AJ7656" s="61" t="str">
        <f>IF(AND(K7656&lt;&gt;"Match of the Day",K7656&lt;&gt;"Match of the Day 2",K7656&lt;&gt;"Match of the Day Repeat"),"",1+MAX($AJ$10:AJ7655))</f>
        <v/>
      </c>
    </row>
    <row r="7657" spans="34:36" x14ac:dyDescent="0.35">
      <c r="AH7657" s="16" t="str">
        <f>IF(AND(B7657="Premier League",E7657="Live"),_xlfn.XLOOKUP(_xlfn.TEXTJOIN(" vs ",,C7657:D7657),Calendar!G:G,Calendar!B:B),IF(AND(B7657="Premier League",E7657="Highlights"),_xlfn.XLOOKUP(H7657,Calendar!O:O,Calendar!N:N,,-1),""))</f>
        <v/>
      </c>
      <c r="AI7657" s="61" t="str">
        <f>IF(AND(AH7657&lt;&gt;"",E7657="Live"),_xlfn.XLOOKUP(_xlfn.TEXTJOIN(" vs ",,C7657:D7657),Calendar!G:G,Calendar!K:K),"")</f>
        <v/>
      </c>
      <c r="AJ7657" s="61" t="str">
        <f>IF(AND(K7657&lt;&gt;"Match of the Day",K7657&lt;&gt;"Match of the Day 2",K7657&lt;&gt;"Match of the Day Repeat"),"",1+MAX($AJ$10:AJ7656))</f>
        <v/>
      </c>
    </row>
    <row r="7658" spans="34:36" x14ac:dyDescent="0.35">
      <c r="AH7658" s="16" t="str">
        <f>IF(AND(B7658="Premier League",E7658="Live"),_xlfn.XLOOKUP(_xlfn.TEXTJOIN(" vs ",,C7658:D7658),Calendar!G:G,Calendar!B:B),IF(AND(B7658="Premier League",E7658="Highlights"),_xlfn.XLOOKUP(H7658,Calendar!O:O,Calendar!N:N,,-1),""))</f>
        <v/>
      </c>
      <c r="AI7658" s="61" t="str">
        <f>IF(AND(AH7658&lt;&gt;"",E7658="Live"),_xlfn.XLOOKUP(_xlfn.TEXTJOIN(" vs ",,C7658:D7658),Calendar!G:G,Calendar!K:K),"")</f>
        <v/>
      </c>
      <c r="AJ7658" s="61" t="str">
        <f>IF(AND(K7658&lt;&gt;"Match of the Day",K7658&lt;&gt;"Match of the Day 2",K7658&lt;&gt;"Match of the Day Repeat"),"",1+MAX($AJ$10:AJ7657))</f>
        <v/>
      </c>
    </row>
    <row r="7659" spans="34:36" x14ac:dyDescent="0.35">
      <c r="AH7659" s="16" t="str">
        <f>IF(AND(B7659="Premier League",E7659="Live"),_xlfn.XLOOKUP(_xlfn.TEXTJOIN(" vs ",,C7659:D7659),Calendar!G:G,Calendar!B:B),IF(AND(B7659="Premier League",E7659="Highlights"),_xlfn.XLOOKUP(H7659,Calendar!O:O,Calendar!N:N,,-1),""))</f>
        <v/>
      </c>
      <c r="AI7659" s="61" t="str">
        <f>IF(AND(AH7659&lt;&gt;"",E7659="Live"),_xlfn.XLOOKUP(_xlfn.TEXTJOIN(" vs ",,C7659:D7659),Calendar!G:G,Calendar!K:K),"")</f>
        <v/>
      </c>
      <c r="AJ7659" s="61" t="str">
        <f>IF(AND(K7659&lt;&gt;"Match of the Day",K7659&lt;&gt;"Match of the Day 2",K7659&lt;&gt;"Match of the Day Repeat"),"",1+MAX($AJ$10:AJ7658))</f>
        <v/>
      </c>
    </row>
    <row r="7660" spans="34:36" x14ac:dyDescent="0.35">
      <c r="AH7660" s="16" t="str">
        <f>IF(AND(B7660="Premier League",E7660="Live"),_xlfn.XLOOKUP(_xlfn.TEXTJOIN(" vs ",,C7660:D7660),Calendar!G:G,Calendar!B:B),IF(AND(B7660="Premier League",E7660="Highlights"),_xlfn.XLOOKUP(H7660,Calendar!O:O,Calendar!N:N,,-1),""))</f>
        <v/>
      </c>
      <c r="AI7660" s="61" t="str">
        <f>IF(AND(AH7660&lt;&gt;"",E7660="Live"),_xlfn.XLOOKUP(_xlfn.TEXTJOIN(" vs ",,C7660:D7660),Calendar!G:G,Calendar!K:K),"")</f>
        <v/>
      </c>
      <c r="AJ7660" s="61" t="str">
        <f>IF(AND(K7660&lt;&gt;"Match of the Day",K7660&lt;&gt;"Match of the Day 2",K7660&lt;&gt;"Match of the Day Repeat"),"",1+MAX($AJ$10:AJ7659))</f>
        <v/>
      </c>
    </row>
    <row r="7661" spans="34:36" x14ac:dyDescent="0.35">
      <c r="AH7661" s="16" t="str">
        <f>IF(AND(B7661="Premier League",E7661="Live"),_xlfn.XLOOKUP(_xlfn.TEXTJOIN(" vs ",,C7661:D7661),Calendar!G:G,Calendar!B:B),IF(AND(B7661="Premier League",E7661="Highlights"),_xlfn.XLOOKUP(H7661,Calendar!O:O,Calendar!N:N,,-1),""))</f>
        <v/>
      </c>
      <c r="AI7661" s="61" t="str">
        <f>IF(AND(AH7661&lt;&gt;"",E7661="Live"),_xlfn.XLOOKUP(_xlfn.TEXTJOIN(" vs ",,C7661:D7661),Calendar!G:G,Calendar!K:K),"")</f>
        <v/>
      </c>
      <c r="AJ7661" s="61" t="str">
        <f>IF(AND(K7661&lt;&gt;"Match of the Day",K7661&lt;&gt;"Match of the Day 2",K7661&lt;&gt;"Match of the Day Repeat"),"",1+MAX($AJ$10:AJ7660))</f>
        <v/>
      </c>
    </row>
    <row r="7662" spans="34:36" x14ac:dyDescent="0.35">
      <c r="AH7662" s="16" t="str">
        <f>IF(AND(B7662="Premier League",E7662="Live"),_xlfn.XLOOKUP(_xlfn.TEXTJOIN(" vs ",,C7662:D7662),Calendar!G:G,Calendar!B:B),IF(AND(B7662="Premier League",E7662="Highlights"),_xlfn.XLOOKUP(H7662,Calendar!O:O,Calendar!N:N,,-1),""))</f>
        <v/>
      </c>
      <c r="AI7662" s="61" t="str">
        <f>IF(AND(AH7662&lt;&gt;"",E7662="Live"),_xlfn.XLOOKUP(_xlfn.TEXTJOIN(" vs ",,C7662:D7662),Calendar!G:G,Calendar!K:K),"")</f>
        <v/>
      </c>
      <c r="AJ7662" s="61" t="str">
        <f>IF(AND(K7662&lt;&gt;"Match of the Day",K7662&lt;&gt;"Match of the Day 2",K7662&lt;&gt;"Match of the Day Repeat"),"",1+MAX($AJ$10:AJ7661))</f>
        <v/>
      </c>
    </row>
    <row r="7663" spans="34:36" x14ac:dyDescent="0.35">
      <c r="AH7663" s="16" t="str">
        <f>IF(AND(B7663="Premier League",E7663="Live"),_xlfn.XLOOKUP(_xlfn.TEXTJOIN(" vs ",,C7663:D7663),Calendar!G:G,Calendar!B:B),IF(AND(B7663="Premier League",E7663="Highlights"),_xlfn.XLOOKUP(H7663,Calendar!O:O,Calendar!N:N,,-1),""))</f>
        <v/>
      </c>
      <c r="AI7663" s="61" t="str">
        <f>IF(AND(AH7663&lt;&gt;"",E7663="Live"),_xlfn.XLOOKUP(_xlfn.TEXTJOIN(" vs ",,C7663:D7663),Calendar!G:G,Calendar!K:K),"")</f>
        <v/>
      </c>
      <c r="AJ7663" s="61" t="str">
        <f>IF(AND(K7663&lt;&gt;"Match of the Day",K7663&lt;&gt;"Match of the Day 2",K7663&lt;&gt;"Match of the Day Repeat"),"",1+MAX($AJ$10:AJ7662))</f>
        <v/>
      </c>
    </row>
    <row r="7664" spans="34:36" x14ac:dyDescent="0.35">
      <c r="AH7664" s="16" t="str">
        <f>IF(AND(B7664="Premier League",E7664="Live"),_xlfn.XLOOKUP(_xlfn.TEXTJOIN(" vs ",,C7664:D7664),Calendar!G:G,Calendar!B:B),IF(AND(B7664="Premier League",E7664="Highlights"),_xlfn.XLOOKUP(H7664,Calendar!O:O,Calendar!N:N,,-1),""))</f>
        <v/>
      </c>
      <c r="AI7664" s="61" t="str">
        <f>IF(AND(AH7664&lt;&gt;"",E7664="Live"),_xlfn.XLOOKUP(_xlfn.TEXTJOIN(" vs ",,C7664:D7664),Calendar!G:G,Calendar!K:K),"")</f>
        <v/>
      </c>
      <c r="AJ7664" s="61" t="str">
        <f>IF(AND(K7664&lt;&gt;"Match of the Day",K7664&lt;&gt;"Match of the Day 2",K7664&lt;&gt;"Match of the Day Repeat"),"",1+MAX($AJ$10:AJ7663))</f>
        <v/>
      </c>
    </row>
    <row r="7665" spans="34:36" x14ac:dyDescent="0.35">
      <c r="AH7665" s="16" t="str">
        <f>IF(AND(B7665="Premier League",E7665="Live"),_xlfn.XLOOKUP(_xlfn.TEXTJOIN(" vs ",,C7665:D7665),Calendar!G:G,Calendar!B:B),IF(AND(B7665="Premier League",E7665="Highlights"),_xlfn.XLOOKUP(H7665,Calendar!O:O,Calendar!N:N,,-1),""))</f>
        <v/>
      </c>
      <c r="AI7665" s="61" t="str">
        <f>IF(AND(AH7665&lt;&gt;"",E7665="Live"),_xlfn.XLOOKUP(_xlfn.TEXTJOIN(" vs ",,C7665:D7665),Calendar!G:G,Calendar!K:K),"")</f>
        <v/>
      </c>
      <c r="AJ7665" s="61" t="str">
        <f>IF(AND(K7665&lt;&gt;"Match of the Day",K7665&lt;&gt;"Match of the Day 2",K7665&lt;&gt;"Match of the Day Repeat"),"",1+MAX($AJ$10:AJ7664))</f>
        <v/>
      </c>
    </row>
    <row r="7666" spans="34:36" x14ac:dyDescent="0.35">
      <c r="AH7666" s="16" t="str">
        <f>IF(AND(B7666="Premier League",E7666="Live"),_xlfn.XLOOKUP(_xlfn.TEXTJOIN(" vs ",,C7666:D7666),Calendar!G:G,Calendar!B:B),IF(AND(B7666="Premier League",E7666="Highlights"),_xlfn.XLOOKUP(H7666,Calendar!O:O,Calendar!N:N,,-1),""))</f>
        <v/>
      </c>
      <c r="AI7666" s="61" t="str">
        <f>IF(AND(AH7666&lt;&gt;"",E7666="Live"),_xlfn.XLOOKUP(_xlfn.TEXTJOIN(" vs ",,C7666:D7666),Calendar!G:G,Calendar!K:K),"")</f>
        <v/>
      </c>
      <c r="AJ7666" s="61" t="str">
        <f>IF(AND(K7666&lt;&gt;"Match of the Day",K7666&lt;&gt;"Match of the Day 2",K7666&lt;&gt;"Match of the Day Repeat"),"",1+MAX($AJ$10:AJ7665))</f>
        <v/>
      </c>
    </row>
    <row r="7667" spans="34:36" x14ac:dyDescent="0.35">
      <c r="AH7667" s="16" t="str">
        <f>IF(AND(B7667="Premier League",E7667="Live"),_xlfn.XLOOKUP(_xlfn.TEXTJOIN(" vs ",,C7667:D7667),Calendar!G:G,Calendar!B:B),IF(AND(B7667="Premier League",E7667="Highlights"),_xlfn.XLOOKUP(H7667,Calendar!O:O,Calendar!N:N,,-1),""))</f>
        <v/>
      </c>
      <c r="AI7667" s="61" t="str">
        <f>IF(AND(AH7667&lt;&gt;"",E7667="Live"),_xlfn.XLOOKUP(_xlfn.TEXTJOIN(" vs ",,C7667:D7667),Calendar!G:G,Calendar!K:K),"")</f>
        <v/>
      </c>
      <c r="AJ7667" s="61" t="str">
        <f>IF(AND(K7667&lt;&gt;"Match of the Day",K7667&lt;&gt;"Match of the Day 2",K7667&lt;&gt;"Match of the Day Repeat"),"",1+MAX($AJ$10:AJ7666))</f>
        <v/>
      </c>
    </row>
    <row r="7668" spans="34:36" x14ac:dyDescent="0.35">
      <c r="AH7668" s="16" t="str">
        <f>IF(AND(B7668="Premier League",E7668="Live"),_xlfn.XLOOKUP(_xlfn.TEXTJOIN(" vs ",,C7668:D7668),Calendar!G:G,Calendar!B:B),IF(AND(B7668="Premier League",E7668="Highlights"),_xlfn.XLOOKUP(H7668,Calendar!O:O,Calendar!N:N,,-1),""))</f>
        <v/>
      </c>
      <c r="AI7668" s="61" t="str">
        <f>IF(AND(AH7668&lt;&gt;"",E7668="Live"),_xlfn.XLOOKUP(_xlfn.TEXTJOIN(" vs ",,C7668:D7668),Calendar!G:G,Calendar!K:K),"")</f>
        <v/>
      </c>
      <c r="AJ7668" s="61" t="str">
        <f>IF(AND(K7668&lt;&gt;"Match of the Day",K7668&lt;&gt;"Match of the Day 2",K7668&lt;&gt;"Match of the Day Repeat"),"",1+MAX($AJ$10:AJ7667))</f>
        <v/>
      </c>
    </row>
    <row r="7669" spans="34:36" x14ac:dyDescent="0.35">
      <c r="AH7669" s="16" t="str">
        <f>IF(AND(B7669="Premier League",E7669="Live"),_xlfn.XLOOKUP(_xlfn.TEXTJOIN(" vs ",,C7669:D7669),Calendar!G:G,Calendar!B:B),IF(AND(B7669="Premier League",E7669="Highlights"),_xlfn.XLOOKUP(H7669,Calendar!O:O,Calendar!N:N,,-1),""))</f>
        <v/>
      </c>
      <c r="AI7669" s="61" t="str">
        <f>IF(AND(AH7669&lt;&gt;"",E7669="Live"),_xlfn.XLOOKUP(_xlfn.TEXTJOIN(" vs ",,C7669:D7669),Calendar!G:G,Calendar!K:K),"")</f>
        <v/>
      </c>
      <c r="AJ7669" s="61" t="str">
        <f>IF(AND(K7669&lt;&gt;"Match of the Day",K7669&lt;&gt;"Match of the Day 2",K7669&lt;&gt;"Match of the Day Repeat"),"",1+MAX($AJ$10:AJ7668))</f>
        <v/>
      </c>
    </row>
    <row r="7670" spans="34:36" x14ac:dyDescent="0.35">
      <c r="AH7670" s="16" t="str">
        <f>IF(AND(B7670="Premier League",E7670="Live"),_xlfn.XLOOKUP(_xlfn.TEXTJOIN(" vs ",,C7670:D7670),Calendar!G:G,Calendar!B:B),IF(AND(B7670="Premier League",E7670="Highlights"),_xlfn.XLOOKUP(H7670,Calendar!O:O,Calendar!N:N,,-1),""))</f>
        <v/>
      </c>
      <c r="AI7670" s="61" t="str">
        <f>IF(AND(AH7670&lt;&gt;"",E7670="Live"),_xlfn.XLOOKUP(_xlfn.TEXTJOIN(" vs ",,C7670:D7670),Calendar!G:G,Calendar!K:K),"")</f>
        <v/>
      </c>
      <c r="AJ7670" s="61" t="str">
        <f>IF(AND(K7670&lt;&gt;"Match of the Day",K7670&lt;&gt;"Match of the Day 2",K7670&lt;&gt;"Match of the Day Repeat"),"",1+MAX($AJ$10:AJ7669))</f>
        <v/>
      </c>
    </row>
    <row r="7671" spans="34:36" x14ac:dyDescent="0.35">
      <c r="AH7671" s="16" t="str">
        <f>IF(AND(B7671="Premier League",E7671="Live"),_xlfn.XLOOKUP(_xlfn.TEXTJOIN(" vs ",,C7671:D7671),Calendar!G:G,Calendar!B:B),IF(AND(B7671="Premier League",E7671="Highlights"),_xlfn.XLOOKUP(H7671,Calendar!O:O,Calendar!N:N,,-1),""))</f>
        <v/>
      </c>
      <c r="AI7671" s="61" t="str">
        <f>IF(AND(AH7671&lt;&gt;"",E7671="Live"),_xlfn.XLOOKUP(_xlfn.TEXTJOIN(" vs ",,C7671:D7671),Calendar!G:G,Calendar!K:K),"")</f>
        <v/>
      </c>
      <c r="AJ7671" s="61" t="str">
        <f>IF(AND(K7671&lt;&gt;"Match of the Day",K7671&lt;&gt;"Match of the Day 2",K7671&lt;&gt;"Match of the Day Repeat"),"",1+MAX($AJ$10:AJ7670))</f>
        <v/>
      </c>
    </row>
    <row r="7672" spans="34:36" x14ac:dyDescent="0.35">
      <c r="AH7672" s="16" t="str">
        <f>IF(AND(B7672="Premier League",E7672="Live"),_xlfn.XLOOKUP(_xlfn.TEXTJOIN(" vs ",,C7672:D7672),Calendar!G:G,Calendar!B:B),IF(AND(B7672="Premier League",E7672="Highlights"),_xlfn.XLOOKUP(H7672,Calendar!O:O,Calendar!N:N,,-1),""))</f>
        <v/>
      </c>
      <c r="AI7672" s="61" t="str">
        <f>IF(AND(AH7672&lt;&gt;"",E7672="Live"),_xlfn.XLOOKUP(_xlfn.TEXTJOIN(" vs ",,C7672:D7672),Calendar!G:G,Calendar!K:K),"")</f>
        <v/>
      </c>
      <c r="AJ7672" s="61" t="str">
        <f>IF(AND(K7672&lt;&gt;"Match of the Day",K7672&lt;&gt;"Match of the Day 2",K7672&lt;&gt;"Match of the Day Repeat"),"",1+MAX($AJ$10:AJ7671))</f>
        <v/>
      </c>
    </row>
    <row r="7673" spans="34:36" x14ac:dyDescent="0.35">
      <c r="AH7673" s="16" t="str">
        <f>IF(AND(B7673="Premier League",E7673="Live"),_xlfn.XLOOKUP(_xlfn.TEXTJOIN(" vs ",,C7673:D7673),Calendar!G:G,Calendar!B:B),IF(AND(B7673="Premier League",E7673="Highlights"),_xlfn.XLOOKUP(H7673,Calendar!O:O,Calendar!N:N,,-1),""))</f>
        <v/>
      </c>
      <c r="AI7673" s="61" t="str">
        <f>IF(AND(AH7673&lt;&gt;"",E7673="Live"),_xlfn.XLOOKUP(_xlfn.TEXTJOIN(" vs ",,C7673:D7673),Calendar!G:G,Calendar!K:K),"")</f>
        <v/>
      </c>
      <c r="AJ7673" s="61" t="str">
        <f>IF(AND(K7673&lt;&gt;"Match of the Day",K7673&lt;&gt;"Match of the Day 2",K7673&lt;&gt;"Match of the Day Repeat"),"",1+MAX($AJ$10:AJ7672))</f>
        <v/>
      </c>
    </row>
    <row r="7674" spans="34:36" x14ac:dyDescent="0.35">
      <c r="AH7674" s="16" t="str">
        <f>IF(AND(B7674="Premier League",E7674="Live"),_xlfn.XLOOKUP(_xlfn.TEXTJOIN(" vs ",,C7674:D7674),Calendar!G:G,Calendar!B:B),IF(AND(B7674="Premier League",E7674="Highlights"),_xlfn.XLOOKUP(H7674,Calendar!O:O,Calendar!N:N,,-1),""))</f>
        <v/>
      </c>
      <c r="AI7674" s="61" t="str">
        <f>IF(AND(AH7674&lt;&gt;"",E7674="Live"),_xlfn.XLOOKUP(_xlfn.TEXTJOIN(" vs ",,C7674:D7674),Calendar!G:G,Calendar!K:K),"")</f>
        <v/>
      </c>
      <c r="AJ7674" s="61" t="str">
        <f>IF(AND(K7674&lt;&gt;"Match of the Day",K7674&lt;&gt;"Match of the Day 2",K7674&lt;&gt;"Match of the Day Repeat"),"",1+MAX($AJ$10:AJ7673))</f>
        <v/>
      </c>
    </row>
    <row r="7675" spans="34:36" x14ac:dyDescent="0.35">
      <c r="AH7675" s="16" t="str">
        <f>IF(AND(B7675="Premier League",E7675="Live"),_xlfn.XLOOKUP(_xlfn.TEXTJOIN(" vs ",,C7675:D7675),Calendar!G:G,Calendar!B:B),IF(AND(B7675="Premier League",E7675="Highlights"),_xlfn.XLOOKUP(H7675,Calendar!O:O,Calendar!N:N,,-1),""))</f>
        <v/>
      </c>
      <c r="AI7675" s="61" t="str">
        <f>IF(AND(AH7675&lt;&gt;"",E7675="Live"),_xlfn.XLOOKUP(_xlfn.TEXTJOIN(" vs ",,C7675:D7675),Calendar!G:G,Calendar!K:K),"")</f>
        <v/>
      </c>
      <c r="AJ7675" s="61" t="str">
        <f>IF(AND(K7675&lt;&gt;"Match of the Day",K7675&lt;&gt;"Match of the Day 2",K7675&lt;&gt;"Match of the Day Repeat"),"",1+MAX($AJ$10:AJ7674))</f>
        <v/>
      </c>
    </row>
    <row r="7676" spans="34:36" x14ac:dyDescent="0.35">
      <c r="AH7676" s="16" t="str">
        <f>IF(AND(B7676="Premier League",E7676="Live"),_xlfn.XLOOKUP(_xlfn.TEXTJOIN(" vs ",,C7676:D7676),Calendar!G:G,Calendar!B:B),IF(AND(B7676="Premier League",E7676="Highlights"),_xlfn.XLOOKUP(H7676,Calendar!O:O,Calendar!N:N,,-1),""))</f>
        <v/>
      </c>
      <c r="AI7676" s="61" t="str">
        <f>IF(AND(AH7676&lt;&gt;"",E7676="Live"),_xlfn.XLOOKUP(_xlfn.TEXTJOIN(" vs ",,C7676:D7676),Calendar!G:G,Calendar!K:K),"")</f>
        <v/>
      </c>
      <c r="AJ7676" s="61" t="str">
        <f>IF(AND(K7676&lt;&gt;"Match of the Day",K7676&lt;&gt;"Match of the Day 2",K7676&lt;&gt;"Match of the Day Repeat"),"",1+MAX($AJ$10:AJ7675))</f>
        <v/>
      </c>
    </row>
    <row r="7677" spans="34:36" x14ac:dyDescent="0.35">
      <c r="AH7677" s="16" t="str">
        <f>IF(AND(B7677="Premier League",E7677="Live"),_xlfn.XLOOKUP(_xlfn.TEXTJOIN(" vs ",,C7677:D7677),Calendar!G:G,Calendar!B:B),IF(AND(B7677="Premier League",E7677="Highlights"),_xlfn.XLOOKUP(H7677,Calendar!O:O,Calendar!N:N,,-1),""))</f>
        <v/>
      </c>
      <c r="AI7677" s="61" t="str">
        <f>IF(AND(AH7677&lt;&gt;"",E7677="Live"),_xlfn.XLOOKUP(_xlfn.TEXTJOIN(" vs ",,C7677:D7677),Calendar!G:G,Calendar!K:K),"")</f>
        <v/>
      </c>
      <c r="AJ7677" s="61" t="str">
        <f>IF(AND(K7677&lt;&gt;"Match of the Day",K7677&lt;&gt;"Match of the Day 2",K7677&lt;&gt;"Match of the Day Repeat"),"",1+MAX($AJ$10:AJ7676))</f>
        <v/>
      </c>
    </row>
    <row r="7678" spans="34:36" x14ac:dyDescent="0.35">
      <c r="AH7678" s="16" t="str">
        <f>IF(AND(B7678="Premier League",E7678="Live"),_xlfn.XLOOKUP(_xlfn.TEXTJOIN(" vs ",,C7678:D7678),Calendar!G:G,Calendar!B:B),IF(AND(B7678="Premier League",E7678="Highlights"),_xlfn.XLOOKUP(H7678,Calendar!O:O,Calendar!N:N,,-1),""))</f>
        <v/>
      </c>
      <c r="AI7678" s="61" t="str">
        <f>IF(AND(AH7678&lt;&gt;"",E7678="Live"),_xlfn.XLOOKUP(_xlfn.TEXTJOIN(" vs ",,C7678:D7678),Calendar!G:G,Calendar!K:K),"")</f>
        <v/>
      </c>
      <c r="AJ7678" s="61" t="str">
        <f>IF(AND(K7678&lt;&gt;"Match of the Day",K7678&lt;&gt;"Match of the Day 2",K7678&lt;&gt;"Match of the Day Repeat"),"",1+MAX($AJ$10:AJ7677))</f>
        <v/>
      </c>
    </row>
    <row r="7679" spans="34:36" x14ac:dyDescent="0.35">
      <c r="AH7679" s="16" t="str">
        <f>IF(AND(B7679="Premier League",E7679="Live"),_xlfn.XLOOKUP(_xlfn.TEXTJOIN(" vs ",,C7679:D7679),Calendar!G:G,Calendar!B:B),IF(AND(B7679="Premier League",E7679="Highlights"),_xlfn.XLOOKUP(H7679,Calendar!O:O,Calendar!N:N,,-1),""))</f>
        <v/>
      </c>
      <c r="AI7679" s="61" t="str">
        <f>IF(AND(AH7679&lt;&gt;"",E7679="Live"),_xlfn.XLOOKUP(_xlfn.TEXTJOIN(" vs ",,C7679:D7679),Calendar!G:G,Calendar!K:K),"")</f>
        <v/>
      </c>
      <c r="AJ7679" s="61" t="str">
        <f>IF(AND(K7679&lt;&gt;"Match of the Day",K7679&lt;&gt;"Match of the Day 2",K7679&lt;&gt;"Match of the Day Repeat"),"",1+MAX($AJ$10:AJ7678))</f>
        <v/>
      </c>
    </row>
    <row r="7680" spans="34:36" x14ac:dyDescent="0.35">
      <c r="AH7680" s="16" t="str">
        <f>IF(AND(B7680="Premier League",E7680="Live"),_xlfn.XLOOKUP(_xlfn.TEXTJOIN(" vs ",,C7680:D7680),Calendar!G:G,Calendar!B:B),IF(AND(B7680="Premier League",E7680="Highlights"),_xlfn.XLOOKUP(H7680,Calendar!O:O,Calendar!N:N,,-1),""))</f>
        <v/>
      </c>
      <c r="AI7680" s="61" t="str">
        <f>IF(AND(AH7680&lt;&gt;"",E7680="Live"),_xlfn.XLOOKUP(_xlfn.TEXTJOIN(" vs ",,C7680:D7680),Calendar!G:G,Calendar!K:K),"")</f>
        <v/>
      </c>
      <c r="AJ7680" s="61" t="str">
        <f>IF(AND(K7680&lt;&gt;"Match of the Day",K7680&lt;&gt;"Match of the Day 2",K7680&lt;&gt;"Match of the Day Repeat"),"",1+MAX($AJ$10:AJ7679))</f>
        <v/>
      </c>
    </row>
    <row r="7681" spans="34:36" x14ac:dyDescent="0.35">
      <c r="AH7681" s="16" t="str">
        <f>IF(AND(B7681="Premier League",E7681="Live"),_xlfn.XLOOKUP(_xlfn.TEXTJOIN(" vs ",,C7681:D7681),Calendar!G:G,Calendar!B:B),IF(AND(B7681="Premier League",E7681="Highlights"),_xlfn.XLOOKUP(H7681,Calendar!O:O,Calendar!N:N,,-1),""))</f>
        <v/>
      </c>
      <c r="AI7681" s="61" t="str">
        <f>IF(AND(AH7681&lt;&gt;"",E7681="Live"),_xlfn.XLOOKUP(_xlfn.TEXTJOIN(" vs ",,C7681:D7681),Calendar!G:G,Calendar!K:K),"")</f>
        <v/>
      </c>
      <c r="AJ7681" s="61" t="str">
        <f>IF(AND(K7681&lt;&gt;"Match of the Day",K7681&lt;&gt;"Match of the Day 2",K7681&lt;&gt;"Match of the Day Repeat"),"",1+MAX($AJ$10:AJ7680))</f>
        <v/>
      </c>
    </row>
    <row r="7682" spans="34:36" x14ac:dyDescent="0.35">
      <c r="AH7682" s="16" t="str">
        <f>IF(AND(B7682="Premier League",E7682="Live"),_xlfn.XLOOKUP(_xlfn.TEXTJOIN(" vs ",,C7682:D7682),Calendar!G:G,Calendar!B:B),IF(AND(B7682="Premier League",E7682="Highlights"),_xlfn.XLOOKUP(H7682,Calendar!O:O,Calendar!N:N,,-1),""))</f>
        <v/>
      </c>
      <c r="AI7682" s="61" t="str">
        <f>IF(AND(AH7682&lt;&gt;"",E7682="Live"),_xlfn.XLOOKUP(_xlfn.TEXTJOIN(" vs ",,C7682:D7682),Calendar!G:G,Calendar!K:K),"")</f>
        <v/>
      </c>
      <c r="AJ7682" s="61" t="str">
        <f>IF(AND(K7682&lt;&gt;"Match of the Day",K7682&lt;&gt;"Match of the Day 2",K7682&lt;&gt;"Match of the Day Repeat"),"",1+MAX($AJ$10:AJ7681))</f>
        <v/>
      </c>
    </row>
    <row r="7683" spans="34:36" x14ac:dyDescent="0.35">
      <c r="AH7683" s="16" t="str">
        <f>IF(AND(B7683="Premier League",E7683="Live"),_xlfn.XLOOKUP(_xlfn.TEXTJOIN(" vs ",,C7683:D7683),Calendar!G:G,Calendar!B:B),IF(AND(B7683="Premier League",E7683="Highlights"),_xlfn.XLOOKUP(H7683,Calendar!O:O,Calendar!N:N,,-1),""))</f>
        <v/>
      </c>
      <c r="AI7683" s="61" t="str">
        <f>IF(AND(AH7683&lt;&gt;"",E7683="Live"),_xlfn.XLOOKUP(_xlfn.TEXTJOIN(" vs ",,C7683:D7683),Calendar!G:G,Calendar!K:K),"")</f>
        <v/>
      </c>
      <c r="AJ7683" s="61" t="str">
        <f>IF(AND(K7683&lt;&gt;"Match of the Day",K7683&lt;&gt;"Match of the Day 2",K7683&lt;&gt;"Match of the Day Repeat"),"",1+MAX($AJ$10:AJ7682))</f>
        <v/>
      </c>
    </row>
    <row r="7684" spans="34:36" x14ac:dyDescent="0.35">
      <c r="AH7684" s="16" t="str">
        <f>IF(AND(B7684="Premier League",E7684="Live"),_xlfn.XLOOKUP(_xlfn.TEXTJOIN(" vs ",,C7684:D7684),Calendar!G:G,Calendar!B:B),IF(AND(B7684="Premier League",E7684="Highlights"),_xlfn.XLOOKUP(H7684,Calendar!O:O,Calendar!N:N,,-1),""))</f>
        <v/>
      </c>
      <c r="AI7684" s="61" t="str">
        <f>IF(AND(AH7684&lt;&gt;"",E7684="Live"),_xlfn.XLOOKUP(_xlfn.TEXTJOIN(" vs ",,C7684:D7684),Calendar!G:G,Calendar!K:K),"")</f>
        <v/>
      </c>
      <c r="AJ7684" s="61" t="str">
        <f>IF(AND(K7684&lt;&gt;"Match of the Day",K7684&lt;&gt;"Match of the Day 2",K7684&lt;&gt;"Match of the Day Repeat"),"",1+MAX($AJ$10:AJ7683))</f>
        <v/>
      </c>
    </row>
    <row r="7685" spans="34:36" x14ac:dyDescent="0.35">
      <c r="AH7685" s="16" t="str">
        <f>IF(AND(B7685="Premier League",E7685="Live"),_xlfn.XLOOKUP(_xlfn.TEXTJOIN(" vs ",,C7685:D7685),Calendar!G:G,Calendar!B:B),IF(AND(B7685="Premier League",E7685="Highlights"),_xlfn.XLOOKUP(H7685,Calendar!O:O,Calendar!N:N,,-1),""))</f>
        <v/>
      </c>
      <c r="AI7685" s="61" t="str">
        <f>IF(AND(AH7685&lt;&gt;"",E7685="Live"),_xlfn.XLOOKUP(_xlfn.TEXTJOIN(" vs ",,C7685:D7685),Calendar!G:G,Calendar!K:K),"")</f>
        <v/>
      </c>
      <c r="AJ7685" s="61" t="str">
        <f>IF(AND(K7685&lt;&gt;"Match of the Day",K7685&lt;&gt;"Match of the Day 2",K7685&lt;&gt;"Match of the Day Repeat"),"",1+MAX($AJ$10:AJ7684))</f>
        <v/>
      </c>
    </row>
    <row r="7686" spans="34:36" x14ac:dyDescent="0.35">
      <c r="AH7686" s="16" t="str">
        <f>IF(AND(B7686="Premier League",E7686="Live"),_xlfn.XLOOKUP(_xlfn.TEXTJOIN(" vs ",,C7686:D7686),Calendar!G:G,Calendar!B:B),IF(AND(B7686="Premier League",E7686="Highlights"),_xlfn.XLOOKUP(H7686,Calendar!O:O,Calendar!N:N,,-1),""))</f>
        <v/>
      </c>
      <c r="AI7686" s="61" t="str">
        <f>IF(AND(AH7686&lt;&gt;"",E7686="Live"),_xlfn.XLOOKUP(_xlfn.TEXTJOIN(" vs ",,C7686:D7686),Calendar!G:G,Calendar!K:K),"")</f>
        <v/>
      </c>
      <c r="AJ7686" s="61" t="str">
        <f>IF(AND(K7686&lt;&gt;"Match of the Day",K7686&lt;&gt;"Match of the Day 2",K7686&lt;&gt;"Match of the Day Repeat"),"",1+MAX($AJ$10:AJ7685))</f>
        <v/>
      </c>
    </row>
    <row r="7687" spans="34:36" x14ac:dyDescent="0.35">
      <c r="AH7687" s="16" t="str">
        <f>IF(AND(B7687="Premier League",E7687="Live"),_xlfn.XLOOKUP(_xlfn.TEXTJOIN(" vs ",,C7687:D7687),Calendar!G:G,Calendar!B:B),IF(AND(B7687="Premier League",E7687="Highlights"),_xlfn.XLOOKUP(H7687,Calendar!O:O,Calendar!N:N,,-1),""))</f>
        <v/>
      </c>
      <c r="AI7687" s="61" t="str">
        <f>IF(AND(AH7687&lt;&gt;"",E7687="Live"),_xlfn.XLOOKUP(_xlfn.TEXTJOIN(" vs ",,C7687:D7687),Calendar!G:G,Calendar!K:K),"")</f>
        <v/>
      </c>
      <c r="AJ7687" s="61" t="str">
        <f>IF(AND(K7687&lt;&gt;"Match of the Day",K7687&lt;&gt;"Match of the Day 2",K7687&lt;&gt;"Match of the Day Repeat"),"",1+MAX($AJ$10:AJ7686))</f>
        <v/>
      </c>
    </row>
    <row r="7688" spans="34:36" x14ac:dyDescent="0.35">
      <c r="AH7688" s="16" t="str">
        <f>IF(AND(B7688="Premier League",E7688="Live"),_xlfn.XLOOKUP(_xlfn.TEXTJOIN(" vs ",,C7688:D7688),Calendar!G:G,Calendar!B:B),IF(AND(B7688="Premier League",E7688="Highlights"),_xlfn.XLOOKUP(H7688,Calendar!O:O,Calendar!N:N,,-1),""))</f>
        <v/>
      </c>
      <c r="AI7688" s="61" t="str">
        <f>IF(AND(AH7688&lt;&gt;"",E7688="Live"),_xlfn.XLOOKUP(_xlfn.TEXTJOIN(" vs ",,C7688:D7688),Calendar!G:G,Calendar!K:K),"")</f>
        <v/>
      </c>
      <c r="AJ7688" s="61" t="str">
        <f>IF(AND(K7688&lt;&gt;"Match of the Day",K7688&lt;&gt;"Match of the Day 2",K7688&lt;&gt;"Match of the Day Repeat"),"",1+MAX($AJ$10:AJ7687))</f>
        <v/>
      </c>
    </row>
    <row r="7689" spans="34:36" x14ac:dyDescent="0.35">
      <c r="AH7689" s="16" t="str">
        <f>IF(AND(B7689="Premier League",E7689="Live"),_xlfn.XLOOKUP(_xlfn.TEXTJOIN(" vs ",,C7689:D7689),Calendar!G:G,Calendar!B:B),IF(AND(B7689="Premier League",E7689="Highlights"),_xlfn.XLOOKUP(H7689,Calendar!O:O,Calendar!N:N,,-1),""))</f>
        <v/>
      </c>
      <c r="AI7689" s="61" t="str">
        <f>IF(AND(AH7689&lt;&gt;"",E7689="Live"),_xlfn.XLOOKUP(_xlfn.TEXTJOIN(" vs ",,C7689:D7689),Calendar!G:G,Calendar!K:K),"")</f>
        <v/>
      </c>
      <c r="AJ7689" s="61" t="str">
        <f>IF(AND(K7689&lt;&gt;"Match of the Day",K7689&lt;&gt;"Match of the Day 2",K7689&lt;&gt;"Match of the Day Repeat"),"",1+MAX($AJ$10:AJ7688))</f>
        <v/>
      </c>
    </row>
    <row r="7690" spans="34:36" x14ac:dyDescent="0.35">
      <c r="AH7690" s="16" t="str">
        <f>IF(AND(B7690="Premier League",E7690="Live"),_xlfn.XLOOKUP(_xlfn.TEXTJOIN(" vs ",,C7690:D7690),Calendar!G:G,Calendar!B:B),IF(AND(B7690="Premier League",E7690="Highlights"),_xlfn.XLOOKUP(H7690,Calendar!O:O,Calendar!N:N,,-1),""))</f>
        <v/>
      </c>
      <c r="AI7690" s="61" t="str">
        <f>IF(AND(AH7690&lt;&gt;"",E7690="Live"),_xlfn.XLOOKUP(_xlfn.TEXTJOIN(" vs ",,C7690:D7690),Calendar!G:G,Calendar!K:K),"")</f>
        <v/>
      </c>
      <c r="AJ7690" s="61" t="str">
        <f>IF(AND(K7690&lt;&gt;"Match of the Day",K7690&lt;&gt;"Match of the Day 2",K7690&lt;&gt;"Match of the Day Repeat"),"",1+MAX($AJ$10:AJ7689))</f>
        <v/>
      </c>
    </row>
    <row r="7691" spans="34:36" x14ac:dyDescent="0.35">
      <c r="AH7691" s="16" t="str">
        <f>IF(AND(B7691="Premier League",E7691="Live"),_xlfn.XLOOKUP(_xlfn.TEXTJOIN(" vs ",,C7691:D7691),Calendar!G:G,Calendar!B:B),IF(AND(B7691="Premier League",E7691="Highlights"),_xlfn.XLOOKUP(H7691,Calendar!O:O,Calendar!N:N,,-1),""))</f>
        <v/>
      </c>
      <c r="AI7691" s="61" t="str">
        <f>IF(AND(AH7691&lt;&gt;"",E7691="Live"),_xlfn.XLOOKUP(_xlfn.TEXTJOIN(" vs ",,C7691:D7691),Calendar!G:G,Calendar!K:K),"")</f>
        <v/>
      </c>
      <c r="AJ7691" s="61" t="str">
        <f>IF(AND(K7691&lt;&gt;"Match of the Day",K7691&lt;&gt;"Match of the Day 2",K7691&lt;&gt;"Match of the Day Repeat"),"",1+MAX($AJ$10:AJ7690))</f>
        <v/>
      </c>
    </row>
    <row r="7692" spans="34:36" x14ac:dyDescent="0.35">
      <c r="AH7692" s="16" t="str">
        <f>IF(AND(B7692="Premier League",E7692="Live"),_xlfn.XLOOKUP(_xlfn.TEXTJOIN(" vs ",,C7692:D7692),Calendar!G:G,Calendar!B:B),IF(AND(B7692="Premier League",E7692="Highlights"),_xlfn.XLOOKUP(H7692,Calendar!O:O,Calendar!N:N,,-1),""))</f>
        <v/>
      </c>
      <c r="AI7692" s="61" t="str">
        <f>IF(AND(AH7692&lt;&gt;"",E7692="Live"),_xlfn.XLOOKUP(_xlfn.TEXTJOIN(" vs ",,C7692:D7692),Calendar!G:G,Calendar!K:K),"")</f>
        <v/>
      </c>
      <c r="AJ7692" s="61" t="str">
        <f>IF(AND(K7692&lt;&gt;"Match of the Day",K7692&lt;&gt;"Match of the Day 2",K7692&lt;&gt;"Match of the Day Repeat"),"",1+MAX($AJ$10:AJ7691))</f>
        <v/>
      </c>
    </row>
    <row r="7693" spans="34:36" x14ac:dyDescent="0.35">
      <c r="AH7693" s="16" t="str">
        <f>IF(AND(B7693="Premier League",E7693="Live"),_xlfn.XLOOKUP(_xlfn.TEXTJOIN(" vs ",,C7693:D7693),Calendar!G:G,Calendar!B:B),IF(AND(B7693="Premier League",E7693="Highlights"),_xlfn.XLOOKUP(H7693,Calendar!O:O,Calendar!N:N,,-1),""))</f>
        <v/>
      </c>
      <c r="AI7693" s="61" t="str">
        <f>IF(AND(AH7693&lt;&gt;"",E7693="Live"),_xlfn.XLOOKUP(_xlfn.TEXTJOIN(" vs ",,C7693:D7693),Calendar!G:G,Calendar!K:K),"")</f>
        <v/>
      </c>
      <c r="AJ7693" s="61" t="str">
        <f>IF(AND(K7693&lt;&gt;"Match of the Day",K7693&lt;&gt;"Match of the Day 2",K7693&lt;&gt;"Match of the Day Repeat"),"",1+MAX($AJ$10:AJ7692))</f>
        <v/>
      </c>
    </row>
    <row r="7694" spans="34:36" x14ac:dyDescent="0.35">
      <c r="AH7694" s="16" t="str">
        <f>IF(AND(B7694="Premier League",E7694="Live"),_xlfn.XLOOKUP(_xlfn.TEXTJOIN(" vs ",,C7694:D7694),Calendar!G:G,Calendar!B:B),IF(AND(B7694="Premier League",E7694="Highlights"),_xlfn.XLOOKUP(H7694,Calendar!O:O,Calendar!N:N,,-1),""))</f>
        <v/>
      </c>
      <c r="AI7694" s="61" t="str">
        <f>IF(AND(AH7694&lt;&gt;"",E7694="Live"),_xlfn.XLOOKUP(_xlfn.TEXTJOIN(" vs ",,C7694:D7694),Calendar!G:G,Calendar!K:K),"")</f>
        <v/>
      </c>
      <c r="AJ7694" s="61" t="str">
        <f>IF(AND(K7694&lt;&gt;"Match of the Day",K7694&lt;&gt;"Match of the Day 2",K7694&lt;&gt;"Match of the Day Repeat"),"",1+MAX($AJ$10:AJ7693))</f>
        <v/>
      </c>
    </row>
    <row r="7695" spans="34:36" x14ac:dyDescent="0.35">
      <c r="AH7695" s="16" t="str">
        <f>IF(AND(B7695="Premier League",E7695="Live"),_xlfn.XLOOKUP(_xlfn.TEXTJOIN(" vs ",,C7695:D7695),Calendar!G:G,Calendar!B:B),IF(AND(B7695="Premier League",E7695="Highlights"),_xlfn.XLOOKUP(H7695,Calendar!O:O,Calendar!N:N,,-1),""))</f>
        <v/>
      </c>
      <c r="AI7695" s="61" t="str">
        <f>IF(AND(AH7695&lt;&gt;"",E7695="Live"),_xlfn.XLOOKUP(_xlfn.TEXTJOIN(" vs ",,C7695:D7695),Calendar!G:G,Calendar!K:K),"")</f>
        <v/>
      </c>
      <c r="AJ7695" s="61" t="str">
        <f>IF(AND(K7695&lt;&gt;"Match of the Day",K7695&lt;&gt;"Match of the Day 2",K7695&lt;&gt;"Match of the Day Repeat"),"",1+MAX($AJ$10:AJ7694))</f>
        <v/>
      </c>
    </row>
    <row r="7696" spans="34:36" x14ac:dyDescent="0.35">
      <c r="AH7696" s="16" t="str">
        <f>IF(AND(B7696="Premier League",E7696="Live"),_xlfn.XLOOKUP(_xlfn.TEXTJOIN(" vs ",,C7696:D7696),Calendar!G:G,Calendar!B:B),IF(AND(B7696="Premier League",E7696="Highlights"),_xlfn.XLOOKUP(H7696,Calendar!O:O,Calendar!N:N,,-1),""))</f>
        <v/>
      </c>
      <c r="AI7696" s="61" t="str">
        <f>IF(AND(AH7696&lt;&gt;"",E7696="Live"),_xlfn.XLOOKUP(_xlfn.TEXTJOIN(" vs ",,C7696:D7696),Calendar!G:G,Calendar!K:K),"")</f>
        <v/>
      </c>
      <c r="AJ7696" s="61" t="str">
        <f>IF(AND(K7696&lt;&gt;"Match of the Day",K7696&lt;&gt;"Match of the Day 2",K7696&lt;&gt;"Match of the Day Repeat"),"",1+MAX($AJ$10:AJ7695))</f>
        <v/>
      </c>
    </row>
    <row r="7697" spans="34:36" x14ac:dyDescent="0.35">
      <c r="AH7697" s="16" t="str">
        <f>IF(AND(B7697="Premier League",E7697="Live"),_xlfn.XLOOKUP(_xlfn.TEXTJOIN(" vs ",,C7697:D7697),Calendar!G:G,Calendar!B:B),IF(AND(B7697="Premier League",E7697="Highlights"),_xlfn.XLOOKUP(H7697,Calendar!O:O,Calendar!N:N,,-1),""))</f>
        <v/>
      </c>
      <c r="AI7697" s="61" t="str">
        <f>IF(AND(AH7697&lt;&gt;"",E7697="Live"),_xlfn.XLOOKUP(_xlfn.TEXTJOIN(" vs ",,C7697:D7697),Calendar!G:G,Calendar!K:K),"")</f>
        <v/>
      </c>
      <c r="AJ7697" s="61" t="str">
        <f>IF(AND(K7697&lt;&gt;"Match of the Day",K7697&lt;&gt;"Match of the Day 2",K7697&lt;&gt;"Match of the Day Repeat"),"",1+MAX($AJ$10:AJ7696))</f>
        <v/>
      </c>
    </row>
    <row r="7698" spans="34:36" x14ac:dyDescent="0.35">
      <c r="AH7698" s="16" t="str">
        <f>IF(AND(B7698="Premier League",E7698="Live"),_xlfn.XLOOKUP(_xlfn.TEXTJOIN(" vs ",,C7698:D7698),Calendar!G:G,Calendar!B:B),IF(AND(B7698="Premier League",E7698="Highlights"),_xlfn.XLOOKUP(H7698,Calendar!O:O,Calendar!N:N,,-1),""))</f>
        <v/>
      </c>
      <c r="AI7698" s="61" t="str">
        <f>IF(AND(AH7698&lt;&gt;"",E7698="Live"),_xlfn.XLOOKUP(_xlfn.TEXTJOIN(" vs ",,C7698:D7698),Calendar!G:G,Calendar!K:K),"")</f>
        <v/>
      </c>
      <c r="AJ7698" s="61" t="str">
        <f>IF(AND(K7698&lt;&gt;"Match of the Day",K7698&lt;&gt;"Match of the Day 2",K7698&lt;&gt;"Match of the Day Repeat"),"",1+MAX($AJ$10:AJ7697))</f>
        <v/>
      </c>
    </row>
    <row r="7699" spans="34:36" x14ac:dyDescent="0.35">
      <c r="AH7699" s="16" t="str">
        <f>IF(AND(B7699="Premier League",E7699="Live"),_xlfn.XLOOKUP(_xlfn.TEXTJOIN(" vs ",,C7699:D7699),Calendar!G:G,Calendar!B:B),IF(AND(B7699="Premier League",E7699="Highlights"),_xlfn.XLOOKUP(H7699,Calendar!O:O,Calendar!N:N,,-1),""))</f>
        <v/>
      </c>
      <c r="AI7699" s="61" t="str">
        <f>IF(AND(AH7699&lt;&gt;"",E7699="Live"),_xlfn.XLOOKUP(_xlfn.TEXTJOIN(" vs ",,C7699:D7699),Calendar!G:G,Calendar!K:K),"")</f>
        <v/>
      </c>
      <c r="AJ7699" s="61" t="str">
        <f>IF(AND(K7699&lt;&gt;"Match of the Day",K7699&lt;&gt;"Match of the Day 2",K7699&lt;&gt;"Match of the Day Repeat"),"",1+MAX($AJ$10:AJ7698))</f>
        <v/>
      </c>
    </row>
    <row r="7700" spans="34:36" x14ac:dyDescent="0.35">
      <c r="AH7700" s="16" t="str">
        <f>IF(AND(B7700="Premier League",E7700="Live"),_xlfn.XLOOKUP(_xlfn.TEXTJOIN(" vs ",,C7700:D7700),Calendar!G:G,Calendar!B:B),IF(AND(B7700="Premier League",E7700="Highlights"),_xlfn.XLOOKUP(H7700,Calendar!O:O,Calendar!N:N,,-1),""))</f>
        <v/>
      </c>
      <c r="AI7700" s="61" t="str">
        <f>IF(AND(AH7700&lt;&gt;"",E7700="Live"),_xlfn.XLOOKUP(_xlfn.TEXTJOIN(" vs ",,C7700:D7700),Calendar!G:G,Calendar!K:K),"")</f>
        <v/>
      </c>
      <c r="AJ7700" s="61" t="str">
        <f>IF(AND(K7700&lt;&gt;"Match of the Day",K7700&lt;&gt;"Match of the Day 2",K7700&lt;&gt;"Match of the Day Repeat"),"",1+MAX($AJ$10:AJ7699))</f>
        <v/>
      </c>
    </row>
    <row r="7701" spans="34:36" x14ac:dyDescent="0.35">
      <c r="AH7701" s="16" t="str">
        <f>IF(AND(B7701="Premier League",E7701="Live"),_xlfn.XLOOKUP(_xlfn.TEXTJOIN(" vs ",,C7701:D7701),Calendar!G:G,Calendar!B:B),IF(AND(B7701="Premier League",E7701="Highlights"),_xlfn.XLOOKUP(H7701,Calendar!O:O,Calendar!N:N,,-1),""))</f>
        <v/>
      </c>
      <c r="AI7701" s="61" t="str">
        <f>IF(AND(AH7701&lt;&gt;"",E7701="Live"),_xlfn.XLOOKUP(_xlfn.TEXTJOIN(" vs ",,C7701:D7701),Calendar!G:G,Calendar!K:K),"")</f>
        <v/>
      </c>
      <c r="AJ7701" s="61" t="str">
        <f>IF(AND(K7701&lt;&gt;"Match of the Day",K7701&lt;&gt;"Match of the Day 2",K7701&lt;&gt;"Match of the Day Repeat"),"",1+MAX($AJ$10:AJ7700))</f>
        <v/>
      </c>
    </row>
    <row r="7702" spans="34:36" x14ac:dyDescent="0.35">
      <c r="AH7702" s="16" t="str">
        <f>IF(AND(B7702="Premier League",E7702="Live"),_xlfn.XLOOKUP(_xlfn.TEXTJOIN(" vs ",,C7702:D7702),Calendar!G:G,Calendar!B:B),IF(AND(B7702="Premier League",E7702="Highlights"),_xlfn.XLOOKUP(H7702,Calendar!O:O,Calendar!N:N,,-1),""))</f>
        <v/>
      </c>
      <c r="AI7702" s="61" t="str">
        <f>IF(AND(AH7702&lt;&gt;"",E7702="Live"),_xlfn.XLOOKUP(_xlfn.TEXTJOIN(" vs ",,C7702:D7702),Calendar!G:G,Calendar!K:K),"")</f>
        <v/>
      </c>
      <c r="AJ7702" s="61" t="str">
        <f>IF(AND(K7702&lt;&gt;"Match of the Day",K7702&lt;&gt;"Match of the Day 2",K7702&lt;&gt;"Match of the Day Repeat"),"",1+MAX($AJ$10:AJ7701))</f>
        <v/>
      </c>
    </row>
    <row r="7703" spans="34:36" x14ac:dyDescent="0.35">
      <c r="AH7703" s="16" t="str">
        <f>IF(AND(B7703="Premier League",E7703="Live"),_xlfn.XLOOKUP(_xlfn.TEXTJOIN(" vs ",,C7703:D7703),Calendar!G:G,Calendar!B:B),IF(AND(B7703="Premier League",E7703="Highlights"),_xlfn.XLOOKUP(H7703,Calendar!O:O,Calendar!N:N,,-1),""))</f>
        <v/>
      </c>
      <c r="AI7703" s="61" t="str">
        <f>IF(AND(AH7703&lt;&gt;"",E7703="Live"),_xlfn.XLOOKUP(_xlfn.TEXTJOIN(" vs ",,C7703:D7703),Calendar!G:G,Calendar!K:K),"")</f>
        <v/>
      </c>
      <c r="AJ7703" s="61" t="str">
        <f>IF(AND(K7703&lt;&gt;"Match of the Day",K7703&lt;&gt;"Match of the Day 2",K7703&lt;&gt;"Match of the Day Repeat"),"",1+MAX($AJ$10:AJ7702))</f>
        <v/>
      </c>
    </row>
    <row r="7704" spans="34:36" x14ac:dyDescent="0.35">
      <c r="AH7704" s="16" t="str">
        <f>IF(AND(B7704="Premier League",E7704="Live"),_xlfn.XLOOKUP(_xlfn.TEXTJOIN(" vs ",,C7704:D7704),Calendar!G:G,Calendar!B:B),IF(AND(B7704="Premier League",E7704="Highlights"),_xlfn.XLOOKUP(H7704,Calendar!O:O,Calendar!N:N,,-1),""))</f>
        <v/>
      </c>
      <c r="AI7704" s="61" t="str">
        <f>IF(AND(AH7704&lt;&gt;"",E7704="Live"),_xlfn.XLOOKUP(_xlfn.TEXTJOIN(" vs ",,C7704:D7704),Calendar!G:G,Calendar!K:K),"")</f>
        <v/>
      </c>
      <c r="AJ7704" s="61" t="str">
        <f>IF(AND(K7704&lt;&gt;"Match of the Day",K7704&lt;&gt;"Match of the Day 2",K7704&lt;&gt;"Match of the Day Repeat"),"",1+MAX($AJ$10:AJ7703))</f>
        <v/>
      </c>
    </row>
    <row r="7705" spans="34:36" x14ac:dyDescent="0.35">
      <c r="AH7705" s="16" t="str">
        <f>IF(AND(B7705="Premier League",E7705="Live"),_xlfn.XLOOKUP(_xlfn.TEXTJOIN(" vs ",,C7705:D7705),Calendar!G:G,Calendar!B:B),IF(AND(B7705="Premier League",E7705="Highlights"),_xlfn.XLOOKUP(H7705,Calendar!O:O,Calendar!N:N,,-1),""))</f>
        <v/>
      </c>
      <c r="AI7705" s="61" t="str">
        <f>IF(AND(AH7705&lt;&gt;"",E7705="Live"),_xlfn.XLOOKUP(_xlfn.TEXTJOIN(" vs ",,C7705:D7705),Calendar!G:G,Calendar!K:K),"")</f>
        <v/>
      </c>
      <c r="AJ7705" s="61" t="str">
        <f>IF(AND(K7705&lt;&gt;"Match of the Day",K7705&lt;&gt;"Match of the Day 2",K7705&lt;&gt;"Match of the Day Repeat"),"",1+MAX($AJ$10:AJ7704))</f>
        <v/>
      </c>
    </row>
    <row r="7706" spans="34:36" x14ac:dyDescent="0.35">
      <c r="AH7706" s="16" t="str">
        <f>IF(AND(B7706="Premier League",E7706="Live"),_xlfn.XLOOKUP(_xlfn.TEXTJOIN(" vs ",,C7706:D7706),Calendar!G:G,Calendar!B:B),IF(AND(B7706="Premier League",E7706="Highlights"),_xlfn.XLOOKUP(H7706,Calendar!O:O,Calendar!N:N,,-1),""))</f>
        <v/>
      </c>
      <c r="AI7706" s="61" t="str">
        <f>IF(AND(AH7706&lt;&gt;"",E7706="Live"),_xlfn.XLOOKUP(_xlfn.TEXTJOIN(" vs ",,C7706:D7706),Calendar!G:G,Calendar!K:K),"")</f>
        <v/>
      </c>
      <c r="AJ7706" s="61" t="str">
        <f>IF(AND(K7706&lt;&gt;"Match of the Day",K7706&lt;&gt;"Match of the Day 2",K7706&lt;&gt;"Match of the Day Repeat"),"",1+MAX($AJ$10:AJ7705))</f>
        <v/>
      </c>
    </row>
    <row r="7707" spans="34:36" x14ac:dyDescent="0.35">
      <c r="AH7707" s="16" t="str">
        <f>IF(AND(B7707="Premier League",E7707="Live"),_xlfn.XLOOKUP(_xlfn.TEXTJOIN(" vs ",,C7707:D7707),Calendar!G:G,Calendar!B:B),IF(AND(B7707="Premier League",E7707="Highlights"),_xlfn.XLOOKUP(H7707,Calendar!O:O,Calendar!N:N,,-1),""))</f>
        <v/>
      </c>
      <c r="AI7707" s="61" t="str">
        <f>IF(AND(AH7707&lt;&gt;"",E7707="Live"),_xlfn.XLOOKUP(_xlfn.TEXTJOIN(" vs ",,C7707:D7707),Calendar!G:G,Calendar!K:K),"")</f>
        <v/>
      </c>
      <c r="AJ7707" s="61" t="str">
        <f>IF(AND(K7707&lt;&gt;"Match of the Day",K7707&lt;&gt;"Match of the Day 2",K7707&lt;&gt;"Match of the Day Repeat"),"",1+MAX($AJ$10:AJ7706))</f>
        <v/>
      </c>
    </row>
    <row r="7708" spans="34:36" x14ac:dyDescent="0.35">
      <c r="AH7708" s="16" t="str">
        <f>IF(AND(B7708="Premier League",E7708="Live"),_xlfn.XLOOKUP(_xlfn.TEXTJOIN(" vs ",,C7708:D7708),Calendar!G:G,Calendar!B:B),IF(AND(B7708="Premier League",E7708="Highlights"),_xlfn.XLOOKUP(H7708,Calendar!O:O,Calendar!N:N,,-1),""))</f>
        <v/>
      </c>
      <c r="AI7708" s="61" t="str">
        <f>IF(AND(AH7708&lt;&gt;"",E7708="Live"),_xlfn.XLOOKUP(_xlfn.TEXTJOIN(" vs ",,C7708:D7708),Calendar!G:G,Calendar!K:K),"")</f>
        <v/>
      </c>
      <c r="AJ7708" s="61" t="str">
        <f>IF(AND(K7708&lt;&gt;"Match of the Day",K7708&lt;&gt;"Match of the Day 2",K7708&lt;&gt;"Match of the Day Repeat"),"",1+MAX($AJ$10:AJ7707))</f>
        <v/>
      </c>
    </row>
    <row r="7709" spans="34:36" x14ac:dyDescent="0.35">
      <c r="AH7709" s="16" t="str">
        <f>IF(AND(B7709="Premier League",E7709="Live"),_xlfn.XLOOKUP(_xlfn.TEXTJOIN(" vs ",,C7709:D7709),Calendar!G:G,Calendar!B:B),IF(AND(B7709="Premier League",E7709="Highlights"),_xlfn.XLOOKUP(H7709,Calendar!O:O,Calendar!N:N,,-1),""))</f>
        <v/>
      </c>
      <c r="AI7709" s="61" t="str">
        <f>IF(AND(AH7709&lt;&gt;"",E7709="Live"),_xlfn.XLOOKUP(_xlfn.TEXTJOIN(" vs ",,C7709:D7709),Calendar!G:G,Calendar!K:K),"")</f>
        <v/>
      </c>
      <c r="AJ7709" s="61" t="str">
        <f>IF(AND(K7709&lt;&gt;"Match of the Day",K7709&lt;&gt;"Match of the Day 2",K7709&lt;&gt;"Match of the Day Repeat"),"",1+MAX($AJ$10:AJ7708))</f>
        <v/>
      </c>
    </row>
    <row r="7710" spans="34:36" x14ac:dyDescent="0.35">
      <c r="AH7710" s="16" t="str">
        <f>IF(AND(B7710="Premier League",E7710="Live"),_xlfn.XLOOKUP(_xlfn.TEXTJOIN(" vs ",,C7710:D7710),Calendar!G:G,Calendar!B:B),IF(AND(B7710="Premier League",E7710="Highlights"),_xlfn.XLOOKUP(H7710,Calendar!O:O,Calendar!N:N,,-1),""))</f>
        <v/>
      </c>
      <c r="AI7710" s="61" t="str">
        <f>IF(AND(AH7710&lt;&gt;"",E7710="Live"),_xlfn.XLOOKUP(_xlfn.TEXTJOIN(" vs ",,C7710:D7710),Calendar!G:G,Calendar!K:K),"")</f>
        <v/>
      </c>
      <c r="AJ7710" s="61" t="str">
        <f>IF(AND(K7710&lt;&gt;"Match of the Day",K7710&lt;&gt;"Match of the Day 2",K7710&lt;&gt;"Match of the Day Repeat"),"",1+MAX($AJ$10:AJ7709))</f>
        <v/>
      </c>
    </row>
    <row r="7711" spans="34:36" x14ac:dyDescent="0.35">
      <c r="AH7711" s="16" t="str">
        <f>IF(AND(B7711="Premier League",E7711="Live"),_xlfn.XLOOKUP(_xlfn.TEXTJOIN(" vs ",,C7711:D7711),Calendar!G:G,Calendar!B:B),IF(AND(B7711="Premier League",E7711="Highlights"),_xlfn.XLOOKUP(H7711,Calendar!O:O,Calendar!N:N,,-1),""))</f>
        <v/>
      </c>
      <c r="AI7711" s="61" t="str">
        <f>IF(AND(AH7711&lt;&gt;"",E7711="Live"),_xlfn.XLOOKUP(_xlfn.TEXTJOIN(" vs ",,C7711:D7711),Calendar!G:G,Calendar!K:K),"")</f>
        <v/>
      </c>
      <c r="AJ7711" s="61" t="str">
        <f>IF(AND(K7711&lt;&gt;"Match of the Day",K7711&lt;&gt;"Match of the Day 2",K7711&lt;&gt;"Match of the Day Repeat"),"",1+MAX($AJ$10:AJ7710))</f>
        <v/>
      </c>
    </row>
    <row r="7712" spans="34:36" x14ac:dyDescent="0.35">
      <c r="AH7712" s="16" t="str">
        <f>IF(AND(B7712="Premier League",E7712="Live"),_xlfn.XLOOKUP(_xlfn.TEXTJOIN(" vs ",,C7712:D7712),Calendar!G:G,Calendar!B:B),IF(AND(B7712="Premier League",E7712="Highlights"),_xlfn.XLOOKUP(H7712,Calendar!O:O,Calendar!N:N,,-1),""))</f>
        <v/>
      </c>
      <c r="AI7712" s="61" t="str">
        <f>IF(AND(AH7712&lt;&gt;"",E7712="Live"),_xlfn.XLOOKUP(_xlfn.TEXTJOIN(" vs ",,C7712:D7712),Calendar!G:G,Calendar!K:K),"")</f>
        <v/>
      </c>
      <c r="AJ7712" s="61" t="str">
        <f>IF(AND(K7712&lt;&gt;"Match of the Day",K7712&lt;&gt;"Match of the Day 2",K7712&lt;&gt;"Match of the Day Repeat"),"",1+MAX($AJ$10:AJ7711))</f>
        <v/>
      </c>
    </row>
    <row r="7713" spans="34:36" x14ac:dyDescent="0.35">
      <c r="AH7713" s="16" t="str">
        <f>IF(AND(B7713="Premier League",E7713="Live"),_xlfn.XLOOKUP(_xlfn.TEXTJOIN(" vs ",,C7713:D7713),Calendar!G:G,Calendar!B:B),IF(AND(B7713="Premier League",E7713="Highlights"),_xlfn.XLOOKUP(H7713,Calendar!O:O,Calendar!N:N,,-1),""))</f>
        <v/>
      </c>
      <c r="AI7713" s="61" t="str">
        <f>IF(AND(AH7713&lt;&gt;"",E7713="Live"),_xlfn.XLOOKUP(_xlfn.TEXTJOIN(" vs ",,C7713:D7713),Calendar!G:G,Calendar!K:K),"")</f>
        <v/>
      </c>
      <c r="AJ7713" s="61" t="str">
        <f>IF(AND(K7713&lt;&gt;"Match of the Day",K7713&lt;&gt;"Match of the Day 2",K7713&lt;&gt;"Match of the Day Repeat"),"",1+MAX($AJ$10:AJ7712))</f>
        <v/>
      </c>
    </row>
    <row r="7714" spans="34:36" x14ac:dyDescent="0.35">
      <c r="AH7714" s="16" t="str">
        <f>IF(AND(B7714="Premier League",E7714="Live"),_xlfn.XLOOKUP(_xlfn.TEXTJOIN(" vs ",,C7714:D7714),Calendar!G:G,Calendar!B:B),IF(AND(B7714="Premier League",E7714="Highlights"),_xlfn.XLOOKUP(H7714,Calendar!O:O,Calendar!N:N,,-1),""))</f>
        <v/>
      </c>
      <c r="AI7714" s="61" t="str">
        <f>IF(AND(AH7714&lt;&gt;"",E7714="Live"),_xlfn.XLOOKUP(_xlfn.TEXTJOIN(" vs ",,C7714:D7714),Calendar!G:G,Calendar!K:K),"")</f>
        <v/>
      </c>
      <c r="AJ7714" s="61" t="str">
        <f>IF(AND(K7714&lt;&gt;"Match of the Day",K7714&lt;&gt;"Match of the Day 2",K7714&lt;&gt;"Match of the Day Repeat"),"",1+MAX($AJ$10:AJ7713))</f>
        <v/>
      </c>
    </row>
    <row r="7715" spans="34:36" x14ac:dyDescent="0.35">
      <c r="AH7715" s="16" t="str">
        <f>IF(AND(B7715="Premier League",E7715="Live"),_xlfn.XLOOKUP(_xlfn.TEXTJOIN(" vs ",,C7715:D7715),Calendar!G:G,Calendar!B:B),IF(AND(B7715="Premier League",E7715="Highlights"),_xlfn.XLOOKUP(H7715,Calendar!O:O,Calendar!N:N,,-1),""))</f>
        <v/>
      </c>
      <c r="AI7715" s="61" t="str">
        <f>IF(AND(AH7715&lt;&gt;"",E7715="Live"),_xlfn.XLOOKUP(_xlfn.TEXTJOIN(" vs ",,C7715:D7715),Calendar!G:G,Calendar!K:K),"")</f>
        <v/>
      </c>
      <c r="AJ7715" s="61" t="str">
        <f>IF(AND(K7715&lt;&gt;"Match of the Day",K7715&lt;&gt;"Match of the Day 2",K7715&lt;&gt;"Match of the Day Repeat"),"",1+MAX($AJ$10:AJ7714))</f>
        <v/>
      </c>
    </row>
    <row r="7716" spans="34:36" x14ac:dyDescent="0.35">
      <c r="AH7716" s="16" t="str">
        <f>IF(AND(B7716="Premier League",E7716="Live"),_xlfn.XLOOKUP(_xlfn.TEXTJOIN(" vs ",,C7716:D7716),Calendar!G:G,Calendar!B:B),IF(AND(B7716="Premier League",E7716="Highlights"),_xlfn.XLOOKUP(H7716,Calendar!O:O,Calendar!N:N,,-1),""))</f>
        <v/>
      </c>
      <c r="AI7716" s="61" t="str">
        <f>IF(AND(AH7716&lt;&gt;"",E7716="Live"),_xlfn.XLOOKUP(_xlfn.TEXTJOIN(" vs ",,C7716:D7716),Calendar!G:G,Calendar!K:K),"")</f>
        <v/>
      </c>
      <c r="AJ7716" s="61" t="str">
        <f>IF(AND(K7716&lt;&gt;"Match of the Day",K7716&lt;&gt;"Match of the Day 2",K7716&lt;&gt;"Match of the Day Repeat"),"",1+MAX($AJ$10:AJ7715))</f>
        <v/>
      </c>
    </row>
    <row r="7717" spans="34:36" x14ac:dyDescent="0.35">
      <c r="AH7717" s="16" t="str">
        <f>IF(AND(B7717="Premier League",E7717="Live"),_xlfn.XLOOKUP(_xlfn.TEXTJOIN(" vs ",,C7717:D7717),Calendar!G:G,Calendar!B:B),IF(AND(B7717="Premier League",E7717="Highlights"),_xlfn.XLOOKUP(H7717,Calendar!O:O,Calendar!N:N,,-1),""))</f>
        <v/>
      </c>
      <c r="AI7717" s="61" t="str">
        <f>IF(AND(AH7717&lt;&gt;"",E7717="Live"),_xlfn.XLOOKUP(_xlfn.TEXTJOIN(" vs ",,C7717:D7717),Calendar!G:G,Calendar!K:K),"")</f>
        <v/>
      </c>
      <c r="AJ7717" s="61" t="str">
        <f>IF(AND(K7717&lt;&gt;"Match of the Day",K7717&lt;&gt;"Match of the Day 2",K7717&lt;&gt;"Match of the Day Repeat"),"",1+MAX($AJ$10:AJ7716))</f>
        <v/>
      </c>
    </row>
    <row r="7718" spans="34:36" x14ac:dyDescent="0.35">
      <c r="AH7718" s="16" t="str">
        <f>IF(AND(B7718="Premier League",E7718="Live"),_xlfn.XLOOKUP(_xlfn.TEXTJOIN(" vs ",,C7718:D7718),Calendar!G:G,Calendar!B:B),IF(AND(B7718="Premier League",E7718="Highlights"),_xlfn.XLOOKUP(H7718,Calendar!O:O,Calendar!N:N,,-1),""))</f>
        <v/>
      </c>
      <c r="AI7718" s="61" t="str">
        <f>IF(AND(AH7718&lt;&gt;"",E7718="Live"),_xlfn.XLOOKUP(_xlfn.TEXTJOIN(" vs ",,C7718:D7718),Calendar!G:G,Calendar!K:K),"")</f>
        <v/>
      </c>
      <c r="AJ7718" s="61" t="str">
        <f>IF(AND(K7718&lt;&gt;"Match of the Day",K7718&lt;&gt;"Match of the Day 2",K7718&lt;&gt;"Match of the Day Repeat"),"",1+MAX($AJ$10:AJ7717))</f>
        <v/>
      </c>
    </row>
    <row r="7719" spans="34:36" x14ac:dyDescent="0.35">
      <c r="AH7719" s="16" t="str">
        <f>IF(AND(B7719="Premier League",E7719="Live"),_xlfn.XLOOKUP(_xlfn.TEXTJOIN(" vs ",,C7719:D7719),Calendar!G:G,Calendar!B:B),IF(AND(B7719="Premier League",E7719="Highlights"),_xlfn.XLOOKUP(H7719,Calendar!O:O,Calendar!N:N,,-1),""))</f>
        <v/>
      </c>
      <c r="AI7719" s="61" t="str">
        <f>IF(AND(AH7719&lt;&gt;"",E7719="Live"),_xlfn.XLOOKUP(_xlfn.TEXTJOIN(" vs ",,C7719:D7719),Calendar!G:G,Calendar!K:K),"")</f>
        <v/>
      </c>
      <c r="AJ7719" s="61" t="str">
        <f>IF(AND(K7719&lt;&gt;"Match of the Day",K7719&lt;&gt;"Match of the Day 2",K7719&lt;&gt;"Match of the Day Repeat"),"",1+MAX($AJ$10:AJ7718))</f>
        <v/>
      </c>
    </row>
    <row r="7720" spans="34:36" x14ac:dyDescent="0.35">
      <c r="AH7720" s="16" t="str">
        <f>IF(AND(B7720="Premier League",E7720="Live"),_xlfn.XLOOKUP(_xlfn.TEXTJOIN(" vs ",,C7720:D7720),Calendar!G:G,Calendar!B:B),IF(AND(B7720="Premier League",E7720="Highlights"),_xlfn.XLOOKUP(H7720,Calendar!O:O,Calendar!N:N,,-1),""))</f>
        <v/>
      </c>
      <c r="AI7720" s="61" t="str">
        <f>IF(AND(AH7720&lt;&gt;"",E7720="Live"),_xlfn.XLOOKUP(_xlfn.TEXTJOIN(" vs ",,C7720:D7720),Calendar!G:G,Calendar!K:K),"")</f>
        <v/>
      </c>
      <c r="AJ7720" s="61" t="str">
        <f>IF(AND(K7720&lt;&gt;"Match of the Day",K7720&lt;&gt;"Match of the Day 2",K7720&lt;&gt;"Match of the Day Repeat"),"",1+MAX($AJ$10:AJ7719))</f>
        <v/>
      </c>
    </row>
    <row r="7721" spans="34:36" x14ac:dyDescent="0.35">
      <c r="AH7721" s="16" t="str">
        <f>IF(AND(B7721="Premier League",E7721="Live"),_xlfn.XLOOKUP(_xlfn.TEXTJOIN(" vs ",,C7721:D7721),Calendar!G:G,Calendar!B:B),IF(AND(B7721="Premier League",E7721="Highlights"),_xlfn.XLOOKUP(H7721,Calendar!O:O,Calendar!N:N,,-1),""))</f>
        <v/>
      </c>
      <c r="AI7721" s="61" t="str">
        <f>IF(AND(AH7721&lt;&gt;"",E7721="Live"),_xlfn.XLOOKUP(_xlfn.TEXTJOIN(" vs ",,C7721:D7721),Calendar!G:G,Calendar!K:K),"")</f>
        <v/>
      </c>
      <c r="AJ7721" s="61" t="str">
        <f>IF(AND(K7721&lt;&gt;"Match of the Day",K7721&lt;&gt;"Match of the Day 2",K7721&lt;&gt;"Match of the Day Repeat"),"",1+MAX($AJ$10:AJ7720))</f>
        <v/>
      </c>
    </row>
    <row r="7722" spans="34:36" x14ac:dyDescent="0.35">
      <c r="AH7722" s="16" t="str">
        <f>IF(AND(B7722="Premier League",E7722="Live"),_xlfn.XLOOKUP(_xlfn.TEXTJOIN(" vs ",,C7722:D7722),Calendar!G:G,Calendar!B:B),IF(AND(B7722="Premier League",E7722="Highlights"),_xlfn.XLOOKUP(H7722,Calendar!O:O,Calendar!N:N,,-1),""))</f>
        <v/>
      </c>
      <c r="AI7722" s="61" t="str">
        <f>IF(AND(AH7722&lt;&gt;"",E7722="Live"),_xlfn.XLOOKUP(_xlfn.TEXTJOIN(" vs ",,C7722:D7722),Calendar!G:G,Calendar!K:K),"")</f>
        <v/>
      </c>
      <c r="AJ7722" s="61" t="str">
        <f>IF(AND(K7722&lt;&gt;"Match of the Day",K7722&lt;&gt;"Match of the Day 2",K7722&lt;&gt;"Match of the Day Repeat"),"",1+MAX($AJ$10:AJ7721))</f>
        <v/>
      </c>
    </row>
    <row r="7723" spans="34:36" x14ac:dyDescent="0.35">
      <c r="AH7723" s="16" t="str">
        <f>IF(AND(B7723="Premier League",E7723="Live"),_xlfn.XLOOKUP(_xlfn.TEXTJOIN(" vs ",,C7723:D7723),Calendar!G:G,Calendar!B:B),IF(AND(B7723="Premier League",E7723="Highlights"),_xlfn.XLOOKUP(H7723,Calendar!O:O,Calendar!N:N,,-1),""))</f>
        <v/>
      </c>
      <c r="AI7723" s="61" t="str">
        <f>IF(AND(AH7723&lt;&gt;"",E7723="Live"),_xlfn.XLOOKUP(_xlfn.TEXTJOIN(" vs ",,C7723:D7723),Calendar!G:G,Calendar!K:K),"")</f>
        <v/>
      </c>
      <c r="AJ7723" s="61" t="str">
        <f>IF(AND(K7723&lt;&gt;"Match of the Day",K7723&lt;&gt;"Match of the Day 2",K7723&lt;&gt;"Match of the Day Repeat"),"",1+MAX($AJ$10:AJ7722))</f>
        <v/>
      </c>
    </row>
    <row r="7724" spans="34:36" x14ac:dyDescent="0.35">
      <c r="AH7724" s="16" t="str">
        <f>IF(AND(B7724="Premier League",E7724="Live"),_xlfn.XLOOKUP(_xlfn.TEXTJOIN(" vs ",,C7724:D7724),Calendar!G:G,Calendar!B:B),IF(AND(B7724="Premier League",E7724="Highlights"),_xlfn.XLOOKUP(H7724,Calendar!O:O,Calendar!N:N,,-1),""))</f>
        <v/>
      </c>
      <c r="AI7724" s="61" t="str">
        <f>IF(AND(AH7724&lt;&gt;"",E7724="Live"),_xlfn.XLOOKUP(_xlfn.TEXTJOIN(" vs ",,C7724:D7724),Calendar!G:G,Calendar!K:K),"")</f>
        <v/>
      </c>
      <c r="AJ7724" s="61" t="str">
        <f>IF(AND(K7724&lt;&gt;"Match of the Day",K7724&lt;&gt;"Match of the Day 2",K7724&lt;&gt;"Match of the Day Repeat"),"",1+MAX($AJ$10:AJ7723))</f>
        <v/>
      </c>
    </row>
    <row r="7725" spans="34:36" x14ac:dyDescent="0.35">
      <c r="AH7725" s="16" t="str">
        <f>IF(AND(B7725="Premier League",E7725="Live"),_xlfn.XLOOKUP(_xlfn.TEXTJOIN(" vs ",,C7725:D7725),Calendar!G:G,Calendar!B:B),IF(AND(B7725="Premier League",E7725="Highlights"),_xlfn.XLOOKUP(H7725,Calendar!O:O,Calendar!N:N,,-1),""))</f>
        <v/>
      </c>
      <c r="AI7725" s="61" t="str">
        <f>IF(AND(AH7725&lt;&gt;"",E7725="Live"),_xlfn.XLOOKUP(_xlfn.TEXTJOIN(" vs ",,C7725:D7725),Calendar!G:G,Calendar!K:K),"")</f>
        <v/>
      </c>
      <c r="AJ7725" s="61" t="str">
        <f>IF(AND(K7725&lt;&gt;"Match of the Day",K7725&lt;&gt;"Match of the Day 2",K7725&lt;&gt;"Match of the Day Repeat"),"",1+MAX($AJ$10:AJ7724))</f>
        <v/>
      </c>
    </row>
    <row r="7726" spans="34:36" x14ac:dyDescent="0.35">
      <c r="AH7726" s="16" t="str">
        <f>IF(AND(B7726="Premier League",E7726="Live"),_xlfn.XLOOKUP(_xlfn.TEXTJOIN(" vs ",,C7726:D7726),Calendar!G:G,Calendar!B:B),IF(AND(B7726="Premier League",E7726="Highlights"),_xlfn.XLOOKUP(H7726,Calendar!O:O,Calendar!N:N,,-1),""))</f>
        <v/>
      </c>
      <c r="AI7726" s="61" t="str">
        <f>IF(AND(AH7726&lt;&gt;"",E7726="Live"),_xlfn.XLOOKUP(_xlfn.TEXTJOIN(" vs ",,C7726:D7726),Calendar!G:G,Calendar!K:K),"")</f>
        <v/>
      </c>
      <c r="AJ7726" s="61" t="str">
        <f>IF(AND(K7726&lt;&gt;"Match of the Day",K7726&lt;&gt;"Match of the Day 2",K7726&lt;&gt;"Match of the Day Repeat"),"",1+MAX($AJ$10:AJ7725))</f>
        <v/>
      </c>
    </row>
    <row r="7727" spans="34:36" x14ac:dyDescent="0.35">
      <c r="AH7727" s="16" t="str">
        <f>IF(AND(B7727="Premier League",E7727="Live"),_xlfn.XLOOKUP(_xlfn.TEXTJOIN(" vs ",,C7727:D7727),Calendar!G:G,Calendar!B:B),IF(AND(B7727="Premier League",E7727="Highlights"),_xlfn.XLOOKUP(H7727,Calendar!O:O,Calendar!N:N,,-1),""))</f>
        <v/>
      </c>
      <c r="AI7727" s="61" t="str">
        <f>IF(AND(AH7727&lt;&gt;"",E7727="Live"),_xlfn.XLOOKUP(_xlfn.TEXTJOIN(" vs ",,C7727:D7727),Calendar!G:G,Calendar!K:K),"")</f>
        <v/>
      </c>
      <c r="AJ7727" s="61" t="str">
        <f>IF(AND(K7727&lt;&gt;"Match of the Day",K7727&lt;&gt;"Match of the Day 2",K7727&lt;&gt;"Match of the Day Repeat"),"",1+MAX($AJ$10:AJ7726))</f>
        <v/>
      </c>
    </row>
    <row r="7728" spans="34:36" x14ac:dyDescent="0.35">
      <c r="AH7728" s="16" t="str">
        <f>IF(AND(B7728="Premier League",E7728="Live"),_xlfn.XLOOKUP(_xlfn.TEXTJOIN(" vs ",,C7728:D7728),Calendar!G:G,Calendar!B:B),IF(AND(B7728="Premier League",E7728="Highlights"),_xlfn.XLOOKUP(H7728,Calendar!O:O,Calendar!N:N,,-1),""))</f>
        <v/>
      </c>
      <c r="AI7728" s="61" t="str">
        <f>IF(AND(AH7728&lt;&gt;"",E7728="Live"),_xlfn.XLOOKUP(_xlfn.TEXTJOIN(" vs ",,C7728:D7728),Calendar!G:G,Calendar!K:K),"")</f>
        <v/>
      </c>
      <c r="AJ7728" s="61" t="str">
        <f>IF(AND(K7728&lt;&gt;"Match of the Day",K7728&lt;&gt;"Match of the Day 2",K7728&lt;&gt;"Match of the Day Repeat"),"",1+MAX($AJ$10:AJ7727))</f>
        <v/>
      </c>
    </row>
    <row r="7729" spans="34:36" x14ac:dyDescent="0.35">
      <c r="AH7729" s="16" t="str">
        <f>IF(AND(B7729="Premier League",E7729="Live"),_xlfn.XLOOKUP(_xlfn.TEXTJOIN(" vs ",,C7729:D7729),Calendar!G:G,Calendar!B:B),IF(AND(B7729="Premier League",E7729="Highlights"),_xlfn.XLOOKUP(H7729,Calendar!O:O,Calendar!N:N,,-1),""))</f>
        <v/>
      </c>
      <c r="AI7729" s="61" t="str">
        <f>IF(AND(AH7729&lt;&gt;"",E7729="Live"),_xlfn.XLOOKUP(_xlfn.TEXTJOIN(" vs ",,C7729:D7729),Calendar!G:G,Calendar!K:K),"")</f>
        <v/>
      </c>
      <c r="AJ7729" s="61" t="str">
        <f>IF(AND(K7729&lt;&gt;"Match of the Day",K7729&lt;&gt;"Match of the Day 2",K7729&lt;&gt;"Match of the Day Repeat"),"",1+MAX($AJ$10:AJ7728))</f>
        <v/>
      </c>
    </row>
    <row r="7730" spans="34:36" x14ac:dyDescent="0.35">
      <c r="AH7730" s="16" t="str">
        <f>IF(AND(B7730="Premier League",E7730="Live"),_xlfn.XLOOKUP(_xlfn.TEXTJOIN(" vs ",,C7730:D7730),Calendar!G:G,Calendar!B:B),IF(AND(B7730="Premier League",E7730="Highlights"),_xlfn.XLOOKUP(H7730,Calendar!O:O,Calendar!N:N,,-1),""))</f>
        <v/>
      </c>
      <c r="AI7730" s="61" t="str">
        <f>IF(AND(AH7730&lt;&gt;"",E7730="Live"),_xlfn.XLOOKUP(_xlfn.TEXTJOIN(" vs ",,C7730:D7730),Calendar!G:G,Calendar!K:K),"")</f>
        <v/>
      </c>
      <c r="AJ7730" s="61" t="str">
        <f>IF(AND(K7730&lt;&gt;"Match of the Day",K7730&lt;&gt;"Match of the Day 2",K7730&lt;&gt;"Match of the Day Repeat"),"",1+MAX($AJ$10:AJ7729))</f>
        <v/>
      </c>
    </row>
    <row r="7731" spans="34:36" x14ac:dyDescent="0.35">
      <c r="AH7731" s="16" t="str">
        <f>IF(AND(B7731="Premier League",E7731="Live"),_xlfn.XLOOKUP(_xlfn.TEXTJOIN(" vs ",,C7731:D7731),Calendar!G:G,Calendar!B:B),IF(AND(B7731="Premier League",E7731="Highlights"),_xlfn.XLOOKUP(H7731,Calendar!O:O,Calendar!N:N,,-1),""))</f>
        <v/>
      </c>
      <c r="AI7731" s="61" t="str">
        <f>IF(AND(AH7731&lt;&gt;"",E7731="Live"),_xlfn.XLOOKUP(_xlfn.TEXTJOIN(" vs ",,C7731:D7731),Calendar!G:G,Calendar!K:K),"")</f>
        <v/>
      </c>
      <c r="AJ7731" s="61" t="str">
        <f>IF(AND(K7731&lt;&gt;"Match of the Day",K7731&lt;&gt;"Match of the Day 2",K7731&lt;&gt;"Match of the Day Repeat"),"",1+MAX($AJ$10:AJ7730))</f>
        <v/>
      </c>
    </row>
    <row r="7732" spans="34:36" x14ac:dyDescent="0.35">
      <c r="AH7732" s="16" t="str">
        <f>IF(AND(B7732="Premier League",E7732="Live"),_xlfn.XLOOKUP(_xlfn.TEXTJOIN(" vs ",,C7732:D7732),Calendar!G:G,Calendar!B:B),IF(AND(B7732="Premier League",E7732="Highlights"),_xlfn.XLOOKUP(H7732,Calendar!O:O,Calendar!N:N,,-1),""))</f>
        <v/>
      </c>
      <c r="AI7732" s="61" t="str">
        <f>IF(AND(AH7732&lt;&gt;"",E7732="Live"),_xlfn.XLOOKUP(_xlfn.TEXTJOIN(" vs ",,C7732:D7732),Calendar!G:G,Calendar!K:K),"")</f>
        <v/>
      </c>
      <c r="AJ7732" s="61" t="str">
        <f>IF(AND(K7732&lt;&gt;"Match of the Day",K7732&lt;&gt;"Match of the Day 2",K7732&lt;&gt;"Match of the Day Repeat"),"",1+MAX($AJ$10:AJ7731))</f>
        <v/>
      </c>
    </row>
    <row r="7733" spans="34:36" x14ac:dyDescent="0.35">
      <c r="AH7733" s="16" t="str">
        <f>IF(AND(B7733="Premier League",E7733="Live"),_xlfn.XLOOKUP(_xlfn.TEXTJOIN(" vs ",,C7733:D7733),Calendar!G:G,Calendar!B:B),IF(AND(B7733="Premier League",E7733="Highlights"),_xlfn.XLOOKUP(H7733,Calendar!O:O,Calendar!N:N,,-1),""))</f>
        <v/>
      </c>
      <c r="AI7733" s="61" t="str">
        <f>IF(AND(AH7733&lt;&gt;"",E7733="Live"),_xlfn.XLOOKUP(_xlfn.TEXTJOIN(" vs ",,C7733:D7733),Calendar!G:G,Calendar!K:K),"")</f>
        <v/>
      </c>
      <c r="AJ7733" s="61" t="str">
        <f>IF(AND(K7733&lt;&gt;"Match of the Day",K7733&lt;&gt;"Match of the Day 2",K7733&lt;&gt;"Match of the Day Repeat"),"",1+MAX($AJ$10:AJ7732))</f>
        <v/>
      </c>
    </row>
    <row r="7734" spans="34:36" x14ac:dyDescent="0.35">
      <c r="AH7734" s="16" t="str">
        <f>IF(AND(B7734="Premier League",E7734="Live"),_xlfn.XLOOKUP(_xlfn.TEXTJOIN(" vs ",,C7734:D7734),Calendar!G:G,Calendar!B:B),IF(AND(B7734="Premier League",E7734="Highlights"),_xlfn.XLOOKUP(H7734,Calendar!O:O,Calendar!N:N,,-1),""))</f>
        <v/>
      </c>
      <c r="AI7734" s="61" t="str">
        <f>IF(AND(AH7734&lt;&gt;"",E7734="Live"),_xlfn.XLOOKUP(_xlfn.TEXTJOIN(" vs ",,C7734:D7734),Calendar!G:G,Calendar!K:K),"")</f>
        <v/>
      </c>
      <c r="AJ7734" s="61" t="str">
        <f>IF(AND(K7734&lt;&gt;"Match of the Day",K7734&lt;&gt;"Match of the Day 2",K7734&lt;&gt;"Match of the Day Repeat"),"",1+MAX($AJ$10:AJ7733))</f>
        <v/>
      </c>
    </row>
    <row r="7735" spans="34:36" x14ac:dyDescent="0.35">
      <c r="AH7735" s="16" t="str">
        <f>IF(AND(B7735="Premier League",E7735="Live"),_xlfn.XLOOKUP(_xlfn.TEXTJOIN(" vs ",,C7735:D7735),Calendar!G:G,Calendar!B:B),IF(AND(B7735="Premier League",E7735="Highlights"),_xlfn.XLOOKUP(H7735,Calendar!O:O,Calendar!N:N,,-1),""))</f>
        <v/>
      </c>
      <c r="AI7735" s="61" t="str">
        <f>IF(AND(AH7735&lt;&gt;"",E7735="Live"),_xlfn.XLOOKUP(_xlfn.TEXTJOIN(" vs ",,C7735:D7735),Calendar!G:G,Calendar!K:K),"")</f>
        <v/>
      </c>
      <c r="AJ7735" s="61" t="str">
        <f>IF(AND(K7735&lt;&gt;"Match of the Day",K7735&lt;&gt;"Match of the Day 2",K7735&lt;&gt;"Match of the Day Repeat"),"",1+MAX($AJ$10:AJ7734))</f>
        <v/>
      </c>
    </row>
    <row r="7736" spans="34:36" x14ac:dyDescent="0.35">
      <c r="AH7736" s="16" t="str">
        <f>IF(AND(B7736="Premier League",E7736="Live"),_xlfn.XLOOKUP(_xlfn.TEXTJOIN(" vs ",,C7736:D7736),Calendar!G:G,Calendar!B:B),IF(AND(B7736="Premier League",E7736="Highlights"),_xlfn.XLOOKUP(H7736,Calendar!O:O,Calendar!N:N,,-1),""))</f>
        <v/>
      </c>
      <c r="AI7736" s="61" t="str">
        <f>IF(AND(AH7736&lt;&gt;"",E7736="Live"),_xlfn.XLOOKUP(_xlfn.TEXTJOIN(" vs ",,C7736:D7736),Calendar!G:G,Calendar!K:K),"")</f>
        <v/>
      </c>
      <c r="AJ7736" s="61" t="str">
        <f>IF(AND(K7736&lt;&gt;"Match of the Day",K7736&lt;&gt;"Match of the Day 2",K7736&lt;&gt;"Match of the Day Repeat"),"",1+MAX($AJ$10:AJ7735))</f>
        <v/>
      </c>
    </row>
    <row r="7737" spans="34:36" x14ac:dyDescent="0.35">
      <c r="AH7737" s="16" t="str">
        <f>IF(AND(B7737="Premier League",E7737="Live"),_xlfn.XLOOKUP(_xlfn.TEXTJOIN(" vs ",,C7737:D7737),Calendar!G:G,Calendar!B:B),IF(AND(B7737="Premier League",E7737="Highlights"),_xlfn.XLOOKUP(H7737,Calendar!O:O,Calendar!N:N,,-1),""))</f>
        <v/>
      </c>
      <c r="AI7737" s="61" t="str">
        <f>IF(AND(AH7737&lt;&gt;"",E7737="Live"),_xlfn.XLOOKUP(_xlfn.TEXTJOIN(" vs ",,C7737:D7737),Calendar!G:G,Calendar!K:K),"")</f>
        <v/>
      </c>
      <c r="AJ7737" s="61" t="str">
        <f>IF(AND(K7737&lt;&gt;"Match of the Day",K7737&lt;&gt;"Match of the Day 2",K7737&lt;&gt;"Match of the Day Repeat"),"",1+MAX($AJ$10:AJ7736))</f>
        <v/>
      </c>
    </row>
    <row r="7738" spans="34:36" x14ac:dyDescent="0.35">
      <c r="AH7738" s="16" t="str">
        <f>IF(AND(B7738="Premier League",E7738="Live"),_xlfn.XLOOKUP(_xlfn.TEXTJOIN(" vs ",,C7738:D7738),Calendar!G:G,Calendar!B:B),IF(AND(B7738="Premier League",E7738="Highlights"),_xlfn.XLOOKUP(H7738,Calendar!O:O,Calendar!N:N,,-1),""))</f>
        <v/>
      </c>
      <c r="AI7738" s="61" t="str">
        <f>IF(AND(AH7738&lt;&gt;"",E7738="Live"),_xlfn.XLOOKUP(_xlfn.TEXTJOIN(" vs ",,C7738:D7738),Calendar!G:G,Calendar!K:K),"")</f>
        <v/>
      </c>
      <c r="AJ7738" s="61" t="str">
        <f>IF(AND(K7738&lt;&gt;"Match of the Day",K7738&lt;&gt;"Match of the Day 2",K7738&lt;&gt;"Match of the Day Repeat"),"",1+MAX($AJ$10:AJ7737))</f>
        <v/>
      </c>
    </row>
    <row r="7739" spans="34:36" x14ac:dyDescent="0.35">
      <c r="AH7739" s="16" t="str">
        <f>IF(AND(B7739="Premier League",E7739="Live"),_xlfn.XLOOKUP(_xlfn.TEXTJOIN(" vs ",,C7739:D7739),Calendar!G:G,Calendar!B:B),IF(AND(B7739="Premier League",E7739="Highlights"),_xlfn.XLOOKUP(H7739,Calendar!O:O,Calendar!N:N,,-1),""))</f>
        <v/>
      </c>
      <c r="AI7739" s="61" t="str">
        <f>IF(AND(AH7739&lt;&gt;"",E7739="Live"),_xlfn.XLOOKUP(_xlfn.TEXTJOIN(" vs ",,C7739:D7739),Calendar!G:G,Calendar!K:K),"")</f>
        <v/>
      </c>
      <c r="AJ7739" s="61" t="str">
        <f>IF(AND(K7739&lt;&gt;"Match of the Day",K7739&lt;&gt;"Match of the Day 2",K7739&lt;&gt;"Match of the Day Repeat"),"",1+MAX($AJ$10:AJ7738))</f>
        <v/>
      </c>
    </row>
    <row r="7740" spans="34:36" x14ac:dyDescent="0.35">
      <c r="AH7740" s="16" t="str">
        <f>IF(AND(B7740="Premier League",E7740="Live"),_xlfn.XLOOKUP(_xlfn.TEXTJOIN(" vs ",,C7740:D7740),Calendar!G:G,Calendar!B:B),IF(AND(B7740="Premier League",E7740="Highlights"),_xlfn.XLOOKUP(H7740,Calendar!O:O,Calendar!N:N,,-1),""))</f>
        <v/>
      </c>
      <c r="AI7740" s="61" t="str">
        <f>IF(AND(AH7740&lt;&gt;"",E7740="Live"),_xlfn.XLOOKUP(_xlfn.TEXTJOIN(" vs ",,C7740:D7740),Calendar!G:G,Calendar!K:K),"")</f>
        <v/>
      </c>
      <c r="AJ7740" s="61" t="str">
        <f>IF(AND(K7740&lt;&gt;"Match of the Day",K7740&lt;&gt;"Match of the Day 2",K7740&lt;&gt;"Match of the Day Repeat"),"",1+MAX($AJ$10:AJ7739))</f>
        <v/>
      </c>
    </row>
    <row r="7741" spans="34:36" x14ac:dyDescent="0.35">
      <c r="AH7741" s="16" t="str">
        <f>IF(AND(B7741="Premier League",E7741="Live"),_xlfn.XLOOKUP(_xlfn.TEXTJOIN(" vs ",,C7741:D7741),Calendar!G:G,Calendar!B:B),IF(AND(B7741="Premier League",E7741="Highlights"),_xlfn.XLOOKUP(H7741,Calendar!O:O,Calendar!N:N,,-1),""))</f>
        <v/>
      </c>
      <c r="AI7741" s="61" t="str">
        <f>IF(AND(AH7741&lt;&gt;"",E7741="Live"),_xlfn.XLOOKUP(_xlfn.TEXTJOIN(" vs ",,C7741:D7741),Calendar!G:G,Calendar!K:K),"")</f>
        <v/>
      </c>
      <c r="AJ7741" s="61" t="str">
        <f>IF(AND(K7741&lt;&gt;"Match of the Day",K7741&lt;&gt;"Match of the Day 2",K7741&lt;&gt;"Match of the Day Repeat"),"",1+MAX($AJ$10:AJ7740))</f>
        <v/>
      </c>
    </row>
    <row r="7742" spans="34:36" x14ac:dyDescent="0.35">
      <c r="AH7742" s="16" t="str">
        <f>IF(AND(B7742="Premier League",E7742="Live"),_xlfn.XLOOKUP(_xlfn.TEXTJOIN(" vs ",,C7742:D7742),Calendar!G:G,Calendar!B:B),IF(AND(B7742="Premier League",E7742="Highlights"),_xlfn.XLOOKUP(H7742,Calendar!O:O,Calendar!N:N,,-1),""))</f>
        <v/>
      </c>
      <c r="AI7742" s="61" t="str">
        <f>IF(AND(AH7742&lt;&gt;"",E7742="Live"),_xlfn.XLOOKUP(_xlfn.TEXTJOIN(" vs ",,C7742:D7742),Calendar!G:G,Calendar!K:K),"")</f>
        <v/>
      </c>
      <c r="AJ7742" s="61" t="str">
        <f>IF(AND(K7742&lt;&gt;"Match of the Day",K7742&lt;&gt;"Match of the Day 2",K7742&lt;&gt;"Match of the Day Repeat"),"",1+MAX($AJ$10:AJ7741))</f>
        <v/>
      </c>
    </row>
    <row r="7743" spans="34:36" x14ac:dyDescent="0.35">
      <c r="AH7743" s="16" t="str">
        <f>IF(AND(B7743="Premier League",E7743="Live"),_xlfn.XLOOKUP(_xlfn.TEXTJOIN(" vs ",,C7743:D7743),Calendar!G:G,Calendar!B:B),IF(AND(B7743="Premier League",E7743="Highlights"),_xlfn.XLOOKUP(H7743,Calendar!O:O,Calendar!N:N,,-1),""))</f>
        <v/>
      </c>
      <c r="AI7743" s="61" t="str">
        <f>IF(AND(AH7743&lt;&gt;"",E7743="Live"),_xlfn.XLOOKUP(_xlfn.TEXTJOIN(" vs ",,C7743:D7743),Calendar!G:G,Calendar!K:K),"")</f>
        <v/>
      </c>
      <c r="AJ7743" s="61" t="str">
        <f>IF(AND(K7743&lt;&gt;"Match of the Day",K7743&lt;&gt;"Match of the Day 2",K7743&lt;&gt;"Match of the Day Repeat"),"",1+MAX($AJ$10:AJ7742))</f>
        <v/>
      </c>
    </row>
    <row r="7744" spans="34:36" x14ac:dyDescent="0.35">
      <c r="AH7744" s="16" t="str">
        <f>IF(AND(B7744="Premier League",E7744="Live"),_xlfn.XLOOKUP(_xlfn.TEXTJOIN(" vs ",,C7744:D7744),Calendar!G:G,Calendar!B:B),IF(AND(B7744="Premier League",E7744="Highlights"),_xlfn.XLOOKUP(H7744,Calendar!O:O,Calendar!N:N,,-1),""))</f>
        <v/>
      </c>
      <c r="AI7744" s="61" t="str">
        <f>IF(AND(AH7744&lt;&gt;"",E7744="Live"),_xlfn.XLOOKUP(_xlfn.TEXTJOIN(" vs ",,C7744:D7744),Calendar!G:G,Calendar!K:K),"")</f>
        <v/>
      </c>
      <c r="AJ7744" s="61" t="str">
        <f>IF(AND(K7744&lt;&gt;"Match of the Day",K7744&lt;&gt;"Match of the Day 2",K7744&lt;&gt;"Match of the Day Repeat"),"",1+MAX($AJ$10:AJ7743))</f>
        <v/>
      </c>
    </row>
    <row r="7745" spans="34:36" x14ac:dyDescent="0.35">
      <c r="AH7745" s="16" t="str">
        <f>IF(AND(B7745="Premier League",E7745="Live"),_xlfn.XLOOKUP(_xlfn.TEXTJOIN(" vs ",,C7745:D7745),Calendar!G:G,Calendar!B:B),IF(AND(B7745="Premier League",E7745="Highlights"),_xlfn.XLOOKUP(H7745,Calendar!O:O,Calendar!N:N,,-1),""))</f>
        <v/>
      </c>
      <c r="AI7745" s="61" t="str">
        <f>IF(AND(AH7745&lt;&gt;"",E7745="Live"),_xlfn.XLOOKUP(_xlfn.TEXTJOIN(" vs ",,C7745:D7745),Calendar!G:G,Calendar!K:K),"")</f>
        <v/>
      </c>
      <c r="AJ7745" s="61" t="str">
        <f>IF(AND(K7745&lt;&gt;"Match of the Day",K7745&lt;&gt;"Match of the Day 2",K7745&lt;&gt;"Match of the Day Repeat"),"",1+MAX($AJ$10:AJ7744))</f>
        <v/>
      </c>
    </row>
    <row r="7746" spans="34:36" x14ac:dyDescent="0.35">
      <c r="AH7746" s="16" t="str">
        <f>IF(AND(B7746="Premier League",E7746="Live"),_xlfn.XLOOKUP(_xlfn.TEXTJOIN(" vs ",,C7746:D7746),Calendar!G:G,Calendar!B:B),IF(AND(B7746="Premier League",E7746="Highlights"),_xlfn.XLOOKUP(H7746,Calendar!O:O,Calendar!N:N,,-1),""))</f>
        <v/>
      </c>
      <c r="AI7746" s="61" t="str">
        <f>IF(AND(AH7746&lt;&gt;"",E7746="Live"),_xlfn.XLOOKUP(_xlfn.TEXTJOIN(" vs ",,C7746:D7746),Calendar!G:G,Calendar!K:K),"")</f>
        <v/>
      </c>
      <c r="AJ7746" s="61" t="str">
        <f>IF(AND(K7746&lt;&gt;"Match of the Day",K7746&lt;&gt;"Match of the Day 2",K7746&lt;&gt;"Match of the Day Repeat"),"",1+MAX($AJ$10:AJ7745))</f>
        <v/>
      </c>
    </row>
    <row r="7747" spans="34:36" x14ac:dyDescent="0.35">
      <c r="AH7747" s="16" t="str">
        <f>IF(AND(B7747="Premier League",E7747="Live"),_xlfn.XLOOKUP(_xlfn.TEXTJOIN(" vs ",,C7747:D7747),Calendar!G:G,Calendar!B:B),IF(AND(B7747="Premier League",E7747="Highlights"),_xlfn.XLOOKUP(H7747,Calendar!O:O,Calendar!N:N,,-1),""))</f>
        <v/>
      </c>
      <c r="AI7747" s="61" t="str">
        <f>IF(AND(AH7747&lt;&gt;"",E7747="Live"),_xlfn.XLOOKUP(_xlfn.TEXTJOIN(" vs ",,C7747:D7747),Calendar!G:G,Calendar!K:K),"")</f>
        <v/>
      </c>
      <c r="AJ7747" s="61" t="str">
        <f>IF(AND(K7747&lt;&gt;"Match of the Day",K7747&lt;&gt;"Match of the Day 2",K7747&lt;&gt;"Match of the Day Repeat"),"",1+MAX($AJ$10:AJ7746))</f>
        <v/>
      </c>
    </row>
    <row r="7748" spans="34:36" x14ac:dyDescent="0.35">
      <c r="AH7748" s="16" t="str">
        <f>IF(AND(B7748="Premier League",E7748="Live"),_xlfn.XLOOKUP(_xlfn.TEXTJOIN(" vs ",,C7748:D7748),Calendar!G:G,Calendar!B:B),IF(AND(B7748="Premier League",E7748="Highlights"),_xlfn.XLOOKUP(H7748,Calendar!O:O,Calendar!N:N,,-1),""))</f>
        <v/>
      </c>
      <c r="AI7748" s="61" t="str">
        <f>IF(AND(AH7748&lt;&gt;"",E7748="Live"),_xlfn.XLOOKUP(_xlfn.TEXTJOIN(" vs ",,C7748:D7748),Calendar!G:G,Calendar!K:K),"")</f>
        <v/>
      </c>
      <c r="AJ7748" s="61" t="str">
        <f>IF(AND(K7748&lt;&gt;"Match of the Day",K7748&lt;&gt;"Match of the Day 2",K7748&lt;&gt;"Match of the Day Repeat"),"",1+MAX($AJ$10:AJ7747))</f>
        <v/>
      </c>
    </row>
    <row r="7749" spans="34:36" x14ac:dyDescent="0.35">
      <c r="AH7749" s="16" t="str">
        <f>IF(AND(B7749="Premier League",E7749="Live"),_xlfn.XLOOKUP(_xlfn.TEXTJOIN(" vs ",,C7749:D7749),Calendar!G:G,Calendar!B:B),IF(AND(B7749="Premier League",E7749="Highlights"),_xlfn.XLOOKUP(H7749,Calendar!O:O,Calendar!N:N,,-1),""))</f>
        <v/>
      </c>
      <c r="AI7749" s="61" t="str">
        <f>IF(AND(AH7749&lt;&gt;"",E7749="Live"),_xlfn.XLOOKUP(_xlfn.TEXTJOIN(" vs ",,C7749:D7749),Calendar!G:G,Calendar!K:K),"")</f>
        <v/>
      </c>
      <c r="AJ7749" s="61" t="str">
        <f>IF(AND(K7749&lt;&gt;"Match of the Day",K7749&lt;&gt;"Match of the Day 2",K7749&lt;&gt;"Match of the Day Repeat"),"",1+MAX($AJ$10:AJ7748))</f>
        <v/>
      </c>
    </row>
    <row r="7750" spans="34:36" x14ac:dyDescent="0.35">
      <c r="AH7750" s="16" t="str">
        <f>IF(AND(B7750="Premier League",E7750="Live"),_xlfn.XLOOKUP(_xlfn.TEXTJOIN(" vs ",,C7750:D7750),Calendar!G:G,Calendar!B:B),IF(AND(B7750="Premier League",E7750="Highlights"),_xlfn.XLOOKUP(H7750,Calendar!O:O,Calendar!N:N,,-1),""))</f>
        <v/>
      </c>
      <c r="AI7750" s="61" t="str">
        <f>IF(AND(AH7750&lt;&gt;"",E7750="Live"),_xlfn.XLOOKUP(_xlfn.TEXTJOIN(" vs ",,C7750:D7750),Calendar!G:G,Calendar!K:K),"")</f>
        <v/>
      </c>
      <c r="AJ7750" s="61" t="str">
        <f>IF(AND(K7750&lt;&gt;"Match of the Day",K7750&lt;&gt;"Match of the Day 2",K7750&lt;&gt;"Match of the Day Repeat"),"",1+MAX($AJ$10:AJ7749))</f>
        <v/>
      </c>
    </row>
    <row r="7751" spans="34:36" x14ac:dyDescent="0.35">
      <c r="AH7751" s="16" t="str">
        <f>IF(AND(B7751="Premier League",E7751="Live"),_xlfn.XLOOKUP(_xlfn.TEXTJOIN(" vs ",,C7751:D7751),Calendar!G:G,Calendar!B:B),IF(AND(B7751="Premier League",E7751="Highlights"),_xlfn.XLOOKUP(H7751,Calendar!O:O,Calendar!N:N,,-1),""))</f>
        <v/>
      </c>
      <c r="AI7751" s="61" t="str">
        <f>IF(AND(AH7751&lt;&gt;"",E7751="Live"),_xlfn.XLOOKUP(_xlfn.TEXTJOIN(" vs ",,C7751:D7751),Calendar!G:G,Calendar!K:K),"")</f>
        <v/>
      </c>
      <c r="AJ7751" s="61" t="str">
        <f>IF(AND(K7751&lt;&gt;"Match of the Day",K7751&lt;&gt;"Match of the Day 2",K7751&lt;&gt;"Match of the Day Repeat"),"",1+MAX($AJ$10:AJ7750))</f>
        <v/>
      </c>
    </row>
    <row r="7752" spans="34:36" x14ac:dyDescent="0.35">
      <c r="AH7752" s="16" t="str">
        <f>IF(AND(B7752="Premier League",E7752="Live"),_xlfn.XLOOKUP(_xlfn.TEXTJOIN(" vs ",,C7752:D7752),Calendar!G:G,Calendar!B:B),IF(AND(B7752="Premier League",E7752="Highlights"),_xlfn.XLOOKUP(H7752,Calendar!O:O,Calendar!N:N,,-1),""))</f>
        <v/>
      </c>
      <c r="AI7752" s="61" t="str">
        <f>IF(AND(AH7752&lt;&gt;"",E7752="Live"),_xlfn.XLOOKUP(_xlfn.TEXTJOIN(" vs ",,C7752:D7752),Calendar!G:G,Calendar!K:K),"")</f>
        <v/>
      </c>
      <c r="AJ7752" s="61" t="str">
        <f>IF(AND(K7752&lt;&gt;"Match of the Day",K7752&lt;&gt;"Match of the Day 2",K7752&lt;&gt;"Match of the Day Repeat"),"",1+MAX($AJ$10:AJ7751))</f>
        <v/>
      </c>
    </row>
    <row r="7753" spans="34:36" x14ac:dyDescent="0.35">
      <c r="AH7753" s="16" t="str">
        <f>IF(AND(B7753="Premier League",E7753="Live"),_xlfn.XLOOKUP(_xlfn.TEXTJOIN(" vs ",,C7753:D7753),Calendar!G:G,Calendar!B:B),IF(AND(B7753="Premier League",E7753="Highlights"),_xlfn.XLOOKUP(H7753,Calendar!O:O,Calendar!N:N,,-1),""))</f>
        <v/>
      </c>
      <c r="AI7753" s="61" t="str">
        <f>IF(AND(AH7753&lt;&gt;"",E7753="Live"),_xlfn.XLOOKUP(_xlfn.TEXTJOIN(" vs ",,C7753:D7753),Calendar!G:G,Calendar!K:K),"")</f>
        <v/>
      </c>
      <c r="AJ7753" s="61" t="str">
        <f>IF(AND(K7753&lt;&gt;"Match of the Day",K7753&lt;&gt;"Match of the Day 2",K7753&lt;&gt;"Match of the Day Repeat"),"",1+MAX($AJ$10:AJ7752))</f>
        <v/>
      </c>
    </row>
    <row r="7754" spans="34:36" x14ac:dyDescent="0.35">
      <c r="AH7754" s="16" t="str">
        <f>IF(AND(B7754="Premier League",E7754="Live"),_xlfn.XLOOKUP(_xlfn.TEXTJOIN(" vs ",,C7754:D7754),Calendar!G:G,Calendar!B:B),IF(AND(B7754="Premier League",E7754="Highlights"),_xlfn.XLOOKUP(H7754,Calendar!O:O,Calendar!N:N,,-1),""))</f>
        <v/>
      </c>
      <c r="AI7754" s="61" t="str">
        <f>IF(AND(AH7754&lt;&gt;"",E7754="Live"),_xlfn.XLOOKUP(_xlfn.TEXTJOIN(" vs ",,C7754:D7754),Calendar!G:G,Calendar!K:K),"")</f>
        <v/>
      </c>
      <c r="AJ7754" s="61" t="str">
        <f>IF(AND(K7754&lt;&gt;"Match of the Day",K7754&lt;&gt;"Match of the Day 2",K7754&lt;&gt;"Match of the Day Repeat"),"",1+MAX($AJ$10:AJ7753))</f>
        <v/>
      </c>
    </row>
    <row r="7755" spans="34:36" x14ac:dyDescent="0.35">
      <c r="AH7755" s="16" t="str">
        <f>IF(AND(B7755="Premier League",E7755="Live"),_xlfn.XLOOKUP(_xlfn.TEXTJOIN(" vs ",,C7755:D7755),Calendar!G:G,Calendar!B:B),IF(AND(B7755="Premier League",E7755="Highlights"),_xlfn.XLOOKUP(H7755,Calendar!O:O,Calendar!N:N,,-1),""))</f>
        <v/>
      </c>
      <c r="AI7755" s="61" t="str">
        <f>IF(AND(AH7755&lt;&gt;"",E7755="Live"),_xlfn.XLOOKUP(_xlfn.TEXTJOIN(" vs ",,C7755:D7755),Calendar!G:G,Calendar!K:K),"")</f>
        <v/>
      </c>
      <c r="AJ7755" s="61" t="str">
        <f>IF(AND(K7755&lt;&gt;"Match of the Day",K7755&lt;&gt;"Match of the Day 2",K7755&lt;&gt;"Match of the Day Repeat"),"",1+MAX($AJ$10:AJ7754))</f>
        <v/>
      </c>
    </row>
    <row r="7756" spans="34:36" x14ac:dyDescent="0.35">
      <c r="AH7756" s="16" t="str">
        <f>IF(AND(B7756="Premier League",E7756="Live"),_xlfn.XLOOKUP(_xlfn.TEXTJOIN(" vs ",,C7756:D7756),Calendar!G:G,Calendar!B:B),IF(AND(B7756="Premier League",E7756="Highlights"),_xlfn.XLOOKUP(H7756,Calendar!O:O,Calendar!N:N,,-1),""))</f>
        <v/>
      </c>
      <c r="AI7756" s="61" t="str">
        <f>IF(AND(AH7756&lt;&gt;"",E7756="Live"),_xlfn.XLOOKUP(_xlfn.TEXTJOIN(" vs ",,C7756:D7756),Calendar!G:G,Calendar!K:K),"")</f>
        <v/>
      </c>
      <c r="AJ7756" s="61" t="str">
        <f>IF(AND(K7756&lt;&gt;"Match of the Day",K7756&lt;&gt;"Match of the Day 2",K7756&lt;&gt;"Match of the Day Repeat"),"",1+MAX($AJ$10:AJ7755))</f>
        <v/>
      </c>
    </row>
    <row r="7757" spans="34:36" x14ac:dyDescent="0.35">
      <c r="AH7757" s="16" t="str">
        <f>IF(AND(B7757="Premier League",E7757="Live"),_xlfn.XLOOKUP(_xlfn.TEXTJOIN(" vs ",,C7757:D7757),Calendar!G:G,Calendar!B:B),IF(AND(B7757="Premier League",E7757="Highlights"),_xlfn.XLOOKUP(H7757,Calendar!O:O,Calendar!N:N,,-1),""))</f>
        <v/>
      </c>
      <c r="AI7757" s="61" t="str">
        <f>IF(AND(AH7757&lt;&gt;"",E7757="Live"),_xlfn.XLOOKUP(_xlfn.TEXTJOIN(" vs ",,C7757:D7757),Calendar!G:G,Calendar!K:K),"")</f>
        <v/>
      </c>
      <c r="AJ7757" s="61" t="str">
        <f>IF(AND(K7757&lt;&gt;"Match of the Day",K7757&lt;&gt;"Match of the Day 2",K7757&lt;&gt;"Match of the Day Repeat"),"",1+MAX($AJ$10:AJ7756))</f>
        <v/>
      </c>
    </row>
    <row r="7758" spans="34:36" x14ac:dyDescent="0.35">
      <c r="AH7758" s="16" t="str">
        <f>IF(AND(B7758="Premier League",E7758="Live"),_xlfn.XLOOKUP(_xlfn.TEXTJOIN(" vs ",,C7758:D7758),Calendar!G:G,Calendar!B:B),IF(AND(B7758="Premier League",E7758="Highlights"),_xlfn.XLOOKUP(H7758,Calendar!O:O,Calendar!N:N,,-1),""))</f>
        <v/>
      </c>
      <c r="AI7758" s="61" t="str">
        <f>IF(AND(AH7758&lt;&gt;"",E7758="Live"),_xlfn.XLOOKUP(_xlfn.TEXTJOIN(" vs ",,C7758:D7758),Calendar!G:G,Calendar!K:K),"")</f>
        <v/>
      </c>
      <c r="AJ7758" s="61" t="str">
        <f>IF(AND(K7758&lt;&gt;"Match of the Day",K7758&lt;&gt;"Match of the Day 2",K7758&lt;&gt;"Match of the Day Repeat"),"",1+MAX($AJ$10:AJ7757))</f>
        <v/>
      </c>
    </row>
    <row r="7759" spans="34:36" x14ac:dyDescent="0.35">
      <c r="AH7759" s="16" t="str">
        <f>IF(AND(B7759="Premier League",E7759="Live"),_xlfn.XLOOKUP(_xlfn.TEXTJOIN(" vs ",,C7759:D7759),Calendar!G:G,Calendar!B:B),IF(AND(B7759="Premier League",E7759="Highlights"),_xlfn.XLOOKUP(H7759,Calendar!O:O,Calendar!N:N,,-1),""))</f>
        <v/>
      </c>
      <c r="AI7759" s="61" t="str">
        <f>IF(AND(AH7759&lt;&gt;"",E7759="Live"),_xlfn.XLOOKUP(_xlfn.TEXTJOIN(" vs ",,C7759:D7759),Calendar!G:G,Calendar!K:K),"")</f>
        <v/>
      </c>
      <c r="AJ7759" s="61" t="str">
        <f>IF(AND(K7759&lt;&gt;"Match of the Day",K7759&lt;&gt;"Match of the Day 2",K7759&lt;&gt;"Match of the Day Repeat"),"",1+MAX($AJ$10:AJ7758))</f>
        <v/>
      </c>
    </row>
    <row r="7760" spans="34:36" x14ac:dyDescent="0.35">
      <c r="AH7760" s="16" t="str">
        <f>IF(AND(B7760="Premier League",E7760="Live"),_xlfn.XLOOKUP(_xlfn.TEXTJOIN(" vs ",,C7760:D7760),Calendar!G:G,Calendar!B:B),IF(AND(B7760="Premier League",E7760="Highlights"),_xlfn.XLOOKUP(H7760,Calendar!O:O,Calendar!N:N,,-1),""))</f>
        <v/>
      </c>
      <c r="AI7760" s="61" t="str">
        <f>IF(AND(AH7760&lt;&gt;"",E7760="Live"),_xlfn.XLOOKUP(_xlfn.TEXTJOIN(" vs ",,C7760:D7760),Calendar!G:G,Calendar!K:K),"")</f>
        <v/>
      </c>
      <c r="AJ7760" s="61" t="str">
        <f>IF(AND(K7760&lt;&gt;"Match of the Day",K7760&lt;&gt;"Match of the Day 2",K7760&lt;&gt;"Match of the Day Repeat"),"",1+MAX($AJ$10:AJ7759))</f>
        <v/>
      </c>
    </row>
    <row r="7761" spans="34:36" x14ac:dyDescent="0.35">
      <c r="AH7761" s="16" t="str">
        <f>IF(AND(B7761="Premier League",E7761="Live"),_xlfn.XLOOKUP(_xlfn.TEXTJOIN(" vs ",,C7761:D7761),Calendar!G:G,Calendar!B:B),IF(AND(B7761="Premier League",E7761="Highlights"),_xlfn.XLOOKUP(H7761,Calendar!O:O,Calendar!N:N,,-1),""))</f>
        <v/>
      </c>
      <c r="AI7761" s="61" t="str">
        <f>IF(AND(AH7761&lt;&gt;"",E7761="Live"),_xlfn.XLOOKUP(_xlfn.TEXTJOIN(" vs ",,C7761:D7761),Calendar!G:G,Calendar!K:K),"")</f>
        <v/>
      </c>
      <c r="AJ7761" s="61" t="str">
        <f>IF(AND(K7761&lt;&gt;"Match of the Day",K7761&lt;&gt;"Match of the Day 2",K7761&lt;&gt;"Match of the Day Repeat"),"",1+MAX($AJ$10:AJ7760))</f>
        <v/>
      </c>
    </row>
    <row r="7762" spans="34:36" x14ac:dyDescent="0.35">
      <c r="AH7762" s="16" t="str">
        <f>IF(AND(B7762="Premier League",E7762="Live"),_xlfn.XLOOKUP(_xlfn.TEXTJOIN(" vs ",,C7762:D7762),Calendar!G:G,Calendar!B:B),IF(AND(B7762="Premier League",E7762="Highlights"),_xlfn.XLOOKUP(H7762,Calendar!O:O,Calendar!N:N,,-1),""))</f>
        <v/>
      </c>
      <c r="AI7762" s="61" t="str">
        <f>IF(AND(AH7762&lt;&gt;"",E7762="Live"),_xlfn.XLOOKUP(_xlfn.TEXTJOIN(" vs ",,C7762:D7762),Calendar!G:G,Calendar!K:K),"")</f>
        <v/>
      </c>
      <c r="AJ7762" s="61" t="str">
        <f>IF(AND(K7762&lt;&gt;"Match of the Day",K7762&lt;&gt;"Match of the Day 2",K7762&lt;&gt;"Match of the Day Repeat"),"",1+MAX($AJ$10:AJ7761))</f>
        <v/>
      </c>
    </row>
    <row r="7763" spans="34:36" x14ac:dyDescent="0.35">
      <c r="AH7763" s="16" t="str">
        <f>IF(AND(B7763="Premier League",E7763="Live"),_xlfn.XLOOKUP(_xlfn.TEXTJOIN(" vs ",,C7763:D7763),Calendar!G:G,Calendar!B:B),IF(AND(B7763="Premier League",E7763="Highlights"),_xlfn.XLOOKUP(H7763,Calendar!O:O,Calendar!N:N,,-1),""))</f>
        <v/>
      </c>
      <c r="AI7763" s="61" t="str">
        <f>IF(AND(AH7763&lt;&gt;"",E7763="Live"),_xlfn.XLOOKUP(_xlfn.TEXTJOIN(" vs ",,C7763:D7763),Calendar!G:G,Calendar!K:K),"")</f>
        <v/>
      </c>
      <c r="AJ7763" s="61" t="str">
        <f>IF(AND(K7763&lt;&gt;"Match of the Day",K7763&lt;&gt;"Match of the Day 2",K7763&lt;&gt;"Match of the Day Repeat"),"",1+MAX($AJ$10:AJ7762))</f>
        <v/>
      </c>
    </row>
    <row r="7764" spans="34:36" x14ac:dyDescent="0.35">
      <c r="AH7764" s="16" t="str">
        <f>IF(AND(B7764="Premier League",E7764="Live"),_xlfn.XLOOKUP(_xlfn.TEXTJOIN(" vs ",,C7764:D7764),Calendar!G:G,Calendar!B:B),IF(AND(B7764="Premier League",E7764="Highlights"),_xlfn.XLOOKUP(H7764,Calendar!O:O,Calendar!N:N,,-1),""))</f>
        <v/>
      </c>
      <c r="AI7764" s="61" t="str">
        <f>IF(AND(AH7764&lt;&gt;"",E7764="Live"),_xlfn.XLOOKUP(_xlfn.TEXTJOIN(" vs ",,C7764:D7764),Calendar!G:G,Calendar!K:K),"")</f>
        <v/>
      </c>
      <c r="AJ7764" s="61" t="str">
        <f>IF(AND(K7764&lt;&gt;"Match of the Day",K7764&lt;&gt;"Match of the Day 2",K7764&lt;&gt;"Match of the Day Repeat"),"",1+MAX($AJ$10:AJ7763))</f>
        <v/>
      </c>
    </row>
    <row r="7765" spans="34:36" x14ac:dyDescent="0.35">
      <c r="AH7765" s="16" t="str">
        <f>IF(AND(B7765="Premier League",E7765="Live"),_xlfn.XLOOKUP(_xlfn.TEXTJOIN(" vs ",,C7765:D7765),Calendar!G:G,Calendar!B:B),IF(AND(B7765="Premier League",E7765="Highlights"),_xlfn.XLOOKUP(H7765,Calendar!O:O,Calendar!N:N,,-1),""))</f>
        <v/>
      </c>
      <c r="AI7765" s="61" t="str">
        <f>IF(AND(AH7765&lt;&gt;"",E7765="Live"),_xlfn.XLOOKUP(_xlfn.TEXTJOIN(" vs ",,C7765:D7765),Calendar!G:G,Calendar!K:K),"")</f>
        <v/>
      </c>
      <c r="AJ7765" s="61" t="str">
        <f>IF(AND(K7765&lt;&gt;"Match of the Day",K7765&lt;&gt;"Match of the Day 2",K7765&lt;&gt;"Match of the Day Repeat"),"",1+MAX($AJ$10:AJ7764))</f>
        <v/>
      </c>
    </row>
    <row r="7766" spans="34:36" x14ac:dyDescent="0.35">
      <c r="AH7766" s="16" t="str">
        <f>IF(AND(B7766="Premier League",E7766="Live"),_xlfn.XLOOKUP(_xlfn.TEXTJOIN(" vs ",,C7766:D7766),Calendar!G:G,Calendar!B:B),IF(AND(B7766="Premier League",E7766="Highlights"),_xlfn.XLOOKUP(H7766,Calendar!O:O,Calendar!N:N,,-1),""))</f>
        <v/>
      </c>
      <c r="AI7766" s="61" t="str">
        <f>IF(AND(AH7766&lt;&gt;"",E7766="Live"),_xlfn.XLOOKUP(_xlfn.TEXTJOIN(" vs ",,C7766:D7766),Calendar!G:G,Calendar!K:K),"")</f>
        <v/>
      </c>
      <c r="AJ7766" s="61" t="str">
        <f>IF(AND(K7766&lt;&gt;"Match of the Day",K7766&lt;&gt;"Match of the Day 2",K7766&lt;&gt;"Match of the Day Repeat"),"",1+MAX($AJ$10:AJ7765))</f>
        <v/>
      </c>
    </row>
    <row r="7767" spans="34:36" x14ac:dyDescent="0.35">
      <c r="AH7767" s="16" t="str">
        <f>IF(AND(B7767="Premier League",E7767="Live"),_xlfn.XLOOKUP(_xlfn.TEXTJOIN(" vs ",,C7767:D7767),Calendar!G:G,Calendar!B:B),IF(AND(B7767="Premier League",E7767="Highlights"),_xlfn.XLOOKUP(H7767,Calendar!O:O,Calendar!N:N,,-1),""))</f>
        <v/>
      </c>
      <c r="AI7767" s="61" t="str">
        <f>IF(AND(AH7767&lt;&gt;"",E7767="Live"),_xlfn.XLOOKUP(_xlfn.TEXTJOIN(" vs ",,C7767:D7767),Calendar!G:G,Calendar!K:K),"")</f>
        <v/>
      </c>
      <c r="AJ7767" s="61" t="str">
        <f>IF(AND(K7767&lt;&gt;"Match of the Day",K7767&lt;&gt;"Match of the Day 2",K7767&lt;&gt;"Match of the Day Repeat"),"",1+MAX($AJ$10:AJ7766))</f>
        <v/>
      </c>
    </row>
    <row r="7768" spans="34:36" x14ac:dyDescent="0.35">
      <c r="AH7768" s="16" t="str">
        <f>IF(AND(B7768="Premier League",E7768="Live"),_xlfn.XLOOKUP(_xlfn.TEXTJOIN(" vs ",,C7768:D7768),Calendar!G:G,Calendar!B:B),IF(AND(B7768="Premier League",E7768="Highlights"),_xlfn.XLOOKUP(H7768,Calendar!O:O,Calendar!N:N,,-1),""))</f>
        <v/>
      </c>
      <c r="AI7768" s="61" t="str">
        <f>IF(AND(AH7768&lt;&gt;"",E7768="Live"),_xlfn.XLOOKUP(_xlfn.TEXTJOIN(" vs ",,C7768:D7768),Calendar!G:G,Calendar!K:K),"")</f>
        <v/>
      </c>
      <c r="AJ7768" s="61" t="str">
        <f>IF(AND(K7768&lt;&gt;"Match of the Day",K7768&lt;&gt;"Match of the Day 2",K7768&lt;&gt;"Match of the Day Repeat"),"",1+MAX($AJ$10:AJ7767))</f>
        <v/>
      </c>
    </row>
    <row r="7769" spans="34:36" x14ac:dyDescent="0.35">
      <c r="AH7769" s="16" t="str">
        <f>IF(AND(B7769="Premier League",E7769="Live"),_xlfn.XLOOKUP(_xlfn.TEXTJOIN(" vs ",,C7769:D7769),Calendar!G:G,Calendar!B:B),IF(AND(B7769="Premier League",E7769="Highlights"),_xlfn.XLOOKUP(H7769,Calendar!O:O,Calendar!N:N,,-1),""))</f>
        <v/>
      </c>
      <c r="AI7769" s="61" t="str">
        <f>IF(AND(AH7769&lt;&gt;"",E7769="Live"),_xlfn.XLOOKUP(_xlfn.TEXTJOIN(" vs ",,C7769:D7769),Calendar!G:G,Calendar!K:K),"")</f>
        <v/>
      </c>
      <c r="AJ7769" s="61" t="str">
        <f>IF(AND(K7769&lt;&gt;"Match of the Day",K7769&lt;&gt;"Match of the Day 2",K7769&lt;&gt;"Match of the Day Repeat"),"",1+MAX($AJ$10:AJ7768))</f>
        <v/>
      </c>
    </row>
    <row r="7770" spans="34:36" x14ac:dyDescent="0.35">
      <c r="AH7770" s="16" t="str">
        <f>IF(AND(B7770="Premier League",E7770="Live"),_xlfn.XLOOKUP(_xlfn.TEXTJOIN(" vs ",,C7770:D7770),Calendar!G:G,Calendar!B:B),IF(AND(B7770="Premier League",E7770="Highlights"),_xlfn.XLOOKUP(H7770,Calendar!O:O,Calendar!N:N,,-1),""))</f>
        <v/>
      </c>
      <c r="AI7770" s="61" t="str">
        <f>IF(AND(AH7770&lt;&gt;"",E7770="Live"),_xlfn.XLOOKUP(_xlfn.TEXTJOIN(" vs ",,C7770:D7770),Calendar!G:G,Calendar!K:K),"")</f>
        <v/>
      </c>
      <c r="AJ7770" s="61" t="str">
        <f>IF(AND(K7770&lt;&gt;"Match of the Day",K7770&lt;&gt;"Match of the Day 2",K7770&lt;&gt;"Match of the Day Repeat"),"",1+MAX($AJ$10:AJ7769))</f>
        <v/>
      </c>
    </row>
    <row r="7771" spans="34:36" x14ac:dyDescent="0.35">
      <c r="AH7771" s="16" t="str">
        <f>IF(AND(B7771="Premier League",E7771="Live"),_xlfn.XLOOKUP(_xlfn.TEXTJOIN(" vs ",,C7771:D7771),Calendar!G:G,Calendar!B:B),IF(AND(B7771="Premier League",E7771="Highlights"),_xlfn.XLOOKUP(H7771,Calendar!O:O,Calendar!N:N,,-1),""))</f>
        <v/>
      </c>
      <c r="AI7771" s="61" t="str">
        <f>IF(AND(AH7771&lt;&gt;"",E7771="Live"),_xlfn.XLOOKUP(_xlfn.TEXTJOIN(" vs ",,C7771:D7771),Calendar!G:G,Calendar!K:K),"")</f>
        <v/>
      </c>
      <c r="AJ7771" s="61" t="str">
        <f>IF(AND(K7771&lt;&gt;"Match of the Day",K7771&lt;&gt;"Match of the Day 2",K7771&lt;&gt;"Match of the Day Repeat"),"",1+MAX($AJ$10:AJ7770))</f>
        <v/>
      </c>
    </row>
    <row r="7772" spans="34:36" x14ac:dyDescent="0.35">
      <c r="AH7772" s="16" t="str">
        <f>IF(AND(B7772="Premier League",E7772="Live"),_xlfn.XLOOKUP(_xlfn.TEXTJOIN(" vs ",,C7772:D7772),Calendar!G:G,Calendar!B:B),IF(AND(B7772="Premier League",E7772="Highlights"),_xlfn.XLOOKUP(H7772,Calendar!O:O,Calendar!N:N,,-1),""))</f>
        <v/>
      </c>
      <c r="AI7772" s="61" t="str">
        <f>IF(AND(AH7772&lt;&gt;"",E7772="Live"),_xlfn.XLOOKUP(_xlfn.TEXTJOIN(" vs ",,C7772:D7772),Calendar!G:G,Calendar!K:K),"")</f>
        <v/>
      </c>
      <c r="AJ7772" s="61" t="str">
        <f>IF(AND(K7772&lt;&gt;"Match of the Day",K7772&lt;&gt;"Match of the Day 2",K7772&lt;&gt;"Match of the Day Repeat"),"",1+MAX($AJ$10:AJ7771))</f>
        <v/>
      </c>
    </row>
    <row r="7773" spans="34:36" x14ac:dyDescent="0.35">
      <c r="AH7773" s="16" t="str">
        <f>IF(AND(B7773="Premier League",E7773="Live"),_xlfn.XLOOKUP(_xlfn.TEXTJOIN(" vs ",,C7773:D7773),Calendar!G:G,Calendar!B:B),IF(AND(B7773="Premier League",E7773="Highlights"),_xlfn.XLOOKUP(H7773,Calendar!O:O,Calendar!N:N,,-1),""))</f>
        <v/>
      </c>
      <c r="AI7773" s="61" t="str">
        <f>IF(AND(AH7773&lt;&gt;"",E7773="Live"),_xlfn.XLOOKUP(_xlfn.TEXTJOIN(" vs ",,C7773:D7773),Calendar!G:G,Calendar!K:K),"")</f>
        <v/>
      </c>
      <c r="AJ7773" s="61" t="str">
        <f>IF(AND(K7773&lt;&gt;"Match of the Day",K7773&lt;&gt;"Match of the Day 2",K7773&lt;&gt;"Match of the Day Repeat"),"",1+MAX($AJ$10:AJ7772))</f>
        <v/>
      </c>
    </row>
    <row r="7774" spans="34:36" x14ac:dyDescent="0.35">
      <c r="AH7774" s="16" t="str">
        <f>IF(AND(B7774="Premier League",E7774="Live"),_xlfn.XLOOKUP(_xlfn.TEXTJOIN(" vs ",,C7774:D7774),Calendar!G:G,Calendar!B:B),IF(AND(B7774="Premier League",E7774="Highlights"),_xlfn.XLOOKUP(H7774,Calendar!O:O,Calendar!N:N,,-1),""))</f>
        <v/>
      </c>
      <c r="AI7774" s="61" t="str">
        <f>IF(AND(AH7774&lt;&gt;"",E7774="Live"),_xlfn.XLOOKUP(_xlfn.TEXTJOIN(" vs ",,C7774:D7774),Calendar!G:G,Calendar!K:K),"")</f>
        <v/>
      </c>
      <c r="AJ7774" s="61" t="str">
        <f>IF(AND(K7774&lt;&gt;"Match of the Day",K7774&lt;&gt;"Match of the Day 2",K7774&lt;&gt;"Match of the Day Repeat"),"",1+MAX($AJ$10:AJ7773))</f>
        <v/>
      </c>
    </row>
    <row r="7775" spans="34:36" x14ac:dyDescent="0.35">
      <c r="AH7775" s="16" t="str">
        <f>IF(AND(B7775="Premier League",E7775="Live"),_xlfn.XLOOKUP(_xlfn.TEXTJOIN(" vs ",,C7775:D7775),Calendar!G:G,Calendar!B:B),IF(AND(B7775="Premier League",E7775="Highlights"),_xlfn.XLOOKUP(H7775,Calendar!O:O,Calendar!N:N,,-1),""))</f>
        <v/>
      </c>
      <c r="AI7775" s="61" t="str">
        <f>IF(AND(AH7775&lt;&gt;"",E7775="Live"),_xlfn.XLOOKUP(_xlfn.TEXTJOIN(" vs ",,C7775:D7775),Calendar!G:G,Calendar!K:K),"")</f>
        <v/>
      </c>
      <c r="AJ7775" s="61" t="str">
        <f>IF(AND(K7775&lt;&gt;"Match of the Day",K7775&lt;&gt;"Match of the Day 2",K7775&lt;&gt;"Match of the Day Repeat"),"",1+MAX($AJ$10:AJ7774))</f>
        <v/>
      </c>
    </row>
    <row r="7776" spans="34:36" x14ac:dyDescent="0.35">
      <c r="AH7776" s="16" t="str">
        <f>IF(AND(B7776="Premier League",E7776="Live"),_xlfn.XLOOKUP(_xlfn.TEXTJOIN(" vs ",,C7776:D7776),Calendar!G:G,Calendar!B:B),IF(AND(B7776="Premier League",E7776="Highlights"),_xlfn.XLOOKUP(H7776,Calendar!O:O,Calendar!N:N,,-1),""))</f>
        <v/>
      </c>
      <c r="AI7776" s="61" t="str">
        <f>IF(AND(AH7776&lt;&gt;"",E7776="Live"),_xlfn.XLOOKUP(_xlfn.TEXTJOIN(" vs ",,C7776:D7776),Calendar!G:G,Calendar!K:K),"")</f>
        <v/>
      </c>
      <c r="AJ7776" s="61" t="str">
        <f>IF(AND(K7776&lt;&gt;"Match of the Day",K7776&lt;&gt;"Match of the Day 2",K7776&lt;&gt;"Match of the Day Repeat"),"",1+MAX($AJ$10:AJ7775))</f>
        <v/>
      </c>
    </row>
    <row r="7777" spans="34:36" x14ac:dyDescent="0.35">
      <c r="AH7777" s="16" t="str">
        <f>IF(AND(B7777="Premier League",E7777="Live"),_xlfn.XLOOKUP(_xlfn.TEXTJOIN(" vs ",,C7777:D7777),Calendar!G:G,Calendar!B:B),IF(AND(B7777="Premier League",E7777="Highlights"),_xlfn.XLOOKUP(H7777,Calendar!O:O,Calendar!N:N,,-1),""))</f>
        <v/>
      </c>
      <c r="AI7777" s="61" t="str">
        <f>IF(AND(AH7777&lt;&gt;"",E7777="Live"),_xlfn.XLOOKUP(_xlfn.TEXTJOIN(" vs ",,C7777:D7777),Calendar!G:G,Calendar!K:K),"")</f>
        <v/>
      </c>
      <c r="AJ7777" s="61" t="str">
        <f>IF(AND(K7777&lt;&gt;"Match of the Day",K7777&lt;&gt;"Match of the Day 2",K7777&lt;&gt;"Match of the Day Repeat"),"",1+MAX($AJ$10:AJ7776))</f>
        <v/>
      </c>
    </row>
    <row r="7778" spans="34:36" x14ac:dyDescent="0.35">
      <c r="AH7778" s="16" t="str">
        <f>IF(AND(B7778="Premier League",E7778="Live"),_xlfn.XLOOKUP(_xlfn.TEXTJOIN(" vs ",,C7778:D7778),Calendar!G:G,Calendar!B:B),IF(AND(B7778="Premier League",E7778="Highlights"),_xlfn.XLOOKUP(H7778,Calendar!O:O,Calendar!N:N,,-1),""))</f>
        <v/>
      </c>
      <c r="AI7778" s="61" t="str">
        <f>IF(AND(AH7778&lt;&gt;"",E7778="Live"),_xlfn.XLOOKUP(_xlfn.TEXTJOIN(" vs ",,C7778:D7778),Calendar!G:G,Calendar!K:K),"")</f>
        <v/>
      </c>
      <c r="AJ7778" s="61" t="str">
        <f>IF(AND(K7778&lt;&gt;"Match of the Day",K7778&lt;&gt;"Match of the Day 2",K7778&lt;&gt;"Match of the Day Repeat"),"",1+MAX($AJ$10:AJ7777))</f>
        <v/>
      </c>
    </row>
    <row r="7779" spans="34:36" x14ac:dyDescent="0.35">
      <c r="AH7779" s="16" t="str">
        <f>IF(AND(B7779="Premier League",E7779="Live"),_xlfn.XLOOKUP(_xlfn.TEXTJOIN(" vs ",,C7779:D7779),Calendar!G:G,Calendar!B:B),IF(AND(B7779="Premier League",E7779="Highlights"),_xlfn.XLOOKUP(H7779,Calendar!O:O,Calendar!N:N,,-1),""))</f>
        <v/>
      </c>
      <c r="AI7779" s="61" t="str">
        <f>IF(AND(AH7779&lt;&gt;"",E7779="Live"),_xlfn.XLOOKUP(_xlfn.TEXTJOIN(" vs ",,C7779:D7779),Calendar!G:G,Calendar!K:K),"")</f>
        <v/>
      </c>
      <c r="AJ7779" s="61" t="str">
        <f>IF(AND(K7779&lt;&gt;"Match of the Day",K7779&lt;&gt;"Match of the Day 2",K7779&lt;&gt;"Match of the Day Repeat"),"",1+MAX($AJ$10:AJ7778))</f>
        <v/>
      </c>
    </row>
    <row r="7780" spans="34:36" x14ac:dyDescent="0.35">
      <c r="AH7780" s="16" t="str">
        <f>IF(AND(B7780="Premier League",E7780="Live"),_xlfn.XLOOKUP(_xlfn.TEXTJOIN(" vs ",,C7780:D7780),Calendar!G:G,Calendar!B:B),IF(AND(B7780="Premier League",E7780="Highlights"),_xlfn.XLOOKUP(H7780,Calendar!O:O,Calendar!N:N,,-1),""))</f>
        <v/>
      </c>
      <c r="AI7780" s="61" t="str">
        <f>IF(AND(AH7780&lt;&gt;"",E7780="Live"),_xlfn.XLOOKUP(_xlfn.TEXTJOIN(" vs ",,C7780:D7780),Calendar!G:G,Calendar!K:K),"")</f>
        <v/>
      </c>
      <c r="AJ7780" s="61" t="str">
        <f>IF(AND(K7780&lt;&gt;"Match of the Day",K7780&lt;&gt;"Match of the Day 2",K7780&lt;&gt;"Match of the Day Repeat"),"",1+MAX($AJ$10:AJ7779))</f>
        <v/>
      </c>
    </row>
    <row r="7781" spans="34:36" x14ac:dyDescent="0.35">
      <c r="AH7781" s="16" t="str">
        <f>IF(AND(B7781="Premier League",E7781="Live"),_xlfn.XLOOKUP(_xlfn.TEXTJOIN(" vs ",,C7781:D7781),Calendar!G:G,Calendar!B:B),IF(AND(B7781="Premier League",E7781="Highlights"),_xlfn.XLOOKUP(H7781,Calendar!O:O,Calendar!N:N,,-1),""))</f>
        <v/>
      </c>
      <c r="AI7781" s="61" t="str">
        <f>IF(AND(AH7781&lt;&gt;"",E7781="Live"),_xlfn.XLOOKUP(_xlfn.TEXTJOIN(" vs ",,C7781:D7781),Calendar!G:G,Calendar!K:K),"")</f>
        <v/>
      </c>
      <c r="AJ7781" s="61" t="str">
        <f>IF(AND(K7781&lt;&gt;"Match of the Day",K7781&lt;&gt;"Match of the Day 2",K7781&lt;&gt;"Match of the Day Repeat"),"",1+MAX($AJ$10:AJ7780))</f>
        <v/>
      </c>
    </row>
    <row r="7782" spans="34:36" x14ac:dyDescent="0.35">
      <c r="AH7782" s="16" t="str">
        <f>IF(AND(B7782="Premier League",E7782="Live"),_xlfn.XLOOKUP(_xlfn.TEXTJOIN(" vs ",,C7782:D7782),Calendar!G:G,Calendar!B:B),IF(AND(B7782="Premier League",E7782="Highlights"),_xlfn.XLOOKUP(H7782,Calendar!O:O,Calendar!N:N,,-1),""))</f>
        <v/>
      </c>
      <c r="AI7782" s="61" t="str">
        <f>IF(AND(AH7782&lt;&gt;"",E7782="Live"),_xlfn.XLOOKUP(_xlfn.TEXTJOIN(" vs ",,C7782:D7782),Calendar!G:G,Calendar!K:K),"")</f>
        <v/>
      </c>
      <c r="AJ7782" s="61" t="str">
        <f>IF(AND(K7782&lt;&gt;"Match of the Day",K7782&lt;&gt;"Match of the Day 2",K7782&lt;&gt;"Match of the Day Repeat"),"",1+MAX($AJ$10:AJ7781))</f>
        <v/>
      </c>
    </row>
    <row r="7783" spans="34:36" x14ac:dyDescent="0.35">
      <c r="AH7783" s="16" t="str">
        <f>IF(AND(B7783="Premier League",E7783="Live"),_xlfn.XLOOKUP(_xlfn.TEXTJOIN(" vs ",,C7783:D7783),Calendar!G:G,Calendar!B:B),IF(AND(B7783="Premier League",E7783="Highlights"),_xlfn.XLOOKUP(H7783,Calendar!O:O,Calendar!N:N,,-1),""))</f>
        <v/>
      </c>
      <c r="AI7783" s="61" t="str">
        <f>IF(AND(AH7783&lt;&gt;"",E7783="Live"),_xlfn.XLOOKUP(_xlfn.TEXTJOIN(" vs ",,C7783:D7783),Calendar!G:G,Calendar!K:K),"")</f>
        <v/>
      </c>
      <c r="AJ7783" s="61" t="str">
        <f>IF(AND(K7783&lt;&gt;"Match of the Day",K7783&lt;&gt;"Match of the Day 2",K7783&lt;&gt;"Match of the Day Repeat"),"",1+MAX($AJ$10:AJ7782))</f>
        <v/>
      </c>
    </row>
    <row r="7784" spans="34:36" x14ac:dyDescent="0.35">
      <c r="AH7784" s="16" t="str">
        <f>IF(AND(B7784="Premier League",E7784="Live"),_xlfn.XLOOKUP(_xlfn.TEXTJOIN(" vs ",,C7784:D7784),Calendar!G:G,Calendar!B:B),IF(AND(B7784="Premier League",E7784="Highlights"),_xlfn.XLOOKUP(H7784,Calendar!O:O,Calendar!N:N,,-1),""))</f>
        <v/>
      </c>
      <c r="AI7784" s="61" t="str">
        <f>IF(AND(AH7784&lt;&gt;"",E7784="Live"),_xlfn.XLOOKUP(_xlfn.TEXTJOIN(" vs ",,C7784:D7784),Calendar!G:G,Calendar!K:K),"")</f>
        <v/>
      </c>
      <c r="AJ7784" s="61" t="str">
        <f>IF(AND(K7784&lt;&gt;"Match of the Day",K7784&lt;&gt;"Match of the Day 2",K7784&lt;&gt;"Match of the Day Repeat"),"",1+MAX($AJ$10:AJ7783))</f>
        <v/>
      </c>
    </row>
    <row r="7785" spans="34:36" x14ac:dyDescent="0.35">
      <c r="AH7785" s="16" t="str">
        <f>IF(AND(B7785="Premier League",E7785="Live"),_xlfn.XLOOKUP(_xlfn.TEXTJOIN(" vs ",,C7785:D7785),Calendar!G:G,Calendar!B:B),IF(AND(B7785="Premier League",E7785="Highlights"),_xlfn.XLOOKUP(H7785,Calendar!O:O,Calendar!N:N,,-1),""))</f>
        <v/>
      </c>
      <c r="AI7785" s="61" t="str">
        <f>IF(AND(AH7785&lt;&gt;"",E7785="Live"),_xlfn.XLOOKUP(_xlfn.TEXTJOIN(" vs ",,C7785:D7785),Calendar!G:G,Calendar!K:K),"")</f>
        <v/>
      </c>
      <c r="AJ7785" s="61" t="str">
        <f>IF(AND(K7785&lt;&gt;"Match of the Day",K7785&lt;&gt;"Match of the Day 2",K7785&lt;&gt;"Match of the Day Repeat"),"",1+MAX($AJ$10:AJ7784))</f>
        <v/>
      </c>
    </row>
    <row r="7786" spans="34:36" x14ac:dyDescent="0.35">
      <c r="AH7786" s="16" t="str">
        <f>IF(AND(B7786="Premier League",E7786="Live"),_xlfn.XLOOKUP(_xlfn.TEXTJOIN(" vs ",,C7786:D7786),Calendar!G:G,Calendar!B:B),IF(AND(B7786="Premier League",E7786="Highlights"),_xlfn.XLOOKUP(H7786,Calendar!O:O,Calendar!N:N,,-1),""))</f>
        <v/>
      </c>
      <c r="AI7786" s="61" t="str">
        <f>IF(AND(AH7786&lt;&gt;"",E7786="Live"),_xlfn.XLOOKUP(_xlfn.TEXTJOIN(" vs ",,C7786:D7786),Calendar!G:G,Calendar!K:K),"")</f>
        <v/>
      </c>
      <c r="AJ7786" s="61" t="str">
        <f>IF(AND(K7786&lt;&gt;"Match of the Day",K7786&lt;&gt;"Match of the Day 2",K7786&lt;&gt;"Match of the Day Repeat"),"",1+MAX($AJ$10:AJ7785))</f>
        <v/>
      </c>
    </row>
    <row r="7787" spans="34:36" x14ac:dyDescent="0.35">
      <c r="AH7787" s="16" t="str">
        <f>IF(AND(B7787="Premier League",E7787="Live"),_xlfn.XLOOKUP(_xlfn.TEXTJOIN(" vs ",,C7787:D7787),Calendar!G:G,Calendar!B:B),IF(AND(B7787="Premier League",E7787="Highlights"),_xlfn.XLOOKUP(H7787,Calendar!O:O,Calendar!N:N,,-1),""))</f>
        <v/>
      </c>
      <c r="AI7787" s="61" t="str">
        <f>IF(AND(AH7787&lt;&gt;"",E7787="Live"),_xlfn.XLOOKUP(_xlfn.TEXTJOIN(" vs ",,C7787:D7787),Calendar!G:G,Calendar!K:K),"")</f>
        <v/>
      </c>
      <c r="AJ7787" s="61" t="str">
        <f>IF(AND(K7787&lt;&gt;"Match of the Day",K7787&lt;&gt;"Match of the Day 2",K7787&lt;&gt;"Match of the Day Repeat"),"",1+MAX($AJ$10:AJ7786))</f>
        <v/>
      </c>
    </row>
    <row r="7788" spans="34:36" x14ac:dyDescent="0.35">
      <c r="AH7788" s="16" t="str">
        <f>IF(AND(B7788="Premier League",E7788="Live"),_xlfn.XLOOKUP(_xlfn.TEXTJOIN(" vs ",,C7788:D7788),Calendar!G:G,Calendar!B:B),IF(AND(B7788="Premier League",E7788="Highlights"),_xlfn.XLOOKUP(H7788,Calendar!O:O,Calendar!N:N,,-1),""))</f>
        <v/>
      </c>
      <c r="AI7788" s="61" t="str">
        <f>IF(AND(AH7788&lt;&gt;"",E7788="Live"),_xlfn.XLOOKUP(_xlfn.TEXTJOIN(" vs ",,C7788:D7788),Calendar!G:G,Calendar!K:K),"")</f>
        <v/>
      </c>
      <c r="AJ7788" s="61" t="str">
        <f>IF(AND(K7788&lt;&gt;"Match of the Day",K7788&lt;&gt;"Match of the Day 2",K7788&lt;&gt;"Match of the Day Repeat"),"",1+MAX($AJ$10:AJ7787))</f>
        <v/>
      </c>
    </row>
    <row r="7789" spans="34:36" x14ac:dyDescent="0.35">
      <c r="AH7789" s="16" t="str">
        <f>IF(AND(B7789="Premier League",E7789="Live"),_xlfn.XLOOKUP(_xlfn.TEXTJOIN(" vs ",,C7789:D7789),Calendar!G:G,Calendar!B:B),IF(AND(B7789="Premier League",E7789="Highlights"),_xlfn.XLOOKUP(H7789,Calendar!O:O,Calendar!N:N,,-1),""))</f>
        <v/>
      </c>
      <c r="AI7789" s="61" t="str">
        <f>IF(AND(AH7789&lt;&gt;"",E7789="Live"),_xlfn.XLOOKUP(_xlfn.TEXTJOIN(" vs ",,C7789:D7789),Calendar!G:G,Calendar!K:K),"")</f>
        <v/>
      </c>
      <c r="AJ7789" s="61" t="str">
        <f>IF(AND(K7789&lt;&gt;"Match of the Day",K7789&lt;&gt;"Match of the Day 2",K7789&lt;&gt;"Match of the Day Repeat"),"",1+MAX($AJ$10:AJ7788))</f>
        <v/>
      </c>
    </row>
    <row r="7790" spans="34:36" x14ac:dyDescent="0.35">
      <c r="AH7790" s="16" t="str">
        <f>IF(AND(B7790="Premier League",E7790="Live"),_xlfn.XLOOKUP(_xlfn.TEXTJOIN(" vs ",,C7790:D7790),Calendar!G:G,Calendar!B:B),IF(AND(B7790="Premier League",E7790="Highlights"),_xlfn.XLOOKUP(H7790,Calendar!O:O,Calendar!N:N,,-1),""))</f>
        <v/>
      </c>
      <c r="AI7790" s="61" t="str">
        <f>IF(AND(AH7790&lt;&gt;"",E7790="Live"),_xlfn.XLOOKUP(_xlfn.TEXTJOIN(" vs ",,C7790:D7790),Calendar!G:G,Calendar!K:K),"")</f>
        <v/>
      </c>
      <c r="AJ7790" s="61" t="str">
        <f>IF(AND(K7790&lt;&gt;"Match of the Day",K7790&lt;&gt;"Match of the Day 2",K7790&lt;&gt;"Match of the Day Repeat"),"",1+MAX($AJ$10:AJ7789))</f>
        <v/>
      </c>
    </row>
    <row r="7791" spans="34:36" x14ac:dyDescent="0.35">
      <c r="AH7791" s="16" t="str">
        <f>IF(AND(B7791="Premier League",E7791="Live"),_xlfn.XLOOKUP(_xlfn.TEXTJOIN(" vs ",,C7791:D7791),Calendar!G:G,Calendar!B:B),IF(AND(B7791="Premier League",E7791="Highlights"),_xlfn.XLOOKUP(H7791,Calendar!O:O,Calendar!N:N,,-1),""))</f>
        <v/>
      </c>
      <c r="AI7791" s="61" t="str">
        <f>IF(AND(AH7791&lt;&gt;"",E7791="Live"),_xlfn.XLOOKUP(_xlfn.TEXTJOIN(" vs ",,C7791:D7791),Calendar!G:G,Calendar!K:K),"")</f>
        <v/>
      </c>
      <c r="AJ7791" s="61" t="str">
        <f>IF(AND(K7791&lt;&gt;"Match of the Day",K7791&lt;&gt;"Match of the Day 2",K7791&lt;&gt;"Match of the Day Repeat"),"",1+MAX($AJ$10:AJ7790))</f>
        <v/>
      </c>
    </row>
    <row r="7792" spans="34:36" x14ac:dyDescent="0.35">
      <c r="AH7792" s="16" t="str">
        <f>IF(AND(B7792="Premier League",E7792="Live"),_xlfn.XLOOKUP(_xlfn.TEXTJOIN(" vs ",,C7792:D7792),Calendar!G:G,Calendar!B:B),IF(AND(B7792="Premier League",E7792="Highlights"),_xlfn.XLOOKUP(H7792,Calendar!O:O,Calendar!N:N,,-1),""))</f>
        <v/>
      </c>
      <c r="AI7792" s="61" t="str">
        <f>IF(AND(AH7792&lt;&gt;"",E7792="Live"),_xlfn.XLOOKUP(_xlfn.TEXTJOIN(" vs ",,C7792:D7792),Calendar!G:G,Calendar!K:K),"")</f>
        <v/>
      </c>
      <c r="AJ7792" s="61" t="str">
        <f>IF(AND(K7792&lt;&gt;"Match of the Day",K7792&lt;&gt;"Match of the Day 2",K7792&lt;&gt;"Match of the Day Repeat"),"",1+MAX($AJ$10:AJ7791))</f>
        <v/>
      </c>
    </row>
    <row r="7793" spans="34:36" x14ac:dyDescent="0.35">
      <c r="AH7793" s="16" t="str">
        <f>IF(AND(B7793="Premier League",E7793="Live"),_xlfn.XLOOKUP(_xlfn.TEXTJOIN(" vs ",,C7793:D7793),Calendar!G:G,Calendar!B:B),IF(AND(B7793="Premier League",E7793="Highlights"),_xlfn.XLOOKUP(H7793,Calendar!O:O,Calendar!N:N,,-1),""))</f>
        <v/>
      </c>
      <c r="AI7793" s="61" t="str">
        <f>IF(AND(AH7793&lt;&gt;"",E7793="Live"),_xlfn.XLOOKUP(_xlfn.TEXTJOIN(" vs ",,C7793:D7793),Calendar!G:G,Calendar!K:K),"")</f>
        <v/>
      </c>
      <c r="AJ7793" s="61" t="str">
        <f>IF(AND(K7793&lt;&gt;"Match of the Day",K7793&lt;&gt;"Match of the Day 2",K7793&lt;&gt;"Match of the Day Repeat"),"",1+MAX($AJ$10:AJ7792))</f>
        <v/>
      </c>
    </row>
    <row r="7794" spans="34:36" x14ac:dyDescent="0.35">
      <c r="AH7794" s="16" t="str">
        <f>IF(AND(B7794="Premier League",E7794="Live"),_xlfn.XLOOKUP(_xlfn.TEXTJOIN(" vs ",,C7794:D7794),Calendar!G:G,Calendar!B:B),IF(AND(B7794="Premier League",E7794="Highlights"),_xlfn.XLOOKUP(H7794,Calendar!O:O,Calendar!N:N,,-1),""))</f>
        <v/>
      </c>
      <c r="AI7794" s="61" t="str">
        <f>IF(AND(AH7794&lt;&gt;"",E7794="Live"),_xlfn.XLOOKUP(_xlfn.TEXTJOIN(" vs ",,C7794:D7794),Calendar!G:G,Calendar!K:K),"")</f>
        <v/>
      </c>
      <c r="AJ7794" s="61" t="str">
        <f>IF(AND(K7794&lt;&gt;"Match of the Day",K7794&lt;&gt;"Match of the Day 2",K7794&lt;&gt;"Match of the Day Repeat"),"",1+MAX($AJ$10:AJ7793))</f>
        <v/>
      </c>
    </row>
    <row r="7795" spans="34:36" x14ac:dyDescent="0.35">
      <c r="AH7795" s="16" t="str">
        <f>IF(AND(B7795="Premier League",E7795="Live"),_xlfn.XLOOKUP(_xlfn.TEXTJOIN(" vs ",,C7795:D7795),Calendar!G:G,Calendar!B:B),IF(AND(B7795="Premier League",E7795="Highlights"),_xlfn.XLOOKUP(H7795,Calendar!O:O,Calendar!N:N,,-1),""))</f>
        <v/>
      </c>
      <c r="AI7795" s="61" t="str">
        <f>IF(AND(AH7795&lt;&gt;"",E7795="Live"),_xlfn.XLOOKUP(_xlfn.TEXTJOIN(" vs ",,C7795:D7795),Calendar!G:G,Calendar!K:K),"")</f>
        <v/>
      </c>
      <c r="AJ7795" s="61" t="str">
        <f>IF(AND(K7795&lt;&gt;"Match of the Day",K7795&lt;&gt;"Match of the Day 2",K7795&lt;&gt;"Match of the Day Repeat"),"",1+MAX($AJ$10:AJ7794))</f>
        <v/>
      </c>
    </row>
    <row r="7796" spans="34:36" x14ac:dyDescent="0.35">
      <c r="AH7796" s="16" t="str">
        <f>IF(AND(B7796="Premier League",E7796="Live"),_xlfn.XLOOKUP(_xlfn.TEXTJOIN(" vs ",,C7796:D7796),Calendar!G:G,Calendar!B:B),IF(AND(B7796="Premier League",E7796="Highlights"),_xlfn.XLOOKUP(H7796,Calendar!O:O,Calendar!N:N,,-1),""))</f>
        <v/>
      </c>
      <c r="AI7796" s="61" t="str">
        <f>IF(AND(AH7796&lt;&gt;"",E7796="Live"),_xlfn.XLOOKUP(_xlfn.TEXTJOIN(" vs ",,C7796:D7796),Calendar!G:G,Calendar!K:K),"")</f>
        <v/>
      </c>
      <c r="AJ7796" s="61" t="str">
        <f>IF(AND(K7796&lt;&gt;"Match of the Day",K7796&lt;&gt;"Match of the Day 2",K7796&lt;&gt;"Match of the Day Repeat"),"",1+MAX($AJ$10:AJ7795))</f>
        <v/>
      </c>
    </row>
    <row r="7797" spans="34:36" x14ac:dyDescent="0.35">
      <c r="AH7797" s="16" t="str">
        <f>IF(AND(B7797="Premier League",E7797="Live"),_xlfn.XLOOKUP(_xlfn.TEXTJOIN(" vs ",,C7797:D7797),Calendar!G:G,Calendar!B:B),IF(AND(B7797="Premier League",E7797="Highlights"),_xlfn.XLOOKUP(H7797,Calendar!O:O,Calendar!N:N,,-1),""))</f>
        <v/>
      </c>
      <c r="AI7797" s="61" t="str">
        <f>IF(AND(AH7797&lt;&gt;"",E7797="Live"),_xlfn.XLOOKUP(_xlfn.TEXTJOIN(" vs ",,C7797:D7797),Calendar!G:G,Calendar!K:K),"")</f>
        <v/>
      </c>
      <c r="AJ7797" s="61" t="str">
        <f>IF(AND(K7797&lt;&gt;"Match of the Day",K7797&lt;&gt;"Match of the Day 2",K7797&lt;&gt;"Match of the Day Repeat"),"",1+MAX($AJ$10:AJ7796))</f>
        <v/>
      </c>
    </row>
    <row r="7798" spans="34:36" x14ac:dyDescent="0.35">
      <c r="AH7798" s="16" t="str">
        <f>IF(AND(B7798="Premier League",E7798="Live"),_xlfn.XLOOKUP(_xlfn.TEXTJOIN(" vs ",,C7798:D7798),Calendar!G:G,Calendar!B:B),IF(AND(B7798="Premier League",E7798="Highlights"),_xlfn.XLOOKUP(H7798,Calendar!O:O,Calendar!N:N,,-1),""))</f>
        <v/>
      </c>
      <c r="AI7798" s="61" t="str">
        <f>IF(AND(AH7798&lt;&gt;"",E7798="Live"),_xlfn.XLOOKUP(_xlfn.TEXTJOIN(" vs ",,C7798:D7798),Calendar!G:G,Calendar!K:K),"")</f>
        <v/>
      </c>
      <c r="AJ7798" s="61" t="str">
        <f>IF(AND(K7798&lt;&gt;"Match of the Day",K7798&lt;&gt;"Match of the Day 2",K7798&lt;&gt;"Match of the Day Repeat"),"",1+MAX($AJ$10:AJ7797))</f>
        <v/>
      </c>
    </row>
    <row r="7799" spans="34:36" x14ac:dyDescent="0.35">
      <c r="AH7799" s="16" t="str">
        <f>IF(AND(B7799="Premier League",E7799="Live"),_xlfn.XLOOKUP(_xlfn.TEXTJOIN(" vs ",,C7799:D7799),Calendar!G:G,Calendar!B:B),IF(AND(B7799="Premier League",E7799="Highlights"),_xlfn.XLOOKUP(H7799,Calendar!O:O,Calendar!N:N,,-1),""))</f>
        <v/>
      </c>
      <c r="AI7799" s="61" t="str">
        <f>IF(AND(AH7799&lt;&gt;"",E7799="Live"),_xlfn.XLOOKUP(_xlfn.TEXTJOIN(" vs ",,C7799:D7799),Calendar!G:G,Calendar!K:K),"")</f>
        <v/>
      </c>
      <c r="AJ7799" s="61" t="str">
        <f>IF(AND(K7799&lt;&gt;"Match of the Day",K7799&lt;&gt;"Match of the Day 2",K7799&lt;&gt;"Match of the Day Repeat"),"",1+MAX($AJ$10:AJ7798))</f>
        <v/>
      </c>
    </row>
    <row r="7800" spans="34:36" x14ac:dyDescent="0.35">
      <c r="AH7800" s="16" t="str">
        <f>IF(AND(B7800="Premier League",E7800="Live"),_xlfn.XLOOKUP(_xlfn.TEXTJOIN(" vs ",,C7800:D7800),Calendar!G:G,Calendar!B:B),IF(AND(B7800="Premier League",E7800="Highlights"),_xlfn.XLOOKUP(H7800,Calendar!O:O,Calendar!N:N,,-1),""))</f>
        <v/>
      </c>
      <c r="AI7800" s="61" t="str">
        <f>IF(AND(AH7800&lt;&gt;"",E7800="Live"),_xlfn.XLOOKUP(_xlfn.TEXTJOIN(" vs ",,C7800:D7800),Calendar!G:G,Calendar!K:K),"")</f>
        <v/>
      </c>
      <c r="AJ7800" s="61" t="str">
        <f>IF(AND(K7800&lt;&gt;"Match of the Day",K7800&lt;&gt;"Match of the Day 2",K7800&lt;&gt;"Match of the Day Repeat"),"",1+MAX($AJ$10:AJ7799))</f>
        <v/>
      </c>
    </row>
    <row r="7801" spans="34:36" x14ac:dyDescent="0.35">
      <c r="AH7801" s="16" t="str">
        <f>IF(AND(B7801="Premier League",E7801="Live"),_xlfn.XLOOKUP(_xlfn.TEXTJOIN(" vs ",,C7801:D7801),Calendar!G:G,Calendar!B:B),IF(AND(B7801="Premier League",E7801="Highlights"),_xlfn.XLOOKUP(H7801,Calendar!O:O,Calendar!N:N,,-1),""))</f>
        <v/>
      </c>
      <c r="AI7801" s="61" t="str">
        <f>IF(AND(AH7801&lt;&gt;"",E7801="Live"),_xlfn.XLOOKUP(_xlfn.TEXTJOIN(" vs ",,C7801:D7801),Calendar!G:G,Calendar!K:K),"")</f>
        <v/>
      </c>
      <c r="AJ7801" s="61" t="str">
        <f>IF(AND(K7801&lt;&gt;"Match of the Day",K7801&lt;&gt;"Match of the Day 2",K7801&lt;&gt;"Match of the Day Repeat"),"",1+MAX($AJ$10:AJ7800))</f>
        <v/>
      </c>
    </row>
    <row r="7802" spans="34:36" x14ac:dyDescent="0.35">
      <c r="AH7802" s="16" t="str">
        <f>IF(AND(B7802="Premier League",E7802="Live"),_xlfn.XLOOKUP(_xlfn.TEXTJOIN(" vs ",,C7802:D7802),Calendar!G:G,Calendar!B:B),IF(AND(B7802="Premier League",E7802="Highlights"),_xlfn.XLOOKUP(H7802,Calendar!O:O,Calendar!N:N,,-1),""))</f>
        <v/>
      </c>
      <c r="AI7802" s="61" t="str">
        <f>IF(AND(AH7802&lt;&gt;"",E7802="Live"),_xlfn.XLOOKUP(_xlfn.TEXTJOIN(" vs ",,C7802:D7802),Calendar!G:G,Calendar!K:K),"")</f>
        <v/>
      </c>
      <c r="AJ7802" s="61" t="str">
        <f>IF(AND(K7802&lt;&gt;"Match of the Day",K7802&lt;&gt;"Match of the Day 2",K7802&lt;&gt;"Match of the Day Repeat"),"",1+MAX($AJ$10:AJ7801))</f>
        <v/>
      </c>
    </row>
    <row r="7803" spans="34:36" x14ac:dyDescent="0.35">
      <c r="AH7803" s="16" t="str">
        <f>IF(AND(B7803="Premier League",E7803="Live"),_xlfn.XLOOKUP(_xlfn.TEXTJOIN(" vs ",,C7803:D7803),Calendar!G:G,Calendar!B:B),IF(AND(B7803="Premier League",E7803="Highlights"),_xlfn.XLOOKUP(H7803,Calendar!O:O,Calendar!N:N,,-1),""))</f>
        <v/>
      </c>
      <c r="AI7803" s="61" t="str">
        <f>IF(AND(AH7803&lt;&gt;"",E7803="Live"),_xlfn.XLOOKUP(_xlfn.TEXTJOIN(" vs ",,C7803:D7803),Calendar!G:G,Calendar!K:K),"")</f>
        <v/>
      </c>
      <c r="AJ7803" s="61" t="str">
        <f>IF(AND(K7803&lt;&gt;"Match of the Day",K7803&lt;&gt;"Match of the Day 2",K7803&lt;&gt;"Match of the Day Repeat"),"",1+MAX($AJ$10:AJ7802))</f>
        <v/>
      </c>
    </row>
    <row r="7804" spans="34:36" x14ac:dyDescent="0.35">
      <c r="AH7804" s="16" t="str">
        <f>IF(AND(B7804="Premier League",E7804="Live"),_xlfn.XLOOKUP(_xlfn.TEXTJOIN(" vs ",,C7804:D7804),Calendar!G:G,Calendar!B:B),IF(AND(B7804="Premier League",E7804="Highlights"),_xlfn.XLOOKUP(H7804,Calendar!O:O,Calendar!N:N,,-1),""))</f>
        <v/>
      </c>
      <c r="AI7804" s="61" t="str">
        <f>IF(AND(AH7804&lt;&gt;"",E7804="Live"),_xlfn.XLOOKUP(_xlfn.TEXTJOIN(" vs ",,C7804:D7804),Calendar!G:G,Calendar!K:K),"")</f>
        <v/>
      </c>
      <c r="AJ7804" s="61" t="str">
        <f>IF(AND(K7804&lt;&gt;"Match of the Day",K7804&lt;&gt;"Match of the Day 2",K7804&lt;&gt;"Match of the Day Repeat"),"",1+MAX($AJ$10:AJ7803))</f>
        <v/>
      </c>
    </row>
    <row r="7805" spans="34:36" x14ac:dyDescent="0.35">
      <c r="AH7805" s="16" t="str">
        <f>IF(AND(B7805="Premier League",E7805="Live"),_xlfn.XLOOKUP(_xlfn.TEXTJOIN(" vs ",,C7805:D7805),Calendar!G:G,Calendar!B:B),IF(AND(B7805="Premier League",E7805="Highlights"),_xlfn.XLOOKUP(H7805,Calendar!O:O,Calendar!N:N,,-1),""))</f>
        <v/>
      </c>
      <c r="AI7805" s="61" t="str">
        <f>IF(AND(AH7805&lt;&gt;"",E7805="Live"),_xlfn.XLOOKUP(_xlfn.TEXTJOIN(" vs ",,C7805:D7805),Calendar!G:G,Calendar!K:K),"")</f>
        <v/>
      </c>
      <c r="AJ7805" s="61" t="str">
        <f>IF(AND(K7805&lt;&gt;"Match of the Day",K7805&lt;&gt;"Match of the Day 2",K7805&lt;&gt;"Match of the Day Repeat"),"",1+MAX($AJ$10:AJ7804))</f>
        <v/>
      </c>
    </row>
    <row r="7806" spans="34:36" x14ac:dyDescent="0.35">
      <c r="AH7806" s="16" t="str">
        <f>IF(AND(B7806="Premier League",E7806="Live"),_xlfn.XLOOKUP(_xlfn.TEXTJOIN(" vs ",,C7806:D7806),Calendar!G:G,Calendar!B:B),IF(AND(B7806="Premier League",E7806="Highlights"),_xlfn.XLOOKUP(H7806,Calendar!O:O,Calendar!N:N,,-1),""))</f>
        <v/>
      </c>
      <c r="AI7806" s="61" t="str">
        <f>IF(AND(AH7806&lt;&gt;"",E7806="Live"),_xlfn.XLOOKUP(_xlfn.TEXTJOIN(" vs ",,C7806:D7806),Calendar!G:G,Calendar!K:K),"")</f>
        <v/>
      </c>
      <c r="AJ7806" s="61" t="str">
        <f>IF(AND(K7806&lt;&gt;"Match of the Day",K7806&lt;&gt;"Match of the Day 2",K7806&lt;&gt;"Match of the Day Repeat"),"",1+MAX($AJ$10:AJ7805))</f>
        <v/>
      </c>
    </row>
    <row r="7807" spans="34:36" x14ac:dyDescent="0.35">
      <c r="AH7807" s="16" t="str">
        <f>IF(AND(B7807="Premier League",E7807="Live"),_xlfn.XLOOKUP(_xlfn.TEXTJOIN(" vs ",,C7807:D7807),Calendar!G:G,Calendar!B:B),IF(AND(B7807="Premier League",E7807="Highlights"),_xlfn.XLOOKUP(H7807,Calendar!O:O,Calendar!N:N,,-1),""))</f>
        <v/>
      </c>
      <c r="AI7807" s="61" t="str">
        <f>IF(AND(AH7807&lt;&gt;"",E7807="Live"),_xlfn.XLOOKUP(_xlfn.TEXTJOIN(" vs ",,C7807:D7807),Calendar!G:G,Calendar!K:K),"")</f>
        <v/>
      </c>
      <c r="AJ7807" s="61" t="str">
        <f>IF(AND(K7807&lt;&gt;"Match of the Day",K7807&lt;&gt;"Match of the Day 2",K7807&lt;&gt;"Match of the Day Repeat"),"",1+MAX($AJ$10:AJ7806))</f>
        <v/>
      </c>
    </row>
    <row r="7808" spans="34:36" x14ac:dyDescent="0.35">
      <c r="AH7808" s="16" t="str">
        <f>IF(AND(B7808="Premier League",E7808="Live"),_xlfn.XLOOKUP(_xlfn.TEXTJOIN(" vs ",,C7808:D7808),Calendar!G:G,Calendar!B:B),IF(AND(B7808="Premier League",E7808="Highlights"),_xlfn.XLOOKUP(H7808,Calendar!O:O,Calendar!N:N,,-1),""))</f>
        <v/>
      </c>
      <c r="AI7808" s="61" t="str">
        <f>IF(AND(AH7808&lt;&gt;"",E7808="Live"),_xlfn.XLOOKUP(_xlfn.TEXTJOIN(" vs ",,C7808:D7808),Calendar!G:G,Calendar!K:K),"")</f>
        <v/>
      </c>
      <c r="AJ7808" s="61" t="str">
        <f>IF(AND(K7808&lt;&gt;"Match of the Day",K7808&lt;&gt;"Match of the Day 2",K7808&lt;&gt;"Match of the Day Repeat"),"",1+MAX($AJ$10:AJ7807))</f>
        <v/>
      </c>
    </row>
    <row r="7809" spans="34:36" x14ac:dyDescent="0.35">
      <c r="AH7809" s="16" t="str">
        <f>IF(AND(B7809="Premier League",E7809="Live"),_xlfn.XLOOKUP(_xlfn.TEXTJOIN(" vs ",,C7809:D7809),Calendar!G:G,Calendar!B:B),IF(AND(B7809="Premier League",E7809="Highlights"),_xlfn.XLOOKUP(H7809,Calendar!O:O,Calendar!N:N,,-1),""))</f>
        <v/>
      </c>
      <c r="AI7809" s="61" t="str">
        <f>IF(AND(AH7809&lt;&gt;"",E7809="Live"),_xlfn.XLOOKUP(_xlfn.TEXTJOIN(" vs ",,C7809:D7809),Calendar!G:G,Calendar!K:K),"")</f>
        <v/>
      </c>
      <c r="AJ7809" s="61" t="str">
        <f>IF(AND(K7809&lt;&gt;"Match of the Day",K7809&lt;&gt;"Match of the Day 2",K7809&lt;&gt;"Match of the Day Repeat"),"",1+MAX($AJ$10:AJ7808))</f>
        <v/>
      </c>
    </row>
    <row r="7810" spans="34:36" x14ac:dyDescent="0.35">
      <c r="AH7810" s="16" t="str">
        <f>IF(AND(B7810="Premier League",E7810="Live"),_xlfn.XLOOKUP(_xlfn.TEXTJOIN(" vs ",,C7810:D7810),Calendar!G:G,Calendar!B:B),IF(AND(B7810="Premier League",E7810="Highlights"),_xlfn.XLOOKUP(H7810,Calendar!O:O,Calendar!N:N,,-1),""))</f>
        <v/>
      </c>
      <c r="AI7810" s="61" t="str">
        <f>IF(AND(AH7810&lt;&gt;"",E7810="Live"),_xlfn.XLOOKUP(_xlfn.TEXTJOIN(" vs ",,C7810:D7810),Calendar!G:G,Calendar!K:K),"")</f>
        <v/>
      </c>
      <c r="AJ7810" s="61" t="str">
        <f>IF(AND(K7810&lt;&gt;"Match of the Day",K7810&lt;&gt;"Match of the Day 2",K7810&lt;&gt;"Match of the Day Repeat"),"",1+MAX($AJ$10:AJ7809))</f>
        <v/>
      </c>
    </row>
    <row r="7811" spans="34:36" x14ac:dyDescent="0.35">
      <c r="AH7811" s="16" t="str">
        <f>IF(AND(B7811="Premier League",E7811="Live"),_xlfn.XLOOKUP(_xlfn.TEXTJOIN(" vs ",,C7811:D7811),Calendar!G:G,Calendar!B:B),IF(AND(B7811="Premier League",E7811="Highlights"),_xlfn.XLOOKUP(H7811,Calendar!O:O,Calendar!N:N,,-1),""))</f>
        <v/>
      </c>
      <c r="AI7811" s="61" t="str">
        <f>IF(AND(AH7811&lt;&gt;"",E7811="Live"),_xlfn.XLOOKUP(_xlfn.TEXTJOIN(" vs ",,C7811:D7811),Calendar!G:G,Calendar!K:K),"")</f>
        <v/>
      </c>
      <c r="AJ7811" s="61" t="str">
        <f>IF(AND(K7811&lt;&gt;"Match of the Day",K7811&lt;&gt;"Match of the Day 2",K7811&lt;&gt;"Match of the Day Repeat"),"",1+MAX($AJ$10:AJ7810))</f>
        <v/>
      </c>
    </row>
    <row r="7812" spans="34:36" x14ac:dyDescent="0.35">
      <c r="AH7812" s="16" t="str">
        <f>IF(AND(B7812="Premier League",E7812="Live"),_xlfn.XLOOKUP(_xlfn.TEXTJOIN(" vs ",,C7812:D7812),Calendar!G:G,Calendar!B:B),IF(AND(B7812="Premier League",E7812="Highlights"),_xlfn.XLOOKUP(H7812,Calendar!O:O,Calendar!N:N,,-1),""))</f>
        <v/>
      </c>
      <c r="AI7812" s="61" t="str">
        <f>IF(AND(AH7812&lt;&gt;"",E7812="Live"),_xlfn.XLOOKUP(_xlfn.TEXTJOIN(" vs ",,C7812:D7812),Calendar!G:G,Calendar!K:K),"")</f>
        <v/>
      </c>
      <c r="AJ7812" s="61" t="str">
        <f>IF(AND(K7812&lt;&gt;"Match of the Day",K7812&lt;&gt;"Match of the Day 2",K7812&lt;&gt;"Match of the Day Repeat"),"",1+MAX($AJ$10:AJ7811))</f>
        <v/>
      </c>
    </row>
    <row r="7813" spans="34:36" x14ac:dyDescent="0.35">
      <c r="AH7813" s="16" t="str">
        <f>IF(AND(B7813="Premier League",E7813="Live"),_xlfn.XLOOKUP(_xlfn.TEXTJOIN(" vs ",,C7813:D7813),Calendar!G:G,Calendar!B:B),IF(AND(B7813="Premier League",E7813="Highlights"),_xlfn.XLOOKUP(H7813,Calendar!O:O,Calendar!N:N,,-1),""))</f>
        <v/>
      </c>
      <c r="AI7813" s="61" t="str">
        <f>IF(AND(AH7813&lt;&gt;"",E7813="Live"),_xlfn.XLOOKUP(_xlfn.TEXTJOIN(" vs ",,C7813:D7813),Calendar!G:G,Calendar!K:K),"")</f>
        <v/>
      </c>
      <c r="AJ7813" s="61" t="str">
        <f>IF(AND(K7813&lt;&gt;"Match of the Day",K7813&lt;&gt;"Match of the Day 2",K7813&lt;&gt;"Match of the Day Repeat"),"",1+MAX($AJ$10:AJ7812))</f>
        <v/>
      </c>
    </row>
    <row r="7814" spans="34:36" x14ac:dyDescent="0.35">
      <c r="AH7814" s="16" t="str">
        <f>IF(AND(B7814="Premier League",E7814="Live"),_xlfn.XLOOKUP(_xlfn.TEXTJOIN(" vs ",,C7814:D7814),Calendar!G:G,Calendar!B:B),IF(AND(B7814="Premier League",E7814="Highlights"),_xlfn.XLOOKUP(H7814,Calendar!O:O,Calendar!N:N,,-1),""))</f>
        <v/>
      </c>
      <c r="AI7814" s="61" t="str">
        <f>IF(AND(AH7814&lt;&gt;"",E7814="Live"),_xlfn.XLOOKUP(_xlfn.TEXTJOIN(" vs ",,C7814:D7814),Calendar!G:G,Calendar!K:K),"")</f>
        <v/>
      </c>
      <c r="AJ7814" s="61" t="str">
        <f>IF(AND(K7814&lt;&gt;"Match of the Day",K7814&lt;&gt;"Match of the Day 2",K7814&lt;&gt;"Match of the Day Repeat"),"",1+MAX($AJ$10:AJ7813))</f>
        <v/>
      </c>
    </row>
    <row r="7815" spans="34:36" x14ac:dyDescent="0.35">
      <c r="AH7815" s="16" t="str">
        <f>IF(AND(B7815="Premier League",E7815="Live"),_xlfn.XLOOKUP(_xlfn.TEXTJOIN(" vs ",,C7815:D7815),Calendar!G:G,Calendar!B:B),IF(AND(B7815="Premier League",E7815="Highlights"),_xlfn.XLOOKUP(H7815,Calendar!O:O,Calendar!N:N,,-1),""))</f>
        <v/>
      </c>
      <c r="AI7815" s="61" t="str">
        <f>IF(AND(AH7815&lt;&gt;"",E7815="Live"),_xlfn.XLOOKUP(_xlfn.TEXTJOIN(" vs ",,C7815:D7815),Calendar!G:G,Calendar!K:K),"")</f>
        <v/>
      </c>
      <c r="AJ7815" s="61" t="str">
        <f>IF(AND(K7815&lt;&gt;"Match of the Day",K7815&lt;&gt;"Match of the Day 2",K7815&lt;&gt;"Match of the Day Repeat"),"",1+MAX($AJ$10:AJ7814))</f>
        <v/>
      </c>
    </row>
    <row r="7816" spans="34:36" x14ac:dyDescent="0.35">
      <c r="AH7816" s="16" t="str">
        <f>IF(AND(B7816="Premier League",E7816="Live"),_xlfn.XLOOKUP(_xlfn.TEXTJOIN(" vs ",,C7816:D7816),Calendar!G:G,Calendar!B:B),IF(AND(B7816="Premier League",E7816="Highlights"),_xlfn.XLOOKUP(H7816,Calendar!O:O,Calendar!N:N,,-1),""))</f>
        <v/>
      </c>
      <c r="AI7816" s="61" t="str">
        <f>IF(AND(AH7816&lt;&gt;"",E7816="Live"),_xlfn.XLOOKUP(_xlfn.TEXTJOIN(" vs ",,C7816:D7816),Calendar!G:G,Calendar!K:K),"")</f>
        <v/>
      </c>
      <c r="AJ7816" s="61" t="str">
        <f>IF(AND(K7816&lt;&gt;"Match of the Day",K7816&lt;&gt;"Match of the Day 2",K7816&lt;&gt;"Match of the Day Repeat"),"",1+MAX($AJ$10:AJ7815))</f>
        <v/>
      </c>
    </row>
    <row r="7817" spans="34:36" x14ac:dyDescent="0.35">
      <c r="AH7817" s="16" t="str">
        <f>IF(AND(B7817="Premier League",E7817="Live"),_xlfn.XLOOKUP(_xlfn.TEXTJOIN(" vs ",,C7817:D7817),Calendar!G:G,Calendar!B:B),IF(AND(B7817="Premier League",E7817="Highlights"),_xlfn.XLOOKUP(H7817,Calendar!O:O,Calendar!N:N,,-1),""))</f>
        <v/>
      </c>
      <c r="AI7817" s="61" t="str">
        <f>IF(AND(AH7817&lt;&gt;"",E7817="Live"),_xlfn.XLOOKUP(_xlfn.TEXTJOIN(" vs ",,C7817:D7817),Calendar!G:G,Calendar!K:K),"")</f>
        <v/>
      </c>
      <c r="AJ7817" s="61" t="str">
        <f>IF(AND(K7817&lt;&gt;"Match of the Day",K7817&lt;&gt;"Match of the Day 2",K7817&lt;&gt;"Match of the Day Repeat"),"",1+MAX($AJ$10:AJ7816))</f>
        <v/>
      </c>
    </row>
    <row r="7818" spans="34:36" x14ac:dyDescent="0.35">
      <c r="AH7818" s="16" t="str">
        <f>IF(AND(B7818="Premier League",E7818="Live"),_xlfn.XLOOKUP(_xlfn.TEXTJOIN(" vs ",,C7818:D7818),Calendar!G:G,Calendar!B:B),IF(AND(B7818="Premier League",E7818="Highlights"),_xlfn.XLOOKUP(H7818,Calendar!O:O,Calendar!N:N,,-1),""))</f>
        <v/>
      </c>
      <c r="AI7818" s="61" t="str">
        <f>IF(AND(AH7818&lt;&gt;"",E7818="Live"),_xlfn.XLOOKUP(_xlfn.TEXTJOIN(" vs ",,C7818:D7818),Calendar!G:G,Calendar!K:K),"")</f>
        <v/>
      </c>
      <c r="AJ7818" s="61" t="str">
        <f>IF(AND(K7818&lt;&gt;"Match of the Day",K7818&lt;&gt;"Match of the Day 2",K7818&lt;&gt;"Match of the Day Repeat"),"",1+MAX($AJ$10:AJ7817))</f>
        <v/>
      </c>
    </row>
    <row r="7819" spans="34:36" x14ac:dyDescent="0.35">
      <c r="AH7819" s="16" t="str">
        <f>IF(AND(B7819="Premier League",E7819="Live"),_xlfn.XLOOKUP(_xlfn.TEXTJOIN(" vs ",,C7819:D7819),Calendar!G:G,Calendar!B:B),IF(AND(B7819="Premier League",E7819="Highlights"),_xlfn.XLOOKUP(H7819,Calendar!O:O,Calendar!N:N,,-1),""))</f>
        <v/>
      </c>
      <c r="AI7819" s="61" t="str">
        <f>IF(AND(AH7819&lt;&gt;"",E7819="Live"),_xlfn.XLOOKUP(_xlfn.TEXTJOIN(" vs ",,C7819:D7819),Calendar!G:G,Calendar!K:K),"")</f>
        <v/>
      </c>
      <c r="AJ7819" s="61" t="str">
        <f>IF(AND(K7819&lt;&gt;"Match of the Day",K7819&lt;&gt;"Match of the Day 2",K7819&lt;&gt;"Match of the Day Repeat"),"",1+MAX($AJ$10:AJ7818))</f>
        <v/>
      </c>
    </row>
    <row r="7820" spans="34:36" x14ac:dyDescent="0.35">
      <c r="AH7820" s="16" t="str">
        <f>IF(AND(B7820="Premier League",E7820="Live"),_xlfn.XLOOKUP(_xlfn.TEXTJOIN(" vs ",,C7820:D7820),Calendar!G:G,Calendar!B:B),IF(AND(B7820="Premier League",E7820="Highlights"),_xlfn.XLOOKUP(H7820,Calendar!O:O,Calendar!N:N,,-1),""))</f>
        <v/>
      </c>
      <c r="AI7820" s="61" t="str">
        <f>IF(AND(AH7820&lt;&gt;"",E7820="Live"),_xlfn.XLOOKUP(_xlfn.TEXTJOIN(" vs ",,C7820:D7820),Calendar!G:G,Calendar!K:K),"")</f>
        <v/>
      </c>
      <c r="AJ7820" s="61" t="str">
        <f>IF(AND(K7820&lt;&gt;"Match of the Day",K7820&lt;&gt;"Match of the Day 2",K7820&lt;&gt;"Match of the Day Repeat"),"",1+MAX($AJ$10:AJ7819))</f>
        <v/>
      </c>
    </row>
    <row r="7821" spans="34:36" x14ac:dyDescent="0.35">
      <c r="AH7821" s="16" t="str">
        <f>IF(AND(B7821="Premier League",E7821="Live"),_xlfn.XLOOKUP(_xlfn.TEXTJOIN(" vs ",,C7821:D7821),Calendar!G:G,Calendar!B:B),IF(AND(B7821="Premier League",E7821="Highlights"),_xlfn.XLOOKUP(H7821,Calendar!O:O,Calendar!N:N,,-1),""))</f>
        <v/>
      </c>
      <c r="AI7821" s="61" t="str">
        <f>IF(AND(AH7821&lt;&gt;"",E7821="Live"),_xlfn.XLOOKUP(_xlfn.TEXTJOIN(" vs ",,C7821:D7821),Calendar!G:G,Calendar!K:K),"")</f>
        <v/>
      </c>
      <c r="AJ7821" s="61" t="str">
        <f>IF(AND(K7821&lt;&gt;"Match of the Day",K7821&lt;&gt;"Match of the Day 2",K7821&lt;&gt;"Match of the Day Repeat"),"",1+MAX($AJ$10:AJ7820))</f>
        <v/>
      </c>
    </row>
    <row r="7822" spans="34:36" x14ac:dyDescent="0.35">
      <c r="AH7822" s="16" t="str">
        <f>IF(AND(B7822="Premier League",E7822="Live"),_xlfn.XLOOKUP(_xlfn.TEXTJOIN(" vs ",,C7822:D7822),Calendar!G:G,Calendar!B:B),IF(AND(B7822="Premier League",E7822="Highlights"),_xlfn.XLOOKUP(H7822,Calendar!O:O,Calendar!N:N,,-1),""))</f>
        <v/>
      </c>
      <c r="AI7822" s="61" t="str">
        <f>IF(AND(AH7822&lt;&gt;"",E7822="Live"),_xlfn.XLOOKUP(_xlfn.TEXTJOIN(" vs ",,C7822:D7822),Calendar!G:G,Calendar!K:K),"")</f>
        <v/>
      </c>
      <c r="AJ7822" s="61" t="str">
        <f>IF(AND(K7822&lt;&gt;"Match of the Day",K7822&lt;&gt;"Match of the Day 2",K7822&lt;&gt;"Match of the Day Repeat"),"",1+MAX($AJ$10:AJ7821))</f>
        <v/>
      </c>
    </row>
    <row r="7823" spans="34:36" x14ac:dyDescent="0.35">
      <c r="AH7823" s="16" t="str">
        <f>IF(AND(B7823="Premier League",E7823="Live"),_xlfn.XLOOKUP(_xlfn.TEXTJOIN(" vs ",,C7823:D7823),Calendar!G:G,Calendar!B:B),IF(AND(B7823="Premier League",E7823="Highlights"),_xlfn.XLOOKUP(H7823,Calendar!O:O,Calendar!N:N,,-1),""))</f>
        <v/>
      </c>
      <c r="AI7823" s="61" t="str">
        <f>IF(AND(AH7823&lt;&gt;"",E7823="Live"),_xlfn.XLOOKUP(_xlfn.TEXTJOIN(" vs ",,C7823:D7823),Calendar!G:G,Calendar!K:K),"")</f>
        <v/>
      </c>
      <c r="AJ7823" s="61" t="str">
        <f>IF(AND(K7823&lt;&gt;"Match of the Day",K7823&lt;&gt;"Match of the Day 2",K7823&lt;&gt;"Match of the Day Repeat"),"",1+MAX($AJ$10:AJ7822))</f>
        <v/>
      </c>
    </row>
    <row r="7824" spans="34:36" x14ac:dyDescent="0.35">
      <c r="AH7824" s="16" t="str">
        <f>IF(AND(B7824="Premier League",E7824="Live"),_xlfn.XLOOKUP(_xlfn.TEXTJOIN(" vs ",,C7824:D7824),Calendar!G:G,Calendar!B:B),IF(AND(B7824="Premier League",E7824="Highlights"),_xlfn.XLOOKUP(H7824,Calendar!O:O,Calendar!N:N,,-1),""))</f>
        <v/>
      </c>
      <c r="AI7824" s="61" t="str">
        <f>IF(AND(AH7824&lt;&gt;"",E7824="Live"),_xlfn.XLOOKUP(_xlfn.TEXTJOIN(" vs ",,C7824:D7824),Calendar!G:G,Calendar!K:K),"")</f>
        <v/>
      </c>
      <c r="AJ7824" s="61" t="str">
        <f>IF(AND(K7824&lt;&gt;"Match of the Day",K7824&lt;&gt;"Match of the Day 2",K7824&lt;&gt;"Match of the Day Repeat"),"",1+MAX($AJ$10:AJ7823))</f>
        <v/>
      </c>
    </row>
    <row r="7825" spans="34:36" x14ac:dyDescent="0.35">
      <c r="AH7825" s="16" t="str">
        <f>IF(AND(B7825="Premier League",E7825="Live"),_xlfn.XLOOKUP(_xlfn.TEXTJOIN(" vs ",,C7825:D7825),Calendar!G:G,Calendar!B:B),IF(AND(B7825="Premier League",E7825="Highlights"),_xlfn.XLOOKUP(H7825,Calendar!O:O,Calendar!N:N,,-1),""))</f>
        <v/>
      </c>
      <c r="AI7825" s="61" t="str">
        <f>IF(AND(AH7825&lt;&gt;"",E7825="Live"),_xlfn.XLOOKUP(_xlfn.TEXTJOIN(" vs ",,C7825:D7825),Calendar!G:G,Calendar!K:K),"")</f>
        <v/>
      </c>
      <c r="AJ7825" s="61" t="str">
        <f>IF(AND(K7825&lt;&gt;"Match of the Day",K7825&lt;&gt;"Match of the Day 2",K7825&lt;&gt;"Match of the Day Repeat"),"",1+MAX($AJ$10:AJ7824))</f>
        <v/>
      </c>
    </row>
    <row r="7826" spans="34:36" x14ac:dyDescent="0.35">
      <c r="AH7826" s="16" t="str">
        <f>IF(AND(B7826="Premier League",E7826="Live"),_xlfn.XLOOKUP(_xlfn.TEXTJOIN(" vs ",,C7826:D7826),Calendar!G:G,Calendar!B:B),IF(AND(B7826="Premier League",E7826="Highlights"),_xlfn.XLOOKUP(H7826,Calendar!O:O,Calendar!N:N,,-1),""))</f>
        <v/>
      </c>
      <c r="AI7826" s="61" t="str">
        <f>IF(AND(AH7826&lt;&gt;"",E7826="Live"),_xlfn.XLOOKUP(_xlfn.TEXTJOIN(" vs ",,C7826:D7826),Calendar!G:G,Calendar!K:K),"")</f>
        <v/>
      </c>
      <c r="AJ7826" s="61" t="str">
        <f>IF(AND(K7826&lt;&gt;"Match of the Day",K7826&lt;&gt;"Match of the Day 2",K7826&lt;&gt;"Match of the Day Repeat"),"",1+MAX($AJ$10:AJ7825))</f>
        <v/>
      </c>
    </row>
    <row r="7827" spans="34:36" x14ac:dyDescent="0.35">
      <c r="AH7827" s="16" t="str">
        <f>IF(AND(B7827="Premier League",E7827="Live"),_xlfn.XLOOKUP(_xlfn.TEXTJOIN(" vs ",,C7827:D7827),Calendar!G:G,Calendar!B:B),IF(AND(B7827="Premier League",E7827="Highlights"),_xlfn.XLOOKUP(H7827,Calendar!O:O,Calendar!N:N,,-1),""))</f>
        <v/>
      </c>
      <c r="AI7827" s="61" t="str">
        <f>IF(AND(AH7827&lt;&gt;"",E7827="Live"),_xlfn.XLOOKUP(_xlfn.TEXTJOIN(" vs ",,C7827:D7827),Calendar!G:G,Calendar!K:K),"")</f>
        <v/>
      </c>
      <c r="AJ7827" s="61" t="str">
        <f>IF(AND(K7827&lt;&gt;"Match of the Day",K7827&lt;&gt;"Match of the Day 2",K7827&lt;&gt;"Match of the Day Repeat"),"",1+MAX($AJ$10:AJ7826))</f>
        <v/>
      </c>
    </row>
    <row r="7828" spans="34:36" x14ac:dyDescent="0.35">
      <c r="AH7828" s="16" t="str">
        <f>IF(AND(B7828="Premier League",E7828="Live"),_xlfn.XLOOKUP(_xlfn.TEXTJOIN(" vs ",,C7828:D7828),Calendar!G:G,Calendar!B:B),IF(AND(B7828="Premier League",E7828="Highlights"),_xlfn.XLOOKUP(H7828,Calendar!O:O,Calendar!N:N,,-1),""))</f>
        <v/>
      </c>
      <c r="AI7828" s="61" t="str">
        <f>IF(AND(AH7828&lt;&gt;"",E7828="Live"),_xlfn.XLOOKUP(_xlfn.TEXTJOIN(" vs ",,C7828:D7828),Calendar!G:G,Calendar!K:K),"")</f>
        <v/>
      </c>
      <c r="AJ7828" s="61" t="str">
        <f>IF(AND(K7828&lt;&gt;"Match of the Day",K7828&lt;&gt;"Match of the Day 2",K7828&lt;&gt;"Match of the Day Repeat"),"",1+MAX($AJ$10:AJ7827))</f>
        <v/>
      </c>
    </row>
    <row r="7829" spans="34:36" x14ac:dyDescent="0.35">
      <c r="AH7829" s="16" t="str">
        <f>IF(AND(B7829="Premier League",E7829="Live"),_xlfn.XLOOKUP(_xlfn.TEXTJOIN(" vs ",,C7829:D7829),Calendar!G:G,Calendar!B:B),IF(AND(B7829="Premier League",E7829="Highlights"),_xlfn.XLOOKUP(H7829,Calendar!O:O,Calendar!N:N,,-1),""))</f>
        <v/>
      </c>
      <c r="AI7829" s="61" t="str">
        <f>IF(AND(AH7829&lt;&gt;"",E7829="Live"),_xlfn.XLOOKUP(_xlfn.TEXTJOIN(" vs ",,C7829:D7829),Calendar!G:G,Calendar!K:K),"")</f>
        <v/>
      </c>
      <c r="AJ7829" s="61" t="str">
        <f>IF(AND(K7829&lt;&gt;"Match of the Day",K7829&lt;&gt;"Match of the Day 2",K7829&lt;&gt;"Match of the Day Repeat"),"",1+MAX($AJ$10:AJ7828))</f>
        <v/>
      </c>
    </row>
    <row r="7830" spans="34:36" x14ac:dyDescent="0.35">
      <c r="AH7830" s="16" t="str">
        <f>IF(AND(B7830="Premier League",E7830="Live"),_xlfn.XLOOKUP(_xlfn.TEXTJOIN(" vs ",,C7830:D7830),Calendar!G:G,Calendar!B:B),IF(AND(B7830="Premier League",E7830="Highlights"),_xlfn.XLOOKUP(H7830,Calendar!O:O,Calendar!N:N,,-1),""))</f>
        <v/>
      </c>
      <c r="AI7830" s="61" t="str">
        <f>IF(AND(AH7830&lt;&gt;"",E7830="Live"),_xlfn.XLOOKUP(_xlfn.TEXTJOIN(" vs ",,C7830:D7830),Calendar!G:G,Calendar!K:K),"")</f>
        <v/>
      </c>
      <c r="AJ7830" s="61" t="str">
        <f>IF(AND(K7830&lt;&gt;"Match of the Day",K7830&lt;&gt;"Match of the Day 2",K7830&lt;&gt;"Match of the Day Repeat"),"",1+MAX($AJ$10:AJ7829))</f>
        <v/>
      </c>
    </row>
    <row r="7831" spans="34:36" x14ac:dyDescent="0.35">
      <c r="AH7831" s="16" t="str">
        <f>IF(AND(B7831="Premier League",E7831="Live"),_xlfn.XLOOKUP(_xlfn.TEXTJOIN(" vs ",,C7831:D7831),Calendar!G:G,Calendar!B:B),IF(AND(B7831="Premier League",E7831="Highlights"),_xlfn.XLOOKUP(H7831,Calendar!O:O,Calendar!N:N,,-1),""))</f>
        <v/>
      </c>
      <c r="AI7831" s="61" t="str">
        <f>IF(AND(AH7831&lt;&gt;"",E7831="Live"),_xlfn.XLOOKUP(_xlfn.TEXTJOIN(" vs ",,C7831:D7831),Calendar!G:G,Calendar!K:K),"")</f>
        <v/>
      </c>
      <c r="AJ7831" s="61" t="str">
        <f>IF(AND(K7831&lt;&gt;"Match of the Day",K7831&lt;&gt;"Match of the Day 2",K7831&lt;&gt;"Match of the Day Repeat"),"",1+MAX($AJ$10:AJ7830))</f>
        <v/>
      </c>
    </row>
    <row r="7832" spans="34:36" x14ac:dyDescent="0.35">
      <c r="AH7832" s="16" t="str">
        <f>IF(AND(B7832="Premier League",E7832="Live"),_xlfn.XLOOKUP(_xlfn.TEXTJOIN(" vs ",,C7832:D7832),Calendar!G:G,Calendar!B:B),IF(AND(B7832="Premier League",E7832="Highlights"),_xlfn.XLOOKUP(H7832,Calendar!O:O,Calendar!N:N,,-1),""))</f>
        <v/>
      </c>
      <c r="AI7832" s="61" t="str">
        <f>IF(AND(AH7832&lt;&gt;"",E7832="Live"),_xlfn.XLOOKUP(_xlfn.TEXTJOIN(" vs ",,C7832:D7832),Calendar!G:G,Calendar!K:K),"")</f>
        <v/>
      </c>
      <c r="AJ7832" s="61" t="str">
        <f>IF(AND(K7832&lt;&gt;"Match of the Day",K7832&lt;&gt;"Match of the Day 2",K7832&lt;&gt;"Match of the Day Repeat"),"",1+MAX($AJ$10:AJ7831))</f>
        <v/>
      </c>
    </row>
    <row r="7833" spans="34:36" x14ac:dyDescent="0.35">
      <c r="AH7833" s="16" t="str">
        <f>IF(AND(B7833="Premier League",E7833="Live"),_xlfn.XLOOKUP(_xlfn.TEXTJOIN(" vs ",,C7833:D7833),Calendar!G:G,Calendar!B:B),IF(AND(B7833="Premier League",E7833="Highlights"),_xlfn.XLOOKUP(H7833,Calendar!O:O,Calendar!N:N,,-1),""))</f>
        <v/>
      </c>
      <c r="AI7833" s="61" t="str">
        <f>IF(AND(AH7833&lt;&gt;"",E7833="Live"),_xlfn.XLOOKUP(_xlfn.TEXTJOIN(" vs ",,C7833:D7833),Calendar!G:G,Calendar!K:K),"")</f>
        <v/>
      </c>
      <c r="AJ7833" s="61" t="str">
        <f>IF(AND(K7833&lt;&gt;"Match of the Day",K7833&lt;&gt;"Match of the Day 2",K7833&lt;&gt;"Match of the Day Repeat"),"",1+MAX($AJ$10:AJ7832))</f>
        <v/>
      </c>
    </row>
    <row r="7834" spans="34:36" x14ac:dyDescent="0.35">
      <c r="AH7834" s="16" t="str">
        <f>IF(AND(B7834="Premier League",E7834="Live"),_xlfn.XLOOKUP(_xlfn.TEXTJOIN(" vs ",,C7834:D7834),Calendar!G:G,Calendar!B:B),IF(AND(B7834="Premier League",E7834="Highlights"),_xlfn.XLOOKUP(H7834,Calendar!O:O,Calendar!N:N,,-1),""))</f>
        <v/>
      </c>
      <c r="AI7834" s="61" t="str">
        <f>IF(AND(AH7834&lt;&gt;"",E7834="Live"),_xlfn.XLOOKUP(_xlfn.TEXTJOIN(" vs ",,C7834:D7834),Calendar!G:G,Calendar!K:K),"")</f>
        <v/>
      </c>
      <c r="AJ7834" s="61" t="str">
        <f>IF(AND(K7834&lt;&gt;"Match of the Day",K7834&lt;&gt;"Match of the Day 2",K7834&lt;&gt;"Match of the Day Repeat"),"",1+MAX($AJ$10:AJ7833))</f>
        <v/>
      </c>
    </row>
    <row r="7835" spans="34:36" x14ac:dyDescent="0.35">
      <c r="AH7835" s="16" t="str">
        <f>IF(AND(B7835="Premier League",E7835="Live"),_xlfn.XLOOKUP(_xlfn.TEXTJOIN(" vs ",,C7835:D7835),Calendar!G:G,Calendar!B:B),IF(AND(B7835="Premier League",E7835="Highlights"),_xlfn.XLOOKUP(H7835,Calendar!O:O,Calendar!N:N,,-1),""))</f>
        <v/>
      </c>
      <c r="AI7835" s="61" t="str">
        <f>IF(AND(AH7835&lt;&gt;"",E7835="Live"),_xlfn.XLOOKUP(_xlfn.TEXTJOIN(" vs ",,C7835:D7835),Calendar!G:G,Calendar!K:K),"")</f>
        <v/>
      </c>
      <c r="AJ7835" s="61" t="str">
        <f>IF(AND(K7835&lt;&gt;"Match of the Day",K7835&lt;&gt;"Match of the Day 2",K7835&lt;&gt;"Match of the Day Repeat"),"",1+MAX($AJ$10:AJ7834))</f>
        <v/>
      </c>
    </row>
    <row r="7836" spans="34:36" x14ac:dyDescent="0.35">
      <c r="AH7836" s="16" t="str">
        <f>IF(AND(B7836="Premier League",E7836="Live"),_xlfn.XLOOKUP(_xlfn.TEXTJOIN(" vs ",,C7836:D7836),Calendar!G:G,Calendar!B:B),IF(AND(B7836="Premier League",E7836="Highlights"),_xlfn.XLOOKUP(H7836,Calendar!O:O,Calendar!N:N,,-1),""))</f>
        <v/>
      </c>
      <c r="AI7836" s="61" t="str">
        <f>IF(AND(AH7836&lt;&gt;"",E7836="Live"),_xlfn.XLOOKUP(_xlfn.TEXTJOIN(" vs ",,C7836:D7836),Calendar!G:G,Calendar!K:K),"")</f>
        <v/>
      </c>
      <c r="AJ7836" s="61" t="str">
        <f>IF(AND(K7836&lt;&gt;"Match of the Day",K7836&lt;&gt;"Match of the Day 2",K7836&lt;&gt;"Match of the Day Repeat"),"",1+MAX($AJ$10:AJ7835))</f>
        <v/>
      </c>
    </row>
    <row r="7837" spans="34:36" x14ac:dyDescent="0.35">
      <c r="AH7837" s="16" t="str">
        <f>IF(AND(B7837="Premier League",E7837="Live"),_xlfn.XLOOKUP(_xlfn.TEXTJOIN(" vs ",,C7837:D7837),Calendar!G:G,Calendar!B:B),IF(AND(B7837="Premier League",E7837="Highlights"),_xlfn.XLOOKUP(H7837,Calendar!O:O,Calendar!N:N,,-1),""))</f>
        <v/>
      </c>
      <c r="AI7837" s="61" t="str">
        <f>IF(AND(AH7837&lt;&gt;"",E7837="Live"),_xlfn.XLOOKUP(_xlfn.TEXTJOIN(" vs ",,C7837:D7837),Calendar!G:G,Calendar!K:K),"")</f>
        <v/>
      </c>
      <c r="AJ7837" s="61" t="str">
        <f>IF(AND(K7837&lt;&gt;"Match of the Day",K7837&lt;&gt;"Match of the Day 2",K7837&lt;&gt;"Match of the Day Repeat"),"",1+MAX($AJ$10:AJ7836))</f>
        <v/>
      </c>
    </row>
    <row r="7838" spans="34:36" x14ac:dyDescent="0.35">
      <c r="AH7838" s="16" t="str">
        <f>IF(AND(B7838="Premier League",E7838="Live"),_xlfn.XLOOKUP(_xlfn.TEXTJOIN(" vs ",,C7838:D7838),Calendar!G:G,Calendar!B:B),IF(AND(B7838="Premier League",E7838="Highlights"),_xlfn.XLOOKUP(H7838,Calendar!O:O,Calendar!N:N,,-1),""))</f>
        <v/>
      </c>
      <c r="AI7838" s="61" t="str">
        <f>IF(AND(AH7838&lt;&gt;"",E7838="Live"),_xlfn.XLOOKUP(_xlfn.TEXTJOIN(" vs ",,C7838:D7838),Calendar!G:G,Calendar!K:K),"")</f>
        <v/>
      </c>
      <c r="AJ7838" s="61" t="str">
        <f>IF(AND(K7838&lt;&gt;"Match of the Day",K7838&lt;&gt;"Match of the Day 2",K7838&lt;&gt;"Match of the Day Repeat"),"",1+MAX($AJ$10:AJ7837))</f>
        <v/>
      </c>
    </row>
    <row r="7839" spans="34:36" x14ac:dyDescent="0.35">
      <c r="AH7839" s="16" t="str">
        <f>IF(AND(B7839="Premier League",E7839="Live"),_xlfn.XLOOKUP(_xlfn.TEXTJOIN(" vs ",,C7839:D7839),Calendar!G:G,Calendar!B:B),IF(AND(B7839="Premier League",E7839="Highlights"),_xlfn.XLOOKUP(H7839,Calendar!O:O,Calendar!N:N,,-1),""))</f>
        <v/>
      </c>
      <c r="AI7839" s="61" t="str">
        <f>IF(AND(AH7839&lt;&gt;"",E7839="Live"),_xlfn.XLOOKUP(_xlfn.TEXTJOIN(" vs ",,C7839:D7839),Calendar!G:G,Calendar!K:K),"")</f>
        <v/>
      </c>
      <c r="AJ7839" s="61" t="str">
        <f>IF(AND(K7839&lt;&gt;"Match of the Day",K7839&lt;&gt;"Match of the Day 2",K7839&lt;&gt;"Match of the Day Repeat"),"",1+MAX($AJ$10:AJ7838))</f>
        <v/>
      </c>
    </row>
    <row r="7840" spans="34:36" x14ac:dyDescent="0.35">
      <c r="AH7840" s="16" t="str">
        <f>IF(AND(B7840="Premier League",E7840="Live"),_xlfn.XLOOKUP(_xlfn.TEXTJOIN(" vs ",,C7840:D7840),Calendar!G:G,Calendar!B:B),IF(AND(B7840="Premier League",E7840="Highlights"),_xlfn.XLOOKUP(H7840,Calendar!O:O,Calendar!N:N,,-1),""))</f>
        <v/>
      </c>
      <c r="AI7840" s="61" t="str">
        <f>IF(AND(AH7840&lt;&gt;"",E7840="Live"),_xlfn.XLOOKUP(_xlfn.TEXTJOIN(" vs ",,C7840:D7840),Calendar!G:G,Calendar!K:K),"")</f>
        <v/>
      </c>
      <c r="AJ7840" s="61" t="str">
        <f>IF(AND(K7840&lt;&gt;"Match of the Day",K7840&lt;&gt;"Match of the Day 2",K7840&lt;&gt;"Match of the Day Repeat"),"",1+MAX($AJ$10:AJ7839))</f>
        <v/>
      </c>
    </row>
    <row r="7841" spans="34:36" x14ac:dyDescent="0.35">
      <c r="AH7841" s="16" t="str">
        <f>IF(AND(B7841="Premier League",E7841="Live"),_xlfn.XLOOKUP(_xlfn.TEXTJOIN(" vs ",,C7841:D7841),Calendar!G:G,Calendar!B:B),IF(AND(B7841="Premier League",E7841="Highlights"),_xlfn.XLOOKUP(H7841,Calendar!O:O,Calendar!N:N,,-1),""))</f>
        <v/>
      </c>
      <c r="AI7841" s="61" t="str">
        <f>IF(AND(AH7841&lt;&gt;"",E7841="Live"),_xlfn.XLOOKUP(_xlfn.TEXTJOIN(" vs ",,C7841:D7841),Calendar!G:G,Calendar!K:K),"")</f>
        <v/>
      </c>
      <c r="AJ7841" s="61" t="str">
        <f>IF(AND(K7841&lt;&gt;"Match of the Day",K7841&lt;&gt;"Match of the Day 2",K7841&lt;&gt;"Match of the Day Repeat"),"",1+MAX($AJ$10:AJ7840))</f>
        <v/>
      </c>
    </row>
    <row r="7842" spans="34:36" x14ac:dyDescent="0.35">
      <c r="AH7842" s="16" t="str">
        <f>IF(AND(B7842="Premier League",E7842="Live"),_xlfn.XLOOKUP(_xlfn.TEXTJOIN(" vs ",,C7842:D7842),Calendar!G:G,Calendar!B:B),IF(AND(B7842="Premier League",E7842="Highlights"),_xlfn.XLOOKUP(H7842,Calendar!O:O,Calendar!N:N,,-1),""))</f>
        <v/>
      </c>
      <c r="AI7842" s="61" t="str">
        <f>IF(AND(AH7842&lt;&gt;"",E7842="Live"),_xlfn.XLOOKUP(_xlfn.TEXTJOIN(" vs ",,C7842:D7842),Calendar!G:G,Calendar!K:K),"")</f>
        <v/>
      </c>
      <c r="AJ7842" s="61" t="str">
        <f>IF(AND(K7842&lt;&gt;"Match of the Day",K7842&lt;&gt;"Match of the Day 2",K7842&lt;&gt;"Match of the Day Repeat"),"",1+MAX($AJ$10:AJ7841))</f>
        <v/>
      </c>
    </row>
    <row r="7843" spans="34:36" x14ac:dyDescent="0.35">
      <c r="AH7843" s="16" t="str">
        <f>IF(AND(B7843="Premier League",E7843="Live"),_xlfn.XLOOKUP(_xlfn.TEXTJOIN(" vs ",,C7843:D7843),Calendar!G:G,Calendar!B:B),IF(AND(B7843="Premier League",E7843="Highlights"),_xlfn.XLOOKUP(H7843,Calendar!O:O,Calendar!N:N,,-1),""))</f>
        <v/>
      </c>
      <c r="AI7843" s="61" t="str">
        <f>IF(AND(AH7843&lt;&gt;"",E7843="Live"),_xlfn.XLOOKUP(_xlfn.TEXTJOIN(" vs ",,C7843:D7843),Calendar!G:G,Calendar!K:K),"")</f>
        <v/>
      </c>
      <c r="AJ7843" s="61" t="str">
        <f>IF(AND(K7843&lt;&gt;"Match of the Day",K7843&lt;&gt;"Match of the Day 2",K7843&lt;&gt;"Match of the Day Repeat"),"",1+MAX($AJ$10:AJ7842))</f>
        <v/>
      </c>
    </row>
    <row r="7844" spans="34:36" x14ac:dyDescent="0.35">
      <c r="AH7844" s="16" t="str">
        <f>IF(AND(B7844="Premier League",E7844="Live"),_xlfn.XLOOKUP(_xlfn.TEXTJOIN(" vs ",,C7844:D7844),Calendar!G:G,Calendar!B:B),IF(AND(B7844="Premier League",E7844="Highlights"),_xlfn.XLOOKUP(H7844,Calendar!O:O,Calendar!N:N,,-1),""))</f>
        <v/>
      </c>
      <c r="AI7844" s="61" t="str">
        <f>IF(AND(AH7844&lt;&gt;"",E7844="Live"),_xlfn.XLOOKUP(_xlfn.TEXTJOIN(" vs ",,C7844:D7844),Calendar!G:G,Calendar!K:K),"")</f>
        <v/>
      </c>
      <c r="AJ7844" s="61" t="str">
        <f>IF(AND(K7844&lt;&gt;"Match of the Day",K7844&lt;&gt;"Match of the Day 2",K7844&lt;&gt;"Match of the Day Repeat"),"",1+MAX($AJ$10:AJ7843))</f>
        <v/>
      </c>
    </row>
    <row r="7845" spans="34:36" x14ac:dyDescent="0.35">
      <c r="AH7845" s="16" t="str">
        <f>IF(AND(B7845="Premier League",E7845="Live"),_xlfn.XLOOKUP(_xlfn.TEXTJOIN(" vs ",,C7845:D7845),Calendar!G:G,Calendar!B:B),IF(AND(B7845="Premier League",E7845="Highlights"),_xlfn.XLOOKUP(H7845,Calendar!O:O,Calendar!N:N,,-1),""))</f>
        <v/>
      </c>
      <c r="AI7845" s="61" t="str">
        <f>IF(AND(AH7845&lt;&gt;"",E7845="Live"),_xlfn.XLOOKUP(_xlfn.TEXTJOIN(" vs ",,C7845:D7845),Calendar!G:G,Calendar!K:K),"")</f>
        <v/>
      </c>
      <c r="AJ7845" s="61" t="str">
        <f>IF(AND(K7845&lt;&gt;"Match of the Day",K7845&lt;&gt;"Match of the Day 2",K7845&lt;&gt;"Match of the Day Repeat"),"",1+MAX($AJ$10:AJ7844))</f>
        <v/>
      </c>
    </row>
    <row r="7846" spans="34:36" x14ac:dyDescent="0.35">
      <c r="AH7846" s="16" t="str">
        <f>IF(AND(B7846="Premier League",E7846="Live"),_xlfn.XLOOKUP(_xlfn.TEXTJOIN(" vs ",,C7846:D7846),Calendar!G:G,Calendar!B:B),IF(AND(B7846="Premier League",E7846="Highlights"),_xlfn.XLOOKUP(H7846,Calendar!O:O,Calendar!N:N,,-1),""))</f>
        <v/>
      </c>
      <c r="AI7846" s="61" t="str">
        <f>IF(AND(AH7846&lt;&gt;"",E7846="Live"),_xlfn.XLOOKUP(_xlfn.TEXTJOIN(" vs ",,C7846:D7846),Calendar!G:G,Calendar!K:K),"")</f>
        <v/>
      </c>
      <c r="AJ7846" s="61" t="str">
        <f>IF(AND(K7846&lt;&gt;"Match of the Day",K7846&lt;&gt;"Match of the Day 2",K7846&lt;&gt;"Match of the Day Repeat"),"",1+MAX($AJ$10:AJ7845))</f>
        <v/>
      </c>
    </row>
    <row r="7847" spans="34:36" x14ac:dyDescent="0.35">
      <c r="AH7847" s="16" t="str">
        <f>IF(AND(B7847="Premier League",E7847="Live"),_xlfn.XLOOKUP(_xlfn.TEXTJOIN(" vs ",,C7847:D7847),Calendar!G:G,Calendar!B:B),IF(AND(B7847="Premier League",E7847="Highlights"),_xlfn.XLOOKUP(H7847,Calendar!O:O,Calendar!N:N,,-1),""))</f>
        <v/>
      </c>
      <c r="AI7847" s="61" t="str">
        <f>IF(AND(AH7847&lt;&gt;"",E7847="Live"),_xlfn.XLOOKUP(_xlfn.TEXTJOIN(" vs ",,C7847:D7847),Calendar!G:G,Calendar!K:K),"")</f>
        <v/>
      </c>
      <c r="AJ7847" s="61" t="str">
        <f>IF(AND(K7847&lt;&gt;"Match of the Day",K7847&lt;&gt;"Match of the Day 2",K7847&lt;&gt;"Match of the Day Repeat"),"",1+MAX($AJ$10:AJ7846))</f>
        <v/>
      </c>
    </row>
    <row r="7848" spans="34:36" x14ac:dyDescent="0.35">
      <c r="AH7848" s="16" t="str">
        <f>IF(AND(B7848="Premier League",E7848="Live"),_xlfn.XLOOKUP(_xlfn.TEXTJOIN(" vs ",,C7848:D7848),Calendar!G:G,Calendar!B:B),IF(AND(B7848="Premier League",E7848="Highlights"),_xlfn.XLOOKUP(H7848,Calendar!O:O,Calendar!N:N,,-1),""))</f>
        <v/>
      </c>
      <c r="AI7848" s="61" t="str">
        <f>IF(AND(AH7848&lt;&gt;"",E7848="Live"),_xlfn.XLOOKUP(_xlfn.TEXTJOIN(" vs ",,C7848:D7848),Calendar!G:G,Calendar!K:K),"")</f>
        <v/>
      </c>
      <c r="AJ7848" s="61" t="str">
        <f>IF(AND(K7848&lt;&gt;"Match of the Day",K7848&lt;&gt;"Match of the Day 2",K7848&lt;&gt;"Match of the Day Repeat"),"",1+MAX($AJ$10:AJ7847))</f>
        <v/>
      </c>
    </row>
    <row r="7849" spans="34:36" x14ac:dyDescent="0.35">
      <c r="AH7849" s="16" t="str">
        <f>IF(AND(B7849="Premier League",E7849="Live"),_xlfn.XLOOKUP(_xlfn.TEXTJOIN(" vs ",,C7849:D7849),Calendar!G:G,Calendar!B:B),IF(AND(B7849="Premier League",E7849="Highlights"),_xlfn.XLOOKUP(H7849,Calendar!O:O,Calendar!N:N,,-1),""))</f>
        <v/>
      </c>
      <c r="AI7849" s="61" t="str">
        <f>IF(AND(AH7849&lt;&gt;"",E7849="Live"),_xlfn.XLOOKUP(_xlfn.TEXTJOIN(" vs ",,C7849:D7849),Calendar!G:G,Calendar!K:K),"")</f>
        <v/>
      </c>
      <c r="AJ7849" s="61" t="str">
        <f>IF(AND(K7849&lt;&gt;"Match of the Day",K7849&lt;&gt;"Match of the Day 2",K7849&lt;&gt;"Match of the Day Repeat"),"",1+MAX($AJ$10:AJ7848))</f>
        <v/>
      </c>
    </row>
    <row r="7850" spans="34:36" x14ac:dyDescent="0.35">
      <c r="AH7850" s="16" t="str">
        <f>IF(AND(B7850="Premier League",E7850="Live"),_xlfn.XLOOKUP(_xlfn.TEXTJOIN(" vs ",,C7850:D7850),Calendar!G:G,Calendar!B:B),IF(AND(B7850="Premier League",E7850="Highlights"),_xlfn.XLOOKUP(H7850,Calendar!O:O,Calendar!N:N,,-1),""))</f>
        <v/>
      </c>
      <c r="AI7850" s="61" t="str">
        <f>IF(AND(AH7850&lt;&gt;"",E7850="Live"),_xlfn.XLOOKUP(_xlfn.TEXTJOIN(" vs ",,C7850:D7850),Calendar!G:G,Calendar!K:K),"")</f>
        <v/>
      </c>
      <c r="AJ7850" s="61" t="str">
        <f>IF(AND(K7850&lt;&gt;"Match of the Day",K7850&lt;&gt;"Match of the Day 2",K7850&lt;&gt;"Match of the Day Repeat"),"",1+MAX($AJ$10:AJ7849))</f>
        <v/>
      </c>
    </row>
    <row r="7851" spans="34:36" x14ac:dyDescent="0.35">
      <c r="AH7851" s="16" t="str">
        <f>IF(AND(B7851="Premier League",E7851="Live"),_xlfn.XLOOKUP(_xlfn.TEXTJOIN(" vs ",,C7851:D7851),Calendar!G:G,Calendar!B:B),IF(AND(B7851="Premier League",E7851="Highlights"),_xlfn.XLOOKUP(H7851,Calendar!O:O,Calendar!N:N,,-1),""))</f>
        <v/>
      </c>
      <c r="AI7851" s="61" t="str">
        <f>IF(AND(AH7851&lt;&gt;"",E7851="Live"),_xlfn.XLOOKUP(_xlfn.TEXTJOIN(" vs ",,C7851:D7851),Calendar!G:G,Calendar!K:K),"")</f>
        <v/>
      </c>
      <c r="AJ7851" s="61" t="str">
        <f>IF(AND(K7851&lt;&gt;"Match of the Day",K7851&lt;&gt;"Match of the Day 2",K7851&lt;&gt;"Match of the Day Repeat"),"",1+MAX($AJ$10:AJ7850))</f>
        <v/>
      </c>
    </row>
    <row r="7852" spans="34:36" x14ac:dyDescent="0.35">
      <c r="AH7852" s="16" t="str">
        <f>IF(AND(B7852="Premier League",E7852="Live"),_xlfn.XLOOKUP(_xlfn.TEXTJOIN(" vs ",,C7852:D7852),Calendar!G:G,Calendar!B:B),IF(AND(B7852="Premier League",E7852="Highlights"),_xlfn.XLOOKUP(H7852,Calendar!O:O,Calendar!N:N,,-1),""))</f>
        <v/>
      </c>
      <c r="AI7852" s="61" t="str">
        <f>IF(AND(AH7852&lt;&gt;"",E7852="Live"),_xlfn.XLOOKUP(_xlfn.TEXTJOIN(" vs ",,C7852:D7852),Calendar!G:G,Calendar!K:K),"")</f>
        <v/>
      </c>
      <c r="AJ7852" s="61" t="str">
        <f>IF(AND(K7852&lt;&gt;"Match of the Day",K7852&lt;&gt;"Match of the Day 2",K7852&lt;&gt;"Match of the Day Repeat"),"",1+MAX($AJ$10:AJ7851))</f>
        <v/>
      </c>
    </row>
    <row r="7853" spans="34:36" x14ac:dyDescent="0.35">
      <c r="AH7853" s="16" t="str">
        <f>IF(AND(B7853="Premier League",E7853="Live"),_xlfn.XLOOKUP(_xlfn.TEXTJOIN(" vs ",,C7853:D7853),Calendar!G:G,Calendar!B:B),IF(AND(B7853="Premier League",E7853="Highlights"),_xlfn.XLOOKUP(H7853,Calendar!O:O,Calendar!N:N,,-1),""))</f>
        <v/>
      </c>
      <c r="AI7853" s="61" t="str">
        <f>IF(AND(AH7853&lt;&gt;"",E7853="Live"),_xlfn.XLOOKUP(_xlfn.TEXTJOIN(" vs ",,C7853:D7853),Calendar!G:G,Calendar!K:K),"")</f>
        <v/>
      </c>
      <c r="AJ7853" s="61" t="str">
        <f>IF(AND(K7853&lt;&gt;"Match of the Day",K7853&lt;&gt;"Match of the Day 2",K7853&lt;&gt;"Match of the Day Repeat"),"",1+MAX($AJ$10:AJ7852))</f>
        <v/>
      </c>
    </row>
    <row r="7854" spans="34:36" x14ac:dyDescent="0.35">
      <c r="AH7854" s="16" t="str">
        <f>IF(AND(B7854="Premier League",E7854="Live"),_xlfn.XLOOKUP(_xlfn.TEXTJOIN(" vs ",,C7854:D7854),Calendar!G:G,Calendar!B:B),IF(AND(B7854="Premier League",E7854="Highlights"),_xlfn.XLOOKUP(H7854,Calendar!O:O,Calendar!N:N,,-1),""))</f>
        <v/>
      </c>
      <c r="AI7854" s="61" t="str">
        <f>IF(AND(AH7854&lt;&gt;"",E7854="Live"),_xlfn.XLOOKUP(_xlfn.TEXTJOIN(" vs ",,C7854:D7854),Calendar!G:G,Calendar!K:K),"")</f>
        <v/>
      </c>
      <c r="AJ7854" s="61" t="str">
        <f>IF(AND(K7854&lt;&gt;"Match of the Day",K7854&lt;&gt;"Match of the Day 2",K7854&lt;&gt;"Match of the Day Repeat"),"",1+MAX($AJ$10:AJ7853))</f>
        <v/>
      </c>
    </row>
    <row r="7855" spans="34:36" x14ac:dyDescent="0.35">
      <c r="AH7855" s="16" t="str">
        <f>IF(AND(B7855="Premier League",E7855="Live"),_xlfn.XLOOKUP(_xlfn.TEXTJOIN(" vs ",,C7855:D7855),Calendar!G:G,Calendar!B:B),IF(AND(B7855="Premier League",E7855="Highlights"),_xlfn.XLOOKUP(H7855,Calendar!O:O,Calendar!N:N,,-1),""))</f>
        <v/>
      </c>
      <c r="AI7855" s="61" t="str">
        <f>IF(AND(AH7855&lt;&gt;"",E7855="Live"),_xlfn.XLOOKUP(_xlfn.TEXTJOIN(" vs ",,C7855:D7855),Calendar!G:G,Calendar!K:K),"")</f>
        <v/>
      </c>
      <c r="AJ7855" s="61" t="str">
        <f>IF(AND(K7855&lt;&gt;"Match of the Day",K7855&lt;&gt;"Match of the Day 2",K7855&lt;&gt;"Match of the Day Repeat"),"",1+MAX($AJ$10:AJ7854))</f>
        <v/>
      </c>
    </row>
    <row r="7856" spans="34:36" x14ac:dyDescent="0.35">
      <c r="AH7856" s="16" t="str">
        <f>IF(AND(B7856="Premier League",E7856="Live"),_xlfn.XLOOKUP(_xlfn.TEXTJOIN(" vs ",,C7856:D7856),Calendar!G:G,Calendar!B:B),IF(AND(B7856="Premier League",E7856="Highlights"),_xlfn.XLOOKUP(H7856,Calendar!O:O,Calendar!N:N,,-1),""))</f>
        <v/>
      </c>
      <c r="AI7856" s="61" t="str">
        <f>IF(AND(AH7856&lt;&gt;"",E7856="Live"),_xlfn.XLOOKUP(_xlfn.TEXTJOIN(" vs ",,C7856:D7856),Calendar!G:G,Calendar!K:K),"")</f>
        <v/>
      </c>
      <c r="AJ7856" s="61" t="str">
        <f>IF(AND(K7856&lt;&gt;"Match of the Day",K7856&lt;&gt;"Match of the Day 2",K7856&lt;&gt;"Match of the Day Repeat"),"",1+MAX($AJ$10:AJ7855))</f>
        <v/>
      </c>
    </row>
    <row r="7857" spans="34:36" x14ac:dyDescent="0.35">
      <c r="AH7857" s="16" t="str">
        <f>IF(AND(B7857="Premier League",E7857="Live"),_xlfn.XLOOKUP(_xlfn.TEXTJOIN(" vs ",,C7857:D7857),Calendar!G:G,Calendar!B:B),IF(AND(B7857="Premier League",E7857="Highlights"),_xlfn.XLOOKUP(H7857,Calendar!O:O,Calendar!N:N,,-1),""))</f>
        <v/>
      </c>
      <c r="AI7857" s="61" t="str">
        <f>IF(AND(AH7857&lt;&gt;"",E7857="Live"),_xlfn.XLOOKUP(_xlfn.TEXTJOIN(" vs ",,C7857:D7857),Calendar!G:G,Calendar!K:K),"")</f>
        <v/>
      </c>
      <c r="AJ7857" s="61" t="str">
        <f>IF(AND(K7857&lt;&gt;"Match of the Day",K7857&lt;&gt;"Match of the Day 2",K7857&lt;&gt;"Match of the Day Repeat"),"",1+MAX($AJ$10:AJ7856))</f>
        <v/>
      </c>
    </row>
    <row r="7858" spans="34:36" x14ac:dyDescent="0.35">
      <c r="AH7858" s="16" t="str">
        <f>IF(AND(B7858="Premier League",E7858="Live"),_xlfn.XLOOKUP(_xlfn.TEXTJOIN(" vs ",,C7858:D7858),Calendar!G:G,Calendar!B:B),IF(AND(B7858="Premier League",E7858="Highlights"),_xlfn.XLOOKUP(H7858,Calendar!O:O,Calendar!N:N,,-1),""))</f>
        <v/>
      </c>
      <c r="AI7858" s="61" t="str">
        <f>IF(AND(AH7858&lt;&gt;"",E7858="Live"),_xlfn.XLOOKUP(_xlfn.TEXTJOIN(" vs ",,C7858:D7858),Calendar!G:G,Calendar!K:K),"")</f>
        <v/>
      </c>
      <c r="AJ7858" s="61" t="str">
        <f>IF(AND(K7858&lt;&gt;"Match of the Day",K7858&lt;&gt;"Match of the Day 2",K7858&lt;&gt;"Match of the Day Repeat"),"",1+MAX($AJ$10:AJ7857))</f>
        <v/>
      </c>
    </row>
    <row r="7859" spans="34:36" x14ac:dyDescent="0.35">
      <c r="AH7859" s="16" t="str">
        <f>IF(AND(B7859="Premier League",E7859="Live"),_xlfn.XLOOKUP(_xlfn.TEXTJOIN(" vs ",,C7859:D7859),Calendar!G:G,Calendar!B:B),IF(AND(B7859="Premier League",E7859="Highlights"),_xlfn.XLOOKUP(H7859,Calendar!O:O,Calendar!N:N,,-1),""))</f>
        <v/>
      </c>
      <c r="AI7859" s="61" t="str">
        <f>IF(AND(AH7859&lt;&gt;"",E7859="Live"),_xlfn.XLOOKUP(_xlfn.TEXTJOIN(" vs ",,C7859:D7859),Calendar!G:G,Calendar!K:K),"")</f>
        <v/>
      </c>
      <c r="AJ7859" s="61" t="str">
        <f>IF(AND(K7859&lt;&gt;"Match of the Day",K7859&lt;&gt;"Match of the Day 2",K7859&lt;&gt;"Match of the Day Repeat"),"",1+MAX($AJ$10:AJ7858))</f>
        <v/>
      </c>
    </row>
    <row r="7860" spans="34:36" x14ac:dyDescent="0.35">
      <c r="AH7860" s="16" t="str">
        <f>IF(AND(B7860="Premier League",E7860="Live"),_xlfn.XLOOKUP(_xlfn.TEXTJOIN(" vs ",,C7860:D7860),Calendar!G:G,Calendar!B:B),IF(AND(B7860="Premier League",E7860="Highlights"),_xlfn.XLOOKUP(H7860,Calendar!O:O,Calendar!N:N,,-1),""))</f>
        <v/>
      </c>
      <c r="AI7860" s="61" t="str">
        <f>IF(AND(AH7860&lt;&gt;"",E7860="Live"),_xlfn.XLOOKUP(_xlfn.TEXTJOIN(" vs ",,C7860:D7860),Calendar!G:G,Calendar!K:K),"")</f>
        <v/>
      </c>
      <c r="AJ7860" s="61" t="str">
        <f>IF(AND(K7860&lt;&gt;"Match of the Day",K7860&lt;&gt;"Match of the Day 2",K7860&lt;&gt;"Match of the Day Repeat"),"",1+MAX($AJ$10:AJ7859))</f>
        <v/>
      </c>
    </row>
    <row r="7861" spans="34:36" x14ac:dyDescent="0.35">
      <c r="AH7861" s="16" t="str">
        <f>IF(AND(B7861="Premier League",E7861="Live"),_xlfn.XLOOKUP(_xlfn.TEXTJOIN(" vs ",,C7861:D7861),Calendar!G:G,Calendar!B:B),IF(AND(B7861="Premier League",E7861="Highlights"),_xlfn.XLOOKUP(H7861,Calendar!O:O,Calendar!N:N,,-1),""))</f>
        <v/>
      </c>
      <c r="AI7861" s="61" t="str">
        <f>IF(AND(AH7861&lt;&gt;"",E7861="Live"),_xlfn.XLOOKUP(_xlfn.TEXTJOIN(" vs ",,C7861:D7861),Calendar!G:G,Calendar!K:K),"")</f>
        <v/>
      </c>
      <c r="AJ7861" s="61" t="str">
        <f>IF(AND(K7861&lt;&gt;"Match of the Day",K7861&lt;&gt;"Match of the Day 2",K7861&lt;&gt;"Match of the Day Repeat"),"",1+MAX($AJ$10:AJ7860))</f>
        <v/>
      </c>
    </row>
    <row r="7862" spans="34:36" x14ac:dyDescent="0.35">
      <c r="AH7862" s="16" t="str">
        <f>IF(AND(B7862="Premier League",E7862="Live"),_xlfn.XLOOKUP(_xlfn.TEXTJOIN(" vs ",,C7862:D7862),Calendar!G:G,Calendar!B:B),IF(AND(B7862="Premier League",E7862="Highlights"),_xlfn.XLOOKUP(H7862,Calendar!O:O,Calendar!N:N,,-1),""))</f>
        <v/>
      </c>
      <c r="AI7862" s="61" t="str">
        <f>IF(AND(AH7862&lt;&gt;"",E7862="Live"),_xlfn.XLOOKUP(_xlfn.TEXTJOIN(" vs ",,C7862:D7862),Calendar!G:G,Calendar!K:K),"")</f>
        <v/>
      </c>
      <c r="AJ7862" s="61" t="str">
        <f>IF(AND(K7862&lt;&gt;"Match of the Day",K7862&lt;&gt;"Match of the Day 2",K7862&lt;&gt;"Match of the Day Repeat"),"",1+MAX($AJ$10:AJ7861))</f>
        <v/>
      </c>
    </row>
    <row r="7863" spans="34:36" x14ac:dyDescent="0.35">
      <c r="AH7863" s="16" t="str">
        <f>IF(AND(B7863="Premier League",E7863="Live"),_xlfn.XLOOKUP(_xlfn.TEXTJOIN(" vs ",,C7863:D7863),Calendar!G:G,Calendar!B:B),IF(AND(B7863="Premier League",E7863="Highlights"),_xlfn.XLOOKUP(H7863,Calendar!O:O,Calendar!N:N,,-1),""))</f>
        <v/>
      </c>
      <c r="AI7863" s="61" t="str">
        <f>IF(AND(AH7863&lt;&gt;"",E7863="Live"),_xlfn.XLOOKUP(_xlfn.TEXTJOIN(" vs ",,C7863:D7863),Calendar!G:G,Calendar!K:K),"")</f>
        <v/>
      </c>
      <c r="AJ7863" s="61" t="str">
        <f>IF(AND(K7863&lt;&gt;"Match of the Day",K7863&lt;&gt;"Match of the Day 2",K7863&lt;&gt;"Match of the Day Repeat"),"",1+MAX($AJ$10:AJ7862))</f>
        <v/>
      </c>
    </row>
    <row r="7864" spans="34:36" x14ac:dyDescent="0.35">
      <c r="AH7864" s="16" t="str">
        <f>IF(AND(B7864="Premier League",E7864="Live"),_xlfn.XLOOKUP(_xlfn.TEXTJOIN(" vs ",,C7864:D7864),Calendar!G:G,Calendar!B:B),IF(AND(B7864="Premier League",E7864="Highlights"),_xlfn.XLOOKUP(H7864,Calendar!O:O,Calendar!N:N,,-1),""))</f>
        <v/>
      </c>
      <c r="AI7864" s="61" t="str">
        <f>IF(AND(AH7864&lt;&gt;"",E7864="Live"),_xlfn.XLOOKUP(_xlfn.TEXTJOIN(" vs ",,C7864:D7864),Calendar!G:G,Calendar!K:K),"")</f>
        <v/>
      </c>
      <c r="AJ7864" s="61" t="str">
        <f>IF(AND(K7864&lt;&gt;"Match of the Day",K7864&lt;&gt;"Match of the Day 2",K7864&lt;&gt;"Match of the Day Repeat"),"",1+MAX($AJ$10:AJ7863))</f>
        <v/>
      </c>
    </row>
    <row r="7865" spans="34:36" x14ac:dyDescent="0.35">
      <c r="AH7865" s="16" t="str">
        <f>IF(AND(B7865="Premier League",E7865="Live"),_xlfn.XLOOKUP(_xlfn.TEXTJOIN(" vs ",,C7865:D7865),Calendar!G:G,Calendar!B:B),IF(AND(B7865="Premier League",E7865="Highlights"),_xlfn.XLOOKUP(H7865,Calendar!O:O,Calendar!N:N,,-1),""))</f>
        <v/>
      </c>
      <c r="AI7865" s="61" t="str">
        <f>IF(AND(AH7865&lt;&gt;"",E7865="Live"),_xlfn.XLOOKUP(_xlfn.TEXTJOIN(" vs ",,C7865:D7865),Calendar!G:G,Calendar!K:K),"")</f>
        <v/>
      </c>
      <c r="AJ7865" s="61" t="str">
        <f>IF(AND(K7865&lt;&gt;"Match of the Day",K7865&lt;&gt;"Match of the Day 2",K7865&lt;&gt;"Match of the Day Repeat"),"",1+MAX($AJ$10:AJ7864))</f>
        <v/>
      </c>
    </row>
    <row r="7866" spans="34:36" x14ac:dyDescent="0.35">
      <c r="AH7866" s="16" t="str">
        <f>IF(AND(B7866="Premier League",E7866="Live"),_xlfn.XLOOKUP(_xlfn.TEXTJOIN(" vs ",,C7866:D7866),Calendar!G:G,Calendar!B:B),IF(AND(B7866="Premier League",E7866="Highlights"),_xlfn.XLOOKUP(H7866,Calendar!O:O,Calendar!N:N,,-1),""))</f>
        <v/>
      </c>
      <c r="AI7866" s="61" t="str">
        <f>IF(AND(AH7866&lt;&gt;"",E7866="Live"),_xlfn.XLOOKUP(_xlfn.TEXTJOIN(" vs ",,C7866:D7866),Calendar!G:G,Calendar!K:K),"")</f>
        <v/>
      </c>
      <c r="AJ7866" s="61" t="str">
        <f>IF(AND(K7866&lt;&gt;"Match of the Day",K7866&lt;&gt;"Match of the Day 2",K7866&lt;&gt;"Match of the Day Repeat"),"",1+MAX($AJ$10:AJ7865))</f>
        <v/>
      </c>
    </row>
    <row r="7867" spans="34:36" x14ac:dyDescent="0.35">
      <c r="AH7867" s="16" t="str">
        <f>IF(AND(B7867="Premier League",E7867="Live"),_xlfn.XLOOKUP(_xlfn.TEXTJOIN(" vs ",,C7867:D7867),Calendar!G:G,Calendar!B:B),IF(AND(B7867="Premier League",E7867="Highlights"),_xlfn.XLOOKUP(H7867,Calendar!O:O,Calendar!N:N,,-1),""))</f>
        <v/>
      </c>
      <c r="AI7867" s="61" t="str">
        <f>IF(AND(AH7867&lt;&gt;"",E7867="Live"),_xlfn.XLOOKUP(_xlfn.TEXTJOIN(" vs ",,C7867:D7867),Calendar!G:G,Calendar!K:K),"")</f>
        <v/>
      </c>
      <c r="AJ7867" s="61" t="str">
        <f>IF(AND(K7867&lt;&gt;"Match of the Day",K7867&lt;&gt;"Match of the Day 2",K7867&lt;&gt;"Match of the Day Repeat"),"",1+MAX($AJ$10:AJ7866))</f>
        <v/>
      </c>
    </row>
    <row r="7868" spans="34:36" x14ac:dyDescent="0.35">
      <c r="AH7868" s="16" t="str">
        <f>IF(AND(B7868="Premier League",E7868="Live"),_xlfn.XLOOKUP(_xlfn.TEXTJOIN(" vs ",,C7868:D7868),Calendar!G:G,Calendar!B:B),IF(AND(B7868="Premier League",E7868="Highlights"),_xlfn.XLOOKUP(H7868,Calendar!O:O,Calendar!N:N,,-1),""))</f>
        <v/>
      </c>
      <c r="AI7868" s="61" t="str">
        <f>IF(AND(AH7868&lt;&gt;"",E7868="Live"),_xlfn.XLOOKUP(_xlfn.TEXTJOIN(" vs ",,C7868:D7868),Calendar!G:G,Calendar!K:K),"")</f>
        <v/>
      </c>
      <c r="AJ7868" s="61" t="str">
        <f>IF(AND(K7868&lt;&gt;"Match of the Day",K7868&lt;&gt;"Match of the Day 2",K7868&lt;&gt;"Match of the Day Repeat"),"",1+MAX($AJ$10:AJ7867))</f>
        <v/>
      </c>
    </row>
    <row r="7869" spans="34:36" x14ac:dyDescent="0.35">
      <c r="AH7869" s="16" t="str">
        <f>IF(AND(B7869="Premier League",E7869="Live"),_xlfn.XLOOKUP(_xlfn.TEXTJOIN(" vs ",,C7869:D7869),Calendar!G:G,Calendar!B:B),IF(AND(B7869="Premier League",E7869="Highlights"),_xlfn.XLOOKUP(H7869,Calendar!O:O,Calendar!N:N,,-1),""))</f>
        <v/>
      </c>
      <c r="AI7869" s="61" t="str">
        <f>IF(AND(AH7869&lt;&gt;"",E7869="Live"),_xlfn.XLOOKUP(_xlfn.TEXTJOIN(" vs ",,C7869:D7869),Calendar!G:G,Calendar!K:K),"")</f>
        <v/>
      </c>
      <c r="AJ7869" s="61" t="str">
        <f>IF(AND(K7869&lt;&gt;"Match of the Day",K7869&lt;&gt;"Match of the Day 2",K7869&lt;&gt;"Match of the Day Repeat"),"",1+MAX($AJ$10:AJ7868))</f>
        <v/>
      </c>
    </row>
    <row r="7870" spans="34:36" x14ac:dyDescent="0.35">
      <c r="AH7870" s="16" t="str">
        <f>IF(AND(B7870="Premier League",E7870="Live"),_xlfn.XLOOKUP(_xlfn.TEXTJOIN(" vs ",,C7870:D7870),Calendar!G:G,Calendar!B:B),IF(AND(B7870="Premier League",E7870="Highlights"),_xlfn.XLOOKUP(H7870,Calendar!O:O,Calendar!N:N,,-1),""))</f>
        <v/>
      </c>
      <c r="AI7870" s="61" t="str">
        <f>IF(AND(AH7870&lt;&gt;"",E7870="Live"),_xlfn.XLOOKUP(_xlfn.TEXTJOIN(" vs ",,C7870:D7870),Calendar!G:G,Calendar!K:K),"")</f>
        <v/>
      </c>
      <c r="AJ7870" s="61" t="str">
        <f>IF(AND(K7870&lt;&gt;"Match of the Day",K7870&lt;&gt;"Match of the Day 2",K7870&lt;&gt;"Match of the Day Repeat"),"",1+MAX($AJ$10:AJ7869))</f>
        <v/>
      </c>
    </row>
    <row r="7871" spans="34:36" x14ac:dyDescent="0.35">
      <c r="AH7871" s="16" t="str">
        <f>IF(AND(B7871="Premier League",E7871="Live"),_xlfn.XLOOKUP(_xlfn.TEXTJOIN(" vs ",,C7871:D7871),Calendar!G:G,Calendar!B:B),IF(AND(B7871="Premier League",E7871="Highlights"),_xlfn.XLOOKUP(H7871,Calendar!O:O,Calendar!N:N,,-1),""))</f>
        <v/>
      </c>
      <c r="AI7871" s="61" t="str">
        <f>IF(AND(AH7871&lt;&gt;"",E7871="Live"),_xlfn.XLOOKUP(_xlfn.TEXTJOIN(" vs ",,C7871:D7871),Calendar!G:G,Calendar!K:K),"")</f>
        <v/>
      </c>
      <c r="AJ7871" s="61" t="str">
        <f>IF(AND(K7871&lt;&gt;"Match of the Day",K7871&lt;&gt;"Match of the Day 2",K7871&lt;&gt;"Match of the Day Repeat"),"",1+MAX($AJ$10:AJ7870))</f>
        <v/>
      </c>
    </row>
    <row r="7872" spans="34:36" x14ac:dyDescent="0.35">
      <c r="AH7872" s="16" t="str">
        <f>IF(AND(B7872="Premier League",E7872="Live"),_xlfn.XLOOKUP(_xlfn.TEXTJOIN(" vs ",,C7872:D7872),Calendar!G:G,Calendar!B:B),IF(AND(B7872="Premier League",E7872="Highlights"),_xlfn.XLOOKUP(H7872,Calendar!O:O,Calendar!N:N,,-1),""))</f>
        <v/>
      </c>
      <c r="AI7872" s="61" t="str">
        <f>IF(AND(AH7872&lt;&gt;"",E7872="Live"),_xlfn.XLOOKUP(_xlfn.TEXTJOIN(" vs ",,C7872:D7872),Calendar!G:G,Calendar!K:K),"")</f>
        <v/>
      </c>
      <c r="AJ7872" s="61" t="str">
        <f>IF(AND(K7872&lt;&gt;"Match of the Day",K7872&lt;&gt;"Match of the Day 2",K7872&lt;&gt;"Match of the Day Repeat"),"",1+MAX($AJ$10:AJ7871))</f>
        <v/>
      </c>
    </row>
    <row r="7873" spans="34:36" x14ac:dyDescent="0.35">
      <c r="AH7873" s="16" t="str">
        <f>IF(AND(B7873="Premier League",E7873="Live"),_xlfn.XLOOKUP(_xlfn.TEXTJOIN(" vs ",,C7873:D7873),Calendar!G:G,Calendar!B:B),IF(AND(B7873="Premier League",E7873="Highlights"),_xlfn.XLOOKUP(H7873,Calendar!O:O,Calendar!N:N,,-1),""))</f>
        <v/>
      </c>
      <c r="AI7873" s="61" t="str">
        <f>IF(AND(AH7873&lt;&gt;"",E7873="Live"),_xlfn.XLOOKUP(_xlfn.TEXTJOIN(" vs ",,C7873:D7873),Calendar!G:G,Calendar!K:K),"")</f>
        <v/>
      </c>
      <c r="AJ7873" s="61" t="str">
        <f>IF(AND(K7873&lt;&gt;"Match of the Day",K7873&lt;&gt;"Match of the Day 2",K7873&lt;&gt;"Match of the Day Repeat"),"",1+MAX($AJ$10:AJ7872))</f>
        <v/>
      </c>
    </row>
    <row r="7874" spans="34:36" x14ac:dyDescent="0.35">
      <c r="AH7874" s="16" t="str">
        <f>IF(AND(B7874="Premier League",E7874="Live"),_xlfn.XLOOKUP(_xlfn.TEXTJOIN(" vs ",,C7874:D7874),Calendar!G:G,Calendar!B:B),IF(AND(B7874="Premier League",E7874="Highlights"),_xlfn.XLOOKUP(H7874,Calendar!O:O,Calendar!N:N,,-1),""))</f>
        <v/>
      </c>
      <c r="AI7874" s="61" t="str">
        <f>IF(AND(AH7874&lt;&gt;"",E7874="Live"),_xlfn.XLOOKUP(_xlfn.TEXTJOIN(" vs ",,C7874:D7874),Calendar!G:G,Calendar!K:K),"")</f>
        <v/>
      </c>
      <c r="AJ7874" s="61" t="str">
        <f>IF(AND(K7874&lt;&gt;"Match of the Day",K7874&lt;&gt;"Match of the Day 2",K7874&lt;&gt;"Match of the Day Repeat"),"",1+MAX($AJ$10:AJ7873))</f>
        <v/>
      </c>
    </row>
    <row r="7875" spans="34:36" x14ac:dyDescent="0.35">
      <c r="AH7875" s="16" t="str">
        <f>IF(AND(B7875="Premier League",E7875="Live"),_xlfn.XLOOKUP(_xlfn.TEXTJOIN(" vs ",,C7875:D7875),Calendar!G:G,Calendar!B:B),IF(AND(B7875="Premier League",E7875="Highlights"),_xlfn.XLOOKUP(H7875,Calendar!O:O,Calendar!N:N,,-1),""))</f>
        <v/>
      </c>
      <c r="AI7875" s="61" t="str">
        <f>IF(AND(AH7875&lt;&gt;"",E7875="Live"),_xlfn.XLOOKUP(_xlfn.TEXTJOIN(" vs ",,C7875:D7875),Calendar!G:G,Calendar!K:K),"")</f>
        <v/>
      </c>
      <c r="AJ7875" s="61" t="str">
        <f>IF(AND(K7875&lt;&gt;"Match of the Day",K7875&lt;&gt;"Match of the Day 2",K7875&lt;&gt;"Match of the Day Repeat"),"",1+MAX($AJ$10:AJ7874))</f>
        <v/>
      </c>
    </row>
    <row r="7876" spans="34:36" x14ac:dyDescent="0.35">
      <c r="AH7876" s="16" t="str">
        <f>IF(AND(B7876="Premier League",E7876="Live"),_xlfn.XLOOKUP(_xlfn.TEXTJOIN(" vs ",,C7876:D7876),Calendar!G:G,Calendar!B:B),IF(AND(B7876="Premier League",E7876="Highlights"),_xlfn.XLOOKUP(H7876,Calendar!O:O,Calendar!N:N,,-1),""))</f>
        <v/>
      </c>
      <c r="AI7876" s="61" t="str">
        <f>IF(AND(AH7876&lt;&gt;"",E7876="Live"),_xlfn.XLOOKUP(_xlfn.TEXTJOIN(" vs ",,C7876:D7876),Calendar!G:G,Calendar!K:K),"")</f>
        <v/>
      </c>
      <c r="AJ7876" s="61" t="str">
        <f>IF(AND(K7876&lt;&gt;"Match of the Day",K7876&lt;&gt;"Match of the Day 2",K7876&lt;&gt;"Match of the Day Repeat"),"",1+MAX($AJ$10:AJ7875))</f>
        <v/>
      </c>
    </row>
    <row r="7877" spans="34:36" x14ac:dyDescent="0.35">
      <c r="AH7877" s="16" t="str">
        <f>IF(AND(B7877="Premier League",E7877="Live"),_xlfn.XLOOKUP(_xlfn.TEXTJOIN(" vs ",,C7877:D7877),Calendar!G:G,Calendar!B:B),IF(AND(B7877="Premier League",E7877="Highlights"),_xlfn.XLOOKUP(H7877,Calendar!O:O,Calendar!N:N,,-1),""))</f>
        <v/>
      </c>
      <c r="AI7877" s="61" t="str">
        <f>IF(AND(AH7877&lt;&gt;"",E7877="Live"),_xlfn.XLOOKUP(_xlfn.TEXTJOIN(" vs ",,C7877:D7877),Calendar!G:G,Calendar!K:K),"")</f>
        <v/>
      </c>
      <c r="AJ7877" s="61" t="str">
        <f>IF(AND(K7877&lt;&gt;"Match of the Day",K7877&lt;&gt;"Match of the Day 2",K7877&lt;&gt;"Match of the Day Repeat"),"",1+MAX($AJ$10:AJ7876))</f>
        <v/>
      </c>
    </row>
    <row r="7878" spans="34:36" x14ac:dyDescent="0.35">
      <c r="AH7878" s="16" t="str">
        <f>IF(AND(B7878="Premier League",E7878="Live"),_xlfn.XLOOKUP(_xlfn.TEXTJOIN(" vs ",,C7878:D7878),Calendar!G:G,Calendar!B:B),IF(AND(B7878="Premier League",E7878="Highlights"),_xlfn.XLOOKUP(H7878,Calendar!O:O,Calendar!N:N,,-1),""))</f>
        <v/>
      </c>
      <c r="AI7878" s="61" t="str">
        <f>IF(AND(AH7878&lt;&gt;"",E7878="Live"),_xlfn.XLOOKUP(_xlfn.TEXTJOIN(" vs ",,C7878:D7878),Calendar!G:G,Calendar!K:K),"")</f>
        <v/>
      </c>
      <c r="AJ7878" s="61" t="str">
        <f>IF(AND(K7878&lt;&gt;"Match of the Day",K7878&lt;&gt;"Match of the Day 2",K7878&lt;&gt;"Match of the Day Repeat"),"",1+MAX($AJ$10:AJ7877))</f>
        <v/>
      </c>
    </row>
    <row r="7879" spans="34:36" x14ac:dyDescent="0.35">
      <c r="AH7879" s="16" t="str">
        <f>IF(AND(B7879="Premier League",E7879="Live"),_xlfn.XLOOKUP(_xlfn.TEXTJOIN(" vs ",,C7879:D7879),Calendar!G:G,Calendar!B:B),IF(AND(B7879="Premier League",E7879="Highlights"),_xlfn.XLOOKUP(H7879,Calendar!O:O,Calendar!N:N,,-1),""))</f>
        <v/>
      </c>
      <c r="AI7879" s="61" t="str">
        <f>IF(AND(AH7879&lt;&gt;"",E7879="Live"),_xlfn.XLOOKUP(_xlfn.TEXTJOIN(" vs ",,C7879:D7879),Calendar!G:G,Calendar!K:K),"")</f>
        <v/>
      </c>
      <c r="AJ7879" s="61" t="str">
        <f>IF(AND(K7879&lt;&gt;"Match of the Day",K7879&lt;&gt;"Match of the Day 2",K7879&lt;&gt;"Match of the Day Repeat"),"",1+MAX($AJ$10:AJ7878))</f>
        <v/>
      </c>
    </row>
    <row r="7880" spans="34:36" x14ac:dyDescent="0.35">
      <c r="AH7880" s="16" t="str">
        <f>IF(AND(B7880="Premier League",E7880="Live"),_xlfn.XLOOKUP(_xlfn.TEXTJOIN(" vs ",,C7880:D7880),Calendar!G:G,Calendar!B:B),IF(AND(B7880="Premier League",E7880="Highlights"),_xlfn.XLOOKUP(H7880,Calendar!O:O,Calendar!N:N,,-1),""))</f>
        <v/>
      </c>
      <c r="AI7880" s="61" t="str">
        <f>IF(AND(AH7880&lt;&gt;"",E7880="Live"),_xlfn.XLOOKUP(_xlfn.TEXTJOIN(" vs ",,C7880:D7880),Calendar!G:G,Calendar!K:K),"")</f>
        <v/>
      </c>
      <c r="AJ7880" s="61" t="str">
        <f>IF(AND(K7880&lt;&gt;"Match of the Day",K7880&lt;&gt;"Match of the Day 2",K7880&lt;&gt;"Match of the Day Repeat"),"",1+MAX($AJ$10:AJ7879))</f>
        <v/>
      </c>
    </row>
    <row r="7881" spans="34:36" x14ac:dyDescent="0.35">
      <c r="AH7881" s="16" t="str">
        <f>IF(AND(B7881="Premier League",E7881="Live"),_xlfn.XLOOKUP(_xlfn.TEXTJOIN(" vs ",,C7881:D7881),Calendar!G:G,Calendar!B:B),IF(AND(B7881="Premier League",E7881="Highlights"),_xlfn.XLOOKUP(H7881,Calendar!O:O,Calendar!N:N,,-1),""))</f>
        <v/>
      </c>
      <c r="AI7881" s="61" t="str">
        <f>IF(AND(AH7881&lt;&gt;"",E7881="Live"),_xlfn.XLOOKUP(_xlfn.TEXTJOIN(" vs ",,C7881:D7881),Calendar!G:G,Calendar!K:K),"")</f>
        <v/>
      </c>
      <c r="AJ7881" s="61" t="str">
        <f>IF(AND(K7881&lt;&gt;"Match of the Day",K7881&lt;&gt;"Match of the Day 2",K7881&lt;&gt;"Match of the Day Repeat"),"",1+MAX($AJ$10:AJ7880))</f>
        <v/>
      </c>
    </row>
    <row r="7882" spans="34:36" x14ac:dyDescent="0.35">
      <c r="AH7882" s="16" t="str">
        <f>IF(AND(B7882="Premier League",E7882="Live"),_xlfn.XLOOKUP(_xlfn.TEXTJOIN(" vs ",,C7882:D7882),Calendar!G:G,Calendar!B:B),IF(AND(B7882="Premier League",E7882="Highlights"),_xlfn.XLOOKUP(H7882,Calendar!O:O,Calendar!N:N,,-1),""))</f>
        <v/>
      </c>
      <c r="AI7882" s="61" t="str">
        <f>IF(AND(AH7882&lt;&gt;"",E7882="Live"),_xlfn.XLOOKUP(_xlfn.TEXTJOIN(" vs ",,C7882:D7882),Calendar!G:G,Calendar!K:K),"")</f>
        <v/>
      </c>
      <c r="AJ7882" s="61" t="str">
        <f>IF(AND(K7882&lt;&gt;"Match of the Day",K7882&lt;&gt;"Match of the Day 2",K7882&lt;&gt;"Match of the Day Repeat"),"",1+MAX($AJ$10:AJ7881))</f>
        <v/>
      </c>
    </row>
    <row r="7883" spans="34:36" x14ac:dyDescent="0.35">
      <c r="AH7883" s="16" t="str">
        <f>IF(AND(B7883="Premier League",E7883="Live"),_xlfn.XLOOKUP(_xlfn.TEXTJOIN(" vs ",,C7883:D7883),Calendar!G:G,Calendar!B:B),IF(AND(B7883="Premier League",E7883="Highlights"),_xlfn.XLOOKUP(H7883,Calendar!O:O,Calendar!N:N,,-1),""))</f>
        <v/>
      </c>
      <c r="AI7883" s="61" t="str">
        <f>IF(AND(AH7883&lt;&gt;"",E7883="Live"),_xlfn.XLOOKUP(_xlfn.TEXTJOIN(" vs ",,C7883:D7883),Calendar!G:G,Calendar!K:K),"")</f>
        <v/>
      </c>
      <c r="AJ7883" s="61" t="str">
        <f>IF(AND(K7883&lt;&gt;"Match of the Day",K7883&lt;&gt;"Match of the Day 2",K7883&lt;&gt;"Match of the Day Repeat"),"",1+MAX($AJ$10:AJ7882))</f>
        <v/>
      </c>
    </row>
    <row r="7884" spans="34:36" x14ac:dyDescent="0.35">
      <c r="AH7884" s="16" t="str">
        <f>IF(AND(B7884="Premier League",E7884="Live"),_xlfn.XLOOKUP(_xlfn.TEXTJOIN(" vs ",,C7884:D7884),Calendar!G:G,Calendar!B:B),IF(AND(B7884="Premier League",E7884="Highlights"),_xlfn.XLOOKUP(H7884,Calendar!O:O,Calendar!N:N,,-1),""))</f>
        <v/>
      </c>
      <c r="AI7884" s="61" t="str">
        <f>IF(AND(AH7884&lt;&gt;"",E7884="Live"),_xlfn.XLOOKUP(_xlfn.TEXTJOIN(" vs ",,C7884:D7884),Calendar!G:G,Calendar!K:K),"")</f>
        <v/>
      </c>
      <c r="AJ7884" s="61" t="str">
        <f>IF(AND(K7884&lt;&gt;"Match of the Day",K7884&lt;&gt;"Match of the Day 2",K7884&lt;&gt;"Match of the Day Repeat"),"",1+MAX($AJ$10:AJ7883))</f>
        <v/>
      </c>
    </row>
    <row r="7885" spans="34:36" x14ac:dyDescent="0.35">
      <c r="AH7885" s="16" t="str">
        <f>IF(AND(B7885="Premier League",E7885="Live"),_xlfn.XLOOKUP(_xlfn.TEXTJOIN(" vs ",,C7885:D7885),Calendar!G:G,Calendar!B:B),IF(AND(B7885="Premier League",E7885="Highlights"),_xlfn.XLOOKUP(H7885,Calendar!O:O,Calendar!N:N,,-1),""))</f>
        <v/>
      </c>
      <c r="AI7885" s="61" t="str">
        <f>IF(AND(AH7885&lt;&gt;"",E7885="Live"),_xlfn.XLOOKUP(_xlfn.TEXTJOIN(" vs ",,C7885:D7885),Calendar!G:G,Calendar!K:K),"")</f>
        <v/>
      </c>
      <c r="AJ7885" s="61" t="str">
        <f>IF(AND(K7885&lt;&gt;"Match of the Day",K7885&lt;&gt;"Match of the Day 2",K7885&lt;&gt;"Match of the Day Repeat"),"",1+MAX($AJ$10:AJ7884))</f>
        <v/>
      </c>
    </row>
    <row r="7886" spans="34:36" x14ac:dyDescent="0.35">
      <c r="AH7886" s="16" t="str">
        <f>IF(AND(B7886="Premier League",E7886="Live"),_xlfn.XLOOKUP(_xlfn.TEXTJOIN(" vs ",,C7886:D7886),Calendar!G:G,Calendar!B:B),IF(AND(B7886="Premier League",E7886="Highlights"),_xlfn.XLOOKUP(H7886,Calendar!O:O,Calendar!N:N,,-1),""))</f>
        <v/>
      </c>
      <c r="AI7886" s="61" t="str">
        <f>IF(AND(AH7886&lt;&gt;"",E7886="Live"),_xlfn.XLOOKUP(_xlfn.TEXTJOIN(" vs ",,C7886:D7886),Calendar!G:G,Calendar!K:K),"")</f>
        <v/>
      </c>
      <c r="AJ7886" s="61" t="str">
        <f>IF(AND(K7886&lt;&gt;"Match of the Day",K7886&lt;&gt;"Match of the Day 2",K7886&lt;&gt;"Match of the Day Repeat"),"",1+MAX($AJ$10:AJ7885))</f>
        <v/>
      </c>
    </row>
    <row r="7887" spans="34:36" x14ac:dyDescent="0.35">
      <c r="AH7887" s="16" t="str">
        <f>IF(AND(B7887="Premier League",E7887="Live"),_xlfn.XLOOKUP(_xlfn.TEXTJOIN(" vs ",,C7887:D7887),Calendar!G:G,Calendar!B:B),IF(AND(B7887="Premier League",E7887="Highlights"),_xlfn.XLOOKUP(H7887,Calendar!O:O,Calendar!N:N,,-1),""))</f>
        <v/>
      </c>
      <c r="AI7887" s="61" t="str">
        <f>IF(AND(AH7887&lt;&gt;"",E7887="Live"),_xlfn.XLOOKUP(_xlfn.TEXTJOIN(" vs ",,C7887:D7887),Calendar!G:G,Calendar!K:K),"")</f>
        <v/>
      </c>
      <c r="AJ7887" s="61" t="str">
        <f>IF(AND(K7887&lt;&gt;"Match of the Day",K7887&lt;&gt;"Match of the Day 2",K7887&lt;&gt;"Match of the Day Repeat"),"",1+MAX($AJ$10:AJ7886))</f>
        <v/>
      </c>
    </row>
    <row r="7888" spans="34:36" x14ac:dyDescent="0.35">
      <c r="AH7888" s="16" t="str">
        <f>IF(AND(B7888="Premier League",E7888="Live"),_xlfn.XLOOKUP(_xlfn.TEXTJOIN(" vs ",,C7888:D7888),Calendar!G:G,Calendar!B:B),IF(AND(B7888="Premier League",E7888="Highlights"),_xlfn.XLOOKUP(H7888,Calendar!O:O,Calendar!N:N,,-1),""))</f>
        <v/>
      </c>
      <c r="AI7888" s="61" t="str">
        <f>IF(AND(AH7888&lt;&gt;"",E7888="Live"),_xlfn.XLOOKUP(_xlfn.TEXTJOIN(" vs ",,C7888:D7888),Calendar!G:G,Calendar!K:K),"")</f>
        <v/>
      </c>
      <c r="AJ7888" s="61" t="str">
        <f>IF(AND(K7888&lt;&gt;"Match of the Day",K7888&lt;&gt;"Match of the Day 2",K7888&lt;&gt;"Match of the Day Repeat"),"",1+MAX($AJ$10:AJ7887))</f>
        <v/>
      </c>
    </row>
    <row r="7889" spans="34:36" x14ac:dyDescent="0.35">
      <c r="AH7889" s="16" t="str">
        <f>IF(AND(B7889="Premier League",E7889="Live"),_xlfn.XLOOKUP(_xlfn.TEXTJOIN(" vs ",,C7889:D7889),Calendar!G:G,Calendar!B:B),IF(AND(B7889="Premier League",E7889="Highlights"),_xlfn.XLOOKUP(H7889,Calendar!O:O,Calendar!N:N,,-1),""))</f>
        <v/>
      </c>
      <c r="AI7889" s="61" t="str">
        <f>IF(AND(AH7889&lt;&gt;"",E7889="Live"),_xlfn.XLOOKUP(_xlfn.TEXTJOIN(" vs ",,C7889:D7889),Calendar!G:G,Calendar!K:K),"")</f>
        <v/>
      </c>
      <c r="AJ7889" s="61" t="str">
        <f>IF(AND(K7889&lt;&gt;"Match of the Day",K7889&lt;&gt;"Match of the Day 2",K7889&lt;&gt;"Match of the Day Repeat"),"",1+MAX($AJ$10:AJ7888))</f>
        <v/>
      </c>
    </row>
    <row r="7890" spans="34:36" x14ac:dyDescent="0.35">
      <c r="AH7890" s="16" t="str">
        <f>IF(AND(B7890="Premier League",E7890="Live"),_xlfn.XLOOKUP(_xlfn.TEXTJOIN(" vs ",,C7890:D7890),Calendar!G:G,Calendar!B:B),IF(AND(B7890="Premier League",E7890="Highlights"),_xlfn.XLOOKUP(H7890,Calendar!O:O,Calendar!N:N,,-1),""))</f>
        <v/>
      </c>
      <c r="AI7890" s="61" t="str">
        <f>IF(AND(AH7890&lt;&gt;"",E7890="Live"),_xlfn.XLOOKUP(_xlfn.TEXTJOIN(" vs ",,C7890:D7890),Calendar!G:G,Calendar!K:K),"")</f>
        <v/>
      </c>
      <c r="AJ7890" s="61" t="str">
        <f>IF(AND(K7890&lt;&gt;"Match of the Day",K7890&lt;&gt;"Match of the Day 2",K7890&lt;&gt;"Match of the Day Repeat"),"",1+MAX($AJ$10:AJ7889))</f>
        <v/>
      </c>
    </row>
    <row r="7891" spans="34:36" x14ac:dyDescent="0.35">
      <c r="AH7891" s="16" t="str">
        <f>IF(AND(B7891="Premier League",E7891="Live"),_xlfn.XLOOKUP(_xlfn.TEXTJOIN(" vs ",,C7891:D7891),Calendar!G:G,Calendar!B:B),IF(AND(B7891="Premier League",E7891="Highlights"),_xlfn.XLOOKUP(H7891,Calendar!O:O,Calendar!N:N,,-1),""))</f>
        <v/>
      </c>
      <c r="AI7891" s="61" t="str">
        <f>IF(AND(AH7891&lt;&gt;"",E7891="Live"),_xlfn.XLOOKUP(_xlfn.TEXTJOIN(" vs ",,C7891:D7891),Calendar!G:G,Calendar!K:K),"")</f>
        <v/>
      </c>
      <c r="AJ7891" s="61" t="str">
        <f>IF(AND(K7891&lt;&gt;"Match of the Day",K7891&lt;&gt;"Match of the Day 2",K7891&lt;&gt;"Match of the Day Repeat"),"",1+MAX($AJ$10:AJ7890))</f>
        <v/>
      </c>
    </row>
    <row r="7892" spans="34:36" x14ac:dyDescent="0.35">
      <c r="AH7892" s="16" t="str">
        <f>IF(AND(B7892="Premier League",E7892="Live"),_xlfn.XLOOKUP(_xlfn.TEXTJOIN(" vs ",,C7892:D7892),Calendar!G:G,Calendar!B:B),IF(AND(B7892="Premier League",E7892="Highlights"),_xlfn.XLOOKUP(H7892,Calendar!O:O,Calendar!N:N,,-1),""))</f>
        <v/>
      </c>
      <c r="AI7892" s="61" t="str">
        <f>IF(AND(AH7892&lt;&gt;"",E7892="Live"),_xlfn.XLOOKUP(_xlfn.TEXTJOIN(" vs ",,C7892:D7892),Calendar!G:G,Calendar!K:K),"")</f>
        <v/>
      </c>
      <c r="AJ7892" s="61" t="str">
        <f>IF(AND(K7892&lt;&gt;"Match of the Day",K7892&lt;&gt;"Match of the Day 2",K7892&lt;&gt;"Match of the Day Repeat"),"",1+MAX($AJ$10:AJ7891))</f>
        <v/>
      </c>
    </row>
    <row r="7893" spans="34:36" x14ac:dyDescent="0.35">
      <c r="AH7893" s="16" t="str">
        <f>IF(AND(B7893="Premier League",E7893="Live"),_xlfn.XLOOKUP(_xlfn.TEXTJOIN(" vs ",,C7893:D7893),Calendar!G:G,Calendar!B:B),IF(AND(B7893="Premier League",E7893="Highlights"),_xlfn.XLOOKUP(H7893,Calendar!O:O,Calendar!N:N,,-1),""))</f>
        <v/>
      </c>
      <c r="AI7893" s="61" t="str">
        <f>IF(AND(AH7893&lt;&gt;"",E7893="Live"),_xlfn.XLOOKUP(_xlfn.TEXTJOIN(" vs ",,C7893:D7893),Calendar!G:G,Calendar!K:K),"")</f>
        <v/>
      </c>
      <c r="AJ7893" s="61" t="str">
        <f>IF(AND(K7893&lt;&gt;"Match of the Day",K7893&lt;&gt;"Match of the Day 2",K7893&lt;&gt;"Match of the Day Repeat"),"",1+MAX($AJ$10:AJ7892))</f>
        <v/>
      </c>
    </row>
    <row r="7894" spans="34:36" x14ac:dyDescent="0.35">
      <c r="AH7894" s="16" t="str">
        <f>IF(AND(B7894="Premier League",E7894="Live"),_xlfn.XLOOKUP(_xlfn.TEXTJOIN(" vs ",,C7894:D7894),Calendar!G:G,Calendar!B:B),IF(AND(B7894="Premier League",E7894="Highlights"),_xlfn.XLOOKUP(H7894,Calendar!O:O,Calendar!N:N,,-1),""))</f>
        <v/>
      </c>
      <c r="AI7894" s="61" t="str">
        <f>IF(AND(AH7894&lt;&gt;"",E7894="Live"),_xlfn.XLOOKUP(_xlfn.TEXTJOIN(" vs ",,C7894:D7894),Calendar!G:G,Calendar!K:K),"")</f>
        <v/>
      </c>
      <c r="AJ7894" s="61" t="str">
        <f>IF(AND(K7894&lt;&gt;"Match of the Day",K7894&lt;&gt;"Match of the Day 2",K7894&lt;&gt;"Match of the Day Repeat"),"",1+MAX($AJ$10:AJ7893))</f>
        <v/>
      </c>
    </row>
    <row r="7895" spans="34:36" x14ac:dyDescent="0.35">
      <c r="AH7895" s="16" t="str">
        <f>IF(AND(B7895="Premier League",E7895="Live"),_xlfn.XLOOKUP(_xlfn.TEXTJOIN(" vs ",,C7895:D7895),Calendar!G:G,Calendar!B:B),IF(AND(B7895="Premier League",E7895="Highlights"),_xlfn.XLOOKUP(H7895,Calendar!O:O,Calendar!N:N,,-1),""))</f>
        <v/>
      </c>
      <c r="AI7895" s="61" t="str">
        <f>IF(AND(AH7895&lt;&gt;"",E7895="Live"),_xlfn.XLOOKUP(_xlfn.TEXTJOIN(" vs ",,C7895:D7895),Calendar!G:G,Calendar!K:K),"")</f>
        <v/>
      </c>
      <c r="AJ7895" s="61" t="str">
        <f>IF(AND(K7895&lt;&gt;"Match of the Day",K7895&lt;&gt;"Match of the Day 2",K7895&lt;&gt;"Match of the Day Repeat"),"",1+MAX($AJ$10:AJ7894))</f>
        <v/>
      </c>
    </row>
    <row r="7896" spans="34:36" x14ac:dyDescent="0.35">
      <c r="AH7896" s="16" t="str">
        <f>IF(AND(B7896="Premier League",E7896="Live"),_xlfn.XLOOKUP(_xlfn.TEXTJOIN(" vs ",,C7896:D7896),Calendar!G:G,Calendar!B:B),IF(AND(B7896="Premier League",E7896="Highlights"),_xlfn.XLOOKUP(H7896,Calendar!O:O,Calendar!N:N,,-1),""))</f>
        <v/>
      </c>
      <c r="AI7896" s="61" t="str">
        <f>IF(AND(AH7896&lt;&gt;"",E7896="Live"),_xlfn.XLOOKUP(_xlfn.TEXTJOIN(" vs ",,C7896:D7896),Calendar!G:G,Calendar!K:K),"")</f>
        <v/>
      </c>
      <c r="AJ7896" s="61" t="str">
        <f>IF(AND(K7896&lt;&gt;"Match of the Day",K7896&lt;&gt;"Match of the Day 2",K7896&lt;&gt;"Match of the Day Repeat"),"",1+MAX($AJ$10:AJ7895))</f>
        <v/>
      </c>
    </row>
    <row r="7897" spans="34:36" x14ac:dyDescent="0.35">
      <c r="AH7897" s="16" t="str">
        <f>IF(AND(B7897="Premier League",E7897="Live"),_xlfn.XLOOKUP(_xlfn.TEXTJOIN(" vs ",,C7897:D7897),Calendar!G:G,Calendar!B:B),IF(AND(B7897="Premier League",E7897="Highlights"),_xlfn.XLOOKUP(H7897,Calendar!O:O,Calendar!N:N,,-1),""))</f>
        <v/>
      </c>
      <c r="AI7897" s="61" t="str">
        <f>IF(AND(AH7897&lt;&gt;"",E7897="Live"),_xlfn.XLOOKUP(_xlfn.TEXTJOIN(" vs ",,C7897:D7897),Calendar!G:G,Calendar!K:K),"")</f>
        <v/>
      </c>
      <c r="AJ7897" s="61" t="str">
        <f>IF(AND(K7897&lt;&gt;"Match of the Day",K7897&lt;&gt;"Match of the Day 2",K7897&lt;&gt;"Match of the Day Repeat"),"",1+MAX($AJ$10:AJ7896))</f>
        <v/>
      </c>
    </row>
    <row r="7898" spans="34:36" x14ac:dyDescent="0.35">
      <c r="AH7898" s="16" t="str">
        <f>IF(AND(B7898="Premier League",E7898="Live"),_xlfn.XLOOKUP(_xlfn.TEXTJOIN(" vs ",,C7898:D7898),Calendar!G:G,Calendar!B:B),IF(AND(B7898="Premier League",E7898="Highlights"),_xlfn.XLOOKUP(H7898,Calendar!O:O,Calendar!N:N,,-1),""))</f>
        <v/>
      </c>
      <c r="AI7898" s="61" t="str">
        <f>IF(AND(AH7898&lt;&gt;"",E7898="Live"),_xlfn.XLOOKUP(_xlfn.TEXTJOIN(" vs ",,C7898:D7898),Calendar!G:G,Calendar!K:K),"")</f>
        <v/>
      </c>
      <c r="AJ7898" s="61" t="str">
        <f>IF(AND(K7898&lt;&gt;"Match of the Day",K7898&lt;&gt;"Match of the Day 2",K7898&lt;&gt;"Match of the Day Repeat"),"",1+MAX($AJ$10:AJ7897))</f>
        <v/>
      </c>
    </row>
    <row r="7899" spans="34:36" x14ac:dyDescent="0.35">
      <c r="AH7899" s="16" t="str">
        <f>IF(AND(B7899="Premier League",E7899="Live"),_xlfn.XLOOKUP(_xlfn.TEXTJOIN(" vs ",,C7899:D7899),Calendar!G:G,Calendar!B:B),IF(AND(B7899="Premier League",E7899="Highlights"),_xlfn.XLOOKUP(H7899,Calendar!O:O,Calendar!N:N,,-1),""))</f>
        <v/>
      </c>
      <c r="AI7899" s="61" t="str">
        <f>IF(AND(AH7899&lt;&gt;"",E7899="Live"),_xlfn.XLOOKUP(_xlfn.TEXTJOIN(" vs ",,C7899:D7899),Calendar!G:G,Calendar!K:K),"")</f>
        <v/>
      </c>
      <c r="AJ7899" s="61" t="str">
        <f>IF(AND(K7899&lt;&gt;"Match of the Day",K7899&lt;&gt;"Match of the Day 2",K7899&lt;&gt;"Match of the Day Repeat"),"",1+MAX($AJ$10:AJ7898))</f>
        <v/>
      </c>
    </row>
    <row r="7900" spans="34:36" x14ac:dyDescent="0.35">
      <c r="AH7900" s="16" t="str">
        <f>IF(AND(B7900="Premier League",E7900="Live"),_xlfn.XLOOKUP(_xlfn.TEXTJOIN(" vs ",,C7900:D7900),Calendar!G:G,Calendar!B:B),IF(AND(B7900="Premier League",E7900="Highlights"),_xlfn.XLOOKUP(H7900,Calendar!O:O,Calendar!N:N,,-1),""))</f>
        <v/>
      </c>
      <c r="AI7900" s="61" t="str">
        <f>IF(AND(AH7900&lt;&gt;"",E7900="Live"),_xlfn.XLOOKUP(_xlfn.TEXTJOIN(" vs ",,C7900:D7900),Calendar!G:G,Calendar!K:K),"")</f>
        <v/>
      </c>
      <c r="AJ7900" s="61" t="str">
        <f>IF(AND(K7900&lt;&gt;"Match of the Day",K7900&lt;&gt;"Match of the Day 2",K7900&lt;&gt;"Match of the Day Repeat"),"",1+MAX($AJ$10:AJ7899))</f>
        <v/>
      </c>
    </row>
    <row r="7901" spans="34:36" x14ac:dyDescent="0.35">
      <c r="AH7901" s="16" t="str">
        <f>IF(AND(B7901="Premier League",E7901="Live"),_xlfn.XLOOKUP(_xlfn.TEXTJOIN(" vs ",,C7901:D7901),Calendar!G:G,Calendar!B:B),IF(AND(B7901="Premier League",E7901="Highlights"),_xlfn.XLOOKUP(H7901,Calendar!O:O,Calendar!N:N,,-1),""))</f>
        <v/>
      </c>
      <c r="AI7901" s="61" t="str">
        <f>IF(AND(AH7901&lt;&gt;"",E7901="Live"),_xlfn.XLOOKUP(_xlfn.TEXTJOIN(" vs ",,C7901:D7901),Calendar!G:G,Calendar!K:K),"")</f>
        <v/>
      </c>
      <c r="AJ7901" s="61" t="str">
        <f>IF(AND(K7901&lt;&gt;"Match of the Day",K7901&lt;&gt;"Match of the Day 2",K7901&lt;&gt;"Match of the Day Repeat"),"",1+MAX($AJ$10:AJ7900))</f>
        <v/>
      </c>
    </row>
    <row r="7902" spans="34:36" x14ac:dyDescent="0.35">
      <c r="AH7902" s="16" t="str">
        <f>IF(AND(B7902="Premier League",E7902="Live"),_xlfn.XLOOKUP(_xlfn.TEXTJOIN(" vs ",,C7902:D7902),Calendar!G:G,Calendar!B:B),IF(AND(B7902="Premier League",E7902="Highlights"),_xlfn.XLOOKUP(H7902,Calendar!O:O,Calendar!N:N,,-1),""))</f>
        <v/>
      </c>
      <c r="AI7902" s="61" t="str">
        <f>IF(AND(AH7902&lt;&gt;"",E7902="Live"),_xlfn.XLOOKUP(_xlfn.TEXTJOIN(" vs ",,C7902:D7902),Calendar!G:G,Calendar!K:K),"")</f>
        <v/>
      </c>
      <c r="AJ7902" s="61" t="str">
        <f>IF(AND(K7902&lt;&gt;"Match of the Day",K7902&lt;&gt;"Match of the Day 2",K7902&lt;&gt;"Match of the Day Repeat"),"",1+MAX($AJ$10:AJ7901))</f>
        <v/>
      </c>
    </row>
    <row r="7903" spans="34:36" x14ac:dyDescent="0.35">
      <c r="AH7903" s="16" t="str">
        <f>IF(AND(B7903="Premier League",E7903="Live"),_xlfn.XLOOKUP(_xlfn.TEXTJOIN(" vs ",,C7903:D7903),Calendar!G:G,Calendar!B:B),IF(AND(B7903="Premier League",E7903="Highlights"),_xlfn.XLOOKUP(H7903,Calendar!O:O,Calendar!N:N,,-1),""))</f>
        <v/>
      </c>
      <c r="AI7903" s="61" t="str">
        <f>IF(AND(AH7903&lt;&gt;"",E7903="Live"),_xlfn.XLOOKUP(_xlfn.TEXTJOIN(" vs ",,C7903:D7903),Calendar!G:G,Calendar!K:K),"")</f>
        <v/>
      </c>
      <c r="AJ7903" s="61" t="str">
        <f>IF(AND(K7903&lt;&gt;"Match of the Day",K7903&lt;&gt;"Match of the Day 2",K7903&lt;&gt;"Match of the Day Repeat"),"",1+MAX($AJ$10:AJ7902))</f>
        <v/>
      </c>
    </row>
    <row r="7904" spans="34:36" x14ac:dyDescent="0.35">
      <c r="AH7904" s="16" t="str">
        <f>IF(AND(B7904="Premier League",E7904="Live"),_xlfn.XLOOKUP(_xlfn.TEXTJOIN(" vs ",,C7904:D7904),Calendar!G:G,Calendar!B:B),IF(AND(B7904="Premier League",E7904="Highlights"),_xlfn.XLOOKUP(H7904,Calendar!O:O,Calendar!N:N,,-1),""))</f>
        <v/>
      </c>
      <c r="AI7904" s="61" t="str">
        <f>IF(AND(AH7904&lt;&gt;"",E7904="Live"),_xlfn.XLOOKUP(_xlfn.TEXTJOIN(" vs ",,C7904:D7904),Calendar!G:G,Calendar!K:K),"")</f>
        <v/>
      </c>
      <c r="AJ7904" s="61" t="str">
        <f>IF(AND(K7904&lt;&gt;"Match of the Day",K7904&lt;&gt;"Match of the Day 2",K7904&lt;&gt;"Match of the Day Repeat"),"",1+MAX($AJ$10:AJ7903))</f>
        <v/>
      </c>
    </row>
    <row r="7905" spans="34:36" x14ac:dyDescent="0.35">
      <c r="AH7905" s="16" t="str">
        <f>IF(AND(B7905="Premier League",E7905="Live"),_xlfn.XLOOKUP(_xlfn.TEXTJOIN(" vs ",,C7905:D7905),Calendar!G:G,Calendar!B:B),IF(AND(B7905="Premier League",E7905="Highlights"),_xlfn.XLOOKUP(H7905,Calendar!O:O,Calendar!N:N,,-1),""))</f>
        <v/>
      </c>
      <c r="AI7905" s="61" t="str">
        <f>IF(AND(AH7905&lt;&gt;"",E7905="Live"),_xlfn.XLOOKUP(_xlfn.TEXTJOIN(" vs ",,C7905:D7905),Calendar!G:G,Calendar!K:K),"")</f>
        <v/>
      </c>
      <c r="AJ7905" s="61" t="str">
        <f>IF(AND(K7905&lt;&gt;"Match of the Day",K7905&lt;&gt;"Match of the Day 2",K7905&lt;&gt;"Match of the Day Repeat"),"",1+MAX($AJ$10:AJ7904))</f>
        <v/>
      </c>
    </row>
    <row r="7906" spans="34:36" x14ac:dyDescent="0.35">
      <c r="AH7906" s="16" t="str">
        <f>IF(AND(B7906="Premier League",E7906="Live"),_xlfn.XLOOKUP(_xlfn.TEXTJOIN(" vs ",,C7906:D7906),Calendar!G:G,Calendar!B:B),IF(AND(B7906="Premier League",E7906="Highlights"),_xlfn.XLOOKUP(H7906,Calendar!O:O,Calendar!N:N,,-1),""))</f>
        <v/>
      </c>
      <c r="AI7906" s="61" t="str">
        <f>IF(AND(AH7906&lt;&gt;"",E7906="Live"),_xlfn.XLOOKUP(_xlfn.TEXTJOIN(" vs ",,C7906:D7906),Calendar!G:G,Calendar!K:K),"")</f>
        <v/>
      </c>
      <c r="AJ7906" s="61" t="str">
        <f>IF(AND(K7906&lt;&gt;"Match of the Day",K7906&lt;&gt;"Match of the Day 2",K7906&lt;&gt;"Match of the Day Repeat"),"",1+MAX($AJ$10:AJ7905))</f>
        <v/>
      </c>
    </row>
    <row r="7907" spans="34:36" x14ac:dyDescent="0.35">
      <c r="AH7907" s="16" t="str">
        <f>IF(AND(B7907="Premier League",E7907="Live"),_xlfn.XLOOKUP(_xlfn.TEXTJOIN(" vs ",,C7907:D7907),Calendar!G:G,Calendar!B:B),IF(AND(B7907="Premier League",E7907="Highlights"),_xlfn.XLOOKUP(H7907,Calendar!O:O,Calendar!N:N,,-1),""))</f>
        <v/>
      </c>
      <c r="AI7907" s="61" t="str">
        <f>IF(AND(AH7907&lt;&gt;"",E7907="Live"),_xlfn.XLOOKUP(_xlfn.TEXTJOIN(" vs ",,C7907:D7907),Calendar!G:G,Calendar!K:K),"")</f>
        <v/>
      </c>
      <c r="AJ7907" s="61" t="str">
        <f>IF(AND(K7907&lt;&gt;"Match of the Day",K7907&lt;&gt;"Match of the Day 2",K7907&lt;&gt;"Match of the Day Repeat"),"",1+MAX($AJ$10:AJ7906))</f>
        <v/>
      </c>
    </row>
    <row r="7908" spans="34:36" x14ac:dyDescent="0.35">
      <c r="AH7908" s="16" t="str">
        <f>IF(AND(B7908="Premier League",E7908="Live"),_xlfn.XLOOKUP(_xlfn.TEXTJOIN(" vs ",,C7908:D7908),Calendar!G:G,Calendar!B:B),IF(AND(B7908="Premier League",E7908="Highlights"),_xlfn.XLOOKUP(H7908,Calendar!O:O,Calendar!N:N,,-1),""))</f>
        <v/>
      </c>
      <c r="AI7908" s="61" t="str">
        <f>IF(AND(AH7908&lt;&gt;"",E7908="Live"),_xlfn.XLOOKUP(_xlfn.TEXTJOIN(" vs ",,C7908:D7908),Calendar!G:G,Calendar!K:K),"")</f>
        <v/>
      </c>
      <c r="AJ7908" s="61" t="str">
        <f>IF(AND(K7908&lt;&gt;"Match of the Day",K7908&lt;&gt;"Match of the Day 2",K7908&lt;&gt;"Match of the Day Repeat"),"",1+MAX($AJ$10:AJ7907))</f>
        <v/>
      </c>
    </row>
    <row r="7909" spans="34:36" x14ac:dyDescent="0.35">
      <c r="AH7909" s="16" t="str">
        <f>IF(AND(B7909="Premier League",E7909="Live"),_xlfn.XLOOKUP(_xlfn.TEXTJOIN(" vs ",,C7909:D7909),Calendar!G:G,Calendar!B:B),IF(AND(B7909="Premier League",E7909="Highlights"),_xlfn.XLOOKUP(H7909,Calendar!O:O,Calendar!N:N,,-1),""))</f>
        <v/>
      </c>
      <c r="AI7909" s="61" t="str">
        <f>IF(AND(AH7909&lt;&gt;"",E7909="Live"),_xlfn.XLOOKUP(_xlfn.TEXTJOIN(" vs ",,C7909:D7909),Calendar!G:G,Calendar!K:K),"")</f>
        <v/>
      </c>
      <c r="AJ7909" s="61" t="str">
        <f>IF(AND(K7909&lt;&gt;"Match of the Day",K7909&lt;&gt;"Match of the Day 2",K7909&lt;&gt;"Match of the Day Repeat"),"",1+MAX($AJ$10:AJ7908))</f>
        <v/>
      </c>
    </row>
    <row r="7910" spans="34:36" x14ac:dyDescent="0.35">
      <c r="AH7910" s="16" t="str">
        <f>IF(AND(B7910="Premier League",E7910="Live"),_xlfn.XLOOKUP(_xlfn.TEXTJOIN(" vs ",,C7910:D7910),Calendar!G:G,Calendar!B:B),IF(AND(B7910="Premier League",E7910="Highlights"),_xlfn.XLOOKUP(H7910,Calendar!O:O,Calendar!N:N,,-1),""))</f>
        <v/>
      </c>
      <c r="AI7910" s="61" t="str">
        <f>IF(AND(AH7910&lt;&gt;"",E7910="Live"),_xlfn.XLOOKUP(_xlfn.TEXTJOIN(" vs ",,C7910:D7910),Calendar!G:G,Calendar!K:K),"")</f>
        <v/>
      </c>
      <c r="AJ7910" s="61" t="str">
        <f>IF(AND(K7910&lt;&gt;"Match of the Day",K7910&lt;&gt;"Match of the Day 2",K7910&lt;&gt;"Match of the Day Repeat"),"",1+MAX($AJ$10:AJ7909))</f>
        <v/>
      </c>
    </row>
    <row r="7911" spans="34:36" x14ac:dyDescent="0.35">
      <c r="AH7911" s="16" t="str">
        <f>IF(AND(B7911="Premier League",E7911="Live"),_xlfn.XLOOKUP(_xlfn.TEXTJOIN(" vs ",,C7911:D7911),Calendar!G:G,Calendar!B:B),IF(AND(B7911="Premier League",E7911="Highlights"),_xlfn.XLOOKUP(H7911,Calendar!O:O,Calendar!N:N,,-1),""))</f>
        <v/>
      </c>
      <c r="AI7911" s="61" t="str">
        <f>IF(AND(AH7911&lt;&gt;"",E7911="Live"),_xlfn.XLOOKUP(_xlfn.TEXTJOIN(" vs ",,C7911:D7911),Calendar!G:G,Calendar!K:K),"")</f>
        <v/>
      </c>
      <c r="AJ7911" s="61" t="str">
        <f>IF(AND(K7911&lt;&gt;"Match of the Day",K7911&lt;&gt;"Match of the Day 2",K7911&lt;&gt;"Match of the Day Repeat"),"",1+MAX($AJ$10:AJ7910))</f>
        <v/>
      </c>
    </row>
    <row r="7912" spans="34:36" x14ac:dyDescent="0.35">
      <c r="AH7912" s="16" t="str">
        <f>IF(AND(B7912="Premier League",E7912="Live"),_xlfn.XLOOKUP(_xlfn.TEXTJOIN(" vs ",,C7912:D7912),Calendar!G:G,Calendar!B:B),IF(AND(B7912="Premier League",E7912="Highlights"),_xlfn.XLOOKUP(H7912,Calendar!O:O,Calendar!N:N,,-1),""))</f>
        <v/>
      </c>
      <c r="AI7912" s="61" t="str">
        <f>IF(AND(AH7912&lt;&gt;"",E7912="Live"),_xlfn.XLOOKUP(_xlfn.TEXTJOIN(" vs ",,C7912:D7912),Calendar!G:G,Calendar!K:K),"")</f>
        <v/>
      </c>
      <c r="AJ7912" s="61" t="str">
        <f>IF(AND(K7912&lt;&gt;"Match of the Day",K7912&lt;&gt;"Match of the Day 2",K7912&lt;&gt;"Match of the Day Repeat"),"",1+MAX($AJ$10:AJ7911))</f>
        <v/>
      </c>
    </row>
    <row r="7913" spans="34:36" x14ac:dyDescent="0.35">
      <c r="AH7913" s="16" t="str">
        <f>IF(AND(B7913="Premier League",E7913="Live"),_xlfn.XLOOKUP(_xlfn.TEXTJOIN(" vs ",,C7913:D7913),Calendar!G:G,Calendar!B:B),IF(AND(B7913="Premier League",E7913="Highlights"),_xlfn.XLOOKUP(H7913,Calendar!O:O,Calendar!N:N,,-1),""))</f>
        <v/>
      </c>
      <c r="AI7913" s="61" t="str">
        <f>IF(AND(AH7913&lt;&gt;"",E7913="Live"),_xlfn.XLOOKUP(_xlfn.TEXTJOIN(" vs ",,C7913:D7913),Calendar!G:G,Calendar!K:K),"")</f>
        <v/>
      </c>
      <c r="AJ7913" s="61" t="str">
        <f>IF(AND(K7913&lt;&gt;"Match of the Day",K7913&lt;&gt;"Match of the Day 2",K7913&lt;&gt;"Match of the Day Repeat"),"",1+MAX($AJ$10:AJ7912))</f>
        <v/>
      </c>
    </row>
    <row r="7914" spans="34:36" x14ac:dyDescent="0.35">
      <c r="AH7914" s="16" t="str">
        <f>IF(AND(B7914="Premier League",E7914="Live"),_xlfn.XLOOKUP(_xlfn.TEXTJOIN(" vs ",,C7914:D7914),Calendar!G:G,Calendar!B:B),IF(AND(B7914="Premier League",E7914="Highlights"),_xlfn.XLOOKUP(H7914,Calendar!O:O,Calendar!N:N,,-1),""))</f>
        <v/>
      </c>
      <c r="AI7914" s="61" t="str">
        <f>IF(AND(AH7914&lt;&gt;"",E7914="Live"),_xlfn.XLOOKUP(_xlfn.TEXTJOIN(" vs ",,C7914:D7914),Calendar!G:G,Calendar!K:K),"")</f>
        <v/>
      </c>
      <c r="AJ7914" s="61" t="str">
        <f>IF(AND(K7914&lt;&gt;"Match of the Day",K7914&lt;&gt;"Match of the Day 2",K7914&lt;&gt;"Match of the Day Repeat"),"",1+MAX($AJ$10:AJ7913))</f>
        <v/>
      </c>
    </row>
    <row r="7915" spans="34:36" x14ac:dyDescent="0.35">
      <c r="AH7915" s="16" t="str">
        <f>IF(AND(B7915="Premier League",E7915="Live"),_xlfn.XLOOKUP(_xlfn.TEXTJOIN(" vs ",,C7915:D7915),Calendar!G:G,Calendar!B:B),IF(AND(B7915="Premier League",E7915="Highlights"),_xlfn.XLOOKUP(H7915,Calendar!O:O,Calendar!N:N,,-1),""))</f>
        <v/>
      </c>
      <c r="AI7915" s="61" t="str">
        <f>IF(AND(AH7915&lt;&gt;"",E7915="Live"),_xlfn.XLOOKUP(_xlfn.TEXTJOIN(" vs ",,C7915:D7915),Calendar!G:G,Calendar!K:K),"")</f>
        <v/>
      </c>
      <c r="AJ7915" s="61" t="str">
        <f>IF(AND(K7915&lt;&gt;"Match of the Day",K7915&lt;&gt;"Match of the Day 2",K7915&lt;&gt;"Match of the Day Repeat"),"",1+MAX($AJ$10:AJ7914))</f>
        <v/>
      </c>
    </row>
    <row r="7916" spans="34:36" x14ac:dyDescent="0.35">
      <c r="AH7916" s="16" t="str">
        <f>IF(AND(B7916="Premier League",E7916="Live"),_xlfn.XLOOKUP(_xlfn.TEXTJOIN(" vs ",,C7916:D7916),Calendar!G:G,Calendar!B:B),IF(AND(B7916="Premier League",E7916="Highlights"),_xlfn.XLOOKUP(H7916,Calendar!O:O,Calendar!N:N,,-1),""))</f>
        <v/>
      </c>
      <c r="AI7916" s="61" t="str">
        <f>IF(AND(AH7916&lt;&gt;"",E7916="Live"),_xlfn.XLOOKUP(_xlfn.TEXTJOIN(" vs ",,C7916:D7916),Calendar!G:G,Calendar!K:K),"")</f>
        <v/>
      </c>
      <c r="AJ7916" s="61" t="str">
        <f>IF(AND(K7916&lt;&gt;"Match of the Day",K7916&lt;&gt;"Match of the Day 2",K7916&lt;&gt;"Match of the Day Repeat"),"",1+MAX($AJ$10:AJ7915))</f>
        <v/>
      </c>
    </row>
    <row r="7917" spans="34:36" x14ac:dyDescent="0.35">
      <c r="AH7917" s="16" t="str">
        <f>IF(AND(B7917="Premier League",E7917="Live"),_xlfn.XLOOKUP(_xlfn.TEXTJOIN(" vs ",,C7917:D7917),Calendar!G:G,Calendar!B:B),IF(AND(B7917="Premier League",E7917="Highlights"),_xlfn.XLOOKUP(H7917,Calendar!O:O,Calendar!N:N,,-1),""))</f>
        <v/>
      </c>
      <c r="AI7917" s="61" t="str">
        <f>IF(AND(AH7917&lt;&gt;"",E7917="Live"),_xlfn.XLOOKUP(_xlfn.TEXTJOIN(" vs ",,C7917:D7917),Calendar!G:G,Calendar!K:K),"")</f>
        <v/>
      </c>
      <c r="AJ7917" s="61" t="str">
        <f>IF(AND(K7917&lt;&gt;"Match of the Day",K7917&lt;&gt;"Match of the Day 2",K7917&lt;&gt;"Match of the Day Repeat"),"",1+MAX($AJ$10:AJ7916))</f>
        <v/>
      </c>
    </row>
    <row r="7918" spans="34:36" x14ac:dyDescent="0.35">
      <c r="AH7918" s="16" t="str">
        <f>IF(AND(B7918="Premier League",E7918="Live"),_xlfn.XLOOKUP(_xlfn.TEXTJOIN(" vs ",,C7918:D7918),Calendar!G:G,Calendar!B:B),IF(AND(B7918="Premier League",E7918="Highlights"),_xlfn.XLOOKUP(H7918,Calendar!O:O,Calendar!N:N,,-1),""))</f>
        <v/>
      </c>
      <c r="AI7918" s="61" t="str">
        <f>IF(AND(AH7918&lt;&gt;"",E7918="Live"),_xlfn.XLOOKUP(_xlfn.TEXTJOIN(" vs ",,C7918:D7918),Calendar!G:G,Calendar!K:K),"")</f>
        <v/>
      </c>
      <c r="AJ7918" s="61" t="str">
        <f>IF(AND(K7918&lt;&gt;"Match of the Day",K7918&lt;&gt;"Match of the Day 2",K7918&lt;&gt;"Match of the Day Repeat"),"",1+MAX($AJ$10:AJ7917))</f>
        <v/>
      </c>
    </row>
    <row r="7919" spans="34:36" x14ac:dyDescent="0.35">
      <c r="AH7919" s="16" t="str">
        <f>IF(AND(B7919="Premier League",E7919="Live"),_xlfn.XLOOKUP(_xlfn.TEXTJOIN(" vs ",,C7919:D7919),Calendar!G:G,Calendar!B:B),IF(AND(B7919="Premier League",E7919="Highlights"),_xlfn.XLOOKUP(H7919,Calendar!O:O,Calendar!N:N,,-1),""))</f>
        <v/>
      </c>
      <c r="AI7919" s="61" t="str">
        <f>IF(AND(AH7919&lt;&gt;"",E7919="Live"),_xlfn.XLOOKUP(_xlfn.TEXTJOIN(" vs ",,C7919:D7919),Calendar!G:G,Calendar!K:K),"")</f>
        <v/>
      </c>
      <c r="AJ7919" s="61" t="str">
        <f>IF(AND(K7919&lt;&gt;"Match of the Day",K7919&lt;&gt;"Match of the Day 2",K7919&lt;&gt;"Match of the Day Repeat"),"",1+MAX($AJ$10:AJ7918))</f>
        <v/>
      </c>
    </row>
    <row r="7920" spans="34:36" x14ac:dyDescent="0.35">
      <c r="AH7920" s="16" t="str">
        <f>IF(AND(B7920="Premier League",E7920="Live"),_xlfn.XLOOKUP(_xlfn.TEXTJOIN(" vs ",,C7920:D7920),Calendar!G:G,Calendar!B:B),IF(AND(B7920="Premier League",E7920="Highlights"),_xlfn.XLOOKUP(H7920,Calendar!O:O,Calendar!N:N,,-1),""))</f>
        <v/>
      </c>
      <c r="AI7920" s="61" t="str">
        <f>IF(AND(AH7920&lt;&gt;"",E7920="Live"),_xlfn.XLOOKUP(_xlfn.TEXTJOIN(" vs ",,C7920:D7920),Calendar!G:G,Calendar!K:K),"")</f>
        <v/>
      </c>
      <c r="AJ7920" s="61" t="str">
        <f>IF(AND(K7920&lt;&gt;"Match of the Day",K7920&lt;&gt;"Match of the Day 2",K7920&lt;&gt;"Match of the Day Repeat"),"",1+MAX($AJ$10:AJ7919))</f>
        <v/>
      </c>
    </row>
    <row r="7921" spans="34:36" x14ac:dyDescent="0.35">
      <c r="AH7921" s="16" t="str">
        <f>IF(AND(B7921="Premier League",E7921="Live"),_xlfn.XLOOKUP(_xlfn.TEXTJOIN(" vs ",,C7921:D7921),Calendar!G:G,Calendar!B:B),IF(AND(B7921="Premier League",E7921="Highlights"),_xlfn.XLOOKUP(H7921,Calendar!O:O,Calendar!N:N,,-1),""))</f>
        <v/>
      </c>
      <c r="AI7921" s="61" t="str">
        <f>IF(AND(AH7921&lt;&gt;"",E7921="Live"),_xlfn.XLOOKUP(_xlfn.TEXTJOIN(" vs ",,C7921:D7921),Calendar!G:G,Calendar!K:K),"")</f>
        <v/>
      </c>
      <c r="AJ7921" s="61" t="str">
        <f>IF(AND(K7921&lt;&gt;"Match of the Day",K7921&lt;&gt;"Match of the Day 2",K7921&lt;&gt;"Match of the Day Repeat"),"",1+MAX($AJ$10:AJ7920))</f>
        <v/>
      </c>
    </row>
    <row r="7922" spans="34:36" x14ac:dyDescent="0.35">
      <c r="AH7922" s="16" t="str">
        <f>IF(AND(B7922="Premier League",E7922="Live"),_xlfn.XLOOKUP(_xlfn.TEXTJOIN(" vs ",,C7922:D7922),Calendar!G:G,Calendar!B:B),IF(AND(B7922="Premier League",E7922="Highlights"),_xlfn.XLOOKUP(H7922,Calendar!O:O,Calendar!N:N,,-1),""))</f>
        <v/>
      </c>
      <c r="AI7922" s="61" t="str">
        <f>IF(AND(AH7922&lt;&gt;"",E7922="Live"),_xlfn.XLOOKUP(_xlfn.TEXTJOIN(" vs ",,C7922:D7922),Calendar!G:G,Calendar!K:K),"")</f>
        <v/>
      </c>
      <c r="AJ7922" s="61" t="str">
        <f>IF(AND(K7922&lt;&gt;"Match of the Day",K7922&lt;&gt;"Match of the Day 2",K7922&lt;&gt;"Match of the Day Repeat"),"",1+MAX($AJ$10:AJ7921))</f>
        <v/>
      </c>
    </row>
    <row r="7923" spans="34:36" x14ac:dyDescent="0.35">
      <c r="AH7923" s="16" t="str">
        <f>IF(AND(B7923="Premier League",E7923="Live"),_xlfn.XLOOKUP(_xlfn.TEXTJOIN(" vs ",,C7923:D7923),Calendar!G:G,Calendar!B:B),IF(AND(B7923="Premier League",E7923="Highlights"),_xlfn.XLOOKUP(H7923,Calendar!O:O,Calendar!N:N,,-1),""))</f>
        <v/>
      </c>
      <c r="AI7923" s="61" t="str">
        <f>IF(AND(AH7923&lt;&gt;"",E7923="Live"),_xlfn.XLOOKUP(_xlfn.TEXTJOIN(" vs ",,C7923:D7923),Calendar!G:G,Calendar!K:K),"")</f>
        <v/>
      </c>
      <c r="AJ7923" s="61" t="str">
        <f>IF(AND(K7923&lt;&gt;"Match of the Day",K7923&lt;&gt;"Match of the Day 2",K7923&lt;&gt;"Match of the Day Repeat"),"",1+MAX($AJ$10:AJ7922))</f>
        <v/>
      </c>
    </row>
    <row r="7924" spans="34:36" x14ac:dyDescent="0.35">
      <c r="AH7924" s="16" t="str">
        <f>IF(AND(B7924="Premier League",E7924="Live"),_xlfn.XLOOKUP(_xlfn.TEXTJOIN(" vs ",,C7924:D7924),Calendar!G:G,Calendar!B:B),IF(AND(B7924="Premier League",E7924="Highlights"),_xlfn.XLOOKUP(H7924,Calendar!O:O,Calendar!N:N,,-1),""))</f>
        <v/>
      </c>
      <c r="AI7924" s="61" t="str">
        <f>IF(AND(AH7924&lt;&gt;"",E7924="Live"),_xlfn.XLOOKUP(_xlfn.TEXTJOIN(" vs ",,C7924:D7924),Calendar!G:G,Calendar!K:K),"")</f>
        <v/>
      </c>
      <c r="AJ7924" s="61" t="str">
        <f>IF(AND(K7924&lt;&gt;"Match of the Day",K7924&lt;&gt;"Match of the Day 2",K7924&lt;&gt;"Match of the Day Repeat"),"",1+MAX($AJ$10:AJ7923))</f>
        <v/>
      </c>
    </row>
    <row r="7925" spans="34:36" x14ac:dyDescent="0.35">
      <c r="AH7925" s="16" t="str">
        <f>IF(AND(B7925="Premier League",E7925="Live"),_xlfn.XLOOKUP(_xlfn.TEXTJOIN(" vs ",,C7925:D7925),Calendar!G:G,Calendar!B:B),IF(AND(B7925="Premier League",E7925="Highlights"),_xlfn.XLOOKUP(H7925,Calendar!O:O,Calendar!N:N,,-1),""))</f>
        <v/>
      </c>
      <c r="AI7925" s="61" t="str">
        <f>IF(AND(AH7925&lt;&gt;"",E7925="Live"),_xlfn.XLOOKUP(_xlfn.TEXTJOIN(" vs ",,C7925:D7925),Calendar!G:G,Calendar!K:K),"")</f>
        <v/>
      </c>
      <c r="AJ7925" s="61" t="str">
        <f>IF(AND(K7925&lt;&gt;"Match of the Day",K7925&lt;&gt;"Match of the Day 2",K7925&lt;&gt;"Match of the Day Repeat"),"",1+MAX($AJ$10:AJ7924))</f>
        <v/>
      </c>
    </row>
    <row r="7926" spans="34:36" x14ac:dyDescent="0.35">
      <c r="AH7926" s="16" t="str">
        <f>IF(AND(B7926="Premier League",E7926="Live"),_xlfn.XLOOKUP(_xlfn.TEXTJOIN(" vs ",,C7926:D7926),Calendar!G:G,Calendar!B:B),IF(AND(B7926="Premier League",E7926="Highlights"),_xlfn.XLOOKUP(H7926,Calendar!O:O,Calendar!N:N,,-1),""))</f>
        <v/>
      </c>
      <c r="AI7926" s="61" t="str">
        <f>IF(AND(AH7926&lt;&gt;"",E7926="Live"),_xlfn.XLOOKUP(_xlfn.TEXTJOIN(" vs ",,C7926:D7926),Calendar!G:G,Calendar!K:K),"")</f>
        <v/>
      </c>
      <c r="AJ7926" s="61" t="str">
        <f>IF(AND(K7926&lt;&gt;"Match of the Day",K7926&lt;&gt;"Match of the Day 2",K7926&lt;&gt;"Match of the Day Repeat"),"",1+MAX($AJ$10:AJ7925))</f>
        <v/>
      </c>
    </row>
    <row r="7927" spans="34:36" x14ac:dyDescent="0.35">
      <c r="AH7927" s="16" t="str">
        <f>IF(AND(B7927="Premier League",E7927="Live"),_xlfn.XLOOKUP(_xlfn.TEXTJOIN(" vs ",,C7927:D7927),Calendar!G:G,Calendar!B:B),IF(AND(B7927="Premier League",E7927="Highlights"),_xlfn.XLOOKUP(H7927,Calendar!O:O,Calendar!N:N,,-1),""))</f>
        <v/>
      </c>
      <c r="AI7927" s="61" t="str">
        <f>IF(AND(AH7927&lt;&gt;"",E7927="Live"),_xlfn.XLOOKUP(_xlfn.TEXTJOIN(" vs ",,C7927:D7927),Calendar!G:G,Calendar!K:K),"")</f>
        <v/>
      </c>
      <c r="AJ7927" s="61" t="str">
        <f>IF(AND(K7927&lt;&gt;"Match of the Day",K7927&lt;&gt;"Match of the Day 2",K7927&lt;&gt;"Match of the Day Repeat"),"",1+MAX($AJ$10:AJ7926))</f>
        <v/>
      </c>
    </row>
    <row r="7928" spans="34:36" x14ac:dyDescent="0.35">
      <c r="AH7928" s="16" t="str">
        <f>IF(AND(B7928="Premier League",E7928="Live"),_xlfn.XLOOKUP(_xlfn.TEXTJOIN(" vs ",,C7928:D7928),Calendar!G:G,Calendar!B:B),IF(AND(B7928="Premier League",E7928="Highlights"),_xlfn.XLOOKUP(H7928,Calendar!O:O,Calendar!N:N,,-1),""))</f>
        <v/>
      </c>
      <c r="AI7928" s="61" t="str">
        <f>IF(AND(AH7928&lt;&gt;"",E7928="Live"),_xlfn.XLOOKUP(_xlfn.TEXTJOIN(" vs ",,C7928:D7928),Calendar!G:G,Calendar!K:K),"")</f>
        <v/>
      </c>
      <c r="AJ7928" s="61" t="str">
        <f>IF(AND(K7928&lt;&gt;"Match of the Day",K7928&lt;&gt;"Match of the Day 2",K7928&lt;&gt;"Match of the Day Repeat"),"",1+MAX($AJ$10:AJ7927))</f>
        <v/>
      </c>
    </row>
    <row r="7929" spans="34:36" x14ac:dyDescent="0.35">
      <c r="AH7929" s="16" t="str">
        <f>IF(AND(B7929="Premier League",E7929="Live"),_xlfn.XLOOKUP(_xlfn.TEXTJOIN(" vs ",,C7929:D7929),Calendar!G:G,Calendar!B:B),IF(AND(B7929="Premier League",E7929="Highlights"),_xlfn.XLOOKUP(H7929,Calendar!O:O,Calendar!N:N,,-1),""))</f>
        <v/>
      </c>
      <c r="AI7929" s="61" t="str">
        <f>IF(AND(AH7929&lt;&gt;"",E7929="Live"),_xlfn.XLOOKUP(_xlfn.TEXTJOIN(" vs ",,C7929:D7929),Calendar!G:G,Calendar!K:K),"")</f>
        <v/>
      </c>
      <c r="AJ7929" s="61" t="str">
        <f>IF(AND(K7929&lt;&gt;"Match of the Day",K7929&lt;&gt;"Match of the Day 2",K7929&lt;&gt;"Match of the Day Repeat"),"",1+MAX($AJ$10:AJ7928))</f>
        <v/>
      </c>
    </row>
    <row r="7930" spans="34:36" x14ac:dyDescent="0.35">
      <c r="AH7930" s="16" t="str">
        <f>IF(AND(B7930="Premier League",E7930="Live"),_xlfn.XLOOKUP(_xlfn.TEXTJOIN(" vs ",,C7930:D7930),Calendar!G:G,Calendar!B:B),IF(AND(B7930="Premier League",E7930="Highlights"),_xlfn.XLOOKUP(H7930,Calendar!O:O,Calendar!N:N,,-1),""))</f>
        <v/>
      </c>
      <c r="AI7930" s="61" t="str">
        <f>IF(AND(AH7930&lt;&gt;"",E7930="Live"),_xlfn.XLOOKUP(_xlfn.TEXTJOIN(" vs ",,C7930:D7930),Calendar!G:G,Calendar!K:K),"")</f>
        <v/>
      </c>
      <c r="AJ7930" s="61" t="str">
        <f>IF(AND(K7930&lt;&gt;"Match of the Day",K7930&lt;&gt;"Match of the Day 2",K7930&lt;&gt;"Match of the Day Repeat"),"",1+MAX($AJ$10:AJ7929))</f>
        <v/>
      </c>
    </row>
    <row r="7931" spans="34:36" x14ac:dyDescent="0.35">
      <c r="AH7931" s="16" t="str">
        <f>IF(AND(B7931="Premier League",E7931="Live"),_xlfn.XLOOKUP(_xlfn.TEXTJOIN(" vs ",,C7931:D7931),Calendar!G:G,Calendar!B:B),IF(AND(B7931="Premier League",E7931="Highlights"),_xlfn.XLOOKUP(H7931,Calendar!O:O,Calendar!N:N,,-1),""))</f>
        <v/>
      </c>
      <c r="AI7931" s="61" t="str">
        <f>IF(AND(AH7931&lt;&gt;"",E7931="Live"),_xlfn.XLOOKUP(_xlfn.TEXTJOIN(" vs ",,C7931:D7931),Calendar!G:G,Calendar!K:K),"")</f>
        <v/>
      </c>
      <c r="AJ7931" s="61" t="str">
        <f>IF(AND(K7931&lt;&gt;"Match of the Day",K7931&lt;&gt;"Match of the Day 2",K7931&lt;&gt;"Match of the Day Repeat"),"",1+MAX($AJ$10:AJ7930))</f>
        <v/>
      </c>
    </row>
    <row r="7932" spans="34:36" x14ac:dyDescent="0.35">
      <c r="AH7932" s="16" t="str">
        <f>IF(AND(B7932="Premier League",E7932="Live"),_xlfn.XLOOKUP(_xlfn.TEXTJOIN(" vs ",,C7932:D7932),Calendar!G:G,Calendar!B:B),IF(AND(B7932="Premier League",E7932="Highlights"),_xlfn.XLOOKUP(H7932,Calendar!O:O,Calendar!N:N,,-1),""))</f>
        <v/>
      </c>
      <c r="AI7932" s="61" t="str">
        <f>IF(AND(AH7932&lt;&gt;"",E7932="Live"),_xlfn.XLOOKUP(_xlfn.TEXTJOIN(" vs ",,C7932:D7932),Calendar!G:G,Calendar!K:K),"")</f>
        <v/>
      </c>
      <c r="AJ7932" s="61" t="str">
        <f>IF(AND(K7932&lt;&gt;"Match of the Day",K7932&lt;&gt;"Match of the Day 2",K7932&lt;&gt;"Match of the Day Repeat"),"",1+MAX($AJ$10:AJ7931))</f>
        <v/>
      </c>
    </row>
    <row r="7933" spans="34:36" x14ac:dyDescent="0.35">
      <c r="AH7933" s="16" t="str">
        <f>IF(AND(B7933="Premier League",E7933="Live"),_xlfn.XLOOKUP(_xlfn.TEXTJOIN(" vs ",,C7933:D7933),Calendar!G:G,Calendar!B:B),IF(AND(B7933="Premier League",E7933="Highlights"),_xlfn.XLOOKUP(H7933,Calendar!O:O,Calendar!N:N,,-1),""))</f>
        <v/>
      </c>
      <c r="AI7933" s="61" t="str">
        <f>IF(AND(AH7933&lt;&gt;"",E7933="Live"),_xlfn.XLOOKUP(_xlfn.TEXTJOIN(" vs ",,C7933:D7933),Calendar!G:G,Calendar!K:K),"")</f>
        <v/>
      </c>
      <c r="AJ7933" s="61" t="str">
        <f>IF(AND(K7933&lt;&gt;"Match of the Day",K7933&lt;&gt;"Match of the Day 2",K7933&lt;&gt;"Match of the Day Repeat"),"",1+MAX($AJ$10:AJ7932))</f>
        <v/>
      </c>
    </row>
    <row r="7934" spans="34:36" x14ac:dyDescent="0.35">
      <c r="AH7934" s="16" t="str">
        <f>IF(AND(B7934="Premier League",E7934="Live"),_xlfn.XLOOKUP(_xlfn.TEXTJOIN(" vs ",,C7934:D7934),Calendar!G:G,Calendar!B:B),IF(AND(B7934="Premier League",E7934="Highlights"),_xlfn.XLOOKUP(H7934,Calendar!O:O,Calendar!N:N,,-1),""))</f>
        <v/>
      </c>
      <c r="AI7934" s="61" t="str">
        <f>IF(AND(AH7934&lt;&gt;"",E7934="Live"),_xlfn.XLOOKUP(_xlfn.TEXTJOIN(" vs ",,C7934:D7934),Calendar!G:G,Calendar!K:K),"")</f>
        <v/>
      </c>
      <c r="AJ7934" s="61" t="str">
        <f>IF(AND(K7934&lt;&gt;"Match of the Day",K7934&lt;&gt;"Match of the Day 2",K7934&lt;&gt;"Match of the Day Repeat"),"",1+MAX($AJ$10:AJ7933))</f>
        <v/>
      </c>
    </row>
    <row r="7935" spans="34:36" x14ac:dyDescent="0.35">
      <c r="AH7935" s="16" t="str">
        <f>IF(AND(B7935="Premier League",E7935="Live"),_xlfn.XLOOKUP(_xlfn.TEXTJOIN(" vs ",,C7935:D7935),Calendar!G:G,Calendar!B:B),IF(AND(B7935="Premier League",E7935="Highlights"),_xlfn.XLOOKUP(H7935,Calendar!O:O,Calendar!N:N,,-1),""))</f>
        <v/>
      </c>
      <c r="AI7935" s="61" t="str">
        <f>IF(AND(AH7935&lt;&gt;"",E7935="Live"),_xlfn.XLOOKUP(_xlfn.TEXTJOIN(" vs ",,C7935:D7935),Calendar!G:G,Calendar!K:K),"")</f>
        <v/>
      </c>
      <c r="AJ7935" s="61" t="str">
        <f>IF(AND(K7935&lt;&gt;"Match of the Day",K7935&lt;&gt;"Match of the Day 2",K7935&lt;&gt;"Match of the Day Repeat"),"",1+MAX($AJ$10:AJ7934))</f>
        <v/>
      </c>
    </row>
    <row r="7936" spans="34:36" x14ac:dyDescent="0.35">
      <c r="AH7936" s="16" t="str">
        <f>IF(AND(B7936="Premier League",E7936="Live"),_xlfn.XLOOKUP(_xlfn.TEXTJOIN(" vs ",,C7936:D7936),Calendar!G:G,Calendar!B:B),IF(AND(B7936="Premier League",E7936="Highlights"),_xlfn.XLOOKUP(H7936,Calendar!O:O,Calendar!N:N,,-1),""))</f>
        <v/>
      </c>
      <c r="AI7936" s="61" t="str">
        <f>IF(AND(AH7936&lt;&gt;"",E7936="Live"),_xlfn.XLOOKUP(_xlfn.TEXTJOIN(" vs ",,C7936:D7936),Calendar!G:G,Calendar!K:K),"")</f>
        <v/>
      </c>
      <c r="AJ7936" s="61" t="str">
        <f>IF(AND(K7936&lt;&gt;"Match of the Day",K7936&lt;&gt;"Match of the Day 2",K7936&lt;&gt;"Match of the Day Repeat"),"",1+MAX($AJ$10:AJ7935))</f>
        <v/>
      </c>
    </row>
    <row r="7937" spans="34:36" x14ac:dyDescent="0.35">
      <c r="AH7937" s="16" t="str">
        <f>IF(AND(B7937="Premier League",E7937="Live"),_xlfn.XLOOKUP(_xlfn.TEXTJOIN(" vs ",,C7937:D7937),Calendar!G:G,Calendar!B:B),IF(AND(B7937="Premier League",E7937="Highlights"),_xlfn.XLOOKUP(H7937,Calendar!O:O,Calendar!N:N,,-1),""))</f>
        <v/>
      </c>
      <c r="AI7937" s="61" t="str">
        <f>IF(AND(AH7937&lt;&gt;"",E7937="Live"),_xlfn.XLOOKUP(_xlfn.TEXTJOIN(" vs ",,C7937:D7937),Calendar!G:G,Calendar!K:K),"")</f>
        <v/>
      </c>
      <c r="AJ7937" s="61" t="str">
        <f>IF(AND(K7937&lt;&gt;"Match of the Day",K7937&lt;&gt;"Match of the Day 2",K7937&lt;&gt;"Match of the Day Repeat"),"",1+MAX($AJ$10:AJ7936))</f>
        <v/>
      </c>
    </row>
    <row r="7938" spans="34:36" x14ac:dyDescent="0.35">
      <c r="AH7938" s="16" t="str">
        <f>IF(AND(B7938="Premier League",E7938="Live"),_xlfn.XLOOKUP(_xlfn.TEXTJOIN(" vs ",,C7938:D7938),Calendar!G:G,Calendar!B:B),IF(AND(B7938="Premier League",E7938="Highlights"),_xlfn.XLOOKUP(H7938,Calendar!O:O,Calendar!N:N,,-1),""))</f>
        <v/>
      </c>
      <c r="AI7938" s="61" t="str">
        <f>IF(AND(AH7938&lt;&gt;"",E7938="Live"),_xlfn.XLOOKUP(_xlfn.TEXTJOIN(" vs ",,C7938:D7938),Calendar!G:G,Calendar!K:K),"")</f>
        <v/>
      </c>
      <c r="AJ7938" s="61" t="str">
        <f>IF(AND(K7938&lt;&gt;"Match of the Day",K7938&lt;&gt;"Match of the Day 2",K7938&lt;&gt;"Match of the Day Repeat"),"",1+MAX($AJ$10:AJ7937))</f>
        <v/>
      </c>
    </row>
    <row r="7939" spans="34:36" x14ac:dyDescent="0.35">
      <c r="AH7939" s="16" t="str">
        <f>IF(AND(B7939="Premier League",E7939="Live"),_xlfn.XLOOKUP(_xlfn.TEXTJOIN(" vs ",,C7939:D7939),Calendar!G:G,Calendar!B:B),IF(AND(B7939="Premier League",E7939="Highlights"),_xlfn.XLOOKUP(H7939,Calendar!O:O,Calendar!N:N,,-1),""))</f>
        <v/>
      </c>
      <c r="AI7939" s="61" t="str">
        <f>IF(AND(AH7939&lt;&gt;"",E7939="Live"),_xlfn.XLOOKUP(_xlfn.TEXTJOIN(" vs ",,C7939:D7939),Calendar!G:G,Calendar!K:K),"")</f>
        <v/>
      </c>
      <c r="AJ7939" s="61" t="str">
        <f>IF(AND(K7939&lt;&gt;"Match of the Day",K7939&lt;&gt;"Match of the Day 2",K7939&lt;&gt;"Match of the Day Repeat"),"",1+MAX($AJ$10:AJ7938))</f>
        <v/>
      </c>
    </row>
    <row r="7940" spans="34:36" x14ac:dyDescent="0.35">
      <c r="AH7940" s="16" t="str">
        <f>IF(AND(B7940="Premier League",E7940="Live"),_xlfn.XLOOKUP(_xlfn.TEXTJOIN(" vs ",,C7940:D7940),Calendar!G:G,Calendar!B:B),IF(AND(B7940="Premier League",E7940="Highlights"),_xlfn.XLOOKUP(H7940,Calendar!O:O,Calendar!N:N,,-1),""))</f>
        <v/>
      </c>
      <c r="AI7940" s="61" t="str">
        <f>IF(AND(AH7940&lt;&gt;"",E7940="Live"),_xlfn.XLOOKUP(_xlfn.TEXTJOIN(" vs ",,C7940:D7940),Calendar!G:G,Calendar!K:K),"")</f>
        <v/>
      </c>
      <c r="AJ7940" s="61" t="str">
        <f>IF(AND(K7940&lt;&gt;"Match of the Day",K7940&lt;&gt;"Match of the Day 2",K7940&lt;&gt;"Match of the Day Repeat"),"",1+MAX($AJ$10:AJ7939))</f>
        <v/>
      </c>
    </row>
    <row r="7941" spans="34:36" x14ac:dyDescent="0.35">
      <c r="AH7941" s="16" t="str">
        <f>IF(AND(B7941="Premier League",E7941="Live"),_xlfn.XLOOKUP(_xlfn.TEXTJOIN(" vs ",,C7941:D7941),Calendar!G:G,Calendar!B:B),IF(AND(B7941="Premier League",E7941="Highlights"),_xlfn.XLOOKUP(H7941,Calendar!O:O,Calendar!N:N,,-1),""))</f>
        <v/>
      </c>
      <c r="AI7941" s="61" t="str">
        <f>IF(AND(AH7941&lt;&gt;"",E7941="Live"),_xlfn.XLOOKUP(_xlfn.TEXTJOIN(" vs ",,C7941:D7941),Calendar!G:G,Calendar!K:K),"")</f>
        <v/>
      </c>
      <c r="AJ7941" s="61" t="str">
        <f>IF(AND(K7941&lt;&gt;"Match of the Day",K7941&lt;&gt;"Match of the Day 2",K7941&lt;&gt;"Match of the Day Repeat"),"",1+MAX($AJ$10:AJ7940))</f>
        <v/>
      </c>
    </row>
    <row r="7942" spans="34:36" x14ac:dyDescent="0.35">
      <c r="AH7942" s="16" t="str">
        <f>IF(AND(B7942="Premier League",E7942="Live"),_xlfn.XLOOKUP(_xlfn.TEXTJOIN(" vs ",,C7942:D7942),Calendar!G:G,Calendar!B:B),IF(AND(B7942="Premier League",E7942="Highlights"),_xlfn.XLOOKUP(H7942,Calendar!O:O,Calendar!N:N,,-1),""))</f>
        <v/>
      </c>
      <c r="AI7942" s="61" t="str">
        <f>IF(AND(AH7942&lt;&gt;"",E7942="Live"),_xlfn.XLOOKUP(_xlfn.TEXTJOIN(" vs ",,C7942:D7942),Calendar!G:G,Calendar!K:K),"")</f>
        <v/>
      </c>
      <c r="AJ7942" s="61" t="str">
        <f>IF(AND(K7942&lt;&gt;"Match of the Day",K7942&lt;&gt;"Match of the Day 2",K7942&lt;&gt;"Match of the Day Repeat"),"",1+MAX($AJ$10:AJ7941))</f>
        <v/>
      </c>
    </row>
    <row r="7943" spans="34:36" x14ac:dyDescent="0.35">
      <c r="AH7943" s="16" t="str">
        <f>IF(AND(B7943="Premier League",E7943="Live"),_xlfn.XLOOKUP(_xlfn.TEXTJOIN(" vs ",,C7943:D7943),Calendar!G:G,Calendar!B:B),IF(AND(B7943="Premier League",E7943="Highlights"),_xlfn.XLOOKUP(H7943,Calendar!O:O,Calendar!N:N,,-1),""))</f>
        <v/>
      </c>
      <c r="AI7943" s="61" t="str">
        <f>IF(AND(AH7943&lt;&gt;"",E7943="Live"),_xlfn.XLOOKUP(_xlfn.TEXTJOIN(" vs ",,C7943:D7943),Calendar!G:G,Calendar!K:K),"")</f>
        <v/>
      </c>
      <c r="AJ7943" s="61" t="str">
        <f>IF(AND(K7943&lt;&gt;"Match of the Day",K7943&lt;&gt;"Match of the Day 2",K7943&lt;&gt;"Match of the Day Repeat"),"",1+MAX($AJ$10:AJ7942))</f>
        <v/>
      </c>
    </row>
    <row r="7944" spans="34:36" x14ac:dyDescent="0.35">
      <c r="AH7944" s="16" t="str">
        <f>IF(AND(B7944="Premier League",E7944="Live"),_xlfn.XLOOKUP(_xlfn.TEXTJOIN(" vs ",,C7944:D7944),Calendar!G:G,Calendar!B:B),IF(AND(B7944="Premier League",E7944="Highlights"),_xlfn.XLOOKUP(H7944,Calendar!O:O,Calendar!N:N,,-1),""))</f>
        <v/>
      </c>
      <c r="AI7944" s="61" t="str">
        <f>IF(AND(AH7944&lt;&gt;"",E7944="Live"),_xlfn.XLOOKUP(_xlfn.TEXTJOIN(" vs ",,C7944:D7944),Calendar!G:G,Calendar!K:K),"")</f>
        <v/>
      </c>
      <c r="AJ7944" s="61" t="str">
        <f>IF(AND(K7944&lt;&gt;"Match of the Day",K7944&lt;&gt;"Match of the Day 2",K7944&lt;&gt;"Match of the Day Repeat"),"",1+MAX($AJ$10:AJ7943))</f>
        <v/>
      </c>
    </row>
    <row r="7945" spans="34:36" x14ac:dyDescent="0.35">
      <c r="AH7945" s="16" t="str">
        <f>IF(AND(B7945="Premier League",E7945="Live"),_xlfn.XLOOKUP(_xlfn.TEXTJOIN(" vs ",,C7945:D7945),Calendar!G:G,Calendar!B:B),IF(AND(B7945="Premier League",E7945="Highlights"),_xlfn.XLOOKUP(H7945,Calendar!O:O,Calendar!N:N,,-1),""))</f>
        <v/>
      </c>
      <c r="AI7945" s="61" t="str">
        <f>IF(AND(AH7945&lt;&gt;"",E7945="Live"),_xlfn.XLOOKUP(_xlfn.TEXTJOIN(" vs ",,C7945:D7945),Calendar!G:G,Calendar!K:K),"")</f>
        <v/>
      </c>
      <c r="AJ7945" s="61" t="str">
        <f>IF(AND(K7945&lt;&gt;"Match of the Day",K7945&lt;&gt;"Match of the Day 2",K7945&lt;&gt;"Match of the Day Repeat"),"",1+MAX($AJ$10:AJ7944))</f>
        <v/>
      </c>
    </row>
    <row r="7946" spans="34:36" x14ac:dyDescent="0.35">
      <c r="AH7946" s="16" t="str">
        <f>IF(AND(B7946="Premier League",E7946="Live"),_xlfn.XLOOKUP(_xlfn.TEXTJOIN(" vs ",,C7946:D7946),Calendar!G:G,Calendar!B:B),IF(AND(B7946="Premier League",E7946="Highlights"),_xlfn.XLOOKUP(H7946,Calendar!O:O,Calendar!N:N,,-1),""))</f>
        <v/>
      </c>
      <c r="AI7946" s="61" t="str">
        <f>IF(AND(AH7946&lt;&gt;"",E7946="Live"),_xlfn.XLOOKUP(_xlfn.TEXTJOIN(" vs ",,C7946:D7946),Calendar!G:G,Calendar!K:K),"")</f>
        <v/>
      </c>
      <c r="AJ7946" s="61" t="str">
        <f>IF(AND(K7946&lt;&gt;"Match of the Day",K7946&lt;&gt;"Match of the Day 2",K7946&lt;&gt;"Match of the Day Repeat"),"",1+MAX($AJ$10:AJ7945))</f>
        <v/>
      </c>
    </row>
    <row r="7947" spans="34:36" x14ac:dyDescent="0.35">
      <c r="AH7947" s="16" t="str">
        <f>IF(AND(B7947="Premier League",E7947="Live"),_xlfn.XLOOKUP(_xlfn.TEXTJOIN(" vs ",,C7947:D7947),Calendar!G:G,Calendar!B:B),IF(AND(B7947="Premier League",E7947="Highlights"),_xlfn.XLOOKUP(H7947,Calendar!O:O,Calendar!N:N,,-1),""))</f>
        <v/>
      </c>
      <c r="AI7947" s="61" t="str">
        <f>IF(AND(AH7947&lt;&gt;"",E7947="Live"),_xlfn.XLOOKUP(_xlfn.TEXTJOIN(" vs ",,C7947:D7947),Calendar!G:G,Calendar!K:K),"")</f>
        <v/>
      </c>
      <c r="AJ7947" s="61" t="str">
        <f>IF(AND(K7947&lt;&gt;"Match of the Day",K7947&lt;&gt;"Match of the Day 2",K7947&lt;&gt;"Match of the Day Repeat"),"",1+MAX($AJ$10:AJ7946))</f>
        <v/>
      </c>
    </row>
    <row r="7948" spans="34:36" x14ac:dyDescent="0.35">
      <c r="AH7948" s="16" t="str">
        <f>IF(AND(B7948="Premier League",E7948="Live"),_xlfn.XLOOKUP(_xlfn.TEXTJOIN(" vs ",,C7948:D7948),Calendar!G:G,Calendar!B:B),IF(AND(B7948="Premier League",E7948="Highlights"),_xlfn.XLOOKUP(H7948,Calendar!O:O,Calendar!N:N,,-1),""))</f>
        <v/>
      </c>
      <c r="AI7948" s="61" t="str">
        <f>IF(AND(AH7948&lt;&gt;"",E7948="Live"),_xlfn.XLOOKUP(_xlfn.TEXTJOIN(" vs ",,C7948:D7948),Calendar!G:G,Calendar!K:K),"")</f>
        <v/>
      </c>
      <c r="AJ7948" s="61" t="str">
        <f>IF(AND(K7948&lt;&gt;"Match of the Day",K7948&lt;&gt;"Match of the Day 2",K7948&lt;&gt;"Match of the Day Repeat"),"",1+MAX($AJ$10:AJ7947))</f>
        <v/>
      </c>
    </row>
    <row r="7949" spans="34:36" x14ac:dyDescent="0.35">
      <c r="AH7949" s="16" t="str">
        <f>IF(AND(B7949="Premier League",E7949="Live"),_xlfn.XLOOKUP(_xlfn.TEXTJOIN(" vs ",,C7949:D7949),Calendar!G:G,Calendar!B:B),IF(AND(B7949="Premier League",E7949="Highlights"),_xlfn.XLOOKUP(H7949,Calendar!O:O,Calendar!N:N,,-1),""))</f>
        <v/>
      </c>
      <c r="AI7949" s="61" t="str">
        <f>IF(AND(AH7949&lt;&gt;"",E7949="Live"),_xlfn.XLOOKUP(_xlfn.TEXTJOIN(" vs ",,C7949:D7949),Calendar!G:G,Calendar!K:K),"")</f>
        <v/>
      </c>
      <c r="AJ7949" s="61" t="str">
        <f>IF(AND(K7949&lt;&gt;"Match of the Day",K7949&lt;&gt;"Match of the Day 2",K7949&lt;&gt;"Match of the Day Repeat"),"",1+MAX($AJ$10:AJ7948))</f>
        <v/>
      </c>
    </row>
    <row r="7950" spans="34:36" x14ac:dyDescent="0.35">
      <c r="AH7950" s="16" t="str">
        <f>IF(AND(B7950="Premier League",E7950="Live"),_xlfn.XLOOKUP(_xlfn.TEXTJOIN(" vs ",,C7950:D7950),Calendar!G:G,Calendar!B:B),IF(AND(B7950="Premier League",E7950="Highlights"),_xlfn.XLOOKUP(H7950,Calendar!O:O,Calendar!N:N,,-1),""))</f>
        <v/>
      </c>
      <c r="AI7950" s="61" t="str">
        <f>IF(AND(AH7950&lt;&gt;"",E7950="Live"),_xlfn.XLOOKUP(_xlfn.TEXTJOIN(" vs ",,C7950:D7950),Calendar!G:G,Calendar!K:K),"")</f>
        <v/>
      </c>
      <c r="AJ7950" s="61" t="str">
        <f>IF(AND(K7950&lt;&gt;"Match of the Day",K7950&lt;&gt;"Match of the Day 2",K7950&lt;&gt;"Match of the Day Repeat"),"",1+MAX($AJ$10:AJ7949))</f>
        <v/>
      </c>
    </row>
    <row r="7951" spans="34:36" x14ac:dyDescent="0.35">
      <c r="AH7951" s="16" t="str">
        <f>IF(AND(B7951="Premier League",E7951="Live"),_xlfn.XLOOKUP(_xlfn.TEXTJOIN(" vs ",,C7951:D7951),Calendar!G:G,Calendar!B:B),IF(AND(B7951="Premier League",E7951="Highlights"),_xlfn.XLOOKUP(H7951,Calendar!O:O,Calendar!N:N,,-1),""))</f>
        <v/>
      </c>
      <c r="AI7951" s="61" t="str">
        <f>IF(AND(AH7951&lt;&gt;"",E7951="Live"),_xlfn.XLOOKUP(_xlfn.TEXTJOIN(" vs ",,C7951:D7951),Calendar!G:G,Calendar!K:K),"")</f>
        <v/>
      </c>
      <c r="AJ7951" s="61" t="str">
        <f>IF(AND(K7951&lt;&gt;"Match of the Day",K7951&lt;&gt;"Match of the Day 2",K7951&lt;&gt;"Match of the Day Repeat"),"",1+MAX($AJ$10:AJ7950))</f>
        <v/>
      </c>
    </row>
    <row r="7952" spans="34:36" x14ac:dyDescent="0.35">
      <c r="AH7952" s="16" t="str">
        <f>IF(AND(B7952="Premier League",E7952="Live"),_xlfn.XLOOKUP(_xlfn.TEXTJOIN(" vs ",,C7952:D7952),Calendar!G:G,Calendar!B:B),IF(AND(B7952="Premier League",E7952="Highlights"),_xlfn.XLOOKUP(H7952,Calendar!O:O,Calendar!N:N,,-1),""))</f>
        <v/>
      </c>
      <c r="AI7952" s="61" t="str">
        <f>IF(AND(AH7952&lt;&gt;"",E7952="Live"),_xlfn.XLOOKUP(_xlfn.TEXTJOIN(" vs ",,C7952:D7952),Calendar!G:G,Calendar!K:K),"")</f>
        <v/>
      </c>
      <c r="AJ7952" s="61" t="str">
        <f>IF(AND(K7952&lt;&gt;"Match of the Day",K7952&lt;&gt;"Match of the Day 2",K7952&lt;&gt;"Match of the Day Repeat"),"",1+MAX($AJ$10:AJ7951))</f>
        <v/>
      </c>
    </row>
    <row r="7953" spans="34:36" x14ac:dyDescent="0.35">
      <c r="AH7953" s="16" t="str">
        <f>IF(AND(B7953="Premier League",E7953="Live"),_xlfn.XLOOKUP(_xlfn.TEXTJOIN(" vs ",,C7953:D7953),Calendar!G:G,Calendar!B:B),IF(AND(B7953="Premier League",E7953="Highlights"),_xlfn.XLOOKUP(H7953,Calendar!O:O,Calendar!N:N,,-1),""))</f>
        <v/>
      </c>
      <c r="AI7953" s="61" t="str">
        <f>IF(AND(AH7953&lt;&gt;"",E7953="Live"),_xlfn.XLOOKUP(_xlfn.TEXTJOIN(" vs ",,C7953:D7953),Calendar!G:G,Calendar!K:K),"")</f>
        <v/>
      </c>
      <c r="AJ7953" s="61" t="str">
        <f>IF(AND(K7953&lt;&gt;"Match of the Day",K7953&lt;&gt;"Match of the Day 2",K7953&lt;&gt;"Match of the Day Repeat"),"",1+MAX($AJ$10:AJ7952))</f>
        <v/>
      </c>
    </row>
    <row r="7954" spans="34:36" x14ac:dyDescent="0.35">
      <c r="AH7954" s="16" t="str">
        <f>IF(AND(B7954="Premier League",E7954="Live"),_xlfn.XLOOKUP(_xlfn.TEXTJOIN(" vs ",,C7954:D7954),Calendar!G:G,Calendar!B:B),IF(AND(B7954="Premier League",E7954="Highlights"),_xlfn.XLOOKUP(H7954,Calendar!O:O,Calendar!N:N,,-1),""))</f>
        <v/>
      </c>
      <c r="AI7954" s="61" t="str">
        <f>IF(AND(AH7954&lt;&gt;"",E7954="Live"),_xlfn.XLOOKUP(_xlfn.TEXTJOIN(" vs ",,C7954:D7954),Calendar!G:G,Calendar!K:K),"")</f>
        <v/>
      </c>
      <c r="AJ7954" s="61" t="str">
        <f>IF(AND(K7954&lt;&gt;"Match of the Day",K7954&lt;&gt;"Match of the Day 2",K7954&lt;&gt;"Match of the Day Repeat"),"",1+MAX($AJ$10:AJ7953))</f>
        <v/>
      </c>
    </row>
    <row r="7955" spans="34:36" x14ac:dyDescent="0.35">
      <c r="AH7955" s="16" t="str">
        <f>IF(AND(B7955="Premier League",E7955="Live"),_xlfn.XLOOKUP(_xlfn.TEXTJOIN(" vs ",,C7955:D7955),Calendar!G:G,Calendar!B:B),IF(AND(B7955="Premier League",E7955="Highlights"),_xlfn.XLOOKUP(H7955,Calendar!O:O,Calendar!N:N,,-1),""))</f>
        <v/>
      </c>
      <c r="AI7955" s="61" t="str">
        <f>IF(AND(AH7955&lt;&gt;"",E7955="Live"),_xlfn.XLOOKUP(_xlfn.TEXTJOIN(" vs ",,C7955:D7955),Calendar!G:G,Calendar!K:K),"")</f>
        <v/>
      </c>
      <c r="AJ7955" s="61" t="str">
        <f>IF(AND(K7955&lt;&gt;"Match of the Day",K7955&lt;&gt;"Match of the Day 2",K7955&lt;&gt;"Match of the Day Repeat"),"",1+MAX($AJ$10:AJ7954))</f>
        <v/>
      </c>
    </row>
    <row r="7956" spans="34:36" x14ac:dyDescent="0.35">
      <c r="AH7956" s="16" t="str">
        <f>IF(AND(B7956="Premier League",E7956="Live"),_xlfn.XLOOKUP(_xlfn.TEXTJOIN(" vs ",,C7956:D7956),Calendar!G:G,Calendar!B:B),IF(AND(B7956="Premier League",E7956="Highlights"),_xlfn.XLOOKUP(H7956,Calendar!O:O,Calendar!N:N,,-1),""))</f>
        <v/>
      </c>
      <c r="AI7956" s="61" t="str">
        <f>IF(AND(AH7956&lt;&gt;"",E7956="Live"),_xlfn.XLOOKUP(_xlfn.TEXTJOIN(" vs ",,C7956:D7956),Calendar!G:G,Calendar!K:K),"")</f>
        <v/>
      </c>
      <c r="AJ7956" s="61" t="str">
        <f>IF(AND(K7956&lt;&gt;"Match of the Day",K7956&lt;&gt;"Match of the Day 2",K7956&lt;&gt;"Match of the Day Repeat"),"",1+MAX($AJ$10:AJ7955))</f>
        <v/>
      </c>
    </row>
    <row r="7957" spans="34:36" x14ac:dyDescent="0.35">
      <c r="AH7957" s="16" t="str">
        <f>IF(AND(B7957="Premier League",E7957="Live"),_xlfn.XLOOKUP(_xlfn.TEXTJOIN(" vs ",,C7957:D7957),Calendar!G:G,Calendar!B:B),IF(AND(B7957="Premier League",E7957="Highlights"),_xlfn.XLOOKUP(H7957,Calendar!O:O,Calendar!N:N,,-1),""))</f>
        <v/>
      </c>
      <c r="AI7957" s="61" t="str">
        <f>IF(AND(AH7957&lt;&gt;"",E7957="Live"),_xlfn.XLOOKUP(_xlfn.TEXTJOIN(" vs ",,C7957:D7957),Calendar!G:G,Calendar!K:K),"")</f>
        <v/>
      </c>
      <c r="AJ7957" s="61" t="str">
        <f>IF(AND(K7957&lt;&gt;"Match of the Day",K7957&lt;&gt;"Match of the Day 2",K7957&lt;&gt;"Match of the Day Repeat"),"",1+MAX($AJ$10:AJ7956))</f>
        <v/>
      </c>
    </row>
    <row r="7958" spans="34:36" x14ac:dyDescent="0.35">
      <c r="AH7958" s="16" t="str">
        <f>IF(AND(B7958="Premier League",E7958="Live"),_xlfn.XLOOKUP(_xlfn.TEXTJOIN(" vs ",,C7958:D7958),Calendar!G:G,Calendar!B:B),IF(AND(B7958="Premier League",E7958="Highlights"),_xlfn.XLOOKUP(H7958,Calendar!O:O,Calendar!N:N,,-1),""))</f>
        <v/>
      </c>
      <c r="AI7958" s="61" t="str">
        <f>IF(AND(AH7958&lt;&gt;"",E7958="Live"),_xlfn.XLOOKUP(_xlfn.TEXTJOIN(" vs ",,C7958:D7958),Calendar!G:G,Calendar!K:K),"")</f>
        <v/>
      </c>
      <c r="AJ7958" s="61" t="str">
        <f>IF(AND(K7958&lt;&gt;"Match of the Day",K7958&lt;&gt;"Match of the Day 2",K7958&lt;&gt;"Match of the Day Repeat"),"",1+MAX($AJ$10:AJ7957))</f>
        <v/>
      </c>
    </row>
    <row r="7959" spans="34:36" x14ac:dyDescent="0.35">
      <c r="AH7959" s="16" t="str">
        <f>IF(AND(B7959="Premier League",E7959="Live"),_xlfn.XLOOKUP(_xlfn.TEXTJOIN(" vs ",,C7959:D7959),Calendar!G:G,Calendar!B:B),IF(AND(B7959="Premier League",E7959="Highlights"),_xlfn.XLOOKUP(H7959,Calendar!O:O,Calendar!N:N,,-1),""))</f>
        <v/>
      </c>
      <c r="AI7959" s="61" t="str">
        <f>IF(AND(AH7959&lt;&gt;"",E7959="Live"),_xlfn.XLOOKUP(_xlfn.TEXTJOIN(" vs ",,C7959:D7959),Calendar!G:G,Calendar!K:K),"")</f>
        <v/>
      </c>
      <c r="AJ7959" s="61" t="str">
        <f>IF(AND(K7959&lt;&gt;"Match of the Day",K7959&lt;&gt;"Match of the Day 2",K7959&lt;&gt;"Match of the Day Repeat"),"",1+MAX($AJ$10:AJ7958))</f>
        <v/>
      </c>
    </row>
    <row r="7960" spans="34:36" x14ac:dyDescent="0.35">
      <c r="AH7960" s="16" t="str">
        <f>IF(AND(B7960="Premier League",E7960="Live"),_xlfn.XLOOKUP(_xlfn.TEXTJOIN(" vs ",,C7960:D7960),Calendar!G:G,Calendar!B:B),IF(AND(B7960="Premier League",E7960="Highlights"),_xlfn.XLOOKUP(H7960,Calendar!O:O,Calendar!N:N,,-1),""))</f>
        <v/>
      </c>
      <c r="AI7960" s="61" t="str">
        <f>IF(AND(AH7960&lt;&gt;"",E7960="Live"),_xlfn.XLOOKUP(_xlfn.TEXTJOIN(" vs ",,C7960:D7960),Calendar!G:G,Calendar!K:K),"")</f>
        <v/>
      </c>
      <c r="AJ7960" s="61" t="str">
        <f>IF(AND(K7960&lt;&gt;"Match of the Day",K7960&lt;&gt;"Match of the Day 2",K7960&lt;&gt;"Match of the Day Repeat"),"",1+MAX($AJ$10:AJ7959))</f>
        <v/>
      </c>
    </row>
    <row r="7961" spans="34:36" x14ac:dyDescent="0.35">
      <c r="AH7961" s="16" t="str">
        <f>IF(AND(B7961="Premier League",E7961="Live"),_xlfn.XLOOKUP(_xlfn.TEXTJOIN(" vs ",,C7961:D7961),Calendar!G:G,Calendar!B:B),IF(AND(B7961="Premier League",E7961="Highlights"),_xlfn.XLOOKUP(H7961,Calendar!O:O,Calendar!N:N,,-1),""))</f>
        <v/>
      </c>
      <c r="AI7961" s="61" t="str">
        <f>IF(AND(AH7961&lt;&gt;"",E7961="Live"),_xlfn.XLOOKUP(_xlfn.TEXTJOIN(" vs ",,C7961:D7961),Calendar!G:G,Calendar!K:K),"")</f>
        <v/>
      </c>
      <c r="AJ7961" s="61" t="str">
        <f>IF(AND(K7961&lt;&gt;"Match of the Day",K7961&lt;&gt;"Match of the Day 2",K7961&lt;&gt;"Match of the Day Repeat"),"",1+MAX($AJ$10:AJ7960))</f>
        <v/>
      </c>
    </row>
    <row r="7962" spans="34:36" x14ac:dyDescent="0.35">
      <c r="AH7962" s="16" t="str">
        <f>IF(AND(B7962="Premier League",E7962="Live"),_xlfn.XLOOKUP(_xlfn.TEXTJOIN(" vs ",,C7962:D7962),Calendar!G:G,Calendar!B:B),IF(AND(B7962="Premier League",E7962="Highlights"),_xlfn.XLOOKUP(H7962,Calendar!O:O,Calendar!N:N,,-1),""))</f>
        <v/>
      </c>
      <c r="AI7962" s="61" t="str">
        <f>IF(AND(AH7962&lt;&gt;"",E7962="Live"),_xlfn.XLOOKUP(_xlfn.TEXTJOIN(" vs ",,C7962:D7962),Calendar!G:G,Calendar!K:K),"")</f>
        <v/>
      </c>
      <c r="AJ7962" s="61" t="str">
        <f>IF(AND(K7962&lt;&gt;"Match of the Day",K7962&lt;&gt;"Match of the Day 2",K7962&lt;&gt;"Match of the Day Repeat"),"",1+MAX($AJ$10:AJ7961))</f>
        <v/>
      </c>
    </row>
    <row r="7963" spans="34:36" x14ac:dyDescent="0.35">
      <c r="AH7963" s="16" t="str">
        <f>IF(AND(B7963="Premier League",E7963="Live"),_xlfn.XLOOKUP(_xlfn.TEXTJOIN(" vs ",,C7963:D7963),Calendar!G:G,Calendar!B:B),IF(AND(B7963="Premier League",E7963="Highlights"),_xlfn.XLOOKUP(H7963,Calendar!O:O,Calendar!N:N,,-1),""))</f>
        <v/>
      </c>
      <c r="AI7963" s="61" t="str">
        <f>IF(AND(AH7963&lt;&gt;"",E7963="Live"),_xlfn.XLOOKUP(_xlfn.TEXTJOIN(" vs ",,C7963:D7963),Calendar!G:G,Calendar!K:K),"")</f>
        <v/>
      </c>
      <c r="AJ7963" s="61" t="str">
        <f>IF(AND(K7963&lt;&gt;"Match of the Day",K7963&lt;&gt;"Match of the Day 2",K7963&lt;&gt;"Match of the Day Repeat"),"",1+MAX($AJ$10:AJ7962))</f>
        <v/>
      </c>
    </row>
    <row r="7964" spans="34:36" x14ac:dyDescent="0.35">
      <c r="AH7964" s="16" t="str">
        <f>IF(AND(B7964="Premier League",E7964="Live"),_xlfn.XLOOKUP(_xlfn.TEXTJOIN(" vs ",,C7964:D7964),Calendar!G:G,Calendar!B:B),IF(AND(B7964="Premier League",E7964="Highlights"),_xlfn.XLOOKUP(H7964,Calendar!O:O,Calendar!N:N,,-1),""))</f>
        <v/>
      </c>
      <c r="AI7964" s="61" t="str">
        <f>IF(AND(AH7964&lt;&gt;"",E7964="Live"),_xlfn.XLOOKUP(_xlfn.TEXTJOIN(" vs ",,C7964:D7964),Calendar!G:G,Calendar!K:K),"")</f>
        <v/>
      </c>
      <c r="AJ7964" s="61" t="str">
        <f>IF(AND(K7964&lt;&gt;"Match of the Day",K7964&lt;&gt;"Match of the Day 2",K7964&lt;&gt;"Match of the Day Repeat"),"",1+MAX($AJ$10:AJ7963))</f>
        <v/>
      </c>
    </row>
    <row r="7965" spans="34:36" x14ac:dyDescent="0.35">
      <c r="AH7965" s="16" t="str">
        <f>IF(AND(B7965="Premier League",E7965="Live"),_xlfn.XLOOKUP(_xlfn.TEXTJOIN(" vs ",,C7965:D7965),Calendar!G:G,Calendar!B:B),IF(AND(B7965="Premier League",E7965="Highlights"),_xlfn.XLOOKUP(H7965,Calendar!O:O,Calendar!N:N,,-1),""))</f>
        <v/>
      </c>
      <c r="AI7965" s="61" t="str">
        <f>IF(AND(AH7965&lt;&gt;"",E7965="Live"),_xlfn.XLOOKUP(_xlfn.TEXTJOIN(" vs ",,C7965:D7965),Calendar!G:G,Calendar!K:K),"")</f>
        <v/>
      </c>
      <c r="AJ7965" s="61" t="str">
        <f>IF(AND(K7965&lt;&gt;"Match of the Day",K7965&lt;&gt;"Match of the Day 2",K7965&lt;&gt;"Match of the Day Repeat"),"",1+MAX($AJ$10:AJ7964))</f>
        <v/>
      </c>
    </row>
    <row r="7966" spans="34:36" x14ac:dyDescent="0.35">
      <c r="AH7966" s="16" t="str">
        <f>IF(AND(B7966="Premier League",E7966="Live"),_xlfn.XLOOKUP(_xlfn.TEXTJOIN(" vs ",,C7966:D7966),Calendar!G:G,Calendar!B:B),IF(AND(B7966="Premier League",E7966="Highlights"),_xlfn.XLOOKUP(H7966,Calendar!O:O,Calendar!N:N,,-1),""))</f>
        <v/>
      </c>
      <c r="AI7966" s="61" t="str">
        <f>IF(AND(AH7966&lt;&gt;"",E7966="Live"),_xlfn.XLOOKUP(_xlfn.TEXTJOIN(" vs ",,C7966:D7966),Calendar!G:G,Calendar!K:K),"")</f>
        <v/>
      </c>
      <c r="AJ7966" s="61" t="str">
        <f>IF(AND(K7966&lt;&gt;"Match of the Day",K7966&lt;&gt;"Match of the Day 2",K7966&lt;&gt;"Match of the Day Repeat"),"",1+MAX($AJ$10:AJ7965))</f>
        <v/>
      </c>
    </row>
    <row r="7967" spans="34:36" x14ac:dyDescent="0.35">
      <c r="AH7967" s="16" t="str">
        <f>IF(AND(B7967="Premier League",E7967="Live"),_xlfn.XLOOKUP(_xlfn.TEXTJOIN(" vs ",,C7967:D7967),Calendar!G:G,Calendar!B:B),IF(AND(B7967="Premier League",E7967="Highlights"),_xlfn.XLOOKUP(H7967,Calendar!O:O,Calendar!N:N,,-1),""))</f>
        <v/>
      </c>
      <c r="AI7967" s="61" t="str">
        <f>IF(AND(AH7967&lt;&gt;"",E7967="Live"),_xlfn.XLOOKUP(_xlfn.TEXTJOIN(" vs ",,C7967:D7967),Calendar!G:G,Calendar!K:K),"")</f>
        <v/>
      </c>
      <c r="AJ7967" s="61" t="str">
        <f>IF(AND(K7967&lt;&gt;"Match of the Day",K7967&lt;&gt;"Match of the Day 2",K7967&lt;&gt;"Match of the Day Repeat"),"",1+MAX($AJ$10:AJ7966))</f>
        <v/>
      </c>
    </row>
    <row r="7968" spans="34:36" x14ac:dyDescent="0.35">
      <c r="AH7968" s="16" t="str">
        <f>IF(AND(B7968="Premier League",E7968="Live"),_xlfn.XLOOKUP(_xlfn.TEXTJOIN(" vs ",,C7968:D7968),Calendar!G:G,Calendar!B:B),IF(AND(B7968="Premier League",E7968="Highlights"),_xlfn.XLOOKUP(H7968,Calendar!O:O,Calendar!N:N,,-1),""))</f>
        <v/>
      </c>
      <c r="AI7968" s="61" t="str">
        <f>IF(AND(AH7968&lt;&gt;"",E7968="Live"),_xlfn.XLOOKUP(_xlfn.TEXTJOIN(" vs ",,C7968:D7968),Calendar!G:G,Calendar!K:K),"")</f>
        <v/>
      </c>
      <c r="AJ7968" s="61" t="str">
        <f>IF(AND(K7968&lt;&gt;"Match of the Day",K7968&lt;&gt;"Match of the Day 2",K7968&lt;&gt;"Match of the Day Repeat"),"",1+MAX($AJ$10:AJ7967))</f>
        <v/>
      </c>
    </row>
    <row r="7969" spans="34:36" x14ac:dyDescent="0.35">
      <c r="AH7969" s="16" t="str">
        <f>IF(AND(B7969="Premier League",E7969="Live"),_xlfn.XLOOKUP(_xlfn.TEXTJOIN(" vs ",,C7969:D7969),Calendar!G:G,Calendar!B:B),IF(AND(B7969="Premier League",E7969="Highlights"),_xlfn.XLOOKUP(H7969,Calendar!O:O,Calendar!N:N,,-1),""))</f>
        <v/>
      </c>
      <c r="AI7969" s="61" t="str">
        <f>IF(AND(AH7969&lt;&gt;"",E7969="Live"),_xlfn.XLOOKUP(_xlfn.TEXTJOIN(" vs ",,C7969:D7969),Calendar!G:G,Calendar!K:K),"")</f>
        <v/>
      </c>
      <c r="AJ7969" s="61" t="str">
        <f>IF(AND(K7969&lt;&gt;"Match of the Day",K7969&lt;&gt;"Match of the Day 2",K7969&lt;&gt;"Match of the Day Repeat"),"",1+MAX($AJ$10:AJ7968))</f>
        <v/>
      </c>
    </row>
    <row r="7970" spans="34:36" x14ac:dyDescent="0.35">
      <c r="AH7970" s="16" t="str">
        <f>IF(AND(B7970="Premier League",E7970="Live"),_xlfn.XLOOKUP(_xlfn.TEXTJOIN(" vs ",,C7970:D7970),Calendar!G:G,Calendar!B:B),IF(AND(B7970="Premier League",E7970="Highlights"),_xlfn.XLOOKUP(H7970,Calendar!O:O,Calendar!N:N,,-1),""))</f>
        <v/>
      </c>
      <c r="AI7970" s="61" t="str">
        <f>IF(AND(AH7970&lt;&gt;"",E7970="Live"),_xlfn.XLOOKUP(_xlfn.TEXTJOIN(" vs ",,C7970:D7970),Calendar!G:G,Calendar!K:K),"")</f>
        <v/>
      </c>
      <c r="AJ7970" s="61" t="str">
        <f>IF(AND(K7970&lt;&gt;"Match of the Day",K7970&lt;&gt;"Match of the Day 2",K7970&lt;&gt;"Match of the Day Repeat"),"",1+MAX($AJ$10:AJ7969))</f>
        <v/>
      </c>
    </row>
    <row r="7971" spans="34:36" x14ac:dyDescent="0.35">
      <c r="AH7971" s="16" t="str">
        <f>IF(AND(B7971="Premier League",E7971="Live"),_xlfn.XLOOKUP(_xlfn.TEXTJOIN(" vs ",,C7971:D7971),Calendar!G:G,Calendar!B:B),IF(AND(B7971="Premier League",E7971="Highlights"),_xlfn.XLOOKUP(H7971,Calendar!O:O,Calendar!N:N,,-1),""))</f>
        <v/>
      </c>
      <c r="AI7971" s="61" t="str">
        <f>IF(AND(AH7971&lt;&gt;"",E7971="Live"),_xlfn.XLOOKUP(_xlfn.TEXTJOIN(" vs ",,C7971:D7971),Calendar!G:G,Calendar!K:K),"")</f>
        <v/>
      </c>
      <c r="AJ7971" s="61" t="str">
        <f>IF(AND(K7971&lt;&gt;"Match of the Day",K7971&lt;&gt;"Match of the Day 2",K7971&lt;&gt;"Match of the Day Repeat"),"",1+MAX($AJ$10:AJ7970))</f>
        <v/>
      </c>
    </row>
    <row r="7972" spans="34:36" x14ac:dyDescent="0.35">
      <c r="AH7972" s="16" t="str">
        <f>IF(AND(B7972="Premier League",E7972="Live"),_xlfn.XLOOKUP(_xlfn.TEXTJOIN(" vs ",,C7972:D7972),Calendar!G:G,Calendar!B:B),IF(AND(B7972="Premier League",E7972="Highlights"),_xlfn.XLOOKUP(H7972,Calendar!O:O,Calendar!N:N,,-1),""))</f>
        <v/>
      </c>
      <c r="AI7972" s="61" t="str">
        <f>IF(AND(AH7972&lt;&gt;"",E7972="Live"),_xlfn.XLOOKUP(_xlfn.TEXTJOIN(" vs ",,C7972:D7972),Calendar!G:G,Calendar!K:K),"")</f>
        <v/>
      </c>
      <c r="AJ7972" s="61" t="str">
        <f>IF(AND(K7972&lt;&gt;"Match of the Day",K7972&lt;&gt;"Match of the Day 2",K7972&lt;&gt;"Match of the Day Repeat"),"",1+MAX($AJ$10:AJ7971))</f>
        <v/>
      </c>
    </row>
    <row r="7973" spans="34:36" x14ac:dyDescent="0.35">
      <c r="AH7973" s="16" t="str">
        <f>IF(AND(B7973="Premier League",E7973="Live"),_xlfn.XLOOKUP(_xlfn.TEXTJOIN(" vs ",,C7973:D7973),Calendar!G:G,Calendar!B:B),IF(AND(B7973="Premier League",E7973="Highlights"),_xlfn.XLOOKUP(H7973,Calendar!O:O,Calendar!N:N,,-1),""))</f>
        <v/>
      </c>
      <c r="AI7973" s="61" t="str">
        <f>IF(AND(AH7973&lt;&gt;"",E7973="Live"),_xlfn.XLOOKUP(_xlfn.TEXTJOIN(" vs ",,C7973:D7973),Calendar!G:G,Calendar!K:K),"")</f>
        <v/>
      </c>
      <c r="AJ7973" s="61" t="str">
        <f>IF(AND(K7973&lt;&gt;"Match of the Day",K7973&lt;&gt;"Match of the Day 2",K7973&lt;&gt;"Match of the Day Repeat"),"",1+MAX($AJ$10:AJ7972))</f>
        <v/>
      </c>
    </row>
    <row r="7974" spans="34:36" x14ac:dyDescent="0.35">
      <c r="AH7974" s="16" t="str">
        <f>IF(AND(B7974="Premier League",E7974="Live"),_xlfn.XLOOKUP(_xlfn.TEXTJOIN(" vs ",,C7974:D7974),Calendar!G:G,Calendar!B:B),IF(AND(B7974="Premier League",E7974="Highlights"),_xlfn.XLOOKUP(H7974,Calendar!O:O,Calendar!N:N,,-1),""))</f>
        <v/>
      </c>
      <c r="AI7974" s="61" t="str">
        <f>IF(AND(AH7974&lt;&gt;"",E7974="Live"),_xlfn.XLOOKUP(_xlfn.TEXTJOIN(" vs ",,C7974:D7974),Calendar!G:G,Calendar!K:K),"")</f>
        <v/>
      </c>
      <c r="AJ7974" s="61" t="str">
        <f>IF(AND(K7974&lt;&gt;"Match of the Day",K7974&lt;&gt;"Match of the Day 2",K7974&lt;&gt;"Match of the Day Repeat"),"",1+MAX($AJ$10:AJ7973))</f>
        <v/>
      </c>
    </row>
    <row r="7975" spans="34:36" x14ac:dyDescent="0.35">
      <c r="AH7975" s="16" t="str">
        <f>IF(AND(B7975="Premier League",E7975="Live"),_xlfn.XLOOKUP(_xlfn.TEXTJOIN(" vs ",,C7975:D7975),Calendar!G:G,Calendar!B:B),IF(AND(B7975="Premier League",E7975="Highlights"),_xlfn.XLOOKUP(H7975,Calendar!O:O,Calendar!N:N,,-1),""))</f>
        <v/>
      </c>
      <c r="AI7975" s="61" t="str">
        <f>IF(AND(AH7975&lt;&gt;"",E7975="Live"),_xlfn.XLOOKUP(_xlfn.TEXTJOIN(" vs ",,C7975:D7975),Calendar!G:G,Calendar!K:K),"")</f>
        <v/>
      </c>
      <c r="AJ7975" s="61" t="str">
        <f>IF(AND(K7975&lt;&gt;"Match of the Day",K7975&lt;&gt;"Match of the Day 2",K7975&lt;&gt;"Match of the Day Repeat"),"",1+MAX($AJ$10:AJ7974))</f>
        <v/>
      </c>
    </row>
    <row r="7976" spans="34:36" x14ac:dyDescent="0.35">
      <c r="AH7976" s="16" t="str">
        <f>IF(AND(B7976="Premier League",E7976="Live"),_xlfn.XLOOKUP(_xlfn.TEXTJOIN(" vs ",,C7976:D7976),Calendar!G:G,Calendar!B:B),IF(AND(B7976="Premier League",E7976="Highlights"),_xlfn.XLOOKUP(H7976,Calendar!O:O,Calendar!N:N,,-1),""))</f>
        <v/>
      </c>
      <c r="AI7976" s="61" t="str">
        <f>IF(AND(AH7976&lt;&gt;"",E7976="Live"),_xlfn.XLOOKUP(_xlfn.TEXTJOIN(" vs ",,C7976:D7976),Calendar!G:G,Calendar!K:K),"")</f>
        <v/>
      </c>
      <c r="AJ7976" s="61" t="str">
        <f>IF(AND(K7976&lt;&gt;"Match of the Day",K7976&lt;&gt;"Match of the Day 2",K7976&lt;&gt;"Match of the Day Repeat"),"",1+MAX($AJ$10:AJ7975))</f>
        <v/>
      </c>
    </row>
    <row r="7977" spans="34:36" x14ac:dyDescent="0.35">
      <c r="AH7977" s="16" t="str">
        <f>IF(AND(B7977="Premier League",E7977="Live"),_xlfn.XLOOKUP(_xlfn.TEXTJOIN(" vs ",,C7977:D7977),Calendar!G:G,Calendar!B:B),IF(AND(B7977="Premier League",E7977="Highlights"),_xlfn.XLOOKUP(H7977,Calendar!O:O,Calendar!N:N,,-1),""))</f>
        <v/>
      </c>
      <c r="AI7977" s="61" t="str">
        <f>IF(AND(AH7977&lt;&gt;"",E7977="Live"),_xlfn.XLOOKUP(_xlfn.TEXTJOIN(" vs ",,C7977:D7977),Calendar!G:G,Calendar!K:K),"")</f>
        <v/>
      </c>
      <c r="AJ7977" s="61" t="str">
        <f>IF(AND(K7977&lt;&gt;"Match of the Day",K7977&lt;&gt;"Match of the Day 2",K7977&lt;&gt;"Match of the Day Repeat"),"",1+MAX($AJ$10:AJ7976))</f>
        <v/>
      </c>
    </row>
    <row r="7978" spans="34:36" x14ac:dyDescent="0.35">
      <c r="AH7978" s="16" t="str">
        <f>IF(AND(B7978="Premier League",E7978="Live"),_xlfn.XLOOKUP(_xlfn.TEXTJOIN(" vs ",,C7978:D7978),Calendar!G:G,Calendar!B:B),IF(AND(B7978="Premier League",E7978="Highlights"),_xlfn.XLOOKUP(H7978,Calendar!O:O,Calendar!N:N,,-1),""))</f>
        <v/>
      </c>
      <c r="AI7978" s="61" t="str">
        <f>IF(AND(AH7978&lt;&gt;"",E7978="Live"),_xlfn.XLOOKUP(_xlfn.TEXTJOIN(" vs ",,C7978:D7978),Calendar!G:G,Calendar!K:K),"")</f>
        <v/>
      </c>
      <c r="AJ7978" s="61" t="str">
        <f>IF(AND(K7978&lt;&gt;"Match of the Day",K7978&lt;&gt;"Match of the Day 2",K7978&lt;&gt;"Match of the Day Repeat"),"",1+MAX($AJ$10:AJ7977))</f>
        <v/>
      </c>
    </row>
    <row r="7979" spans="34:36" x14ac:dyDescent="0.35">
      <c r="AH7979" s="16" t="str">
        <f>IF(AND(B7979="Premier League",E7979="Live"),_xlfn.XLOOKUP(_xlfn.TEXTJOIN(" vs ",,C7979:D7979),Calendar!G:G,Calendar!B:B),IF(AND(B7979="Premier League",E7979="Highlights"),_xlfn.XLOOKUP(H7979,Calendar!O:O,Calendar!N:N,,-1),""))</f>
        <v/>
      </c>
      <c r="AI7979" s="61" t="str">
        <f>IF(AND(AH7979&lt;&gt;"",E7979="Live"),_xlfn.XLOOKUP(_xlfn.TEXTJOIN(" vs ",,C7979:D7979),Calendar!G:G,Calendar!K:K),"")</f>
        <v/>
      </c>
      <c r="AJ7979" s="61" t="str">
        <f>IF(AND(K7979&lt;&gt;"Match of the Day",K7979&lt;&gt;"Match of the Day 2",K7979&lt;&gt;"Match of the Day Repeat"),"",1+MAX($AJ$10:AJ7978))</f>
        <v/>
      </c>
    </row>
    <row r="7980" spans="34:36" x14ac:dyDescent="0.35">
      <c r="AH7980" s="16" t="str">
        <f>IF(AND(B7980="Premier League",E7980="Live"),_xlfn.XLOOKUP(_xlfn.TEXTJOIN(" vs ",,C7980:D7980),Calendar!G:G,Calendar!B:B),IF(AND(B7980="Premier League",E7980="Highlights"),_xlfn.XLOOKUP(H7980,Calendar!O:O,Calendar!N:N,,-1),""))</f>
        <v/>
      </c>
      <c r="AI7980" s="61" t="str">
        <f>IF(AND(AH7980&lt;&gt;"",E7980="Live"),_xlfn.XLOOKUP(_xlfn.TEXTJOIN(" vs ",,C7980:D7980),Calendar!G:G,Calendar!K:K),"")</f>
        <v/>
      </c>
      <c r="AJ7980" s="61" t="str">
        <f>IF(AND(K7980&lt;&gt;"Match of the Day",K7980&lt;&gt;"Match of the Day 2",K7980&lt;&gt;"Match of the Day Repeat"),"",1+MAX($AJ$10:AJ7979))</f>
        <v/>
      </c>
    </row>
    <row r="7981" spans="34:36" x14ac:dyDescent="0.35">
      <c r="AH7981" s="16" t="str">
        <f>IF(AND(B7981="Premier League",E7981="Live"),_xlfn.XLOOKUP(_xlfn.TEXTJOIN(" vs ",,C7981:D7981),Calendar!G:G,Calendar!B:B),IF(AND(B7981="Premier League",E7981="Highlights"),_xlfn.XLOOKUP(H7981,Calendar!O:O,Calendar!N:N,,-1),""))</f>
        <v/>
      </c>
      <c r="AI7981" s="61" t="str">
        <f>IF(AND(AH7981&lt;&gt;"",E7981="Live"),_xlfn.XLOOKUP(_xlfn.TEXTJOIN(" vs ",,C7981:D7981),Calendar!G:G,Calendar!K:K),"")</f>
        <v/>
      </c>
      <c r="AJ7981" s="61" t="str">
        <f>IF(AND(K7981&lt;&gt;"Match of the Day",K7981&lt;&gt;"Match of the Day 2",K7981&lt;&gt;"Match of the Day Repeat"),"",1+MAX($AJ$10:AJ7980))</f>
        <v/>
      </c>
    </row>
    <row r="7982" spans="34:36" x14ac:dyDescent="0.35">
      <c r="AH7982" s="16" t="str">
        <f>IF(AND(B7982="Premier League",E7982="Live"),_xlfn.XLOOKUP(_xlfn.TEXTJOIN(" vs ",,C7982:D7982),Calendar!G:G,Calendar!B:B),IF(AND(B7982="Premier League",E7982="Highlights"),_xlfn.XLOOKUP(H7982,Calendar!O:O,Calendar!N:N,,-1),""))</f>
        <v/>
      </c>
      <c r="AI7982" s="61" t="str">
        <f>IF(AND(AH7982&lt;&gt;"",E7982="Live"),_xlfn.XLOOKUP(_xlfn.TEXTJOIN(" vs ",,C7982:D7982),Calendar!G:G,Calendar!K:K),"")</f>
        <v/>
      </c>
      <c r="AJ7982" s="61" t="str">
        <f>IF(AND(K7982&lt;&gt;"Match of the Day",K7982&lt;&gt;"Match of the Day 2",K7982&lt;&gt;"Match of the Day Repeat"),"",1+MAX($AJ$10:AJ7981))</f>
        <v/>
      </c>
    </row>
    <row r="7983" spans="34:36" x14ac:dyDescent="0.35">
      <c r="AH7983" s="16" t="str">
        <f>IF(AND(B7983="Premier League",E7983="Live"),_xlfn.XLOOKUP(_xlfn.TEXTJOIN(" vs ",,C7983:D7983),Calendar!G:G,Calendar!B:B),IF(AND(B7983="Premier League",E7983="Highlights"),_xlfn.XLOOKUP(H7983,Calendar!O:O,Calendar!N:N,,-1),""))</f>
        <v/>
      </c>
      <c r="AI7983" s="61" t="str">
        <f>IF(AND(AH7983&lt;&gt;"",E7983="Live"),_xlfn.XLOOKUP(_xlfn.TEXTJOIN(" vs ",,C7983:D7983),Calendar!G:G,Calendar!K:K),"")</f>
        <v/>
      </c>
      <c r="AJ7983" s="61" t="str">
        <f>IF(AND(K7983&lt;&gt;"Match of the Day",K7983&lt;&gt;"Match of the Day 2",K7983&lt;&gt;"Match of the Day Repeat"),"",1+MAX($AJ$10:AJ7982))</f>
        <v/>
      </c>
    </row>
    <row r="7984" spans="34:36" x14ac:dyDescent="0.35">
      <c r="AH7984" s="16" t="str">
        <f>IF(AND(B7984="Premier League",E7984="Live"),_xlfn.XLOOKUP(_xlfn.TEXTJOIN(" vs ",,C7984:D7984),Calendar!G:G,Calendar!B:B),IF(AND(B7984="Premier League",E7984="Highlights"),_xlfn.XLOOKUP(H7984,Calendar!O:O,Calendar!N:N,,-1),""))</f>
        <v/>
      </c>
      <c r="AI7984" s="61" t="str">
        <f>IF(AND(AH7984&lt;&gt;"",E7984="Live"),_xlfn.XLOOKUP(_xlfn.TEXTJOIN(" vs ",,C7984:D7984),Calendar!G:G,Calendar!K:K),"")</f>
        <v/>
      </c>
      <c r="AJ7984" s="61" t="str">
        <f>IF(AND(K7984&lt;&gt;"Match of the Day",K7984&lt;&gt;"Match of the Day 2",K7984&lt;&gt;"Match of the Day Repeat"),"",1+MAX($AJ$10:AJ7983))</f>
        <v/>
      </c>
    </row>
    <row r="7985" spans="34:36" x14ac:dyDescent="0.35">
      <c r="AH7985" s="16" t="str">
        <f>IF(AND(B7985="Premier League",E7985="Live"),_xlfn.XLOOKUP(_xlfn.TEXTJOIN(" vs ",,C7985:D7985),Calendar!G:G,Calendar!B:B),IF(AND(B7985="Premier League",E7985="Highlights"),_xlfn.XLOOKUP(H7985,Calendar!O:O,Calendar!N:N,,-1),""))</f>
        <v/>
      </c>
      <c r="AI7985" s="61" t="str">
        <f>IF(AND(AH7985&lt;&gt;"",E7985="Live"),_xlfn.XLOOKUP(_xlfn.TEXTJOIN(" vs ",,C7985:D7985),Calendar!G:G,Calendar!K:K),"")</f>
        <v/>
      </c>
      <c r="AJ7985" s="61" t="str">
        <f>IF(AND(K7985&lt;&gt;"Match of the Day",K7985&lt;&gt;"Match of the Day 2",K7985&lt;&gt;"Match of the Day Repeat"),"",1+MAX($AJ$10:AJ7984))</f>
        <v/>
      </c>
    </row>
    <row r="7986" spans="34:36" x14ac:dyDescent="0.35">
      <c r="AH7986" s="16" t="str">
        <f>IF(AND(B7986="Premier League",E7986="Live"),_xlfn.XLOOKUP(_xlfn.TEXTJOIN(" vs ",,C7986:D7986),Calendar!G:G,Calendar!B:B),IF(AND(B7986="Premier League",E7986="Highlights"),_xlfn.XLOOKUP(H7986,Calendar!O:O,Calendar!N:N,,-1),""))</f>
        <v/>
      </c>
      <c r="AI7986" s="61" t="str">
        <f>IF(AND(AH7986&lt;&gt;"",E7986="Live"),_xlfn.XLOOKUP(_xlfn.TEXTJOIN(" vs ",,C7986:D7986),Calendar!G:G,Calendar!K:K),"")</f>
        <v/>
      </c>
      <c r="AJ7986" s="61" t="str">
        <f>IF(AND(K7986&lt;&gt;"Match of the Day",K7986&lt;&gt;"Match of the Day 2",K7986&lt;&gt;"Match of the Day Repeat"),"",1+MAX($AJ$10:AJ7985))</f>
        <v/>
      </c>
    </row>
    <row r="7987" spans="34:36" x14ac:dyDescent="0.35">
      <c r="AH7987" s="16" t="str">
        <f>IF(AND(B7987="Premier League",E7987="Live"),_xlfn.XLOOKUP(_xlfn.TEXTJOIN(" vs ",,C7987:D7987),Calendar!G:G,Calendar!B:B),IF(AND(B7987="Premier League",E7987="Highlights"),_xlfn.XLOOKUP(H7987,Calendar!O:O,Calendar!N:N,,-1),""))</f>
        <v/>
      </c>
      <c r="AI7987" s="61" t="str">
        <f>IF(AND(AH7987&lt;&gt;"",E7987="Live"),_xlfn.XLOOKUP(_xlfn.TEXTJOIN(" vs ",,C7987:D7987),Calendar!G:G,Calendar!K:K),"")</f>
        <v/>
      </c>
      <c r="AJ7987" s="61" t="str">
        <f>IF(AND(K7987&lt;&gt;"Match of the Day",K7987&lt;&gt;"Match of the Day 2",K7987&lt;&gt;"Match of the Day Repeat"),"",1+MAX($AJ$10:AJ7986))</f>
        <v/>
      </c>
    </row>
    <row r="7988" spans="34:36" x14ac:dyDescent="0.35">
      <c r="AH7988" s="16" t="str">
        <f>IF(AND(B7988="Premier League",E7988="Live"),_xlfn.XLOOKUP(_xlfn.TEXTJOIN(" vs ",,C7988:D7988),Calendar!G:G,Calendar!B:B),IF(AND(B7988="Premier League",E7988="Highlights"),_xlfn.XLOOKUP(H7988,Calendar!O:O,Calendar!N:N,,-1),""))</f>
        <v/>
      </c>
      <c r="AI7988" s="61" t="str">
        <f>IF(AND(AH7988&lt;&gt;"",E7988="Live"),_xlfn.XLOOKUP(_xlfn.TEXTJOIN(" vs ",,C7988:D7988),Calendar!G:G,Calendar!K:K),"")</f>
        <v/>
      </c>
      <c r="AJ7988" s="61" t="str">
        <f>IF(AND(K7988&lt;&gt;"Match of the Day",K7988&lt;&gt;"Match of the Day 2",K7988&lt;&gt;"Match of the Day Repeat"),"",1+MAX($AJ$10:AJ7987))</f>
        <v/>
      </c>
    </row>
    <row r="7989" spans="34:36" x14ac:dyDescent="0.35">
      <c r="AH7989" s="16" t="str">
        <f>IF(AND(B7989="Premier League",E7989="Live"),_xlfn.XLOOKUP(_xlfn.TEXTJOIN(" vs ",,C7989:D7989),Calendar!G:G,Calendar!B:B),IF(AND(B7989="Premier League",E7989="Highlights"),_xlfn.XLOOKUP(H7989,Calendar!O:O,Calendar!N:N,,-1),""))</f>
        <v/>
      </c>
      <c r="AI7989" s="61" t="str">
        <f>IF(AND(AH7989&lt;&gt;"",E7989="Live"),_xlfn.XLOOKUP(_xlfn.TEXTJOIN(" vs ",,C7989:D7989),Calendar!G:G,Calendar!K:K),"")</f>
        <v/>
      </c>
      <c r="AJ7989" s="61" t="str">
        <f>IF(AND(K7989&lt;&gt;"Match of the Day",K7989&lt;&gt;"Match of the Day 2",K7989&lt;&gt;"Match of the Day Repeat"),"",1+MAX($AJ$10:AJ7988))</f>
        <v/>
      </c>
    </row>
    <row r="7990" spans="34:36" x14ac:dyDescent="0.35">
      <c r="AH7990" s="16" t="str">
        <f>IF(AND(B7990="Premier League",E7990="Live"),_xlfn.XLOOKUP(_xlfn.TEXTJOIN(" vs ",,C7990:D7990),Calendar!G:G,Calendar!B:B),IF(AND(B7990="Premier League",E7990="Highlights"),_xlfn.XLOOKUP(H7990,Calendar!O:O,Calendar!N:N,,-1),""))</f>
        <v/>
      </c>
      <c r="AI7990" s="61" t="str">
        <f>IF(AND(AH7990&lt;&gt;"",E7990="Live"),_xlfn.XLOOKUP(_xlfn.TEXTJOIN(" vs ",,C7990:D7990),Calendar!G:G,Calendar!K:K),"")</f>
        <v/>
      </c>
      <c r="AJ7990" s="61" t="str">
        <f>IF(AND(K7990&lt;&gt;"Match of the Day",K7990&lt;&gt;"Match of the Day 2",K7990&lt;&gt;"Match of the Day Repeat"),"",1+MAX($AJ$10:AJ7989))</f>
        <v/>
      </c>
    </row>
    <row r="7991" spans="34:36" x14ac:dyDescent="0.35">
      <c r="AH7991" s="16" t="str">
        <f>IF(AND(B7991="Premier League",E7991="Live"),_xlfn.XLOOKUP(_xlfn.TEXTJOIN(" vs ",,C7991:D7991),Calendar!G:G,Calendar!B:B),IF(AND(B7991="Premier League",E7991="Highlights"),_xlfn.XLOOKUP(H7991,Calendar!O:O,Calendar!N:N,,-1),""))</f>
        <v/>
      </c>
      <c r="AI7991" s="61" t="str">
        <f>IF(AND(AH7991&lt;&gt;"",E7991="Live"),_xlfn.XLOOKUP(_xlfn.TEXTJOIN(" vs ",,C7991:D7991),Calendar!G:G,Calendar!K:K),"")</f>
        <v/>
      </c>
      <c r="AJ7991" s="61" t="str">
        <f>IF(AND(K7991&lt;&gt;"Match of the Day",K7991&lt;&gt;"Match of the Day 2",K7991&lt;&gt;"Match of the Day Repeat"),"",1+MAX($AJ$10:AJ7990))</f>
        <v/>
      </c>
    </row>
    <row r="7992" spans="34:36" x14ac:dyDescent="0.35">
      <c r="AH7992" s="16" t="str">
        <f>IF(AND(B7992="Premier League",E7992="Live"),_xlfn.XLOOKUP(_xlfn.TEXTJOIN(" vs ",,C7992:D7992),Calendar!G:G,Calendar!B:B),IF(AND(B7992="Premier League",E7992="Highlights"),_xlfn.XLOOKUP(H7992,Calendar!O:O,Calendar!N:N,,-1),""))</f>
        <v/>
      </c>
      <c r="AI7992" s="61" t="str">
        <f>IF(AND(AH7992&lt;&gt;"",E7992="Live"),_xlfn.XLOOKUP(_xlfn.TEXTJOIN(" vs ",,C7992:D7992),Calendar!G:G,Calendar!K:K),"")</f>
        <v/>
      </c>
      <c r="AJ7992" s="61" t="str">
        <f>IF(AND(K7992&lt;&gt;"Match of the Day",K7992&lt;&gt;"Match of the Day 2",K7992&lt;&gt;"Match of the Day Repeat"),"",1+MAX($AJ$10:AJ7991))</f>
        <v/>
      </c>
    </row>
    <row r="7993" spans="34:36" x14ac:dyDescent="0.35">
      <c r="AH7993" s="16" t="str">
        <f>IF(AND(B7993="Premier League",E7993="Live"),_xlfn.XLOOKUP(_xlfn.TEXTJOIN(" vs ",,C7993:D7993),Calendar!G:G,Calendar!B:B),IF(AND(B7993="Premier League",E7993="Highlights"),_xlfn.XLOOKUP(H7993,Calendar!O:O,Calendar!N:N,,-1),""))</f>
        <v/>
      </c>
      <c r="AI7993" s="61" t="str">
        <f>IF(AND(AH7993&lt;&gt;"",E7993="Live"),_xlfn.XLOOKUP(_xlfn.TEXTJOIN(" vs ",,C7993:D7993),Calendar!G:G,Calendar!K:K),"")</f>
        <v/>
      </c>
      <c r="AJ7993" s="61" t="str">
        <f>IF(AND(K7993&lt;&gt;"Match of the Day",K7993&lt;&gt;"Match of the Day 2",K7993&lt;&gt;"Match of the Day Repeat"),"",1+MAX($AJ$10:AJ7992))</f>
        <v/>
      </c>
    </row>
    <row r="7994" spans="34:36" x14ac:dyDescent="0.35">
      <c r="AH7994" s="16" t="str">
        <f>IF(AND(B7994="Premier League",E7994="Live"),_xlfn.XLOOKUP(_xlfn.TEXTJOIN(" vs ",,C7994:D7994),Calendar!G:G,Calendar!B:B),IF(AND(B7994="Premier League",E7994="Highlights"),_xlfn.XLOOKUP(H7994,Calendar!O:O,Calendar!N:N,,-1),""))</f>
        <v/>
      </c>
      <c r="AI7994" s="61" t="str">
        <f>IF(AND(AH7994&lt;&gt;"",E7994="Live"),_xlfn.XLOOKUP(_xlfn.TEXTJOIN(" vs ",,C7994:D7994),Calendar!G:G,Calendar!K:K),"")</f>
        <v/>
      </c>
      <c r="AJ7994" s="61" t="str">
        <f>IF(AND(K7994&lt;&gt;"Match of the Day",K7994&lt;&gt;"Match of the Day 2",K7994&lt;&gt;"Match of the Day Repeat"),"",1+MAX($AJ$10:AJ7993))</f>
        <v/>
      </c>
    </row>
    <row r="7995" spans="34:36" x14ac:dyDescent="0.35">
      <c r="AH7995" s="16" t="str">
        <f>IF(AND(B7995="Premier League",E7995="Live"),_xlfn.XLOOKUP(_xlfn.TEXTJOIN(" vs ",,C7995:D7995),Calendar!G:G,Calendar!B:B),IF(AND(B7995="Premier League",E7995="Highlights"),_xlfn.XLOOKUP(H7995,Calendar!O:O,Calendar!N:N,,-1),""))</f>
        <v/>
      </c>
      <c r="AI7995" s="61" t="str">
        <f>IF(AND(AH7995&lt;&gt;"",E7995="Live"),_xlfn.XLOOKUP(_xlfn.TEXTJOIN(" vs ",,C7995:D7995),Calendar!G:G,Calendar!K:K),"")</f>
        <v/>
      </c>
      <c r="AJ7995" s="61" t="str">
        <f>IF(AND(K7995&lt;&gt;"Match of the Day",K7995&lt;&gt;"Match of the Day 2",K7995&lt;&gt;"Match of the Day Repeat"),"",1+MAX($AJ$10:AJ7994))</f>
        <v/>
      </c>
    </row>
    <row r="7996" spans="34:36" x14ac:dyDescent="0.35">
      <c r="AH7996" s="16" t="str">
        <f>IF(AND(B7996="Premier League",E7996="Live"),_xlfn.XLOOKUP(_xlfn.TEXTJOIN(" vs ",,C7996:D7996),Calendar!G:G,Calendar!B:B),IF(AND(B7996="Premier League",E7996="Highlights"),_xlfn.XLOOKUP(H7996,Calendar!O:O,Calendar!N:N,,-1),""))</f>
        <v/>
      </c>
      <c r="AI7996" s="61" t="str">
        <f>IF(AND(AH7996&lt;&gt;"",E7996="Live"),_xlfn.XLOOKUP(_xlfn.TEXTJOIN(" vs ",,C7996:D7996),Calendar!G:G,Calendar!K:K),"")</f>
        <v/>
      </c>
      <c r="AJ7996" s="61" t="str">
        <f>IF(AND(K7996&lt;&gt;"Match of the Day",K7996&lt;&gt;"Match of the Day 2",K7996&lt;&gt;"Match of the Day Repeat"),"",1+MAX($AJ$10:AJ7995))</f>
        <v/>
      </c>
    </row>
    <row r="7997" spans="34:36" x14ac:dyDescent="0.35">
      <c r="AH7997" s="16" t="str">
        <f>IF(AND(B7997="Premier League",E7997="Live"),_xlfn.XLOOKUP(_xlfn.TEXTJOIN(" vs ",,C7997:D7997),Calendar!G:G,Calendar!B:B),IF(AND(B7997="Premier League",E7997="Highlights"),_xlfn.XLOOKUP(H7997,Calendar!O:O,Calendar!N:N,,-1),""))</f>
        <v/>
      </c>
      <c r="AI7997" s="61" t="str">
        <f>IF(AND(AH7997&lt;&gt;"",E7997="Live"),_xlfn.XLOOKUP(_xlfn.TEXTJOIN(" vs ",,C7997:D7997),Calendar!G:G,Calendar!K:K),"")</f>
        <v/>
      </c>
      <c r="AJ7997" s="61" t="str">
        <f>IF(AND(K7997&lt;&gt;"Match of the Day",K7997&lt;&gt;"Match of the Day 2",K7997&lt;&gt;"Match of the Day Repeat"),"",1+MAX($AJ$10:AJ7996))</f>
        <v/>
      </c>
    </row>
    <row r="7998" spans="34:36" x14ac:dyDescent="0.35">
      <c r="AH7998" s="16" t="str">
        <f>IF(AND(B7998="Premier League",E7998="Live"),_xlfn.XLOOKUP(_xlfn.TEXTJOIN(" vs ",,C7998:D7998),Calendar!G:G,Calendar!B:B),IF(AND(B7998="Premier League",E7998="Highlights"),_xlfn.XLOOKUP(H7998,Calendar!O:O,Calendar!N:N,,-1),""))</f>
        <v/>
      </c>
      <c r="AI7998" s="61" t="str">
        <f>IF(AND(AH7998&lt;&gt;"",E7998="Live"),_xlfn.XLOOKUP(_xlfn.TEXTJOIN(" vs ",,C7998:D7998),Calendar!G:G,Calendar!K:K),"")</f>
        <v/>
      </c>
      <c r="AJ7998" s="61" t="str">
        <f>IF(AND(K7998&lt;&gt;"Match of the Day",K7998&lt;&gt;"Match of the Day 2",K7998&lt;&gt;"Match of the Day Repeat"),"",1+MAX($AJ$10:AJ7997))</f>
        <v/>
      </c>
    </row>
    <row r="7999" spans="34:36" x14ac:dyDescent="0.35">
      <c r="AH7999" s="16" t="str">
        <f>IF(AND(B7999="Premier League",E7999="Live"),_xlfn.XLOOKUP(_xlfn.TEXTJOIN(" vs ",,C7999:D7999),Calendar!G:G,Calendar!B:B),IF(AND(B7999="Premier League",E7999="Highlights"),_xlfn.XLOOKUP(H7999,Calendar!O:O,Calendar!N:N,,-1),""))</f>
        <v/>
      </c>
      <c r="AI7999" s="61" t="str">
        <f>IF(AND(AH7999&lt;&gt;"",E7999="Live"),_xlfn.XLOOKUP(_xlfn.TEXTJOIN(" vs ",,C7999:D7999),Calendar!G:G,Calendar!K:K),"")</f>
        <v/>
      </c>
      <c r="AJ7999" s="61" t="str">
        <f>IF(AND(K7999&lt;&gt;"Match of the Day",K7999&lt;&gt;"Match of the Day 2",K7999&lt;&gt;"Match of the Day Repeat"),"",1+MAX($AJ$10:AJ7998))</f>
        <v/>
      </c>
    </row>
    <row r="8000" spans="34:36" x14ac:dyDescent="0.35">
      <c r="AH8000" s="16" t="str">
        <f>IF(AND(B8000="Premier League",E8000="Live"),_xlfn.XLOOKUP(_xlfn.TEXTJOIN(" vs ",,C8000:D8000),Calendar!G:G,Calendar!B:B),IF(AND(B8000="Premier League",E8000="Highlights"),_xlfn.XLOOKUP(H8000,Calendar!O:O,Calendar!N:N,,-1),""))</f>
        <v/>
      </c>
      <c r="AI8000" s="61" t="str">
        <f>IF(AND(AH8000&lt;&gt;"",E8000="Live"),_xlfn.XLOOKUP(_xlfn.TEXTJOIN(" vs ",,C8000:D8000),Calendar!G:G,Calendar!K:K),"")</f>
        <v/>
      </c>
      <c r="AJ8000" s="61" t="str">
        <f>IF(AND(K8000&lt;&gt;"Match of the Day",K8000&lt;&gt;"Match of the Day 2",K8000&lt;&gt;"Match of the Day Repeat"),"",1+MAX($AJ$10:AJ7999))</f>
        <v/>
      </c>
    </row>
    <row r="8001" spans="34:36" x14ac:dyDescent="0.35">
      <c r="AH8001" s="16" t="str">
        <f>IF(AND(B8001="Premier League",E8001="Live"),_xlfn.XLOOKUP(_xlfn.TEXTJOIN(" vs ",,C8001:D8001),Calendar!G:G,Calendar!B:B),IF(AND(B8001="Premier League",E8001="Highlights"),_xlfn.XLOOKUP(H8001,Calendar!O:O,Calendar!N:N,,-1),""))</f>
        <v/>
      </c>
      <c r="AI8001" s="61" t="str">
        <f>IF(AND(AH8001&lt;&gt;"",E8001="Live"),_xlfn.XLOOKUP(_xlfn.TEXTJOIN(" vs ",,C8001:D8001),Calendar!G:G,Calendar!K:K),"")</f>
        <v/>
      </c>
      <c r="AJ8001" s="61" t="str">
        <f>IF(AND(K8001&lt;&gt;"Match of the Day",K8001&lt;&gt;"Match of the Day 2",K8001&lt;&gt;"Match of the Day Repeat"),"",1+MAX($AJ$10:AJ8000))</f>
        <v/>
      </c>
    </row>
    <row r="8002" spans="34:36" x14ac:dyDescent="0.35">
      <c r="AH8002" s="16" t="str">
        <f>IF(AND(B8002="Premier League",E8002="Live"),_xlfn.XLOOKUP(_xlfn.TEXTJOIN(" vs ",,C8002:D8002),Calendar!G:G,Calendar!B:B),IF(AND(B8002="Premier League",E8002="Highlights"),_xlfn.XLOOKUP(H8002,Calendar!O:O,Calendar!N:N,,-1),""))</f>
        <v/>
      </c>
      <c r="AI8002" s="61" t="str">
        <f>IF(AND(AH8002&lt;&gt;"",E8002="Live"),_xlfn.XLOOKUP(_xlfn.TEXTJOIN(" vs ",,C8002:D8002),Calendar!G:G,Calendar!K:K),"")</f>
        <v/>
      </c>
      <c r="AJ8002" s="61" t="str">
        <f>IF(AND(K8002&lt;&gt;"Match of the Day",K8002&lt;&gt;"Match of the Day 2",K8002&lt;&gt;"Match of the Day Repeat"),"",1+MAX($AJ$10:AJ8001))</f>
        <v/>
      </c>
    </row>
    <row r="8003" spans="34:36" x14ac:dyDescent="0.35">
      <c r="AH8003" s="16" t="str">
        <f>IF(AND(B8003="Premier League",E8003="Live"),_xlfn.XLOOKUP(_xlfn.TEXTJOIN(" vs ",,C8003:D8003),Calendar!G:G,Calendar!B:B),IF(AND(B8003="Premier League",E8003="Highlights"),_xlfn.XLOOKUP(H8003,Calendar!O:O,Calendar!N:N,,-1),""))</f>
        <v/>
      </c>
      <c r="AI8003" s="61" t="str">
        <f>IF(AND(AH8003&lt;&gt;"",E8003="Live"),_xlfn.XLOOKUP(_xlfn.TEXTJOIN(" vs ",,C8003:D8003),Calendar!G:G,Calendar!K:K),"")</f>
        <v/>
      </c>
      <c r="AJ8003" s="61" t="str">
        <f>IF(AND(K8003&lt;&gt;"Match of the Day",K8003&lt;&gt;"Match of the Day 2",K8003&lt;&gt;"Match of the Day Repeat"),"",1+MAX($AJ$10:AJ8002))</f>
        <v/>
      </c>
    </row>
    <row r="8004" spans="34:36" x14ac:dyDescent="0.35">
      <c r="AH8004" s="16" t="str">
        <f>IF(AND(B8004="Premier League",E8004="Live"),_xlfn.XLOOKUP(_xlfn.TEXTJOIN(" vs ",,C8004:D8004),Calendar!G:G,Calendar!B:B),IF(AND(B8004="Premier League",E8004="Highlights"),_xlfn.XLOOKUP(H8004,Calendar!O:O,Calendar!N:N,,-1),""))</f>
        <v/>
      </c>
      <c r="AI8004" s="61" t="str">
        <f>IF(AND(AH8004&lt;&gt;"",E8004="Live"),_xlfn.XLOOKUP(_xlfn.TEXTJOIN(" vs ",,C8004:D8004),Calendar!G:G,Calendar!K:K),"")</f>
        <v/>
      </c>
      <c r="AJ8004" s="61" t="str">
        <f>IF(AND(K8004&lt;&gt;"Match of the Day",K8004&lt;&gt;"Match of the Day 2",K8004&lt;&gt;"Match of the Day Repeat"),"",1+MAX($AJ$10:AJ8003))</f>
        <v/>
      </c>
    </row>
    <row r="8005" spans="34:36" x14ac:dyDescent="0.35">
      <c r="AH8005" s="16" t="str">
        <f>IF(AND(B8005="Premier League",E8005="Live"),_xlfn.XLOOKUP(_xlfn.TEXTJOIN(" vs ",,C8005:D8005),Calendar!G:G,Calendar!B:B),IF(AND(B8005="Premier League",E8005="Highlights"),_xlfn.XLOOKUP(H8005,Calendar!O:O,Calendar!N:N,,-1),""))</f>
        <v/>
      </c>
      <c r="AI8005" s="61" t="str">
        <f>IF(AND(AH8005&lt;&gt;"",E8005="Live"),_xlfn.XLOOKUP(_xlfn.TEXTJOIN(" vs ",,C8005:D8005),Calendar!G:G,Calendar!K:K),"")</f>
        <v/>
      </c>
      <c r="AJ8005" s="61" t="str">
        <f>IF(AND(K8005&lt;&gt;"Match of the Day",K8005&lt;&gt;"Match of the Day 2",K8005&lt;&gt;"Match of the Day Repeat"),"",1+MAX($AJ$10:AJ8004))</f>
        <v/>
      </c>
    </row>
    <row r="8006" spans="34:36" x14ac:dyDescent="0.35">
      <c r="AH8006" s="16" t="str">
        <f>IF(AND(B8006="Premier League",E8006="Live"),_xlfn.XLOOKUP(_xlfn.TEXTJOIN(" vs ",,C8006:D8006),Calendar!G:G,Calendar!B:B),IF(AND(B8006="Premier League",E8006="Highlights"),_xlfn.XLOOKUP(H8006,Calendar!O:O,Calendar!N:N,,-1),""))</f>
        <v/>
      </c>
      <c r="AI8006" s="61" t="str">
        <f>IF(AND(AH8006&lt;&gt;"",E8006="Live"),_xlfn.XLOOKUP(_xlfn.TEXTJOIN(" vs ",,C8006:D8006),Calendar!G:G,Calendar!K:K),"")</f>
        <v/>
      </c>
      <c r="AJ8006" s="61" t="str">
        <f>IF(AND(K8006&lt;&gt;"Match of the Day",K8006&lt;&gt;"Match of the Day 2",K8006&lt;&gt;"Match of the Day Repeat"),"",1+MAX($AJ$10:AJ8005))</f>
        <v/>
      </c>
    </row>
    <row r="8007" spans="34:36" x14ac:dyDescent="0.35">
      <c r="AH8007" s="16" t="str">
        <f>IF(AND(B8007="Premier League",E8007="Live"),_xlfn.XLOOKUP(_xlfn.TEXTJOIN(" vs ",,C8007:D8007),Calendar!G:G,Calendar!B:B),IF(AND(B8007="Premier League",E8007="Highlights"),_xlfn.XLOOKUP(H8007,Calendar!O:O,Calendar!N:N,,-1),""))</f>
        <v/>
      </c>
      <c r="AI8007" s="61" t="str">
        <f>IF(AND(AH8007&lt;&gt;"",E8007="Live"),_xlfn.XLOOKUP(_xlfn.TEXTJOIN(" vs ",,C8007:D8007),Calendar!G:G,Calendar!K:K),"")</f>
        <v/>
      </c>
      <c r="AJ8007" s="61" t="str">
        <f>IF(AND(K8007&lt;&gt;"Match of the Day",K8007&lt;&gt;"Match of the Day 2",K8007&lt;&gt;"Match of the Day Repeat"),"",1+MAX($AJ$10:AJ8006))</f>
        <v/>
      </c>
    </row>
    <row r="8008" spans="34:36" x14ac:dyDescent="0.35">
      <c r="AH8008" s="16" t="str">
        <f>IF(AND(B8008="Premier League",E8008="Live"),_xlfn.XLOOKUP(_xlfn.TEXTJOIN(" vs ",,C8008:D8008),Calendar!G:G,Calendar!B:B),IF(AND(B8008="Premier League",E8008="Highlights"),_xlfn.XLOOKUP(H8008,Calendar!O:O,Calendar!N:N,,-1),""))</f>
        <v/>
      </c>
      <c r="AI8008" s="61" t="str">
        <f>IF(AND(AH8008&lt;&gt;"",E8008="Live"),_xlfn.XLOOKUP(_xlfn.TEXTJOIN(" vs ",,C8008:D8008),Calendar!G:G,Calendar!K:K),"")</f>
        <v/>
      </c>
      <c r="AJ8008" s="61" t="str">
        <f>IF(AND(K8008&lt;&gt;"Match of the Day",K8008&lt;&gt;"Match of the Day 2",K8008&lt;&gt;"Match of the Day Repeat"),"",1+MAX($AJ$10:AJ8007))</f>
        <v/>
      </c>
    </row>
    <row r="8009" spans="34:36" x14ac:dyDescent="0.35">
      <c r="AH8009" s="16" t="str">
        <f>IF(AND(B8009="Premier League",E8009="Live"),_xlfn.XLOOKUP(_xlfn.TEXTJOIN(" vs ",,C8009:D8009),Calendar!G:G,Calendar!B:B),IF(AND(B8009="Premier League",E8009="Highlights"),_xlfn.XLOOKUP(H8009,Calendar!O:O,Calendar!N:N,,-1),""))</f>
        <v/>
      </c>
      <c r="AI8009" s="61" t="str">
        <f>IF(AND(AH8009&lt;&gt;"",E8009="Live"),_xlfn.XLOOKUP(_xlfn.TEXTJOIN(" vs ",,C8009:D8009),Calendar!G:G,Calendar!K:K),"")</f>
        <v/>
      </c>
      <c r="AJ8009" s="61" t="str">
        <f>IF(AND(K8009&lt;&gt;"Match of the Day",K8009&lt;&gt;"Match of the Day 2",K8009&lt;&gt;"Match of the Day Repeat"),"",1+MAX($AJ$10:AJ8008))</f>
        <v/>
      </c>
    </row>
    <row r="8010" spans="34:36" x14ac:dyDescent="0.35">
      <c r="AH8010" s="16" t="str">
        <f>IF(AND(B8010="Premier League",E8010="Live"),_xlfn.XLOOKUP(_xlfn.TEXTJOIN(" vs ",,C8010:D8010),Calendar!G:G,Calendar!B:B),IF(AND(B8010="Premier League",E8010="Highlights"),_xlfn.XLOOKUP(H8010,Calendar!O:O,Calendar!N:N,,-1),""))</f>
        <v/>
      </c>
      <c r="AI8010" s="61" t="str">
        <f>IF(AND(AH8010&lt;&gt;"",E8010="Live"),_xlfn.XLOOKUP(_xlfn.TEXTJOIN(" vs ",,C8010:D8010),Calendar!G:G,Calendar!K:K),"")</f>
        <v/>
      </c>
      <c r="AJ8010" s="61" t="str">
        <f>IF(AND(K8010&lt;&gt;"Match of the Day",K8010&lt;&gt;"Match of the Day 2",K8010&lt;&gt;"Match of the Day Repeat"),"",1+MAX($AJ$10:AJ8009))</f>
        <v/>
      </c>
    </row>
    <row r="8011" spans="34:36" x14ac:dyDescent="0.35">
      <c r="AH8011" s="16" t="str">
        <f>IF(AND(B8011="Premier League",E8011="Live"),_xlfn.XLOOKUP(_xlfn.TEXTJOIN(" vs ",,C8011:D8011),Calendar!G:G,Calendar!B:B),IF(AND(B8011="Premier League",E8011="Highlights"),_xlfn.XLOOKUP(H8011,Calendar!O:O,Calendar!N:N,,-1),""))</f>
        <v/>
      </c>
      <c r="AI8011" s="61" t="str">
        <f>IF(AND(AH8011&lt;&gt;"",E8011="Live"),_xlfn.XLOOKUP(_xlfn.TEXTJOIN(" vs ",,C8011:D8011),Calendar!G:G,Calendar!K:K),"")</f>
        <v/>
      </c>
      <c r="AJ8011" s="61" t="str">
        <f>IF(AND(K8011&lt;&gt;"Match of the Day",K8011&lt;&gt;"Match of the Day 2",K8011&lt;&gt;"Match of the Day Repeat"),"",1+MAX($AJ$10:AJ8010))</f>
        <v/>
      </c>
    </row>
    <row r="8012" spans="34:36" x14ac:dyDescent="0.35">
      <c r="AH8012" s="16" t="str">
        <f>IF(AND(B8012="Premier League",E8012="Live"),_xlfn.XLOOKUP(_xlfn.TEXTJOIN(" vs ",,C8012:D8012),Calendar!G:G,Calendar!B:B),IF(AND(B8012="Premier League",E8012="Highlights"),_xlfn.XLOOKUP(H8012,Calendar!O:O,Calendar!N:N,,-1),""))</f>
        <v/>
      </c>
      <c r="AI8012" s="61" t="str">
        <f>IF(AND(AH8012&lt;&gt;"",E8012="Live"),_xlfn.XLOOKUP(_xlfn.TEXTJOIN(" vs ",,C8012:D8012),Calendar!G:G,Calendar!K:K),"")</f>
        <v/>
      </c>
      <c r="AJ8012" s="61" t="str">
        <f>IF(AND(K8012&lt;&gt;"Match of the Day",K8012&lt;&gt;"Match of the Day 2",K8012&lt;&gt;"Match of the Day Repeat"),"",1+MAX($AJ$10:AJ8011))</f>
        <v/>
      </c>
    </row>
    <row r="8013" spans="34:36" x14ac:dyDescent="0.35">
      <c r="AH8013" s="16" t="str">
        <f>IF(AND(B8013="Premier League",E8013="Live"),_xlfn.XLOOKUP(_xlfn.TEXTJOIN(" vs ",,C8013:D8013),Calendar!G:G,Calendar!B:B),IF(AND(B8013="Premier League",E8013="Highlights"),_xlfn.XLOOKUP(H8013,Calendar!O:O,Calendar!N:N,,-1),""))</f>
        <v/>
      </c>
      <c r="AI8013" s="61" t="str">
        <f>IF(AND(AH8013&lt;&gt;"",E8013="Live"),_xlfn.XLOOKUP(_xlfn.TEXTJOIN(" vs ",,C8013:D8013),Calendar!G:G,Calendar!K:K),"")</f>
        <v/>
      </c>
      <c r="AJ8013" s="61" t="str">
        <f>IF(AND(K8013&lt;&gt;"Match of the Day",K8013&lt;&gt;"Match of the Day 2",K8013&lt;&gt;"Match of the Day Repeat"),"",1+MAX($AJ$10:AJ8012))</f>
        <v/>
      </c>
    </row>
    <row r="8014" spans="34:36" x14ac:dyDescent="0.35">
      <c r="AH8014" s="16" t="str">
        <f>IF(AND(B8014="Premier League",E8014="Live"),_xlfn.XLOOKUP(_xlfn.TEXTJOIN(" vs ",,C8014:D8014),Calendar!G:G,Calendar!B:B),IF(AND(B8014="Premier League",E8014="Highlights"),_xlfn.XLOOKUP(H8014,Calendar!O:O,Calendar!N:N,,-1),""))</f>
        <v/>
      </c>
      <c r="AI8014" s="61" t="str">
        <f>IF(AND(AH8014&lt;&gt;"",E8014="Live"),_xlfn.XLOOKUP(_xlfn.TEXTJOIN(" vs ",,C8014:D8014),Calendar!G:G,Calendar!K:K),"")</f>
        <v/>
      </c>
      <c r="AJ8014" s="61" t="str">
        <f>IF(AND(K8014&lt;&gt;"Match of the Day",K8014&lt;&gt;"Match of the Day 2",K8014&lt;&gt;"Match of the Day Repeat"),"",1+MAX($AJ$10:AJ8013))</f>
        <v/>
      </c>
    </row>
    <row r="8015" spans="34:36" x14ac:dyDescent="0.35">
      <c r="AH8015" s="16" t="str">
        <f>IF(AND(B8015="Premier League",E8015="Live"),_xlfn.XLOOKUP(_xlfn.TEXTJOIN(" vs ",,C8015:D8015),Calendar!G:G,Calendar!B:B),IF(AND(B8015="Premier League",E8015="Highlights"),_xlfn.XLOOKUP(H8015,Calendar!O:O,Calendar!N:N,,-1),""))</f>
        <v/>
      </c>
      <c r="AI8015" s="61" t="str">
        <f>IF(AND(AH8015&lt;&gt;"",E8015="Live"),_xlfn.XLOOKUP(_xlfn.TEXTJOIN(" vs ",,C8015:D8015),Calendar!G:G,Calendar!K:K),"")</f>
        <v/>
      </c>
      <c r="AJ8015" s="61" t="str">
        <f>IF(AND(K8015&lt;&gt;"Match of the Day",K8015&lt;&gt;"Match of the Day 2",K8015&lt;&gt;"Match of the Day Repeat"),"",1+MAX($AJ$10:AJ8014))</f>
        <v/>
      </c>
    </row>
    <row r="8016" spans="34:36" x14ac:dyDescent="0.35">
      <c r="AH8016" s="16" t="str">
        <f>IF(AND(B8016="Premier League",E8016="Live"),_xlfn.XLOOKUP(_xlfn.TEXTJOIN(" vs ",,C8016:D8016),Calendar!G:G,Calendar!B:B),IF(AND(B8016="Premier League",E8016="Highlights"),_xlfn.XLOOKUP(H8016,Calendar!O:O,Calendar!N:N,,-1),""))</f>
        <v/>
      </c>
      <c r="AI8016" s="61" t="str">
        <f>IF(AND(AH8016&lt;&gt;"",E8016="Live"),_xlfn.XLOOKUP(_xlfn.TEXTJOIN(" vs ",,C8016:D8016),Calendar!G:G,Calendar!K:K),"")</f>
        <v/>
      </c>
      <c r="AJ8016" s="61" t="str">
        <f>IF(AND(K8016&lt;&gt;"Match of the Day",K8016&lt;&gt;"Match of the Day 2",K8016&lt;&gt;"Match of the Day Repeat"),"",1+MAX($AJ$10:AJ8015))</f>
        <v/>
      </c>
    </row>
    <row r="8017" spans="34:36" x14ac:dyDescent="0.35">
      <c r="AH8017" s="16" t="str">
        <f>IF(AND(B8017="Premier League",E8017="Live"),_xlfn.XLOOKUP(_xlfn.TEXTJOIN(" vs ",,C8017:D8017),Calendar!G:G,Calendar!B:B),IF(AND(B8017="Premier League",E8017="Highlights"),_xlfn.XLOOKUP(H8017,Calendar!O:O,Calendar!N:N,,-1),""))</f>
        <v/>
      </c>
      <c r="AI8017" s="61" t="str">
        <f>IF(AND(AH8017&lt;&gt;"",E8017="Live"),_xlfn.XLOOKUP(_xlfn.TEXTJOIN(" vs ",,C8017:D8017),Calendar!G:G,Calendar!K:K),"")</f>
        <v/>
      </c>
      <c r="AJ8017" s="61" t="str">
        <f>IF(AND(K8017&lt;&gt;"Match of the Day",K8017&lt;&gt;"Match of the Day 2",K8017&lt;&gt;"Match of the Day Repeat"),"",1+MAX($AJ$10:AJ8016))</f>
        <v/>
      </c>
    </row>
    <row r="8018" spans="34:36" x14ac:dyDescent="0.35">
      <c r="AH8018" s="16" t="str">
        <f>IF(AND(B8018="Premier League",E8018="Live"),_xlfn.XLOOKUP(_xlfn.TEXTJOIN(" vs ",,C8018:D8018),Calendar!G:G,Calendar!B:B),IF(AND(B8018="Premier League",E8018="Highlights"),_xlfn.XLOOKUP(H8018,Calendar!O:O,Calendar!N:N,,-1),""))</f>
        <v/>
      </c>
      <c r="AI8018" s="61" t="str">
        <f>IF(AND(AH8018&lt;&gt;"",E8018="Live"),_xlfn.XLOOKUP(_xlfn.TEXTJOIN(" vs ",,C8018:D8018),Calendar!G:G,Calendar!K:K),"")</f>
        <v/>
      </c>
      <c r="AJ8018" s="61" t="str">
        <f>IF(AND(K8018&lt;&gt;"Match of the Day",K8018&lt;&gt;"Match of the Day 2",K8018&lt;&gt;"Match of the Day Repeat"),"",1+MAX($AJ$10:AJ8017))</f>
        <v/>
      </c>
    </row>
    <row r="8019" spans="34:36" x14ac:dyDescent="0.35">
      <c r="AH8019" s="16" t="str">
        <f>IF(AND(B8019="Premier League",E8019="Live"),_xlfn.XLOOKUP(_xlfn.TEXTJOIN(" vs ",,C8019:D8019),Calendar!G:G,Calendar!B:B),IF(AND(B8019="Premier League",E8019="Highlights"),_xlfn.XLOOKUP(H8019,Calendar!O:O,Calendar!N:N,,-1),""))</f>
        <v/>
      </c>
      <c r="AI8019" s="61" t="str">
        <f>IF(AND(AH8019&lt;&gt;"",E8019="Live"),_xlfn.XLOOKUP(_xlfn.TEXTJOIN(" vs ",,C8019:D8019),Calendar!G:G,Calendar!K:K),"")</f>
        <v/>
      </c>
      <c r="AJ8019" s="61" t="str">
        <f>IF(AND(K8019&lt;&gt;"Match of the Day",K8019&lt;&gt;"Match of the Day 2",K8019&lt;&gt;"Match of the Day Repeat"),"",1+MAX($AJ$10:AJ8018))</f>
        <v/>
      </c>
    </row>
    <row r="8020" spans="34:36" x14ac:dyDescent="0.35">
      <c r="AH8020" s="16" t="str">
        <f>IF(AND(B8020="Premier League",E8020="Live"),_xlfn.XLOOKUP(_xlfn.TEXTJOIN(" vs ",,C8020:D8020),Calendar!G:G,Calendar!B:B),IF(AND(B8020="Premier League",E8020="Highlights"),_xlfn.XLOOKUP(H8020,Calendar!O:O,Calendar!N:N,,-1),""))</f>
        <v/>
      </c>
      <c r="AI8020" s="61" t="str">
        <f>IF(AND(AH8020&lt;&gt;"",E8020="Live"),_xlfn.XLOOKUP(_xlfn.TEXTJOIN(" vs ",,C8020:D8020),Calendar!G:G,Calendar!K:K),"")</f>
        <v/>
      </c>
      <c r="AJ8020" s="61" t="str">
        <f>IF(AND(K8020&lt;&gt;"Match of the Day",K8020&lt;&gt;"Match of the Day 2",K8020&lt;&gt;"Match of the Day Repeat"),"",1+MAX($AJ$10:AJ8019))</f>
        <v/>
      </c>
    </row>
    <row r="8021" spans="34:36" x14ac:dyDescent="0.35">
      <c r="AH8021" s="16" t="str">
        <f>IF(AND(B8021="Premier League",E8021="Live"),_xlfn.XLOOKUP(_xlfn.TEXTJOIN(" vs ",,C8021:D8021),Calendar!G:G,Calendar!B:B),IF(AND(B8021="Premier League",E8021="Highlights"),_xlfn.XLOOKUP(H8021,Calendar!O:O,Calendar!N:N,,-1),""))</f>
        <v/>
      </c>
      <c r="AI8021" s="61" t="str">
        <f>IF(AND(AH8021&lt;&gt;"",E8021="Live"),_xlfn.XLOOKUP(_xlfn.TEXTJOIN(" vs ",,C8021:D8021),Calendar!G:G,Calendar!K:K),"")</f>
        <v/>
      </c>
      <c r="AJ8021" s="61" t="str">
        <f>IF(AND(K8021&lt;&gt;"Match of the Day",K8021&lt;&gt;"Match of the Day 2",K8021&lt;&gt;"Match of the Day Repeat"),"",1+MAX($AJ$10:AJ8020))</f>
        <v/>
      </c>
    </row>
    <row r="8022" spans="34:36" x14ac:dyDescent="0.35">
      <c r="AH8022" s="16" t="str">
        <f>IF(AND(B8022="Premier League",E8022="Live"),_xlfn.XLOOKUP(_xlfn.TEXTJOIN(" vs ",,C8022:D8022),Calendar!G:G,Calendar!B:B),IF(AND(B8022="Premier League",E8022="Highlights"),_xlfn.XLOOKUP(H8022,Calendar!O:O,Calendar!N:N,,-1),""))</f>
        <v/>
      </c>
      <c r="AI8022" s="61" t="str">
        <f>IF(AND(AH8022&lt;&gt;"",E8022="Live"),_xlfn.XLOOKUP(_xlfn.TEXTJOIN(" vs ",,C8022:D8022),Calendar!G:G,Calendar!K:K),"")</f>
        <v/>
      </c>
      <c r="AJ8022" s="61" t="str">
        <f>IF(AND(K8022&lt;&gt;"Match of the Day",K8022&lt;&gt;"Match of the Day 2",K8022&lt;&gt;"Match of the Day Repeat"),"",1+MAX($AJ$10:AJ8021))</f>
        <v/>
      </c>
    </row>
    <row r="8023" spans="34:36" x14ac:dyDescent="0.35">
      <c r="AH8023" s="16" t="str">
        <f>IF(AND(B8023="Premier League",E8023="Live"),_xlfn.XLOOKUP(_xlfn.TEXTJOIN(" vs ",,C8023:D8023),Calendar!G:G,Calendar!B:B),IF(AND(B8023="Premier League",E8023="Highlights"),_xlfn.XLOOKUP(H8023,Calendar!O:O,Calendar!N:N,,-1),""))</f>
        <v/>
      </c>
      <c r="AI8023" s="61" t="str">
        <f>IF(AND(AH8023&lt;&gt;"",E8023="Live"),_xlfn.XLOOKUP(_xlfn.TEXTJOIN(" vs ",,C8023:D8023),Calendar!G:G,Calendar!K:K),"")</f>
        <v/>
      </c>
      <c r="AJ8023" s="61" t="str">
        <f>IF(AND(K8023&lt;&gt;"Match of the Day",K8023&lt;&gt;"Match of the Day 2",K8023&lt;&gt;"Match of the Day Repeat"),"",1+MAX($AJ$10:AJ8022))</f>
        <v/>
      </c>
    </row>
    <row r="8024" spans="34:36" x14ac:dyDescent="0.35">
      <c r="AH8024" s="16" t="str">
        <f>IF(AND(B8024="Premier League",E8024="Live"),_xlfn.XLOOKUP(_xlfn.TEXTJOIN(" vs ",,C8024:D8024),Calendar!G:G,Calendar!B:B),IF(AND(B8024="Premier League",E8024="Highlights"),_xlfn.XLOOKUP(H8024,Calendar!O:O,Calendar!N:N,,-1),""))</f>
        <v/>
      </c>
      <c r="AI8024" s="61" t="str">
        <f>IF(AND(AH8024&lt;&gt;"",E8024="Live"),_xlfn.XLOOKUP(_xlfn.TEXTJOIN(" vs ",,C8024:D8024),Calendar!G:G,Calendar!K:K),"")</f>
        <v/>
      </c>
      <c r="AJ8024" s="61" t="str">
        <f>IF(AND(K8024&lt;&gt;"Match of the Day",K8024&lt;&gt;"Match of the Day 2",K8024&lt;&gt;"Match of the Day Repeat"),"",1+MAX($AJ$10:AJ8023))</f>
        <v/>
      </c>
    </row>
    <row r="8025" spans="34:36" x14ac:dyDescent="0.35">
      <c r="AH8025" s="16" t="str">
        <f>IF(AND(B8025="Premier League",E8025="Live"),_xlfn.XLOOKUP(_xlfn.TEXTJOIN(" vs ",,C8025:D8025),Calendar!G:G,Calendar!B:B),IF(AND(B8025="Premier League",E8025="Highlights"),_xlfn.XLOOKUP(H8025,Calendar!O:O,Calendar!N:N,,-1),""))</f>
        <v/>
      </c>
      <c r="AI8025" s="61" t="str">
        <f>IF(AND(AH8025&lt;&gt;"",E8025="Live"),_xlfn.XLOOKUP(_xlfn.TEXTJOIN(" vs ",,C8025:D8025),Calendar!G:G,Calendar!K:K),"")</f>
        <v/>
      </c>
      <c r="AJ8025" s="61" t="str">
        <f>IF(AND(K8025&lt;&gt;"Match of the Day",K8025&lt;&gt;"Match of the Day 2",K8025&lt;&gt;"Match of the Day Repeat"),"",1+MAX($AJ$10:AJ8024))</f>
        <v/>
      </c>
    </row>
    <row r="8026" spans="34:36" x14ac:dyDescent="0.35">
      <c r="AH8026" s="16" t="str">
        <f>IF(AND(B8026="Premier League",E8026="Live"),_xlfn.XLOOKUP(_xlfn.TEXTJOIN(" vs ",,C8026:D8026),Calendar!G:G,Calendar!B:B),IF(AND(B8026="Premier League",E8026="Highlights"),_xlfn.XLOOKUP(H8026,Calendar!O:O,Calendar!N:N,,-1),""))</f>
        <v/>
      </c>
      <c r="AI8026" s="61" t="str">
        <f>IF(AND(AH8026&lt;&gt;"",E8026="Live"),_xlfn.XLOOKUP(_xlfn.TEXTJOIN(" vs ",,C8026:D8026),Calendar!G:G,Calendar!K:K),"")</f>
        <v/>
      </c>
      <c r="AJ8026" s="61" t="str">
        <f>IF(AND(K8026&lt;&gt;"Match of the Day",K8026&lt;&gt;"Match of the Day 2",K8026&lt;&gt;"Match of the Day Repeat"),"",1+MAX($AJ$10:AJ8025))</f>
        <v/>
      </c>
    </row>
    <row r="8027" spans="34:36" x14ac:dyDescent="0.35">
      <c r="AH8027" s="16" t="str">
        <f>IF(AND(B8027="Premier League",E8027="Live"),_xlfn.XLOOKUP(_xlfn.TEXTJOIN(" vs ",,C8027:D8027),Calendar!G:G,Calendar!B:B),IF(AND(B8027="Premier League",E8027="Highlights"),_xlfn.XLOOKUP(H8027,Calendar!O:O,Calendar!N:N,,-1),""))</f>
        <v/>
      </c>
      <c r="AI8027" s="61" t="str">
        <f>IF(AND(AH8027&lt;&gt;"",E8027="Live"),_xlfn.XLOOKUP(_xlfn.TEXTJOIN(" vs ",,C8027:D8027),Calendar!G:G,Calendar!K:K),"")</f>
        <v/>
      </c>
      <c r="AJ8027" s="61" t="str">
        <f>IF(AND(K8027&lt;&gt;"Match of the Day",K8027&lt;&gt;"Match of the Day 2",K8027&lt;&gt;"Match of the Day Repeat"),"",1+MAX($AJ$10:AJ8026))</f>
        <v/>
      </c>
    </row>
    <row r="8028" spans="34:36" x14ac:dyDescent="0.35">
      <c r="AH8028" s="16" t="str">
        <f>IF(AND(B8028="Premier League",E8028="Live"),_xlfn.XLOOKUP(_xlfn.TEXTJOIN(" vs ",,C8028:D8028),Calendar!G:G,Calendar!B:B),IF(AND(B8028="Premier League",E8028="Highlights"),_xlfn.XLOOKUP(H8028,Calendar!O:O,Calendar!N:N,,-1),""))</f>
        <v/>
      </c>
      <c r="AI8028" s="61" t="str">
        <f>IF(AND(AH8028&lt;&gt;"",E8028="Live"),_xlfn.XLOOKUP(_xlfn.TEXTJOIN(" vs ",,C8028:D8028),Calendar!G:G,Calendar!K:K),"")</f>
        <v/>
      </c>
      <c r="AJ8028" s="61" t="str">
        <f>IF(AND(K8028&lt;&gt;"Match of the Day",K8028&lt;&gt;"Match of the Day 2",K8028&lt;&gt;"Match of the Day Repeat"),"",1+MAX($AJ$10:AJ8027))</f>
        <v/>
      </c>
    </row>
    <row r="8029" spans="34:36" x14ac:dyDescent="0.35">
      <c r="AH8029" s="16" t="str">
        <f>IF(AND(B8029="Premier League",E8029="Live"),_xlfn.XLOOKUP(_xlfn.TEXTJOIN(" vs ",,C8029:D8029),Calendar!G:G,Calendar!B:B),IF(AND(B8029="Premier League",E8029="Highlights"),_xlfn.XLOOKUP(H8029,Calendar!O:O,Calendar!N:N,,-1),""))</f>
        <v/>
      </c>
      <c r="AI8029" s="61" t="str">
        <f>IF(AND(AH8029&lt;&gt;"",E8029="Live"),_xlfn.XLOOKUP(_xlfn.TEXTJOIN(" vs ",,C8029:D8029),Calendar!G:G,Calendar!K:K),"")</f>
        <v/>
      </c>
      <c r="AJ8029" s="61" t="str">
        <f>IF(AND(K8029&lt;&gt;"Match of the Day",K8029&lt;&gt;"Match of the Day 2",K8029&lt;&gt;"Match of the Day Repeat"),"",1+MAX($AJ$10:AJ8028))</f>
        <v/>
      </c>
    </row>
    <row r="8030" spans="34:36" x14ac:dyDescent="0.35">
      <c r="AH8030" s="16" t="str">
        <f>IF(AND(B8030="Premier League",E8030="Live"),_xlfn.XLOOKUP(_xlfn.TEXTJOIN(" vs ",,C8030:D8030),Calendar!G:G,Calendar!B:B),IF(AND(B8030="Premier League",E8030="Highlights"),_xlfn.XLOOKUP(H8030,Calendar!O:O,Calendar!N:N,,-1),""))</f>
        <v/>
      </c>
      <c r="AI8030" s="61" t="str">
        <f>IF(AND(AH8030&lt;&gt;"",E8030="Live"),_xlfn.XLOOKUP(_xlfn.TEXTJOIN(" vs ",,C8030:D8030),Calendar!G:G,Calendar!K:K),"")</f>
        <v/>
      </c>
      <c r="AJ8030" s="61" t="str">
        <f>IF(AND(K8030&lt;&gt;"Match of the Day",K8030&lt;&gt;"Match of the Day 2",K8030&lt;&gt;"Match of the Day Repeat"),"",1+MAX($AJ$10:AJ8029))</f>
        <v/>
      </c>
    </row>
    <row r="8031" spans="34:36" x14ac:dyDescent="0.35">
      <c r="AH8031" s="16" t="str">
        <f>IF(AND(B8031="Premier League",E8031="Live"),_xlfn.XLOOKUP(_xlfn.TEXTJOIN(" vs ",,C8031:D8031),Calendar!G:G,Calendar!B:B),IF(AND(B8031="Premier League",E8031="Highlights"),_xlfn.XLOOKUP(H8031,Calendar!O:O,Calendar!N:N,,-1),""))</f>
        <v/>
      </c>
      <c r="AI8031" s="61" t="str">
        <f>IF(AND(AH8031&lt;&gt;"",E8031="Live"),_xlfn.XLOOKUP(_xlfn.TEXTJOIN(" vs ",,C8031:D8031),Calendar!G:G,Calendar!K:K),"")</f>
        <v/>
      </c>
      <c r="AJ8031" s="61" t="str">
        <f>IF(AND(K8031&lt;&gt;"Match of the Day",K8031&lt;&gt;"Match of the Day 2",K8031&lt;&gt;"Match of the Day Repeat"),"",1+MAX($AJ$10:AJ8030))</f>
        <v/>
      </c>
    </row>
    <row r="8032" spans="34:36" x14ac:dyDescent="0.35">
      <c r="AH8032" s="16" t="str">
        <f>IF(AND(B8032="Premier League",E8032="Live"),_xlfn.XLOOKUP(_xlfn.TEXTJOIN(" vs ",,C8032:D8032),Calendar!G:G,Calendar!B:B),IF(AND(B8032="Premier League",E8032="Highlights"),_xlfn.XLOOKUP(H8032,Calendar!O:O,Calendar!N:N,,-1),""))</f>
        <v/>
      </c>
      <c r="AI8032" s="61" t="str">
        <f>IF(AND(AH8032&lt;&gt;"",E8032="Live"),_xlfn.XLOOKUP(_xlfn.TEXTJOIN(" vs ",,C8032:D8032),Calendar!G:G,Calendar!K:K),"")</f>
        <v/>
      </c>
      <c r="AJ8032" s="61" t="str">
        <f>IF(AND(K8032&lt;&gt;"Match of the Day",K8032&lt;&gt;"Match of the Day 2",K8032&lt;&gt;"Match of the Day Repeat"),"",1+MAX($AJ$10:AJ8031))</f>
        <v/>
      </c>
    </row>
    <row r="8033" spans="34:36" x14ac:dyDescent="0.35">
      <c r="AH8033" s="16" t="str">
        <f>IF(AND(B8033="Premier League",E8033="Live"),_xlfn.XLOOKUP(_xlfn.TEXTJOIN(" vs ",,C8033:D8033),Calendar!G:G,Calendar!B:B),IF(AND(B8033="Premier League",E8033="Highlights"),_xlfn.XLOOKUP(H8033,Calendar!O:O,Calendar!N:N,,-1),""))</f>
        <v/>
      </c>
      <c r="AI8033" s="61" t="str">
        <f>IF(AND(AH8033&lt;&gt;"",E8033="Live"),_xlfn.XLOOKUP(_xlfn.TEXTJOIN(" vs ",,C8033:D8033),Calendar!G:G,Calendar!K:K),"")</f>
        <v/>
      </c>
      <c r="AJ8033" s="61" t="str">
        <f>IF(AND(K8033&lt;&gt;"Match of the Day",K8033&lt;&gt;"Match of the Day 2",K8033&lt;&gt;"Match of the Day Repeat"),"",1+MAX($AJ$10:AJ8032))</f>
        <v/>
      </c>
    </row>
    <row r="8034" spans="34:36" x14ac:dyDescent="0.35">
      <c r="AH8034" s="16" t="str">
        <f>IF(AND(B8034="Premier League",E8034="Live"),_xlfn.XLOOKUP(_xlfn.TEXTJOIN(" vs ",,C8034:D8034),Calendar!G:G,Calendar!B:B),IF(AND(B8034="Premier League",E8034="Highlights"),_xlfn.XLOOKUP(H8034,Calendar!O:O,Calendar!N:N,,-1),""))</f>
        <v/>
      </c>
      <c r="AI8034" s="61" t="str">
        <f>IF(AND(AH8034&lt;&gt;"",E8034="Live"),_xlfn.XLOOKUP(_xlfn.TEXTJOIN(" vs ",,C8034:D8034),Calendar!G:G,Calendar!K:K),"")</f>
        <v/>
      </c>
      <c r="AJ8034" s="61" t="str">
        <f>IF(AND(K8034&lt;&gt;"Match of the Day",K8034&lt;&gt;"Match of the Day 2",K8034&lt;&gt;"Match of the Day Repeat"),"",1+MAX($AJ$10:AJ8033))</f>
        <v/>
      </c>
    </row>
    <row r="8035" spans="34:36" x14ac:dyDescent="0.35">
      <c r="AH8035" s="16" t="str">
        <f>IF(AND(B8035="Premier League",E8035="Live"),_xlfn.XLOOKUP(_xlfn.TEXTJOIN(" vs ",,C8035:D8035),Calendar!G:G,Calendar!B:B),IF(AND(B8035="Premier League",E8035="Highlights"),_xlfn.XLOOKUP(H8035,Calendar!O:O,Calendar!N:N,,-1),""))</f>
        <v/>
      </c>
      <c r="AI8035" s="61" t="str">
        <f>IF(AND(AH8035&lt;&gt;"",E8035="Live"),_xlfn.XLOOKUP(_xlfn.TEXTJOIN(" vs ",,C8035:D8035),Calendar!G:G,Calendar!K:K),"")</f>
        <v/>
      </c>
      <c r="AJ8035" s="61" t="str">
        <f>IF(AND(K8035&lt;&gt;"Match of the Day",K8035&lt;&gt;"Match of the Day 2",K8035&lt;&gt;"Match of the Day Repeat"),"",1+MAX($AJ$10:AJ8034))</f>
        <v/>
      </c>
    </row>
    <row r="8036" spans="34:36" x14ac:dyDescent="0.35">
      <c r="AH8036" s="16" t="str">
        <f>IF(AND(B8036="Premier League",E8036="Live"),_xlfn.XLOOKUP(_xlfn.TEXTJOIN(" vs ",,C8036:D8036),Calendar!G:G,Calendar!B:B),IF(AND(B8036="Premier League",E8036="Highlights"),_xlfn.XLOOKUP(H8036,Calendar!O:O,Calendar!N:N,,-1),""))</f>
        <v/>
      </c>
      <c r="AI8036" s="61" t="str">
        <f>IF(AND(AH8036&lt;&gt;"",E8036="Live"),_xlfn.XLOOKUP(_xlfn.TEXTJOIN(" vs ",,C8036:D8036),Calendar!G:G,Calendar!K:K),"")</f>
        <v/>
      </c>
      <c r="AJ8036" s="61" t="str">
        <f>IF(AND(K8036&lt;&gt;"Match of the Day",K8036&lt;&gt;"Match of the Day 2",K8036&lt;&gt;"Match of the Day Repeat"),"",1+MAX($AJ$10:AJ8035))</f>
        <v/>
      </c>
    </row>
    <row r="8037" spans="34:36" x14ac:dyDescent="0.35">
      <c r="AH8037" s="16" t="str">
        <f>IF(AND(B8037="Premier League",E8037="Live"),_xlfn.XLOOKUP(_xlfn.TEXTJOIN(" vs ",,C8037:D8037),Calendar!G:G,Calendar!B:B),IF(AND(B8037="Premier League",E8037="Highlights"),_xlfn.XLOOKUP(H8037,Calendar!O:O,Calendar!N:N,,-1),""))</f>
        <v/>
      </c>
      <c r="AI8037" s="61" t="str">
        <f>IF(AND(AH8037&lt;&gt;"",E8037="Live"),_xlfn.XLOOKUP(_xlfn.TEXTJOIN(" vs ",,C8037:D8037),Calendar!G:G,Calendar!K:K),"")</f>
        <v/>
      </c>
      <c r="AJ8037" s="61" t="str">
        <f>IF(AND(K8037&lt;&gt;"Match of the Day",K8037&lt;&gt;"Match of the Day 2",K8037&lt;&gt;"Match of the Day Repeat"),"",1+MAX($AJ$10:AJ8036))</f>
        <v/>
      </c>
    </row>
    <row r="8038" spans="34:36" x14ac:dyDescent="0.35">
      <c r="AH8038" s="16" t="str">
        <f>IF(AND(B8038="Premier League",E8038="Live"),_xlfn.XLOOKUP(_xlfn.TEXTJOIN(" vs ",,C8038:D8038),Calendar!G:G,Calendar!B:B),IF(AND(B8038="Premier League",E8038="Highlights"),_xlfn.XLOOKUP(H8038,Calendar!O:O,Calendar!N:N,,-1),""))</f>
        <v/>
      </c>
      <c r="AI8038" s="61" t="str">
        <f>IF(AND(AH8038&lt;&gt;"",E8038="Live"),_xlfn.XLOOKUP(_xlfn.TEXTJOIN(" vs ",,C8038:D8038),Calendar!G:G,Calendar!K:K),"")</f>
        <v/>
      </c>
      <c r="AJ8038" s="61" t="str">
        <f>IF(AND(K8038&lt;&gt;"Match of the Day",K8038&lt;&gt;"Match of the Day 2",K8038&lt;&gt;"Match of the Day Repeat"),"",1+MAX($AJ$10:AJ8037))</f>
        <v/>
      </c>
    </row>
    <row r="8039" spans="34:36" x14ac:dyDescent="0.35">
      <c r="AH8039" s="16" t="str">
        <f>IF(AND(B8039="Premier League",E8039="Live"),_xlfn.XLOOKUP(_xlfn.TEXTJOIN(" vs ",,C8039:D8039),Calendar!G:G,Calendar!B:B),IF(AND(B8039="Premier League",E8039="Highlights"),_xlfn.XLOOKUP(H8039,Calendar!O:O,Calendar!N:N,,-1),""))</f>
        <v/>
      </c>
      <c r="AI8039" s="61" t="str">
        <f>IF(AND(AH8039&lt;&gt;"",E8039="Live"),_xlfn.XLOOKUP(_xlfn.TEXTJOIN(" vs ",,C8039:D8039),Calendar!G:G,Calendar!K:K),"")</f>
        <v/>
      </c>
      <c r="AJ8039" s="61" t="str">
        <f>IF(AND(K8039&lt;&gt;"Match of the Day",K8039&lt;&gt;"Match of the Day 2",K8039&lt;&gt;"Match of the Day Repeat"),"",1+MAX($AJ$10:AJ8038))</f>
        <v/>
      </c>
    </row>
    <row r="8040" spans="34:36" x14ac:dyDescent="0.35">
      <c r="AH8040" s="16" t="str">
        <f>IF(AND(B8040="Premier League",E8040="Live"),_xlfn.XLOOKUP(_xlfn.TEXTJOIN(" vs ",,C8040:D8040),Calendar!G:G,Calendar!B:B),IF(AND(B8040="Premier League",E8040="Highlights"),_xlfn.XLOOKUP(H8040,Calendar!O:O,Calendar!N:N,,-1),""))</f>
        <v/>
      </c>
      <c r="AI8040" s="61" t="str">
        <f>IF(AND(AH8040&lt;&gt;"",E8040="Live"),_xlfn.XLOOKUP(_xlfn.TEXTJOIN(" vs ",,C8040:D8040),Calendar!G:G,Calendar!K:K),"")</f>
        <v/>
      </c>
      <c r="AJ8040" s="61" t="str">
        <f>IF(AND(K8040&lt;&gt;"Match of the Day",K8040&lt;&gt;"Match of the Day 2",K8040&lt;&gt;"Match of the Day Repeat"),"",1+MAX($AJ$10:AJ8039))</f>
        <v/>
      </c>
    </row>
    <row r="8041" spans="34:36" x14ac:dyDescent="0.35">
      <c r="AH8041" s="16" t="str">
        <f>IF(AND(B8041="Premier League",E8041="Live"),_xlfn.XLOOKUP(_xlfn.TEXTJOIN(" vs ",,C8041:D8041),Calendar!G:G,Calendar!B:B),IF(AND(B8041="Premier League",E8041="Highlights"),_xlfn.XLOOKUP(H8041,Calendar!O:O,Calendar!N:N,,-1),""))</f>
        <v/>
      </c>
      <c r="AI8041" s="61" t="str">
        <f>IF(AND(AH8041&lt;&gt;"",E8041="Live"),_xlfn.XLOOKUP(_xlfn.TEXTJOIN(" vs ",,C8041:D8041),Calendar!G:G,Calendar!K:K),"")</f>
        <v/>
      </c>
      <c r="AJ8041" s="61" t="str">
        <f>IF(AND(K8041&lt;&gt;"Match of the Day",K8041&lt;&gt;"Match of the Day 2",K8041&lt;&gt;"Match of the Day Repeat"),"",1+MAX($AJ$10:AJ8040))</f>
        <v/>
      </c>
    </row>
    <row r="8042" spans="34:36" x14ac:dyDescent="0.35">
      <c r="AH8042" s="16" t="str">
        <f>IF(AND(B8042="Premier League",E8042="Live"),_xlfn.XLOOKUP(_xlfn.TEXTJOIN(" vs ",,C8042:D8042),Calendar!G:G,Calendar!B:B),IF(AND(B8042="Premier League",E8042="Highlights"),_xlfn.XLOOKUP(H8042,Calendar!O:O,Calendar!N:N,,-1),""))</f>
        <v/>
      </c>
      <c r="AI8042" s="61" t="str">
        <f>IF(AND(AH8042&lt;&gt;"",E8042="Live"),_xlfn.XLOOKUP(_xlfn.TEXTJOIN(" vs ",,C8042:D8042),Calendar!G:G,Calendar!K:K),"")</f>
        <v/>
      </c>
      <c r="AJ8042" s="61" t="str">
        <f>IF(AND(K8042&lt;&gt;"Match of the Day",K8042&lt;&gt;"Match of the Day 2",K8042&lt;&gt;"Match of the Day Repeat"),"",1+MAX($AJ$10:AJ8041))</f>
        <v/>
      </c>
    </row>
    <row r="8043" spans="34:36" x14ac:dyDescent="0.35">
      <c r="AH8043" s="16" t="str">
        <f>IF(AND(B8043="Premier League",E8043="Live"),_xlfn.XLOOKUP(_xlfn.TEXTJOIN(" vs ",,C8043:D8043),Calendar!G:G,Calendar!B:B),IF(AND(B8043="Premier League",E8043="Highlights"),_xlfn.XLOOKUP(H8043,Calendar!O:O,Calendar!N:N,,-1),""))</f>
        <v/>
      </c>
      <c r="AI8043" s="61" t="str">
        <f>IF(AND(AH8043&lt;&gt;"",E8043="Live"),_xlfn.XLOOKUP(_xlfn.TEXTJOIN(" vs ",,C8043:D8043),Calendar!G:G,Calendar!K:K),"")</f>
        <v/>
      </c>
      <c r="AJ8043" s="61" t="str">
        <f>IF(AND(K8043&lt;&gt;"Match of the Day",K8043&lt;&gt;"Match of the Day 2",K8043&lt;&gt;"Match of the Day Repeat"),"",1+MAX($AJ$10:AJ8042))</f>
        <v/>
      </c>
    </row>
    <row r="8044" spans="34:36" x14ac:dyDescent="0.35">
      <c r="AH8044" s="16" t="str">
        <f>IF(AND(B8044="Premier League",E8044="Live"),_xlfn.XLOOKUP(_xlfn.TEXTJOIN(" vs ",,C8044:D8044),Calendar!G:G,Calendar!B:B),IF(AND(B8044="Premier League",E8044="Highlights"),_xlfn.XLOOKUP(H8044,Calendar!O:O,Calendar!N:N,,-1),""))</f>
        <v/>
      </c>
      <c r="AI8044" s="61" t="str">
        <f>IF(AND(AH8044&lt;&gt;"",E8044="Live"),_xlfn.XLOOKUP(_xlfn.TEXTJOIN(" vs ",,C8044:D8044),Calendar!G:G,Calendar!K:K),"")</f>
        <v/>
      </c>
      <c r="AJ8044" s="61" t="str">
        <f>IF(AND(K8044&lt;&gt;"Match of the Day",K8044&lt;&gt;"Match of the Day 2",K8044&lt;&gt;"Match of the Day Repeat"),"",1+MAX($AJ$10:AJ8043))</f>
        <v/>
      </c>
    </row>
    <row r="8045" spans="34:36" x14ac:dyDescent="0.35">
      <c r="AH8045" s="16" t="str">
        <f>IF(AND(B8045="Premier League",E8045="Live"),_xlfn.XLOOKUP(_xlfn.TEXTJOIN(" vs ",,C8045:D8045),Calendar!G:G,Calendar!B:B),IF(AND(B8045="Premier League",E8045="Highlights"),_xlfn.XLOOKUP(H8045,Calendar!O:O,Calendar!N:N,,-1),""))</f>
        <v/>
      </c>
      <c r="AI8045" s="61" t="str">
        <f>IF(AND(AH8045&lt;&gt;"",E8045="Live"),_xlfn.XLOOKUP(_xlfn.TEXTJOIN(" vs ",,C8045:D8045),Calendar!G:G,Calendar!K:K),"")</f>
        <v/>
      </c>
      <c r="AJ8045" s="61" t="str">
        <f>IF(AND(K8045&lt;&gt;"Match of the Day",K8045&lt;&gt;"Match of the Day 2",K8045&lt;&gt;"Match of the Day Repeat"),"",1+MAX($AJ$10:AJ8044))</f>
        <v/>
      </c>
    </row>
    <row r="8046" spans="34:36" x14ac:dyDescent="0.35">
      <c r="AH8046" s="16" t="str">
        <f>IF(AND(B8046="Premier League",E8046="Live"),_xlfn.XLOOKUP(_xlfn.TEXTJOIN(" vs ",,C8046:D8046),Calendar!G:G,Calendar!B:B),IF(AND(B8046="Premier League",E8046="Highlights"),_xlfn.XLOOKUP(H8046,Calendar!O:O,Calendar!N:N,,-1),""))</f>
        <v/>
      </c>
      <c r="AI8046" s="61" t="str">
        <f>IF(AND(AH8046&lt;&gt;"",E8046="Live"),_xlfn.XLOOKUP(_xlfn.TEXTJOIN(" vs ",,C8046:D8046),Calendar!G:G,Calendar!K:K),"")</f>
        <v/>
      </c>
      <c r="AJ8046" s="61" t="str">
        <f>IF(AND(K8046&lt;&gt;"Match of the Day",K8046&lt;&gt;"Match of the Day 2",K8046&lt;&gt;"Match of the Day Repeat"),"",1+MAX($AJ$10:AJ8045))</f>
        <v/>
      </c>
    </row>
    <row r="8047" spans="34:36" x14ac:dyDescent="0.35">
      <c r="AH8047" s="16" t="str">
        <f>IF(AND(B8047="Premier League",E8047="Live"),_xlfn.XLOOKUP(_xlfn.TEXTJOIN(" vs ",,C8047:D8047),Calendar!G:G,Calendar!B:B),IF(AND(B8047="Premier League",E8047="Highlights"),_xlfn.XLOOKUP(H8047,Calendar!O:O,Calendar!N:N,,-1),""))</f>
        <v/>
      </c>
      <c r="AI8047" s="61" t="str">
        <f>IF(AND(AH8047&lt;&gt;"",E8047="Live"),_xlfn.XLOOKUP(_xlfn.TEXTJOIN(" vs ",,C8047:D8047),Calendar!G:G,Calendar!K:K),"")</f>
        <v/>
      </c>
      <c r="AJ8047" s="61" t="str">
        <f>IF(AND(K8047&lt;&gt;"Match of the Day",K8047&lt;&gt;"Match of the Day 2",K8047&lt;&gt;"Match of the Day Repeat"),"",1+MAX($AJ$10:AJ8046))</f>
        <v/>
      </c>
    </row>
    <row r="8048" spans="34:36" x14ac:dyDescent="0.35">
      <c r="AH8048" s="16" t="str">
        <f>IF(AND(B8048="Premier League",E8048="Live"),_xlfn.XLOOKUP(_xlfn.TEXTJOIN(" vs ",,C8048:D8048),Calendar!G:G,Calendar!B:B),IF(AND(B8048="Premier League",E8048="Highlights"),_xlfn.XLOOKUP(H8048,Calendar!O:O,Calendar!N:N,,-1),""))</f>
        <v/>
      </c>
      <c r="AI8048" s="61" t="str">
        <f>IF(AND(AH8048&lt;&gt;"",E8048="Live"),_xlfn.XLOOKUP(_xlfn.TEXTJOIN(" vs ",,C8048:D8048),Calendar!G:G,Calendar!K:K),"")</f>
        <v/>
      </c>
      <c r="AJ8048" s="61" t="str">
        <f>IF(AND(K8048&lt;&gt;"Match of the Day",K8048&lt;&gt;"Match of the Day 2",K8048&lt;&gt;"Match of the Day Repeat"),"",1+MAX($AJ$10:AJ8047))</f>
        <v/>
      </c>
    </row>
    <row r="8049" spans="34:36" x14ac:dyDescent="0.35">
      <c r="AH8049" s="16" t="str">
        <f>IF(AND(B8049="Premier League",E8049="Live"),_xlfn.XLOOKUP(_xlfn.TEXTJOIN(" vs ",,C8049:D8049),Calendar!G:G,Calendar!B:B),IF(AND(B8049="Premier League",E8049="Highlights"),_xlfn.XLOOKUP(H8049,Calendar!O:O,Calendar!N:N,,-1),""))</f>
        <v/>
      </c>
      <c r="AI8049" s="61" t="str">
        <f>IF(AND(AH8049&lt;&gt;"",E8049="Live"),_xlfn.XLOOKUP(_xlfn.TEXTJOIN(" vs ",,C8049:D8049),Calendar!G:G,Calendar!K:K),"")</f>
        <v/>
      </c>
      <c r="AJ8049" s="61" t="str">
        <f>IF(AND(K8049&lt;&gt;"Match of the Day",K8049&lt;&gt;"Match of the Day 2",K8049&lt;&gt;"Match of the Day Repeat"),"",1+MAX($AJ$10:AJ8048))</f>
        <v/>
      </c>
    </row>
    <row r="8050" spans="34:36" x14ac:dyDescent="0.35">
      <c r="AH8050" s="16" t="str">
        <f>IF(AND(B8050="Premier League",E8050="Live"),_xlfn.XLOOKUP(_xlfn.TEXTJOIN(" vs ",,C8050:D8050),Calendar!G:G,Calendar!B:B),IF(AND(B8050="Premier League",E8050="Highlights"),_xlfn.XLOOKUP(H8050,Calendar!O:O,Calendar!N:N,,-1),""))</f>
        <v/>
      </c>
      <c r="AI8050" s="61" t="str">
        <f>IF(AND(AH8050&lt;&gt;"",E8050="Live"),_xlfn.XLOOKUP(_xlfn.TEXTJOIN(" vs ",,C8050:D8050),Calendar!G:G,Calendar!K:K),"")</f>
        <v/>
      </c>
      <c r="AJ8050" s="61" t="str">
        <f>IF(AND(K8050&lt;&gt;"Match of the Day",K8050&lt;&gt;"Match of the Day 2",K8050&lt;&gt;"Match of the Day Repeat"),"",1+MAX($AJ$10:AJ8049))</f>
        <v/>
      </c>
    </row>
    <row r="8051" spans="34:36" x14ac:dyDescent="0.35">
      <c r="AH8051" s="16" t="str">
        <f>IF(AND(B8051="Premier League",E8051="Live"),_xlfn.XLOOKUP(_xlfn.TEXTJOIN(" vs ",,C8051:D8051),Calendar!G:G,Calendar!B:B),IF(AND(B8051="Premier League",E8051="Highlights"),_xlfn.XLOOKUP(H8051,Calendar!O:O,Calendar!N:N,,-1),""))</f>
        <v/>
      </c>
      <c r="AI8051" s="61" t="str">
        <f>IF(AND(AH8051&lt;&gt;"",E8051="Live"),_xlfn.XLOOKUP(_xlfn.TEXTJOIN(" vs ",,C8051:D8051),Calendar!G:G,Calendar!K:K),"")</f>
        <v/>
      </c>
      <c r="AJ8051" s="61" t="str">
        <f>IF(AND(K8051&lt;&gt;"Match of the Day",K8051&lt;&gt;"Match of the Day 2",K8051&lt;&gt;"Match of the Day Repeat"),"",1+MAX($AJ$10:AJ8050))</f>
        <v/>
      </c>
    </row>
    <row r="8052" spans="34:36" x14ac:dyDescent="0.35">
      <c r="AH8052" s="16" t="str">
        <f>IF(AND(B8052="Premier League",E8052="Live"),_xlfn.XLOOKUP(_xlfn.TEXTJOIN(" vs ",,C8052:D8052),Calendar!G:G,Calendar!B:B),IF(AND(B8052="Premier League",E8052="Highlights"),_xlfn.XLOOKUP(H8052,Calendar!O:O,Calendar!N:N,,-1),""))</f>
        <v/>
      </c>
      <c r="AI8052" s="61" t="str">
        <f>IF(AND(AH8052&lt;&gt;"",E8052="Live"),_xlfn.XLOOKUP(_xlfn.TEXTJOIN(" vs ",,C8052:D8052),Calendar!G:G,Calendar!K:K),"")</f>
        <v/>
      </c>
      <c r="AJ8052" s="61" t="str">
        <f>IF(AND(K8052&lt;&gt;"Match of the Day",K8052&lt;&gt;"Match of the Day 2",K8052&lt;&gt;"Match of the Day Repeat"),"",1+MAX($AJ$10:AJ8051))</f>
        <v/>
      </c>
    </row>
    <row r="8053" spans="34:36" x14ac:dyDescent="0.35">
      <c r="AH8053" s="16" t="str">
        <f>IF(AND(B8053="Premier League",E8053="Live"),_xlfn.XLOOKUP(_xlfn.TEXTJOIN(" vs ",,C8053:D8053),Calendar!G:G,Calendar!B:B),IF(AND(B8053="Premier League",E8053="Highlights"),_xlfn.XLOOKUP(H8053,Calendar!O:O,Calendar!N:N,,-1),""))</f>
        <v/>
      </c>
      <c r="AI8053" s="61" t="str">
        <f>IF(AND(AH8053&lt;&gt;"",E8053="Live"),_xlfn.XLOOKUP(_xlfn.TEXTJOIN(" vs ",,C8053:D8053),Calendar!G:G,Calendar!K:K),"")</f>
        <v/>
      </c>
      <c r="AJ8053" s="61" t="str">
        <f>IF(AND(K8053&lt;&gt;"Match of the Day",K8053&lt;&gt;"Match of the Day 2",K8053&lt;&gt;"Match of the Day Repeat"),"",1+MAX($AJ$10:AJ8052))</f>
        <v/>
      </c>
    </row>
    <row r="8054" spans="34:36" x14ac:dyDescent="0.35">
      <c r="AH8054" s="16" t="str">
        <f>IF(AND(B8054="Premier League",E8054="Live"),_xlfn.XLOOKUP(_xlfn.TEXTJOIN(" vs ",,C8054:D8054),Calendar!G:G,Calendar!B:B),IF(AND(B8054="Premier League",E8054="Highlights"),_xlfn.XLOOKUP(H8054,Calendar!O:O,Calendar!N:N,,-1),""))</f>
        <v/>
      </c>
      <c r="AI8054" s="61" t="str">
        <f>IF(AND(AH8054&lt;&gt;"",E8054="Live"),_xlfn.XLOOKUP(_xlfn.TEXTJOIN(" vs ",,C8054:D8054),Calendar!G:G,Calendar!K:K),"")</f>
        <v/>
      </c>
      <c r="AJ8054" s="61" t="str">
        <f>IF(AND(K8054&lt;&gt;"Match of the Day",K8054&lt;&gt;"Match of the Day 2",K8054&lt;&gt;"Match of the Day Repeat"),"",1+MAX($AJ$10:AJ8053))</f>
        <v/>
      </c>
    </row>
    <row r="8055" spans="34:36" x14ac:dyDescent="0.35">
      <c r="AH8055" s="16" t="str">
        <f>IF(AND(B8055="Premier League",E8055="Live"),_xlfn.XLOOKUP(_xlfn.TEXTJOIN(" vs ",,C8055:D8055),Calendar!G:G,Calendar!B:B),IF(AND(B8055="Premier League",E8055="Highlights"),_xlfn.XLOOKUP(H8055,Calendar!O:O,Calendar!N:N,,-1),""))</f>
        <v/>
      </c>
      <c r="AI8055" s="61" t="str">
        <f>IF(AND(AH8055&lt;&gt;"",E8055="Live"),_xlfn.XLOOKUP(_xlfn.TEXTJOIN(" vs ",,C8055:D8055),Calendar!G:G,Calendar!K:K),"")</f>
        <v/>
      </c>
      <c r="AJ8055" s="61" t="str">
        <f>IF(AND(K8055&lt;&gt;"Match of the Day",K8055&lt;&gt;"Match of the Day 2",K8055&lt;&gt;"Match of the Day Repeat"),"",1+MAX($AJ$10:AJ8054))</f>
        <v/>
      </c>
    </row>
    <row r="8056" spans="34:36" x14ac:dyDescent="0.35">
      <c r="AH8056" s="16" t="str">
        <f>IF(AND(B8056="Premier League",E8056="Live"),_xlfn.XLOOKUP(_xlfn.TEXTJOIN(" vs ",,C8056:D8056),Calendar!G:G,Calendar!B:B),IF(AND(B8056="Premier League",E8056="Highlights"),_xlfn.XLOOKUP(H8056,Calendar!O:O,Calendar!N:N,,-1),""))</f>
        <v/>
      </c>
      <c r="AI8056" s="61" t="str">
        <f>IF(AND(AH8056&lt;&gt;"",E8056="Live"),_xlfn.XLOOKUP(_xlfn.TEXTJOIN(" vs ",,C8056:D8056),Calendar!G:G,Calendar!K:K),"")</f>
        <v/>
      </c>
      <c r="AJ8056" s="61" t="str">
        <f>IF(AND(K8056&lt;&gt;"Match of the Day",K8056&lt;&gt;"Match of the Day 2",K8056&lt;&gt;"Match of the Day Repeat"),"",1+MAX($AJ$10:AJ8055))</f>
        <v/>
      </c>
    </row>
    <row r="8057" spans="34:36" x14ac:dyDescent="0.35">
      <c r="AH8057" s="16" t="str">
        <f>IF(AND(B8057="Premier League",E8057="Live"),_xlfn.XLOOKUP(_xlfn.TEXTJOIN(" vs ",,C8057:D8057),Calendar!G:G,Calendar!B:B),IF(AND(B8057="Premier League",E8057="Highlights"),_xlfn.XLOOKUP(H8057,Calendar!O:O,Calendar!N:N,,-1),""))</f>
        <v/>
      </c>
      <c r="AI8057" s="61" t="str">
        <f>IF(AND(AH8057&lt;&gt;"",E8057="Live"),_xlfn.XLOOKUP(_xlfn.TEXTJOIN(" vs ",,C8057:D8057),Calendar!G:G,Calendar!K:K),"")</f>
        <v/>
      </c>
      <c r="AJ8057" s="61" t="str">
        <f>IF(AND(K8057&lt;&gt;"Match of the Day",K8057&lt;&gt;"Match of the Day 2",K8057&lt;&gt;"Match of the Day Repeat"),"",1+MAX($AJ$10:AJ8056))</f>
        <v/>
      </c>
    </row>
    <row r="8058" spans="34:36" x14ac:dyDescent="0.35">
      <c r="AH8058" s="16" t="str">
        <f>IF(AND(B8058="Premier League",E8058="Live"),_xlfn.XLOOKUP(_xlfn.TEXTJOIN(" vs ",,C8058:D8058),Calendar!G:G,Calendar!B:B),IF(AND(B8058="Premier League",E8058="Highlights"),_xlfn.XLOOKUP(H8058,Calendar!O:O,Calendar!N:N,,-1),""))</f>
        <v/>
      </c>
      <c r="AI8058" s="61" t="str">
        <f>IF(AND(AH8058&lt;&gt;"",E8058="Live"),_xlfn.XLOOKUP(_xlfn.TEXTJOIN(" vs ",,C8058:D8058),Calendar!G:G,Calendar!K:K),"")</f>
        <v/>
      </c>
      <c r="AJ8058" s="61" t="str">
        <f>IF(AND(K8058&lt;&gt;"Match of the Day",K8058&lt;&gt;"Match of the Day 2",K8058&lt;&gt;"Match of the Day Repeat"),"",1+MAX($AJ$10:AJ8057))</f>
        <v/>
      </c>
    </row>
    <row r="8059" spans="34:36" x14ac:dyDescent="0.35">
      <c r="AH8059" s="16" t="str">
        <f>IF(AND(B8059="Premier League",E8059="Live"),_xlfn.XLOOKUP(_xlfn.TEXTJOIN(" vs ",,C8059:D8059),Calendar!G:G,Calendar!B:B),IF(AND(B8059="Premier League",E8059="Highlights"),_xlfn.XLOOKUP(H8059,Calendar!O:O,Calendar!N:N,,-1),""))</f>
        <v/>
      </c>
      <c r="AI8059" s="61" t="str">
        <f>IF(AND(AH8059&lt;&gt;"",E8059="Live"),_xlfn.XLOOKUP(_xlfn.TEXTJOIN(" vs ",,C8059:D8059),Calendar!G:G,Calendar!K:K),"")</f>
        <v/>
      </c>
      <c r="AJ8059" s="61" t="str">
        <f>IF(AND(K8059&lt;&gt;"Match of the Day",K8059&lt;&gt;"Match of the Day 2",K8059&lt;&gt;"Match of the Day Repeat"),"",1+MAX($AJ$10:AJ8058))</f>
        <v/>
      </c>
    </row>
    <row r="8060" spans="34:36" x14ac:dyDescent="0.35">
      <c r="AH8060" s="16" t="str">
        <f>IF(AND(B8060="Premier League",E8060="Live"),_xlfn.XLOOKUP(_xlfn.TEXTJOIN(" vs ",,C8060:D8060),Calendar!G:G,Calendar!B:B),IF(AND(B8060="Premier League",E8060="Highlights"),_xlfn.XLOOKUP(H8060,Calendar!O:O,Calendar!N:N,,-1),""))</f>
        <v/>
      </c>
      <c r="AI8060" s="61" t="str">
        <f>IF(AND(AH8060&lt;&gt;"",E8060="Live"),_xlfn.XLOOKUP(_xlfn.TEXTJOIN(" vs ",,C8060:D8060),Calendar!G:G,Calendar!K:K),"")</f>
        <v/>
      </c>
      <c r="AJ8060" s="61" t="str">
        <f>IF(AND(K8060&lt;&gt;"Match of the Day",K8060&lt;&gt;"Match of the Day 2",K8060&lt;&gt;"Match of the Day Repeat"),"",1+MAX($AJ$10:AJ8059))</f>
        <v/>
      </c>
    </row>
    <row r="8061" spans="34:36" x14ac:dyDescent="0.35">
      <c r="AH8061" s="16" t="str">
        <f>IF(AND(B8061="Premier League",E8061="Live"),_xlfn.XLOOKUP(_xlfn.TEXTJOIN(" vs ",,C8061:D8061),Calendar!G:G,Calendar!B:B),IF(AND(B8061="Premier League",E8061="Highlights"),_xlfn.XLOOKUP(H8061,Calendar!O:O,Calendar!N:N,,-1),""))</f>
        <v/>
      </c>
      <c r="AI8061" s="61" t="str">
        <f>IF(AND(AH8061&lt;&gt;"",E8061="Live"),_xlfn.XLOOKUP(_xlfn.TEXTJOIN(" vs ",,C8061:D8061),Calendar!G:G,Calendar!K:K),"")</f>
        <v/>
      </c>
      <c r="AJ8061" s="61" t="str">
        <f>IF(AND(K8061&lt;&gt;"Match of the Day",K8061&lt;&gt;"Match of the Day 2",K8061&lt;&gt;"Match of the Day Repeat"),"",1+MAX($AJ$10:AJ8060))</f>
        <v/>
      </c>
    </row>
    <row r="8062" spans="34:36" x14ac:dyDescent="0.35">
      <c r="AH8062" s="16" t="str">
        <f>IF(AND(B8062="Premier League",E8062="Live"),_xlfn.XLOOKUP(_xlfn.TEXTJOIN(" vs ",,C8062:D8062),Calendar!G:G,Calendar!B:B),IF(AND(B8062="Premier League",E8062="Highlights"),_xlfn.XLOOKUP(H8062,Calendar!O:O,Calendar!N:N,,-1),""))</f>
        <v/>
      </c>
      <c r="AI8062" s="61" t="str">
        <f>IF(AND(AH8062&lt;&gt;"",E8062="Live"),_xlfn.XLOOKUP(_xlfn.TEXTJOIN(" vs ",,C8062:D8062),Calendar!G:G,Calendar!K:K),"")</f>
        <v/>
      </c>
      <c r="AJ8062" s="61" t="str">
        <f>IF(AND(K8062&lt;&gt;"Match of the Day",K8062&lt;&gt;"Match of the Day 2",K8062&lt;&gt;"Match of the Day Repeat"),"",1+MAX($AJ$10:AJ8061))</f>
        <v/>
      </c>
    </row>
    <row r="8063" spans="34:36" x14ac:dyDescent="0.35">
      <c r="AH8063" s="16" t="str">
        <f>IF(AND(B8063="Premier League",E8063="Live"),_xlfn.XLOOKUP(_xlfn.TEXTJOIN(" vs ",,C8063:D8063),Calendar!G:G,Calendar!B:B),IF(AND(B8063="Premier League",E8063="Highlights"),_xlfn.XLOOKUP(H8063,Calendar!O:O,Calendar!N:N,,-1),""))</f>
        <v/>
      </c>
      <c r="AI8063" s="61" t="str">
        <f>IF(AND(AH8063&lt;&gt;"",E8063="Live"),_xlfn.XLOOKUP(_xlfn.TEXTJOIN(" vs ",,C8063:D8063),Calendar!G:G,Calendar!K:K),"")</f>
        <v/>
      </c>
      <c r="AJ8063" s="61" t="str">
        <f>IF(AND(K8063&lt;&gt;"Match of the Day",K8063&lt;&gt;"Match of the Day 2",K8063&lt;&gt;"Match of the Day Repeat"),"",1+MAX($AJ$10:AJ8062))</f>
        <v/>
      </c>
    </row>
    <row r="8064" spans="34:36" x14ac:dyDescent="0.35">
      <c r="AH8064" s="16" t="str">
        <f>IF(AND(B8064="Premier League",E8064="Live"),_xlfn.XLOOKUP(_xlfn.TEXTJOIN(" vs ",,C8064:D8064),Calendar!G:G,Calendar!B:B),IF(AND(B8064="Premier League",E8064="Highlights"),_xlfn.XLOOKUP(H8064,Calendar!O:O,Calendar!N:N,,-1),""))</f>
        <v/>
      </c>
      <c r="AI8064" s="61" t="str">
        <f>IF(AND(AH8064&lt;&gt;"",E8064="Live"),_xlfn.XLOOKUP(_xlfn.TEXTJOIN(" vs ",,C8064:D8064),Calendar!G:G,Calendar!K:K),"")</f>
        <v/>
      </c>
      <c r="AJ8064" s="61" t="str">
        <f>IF(AND(K8064&lt;&gt;"Match of the Day",K8064&lt;&gt;"Match of the Day 2",K8064&lt;&gt;"Match of the Day Repeat"),"",1+MAX($AJ$10:AJ8063))</f>
        <v/>
      </c>
    </row>
    <row r="8065" spans="34:36" x14ac:dyDescent="0.35">
      <c r="AH8065" s="16" t="str">
        <f>IF(AND(B8065="Premier League",E8065="Live"),_xlfn.XLOOKUP(_xlfn.TEXTJOIN(" vs ",,C8065:D8065),Calendar!G:G,Calendar!B:B),IF(AND(B8065="Premier League",E8065="Highlights"),_xlfn.XLOOKUP(H8065,Calendar!O:O,Calendar!N:N,,-1),""))</f>
        <v/>
      </c>
      <c r="AI8065" s="61" t="str">
        <f>IF(AND(AH8065&lt;&gt;"",E8065="Live"),_xlfn.XLOOKUP(_xlfn.TEXTJOIN(" vs ",,C8065:D8065),Calendar!G:G,Calendar!K:K),"")</f>
        <v/>
      </c>
      <c r="AJ8065" s="61" t="str">
        <f>IF(AND(K8065&lt;&gt;"Match of the Day",K8065&lt;&gt;"Match of the Day 2",K8065&lt;&gt;"Match of the Day Repeat"),"",1+MAX($AJ$10:AJ8064))</f>
        <v/>
      </c>
    </row>
    <row r="8066" spans="34:36" x14ac:dyDescent="0.35">
      <c r="AH8066" s="16" t="str">
        <f>IF(AND(B8066="Premier League",E8066="Live"),_xlfn.XLOOKUP(_xlfn.TEXTJOIN(" vs ",,C8066:D8066),Calendar!G:G,Calendar!B:B),IF(AND(B8066="Premier League",E8066="Highlights"),_xlfn.XLOOKUP(H8066,Calendar!O:O,Calendar!N:N,,-1),""))</f>
        <v/>
      </c>
      <c r="AI8066" s="61" t="str">
        <f>IF(AND(AH8066&lt;&gt;"",E8066="Live"),_xlfn.XLOOKUP(_xlfn.TEXTJOIN(" vs ",,C8066:D8066),Calendar!G:G,Calendar!K:K),"")</f>
        <v/>
      </c>
      <c r="AJ8066" s="61" t="str">
        <f>IF(AND(K8066&lt;&gt;"Match of the Day",K8066&lt;&gt;"Match of the Day 2",K8066&lt;&gt;"Match of the Day Repeat"),"",1+MAX($AJ$10:AJ8065))</f>
        <v/>
      </c>
    </row>
    <row r="8067" spans="34:36" x14ac:dyDescent="0.35">
      <c r="AH8067" s="16" t="str">
        <f>IF(AND(B8067="Premier League",E8067="Live"),_xlfn.XLOOKUP(_xlfn.TEXTJOIN(" vs ",,C8067:D8067),Calendar!G:G,Calendar!B:B),IF(AND(B8067="Premier League",E8067="Highlights"),_xlfn.XLOOKUP(H8067,Calendar!O:O,Calendar!N:N,,-1),""))</f>
        <v/>
      </c>
      <c r="AI8067" s="61" t="str">
        <f>IF(AND(AH8067&lt;&gt;"",E8067="Live"),_xlfn.XLOOKUP(_xlfn.TEXTJOIN(" vs ",,C8067:D8067),Calendar!G:G,Calendar!K:K),"")</f>
        <v/>
      </c>
      <c r="AJ8067" s="61" t="str">
        <f>IF(AND(K8067&lt;&gt;"Match of the Day",K8067&lt;&gt;"Match of the Day 2",K8067&lt;&gt;"Match of the Day Repeat"),"",1+MAX($AJ$10:AJ8066))</f>
        <v/>
      </c>
    </row>
    <row r="8068" spans="34:36" x14ac:dyDescent="0.35">
      <c r="AH8068" s="16" t="str">
        <f>IF(AND(B8068="Premier League",E8068="Live"),_xlfn.XLOOKUP(_xlfn.TEXTJOIN(" vs ",,C8068:D8068),Calendar!G:G,Calendar!B:B),IF(AND(B8068="Premier League",E8068="Highlights"),_xlfn.XLOOKUP(H8068,Calendar!O:O,Calendar!N:N,,-1),""))</f>
        <v/>
      </c>
      <c r="AI8068" s="61" t="str">
        <f>IF(AND(AH8068&lt;&gt;"",E8068="Live"),_xlfn.XLOOKUP(_xlfn.TEXTJOIN(" vs ",,C8068:D8068),Calendar!G:G,Calendar!K:K),"")</f>
        <v/>
      </c>
      <c r="AJ8068" s="61" t="str">
        <f>IF(AND(K8068&lt;&gt;"Match of the Day",K8068&lt;&gt;"Match of the Day 2",K8068&lt;&gt;"Match of the Day Repeat"),"",1+MAX($AJ$10:AJ8067))</f>
        <v/>
      </c>
    </row>
    <row r="8069" spans="34:36" x14ac:dyDescent="0.35">
      <c r="AH8069" s="16" t="str">
        <f>IF(AND(B8069="Premier League",E8069="Live"),_xlfn.XLOOKUP(_xlfn.TEXTJOIN(" vs ",,C8069:D8069),Calendar!G:G,Calendar!B:B),IF(AND(B8069="Premier League",E8069="Highlights"),_xlfn.XLOOKUP(H8069,Calendar!O:O,Calendar!N:N,,-1),""))</f>
        <v/>
      </c>
      <c r="AI8069" s="61" t="str">
        <f>IF(AND(AH8069&lt;&gt;"",E8069="Live"),_xlfn.XLOOKUP(_xlfn.TEXTJOIN(" vs ",,C8069:D8069),Calendar!G:G,Calendar!K:K),"")</f>
        <v/>
      </c>
      <c r="AJ8069" s="61" t="str">
        <f>IF(AND(K8069&lt;&gt;"Match of the Day",K8069&lt;&gt;"Match of the Day 2",K8069&lt;&gt;"Match of the Day Repeat"),"",1+MAX($AJ$10:AJ8068))</f>
        <v/>
      </c>
    </row>
    <row r="8070" spans="34:36" x14ac:dyDescent="0.35">
      <c r="AH8070" s="16" t="str">
        <f>IF(AND(B8070="Premier League",E8070="Live"),_xlfn.XLOOKUP(_xlfn.TEXTJOIN(" vs ",,C8070:D8070),Calendar!G:G,Calendar!B:B),IF(AND(B8070="Premier League",E8070="Highlights"),_xlfn.XLOOKUP(H8070,Calendar!O:O,Calendar!N:N,,-1),""))</f>
        <v/>
      </c>
      <c r="AI8070" s="61" t="str">
        <f>IF(AND(AH8070&lt;&gt;"",E8070="Live"),_xlfn.XLOOKUP(_xlfn.TEXTJOIN(" vs ",,C8070:D8070),Calendar!G:G,Calendar!K:K),"")</f>
        <v/>
      </c>
      <c r="AJ8070" s="61" t="str">
        <f>IF(AND(K8070&lt;&gt;"Match of the Day",K8070&lt;&gt;"Match of the Day 2",K8070&lt;&gt;"Match of the Day Repeat"),"",1+MAX($AJ$10:AJ8069))</f>
        <v/>
      </c>
    </row>
    <row r="8071" spans="34:36" x14ac:dyDescent="0.35">
      <c r="AH8071" s="16" t="str">
        <f>IF(AND(B8071="Premier League",E8071="Live"),_xlfn.XLOOKUP(_xlfn.TEXTJOIN(" vs ",,C8071:D8071),Calendar!G:G,Calendar!B:B),IF(AND(B8071="Premier League",E8071="Highlights"),_xlfn.XLOOKUP(H8071,Calendar!O:O,Calendar!N:N,,-1),""))</f>
        <v/>
      </c>
      <c r="AI8071" s="61" t="str">
        <f>IF(AND(AH8071&lt;&gt;"",E8071="Live"),_xlfn.XLOOKUP(_xlfn.TEXTJOIN(" vs ",,C8071:D8071),Calendar!G:G,Calendar!K:K),"")</f>
        <v/>
      </c>
      <c r="AJ8071" s="61" t="str">
        <f>IF(AND(K8071&lt;&gt;"Match of the Day",K8071&lt;&gt;"Match of the Day 2",K8071&lt;&gt;"Match of the Day Repeat"),"",1+MAX($AJ$10:AJ8070))</f>
        <v/>
      </c>
    </row>
    <row r="8072" spans="34:36" x14ac:dyDescent="0.35">
      <c r="AH8072" s="16" t="str">
        <f>IF(AND(B8072="Premier League",E8072="Live"),_xlfn.XLOOKUP(_xlfn.TEXTJOIN(" vs ",,C8072:D8072),Calendar!G:G,Calendar!B:B),IF(AND(B8072="Premier League",E8072="Highlights"),_xlfn.XLOOKUP(H8072,Calendar!O:O,Calendar!N:N,,-1),""))</f>
        <v/>
      </c>
      <c r="AI8072" s="61" t="str">
        <f>IF(AND(AH8072&lt;&gt;"",E8072="Live"),_xlfn.XLOOKUP(_xlfn.TEXTJOIN(" vs ",,C8072:D8072),Calendar!G:G,Calendar!K:K),"")</f>
        <v/>
      </c>
      <c r="AJ8072" s="61" t="str">
        <f>IF(AND(K8072&lt;&gt;"Match of the Day",K8072&lt;&gt;"Match of the Day 2",K8072&lt;&gt;"Match of the Day Repeat"),"",1+MAX($AJ$10:AJ8071))</f>
        <v/>
      </c>
    </row>
    <row r="8073" spans="34:36" x14ac:dyDescent="0.35">
      <c r="AH8073" s="16" t="str">
        <f>IF(AND(B8073="Premier League",E8073="Live"),_xlfn.XLOOKUP(_xlfn.TEXTJOIN(" vs ",,C8073:D8073),Calendar!G:G,Calendar!B:B),IF(AND(B8073="Premier League",E8073="Highlights"),_xlfn.XLOOKUP(H8073,Calendar!O:O,Calendar!N:N,,-1),""))</f>
        <v/>
      </c>
      <c r="AI8073" s="61" t="str">
        <f>IF(AND(AH8073&lt;&gt;"",E8073="Live"),_xlfn.XLOOKUP(_xlfn.TEXTJOIN(" vs ",,C8073:D8073),Calendar!G:G,Calendar!K:K),"")</f>
        <v/>
      </c>
      <c r="AJ8073" s="61" t="str">
        <f>IF(AND(K8073&lt;&gt;"Match of the Day",K8073&lt;&gt;"Match of the Day 2",K8073&lt;&gt;"Match of the Day Repeat"),"",1+MAX($AJ$10:AJ8072))</f>
        <v/>
      </c>
    </row>
    <row r="8074" spans="34:36" x14ac:dyDescent="0.35">
      <c r="AH8074" s="16" t="str">
        <f>IF(AND(B8074="Premier League",E8074="Live"),_xlfn.XLOOKUP(_xlfn.TEXTJOIN(" vs ",,C8074:D8074),Calendar!G:G,Calendar!B:B),IF(AND(B8074="Premier League",E8074="Highlights"),_xlfn.XLOOKUP(H8074,Calendar!O:O,Calendar!N:N,,-1),""))</f>
        <v/>
      </c>
      <c r="AI8074" s="61" t="str">
        <f>IF(AND(AH8074&lt;&gt;"",E8074="Live"),_xlfn.XLOOKUP(_xlfn.TEXTJOIN(" vs ",,C8074:D8074),Calendar!G:G,Calendar!K:K),"")</f>
        <v/>
      </c>
      <c r="AJ8074" s="61" t="str">
        <f>IF(AND(K8074&lt;&gt;"Match of the Day",K8074&lt;&gt;"Match of the Day 2",K8074&lt;&gt;"Match of the Day Repeat"),"",1+MAX($AJ$10:AJ8073))</f>
        <v/>
      </c>
    </row>
    <row r="8075" spans="34:36" x14ac:dyDescent="0.35">
      <c r="AH8075" s="16" t="str">
        <f>IF(AND(B8075="Premier League",E8075="Live"),_xlfn.XLOOKUP(_xlfn.TEXTJOIN(" vs ",,C8075:D8075),Calendar!G:G,Calendar!B:B),IF(AND(B8075="Premier League",E8075="Highlights"),_xlfn.XLOOKUP(H8075,Calendar!O:O,Calendar!N:N,,-1),""))</f>
        <v/>
      </c>
      <c r="AI8075" s="61" t="str">
        <f>IF(AND(AH8075&lt;&gt;"",E8075="Live"),_xlfn.XLOOKUP(_xlfn.TEXTJOIN(" vs ",,C8075:D8075),Calendar!G:G,Calendar!K:K),"")</f>
        <v/>
      </c>
      <c r="AJ8075" s="61" t="str">
        <f>IF(AND(K8075&lt;&gt;"Match of the Day",K8075&lt;&gt;"Match of the Day 2",K8075&lt;&gt;"Match of the Day Repeat"),"",1+MAX($AJ$10:AJ8074))</f>
        <v/>
      </c>
    </row>
    <row r="8076" spans="34:36" x14ac:dyDescent="0.35">
      <c r="AH8076" s="16" t="str">
        <f>IF(AND(B8076="Premier League",E8076="Live"),_xlfn.XLOOKUP(_xlfn.TEXTJOIN(" vs ",,C8076:D8076),Calendar!G:G,Calendar!B:B),IF(AND(B8076="Premier League",E8076="Highlights"),_xlfn.XLOOKUP(H8076,Calendar!O:O,Calendar!N:N,,-1),""))</f>
        <v/>
      </c>
      <c r="AI8076" s="61" t="str">
        <f>IF(AND(AH8076&lt;&gt;"",E8076="Live"),_xlfn.XLOOKUP(_xlfn.TEXTJOIN(" vs ",,C8076:D8076),Calendar!G:G,Calendar!K:K),"")</f>
        <v/>
      </c>
      <c r="AJ8076" s="61" t="str">
        <f>IF(AND(K8076&lt;&gt;"Match of the Day",K8076&lt;&gt;"Match of the Day 2",K8076&lt;&gt;"Match of the Day Repeat"),"",1+MAX($AJ$10:AJ8075))</f>
        <v/>
      </c>
    </row>
    <row r="8077" spans="34:36" x14ac:dyDescent="0.35">
      <c r="AH8077" s="16" t="str">
        <f>IF(AND(B8077="Premier League",E8077="Live"),_xlfn.XLOOKUP(_xlfn.TEXTJOIN(" vs ",,C8077:D8077),Calendar!G:G,Calendar!B:B),IF(AND(B8077="Premier League",E8077="Highlights"),_xlfn.XLOOKUP(H8077,Calendar!O:O,Calendar!N:N,,-1),""))</f>
        <v/>
      </c>
      <c r="AI8077" s="61" t="str">
        <f>IF(AND(AH8077&lt;&gt;"",E8077="Live"),_xlfn.XLOOKUP(_xlfn.TEXTJOIN(" vs ",,C8077:D8077),Calendar!G:G,Calendar!K:K),"")</f>
        <v/>
      </c>
      <c r="AJ8077" s="61" t="str">
        <f>IF(AND(K8077&lt;&gt;"Match of the Day",K8077&lt;&gt;"Match of the Day 2",K8077&lt;&gt;"Match of the Day Repeat"),"",1+MAX($AJ$10:AJ8076))</f>
        <v/>
      </c>
    </row>
    <row r="8078" spans="34:36" x14ac:dyDescent="0.35">
      <c r="AH8078" s="16" t="str">
        <f>IF(AND(B8078="Premier League",E8078="Live"),_xlfn.XLOOKUP(_xlfn.TEXTJOIN(" vs ",,C8078:D8078),Calendar!G:G,Calendar!B:B),IF(AND(B8078="Premier League",E8078="Highlights"),_xlfn.XLOOKUP(H8078,Calendar!O:O,Calendar!N:N,,-1),""))</f>
        <v/>
      </c>
      <c r="AI8078" s="61" t="str">
        <f>IF(AND(AH8078&lt;&gt;"",E8078="Live"),_xlfn.XLOOKUP(_xlfn.TEXTJOIN(" vs ",,C8078:D8078),Calendar!G:G,Calendar!K:K),"")</f>
        <v/>
      </c>
      <c r="AJ8078" s="61" t="str">
        <f>IF(AND(K8078&lt;&gt;"Match of the Day",K8078&lt;&gt;"Match of the Day 2",K8078&lt;&gt;"Match of the Day Repeat"),"",1+MAX($AJ$10:AJ8077))</f>
        <v/>
      </c>
    </row>
    <row r="8079" spans="34:36" x14ac:dyDescent="0.35">
      <c r="AH8079" s="16" t="str">
        <f>IF(AND(B8079="Premier League",E8079="Live"),_xlfn.XLOOKUP(_xlfn.TEXTJOIN(" vs ",,C8079:D8079),Calendar!G:G,Calendar!B:B),IF(AND(B8079="Premier League",E8079="Highlights"),_xlfn.XLOOKUP(H8079,Calendar!O:O,Calendar!N:N,,-1),""))</f>
        <v/>
      </c>
      <c r="AI8079" s="61" t="str">
        <f>IF(AND(AH8079&lt;&gt;"",E8079="Live"),_xlfn.XLOOKUP(_xlfn.TEXTJOIN(" vs ",,C8079:D8079),Calendar!G:G,Calendar!K:K),"")</f>
        <v/>
      </c>
      <c r="AJ8079" s="61" t="str">
        <f>IF(AND(K8079&lt;&gt;"Match of the Day",K8079&lt;&gt;"Match of the Day 2",K8079&lt;&gt;"Match of the Day Repeat"),"",1+MAX($AJ$10:AJ8078))</f>
        <v/>
      </c>
    </row>
    <row r="8080" spans="34:36" x14ac:dyDescent="0.35">
      <c r="AH8080" s="16" t="str">
        <f>IF(AND(B8080="Premier League",E8080="Live"),_xlfn.XLOOKUP(_xlfn.TEXTJOIN(" vs ",,C8080:D8080),Calendar!G:G,Calendar!B:B),IF(AND(B8080="Premier League",E8080="Highlights"),_xlfn.XLOOKUP(H8080,Calendar!O:O,Calendar!N:N,,-1),""))</f>
        <v/>
      </c>
      <c r="AI8080" s="61" t="str">
        <f>IF(AND(AH8080&lt;&gt;"",E8080="Live"),_xlfn.XLOOKUP(_xlfn.TEXTJOIN(" vs ",,C8080:D8080),Calendar!G:G,Calendar!K:K),"")</f>
        <v/>
      </c>
      <c r="AJ8080" s="61" t="str">
        <f>IF(AND(K8080&lt;&gt;"Match of the Day",K8080&lt;&gt;"Match of the Day 2",K8080&lt;&gt;"Match of the Day Repeat"),"",1+MAX($AJ$10:AJ8079))</f>
        <v/>
      </c>
    </row>
    <row r="8081" spans="34:36" x14ac:dyDescent="0.35">
      <c r="AH8081" s="16" t="str">
        <f>IF(AND(B8081="Premier League",E8081="Live"),_xlfn.XLOOKUP(_xlfn.TEXTJOIN(" vs ",,C8081:D8081),Calendar!G:G,Calendar!B:B),IF(AND(B8081="Premier League",E8081="Highlights"),_xlfn.XLOOKUP(H8081,Calendar!O:O,Calendar!N:N,,-1),""))</f>
        <v/>
      </c>
      <c r="AI8081" s="61" t="str">
        <f>IF(AND(AH8081&lt;&gt;"",E8081="Live"),_xlfn.XLOOKUP(_xlfn.TEXTJOIN(" vs ",,C8081:D8081),Calendar!G:G,Calendar!K:K),"")</f>
        <v/>
      </c>
      <c r="AJ8081" s="61" t="str">
        <f>IF(AND(K8081&lt;&gt;"Match of the Day",K8081&lt;&gt;"Match of the Day 2",K8081&lt;&gt;"Match of the Day Repeat"),"",1+MAX($AJ$10:AJ8080))</f>
        <v/>
      </c>
    </row>
    <row r="8082" spans="34:36" x14ac:dyDescent="0.35">
      <c r="AH8082" s="16" t="str">
        <f>IF(AND(B8082="Premier League",E8082="Live"),_xlfn.XLOOKUP(_xlfn.TEXTJOIN(" vs ",,C8082:D8082),Calendar!G:G,Calendar!B:B),IF(AND(B8082="Premier League",E8082="Highlights"),_xlfn.XLOOKUP(H8082,Calendar!O:O,Calendar!N:N,,-1),""))</f>
        <v/>
      </c>
      <c r="AI8082" s="61" t="str">
        <f>IF(AND(AH8082&lt;&gt;"",E8082="Live"),_xlfn.XLOOKUP(_xlfn.TEXTJOIN(" vs ",,C8082:D8082),Calendar!G:G,Calendar!K:K),"")</f>
        <v/>
      </c>
      <c r="AJ8082" s="61" t="str">
        <f>IF(AND(K8082&lt;&gt;"Match of the Day",K8082&lt;&gt;"Match of the Day 2",K8082&lt;&gt;"Match of the Day Repeat"),"",1+MAX($AJ$10:AJ8081))</f>
        <v/>
      </c>
    </row>
    <row r="8083" spans="34:36" x14ac:dyDescent="0.35">
      <c r="AH8083" s="16" t="str">
        <f>IF(AND(B8083="Premier League",E8083="Live"),_xlfn.XLOOKUP(_xlfn.TEXTJOIN(" vs ",,C8083:D8083),Calendar!G:G,Calendar!B:B),IF(AND(B8083="Premier League",E8083="Highlights"),_xlfn.XLOOKUP(H8083,Calendar!O:O,Calendar!N:N,,-1),""))</f>
        <v/>
      </c>
      <c r="AI8083" s="61" t="str">
        <f>IF(AND(AH8083&lt;&gt;"",E8083="Live"),_xlfn.XLOOKUP(_xlfn.TEXTJOIN(" vs ",,C8083:D8083),Calendar!G:G,Calendar!K:K),"")</f>
        <v/>
      </c>
      <c r="AJ8083" s="61" t="str">
        <f>IF(AND(K8083&lt;&gt;"Match of the Day",K8083&lt;&gt;"Match of the Day 2",K8083&lt;&gt;"Match of the Day Repeat"),"",1+MAX($AJ$10:AJ8082))</f>
        <v/>
      </c>
    </row>
    <row r="8084" spans="34:36" x14ac:dyDescent="0.35">
      <c r="AH8084" s="16" t="str">
        <f>IF(AND(B8084="Premier League",E8084="Live"),_xlfn.XLOOKUP(_xlfn.TEXTJOIN(" vs ",,C8084:D8084),Calendar!G:G,Calendar!B:B),IF(AND(B8084="Premier League",E8084="Highlights"),_xlfn.XLOOKUP(H8084,Calendar!O:O,Calendar!N:N,,-1),""))</f>
        <v/>
      </c>
      <c r="AI8084" s="61" t="str">
        <f>IF(AND(AH8084&lt;&gt;"",E8084="Live"),_xlfn.XLOOKUP(_xlfn.TEXTJOIN(" vs ",,C8084:D8084),Calendar!G:G,Calendar!K:K),"")</f>
        <v/>
      </c>
      <c r="AJ8084" s="61" t="str">
        <f>IF(AND(K8084&lt;&gt;"Match of the Day",K8084&lt;&gt;"Match of the Day 2",K8084&lt;&gt;"Match of the Day Repeat"),"",1+MAX($AJ$10:AJ8083))</f>
        <v/>
      </c>
    </row>
    <row r="8085" spans="34:36" x14ac:dyDescent="0.35">
      <c r="AH8085" s="16" t="str">
        <f>IF(AND(B8085="Premier League",E8085="Live"),_xlfn.XLOOKUP(_xlfn.TEXTJOIN(" vs ",,C8085:D8085),Calendar!G:G,Calendar!B:B),IF(AND(B8085="Premier League",E8085="Highlights"),_xlfn.XLOOKUP(H8085,Calendar!O:O,Calendar!N:N,,-1),""))</f>
        <v/>
      </c>
      <c r="AI8085" s="61" t="str">
        <f>IF(AND(AH8085&lt;&gt;"",E8085="Live"),_xlfn.XLOOKUP(_xlfn.TEXTJOIN(" vs ",,C8085:D8085),Calendar!G:G,Calendar!K:K),"")</f>
        <v/>
      </c>
      <c r="AJ8085" s="61" t="str">
        <f>IF(AND(K8085&lt;&gt;"Match of the Day",K8085&lt;&gt;"Match of the Day 2",K8085&lt;&gt;"Match of the Day Repeat"),"",1+MAX($AJ$10:AJ8084))</f>
        <v/>
      </c>
    </row>
    <row r="8086" spans="34:36" x14ac:dyDescent="0.35">
      <c r="AH8086" s="16" t="str">
        <f>IF(AND(B8086="Premier League",E8086="Live"),_xlfn.XLOOKUP(_xlfn.TEXTJOIN(" vs ",,C8086:D8086),Calendar!G:G,Calendar!B:B),IF(AND(B8086="Premier League",E8086="Highlights"),_xlfn.XLOOKUP(H8086,Calendar!O:O,Calendar!N:N,,-1),""))</f>
        <v/>
      </c>
      <c r="AI8086" s="61" t="str">
        <f>IF(AND(AH8086&lt;&gt;"",E8086="Live"),_xlfn.XLOOKUP(_xlfn.TEXTJOIN(" vs ",,C8086:D8086),Calendar!G:G,Calendar!K:K),"")</f>
        <v/>
      </c>
      <c r="AJ8086" s="61" t="str">
        <f>IF(AND(K8086&lt;&gt;"Match of the Day",K8086&lt;&gt;"Match of the Day 2",K8086&lt;&gt;"Match of the Day Repeat"),"",1+MAX($AJ$10:AJ8085))</f>
        <v/>
      </c>
    </row>
    <row r="8087" spans="34:36" x14ac:dyDescent="0.35">
      <c r="AH8087" s="16" t="str">
        <f>IF(AND(B8087="Premier League",E8087="Live"),_xlfn.XLOOKUP(_xlfn.TEXTJOIN(" vs ",,C8087:D8087),Calendar!G:G,Calendar!B:B),IF(AND(B8087="Premier League",E8087="Highlights"),_xlfn.XLOOKUP(H8087,Calendar!O:O,Calendar!N:N,,-1),""))</f>
        <v/>
      </c>
      <c r="AI8087" s="61" t="str">
        <f>IF(AND(AH8087&lt;&gt;"",E8087="Live"),_xlfn.XLOOKUP(_xlfn.TEXTJOIN(" vs ",,C8087:D8087),Calendar!G:G,Calendar!K:K),"")</f>
        <v/>
      </c>
      <c r="AJ8087" s="61" t="str">
        <f>IF(AND(K8087&lt;&gt;"Match of the Day",K8087&lt;&gt;"Match of the Day 2",K8087&lt;&gt;"Match of the Day Repeat"),"",1+MAX($AJ$10:AJ8086))</f>
        <v/>
      </c>
    </row>
    <row r="8088" spans="34:36" x14ac:dyDescent="0.35">
      <c r="AH8088" s="16" t="str">
        <f>IF(AND(B8088="Premier League",E8088="Live"),_xlfn.XLOOKUP(_xlfn.TEXTJOIN(" vs ",,C8088:D8088),Calendar!G:G,Calendar!B:B),IF(AND(B8088="Premier League",E8088="Highlights"),_xlfn.XLOOKUP(H8088,Calendar!O:O,Calendar!N:N,,-1),""))</f>
        <v/>
      </c>
      <c r="AI8088" s="61" t="str">
        <f>IF(AND(AH8088&lt;&gt;"",E8088="Live"),_xlfn.XLOOKUP(_xlfn.TEXTJOIN(" vs ",,C8088:D8088),Calendar!G:G,Calendar!K:K),"")</f>
        <v/>
      </c>
      <c r="AJ8088" s="61" t="str">
        <f>IF(AND(K8088&lt;&gt;"Match of the Day",K8088&lt;&gt;"Match of the Day 2",K8088&lt;&gt;"Match of the Day Repeat"),"",1+MAX($AJ$10:AJ8087))</f>
        <v/>
      </c>
    </row>
    <row r="8089" spans="34:36" x14ac:dyDescent="0.35">
      <c r="AH8089" s="16" t="str">
        <f>IF(AND(B8089="Premier League",E8089="Live"),_xlfn.XLOOKUP(_xlfn.TEXTJOIN(" vs ",,C8089:D8089),Calendar!G:G,Calendar!B:B),IF(AND(B8089="Premier League",E8089="Highlights"),_xlfn.XLOOKUP(H8089,Calendar!O:O,Calendar!N:N,,-1),""))</f>
        <v/>
      </c>
      <c r="AI8089" s="61" t="str">
        <f>IF(AND(AH8089&lt;&gt;"",E8089="Live"),_xlfn.XLOOKUP(_xlfn.TEXTJOIN(" vs ",,C8089:D8089),Calendar!G:G,Calendar!K:K),"")</f>
        <v/>
      </c>
      <c r="AJ8089" s="61" t="str">
        <f>IF(AND(K8089&lt;&gt;"Match of the Day",K8089&lt;&gt;"Match of the Day 2",K8089&lt;&gt;"Match of the Day Repeat"),"",1+MAX($AJ$10:AJ8088))</f>
        <v/>
      </c>
    </row>
    <row r="8090" spans="34:36" x14ac:dyDescent="0.35">
      <c r="AH8090" s="16" t="str">
        <f>IF(AND(B8090="Premier League",E8090="Live"),_xlfn.XLOOKUP(_xlfn.TEXTJOIN(" vs ",,C8090:D8090),Calendar!G:G,Calendar!B:B),IF(AND(B8090="Premier League",E8090="Highlights"),_xlfn.XLOOKUP(H8090,Calendar!O:O,Calendar!N:N,,-1),""))</f>
        <v/>
      </c>
      <c r="AI8090" s="61" t="str">
        <f>IF(AND(AH8090&lt;&gt;"",E8090="Live"),_xlfn.XLOOKUP(_xlfn.TEXTJOIN(" vs ",,C8090:D8090),Calendar!G:G,Calendar!K:K),"")</f>
        <v/>
      </c>
      <c r="AJ8090" s="61" t="str">
        <f>IF(AND(K8090&lt;&gt;"Match of the Day",K8090&lt;&gt;"Match of the Day 2",K8090&lt;&gt;"Match of the Day Repeat"),"",1+MAX($AJ$10:AJ8089))</f>
        <v/>
      </c>
    </row>
    <row r="8091" spans="34:36" x14ac:dyDescent="0.35">
      <c r="AH8091" s="16" t="str">
        <f>IF(AND(B8091="Premier League",E8091="Live"),_xlfn.XLOOKUP(_xlfn.TEXTJOIN(" vs ",,C8091:D8091),Calendar!G:G,Calendar!B:B),IF(AND(B8091="Premier League",E8091="Highlights"),_xlfn.XLOOKUP(H8091,Calendar!O:O,Calendar!N:N,,-1),""))</f>
        <v/>
      </c>
      <c r="AI8091" s="61" t="str">
        <f>IF(AND(AH8091&lt;&gt;"",E8091="Live"),_xlfn.XLOOKUP(_xlfn.TEXTJOIN(" vs ",,C8091:D8091),Calendar!G:G,Calendar!K:K),"")</f>
        <v/>
      </c>
      <c r="AJ8091" s="61" t="str">
        <f>IF(AND(K8091&lt;&gt;"Match of the Day",K8091&lt;&gt;"Match of the Day 2",K8091&lt;&gt;"Match of the Day Repeat"),"",1+MAX($AJ$10:AJ8090))</f>
        <v/>
      </c>
    </row>
    <row r="8092" spans="34:36" x14ac:dyDescent="0.35">
      <c r="AH8092" s="16" t="str">
        <f>IF(AND(B8092="Premier League",E8092="Live"),_xlfn.XLOOKUP(_xlfn.TEXTJOIN(" vs ",,C8092:D8092),Calendar!G:G,Calendar!B:B),IF(AND(B8092="Premier League",E8092="Highlights"),_xlfn.XLOOKUP(H8092,Calendar!O:O,Calendar!N:N,,-1),""))</f>
        <v/>
      </c>
      <c r="AI8092" s="61" t="str">
        <f>IF(AND(AH8092&lt;&gt;"",E8092="Live"),_xlfn.XLOOKUP(_xlfn.TEXTJOIN(" vs ",,C8092:D8092),Calendar!G:G,Calendar!K:K),"")</f>
        <v/>
      </c>
      <c r="AJ8092" s="61" t="str">
        <f>IF(AND(K8092&lt;&gt;"Match of the Day",K8092&lt;&gt;"Match of the Day 2",K8092&lt;&gt;"Match of the Day Repeat"),"",1+MAX($AJ$10:AJ8091))</f>
        <v/>
      </c>
    </row>
    <row r="8093" spans="34:36" x14ac:dyDescent="0.35">
      <c r="AH8093" s="16" t="str">
        <f>IF(AND(B8093="Premier League",E8093="Live"),_xlfn.XLOOKUP(_xlfn.TEXTJOIN(" vs ",,C8093:D8093),Calendar!G:G,Calendar!B:B),IF(AND(B8093="Premier League",E8093="Highlights"),_xlfn.XLOOKUP(H8093,Calendar!O:O,Calendar!N:N,,-1),""))</f>
        <v/>
      </c>
      <c r="AI8093" s="61" t="str">
        <f>IF(AND(AH8093&lt;&gt;"",E8093="Live"),_xlfn.XLOOKUP(_xlfn.TEXTJOIN(" vs ",,C8093:D8093),Calendar!G:G,Calendar!K:K),"")</f>
        <v/>
      </c>
      <c r="AJ8093" s="61" t="str">
        <f>IF(AND(K8093&lt;&gt;"Match of the Day",K8093&lt;&gt;"Match of the Day 2",K8093&lt;&gt;"Match of the Day Repeat"),"",1+MAX($AJ$10:AJ8092))</f>
        <v/>
      </c>
    </row>
    <row r="8094" spans="34:36" x14ac:dyDescent="0.35">
      <c r="AH8094" s="16" t="str">
        <f>IF(AND(B8094="Premier League",E8094="Live"),_xlfn.XLOOKUP(_xlfn.TEXTJOIN(" vs ",,C8094:D8094),Calendar!G:G,Calendar!B:B),IF(AND(B8094="Premier League",E8094="Highlights"),_xlfn.XLOOKUP(H8094,Calendar!O:O,Calendar!N:N,,-1),""))</f>
        <v/>
      </c>
      <c r="AI8094" s="61" t="str">
        <f>IF(AND(AH8094&lt;&gt;"",E8094="Live"),_xlfn.XLOOKUP(_xlfn.TEXTJOIN(" vs ",,C8094:D8094),Calendar!G:G,Calendar!K:K),"")</f>
        <v/>
      </c>
      <c r="AJ8094" s="61" t="str">
        <f>IF(AND(K8094&lt;&gt;"Match of the Day",K8094&lt;&gt;"Match of the Day 2",K8094&lt;&gt;"Match of the Day Repeat"),"",1+MAX($AJ$10:AJ8093))</f>
        <v/>
      </c>
    </row>
    <row r="8095" spans="34:36" x14ac:dyDescent="0.35">
      <c r="AH8095" s="16" t="str">
        <f>IF(AND(B8095="Premier League",E8095="Live"),_xlfn.XLOOKUP(_xlfn.TEXTJOIN(" vs ",,C8095:D8095),Calendar!G:G,Calendar!B:B),IF(AND(B8095="Premier League",E8095="Highlights"),_xlfn.XLOOKUP(H8095,Calendar!O:O,Calendar!N:N,,-1),""))</f>
        <v/>
      </c>
      <c r="AI8095" s="61" t="str">
        <f>IF(AND(AH8095&lt;&gt;"",E8095="Live"),_xlfn.XLOOKUP(_xlfn.TEXTJOIN(" vs ",,C8095:D8095),Calendar!G:G,Calendar!K:K),"")</f>
        <v/>
      </c>
      <c r="AJ8095" s="61" t="str">
        <f>IF(AND(K8095&lt;&gt;"Match of the Day",K8095&lt;&gt;"Match of the Day 2",K8095&lt;&gt;"Match of the Day Repeat"),"",1+MAX($AJ$10:AJ8094))</f>
        <v/>
      </c>
    </row>
    <row r="8096" spans="34:36" x14ac:dyDescent="0.35">
      <c r="AH8096" s="16" t="str">
        <f>IF(AND(B8096="Premier League",E8096="Live"),_xlfn.XLOOKUP(_xlfn.TEXTJOIN(" vs ",,C8096:D8096),Calendar!G:G,Calendar!B:B),IF(AND(B8096="Premier League",E8096="Highlights"),_xlfn.XLOOKUP(H8096,Calendar!O:O,Calendar!N:N,,-1),""))</f>
        <v/>
      </c>
      <c r="AI8096" s="61" t="str">
        <f>IF(AND(AH8096&lt;&gt;"",E8096="Live"),_xlfn.XLOOKUP(_xlfn.TEXTJOIN(" vs ",,C8096:D8096),Calendar!G:G,Calendar!K:K),"")</f>
        <v/>
      </c>
      <c r="AJ8096" s="61" t="str">
        <f>IF(AND(K8096&lt;&gt;"Match of the Day",K8096&lt;&gt;"Match of the Day 2",K8096&lt;&gt;"Match of the Day Repeat"),"",1+MAX($AJ$10:AJ8095))</f>
        <v/>
      </c>
    </row>
    <row r="8097" spans="34:36" x14ac:dyDescent="0.35">
      <c r="AH8097" s="16" t="str">
        <f>IF(AND(B8097="Premier League",E8097="Live"),_xlfn.XLOOKUP(_xlfn.TEXTJOIN(" vs ",,C8097:D8097),Calendar!G:G,Calendar!B:B),IF(AND(B8097="Premier League",E8097="Highlights"),_xlfn.XLOOKUP(H8097,Calendar!O:O,Calendar!N:N,,-1),""))</f>
        <v/>
      </c>
      <c r="AI8097" s="61" t="str">
        <f>IF(AND(AH8097&lt;&gt;"",E8097="Live"),_xlfn.XLOOKUP(_xlfn.TEXTJOIN(" vs ",,C8097:D8097),Calendar!G:G,Calendar!K:K),"")</f>
        <v/>
      </c>
      <c r="AJ8097" s="61" t="str">
        <f>IF(AND(K8097&lt;&gt;"Match of the Day",K8097&lt;&gt;"Match of the Day 2",K8097&lt;&gt;"Match of the Day Repeat"),"",1+MAX($AJ$10:AJ8096))</f>
        <v/>
      </c>
    </row>
    <row r="8098" spans="34:36" x14ac:dyDescent="0.35">
      <c r="AH8098" s="16" t="str">
        <f>IF(AND(B8098="Premier League",E8098="Live"),_xlfn.XLOOKUP(_xlfn.TEXTJOIN(" vs ",,C8098:D8098),Calendar!G:G,Calendar!B:B),IF(AND(B8098="Premier League",E8098="Highlights"),_xlfn.XLOOKUP(H8098,Calendar!O:O,Calendar!N:N,,-1),""))</f>
        <v/>
      </c>
      <c r="AI8098" s="61" t="str">
        <f>IF(AND(AH8098&lt;&gt;"",E8098="Live"),_xlfn.XLOOKUP(_xlfn.TEXTJOIN(" vs ",,C8098:D8098),Calendar!G:G,Calendar!K:K),"")</f>
        <v/>
      </c>
      <c r="AJ8098" s="61" t="str">
        <f>IF(AND(K8098&lt;&gt;"Match of the Day",K8098&lt;&gt;"Match of the Day 2",K8098&lt;&gt;"Match of the Day Repeat"),"",1+MAX($AJ$10:AJ8097))</f>
        <v/>
      </c>
    </row>
    <row r="8099" spans="34:36" x14ac:dyDescent="0.35">
      <c r="AH8099" s="16" t="str">
        <f>IF(AND(B8099="Premier League",E8099="Live"),_xlfn.XLOOKUP(_xlfn.TEXTJOIN(" vs ",,C8099:D8099),Calendar!G:G,Calendar!B:B),IF(AND(B8099="Premier League",E8099="Highlights"),_xlfn.XLOOKUP(H8099,Calendar!O:O,Calendar!N:N,,-1),""))</f>
        <v/>
      </c>
      <c r="AI8099" s="61" t="str">
        <f>IF(AND(AH8099&lt;&gt;"",E8099="Live"),_xlfn.XLOOKUP(_xlfn.TEXTJOIN(" vs ",,C8099:D8099),Calendar!G:G,Calendar!K:K),"")</f>
        <v/>
      </c>
      <c r="AJ8099" s="61" t="str">
        <f>IF(AND(K8099&lt;&gt;"Match of the Day",K8099&lt;&gt;"Match of the Day 2",K8099&lt;&gt;"Match of the Day Repeat"),"",1+MAX($AJ$10:AJ8098))</f>
        <v/>
      </c>
    </row>
    <row r="8100" spans="34:36" x14ac:dyDescent="0.35">
      <c r="AH8100" s="16" t="str">
        <f>IF(AND(B8100="Premier League",E8100="Live"),_xlfn.XLOOKUP(_xlfn.TEXTJOIN(" vs ",,C8100:D8100),Calendar!G:G,Calendar!B:B),IF(AND(B8100="Premier League",E8100="Highlights"),_xlfn.XLOOKUP(H8100,Calendar!O:O,Calendar!N:N,,-1),""))</f>
        <v/>
      </c>
      <c r="AI8100" s="61" t="str">
        <f>IF(AND(AH8100&lt;&gt;"",E8100="Live"),_xlfn.XLOOKUP(_xlfn.TEXTJOIN(" vs ",,C8100:D8100),Calendar!G:G,Calendar!K:K),"")</f>
        <v/>
      </c>
      <c r="AJ8100" s="61" t="str">
        <f>IF(AND(K8100&lt;&gt;"Match of the Day",K8100&lt;&gt;"Match of the Day 2",K8100&lt;&gt;"Match of the Day Repeat"),"",1+MAX($AJ$10:AJ8099))</f>
        <v/>
      </c>
    </row>
    <row r="8101" spans="34:36" x14ac:dyDescent="0.35">
      <c r="AH8101" s="16" t="str">
        <f>IF(AND(B8101="Premier League",E8101="Live"),_xlfn.XLOOKUP(_xlfn.TEXTJOIN(" vs ",,C8101:D8101),Calendar!G:G,Calendar!B:B),IF(AND(B8101="Premier League",E8101="Highlights"),_xlfn.XLOOKUP(H8101,Calendar!O:O,Calendar!N:N,,-1),""))</f>
        <v/>
      </c>
      <c r="AI8101" s="61" t="str">
        <f>IF(AND(AH8101&lt;&gt;"",E8101="Live"),_xlfn.XLOOKUP(_xlfn.TEXTJOIN(" vs ",,C8101:D8101),Calendar!G:G,Calendar!K:K),"")</f>
        <v/>
      </c>
      <c r="AJ8101" s="61" t="str">
        <f>IF(AND(K8101&lt;&gt;"Match of the Day",K8101&lt;&gt;"Match of the Day 2",K8101&lt;&gt;"Match of the Day Repeat"),"",1+MAX($AJ$10:AJ8100))</f>
        <v/>
      </c>
    </row>
    <row r="8102" spans="34:36" x14ac:dyDescent="0.35">
      <c r="AH8102" s="16" t="str">
        <f>IF(AND(B8102="Premier League",E8102="Live"),_xlfn.XLOOKUP(_xlfn.TEXTJOIN(" vs ",,C8102:D8102),Calendar!G:G,Calendar!B:B),IF(AND(B8102="Premier League",E8102="Highlights"),_xlfn.XLOOKUP(H8102,Calendar!O:O,Calendar!N:N,,-1),""))</f>
        <v/>
      </c>
      <c r="AI8102" s="61" t="str">
        <f>IF(AND(AH8102&lt;&gt;"",E8102="Live"),_xlfn.XLOOKUP(_xlfn.TEXTJOIN(" vs ",,C8102:D8102),Calendar!G:G,Calendar!K:K),"")</f>
        <v/>
      </c>
      <c r="AJ8102" s="61" t="str">
        <f>IF(AND(K8102&lt;&gt;"Match of the Day",K8102&lt;&gt;"Match of the Day 2",K8102&lt;&gt;"Match of the Day Repeat"),"",1+MAX($AJ$10:AJ8101))</f>
        <v/>
      </c>
    </row>
    <row r="8103" spans="34:36" x14ac:dyDescent="0.35">
      <c r="AH8103" s="16" t="str">
        <f>IF(AND(B8103="Premier League",E8103="Live"),_xlfn.XLOOKUP(_xlfn.TEXTJOIN(" vs ",,C8103:D8103),Calendar!G:G,Calendar!B:B),IF(AND(B8103="Premier League",E8103="Highlights"),_xlfn.XLOOKUP(H8103,Calendar!O:O,Calendar!N:N,,-1),""))</f>
        <v/>
      </c>
      <c r="AI8103" s="61" t="str">
        <f>IF(AND(AH8103&lt;&gt;"",E8103="Live"),_xlfn.XLOOKUP(_xlfn.TEXTJOIN(" vs ",,C8103:D8103),Calendar!G:G,Calendar!K:K),"")</f>
        <v/>
      </c>
      <c r="AJ8103" s="61" t="str">
        <f>IF(AND(K8103&lt;&gt;"Match of the Day",K8103&lt;&gt;"Match of the Day 2",K8103&lt;&gt;"Match of the Day Repeat"),"",1+MAX($AJ$10:AJ8102))</f>
        <v/>
      </c>
    </row>
    <row r="8104" spans="34:36" x14ac:dyDescent="0.35">
      <c r="AH8104" s="16" t="str">
        <f>IF(AND(B8104="Premier League",E8104="Live"),_xlfn.XLOOKUP(_xlfn.TEXTJOIN(" vs ",,C8104:D8104),Calendar!G:G,Calendar!B:B),IF(AND(B8104="Premier League",E8104="Highlights"),_xlfn.XLOOKUP(H8104,Calendar!O:O,Calendar!N:N,,-1),""))</f>
        <v/>
      </c>
      <c r="AI8104" s="61" t="str">
        <f>IF(AND(AH8104&lt;&gt;"",E8104="Live"),_xlfn.XLOOKUP(_xlfn.TEXTJOIN(" vs ",,C8104:D8104),Calendar!G:G,Calendar!K:K),"")</f>
        <v/>
      </c>
      <c r="AJ8104" s="61" t="str">
        <f>IF(AND(K8104&lt;&gt;"Match of the Day",K8104&lt;&gt;"Match of the Day 2",K8104&lt;&gt;"Match of the Day Repeat"),"",1+MAX($AJ$10:AJ8103))</f>
        <v/>
      </c>
    </row>
    <row r="8105" spans="34:36" x14ac:dyDescent="0.35">
      <c r="AH8105" s="16" t="str">
        <f>IF(AND(B8105="Premier League",E8105="Live"),_xlfn.XLOOKUP(_xlfn.TEXTJOIN(" vs ",,C8105:D8105),Calendar!G:G,Calendar!B:B),IF(AND(B8105="Premier League",E8105="Highlights"),_xlfn.XLOOKUP(H8105,Calendar!O:O,Calendar!N:N,,-1),""))</f>
        <v/>
      </c>
      <c r="AI8105" s="61" t="str">
        <f>IF(AND(AH8105&lt;&gt;"",E8105="Live"),_xlfn.XLOOKUP(_xlfn.TEXTJOIN(" vs ",,C8105:D8105),Calendar!G:G,Calendar!K:K),"")</f>
        <v/>
      </c>
      <c r="AJ8105" s="61" t="str">
        <f>IF(AND(K8105&lt;&gt;"Match of the Day",K8105&lt;&gt;"Match of the Day 2",K8105&lt;&gt;"Match of the Day Repeat"),"",1+MAX($AJ$10:AJ8104))</f>
        <v/>
      </c>
    </row>
    <row r="8106" spans="34:36" x14ac:dyDescent="0.35">
      <c r="AH8106" s="16" t="str">
        <f>IF(AND(B8106="Premier League",E8106="Live"),_xlfn.XLOOKUP(_xlfn.TEXTJOIN(" vs ",,C8106:D8106),Calendar!G:G,Calendar!B:B),IF(AND(B8106="Premier League",E8106="Highlights"),_xlfn.XLOOKUP(H8106,Calendar!O:O,Calendar!N:N,,-1),""))</f>
        <v/>
      </c>
      <c r="AI8106" s="61" t="str">
        <f>IF(AND(AH8106&lt;&gt;"",E8106="Live"),_xlfn.XLOOKUP(_xlfn.TEXTJOIN(" vs ",,C8106:D8106),Calendar!G:G,Calendar!K:K),"")</f>
        <v/>
      </c>
      <c r="AJ8106" s="61" t="str">
        <f>IF(AND(K8106&lt;&gt;"Match of the Day",K8106&lt;&gt;"Match of the Day 2",K8106&lt;&gt;"Match of the Day Repeat"),"",1+MAX($AJ$10:AJ8105))</f>
        <v/>
      </c>
    </row>
    <row r="8107" spans="34:36" x14ac:dyDescent="0.35">
      <c r="AH8107" s="16" t="str">
        <f>IF(AND(B8107="Premier League",E8107="Live"),_xlfn.XLOOKUP(_xlfn.TEXTJOIN(" vs ",,C8107:D8107),Calendar!G:G,Calendar!B:B),IF(AND(B8107="Premier League",E8107="Highlights"),_xlfn.XLOOKUP(H8107,Calendar!O:O,Calendar!N:N,,-1),""))</f>
        <v/>
      </c>
      <c r="AI8107" s="61" t="str">
        <f>IF(AND(AH8107&lt;&gt;"",E8107="Live"),_xlfn.XLOOKUP(_xlfn.TEXTJOIN(" vs ",,C8107:D8107),Calendar!G:G,Calendar!K:K),"")</f>
        <v/>
      </c>
      <c r="AJ8107" s="61" t="str">
        <f>IF(AND(K8107&lt;&gt;"Match of the Day",K8107&lt;&gt;"Match of the Day 2",K8107&lt;&gt;"Match of the Day Repeat"),"",1+MAX($AJ$10:AJ8106))</f>
        <v/>
      </c>
    </row>
    <row r="8108" spans="34:36" x14ac:dyDescent="0.35">
      <c r="AH8108" s="16" t="str">
        <f>IF(AND(B8108="Premier League",E8108="Live"),_xlfn.XLOOKUP(_xlfn.TEXTJOIN(" vs ",,C8108:D8108),Calendar!G:G,Calendar!B:B),IF(AND(B8108="Premier League",E8108="Highlights"),_xlfn.XLOOKUP(H8108,Calendar!O:O,Calendar!N:N,,-1),""))</f>
        <v/>
      </c>
      <c r="AI8108" s="61" t="str">
        <f>IF(AND(AH8108&lt;&gt;"",E8108="Live"),_xlfn.XLOOKUP(_xlfn.TEXTJOIN(" vs ",,C8108:D8108),Calendar!G:G,Calendar!K:K),"")</f>
        <v/>
      </c>
      <c r="AJ8108" s="61" t="str">
        <f>IF(AND(K8108&lt;&gt;"Match of the Day",K8108&lt;&gt;"Match of the Day 2",K8108&lt;&gt;"Match of the Day Repeat"),"",1+MAX($AJ$10:AJ8107))</f>
        <v/>
      </c>
    </row>
    <row r="8109" spans="34:36" x14ac:dyDescent="0.35">
      <c r="AH8109" s="16" t="str">
        <f>IF(AND(B8109="Premier League",E8109="Live"),_xlfn.XLOOKUP(_xlfn.TEXTJOIN(" vs ",,C8109:D8109),Calendar!G:G,Calendar!B:B),IF(AND(B8109="Premier League",E8109="Highlights"),_xlfn.XLOOKUP(H8109,Calendar!O:O,Calendar!N:N,,-1),""))</f>
        <v/>
      </c>
      <c r="AI8109" s="61" t="str">
        <f>IF(AND(AH8109&lt;&gt;"",E8109="Live"),_xlfn.XLOOKUP(_xlfn.TEXTJOIN(" vs ",,C8109:D8109),Calendar!G:G,Calendar!K:K),"")</f>
        <v/>
      </c>
      <c r="AJ8109" s="61" t="str">
        <f>IF(AND(K8109&lt;&gt;"Match of the Day",K8109&lt;&gt;"Match of the Day 2",K8109&lt;&gt;"Match of the Day Repeat"),"",1+MAX($AJ$10:AJ8108))</f>
        <v/>
      </c>
    </row>
    <row r="8110" spans="34:36" x14ac:dyDescent="0.35">
      <c r="AH8110" s="16" t="str">
        <f>IF(AND(B8110="Premier League",E8110="Live"),_xlfn.XLOOKUP(_xlfn.TEXTJOIN(" vs ",,C8110:D8110),Calendar!G:G,Calendar!B:B),IF(AND(B8110="Premier League",E8110="Highlights"),_xlfn.XLOOKUP(H8110,Calendar!O:O,Calendar!N:N,,-1),""))</f>
        <v/>
      </c>
      <c r="AI8110" s="61" t="str">
        <f>IF(AND(AH8110&lt;&gt;"",E8110="Live"),_xlfn.XLOOKUP(_xlfn.TEXTJOIN(" vs ",,C8110:D8110),Calendar!G:G,Calendar!K:K),"")</f>
        <v/>
      </c>
      <c r="AJ8110" s="61" t="str">
        <f>IF(AND(K8110&lt;&gt;"Match of the Day",K8110&lt;&gt;"Match of the Day 2",K8110&lt;&gt;"Match of the Day Repeat"),"",1+MAX($AJ$10:AJ8109))</f>
        <v/>
      </c>
    </row>
    <row r="8111" spans="34:36" x14ac:dyDescent="0.35">
      <c r="AH8111" s="16" t="str">
        <f>IF(AND(B8111="Premier League",E8111="Live"),_xlfn.XLOOKUP(_xlfn.TEXTJOIN(" vs ",,C8111:D8111),Calendar!G:G,Calendar!B:B),IF(AND(B8111="Premier League",E8111="Highlights"),_xlfn.XLOOKUP(H8111,Calendar!O:O,Calendar!N:N,,-1),""))</f>
        <v/>
      </c>
      <c r="AI8111" s="61" t="str">
        <f>IF(AND(AH8111&lt;&gt;"",E8111="Live"),_xlfn.XLOOKUP(_xlfn.TEXTJOIN(" vs ",,C8111:D8111),Calendar!G:G,Calendar!K:K),"")</f>
        <v/>
      </c>
      <c r="AJ8111" s="61" t="str">
        <f>IF(AND(K8111&lt;&gt;"Match of the Day",K8111&lt;&gt;"Match of the Day 2",K8111&lt;&gt;"Match of the Day Repeat"),"",1+MAX($AJ$10:AJ8110))</f>
        <v/>
      </c>
    </row>
    <row r="8112" spans="34:36" x14ac:dyDescent="0.35">
      <c r="AH8112" s="16" t="str">
        <f>IF(AND(B8112="Premier League",E8112="Live"),_xlfn.XLOOKUP(_xlfn.TEXTJOIN(" vs ",,C8112:D8112),Calendar!G:G,Calendar!B:B),IF(AND(B8112="Premier League",E8112="Highlights"),_xlfn.XLOOKUP(H8112,Calendar!O:O,Calendar!N:N,,-1),""))</f>
        <v/>
      </c>
      <c r="AI8112" s="61" t="str">
        <f>IF(AND(AH8112&lt;&gt;"",E8112="Live"),_xlfn.XLOOKUP(_xlfn.TEXTJOIN(" vs ",,C8112:D8112),Calendar!G:G,Calendar!K:K),"")</f>
        <v/>
      </c>
      <c r="AJ8112" s="61" t="str">
        <f>IF(AND(K8112&lt;&gt;"Match of the Day",K8112&lt;&gt;"Match of the Day 2",K8112&lt;&gt;"Match of the Day Repeat"),"",1+MAX($AJ$10:AJ8111))</f>
        <v/>
      </c>
    </row>
    <row r="8113" spans="34:36" x14ac:dyDescent="0.35">
      <c r="AH8113" s="16" t="str">
        <f>IF(AND(B8113="Premier League",E8113="Live"),_xlfn.XLOOKUP(_xlfn.TEXTJOIN(" vs ",,C8113:D8113),Calendar!G:G,Calendar!B:B),IF(AND(B8113="Premier League",E8113="Highlights"),_xlfn.XLOOKUP(H8113,Calendar!O:O,Calendar!N:N,,-1),""))</f>
        <v/>
      </c>
      <c r="AI8113" s="61" t="str">
        <f>IF(AND(AH8113&lt;&gt;"",E8113="Live"),_xlfn.XLOOKUP(_xlfn.TEXTJOIN(" vs ",,C8113:D8113),Calendar!G:G,Calendar!K:K),"")</f>
        <v/>
      </c>
      <c r="AJ8113" s="61" t="str">
        <f>IF(AND(K8113&lt;&gt;"Match of the Day",K8113&lt;&gt;"Match of the Day 2",K8113&lt;&gt;"Match of the Day Repeat"),"",1+MAX($AJ$10:AJ8112))</f>
        <v/>
      </c>
    </row>
    <row r="8114" spans="34:36" x14ac:dyDescent="0.35">
      <c r="AH8114" s="16" t="str">
        <f>IF(AND(B8114="Premier League",E8114="Live"),_xlfn.XLOOKUP(_xlfn.TEXTJOIN(" vs ",,C8114:D8114),Calendar!G:G,Calendar!B:B),IF(AND(B8114="Premier League",E8114="Highlights"),_xlfn.XLOOKUP(H8114,Calendar!O:O,Calendar!N:N,,-1),""))</f>
        <v/>
      </c>
      <c r="AI8114" s="61" t="str">
        <f>IF(AND(AH8114&lt;&gt;"",E8114="Live"),_xlfn.XLOOKUP(_xlfn.TEXTJOIN(" vs ",,C8114:D8114),Calendar!G:G,Calendar!K:K),"")</f>
        <v/>
      </c>
      <c r="AJ8114" s="61" t="str">
        <f>IF(AND(K8114&lt;&gt;"Match of the Day",K8114&lt;&gt;"Match of the Day 2",K8114&lt;&gt;"Match of the Day Repeat"),"",1+MAX($AJ$10:AJ8113))</f>
        <v/>
      </c>
    </row>
    <row r="8115" spans="34:36" x14ac:dyDescent="0.35">
      <c r="AH8115" s="16" t="str">
        <f>IF(AND(B8115="Premier League",E8115="Live"),_xlfn.XLOOKUP(_xlfn.TEXTJOIN(" vs ",,C8115:D8115),Calendar!G:G,Calendar!B:B),IF(AND(B8115="Premier League",E8115="Highlights"),_xlfn.XLOOKUP(H8115,Calendar!O:O,Calendar!N:N,,-1),""))</f>
        <v/>
      </c>
      <c r="AI8115" s="61" t="str">
        <f>IF(AND(AH8115&lt;&gt;"",E8115="Live"),_xlfn.XLOOKUP(_xlfn.TEXTJOIN(" vs ",,C8115:D8115),Calendar!G:G,Calendar!K:K),"")</f>
        <v/>
      </c>
      <c r="AJ8115" s="61" t="str">
        <f>IF(AND(K8115&lt;&gt;"Match of the Day",K8115&lt;&gt;"Match of the Day 2",K8115&lt;&gt;"Match of the Day Repeat"),"",1+MAX($AJ$10:AJ8114))</f>
        <v/>
      </c>
    </row>
    <row r="8116" spans="34:36" x14ac:dyDescent="0.35">
      <c r="AH8116" s="16" t="str">
        <f>IF(AND(B8116="Premier League",E8116="Live"),_xlfn.XLOOKUP(_xlfn.TEXTJOIN(" vs ",,C8116:D8116),Calendar!G:G,Calendar!B:B),IF(AND(B8116="Premier League",E8116="Highlights"),_xlfn.XLOOKUP(H8116,Calendar!O:O,Calendar!N:N,,-1),""))</f>
        <v/>
      </c>
      <c r="AI8116" s="61" t="str">
        <f>IF(AND(AH8116&lt;&gt;"",E8116="Live"),_xlfn.XLOOKUP(_xlfn.TEXTJOIN(" vs ",,C8116:D8116),Calendar!G:G,Calendar!K:K),"")</f>
        <v/>
      </c>
      <c r="AJ8116" s="61" t="str">
        <f>IF(AND(K8116&lt;&gt;"Match of the Day",K8116&lt;&gt;"Match of the Day 2",K8116&lt;&gt;"Match of the Day Repeat"),"",1+MAX($AJ$10:AJ8115))</f>
        <v/>
      </c>
    </row>
    <row r="8117" spans="34:36" x14ac:dyDescent="0.35">
      <c r="AH8117" s="16" t="str">
        <f>IF(AND(B8117="Premier League",E8117="Live"),_xlfn.XLOOKUP(_xlfn.TEXTJOIN(" vs ",,C8117:D8117),Calendar!G:G,Calendar!B:B),IF(AND(B8117="Premier League",E8117="Highlights"),_xlfn.XLOOKUP(H8117,Calendar!O:O,Calendar!N:N,,-1),""))</f>
        <v/>
      </c>
      <c r="AI8117" s="61" t="str">
        <f>IF(AND(AH8117&lt;&gt;"",E8117="Live"),_xlfn.XLOOKUP(_xlfn.TEXTJOIN(" vs ",,C8117:D8117),Calendar!G:G,Calendar!K:K),"")</f>
        <v/>
      </c>
      <c r="AJ8117" s="61" t="str">
        <f>IF(AND(K8117&lt;&gt;"Match of the Day",K8117&lt;&gt;"Match of the Day 2",K8117&lt;&gt;"Match of the Day Repeat"),"",1+MAX($AJ$10:AJ8116))</f>
        <v/>
      </c>
    </row>
    <row r="8118" spans="34:36" x14ac:dyDescent="0.35">
      <c r="AH8118" s="16" t="str">
        <f>IF(AND(B8118="Premier League",E8118="Live"),_xlfn.XLOOKUP(_xlfn.TEXTJOIN(" vs ",,C8118:D8118),Calendar!G:G,Calendar!B:B),IF(AND(B8118="Premier League",E8118="Highlights"),_xlfn.XLOOKUP(H8118,Calendar!O:O,Calendar!N:N,,-1),""))</f>
        <v/>
      </c>
      <c r="AI8118" s="61" t="str">
        <f>IF(AND(AH8118&lt;&gt;"",E8118="Live"),_xlfn.XLOOKUP(_xlfn.TEXTJOIN(" vs ",,C8118:D8118),Calendar!G:G,Calendar!K:K),"")</f>
        <v/>
      </c>
      <c r="AJ8118" s="61" t="str">
        <f>IF(AND(K8118&lt;&gt;"Match of the Day",K8118&lt;&gt;"Match of the Day 2",K8118&lt;&gt;"Match of the Day Repeat"),"",1+MAX($AJ$10:AJ8117))</f>
        <v/>
      </c>
    </row>
    <row r="8119" spans="34:36" x14ac:dyDescent="0.35">
      <c r="AH8119" s="16" t="str">
        <f>IF(AND(B8119="Premier League",E8119="Live"),_xlfn.XLOOKUP(_xlfn.TEXTJOIN(" vs ",,C8119:D8119),Calendar!G:G,Calendar!B:B),IF(AND(B8119="Premier League",E8119="Highlights"),_xlfn.XLOOKUP(H8119,Calendar!O:O,Calendar!N:N,,-1),""))</f>
        <v/>
      </c>
      <c r="AI8119" s="61" t="str">
        <f>IF(AND(AH8119&lt;&gt;"",E8119="Live"),_xlfn.XLOOKUP(_xlfn.TEXTJOIN(" vs ",,C8119:D8119),Calendar!G:G,Calendar!K:K),"")</f>
        <v/>
      </c>
      <c r="AJ8119" s="61" t="str">
        <f>IF(AND(K8119&lt;&gt;"Match of the Day",K8119&lt;&gt;"Match of the Day 2",K8119&lt;&gt;"Match of the Day Repeat"),"",1+MAX($AJ$10:AJ8118))</f>
        <v/>
      </c>
    </row>
    <row r="8120" spans="34:36" x14ac:dyDescent="0.35">
      <c r="AH8120" s="16" t="str">
        <f>IF(AND(B8120="Premier League",E8120="Live"),_xlfn.XLOOKUP(_xlfn.TEXTJOIN(" vs ",,C8120:D8120),Calendar!G:G,Calendar!B:B),IF(AND(B8120="Premier League",E8120="Highlights"),_xlfn.XLOOKUP(H8120,Calendar!O:O,Calendar!N:N,,-1),""))</f>
        <v/>
      </c>
      <c r="AI8120" s="61" t="str">
        <f>IF(AND(AH8120&lt;&gt;"",E8120="Live"),_xlfn.XLOOKUP(_xlfn.TEXTJOIN(" vs ",,C8120:D8120),Calendar!G:G,Calendar!K:K),"")</f>
        <v/>
      </c>
      <c r="AJ8120" s="61" t="str">
        <f>IF(AND(K8120&lt;&gt;"Match of the Day",K8120&lt;&gt;"Match of the Day 2",K8120&lt;&gt;"Match of the Day Repeat"),"",1+MAX($AJ$10:AJ8119))</f>
        <v/>
      </c>
    </row>
    <row r="8121" spans="34:36" x14ac:dyDescent="0.35">
      <c r="AH8121" s="16" t="str">
        <f>IF(AND(B8121="Premier League",E8121="Live"),_xlfn.XLOOKUP(_xlfn.TEXTJOIN(" vs ",,C8121:D8121),Calendar!G:G,Calendar!B:B),IF(AND(B8121="Premier League",E8121="Highlights"),_xlfn.XLOOKUP(H8121,Calendar!O:O,Calendar!N:N,,-1),""))</f>
        <v/>
      </c>
      <c r="AI8121" s="61" t="str">
        <f>IF(AND(AH8121&lt;&gt;"",E8121="Live"),_xlfn.XLOOKUP(_xlfn.TEXTJOIN(" vs ",,C8121:D8121),Calendar!G:G,Calendar!K:K),"")</f>
        <v/>
      </c>
      <c r="AJ8121" s="61" t="str">
        <f>IF(AND(K8121&lt;&gt;"Match of the Day",K8121&lt;&gt;"Match of the Day 2",K8121&lt;&gt;"Match of the Day Repeat"),"",1+MAX($AJ$10:AJ8120))</f>
        <v/>
      </c>
    </row>
    <row r="8122" spans="34:36" x14ac:dyDescent="0.35">
      <c r="AH8122" s="16" t="str">
        <f>IF(AND(B8122="Premier League",E8122="Live"),_xlfn.XLOOKUP(_xlfn.TEXTJOIN(" vs ",,C8122:D8122),Calendar!G:G,Calendar!B:B),IF(AND(B8122="Premier League",E8122="Highlights"),_xlfn.XLOOKUP(H8122,Calendar!O:O,Calendar!N:N,,-1),""))</f>
        <v/>
      </c>
      <c r="AI8122" s="61" t="str">
        <f>IF(AND(AH8122&lt;&gt;"",E8122="Live"),_xlfn.XLOOKUP(_xlfn.TEXTJOIN(" vs ",,C8122:D8122),Calendar!G:G,Calendar!K:K),"")</f>
        <v/>
      </c>
      <c r="AJ8122" s="61" t="str">
        <f>IF(AND(K8122&lt;&gt;"Match of the Day",K8122&lt;&gt;"Match of the Day 2",K8122&lt;&gt;"Match of the Day Repeat"),"",1+MAX($AJ$10:AJ8121))</f>
        <v/>
      </c>
    </row>
    <row r="8123" spans="34:36" x14ac:dyDescent="0.35">
      <c r="AH8123" s="16" t="str">
        <f>IF(AND(B8123="Premier League",E8123="Live"),_xlfn.XLOOKUP(_xlfn.TEXTJOIN(" vs ",,C8123:D8123),Calendar!G:G,Calendar!B:B),IF(AND(B8123="Premier League",E8123="Highlights"),_xlfn.XLOOKUP(H8123,Calendar!O:O,Calendar!N:N,,-1),""))</f>
        <v/>
      </c>
      <c r="AI8123" s="61" t="str">
        <f>IF(AND(AH8123&lt;&gt;"",E8123="Live"),_xlfn.XLOOKUP(_xlfn.TEXTJOIN(" vs ",,C8123:D8123),Calendar!G:G,Calendar!K:K),"")</f>
        <v/>
      </c>
      <c r="AJ8123" s="61" t="str">
        <f>IF(AND(K8123&lt;&gt;"Match of the Day",K8123&lt;&gt;"Match of the Day 2",K8123&lt;&gt;"Match of the Day Repeat"),"",1+MAX($AJ$10:AJ8122))</f>
        <v/>
      </c>
    </row>
    <row r="8124" spans="34:36" x14ac:dyDescent="0.35">
      <c r="AH8124" s="16" t="str">
        <f>IF(AND(B8124="Premier League",E8124="Live"),_xlfn.XLOOKUP(_xlfn.TEXTJOIN(" vs ",,C8124:D8124),Calendar!G:G,Calendar!B:B),IF(AND(B8124="Premier League",E8124="Highlights"),_xlfn.XLOOKUP(H8124,Calendar!O:O,Calendar!N:N,,-1),""))</f>
        <v/>
      </c>
      <c r="AI8124" s="61" t="str">
        <f>IF(AND(AH8124&lt;&gt;"",E8124="Live"),_xlfn.XLOOKUP(_xlfn.TEXTJOIN(" vs ",,C8124:D8124),Calendar!G:G,Calendar!K:K),"")</f>
        <v/>
      </c>
      <c r="AJ8124" s="61" t="str">
        <f>IF(AND(K8124&lt;&gt;"Match of the Day",K8124&lt;&gt;"Match of the Day 2",K8124&lt;&gt;"Match of the Day Repeat"),"",1+MAX($AJ$10:AJ8123))</f>
        <v/>
      </c>
    </row>
    <row r="8125" spans="34:36" x14ac:dyDescent="0.35">
      <c r="AH8125" s="16" t="str">
        <f>IF(AND(B8125="Premier League",E8125="Live"),_xlfn.XLOOKUP(_xlfn.TEXTJOIN(" vs ",,C8125:D8125),Calendar!G:G,Calendar!B:B),IF(AND(B8125="Premier League",E8125="Highlights"),_xlfn.XLOOKUP(H8125,Calendar!O:O,Calendar!N:N,,-1),""))</f>
        <v/>
      </c>
      <c r="AI8125" s="61" t="str">
        <f>IF(AND(AH8125&lt;&gt;"",E8125="Live"),_xlfn.XLOOKUP(_xlfn.TEXTJOIN(" vs ",,C8125:D8125),Calendar!G:G,Calendar!K:K),"")</f>
        <v/>
      </c>
      <c r="AJ8125" s="61" t="str">
        <f>IF(AND(K8125&lt;&gt;"Match of the Day",K8125&lt;&gt;"Match of the Day 2",K8125&lt;&gt;"Match of the Day Repeat"),"",1+MAX($AJ$10:AJ8124))</f>
        <v/>
      </c>
    </row>
    <row r="8126" spans="34:36" x14ac:dyDescent="0.35">
      <c r="AH8126" s="16" t="str">
        <f>IF(AND(B8126="Premier League",E8126="Live"),_xlfn.XLOOKUP(_xlfn.TEXTJOIN(" vs ",,C8126:D8126),Calendar!G:G,Calendar!B:B),IF(AND(B8126="Premier League",E8126="Highlights"),_xlfn.XLOOKUP(H8126,Calendar!O:O,Calendar!N:N,,-1),""))</f>
        <v/>
      </c>
      <c r="AI8126" s="61" t="str">
        <f>IF(AND(AH8126&lt;&gt;"",E8126="Live"),_xlfn.XLOOKUP(_xlfn.TEXTJOIN(" vs ",,C8126:D8126),Calendar!G:G,Calendar!K:K),"")</f>
        <v/>
      </c>
      <c r="AJ8126" s="61" t="str">
        <f>IF(AND(K8126&lt;&gt;"Match of the Day",K8126&lt;&gt;"Match of the Day 2",K8126&lt;&gt;"Match of the Day Repeat"),"",1+MAX($AJ$10:AJ8125))</f>
        <v/>
      </c>
    </row>
    <row r="8127" spans="34:36" x14ac:dyDescent="0.35">
      <c r="AH8127" s="16" t="str">
        <f>IF(AND(B8127="Premier League",E8127="Live"),_xlfn.XLOOKUP(_xlfn.TEXTJOIN(" vs ",,C8127:D8127),Calendar!G:G,Calendar!B:B),IF(AND(B8127="Premier League",E8127="Highlights"),_xlfn.XLOOKUP(H8127,Calendar!O:O,Calendar!N:N,,-1),""))</f>
        <v/>
      </c>
      <c r="AI8127" s="61" t="str">
        <f>IF(AND(AH8127&lt;&gt;"",E8127="Live"),_xlfn.XLOOKUP(_xlfn.TEXTJOIN(" vs ",,C8127:D8127),Calendar!G:G,Calendar!K:K),"")</f>
        <v/>
      </c>
      <c r="AJ8127" s="61" t="str">
        <f>IF(AND(K8127&lt;&gt;"Match of the Day",K8127&lt;&gt;"Match of the Day 2",K8127&lt;&gt;"Match of the Day Repeat"),"",1+MAX($AJ$10:AJ8126))</f>
        <v/>
      </c>
    </row>
    <row r="8128" spans="34:36" x14ac:dyDescent="0.35">
      <c r="AH8128" s="16" t="str">
        <f>IF(AND(B8128="Premier League",E8128="Live"),_xlfn.XLOOKUP(_xlfn.TEXTJOIN(" vs ",,C8128:D8128),Calendar!G:G,Calendar!B:B),IF(AND(B8128="Premier League",E8128="Highlights"),_xlfn.XLOOKUP(H8128,Calendar!O:O,Calendar!N:N,,-1),""))</f>
        <v/>
      </c>
      <c r="AI8128" s="61" t="str">
        <f>IF(AND(AH8128&lt;&gt;"",E8128="Live"),_xlfn.XLOOKUP(_xlfn.TEXTJOIN(" vs ",,C8128:D8128),Calendar!G:G,Calendar!K:K),"")</f>
        <v/>
      </c>
      <c r="AJ8128" s="61" t="str">
        <f>IF(AND(K8128&lt;&gt;"Match of the Day",K8128&lt;&gt;"Match of the Day 2",K8128&lt;&gt;"Match of the Day Repeat"),"",1+MAX($AJ$10:AJ8127))</f>
        <v/>
      </c>
    </row>
    <row r="8129" spans="34:36" x14ac:dyDescent="0.35">
      <c r="AH8129" s="16" t="str">
        <f>IF(AND(B8129="Premier League",E8129="Live"),_xlfn.XLOOKUP(_xlfn.TEXTJOIN(" vs ",,C8129:D8129),Calendar!G:G,Calendar!B:B),IF(AND(B8129="Premier League",E8129="Highlights"),_xlfn.XLOOKUP(H8129,Calendar!O:O,Calendar!N:N,,-1),""))</f>
        <v/>
      </c>
      <c r="AI8129" s="61" t="str">
        <f>IF(AND(AH8129&lt;&gt;"",E8129="Live"),_xlfn.XLOOKUP(_xlfn.TEXTJOIN(" vs ",,C8129:D8129),Calendar!G:G,Calendar!K:K),"")</f>
        <v/>
      </c>
      <c r="AJ8129" s="61" t="str">
        <f>IF(AND(K8129&lt;&gt;"Match of the Day",K8129&lt;&gt;"Match of the Day 2",K8129&lt;&gt;"Match of the Day Repeat"),"",1+MAX($AJ$10:AJ8128))</f>
        <v/>
      </c>
    </row>
    <row r="8130" spans="34:36" x14ac:dyDescent="0.35">
      <c r="AH8130" s="16" t="str">
        <f>IF(AND(B8130="Premier League",E8130="Live"),_xlfn.XLOOKUP(_xlfn.TEXTJOIN(" vs ",,C8130:D8130),Calendar!G:G,Calendar!B:B),IF(AND(B8130="Premier League",E8130="Highlights"),_xlfn.XLOOKUP(H8130,Calendar!O:O,Calendar!N:N,,-1),""))</f>
        <v/>
      </c>
      <c r="AI8130" s="61" t="str">
        <f>IF(AND(AH8130&lt;&gt;"",E8130="Live"),_xlfn.XLOOKUP(_xlfn.TEXTJOIN(" vs ",,C8130:D8130),Calendar!G:G,Calendar!K:K),"")</f>
        <v/>
      </c>
      <c r="AJ8130" s="61" t="str">
        <f>IF(AND(K8130&lt;&gt;"Match of the Day",K8130&lt;&gt;"Match of the Day 2",K8130&lt;&gt;"Match of the Day Repeat"),"",1+MAX($AJ$10:AJ8129))</f>
        <v/>
      </c>
    </row>
    <row r="8131" spans="34:36" x14ac:dyDescent="0.35">
      <c r="AH8131" s="16" t="str">
        <f>IF(AND(B8131="Premier League",E8131="Live"),_xlfn.XLOOKUP(_xlfn.TEXTJOIN(" vs ",,C8131:D8131),Calendar!G:G,Calendar!B:B),IF(AND(B8131="Premier League",E8131="Highlights"),_xlfn.XLOOKUP(H8131,Calendar!O:O,Calendar!N:N,,-1),""))</f>
        <v/>
      </c>
      <c r="AI8131" s="61" t="str">
        <f>IF(AND(AH8131&lt;&gt;"",E8131="Live"),_xlfn.XLOOKUP(_xlfn.TEXTJOIN(" vs ",,C8131:D8131),Calendar!G:G,Calendar!K:K),"")</f>
        <v/>
      </c>
      <c r="AJ8131" s="61" t="str">
        <f>IF(AND(K8131&lt;&gt;"Match of the Day",K8131&lt;&gt;"Match of the Day 2",K8131&lt;&gt;"Match of the Day Repeat"),"",1+MAX($AJ$10:AJ8130))</f>
        <v/>
      </c>
    </row>
    <row r="8132" spans="34:36" x14ac:dyDescent="0.35">
      <c r="AH8132" s="16" t="str">
        <f>IF(AND(B8132="Premier League",E8132="Live"),_xlfn.XLOOKUP(_xlfn.TEXTJOIN(" vs ",,C8132:D8132),Calendar!G:G,Calendar!B:B),IF(AND(B8132="Premier League",E8132="Highlights"),_xlfn.XLOOKUP(H8132,Calendar!O:O,Calendar!N:N,,-1),""))</f>
        <v/>
      </c>
      <c r="AI8132" s="61" t="str">
        <f>IF(AND(AH8132&lt;&gt;"",E8132="Live"),_xlfn.XLOOKUP(_xlfn.TEXTJOIN(" vs ",,C8132:D8132),Calendar!G:G,Calendar!K:K),"")</f>
        <v/>
      </c>
      <c r="AJ8132" s="61" t="str">
        <f>IF(AND(K8132&lt;&gt;"Match of the Day",K8132&lt;&gt;"Match of the Day 2",K8132&lt;&gt;"Match of the Day Repeat"),"",1+MAX($AJ$10:AJ8131))</f>
        <v/>
      </c>
    </row>
    <row r="8133" spans="34:36" x14ac:dyDescent="0.35">
      <c r="AH8133" s="16" t="str">
        <f>IF(AND(B8133="Premier League",E8133="Live"),_xlfn.XLOOKUP(_xlfn.TEXTJOIN(" vs ",,C8133:D8133),Calendar!G:G,Calendar!B:B),IF(AND(B8133="Premier League",E8133="Highlights"),_xlfn.XLOOKUP(H8133,Calendar!O:O,Calendar!N:N,,-1),""))</f>
        <v/>
      </c>
      <c r="AI8133" s="61" t="str">
        <f>IF(AND(AH8133&lt;&gt;"",E8133="Live"),_xlfn.XLOOKUP(_xlfn.TEXTJOIN(" vs ",,C8133:D8133),Calendar!G:G,Calendar!K:K),"")</f>
        <v/>
      </c>
      <c r="AJ8133" s="61" t="str">
        <f>IF(AND(K8133&lt;&gt;"Match of the Day",K8133&lt;&gt;"Match of the Day 2",K8133&lt;&gt;"Match of the Day Repeat"),"",1+MAX($AJ$10:AJ8132))</f>
        <v/>
      </c>
    </row>
    <row r="8134" spans="34:36" x14ac:dyDescent="0.35">
      <c r="AH8134" s="16" t="str">
        <f>IF(AND(B8134="Premier League",E8134="Live"),_xlfn.XLOOKUP(_xlfn.TEXTJOIN(" vs ",,C8134:D8134),Calendar!G:G,Calendar!B:B),IF(AND(B8134="Premier League",E8134="Highlights"),_xlfn.XLOOKUP(H8134,Calendar!O:O,Calendar!N:N,,-1),""))</f>
        <v/>
      </c>
      <c r="AI8134" s="61" t="str">
        <f>IF(AND(AH8134&lt;&gt;"",E8134="Live"),_xlfn.XLOOKUP(_xlfn.TEXTJOIN(" vs ",,C8134:D8134),Calendar!G:G,Calendar!K:K),"")</f>
        <v/>
      </c>
      <c r="AJ8134" s="61" t="str">
        <f>IF(AND(K8134&lt;&gt;"Match of the Day",K8134&lt;&gt;"Match of the Day 2",K8134&lt;&gt;"Match of the Day Repeat"),"",1+MAX($AJ$10:AJ8133))</f>
        <v/>
      </c>
    </row>
    <row r="8135" spans="34:36" x14ac:dyDescent="0.35">
      <c r="AH8135" s="16" t="str">
        <f>IF(AND(B8135="Premier League",E8135="Live"),_xlfn.XLOOKUP(_xlfn.TEXTJOIN(" vs ",,C8135:D8135),Calendar!G:G,Calendar!B:B),IF(AND(B8135="Premier League",E8135="Highlights"),_xlfn.XLOOKUP(H8135,Calendar!O:O,Calendar!N:N,,-1),""))</f>
        <v/>
      </c>
      <c r="AI8135" s="61" t="str">
        <f>IF(AND(AH8135&lt;&gt;"",E8135="Live"),_xlfn.XLOOKUP(_xlfn.TEXTJOIN(" vs ",,C8135:D8135),Calendar!G:G,Calendar!K:K),"")</f>
        <v/>
      </c>
      <c r="AJ8135" s="61" t="str">
        <f>IF(AND(K8135&lt;&gt;"Match of the Day",K8135&lt;&gt;"Match of the Day 2",K8135&lt;&gt;"Match of the Day Repeat"),"",1+MAX($AJ$10:AJ8134))</f>
        <v/>
      </c>
    </row>
    <row r="8136" spans="34:36" x14ac:dyDescent="0.35">
      <c r="AH8136" s="16" t="str">
        <f>IF(AND(B8136="Premier League",E8136="Live"),_xlfn.XLOOKUP(_xlfn.TEXTJOIN(" vs ",,C8136:D8136),Calendar!G:G,Calendar!B:B),IF(AND(B8136="Premier League",E8136="Highlights"),_xlfn.XLOOKUP(H8136,Calendar!O:O,Calendar!N:N,,-1),""))</f>
        <v/>
      </c>
      <c r="AI8136" s="61" t="str">
        <f>IF(AND(AH8136&lt;&gt;"",E8136="Live"),_xlfn.XLOOKUP(_xlfn.TEXTJOIN(" vs ",,C8136:D8136),Calendar!G:G,Calendar!K:K),"")</f>
        <v/>
      </c>
      <c r="AJ8136" s="61" t="str">
        <f>IF(AND(K8136&lt;&gt;"Match of the Day",K8136&lt;&gt;"Match of the Day 2",K8136&lt;&gt;"Match of the Day Repeat"),"",1+MAX($AJ$10:AJ8135))</f>
        <v/>
      </c>
    </row>
    <row r="8137" spans="34:36" x14ac:dyDescent="0.35">
      <c r="AH8137" s="16" t="str">
        <f>IF(AND(B8137="Premier League",E8137="Live"),_xlfn.XLOOKUP(_xlfn.TEXTJOIN(" vs ",,C8137:D8137),Calendar!G:G,Calendar!B:B),IF(AND(B8137="Premier League",E8137="Highlights"),_xlfn.XLOOKUP(H8137,Calendar!O:O,Calendar!N:N,,-1),""))</f>
        <v/>
      </c>
      <c r="AI8137" s="61" t="str">
        <f>IF(AND(AH8137&lt;&gt;"",E8137="Live"),_xlfn.XLOOKUP(_xlfn.TEXTJOIN(" vs ",,C8137:D8137),Calendar!G:G,Calendar!K:K),"")</f>
        <v/>
      </c>
      <c r="AJ8137" s="61" t="str">
        <f>IF(AND(K8137&lt;&gt;"Match of the Day",K8137&lt;&gt;"Match of the Day 2",K8137&lt;&gt;"Match of the Day Repeat"),"",1+MAX($AJ$10:AJ8136))</f>
        <v/>
      </c>
    </row>
    <row r="8138" spans="34:36" x14ac:dyDescent="0.35">
      <c r="AH8138" s="16" t="str">
        <f>IF(AND(B8138="Premier League",E8138="Live"),_xlfn.XLOOKUP(_xlfn.TEXTJOIN(" vs ",,C8138:D8138),Calendar!G:G,Calendar!B:B),IF(AND(B8138="Premier League",E8138="Highlights"),_xlfn.XLOOKUP(H8138,Calendar!O:O,Calendar!N:N,,-1),""))</f>
        <v/>
      </c>
      <c r="AI8138" s="61" t="str">
        <f>IF(AND(AH8138&lt;&gt;"",E8138="Live"),_xlfn.XLOOKUP(_xlfn.TEXTJOIN(" vs ",,C8138:D8138),Calendar!G:G,Calendar!K:K),"")</f>
        <v/>
      </c>
      <c r="AJ8138" s="61" t="str">
        <f>IF(AND(K8138&lt;&gt;"Match of the Day",K8138&lt;&gt;"Match of the Day 2",K8138&lt;&gt;"Match of the Day Repeat"),"",1+MAX($AJ$10:AJ8137))</f>
        <v/>
      </c>
    </row>
    <row r="8139" spans="34:36" x14ac:dyDescent="0.35">
      <c r="AH8139" s="16" t="str">
        <f>IF(AND(B8139="Premier League",E8139="Live"),_xlfn.XLOOKUP(_xlfn.TEXTJOIN(" vs ",,C8139:D8139),Calendar!G:G,Calendar!B:B),IF(AND(B8139="Premier League",E8139="Highlights"),_xlfn.XLOOKUP(H8139,Calendar!O:O,Calendar!N:N,,-1),""))</f>
        <v/>
      </c>
      <c r="AI8139" s="61" t="str">
        <f>IF(AND(AH8139&lt;&gt;"",E8139="Live"),_xlfn.XLOOKUP(_xlfn.TEXTJOIN(" vs ",,C8139:D8139),Calendar!G:G,Calendar!K:K),"")</f>
        <v/>
      </c>
      <c r="AJ8139" s="61" t="str">
        <f>IF(AND(K8139&lt;&gt;"Match of the Day",K8139&lt;&gt;"Match of the Day 2",K8139&lt;&gt;"Match of the Day Repeat"),"",1+MAX($AJ$10:AJ8138))</f>
        <v/>
      </c>
    </row>
    <row r="8140" spans="34:36" x14ac:dyDescent="0.35">
      <c r="AH8140" s="16" t="str">
        <f>IF(AND(B8140="Premier League",E8140="Live"),_xlfn.XLOOKUP(_xlfn.TEXTJOIN(" vs ",,C8140:D8140),Calendar!G:G,Calendar!B:B),IF(AND(B8140="Premier League",E8140="Highlights"),_xlfn.XLOOKUP(H8140,Calendar!O:O,Calendar!N:N,,-1),""))</f>
        <v/>
      </c>
      <c r="AI8140" s="61" t="str">
        <f>IF(AND(AH8140&lt;&gt;"",E8140="Live"),_xlfn.XLOOKUP(_xlfn.TEXTJOIN(" vs ",,C8140:D8140),Calendar!G:G,Calendar!K:K),"")</f>
        <v/>
      </c>
      <c r="AJ8140" s="61" t="str">
        <f>IF(AND(K8140&lt;&gt;"Match of the Day",K8140&lt;&gt;"Match of the Day 2",K8140&lt;&gt;"Match of the Day Repeat"),"",1+MAX($AJ$10:AJ8139))</f>
        <v/>
      </c>
    </row>
    <row r="8141" spans="34:36" x14ac:dyDescent="0.35">
      <c r="AH8141" s="16" t="str">
        <f>IF(AND(B8141="Premier League",E8141="Live"),_xlfn.XLOOKUP(_xlfn.TEXTJOIN(" vs ",,C8141:D8141),Calendar!G:G,Calendar!B:B),IF(AND(B8141="Premier League",E8141="Highlights"),_xlfn.XLOOKUP(H8141,Calendar!O:O,Calendar!N:N,,-1),""))</f>
        <v/>
      </c>
      <c r="AI8141" s="61" t="str">
        <f>IF(AND(AH8141&lt;&gt;"",E8141="Live"),_xlfn.XLOOKUP(_xlfn.TEXTJOIN(" vs ",,C8141:D8141),Calendar!G:G,Calendar!K:K),"")</f>
        <v/>
      </c>
      <c r="AJ8141" s="61" t="str">
        <f>IF(AND(K8141&lt;&gt;"Match of the Day",K8141&lt;&gt;"Match of the Day 2",K8141&lt;&gt;"Match of the Day Repeat"),"",1+MAX($AJ$10:AJ8140))</f>
        <v/>
      </c>
    </row>
    <row r="8142" spans="34:36" x14ac:dyDescent="0.35">
      <c r="AH8142" s="16" t="str">
        <f>IF(AND(B8142="Premier League",E8142="Live"),_xlfn.XLOOKUP(_xlfn.TEXTJOIN(" vs ",,C8142:D8142),Calendar!G:G,Calendar!B:B),IF(AND(B8142="Premier League",E8142="Highlights"),_xlfn.XLOOKUP(H8142,Calendar!O:O,Calendar!N:N,,-1),""))</f>
        <v/>
      </c>
      <c r="AI8142" s="61" t="str">
        <f>IF(AND(AH8142&lt;&gt;"",E8142="Live"),_xlfn.XLOOKUP(_xlfn.TEXTJOIN(" vs ",,C8142:D8142),Calendar!G:G,Calendar!K:K),"")</f>
        <v/>
      </c>
      <c r="AJ8142" s="61" t="str">
        <f>IF(AND(K8142&lt;&gt;"Match of the Day",K8142&lt;&gt;"Match of the Day 2",K8142&lt;&gt;"Match of the Day Repeat"),"",1+MAX($AJ$10:AJ8141))</f>
        <v/>
      </c>
    </row>
    <row r="8143" spans="34:36" x14ac:dyDescent="0.35">
      <c r="AH8143" s="16" t="str">
        <f>IF(AND(B8143="Premier League",E8143="Live"),_xlfn.XLOOKUP(_xlfn.TEXTJOIN(" vs ",,C8143:D8143),Calendar!G:G,Calendar!B:B),IF(AND(B8143="Premier League",E8143="Highlights"),_xlfn.XLOOKUP(H8143,Calendar!O:O,Calendar!N:N,,-1),""))</f>
        <v/>
      </c>
      <c r="AI8143" s="61" t="str">
        <f>IF(AND(AH8143&lt;&gt;"",E8143="Live"),_xlfn.XLOOKUP(_xlfn.TEXTJOIN(" vs ",,C8143:D8143),Calendar!G:G,Calendar!K:K),"")</f>
        <v/>
      </c>
      <c r="AJ8143" s="61" t="str">
        <f>IF(AND(K8143&lt;&gt;"Match of the Day",K8143&lt;&gt;"Match of the Day 2",K8143&lt;&gt;"Match of the Day Repeat"),"",1+MAX($AJ$10:AJ8142))</f>
        <v/>
      </c>
    </row>
    <row r="8144" spans="34:36" x14ac:dyDescent="0.35">
      <c r="AH8144" s="16" t="str">
        <f>IF(AND(B8144="Premier League",E8144="Live"),_xlfn.XLOOKUP(_xlfn.TEXTJOIN(" vs ",,C8144:D8144),Calendar!G:G,Calendar!B:B),IF(AND(B8144="Premier League",E8144="Highlights"),_xlfn.XLOOKUP(H8144,Calendar!O:O,Calendar!N:N,,-1),""))</f>
        <v/>
      </c>
      <c r="AI8144" s="61" t="str">
        <f>IF(AND(AH8144&lt;&gt;"",E8144="Live"),_xlfn.XLOOKUP(_xlfn.TEXTJOIN(" vs ",,C8144:D8144),Calendar!G:G,Calendar!K:K),"")</f>
        <v/>
      </c>
      <c r="AJ8144" s="61" t="str">
        <f>IF(AND(K8144&lt;&gt;"Match of the Day",K8144&lt;&gt;"Match of the Day 2",K8144&lt;&gt;"Match of the Day Repeat"),"",1+MAX($AJ$10:AJ8143))</f>
        <v/>
      </c>
    </row>
    <row r="8145" spans="1:36" x14ac:dyDescent="0.35">
      <c r="AH8145" s="16" t="str">
        <f>IF(AND(B8145="Premier League",E8145="Live"),_xlfn.XLOOKUP(_xlfn.TEXTJOIN(" vs ",,C8145:D8145),Calendar!G:G,Calendar!B:B),IF(AND(B8145="Premier League",E8145="Highlights"),_xlfn.XLOOKUP(H8145,Calendar!O:O,Calendar!N:N,,-1),""))</f>
        <v/>
      </c>
      <c r="AI8145" s="61" t="str">
        <f>IF(AND(AH8145&lt;&gt;"",E8145="Live"),_xlfn.XLOOKUP(_xlfn.TEXTJOIN(" vs ",,C8145:D8145),Calendar!G:G,Calendar!K:K),"")</f>
        <v/>
      </c>
      <c r="AJ8145" s="61" t="str">
        <f>IF(AND(K8145&lt;&gt;"Match of the Day",K8145&lt;&gt;"Match of the Day 2",K8145&lt;&gt;"Match of the Day Repeat"),"",1+MAX($AJ$10:AJ8144))</f>
        <v/>
      </c>
    </row>
    <row r="8146" spans="1:36" x14ac:dyDescent="0.35">
      <c r="AH8146" s="16" t="str">
        <f>IF(AND(B8146="Premier League",E8146="Live"),_xlfn.XLOOKUP(_xlfn.TEXTJOIN(" vs ",,C8146:D8146),Calendar!G:G,Calendar!B:B),IF(AND(B8146="Premier League",E8146="Highlights"),_xlfn.XLOOKUP(H8146,Calendar!O:O,Calendar!N:N,,-1),""))</f>
        <v/>
      </c>
      <c r="AI8146" s="61" t="str">
        <f>IF(AND(AH8146&lt;&gt;"",E8146="Live"),_xlfn.XLOOKUP(_xlfn.TEXTJOIN(" vs ",,C8146:D8146),Calendar!G:G,Calendar!K:K),"")</f>
        <v/>
      </c>
      <c r="AJ8146" s="61" t="str">
        <f>IF(AND(K8146&lt;&gt;"Match of the Day",K8146&lt;&gt;"Match of the Day 2",K8146&lt;&gt;"Match of the Day Repeat"),"",1+MAX($AJ$10:AJ8145))</f>
        <v/>
      </c>
    </row>
    <row r="8147" spans="1:36" x14ac:dyDescent="0.35">
      <c r="AH8147" s="16" t="str">
        <f>IF(AND(B8147="Premier League",E8147="Live"),_xlfn.XLOOKUP(_xlfn.TEXTJOIN(" vs ",,C8147:D8147),Calendar!G:G,Calendar!B:B),IF(AND(B8147="Premier League",E8147="Highlights"),_xlfn.XLOOKUP(H8147,Calendar!O:O,Calendar!N:N,,-1),""))</f>
        <v/>
      </c>
      <c r="AI8147" s="61" t="str">
        <f>IF(AND(AH8147&lt;&gt;"",E8147="Live"),_xlfn.XLOOKUP(_xlfn.TEXTJOIN(" vs ",,C8147:D8147),Calendar!G:G,Calendar!K:K),"")</f>
        <v/>
      </c>
      <c r="AJ8147" s="61" t="str">
        <f>IF(AND(K8147&lt;&gt;"Match of the Day",K8147&lt;&gt;"Match of the Day 2",K8147&lt;&gt;"Match of the Day Repeat"),"",1+MAX($AJ$10:AJ8146))</f>
        <v/>
      </c>
    </row>
    <row r="8148" spans="1:36" x14ac:dyDescent="0.35">
      <c r="AH8148" s="16" t="str">
        <f>IF(AND(B8148="Premier League",E8148="Live"),_xlfn.XLOOKUP(_xlfn.TEXTJOIN(" vs ",,C8148:D8148),Calendar!G:G,Calendar!B:B),IF(AND(B8148="Premier League",E8148="Highlights"),_xlfn.XLOOKUP(H8148,Calendar!O:O,Calendar!N:N,,-1),""))</f>
        <v/>
      </c>
      <c r="AI8148" s="61" t="str">
        <f>IF(AND(AH8148&lt;&gt;"",E8148="Live"),_xlfn.XLOOKUP(_xlfn.TEXTJOIN(" vs ",,C8148:D8148),Calendar!G:G,Calendar!K:K),"")</f>
        <v/>
      </c>
      <c r="AJ8148" s="61" t="str">
        <f>IF(AND(K8148&lt;&gt;"Match of the Day",K8148&lt;&gt;"Match of the Day 2",K8148&lt;&gt;"Match of the Day Repeat"),"",1+MAX($AJ$10:AJ8147))</f>
        <v/>
      </c>
    </row>
    <row r="8149" spans="1:36" x14ac:dyDescent="0.35">
      <c r="AH8149" s="16" t="str">
        <f>IF(AND(B8149="Premier League",E8149="Live"),_xlfn.XLOOKUP(_xlfn.TEXTJOIN(" vs ",,C8149:D8149),Calendar!G:G,Calendar!B:B),IF(AND(B8149="Premier League",E8149="Highlights"),_xlfn.XLOOKUP(H8149,Calendar!O:O,Calendar!N:N,,-1),""))</f>
        <v/>
      </c>
      <c r="AI8149" s="61" t="str">
        <f>IF(AND(AH8149&lt;&gt;"",E8149="Live"),_xlfn.XLOOKUP(_xlfn.TEXTJOIN(" vs ",,C8149:D8149),Calendar!G:G,Calendar!K:K),"")</f>
        <v/>
      </c>
      <c r="AJ8149" s="61" t="str">
        <f>IF(AND(K8149&lt;&gt;"Match of the Day",K8149&lt;&gt;"Match of the Day 2",K8149&lt;&gt;"Match of the Day Repeat"),"",1+MAX($AJ$10:AJ8148))</f>
        <v/>
      </c>
    </row>
    <row r="8150" spans="1:36" x14ac:dyDescent="0.35">
      <c r="AH8150" s="16" t="str">
        <f>IF(AND(B8150="Premier League",E8150="Live"),_xlfn.XLOOKUP(_xlfn.TEXTJOIN(" vs ",,C8150:D8150),Calendar!G:G,Calendar!B:B),IF(AND(B8150="Premier League",E8150="Highlights"),_xlfn.XLOOKUP(H8150,Calendar!O:O,Calendar!N:N,,-1),""))</f>
        <v/>
      </c>
      <c r="AI8150" s="61" t="str">
        <f>IF(AND(AH8150&lt;&gt;"",E8150="Live"),_xlfn.XLOOKUP(_xlfn.TEXTJOIN(" vs ",,C8150:D8150),Calendar!G:G,Calendar!K:K),"")</f>
        <v/>
      </c>
      <c r="AJ8150" s="61" t="str">
        <f>IF(AND(K8150&lt;&gt;"Match of the Day",K8150&lt;&gt;"Match of the Day 2",K8150&lt;&gt;"Match of the Day Repeat"),"",1+MAX($AJ$10:AJ8149))</f>
        <v/>
      </c>
    </row>
    <row r="8151" spans="1:36" x14ac:dyDescent="0.35">
      <c r="AH8151" s="16" t="str">
        <f>IF(AND(B8151="Premier League",E8151="Live"),_xlfn.XLOOKUP(_xlfn.TEXTJOIN(" vs ",,C8151:D8151),Calendar!G:G,Calendar!B:B),IF(AND(B8151="Premier League",E8151="Highlights"),_xlfn.XLOOKUP(H8151,Calendar!O:O,Calendar!N:N,,-1),""))</f>
        <v/>
      </c>
      <c r="AI8151" s="61" t="str">
        <f>IF(AND(AH8151&lt;&gt;"",E8151="Live"),_xlfn.XLOOKUP(_xlfn.TEXTJOIN(" vs ",,C8151:D8151),Calendar!G:G,Calendar!K:K),"")</f>
        <v/>
      </c>
      <c r="AJ8151" s="61" t="str">
        <f>IF(AND(K8151&lt;&gt;"Match of the Day",K8151&lt;&gt;"Match of the Day 2",K8151&lt;&gt;"Match of the Day Repeat"),"",1+MAX($AJ$10:AJ8150))</f>
        <v/>
      </c>
    </row>
    <row r="8152" spans="1:36" x14ac:dyDescent="0.35">
      <c r="AH8152" s="16" t="str">
        <f>IF(AND(B8152="Premier League",E8152="Live"),_xlfn.XLOOKUP(_xlfn.TEXTJOIN(" vs ",,C8152:D8152),Calendar!G:G,Calendar!B:B),IF(AND(B8152="Premier League",E8152="Highlights"),_xlfn.XLOOKUP(H8152,Calendar!O:O,Calendar!N:N,,-1),""))</f>
        <v/>
      </c>
      <c r="AI8152" s="61" t="str">
        <f>IF(AND(AH8152&lt;&gt;"",E8152="Live"),_xlfn.XLOOKUP(_xlfn.TEXTJOIN(" vs ",,C8152:D8152),Calendar!G:G,Calendar!K:K),"")</f>
        <v/>
      </c>
      <c r="AJ8152" s="61" t="str">
        <f>IF(AND(K8152&lt;&gt;"Match of the Day",K8152&lt;&gt;"Match of the Day 2",K8152&lt;&gt;"Match of the Day Repeat"),"",1+MAX($AJ$10:AJ8151))</f>
        <v/>
      </c>
    </row>
    <row r="8153" spans="1:36" x14ac:dyDescent="0.35">
      <c r="AH8153" s="16" t="str">
        <f>IF(AND(B8153="Premier League",E8153="Live"),_xlfn.XLOOKUP(_xlfn.TEXTJOIN(" vs ",,C8153:D8153),Calendar!G:G,Calendar!B:B),IF(AND(B8153="Premier League",E8153="Highlights"),_xlfn.XLOOKUP(H8153,Calendar!O:O,Calendar!N:N,,-1),""))</f>
        <v/>
      </c>
      <c r="AI8153" s="61" t="str">
        <f>IF(AND(AH8153&lt;&gt;"",E8153="Live"),_xlfn.XLOOKUP(_xlfn.TEXTJOIN(" vs ",,C8153:D8153),Calendar!G:G,Calendar!K:K),"")</f>
        <v/>
      </c>
      <c r="AJ8153" s="61" t="str">
        <f>IF(AND(K8153&lt;&gt;"Match of the Day",K8153&lt;&gt;"Match of the Day 2",K8153&lt;&gt;"Match of the Day Repeat"),"",1+MAX($AJ$10:AJ8152))</f>
        <v/>
      </c>
    </row>
    <row r="8154" spans="1:36" s="85" customFormat="1" x14ac:dyDescent="0.35">
      <c r="A8154"/>
      <c r="B8154" s="3"/>
      <c r="C8154" s="3"/>
      <c r="D8154" s="3"/>
      <c r="E8154" s="4"/>
      <c r="F8154" s="40"/>
      <c r="G8154" s="4"/>
      <c r="H8154" s="14"/>
      <c r="I8154" s="4"/>
      <c r="J8154" s="4"/>
      <c r="K8154" s="3"/>
      <c r="L8154"/>
      <c r="M8154"/>
      <c r="N8154" s="40"/>
      <c r="O8154" s="40"/>
      <c r="P8154" s="40"/>
      <c r="Q8154" s="88"/>
      <c r="R8154"/>
      <c r="S8154"/>
      <c r="T8154" s="15"/>
      <c r="U8154" s="15"/>
      <c r="V8154"/>
      <c r="W8154"/>
      <c r="X8154" s="15"/>
      <c r="Y8154" s="15"/>
      <c r="Z8154"/>
      <c r="AA8154"/>
      <c r="AB8154" s="89"/>
      <c r="AC8154"/>
      <c r="AD8154"/>
      <c r="AE8154"/>
      <c r="AF8154"/>
      <c r="AG8154"/>
      <c r="AH8154" s="16" t="str">
        <f>IF(AND(B8154="Premier League",E8154="Live"),_xlfn.XLOOKUP(_xlfn.TEXTJOIN(" vs ",,C8154:D8154),Calendar!G:G,Calendar!B:B),IF(AND(B8154="Premier League",E8154="Highlights"),_xlfn.XLOOKUP(H8154,Calendar!O:O,Calendar!N:N,,-1),""))</f>
        <v/>
      </c>
      <c r="AI8154" s="61" t="str">
        <f>IF(AND(AH8154&lt;&gt;"",E8154="Live"),_xlfn.XLOOKUP(_xlfn.TEXTJOIN(" vs ",,C8154:D8154),Calendar!G:G,Calendar!K:K),"")</f>
        <v/>
      </c>
      <c r="AJ8154" s="61" t="str">
        <f>IF(AND(K8154&lt;&gt;"Match of the Day",K8154&lt;&gt;"Match of the Day 2",K8154&lt;&gt;"Match of the Day Repeat"),"",1+MAX($AJ$10:AJ8153))</f>
        <v/>
      </c>
    </row>
    <row r="8155" spans="1:36" s="85" customFormat="1" x14ac:dyDescent="0.35">
      <c r="A8155"/>
      <c r="B8155" s="3"/>
      <c r="C8155" s="3"/>
      <c r="D8155" s="3"/>
      <c r="E8155" s="4"/>
      <c r="F8155" s="40"/>
      <c r="G8155" s="4"/>
      <c r="H8155" s="14"/>
      <c r="I8155" s="4"/>
      <c r="J8155" s="4"/>
      <c r="K8155" s="3"/>
      <c r="L8155"/>
      <c r="M8155"/>
      <c r="N8155" s="40"/>
      <c r="O8155" s="40"/>
      <c r="P8155" s="40"/>
      <c r="Q8155" s="88"/>
      <c r="R8155"/>
      <c r="S8155"/>
      <c r="T8155" s="15"/>
      <c r="U8155" s="15"/>
      <c r="V8155"/>
      <c r="W8155"/>
      <c r="X8155" s="15"/>
      <c r="Y8155" s="15"/>
      <c r="Z8155"/>
      <c r="AA8155"/>
      <c r="AB8155" s="89"/>
      <c r="AC8155"/>
      <c r="AD8155"/>
      <c r="AE8155"/>
      <c r="AF8155"/>
      <c r="AG8155"/>
      <c r="AH8155" s="16" t="str">
        <f>IF(AND(B8155="Premier League",E8155="Live"),_xlfn.XLOOKUP(_xlfn.TEXTJOIN(" vs ",,C8155:D8155),Calendar!G:G,Calendar!B:B),IF(AND(B8155="Premier League",E8155="Highlights"),_xlfn.XLOOKUP(H8155,Calendar!O:O,Calendar!N:N,,-1),""))</f>
        <v/>
      </c>
      <c r="AI8155" s="61" t="str">
        <f>IF(AND(AH8155&lt;&gt;"",E8155="Live"),_xlfn.XLOOKUP(_xlfn.TEXTJOIN(" vs ",,C8155:D8155),Calendar!G:G,Calendar!K:K),"")</f>
        <v/>
      </c>
      <c r="AJ8155" s="61" t="str">
        <f>IF(AND(K8155&lt;&gt;"Match of the Day",K8155&lt;&gt;"Match of the Day 2",K8155&lt;&gt;"Match of the Day Repeat"),"",1+MAX($AJ$10:AJ8154))</f>
        <v/>
      </c>
    </row>
    <row r="8156" spans="1:36" s="85" customFormat="1" x14ac:dyDescent="0.35">
      <c r="A8156"/>
      <c r="B8156" s="3"/>
      <c r="C8156" s="3"/>
      <c r="D8156" s="3"/>
      <c r="E8156" s="4"/>
      <c r="F8156" s="40"/>
      <c r="G8156" s="4"/>
      <c r="H8156" s="14"/>
      <c r="I8156" s="4"/>
      <c r="J8156" s="4"/>
      <c r="K8156" s="3"/>
      <c r="L8156"/>
      <c r="M8156"/>
      <c r="N8156" s="40"/>
      <c r="O8156" s="40"/>
      <c r="P8156" s="40"/>
      <c r="Q8156" s="88"/>
      <c r="R8156"/>
      <c r="S8156"/>
      <c r="T8156" s="15"/>
      <c r="U8156" s="15"/>
      <c r="V8156"/>
      <c r="W8156"/>
      <c r="X8156" s="15"/>
      <c r="Y8156" s="15"/>
      <c r="Z8156"/>
      <c r="AA8156"/>
      <c r="AB8156" s="89"/>
      <c r="AC8156"/>
      <c r="AD8156"/>
      <c r="AE8156"/>
      <c r="AF8156"/>
      <c r="AG8156"/>
      <c r="AH8156" s="16" t="str">
        <f>IF(AND(B8156="Premier League",E8156="Live"),_xlfn.XLOOKUP(_xlfn.TEXTJOIN(" vs ",,C8156:D8156),Calendar!G:G,Calendar!B:B),IF(AND(B8156="Premier League",E8156="Highlights"),_xlfn.XLOOKUP(H8156,Calendar!O:O,Calendar!N:N,,-1),""))</f>
        <v/>
      </c>
      <c r="AI8156" s="61" t="str">
        <f>IF(AND(AH8156&lt;&gt;"",E8156="Live"),_xlfn.XLOOKUP(_xlfn.TEXTJOIN(" vs ",,C8156:D8156),Calendar!G:G,Calendar!K:K),"")</f>
        <v/>
      </c>
      <c r="AJ8156" s="61" t="str">
        <f>IF(AND(K8156&lt;&gt;"Match of the Day",K8156&lt;&gt;"Match of the Day 2",K8156&lt;&gt;"Match of the Day Repeat"),"",1+MAX($AJ$10:AJ8155))</f>
        <v/>
      </c>
    </row>
    <row r="8157" spans="1:36" s="85" customFormat="1" x14ac:dyDescent="0.35">
      <c r="A8157"/>
      <c r="B8157" s="3"/>
      <c r="C8157" s="3"/>
      <c r="D8157" s="3"/>
      <c r="E8157" s="4"/>
      <c r="F8157" s="40"/>
      <c r="G8157" s="4"/>
      <c r="H8157" s="14"/>
      <c r="I8157" s="4"/>
      <c r="J8157" s="4"/>
      <c r="K8157" s="3"/>
      <c r="L8157"/>
      <c r="M8157"/>
      <c r="N8157" s="40"/>
      <c r="O8157" s="40"/>
      <c r="P8157" s="40"/>
      <c r="Q8157" s="88"/>
      <c r="R8157"/>
      <c r="S8157"/>
      <c r="T8157" s="15"/>
      <c r="U8157" s="15"/>
      <c r="V8157"/>
      <c r="W8157"/>
      <c r="X8157" s="15"/>
      <c r="Y8157" s="15"/>
      <c r="Z8157"/>
      <c r="AA8157"/>
      <c r="AB8157" s="89"/>
      <c r="AC8157"/>
      <c r="AD8157"/>
      <c r="AE8157"/>
      <c r="AF8157"/>
      <c r="AG8157"/>
      <c r="AH8157" s="16" t="str">
        <f>IF(AND(B8157="Premier League",E8157="Live"),_xlfn.XLOOKUP(_xlfn.TEXTJOIN(" vs ",,C8157:D8157),Calendar!G:G,Calendar!B:B),IF(AND(B8157="Premier League",E8157="Highlights"),_xlfn.XLOOKUP(H8157,Calendar!O:O,Calendar!N:N,,-1),""))</f>
        <v/>
      </c>
      <c r="AI8157" s="61" t="str">
        <f>IF(AND(AH8157&lt;&gt;"",E8157="Live"),_xlfn.XLOOKUP(_xlfn.TEXTJOIN(" vs ",,C8157:D8157),Calendar!G:G,Calendar!K:K),"")</f>
        <v/>
      </c>
      <c r="AJ8157" s="61" t="str">
        <f>IF(AND(K8157&lt;&gt;"Match of the Day",K8157&lt;&gt;"Match of the Day 2",K8157&lt;&gt;"Match of the Day Repeat"),"",1+MAX($AJ$10:AJ8156))</f>
        <v/>
      </c>
    </row>
    <row r="8158" spans="1:36" s="85" customFormat="1" x14ac:dyDescent="0.35">
      <c r="A8158"/>
      <c r="B8158" s="3"/>
      <c r="C8158" s="3"/>
      <c r="D8158" s="3"/>
      <c r="E8158" s="4"/>
      <c r="F8158" s="40"/>
      <c r="G8158" s="4"/>
      <c r="H8158" s="14"/>
      <c r="I8158" s="4"/>
      <c r="J8158" s="4"/>
      <c r="K8158" s="3"/>
      <c r="L8158"/>
      <c r="M8158"/>
      <c r="N8158" s="40"/>
      <c r="O8158" s="40"/>
      <c r="P8158" s="40"/>
      <c r="Q8158" s="88"/>
      <c r="R8158"/>
      <c r="S8158"/>
      <c r="T8158" s="15"/>
      <c r="U8158" s="15"/>
      <c r="V8158"/>
      <c r="W8158"/>
      <c r="X8158" s="15"/>
      <c r="Y8158" s="15"/>
      <c r="Z8158"/>
      <c r="AA8158"/>
      <c r="AB8158" s="89"/>
      <c r="AC8158"/>
      <c r="AD8158"/>
      <c r="AE8158"/>
      <c r="AF8158"/>
      <c r="AG8158"/>
      <c r="AH8158" s="16" t="str">
        <f>IF(AND(B8158="Premier League",E8158="Live"),_xlfn.XLOOKUP(_xlfn.TEXTJOIN(" vs ",,C8158:D8158),Calendar!G:G,Calendar!B:B),IF(AND(B8158="Premier League",E8158="Highlights"),_xlfn.XLOOKUP(H8158,Calendar!O:O,Calendar!N:N,,-1),""))</f>
        <v/>
      </c>
      <c r="AI8158" s="61" t="str">
        <f>IF(AND(AH8158&lt;&gt;"",E8158="Live"),_xlfn.XLOOKUP(_xlfn.TEXTJOIN(" vs ",,C8158:D8158),Calendar!G:G,Calendar!K:K),"")</f>
        <v/>
      </c>
      <c r="AJ8158" s="61" t="str">
        <f>IF(AND(K8158&lt;&gt;"Match of the Day",K8158&lt;&gt;"Match of the Day 2",K8158&lt;&gt;"Match of the Day Repeat"),"",1+MAX($AJ$10:AJ8157))</f>
        <v/>
      </c>
    </row>
    <row r="8159" spans="1:36" s="85" customFormat="1" x14ac:dyDescent="0.35">
      <c r="A8159"/>
      <c r="B8159" s="3"/>
      <c r="C8159" s="3"/>
      <c r="D8159" s="3"/>
      <c r="E8159" s="4"/>
      <c r="F8159" s="40"/>
      <c r="G8159" s="4"/>
      <c r="H8159" s="14"/>
      <c r="I8159" s="4"/>
      <c r="J8159" s="4"/>
      <c r="K8159" s="3"/>
      <c r="L8159"/>
      <c r="M8159"/>
      <c r="N8159" s="40"/>
      <c r="O8159" s="40"/>
      <c r="P8159" s="40"/>
      <c r="Q8159" s="88"/>
      <c r="R8159"/>
      <c r="S8159"/>
      <c r="T8159" s="15"/>
      <c r="U8159" s="15"/>
      <c r="V8159"/>
      <c r="W8159"/>
      <c r="X8159" s="15"/>
      <c r="Y8159" s="15"/>
      <c r="Z8159"/>
      <c r="AA8159"/>
      <c r="AB8159" s="89"/>
      <c r="AC8159"/>
      <c r="AD8159"/>
      <c r="AE8159"/>
      <c r="AF8159"/>
      <c r="AG8159"/>
      <c r="AH8159" s="16" t="str">
        <f>IF(AND(B8159="Premier League",E8159="Live"),_xlfn.XLOOKUP(_xlfn.TEXTJOIN(" vs ",,C8159:D8159),Calendar!G:G,Calendar!B:B),IF(AND(B8159="Premier League",E8159="Highlights"),_xlfn.XLOOKUP(H8159,Calendar!O:O,Calendar!N:N,,-1),""))</f>
        <v/>
      </c>
      <c r="AI8159" s="61" t="str">
        <f>IF(AND(AH8159&lt;&gt;"",E8159="Live"),_xlfn.XLOOKUP(_xlfn.TEXTJOIN(" vs ",,C8159:D8159),Calendar!G:G,Calendar!K:K),"")</f>
        <v/>
      </c>
      <c r="AJ8159" s="61" t="str">
        <f>IF(AND(K8159&lt;&gt;"Match of the Day",K8159&lt;&gt;"Match of the Day 2",K8159&lt;&gt;"Match of the Day Repeat"),"",1+MAX($AJ$10:AJ8158))</f>
        <v/>
      </c>
    </row>
    <row r="8160" spans="1:36" s="85" customFormat="1" x14ac:dyDescent="0.35">
      <c r="A8160"/>
      <c r="B8160" s="3"/>
      <c r="C8160" s="3"/>
      <c r="D8160" s="3"/>
      <c r="E8160" s="4"/>
      <c r="F8160" s="40"/>
      <c r="G8160" s="4"/>
      <c r="H8160" s="14"/>
      <c r="I8160" s="4"/>
      <c r="J8160" s="4"/>
      <c r="K8160" s="3"/>
      <c r="L8160"/>
      <c r="M8160"/>
      <c r="N8160" s="40"/>
      <c r="O8160" s="40"/>
      <c r="P8160" s="40"/>
      <c r="Q8160" s="88"/>
      <c r="R8160"/>
      <c r="S8160"/>
      <c r="T8160" s="15"/>
      <c r="U8160" s="15"/>
      <c r="V8160"/>
      <c r="W8160"/>
      <c r="X8160" s="15"/>
      <c r="Y8160" s="15"/>
      <c r="Z8160"/>
      <c r="AA8160"/>
      <c r="AB8160" s="89"/>
      <c r="AC8160"/>
      <c r="AD8160"/>
      <c r="AE8160"/>
      <c r="AF8160"/>
      <c r="AG8160"/>
      <c r="AH8160" s="16" t="str">
        <f>IF(AND(B8160="Premier League",E8160="Live"),_xlfn.XLOOKUP(_xlfn.TEXTJOIN(" vs ",,C8160:D8160),Calendar!G:G,Calendar!B:B),IF(AND(B8160="Premier League",E8160="Highlights"),_xlfn.XLOOKUP(H8160,Calendar!O:O,Calendar!N:N,,-1),""))</f>
        <v/>
      </c>
      <c r="AI8160" s="61" t="str">
        <f>IF(AND(AH8160&lt;&gt;"",E8160="Live"),_xlfn.XLOOKUP(_xlfn.TEXTJOIN(" vs ",,C8160:D8160),Calendar!G:G,Calendar!K:K),"")</f>
        <v/>
      </c>
      <c r="AJ8160" s="61" t="str">
        <f>IF(AND(K8160&lt;&gt;"Match of the Day",K8160&lt;&gt;"Match of the Day 2",K8160&lt;&gt;"Match of the Day Repeat"),"",1+MAX($AJ$10:AJ8159))</f>
        <v/>
      </c>
    </row>
    <row r="8161" spans="1:36" s="85" customFormat="1" x14ac:dyDescent="0.35">
      <c r="A8161"/>
      <c r="B8161" s="3"/>
      <c r="C8161" s="3"/>
      <c r="D8161" s="3"/>
      <c r="E8161" s="4"/>
      <c r="F8161" s="40"/>
      <c r="G8161" s="4"/>
      <c r="H8161" s="14"/>
      <c r="I8161" s="4"/>
      <c r="J8161" s="4"/>
      <c r="K8161" s="3"/>
      <c r="L8161"/>
      <c r="M8161"/>
      <c r="N8161" s="40"/>
      <c r="O8161" s="40"/>
      <c r="P8161" s="40"/>
      <c r="Q8161" s="88"/>
      <c r="R8161"/>
      <c r="S8161"/>
      <c r="T8161" s="15"/>
      <c r="U8161" s="15"/>
      <c r="V8161"/>
      <c r="W8161"/>
      <c r="X8161" s="15"/>
      <c r="Y8161" s="15"/>
      <c r="Z8161"/>
      <c r="AA8161"/>
      <c r="AB8161" s="89"/>
      <c r="AC8161"/>
      <c r="AD8161"/>
      <c r="AE8161"/>
      <c r="AF8161"/>
      <c r="AG8161"/>
      <c r="AH8161" s="16" t="str">
        <f>IF(AND(B8161="Premier League",E8161="Live"),_xlfn.XLOOKUP(_xlfn.TEXTJOIN(" vs ",,C8161:D8161),Calendar!G:G,Calendar!B:B),IF(AND(B8161="Premier League",E8161="Highlights"),_xlfn.XLOOKUP(H8161,Calendar!O:O,Calendar!N:N,,-1),""))</f>
        <v/>
      </c>
      <c r="AI8161" s="61" t="str">
        <f>IF(AND(AH8161&lt;&gt;"",E8161="Live"),_xlfn.XLOOKUP(_xlfn.TEXTJOIN(" vs ",,C8161:D8161),Calendar!G:G,Calendar!K:K),"")</f>
        <v/>
      </c>
      <c r="AJ8161" s="61" t="str">
        <f>IF(AND(K8161&lt;&gt;"Match of the Day",K8161&lt;&gt;"Match of the Day 2",K8161&lt;&gt;"Match of the Day Repeat"),"",1+MAX($AJ$10:AJ8160))</f>
        <v/>
      </c>
    </row>
    <row r="8162" spans="1:36" s="85" customFormat="1" x14ac:dyDescent="0.35">
      <c r="A8162"/>
      <c r="B8162" s="3"/>
      <c r="C8162" s="3"/>
      <c r="D8162" s="3"/>
      <c r="E8162" s="4"/>
      <c r="F8162" s="40"/>
      <c r="G8162" s="4"/>
      <c r="H8162" s="14"/>
      <c r="I8162" s="4"/>
      <c r="J8162" s="4"/>
      <c r="K8162" s="3"/>
      <c r="L8162"/>
      <c r="M8162"/>
      <c r="N8162" s="40"/>
      <c r="O8162" s="40"/>
      <c r="P8162" s="40"/>
      <c r="Q8162" s="88"/>
      <c r="R8162"/>
      <c r="S8162"/>
      <c r="T8162" s="15"/>
      <c r="U8162" s="15"/>
      <c r="V8162"/>
      <c r="W8162"/>
      <c r="X8162" s="15"/>
      <c r="Y8162" s="15"/>
      <c r="Z8162"/>
      <c r="AA8162"/>
      <c r="AB8162" s="89"/>
      <c r="AC8162"/>
      <c r="AD8162"/>
      <c r="AE8162"/>
      <c r="AF8162"/>
      <c r="AG8162"/>
      <c r="AH8162" s="16" t="str">
        <f>IF(AND(B8162="Premier League",E8162="Live"),_xlfn.XLOOKUP(_xlfn.TEXTJOIN(" vs ",,C8162:D8162),Calendar!G:G,Calendar!B:B),IF(AND(B8162="Premier League",E8162="Highlights"),_xlfn.XLOOKUP(H8162,Calendar!O:O,Calendar!N:N,,-1),""))</f>
        <v/>
      </c>
      <c r="AI8162" s="61" t="str">
        <f>IF(AND(AH8162&lt;&gt;"",E8162="Live"),_xlfn.XLOOKUP(_xlfn.TEXTJOIN(" vs ",,C8162:D8162),Calendar!G:G,Calendar!K:K),"")</f>
        <v/>
      </c>
      <c r="AJ8162" s="61" t="str">
        <f>IF(AND(K8162&lt;&gt;"Match of the Day",K8162&lt;&gt;"Match of the Day 2",K8162&lt;&gt;"Match of the Day Repeat"),"",1+MAX($AJ$10:AJ8161))</f>
        <v/>
      </c>
    </row>
    <row r="8163" spans="1:36" s="85" customFormat="1" x14ac:dyDescent="0.35">
      <c r="A8163"/>
      <c r="B8163" s="3"/>
      <c r="C8163" s="3"/>
      <c r="D8163" s="3"/>
      <c r="E8163" s="4"/>
      <c r="F8163" s="40"/>
      <c r="G8163" s="4"/>
      <c r="H8163" s="14"/>
      <c r="I8163" s="4"/>
      <c r="J8163" s="4"/>
      <c r="K8163" s="3"/>
      <c r="L8163"/>
      <c r="M8163"/>
      <c r="N8163" s="40"/>
      <c r="O8163" s="40"/>
      <c r="P8163" s="40"/>
      <c r="Q8163" s="88"/>
      <c r="R8163"/>
      <c r="S8163"/>
      <c r="T8163" s="15"/>
      <c r="U8163" s="15"/>
      <c r="V8163"/>
      <c r="W8163"/>
      <c r="X8163" s="15"/>
      <c r="Y8163" s="15"/>
      <c r="Z8163"/>
      <c r="AA8163"/>
      <c r="AB8163" s="89"/>
      <c r="AC8163"/>
      <c r="AD8163"/>
      <c r="AE8163"/>
      <c r="AF8163"/>
      <c r="AG8163"/>
      <c r="AH8163" s="16" t="str">
        <f>IF(AND(B8163="Premier League",E8163="Live"),_xlfn.XLOOKUP(_xlfn.TEXTJOIN(" vs ",,C8163:D8163),Calendar!G:G,Calendar!B:B),IF(AND(B8163="Premier League",E8163="Highlights"),_xlfn.XLOOKUP(H8163,Calendar!O:O,Calendar!N:N,,-1),""))</f>
        <v/>
      </c>
      <c r="AI8163" s="61" t="str">
        <f>IF(AND(AH8163&lt;&gt;"",E8163="Live"),_xlfn.XLOOKUP(_xlfn.TEXTJOIN(" vs ",,C8163:D8163),Calendar!G:G,Calendar!K:K),"")</f>
        <v/>
      </c>
      <c r="AJ8163" s="61" t="str">
        <f>IF(AND(K8163&lt;&gt;"Match of the Day",K8163&lt;&gt;"Match of the Day 2",K8163&lt;&gt;"Match of the Day Repeat"),"",1+MAX($AJ$10:AJ8162))</f>
        <v/>
      </c>
    </row>
    <row r="8164" spans="1:36" s="85" customFormat="1" x14ac:dyDescent="0.35">
      <c r="A8164"/>
      <c r="B8164" s="3"/>
      <c r="C8164" s="3"/>
      <c r="D8164" s="3"/>
      <c r="E8164" s="4"/>
      <c r="F8164" s="40"/>
      <c r="G8164" s="4"/>
      <c r="H8164" s="14"/>
      <c r="I8164" s="4"/>
      <c r="J8164" s="4"/>
      <c r="K8164" s="3"/>
      <c r="L8164"/>
      <c r="M8164"/>
      <c r="N8164" s="40"/>
      <c r="O8164" s="40"/>
      <c r="P8164" s="40"/>
      <c r="Q8164" s="88"/>
      <c r="R8164"/>
      <c r="S8164"/>
      <c r="T8164" s="15"/>
      <c r="U8164" s="15"/>
      <c r="V8164"/>
      <c r="W8164"/>
      <c r="X8164" s="15"/>
      <c r="Y8164" s="15"/>
      <c r="Z8164"/>
      <c r="AA8164"/>
      <c r="AB8164" s="89"/>
      <c r="AC8164"/>
      <c r="AD8164"/>
      <c r="AE8164"/>
      <c r="AF8164"/>
      <c r="AG8164"/>
      <c r="AH8164" s="16" t="str">
        <f>IF(AND(B8164="Premier League",E8164="Live"),_xlfn.XLOOKUP(_xlfn.TEXTJOIN(" vs ",,C8164:D8164),Calendar!G:G,Calendar!B:B),IF(AND(B8164="Premier League",E8164="Highlights"),_xlfn.XLOOKUP(H8164,Calendar!O:O,Calendar!N:N,,-1),""))</f>
        <v/>
      </c>
      <c r="AI8164" s="61" t="str">
        <f>IF(AND(AH8164&lt;&gt;"",E8164="Live"),_xlfn.XLOOKUP(_xlfn.TEXTJOIN(" vs ",,C8164:D8164),Calendar!G:G,Calendar!K:K),"")</f>
        <v/>
      </c>
      <c r="AJ8164" s="61" t="str">
        <f>IF(AND(K8164&lt;&gt;"Match of the Day",K8164&lt;&gt;"Match of the Day 2",K8164&lt;&gt;"Match of the Day Repeat"),"",1+MAX($AJ$10:AJ8163))</f>
        <v/>
      </c>
    </row>
    <row r="8165" spans="1:36" s="85" customFormat="1" x14ac:dyDescent="0.35">
      <c r="A8165"/>
      <c r="B8165" s="3"/>
      <c r="C8165" s="3"/>
      <c r="D8165" s="3"/>
      <c r="E8165" s="4"/>
      <c r="F8165" s="40"/>
      <c r="G8165" s="4"/>
      <c r="H8165" s="14"/>
      <c r="I8165" s="4"/>
      <c r="J8165" s="4"/>
      <c r="K8165" s="3"/>
      <c r="L8165"/>
      <c r="M8165"/>
      <c r="N8165" s="40"/>
      <c r="O8165" s="40"/>
      <c r="P8165" s="40"/>
      <c r="Q8165" s="88"/>
      <c r="R8165"/>
      <c r="S8165"/>
      <c r="T8165" s="15"/>
      <c r="U8165" s="15"/>
      <c r="V8165"/>
      <c r="W8165"/>
      <c r="X8165" s="15"/>
      <c r="Y8165" s="15"/>
      <c r="Z8165"/>
      <c r="AA8165"/>
      <c r="AB8165" s="89"/>
      <c r="AC8165"/>
      <c r="AD8165"/>
      <c r="AE8165"/>
      <c r="AF8165"/>
      <c r="AG8165"/>
      <c r="AH8165" s="16" t="str">
        <f>IF(AND(B8165="Premier League",E8165="Live"),_xlfn.XLOOKUP(_xlfn.TEXTJOIN(" vs ",,C8165:D8165),Calendar!G:G,Calendar!B:B),IF(AND(B8165="Premier League",E8165="Highlights"),_xlfn.XLOOKUP(H8165,Calendar!O:O,Calendar!N:N,,-1),""))</f>
        <v/>
      </c>
      <c r="AI8165" s="61" t="str">
        <f>IF(AND(AH8165&lt;&gt;"",E8165="Live"),_xlfn.XLOOKUP(_xlfn.TEXTJOIN(" vs ",,C8165:D8165),Calendar!G:G,Calendar!K:K),"")</f>
        <v/>
      </c>
      <c r="AJ8165" s="61" t="str">
        <f>IF(AND(K8165&lt;&gt;"Match of the Day",K8165&lt;&gt;"Match of the Day 2",K8165&lt;&gt;"Match of the Day Repeat"),"",1+MAX($AJ$10:AJ8164))</f>
        <v/>
      </c>
    </row>
    <row r="8166" spans="1:36" s="85" customFormat="1" x14ac:dyDescent="0.35">
      <c r="A8166"/>
      <c r="B8166" s="3"/>
      <c r="C8166" s="3"/>
      <c r="D8166" s="3"/>
      <c r="E8166" s="4"/>
      <c r="F8166" s="40"/>
      <c r="G8166" s="4"/>
      <c r="H8166" s="14"/>
      <c r="I8166" s="4"/>
      <c r="J8166" s="4"/>
      <c r="K8166" s="3"/>
      <c r="L8166"/>
      <c r="M8166"/>
      <c r="N8166" s="40"/>
      <c r="O8166" s="40"/>
      <c r="P8166" s="40"/>
      <c r="Q8166" s="88"/>
      <c r="R8166"/>
      <c r="S8166"/>
      <c r="T8166" s="15"/>
      <c r="U8166" s="15"/>
      <c r="V8166"/>
      <c r="W8166"/>
      <c r="X8166" s="15"/>
      <c r="Y8166" s="15"/>
      <c r="Z8166"/>
      <c r="AA8166"/>
      <c r="AB8166" s="89"/>
      <c r="AC8166"/>
      <c r="AD8166"/>
      <c r="AE8166"/>
      <c r="AF8166"/>
      <c r="AG8166"/>
      <c r="AH8166" s="16" t="str">
        <f>IF(AND(B8166="Premier League",E8166="Live"),_xlfn.XLOOKUP(_xlfn.TEXTJOIN(" vs ",,C8166:D8166),Calendar!G:G,Calendar!B:B),IF(AND(B8166="Premier League",E8166="Highlights"),_xlfn.XLOOKUP(H8166,Calendar!O:O,Calendar!N:N,,-1),""))</f>
        <v/>
      </c>
      <c r="AI8166" s="61" t="str">
        <f>IF(AND(AH8166&lt;&gt;"",E8166="Live"),_xlfn.XLOOKUP(_xlfn.TEXTJOIN(" vs ",,C8166:D8166),Calendar!G:G,Calendar!K:K),"")</f>
        <v/>
      </c>
      <c r="AJ8166" s="61" t="str">
        <f>IF(AND(K8166&lt;&gt;"Match of the Day",K8166&lt;&gt;"Match of the Day 2",K8166&lt;&gt;"Match of the Day Repeat"),"",1+MAX($AJ$10:AJ8165))</f>
        <v/>
      </c>
    </row>
    <row r="8167" spans="1:36" s="85" customFormat="1" x14ac:dyDescent="0.35">
      <c r="A8167"/>
      <c r="B8167" s="3"/>
      <c r="C8167" s="3"/>
      <c r="D8167" s="3"/>
      <c r="E8167" s="4"/>
      <c r="F8167" s="40"/>
      <c r="G8167" s="4"/>
      <c r="H8167" s="14"/>
      <c r="I8167" s="4"/>
      <c r="J8167" s="4"/>
      <c r="K8167" s="3"/>
      <c r="L8167"/>
      <c r="M8167"/>
      <c r="N8167" s="40"/>
      <c r="O8167" s="40"/>
      <c r="P8167" s="40"/>
      <c r="Q8167" s="88"/>
      <c r="R8167"/>
      <c r="S8167"/>
      <c r="T8167" s="15"/>
      <c r="U8167" s="15"/>
      <c r="V8167"/>
      <c r="W8167"/>
      <c r="X8167" s="15"/>
      <c r="Y8167" s="15"/>
      <c r="Z8167"/>
      <c r="AA8167"/>
      <c r="AB8167" s="89"/>
      <c r="AC8167"/>
      <c r="AD8167"/>
      <c r="AE8167"/>
      <c r="AF8167"/>
      <c r="AG8167"/>
      <c r="AH8167" s="16" t="str">
        <f>IF(AND(B8167="Premier League",E8167="Live"),_xlfn.XLOOKUP(_xlfn.TEXTJOIN(" vs ",,C8167:D8167),Calendar!G:G,Calendar!B:B),IF(AND(B8167="Premier League",E8167="Highlights"),_xlfn.XLOOKUP(H8167,Calendar!O:O,Calendar!N:N,,-1),""))</f>
        <v/>
      </c>
      <c r="AI8167" s="61" t="str">
        <f>IF(AND(AH8167&lt;&gt;"",E8167="Live"),_xlfn.XLOOKUP(_xlfn.TEXTJOIN(" vs ",,C8167:D8167),Calendar!G:G,Calendar!K:K),"")</f>
        <v/>
      </c>
      <c r="AJ8167" s="61" t="str">
        <f>IF(AND(K8167&lt;&gt;"Match of the Day",K8167&lt;&gt;"Match of the Day 2",K8167&lt;&gt;"Match of the Day Repeat"),"",1+MAX($AJ$10:AJ8166))</f>
        <v/>
      </c>
    </row>
    <row r="8168" spans="1:36" s="85" customFormat="1" x14ac:dyDescent="0.35">
      <c r="A8168"/>
      <c r="B8168" s="3"/>
      <c r="C8168" s="3"/>
      <c r="D8168" s="3"/>
      <c r="E8168" s="4"/>
      <c r="F8168" s="40"/>
      <c r="G8168" s="4"/>
      <c r="H8168" s="14"/>
      <c r="I8168" s="4"/>
      <c r="J8168" s="4"/>
      <c r="K8168" s="3"/>
      <c r="L8168"/>
      <c r="M8168"/>
      <c r="N8168" s="40"/>
      <c r="O8168" s="40"/>
      <c r="P8168" s="40"/>
      <c r="Q8168" s="88"/>
      <c r="R8168"/>
      <c r="S8168"/>
      <c r="T8168" s="15"/>
      <c r="U8168" s="15"/>
      <c r="V8168"/>
      <c r="W8168"/>
      <c r="X8168" s="15"/>
      <c r="Y8168" s="15"/>
      <c r="Z8168"/>
      <c r="AA8168"/>
      <c r="AB8168" s="89"/>
      <c r="AC8168"/>
      <c r="AD8168"/>
      <c r="AE8168"/>
      <c r="AF8168"/>
      <c r="AG8168"/>
      <c r="AH8168" s="16" t="str">
        <f>IF(AND(B8168="Premier League",E8168="Live"),_xlfn.XLOOKUP(_xlfn.TEXTJOIN(" vs ",,C8168:D8168),Calendar!G:G,Calendar!B:B),IF(AND(B8168="Premier League",E8168="Highlights"),_xlfn.XLOOKUP(H8168,Calendar!O:O,Calendar!N:N,,-1),""))</f>
        <v/>
      </c>
      <c r="AI8168" s="61" t="str">
        <f>IF(AND(AH8168&lt;&gt;"",E8168="Live"),_xlfn.XLOOKUP(_xlfn.TEXTJOIN(" vs ",,C8168:D8168),Calendar!G:G,Calendar!K:K),"")</f>
        <v/>
      </c>
      <c r="AJ8168" s="61" t="str">
        <f>IF(AND(K8168&lt;&gt;"Match of the Day",K8168&lt;&gt;"Match of the Day 2",K8168&lt;&gt;"Match of the Day Repeat"),"",1+MAX($AJ$10:AJ8167))</f>
        <v/>
      </c>
    </row>
    <row r="8169" spans="1:36" s="85" customFormat="1" x14ac:dyDescent="0.35">
      <c r="A8169"/>
      <c r="B8169" s="3"/>
      <c r="C8169" s="3"/>
      <c r="D8169" s="3"/>
      <c r="E8169" s="4"/>
      <c r="F8169" s="40"/>
      <c r="G8169" s="4"/>
      <c r="H8169" s="14"/>
      <c r="I8169" s="4"/>
      <c r="J8169" s="4"/>
      <c r="K8169" s="3"/>
      <c r="L8169"/>
      <c r="M8169"/>
      <c r="N8169" s="40"/>
      <c r="O8169" s="40"/>
      <c r="P8169" s="40"/>
      <c r="Q8169" s="88"/>
      <c r="R8169"/>
      <c r="S8169"/>
      <c r="T8169" s="15"/>
      <c r="U8169" s="15"/>
      <c r="V8169"/>
      <c r="W8169"/>
      <c r="X8169" s="15"/>
      <c r="Y8169" s="15"/>
      <c r="Z8169"/>
      <c r="AA8169"/>
      <c r="AB8169" s="89"/>
      <c r="AC8169"/>
      <c r="AD8169"/>
      <c r="AE8169"/>
      <c r="AF8169"/>
      <c r="AG8169"/>
      <c r="AH8169" s="16" t="str">
        <f>IF(AND(B8169="Premier League",E8169="Live"),_xlfn.XLOOKUP(_xlfn.TEXTJOIN(" vs ",,C8169:D8169),Calendar!G:G,Calendar!B:B),IF(AND(B8169="Premier League",E8169="Highlights"),_xlfn.XLOOKUP(H8169,Calendar!O:O,Calendar!N:N,,-1),""))</f>
        <v/>
      </c>
      <c r="AI8169" s="61" t="str">
        <f>IF(AND(AH8169&lt;&gt;"",E8169="Live"),_xlfn.XLOOKUP(_xlfn.TEXTJOIN(" vs ",,C8169:D8169),Calendar!G:G,Calendar!K:K),"")</f>
        <v/>
      </c>
      <c r="AJ8169" s="61" t="str">
        <f>IF(AND(K8169&lt;&gt;"Match of the Day",K8169&lt;&gt;"Match of the Day 2",K8169&lt;&gt;"Match of the Day Repeat"),"",1+MAX($AJ$10:AJ8168))</f>
        <v/>
      </c>
    </row>
    <row r="8170" spans="1:36" s="85" customFormat="1" x14ac:dyDescent="0.35">
      <c r="A8170"/>
      <c r="B8170" s="3"/>
      <c r="C8170" s="3"/>
      <c r="D8170" s="3"/>
      <c r="E8170" s="4"/>
      <c r="F8170" s="40"/>
      <c r="G8170" s="4"/>
      <c r="H8170" s="14"/>
      <c r="I8170" s="4"/>
      <c r="J8170" s="4"/>
      <c r="K8170" s="3"/>
      <c r="L8170"/>
      <c r="M8170"/>
      <c r="N8170" s="40"/>
      <c r="O8170" s="40"/>
      <c r="P8170" s="40"/>
      <c r="Q8170" s="88"/>
      <c r="R8170"/>
      <c r="S8170"/>
      <c r="T8170" s="15"/>
      <c r="U8170" s="15"/>
      <c r="V8170"/>
      <c r="W8170"/>
      <c r="X8170" s="15"/>
      <c r="Y8170" s="15"/>
      <c r="Z8170"/>
      <c r="AA8170"/>
      <c r="AB8170" s="89"/>
      <c r="AC8170"/>
      <c r="AD8170"/>
      <c r="AE8170"/>
      <c r="AF8170"/>
      <c r="AG8170"/>
      <c r="AH8170" s="16" t="str">
        <f>IF(AND(B8170="Premier League",E8170="Live"),_xlfn.XLOOKUP(_xlfn.TEXTJOIN(" vs ",,C8170:D8170),Calendar!G:G,Calendar!B:B),IF(AND(B8170="Premier League",E8170="Highlights"),_xlfn.XLOOKUP(H8170,Calendar!O:O,Calendar!N:N,,-1),""))</f>
        <v/>
      </c>
      <c r="AI8170" s="61" t="str">
        <f>IF(AND(AH8170&lt;&gt;"",E8170="Live"),_xlfn.XLOOKUP(_xlfn.TEXTJOIN(" vs ",,C8170:D8170),Calendar!G:G,Calendar!K:K),"")</f>
        <v/>
      </c>
      <c r="AJ8170" s="61" t="str">
        <f>IF(AND(K8170&lt;&gt;"Match of the Day",K8170&lt;&gt;"Match of the Day 2",K8170&lt;&gt;"Match of the Day Repeat"),"",1+MAX($AJ$10:AJ8169))</f>
        <v/>
      </c>
    </row>
    <row r="8171" spans="1:36" s="85" customFormat="1" x14ac:dyDescent="0.35">
      <c r="A8171"/>
      <c r="B8171" s="3"/>
      <c r="C8171" s="3"/>
      <c r="D8171" s="3"/>
      <c r="E8171" s="4"/>
      <c r="F8171" s="40"/>
      <c r="G8171" s="4"/>
      <c r="H8171" s="14"/>
      <c r="I8171" s="4"/>
      <c r="J8171" s="4"/>
      <c r="K8171" s="3"/>
      <c r="L8171"/>
      <c r="M8171"/>
      <c r="N8171" s="40"/>
      <c r="O8171" s="40"/>
      <c r="P8171" s="40"/>
      <c r="Q8171" s="88"/>
      <c r="R8171"/>
      <c r="S8171"/>
      <c r="T8171" s="15"/>
      <c r="U8171" s="15"/>
      <c r="V8171"/>
      <c r="W8171"/>
      <c r="X8171" s="15"/>
      <c r="Y8171" s="15"/>
      <c r="Z8171"/>
      <c r="AA8171"/>
      <c r="AB8171" s="89"/>
      <c r="AC8171"/>
      <c r="AD8171"/>
      <c r="AE8171"/>
      <c r="AF8171"/>
      <c r="AG8171"/>
      <c r="AH8171" s="16" t="str">
        <f>IF(AND(B8171="Premier League",E8171="Live"),_xlfn.XLOOKUP(_xlfn.TEXTJOIN(" vs ",,C8171:D8171),Calendar!G:G,Calendar!B:B),IF(AND(B8171="Premier League",E8171="Highlights"),_xlfn.XLOOKUP(H8171,Calendar!O:O,Calendar!N:N,,-1),""))</f>
        <v/>
      </c>
      <c r="AI8171" s="61" t="str">
        <f>IF(AND(AH8171&lt;&gt;"",E8171="Live"),_xlfn.XLOOKUP(_xlfn.TEXTJOIN(" vs ",,C8171:D8171),Calendar!G:G,Calendar!K:K),"")</f>
        <v/>
      </c>
      <c r="AJ8171" s="61" t="str">
        <f>IF(AND(K8171&lt;&gt;"Match of the Day",K8171&lt;&gt;"Match of the Day 2",K8171&lt;&gt;"Match of the Day Repeat"),"",1+MAX($AJ$10:AJ8170))</f>
        <v/>
      </c>
    </row>
    <row r="8172" spans="1:36" s="85" customFormat="1" x14ac:dyDescent="0.35">
      <c r="A8172"/>
      <c r="B8172" s="3"/>
      <c r="C8172" s="3"/>
      <c r="D8172" s="3"/>
      <c r="E8172" s="4"/>
      <c r="F8172" s="40"/>
      <c r="G8172" s="4"/>
      <c r="H8172" s="14"/>
      <c r="I8172" s="4"/>
      <c r="J8172" s="4"/>
      <c r="K8172" s="3"/>
      <c r="L8172"/>
      <c r="M8172"/>
      <c r="N8172" s="40"/>
      <c r="O8172" s="40"/>
      <c r="P8172" s="40"/>
      <c r="Q8172" s="88"/>
      <c r="R8172"/>
      <c r="S8172"/>
      <c r="T8172" s="15"/>
      <c r="U8172" s="15"/>
      <c r="V8172"/>
      <c r="W8172"/>
      <c r="X8172" s="15"/>
      <c r="Y8172" s="15"/>
      <c r="Z8172"/>
      <c r="AA8172"/>
      <c r="AB8172" s="89"/>
      <c r="AC8172"/>
      <c r="AD8172"/>
      <c r="AE8172"/>
      <c r="AF8172"/>
      <c r="AG8172"/>
      <c r="AH8172" s="16" t="str">
        <f>IF(AND(B8172="Premier League",E8172="Live"),_xlfn.XLOOKUP(_xlfn.TEXTJOIN(" vs ",,C8172:D8172),Calendar!G:G,Calendar!B:B),IF(AND(B8172="Premier League",E8172="Highlights"),_xlfn.XLOOKUP(H8172,Calendar!O:O,Calendar!N:N,,-1),""))</f>
        <v/>
      </c>
      <c r="AI8172" s="61" t="str">
        <f>IF(AND(AH8172&lt;&gt;"",E8172="Live"),_xlfn.XLOOKUP(_xlfn.TEXTJOIN(" vs ",,C8172:D8172),Calendar!G:G,Calendar!K:K),"")</f>
        <v/>
      </c>
      <c r="AJ8172" s="61" t="str">
        <f>IF(AND(K8172&lt;&gt;"Match of the Day",K8172&lt;&gt;"Match of the Day 2",K8172&lt;&gt;"Match of the Day Repeat"),"",1+MAX($AJ$10:AJ8171))</f>
        <v/>
      </c>
    </row>
    <row r="8173" spans="1:36" s="85" customFormat="1" x14ac:dyDescent="0.35">
      <c r="A8173"/>
      <c r="B8173" s="3"/>
      <c r="C8173" s="3"/>
      <c r="D8173" s="3"/>
      <c r="E8173" s="4"/>
      <c r="F8173" s="40"/>
      <c r="G8173" s="4"/>
      <c r="H8173" s="14"/>
      <c r="I8173" s="4"/>
      <c r="J8173" s="4"/>
      <c r="K8173" s="3"/>
      <c r="L8173"/>
      <c r="M8173"/>
      <c r="N8173" s="40"/>
      <c r="O8173" s="40"/>
      <c r="P8173" s="40"/>
      <c r="Q8173" s="88"/>
      <c r="R8173"/>
      <c r="S8173"/>
      <c r="T8173" s="15"/>
      <c r="U8173" s="15"/>
      <c r="V8173"/>
      <c r="W8173"/>
      <c r="X8173" s="15"/>
      <c r="Y8173" s="15"/>
      <c r="Z8173"/>
      <c r="AA8173"/>
      <c r="AB8173" s="89"/>
      <c r="AC8173"/>
      <c r="AD8173"/>
      <c r="AE8173"/>
      <c r="AF8173"/>
      <c r="AG8173"/>
      <c r="AH8173" s="16" t="str">
        <f>IF(AND(B8173="Premier League",E8173="Live"),_xlfn.XLOOKUP(_xlfn.TEXTJOIN(" vs ",,C8173:D8173),Calendar!G:G,Calendar!B:B),IF(AND(B8173="Premier League",E8173="Highlights"),_xlfn.XLOOKUP(H8173,Calendar!O:O,Calendar!N:N,,-1),""))</f>
        <v/>
      </c>
      <c r="AI8173" s="61" t="str">
        <f>IF(AND(AH8173&lt;&gt;"",E8173="Live"),_xlfn.XLOOKUP(_xlfn.TEXTJOIN(" vs ",,C8173:D8173),Calendar!G:G,Calendar!K:K),"")</f>
        <v/>
      </c>
      <c r="AJ8173" s="61" t="str">
        <f>IF(AND(K8173&lt;&gt;"Match of the Day",K8173&lt;&gt;"Match of the Day 2",K8173&lt;&gt;"Match of the Day Repeat"),"",1+MAX($AJ$10:AJ8172))</f>
        <v/>
      </c>
    </row>
    <row r="8174" spans="1:36" s="85" customFormat="1" x14ac:dyDescent="0.35">
      <c r="A8174"/>
      <c r="B8174" s="3"/>
      <c r="C8174" s="3"/>
      <c r="D8174" s="3"/>
      <c r="E8174" s="4"/>
      <c r="F8174" s="40"/>
      <c r="G8174" s="4"/>
      <c r="H8174" s="14"/>
      <c r="I8174" s="4"/>
      <c r="J8174" s="4"/>
      <c r="K8174" s="3"/>
      <c r="L8174"/>
      <c r="M8174"/>
      <c r="N8174" s="40"/>
      <c r="O8174" s="40"/>
      <c r="P8174" s="40"/>
      <c r="Q8174" s="88"/>
      <c r="R8174"/>
      <c r="S8174"/>
      <c r="T8174" s="15"/>
      <c r="U8174" s="15"/>
      <c r="V8174"/>
      <c r="W8174"/>
      <c r="X8174" s="15"/>
      <c r="Y8174" s="15"/>
      <c r="Z8174"/>
      <c r="AA8174"/>
      <c r="AB8174" s="89"/>
      <c r="AC8174"/>
      <c r="AD8174"/>
      <c r="AE8174"/>
      <c r="AF8174"/>
      <c r="AG8174"/>
      <c r="AH8174" s="16" t="str">
        <f>IF(AND(B8174="Premier League",E8174="Live"),_xlfn.XLOOKUP(_xlfn.TEXTJOIN(" vs ",,C8174:D8174),Calendar!G:G,Calendar!B:B),IF(AND(B8174="Premier League",E8174="Highlights"),_xlfn.XLOOKUP(H8174,Calendar!O:O,Calendar!N:N,,-1),""))</f>
        <v/>
      </c>
      <c r="AI8174" s="61" t="str">
        <f>IF(AND(AH8174&lt;&gt;"",E8174="Live"),_xlfn.XLOOKUP(_xlfn.TEXTJOIN(" vs ",,C8174:D8174),Calendar!G:G,Calendar!K:K),"")</f>
        <v/>
      </c>
      <c r="AJ8174" s="61" t="str">
        <f>IF(AND(K8174&lt;&gt;"Match of the Day",K8174&lt;&gt;"Match of the Day 2",K8174&lt;&gt;"Match of the Day Repeat"),"",1+MAX($AJ$10:AJ8173))</f>
        <v/>
      </c>
    </row>
    <row r="8175" spans="1:36" s="85" customFormat="1" x14ac:dyDescent="0.35">
      <c r="A8175"/>
      <c r="B8175" s="3"/>
      <c r="C8175" s="3"/>
      <c r="D8175" s="3"/>
      <c r="E8175" s="4"/>
      <c r="F8175" s="40"/>
      <c r="G8175" s="4"/>
      <c r="H8175" s="14"/>
      <c r="I8175" s="4"/>
      <c r="J8175" s="4"/>
      <c r="K8175" s="3"/>
      <c r="L8175"/>
      <c r="M8175"/>
      <c r="N8175" s="40"/>
      <c r="O8175" s="40"/>
      <c r="P8175" s="40"/>
      <c r="Q8175" s="88"/>
      <c r="R8175"/>
      <c r="S8175"/>
      <c r="T8175" s="15"/>
      <c r="U8175" s="15"/>
      <c r="V8175"/>
      <c r="W8175"/>
      <c r="X8175" s="15"/>
      <c r="Y8175" s="15"/>
      <c r="Z8175"/>
      <c r="AA8175"/>
      <c r="AB8175" s="89"/>
      <c r="AC8175"/>
      <c r="AD8175"/>
      <c r="AE8175"/>
      <c r="AF8175"/>
      <c r="AG8175"/>
      <c r="AH8175" s="16" t="str">
        <f>IF(AND(B8175="Premier League",E8175="Live"),_xlfn.XLOOKUP(_xlfn.TEXTJOIN(" vs ",,C8175:D8175),Calendar!G:G,Calendar!B:B),IF(AND(B8175="Premier League",E8175="Highlights"),_xlfn.XLOOKUP(H8175,Calendar!O:O,Calendar!N:N,,-1),""))</f>
        <v/>
      </c>
      <c r="AI8175" s="61" t="str">
        <f>IF(AND(AH8175&lt;&gt;"",E8175="Live"),_xlfn.XLOOKUP(_xlfn.TEXTJOIN(" vs ",,C8175:D8175),Calendar!G:G,Calendar!K:K),"")</f>
        <v/>
      </c>
      <c r="AJ8175" s="61" t="str">
        <f>IF(AND(K8175&lt;&gt;"Match of the Day",K8175&lt;&gt;"Match of the Day 2",K8175&lt;&gt;"Match of the Day Repeat"),"",1+MAX($AJ$10:AJ8174))</f>
        <v/>
      </c>
    </row>
    <row r="8176" spans="1:36" s="85" customFormat="1" x14ac:dyDescent="0.35">
      <c r="A8176"/>
      <c r="B8176" s="3"/>
      <c r="C8176" s="3"/>
      <c r="D8176" s="3"/>
      <c r="E8176" s="4"/>
      <c r="F8176" s="40"/>
      <c r="G8176" s="4"/>
      <c r="H8176" s="14"/>
      <c r="I8176" s="4"/>
      <c r="J8176" s="4"/>
      <c r="K8176" s="3"/>
      <c r="L8176"/>
      <c r="M8176"/>
      <c r="N8176" s="40"/>
      <c r="O8176" s="40"/>
      <c r="P8176" s="40"/>
      <c r="Q8176" s="88"/>
      <c r="R8176"/>
      <c r="S8176"/>
      <c r="T8176" s="15"/>
      <c r="U8176" s="15"/>
      <c r="V8176"/>
      <c r="W8176"/>
      <c r="X8176" s="15"/>
      <c r="Y8176" s="15"/>
      <c r="Z8176"/>
      <c r="AA8176"/>
      <c r="AB8176" s="89"/>
      <c r="AC8176"/>
      <c r="AD8176"/>
      <c r="AE8176"/>
      <c r="AF8176"/>
      <c r="AG8176"/>
      <c r="AH8176" s="16" t="str">
        <f>IF(AND(B8176="Premier League",E8176="Live"),_xlfn.XLOOKUP(_xlfn.TEXTJOIN(" vs ",,C8176:D8176),Calendar!G:G,Calendar!B:B),IF(AND(B8176="Premier League",E8176="Highlights"),_xlfn.XLOOKUP(H8176,Calendar!O:O,Calendar!N:N,,-1),""))</f>
        <v/>
      </c>
      <c r="AI8176" s="61" t="str">
        <f>IF(AND(AH8176&lt;&gt;"",E8176="Live"),_xlfn.XLOOKUP(_xlfn.TEXTJOIN(" vs ",,C8176:D8176),Calendar!G:G,Calendar!K:K),"")</f>
        <v/>
      </c>
      <c r="AJ8176" s="61" t="str">
        <f>IF(AND(K8176&lt;&gt;"Match of the Day",K8176&lt;&gt;"Match of the Day 2",K8176&lt;&gt;"Match of the Day Repeat"),"",1+MAX($AJ$10:AJ8175))</f>
        <v/>
      </c>
    </row>
    <row r="8177" spans="1:36" s="85" customFormat="1" x14ac:dyDescent="0.35">
      <c r="A8177"/>
      <c r="B8177" s="3"/>
      <c r="C8177" s="3"/>
      <c r="D8177" s="3"/>
      <c r="E8177" s="4"/>
      <c r="F8177" s="40"/>
      <c r="G8177" s="4"/>
      <c r="H8177" s="14"/>
      <c r="I8177" s="4"/>
      <c r="J8177" s="4"/>
      <c r="K8177" s="3"/>
      <c r="L8177"/>
      <c r="M8177"/>
      <c r="N8177" s="40"/>
      <c r="O8177" s="40"/>
      <c r="P8177" s="40"/>
      <c r="Q8177" s="88"/>
      <c r="R8177"/>
      <c r="S8177"/>
      <c r="T8177" s="15"/>
      <c r="U8177" s="15"/>
      <c r="V8177"/>
      <c r="W8177"/>
      <c r="X8177" s="15"/>
      <c r="Y8177" s="15"/>
      <c r="Z8177"/>
      <c r="AA8177"/>
      <c r="AB8177" s="89"/>
      <c r="AC8177"/>
      <c r="AD8177"/>
      <c r="AE8177"/>
      <c r="AF8177"/>
      <c r="AG8177"/>
      <c r="AH8177" s="16" t="str">
        <f>IF(AND(B8177="Premier League",E8177="Live"),_xlfn.XLOOKUP(_xlfn.TEXTJOIN(" vs ",,C8177:D8177),Calendar!G:G,Calendar!B:B),IF(AND(B8177="Premier League",E8177="Highlights"),_xlfn.XLOOKUP(H8177,Calendar!O:O,Calendar!N:N,,-1),""))</f>
        <v/>
      </c>
      <c r="AI8177" s="61" t="str">
        <f>IF(AND(AH8177&lt;&gt;"",E8177="Live"),_xlfn.XLOOKUP(_xlfn.TEXTJOIN(" vs ",,C8177:D8177),Calendar!G:G,Calendar!K:K),"")</f>
        <v/>
      </c>
      <c r="AJ8177" s="61" t="str">
        <f>IF(AND(K8177&lt;&gt;"Match of the Day",K8177&lt;&gt;"Match of the Day 2",K8177&lt;&gt;"Match of the Day Repeat"),"",1+MAX($AJ$10:AJ8176))</f>
        <v/>
      </c>
    </row>
    <row r="8178" spans="1:36" s="85" customFormat="1" x14ac:dyDescent="0.35">
      <c r="A8178"/>
      <c r="B8178" s="3"/>
      <c r="C8178" s="3"/>
      <c r="D8178" s="3"/>
      <c r="E8178" s="4"/>
      <c r="F8178" s="40"/>
      <c r="G8178" s="4"/>
      <c r="H8178" s="14"/>
      <c r="I8178" s="4"/>
      <c r="J8178" s="4"/>
      <c r="K8178" s="3"/>
      <c r="L8178"/>
      <c r="M8178"/>
      <c r="N8178" s="40"/>
      <c r="O8178" s="40"/>
      <c r="P8178" s="40"/>
      <c r="Q8178" s="88"/>
      <c r="R8178"/>
      <c r="S8178"/>
      <c r="T8178" s="15"/>
      <c r="U8178" s="15"/>
      <c r="V8178"/>
      <c r="W8178"/>
      <c r="X8178" s="15"/>
      <c r="Y8178" s="15"/>
      <c r="Z8178"/>
      <c r="AA8178"/>
      <c r="AB8178" s="89"/>
      <c r="AC8178"/>
      <c r="AD8178"/>
      <c r="AE8178"/>
      <c r="AF8178"/>
      <c r="AG8178"/>
      <c r="AH8178" s="16" t="str">
        <f>IF(AND(B8178="Premier League",E8178="Live"),_xlfn.XLOOKUP(_xlfn.TEXTJOIN(" vs ",,C8178:D8178),Calendar!G:G,Calendar!B:B),IF(AND(B8178="Premier League",E8178="Highlights"),_xlfn.XLOOKUP(H8178,Calendar!O:O,Calendar!N:N,,-1),""))</f>
        <v/>
      </c>
      <c r="AI8178" s="61" t="str">
        <f>IF(AND(AH8178&lt;&gt;"",E8178="Live"),_xlfn.XLOOKUP(_xlfn.TEXTJOIN(" vs ",,C8178:D8178),Calendar!G:G,Calendar!K:K),"")</f>
        <v/>
      </c>
      <c r="AJ8178" s="61" t="str">
        <f>IF(AND(K8178&lt;&gt;"Match of the Day",K8178&lt;&gt;"Match of the Day 2",K8178&lt;&gt;"Match of the Day Repeat"),"",1+MAX($AJ$10:AJ8177))</f>
        <v/>
      </c>
    </row>
    <row r="8179" spans="1:36" s="85" customFormat="1" x14ac:dyDescent="0.35">
      <c r="A8179"/>
      <c r="B8179" s="3"/>
      <c r="C8179" s="3"/>
      <c r="D8179" s="3"/>
      <c r="E8179" s="4"/>
      <c r="F8179" s="40"/>
      <c r="G8179" s="4"/>
      <c r="H8179" s="14"/>
      <c r="I8179" s="4"/>
      <c r="J8179" s="4"/>
      <c r="K8179" s="3"/>
      <c r="L8179"/>
      <c r="M8179"/>
      <c r="N8179" s="40"/>
      <c r="O8179" s="40"/>
      <c r="P8179" s="40"/>
      <c r="Q8179" s="88"/>
      <c r="R8179"/>
      <c r="S8179"/>
      <c r="T8179" s="15"/>
      <c r="U8179" s="15"/>
      <c r="V8179"/>
      <c r="W8179"/>
      <c r="X8179" s="15"/>
      <c r="Y8179" s="15"/>
      <c r="Z8179"/>
      <c r="AA8179"/>
      <c r="AB8179" s="89"/>
      <c r="AC8179"/>
      <c r="AD8179"/>
      <c r="AE8179"/>
      <c r="AF8179"/>
      <c r="AG8179"/>
      <c r="AH8179" s="16" t="str">
        <f>IF(AND(B8179="Premier League",E8179="Live"),_xlfn.XLOOKUP(_xlfn.TEXTJOIN(" vs ",,C8179:D8179),Calendar!G:G,Calendar!B:B),IF(AND(B8179="Premier League",E8179="Highlights"),_xlfn.XLOOKUP(H8179,Calendar!O:O,Calendar!N:N,,-1),""))</f>
        <v/>
      </c>
      <c r="AI8179" s="61" t="str">
        <f>IF(AND(AH8179&lt;&gt;"",E8179="Live"),_xlfn.XLOOKUP(_xlfn.TEXTJOIN(" vs ",,C8179:D8179),Calendar!G:G,Calendar!K:K),"")</f>
        <v/>
      </c>
      <c r="AJ8179" s="61" t="str">
        <f>IF(AND(K8179&lt;&gt;"Match of the Day",K8179&lt;&gt;"Match of the Day 2",K8179&lt;&gt;"Match of the Day Repeat"),"",1+MAX($AJ$10:AJ8178))</f>
        <v/>
      </c>
    </row>
    <row r="8180" spans="1:36" s="85" customFormat="1" x14ac:dyDescent="0.35">
      <c r="A8180"/>
      <c r="B8180" s="3"/>
      <c r="C8180" s="3"/>
      <c r="D8180" s="3"/>
      <c r="E8180" s="4"/>
      <c r="F8180" s="40"/>
      <c r="G8180" s="4"/>
      <c r="H8180" s="14"/>
      <c r="I8180" s="4"/>
      <c r="J8180" s="4"/>
      <c r="K8180" s="3"/>
      <c r="L8180"/>
      <c r="M8180"/>
      <c r="N8180" s="40"/>
      <c r="O8180" s="40"/>
      <c r="P8180" s="40"/>
      <c r="Q8180" s="88"/>
      <c r="R8180"/>
      <c r="S8180"/>
      <c r="T8180" s="15"/>
      <c r="U8180" s="15"/>
      <c r="V8180"/>
      <c r="W8180"/>
      <c r="X8180" s="15"/>
      <c r="Y8180" s="15"/>
      <c r="Z8180"/>
      <c r="AA8180"/>
      <c r="AB8180" s="89"/>
      <c r="AC8180"/>
      <c r="AD8180"/>
      <c r="AE8180"/>
      <c r="AF8180"/>
      <c r="AG8180"/>
      <c r="AH8180" s="16" t="str">
        <f>IF(AND(B8180="Premier League",E8180="Live"),_xlfn.XLOOKUP(_xlfn.TEXTJOIN(" vs ",,C8180:D8180),Calendar!G:G,Calendar!B:B),IF(AND(B8180="Premier League",E8180="Highlights"),_xlfn.XLOOKUP(H8180,Calendar!O:O,Calendar!N:N,,-1),""))</f>
        <v/>
      </c>
      <c r="AI8180" s="61" t="str">
        <f>IF(AND(AH8180&lt;&gt;"",E8180="Live"),_xlfn.XLOOKUP(_xlfn.TEXTJOIN(" vs ",,C8180:D8180),Calendar!G:G,Calendar!K:K),"")</f>
        <v/>
      </c>
      <c r="AJ8180" s="61" t="str">
        <f>IF(AND(K8180&lt;&gt;"Match of the Day",K8180&lt;&gt;"Match of the Day 2",K8180&lt;&gt;"Match of the Day Repeat"),"",1+MAX($AJ$10:AJ8179))</f>
        <v/>
      </c>
    </row>
    <row r="8181" spans="1:36" s="85" customFormat="1" x14ac:dyDescent="0.35">
      <c r="A8181"/>
      <c r="B8181" s="3"/>
      <c r="C8181" s="3"/>
      <c r="D8181" s="3"/>
      <c r="E8181" s="4"/>
      <c r="F8181" s="40"/>
      <c r="G8181" s="4"/>
      <c r="H8181" s="14"/>
      <c r="I8181" s="4"/>
      <c r="J8181" s="4"/>
      <c r="K8181" s="3"/>
      <c r="L8181"/>
      <c r="M8181"/>
      <c r="N8181" s="40"/>
      <c r="O8181" s="40"/>
      <c r="P8181" s="40"/>
      <c r="Q8181" s="88"/>
      <c r="R8181"/>
      <c r="S8181"/>
      <c r="T8181" s="15"/>
      <c r="U8181" s="15"/>
      <c r="V8181"/>
      <c r="W8181"/>
      <c r="X8181" s="15"/>
      <c r="Y8181" s="15"/>
      <c r="Z8181"/>
      <c r="AA8181"/>
      <c r="AB8181" s="89"/>
      <c r="AC8181"/>
      <c r="AD8181"/>
      <c r="AE8181"/>
      <c r="AF8181"/>
      <c r="AG8181"/>
      <c r="AH8181" s="16" t="str">
        <f>IF(AND(B8181="Premier League",E8181="Live"),_xlfn.XLOOKUP(_xlfn.TEXTJOIN(" vs ",,C8181:D8181),Calendar!G:G,Calendar!B:B),IF(AND(B8181="Premier League",E8181="Highlights"),_xlfn.XLOOKUP(H8181,Calendar!O:O,Calendar!N:N,,-1),""))</f>
        <v/>
      </c>
      <c r="AI8181" s="61" t="str">
        <f>IF(AND(AH8181&lt;&gt;"",E8181="Live"),_xlfn.XLOOKUP(_xlfn.TEXTJOIN(" vs ",,C8181:D8181),Calendar!G:G,Calendar!K:K),"")</f>
        <v/>
      </c>
      <c r="AJ8181" s="61" t="str">
        <f>IF(AND(K8181&lt;&gt;"Match of the Day",K8181&lt;&gt;"Match of the Day 2",K8181&lt;&gt;"Match of the Day Repeat"),"",1+MAX($AJ$10:AJ8180))</f>
        <v/>
      </c>
    </row>
    <row r="8182" spans="1:36" s="85" customFormat="1" x14ac:dyDescent="0.35">
      <c r="A8182"/>
      <c r="B8182" s="3"/>
      <c r="C8182" s="3"/>
      <c r="D8182" s="3"/>
      <c r="E8182" s="4"/>
      <c r="F8182" s="40"/>
      <c r="G8182" s="4"/>
      <c r="H8182" s="14"/>
      <c r="I8182" s="4"/>
      <c r="J8182" s="4"/>
      <c r="K8182" s="3"/>
      <c r="L8182"/>
      <c r="M8182"/>
      <c r="N8182" s="40"/>
      <c r="O8182" s="40"/>
      <c r="P8182" s="40"/>
      <c r="Q8182" s="88"/>
      <c r="R8182"/>
      <c r="S8182"/>
      <c r="T8182" s="15"/>
      <c r="U8182" s="15"/>
      <c r="V8182"/>
      <c r="W8182"/>
      <c r="X8182" s="15"/>
      <c r="Y8182" s="15"/>
      <c r="Z8182"/>
      <c r="AA8182"/>
      <c r="AB8182" s="89"/>
      <c r="AC8182"/>
      <c r="AD8182"/>
      <c r="AE8182"/>
      <c r="AF8182"/>
      <c r="AG8182"/>
      <c r="AH8182" s="16" t="str">
        <f>IF(AND(B8182="Premier League",E8182="Live"),_xlfn.XLOOKUP(_xlfn.TEXTJOIN(" vs ",,C8182:D8182),Calendar!G:G,Calendar!B:B),IF(AND(B8182="Premier League",E8182="Highlights"),_xlfn.XLOOKUP(H8182,Calendar!O:O,Calendar!N:N,,-1),""))</f>
        <v/>
      </c>
      <c r="AI8182" s="61" t="str">
        <f>IF(AND(AH8182&lt;&gt;"",E8182="Live"),_xlfn.XLOOKUP(_xlfn.TEXTJOIN(" vs ",,C8182:D8182),Calendar!G:G,Calendar!K:K),"")</f>
        <v/>
      </c>
      <c r="AJ8182" s="61" t="str">
        <f>IF(AND(K8182&lt;&gt;"Match of the Day",K8182&lt;&gt;"Match of the Day 2",K8182&lt;&gt;"Match of the Day Repeat"),"",1+MAX($AJ$10:AJ8181))</f>
        <v/>
      </c>
    </row>
    <row r="8183" spans="1:36" s="85" customFormat="1" x14ac:dyDescent="0.35">
      <c r="A8183"/>
      <c r="B8183" s="3"/>
      <c r="C8183" s="3"/>
      <c r="D8183" s="3"/>
      <c r="E8183" s="4"/>
      <c r="F8183" s="40"/>
      <c r="G8183" s="4"/>
      <c r="H8183" s="14"/>
      <c r="I8183" s="4"/>
      <c r="J8183" s="4"/>
      <c r="K8183" s="3"/>
      <c r="L8183"/>
      <c r="M8183"/>
      <c r="N8183" s="40"/>
      <c r="O8183" s="40"/>
      <c r="P8183" s="40"/>
      <c r="Q8183" s="88"/>
      <c r="R8183"/>
      <c r="S8183"/>
      <c r="T8183" s="15"/>
      <c r="U8183" s="15"/>
      <c r="V8183"/>
      <c r="W8183"/>
      <c r="X8183" s="15"/>
      <c r="Y8183" s="15"/>
      <c r="Z8183"/>
      <c r="AA8183"/>
      <c r="AB8183" s="89"/>
      <c r="AC8183"/>
      <c r="AD8183"/>
      <c r="AE8183"/>
      <c r="AF8183"/>
      <c r="AG8183"/>
      <c r="AH8183" s="16" t="str">
        <f>IF(AND(B8183="Premier League",E8183="Live"),_xlfn.XLOOKUP(_xlfn.TEXTJOIN(" vs ",,C8183:D8183),Calendar!G:G,Calendar!B:B),IF(AND(B8183="Premier League",E8183="Highlights"),_xlfn.XLOOKUP(H8183,Calendar!O:O,Calendar!N:N,,-1),""))</f>
        <v/>
      </c>
      <c r="AI8183" s="61" t="str">
        <f>IF(AND(AH8183&lt;&gt;"",E8183="Live"),_xlfn.XLOOKUP(_xlfn.TEXTJOIN(" vs ",,C8183:D8183),Calendar!G:G,Calendar!K:K),"")</f>
        <v/>
      </c>
      <c r="AJ8183" s="61" t="str">
        <f>IF(AND(K8183&lt;&gt;"Match of the Day",K8183&lt;&gt;"Match of the Day 2",K8183&lt;&gt;"Match of the Day Repeat"),"",1+MAX($AJ$10:AJ8182))</f>
        <v/>
      </c>
    </row>
    <row r="8184" spans="1:36" s="85" customFormat="1" x14ac:dyDescent="0.35">
      <c r="A8184"/>
      <c r="B8184" s="3"/>
      <c r="C8184" s="3"/>
      <c r="D8184" s="3"/>
      <c r="E8184" s="4"/>
      <c r="F8184" s="40"/>
      <c r="G8184" s="4"/>
      <c r="H8184" s="14"/>
      <c r="I8184" s="4"/>
      <c r="J8184" s="4"/>
      <c r="K8184" s="3"/>
      <c r="L8184"/>
      <c r="M8184"/>
      <c r="N8184" s="40"/>
      <c r="O8184" s="40"/>
      <c r="P8184" s="40"/>
      <c r="Q8184" s="88"/>
      <c r="R8184"/>
      <c r="S8184"/>
      <c r="T8184" s="15"/>
      <c r="U8184" s="15"/>
      <c r="V8184"/>
      <c r="W8184"/>
      <c r="X8184" s="15"/>
      <c r="Y8184" s="15"/>
      <c r="Z8184"/>
      <c r="AA8184"/>
      <c r="AB8184" s="89"/>
      <c r="AC8184"/>
      <c r="AD8184"/>
      <c r="AE8184"/>
      <c r="AF8184"/>
      <c r="AG8184"/>
      <c r="AH8184" s="16" t="str">
        <f>IF(AND(B8184="Premier League",E8184="Live"),_xlfn.XLOOKUP(_xlfn.TEXTJOIN(" vs ",,C8184:D8184),Calendar!G:G,Calendar!B:B),IF(AND(B8184="Premier League",E8184="Highlights"),_xlfn.XLOOKUP(H8184,Calendar!O:O,Calendar!N:N,,-1),""))</f>
        <v/>
      </c>
      <c r="AI8184" s="61" t="str">
        <f>IF(AND(AH8184&lt;&gt;"",E8184="Live"),_xlfn.XLOOKUP(_xlfn.TEXTJOIN(" vs ",,C8184:D8184),Calendar!G:G,Calendar!K:K),"")</f>
        <v/>
      </c>
      <c r="AJ8184" s="61" t="str">
        <f>IF(AND(K8184&lt;&gt;"Match of the Day",K8184&lt;&gt;"Match of the Day 2",K8184&lt;&gt;"Match of the Day Repeat"),"",1+MAX($AJ$10:AJ8183))</f>
        <v/>
      </c>
    </row>
    <row r="8185" spans="1:36" s="85" customFormat="1" x14ac:dyDescent="0.35">
      <c r="A8185"/>
      <c r="B8185" s="3"/>
      <c r="C8185" s="3"/>
      <c r="D8185" s="3"/>
      <c r="E8185" s="4"/>
      <c r="F8185" s="40"/>
      <c r="G8185" s="4"/>
      <c r="H8185" s="14"/>
      <c r="I8185" s="4"/>
      <c r="J8185" s="4"/>
      <c r="K8185" s="3"/>
      <c r="L8185"/>
      <c r="M8185"/>
      <c r="N8185" s="40"/>
      <c r="O8185" s="40"/>
      <c r="P8185" s="40"/>
      <c r="Q8185" s="88"/>
      <c r="R8185"/>
      <c r="S8185"/>
      <c r="T8185" s="15"/>
      <c r="U8185" s="15"/>
      <c r="V8185"/>
      <c r="W8185"/>
      <c r="X8185" s="15"/>
      <c r="Y8185" s="15"/>
      <c r="Z8185"/>
      <c r="AA8185"/>
      <c r="AB8185" s="89"/>
      <c r="AC8185"/>
      <c r="AD8185"/>
      <c r="AE8185"/>
      <c r="AF8185"/>
      <c r="AG8185"/>
      <c r="AH8185" s="16" t="str">
        <f>IF(AND(B8185="Premier League",E8185="Live"),_xlfn.XLOOKUP(_xlfn.TEXTJOIN(" vs ",,C8185:D8185),Calendar!G:G,Calendar!B:B),IF(AND(B8185="Premier League",E8185="Highlights"),_xlfn.XLOOKUP(H8185,Calendar!O:O,Calendar!N:N,,-1),""))</f>
        <v/>
      </c>
      <c r="AI8185" s="61" t="str">
        <f>IF(AND(AH8185&lt;&gt;"",E8185="Live"),_xlfn.XLOOKUP(_xlfn.TEXTJOIN(" vs ",,C8185:D8185),Calendar!G:G,Calendar!K:K),"")</f>
        <v/>
      </c>
      <c r="AJ8185" s="61" t="str">
        <f>IF(AND(K8185&lt;&gt;"Match of the Day",K8185&lt;&gt;"Match of the Day 2",K8185&lt;&gt;"Match of the Day Repeat"),"",1+MAX($AJ$10:AJ8184))</f>
        <v/>
      </c>
    </row>
    <row r="8186" spans="1:36" s="85" customFormat="1" x14ac:dyDescent="0.35">
      <c r="A8186"/>
      <c r="B8186" s="3"/>
      <c r="C8186" s="3"/>
      <c r="D8186" s="3"/>
      <c r="E8186" s="4"/>
      <c r="F8186" s="40"/>
      <c r="G8186" s="4"/>
      <c r="H8186" s="14"/>
      <c r="I8186" s="4"/>
      <c r="J8186" s="4"/>
      <c r="K8186" s="3"/>
      <c r="L8186"/>
      <c r="M8186"/>
      <c r="N8186" s="40"/>
      <c r="O8186" s="40"/>
      <c r="P8186" s="40"/>
      <c r="Q8186" s="88"/>
      <c r="R8186"/>
      <c r="S8186"/>
      <c r="T8186" s="15"/>
      <c r="U8186" s="15"/>
      <c r="V8186"/>
      <c r="W8186"/>
      <c r="X8186" s="15"/>
      <c r="Y8186" s="15"/>
      <c r="Z8186"/>
      <c r="AA8186"/>
      <c r="AB8186" s="89"/>
      <c r="AC8186"/>
      <c r="AD8186"/>
      <c r="AE8186"/>
      <c r="AF8186"/>
      <c r="AG8186"/>
      <c r="AH8186" s="16" t="str">
        <f>IF(AND(B8186="Premier League",E8186="Live"),_xlfn.XLOOKUP(_xlfn.TEXTJOIN(" vs ",,C8186:D8186),Calendar!G:G,Calendar!B:B),IF(AND(B8186="Premier League",E8186="Highlights"),_xlfn.XLOOKUP(H8186,Calendar!O:O,Calendar!N:N,,-1),""))</f>
        <v/>
      </c>
      <c r="AI8186" s="61" t="str">
        <f>IF(AND(AH8186&lt;&gt;"",E8186="Live"),_xlfn.XLOOKUP(_xlfn.TEXTJOIN(" vs ",,C8186:D8186),Calendar!G:G,Calendar!K:K),"")</f>
        <v/>
      </c>
      <c r="AJ8186" s="61" t="str">
        <f>IF(AND(K8186&lt;&gt;"Match of the Day",K8186&lt;&gt;"Match of the Day 2",K8186&lt;&gt;"Match of the Day Repeat"),"",1+MAX($AJ$10:AJ8185))</f>
        <v/>
      </c>
    </row>
    <row r="8187" spans="1:36" s="85" customFormat="1" x14ac:dyDescent="0.35">
      <c r="A8187"/>
      <c r="B8187" s="3"/>
      <c r="C8187" s="3"/>
      <c r="D8187" s="3"/>
      <c r="E8187" s="4"/>
      <c r="F8187" s="40"/>
      <c r="G8187" s="4"/>
      <c r="H8187" s="14"/>
      <c r="I8187" s="4"/>
      <c r="J8187" s="4"/>
      <c r="K8187" s="3"/>
      <c r="L8187"/>
      <c r="M8187"/>
      <c r="N8187" s="40"/>
      <c r="O8187" s="40"/>
      <c r="P8187" s="40"/>
      <c r="Q8187" s="88"/>
      <c r="R8187"/>
      <c r="S8187"/>
      <c r="T8187" s="15"/>
      <c r="U8187" s="15"/>
      <c r="V8187"/>
      <c r="W8187"/>
      <c r="X8187" s="15"/>
      <c r="Y8187" s="15"/>
      <c r="Z8187"/>
      <c r="AA8187"/>
      <c r="AB8187" s="89"/>
      <c r="AC8187"/>
      <c r="AD8187"/>
      <c r="AE8187"/>
      <c r="AF8187"/>
      <c r="AG8187"/>
      <c r="AH8187" s="16" t="str">
        <f>IF(AND(B8187="Premier League",E8187="Live"),_xlfn.XLOOKUP(_xlfn.TEXTJOIN(" vs ",,C8187:D8187),Calendar!G:G,Calendar!B:B),IF(AND(B8187="Premier League",E8187="Highlights"),_xlfn.XLOOKUP(H8187,Calendar!O:O,Calendar!N:N,,-1),""))</f>
        <v/>
      </c>
      <c r="AI8187" s="61" t="str">
        <f>IF(AND(AH8187&lt;&gt;"",E8187="Live"),_xlfn.XLOOKUP(_xlfn.TEXTJOIN(" vs ",,C8187:D8187),Calendar!G:G,Calendar!K:K),"")</f>
        <v/>
      </c>
      <c r="AJ8187" s="61" t="str">
        <f>IF(AND(K8187&lt;&gt;"Match of the Day",K8187&lt;&gt;"Match of the Day 2",K8187&lt;&gt;"Match of the Day Repeat"),"",1+MAX($AJ$10:AJ8186))</f>
        <v/>
      </c>
    </row>
    <row r="8188" spans="1:36" s="85" customFormat="1" x14ac:dyDescent="0.35">
      <c r="A8188"/>
      <c r="B8188" s="3"/>
      <c r="C8188" s="3"/>
      <c r="D8188" s="3"/>
      <c r="E8188" s="4"/>
      <c r="F8188" s="40"/>
      <c r="G8188" s="4"/>
      <c r="H8188" s="14"/>
      <c r="I8188" s="4"/>
      <c r="J8188" s="4"/>
      <c r="K8188" s="3"/>
      <c r="L8188"/>
      <c r="M8188"/>
      <c r="N8188" s="40"/>
      <c r="O8188" s="40"/>
      <c r="P8188" s="40"/>
      <c r="Q8188" s="88"/>
      <c r="R8188"/>
      <c r="S8188"/>
      <c r="T8188" s="15"/>
      <c r="U8188" s="15"/>
      <c r="V8188"/>
      <c r="W8188"/>
      <c r="X8188" s="15"/>
      <c r="Y8188" s="15"/>
      <c r="Z8188"/>
      <c r="AA8188"/>
      <c r="AB8188" s="89"/>
      <c r="AC8188"/>
      <c r="AD8188"/>
      <c r="AE8188"/>
      <c r="AF8188"/>
      <c r="AG8188"/>
      <c r="AH8188" s="16" t="str">
        <f>IF(AND(B8188="Premier League",E8188="Live"),_xlfn.XLOOKUP(_xlfn.TEXTJOIN(" vs ",,C8188:D8188),Calendar!G:G,Calendar!B:B),IF(AND(B8188="Premier League",E8188="Highlights"),_xlfn.XLOOKUP(H8188,Calendar!O:O,Calendar!N:N,,-1),""))</f>
        <v/>
      </c>
      <c r="AI8188" s="61" t="str">
        <f>IF(AND(AH8188&lt;&gt;"",E8188="Live"),_xlfn.XLOOKUP(_xlfn.TEXTJOIN(" vs ",,C8188:D8188),Calendar!G:G,Calendar!K:K),"")</f>
        <v/>
      </c>
      <c r="AJ8188" s="61" t="str">
        <f>IF(AND(K8188&lt;&gt;"Match of the Day",K8188&lt;&gt;"Match of the Day 2",K8188&lt;&gt;"Match of the Day Repeat"),"",1+MAX($AJ$10:AJ8187))</f>
        <v/>
      </c>
    </row>
    <row r="8189" spans="1:36" s="85" customFormat="1" x14ac:dyDescent="0.35">
      <c r="A8189"/>
      <c r="B8189" s="3"/>
      <c r="C8189" s="3"/>
      <c r="D8189" s="3"/>
      <c r="E8189" s="4"/>
      <c r="F8189" s="40"/>
      <c r="G8189" s="4"/>
      <c r="H8189" s="14"/>
      <c r="I8189" s="4"/>
      <c r="J8189" s="4"/>
      <c r="K8189" s="3"/>
      <c r="L8189"/>
      <c r="M8189"/>
      <c r="N8189" s="40"/>
      <c r="O8189" s="40"/>
      <c r="P8189" s="40"/>
      <c r="Q8189" s="88"/>
      <c r="R8189"/>
      <c r="S8189"/>
      <c r="T8189" s="15"/>
      <c r="U8189" s="15"/>
      <c r="V8189"/>
      <c r="W8189"/>
      <c r="X8189" s="15"/>
      <c r="Y8189" s="15"/>
      <c r="Z8189"/>
      <c r="AA8189"/>
      <c r="AB8189" s="89"/>
      <c r="AC8189"/>
      <c r="AD8189"/>
      <c r="AE8189"/>
      <c r="AF8189"/>
      <c r="AG8189"/>
      <c r="AH8189" s="16" t="str">
        <f>IF(AND(B8189="Premier League",E8189="Live"),_xlfn.XLOOKUP(_xlfn.TEXTJOIN(" vs ",,C8189:D8189),Calendar!G:G,Calendar!B:B),IF(AND(B8189="Premier League",E8189="Highlights"),_xlfn.XLOOKUP(H8189,Calendar!O:O,Calendar!N:N,,-1),""))</f>
        <v/>
      </c>
      <c r="AI8189" s="61" t="str">
        <f>IF(AND(AH8189&lt;&gt;"",E8189="Live"),_xlfn.XLOOKUP(_xlfn.TEXTJOIN(" vs ",,C8189:D8189),Calendar!G:G,Calendar!K:K),"")</f>
        <v/>
      </c>
      <c r="AJ8189" s="61" t="str">
        <f>IF(AND(K8189&lt;&gt;"Match of the Day",K8189&lt;&gt;"Match of the Day 2",K8189&lt;&gt;"Match of the Day Repeat"),"",1+MAX($AJ$10:AJ8188))</f>
        <v/>
      </c>
    </row>
    <row r="8190" spans="1:36" s="85" customFormat="1" x14ac:dyDescent="0.35">
      <c r="A8190"/>
      <c r="B8190" s="3"/>
      <c r="C8190" s="3"/>
      <c r="D8190" s="3"/>
      <c r="E8190" s="4"/>
      <c r="F8190" s="40"/>
      <c r="G8190" s="4"/>
      <c r="H8190" s="14"/>
      <c r="I8190" s="4"/>
      <c r="J8190" s="4"/>
      <c r="K8190" s="3"/>
      <c r="L8190"/>
      <c r="M8190"/>
      <c r="N8190" s="40"/>
      <c r="O8190" s="40"/>
      <c r="P8190" s="40"/>
      <c r="Q8190" s="88"/>
      <c r="R8190"/>
      <c r="S8190"/>
      <c r="T8190" s="15"/>
      <c r="U8190" s="15"/>
      <c r="V8190"/>
      <c r="W8190"/>
      <c r="X8190" s="15"/>
      <c r="Y8190" s="15"/>
      <c r="Z8190"/>
      <c r="AA8190"/>
      <c r="AB8190" s="89"/>
      <c r="AC8190"/>
      <c r="AD8190"/>
      <c r="AE8190"/>
      <c r="AF8190"/>
      <c r="AG8190"/>
      <c r="AH8190" s="16" t="str">
        <f>IF(AND(B8190="Premier League",E8190="Live"),_xlfn.XLOOKUP(_xlfn.TEXTJOIN(" vs ",,C8190:D8190),Calendar!G:G,Calendar!B:B),IF(AND(B8190="Premier League",E8190="Highlights"),_xlfn.XLOOKUP(H8190,Calendar!O:O,Calendar!N:N,,-1),""))</f>
        <v/>
      </c>
      <c r="AI8190" s="61" t="str">
        <f>IF(AND(AH8190&lt;&gt;"",E8190="Live"),_xlfn.XLOOKUP(_xlfn.TEXTJOIN(" vs ",,C8190:D8190),Calendar!G:G,Calendar!K:K),"")</f>
        <v/>
      </c>
      <c r="AJ8190" s="61" t="str">
        <f>IF(AND(K8190&lt;&gt;"Match of the Day",K8190&lt;&gt;"Match of the Day 2",K8190&lt;&gt;"Match of the Day Repeat"),"",1+MAX($AJ$10:AJ8189))</f>
        <v/>
      </c>
    </row>
    <row r="8191" spans="1:36" s="85" customFormat="1" x14ac:dyDescent="0.35">
      <c r="A8191"/>
      <c r="B8191" s="3"/>
      <c r="C8191" s="3"/>
      <c r="D8191" s="3"/>
      <c r="E8191" s="4"/>
      <c r="F8191" s="40"/>
      <c r="G8191" s="4"/>
      <c r="H8191" s="14"/>
      <c r="I8191" s="4"/>
      <c r="J8191" s="4"/>
      <c r="K8191" s="3"/>
      <c r="L8191"/>
      <c r="M8191"/>
      <c r="N8191" s="40"/>
      <c r="O8191" s="40"/>
      <c r="P8191" s="40"/>
      <c r="Q8191" s="88"/>
      <c r="R8191"/>
      <c r="S8191"/>
      <c r="T8191" s="15"/>
      <c r="U8191" s="15"/>
      <c r="V8191"/>
      <c r="W8191"/>
      <c r="X8191" s="15"/>
      <c r="Y8191" s="15"/>
      <c r="Z8191"/>
      <c r="AA8191"/>
      <c r="AB8191" s="89"/>
      <c r="AC8191"/>
      <c r="AD8191"/>
      <c r="AE8191"/>
      <c r="AF8191"/>
      <c r="AG8191"/>
      <c r="AH8191" s="16" t="str">
        <f>IF(AND(B8191="Premier League",E8191="Live"),_xlfn.XLOOKUP(_xlfn.TEXTJOIN(" vs ",,C8191:D8191),Calendar!G:G,Calendar!B:B),IF(AND(B8191="Premier League",E8191="Highlights"),_xlfn.XLOOKUP(H8191,Calendar!O:O,Calendar!N:N,,-1),""))</f>
        <v/>
      </c>
      <c r="AI8191" s="61" t="str">
        <f>IF(AND(AH8191&lt;&gt;"",E8191="Live"),_xlfn.XLOOKUP(_xlfn.TEXTJOIN(" vs ",,C8191:D8191),Calendar!G:G,Calendar!K:K),"")</f>
        <v/>
      </c>
      <c r="AJ8191" s="61" t="str">
        <f>IF(AND(K8191&lt;&gt;"Match of the Day",K8191&lt;&gt;"Match of the Day 2",K8191&lt;&gt;"Match of the Day Repeat"),"",1+MAX($AJ$10:AJ8190))</f>
        <v/>
      </c>
    </row>
    <row r="8192" spans="1:36" s="85" customFormat="1" x14ac:dyDescent="0.35">
      <c r="A8192"/>
      <c r="B8192" s="3"/>
      <c r="C8192" s="3"/>
      <c r="D8192" s="3"/>
      <c r="E8192" s="4"/>
      <c r="F8192" s="40"/>
      <c r="G8192" s="4"/>
      <c r="H8192" s="14"/>
      <c r="I8192" s="4"/>
      <c r="J8192" s="4"/>
      <c r="K8192" s="3"/>
      <c r="L8192"/>
      <c r="M8192"/>
      <c r="N8192" s="40"/>
      <c r="O8192" s="40"/>
      <c r="P8192" s="40"/>
      <c r="Q8192" s="88"/>
      <c r="R8192"/>
      <c r="S8192"/>
      <c r="T8192" s="15"/>
      <c r="U8192" s="15"/>
      <c r="V8192"/>
      <c r="W8192"/>
      <c r="X8192" s="15"/>
      <c r="Y8192" s="15"/>
      <c r="Z8192"/>
      <c r="AA8192"/>
      <c r="AB8192" s="89"/>
      <c r="AC8192"/>
      <c r="AD8192"/>
      <c r="AE8192"/>
      <c r="AF8192"/>
      <c r="AG8192"/>
      <c r="AH8192" s="16" t="str">
        <f>IF(AND(B8192="Premier League",E8192="Live"),_xlfn.XLOOKUP(_xlfn.TEXTJOIN(" vs ",,C8192:D8192),Calendar!G:G,Calendar!B:B),IF(AND(B8192="Premier League",E8192="Highlights"),_xlfn.XLOOKUP(H8192,Calendar!O:O,Calendar!N:N,,-1),""))</f>
        <v/>
      </c>
      <c r="AI8192" s="61" t="str">
        <f>IF(AND(AH8192&lt;&gt;"",E8192="Live"),_xlfn.XLOOKUP(_xlfn.TEXTJOIN(" vs ",,C8192:D8192),Calendar!G:G,Calendar!K:K),"")</f>
        <v/>
      </c>
      <c r="AJ8192" s="61" t="str">
        <f>IF(AND(K8192&lt;&gt;"Match of the Day",K8192&lt;&gt;"Match of the Day 2",K8192&lt;&gt;"Match of the Day Repeat"),"",1+MAX($AJ$10:AJ8191))</f>
        <v/>
      </c>
    </row>
    <row r="8193" spans="1:36" s="85" customFormat="1" x14ac:dyDescent="0.35">
      <c r="A8193"/>
      <c r="B8193" s="3"/>
      <c r="C8193" s="3"/>
      <c r="D8193" s="3"/>
      <c r="E8193" s="4"/>
      <c r="F8193" s="40"/>
      <c r="G8193" s="4"/>
      <c r="H8193" s="14"/>
      <c r="I8193" s="4"/>
      <c r="J8193" s="4"/>
      <c r="K8193" s="3"/>
      <c r="L8193"/>
      <c r="M8193"/>
      <c r="N8193" s="40"/>
      <c r="O8193" s="40"/>
      <c r="P8193" s="40"/>
      <c r="Q8193" s="88"/>
      <c r="R8193"/>
      <c r="S8193"/>
      <c r="T8193" s="15"/>
      <c r="U8193" s="15"/>
      <c r="V8193"/>
      <c r="W8193"/>
      <c r="X8193" s="15"/>
      <c r="Y8193" s="15"/>
      <c r="Z8193"/>
      <c r="AA8193"/>
      <c r="AB8193" s="89"/>
      <c r="AC8193"/>
      <c r="AD8193"/>
      <c r="AE8193"/>
      <c r="AF8193"/>
      <c r="AG8193"/>
      <c r="AH8193" s="16" t="str">
        <f>IF(AND(B8193="Premier League",E8193="Live"),_xlfn.XLOOKUP(_xlfn.TEXTJOIN(" vs ",,C8193:D8193),Calendar!G:G,Calendar!B:B),IF(AND(B8193="Premier League",E8193="Highlights"),_xlfn.XLOOKUP(H8193,Calendar!O:O,Calendar!N:N,,-1),""))</f>
        <v/>
      </c>
      <c r="AI8193" s="61" t="str">
        <f>IF(AND(AH8193&lt;&gt;"",E8193="Live"),_xlfn.XLOOKUP(_xlfn.TEXTJOIN(" vs ",,C8193:D8193),Calendar!G:G,Calendar!K:K),"")</f>
        <v/>
      </c>
      <c r="AJ8193" s="61" t="str">
        <f>IF(AND(K8193&lt;&gt;"Match of the Day",K8193&lt;&gt;"Match of the Day 2",K8193&lt;&gt;"Match of the Day Repeat"),"",1+MAX($AJ$10:AJ8192))</f>
        <v/>
      </c>
    </row>
    <row r="8194" spans="1:36" s="85" customFormat="1" x14ac:dyDescent="0.35">
      <c r="A8194"/>
      <c r="B8194" s="3"/>
      <c r="C8194" s="3"/>
      <c r="D8194" s="3"/>
      <c r="E8194" s="4"/>
      <c r="F8194" s="40"/>
      <c r="G8194" s="4"/>
      <c r="H8194" s="14"/>
      <c r="I8194" s="4"/>
      <c r="J8194" s="4"/>
      <c r="K8194" s="3"/>
      <c r="L8194"/>
      <c r="M8194"/>
      <c r="N8194" s="40"/>
      <c r="O8194" s="40"/>
      <c r="P8194" s="40"/>
      <c r="Q8194" s="88"/>
      <c r="R8194"/>
      <c r="S8194"/>
      <c r="T8194" s="15"/>
      <c r="U8194" s="15"/>
      <c r="V8194"/>
      <c r="W8194"/>
      <c r="X8194" s="15"/>
      <c r="Y8194" s="15"/>
      <c r="Z8194"/>
      <c r="AA8194"/>
      <c r="AB8194" s="89"/>
      <c r="AC8194"/>
      <c r="AD8194"/>
      <c r="AE8194"/>
      <c r="AF8194"/>
      <c r="AG8194"/>
      <c r="AH8194" s="16" t="str">
        <f>IF(AND(B8194="Premier League",E8194="Live"),_xlfn.XLOOKUP(_xlfn.TEXTJOIN(" vs ",,C8194:D8194),Calendar!G:G,Calendar!B:B),IF(AND(B8194="Premier League",E8194="Highlights"),_xlfn.XLOOKUP(H8194,Calendar!O:O,Calendar!N:N,,-1),""))</f>
        <v/>
      </c>
      <c r="AI8194" s="61" t="str">
        <f>IF(AND(AH8194&lt;&gt;"",E8194="Live"),_xlfn.XLOOKUP(_xlfn.TEXTJOIN(" vs ",,C8194:D8194),Calendar!G:G,Calendar!K:K),"")</f>
        <v/>
      </c>
      <c r="AJ8194" s="61" t="str">
        <f>IF(AND(K8194&lt;&gt;"Match of the Day",K8194&lt;&gt;"Match of the Day 2",K8194&lt;&gt;"Match of the Day Repeat"),"",1+MAX($AJ$10:AJ8193))</f>
        <v/>
      </c>
    </row>
    <row r="8195" spans="1:36" s="85" customFormat="1" x14ac:dyDescent="0.35">
      <c r="A8195"/>
      <c r="B8195" s="3"/>
      <c r="C8195" s="3"/>
      <c r="D8195" s="3"/>
      <c r="E8195" s="4"/>
      <c r="F8195" s="40"/>
      <c r="G8195" s="4"/>
      <c r="H8195" s="14"/>
      <c r="I8195" s="4"/>
      <c r="J8195" s="4"/>
      <c r="K8195" s="3"/>
      <c r="L8195"/>
      <c r="M8195"/>
      <c r="N8195" s="40"/>
      <c r="O8195" s="40"/>
      <c r="P8195" s="40"/>
      <c r="Q8195" s="88"/>
      <c r="R8195"/>
      <c r="S8195"/>
      <c r="T8195" s="15"/>
      <c r="U8195" s="15"/>
      <c r="V8195"/>
      <c r="W8195"/>
      <c r="X8195" s="15"/>
      <c r="Y8195" s="15"/>
      <c r="Z8195"/>
      <c r="AA8195"/>
      <c r="AB8195" s="89"/>
      <c r="AC8195"/>
      <c r="AD8195"/>
      <c r="AE8195"/>
      <c r="AF8195"/>
      <c r="AG8195"/>
      <c r="AH8195" s="16" t="str">
        <f>IF(AND(B8195="Premier League",E8195="Live"),_xlfn.XLOOKUP(_xlfn.TEXTJOIN(" vs ",,C8195:D8195),Calendar!G:G,Calendar!B:B),IF(AND(B8195="Premier League",E8195="Highlights"),_xlfn.XLOOKUP(H8195,Calendar!O:O,Calendar!N:N,,-1),""))</f>
        <v/>
      </c>
      <c r="AI8195" s="61" t="str">
        <f>IF(AND(AH8195&lt;&gt;"",E8195="Live"),_xlfn.XLOOKUP(_xlfn.TEXTJOIN(" vs ",,C8195:D8195),Calendar!G:G,Calendar!K:K),"")</f>
        <v/>
      </c>
      <c r="AJ8195" s="61" t="str">
        <f>IF(AND(K8195&lt;&gt;"Match of the Day",K8195&lt;&gt;"Match of the Day 2",K8195&lt;&gt;"Match of the Day Repeat"),"",1+MAX($AJ$10:AJ8194))</f>
        <v/>
      </c>
    </row>
    <row r="8196" spans="1:36" s="85" customFormat="1" x14ac:dyDescent="0.35">
      <c r="A8196"/>
      <c r="B8196" s="3"/>
      <c r="C8196" s="3"/>
      <c r="D8196" s="3"/>
      <c r="E8196" s="4"/>
      <c r="F8196" s="40"/>
      <c r="G8196" s="4"/>
      <c r="H8196" s="14"/>
      <c r="I8196" s="4"/>
      <c r="J8196" s="4"/>
      <c r="K8196" s="3"/>
      <c r="L8196"/>
      <c r="M8196"/>
      <c r="N8196" s="40"/>
      <c r="O8196" s="40"/>
      <c r="P8196" s="40"/>
      <c r="Q8196" s="88"/>
      <c r="R8196"/>
      <c r="S8196"/>
      <c r="T8196" s="15"/>
      <c r="U8196" s="15"/>
      <c r="V8196"/>
      <c r="W8196"/>
      <c r="X8196" s="15"/>
      <c r="Y8196" s="15"/>
      <c r="Z8196"/>
      <c r="AA8196"/>
      <c r="AB8196" s="89"/>
      <c r="AC8196"/>
      <c r="AD8196"/>
      <c r="AE8196"/>
      <c r="AF8196"/>
      <c r="AG8196"/>
      <c r="AH8196" s="16" t="str">
        <f>IF(AND(B8196="Premier League",E8196="Live"),_xlfn.XLOOKUP(_xlfn.TEXTJOIN(" vs ",,C8196:D8196),Calendar!G:G,Calendar!B:B),IF(AND(B8196="Premier League",E8196="Highlights"),_xlfn.XLOOKUP(H8196,Calendar!O:O,Calendar!N:N,,-1),""))</f>
        <v/>
      </c>
      <c r="AI8196" s="61" t="str">
        <f>IF(AND(AH8196&lt;&gt;"",E8196="Live"),_xlfn.XLOOKUP(_xlfn.TEXTJOIN(" vs ",,C8196:D8196),Calendar!G:G,Calendar!K:K),"")</f>
        <v/>
      </c>
      <c r="AJ8196" s="61" t="str">
        <f>IF(AND(K8196&lt;&gt;"Match of the Day",K8196&lt;&gt;"Match of the Day 2",K8196&lt;&gt;"Match of the Day Repeat"),"",1+MAX($AJ$10:AJ8195))</f>
        <v/>
      </c>
    </row>
    <row r="8197" spans="1:36" s="85" customFormat="1" x14ac:dyDescent="0.35">
      <c r="A8197"/>
      <c r="B8197" s="3"/>
      <c r="C8197" s="3"/>
      <c r="D8197" s="3"/>
      <c r="E8197" s="4"/>
      <c r="F8197" s="40"/>
      <c r="G8197" s="4"/>
      <c r="H8197" s="14"/>
      <c r="I8197" s="4"/>
      <c r="J8197" s="4"/>
      <c r="K8197" s="3"/>
      <c r="L8197"/>
      <c r="M8197"/>
      <c r="N8197" s="40"/>
      <c r="O8197" s="40"/>
      <c r="P8197" s="40"/>
      <c r="Q8197" s="88"/>
      <c r="R8197"/>
      <c r="S8197"/>
      <c r="T8197" s="15"/>
      <c r="U8197" s="15"/>
      <c r="V8197"/>
      <c r="W8197"/>
      <c r="X8197" s="15"/>
      <c r="Y8197" s="15"/>
      <c r="Z8197"/>
      <c r="AA8197"/>
      <c r="AB8197" s="89"/>
      <c r="AC8197"/>
      <c r="AD8197"/>
      <c r="AE8197"/>
      <c r="AF8197"/>
      <c r="AG8197"/>
      <c r="AH8197" s="16" t="str">
        <f>IF(AND(B8197="Premier League",E8197="Live"),_xlfn.XLOOKUP(_xlfn.TEXTJOIN(" vs ",,C8197:D8197),Calendar!G:G,Calendar!B:B),IF(AND(B8197="Premier League",E8197="Highlights"),_xlfn.XLOOKUP(H8197,Calendar!O:O,Calendar!N:N,,-1),""))</f>
        <v/>
      </c>
      <c r="AI8197" s="61" t="str">
        <f>IF(AND(AH8197&lt;&gt;"",E8197="Live"),_xlfn.XLOOKUP(_xlfn.TEXTJOIN(" vs ",,C8197:D8197),Calendar!G:G,Calendar!K:K),"")</f>
        <v/>
      </c>
      <c r="AJ8197" s="61" t="str">
        <f>IF(AND(K8197&lt;&gt;"Match of the Day",K8197&lt;&gt;"Match of the Day 2",K8197&lt;&gt;"Match of the Day Repeat"),"",1+MAX($AJ$10:AJ8196))</f>
        <v/>
      </c>
    </row>
    <row r="8198" spans="1:36" s="85" customFormat="1" x14ac:dyDescent="0.35">
      <c r="A8198"/>
      <c r="B8198" s="3"/>
      <c r="C8198" s="3"/>
      <c r="D8198" s="3"/>
      <c r="E8198" s="4"/>
      <c r="F8198" s="40"/>
      <c r="G8198" s="4"/>
      <c r="H8198" s="14"/>
      <c r="I8198" s="4"/>
      <c r="J8198" s="4"/>
      <c r="K8198" s="3"/>
      <c r="L8198"/>
      <c r="M8198"/>
      <c r="N8198" s="40"/>
      <c r="O8198" s="40"/>
      <c r="P8198" s="40"/>
      <c r="Q8198" s="88"/>
      <c r="R8198"/>
      <c r="S8198"/>
      <c r="T8198" s="15"/>
      <c r="U8198" s="15"/>
      <c r="V8198"/>
      <c r="W8198"/>
      <c r="X8198" s="15"/>
      <c r="Y8198" s="15"/>
      <c r="Z8198"/>
      <c r="AA8198"/>
      <c r="AB8198" s="89"/>
      <c r="AC8198"/>
      <c r="AD8198"/>
      <c r="AE8198"/>
      <c r="AF8198"/>
      <c r="AG8198"/>
      <c r="AH8198" s="16" t="str">
        <f>IF(AND(B8198="Premier League",E8198="Live"),_xlfn.XLOOKUP(_xlfn.TEXTJOIN(" vs ",,C8198:D8198),Calendar!G:G,Calendar!B:B),IF(AND(B8198="Premier League",E8198="Highlights"),_xlfn.XLOOKUP(H8198,Calendar!O:O,Calendar!N:N,,-1),""))</f>
        <v/>
      </c>
      <c r="AI8198" s="61" t="str">
        <f>IF(AND(AH8198&lt;&gt;"",E8198="Live"),_xlfn.XLOOKUP(_xlfn.TEXTJOIN(" vs ",,C8198:D8198),Calendar!G:G,Calendar!K:K),"")</f>
        <v/>
      </c>
      <c r="AJ8198" s="61" t="str">
        <f>IF(AND(K8198&lt;&gt;"Match of the Day",K8198&lt;&gt;"Match of the Day 2",K8198&lt;&gt;"Match of the Day Repeat"),"",1+MAX($AJ$10:AJ8197))</f>
        <v/>
      </c>
    </row>
    <row r="8199" spans="1:36" s="85" customFormat="1" x14ac:dyDescent="0.35">
      <c r="A8199"/>
      <c r="B8199" s="3"/>
      <c r="C8199" s="3"/>
      <c r="D8199" s="3"/>
      <c r="E8199" s="4"/>
      <c r="F8199" s="40"/>
      <c r="G8199" s="4"/>
      <c r="H8199" s="14"/>
      <c r="I8199" s="4"/>
      <c r="J8199" s="4"/>
      <c r="K8199" s="3"/>
      <c r="L8199"/>
      <c r="M8199"/>
      <c r="N8199" s="40"/>
      <c r="O8199" s="40"/>
      <c r="P8199" s="40"/>
      <c r="Q8199" s="88"/>
      <c r="R8199"/>
      <c r="S8199"/>
      <c r="T8199" s="15"/>
      <c r="U8199" s="15"/>
      <c r="V8199"/>
      <c r="W8199"/>
      <c r="X8199" s="15"/>
      <c r="Y8199" s="15"/>
      <c r="Z8199"/>
      <c r="AA8199"/>
      <c r="AB8199" s="89"/>
      <c r="AC8199"/>
      <c r="AD8199"/>
      <c r="AE8199"/>
      <c r="AF8199"/>
      <c r="AG8199"/>
      <c r="AH8199" s="16" t="str">
        <f>IF(AND(B8199="Premier League",E8199="Live"),_xlfn.XLOOKUP(_xlfn.TEXTJOIN(" vs ",,C8199:D8199),Calendar!G:G,Calendar!B:B),IF(AND(B8199="Premier League",E8199="Highlights"),_xlfn.XLOOKUP(H8199,Calendar!O:O,Calendar!N:N,,-1),""))</f>
        <v/>
      </c>
      <c r="AI8199" s="61" t="str">
        <f>IF(AND(AH8199&lt;&gt;"",E8199="Live"),_xlfn.XLOOKUP(_xlfn.TEXTJOIN(" vs ",,C8199:D8199),Calendar!G:G,Calendar!K:K),"")</f>
        <v/>
      </c>
      <c r="AJ8199" s="61" t="str">
        <f>IF(AND(K8199&lt;&gt;"Match of the Day",K8199&lt;&gt;"Match of the Day 2",K8199&lt;&gt;"Match of the Day Repeat"),"",1+MAX($AJ$10:AJ8198))</f>
        <v/>
      </c>
    </row>
    <row r="8200" spans="1:36" s="85" customFormat="1" x14ac:dyDescent="0.35">
      <c r="A8200"/>
      <c r="B8200" s="3"/>
      <c r="C8200" s="3"/>
      <c r="D8200" s="3"/>
      <c r="E8200" s="4"/>
      <c r="F8200" s="40"/>
      <c r="G8200" s="4"/>
      <c r="H8200" s="14"/>
      <c r="I8200" s="4"/>
      <c r="J8200" s="4"/>
      <c r="K8200" s="3"/>
      <c r="L8200"/>
      <c r="M8200"/>
      <c r="N8200" s="40"/>
      <c r="O8200" s="40"/>
      <c r="P8200" s="40"/>
      <c r="Q8200" s="88"/>
      <c r="R8200"/>
      <c r="S8200"/>
      <c r="T8200" s="15"/>
      <c r="U8200" s="15"/>
      <c r="V8200"/>
      <c r="W8200"/>
      <c r="X8200" s="15"/>
      <c r="Y8200" s="15"/>
      <c r="Z8200"/>
      <c r="AA8200"/>
      <c r="AB8200" s="89"/>
      <c r="AC8200"/>
      <c r="AD8200"/>
      <c r="AE8200"/>
      <c r="AF8200"/>
      <c r="AG8200"/>
      <c r="AH8200" s="16" t="str">
        <f>IF(AND(B8200="Premier League",E8200="Live"),_xlfn.XLOOKUP(_xlfn.TEXTJOIN(" vs ",,C8200:D8200),Calendar!G:G,Calendar!B:B),IF(AND(B8200="Premier League",E8200="Highlights"),_xlfn.XLOOKUP(H8200,Calendar!O:O,Calendar!N:N,,-1),""))</f>
        <v/>
      </c>
      <c r="AI8200" s="61" t="str">
        <f>IF(AND(AH8200&lt;&gt;"",E8200="Live"),_xlfn.XLOOKUP(_xlfn.TEXTJOIN(" vs ",,C8200:D8200),Calendar!G:G,Calendar!K:K),"")</f>
        <v/>
      </c>
      <c r="AJ8200" s="61" t="str">
        <f>IF(AND(K8200&lt;&gt;"Match of the Day",K8200&lt;&gt;"Match of the Day 2",K8200&lt;&gt;"Match of the Day Repeat"),"",1+MAX($AJ$10:AJ8199))</f>
        <v/>
      </c>
    </row>
    <row r="8201" spans="1:36" s="85" customFormat="1" x14ac:dyDescent="0.35">
      <c r="A8201"/>
      <c r="B8201" s="3"/>
      <c r="C8201" s="3"/>
      <c r="D8201" s="3"/>
      <c r="E8201" s="4"/>
      <c r="F8201" s="40"/>
      <c r="G8201" s="4"/>
      <c r="H8201" s="14"/>
      <c r="I8201" s="4"/>
      <c r="J8201" s="4"/>
      <c r="K8201" s="3"/>
      <c r="L8201"/>
      <c r="M8201"/>
      <c r="N8201" s="40"/>
      <c r="O8201" s="40"/>
      <c r="P8201" s="40"/>
      <c r="Q8201" s="88"/>
      <c r="R8201"/>
      <c r="S8201"/>
      <c r="T8201" s="15"/>
      <c r="U8201" s="15"/>
      <c r="V8201"/>
      <c r="W8201"/>
      <c r="X8201" s="15"/>
      <c r="Y8201" s="15"/>
      <c r="Z8201"/>
      <c r="AA8201"/>
      <c r="AB8201" s="89"/>
      <c r="AC8201"/>
      <c r="AD8201"/>
      <c r="AE8201"/>
      <c r="AF8201"/>
      <c r="AG8201"/>
      <c r="AH8201" s="16" t="str">
        <f>IF(AND(B8201="Premier League",E8201="Live"),_xlfn.XLOOKUP(_xlfn.TEXTJOIN(" vs ",,C8201:D8201),Calendar!G:G,Calendar!B:B),IF(AND(B8201="Premier League",E8201="Highlights"),_xlfn.XLOOKUP(H8201,Calendar!O:O,Calendar!N:N,,-1),""))</f>
        <v/>
      </c>
      <c r="AI8201" s="61" t="str">
        <f>IF(AND(AH8201&lt;&gt;"",E8201="Live"),_xlfn.XLOOKUP(_xlfn.TEXTJOIN(" vs ",,C8201:D8201),Calendar!G:G,Calendar!K:K),"")</f>
        <v/>
      </c>
      <c r="AJ8201" s="61" t="str">
        <f>IF(AND(K8201&lt;&gt;"Match of the Day",K8201&lt;&gt;"Match of the Day 2",K8201&lt;&gt;"Match of the Day Repeat"),"",1+MAX($AJ$10:AJ8200))</f>
        <v/>
      </c>
    </row>
    <row r="8202" spans="1:36" s="85" customFormat="1" x14ac:dyDescent="0.35">
      <c r="A8202"/>
      <c r="B8202" s="3"/>
      <c r="C8202" s="3"/>
      <c r="D8202" s="3"/>
      <c r="E8202" s="4"/>
      <c r="F8202" s="40"/>
      <c r="G8202" s="4"/>
      <c r="H8202" s="14"/>
      <c r="I8202" s="4"/>
      <c r="J8202" s="4"/>
      <c r="K8202" s="3"/>
      <c r="L8202"/>
      <c r="M8202"/>
      <c r="N8202" s="40"/>
      <c r="O8202" s="40"/>
      <c r="P8202" s="40"/>
      <c r="Q8202" s="88"/>
      <c r="R8202"/>
      <c r="S8202"/>
      <c r="T8202" s="15"/>
      <c r="U8202" s="15"/>
      <c r="V8202"/>
      <c r="W8202"/>
      <c r="X8202" s="15"/>
      <c r="Y8202" s="15"/>
      <c r="Z8202"/>
      <c r="AA8202"/>
      <c r="AB8202" s="89"/>
      <c r="AC8202"/>
      <c r="AD8202"/>
      <c r="AE8202"/>
      <c r="AF8202"/>
      <c r="AG8202"/>
      <c r="AH8202" s="16" t="str">
        <f>IF(AND(B8202="Premier League",E8202="Live"),_xlfn.XLOOKUP(_xlfn.TEXTJOIN(" vs ",,C8202:D8202),Calendar!G:G,Calendar!B:B),IF(AND(B8202="Premier League",E8202="Highlights"),_xlfn.XLOOKUP(H8202,Calendar!O:O,Calendar!N:N,,-1),""))</f>
        <v/>
      </c>
      <c r="AI8202" s="61" t="str">
        <f>IF(AND(AH8202&lt;&gt;"",E8202="Live"),_xlfn.XLOOKUP(_xlfn.TEXTJOIN(" vs ",,C8202:D8202),Calendar!G:G,Calendar!K:K),"")</f>
        <v/>
      </c>
      <c r="AJ8202" s="61" t="str">
        <f>IF(AND(K8202&lt;&gt;"Match of the Day",K8202&lt;&gt;"Match of the Day 2",K8202&lt;&gt;"Match of the Day Repeat"),"",1+MAX($AJ$10:AJ8201))</f>
        <v/>
      </c>
    </row>
    <row r="8203" spans="1:36" s="85" customFormat="1" x14ac:dyDescent="0.35">
      <c r="A8203"/>
      <c r="B8203" s="3"/>
      <c r="C8203" s="3"/>
      <c r="D8203" s="3"/>
      <c r="E8203" s="4"/>
      <c r="F8203" s="40"/>
      <c r="G8203" s="4"/>
      <c r="H8203" s="14"/>
      <c r="I8203" s="4"/>
      <c r="J8203" s="4"/>
      <c r="K8203" s="3"/>
      <c r="L8203"/>
      <c r="M8203"/>
      <c r="N8203" s="40"/>
      <c r="O8203" s="40"/>
      <c r="P8203" s="40"/>
      <c r="Q8203" s="88"/>
      <c r="R8203"/>
      <c r="S8203"/>
      <c r="T8203" s="15"/>
      <c r="U8203" s="15"/>
      <c r="V8203"/>
      <c r="W8203"/>
      <c r="X8203" s="15"/>
      <c r="Y8203" s="15"/>
      <c r="Z8203"/>
      <c r="AA8203"/>
      <c r="AB8203" s="89"/>
      <c r="AC8203"/>
      <c r="AD8203"/>
      <c r="AE8203"/>
      <c r="AF8203"/>
      <c r="AG8203"/>
      <c r="AH8203" s="16" t="str">
        <f>IF(AND(B8203="Premier League",E8203="Live"),_xlfn.XLOOKUP(_xlfn.TEXTJOIN(" vs ",,C8203:D8203),Calendar!G:G,Calendar!B:B),IF(AND(B8203="Premier League",E8203="Highlights"),_xlfn.XLOOKUP(H8203,Calendar!O:O,Calendar!N:N,,-1),""))</f>
        <v/>
      </c>
      <c r="AI8203" s="61" t="str">
        <f>IF(AND(AH8203&lt;&gt;"",E8203="Live"),_xlfn.XLOOKUP(_xlfn.TEXTJOIN(" vs ",,C8203:D8203),Calendar!G:G,Calendar!K:K),"")</f>
        <v/>
      </c>
      <c r="AJ8203" s="61" t="str">
        <f>IF(AND(K8203&lt;&gt;"Match of the Day",K8203&lt;&gt;"Match of the Day 2",K8203&lt;&gt;"Match of the Day Repeat"),"",1+MAX($AJ$10:AJ8202))</f>
        <v/>
      </c>
    </row>
    <row r="8204" spans="1:36" s="85" customFormat="1" x14ac:dyDescent="0.35">
      <c r="A8204"/>
      <c r="B8204" s="3"/>
      <c r="C8204" s="3"/>
      <c r="D8204" s="3"/>
      <c r="E8204" s="4"/>
      <c r="F8204" s="40"/>
      <c r="G8204" s="4"/>
      <c r="H8204" s="14"/>
      <c r="I8204" s="4"/>
      <c r="J8204" s="4"/>
      <c r="K8204" s="3"/>
      <c r="L8204"/>
      <c r="M8204"/>
      <c r="N8204" s="40"/>
      <c r="O8204" s="40"/>
      <c r="P8204" s="40"/>
      <c r="Q8204" s="88"/>
      <c r="R8204"/>
      <c r="S8204"/>
      <c r="T8204" s="15"/>
      <c r="U8204" s="15"/>
      <c r="V8204"/>
      <c r="W8204"/>
      <c r="X8204" s="15"/>
      <c r="Y8204" s="15"/>
      <c r="Z8204"/>
      <c r="AA8204"/>
      <c r="AB8204" s="89"/>
      <c r="AC8204"/>
      <c r="AD8204"/>
      <c r="AE8204"/>
      <c r="AF8204"/>
      <c r="AG8204"/>
      <c r="AH8204" s="16" t="str">
        <f>IF(AND(B8204="Premier League",E8204="Live"),_xlfn.XLOOKUP(_xlfn.TEXTJOIN(" vs ",,C8204:D8204),Calendar!G:G,Calendar!B:B),IF(AND(B8204="Premier League",E8204="Highlights"),_xlfn.XLOOKUP(H8204,Calendar!O:O,Calendar!N:N,,-1),""))</f>
        <v/>
      </c>
      <c r="AI8204" s="61" t="str">
        <f>IF(AND(AH8204&lt;&gt;"",E8204="Live"),_xlfn.XLOOKUP(_xlfn.TEXTJOIN(" vs ",,C8204:D8204),Calendar!G:G,Calendar!K:K),"")</f>
        <v/>
      </c>
      <c r="AJ8204" s="61" t="str">
        <f>IF(AND(K8204&lt;&gt;"Match of the Day",K8204&lt;&gt;"Match of the Day 2",K8204&lt;&gt;"Match of the Day Repeat"),"",1+MAX($AJ$10:AJ8203))</f>
        <v/>
      </c>
    </row>
    <row r="8205" spans="1:36" s="85" customFormat="1" x14ac:dyDescent="0.35">
      <c r="A8205"/>
      <c r="B8205" s="3"/>
      <c r="C8205" s="3"/>
      <c r="D8205" s="3"/>
      <c r="E8205" s="4"/>
      <c r="F8205" s="40"/>
      <c r="G8205" s="4"/>
      <c r="H8205" s="14"/>
      <c r="I8205" s="4"/>
      <c r="J8205" s="4"/>
      <c r="K8205" s="3"/>
      <c r="L8205"/>
      <c r="M8205"/>
      <c r="N8205" s="40"/>
      <c r="O8205" s="40"/>
      <c r="P8205" s="40"/>
      <c r="Q8205" s="88"/>
      <c r="R8205"/>
      <c r="S8205"/>
      <c r="T8205" s="15"/>
      <c r="U8205" s="15"/>
      <c r="V8205"/>
      <c r="W8205"/>
      <c r="X8205" s="15"/>
      <c r="Y8205" s="15"/>
      <c r="Z8205"/>
      <c r="AA8205"/>
      <c r="AB8205" s="89"/>
      <c r="AC8205"/>
      <c r="AD8205"/>
      <c r="AE8205"/>
      <c r="AF8205"/>
      <c r="AG8205"/>
      <c r="AH8205" s="16" t="str">
        <f>IF(AND(B8205="Premier League",E8205="Live"),_xlfn.XLOOKUP(_xlfn.TEXTJOIN(" vs ",,C8205:D8205),Calendar!G:G,Calendar!B:B),IF(AND(B8205="Premier League",E8205="Highlights"),_xlfn.XLOOKUP(H8205,Calendar!O:O,Calendar!N:N,,-1),""))</f>
        <v/>
      </c>
      <c r="AI8205" s="61" t="str">
        <f>IF(AND(AH8205&lt;&gt;"",E8205="Live"),_xlfn.XLOOKUP(_xlfn.TEXTJOIN(" vs ",,C8205:D8205),Calendar!G:G,Calendar!K:K),"")</f>
        <v/>
      </c>
      <c r="AJ8205" s="61" t="str">
        <f>IF(AND(K8205&lt;&gt;"Match of the Day",K8205&lt;&gt;"Match of the Day 2",K8205&lt;&gt;"Match of the Day Repeat"),"",1+MAX($AJ$10:AJ8204))</f>
        <v/>
      </c>
    </row>
    <row r="8206" spans="1:36" s="85" customFormat="1" x14ac:dyDescent="0.35">
      <c r="A8206"/>
      <c r="B8206" s="3"/>
      <c r="C8206" s="3"/>
      <c r="D8206" s="3"/>
      <c r="E8206" s="4"/>
      <c r="F8206" s="40"/>
      <c r="G8206" s="4"/>
      <c r="H8206" s="14"/>
      <c r="I8206" s="4"/>
      <c r="J8206" s="4"/>
      <c r="K8206" s="3"/>
      <c r="L8206"/>
      <c r="M8206"/>
      <c r="N8206" s="40"/>
      <c r="O8206" s="40"/>
      <c r="P8206" s="40"/>
      <c r="Q8206" s="88"/>
      <c r="R8206"/>
      <c r="S8206"/>
      <c r="T8206" s="15"/>
      <c r="U8206" s="15"/>
      <c r="V8206"/>
      <c r="W8206"/>
      <c r="X8206" s="15"/>
      <c r="Y8206" s="15"/>
      <c r="Z8206"/>
      <c r="AA8206"/>
      <c r="AB8206" s="89"/>
      <c r="AC8206"/>
      <c r="AD8206"/>
      <c r="AE8206"/>
      <c r="AF8206"/>
      <c r="AG8206"/>
      <c r="AH8206" s="16" t="str">
        <f>IF(AND(B8206="Premier League",E8206="Live"),_xlfn.XLOOKUP(_xlfn.TEXTJOIN(" vs ",,C8206:D8206),Calendar!G:G,Calendar!B:B),IF(AND(B8206="Premier League",E8206="Highlights"),_xlfn.XLOOKUP(H8206,Calendar!O:O,Calendar!N:N,,-1),""))</f>
        <v/>
      </c>
      <c r="AI8206" s="61" t="str">
        <f>IF(AND(AH8206&lt;&gt;"",E8206="Live"),_xlfn.XLOOKUP(_xlfn.TEXTJOIN(" vs ",,C8206:D8206),Calendar!G:G,Calendar!K:K),"")</f>
        <v/>
      </c>
      <c r="AJ8206" s="61" t="str">
        <f>IF(AND(K8206&lt;&gt;"Match of the Day",K8206&lt;&gt;"Match of the Day 2",K8206&lt;&gt;"Match of the Day Repeat"),"",1+MAX($AJ$10:AJ8205))</f>
        <v/>
      </c>
    </row>
    <row r="8207" spans="1:36" s="85" customFormat="1" x14ac:dyDescent="0.35">
      <c r="A8207"/>
      <c r="B8207" s="3"/>
      <c r="C8207" s="3"/>
      <c r="D8207" s="3"/>
      <c r="E8207" s="4"/>
      <c r="F8207" s="40"/>
      <c r="G8207" s="4"/>
      <c r="H8207" s="14"/>
      <c r="I8207" s="4"/>
      <c r="J8207" s="4"/>
      <c r="K8207" s="3"/>
      <c r="L8207"/>
      <c r="M8207"/>
      <c r="N8207" s="40"/>
      <c r="O8207" s="40"/>
      <c r="P8207" s="40"/>
      <c r="Q8207" s="88"/>
      <c r="R8207"/>
      <c r="S8207"/>
      <c r="T8207" s="15"/>
      <c r="U8207" s="15"/>
      <c r="V8207"/>
      <c r="W8207"/>
      <c r="X8207" s="15"/>
      <c r="Y8207" s="15"/>
      <c r="Z8207"/>
      <c r="AA8207"/>
      <c r="AB8207" s="89"/>
      <c r="AC8207"/>
      <c r="AD8207"/>
      <c r="AE8207"/>
      <c r="AF8207"/>
      <c r="AG8207"/>
      <c r="AH8207" s="16" t="str">
        <f>IF(AND(B8207="Premier League",E8207="Live"),_xlfn.XLOOKUP(_xlfn.TEXTJOIN(" vs ",,C8207:D8207),Calendar!G:G,Calendar!B:B),IF(AND(B8207="Premier League",E8207="Highlights"),_xlfn.XLOOKUP(H8207,Calendar!O:O,Calendar!N:N,,-1),""))</f>
        <v/>
      </c>
      <c r="AI8207" s="61" t="str">
        <f>IF(AND(AH8207&lt;&gt;"",E8207="Live"),_xlfn.XLOOKUP(_xlfn.TEXTJOIN(" vs ",,C8207:D8207),Calendar!G:G,Calendar!K:K),"")</f>
        <v/>
      </c>
      <c r="AJ8207" s="61" t="str">
        <f>IF(AND(K8207&lt;&gt;"Match of the Day",K8207&lt;&gt;"Match of the Day 2",K8207&lt;&gt;"Match of the Day Repeat"),"",1+MAX($AJ$10:AJ8206))</f>
        <v/>
      </c>
    </row>
    <row r="8208" spans="1:36" s="85" customFormat="1" x14ac:dyDescent="0.35">
      <c r="A8208"/>
      <c r="B8208" s="3"/>
      <c r="C8208" s="3"/>
      <c r="D8208" s="3"/>
      <c r="E8208" s="4"/>
      <c r="F8208" s="40"/>
      <c r="G8208" s="4"/>
      <c r="H8208" s="14"/>
      <c r="I8208" s="4"/>
      <c r="J8208" s="4"/>
      <c r="K8208" s="3"/>
      <c r="L8208"/>
      <c r="M8208"/>
      <c r="N8208" s="40"/>
      <c r="O8208" s="40"/>
      <c r="P8208" s="40"/>
      <c r="Q8208" s="88"/>
      <c r="R8208"/>
      <c r="S8208"/>
      <c r="T8208" s="15"/>
      <c r="U8208" s="15"/>
      <c r="V8208"/>
      <c r="W8208"/>
      <c r="X8208" s="15"/>
      <c r="Y8208" s="15"/>
      <c r="Z8208"/>
      <c r="AA8208"/>
      <c r="AB8208" s="89"/>
      <c r="AC8208"/>
      <c r="AD8208"/>
      <c r="AE8208"/>
      <c r="AF8208"/>
      <c r="AG8208"/>
      <c r="AH8208" s="16" t="str">
        <f>IF(AND(B8208="Premier League",E8208="Live"),_xlfn.XLOOKUP(_xlfn.TEXTJOIN(" vs ",,C8208:D8208),Calendar!G:G,Calendar!B:B),IF(AND(B8208="Premier League",E8208="Highlights"),_xlfn.XLOOKUP(H8208,Calendar!O:O,Calendar!N:N,,-1),""))</f>
        <v/>
      </c>
      <c r="AI8208" s="61" t="str">
        <f>IF(AND(AH8208&lt;&gt;"",E8208="Live"),_xlfn.XLOOKUP(_xlfn.TEXTJOIN(" vs ",,C8208:D8208),Calendar!G:G,Calendar!K:K),"")</f>
        <v/>
      </c>
      <c r="AJ8208" s="61" t="str">
        <f>IF(AND(K8208&lt;&gt;"Match of the Day",K8208&lt;&gt;"Match of the Day 2",K8208&lt;&gt;"Match of the Day Repeat"),"",1+MAX($AJ$10:AJ8207))</f>
        <v/>
      </c>
    </row>
    <row r="8209" spans="1:36" s="85" customFormat="1" x14ac:dyDescent="0.35">
      <c r="A8209"/>
      <c r="B8209" s="3"/>
      <c r="C8209" s="3"/>
      <c r="D8209" s="3"/>
      <c r="E8209" s="4"/>
      <c r="F8209" s="40"/>
      <c r="G8209" s="4"/>
      <c r="H8209" s="14"/>
      <c r="I8209" s="4"/>
      <c r="J8209" s="4"/>
      <c r="K8209" s="3"/>
      <c r="L8209"/>
      <c r="M8209"/>
      <c r="N8209" s="40"/>
      <c r="O8209" s="40"/>
      <c r="P8209" s="40"/>
      <c r="Q8209" s="88"/>
      <c r="R8209"/>
      <c r="S8209"/>
      <c r="T8209" s="15"/>
      <c r="U8209" s="15"/>
      <c r="V8209"/>
      <c r="W8209"/>
      <c r="X8209" s="15"/>
      <c r="Y8209" s="15"/>
      <c r="Z8209"/>
      <c r="AA8209"/>
      <c r="AB8209" s="89"/>
      <c r="AC8209"/>
      <c r="AD8209"/>
      <c r="AE8209"/>
      <c r="AF8209"/>
      <c r="AG8209"/>
      <c r="AH8209" s="16" t="str">
        <f>IF(AND(B8209="Premier League",E8209="Live"),_xlfn.XLOOKUP(_xlfn.TEXTJOIN(" vs ",,C8209:D8209),Calendar!G:G,Calendar!B:B),IF(AND(B8209="Premier League",E8209="Highlights"),_xlfn.XLOOKUP(H8209,Calendar!O:O,Calendar!N:N,,-1),""))</f>
        <v/>
      </c>
      <c r="AI8209" s="61" t="str">
        <f>IF(AND(AH8209&lt;&gt;"",E8209="Live"),_xlfn.XLOOKUP(_xlfn.TEXTJOIN(" vs ",,C8209:D8209),Calendar!G:G,Calendar!K:K),"")</f>
        <v/>
      </c>
      <c r="AJ8209" s="61" t="str">
        <f>IF(AND(K8209&lt;&gt;"Match of the Day",K8209&lt;&gt;"Match of the Day 2",K8209&lt;&gt;"Match of the Day Repeat"),"",1+MAX($AJ$10:AJ8208))</f>
        <v/>
      </c>
    </row>
    <row r="8210" spans="1:36" s="85" customFormat="1" x14ac:dyDescent="0.35">
      <c r="A8210"/>
      <c r="B8210" s="3"/>
      <c r="C8210" s="3"/>
      <c r="D8210" s="3"/>
      <c r="E8210" s="4"/>
      <c r="F8210" s="40"/>
      <c r="G8210" s="4"/>
      <c r="H8210" s="14"/>
      <c r="I8210" s="4"/>
      <c r="J8210" s="4"/>
      <c r="K8210" s="3"/>
      <c r="L8210"/>
      <c r="M8210"/>
      <c r="N8210" s="40"/>
      <c r="O8210" s="40"/>
      <c r="P8210" s="40"/>
      <c r="Q8210" s="88"/>
      <c r="R8210"/>
      <c r="S8210"/>
      <c r="T8210" s="15"/>
      <c r="U8210" s="15"/>
      <c r="V8210"/>
      <c r="W8210"/>
      <c r="X8210" s="15"/>
      <c r="Y8210" s="15"/>
      <c r="Z8210"/>
      <c r="AA8210"/>
      <c r="AB8210" s="89"/>
      <c r="AC8210"/>
      <c r="AD8210"/>
      <c r="AE8210"/>
      <c r="AF8210"/>
      <c r="AG8210"/>
      <c r="AH8210" s="16" t="str">
        <f>IF(AND(B8210="Premier League",E8210="Live"),_xlfn.XLOOKUP(_xlfn.TEXTJOIN(" vs ",,C8210:D8210),Calendar!G:G,Calendar!B:B),IF(AND(B8210="Premier League",E8210="Highlights"),_xlfn.XLOOKUP(H8210,Calendar!O:O,Calendar!N:N,,-1),""))</f>
        <v/>
      </c>
      <c r="AI8210" s="61" t="str">
        <f>IF(AND(AH8210&lt;&gt;"",E8210="Live"),_xlfn.XLOOKUP(_xlfn.TEXTJOIN(" vs ",,C8210:D8210),Calendar!G:G,Calendar!K:K),"")</f>
        <v/>
      </c>
      <c r="AJ8210" s="61" t="str">
        <f>IF(AND(K8210&lt;&gt;"Match of the Day",K8210&lt;&gt;"Match of the Day 2",K8210&lt;&gt;"Match of the Day Repeat"),"",1+MAX($AJ$10:AJ8209))</f>
        <v/>
      </c>
    </row>
    <row r="8211" spans="1:36" s="85" customFormat="1" x14ac:dyDescent="0.35">
      <c r="A8211"/>
      <c r="B8211" s="3"/>
      <c r="C8211" s="3"/>
      <c r="D8211" s="3"/>
      <c r="E8211" s="4"/>
      <c r="F8211" s="40"/>
      <c r="G8211" s="4"/>
      <c r="H8211" s="14"/>
      <c r="I8211" s="4"/>
      <c r="J8211" s="4"/>
      <c r="K8211" s="3"/>
      <c r="L8211"/>
      <c r="M8211"/>
      <c r="N8211" s="40"/>
      <c r="O8211" s="40"/>
      <c r="P8211" s="40"/>
      <c r="Q8211" s="88"/>
      <c r="R8211"/>
      <c r="S8211"/>
      <c r="T8211" s="15"/>
      <c r="U8211" s="15"/>
      <c r="V8211"/>
      <c r="W8211"/>
      <c r="X8211" s="15"/>
      <c r="Y8211" s="15"/>
      <c r="Z8211"/>
      <c r="AA8211"/>
      <c r="AB8211" s="89"/>
      <c r="AC8211"/>
      <c r="AD8211"/>
      <c r="AE8211"/>
      <c r="AF8211"/>
      <c r="AG8211"/>
      <c r="AH8211" s="16" t="str">
        <f>IF(AND(B8211="Premier League",E8211="Live"),_xlfn.XLOOKUP(_xlfn.TEXTJOIN(" vs ",,C8211:D8211),Calendar!G:G,Calendar!B:B),IF(AND(B8211="Premier League",E8211="Highlights"),_xlfn.XLOOKUP(H8211,Calendar!O:O,Calendar!N:N,,-1),""))</f>
        <v/>
      </c>
      <c r="AI8211" s="61" t="str">
        <f>IF(AND(AH8211&lt;&gt;"",E8211="Live"),_xlfn.XLOOKUP(_xlfn.TEXTJOIN(" vs ",,C8211:D8211),Calendar!G:G,Calendar!K:K),"")</f>
        <v/>
      </c>
      <c r="AJ8211" s="61" t="str">
        <f>IF(AND(K8211&lt;&gt;"Match of the Day",K8211&lt;&gt;"Match of the Day 2",K8211&lt;&gt;"Match of the Day Repeat"),"",1+MAX($AJ$10:AJ8210))</f>
        <v/>
      </c>
    </row>
    <row r="8212" spans="1:36" s="85" customFormat="1" x14ac:dyDescent="0.35">
      <c r="A8212"/>
      <c r="B8212" s="3"/>
      <c r="C8212" s="3"/>
      <c r="D8212" s="3"/>
      <c r="E8212" s="4"/>
      <c r="F8212" s="40"/>
      <c r="G8212" s="4"/>
      <c r="H8212" s="14"/>
      <c r="I8212" s="4"/>
      <c r="J8212" s="4"/>
      <c r="K8212" s="3"/>
      <c r="L8212"/>
      <c r="M8212"/>
      <c r="N8212" s="40"/>
      <c r="O8212" s="40"/>
      <c r="P8212" s="40"/>
      <c r="Q8212" s="88"/>
      <c r="R8212"/>
      <c r="S8212"/>
      <c r="T8212" s="15"/>
      <c r="U8212" s="15"/>
      <c r="V8212"/>
      <c r="W8212"/>
      <c r="X8212" s="15"/>
      <c r="Y8212" s="15"/>
      <c r="Z8212"/>
      <c r="AA8212"/>
      <c r="AB8212" s="89"/>
      <c r="AC8212"/>
      <c r="AD8212"/>
      <c r="AE8212"/>
      <c r="AF8212"/>
      <c r="AG8212"/>
      <c r="AH8212" s="16" t="str">
        <f>IF(AND(B8212="Premier League",E8212="Live"),_xlfn.XLOOKUP(_xlfn.TEXTJOIN(" vs ",,C8212:D8212),Calendar!G:G,Calendar!B:B),IF(AND(B8212="Premier League",E8212="Highlights"),_xlfn.XLOOKUP(H8212,Calendar!O:O,Calendar!N:N,,-1),""))</f>
        <v/>
      </c>
      <c r="AI8212" s="61" t="str">
        <f>IF(AND(AH8212&lt;&gt;"",E8212="Live"),_xlfn.XLOOKUP(_xlfn.TEXTJOIN(" vs ",,C8212:D8212),Calendar!G:G,Calendar!K:K),"")</f>
        <v/>
      </c>
      <c r="AJ8212" s="61" t="str">
        <f>IF(AND(K8212&lt;&gt;"Match of the Day",K8212&lt;&gt;"Match of the Day 2",K8212&lt;&gt;"Match of the Day Repeat"),"",1+MAX($AJ$10:AJ8211))</f>
        <v/>
      </c>
    </row>
    <row r="8213" spans="1:36" s="85" customFormat="1" x14ac:dyDescent="0.35">
      <c r="A8213"/>
      <c r="B8213" s="3"/>
      <c r="C8213" s="3"/>
      <c r="D8213" s="3"/>
      <c r="E8213" s="4"/>
      <c r="F8213" s="40"/>
      <c r="G8213" s="4"/>
      <c r="H8213" s="14"/>
      <c r="I8213" s="4"/>
      <c r="J8213" s="4"/>
      <c r="K8213" s="3"/>
      <c r="L8213"/>
      <c r="M8213"/>
      <c r="N8213" s="40"/>
      <c r="O8213" s="40"/>
      <c r="P8213" s="40"/>
      <c r="Q8213" s="88"/>
      <c r="R8213"/>
      <c r="S8213"/>
      <c r="T8213" s="15"/>
      <c r="U8213" s="15"/>
      <c r="V8213"/>
      <c r="W8213"/>
      <c r="X8213" s="15"/>
      <c r="Y8213" s="15"/>
      <c r="Z8213"/>
      <c r="AA8213"/>
      <c r="AB8213" s="89"/>
      <c r="AC8213"/>
      <c r="AD8213"/>
      <c r="AE8213"/>
      <c r="AF8213"/>
      <c r="AG8213"/>
      <c r="AH8213" s="16" t="str">
        <f>IF(AND(B8213="Premier League",E8213="Live"),_xlfn.XLOOKUP(_xlfn.TEXTJOIN(" vs ",,C8213:D8213),Calendar!G:G,Calendar!B:B),IF(AND(B8213="Premier League",E8213="Highlights"),_xlfn.XLOOKUP(H8213,Calendar!O:O,Calendar!N:N,,-1),""))</f>
        <v/>
      </c>
      <c r="AI8213" s="61" t="str">
        <f>IF(AND(AH8213&lt;&gt;"",E8213="Live"),_xlfn.XLOOKUP(_xlfn.TEXTJOIN(" vs ",,C8213:D8213),Calendar!G:G,Calendar!K:K),"")</f>
        <v/>
      </c>
      <c r="AJ8213" s="61" t="str">
        <f>IF(AND(K8213&lt;&gt;"Match of the Day",K8213&lt;&gt;"Match of the Day 2",K8213&lt;&gt;"Match of the Day Repeat"),"",1+MAX($AJ$10:AJ8212))</f>
        <v/>
      </c>
    </row>
    <row r="8214" spans="1:36" s="85" customFormat="1" x14ac:dyDescent="0.35">
      <c r="A8214"/>
      <c r="B8214" s="3"/>
      <c r="C8214" s="3"/>
      <c r="D8214" s="3"/>
      <c r="E8214" s="4"/>
      <c r="F8214" s="40"/>
      <c r="G8214" s="4"/>
      <c r="H8214" s="14"/>
      <c r="I8214" s="4"/>
      <c r="J8214" s="4"/>
      <c r="K8214" s="3"/>
      <c r="L8214"/>
      <c r="M8214"/>
      <c r="N8214" s="40"/>
      <c r="O8214" s="40"/>
      <c r="P8214" s="40"/>
      <c r="Q8214" s="88"/>
      <c r="R8214"/>
      <c r="S8214"/>
      <c r="T8214" s="15"/>
      <c r="U8214" s="15"/>
      <c r="V8214"/>
      <c r="W8214"/>
      <c r="X8214" s="15"/>
      <c r="Y8214" s="15"/>
      <c r="Z8214"/>
      <c r="AA8214"/>
      <c r="AB8214" s="89"/>
      <c r="AC8214"/>
      <c r="AD8214"/>
      <c r="AE8214"/>
      <c r="AF8214"/>
      <c r="AG8214"/>
      <c r="AH8214" s="16" t="str">
        <f>IF(AND(B8214="Premier League",E8214="Live"),_xlfn.XLOOKUP(_xlfn.TEXTJOIN(" vs ",,C8214:D8214),Calendar!G:G,Calendar!B:B),IF(AND(B8214="Premier League",E8214="Highlights"),_xlfn.XLOOKUP(H8214,Calendar!O:O,Calendar!N:N,,-1),""))</f>
        <v/>
      </c>
      <c r="AI8214" s="61" t="str">
        <f>IF(AND(AH8214&lt;&gt;"",E8214="Live"),_xlfn.XLOOKUP(_xlfn.TEXTJOIN(" vs ",,C8214:D8214),Calendar!G:G,Calendar!K:K),"")</f>
        <v/>
      </c>
      <c r="AJ8214" s="61" t="str">
        <f>IF(AND(K8214&lt;&gt;"Match of the Day",K8214&lt;&gt;"Match of the Day 2",K8214&lt;&gt;"Match of the Day Repeat"),"",1+MAX($AJ$10:AJ8213))</f>
        <v/>
      </c>
    </row>
    <row r="8215" spans="1:36" s="85" customFormat="1" x14ac:dyDescent="0.35">
      <c r="A8215"/>
      <c r="B8215" s="3"/>
      <c r="C8215" s="3"/>
      <c r="D8215" s="3"/>
      <c r="E8215" s="4"/>
      <c r="F8215" s="40"/>
      <c r="G8215" s="4"/>
      <c r="H8215" s="14"/>
      <c r="I8215" s="4"/>
      <c r="J8215" s="4"/>
      <c r="K8215" s="3"/>
      <c r="L8215"/>
      <c r="M8215"/>
      <c r="N8215" s="40"/>
      <c r="O8215" s="40"/>
      <c r="P8215" s="40"/>
      <c r="Q8215" s="88"/>
      <c r="R8215"/>
      <c r="S8215"/>
      <c r="T8215" s="15"/>
      <c r="U8215" s="15"/>
      <c r="V8215"/>
      <c r="W8215"/>
      <c r="X8215" s="15"/>
      <c r="Y8215" s="15"/>
      <c r="Z8215"/>
      <c r="AA8215"/>
      <c r="AB8215" s="89"/>
      <c r="AC8215"/>
      <c r="AD8215"/>
      <c r="AE8215"/>
      <c r="AF8215"/>
      <c r="AG8215"/>
      <c r="AH8215" s="16" t="str">
        <f>IF(AND(B8215="Premier League",E8215="Live"),_xlfn.XLOOKUP(_xlfn.TEXTJOIN(" vs ",,C8215:D8215),Calendar!G:G,Calendar!B:B),IF(AND(B8215="Premier League",E8215="Highlights"),_xlfn.XLOOKUP(H8215,Calendar!O:O,Calendar!N:N,,-1),""))</f>
        <v/>
      </c>
      <c r="AI8215" s="61" t="str">
        <f>IF(AND(AH8215&lt;&gt;"",E8215="Live"),_xlfn.XLOOKUP(_xlfn.TEXTJOIN(" vs ",,C8215:D8215),Calendar!G:G,Calendar!K:K),"")</f>
        <v/>
      </c>
      <c r="AJ8215" s="61" t="str">
        <f>IF(AND(K8215&lt;&gt;"Match of the Day",K8215&lt;&gt;"Match of the Day 2",K8215&lt;&gt;"Match of the Day Repeat"),"",1+MAX($AJ$10:AJ8214))</f>
        <v/>
      </c>
    </row>
    <row r="8216" spans="1:36" s="85" customFormat="1" x14ac:dyDescent="0.35">
      <c r="A8216"/>
      <c r="B8216" s="3"/>
      <c r="C8216" s="3"/>
      <c r="D8216" s="3"/>
      <c r="E8216" s="4"/>
      <c r="F8216" s="40"/>
      <c r="G8216" s="4"/>
      <c r="H8216" s="14"/>
      <c r="I8216" s="4"/>
      <c r="J8216" s="4"/>
      <c r="K8216" s="3"/>
      <c r="L8216"/>
      <c r="M8216"/>
      <c r="N8216" s="40"/>
      <c r="O8216" s="40"/>
      <c r="P8216" s="40"/>
      <c r="Q8216" s="88"/>
      <c r="R8216"/>
      <c r="S8216"/>
      <c r="T8216" s="15"/>
      <c r="U8216" s="15"/>
      <c r="V8216"/>
      <c r="W8216"/>
      <c r="X8216" s="15"/>
      <c r="Y8216" s="15"/>
      <c r="Z8216"/>
      <c r="AA8216"/>
      <c r="AB8216" s="89"/>
      <c r="AC8216"/>
      <c r="AD8216"/>
      <c r="AE8216"/>
      <c r="AF8216"/>
      <c r="AG8216"/>
      <c r="AH8216" s="16" t="str">
        <f>IF(AND(B8216="Premier League",E8216="Live"),_xlfn.XLOOKUP(_xlfn.TEXTJOIN(" vs ",,C8216:D8216),Calendar!G:G,Calendar!B:B),IF(AND(B8216="Premier League",E8216="Highlights"),_xlfn.XLOOKUP(H8216,Calendar!O:O,Calendar!N:N,,-1),""))</f>
        <v/>
      </c>
      <c r="AI8216" s="61" t="str">
        <f>IF(AND(AH8216&lt;&gt;"",E8216="Live"),_xlfn.XLOOKUP(_xlfn.TEXTJOIN(" vs ",,C8216:D8216),Calendar!G:G,Calendar!K:K),"")</f>
        <v/>
      </c>
      <c r="AJ8216" s="61" t="str">
        <f>IF(AND(K8216&lt;&gt;"Match of the Day",K8216&lt;&gt;"Match of the Day 2",K8216&lt;&gt;"Match of the Day Repeat"),"",1+MAX($AJ$10:AJ8215))</f>
        <v/>
      </c>
    </row>
    <row r="8217" spans="1:36" s="85" customFormat="1" x14ac:dyDescent="0.35">
      <c r="A8217"/>
      <c r="B8217" s="3"/>
      <c r="C8217" s="3"/>
      <c r="D8217" s="3"/>
      <c r="E8217" s="4"/>
      <c r="F8217" s="40"/>
      <c r="G8217" s="4"/>
      <c r="H8217" s="14"/>
      <c r="I8217" s="4"/>
      <c r="J8217" s="4"/>
      <c r="K8217" s="3"/>
      <c r="L8217"/>
      <c r="M8217"/>
      <c r="N8217" s="40"/>
      <c r="O8217" s="40"/>
      <c r="P8217" s="40"/>
      <c r="Q8217" s="88"/>
      <c r="R8217"/>
      <c r="S8217"/>
      <c r="T8217" s="15"/>
      <c r="U8217" s="15"/>
      <c r="V8217"/>
      <c r="W8217"/>
      <c r="X8217" s="15"/>
      <c r="Y8217" s="15"/>
      <c r="Z8217"/>
      <c r="AA8217"/>
      <c r="AB8217" s="89"/>
      <c r="AC8217"/>
      <c r="AD8217"/>
      <c r="AE8217"/>
      <c r="AF8217"/>
      <c r="AG8217"/>
      <c r="AH8217" s="16" t="str">
        <f>IF(AND(B8217="Premier League",E8217="Live"),_xlfn.XLOOKUP(_xlfn.TEXTJOIN(" vs ",,C8217:D8217),Calendar!G:G,Calendar!B:B),IF(AND(B8217="Premier League",E8217="Highlights"),_xlfn.XLOOKUP(H8217,Calendar!O:O,Calendar!N:N,,-1),""))</f>
        <v/>
      </c>
      <c r="AI8217" s="61" t="str">
        <f>IF(AND(AH8217&lt;&gt;"",E8217="Live"),_xlfn.XLOOKUP(_xlfn.TEXTJOIN(" vs ",,C8217:D8217),Calendar!G:G,Calendar!K:K),"")</f>
        <v/>
      </c>
      <c r="AJ8217" s="61" t="str">
        <f>IF(AND(K8217&lt;&gt;"Match of the Day",K8217&lt;&gt;"Match of the Day 2",K8217&lt;&gt;"Match of the Day Repeat"),"",1+MAX($AJ$10:AJ8216))</f>
        <v/>
      </c>
    </row>
    <row r="8218" spans="1:36" s="85" customFormat="1" x14ac:dyDescent="0.35">
      <c r="A8218"/>
      <c r="B8218" s="3"/>
      <c r="C8218" s="3"/>
      <c r="D8218" s="3"/>
      <c r="E8218" s="4"/>
      <c r="F8218" s="40"/>
      <c r="G8218" s="4"/>
      <c r="H8218" s="14"/>
      <c r="I8218" s="4"/>
      <c r="J8218" s="4"/>
      <c r="K8218" s="3"/>
      <c r="L8218"/>
      <c r="M8218"/>
      <c r="N8218" s="40"/>
      <c r="O8218" s="40"/>
      <c r="P8218" s="40"/>
      <c r="Q8218" s="88"/>
      <c r="R8218"/>
      <c r="S8218"/>
      <c r="T8218" s="15"/>
      <c r="U8218" s="15"/>
      <c r="V8218"/>
      <c r="W8218"/>
      <c r="X8218" s="15"/>
      <c r="Y8218" s="15"/>
      <c r="Z8218"/>
      <c r="AA8218"/>
      <c r="AB8218" s="89"/>
      <c r="AC8218"/>
      <c r="AD8218"/>
      <c r="AE8218"/>
      <c r="AF8218"/>
      <c r="AG8218"/>
      <c r="AH8218" s="16" t="str">
        <f>IF(AND(B8218="Premier League",E8218="Live"),_xlfn.XLOOKUP(_xlfn.TEXTJOIN(" vs ",,C8218:D8218),Calendar!G:G,Calendar!B:B),IF(AND(B8218="Premier League",E8218="Highlights"),_xlfn.XLOOKUP(H8218,Calendar!O:O,Calendar!N:N,,-1),""))</f>
        <v/>
      </c>
      <c r="AI8218" s="61" t="str">
        <f>IF(AND(AH8218&lt;&gt;"",E8218="Live"),_xlfn.XLOOKUP(_xlfn.TEXTJOIN(" vs ",,C8218:D8218),Calendar!G:G,Calendar!K:K),"")</f>
        <v/>
      </c>
      <c r="AJ8218" s="61" t="str">
        <f>IF(AND(K8218&lt;&gt;"Match of the Day",K8218&lt;&gt;"Match of the Day 2",K8218&lt;&gt;"Match of the Day Repeat"),"",1+MAX($AJ$10:AJ8217))</f>
        <v/>
      </c>
    </row>
    <row r="8219" spans="1:36" s="85" customFormat="1" x14ac:dyDescent="0.35">
      <c r="A8219"/>
      <c r="B8219" s="3"/>
      <c r="C8219" s="3"/>
      <c r="D8219" s="3"/>
      <c r="E8219" s="4"/>
      <c r="F8219" s="40"/>
      <c r="G8219" s="4"/>
      <c r="H8219" s="14"/>
      <c r="I8219" s="4"/>
      <c r="J8219" s="4"/>
      <c r="K8219" s="3"/>
      <c r="L8219"/>
      <c r="M8219"/>
      <c r="N8219" s="40"/>
      <c r="O8219" s="40"/>
      <c r="P8219" s="40"/>
      <c r="Q8219" s="88"/>
      <c r="R8219"/>
      <c r="S8219"/>
      <c r="T8219" s="15"/>
      <c r="U8219" s="15"/>
      <c r="V8219"/>
      <c r="W8219"/>
      <c r="X8219" s="15"/>
      <c r="Y8219" s="15"/>
      <c r="Z8219"/>
      <c r="AA8219"/>
      <c r="AB8219" s="89"/>
      <c r="AC8219"/>
      <c r="AD8219"/>
      <c r="AE8219"/>
      <c r="AF8219"/>
      <c r="AG8219"/>
      <c r="AH8219" s="16" t="str">
        <f>IF(AND(B8219="Premier League",E8219="Live"),_xlfn.XLOOKUP(_xlfn.TEXTJOIN(" vs ",,C8219:D8219),Calendar!G:G,Calendar!B:B),IF(AND(B8219="Premier League",E8219="Highlights"),_xlfn.XLOOKUP(H8219,Calendar!O:O,Calendar!N:N,,-1),""))</f>
        <v/>
      </c>
      <c r="AI8219" s="61" t="str">
        <f>IF(AND(AH8219&lt;&gt;"",E8219="Live"),_xlfn.XLOOKUP(_xlfn.TEXTJOIN(" vs ",,C8219:D8219),Calendar!G:G,Calendar!K:K),"")</f>
        <v/>
      </c>
      <c r="AJ8219" s="61" t="str">
        <f>IF(AND(K8219&lt;&gt;"Match of the Day",K8219&lt;&gt;"Match of the Day 2",K8219&lt;&gt;"Match of the Day Repeat"),"",1+MAX($AJ$10:AJ8218))</f>
        <v/>
      </c>
    </row>
    <row r="8220" spans="1:36" s="85" customFormat="1" x14ac:dyDescent="0.35">
      <c r="A8220"/>
      <c r="B8220" s="3"/>
      <c r="C8220" s="3"/>
      <c r="D8220" s="3"/>
      <c r="E8220" s="4"/>
      <c r="F8220" s="40"/>
      <c r="G8220" s="4"/>
      <c r="H8220" s="14"/>
      <c r="I8220" s="4"/>
      <c r="J8220" s="4"/>
      <c r="K8220" s="3"/>
      <c r="L8220"/>
      <c r="M8220"/>
      <c r="N8220" s="40"/>
      <c r="O8220" s="40"/>
      <c r="P8220" s="40"/>
      <c r="Q8220" s="88"/>
      <c r="R8220"/>
      <c r="S8220"/>
      <c r="T8220" s="15"/>
      <c r="U8220" s="15"/>
      <c r="V8220"/>
      <c r="W8220"/>
      <c r="X8220" s="15"/>
      <c r="Y8220" s="15"/>
      <c r="Z8220"/>
      <c r="AA8220"/>
      <c r="AB8220" s="89"/>
      <c r="AC8220"/>
      <c r="AD8220"/>
      <c r="AE8220"/>
      <c r="AF8220"/>
      <c r="AG8220"/>
      <c r="AH8220" s="16" t="str">
        <f>IF(AND(B8220="Premier League",E8220="Live"),_xlfn.XLOOKUP(_xlfn.TEXTJOIN(" vs ",,C8220:D8220),Calendar!G:G,Calendar!B:B),IF(AND(B8220="Premier League",E8220="Highlights"),_xlfn.XLOOKUP(H8220,Calendar!O:O,Calendar!N:N,,-1),""))</f>
        <v/>
      </c>
      <c r="AI8220" s="61" t="str">
        <f>IF(AND(AH8220&lt;&gt;"",E8220="Live"),_xlfn.XLOOKUP(_xlfn.TEXTJOIN(" vs ",,C8220:D8220),Calendar!G:G,Calendar!K:K),"")</f>
        <v/>
      </c>
      <c r="AJ8220" s="61" t="str">
        <f>IF(AND(K8220&lt;&gt;"Match of the Day",K8220&lt;&gt;"Match of the Day 2",K8220&lt;&gt;"Match of the Day Repeat"),"",1+MAX($AJ$10:AJ8219))</f>
        <v/>
      </c>
    </row>
    <row r="8221" spans="1:36" s="85" customFormat="1" x14ac:dyDescent="0.35">
      <c r="A8221"/>
      <c r="B8221" s="3"/>
      <c r="C8221" s="3"/>
      <c r="D8221" s="3"/>
      <c r="E8221" s="4"/>
      <c r="F8221" s="40"/>
      <c r="G8221" s="4"/>
      <c r="H8221" s="14"/>
      <c r="I8221" s="4"/>
      <c r="J8221" s="4"/>
      <c r="K8221" s="3"/>
      <c r="L8221"/>
      <c r="M8221"/>
      <c r="N8221" s="40"/>
      <c r="O8221" s="40"/>
      <c r="P8221" s="40"/>
      <c r="Q8221" s="88"/>
      <c r="R8221"/>
      <c r="S8221"/>
      <c r="T8221" s="15"/>
      <c r="U8221" s="15"/>
      <c r="V8221"/>
      <c r="W8221"/>
      <c r="X8221" s="15"/>
      <c r="Y8221" s="15"/>
      <c r="Z8221"/>
      <c r="AA8221"/>
      <c r="AB8221" s="89"/>
      <c r="AC8221"/>
      <c r="AD8221"/>
      <c r="AE8221"/>
      <c r="AF8221"/>
      <c r="AG8221"/>
      <c r="AH8221" s="16" t="str">
        <f>IF(AND(B8221="Premier League",E8221="Live"),_xlfn.XLOOKUP(_xlfn.TEXTJOIN(" vs ",,C8221:D8221),Calendar!G:G,Calendar!B:B),IF(AND(B8221="Premier League",E8221="Highlights"),_xlfn.XLOOKUP(H8221,Calendar!O:O,Calendar!N:N,,-1),""))</f>
        <v/>
      </c>
      <c r="AI8221" s="61" t="str">
        <f>IF(AND(AH8221&lt;&gt;"",E8221="Live"),_xlfn.XLOOKUP(_xlfn.TEXTJOIN(" vs ",,C8221:D8221),Calendar!G:G,Calendar!K:K),"")</f>
        <v/>
      </c>
      <c r="AJ8221" s="61" t="str">
        <f>IF(AND(K8221&lt;&gt;"Match of the Day",K8221&lt;&gt;"Match of the Day 2",K8221&lt;&gt;"Match of the Day Repeat"),"",1+MAX($AJ$10:AJ8220))</f>
        <v/>
      </c>
    </row>
    <row r="8222" spans="1:36" s="85" customFormat="1" x14ac:dyDescent="0.35">
      <c r="A8222"/>
      <c r="B8222" s="3"/>
      <c r="C8222" s="3"/>
      <c r="D8222" s="3"/>
      <c r="E8222" s="4"/>
      <c r="F8222" s="40"/>
      <c r="G8222" s="4"/>
      <c r="H8222" s="14"/>
      <c r="I8222" s="4"/>
      <c r="J8222" s="4"/>
      <c r="K8222" s="3"/>
      <c r="L8222"/>
      <c r="M8222"/>
      <c r="N8222" s="40"/>
      <c r="O8222" s="40"/>
      <c r="P8222" s="40"/>
      <c r="Q8222" s="88"/>
      <c r="R8222"/>
      <c r="S8222"/>
      <c r="T8222" s="15"/>
      <c r="U8222" s="15"/>
      <c r="V8222"/>
      <c r="W8222"/>
      <c r="X8222" s="15"/>
      <c r="Y8222" s="15"/>
      <c r="Z8222"/>
      <c r="AA8222"/>
      <c r="AB8222" s="89"/>
      <c r="AC8222"/>
      <c r="AD8222"/>
      <c r="AE8222"/>
      <c r="AF8222"/>
      <c r="AG8222"/>
      <c r="AH8222" s="16" t="str">
        <f>IF(AND(B8222="Premier League",E8222="Live"),_xlfn.XLOOKUP(_xlfn.TEXTJOIN(" vs ",,C8222:D8222),Calendar!G:G,Calendar!B:B),IF(AND(B8222="Premier League",E8222="Highlights"),_xlfn.XLOOKUP(H8222,Calendar!O:O,Calendar!N:N,,-1),""))</f>
        <v/>
      </c>
      <c r="AI8222" s="61" t="str">
        <f>IF(AND(AH8222&lt;&gt;"",E8222="Live"),_xlfn.XLOOKUP(_xlfn.TEXTJOIN(" vs ",,C8222:D8222),Calendar!G:G,Calendar!K:K),"")</f>
        <v/>
      </c>
      <c r="AJ8222" s="61" t="str">
        <f>IF(AND(K8222&lt;&gt;"Match of the Day",K8222&lt;&gt;"Match of the Day 2",K8222&lt;&gt;"Match of the Day Repeat"),"",1+MAX($AJ$10:AJ8221))</f>
        <v/>
      </c>
    </row>
    <row r="8223" spans="1:36" s="85" customFormat="1" x14ac:dyDescent="0.35">
      <c r="A8223"/>
      <c r="B8223" s="3"/>
      <c r="C8223" s="3"/>
      <c r="D8223" s="3"/>
      <c r="E8223" s="4"/>
      <c r="F8223" s="40"/>
      <c r="G8223" s="4"/>
      <c r="H8223" s="14"/>
      <c r="I8223" s="4"/>
      <c r="J8223" s="4"/>
      <c r="K8223" s="3"/>
      <c r="L8223"/>
      <c r="M8223"/>
      <c r="N8223" s="40"/>
      <c r="O8223" s="40"/>
      <c r="P8223" s="40"/>
      <c r="Q8223" s="88"/>
      <c r="R8223"/>
      <c r="S8223"/>
      <c r="T8223" s="15"/>
      <c r="U8223" s="15"/>
      <c r="V8223"/>
      <c r="W8223"/>
      <c r="X8223" s="15"/>
      <c r="Y8223" s="15"/>
      <c r="Z8223"/>
      <c r="AA8223"/>
      <c r="AB8223" s="89"/>
      <c r="AC8223"/>
      <c r="AD8223"/>
      <c r="AE8223"/>
      <c r="AF8223"/>
      <c r="AG8223"/>
      <c r="AH8223" s="16" t="str">
        <f>IF(AND(B8223="Premier League",E8223="Live"),_xlfn.XLOOKUP(_xlfn.TEXTJOIN(" vs ",,C8223:D8223),Calendar!G:G,Calendar!B:B),IF(AND(B8223="Premier League",E8223="Highlights"),_xlfn.XLOOKUP(H8223,Calendar!O:O,Calendar!N:N,,-1),""))</f>
        <v/>
      </c>
      <c r="AI8223" s="61" t="str">
        <f>IF(AND(AH8223&lt;&gt;"",E8223="Live"),_xlfn.XLOOKUP(_xlfn.TEXTJOIN(" vs ",,C8223:D8223),Calendar!G:G,Calendar!K:K),"")</f>
        <v/>
      </c>
      <c r="AJ8223" s="61" t="str">
        <f>IF(AND(K8223&lt;&gt;"Match of the Day",K8223&lt;&gt;"Match of the Day 2",K8223&lt;&gt;"Match of the Day Repeat"),"",1+MAX($AJ$10:AJ8222))</f>
        <v/>
      </c>
    </row>
    <row r="8224" spans="1:36" s="85" customFormat="1" x14ac:dyDescent="0.35">
      <c r="A8224"/>
      <c r="B8224" s="3"/>
      <c r="C8224" s="3"/>
      <c r="D8224" s="3"/>
      <c r="E8224" s="4"/>
      <c r="F8224" s="40"/>
      <c r="G8224" s="4"/>
      <c r="H8224" s="14"/>
      <c r="I8224" s="4"/>
      <c r="J8224" s="4"/>
      <c r="K8224" s="3"/>
      <c r="L8224"/>
      <c r="M8224"/>
      <c r="N8224" s="40"/>
      <c r="O8224" s="40"/>
      <c r="P8224" s="40"/>
      <c r="Q8224" s="88"/>
      <c r="R8224"/>
      <c r="S8224"/>
      <c r="T8224" s="15"/>
      <c r="U8224" s="15"/>
      <c r="V8224"/>
      <c r="W8224"/>
      <c r="X8224" s="15"/>
      <c r="Y8224" s="15"/>
      <c r="Z8224"/>
      <c r="AA8224"/>
      <c r="AB8224" s="89"/>
      <c r="AC8224"/>
      <c r="AD8224"/>
      <c r="AE8224"/>
      <c r="AF8224"/>
      <c r="AG8224"/>
      <c r="AH8224" s="16" t="str">
        <f>IF(AND(B8224="Premier League",E8224="Live"),_xlfn.XLOOKUP(_xlfn.TEXTJOIN(" vs ",,C8224:D8224),Calendar!G:G,Calendar!B:B),IF(AND(B8224="Premier League",E8224="Highlights"),_xlfn.XLOOKUP(H8224,Calendar!O:O,Calendar!N:N,,-1),""))</f>
        <v/>
      </c>
      <c r="AI8224" s="61" t="str">
        <f>IF(AND(AH8224&lt;&gt;"",E8224="Live"),_xlfn.XLOOKUP(_xlfn.TEXTJOIN(" vs ",,C8224:D8224),Calendar!G:G,Calendar!K:K),"")</f>
        <v/>
      </c>
      <c r="AJ8224" s="61" t="str">
        <f>IF(AND(K8224&lt;&gt;"Match of the Day",K8224&lt;&gt;"Match of the Day 2",K8224&lt;&gt;"Match of the Day Repeat"),"",1+MAX($AJ$10:AJ8223))</f>
        <v/>
      </c>
    </row>
    <row r="8225" spans="1:36" s="85" customFormat="1" x14ac:dyDescent="0.35">
      <c r="A8225"/>
      <c r="B8225" s="3"/>
      <c r="C8225" s="3"/>
      <c r="D8225" s="3"/>
      <c r="E8225" s="4"/>
      <c r="F8225" s="40"/>
      <c r="G8225" s="4"/>
      <c r="H8225" s="14"/>
      <c r="I8225" s="4"/>
      <c r="J8225" s="4"/>
      <c r="K8225" s="3"/>
      <c r="L8225"/>
      <c r="M8225"/>
      <c r="N8225" s="40"/>
      <c r="O8225" s="40"/>
      <c r="P8225" s="40"/>
      <c r="Q8225" s="88"/>
      <c r="R8225"/>
      <c r="S8225"/>
      <c r="T8225" s="15"/>
      <c r="U8225" s="15"/>
      <c r="V8225"/>
      <c r="W8225"/>
      <c r="X8225" s="15"/>
      <c r="Y8225" s="15"/>
      <c r="Z8225"/>
      <c r="AA8225"/>
      <c r="AB8225" s="89"/>
      <c r="AC8225"/>
      <c r="AD8225"/>
      <c r="AE8225"/>
      <c r="AF8225"/>
      <c r="AG8225"/>
      <c r="AH8225" s="16" t="str">
        <f>IF(AND(B8225="Premier League",E8225="Live"),_xlfn.XLOOKUP(_xlfn.TEXTJOIN(" vs ",,C8225:D8225),Calendar!G:G,Calendar!B:B),IF(AND(B8225="Premier League",E8225="Highlights"),_xlfn.XLOOKUP(H8225,Calendar!O:O,Calendar!N:N,,-1),""))</f>
        <v/>
      </c>
      <c r="AI8225" s="61" t="str">
        <f>IF(AND(AH8225&lt;&gt;"",E8225="Live"),_xlfn.XLOOKUP(_xlfn.TEXTJOIN(" vs ",,C8225:D8225),Calendar!G:G,Calendar!K:K),"")</f>
        <v/>
      </c>
      <c r="AJ8225" s="61" t="str">
        <f>IF(AND(K8225&lt;&gt;"Match of the Day",K8225&lt;&gt;"Match of the Day 2",K8225&lt;&gt;"Match of the Day Repeat"),"",1+MAX($AJ$10:AJ8224))</f>
        <v/>
      </c>
    </row>
    <row r="8226" spans="1:36" s="85" customFormat="1" x14ac:dyDescent="0.35">
      <c r="A8226"/>
      <c r="B8226" s="3"/>
      <c r="C8226" s="3"/>
      <c r="D8226" s="3"/>
      <c r="E8226" s="4"/>
      <c r="F8226" s="40"/>
      <c r="G8226" s="4"/>
      <c r="H8226" s="14"/>
      <c r="I8226" s="4"/>
      <c r="J8226" s="4"/>
      <c r="K8226" s="3"/>
      <c r="L8226"/>
      <c r="M8226"/>
      <c r="N8226" s="40"/>
      <c r="O8226" s="40"/>
      <c r="P8226" s="40"/>
      <c r="Q8226" s="88"/>
      <c r="R8226"/>
      <c r="S8226"/>
      <c r="T8226" s="15"/>
      <c r="U8226" s="15"/>
      <c r="V8226"/>
      <c r="W8226"/>
      <c r="X8226" s="15"/>
      <c r="Y8226" s="15"/>
      <c r="Z8226"/>
      <c r="AA8226"/>
      <c r="AB8226" s="89"/>
      <c r="AC8226"/>
      <c r="AD8226"/>
      <c r="AE8226"/>
      <c r="AF8226"/>
      <c r="AG8226"/>
      <c r="AH8226" s="16" t="str">
        <f>IF(AND(B8226="Premier League",E8226="Live"),_xlfn.XLOOKUP(_xlfn.TEXTJOIN(" vs ",,C8226:D8226),Calendar!G:G,Calendar!B:B),IF(AND(B8226="Premier League",E8226="Highlights"),_xlfn.XLOOKUP(H8226,Calendar!O:O,Calendar!N:N,,-1),""))</f>
        <v/>
      </c>
      <c r="AI8226" s="61" t="str">
        <f>IF(AND(AH8226&lt;&gt;"",E8226="Live"),_xlfn.XLOOKUP(_xlfn.TEXTJOIN(" vs ",,C8226:D8226),Calendar!G:G,Calendar!K:K),"")</f>
        <v/>
      </c>
      <c r="AJ8226" s="61" t="str">
        <f>IF(AND(K8226&lt;&gt;"Match of the Day",K8226&lt;&gt;"Match of the Day 2",K8226&lt;&gt;"Match of the Day Repeat"),"",1+MAX($AJ$10:AJ8225))</f>
        <v/>
      </c>
    </row>
    <row r="8227" spans="1:36" s="85" customFormat="1" x14ac:dyDescent="0.35">
      <c r="A8227"/>
      <c r="B8227" s="3"/>
      <c r="C8227" s="3"/>
      <c r="D8227" s="3"/>
      <c r="E8227" s="4"/>
      <c r="F8227" s="40"/>
      <c r="G8227" s="4"/>
      <c r="H8227" s="14"/>
      <c r="I8227" s="4"/>
      <c r="J8227" s="4"/>
      <c r="K8227" s="3"/>
      <c r="L8227"/>
      <c r="M8227"/>
      <c r="N8227" s="40"/>
      <c r="O8227" s="40"/>
      <c r="P8227" s="40"/>
      <c r="Q8227" s="88"/>
      <c r="R8227"/>
      <c r="S8227"/>
      <c r="T8227" s="15"/>
      <c r="U8227" s="15"/>
      <c r="V8227"/>
      <c r="W8227"/>
      <c r="X8227" s="15"/>
      <c r="Y8227" s="15"/>
      <c r="Z8227"/>
      <c r="AA8227"/>
      <c r="AB8227" s="89"/>
      <c r="AC8227"/>
      <c r="AD8227"/>
      <c r="AE8227"/>
      <c r="AF8227"/>
      <c r="AG8227"/>
      <c r="AH8227" s="16" t="str">
        <f>IF(AND(B8227="Premier League",E8227="Live"),_xlfn.XLOOKUP(_xlfn.TEXTJOIN(" vs ",,C8227:D8227),Calendar!G:G,Calendar!B:B),IF(AND(B8227="Premier League",E8227="Highlights"),_xlfn.XLOOKUP(H8227,Calendar!O:O,Calendar!N:N,,-1),""))</f>
        <v/>
      </c>
      <c r="AI8227" s="61" t="str">
        <f>IF(AND(AH8227&lt;&gt;"",E8227="Live"),_xlfn.XLOOKUP(_xlfn.TEXTJOIN(" vs ",,C8227:D8227),Calendar!G:G,Calendar!K:K),"")</f>
        <v/>
      </c>
      <c r="AJ8227" s="61" t="str">
        <f>IF(AND(K8227&lt;&gt;"Match of the Day",K8227&lt;&gt;"Match of the Day 2",K8227&lt;&gt;"Match of the Day Repeat"),"",1+MAX($AJ$10:AJ8226))</f>
        <v/>
      </c>
    </row>
    <row r="8228" spans="1:36" s="85" customFormat="1" x14ac:dyDescent="0.35">
      <c r="A8228"/>
      <c r="B8228" s="3"/>
      <c r="C8228" s="3"/>
      <c r="D8228" s="3"/>
      <c r="E8228" s="4"/>
      <c r="F8228" s="40"/>
      <c r="G8228" s="4"/>
      <c r="H8228" s="14"/>
      <c r="I8228" s="4"/>
      <c r="J8228" s="4"/>
      <c r="K8228" s="3"/>
      <c r="L8228"/>
      <c r="M8228"/>
      <c r="N8228" s="40"/>
      <c r="O8228" s="40"/>
      <c r="P8228" s="40"/>
      <c r="Q8228" s="88"/>
      <c r="R8228"/>
      <c r="S8228"/>
      <c r="T8228" s="15"/>
      <c r="U8228" s="15"/>
      <c r="V8228"/>
      <c r="W8228"/>
      <c r="X8228" s="15"/>
      <c r="Y8228" s="15"/>
      <c r="Z8228"/>
      <c r="AA8228"/>
      <c r="AB8228" s="89"/>
      <c r="AC8228"/>
      <c r="AD8228"/>
      <c r="AE8228"/>
      <c r="AF8228"/>
      <c r="AG8228"/>
      <c r="AH8228" s="16" t="str">
        <f>IF(AND(B8228="Premier League",E8228="Live"),_xlfn.XLOOKUP(_xlfn.TEXTJOIN(" vs ",,C8228:D8228),Calendar!G:G,Calendar!B:B),IF(AND(B8228="Premier League",E8228="Highlights"),_xlfn.XLOOKUP(H8228,Calendar!O:O,Calendar!N:N,,-1),""))</f>
        <v/>
      </c>
      <c r="AI8228" s="61" t="str">
        <f>IF(AND(AH8228&lt;&gt;"",E8228="Live"),_xlfn.XLOOKUP(_xlfn.TEXTJOIN(" vs ",,C8228:D8228),Calendar!G:G,Calendar!K:K),"")</f>
        <v/>
      </c>
      <c r="AJ8228" s="61" t="str">
        <f>IF(AND(K8228&lt;&gt;"Match of the Day",K8228&lt;&gt;"Match of the Day 2",K8228&lt;&gt;"Match of the Day Repeat"),"",1+MAX($AJ$10:AJ8227))</f>
        <v/>
      </c>
    </row>
    <row r="8229" spans="1:36" s="85" customFormat="1" x14ac:dyDescent="0.35">
      <c r="A8229"/>
      <c r="B8229" s="3"/>
      <c r="C8229" s="3"/>
      <c r="D8229" s="3"/>
      <c r="E8229" s="4"/>
      <c r="F8229" s="40"/>
      <c r="G8229" s="4"/>
      <c r="H8229" s="14"/>
      <c r="I8229" s="4"/>
      <c r="J8229" s="4"/>
      <c r="K8229" s="3"/>
      <c r="L8229"/>
      <c r="M8229"/>
      <c r="N8229" s="40"/>
      <c r="O8229" s="40"/>
      <c r="P8229" s="40"/>
      <c r="Q8229" s="88"/>
      <c r="R8229"/>
      <c r="S8229"/>
      <c r="T8229" s="15"/>
      <c r="U8229" s="15"/>
      <c r="V8229"/>
      <c r="W8229"/>
      <c r="X8229" s="15"/>
      <c r="Y8229" s="15"/>
      <c r="Z8229"/>
      <c r="AA8229"/>
      <c r="AB8229" s="89"/>
      <c r="AC8229"/>
      <c r="AD8229"/>
      <c r="AE8229"/>
      <c r="AF8229"/>
      <c r="AG8229"/>
      <c r="AH8229" s="16" t="str">
        <f>IF(AND(B8229="Premier League",E8229="Live"),_xlfn.XLOOKUP(_xlfn.TEXTJOIN(" vs ",,C8229:D8229),Calendar!G:G,Calendar!B:B),IF(AND(B8229="Premier League",E8229="Highlights"),_xlfn.XLOOKUP(H8229,Calendar!O:O,Calendar!N:N,,-1),""))</f>
        <v/>
      </c>
      <c r="AI8229" s="61" t="str">
        <f>IF(AND(AH8229&lt;&gt;"",E8229="Live"),_xlfn.XLOOKUP(_xlfn.TEXTJOIN(" vs ",,C8229:D8229),Calendar!G:G,Calendar!K:K),"")</f>
        <v/>
      </c>
      <c r="AJ8229" s="61" t="str">
        <f>IF(AND(K8229&lt;&gt;"Match of the Day",K8229&lt;&gt;"Match of the Day 2",K8229&lt;&gt;"Match of the Day Repeat"),"",1+MAX($AJ$10:AJ8228))</f>
        <v/>
      </c>
    </row>
    <row r="8230" spans="1:36" s="85" customFormat="1" x14ac:dyDescent="0.35">
      <c r="A8230"/>
      <c r="B8230" s="3"/>
      <c r="C8230" s="3"/>
      <c r="D8230" s="3"/>
      <c r="E8230" s="4"/>
      <c r="F8230" s="40"/>
      <c r="G8230" s="4"/>
      <c r="H8230" s="14"/>
      <c r="I8230" s="4"/>
      <c r="J8230" s="4"/>
      <c r="K8230" s="3"/>
      <c r="L8230"/>
      <c r="M8230"/>
      <c r="N8230" s="40"/>
      <c r="O8230" s="40"/>
      <c r="P8230" s="40"/>
      <c r="Q8230" s="88"/>
      <c r="R8230"/>
      <c r="S8230"/>
      <c r="T8230" s="15"/>
      <c r="U8230" s="15"/>
      <c r="V8230"/>
      <c r="W8230"/>
      <c r="X8230" s="15"/>
      <c r="Y8230" s="15"/>
      <c r="Z8230"/>
      <c r="AA8230"/>
      <c r="AB8230" s="89"/>
      <c r="AC8230"/>
      <c r="AD8230"/>
      <c r="AE8230"/>
      <c r="AF8230"/>
      <c r="AG8230"/>
      <c r="AH8230" s="16" t="str">
        <f>IF(AND(B8230="Premier League",E8230="Live"),_xlfn.XLOOKUP(_xlfn.TEXTJOIN(" vs ",,C8230:D8230),Calendar!G:G,Calendar!B:B),IF(AND(B8230="Premier League",E8230="Highlights"),_xlfn.XLOOKUP(H8230,Calendar!O:O,Calendar!N:N,,-1),""))</f>
        <v/>
      </c>
      <c r="AI8230" s="61" t="str">
        <f>IF(AND(AH8230&lt;&gt;"",E8230="Live"),_xlfn.XLOOKUP(_xlfn.TEXTJOIN(" vs ",,C8230:D8230),Calendar!G:G,Calendar!K:K),"")</f>
        <v/>
      </c>
      <c r="AJ8230" s="61" t="str">
        <f>IF(AND(K8230&lt;&gt;"Match of the Day",K8230&lt;&gt;"Match of the Day 2",K8230&lt;&gt;"Match of the Day Repeat"),"",1+MAX($AJ$10:AJ8229))</f>
        <v/>
      </c>
    </row>
    <row r="8231" spans="1:36" s="85" customFormat="1" x14ac:dyDescent="0.35">
      <c r="A8231"/>
      <c r="B8231" s="3"/>
      <c r="C8231" s="3"/>
      <c r="D8231" s="3"/>
      <c r="E8231" s="4"/>
      <c r="F8231" s="40"/>
      <c r="G8231" s="4"/>
      <c r="H8231" s="14"/>
      <c r="I8231" s="4"/>
      <c r="J8231" s="4"/>
      <c r="K8231" s="3"/>
      <c r="L8231"/>
      <c r="M8231"/>
      <c r="N8231" s="40"/>
      <c r="O8231" s="40"/>
      <c r="P8231" s="40"/>
      <c r="Q8231" s="88"/>
      <c r="R8231"/>
      <c r="S8231"/>
      <c r="T8231" s="15"/>
      <c r="U8231" s="15"/>
      <c r="V8231"/>
      <c r="W8231"/>
      <c r="X8231" s="15"/>
      <c r="Y8231" s="15"/>
      <c r="Z8231"/>
      <c r="AA8231"/>
      <c r="AB8231" s="89"/>
      <c r="AC8231"/>
      <c r="AD8231"/>
      <c r="AE8231"/>
      <c r="AF8231"/>
      <c r="AG8231"/>
      <c r="AH8231" s="16" t="str">
        <f>IF(AND(B8231="Premier League",E8231="Live"),_xlfn.XLOOKUP(_xlfn.TEXTJOIN(" vs ",,C8231:D8231),Calendar!G:G,Calendar!B:B),IF(AND(B8231="Premier League",E8231="Highlights"),_xlfn.XLOOKUP(H8231,Calendar!O:O,Calendar!N:N,,-1),""))</f>
        <v/>
      </c>
      <c r="AI8231" s="61" t="str">
        <f>IF(AND(AH8231&lt;&gt;"",E8231="Live"),_xlfn.XLOOKUP(_xlfn.TEXTJOIN(" vs ",,C8231:D8231),Calendar!G:G,Calendar!K:K),"")</f>
        <v/>
      </c>
      <c r="AJ8231" s="61" t="str">
        <f>IF(AND(K8231&lt;&gt;"Match of the Day",K8231&lt;&gt;"Match of the Day 2",K8231&lt;&gt;"Match of the Day Repeat"),"",1+MAX($AJ$10:AJ8230))</f>
        <v/>
      </c>
    </row>
    <row r="8232" spans="1:36" s="85" customFormat="1" x14ac:dyDescent="0.35">
      <c r="A8232"/>
      <c r="B8232" s="3"/>
      <c r="C8232" s="3"/>
      <c r="D8232" s="3"/>
      <c r="E8232" s="4"/>
      <c r="F8232" s="40"/>
      <c r="G8232" s="4"/>
      <c r="H8232" s="14"/>
      <c r="I8232" s="4"/>
      <c r="J8232" s="4"/>
      <c r="K8232" s="3"/>
      <c r="L8232"/>
      <c r="M8232"/>
      <c r="N8232" s="40"/>
      <c r="O8232" s="40"/>
      <c r="P8232" s="40"/>
      <c r="Q8232" s="88"/>
      <c r="R8232"/>
      <c r="S8232"/>
      <c r="T8232" s="15"/>
      <c r="U8232" s="15"/>
      <c r="V8232"/>
      <c r="W8232"/>
      <c r="X8232" s="15"/>
      <c r="Y8232" s="15"/>
      <c r="Z8232"/>
      <c r="AA8232"/>
      <c r="AB8232" s="89"/>
      <c r="AC8232"/>
      <c r="AD8232"/>
      <c r="AE8232"/>
      <c r="AF8232"/>
      <c r="AG8232"/>
      <c r="AH8232" s="16" t="str">
        <f>IF(AND(B8232="Premier League",E8232="Live"),_xlfn.XLOOKUP(_xlfn.TEXTJOIN(" vs ",,C8232:D8232),Calendar!G:G,Calendar!B:B),IF(AND(B8232="Premier League",E8232="Highlights"),_xlfn.XLOOKUP(H8232,Calendar!O:O,Calendar!N:N,,-1),""))</f>
        <v/>
      </c>
      <c r="AI8232" s="61" t="str">
        <f>IF(AND(AH8232&lt;&gt;"",E8232="Live"),_xlfn.XLOOKUP(_xlfn.TEXTJOIN(" vs ",,C8232:D8232),Calendar!G:G,Calendar!K:K),"")</f>
        <v/>
      </c>
      <c r="AJ8232" s="61" t="str">
        <f>IF(AND(K8232&lt;&gt;"Match of the Day",K8232&lt;&gt;"Match of the Day 2",K8232&lt;&gt;"Match of the Day Repeat"),"",1+MAX($AJ$10:AJ8231))</f>
        <v/>
      </c>
    </row>
    <row r="8233" spans="1:36" s="85" customFormat="1" x14ac:dyDescent="0.35">
      <c r="A8233"/>
      <c r="B8233" s="3"/>
      <c r="C8233" s="3"/>
      <c r="D8233" s="3"/>
      <c r="E8233" s="4"/>
      <c r="F8233" s="40"/>
      <c r="G8233" s="4"/>
      <c r="H8233" s="14"/>
      <c r="I8233" s="4"/>
      <c r="J8233" s="4"/>
      <c r="K8233" s="3"/>
      <c r="L8233"/>
      <c r="M8233"/>
      <c r="N8233" s="40"/>
      <c r="O8233" s="40"/>
      <c r="P8233" s="40"/>
      <c r="Q8233" s="88"/>
      <c r="R8233"/>
      <c r="S8233"/>
      <c r="T8233" s="15"/>
      <c r="U8233" s="15"/>
      <c r="V8233"/>
      <c r="W8233"/>
      <c r="X8233" s="15"/>
      <c r="Y8233" s="15"/>
      <c r="Z8233"/>
      <c r="AA8233"/>
      <c r="AB8233" s="89"/>
      <c r="AC8233"/>
      <c r="AD8233"/>
      <c r="AE8233"/>
      <c r="AF8233"/>
      <c r="AG8233"/>
      <c r="AH8233" s="16" t="str">
        <f>IF(AND(B8233="Premier League",E8233="Live"),_xlfn.XLOOKUP(_xlfn.TEXTJOIN(" vs ",,C8233:D8233),Calendar!G:G,Calendar!B:B),IF(AND(B8233="Premier League",E8233="Highlights"),_xlfn.XLOOKUP(H8233,Calendar!O:O,Calendar!N:N,,-1),""))</f>
        <v/>
      </c>
      <c r="AI8233" s="61" t="str">
        <f>IF(AND(AH8233&lt;&gt;"",E8233="Live"),_xlfn.XLOOKUP(_xlfn.TEXTJOIN(" vs ",,C8233:D8233),Calendar!G:G,Calendar!K:K),"")</f>
        <v/>
      </c>
      <c r="AJ8233" s="61" t="str">
        <f>IF(AND(K8233&lt;&gt;"Match of the Day",K8233&lt;&gt;"Match of the Day 2",K8233&lt;&gt;"Match of the Day Repeat"),"",1+MAX($AJ$10:AJ8232))</f>
        <v/>
      </c>
    </row>
    <row r="8234" spans="1:36" s="85" customFormat="1" x14ac:dyDescent="0.35">
      <c r="A8234"/>
      <c r="B8234" s="3"/>
      <c r="C8234" s="3"/>
      <c r="D8234" s="3"/>
      <c r="E8234" s="4"/>
      <c r="F8234" s="40"/>
      <c r="G8234" s="4"/>
      <c r="H8234" s="14"/>
      <c r="I8234" s="4"/>
      <c r="J8234" s="4"/>
      <c r="K8234" s="3"/>
      <c r="L8234"/>
      <c r="M8234"/>
      <c r="N8234" s="40"/>
      <c r="O8234" s="40"/>
      <c r="P8234" s="40"/>
      <c r="Q8234" s="88"/>
      <c r="R8234"/>
      <c r="S8234"/>
      <c r="T8234" s="15"/>
      <c r="U8234" s="15"/>
      <c r="V8234"/>
      <c r="W8234"/>
      <c r="X8234" s="15"/>
      <c r="Y8234" s="15"/>
      <c r="Z8234"/>
      <c r="AA8234"/>
      <c r="AB8234" s="89"/>
      <c r="AC8234"/>
      <c r="AD8234"/>
      <c r="AE8234"/>
      <c r="AF8234"/>
      <c r="AG8234"/>
      <c r="AH8234" s="16" t="str">
        <f>IF(AND(B8234="Premier League",E8234="Live"),_xlfn.XLOOKUP(_xlfn.TEXTJOIN(" vs ",,C8234:D8234),Calendar!G:G,Calendar!B:B),IF(AND(B8234="Premier League",E8234="Highlights"),_xlfn.XLOOKUP(H8234,Calendar!O:O,Calendar!N:N,,-1),""))</f>
        <v/>
      </c>
      <c r="AI8234" s="61" t="str">
        <f>IF(AND(AH8234&lt;&gt;"",E8234="Live"),_xlfn.XLOOKUP(_xlfn.TEXTJOIN(" vs ",,C8234:D8234),Calendar!G:G,Calendar!K:K),"")</f>
        <v/>
      </c>
      <c r="AJ8234" s="61" t="str">
        <f>IF(AND(K8234&lt;&gt;"Match of the Day",K8234&lt;&gt;"Match of the Day 2",K8234&lt;&gt;"Match of the Day Repeat"),"",1+MAX($AJ$10:AJ8233))</f>
        <v/>
      </c>
    </row>
    <row r="8235" spans="1:36" s="85" customFormat="1" x14ac:dyDescent="0.35">
      <c r="A8235"/>
      <c r="B8235" s="3"/>
      <c r="C8235" s="3"/>
      <c r="D8235" s="3"/>
      <c r="E8235" s="4"/>
      <c r="F8235" s="40"/>
      <c r="G8235" s="4"/>
      <c r="H8235" s="14"/>
      <c r="I8235" s="4"/>
      <c r="J8235" s="4"/>
      <c r="K8235" s="3"/>
      <c r="L8235"/>
      <c r="M8235"/>
      <c r="N8235" s="40"/>
      <c r="O8235" s="40"/>
      <c r="P8235" s="40"/>
      <c r="Q8235" s="88"/>
      <c r="R8235"/>
      <c r="S8235"/>
      <c r="T8235" s="15"/>
      <c r="U8235" s="15"/>
      <c r="V8235"/>
      <c r="W8235"/>
      <c r="X8235" s="15"/>
      <c r="Y8235" s="15"/>
      <c r="Z8235"/>
      <c r="AA8235"/>
      <c r="AB8235" s="89"/>
      <c r="AC8235"/>
      <c r="AD8235"/>
      <c r="AE8235"/>
      <c r="AF8235"/>
      <c r="AG8235"/>
      <c r="AH8235" s="16" t="str">
        <f>IF(AND(B8235="Premier League",E8235="Live"),_xlfn.XLOOKUP(_xlfn.TEXTJOIN(" vs ",,C8235:D8235),Calendar!G:G,Calendar!B:B),IF(AND(B8235="Premier League",E8235="Highlights"),_xlfn.XLOOKUP(H8235,Calendar!O:O,Calendar!N:N,,-1),""))</f>
        <v/>
      </c>
      <c r="AI8235" s="61" t="str">
        <f>IF(AND(AH8235&lt;&gt;"",E8235="Live"),_xlfn.XLOOKUP(_xlfn.TEXTJOIN(" vs ",,C8235:D8235),Calendar!G:G,Calendar!K:K),"")</f>
        <v/>
      </c>
      <c r="AJ8235" s="61" t="str">
        <f>IF(AND(K8235&lt;&gt;"Match of the Day",K8235&lt;&gt;"Match of the Day 2",K8235&lt;&gt;"Match of the Day Repeat"),"",1+MAX($AJ$10:AJ8234))</f>
        <v/>
      </c>
    </row>
    <row r="8236" spans="1:36" s="85" customFormat="1" x14ac:dyDescent="0.35">
      <c r="A8236"/>
      <c r="B8236" s="3"/>
      <c r="C8236" s="3"/>
      <c r="D8236" s="3"/>
      <c r="E8236" s="4"/>
      <c r="F8236" s="40"/>
      <c r="G8236" s="4"/>
      <c r="H8236" s="14"/>
      <c r="I8236" s="4"/>
      <c r="J8236" s="4"/>
      <c r="K8236" s="3"/>
      <c r="L8236"/>
      <c r="M8236"/>
      <c r="N8236" s="40"/>
      <c r="O8236" s="40"/>
      <c r="P8236" s="40"/>
      <c r="Q8236" s="88"/>
      <c r="R8236"/>
      <c r="S8236"/>
      <c r="T8236" s="15"/>
      <c r="U8236" s="15"/>
      <c r="V8236"/>
      <c r="W8236"/>
      <c r="X8236" s="15"/>
      <c r="Y8236" s="15"/>
      <c r="Z8236"/>
      <c r="AA8236"/>
      <c r="AB8236" s="89"/>
      <c r="AC8236"/>
      <c r="AD8236"/>
      <c r="AE8236"/>
      <c r="AF8236"/>
      <c r="AG8236"/>
      <c r="AH8236" s="16" t="str">
        <f>IF(AND(B8236="Premier League",E8236="Live"),_xlfn.XLOOKUP(_xlfn.TEXTJOIN(" vs ",,C8236:D8236),Calendar!G:G,Calendar!B:B),IF(AND(B8236="Premier League",E8236="Highlights"),_xlfn.XLOOKUP(H8236,Calendar!O:O,Calendar!N:N,,-1),""))</f>
        <v/>
      </c>
      <c r="AI8236" s="61" t="str">
        <f>IF(AND(AH8236&lt;&gt;"",E8236="Live"),_xlfn.XLOOKUP(_xlfn.TEXTJOIN(" vs ",,C8236:D8236),Calendar!G:G,Calendar!K:K),"")</f>
        <v/>
      </c>
      <c r="AJ8236" s="61" t="str">
        <f>IF(AND(K8236&lt;&gt;"Match of the Day",K8236&lt;&gt;"Match of the Day 2",K8236&lt;&gt;"Match of the Day Repeat"),"",1+MAX($AJ$10:AJ8235))</f>
        <v/>
      </c>
    </row>
    <row r="8237" spans="1:36" s="85" customFormat="1" x14ac:dyDescent="0.35">
      <c r="A8237"/>
      <c r="B8237" s="3"/>
      <c r="C8237" s="3"/>
      <c r="D8237" s="3"/>
      <c r="E8237" s="4"/>
      <c r="F8237" s="40"/>
      <c r="G8237" s="4"/>
      <c r="H8237" s="14"/>
      <c r="I8237" s="4"/>
      <c r="J8237" s="4"/>
      <c r="K8237" s="3"/>
      <c r="L8237"/>
      <c r="M8237"/>
      <c r="N8237" s="40"/>
      <c r="O8237" s="40"/>
      <c r="P8237" s="40"/>
      <c r="Q8237" s="88"/>
      <c r="R8237"/>
      <c r="S8237"/>
      <c r="T8237" s="15"/>
      <c r="U8237" s="15"/>
      <c r="V8237"/>
      <c r="W8237"/>
      <c r="X8237" s="15"/>
      <c r="Y8237" s="15"/>
      <c r="Z8237"/>
      <c r="AA8237"/>
      <c r="AB8237" s="89"/>
      <c r="AC8237"/>
      <c r="AD8237"/>
      <c r="AE8237"/>
      <c r="AF8237"/>
      <c r="AG8237"/>
      <c r="AH8237" s="16" t="str">
        <f>IF(AND(B8237="Premier League",E8237="Live"),_xlfn.XLOOKUP(_xlfn.TEXTJOIN(" vs ",,C8237:D8237),Calendar!G:G,Calendar!B:B),IF(AND(B8237="Premier League",E8237="Highlights"),_xlfn.XLOOKUP(H8237,Calendar!O:O,Calendar!N:N,,-1),""))</f>
        <v/>
      </c>
      <c r="AI8237" s="61" t="str">
        <f>IF(AND(AH8237&lt;&gt;"",E8237="Live"),_xlfn.XLOOKUP(_xlfn.TEXTJOIN(" vs ",,C8237:D8237),Calendar!G:G,Calendar!K:K),"")</f>
        <v/>
      </c>
      <c r="AJ8237" s="61" t="str">
        <f>IF(AND(K8237&lt;&gt;"Match of the Day",K8237&lt;&gt;"Match of the Day 2",K8237&lt;&gt;"Match of the Day Repeat"),"",1+MAX($AJ$10:AJ8236))</f>
        <v/>
      </c>
    </row>
    <row r="8238" spans="1:36" s="85" customFormat="1" x14ac:dyDescent="0.35">
      <c r="A8238"/>
      <c r="B8238" s="3"/>
      <c r="C8238" s="3"/>
      <c r="D8238" s="3"/>
      <c r="E8238" s="4"/>
      <c r="F8238" s="40"/>
      <c r="G8238" s="4"/>
      <c r="H8238" s="14"/>
      <c r="I8238" s="4"/>
      <c r="J8238" s="4"/>
      <c r="K8238" s="3"/>
      <c r="L8238"/>
      <c r="M8238"/>
      <c r="N8238" s="40"/>
      <c r="O8238" s="40"/>
      <c r="P8238" s="40"/>
      <c r="Q8238" s="88"/>
      <c r="R8238"/>
      <c r="S8238"/>
      <c r="T8238" s="15"/>
      <c r="U8238" s="15"/>
      <c r="V8238"/>
      <c r="W8238"/>
      <c r="X8238" s="15"/>
      <c r="Y8238" s="15"/>
      <c r="Z8238"/>
      <c r="AA8238"/>
      <c r="AB8238" s="89"/>
      <c r="AC8238"/>
      <c r="AD8238"/>
      <c r="AE8238"/>
      <c r="AF8238"/>
      <c r="AG8238"/>
      <c r="AH8238" s="16" t="str">
        <f>IF(AND(B8238="Premier League",E8238="Live"),_xlfn.XLOOKUP(_xlfn.TEXTJOIN(" vs ",,C8238:D8238),Calendar!G:G,Calendar!B:B),IF(AND(B8238="Premier League",E8238="Highlights"),_xlfn.XLOOKUP(H8238,Calendar!O:O,Calendar!N:N,,-1),""))</f>
        <v/>
      </c>
      <c r="AI8238" s="61" t="str">
        <f>IF(AND(AH8238&lt;&gt;"",E8238="Live"),_xlfn.XLOOKUP(_xlfn.TEXTJOIN(" vs ",,C8238:D8238),Calendar!G:G,Calendar!K:K),"")</f>
        <v/>
      </c>
      <c r="AJ8238" s="61" t="str">
        <f>IF(AND(K8238&lt;&gt;"Match of the Day",K8238&lt;&gt;"Match of the Day 2",K8238&lt;&gt;"Match of the Day Repeat"),"",1+MAX($AJ$10:AJ8237))</f>
        <v/>
      </c>
    </row>
    <row r="8239" spans="1:36" s="85" customFormat="1" x14ac:dyDescent="0.35">
      <c r="A8239"/>
      <c r="B8239" s="3"/>
      <c r="C8239" s="3"/>
      <c r="D8239" s="3"/>
      <c r="E8239" s="4"/>
      <c r="F8239" s="40"/>
      <c r="G8239" s="4"/>
      <c r="H8239" s="14"/>
      <c r="I8239" s="4"/>
      <c r="J8239" s="4"/>
      <c r="K8239" s="3"/>
      <c r="L8239"/>
      <c r="M8239"/>
      <c r="N8239" s="40"/>
      <c r="O8239" s="40"/>
      <c r="P8239" s="40"/>
      <c r="Q8239" s="88"/>
      <c r="R8239"/>
      <c r="S8239"/>
      <c r="T8239" s="15"/>
      <c r="U8239" s="15"/>
      <c r="V8239"/>
      <c r="W8239"/>
      <c r="X8239" s="15"/>
      <c r="Y8239" s="15"/>
      <c r="Z8239"/>
      <c r="AA8239"/>
      <c r="AB8239" s="89"/>
      <c r="AC8239"/>
      <c r="AD8239"/>
      <c r="AE8239"/>
      <c r="AF8239"/>
      <c r="AG8239"/>
      <c r="AH8239" s="16" t="str">
        <f>IF(AND(B8239="Premier League",E8239="Live"),_xlfn.XLOOKUP(_xlfn.TEXTJOIN(" vs ",,C8239:D8239),Calendar!G:G,Calendar!B:B),IF(AND(B8239="Premier League",E8239="Highlights"),_xlfn.XLOOKUP(H8239,Calendar!O:O,Calendar!N:N,,-1),""))</f>
        <v/>
      </c>
      <c r="AI8239" s="61" t="str">
        <f>IF(AND(AH8239&lt;&gt;"",E8239="Live"),_xlfn.XLOOKUP(_xlfn.TEXTJOIN(" vs ",,C8239:D8239),Calendar!G:G,Calendar!K:K),"")</f>
        <v/>
      </c>
      <c r="AJ8239" s="61" t="str">
        <f>IF(AND(K8239&lt;&gt;"Match of the Day",K8239&lt;&gt;"Match of the Day 2",K8239&lt;&gt;"Match of the Day Repeat"),"",1+MAX($AJ$10:AJ8238))</f>
        <v/>
      </c>
    </row>
    <row r="8240" spans="1:36" s="85" customFormat="1" x14ac:dyDescent="0.35">
      <c r="A8240"/>
      <c r="B8240" s="3"/>
      <c r="C8240" s="3"/>
      <c r="D8240" s="3"/>
      <c r="E8240" s="4"/>
      <c r="F8240" s="40"/>
      <c r="G8240" s="4"/>
      <c r="H8240" s="14"/>
      <c r="I8240" s="4"/>
      <c r="J8240" s="4"/>
      <c r="K8240" s="3"/>
      <c r="L8240"/>
      <c r="M8240"/>
      <c r="N8240" s="40"/>
      <c r="O8240" s="40"/>
      <c r="P8240" s="40"/>
      <c r="Q8240" s="88"/>
      <c r="R8240"/>
      <c r="S8240"/>
      <c r="T8240" s="15"/>
      <c r="U8240" s="15"/>
      <c r="V8240"/>
      <c r="W8240"/>
      <c r="X8240" s="15"/>
      <c r="Y8240" s="15"/>
      <c r="Z8240"/>
      <c r="AA8240"/>
      <c r="AB8240" s="89"/>
      <c r="AC8240"/>
      <c r="AD8240"/>
      <c r="AE8240"/>
      <c r="AF8240"/>
      <c r="AG8240"/>
      <c r="AH8240" s="16" t="str">
        <f>IF(AND(B8240="Premier League",E8240="Live"),_xlfn.XLOOKUP(_xlfn.TEXTJOIN(" vs ",,C8240:D8240),Calendar!G:G,Calendar!B:B),IF(AND(B8240="Premier League",E8240="Highlights"),_xlfn.XLOOKUP(H8240,Calendar!O:O,Calendar!N:N,,-1),""))</f>
        <v/>
      </c>
      <c r="AI8240" s="61" t="str">
        <f>IF(AND(AH8240&lt;&gt;"",E8240="Live"),_xlfn.XLOOKUP(_xlfn.TEXTJOIN(" vs ",,C8240:D8240),Calendar!G:G,Calendar!K:K),"")</f>
        <v/>
      </c>
      <c r="AJ8240" s="61" t="str">
        <f>IF(AND(K8240&lt;&gt;"Match of the Day",K8240&lt;&gt;"Match of the Day 2",K8240&lt;&gt;"Match of the Day Repeat"),"",1+MAX($AJ$10:AJ8239))</f>
        <v/>
      </c>
    </row>
    <row r="8241" spans="1:36" s="85" customFormat="1" x14ac:dyDescent="0.35">
      <c r="A8241"/>
      <c r="B8241" s="3"/>
      <c r="C8241" s="3"/>
      <c r="D8241" s="3"/>
      <c r="E8241" s="4"/>
      <c r="F8241" s="40"/>
      <c r="G8241" s="4"/>
      <c r="H8241" s="14"/>
      <c r="I8241" s="4"/>
      <c r="J8241" s="4"/>
      <c r="K8241" s="3"/>
      <c r="L8241"/>
      <c r="M8241"/>
      <c r="N8241" s="40"/>
      <c r="O8241" s="40"/>
      <c r="P8241" s="40"/>
      <c r="Q8241" s="88"/>
      <c r="R8241"/>
      <c r="S8241"/>
      <c r="T8241" s="15"/>
      <c r="U8241" s="15"/>
      <c r="V8241"/>
      <c r="W8241"/>
      <c r="X8241" s="15"/>
      <c r="Y8241" s="15"/>
      <c r="Z8241"/>
      <c r="AA8241"/>
      <c r="AB8241" s="89"/>
      <c r="AC8241"/>
      <c r="AD8241"/>
      <c r="AE8241"/>
      <c r="AF8241"/>
      <c r="AG8241"/>
      <c r="AH8241" s="16" t="str">
        <f>IF(AND(B8241="Premier League",E8241="Live"),_xlfn.XLOOKUP(_xlfn.TEXTJOIN(" vs ",,C8241:D8241),Calendar!G:G,Calendar!B:B),IF(AND(B8241="Premier League",E8241="Highlights"),_xlfn.XLOOKUP(H8241,Calendar!O:O,Calendar!N:N,,-1),""))</f>
        <v/>
      </c>
      <c r="AI8241" s="61" t="str">
        <f>IF(AND(AH8241&lt;&gt;"",E8241="Live"),_xlfn.XLOOKUP(_xlfn.TEXTJOIN(" vs ",,C8241:D8241),Calendar!G:G,Calendar!K:K),"")</f>
        <v/>
      </c>
      <c r="AJ8241" s="61" t="str">
        <f>IF(AND(K8241&lt;&gt;"Match of the Day",K8241&lt;&gt;"Match of the Day 2",K8241&lt;&gt;"Match of the Day Repeat"),"",1+MAX($AJ$10:AJ8240))</f>
        <v/>
      </c>
    </row>
    <row r="8242" spans="1:36" s="85" customFormat="1" x14ac:dyDescent="0.35">
      <c r="A8242"/>
      <c r="B8242" s="3"/>
      <c r="C8242" s="3"/>
      <c r="D8242" s="3"/>
      <c r="E8242" s="4"/>
      <c r="F8242" s="40"/>
      <c r="G8242" s="4"/>
      <c r="H8242" s="14"/>
      <c r="I8242" s="4"/>
      <c r="J8242" s="4"/>
      <c r="K8242" s="3"/>
      <c r="L8242"/>
      <c r="M8242"/>
      <c r="N8242" s="40"/>
      <c r="O8242" s="40"/>
      <c r="P8242" s="40"/>
      <c r="Q8242" s="88"/>
      <c r="R8242"/>
      <c r="S8242"/>
      <c r="T8242" s="15"/>
      <c r="U8242" s="15"/>
      <c r="V8242"/>
      <c r="W8242"/>
      <c r="X8242" s="15"/>
      <c r="Y8242" s="15"/>
      <c r="Z8242"/>
      <c r="AA8242"/>
      <c r="AB8242" s="89"/>
      <c r="AC8242"/>
      <c r="AD8242"/>
      <c r="AE8242"/>
      <c r="AF8242"/>
      <c r="AG8242"/>
      <c r="AH8242" s="16" t="str">
        <f>IF(AND(B8242="Premier League",E8242="Live"),_xlfn.XLOOKUP(_xlfn.TEXTJOIN(" vs ",,C8242:D8242),Calendar!G:G,Calendar!B:B),IF(AND(B8242="Premier League",E8242="Highlights"),_xlfn.XLOOKUP(H8242,Calendar!O:O,Calendar!N:N,,-1),""))</f>
        <v/>
      </c>
      <c r="AI8242" s="61" t="str">
        <f>IF(AND(AH8242&lt;&gt;"",E8242="Live"),_xlfn.XLOOKUP(_xlfn.TEXTJOIN(" vs ",,C8242:D8242),Calendar!G:G,Calendar!K:K),"")</f>
        <v/>
      </c>
      <c r="AJ8242" s="61" t="str">
        <f>IF(AND(K8242&lt;&gt;"Match of the Day",K8242&lt;&gt;"Match of the Day 2",K8242&lt;&gt;"Match of the Day Repeat"),"",1+MAX($AJ$10:AJ8241))</f>
        <v/>
      </c>
    </row>
    <row r="8243" spans="1:36" s="85" customFormat="1" x14ac:dyDescent="0.35">
      <c r="A8243"/>
      <c r="B8243" s="3"/>
      <c r="C8243" s="3"/>
      <c r="D8243" s="3"/>
      <c r="E8243" s="4"/>
      <c r="F8243" s="40"/>
      <c r="G8243" s="4"/>
      <c r="H8243" s="14"/>
      <c r="I8243" s="4"/>
      <c r="J8243" s="4"/>
      <c r="K8243" s="3"/>
      <c r="L8243"/>
      <c r="M8243"/>
      <c r="N8243" s="40"/>
      <c r="O8243" s="40"/>
      <c r="P8243" s="40"/>
      <c r="Q8243" s="88"/>
      <c r="R8243"/>
      <c r="S8243"/>
      <c r="T8243" s="15"/>
      <c r="U8243" s="15"/>
      <c r="V8243"/>
      <c r="W8243"/>
      <c r="X8243" s="15"/>
      <c r="Y8243" s="15"/>
      <c r="Z8243"/>
      <c r="AA8243"/>
      <c r="AB8243" s="89"/>
      <c r="AC8243"/>
      <c r="AD8243"/>
      <c r="AE8243"/>
      <c r="AF8243"/>
      <c r="AG8243"/>
      <c r="AH8243" s="16" t="str">
        <f>IF(AND(B8243="Premier League",E8243="Live"),_xlfn.XLOOKUP(_xlfn.TEXTJOIN(" vs ",,C8243:D8243),Calendar!G:G,Calendar!B:B),IF(AND(B8243="Premier League",E8243="Highlights"),_xlfn.XLOOKUP(H8243,Calendar!O:O,Calendar!N:N,,-1),""))</f>
        <v/>
      </c>
      <c r="AI8243" s="61" t="str">
        <f>IF(AND(AH8243&lt;&gt;"",E8243="Live"),_xlfn.XLOOKUP(_xlfn.TEXTJOIN(" vs ",,C8243:D8243),Calendar!G:G,Calendar!K:K),"")</f>
        <v/>
      </c>
      <c r="AJ8243" s="61" t="str">
        <f>IF(AND(K8243&lt;&gt;"Match of the Day",K8243&lt;&gt;"Match of the Day 2",K8243&lt;&gt;"Match of the Day Repeat"),"",1+MAX($AJ$10:AJ8242))</f>
        <v/>
      </c>
    </row>
    <row r="8244" spans="1:36" s="85" customFormat="1" x14ac:dyDescent="0.35">
      <c r="A8244"/>
      <c r="B8244" s="3"/>
      <c r="C8244" s="3"/>
      <c r="D8244" s="3"/>
      <c r="E8244" s="4"/>
      <c r="F8244" s="40"/>
      <c r="G8244" s="4"/>
      <c r="H8244" s="14"/>
      <c r="I8244" s="4"/>
      <c r="J8244" s="4"/>
      <c r="K8244" s="3"/>
      <c r="L8244"/>
      <c r="M8244"/>
      <c r="N8244" s="40"/>
      <c r="O8244" s="40"/>
      <c r="P8244" s="40"/>
      <c r="Q8244" s="88"/>
      <c r="R8244"/>
      <c r="S8244"/>
      <c r="T8244" s="15"/>
      <c r="U8244" s="15"/>
      <c r="V8244"/>
      <c r="W8244"/>
      <c r="X8244" s="15"/>
      <c r="Y8244" s="15"/>
      <c r="Z8244"/>
      <c r="AA8244"/>
      <c r="AB8244" s="89"/>
      <c r="AC8244"/>
      <c r="AD8244"/>
      <c r="AE8244"/>
      <c r="AF8244"/>
      <c r="AG8244"/>
      <c r="AH8244" s="16" t="str">
        <f>IF(AND(B8244="Premier League",E8244="Live"),_xlfn.XLOOKUP(_xlfn.TEXTJOIN(" vs ",,C8244:D8244),Calendar!G:G,Calendar!B:B),IF(AND(B8244="Premier League",E8244="Highlights"),_xlfn.XLOOKUP(H8244,Calendar!O:O,Calendar!N:N,,-1),""))</f>
        <v/>
      </c>
      <c r="AI8244" s="61" t="str">
        <f>IF(AND(AH8244&lt;&gt;"",E8244="Live"),_xlfn.XLOOKUP(_xlfn.TEXTJOIN(" vs ",,C8244:D8244),Calendar!G:G,Calendar!K:K),"")</f>
        <v/>
      </c>
      <c r="AJ8244" s="61" t="str">
        <f>IF(AND(K8244&lt;&gt;"Match of the Day",K8244&lt;&gt;"Match of the Day 2",K8244&lt;&gt;"Match of the Day Repeat"),"",1+MAX($AJ$10:AJ8243))</f>
        <v/>
      </c>
    </row>
    <row r="8245" spans="1:36" s="85" customFormat="1" x14ac:dyDescent="0.35">
      <c r="A8245"/>
      <c r="B8245" s="3"/>
      <c r="C8245" s="3"/>
      <c r="D8245" s="3"/>
      <c r="E8245" s="4"/>
      <c r="F8245" s="40"/>
      <c r="G8245" s="4"/>
      <c r="H8245" s="14"/>
      <c r="I8245" s="4"/>
      <c r="J8245" s="4"/>
      <c r="K8245" s="3"/>
      <c r="L8245"/>
      <c r="M8245"/>
      <c r="N8245" s="40"/>
      <c r="O8245" s="40"/>
      <c r="P8245" s="40"/>
      <c r="Q8245" s="88"/>
      <c r="R8245"/>
      <c r="S8245"/>
      <c r="T8245" s="15"/>
      <c r="U8245" s="15"/>
      <c r="V8245"/>
      <c r="W8245"/>
      <c r="X8245" s="15"/>
      <c r="Y8245" s="15"/>
      <c r="Z8245"/>
      <c r="AA8245"/>
      <c r="AB8245" s="89"/>
      <c r="AC8245"/>
      <c r="AD8245"/>
      <c r="AE8245"/>
      <c r="AF8245"/>
      <c r="AG8245"/>
      <c r="AH8245" s="16" t="str">
        <f>IF(AND(B8245="Premier League",E8245="Live"),_xlfn.XLOOKUP(_xlfn.TEXTJOIN(" vs ",,C8245:D8245),Calendar!G:G,Calendar!B:B),IF(AND(B8245="Premier League",E8245="Highlights"),_xlfn.XLOOKUP(H8245,Calendar!O:O,Calendar!N:N,,-1),""))</f>
        <v/>
      </c>
      <c r="AI8245" s="61" t="str">
        <f>IF(AND(AH8245&lt;&gt;"",E8245="Live"),_xlfn.XLOOKUP(_xlfn.TEXTJOIN(" vs ",,C8245:D8245),Calendar!G:G,Calendar!K:K),"")</f>
        <v/>
      </c>
      <c r="AJ8245" s="61" t="str">
        <f>IF(AND(K8245&lt;&gt;"Match of the Day",K8245&lt;&gt;"Match of the Day 2",K8245&lt;&gt;"Match of the Day Repeat"),"",1+MAX($AJ$10:AJ8244))</f>
        <v/>
      </c>
    </row>
    <row r="8246" spans="1:36" s="85" customFormat="1" x14ac:dyDescent="0.35">
      <c r="A8246"/>
      <c r="B8246" s="3"/>
      <c r="C8246" s="3"/>
      <c r="D8246" s="3"/>
      <c r="E8246" s="4"/>
      <c r="F8246" s="40"/>
      <c r="G8246" s="4"/>
      <c r="H8246" s="14"/>
      <c r="I8246" s="4"/>
      <c r="J8246" s="4"/>
      <c r="K8246" s="3"/>
      <c r="L8246"/>
      <c r="M8246"/>
      <c r="N8246" s="40"/>
      <c r="O8246" s="40"/>
      <c r="P8246" s="40"/>
      <c r="Q8246" s="88"/>
      <c r="R8246"/>
      <c r="S8246"/>
      <c r="T8246" s="15"/>
      <c r="U8246" s="15"/>
      <c r="V8246"/>
      <c r="W8246"/>
      <c r="X8246" s="15"/>
      <c r="Y8246" s="15"/>
      <c r="Z8246"/>
      <c r="AA8246"/>
      <c r="AB8246" s="89"/>
      <c r="AC8246"/>
      <c r="AD8246"/>
      <c r="AE8246"/>
      <c r="AF8246"/>
      <c r="AG8246"/>
      <c r="AH8246" s="16" t="str">
        <f>IF(AND(B8246="Premier League",E8246="Live"),_xlfn.XLOOKUP(_xlfn.TEXTJOIN(" vs ",,C8246:D8246),Calendar!G:G,Calendar!B:B),IF(AND(B8246="Premier League",E8246="Highlights"),_xlfn.XLOOKUP(H8246,Calendar!O:O,Calendar!N:N,,-1),""))</f>
        <v/>
      </c>
      <c r="AI8246" s="61" t="str">
        <f>IF(AND(AH8246&lt;&gt;"",E8246="Live"),_xlfn.XLOOKUP(_xlfn.TEXTJOIN(" vs ",,C8246:D8246),Calendar!G:G,Calendar!K:K),"")</f>
        <v/>
      </c>
      <c r="AJ8246" s="61" t="str">
        <f>IF(AND(K8246&lt;&gt;"Match of the Day",K8246&lt;&gt;"Match of the Day 2",K8246&lt;&gt;"Match of the Day Repeat"),"",1+MAX($AJ$10:AJ8245))</f>
        <v/>
      </c>
    </row>
    <row r="8247" spans="1:36" s="85" customFormat="1" x14ac:dyDescent="0.35">
      <c r="A8247"/>
      <c r="B8247" s="3"/>
      <c r="C8247" s="3"/>
      <c r="D8247" s="3"/>
      <c r="E8247" s="4"/>
      <c r="F8247" s="40"/>
      <c r="G8247" s="4"/>
      <c r="H8247" s="14"/>
      <c r="I8247" s="4"/>
      <c r="J8247" s="4"/>
      <c r="K8247" s="3"/>
      <c r="L8247"/>
      <c r="M8247"/>
      <c r="N8247" s="40"/>
      <c r="O8247" s="40"/>
      <c r="P8247" s="40"/>
      <c r="Q8247" s="88"/>
      <c r="R8247"/>
      <c r="S8247"/>
      <c r="T8247" s="15"/>
      <c r="U8247" s="15"/>
      <c r="V8247"/>
      <c r="W8247"/>
      <c r="X8247" s="15"/>
      <c r="Y8247" s="15"/>
      <c r="Z8247"/>
      <c r="AA8247"/>
      <c r="AB8247" s="89"/>
      <c r="AC8247"/>
      <c r="AD8247"/>
      <c r="AE8247"/>
      <c r="AF8247"/>
      <c r="AG8247"/>
      <c r="AH8247" s="16" t="str">
        <f>IF(AND(B8247="Premier League",E8247="Live"),_xlfn.XLOOKUP(_xlfn.TEXTJOIN(" vs ",,C8247:D8247),Calendar!G:G,Calendar!B:B),IF(AND(B8247="Premier League",E8247="Highlights"),_xlfn.XLOOKUP(H8247,Calendar!O:O,Calendar!N:N,,-1),""))</f>
        <v/>
      </c>
      <c r="AI8247" s="61" t="str">
        <f>IF(AND(AH8247&lt;&gt;"",E8247="Live"),_xlfn.XLOOKUP(_xlfn.TEXTJOIN(" vs ",,C8247:D8247),Calendar!G:G,Calendar!K:K),"")</f>
        <v/>
      </c>
      <c r="AJ8247" s="61" t="str">
        <f>IF(AND(K8247&lt;&gt;"Match of the Day",K8247&lt;&gt;"Match of the Day 2",K8247&lt;&gt;"Match of the Day Repeat"),"",1+MAX($AJ$10:AJ8246))</f>
        <v/>
      </c>
    </row>
    <row r="8248" spans="1:36" s="85" customFormat="1" x14ac:dyDescent="0.35">
      <c r="A8248"/>
      <c r="B8248" s="3"/>
      <c r="C8248" s="3"/>
      <c r="D8248" s="3"/>
      <c r="E8248" s="4"/>
      <c r="F8248" s="40"/>
      <c r="G8248" s="4"/>
      <c r="H8248" s="14"/>
      <c r="I8248" s="4"/>
      <c r="J8248" s="4"/>
      <c r="K8248" s="3"/>
      <c r="L8248"/>
      <c r="M8248"/>
      <c r="N8248" s="40"/>
      <c r="O8248" s="40"/>
      <c r="P8248" s="40"/>
      <c r="Q8248" s="88"/>
      <c r="R8248"/>
      <c r="S8248"/>
      <c r="T8248" s="15"/>
      <c r="U8248" s="15"/>
      <c r="V8248"/>
      <c r="W8248"/>
      <c r="X8248" s="15"/>
      <c r="Y8248" s="15"/>
      <c r="Z8248"/>
      <c r="AA8248"/>
      <c r="AB8248" s="89"/>
      <c r="AC8248"/>
      <c r="AD8248"/>
      <c r="AE8248"/>
      <c r="AF8248"/>
      <c r="AG8248"/>
      <c r="AH8248" s="16" t="str">
        <f>IF(AND(B8248="Premier League",E8248="Live"),_xlfn.XLOOKUP(_xlfn.TEXTJOIN(" vs ",,C8248:D8248),Calendar!G:G,Calendar!B:B),IF(AND(B8248="Premier League",E8248="Highlights"),_xlfn.XLOOKUP(H8248,Calendar!O:O,Calendar!N:N,,-1),""))</f>
        <v/>
      </c>
      <c r="AI8248" s="61" t="str">
        <f>IF(AND(AH8248&lt;&gt;"",E8248="Live"),_xlfn.XLOOKUP(_xlfn.TEXTJOIN(" vs ",,C8248:D8248),Calendar!G:G,Calendar!K:K),"")</f>
        <v/>
      </c>
      <c r="AJ8248" s="61" t="str">
        <f>IF(AND(K8248&lt;&gt;"Match of the Day",K8248&lt;&gt;"Match of the Day 2",K8248&lt;&gt;"Match of the Day Repeat"),"",1+MAX($AJ$10:AJ8247))</f>
        <v/>
      </c>
    </row>
    <row r="8249" spans="1:36" s="85" customFormat="1" x14ac:dyDescent="0.35">
      <c r="A8249"/>
      <c r="B8249" s="3"/>
      <c r="C8249" s="3"/>
      <c r="D8249" s="3"/>
      <c r="E8249" s="4"/>
      <c r="F8249" s="40"/>
      <c r="G8249" s="4"/>
      <c r="H8249" s="14"/>
      <c r="I8249" s="4"/>
      <c r="J8249" s="4"/>
      <c r="K8249" s="3"/>
      <c r="L8249"/>
      <c r="M8249"/>
      <c r="N8249" s="40"/>
      <c r="O8249" s="40"/>
      <c r="P8249" s="40"/>
      <c r="Q8249" s="88"/>
      <c r="R8249"/>
      <c r="S8249"/>
      <c r="T8249" s="15"/>
      <c r="U8249" s="15"/>
      <c r="V8249"/>
      <c r="W8249"/>
      <c r="X8249" s="15"/>
      <c r="Y8249" s="15"/>
      <c r="Z8249"/>
      <c r="AA8249"/>
      <c r="AB8249" s="89"/>
      <c r="AC8249"/>
      <c r="AD8249"/>
      <c r="AE8249"/>
      <c r="AF8249"/>
      <c r="AG8249"/>
      <c r="AH8249" s="16" t="str">
        <f>IF(AND(B8249="Premier League",E8249="Live"),_xlfn.XLOOKUP(_xlfn.TEXTJOIN(" vs ",,C8249:D8249),Calendar!G:G,Calendar!B:B),IF(AND(B8249="Premier League",E8249="Highlights"),_xlfn.XLOOKUP(H8249,Calendar!O:O,Calendar!N:N,,-1),""))</f>
        <v/>
      </c>
      <c r="AI8249" s="61" t="str">
        <f>IF(AND(AH8249&lt;&gt;"",E8249="Live"),_xlfn.XLOOKUP(_xlfn.TEXTJOIN(" vs ",,C8249:D8249),Calendar!G:G,Calendar!K:K),"")</f>
        <v/>
      </c>
      <c r="AJ8249" s="61" t="str">
        <f>IF(AND(K8249&lt;&gt;"Match of the Day",K8249&lt;&gt;"Match of the Day 2",K8249&lt;&gt;"Match of the Day Repeat"),"",1+MAX($AJ$10:AJ8248))</f>
        <v/>
      </c>
    </row>
    <row r="8250" spans="1:36" s="85" customFormat="1" x14ac:dyDescent="0.35">
      <c r="A8250"/>
      <c r="B8250" s="3"/>
      <c r="C8250" s="3"/>
      <c r="D8250" s="3"/>
      <c r="E8250" s="4"/>
      <c r="F8250" s="40"/>
      <c r="G8250" s="4"/>
      <c r="H8250" s="14"/>
      <c r="I8250" s="4"/>
      <c r="J8250" s="4"/>
      <c r="K8250" s="3"/>
      <c r="L8250"/>
      <c r="M8250"/>
      <c r="N8250" s="40"/>
      <c r="O8250" s="40"/>
      <c r="P8250" s="40"/>
      <c r="Q8250" s="88"/>
      <c r="R8250"/>
      <c r="S8250"/>
      <c r="T8250" s="15"/>
      <c r="U8250" s="15"/>
      <c r="V8250"/>
      <c r="W8250"/>
      <c r="X8250" s="15"/>
      <c r="Y8250" s="15"/>
      <c r="Z8250"/>
      <c r="AA8250"/>
      <c r="AB8250" s="89"/>
      <c r="AC8250"/>
      <c r="AD8250"/>
      <c r="AE8250"/>
      <c r="AF8250"/>
      <c r="AG8250"/>
      <c r="AH8250" s="16" t="str">
        <f>IF(AND(B8250="Premier League",E8250="Live"),_xlfn.XLOOKUP(_xlfn.TEXTJOIN(" vs ",,C8250:D8250),Calendar!G:G,Calendar!B:B),IF(AND(B8250="Premier League",E8250="Highlights"),_xlfn.XLOOKUP(H8250,Calendar!O:O,Calendar!N:N,,-1),""))</f>
        <v/>
      </c>
      <c r="AI8250" s="61" t="str">
        <f>IF(AND(AH8250&lt;&gt;"",E8250="Live"),_xlfn.XLOOKUP(_xlfn.TEXTJOIN(" vs ",,C8250:D8250),Calendar!G:G,Calendar!K:K),"")</f>
        <v/>
      </c>
      <c r="AJ8250" s="61" t="str">
        <f>IF(AND(K8250&lt;&gt;"Match of the Day",K8250&lt;&gt;"Match of the Day 2",K8250&lt;&gt;"Match of the Day Repeat"),"",1+MAX($AJ$10:AJ8249))</f>
        <v/>
      </c>
    </row>
    <row r="8251" spans="1:36" s="85" customFormat="1" x14ac:dyDescent="0.35">
      <c r="A8251"/>
      <c r="B8251" s="3"/>
      <c r="C8251" s="3"/>
      <c r="D8251" s="3"/>
      <c r="E8251" s="4"/>
      <c r="F8251" s="40"/>
      <c r="G8251" s="4"/>
      <c r="H8251" s="14"/>
      <c r="I8251" s="4"/>
      <c r="J8251" s="4"/>
      <c r="K8251" s="3"/>
      <c r="L8251"/>
      <c r="M8251"/>
      <c r="N8251" s="40"/>
      <c r="O8251" s="40"/>
      <c r="P8251" s="40"/>
      <c r="Q8251" s="88"/>
      <c r="R8251"/>
      <c r="S8251"/>
      <c r="T8251" s="15"/>
      <c r="U8251" s="15"/>
      <c r="V8251"/>
      <c r="W8251"/>
      <c r="X8251" s="15"/>
      <c r="Y8251" s="15"/>
      <c r="Z8251"/>
      <c r="AA8251"/>
      <c r="AB8251" s="89"/>
      <c r="AC8251"/>
      <c r="AD8251"/>
      <c r="AE8251"/>
      <c r="AF8251"/>
      <c r="AG8251"/>
      <c r="AH8251" s="16" t="str">
        <f>IF(AND(B8251="Premier League",E8251="Live"),_xlfn.XLOOKUP(_xlfn.TEXTJOIN(" vs ",,C8251:D8251),Calendar!G:G,Calendar!B:B),IF(AND(B8251="Premier League",E8251="Highlights"),_xlfn.XLOOKUP(H8251,Calendar!O:O,Calendar!N:N,,-1),""))</f>
        <v/>
      </c>
      <c r="AI8251" s="61" t="str">
        <f>IF(AND(AH8251&lt;&gt;"",E8251="Live"),_xlfn.XLOOKUP(_xlfn.TEXTJOIN(" vs ",,C8251:D8251),Calendar!G:G,Calendar!K:K),"")</f>
        <v/>
      </c>
      <c r="AJ8251" s="61" t="str">
        <f>IF(AND(K8251&lt;&gt;"Match of the Day",K8251&lt;&gt;"Match of the Day 2",K8251&lt;&gt;"Match of the Day Repeat"),"",1+MAX($AJ$10:AJ8250))</f>
        <v/>
      </c>
    </row>
    <row r="8252" spans="1:36" s="85" customFormat="1" x14ac:dyDescent="0.35">
      <c r="A8252"/>
      <c r="B8252" s="3"/>
      <c r="C8252" s="3"/>
      <c r="D8252" s="3"/>
      <c r="E8252" s="4"/>
      <c r="F8252" s="40"/>
      <c r="G8252" s="4"/>
      <c r="H8252" s="14"/>
      <c r="I8252" s="4"/>
      <c r="J8252" s="4"/>
      <c r="K8252" s="3"/>
      <c r="L8252"/>
      <c r="M8252"/>
      <c r="N8252" s="40"/>
      <c r="O8252" s="40"/>
      <c r="P8252" s="40"/>
      <c r="Q8252" s="88"/>
      <c r="R8252"/>
      <c r="S8252"/>
      <c r="T8252" s="15"/>
      <c r="U8252" s="15"/>
      <c r="V8252"/>
      <c r="W8252"/>
      <c r="X8252" s="15"/>
      <c r="Y8252" s="15"/>
      <c r="Z8252"/>
      <c r="AA8252"/>
      <c r="AB8252" s="89"/>
      <c r="AC8252"/>
      <c r="AD8252"/>
      <c r="AE8252"/>
      <c r="AF8252"/>
      <c r="AG8252"/>
      <c r="AH8252" s="16" t="str">
        <f>IF(AND(B8252="Premier League",E8252="Live"),_xlfn.XLOOKUP(_xlfn.TEXTJOIN(" vs ",,C8252:D8252),Calendar!G:G,Calendar!B:B),IF(AND(B8252="Premier League",E8252="Highlights"),_xlfn.XLOOKUP(H8252,Calendar!O:O,Calendar!N:N,,-1),""))</f>
        <v/>
      </c>
      <c r="AI8252" s="61" t="str">
        <f>IF(AND(AH8252&lt;&gt;"",E8252="Live"),_xlfn.XLOOKUP(_xlfn.TEXTJOIN(" vs ",,C8252:D8252),Calendar!G:G,Calendar!K:K),"")</f>
        <v/>
      </c>
      <c r="AJ8252" s="61" t="str">
        <f>IF(AND(K8252&lt;&gt;"Match of the Day",K8252&lt;&gt;"Match of the Day 2",K8252&lt;&gt;"Match of the Day Repeat"),"",1+MAX($AJ$10:AJ8251))</f>
        <v/>
      </c>
    </row>
    <row r="8253" spans="1:36" s="85" customFormat="1" x14ac:dyDescent="0.35">
      <c r="A8253"/>
      <c r="B8253" s="3"/>
      <c r="C8253" s="3"/>
      <c r="D8253" s="3"/>
      <c r="E8253" s="4"/>
      <c r="F8253" s="40"/>
      <c r="G8253" s="4"/>
      <c r="H8253" s="14"/>
      <c r="I8253" s="4"/>
      <c r="J8253" s="4"/>
      <c r="K8253" s="3"/>
      <c r="L8253"/>
      <c r="M8253"/>
      <c r="N8253" s="40"/>
      <c r="O8253" s="40"/>
      <c r="P8253" s="40"/>
      <c r="Q8253" s="88"/>
      <c r="R8253"/>
      <c r="S8253"/>
      <c r="T8253" s="15"/>
      <c r="U8253" s="15"/>
      <c r="V8253"/>
      <c r="W8253"/>
      <c r="X8253" s="15"/>
      <c r="Y8253" s="15"/>
      <c r="Z8253"/>
      <c r="AA8253"/>
      <c r="AB8253" s="89"/>
      <c r="AC8253"/>
      <c r="AD8253"/>
      <c r="AE8253"/>
      <c r="AF8253"/>
      <c r="AG8253"/>
      <c r="AH8253" s="16" t="str">
        <f>IF(AND(B8253="Premier League",E8253="Live"),_xlfn.XLOOKUP(_xlfn.TEXTJOIN(" vs ",,C8253:D8253),Calendar!G:G,Calendar!B:B),IF(AND(B8253="Premier League",E8253="Highlights"),_xlfn.XLOOKUP(H8253,Calendar!O:O,Calendar!N:N,,-1),""))</f>
        <v/>
      </c>
      <c r="AI8253" s="61" t="str">
        <f>IF(AND(AH8253&lt;&gt;"",E8253="Live"),_xlfn.XLOOKUP(_xlfn.TEXTJOIN(" vs ",,C8253:D8253),Calendar!G:G,Calendar!K:K),"")</f>
        <v/>
      </c>
      <c r="AJ8253" s="61" t="str">
        <f>IF(AND(K8253&lt;&gt;"Match of the Day",K8253&lt;&gt;"Match of the Day 2",K8253&lt;&gt;"Match of the Day Repeat"),"",1+MAX($AJ$10:AJ8252))</f>
        <v/>
      </c>
    </row>
    <row r="8254" spans="1:36" s="85" customFormat="1" x14ac:dyDescent="0.35">
      <c r="A8254"/>
      <c r="B8254" s="3"/>
      <c r="C8254" s="3"/>
      <c r="D8254" s="3"/>
      <c r="E8254" s="4"/>
      <c r="F8254" s="40"/>
      <c r="G8254" s="4"/>
      <c r="H8254" s="14"/>
      <c r="I8254" s="4"/>
      <c r="J8254" s="4"/>
      <c r="K8254" s="3"/>
      <c r="L8254"/>
      <c r="M8254"/>
      <c r="N8254" s="40"/>
      <c r="O8254" s="40"/>
      <c r="P8254" s="40"/>
      <c r="Q8254" s="88"/>
      <c r="R8254"/>
      <c r="S8254"/>
      <c r="T8254" s="15"/>
      <c r="U8254" s="15"/>
      <c r="V8254"/>
      <c r="W8254"/>
      <c r="X8254" s="15"/>
      <c r="Y8254" s="15"/>
      <c r="Z8254"/>
      <c r="AA8254"/>
      <c r="AB8254" s="89"/>
      <c r="AC8254"/>
      <c r="AD8254"/>
      <c r="AE8254"/>
      <c r="AF8254"/>
      <c r="AG8254"/>
      <c r="AH8254" s="16" t="str">
        <f>IF(AND(B8254="Premier League",E8254="Live"),_xlfn.XLOOKUP(_xlfn.TEXTJOIN(" vs ",,C8254:D8254),Calendar!G:G,Calendar!B:B),IF(AND(B8254="Premier League",E8254="Highlights"),_xlfn.XLOOKUP(H8254,Calendar!O:O,Calendar!N:N,,-1),""))</f>
        <v/>
      </c>
      <c r="AI8254" s="61" t="str">
        <f>IF(AND(AH8254&lt;&gt;"",E8254="Live"),_xlfn.XLOOKUP(_xlfn.TEXTJOIN(" vs ",,C8254:D8254),Calendar!G:G,Calendar!K:K),"")</f>
        <v/>
      </c>
      <c r="AJ8254" s="61" t="str">
        <f>IF(AND(K8254&lt;&gt;"Match of the Day",K8254&lt;&gt;"Match of the Day 2",K8254&lt;&gt;"Match of the Day Repeat"),"",1+MAX($AJ$10:AJ8253))</f>
        <v/>
      </c>
    </row>
    <row r="8255" spans="1:36" s="85" customFormat="1" x14ac:dyDescent="0.35">
      <c r="A8255"/>
      <c r="B8255" s="3"/>
      <c r="C8255" s="3"/>
      <c r="D8255" s="3"/>
      <c r="E8255" s="4"/>
      <c r="F8255" s="40"/>
      <c r="G8255" s="4"/>
      <c r="H8255" s="14"/>
      <c r="I8255" s="4"/>
      <c r="J8255" s="4"/>
      <c r="K8255" s="3"/>
      <c r="L8255"/>
      <c r="M8255"/>
      <c r="N8255" s="40"/>
      <c r="O8255" s="40"/>
      <c r="P8255" s="40"/>
      <c r="Q8255" s="88"/>
      <c r="R8255"/>
      <c r="S8255"/>
      <c r="T8255" s="15"/>
      <c r="U8255" s="15"/>
      <c r="V8255"/>
      <c r="W8255"/>
      <c r="X8255" s="15"/>
      <c r="Y8255" s="15"/>
      <c r="Z8255"/>
      <c r="AA8255"/>
      <c r="AB8255" s="89"/>
      <c r="AC8255"/>
      <c r="AD8255"/>
      <c r="AE8255"/>
      <c r="AF8255"/>
      <c r="AG8255"/>
      <c r="AH8255" s="16" t="str">
        <f>IF(AND(B8255="Premier League",E8255="Live"),_xlfn.XLOOKUP(_xlfn.TEXTJOIN(" vs ",,C8255:D8255),Calendar!G:G,Calendar!B:B),IF(AND(B8255="Premier League",E8255="Highlights"),_xlfn.XLOOKUP(H8255,Calendar!O:O,Calendar!N:N,,-1),""))</f>
        <v/>
      </c>
      <c r="AI8255" s="61" t="str">
        <f>IF(AND(AH8255&lt;&gt;"",E8255="Live"),_xlfn.XLOOKUP(_xlfn.TEXTJOIN(" vs ",,C8255:D8255),Calendar!G:G,Calendar!K:K),"")</f>
        <v/>
      </c>
      <c r="AJ8255" s="61" t="str">
        <f>IF(AND(K8255&lt;&gt;"Match of the Day",K8255&lt;&gt;"Match of the Day 2",K8255&lt;&gt;"Match of the Day Repeat"),"",1+MAX($AJ$10:AJ8254))</f>
        <v/>
      </c>
    </row>
    <row r="8256" spans="1:36" s="85" customFormat="1" x14ac:dyDescent="0.35">
      <c r="A8256"/>
      <c r="B8256" s="3"/>
      <c r="C8256" s="3"/>
      <c r="D8256" s="3"/>
      <c r="E8256" s="4"/>
      <c r="F8256" s="40"/>
      <c r="G8256" s="4"/>
      <c r="H8256" s="14"/>
      <c r="I8256" s="4"/>
      <c r="J8256" s="4"/>
      <c r="K8256" s="3"/>
      <c r="L8256"/>
      <c r="M8256"/>
      <c r="N8256" s="40"/>
      <c r="O8256" s="40"/>
      <c r="P8256" s="40"/>
      <c r="Q8256" s="88"/>
      <c r="R8256"/>
      <c r="S8256"/>
      <c r="T8256" s="15"/>
      <c r="U8256" s="15"/>
      <c r="V8256"/>
      <c r="W8256"/>
      <c r="X8256" s="15"/>
      <c r="Y8256" s="15"/>
      <c r="Z8256"/>
      <c r="AA8256"/>
      <c r="AB8256" s="89"/>
      <c r="AC8256"/>
      <c r="AD8256"/>
      <c r="AE8256"/>
      <c r="AF8256"/>
      <c r="AG8256"/>
      <c r="AH8256" s="16" t="str">
        <f>IF(AND(B8256="Premier League",E8256="Live"),_xlfn.XLOOKUP(_xlfn.TEXTJOIN(" vs ",,C8256:D8256),Calendar!G:G,Calendar!B:B),IF(AND(B8256="Premier League",E8256="Highlights"),_xlfn.XLOOKUP(H8256,Calendar!O:O,Calendar!N:N,,-1),""))</f>
        <v/>
      </c>
      <c r="AI8256" s="61" t="str">
        <f>IF(AND(AH8256&lt;&gt;"",E8256="Live"),_xlfn.XLOOKUP(_xlfn.TEXTJOIN(" vs ",,C8256:D8256),Calendar!G:G,Calendar!K:K),"")</f>
        <v/>
      </c>
      <c r="AJ8256" s="61" t="str">
        <f>IF(AND(K8256&lt;&gt;"Match of the Day",K8256&lt;&gt;"Match of the Day 2",K8256&lt;&gt;"Match of the Day Repeat"),"",1+MAX($AJ$10:AJ8255))</f>
        <v/>
      </c>
    </row>
    <row r="8257" spans="1:36" s="85" customFormat="1" x14ac:dyDescent="0.35">
      <c r="A8257"/>
      <c r="B8257" s="3"/>
      <c r="C8257" s="3"/>
      <c r="D8257" s="3"/>
      <c r="E8257" s="4"/>
      <c r="F8257" s="40"/>
      <c r="G8257" s="4"/>
      <c r="H8257" s="14"/>
      <c r="I8257" s="4"/>
      <c r="J8257" s="4"/>
      <c r="K8257" s="3"/>
      <c r="L8257"/>
      <c r="M8257"/>
      <c r="N8257" s="40"/>
      <c r="O8257" s="40"/>
      <c r="P8257" s="40"/>
      <c r="Q8257" s="88"/>
      <c r="R8257"/>
      <c r="S8257"/>
      <c r="T8257" s="15"/>
      <c r="U8257" s="15"/>
      <c r="V8257"/>
      <c r="W8257"/>
      <c r="X8257" s="15"/>
      <c r="Y8257" s="15"/>
      <c r="Z8257"/>
      <c r="AA8257"/>
      <c r="AB8257" s="89"/>
      <c r="AC8257"/>
      <c r="AD8257"/>
      <c r="AE8257"/>
      <c r="AF8257"/>
      <c r="AG8257"/>
      <c r="AH8257" s="16" t="str">
        <f>IF(AND(B8257="Premier League",E8257="Live"),_xlfn.XLOOKUP(_xlfn.TEXTJOIN(" vs ",,C8257:D8257),Calendar!G:G,Calendar!B:B),IF(AND(B8257="Premier League",E8257="Highlights"),_xlfn.XLOOKUP(H8257,Calendar!O:O,Calendar!N:N,,-1),""))</f>
        <v/>
      </c>
      <c r="AI8257" s="61" t="str">
        <f>IF(AND(AH8257&lt;&gt;"",E8257="Live"),_xlfn.XLOOKUP(_xlfn.TEXTJOIN(" vs ",,C8257:D8257),Calendar!G:G,Calendar!K:K),"")</f>
        <v/>
      </c>
      <c r="AJ8257" s="61" t="str">
        <f>IF(AND(K8257&lt;&gt;"Match of the Day",K8257&lt;&gt;"Match of the Day 2",K8257&lt;&gt;"Match of the Day Repeat"),"",1+MAX($AJ$10:AJ8256))</f>
        <v/>
      </c>
    </row>
    <row r="8258" spans="1:36" s="85" customFormat="1" x14ac:dyDescent="0.35">
      <c r="A8258"/>
      <c r="B8258" s="3"/>
      <c r="C8258" s="3"/>
      <c r="D8258" s="3"/>
      <c r="E8258" s="4"/>
      <c r="F8258" s="40"/>
      <c r="G8258" s="4"/>
      <c r="H8258" s="14"/>
      <c r="I8258" s="4"/>
      <c r="J8258" s="4"/>
      <c r="K8258" s="3"/>
      <c r="L8258"/>
      <c r="M8258"/>
      <c r="N8258" s="40"/>
      <c r="O8258" s="40"/>
      <c r="P8258" s="40"/>
      <c r="Q8258" s="88"/>
      <c r="R8258"/>
      <c r="S8258"/>
      <c r="T8258" s="15"/>
      <c r="U8258" s="15"/>
      <c r="V8258"/>
      <c r="W8258"/>
      <c r="X8258" s="15"/>
      <c r="Y8258" s="15"/>
      <c r="Z8258"/>
      <c r="AA8258"/>
      <c r="AB8258" s="89"/>
      <c r="AC8258"/>
      <c r="AD8258"/>
      <c r="AE8258"/>
      <c r="AF8258"/>
      <c r="AG8258"/>
      <c r="AH8258" s="16" t="str">
        <f>IF(AND(B8258="Premier League",E8258="Live"),_xlfn.XLOOKUP(_xlfn.TEXTJOIN(" vs ",,C8258:D8258),Calendar!G:G,Calendar!B:B),IF(AND(B8258="Premier League",E8258="Highlights"),_xlfn.XLOOKUP(H8258,Calendar!O:O,Calendar!N:N,,-1),""))</f>
        <v/>
      </c>
      <c r="AI8258" s="61" t="str">
        <f>IF(AND(AH8258&lt;&gt;"",E8258="Live"),_xlfn.XLOOKUP(_xlfn.TEXTJOIN(" vs ",,C8258:D8258),Calendar!G:G,Calendar!K:K),"")</f>
        <v/>
      </c>
      <c r="AJ8258" s="61" t="str">
        <f>IF(AND(K8258&lt;&gt;"Match of the Day",K8258&lt;&gt;"Match of the Day 2",K8258&lt;&gt;"Match of the Day Repeat"),"",1+MAX($AJ$10:AJ8257))</f>
        <v/>
      </c>
    </row>
    <row r="8259" spans="1:36" s="85" customFormat="1" x14ac:dyDescent="0.35">
      <c r="A8259"/>
      <c r="B8259" s="3"/>
      <c r="C8259" s="3"/>
      <c r="D8259" s="3"/>
      <c r="E8259" s="4"/>
      <c r="F8259" s="40"/>
      <c r="G8259" s="4"/>
      <c r="H8259" s="14"/>
      <c r="I8259" s="4"/>
      <c r="J8259" s="4"/>
      <c r="K8259" s="3"/>
      <c r="L8259"/>
      <c r="M8259"/>
      <c r="N8259" s="40"/>
      <c r="O8259" s="40"/>
      <c r="P8259" s="40"/>
      <c r="Q8259" s="88"/>
      <c r="R8259"/>
      <c r="S8259"/>
      <c r="T8259" s="15"/>
      <c r="U8259" s="15"/>
      <c r="V8259"/>
      <c r="W8259"/>
      <c r="X8259" s="15"/>
      <c r="Y8259" s="15"/>
      <c r="Z8259"/>
      <c r="AA8259"/>
      <c r="AB8259" s="89"/>
      <c r="AC8259"/>
      <c r="AD8259"/>
      <c r="AE8259"/>
      <c r="AF8259"/>
      <c r="AG8259"/>
      <c r="AH8259" s="16" t="str">
        <f>IF(AND(B8259="Premier League",E8259="Live"),_xlfn.XLOOKUP(_xlfn.TEXTJOIN(" vs ",,C8259:D8259),Calendar!G:G,Calendar!B:B),IF(AND(B8259="Premier League",E8259="Highlights"),_xlfn.XLOOKUP(H8259,Calendar!O:O,Calendar!N:N,,-1),""))</f>
        <v/>
      </c>
      <c r="AI8259" s="61" t="str">
        <f>IF(AND(AH8259&lt;&gt;"",E8259="Live"),_xlfn.XLOOKUP(_xlfn.TEXTJOIN(" vs ",,C8259:D8259),Calendar!G:G,Calendar!K:K),"")</f>
        <v/>
      </c>
      <c r="AJ8259" s="61" t="str">
        <f>IF(AND(K8259&lt;&gt;"Match of the Day",K8259&lt;&gt;"Match of the Day 2",K8259&lt;&gt;"Match of the Day Repeat"),"",1+MAX($AJ$10:AJ8258))</f>
        <v/>
      </c>
    </row>
    <row r="8260" spans="1:36" s="85" customFormat="1" x14ac:dyDescent="0.35">
      <c r="A8260"/>
      <c r="B8260" s="3"/>
      <c r="C8260" s="3"/>
      <c r="D8260" s="3"/>
      <c r="E8260" s="4"/>
      <c r="F8260" s="40"/>
      <c r="G8260" s="4"/>
      <c r="H8260" s="14"/>
      <c r="I8260" s="4"/>
      <c r="J8260" s="4"/>
      <c r="K8260" s="3"/>
      <c r="L8260"/>
      <c r="M8260"/>
      <c r="N8260" s="40"/>
      <c r="O8260" s="40"/>
      <c r="P8260" s="40"/>
      <c r="Q8260" s="88"/>
      <c r="R8260"/>
      <c r="S8260"/>
      <c r="T8260" s="15"/>
      <c r="U8260" s="15"/>
      <c r="V8260"/>
      <c r="W8260"/>
      <c r="X8260" s="15"/>
      <c r="Y8260" s="15"/>
      <c r="Z8260"/>
      <c r="AA8260"/>
      <c r="AB8260" s="89"/>
      <c r="AC8260"/>
      <c r="AD8260"/>
      <c r="AE8260"/>
      <c r="AF8260"/>
      <c r="AG8260"/>
      <c r="AH8260" s="16" t="str">
        <f>IF(AND(B8260="Premier League",E8260="Live"),_xlfn.XLOOKUP(_xlfn.TEXTJOIN(" vs ",,C8260:D8260),Calendar!G:G,Calendar!B:B),IF(AND(B8260="Premier League",E8260="Highlights"),_xlfn.XLOOKUP(H8260,Calendar!O:O,Calendar!N:N,,-1),""))</f>
        <v/>
      </c>
      <c r="AI8260" s="61" t="str">
        <f>IF(AND(AH8260&lt;&gt;"",E8260="Live"),_xlfn.XLOOKUP(_xlfn.TEXTJOIN(" vs ",,C8260:D8260),Calendar!G:G,Calendar!K:K),"")</f>
        <v/>
      </c>
      <c r="AJ8260" s="61" t="str">
        <f>IF(AND(K8260&lt;&gt;"Match of the Day",K8260&lt;&gt;"Match of the Day 2",K8260&lt;&gt;"Match of the Day Repeat"),"",1+MAX($AJ$10:AJ8259))</f>
        <v/>
      </c>
    </row>
    <row r="8261" spans="1:36" s="85" customFormat="1" x14ac:dyDescent="0.35">
      <c r="A8261"/>
      <c r="B8261" s="3"/>
      <c r="C8261" s="3"/>
      <c r="D8261" s="3"/>
      <c r="E8261" s="4"/>
      <c r="F8261" s="40"/>
      <c r="G8261" s="4"/>
      <c r="H8261" s="14"/>
      <c r="I8261" s="4"/>
      <c r="J8261" s="4"/>
      <c r="K8261" s="3"/>
      <c r="L8261"/>
      <c r="M8261"/>
      <c r="N8261" s="40"/>
      <c r="O8261" s="40"/>
      <c r="P8261" s="40"/>
      <c r="Q8261" s="88"/>
      <c r="R8261"/>
      <c r="S8261"/>
      <c r="T8261" s="15"/>
      <c r="U8261" s="15"/>
      <c r="V8261"/>
      <c r="W8261"/>
      <c r="X8261" s="15"/>
      <c r="Y8261" s="15"/>
      <c r="Z8261"/>
      <c r="AA8261"/>
      <c r="AB8261" s="89"/>
      <c r="AC8261"/>
      <c r="AD8261"/>
      <c r="AE8261"/>
      <c r="AF8261"/>
      <c r="AG8261"/>
      <c r="AH8261" s="16" t="str">
        <f>IF(AND(B8261="Premier League",E8261="Live"),_xlfn.XLOOKUP(_xlfn.TEXTJOIN(" vs ",,C8261:D8261),Calendar!G:G,Calendar!B:B),IF(AND(B8261="Premier League",E8261="Highlights"),_xlfn.XLOOKUP(H8261,Calendar!O:O,Calendar!N:N,,-1),""))</f>
        <v/>
      </c>
      <c r="AI8261" s="61" t="str">
        <f>IF(AND(AH8261&lt;&gt;"",E8261="Live"),_xlfn.XLOOKUP(_xlfn.TEXTJOIN(" vs ",,C8261:D8261),Calendar!G:G,Calendar!K:K),"")</f>
        <v/>
      </c>
      <c r="AJ8261" s="61" t="str">
        <f>IF(AND(K8261&lt;&gt;"Match of the Day",K8261&lt;&gt;"Match of the Day 2",K8261&lt;&gt;"Match of the Day Repeat"),"",1+MAX($AJ$10:AJ8260))</f>
        <v/>
      </c>
    </row>
    <row r="8262" spans="1:36" s="85" customFormat="1" x14ac:dyDescent="0.35">
      <c r="A8262"/>
      <c r="B8262" s="3"/>
      <c r="C8262" s="3"/>
      <c r="D8262" s="3"/>
      <c r="E8262" s="4"/>
      <c r="F8262" s="40"/>
      <c r="G8262" s="4"/>
      <c r="H8262" s="14"/>
      <c r="I8262" s="4"/>
      <c r="J8262" s="4"/>
      <c r="K8262" s="3"/>
      <c r="L8262"/>
      <c r="M8262"/>
      <c r="N8262" s="40"/>
      <c r="O8262" s="40"/>
      <c r="P8262" s="40"/>
      <c r="Q8262" s="88"/>
      <c r="R8262"/>
      <c r="S8262"/>
      <c r="T8262" s="15"/>
      <c r="U8262" s="15"/>
      <c r="V8262"/>
      <c r="W8262"/>
      <c r="X8262" s="15"/>
      <c r="Y8262" s="15"/>
      <c r="Z8262"/>
      <c r="AA8262"/>
      <c r="AB8262" s="89"/>
      <c r="AC8262"/>
      <c r="AD8262"/>
      <c r="AE8262"/>
      <c r="AF8262"/>
      <c r="AG8262"/>
      <c r="AH8262" s="16" t="str">
        <f>IF(AND(B8262="Premier League",E8262="Live"),_xlfn.XLOOKUP(_xlfn.TEXTJOIN(" vs ",,C8262:D8262),Calendar!G:G,Calendar!B:B),IF(AND(B8262="Premier League",E8262="Highlights"),_xlfn.XLOOKUP(H8262,Calendar!O:O,Calendar!N:N,,-1),""))</f>
        <v/>
      </c>
      <c r="AI8262" s="61" t="str">
        <f>IF(AND(AH8262&lt;&gt;"",E8262="Live"),_xlfn.XLOOKUP(_xlfn.TEXTJOIN(" vs ",,C8262:D8262),Calendar!G:G,Calendar!K:K),"")</f>
        <v/>
      </c>
      <c r="AJ8262" s="61" t="str">
        <f>IF(AND(K8262&lt;&gt;"Match of the Day",K8262&lt;&gt;"Match of the Day 2",K8262&lt;&gt;"Match of the Day Repeat"),"",1+MAX($AJ$10:AJ8261))</f>
        <v/>
      </c>
    </row>
    <row r="8263" spans="1:36" s="85" customFormat="1" x14ac:dyDescent="0.35">
      <c r="A8263"/>
      <c r="B8263" s="3"/>
      <c r="C8263" s="3"/>
      <c r="D8263" s="3"/>
      <c r="E8263" s="4"/>
      <c r="F8263" s="40"/>
      <c r="G8263" s="4"/>
      <c r="H8263" s="14"/>
      <c r="I8263" s="4"/>
      <c r="J8263" s="4"/>
      <c r="K8263" s="3"/>
      <c r="L8263"/>
      <c r="M8263"/>
      <c r="N8263" s="40"/>
      <c r="O8263" s="40"/>
      <c r="P8263" s="40"/>
      <c r="Q8263" s="88"/>
      <c r="R8263"/>
      <c r="S8263"/>
      <c r="T8263" s="15"/>
      <c r="U8263" s="15"/>
      <c r="V8263"/>
      <c r="W8263"/>
      <c r="X8263" s="15"/>
      <c r="Y8263" s="15"/>
      <c r="Z8263"/>
      <c r="AA8263"/>
      <c r="AB8263" s="89"/>
      <c r="AC8263"/>
      <c r="AD8263"/>
      <c r="AE8263"/>
      <c r="AF8263"/>
      <c r="AG8263"/>
      <c r="AH8263" s="16" t="str">
        <f>IF(AND(B8263="Premier League",E8263="Live"),_xlfn.XLOOKUP(_xlfn.TEXTJOIN(" vs ",,C8263:D8263),Calendar!G:G,Calendar!B:B),IF(AND(B8263="Premier League",E8263="Highlights"),_xlfn.XLOOKUP(H8263,Calendar!O:O,Calendar!N:N,,-1),""))</f>
        <v/>
      </c>
      <c r="AI8263" s="61" t="str">
        <f>IF(AND(AH8263&lt;&gt;"",E8263="Live"),_xlfn.XLOOKUP(_xlfn.TEXTJOIN(" vs ",,C8263:D8263),Calendar!G:G,Calendar!K:K),"")</f>
        <v/>
      </c>
      <c r="AJ8263" s="61" t="str">
        <f>IF(AND(K8263&lt;&gt;"Match of the Day",K8263&lt;&gt;"Match of the Day 2",K8263&lt;&gt;"Match of the Day Repeat"),"",1+MAX($AJ$10:AJ8262))</f>
        <v/>
      </c>
    </row>
    <row r="8264" spans="1:36" s="85" customFormat="1" x14ac:dyDescent="0.35">
      <c r="A8264"/>
      <c r="B8264" s="3"/>
      <c r="C8264" s="3"/>
      <c r="D8264" s="3"/>
      <c r="E8264" s="4"/>
      <c r="F8264" s="40"/>
      <c r="G8264" s="4"/>
      <c r="H8264" s="14"/>
      <c r="I8264" s="4"/>
      <c r="J8264" s="4"/>
      <c r="K8264" s="3"/>
      <c r="L8264"/>
      <c r="M8264"/>
      <c r="N8264" s="40"/>
      <c r="O8264" s="40"/>
      <c r="P8264" s="40"/>
      <c r="Q8264" s="88"/>
      <c r="R8264"/>
      <c r="S8264"/>
      <c r="T8264" s="15"/>
      <c r="U8264" s="15"/>
      <c r="V8264"/>
      <c r="W8264"/>
      <c r="X8264" s="15"/>
      <c r="Y8264" s="15"/>
      <c r="Z8264"/>
      <c r="AA8264"/>
      <c r="AB8264" s="89"/>
      <c r="AC8264"/>
      <c r="AD8264"/>
      <c r="AE8264"/>
      <c r="AF8264"/>
      <c r="AG8264"/>
      <c r="AH8264" s="16" t="str">
        <f>IF(AND(B8264="Premier League",E8264="Live"),_xlfn.XLOOKUP(_xlfn.TEXTJOIN(" vs ",,C8264:D8264),Calendar!G:G,Calendar!B:B),IF(AND(B8264="Premier League",E8264="Highlights"),_xlfn.XLOOKUP(H8264,Calendar!O:O,Calendar!N:N,,-1),""))</f>
        <v/>
      </c>
      <c r="AI8264" s="61" t="str">
        <f>IF(AND(AH8264&lt;&gt;"",E8264="Live"),_xlfn.XLOOKUP(_xlfn.TEXTJOIN(" vs ",,C8264:D8264),Calendar!G:G,Calendar!K:K),"")</f>
        <v/>
      </c>
      <c r="AJ8264" s="61" t="str">
        <f>IF(AND(K8264&lt;&gt;"Match of the Day",K8264&lt;&gt;"Match of the Day 2",K8264&lt;&gt;"Match of the Day Repeat"),"",1+MAX($AJ$10:AJ8263))</f>
        <v/>
      </c>
    </row>
    <row r="8265" spans="1:36" s="85" customFormat="1" x14ac:dyDescent="0.35">
      <c r="A8265"/>
      <c r="B8265" s="3"/>
      <c r="C8265" s="3"/>
      <c r="D8265" s="3"/>
      <c r="E8265" s="4"/>
      <c r="F8265" s="40"/>
      <c r="G8265" s="4"/>
      <c r="H8265" s="14"/>
      <c r="I8265" s="4"/>
      <c r="J8265" s="4"/>
      <c r="K8265" s="3"/>
      <c r="L8265"/>
      <c r="M8265"/>
      <c r="N8265" s="40"/>
      <c r="O8265" s="40"/>
      <c r="P8265" s="40"/>
      <c r="Q8265" s="88"/>
      <c r="R8265"/>
      <c r="S8265"/>
      <c r="T8265" s="15"/>
      <c r="U8265" s="15"/>
      <c r="V8265"/>
      <c r="W8265"/>
      <c r="X8265" s="15"/>
      <c r="Y8265" s="15"/>
      <c r="Z8265"/>
      <c r="AA8265"/>
      <c r="AB8265" s="89"/>
      <c r="AC8265"/>
      <c r="AD8265"/>
      <c r="AE8265"/>
      <c r="AF8265"/>
      <c r="AG8265"/>
      <c r="AH8265" s="16" t="str">
        <f>IF(AND(B8265="Premier League",E8265="Live"),_xlfn.XLOOKUP(_xlfn.TEXTJOIN(" vs ",,C8265:D8265),Calendar!G:G,Calendar!B:B),IF(AND(B8265="Premier League",E8265="Highlights"),_xlfn.XLOOKUP(H8265,Calendar!O:O,Calendar!N:N,,-1),""))</f>
        <v/>
      </c>
      <c r="AI8265" s="61" t="str">
        <f>IF(AND(AH8265&lt;&gt;"",E8265="Live"),_xlfn.XLOOKUP(_xlfn.TEXTJOIN(" vs ",,C8265:D8265),Calendar!G:G,Calendar!K:K),"")</f>
        <v/>
      </c>
      <c r="AJ8265" s="61" t="str">
        <f>IF(AND(K8265&lt;&gt;"Match of the Day",K8265&lt;&gt;"Match of the Day 2",K8265&lt;&gt;"Match of the Day Repeat"),"",1+MAX($AJ$10:AJ8264))</f>
        <v/>
      </c>
    </row>
    <row r="8266" spans="1:36" s="85" customFormat="1" x14ac:dyDescent="0.35">
      <c r="A8266"/>
      <c r="B8266" s="3"/>
      <c r="C8266" s="3"/>
      <c r="D8266" s="3"/>
      <c r="E8266" s="4"/>
      <c r="F8266" s="40"/>
      <c r="G8266" s="4"/>
      <c r="H8266" s="14"/>
      <c r="I8266" s="4"/>
      <c r="J8266" s="4"/>
      <c r="K8266" s="3"/>
      <c r="L8266"/>
      <c r="M8266"/>
      <c r="N8266" s="40"/>
      <c r="O8266" s="40"/>
      <c r="P8266" s="40"/>
      <c r="Q8266" s="88"/>
      <c r="R8266"/>
      <c r="S8266"/>
      <c r="T8266" s="15"/>
      <c r="U8266" s="15"/>
      <c r="V8266"/>
      <c r="W8266"/>
      <c r="X8266" s="15"/>
      <c r="Y8266" s="15"/>
      <c r="Z8266"/>
      <c r="AA8266"/>
      <c r="AB8266" s="89"/>
      <c r="AC8266"/>
      <c r="AD8266"/>
      <c r="AE8266"/>
      <c r="AF8266"/>
      <c r="AG8266"/>
      <c r="AH8266" s="16" t="str">
        <f>IF(AND(B8266="Premier League",E8266="Live"),_xlfn.XLOOKUP(_xlfn.TEXTJOIN(" vs ",,C8266:D8266),Calendar!G:G,Calendar!B:B),IF(AND(B8266="Premier League",E8266="Highlights"),_xlfn.XLOOKUP(H8266,Calendar!O:O,Calendar!N:N,,-1),""))</f>
        <v/>
      </c>
      <c r="AI8266" s="61" t="str">
        <f>IF(AND(AH8266&lt;&gt;"",E8266="Live"),_xlfn.XLOOKUP(_xlfn.TEXTJOIN(" vs ",,C8266:D8266),Calendar!G:G,Calendar!K:K),"")</f>
        <v/>
      </c>
      <c r="AJ8266" s="61" t="str">
        <f>IF(AND(K8266&lt;&gt;"Match of the Day",K8266&lt;&gt;"Match of the Day 2",K8266&lt;&gt;"Match of the Day Repeat"),"",1+MAX($AJ$10:AJ8265))</f>
        <v/>
      </c>
    </row>
    <row r="8267" spans="1:36" s="85" customFormat="1" x14ac:dyDescent="0.35">
      <c r="A8267"/>
      <c r="B8267" s="3"/>
      <c r="C8267" s="3"/>
      <c r="D8267" s="3"/>
      <c r="E8267" s="4"/>
      <c r="F8267" s="40"/>
      <c r="G8267" s="4"/>
      <c r="H8267" s="14"/>
      <c r="I8267" s="4"/>
      <c r="J8267" s="4"/>
      <c r="K8267" s="3"/>
      <c r="L8267"/>
      <c r="M8267"/>
      <c r="N8267" s="40"/>
      <c r="O8267" s="40"/>
      <c r="P8267" s="40"/>
      <c r="Q8267" s="88"/>
      <c r="R8267"/>
      <c r="S8267"/>
      <c r="T8267" s="15"/>
      <c r="U8267" s="15"/>
      <c r="V8267"/>
      <c r="W8267"/>
      <c r="X8267" s="15"/>
      <c r="Y8267" s="15"/>
      <c r="Z8267"/>
      <c r="AA8267"/>
      <c r="AB8267" s="89"/>
      <c r="AC8267"/>
      <c r="AD8267"/>
      <c r="AE8267"/>
      <c r="AF8267"/>
      <c r="AG8267"/>
      <c r="AH8267" s="16" t="str">
        <f>IF(AND(B8267="Premier League",E8267="Live"),_xlfn.XLOOKUP(_xlfn.TEXTJOIN(" vs ",,C8267:D8267),Calendar!G:G,Calendar!B:B),IF(AND(B8267="Premier League",E8267="Highlights"),_xlfn.XLOOKUP(H8267,Calendar!O:O,Calendar!N:N,,-1),""))</f>
        <v/>
      </c>
      <c r="AI8267" s="61" t="str">
        <f>IF(AND(AH8267&lt;&gt;"",E8267="Live"),_xlfn.XLOOKUP(_xlfn.TEXTJOIN(" vs ",,C8267:D8267),Calendar!G:G,Calendar!K:K),"")</f>
        <v/>
      </c>
      <c r="AJ8267" s="61" t="str">
        <f>IF(AND(K8267&lt;&gt;"Match of the Day",K8267&lt;&gt;"Match of the Day 2",K8267&lt;&gt;"Match of the Day Repeat"),"",1+MAX($AJ$10:AJ8266))</f>
        <v/>
      </c>
    </row>
    <row r="8268" spans="1:36" s="85" customFormat="1" x14ac:dyDescent="0.35">
      <c r="A8268"/>
      <c r="B8268" s="3"/>
      <c r="C8268" s="3"/>
      <c r="D8268" s="3"/>
      <c r="E8268" s="4"/>
      <c r="F8268" s="40"/>
      <c r="G8268" s="4"/>
      <c r="H8268" s="14"/>
      <c r="I8268" s="4"/>
      <c r="J8268" s="4"/>
      <c r="K8268" s="3"/>
      <c r="L8268"/>
      <c r="M8268"/>
      <c r="N8268" s="40"/>
      <c r="O8268" s="40"/>
      <c r="P8268" s="40"/>
      <c r="Q8268" s="88"/>
      <c r="R8268"/>
      <c r="S8268"/>
      <c r="T8268" s="15"/>
      <c r="U8268" s="15"/>
      <c r="V8268"/>
      <c r="W8268"/>
      <c r="X8268" s="15"/>
      <c r="Y8268" s="15"/>
      <c r="Z8268"/>
      <c r="AA8268"/>
      <c r="AB8268" s="89"/>
      <c r="AC8268"/>
      <c r="AD8268"/>
      <c r="AE8268"/>
      <c r="AF8268"/>
      <c r="AG8268"/>
      <c r="AH8268" s="16" t="str">
        <f>IF(AND(B8268="Premier League",E8268="Live"),_xlfn.XLOOKUP(_xlfn.TEXTJOIN(" vs ",,C8268:D8268),Calendar!G:G,Calendar!B:B),IF(AND(B8268="Premier League",E8268="Highlights"),_xlfn.XLOOKUP(H8268,Calendar!O:O,Calendar!N:N,,-1),""))</f>
        <v/>
      </c>
      <c r="AI8268" s="61" t="str">
        <f>IF(AND(AH8268&lt;&gt;"",E8268="Live"),_xlfn.XLOOKUP(_xlfn.TEXTJOIN(" vs ",,C8268:D8268),Calendar!G:G,Calendar!K:K),"")</f>
        <v/>
      </c>
      <c r="AJ8268" s="61" t="str">
        <f>IF(AND(K8268&lt;&gt;"Match of the Day",K8268&lt;&gt;"Match of the Day 2",K8268&lt;&gt;"Match of the Day Repeat"),"",1+MAX($AJ$10:AJ8267))</f>
        <v/>
      </c>
    </row>
    <row r="8269" spans="1:36" s="85" customFormat="1" x14ac:dyDescent="0.35">
      <c r="A8269"/>
      <c r="B8269" s="3"/>
      <c r="C8269" s="3"/>
      <c r="D8269" s="3"/>
      <c r="E8269" s="4"/>
      <c r="F8269" s="40"/>
      <c r="G8269" s="4"/>
      <c r="H8269" s="14"/>
      <c r="I8269" s="4"/>
      <c r="J8269" s="4"/>
      <c r="K8269" s="3"/>
      <c r="L8269"/>
      <c r="M8269"/>
      <c r="N8269" s="40"/>
      <c r="O8269" s="40"/>
      <c r="P8269" s="40"/>
      <c r="Q8269" s="88"/>
      <c r="R8269"/>
      <c r="S8269"/>
      <c r="T8269" s="15"/>
      <c r="U8269" s="15"/>
      <c r="V8269"/>
      <c r="W8269"/>
      <c r="X8269" s="15"/>
      <c r="Y8269" s="15"/>
      <c r="Z8269"/>
      <c r="AA8269"/>
      <c r="AB8269" s="89"/>
      <c r="AC8269"/>
      <c r="AD8269"/>
      <c r="AE8269"/>
      <c r="AF8269"/>
      <c r="AG8269"/>
      <c r="AH8269" s="16" t="str">
        <f>IF(AND(B8269="Premier League",E8269="Live"),_xlfn.XLOOKUP(_xlfn.TEXTJOIN(" vs ",,C8269:D8269),Calendar!G:G,Calendar!B:B),IF(AND(B8269="Premier League",E8269="Highlights"),_xlfn.XLOOKUP(H8269,Calendar!O:O,Calendar!N:N,,-1),""))</f>
        <v/>
      </c>
      <c r="AI8269" s="61" t="str">
        <f>IF(AND(AH8269&lt;&gt;"",E8269="Live"),_xlfn.XLOOKUP(_xlfn.TEXTJOIN(" vs ",,C8269:D8269),Calendar!G:G,Calendar!K:K),"")</f>
        <v/>
      </c>
      <c r="AJ8269" s="61" t="str">
        <f>IF(AND(K8269&lt;&gt;"Match of the Day",K8269&lt;&gt;"Match of the Day 2",K8269&lt;&gt;"Match of the Day Repeat"),"",1+MAX($AJ$10:AJ8268))</f>
        <v/>
      </c>
    </row>
    <row r="8270" spans="1:36" s="85" customFormat="1" x14ac:dyDescent="0.35">
      <c r="A8270"/>
      <c r="B8270" s="3"/>
      <c r="C8270" s="3"/>
      <c r="D8270" s="3"/>
      <c r="E8270" s="4"/>
      <c r="F8270" s="40"/>
      <c r="G8270" s="4"/>
      <c r="H8270" s="14"/>
      <c r="I8270" s="4"/>
      <c r="J8270" s="4"/>
      <c r="K8270" s="3"/>
      <c r="L8270"/>
      <c r="M8270"/>
      <c r="N8270" s="40"/>
      <c r="O8270" s="40"/>
      <c r="P8270" s="40"/>
      <c r="Q8270" s="88"/>
      <c r="R8270"/>
      <c r="S8270"/>
      <c r="T8270" s="15"/>
      <c r="U8270" s="15"/>
      <c r="V8270"/>
      <c r="W8270"/>
      <c r="X8270" s="15"/>
      <c r="Y8270" s="15"/>
      <c r="Z8270"/>
      <c r="AA8270"/>
      <c r="AB8270" s="89"/>
      <c r="AC8270"/>
      <c r="AD8270"/>
      <c r="AE8270"/>
      <c r="AF8270"/>
      <c r="AG8270"/>
      <c r="AH8270" s="16" t="str">
        <f>IF(AND(B8270="Premier League",E8270="Live"),_xlfn.XLOOKUP(_xlfn.TEXTJOIN(" vs ",,C8270:D8270),Calendar!G:G,Calendar!B:B),IF(AND(B8270="Premier League",E8270="Highlights"),_xlfn.XLOOKUP(H8270,Calendar!O:O,Calendar!N:N,,-1),""))</f>
        <v/>
      </c>
      <c r="AI8270" s="61" t="str">
        <f>IF(AND(AH8270&lt;&gt;"",E8270="Live"),_xlfn.XLOOKUP(_xlfn.TEXTJOIN(" vs ",,C8270:D8270),Calendar!G:G,Calendar!K:K),"")</f>
        <v/>
      </c>
      <c r="AJ8270" s="61" t="str">
        <f>IF(AND(K8270&lt;&gt;"Match of the Day",K8270&lt;&gt;"Match of the Day 2",K8270&lt;&gt;"Match of the Day Repeat"),"",1+MAX($AJ$10:AJ8269))</f>
        <v/>
      </c>
    </row>
    <row r="8271" spans="1:36" s="85" customFormat="1" x14ac:dyDescent="0.35">
      <c r="A8271"/>
      <c r="B8271" s="3"/>
      <c r="C8271" s="3"/>
      <c r="D8271" s="3"/>
      <c r="E8271" s="4"/>
      <c r="F8271" s="40"/>
      <c r="G8271" s="4"/>
      <c r="H8271" s="14"/>
      <c r="I8271" s="4"/>
      <c r="J8271" s="4"/>
      <c r="K8271" s="3"/>
      <c r="L8271"/>
      <c r="M8271"/>
      <c r="N8271" s="40"/>
      <c r="O8271" s="40"/>
      <c r="P8271" s="40"/>
      <c r="Q8271" s="88"/>
      <c r="R8271"/>
      <c r="S8271"/>
      <c r="T8271" s="15"/>
      <c r="U8271" s="15"/>
      <c r="V8271"/>
      <c r="W8271"/>
      <c r="X8271" s="15"/>
      <c r="Y8271" s="15"/>
      <c r="Z8271"/>
      <c r="AA8271"/>
      <c r="AB8271" s="89"/>
      <c r="AC8271"/>
      <c r="AD8271"/>
      <c r="AE8271"/>
      <c r="AF8271"/>
      <c r="AG8271"/>
      <c r="AH8271" s="16" t="str">
        <f>IF(AND(B8271="Premier League",E8271="Live"),_xlfn.XLOOKUP(_xlfn.TEXTJOIN(" vs ",,C8271:D8271),Calendar!G:G,Calendar!B:B),IF(AND(B8271="Premier League",E8271="Highlights"),_xlfn.XLOOKUP(H8271,Calendar!O:O,Calendar!N:N,,-1),""))</f>
        <v/>
      </c>
      <c r="AI8271" s="61" t="str">
        <f>IF(AND(AH8271&lt;&gt;"",E8271="Live"),_xlfn.XLOOKUP(_xlfn.TEXTJOIN(" vs ",,C8271:D8271),Calendar!G:G,Calendar!K:K),"")</f>
        <v/>
      </c>
      <c r="AJ8271" s="61" t="str">
        <f>IF(AND(K8271&lt;&gt;"Match of the Day",K8271&lt;&gt;"Match of the Day 2",K8271&lt;&gt;"Match of the Day Repeat"),"",1+MAX($AJ$10:AJ8270))</f>
        <v/>
      </c>
    </row>
    <row r="8272" spans="1:36" s="85" customFormat="1" x14ac:dyDescent="0.35">
      <c r="A8272"/>
      <c r="B8272" s="3"/>
      <c r="C8272" s="3"/>
      <c r="D8272" s="3"/>
      <c r="E8272" s="4"/>
      <c r="F8272" s="40"/>
      <c r="G8272" s="4"/>
      <c r="H8272" s="14"/>
      <c r="I8272" s="4"/>
      <c r="J8272" s="4"/>
      <c r="K8272" s="3"/>
      <c r="L8272"/>
      <c r="M8272"/>
      <c r="N8272" s="40"/>
      <c r="O8272" s="40"/>
      <c r="P8272" s="40"/>
      <c r="Q8272" s="88"/>
      <c r="R8272"/>
      <c r="S8272"/>
      <c r="T8272" s="15"/>
      <c r="U8272" s="15"/>
      <c r="V8272"/>
      <c r="W8272"/>
      <c r="X8272" s="15"/>
      <c r="Y8272" s="15"/>
      <c r="Z8272"/>
      <c r="AA8272"/>
      <c r="AB8272" s="89"/>
      <c r="AC8272"/>
      <c r="AD8272"/>
      <c r="AE8272"/>
      <c r="AF8272"/>
      <c r="AG8272"/>
      <c r="AH8272" s="16" t="str">
        <f>IF(AND(B8272="Premier League",E8272="Live"),_xlfn.XLOOKUP(_xlfn.TEXTJOIN(" vs ",,C8272:D8272),Calendar!G:G,Calendar!B:B),IF(AND(B8272="Premier League",E8272="Highlights"),_xlfn.XLOOKUP(H8272,Calendar!O:O,Calendar!N:N,,-1),""))</f>
        <v/>
      </c>
      <c r="AI8272" s="61" t="str">
        <f>IF(AND(AH8272&lt;&gt;"",E8272="Live"),_xlfn.XLOOKUP(_xlfn.TEXTJOIN(" vs ",,C8272:D8272),Calendar!G:G,Calendar!K:K),"")</f>
        <v/>
      </c>
      <c r="AJ8272" s="61" t="str">
        <f>IF(AND(K8272&lt;&gt;"Match of the Day",K8272&lt;&gt;"Match of the Day 2",K8272&lt;&gt;"Match of the Day Repeat"),"",1+MAX($AJ$10:AJ8271))</f>
        <v/>
      </c>
    </row>
    <row r="8273" spans="1:36" s="85" customFormat="1" x14ac:dyDescent="0.35">
      <c r="A8273"/>
      <c r="B8273" s="3"/>
      <c r="C8273" s="3"/>
      <c r="D8273" s="3"/>
      <c r="E8273" s="4"/>
      <c r="F8273" s="40"/>
      <c r="G8273" s="4"/>
      <c r="H8273" s="14"/>
      <c r="I8273" s="4"/>
      <c r="J8273" s="4"/>
      <c r="K8273" s="3"/>
      <c r="L8273"/>
      <c r="M8273"/>
      <c r="N8273" s="40"/>
      <c r="O8273" s="40"/>
      <c r="P8273" s="40"/>
      <c r="Q8273" s="88"/>
      <c r="R8273"/>
      <c r="S8273"/>
      <c r="T8273" s="15"/>
      <c r="U8273" s="15"/>
      <c r="V8273"/>
      <c r="W8273"/>
      <c r="X8273" s="15"/>
      <c r="Y8273" s="15"/>
      <c r="Z8273"/>
      <c r="AA8273"/>
      <c r="AB8273" s="89"/>
      <c r="AC8273"/>
      <c r="AD8273"/>
      <c r="AE8273"/>
      <c r="AF8273"/>
      <c r="AG8273"/>
      <c r="AH8273" s="16" t="str">
        <f>IF(AND(B8273="Premier League",E8273="Live"),_xlfn.XLOOKUP(_xlfn.TEXTJOIN(" vs ",,C8273:D8273),Calendar!G:G,Calendar!B:B),IF(AND(B8273="Premier League",E8273="Highlights"),_xlfn.XLOOKUP(H8273,Calendar!O:O,Calendar!N:N,,-1),""))</f>
        <v/>
      </c>
      <c r="AI8273" s="61" t="str">
        <f>IF(AND(AH8273&lt;&gt;"",E8273="Live"),_xlfn.XLOOKUP(_xlfn.TEXTJOIN(" vs ",,C8273:D8273),Calendar!G:G,Calendar!K:K),"")</f>
        <v/>
      </c>
      <c r="AJ8273" s="61" t="str">
        <f>IF(AND(K8273&lt;&gt;"Match of the Day",K8273&lt;&gt;"Match of the Day 2",K8273&lt;&gt;"Match of the Day Repeat"),"",1+MAX($AJ$10:AJ8272))</f>
        <v/>
      </c>
    </row>
    <row r="8274" spans="1:36" s="85" customFormat="1" x14ac:dyDescent="0.35">
      <c r="A8274"/>
      <c r="B8274" s="3"/>
      <c r="C8274" s="3"/>
      <c r="D8274" s="3"/>
      <c r="E8274" s="4"/>
      <c r="F8274" s="40"/>
      <c r="G8274" s="4"/>
      <c r="H8274" s="14"/>
      <c r="I8274" s="4"/>
      <c r="J8274" s="4"/>
      <c r="K8274" s="3"/>
      <c r="L8274"/>
      <c r="M8274"/>
      <c r="N8274" s="40"/>
      <c r="O8274" s="40"/>
      <c r="P8274" s="40"/>
      <c r="Q8274" s="88"/>
      <c r="R8274"/>
      <c r="S8274"/>
      <c r="T8274" s="15"/>
      <c r="U8274" s="15"/>
      <c r="V8274"/>
      <c r="W8274"/>
      <c r="X8274" s="15"/>
      <c r="Y8274" s="15"/>
      <c r="Z8274"/>
      <c r="AA8274"/>
      <c r="AB8274" s="89"/>
      <c r="AC8274"/>
      <c r="AD8274"/>
      <c r="AE8274"/>
      <c r="AF8274"/>
      <c r="AG8274"/>
      <c r="AH8274" s="16" t="str">
        <f>IF(AND(B8274="Premier League",E8274="Live"),_xlfn.XLOOKUP(_xlfn.TEXTJOIN(" vs ",,C8274:D8274),Calendar!G:G,Calendar!B:B),IF(AND(B8274="Premier League",E8274="Highlights"),_xlfn.XLOOKUP(H8274,Calendar!O:O,Calendar!N:N,,-1),""))</f>
        <v/>
      </c>
      <c r="AI8274" s="61" t="str">
        <f>IF(AND(AH8274&lt;&gt;"",E8274="Live"),_xlfn.XLOOKUP(_xlfn.TEXTJOIN(" vs ",,C8274:D8274),Calendar!G:G,Calendar!K:K),"")</f>
        <v/>
      </c>
      <c r="AJ8274" s="61" t="str">
        <f>IF(AND(K8274&lt;&gt;"Match of the Day",K8274&lt;&gt;"Match of the Day 2",K8274&lt;&gt;"Match of the Day Repeat"),"",1+MAX($AJ$10:AJ8273))</f>
        <v/>
      </c>
    </row>
    <row r="8275" spans="1:36" s="85" customFormat="1" x14ac:dyDescent="0.35">
      <c r="A8275"/>
      <c r="B8275" s="3"/>
      <c r="C8275" s="3"/>
      <c r="D8275" s="3"/>
      <c r="E8275" s="4"/>
      <c r="F8275" s="40"/>
      <c r="G8275" s="4"/>
      <c r="H8275" s="14"/>
      <c r="I8275" s="4"/>
      <c r="J8275" s="4"/>
      <c r="K8275" s="3"/>
      <c r="L8275"/>
      <c r="M8275"/>
      <c r="N8275" s="40"/>
      <c r="O8275" s="40"/>
      <c r="P8275" s="40"/>
      <c r="Q8275" s="88"/>
      <c r="R8275"/>
      <c r="S8275"/>
      <c r="T8275" s="15"/>
      <c r="U8275" s="15"/>
      <c r="V8275"/>
      <c r="W8275"/>
      <c r="X8275" s="15"/>
      <c r="Y8275" s="15"/>
      <c r="Z8275"/>
      <c r="AA8275"/>
      <c r="AB8275" s="89"/>
      <c r="AC8275"/>
      <c r="AD8275"/>
      <c r="AE8275"/>
      <c r="AF8275"/>
      <c r="AG8275"/>
      <c r="AH8275" s="16" t="str">
        <f>IF(AND(B8275="Premier League",E8275="Live"),_xlfn.XLOOKUP(_xlfn.TEXTJOIN(" vs ",,C8275:D8275),Calendar!G:G,Calendar!B:B),IF(AND(B8275="Premier League",E8275="Highlights"),_xlfn.XLOOKUP(H8275,Calendar!O:O,Calendar!N:N,,-1),""))</f>
        <v/>
      </c>
      <c r="AI8275" s="61" t="str">
        <f>IF(AND(AH8275&lt;&gt;"",E8275="Live"),_xlfn.XLOOKUP(_xlfn.TEXTJOIN(" vs ",,C8275:D8275),Calendar!G:G,Calendar!K:K),"")</f>
        <v/>
      </c>
      <c r="AJ8275" s="61" t="str">
        <f>IF(AND(K8275&lt;&gt;"Match of the Day",K8275&lt;&gt;"Match of the Day 2",K8275&lt;&gt;"Match of the Day Repeat"),"",1+MAX($AJ$10:AJ8274))</f>
        <v/>
      </c>
    </row>
    <row r="8276" spans="1:36" s="85" customFormat="1" x14ac:dyDescent="0.35">
      <c r="A8276"/>
      <c r="B8276" s="3"/>
      <c r="C8276" s="3"/>
      <c r="D8276" s="3"/>
      <c r="E8276" s="4"/>
      <c r="F8276" s="40"/>
      <c r="G8276" s="4"/>
      <c r="H8276" s="14"/>
      <c r="I8276" s="4"/>
      <c r="J8276" s="4"/>
      <c r="K8276" s="3"/>
      <c r="L8276"/>
      <c r="M8276"/>
      <c r="N8276" s="40"/>
      <c r="O8276" s="40"/>
      <c r="P8276" s="40"/>
      <c r="Q8276" s="88"/>
      <c r="R8276"/>
      <c r="S8276"/>
      <c r="T8276" s="15"/>
      <c r="U8276" s="15"/>
      <c r="V8276"/>
      <c r="W8276"/>
      <c r="X8276" s="15"/>
      <c r="Y8276" s="15"/>
      <c r="Z8276"/>
      <c r="AA8276"/>
      <c r="AB8276" s="89"/>
      <c r="AC8276"/>
      <c r="AD8276"/>
      <c r="AE8276"/>
      <c r="AF8276"/>
      <c r="AG8276"/>
      <c r="AH8276" s="16" t="str">
        <f>IF(AND(B8276="Premier League",E8276="Live"),_xlfn.XLOOKUP(_xlfn.TEXTJOIN(" vs ",,C8276:D8276),Calendar!G:G,Calendar!B:B),IF(AND(B8276="Premier League",E8276="Highlights"),_xlfn.XLOOKUP(H8276,Calendar!O:O,Calendar!N:N,,-1),""))</f>
        <v/>
      </c>
      <c r="AI8276" s="61" t="str">
        <f>IF(AND(AH8276&lt;&gt;"",E8276="Live"),_xlfn.XLOOKUP(_xlfn.TEXTJOIN(" vs ",,C8276:D8276),Calendar!G:G,Calendar!K:K),"")</f>
        <v/>
      </c>
      <c r="AJ8276" s="61" t="str">
        <f>IF(AND(K8276&lt;&gt;"Match of the Day",K8276&lt;&gt;"Match of the Day 2",K8276&lt;&gt;"Match of the Day Repeat"),"",1+MAX($AJ$10:AJ8275))</f>
        <v/>
      </c>
    </row>
    <row r="8277" spans="1:36" s="85" customFormat="1" x14ac:dyDescent="0.35">
      <c r="A8277"/>
      <c r="B8277" s="3"/>
      <c r="C8277" s="3"/>
      <c r="D8277" s="3"/>
      <c r="E8277" s="4"/>
      <c r="F8277" s="40"/>
      <c r="G8277" s="4"/>
      <c r="H8277" s="14"/>
      <c r="I8277" s="4"/>
      <c r="J8277" s="4"/>
      <c r="K8277" s="3"/>
      <c r="L8277"/>
      <c r="M8277"/>
      <c r="N8277" s="40"/>
      <c r="O8277" s="40"/>
      <c r="P8277" s="40"/>
      <c r="Q8277" s="88"/>
      <c r="R8277"/>
      <c r="S8277"/>
      <c r="T8277" s="15"/>
      <c r="U8277" s="15"/>
      <c r="V8277"/>
      <c r="W8277"/>
      <c r="X8277" s="15"/>
      <c r="Y8277" s="15"/>
      <c r="Z8277"/>
      <c r="AA8277"/>
      <c r="AB8277" s="89"/>
      <c r="AC8277"/>
      <c r="AD8277"/>
      <c r="AE8277"/>
      <c r="AF8277"/>
      <c r="AG8277"/>
      <c r="AH8277" s="16" t="str">
        <f>IF(AND(B8277="Premier League",E8277="Live"),_xlfn.XLOOKUP(_xlfn.TEXTJOIN(" vs ",,C8277:D8277),Calendar!G:G,Calendar!B:B),IF(AND(B8277="Premier League",E8277="Highlights"),_xlfn.XLOOKUP(H8277,Calendar!O:O,Calendar!N:N,,-1),""))</f>
        <v/>
      </c>
      <c r="AI8277" s="61" t="str">
        <f>IF(AND(AH8277&lt;&gt;"",E8277="Live"),_xlfn.XLOOKUP(_xlfn.TEXTJOIN(" vs ",,C8277:D8277),Calendar!G:G,Calendar!K:K),"")</f>
        <v/>
      </c>
      <c r="AJ8277" s="61" t="str">
        <f>IF(AND(K8277&lt;&gt;"Match of the Day",K8277&lt;&gt;"Match of the Day 2",K8277&lt;&gt;"Match of the Day Repeat"),"",1+MAX($AJ$10:AJ8276))</f>
        <v/>
      </c>
    </row>
    <row r="8278" spans="1:36" s="85" customFormat="1" x14ac:dyDescent="0.35">
      <c r="A8278"/>
      <c r="B8278" s="3"/>
      <c r="C8278" s="3"/>
      <c r="D8278" s="3"/>
      <c r="E8278" s="4"/>
      <c r="F8278" s="40"/>
      <c r="G8278" s="4"/>
      <c r="H8278" s="14"/>
      <c r="I8278" s="4"/>
      <c r="J8278" s="4"/>
      <c r="K8278" s="3"/>
      <c r="L8278"/>
      <c r="M8278"/>
      <c r="N8278" s="40"/>
      <c r="O8278" s="40"/>
      <c r="P8278" s="40"/>
      <c r="Q8278" s="88"/>
      <c r="R8278"/>
      <c r="S8278"/>
      <c r="T8278" s="15"/>
      <c r="U8278" s="15"/>
      <c r="V8278"/>
      <c r="W8278"/>
      <c r="X8278" s="15"/>
      <c r="Y8278" s="15"/>
      <c r="Z8278"/>
      <c r="AA8278"/>
      <c r="AB8278" s="89"/>
      <c r="AC8278"/>
      <c r="AD8278"/>
      <c r="AE8278"/>
      <c r="AF8278"/>
      <c r="AG8278"/>
      <c r="AH8278" s="16" t="str">
        <f>IF(AND(B8278="Premier League",E8278="Live"),_xlfn.XLOOKUP(_xlfn.TEXTJOIN(" vs ",,C8278:D8278),Calendar!G:G,Calendar!B:B),IF(AND(B8278="Premier League",E8278="Highlights"),_xlfn.XLOOKUP(H8278,Calendar!O:O,Calendar!N:N,,-1),""))</f>
        <v/>
      </c>
      <c r="AI8278" s="61" t="str">
        <f>IF(AND(AH8278&lt;&gt;"",E8278="Live"),_xlfn.XLOOKUP(_xlfn.TEXTJOIN(" vs ",,C8278:D8278),Calendar!G:G,Calendar!K:K),"")</f>
        <v/>
      </c>
      <c r="AJ8278" s="61" t="str">
        <f>IF(AND(K8278&lt;&gt;"Match of the Day",K8278&lt;&gt;"Match of the Day 2",K8278&lt;&gt;"Match of the Day Repeat"),"",1+MAX($AJ$10:AJ8277))</f>
        <v/>
      </c>
    </row>
    <row r="8279" spans="1:36" s="85" customFormat="1" x14ac:dyDescent="0.35">
      <c r="A8279"/>
      <c r="B8279" s="3"/>
      <c r="C8279" s="3"/>
      <c r="D8279" s="3"/>
      <c r="E8279" s="4"/>
      <c r="F8279" s="40"/>
      <c r="G8279" s="4"/>
      <c r="H8279" s="14"/>
      <c r="I8279" s="4"/>
      <c r="J8279" s="4"/>
      <c r="K8279" s="3"/>
      <c r="L8279"/>
      <c r="M8279"/>
      <c r="N8279" s="40"/>
      <c r="O8279" s="40"/>
      <c r="P8279" s="40"/>
      <c r="Q8279" s="88"/>
      <c r="R8279"/>
      <c r="S8279"/>
      <c r="T8279" s="15"/>
      <c r="U8279" s="15"/>
      <c r="V8279"/>
      <c r="W8279"/>
      <c r="X8279" s="15"/>
      <c r="Y8279" s="15"/>
      <c r="Z8279"/>
      <c r="AA8279"/>
      <c r="AB8279" s="89"/>
      <c r="AC8279"/>
      <c r="AD8279"/>
      <c r="AE8279"/>
      <c r="AF8279"/>
      <c r="AG8279"/>
      <c r="AH8279" s="16" t="str">
        <f>IF(AND(B8279="Premier League",E8279="Live"),_xlfn.XLOOKUP(_xlfn.TEXTJOIN(" vs ",,C8279:D8279),Calendar!G:G,Calendar!B:B),IF(AND(B8279="Premier League",E8279="Highlights"),_xlfn.XLOOKUP(H8279,Calendar!O:O,Calendar!N:N,,-1),""))</f>
        <v/>
      </c>
      <c r="AI8279" s="61" t="str">
        <f>IF(AND(AH8279&lt;&gt;"",E8279="Live"),_xlfn.XLOOKUP(_xlfn.TEXTJOIN(" vs ",,C8279:D8279),Calendar!G:G,Calendar!K:K),"")</f>
        <v/>
      </c>
      <c r="AJ8279" s="61" t="str">
        <f>IF(AND(K8279&lt;&gt;"Match of the Day",K8279&lt;&gt;"Match of the Day 2",K8279&lt;&gt;"Match of the Day Repeat"),"",1+MAX($AJ$10:AJ8278))</f>
        <v/>
      </c>
    </row>
    <row r="8280" spans="1:36" s="85" customFormat="1" x14ac:dyDescent="0.35">
      <c r="A8280"/>
      <c r="B8280" s="3"/>
      <c r="C8280" s="3"/>
      <c r="D8280" s="3"/>
      <c r="E8280" s="4"/>
      <c r="F8280" s="40"/>
      <c r="G8280" s="4"/>
      <c r="H8280" s="14"/>
      <c r="I8280" s="4"/>
      <c r="J8280" s="4"/>
      <c r="K8280" s="3"/>
      <c r="L8280"/>
      <c r="M8280"/>
      <c r="N8280" s="40"/>
      <c r="O8280" s="40"/>
      <c r="P8280" s="40"/>
      <c r="Q8280" s="88"/>
      <c r="R8280"/>
      <c r="S8280"/>
      <c r="T8280" s="15"/>
      <c r="U8280" s="15"/>
      <c r="V8280"/>
      <c r="W8280"/>
      <c r="X8280" s="15"/>
      <c r="Y8280" s="15"/>
      <c r="Z8280"/>
      <c r="AA8280"/>
      <c r="AB8280" s="89"/>
      <c r="AC8280"/>
      <c r="AD8280"/>
      <c r="AE8280"/>
      <c r="AF8280"/>
      <c r="AG8280"/>
      <c r="AH8280" s="16" t="str">
        <f>IF(AND(B8280="Premier League",E8280="Live"),_xlfn.XLOOKUP(_xlfn.TEXTJOIN(" vs ",,C8280:D8280),Calendar!G:G,Calendar!B:B),IF(AND(B8280="Premier League",E8280="Highlights"),_xlfn.XLOOKUP(H8280,Calendar!O:O,Calendar!N:N,,-1),""))</f>
        <v/>
      </c>
      <c r="AI8280" s="61" t="str">
        <f>IF(AND(AH8280&lt;&gt;"",E8280="Live"),_xlfn.XLOOKUP(_xlfn.TEXTJOIN(" vs ",,C8280:D8280),Calendar!G:G,Calendar!K:K),"")</f>
        <v/>
      </c>
      <c r="AJ8280" s="61" t="str">
        <f>IF(AND(K8280&lt;&gt;"Match of the Day",K8280&lt;&gt;"Match of the Day 2",K8280&lt;&gt;"Match of the Day Repeat"),"",1+MAX($AJ$10:AJ8279))</f>
        <v/>
      </c>
    </row>
    <row r="8281" spans="1:36" s="85" customFormat="1" x14ac:dyDescent="0.35">
      <c r="A8281"/>
      <c r="B8281" s="3"/>
      <c r="C8281" s="3"/>
      <c r="D8281" s="3"/>
      <c r="E8281" s="4"/>
      <c r="F8281" s="40"/>
      <c r="G8281" s="4"/>
      <c r="H8281" s="14"/>
      <c r="I8281" s="4"/>
      <c r="J8281" s="4"/>
      <c r="K8281" s="3"/>
      <c r="L8281"/>
      <c r="M8281"/>
      <c r="N8281" s="40"/>
      <c r="O8281" s="40"/>
      <c r="P8281" s="40"/>
      <c r="Q8281" s="88"/>
      <c r="R8281"/>
      <c r="S8281"/>
      <c r="T8281" s="15"/>
      <c r="U8281" s="15"/>
      <c r="V8281"/>
      <c r="W8281"/>
      <c r="X8281" s="15"/>
      <c r="Y8281" s="15"/>
      <c r="Z8281"/>
      <c r="AA8281"/>
      <c r="AB8281" s="89"/>
      <c r="AC8281"/>
      <c r="AD8281"/>
      <c r="AE8281"/>
      <c r="AF8281"/>
      <c r="AG8281"/>
      <c r="AH8281" s="16" t="str">
        <f>IF(AND(B8281="Premier League",E8281="Live"),_xlfn.XLOOKUP(_xlfn.TEXTJOIN(" vs ",,C8281:D8281),Calendar!G:G,Calendar!B:B),IF(AND(B8281="Premier League",E8281="Highlights"),_xlfn.XLOOKUP(H8281,Calendar!O:O,Calendar!N:N,,-1),""))</f>
        <v/>
      </c>
      <c r="AI8281" s="61" t="str">
        <f>IF(AND(AH8281&lt;&gt;"",E8281="Live"),_xlfn.XLOOKUP(_xlfn.TEXTJOIN(" vs ",,C8281:D8281),Calendar!G:G,Calendar!K:K),"")</f>
        <v/>
      </c>
      <c r="AJ8281" s="61" t="str">
        <f>IF(AND(K8281&lt;&gt;"Match of the Day",K8281&lt;&gt;"Match of the Day 2",K8281&lt;&gt;"Match of the Day Repeat"),"",1+MAX($AJ$10:AJ8280))</f>
        <v/>
      </c>
    </row>
    <row r="8282" spans="1:36" s="85" customFormat="1" x14ac:dyDescent="0.35">
      <c r="A8282"/>
      <c r="B8282" s="3"/>
      <c r="C8282" s="3"/>
      <c r="D8282" s="3"/>
      <c r="E8282" s="4"/>
      <c r="F8282" s="40"/>
      <c r="G8282" s="4"/>
      <c r="H8282" s="14"/>
      <c r="I8282" s="4"/>
      <c r="J8282" s="4"/>
      <c r="K8282" s="3"/>
      <c r="L8282"/>
      <c r="M8282"/>
      <c r="N8282" s="40"/>
      <c r="O8282" s="40"/>
      <c r="P8282" s="40"/>
      <c r="Q8282" s="88"/>
      <c r="R8282"/>
      <c r="S8282"/>
      <c r="T8282" s="15"/>
      <c r="U8282" s="15"/>
      <c r="V8282"/>
      <c r="W8282"/>
      <c r="X8282" s="15"/>
      <c r="Y8282" s="15"/>
      <c r="Z8282"/>
      <c r="AA8282"/>
      <c r="AB8282" s="89"/>
      <c r="AC8282"/>
      <c r="AD8282"/>
      <c r="AE8282"/>
      <c r="AF8282"/>
      <c r="AG8282"/>
      <c r="AH8282" s="16" t="str">
        <f>IF(AND(B8282="Premier League",E8282="Live"),_xlfn.XLOOKUP(_xlfn.TEXTJOIN(" vs ",,C8282:D8282),Calendar!G:G,Calendar!B:B),IF(AND(B8282="Premier League",E8282="Highlights"),_xlfn.XLOOKUP(H8282,Calendar!O:O,Calendar!N:N,,-1),""))</f>
        <v/>
      </c>
      <c r="AI8282" s="61" t="str">
        <f>IF(AND(AH8282&lt;&gt;"",E8282="Live"),_xlfn.XLOOKUP(_xlfn.TEXTJOIN(" vs ",,C8282:D8282),Calendar!G:G,Calendar!K:K),"")</f>
        <v/>
      </c>
      <c r="AJ8282" s="61" t="str">
        <f>IF(AND(K8282&lt;&gt;"Match of the Day",K8282&lt;&gt;"Match of the Day 2",K8282&lt;&gt;"Match of the Day Repeat"),"",1+MAX($AJ$10:AJ8281))</f>
        <v/>
      </c>
    </row>
    <row r="8283" spans="1:36" s="85" customFormat="1" x14ac:dyDescent="0.35">
      <c r="A8283"/>
      <c r="B8283" s="3"/>
      <c r="C8283" s="3"/>
      <c r="D8283" s="3"/>
      <c r="E8283" s="4"/>
      <c r="F8283" s="40"/>
      <c r="G8283" s="4"/>
      <c r="H8283" s="14"/>
      <c r="I8283" s="4"/>
      <c r="J8283" s="4"/>
      <c r="K8283" s="3"/>
      <c r="L8283"/>
      <c r="M8283"/>
      <c r="N8283" s="40"/>
      <c r="O8283" s="40"/>
      <c r="P8283" s="40"/>
      <c r="Q8283" s="88"/>
      <c r="R8283"/>
      <c r="S8283"/>
      <c r="T8283" s="15"/>
      <c r="U8283" s="15"/>
      <c r="V8283"/>
      <c r="W8283"/>
      <c r="X8283" s="15"/>
      <c r="Y8283" s="15"/>
      <c r="Z8283"/>
      <c r="AA8283"/>
      <c r="AB8283" s="89"/>
      <c r="AC8283"/>
      <c r="AD8283"/>
      <c r="AE8283"/>
      <c r="AF8283"/>
      <c r="AG8283"/>
      <c r="AH8283" s="16" t="str">
        <f>IF(AND(B8283="Premier League",E8283="Live"),_xlfn.XLOOKUP(_xlfn.TEXTJOIN(" vs ",,C8283:D8283),Calendar!G:G,Calendar!B:B),IF(AND(B8283="Premier League",E8283="Highlights"),_xlfn.XLOOKUP(H8283,Calendar!O:O,Calendar!N:N,,-1),""))</f>
        <v/>
      </c>
      <c r="AI8283" s="61" t="str">
        <f>IF(AND(AH8283&lt;&gt;"",E8283="Live"),_xlfn.XLOOKUP(_xlfn.TEXTJOIN(" vs ",,C8283:D8283),Calendar!G:G,Calendar!K:K),"")</f>
        <v/>
      </c>
      <c r="AJ8283" s="61" t="str">
        <f>IF(AND(K8283&lt;&gt;"Match of the Day",K8283&lt;&gt;"Match of the Day 2",K8283&lt;&gt;"Match of the Day Repeat"),"",1+MAX($AJ$10:AJ8282))</f>
        <v/>
      </c>
    </row>
    <row r="8284" spans="1:36" s="85" customFormat="1" x14ac:dyDescent="0.35">
      <c r="A8284"/>
      <c r="B8284" s="3"/>
      <c r="C8284" s="3"/>
      <c r="D8284" s="3"/>
      <c r="E8284" s="4"/>
      <c r="F8284" s="40"/>
      <c r="G8284" s="4"/>
      <c r="H8284" s="14"/>
      <c r="I8284" s="4"/>
      <c r="J8284" s="4"/>
      <c r="K8284" s="3"/>
      <c r="L8284"/>
      <c r="M8284"/>
      <c r="N8284" s="40"/>
      <c r="O8284" s="40"/>
      <c r="P8284" s="40"/>
      <c r="Q8284" s="88"/>
      <c r="R8284"/>
      <c r="S8284"/>
      <c r="T8284" s="15"/>
      <c r="U8284" s="15"/>
      <c r="V8284"/>
      <c r="W8284"/>
      <c r="X8284" s="15"/>
      <c r="Y8284" s="15"/>
      <c r="Z8284"/>
      <c r="AA8284"/>
      <c r="AB8284" s="89"/>
      <c r="AC8284"/>
      <c r="AD8284"/>
      <c r="AE8284"/>
      <c r="AF8284"/>
      <c r="AG8284"/>
      <c r="AH8284" s="16" t="str">
        <f>IF(AND(B8284="Premier League",E8284="Live"),_xlfn.XLOOKUP(_xlfn.TEXTJOIN(" vs ",,C8284:D8284),Calendar!G:G,Calendar!B:B),IF(AND(B8284="Premier League",E8284="Highlights"),_xlfn.XLOOKUP(H8284,Calendar!O:O,Calendar!N:N,,-1),""))</f>
        <v/>
      </c>
      <c r="AI8284" s="61" t="str">
        <f>IF(AND(AH8284&lt;&gt;"",E8284="Live"),_xlfn.XLOOKUP(_xlfn.TEXTJOIN(" vs ",,C8284:D8284),Calendar!G:G,Calendar!K:K),"")</f>
        <v/>
      </c>
      <c r="AJ8284" s="61" t="str">
        <f>IF(AND(K8284&lt;&gt;"Match of the Day",K8284&lt;&gt;"Match of the Day 2",K8284&lt;&gt;"Match of the Day Repeat"),"",1+MAX($AJ$10:AJ8283))</f>
        <v/>
      </c>
    </row>
    <row r="8285" spans="1:36" s="85" customFormat="1" x14ac:dyDescent="0.35">
      <c r="A8285"/>
      <c r="B8285" s="3"/>
      <c r="C8285" s="3"/>
      <c r="D8285" s="3"/>
      <c r="E8285" s="4"/>
      <c r="F8285" s="40"/>
      <c r="G8285" s="4"/>
      <c r="H8285" s="14"/>
      <c r="I8285" s="4"/>
      <c r="J8285" s="4"/>
      <c r="K8285" s="3"/>
      <c r="L8285"/>
      <c r="M8285"/>
      <c r="N8285" s="40"/>
      <c r="O8285" s="40"/>
      <c r="P8285" s="40"/>
      <c r="Q8285" s="88"/>
      <c r="R8285"/>
      <c r="S8285"/>
      <c r="T8285" s="15"/>
      <c r="U8285" s="15"/>
      <c r="V8285"/>
      <c r="W8285"/>
      <c r="X8285" s="15"/>
      <c r="Y8285" s="15"/>
      <c r="Z8285"/>
      <c r="AA8285"/>
      <c r="AB8285" s="89"/>
      <c r="AC8285"/>
      <c r="AD8285"/>
      <c r="AE8285"/>
      <c r="AF8285"/>
      <c r="AG8285"/>
      <c r="AH8285" s="16" t="str">
        <f>IF(AND(B8285="Premier League",E8285="Live"),_xlfn.XLOOKUP(_xlfn.TEXTJOIN(" vs ",,C8285:D8285),Calendar!G:G,Calendar!B:B),IF(AND(B8285="Premier League",E8285="Highlights"),_xlfn.XLOOKUP(H8285,Calendar!O:O,Calendar!N:N,,-1),""))</f>
        <v/>
      </c>
      <c r="AI8285" s="61" t="str">
        <f>IF(AND(AH8285&lt;&gt;"",E8285="Live"),_xlfn.XLOOKUP(_xlfn.TEXTJOIN(" vs ",,C8285:D8285),Calendar!G:G,Calendar!K:K),"")</f>
        <v/>
      </c>
      <c r="AJ8285" s="61" t="str">
        <f>IF(AND(K8285&lt;&gt;"Match of the Day",K8285&lt;&gt;"Match of the Day 2",K8285&lt;&gt;"Match of the Day Repeat"),"",1+MAX($AJ$10:AJ8284))</f>
        <v/>
      </c>
    </row>
    <row r="8286" spans="1:36" s="85" customFormat="1" x14ac:dyDescent="0.35">
      <c r="A8286"/>
      <c r="B8286" s="3"/>
      <c r="C8286" s="3"/>
      <c r="D8286" s="3"/>
      <c r="E8286" s="4"/>
      <c r="F8286" s="40"/>
      <c r="G8286" s="4"/>
      <c r="H8286" s="14"/>
      <c r="I8286" s="4"/>
      <c r="J8286" s="4"/>
      <c r="K8286" s="3"/>
      <c r="L8286"/>
      <c r="M8286"/>
      <c r="N8286" s="40"/>
      <c r="O8286" s="40"/>
      <c r="P8286" s="40"/>
      <c r="Q8286" s="88"/>
      <c r="R8286"/>
      <c r="S8286"/>
      <c r="T8286" s="15"/>
      <c r="U8286" s="15"/>
      <c r="V8286"/>
      <c r="W8286"/>
      <c r="X8286" s="15"/>
      <c r="Y8286" s="15"/>
      <c r="Z8286"/>
      <c r="AA8286"/>
      <c r="AB8286" s="89"/>
      <c r="AC8286"/>
      <c r="AD8286"/>
      <c r="AE8286"/>
      <c r="AF8286"/>
      <c r="AG8286"/>
      <c r="AH8286" s="16" t="str">
        <f>IF(AND(B8286="Premier League",E8286="Live"),_xlfn.XLOOKUP(_xlfn.TEXTJOIN(" vs ",,C8286:D8286),Calendar!G:G,Calendar!B:B),IF(AND(B8286="Premier League",E8286="Highlights"),_xlfn.XLOOKUP(H8286,Calendar!O:O,Calendar!N:N,,-1),""))</f>
        <v/>
      </c>
      <c r="AI8286" s="61" t="str">
        <f>IF(AND(AH8286&lt;&gt;"",E8286="Live"),_xlfn.XLOOKUP(_xlfn.TEXTJOIN(" vs ",,C8286:D8286),Calendar!G:G,Calendar!K:K),"")</f>
        <v/>
      </c>
      <c r="AJ8286" s="61" t="str">
        <f>IF(AND(K8286&lt;&gt;"Match of the Day",K8286&lt;&gt;"Match of the Day 2",K8286&lt;&gt;"Match of the Day Repeat"),"",1+MAX($AJ$10:AJ8285))</f>
        <v/>
      </c>
    </row>
    <row r="8287" spans="1:36" s="85" customFormat="1" x14ac:dyDescent="0.35">
      <c r="A8287"/>
      <c r="B8287" s="3"/>
      <c r="C8287" s="3"/>
      <c r="D8287" s="3"/>
      <c r="E8287" s="4"/>
      <c r="F8287" s="40"/>
      <c r="G8287" s="4"/>
      <c r="H8287" s="14"/>
      <c r="I8287" s="4"/>
      <c r="J8287" s="4"/>
      <c r="K8287" s="3"/>
      <c r="L8287"/>
      <c r="M8287"/>
      <c r="N8287" s="40"/>
      <c r="O8287" s="40"/>
      <c r="P8287" s="40"/>
      <c r="Q8287" s="88"/>
      <c r="R8287"/>
      <c r="S8287"/>
      <c r="T8287" s="15"/>
      <c r="U8287" s="15"/>
      <c r="V8287"/>
      <c r="W8287"/>
      <c r="X8287" s="15"/>
      <c r="Y8287" s="15"/>
      <c r="Z8287"/>
      <c r="AA8287"/>
      <c r="AB8287" s="89"/>
      <c r="AC8287"/>
      <c r="AD8287"/>
      <c r="AE8287"/>
      <c r="AF8287"/>
      <c r="AG8287"/>
      <c r="AH8287" s="16" t="str">
        <f>IF(AND(B8287="Premier League",E8287="Live"),_xlfn.XLOOKUP(_xlfn.TEXTJOIN(" vs ",,C8287:D8287),Calendar!G:G,Calendar!B:B),IF(AND(B8287="Premier League",E8287="Highlights"),_xlfn.XLOOKUP(H8287,Calendar!O:O,Calendar!N:N,,-1),""))</f>
        <v/>
      </c>
      <c r="AI8287" s="61" t="str">
        <f>IF(AND(AH8287&lt;&gt;"",E8287="Live"),_xlfn.XLOOKUP(_xlfn.TEXTJOIN(" vs ",,C8287:D8287),Calendar!G:G,Calendar!K:K),"")</f>
        <v/>
      </c>
      <c r="AJ8287" s="61" t="str">
        <f>IF(AND(K8287&lt;&gt;"Match of the Day",K8287&lt;&gt;"Match of the Day 2",K8287&lt;&gt;"Match of the Day Repeat"),"",1+MAX($AJ$10:AJ8286))</f>
        <v/>
      </c>
    </row>
    <row r="8288" spans="1:36" s="85" customFormat="1" x14ac:dyDescent="0.35">
      <c r="A8288"/>
      <c r="B8288" s="3"/>
      <c r="C8288" s="3"/>
      <c r="D8288" s="3"/>
      <c r="E8288" s="4"/>
      <c r="F8288" s="40"/>
      <c r="G8288" s="4"/>
      <c r="H8288" s="14"/>
      <c r="I8288" s="4"/>
      <c r="J8288" s="4"/>
      <c r="K8288" s="3"/>
      <c r="L8288"/>
      <c r="M8288"/>
      <c r="N8288" s="40"/>
      <c r="O8288" s="40"/>
      <c r="P8288" s="40"/>
      <c r="Q8288" s="88"/>
      <c r="R8288"/>
      <c r="S8288"/>
      <c r="T8288" s="15"/>
      <c r="U8288" s="15"/>
      <c r="V8288"/>
      <c r="W8288"/>
      <c r="X8288" s="15"/>
      <c r="Y8288" s="15"/>
      <c r="Z8288"/>
      <c r="AA8288"/>
      <c r="AB8288" s="89"/>
      <c r="AC8288"/>
      <c r="AD8288"/>
      <c r="AE8288"/>
      <c r="AF8288"/>
      <c r="AG8288"/>
      <c r="AH8288" s="16" t="str">
        <f>IF(AND(B8288="Premier League",E8288="Live"),_xlfn.XLOOKUP(_xlfn.TEXTJOIN(" vs ",,C8288:D8288),Calendar!G:G,Calendar!B:B),IF(AND(B8288="Premier League",E8288="Highlights"),_xlfn.XLOOKUP(H8288,Calendar!O:O,Calendar!N:N,,-1),""))</f>
        <v/>
      </c>
      <c r="AI8288" s="61" t="str">
        <f>IF(AND(AH8288&lt;&gt;"",E8288="Live"),_xlfn.XLOOKUP(_xlfn.TEXTJOIN(" vs ",,C8288:D8288),Calendar!G:G,Calendar!K:K),"")</f>
        <v/>
      </c>
      <c r="AJ8288" s="61" t="str">
        <f>IF(AND(K8288&lt;&gt;"Match of the Day",K8288&lt;&gt;"Match of the Day 2",K8288&lt;&gt;"Match of the Day Repeat"),"",1+MAX($AJ$10:AJ8287))</f>
        <v/>
      </c>
    </row>
    <row r="8289" spans="1:36" s="85" customFormat="1" x14ac:dyDescent="0.35">
      <c r="A8289"/>
      <c r="B8289" s="3"/>
      <c r="C8289" s="3"/>
      <c r="D8289" s="3"/>
      <c r="E8289" s="4"/>
      <c r="F8289" s="40"/>
      <c r="G8289" s="4"/>
      <c r="H8289" s="14"/>
      <c r="I8289" s="4"/>
      <c r="J8289" s="4"/>
      <c r="K8289" s="3"/>
      <c r="L8289"/>
      <c r="M8289"/>
      <c r="N8289" s="40"/>
      <c r="O8289" s="40"/>
      <c r="P8289" s="40"/>
      <c r="Q8289" s="88"/>
      <c r="R8289"/>
      <c r="S8289"/>
      <c r="T8289" s="15"/>
      <c r="U8289" s="15"/>
      <c r="V8289"/>
      <c r="W8289"/>
      <c r="X8289" s="15"/>
      <c r="Y8289" s="15"/>
      <c r="Z8289"/>
      <c r="AA8289"/>
      <c r="AB8289" s="89"/>
      <c r="AC8289"/>
      <c r="AD8289"/>
      <c r="AE8289"/>
      <c r="AF8289"/>
      <c r="AG8289"/>
      <c r="AH8289" s="16" t="str">
        <f>IF(AND(B8289="Premier League",E8289="Live"),_xlfn.XLOOKUP(_xlfn.TEXTJOIN(" vs ",,C8289:D8289),Calendar!G:G,Calendar!B:B),IF(AND(B8289="Premier League",E8289="Highlights"),_xlfn.XLOOKUP(H8289,Calendar!O:O,Calendar!N:N,,-1),""))</f>
        <v/>
      </c>
      <c r="AI8289" s="61" t="str">
        <f>IF(AND(AH8289&lt;&gt;"",E8289="Live"),_xlfn.XLOOKUP(_xlfn.TEXTJOIN(" vs ",,C8289:D8289),Calendar!G:G,Calendar!K:K),"")</f>
        <v/>
      </c>
      <c r="AJ8289" s="61" t="str">
        <f>IF(AND(K8289&lt;&gt;"Match of the Day",K8289&lt;&gt;"Match of the Day 2",K8289&lt;&gt;"Match of the Day Repeat"),"",1+MAX($AJ$10:AJ8288))</f>
        <v/>
      </c>
    </row>
    <row r="8290" spans="1:36" s="85" customFormat="1" x14ac:dyDescent="0.35">
      <c r="A8290"/>
      <c r="B8290" s="3"/>
      <c r="C8290" s="3"/>
      <c r="D8290" s="3"/>
      <c r="E8290" s="4"/>
      <c r="F8290" s="40"/>
      <c r="G8290" s="4"/>
      <c r="H8290" s="14"/>
      <c r="I8290" s="4"/>
      <c r="J8290" s="4"/>
      <c r="K8290" s="3"/>
      <c r="L8290"/>
      <c r="M8290"/>
      <c r="N8290" s="40"/>
      <c r="O8290" s="40"/>
      <c r="P8290" s="40"/>
      <c r="Q8290" s="88"/>
      <c r="R8290"/>
      <c r="S8290"/>
      <c r="T8290" s="15"/>
      <c r="U8290" s="15"/>
      <c r="V8290"/>
      <c r="W8290"/>
      <c r="X8290" s="15"/>
      <c r="Y8290" s="15"/>
      <c r="Z8290"/>
      <c r="AA8290"/>
      <c r="AB8290" s="89"/>
      <c r="AC8290"/>
      <c r="AD8290"/>
      <c r="AE8290"/>
      <c r="AF8290"/>
      <c r="AG8290"/>
      <c r="AH8290" s="16" t="str">
        <f>IF(AND(B8290="Premier League",E8290="Live"),_xlfn.XLOOKUP(_xlfn.TEXTJOIN(" vs ",,C8290:D8290),Calendar!G:G,Calendar!B:B),IF(AND(B8290="Premier League",E8290="Highlights"),_xlfn.XLOOKUP(H8290,Calendar!O:O,Calendar!N:N,,-1),""))</f>
        <v/>
      </c>
      <c r="AI8290" s="61" t="str">
        <f>IF(AND(AH8290&lt;&gt;"",E8290="Live"),_xlfn.XLOOKUP(_xlfn.TEXTJOIN(" vs ",,C8290:D8290),Calendar!G:G,Calendar!K:K),"")</f>
        <v/>
      </c>
      <c r="AJ8290" s="61" t="str">
        <f>IF(AND(K8290&lt;&gt;"Match of the Day",K8290&lt;&gt;"Match of the Day 2",K8290&lt;&gt;"Match of the Day Repeat"),"",1+MAX($AJ$10:AJ8289))</f>
        <v/>
      </c>
    </row>
    <row r="8291" spans="1:36" s="85" customFormat="1" x14ac:dyDescent="0.35">
      <c r="A8291"/>
      <c r="B8291" s="3"/>
      <c r="C8291" s="3"/>
      <c r="D8291" s="3"/>
      <c r="E8291" s="4"/>
      <c r="F8291" s="40"/>
      <c r="G8291" s="4"/>
      <c r="H8291" s="14"/>
      <c r="I8291" s="4"/>
      <c r="J8291" s="4"/>
      <c r="K8291" s="3"/>
      <c r="L8291"/>
      <c r="M8291"/>
      <c r="N8291" s="40"/>
      <c r="O8291" s="40"/>
      <c r="P8291" s="40"/>
      <c r="Q8291" s="88"/>
      <c r="R8291"/>
      <c r="S8291"/>
      <c r="T8291" s="15"/>
      <c r="U8291" s="15"/>
      <c r="V8291"/>
      <c r="W8291"/>
      <c r="X8291" s="15"/>
      <c r="Y8291" s="15"/>
      <c r="Z8291"/>
      <c r="AA8291"/>
      <c r="AB8291" s="89"/>
      <c r="AC8291"/>
      <c r="AD8291"/>
      <c r="AE8291"/>
      <c r="AF8291"/>
      <c r="AG8291"/>
      <c r="AH8291" s="16" t="str">
        <f>IF(AND(B8291="Premier League",E8291="Live"),_xlfn.XLOOKUP(_xlfn.TEXTJOIN(" vs ",,C8291:D8291),Calendar!G:G,Calendar!B:B),IF(AND(B8291="Premier League",E8291="Highlights"),_xlfn.XLOOKUP(H8291,Calendar!O:O,Calendar!N:N,,-1),""))</f>
        <v/>
      </c>
      <c r="AI8291" s="61" t="str">
        <f>IF(AND(AH8291&lt;&gt;"",E8291="Live"),_xlfn.XLOOKUP(_xlfn.TEXTJOIN(" vs ",,C8291:D8291),Calendar!G:G,Calendar!K:K),"")</f>
        <v/>
      </c>
      <c r="AJ8291" s="61" t="str">
        <f>IF(AND(K8291&lt;&gt;"Match of the Day",K8291&lt;&gt;"Match of the Day 2",K8291&lt;&gt;"Match of the Day Repeat"),"",1+MAX($AJ$10:AJ8290))</f>
        <v/>
      </c>
    </row>
    <row r="8292" spans="1:36" s="85" customFormat="1" x14ac:dyDescent="0.35">
      <c r="A8292"/>
      <c r="B8292" s="3"/>
      <c r="C8292" s="3"/>
      <c r="D8292" s="3"/>
      <c r="E8292" s="4"/>
      <c r="F8292" s="40"/>
      <c r="G8292" s="4"/>
      <c r="H8292" s="14"/>
      <c r="I8292" s="4"/>
      <c r="J8292" s="4"/>
      <c r="K8292" s="3"/>
      <c r="L8292"/>
      <c r="M8292"/>
      <c r="N8292" s="40"/>
      <c r="O8292" s="40"/>
      <c r="P8292" s="40"/>
      <c r="Q8292" s="88"/>
      <c r="R8292"/>
      <c r="S8292"/>
      <c r="T8292" s="15"/>
      <c r="U8292" s="15"/>
      <c r="V8292"/>
      <c r="W8292"/>
      <c r="X8292" s="15"/>
      <c r="Y8292" s="15"/>
      <c r="Z8292"/>
      <c r="AA8292"/>
      <c r="AB8292" s="89"/>
      <c r="AC8292"/>
      <c r="AD8292"/>
      <c r="AE8292"/>
      <c r="AF8292"/>
      <c r="AG8292"/>
      <c r="AH8292" s="16" t="str">
        <f>IF(AND(B8292="Premier League",E8292="Live"),_xlfn.XLOOKUP(_xlfn.TEXTJOIN(" vs ",,C8292:D8292),Calendar!G:G,Calendar!B:B),IF(AND(B8292="Premier League",E8292="Highlights"),_xlfn.XLOOKUP(H8292,Calendar!O:O,Calendar!N:N,,-1),""))</f>
        <v/>
      </c>
      <c r="AI8292" s="61" t="str">
        <f>IF(AND(AH8292&lt;&gt;"",E8292="Live"),_xlfn.XLOOKUP(_xlfn.TEXTJOIN(" vs ",,C8292:D8292),Calendar!G:G,Calendar!K:K),"")</f>
        <v/>
      </c>
      <c r="AJ8292" s="61" t="str">
        <f>IF(AND(K8292&lt;&gt;"Match of the Day",K8292&lt;&gt;"Match of the Day 2",K8292&lt;&gt;"Match of the Day Repeat"),"",1+MAX($AJ$10:AJ8291))</f>
        <v/>
      </c>
    </row>
    <row r="8293" spans="1:36" s="85" customFormat="1" x14ac:dyDescent="0.35">
      <c r="A8293"/>
      <c r="B8293" s="3"/>
      <c r="C8293" s="3"/>
      <c r="D8293" s="3"/>
      <c r="E8293" s="4"/>
      <c r="F8293" s="40"/>
      <c r="G8293" s="4"/>
      <c r="H8293" s="14"/>
      <c r="I8293" s="4"/>
      <c r="J8293" s="4"/>
      <c r="K8293" s="3"/>
      <c r="L8293"/>
      <c r="M8293"/>
      <c r="N8293" s="40"/>
      <c r="O8293" s="40"/>
      <c r="P8293" s="40"/>
      <c r="Q8293" s="88"/>
      <c r="R8293"/>
      <c r="S8293"/>
      <c r="T8293" s="15"/>
      <c r="U8293" s="15"/>
      <c r="V8293"/>
      <c r="W8293"/>
      <c r="X8293" s="15"/>
      <c r="Y8293" s="15"/>
      <c r="Z8293"/>
      <c r="AA8293"/>
      <c r="AB8293" s="89"/>
      <c r="AC8293"/>
      <c r="AD8293"/>
      <c r="AE8293"/>
      <c r="AF8293"/>
      <c r="AG8293"/>
      <c r="AH8293" s="16" t="str">
        <f>IF(AND(B8293="Premier League",E8293="Live"),_xlfn.XLOOKUP(_xlfn.TEXTJOIN(" vs ",,C8293:D8293),Calendar!G:G,Calendar!B:B),IF(AND(B8293="Premier League",E8293="Highlights"),_xlfn.XLOOKUP(H8293,Calendar!O:O,Calendar!N:N,,-1),""))</f>
        <v/>
      </c>
      <c r="AI8293" s="61" t="str">
        <f>IF(AND(AH8293&lt;&gt;"",E8293="Live"),_xlfn.XLOOKUP(_xlfn.TEXTJOIN(" vs ",,C8293:D8293),Calendar!G:G,Calendar!K:K),"")</f>
        <v/>
      </c>
      <c r="AJ8293" s="61" t="str">
        <f>IF(AND(K8293&lt;&gt;"Match of the Day",K8293&lt;&gt;"Match of the Day 2",K8293&lt;&gt;"Match of the Day Repeat"),"",1+MAX($AJ$10:AJ8292))</f>
        <v/>
      </c>
    </row>
    <row r="8294" spans="1:36" s="85" customFormat="1" x14ac:dyDescent="0.35">
      <c r="A8294"/>
      <c r="B8294" s="3"/>
      <c r="C8294" s="3"/>
      <c r="D8294" s="3"/>
      <c r="E8294" s="4"/>
      <c r="F8294" s="40"/>
      <c r="G8294" s="4"/>
      <c r="H8294" s="14"/>
      <c r="I8294" s="4"/>
      <c r="J8294" s="4"/>
      <c r="K8294" s="3"/>
      <c r="L8294"/>
      <c r="M8294"/>
      <c r="N8294" s="40"/>
      <c r="O8294" s="40"/>
      <c r="P8294" s="40"/>
      <c r="Q8294" s="88"/>
      <c r="R8294"/>
      <c r="S8294"/>
      <c r="T8294" s="15"/>
      <c r="U8294" s="15"/>
      <c r="V8294"/>
      <c r="W8294"/>
      <c r="X8294" s="15"/>
      <c r="Y8294" s="15"/>
      <c r="Z8294"/>
      <c r="AA8294"/>
      <c r="AB8294" s="89"/>
      <c r="AC8294"/>
      <c r="AD8294"/>
      <c r="AE8294"/>
      <c r="AF8294"/>
      <c r="AG8294"/>
      <c r="AH8294" s="16" t="str">
        <f>IF(AND(B8294="Premier League",E8294="Live"),_xlfn.XLOOKUP(_xlfn.TEXTJOIN(" vs ",,C8294:D8294),Calendar!G:G,Calendar!B:B),IF(AND(B8294="Premier League",E8294="Highlights"),_xlfn.XLOOKUP(H8294,Calendar!O:O,Calendar!N:N,,-1),""))</f>
        <v/>
      </c>
      <c r="AI8294" s="61" t="str">
        <f>IF(AND(AH8294&lt;&gt;"",E8294="Live"),_xlfn.XLOOKUP(_xlfn.TEXTJOIN(" vs ",,C8294:D8294),Calendar!G:G,Calendar!K:K),"")</f>
        <v/>
      </c>
      <c r="AJ8294" s="61" t="str">
        <f>IF(AND(K8294&lt;&gt;"Match of the Day",K8294&lt;&gt;"Match of the Day 2",K8294&lt;&gt;"Match of the Day Repeat"),"",1+MAX($AJ$10:AJ8293))</f>
        <v/>
      </c>
    </row>
    <row r="8295" spans="1:36" s="85" customFormat="1" x14ac:dyDescent="0.35">
      <c r="A8295"/>
      <c r="B8295" s="3"/>
      <c r="C8295" s="3"/>
      <c r="D8295" s="3"/>
      <c r="E8295" s="4"/>
      <c r="F8295" s="40"/>
      <c r="G8295" s="4"/>
      <c r="H8295" s="14"/>
      <c r="I8295" s="4"/>
      <c r="J8295" s="4"/>
      <c r="K8295" s="3"/>
      <c r="L8295"/>
      <c r="M8295"/>
      <c r="N8295" s="40"/>
      <c r="O8295" s="40"/>
      <c r="P8295" s="40"/>
      <c r="Q8295" s="88"/>
      <c r="R8295"/>
      <c r="S8295"/>
      <c r="T8295" s="15"/>
      <c r="U8295" s="15"/>
      <c r="V8295"/>
      <c r="W8295"/>
      <c r="X8295" s="15"/>
      <c r="Y8295" s="15"/>
      <c r="Z8295"/>
      <c r="AA8295"/>
      <c r="AB8295" s="89"/>
      <c r="AC8295"/>
      <c r="AD8295"/>
      <c r="AE8295"/>
      <c r="AF8295"/>
      <c r="AG8295"/>
      <c r="AH8295" s="16" t="str">
        <f>IF(AND(B8295="Premier League",E8295="Live"),_xlfn.XLOOKUP(_xlfn.TEXTJOIN(" vs ",,C8295:D8295),Calendar!G:G,Calendar!B:B),IF(AND(B8295="Premier League",E8295="Highlights"),_xlfn.XLOOKUP(H8295,Calendar!O:O,Calendar!N:N,,-1),""))</f>
        <v/>
      </c>
      <c r="AI8295" s="61" t="str">
        <f>IF(AND(AH8295&lt;&gt;"",E8295="Live"),_xlfn.XLOOKUP(_xlfn.TEXTJOIN(" vs ",,C8295:D8295),Calendar!G:G,Calendar!K:K),"")</f>
        <v/>
      </c>
      <c r="AJ8295" s="61" t="str">
        <f>IF(AND(K8295&lt;&gt;"Match of the Day",K8295&lt;&gt;"Match of the Day 2",K8295&lt;&gt;"Match of the Day Repeat"),"",1+MAX($AJ$10:AJ8294))</f>
        <v/>
      </c>
    </row>
    <row r="8296" spans="1:36" s="85" customFormat="1" x14ac:dyDescent="0.35">
      <c r="A8296"/>
      <c r="B8296" s="3"/>
      <c r="C8296" s="3"/>
      <c r="D8296" s="3"/>
      <c r="E8296" s="4"/>
      <c r="F8296" s="40"/>
      <c r="G8296" s="4"/>
      <c r="H8296" s="14"/>
      <c r="I8296" s="4"/>
      <c r="J8296" s="4"/>
      <c r="K8296" s="3"/>
      <c r="L8296"/>
      <c r="M8296"/>
      <c r="N8296" s="40"/>
      <c r="O8296" s="40"/>
      <c r="P8296" s="40"/>
      <c r="Q8296" s="88"/>
      <c r="R8296"/>
      <c r="S8296"/>
      <c r="T8296" s="15"/>
      <c r="U8296" s="15"/>
      <c r="V8296"/>
      <c r="W8296"/>
      <c r="X8296" s="15"/>
      <c r="Y8296" s="15"/>
      <c r="Z8296"/>
      <c r="AA8296"/>
      <c r="AB8296" s="89"/>
      <c r="AC8296"/>
      <c r="AD8296"/>
      <c r="AE8296"/>
      <c r="AF8296"/>
      <c r="AG8296"/>
      <c r="AH8296" s="16" t="str">
        <f>IF(AND(B8296="Premier League",E8296="Live"),_xlfn.XLOOKUP(_xlfn.TEXTJOIN(" vs ",,C8296:D8296),Calendar!G:G,Calendar!B:B),IF(AND(B8296="Premier League",E8296="Highlights"),_xlfn.XLOOKUP(H8296,Calendar!O:O,Calendar!N:N,,-1),""))</f>
        <v/>
      </c>
      <c r="AI8296" s="61" t="str">
        <f>IF(AND(AH8296&lt;&gt;"",E8296="Live"),_xlfn.XLOOKUP(_xlfn.TEXTJOIN(" vs ",,C8296:D8296),Calendar!G:G,Calendar!K:K),"")</f>
        <v/>
      </c>
      <c r="AJ8296" s="61" t="str">
        <f>IF(AND(K8296&lt;&gt;"Match of the Day",K8296&lt;&gt;"Match of the Day 2",K8296&lt;&gt;"Match of the Day Repeat"),"",1+MAX($AJ$10:AJ8295))</f>
        <v/>
      </c>
    </row>
    <row r="8297" spans="1:36" s="85" customFormat="1" x14ac:dyDescent="0.35">
      <c r="A8297"/>
      <c r="B8297" s="3"/>
      <c r="C8297" s="3"/>
      <c r="D8297" s="3"/>
      <c r="E8297" s="4"/>
      <c r="F8297" s="40"/>
      <c r="G8297" s="4"/>
      <c r="H8297" s="14"/>
      <c r="I8297" s="4"/>
      <c r="J8297" s="4"/>
      <c r="K8297" s="3"/>
      <c r="L8297"/>
      <c r="M8297"/>
      <c r="N8297" s="40"/>
      <c r="O8297" s="40"/>
      <c r="P8297" s="40"/>
      <c r="Q8297" s="88"/>
      <c r="R8297"/>
      <c r="S8297"/>
      <c r="T8297" s="15"/>
      <c r="U8297" s="15"/>
      <c r="V8297"/>
      <c r="W8297"/>
      <c r="X8297" s="15"/>
      <c r="Y8297" s="15"/>
      <c r="Z8297"/>
      <c r="AA8297"/>
      <c r="AB8297" s="89"/>
      <c r="AC8297"/>
      <c r="AD8297"/>
      <c r="AE8297"/>
      <c r="AF8297"/>
      <c r="AG8297"/>
      <c r="AH8297" s="16" t="str">
        <f>IF(AND(B8297="Premier League",E8297="Live"),_xlfn.XLOOKUP(_xlfn.TEXTJOIN(" vs ",,C8297:D8297),Calendar!G:G,Calendar!B:B),IF(AND(B8297="Premier League",E8297="Highlights"),_xlfn.XLOOKUP(H8297,Calendar!O:O,Calendar!N:N,,-1),""))</f>
        <v/>
      </c>
      <c r="AI8297" s="61" t="str">
        <f>IF(AND(AH8297&lt;&gt;"",E8297="Live"),_xlfn.XLOOKUP(_xlfn.TEXTJOIN(" vs ",,C8297:D8297),Calendar!G:G,Calendar!K:K),"")</f>
        <v/>
      </c>
      <c r="AJ8297" s="61" t="str">
        <f>IF(AND(K8297&lt;&gt;"Match of the Day",K8297&lt;&gt;"Match of the Day 2",K8297&lt;&gt;"Match of the Day Repeat"),"",1+MAX($AJ$10:AJ8296))</f>
        <v/>
      </c>
    </row>
    <row r="8298" spans="1:36" s="85" customFormat="1" x14ac:dyDescent="0.35">
      <c r="A8298"/>
      <c r="B8298" s="3"/>
      <c r="C8298" s="3"/>
      <c r="D8298" s="3"/>
      <c r="E8298" s="4"/>
      <c r="F8298" s="40"/>
      <c r="G8298" s="4"/>
      <c r="H8298" s="14"/>
      <c r="I8298" s="4"/>
      <c r="J8298" s="4"/>
      <c r="K8298" s="3"/>
      <c r="L8298"/>
      <c r="M8298"/>
      <c r="N8298" s="40"/>
      <c r="O8298" s="40"/>
      <c r="P8298" s="40"/>
      <c r="Q8298" s="88"/>
      <c r="R8298"/>
      <c r="S8298"/>
      <c r="T8298" s="15"/>
      <c r="U8298" s="15"/>
      <c r="V8298"/>
      <c r="W8298"/>
      <c r="X8298" s="15"/>
      <c r="Y8298" s="15"/>
      <c r="Z8298"/>
      <c r="AA8298"/>
      <c r="AB8298" s="89"/>
      <c r="AC8298"/>
      <c r="AD8298"/>
      <c r="AE8298"/>
      <c r="AF8298"/>
      <c r="AG8298"/>
      <c r="AH8298" s="16" t="str">
        <f>IF(AND(B8298="Premier League",E8298="Live"),_xlfn.XLOOKUP(_xlfn.TEXTJOIN(" vs ",,C8298:D8298),Calendar!G:G,Calendar!B:B),IF(AND(B8298="Premier League",E8298="Highlights"),_xlfn.XLOOKUP(H8298,Calendar!O:O,Calendar!N:N,,-1),""))</f>
        <v/>
      </c>
      <c r="AI8298" s="61" t="str">
        <f>IF(AND(AH8298&lt;&gt;"",E8298="Live"),_xlfn.XLOOKUP(_xlfn.TEXTJOIN(" vs ",,C8298:D8298),Calendar!G:G,Calendar!K:K),"")</f>
        <v/>
      </c>
      <c r="AJ8298" s="61" t="str">
        <f>IF(AND(K8298&lt;&gt;"Match of the Day",K8298&lt;&gt;"Match of the Day 2",K8298&lt;&gt;"Match of the Day Repeat"),"",1+MAX($AJ$10:AJ8297))</f>
        <v/>
      </c>
    </row>
    <row r="8299" spans="1:36" s="85" customFormat="1" x14ac:dyDescent="0.35">
      <c r="A8299"/>
      <c r="B8299" s="3"/>
      <c r="C8299" s="3"/>
      <c r="D8299" s="3"/>
      <c r="E8299" s="4"/>
      <c r="F8299" s="40"/>
      <c r="G8299" s="4"/>
      <c r="H8299" s="14"/>
      <c r="I8299" s="4"/>
      <c r="J8299" s="4"/>
      <c r="K8299" s="3"/>
      <c r="L8299"/>
      <c r="M8299"/>
      <c r="N8299" s="40"/>
      <c r="O8299" s="40"/>
      <c r="P8299" s="40"/>
      <c r="Q8299" s="88"/>
      <c r="R8299"/>
      <c r="S8299"/>
      <c r="T8299" s="15"/>
      <c r="U8299" s="15"/>
      <c r="V8299"/>
      <c r="W8299"/>
      <c r="X8299" s="15"/>
      <c r="Y8299" s="15"/>
      <c r="Z8299"/>
      <c r="AA8299"/>
      <c r="AB8299" s="89"/>
      <c r="AC8299"/>
      <c r="AD8299"/>
      <c r="AE8299"/>
      <c r="AF8299"/>
      <c r="AG8299"/>
      <c r="AH8299" s="16" t="str">
        <f>IF(AND(B8299="Premier League",E8299="Live"),_xlfn.XLOOKUP(_xlfn.TEXTJOIN(" vs ",,C8299:D8299),Calendar!G:G,Calendar!B:B),IF(AND(B8299="Premier League",E8299="Highlights"),_xlfn.XLOOKUP(H8299,Calendar!O:O,Calendar!N:N,,-1),""))</f>
        <v/>
      </c>
      <c r="AI8299" s="61" t="str">
        <f>IF(AND(AH8299&lt;&gt;"",E8299="Live"),_xlfn.XLOOKUP(_xlfn.TEXTJOIN(" vs ",,C8299:D8299),Calendar!G:G,Calendar!K:K),"")</f>
        <v/>
      </c>
      <c r="AJ8299" s="61" t="str">
        <f>IF(AND(K8299&lt;&gt;"Match of the Day",K8299&lt;&gt;"Match of the Day 2",K8299&lt;&gt;"Match of the Day Repeat"),"",1+MAX($AJ$10:AJ8298))</f>
        <v/>
      </c>
    </row>
    <row r="8300" spans="1:36" s="85" customFormat="1" x14ac:dyDescent="0.35">
      <c r="A8300"/>
      <c r="B8300" s="3"/>
      <c r="C8300" s="3"/>
      <c r="D8300" s="3"/>
      <c r="E8300" s="4"/>
      <c r="F8300" s="40"/>
      <c r="G8300" s="4"/>
      <c r="H8300" s="14"/>
      <c r="I8300" s="4"/>
      <c r="J8300" s="4"/>
      <c r="K8300" s="3"/>
      <c r="L8300"/>
      <c r="M8300"/>
      <c r="N8300" s="40"/>
      <c r="O8300" s="40"/>
      <c r="P8300" s="40"/>
      <c r="Q8300" s="88"/>
      <c r="R8300"/>
      <c r="S8300"/>
      <c r="T8300" s="15"/>
      <c r="U8300" s="15"/>
      <c r="V8300"/>
      <c r="W8300"/>
      <c r="X8300" s="15"/>
      <c r="Y8300" s="15"/>
      <c r="Z8300"/>
      <c r="AA8300"/>
      <c r="AB8300" s="89"/>
      <c r="AC8300"/>
      <c r="AD8300"/>
      <c r="AE8300"/>
      <c r="AF8300"/>
      <c r="AG8300"/>
      <c r="AH8300" s="16" t="str">
        <f>IF(AND(B8300="Premier League",E8300="Live"),_xlfn.XLOOKUP(_xlfn.TEXTJOIN(" vs ",,C8300:D8300),Calendar!G:G,Calendar!B:B),IF(AND(B8300="Premier League",E8300="Highlights"),_xlfn.XLOOKUP(H8300,Calendar!O:O,Calendar!N:N,,-1),""))</f>
        <v/>
      </c>
      <c r="AI8300" s="61" t="str">
        <f>IF(AND(AH8300&lt;&gt;"",E8300="Live"),_xlfn.XLOOKUP(_xlfn.TEXTJOIN(" vs ",,C8300:D8300),Calendar!G:G,Calendar!K:K),"")</f>
        <v/>
      </c>
      <c r="AJ8300" s="61" t="str">
        <f>IF(AND(K8300&lt;&gt;"Match of the Day",K8300&lt;&gt;"Match of the Day 2",K8300&lt;&gt;"Match of the Day Repeat"),"",1+MAX($AJ$10:AJ8299))</f>
        <v/>
      </c>
    </row>
    <row r="8301" spans="1:36" s="85" customFormat="1" x14ac:dyDescent="0.35">
      <c r="A8301"/>
      <c r="B8301" s="3"/>
      <c r="C8301" s="3"/>
      <c r="D8301" s="3"/>
      <c r="E8301" s="4"/>
      <c r="F8301" s="40"/>
      <c r="G8301" s="4"/>
      <c r="H8301" s="14"/>
      <c r="I8301" s="4"/>
      <c r="J8301" s="4"/>
      <c r="K8301" s="3"/>
      <c r="L8301"/>
      <c r="M8301"/>
      <c r="N8301" s="40"/>
      <c r="O8301" s="40"/>
      <c r="P8301" s="40"/>
      <c r="Q8301" s="88"/>
      <c r="R8301"/>
      <c r="S8301"/>
      <c r="T8301" s="15"/>
      <c r="U8301" s="15"/>
      <c r="V8301"/>
      <c r="W8301"/>
      <c r="X8301" s="15"/>
      <c r="Y8301" s="15"/>
      <c r="Z8301"/>
      <c r="AA8301"/>
      <c r="AB8301" s="89"/>
      <c r="AC8301"/>
      <c r="AD8301"/>
      <c r="AE8301"/>
      <c r="AF8301"/>
      <c r="AG8301"/>
      <c r="AH8301" s="16" t="str">
        <f>IF(AND(B8301="Premier League",E8301="Live"),_xlfn.XLOOKUP(_xlfn.TEXTJOIN(" vs ",,C8301:D8301),Calendar!G:G,Calendar!B:B),IF(AND(B8301="Premier League",E8301="Highlights"),_xlfn.XLOOKUP(H8301,Calendar!O:O,Calendar!N:N,,-1),""))</f>
        <v/>
      </c>
      <c r="AI8301" s="61" t="str">
        <f>IF(AND(AH8301&lt;&gt;"",E8301="Live"),_xlfn.XLOOKUP(_xlfn.TEXTJOIN(" vs ",,C8301:D8301),Calendar!G:G,Calendar!K:K),"")</f>
        <v/>
      </c>
      <c r="AJ8301" s="61" t="str">
        <f>IF(AND(K8301&lt;&gt;"Match of the Day",K8301&lt;&gt;"Match of the Day 2",K8301&lt;&gt;"Match of the Day Repeat"),"",1+MAX($AJ$10:AJ8300))</f>
        <v/>
      </c>
    </row>
    <row r="8302" spans="1:36" s="85" customFormat="1" x14ac:dyDescent="0.35">
      <c r="A8302"/>
      <c r="B8302" s="3"/>
      <c r="C8302" s="3"/>
      <c r="D8302" s="3"/>
      <c r="E8302" s="4"/>
      <c r="F8302" s="40"/>
      <c r="G8302" s="4"/>
      <c r="H8302" s="14"/>
      <c r="I8302" s="4"/>
      <c r="J8302" s="4"/>
      <c r="K8302" s="3"/>
      <c r="L8302"/>
      <c r="M8302"/>
      <c r="N8302" s="40"/>
      <c r="O8302" s="40"/>
      <c r="P8302" s="40"/>
      <c r="Q8302" s="88"/>
      <c r="R8302"/>
      <c r="S8302"/>
      <c r="T8302" s="15"/>
      <c r="U8302" s="15"/>
      <c r="V8302"/>
      <c r="W8302"/>
      <c r="X8302" s="15"/>
      <c r="Y8302" s="15"/>
      <c r="Z8302"/>
      <c r="AA8302"/>
      <c r="AB8302" s="89"/>
      <c r="AC8302"/>
      <c r="AD8302"/>
      <c r="AE8302"/>
      <c r="AF8302"/>
      <c r="AG8302"/>
      <c r="AH8302" s="16" t="str">
        <f>IF(AND(B8302="Premier League",E8302="Live"),_xlfn.XLOOKUP(_xlfn.TEXTJOIN(" vs ",,C8302:D8302),Calendar!G:G,Calendar!B:B),IF(AND(B8302="Premier League",E8302="Highlights"),_xlfn.XLOOKUP(H8302,Calendar!O:O,Calendar!N:N,,-1),""))</f>
        <v/>
      </c>
      <c r="AI8302" s="61" t="str">
        <f>IF(AND(AH8302&lt;&gt;"",E8302="Live"),_xlfn.XLOOKUP(_xlfn.TEXTJOIN(" vs ",,C8302:D8302),Calendar!G:G,Calendar!K:K),"")</f>
        <v/>
      </c>
      <c r="AJ8302" s="61" t="str">
        <f>IF(AND(K8302&lt;&gt;"Match of the Day",K8302&lt;&gt;"Match of the Day 2",K8302&lt;&gt;"Match of the Day Repeat"),"",1+MAX($AJ$10:AJ8301))</f>
        <v/>
      </c>
    </row>
    <row r="8303" spans="1:36" s="85" customFormat="1" x14ac:dyDescent="0.35">
      <c r="A8303"/>
      <c r="B8303" s="3"/>
      <c r="C8303" s="3"/>
      <c r="D8303" s="3"/>
      <c r="E8303" s="4"/>
      <c r="F8303" s="40"/>
      <c r="G8303" s="4"/>
      <c r="H8303" s="14"/>
      <c r="I8303" s="4"/>
      <c r="J8303" s="4"/>
      <c r="K8303" s="3"/>
      <c r="L8303"/>
      <c r="M8303"/>
      <c r="N8303" s="40"/>
      <c r="O8303" s="40"/>
      <c r="P8303" s="40"/>
      <c r="Q8303" s="88"/>
      <c r="R8303"/>
      <c r="S8303"/>
      <c r="T8303" s="15"/>
      <c r="U8303" s="15"/>
      <c r="V8303"/>
      <c r="W8303"/>
      <c r="X8303" s="15"/>
      <c r="Y8303" s="15"/>
      <c r="Z8303"/>
      <c r="AA8303"/>
      <c r="AB8303" s="89"/>
      <c r="AC8303"/>
      <c r="AD8303"/>
      <c r="AE8303"/>
      <c r="AF8303"/>
      <c r="AG8303"/>
      <c r="AH8303" s="16" t="str">
        <f>IF(AND(B8303="Premier League",E8303="Live"),_xlfn.XLOOKUP(_xlfn.TEXTJOIN(" vs ",,C8303:D8303),Calendar!G:G,Calendar!B:B),IF(AND(B8303="Premier League",E8303="Highlights"),_xlfn.XLOOKUP(H8303,Calendar!O:O,Calendar!N:N,,-1),""))</f>
        <v/>
      </c>
      <c r="AI8303" s="61" t="str">
        <f>IF(AND(AH8303&lt;&gt;"",E8303="Live"),_xlfn.XLOOKUP(_xlfn.TEXTJOIN(" vs ",,C8303:D8303),Calendar!G:G,Calendar!K:K),"")</f>
        <v/>
      </c>
      <c r="AJ8303" s="61" t="str">
        <f>IF(AND(K8303&lt;&gt;"Match of the Day",K8303&lt;&gt;"Match of the Day 2",K8303&lt;&gt;"Match of the Day Repeat"),"",1+MAX($AJ$10:AJ8302))</f>
        <v/>
      </c>
    </row>
    <row r="8304" spans="1:36" s="85" customFormat="1" x14ac:dyDescent="0.35">
      <c r="A8304"/>
      <c r="B8304" s="3"/>
      <c r="C8304" s="3"/>
      <c r="D8304" s="3"/>
      <c r="E8304" s="4"/>
      <c r="F8304" s="40"/>
      <c r="G8304" s="4"/>
      <c r="H8304" s="14"/>
      <c r="I8304" s="4"/>
      <c r="J8304" s="4"/>
      <c r="K8304" s="3"/>
      <c r="L8304"/>
      <c r="M8304"/>
      <c r="N8304" s="40"/>
      <c r="O8304" s="40"/>
      <c r="P8304" s="40"/>
      <c r="Q8304" s="88"/>
      <c r="R8304"/>
      <c r="S8304"/>
      <c r="T8304" s="15"/>
      <c r="U8304" s="15"/>
      <c r="V8304"/>
      <c r="W8304"/>
      <c r="X8304" s="15"/>
      <c r="Y8304" s="15"/>
      <c r="Z8304"/>
      <c r="AA8304"/>
      <c r="AB8304" s="89"/>
      <c r="AC8304"/>
      <c r="AD8304"/>
      <c r="AE8304"/>
      <c r="AF8304"/>
      <c r="AG8304"/>
      <c r="AH8304" s="16" t="str">
        <f>IF(AND(B8304="Premier League",E8304="Live"),_xlfn.XLOOKUP(_xlfn.TEXTJOIN(" vs ",,C8304:D8304),Calendar!G:G,Calendar!B:B),IF(AND(B8304="Premier League",E8304="Highlights"),_xlfn.XLOOKUP(H8304,Calendar!O:O,Calendar!N:N,,-1),""))</f>
        <v/>
      </c>
      <c r="AI8304" s="61" t="str">
        <f>IF(AND(AH8304&lt;&gt;"",E8304="Live"),_xlfn.XLOOKUP(_xlfn.TEXTJOIN(" vs ",,C8304:D8304),Calendar!G:G,Calendar!K:K),"")</f>
        <v/>
      </c>
      <c r="AJ8304" s="61" t="str">
        <f>IF(AND(K8304&lt;&gt;"Match of the Day",K8304&lt;&gt;"Match of the Day 2",K8304&lt;&gt;"Match of the Day Repeat"),"",1+MAX($AJ$10:AJ8303))</f>
        <v/>
      </c>
    </row>
    <row r="8305" spans="1:36" s="85" customFormat="1" x14ac:dyDescent="0.35">
      <c r="A8305"/>
      <c r="B8305" s="3"/>
      <c r="C8305" s="3"/>
      <c r="D8305" s="3"/>
      <c r="E8305" s="4"/>
      <c r="F8305" s="40"/>
      <c r="G8305" s="4"/>
      <c r="H8305" s="14"/>
      <c r="I8305" s="4"/>
      <c r="J8305" s="4"/>
      <c r="K8305" s="3"/>
      <c r="L8305"/>
      <c r="M8305"/>
      <c r="N8305" s="40"/>
      <c r="O8305" s="40"/>
      <c r="P8305" s="40"/>
      <c r="Q8305" s="88"/>
      <c r="R8305"/>
      <c r="S8305"/>
      <c r="T8305" s="15"/>
      <c r="U8305" s="15"/>
      <c r="V8305"/>
      <c r="W8305"/>
      <c r="X8305" s="15"/>
      <c r="Y8305" s="15"/>
      <c r="Z8305"/>
      <c r="AA8305"/>
      <c r="AB8305" s="89"/>
      <c r="AC8305"/>
      <c r="AD8305"/>
      <c r="AE8305"/>
      <c r="AF8305"/>
      <c r="AG8305"/>
      <c r="AH8305" s="16" t="str">
        <f>IF(AND(B8305="Premier League",E8305="Live"),_xlfn.XLOOKUP(_xlfn.TEXTJOIN(" vs ",,C8305:D8305),Calendar!G:G,Calendar!B:B),IF(AND(B8305="Premier League",E8305="Highlights"),_xlfn.XLOOKUP(H8305,Calendar!O:O,Calendar!N:N,,-1),""))</f>
        <v/>
      </c>
      <c r="AI8305" s="61" t="str">
        <f>IF(AND(AH8305&lt;&gt;"",E8305="Live"),_xlfn.XLOOKUP(_xlfn.TEXTJOIN(" vs ",,C8305:D8305),Calendar!G:G,Calendar!K:K),"")</f>
        <v/>
      </c>
      <c r="AJ8305" s="61" t="str">
        <f>IF(AND(K8305&lt;&gt;"Match of the Day",K8305&lt;&gt;"Match of the Day 2",K8305&lt;&gt;"Match of the Day Repeat"),"",1+MAX($AJ$10:AJ8304))</f>
        <v/>
      </c>
    </row>
    <row r="8306" spans="1:36" s="85" customFormat="1" x14ac:dyDescent="0.35">
      <c r="A8306"/>
      <c r="B8306" s="3"/>
      <c r="C8306" s="3"/>
      <c r="D8306" s="3"/>
      <c r="E8306" s="4"/>
      <c r="F8306" s="40"/>
      <c r="G8306" s="4"/>
      <c r="H8306" s="14"/>
      <c r="I8306" s="4"/>
      <c r="J8306" s="4"/>
      <c r="K8306" s="3"/>
      <c r="L8306"/>
      <c r="M8306"/>
      <c r="N8306" s="40"/>
      <c r="O8306" s="40"/>
      <c r="P8306" s="40"/>
      <c r="Q8306" s="88"/>
      <c r="R8306"/>
      <c r="S8306"/>
      <c r="T8306" s="15"/>
      <c r="U8306" s="15"/>
      <c r="V8306"/>
      <c r="W8306"/>
      <c r="X8306" s="15"/>
      <c r="Y8306" s="15"/>
      <c r="Z8306"/>
      <c r="AA8306"/>
      <c r="AB8306" s="89"/>
      <c r="AC8306"/>
      <c r="AD8306"/>
      <c r="AE8306"/>
      <c r="AF8306"/>
      <c r="AG8306"/>
      <c r="AH8306" s="16" t="str">
        <f>IF(AND(B8306="Premier League",E8306="Live"),_xlfn.XLOOKUP(_xlfn.TEXTJOIN(" vs ",,C8306:D8306),Calendar!G:G,Calendar!B:B),IF(AND(B8306="Premier League",E8306="Highlights"),_xlfn.XLOOKUP(H8306,Calendar!O:O,Calendar!N:N,,-1),""))</f>
        <v/>
      </c>
      <c r="AI8306" s="61" t="str">
        <f>IF(AND(AH8306&lt;&gt;"",E8306="Live"),_xlfn.XLOOKUP(_xlfn.TEXTJOIN(" vs ",,C8306:D8306),Calendar!G:G,Calendar!K:K),"")</f>
        <v/>
      </c>
      <c r="AJ8306" s="61" t="str">
        <f>IF(AND(K8306&lt;&gt;"Match of the Day",K8306&lt;&gt;"Match of the Day 2",K8306&lt;&gt;"Match of the Day Repeat"),"",1+MAX($AJ$10:AJ8305))</f>
        <v/>
      </c>
    </row>
    <row r="8307" spans="1:36" s="85" customFormat="1" x14ac:dyDescent="0.35">
      <c r="A8307"/>
      <c r="B8307" s="3"/>
      <c r="C8307" s="3"/>
      <c r="D8307" s="3"/>
      <c r="E8307" s="4"/>
      <c r="F8307" s="40"/>
      <c r="G8307" s="4"/>
      <c r="H8307" s="14"/>
      <c r="I8307" s="4"/>
      <c r="J8307" s="4"/>
      <c r="K8307" s="3"/>
      <c r="L8307"/>
      <c r="M8307"/>
      <c r="N8307" s="40"/>
      <c r="O8307" s="40"/>
      <c r="P8307" s="40"/>
      <c r="Q8307" s="88"/>
      <c r="R8307"/>
      <c r="S8307"/>
      <c r="T8307" s="15"/>
      <c r="U8307" s="15"/>
      <c r="V8307"/>
      <c r="W8307"/>
      <c r="X8307" s="15"/>
      <c r="Y8307" s="15"/>
      <c r="Z8307"/>
      <c r="AA8307"/>
      <c r="AB8307" s="89"/>
      <c r="AC8307"/>
      <c r="AD8307"/>
      <c r="AE8307"/>
      <c r="AF8307"/>
      <c r="AG8307"/>
      <c r="AH8307" s="16" t="str">
        <f>IF(AND(B8307="Premier League",E8307="Live"),_xlfn.XLOOKUP(_xlfn.TEXTJOIN(" vs ",,C8307:D8307),Calendar!G:G,Calendar!B:B),IF(AND(B8307="Premier League",E8307="Highlights"),_xlfn.XLOOKUP(H8307,Calendar!O:O,Calendar!N:N,,-1),""))</f>
        <v/>
      </c>
      <c r="AI8307" s="61" t="str">
        <f>IF(AND(AH8307&lt;&gt;"",E8307="Live"),_xlfn.XLOOKUP(_xlfn.TEXTJOIN(" vs ",,C8307:D8307),Calendar!G:G,Calendar!K:K),"")</f>
        <v/>
      </c>
      <c r="AJ8307" s="61" t="str">
        <f>IF(AND(K8307&lt;&gt;"Match of the Day",K8307&lt;&gt;"Match of the Day 2",K8307&lt;&gt;"Match of the Day Repeat"),"",1+MAX($AJ$10:AJ8306))</f>
        <v/>
      </c>
    </row>
    <row r="8308" spans="1:36" s="85" customFormat="1" x14ac:dyDescent="0.35">
      <c r="A8308"/>
      <c r="B8308" s="3"/>
      <c r="C8308" s="3"/>
      <c r="D8308" s="3"/>
      <c r="E8308" s="4"/>
      <c r="F8308" s="40"/>
      <c r="G8308" s="4"/>
      <c r="H8308" s="14"/>
      <c r="I8308" s="4"/>
      <c r="J8308" s="4"/>
      <c r="K8308" s="3"/>
      <c r="L8308"/>
      <c r="M8308"/>
      <c r="N8308" s="40"/>
      <c r="O8308" s="40"/>
      <c r="P8308" s="40"/>
      <c r="Q8308" s="88"/>
      <c r="R8308"/>
      <c r="S8308"/>
      <c r="T8308" s="15"/>
      <c r="U8308" s="15"/>
      <c r="V8308"/>
      <c r="W8308"/>
      <c r="X8308" s="15"/>
      <c r="Y8308" s="15"/>
      <c r="Z8308"/>
      <c r="AA8308"/>
      <c r="AB8308" s="89"/>
      <c r="AC8308"/>
      <c r="AD8308"/>
      <c r="AE8308"/>
      <c r="AF8308"/>
      <c r="AG8308"/>
      <c r="AH8308" s="16" t="str">
        <f>IF(AND(B8308="Premier League",E8308="Live"),_xlfn.XLOOKUP(_xlfn.TEXTJOIN(" vs ",,C8308:D8308),Calendar!G:G,Calendar!B:B),IF(AND(B8308="Premier League",E8308="Highlights"),_xlfn.XLOOKUP(H8308,Calendar!O:O,Calendar!N:N,,-1),""))</f>
        <v/>
      </c>
      <c r="AI8308" s="61" t="str">
        <f>IF(AND(AH8308&lt;&gt;"",E8308="Live"),_xlfn.XLOOKUP(_xlfn.TEXTJOIN(" vs ",,C8308:D8308),Calendar!G:G,Calendar!K:K),"")</f>
        <v/>
      </c>
      <c r="AJ8308" s="61" t="str">
        <f>IF(AND(K8308&lt;&gt;"Match of the Day",K8308&lt;&gt;"Match of the Day 2",K8308&lt;&gt;"Match of the Day Repeat"),"",1+MAX($AJ$10:AJ8307))</f>
        <v/>
      </c>
    </row>
    <row r="8309" spans="1:36" s="85" customFormat="1" x14ac:dyDescent="0.35">
      <c r="A8309"/>
      <c r="B8309" s="3"/>
      <c r="C8309" s="3"/>
      <c r="D8309" s="3"/>
      <c r="E8309" s="4"/>
      <c r="F8309" s="40"/>
      <c r="G8309" s="4"/>
      <c r="H8309" s="14"/>
      <c r="I8309" s="4"/>
      <c r="J8309" s="4"/>
      <c r="K8309" s="3"/>
      <c r="L8309"/>
      <c r="M8309"/>
      <c r="N8309" s="40"/>
      <c r="O8309" s="40"/>
      <c r="P8309" s="40"/>
      <c r="Q8309" s="88"/>
      <c r="R8309"/>
      <c r="S8309"/>
      <c r="T8309" s="15"/>
      <c r="U8309" s="15"/>
      <c r="V8309"/>
      <c r="W8309"/>
      <c r="X8309" s="15"/>
      <c r="Y8309" s="15"/>
      <c r="Z8309"/>
      <c r="AA8309"/>
      <c r="AB8309" s="89"/>
      <c r="AC8309"/>
      <c r="AD8309"/>
      <c r="AE8309"/>
      <c r="AF8309"/>
      <c r="AG8309"/>
      <c r="AH8309" s="16" t="str">
        <f>IF(AND(B8309="Premier League",E8309="Live"),_xlfn.XLOOKUP(_xlfn.TEXTJOIN(" vs ",,C8309:D8309),Calendar!G:G,Calendar!B:B),IF(AND(B8309="Premier League",E8309="Highlights"),_xlfn.XLOOKUP(H8309,Calendar!O:O,Calendar!N:N,,-1),""))</f>
        <v/>
      </c>
      <c r="AI8309" s="61" t="str">
        <f>IF(AND(AH8309&lt;&gt;"",E8309="Live"),_xlfn.XLOOKUP(_xlfn.TEXTJOIN(" vs ",,C8309:D8309),Calendar!G:G,Calendar!K:K),"")</f>
        <v/>
      </c>
      <c r="AJ8309" s="61" t="str">
        <f>IF(AND(K8309&lt;&gt;"Match of the Day",K8309&lt;&gt;"Match of the Day 2",K8309&lt;&gt;"Match of the Day Repeat"),"",1+MAX($AJ$10:AJ8308))</f>
        <v/>
      </c>
    </row>
    <row r="8310" spans="1:36" s="85" customFormat="1" x14ac:dyDescent="0.35">
      <c r="A8310"/>
      <c r="B8310" s="3"/>
      <c r="C8310" s="3"/>
      <c r="D8310" s="3"/>
      <c r="E8310" s="4"/>
      <c r="F8310" s="40"/>
      <c r="G8310" s="4"/>
      <c r="H8310" s="14"/>
      <c r="I8310" s="4"/>
      <c r="J8310" s="4"/>
      <c r="K8310" s="3"/>
      <c r="L8310"/>
      <c r="M8310"/>
      <c r="N8310" s="40"/>
      <c r="O8310" s="40"/>
      <c r="P8310" s="40"/>
      <c r="Q8310" s="88"/>
      <c r="R8310"/>
      <c r="S8310"/>
      <c r="T8310" s="15"/>
      <c r="U8310" s="15"/>
      <c r="V8310"/>
      <c r="W8310"/>
      <c r="X8310" s="15"/>
      <c r="Y8310" s="15"/>
      <c r="Z8310"/>
      <c r="AA8310"/>
      <c r="AB8310" s="89"/>
      <c r="AC8310"/>
      <c r="AD8310"/>
      <c r="AE8310"/>
      <c r="AF8310"/>
      <c r="AG8310"/>
      <c r="AH8310" s="16" t="str">
        <f>IF(AND(B8310="Premier League",E8310="Live"),_xlfn.XLOOKUP(_xlfn.TEXTJOIN(" vs ",,C8310:D8310),Calendar!G:G,Calendar!B:B),IF(AND(B8310="Premier League",E8310="Highlights"),_xlfn.XLOOKUP(H8310,Calendar!O:O,Calendar!N:N,,-1),""))</f>
        <v/>
      </c>
      <c r="AI8310" s="61" t="str">
        <f>IF(AND(AH8310&lt;&gt;"",E8310="Live"),_xlfn.XLOOKUP(_xlfn.TEXTJOIN(" vs ",,C8310:D8310),Calendar!G:G,Calendar!K:K),"")</f>
        <v/>
      </c>
      <c r="AJ8310" s="61" t="str">
        <f>IF(AND(K8310&lt;&gt;"Match of the Day",K8310&lt;&gt;"Match of the Day 2",K8310&lt;&gt;"Match of the Day Repeat"),"",1+MAX($AJ$10:AJ8309))</f>
        <v/>
      </c>
    </row>
    <row r="8311" spans="1:36" s="85" customFormat="1" x14ac:dyDescent="0.35">
      <c r="A8311"/>
      <c r="B8311" s="3"/>
      <c r="C8311" s="3"/>
      <c r="D8311" s="3"/>
      <c r="E8311" s="4"/>
      <c r="F8311" s="40"/>
      <c r="G8311" s="4"/>
      <c r="H8311" s="14"/>
      <c r="I8311" s="4"/>
      <c r="J8311" s="4"/>
      <c r="K8311" s="3"/>
      <c r="L8311"/>
      <c r="M8311"/>
      <c r="N8311" s="40"/>
      <c r="O8311" s="40"/>
      <c r="P8311" s="40"/>
      <c r="Q8311" s="88"/>
      <c r="R8311"/>
      <c r="S8311"/>
      <c r="T8311" s="15"/>
      <c r="U8311" s="15"/>
      <c r="V8311"/>
      <c r="W8311"/>
      <c r="X8311" s="15"/>
      <c r="Y8311" s="15"/>
      <c r="Z8311"/>
      <c r="AA8311"/>
      <c r="AB8311" s="89"/>
      <c r="AC8311"/>
      <c r="AD8311"/>
      <c r="AE8311"/>
      <c r="AF8311"/>
      <c r="AG8311"/>
      <c r="AH8311" s="16" t="str">
        <f>IF(AND(B8311="Premier League",E8311="Live"),_xlfn.XLOOKUP(_xlfn.TEXTJOIN(" vs ",,C8311:D8311),Calendar!G:G,Calendar!B:B),IF(AND(B8311="Premier League",E8311="Highlights"),_xlfn.XLOOKUP(H8311,Calendar!O:O,Calendar!N:N,,-1),""))</f>
        <v/>
      </c>
      <c r="AI8311" s="61" t="str">
        <f>IF(AND(AH8311&lt;&gt;"",E8311="Live"),_xlfn.XLOOKUP(_xlfn.TEXTJOIN(" vs ",,C8311:D8311),Calendar!G:G,Calendar!K:K),"")</f>
        <v/>
      </c>
      <c r="AJ8311" s="61" t="str">
        <f>IF(AND(K8311&lt;&gt;"Match of the Day",K8311&lt;&gt;"Match of the Day 2",K8311&lt;&gt;"Match of the Day Repeat"),"",1+MAX($AJ$10:AJ8310))</f>
        <v/>
      </c>
    </row>
    <row r="8312" spans="1:36" s="85" customFormat="1" x14ac:dyDescent="0.35">
      <c r="A8312"/>
      <c r="B8312" s="3"/>
      <c r="C8312" s="3"/>
      <c r="D8312" s="3"/>
      <c r="E8312" s="4"/>
      <c r="F8312" s="40"/>
      <c r="G8312" s="4"/>
      <c r="H8312" s="14"/>
      <c r="I8312" s="4"/>
      <c r="J8312" s="4"/>
      <c r="K8312" s="3"/>
      <c r="L8312"/>
      <c r="M8312"/>
      <c r="N8312" s="40"/>
      <c r="O8312" s="40"/>
      <c r="P8312" s="40"/>
      <c r="Q8312" s="88"/>
      <c r="R8312"/>
      <c r="S8312"/>
      <c r="T8312" s="15"/>
      <c r="U8312" s="15"/>
      <c r="V8312"/>
      <c r="W8312"/>
      <c r="X8312" s="15"/>
      <c r="Y8312" s="15"/>
      <c r="Z8312"/>
      <c r="AA8312"/>
      <c r="AB8312" s="89"/>
      <c r="AC8312"/>
      <c r="AD8312"/>
      <c r="AE8312"/>
      <c r="AF8312"/>
      <c r="AG8312"/>
      <c r="AH8312" s="16" t="str">
        <f>IF(AND(B8312="Premier League",E8312="Live"),_xlfn.XLOOKUP(_xlfn.TEXTJOIN(" vs ",,C8312:D8312),Calendar!G:G,Calendar!B:B),IF(AND(B8312="Premier League",E8312="Highlights"),_xlfn.XLOOKUP(H8312,Calendar!O:O,Calendar!N:N,,-1),""))</f>
        <v/>
      </c>
      <c r="AI8312" s="61" t="str">
        <f>IF(AND(AH8312&lt;&gt;"",E8312="Live"),_xlfn.XLOOKUP(_xlfn.TEXTJOIN(" vs ",,C8312:D8312),Calendar!G:G,Calendar!K:K),"")</f>
        <v/>
      </c>
      <c r="AJ8312" s="61" t="str">
        <f>IF(AND(K8312&lt;&gt;"Match of the Day",K8312&lt;&gt;"Match of the Day 2",K8312&lt;&gt;"Match of the Day Repeat"),"",1+MAX($AJ$10:AJ8311))</f>
        <v/>
      </c>
    </row>
    <row r="8313" spans="1:36" s="85" customFormat="1" x14ac:dyDescent="0.35">
      <c r="A8313"/>
      <c r="B8313" s="3"/>
      <c r="C8313" s="3"/>
      <c r="D8313" s="3"/>
      <c r="E8313" s="4"/>
      <c r="F8313" s="40"/>
      <c r="G8313" s="4"/>
      <c r="H8313" s="14"/>
      <c r="I8313" s="4"/>
      <c r="J8313" s="4"/>
      <c r="K8313" s="3"/>
      <c r="L8313"/>
      <c r="M8313"/>
      <c r="N8313" s="40"/>
      <c r="O8313" s="40"/>
      <c r="P8313" s="40"/>
      <c r="Q8313" s="88"/>
      <c r="R8313"/>
      <c r="S8313"/>
      <c r="T8313" s="15"/>
      <c r="U8313" s="15"/>
      <c r="V8313"/>
      <c r="W8313"/>
      <c r="X8313" s="15"/>
      <c r="Y8313" s="15"/>
      <c r="Z8313"/>
      <c r="AA8313"/>
      <c r="AB8313" s="89"/>
      <c r="AC8313"/>
      <c r="AD8313"/>
      <c r="AE8313"/>
      <c r="AF8313"/>
      <c r="AG8313"/>
      <c r="AH8313" s="16" t="str">
        <f>IF(AND(B8313="Premier League",E8313="Live"),_xlfn.XLOOKUP(_xlfn.TEXTJOIN(" vs ",,C8313:D8313),Calendar!G:G,Calendar!B:B),IF(AND(B8313="Premier League",E8313="Highlights"),_xlfn.XLOOKUP(H8313,Calendar!O:O,Calendar!N:N,,-1),""))</f>
        <v/>
      </c>
      <c r="AI8313" s="61" t="str">
        <f>IF(AND(AH8313&lt;&gt;"",E8313="Live"),_xlfn.XLOOKUP(_xlfn.TEXTJOIN(" vs ",,C8313:D8313),Calendar!G:G,Calendar!K:K),"")</f>
        <v/>
      </c>
      <c r="AJ8313" s="61" t="str">
        <f>IF(AND(K8313&lt;&gt;"Match of the Day",K8313&lt;&gt;"Match of the Day 2",K8313&lt;&gt;"Match of the Day Repeat"),"",1+MAX($AJ$10:AJ8312))</f>
        <v/>
      </c>
    </row>
    <row r="8314" spans="1:36" s="85" customFormat="1" x14ac:dyDescent="0.35">
      <c r="A8314"/>
      <c r="B8314" s="3"/>
      <c r="C8314" s="3"/>
      <c r="D8314" s="3"/>
      <c r="E8314" s="4"/>
      <c r="F8314" s="40"/>
      <c r="G8314" s="4"/>
      <c r="H8314" s="14"/>
      <c r="I8314" s="4"/>
      <c r="J8314" s="4"/>
      <c r="K8314" s="3"/>
      <c r="L8314"/>
      <c r="M8314"/>
      <c r="N8314" s="40"/>
      <c r="O8314" s="40"/>
      <c r="P8314" s="40"/>
      <c r="Q8314" s="88"/>
      <c r="R8314"/>
      <c r="S8314"/>
      <c r="T8314" s="15"/>
      <c r="U8314" s="15"/>
      <c r="V8314"/>
      <c r="W8314"/>
      <c r="X8314" s="15"/>
      <c r="Y8314" s="15"/>
      <c r="Z8314"/>
      <c r="AA8314"/>
      <c r="AB8314" s="89"/>
      <c r="AC8314"/>
      <c r="AD8314"/>
      <c r="AE8314"/>
      <c r="AF8314"/>
      <c r="AG8314"/>
      <c r="AH8314" s="16" t="str">
        <f>IF(AND(B8314="Premier League",E8314="Live"),_xlfn.XLOOKUP(_xlfn.TEXTJOIN(" vs ",,C8314:D8314),Calendar!G:G,Calendar!B:B),IF(AND(B8314="Premier League",E8314="Highlights"),_xlfn.XLOOKUP(H8314,Calendar!O:O,Calendar!N:N,,-1),""))</f>
        <v/>
      </c>
      <c r="AI8314" s="61" t="str">
        <f>IF(AND(AH8314&lt;&gt;"",E8314="Live"),_xlfn.XLOOKUP(_xlfn.TEXTJOIN(" vs ",,C8314:D8314),Calendar!G:G,Calendar!K:K),"")</f>
        <v/>
      </c>
      <c r="AJ8314" s="61" t="str">
        <f>IF(AND(K8314&lt;&gt;"Match of the Day",K8314&lt;&gt;"Match of the Day 2",K8314&lt;&gt;"Match of the Day Repeat"),"",1+MAX($AJ$10:AJ8313))</f>
        <v/>
      </c>
    </row>
    <row r="8315" spans="1:36" s="85" customFormat="1" x14ac:dyDescent="0.35">
      <c r="A8315"/>
      <c r="B8315" s="3"/>
      <c r="C8315" s="3"/>
      <c r="D8315" s="3"/>
      <c r="E8315" s="4"/>
      <c r="F8315" s="40"/>
      <c r="G8315" s="4"/>
      <c r="H8315" s="14"/>
      <c r="I8315" s="4"/>
      <c r="J8315" s="4"/>
      <c r="K8315" s="3"/>
      <c r="L8315"/>
      <c r="M8315"/>
      <c r="N8315" s="40"/>
      <c r="O8315" s="40"/>
      <c r="P8315" s="40"/>
      <c r="Q8315" s="88"/>
      <c r="R8315"/>
      <c r="S8315"/>
      <c r="T8315" s="15"/>
      <c r="U8315" s="15"/>
      <c r="V8315"/>
      <c r="W8315"/>
      <c r="X8315" s="15"/>
      <c r="Y8315" s="15"/>
      <c r="Z8315"/>
      <c r="AA8315"/>
      <c r="AB8315" s="89"/>
      <c r="AC8315"/>
      <c r="AD8315"/>
      <c r="AE8315"/>
      <c r="AF8315"/>
      <c r="AG8315"/>
      <c r="AH8315" s="16" t="str">
        <f>IF(AND(B8315="Premier League",E8315="Live"),_xlfn.XLOOKUP(_xlfn.TEXTJOIN(" vs ",,C8315:D8315),Calendar!G:G,Calendar!B:B),IF(AND(B8315="Premier League",E8315="Highlights"),_xlfn.XLOOKUP(H8315,Calendar!O:O,Calendar!N:N,,-1),""))</f>
        <v/>
      </c>
      <c r="AI8315" s="61" t="str">
        <f>IF(AND(AH8315&lt;&gt;"",E8315="Live"),_xlfn.XLOOKUP(_xlfn.TEXTJOIN(" vs ",,C8315:D8315),Calendar!G:G,Calendar!K:K),"")</f>
        <v/>
      </c>
      <c r="AJ8315" s="61" t="str">
        <f>IF(AND(K8315&lt;&gt;"Match of the Day",K8315&lt;&gt;"Match of the Day 2",K8315&lt;&gt;"Match of the Day Repeat"),"",1+MAX($AJ$10:AJ8314))</f>
        <v/>
      </c>
    </row>
    <row r="8316" spans="1:36" s="85" customFormat="1" x14ac:dyDescent="0.35">
      <c r="A8316"/>
      <c r="B8316" s="3"/>
      <c r="C8316" s="3"/>
      <c r="D8316" s="3"/>
      <c r="E8316" s="4"/>
      <c r="F8316" s="40"/>
      <c r="G8316" s="4"/>
      <c r="H8316" s="14"/>
      <c r="I8316" s="4"/>
      <c r="J8316" s="4"/>
      <c r="K8316" s="3"/>
      <c r="L8316"/>
      <c r="M8316"/>
      <c r="N8316" s="40"/>
      <c r="O8316" s="40"/>
      <c r="P8316" s="40"/>
      <c r="Q8316" s="88"/>
      <c r="R8316"/>
      <c r="S8316"/>
      <c r="T8316" s="15"/>
      <c r="U8316" s="15"/>
      <c r="V8316"/>
      <c r="W8316"/>
      <c r="X8316" s="15"/>
      <c r="Y8316" s="15"/>
      <c r="Z8316"/>
      <c r="AA8316"/>
      <c r="AB8316" s="89"/>
      <c r="AC8316"/>
      <c r="AD8316"/>
      <c r="AE8316"/>
      <c r="AF8316"/>
      <c r="AG8316"/>
      <c r="AH8316" s="16" t="str">
        <f>IF(AND(B8316="Premier League",E8316="Live"),_xlfn.XLOOKUP(_xlfn.TEXTJOIN(" vs ",,C8316:D8316),Calendar!G:G,Calendar!B:B),IF(AND(B8316="Premier League",E8316="Highlights"),_xlfn.XLOOKUP(H8316,Calendar!O:O,Calendar!N:N,,-1),""))</f>
        <v/>
      </c>
      <c r="AI8316" s="61" t="str">
        <f>IF(AND(AH8316&lt;&gt;"",E8316="Live"),_xlfn.XLOOKUP(_xlfn.TEXTJOIN(" vs ",,C8316:D8316),Calendar!G:G,Calendar!K:K),"")</f>
        <v/>
      </c>
      <c r="AJ8316" s="61" t="str">
        <f>IF(AND(K8316&lt;&gt;"Match of the Day",K8316&lt;&gt;"Match of the Day 2",K8316&lt;&gt;"Match of the Day Repeat"),"",1+MAX($AJ$10:AJ8315))</f>
        <v/>
      </c>
    </row>
    <row r="8317" spans="1:36" s="85" customFormat="1" x14ac:dyDescent="0.35">
      <c r="A8317"/>
      <c r="B8317" s="3"/>
      <c r="C8317" s="3"/>
      <c r="D8317" s="3"/>
      <c r="E8317" s="4"/>
      <c r="F8317" s="40"/>
      <c r="G8317" s="4"/>
      <c r="H8317" s="14"/>
      <c r="I8317" s="4"/>
      <c r="J8317" s="4"/>
      <c r="K8317" s="3"/>
      <c r="L8317"/>
      <c r="M8317"/>
      <c r="N8317" s="40"/>
      <c r="O8317" s="40"/>
      <c r="P8317" s="40"/>
      <c r="Q8317" s="88"/>
      <c r="R8317"/>
      <c r="S8317"/>
      <c r="T8317" s="15"/>
      <c r="U8317" s="15"/>
      <c r="V8317"/>
      <c r="W8317"/>
      <c r="X8317" s="15"/>
      <c r="Y8317" s="15"/>
      <c r="Z8317"/>
      <c r="AA8317"/>
      <c r="AB8317" s="89"/>
      <c r="AC8317"/>
      <c r="AD8317"/>
      <c r="AE8317"/>
      <c r="AF8317"/>
      <c r="AG8317"/>
      <c r="AH8317" s="16" t="str">
        <f>IF(AND(B8317="Premier League",E8317="Live"),_xlfn.XLOOKUP(_xlfn.TEXTJOIN(" vs ",,C8317:D8317),Calendar!G:G,Calendar!B:B),IF(AND(B8317="Premier League",E8317="Highlights"),_xlfn.XLOOKUP(H8317,Calendar!O:O,Calendar!N:N,,-1),""))</f>
        <v/>
      </c>
      <c r="AI8317" s="61" t="str">
        <f>IF(AND(AH8317&lt;&gt;"",E8317="Live"),_xlfn.XLOOKUP(_xlfn.TEXTJOIN(" vs ",,C8317:D8317),Calendar!G:G,Calendar!K:K),"")</f>
        <v/>
      </c>
      <c r="AJ8317" s="61" t="str">
        <f>IF(AND(K8317&lt;&gt;"Match of the Day",K8317&lt;&gt;"Match of the Day 2",K8317&lt;&gt;"Match of the Day Repeat"),"",1+MAX($AJ$10:AJ8316))</f>
        <v/>
      </c>
    </row>
    <row r="8318" spans="1:36" s="85" customFormat="1" x14ac:dyDescent="0.35">
      <c r="A8318"/>
      <c r="B8318" s="3"/>
      <c r="C8318" s="3"/>
      <c r="D8318" s="3"/>
      <c r="E8318" s="4"/>
      <c r="F8318" s="40"/>
      <c r="G8318" s="4"/>
      <c r="H8318" s="14"/>
      <c r="I8318" s="4"/>
      <c r="J8318" s="4"/>
      <c r="K8318" s="3"/>
      <c r="L8318"/>
      <c r="M8318"/>
      <c r="N8318" s="40"/>
      <c r="O8318" s="40"/>
      <c r="P8318" s="40"/>
      <c r="Q8318" s="88"/>
      <c r="R8318"/>
      <c r="S8318"/>
      <c r="T8318" s="15"/>
      <c r="U8318" s="15"/>
      <c r="V8318"/>
      <c r="W8318"/>
      <c r="X8318" s="15"/>
      <c r="Y8318" s="15"/>
      <c r="Z8318"/>
      <c r="AA8318"/>
      <c r="AB8318" s="89"/>
      <c r="AC8318"/>
      <c r="AD8318"/>
      <c r="AE8318"/>
      <c r="AF8318"/>
      <c r="AG8318"/>
      <c r="AH8318" s="16" t="str">
        <f>IF(AND(B8318="Premier League",E8318="Live"),_xlfn.XLOOKUP(_xlfn.TEXTJOIN(" vs ",,C8318:D8318),Calendar!G:G,Calendar!B:B),IF(AND(B8318="Premier League",E8318="Highlights"),_xlfn.XLOOKUP(H8318,Calendar!O:O,Calendar!N:N,,-1),""))</f>
        <v/>
      </c>
      <c r="AI8318" s="61" t="str">
        <f>IF(AND(AH8318&lt;&gt;"",E8318="Live"),_xlfn.XLOOKUP(_xlfn.TEXTJOIN(" vs ",,C8318:D8318),Calendar!G:G,Calendar!K:K),"")</f>
        <v/>
      </c>
      <c r="AJ8318" s="61" t="str">
        <f>IF(AND(K8318&lt;&gt;"Match of the Day",K8318&lt;&gt;"Match of the Day 2",K8318&lt;&gt;"Match of the Day Repeat"),"",1+MAX($AJ$10:AJ8317))</f>
        <v/>
      </c>
    </row>
    <row r="8319" spans="1:36" s="85" customFormat="1" x14ac:dyDescent="0.35">
      <c r="A8319"/>
      <c r="B8319" s="3"/>
      <c r="C8319" s="3"/>
      <c r="D8319" s="3"/>
      <c r="E8319" s="4"/>
      <c r="F8319" s="40"/>
      <c r="G8319" s="4"/>
      <c r="H8319" s="14"/>
      <c r="I8319" s="4"/>
      <c r="J8319" s="4"/>
      <c r="K8319" s="3"/>
      <c r="L8319"/>
      <c r="M8319"/>
      <c r="N8319" s="40"/>
      <c r="O8319" s="40"/>
      <c r="P8319" s="40"/>
      <c r="Q8319" s="88"/>
      <c r="R8319"/>
      <c r="S8319"/>
      <c r="T8319" s="15"/>
      <c r="U8319" s="15"/>
      <c r="V8319"/>
      <c r="W8319"/>
      <c r="X8319" s="15"/>
      <c r="Y8319" s="15"/>
      <c r="Z8319"/>
      <c r="AA8319"/>
      <c r="AB8319" s="89"/>
      <c r="AC8319"/>
      <c r="AD8319"/>
      <c r="AE8319"/>
      <c r="AF8319"/>
      <c r="AG8319"/>
      <c r="AH8319" s="16" t="str">
        <f>IF(AND(B8319="Premier League",E8319="Live"),_xlfn.XLOOKUP(_xlfn.TEXTJOIN(" vs ",,C8319:D8319),Calendar!G:G,Calendar!B:B),IF(AND(B8319="Premier League",E8319="Highlights"),_xlfn.XLOOKUP(H8319,Calendar!O:O,Calendar!N:N,,-1),""))</f>
        <v/>
      </c>
      <c r="AI8319" s="61" t="str">
        <f>IF(AND(AH8319&lt;&gt;"",E8319="Live"),_xlfn.XLOOKUP(_xlfn.TEXTJOIN(" vs ",,C8319:D8319),Calendar!G:G,Calendar!K:K),"")</f>
        <v/>
      </c>
      <c r="AJ8319" s="61" t="str">
        <f>IF(AND(K8319&lt;&gt;"Match of the Day",K8319&lt;&gt;"Match of the Day 2",K8319&lt;&gt;"Match of the Day Repeat"),"",1+MAX($AJ$10:AJ8318))</f>
        <v/>
      </c>
    </row>
    <row r="8320" spans="1:36" s="85" customFormat="1" x14ac:dyDescent="0.35">
      <c r="A8320"/>
      <c r="B8320" s="3"/>
      <c r="C8320" s="3"/>
      <c r="D8320" s="3"/>
      <c r="E8320" s="4"/>
      <c r="F8320" s="40"/>
      <c r="G8320" s="4"/>
      <c r="H8320" s="14"/>
      <c r="I8320" s="4"/>
      <c r="J8320" s="4"/>
      <c r="K8320" s="3"/>
      <c r="L8320"/>
      <c r="M8320"/>
      <c r="N8320" s="40"/>
      <c r="O8320" s="40"/>
      <c r="P8320" s="40"/>
      <c r="Q8320" s="88"/>
      <c r="R8320"/>
      <c r="S8320"/>
      <c r="T8320" s="15"/>
      <c r="U8320" s="15"/>
      <c r="V8320"/>
      <c r="W8320"/>
      <c r="X8320" s="15"/>
      <c r="Y8320" s="15"/>
      <c r="Z8320"/>
      <c r="AA8320"/>
      <c r="AB8320" s="89"/>
      <c r="AC8320"/>
      <c r="AD8320"/>
      <c r="AE8320"/>
      <c r="AF8320"/>
      <c r="AG8320"/>
      <c r="AH8320" s="16" t="str">
        <f>IF(AND(B8320="Premier League",E8320="Live"),_xlfn.XLOOKUP(_xlfn.TEXTJOIN(" vs ",,C8320:D8320),Calendar!G:G,Calendar!B:B),IF(AND(B8320="Premier League",E8320="Highlights"),_xlfn.XLOOKUP(H8320,Calendar!O:O,Calendar!N:N,,-1),""))</f>
        <v/>
      </c>
      <c r="AI8320" s="61" t="str">
        <f>IF(AND(AH8320&lt;&gt;"",E8320="Live"),_xlfn.XLOOKUP(_xlfn.TEXTJOIN(" vs ",,C8320:D8320),Calendar!G:G,Calendar!K:K),"")</f>
        <v/>
      </c>
      <c r="AJ8320" s="61" t="str">
        <f>IF(AND(K8320&lt;&gt;"Match of the Day",K8320&lt;&gt;"Match of the Day 2",K8320&lt;&gt;"Match of the Day Repeat"),"",1+MAX($AJ$10:AJ8319))</f>
        <v/>
      </c>
    </row>
    <row r="8321" spans="1:36" s="85" customFormat="1" x14ac:dyDescent="0.35">
      <c r="A8321"/>
      <c r="B8321" s="3"/>
      <c r="C8321" s="3"/>
      <c r="D8321" s="3"/>
      <c r="E8321" s="4"/>
      <c r="F8321" s="40"/>
      <c r="G8321" s="4"/>
      <c r="H8321" s="14"/>
      <c r="I8321" s="4"/>
      <c r="J8321" s="4"/>
      <c r="K8321" s="3"/>
      <c r="L8321"/>
      <c r="M8321"/>
      <c r="N8321" s="40"/>
      <c r="O8321" s="40"/>
      <c r="P8321" s="40"/>
      <c r="Q8321" s="88"/>
      <c r="R8321"/>
      <c r="S8321"/>
      <c r="T8321" s="15"/>
      <c r="U8321" s="15"/>
      <c r="V8321"/>
      <c r="W8321"/>
      <c r="X8321" s="15"/>
      <c r="Y8321" s="15"/>
      <c r="Z8321"/>
      <c r="AA8321"/>
      <c r="AB8321" s="89"/>
      <c r="AC8321"/>
      <c r="AD8321"/>
      <c r="AE8321"/>
      <c r="AF8321"/>
      <c r="AG8321"/>
      <c r="AH8321" s="16" t="str">
        <f>IF(AND(B8321="Premier League",E8321="Live"),_xlfn.XLOOKUP(_xlfn.TEXTJOIN(" vs ",,C8321:D8321),Calendar!G:G,Calendar!B:B),IF(AND(B8321="Premier League",E8321="Highlights"),_xlfn.XLOOKUP(H8321,Calendar!O:O,Calendar!N:N,,-1),""))</f>
        <v/>
      </c>
      <c r="AI8321" s="61" t="str">
        <f>IF(AND(AH8321&lt;&gt;"",E8321="Live"),_xlfn.XLOOKUP(_xlfn.TEXTJOIN(" vs ",,C8321:D8321),Calendar!G:G,Calendar!K:K),"")</f>
        <v/>
      </c>
      <c r="AJ8321" s="61" t="str">
        <f>IF(AND(K8321&lt;&gt;"Match of the Day",K8321&lt;&gt;"Match of the Day 2",K8321&lt;&gt;"Match of the Day Repeat"),"",1+MAX($AJ$10:AJ8320))</f>
        <v/>
      </c>
    </row>
    <row r="8322" spans="1:36" s="85" customFormat="1" x14ac:dyDescent="0.35">
      <c r="A8322"/>
      <c r="B8322" s="3"/>
      <c r="C8322" s="3"/>
      <c r="D8322" s="3"/>
      <c r="E8322" s="4"/>
      <c r="F8322" s="40"/>
      <c r="G8322" s="4"/>
      <c r="H8322" s="14"/>
      <c r="I8322" s="4"/>
      <c r="J8322" s="4"/>
      <c r="K8322" s="3"/>
      <c r="L8322"/>
      <c r="M8322"/>
      <c r="N8322" s="40"/>
      <c r="O8322" s="40"/>
      <c r="P8322" s="40"/>
      <c r="Q8322" s="88"/>
      <c r="R8322"/>
      <c r="S8322"/>
      <c r="T8322" s="15"/>
      <c r="U8322" s="15"/>
      <c r="V8322"/>
      <c r="W8322"/>
      <c r="X8322" s="15"/>
      <c r="Y8322" s="15"/>
      <c r="Z8322"/>
      <c r="AA8322"/>
      <c r="AB8322" s="89"/>
      <c r="AC8322"/>
      <c r="AD8322"/>
      <c r="AE8322"/>
      <c r="AF8322"/>
      <c r="AG8322"/>
      <c r="AH8322" s="16" t="str">
        <f>IF(AND(B8322="Premier League",E8322="Live"),_xlfn.XLOOKUP(_xlfn.TEXTJOIN(" vs ",,C8322:D8322),Calendar!G:G,Calendar!B:B),IF(AND(B8322="Premier League",E8322="Highlights"),_xlfn.XLOOKUP(H8322,Calendar!O:O,Calendar!N:N,,-1),""))</f>
        <v/>
      </c>
      <c r="AI8322" s="61" t="str">
        <f>IF(AND(AH8322&lt;&gt;"",E8322="Live"),_xlfn.XLOOKUP(_xlfn.TEXTJOIN(" vs ",,C8322:D8322),Calendar!G:G,Calendar!K:K),"")</f>
        <v/>
      </c>
      <c r="AJ8322" s="61" t="str">
        <f>IF(AND(K8322&lt;&gt;"Match of the Day",K8322&lt;&gt;"Match of the Day 2",K8322&lt;&gt;"Match of the Day Repeat"),"",1+MAX($AJ$10:AJ8321))</f>
        <v/>
      </c>
    </row>
    <row r="8323" spans="1:36" s="85" customFormat="1" x14ac:dyDescent="0.35">
      <c r="A8323"/>
      <c r="B8323" s="3"/>
      <c r="C8323" s="3"/>
      <c r="D8323" s="3"/>
      <c r="E8323" s="4"/>
      <c r="F8323" s="40"/>
      <c r="G8323" s="4"/>
      <c r="H8323" s="14"/>
      <c r="I8323" s="4"/>
      <c r="J8323" s="4"/>
      <c r="K8323" s="3"/>
      <c r="L8323"/>
      <c r="M8323"/>
      <c r="N8323" s="40"/>
      <c r="O8323" s="40"/>
      <c r="P8323" s="40"/>
      <c r="Q8323" s="88"/>
      <c r="R8323"/>
      <c r="S8323"/>
      <c r="T8323" s="15"/>
      <c r="U8323" s="15"/>
      <c r="V8323"/>
      <c r="W8323"/>
      <c r="X8323" s="15"/>
      <c r="Y8323" s="15"/>
      <c r="Z8323"/>
      <c r="AA8323"/>
      <c r="AB8323" s="89"/>
      <c r="AC8323"/>
      <c r="AD8323"/>
      <c r="AE8323"/>
      <c r="AF8323"/>
      <c r="AG8323"/>
      <c r="AH8323" s="16" t="str">
        <f>IF(AND(B8323="Premier League",E8323="Live"),_xlfn.XLOOKUP(_xlfn.TEXTJOIN(" vs ",,C8323:D8323),Calendar!G:G,Calendar!B:B),IF(AND(B8323="Premier League",E8323="Highlights"),_xlfn.XLOOKUP(H8323,Calendar!O:O,Calendar!N:N,,-1),""))</f>
        <v/>
      </c>
      <c r="AI8323" s="61" t="str">
        <f>IF(AND(AH8323&lt;&gt;"",E8323="Live"),_xlfn.XLOOKUP(_xlfn.TEXTJOIN(" vs ",,C8323:D8323),Calendar!G:G,Calendar!K:K),"")</f>
        <v/>
      </c>
      <c r="AJ8323" s="61" t="str">
        <f>IF(AND(K8323&lt;&gt;"Match of the Day",K8323&lt;&gt;"Match of the Day 2",K8323&lt;&gt;"Match of the Day Repeat"),"",1+MAX($AJ$10:AJ8322))</f>
        <v/>
      </c>
    </row>
    <row r="8324" spans="1:36" s="85" customFormat="1" x14ac:dyDescent="0.35">
      <c r="A8324"/>
      <c r="B8324" s="3"/>
      <c r="C8324" s="3"/>
      <c r="D8324" s="3"/>
      <c r="E8324" s="4"/>
      <c r="F8324" s="40"/>
      <c r="G8324" s="4"/>
      <c r="H8324" s="14"/>
      <c r="I8324" s="4"/>
      <c r="J8324" s="4"/>
      <c r="K8324" s="3"/>
      <c r="L8324"/>
      <c r="M8324"/>
      <c r="N8324" s="40"/>
      <c r="O8324" s="40"/>
      <c r="P8324" s="40"/>
      <c r="Q8324" s="88"/>
      <c r="R8324"/>
      <c r="S8324"/>
      <c r="T8324" s="15"/>
      <c r="U8324" s="15"/>
      <c r="V8324"/>
      <c r="W8324"/>
      <c r="X8324" s="15"/>
      <c r="Y8324" s="15"/>
      <c r="Z8324"/>
      <c r="AA8324"/>
      <c r="AB8324" s="89"/>
      <c r="AC8324"/>
      <c r="AD8324"/>
      <c r="AE8324"/>
      <c r="AF8324"/>
      <c r="AG8324"/>
      <c r="AH8324" s="16" t="str">
        <f>IF(AND(B8324="Premier League",E8324="Live"),_xlfn.XLOOKUP(_xlfn.TEXTJOIN(" vs ",,C8324:D8324),Calendar!G:G,Calendar!B:B),IF(AND(B8324="Premier League",E8324="Highlights"),_xlfn.XLOOKUP(H8324,Calendar!O:O,Calendar!N:N,,-1),""))</f>
        <v/>
      </c>
      <c r="AI8324" s="61" t="str">
        <f>IF(AND(AH8324&lt;&gt;"",E8324="Live"),_xlfn.XLOOKUP(_xlfn.TEXTJOIN(" vs ",,C8324:D8324),Calendar!G:G,Calendar!K:K),"")</f>
        <v/>
      </c>
      <c r="AJ8324" s="61" t="str">
        <f>IF(AND(K8324&lt;&gt;"Match of the Day",K8324&lt;&gt;"Match of the Day 2",K8324&lt;&gt;"Match of the Day Repeat"),"",1+MAX($AJ$10:AJ8323))</f>
        <v/>
      </c>
    </row>
    <row r="8325" spans="1:36" s="85" customFormat="1" x14ac:dyDescent="0.35">
      <c r="A8325"/>
      <c r="B8325" s="3"/>
      <c r="C8325" s="3"/>
      <c r="D8325" s="3"/>
      <c r="E8325" s="4"/>
      <c r="F8325" s="40"/>
      <c r="G8325" s="4"/>
      <c r="H8325" s="14"/>
      <c r="I8325" s="4"/>
      <c r="J8325" s="4"/>
      <c r="K8325" s="3"/>
      <c r="L8325"/>
      <c r="M8325"/>
      <c r="N8325" s="40"/>
      <c r="O8325" s="40"/>
      <c r="P8325" s="40"/>
      <c r="Q8325" s="88"/>
      <c r="R8325"/>
      <c r="S8325"/>
      <c r="T8325" s="15"/>
      <c r="U8325" s="15"/>
      <c r="V8325"/>
      <c r="W8325"/>
      <c r="X8325" s="15"/>
      <c r="Y8325" s="15"/>
      <c r="Z8325"/>
      <c r="AA8325"/>
      <c r="AB8325" s="89"/>
      <c r="AC8325"/>
      <c r="AD8325"/>
      <c r="AE8325"/>
      <c r="AF8325"/>
      <c r="AG8325"/>
      <c r="AH8325" s="16" t="str">
        <f>IF(AND(B8325="Premier League",E8325="Live"),_xlfn.XLOOKUP(_xlfn.TEXTJOIN(" vs ",,C8325:D8325),Calendar!G:G,Calendar!B:B),IF(AND(B8325="Premier League",E8325="Highlights"),_xlfn.XLOOKUP(H8325,Calendar!O:O,Calendar!N:N,,-1),""))</f>
        <v/>
      </c>
      <c r="AI8325" s="61" t="str">
        <f>IF(AND(AH8325&lt;&gt;"",E8325="Live"),_xlfn.XLOOKUP(_xlfn.TEXTJOIN(" vs ",,C8325:D8325),Calendar!G:G,Calendar!K:K),"")</f>
        <v/>
      </c>
      <c r="AJ8325" s="61" t="str">
        <f>IF(AND(K8325&lt;&gt;"Match of the Day",K8325&lt;&gt;"Match of the Day 2",K8325&lt;&gt;"Match of the Day Repeat"),"",1+MAX($AJ$10:AJ8324))</f>
        <v/>
      </c>
    </row>
    <row r="8326" spans="1:36" s="85" customFormat="1" x14ac:dyDescent="0.35">
      <c r="A8326"/>
      <c r="B8326" s="3"/>
      <c r="C8326" s="3"/>
      <c r="D8326" s="3"/>
      <c r="E8326" s="4"/>
      <c r="F8326" s="40"/>
      <c r="G8326" s="4"/>
      <c r="H8326" s="14"/>
      <c r="I8326" s="4"/>
      <c r="J8326" s="4"/>
      <c r="K8326" s="3"/>
      <c r="L8326"/>
      <c r="M8326"/>
      <c r="N8326" s="40"/>
      <c r="O8326" s="40"/>
      <c r="P8326" s="40"/>
      <c r="Q8326" s="88"/>
      <c r="R8326"/>
      <c r="S8326"/>
      <c r="T8326" s="15"/>
      <c r="U8326" s="15"/>
      <c r="V8326"/>
      <c r="W8326"/>
      <c r="X8326" s="15"/>
      <c r="Y8326" s="15"/>
      <c r="Z8326"/>
      <c r="AA8326"/>
      <c r="AB8326" s="89"/>
      <c r="AC8326"/>
      <c r="AD8326"/>
      <c r="AE8326"/>
      <c r="AF8326"/>
      <c r="AG8326"/>
      <c r="AH8326" s="16" t="str">
        <f>IF(AND(B8326="Premier League",E8326="Live"),_xlfn.XLOOKUP(_xlfn.TEXTJOIN(" vs ",,C8326:D8326),Calendar!G:G,Calendar!B:B),IF(AND(B8326="Premier League",E8326="Highlights"),_xlfn.XLOOKUP(H8326,Calendar!O:O,Calendar!N:N,,-1),""))</f>
        <v/>
      </c>
      <c r="AI8326" s="61" t="str">
        <f>IF(AND(AH8326&lt;&gt;"",E8326="Live"),_xlfn.XLOOKUP(_xlfn.TEXTJOIN(" vs ",,C8326:D8326),Calendar!G:G,Calendar!K:K),"")</f>
        <v/>
      </c>
      <c r="AJ8326" s="61" t="str">
        <f>IF(AND(K8326&lt;&gt;"Match of the Day",K8326&lt;&gt;"Match of the Day 2",K8326&lt;&gt;"Match of the Day Repeat"),"",1+MAX($AJ$10:AJ8325))</f>
        <v/>
      </c>
    </row>
    <row r="8327" spans="1:36" s="85" customFormat="1" x14ac:dyDescent="0.35">
      <c r="A8327"/>
      <c r="B8327" s="3"/>
      <c r="C8327" s="3"/>
      <c r="D8327" s="3"/>
      <c r="E8327" s="4"/>
      <c r="F8327" s="40"/>
      <c r="G8327" s="4"/>
      <c r="H8327" s="14"/>
      <c r="I8327" s="4"/>
      <c r="J8327" s="4"/>
      <c r="K8327" s="3"/>
      <c r="L8327"/>
      <c r="M8327"/>
      <c r="N8327" s="40"/>
      <c r="O8327" s="40"/>
      <c r="P8327" s="40"/>
      <c r="Q8327" s="88"/>
      <c r="R8327"/>
      <c r="S8327"/>
      <c r="T8327" s="15"/>
      <c r="U8327" s="15"/>
      <c r="V8327"/>
      <c r="W8327"/>
      <c r="X8327" s="15"/>
      <c r="Y8327" s="15"/>
      <c r="Z8327"/>
      <c r="AA8327"/>
      <c r="AB8327" s="89"/>
      <c r="AC8327"/>
      <c r="AD8327"/>
      <c r="AE8327"/>
      <c r="AF8327"/>
      <c r="AG8327"/>
      <c r="AH8327" s="16" t="str">
        <f>IF(AND(B8327="Premier League",E8327="Live"),_xlfn.XLOOKUP(_xlfn.TEXTJOIN(" vs ",,C8327:D8327),Calendar!G:G,Calendar!B:B),IF(AND(B8327="Premier League",E8327="Highlights"),_xlfn.XLOOKUP(H8327,Calendar!O:O,Calendar!N:N,,-1),""))</f>
        <v/>
      </c>
      <c r="AI8327" s="61" t="str">
        <f>IF(AND(AH8327&lt;&gt;"",E8327="Live"),_xlfn.XLOOKUP(_xlfn.TEXTJOIN(" vs ",,C8327:D8327),Calendar!G:G,Calendar!K:K),"")</f>
        <v/>
      </c>
      <c r="AJ8327" s="61" t="str">
        <f>IF(AND(K8327&lt;&gt;"Match of the Day",K8327&lt;&gt;"Match of the Day 2",K8327&lt;&gt;"Match of the Day Repeat"),"",1+MAX($AJ$10:AJ8326))</f>
        <v/>
      </c>
    </row>
    <row r="8328" spans="1:36" s="85" customFormat="1" x14ac:dyDescent="0.35">
      <c r="A8328"/>
      <c r="B8328" s="3"/>
      <c r="C8328" s="3"/>
      <c r="D8328" s="3"/>
      <c r="E8328" s="4"/>
      <c r="F8328" s="40"/>
      <c r="G8328" s="4"/>
      <c r="H8328" s="14"/>
      <c r="I8328" s="4"/>
      <c r="J8328" s="4"/>
      <c r="K8328" s="3"/>
      <c r="L8328"/>
      <c r="M8328"/>
      <c r="N8328" s="40"/>
      <c r="O8328" s="40"/>
      <c r="P8328" s="40"/>
      <c r="Q8328" s="88"/>
      <c r="R8328"/>
      <c r="S8328"/>
      <c r="T8328" s="15"/>
      <c r="U8328" s="15"/>
      <c r="V8328"/>
      <c r="W8328"/>
      <c r="X8328" s="15"/>
      <c r="Y8328" s="15"/>
      <c r="Z8328"/>
      <c r="AA8328"/>
      <c r="AB8328" s="89"/>
      <c r="AC8328"/>
      <c r="AD8328"/>
      <c r="AE8328"/>
      <c r="AF8328"/>
      <c r="AG8328"/>
      <c r="AH8328" s="16" t="str">
        <f>IF(AND(B8328="Premier League",E8328="Live"),_xlfn.XLOOKUP(_xlfn.TEXTJOIN(" vs ",,C8328:D8328),Calendar!G:G,Calendar!B:B),IF(AND(B8328="Premier League",E8328="Highlights"),_xlfn.XLOOKUP(H8328,Calendar!O:O,Calendar!N:N,,-1),""))</f>
        <v/>
      </c>
      <c r="AI8328" s="61" t="str">
        <f>IF(AND(AH8328&lt;&gt;"",E8328="Live"),_xlfn.XLOOKUP(_xlfn.TEXTJOIN(" vs ",,C8328:D8328),Calendar!G:G,Calendar!K:K),"")</f>
        <v/>
      </c>
      <c r="AJ8328" s="61" t="str">
        <f>IF(AND(K8328&lt;&gt;"Match of the Day",K8328&lt;&gt;"Match of the Day 2",K8328&lt;&gt;"Match of the Day Repeat"),"",1+MAX($AJ$10:AJ8327))</f>
        <v/>
      </c>
    </row>
    <row r="8329" spans="1:36" s="85" customFormat="1" x14ac:dyDescent="0.35">
      <c r="A8329"/>
      <c r="B8329" s="3"/>
      <c r="C8329" s="3"/>
      <c r="D8329" s="3"/>
      <c r="E8329" s="4"/>
      <c r="F8329" s="40"/>
      <c r="G8329" s="4"/>
      <c r="H8329" s="14"/>
      <c r="I8329" s="4"/>
      <c r="J8329" s="4"/>
      <c r="K8329" s="3"/>
      <c r="L8329"/>
      <c r="M8329"/>
      <c r="N8329" s="40"/>
      <c r="O8329" s="40"/>
      <c r="P8329" s="40"/>
      <c r="Q8329" s="88"/>
      <c r="R8329"/>
      <c r="S8329"/>
      <c r="T8329" s="15"/>
      <c r="U8329" s="15"/>
      <c r="V8329"/>
      <c r="W8329"/>
      <c r="X8329" s="15"/>
      <c r="Y8329" s="15"/>
      <c r="Z8329"/>
      <c r="AA8329"/>
      <c r="AB8329" s="89"/>
      <c r="AC8329"/>
      <c r="AD8329"/>
      <c r="AE8329"/>
      <c r="AF8329"/>
      <c r="AG8329"/>
      <c r="AH8329" s="16" t="str">
        <f>IF(AND(B8329="Premier League",E8329="Live"),_xlfn.XLOOKUP(_xlfn.TEXTJOIN(" vs ",,C8329:D8329),Calendar!G:G,Calendar!B:B),IF(AND(B8329="Premier League",E8329="Highlights"),_xlfn.XLOOKUP(H8329,Calendar!O:O,Calendar!N:N,,-1),""))</f>
        <v/>
      </c>
      <c r="AI8329" s="61" t="str">
        <f>IF(AND(AH8329&lt;&gt;"",E8329="Live"),_xlfn.XLOOKUP(_xlfn.TEXTJOIN(" vs ",,C8329:D8329),Calendar!G:G,Calendar!K:K),"")</f>
        <v/>
      </c>
      <c r="AJ8329" s="61" t="str">
        <f>IF(AND(K8329&lt;&gt;"Match of the Day",K8329&lt;&gt;"Match of the Day 2",K8329&lt;&gt;"Match of the Day Repeat"),"",1+MAX($AJ$10:AJ8328))</f>
        <v/>
      </c>
    </row>
    <row r="8330" spans="1:36" s="85" customFormat="1" x14ac:dyDescent="0.35">
      <c r="A8330"/>
      <c r="B8330" s="3"/>
      <c r="C8330" s="3"/>
      <c r="D8330" s="3"/>
      <c r="E8330" s="4"/>
      <c r="F8330" s="40"/>
      <c r="G8330" s="4"/>
      <c r="H8330" s="14"/>
      <c r="I8330" s="4"/>
      <c r="J8330" s="4"/>
      <c r="K8330" s="3"/>
      <c r="L8330"/>
      <c r="M8330"/>
      <c r="N8330" s="40"/>
      <c r="O8330" s="40"/>
      <c r="P8330" s="40"/>
      <c r="Q8330" s="88"/>
      <c r="R8330"/>
      <c r="S8330"/>
      <c r="T8330" s="15"/>
      <c r="U8330" s="15"/>
      <c r="V8330"/>
      <c r="W8330"/>
      <c r="X8330" s="15"/>
      <c r="Y8330" s="15"/>
      <c r="Z8330"/>
      <c r="AA8330"/>
      <c r="AB8330" s="89"/>
      <c r="AC8330"/>
      <c r="AD8330"/>
      <c r="AE8330"/>
      <c r="AF8330"/>
      <c r="AG8330"/>
      <c r="AH8330" s="16" t="str">
        <f>IF(AND(B8330="Premier League",E8330="Live"),_xlfn.XLOOKUP(_xlfn.TEXTJOIN(" vs ",,C8330:D8330),Calendar!G:G,Calendar!B:B),IF(AND(B8330="Premier League",E8330="Highlights"),_xlfn.XLOOKUP(H8330,Calendar!O:O,Calendar!N:N,,-1),""))</f>
        <v/>
      </c>
      <c r="AI8330" s="61" t="str">
        <f>IF(AND(AH8330&lt;&gt;"",E8330="Live"),_xlfn.XLOOKUP(_xlfn.TEXTJOIN(" vs ",,C8330:D8330),Calendar!G:G,Calendar!K:K),"")</f>
        <v/>
      </c>
      <c r="AJ8330" s="61" t="str">
        <f>IF(AND(K8330&lt;&gt;"Match of the Day",K8330&lt;&gt;"Match of the Day 2",K8330&lt;&gt;"Match of the Day Repeat"),"",1+MAX($AJ$10:AJ8329))</f>
        <v/>
      </c>
    </row>
    <row r="8331" spans="1:36" s="85" customFormat="1" x14ac:dyDescent="0.35">
      <c r="A8331"/>
      <c r="B8331" s="3"/>
      <c r="C8331" s="3"/>
      <c r="D8331" s="3"/>
      <c r="E8331" s="4"/>
      <c r="F8331" s="40"/>
      <c r="G8331" s="4"/>
      <c r="H8331" s="14"/>
      <c r="I8331" s="4"/>
      <c r="J8331" s="4"/>
      <c r="K8331" s="3"/>
      <c r="L8331"/>
      <c r="M8331"/>
      <c r="N8331" s="40"/>
      <c r="O8331" s="40"/>
      <c r="P8331" s="40"/>
      <c r="Q8331" s="88"/>
      <c r="R8331"/>
      <c r="S8331"/>
      <c r="T8331" s="15"/>
      <c r="U8331" s="15"/>
      <c r="V8331"/>
      <c r="W8331"/>
      <c r="X8331" s="15"/>
      <c r="Y8331" s="15"/>
      <c r="Z8331"/>
      <c r="AA8331"/>
      <c r="AB8331" s="89"/>
      <c r="AC8331"/>
      <c r="AD8331"/>
      <c r="AE8331"/>
      <c r="AF8331"/>
      <c r="AG8331"/>
      <c r="AH8331" s="16" t="str">
        <f>IF(AND(B8331="Premier League",E8331="Live"),_xlfn.XLOOKUP(_xlfn.TEXTJOIN(" vs ",,C8331:D8331),Calendar!G:G,Calendar!B:B),IF(AND(B8331="Premier League",E8331="Highlights"),_xlfn.XLOOKUP(H8331,Calendar!O:O,Calendar!N:N,,-1),""))</f>
        <v/>
      </c>
      <c r="AI8331" s="61" t="str">
        <f>IF(AND(AH8331&lt;&gt;"",E8331="Live"),_xlfn.XLOOKUP(_xlfn.TEXTJOIN(" vs ",,C8331:D8331),Calendar!G:G,Calendar!K:K),"")</f>
        <v/>
      </c>
      <c r="AJ8331" s="61" t="str">
        <f>IF(AND(K8331&lt;&gt;"Match of the Day",K8331&lt;&gt;"Match of the Day 2",K8331&lt;&gt;"Match of the Day Repeat"),"",1+MAX($AJ$10:AJ8330))</f>
        <v/>
      </c>
    </row>
    <row r="8332" spans="1:36" s="85" customFormat="1" x14ac:dyDescent="0.35">
      <c r="A8332"/>
      <c r="B8332" s="3"/>
      <c r="C8332" s="3"/>
      <c r="D8332" s="3"/>
      <c r="E8332" s="4"/>
      <c r="F8332" s="40"/>
      <c r="G8332" s="4"/>
      <c r="H8332" s="14"/>
      <c r="I8332" s="4"/>
      <c r="J8332" s="4"/>
      <c r="K8332" s="3"/>
      <c r="L8332"/>
      <c r="M8332"/>
      <c r="N8332" s="40"/>
      <c r="O8332" s="40"/>
      <c r="P8332" s="40"/>
      <c r="Q8332" s="88"/>
      <c r="R8332"/>
      <c r="S8332"/>
      <c r="T8332" s="15"/>
      <c r="U8332" s="15"/>
      <c r="V8332"/>
      <c r="W8332"/>
      <c r="X8332" s="15"/>
      <c r="Y8332" s="15"/>
      <c r="Z8332"/>
      <c r="AA8332"/>
      <c r="AB8332" s="89"/>
      <c r="AC8332"/>
      <c r="AD8332"/>
      <c r="AE8332"/>
      <c r="AF8332"/>
      <c r="AG8332"/>
      <c r="AH8332" s="16" t="str">
        <f>IF(AND(B8332="Premier League",E8332="Live"),_xlfn.XLOOKUP(_xlfn.TEXTJOIN(" vs ",,C8332:D8332),Calendar!G:G,Calendar!B:B),IF(AND(B8332="Premier League",E8332="Highlights"),_xlfn.XLOOKUP(H8332,Calendar!O:O,Calendar!N:N,,-1),""))</f>
        <v/>
      </c>
      <c r="AI8332" s="61" t="str">
        <f>IF(AND(AH8332&lt;&gt;"",E8332="Live"),_xlfn.XLOOKUP(_xlfn.TEXTJOIN(" vs ",,C8332:D8332),Calendar!G:G,Calendar!K:K),"")</f>
        <v/>
      </c>
      <c r="AJ8332" s="61" t="str">
        <f>IF(AND(K8332&lt;&gt;"Match of the Day",K8332&lt;&gt;"Match of the Day 2",K8332&lt;&gt;"Match of the Day Repeat"),"",1+MAX($AJ$10:AJ8331))</f>
        <v/>
      </c>
    </row>
    <row r="8333" spans="1:36" s="85" customFormat="1" x14ac:dyDescent="0.35">
      <c r="A8333"/>
      <c r="B8333" s="3"/>
      <c r="C8333" s="3"/>
      <c r="D8333" s="3"/>
      <c r="E8333" s="4"/>
      <c r="F8333" s="40"/>
      <c r="G8333" s="4"/>
      <c r="H8333" s="14"/>
      <c r="I8333" s="4"/>
      <c r="J8333" s="4"/>
      <c r="K8333" s="3"/>
      <c r="L8333"/>
      <c r="M8333"/>
      <c r="N8333" s="40"/>
      <c r="O8333" s="40"/>
      <c r="P8333" s="40"/>
      <c r="Q8333" s="88"/>
      <c r="R8333"/>
      <c r="S8333"/>
      <c r="T8333" s="15"/>
      <c r="U8333" s="15"/>
      <c r="V8333"/>
      <c r="W8333"/>
      <c r="X8333" s="15"/>
      <c r="Y8333" s="15"/>
      <c r="Z8333"/>
      <c r="AA8333"/>
      <c r="AB8333" s="89"/>
      <c r="AC8333"/>
      <c r="AD8333"/>
      <c r="AE8333"/>
      <c r="AF8333"/>
      <c r="AG8333"/>
      <c r="AH8333" s="16" t="str">
        <f>IF(AND(B8333="Premier League",E8333="Live"),_xlfn.XLOOKUP(_xlfn.TEXTJOIN(" vs ",,C8333:D8333),Calendar!G:G,Calendar!B:B),IF(AND(B8333="Premier League",E8333="Highlights"),_xlfn.XLOOKUP(H8333,Calendar!O:O,Calendar!N:N,,-1),""))</f>
        <v/>
      </c>
      <c r="AI8333" s="61" t="str">
        <f>IF(AND(AH8333&lt;&gt;"",E8333="Live"),_xlfn.XLOOKUP(_xlfn.TEXTJOIN(" vs ",,C8333:D8333),Calendar!G:G,Calendar!K:K),"")</f>
        <v/>
      </c>
      <c r="AJ8333" s="61" t="str">
        <f>IF(AND(K8333&lt;&gt;"Match of the Day",K8333&lt;&gt;"Match of the Day 2",K8333&lt;&gt;"Match of the Day Repeat"),"",1+MAX($AJ$10:AJ8332))</f>
        <v/>
      </c>
    </row>
    <row r="8334" spans="1:36" s="85" customFormat="1" x14ac:dyDescent="0.35">
      <c r="A8334"/>
      <c r="B8334" s="3"/>
      <c r="C8334" s="3"/>
      <c r="D8334" s="3"/>
      <c r="E8334" s="4"/>
      <c r="F8334" s="40"/>
      <c r="G8334" s="4"/>
      <c r="H8334" s="14"/>
      <c r="I8334" s="4"/>
      <c r="J8334" s="4"/>
      <c r="K8334" s="3"/>
      <c r="L8334"/>
      <c r="M8334"/>
      <c r="N8334" s="40"/>
      <c r="O8334" s="40"/>
      <c r="P8334" s="40"/>
      <c r="Q8334" s="88"/>
      <c r="R8334"/>
      <c r="S8334"/>
      <c r="T8334" s="15"/>
      <c r="U8334" s="15"/>
      <c r="V8334"/>
      <c r="W8334"/>
      <c r="X8334" s="15"/>
      <c r="Y8334" s="15"/>
      <c r="Z8334"/>
      <c r="AA8334"/>
      <c r="AB8334" s="89"/>
      <c r="AC8334"/>
      <c r="AD8334"/>
      <c r="AE8334"/>
      <c r="AF8334"/>
      <c r="AG8334"/>
      <c r="AH8334" s="16" t="str">
        <f>IF(AND(B8334="Premier League",E8334="Live"),_xlfn.XLOOKUP(_xlfn.TEXTJOIN(" vs ",,C8334:D8334),Calendar!G:G,Calendar!B:B),IF(AND(B8334="Premier League",E8334="Highlights"),_xlfn.XLOOKUP(H8334,Calendar!O:O,Calendar!N:N,,-1),""))</f>
        <v/>
      </c>
      <c r="AI8334" s="61" t="str">
        <f>IF(AND(AH8334&lt;&gt;"",E8334="Live"),_xlfn.XLOOKUP(_xlfn.TEXTJOIN(" vs ",,C8334:D8334),Calendar!G:G,Calendar!K:K),"")</f>
        <v/>
      </c>
      <c r="AJ8334" s="61" t="str">
        <f>IF(AND(K8334&lt;&gt;"Match of the Day",K8334&lt;&gt;"Match of the Day 2",K8334&lt;&gt;"Match of the Day Repeat"),"",1+MAX($AJ$10:AJ8333))</f>
        <v/>
      </c>
    </row>
    <row r="8335" spans="1:36" s="85" customFormat="1" x14ac:dyDescent="0.35">
      <c r="A8335"/>
      <c r="B8335" s="3"/>
      <c r="C8335" s="3"/>
      <c r="D8335" s="3"/>
      <c r="E8335" s="4"/>
      <c r="F8335" s="40"/>
      <c r="G8335" s="4"/>
      <c r="H8335" s="14"/>
      <c r="I8335" s="4"/>
      <c r="J8335" s="4"/>
      <c r="K8335" s="3"/>
      <c r="L8335"/>
      <c r="M8335"/>
      <c r="N8335" s="40"/>
      <c r="O8335" s="40"/>
      <c r="P8335" s="40"/>
      <c r="Q8335" s="88"/>
      <c r="R8335"/>
      <c r="S8335"/>
      <c r="T8335" s="15"/>
      <c r="U8335" s="15"/>
      <c r="V8335"/>
      <c r="W8335"/>
      <c r="X8335" s="15"/>
      <c r="Y8335" s="15"/>
      <c r="Z8335"/>
      <c r="AA8335"/>
      <c r="AB8335" s="89"/>
      <c r="AC8335"/>
      <c r="AD8335"/>
      <c r="AE8335"/>
      <c r="AF8335"/>
      <c r="AG8335"/>
      <c r="AH8335" s="16" t="str">
        <f>IF(AND(B8335="Premier League",E8335="Live"),_xlfn.XLOOKUP(_xlfn.TEXTJOIN(" vs ",,C8335:D8335),Calendar!G:G,Calendar!B:B),IF(AND(B8335="Premier League",E8335="Highlights"),_xlfn.XLOOKUP(H8335,Calendar!O:O,Calendar!N:N,,-1),""))</f>
        <v/>
      </c>
      <c r="AI8335" s="61" t="str">
        <f>IF(AND(AH8335&lt;&gt;"",E8335="Live"),_xlfn.XLOOKUP(_xlfn.TEXTJOIN(" vs ",,C8335:D8335),Calendar!G:G,Calendar!K:K),"")</f>
        <v/>
      </c>
      <c r="AJ8335" s="61" t="str">
        <f>IF(AND(K8335&lt;&gt;"Match of the Day",K8335&lt;&gt;"Match of the Day 2",K8335&lt;&gt;"Match of the Day Repeat"),"",1+MAX($AJ$10:AJ8334))</f>
        <v/>
      </c>
    </row>
    <row r="8336" spans="1:36" s="85" customFormat="1" x14ac:dyDescent="0.35">
      <c r="A8336"/>
      <c r="B8336" s="3"/>
      <c r="C8336" s="3"/>
      <c r="D8336" s="3"/>
      <c r="E8336" s="4"/>
      <c r="F8336" s="40"/>
      <c r="G8336" s="4"/>
      <c r="H8336" s="14"/>
      <c r="I8336" s="4"/>
      <c r="J8336" s="4"/>
      <c r="K8336" s="3"/>
      <c r="L8336"/>
      <c r="M8336"/>
      <c r="N8336" s="40"/>
      <c r="O8336" s="40"/>
      <c r="P8336" s="40"/>
      <c r="Q8336" s="88"/>
      <c r="R8336"/>
      <c r="S8336"/>
      <c r="T8336" s="15"/>
      <c r="U8336" s="15"/>
      <c r="V8336"/>
      <c r="W8336"/>
      <c r="X8336" s="15"/>
      <c r="Y8336" s="15"/>
      <c r="Z8336"/>
      <c r="AA8336"/>
      <c r="AB8336" s="89"/>
      <c r="AC8336"/>
      <c r="AD8336"/>
      <c r="AE8336"/>
      <c r="AF8336"/>
      <c r="AG8336"/>
      <c r="AH8336" s="16" t="str">
        <f>IF(AND(B8336="Premier League",E8336="Live"),_xlfn.XLOOKUP(_xlfn.TEXTJOIN(" vs ",,C8336:D8336),Calendar!G:G,Calendar!B:B),IF(AND(B8336="Premier League",E8336="Highlights"),_xlfn.XLOOKUP(H8336,Calendar!O:O,Calendar!N:N,,-1),""))</f>
        <v/>
      </c>
      <c r="AI8336" s="61" t="str">
        <f>IF(AND(AH8336&lt;&gt;"",E8336="Live"),_xlfn.XLOOKUP(_xlfn.TEXTJOIN(" vs ",,C8336:D8336),Calendar!G:G,Calendar!K:K),"")</f>
        <v/>
      </c>
      <c r="AJ8336" s="61" t="str">
        <f>IF(AND(K8336&lt;&gt;"Match of the Day",K8336&lt;&gt;"Match of the Day 2",K8336&lt;&gt;"Match of the Day Repeat"),"",1+MAX($AJ$10:AJ8335))</f>
        <v/>
      </c>
    </row>
    <row r="8337" spans="1:36" s="85" customFormat="1" x14ac:dyDescent="0.35">
      <c r="A8337"/>
      <c r="B8337" s="3"/>
      <c r="C8337" s="3"/>
      <c r="D8337" s="3"/>
      <c r="E8337" s="4"/>
      <c r="F8337" s="40"/>
      <c r="G8337" s="4"/>
      <c r="H8337" s="14"/>
      <c r="I8337" s="4"/>
      <c r="J8337" s="4"/>
      <c r="K8337" s="3"/>
      <c r="L8337"/>
      <c r="M8337"/>
      <c r="N8337" s="40"/>
      <c r="O8337" s="40"/>
      <c r="P8337" s="40"/>
      <c r="Q8337" s="88"/>
      <c r="R8337"/>
      <c r="S8337"/>
      <c r="T8337" s="15"/>
      <c r="U8337" s="15"/>
      <c r="V8337"/>
      <c r="W8337"/>
      <c r="X8337" s="15"/>
      <c r="Y8337" s="15"/>
      <c r="Z8337"/>
      <c r="AA8337"/>
      <c r="AB8337" s="89"/>
      <c r="AC8337"/>
      <c r="AD8337"/>
      <c r="AE8337"/>
      <c r="AF8337"/>
      <c r="AG8337"/>
      <c r="AH8337" s="16" t="str">
        <f>IF(AND(B8337="Premier League",E8337="Live"),_xlfn.XLOOKUP(_xlfn.TEXTJOIN(" vs ",,C8337:D8337),Calendar!G:G,Calendar!B:B),IF(AND(B8337="Premier League",E8337="Highlights"),_xlfn.XLOOKUP(H8337,Calendar!O:O,Calendar!N:N,,-1),""))</f>
        <v/>
      </c>
      <c r="AI8337" s="61" t="str">
        <f>IF(AND(AH8337&lt;&gt;"",E8337="Live"),_xlfn.XLOOKUP(_xlfn.TEXTJOIN(" vs ",,C8337:D8337),Calendar!G:G,Calendar!K:K),"")</f>
        <v/>
      </c>
      <c r="AJ8337" s="61" t="str">
        <f>IF(AND(K8337&lt;&gt;"Match of the Day",K8337&lt;&gt;"Match of the Day 2",K8337&lt;&gt;"Match of the Day Repeat"),"",1+MAX($AJ$10:AJ8336))</f>
        <v/>
      </c>
    </row>
    <row r="8338" spans="1:36" s="85" customFormat="1" x14ac:dyDescent="0.35">
      <c r="A8338"/>
      <c r="B8338" s="3"/>
      <c r="C8338" s="3"/>
      <c r="D8338" s="3"/>
      <c r="E8338" s="4"/>
      <c r="F8338" s="40"/>
      <c r="G8338" s="4"/>
      <c r="H8338" s="14"/>
      <c r="I8338" s="4"/>
      <c r="J8338" s="4"/>
      <c r="K8338" s="3"/>
      <c r="L8338"/>
      <c r="M8338"/>
      <c r="N8338" s="40"/>
      <c r="O8338" s="40"/>
      <c r="P8338" s="40"/>
      <c r="Q8338" s="88"/>
      <c r="R8338"/>
      <c r="S8338"/>
      <c r="T8338" s="15"/>
      <c r="U8338" s="15"/>
      <c r="V8338"/>
      <c r="W8338"/>
      <c r="X8338" s="15"/>
      <c r="Y8338" s="15"/>
      <c r="Z8338"/>
      <c r="AA8338"/>
      <c r="AB8338" s="89"/>
      <c r="AC8338"/>
      <c r="AD8338"/>
      <c r="AE8338"/>
      <c r="AF8338"/>
      <c r="AG8338"/>
      <c r="AH8338" s="16" t="str">
        <f>IF(AND(B8338="Premier League",E8338="Live"),_xlfn.XLOOKUP(_xlfn.TEXTJOIN(" vs ",,C8338:D8338),Calendar!G:G,Calendar!B:B),IF(AND(B8338="Premier League",E8338="Highlights"),_xlfn.XLOOKUP(H8338,Calendar!O:O,Calendar!N:N,,-1),""))</f>
        <v/>
      </c>
      <c r="AI8338" s="61" t="str">
        <f>IF(AND(AH8338&lt;&gt;"",E8338="Live"),_xlfn.XLOOKUP(_xlfn.TEXTJOIN(" vs ",,C8338:D8338),Calendar!G:G,Calendar!K:K),"")</f>
        <v/>
      </c>
      <c r="AJ8338" s="61" t="str">
        <f>IF(AND(K8338&lt;&gt;"Match of the Day",K8338&lt;&gt;"Match of the Day 2",K8338&lt;&gt;"Match of the Day Repeat"),"",1+MAX($AJ$10:AJ8337))</f>
        <v/>
      </c>
    </row>
    <row r="8339" spans="1:36" s="85" customFormat="1" x14ac:dyDescent="0.35">
      <c r="A8339"/>
      <c r="B8339" s="3"/>
      <c r="C8339" s="3"/>
      <c r="D8339" s="3"/>
      <c r="E8339" s="4"/>
      <c r="F8339" s="40"/>
      <c r="G8339" s="4"/>
      <c r="H8339" s="14"/>
      <c r="I8339" s="4"/>
      <c r="J8339" s="4"/>
      <c r="K8339" s="3"/>
      <c r="L8339"/>
      <c r="M8339"/>
      <c r="N8339" s="40"/>
      <c r="O8339" s="40"/>
      <c r="P8339" s="40"/>
      <c r="Q8339" s="88"/>
      <c r="R8339"/>
      <c r="S8339"/>
      <c r="T8339" s="15"/>
      <c r="U8339" s="15"/>
      <c r="V8339"/>
      <c r="W8339"/>
      <c r="X8339" s="15"/>
      <c r="Y8339" s="15"/>
      <c r="Z8339"/>
      <c r="AA8339"/>
      <c r="AB8339" s="89"/>
      <c r="AC8339"/>
      <c r="AD8339"/>
      <c r="AE8339"/>
      <c r="AF8339"/>
      <c r="AG8339"/>
      <c r="AH8339" s="16" t="str">
        <f>IF(AND(B8339="Premier League",E8339="Live"),_xlfn.XLOOKUP(_xlfn.TEXTJOIN(" vs ",,C8339:D8339),Calendar!G:G,Calendar!B:B),IF(AND(B8339="Premier League",E8339="Highlights"),_xlfn.XLOOKUP(H8339,Calendar!O:O,Calendar!N:N,,-1),""))</f>
        <v/>
      </c>
      <c r="AI8339" s="61" t="str">
        <f>IF(AND(AH8339&lt;&gt;"",E8339="Live"),_xlfn.XLOOKUP(_xlfn.TEXTJOIN(" vs ",,C8339:D8339),Calendar!G:G,Calendar!K:K),"")</f>
        <v/>
      </c>
      <c r="AJ8339" s="61" t="str">
        <f>IF(AND(K8339&lt;&gt;"Match of the Day",K8339&lt;&gt;"Match of the Day 2",K8339&lt;&gt;"Match of the Day Repeat"),"",1+MAX($AJ$10:AJ8338))</f>
        <v/>
      </c>
    </row>
    <row r="8340" spans="1:36" s="85" customFormat="1" x14ac:dyDescent="0.35">
      <c r="A8340"/>
      <c r="B8340" s="3"/>
      <c r="C8340" s="3"/>
      <c r="D8340" s="3"/>
      <c r="E8340" s="4"/>
      <c r="F8340" s="40"/>
      <c r="G8340" s="4"/>
      <c r="H8340" s="14"/>
      <c r="I8340" s="4"/>
      <c r="J8340" s="4"/>
      <c r="K8340" s="3"/>
      <c r="L8340"/>
      <c r="M8340"/>
      <c r="N8340" s="40"/>
      <c r="O8340" s="40"/>
      <c r="P8340" s="40"/>
      <c r="Q8340" s="88"/>
      <c r="R8340"/>
      <c r="S8340"/>
      <c r="T8340" s="15"/>
      <c r="U8340" s="15"/>
      <c r="V8340"/>
      <c r="W8340"/>
      <c r="X8340" s="15"/>
      <c r="Y8340" s="15"/>
      <c r="Z8340"/>
      <c r="AA8340"/>
      <c r="AB8340" s="89"/>
      <c r="AC8340"/>
      <c r="AD8340"/>
      <c r="AE8340"/>
      <c r="AF8340"/>
      <c r="AG8340"/>
      <c r="AH8340" s="16" t="str">
        <f>IF(AND(B8340="Premier League",E8340="Live"),_xlfn.XLOOKUP(_xlfn.TEXTJOIN(" vs ",,C8340:D8340),Calendar!G:G,Calendar!B:B),IF(AND(B8340="Premier League",E8340="Highlights"),_xlfn.XLOOKUP(H8340,Calendar!O:O,Calendar!N:N,,-1),""))</f>
        <v/>
      </c>
      <c r="AI8340" s="61" t="str">
        <f>IF(AND(AH8340&lt;&gt;"",E8340="Live"),_xlfn.XLOOKUP(_xlfn.TEXTJOIN(" vs ",,C8340:D8340),Calendar!G:G,Calendar!K:K),"")</f>
        <v/>
      </c>
      <c r="AJ8340" s="61" t="str">
        <f>IF(AND(K8340&lt;&gt;"Match of the Day",K8340&lt;&gt;"Match of the Day 2",K8340&lt;&gt;"Match of the Day Repeat"),"",1+MAX($AJ$10:AJ8339))</f>
        <v/>
      </c>
    </row>
    <row r="8341" spans="1:36" s="85" customFormat="1" x14ac:dyDescent="0.35">
      <c r="A8341"/>
      <c r="B8341" s="3"/>
      <c r="C8341" s="3"/>
      <c r="D8341" s="3"/>
      <c r="E8341" s="4"/>
      <c r="F8341" s="40"/>
      <c r="G8341" s="4"/>
      <c r="H8341" s="14"/>
      <c r="I8341" s="4"/>
      <c r="J8341" s="4"/>
      <c r="K8341" s="3"/>
      <c r="L8341"/>
      <c r="M8341"/>
      <c r="N8341" s="40"/>
      <c r="O8341" s="40"/>
      <c r="P8341" s="40"/>
      <c r="Q8341" s="88"/>
      <c r="R8341"/>
      <c r="S8341"/>
      <c r="T8341" s="15"/>
      <c r="U8341" s="15"/>
      <c r="V8341"/>
      <c r="W8341"/>
      <c r="X8341" s="15"/>
      <c r="Y8341" s="15"/>
      <c r="Z8341"/>
      <c r="AA8341"/>
      <c r="AB8341" s="89"/>
      <c r="AC8341"/>
      <c r="AD8341"/>
      <c r="AE8341"/>
      <c r="AF8341"/>
      <c r="AG8341"/>
      <c r="AH8341" s="16" t="str">
        <f>IF(AND(B8341="Premier League",E8341="Live"),_xlfn.XLOOKUP(_xlfn.TEXTJOIN(" vs ",,C8341:D8341),Calendar!G:G,Calendar!B:B),IF(AND(B8341="Premier League",E8341="Highlights"),_xlfn.XLOOKUP(H8341,Calendar!O:O,Calendar!N:N,,-1),""))</f>
        <v/>
      </c>
      <c r="AI8341" s="61" t="str">
        <f>IF(AND(AH8341&lt;&gt;"",E8341="Live"),_xlfn.XLOOKUP(_xlfn.TEXTJOIN(" vs ",,C8341:D8341),Calendar!G:G,Calendar!K:K),"")</f>
        <v/>
      </c>
      <c r="AJ8341" s="61" t="str">
        <f>IF(AND(K8341&lt;&gt;"Match of the Day",K8341&lt;&gt;"Match of the Day 2",K8341&lt;&gt;"Match of the Day Repeat"),"",1+MAX($AJ$10:AJ8340))</f>
        <v/>
      </c>
    </row>
    <row r="8342" spans="1:36" s="85" customFormat="1" x14ac:dyDescent="0.35">
      <c r="A8342"/>
      <c r="B8342" s="3"/>
      <c r="C8342" s="3"/>
      <c r="D8342" s="3"/>
      <c r="E8342" s="4"/>
      <c r="F8342" s="40"/>
      <c r="G8342" s="4"/>
      <c r="H8342" s="14"/>
      <c r="I8342" s="4"/>
      <c r="J8342" s="4"/>
      <c r="K8342" s="3"/>
      <c r="L8342"/>
      <c r="M8342"/>
      <c r="N8342" s="40"/>
      <c r="O8342" s="40"/>
      <c r="P8342" s="40"/>
      <c r="Q8342" s="88"/>
      <c r="R8342"/>
      <c r="S8342"/>
      <c r="T8342" s="15"/>
      <c r="U8342" s="15"/>
      <c r="V8342"/>
      <c r="W8342"/>
      <c r="X8342" s="15"/>
      <c r="Y8342" s="15"/>
      <c r="Z8342"/>
      <c r="AA8342"/>
      <c r="AB8342" s="89"/>
      <c r="AC8342"/>
      <c r="AD8342"/>
      <c r="AE8342"/>
      <c r="AF8342"/>
      <c r="AG8342"/>
      <c r="AH8342" s="16" t="str">
        <f>IF(AND(B8342="Premier League",E8342="Live"),_xlfn.XLOOKUP(_xlfn.TEXTJOIN(" vs ",,C8342:D8342),Calendar!G:G,Calendar!B:B),IF(AND(B8342="Premier League",E8342="Highlights"),_xlfn.XLOOKUP(H8342,Calendar!O:O,Calendar!N:N,,-1),""))</f>
        <v/>
      </c>
      <c r="AI8342" s="61" t="str">
        <f>IF(AND(AH8342&lt;&gt;"",E8342="Live"),_xlfn.XLOOKUP(_xlfn.TEXTJOIN(" vs ",,C8342:D8342),Calendar!G:G,Calendar!K:K),"")</f>
        <v/>
      </c>
      <c r="AJ8342" s="61" t="str">
        <f>IF(AND(K8342&lt;&gt;"Match of the Day",K8342&lt;&gt;"Match of the Day 2",K8342&lt;&gt;"Match of the Day Repeat"),"",1+MAX($AJ$10:AJ8341))</f>
        <v/>
      </c>
    </row>
    <row r="8343" spans="1:36" s="85" customFormat="1" x14ac:dyDescent="0.35">
      <c r="A8343"/>
      <c r="B8343" s="3"/>
      <c r="C8343" s="3"/>
      <c r="D8343" s="3"/>
      <c r="E8343" s="4"/>
      <c r="F8343" s="40"/>
      <c r="G8343" s="4"/>
      <c r="H8343" s="14"/>
      <c r="I8343" s="4"/>
      <c r="J8343" s="4"/>
      <c r="K8343" s="3"/>
      <c r="L8343"/>
      <c r="M8343"/>
      <c r="N8343" s="40"/>
      <c r="O8343" s="40"/>
      <c r="P8343" s="40"/>
      <c r="Q8343" s="88"/>
      <c r="R8343"/>
      <c r="S8343"/>
      <c r="T8343" s="15"/>
      <c r="U8343" s="15"/>
      <c r="V8343"/>
      <c r="W8343"/>
      <c r="X8343" s="15"/>
      <c r="Y8343" s="15"/>
      <c r="Z8343"/>
      <c r="AA8343"/>
      <c r="AB8343" s="89"/>
      <c r="AC8343"/>
      <c r="AD8343"/>
      <c r="AE8343"/>
      <c r="AF8343"/>
      <c r="AG8343"/>
      <c r="AH8343" s="16" t="str">
        <f>IF(AND(B8343="Premier League",E8343="Live"),_xlfn.XLOOKUP(_xlfn.TEXTJOIN(" vs ",,C8343:D8343),Calendar!G:G,Calendar!B:B),IF(AND(B8343="Premier League",E8343="Highlights"),_xlfn.XLOOKUP(H8343,Calendar!O:O,Calendar!N:N,,-1),""))</f>
        <v/>
      </c>
      <c r="AI8343" s="61" t="str">
        <f>IF(AND(AH8343&lt;&gt;"",E8343="Live"),_xlfn.XLOOKUP(_xlfn.TEXTJOIN(" vs ",,C8343:D8343),Calendar!G:G,Calendar!K:K),"")</f>
        <v/>
      </c>
      <c r="AJ8343" s="61" t="str">
        <f>IF(AND(K8343&lt;&gt;"Match of the Day",K8343&lt;&gt;"Match of the Day 2",K8343&lt;&gt;"Match of the Day Repeat"),"",1+MAX($AJ$10:AJ8342))</f>
        <v/>
      </c>
    </row>
    <row r="8344" spans="1:36" s="85" customFormat="1" x14ac:dyDescent="0.35">
      <c r="A8344"/>
      <c r="B8344" s="3"/>
      <c r="C8344" s="3"/>
      <c r="D8344" s="3"/>
      <c r="E8344" s="4"/>
      <c r="F8344" s="40"/>
      <c r="G8344" s="4"/>
      <c r="H8344" s="14"/>
      <c r="I8344" s="4"/>
      <c r="J8344" s="4"/>
      <c r="K8344" s="3"/>
      <c r="L8344"/>
      <c r="M8344"/>
      <c r="N8344" s="40"/>
      <c r="O8344" s="40"/>
      <c r="P8344" s="40"/>
      <c r="Q8344" s="88"/>
      <c r="R8344"/>
      <c r="S8344"/>
      <c r="T8344" s="15"/>
      <c r="U8344" s="15"/>
      <c r="V8344"/>
      <c r="W8344"/>
      <c r="X8344" s="15"/>
      <c r="Y8344" s="15"/>
      <c r="Z8344"/>
      <c r="AA8344"/>
      <c r="AB8344" s="89"/>
      <c r="AC8344"/>
      <c r="AD8344"/>
      <c r="AE8344"/>
      <c r="AF8344"/>
      <c r="AG8344"/>
      <c r="AH8344" s="16" t="str">
        <f>IF(AND(B8344="Premier League",E8344="Live"),_xlfn.XLOOKUP(_xlfn.TEXTJOIN(" vs ",,C8344:D8344),Calendar!G:G,Calendar!B:B),IF(AND(B8344="Premier League",E8344="Highlights"),_xlfn.XLOOKUP(H8344,Calendar!O:O,Calendar!N:N,,-1),""))</f>
        <v/>
      </c>
      <c r="AI8344" s="61" t="str">
        <f>IF(AND(AH8344&lt;&gt;"",E8344="Live"),_xlfn.XLOOKUP(_xlfn.TEXTJOIN(" vs ",,C8344:D8344),Calendar!G:G,Calendar!K:K),"")</f>
        <v/>
      </c>
      <c r="AJ8344" s="61" t="str">
        <f>IF(AND(K8344&lt;&gt;"Match of the Day",K8344&lt;&gt;"Match of the Day 2",K8344&lt;&gt;"Match of the Day Repeat"),"",1+MAX($AJ$10:AJ8343))</f>
        <v/>
      </c>
    </row>
    <row r="8345" spans="1:36" s="85" customFormat="1" x14ac:dyDescent="0.35">
      <c r="A8345"/>
      <c r="B8345" s="3"/>
      <c r="C8345" s="3"/>
      <c r="D8345" s="3"/>
      <c r="E8345" s="4"/>
      <c r="F8345" s="40"/>
      <c r="G8345" s="4"/>
      <c r="H8345" s="14"/>
      <c r="I8345" s="4"/>
      <c r="J8345" s="4"/>
      <c r="K8345" s="3"/>
      <c r="L8345"/>
      <c r="M8345"/>
      <c r="N8345" s="40"/>
      <c r="O8345" s="40"/>
      <c r="P8345" s="40"/>
      <c r="Q8345" s="88"/>
      <c r="R8345"/>
      <c r="S8345"/>
      <c r="T8345" s="15"/>
      <c r="U8345" s="15"/>
      <c r="V8345"/>
      <c r="W8345"/>
      <c r="X8345" s="15"/>
      <c r="Y8345" s="15"/>
      <c r="Z8345"/>
      <c r="AA8345"/>
      <c r="AB8345" s="89"/>
      <c r="AC8345"/>
      <c r="AD8345"/>
      <c r="AE8345"/>
      <c r="AF8345"/>
      <c r="AG8345"/>
      <c r="AH8345" s="16" t="str">
        <f>IF(AND(B8345="Premier League",E8345="Live"),_xlfn.XLOOKUP(_xlfn.TEXTJOIN(" vs ",,C8345:D8345),Calendar!G:G,Calendar!B:B),IF(AND(B8345="Premier League",E8345="Highlights"),_xlfn.XLOOKUP(H8345,Calendar!O:O,Calendar!N:N,,-1),""))</f>
        <v/>
      </c>
      <c r="AI8345" s="61" t="str">
        <f>IF(AND(AH8345&lt;&gt;"",E8345="Live"),_xlfn.XLOOKUP(_xlfn.TEXTJOIN(" vs ",,C8345:D8345),Calendar!G:G,Calendar!K:K),"")</f>
        <v/>
      </c>
      <c r="AJ8345" s="61" t="str">
        <f>IF(AND(K8345&lt;&gt;"Match of the Day",K8345&lt;&gt;"Match of the Day 2",K8345&lt;&gt;"Match of the Day Repeat"),"",1+MAX($AJ$10:AJ8344))</f>
        <v/>
      </c>
    </row>
    <row r="8346" spans="1:36" s="85" customFormat="1" x14ac:dyDescent="0.35">
      <c r="A8346"/>
      <c r="B8346" s="3"/>
      <c r="C8346" s="3"/>
      <c r="D8346" s="3"/>
      <c r="E8346" s="4"/>
      <c r="F8346" s="40"/>
      <c r="G8346" s="4"/>
      <c r="H8346" s="14"/>
      <c r="I8346" s="4"/>
      <c r="J8346" s="4"/>
      <c r="K8346" s="3"/>
      <c r="L8346"/>
      <c r="M8346"/>
      <c r="N8346" s="40"/>
      <c r="O8346" s="40"/>
      <c r="P8346" s="40"/>
      <c r="Q8346" s="88"/>
      <c r="R8346"/>
      <c r="S8346"/>
      <c r="T8346" s="15"/>
      <c r="U8346" s="15"/>
      <c r="V8346"/>
      <c r="W8346"/>
      <c r="X8346" s="15"/>
      <c r="Y8346" s="15"/>
      <c r="Z8346"/>
      <c r="AA8346"/>
      <c r="AB8346" s="89"/>
      <c r="AC8346"/>
      <c r="AD8346"/>
      <c r="AE8346"/>
      <c r="AF8346"/>
      <c r="AG8346"/>
      <c r="AH8346" s="16" t="str">
        <f>IF(AND(B8346="Premier League",E8346="Live"),_xlfn.XLOOKUP(_xlfn.TEXTJOIN(" vs ",,C8346:D8346),Calendar!G:G,Calendar!B:B),IF(AND(B8346="Premier League",E8346="Highlights"),_xlfn.XLOOKUP(H8346,Calendar!O:O,Calendar!N:N,,-1),""))</f>
        <v/>
      </c>
      <c r="AI8346" s="61" t="str">
        <f>IF(AND(AH8346&lt;&gt;"",E8346="Live"),_xlfn.XLOOKUP(_xlfn.TEXTJOIN(" vs ",,C8346:D8346),Calendar!G:G,Calendar!K:K),"")</f>
        <v/>
      </c>
      <c r="AJ8346" s="61" t="str">
        <f>IF(AND(K8346&lt;&gt;"Match of the Day",K8346&lt;&gt;"Match of the Day 2",K8346&lt;&gt;"Match of the Day Repeat"),"",1+MAX($AJ$10:AJ8345))</f>
        <v/>
      </c>
    </row>
    <row r="8347" spans="1:36" s="85" customFormat="1" x14ac:dyDescent="0.35">
      <c r="A8347"/>
      <c r="B8347" s="3"/>
      <c r="C8347" s="3"/>
      <c r="D8347" s="3"/>
      <c r="E8347" s="4"/>
      <c r="F8347" s="40"/>
      <c r="G8347" s="4"/>
      <c r="H8347" s="14"/>
      <c r="I8347" s="4"/>
      <c r="J8347" s="4"/>
      <c r="K8347" s="3"/>
      <c r="L8347"/>
      <c r="M8347"/>
      <c r="N8347" s="40"/>
      <c r="O8347" s="40"/>
      <c r="P8347" s="40"/>
      <c r="Q8347" s="88"/>
      <c r="R8347"/>
      <c r="S8347"/>
      <c r="T8347" s="15"/>
      <c r="U8347" s="15"/>
      <c r="V8347"/>
      <c r="W8347"/>
      <c r="X8347" s="15"/>
      <c r="Y8347" s="15"/>
      <c r="Z8347"/>
      <c r="AA8347"/>
      <c r="AB8347" s="89"/>
      <c r="AC8347"/>
      <c r="AD8347"/>
      <c r="AE8347"/>
      <c r="AF8347"/>
      <c r="AG8347"/>
      <c r="AH8347" s="16" t="str">
        <f>IF(AND(B8347="Premier League",E8347="Live"),_xlfn.XLOOKUP(_xlfn.TEXTJOIN(" vs ",,C8347:D8347),Calendar!G:G,Calendar!B:B),IF(AND(B8347="Premier League",E8347="Highlights"),_xlfn.XLOOKUP(H8347,Calendar!O:O,Calendar!N:N,,-1),""))</f>
        <v/>
      </c>
      <c r="AI8347" s="61" t="str">
        <f>IF(AND(AH8347&lt;&gt;"",E8347="Live"),_xlfn.XLOOKUP(_xlfn.TEXTJOIN(" vs ",,C8347:D8347),Calendar!G:G,Calendar!K:K),"")</f>
        <v/>
      </c>
      <c r="AJ8347" s="61" t="str">
        <f>IF(AND(K8347&lt;&gt;"Match of the Day",K8347&lt;&gt;"Match of the Day 2",K8347&lt;&gt;"Match of the Day Repeat"),"",1+MAX($AJ$10:AJ8346))</f>
        <v/>
      </c>
    </row>
    <row r="8348" spans="1:36" s="85" customFormat="1" x14ac:dyDescent="0.35">
      <c r="A8348"/>
      <c r="B8348" s="3"/>
      <c r="C8348" s="3"/>
      <c r="D8348" s="3"/>
      <c r="E8348" s="4"/>
      <c r="F8348" s="40"/>
      <c r="G8348" s="4"/>
      <c r="H8348" s="14"/>
      <c r="I8348" s="4"/>
      <c r="J8348" s="4"/>
      <c r="K8348" s="3"/>
      <c r="L8348"/>
      <c r="M8348"/>
      <c r="N8348" s="40"/>
      <c r="O8348" s="40"/>
      <c r="P8348" s="40"/>
      <c r="Q8348" s="88"/>
      <c r="R8348"/>
      <c r="S8348"/>
      <c r="T8348" s="15"/>
      <c r="U8348" s="15"/>
      <c r="V8348"/>
      <c r="W8348"/>
      <c r="X8348" s="15"/>
      <c r="Y8348" s="15"/>
      <c r="Z8348"/>
      <c r="AA8348"/>
      <c r="AB8348" s="89"/>
      <c r="AC8348"/>
      <c r="AD8348"/>
      <c r="AE8348"/>
      <c r="AF8348"/>
      <c r="AG8348"/>
      <c r="AH8348" s="16" t="str">
        <f>IF(AND(B8348="Premier League",E8348="Live"),_xlfn.XLOOKUP(_xlfn.TEXTJOIN(" vs ",,C8348:D8348),Calendar!G:G,Calendar!B:B),IF(AND(B8348="Premier League",E8348="Highlights"),_xlfn.XLOOKUP(H8348,Calendar!O:O,Calendar!N:N,,-1),""))</f>
        <v/>
      </c>
      <c r="AI8348" s="61" t="str">
        <f>IF(AND(AH8348&lt;&gt;"",E8348="Live"),_xlfn.XLOOKUP(_xlfn.TEXTJOIN(" vs ",,C8348:D8348),Calendar!G:G,Calendar!K:K),"")</f>
        <v/>
      </c>
      <c r="AJ8348" s="61" t="str">
        <f>IF(AND(K8348&lt;&gt;"Match of the Day",K8348&lt;&gt;"Match of the Day 2",K8348&lt;&gt;"Match of the Day Repeat"),"",1+MAX($AJ$10:AJ8347))</f>
        <v/>
      </c>
    </row>
    <row r="8349" spans="1:36" s="85" customFormat="1" x14ac:dyDescent="0.35">
      <c r="A8349"/>
      <c r="B8349" s="3"/>
      <c r="C8349" s="3"/>
      <c r="D8349" s="3"/>
      <c r="E8349" s="4"/>
      <c r="F8349" s="40"/>
      <c r="G8349" s="4"/>
      <c r="H8349" s="14"/>
      <c r="I8349" s="4"/>
      <c r="J8349" s="4"/>
      <c r="K8349" s="3"/>
      <c r="L8349"/>
      <c r="M8349"/>
      <c r="N8349" s="40"/>
      <c r="O8349" s="40"/>
      <c r="P8349" s="40"/>
      <c r="Q8349" s="88"/>
      <c r="R8349"/>
      <c r="S8349"/>
      <c r="T8349" s="15"/>
      <c r="U8349" s="15"/>
      <c r="V8349"/>
      <c r="W8349"/>
      <c r="X8349" s="15"/>
      <c r="Y8349" s="15"/>
      <c r="Z8349"/>
      <c r="AA8349"/>
      <c r="AB8349" s="89"/>
      <c r="AC8349"/>
      <c r="AD8349"/>
      <c r="AE8349"/>
      <c r="AF8349"/>
      <c r="AG8349"/>
      <c r="AH8349" s="16" t="str">
        <f>IF(AND(B8349="Premier League",E8349="Live"),_xlfn.XLOOKUP(_xlfn.TEXTJOIN(" vs ",,C8349:D8349),Calendar!G:G,Calendar!B:B),IF(AND(B8349="Premier League",E8349="Highlights"),_xlfn.XLOOKUP(H8349,Calendar!O:O,Calendar!N:N,,-1),""))</f>
        <v/>
      </c>
      <c r="AI8349" s="61" t="str">
        <f>IF(AND(AH8349&lt;&gt;"",E8349="Live"),_xlfn.XLOOKUP(_xlfn.TEXTJOIN(" vs ",,C8349:D8349),Calendar!G:G,Calendar!K:K),"")</f>
        <v/>
      </c>
      <c r="AJ8349" s="61" t="str">
        <f>IF(AND(K8349&lt;&gt;"Match of the Day",K8349&lt;&gt;"Match of the Day 2",K8349&lt;&gt;"Match of the Day Repeat"),"",1+MAX($AJ$10:AJ8348))</f>
        <v/>
      </c>
    </row>
    <row r="8350" spans="1:36" s="85" customFormat="1" x14ac:dyDescent="0.35">
      <c r="A8350"/>
      <c r="B8350" s="3"/>
      <c r="C8350" s="3"/>
      <c r="D8350" s="3"/>
      <c r="E8350" s="4"/>
      <c r="F8350" s="40"/>
      <c r="G8350" s="4"/>
      <c r="H8350" s="14"/>
      <c r="I8350" s="4"/>
      <c r="J8350" s="4"/>
      <c r="K8350" s="3"/>
      <c r="L8350"/>
      <c r="M8350"/>
      <c r="N8350" s="40"/>
      <c r="O8350" s="40"/>
      <c r="P8350" s="40"/>
      <c r="Q8350" s="88"/>
      <c r="R8350"/>
      <c r="S8350"/>
      <c r="T8350" s="15"/>
      <c r="U8350" s="15"/>
      <c r="V8350"/>
      <c r="W8350"/>
      <c r="X8350" s="15"/>
      <c r="Y8350" s="15"/>
      <c r="Z8350"/>
      <c r="AA8350"/>
      <c r="AB8350" s="89"/>
      <c r="AC8350"/>
      <c r="AD8350"/>
      <c r="AE8350"/>
      <c r="AF8350"/>
      <c r="AG8350"/>
      <c r="AH8350" s="16" t="str">
        <f>IF(AND(B8350="Premier League",E8350="Live"),_xlfn.XLOOKUP(_xlfn.TEXTJOIN(" vs ",,C8350:D8350),Calendar!G:G,Calendar!B:B),IF(AND(B8350="Premier League",E8350="Highlights"),_xlfn.XLOOKUP(H8350,Calendar!O:O,Calendar!N:N,,-1),""))</f>
        <v/>
      </c>
      <c r="AI8350" s="61" t="str">
        <f>IF(AND(AH8350&lt;&gt;"",E8350="Live"),_xlfn.XLOOKUP(_xlfn.TEXTJOIN(" vs ",,C8350:D8350),Calendar!G:G,Calendar!K:K),"")</f>
        <v/>
      </c>
      <c r="AJ8350" s="61" t="str">
        <f>IF(AND(K8350&lt;&gt;"Match of the Day",K8350&lt;&gt;"Match of the Day 2",K8350&lt;&gt;"Match of the Day Repeat"),"",1+MAX($AJ$10:AJ8349))</f>
        <v/>
      </c>
    </row>
    <row r="8351" spans="1:36" s="85" customFormat="1" x14ac:dyDescent="0.35">
      <c r="A8351"/>
      <c r="B8351" s="3"/>
      <c r="C8351" s="3"/>
      <c r="D8351" s="3"/>
      <c r="E8351" s="4"/>
      <c r="F8351" s="40"/>
      <c r="G8351" s="4"/>
      <c r="H8351" s="14"/>
      <c r="I8351" s="4"/>
      <c r="J8351" s="4"/>
      <c r="K8351" s="3"/>
      <c r="L8351"/>
      <c r="M8351"/>
      <c r="N8351" s="40"/>
      <c r="O8351" s="40"/>
      <c r="P8351" s="40"/>
      <c r="Q8351" s="88"/>
      <c r="R8351"/>
      <c r="S8351"/>
      <c r="T8351" s="15"/>
      <c r="U8351" s="15"/>
      <c r="V8351"/>
      <c r="W8351"/>
      <c r="X8351" s="15"/>
      <c r="Y8351" s="15"/>
      <c r="Z8351"/>
      <c r="AA8351"/>
      <c r="AB8351" s="89"/>
      <c r="AC8351"/>
      <c r="AD8351"/>
      <c r="AE8351"/>
      <c r="AF8351"/>
      <c r="AG8351"/>
      <c r="AH8351" s="16" t="str">
        <f>IF(AND(B8351="Premier League",E8351="Live"),_xlfn.XLOOKUP(_xlfn.TEXTJOIN(" vs ",,C8351:D8351),Calendar!G:G,Calendar!B:B),IF(AND(B8351="Premier League",E8351="Highlights"),_xlfn.XLOOKUP(H8351,Calendar!O:O,Calendar!N:N,,-1),""))</f>
        <v/>
      </c>
      <c r="AI8351" s="61" t="str">
        <f>IF(AND(AH8351&lt;&gt;"",E8351="Live"),_xlfn.XLOOKUP(_xlfn.TEXTJOIN(" vs ",,C8351:D8351),Calendar!G:G,Calendar!K:K),"")</f>
        <v/>
      </c>
      <c r="AJ8351" s="61" t="str">
        <f>IF(AND(K8351&lt;&gt;"Match of the Day",K8351&lt;&gt;"Match of the Day 2",K8351&lt;&gt;"Match of the Day Repeat"),"",1+MAX($AJ$10:AJ8350))</f>
        <v/>
      </c>
    </row>
    <row r="8352" spans="1:36" s="85" customFormat="1" x14ac:dyDescent="0.35">
      <c r="A8352"/>
      <c r="B8352" s="3"/>
      <c r="C8352" s="3"/>
      <c r="D8352" s="3"/>
      <c r="E8352" s="4"/>
      <c r="F8352" s="40"/>
      <c r="G8352" s="4"/>
      <c r="H8352" s="14"/>
      <c r="I8352" s="4"/>
      <c r="J8352" s="4"/>
      <c r="K8352" s="3"/>
      <c r="L8352"/>
      <c r="M8352"/>
      <c r="N8352" s="40"/>
      <c r="O8352" s="40"/>
      <c r="P8352" s="40"/>
      <c r="Q8352" s="88"/>
      <c r="R8352"/>
      <c r="S8352"/>
      <c r="T8352" s="15"/>
      <c r="U8352" s="15"/>
      <c r="V8352"/>
      <c r="W8352"/>
      <c r="X8352" s="15"/>
      <c r="Y8352" s="15"/>
      <c r="Z8352"/>
      <c r="AA8352"/>
      <c r="AB8352" s="89"/>
      <c r="AC8352"/>
      <c r="AD8352"/>
      <c r="AE8352"/>
      <c r="AF8352"/>
      <c r="AG8352"/>
      <c r="AH8352" s="16" t="str">
        <f>IF(AND(B8352="Premier League",E8352="Live"),_xlfn.XLOOKUP(_xlfn.TEXTJOIN(" vs ",,C8352:D8352),Calendar!G:G,Calendar!B:B),IF(AND(B8352="Premier League",E8352="Highlights"),_xlfn.XLOOKUP(H8352,Calendar!O:O,Calendar!N:N,,-1),""))</f>
        <v/>
      </c>
      <c r="AI8352" s="61" t="str">
        <f>IF(AND(AH8352&lt;&gt;"",E8352="Live"),_xlfn.XLOOKUP(_xlfn.TEXTJOIN(" vs ",,C8352:D8352),Calendar!G:G,Calendar!K:K),"")</f>
        <v/>
      </c>
      <c r="AJ8352" s="61" t="str">
        <f>IF(AND(K8352&lt;&gt;"Match of the Day",K8352&lt;&gt;"Match of the Day 2",K8352&lt;&gt;"Match of the Day Repeat"),"",1+MAX($AJ$10:AJ8351))</f>
        <v/>
      </c>
    </row>
    <row r="8353" spans="1:36" s="85" customFormat="1" x14ac:dyDescent="0.35">
      <c r="A8353"/>
      <c r="B8353" s="3"/>
      <c r="C8353" s="3"/>
      <c r="D8353" s="3"/>
      <c r="E8353" s="4"/>
      <c r="F8353" s="40"/>
      <c r="G8353" s="4"/>
      <c r="H8353" s="14"/>
      <c r="I8353" s="4"/>
      <c r="J8353" s="4"/>
      <c r="K8353" s="3"/>
      <c r="L8353"/>
      <c r="M8353"/>
      <c r="N8353" s="40"/>
      <c r="O8353" s="40"/>
      <c r="P8353" s="40"/>
      <c r="Q8353" s="88"/>
      <c r="R8353"/>
      <c r="S8353"/>
      <c r="T8353" s="15"/>
      <c r="U8353" s="15"/>
      <c r="V8353"/>
      <c r="W8353"/>
      <c r="X8353" s="15"/>
      <c r="Y8353" s="15"/>
      <c r="Z8353"/>
      <c r="AA8353"/>
      <c r="AB8353" s="89"/>
      <c r="AC8353"/>
      <c r="AD8353"/>
      <c r="AE8353"/>
      <c r="AF8353"/>
      <c r="AG8353"/>
      <c r="AH8353" s="16" t="str">
        <f>IF(AND(B8353="Premier League",E8353="Live"),_xlfn.XLOOKUP(_xlfn.TEXTJOIN(" vs ",,C8353:D8353),Calendar!G:G,Calendar!B:B),IF(AND(B8353="Premier League",E8353="Highlights"),_xlfn.XLOOKUP(H8353,Calendar!O:O,Calendar!N:N,,-1),""))</f>
        <v/>
      </c>
      <c r="AI8353" s="61" t="str">
        <f>IF(AND(AH8353&lt;&gt;"",E8353="Live"),_xlfn.XLOOKUP(_xlfn.TEXTJOIN(" vs ",,C8353:D8353),Calendar!G:G,Calendar!K:K),"")</f>
        <v/>
      </c>
      <c r="AJ8353" s="61" t="str">
        <f>IF(AND(K8353&lt;&gt;"Match of the Day",K8353&lt;&gt;"Match of the Day 2",K8353&lt;&gt;"Match of the Day Repeat"),"",1+MAX($AJ$10:AJ8352))</f>
        <v/>
      </c>
    </row>
    <row r="8354" spans="1:36" s="85" customFormat="1" x14ac:dyDescent="0.35">
      <c r="A8354"/>
      <c r="B8354" s="3"/>
      <c r="C8354" s="3"/>
      <c r="D8354" s="3"/>
      <c r="E8354" s="4"/>
      <c r="F8354" s="40"/>
      <c r="G8354" s="4"/>
      <c r="H8354" s="14"/>
      <c r="I8354" s="4"/>
      <c r="J8354" s="4"/>
      <c r="K8354" s="3"/>
      <c r="L8354"/>
      <c r="M8354"/>
      <c r="N8354" s="40"/>
      <c r="O8354" s="40"/>
      <c r="P8354" s="40"/>
      <c r="Q8354" s="88"/>
      <c r="R8354"/>
      <c r="S8354"/>
      <c r="T8354" s="15"/>
      <c r="U8354" s="15"/>
      <c r="V8354"/>
      <c r="W8354"/>
      <c r="X8354" s="15"/>
      <c r="Y8354" s="15"/>
      <c r="Z8354"/>
      <c r="AA8354"/>
      <c r="AB8354" s="89"/>
      <c r="AC8354"/>
      <c r="AD8354"/>
      <c r="AE8354"/>
      <c r="AF8354"/>
      <c r="AG8354"/>
      <c r="AH8354" s="16" t="str">
        <f>IF(AND(B8354="Premier League",E8354="Live"),_xlfn.XLOOKUP(_xlfn.TEXTJOIN(" vs ",,C8354:D8354),Calendar!G:G,Calendar!B:B),IF(AND(B8354="Premier League",E8354="Highlights"),_xlfn.XLOOKUP(H8354,Calendar!O:O,Calendar!N:N,,-1),""))</f>
        <v/>
      </c>
      <c r="AI8354" s="61" t="str">
        <f>IF(AND(AH8354&lt;&gt;"",E8354="Live"),_xlfn.XLOOKUP(_xlfn.TEXTJOIN(" vs ",,C8354:D8354),Calendar!G:G,Calendar!K:K),"")</f>
        <v/>
      </c>
      <c r="AJ8354" s="61" t="str">
        <f>IF(AND(K8354&lt;&gt;"Match of the Day",K8354&lt;&gt;"Match of the Day 2",K8354&lt;&gt;"Match of the Day Repeat"),"",1+MAX($AJ$10:AJ8353))</f>
        <v/>
      </c>
    </row>
    <row r="8355" spans="1:36" s="85" customFormat="1" x14ac:dyDescent="0.35">
      <c r="A8355"/>
      <c r="B8355" s="3"/>
      <c r="C8355" s="3"/>
      <c r="D8355" s="3"/>
      <c r="E8355" s="4"/>
      <c r="F8355" s="40"/>
      <c r="G8355" s="4"/>
      <c r="H8355" s="14"/>
      <c r="I8355" s="4"/>
      <c r="J8355" s="4"/>
      <c r="K8355" s="3"/>
      <c r="L8355"/>
      <c r="M8355"/>
      <c r="N8355" s="40"/>
      <c r="O8355" s="40"/>
      <c r="P8355" s="40"/>
      <c r="Q8355" s="88"/>
      <c r="R8355"/>
      <c r="S8355"/>
      <c r="T8355" s="15"/>
      <c r="U8355" s="15"/>
      <c r="V8355"/>
      <c r="W8355"/>
      <c r="X8355" s="15"/>
      <c r="Y8355" s="15"/>
      <c r="Z8355"/>
      <c r="AA8355"/>
      <c r="AB8355" s="89"/>
      <c r="AC8355"/>
      <c r="AD8355"/>
      <c r="AE8355"/>
      <c r="AF8355"/>
      <c r="AG8355"/>
      <c r="AH8355" s="16" t="str">
        <f>IF(AND(B8355="Premier League",E8355="Live"),_xlfn.XLOOKUP(_xlfn.TEXTJOIN(" vs ",,C8355:D8355),Calendar!G:G,Calendar!B:B),IF(AND(B8355="Premier League",E8355="Highlights"),_xlfn.XLOOKUP(H8355,Calendar!O:O,Calendar!N:N,,-1),""))</f>
        <v/>
      </c>
      <c r="AI8355" s="61" t="str">
        <f>IF(AND(AH8355&lt;&gt;"",E8355="Live"),_xlfn.XLOOKUP(_xlfn.TEXTJOIN(" vs ",,C8355:D8355),Calendar!G:G,Calendar!K:K),"")</f>
        <v/>
      </c>
      <c r="AJ8355" s="61" t="str">
        <f>IF(AND(K8355&lt;&gt;"Match of the Day",K8355&lt;&gt;"Match of the Day 2",K8355&lt;&gt;"Match of the Day Repeat"),"",1+MAX($AJ$10:AJ8354))</f>
        <v/>
      </c>
    </row>
    <row r="8356" spans="1:36" s="85" customFormat="1" x14ac:dyDescent="0.35">
      <c r="A8356"/>
      <c r="B8356" s="3"/>
      <c r="C8356" s="3"/>
      <c r="D8356" s="3"/>
      <c r="E8356" s="4"/>
      <c r="F8356" s="40"/>
      <c r="G8356" s="4"/>
      <c r="H8356" s="14"/>
      <c r="I8356" s="4"/>
      <c r="J8356" s="4"/>
      <c r="K8356" s="3"/>
      <c r="L8356"/>
      <c r="M8356"/>
      <c r="N8356" s="40"/>
      <c r="O8356" s="40"/>
      <c r="P8356" s="40"/>
      <c r="Q8356" s="88"/>
      <c r="R8356"/>
      <c r="S8356"/>
      <c r="T8356" s="15"/>
      <c r="U8356" s="15"/>
      <c r="V8356"/>
      <c r="W8356"/>
      <c r="X8356" s="15"/>
      <c r="Y8356" s="15"/>
      <c r="Z8356"/>
      <c r="AA8356"/>
      <c r="AB8356" s="89"/>
      <c r="AC8356"/>
      <c r="AD8356"/>
      <c r="AE8356"/>
      <c r="AF8356"/>
      <c r="AG8356"/>
      <c r="AH8356" s="16" t="str">
        <f>IF(AND(B8356="Premier League",E8356="Live"),_xlfn.XLOOKUP(_xlfn.TEXTJOIN(" vs ",,C8356:D8356),Calendar!G:G,Calendar!B:B),IF(AND(B8356="Premier League",E8356="Highlights"),_xlfn.XLOOKUP(H8356,Calendar!O:O,Calendar!N:N,,-1),""))</f>
        <v/>
      </c>
      <c r="AI8356" s="61" t="str">
        <f>IF(AND(AH8356&lt;&gt;"",E8356="Live"),_xlfn.XLOOKUP(_xlfn.TEXTJOIN(" vs ",,C8356:D8356),Calendar!G:G,Calendar!K:K),"")</f>
        <v/>
      </c>
      <c r="AJ8356" s="61" t="str">
        <f>IF(AND(K8356&lt;&gt;"Match of the Day",K8356&lt;&gt;"Match of the Day 2",K8356&lt;&gt;"Match of the Day Repeat"),"",1+MAX($AJ$10:AJ8355))</f>
        <v/>
      </c>
    </row>
    <row r="8357" spans="1:36" s="85" customFormat="1" x14ac:dyDescent="0.35">
      <c r="A8357"/>
      <c r="B8357" s="3"/>
      <c r="C8357" s="3"/>
      <c r="D8357" s="3"/>
      <c r="E8357" s="4"/>
      <c r="F8357" s="40"/>
      <c r="G8357" s="4"/>
      <c r="H8357" s="14"/>
      <c r="I8357" s="4"/>
      <c r="J8357" s="4"/>
      <c r="K8357" s="3"/>
      <c r="L8357"/>
      <c r="M8357"/>
      <c r="N8357" s="40"/>
      <c r="O8357" s="40"/>
      <c r="P8357" s="40"/>
      <c r="Q8357" s="88"/>
      <c r="R8357"/>
      <c r="S8357"/>
      <c r="T8357" s="15"/>
      <c r="U8357" s="15"/>
      <c r="V8357"/>
      <c r="W8357"/>
      <c r="X8357" s="15"/>
      <c r="Y8357" s="15"/>
      <c r="Z8357"/>
      <c r="AA8357"/>
      <c r="AB8357" s="89"/>
      <c r="AC8357"/>
      <c r="AD8357"/>
      <c r="AE8357"/>
      <c r="AF8357"/>
      <c r="AG8357"/>
      <c r="AH8357" s="16" t="str">
        <f>IF(AND(B8357="Premier League",E8357="Live"),_xlfn.XLOOKUP(_xlfn.TEXTJOIN(" vs ",,C8357:D8357),Calendar!G:G,Calendar!B:B),IF(AND(B8357="Premier League",E8357="Highlights"),_xlfn.XLOOKUP(H8357,Calendar!O:O,Calendar!N:N,,-1),""))</f>
        <v/>
      </c>
      <c r="AI8357" s="61" t="str">
        <f>IF(AND(AH8357&lt;&gt;"",E8357="Live"),_xlfn.XLOOKUP(_xlfn.TEXTJOIN(" vs ",,C8357:D8357),Calendar!G:G,Calendar!K:K),"")</f>
        <v/>
      </c>
      <c r="AJ8357" s="61" t="str">
        <f>IF(AND(K8357&lt;&gt;"Match of the Day",K8357&lt;&gt;"Match of the Day 2",K8357&lt;&gt;"Match of the Day Repeat"),"",1+MAX($AJ$10:AJ8356))</f>
        <v/>
      </c>
    </row>
    <row r="8358" spans="1:36" s="85" customFormat="1" x14ac:dyDescent="0.35">
      <c r="A8358"/>
      <c r="B8358" s="3"/>
      <c r="C8358" s="3"/>
      <c r="D8358" s="3"/>
      <c r="E8358" s="4"/>
      <c r="F8358" s="40"/>
      <c r="G8358" s="4"/>
      <c r="H8358" s="14"/>
      <c r="I8358" s="4"/>
      <c r="J8358" s="4"/>
      <c r="K8358" s="3"/>
      <c r="L8358"/>
      <c r="M8358"/>
      <c r="N8358" s="40"/>
      <c r="O8358" s="40"/>
      <c r="P8358" s="40"/>
      <c r="Q8358" s="88"/>
      <c r="R8358"/>
      <c r="S8358"/>
      <c r="T8358" s="15"/>
      <c r="U8358" s="15"/>
      <c r="V8358"/>
      <c r="W8358"/>
      <c r="X8358" s="15"/>
      <c r="Y8358" s="15"/>
      <c r="Z8358"/>
      <c r="AA8358"/>
      <c r="AB8358" s="89"/>
      <c r="AC8358"/>
      <c r="AD8358"/>
      <c r="AE8358"/>
      <c r="AF8358"/>
      <c r="AG8358"/>
      <c r="AH8358" s="16" t="str">
        <f>IF(AND(B8358="Premier League",E8358="Live"),_xlfn.XLOOKUP(_xlfn.TEXTJOIN(" vs ",,C8358:D8358),Calendar!G:G,Calendar!B:B),IF(AND(B8358="Premier League",E8358="Highlights"),_xlfn.XLOOKUP(H8358,Calendar!O:O,Calendar!N:N,,-1),""))</f>
        <v/>
      </c>
      <c r="AI8358" s="61" t="str">
        <f>IF(AND(AH8358&lt;&gt;"",E8358="Live"),_xlfn.XLOOKUP(_xlfn.TEXTJOIN(" vs ",,C8358:D8358),Calendar!G:G,Calendar!K:K),"")</f>
        <v/>
      </c>
      <c r="AJ8358" s="61" t="str">
        <f>IF(AND(K8358&lt;&gt;"Match of the Day",K8358&lt;&gt;"Match of the Day 2",K8358&lt;&gt;"Match of the Day Repeat"),"",1+MAX($AJ$10:AJ8357))</f>
        <v/>
      </c>
    </row>
    <row r="8359" spans="1:36" s="85" customFormat="1" x14ac:dyDescent="0.35">
      <c r="A8359"/>
      <c r="B8359" s="3"/>
      <c r="C8359" s="3"/>
      <c r="D8359" s="3"/>
      <c r="E8359" s="4"/>
      <c r="F8359" s="40"/>
      <c r="G8359" s="4"/>
      <c r="H8359" s="14"/>
      <c r="I8359" s="4"/>
      <c r="J8359" s="4"/>
      <c r="K8359" s="3"/>
      <c r="L8359"/>
      <c r="M8359"/>
      <c r="N8359" s="40"/>
      <c r="O8359" s="40"/>
      <c r="P8359" s="40"/>
      <c r="Q8359" s="88"/>
      <c r="R8359"/>
      <c r="S8359"/>
      <c r="T8359" s="15"/>
      <c r="U8359" s="15"/>
      <c r="V8359"/>
      <c r="W8359"/>
      <c r="X8359" s="15"/>
      <c r="Y8359" s="15"/>
      <c r="Z8359"/>
      <c r="AA8359"/>
      <c r="AB8359" s="89"/>
      <c r="AC8359"/>
      <c r="AD8359"/>
      <c r="AE8359"/>
      <c r="AF8359"/>
      <c r="AG8359"/>
      <c r="AH8359" s="16" t="str">
        <f>IF(AND(B8359="Premier League",E8359="Live"),_xlfn.XLOOKUP(_xlfn.TEXTJOIN(" vs ",,C8359:D8359),Calendar!G:G,Calendar!B:B),IF(AND(B8359="Premier League",E8359="Highlights"),_xlfn.XLOOKUP(H8359,Calendar!O:O,Calendar!N:N,,-1),""))</f>
        <v/>
      </c>
      <c r="AI8359" s="61" t="str">
        <f>IF(AND(AH8359&lt;&gt;"",E8359="Live"),_xlfn.XLOOKUP(_xlfn.TEXTJOIN(" vs ",,C8359:D8359),Calendar!G:G,Calendar!K:K),"")</f>
        <v/>
      </c>
      <c r="AJ8359" s="61" t="str">
        <f>IF(AND(K8359&lt;&gt;"Match of the Day",K8359&lt;&gt;"Match of the Day 2",K8359&lt;&gt;"Match of the Day Repeat"),"",1+MAX($AJ$10:AJ8358))</f>
        <v/>
      </c>
    </row>
    <row r="8360" spans="1:36" s="85" customFormat="1" x14ac:dyDescent="0.35">
      <c r="A8360"/>
      <c r="B8360" s="3"/>
      <c r="C8360" s="3"/>
      <c r="D8360" s="3"/>
      <c r="E8360" s="4"/>
      <c r="F8360" s="40"/>
      <c r="G8360" s="4"/>
      <c r="H8360" s="14"/>
      <c r="I8360" s="4"/>
      <c r="J8360" s="4"/>
      <c r="K8360" s="3"/>
      <c r="L8360"/>
      <c r="M8360"/>
      <c r="N8360" s="40"/>
      <c r="O8360" s="40"/>
      <c r="P8360" s="40"/>
      <c r="Q8360" s="88"/>
      <c r="R8360"/>
      <c r="S8360"/>
      <c r="T8360" s="15"/>
      <c r="U8360" s="15"/>
      <c r="V8360"/>
      <c r="W8360"/>
      <c r="X8360" s="15"/>
      <c r="Y8360" s="15"/>
      <c r="Z8360"/>
      <c r="AA8360"/>
      <c r="AB8360" s="89"/>
      <c r="AC8360"/>
      <c r="AD8360"/>
      <c r="AE8360"/>
      <c r="AF8360"/>
      <c r="AG8360"/>
      <c r="AH8360" s="16" t="str">
        <f>IF(AND(B8360="Premier League",E8360="Live"),_xlfn.XLOOKUP(_xlfn.TEXTJOIN(" vs ",,C8360:D8360),Calendar!G:G,Calendar!B:B),IF(AND(B8360="Premier League",E8360="Highlights"),_xlfn.XLOOKUP(H8360,Calendar!O:O,Calendar!N:N,,-1),""))</f>
        <v/>
      </c>
      <c r="AI8360" s="61" t="str">
        <f>IF(AND(AH8360&lt;&gt;"",E8360="Live"),_xlfn.XLOOKUP(_xlfn.TEXTJOIN(" vs ",,C8360:D8360),Calendar!G:G,Calendar!K:K),"")</f>
        <v/>
      </c>
      <c r="AJ8360" s="61" t="str">
        <f>IF(AND(K8360&lt;&gt;"Match of the Day",K8360&lt;&gt;"Match of the Day 2",K8360&lt;&gt;"Match of the Day Repeat"),"",1+MAX($AJ$10:AJ8359))</f>
        <v/>
      </c>
    </row>
    <row r="8361" spans="1:36" s="85" customFormat="1" x14ac:dyDescent="0.35">
      <c r="A8361"/>
      <c r="B8361" s="3"/>
      <c r="C8361" s="3"/>
      <c r="D8361" s="3"/>
      <c r="E8361" s="4"/>
      <c r="F8361" s="40"/>
      <c r="G8361" s="4"/>
      <c r="H8361" s="14"/>
      <c r="I8361" s="4"/>
      <c r="J8361" s="4"/>
      <c r="K8361" s="3"/>
      <c r="L8361"/>
      <c r="M8361"/>
      <c r="N8361" s="40"/>
      <c r="O8361" s="40"/>
      <c r="P8361" s="40"/>
      <c r="Q8361" s="88"/>
      <c r="R8361"/>
      <c r="S8361"/>
      <c r="T8361" s="15"/>
      <c r="U8361" s="15"/>
      <c r="V8361"/>
      <c r="W8361"/>
      <c r="X8361" s="15"/>
      <c r="Y8361" s="15"/>
      <c r="Z8361"/>
      <c r="AA8361"/>
      <c r="AB8361" s="89"/>
      <c r="AC8361"/>
      <c r="AD8361"/>
      <c r="AE8361"/>
      <c r="AF8361"/>
      <c r="AG8361"/>
      <c r="AH8361" s="16" t="str">
        <f>IF(AND(B8361="Premier League",E8361="Live"),_xlfn.XLOOKUP(_xlfn.TEXTJOIN(" vs ",,C8361:D8361),Calendar!G:G,Calendar!B:B),IF(AND(B8361="Premier League",E8361="Highlights"),_xlfn.XLOOKUP(H8361,Calendar!O:O,Calendar!N:N,,-1),""))</f>
        <v/>
      </c>
      <c r="AI8361" s="61" t="str">
        <f>IF(AND(AH8361&lt;&gt;"",E8361="Live"),_xlfn.XLOOKUP(_xlfn.TEXTJOIN(" vs ",,C8361:D8361),Calendar!G:G,Calendar!K:K),"")</f>
        <v/>
      </c>
      <c r="AJ8361" s="61" t="str">
        <f>IF(AND(K8361&lt;&gt;"Match of the Day",K8361&lt;&gt;"Match of the Day 2",K8361&lt;&gt;"Match of the Day Repeat"),"",1+MAX($AJ$10:AJ8360))</f>
        <v/>
      </c>
    </row>
    <row r="8362" spans="1:36" s="85" customFormat="1" x14ac:dyDescent="0.35">
      <c r="A8362"/>
      <c r="B8362" s="3"/>
      <c r="C8362" s="3"/>
      <c r="D8362" s="3"/>
      <c r="E8362" s="4"/>
      <c r="F8362" s="40"/>
      <c r="G8362" s="4"/>
      <c r="H8362" s="14"/>
      <c r="I8362" s="4"/>
      <c r="J8362" s="4"/>
      <c r="K8362" s="3"/>
      <c r="L8362"/>
      <c r="M8362"/>
      <c r="N8362" s="40"/>
      <c r="O8362" s="40"/>
      <c r="P8362" s="40"/>
      <c r="Q8362" s="88"/>
      <c r="R8362"/>
      <c r="S8362"/>
      <c r="T8362" s="15"/>
      <c r="U8362" s="15"/>
      <c r="V8362"/>
      <c r="W8362"/>
      <c r="X8362" s="15"/>
      <c r="Y8362" s="15"/>
      <c r="Z8362"/>
      <c r="AA8362"/>
      <c r="AB8362" s="89"/>
      <c r="AC8362"/>
      <c r="AD8362"/>
      <c r="AE8362"/>
      <c r="AF8362"/>
      <c r="AG8362"/>
      <c r="AH8362" s="16" t="str">
        <f>IF(AND(B8362="Premier League",E8362="Live"),_xlfn.XLOOKUP(_xlfn.TEXTJOIN(" vs ",,C8362:D8362),Calendar!G:G,Calendar!B:B),IF(AND(B8362="Premier League",E8362="Highlights"),_xlfn.XLOOKUP(H8362,Calendar!O:O,Calendar!N:N,,-1),""))</f>
        <v/>
      </c>
      <c r="AI8362" s="61" t="str">
        <f>IF(AND(AH8362&lt;&gt;"",E8362="Live"),_xlfn.XLOOKUP(_xlfn.TEXTJOIN(" vs ",,C8362:D8362),Calendar!G:G,Calendar!K:K),"")</f>
        <v/>
      </c>
      <c r="AJ8362" s="61" t="str">
        <f>IF(AND(K8362&lt;&gt;"Match of the Day",K8362&lt;&gt;"Match of the Day 2",K8362&lt;&gt;"Match of the Day Repeat"),"",1+MAX($AJ$10:AJ8361))</f>
        <v/>
      </c>
    </row>
    <row r="8363" spans="1:36" s="85" customFormat="1" x14ac:dyDescent="0.35">
      <c r="A8363"/>
      <c r="B8363" s="3"/>
      <c r="C8363" s="3"/>
      <c r="D8363" s="3"/>
      <c r="E8363" s="4"/>
      <c r="F8363" s="40"/>
      <c r="G8363" s="4"/>
      <c r="H8363" s="14"/>
      <c r="I8363" s="4"/>
      <c r="J8363" s="4"/>
      <c r="K8363" s="3"/>
      <c r="L8363"/>
      <c r="M8363"/>
      <c r="N8363" s="40"/>
      <c r="O8363" s="40"/>
      <c r="P8363" s="40"/>
      <c r="Q8363" s="88"/>
      <c r="R8363"/>
      <c r="S8363"/>
      <c r="T8363" s="15"/>
      <c r="U8363" s="15"/>
      <c r="V8363"/>
      <c r="W8363"/>
      <c r="X8363" s="15"/>
      <c r="Y8363" s="15"/>
      <c r="Z8363"/>
      <c r="AA8363"/>
      <c r="AB8363" s="89"/>
      <c r="AC8363"/>
      <c r="AD8363"/>
      <c r="AE8363"/>
      <c r="AF8363"/>
      <c r="AG8363"/>
      <c r="AH8363" s="16" t="str">
        <f>IF(AND(B8363="Premier League",E8363="Live"),_xlfn.XLOOKUP(_xlfn.TEXTJOIN(" vs ",,C8363:D8363),Calendar!G:G,Calendar!B:B),IF(AND(B8363="Premier League",E8363="Highlights"),_xlfn.XLOOKUP(H8363,Calendar!O:O,Calendar!N:N,,-1),""))</f>
        <v/>
      </c>
      <c r="AI8363" s="61" t="str">
        <f>IF(AND(AH8363&lt;&gt;"",E8363="Live"),_xlfn.XLOOKUP(_xlfn.TEXTJOIN(" vs ",,C8363:D8363),Calendar!G:G,Calendar!K:K),"")</f>
        <v/>
      </c>
      <c r="AJ8363" s="61" t="str">
        <f>IF(AND(K8363&lt;&gt;"Match of the Day",K8363&lt;&gt;"Match of the Day 2",K8363&lt;&gt;"Match of the Day Repeat"),"",1+MAX($AJ$10:AJ8362))</f>
        <v/>
      </c>
    </row>
    <row r="8364" spans="1:36" s="85" customFormat="1" x14ac:dyDescent="0.35">
      <c r="A8364"/>
      <c r="B8364" s="3"/>
      <c r="C8364" s="3"/>
      <c r="D8364" s="3"/>
      <c r="E8364" s="4"/>
      <c r="F8364" s="40"/>
      <c r="G8364" s="4"/>
      <c r="H8364" s="14"/>
      <c r="I8364" s="4"/>
      <c r="J8364" s="4"/>
      <c r="K8364" s="3"/>
      <c r="L8364"/>
      <c r="M8364"/>
      <c r="N8364" s="40"/>
      <c r="O8364" s="40"/>
      <c r="P8364" s="40"/>
      <c r="Q8364" s="88"/>
      <c r="R8364"/>
      <c r="S8364"/>
      <c r="T8364" s="15"/>
      <c r="U8364" s="15"/>
      <c r="V8364"/>
      <c r="W8364"/>
      <c r="X8364" s="15"/>
      <c r="Y8364" s="15"/>
      <c r="Z8364"/>
      <c r="AA8364"/>
      <c r="AB8364" s="89"/>
      <c r="AC8364"/>
      <c r="AD8364"/>
      <c r="AE8364"/>
      <c r="AF8364"/>
      <c r="AG8364"/>
      <c r="AH8364" s="16" t="str">
        <f>IF(AND(B8364="Premier League",E8364="Live"),_xlfn.XLOOKUP(_xlfn.TEXTJOIN(" vs ",,C8364:D8364),Calendar!G:G,Calendar!B:B),IF(AND(B8364="Premier League",E8364="Highlights"),_xlfn.XLOOKUP(H8364,Calendar!O:O,Calendar!N:N,,-1),""))</f>
        <v/>
      </c>
      <c r="AI8364" s="61" t="str">
        <f>IF(AND(AH8364&lt;&gt;"",E8364="Live"),_xlfn.XLOOKUP(_xlfn.TEXTJOIN(" vs ",,C8364:D8364),Calendar!G:G,Calendar!K:K),"")</f>
        <v/>
      </c>
      <c r="AJ8364" s="61" t="str">
        <f>IF(AND(K8364&lt;&gt;"Match of the Day",K8364&lt;&gt;"Match of the Day 2",K8364&lt;&gt;"Match of the Day Repeat"),"",1+MAX($AJ$10:AJ8363))</f>
        <v/>
      </c>
    </row>
    <row r="8365" spans="1:36" s="85" customFormat="1" x14ac:dyDescent="0.35">
      <c r="A8365"/>
      <c r="B8365" s="3"/>
      <c r="C8365" s="3"/>
      <c r="D8365" s="3"/>
      <c r="E8365" s="4"/>
      <c r="F8365" s="40"/>
      <c r="G8365" s="4"/>
      <c r="H8365" s="14"/>
      <c r="I8365" s="4"/>
      <c r="J8365" s="4"/>
      <c r="K8365" s="3"/>
      <c r="L8365"/>
      <c r="M8365"/>
      <c r="N8365" s="40"/>
      <c r="O8365" s="40"/>
      <c r="P8365" s="40"/>
      <c r="Q8365" s="88"/>
      <c r="R8365"/>
      <c r="S8365"/>
      <c r="T8365" s="15"/>
      <c r="U8365" s="15"/>
      <c r="V8365"/>
      <c r="W8365"/>
      <c r="X8365" s="15"/>
      <c r="Y8365" s="15"/>
      <c r="Z8365"/>
      <c r="AA8365"/>
      <c r="AB8365" s="89"/>
      <c r="AC8365"/>
      <c r="AD8365"/>
      <c r="AE8365"/>
      <c r="AF8365"/>
      <c r="AG8365"/>
      <c r="AH8365" s="16" t="str">
        <f>IF(AND(B8365="Premier League",E8365="Live"),_xlfn.XLOOKUP(_xlfn.TEXTJOIN(" vs ",,C8365:D8365),Calendar!G:G,Calendar!B:B),IF(AND(B8365="Premier League",E8365="Highlights"),_xlfn.XLOOKUP(H8365,Calendar!O:O,Calendar!N:N,,-1),""))</f>
        <v/>
      </c>
      <c r="AI8365" s="61" t="str">
        <f>IF(AND(AH8365&lt;&gt;"",E8365="Live"),_xlfn.XLOOKUP(_xlfn.TEXTJOIN(" vs ",,C8365:D8365),Calendar!G:G,Calendar!K:K),"")</f>
        <v/>
      </c>
      <c r="AJ8365" s="61" t="str">
        <f>IF(AND(K8365&lt;&gt;"Match of the Day",K8365&lt;&gt;"Match of the Day 2",K8365&lt;&gt;"Match of the Day Repeat"),"",1+MAX($AJ$10:AJ8364))</f>
        <v/>
      </c>
    </row>
    <row r="8366" spans="1:36" s="85" customFormat="1" x14ac:dyDescent="0.35">
      <c r="A8366"/>
      <c r="B8366" s="3"/>
      <c r="C8366" s="3"/>
      <c r="D8366" s="3"/>
      <c r="E8366" s="4"/>
      <c r="F8366" s="40"/>
      <c r="G8366" s="4"/>
      <c r="H8366" s="14"/>
      <c r="I8366" s="4"/>
      <c r="J8366" s="4"/>
      <c r="K8366" s="3"/>
      <c r="L8366"/>
      <c r="M8366"/>
      <c r="N8366" s="40"/>
      <c r="O8366" s="40"/>
      <c r="P8366" s="40"/>
      <c r="Q8366" s="88"/>
      <c r="R8366"/>
      <c r="S8366"/>
      <c r="T8366" s="15"/>
      <c r="U8366" s="15"/>
      <c r="V8366"/>
      <c r="W8366"/>
      <c r="X8366" s="15"/>
      <c r="Y8366" s="15"/>
      <c r="Z8366"/>
      <c r="AA8366"/>
      <c r="AB8366" s="89"/>
      <c r="AC8366"/>
      <c r="AD8366"/>
      <c r="AE8366"/>
      <c r="AF8366"/>
      <c r="AG8366"/>
      <c r="AH8366" s="16" t="str">
        <f>IF(AND(B8366="Premier League",E8366="Live"),_xlfn.XLOOKUP(_xlfn.TEXTJOIN(" vs ",,C8366:D8366),Calendar!G:G,Calendar!B:B),IF(AND(B8366="Premier League",E8366="Highlights"),_xlfn.XLOOKUP(H8366,Calendar!O:O,Calendar!N:N,,-1),""))</f>
        <v/>
      </c>
      <c r="AI8366" s="61" t="str">
        <f>IF(AND(AH8366&lt;&gt;"",E8366="Live"),_xlfn.XLOOKUP(_xlfn.TEXTJOIN(" vs ",,C8366:D8366),Calendar!G:G,Calendar!K:K),"")</f>
        <v/>
      </c>
      <c r="AJ8366" s="61" t="str">
        <f>IF(AND(K8366&lt;&gt;"Match of the Day",K8366&lt;&gt;"Match of the Day 2",K8366&lt;&gt;"Match of the Day Repeat"),"",1+MAX($AJ$10:AJ8365))</f>
        <v/>
      </c>
    </row>
    <row r="8367" spans="1:36" s="85" customFormat="1" x14ac:dyDescent="0.35">
      <c r="A8367"/>
      <c r="B8367" s="3"/>
      <c r="C8367" s="3"/>
      <c r="D8367" s="3"/>
      <c r="E8367" s="4"/>
      <c r="F8367" s="40"/>
      <c r="G8367" s="4"/>
      <c r="H8367" s="14"/>
      <c r="I8367" s="4"/>
      <c r="J8367" s="4"/>
      <c r="K8367" s="3"/>
      <c r="L8367"/>
      <c r="M8367"/>
      <c r="N8367" s="40"/>
      <c r="O8367" s="40"/>
      <c r="P8367" s="40"/>
      <c r="Q8367" s="88"/>
      <c r="R8367"/>
      <c r="S8367"/>
      <c r="T8367" s="15"/>
      <c r="U8367" s="15"/>
      <c r="V8367"/>
      <c r="W8367"/>
      <c r="X8367" s="15"/>
      <c r="Y8367" s="15"/>
      <c r="Z8367"/>
      <c r="AA8367"/>
      <c r="AB8367" s="89"/>
      <c r="AC8367"/>
      <c r="AD8367"/>
      <c r="AE8367"/>
      <c r="AF8367"/>
      <c r="AG8367"/>
      <c r="AH8367" s="16" t="str">
        <f>IF(AND(B8367="Premier League",E8367="Live"),_xlfn.XLOOKUP(_xlfn.TEXTJOIN(" vs ",,C8367:D8367),Calendar!G:G,Calendar!B:B),IF(AND(B8367="Premier League",E8367="Highlights"),_xlfn.XLOOKUP(H8367,Calendar!O:O,Calendar!N:N,,-1),""))</f>
        <v/>
      </c>
      <c r="AI8367" s="61" t="str">
        <f>IF(AND(AH8367&lt;&gt;"",E8367="Live"),_xlfn.XLOOKUP(_xlfn.TEXTJOIN(" vs ",,C8367:D8367),Calendar!G:G,Calendar!K:K),"")</f>
        <v/>
      </c>
      <c r="AJ8367" s="61" t="str">
        <f>IF(AND(K8367&lt;&gt;"Match of the Day",K8367&lt;&gt;"Match of the Day 2",K8367&lt;&gt;"Match of the Day Repeat"),"",1+MAX($AJ$10:AJ8366))</f>
        <v/>
      </c>
    </row>
    <row r="8368" spans="1:36" s="85" customFormat="1" x14ac:dyDescent="0.35">
      <c r="A8368"/>
      <c r="B8368" s="3"/>
      <c r="C8368" s="3"/>
      <c r="D8368" s="3"/>
      <c r="E8368" s="4"/>
      <c r="F8368" s="40"/>
      <c r="G8368" s="4"/>
      <c r="H8368" s="14"/>
      <c r="I8368" s="4"/>
      <c r="J8368" s="4"/>
      <c r="K8368" s="3"/>
      <c r="L8368"/>
      <c r="M8368"/>
      <c r="N8368" s="40"/>
      <c r="O8368" s="40"/>
      <c r="P8368" s="40"/>
      <c r="Q8368" s="88"/>
      <c r="R8368"/>
      <c r="S8368"/>
      <c r="T8368" s="15"/>
      <c r="U8368" s="15"/>
      <c r="V8368"/>
      <c r="W8368"/>
      <c r="X8368" s="15"/>
      <c r="Y8368" s="15"/>
      <c r="Z8368"/>
      <c r="AA8368"/>
      <c r="AB8368" s="89"/>
      <c r="AC8368"/>
      <c r="AD8368"/>
      <c r="AE8368"/>
      <c r="AF8368"/>
      <c r="AG8368"/>
      <c r="AH8368" s="16" t="str">
        <f>IF(AND(B8368="Premier League",E8368="Live"),_xlfn.XLOOKUP(_xlfn.TEXTJOIN(" vs ",,C8368:D8368),Calendar!G:G,Calendar!B:B),IF(AND(B8368="Premier League",E8368="Highlights"),_xlfn.XLOOKUP(H8368,Calendar!O:O,Calendar!N:N,,-1),""))</f>
        <v/>
      </c>
      <c r="AI8368" s="61" t="str">
        <f>IF(AND(AH8368&lt;&gt;"",E8368="Live"),_xlfn.XLOOKUP(_xlfn.TEXTJOIN(" vs ",,C8368:D8368),Calendar!G:G,Calendar!K:K),"")</f>
        <v/>
      </c>
      <c r="AJ8368" s="61" t="str">
        <f>IF(AND(K8368&lt;&gt;"Match of the Day",K8368&lt;&gt;"Match of the Day 2",K8368&lt;&gt;"Match of the Day Repeat"),"",1+MAX($AJ$10:AJ8367))</f>
        <v/>
      </c>
    </row>
    <row r="8369" spans="1:36" s="85" customFormat="1" x14ac:dyDescent="0.35">
      <c r="A8369"/>
      <c r="B8369" s="3"/>
      <c r="C8369" s="3"/>
      <c r="D8369" s="3"/>
      <c r="E8369" s="4"/>
      <c r="F8369" s="40"/>
      <c r="G8369" s="4"/>
      <c r="H8369" s="14"/>
      <c r="I8369" s="4"/>
      <c r="J8369" s="4"/>
      <c r="K8369" s="3"/>
      <c r="L8369"/>
      <c r="M8369"/>
      <c r="N8369" s="40"/>
      <c r="O8369" s="40"/>
      <c r="P8369" s="40"/>
      <c r="Q8369" s="88"/>
      <c r="R8369"/>
      <c r="S8369"/>
      <c r="T8369" s="15"/>
      <c r="U8369" s="15"/>
      <c r="V8369"/>
      <c r="W8369"/>
      <c r="X8369" s="15"/>
      <c r="Y8369" s="15"/>
      <c r="Z8369"/>
      <c r="AA8369"/>
      <c r="AB8369" s="89"/>
      <c r="AC8369"/>
      <c r="AD8369"/>
      <c r="AE8369"/>
      <c r="AF8369"/>
      <c r="AG8369"/>
      <c r="AH8369" s="16" t="str">
        <f>IF(AND(B8369="Premier League",E8369="Live"),_xlfn.XLOOKUP(_xlfn.TEXTJOIN(" vs ",,C8369:D8369),Calendar!G:G,Calendar!B:B),IF(AND(B8369="Premier League",E8369="Highlights"),_xlfn.XLOOKUP(H8369,Calendar!O:O,Calendar!N:N,,-1),""))</f>
        <v/>
      </c>
      <c r="AI8369" s="61" t="str">
        <f>IF(AND(AH8369&lt;&gt;"",E8369="Live"),_xlfn.XLOOKUP(_xlfn.TEXTJOIN(" vs ",,C8369:D8369),Calendar!G:G,Calendar!K:K),"")</f>
        <v/>
      </c>
      <c r="AJ8369" s="61" t="str">
        <f>IF(AND(K8369&lt;&gt;"Match of the Day",K8369&lt;&gt;"Match of the Day 2",K8369&lt;&gt;"Match of the Day Repeat"),"",1+MAX($AJ$10:AJ8368))</f>
        <v/>
      </c>
    </row>
    <row r="8370" spans="1:36" s="85" customFormat="1" x14ac:dyDescent="0.35">
      <c r="A8370"/>
      <c r="B8370" s="3"/>
      <c r="C8370" s="3"/>
      <c r="D8370" s="3"/>
      <c r="E8370" s="4"/>
      <c r="F8370" s="40"/>
      <c r="G8370" s="4"/>
      <c r="H8370" s="14"/>
      <c r="I8370" s="4"/>
      <c r="J8370" s="4"/>
      <c r="K8370" s="3"/>
      <c r="L8370"/>
      <c r="M8370"/>
      <c r="N8370" s="40"/>
      <c r="O8370" s="40"/>
      <c r="P8370" s="40"/>
      <c r="Q8370" s="88"/>
      <c r="R8370"/>
      <c r="S8370"/>
      <c r="T8370" s="15"/>
      <c r="U8370" s="15"/>
      <c r="V8370"/>
      <c r="W8370"/>
      <c r="X8370" s="15"/>
      <c r="Y8370" s="15"/>
      <c r="Z8370"/>
      <c r="AA8370"/>
      <c r="AB8370" s="89"/>
      <c r="AC8370"/>
      <c r="AD8370"/>
      <c r="AE8370"/>
      <c r="AF8370"/>
      <c r="AG8370"/>
      <c r="AH8370" s="16" t="str">
        <f>IF(AND(B8370="Premier League",E8370="Live"),_xlfn.XLOOKUP(_xlfn.TEXTJOIN(" vs ",,C8370:D8370),Calendar!G:G,Calendar!B:B),IF(AND(B8370="Premier League",E8370="Highlights"),_xlfn.XLOOKUP(H8370,Calendar!O:O,Calendar!N:N,,-1),""))</f>
        <v/>
      </c>
      <c r="AI8370" s="61" t="str">
        <f>IF(AND(AH8370&lt;&gt;"",E8370="Live"),_xlfn.XLOOKUP(_xlfn.TEXTJOIN(" vs ",,C8370:D8370),Calendar!G:G,Calendar!K:K),"")</f>
        <v/>
      </c>
      <c r="AJ8370" s="61" t="str">
        <f>IF(AND(K8370&lt;&gt;"Match of the Day",K8370&lt;&gt;"Match of the Day 2",K8370&lt;&gt;"Match of the Day Repeat"),"",1+MAX($AJ$10:AJ8369))</f>
        <v/>
      </c>
    </row>
    <row r="8371" spans="1:36" s="85" customFormat="1" x14ac:dyDescent="0.35">
      <c r="A8371"/>
      <c r="B8371" s="3"/>
      <c r="C8371" s="3"/>
      <c r="D8371" s="3"/>
      <c r="E8371" s="4"/>
      <c r="F8371" s="40"/>
      <c r="G8371" s="4"/>
      <c r="H8371" s="14"/>
      <c r="I8371" s="4"/>
      <c r="J8371" s="4"/>
      <c r="K8371" s="3"/>
      <c r="L8371"/>
      <c r="M8371"/>
      <c r="N8371" s="40"/>
      <c r="O8371" s="40"/>
      <c r="P8371" s="40"/>
      <c r="Q8371" s="88"/>
      <c r="R8371"/>
      <c r="S8371"/>
      <c r="T8371" s="15"/>
      <c r="U8371" s="15"/>
      <c r="V8371"/>
      <c r="W8371"/>
      <c r="X8371" s="15"/>
      <c r="Y8371" s="15"/>
      <c r="Z8371"/>
      <c r="AA8371"/>
      <c r="AB8371" s="89"/>
      <c r="AC8371"/>
      <c r="AD8371"/>
      <c r="AE8371"/>
      <c r="AF8371"/>
      <c r="AG8371"/>
      <c r="AH8371" s="16" t="str">
        <f>IF(AND(B8371="Premier League",E8371="Live"),_xlfn.XLOOKUP(_xlfn.TEXTJOIN(" vs ",,C8371:D8371),Calendar!G:G,Calendar!B:B),IF(AND(B8371="Premier League",E8371="Highlights"),_xlfn.XLOOKUP(H8371,Calendar!O:O,Calendar!N:N,,-1),""))</f>
        <v/>
      </c>
      <c r="AI8371" s="61" t="str">
        <f>IF(AND(AH8371&lt;&gt;"",E8371="Live"),_xlfn.XLOOKUP(_xlfn.TEXTJOIN(" vs ",,C8371:D8371),Calendar!G:G,Calendar!K:K),"")</f>
        <v/>
      </c>
      <c r="AJ8371" s="61" t="str">
        <f>IF(AND(K8371&lt;&gt;"Match of the Day",K8371&lt;&gt;"Match of the Day 2",K8371&lt;&gt;"Match of the Day Repeat"),"",1+MAX($AJ$10:AJ8370))</f>
        <v/>
      </c>
    </row>
    <row r="8372" spans="1:36" s="85" customFormat="1" x14ac:dyDescent="0.35">
      <c r="A8372"/>
      <c r="B8372" s="3"/>
      <c r="C8372" s="3"/>
      <c r="D8372" s="3"/>
      <c r="E8372" s="4"/>
      <c r="F8372" s="40"/>
      <c r="G8372" s="4"/>
      <c r="H8372" s="14"/>
      <c r="I8372" s="4"/>
      <c r="J8372" s="4"/>
      <c r="K8372" s="3"/>
      <c r="L8372"/>
      <c r="M8372"/>
      <c r="N8372" s="40"/>
      <c r="O8372" s="40"/>
      <c r="P8372" s="40"/>
      <c r="Q8372" s="88"/>
      <c r="R8372"/>
      <c r="S8372"/>
      <c r="T8372" s="15"/>
      <c r="U8372" s="15"/>
      <c r="V8372"/>
      <c r="W8372"/>
      <c r="X8372" s="15"/>
      <c r="Y8372" s="15"/>
      <c r="Z8372"/>
      <c r="AA8372"/>
      <c r="AB8372" s="89"/>
      <c r="AC8372"/>
      <c r="AD8372"/>
      <c r="AE8372"/>
      <c r="AF8372"/>
      <c r="AG8372"/>
      <c r="AH8372" s="16" t="str">
        <f>IF(AND(B8372="Premier League",E8372="Live"),_xlfn.XLOOKUP(_xlfn.TEXTJOIN(" vs ",,C8372:D8372),Calendar!G:G,Calendar!B:B),IF(AND(B8372="Premier League",E8372="Highlights"),_xlfn.XLOOKUP(H8372,Calendar!O:O,Calendar!N:N,,-1),""))</f>
        <v/>
      </c>
      <c r="AI8372" s="61" t="str">
        <f>IF(AND(AH8372&lt;&gt;"",E8372="Live"),_xlfn.XLOOKUP(_xlfn.TEXTJOIN(" vs ",,C8372:D8372),Calendar!G:G,Calendar!K:K),"")</f>
        <v/>
      </c>
      <c r="AJ8372" s="61" t="str">
        <f>IF(AND(K8372&lt;&gt;"Match of the Day",K8372&lt;&gt;"Match of the Day 2",K8372&lt;&gt;"Match of the Day Repeat"),"",1+MAX($AJ$10:AJ8371))</f>
        <v/>
      </c>
    </row>
    <row r="8373" spans="1:36" s="85" customFormat="1" x14ac:dyDescent="0.35">
      <c r="A8373"/>
      <c r="B8373" s="3"/>
      <c r="C8373" s="3"/>
      <c r="D8373" s="3"/>
      <c r="E8373" s="4"/>
      <c r="F8373" s="40"/>
      <c r="G8373" s="4"/>
      <c r="H8373" s="14"/>
      <c r="I8373" s="4"/>
      <c r="J8373" s="4"/>
      <c r="K8373" s="3"/>
      <c r="L8373"/>
      <c r="M8373"/>
      <c r="N8373" s="40"/>
      <c r="O8373" s="40"/>
      <c r="P8373" s="40"/>
      <c r="Q8373" s="88"/>
      <c r="R8373"/>
      <c r="S8373"/>
      <c r="T8373" s="15"/>
      <c r="U8373" s="15"/>
      <c r="V8373"/>
      <c r="W8373"/>
      <c r="X8373" s="15"/>
      <c r="Y8373" s="15"/>
      <c r="Z8373"/>
      <c r="AA8373"/>
      <c r="AB8373" s="89"/>
      <c r="AC8373"/>
      <c r="AD8373"/>
      <c r="AE8373"/>
      <c r="AF8373"/>
      <c r="AG8373"/>
      <c r="AH8373" s="16" t="str">
        <f>IF(AND(B8373="Premier League",E8373="Live"),_xlfn.XLOOKUP(_xlfn.TEXTJOIN(" vs ",,C8373:D8373),Calendar!G:G,Calendar!B:B),IF(AND(B8373="Premier League",E8373="Highlights"),_xlfn.XLOOKUP(H8373,Calendar!O:O,Calendar!N:N,,-1),""))</f>
        <v/>
      </c>
      <c r="AI8373" s="61" t="str">
        <f>IF(AND(AH8373&lt;&gt;"",E8373="Live"),_xlfn.XLOOKUP(_xlfn.TEXTJOIN(" vs ",,C8373:D8373),Calendar!G:G,Calendar!K:K),"")</f>
        <v/>
      </c>
      <c r="AJ8373" s="61" t="str">
        <f>IF(AND(K8373&lt;&gt;"Match of the Day",K8373&lt;&gt;"Match of the Day 2",K8373&lt;&gt;"Match of the Day Repeat"),"",1+MAX($AJ$10:AJ8372))</f>
        <v/>
      </c>
    </row>
    <row r="8374" spans="1:36" s="85" customFormat="1" x14ac:dyDescent="0.35">
      <c r="A8374"/>
      <c r="B8374" s="3"/>
      <c r="C8374" s="3"/>
      <c r="D8374" s="3"/>
      <c r="E8374" s="4"/>
      <c r="F8374" s="40"/>
      <c r="G8374" s="4"/>
      <c r="H8374" s="14"/>
      <c r="I8374" s="4"/>
      <c r="J8374" s="4"/>
      <c r="K8374" s="3"/>
      <c r="L8374"/>
      <c r="M8374"/>
      <c r="N8374" s="40"/>
      <c r="O8374" s="40"/>
      <c r="P8374" s="40"/>
      <c r="Q8374" s="88"/>
      <c r="R8374"/>
      <c r="S8374"/>
      <c r="T8374" s="15"/>
      <c r="U8374" s="15"/>
      <c r="V8374"/>
      <c r="W8374"/>
      <c r="X8374" s="15"/>
      <c r="Y8374" s="15"/>
      <c r="Z8374"/>
      <c r="AA8374"/>
      <c r="AB8374" s="89"/>
      <c r="AC8374"/>
      <c r="AD8374"/>
      <c r="AE8374"/>
      <c r="AF8374"/>
      <c r="AG8374"/>
      <c r="AH8374" s="16" t="str">
        <f>IF(AND(B8374="Premier League",E8374="Live"),_xlfn.XLOOKUP(_xlfn.TEXTJOIN(" vs ",,C8374:D8374),Calendar!G:G,Calendar!B:B),IF(AND(B8374="Premier League",E8374="Highlights"),_xlfn.XLOOKUP(H8374,Calendar!O:O,Calendar!N:N,,-1),""))</f>
        <v/>
      </c>
      <c r="AI8374" s="61" t="str">
        <f>IF(AND(AH8374&lt;&gt;"",E8374="Live"),_xlfn.XLOOKUP(_xlfn.TEXTJOIN(" vs ",,C8374:D8374),Calendar!G:G,Calendar!K:K),"")</f>
        <v/>
      </c>
      <c r="AJ8374" s="61" t="str">
        <f>IF(AND(K8374&lt;&gt;"Match of the Day",K8374&lt;&gt;"Match of the Day 2",K8374&lt;&gt;"Match of the Day Repeat"),"",1+MAX($AJ$10:AJ8373))</f>
        <v/>
      </c>
    </row>
    <row r="8375" spans="1:36" s="85" customFormat="1" x14ac:dyDescent="0.35">
      <c r="A8375"/>
      <c r="B8375" s="3"/>
      <c r="C8375" s="3"/>
      <c r="D8375" s="3"/>
      <c r="E8375" s="4"/>
      <c r="F8375" s="40"/>
      <c r="G8375" s="4"/>
      <c r="H8375" s="14"/>
      <c r="I8375" s="4"/>
      <c r="J8375" s="4"/>
      <c r="K8375" s="3"/>
      <c r="L8375"/>
      <c r="M8375"/>
      <c r="N8375" s="40"/>
      <c r="O8375" s="40"/>
      <c r="P8375" s="40"/>
      <c r="Q8375" s="88"/>
      <c r="R8375"/>
      <c r="S8375"/>
      <c r="T8375" s="15"/>
      <c r="U8375" s="15"/>
      <c r="V8375"/>
      <c r="W8375"/>
      <c r="X8375" s="15"/>
      <c r="Y8375" s="15"/>
      <c r="Z8375"/>
      <c r="AA8375"/>
      <c r="AB8375" s="89"/>
      <c r="AC8375"/>
      <c r="AD8375"/>
      <c r="AE8375"/>
      <c r="AF8375"/>
      <c r="AG8375"/>
      <c r="AH8375" s="16" t="str">
        <f>IF(AND(B8375="Premier League",E8375="Live"),_xlfn.XLOOKUP(_xlfn.TEXTJOIN(" vs ",,C8375:D8375),Calendar!G:G,Calendar!B:B),IF(AND(B8375="Premier League",E8375="Highlights"),_xlfn.XLOOKUP(H8375,Calendar!O:O,Calendar!N:N,,-1),""))</f>
        <v/>
      </c>
      <c r="AI8375" s="61" t="str">
        <f>IF(AND(AH8375&lt;&gt;"",E8375="Live"),_xlfn.XLOOKUP(_xlfn.TEXTJOIN(" vs ",,C8375:D8375),Calendar!G:G,Calendar!K:K),"")</f>
        <v/>
      </c>
      <c r="AJ8375" s="61" t="str">
        <f>IF(AND(K8375&lt;&gt;"Match of the Day",K8375&lt;&gt;"Match of the Day 2",K8375&lt;&gt;"Match of the Day Repeat"),"",1+MAX($AJ$10:AJ8374))</f>
        <v/>
      </c>
    </row>
    <row r="8376" spans="1:36" s="85" customFormat="1" x14ac:dyDescent="0.35">
      <c r="A8376"/>
      <c r="B8376" s="3"/>
      <c r="C8376" s="3"/>
      <c r="D8376" s="3"/>
      <c r="E8376" s="4"/>
      <c r="F8376" s="40"/>
      <c r="G8376" s="4"/>
      <c r="H8376" s="14"/>
      <c r="I8376" s="4"/>
      <c r="J8376" s="4"/>
      <c r="K8376" s="3"/>
      <c r="L8376"/>
      <c r="M8376"/>
      <c r="N8376" s="40"/>
      <c r="O8376" s="40"/>
      <c r="P8376" s="40"/>
      <c r="Q8376" s="88"/>
      <c r="R8376"/>
      <c r="S8376"/>
      <c r="T8376" s="15"/>
      <c r="U8376" s="15"/>
      <c r="V8376"/>
      <c r="W8376"/>
      <c r="X8376" s="15"/>
      <c r="Y8376" s="15"/>
      <c r="Z8376"/>
      <c r="AA8376"/>
      <c r="AB8376" s="89"/>
      <c r="AC8376"/>
      <c r="AD8376"/>
      <c r="AE8376"/>
      <c r="AF8376"/>
      <c r="AG8376"/>
      <c r="AH8376" s="16" t="str">
        <f>IF(AND(B8376="Premier League",E8376="Live"),_xlfn.XLOOKUP(_xlfn.TEXTJOIN(" vs ",,C8376:D8376),Calendar!G:G,Calendar!B:B),IF(AND(B8376="Premier League",E8376="Highlights"),_xlfn.XLOOKUP(H8376,Calendar!O:O,Calendar!N:N,,-1),""))</f>
        <v/>
      </c>
      <c r="AI8376" s="61" t="str">
        <f>IF(AND(AH8376&lt;&gt;"",E8376="Live"),_xlfn.XLOOKUP(_xlfn.TEXTJOIN(" vs ",,C8376:D8376),Calendar!G:G,Calendar!K:K),"")</f>
        <v/>
      </c>
      <c r="AJ8376" s="61" t="str">
        <f>IF(AND(K8376&lt;&gt;"Match of the Day",K8376&lt;&gt;"Match of the Day 2",K8376&lt;&gt;"Match of the Day Repeat"),"",1+MAX($AJ$10:AJ8375))</f>
        <v/>
      </c>
    </row>
    <row r="8377" spans="1:36" s="85" customFormat="1" x14ac:dyDescent="0.35">
      <c r="A8377"/>
      <c r="B8377" s="3"/>
      <c r="C8377" s="3"/>
      <c r="D8377" s="3"/>
      <c r="E8377" s="4"/>
      <c r="F8377" s="40"/>
      <c r="G8377" s="4"/>
      <c r="H8377" s="14"/>
      <c r="I8377" s="4"/>
      <c r="J8377" s="4"/>
      <c r="K8377" s="3"/>
      <c r="L8377"/>
      <c r="M8377"/>
      <c r="N8377" s="40"/>
      <c r="O8377" s="40"/>
      <c r="P8377" s="40"/>
      <c r="Q8377" s="88"/>
      <c r="R8377"/>
      <c r="S8377"/>
      <c r="T8377" s="15"/>
      <c r="U8377" s="15"/>
      <c r="V8377"/>
      <c r="W8377"/>
      <c r="X8377" s="15"/>
      <c r="Y8377" s="15"/>
      <c r="Z8377"/>
      <c r="AA8377"/>
      <c r="AB8377" s="89"/>
      <c r="AC8377"/>
      <c r="AD8377"/>
      <c r="AE8377"/>
      <c r="AF8377"/>
      <c r="AG8377"/>
      <c r="AH8377" s="16" t="str">
        <f>IF(AND(B8377="Premier League",E8377="Live"),_xlfn.XLOOKUP(_xlfn.TEXTJOIN(" vs ",,C8377:D8377),Calendar!G:G,Calendar!B:B),IF(AND(B8377="Premier League",E8377="Highlights"),_xlfn.XLOOKUP(H8377,Calendar!O:O,Calendar!N:N,,-1),""))</f>
        <v/>
      </c>
      <c r="AI8377" s="61" t="str">
        <f>IF(AND(AH8377&lt;&gt;"",E8377="Live"),_xlfn.XLOOKUP(_xlfn.TEXTJOIN(" vs ",,C8377:D8377),Calendar!G:G,Calendar!K:K),"")</f>
        <v/>
      </c>
      <c r="AJ8377" s="61" t="str">
        <f>IF(AND(K8377&lt;&gt;"Match of the Day",K8377&lt;&gt;"Match of the Day 2",K8377&lt;&gt;"Match of the Day Repeat"),"",1+MAX($AJ$10:AJ8376))</f>
        <v/>
      </c>
    </row>
    <row r="8378" spans="1:36" s="85" customFormat="1" x14ac:dyDescent="0.35">
      <c r="A8378"/>
      <c r="B8378" s="3"/>
      <c r="C8378" s="3"/>
      <c r="D8378" s="3"/>
      <c r="E8378" s="4"/>
      <c r="F8378" s="40"/>
      <c r="G8378" s="4"/>
      <c r="H8378" s="14"/>
      <c r="I8378" s="4"/>
      <c r="J8378" s="4"/>
      <c r="K8378" s="3"/>
      <c r="L8378"/>
      <c r="M8378"/>
      <c r="N8378" s="40"/>
      <c r="O8378" s="40"/>
      <c r="P8378" s="40"/>
      <c r="Q8378" s="88"/>
      <c r="R8378"/>
      <c r="S8378"/>
      <c r="T8378" s="15"/>
      <c r="U8378" s="15"/>
      <c r="V8378"/>
      <c r="W8378"/>
      <c r="X8378" s="15"/>
      <c r="Y8378" s="15"/>
      <c r="Z8378"/>
      <c r="AA8378"/>
      <c r="AB8378" s="89"/>
      <c r="AC8378"/>
      <c r="AD8378"/>
      <c r="AE8378"/>
      <c r="AF8378"/>
      <c r="AG8378"/>
      <c r="AH8378" s="16" t="str">
        <f>IF(AND(B8378="Premier League",E8378="Live"),_xlfn.XLOOKUP(_xlfn.TEXTJOIN(" vs ",,C8378:D8378),Calendar!G:G,Calendar!B:B),IF(AND(B8378="Premier League",E8378="Highlights"),_xlfn.XLOOKUP(H8378,Calendar!O:O,Calendar!N:N,,-1),""))</f>
        <v/>
      </c>
      <c r="AI8378" s="61" t="str">
        <f>IF(AND(AH8378&lt;&gt;"",E8378="Live"),_xlfn.XLOOKUP(_xlfn.TEXTJOIN(" vs ",,C8378:D8378),Calendar!G:G,Calendar!K:K),"")</f>
        <v/>
      </c>
      <c r="AJ8378" s="61" t="str">
        <f>IF(AND(K8378&lt;&gt;"Match of the Day",K8378&lt;&gt;"Match of the Day 2",K8378&lt;&gt;"Match of the Day Repeat"),"",1+MAX($AJ$10:AJ8377))</f>
        <v/>
      </c>
    </row>
    <row r="8379" spans="1:36" s="85" customFormat="1" x14ac:dyDescent="0.35">
      <c r="A8379"/>
      <c r="B8379" s="3"/>
      <c r="C8379" s="3"/>
      <c r="D8379" s="3"/>
      <c r="E8379" s="4"/>
      <c r="F8379" s="40"/>
      <c r="G8379" s="4"/>
      <c r="H8379" s="14"/>
      <c r="I8379" s="4"/>
      <c r="J8379" s="4"/>
      <c r="K8379" s="3"/>
      <c r="L8379"/>
      <c r="M8379"/>
      <c r="N8379" s="40"/>
      <c r="O8379" s="40"/>
      <c r="P8379" s="40"/>
      <c r="Q8379" s="88"/>
      <c r="R8379"/>
      <c r="S8379"/>
      <c r="T8379" s="15"/>
      <c r="U8379" s="15"/>
      <c r="V8379"/>
      <c r="W8379"/>
      <c r="X8379" s="15"/>
      <c r="Y8379" s="15"/>
      <c r="Z8379"/>
      <c r="AA8379"/>
      <c r="AB8379" s="89"/>
      <c r="AC8379"/>
      <c r="AD8379"/>
      <c r="AE8379"/>
      <c r="AF8379"/>
      <c r="AG8379"/>
      <c r="AH8379" s="16" t="str">
        <f>IF(AND(B8379="Premier League",E8379="Live"),_xlfn.XLOOKUP(_xlfn.TEXTJOIN(" vs ",,C8379:D8379),Calendar!G:G,Calendar!B:B),IF(AND(B8379="Premier League",E8379="Highlights"),_xlfn.XLOOKUP(H8379,Calendar!O:O,Calendar!N:N,,-1),""))</f>
        <v/>
      </c>
      <c r="AI8379" s="61" t="str">
        <f>IF(AND(AH8379&lt;&gt;"",E8379="Live"),_xlfn.XLOOKUP(_xlfn.TEXTJOIN(" vs ",,C8379:D8379),Calendar!G:G,Calendar!K:K),"")</f>
        <v/>
      </c>
      <c r="AJ8379" s="61" t="str">
        <f>IF(AND(K8379&lt;&gt;"Match of the Day",K8379&lt;&gt;"Match of the Day 2",K8379&lt;&gt;"Match of the Day Repeat"),"",1+MAX($AJ$10:AJ8378))</f>
        <v/>
      </c>
    </row>
    <row r="8380" spans="1:36" s="85" customFormat="1" x14ac:dyDescent="0.35">
      <c r="A8380"/>
      <c r="B8380" s="3"/>
      <c r="C8380" s="3"/>
      <c r="D8380" s="3"/>
      <c r="E8380" s="4"/>
      <c r="F8380" s="40"/>
      <c r="G8380" s="4"/>
      <c r="H8380" s="14"/>
      <c r="I8380" s="4"/>
      <c r="J8380" s="4"/>
      <c r="K8380" s="3"/>
      <c r="L8380"/>
      <c r="M8380"/>
      <c r="N8380" s="40"/>
      <c r="O8380" s="40"/>
      <c r="P8380" s="40"/>
      <c r="Q8380" s="88"/>
      <c r="R8380"/>
      <c r="S8380"/>
      <c r="T8380" s="15"/>
      <c r="U8380" s="15"/>
      <c r="V8380"/>
      <c r="W8380"/>
      <c r="X8380" s="15"/>
      <c r="Y8380" s="15"/>
      <c r="Z8380"/>
      <c r="AA8380"/>
      <c r="AB8380" s="89"/>
      <c r="AC8380"/>
      <c r="AD8380"/>
      <c r="AE8380"/>
      <c r="AF8380"/>
      <c r="AG8380"/>
      <c r="AH8380" s="16" t="str">
        <f>IF(AND(B8380="Premier League",E8380="Live"),_xlfn.XLOOKUP(_xlfn.TEXTJOIN(" vs ",,C8380:D8380),Calendar!G:G,Calendar!B:B),IF(AND(B8380="Premier League",E8380="Highlights"),_xlfn.XLOOKUP(H8380,Calendar!O:O,Calendar!N:N,,-1),""))</f>
        <v/>
      </c>
      <c r="AI8380" s="61" t="str">
        <f>IF(AND(AH8380&lt;&gt;"",E8380="Live"),_xlfn.XLOOKUP(_xlfn.TEXTJOIN(" vs ",,C8380:D8380),Calendar!G:G,Calendar!K:K),"")</f>
        <v/>
      </c>
      <c r="AJ8380" s="61" t="str">
        <f>IF(AND(K8380&lt;&gt;"Match of the Day",K8380&lt;&gt;"Match of the Day 2",K8380&lt;&gt;"Match of the Day Repeat"),"",1+MAX($AJ$10:AJ8379))</f>
        <v/>
      </c>
    </row>
    <row r="8381" spans="1:36" s="85" customFormat="1" x14ac:dyDescent="0.35">
      <c r="A8381"/>
      <c r="B8381" s="3"/>
      <c r="C8381" s="3"/>
      <c r="D8381" s="3"/>
      <c r="E8381" s="4"/>
      <c r="F8381" s="40"/>
      <c r="G8381" s="4"/>
      <c r="H8381" s="14"/>
      <c r="I8381" s="4"/>
      <c r="J8381" s="4"/>
      <c r="K8381" s="3"/>
      <c r="L8381"/>
      <c r="M8381"/>
      <c r="N8381" s="40"/>
      <c r="O8381" s="40"/>
      <c r="P8381" s="40"/>
      <c r="Q8381" s="88"/>
      <c r="R8381"/>
      <c r="S8381"/>
      <c r="T8381" s="15"/>
      <c r="U8381" s="15"/>
      <c r="V8381"/>
      <c r="W8381"/>
      <c r="X8381" s="15"/>
      <c r="Y8381" s="15"/>
      <c r="Z8381"/>
      <c r="AA8381"/>
      <c r="AB8381" s="89"/>
      <c r="AC8381"/>
      <c r="AD8381"/>
      <c r="AE8381"/>
      <c r="AF8381"/>
      <c r="AG8381"/>
      <c r="AH8381" s="16" t="str">
        <f>IF(AND(B8381="Premier League",E8381="Live"),_xlfn.XLOOKUP(_xlfn.TEXTJOIN(" vs ",,C8381:D8381),Calendar!G:G,Calendar!B:B),IF(AND(B8381="Premier League",E8381="Highlights"),_xlfn.XLOOKUP(H8381,Calendar!O:O,Calendar!N:N,,-1),""))</f>
        <v/>
      </c>
      <c r="AI8381" s="61" t="str">
        <f>IF(AND(AH8381&lt;&gt;"",E8381="Live"),_xlfn.XLOOKUP(_xlfn.TEXTJOIN(" vs ",,C8381:D8381),Calendar!G:G,Calendar!K:K),"")</f>
        <v/>
      </c>
      <c r="AJ8381" s="61" t="str">
        <f>IF(AND(K8381&lt;&gt;"Match of the Day",K8381&lt;&gt;"Match of the Day 2",K8381&lt;&gt;"Match of the Day Repeat"),"",1+MAX($AJ$10:AJ8380))</f>
        <v/>
      </c>
    </row>
    <row r="8382" spans="1:36" s="85" customFormat="1" x14ac:dyDescent="0.35">
      <c r="A8382"/>
      <c r="B8382" s="3"/>
      <c r="C8382" s="3"/>
      <c r="D8382" s="3"/>
      <c r="E8382" s="4"/>
      <c r="F8382" s="40"/>
      <c r="G8382" s="4"/>
      <c r="H8382" s="14"/>
      <c r="I8382" s="4"/>
      <c r="J8382" s="4"/>
      <c r="K8382" s="3"/>
      <c r="L8382"/>
      <c r="M8382"/>
      <c r="N8382" s="40"/>
      <c r="O8382" s="40"/>
      <c r="P8382" s="40"/>
      <c r="Q8382" s="88"/>
      <c r="R8382"/>
      <c r="S8382"/>
      <c r="T8382" s="15"/>
      <c r="U8382" s="15"/>
      <c r="V8382"/>
      <c r="W8382"/>
      <c r="X8382" s="15"/>
      <c r="Y8382" s="15"/>
      <c r="Z8382"/>
      <c r="AA8382"/>
      <c r="AB8382" s="89"/>
      <c r="AC8382"/>
      <c r="AD8382"/>
      <c r="AE8382"/>
      <c r="AF8382"/>
      <c r="AG8382"/>
      <c r="AH8382" s="16" t="str">
        <f>IF(AND(B8382="Premier League",E8382="Live"),_xlfn.XLOOKUP(_xlfn.TEXTJOIN(" vs ",,C8382:D8382),Calendar!G:G,Calendar!B:B),IF(AND(B8382="Premier League",E8382="Highlights"),_xlfn.XLOOKUP(H8382,Calendar!O:O,Calendar!N:N,,-1),""))</f>
        <v/>
      </c>
      <c r="AI8382" s="61" t="str">
        <f>IF(AND(AH8382&lt;&gt;"",E8382="Live"),_xlfn.XLOOKUP(_xlfn.TEXTJOIN(" vs ",,C8382:D8382),Calendar!G:G,Calendar!K:K),"")</f>
        <v/>
      </c>
      <c r="AJ8382" s="61" t="str">
        <f>IF(AND(K8382&lt;&gt;"Match of the Day",K8382&lt;&gt;"Match of the Day 2",K8382&lt;&gt;"Match of the Day Repeat"),"",1+MAX($AJ$10:AJ8381))</f>
        <v/>
      </c>
    </row>
    <row r="8383" spans="1:36" s="85" customFormat="1" x14ac:dyDescent="0.35">
      <c r="A8383"/>
      <c r="B8383" s="3"/>
      <c r="C8383" s="3"/>
      <c r="D8383" s="3"/>
      <c r="E8383" s="4"/>
      <c r="F8383" s="40"/>
      <c r="G8383" s="4"/>
      <c r="H8383" s="14"/>
      <c r="I8383" s="4"/>
      <c r="J8383" s="4"/>
      <c r="K8383" s="3"/>
      <c r="L8383"/>
      <c r="M8383"/>
      <c r="N8383" s="40"/>
      <c r="O8383" s="40"/>
      <c r="P8383" s="40"/>
      <c r="Q8383" s="88"/>
      <c r="R8383"/>
      <c r="S8383"/>
      <c r="T8383" s="15"/>
      <c r="U8383" s="15"/>
      <c r="V8383"/>
      <c r="W8383"/>
      <c r="X8383" s="15"/>
      <c r="Y8383" s="15"/>
      <c r="Z8383"/>
      <c r="AA8383"/>
      <c r="AB8383" s="89"/>
      <c r="AC8383"/>
      <c r="AD8383"/>
      <c r="AE8383"/>
      <c r="AF8383"/>
      <c r="AG8383"/>
      <c r="AH8383" s="16" t="str">
        <f>IF(AND(B8383="Premier League",E8383="Live"),_xlfn.XLOOKUP(_xlfn.TEXTJOIN(" vs ",,C8383:D8383),Calendar!G:G,Calendar!B:B),IF(AND(B8383="Premier League",E8383="Highlights"),_xlfn.XLOOKUP(H8383,Calendar!O:O,Calendar!N:N,,-1),""))</f>
        <v/>
      </c>
      <c r="AI8383" s="61" t="str">
        <f>IF(AND(AH8383&lt;&gt;"",E8383="Live"),_xlfn.XLOOKUP(_xlfn.TEXTJOIN(" vs ",,C8383:D8383),Calendar!G:G,Calendar!K:K),"")</f>
        <v/>
      </c>
      <c r="AJ8383" s="61" t="str">
        <f>IF(AND(K8383&lt;&gt;"Match of the Day",K8383&lt;&gt;"Match of the Day 2",K8383&lt;&gt;"Match of the Day Repeat"),"",1+MAX($AJ$10:AJ8382))</f>
        <v/>
      </c>
    </row>
    <row r="8384" spans="1:36" s="85" customFormat="1" x14ac:dyDescent="0.35">
      <c r="A8384"/>
      <c r="B8384" s="3"/>
      <c r="C8384" s="3"/>
      <c r="D8384" s="3"/>
      <c r="E8384" s="4"/>
      <c r="F8384" s="40"/>
      <c r="G8384" s="4"/>
      <c r="H8384" s="14"/>
      <c r="I8384" s="4"/>
      <c r="J8384" s="4"/>
      <c r="K8384" s="3"/>
      <c r="L8384"/>
      <c r="M8384"/>
      <c r="N8384" s="40"/>
      <c r="O8384" s="40"/>
      <c r="P8384" s="40"/>
      <c r="Q8384" s="88"/>
      <c r="R8384"/>
      <c r="S8384"/>
      <c r="T8384" s="15"/>
      <c r="U8384" s="15"/>
      <c r="V8384"/>
      <c r="W8384"/>
      <c r="X8384" s="15"/>
      <c r="Y8384" s="15"/>
      <c r="Z8384"/>
      <c r="AA8384"/>
      <c r="AB8384" s="89"/>
      <c r="AC8384"/>
      <c r="AD8384"/>
      <c r="AE8384"/>
      <c r="AF8384"/>
      <c r="AG8384"/>
      <c r="AH8384" s="16" t="str">
        <f>IF(AND(B8384="Premier League",E8384="Live"),_xlfn.XLOOKUP(_xlfn.TEXTJOIN(" vs ",,C8384:D8384),Calendar!G:G,Calendar!B:B),IF(AND(B8384="Premier League",E8384="Highlights"),_xlfn.XLOOKUP(H8384,Calendar!O:O,Calendar!N:N,,-1),""))</f>
        <v/>
      </c>
      <c r="AI8384" s="61" t="str">
        <f>IF(AND(AH8384&lt;&gt;"",E8384="Live"),_xlfn.XLOOKUP(_xlfn.TEXTJOIN(" vs ",,C8384:D8384),Calendar!G:G,Calendar!K:K),"")</f>
        <v/>
      </c>
      <c r="AJ8384" s="61" t="str">
        <f>IF(AND(K8384&lt;&gt;"Match of the Day",K8384&lt;&gt;"Match of the Day 2",K8384&lt;&gt;"Match of the Day Repeat"),"",1+MAX($AJ$10:AJ8383))</f>
        <v/>
      </c>
    </row>
    <row r="8385" spans="1:36" s="85" customFormat="1" x14ac:dyDescent="0.35">
      <c r="A8385"/>
      <c r="B8385" s="3"/>
      <c r="C8385" s="3"/>
      <c r="D8385" s="3"/>
      <c r="E8385" s="4"/>
      <c r="F8385" s="40"/>
      <c r="G8385" s="4"/>
      <c r="H8385" s="14"/>
      <c r="I8385" s="4"/>
      <c r="J8385" s="4"/>
      <c r="K8385" s="3"/>
      <c r="L8385"/>
      <c r="M8385"/>
      <c r="N8385" s="40"/>
      <c r="O8385" s="40"/>
      <c r="P8385" s="40"/>
      <c r="Q8385" s="88"/>
      <c r="R8385"/>
      <c r="S8385"/>
      <c r="T8385" s="15"/>
      <c r="U8385" s="15"/>
      <c r="V8385"/>
      <c r="W8385"/>
      <c r="X8385" s="15"/>
      <c r="Y8385" s="15"/>
      <c r="Z8385"/>
      <c r="AA8385"/>
      <c r="AB8385" s="89"/>
      <c r="AC8385"/>
      <c r="AD8385"/>
      <c r="AE8385"/>
      <c r="AF8385"/>
      <c r="AG8385"/>
      <c r="AH8385" s="16" t="str">
        <f>IF(AND(B8385="Premier League",E8385="Live"),_xlfn.XLOOKUP(_xlfn.TEXTJOIN(" vs ",,C8385:D8385),Calendar!G:G,Calendar!B:B),IF(AND(B8385="Premier League",E8385="Highlights"),_xlfn.XLOOKUP(H8385,Calendar!O:O,Calendar!N:N,,-1),""))</f>
        <v/>
      </c>
      <c r="AI8385" s="61" t="str">
        <f>IF(AND(AH8385&lt;&gt;"",E8385="Live"),_xlfn.XLOOKUP(_xlfn.TEXTJOIN(" vs ",,C8385:D8385),Calendar!G:G,Calendar!K:K),"")</f>
        <v/>
      </c>
      <c r="AJ8385" s="61" t="str">
        <f>IF(AND(K8385&lt;&gt;"Match of the Day",K8385&lt;&gt;"Match of the Day 2",K8385&lt;&gt;"Match of the Day Repeat"),"",1+MAX($AJ$10:AJ8384))</f>
        <v/>
      </c>
    </row>
    <row r="8386" spans="1:36" s="85" customFormat="1" x14ac:dyDescent="0.35">
      <c r="A8386"/>
      <c r="B8386" s="3"/>
      <c r="C8386" s="3"/>
      <c r="D8386" s="3"/>
      <c r="E8386" s="4"/>
      <c r="F8386" s="40"/>
      <c r="G8386" s="4"/>
      <c r="H8386" s="14"/>
      <c r="I8386" s="4"/>
      <c r="J8386" s="4"/>
      <c r="K8386" s="3"/>
      <c r="L8386"/>
      <c r="M8386"/>
      <c r="N8386" s="40"/>
      <c r="O8386" s="40"/>
      <c r="P8386" s="40"/>
      <c r="Q8386" s="88"/>
      <c r="R8386"/>
      <c r="S8386"/>
      <c r="T8386" s="15"/>
      <c r="U8386" s="15"/>
      <c r="V8386"/>
      <c r="W8386"/>
      <c r="X8386" s="15"/>
      <c r="Y8386" s="15"/>
      <c r="Z8386"/>
      <c r="AA8386"/>
      <c r="AB8386" s="89"/>
      <c r="AC8386"/>
      <c r="AD8386"/>
      <c r="AE8386"/>
      <c r="AF8386"/>
      <c r="AG8386"/>
      <c r="AH8386" s="16" t="str">
        <f>IF(AND(B8386="Premier League",E8386="Live"),_xlfn.XLOOKUP(_xlfn.TEXTJOIN(" vs ",,C8386:D8386),Calendar!G:G,Calendar!B:B),IF(AND(B8386="Premier League",E8386="Highlights"),_xlfn.XLOOKUP(H8386,Calendar!O:O,Calendar!N:N,,-1),""))</f>
        <v/>
      </c>
      <c r="AI8386" s="61" t="str">
        <f>IF(AND(AH8386&lt;&gt;"",E8386="Live"),_xlfn.XLOOKUP(_xlfn.TEXTJOIN(" vs ",,C8386:D8386),Calendar!G:G,Calendar!K:K),"")</f>
        <v/>
      </c>
      <c r="AJ8386" s="61" t="str">
        <f>IF(AND(K8386&lt;&gt;"Match of the Day",K8386&lt;&gt;"Match of the Day 2",K8386&lt;&gt;"Match of the Day Repeat"),"",1+MAX($AJ$10:AJ8385))</f>
        <v/>
      </c>
    </row>
    <row r="8387" spans="1:36" s="85" customFormat="1" x14ac:dyDescent="0.35">
      <c r="A8387"/>
      <c r="B8387" s="3"/>
      <c r="C8387" s="3"/>
      <c r="D8387" s="3"/>
      <c r="E8387" s="4"/>
      <c r="F8387" s="40"/>
      <c r="G8387" s="4"/>
      <c r="H8387" s="14"/>
      <c r="I8387" s="4"/>
      <c r="J8387" s="4"/>
      <c r="K8387" s="3"/>
      <c r="L8387"/>
      <c r="M8387"/>
      <c r="N8387" s="40"/>
      <c r="O8387" s="40"/>
      <c r="P8387" s="40"/>
      <c r="Q8387" s="88"/>
      <c r="R8387"/>
      <c r="S8387"/>
      <c r="T8387" s="15"/>
      <c r="U8387" s="15"/>
      <c r="V8387"/>
      <c r="W8387"/>
      <c r="X8387" s="15"/>
      <c r="Y8387" s="15"/>
      <c r="Z8387"/>
      <c r="AA8387"/>
      <c r="AB8387" s="89"/>
      <c r="AC8387"/>
      <c r="AD8387"/>
      <c r="AE8387"/>
      <c r="AF8387"/>
      <c r="AG8387"/>
      <c r="AH8387" s="16" t="str">
        <f>IF(AND(B8387="Premier League",E8387="Live"),_xlfn.XLOOKUP(_xlfn.TEXTJOIN(" vs ",,C8387:D8387),Calendar!G:G,Calendar!B:B),IF(AND(B8387="Premier League",E8387="Highlights"),_xlfn.XLOOKUP(H8387,Calendar!O:O,Calendar!N:N,,-1),""))</f>
        <v/>
      </c>
      <c r="AI8387" s="61" t="str">
        <f>IF(AND(AH8387&lt;&gt;"",E8387="Live"),_xlfn.XLOOKUP(_xlfn.TEXTJOIN(" vs ",,C8387:D8387),Calendar!G:G,Calendar!K:K),"")</f>
        <v/>
      </c>
      <c r="AJ8387" s="61" t="str">
        <f>IF(AND(K8387&lt;&gt;"Match of the Day",K8387&lt;&gt;"Match of the Day 2",K8387&lt;&gt;"Match of the Day Repeat"),"",1+MAX($AJ$10:AJ8386))</f>
        <v/>
      </c>
    </row>
    <row r="8388" spans="1:36" s="85" customFormat="1" x14ac:dyDescent="0.35">
      <c r="A8388"/>
      <c r="B8388" s="3"/>
      <c r="C8388" s="3"/>
      <c r="D8388" s="3"/>
      <c r="E8388" s="4"/>
      <c r="F8388" s="40"/>
      <c r="G8388" s="4"/>
      <c r="H8388" s="14"/>
      <c r="I8388" s="4"/>
      <c r="J8388" s="4"/>
      <c r="K8388" s="3"/>
      <c r="L8388"/>
      <c r="M8388"/>
      <c r="N8388" s="40"/>
      <c r="O8388" s="40"/>
      <c r="P8388" s="40"/>
      <c r="Q8388" s="88"/>
      <c r="R8388"/>
      <c r="S8388"/>
      <c r="T8388" s="15"/>
      <c r="U8388" s="15"/>
      <c r="V8388"/>
      <c r="W8388"/>
      <c r="X8388" s="15"/>
      <c r="Y8388" s="15"/>
      <c r="Z8388"/>
      <c r="AA8388"/>
      <c r="AB8388" s="89"/>
      <c r="AC8388"/>
      <c r="AD8388"/>
      <c r="AE8388"/>
      <c r="AF8388"/>
      <c r="AG8388"/>
      <c r="AH8388" s="16" t="str">
        <f>IF(AND(B8388="Premier League",E8388="Live"),_xlfn.XLOOKUP(_xlfn.TEXTJOIN(" vs ",,C8388:D8388),Calendar!G:G,Calendar!B:B),IF(AND(B8388="Premier League",E8388="Highlights"),_xlfn.XLOOKUP(H8388,Calendar!O:O,Calendar!N:N,,-1),""))</f>
        <v/>
      </c>
      <c r="AI8388" s="61" t="str">
        <f>IF(AND(AH8388&lt;&gt;"",E8388="Live"),_xlfn.XLOOKUP(_xlfn.TEXTJOIN(" vs ",,C8388:D8388),Calendar!G:G,Calendar!K:K),"")</f>
        <v/>
      </c>
      <c r="AJ8388" s="61" t="str">
        <f>IF(AND(K8388&lt;&gt;"Match of the Day",K8388&lt;&gt;"Match of the Day 2",K8388&lt;&gt;"Match of the Day Repeat"),"",1+MAX($AJ$10:AJ8387))</f>
        <v/>
      </c>
    </row>
    <row r="8389" spans="1:36" s="85" customFormat="1" x14ac:dyDescent="0.35">
      <c r="A8389"/>
      <c r="B8389" s="3"/>
      <c r="C8389" s="3"/>
      <c r="D8389" s="3"/>
      <c r="E8389" s="4"/>
      <c r="F8389" s="40"/>
      <c r="G8389" s="4"/>
      <c r="H8389" s="14"/>
      <c r="I8389" s="4"/>
      <c r="J8389" s="4"/>
      <c r="K8389" s="3"/>
      <c r="L8389"/>
      <c r="M8389"/>
      <c r="N8389" s="40"/>
      <c r="O8389" s="40"/>
      <c r="P8389" s="40"/>
      <c r="Q8389" s="88"/>
      <c r="R8389"/>
      <c r="S8389"/>
      <c r="T8389" s="15"/>
      <c r="U8389" s="15"/>
      <c r="V8389"/>
      <c r="W8389"/>
      <c r="X8389" s="15"/>
      <c r="Y8389" s="15"/>
      <c r="Z8389"/>
      <c r="AA8389"/>
      <c r="AB8389" s="89"/>
      <c r="AC8389"/>
      <c r="AD8389"/>
      <c r="AE8389"/>
      <c r="AF8389"/>
      <c r="AG8389"/>
      <c r="AH8389" s="16" t="str">
        <f>IF(AND(B8389="Premier League",E8389="Live"),_xlfn.XLOOKUP(_xlfn.TEXTJOIN(" vs ",,C8389:D8389),Calendar!G:G,Calendar!B:B),IF(AND(B8389="Premier League",E8389="Highlights"),_xlfn.XLOOKUP(H8389,Calendar!O:O,Calendar!N:N,,-1),""))</f>
        <v/>
      </c>
      <c r="AI8389" s="61" t="str">
        <f>IF(AND(AH8389&lt;&gt;"",E8389="Live"),_xlfn.XLOOKUP(_xlfn.TEXTJOIN(" vs ",,C8389:D8389),Calendar!G:G,Calendar!K:K),"")</f>
        <v/>
      </c>
      <c r="AJ8389" s="61" t="str">
        <f>IF(AND(K8389&lt;&gt;"Match of the Day",K8389&lt;&gt;"Match of the Day 2",K8389&lt;&gt;"Match of the Day Repeat"),"",1+MAX($AJ$10:AJ8388))</f>
        <v/>
      </c>
    </row>
    <row r="8390" spans="1:36" s="85" customFormat="1" x14ac:dyDescent="0.35">
      <c r="A8390"/>
      <c r="B8390" s="3"/>
      <c r="C8390" s="3"/>
      <c r="D8390" s="3"/>
      <c r="E8390" s="4"/>
      <c r="F8390" s="40"/>
      <c r="G8390" s="4"/>
      <c r="H8390" s="14"/>
      <c r="I8390" s="4"/>
      <c r="J8390" s="4"/>
      <c r="K8390" s="3"/>
      <c r="L8390"/>
      <c r="M8390"/>
      <c r="N8390" s="40"/>
      <c r="O8390" s="40"/>
      <c r="P8390" s="40"/>
      <c r="Q8390" s="88"/>
      <c r="R8390"/>
      <c r="S8390"/>
      <c r="T8390" s="15"/>
      <c r="U8390" s="15"/>
      <c r="V8390"/>
      <c r="W8390"/>
      <c r="X8390" s="15"/>
      <c r="Y8390" s="15"/>
      <c r="Z8390"/>
      <c r="AA8390"/>
      <c r="AB8390" s="89"/>
      <c r="AC8390"/>
      <c r="AD8390"/>
      <c r="AE8390"/>
      <c r="AF8390"/>
      <c r="AG8390"/>
      <c r="AH8390" s="16" t="str">
        <f>IF(AND(B8390="Premier League",E8390="Live"),_xlfn.XLOOKUP(_xlfn.TEXTJOIN(" vs ",,C8390:D8390),Calendar!G:G,Calendar!B:B),IF(AND(B8390="Premier League",E8390="Highlights"),_xlfn.XLOOKUP(H8390,Calendar!O:O,Calendar!N:N,,-1),""))</f>
        <v/>
      </c>
      <c r="AI8390" s="61" t="str">
        <f>IF(AND(AH8390&lt;&gt;"",E8390="Live"),_xlfn.XLOOKUP(_xlfn.TEXTJOIN(" vs ",,C8390:D8390),Calendar!G:G,Calendar!K:K),"")</f>
        <v/>
      </c>
      <c r="AJ8390" s="61" t="str">
        <f>IF(AND(K8390&lt;&gt;"Match of the Day",K8390&lt;&gt;"Match of the Day 2",K8390&lt;&gt;"Match of the Day Repeat"),"",1+MAX($AJ$10:AJ8389))</f>
        <v/>
      </c>
    </row>
    <row r="8391" spans="1:36" s="85" customFormat="1" x14ac:dyDescent="0.35">
      <c r="A8391"/>
      <c r="B8391" s="3"/>
      <c r="C8391" s="3"/>
      <c r="D8391" s="3"/>
      <c r="E8391" s="4"/>
      <c r="F8391" s="40"/>
      <c r="G8391" s="4"/>
      <c r="H8391" s="14"/>
      <c r="I8391" s="4"/>
      <c r="J8391" s="4"/>
      <c r="K8391" s="3"/>
      <c r="L8391"/>
      <c r="M8391"/>
      <c r="N8391" s="40"/>
      <c r="O8391" s="40"/>
      <c r="P8391" s="40"/>
      <c r="Q8391" s="88"/>
      <c r="R8391"/>
      <c r="S8391"/>
      <c r="T8391" s="15"/>
      <c r="U8391" s="15"/>
      <c r="V8391"/>
      <c r="W8391"/>
      <c r="X8391" s="15"/>
      <c r="Y8391" s="15"/>
      <c r="Z8391"/>
      <c r="AA8391"/>
      <c r="AB8391" s="89"/>
      <c r="AC8391"/>
      <c r="AD8391"/>
      <c r="AE8391"/>
      <c r="AF8391"/>
      <c r="AG8391"/>
      <c r="AH8391" s="16" t="str">
        <f>IF(AND(B8391="Premier League",E8391="Live"),_xlfn.XLOOKUP(_xlfn.TEXTJOIN(" vs ",,C8391:D8391),Calendar!G:G,Calendar!B:B),IF(AND(B8391="Premier League",E8391="Highlights"),_xlfn.XLOOKUP(H8391,Calendar!O:O,Calendar!N:N,,-1),""))</f>
        <v/>
      </c>
      <c r="AI8391" s="61" t="str">
        <f>IF(AND(AH8391&lt;&gt;"",E8391="Live"),_xlfn.XLOOKUP(_xlfn.TEXTJOIN(" vs ",,C8391:D8391),Calendar!G:G,Calendar!K:K),"")</f>
        <v/>
      </c>
      <c r="AJ8391" s="61" t="str">
        <f>IF(AND(K8391&lt;&gt;"Match of the Day",K8391&lt;&gt;"Match of the Day 2",K8391&lt;&gt;"Match of the Day Repeat"),"",1+MAX($AJ$10:AJ8390))</f>
        <v/>
      </c>
    </row>
    <row r="8392" spans="1:36" s="85" customFormat="1" x14ac:dyDescent="0.35">
      <c r="A8392"/>
      <c r="B8392" s="3"/>
      <c r="C8392" s="3"/>
      <c r="D8392" s="3"/>
      <c r="E8392" s="4"/>
      <c r="F8392" s="40"/>
      <c r="G8392" s="4"/>
      <c r="H8392" s="14"/>
      <c r="I8392" s="4"/>
      <c r="J8392" s="4"/>
      <c r="K8392" s="3"/>
      <c r="L8392"/>
      <c r="M8392"/>
      <c r="N8392" s="40"/>
      <c r="O8392" s="40"/>
      <c r="P8392" s="40"/>
      <c r="Q8392" s="88"/>
      <c r="R8392"/>
      <c r="S8392"/>
      <c r="T8392" s="15"/>
      <c r="U8392" s="15"/>
      <c r="V8392"/>
      <c r="W8392"/>
      <c r="X8392" s="15"/>
      <c r="Y8392" s="15"/>
      <c r="Z8392"/>
      <c r="AA8392"/>
      <c r="AB8392" s="89"/>
      <c r="AC8392"/>
      <c r="AD8392"/>
      <c r="AE8392"/>
      <c r="AF8392"/>
      <c r="AG8392"/>
      <c r="AH8392" s="16" t="str">
        <f>IF(AND(B8392="Premier League",E8392="Live"),_xlfn.XLOOKUP(_xlfn.TEXTJOIN(" vs ",,C8392:D8392),Calendar!G:G,Calendar!B:B),IF(AND(B8392="Premier League",E8392="Highlights"),_xlfn.XLOOKUP(H8392,Calendar!O:O,Calendar!N:N,,-1),""))</f>
        <v/>
      </c>
      <c r="AI8392" s="61" t="str">
        <f>IF(AND(AH8392&lt;&gt;"",E8392="Live"),_xlfn.XLOOKUP(_xlfn.TEXTJOIN(" vs ",,C8392:D8392),Calendar!G:G,Calendar!K:K),"")</f>
        <v/>
      </c>
      <c r="AJ8392" s="61" t="str">
        <f>IF(AND(K8392&lt;&gt;"Match of the Day",K8392&lt;&gt;"Match of the Day 2",K8392&lt;&gt;"Match of the Day Repeat"),"",1+MAX($AJ$10:AJ8391))</f>
        <v/>
      </c>
    </row>
    <row r="8393" spans="1:36" s="85" customFormat="1" x14ac:dyDescent="0.35">
      <c r="A8393"/>
      <c r="B8393" s="3"/>
      <c r="C8393" s="3"/>
      <c r="D8393" s="3"/>
      <c r="E8393" s="4"/>
      <c r="F8393" s="40"/>
      <c r="G8393" s="4"/>
      <c r="H8393" s="14"/>
      <c r="I8393" s="4"/>
      <c r="J8393" s="4"/>
      <c r="K8393" s="3"/>
      <c r="L8393"/>
      <c r="M8393"/>
      <c r="N8393" s="40"/>
      <c r="O8393" s="40"/>
      <c r="P8393" s="40"/>
      <c r="Q8393" s="88"/>
      <c r="R8393"/>
      <c r="S8393"/>
      <c r="T8393" s="15"/>
      <c r="U8393" s="15"/>
      <c r="V8393"/>
      <c r="W8393"/>
      <c r="X8393" s="15"/>
      <c r="Y8393" s="15"/>
      <c r="Z8393"/>
      <c r="AA8393"/>
      <c r="AB8393" s="89"/>
      <c r="AC8393"/>
      <c r="AD8393"/>
      <c r="AE8393"/>
      <c r="AF8393"/>
      <c r="AG8393"/>
      <c r="AH8393" s="16" t="str">
        <f>IF(AND(B8393="Premier League",E8393="Live"),_xlfn.XLOOKUP(_xlfn.TEXTJOIN(" vs ",,C8393:D8393),Calendar!G:G,Calendar!B:B),IF(AND(B8393="Premier League",E8393="Highlights"),_xlfn.XLOOKUP(H8393,Calendar!O:O,Calendar!N:N,,-1),""))</f>
        <v/>
      </c>
      <c r="AI8393" s="61" t="str">
        <f>IF(AND(AH8393&lt;&gt;"",E8393="Live"),_xlfn.XLOOKUP(_xlfn.TEXTJOIN(" vs ",,C8393:D8393),Calendar!G:G,Calendar!K:K),"")</f>
        <v/>
      </c>
      <c r="AJ8393" s="61" t="str">
        <f>IF(AND(K8393&lt;&gt;"Match of the Day",K8393&lt;&gt;"Match of the Day 2",K8393&lt;&gt;"Match of the Day Repeat"),"",1+MAX($AJ$10:AJ8392))</f>
        <v/>
      </c>
    </row>
    <row r="8394" spans="1:36" s="85" customFormat="1" x14ac:dyDescent="0.35">
      <c r="A8394"/>
      <c r="B8394" s="3"/>
      <c r="C8394" s="3"/>
      <c r="D8394" s="3"/>
      <c r="E8394" s="4"/>
      <c r="F8394" s="40"/>
      <c r="G8394" s="4"/>
      <c r="H8394" s="14"/>
      <c r="I8394" s="4"/>
      <c r="J8394" s="4"/>
      <c r="K8394" s="3"/>
      <c r="L8394"/>
      <c r="M8394"/>
      <c r="N8394" s="40"/>
      <c r="O8394" s="40"/>
      <c r="P8394" s="40"/>
      <c r="Q8394" s="88"/>
      <c r="R8394"/>
      <c r="S8394"/>
      <c r="T8394" s="15"/>
      <c r="U8394" s="15"/>
      <c r="V8394"/>
      <c r="W8394"/>
      <c r="X8394" s="15"/>
      <c r="Y8394" s="15"/>
      <c r="Z8394"/>
      <c r="AA8394"/>
      <c r="AB8394" s="89"/>
      <c r="AC8394"/>
      <c r="AD8394"/>
      <c r="AE8394"/>
      <c r="AF8394"/>
      <c r="AG8394"/>
      <c r="AH8394" s="16" t="str">
        <f>IF(AND(B8394="Premier League",E8394="Live"),_xlfn.XLOOKUP(_xlfn.TEXTJOIN(" vs ",,C8394:D8394),Calendar!G:G,Calendar!B:B),IF(AND(B8394="Premier League",E8394="Highlights"),_xlfn.XLOOKUP(H8394,Calendar!O:O,Calendar!N:N,,-1),""))</f>
        <v/>
      </c>
      <c r="AI8394" s="61" t="str">
        <f>IF(AND(AH8394&lt;&gt;"",E8394="Live"),_xlfn.XLOOKUP(_xlfn.TEXTJOIN(" vs ",,C8394:D8394),Calendar!G:G,Calendar!K:K),"")</f>
        <v/>
      </c>
      <c r="AJ8394" s="61" t="str">
        <f>IF(AND(K8394&lt;&gt;"Match of the Day",K8394&lt;&gt;"Match of the Day 2",K8394&lt;&gt;"Match of the Day Repeat"),"",1+MAX($AJ$10:AJ8393))</f>
        <v/>
      </c>
    </row>
    <row r="8395" spans="1:36" s="85" customFormat="1" x14ac:dyDescent="0.35">
      <c r="A8395"/>
      <c r="B8395" s="3"/>
      <c r="C8395" s="3"/>
      <c r="D8395" s="3"/>
      <c r="E8395" s="4"/>
      <c r="F8395" s="40"/>
      <c r="G8395" s="4"/>
      <c r="H8395" s="14"/>
      <c r="I8395" s="4"/>
      <c r="J8395" s="4"/>
      <c r="K8395" s="3"/>
      <c r="L8395"/>
      <c r="M8395"/>
      <c r="N8395" s="40"/>
      <c r="O8395" s="40"/>
      <c r="P8395" s="40"/>
      <c r="Q8395" s="88"/>
      <c r="R8395"/>
      <c r="S8395"/>
      <c r="T8395" s="15"/>
      <c r="U8395" s="15"/>
      <c r="V8395"/>
      <c r="W8395"/>
      <c r="X8395" s="15"/>
      <c r="Y8395" s="15"/>
      <c r="Z8395"/>
      <c r="AA8395"/>
      <c r="AB8395" s="89"/>
      <c r="AC8395"/>
      <c r="AD8395"/>
      <c r="AE8395"/>
      <c r="AF8395"/>
      <c r="AG8395"/>
      <c r="AH8395" s="16" t="str">
        <f>IF(AND(B8395="Premier League",E8395="Live"),_xlfn.XLOOKUP(_xlfn.TEXTJOIN(" vs ",,C8395:D8395),Calendar!G:G,Calendar!B:B),IF(AND(B8395="Premier League",E8395="Highlights"),_xlfn.XLOOKUP(H8395,Calendar!O:O,Calendar!N:N,,-1),""))</f>
        <v/>
      </c>
      <c r="AI8395" s="61" t="str">
        <f>IF(AND(AH8395&lt;&gt;"",E8395="Live"),_xlfn.XLOOKUP(_xlfn.TEXTJOIN(" vs ",,C8395:D8395),Calendar!G:G,Calendar!K:K),"")</f>
        <v/>
      </c>
      <c r="AJ8395" s="61" t="str">
        <f>IF(AND(K8395&lt;&gt;"Match of the Day",K8395&lt;&gt;"Match of the Day 2",K8395&lt;&gt;"Match of the Day Repeat"),"",1+MAX($AJ$10:AJ8394))</f>
        <v/>
      </c>
    </row>
    <row r="8396" spans="1:36" s="85" customFormat="1" x14ac:dyDescent="0.35">
      <c r="A8396"/>
      <c r="B8396" s="3"/>
      <c r="C8396" s="3"/>
      <c r="D8396" s="3"/>
      <c r="E8396" s="4"/>
      <c r="F8396" s="40"/>
      <c r="G8396" s="4"/>
      <c r="H8396" s="14"/>
      <c r="I8396" s="4"/>
      <c r="J8396" s="4"/>
      <c r="K8396" s="3"/>
      <c r="L8396"/>
      <c r="M8396"/>
      <c r="N8396" s="40"/>
      <c r="O8396" s="40"/>
      <c r="P8396" s="40"/>
      <c r="Q8396" s="88"/>
      <c r="R8396"/>
      <c r="S8396"/>
      <c r="T8396" s="15"/>
      <c r="U8396" s="15"/>
      <c r="V8396"/>
      <c r="W8396"/>
      <c r="X8396" s="15"/>
      <c r="Y8396" s="15"/>
      <c r="Z8396"/>
      <c r="AA8396"/>
      <c r="AB8396" s="89"/>
      <c r="AC8396"/>
      <c r="AD8396"/>
      <c r="AE8396"/>
      <c r="AF8396"/>
      <c r="AG8396"/>
      <c r="AH8396" s="16" t="str">
        <f>IF(AND(B8396="Premier League",E8396="Live"),_xlfn.XLOOKUP(_xlfn.TEXTJOIN(" vs ",,C8396:D8396),Calendar!G:G,Calendar!B:B),IF(AND(B8396="Premier League",E8396="Highlights"),_xlfn.XLOOKUP(H8396,Calendar!O:O,Calendar!N:N,,-1),""))</f>
        <v/>
      </c>
      <c r="AI8396" s="61" t="str">
        <f>IF(AND(AH8396&lt;&gt;"",E8396="Live"),_xlfn.XLOOKUP(_xlfn.TEXTJOIN(" vs ",,C8396:D8396),Calendar!G:G,Calendar!K:K),"")</f>
        <v/>
      </c>
      <c r="AJ8396" s="61" t="str">
        <f>IF(AND(K8396&lt;&gt;"Match of the Day",K8396&lt;&gt;"Match of the Day 2",K8396&lt;&gt;"Match of the Day Repeat"),"",1+MAX($AJ$10:AJ8395))</f>
        <v/>
      </c>
    </row>
    <row r="8397" spans="1:36" s="85" customFormat="1" x14ac:dyDescent="0.35">
      <c r="A8397"/>
      <c r="B8397" s="3"/>
      <c r="C8397" s="3"/>
      <c r="D8397" s="3"/>
      <c r="E8397" s="4"/>
      <c r="F8397" s="40"/>
      <c r="G8397" s="4"/>
      <c r="H8397" s="14"/>
      <c r="I8397" s="4"/>
      <c r="J8397" s="4"/>
      <c r="K8397" s="3"/>
      <c r="L8397"/>
      <c r="M8397"/>
      <c r="N8397" s="40"/>
      <c r="O8397" s="40"/>
      <c r="P8397" s="40"/>
      <c r="Q8397" s="88"/>
      <c r="R8397"/>
      <c r="S8397"/>
      <c r="T8397" s="15"/>
      <c r="U8397" s="15"/>
      <c r="V8397"/>
      <c r="W8397"/>
      <c r="X8397" s="15"/>
      <c r="Y8397" s="15"/>
      <c r="Z8397"/>
      <c r="AA8397"/>
      <c r="AB8397" s="89"/>
      <c r="AC8397"/>
      <c r="AD8397"/>
      <c r="AE8397"/>
      <c r="AF8397"/>
      <c r="AG8397"/>
      <c r="AH8397" s="16" t="str">
        <f>IF(AND(B8397="Premier League",E8397="Live"),_xlfn.XLOOKUP(_xlfn.TEXTJOIN(" vs ",,C8397:D8397),Calendar!G:G,Calendar!B:B),IF(AND(B8397="Premier League",E8397="Highlights"),_xlfn.XLOOKUP(H8397,Calendar!O:O,Calendar!N:N,,-1),""))</f>
        <v/>
      </c>
      <c r="AI8397" s="61" t="str">
        <f>IF(AND(AH8397&lt;&gt;"",E8397="Live"),_xlfn.XLOOKUP(_xlfn.TEXTJOIN(" vs ",,C8397:D8397),Calendar!G:G,Calendar!K:K),"")</f>
        <v/>
      </c>
      <c r="AJ8397" s="61" t="str">
        <f>IF(AND(K8397&lt;&gt;"Match of the Day",K8397&lt;&gt;"Match of the Day 2",K8397&lt;&gt;"Match of the Day Repeat"),"",1+MAX($AJ$10:AJ8396))</f>
        <v/>
      </c>
    </row>
    <row r="8398" spans="1:36" s="85" customFormat="1" x14ac:dyDescent="0.35">
      <c r="A8398"/>
      <c r="B8398" s="3"/>
      <c r="C8398" s="3"/>
      <c r="D8398" s="3"/>
      <c r="E8398" s="4"/>
      <c r="F8398" s="40"/>
      <c r="G8398" s="4"/>
      <c r="H8398" s="14"/>
      <c r="I8398" s="4"/>
      <c r="J8398" s="4"/>
      <c r="K8398" s="3"/>
      <c r="L8398"/>
      <c r="M8398"/>
      <c r="N8398" s="40"/>
      <c r="O8398" s="40"/>
      <c r="P8398" s="40"/>
      <c r="Q8398" s="88"/>
      <c r="R8398"/>
      <c r="S8398"/>
      <c r="T8398" s="15"/>
      <c r="U8398" s="15"/>
      <c r="V8398"/>
      <c r="W8398"/>
      <c r="X8398" s="15"/>
      <c r="Y8398" s="15"/>
      <c r="Z8398"/>
      <c r="AA8398"/>
      <c r="AB8398" s="89"/>
      <c r="AC8398"/>
      <c r="AD8398"/>
      <c r="AE8398"/>
      <c r="AF8398"/>
      <c r="AG8398"/>
      <c r="AH8398" s="16" t="str">
        <f>IF(AND(B8398="Premier League",E8398="Live"),_xlfn.XLOOKUP(_xlfn.TEXTJOIN(" vs ",,C8398:D8398),Calendar!G:G,Calendar!B:B),IF(AND(B8398="Premier League",E8398="Highlights"),_xlfn.XLOOKUP(H8398,Calendar!O:O,Calendar!N:N,,-1),""))</f>
        <v/>
      </c>
      <c r="AI8398" s="61" t="str">
        <f>IF(AND(AH8398&lt;&gt;"",E8398="Live"),_xlfn.XLOOKUP(_xlfn.TEXTJOIN(" vs ",,C8398:D8398),Calendar!G:G,Calendar!K:K),"")</f>
        <v/>
      </c>
      <c r="AJ8398" s="61" t="str">
        <f>IF(AND(K8398&lt;&gt;"Match of the Day",K8398&lt;&gt;"Match of the Day 2",K8398&lt;&gt;"Match of the Day Repeat"),"",1+MAX($AJ$10:AJ8397))</f>
        <v/>
      </c>
    </row>
    <row r="8399" spans="1:36" s="85" customFormat="1" x14ac:dyDescent="0.35">
      <c r="A8399"/>
      <c r="B8399" s="3"/>
      <c r="C8399" s="3"/>
      <c r="D8399" s="3"/>
      <c r="E8399" s="4"/>
      <c r="F8399" s="40"/>
      <c r="G8399" s="4"/>
      <c r="H8399" s="14"/>
      <c r="I8399" s="4"/>
      <c r="J8399" s="4"/>
      <c r="K8399" s="3"/>
      <c r="L8399"/>
      <c r="M8399"/>
      <c r="N8399" s="40"/>
      <c r="O8399" s="40"/>
      <c r="P8399" s="40"/>
      <c r="Q8399" s="88"/>
      <c r="R8399"/>
      <c r="S8399"/>
      <c r="T8399" s="15"/>
      <c r="U8399" s="15"/>
      <c r="V8399"/>
      <c r="W8399"/>
      <c r="X8399" s="15"/>
      <c r="Y8399" s="15"/>
      <c r="Z8399"/>
      <c r="AA8399"/>
      <c r="AB8399" s="89"/>
      <c r="AC8399"/>
      <c r="AD8399"/>
      <c r="AE8399"/>
      <c r="AF8399"/>
      <c r="AG8399"/>
      <c r="AH8399" s="16" t="str">
        <f>IF(AND(B8399="Premier League",E8399="Live"),_xlfn.XLOOKUP(_xlfn.TEXTJOIN(" vs ",,C8399:D8399),Calendar!G:G,Calendar!B:B),IF(AND(B8399="Premier League",E8399="Highlights"),_xlfn.XLOOKUP(H8399,Calendar!O:O,Calendar!N:N,,-1),""))</f>
        <v/>
      </c>
      <c r="AI8399" s="61" t="str">
        <f>IF(AND(AH8399&lt;&gt;"",E8399="Live"),_xlfn.XLOOKUP(_xlfn.TEXTJOIN(" vs ",,C8399:D8399),Calendar!G:G,Calendar!K:K),"")</f>
        <v/>
      </c>
      <c r="AJ8399" s="61" t="str">
        <f>IF(AND(K8399&lt;&gt;"Match of the Day",K8399&lt;&gt;"Match of the Day 2",K8399&lt;&gt;"Match of the Day Repeat"),"",1+MAX($AJ$10:AJ8398))</f>
        <v/>
      </c>
    </row>
    <row r="8400" spans="1:36" s="85" customFormat="1" x14ac:dyDescent="0.35">
      <c r="A8400"/>
      <c r="B8400" s="3"/>
      <c r="C8400" s="3"/>
      <c r="D8400" s="3"/>
      <c r="E8400" s="4"/>
      <c r="F8400" s="40"/>
      <c r="G8400" s="4"/>
      <c r="H8400" s="14"/>
      <c r="I8400" s="4"/>
      <c r="J8400" s="4"/>
      <c r="K8400" s="3"/>
      <c r="L8400"/>
      <c r="M8400"/>
      <c r="N8400" s="40"/>
      <c r="O8400" s="40"/>
      <c r="P8400" s="40"/>
      <c r="Q8400" s="88"/>
      <c r="R8400"/>
      <c r="S8400"/>
      <c r="T8400" s="15"/>
      <c r="U8400" s="15"/>
      <c r="V8400"/>
      <c r="W8400"/>
      <c r="X8400" s="15"/>
      <c r="Y8400" s="15"/>
      <c r="Z8400"/>
      <c r="AA8400"/>
      <c r="AB8400" s="89"/>
      <c r="AC8400"/>
      <c r="AD8400"/>
      <c r="AE8400"/>
      <c r="AF8400"/>
      <c r="AG8400"/>
      <c r="AH8400" s="16" t="str">
        <f>IF(AND(B8400="Premier League",E8400="Live"),_xlfn.XLOOKUP(_xlfn.TEXTJOIN(" vs ",,C8400:D8400),Calendar!G:G,Calendar!B:B),IF(AND(B8400="Premier League",E8400="Highlights"),_xlfn.XLOOKUP(H8400,Calendar!O:O,Calendar!N:N,,-1),""))</f>
        <v/>
      </c>
      <c r="AI8400" s="61" t="str">
        <f>IF(AND(AH8400&lt;&gt;"",E8400="Live"),_xlfn.XLOOKUP(_xlfn.TEXTJOIN(" vs ",,C8400:D8400),Calendar!G:G,Calendar!K:K),"")</f>
        <v/>
      </c>
      <c r="AJ8400" s="61" t="str">
        <f>IF(AND(K8400&lt;&gt;"Match of the Day",K8400&lt;&gt;"Match of the Day 2",K8400&lt;&gt;"Match of the Day Repeat"),"",1+MAX($AJ$10:AJ8399))</f>
        <v/>
      </c>
    </row>
    <row r="8401" spans="1:36" x14ac:dyDescent="0.35">
      <c r="Q8401" s="88"/>
      <c r="AB8401" s="89"/>
      <c r="AH8401" s="16" t="str">
        <f>IF(AND(B8401="Premier League",E8401="Live"),_xlfn.XLOOKUP(_xlfn.TEXTJOIN(" vs ",,C8401:D8401),Calendar!G:G,Calendar!B:B),IF(AND(B8401="Premier League",E8401="Highlights"),_xlfn.XLOOKUP(H8401,Calendar!O:O,Calendar!N:N,,-1),""))</f>
        <v/>
      </c>
      <c r="AI8401" s="61" t="str">
        <f>IF(AND(AH8401&lt;&gt;"",E8401="Live"),_xlfn.XLOOKUP(_xlfn.TEXTJOIN(" vs ",,C8401:D8401),Calendar!G:G,Calendar!K:K),"")</f>
        <v/>
      </c>
      <c r="AJ8401" s="61" t="str">
        <f>IF(AND(K8401&lt;&gt;"Match of the Day",K8401&lt;&gt;"Match of the Day 2",K8401&lt;&gt;"Match of the Day Repeat"),"",1+MAX($AJ$10:AJ8400))</f>
        <v/>
      </c>
    </row>
    <row r="8402" spans="1:36" s="85" customFormat="1" x14ac:dyDescent="0.35">
      <c r="A8402"/>
      <c r="B8402" s="3"/>
      <c r="C8402" s="3"/>
      <c r="D8402" s="3"/>
      <c r="E8402" s="4"/>
      <c r="F8402" s="40"/>
      <c r="G8402" s="4"/>
      <c r="H8402" s="14"/>
      <c r="I8402" s="4"/>
      <c r="J8402" s="4"/>
      <c r="K8402" s="3"/>
      <c r="L8402"/>
      <c r="M8402"/>
      <c r="N8402" s="40"/>
      <c r="O8402" s="40"/>
      <c r="P8402" s="40"/>
      <c r="Q8402" s="88"/>
      <c r="R8402"/>
      <c r="S8402"/>
      <c r="T8402" s="15"/>
      <c r="U8402" s="15"/>
      <c r="V8402"/>
      <c r="W8402"/>
      <c r="X8402" s="15"/>
      <c r="Y8402" s="15"/>
      <c r="Z8402"/>
      <c r="AA8402"/>
      <c r="AB8402" s="89"/>
      <c r="AC8402"/>
      <c r="AD8402"/>
      <c r="AE8402"/>
      <c r="AF8402"/>
      <c r="AG8402"/>
      <c r="AH8402" s="16" t="str">
        <f>IF(AND(B8402="Premier League",E8402="Live"),_xlfn.XLOOKUP(_xlfn.TEXTJOIN(" vs ",,C8402:D8402),Calendar!G:G,Calendar!B:B),IF(AND(B8402="Premier League",E8402="Highlights"),_xlfn.XLOOKUP(H8402,Calendar!O:O,Calendar!N:N,,-1),""))</f>
        <v/>
      </c>
      <c r="AI8402" s="61" t="str">
        <f>IF(AND(AH8402&lt;&gt;"",E8402="Live"),_xlfn.XLOOKUP(_xlfn.TEXTJOIN(" vs ",,C8402:D8402),Calendar!G:G,Calendar!K:K),"")</f>
        <v/>
      </c>
      <c r="AJ8402" s="61" t="str">
        <f>IF(AND(K8402&lt;&gt;"Match of the Day",K8402&lt;&gt;"Match of the Day 2",K8402&lt;&gt;"Match of the Day Repeat"),"",1+MAX($AJ$10:AJ8401))</f>
        <v/>
      </c>
    </row>
    <row r="8403" spans="1:36" s="85" customFormat="1" x14ac:dyDescent="0.35">
      <c r="A8403"/>
      <c r="B8403" s="3"/>
      <c r="C8403" s="3"/>
      <c r="D8403" s="3"/>
      <c r="E8403" s="4"/>
      <c r="F8403" s="40"/>
      <c r="G8403" s="4"/>
      <c r="H8403" s="14"/>
      <c r="I8403" s="4"/>
      <c r="J8403" s="4"/>
      <c r="K8403" s="3"/>
      <c r="L8403"/>
      <c r="M8403"/>
      <c r="N8403" s="40"/>
      <c r="O8403" s="40"/>
      <c r="P8403" s="40"/>
      <c r="Q8403" s="88"/>
      <c r="R8403"/>
      <c r="S8403"/>
      <c r="T8403" s="15"/>
      <c r="U8403" s="15"/>
      <c r="V8403"/>
      <c r="W8403"/>
      <c r="X8403" s="15"/>
      <c r="Y8403" s="15"/>
      <c r="Z8403"/>
      <c r="AA8403"/>
      <c r="AB8403" s="89"/>
      <c r="AC8403"/>
      <c r="AD8403"/>
      <c r="AE8403"/>
      <c r="AF8403"/>
      <c r="AG8403"/>
      <c r="AH8403" s="16" t="str">
        <f>IF(AND(B8403="Premier League",E8403="Live"),_xlfn.XLOOKUP(_xlfn.TEXTJOIN(" vs ",,C8403:D8403),Calendar!G:G,Calendar!B:B),IF(AND(B8403="Premier League",E8403="Highlights"),_xlfn.XLOOKUP(H8403,Calendar!O:O,Calendar!N:N,,-1),""))</f>
        <v/>
      </c>
      <c r="AI8403" s="61" t="str">
        <f>IF(AND(AH8403&lt;&gt;"",E8403="Live"),_xlfn.XLOOKUP(_xlfn.TEXTJOIN(" vs ",,C8403:D8403),Calendar!G:G,Calendar!K:K),"")</f>
        <v/>
      </c>
      <c r="AJ8403" s="61" t="str">
        <f>IF(AND(K8403&lt;&gt;"Match of the Day",K8403&lt;&gt;"Match of the Day 2",K8403&lt;&gt;"Match of the Day Repeat"),"",1+MAX($AJ$10:AJ8402))</f>
        <v/>
      </c>
    </row>
    <row r="8404" spans="1:36" s="85" customFormat="1" x14ac:dyDescent="0.35">
      <c r="A8404"/>
      <c r="B8404" s="3"/>
      <c r="C8404" s="3"/>
      <c r="D8404" s="3"/>
      <c r="E8404" s="4"/>
      <c r="F8404" s="40"/>
      <c r="G8404" s="4"/>
      <c r="H8404" s="14"/>
      <c r="I8404" s="4"/>
      <c r="J8404" s="4"/>
      <c r="K8404" s="3"/>
      <c r="L8404"/>
      <c r="M8404"/>
      <c r="N8404" s="40"/>
      <c r="O8404" s="40"/>
      <c r="P8404" s="40"/>
      <c r="Q8404" s="88"/>
      <c r="R8404"/>
      <c r="S8404"/>
      <c r="T8404" s="15"/>
      <c r="U8404" s="15"/>
      <c r="V8404"/>
      <c r="W8404"/>
      <c r="X8404" s="15"/>
      <c r="Y8404" s="15"/>
      <c r="Z8404"/>
      <c r="AA8404"/>
      <c r="AB8404" s="89"/>
      <c r="AC8404"/>
      <c r="AD8404"/>
      <c r="AE8404"/>
      <c r="AF8404"/>
      <c r="AG8404"/>
      <c r="AH8404" s="16" t="str">
        <f>IF(AND(B8404="Premier League",E8404="Live"),_xlfn.XLOOKUP(_xlfn.TEXTJOIN(" vs ",,C8404:D8404),Calendar!G:G,Calendar!B:B),IF(AND(B8404="Premier League",E8404="Highlights"),_xlfn.XLOOKUP(H8404,Calendar!O:O,Calendar!N:N,,-1),""))</f>
        <v/>
      </c>
      <c r="AI8404" s="61" t="str">
        <f>IF(AND(AH8404&lt;&gt;"",E8404="Live"),_xlfn.XLOOKUP(_xlfn.TEXTJOIN(" vs ",,C8404:D8404),Calendar!G:G,Calendar!K:K),"")</f>
        <v/>
      </c>
      <c r="AJ8404" s="61" t="str">
        <f>IF(AND(K8404&lt;&gt;"Match of the Day",K8404&lt;&gt;"Match of the Day 2",K8404&lt;&gt;"Match of the Day Repeat"),"",1+MAX($AJ$10:AJ8403))</f>
        <v/>
      </c>
    </row>
    <row r="8405" spans="1:36" s="85" customFormat="1" x14ac:dyDescent="0.35">
      <c r="A8405"/>
      <c r="B8405" s="3"/>
      <c r="C8405" s="3"/>
      <c r="D8405" s="3"/>
      <c r="E8405" s="4"/>
      <c r="F8405" s="40"/>
      <c r="G8405" s="4"/>
      <c r="H8405" s="14"/>
      <c r="I8405" s="4"/>
      <c r="J8405" s="4"/>
      <c r="K8405" s="3"/>
      <c r="L8405"/>
      <c r="M8405"/>
      <c r="N8405" s="40"/>
      <c r="O8405" s="40"/>
      <c r="P8405" s="40"/>
      <c r="Q8405" s="88"/>
      <c r="R8405"/>
      <c r="S8405"/>
      <c r="T8405" s="15"/>
      <c r="U8405" s="15"/>
      <c r="V8405"/>
      <c r="W8405"/>
      <c r="X8405" s="15"/>
      <c r="Y8405" s="15"/>
      <c r="Z8405"/>
      <c r="AA8405"/>
      <c r="AB8405" s="89"/>
      <c r="AC8405"/>
      <c r="AD8405"/>
      <c r="AE8405"/>
      <c r="AF8405"/>
      <c r="AG8405"/>
      <c r="AH8405" s="16" t="str">
        <f>IF(AND(B8405="Premier League",E8405="Live"),_xlfn.XLOOKUP(_xlfn.TEXTJOIN(" vs ",,C8405:D8405),Calendar!G:G,Calendar!B:B),IF(AND(B8405="Premier League",E8405="Highlights"),_xlfn.XLOOKUP(H8405,Calendar!O:O,Calendar!N:N,,-1),""))</f>
        <v/>
      </c>
      <c r="AI8405" s="61" t="str">
        <f>IF(AND(AH8405&lt;&gt;"",E8405="Live"),_xlfn.XLOOKUP(_xlfn.TEXTJOIN(" vs ",,C8405:D8405),Calendar!G:G,Calendar!K:K),"")</f>
        <v/>
      </c>
      <c r="AJ8405" s="61" t="str">
        <f>IF(AND(K8405&lt;&gt;"Match of the Day",K8405&lt;&gt;"Match of the Day 2",K8405&lt;&gt;"Match of the Day Repeat"),"",1+MAX($AJ$10:AJ8404))</f>
        <v/>
      </c>
    </row>
    <row r="8406" spans="1:36" s="85" customFormat="1" x14ac:dyDescent="0.35">
      <c r="A8406"/>
      <c r="B8406" s="3"/>
      <c r="C8406" s="3"/>
      <c r="D8406" s="3"/>
      <c r="E8406" s="4"/>
      <c r="F8406" s="40"/>
      <c r="G8406" s="4"/>
      <c r="H8406" s="14"/>
      <c r="I8406" s="4"/>
      <c r="J8406" s="4"/>
      <c r="K8406" s="3"/>
      <c r="L8406"/>
      <c r="M8406"/>
      <c r="N8406" s="40"/>
      <c r="O8406" s="40"/>
      <c r="P8406" s="40"/>
      <c r="Q8406" s="88"/>
      <c r="R8406"/>
      <c r="S8406"/>
      <c r="T8406" s="15"/>
      <c r="U8406" s="15"/>
      <c r="V8406"/>
      <c r="W8406"/>
      <c r="X8406" s="15"/>
      <c r="Y8406" s="15"/>
      <c r="Z8406"/>
      <c r="AA8406"/>
      <c r="AB8406" s="89"/>
      <c r="AC8406"/>
      <c r="AD8406"/>
      <c r="AE8406"/>
      <c r="AF8406"/>
      <c r="AG8406"/>
      <c r="AH8406" s="16" t="str">
        <f>IF(AND(B8406="Premier League",E8406="Live"),_xlfn.XLOOKUP(_xlfn.TEXTJOIN(" vs ",,C8406:D8406),Calendar!G:G,Calendar!B:B),IF(AND(B8406="Premier League",E8406="Highlights"),_xlfn.XLOOKUP(H8406,Calendar!O:O,Calendar!N:N,,-1),""))</f>
        <v/>
      </c>
      <c r="AI8406" s="61" t="str">
        <f>IF(AND(AH8406&lt;&gt;"",E8406="Live"),_xlfn.XLOOKUP(_xlfn.TEXTJOIN(" vs ",,C8406:D8406),Calendar!G:G,Calendar!K:K),"")</f>
        <v/>
      </c>
      <c r="AJ8406" s="61" t="str">
        <f>IF(AND(K8406&lt;&gt;"Match of the Day",K8406&lt;&gt;"Match of the Day 2",K8406&lt;&gt;"Match of the Day Repeat"),"",1+MAX($AJ$10:AJ8405))</f>
        <v/>
      </c>
    </row>
    <row r="8407" spans="1:36" s="85" customFormat="1" x14ac:dyDescent="0.35">
      <c r="A8407"/>
      <c r="B8407" s="3"/>
      <c r="C8407" s="3"/>
      <c r="D8407" s="3"/>
      <c r="E8407" s="4"/>
      <c r="F8407" s="40"/>
      <c r="G8407" s="4"/>
      <c r="H8407" s="14"/>
      <c r="I8407" s="4"/>
      <c r="J8407" s="4"/>
      <c r="K8407" s="3"/>
      <c r="L8407"/>
      <c r="M8407"/>
      <c r="N8407" s="40"/>
      <c r="O8407" s="40"/>
      <c r="P8407" s="40"/>
      <c r="Q8407" s="88"/>
      <c r="R8407"/>
      <c r="S8407"/>
      <c r="T8407" s="15"/>
      <c r="U8407" s="15"/>
      <c r="V8407"/>
      <c r="W8407"/>
      <c r="X8407" s="15"/>
      <c r="Y8407" s="15"/>
      <c r="Z8407"/>
      <c r="AA8407"/>
      <c r="AB8407" s="89"/>
      <c r="AC8407"/>
      <c r="AD8407"/>
      <c r="AE8407"/>
      <c r="AF8407"/>
      <c r="AG8407"/>
      <c r="AH8407" s="16" t="str">
        <f>IF(AND(B8407="Premier League",E8407="Live"),_xlfn.XLOOKUP(_xlfn.TEXTJOIN(" vs ",,C8407:D8407),Calendar!G:G,Calendar!B:B),IF(AND(B8407="Premier League",E8407="Highlights"),_xlfn.XLOOKUP(H8407,Calendar!O:O,Calendar!N:N,,-1),""))</f>
        <v/>
      </c>
      <c r="AI8407" s="61" t="str">
        <f>IF(AND(AH8407&lt;&gt;"",E8407="Live"),_xlfn.XLOOKUP(_xlfn.TEXTJOIN(" vs ",,C8407:D8407),Calendar!G:G,Calendar!K:K),"")</f>
        <v/>
      </c>
      <c r="AJ8407" s="61" t="str">
        <f>IF(AND(K8407&lt;&gt;"Match of the Day",K8407&lt;&gt;"Match of the Day 2",K8407&lt;&gt;"Match of the Day Repeat"),"",1+MAX($AJ$10:AJ8406))</f>
        <v/>
      </c>
    </row>
    <row r="8408" spans="1:36" s="85" customFormat="1" x14ac:dyDescent="0.35">
      <c r="A8408"/>
      <c r="B8408" s="3"/>
      <c r="C8408" s="3"/>
      <c r="D8408" s="3"/>
      <c r="E8408" s="4"/>
      <c r="F8408" s="40"/>
      <c r="G8408" s="4"/>
      <c r="H8408" s="14"/>
      <c r="I8408" s="4"/>
      <c r="J8408" s="4"/>
      <c r="K8408" s="3"/>
      <c r="L8408"/>
      <c r="M8408"/>
      <c r="N8408" s="40"/>
      <c r="O8408" s="40"/>
      <c r="P8408" s="40"/>
      <c r="Q8408" s="88"/>
      <c r="R8408"/>
      <c r="S8408"/>
      <c r="T8408" s="15"/>
      <c r="U8408" s="15"/>
      <c r="V8408"/>
      <c r="W8408"/>
      <c r="X8408" s="15"/>
      <c r="Y8408" s="15"/>
      <c r="Z8408"/>
      <c r="AA8408"/>
      <c r="AB8408" s="89"/>
      <c r="AC8408"/>
      <c r="AD8408"/>
      <c r="AE8408"/>
      <c r="AF8408"/>
      <c r="AG8408"/>
      <c r="AH8408" s="16" t="str">
        <f>IF(AND(B8408="Premier League",E8408="Live"),_xlfn.XLOOKUP(_xlfn.TEXTJOIN(" vs ",,C8408:D8408),Calendar!G:G,Calendar!B:B),IF(AND(B8408="Premier League",E8408="Highlights"),_xlfn.XLOOKUP(H8408,Calendar!O:O,Calendar!N:N,,-1),""))</f>
        <v/>
      </c>
      <c r="AI8408" s="61" t="str">
        <f>IF(AND(AH8408&lt;&gt;"",E8408="Live"),_xlfn.XLOOKUP(_xlfn.TEXTJOIN(" vs ",,C8408:D8408),Calendar!G:G,Calendar!K:K),"")</f>
        <v/>
      </c>
      <c r="AJ8408" s="61" t="str">
        <f>IF(AND(K8408&lt;&gt;"Match of the Day",K8408&lt;&gt;"Match of the Day 2",K8408&lt;&gt;"Match of the Day Repeat"),"",1+MAX($AJ$10:AJ8407))</f>
        <v/>
      </c>
    </row>
    <row r="8409" spans="1:36" s="85" customFormat="1" x14ac:dyDescent="0.35">
      <c r="A8409"/>
      <c r="B8409" s="3"/>
      <c r="C8409" s="3"/>
      <c r="D8409" s="3"/>
      <c r="E8409" s="4"/>
      <c r="F8409" s="40"/>
      <c r="G8409" s="4"/>
      <c r="H8409" s="14"/>
      <c r="I8409" s="4"/>
      <c r="J8409" s="4"/>
      <c r="K8409" s="3"/>
      <c r="L8409"/>
      <c r="M8409"/>
      <c r="N8409" s="40"/>
      <c r="O8409" s="40"/>
      <c r="P8409" s="40"/>
      <c r="Q8409" s="88"/>
      <c r="R8409"/>
      <c r="S8409"/>
      <c r="T8409" s="15"/>
      <c r="U8409" s="15"/>
      <c r="V8409"/>
      <c r="W8409"/>
      <c r="X8409" s="15"/>
      <c r="Y8409" s="15"/>
      <c r="Z8409"/>
      <c r="AA8409"/>
      <c r="AB8409" s="89"/>
      <c r="AC8409"/>
      <c r="AD8409"/>
      <c r="AE8409"/>
      <c r="AF8409"/>
      <c r="AG8409"/>
      <c r="AH8409" s="16" t="str">
        <f>IF(AND(B8409="Premier League",E8409="Live"),_xlfn.XLOOKUP(_xlfn.TEXTJOIN(" vs ",,C8409:D8409),Calendar!G:G,Calendar!B:B),IF(AND(B8409="Premier League",E8409="Highlights"),_xlfn.XLOOKUP(H8409,Calendar!O:O,Calendar!N:N,,-1),""))</f>
        <v/>
      </c>
      <c r="AI8409" s="61" t="str">
        <f>IF(AND(AH8409&lt;&gt;"",E8409="Live"),_xlfn.XLOOKUP(_xlfn.TEXTJOIN(" vs ",,C8409:D8409),Calendar!G:G,Calendar!K:K),"")</f>
        <v/>
      </c>
      <c r="AJ8409" s="61" t="str">
        <f>IF(AND(K8409&lt;&gt;"Match of the Day",K8409&lt;&gt;"Match of the Day 2",K8409&lt;&gt;"Match of the Day Repeat"),"",1+MAX($AJ$10:AJ8408))</f>
        <v/>
      </c>
    </row>
    <row r="8410" spans="1:36" s="85" customFormat="1" x14ac:dyDescent="0.35">
      <c r="A8410"/>
      <c r="B8410" s="3"/>
      <c r="C8410" s="3"/>
      <c r="D8410" s="3"/>
      <c r="E8410" s="4"/>
      <c r="F8410" s="40"/>
      <c r="G8410" s="4"/>
      <c r="H8410" s="14"/>
      <c r="I8410" s="4"/>
      <c r="J8410" s="4"/>
      <c r="K8410" s="3"/>
      <c r="L8410"/>
      <c r="M8410"/>
      <c r="N8410" s="40"/>
      <c r="O8410" s="40"/>
      <c r="P8410" s="40"/>
      <c r="Q8410" s="88"/>
      <c r="R8410"/>
      <c r="S8410"/>
      <c r="T8410" s="15"/>
      <c r="U8410" s="15"/>
      <c r="V8410"/>
      <c r="W8410"/>
      <c r="X8410" s="15"/>
      <c r="Y8410" s="15"/>
      <c r="Z8410"/>
      <c r="AA8410"/>
      <c r="AB8410" s="89"/>
      <c r="AC8410"/>
      <c r="AD8410"/>
      <c r="AE8410"/>
      <c r="AF8410"/>
      <c r="AG8410"/>
      <c r="AH8410" s="16" t="str">
        <f>IF(AND(B8410="Premier League",E8410="Live"),_xlfn.XLOOKUP(_xlfn.TEXTJOIN(" vs ",,C8410:D8410),Calendar!G:G,Calendar!B:B),IF(AND(B8410="Premier League",E8410="Highlights"),_xlfn.XLOOKUP(H8410,Calendar!O:O,Calendar!N:N,,-1),""))</f>
        <v/>
      </c>
      <c r="AI8410" s="61" t="str">
        <f>IF(AND(AH8410&lt;&gt;"",E8410="Live"),_xlfn.XLOOKUP(_xlfn.TEXTJOIN(" vs ",,C8410:D8410),Calendar!G:G,Calendar!K:K),"")</f>
        <v/>
      </c>
      <c r="AJ8410" s="61" t="str">
        <f>IF(AND(K8410&lt;&gt;"Match of the Day",K8410&lt;&gt;"Match of the Day 2",K8410&lt;&gt;"Match of the Day Repeat"),"",1+MAX($AJ$10:AJ8409))</f>
        <v/>
      </c>
    </row>
    <row r="8411" spans="1:36" s="85" customFormat="1" x14ac:dyDescent="0.35">
      <c r="A8411"/>
      <c r="B8411" s="3"/>
      <c r="C8411" s="3"/>
      <c r="D8411" s="3"/>
      <c r="E8411" s="4"/>
      <c r="F8411" s="40"/>
      <c r="G8411" s="4"/>
      <c r="H8411" s="14"/>
      <c r="I8411" s="4"/>
      <c r="J8411" s="4"/>
      <c r="K8411" s="3"/>
      <c r="L8411"/>
      <c r="M8411"/>
      <c r="N8411" s="40"/>
      <c r="O8411" s="40"/>
      <c r="P8411" s="40"/>
      <c r="Q8411" s="88"/>
      <c r="R8411"/>
      <c r="S8411"/>
      <c r="T8411" s="15"/>
      <c r="U8411" s="15"/>
      <c r="V8411"/>
      <c r="W8411"/>
      <c r="X8411" s="15"/>
      <c r="Y8411" s="15"/>
      <c r="Z8411"/>
      <c r="AA8411"/>
      <c r="AB8411" s="89"/>
      <c r="AC8411"/>
      <c r="AD8411"/>
      <c r="AE8411"/>
      <c r="AF8411"/>
      <c r="AG8411"/>
      <c r="AH8411" s="16" t="str">
        <f>IF(AND(B8411="Premier League",E8411="Live"),_xlfn.XLOOKUP(_xlfn.TEXTJOIN(" vs ",,C8411:D8411),Calendar!G:G,Calendar!B:B),IF(AND(B8411="Premier League",E8411="Highlights"),_xlfn.XLOOKUP(H8411,Calendar!O:O,Calendar!N:N,,-1),""))</f>
        <v/>
      </c>
      <c r="AI8411" s="61" t="str">
        <f>IF(AND(AH8411&lt;&gt;"",E8411="Live"),_xlfn.XLOOKUP(_xlfn.TEXTJOIN(" vs ",,C8411:D8411),Calendar!G:G,Calendar!K:K),"")</f>
        <v/>
      </c>
      <c r="AJ8411" s="61" t="str">
        <f>IF(AND(K8411&lt;&gt;"Match of the Day",K8411&lt;&gt;"Match of the Day 2",K8411&lt;&gt;"Match of the Day Repeat"),"",1+MAX($AJ$10:AJ8410))</f>
        <v/>
      </c>
    </row>
    <row r="8412" spans="1:36" s="85" customFormat="1" x14ac:dyDescent="0.35">
      <c r="A8412"/>
      <c r="B8412" s="3"/>
      <c r="C8412" s="3"/>
      <c r="D8412" s="3"/>
      <c r="E8412" s="4"/>
      <c r="F8412" s="40"/>
      <c r="G8412" s="4"/>
      <c r="H8412" s="14"/>
      <c r="I8412" s="4"/>
      <c r="J8412" s="4"/>
      <c r="K8412" s="3"/>
      <c r="L8412"/>
      <c r="M8412"/>
      <c r="N8412" s="40"/>
      <c r="O8412" s="40"/>
      <c r="P8412" s="40"/>
      <c r="Q8412" s="88"/>
      <c r="R8412"/>
      <c r="S8412"/>
      <c r="T8412" s="15"/>
      <c r="U8412" s="15"/>
      <c r="V8412"/>
      <c r="W8412"/>
      <c r="X8412" s="15"/>
      <c r="Y8412" s="15"/>
      <c r="Z8412"/>
      <c r="AA8412"/>
      <c r="AB8412" s="89"/>
      <c r="AC8412"/>
      <c r="AD8412"/>
      <c r="AE8412"/>
      <c r="AF8412"/>
      <c r="AG8412"/>
      <c r="AH8412" s="16" t="str">
        <f>IF(AND(B8412="Premier League",E8412="Live"),_xlfn.XLOOKUP(_xlfn.TEXTJOIN(" vs ",,C8412:D8412),Calendar!G:G,Calendar!B:B),IF(AND(B8412="Premier League",E8412="Highlights"),_xlfn.XLOOKUP(H8412,Calendar!O:O,Calendar!N:N,,-1),""))</f>
        <v/>
      </c>
      <c r="AI8412" s="61" t="str">
        <f>IF(AND(AH8412&lt;&gt;"",E8412="Live"),_xlfn.XLOOKUP(_xlfn.TEXTJOIN(" vs ",,C8412:D8412),Calendar!G:G,Calendar!K:K),"")</f>
        <v/>
      </c>
      <c r="AJ8412" s="61" t="str">
        <f>IF(AND(K8412&lt;&gt;"Match of the Day",K8412&lt;&gt;"Match of the Day 2",K8412&lt;&gt;"Match of the Day Repeat"),"",1+MAX($AJ$10:AJ8411))</f>
        <v/>
      </c>
    </row>
    <row r="8413" spans="1:36" s="85" customFormat="1" x14ac:dyDescent="0.35">
      <c r="A8413"/>
      <c r="B8413" s="3"/>
      <c r="C8413" s="3"/>
      <c r="D8413" s="3"/>
      <c r="E8413" s="4"/>
      <c r="F8413" s="40"/>
      <c r="G8413" s="4"/>
      <c r="H8413" s="14"/>
      <c r="I8413" s="4"/>
      <c r="J8413" s="4"/>
      <c r="K8413" s="3"/>
      <c r="L8413"/>
      <c r="M8413"/>
      <c r="N8413" s="40"/>
      <c r="O8413" s="40"/>
      <c r="P8413" s="40"/>
      <c r="Q8413" s="88"/>
      <c r="R8413"/>
      <c r="S8413"/>
      <c r="T8413" s="15"/>
      <c r="U8413" s="15"/>
      <c r="V8413"/>
      <c r="W8413"/>
      <c r="X8413" s="15"/>
      <c r="Y8413" s="15"/>
      <c r="Z8413"/>
      <c r="AA8413"/>
      <c r="AB8413" s="89"/>
      <c r="AC8413"/>
      <c r="AD8413"/>
      <c r="AE8413"/>
      <c r="AF8413"/>
      <c r="AG8413"/>
      <c r="AH8413" s="16" t="str">
        <f>IF(AND(B8413="Premier League",E8413="Live"),_xlfn.XLOOKUP(_xlfn.TEXTJOIN(" vs ",,C8413:D8413),Calendar!G:G,Calendar!B:B),IF(AND(B8413="Premier League",E8413="Highlights"),_xlfn.XLOOKUP(H8413,Calendar!O:O,Calendar!N:N,,-1),""))</f>
        <v/>
      </c>
      <c r="AI8413" s="61" t="str">
        <f>IF(AND(AH8413&lt;&gt;"",E8413="Live"),_xlfn.XLOOKUP(_xlfn.TEXTJOIN(" vs ",,C8413:D8413),Calendar!G:G,Calendar!K:K),"")</f>
        <v/>
      </c>
      <c r="AJ8413" s="61" t="str">
        <f>IF(AND(K8413&lt;&gt;"Match of the Day",K8413&lt;&gt;"Match of the Day 2",K8413&lt;&gt;"Match of the Day Repeat"),"",1+MAX($AJ$10:AJ8412))</f>
        <v/>
      </c>
    </row>
    <row r="8414" spans="1:36" s="85" customFormat="1" x14ac:dyDescent="0.35">
      <c r="A8414"/>
      <c r="B8414" s="3"/>
      <c r="C8414" s="3"/>
      <c r="D8414" s="3"/>
      <c r="E8414" s="4"/>
      <c r="F8414" s="40"/>
      <c r="G8414" s="4"/>
      <c r="H8414" s="14"/>
      <c r="I8414" s="4"/>
      <c r="J8414" s="4"/>
      <c r="K8414" s="3"/>
      <c r="L8414"/>
      <c r="M8414"/>
      <c r="N8414" s="40"/>
      <c r="O8414" s="40"/>
      <c r="P8414" s="40"/>
      <c r="Q8414" s="88"/>
      <c r="R8414"/>
      <c r="S8414"/>
      <c r="T8414" s="15"/>
      <c r="U8414" s="15"/>
      <c r="V8414"/>
      <c r="W8414"/>
      <c r="X8414" s="15"/>
      <c r="Y8414" s="15"/>
      <c r="Z8414"/>
      <c r="AA8414"/>
      <c r="AB8414" s="89"/>
      <c r="AC8414"/>
      <c r="AD8414"/>
      <c r="AE8414"/>
      <c r="AF8414"/>
      <c r="AG8414"/>
      <c r="AH8414" s="16" t="str">
        <f>IF(AND(B8414="Premier League",E8414="Live"),_xlfn.XLOOKUP(_xlfn.TEXTJOIN(" vs ",,C8414:D8414),Calendar!G:G,Calendar!B:B),IF(AND(B8414="Premier League",E8414="Highlights"),_xlfn.XLOOKUP(H8414,Calendar!O:O,Calendar!N:N,,-1),""))</f>
        <v/>
      </c>
      <c r="AI8414" s="61" t="str">
        <f>IF(AND(AH8414&lt;&gt;"",E8414="Live"),_xlfn.XLOOKUP(_xlfn.TEXTJOIN(" vs ",,C8414:D8414),Calendar!G:G,Calendar!K:K),"")</f>
        <v/>
      </c>
      <c r="AJ8414" s="61" t="str">
        <f>IF(AND(K8414&lt;&gt;"Match of the Day",K8414&lt;&gt;"Match of the Day 2",K8414&lt;&gt;"Match of the Day Repeat"),"",1+MAX($AJ$10:AJ8413))</f>
        <v/>
      </c>
    </row>
    <row r="8415" spans="1:36" s="85" customFormat="1" x14ac:dyDescent="0.35">
      <c r="A8415"/>
      <c r="B8415" s="3"/>
      <c r="C8415" s="3"/>
      <c r="D8415" s="3"/>
      <c r="E8415" s="4"/>
      <c r="F8415" s="40"/>
      <c r="G8415" s="4"/>
      <c r="H8415" s="14"/>
      <c r="I8415" s="4"/>
      <c r="J8415" s="4"/>
      <c r="K8415" s="3"/>
      <c r="L8415"/>
      <c r="M8415"/>
      <c r="N8415" s="40"/>
      <c r="O8415" s="40"/>
      <c r="P8415" s="40"/>
      <c r="Q8415" s="88"/>
      <c r="R8415"/>
      <c r="S8415"/>
      <c r="T8415" s="15"/>
      <c r="U8415" s="15"/>
      <c r="V8415"/>
      <c r="W8415"/>
      <c r="X8415" s="15"/>
      <c r="Y8415" s="15"/>
      <c r="Z8415"/>
      <c r="AA8415"/>
      <c r="AB8415" s="89"/>
      <c r="AC8415"/>
      <c r="AD8415"/>
      <c r="AE8415"/>
      <c r="AF8415"/>
      <c r="AG8415"/>
      <c r="AH8415" s="16" t="str">
        <f>IF(AND(B8415="Premier League",E8415="Live"),_xlfn.XLOOKUP(_xlfn.TEXTJOIN(" vs ",,C8415:D8415),Calendar!G:G,Calendar!B:B),IF(AND(B8415="Premier League",E8415="Highlights"),_xlfn.XLOOKUP(H8415,Calendar!O:O,Calendar!N:N,,-1),""))</f>
        <v/>
      </c>
      <c r="AI8415" s="61" t="str">
        <f>IF(AND(AH8415&lt;&gt;"",E8415="Live"),_xlfn.XLOOKUP(_xlfn.TEXTJOIN(" vs ",,C8415:D8415),Calendar!G:G,Calendar!K:K),"")</f>
        <v/>
      </c>
      <c r="AJ8415" s="61" t="str">
        <f>IF(AND(K8415&lt;&gt;"Match of the Day",K8415&lt;&gt;"Match of the Day 2",K8415&lt;&gt;"Match of the Day Repeat"),"",1+MAX($AJ$10:AJ8414))</f>
        <v/>
      </c>
    </row>
    <row r="8416" spans="1:36" s="85" customFormat="1" x14ac:dyDescent="0.35">
      <c r="A8416"/>
      <c r="B8416" s="3"/>
      <c r="C8416" s="3"/>
      <c r="D8416" s="3"/>
      <c r="E8416" s="4"/>
      <c r="F8416" s="40"/>
      <c r="G8416" s="4"/>
      <c r="H8416" s="14"/>
      <c r="I8416" s="4"/>
      <c r="J8416" s="4"/>
      <c r="K8416" s="3"/>
      <c r="L8416"/>
      <c r="M8416"/>
      <c r="N8416" s="40"/>
      <c r="O8416" s="40"/>
      <c r="P8416" s="40"/>
      <c r="Q8416" s="88"/>
      <c r="R8416"/>
      <c r="S8416"/>
      <c r="T8416" s="15"/>
      <c r="U8416" s="15"/>
      <c r="V8416"/>
      <c r="W8416"/>
      <c r="X8416" s="15"/>
      <c r="Y8416" s="15"/>
      <c r="Z8416"/>
      <c r="AA8416"/>
      <c r="AB8416" s="89"/>
      <c r="AC8416"/>
      <c r="AD8416"/>
      <c r="AE8416"/>
      <c r="AF8416"/>
      <c r="AG8416"/>
      <c r="AH8416" s="16" t="str">
        <f>IF(AND(B8416="Premier League",E8416="Live"),_xlfn.XLOOKUP(_xlfn.TEXTJOIN(" vs ",,C8416:D8416),Calendar!G:G,Calendar!B:B),IF(AND(B8416="Premier League",E8416="Highlights"),_xlfn.XLOOKUP(H8416,Calendar!O:O,Calendar!N:N,,-1),""))</f>
        <v/>
      </c>
      <c r="AI8416" s="61" t="str">
        <f>IF(AND(AH8416&lt;&gt;"",E8416="Live"),_xlfn.XLOOKUP(_xlfn.TEXTJOIN(" vs ",,C8416:D8416),Calendar!G:G,Calendar!K:K),"")</f>
        <v/>
      </c>
      <c r="AJ8416" s="61" t="str">
        <f>IF(AND(K8416&lt;&gt;"Match of the Day",K8416&lt;&gt;"Match of the Day 2",K8416&lt;&gt;"Match of the Day Repeat"),"",1+MAX($AJ$10:AJ8415))</f>
        <v/>
      </c>
    </row>
    <row r="8417" spans="1:36" s="85" customFormat="1" x14ac:dyDescent="0.35">
      <c r="A8417"/>
      <c r="B8417" s="3"/>
      <c r="C8417" s="3"/>
      <c r="D8417" s="3"/>
      <c r="E8417" s="4"/>
      <c r="F8417" s="40"/>
      <c r="G8417" s="4"/>
      <c r="H8417" s="14"/>
      <c r="I8417" s="4"/>
      <c r="J8417" s="4"/>
      <c r="K8417" s="3"/>
      <c r="L8417"/>
      <c r="M8417"/>
      <c r="N8417" s="40"/>
      <c r="O8417" s="40"/>
      <c r="P8417" s="40"/>
      <c r="Q8417" s="88"/>
      <c r="R8417"/>
      <c r="S8417"/>
      <c r="T8417" s="15"/>
      <c r="U8417" s="15"/>
      <c r="V8417"/>
      <c r="W8417"/>
      <c r="X8417" s="15"/>
      <c r="Y8417" s="15"/>
      <c r="Z8417"/>
      <c r="AA8417"/>
      <c r="AB8417" s="89"/>
      <c r="AC8417"/>
      <c r="AD8417"/>
      <c r="AE8417"/>
      <c r="AF8417"/>
      <c r="AG8417"/>
      <c r="AH8417" s="16" t="str">
        <f>IF(AND(B8417="Premier League",E8417="Live"),_xlfn.XLOOKUP(_xlfn.TEXTJOIN(" vs ",,C8417:D8417),Calendar!G:G,Calendar!B:B),IF(AND(B8417="Premier League",E8417="Highlights"),_xlfn.XLOOKUP(H8417,Calendar!O:O,Calendar!N:N,,-1),""))</f>
        <v/>
      </c>
      <c r="AI8417" s="61" t="str">
        <f>IF(AND(AH8417&lt;&gt;"",E8417="Live"),_xlfn.XLOOKUP(_xlfn.TEXTJOIN(" vs ",,C8417:D8417),Calendar!G:G,Calendar!K:K),"")</f>
        <v/>
      </c>
      <c r="AJ8417" s="61" t="str">
        <f>IF(AND(K8417&lt;&gt;"Match of the Day",K8417&lt;&gt;"Match of the Day 2",K8417&lt;&gt;"Match of the Day Repeat"),"",1+MAX($AJ$10:AJ8416))</f>
        <v/>
      </c>
    </row>
    <row r="8418" spans="1:36" s="85" customFormat="1" x14ac:dyDescent="0.35">
      <c r="A8418"/>
      <c r="B8418" s="3"/>
      <c r="C8418" s="3"/>
      <c r="D8418" s="3"/>
      <c r="E8418" s="4"/>
      <c r="F8418" s="40"/>
      <c r="G8418" s="4"/>
      <c r="H8418" s="14"/>
      <c r="I8418" s="4"/>
      <c r="J8418" s="4"/>
      <c r="K8418" s="3"/>
      <c r="L8418"/>
      <c r="M8418"/>
      <c r="N8418" s="40"/>
      <c r="O8418" s="40"/>
      <c r="P8418" s="40"/>
      <c r="Q8418" s="88"/>
      <c r="R8418"/>
      <c r="S8418"/>
      <c r="T8418" s="15"/>
      <c r="U8418" s="15"/>
      <c r="V8418"/>
      <c r="W8418"/>
      <c r="X8418" s="15"/>
      <c r="Y8418" s="15"/>
      <c r="Z8418"/>
      <c r="AA8418"/>
      <c r="AB8418" s="89"/>
      <c r="AC8418"/>
      <c r="AD8418"/>
      <c r="AE8418"/>
      <c r="AF8418"/>
      <c r="AG8418"/>
      <c r="AH8418" s="16" t="str">
        <f>IF(AND(B8418="Premier League",E8418="Live"),_xlfn.XLOOKUP(_xlfn.TEXTJOIN(" vs ",,C8418:D8418),Calendar!G:G,Calendar!B:B),IF(AND(B8418="Premier League",E8418="Highlights"),_xlfn.XLOOKUP(H8418,Calendar!O:O,Calendar!N:N,,-1),""))</f>
        <v/>
      </c>
      <c r="AI8418" s="61" t="str">
        <f>IF(AND(AH8418&lt;&gt;"",E8418="Live"),_xlfn.XLOOKUP(_xlfn.TEXTJOIN(" vs ",,C8418:D8418),Calendar!G:G,Calendar!K:K),"")</f>
        <v/>
      </c>
      <c r="AJ8418" s="61" t="str">
        <f>IF(AND(K8418&lt;&gt;"Match of the Day",K8418&lt;&gt;"Match of the Day 2",K8418&lt;&gt;"Match of the Day Repeat"),"",1+MAX($AJ$10:AJ8417))</f>
        <v/>
      </c>
    </row>
    <row r="8419" spans="1:36" s="85" customFormat="1" x14ac:dyDescent="0.35">
      <c r="A8419"/>
      <c r="B8419" s="3"/>
      <c r="C8419" s="3"/>
      <c r="D8419" s="3"/>
      <c r="E8419" s="4"/>
      <c r="F8419" s="40"/>
      <c r="G8419" s="4"/>
      <c r="H8419" s="14"/>
      <c r="I8419" s="4"/>
      <c r="J8419" s="4"/>
      <c r="K8419" s="3"/>
      <c r="L8419"/>
      <c r="M8419"/>
      <c r="N8419" s="40"/>
      <c r="O8419" s="40"/>
      <c r="P8419" s="40"/>
      <c r="Q8419" s="88"/>
      <c r="R8419"/>
      <c r="S8419"/>
      <c r="T8419" s="15"/>
      <c r="U8419" s="15"/>
      <c r="V8419"/>
      <c r="W8419"/>
      <c r="X8419" s="15"/>
      <c r="Y8419" s="15"/>
      <c r="Z8419"/>
      <c r="AA8419"/>
      <c r="AB8419" s="89"/>
      <c r="AC8419"/>
      <c r="AD8419"/>
      <c r="AE8419"/>
      <c r="AF8419"/>
      <c r="AG8419"/>
      <c r="AH8419" s="16" t="str">
        <f>IF(AND(B8419="Premier League",E8419="Live"),_xlfn.XLOOKUP(_xlfn.TEXTJOIN(" vs ",,C8419:D8419),Calendar!G:G,Calendar!B:B),IF(AND(B8419="Premier League",E8419="Highlights"),_xlfn.XLOOKUP(H8419,Calendar!O:O,Calendar!N:N,,-1),""))</f>
        <v/>
      </c>
      <c r="AI8419" s="61" t="str">
        <f>IF(AND(AH8419&lt;&gt;"",E8419="Live"),_xlfn.XLOOKUP(_xlfn.TEXTJOIN(" vs ",,C8419:D8419),Calendar!G:G,Calendar!K:K),"")</f>
        <v/>
      </c>
      <c r="AJ8419" s="61" t="str">
        <f>IF(AND(K8419&lt;&gt;"Match of the Day",K8419&lt;&gt;"Match of the Day 2",K8419&lt;&gt;"Match of the Day Repeat"),"",1+MAX($AJ$10:AJ8418))</f>
        <v/>
      </c>
    </row>
    <row r="8420" spans="1:36" s="85" customFormat="1" x14ac:dyDescent="0.35">
      <c r="A8420"/>
      <c r="B8420" s="3"/>
      <c r="C8420" s="3"/>
      <c r="D8420" s="3"/>
      <c r="E8420" s="4"/>
      <c r="F8420" s="40"/>
      <c r="G8420" s="4"/>
      <c r="H8420" s="14"/>
      <c r="I8420" s="4"/>
      <c r="J8420" s="4"/>
      <c r="K8420" s="3"/>
      <c r="L8420"/>
      <c r="M8420"/>
      <c r="N8420" s="40"/>
      <c r="O8420" s="40"/>
      <c r="P8420" s="40"/>
      <c r="Q8420" s="88"/>
      <c r="R8420"/>
      <c r="S8420"/>
      <c r="T8420" s="15"/>
      <c r="U8420" s="15"/>
      <c r="V8420"/>
      <c r="W8420"/>
      <c r="X8420" s="15"/>
      <c r="Y8420" s="15"/>
      <c r="Z8420"/>
      <c r="AA8420"/>
      <c r="AB8420" s="89"/>
      <c r="AC8420"/>
      <c r="AD8420"/>
      <c r="AE8420"/>
      <c r="AF8420"/>
      <c r="AG8420"/>
      <c r="AH8420" s="16" t="str">
        <f>IF(AND(B8420="Premier League",E8420="Live"),_xlfn.XLOOKUP(_xlfn.TEXTJOIN(" vs ",,C8420:D8420),Calendar!G:G,Calendar!B:B),IF(AND(B8420="Premier League",E8420="Highlights"),_xlfn.XLOOKUP(H8420,Calendar!O:O,Calendar!N:N,,-1),""))</f>
        <v/>
      </c>
      <c r="AI8420" s="61" t="str">
        <f>IF(AND(AH8420&lt;&gt;"",E8420="Live"),_xlfn.XLOOKUP(_xlfn.TEXTJOIN(" vs ",,C8420:D8420),Calendar!G:G,Calendar!K:K),"")</f>
        <v/>
      </c>
      <c r="AJ8420" s="61" t="str">
        <f>IF(AND(K8420&lt;&gt;"Match of the Day",K8420&lt;&gt;"Match of the Day 2",K8420&lt;&gt;"Match of the Day Repeat"),"",1+MAX($AJ$10:AJ8419))</f>
        <v/>
      </c>
    </row>
    <row r="8421" spans="1:36" s="85" customFormat="1" x14ac:dyDescent="0.35">
      <c r="A8421"/>
      <c r="B8421" s="3"/>
      <c r="C8421" s="3"/>
      <c r="D8421" s="3"/>
      <c r="E8421" s="4"/>
      <c r="F8421" s="40"/>
      <c r="G8421" s="4"/>
      <c r="H8421" s="14"/>
      <c r="I8421" s="4"/>
      <c r="J8421" s="4"/>
      <c r="K8421" s="3"/>
      <c r="L8421"/>
      <c r="M8421"/>
      <c r="N8421" s="40"/>
      <c r="O8421" s="40"/>
      <c r="P8421" s="40"/>
      <c r="Q8421" s="88"/>
      <c r="R8421"/>
      <c r="S8421"/>
      <c r="T8421" s="15"/>
      <c r="U8421" s="15"/>
      <c r="V8421"/>
      <c r="W8421"/>
      <c r="X8421" s="15"/>
      <c r="Y8421" s="15"/>
      <c r="Z8421"/>
      <c r="AA8421"/>
      <c r="AB8421" s="89"/>
      <c r="AC8421"/>
      <c r="AD8421"/>
      <c r="AE8421"/>
      <c r="AF8421"/>
      <c r="AG8421"/>
      <c r="AH8421" s="16" t="str">
        <f>IF(AND(B8421="Premier League",E8421="Live"),_xlfn.XLOOKUP(_xlfn.TEXTJOIN(" vs ",,C8421:D8421),Calendar!G:G,Calendar!B:B),IF(AND(B8421="Premier League",E8421="Highlights"),_xlfn.XLOOKUP(H8421,Calendar!O:O,Calendar!N:N,,-1),""))</f>
        <v/>
      </c>
      <c r="AI8421" s="61" t="str">
        <f>IF(AND(AH8421&lt;&gt;"",E8421="Live"),_xlfn.XLOOKUP(_xlfn.TEXTJOIN(" vs ",,C8421:D8421),Calendar!G:G,Calendar!K:K),"")</f>
        <v/>
      </c>
      <c r="AJ8421" s="61" t="str">
        <f>IF(AND(K8421&lt;&gt;"Match of the Day",K8421&lt;&gt;"Match of the Day 2",K8421&lt;&gt;"Match of the Day Repeat"),"",1+MAX($AJ$10:AJ8420))</f>
        <v/>
      </c>
    </row>
    <row r="8422" spans="1:36" s="85" customFormat="1" x14ac:dyDescent="0.35">
      <c r="A8422"/>
      <c r="B8422" s="3"/>
      <c r="C8422" s="3"/>
      <c r="D8422" s="3"/>
      <c r="E8422" s="4"/>
      <c r="F8422" s="40"/>
      <c r="G8422" s="4"/>
      <c r="H8422" s="14"/>
      <c r="I8422" s="4"/>
      <c r="J8422" s="4"/>
      <c r="K8422" s="3"/>
      <c r="L8422"/>
      <c r="M8422"/>
      <c r="N8422" s="40"/>
      <c r="O8422" s="40"/>
      <c r="P8422" s="40"/>
      <c r="Q8422" s="88"/>
      <c r="R8422"/>
      <c r="S8422"/>
      <c r="T8422" s="15"/>
      <c r="U8422" s="15"/>
      <c r="V8422"/>
      <c r="W8422"/>
      <c r="X8422" s="15"/>
      <c r="Y8422" s="15"/>
      <c r="Z8422"/>
      <c r="AA8422"/>
      <c r="AB8422" s="89"/>
      <c r="AC8422"/>
      <c r="AD8422"/>
      <c r="AE8422"/>
      <c r="AF8422"/>
      <c r="AG8422"/>
      <c r="AH8422" s="16" t="str">
        <f>IF(AND(B8422="Premier League",E8422="Live"),_xlfn.XLOOKUP(_xlfn.TEXTJOIN(" vs ",,C8422:D8422),Calendar!G:G,Calendar!B:B),IF(AND(B8422="Premier League",E8422="Highlights"),_xlfn.XLOOKUP(H8422,Calendar!O:O,Calendar!N:N,,-1),""))</f>
        <v/>
      </c>
      <c r="AI8422" s="61" t="str">
        <f>IF(AND(AH8422&lt;&gt;"",E8422="Live"),_xlfn.XLOOKUP(_xlfn.TEXTJOIN(" vs ",,C8422:D8422),Calendar!G:G,Calendar!K:K),"")</f>
        <v/>
      </c>
      <c r="AJ8422" s="61" t="str">
        <f>IF(AND(K8422&lt;&gt;"Match of the Day",K8422&lt;&gt;"Match of the Day 2",K8422&lt;&gt;"Match of the Day Repeat"),"",1+MAX($AJ$10:AJ8421))</f>
        <v/>
      </c>
    </row>
    <row r="8423" spans="1:36" s="85" customFormat="1" x14ac:dyDescent="0.35">
      <c r="A8423"/>
      <c r="B8423" s="3"/>
      <c r="C8423" s="3"/>
      <c r="D8423" s="3"/>
      <c r="E8423" s="4"/>
      <c r="F8423" s="40"/>
      <c r="G8423" s="4"/>
      <c r="H8423" s="14"/>
      <c r="I8423" s="4"/>
      <c r="J8423" s="4"/>
      <c r="K8423" s="3"/>
      <c r="L8423"/>
      <c r="M8423"/>
      <c r="N8423" s="40"/>
      <c r="O8423" s="40"/>
      <c r="P8423" s="40"/>
      <c r="Q8423" s="88"/>
      <c r="R8423"/>
      <c r="S8423"/>
      <c r="T8423" s="15"/>
      <c r="U8423" s="15"/>
      <c r="V8423"/>
      <c r="W8423"/>
      <c r="X8423" s="15"/>
      <c r="Y8423" s="15"/>
      <c r="Z8423"/>
      <c r="AA8423"/>
      <c r="AB8423" s="89"/>
      <c r="AC8423"/>
      <c r="AD8423"/>
      <c r="AE8423"/>
      <c r="AF8423"/>
      <c r="AG8423"/>
      <c r="AH8423" s="16" t="str">
        <f>IF(AND(B8423="Premier League",E8423="Live"),_xlfn.XLOOKUP(_xlfn.TEXTJOIN(" vs ",,C8423:D8423),Calendar!G:G,Calendar!B:B),IF(AND(B8423="Premier League",E8423="Highlights"),_xlfn.XLOOKUP(H8423,Calendar!O:O,Calendar!N:N,,-1),""))</f>
        <v/>
      </c>
      <c r="AI8423" s="61" t="str">
        <f>IF(AND(AH8423&lt;&gt;"",E8423="Live"),_xlfn.XLOOKUP(_xlfn.TEXTJOIN(" vs ",,C8423:D8423),Calendar!G:G,Calendar!K:K),"")</f>
        <v/>
      </c>
      <c r="AJ8423" s="61" t="str">
        <f>IF(AND(K8423&lt;&gt;"Match of the Day",K8423&lt;&gt;"Match of the Day 2",K8423&lt;&gt;"Match of the Day Repeat"),"",1+MAX($AJ$10:AJ8422))</f>
        <v/>
      </c>
    </row>
    <row r="8424" spans="1:36" s="85" customFormat="1" x14ac:dyDescent="0.35">
      <c r="A8424"/>
      <c r="B8424" s="3"/>
      <c r="C8424" s="3"/>
      <c r="D8424" s="3"/>
      <c r="E8424" s="4"/>
      <c r="F8424" s="40"/>
      <c r="G8424" s="4"/>
      <c r="H8424" s="14"/>
      <c r="I8424" s="4"/>
      <c r="J8424" s="4"/>
      <c r="K8424" s="3"/>
      <c r="L8424"/>
      <c r="M8424"/>
      <c r="N8424" s="40"/>
      <c r="O8424" s="40"/>
      <c r="P8424" s="40"/>
      <c r="Q8424" s="88"/>
      <c r="R8424"/>
      <c r="S8424"/>
      <c r="T8424" s="15"/>
      <c r="U8424" s="15"/>
      <c r="V8424"/>
      <c r="W8424"/>
      <c r="X8424" s="15"/>
      <c r="Y8424" s="15"/>
      <c r="Z8424"/>
      <c r="AA8424"/>
      <c r="AB8424" s="89"/>
      <c r="AC8424"/>
      <c r="AD8424"/>
      <c r="AE8424"/>
      <c r="AF8424"/>
      <c r="AG8424"/>
      <c r="AH8424" s="16" t="str">
        <f>IF(AND(B8424="Premier League",E8424="Live"),_xlfn.XLOOKUP(_xlfn.TEXTJOIN(" vs ",,C8424:D8424),Calendar!G:G,Calendar!B:B),IF(AND(B8424="Premier League",E8424="Highlights"),_xlfn.XLOOKUP(H8424,Calendar!O:O,Calendar!N:N,,-1),""))</f>
        <v/>
      </c>
      <c r="AI8424" s="61" t="str">
        <f>IF(AND(AH8424&lt;&gt;"",E8424="Live"),_xlfn.XLOOKUP(_xlfn.TEXTJOIN(" vs ",,C8424:D8424),Calendar!G:G,Calendar!K:K),"")</f>
        <v/>
      </c>
      <c r="AJ8424" s="61" t="str">
        <f>IF(AND(K8424&lt;&gt;"Match of the Day",K8424&lt;&gt;"Match of the Day 2",K8424&lt;&gt;"Match of the Day Repeat"),"",1+MAX($AJ$10:AJ8423))</f>
        <v/>
      </c>
    </row>
    <row r="8425" spans="1:36" s="85" customFormat="1" x14ac:dyDescent="0.35">
      <c r="A8425"/>
      <c r="B8425" s="3"/>
      <c r="C8425" s="3"/>
      <c r="D8425" s="3"/>
      <c r="E8425" s="4"/>
      <c r="F8425" s="40"/>
      <c r="G8425" s="4"/>
      <c r="H8425" s="14"/>
      <c r="I8425" s="4"/>
      <c r="J8425" s="4"/>
      <c r="K8425" s="3"/>
      <c r="L8425"/>
      <c r="M8425"/>
      <c r="N8425" s="40"/>
      <c r="O8425" s="40"/>
      <c r="P8425" s="40"/>
      <c r="Q8425" s="88"/>
      <c r="R8425"/>
      <c r="S8425"/>
      <c r="T8425" s="15"/>
      <c r="U8425" s="15"/>
      <c r="V8425"/>
      <c r="W8425"/>
      <c r="X8425" s="15"/>
      <c r="Y8425" s="15"/>
      <c r="Z8425"/>
      <c r="AA8425"/>
      <c r="AB8425" s="89"/>
      <c r="AC8425"/>
      <c r="AD8425"/>
      <c r="AE8425"/>
      <c r="AF8425"/>
      <c r="AG8425"/>
      <c r="AH8425" s="16" t="str">
        <f>IF(AND(B8425="Premier League",E8425="Live"),_xlfn.XLOOKUP(_xlfn.TEXTJOIN(" vs ",,C8425:D8425),Calendar!G:G,Calendar!B:B),IF(AND(B8425="Premier League",E8425="Highlights"),_xlfn.XLOOKUP(H8425,Calendar!O:O,Calendar!N:N,,-1),""))</f>
        <v/>
      </c>
      <c r="AI8425" s="61" t="str">
        <f>IF(AND(AH8425&lt;&gt;"",E8425="Live"),_xlfn.XLOOKUP(_xlfn.TEXTJOIN(" vs ",,C8425:D8425),Calendar!G:G,Calendar!K:K),"")</f>
        <v/>
      </c>
      <c r="AJ8425" s="61" t="str">
        <f>IF(AND(K8425&lt;&gt;"Match of the Day",K8425&lt;&gt;"Match of the Day 2",K8425&lt;&gt;"Match of the Day Repeat"),"",1+MAX($AJ$10:AJ8424))</f>
        <v/>
      </c>
    </row>
    <row r="8426" spans="1:36" s="85" customFormat="1" x14ac:dyDescent="0.35">
      <c r="A8426"/>
      <c r="B8426" s="3"/>
      <c r="C8426" s="3"/>
      <c r="D8426" s="3"/>
      <c r="E8426" s="4"/>
      <c r="F8426" s="40"/>
      <c r="G8426" s="4"/>
      <c r="H8426" s="14"/>
      <c r="I8426" s="4"/>
      <c r="J8426" s="4"/>
      <c r="K8426" s="3"/>
      <c r="L8426"/>
      <c r="M8426"/>
      <c r="N8426" s="40"/>
      <c r="O8426" s="40"/>
      <c r="P8426" s="40"/>
      <c r="Q8426" s="88"/>
      <c r="R8426"/>
      <c r="S8426"/>
      <c r="T8426" s="15"/>
      <c r="U8426" s="15"/>
      <c r="V8426"/>
      <c r="W8426"/>
      <c r="X8426" s="15"/>
      <c r="Y8426" s="15"/>
      <c r="Z8426"/>
      <c r="AA8426"/>
      <c r="AB8426" s="89"/>
      <c r="AC8426"/>
      <c r="AD8426"/>
      <c r="AE8426"/>
      <c r="AF8426"/>
      <c r="AG8426"/>
      <c r="AH8426" s="16" t="str">
        <f>IF(AND(B8426="Premier League",E8426="Live"),_xlfn.XLOOKUP(_xlfn.TEXTJOIN(" vs ",,C8426:D8426),Calendar!G:G,Calendar!B:B),IF(AND(B8426="Premier League",E8426="Highlights"),_xlfn.XLOOKUP(H8426,Calendar!O:O,Calendar!N:N,,-1),""))</f>
        <v/>
      </c>
      <c r="AI8426" s="61" t="str">
        <f>IF(AND(AH8426&lt;&gt;"",E8426="Live"),_xlfn.XLOOKUP(_xlfn.TEXTJOIN(" vs ",,C8426:D8426),Calendar!G:G,Calendar!K:K),"")</f>
        <v/>
      </c>
      <c r="AJ8426" s="61" t="str">
        <f>IF(AND(K8426&lt;&gt;"Match of the Day",K8426&lt;&gt;"Match of the Day 2",K8426&lt;&gt;"Match of the Day Repeat"),"",1+MAX($AJ$10:AJ8425))</f>
        <v/>
      </c>
    </row>
    <row r="8427" spans="1:36" s="85" customFormat="1" x14ac:dyDescent="0.35">
      <c r="A8427"/>
      <c r="B8427" s="3"/>
      <c r="C8427" s="3"/>
      <c r="D8427" s="3"/>
      <c r="E8427" s="4"/>
      <c r="F8427" s="40"/>
      <c r="G8427" s="4"/>
      <c r="H8427" s="14"/>
      <c r="I8427" s="4"/>
      <c r="J8427" s="4"/>
      <c r="K8427" s="3"/>
      <c r="L8427"/>
      <c r="M8427"/>
      <c r="N8427" s="40"/>
      <c r="O8427" s="40"/>
      <c r="P8427" s="40"/>
      <c r="Q8427" s="88"/>
      <c r="R8427"/>
      <c r="S8427"/>
      <c r="T8427" s="15"/>
      <c r="U8427" s="15"/>
      <c r="V8427"/>
      <c r="W8427"/>
      <c r="X8427" s="15"/>
      <c r="Y8427" s="15"/>
      <c r="Z8427"/>
      <c r="AA8427"/>
      <c r="AB8427" s="89"/>
      <c r="AC8427"/>
      <c r="AD8427"/>
      <c r="AE8427"/>
      <c r="AF8427"/>
      <c r="AG8427"/>
      <c r="AH8427" s="16" t="str">
        <f>IF(AND(B8427="Premier League",E8427="Live"),_xlfn.XLOOKUP(_xlfn.TEXTJOIN(" vs ",,C8427:D8427),Calendar!G:G,Calendar!B:B),IF(AND(B8427="Premier League",E8427="Highlights"),_xlfn.XLOOKUP(H8427,Calendar!O:O,Calendar!N:N,,-1),""))</f>
        <v/>
      </c>
      <c r="AI8427" s="61" t="str">
        <f>IF(AND(AH8427&lt;&gt;"",E8427="Live"),_xlfn.XLOOKUP(_xlfn.TEXTJOIN(" vs ",,C8427:D8427),Calendar!G:G,Calendar!K:K),"")</f>
        <v/>
      </c>
      <c r="AJ8427" s="61" t="str">
        <f>IF(AND(K8427&lt;&gt;"Match of the Day",K8427&lt;&gt;"Match of the Day 2",K8427&lt;&gt;"Match of the Day Repeat"),"",1+MAX($AJ$10:AJ8426))</f>
        <v/>
      </c>
    </row>
    <row r="8428" spans="1:36" s="85" customFormat="1" x14ac:dyDescent="0.35">
      <c r="A8428"/>
      <c r="B8428" s="3"/>
      <c r="C8428" s="3"/>
      <c r="D8428" s="3"/>
      <c r="E8428" s="4"/>
      <c r="F8428" s="40"/>
      <c r="G8428" s="4"/>
      <c r="H8428" s="14"/>
      <c r="I8428" s="4"/>
      <c r="J8428" s="4"/>
      <c r="K8428" s="3"/>
      <c r="L8428"/>
      <c r="M8428"/>
      <c r="N8428" s="40"/>
      <c r="O8428" s="40"/>
      <c r="P8428" s="40"/>
      <c r="Q8428" s="88"/>
      <c r="R8428"/>
      <c r="S8428"/>
      <c r="T8428" s="15"/>
      <c r="U8428" s="15"/>
      <c r="V8428"/>
      <c r="W8428"/>
      <c r="X8428" s="15"/>
      <c r="Y8428" s="15"/>
      <c r="Z8428"/>
      <c r="AA8428"/>
      <c r="AB8428" s="89"/>
      <c r="AC8428"/>
      <c r="AD8428"/>
      <c r="AE8428"/>
      <c r="AF8428"/>
      <c r="AG8428"/>
      <c r="AH8428" s="16" t="str">
        <f>IF(AND(B8428="Premier League",E8428="Live"),_xlfn.XLOOKUP(_xlfn.TEXTJOIN(" vs ",,C8428:D8428),Calendar!G:G,Calendar!B:B),IF(AND(B8428="Premier League",E8428="Highlights"),_xlfn.XLOOKUP(H8428,Calendar!O:O,Calendar!N:N,,-1),""))</f>
        <v/>
      </c>
      <c r="AI8428" s="61" t="str">
        <f>IF(AND(AH8428&lt;&gt;"",E8428="Live"),_xlfn.XLOOKUP(_xlfn.TEXTJOIN(" vs ",,C8428:D8428),Calendar!G:G,Calendar!K:K),"")</f>
        <v/>
      </c>
      <c r="AJ8428" s="61" t="str">
        <f>IF(AND(K8428&lt;&gt;"Match of the Day",K8428&lt;&gt;"Match of the Day 2",K8428&lt;&gt;"Match of the Day Repeat"),"",1+MAX($AJ$10:AJ8427))</f>
        <v/>
      </c>
    </row>
    <row r="8429" spans="1:36" s="85" customFormat="1" x14ac:dyDescent="0.35">
      <c r="A8429"/>
      <c r="B8429" s="3"/>
      <c r="C8429" s="3"/>
      <c r="D8429" s="3"/>
      <c r="E8429" s="4"/>
      <c r="F8429" s="40"/>
      <c r="G8429" s="4"/>
      <c r="H8429" s="14"/>
      <c r="I8429" s="4"/>
      <c r="J8429" s="4"/>
      <c r="K8429" s="3"/>
      <c r="L8429"/>
      <c r="M8429"/>
      <c r="N8429" s="40"/>
      <c r="O8429" s="40"/>
      <c r="P8429" s="40"/>
      <c r="Q8429" s="88"/>
      <c r="R8429"/>
      <c r="S8429"/>
      <c r="T8429" s="15"/>
      <c r="U8429" s="15"/>
      <c r="V8429"/>
      <c r="W8429"/>
      <c r="X8429" s="15"/>
      <c r="Y8429" s="15"/>
      <c r="Z8429"/>
      <c r="AA8429"/>
      <c r="AB8429" s="89"/>
      <c r="AC8429"/>
      <c r="AD8429"/>
      <c r="AE8429"/>
      <c r="AF8429"/>
      <c r="AG8429"/>
      <c r="AH8429" s="16" t="str">
        <f>IF(AND(B8429="Premier League",E8429="Live"),_xlfn.XLOOKUP(_xlfn.TEXTJOIN(" vs ",,C8429:D8429),Calendar!G:G,Calendar!B:B),IF(AND(B8429="Premier League",E8429="Highlights"),_xlfn.XLOOKUP(H8429,Calendar!O:O,Calendar!N:N,,-1),""))</f>
        <v/>
      </c>
      <c r="AI8429" s="61" t="str">
        <f>IF(AND(AH8429&lt;&gt;"",E8429="Live"),_xlfn.XLOOKUP(_xlfn.TEXTJOIN(" vs ",,C8429:D8429),Calendar!G:G,Calendar!K:K),"")</f>
        <v/>
      </c>
      <c r="AJ8429" s="61" t="str">
        <f>IF(AND(K8429&lt;&gt;"Match of the Day",K8429&lt;&gt;"Match of the Day 2",K8429&lt;&gt;"Match of the Day Repeat"),"",1+MAX($AJ$10:AJ8428))</f>
        <v/>
      </c>
    </row>
    <row r="8430" spans="1:36" s="85" customFormat="1" x14ac:dyDescent="0.35">
      <c r="A8430"/>
      <c r="B8430" s="3"/>
      <c r="C8430" s="3"/>
      <c r="D8430" s="3"/>
      <c r="E8430" s="4"/>
      <c r="F8430" s="40"/>
      <c r="G8430" s="4"/>
      <c r="H8430" s="14"/>
      <c r="I8430" s="4"/>
      <c r="J8430" s="4"/>
      <c r="K8430" s="3"/>
      <c r="L8430"/>
      <c r="M8430"/>
      <c r="N8430" s="40"/>
      <c r="O8430" s="40"/>
      <c r="P8430" s="40"/>
      <c r="Q8430" s="88"/>
      <c r="R8430"/>
      <c r="S8430"/>
      <c r="T8430" s="15"/>
      <c r="U8430" s="15"/>
      <c r="V8430"/>
      <c r="W8430"/>
      <c r="X8430" s="15"/>
      <c r="Y8430" s="15"/>
      <c r="Z8430"/>
      <c r="AA8430"/>
      <c r="AB8430" s="89"/>
      <c r="AC8430"/>
      <c r="AD8430"/>
      <c r="AE8430"/>
      <c r="AF8430"/>
      <c r="AG8430"/>
      <c r="AH8430" s="16" t="str">
        <f>IF(AND(B8430="Premier League",E8430="Live"),_xlfn.XLOOKUP(_xlfn.TEXTJOIN(" vs ",,C8430:D8430),Calendar!G:G,Calendar!B:B),IF(AND(B8430="Premier League",E8430="Highlights"),_xlfn.XLOOKUP(H8430,Calendar!O:O,Calendar!N:N,,-1),""))</f>
        <v/>
      </c>
      <c r="AI8430" s="61" t="str">
        <f>IF(AND(AH8430&lt;&gt;"",E8430="Live"),_xlfn.XLOOKUP(_xlfn.TEXTJOIN(" vs ",,C8430:D8430),Calendar!G:G,Calendar!K:K),"")</f>
        <v/>
      </c>
      <c r="AJ8430" s="61" t="str">
        <f>IF(AND(K8430&lt;&gt;"Match of the Day",K8430&lt;&gt;"Match of the Day 2",K8430&lt;&gt;"Match of the Day Repeat"),"",1+MAX($AJ$10:AJ8429))</f>
        <v/>
      </c>
    </row>
    <row r="8431" spans="1:36" s="85" customFormat="1" x14ac:dyDescent="0.35">
      <c r="A8431"/>
      <c r="B8431" s="3"/>
      <c r="C8431" s="3"/>
      <c r="D8431" s="3"/>
      <c r="E8431" s="4"/>
      <c r="F8431" s="40"/>
      <c r="G8431" s="4"/>
      <c r="H8431" s="14"/>
      <c r="I8431" s="4"/>
      <c r="J8431" s="4"/>
      <c r="K8431" s="3"/>
      <c r="L8431"/>
      <c r="M8431"/>
      <c r="N8431" s="40"/>
      <c r="O8431" s="40"/>
      <c r="P8431" s="40"/>
      <c r="Q8431" s="88"/>
      <c r="R8431"/>
      <c r="S8431"/>
      <c r="T8431" s="15"/>
      <c r="U8431" s="15"/>
      <c r="V8431"/>
      <c r="W8431"/>
      <c r="X8431" s="15"/>
      <c r="Y8431" s="15"/>
      <c r="Z8431"/>
      <c r="AA8431"/>
      <c r="AB8431" s="89"/>
      <c r="AC8431"/>
      <c r="AD8431"/>
      <c r="AE8431"/>
      <c r="AF8431"/>
      <c r="AG8431"/>
      <c r="AH8431" s="16" t="str">
        <f>IF(AND(B8431="Premier League",E8431="Live"),_xlfn.XLOOKUP(_xlfn.TEXTJOIN(" vs ",,C8431:D8431),Calendar!G:G,Calendar!B:B),IF(AND(B8431="Premier League",E8431="Highlights"),_xlfn.XLOOKUP(H8431,Calendar!O:O,Calendar!N:N,,-1),""))</f>
        <v/>
      </c>
      <c r="AI8431" s="61" t="str">
        <f>IF(AND(AH8431&lt;&gt;"",E8431="Live"),_xlfn.XLOOKUP(_xlfn.TEXTJOIN(" vs ",,C8431:D8431),Calendar!G:G,Calendar!K:K),"")</f>
        <v/>
      </c>
      <c r="AJ8431" s="61" t="str">
        <f>IF(AND(K8431&lt;&gt;"Match of the Day",K8431&lt;&gt;"Match of the Day 2",K8431&lt;&gt;"Match of the Day Repeat"),"",1+MAX($AJ$10:AJ8430))</f>
        <v/>
      </c>
    </row>
    <row r="8432" spans="1:36" s="85" customFormat="1" x14ac:dyDescent="0.35">
      <c r="A8432"/>
      <c r="B8432" s="3"/>
      <c r="C8432" s="3"/>
      <c r="D8432" s="3"/>
      <c r="E8432" s="4"/>
      <c r="F8432" s="40"/>
      <c r="G8432" s="4"/>
      <c r="H8432" s="14"/>
      <c r="I8432" s="4"/>
      <c r="J8432" s="4"/>
      <c r="K8432" s="3"/>
      <c r="L8432"/>
      <c r="M8432"/>
      <c r="N8432" s="40"/>
      <c r="O8432" s="40"/>
      <c r="P8432" s="40"/>
      <c r="Q8432" s="88"/>
      <c r="R8432"/>
      <c r="S8432"/>
      <c r="T8432" s="15"/>
      <c r="U8432" s="15"/>
      <c r="V8432"/>
      <c r="W8432"/>
      <c r="X8432" s="15"/>
      <c r="Y8432" s="15"/>
      <c r="Z8432"/>
      <c r="AA8432"/>
      <c r="AB8432" s="89"/>
      <c r="AC8432"/>
      <c r="AD8432"/>
      <c r="AE8432"/>
      <c r="AF8432"/>
      <c r="AG8432"/>
      <c r="AH8432" s="16" t="str">
        <f>IF(AND(B8432="Premier League",E8432="Live"),_xlfn.XLOOKUP(_xlfn.TEXTJOIN(" vs ",,C8432:D8432),Calendar!G:G,Calendar!B:B),IF(AND(B8432="Premier League",E8432="Highlights"),_xlfn.XLOOKUP(H8432,Calendar!O:O,Calendar!N:N,,-1),""))</f>
        <v/>
      </c>
      <c r="AI8432" s="61" t="str">
        <f>IF(AND(AH8432&lt;&gt;"",E8432="Live"),_xlfn.XLOOKUP(_xlfn.TEXTJOIN(" vs ",,C8432:D8432),Calendar!G:G,Calendar!K:K),"")</f>
        <v/>
      </c>
      <c r="AJ8432" s="61" t="str">
        <f>IF(AND(K8432&lt;&gt;"Match of the Day",K8432&lt;&gt;"Match of the Day 2",K8432&lt;&gt;"Match of the Day Repeat"),"",1+MAX($AJ$10:AJ8431))</f>
        <v/>
      </c>
    </row>
    <row r="8433" spans="17:36" x14ac:dyDescent="0.35">
      <c r="Q8433" s="88"/>
      <c r="AB8433" s="89"/>
      <c r="AH8433" s="16" t="str">
        <f>IF(AND(B8433="Premier League",E8433="Live"),_xlfn.XLOOKUP(_xlfn.TEXTJOIN(" vs ",,C8433:D8433),Calendar!G:G,Calendar!B:B),IF(AND(B8433="Premier League",E8433="Highlights"),_xlfn.XLOOKUP(H8433,Calendar!O:O,Calendar!N:N,,-1),""))</f>
        <v/>
      </c>
      <c r="AI8433" s="61" t="str">
        <f>IF(AND(AH8433&lt;&gt;"",E8433="Live"),_xlfn.XLOOKUP(_xlfn.TEXTJOIN(" vs ",,C8433:D8433),Calendar!G:G,Calendar!K:K),"")</f>
        <v/>
      </c>
      <c r="AJ8433" s="61" t="str">
        <f>IF(AND(K8433&lt;&gt;"Match of the Day",K8433&lt;&gt;"Match of the Day 2",K8433&lt;&gt;"Match of the Day Repeat"),"",1+MAX($AJ$10:AJ8432))</f>
        <v/>
      </c>
    </row>
    <row r="8434" spans="17:36" x14ac:dyDescent="0.35">
      <c r="Q8434" s="88"/>
      <c r="AB8434" s="89"/>
      <c r="AH8434" s="16" t="str">
        <f>IF(AND(B8434="Premier League",E8434="Live"),_xlfn.XLOOKUP(_xlfn.TEXTJOIN(" vs ",,C8434:D8434),Calendar!G:G,Calendar!B:B),IF(AND(B8434="Premier League",E8434="Highlights"),_xlfn.XLOOKUP(H8434,Calendar!O:O,Calendar!N:N,,-1),""))</f>
        <v/>
      </c>
      <c r="AI8434" s="61" t="str">
        <f>IF(AND(AH8434&lt;&gt;"",E8434="Live"),_xlfn.XLOOKUP(_xlfn.TEXTJOIN(" vs ",,C8434:D8434),Calendar!G:G,Calendar!K:K),"")</f>
        <v/>
      </c>
      <c r="AJ8434" s="61" t="str">
        <f>IF(AND(K8434&lt;&gt;"Match of the Day",K8434&lt;&gt;"Match of the Day 2",K8434&lt;&gt;"Match of the Day Repeat"),"",1+MAX($AJ$10:AJ8433))</f>
        <v/>
      </c>
    </row>
  </sheetData>
  <autoFilter ref="A9:AB8434" xr:uid="{00000000-0001-0000-0300-000000000000}">
    <sortState xmlns:xlrd2="http://schemas.microsoft.com/office/spreadsheetml/2017/richdata2" ref="A10:AB8434">
      <sortCondition ref="H9:H8434"/>
    </sortState>
  </autoFilter>
  <sortState xmlns:xlrd2="http://schemas.microsoft.com/office/spreadsheetml/2017/richdata2" ref="A10:AJ8434">
    <sortCondition ref="H10:H8434"/>
    <sortCondition ref="N10:N8434"/>
  </sortState>
  <mergeCells count="3">
    <mergeCell ref="Q8:T8"/>
    <mergeCell ref="U8:X8"/>
    <mergeCell ref="Y8:AB8"/>
  </mergeCells>
  <phoneticPr fontId="6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8"/>
  <sheetViews>
    <sheetView zoomScale="80" zoomScaleNormal="80" workbookViewId="0">
      <selection activeCell="B3" sqref="B3"/>
    </sheetView>
  </sheetViews>
  <sheetFormatPr defaultColWidth="9.1796875" defaultRowHeight="14.5" x14ac:dyDescent="0.35"/>
  <cols>
    <col min="1" max="1" width="30" style="16" customWidth="1"/>
    <col min="2" max="2" width="19.1796875" style="16" customWidth="1"/>
    <col min="3" max="3" width="27.453125" style="16" customWidth="1"/>
    <col min="4" max="5" width="26.1796875" style="16" bestFit="1" customWidth="1"/>
    <col min="6" max="8" width="21.1796875" style="16" customWidth="1"/>
    <col min="9" max="16384" width="9.1796875" style="16"/>
  </cols>
  <sheetData>
    <row r="1" spans="1:8" x14ac:dyDescent="0.35">
      <c r="A1" s="78" t="s">
        <v>325</v>
      </c>
    </row>
    <row r="2" spans="1:8" x14ac:dyDescent="0.35">
      <c r="A2" s="141" t="s">
        <v>12</v>
      </c>
      <c r="B2" s="143" t="s">
        <v>323</v>
      </c>
      <c r="C2" s="144"/>
      <c r="D2" s="143" t="s">
        <v>519</v>
      </c>
      <c r="E2" s="144"/>
      <c r="F2" s="143" t="s">
        <v>456</v>
      </c>
      <c r="G2" s="144"/>
      <c r="H2" s="145" t="s">
        <v>326</v>
      </c>
    </row>
    <row r="3" spans="1:8" ht="29" x14ac:dyDescent="0.35">
      <c r="A3" s="142"/>
      <c r="B3" s="23"/>
      <c r="C3" s="24" t="s">
        <v>328</v>
      </c>
      <c r="D3" s="23" t="s">
        <v>327</v>
      </c>
      <c r="E3" s="24" t="s">
        <v>328</v>
      </c>
      <c r="F3" s="23" t="s">
        <v>327</v>
      </c>
      <c r="G3" s="24" t="s">
        <v>328</v>
      </c>
      <c r="H3" s="146"/>
    </row>
    <row r="4" spans="1:8" x14ac:dyDescent="0.35">
      <c r="A4" s="27" t="s">
        <v>55</v>
      </c>
      <c r="B4" s="29" t="e">
        <f>AVERAGEIFS('BE Data'!P:P,'BE Data'!O:O,'Insights Table'!A4,'BE Data'!N:N,'Insights Table'!$B$2)</f>
        <v>#DIV/0!</v>
      </c>
      <c r="C4" s="30">
        <f>COUNTIFS('BE Data'!N:N,'Insights Table'!$B$2,'BE Data'!O:O,'Insights Table'!A4)</f>
        <v>0</v>
      </c>
      <c r="D4" s="29" t="e">
        <f>AVERAGEIFS('BE Data'!P:P,'BE Data'!O:O,'Insights Table'!A4)</f>
        <v>#DIV/0!</v>
      </c>
      <c r="E4" s="30">
        <f>COUNTIFS('BE Data'!O:O,'Insights Table'!A4)</f>
        <v>0</v>
      </c>
      <c r="F4" s="29">
        <f>AVERAGEIFS('Last Season Data'!Q:Q,'Last Season Data'!T:T,"Yes",'Last Season Data'!E:E,"Live",'Last Season Data'!M:M,'Insights Table'!A4)</f>
        <v>1610.0935239806377</v>
      </c>
      <c r="G4" s="30">
        <f>COUNTIFS('Last Season Data'!T:T,"Yes",'Last Season Data'!E:E,"Live",'Last Season Data'!M:M,'Insights Table'!A4)</f>
        <v>4</v>
      </c>
      <c r="H4" s="25" t="e">
        <f>(D4-F4)/F4</f>
        <v>#DIV/0!</v>
      </c>
    </row>
    <row r="5" spans="1:8" x14ac:dyDescent="0.35">
      <c r="A5" s="27" t="s">
        <v>511</v>
      </c>
      <c r="B5" s="29" t="e">
        <f>AVERAGEIFS('BE Data'!P:P,'BE Data'!O:O,'Insights Table'!A5,'BE Data'!N:N,'Insights Table'!$B$2)</f>
        <v>#DIV/0!</v>
      </c>
      <c r="C5" s="30">
        <f>COUNTIFS('BE Data'!N:N,'Insights Table'!$B$2,'BE Data'!O:O,'Insights Table'!A5)</f>
        <v>0</v>
      </c>
      <c r="D5" s="29" t="e">
        <f>AVERAGEIFS('BE Data'!P:P,'BE Data'!O:O,'Insights Table'!A5)</f>
        <v>#DIV/0!</v>
      </c>
      <c r="E5" s="30">
        <f>COUNTIFS('BE Data'!O:O,'Insights Table'!A5)</f>
        <v>0</v>
      </c>
      <c r="F5" s="29">
        <f>AVERAGEIFS('Last Season Data'!Q:Q,'Last Season Data'!T:T,"Yes",'Last Season Data'!E:E,"Live",'Last Season Data'!M:M,"BT Sport")</f>
        <v>1225.172173913043</v>
      </c>
      <c r="G5" s="30">
        <f>COUNTIFS('Last Season Data'!T:T,"Yes",'Last Season Data'!E:E,"Live",'Last Season Data'!M:M,"BT Sport")</f>
        <v>1</v>
      </c>
      <c r="H5" s="25" t="e">
        <f>(D5-F5)/F5</f>
        <v>#DIV/0!</v>
      </c>
    </row>
    <row r="6" spans="1:8" x14ac:dyDescent="0.35">
      <c r="A6" s="27" t="s">
        <v>41</v>
      </c>
      <c r="B6" s="29" t="e">
        <f>AVERAGEIFS('BE Data'!P:P,'BE Data'!N:N,'Insights Table'!$B$2)</f>
        <v>#DIV/0!</v>
      </c>
      <c r="C6" s="30">
        <f>COUNTIFS('BE Data'!N:N,'Insights Table'!$B$2)</f>
        <v>0</v>
      </c>
      <c r="D6" s="29" t="e">
        <f>AVERAGE('BE Data'!P:P)</f>
        <v>#DIV/0!</v>
      </c>
      <c r="E6" s="30">
        <f>COUNT('BE Data'!P:P)</f>
        <v>0</v>
      </c>
      <c r="F6" s="29">
        <f>AVERAGEIFS('Last Season Data'!Q:Q,'Last Season Data'!T:T,"Yes",'Last Season Data'!E:E,"Live")</f>
        <v>1533.1092539671188</v>
      </c>
      <c r="G6" s="30">
        <f>COUNTIFS('Last Season Data'!T:T,"Yes",'Last Season Data'!E:E,"Live")</f>
        <v>5</v>
      </c>
      <c r="H6" s="25" t="e">
        <f>(D6-F6)/F6</f>
        <v>#DIV/0!</v>
      </c>
    </row>
    <row r="7" spans="1:8" x14ac:dyDescent="0.35">
      <c r="A7" s="27" t="s">
        <v>36</v>
      </c>
      <c r="B7" s="29" t="e">
        <f>AVERAGEIFS('BE Data'!Y:Y,'BE Data'!X:X,'Insights Table'!B2)</f>
        <v>#DIV/0!</v>
      </c>
      <c r="C7" s="30">
        <f>COUNTIFS('BE Data'!X:X,'Insights Table'!B2)</f>
        <v>0</v>
      </c>
      <c r="D7" s="29">
        <f>AVERAGE('BE Data'!Y:Y)</f>
        <v>1214.5428571428574</v>
      </c>
      <c r="E7" s="30">
        <f>COUNT('BE Data'!Y:Y)</f>
        <v>42</v>
      </c>
      <c r="F7" s="29">
        <f>AVERAGEIFS('Last Season Data'!Q:Q,'Last Season Data'!T:T,"Yes",'Last Season Data'!E:E,"HIghlights")</f>
        <v>2098.5333333333333</v>
      </c>
      <c r="G7" s="30">
        <f>COUNTIFS('Last Season Data'!T:T,"Yes",'Last Season Data'!E:E,"Highlights")</f>
        <v>3</v>
      </c>
      <c r="H7" s="25">
        <f>(D7-F7)/F7</f>
        <v>-0.42124204659943892</v>
      </c>
    </row>
    <row r="8" spans="1:8" x14ac:dyDescent="0.35">
      <c r="B8" s="26"/>
    </row>
    <row r="9" spans="1:8" x14ac:dyDescent="0.35">
      <c r="A9" s="78" t="str">
        <f>CONCATENATE("Table Two: ",B2," broadcast performance in detail for original match selections")</f>
        <v>Table Two: Matchweek 38 broadcast performance in detail for original match selections</v>
      </c>
    </row>
    <row r="10" spans="1:8" ht="44.25" customHeight="1" x14ac:dyDescent="0.35">
      <c r="A10" s="27" t="s">
        <v>7</v>
      </c>
      <c r="B10" s="23" t="s">
        <v>12</v>
      </c>
      <c r="C10" s="23" t="s">
        <v>11</v>
      </c>
      <c r="D10" s="23" t="s">
        <v>2</v>
      </c>
      <c r="E10" s="23" t="s">
        <v>3</v>
      </c>
      <c r="F10" s="23" t="s">
        <v>329</v>
      </c>
      <c r="G10" s="23" t="s">
        <v>13</v>
      </c>
      <c r="H10" s="28" t="s">
        <v>330</v>
      </c>
    </row>
    <row r="11" spans="1:8" x14ac:dyDescent="0.35">
      <c r="A11" s="84" t="e">
        <f>IF('BE Data'!AB2&lt;&gt;"",'BE Data'!AB2,"")</f>
        <v>#REF!</v>
      </c>
      <c r="B11" s="76" t="e">
        <f>IF('BE Data'!AC2&lt;&gt;"",'BE Data'!AC2,"")</f>
        <v>#REF!</v>
      </c>
      <c r="C11" s="30" t="e">
        <f>IF('BE Data'!AD2&lt;&gt;"",'BE Data'!AD2,"")</f>
        <v>#REF!</v>
      </c>
      <c r="D11" s="30" t="e">
        <f>IF('BE Data'!AE2&lt;&gt;"",'BE Data'!AE2,"")</f>
        <v>#REF!</v>
      </c>
      <c r="E11" s="30" t="e">
        <f>IF('BE Data'!AF2&lt;&gt;"",'BE Data'!AF2,"")</f>
        <v>#REF!</v>
      </c>
      <c r="F11" s="76" t="e">
        <f>IF('BE Data'!AG2&lt;&gt;"",'BE Data'!AG2,"")</f>
        <v>#REF!</v>
      </c>
      <c r="G11" s="83" t="e">
        <f>IF('BE Data'!AH2&lt;&gt;"",'BE Data'!AH2,"")</f>
        <v>#REF!</v>
      </c>
      <c r="H11" s="29" t="e">
        <f>IF('BE Data'!AI2&lt;&gt;"",'BE Data'!AI2,"")</f>
        <v>#REF!</v>
      </c>
    </row>
    <row r="12" spans="1:8" x14ac:dyDescent="0.35">
      <c r="A12" s="84" t="str">
        <f>IF('BE Data'!AB3&lt;&gt;"",'BE Data'!AB3,"")</f>
        <v/>
      </c>
      <c r="B12" s="76" t="str">
        <f>IF('BE Data'!AC3&lt;&gt;"",'BE Data'!AC3,"")</f>
        <v/>
      </c>
      <c r="C12" s="30" t="str">
        <f>IF('BE Data'!AD3&lt;&gt;"",'BE Data'!AD3,"")</f>
        <v/>
      </c>
      <c r="D12" s="30" t="str">
        <f>IF('BE Data'!AE3&lt;&gt;"",'BE Data'!AE3,"")</f>
        <v/>
      </c>
      <c r="E12" s="30" t="str">
        <f>IF('BE Data'!AF3&lt;&gt;"",'BE Data'!AF3,"")</f>
        <v/>
      </c>
      <c r="F12" s="76" t="str">
        <f>IF('BE Data'!AG3&lt;&gt;"",'BE Data'!AG3,"")</f>
        <v/>
      </c>
      <c r="G12" s="83" t="str">
        <f>IF('BE Data'!AH3&lt;&gt;"",'BE Data'!AH3,"")</f>
        <v/>
      </c>
      <c r="H12" s="29" t="str">
        <f>IF('BE Data'!AI3&lt;&gt;"",'BE Data'!AI3,"")</f>
        <v/>
      </c>
    </row>
    <row r="13" spans="1:8" x14ac:dyDescent="0.35">
      <c r="A13" s="84" t="str">
        <f>IF('BE Data'!AB4&lt;&gt;"",'BE Data'!AB4,"")</f>
        <v/>
      </c>
      <c r="B13" s="76" t="str">
        <f>IF('BE Data'!AC4&lt;&gt;"",'BE Data'!AC4,"")</f>
        <v/>
      </c>
      <c r="C13" s="30" t="str">
        <f>IF('BE Data'!AD4&lt;&gt;"",'BE Data'!AD4,"")</f>
        <v/>
      </c>
      <c r="D13" s="30" t="str">
        <f>IF('BE Data'!AE4&lt;&gt;"",'BE Data'!AE4,"")</f>
        <v/>
      </c>
      <c r="E13" s="30" t="str">
        <f>IF('BE Data'!AF4&lt;&gt;"",'BE Data'!AF4,"")</f>
        <v/>
      </c>
      <c r="F13" s="76" t="str">
        <f>IF('BE Data'!AG4&lt;&gt;"",'BE Data'!AG4,"")</f>
        <v/>
      </c>
      <c r="G13" s="83" t="str">
        <f>IF('BE Data'!AH4&lt;&gt;"",'BE Data'!AH4,"")</f>
        <v/>
      </c>
      <c r="H13" s="29" t="str">
        <f>IF('BE Data'!AI4&lt;&gt;"",'BE Data'!AI4,"")</f>
        <v/>
      </c>
    </row>
    <row r="14" spans="1:8" x14ac:dyDescent="0.35">
      <c r="A14" s="84" t="str">
        <f>IF('BE Data'!AB5&lt;&gt;"",'BE Data'!AB5,"")</f>
        <v/>
      </c>
      <c r="B14" s="76" t="str">
        <f>IF('BE Data'!AC5&lt;&gt;"",'BE Data'!AC5,"")</f>
        <v/>
      </c>
      <c r="C14" s="30" t="str">
        <f>IF('BE Data'!AD5&lt;&gt;"",'BE Data'!AD5,"")</f>
        <v/>
      </c>
      <c r="D14" s="30" t="str">
        <f>IF('BE Data'!AE5&lt;&gt;"",'BE Data'!AE5,"")</f>
        <v/>
      </c>
      <c r="E14" s="30" t="str">
        <f>IF('BE Data'!AF5&lt;&gt;"",'BE Data'!AF5,"")</f>
        <v/>
      </c>
      <c r="F14" s="76" t="str">
        <f>IF('BE Data'!AG5&lt;&gt;"",'BE Data'!AG5,"")</f>
        <v/>
      </c>
      <c r="G14" s="83" t="str">
        <f>IF('BE Data'!AH5&lt;&gt;"",'BE Data'!AH5,"")</f>
        <v/>
      </c>
      <c r="H14" s="29" t="str">
        <f>IF('BE Data'!AI5&lt;&gt;"",'BE Data'!AI5,"")</f>
        <v/>
      </c>
    </row>
    <row r="15" spans="1:8" x14ac:dyDescent="0.35">
      <c r="A15" s="84" t="str">
        <f>IF('BE Data'!AB6&lt;&gt;"",'BE Data'!AB6,"")</f>
        <v/>
      </c>
      <c r="B15" s="76" t="str">
        <f>IF('BE Data'!AC6&lt;&gt;"",'BE Data'!AC6,"")</f>
        <v/>
      </c>
      <c r="C15" s="30" t="str">
        <f>IF('BE Data'!AD6&lt;&gt;"",'BE Data'!AD6,"")</f>
        <v/>
      </c>
      <c r="D15" s="30" t="str">
        <f>IF('BE Data'!AE6&lt;&gt;"",'BE Data'!AE6,"")</f>
        <v/>
      </c>
      <c r="E15" s="30" t="str">
        <f>IF('BE Data'!AF6&lt;&gt;"",'BE Data'!AF6,"")</f>
        <v/>
      </c>
      <c r="F15" s="76" t="str">
        <f>IF('BE Data'!AG6&lt;&gt;"",'BE Data'!AG6,"")</f>
        <v/>
      </c>
      <c r="G15" s="83" t="str">
        <f>IF('BE Data'!AH6&lt;&gt;"",'BE Data'!AH6,"")</f>
        <v/>
      </c>
      <c r="H15" s="29" t="str">
        <f>IF('BE Data'!AI6&lt;&gt;"",'BE Data'!AI6,"")</f>
        <v/>
      </c>
    </row>
    <row r="16" spans="1:8" x14ac:dyDescent="0.35">
      <c r="A16" s="84" t="str">
        <f>IF('BE Data'!AB7&lt;&gt;"",'BE Data'!AB7,"")</f>
        <v/>
      </c>
      <c r="B16" s="76" t="str">
        <f>IF('BE Data'!AC7&lt;&gt;"",'BE Data'!AC7,"")</f>
        <v/>
      </c>
      <c r="C16" s="30" t="str">
        <f>IF('BE Data'!AD7&lt;&gt;"",'BE Data'!AD7,"")</f>
        <v/>
      </c>
      <c r="D16" s="30" t="str">
        <f>IF('BE Data'!AE7&lt;&gt;"",'BE Data'!AE7,"")</f>
        <v/>
      </c>
      <c r="E16" s="30" t="str">
        <f>IF('BE Data'!AF7&lt;&gt;"",'BE Data'!AF7,"")</f>
        <v/>
      </c>
      <c r="F16" s="76" t="str">
        <f>IF('BE Data'!AG7&lt;&gt;"",'BE Data'!AG7,"")</f>
        <v/>
      </c>
      <c r="G16" s="83" t="str">
        <f>IF('BE Data'!AH7&lt;&gt;"",'BE Data'!AH7,"")</f>
        <v/>
      </c>
      <c r="H16" s="29" t="str">
        <f>IF('BE Data'!AI7&lt;&gt;"",'BE Data'!AI7,"")</f>
        <v/>
      </c>
    </row>
    <row r="17" spans="1:8" x14ac:dyDescent="0.35">
      <c r="A17" s="84" t="str">
        <f>IF('BE Data'!AB8&lt;&gt;"",'BE Data'!AB8,"")</f>
        <v/>
      </c>
      <c r="B17" s="76" t="str">
        <f>IF('BE Data'!AC8&lt;&gt;"",'BE Data'!AC8,"")</f>
        <v/>
      </c>
      <c r="C17" s="30" t="str">
        <f>IF('BE Data'!AD8&lt;&gt;"",'BE Data'!AD8,"")</f>
        <v/>
      </c>
      <c r="D17" s="30" t="str">
        <f>IF('BE Data'!AE8&lt;&gt;"",'BE Data'!AE8,"")</f>
        <v/>
      </c>
      <c r="E17" s="30" t="str">
        <f>IF('BE Data'!AF8&lt;&gt;"",'BE Data'!AF8,"")</f>
        <v/>
      </c>
      <c r="F17" s="76" t="str">
        <f>IF('BE Data'!AG8&lt;&gt;"",'BE Data'!AG8,"")</f>
        <v/>
      </c>
      <c r="G17" s="83" t="str">
        <f>IF('BE Data'!AH8&lt;&gt;"",'BE Data'!AH8,"")</f>
        <v/>
      </c>
      <c r="H17" s="29" t="str">
        <f>IF('BE Data'!AI8&lt;&gt;"",'BE Data'!AI8,"")</f>
        <v/>
      </c>
    </row>
    <row r="18" spans="1:8" x14ac:dyDescent="0.35">
      <c r="A18" s="84" t="str">
        <f>IF('BE Data'!AB9&lt;&gt;"",'BE Data'!AB9,"")</f>
        <v/>
      </c>
      <c r="B18" s="76" t="str">
        <f>IF('BE Data'!AC9&lt;&gt;"",'BE Data'!AC9,"")</f>
        <v/>
      </c>
      <c r="C18" s="30" t="str">
        <f>IF('BE Data'!AD9&lt;&gt;"",'BE Data'!AD9,"")</f>
        <v/>
      </c>
      <c r="D18" s="30" t="str">
        <f>IF('BE Data'!AE9&lt;&gt;"",'BE Data'!AE9,"")</f>
        <v/>
      </c>
      <c r="E18" s="30" t="str">
        <f>IF('BE Data'!AF9&lt;&gt;"",'BE Data'!AF9,"")</f>
        <v/>
      </c>
      <c r="F18" s="76" t="str">
        <f>IF('BE Data'!AG9&lt;&gt;"",'BE Data'!AG9,"")</f>
        <v/>
      </c>
      <c r="G18" s="83" t="str">
        <f>IF('BE Data'!AH9&lt;&gt;"",'BE Data'!AH9,"")</f>
        <v/>
      </c>
      <c r="H18" s="29" t="str">
        <f>IF('BE Data'!AI9&lt;&gt;"",'BE Data'!AI9,"")</f>
        <v/>
      </c>
    </row>
    <row r="19" spans="1:8" x14ac:dyDescent="0.35">
      <c r="A19" s="84" t="str">
        <f>IF('BE Data'!AB10&lt;&gt;"",'BE Data'!AB10,"")</f>
        <v/>
      </c>
      <c r="B19" s="76" t="str">
        <f>IF('BE Data'!AC10&lt;&gt;"",'BE Data'!AC10,"")</f>
        <v/>
      </c>
      <c r="C19" s="30" t="str">
        <f>IF('BE Data'!AD10&lt;&gt;"",'BE Data'!AD10,"")</f>
        <v/>
      </c>
      <c r="D19" s="30" t="str">
        <f>IF('BE Data'!AE10&lt;&gt;"",'BE Data'!AE10,"")</f>
        <v/>
      </c>
      <c r="E19" s="30" t="str">
        <f>IF('BE Data'!AF10&lt;&gt;"",'BE Data'!AF10,"")</f>
        <v/>
      </c>
      <c r="F19" s="76" t="str">
        <f>IF('BE Data'!AG10&lt;&gt;"",'BE Data'!AG10,"")</f>
        <v/>
      </c>
      <c r="G19" s="83" t="str">
        <f>IF('BE Data'!AH10&lt;&gt;"",'BE Data'!AH10,"")</f>
        <v/>
      </c>
      <c r="H19" s="29" t="str">
        <f>IF('BE Data'!AI10&lt;&gt;"",'BE Data'!AI10,"")</f>
        <v/>
      </c>
    </row>
    <row r="20" spans="1:8" x14ac:dyDescent="0.35">
      <c r="A20" s="62" t="str">
        <f>IF('BE Data'!AB11&lt;&gt;"",'BE Data'!AB11,"")</f>
        <v/>
      </c>
      <c r="B20" s="16" t="str">
        <f>IF('BE Data'!AC11&lt;&gt;"",'BE Data'!AC11,"")</f>
        <v/>
      </c>
      <c r="C20" s="16" t="str">
        <f>IF('BE Data'!AD11&lt;&gt;"",'BE Data'!AD11,"")</f>
        <v/>
      </c>
      <c r="D20" s="16" t="str">
        <f>IF(AND('BE Data'!AE11&lt;&gt;"",'BE Data'!AE11&lt;&gt;0),'BE Data'!AE11,"")</f>
        <v/>
      </c>
      <c r="E20" s="16" t="str">
        <f>IF(AND('BE Data'!AF11&lt;&gt;"",'BE Data'!AF11&lt;&gt;0),'BE Data'!AF11,"")</f>
        <v/>
      </c>
      <c r="F20" s="16" t="str">
        <f>IF('BE Data'!AG11&lt;&gt;"",'BE Data'!AG11,"")</f>
        <v/>
      </c>
      <c r="G20" s="16" t="str">
        <f>IF('BE Data'!AH11&lt;&gt;"",'BE Data'!AH11,"")</f>
        <v/>
      </c>
      <c r="H20" s="81" t="str">
        <f>IF('BE Data'!AI11&lt;&gt;"",'BE Data'!AI11,"")</f>
        <v/>
      </c>
    </row>
    <row r="21" spans="1:8" x14ac:dyDescent="0.35">
      <c r="A21" s="62" t="str">
        <f>IF('BE Data'!AB12&lt;&gt;"",'BE Data'!AB12,"")</f>
        <v/>
      </c>
      <c r="B21" s="16" t="str">
        <f>IF('BE Data'!AC12&lt;&gt;"",'BE Data'!AC12,"")</f>
        <v/>
      </c>
      <c r="C21" s="16" t="str">
        <f>IF('BE Data'!AD12&lt;&gt;"",'BE Data'!AD12,"")</f>
        <v/>
      </c>
      <c r="D21" s="16" t="str">
        <f>IF(AND('BE Data'!AE12&lt;&gt;"",'BE Data'!AE12&lt;&gt;0),'BE Data'!AE12,"")</f>
        <v/>
      </c>
      <c r="E21" s="16" t="str">
        <f>IF(AND('BE Data'!AF12&lt;&gt;"",'BE Data'!AF12&lt;&gt;0),'BE Data'!AF12,"")</f>
        <v/>
      </c>
      <c r="F21" s="16" t="str">
        <f>IF('BE Data'!AG12&lt;&gt;"",'BE Data'!AG12,"")</f>
        <v/>
      </c>
      <c r="G21" s="16" t="str">
        <f>IF('BE Data'!AH12&lt;&gt;"",'BE Data'!AH12,"")</f>
        <v/>
      </c>
      <c r="H21" s="82" t="str">
        <f>IF('BE Data'!AI12&lt;&gt;"",'BE Data'!AI12,"")</f>
        <v/>
      </c>
    </row>
    <row r="22" spans="1:8" x14ac:dyDescent="0.35">
      <c r="A22" s="62" t="str">
        <f>IF('BE Data'!AB13&lt;&gt;"",'BE Data'!AB13,"")</f>
        <v/>
      </c>
      <c r="B22" s="16" t="str">
        <f>IF('BE Data'!AC13&lt;&gt;"",'BE Data'!AC13,"")</f>
        <v/>
      </c>
      <c r="C22" s="16" t="str">
        <f>IF('BE Data'!AD13&lt;&gt;"",'BE Data'!AD13,"")</f>
        <v/>
      </c>
      <c r="D22" s="16" t="str">
        <f>IF(AND('BE Data'!AE13&lt;&gt;"",'BE Data'!AE13&lt;&gt;0),'BE Data'!AE13,"")</f>
        <v/>
      </c>
      <c r="E22" s="16" t="str">
        <f>IF(AND('BE Data'!AF13&lt;&gt;"",'BE Data'!AF13&lt;&gt;0),'BE Data'!AF13,"")</f>
        <v/>
      </c>
      <c r="F22" s="16" t="str">
        <f>IF('BE Data'!AG13&lt;&gt;"",'BE Data'!AG13,"")</f>
        <v/>
      </c>
      <c r="G22" s="16" t="str">
        <f>IF('BE Data'!AH13&lt;&gt;"",'BE Data'!AH13,"")</f>
        <v/>
      </c>
      <c r="H22" s="16" t="str">
        <f>IF('BE Data'!AI13&lt;&gt;"",'BE Data'!AI13,"")</f>
        <v/>
      </c>
    </row>
    <row r="23" spans="1:8" x14ac:dyDescent="0.35">
      <c r="A23" s="62" t="str">
        <f>IF('BE Data'!AB14&lt;&gt;"",'BE Data'!AB14,"")</f>
        <v/>
      </c>
      <c r="B23" s="16" t="str">
        <f>IF('BE Data'!AC14&lt;&gt;"",'BE Data'!AC14,"")</f>
        <v/>
      </c>
      <c r="C23" s="16" t="str">
        <f>IF('BE Data'!AD14&lt;&gt;"",'BE Data'!AD14,"")</f>
        <v/>
      </c>
      <c r="D23" s="16" t="str">
        <f>IF(AND('BE Data'!AE14&lt;&gt;"",'BE Data'!AE14&lt;&gt;0),'BE Data'!AE14,"")</f>
        <v/>
      </c>
      <c r="E23" s="16" t="str">
        <f>IF(AND('BE Data'!AF14&lt;&gt;"",'BE Data'!AF14&lt;&gt;0),'BE Data'!AF14,"")</f>
        <v/>
      </c>
      <c r="F23" s="16" t="str">
        <f>IF('BE Data'!AG14&lt;&gt;"",'BE Data'!AG14,"")</f>
        <v/>
      </c>
      <c r="G23" s="16" t="str">
        <f>IF('BE Data'!AH14&lt;&gt;"",'BE Data'!AH14,"")</f>
        <v/>
      </c>
      <c r="H23" s="16" t="str">
        <f>IF('BE Data'!AI14&lt;&gt;"",'BE Data'!AI14,"")</f>
        <v/>
      </c>
    </row>
    <row r="24" spans="1:8" x14ac:dyDescent="0.35">
      <c r="A24" s="62" t="str">
        <f>IF('BE Data'!AB15&lt;&gt;"",'BE Data'!AB15,"")</f>
        <v/>
      </c>
      <c r="B24" s="16" t="str">
        <f>IF('BE Data'!AC15&lt;&gt;"",'BE Data'!AC15,"")</f>
        <v/>
      </c>
      <c r="C24" s="16" t="str">
        <f>IF('BE Data'!AD15&lt;&gt;"",'BE Data'!AD15,"")</f>
        <v/>
      </c>
      <c r="D24" s="16" t="str">
        <f>IF(AND('BE Data'!AE15&lt;&gt;"",'BE Data'!AE15&lt;&gt;0),'BE Data'!AE15,"")</f>
        <v/>
      </c>
      <c r="E24" s="16" t="str">
        <f>IF(AND('BE Data'!AF15&lt;&gt;"",'BE Data'!AF15&lt;&gt;0),'BE Data'!AF15,"")</f>
        <v/>
      </c>
      <c r="F24" s="16" t="str">
        <f>IF('BE Data'!AG15&lt;&gt;"",'BE Data'!AG15,"")</f>
        <v/>
      </c>
      <c r="G24" s="16" t="str">
        <f>IF('BE Data'!AH15&lt;&gt;"",'BE Data'!AH15,"")</f>
        <v/>
      </c>
      <c r="H24" s="16" t="str">
        <f>IF('BE Data'!AI15&lt;&gt;"",'BE Data'!AI15,"")</f>
        <v/>
      </c>
    </row>
    <row r="25" spans="1:8" x14ac:dyDescent="0.35">
      <c r="A25" s="62" t="str">
        <f>IF('BE Data'!AB16&lt;&gt;"",'BE Data'!AB16,"")</f>
        <v/>
      </c>
      <c r="B25" s="16" t="str">
        <f>IF('BE Data'!AC16&lt;&gt;"",'BE Data'!AC16,"")</f>
        <v/>
      </c>
      <c r="C25" s="16" t="str">
        <f>IF('BE Data'!AD16&lt;&gt;"",'BE Data'!AD16,"")</f>
        <v/>
      </c>
      <c r="D25" s="16" t="str">
        <f>IF(AND('BE Data'!AE16&lt;&gt;"",'BE Data'!AE16&lt;&gt;0),'BE Data'!AE16,"")</f>
        <v/>
      </c>
      <c r="E25" s="16" t="str">
        <f>IF(AND('BE Data'!AF16&lt;&gt;"",'BE Data'!AF16&lt;&gt;0),'BE Data'!AF16,"")</f>
        <v/>
      </c>
      <c r="F25" s="16" t="str">
        <f>IF('BE Data'!AG16&lt;&gt;"",'BE Data'!AG16,"")</f>
        <v/>
      </c>
      <c r="G25" s="16" t="str">
        <f>IF('BE Data'!AH16&lt;&gt;"",'BE Data'!AH16,"")</f>
        <v/>
      </c>
      <c r="H25" s="16" t="str">
        <f>IF('BE Data'!AI16&lt;&gt;"",'BE Data'!AI16,"")</f>
        <v/>
      </c>
    </row>
    <row r="26" spans="1:8" x14ac:dyDescent="0.35">
      <c r="A26" s="62" t="str">
        <f>IF('BE Data'!AB17&lt;&gt;"",'BE Data'!AB17,"")</f>
        <v/>
      </c>
      <c r="B26" s="16" t="str">
        <f>IF('BE Data'!AC17&lt;&gt;"",'BE Data'!AC17,"")</f>
        <v/>
      </c>
      <c r="C26" s="16" t="str">
        <f>IF('BE Data'!AD17&lt;&gt;"",'BE Data'!AD17,"")</f>
        <v/>
      </c>
      <c r="D26" s="16" t="str">
        <f>IF(AND('BE Data'!AE17&lt;&gt;"",'BE Data'!AE17&lt;&gt;0),'BE Data'!AE17,"")</f>
        <v/>
      </c>
      <c r="E26" s="16" t="str">
        <f>IF(AND('BE Data'!AF17&lt;&gt;"",'BE Data'!AF17&lt;&gt;0),'BE Data'!AF17,"")</f>
        <v/>
      </c>
      <c r="F26" s="16" t="str">
        <f>IF('BE Data'!AG17&lt;&gt;"",'BE Data'!AG17,"")</f>
        <v/>
      </c>
      <c r="G26" s="16" t="str">
        <f>IF('BE Data'!AH17&lt;&gt;"",'BE Data'!AH17,"")</f>
        <v/>
      </c>
      <c r="H26" s="16" t="str">
        <f>IF('BE Data'!AI17&lt;&gt;"",'BE Data'!AI17,"")</f>
        <v/>
      </c>
    </row>
    <row r="27" spans="1:8" x14ac:dyDescent="0.35">
      <c r="A27" s="62"/>
      <c r="G27" s="63"/>
    </row>
    <row r="28" spans="1:8" x14ac:dyDescent="0.35">
      <c r="A28" s="62"/>
      <c r="G28" s="63"/>
    </row>
    <row r="29" spans="1:8" x14ac:dyDescent="0.35">
      <c r="A29" s="62"/>
      <c r="G29" s="63"/>
    </row>
    <row r="30" spans="1:8" x14ac:dyDescent="0.35">
      <c r="A30" s="62"/>
      <c r="B30" s="77"/>
      <c r="G30" s="63"/>
    </row>
    <row r="31" spans="1:8" x14ac:dyDescent="0.35">
      <c r="A31" s="62"/>
      <c r="G31" s="63"/>
    </row>
    <row r="32" spans="1:8" x14ac:dyDescent="0.35">
      <c r="G32" s="63"/>
    </row>
    <row r="33" spans="7:7" x14ac:dyDescent="0.35">
      <c r="G33" s="63"/>
    </row>
    <row r="34" spans="7:7" x14ac:dyDescent="0.35">
      <c r="G34" s="63"/>
    </row>
    <row r="35" spans="7:7" x14ac:dyDescent="0.35">
      <c r="G35" s="63"/>
    </row>
    <row r="36" spans="7:7" x14ac:dyDescent="0.35">
      <c r="G36" s="63"/>
    </row>
    <row r="37" spans="7:7" x14ac:dyDescent="0.35">
      <c r="G37" s="63"/>
    </row>
    <row r="38" spans="7:7" x14ac:dyDescent="0.35">
      <c r="G38" s="63"/>
    </row>
  </sheetData>
  <autoFilter ref="A10:G26" xr:uid="{00000000-0009-0000-0000-000004000000}">
    <sortState xmlns:xlrd2="http://schemas.microsoft.com/office/spreadsheetml/2017/richdata2" ref="A11:G26">
      <sortCondition ref="A10:A26"/>
    </sortState>
  </autoFilter>
  <sortState xmlns:xlrd2="http://schemas.microsoft.com/office/spreadsheetml/2017/richdata2" ref="A11:H18">
    <sortCondition ref="F11:F18"/>
    <sortCondition ref="A11:A18"/>
    <sortCondition ref="G11:G18"/>
  </sortState>
  <mergeCells count="5">
    <mergeCell ref="A2:A3"/>
    <mergeCell ref="B2:C2"/>
    <mergeCell ref="D2:E2"/>
    <mergeCell ref="F2:G2"/>
    <mergeCell ref="H2:H3"/>
  </mergeCells>
  <conditionalFormatting sqref="H4:H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381"/>
  <sheetViews>
    <sheetView topLeftCell="A72" zoomScale="61" zoomScaleNormal="130" workbookViewId="0">
      <selection activeCell="P105" sqref="P105"/>
    </sheetView>
  </sheetViews>
  <sheetFormatPr defaultRowHeight="14.5" x14ac:dyDescent="0.35"/>
  <cols>
    <col min="1" max="1" width="18.81640625" bestFit="1" customWidth="1"/>
    <col min="2" max="2" width="13.81640625" bestFit="1" customWidth="1"/>
    <col min="4" max="4" width="13.81640625" bestFit="1" customWidth="1"/>
    <col min="5" max="6" width="5.54296875" bestFit="1" customWidth="1"/>
    <col min="7" max="7" width="3" bestFit="1" customWidth="1"/>
    <col min="8" max="8" width="5.54296875" bestFit="1" customWidth="1"/>
    <col min="12" max="12" width="26.1796875" bestFit="1" customWidth="1"/>
    <col min="13" max="13" width="18.453125" bestFit="1" customWidth="1"/>
    <col min="14" max="14" width="18.453125" customWidth="1"/>
    <col min="15" max="15" width="11.453125" bestFit="1" customWidth="1"/>
    <col min="16" max="16" width="9.453125" bestFit="1" customWidth="1"/>
    <col min="21" max="21" width="23" bestFit="1" customWidth="1"/>
    <col min="22" max="22" width="11.453125" style="1" bestFit="1" customWidth="1"/>
    <col min="23" max="23" width="12" style="18" bestFit="1" customWidth="1"/>
    <col min="24" max="24" width="13.81640625" bestFit="1" customWidth="1"/>
    <col min="28" max="28" width="11.453125" style="1" bestFit="1" customWidth="1"/>
    <col min="30" max="30" width="10" bestFit="1" customWidth="1"/>
    <col min="33" max="33" width="9.81640625" bestFit="1" customWidth="1"/>
    <col min="34" max="34" width="9.1796875" style="18"/>
  </cols>
  <sheetData>
    <row r="1" spans="1:35" x14ac:dyDescent="0.35">
      <c r="A1" s="20" t="s">
        <v>331</v>
      </c>
      <c r="B1" s="34" t="str">
        <f>_xlfn.XLOOKUP(_xlfn.MAXIFS('OVN Aggregated Audiences'!H:H,'OVN Aggregated Audiences'!B:B,"Premier League"),Calendar!O:O,Calendar!N:N,,-1)</f>
        <v>Matchweek 01</v>
      </c>
      <c r="D1" s="20" t="s">
        <v>141</v>
      </c>
      <c r="E1" t="s">
        <v>31</v>
      </c>
      <c r="F1" t="s">
        <v>70</v>
      </c>
      <c r="J1" s="20" t="s">
        <v>333</v>
      </c>
      <c r="K1" s="20" t="s">
        <v>0</v>
      </c>
      <c r="L1" s="20" t="s">
        <v>283</v>
      </c>
      <c r="M1" s="20" t="s">
        <v>284</v>
      </c>
      <c r="N1" s="20" t="s">
        <v>141</v>
      </c>
      <c r="O1" s="20" t="s">
        <v>12</v>
      </c>
      <c r="P1" s="20" t="s">
        <v>21</v>
      </c>
      <c r="S1" s="20" t="s">
        <v>333</v>
      </c>
      <c r="T1" s="20" t="s">
        <v>0</v>
      </c>
      <c r="U1" s="20" t="s">
        <v>339</v>
      </c>
      <c r="V1" s="34" t="s">
        <v>7</v>
      </c>
      <c r="W1" s="35" t="s">
        <v>20</v>
      </c>
      <c r="X1" s="20" t="s">
        <v>141</v>
      </c>
      <c r="Y1" s="20" t="s">
        <v>21</v>
      </c>
    </row>
    <row r="2" spans="1:35" x14ac:dyDescent="0.35">
      <c r="A2" s="20" t="s">
        <v>332</v>
      </c>
      <c r="B2" s="34" t="str">
        <f>_xlfn.XLOOKUP(_xlfn.MAXIFS('CDT Aggregated Audiences'!H:H,'CDT Aggregated Audiences'!B:B,"Premier League"),Calendar!O:O,Calendar!N:N,,-1)</f>
        <v>Matchweek 01</v>
      </c>
      <c r="D2" s="20" t="s">
        <v>286</v>
      </c>
      <c r="E2" t="str">
        <f>IF(AND(VALUE(RIGHT($B$1,2))&gt;=G2,F2&lt;&gt;"x"),"x","")</f>
        <v/>
      </c>
      <c r="F2" t="str">
        <f>IF(VALUE(RIGHT($B$2,2))&gt;=G2,"x","")</f>
        <v>x</v>
      </c>
      <c r="G2" s="20">
        <v>1</v>
      </c>
      <c r="H2" s="20" t="str">
        <f>IF(E2="x","OVN",IF(F2="x","CDT",""))</f>
        <v>CDT</v>
      </c>
      <c r="J2" s="20">
        <v>1</v>
      </c>
      <c r="K2" s="20" t="str">
        <f>_xlfn.XLOOKUP(J2,Calendar!K:K,Calendar!J:J,"")</f>
        <v/>
      </c>
      <c r="L2" s="20" t="str">
        <f>IF(K2="OVN",_xlfn.XLOOKUP(J2,'OVN Aggregated Audiences'!AI:AI,'OVN Aggregated Audiences'!C:C),IF(K2="CDT",_xlfn.XLOOKUP(J2,'CDT Aggregated Audiences'!AI:AI,'CDT Aggregated Audiences'!C:C),""))</f>
        <v/>
      </c>
      <c r="M2" s="20" t="str">
        <f>IF(K2="OVN",_xlfn.XLOOKUP(J2,'OVN Aggregated Audiences'!AI:AI,'OVN Aggregated Audiences'!D:D),IF(K2="CDT",_xlfn.XLOOKUP(J2,'CDT Aggregated Audiences'!AI:AI,'CDT Aggregated Audiences'!D:D),""))</f>
        <v/>
      </c>
      <c r="N2" s="20" t="str">
        <f>IF(K2="OVN",_xlfn.XLOOKUP(J2,'OVN Aggregated Audiences'!AI:AI,'OVN Aggregated Audiences'!AH:AH),IF(K2="CDT",_xlfn.XLOOKUP(J2,'CDT Aggregated Audiences'!AI:AI,'CDT Aggregated Audiences'!AH:AH),""))</f>
        <v/>
      </c>
      <c r="O2" s="20" t="str">
        <f>IF(K2="OVN",_xlfn.XLOOKUP(J2,'OVN Aggregated Audiences'!AI:AI,'OVN Aggregated Audiences'!M:M),IF(K2="CDT",_xlfn.XLOOKUP(J2,'CDT Aggregated Audiences'!AI:AI,'CDT Aggregated Audiences'!M:M),""))</f>
        <v/>
      </c>
      <c r="P2" s="20" t="str">
        <f>IF(K2="OVN",_xlfn.XLOOKUP(J2,'OVN Aggregated Audiences'!AI:AI,'OVN Aggregated Audiences'!Q:Q),IF(K2="CDT",_xlfn.XLOOKUP(J2,'CDT Aggregated Audiences'!AI:AI,'CDT Aggregated Audiences'!Q:Q),""))</f>
        <v/>
      </c>
      <c r="S2" s="20">
        <v>1</v>
      </c>
      <c r="T2" s="20" t="str">
        <f>IF(S2&lt;=$B$5,"CDT",IF(AND(S2&gt;$B$5,S2&lt;=$B$4),"OVN",""))</f>
        <v>CDT</v>
      </c>
      <c r="U2" s="20" t="str">
        <f>IF(T2="OVN",_xlfn.XLOOKUP(S2,'OVN Aggregated Audiences'!AJ:AJ,'OVN Aggregated Audiences'!K:K),IF(T2="CDT",_xlfn.XLOOKUP(S2,'CDT Aggregated Audiences'!AJ:AJ,'CDT Aggregated Audiences'!K:K),""))</f>
        <v>Match Of The Day</v>
      </c>
      <c r="V2" s="34">
        <f>IF(T2="OVN",_xlfn.XLOOKUP(S2,'OVN Aggregated Audiences'!AJ:AJ,'OVN Aggregated Audiences'!H:H),IF(T2="CDT",_xlfn.XLOOKUP(S2,'CDT Aggregated Audiences'!AJ:AJ,'CDT Aggregated Audiences'!H:H),""))</f>
        <v>45885</v>
      </c>
      <c r="W2" s="35">
        <f>IF(T2="OVN",_xlfn.XLOOKUP(S2,'OVN Aggregated Audiences'!AJ:AJ,'OVN Aggregated Audiences'!N:N),IF(T2="CDT",_xlfn.XLOOKUP(S2,'CDT Aggregated Audiences'!AJ:AJ,'CDT Aggregated Audiences'!N:N),""))</f>
        <v>0.93194444444444446</v>
      </c>
      <c r="X2" s="20" t="str">
        <f>IF(T2="OVN",_xlfn.XLOOKUP(S2,'OVN Aggregated Audiences'!AJ:AJ,'OVN Aggregated Audiences'!AH:AH),IF(T2="CDT",_xlfn.XLOOKUP(S2,'CDT Aggregated Audiences'!AJ:AJ,'CDT Aggregated Audiences'!AH:AH),""))</f>
        <v>Matchweek 01</v>
      </c>
      <c r="Y2" s="20">
        <f>IF(T2="OVN",_xlfn.XLOOKUP(S2,'OVN Aggregated Audiences'!AJ:AJ,'OVN Aggregated Audiences'!Q:Q),IF(T2="CDT",_xlfn.XLOOKUP(S2,'CDT Aggregated Audiences'!AJ:AJ,'CDT Aggregated Audiences'!Q:Q),""))</f>
        <v>2605.8000000000002</v>
      </c>
      <c r="AB2" s="36" t="e" cm="1">
        <f t="array" ref="AB2">_xlfn._xlws.FILTER('OVN Aggregated Audiences'!#REF!,'OVN Aggregated Audiences'!#REF!='Insights Table'!B2)</f>
        <v>#REF!</v>
      </c>
      <c r="AC2" s="37" t="e" cm="1">
        <f t="array" ref="AC2">_xlfn._xlws.FILTER('OVN Aggregated Audiences'!#REF!,'OVN Aggregated Audiences'!#REF!='Insights Table'!B2)</f>
        <v>#REF!</v>
      </c>
      <c r="AD2" s="37" t="e" cm="1">
        <f t="array" ref="AD2">_xlfn._xlws.FILTER('OVN Aggregated Audiences'!#REF!,'OVN Aggregated Audiences'!#REF!='Insights Table'!B2)</f>
        <v>#REF!</v>
      </c>
      <c r="AE2" s="37" t="e" cm="1">
        <f t="array" ref="AE2">_xlfn._xlws.FILTER('OVN Aggregated Audiences'!#REF!,'OVN Aggregated Audiences'!#REF!='Insights Table'!B2,"")</f>
        <v>#REF!</v>
      </c>
      <c r="AF2" s="37" t="e" cm="1">
        <f t="array" ref="AF2">_xlfn._xlws.FILTER('OVN Aggregated Audiences'!#REF!,'OVN Aggregated Audiences'!#REF!='Insights Table'!B2)</f>
        <v>#REF!</v>
      </c>
      <c r="AG2" s="37" t="e" cm="1">
        <f t="array" ref="AG2">_xlfn._xlws.FILTER('OVN Aggregated Audiences'!#REF!,'OVN Aggregated Audiences'!#REF!='Insights Table'!B2)</f>
        <v>#REF!</v>
      </c>
      <c r="AH2" s="39" t="e" cm="1">
        <f t="array" ref="AH2">_xlfn._xlws.FILTER('OVN Aggregated Audiences'!#REF!,'OVN Aggregated Audiences'!#REF!='Insights Table'!B2)</f>
        <v>#REF!</v>
      </c>
      <c r="AI2" s="37" t="e" cm="1">
        <f t="array" ref="AI2">_xlfn._xlws.FILTER('OVN Aggregated Audiences'!#REF!,'OVN Aggregated Audiences'!#REF!='Insights Table'!B2)</f>
        <v>#REF!</v>
      </c>
    </row>
    <row r="3" spans="1:35" x14ac:dyDescent="0.35">
      <c r="A3" s="20"/>
      <c r="B3" s="20"/>
      <c r="D3" s="20" t="s">
        <v>287</v>
      </c>
      <c r="E3" t="str">
        <f t="shared" ref="E3:E39" si="0">IF(AND(VALUE(RIGHT($B$1,2))&gt;=G3,F3&lt;&gt;"x"),"x","")</f>
        <v/>
      </c>
      <c r="F3" t="str">
        <f t="shared" ref="F3:F39" si="1">IF(VALUE(RIGHT($B$2,2))&gt;=G3,"x","")</f>
        <v/>
      </c>
      <c r="G3" s="20">
        <v>2</v>
      </c>
      <c r="H3" s="20" t="str">
        <f t="shared" ref="H3:H39" si="2">IF(E3="x","OVN",IF(F3="x","CDT",""))</f>
        <v/>
      </c>
      <c r="J3" s="20">
        <v>2</v>
      </c>
      <c r="K3" s="20" t="str">
        <f>_xlfn.XLOOKUP(J3,Calendar!K:K,Calendar!J:J,"")</f>
        <v/>
      </c>
      <c r="L3" s="20" t="str">
        <f>IF(K3="OVN",_xlfn.XLOOKUP(J3,'OVN Aggregated Audiences'!AI:AI,'OVN Aggregated Audiences'!C:C),IF(K3="CDT",_xlfn.XLOOKUP(J3,'CDT Aggregated Audiences'!AI:AI,'CDT Aggregated Audiences'!C:C),""))</f>
        <v/>
      </c>
      <c r="M3" s="20" t="str">
        <f>IF(K3="OVN",_xlfn.XLOOKUP(J3,'OVN Aggregated Audiences'!AI:AI,'OVN Aggregated Audiences'!D:D),IF(K3="CDT",_xlfn.XLOOKUP(J3,'CDT Aggregated Audiences'!AI:AI,'CDT Aggregated Audiences'!D:D),""))</f>
        <v/>
      </c>
      <c r="N3" s="20" t="str">
        <f>IF(K3="OVN",_xlfn.XLOOKUP(J3,'OVN Aggregated Audiences'!AI:AI,'OVN Aggregated Audiences'!AH:AH),IF(K3="CDT",_xlfn.XLOOKUP(J3,'CDT Aggregated Audiences'!AI:AI,'CDT Aggregated Audiences'!AH:AH),""))</f>
        <v/>
      </c>
      <c r="O3" s="20" t="str">
        <f>IF(K3="OVN",_xlfn.XLOOKUP(J3,'OVN Aggregated Audiences'!AI:AI,'OVN Aggregated Audiences'!M:M),IF(K3="CDT",_xlfn.XLOOKUP(J3,'CDT Aggregated Audiences'!AI:AI,'CDT Aggregated Audiences'!M:M),""))</f>
        <v/>
      </c>
      <c r="P3" s="20" t="str">
        <f>IF(K3="OVN",_xlfn.XLOOKUP(J3,'OVN Aggregated Audiences'!AI:AI,'OVN Aggregated Audiences'!Q:Q),IF(K3="CDT",_xlfn.XLOOKUP(J3,'CDT Aggregated Audiences'!AI:AI,'CDT Aggregated Audiences'!Q:Q),""))</f>
        <v/>
      </c>
      <c r="S3" s="20">
        <v>2</v>
      </c>
      <c r="T3" s="20" t="str">
        <f t="shared" ref="T3:T66" si="3">IF(S3&lt;=$B$5,"CDT",IF(AND(S3&gt;$B$5,S3&lt;=$B$4),"OVN",""))</f>
        <v>CDT</v>
      </c>
      <c r="U3" s="20" t="str">
        <f>IF(T3="OVN",_xlfn.XLOOKUP(S3,'OVN Aggregated Audiences'!AJ:AJ,'OVN Aggregated Audiences'!K:K),IF(T3="CDT",_xlfn.XLOOKUP(S3,'CDT Aggregated Audiences'!AJ:AJ,'CDT Aggregated Audiences'!K:K),""))</f>
        <v>Match Of The Day</v>
      </c>
      <c r="V3" s="34">
        <f>IF(T3="OVN",_xlfn.XLOOKUP(S3,'OVN Aggregated Audiences'!AJ:AJ,'OVN Aggregated Audiences'!H:H),IF(T3="CDT",_xlfn.XLOOKUP(S3,'CDT Aggregated Audiences'!AJ:AJ,'CDT Aggregated Audiences'!H:H),""))</f>
        <v>45892</v>
      </c>
      <c r="W3" s="35">
        <f>IF(T3="OVN",_xlfn.XLOOKUP(S3,'OVN Aggregated Audiences'!AJ:AJ,'OVN Aggregated Audiences'!N:N),IF(T3="CDT",_xlfn.XLOOKUP(S3,'CDT Aggregated Audiences'!AJ:AJ,'CDT Aggregated Audiences'!N:N),""))</f>
        <v>0.93055555555555558</v>
      </c>
      <c r="X3" s="20" t="str">
        <f>IF(T3="OVN",_xlfn.XLOOKUP(S3,'OVN Aggregated Audiences'!AJ:AJ,'OVN Aggregated Audiences'!AH:AH),IF(T3="CDT",_xlfn.XLOOKUP(S3,'CDT Aggregated Audiences'!AJ:AJ,'CDT Aggregated Audiences'!AH:AH),""))</f>
        <v>Matchweek 01</v>
      </c>
      <c r="Y3" s="20">
        <f>IF(T3="OVN",_xlfn.XLOOKUP(S3,'OVN Aggregated Audiences'!AJ:AJ,'OVN Aggregated Audiences'!Q:Q),IF(T3="CDT",_xlfn.XLOOKUP(S3,'CDT Aggregated Audiences'!AJ:AJ,'CDT Aggregated Audiences'!Q:Q),""))</f>
        <v>2379.4</v>
      </c>
      <c r="AB3" s="34"/>
      <c r="AC3" s="37"/>
      <c r="AD3" s="20"/>
      <c r="AE3" s="20"/>
      <c r="AF3" s="20"/>
      <c r="AG3" s="20"/>
      <c r="AH3" s="39"/>
      <c r="AI3" s="20"/>
    </row>
    <row r="4" spans="1:35" x14ac:dyDescent="0.35">
      <c r="A4" s="20" t="s">
        <v>337</v>
      </c>
      <c r="B4" s="20">
        <f>MAX('OVN Aggregated Audiences'!AJ:AJ)</f>
        <v>34</v>
      </c>
      <c r="D4" s="20" t="s">
        <v>288</v>
      </c>
      <c r="E4" t="str">
        <f t="shared" si="0"/>
        <v/>
      </c>
      <c r="F4" t="str">
        <f t="shared" si="1"/>
        <v/>
      </c>
      <c r="G4" s="20">
        <v>3</v>
      </c>
      <c r="H4" s="20" t="str">
        <f t="shared" si="2"/>
        <v/>
      </c>
      <c r="J4" s="20">
        <v>3</v>
      </c>
      <c r="K4" s="20" t="str">
        <f>_xlfn.XLOOKUP(J4,Calendar!K:K,Calendar!J:J,"")</f>
        <v/>
      </c>
      <c r="L4" s="20" t="str">
        <f>IF(K4="OVN",_xlfn.XLOOKUP(J4,'OVN Aggregated Audiences'!AI:AI,'OVN Aggregated Audiences'!C:C),IF(K4="CDT",_xlfn.XLOOKUP(J4,'CDT Aggregated Audiences'!AI:AI,'CDT Aggregated Audiences'!C:C),""))</f>
        <v/>
      </c>
      <c r="M4" s="20" t="str">
        <f>IF(K4="OVN",_xlfn.XLOOKUP(J4,'OVN Aggregated Audiences'!AI:AI,'OVN Aggregated Audiences'!D:D),IF(K4="CDT",_xlfn.XLOOKUP(J4,'CDT Aggregated Audiences'!AI:AI,'CDT Aggregated Audiences'!D:D),""))</f>
        <v/>
      </c>
      <c r="N4" s="20" t="str">
        <f>IF(K4="OVN",_xlfn.XLOOKUP(J4,'OVN Aggregated Audiences'!AI:AI,'OVN Aggregated Audiences'!AH:AH),IF(K4="CDT",_xlfn.XLOOKUP(J4,'CDT Aggregated Audiences'!AI:AI,'CDT Aggregated Audiences'!AH:AH),""))</f>
        <v/>
      </c>
      <c r="O4" s="20" t="str">
        <f>IF(K4="OVN",_xlfn.XLOOKUP(J4,'OVN Aggregated Audiences'!AI:AI,'OVN Aggregated Audiences'!M:M),IF(K4="CDT",_xlfn.XLOOKUP(J4,'CDT Aggregated Audiences'!AI:AI,'CDT Aggregated Audiences'!M:M),""))</f>
        <v/>
      </c>
      <c r="P4" s="20" t="str">
        <f>IF(K4="OVN",_xlfn.XLOOKUP(J4,'OVN Aggregated Audiences'!AI:AI,'OVN Aggregated Audiences'!Q:Q),IF(K4="CDT",_xlfn.XLOOKUP(J4,'CDT Aggregated Audiences'!AI:AI,'CDT Aggregated Audiences'!Q:Q),""))</f>
        <v/>
      </c>
      <c r="S4" s="20">
        <v>3</v>
      </c>
      <c r="T4" s="20" t="str">
        <f t="shared" si="3"/>
        <v>CDT</v>
      </c>
      <c r="U4" s="20" t="str">
        <f>IF(T4="OVN",_xlfn.XLOOKUP(S4,'OVN Aggregated Audiences'!AJ:AJ,'OVN Aggregated Audiences'!K:K),IF(T4="CDT",_xlfn.XLOOKUP(S4,'CDT Aggregated Audiences'!AJ:AJ,'CDT Aggregated Audiences'!K:K),""))</f>
        <v>Match Of The Day Repeat</v>
      </c>
      <c r="V4" s="34">
        <f>IF(T4="OVN",_xlfn.XLOOKUP(S4,'OVN Aggregated Audiences'!AJ:AJ,'OVN Aggregated Audiences'!H:H),IF(T4="CDT",_xlfn.XLOOKUP(S4,'CDT Aggregated Audiences'!AJ:AJ,'CDT Aggregated Audiences'!H:H),""))</f>
        <v>45893</v>
      </c>
      <c r="W4" s="35">
        <f>IF(T4="OVN",_xlfn.XLOOKUP(S4,'OVN Aggregated Audiences'!AJ:AJ,'OVN Aggregated Audiences'!N:N),IF(T4="CDT",_xlfn.XLOOKUP(S4,'CDT Aggregated Audiences'!AJ:AJ,'CDT Aggregated Audiences'!N:N),""))</f>
        <v>0.3611111111111111</v>
      </c>
      <c r="X4" s="20" t="str">
        <f>IF(T4="OVN",_xlfn.XLOOKUP(S4,'OVN Aggregated Audiences'!AJ:AJ,'OVN Aggregated Audiences'!AH:AH),IF(T4="CDT",_xlfn.XLOOKUP(S4,'CDT Aggregated Audiences'!AJ:AJ,'CDT Aggregated Audiences'!AH:AH),""))</f>
        <v>Matchweek 01</v>
      </c>
      <c r="Y4" s="20">
        <f>IF(T4="OVN",_xlfn.XLOOKUP(S4,'OVN Aggregated Audiences'!AJ:AJ,'OVN Aggregated Audiences'!Q:Q),IF(T4="CDT",_xlfn.XLOOKUP(S4,'CDT Aggregated Audiences'!AJ:AJ,'CDT Aggregated Audiences'!Q:Q),""))</f>
        <v>865.6</v>
      </c>
      <c r="AB4" s="34"/>
      <c r="AC4" s="37"/>
      <c r="AD4" s="20"/>
      <c r="AE4" s="20"/>
      <c r="AF4" s="20"/>
      <c r="AG4" s="20"/>
      <c r="AH4" s="39"/>
      <c r="AI4" s="20"/>
    </row>
    <row r="5" spans="1:35" x14ac:dyDescent="0.35">
      <c r="A5" s="20" t="s">
        <v>338</v>
      </c>
      <c r="B5" s="20">
        <f>MAX('CDT Aggregated Audiences'!AJ:AJ)</f>
        <v>42</v>
      </c>
      <c r="D5" s="20" t="s">
        <v>289</v>
      </c>
      <c r="E5" t="str">
        <f t="shared" si="0"/>
        <v/>
      </c>
      <c r="F5" t="str">
        <f t="shared" si="1"/>
        <v/>
      </c>
      <c r="G5" s="20">
        <v>4</v>
      </c>
      <c r="H5" s="20" t="str">
        <f t="shared" si="2"/>
        <v/>
      </c>
      <c r="J5" s="20">
        <v>4</v>
      </c>
      <c r="K5" s="20" t="str">
        <f>_xlfn.XLOOKUP(J5,Calendar!K:K,Calendar!J:J,"")</f>
        <v/>
      </c>
      <c r="L5" s="20" t="str">
        <f>IF(K5="OVN",_xlfn.XLOOKUP(J5,'OVN Aggregated Audiences'!AI:AI,'OVN Aggregated Audiences'!C:C),IF(K5="CDT",_xlfn.XLOOKUP(J5,'CDT Aggregated Audiences'!AI:AI,'CDT Aggregated Audiences'!C:C),""))</f>
        <v/>
      </c>
      <c r="M5" s="20" t="str">
        <f>IF(K5="OVN",_xlfn.XLOOKUP(J5,'OVN Aggregated Audiences'!AI:AI,'OVN Aggregated Audiences'!D:D),IF(K5="CDT",_xlfn.XLOOKUP(J5,'CDT Aggregated Audiences'!AI:AI,'CDT Aggregated Audiences'!D:D),""))</f>
        <v/>
      </c>
      <c r="N5" s="20" t="str">
        <f>IF(K5="OVN",_xlfn.XLOOKUP(J5,'OVN Aggregated Audiences'!AI:AI,'OVN Aggregated Audiences'!AH:AH),IF(K5="CDT",_xlfn.XLOOKUP(J5,'CDT Aggregated Audiences'!AI:AI,'CDT Aggregated Audiences'!AH:AH),""))</f>
        <v/>
      </c>
      <c r="O5" s="20" t="str">
        <f>IF(K5="OVN",_xlfn.XLOOKUP(J5,'OVN Aggregated Audiences'!AI:AI,'OVN Aggregated Audiences'!M:M),IF(K5="CDT",_xlfn.XLOOKUP(J5,'CDT Aggregated Audiences'!AI:AI,'CDT Aggregated Audiences'!M:M),""))</f>
        <v/>
      </c>
      <c r="P5" s="20" t="str">
        <f>IF(K5="OVN",_xlfn.XLOOKUP(J5,'OVN Aggregated Audiences'!AI:AI,'OVN Aggregated Audiences'!Q:Q),IF(K5="CDT",_xlfn.XLOOKUP(J5,'CDT Aggregated Audiences'!AI:AI,'CDT Aggregated Audiences'!Q:Q),""))</f>
        <v/>
      </c>
      <c r="S5" s="20">
        <v>4</v>
      </c>
      <c r="T5" s="20" t="str">
        <f t="shared" si="3"/>
        <v>CDT</v>
      </c>
      <c r="U5" s="20" t="str">
        <f>IF(T5="OVN",_xlfn.XLOOKUP(S5,'OVN Aggregated Audiences'!AJ:AJ,'OVN Aggregated Audiences'!K:K),IF(T5="CDT",_xlfn.XLOOKUP(S5,'CDT Aggregated Audiences'!AJ:AJ,'CDT Aggregated Audiences'!K:K),""))</f>
        <v>Match Of The Day</v>
      </c>
      <c r="V5" s="34">
        <f>IF(T5="OVN",_xlfn.XLOOKUP(S5,'OVN Aggregated Audiences'!AJ:AJ,'OVN Aggregated Audiences'!H:H),IF(T5="CDT",_xlfn.XLOOKUP(S5,'CDT Aggregated Audiences'!AJ:AJ,'CDT Aggregated Audiences'!H:H),""))</f>
        <v>45893</v>
      </c>
      <c r="W5" s="35">
        <f>IF(T5="OVN",_xlfn.XLOOKUP(S5,'OVN Aggregated Audiences'!AJ:AJ,'OVN Aggregated Audiences'!N:N),IF(T5="CDT",_xlfn.XLOOKUP(S5,'CDT Aggregated Audiences'!AJ:AJ,'CDT Aggregated Audiences'!N:N),""))</f>
        <v>0.93888888888888888</v>
      </c>
      <c r="X5" s="20" t="str">
        <f>IF(T5="OVN",_xlfn.XLOOKUP(S5,'OVN Aggregated Audiences'!AJ:AJ,'OVN Aggregated Audiences'!AH:AH),IF(T5="CDT",_xlfn.XLOOKUP(S5,'CDT Aggregated Audiences'!AJ:AJ,'CDT Aggregated Audiences'!AH:AH),""))</f>
        <v>Matchweek 01</v>
      </c>
      <c r="Y5" s="20">
        <f>IF(T5="OVN",_xlfn.XLOOKUP(S5,'OVN Aggregated Audiences'!AJ:AJ,'OVN Aggregated Audiences'!Q:Q),IF(T5="CDT",_xlfn.XLOOKUP(S5,'CDT Aggregated Audiences'!AJ:AJ,'CDT Aggregated Audiences'!Q:Q),""))</f>
        <v>1862.7</v>
      </c>
      <c r="AB5" s="34"/>
      <c r="AC5" s="37"/>
      <c r="AD5" s="20"/>
      <c r="AE5" s="20"/>
      <c r="AF5" s="20"/>
      <c r="AG5" s="20"/>
      <c r="AH5" s="39"/>
      <c r="AI5" s="20"/>
    </row>
    <row r="6" spans="1:35" x14ac:dyDescent="0.35">
      <c r="D6" s="20" t="s">
        <v>290</v>
      </c>
      <c r="E6" t="str">
        <f t="shared" si="0"/>
        <v/>
      </c>
      <c r="F6" t="str">
        <f t="shared" si="1"/>
        <v/>
      </c>
      <c r="G6" s="20">
        <v>5</v>
      </c>
      <c r="H6" s="20" t="str">
        <f t="shared" si="2"/>
        <v/>
      </c>
      <c r="J6" s="20">
        <v>5</v>
      </c>
      <c r="K6" s="20" t="str">
        <f>_xlfn.XLOOKUP(J6,Calendar!K:K,Calendar!J:J,"")</f>
        <v/>
      </c>
      <c r="L6" s="20" t="str">
        <f>IF(K6="OVN",_xlfn.XLOOKUP(J6,'OVN Aggregated Audiences'!AI:AI,'OVN Aggregated Audiences'!C:C),IF(K6="CDT",_xlfn.XLOOKUP(J6,'CDT Aggregated Audiences'!AI:AI,'CDT Aggregated Audiences'!C:C),""))</f>
        <v/>
      </c>
      <c r="M6" s="20" t="str">
        <f>IF(K6="OVN",_xlfn.XLOOKUP(J6,'OVN Aggregated Audiences'!AI:AI,'OVN Aggregated Audiences'!D:D),IF(K6="CDT",_xlfn.XLOOKUP(J6,'CDT Aggregated Audiences'!AI:AI,'CDT Aggregated Audiences'!D:D),""))</f>
        <v/>
      </c>
      <c r="N6" s="20" t="str">
        <f>IF(K6="OVN",_xlfn.XLOOKUP(J6,'OVN Aggregated Audiences'!AI:AI,'OVN Aggregated Audiences'!AH:AH),IF(K6="CDT",_xlfn.XLOOKUP(J6,'CDT Aggregated Audiences'!AI:AI,'CDT Aggregated Audiences'!AH:AH),""))</f>
        <v/>
      </c>
      <c r="O6" s="20" t="str">
        <f>IF(K6="OVN",_xlfn.XLOOKUP(J6,'OVN Aggregated Audiences'!AI:AI,'OVN Aggregated Audiences'!M:M),IF(K6="CDT",_xlfn.XLOOKUP(J6,'CDT Aggregated Audiences'!AI:AI,'CDT Aggregated Audiences'!M:M),""))</f>
        <v/>
      </c>
      <c r="P6" s="20" t="str">
        <f>IF(K6="OVN",_xlfn.XLOOKUP(J6,'OVN Aggregated Audiences'!AI:AI,'OVN Aggregated Audiences'!Q:Q),IF(K6="CDT",_xlfn.XLOOKUP(J6,'CDT Aggregated Audiences'!AI:AI,'CDT Aggregated Audiences'!Q:Q),""))</f>
        <v/>
      </c>
      <c r="S6" s="20">
        <v>5</v>
      </c>
      <c r="T6" s="20" t="str">
        <f t="shared" si="3"/>
        <v>CDT</v>
      </c>
      <c r="U6" s="20" t="str">
        <f>IF(T6="OVN",_xlfn.XLOOKUP(S6,'OVN Aggregated Audiences'!AJ:AJ,'OVN Aggregated Audiences'!K:K),IF(T6="CDT",_xlfn.XLOOKUP(S6,'CDT Aggregated Audiences'!AJ:AJ,'CDT Aggregated Audiences'!K:K),""))</f>
        <v>Match Of The Day Repeat</v>
      </c>
      <c r="V6" s="34">
        <f>IF(T6="OVN",_xlfn.XLOOKUP(S6,'OVN Aggregated Audiences'!AJ:AJ,'OVN Aggregated Audiences'!H:H),IF(T6="CDT",_xlfn.XLOOKUP(S6,'CDT Aggregated Audiences'!AJ:AJ,'CDT Aggregated Audiences'!H:H),""))</f>
        <v>45894</v>
      </c>
      <c r="W6" s="35">
        <f>IF(T6="OVN",_xlfn.XLOOKUP(S6,'OVN Aggregated Audiences'!AJ:AJ,'OVN Aggregated Audiences'!N:N),IF(T6="CDT",_xlfn.XLOOKUP(S6,'CDT Aggregated Audiences'!AJ:AJ,'CDT Aggregated Audiences'!N:N),""))</f>
        <v>0.33263888888888887</v>
      </c>
      <c r="X6" s="20" t="str">
        <f>IF(T6="OVN",_xlfn.XLOOKUP(S6,'OVN Aggregated Audiences'!AJ:AJ,'OVN Aggregated Audiences'!AH:AH),IF(T6="CDT",_xlfn.XLOOKUP(S6,'CDT Aggregated Audiences'!AJ:AJ,'CDT Aggregated Audiences'!AH:AH),""))</f>
        <v>Matchweek 01</v>
      </c>
      <c r="Y6" s="20">
        <f>IF(T6="OVN",_xlfn.XLOOKUP(S6,'OVN Aggregated Audiences'!AJ:AJ,'OVN Aggregated Audiences'!Q:Q),IF(T6="CDT",_xlfn.XLOOKUP(S6,'CDT Aggregated Audiences'!AJ:AJ,'CDT Aggregated Audiences'!Q:Q),""))</f>
        <v>165.2</v>
      </c>
      <c r="AB6" s="34"/>
      <c r="AC6" s="37"/>
      <c r="AD6" s="20"/>
      <c r="AE6" s="20"/>
      <c r="AF6" s="20"/>
      <c r="AG6" s="20"/>
      <c r="AH6" s="39"/>
      <c r="AI6" s="20"/>
    </row>
    <row r="7" spans="1:35" x14ac:dyDescent="0.35">
      <c r="D7" s="20" t="s">
        <v>291</v>
      </c>
      <c r="E7" t="str">
        <f t="shared" si="0"/>
        <v/>
      </c>
      <c r="F7" t="str">
        <f t="shared" si="1"/>
        <v/>
      </c>
      <c r="G7" s="20">
        <v>6</v>
      </c>
      <c r="H7" s="20" t="str">
        <f t="shared" si="2"/>
        <v/>
      </c>
      <c r="J7" s="20">
        <v>6</v>
      </c>
      <c r="K7" s="20" t="str">
        <f>_xlfn.XLOOKUP(J7,Calendar!K:K,Calendar!J:J,"")</f>
        <v/>
      </c>
      <c r="L7" s="20" t="str">
        <f>IF(K7="OVN",_xlfn.XLOOKUP(J7,'OVN Aggregated Audiences'!AI:AI,'OVN Aggregated Audiences'!C:C),IF(K7="CDT",_xlfn.XLOOKUP(J7,'CDT Aggregated Audiences'!AI:AI,'CDT Aggregated Audiences'!C:C),""))</f>
        <v/>
      </c>
      <c r="M7" s="20" t="str">
        <f>IF(K7="OVN",_xlfn.XLOOKUP(J7,'OVN Aggregated Audiences'!AI:AI,'OVN Aggregated Audiences'!D:D),IF(K7="CDT",_xlfn.XLOOKUP(J7,'CDT Aggregated Audiences'!AI:AI,'CDT Aggregated Audiences'!D:D),""))</f>
        <v/>
      </c>
      <c r="N7" s="20" t="str">
        <f>IF(K7="OVN",_xlfn.XLOOKUP(J7,'OVN Aggregated Audiences'!AI:AI,'OVN Aggregated Audiences'!AH:AH),IF(K7="CDT",_xlfn.XLOOKUP(J7,'CDT Aggregated Audiences'!AI:AI,'CDT Aggregated Audiences'!AH:AH),""))</f>
        <v/>
      </c>
      <c r="O7" s="20" t="str">
        <f>IF(K7="OVN",_xlfn.XLOOKUP(J7,'OVN Aggregated Audiences'!AI:AI,'OVN Aggregated Audiences'!M:M),IF(K7="CDT",_xlfn.XLOOKUP(J7,'CDT Aggregated Audiences'!AI:AI,'CDT Aggregated Audiences'!M:M),""))</f>
        <v/>
      </c>
      <c r="P7" s="20" t="str">
        <f>IF(K7="OVN",_xlfn.XLOOKUP(J7,'OVN Aggregated Audiences'!AI:AI,'OVN Aggregated Audiences'!Q:Q),IF(K7="CDT",_xlfn.XLOOKUP(J7,'CDT Aggregated Audiences'!AI:AI,'CDT Aggregated Audiences'!Q:Q),""))</f>
        <v/>
      </c>
      <c r="S7" s="20">
        <v>6</v>
      </c>
      <c r="T7" s="20" t="str">
        <f t="shared" si="3"/>
        <v>CDT</v>
      </c>
      <c r="U7" s="20" t="str">
        <f>IF(T7="OVN",_xlfn.XLOOKUP(S7,'OVN Aggregated Audiences'!AJ:AJ,'OVN Aggregated Audiences'!K:K),IF(T7="CDT",_xlfn.XLOOKUP(S7,'CDT Aggregated Audiences'!AJ:AJ,'CDT Aggregated Audiences'!K:K),""))</f>
        <v>Match Of The Day</v>
      </c>
      <c r="V7" s="34">
        <f>IF(T7="OVN",_xlfn.XLOOKUP(S7,'OVN Aggregated Audiences'!AJ:AJ,'OVN Aggregated Audiences'!H:H),IF(T7="CDT",_xlfn.XLOOKUP(S7,'CDT Aggregated Audiences'!AJ:AJ,'CDT Aggregated Audiences'!H:H),""))</f>
        <v>45899</v>
      </c>
      <c r="W7" s="35">
        <f>IF(T7="OVN",_xlfn.XLOOKUP(S7,'OVN Aggregated Audiences'!AJ:AJ,'OVN Aggregated Audiences'!N:N),IF(T7="CDT",_xlfn.XLOOKUP(S7,'CDT Aggregated Audiences'!AJ:AJ,'CDT Aggregated Audiences'!N:N),""))</f>
        <v>0.93055555555555558</v>
      </c>
      <c r="X7" s="20" t="str">
        <f>IF(T7="OVN",_xlfn.XLOOKUP(S7,'OVN Aggregated Audiences'!AJ:AJ,'OVN Aggregated Audiences'!AH:AH),IF(T7="CDT",_xlfn.XLOOKUP(S7,'CDT Aggregated Audiences'!AJ:AJ,'CDT Aggregated Audiences'!AH:AH),""))</f>
        <v>Matchweek 01</v>
      </c>
      <c r="Y7" s="20">
        <f>IF(T7="OVN",_xlfn.XLOOKUP(S7,'OVN Aggregated Audiences'!AJ:AJ,'OVN Aggregated Audiences'!Q:Q),IF(T7="CDT",_xlfn.XLOOKUP(S7,'CDT Aggregated Audiences'!AJ:AJ,'CDT Aggregated Audiences'!Q:Q),""))</f>
        <v>2623.8</v>
      </c>
      <c r="AB7" s="34"/>
      <c r="AC7" s="37"/>
      <c r="AD7" s="20"/>
      <c r="AE7" s="20"/>
      <c r="AF7" s="20"/>
      <c r="AG7" s="20"/>
      <c r="AH7" s="39"/>
      <c r="AI7" s="20"/>
    </row>
    <row r="8" spans="1:35" x14ac:dyDescent="0.35">
      <c r="D8" s="20" t="s">
        <v>292</v>
      </c>
      <c r="E8" t="str">
        <f t="shared" si="0"/>
        <v/>
      </c>
      <c r="F8" t="str">
        <f t="shared" si="1"/>
        <v/>
      </c>
      <c r="G8" s="20">
        <v>7</v>
      </c>
      <c r="H8" s="20" t="str">
        <f t="shared" si="2"/>
        <v/>
      </c>
      <c r="J8" s="20">
        <v>7</v>
      </c>
      <c r="K8" s="20" t="str">
        <f>_xlfn.XLOOKUP(J8,Calendar!K:K,Calendar!J:J,"")</f>
        <v/>
      </c>
      <c r="L8" s="20" t="str">
        <f>IF(K8="OVN",_xlfn.XLOOKUP(J8,'OVN Aggregated Audiences'!AI:AI,'OVN Aggregated Audiences'!C:C),IF(K8="CDT",_xlfn.XLOOKUP(J8,'CDT Aggregated Audiences'!AI:AI,'CDT Aggregated Audiences'!C:C),""))</f>
        <v/>
      </c>
      <c r="M8" s="20" t="str">
        <f>IF(K8="OVN",_xlfn.XLOOKUP(J8,'OVN Aggregated Audiences'!AI:AI,'OVN Aggregated Audiences'!D:D),IF(K8="CDT",_xlfn.XLOOKUP(J8,'CDT Aggregated Audiences'!AI:AI,'CDT Aggregated Audiences'!D:D),""))</f>
        <v/>
      </c>
      <c r="N8" s="20" t="str">
        <f>IF(K8="OVN",_xlfn.XLOOKUP(J8,'OVN Aggregated Audiences'!AI:AI,'OVN Aggregated Audiences'!AH:AH),IF(K8="CDT",_xlfn.XLOOKUP(J8,'CDT Aggregated Audiences'!AI:AI,'CDT Aggregated Audiences'!AH:AH),""))</f>
        <v/>
      </c>
      <c r="O8" s="20" t="str">
        <f>IF(K8="OVN",_xlfn.XLOOKUP(J8,'OVN Aggregated Audiences'!AI:AI,'OVN Aggregated Audiences'!M:M),IF(K8="CDT",_xlfn.XLOOKUP(J8,'CDT Aggregated Audiences'!AI:AI,'CDT Aggregated Audiences'!M:M),""))</f>
        <v/>
      </c>
      <c r="P8" s="20" t="str">
        <f>IF(K8="OVN",_xlfn.XLOOKUP(J8,'OVN Aggregated Audiences'!AI:AI,'OVN Aggregated Audiences'!Q:Q),IF(K8="CDT",_xlfn.XLOOKUP(J8,'CDT Aggregated Audiences'!AI:AI,'CDT Aggregated Audiences'!Q:Q),""))</f>
        <v/>
      </c>
      <c r="S8" s="20">
        <v>7</v>
      </c>
      <c r="T8" s="20" t="str">
        <f t="shared" si="3"/>
        <v>CDT</v>
      </c>
      <c r="U8" s="20" t="str">
        <f>IF(T8="OVN",_xlfn.XLOOKUP(S8,'OVN Aggregated Audiences'!AJ:AJ,'OVN Aggregated Audiences'!K:K),IF(T8="CDT",_xlfn.XLOOKUP(S8,'CDT Aggregated Audiences'!AJ:AJ,'CDT Aggregated Audiences'!K:K),""))</f>
        <v>Match Of The Day Repeat</v>
      </c>
      <c r="V8" s="34">
        <f>IF(T8="OVN",_xlfn.XLOOKUP(S8,'OVN Aggregated Audiences'!AJ:AJ,'OVN Aggregated Audiences'!H:H),IF(T8="CDT",_xlfn.XLOOKUP(S8,'CDT Aggregated Audiences'!AJ:AJ,'CDT Aggregated Audiences'!H:H),""))</f>
        <v>45900</v>
      </c>
      <c r="W8" s="35">
        <f>IF(T8="OVN",_xlfn.XLOOKUP(S8,'OVN Aggregated Audiences'!AJ:AJ,'OVN Aggregated Audiences'!N:N),IF(T8="CDT",_xlfn.XLOOKUP(S8,'CDT Aggregated Audiences'!AJ:AJ,'CDT Aggregated Audiences'!N:N),""))</f>
        <v>0.3611111111111111</v>
      </c>
      <c r="X8" s="20" t="str">
        <f>IF(T8="OVN",_xlfn.XLOOKUP(S8,'OVN Aggregated Audiences'!AJ:AJ,'OVN Aggregated Audiences'!AH:AH),IF(T8="CDT",_xlfn.XLOOKUP(S8,'CDT Aggregated Audiences'!AJ:AJ,'CDT Aggregated Audiences'!AH:AH),""))</f>
        <v>Matchweek 01</v>
      </c>
      <c r="Y8" s="20">
        <f>IF(T8="OVN",_xlfn.XLOOKUP(S8,'OVN Aggregated Audiences'!AJ:AJ,'OVN Aggregated Audiences'!Q:Q),IF(T8="CDT",_xlfn.XLOOKUP(S8,'CDT Aggregated Audiences'!AJ:AJ,'CDT Aggregated Audiences'!Q:Q),""))</f>
        <v>844.8</v>
      </c>
      <c r="AB8" s="34"/>
      <c r="AC8" s="37"/>
      <c r="AD8" s="20"/>
      <c r="AE8" s="20"/>
      <c r="AF8" s="20"/>
      <c r="AG8" s="20"/>
      <c r="AH8" s="39"/>
      <c r="AI8" s="20"/>
    </row>
    <row r="9" spans="1:35" x14ac:dyDescent="0.35">
      <c r="D9" s="20" t="s">
        <v>293</v>
      </c>
      <c r="E9" t="str">
        <f t="shared" si="0"/>
        <v/>
      </c>
      <c r="F9" t="str">
        <f t="shared" si="1"/>
        <v/>
      </c>
      <c r="G9" s="20">
        <v>8</v>
      </c>
      <c r="H9" s="20" t="str">
        <f t="shared" si="2"/>
        <v/>
      </c>
      <c r="J9" s="20">
        <v>8</v>
      </c>
      <c r="K9" s="20" t="str">
        <f>_xlfn.XLOOKUP(J9,Calendar!K:K,Calendar!J:J,"")</f>
        <v/>
      </c>
      <c r="L9" s="20" t="str">
        <f>IF(K9="OVN",_xlfn.XLOOKUP(J9,'OVN Aggregated Audiences'!AI:AI,'OVN Aggregated Audiences'!C:C),IF(K9="CDT",_xlfn.XLOOKUP(J9,'CDT Aggregated Audiences'!AI:AI,'CDT Aggregated Audiences'!C:C),""))</f>
        <v/>
      </c>
      <c r="M9" s="20" t="str">
        <f>IF(K9="OVN",_xlfn.XLOOKUP(J9,'OVN Aggregated Audiences'!AI:AI,'OVN Aggregated Audiences'!D:D),IF(K9="CDT",_xlfn.XLOOKUP(J9,'CDT Aggregated Audiences'!AI:AI,'CDT Aggregated Audiences'!D:D),""))</f>
        <v/>
      </c>
      <c r="N9" s="20" t="str">
        <f>IF(K9="OVN",_xlfn.XLOOKUP(J9,'OVN Aggregated Audiences'!AI:AI,'OVN Aggregated Audiences'!AH:AH),IF(K9="CDT",_xlfn.XLOOKUP(J9,'CDT Aggregated Audiences'!AI:AI,'CDT Aggregated Audiences'!AH:AH),""))</f>
        <v/>
      </c>
      <c r="O9" s="20" t="str">
        <f>IF(K9="OVN",_xlfn.XLOOKUP(J9,'OVN Aggregated Audiences'!AI:AI,'OVN Aggregated Audiences'!M:M),IF(K9="CDT",_xlfn.XLOOKUP(J9,'CDT Aggregated Audiences'!AI:AI,'CDT Aggregated Audiences'!M:M),""))</f>
        <v/>
      </c>
      <c r="P9" s="20" t="str">
        <f>IF(K9="OVN",_xlfn.XLOOKUP(J9,'OVN Aggregated Audiences'!AI:AI,'OVN Aggregated Audiences'!Q:Q),IF(K9="CDT",_xlfn.XLOOKUP(J9,'CDT Aggregated Audiences'!AI:AI,'CDT Aggregated Audiences'!Q:Q),""))</f>
        <v/>
      </c>
      <c r="S9" s="20">
        <v>8</v>
      </c>
      <c r="T9" s="20" t="str">
        <f t="shared" si="3"/>
        <v>CDT</v>
      </c>
      <c r="U9" s="20" t="str">
        <f>IF(T9="OVN",_xlfn.XLOOKUP(S9,'OVN Aggregated Audiences'!AJ:AJ,'OVN Aggregated Audiences'!K:K),IF(T9="CDT",_xlfn.XLOOKUP(S9,'CDT Aggregated Audiences'!AJ:AJ,'CDT Aggregated Audiences'!K:K),""))</f>
        <v>Match Of The Day</v>
      </c>
      <c r="V9" s="34">
        <f>IF(T9="OVN",_xlfn.XLOOKUP(S9,'OVN Aggregated Audiences'!AJ:AJ,'OVN Aggregated Audiences'!H:H),IF(T9="CDT",_xlfn.XLOOKUP(S9,'CDT Aggregated Audiences'!AJ:AJ,'CDT Aggregated Audiences'!H:H),""))</f>
        <v>45900</v>
      </c>
      <c r="W9" s="35">
        <f>IF(T9="OVN",_xlfn.XLOOKUP(S9,'OVN Aggregated Audiences'!AJ:AJ,'OVN Aggregated Audiences'!N:N),IF(T9="CDT",_xlfn.XLOOKUP(S9,'CDT Aggregated Audiences'!AJ:AJ,'CDT Aggregated Audiences'!N:N),""))</f>
        <v>0.9375</v>
      </c>
      <c r="X9" s="20" t="str">
        <f>IF(T9="OVN",_xlfn.XLOOKUP(S9,'OVN Aggregated Audiences'!AJ:AJ,'OVN Aggregated Audiences'!AH:AH),IF(T9="CDT",_xlfn.XLOOKUP(S9,'CDT Aggregated Audiences'!AJ:AJ,'CDT Aggregated Audiences'!AH:AH),""))</f>
        <v>Matchweek 01</v>
      </c>
      <c r="Y9" s="20">
        <f>IF(T9="OVN",_xlfn.XLOOKUP(S9,'OVN Aggregated Audiences'!AJ:AJ,'OVN Aggregated Audiences'!Q:Q),IF(T9="CDT",_xlfn.XLOOKUP(S9,'CDT Aggregated Audiences'!AJ:AJ,'CDT Aggregated Audiences'!Q:Q),""))</f>
        <v>1745.9</v>
      </c>
      <c r="AB9" s="34"/>
      <c r="AC9" s="37"/>
      <c r="AD9" s="20"/>
      <c r="AE9" s="20"/>
      <c r="AF9" s="20"/>
      <c r="AG9" s="20"/>
      <c r="AH9" s="79"/>
      <c r="AI9" s="20"/>
    </row>
    <row r="10" spans="1:35" x14ac:dyDescent="0.35">
      <c r="D10" s="20" t="s">
        <v>294</v>
      </c>
      <c r="E10" t="str">
        <f t="shared" si="0"/>
        <v/>
      </c>
      <c r="F10" t="str">
        <f>IF(VALUE(RIGHT($B$2,2))&gt;=G10,"x","")</f>
        <v/>
      </c>
      <c r="G10" s="20">
        <v>9</v>
      </c>
      <c r="H10" s="20" t="str">
        <f t="shared" si="2"/>
        <v/>
      </c>
      <c r="J10" s="20">
        <v>9</v>
      </c>
      <c r="K10" s="20" t="str">
        <f>_xlfn.XLOOKUP(J10,Calendar!K:K,Calendar!J:J,"")</f>
        <v/>
      </c>
      <c r="L10" s="20" t="str">
        <f>IF(K10="OVN",_xlfn.XLOOKUP(J10,'OVN Aggregated Audiences'!AI:AI,'OVN Aggregated Audiences'!C:C),IF(K10="CDT",_xlfn.XLOOKUP(J10,'CDT Aggregated Audiences'!AI:AI,'CDT Aggregated Audiences'!C:C),""))</f>
        <v/>
      </c>
      <c r="M10" s="20" t="str">
        <f>IF(K10="OVN",_xlfn.XLOOKUP(J10,'OVN Aggregated Audiences'!AI:AI,'OVN Aggregated Audiences'!D:D),IF(K10="CDT",_xlfn.XLOOKUP(J10,'CDT Aggregated Audiences'!AI:AI,'CDT Aggregated Audiences'!D:D),""))</f>
        <v/>
      </c>
      <c r="N10" s="20" t="str">
        <f>IF(K10="OVN",_xlfn.XLOOKUP(J10,'OVN Aggregated Audiences'!AI:AI,'OVN Aggregated Audiences'!AH:AH),IF(K10="CDT",_xlfn.XLOOKUP(J10,'CDT Aggregated Audiences'!AI:AI,'CDT Aggregated Audiences'!AH:AH),""))</f>
        <v/>
      </c>
      <c r="O10" s="20" t="str">
        <f>IF(K10="OVN",_xlfn.XLOOKUP(J10,'OVN Aggregated Audiences'!AI:AI,'OVN Aggregated Audiences'!M:M),IF(K10="CDT",_xlfn.XLOOKUP(J10,'CDT Aggregated Audiences'!AI:AI,'CDT Aggregated Audiences'!M:M),""))</f>
        <v/>
      </c>
      <c r="P10" s="20" t="str">
        <f>IF(K10="OVN",_xlfn.XLOOKUP(J10,'OVN Aggregated Audiences'!AI:AI,'OVN Aggregated Audiences'!Q:Q),IF(K10="CDT",_xlfn.XLOOKUP(J10,'CDT Aggregated Audiences'!AI:AI,'CDT Aggregated Audiences'!Q:Q),""))</f>
        <v/>
      </c>
      <c r="S10" s="20">
        <v>9</v>
      </c>
      <c r="T10" s="20" t="str">
        <f t="shared" si="3"/>
        <v>CDT</v>
      </c>
      <c r="U10" s="20" t="str">
        <f>IF(T10="OVN",_xlfn.XLOOKUP(S10,'OVN Aggregated Audiences'!AJ:AJ,'OVN Aggregated Audiences'!K:K),IF(T10="CDT",_xlfn.XLOOKUP(S10,'CDT Aggregated Audiences'!AJ:AJ,'CDT Aggregated Audiences'!K:K),""))</f>
        <v>Match Of The Day Repeat</v>
      </c>
      <c r="V10" s="34">
        <f>IF(T10="OVN",_xlfn.XLOOKUP(S10,'OVN Aggregated Audiences'!AJ:AJ,'OVN Aggregated Audiences'!H:H),IF(T10="CDT",_xlfn.XLOOKUP(S10,'CDT Aggregated Audiences'!AJ:AJ,'CDT Aggregated Audiences'!H:H),""))</f>
        <v>45901</v>
      </c>
      <c r="W10" s="35">
        <f>IF(T10="OVN",_xlfn.XLOOKUP(S10,'OVN Aggregated Audiences'!AJ:AJ,'OVN Aggregated Audiences'!N:N),IF(T10="CDT",_xlfn.XLOOKUP(S10,'CDT Aggregated Audiences'!AJ:AJ,'CDT Aggregated Audiences'!N:N),""))</f>
        <v>0.32291666666666669</v>
      </c>
      <c r="X10" s="20" t="str">
        <f>IF(T10="OVN",_xlfn.XLOOKUP(S10,'OVN Aggregated Audiences'!AJ:AJ,'OVN Aggregated Audiences'!AH:AH),IF(T10="CDT",_xlfn.XLOOKUP(S10,'CDT Aggregated Audiences'!AJ:AJ,'CDT Aggregated Audiences'!AH:AH),""))</f>
        <v>Matchweek 01</v>
      </c>
      <c r="Y10" s="20">
        <f>IF(T10="OVN",_xlfn.XLOOKUP(S10,'OVN Aggregated Audiences'!AJ:AJ,'OVN Aggregated Audiences'!Q:Q),IF(T10="CDT",_xlfn.XLOOKUP(S10,'CDT Aggregated Audiences'!AJ:AJ,'CDT Aggregated Audiences'!Q:Q),""))</f>
        <v>100.9</v>
      </c>
      <c r="AB10" s="34"/>
      <c r="AC10" s="37"/>
      <c r="AD10" s="20"/>
      <c r="AE10" s="20"/>
      <c r="AF10" s="20"/>
      <c r="AG10" s="20"/>
      <c r="AH10" s="39"/>
      <c r="AI10" s="20"/>
    </row>
    <row r="11" spans="1:35" x14ac:dyDescent="0.35">
      <c r="D11" s="20" t="s">
        <v>295</v>
      </c>
      <c r="E11" t="str">
        <f t="shared" si="0"/>
        <v/>
      </c>
      <c r="F11" t="str">
        <f t="shared" si="1"/>
        <v/>
      </c>
      <c r="G11" s="20">
        <v>10</v>
      </c>
      <c r="H11" s="20" t="str">
        <f t="shared" si="2"/>
        <v/>
      </c>
      <c r="J11" s="20">
        <v>10</v>
      </c>
      <c r="K11" s="20" t="str">
        <f>_xlfn.XLOOKUP(J11,Calendar!K:K,Calendar!J:J,"")</f>
        <v/>
      </c>
      <c r="L11" s="20" t="str">
        <f>IF(K11="OVN",_xlfn.XLOOKUP(J11,'OVN Aggregated Audiences'!AI:AI,'OVN Aggregated Audiences'!C:C),IF(K11="CDT",_xlfn.XLOOKUP(J11,'CDT Aggregated Audiences'!AI:AI,'CDT Aggregated Audiences'!C:C),""))</f>
        <v/>
      </c>
      <c r="M11" s="20" t="str">
        <f>IF(K11="OVN",_xlfn.XLOOKUP(J11,'OVN Aggregated Audiences'!AI:AI,'OVN Aggregated Audiences'!D:D),IF(K11="CDT",_xlfn.XLOOKUP(J11,'CDT Aggregated Audiences'!AI:AI,'CDT Aggregated Audiences'!D:D),""))</f>
        <v/>
      </c>
      <c r="N11" s="20" t="str">
        <f>IF(K11="OVN",_xlfn.XLOOKUP(J11,'OVN Aggregated Audiences'!AI:AI,'OVN Aggregated Audiences'!AH:AH),IF(K11="CDT",_xlfn.XLOOKUP(J11,'CDT Aggregated Audiences'!AI:AI,'CDT Aggregated Audiences'!AH:AH),""))</f>
        <v/>
      </c>
      <c r="O11" s="20" t="str">
        <f>IF(K11="OVN",_xlfn.XLOOKUP(J11,'OVN Aggregated Audiences'!AI:AI,'OVN Aggregated Audiences'!M:M),IF(K11="CDT",_xlfn.XLOOKUP(J11,'CDT Aggregated Audiences'!AI:AI,'CDT Aggregated Audiences'!M:M),""))</f>
        <v/>
      </c>
      <c r="P11" s="20" t="str">
        <f>IF(K11="OVN",_xlfn.XLOOKUP(J11,'OVN Aggregated Audiences'!AI:AI,'OVN Aggregated Audiences'!Q:Q),IF(K11="CDT",_xlfn.XLOOKUP(J11,'CDT Aggregated Audiences'!AI:AI,'CDT Aggregated Audiences'!Q:Q),""))</f>
        <v/>
      </c>
      <c r="S11" s="20">
        <v>10</v>
      </c>
      <c r="T11" s="20" t="str">
        <f t="shared" si="3"/>
        <v>CDT</v>
      </c>
      <c r="U11" s="20" t="str">
        <f>IF(T11="OVN",_xlfn.XLOOKUP(S11,'OVN Aggregated Audiences'!AJ:AJ,'OVN Aggregated Audiences'!K:K),IF(T11="CDT",_xlfn.XLOOKUP(S11,'CDT Aggregated Audiences'!AJ:AJ,'CDT Aggregated Audiences'!K:K),""))</f>
        <v>Match Of The Day</v>
      </c>
      <c r="V11" s="34">
        <f>IF(T11="OVN",_xlfn.XLOOKUP(S11,'OVN Aggregated Audiences'!AJ:AJ,'OVN Aggregated Audiences'!H:H),IF(T11="CDT",_xlfn.XLOOKUP(S11,'CDT Aggregated Audiences'!AJ:AJ,'CDT Aggregated Audiences'!H:H),""))</f>
        <v>45913</v>
      </c>
      <c r="W11" s="35">
        <f>IF(T11="OVN",_xlfn.XLOOKUP(S11,'OVN Aggregated Audiences'!AJ:AJ,'OVN Aggregated Audiences'!N:N),IF(T11="CDT",_xlfn.XLOOKUP(S11,'CDT Aggregated Audiences'!AJ:AJ,'CDT Aggregated Audiences'!N:N),""))</f>
        <v>0.95625000000000004</v>
      </c>
      <c r="X11" s="20" t="str">
        <f>IF(T11="OVN",_xlfn.XLOOKUP(S11,'OVN Aggregated Audiences'!AJ:AJ,'OVN Aggregated Audiences'!AH:AH),IF(T11="CDT",_xlfn.XLOOKUP(S11,'CDT Aggregated Audiences'!AJ:AJ,'CDT Aggregated Audiences'!AH:AH),""))</f>
        <v>Matchweek 01</v>
      </c>
      <c r="Y11" s="20">
        <f>IF(T11="OVN",_xlfn.XLOOKUP(S11,'OVN Aggregated Audiences'!AJ:AJ,'OVN Aggregated Audiences'!Q:Q),IF(T11="CDT",_xlfn.XLOOKUP(S11,'CDT Aggregated Audiences'!AJ:AJ,'CDT Aggregated Audiences'!Q:Q),""))</f>
        <v>2036.3</v>
      </c>
      <c r="AB11" s="34"/>
      <c r="AC11" s="20"/>
      <c r="AD11" s="20"/>
      <c r="AE11" s="20"/>
      <c r="AF11" s="20"/>
      <c r="AG11" s="20"/>
      <c r="AH11" s="39"/>
      <c r="AI11" s="20"/>
    </row>
    <row r="12" spans="1:35" x14ac:dyDescent="0.35">
      <c r="D12" s="20" t="s">
        <v>296</v>
      </c>
      <c r="E12" t="str">
        <f t="shared" si="0"/>
        <v/>
      </c>
      <c r="F12" t="str">
        <f t="shared" si="1"/>
        <v/>
      </c>
      <c r="G12" s="20">
        <v>11</v>
      </c>
      <c r="H12" s="20" t="str">
        <f t="shared" si="2"/>
        <v/>
      </c>
      <c r="J12" s="20">
        <v>11</v>
      </c>
      <c r="K12" s="20" t="str">
        <f>_xlfn.XLOOKUP(J12,Calendar!K:K,Calendar!J:J,"")</f>
        <v/>
      </c>
      <c r="L12" s="20" t="str">
        <f>IF(K12="OVN",_xlfn.XLOOKUP(J12,'OVN Aggregated Audiences'!AI:AI,'OVN Aggregated Audiences'!C:C),IF(K12="CDT",_xlfn.XLOOKUP(J12,'CDT Aggregated Audiences'!AI:AI,'CDT Aggregated Audiences'!C:C),""))</f>
        <v/>
      </c>
      <c r="M12" s="20" t="str">
        <f>IF(K12="OVN",_xlfn.XLOOKUP(J12,'OVN Aggregated Audiences'!AI:AI,'OVN Aggregated Audiences'!D:D),IF(K12="CDT",_xlfn.XLOOKUP(J12,'CDT Aggregated Audiences'!AI:AI,'CDT Aggregated Audiences'!D:D),""))</f>
        <v/>
      </c>
      <c r="N12" s="20" t="str">
        <f>IF(K12="OVN",_xlfn.XLOOKUP(J12,'OVN Aggregated Audiences'!AI:AI,'OVN Aggregated Audiences'!AH:AH),IF(K12="CDT",_xlfn.XLOOKUP(J12,'CDT Aggregated Audiences'!AI:AI,'CDT Aggregated Audiences'!AH:AH),""))</f>
        <v/>
      </c>
      <c r="O12" s="20" t="str">
        <f>IF(K12="OVN",_xlfn.XLOOKUP(J12,'OVN Aggregated Audiences'!AI:AI,'OVN Aggregated Audiences'!M:M),IF(K12="CDT",_xlfn.XLOOKUP(J12,'CDT Aggregated Audiences'!AI:AI,'CDT Aggregated Audiences'!M:M),""))</f>
        <v/>
      </c>
      <c r="P12" s="20" t="str">
        <f>IF(K12="OVN",_xlfn.XLOOKUP(J12,'OVN Aggregated Audiences'!AI:AI,'OVN Aggregated Audiences'!Q:Q),IF(K12="CDT",_xlfn.XLOOKUP(J12,'CDT Aggregated Audiences'!AI:AI,'CDT Aggregated Audiences'!Q:Q),""))</f>
        <v/>
      </c>
      <c r="S12" s="20">
        <v>11</v>
      </c>
      <c r="T12" s="20" t="str">
        <f t="shared" si="3"/>
        <v>CDT</v>
      </c>
      <c r="U12" s="20" t="str">
        <f>IF(T12="OVN",_xlfn.XLOOKUP(S12,'OVN Aggregated Audiences'!AJ:AJ,'OVN Aggregated Audiences'!K:K),IF(T12="CDT",_xlfn.XLOOKUP(S12,'CDT Aggregated Audiences'!AJ:AJ,'CDT Aggregated Audiences'!K:K),""))</f>
        <v>Match Of The Day Repeat</v>
      </c>
      <c r="V12" s="34">
        <f>IF(T12="OVN",_xlfn.XLOOKUP(S12,'OVN Aggregated Audiences'!AJ:AJ,'OVN Aggregated Audiences'!H:H),IF(T12="CDT",_xlfn.XLOOKUP(S12,'CDT Aggregated Audiences'!AJ:AJ,'CDT Aggregated Audiences'!H:H),""))</f>
        <v>45914</v>
      </c>
      <c r="W12" s="35">
        <f>IF(T12="OVN",_xlfn.XLOOKUP(S12,'OVN Aggregated Audiences'!AJ:AJ,'OVN Aggregated Audiences'!N:N),IF(T12="CDT",_xlfn.XLOOKUP(S12,'CDT Aggregated Audiences'!AJ:AJ,'CDT Aggregated Audiences'!N:N),""))</f>
        <v>0.3125</v>
      </c>
      <c r="X12" s="20" t="str">
        <f>IF(T12="OVN",_xlfn.XLOOKUP(S12,'OVN Aggregated Audiences'!AJ:AJ,'OVN Aggregated Audiences'!AH:AH),IF(T12="CDT",_xlfn.XLOOKUP(S12,'CDT Aggregated Audiences'!AJ:AJ,'CDT Aggregated Audiences'!AH:AH),""))</f>
        <v>Matchweek 01</v>
      </c>
      <c r="Y12" s="20">
        <f>IF(T12="OVN",_xlfn.XLOOKUP(S12,'OVN Aggregated Audiences'!AJ:AJ,'OVN Aggregated Audiences'!Q:Q),IF(T12="CDT",_xlfn.XLOOKUP(S12,'CDT Aggregated Audiences'!AJ:AJ,'CDT Aggregated Audiences'!Q:Q),""))</f>
        <v>714.8</v>
      </c>
      <c r="AB12" s="34"/>
      <c r="AC12" s="20"/>
      <c r="AD12" s="20"/>
      <c r="AE12" s="20"/>
      <c r="AF12" s="20"/>
      <c r="AG12" s="20"/>
      <c r="AH12" s="39"/>
      <c r="AI12" s="20"/>
    </row>
    <row r="13" spans="1:35" x14ac:dyDescent="0.35">
      <c r="D13" s="20" t="s">
        <v>297</v>
      </c>
      <c r="E13" t="str">
        <f t="shared" si="0"/>
        <v/>
      </c>
      <c r="F13" t="str">
        <f t="shared" si="1"/>
        <v/>
      </c>
      <c r="G13" s="20">
        <v>12</v>
      </c>
      <c r="H13" s="20" t="str">
        <f t="shared" si="2"/>
        <v/>
      </c>
      <c r="J13" s="20">
        <v>12</v>
      </c>
      <c r="K13" s="20" t="str">
        <f>_xlfn.XLOOKUP(J13,Calendar!K:K,Calendar!J:J,"")</f>
        <v/>
      </c>
      <c r="L13" s="20" t="str">
        <f>IF(K13="OVN",_xlfn.XLOOKUP(J13,'OVN Aggregated Audiences'!AI:AI,'OVN Aggregated Audiences'!C:C),IF(K13="CDT",_xlfn.XLOOKUP(J13,'CDT Aggregated Audiences'!AI:AI,'CDT Aggregated Audiences'!C:C),""))</f>
        <v/>
      </c>
      <c r="M13" s="20" t="str">
        <f>IF(K13="OVN",_xlfn.XLOOKUP(J13,'OVN Aggregated Audiences'!AI:AI,'OVN Aggregated Audiences'!D:D),IF(K13="CDT",_xlfn.XLOOKUP(J13,'CDT Aggregated Audiences'!AI:AI,'CDT Aggregated Audiences'!D:D),""))</f>
        <v/>
      </c>
      <c r="N13" s="20" t="str">
        <f>IF(K13="OVN",_xlfn.XLOOKUP(J13,'OVN Aggregated Audiences'!AI:AI,'OVN Aggregated Audiences'!AH:AH),IF(K13="CDT",_xlfn.XLOOKUP(J13,'CDT Aggregated Audiences'!AI:AI,'CDT Aggregated Audiences'!AH:AH),""))</f>
        <v/>
      </c>
      <c r="O13" s="20" t="str">
        <f>IF(K13="OVN",_xlfn.XLOOKUP(J13,'OVN Aggregated Audiences'!AI:AI,'OVN Aggregated Audiences'!M:M),IF(K13="CDT",_xlfn.XLOOKUP(J13,'CDT Aggregated Audiences'!AI:AI,'CDT Aggregated Audiences'!M:M),""))</f>
        <v/>
      </c>
      <c r="P13" s="20" t="str">
        <f>IF(K13="OVN",_xlfn.XLOOKUP(J13,'OVN Aggregated Audiences'!AI:AI,'OVN Aggregated Audiences'!Q:Q),IF(K13="CDT",_xlfn.XLOOKUP(J13,'CDT Aggregated Audiences'!AI:AI,'CDT Aggregated Audiences'!Q:Q),""))</f>
        <v/>
      </c>
      <c r="S13" s="20">
        <v>12</v>
      </c>
      <c r="T13" s="20" t="str">
        <f t="shared" si="3"/>
        <v>CDT</v>
      </c>
      <c r="U13" s="20" t="str">
        <f>IF(T13="OVN",_xlfn.XLOOKUP(S13,'OVN Aggregated Audiences'!AJ:AJ,'OVN Aggregated Audiences'!K:K),IF(T13="CDT",_xlfn.XLOOKUP(S13,'CDT Aggregated Audiences'!AJ:AJ,'CDT Aggregated Audiences'!K:K),""))</f>
        <v>Match Of The Day</v>
      </c>
      <c r="V13" s="34">
        <f>IF(T13="OVN",_xlfn.XLOOKUP(S13,'OVN Aggregated Audiences'!AJ:AJ,'OVN Aggregated Audiences'!H:H),IF(T13="CDT",_xlfn.XLOOKUP(S13,'CDT Aggregated Audiences'!AJ:AJ,'CDT Aggregated Audiences'!H:H),""))</f>
        <v>45914</v>
      </c>
      <c r="W13" s="35">
        <f>IF(T13="OVN",_xlfn.XLOOKUP(S13,'OVN Aggregated Audiences'!AJ:AJ,'OVN Aggregated Audiences'!N:N),IF(T13="CDT",_xlfn.XLOOKUP(S13,'CDT Aggregated Audiences'!AJ:AJ,'CDT Aggregated Audiences'!N:N),""))</f>
        <v>0.93888888888888888</v>
      </c>
      <c r="X13" s="20" t="str">
        <f>IF(T13="OVN",_xlfn.XLOOKUP(S13,'OVN Aggregated Audiences'!AJ:AJ,'OVN Aggregated Audiences'!AH:AH),IF(T13="CDT",_xlfn.XLOOKUP(S13,'CDT Aggregated Audiences'!AJ:AJ,'CDT Aggregated Audiences'!AH:AH),""))</f>
        <v>Matchweek 01</v>
      </c>
      <c r="Y13" s="20">
        <f>IF(T13="OVN",_xlfn.XLOOKUP(S13,'OVN Aggregated Audiences'!AJ:AJ,'OVN Aggregated Audiences'!Q:Q),IF(T13="CDT",_xlfn.XLOOKUP(S13,'CDT Aggregated Audiences'!AJ:AJ,'CDT Aggregated Audiences'!Q:Q),""))</f>
        <v>1569</v>
      </c>
      <c r="AB13" s="34"/>
      <c r="AC13" s="20"/>
      <c r="AD13" s="20"/>
      <c r="AE13" s="20"/>
      <c r="AF13" s="20"/>
      <c r="AG13" s="20"/>
      <c r="AH13" s="39"/>
      <c r="AI13" s="20"/>
    </row>
    <row r="14" spans="1:35" x14ac:dyDescent="0.35">
      <c r="D14" s="20" t="s">
        <v>298</v>
      </c>
      <c r="E14" t="str">
        <f t="shared" si="0"/>
        <v/>
      </c>
      <c r="F14" t="str">
        <f t="shared" si="1"/>
        <v/>
      </c>
      <c r="G14" s="20">
        <v>13</v>
      </c>
      <c r="H14" s="20" t="str">
        <f t="shared" si="2"/>
        <v/>
      </c>
      <c r="J14" s="20">
        <v>13</v>
      </c>
      <c r="K14" s="20" t="str">
        <f>_xlfn.XLOOKUP(J14,Calendar!K:K,Calendar!J:J,"")</f>
        <v/>
      </c>
      <c r="L14" s="20" t="str">
        <f>IF(K14="OVN",_xlfn.XLOOKUP(J14,'OVN Aggregated Audiences'!AI:AI,'OVN Aggregated Audiences'!C:C),IF(K14="CDT",_xlfn.XLOOKUP(J14,'CDT Aggregated Audiences'!AI:AI,'CDT Aggregated Audiences'!C:C),""))</f>
        <v/>
      </c>
      <c r="M14" s="20" t="str">
        <f>IF(K14="OVN",_xlfn.XLOOKUP(J14,'OVN Aggregated Audiences'!AI:AI,'OVN Aggregated Audiences'!D:D),IF(K14="CDT",_xlfn.XLOOKUP(J14,'CDT Aggregated Audiences'!AI:AI,'CDT Aggregated Audiences'!D:D),""))</f>
        <v/>
      </c>
      <c r="N14" s="20" t="str">
        <f>IF(K14="OVN",_xlfn.XLOOKUP(J14,'OVN Aggregated Audiences'!AI:AI,'OVN Aggregated Audiences'!AH:AH),IF(K14="CDT",_xlfn.XLOOKUP(J14,'CDT Aggregated Audiences'!AI:AI,'CDT Aggregated Audiences'!AH:AH),""))</f>
        <v/>
      </c>
      <c r="O14" s="20" t="str">
        <f>IF(K14="OVN",_xlfn.XLOOKUP(J14,'OVN Aggregated Audiences'!AI:AI,'OVN Aggregated Audiences'!M:M),IF(K14="CDT",_xlfn.XLOOKUP(J14,'CDT Aggregated Audiences'!AI:AI,'CDT Aggregated Audiences'!M:M),""))</f>
        <v/>
      </c>
      <c r="P14" s="20" t="str">
        <f>IF(K14="OVN",_xlfn.XLOOKUP(J14,'OVN Aggregated Audiences'!AI:AI,'OVN Aggregated Audiences'!Q:Q),IF(K14="CDT",_xlfn.XLOOKUP(J14,'CDT Aggregated Audiences'!AI:AI,'CDT Aggregated Audiences'!Q:Q),""))</f>
        <v/>
      </c>
      <c r="S14" s="20">
        <v>13</v>
      </c>
      <c r="T14" s="20" t="str">
        <f t="shared" si="3"/>
        <v>CDT</v>
      </c>
      <c r="U14" s="20" t="str">
        <f>IF(T14="OVN",_xlfn.XLOOKUP(S14,'OVN Aggregated Audiences'!AJ:AJ,'OVN Aggregated Audiences'!K:K),IF(T14="CDT",_xlfn.XLOOKUP(S14,'CDT Aggregated Audiences'!AJ:AJ,'CDT Aggregated Audiences'!K:K),""))</f>
        <v>Match Of The Day Repeat</v>
      </c>
      <c r="V14" s="34">
        <f>IF(T14="OVN",_xlfn.XLOOKUP(S14,'OVN Aggregated Audiences'!AJ:AJ,'OVN Aggregated Audiences'!H:H),IF(T14="CDT",_xlfn.XLOOKUP(S14,'CDT Aggregated Audiences'!AJ:AJ,'CDT Aggregated Audiences'!H:H),""))</f>
        <v>45915</v>
      </c>
      <c r="W14" s="35">
        <f>IF(T14="OVN",_xlfn.XLOOKUP(S14,'OVN Aggregated Audiences'!AJ:AJ,'OVN Aggregated Audiences'!N:N),IF(T14="CDT",_xlfn.XLOOKUP(S14,'CDT Aggregated Audiences'!AJ:AJ,'CDT Aggregated Audiences'!N:N),""))</f>
        <v>0.33611111111111114</v>
      </c>
      <c r="X14" s="20" t="str">
        <f>IF(T14="OVN",_xlfn.XLOOKUP(S14,'OVN Aggregated Audiences'!AJ:AJ,'OVN Aggregated Audiences'!AH:AH),IF(T14="CDT",_xlfn.XLOOKUP(S14,'CDT Aggregated Audiences'!AJ:AJ,'CDT Aggregated Audiences'!AH:AH),""))</f>
        <v>Matchweek 01</v>
      </c>
      <c r="Y14" s="80">
        <f>IF(T14="OVN",_xlfn.XLOOKUP(S14,'OVN Aggregated Audiences'!AJ:AJ,'OVN Aggregated Audiences'!Q:Q),IF(T14="CDT",_xlfn.XLOOKUP(S14,'CDT Aggregated Audiences'!AJ:AJ,'CDT Aggregated Audiences'!Q:Q),""))</f>
        <v>124.2</v>
      </c>
      <c r="AB14" s="34"/>
      <c r="AC14" s="20"/>
      <c r="AD14" s="20"/>
      <c r="AE14" s="20"/>
      <c r="AF14" s="20"/>
      <c r="AG14" s="20"/>
      <c r="AH14" s="39"/>
      <c r="AI14" s="20"/>
    </row>
    <row r="15" spans="1:35" x14ac:dyDescent="0.35">
      <c r="D15" s="20" t="s">
        <v>299</v>
      </c>
      <c r="E15" t="str">
        <f t="shared" si="0"/>
        <v/>
      </c>
      <c r="F15" t="str">
        <f t="shared" si="1"/>
        <v/>
      </c>
      <c r="G15" s="20">
        <v>14</v>
      </c>
      <c r="H15" s="20" t="str">
        <f t="shared" si="2"/>
        <v/>
      </c>
      <c r="J15" s="20">
        <v>14</v>
      </c>
      <c r="K15" s="20" t="str">
        <f>_xlfn.XLOOKUP(J15,Calendar!K:K,Calendar!J:J,"")</f>
        <v/>
      </c>
      <c r="L15" s="20" t="str">
        <f>IF(K15="OVN",_xlfn.XLOOKUP(J15,'OVN Aggregated Audiences'!AI:AI,'OVN Aggregated Audiences'!C:C),IF(K15="CDT",_xlfn.XLOOKUP(J15,'CDT Aggregated Audiences'!AI:AI,'CDT Aggregated Audiences'!C:C),""))</f>
        <v/>
      </c>
      <c r="M15" s="20" t="str">
        <f>IF(K15="OVN",_xlfn.XLOOKUP(J15,'OVN Aggregated Audiences'!AI:AI,'OVN Aggregated Audiences'!D:D),IF(K15="CDT",_xlfn.XLOOKUP(J15,'CDT Aggregated Audiences'!AI:AI,'CDT Aggregated Audiences'!D:D),""))</f>
        <v/>
      </c>
      <c r="N15" s="20" t="str">
        <f>IF(K15="OVN",_xlfn.XLOOKUP(J15,'OVN Aggregated Audiences'!AI:AI,'OVN Aggregated Audiences'!AH:AH),IF(K15="CDT",_xlfn.XLOOKUP(J15,'CDT Aggregated Audiences'!AI:AI,'CDT Aggregated Audiences'!AH:AH),""))</f>
        <v/>
      </c>
      <c r="O15" s="20" t="str">
        <f>IF(K15="OVN",_xlfn.XLOOKUP(J15,'OVN Aggregated Audiences'!AI:AI,'OVN Aggregated Audiences'!M:M),IF(K15="CDT",_xlfn.XLOOKUP(J15,'CDT Aggregated Audiences'!AI:AI,'CDT Aggregated Audiences'!M:M),""))</f>
        <v/>
      </c>
      <c r="P15" s="20" t="str">
        <f>IF(K15="OVN",_xlfn.XLOOKUP(J15,'OVN Aggregated Audiences'!AI:AI,'OVN Aggregated Audiences'!Q:Q),IF(K15="CDT",_xlfn.XLOOKUP(J15,'CDT Aggregated Audiences'!AI:AI,'CDT Aggregated Audiences'!Q:Q),""))</f>
        <v/>
      </c>
      <c r="S15" s="20">
        <v>14</v>
      </c>
      <c r="T15" s="20" t="str">
        <f t="shared" si="3"/>
        <v>CDT</v>
      </c>
      <c r="U15" s="20" t="str">
        <f>IF(T15="OVN",_xlfn.XLOOKUP(S15,'OVN Aggregated Audiences'!AJ:AJ,'OVN Aggregated Audiences'!K:K),IF(T15="CDT",_xlfn.XLOOKUP(S15,'CDT Aggregated Audiences'!AJ:AJ,'CDT Aggregated Audiences'!K:K),""))</f>
        <v>Match Of The Day</v>
      </c>
      <c r="V15" s="34">
        <f>IF(T15="OVN",_xlfn.XLOOKUP(S15,'OVN Aggregated Audiences'!AJ:AJ,'OVN Aggregated Audiences'!H:H),IF(T15="CDT",_xlfn.XLOOKUP(S15,'CDT Aggregated Audiences'!AJ:AJ,'CDT Aggregated Audiences'!H:H),""))</f>
        <v>45920</v>
      </c>
      <c r="W15" s="35">
        <f>IF(T15="OVN",_xlfn.XLOOKUP(S15,'OVN Aggregated Audiences'!AJ:AJ,'OVN Aggregated Audiences'!N:N),IF(T15="CDT",_xlfn.XLOOKUP(S15,'CDT Aggregated Audiences'!AJ:AJ,'CDT Aggregated Audiences'!N:N),""))</f>
        <v>0.93819444444444444</v>
      </c>
      <c r="X15" s="20" t="str">
        <f>IF(T15="OVN",_xlfn.XLOOKUP(S15,'OVN Aggregated Audiences'!AJ:AJ,'OVN Aggregated Audiences'!AH:AH),IF(T15="CDT",_xlfn.XLOOKUP(S15,'CDT Aggregated Audiences'!AJ:AJ,'CDT Aggregated Audiences'!AH:AH),""))</f>
        <v>Matchweek 01</v>
      </c>
      <c r="Y15" s="20">
        <f>IF(T15="OVN",_xlfn.XLOOKUP(S15,'OVN Aggregated Audiences'!AJ:AJ,'OVN Aggregated Audiences'!Q:Q),IF(T15="CDT",_xlfn.XLOOKUP(S15,'CDT Aggregated Audiences'!AJ:AJ,'CDT Aggregated Audiences'!Q:Q),""))</f>
        <v>2390.6999999999998</v>
      </c>
      <c r="AB15" s="34"/>
      <c r="AC15" s="20"/>
      <c r="AD15" s="20"/>
      <c r="AE15" s="20"/>
      <c r="AF15" s="20"/>
      <c r="AG15" s="20"/>
      <c r="AH15" s="39"/>
      <c r="AI15" s="20"/>
    </row>
    <row r="16" spans="1:35" x14ac:dyDescent="0.35">
      <c r="D16" s="20" t="s">
        <v>300</v>
      </c>
      <c r="E16" t="str">
        <f t="shared" si="0"/>
        <v/>
      </c>
      <c r="F16" t="str">
        <f t="shared" si="1"/>
        <v/>
      </c>
      <c r="G16" s="20">
        <v>15</v>
      </c>
      <c r="H16" s="20" t="str">
        <f t="shared" si="2"/>
        <v/>
      </c>
      <c r="J16" s="20">
        <v>15</v>
      </c>
      <c r="K16" s="20" t="str">
        <f>_xlfn.XLOOKUP(J16,Calendar!K:K,Calendar!J:J,"")</f>
        <v/>
      </c>
      <c r="L16" s="20" t="str">
        <f>IF(K16="OVN",_xlfn.XLOOKUP(J16,'OVN Aggregated Audiences'!AI:AI,'OVN Aggregated Audiences'!C:C),IF(K16="CDT",_xlfn.XLOOKUP(J16,'CDT Aggregated Audiences'!AI:AI,'CDT Aggregated Audiences'!C:C),""))</f>
        <v/>
      </c>
      <c r="M16" s="20" t="str">
        <f>IF(K16="OVN",_xlfn.XLOOKUP(J16,'OVN Aggregated Audiences'!AI:AI,'OVN Aggregated Audiences'!D:D),IF(K16="CDT",_xlfn.XLOOKUP(J16,'CDT Aggregated Audiences'!AI:AI,'CDT Aggregated Audiences'!D:D),""))</f>
        <v/>
      </c>
      <c r="N16" s="20" t="str">
        <f>IF(K16="OVN",_xlfn.XLOOKUP(J16,'OVN Aggregated Audiences'!AI:AI,'OVN Aggregated Audiences'!AH:AH),IF(K16="CDT",_xlfn.XLOOKUP(J16,'CDT Aggregated Audiences'!AI:AI,'CDT Aggregated Audiences'!AH:AH),""))</f>
        <v/>
      </c>
      <c r="O16" s="20" t="str">
        <f>IF(K16="OVN",_xlfn.XLOOKUP(J16,'OVN Aggregated Audiences'!AI:AI,'OVN Aggregated Audiences'!M:M),IF(K16="CDT",_xlfn.XLOOKUP(J16,'CDT Aggregated Audiences'!AI:AI,'CDT Aggregated Audiences'!M:M),""))</f>
        <v/>
      </c>
      <c r="P16" s="20" t="str">
        <f>IF(K16="OVN",_xlfn.XLOOKUP(J16,'OVN Aggregated Audiences'!AI:AI,'OVN Aggregated Audiences'!Q:Q),IF(K16="CDT",_xlfn.XLOOKUP(J16,'CDT Aggregated Audiences'!AI:AI,'CDT Aggregated Audiences'!Q:Q),""))</f>
        <v/>
      </c>
      <c r="S16" s="20">
        <v>15</v>
      </c>
      <c r="T16" s="20" t="str">
        <f t="shared" si="3"/>
        <v>CDT</v>
      </c>
      <c r="U16" s="20" t="str">
        <f>IF(T16="OVN",_xlfn.XLOOKUP(S16,'OVN Aggregated Audiences'!AJ:AJ,'OVN Aggregated Audiences'!K:K),IF(T16="CDT",_xlfn.XLOOKUP(S16,'CDT Aggregated Audiences'!AJ:AJ,'CDT Aggregated Audiences'!K:K),""))</f>
        <v>Match Of The Day Repeat</v>
      </c>
      <c r="V16" s="34">
        <f>IF(T16="OVN",_xlfn.XLOOKUP(S16,'OVN Aggregated Audiences'!AJ:AJ,'OVN Aggregated Audiences'!H:H),IF(T16="CDT",_xlfn.XLOOKUP(S16,'CDT Aggregated Audiences'!AJ:AJ,'CDT Aggregated Audiences'!H:H),""))</f>
        <v>45921</v>
      </c>
      <c r="W16" s="35">
        <f>IF(T16="OVN",_xlfn.XLOOKUP(S16,'OVN Aggregated Audiences'!AJ:AJ,'OVN Aggregated Audiences'!N:N),IF(T16="CDT",_xlfn.XLOOKUP(S16,'CDT Aggregated Audiences'!AJ:AJ,'CDT Aggregated Audiences'!N:N),""))</f>
        <v>0.31597222222222221</v>
      </c>
      <c r="X16" s="20" t="str">
        <f>IF(T16="OVN",_xlfn.XLOOKUP(S16,'OVN Aggregated Audiences'!AJ:AJ,'OVN Aggregated Audiences'!AH:AH),IF(T16="CDT",_xlfn.XLOOKUP(S16,'CDT Aggregated Audiences'!AJ:AJ,'CDT Aggregated Audiences'!AH:AH),""))</f>
        <v>Matchweek 01</v>
      </c>
      <c r="Y16" s="20">
        <f>IF(T16="OVN",_xlfn.XLOOKUP(S16,'OVN Aggregated Audiences'!AJ:AJ,'OVN Aggregated Audiences'!Q:Q),IF(T16="CDT",_xlfn.XLOOKUP(S16,'CDT Aggregated Audiences'!AJ:AJ,'CDT Aggregated Audiences'!Q:Q),""))</f>
        <v>755.8</v>
      </c>
      <c r="AB16" s="34"/>
      <c r="AC16" s="20"/>
      <c r="AD16" s="20"/>
      <c r="AE16" s="20"/>
      <c r="AF16" s="20"/>
      <c r="AG16" s="20"/>
      <c r="AH16" s="39"/>
      <c r="AI16" s="20"/>
    </row>
    <row r="17" spans="4:35" x14ac:dyDescent="0.35">
      <c r="D17" s="20" t="s">
        <v>301</v>
      </c>
      <c r="E17" t="str">
        <f t="shared" si="0"/>
        <v/>
      </c>
      <c r="F17" t="str">
        <f t="shared" si="1"/>
        <v/>
      </c>
      <c r="G17" s="20">
        <v>16</v>
      </c>
      <c r="H17" s="20" t="str">
        <f t="shared" si="2"/>
        <v/>
      </c>
      <c r="J17" s="20">
        <v>16</v>
      </c>
      <c r="K17" s="20" t="str">
        <f>_xlfn.XLOOKUP(J17,Calendar!K:K,Calendar!J:J,"")</f>
        <v/>
      </c>
      <c r="L17" s="20" t="str">
        <f>IF(K17="OVN",_xlfn.XLOOKUP(J17,'OVN Aggregated Audiences'!AI:AI,'OVN Aggregated Audiences'!C:C),IF(K17="CDT",_xlfn.XLOOKUP(J17,'CDT Aggregated Audiences'!AI:AI,'CDT Aggregated Audiences'!C:C),""))</f>
        <v/>
      </c>
      <c r="M17" s="20" t="str">
        <f>IF(K17="OVN",_xlfn.XLOOKUP(J17,'OVN Aggregated Audiences'!AI:AI,'OVN Aggregated Audiences'!D:D),IF(K17="CDT",_xlfn.XLOOKUP(J17,'CDT Aggregated Audiences'!AI:AI,'CDT Aggregated Audiences'!D:D),""))</f>
        <v/>
      </c>
      <c r="N17" s="20" t="str">
        <f>IF(K17="OVN",_xlfn.XLOOKUP(J17,'OVN Aggregated Audiences'!AI:AI,'OVN Aggregated Audiences'!AH:AH),IF(K17="CDT",_xlfn.XLOOKUP(J17,'CDT Aggregated Audiences'!AI:AI,'CDT Aggregated Audiences'!AH:AH),""))</f>
        <v/>
      </c>
      <c r="O17" s="20" t="str">
        <f>IF(K17="OVN",_xlfn.XLOOKUP(J17,'OVN Aggregated Audiences'!AI:AI,'OVN Aggregated Audiences'!M:M),IF(K17="CDT",_xlfn.XLOOKUP(J17,'CDT Aggregated Audiences'!AI:AI,'CDT Aggregated Audiences'!M:M),""))</f>
        <v/>
      </c>
      <c r="P17" s="20" t="str">
        <f>IF(K17="OVN",_xlfn.XLOOKUP(J17,'OVN Aggregated Audiences'!AI:AI,'OVN Aggregated Audiences'!Q:Q),IF(K17="CDT",_xlfn.XLOOKUP(J17,'CDT Aggregated Audiences'!AI:AI,'CDT Aggregated Audiences'!Q:Q),""))</f>
        <v/>
      </c>
      <c r="S17" s="20">
        <v>16</v>
      </c>
      <c r="T17" s="20" t="str">
        <f t="shared" si="3"/>
        <v>CDT</v>
      </c>
      <c r="U17" s="20" t="str">
        <f>IF(T17="OVN",_xlfn.XLOOKUP(S17,'OVN Aggregated Audiences'!AJ:AJ,'OVN Aggregated Audiences'!K:K),IF(T17="CDT",_xlfn.XLOOKUP(S17,'CDT Aggregated Audiences'!AJ:AJ,'CDT Aggregated Audiences'!K:K),""))</f>
        <v>Match Of The Day</v>
      </c>
      <c r="V17" s="34">
        <f>IF(T17="OVN",_xlfn.XLOOKUP(S17,'OVN Aggregated Audiences'!AJ:AJ,'OVN Aggregated Audiences'!H:H),IF(T17="CDT",_xlfn.XLOOKUP(S17,'CDT Aggregated Audiences'!AJ:AJ,'CDT Aggregated Audiences'!H:H),""))</f>
        <v>45921</v>
      </c>
      <c r="W17" s="35">
        <f>IF(T17="OVN",_xlfn.XLOOKUP(S17,'OVN Aggregated Audiences'!AJ:AJ,'OVN Aggregated Audiences'!N:N),IF(T17="CDT",_xlfn.XLOOKUP(S17,'CDT Aggregated Audiences'!AJ:AJ,'CDT Aggregated Audiences'!N:N),""))</f>
        <v>0.93888888888888888</v>
      </c>
      <c r="X17" s="20" t="str">
        <f>IF(T17="OVN",_xlfn.XLOOKUP(S17,'OVN Aggregated Audiences'!AJ:AJ,'OVN Aggregated Audiences'!AH:AH),IF(T17="CDT",_xlfn.XLOOKUP(S17,'CDT Aggregated Audiences'!AJ:AJ,'CDT Aggregated Audiences'!AH:AH),""))</f>
        <v>Matchweek 01</v>
      </c>
      <c r="Y17" s="20">
        <f>IF(T17="OVN",_xlfn.XLOOKUP(S17,'OVN Aggregated Audiences'!AJ:AJ,'OVN Aggregated Audiences'!Q:Q),IF(T17="CDT",_xlfn.XLOOKUP(S17,'CDT Aggregated Audiences'!AJ:AJ,'CDT Aggregated Audiences'!Q:Q),""))</f>
        <v>1507.4</v>
      </c>
      <c r="AB17" s="34"/>
      <c r="AC17" s="20"/>
      <c r="AD17" s="20"/>
      <c r="AE17" s="20"/>
      <c r="AF17" s="20"/>
      <c r="AG17" s="20"/>
      <c r="AH17" s="39"/>
      <c r="AI17" s="20"/>
    </row>
    <row r="18" spans="4:35" x14ac:dyDescent="0.35">
      <c r="D18" s="20" t="s">
        <v>302</v>
      </c>
      <c r="E18" t="str">
        <f t="shared" si="0"/>
        <v/>
      </c>
      <c r="F18" t="str">
        <f t="shared" si="1"/>
        <v/>
      </c>
      <c r="G18" s="20">
        <v>17</v>
      </c>
      <c r="H18" s="20" t="str">
        <f t="shared" si="2"/>
        <v/>
      </c>
      <c r="J18" s="20">
        <v>17</v>
      </c>
      <c r="K18" s="20" t="str">
        <f>_xlfn.XLOOKUP(J18,Calendar!K:K,Calendar!J:J,"")</f>
        <v/>
      </c>
      <c r="L18" s="20" t="str">
        <f>IF(K18="OVN",_xlfn.XLOOKUP(J18,'OVN Aggregated Audiences'!AI:AI,'OVN Aggregated Audiences'!C:C),IF(K18="CDT",_xlfn.XLOOKUP(J18,'CDT Aggregated Audiences'!AI:AI,'CDT Aggregated Audiences'!C:C),""))</f>
        <v/>
      </c>
      <c r="M18" s="20" t="str">
        <f>IF(K18="OVN",_xlfn.XLOOKUP(J18,'OVN Aggregated Audiences'!AI:AI,'OVN Aggregated Audiences'!D:D),IF(K18="CDT",_xlfn.XLOOKUP(J18,'CDT Aggregated Audiences'!AI:AI,'CDT Aggregated Audiences'!D:D),""))</f>
        <v/>
      </c>
      <c r="N18" s="20" t="str">
        <f>IF(K18="OVN",_xlfn.XLOOKUP(J18,'OVN Aggregated Audiences'!AI:AI,'OVN Aggregated Audiences'!AH:AH),IF(K18="CDT",_xlfn.XLOOKUP(J18,'CDT Aggregated Audiences'!AI:AI,'CDT Aggregated Audiences'!AH:AH),""))</f>
        <v/>
      </c>
      <c r="O18" s="20" t="str">
        <f>IF(K18="OVN",_xlfn.XLOOKUP(J18,'OVN Aggregated Audiences'!AI:AI,'OVN Aggregated Audiences'!M:M),IF(K18="CDT",_xlfn.XLOOKUP(J18,'CDT Aggregated Audiences'!AI:AI,'CDT Aggregated Audiences'!M:M),""))</f>
        <v/>
      </c>
      <c r="P18" s="20" t="str">
        <f>IF(K18="OVN",_xlfn.XLOOKUP(J18,'OVN Aggregated Audiences'!AI:AI,'OVN Aggregated Audiences'!Q:Q),IF(K18="CDT",_xlfn.XLOOKUP(J18,'CDT Aggregated Audiences'!AI:AI,'CDT Aggregated Audiences'!Q:Q),""))</f>
        <v/>
      </c>
      <c r="S18" s="20">
        <v>17</v>
      </c>
      <c r="T18" s="20" t="str">
        <f t="shared" si="3"/>
        <v>CDT</v>
      </c>
      <c r="U18" s="20" t="str">
        <f>IF(T18="OVN",_xlfn.XLOOKUP(S18,'OVN Aggregated Audiences'!AJ:AJ,'OVN Aggregated Audiences'!K:K),IF(T18="CDT",_xlfn.XLOOKUP(S18,'CDT Aggregated Audiences'!AJ:AJ,'CDT Aggregated Audiences'!K:K),""))</f>
        <v>Match Of The Day Repeat</v>
      </c>
      <c r="V18" s="34">
        <f>IF(T18="OVN",_xlfn.XLOOKUP(S18,'OVN Aggregated Audiences'!AJ:AJ,'OVN Aggregated Audiences'!H:H),IF(T18="CDT",_xlfn.XLOOKUP(S18,'CDT Aggregated Audiences'!AJ:AJ,'CDT Aggregated Audiences'!H:H),""))</f>
        <v>45922</v>
      </c>
      <c r="W18" s="35">
        <f>IF(T18="OVN",_xlfn.XLOOKUP(S18,'OVN Aggregated Audiences'!AJ:AJ,'OVN Aggregated Audiences'!N:N),IF(T18="CDT",_xlfn.XLOOKUP(S18,'CDT Aggregated Audiences'!AJ:AJ,'CDT Aggregated Audiences'!N:N),""))</f>
        <v>0.33333333333333331</v>
      </c>
      <c r="X18" s="20" t="str">
        <f>IF(T18="OVN",_xlfn.XLOOKUP(S18,'OVN Aggregated Audiences'!AJ:AJ,'OVN Aggregated Audiences'!AH:AH),IF(T18="CDT",_xlfn.XLOOKUP(S18,'CDT Aggregated Audiences'!AJ:AJ,'CDT Aggregated Audiences'!AH:AH),""))</f>
        <v>Matchweek 01</v>
      </c>
      <c r="Y18" s="20">
        <f>IF(T18="OVN",_xlfn.XLOOKUP(S18,'OVN Aggregated Audiences'!AJ:AJ,'OVN Aggregated Audiences'!Q:Q),IF(T18="CDT",_xlfn.XLOOKUP(S18,'CDT Aggregated Audiences'!AJ:AJ,'CDT Aggregated Audiences'!Q:Q),""))</f>
        <v>55.6</v>
      </c>
      <c r="AB18" s="34"/>
      <c r="AC18" s="20"/>
      <c r="AD18" s="20"/>
      <c r="AE18" s="20"/>
      <c r="AF18" s="20"/>
      <c r="AG18" s="20"/>
      <c r="AH18" s="39"/>
      <c r="AI18" s="20"/>
    </row>
    <row r="19" spans="4:35" x14ac:dyDescent="0.35">
      <c r="D19" s="20" t="s">
        <v>303</v>
      </c>
      <c r="E19" t="str">
        <f t="shared" si="0"/>
        <v/>
      </c>
      <c r="F19" t="str">
        <f t="shared" si="1"/>
        <v/>
      </c>
      <c r="G19" s="20">
        <v>18</v>
      </c>
      <c r="H19" s="20" t="str">
        <f t="shared" si="2"/>
        <v/>
      </c>
      <c r="J19" s="20">
        <v>18</v>
      </c>
      <c r="K19" s="20" t="str">
        <f>_xlfn.XLOOKUP(J19,Calendar!K:K,Calendar!J:J,"")</f>
        <v/>
      </c>
      <c r="L19" s="20" t="str">
        <f>IF(K19="OVN",_xlfn.XLOOKUP(J19,'OVN Aggregated Audiences'!AI:AI,'OVN Aggregated Audiences'!C:C),IF(K19="CDT",_xlfn.XLOOKUP(J19,'CDT Aggregated Audiences'!AI:AI,'CDT Aggregated Audiences'!C:C),""))</f>
        <v/>
      </c>
      <c r="M19" s="20" t="str">
        <f>IF(K19="OVN",_xlfn.XLOOKUP(J19,'OVN Aggregated Audiences'!AI:AI,'OVN Aggregated Audiences'!D:D),IF(K19="CDT",_xlfn.XLOOKUP(J19,'CDT Aggregated Audiences'!AI:AI,'CDT Aggregated Audiences'!D:D),""))</f>
        <v/>
      </c>
      <c r="N19" s="20" t="str">
        <f>IF(K19="OVN",_xlfn.XLOOKUP(J19,'OVN Aggregated Audiences'!AI:AI,'OVN Aggregated Audiences'!AH:AH),IF(K19="CDT",_xlfn.XLOOKUP(J19,'CDT Aggregated Audiences'!AI:AI,'CDT Aggregated Audiences'!AH:AH),""))</f>
        <v/>
      </c>
      <c r="O19" s="20" t="str">
        <f>IF(K19="OVN",_xlfn.XLOOKUP(J19,'OVN Aggregated Audiences'!AI:AI,'OVN Aggregated Audiences'!M:M),IF(K19="CDT",_xlfn.XLOOKUP(J19,'CDT Aggregated Audiences'!AI:AI,'CDT Aggregated Audiences'!M:M),""))</f>
        <v/>
      </c>
      <c r="P19" s="20" t="str">
        <f>IF(K19="OVN",_xlfn.XLOOKUP(J19,'OVN Aggregated Audiences'!AI:AI,'OVN Aggregated Audiences'!Q:Q),IF(K19="CDT",_xlfn.XLOOKUP(J19,'CDT Aggregated Audiences'!AI:AI,'CDT Aggregated Audiences'!Q:Q),""))</f>
        <v/>
      </c>
      <c r="S19" s="20">
        <v>18</v>
      </c>
      <c r="T19" s="20" t="str">
        <f t="shared" si="3"/>
        <v>CDT</v>
      </c>
      <c r="U19" s="20" t="str">
        <f>IF(T19="OVN",_xlfn.XLOOKUP(S19,'OVN Aggregated Audiences'!AJ:AJ,'OVN Aggregated Audiences'!K:K),IF(T19="CDT",_xlfn.XLOOKUP(S19,'CDT Aggregated Audiences'!AJ:AJ,'CDT Aggregated Audiences'!K:K),""))</f>
        <v>Match Of The Day</v>
      </c>
      <c r="V19" s="34">
        <f>IF(T19="OVN",_xlfn.XLOOKUP(S19,'OVN Aggregated Audiences'!AJ:AJ,'OVN Aggregated Audiences'!H:H),IF(T19="CDT",_xlfn.XLOOKUP(S19,'CDT Aggregated Audiences'!AJ:AJ,'CDT Aggregated Audiences'!H:H),""))</f>
        <v>45927</v>
      </c>
      <c r="W19" s="35">
        <f>IF(T19="OVN",_xlfn.XLOOKUP(S19,'OVN Aggregated Audiences'!AJ:AJ,'OVN Aggregated Audiences'!N:N),IF(T19="CDT",_xlfn.XLOOKUP(S19,'CDT Aggregated Audiences'!AJ:AJ,'CDT Aggregated Audiences'!N:N),""))</f>
        <v>0.93958333333333333</v>
      </c>
      <c r="X19" s="20" t="str">
        <f>IF(T19="OVN",_xlfn.XLOOKUP(S19,'OVN Aggregated Audiences'!AJ:AJ,'OVN Aggregated Audiences'!AH:AH),IF(T19="CDT",_xlfn.XLOOKUP(S19,'CDT Aggregated Audiences'!AJ:AJ,'CDT Aggregated Audiences'!AH:AH),""))</f>
        <v>Matchweek 01</v>
      </c>
      <c r="Y19" s="20">
        <f>IF(T19="OVN",_xlfn.XLOOKUP(S19,'OVN Aggregated Audiences'!AJ:AJ,'OVN Aggregated Audiences'!Q:Q),IF(T19="CDT",_xlfn.XLOOKUP(S19,'CDT Aggregated Audiences'!AJ:AJ,'CDT Aggregated Audiences'!Q:Q),""))</f>
        <v>2382.5</v>
      </c>
      <c r="AB19" s="34"/>
      <c r="AC19" s="20"/>
      <c r="AD19" s="20"/>
      <c r="AE19" s="20"/>
      <c r="AF19" s="20"/>
      <c r="AG19" s="20"/>
      <c r="AH19" s="39"/>
      <c r="AI19" s="20"/>
    </row>
    <row r="20" spans="4:35" x14ac:dyDescent="0.35">
      <c r="D20" s="20" t="s">
        <v>304</v>
      </c>
      <c r="E20" t="str">
        <f t="shared" si="0"/>
        <v/>
      </c>
      <c r="F20" t="str">
        <f t="shared" si="1"/>
        <v/>
      </c>
      <c r="G20" s="20">
        <v>19</v>
      </c>
      <c r="H20" s="20" t="str">
        <f t="shared" si="2"/>
        <v/>
      </c>
      <c r="J20" s="20">
        <v>19</v>
      </c>
      <c r="K20" s="20" t="str">
        <f>_xlfn.XLOOKUP(J20,Calendar!K:K,Calendar!J:J,"")</f>
        <v/>
      </c>
      <c r="L20" s="20" t="str">
        <f>IF(K20="OVN",_xlfn.XLOOKUP(J20,'OVN Aggregated Audiences'!AI:AI,'OVN Aggregated Audiences'!C:C),IF(K20="CDT",_xlfn.XLOOKUP(J20,'CDT Aggregated Audiences'!AI:AI,'CDT Aggregated Audiences'!C:C),""))</f>
        <v/>
      </c>
      <c r="M20" s="20" t="str">
        <f>IF(K20="OVN",_xlfn.XLOOKUP(J20,'OVN Aggregated Audiences'!AI:AI,'OVN Aggregated Audiences'!D:D),IF(K20="CDT",_xlfn.XLOOKUP(J20,'CDT Aggregated Audiences'!AI:AI,'CDT Aggregated Audiences'!D:D),""))</f>
        <v/>
      </c>
      <c r="N20" s="20" t="str">
        <f>IF(K20="OVN",_xlfn.XLOOKUP(J20,'OVN Aggregated Audiences'!AI:AI,'OVN Aggregated Audiences'!AH:AH),IF(K20="CDT",_xlfn.XLOOKUP(J20,'CDT Aggregated Audiences'!AI:AI,'CDT Aggregated Audiences'!AH:AH),""))</f>
        <v/>
      </c>
      <c r="O20" s="20" t="str">
        <f>IF(K20="OVN",_xlfn.XLOOKUP(J20,'OVN Aggregated Audiences'!AI:AI,'OVN Aggregated Audiences'!M:M),IF(K20="CDT",_xlfn.XLOOKUP(J20,'CDT Aggregated Audiences'!AI:AI,'CDT Aggregated Audiences'!M:M),""))</f>
        <v/>
      </c>
      <c r="P20" s="20" t="str">
        <f>IF(K20="OVN",_xlfn.XLOOKUP(J20,'OVN Aggregated Audiences'!AI:AI,'OVN Aggregated Audiences'!Q:Q),IF(K20="CDT",_xlfn.XLOOKUP(J20,'CDT Aggregated Audiences'!AI:AI,'CDT Aggregated Audiences'!Q:Q),""))</f>
        <v/>
      </c>
      <c r="S20" s="20">
        <v>19</v>
      </c>
      <c r="T20" s="20" t="str">
        <f t="shared" si="3"/>
        <v>CDT</v>
      </c>
      <c r="U20" s="20" t="str">
        <f>IF(T20="OVN",_xlfn.XLOOKUP(S20,'OVN Aggregated Audiences'!AJ:AJ,'OVN Aggregated Audiences'!K:K),IF(T20="CDT",_xlfn.XLOOKUP(S20,'CDT Aggregated Audiences'!AJ:AJ,'CDT Aggregated Audiences'!K:K),""))</f>
        <v>Match Of The Day Repeat</v>
      </c>
      <c r="V20" s="34">
        <f>IF(T20="OVN",_xlfn.XLOOKUP(S20,'OVN Aggregated Audiences'!AJ:AJ,'OVN Aggregated Audiences'!H:H),IF(T20="CDT",_xlfn.XLOOKUP(S20,'CDT Aggregated Audiences'!AJ:AJ,'CDT Aggregated Audiences'!H:H),""))</f>
        <v>45928</v>
      </c>
      <c r="W20" s="35">
        <f>IF(T20="OVN",_xlfn.XLOOKUP(S20,'OVN Aggregated Audiences'!AJ:AJ,'OVN Aggregated Audiences'!N:N),IF(T20="CDT",_xlfn.XLOOKUP(S20,'CDT Aggregated Audiences'!AJ:AJ,'CDT Aggregated Audiences'!N:N),""))</f>
        <v>0.31597222222222221</v>
      </c>
      <c r="X20" s="20" t="str">
        <f>IF(T20="OVN",_xlfn.XLOOKUP(S20,'OVN Aggregated Audiences'!AJ:AJ,'OVN Aggregated Audiences'!AH:AH),IF(T20="CDT",_xlfn.XLOOKUP(S20,'CDT Aggregated Audiences'!AJ:AJ,'CDT Aggregated Audiences'!AH:AH),""))</f>
        <v>Matchweek 01</v>
      </c>
      <c r="Y20" s="20">
        <f>IF(T20="OVN",_xlfn.XLOOKUP(S20,'OVN Aggregated Audiences'!AJ:AJ,'OVN Aggregated Audiences'!Q:Q),IF(T20="CDT",_xlfn.XLOOKUP(S20,'CDT Aggregated Audiences'!AJ:AJ,'CDT Aggregated Audiences'!Q:Q),""))</f>
        <v>656.3</v>
      </c>
      <c r="AB20" s="34"/>
      <c r="AC20" s="20"/>
      <c r="AD20" s="20"/>
      <c r="AE20" s="20"/>
      <c r="AF20" s="20"/>
      <c r="AG20" s="20"/>
      <c r="AH20" s="35"/>
      <c r="AI20" s="20"/>
    </row>
    <row r="21" spans="4:35" x14ac:dyDescent="0.35">
      <c r="D21" s="20" t="s">
        <v>305</v>
      </c>
      <c r="E21" t="str">
        <f t="shared" si="0"/>
        <v/>
      </c>
      <c r="F21" t="str">
        <f t="shared" si="1"/>
        <v/>
      </c>
      <c r="G21" s="20">
        <v>20</v>
      </c>
      <c r="H21" s="20" t="str">
        <f t="shared" si="2"/>
        <v/>
      </c>
      <c r="J21" s="20">
        <v>20</v>
      </c>
      <c r="K21" s="20" t="str">
        <f>_xlfn.XLOOKUP(J21,Calendar!K:K,Calendar!J:J,"")</f>
        <v/>
      </c>
      <c r="L21" s="20" t="str">
        <f>IF(K21="OVN",_xlfn.XLOOKUP(J21,'OVN Aggregated Audiences'!AI:AI,'OVN Aggregated Audiences'!C:C),IF(K21="CDT",_xlfn.XLOOKUP(J21,'CDT Aggregated Audiences'!AI:AI,'CDT Aggregated Audiences'!C:C),""))</f>
        <v/>
      </c>
      <c r="M21" s="20" t="str">
        <f>IF(K21="OVN",_xlfn.XLOOKUP(J21,'OVN Aggregated Audiences'!AI:AI,'OVN Aggregated Audiences'!D:D),IF(K21="CDT",_xlfn.XLOOKUP(J21,'CDT Aggregated Audiences'!AI:AI,'CDT Aggregated Audiences'!D:D),""))</f>
        <v/>
      </c>
      <c r="N21" s="20" t="str">
        <f>IF(K21="OVN",_xlfn.XLOOKUP(J21,'OVN Aggregated Audiences'!AI:AI,'OVN Aggregated Audiences'!AH:AH),IF(K21="CDT",_xlfn.XLOOKUP(J21,'CDT Aggregated Audiences'!AI:AI,'CDT Aggregated Audiences'!AH:AH),""))</f>
        <v/>
      </c>
      <c r="O21" s="20" t="str">
        <f>IF(K21="OVN",_xlfn.XLOOKUP(J21,'OVN Aggregated Audiences'!AI:AI,'OVN Aggregated Audiences'!M:M),IF(K21="CDT",_xlfn.XLOOKUP(J21,'CDT Aggregated Audiences'!AI:AI,'CDT Aggregated Audiences'!M:M),""))</f>
        <v/>
      </c>
      <c r="P21" s="20" t="str">
        <f>IF(K21="OVN",_xlfn.XLOOKUP(J21,'OVN Aggregated Audiences'!AI:AI,'OVN Aggregated Audiences'!Q:Q),IF(K21="CDT",_xlfn.XLOOKUP(J21,'CDT Aggregated Audiences'!AI:AI,'CDT Aggregated Audiences'!Q:Q),""))</f>
        <v/>
      </c>
      <c r="S21" s="20">
        <v>20</v>
      </c>
      <c r="T21" s="20" t="str">
        <f t="shared" si="3"/>
        <v>CDT</v>
      </c>
      <c r="U21" s="20" t="str">
        <f>IF(T21="OVN",_xlfn.XLOOKUP(S21,'OVN Aggregated Audiences'!AJ:AJ,'OVN Aggregated Audiences'!K:K),IF(T21="CDT",_xlfn.XLOOKUP(S21,'CDT Aggregated Audiences'!AJ:AJ,'CDT Aggregated Audiences'!K:K),""))</f>
        <v>Match Of The Day</v>
      </c>
      <c r="V21" s="34">
        <f>IF(T21="OVN",_xlfn.XLOOKUP(S21,'OVN Aggregated Audiences'!AJ:AJ,'OVN Aggregated Audiences'!H:H),IF(T21="CDT",_xlfn.XLOOKUP(S21,'CDT Aggregated Audiences'!AJ:AJ,'CDT Aggregated Audiences'!H:H),""))</f>
        <v>45928</v>
      </c>
      <c r="W21" s="35">
        <f>IF(T21="OVN",_xlfn.XLOOKUP(S21,'OVN Aggregated Audiences'!AJ:AJ,'OVN Aggregated Audiences'!N:N),IF(T21="CDT",_xlfn.XLOOKUP(S21,'CDT Aggregated Audiences'!AJ:AJ,'CDT Aggregated Audiences'!N:N),""))</f>
        <v>0.93888888888888888</v>
      </c>
      <c r="X21" s="20" t="str">
        <f>IF(T21="OVN",_xlfn.XLOOKUP(S21,'OVN Aggregated Audiences'!AJ:AJ,'OVN Aggregated Audiences'!AH:AH),IF(T21="CDT",_xlfn.XLOOKUP(S21,'CDT Aggregated Audiences'!AJ:AJ,'CDT Aggregated Audiences'!AH:AH),""))</f>
        <v>Matchweek 01</v>
      </c>
      <c r="Y21" s="20">
        <f>IF(T21="OVN",_xlfn.XLOOKUP(S21,'OVN Aggregated Audiences'!AJ:AJ,'OVN Aggregated Audiences'!Q:Q),IF(T21="CDT",_xlfn.XLOOKUP(S21,'CDT Aggregated Audiences'!AJ:AJ,'CDT Aggregated Audiences'!Q:Q),""))</f>
        <v>84.1</v>
      </c>
      <c r="AB21" s="34"/>
      <c r="AC21" s="20"/>
      <c r="AD21" s="20"/>
      <c r="AE21" s="20"/>
      <c r="AF21" s="20"/>
      <c r="AG21" s="20"/>
      <c r="AH21" s="35"/>
      <c r="AI21" s="20"/>
    </row>
    <row r="22" spans="4:35" x14ac:dyDescent="0.35">
      <c r="D22" s="20" t="s">
        <v>306</v>
      </c>
      <c r="E22" t="str">
        <f t="shared" si="0"/>
        <v/>
      </c>
      <c r="F22" t="str">
        <f t="shared" si="1"/>
        <v/>
      </c>
      <c r="G22" s="20">
        <v>21</v>
      </c>
      <c r="H22" s="20" t="str">
        <f t="shared" si="2"/>
        <v/>
      </c>
      <c r="J22" s="20">
        <v>21</v>
      </c>
      <c r="K22" s="20" t="str">
        <f>_xlfn.XLOOKUP(J22,Calendar!K:K,Calendar!J:J,"")</f>
        <v/>
      </c>
      <c r="L22" s="20" t="str">
        <f>IF(K22="OVN",_xlfn.XLOOKUP(J22,'OVN Aggregated Audiences'!AI:AI,'OVN Aggregated Audiences'!C:C),IF(K22="CDT",_xlfn.XLOOKUP(J22,'CDT Aggregated Audiences'!AI:AI,'CDT Aggregated Audiences'!C:C),""))</f>
        <v/>
      </c>
      <c r="M22" s="20" t="str">
        <f>IF(K22="OVN",_xlfn.XLOOKUP(J22,'OVN Aggregated Audiences'!AI:AI,'OVN Aggregated Audiences'!D:D),IF(K22="CDT",_xlfn.XLOOKUP(J22,'CDT Aggregated Audiences'!AI:AI,'CDT Aggregated Audiences'!D:D),""))</f>
        <v/>
      </c>
      <c r="N22" s="20" t="str">
        <f>IF(K22="OVN",_xlfn.XLOOKUP(J22,'OVN Aggregated Audiences'!AI:AI,'OVN Aggregated Audiences'!AH:AH),IF(K22="CDT",_xlfn.XLOOKUP(J22,'CDT Aggregated Audiences'!AI:AI,'CDT Aggregated Audiences'!AH:AH),""))</f>
        <v/>
      </c>
      <c r="O22" s="20" t="str">
        <f>IF(K22="OVN",_xlfn.XLOOKUP(J22,'OVN Aggregated Audiences'!AI:AI,'OVN Aggregated Audiences'!M:M),IF(K22="CDT",_xlfn.XLOOKUP(J22,'CDT Aggregated Audiences'!AI:AI,'CDT Aggregated Audiences'!M:M),""))</f>
        <v/>
      </c>
      <c r="P22" s="20" t="str">
        <f>IF(K22="OVN",_xlfn.XLOOKUP(J22,'OVN Aggregated Audiences'!AI:AI,'OVN Aggregated Audiences'!Q:Q),IF(K22="CDT",_xlfn.XLOOKUP(J22,'CDT Aggregated Audiences'!AI:AI,'CDT Aggregated Audiences'!Q:Q),""))</f>
        <v/>
      </c>
      <c r="S22" s="20">
        <v>21</v>
      </c>
      <c r="T22" s="20" t="str">
        <f t="shared" si="3"/>
        <v>CDT</v>
      </c>
      <c r="U22" s="20" t="str">
        <f>IF(T22="OVN",_xlfn.XLOOKUP(S22,'OVN Aggregated Audiences'!AJ:AJ,'OVN Aggregated Audiences'!K:K),IF(T22="CDT",_xlfn.XLOOKUP(S22,'CDT Aggregated Audiences'!AJ:AJ,'CDT Aggregated Audiences'!K:K),""))</f>
        <v>Match Of The Day Repeat</v>
      </c>
      <c r="V22" s="34">
        <f>IF(T22="OVN",_xlfn.XLOOKUP(S22,'OVN Aggregated Audiences'!AJ:AJ,'OVN Aggregated Audiences'!H:H),IF(T22="CDT",_xlfn.XLOOKUP(S22,'CDT Aggregated Audiences'!AJ:AJ,'CDT Aggregated Audiences'!H:H),""))</f>
        <v>45929</v>
      </c>
      <c r="W22" s="35">
        <f>IF(T22="OVN",_xlfn.XLOOKUP(S22,'OVN Aggregated Audiences'!AJ:AJ,'OVN Aggregated Audiences'!N:N),IF(T22="CDT",_xlfn.XLOOKUP(S22,'CDT Aggregated Audiences'!AJ:AJ,'CDT Aggregated Audiences'!N:N),""))</f>
        <v>0.34027777777777779</v>
      </c>
      <c r="X22" s="20" t="str">
        <f>IF(T22="OVN",_xlfn.XLOOKUP(S22,'OVN Aggregated Audiences'!AJ:AJ,'OVN Aggregated Audiences'!AH:AH),IF(T22="CDT",_xlfn.XLOOKUP(S22,'CDT Aggregated Audiences'!AJ:AJ,'CDT Aggregated Audiences'!AH:AH),""))</f>
        <v/>
      </c>
      <c r="Y22" s="20">
        <f>IF(T22="OVN",_xlfn.XLOOKUP(S22,'OVN Aggregated Audiences'!AJ:AJ,'OVN Aggregated Audiences'!Q:Q),IF(T22="CDT",_xlfn.XLOOKUP(S22,'CDT Aggregated Audiences'!AJ:AJ,'CDT Aggregated Audiences'!Q:Q),""))</f>
        <v>1427.2</v>
      </c>
      <c r="AB22" s="34"/>
      <c r="AC22" s="20"/>
      <c r="AD22" s="20"/>
      <c r="AE22" s="20"/>
      <c r="AF22" s="20"/>
      <c r="AG22" s="20"/>
      <c r="AH22" s="35"/>
      <c r="AI22" s="20"/>
    </row>
    <row r="23" spans="4:35" x14ac:dyDescent="0.35">
      <c r="D23" s="20" t="s">
        <v>307</v>
      </c>
      <c r="E23" t="str">
        <f t="shared" si="0"/>
        <v/>
      </c>
      <c r="F23" t="str">
        <f t="shared" si="1"/>
        <v/>
      </c>
      <c r="G23" s="20">
        <v>22</v>
      </c>
      <c r="H23" s="20" t="str">
        <f t="shared" si="2"/>
        <v/>
      </c>
      <c r="J23" s="20">
        <v>22</v>
      </c>
      <c r="K23" s="20" t="str">
        <f>_xlfn.XLOOKUP(J23,Calendar!K:K,Calendar!J:J,"")</f>
        <v/>
      </c>
      <c r="L23" s="20" t="str">
        <f>IF(K23="OVN",_xlfn.XLOOKUP(J23,'OVN Aggregated Audiences'!AI:AI,'OVN Aggregated Audiences'!C:C),IF(K23="CDT",_xlfn.XLOOKUP(J23,'CDT Aggregated Audiences'!AI:AI,'CDT Aggregated Audiences'!C:C),""))</f>
        <v/>
      </c>
      <c r="M23" s="20" t="str">
        <f>IF(K23="OVN",_xlfn.XLOOKUP(J23,'OVN Aggregated Audiences'!AI:AI,'OVN Aggregated Audiences'!D:D),IF(K23="CDT",_xlfn.XLOOKUP(J23,'CDT Aggregated Audiences'!AI:AI,'CDT Aggregated Audiences'!D:D),""))</f>
        <v/>
      </c>
      <c r="N23" s="20" t="str">
        <f>IF(K23="OVN",_xlfn.XLOOKUP(J23,'OVN Aggregated Audiences'!AI:AI,'OVN Aggregated Audiences'!AH:AH),IF(K23="CDT",_xlfn.XLOOKUP(J23,'CDT Aggregated Audiences'!AI:AI,'CDT Aggregated Audiences'!AH:AH),""))</f>
        <v/>
      </c>
      <c r="O23" s="20" t="str">
        <f>IF(K23="OVN",_xlfn.XLOOKUP(J23,'OVN Aggregated Audiences'!AI:AI,'OVN Aggregated Audiences'!M:M),IF(K23="CDT",_xlfn.XLOOKUP(J23,'CDT Aggregated Audiences'!AI:AI,'CDT Aggregated Audiences'!M:M),""))</f>
        <v/>
      </c>
      <c r="P23" s="20" t="str">
        <f>IF(K23="OVN",_xlfn.XLOOKUP(J23,'OVN Aggregated Audiences'!AI:AI,'OVN Aggregated Audiences'!Q:Q),IF(K23="CDT",_xlfn.XLOOKUP(J23,'CDT Aggregated Audiences'!AI:AI,'CDT Aggregated Audiences'!Q:Q),""))</f>
        <v/>
      </c>
      <c r="S23" s="20">
        <v>22</v>
      </c>
      <c r="T23" s="20" t="str">
        <f t="shared" si="3"/>
        <v>CDT</v>
      </c>
      <c r="U23" s="20" t="str">
        <f>IF(T23="OVN",_xlfn.XLOOKUP(S23,'OVN Aggregated Audiences'!AJ:AJ,'OVN Aggregated Audiences'!K:K),IF(T23="CDT",_xlfn.XLOOKUP(S23,'CDT Aggregated Audiences'!AJ:AJ,'CDT Aggregated Audiences'!K:K),""))</f>
        <v>Match Of The Day Repeat</v>
      </c>
      <c r="V23" s="34">
        <f>IF(T23="OVN",_xlfn.XLOOKUP(S23,'OVN Aggregated Audiences'!AJ:AJ,'OVN Aggregated Audiences'!H:H),IF(T23="CDT",_xlfn.XLOOKUP(S23,'CDT Aggregated Audiences'!AJ:AJ,'CDT Aggregated Audiences'!H:H),""))</f>
        <v>45929</v>
      </c>
      <c r="W23" s="35">
        <f>IF(T23="OVN",_xlfn.XLOOKUP(S23,'OVN Aggregated Audiences'!AJ:AJ,'OVN Aggregated Audiences'!N:N),IF(T23="CDT",_xlfn.XLOOKUP(S23,'CDT Aggregated Audiences'!AJ:AJ,'CDT Aggregated Audiences'!N:N),""))</f>
        <v>0.33958333333333335</v>
      </c>
      <c r="X23" s="20" t="str">
        <f>IF(T23="OVN",_xlfn.XLOOKUP(S23,'OVN Aggregated Audiences'!AJ:AJ,'OVN Aggregated Audiences'!AH:AH),IF(T23="CDT",_xlfn.XLOOKUP(S23,'CDT Aggregated Audiences'!AJ:AJ,'CDT Aggregated Audiences'!AH:AH),""))</f>
        <v>Matchweek 01</v>
      </c>
      <c r="Y23" s="20">
        <f>IF(T23="OVN",_xlfn.XLOOKUP(S23,'OVN Aggregated Audiences'!AJ:AJ,'OVN Aggregated Audiences'!Q:Q),IF(T23="CDT",_xlfn.XLOOKUP(S23,'CDT Aggregated Audiences'!AJ:AJ,'CDT Aggregated Audiences'!Q:Q),""))</f>
        <v>85</v>
      </c>
      <c r="AB23" s="34"/>
      <c r="AC23" s="20"/>
      <c r="AD23" s="20"/>
      <c r="AE23" s="20"/>
      <c r="AF23" s="20"/>
      <c r="AG23" s="20"/>
      <c r="AH23" s="35"/>
      <c r="AI23" s="20"/>
    </row>
    <row r="24" spans="4:35" x14ac:dyDescent="0.35">
      <c r="D24" s="20" t="s">
        <v>308</v>
      </c>
      <c r="E24" t="str">
        <f t="shared" si="0"/>
        <v/>
      </c>
      <c r="F24" t="str">
        <f t="shared" si="1"/>
        <v/>
      </c>
      <c r="G24" s="20">
        <v>23</v>
      </c>
      <c r="H24" s="20" t="str">
        <f t="shared" si="2"/>
        <v/>
      </c>
      <c r="J24" s="20">
        <v>23</v>
      </c>
      <c r="K24" s="20" t="str">
        <f>_xlfn.XLOOKUP(J24,Calendar!K:K,Calendar!J:J,"")</f>
        <v/>
      </c>
      <c r="L24" s="20" t="str">
        <f>IF(K24="OVN",_xlfn.XLOOKUP(J24,'OVN Aggregated Audiences'!AI:AI,'OVN Aggregated Audiences'!C:C),IF(K24="CDT",_xlfn.XLOOKUP(J24,'CDT Aggregated Audiences'!AI:AI,'CDT Aggregated Audiences'!C:C),""))</f>
        <v/>
      </c>
      <c r="M24" s="20" t="str">
        <f>IF(K24="OVN",_xlfn.XLOOKUP(J24,'OVN Aggregated Audiences'!AI:AI,'OVN Aggregated Audiences'!D:D),IF(K24="CDT",_xlfn.XLOOKUP(J24,'CDT Aggregated Audiences'!AI:AI,'CDT Aggregated Audiences'!D:D),""))</f>
        <v/>
      </c>
      <c r="N24" s="20" t="str">
        <f>IF(K24="OVN",_xlfn.XLOOKUP(J24,'OVN Aggregated Audiences'!AI:AI,'OVN Aggregated Audiences'!AH:AH),IF(K24="CDT",_xlfn.XLOOKUP(J24,'CDT Aggregated Audiences'!AI:AI,'CDT Aggregated Audiences'!AH:AH),""))</f>
        <v/>
      </c>
      <c r="O24" s="20" t="str">
        <f>IF(K24="OVN",_xlfn.XLOOKUP(J24,'OVN Aggregated Audiences'!AI:AI,'OVN Aggregated Audiences'!M:M),IF(K24="CDT",_xlfn.XLOOKUP(J24,'CDT Aggregated Audiences'!AI:AI,'CDT Aggregated Audiences'!M:M),""))</f>
        <v/>
      </c>
      <c r="P24" s="20" t="str">
        <f>IF(K24="OVN",_xlfn.XLOOKUP(J24,'OVN Aggregated Audiences'!AI:AI,'OVN Aggregated Audiences'!Q:Q),IF(K24="CDT",_xlfn.XLOOKUP(J24,'CDT Aggregated Audiences'!AI:AI,'CDT Aggregated Audiences'!Q:Q),""))</f>
        <v/>
      </c>
      <c r="S24" s="20">
        <v>23</v>
      </c>
      <c r="T24" s="20" t="str">
        <f t="shared" si="3"/>
        <v>CDT</v>
      </c>
      <c r="U24" s="20" t="str">
        <f>IF(T24="OVN",_xlfn.XLOOKUP(S24,'OVN Aggregated Audiences'!AJ:AJ,'OVN Aggregated Audiences'!K:K),IF(T24="CDT",_xlfn.XLOOKUP(S24,'CDT Aggregated Audiences'!AJ:AJ,'CDT Aggregated Audiences'!K:K),""))</f>
        <v>Match Of The Day</v>
      </c>
      <c r="V24" s="34">
        <f>IF(T24="OVN",_xlfn.XLOOKUP(S24,'OVN Aggregated Audiences'!AJ:AJ,'OVN Aggregated Audiences'!H:H),IF(T24="CDT",_xlfn.XLOOKUP(S24,'CDT Aggregated Audiences'!AJ:AJ,'CDT Aggregated Audiences'!H:H),""))</f>
        <v>45934</v>
      </c>
      <c r="W24" s="35">
        <f>IF(T24="OVN",_xlfn.XLOOKUP(S24,'OVN Aggregated Audiences'!AJ:AJ,'OVN Aggregated Audiences'!N:N),IF(T24="CDT",_xlfn.XLOOKUP(S24,'CDT Aggregated Audiences'!AJ:AJ,'CDT Aggregated Audiences'!N:N),""))</f>
        <v>0.93958333333333333</v>
      </c>
      <c r="X24" s="20" t="str">
        <f>IF(T24="OVN",_xlfn.XLOOKUP(S24,'OVN Aggregated Audiences'!AJ:AJ,'OVN Aggregated Audiences'!AH:AH),IF(T24="CDT",_xlfn.XLOOKUP(S24,'CDT Aggregated Audiences'!AJ:AJ,'CDT Aggregated Audiences'!AH:AH),""))</f>
        <v>Matchweek 01</v>
      </c>
      <c r="Y24" s="20">
        <f>IF(T24="OVN",_xlfn.XLOOKUP(S24,'OVN Aggregated Audiences'!AJ:AJ,'OVN Aggregated Audiences'!Q:Q),IF(T24="CDT",_xlfn.XLOOKUP(S24,'CDT Aggregated Audiences'!AJ:AJ,'CDT Aggregated Audiences'!Q:Q),""))</f>
        <v>2347.9</v>
      </c>
      <c r="AB24" s="34"/>
      <c r="AC24" s="20"/>
      <c r="AD24" s="20"/>
      <c r="AE24" s="20"/>
      <c r="AF24" s="20"/>
      <c r="AG24" s="20"/>
      <c r="AH24" s="35"/>
      <c r="AI24" s="20"/>
    </row>
    <row r="25" spans="4:35" x14ac:dyDescent="0.35">
      <c r="D25" s="20" t="s">
        <v>309</v>
      </c>
      <c r="E25" t="str">
        <f t="shared" si="0"/>
        <v/>
      </c>
      <c r="F25" t="str">
        <f t="shared" si="1"/>
        <v/>
      </c>
      <c r="G25" s="20">
        <v>24</v>
      </c>
      <c r="H25" s="20" t="str">
        <f t="shared" si="2"/>
        <v/>
      </c>
      <c r="J25" s="20">
        <v>24</v>
      </c>
      <c r="K25" s="20" t="str">
        <f>_xlfn.XLOOKUP(J25,Calendar!K:K,Calendar!J:J,"")</f>
        <v/>
      </c>
      <c r="L25" s="20" t="str">
        <f>IF(K25="OVN",_xlfn.XLOOKUP(J25,'OVN Aggregated Audiences'!AI:AI,'OVN Aggregated Audiences'!C:C),IF(K25="CDT",_xlfn.XLOOKUP(J25,'CDT Aggregated Audiences'!AI:AI,'CDT Aggregated Audiences'!C:C),""))</f>
        <v/>
      </c>
      <c r="M25" s="20" t="str">
        <f>IF(K25="OVN",_xlfn.XLOOKUP(J25,'OVN Aggregated Audiences'!AI:AI,'OVN Aggregated Audiences'!D:D),IF(K25="CDT",_xlfn.XLOOKUP(J25,'CDT Aggregated Audiences'!AI:AI,'CDT Aggregated Audiences'!D:D),""))</f>
        <v/>
      </c>
      <c r="N25" s="20" t="str">
        <f>IF(K25="OVN",_xlfn.XLOOKUP(J25,'OVN Aggregated Audiences'!AI:AI,'OVN Aggregated Audiences'!AH:AH),IF(K25="CDT",_xlfn.XLOOKUP(J25,'CDT Aggregated Audiences'!AI:AI,'CDT Aggregated Audiences'!AH:AH),""))</f>
        <v/>
      </c>
      <c r="O25" s="20" t="str">
        <f>IF(K25="OVN",_xlfn.XLOOKUP(J25,'OVN Aggregated Audiences'!AI:AI,'OVN Aggregated Audiences'!M:M),IF(K25="CDT",_xlfn.XLOOKUP(J25,'CDT Aggregated Audiences'!AI:AI,'CDT Aggregated Audiences'!M:M),""))</f>
        <v/>
      </c>
      <c r="P25" s="20" t="str">
        <f>IF(K25="OVN",_xlfn.XLOOKUP(J25,'OVN Aggregated Audiences'!AI:AI,'OVN Aggregated Audiences'!Q:Q),IF(K25="CDT",_xlfn.XLOOKUP(J25,'CDT Aggregated Audiences'!AI:AI,'CDT Aggregated Audiences'!Q:Q),""))</f>
        <v/>
      </c>
      <c r="S25" s="20">
        <v>24</v>
      </c>
      <c r="T25" s="20" t="str">
        <f t="shared" si="3"/>
        <v>CDT</v>
      </c>
      <c r="U25" s="20" t="str">
        <f>IF(T25="OVN",_xlfn.XLOOKUP(S25,'OVN Aggregated Audiences'!AJ:AJ,'OVN Aggregated Audiences'!K:K),IF(T25="CDT",_xlfn.XLOOKUP(S25,'CDT Aggregated Audiences'!AJ:AJ,'CDT Aggregated Audiences'!K:K),""))</f>
        <v>Match Of The Day Repeat</v>
      </c>
      <c r="V25" s="34">
        <f>IF(T25="OVN",_xlfn.XLOOKUP(S25,'OVN Aggregated Audiences'!AJ:AJ,'OVN Aggregated Audiences'!H:H),IF(T25="CDT",_xlfn.XLOOKUP(S25,'CDT Aggregated Audiences'!AJ:AJ,'CDT Aggregated Audiences'!H:H),""))</f>
        <v>45935</v>
      </c>
      <c r="W25" s="35">
        <f>IF(T25="OVN",_xlfn.XLOOKUP(S25,'OVN Aggregated Audiences'!AJ:AJ,'OVN Aggregated Audiences'!N:N),IF(T25="CDT",_xlfn.XLOOKUP(S25,'CDT Aggregated Audiences'!AJ:AJ,'CDT Aggregated Audiences'!N:N),""))</f>
        <v>0.32569444444444445</v>
      </c>
      <c r="X25" s="20" t="str">
        <f>IF(T25="OVN",_xlfn.XLOOKUP(S25,'OVN Aggregated Audiences'!AJ:AJ,'OVN Aggregated Audiences'!AH:AH),IF(T25="CDT",_xlfn.XLOOKUP(S25,'CDT Aggregated Audiences'!AJ:AJ,'CDT Aggregated Audiences'!AH:AH),""))</f>
        <v>Matchweek 01</v>
      </c>
      <c r="Y25" s="20">
        <f>IF(T25="OVN",_xlfn.XLOOKUP(S25,'OVN Aggregated Audiences'!AJ:AJ,'OVN Aggregated Audiences'!Q:Q),IF(T25="CDT",_xlfn.XLOOKUP(S25,'CDT Aggregated Audiences'!AJ:AJ,'CDT Aggregated Audiences'!Q:Q),""))</f>
        <v>635</v>
      </c>
      <c r="AB25" s="34"/>
      <c r="AC25" s="20"/>
      <c r="AD25" s="20"/>
      <c r="AE25" s="20"/>
      <c r="AF25" s="20"/>
      <c r="AG25" s="20"/>
      <c r="AH25" s="35"/>
      <c r="AI25" s="20"/>
    </row>
    <row r="26" spans="4:35" x14ac:dyDescent="0.35">
      <c r="D26" s="20" t="s">
        <v>310</v>
      </c>
      <c r="E26" t="str">
        <f t="shared" si="0"/>
        <v/>
      </c>
      <c r="F26" t="str">
        <f t="shared" si="1"/>
        <v/>
      </c>
      <c r="G26" s="20">
        <v>25</v>
      </c>
      <c r="H26" s="20" t="str">
        <f t="shared" si="2"/>
        <v/>
      </c>
      <c r="J26" s="20">
        <v>25</v>
      </c>
      <c r="K26" s="20" t="str">
        <f>_xlfn.XLOOKUP(J26,Calendar!K:K,Calendar!J:J,"")</f>
        <v/>
      </c>
      <c r="L26" s="20" t="str">
        <f>IF(K26="OVN",_xlfn.XLOOKUP(J26,'OVN Aggregated Audiences'!AI:AI,'OVN Aggregated Audiences'!C:C),IF(K26="CDT",_xlfn.XLOOKUP(J26,'CDT Aggregated Audiences'!AI:AI,'CDT Aggregated Audiences'!C:C),""))</f>
        <v/>
      </c>
      <c r="M26" s="20" t="str">
        <f>IF(K26="OVN",_xlfn.XLOOKUP(J26,'OVN Aggregated Audiences'!AI:AI,'OVN Aggregated Audiences'!D:D),IF(K26="CDT",_xlfn.XLOOKUP(J26,'CDT Aggregated Audiences'!AI:AI,'CDT Aggregated Audiences'!D:D),""))</f>
        <v/>
      </c>
      <c r="N26" s="20" t="str">
        <f>IF(K26="OVN",_xlfn.XLOOKUP(J26,'OVN Aggregated Audiences'!AI:AI,'OVN Aggregated Audiences'!AH:AH),IF(K26="CDT",_xlfn.XLOOKUP(J26,'CDT Aggregated Audiences'!AI:AI,'CDT Aggregated Audiences'!AH:AH),""))</f>
        <v/>
      </c>
      <c r="O26" s="20" t="str">
        <f>IF(K26="OVN",_xlfn.XLOOKUP(J26,'OVN Aggregated Audiences'!AI:AI,'OVN Aggregated Audiences'!M:M),IF(K26="CDT",_xlfn.XLOOKUP(J26,'CDT Aggregated Audiences'!AI:AI,'CDT Aggregated Audiences'!M:M),""))</f>
        <v/>
      </c>
      <c r="P26" s="20" t="str">
        <f>IF(K26="OVN",_xlfn.XLOOKUP(J26,'OVN Aggregated Audiences'!AI:AI,'OVN Aggregated Audiences'!Q:Q),IF(K26="CDT",_xlfn.XLOOKUP(J26,'CDT Aggregated Audiences'!AI:AI,'CDT Aggregated Audiences'!Q:Q),""))</f>
        <v/>
      </c>
      <c r="S26" s="20">
        <v>25</v>
      </c>
      <c r="T26" s="20" t="str">
        <f t="shared" si="3"/>
        <v>CDT</v>
      </c>
      <c r="U26" s="20" t="str">
        <f>IF(T26="OVN",_xlfn.XLOOKUP(S26,'OVN Aggregated Audiences'!AJ:AJ,'OVN Aggregated Audiences'!K:K),IF(T26="CDT",_xlfn.XLOOKUP(S26,'CDT Aggregated Audiences'!AJ:AJ,'CDT Aggregated Audiences'!K:K),""))</f>
        <v>Match Of The Day</v>
      </c>
      <c r="V26" s="34">
        <f>IF(T26="OVN",_xlfn.XLOOKUP(S26,'OVN Aggregated Audiences'!AJ:AJ,'OVN Aggregated Audiences'!H:H),IF(T26="CDT",_xlfn.XLOOKUP(S26,'CDT Aggregated Audiences'!AJ:AJ,'CDT Aggregated Audiences'!H:H),""))</f>
        <v>45935</v>
      </c>
      <c r="W26" s="35">
        <f>IF(T26="OVN",_xlfn.XLOOKUP(S26,'OVN Aggregated Audiences'!AJ:AJ,'OVN Aggregated Audiences'!N:N),IF(T26="CDT",_xlfn.XLOOKUP(S26,'CDT Aggregated Audiences'!AJ:AJ,'CDT Aggregated Audiences'!N:N),""))</f>
        <v>0.93819444444444444</v>
      </c>
      <c r="X26" s="20" t="str">
        <f>IF(T26="OVN",_xlfn.XLOOKUP(S26,'OVN Aggregated Audiences'!AJ:AJ,'OVN Aggregated Audiences'!AH:AH),IF(T26="CDT",_xlfn.XLOOKUP(S26,'CDT Aggregated Audiences'!AJ:AJ,'CDT Aggregated Audiences'!AH:AH),""))</f>
        <v>Matchweek 01</v>
      </c>
      <c r="Y26" s="20">
        <f>IF(T26="OVN",_xlfn.XLOOKUP(S26,'OVN Aggregated Audiences'!AJ:AJ,'OVN Aggregated Audiences'!Q:Q),IF(T26="CDT",_xlfn.XLOOKUP(S26,'CDT Aggregated Audiences'!AJ:AJ,'CDT Aggregated Audiences'!Q:Q),""))</f>
        <v>1563.3</v>
      </c>
      <c r="AB26" s="34"/>
      <c r="AC26" s="20"/>
      <c r="AD26" s="20"/>
      <c r="AE26" s="20"/>
      <c r="AF26" s="20"/>
      <c r="AG26" s="20"/>
      <c r="AH26" s="35"/>
      <c r="AI26" s="20"/>
    </row>
    <row r="27" spans="4:35" x14ac:dyDescent="0.35">
      <c r="D27" s="20" t="s">
        <v>311</v>
      </c>
      <c r="E27" t="str">
        <f t="shared" si="0"/>
        <v/>
      </c>
      <c r="F27" t="str">
        <f t="shared" si="1"/>
        <v/>
      </c>
      <c r="G27" s="20">
        <v>26</v>
      </c>
      <c r="H27" s="20" t="str">
        <f t="shared" si="2"/>
        <v/>
      </c>
      <c r="J27" s="20">
        <v>26</v>
      </c>
      <c r="K27" s="20" t="str">
        <f>_xlfn.XLOOKUP(J27,Calendar!K:K,Calendar!J:J,"")</f>
        <v/>
      </c>
      <c r="L27" s="20" t="str">
        <f>IF(K27="OVN",_xlfn.XLOOKUP(J27,'OVN Aggregated Audiences'!AI:AI,'OVN Aggregated Audiences'!C:C),IF(K27="CDT",_xlfn.XLOOKUP(J27,'CDT Aggregated Audiences'!AI:AI,'CDT Aggregated Audiences'!C:C),""))</f>
        <v/>
      </c>
      <c r="M27" s="20" t="str">
        <f>IF(K27="OVN",_xlfn.XLOOKUP(J27,'OVN Aggregated Audiences'!AI:AI,'OVN Aggregated Audiences'!D:D),IF(K27="CDT",_xlfn.XLOOKUP(J27,'CDT Aggregated Audiences'!AI:AI,'CDT Aggregated Audiences'!D:D),""))</f>
        <v/>
      </c>
      <c r="N27" s="20" t="str">
        <f>IF(K27="OVN",_xlfn.XLOOKUP(J27,'OVN Aggregated Audiences'!AI:AI,'OVN Aggregated Audiences'!AH:AH),IF(K27="CDT",_xlfn.XLOOKUP(J27,'CDT Aggregated Audiences'!AI:AI,'CDT Aggregated Audiences'!AH:AH),""))</f>
        <v/>
      </c>
      <c r="O27" s="20" t="str">
        <f>IF(K27="OVN",_xlfn.XLOOKUP(J27,'OVN Aggregated Audiences'!AI:AI,'OVN Aggregated Audiences'!M:M),IF(K27="CDT",_xlfn.XLOOKUP(J27,'CDT Aggregated Audiences'!AI:AI,'CDT Aggregated Audiences'!M:M),""))</f>
        <v/>
      </c>
      <c r="P27" s="20" t="str">
        <f>IF(K27="OVN",_xlfn.XLOOKUP(J27,'OVN Aggregated Audiences'!AI:AI,'OVN Aggregated Audiences'!Q:Q),IF(K27="CDT",_xlfn.XLOOKUP(J27,'CDT Aggregated Audiences'!AI:AI,'CDT Aggregated Audiences'!Q:Q),""))</f>
        <v/>
      </c>
      <c r="S27" s="20">
        <v>26</v>
      </c>
      <c r="T27" s="20" t="str">
        <f t="shared" si="3"/>
        <v>CDT</v>
      </c>
      <c r="U27" s="20" t="str">
        <f>IF(T27="OVN",_xlfn.XLOOKUP(S27,'OVN Aggregated Audiences'!AJ:AJ,'OVN Aggregated Audiences'!K:K),IF(T27="CDT",_xlfn.XLOOKUP(S27,'CDT Aggregated Audiences'!AJ:AJ,'CDT Aggregated Audiences'!K:K),""))</f>
        <v>Match Of The Day Repeat</v>
      </c>
      <c r="V27" s="34">
        <f>IF(T27="OVN",_xlfn.XLOOKUP(S27,'OVN Aggregated Audiences'!AJ:AJ,'OVN Aggregated Audiences'!H:H),IF(T27="CDT",_xlfn.XLOOKUP(S27,'CDT Aggregated Audiences'!AJ:AJ,'CDT Aggregated Audiences'!H:H),""))</f>
        <v>45936</v>
      </c>
      <c r="W27" s="35">
        <f>IF(T27="OVN",_xlfn.XLOOKUP(S27,'OVN Aggregated Audiences'!AJ:AJ,'OVN Aggregated Audiences'!N:N),IF(T27="CDT",_xlfn.XLOOKUP(S27,'CDT Aggregated Audiences'!AJ:AJ,'CDT Aggregated Audiences'!N:N),""))</f>
        <v>0.32291666666666669</v>
      </c>
      <c r="X27" s="20" t="str">
        <f>IF(T27="OVN",_xlfn.XLOOKUP(S27,'OVN Aggregated Audiences'!AJ:AJ,'OVN Aggregated Audiences'!AH:AH),IF(T27="CDT",_xlfn.XLOOKUP(S27,'CDT Aggregated Audiences'!AJ:AJ,'CDT Aggregated Audiences'!AH:AH),""))</f>
        <v>Matchweek 01</v>
      </c>
      <c r="Y27" s="20">
        <f>IF(T27="OVN",_xlfn.XLOOKUP(S27,'OVN Aggregated Audiences'!AJ:AJ,'OVN Aggregated Audiences'!Q:Q),IF(T27="CDT",_xlfn.XLOOKUP(S27,'CDT Aggregated Audiences'!AJ:AJ,'CDT Aggregated Audiences'!Q:Q),""))</f>
        <v>92.4</v>
      </c>
      <c r="AB27" s="34"/>
      <c r="AC27" s="20"/>
      <c r="AD27" s="20"/>
      <c r="AE27" s="20"/>
      <c r="AF27" s="20"/>
      <c r="AG27" s="20"/>
      <c r="AH27" s="35"/>
      <c r="AI27" s="20"/>
    </row>
    <row r="28" spans="4:35" x14ac:dyDescent="0.35">
      <c r="D28" s="20" t="s">
        <v>312</v>
      </c>
      <c r="E28" t="str">
        <f t="shared" si="0"/>
        <v/>
      </c>
      <c r="F28" t="str">
        <f t="shared" si="1"/>
        <v/>
      </c>
      <c r="G28" s="20">
        <v>27</v>
      </c>
      <c r="H28" s="20" t="str">
        <f t="shared" si="2"/>
        <v/>
      </c>
      <c r="J28" s="20">
        <v>27</v>
      </c>
      <c r="K28" s="20" t="str">
        <f>_xlfn.XLOOKUP(J28,Calendar!K:K,Calendar!J:J,"")</f>
        <v/>
      </c>
      <c r="L28" s="20" t="str">
        <f>IF(K28="OVN",_xlfn.XLOOKUP(J28,'OVN Aggregated Audiences'!AI:AI,'OVN Aggregated Audiences'!C:C),IF(K28="CDT",_xlfn.XLOOKUP(J28,'CDT Aggregated Audiences'!AI:AI,'CDT Aggregated Audiences'!C:C),""))</f>
        <v/>
      </c>
      <c r="M28" s="20" t="str">
        <f>IF(K28="OVN",_xlfn.XLOOKUP(J28,'OVN Aggregated Audiences'!AI:AI,'OVN Aggregated Audiences'!D:D),IF(K28="CDT",_xlfn.XLOOKUP(J28,'CDT Aggregated Audiences'!AI:AI,'CDT Aggregated Audiences'!D:D),""))</f>
        <v/>
      </c>
      <c r="N28" s="20" t="str">
        <f>IF(K28="OVN",_xlfn.XLOOKUP(J28,'OVN Aggregated Audiences'!AI:AI,'OVN Aggregated Audiences'!AH:AH),IF(K28="CDT",_xlfn.XLOOKUP(J28,'CDT Aggregated Audiences'!AI:AI,'CDT Aggregated Audiences'!AH:AH),""))</f>
        <v/>
      </c>
      <c r="O28" s="20" t="str">
        <f>IF(K28="OVN",_xlfn.XLOOKUP(J28,'OVN Aggregated Audiences'!AI:AI,'OVN Aggregated Audiences'!M:M),IF(K28="CDT",_xlfn.XLOOKUP(J28,'CDT Aggregated Audiences'!AI:AI,'CDT Aggregated Audiences'!M:M),""))</f>
        <v/>
      </c>
      <c r="P28" s="20" t="str">
        <f>IF(K28="OVN",_xlfn.XLOOKUP(J28,'OVN Aggregated Audiences'!AI:AI,'OVN Aggregated Audiences'!Q:Q),IF(K28="CDT",_xlfn.XLOOKUP(J28,'CDT Aggregated Audiences'!AI:AI,'CDT Aggregated Audiences'!Q:Q),""))</f>
        <v/>
      </c>
      <c r="S28" s="20">
        <v>27</v>
      </c>
      <c r="T28" s="20" t="str">
        <f t="shared" si="3"/>
        <v>CDT</v>
      </c>
      <c r="U28" s="20" t="str">
        <f>IF(T28="OVN",_xlfn.XLOOKUP(S28,'OVN Aggregated Audiences'!AJ:AJ,'OVN Aggregated Audiences'!K:K),IF(T28="CDT",_xlfn.XLOOKUP(S28,'CDT Aggregated Audiences'!AJ:AJ,'CDT Aggregated Audiences'!K:K),""))</f>
        <v>Match Of The Day</v>
      </c>
      <c r="V28" s="34">
        <f>IF(T28="OVN",_xlfn.XLOOKUP(S28,'OVN Aggregated Audiences'!AJ:AJ,'OVN Aggregated Audiences'!H:H),IF(T28="CDT",_xlfn.XLOOKUP(S28,'CDT Aggregated Audiences'!AJ:AJ,'CDT Aggregated Audiences'!H:H),""))</f>
        <v>45948</v>
      </c>
      <c r="W28" s="35">
        <f>IF(T28="OVN",_xlfn.XLOOKUP(S28,'OVN Aggregated Audiences'!AJ:AJ,'OVN Aggregated Audiences'!N:N),IF(T28="CDT",_xlfn.XLOOKUP(S28,'CDT Aggregated Audiences'!AJ:AJ,'CDT Aggregated Audiences'!N:N),""))</f>
        <v>0.9375</v>
      </c>
      <c r="X28" s="20" t="str">
        <f>IF(T28="OVN",_xlfn.XLOOKUP(S28,'OVN Aggregated Audiences'!AJ:AJ,'OVN Aggregated Audiences'!AH:AH),IF(T28="CDT",_xlfn.XLOOKUP(S28,'CDT Aggregated Audiences'!AJ:AJ,'CDT Aggregated Audiences'!AH:AH),""))</f>
        <v>Matchweek 01</v>
      </c>
      <c r="Y28" s="20">
        <f>IF(T28="OVN",_xlfn.XLOOKUP(S28,'OVN Aggregated Audiences'!AJ:AJ,'OVN Aggregated Audiences'!Q:Q),IF(T28="CDT",_xlfn.XLOOKUP(S28,'CDT Aggregated Audiences'!AJ:AJ,'CDT Aggregated Audiences'!Q:Q),""))</f>
        <v>2313.3000000000002</v>
      </c>
      <c r="AB28" s="34"/>
      <c r="AC28" s="20"/>
      <c r="AD28" s="20"/>
      <c r="AE28" s="20"/>
      <c r="AF28" s="20"/>
      <c r="AG28" s="20"/>
      <c r="AH28" s="35"/>
      <c r="AI28" s="20"/>
    </row>
    <row r="29" spans="4:35" x14ac:dyDescent="0.35">
      <c r="D29" s="20" t="s">
        <v>313</v>
      </c>
      <c r="E29" t="str">
        <f t="shared" si="0"/>
        <v/>
      </c>
      <c r="F29" t="str">
        <f t="shared" si="1"/>
        <v/>
      </c>
      <c r="G29" s="20">
        <v>28</v>
      </c>
      <c r="H29" s="20" t="str">
        <f t="shared" si="2"/>
        <v/>
      </c>
      <c r="J29" s="20">
        <v>28</v>
      </c>
      <c r="K29" s="20" t="str">
        <f>_xlfn.XLOOKUP(J29,Calendar!K:K,Calendar!J:J,"")</f>
        <v/>
      </c>
      <c r="L29" s="20" t="str">
        <f>IF(K29="OVN",_xlfn.XLOOKUP(J29,'OVN Aggregated Audiences'!AI:AI,'OVN Aggregated Audiences'!C:C),IF(K29="CDT",_xlfn.XLOOKUP(J29,'CDT Aggregated Audiences'!AI:AI,'CDT Aggregated Audiences'!C:C),""))</f>
        <v/>
      </c>
      <c r="M29" s="20" t="str">
        <f>IF(K29="OVN",_xlfn.XLOOKUP(J29,'OVN Aggregated Audiences'!AI:AI,'OVN Aggregated Audiences'!D:D),IF(K29="CDT",_xlfn.XLOOKUP(J29,'CDT Aggregated Audiences'!AI:AI,'CDT Aggregated Audiences'!D:D),""))</f>
        <v/>
      </c>
      <c r="N29" s="20" t="str">
        <f>IF(K29="OVN",_xlfn.XLOOKUP(J29,'OVN Aggregated Audiences'!AI:AI,'OVN Aggregated Audiences'!AH:AH),IF(K29="CDT",_xlfn.XLOOKUP(J29,'CDT Aggregated Audiences'!AI:AI,'CDT Aggregated Audiences'!AH:AH),""))</f>
        <v/>
      </c>
      <c r="O29" s="20" t="str">
        <f>IF(K29="OVN",_xlfn.XLOOKUP(J29,'OVN Aggregated Audiences'!AI:AI,'OVN Aggregated Audiences'!M:M),IF(K29="CDT",_xlfn.XLOOKUP(J29,'CDT Aggregated Audiences'!AI:AI,'CDT Aggregated Audiences'!M:M),""))</f>
        <v/>
      </c>
      <c r="P29" s="20" t="str">
        <f>IF(K29="OVN",_xlfn.XLOOKUP(J29,'OVN Aggregated Audiences'!AI:AI,'OVN Aggregated Audiences'!Q:Q),IF(K29="CDT",_xlfn.XLOOKUP(J29,'CDT Aggregated Audiences'!AI:AI,'CDT Aggregated Audiences'!Q:Q),""))</f>
        <v/>
      </c>
      <c r="S29" s="20">
        <v>28</v>
      </c>
      <c r="T29" s="20" t="str">
        <f t="shared" si="3"/>
        <v>CDT</v>
      </c>
      <c r="U29" s="20" t="str">
        <f>IF(T29="OVN",_xlfn.XLOOKUP(S29,'OVN Aggregated Audiences'!AJ:AJ,'OVN Aggregated Audiences'!K:K),IF(T29="CDT",_xlfn.XLOOKUP(S29,'CDT Aggregated Audiences'!AJ:AJ,'CDT Aggregated Audiences'!K:K),""))</f>
        <v>Match Of The Day Repeat</v>
      </c>
      <c r="V29" s="34">
        <f>IF(T29="OVN",_xlfn.XLOOKUP(S29,'OVN Aggregated Audiences'!AJ:AJ,'OVN Aggregated Audiences'!H:H),IF(T29="CDT",_xlfn.XLOOKUP(S29,'CDT Aggregated Audiences'!AJ:AJ,'CDT Aggregated Audiences'!H:H),""))</f>
        <v>45949</v>
      </c>
      <c r="W29" s="35">
        <f>IF(T29="OVN",_xlfn.XLOOKUP(S29,'OVN Aggregated Audiences'!AJ:AJ,'OVN Aggregated Audiences'!N:N),IF(T29="CDT",_xlfn.XLOOKUP(S29,'CDT Aggregated Audiences'!AJ:AJ,'CDT Aggregated Audiences'!N:N),""))</f>
        <v>0.31597222222222221</v>
      </c>
      <c r="X29" s="20" t="str">
        <f>IF(T29="OVN",_xlfn.XLOOKUP(S29,'OVN Aggregated Audiences'!AJ:AJ,'OVN Aggregated Audiences'!AH:AH),IF(T29="CDT",_xlfn.XLOOKUP(S29,'CDT Aggregated Audiences'!AJ:AJ,'CDT Aggregated Audiences'!AH:AH),""))</f>
        <v>Matchweek 01</v>
      </c>
      <c r="Y29" s="20">
        <f>IF(T29="OVN",_xlfn.XLOOKUP(S29,'OVN Aggregated Audiences'!AJ:AJ,'OVN Aggregated Audiences'!Q:Q),IF(T29="CDT",_xlfn.XLOOKUP(S29,'CDT Aggregated Audiences'!AJ:AJ,'CDT Aggregated Audiences'!Q:Q),""))</f>
        <v>639.1</v>
      </c>
      <c r="AB29" s="34"/>
      <c r="AC29" s="20"/>
      <c r="AD29" s="20"/>
      <c r="AE29" s="20"/>
      <c r="AF29" s="20"/>
      <c r="AG29" s="20"/>
      <c r="AH29" s="35"/>
      <c r="AI29" s="20"/>
    </row>
    <row r="30" spans="4:35" x14ac:dyDescent="0.35">
      <c r="D30" s="20" t="s">
        <v>314</v>
      </c>
      <c r="E30" t="str">
        <f t="shared" si="0"/>
        <v/>
      </c>
      <c r="F30" t="str">
        <f t="shared" si="1"/>
        <v/>
      </c>
      <c r="G30" s="20">
        <v>29</v>
      </c>
      <c r="H30" s="20" t="str">
        <f t="shared" si="2"/>
        <v/>
      </c>
      <c r="J30" s="20">
        <v>29</v>
      </c>
      <c r="K30" s="20" t="str">
        <f>_xlfn.XLOOKUP(J30,Calendar!K:K,Calendar!J:J,"")</f>
        <v/>
      </c>
      <c r="L30" s="20" t="str">
        <f>IF(K30="OVN",_xlfn.XLOOKUP(J30,'OVN Aggregated Audiences'!AI:AI,'OVN Aggregated Audiences'!C:C),IF(K30="CDT",_xlfn.XLOOKUP(J30,'CDT Aggregated Audiences'!AI:AI,'CDT Aggregated Audiences'!C:C),""))</f>
        <v/>
      </c>
      <c r="M30" s="20" t="str">
        <f>IF(K30="OVN",_xlfn.XLOOKUP(J30,'OVN Aggregated Audiences'!AI:AI,'OVN Aggregated Audiences'!D:D),IF(K30="CDT",_xlfn.XLOOKUP(J30,'CDT Aggregated Audiences'!AI:AI,'CDT Aggregated Audiences'!D:D),""))</f>
        <v/>
      </c>
      <c r="N30" s="20" t="str">
        <f>IF(K30="OVN",_xlfn.XLOOKUP(J30,'OVN Aggregated Audiences'!AI:AI,'OVN Aggregated Audiences'!AH:AH),IF(K30="CDT",_xlfn.XLOOKUP(J30,'CDT Aggregated Audiences'!AI:AI,'CDT Aggregated Audiences'!AH:AH),""))</f>
        <v/>
      </c>
      <c r="O30" s="20" t="str">
        <f>IF(K30="OVN",_xlfn.XLOOKUP(J30,'OVN Aggregated Audiences'!AI:AI,'OVN Aggregated Audiences'!M:M),IF(K30="CDT",_xlfn.XLOOKUP(J30,'CDT Aggregated Audiences'!AI:AI,'CDT Aggregated Audiences'!M:M),""))</f>
        <v/>
      </c>
      <c r="P30" s="20" t="str">
        <f>IF(K30="OVN",_xlfn.XLOOKUP(J30,'OVN Aggregated Audiences'!AI:AI,'OVN Aggregated Audiences'!Q:Q),IF(K30="CDT",_xlfn.XLOOKUP(J30,'CDT Aggregated Audiences'!AI:AI,'CDT Aggregated Audiences'!Q:Q),""))</f>
        <v/>
      </c>
      <c r="S30" s="20">
        <v>29</v>
      </c>
      <c r="T30" s="20" t="str">
        <f t="shared" si="3"/>
        <v>CDT</v>
      </c>
      <c r="U30" s="20" t="str">
        <f>IF(T30="OVN",_xlfn.XLOOKUP(S30,'OVN Aggregated Audiences'!AJ:AJ,'OVN Aggregated Audiences'!K:K),IF(T30="CDT",_xlfn.XLOOKUP(S30,'CDT Aggregated Audiences'!AJ:AJ,'CDT Aggregated Audiences'!K:K),""))</f>
        <v>Match Of The Day</v>
      </c>
      <c r="V30" s="34">
        <f>IF(T30="OVN",_xlfn.XLOOKUP(S30,'OVN Aggregated Audiences'!AJ:AJ,'OVN Aggregated Audiences'!H:H),IF(T30="CDT",_xlfn.XLOOKUP(S30,'CDT Aggregated Audiences'!AJ:AJ,'CDT Aggregated Audiences'!H:H),""))</f>
        <v>45949</v>
      </c>
      <c r="W30" s="35">
        <f>IF(T30="OVN",_xlfn.XLOOKUP(S30,'OVN Aggregated Audiences'!AJ:AJ,'OVN Aggregated Audiences'!N:N),IF(T30="CDT",_xlfn.XLOOKUP(S30,'CDT Aggregated Audiences'!AJ:AJ,'CDT Aggregated Audiences'!N:N),""))</f>
        <v>0.93888888888888888</v>
      </c>
      <c r="X30" s="20" t="str">
        <f>IF(T30="OVN",_xlfn.XLOOKUP(S30,'OVN Aggregated Audiences'!AJ:AJ,'OVN Aggregated Audiences'!AH:AH),IF(T30="CDT",_xlfn.XLOOKUP(S30,'CDT Aggregated Audiences'!AJ:AJ,'CDT Aggregated Audiences'!AH:AH),""))</f>
        <v>Matchweek 01</v>
      </c>
      <c r="Y30" s="20">
        <f>IF(T30="OVN",_xlfn.XLOOKUP(S30,'OVN Aggregated Audiences'!AJ:AJ,'OVN Aggregated Audiences'!Q:Q),IF(T30="CDT",_xlfn.XLOOKUP(S30,'CDT Aggregated Audiences'!AJ:AJ,'CDT Aggregated Audiences'!Q:Q),""))</f>
        <v>1867.6</v>
      </c>
      <c r="AB30" s="34"/>
      <c r="AC30" s="20"/>
      <c r="AD30" s="20"/>
      <c r="AE30" s="20"/>
      <c r="AF30" s="20"/>
      <c r="AG30" s="20"/>
      <c r="AH30" s="35"/>
      <c r="AI30" s="20"/>
    </row>
    <row r="31" spans="4:35" x14ac:dyDescent="0.35">
      <c r="D31" s="20" t="s">
        <v>315</v>
      </c>
      <c r="E31" t="str">
        <f t="shared" si="0"/>
        <v/>
      </c>
      <c r="F31" t="str">
        <f t="shared" si="1"/>
        <v/>
      </c>
      <c r="G31" s="20">
        <v>30</v>
      </c>
      <c r="H31" s="20" t="str">
        <f t="shared" si="2"/>
        <v/>
      </c>
      <c r="J31" s="20">
        <v>30</v>
      </c>
      <c r="K31" s="20" t="str">
        <f>_xlfn.XLOOKUP(J31,Calendar!K:K,Calendar!J:J,"")</f>
        <v/>
      </c>
      <c r="L31" s="20" t="str">
        <f>IF(K31="OVN",_xlfn.XLOOKUP(J31,'OVN Aggregated Audiences'!AI:AI,'OVN Aggregated Audiences'!C:C),IF(K31="CDT",_xlfn.XLOOKUP(J31,'CDT Aggregated Audiences'!AI:AI,'CDT Aggregated Audiences'!C:C),""))</f>
        <v/>
      </c>
      <c r="M31" s="20" t="str">
        <f>IF(K31="OVN",_xlfn.XLOOKUP(J31,'OVN Aggregated Audiences'!AI:AI,'OVN Aggregated Audiences'!D:D),IF(K31="CDT",_xlfn.XLOOKUP(J31,'CDT Aggregated Audiences'!AI:AI,'CDT Aggregated Audiences'!D:D),""))</f>
        <v/>
      </c>
      <c r="N31" s="20" t="str">
        <f>IF(K31="OVN",_xlfn.XLOOKUP(J31,'OVN Aggregated Audiences'!AI:AI,'OVN Aggregated Audiences'!AH:AH),IF(K31="CDT",_xlfn.XLOOKUP(J31,'CDT Aggregated Audiences'!AI:AI,'CDT Aggregated Audiences'!AH:AH),""))</f>
        <v/>
      </c>
      <c r="O31" s="20" t="str">
        <f>IF(K31="OVN",_xlfn.XLOOKUP(J31,'OVN Aggregated Audiences'!AI:AI,'OVN Aggregated Audiences'!M:M),IF(K31="CDT",_xlfn.XLOOKUP(J31,'CDT Aggregated Audiences'!AI:AI,'CDT Aggregated Audiences'!M:M),""))</f>
        <v/>
      </c>
      <c r="P31" s="20" t="str">
        <f>IF(K31="OVN",_xlfn.XLOOKUP(J31,'OVN Aggregated Audiences'!AI:AI,'OVN Aggregated Audiences'!Q:Q),IF(K31="CDT",_xlfn.XLOOKUP(J31,'CDT Aggregated Audiences'!AI:AI,'CDT Aggregated Audiences'!Q:Q),""))</f>
        <v/>
      </c>
      <c r="S31" s="20">
        <v>30</v>
      </c>
      <c r="T31" s="20" t="str">
        <f t="shared" si="3"/>
        <v>CDT</v>
      </c>
      <c r="U31" s="20" t="str">
        <f>IF(T31="OVN",_xlfn.XLOOKUP(S31,'OVN Aggregated Audiences'!AJ:AJ,'OVN Aggregated Audiences'!K:K),IF(T31="CDT",_xlfn.XLOOKUP(S31,'CDT Aggregated Audiences'!AJ:AJ,'CDT Aggregated Audiences'!K:K),""))</f>
        <v>Match Of The Day Repeat</v>
      </c>
      <c r="V31" s="34">
        <f>IF(T31="OVN",_xlfn.XLOOKUP(S31,'OVN Aggregated Audiences'!AJ:AJ,'OVN Aggregated Audiences'!H:H),IF(T31="CDT",_xlfn.XLOOKUP(S31,'CDT Aggregated Audiences'!AJ:AJ,'CDT Aggregated Audiences'!H:H),""))</f>
        <v>45950</v>
      </c>
      <c r="W31" s="35">
        <f>IF(T31="OVN",_xlfn.XLOOKUP(S31,'OVN Aggregated Audiences'!AJ:AJ,'OVN Aggregated Audiences'!N:N),IF(T31="CDT",_xlfn.XLOOKUP(S31,'CDT Aggregated Audiences'!AJ:AJ,'CDT Aggregated Audiences'!N:N),""))</f>
        <v>0.33958333333333335</v>
      </c>
      <c r="X31" s="20" t="str">
        <f>IF(T31="OVN",_xlfn.XLOOKUP(S31,'OVN Aggregated Audiences'!AJ:AJ,'OVN Aggregated Audiences'!AH:AH),IF(T31="CDT",_xlfn.XLOOKUP(S31,'CDT Aggregated Audiences'!AJ:AJ,'CDT Aggregated Audiences'!AH:AH),""))</f>
        <v>Matchweek 01</v>
      </c>
      <c r="Y31" s="20">
        <f>IF(T31="OVN",_xlfn.XLOOKUP(S31,'OVN Aggregated Audiences'!AJ:AJ,'OVN Aggregated Audiences'!Q:Q),IF(T31="CDT",_xlfn.XLOOKUP(S31,'CDT Aggregated Audiences'!AJ:AJ,'CDT Aggregated Audiences'!Q:Q),""))</f>
        <v>54.3</v>
      </c>
      <c r="AB31" s="34"/>
      <c r="AC31" s="20"/>
      <c r="AD31" s="20"/>
      <c r="AE31" s="20"/>
      <c r="AF31" s="20"/>
      <c r="AG31" s="20"/>
      <c r="AH31" s="35"/>
      <c r="AI31" s="20"/>
    </row>
    <row r="32" spans="4:35" x14ac:dyDescent="0.35">
      <c r="D32" s="20" t="s">
        <v>316</v>
      </c>
      <c r="E32" t="str">
        <f t="shared" si="0"/>
        <v/>
      </c>
      <c r="F32" t="str">
        <f t="shared" si="1"/>
        <v/>
      </c>
      <c r="G32" s="20">
        <v>31</v>
      </c>
      <c r="H32" s="20" t="str">
        <f t="shared" si="2"/>
        <v/>
      </c>
      <c r="J32" s="20">
        <v>31</v>
      </c>
      <c r="K32" s="20" t="str">
        <f>_xlfn.XLOOKUP(J32,Calendar!K:K,Calendar!J:J,"")</f>
        <v/>
      </c>
      <c r="L32" s="20" t="str">
        <f>IF(K32="OVN",_xlfn.XLOOKUP(J32,'OVN Aggregated Audiences'!AI:AI,'OVN Aggregated Audiences'!C:C),IF(K32="CDT",_xlfn.XLOOKUP(J32,'CDT Aggregated Audiences'!AI:AI,'CDT Aggregated Audiences'!C:C),""))</f>
        <v/>
      </c>
      <c r="M32" s="20" t="str">
        <f>IF(K32="OVN",_xlfn.XLOOKUP(J32,'OVN Aggregated Audiences'!AI:AI,'OVN Aggregated Audiences'!D:D),IF(K32="CDT",_xlfn.XLOOKUP(J32,'CDT Aggregated Audiences'!AI:AI,'CDT Aggregated Audiences'!D:D),""))</f>
        <v/>
      </c>
      <c r="N32" s="20" t="str">
        <f>IF(K32="OVN",_xlfn.XLOOKUP(J32,'OVN Aggregated Audiences'!AI:AI,'OVN Aggregated Audiences'!AH:AH),IF(K32="CDT",_xlfn.XLOOKUP(J32,'CDT Aggregated Audiences'!AI:AI,'CDT Aggregated Audiences'!AH:AH),""))</f>
        <v/>
      </c>
      <c r="O32" s="20" t="str">
        <f>IF(K32="OVN",_xlfn.XLOOKUP(J32,'OVN Aggregated Audiences'!AI:AI,'OVN Aggregated Audiences'!M:M),IF(K32="CDT",_xlfn.XLOOKUP(J32,'CDT Aggregated Audiences'!AI:AI,'CDT Aggregated Audiences'!M:M),""))</f>
        <v/>
      </c>
      <c r="P32" s="20" t="str">
        <f>IF(K32="OVN",_xlfn.XLOOKUP(J32,'OVN Aggregated Audiences'!AI:AI,'OVN Aggregated Audiences'!Q:Q),IF(K32="CDT",_xlfn.XLOOKUP(J32,'CDT Aggregated Audiences'!AI:AI,'CDT Aggregated Audiences'!Q:Q),""))</f>
        <v/>
      </c>
      <c r="S32" s="20">
        <v>31</v>
      </c>
      <c r="T32" s="20" t="str">
        <f t="shared" si="3"/>
        <v>CDT</v>
      </c>
      <c r="U32" s="20" t="str">
        <f>IF(T32="OVN",_xlfn.XLOOKUP(S32,'OVN Aggregated Audiences'!AJ:AJ,'OVN Aggregated Audiences'!K:K),IF(T32="CDT",_xlfn.XLOOKUP(S32,'CDT Aggregated Audiences'!AJ:AJ,'CDT Aggregated Audiences'!K:K),""))</f>
        <v>Match Of The Day</v>
      </c>
      <c r="V32" s="34">
        <f>IF(T32="OVN",_xlfn.XLOOKUP(S32,'OVN Aggregated Audiences'!AJ:AJ,'OVN Aggregated Audiences'!H:H),IF(T32="CDT",_xlfn.XLOOKUP(S32,'CDT Aggregated Audiences'!AJ:AJ,'CDT Aggregated Audiences'!H:H),""))</f>
        <v>45955</v>
      </c>
      <c r="W32" s="35">
        <f>IF(T32="OVN",_xlfn.XLOOKUP(S32,'OVN Aggregated Audiences'!AJ:AJ,'OVN Aggregated Audiences'!N:N),IF(T32="CDT",_xlfn.XLOOKUP(S32,'CDT Aggregated Audiences'!AJ:AJ,'CDT Aggregated Audiences'!N:N),""))</f>
        <v>0.93402777777777779</v>
      </c>
      <c r="X32" s="20" t="str">
        <f>IF(T32="OVN",_xlfn.XLOOKUP(S32,'OVN Aggregated Audiences'!AJ:AJ,'OVN Aggregated Audiences'!AH:AH),IF(T32="CDT",_xlfn.XLOOKUP(S32,'CDT Aggregated Audiences'!AJ:AJ,'CDT Aggregated Audiences'!AH:AH),""))</f>
        <v>Matchweek 01</v>
      </c>
      <c r="Y32" s="20">
        <f>IF(T32="OVN",_xlfn.XLOOKUP(S32,'OVN Aggregated Audiences'!AJ:AJ,'OVN Aggregated Audiences'!Q:Q),IF(T32="CDT",_xlfn.XLOOKUP(S32,'CDT Aggregated Audiences'!AJ:AJ,'CDT Aggregated Audiences'!Q:Q),""))</f>
        <v>2586.9</v>
      </c>
      <c r="AB32" s="34"/>
      <c r="AC32" s="20"/>
      <c r="AD32" s="20"/>
      <c r="AE32" s="20"/>
      <c r="AF32" s="20"/>
      <c r="AG32" s="20"/>
      <c r="AH32" s="35"/>
      <c r="AI32" s="20"/>
    </row>
    <row r="33" spans="4:25" x14ac:dyDescent="0.35">
      <c r="D33" s="20" t="s">
        <v>317</v>
      </c>
      <c r="E33" t="str">
        <f t="shared" si="0"/>
        <v/>
      </c>
      <c r="F33" t="str">
        <f t="shared" si="1"/>
        <v/>
      </c>
      <c r="G33" s="20">
        <v>32</v>
      </c>
      <c r="H33" s="20" t="str">
        <f t="shared" si="2"/>
        <v/>
      </c>
      <c r="J33" s="20">
        <v>32</v>
      </c>
      <c r="K33" s="20" t="str">
        <f>_xlfn.XLOOKUP(J33,Calendar!K:K,Calendar!J:J,"")</f>
        <v/>
      </c>
      <c r="L33" s="20" t="str">
        <f>IF(K33="OVN",_xlfn.XLOOKUP(J33,'OVN Aggregated Audiences'!AI:AI,'OVN Aggregated Audiences'!C:C),IF(K33="CDT",_xlfn.XLOOKUP(J33,'CDT Aggregated Audiences'!AI:AI,'CDT Aggregated Audiences'!C:C),""))</f>
        <v/>
      </c>
      <c r="M33" s="20" t="str">
        <f>IF(K33="OVN",_xlfn.XLOOKUP(J33,'OVN Aggregated Audiences'!AI:AI,'OVN Aggregated Audiences'!D:D),IF(K33="CDT",_xlfn.XLOOKUP(J33,'CDT Aggregated Audiences'!AI:AI,'CDT Aggregated Audiences'!D:D),""))</f>
        <v/>
      </c>
      <c r="N33" s="20" t="str">
        <f>IF(K33="OVN",_xlfn.XLOOKUP(J33,'OVN Aggregated Audiences'!AI:AI,'OVN Aggregated Audiences'!AH:AH),IF(K33="CDT",_xlfn.XLOOKUP(J33,'CDT Aggregated Audiences'!AI:AI,'CDT Aggregated Audiences'!AH:AH),""))</f>
        <v/>
      </c>
      <c r="O33" s="20" t="str">
        <f>IF(K33="OVN",_xlfn.XLOOKUP(J33,'OVN Aggregated Audiences'!AI:AI,'OVN Aggregated Audiences'!M:M),IF(K33="CDT",_xlfn.XLOOKUP(J33,'CDT Aggregated Audiences'!AI:AI,'CDT Aggregated Audiences'!M:M),""))</f>
        <v/>
      </c>
      <c r="P33" s="20" t="str">
        <f>IF(K33="OVN",_xlfn.XLOOKUP(J33,'OVN Aggregated Audiences'!AI:AI,'OVN Aggregated Audiences'!Q:Q),IF(K33="CDT",_xlfn.XLOOKUP(J33,'CDT Aggregated Audiences'!AI:AI,'CDT Aggregated Audiences'!Q:Q),""))</f>
        <v/>
      </c>
      <c r="S33" s="20">
        <v>32</v>
      </c>
      <c r="T33" s="20" t="str">
        <f t="shared" si="3"/>
        <v>CDT</v>
      </c>
      <c r="U33" s="20" t="str">
        <f>IF(T33="OVN",_xlfn.XLOOKUP(S33,'OVN Aggregated Audiences'!AJ:AJ,'OVN Aggregated Audiences'!K:K),IF(T33="CDT",_xlfn.XLOOKUP(S33,'CDT Aggregated Audiences'!AJ:AJ,'CDT Aggregated Audiences'!K:K),""))</f>
        <v>Match Of The Day Repeat</v>
      </c>
      <c r="V33" s="34">
        <f>IF(T33="OVN",_xlfn.XLOOKUP(S33,'OVN Aggregated Audiences'!AJ:AJ,'OVN Aggregated Audiences'!H:H),IF(T33="CDT",_xlfn.XLOOKUP(S33,'CDT Aggregated Audiences'!AJ:AJ,'CDT Aggregated Audiences'!H:H),""))</f>
        <v>45956</v>
      </c>
      <c r="W33" s="35">
        <f>IF(T33="OVN",_xlfn.XLOOKUP(S33,'OVN Aggregated Audiences'!AJ:AJ,'OVN Aggregated Audiences'!N:N),IF(T33="CDT",_xlfn.XLOOKUP(S33,'CDT Aggregated Audiences'!AJ:AJ,'CDT Aggregated Audiences'!N:N),""))</f>
        <v>0.3263888888888889</v>
      </c>
      <c r="X33" s="20" t="str">
        <f>IF(T33="OVN",_xlfn.XLOOKUP(S33,'OVN Aggregated Audiences'!AJ:AJ,'OVN Aggregated Audiences'!AH:AH),IF(T33="CDT",_xlfn.XLOOKUP(S33,'CDT Aggregated Audiences'!AJ:AJ,'CDT Aggregated Audiences'!AH:AH),""))</f>
        <v>Matchweek 01</v>
      </c>
      <c r="Y33" s="20">
        <f>IF(T33="OVN",_xlfn.XLOOKUP(S33,'OVN Aggregated Audiences'!AJ:AJ,'OVN Aggregated Audiences'!Q:Q),IF(T33="CDT",_xlfn.XLOOKUP(S33,'CDT Aggregated Audiences'!AJ:AJ,'CDT Aggregated Audiences'!Q:Q),""))</f>
        <v>862.3</v>
      </c>
    </row>
    <row r="34" spans="4:25" x14ac:dyDescent="0.35">
      <c r="D34" s="20" t="s">
        <v>318</v>
      </c>
      <c r="E34" t="str">
        <f t="shared" si="0"/>
        <v/>
      </c>
      <c r="F34" t="str">
        <f t="shared" si="1"/>
        <v/>
      </c>
      <c r="G34" s="20">
        <v>33</v>
      </c>
      <c r="H34" s="20" t="str">
        <f t="shared" si="2"/>
        <v/>
      </c>
      <c r="J34" s="20">
        <v>33</v>
      </c>
      <c r="K34" s="20" t="str">
        <f>_xlfn.XLOOKUP(J34,Calendar!K:K,Calendar!J:J,"")</f>
        <v/>
      </c>
      <c r="L34" s="20" t="str">
        <f>IF(K34="OVN",_xlfn.XLOOKUP(J34,'OVN Aggregated Audiences'!AI:AI,'OVN Aggregated Audiences'!C:C),IF(K34="CDT",_xlfn.XLOOKUP(J34,'CDT Aggregated Audiences'!AI:AI,'CDT Aggregated Audiences'!C:C),""))</f>
        <v/>
      </c>
      <c r="M34" s="20" t="str">
        <f>IF(K34="OVN",_xlfn.XLOOKUP(J34,'OVN Aggregated Audiences'!AI:AI,'OVN Aggregated Audiences'!D:D),IF(K34="CDT",_xlfn.XLOOKUP(J34,'CDT Aggregated Audiences'!AI:AI,'CDT Aggregated Audiences'!D:D),""))</f>
        <v/>
      </c>
      <c r="N34" s="20" t="str">
        <f>IF(K34="OVN",_xlfn.XLOOKUP(J34,'OVN Aggregated Audiences'!AI:AI,'OVN Aggregated Audiences'!AH:AH),IF(K34="CDT",_xlfn.XLOOKUP(J34,'CDT Aggregated Audiences'!AI:AI,'CDT Aggregated Audiences'!AH:AH),""))</f>
        <v/>
      </c>
      <c r="O34" s="20" t="str">
        <f>IF(K34="OVN",_xlfn.XLOOKUP(J34,'OVN Aggregated Audiences'!AI:AI,'OVN Aggregated Audiences'!M:M),IF(K34="CDT",_xlfn.XLOOKUP(J34,'CDT Aggregated Audiences'!AI:AI,'CDT Aggregated Audiences'!M:M),""))</f>
        <v/>
      </c>
      <c r="P34" s="20" t="str">
        <f>IF(K34="OVN",_xlfn.XLOOKUP(J34,'OVN Aggregated Audiences'!AI:AI,'OVN Aggregated Audiences'!Q:Q),IF(K34="CDT",_xlfn.XLOOKUP(J34,'CDT Aggregated Audiences'!AI:AI,'CDT Aggregated Audiences'!Q:Q),""))</f>
        <v/>
      </c>
      <c r="S34" s="20">
        <v>33</v>
      </c>
      <c r="T34" s="20" t="str">
        <f t="shared" si="3"/>
        <v>CDT</v>
      </c>
      <c r="U34" s="20" t="str">
        <f>IF(T34="OVN",_xlfn.XLOOKUP(S34,'OVN Aggregated Audiences'!AJ:AJ,'OVN Aggregated Audiences'!K:K),IF(T34="CDT",_xlfn.XLOOKUP(S34,'CDT Aggregated Audiences'!AJ:AJ,'CDT Aggregated Audiences'!K:K),""))</f>
        <v>Match Of The Day</v>
      </c>
      <c r="V34" s="34">
        <f>IF(T34="OVN",_xlfn.XLOOKUP(S34,'OVN Aggregated Audiences'!AJ:AJ,'OVN Aggregated Audiences'!H:H),IF(T34="CDT",_xlfn.XLOOKUP(S34,'CDT Aggregated Audiences'!AJ:AJ,'CDT Aggregated Audiences'!H:H),""))</f>
        <v>45956</v>
      </c>
      <c r="W34" s="35">
        <f>IF(T34="OVN",_xlfn.XLOOKUP(S34,'OVN Aggregated Audiences'!AJ:AJ,'OVN Aggregated Audiences'!N:N),IF(T34="CDT",_xlfn.XLOOKUP(S34,'CDT Aggregated Audiences'!AJ:AJ,'CDT Aggregated Audiences'!N:N),""))</f>
        <v>0.9375</v>
      </c>
      <c r="X34" s="20" t="str">
        <f>IF(T34="OVN",_xlfn.XLOOKUP(S34,'OVN Aggregated Audiences'!AJ:AJ,'OVN Aggregated Audiences'!AH:AH),IF(T34="CDT",_xlfn.XLOOKUP(S34,'CDT Aggregated Audiences'!AJ:AJ,'CDT Aggregated Audiences'!AH:AH),""))</f>
        <v>Matchweek 01</v>
      </c>
      <c r="Y34" s="20">
        <f>IF(T34="OVN",_xlfn.XLOOKUP(S34,'OVN Aggregated Audiences'!AJ:AJ,'OVN Aggregated Audiences'!Q:Q),IF(T34="CDT",_xlfn.XLOOKUP(S34,'CDT Aggregated Audiences'!AJ:AJ,'CDT Aggregated Audiences'!Q:Q),""))</f>
        <v>1570</v>
      </c>
    </row>
    <row r="35" spans="4:25" x14ac:dyDescent="0.35">
      <c r="D35" s="20" t="s">
        <v>319</v>
      </c>
      <c r="E35" t="str">
        <f t="shared" si="0"/>
        <v/>
      </c>
      <c r="F35" t="str">
        <f t="shared" si="1"/>
        <v/>
      </c>
      <c r="G35" s="20">
        <v>34</v>
      </c>
      <c r="H35" s="20" t="str">
        <f t="shared" si="2"/>
        <v/>
      </c>
      <c r="J35" s="20">
        <v>34</v>
      </c>
      <c r="K35" s="20" t="str">
        <f>_xlfn.XLOOKUP(J35,Calendar!K:K,Calendar!J:J,"")</f>
        <v/>
      </c>
      <c r="L35" s="20" t="str">
        <f>IF(K35="OVN",_xlfn.XLOOKUP(J35,'OVN Aggregated Audiences'!AI:AI,'OVN Aggregated Audiences'!C:C),IF(K35="CDT",_xlfn.XLOOKUP(J35,'CDT Aggregated Audiences'!AI:AI,'CDT Aggregated Audiences'!C:C),""))</f>
        <v/>
      </c>
      <c r="M35" s="20" t="str">
        <f>IF(K35="OVN",_xlfn.XLOOKUP(J35,'OVN Aggregated Audiences'!AI:AI,'OVN Aggregated Audiences'!D:D),IF(K35="CDT",_xlfn.XLOOKUP(J35,'CDT Aggregated Audiences'!AI:AI,'CDT Aggregated Audiences'!D:D),""))</f>
        <v/>
      </c>
      <c r="N35" s="20" t="str">
        <f>IF(K35="OVN",_xlfn.XLOOKUP(J35,'OVN Aggregated Audiences'!AI:AI,'OVN Aggregated Audiences'!AH:AH),IF(K35="CDT",_xlfn.XLOOKUP(J35,'CDT Aggregated Audiences'!AI:AI,'CDT Aggregated Audiences'!AH:AH),""))</f>
        <v/>
      </c>
      <c r="O35" s="20" t="str">
        <f>IF(K35="OVN",_xlfn.XLOOKUP(J35,'OVN Aggregated Audiences'!AI:AI,'OVN Aggregated Audiences'!M:M),IF(K35="CDT",_xlfn.XLOOKUP(J35,'CDT Aggregated Audiences'!AI:AI,'CDT Aggregated Audiences'!M:M),""))</f>
        <v/>
      </c>
      <c r="P35" s="20" t="str">
        <f>IF(K35="OVN",_xlfn.XLOOKUP(J35,'OVN Aggregated Audiences'!AI:AI,'OVN Aggregated Audiences'!Q:Q),IF(K35="CDT",_xlfn.XLOOKUP(J35,'CDT Aggregated Audiences'!AI:AI,'CDT Aggregated Audiences'!Q:Q),""))</f>
        <v/>
      </c>
      <c r="S35" s="20">
        <v>34</v>
      </c>
      <c r="T35" s="20" t="str">
        <f t="shared" si="3"/>
        <v>CDT</v>
      </c>
      <c r="U35" s="20" t="str">
        <f>IF(T35="OVN",_xlfn.XLOOKUP(S35,'OVN Aggregated Audiences'!AJ:AJ,'OVN Aggregated Audiences'!K:K),IF(T35="CDT",_xlfn.XLOOKUP(S35,'CDT Aggregated Audiences'!AJ:AJ,'CDT Aggregated Audiences'!K:K),""))</f>
        <v>Match Of The Day Repeat</v>
      </c>
      <c r="V35" s="34">
        <f>IF(T35="OVN",_xlfn.XLOOKUP(S35,'OVN Aggregated Audiences'!AJ:AJ,'OVN Aggregated Audiences'!H:H),IF(T35="CDT",_xlfn.XLOOKUP(S35,'CDT Aggregated Audiences'!AJ:AJ,'CDT Aggregated Audiences'!H:H),""))</f>
        <v>45957</v>
      </c>
      <c r="W35" s="35">
        <f>IF(T35="OVN",_xlfn.XLOOKUP(S35,'OVN Aggregated Audiences'!AJ:AJ,'OVN Aggregated Audiences'!N:N),IF(T35="CDT",_xlfn.XLOOKUP(S35,'CDT Aggregated Audiences'!AJ:AJ,'CDT Aggregated Audiences'!N:N),""))</f>
        <v>0.32222222222222224</v>
      </c>
      <c r="X35" s="20" t="str">
        <f>IF(T35="OVN",_xlfn.XLOOKUP(S35,'OVN Aggregated Audiences'!AJ:AJ,'OVN Aggregated Audiences'!AH:AH),IF(T35="CDT",_xlfn.XLOOKUP(S35,'CDT Aggregated Audiences'!AJ:AJ,'CDT Aggregated Audiences'!AH:AH),""))</f>
        <v>Matchweek 01</v>
      </c>
      <c r="Y35" s="20">
        <f>IF(T35="OVN",_xlfn.XLOOKUP(S35,'OVN Aggregated Audiences'!AJ:AJ,'OVN Aggregated Audiences'!Q:Q),IF(T35="CDT",_xlfn.XLOOKUP(S35,'CDT Aggregated Audiences'!AJ:AJ,'CDT Aggregated Audiences'!Q:Q),""))</f>
        <v>119.5</v>
      </c>
    </row>
    <row r="36" spans="4:25" x14ac:dyDescent="0.35">
      <c r="D36" s="20" t="s">
        <v>320</v>
      </c>
      <c r="E36" t="str">
        <f t="shared" si="0"/>
        <v/>
      </c>
      <c r="F36" t="str">
        <f t="shared" si="1"/>
        <v/>
      </c>
      <c r="G36" s="20">
        <v>35</v>
      </c>
      <c r="H36" s="20" t="str">
        <f t="shared" si="2"/>
        <v/>
      </c>
      <c r="J36" s="20">
        <v>35</v>
      </c>
      <c r="K36" s="20" t="str">
        <f>_xlfn.XLOOKUP(J36,Calendar!K:K,Calendar!J:J,"")</f>
        <v/>
      </c>
      <c r="L36" s="20" t="str">
        <f>IF(K36="OVN",_xlfn.XLOOKUP(J36,'OVN Aggregated Audiences'!AI:AI,'OVN Aggregated Audiences'!C:C),IF(K36="CDT",_xlfn.XLOOKUP(J36,'CDT Aggregated Audiences'!AI:AI,'CDT Aggregated Audiences'!C:C),""))</f>
        <v/>
      </c>
      <c r="M36" s="20" t="str">
        <f>IF(K36="OVN",_xlfn.XLOOKUP(J36,'OVN Aggregated Audiences'!AI:AI,'OVN Aggregated Audiences'!D:D),IF(K36="CDT",_xlfn.XLOOKUP(J36,'CDT Aggregated Audiences'!AI:AI,'CDT Aggregated Audiences'!D:D),""))</f>
        <v/>
      </c>
      <c r="N36" s="20" t="str">
        <f>IF(K36="OVN",_xlfn.XLOOKUP(J36,'OVN Aggregated Audiences'!AI:AI,'OVN Aggregated Audiences'!AH:AH),IF(K36="CDT",_xlfn.XLOOKUP(J36,'CDT Aggregated Audiences'!AI:AI,'CDT Aggregated Audiences'!AH:AH),""))</f>
        <v/>
      </c>
      <c r="O36" s="20" t="str">
        <f>IF(K36="OVN",_xlfn.XLOOKUP(J36,'OVN Aggregated Audiences'!AI:AI,'OVN Aggregated Audiences'!M:M),IF(K36="CDT",_xlfn.XLOOKUP(J36,'CDT Aggregated Audiences'!AI:AI,'CDT Aggregated Audiences'!M:M),""))</f>
        <v/>
      </c>
      <c r="P36" s="20" t="str">
        <f>IF(K36="OVN",_xlfn.XLOOKUP(J36,'OVN Aggregated Audiences'!AI:AI,'OVN Aggregated Audiences'!Q:Q),IF(K36="CDT",_xlfn.XLOOKUP(J36,'CDT Aggregated Audiences'!AI:AI,'CDT Aggregated Audiences'!Q:Q),""))</f>
        <v/>
      </c>
      <c r="S36" s="20">
        <v>35</v>
      </c>
      <c r="T36" s="20" t="str">
        <f t="shared" si="3"/>
        <v>CDT</v>
      </c>
      <c r="U36" s="20" t="str">
        <f>IF(T36="OVN",_xlfn.XLOOKUP(S36,'OVN Aggregated Audiences'!AJ:AJ,'OVN Aggregated Audiences'!K:K),IF(T36="CDT",_xlfn.XLOOKUP(S36,'CDT Aggregated Audiences'!AJ:AJ,'CDT Aggregated Audiences'!K:K),""))</f>
        <v>Match Of The Day</v>
      </c>
      <c r="V36" s="34">
        <f>IF(T36="OVN",_xlfn.XLOOKUP(S36,'OVN Aggregated Audiences'!AJ:AJ,'OVN Aggregated Audiences'!H:H),IF(T36="CDT",_xlfn.XLOOKUP(S36,'CDT Aggregated Audiences'!AJ:AJ,'CDT Aggregated Audiences'!H:H),""))</f>
        <v>45962</v>
      </c>
      <c r="W36" s="35">
        <f>IF(T36="OVN",_xlfn.XLOOKUP(S36,'OVN Aggregated Audiences'!AJ:AJ,'OVN Aggregated Audiences'!N:N),IF(T36="CDT",_xlfn.XLOOKUP(S36,'CDT Aggregated Audiences'!AJ:AJ,'CDT Aggregated Audiences'!N:N),""))</f>
        <v>0.9375</v>
      </c>
      <c r="X36" s="20" t="str">
        <f>IF(T36="OVN",_xlfn.XLOOKUP(S36,'OVN Aggregated Audiences'!AJ:AJ,'OVN Aggregated Audiences'!AH:AH),IF(T36="CDT",_xlfn.XLOOKUP(S36,'CDT Aggregated Audiences'!AJ:AJ,'CDT Aggregated Audiences'!AH:AH),""))</f>
        <v>Matchweek 01</v>
      </c>
      <c r="Y36" s="20">
        <f>IF(T36="OVN",_xlfn.XLOOKUP(S36,'OVN Aggregated Audiences'!AJ:AJ,'OVN Aggregated Audiences'!Q:Q),IF(T36="CDT",_xlfn.XLOOKUP(S36,'CDT Aggregated Audiences'!AJ:AJ,'CDT Aggregated Audiences'!Q:Q),""))</f>
        <v>2268.9</v>
      </c>
    </row>
    <row r="37" spans="4:25" x14ac:dyDescent="0.35">
      <c r="D37" s="20" t="s">
        <v>321</v>
      </c>
      <c r="E37" t="str">
        <f t="shared" si="0"/>
        <v/>
      </c>
      <c r="F37" t="str">
        <f t="shared" si="1"/>
        <v/>
      </c>
      <c r="G37" s="20">
        <v>36</v>
      </c>
      <c r="H37" s="20" t="str">
        <f t="shared" si="2"/>
        <v/>
      </c>
      <c r="J37" s="20">
        <v>36</v>
      </c>
      <c r="K37" s="20" t="str">
        <f>_xlfn.XLOOKUP(J37,Calendar!K:K,Calendar!J:J,"")</f>
        <v/>
      </c>
      <c r="L37" s="20" t="str">
        <f>IF(K37="OVN",_xlfn.XLOOKUP(J37,'OVN Aggregated Audiences'!AI:AI,'OVN Aggregated Audiences'!C:C),IF(K37="CDT",_xlfn.XLOOKUP(J37,'CDT Aggregated Audiences'!AI:AI,'CDT Aggregated Audiences'!C:C),""))</f>
        <v/>
      </c>
      <c r="M37" s="20" t="str">
        <f>IF(K37="OVN",_xlfn.XLOOKUP(J37,'OVN Aggregated Audiences'!AI:AI,'OVN Aggregated Audiences'!D:D),IF(K37="CDT",_xlfn.XLOOKUP(J37,'CDT Aggregated Audiences'!AI:AI,'CDT Aggregated Audiences'!D:D),""))</f>
        <v/>
      </c>
      <c r="N37" s="20" t="str">
        <f>IF(K37="OVN",_xlfn.XLOOKUP(J37,'OVN Aggregated Audiences'!AI:AI,'OVN Aggregated Audiences'!AH:AH),IF(K37="CDT",_xlfn.XLOOKUP(J37,'CDT Aggregated Audiences'!AI:AI,'CDT Aggregated Audiences'!AH:AH),""))</f>
        <v/>
      </c>
      <c r="O37" s="20" t="str">
        <f>IF(K37="OVN",_xlfn.XLOOKUP(J37,'OVN Aggregated Audiences'!AI:AI,'OVN Aggregated Audiences'!M:M),IF(K37="CDT",_xlfn.XLOOKUP(J37,'CDT Aggregated Audiences'!AI:AI,'CDT Aggregated Audiences'!M:M),""))</f>
        <v/>
      </c>
      <c r="P37" s="20" t="str">
        <f>IF(K37="OVN",_xlfn.XLOOKUP(J37,'OVN Aggregated Audiences'!AI:AI,'OVN Aggregated Audiences'!Q:Q),IF(K37="CDT",_xlfn.XLOOKUP(J37,'CDT Aggregated Audiences'!AI:AI,'CDT Aggregated Audiences'!Q:Q),""))</f>
        <v/>
      </c>
      <c r="S37" s="20">
        <v>36</v>
      </c>
      <c r="T37" s="20" t="str">
        <f t="shared" si="3"/>
        <v>CDT</v>
      </c>
      <c r="U37" s="20" t="str">
        <f>IF(T37="OVN",_xlfn.XLOOKUP(S37,'OVN Aggregated Audiences'!AJ:AJ,'OVN Aggregated Audiences'!K:K),IF(T37="CDT",_xlfn.XLOOKUP(S37,'CDT Aggregated Audiences'!AJ:AJ,'CDT Aggregated Audiences'!K:K),""))</f>
        <v>Match Of The Day Repeat</v>
      </c>
      <c r="V37" s="34">
        <f>IF(T37="OVN",_xlfn.XLOOKUP(S37,'OVN Aggregated Audiences'!AJ:AJ,'OVN Aggregated Audiences'!H:H),IF(T37="CDT",_xlfn.XLOOKUP(S37,'CDT Aggregated Audiences'!AJ:AJ,'CDT Aggregated Audiences'!H:H),""))</f>
        <v>45963</v>
      </c>
      <c r="W37" s="35">
        <f>IF(T37="OVN",_xlfn.XLOOKUP(S37,'OVN Aggregated Audiences'!AJ:AJ,'OVN Aggregated Audiences'!N:N),IF(T37="CDT",_xlfn.XLOOKUP(S37,'CDT Aggregated Audiences'!AJ:AJ,'CDT Aggregated Audiences'!N:N),""))</f>
        <v>0.31388888888888888</v>
      </c>
      <c r="X37" s="20" t="str">
        <f>IF(T37="OVN",_xlfn.XLOOKUP(S37,'OVN Aggregated Audiences'!AJ:AJ,'OVN Aggregated Audiences'!AH:AH),IF(T37="CDT",_xlfn.XLOOKUP(S37,'CDT Aggregated Audiences'!AJ:AJ,'CDT Aggregated Audiences'!AH:AH),""))</f>
        <v>Matchweek 01</v>
      </c>
      <c r="Y37" s="20">
        <f>IF(T37="OVN",_xlfn.XLOOKUP(S37,'OVN Aggregated Audiences'!AJ:AJ,'OVN Aggregated Audiences'!Q:Q),IF(T37="CDT",_xlfn.XLOOKUP(S37,'CDT Aggregated Audiences'!AJ:AJ,'CDT Aggregated Audiences'!Q:Q),""))</f>
        <v>787.4</v>
      </c>
    </row>
    <row r="38" spans="4:25" x14ac:dyDescent="0.35">
      <c r="D38" s="20" t="s">
        <v>322</v>
      </c>
      <c r="E38" t="str">
        <f t="shared" si="0"/>
        <v/>
      </c>
      <c r="F38" t="str">
        <f t="shared" si="1"/>
        <v/>
      </c>
      <c r="G38" s="20">
        <v>37</v>
      </c>
      <c r="H38" s="20" t="str">
        <f t="shared" si="2"/>
        <v/>
      </c>
      <c r="J38" s="20">
        <v>37</v>
      </c>
      <c r="K38" s="20" t="str">
        <f>_xlfn.XLOOKUP(J38,Calendar!K:K,Calendar!J:J,"")</f>
        <v/>
      </c>
      <c r="L38" s="20" t="str">
        <f>IF(K38="OVN",_xlfn.XLOOKUP(J38,'OVN Aggregated Audiences'!AI:AI,'OVN Aggregated Audiences'!C:C),IF(K38="CDT",_xlfn.XLOOKUP(J38,'CDT Aggregated Audiences'!AI:AI,'CDT Aggregated Audiences'!C:C),""))</f>
        <v/>
      </c>
      <c r="M38" s="20" t="str">
        <f>IF(K38="OVN",_xlfn.XLOOKUP(J38,'OVN Aggregated Audiences'!AI:AI,'OVN Aggregated Audiences'!D:D),IF(K38="CDT",_xlfn.XLOOKUP(J38,'CDT Aggregated Audiences'!AI:AI,'CDT Aggregated Audiences'!D:D),""))</f>
        <v/>
      </c>
      <c r="N38" s="20" t="str">
        <f>IF(K38="OVN",_xlfn.XLOOKUP(J38,'OVN Aggregated Audiences'!AI:AI,'OVN Aggregated Audiences'!AH:AH),IF(K38="CDT",_xlfn.XLOOKUP(J38,'CDT Aggregated Audiences'!AI:AI,'CDT Aggregated Audiences'!AH:AH),""))</f>
        <v/>
      </c>
      <c r="O38" s="20" t="str">
        <f>IF(K38="OVN",_xlfn.XLOOKUP(J38,'OVN Aggregated Audiences'!AI:AI,'OVN Aggregated Audiences'!M:M),IF(K38="CDT",_xlfn.XLOOKUP(J38,'CDT Aggregated Audiences'!AI:AI,'CDT Aggregated Audiences'!M:M),""))</f>
        <v/>
      </c>
      <c r="P38" s="20" t="str">
        <f>IF(K38="OVN",_xlfn.XLOOKUP(J38,'OVN Aggregated Audiences'!AI:AI,'OVN Aggregated Audiences'!Q:Q),IF(K38="CDT",_xlfn.XLOOKUP(J38,'CDT Aggregated Audiences'!AI:AI,'CDT Aggregated Audiences'!Q:Q),""))</f>
        <v/>
      </c>
      <c r="S38" s="20">
        <v>37</v>
      </c>
      <c r="T38" s="20" t="str">
        <f t="shared" si="3"/>
        <v>CDT</v>
      </c>
      <c r="U38" s="20" t="str">
        <f>IF(T38="OVN",_xlfn.XLOOKUP(S38,'OVN Aggregated Audiences'!AJ:AJ,'OVN Aggregated Audiences'!K:K),IF(T38="CDT",_xlfn.XLOOKUP(S38,'CDT Aggregated Audiences'!AJ:AJ,'CDT Aggregated Audiences'!K:K),""))</f>
        <v>Match Of The Day</v>
      </c>
      <c r="V38" s="34">
        <f>IF(T38="OVN",_xlfn.XLOOKUP(S38,'OVN Aggregated Audiences'!AJ:AJ,'OVN Aggregated Audiences'!H:H),IF(T38="CDT",_xlfn.XLOOKUP(S38,'CDT Aggregated Audiences'!AJ:AJ,'CDT Aggregated Audiences'!H:H),""))</f>
        <v>45963</v>
      </c>
      <c r="W38" s="35">
        <f>IF(T38="OVN",_xlfn.XLOOKUP(S38,'OVN Aggregated Audiences'!AJ:AJ,'OVN Aggregated Audiences'!N:N),IF(T38="CDT",_xlfn.XLOOKUP(S38,'CDT Aggregated Audiences'!AJ:AJ,'CDT Aggregated Audiences'!N:N),""))</f>
        <v>0.93819444444444444</v>
      </c>
      <c r="X38" s="20" t="str">
        <f>IF(T38="OVN",_xlfn.XLOOKUP(S38,'OVN Aggregated Audiences'!AJ:AJ,'OVN Aggregated Audiences'!AH:AH),IF(T38="CDT",_xlfn.XLOOKUP(S38,'CDT Aggregated Audiences'!AJ:AJ,'CDT Aggregated Audiences'!AH:AH),""))</f>
        <v>Matchweek 01</v>
      </c>
      <c r="Y38" s="20">
        <f>IF(T38="OVN",_xlfn.XLOOKUP(S38,'OVN Aggregated Audiences'!AJ:AJ,'OVN Aggregated Audiences'!Q:Q),IF(T38="CDT",_xlfn.XLOOKUP(S38,'CDT Aggregated Audiences'!AJ:AJ,'CDT Aggregated Audiences'!Q:Q),""))</f>
        <v>1584.4</v>
      </c>
    </row>
    <row r="39" spans="4:25" x14ac:dyDescent="0.35">
      <c r="D39" s="20" t="s">
        <v>323</v>
      </c>
      <c r="E39" t="str">
        <f t="shared" si="0"/>
        <v/>
      </c>
      <c r="F39" t="str">
        <f t="shared" si="1"/>
        <v/>
      </c>
      <c r="G39" s="20">
        <v>38</v>
      </c>
      <c r="H39" s="20" t="str">
        <f t="shared" si="2"/>
        <v/>
      </c>
      <c r="J39" s="20">
        <v>38</v>
      </c>
      <c r="K39" s="20" t="str">
        <f>_xlfn.XLOOKUP(J39,Calendar!K:K,Calendar!J:J,"")</f>
        <v/>
      </c>
      <c r="L39" s="20" t="str">
        <f>IF(K39="OVN",_xlfn.XLOOKUP(J39,'OVN Aggregated Audiences'!AI:AI,'OVN Aggregated Audiences'!C:C),IF(K39="CDT",_xlfn.XLOOKUP(J39,'CDT Aggregated Audiences'!AI:AI,'CDT Aggregated Audiences'!C:C),""))</f>
        <v/>
      </c>
      <c r="M39" s="20" t="str">
        <f>IF(K39="OVN",_xlfn.XLOOKUP(J39,'OVN Aggregated Audiences'!AI:AI,'OVN Aggregated Audiences'!D:D),IF(K39="CDT",_xlfn.XLOOKUP(J39,'CDT Aggregated Audiences'!AI:AI,'CDT Aggregated Audiences'!D:D),""))</f>
        <v/>
      </c>
      <c r="N39" s="20" t="str">
        <f>IF(K39="OVN",_xlfn.XLOOKUP(J39,'OVN Aggregated Audiences'!AI:AI,'OVN Aggregated Audiences'!AH:AH),IF(K39="CDT",_xlfn.XLOOKUP(J39,'CDT Aggregated Audiences'!AI:AI,'CDT Aggregated Audiences'!AH:AH),""))</f>
        <v/>
      </c>
      <c r="O39" s="20" t="str">
        <f>IF(K39="OVN",_xlfn.XLOOKUP(J39,'OVN Aggregated Audiences'!AI:AI,'OVN Aggregated Audiences'!M:M),IF(K39="CDT",_xlfn.XLOOKUP(J39,'CDT Aggregated Audiences'!AI:AI,'CDT Aggregated Audiences'!M:M),""))</f>
        <v/>
      </c>
      <c r="P39" s="20" t="str">
        <f>IF(K39="OVN",_xlfn.XLOOKUP(J39,'OVN Aggregated Audiences'!AI:AI,'OVN Aggregated Audiences'!Q:Q),IF(K39="CDT",_xlfn.XLOOKUP(J39,'CDT Aggregated Audiences'!AI:AI,'CDT Aggregated Audiences'!Q:Q),""))</f>
        <v/>
      </c>
      <c r="S39" s="20">
        <v>38</v>
      </c>
      <c r="T39" s="20" t="str">
        <f t="shared" si="3"/>
        <v>CDT</v>
      </c>
      <c r="U39" s="20" t="str">
        <f>IF(T39="OVN",_xlfn.XLOOKUP(S39,'OVN Aggregated Audiences'!AJ:AJ,'OVN Aggregated Audiences'!K:K),IF(T39="CDT",_xlfn.XLOOKUP(S39,'CDT Aggregated Audiences'!AJ:AJ,'CDT Aggregated Audiences'!K:K),""))</f>
        <v>Match Of The Day Repeat</v>
      </c>
      <c r="V39" s="34">
        <f>IF(T39="OVN",_xlfn.XLOOKUP(S39,'OVN Aggregated Audiences'!AJ:AJ,'OVN Aggregated Audiences'!H:H),IF(T39="CDT",_xlfn.XLOOKUP(S39,'CDT Aggregated Audiences'!AJ:AJ,'CDT Aggregated Audiences'!H:H),""))</f>
        <v>45964</v>
      </c>
      <c r="W39" s="35">
        <f>IF(T39="OVN",_xlfn.XLOOKUP(S39,'OVN Aggregated Audiences'!AJ:AJ,'OVN Aggregated Audiences'!N:N),IF(T39="CDT",_xlfn.XLOOKUP(S39,'CDT Aggregated Audiences'!AJ:AJ,'CDT Aggregated Audiences'!N:N),""))</f>
        <v>0.33680555555555558</v>
      </c>
      <c r="X39" s="20" t="str">
        <f>IF(T39="OVN",_xlfn.XLOOKUP(S39,'OVN Aggregated Audiences'!AJ:AJ,'OVN Aggregated Audiences'!AH:AH),IF(T39="CDT",_xlfn.XLOOKUP(S39,'CDT Aggregated Audiences'!AJ:AJ,'CDT Aggregated Audiences'!AH:AH),""))</f>
        <v>Matchweek 01</v>
      </c>
      <c r="Y39" s="20">
        <f>IF(T39="OVN",_xlfn.XLOOKUP(S39,'OVN Aggregated Audiences'!AJ:AJ,'OVN Aggregated Audiences'!Q:Q),IF(T39="CDT",_xlfn.XLOOKUP(S39,'CDT Aggregated Audiences'!AJ:AJ,'CDT Aggregated Audiences'!Q:Q),""))</f>
        <v>67.3</v>
      </c>
    </row>
    <row r="40" spans="4:25" x14ac:dyDescent="0.35">
      <c r="J40" s="20">
        <v>39</v>
      </c>
      <c r="K40" s="20" t="str">
        <f>_xlfn.XLOOKUP(J40,Calendar!K:K,Calendar!J:J,"")</f>
        <v/>
      </c>
      <c r="L40" s="20" t="str">
        <f>IF(K40="OVN",_xlfn.XLOOKUP(J40,'OVN Aggregated Audiences'!AI:AI,'OVN Aggregated Audiences'!C:C),IF(K40="CDT",_xlfn.XLOOKUP(J40,'CDT Aggregated Audiences'!AI:AI,'CDT Aggregated Audiences'!C:C),""))</f>
        <v/>
      </c>
      <c r="M40" s="20" t="str">
        <f>IF(K40="OVN",_xlfn.XLOOKUP(J40,'OVN Aggregated Audiences'!AI:AI,'OVN Aggregated Audiences'!D:D),IF(K40="CDT",_xlfn.XLOOKUP(J40,'CDT Aggregated Audiences'!AI:AI,'CDT Aggregated Audiences'!D:D),""))</f>
        <v/>
      </c>
      <c r="N40" s="20" t="str">
        <f>IF(K40="OVN",_xlfn.XLOOKUP(J40,'OVN Aggregated Audiences'!AI:AI,'OVN Aggregated Audiences'!AH:AH),IF(K40="CDT",_xlfn.XLOOKUP(J40,'CDT Aggregated Audiences'!AI:AI,'CDT Aggregated Audiences'!AH:AH),""))</f>
        <v/>
      </c>
      <c r="O40" s="20" t="str">
        <f>IF(K40="OVN",_xlfn.XLOOKUP(J40,'OVN Aggregated Audiences'!AI:AI,'OVN Aggregated Audiences'!M:M),IF(K40="CDT",_xlfn.XLOOKUP(J40,'CDT Aggregated Audiences'!AI:AI,'CDT Aggregated Audiences'!M:M),""))</f>
        <v/>
      </c>
      <c r="P40" s="20" t="str">
        <f>IF(K40="OVN",_xlfn.XLOOKUP(J40,'OVN Aggregated Audiences'!AI:AI,'OVN Aggregated Audiences'!Q:Q),IF(K40="CDT",_xlfn.XLOOKUP(J40,'CDT Aggregated Audiences'!AI:AI,'CDT Aggregated Audiences'!Q:Q),""))</f>
        <v/>
      </c>
      <c r="S40" s="20">
        <v>39</v>
      </c>
      <c r="T40" s="20" t="str">
        <f t="shared" si="3"/>
        <v>CDT</v>
      </c>
      <c r="U40" s="20" t="str">
        <f>IF(T40="OVN",_xlfn.XLOOKUP(S40,'OVN Aggregated Audiences'!AJ:AJ,'OVN Aggregated Audiences'!K:K),IF(T40="CDT",_xlfn.XLOOKUP(S40,'CDT Aggregated Audiences'!AJ:AJ,'CDT Aggregated Audiences'!K:K),""))</f>
        <v>Match Of The Day</v>
      </c>
      <c r="V40" s="34">
        <f>IF(T40="OVN",_xlfn.XLOOKUP(S40,'OVN Aggregated Audiences'!AJ:AJ,'OVN Aggregated Audiences'!H:H),IF(T40="CDT",_xlfn.XLOOKUP(S40,'CDT Aggregated Audiences'!AJ:AJ,'CDT Aggregated Audiences'!H:H),""))</f>
        <v>45969</v>
      </c>
      <c r="W40" s="35">
        <f>IF(T40="OVN",_xlfn.XLOOKUP(S40,'OVN Aggregated Audiences'!AJ:AJ,'OVN Aggregated Audiences'!N:N),IF(T40="CDT",_xlfn.XLOOKUP(S40,'CDT Aggregated Audiences'!AJ:AJ,'CDT Aggregated Audiences'!N:N),""))</f>
        <v>0.95138888888888884</v>
      </c>
      <c r="X40" s="20" t="str">
        <f>IF(T40="OVN",_xlfn.XLOOKUP(S40,'OVN Aggregated Audiences'!AJ:AJ,'OVN Aggregated Audiences'!AH:AH),IF(T40="CDT",_xlfn.XLOOKUP(S40,'CDT Aggregated Audiences'!AJ:AJ,'CDT Aggregated Audiences'!AH:AH),""))</f>
        <v>Matchweek 01</v>
      </c>
      <c r="Y40" s="20">
        <f>IF(T40="OVN",_xlfn.XLOOKUP(S40,'OVN Aggregated Audiences'!AJ:AJ,'OVN Aggregated Audiences'!Q:Q),IF(T40="CDT",_xlfn.XLOOKUP(S40,'CDT Aggregated Audiences'!AJ:AJ,'CDT Aggregated Audiences'!Q:Q),""))</f>
        <v>2033.1</v>
      </c>
    </row>
    <row r="41" spans="4:25" x14ac:dyDescent="0.35">
      <c r="J41" s="20">
        <v>40</v>
      </c>
      <c r="K41" s="20" t="str">
        <f>_xlfn.XLOOKUP(J41,Calendar!K:K,Calendar!J:J,"")</f>
        <v/>
      </c>
      <c r="L41" s="20" t="str">
        <f>IF(K41="OVN",_xlfn.XLOOKUP(J41,'OVN Aggregated Audiences'!AI:AI,'OVN Aggregated Audiences'!C:C),IF(K41="CDT",_xlfn.XLOOKUP(J41,'CDT Aggregated Audiences'!AI:AI,'CDT Aggregated Audiences'!C:C),""))</f>
        <v/>
      </c>
      <c r="M41" s="20" t="str">
        <f>IF(K41="OVN",_xlfn.XLOOKUP(J41,'OVN Aggregated Audiences'!AI:AI,'OVN Aggregated Audiences'!D:D),IF(K41="CDT",_xlfn.XLOOKUP(J41,'CDT Aggregated Audiences'!AI:AI,'CDT Aggregated Audiences'!D:D),""))</f>
        <v/>
      </c>
      <c r="N41" s="20" t="str">
        <f>IF(K41="OVN",_xlfn.XLOOKUP(J41,'OVN Aggregated Audiences'!AI:AI,'OVN Aggregated Audiences'!AH:AH),IF(K41="CDT",_xlfn.XLOOKUP(J41,'CDT Aggregated Audiences'!AI:AI,'CDT Aggregated Audiences'!AH:AH),""))</f>
        <v/>
      </c>
      <c r="O41" s="20" t="str">
        <f>IF(K41="OVN",_xlfn.XLOOKUP(J41,'OVN Aggregated Audiences'!AI:AI,'OVN Aggregated Audiences'!M:M),IF(K41="CDT",_xlfn.XLOOKUP(J41,'CDT Aggregated Audiences'!AI:AI,'CDT Aggregated Audiences'!M:M),""))</f>
        <v/>
      </c>
      <c r="P41" s="20" t="str">
        <f>IF(K41="OVN",_xlfn.XLOOKUP(J41,'OVN Aggregated Audiences'!AI:AI,'OVN Aggregated Audiences'!Q:Q),IF(K41="CDT",_xlfn.XLOOKUP(J41,'CDT Aggregated Audiences'!AI:AI,'CDT Aggregated Audiences'!Q:Q),""))</f>
        <v/>
      </c>
      <c r="S41" s="20">
        <v>40</v>
      </c>
      <c r="T41" s="20" t="str">
        <f t="shared" si="3"/>
        <v>CDT</v>
      </c>
      <c r="U41" s="20" t="str">
        <f>IF(T41="OVN",_xlfn.XLOOKUP(S41,'OVN Aggregated Audiences'!AJ:AJ,'OVN Aggregated Audiences'!K:K),IF(T41="CDT",_xlfn.XLOOKUP(S41,'CDT Aggregated Audiences'!AJ:AJ,'CDT Aggregated Audiences'!K:K),""))</f>
        <v>Match Of The Day Repeat</v>
      </c>
      <c r="V41" s="34">
        <f>IF(T41="OVN",_xlfn.XLOOKUP(S41,'OVN Aggregated Audiences'!AJ:AJ,'OVN Aggregated Audiences'!H:H),IF(T41="CDT",_xlfn.XLOOKUP(S41,'CDT Aggregated Audiences'!AJ:AJ,'CDT Aggregated Audiences'!H:H),""))</f>
        <v>45970</v>
      </c>
      <c r="W41" s="35">
        <f>IF(T41="OVN",_xlfn.XLOOKUP(S41,'OVN Aggregated Audiences'!AJ:AJ,'OVN Aggregated Audiences'!N:N),IF(T41="CDT",_xlfn.XLOOKUP(S41,'CDT Aggregated Audiences'!AJ:AJ,'CDT Aggregated Audiences'!N:N),""))</f>
        <v>0.32430555555555557</v>
      </c>
      <c r="X41" s="20" t="str">
        <f>IF(T41="OVN",_xlfn.XLOOKUP(S41,'OVN Aggregated Audiences'!AJ:AJ,'OVN Aggregated Audiences'!AH:AH),IF(T41="CDT",_xlfn.XLOOKUP(S41,'CDT Aggregated Audiences'!AJ:AJ,'CDT Aggregated Audiences'!AH:AH),""))</f>
        <v>Matchweek 01</v>
      </c>
      <c r="Y41" s="20">
        <f>IF(T41="OVN",_xlfn.XLOOKUP(S41,'OVN Aggregated Audiences'!AJ:AJ,'OVN Aggregated Audiences'!Q:Q),IF(T41="CDT",_xlfn.XLOOKUP(S41,'CDT Aggregated Audiences'!AJ:AJ,'CDT Aggregated Audiences'!Q:Q),""))</f>
        <v>775.6</v>
      </c>
    </row>
    <row r="42" spans="4:25" x14ac:dyDescent="0.35">
      <c r="J42" s="20">
        <v>41</v>
      </c>
      <c r="K42" s="20" t="str">
        <f>_xlfn.XLOOKUP(J42,Calendar!K:K,Calendar!J:J,"")</f>
        <v/>
      </c>
      <c r="L42" s="20" t="str">
        <f>IF(K42="OVN",_xlfn.XLOOKUP(J42,'OVN Aggregated Audiences'!AI:AI,'OVN Aggregated Audiences'!C:C),IF(K42="CDT",_xlfn.XLOOKUP(J42,'CDT Aggregated Audiences'!AI:AI,'CDT Aggregated Audiences'!C:C),""))</f>
        <v/>
      </c>
      <c r="M42" s="20" t="str">
        <f>IF(K42="OVN",_xlfn.XLOOKUP(J42,'OVN Aggregated Audiences'!AI:AI,'OVN Aggregated Audiences'!D:D),IF(K42="CDT",_xlfn.XLOOKUP(J42,'CDT Aggregated Audiences'!AI:AI,'CDT Aggregated Audiences'!D:D),""))</f>
        <v/>
      </c>
      <c r="N42" s="20" t="str">
        <f>IF(K42="OVN",_xlfn.XLOOKUP(J42,'OVN Aggregated Audiences'!AI:AI,'OVN Aggregated Audiences'!AH:AH),IF(K42="CDT",_xlfn.XLOOKUP(J42,'CDT Aggregated Audiences'!AI:AI,'CDT Aggregated Audiences'!AH:AH),""))</f>
        <v/>
      </c>
      <c r="O42" s="20" t="str">
        <f>IF(K42="OVN",_xlfn.XLOOKUP(J42,'OVN Aggregated Audiences'!AI:AI,'OVN Aggregated Audiences'!M:M),IF(K42="CDT",_xlfn.XLOOKUP(J42,'CDT Aggregated Audiences'!AI:AI,'CDT Aggregated Audiences'!M:M),""))</f>
        <v/>
      </c>
      <c r="P42" s="20" t="str">
        <f>IF(K42="OVN",_xlfn.XLOOKUP(J42,'OVN Aggregated Audiences'!AI:AI,'OVN Aggregated Audiences'!Q:Q),IF(K42="CDT",_xlfn.XLOOKUP(J42,'CDT Aggregated Audiences'!AI:AI,'CDT Aggregated Audiences'!Q:Q),""))</f>
        <v/>
      </c>
      <c r="S42" s="20">
        <v>41</v>
      </c>
      <c r="T42" s="20" t="str">
        <f t="shared" si="3"/>
        <v>CDT</v>
      </c>
      <c r="U42" s="20" t="str">
        <f>IF(T42="OVN",_xlfn.XLOOKUP(S42,'OVN Aggregated Audiences'!AJ:AJ,'OVN Aggregated Audiences'!K:K),IF(T42="CDT",_xlfn.XLOOKUP(S42,'CDT Aggregated Audiences'!AJ:AJ,'CDT Aggregated Audiences'!K:K),""))</f>
        <v>Match Of The Day</v>
      </c>
      <c r="V42" s="34">
        <f>IF(T42="OVN",_xlfn.XLOOKUP(S42,'OVN Aggregated Audiences'!AJ:AJ,'OVN Aggregated Audiences'!H:H),IF(T42="CDT",_xlfn.XLOOKUP(S42,'CDT Aggregated Audiences'!AJ:AJ,'CDT Aggregated Audiences'!H:H),""))</f>
        <v>45970</v>
      </c>
      <c r="W42" s="35">
        <f>IF(T42="OVN",_xlfn.XLOOKUP(S42,'OVN Aggregated Audiences'!AJ:AJ,'OVN Aggregated Audiences'!N:N),IF(T42="CDT",_xlfn.XLOOKUP(S42,'CDT Aggregated Audiences'!AJ:AJ,'CDT Aggregated Audiences'!N:N),""))</f>
        <v>0.93819444444444444</v>
      </c>
      <c r="X42" s="20" t="str">
        <f>IF(T42="OVN",_xlfn.XLOOKUP(S42,'OVN Aggregated Audiences'!AJ:AJ,'OVN Aggregated Audiences'!AH:AH),IF(T42="CDT",_xlfn.XLOOKUP(S42,'CDT Aggregated Audiences'!AJ:AJ,'CDT Aggregated Audiences'!AH:AH),""))</f>
        <v>Matchweek 01</v>
      </c>
      <c r="Y42" s="20">
        <f>IF(T42="OVN",_xlfn.XLOOKUP(S42,'OVN Aggregated Audiences'!AJ:AJ,'OVN Aggregated Audiences'!Q:Q),IF(T42="CDT",_xlfn.XLOOKUP(S42,'CDT Aggregated Audiences'!AJ:AJ,'CDT Aggregated Audiences'!Q:Q),""))</f>
        <v>1756.9</v>
      </c>
    </row>
    <row r="43" spans="4:25" x14ac:dyDescent="0.35">
      <c r="J43" s="20">
        <v>42</v>
      </c>
      <c r="K43" s="20" t="str">
        <f>_xlfn.XLOOKUP(J43,Calendar!K:K,Calendar!J:J,"")</f>
        <v/>
      </c>
      <c r="L43" s="20" t="str">
        <f>IF(K43="OVN",_xlfn.XLOOKUP(J43,'OVN Aggregated Audiences'!AI:AI,'OVN Aggregated Audiences'!C:C),IF(K43="CDT",_xlfn.XLOOKUP(J43,'CDT Aggregated Audiences'!AI:AI,'CDT Aggregated Audiences'!C:C),""))</f>
        <v/>
      </c>
      <c r="M43" s="20" t="str">
        <f>IF(K43="OVN",_xlfn.XLOOKUP(J43,'OVN Aggregated Audiences'!AI:AI,'OVN Aggregated Audiences'!D:D),IF(K43="CDT",_xlfn.XLOOKUP(J43,'CDT Aggregated Audiences'!AI:AI,'CDT Aggregated Audiences'!D:D),""))</f>
        <v/>
      </c>
      <c r="N43" s="20" t="str">
        <f>IF(K43="OVN",_xlfn.XLOOKUP(J43,'OVN Aggregated Audiences'!AI:AI,'OVN Aggregated Audiences'!AH:AH),IF(K43="CDT",_xlfn.XLOOKUP(J43,'CDT Aggregated Audiences'!AI:AI,'CDT Aggregated Audiences'!AH:AH),""))</f>
        <v/>
      </c>
      <c r="O43" s="20" t="str">
        <f>IF(K43="OVN",_xlfn.XLOOKUP(J43,'OVN Aggregated Audiences'!AI:AI,'OVN Aggregated Audiences'!M:M),IF(K43="CDT",_xlfn.XLOOKUP(J43,'CDT Aggregated Audiences'!AI:AI,'CDT Aggregated Audiences'!M:M),""))</f>
        <v/>
      </c>
      <c r="P43" s="20" t="str">
        <f>IF(K43="OVN",_xlfn.XLOOKUP(J43,'OVN Aggregated Audiences'!AI:AI,'OVN Aggregated Audiences'!Q:Q),IF(K43="CDT",_xlfn.XLOOKUP(J43,'CDT Aggregated Audiences'!AI:AI,'CDT Aggregated Audiences'!Q:Q),""))</f>
        <v/>
      </c>
      <c r="S43" s="20">
        <v>42</v>
      </c>
      <c r="T43" s="20" t="str">
        <f t="shared" si="3"/>
        <v>CDT</v>
      </c>
      <c r="U43" s="20" t="str">
        <f>IF(T43="OVN",_xlfn.XLOOKUP(S43,'OVN Aggregated Audiences'!AJ:AJ,'OVN Aggregated Audiences'!K:K),IF(T43="CDT",_xlfn.XLOOKUP(S43,'CDT Aggregated Audiences'!AJ:AJ,'CDT Aggregated Audiences'!K:K),""))</f>
        <v>Match Of The Day Repeat</v>
      </c>
      <c r="V43" s="34">
        <f>IF(T43="OVN",_xlfn.XLOOKUP(S43,'OVN Aggregated Audiences'!AJ:AJ,'OVN Aggregated Audiences'!H:H),IF(T43="CDT",_xlfn.XLOOKUP(S43,'CDT Aggregated Audiences'!AJ:AJ,'CDT Aggregated Audiences'!H:H),""))</f>
        <v>45971</v>
      </c>
      <c r="W43" s="35">
        <f>IF(T43="OVN",_xlfn.XLOOKUP(S43,'OVN Aggregated Audiences'!AJ:AJ,'OVN Aggregated Audiences'!N:N),IF(T43="CDT",_xlfn.XLOOKUP(S43,'CDT Aggregated Audiences'!AJ:AJ,'CDT Aggregated Audiences'!N:N),""))</f>
        <v>0.32222222222222224</v>
      </c>
      <c r="X43" s="20" t="str">
        <f>IF(T43="OVN",_xlfn.XLOOKUP(S43,'OVN Aggregated Audiences'!AJ:AJ,'OVN Aggregated Audiences'!AH:AH),IF(T43="CDT",_xlfn.XLOOKUP(S43,'CDT Aggregated Audiences'!AJ:AJ,'CDT Aggregated Audiences'!AH:AH),""))</f>
        <v>Matchweek 01</v>
      </c>
      <c r="Y43" s="20">
        <f>IF(T43="OVN",_xlfn.XLOOKUP(S43,'OVN Aggregated Audiences'!AJ:AJ,'OVN Aggregated Audiences'!Q:Q),IF(T43="CDT",_xlfn.XLOOKUP(S43,'CDT Aggregated Audiences'!AJ:AJ,'CDT Aggregated Audiences'!Q:Q),""))</f>
        <v>102.6</v>
      </c>
    </row>
    <row r="44" spans="4:25" x14ac:dyDescent="0.35">
      <c r="J44" s="20">
        <v>43</v>
      </c>
      <c r="K44" s="20" t="str">
        <f>_xlfn.XLOOKUP(J44,Calendar!K:K,Calendar!J:J,"")</f>
        <v/>
      </c>
      <c r="L44" s="20" t="str">
        <f>IF(K44="OVN",_xlfn.XLOOKUP(J44,'OVN Aggregated Audiences'!AI:AI,'OVN Aggregated Audiences'!C:C),IF(K44="CDT",_xlfn.XLOOKUP(J44,'CDT Aggregated Audiences'!AI:AI,'CDT Aggregated Audiences'!C:C),""))</f>
        <v/>
      </c>
      <c r="M44" s="20" t="str">
        <f>IF(K44="OVN",_xlfn.XLOOKUP(J44,'OVN Aggregated Audiences'!AI:AI,'OVN Aggregated Audiences'!D:D),IF(K44="CDT",_xlfn.XLOOKUP(J44,'CDT Aggregated Audiences'!AI:AI,'CDT Aggregated Audiences'!D:D),""))</f>
        <v/>
      </c>
      <c r="N44" s="20" t="str">
        <f>IF(K44="OVN",_xlfn.XLOOKUP(J44,'OVN Aggregated Audiences'!AI:AI,'OVN Aggregated Audiences'!AH:AH),IF(K44="CDT",_xlfn.XLOOKUP(J44,'CDT Aggregated Audiences'!AI:AI,'CDT Aggregated Audiences'!AH:AH),""))</f>
        <v/>
      </c>
      <c r="O44" s="20" t="str">
        <f>IF(K44="OVN",_xlfn.XLOOKUP(J44,'OVN Aggregated Audiences'!AI:AI,'OVN Aggregated Audiences'!M:M),IF(K44="CDT",_xlfn.XLOOKUP(J44,'CDT Aggregated Audiences'!AI:AI,'CDT Aggregated Audiences'!M:M),""))</f>
        <v/>
      </c>
      <c r="P44" s="20" t="str">
        <f>IF(K44="OVN",_xlfn.XLOOKUP(J44,'OVN Aggregated Audiences'!AI:AI,'OVN Aggregated Audiences'!Q:Q),IF(K44="CDT",_xlfn.XLOOKUP(J44,'CDT Aggregated Audiences'!AI:AI,'CDT Aggregated Audiences'!Q:Q),""))</f>
        <v/>
      </c>
      <c r="S44" s="20">
        <v>43</v>
      </c>
      <c r="T44" s="20" t="str">
        <f t="shared" si="3"/>
        <v/>
      </c>
      <c r="U44" s="20" t="str">
        <f>IF(T44="OVN",_xlfn.XLOOKUP(S44,'OVN Aggregated Audiences'!AJ:AJ,'OVN Aggregated Audiences'!K:K),IF(T44="CDT",_xlfn.XLOOKUP(S44,'CDT Aggregated Audiences'!AJ:AJ,'CDT Aggregated Audiences'!K:K),""))</f>
        <v/>
      </c>
      <c r="V44" s="34" t="str">
        <f>IF(T44="OVN",_xlfn.XLOOKUP(S44,'OVN Aggregated Audiences'!AJ:AJ,'OVN Aggregated Audiences'!H:H),IF(T44="CDT",_xlfn.XLOOKUP(S44,'CDT Aggregated Audiences'!AJ:AJ,'CDT Aggregated Audiences'!H:H),""))</f>
        <v/>
      </c>
      <c r="W44" s="35" t="str">
        <f>IF(T44="OVN",_xlfn.XLOOKUP(S44,'OVN Aggregated Audiences'!AJ:AJ,'OVN Aggregated Audiences'!N:N),IF(T44="CDT",_xlfn.XLOOKUP(S44,'CDT Aggregated Audiences'!AJ:AJ,'CDT Aggregated Audiences'!N:N),""))</f>
        <v/>
      </c>
      <c r="X44" s="20" t="str">
        <f>IF(T44="OVN",_xlfn.XLOOKUP(S44,'OVN Aggregated Audiences'!AJ:AJ,'OVN Aggregated Audiences'!AH:AH),IF(T44="CDT",_xlfn.XLOOKUP(S44,'CDT Aggregated Audiences'!AJ:AJ,'CDT Aggregated Audiences'!AH:AH),""))</f>
        <v/>
      </c>
      <c r="Y44" s="20" t="str">
        <f>IF(T44="OVN",_xlfn.XLOOKUP(S44,'OVN Aggregated Audiences'!AJ:AJ,'OVN Aggregated Audiences'!Q:Q),IF(T44="CDT",_xlfn.XLOOKUP(S44,'CDT Aggregated Audiences'!AJ:AJ,'CDT Aggregated Audiences'!Q:Q),""))</f>
        <v/>
      </c>
    </row>
    <row r="45" spans="4:25" x14ac:dyDescent="0.35">
      <c r="J45" s="20">
        <v>44</v>
      </c>
      <c r="K45" s="20" t="str">
        <f>_xlfn.XLOOKUP(J45,Calendar!K:K,Calendar!J:J,"")</f>
        <v/>
      </c>
      <c r="L45" s="20" t="str">
        <f>IF(K45="OVN",_xlfn.XLOOKUP(J45,'OVN Aggregated Audiences'!AI:AI,'OVN Aggregated Audiences'!C:C),IF(K45="CDT",_xlfn.XLOOKUP(J45,'CDT Aggregated Audiences'!AI:AI,'CDT Aggregated Audiences'!C:C),""))</f>
        <v/>
      </c>
      <c r="M45" s="20" t="str">
        <f>IF(K45="OVN",_xlfn.XLOOKUP(J45,'OVN Aggregated Audiences'!AI:AI,'OVN Aggregated Audiences'!D:D),IF(K45="CDT",_xlfn.XLOOKUP(J45,'CDT Aggregated Audiences'!AI:AI,'CDT Aggregated Audiences'!D:D),""))</f>
        <v/>
      </c>
      <c r="N45" s="20" t="str">
        <f>IF(K45="OVN",_xlfn.XLOOKUP(J45,'OVN Aggregated Audiences'!AI:AI,'OVN Aggregated Audiences'!AH:AH),IF(K45="CDT",_xlfn.XLOOKUP(J45,'CDT Aggregated Audiences'!AI:AI,'CDT Aggregated Audiences'!AH:AH),""))</f>
        <v/>
      </c>
      <c r="O45" s="20" t="str">
        <f>IF(K45="OVN",_xlfn.XLOOKUP(J45,'OVN Aggregated Audiences'!AI:AI,'OVN Aggregated Audiences'!M:M),IF(K45="CDT",_xlfn.XLOOKUP(J45,'CDT Aggregated Audiences'!AI:AI,'CDT Aggregated Audiences'!M:M),""))</f>
        <v/>
      </c>
      <c r="P45" s="20" t="str">
        <f>IF(K45="OVN",_xlfn.XLOOKUP(J45,'OVN Aggregated Audiences'!AI:AI,'OVN Aggregated Audiences'!Q:Q),IF(K45="CDT",_xlfn.XLOOKUP(J45,'CDT Aggregated Audiences'!AI:AI,'CDT Aggregated Audiences'!Q:Q),""))</f>
        <v/>
      </c>
      <c r="S45" s="20">
        <v>44</v>
      </c>
      <c r="T45" s="20" t="str">
        <f t="shared" si="3"/>
        <v/>
      </c>
      <c r="U45" s="20" t="str">
        <f>IF(T45="OVN",_xlfn.XLOOKUP(S45,'OVN Aggregated Audiences'!AJ:AJ,'OVN Aggregated Audiences'!K:K),IF(T45="CDT",_xlfn.XLOOKUP(S45,'CDT Aggregated Audiences'!AJ:AJ,'CDT Aggregated Audiences'!K:K),""))</f>
        <v/>
      </c>
      <c r="V45" s="34" t="str">
        <f>IF(T45="OVN",_xlfn.XLOOKUP(S45,'OVN Aggregated Audiences'!AJ:AJ,'OVN Aggregated Audiences'!H:H),IF(T45="CDT",_xlfn.XLOOKUP(S45,'CDT Aggregated Audiences'!AJ:AJ,'CDT Aggregated Audiences'!H:H),""))</f>
        <v/>
      </c>
      <c r="W45" s="35" t="str">
        <f>IF(T45="OVN",_xlfn.XLOOKUP(S45,'OVN Aggregated Audiences'!AJ:AJ,'OVN Aggregated Audiences'!N:N),IF(T45="CDT",_xlfn.XLOOKUP(S45,'CDT Aggregated Audiences'!AJ:AJ,'CDT Aggregated Audiences'!N:N),""))</f>
        <v/>
      </c>
      <c r="X45" s="20" t="str">
        <f>IF(T45="OVN",_xlfn.XLOOKUP(S45,'OVN Aggregated Audiences'!AJ:AJ,'OVN Aggregated Audiences'!AH:AH),IF(T45="CDT",_xlfn.XLOOKUP(S45,'CDT Aggregated Audiences'!AJ:AJ,'CDT Aggregated Audiences'!AH:AH),""))</f>
        <v/>
      </c>
      <c r="Y45" s="20" t="str">
        <f>IF(T45="OVN",_xlfn.XLOOKUP(S45,'OVN Aggregated Audiences'!AJ:AJ,'OVN Aggregated Audiences'!Q:Q),IF(T45="CDT",_xlfn.XLOOKUP(S45,'CDT Aggregated Audiences'!AJ:AJ,'CDT Aggregated Audiences'!Q:Q),""))</f>
        <v/>
      </c>
    </row>
    <row r="46" spans="4:25" x14ac:dyDescent="0.35">
      <c r="J46" s="20">
        <v>45</v>
      </c>
      <c r="K46" s="20" t="str">
        <f>_xlfn.XLOOKUP(J46,Calendar!K:K,Calendar!J:J,"")</f>
        <v/>
      </c>
      <c r="L46" s="20" t="str">
        <f>IF(K46="OVN",_xlfn.XLOOKUP(J46,'OVN Aggregated Audiences'!AI:AI,'OVN Aggregated Audiences'!C:C),IF(K46="CDT",_xlfn.XLOOKUP(J46,'CDT Aggregated Audiences'!AI:AI,'CDT Aggregated Audiences'!C:C),""))</f>
        <v/>
      </c>
      <c r="M46" s="20" t="str">
        <f>IF(K46="OVN",_xlfn.XLOOKUP(J46,'OVN Aggregated Audiences'!AI:AI,'OVN Aggregated Audiences'!D:D),IF(K46="CDT",_xlfn.XLOOKUP(J46,'CDT Aggregated Audiences'!AI:AI,'CDT Aggregated Audiences'!D:D),""))</f>
        <v/>
      </c>
      <c r="N46" s="20" t="str">
        <f>IF(K46="OVN",_xlfn.XLOOKUP(J46,'OVN Aggregated Audiences'!AI:AI,'OVN Aggregated Audiences'!AH:AH),IF(K46="CDT",_xlfn.XLOOKUP(J46,'CDT Aggregated Audiences'!AI:AI,'CDT Aggregated Audiences'!AH:AH),""))</f>
        <v/>
      </c>
      <c r="O46" s="20" t="str">
        <f>IF(K46="OVN",_xlfn.XLOOKUP(J46,'OVN Aggregated Audiences'!AI:AI,'OVN Aggregated Audiences'!M:M),IF(K46="CDT",_xlfn.XLOOKUP(J46,'CDT Aggregated Audiences'!AI:AI,'CDT Aggregated Audiences'!M:M),""))</f>
        <v/>
      </c>
      <c r="P46" s="20" t="str">
        <f>IF(K46="OVN",_xlfn.XLOOKUP(J46,'OVN Aggregated Audiences'!AI:AI,'OVN Aggregated Audiences'!Q:Q),IF(K46="CDT",_xlfn.XLOOKUP(J46,'CDT Aggregated Audiences'!AI:AI,'CDT Aggregated Audiences'!Q:Q),""))</f>
        <v/>
      </c>
      <c r="S46" s="20">
        <v>45</v>
      </c>
      <c r="T46" s="20" t="str">
        <f t="shared" si="3"/>
        <v/>
      </c>
      <c r="U46" s="20" t="str">
        <f>IF(T46="OVN",_xlfn.XLOOKUP(S46,'OVN Aggregated Audiences'!AJ:AJ,'OVN Aggregated Audiences'!K:K),IF(T46="CDT",_xlfn.XLOOKUP(S46,'CDT Aggregated Audiences'!AJ:AJ,'CDT Aggregated Audiences'!K:K),""))</f>
        <v/>
      </c>
      <c r="V46" s="34" t="str">
        <f>IF(T46="OVN",_xlfn.XLOOKUP(S46,'OVN Aggregated Audiences'!AJ:AJ,'OVN Aggregated Audiences'!H:H),IF(T46="CDT",_xlfn.XLOOKUP(S46,'CDT Aggregated Audiences'!AJ:AJ,'CDT Aggregated Audiences'!H:H),""))</f>
        <v/>
      </c>
      <c r="W46" s="35" t="str">
        <f>IF(T46="OVN",_xlfn.XLOOKUP(S46,'OVN Aggregated Audiences'!AJ:AJ,'OVN Aggregated Audiences'!N:N),IF(T46="CDT",_xlfn.XLOOKUP(S46,'CDT Aggregated Audiences'!AJ:AJ,'CDT Aggregated Audiences'!N:N),""))</f>
        <v/>
      </c>
      <c r="X46" s="20" t="str">
        <f>IF(T46="OVN",_xlfn.XLOOKUP(S46,'OVN Aggregated Audiences'!AJ:AJ,'OVN Aggregated Audiences'!AH:AH),IF(T46="CDT",_xlfn.XLOOKUP(S46,'CDT Aggregated Audiences'!AJ:AJ,'CDT Aggregated Audiences'!AH:AH),""))</f>
        <v/>
      </c>
      <c r="Y46" s="20" t="str">
        <f>IF(T46="OVN",_xlfn.XLOOKUP(S46,'OVN Aggregated Audiences'!AJ:AJ,'OVN Aggregated Audiences'!Q:Q),IF(T46="CDT",_xlfn.XLOOKUP(S46,'CDT Aggregated Audiences'!AJ:AJ,'CDT Aggregated Audiences'!Q:Q),""))</f>
        <v/>
      </c>
    </row>
    <row r="47" spans="4:25" x14ac:dyDescent="0.35">
      <c r="J47" s="20">
        <v>46</v>
      </c>
      <c r="K47" s="20" t="str">
        <f>_xlfn.XLOOKUP(J47,Calendar!K:K,Calendar!J:J,"")</f>
        <v/>
      </c>
      <c r="L47" s="20" t="str">
        <f>IF(K47="OVN",_xlfn.XLOOKUP(J47,'OVN Aggregated Audiences'!AI:AI,'OVN Aggregated Audiences'!C:C),IF(K47="CDT",_xlfn.XLOOKUP(J47,'CDT Aggregated Audiences'!AI:AI,'CDT Aggregated Audiences'!C:C),""))</f>
        <v/>
      </c>
      <c r="M47" s="20" t="str">
        <f>IF(K47="OVN",_xlfn.XLOOKUP(J47,'OVN Aggregated Audiences'!AI:AI,'OVN Aggregated Audiences'!D:D),IF(K47="CDT",_xlfn.XLOOKUP(J47,'CDT Aggregated Audiences'!AI:AI,'CDT Aggregated Audiences'!D:D),""))</f>
        <v/>
      </c>
      <c r="N47" s="20" t="str">
        <f>IF(K47="OVN",_xlfn.XLOOKUP(J47,'OVN Aggregated Audiences'!AI:AI,'OVN Aggregated Audiences'!AH:AH),IF(K47="CDT",_xlfn.XLOOKUP(J47,'CDT Aggregated Audiences'!AI:AI,'CDT Aggregated Audiences'!AH:AH),""))</f>
        <v/>
      </c>
      <c r="O47" s="20" t="str">
        <f>IF(K47="OVN",_xlfn.XLOOKUP(J47,'OVN Aggregated Audiences'!AI:AI,'OVN Aggregated Audiences'!M:M),IF(K47="CDT",_xlfn.XLOOKUP(J47,'CDT Aggregated Audiences'!AI:AI,'CDT Aggregated Audiences'!M:M),""))</f>
        <v/>
      </c>
      <c r="P47" s="20" t="str">
        <f>IF(K47="OVN",_xlfn.XLOOKUP(J47,'OVN Aggregated Audiences'!AI:AI,'OVN Aggregated Audiences'!Q:Q),IF(K47="CDT",_xlfn.XLOOKUP(J47,'CDT Aggregated Audiences'!AI:AI,'CDT Aggregated Audiences'!Q:Q),""))</f>
        <v/>
      </c>
      <c r="S47" s="20">
        <v>46</v>
      </c>
      <c r="T47" s="20" t="str">
        <f t="shared" si="3"/>
        <v/>
      </c>
      <c r="U47" s="20" t="str">
        <f>IF(T47="OVN",_xlfn.XLOOKUP(S47,'OVN Aggregated Audiences'!AJ:AJ,'OVN Aggregated Audiences'!K:K),IF(T47="CDT",_xlfn.XLOOKUP(S47,'CDT Aggregated Audiences'!AJ:AJ,'CDT Aggregated Audiences'!K:K),""))</f>
        <v/>
      </c>
      <c r="V47" s="34" t="str">
        <f>IF(T47="OVN",_xlfn.XLOOKUP(S47,'OVN Aggregated Audiences'!AJ:AJ,'OVN Aggregated Audiences'!H:H),IF(T47="CDT",_xlfn.XLOOKUP(S47,'CDT Aggregated Audiences'!AJ:AJ,'CDT Aggregated Audiences'!H:H),""))</f>
        <v/>
      </c>
      <c r="W47" s="35" t="str">
        <f>IF(T47="OVN",_xlfn.XLOOKUP(S47,'OVN Aggregated Audiences'!AJ:AJ,'OVN Aggregated Audiences'!N:N),IF(T47="CDT",_xlfn.XLOOKUP(S47,'CDT Aggregated Audiences'!AJ:AJ,'CDT Aggregated Audiences'!N:N),""))</f>
        <v/>
      </c>
      <c r="X47" s="20" t="str">
        <f>IF(T47="OVN",_xlfn.XLOOKUP(S47,'OVN Aggregated Audiences'!AJ:AJ,'OVN Aggregated Audiences'!AH:AH),IF(T47="CDT",_xlfn.XLOOKUP(S47,'CDT Aggregated Audiences'!AJ:AJ,'CDT Aggregated Audiences'!AH:AH),""))</f>
        <v/>
      </c>
      <c r="Y47" s="20" t="str">
        <f>IF(T47="OVN",_xlfn.XLOOKUP(S47,'OVN Aggregated Audiences'!AJ:AJ,'OVN Aggregated Audiences'!Q:Q),IF(T47="CDT",_xlfn.XLOOKUP(S47,'CDT Aggregated Audiences'!AJ:AJ,'CDT Aggregated Audiences'!Q:Q),""))</f>
        <v/>
      </c>
    </row>
    <row r="48" spans="4:25" x14ac:dyDescent="0.35">
      <c r="J48" s="20">
        <v>47</v>
      </c>
      <c r="K48" s="20" t="str">
        <f>_xlfn.XLOOKUP(J48,Calendar!K:K,Calendar!J:J,"")</f>
        <v/>
      </c>
      <c r="L48" s="20" t="str">
        <f>IF(K48="OVN",_xlfn.XLOOKUP(J48,'OVN Aggregated Audiences'!AI:AI,'OVN Aggregated Audiences'!C:C),IF(K48="CDT",_xlfn.XLOOKUP(J48,'CDT Aggregated Audiences'!AI:AI,'CDT Aggregated Audiences'!C:C),""))</f>
        <v/>
      </c>
      <c r="M48" s="20" t="str">
        <f>IF(K48="OVN",_xlfn.XLOOKUP(J48,'OVN Aggregated Audiences'!AI:AI,'OVN Aggregated Audiences'!D:D),IF(K48="CDT",_xlfn.XLOOKUP(J48,'CDT Aggregated Audiences'!AI:AI,'CDT Aggregated Audiences'!D:D),""))</f>
        <v/>
      </c>
      <c r="N48" s="20" t="str">
        <f>IF(K48="OVN",_xlfn.XLOOKUP(J48,'OVN Aggregated Audiences'!AI:AI,'OVN Aggregated Audiences'!AH:AH),IF(K48="CDT",_xlfn.XLOOKUP(J48,'CDT Aggregated Audiences'!AI:AI,'CDT Aggregated Audiences'!AH:AH),""))</f>
        <v/>
      </c>
      <c r="O48" s="20" t="str">
        <f>IF(K48="OVN",_xlfn.XLOOKUP(J48,'OVN Aggregated Audiences'!AI:AI,'OVN Aggregated Audiences'!M:M),IF(K48="CDT",_xlfn.XLOOKUP(J48,'CDT Aggregated Audiences'!AI:AI,'CDT Aggregated Audiences'!M:M),""))</f>
        <v/>
      </c>
      <c r="P48" s="20" t="str">
        <f>IF(K48="OVN",_xlfn.XLOOKUP(J48,'OVN Aggregated Audiences'!AI:AI,'OVN Aggregated Audiences'!Q:Q),IF(K48="CDT",_xlfn.XLOOKUP(J48,'CDT Aggregated Audiences'!AI:AI,'CDT Aggregated Audiences'!Q:Q),""))</f>
        <v/>
      </c>
      <c r="S48" s="20">
        <v>47</v>
      </c>
      <c r="T48" s="20" t="str">
        <f t="shared" si="3"/>
        <v/>
      </c>
      <c r="U48" s="20" t="str">
        <f>IF(T48="OVN",_xlfn.XLOOKUP(S48,'OVN Aggregated Audiences'!AJ:AJ,'OVN Aggregated Audiences'!K:K),IF(T48="CDT",_xlfn.XLOOKUP(S48,'CDT Aggregated Audiences'!AJ:AJ,'CDT Aggregated Audiences'!K:K),""))</f>
        <v/>
      </c>
      <c r="V48" s="34" t="str">
        <f>IF(T48="OVN",_xlfn.XLOOKUP(S48,'OVN Aggregated Audiences'!AJ:AJ,'OVN Aggregated Audiences'!H:H),IF(T48="CDT",_xlfn.XLOOKUP(S48,'CDT Aggregated Audiences'!AJ:AJ,'CDT Aggregated Audiences'!H:H),""))</f>
        <v/>
      </c>
      <c r="W48" s="35" t="str">
        <f>IF(T48="OVN",_xlfn.XLOOKUP(S48,'OVN Aggregated Audiences'!AJ:AJ,'OVN Aggregated Audiences'!N:N),IF(T48="CDT",_xlfn.XLOOKUP(S48,'CDT Aggregated Audiences'!AJ:AJ,'CDT Aggregated Audiences'!N:N),""))</f>
        <v/>
      </c>
      <c r="X48" s="20" t="str">
        <f>IF(T48="OVN",_xlfn.XLOOKUP(S48,'OVN Aggregated Audiences'!AJ:AJ,'OVN Aggregated Audiences'!AH:AH),IF(T48="CDT",_xlfn.XLOOKUP(S48,'CDT Aggregated Audiences'!AJ:AJ,'CDT Aggregated Audiences'!AH:AH),""))</f>
        <v/>
      </c>
      <c r="Y48" s="20" t="str">
        <f>IF(T48="OVN",_xlfn.XLOOKUP(S48,'OVN Aggregated Audiences'!AJ:AJ,'OVN Aggregated Audiences'!Q:Q),IF(T48="CDT",_xlfn.XLOOKUP(S48,'CDT Aggregated Audiences'!AJ:AJ,'CDT Aggregated Audiences'!Q:Q),""))</f>
        <v/>
      </c>
    </row>
    <row r="49" spans="10:25" x14ac:dyDescent="0.35">
      <c r="J49" s="20">
        <v>48</v>
      </c>
      <c r="K49" s="20" t="str">
        <f>_xlfn.XLOOKUP(J49,Calendar!K:K,Calendar!J:J,"")</f>
        <v/>
      </c>
      <c r="L49" s="20" t="str">
        <f>IF(K49="OVN",_xlfn.XLOOKUP(J49,'OVN Aggregated Audiences'!AI:AI,'OVN Aggregated Audiences'!C:C),IF(K49="CDT",_xlfn.XLOOKUP(J49,'CDT Aggregated Audiences'!AI:AI,'CDT Aggregated Audiences'!C:C),""))</f>
        <v/>
      </c>
      <c r="M49" s="20" t="str">
        <f>IF(K49="OVN",_xlfn.XLOOKUP(J49,'OVN Aggregated Audiences'!AI:AI,'OVN Aggregated Audiences'!D:D),IF(K49="CDT",_xlfn.XLOOKUP(J49,'CDT Aggregated Audiences'!AI:AI,'CDT Aggregated Audiences'!D:D),""))</f>
        <v/>
      </c>
      <c r="N49" s="20" t="str">
        <f>IF(K49="OVN",_xlfn.XLOOKUP(J49,'OVN Aggregated Audiences'!AI:AI,'OVN Aggregated Audiences'!AH:AH),IF(K49="CDT",_xlfn.XLOOKUP(J49,'CDT Aggregated Audiences'!AI:AI,'CDT Aggregated Audiences'!AH:AH),""))</f>
        <v/>
      </c>
      <c r="O49" s="20" t="str">
        <f>IF(K49="OVN",_xlfn.XLOOKUP(J49,'OVN Aggregated Audiences'!AI:AI,'OVN Aggregated Audiences'!M:M),IF(K49="CDT",_xlfn.XLOOKUP(J49,'CDT Aggregated Audiences'!AI:AI,'CDT Aggregated Audiences'!M:M),""))</f>
        <v/>
      </c>
      <c r="P49" s="20" t="str">
        <f>IF(K49="OVN",_xlfn.XLOOKUP(J49,'OVN Aggregated Audiences'!AI:AI,'OVN Aggregated Audiences'!Q:Q),IF(K49="CDT",_xlfn.XLOOKUP(J49,'CDT Aggregated Audiences'!AI:AI,'CDT Aggregated Audiences'!Q:Q),""))</f>
        <v/>
      </c>
      <c r="S49" s="20">
        <v>48</v>
      </c>
      <c r="T49" s="20" t="str">
        <f t="shared" si="3"/>
        <v/>
      </c>
      <c r="U49" s="20" t="str">
        <f>IF(T49="OVN",_xlfn.XLOOKUP(S49,'OVN Aggregated Audiences'!AJ:AJ,'OVN Aggregated Audiences'!K:K),IF(T49="CDT",_xlfn.XLOOKUP(S49,'CDT Aggregated Audiences'!AJ:AJ,'CDT Aggregated Audiences'!K:K),""))</f>
        <v/>
      </c>
      <c r="V49" s="34" t="str">
        <f>IF(T49="OVN",_xlfn.XLOOKUP(S49,'OVN Aggregated Audiences'!AJ:AJ,'OVN Aggregated Audiences'!H:H),IF(T49="CDT",_xlfn.XLOOKUP(S49,'CDT Aggregated Audiences'!AJ:AJ,'CDT Aggregated Audiences'!H:H),""))</f>
        <v/>
      </c>
      <c r="W49" s="35" t="str">
        <f>IF(T49="OVN",_xlfn.XLOOKUP(S49,'OVN Aggregated Audiences'!AJ:AJ,'OVN Aggregated Audiences'!N:N),IF(T49="CDT",_xlfn.XLOOKUP(S49,'CDT Aggregated Audiences'!AJ:AJ,'CDT Aggregated Audiences'!N:N),""))</f>
        <v/>
      </c>
      <c r="X49" s="20" t="str">
        <f>IF(T49="OVN",_xlfn.XLOOKUP(S49,'OVN Aggregated Audiences'!AJ:AJ,'OVN Aggregated Audiences'!AH:AH),IF(T49="CDT",_xlfn.XLOOKUP(S49,'CDT Aggregated Audiences'!AJ:AJ,'CDT Aggregated Audiences'!AH:AH),""))</f>
        <v/>
      </c>
      <c r="Y49" s="20" t="str">
        <f>IF(T49="OVN",_xlfn.XLOOKUP(S49,'OVN Aggregated Audiences'!AJ:AJ,'OVN Aggregated Audiences'!Q:Q),IF(T49="CDT",_xlfn.XLOOKUP(S49,'CDT Aggregated Audiences'!AJ:AJ,'CDT Aggregated Audiences'!Q:Q),""))</f>
        <v/>
      </c>
    </row>
    <row r="50" spans="10:25" x14ac:dyDescent="0.35">
      <c r="J50" s="20">
        <v>49</v>
      </c>
      <c r="K50" s="20" t="str">
        <f>_xlfn.XLOOKUP(J50,Calendar!K:K,Calendar!J:J,"")</f>
        <v/>
      </c>
      <c r="L50" s="20" t="str">
        <f>IF(K50="OVN",_xlfn.XLOOKUP(J50,'OVN Aggregated Audiences'!AI:AI,'OVN Aggregated Audiences'!C:C),IF(K50="CDT",_xlfn.XLOOKUP(J50,'CDT Aggregated Audiences'!AI:AI,'CDT Aggregated Audiences'!C:C),""))</f>
        <v/>
      </c>
      <c r="M50" s="20" t="str">
        <f>IF(K50="OVN",_xlfn.XLOOKUP(J50,'OVN Aggregated Audiences'!AI:AI,'OVN Aggregated Audiences'!D:D),IF(K50="CDT",_xlfn.XLOOKUP(J50,'CDT Aggregated Audiences'!AI:AI,'CDT Aggregated Audiences'!D:D),""))</f>
        <v/>
      </c>
      <c r="N50" s="20" t="str">
        <f>IF(K50="OVN",_xlfn.XLOOKUP(J50,'OVN Aggregated Audiences'!AI:AI,'OVN Aggregated Audiences'!AH:AH),IF(K50="CDT",_xlfn.XLOOKUP(J50,'CDT Aggregated Audiences'!AI:AI,'CDT Aggregated Audiences'!AH:AH),""))</f>
        <v/>
      </c>
      <c r="O50" s="20" t="str">
        <f>IF(K50="OVN",_xlfn.XLOOKUP(J50,'OVN Aggregated Audiences'!AI:AI,'OVN Aggregated Audiences'!M:M),IF(K50="CDT",_xlfn.XLOOKUP(J50,'CDT Aggregated Audiences'!AI:AI,'CDT Aggregated Audiences'!M:M),""))</f>
        <v/>
      </c>
      <c r="P50" s="20" t="str">
        <f>IF(K50="OVN",_xlfn.XLOOKUP(J50,'OVN Aggregated Audiences'!AI:AI,'OVN Aggregated Audiences'!Q:Q),IF(K50="CDT",_xlfn.XLOOKUP(J50,'CDT Aggregated Audiences'!AI:AI,'CDT Aggregated Audiences'!Q:Q),""))</f>
        <v/>
      </c>
      <c r="S50" s="20">
        <v>49</v>
      </c>
      <c r="T50" s="20" t="str">
        <f t="shared" si="3"/>
        <v/>
      </c>
      <c r="U50" s="20" t="str">
        <f>IF(T50="OVN",_xlfn.XLOOKUP(S50,'OVN Aggregated Audiences'!AJ:AJ,'OVN Aggregated Audiences'!K:K),IF(T50="CDT",_xlfn.XLOOKUP(S50,'CDT Aggregated Audiences'!AJ:AJ,'CDT Aggregated Audiences'!K:K),""))</f>
        <v/>
      </c>
      <c r="V50" s="34" t="str">
        <f>IF(T50="OVN",_xlfn.XLOOKUP(S50,'OVN Aggregated Audiences'!AJ:AJ,'OVN Aggregated Audiences'!H:H),IF(T50="CDT",_xlfn.XLOOKUP(S50,'CDT Aggregated Audiences'!AJ:AJ,'CDT Aggregated Audiences'!H:H),""))</f>
        <v/>
      </c>
      <c r="W50" s="35" t="str">
        <f>IF(T50="OVN",_xlfn.XLOOKUP(S50,'OVN Aggregated Audiences'!AJ:AJ,'OVN Aggregated Audiences'!N:N),IF(T50="CDT",_xlfn.XLOOKUP(S50,'CDT Aggregated Audiences'!AJ:AJ,'CDT Aggregated Audiences'!N:N),""))</f>
        <v/>
      </c>
      <c r="X50" s="20" t="str">
        <f>IF(T50="OVN",_xlfn.XLOOKUP(S50,'OVN Aggregated Audiences'!AJ:AJ,'OVN Aggregated Audiences'!AH:AH),IF(T50="CDT",_xlfn.XLOOKUP(S50,'CDT Aggregated Audiences'!AJ:AJ,'CDT Aggregated Audiences'!AH:AH),""))</f>
        <v/>
      </c>
      <c r="Y50" s="20" t="str">
        <f>IF(T50="OVN",_xlfn.XLOOKUP(S50,'OVN Aggregated Audiences'!AJ:AJ,'OVN Aggregated Audiences'!Q:Q),IF(T50="CDT",_xlfn.XLOOKUP(S50,'CDT Aggregated Audiences'!AJ:AJ,'CDT Aggregated Audiences'!Q:Q),""))</f>
        <v/>
      </c>
    </row>
    <row r="51" spans="10:25" x14ac:dyDescent="0.35">
      <c r="J51" s="20">
        <v>50</v>
      </c>
      <c r="K51" s="20" t="str">
        <f>_xlfn.XLOOKUP(J51,Calendar!K:K,Calendar!J:J,"")</f>
        <v/>
      </c>
      <c r="L51" s="20" t="str">
        <f>IF(K51="OVN",_xlfn.XLOOKUP(J51,'OVN Aggregated Audiences'!AI:AI,'OVN Aggregated Audiences'!C:C),IF(K51="CDT",_xlfn.XLOOKUP(J51,'CDT Aggregated Audiences'!AI:AI,'CDT Aggregated Audiences'!C:C),""))</f>
        <v/>
      </c>
      <c r="M51" s="20" t="str">
        <f>IF(K51="OVN",_xlfn.XLOOKUP(J51,'OVN Aggregated Audiences'!AI:AI,'OVN Aggregated Audiences'!D:D),IF(K51="CDT",_xlfn.XLOOKUP(J51,'CDT Aggregated Audiences'!AI:AI,'CDT Aggregated Audiences'!D:D),""))</f>
        <v/>
      </c>
      <c r="N51" s="20" t="str">
        <f>IF(K51="OVN",_xlfn.XLOOKUP(J51,'OVN Aggregated Audiences'!AI:AI,'OVN Aggregated Audiences'!AH:AH),IF(K51="CDT",_xlfn.XLOOKUP(J51,'CDT Aggregated Audiences'!AI:AI,'CDT Aggregated Audiences'!AH:AH),""))</f>
        <v/>
      </c>
      <c r="O51" s="20" t="str">
        <f>IF(K51="OVN",_xlfn.XLOOKUP(J51,'OVN Aggregated Audiences'!AI:AI,'OVN Aggregated Audiences'!M:M),IF(K51="CDT",_xlfn.XLOOKUP(J51,'CDT Aggregated Audiences'!AI:AI,'CDT Aggregated Audiences'!M:M),""))</f>
        <v/>
      </c>
      <c r="P51" s="20" t="str">
        <f>IF(K51="OVN",_xlfn.XLOOKUP(J51,'OVN Aggregated Audiences'!AI:AI,'OVN Aggregated Audiences'!Q:Q),IF(K51="CDT",_xlfn.XLOOKUP(J51,'CDT Aggregated Audiences'!AI:AI,'CDT Aggregated Audiences'!Q:Q),""))</f>
        <v/>
      </c>
      <c r="S51" s="20">
        <v>50</v>
      </c>
      <c r="T51" s="20" t="str">
        <f t="shared" si="3"/>
        <v/>
      </c>
      <c r="U51" s="20" t="str">
        <f>IF(T51="OVN",_xlfn.XLOOKUP(S51,'OVN Aggregated Audiences'!AJ:AJ,'OVN Aggregated Audiences'!K:K),IF(T51="CDT",_xlfn.XLOOKUP(S51,'CDT Aggregated Audiences'!AJ:AJ,'CDT Aggregated Audiences'!K:K),""))</f>
        <v/>
      </c>
      <c r="V51" s="34" t="str">
        <f>IF(T51="OVN",_xlfn.XLOOKUP(S51,'OVN Aggregated Audiences'!AJ:AJ,'OVN Aggregated Audiences'!H:H),IF(T51="CDT",_xlfn.XLOOKUP(S51,'CDT Aggregated Audiences'!AJ:AJ,'CDT Aggregated Audiences'!H:H),""))</f>
        <v/>
      </c>
      <c r="W51" s="35" t="str">
        <f>IF(T51="OVN",_xlfn.XLOOKUP(S51,'OVN Aggregated Audiences'!AJ:AJ,'OVN Aggregated Audiences'!N:N),IF(T51="CDT",_xlfn.XLOOKUP(S51,'CDT Aggregated Audiences'!AJ:AJ,'CDT Aggregated Audiences'!N:N),""))</f>
        <v/>
      </c>
      <c r="X51" s="20" t="str">
        <f>IF(T51="OVN",_xlfn.XLOOKUP(S51,'OVN Aggregated Audiences'!AJ:AJ,'OVN Aggregated Audiences'!AH:AH),IF(T51="CDT",_xlfn.XLOOKUP(S51,'CDT Aggregated Audiences'!AJ:AJ,'CDT Aggregated Audiences'!AH:AH),""))</f>
        <v/>
      </c>
      <c r="Y51" s="20" t="str">
        <f>IF(T51="OVN",_xlfn.XLOOKUP(S51,'OVN Aggregated Audiences'!AJ:AJ,'OVN Aggregated Audiences'!Q:Q),IF(T51="CDT",_xlfn.XLOOKUP(S51,'CDT Aggregated Audiences'!AJ:AJ,'CDT Aggregated Audiences'!Q:Q),""))</f>
        <v/>
      </c>
    </row>
    <row r="52" spans="10:25" x14ac:dyDescent="0.35">
      <c r="J52" s="20">
        <v>51</v>
      </c>
      <c r="K52" s="20" t="str">
        <f>_xlfn.XLOOKUP(J52,Calendar!K:K,Calendar!J:J,"")</f>
        <v/>
      </c>
      <c r="L52" s="20" t="str">
        <f>IF(K52="OVN",_xlfn.XLOOKUP(J52,'OVN Aggregated Audiences'!AI:AI,'OVN Aggregated Audiences'!C:C),IF(K52="CDT",_xlfn.XLOOKUP(J52,'CDT Aggregated Audiences'!AI:AI,'CDT Aggregated Audiences'!C:C),""))</f>
        <v/>
      </c>
      <c r="M52" s="20" t="str">
        <f>IF(K52="OVN",_xlfn.XLOOKUP(J52,'OVN Aggregated Audiences'!AI:AI,'OVN Aggregated Audiences'!D:D),IF(K52="CDT",_xlfn.XLOOKUP(J52,'CDT Aggregated Audiences'!AI:AI,'CDT Aggregated Audiences'!D:D),""))</f>
        <v/>
      </c>
      <c r="N52" s="20" t="str">
        <f>IF(K52="OVN",_xlfn.XLOOKUP(J52,'OVN Aggregated Audiences'!AI:AI,'OVN Aggregated Audiences'!AH:AH),IF(K52="CDT",_xlfn.XLOOKUP(J52,'CDT Aggregated Audiences'!AI:AI,'CDT Aggregated Audiences'!AH:AH),""))</f>
        <v/>
      </c>
      <c r="O52" s="20" t="str">
        <f>IF(K52="OVN",_xlfn.XLOOKUP(J52,'OVN Aggregated Audiences'!AI:AI,'OVN Aggregated Audiences'!M:M),IF(K52="CDT",_xlfn.XLOOKUP(J52,'CDT Aggregated Audiences'!AI:AI,'CDT Aggregated Audiences'!M:M),""))</f>
        <v/>
      </c>
      <c r="P52" s="20" t="str">
        <f>IF(K52="OVN",_xlfn.XLOOKUP(J52,'OVN Aggregated Audiences'!AI:AI,'OVN Aggregated Audiences'!Q:Q),IF(K52="CDT",_xlfn.XLOOKUP(J52,'CDT Aggregated Audiences'!AI:AI,'CDT Aggregated Audiences'!Q:Q),""))</f>
        <v/>
      </c>
      <c r="S52" s="20">
        <v>51</v>
      </c>
      <c r="T52" s="20" t="str">
        <f t="shared" si="3"/>
        <v/>
      </c>
      <c r="U52" s="20" t="str">
        <f>IF(T52="OVN",_xlfn.XLOOKUP(S52,'OVN Aggregated Audiences'!AJ:AJ,'OVN Aggregated Audiences'!K:K),IF(T52="CDT",_xlfn.XLOOKUP(S52,'CDT Aggregated Audiences'!AJ:AJ,'CDT Aggregated Audiences'!K:K),""))</f>
        <v/>
      </c>
      <c r="V52" s="34" t="str">
        <f>IF(T52="OVN",_xlfn.XLOOKUP(S52,'OVN Aggregated Audiences'!AJ:AJ,'OVN Aggregated Audiences'!H:H),IF(T52="CDT",_xlfn.XLOOKUP(S52,'CDT Aggregated Audiences'!AJ:AJ,'CDT Aggregated Audiences'!H:H),""))</f>
        <v/>
      </c>
      <c r="W52" s="35" t="str">
        <f>IF(T52="OVN",_xlfn.XLOOKUP(S52,'OVN Aggregated Audiences'!AJ:AJ,'OVN Aggregated Audiences'!N:N),IF(T52="CDT",_xlfn.XLOOKUP(S52,'CDT Aggregated Audiences'!AJ:AJ,'CDT Aggregated Audiences'!N:N),""))</f>
        <v/>
      </c>
      <c r="X52" s="20" t="str">
        <f>IF(T52="OVN",_xlfn.XLOOKUP(S52,'OVN Aggregated Audiences'!AJ:AJ,'OVN Aggregated Audiences'!AH:AH),IF(T52="CDT",_xlfn.XLOOKUP(S52,'CDT Aggregated Audiences'!AJ:AJ,'CDT Aggregated Audiences'!AH:AH),""))</f>
        <v/>
      </c>
      <c r="Y52" s="20" t="str">
        <f>IF(T52="OVN",_xlfn.XLOOKUP(S52,'OVN Aggregated Audiences'!AJ:AJ,'OVN Aggregated Audiences'!Q:Q),IF(T52="CDT",_xlfn.XLOOKUP(S52,'CDT Aggregated Audiences'!AJ:AJ,'CDT Aggregated Audiences'!Q:Q),""))</f>
        <v/>
      </c>
    </row>
    <row r="53" spans="10:25" x14ac:dyDescent="0.35">
      <c r="J53" s="20">
        <v>52</v>
      </c>
      <c r="K53" s="20" t="str">
        <f>_xlfn.XLOOKUP(J53,Calendar!K:K,Calendar!J:J,"")</f>
        <v/>
      </c>
      <c r="L53" s="20" t="str">
        <f>IF(K53="OVN",_xlfn.XLOOKUP(J53,'OVN Aggregated Audiences'!AI:AI,'OVN Aggregated Audiences'!C:C),IF(K53="CDT",_xlfn.XLOOKUP(J53,'CDT Aggregated Audiences'!AI:AI,'CDT Aggregated Audiences'!C:C),""))</f>
        <v/>
      </c>
      <c r="M53" s="20" t="str">
        <f>IF(K53="OVN",_xlfn.XLOOKUP(J53,'OVN Aggregated Audiences'!AI:AI,'OVN Aggregated Audiences'!D:D),IF(K53="CDT",_xlfn.XLOOKUP(J53,'CDT Aggregated Audiences'!AI:AI,'CDT Aggregated Audiences'!D:D),""))</f>
        <v/>
      </c>
      <c r="N53" s="20" t="str">
        <f>IF(K53="OVN",_xlfn.XLOOKUP(J53,'OVN Aggregated Audiences'!AI:AI,'OVN Aggregated Audiences'!AH:AH),IF(K53="CDT",_xlfn.XLOOKUP(J53,'CDT Aggregated Audiences'!AI:AI,'CDT Aggregated Audiences'!AH:AH),""))</f>
        <v/>
      </c>
      <c r="O53" s="20" t="str">
        <f>IF(K53="OVN",_xlfn.XLOOKUP(J53,'OVN Aggregated Audiences'!AI:AI,'OVN Aggregated Audiences'!M:M),IF(K53="CDT",_xlfn.XLOOKUP(J53,'CDT Aggregated Audiences'!AI:AI,'CDT Aggregated Audiences'!M:M),""))</f>
        <v/>
      </c>
      <c r="P53" s="20" t="str">
        <f>IF(K53="OVN",_xlfn.XLOOKUP(J53,'OVN Aggregated Audiences'!AI:AI,'OVN Aggregated Audiences'!Q:Q),IF(K53="CDT",_xlfn.XLOOKUP(J53,'CDT Aggregated Audiences'!AI:AI,'CDT Aggregated Audiences'!Q:Q),""))</f>
        <v/>
      </c>
      <c r="S53" s="20">
        <v>52</v>
      </c>
      <c r="T53" s="20" t="str">
        <f t="shared" si="3"/>
        <v/>
      </c>
      <c r="U53" s="20" t="str">
        <f>IF(T53="OVN",_xlfn.XLOOKUP(S53,'OVN Aggregated Audiences'!AJ:AJ,'OVN Aggregated Audiences'!K:K),IF(T53="CDT",_xlfn.XLOOKUP(S53,'CDT Aggregated Audiences'!AJ:AJ,'CDT Aggregated Audiences'!K:K),""))</f>
        <v/>
      </c>
      <c r="V53" s="34" t="str">
        <f>IF(T53="OVN",_xlfn.XLOOKUP(S53,'OVN Aggregated Audiences'!AJ:AJ,'OVN Aggregated Audiences'!H:H),IF(T53="CDT",_xlfn.XLOOKUP(S53,'CDT Aggregated Audiences'!AJ:AJ,'CDT Aggregated Audiences'!H:H),""))</f>
        <v/>
      </c>
      <c r="W53" s="35" t="str">
        <f>IF(T53="OVN",_xlfn.XLOOKUP(S53,'OVN Aggregated Audiences'!AJ:AJ,'OVN Aggregated Audiences'!N:N),IF(T53="CDT",_xlfn.XLOOKUP(S53,'CDT Aggregated Audiences'!AJ:AJ,'CDT Aggregated Audiences'!N:N),""))</f>
        <v/>
      </c>
      <c r="X53" s="20" t="str">
        <f>IF(T53="OVN",_xlfn.XLOOKUP(S53,'OVN Aggregated Audiences'!AJ:AJ,'OVN Aggregated Audiences'!AH:AH),IF(T53="CDT",_xlfn.XLOOKUP(S53,'CDT Aggregated Audiences'!AJ:AJ,'CDT Aggregated Audiences'!AH:AH),""))</f>
        <v/>
      </c>
      <c r="Y53" s="20" t="str">
        <f>IF(T53="OVN",_xlfn.XLOOKUP(S53,'OVN Aggregated Audiences'!AJ:AJ,'OVN Aggregated Audiences'!Q:Q),IF(T53="CDT",_xlfn.XLOOKUP(S53,'CDT Aggregated Audiences'!AJ:AJ,'CDT Aggregated Audiences'!Q:Q),""))</f>
        <v/>
      </c>
    </row>
    <row r="54" spans="10:25" x14ac:dyDescent="0.35">
      <c r="J54" s="20">
        <v>53</v>
      </c>
      <c r="K54" s="20" t="str">
        <f>_xlfn.XLOOKUP(J54,Calendar!K:K,Calendar!J:J,"")</f>
        <v/>
      </c>
      <c r="L54" s="20" t="str">
        <f>IF(K54="OVN",_xlfn.XLOOKUP(J54,'OVN Aggregated Audiences'!AI:AI,'OVN Aggregated Audiences'!C:C),IF(K54="CDT",_xlfn.XLOOKUP(J54,'CDT Aggregated Audiences'!AI:AI,'CDT Aggregated Audiences'!C:C),""))</f>
        <v/>
      </c>
      <c r="M54" s="20" t="str">
        <f>IF(K54="OVN",_xlfn.XLOOKUP(J54,'OVN Aggregated Audiences'!AI:AI,'OVN Aggregated Audiences'!D:D),IF(K54="CDT",_xlfn.XLOOKUP(J54,'CDT Aggregated Audiences'!AI:AI,'CDT Aggregated Audiences'!D:D),""))</f>
        <v/>
      </c>
      <c r="N54" s="20" t="str">
        <f>IF(K54="OVN",_xlfn.XLOOKUP(J54,'OVN Aggregated Audiences'!AI:AI,'OVN Aggregated Audiences'!AH:AH),IF(K54="CDT",_xlfn.XLOOKUP(J54,'CDT Aggregated Audiences'!AI:AI,'CDT Aggregated Audiences'!AH:AH),""))</f>
        <v/>
      </c>
      <c r="O54" s="20" t="str">
        <f>IF(K54="OVN",_xlfn.XLOOKUP(J54,'OVN Aggregated Audiences'!AI:AI,'OVN Aggregated Audiences'!M:M),IF(K54="CDT",_xlfn.XLOOKUP(J54,'CDT Aggregated Audiences'!AI:AI,'CDT Aggregated Audiences'!M:M),""))</f>
        <v/>
      </c>
      <c r="P54" s="20" t="str">
        <f>IF(K54="OVN",_xlfn.XLOOKUP(J54,'OVN Aggregated Audiences'!AI:AI,'OVN Aggregated Audiences'!Q:Q),IF(K54="CDT",_xlfn.XLOOKUP(J54,'CDT Aggregated Audiences'!AI:AI,'CDT Aggregated Audiences'!Q:Q),""))</f>
        <v/>
      </c>
      <c r="S54" s="20">
        <v>53</v>
      </c>
      <c r="T54" s="20" t="str">
        <f t="shared" si="3"/>
        <v/>
      </c>
      <c r="U54" s="20" t="str">
        <f>IF(T54="OVN",_xlfn.XLOOKUP(S54,'OVN Aggregated Audiences'!AJ:AJ,'OVN Aggregated Audiences'!K:K),IF(T54="CDT",_xlfn.XLOOKUP(S54,'CDT Aggregated Audiences'!AJ:AJ,'CDT Aggregated Audiences'!K:K),""))</f>
        <v/>
      </c>
      <c r="V54" s="34" t="str">
        <f>IF(T54="OVN",_xlfn.XLOOKUP(S54,'OVN Aggregated Audiences'!AJ:AJ,'OVN Aggregated Audiences'!H:H),IF(T54="CDT",_xlfn.XLOOKUP(S54,'CDT Aggregated Audiences'!AJ:AJ,'CDT Aggregated Audiences'!H:H),""))</f>
        <v/>
      </c>
      <c r="W54" s="35" t="str">
        <f>IF(T54="OVN",_xlfn.XLOOKUP(S54,'OVN Aggregated Audiences'!AJ:AJ,'OVN Aggregated Audiences'!N:N),IF(T54="CDT",_xlfn.XLOOKUP(S54,'CDT Aggregated Audiences'!AJ:AJ,'CDT Aggregated Audiences'!N:N),""))</f>
        <v/>
      </c>
      <c r="X54" s="20" t="str">
        <f>IF(T54="OVN",_xlfn.XLOOKUP(S54,'OVN Aggregated Audiences'!AJ:AJ,'OVN Aggregated Audiences'!AH:AH),IF(T54="CDT",_xlfn.XLOOKUP(S54,'CDT Aggregated Audiences'!AJ:AJ,'CDT Aggregated Audiences'!AH:AH),""))</f>
        <v/>
      </c>
      <c r="Y54" s="20" t="str">
        <f>IF(T54="OVN",_xlfn.XLOOKUP(S54,'OVN Aggregated Audiences'!AJ:AJ,'OVN Aggregated Audiences'!Q:Q),IF(T54="CDT",_xlfn.XLOOKUP(S54,'CDT Aggregated Audiences'!AJ:AJ,'CDT Aggregated Audiences'!Q:Q),""))</f>
        <v/>
      </c>
    </row>
    <row r="55" spans="10:25" x14ac:dyDescent="0.35">
      <c r="J55" s="20">
        <v>54</v>
      </c>
      <c r="K55" s="20" t="str">
        <f>_xlfn.XLOOKUP(J55,Calendar!K:K,Calendar!J:J,"")</f>
        <v/>
      </c>
      <c r="L55" s="20" t="str">
        <f>IF(K55="OVN",_xlfn.XLOOKUP(J55,'OVN Aggregated Audiences'!AI:AI,'OVN Aggregated Audiences'!C:C),IF(K55="CDT",_xlfn.XLOOKUP(J55,'CDT Aggregated Audiences'!AI:AI,'CDT Aggregated Audiences'!C:C),""))</f>
        <v/>
      </c>
      <c r="M55" s="20" t="str">
        <f>IF(K55="OVN",_xlfn.XLOOKUP(J55,'OVN Aggregated Audiences'!AI:AI,'OVN Aggregated Audiences'!D:D),IF(K55="CDT",_xlfn.XLOOKUP(J55,'CDT Aggregated Audiences'!AI:AI,'CDT Aggregated Audiences'!D:D),""))</f>
        <v/>
      </c>
      <c r="N55" s="20" t="str">
        <f>IF(K55="OVN",_xlfn.XLOOKUP(J55,'OVN Aggregated Audiences'!AI:AI,'OVN Aggregated Audiences'!AH:AH),IF(K55="CDT",_xlfn.XLOOKUP(J55,'CDT Aggregated Audiences'!AI:AI,'CDT Aggregated Audiences'!AH:AH),""))</f>
        <v/>
      </c>
      <c r="O55" s="20" t="str">
        <f>IF(K55="OVN",_xlfn.XLOOKUP(J55,'OVN Aggregated Audiences'!AI:AI,'OVN Aggregated Audiences'!M:M),IF(K55="CDT",_xlfn.XLOOKUP(J55,'CDT Aggregated Audiences'!AI:AI,'CDT Aggregated Audiences'!M:M),""))</f>
        <v/>
      </c>
      <c r="P55" s="20" t="str">
        <f>IF(K55="OVN",_xlfn.XLOOKUP(J55,'OVN Aggregated Audiences'!AI:AI,'OVN Aggregated Audiences'!Q:Q),IF(K55="CDT",_xlfn.XLOOKUP(J55,'CDT Aggregated Audiences'!AI:AI,'CDT Aggregated Audiences'!Q:Q),""))</f>
        <v/>
      </c>
      <c r="S55" s="20">
        <v>54</v>
      </c>
      <c r="T55" s="20" t="str">
        <f t="shared" si="3"/>
        <v/>
      </c>
      <c r="U55" s="20" t="str">
        <f>IF(T55="OVN",_xlfn.XLOOKUP(S55,'OVN Aggregated Audiences'!AJ:AJ,'OVN Aggregated Audiences'!K:K),IF(T55="CDT",_xlfn.XLOOKUP(S55,'CDT Aggregated Audiences'!AJ:AJ,'CDT Aggregated Audiences'!K:K),""))</f>
        <v/>
      </c>
      <c r="V55" s="34" t="str">
        <f>IF(T55="OVN",_xlfn.XLOOKUP(S55,'OVN Aggregated Audiences'!AJ:AJ,'OVN Aggregated Audiences'!H:H),IF(T55="CDT",_xlfn.XLOOKUP(S55,'CDT Aggregated Audiences'!AJ:AJ,'CDT Aggregated Audiences'!H:H),""))</f>
        <v/>
      </c>
      <c r="W55" s="35" t="str">
        <f>IF(T55="OVN",_xlfn.XLOOKUP(S55,'OVN Aggregated Audiences'!AJ:AJ,'OVN Aggregated Audiences'!N:N),IF(T55="CDT",_xlfn.XLOOKUP(S55,'CDT Aggregated Audiences'!AJ:AJ,'CDT Aggregated Audiences'!N:N),""))</f>
        <v/>
      </c>
      <c r="X55" s="20" t="str">
        <f>IF(T55="OVN",_xlfn.XLOOKUP(S55,'OVN Aggregated Audiences'!AJ:AJ,'OVN Aggregated Audiences'!AH:AH),IF(T55="CDT",_xlfn.XLOOKUP(S55,'CDT Aggregated Audiences'!AJ:AJ,'CDT Aggregated Audiences'!AH:AH),""))</f>
        <v/>
      </c>
      <c r="Y55" s="20" t="str">
        <f>IF(T55="OVN",_xlfn.XLOOKUP(S55,'OVN Aggregated Audiences'!AJ:AJ,'OVN Aggregated Audiences'!Q:Q),IF(T55="CDT",_xlfn.XLOOKUP(S55,'CDT Aggregated Audiences'!AJ:AJ,'CDT Aggregated Audiences'!Q:Q),""))</f>
        <v/>
      </c>
    </row>
    <row r="56" spans="10:25" x14ac:dyDescent="0.35">
      <c r="J56" s="20">
        <v>55</v>
      </c>
      <c r="K56" s="20" t="str">
        <f>_xlfn.XLOOKUP(J56,Calendar!K:K,Calendar!J:J,"")</f>
        <v/>
      </c>
      <c r="L56" s="20" t="str">
        <f>IF(K56="OVN",_xlfn.XLOOKUP(J56,'OVN Aggregated Audiences'!AI:AI,'OVN Aggregated Audiences'!C:C),IF(K56="CDT",_xlfn.XLOOKUP(J56,'CDT Aggregated Audiences'!AI:AI,'CDT Aggregated Audiences'!C:C),""))</f>
        <v/>
      </c>
      <c r="M56" s="20" t="str">
        <f>IF(K56="OVN",_xlfn.XLOOKUP(J56,'OVN Aggregated Audiences'!AI:AI,'OVN Aggregated Audiences'!D:D),IF(K56="CDT",_xlfn.XLOOKUP(J56,'CDT Aggregated Audiences'!AI:AI,'CDT Aggregated Audiences'!D:D),""))</f>
        <v/>
      </c>
      <c r="N56" s="20" t="str">
        <f>IF(K56="OVN",_xlfn.XLOOKUP(J56,'OVN Aggregated Audiences'!AI:AI,'OVN Aggregated Audiences'!AH:AH),IF(K56="CDT",_xlfn.XLOOKUP(J56,'CDT Aggregated Audiences'!AI:AI,'CDT Aggregated Audiences'!AH:AH),""))</f>
        <v/>
      </c>
      <c r="O56" s="20" t="str">
        <f>IF(K56="OVN",_xlfn.XLOOKUP(J56,'OVN Aggregated Audiences'!AI:AI,'OVN Aggregated Audiences'!M:M),IF(K56="CDT",_xlfn.XLOOKUP(J56,'CDT Aggregated Audiences'!AI:AI,'CDT Aggregated Audiences'!M:M),""))</f>
        <v/>
      </c>
      <c r="P56" s="20" t="str">
        <f>IF(K56="OVN",_xlfn.XLOOKUP(J56,'OVN Aggregated Audiences'!AI:AI,'OVN Aggregated Audiences'!Q:Q),IF(K56="CDT",_xlfn.XLOOKUP(J56,'CDT Aggregated Audiences'!AI:AI,'CDT Aggregated Audiences'!Q:Q),""))</f>
        <v/>
      </c>
      <c r="S56" s="20">
        <v>55</v>
      </c>
      <c r="T56" s="20" t="str">
        <f>IF(S56&lt;=$B$5,"CDT",IF(AND(S56&gt;$B$5,S56&lt;=$B$4),"OVN",""))</f>
        <v/>
      </c>
      <c r="U56" s="20" t="str">
        <f>IF(T56="OVN",_xlfn.XLOOKUP(S56,'OVN Aggregated Audiences'!AJ:AJ,'OVN Aggregated Audiences'!K:K),IF(T56="CDT",_xlfn.XLOOKUP(S56,'CDT Aggregated Audiences'!AJ:AJ,'CDT Aggregated Audiences'!K:K),""))</f>
        <v/>
      </c>
      <c r="V56" s="34" t="str">
        <f>IF(T56="OVN",_xlfn.XLOOKUP(S56,'OVN Aggregated Audiences'!AJ:AJ,'OVN Aggregated Audiences'!H:H),IF(T56="CDT",_xlfn.XLOOKUP(S56,'CDT Aggregated Audiences'!AJ:AJ,'CDT Aggregated Audiences'!H:H),""))</f>
        <v/>
      </c>
      <c r="W56" s="35" t="str">
        <f>IF(T56="OVN",_xlfn.XLOOKUP(S56,'OVN Aggregated Audiences'!AJ:AJ,'OVN Aggregated Audiences'!N:N),IF(T56="CDT",_xlfn.XLOOKUP(S56,'CDT Aggregated Audiences'!AJ:AJ,'CDT Aggregated Audiences'!N:N),""))</f>
        <v/>
      </c>
      <c r="X56" s="20" t="str">
        <f>IF(T56="OVN",_xlfn.XLOOKUP(S56,'OVN Aggregated Audiences'!AJ:AJ,'OVN Aggregated Audiences'!AH:AH),IF(T56="CDT",_xlfn.XLOOKUP(S56,'CDT Aggregated Audiences'!AJ:AJ,'CDT Aggregated Audiences'!AH:AH),""))</f>
        <v/>
      </c>
      <c r="Y56" s="20" t="str">
        <f>IF(T56="OVN",_xlfn.XLOOKUP(S56,'OVN Aggregated Audiences'!AJ:AJ,'OVN Aggregated Audiences'!Q:Q),IF(T56="CDT",_xlfn.XLOOKUP(S56,'CDT Aggregated Audiences'!AJ:AJ,'CDT Aggregated Audiences'!Q:Q),""))</f>
        <v/>
      </c>
    </row>
    <row r="57" spans="10:25" x14ac:dyDescent="0.35">
      <c r="J57" s="20">
        <v>56</v>
      </c>
      <c r="K57" s="20" t="str">
        <f>_xlfn.XLOOKUP(J57,Calendar!K:K,Calendar!J:J,"")</f>
        <v/>
      </c>
      <c r="L57" s="20" t="str">
        <f>IF(K57="OVN",_xlfn.XLOOKUP(J57,'OVN Aggregated Audiences'!AI:AI,'OVN Aggregated Audiences'!C:C),IF(K57="CDT",_xlfn.XLOOKUP(J57,'CDT Aggregated Audiences'!AI:AI,'CDT Aggregated Audiences'!C:C),""))</f>
        <v/>
      </c>
      <c r="M57" s="20" t="str">
        <f>IF(K57="OVN",_xlfn.XLOOKUP(J57,'OVN Aggregated Audiences'!AI:AI,'OVN Aggregated Audiences'!D:D),IF(K57="CDT",_xlfn.XLOOKUP(J57,'CDT Aggregated Audiences'!AI:AI,'CDT Aggregated Audiences'!D:D),""))</f>
        <v/>
      </c>
      <c r="N57" s="20" t="str">
        <f>IF(K57="OVN",_xlfn.XLOOKUP(J57,'OVN Aggregated Audiences'!AI:AI,'OVN Aggregated Audiences'!AH:AH),IF(K57="CDT",_xlfn.XLOOKUP(J57,'CDT Aggregated Audiences'!AI:AI,'CDT Aggregated Audiences'!AH:AH),""))</f>
        <v/>
      </c>
      <c r="O57" s="20" t="str">
        <f>IF(K57="OVN",_xlfn.XLOOKUP(J57,'OVN Aggregated Audiences'!AI:AI,'OVN Aggregated Audiences'!M:M),IF(K57="CDT",_xlfn.XLOOKUP(J57,'CDT Aggregated Audiences'!AI:AI,'CDT Aggregated Audiences'!M:M),""))</f>
        <v/>
      </c>
      <c r="P57" s="20" t="str">
        <f>IF(K57="OVN",_xlfn.XLOOKUP(J57,'OVN Aggregated Audiences'!AI:AI,'OVN Aggregated Audiences'!Q:Q),IF(K57="CDT",_xlfn.XLOOKUP(J57,'CDT Aggregated Audiences'!AI:AI,'CDT Aggregated Audiences'!Q:Q),""))</f>
        <v/>
      </c>
      <c r="S57" s="20">
        <v>56</v>
      </c>
      <c r="T57" s="20" t="str">
        <f t="shared" si="3"/>
        <v/>
      </c>
      <c r="U57" s="20" t="str">
        <f>IF(T57="OVN",_xlfn.XLOOKUP(S57,'OVN Aggregated Audiences'!AJ:AJ,'OVN Aggregated Audiences'!K:K),IF(T57="CDT",_xlfn.XLOOKUP(S57,'CDT Aggregated Audiences'!AJ:AJ,'CDT Aggregated Audiences'!K:K),""))</f>
        <v/>
      </c>
      <c r="V57" s="34" t="str">
        <f>IF(T57="OVN",_xlfn.XLOOKUP(S57,'OVN Aggregated Audiences'!AJ:AJ,'OVN Aggregated Audiences'!H:H),IF(T57="CDT",_xlfn.XLOOKUP(S57,'CDT Aggregated Audiences'!AJ:AJ,'CDT Aggregated Audiences'!H:H),""))</f>
        <v/>
      </c>
      <c r="W57" s="35" t="str">
        <f>IF(T57="OVN",_xlfn.XLOOKUP(S57,'OVN Aggregated Audiences'!AJ:AJ,'OVN Aggregated Audiences'!N:N),IF(T57="CDT",_xlfn.XLOOKUP(S57,'CDT Aggregated Audiences'!AJ:AJ,'CDT Aggregated Audiences'!N:N),""))</f>
        <v/>
      </c>
      <c r="X57" s="20" t="str">
        <f>IF(T57="OVN",_xlfn.XLOOKUP(S57,'OVN Aggregated Audiences'!AJ:AJ,'OVN Aggregated Audiences'!AH:AH),IF(T57="CDT",_xlfn.XLOOKUP(S57,'CDT Aggregated Audiences'!AJ:AJ,'CDT Aggregated Audiences'!AH:AH),""))</f>
        <v/>
      </c>
      <c r="Y57" s="20" t="str">
        <f>IF(T57="OVN",_xlfn.XLOOKUP(S57,'OVN Aggregated Audiences'!AJ:AJ,'OVN Aggregated Audiences'!Q:Q),IF(T57="CDT",_xlfn.XLOOKUP(S57,'CDT Aggregated Audiences'!AJ:AJ,'CDT Aggregated Audiences'!Q:Q),""))</f>
        <v/>
      </c>
    </row>
    <row r="58" spans="10:25" x14ac:dyDescent="0.35">
      <c r="J58" s="20">
        <v>57</v>
      </c>
      <c r="K58" s="20" t="str">
        <f>_xlfn.XLOOKUP(J58,Calendar!K:K,Calendar!J:J,"")</f>
        <v/>
      </c>
      <c r="L58" s="20" t="str">
        <f>IF(K58="OVN",_xlfn.XLOOKUP(J58,'OVN Aggregated Audiences'!AI:AI,'OVN Aggregated Audiences'!C:C),IF(K58="CDT",_xlfn.XLOOKUP(J58,'CDT Aggregated Audiences'!AI:AI,'CDT Aggregated Audiences'!C:C),""))</f>
        <v/>
      </c>
      <c r="M58" s="20" t="str">
        <f>IF(K58="OVN",_xlfn.XLOOKUP(J58,'OVN Aggregated Audiences'!AI:AI,'OVN Aggregated Audiences'!D:D),IF(K58="CDT",_xlfn.XLOOKUP(J58,'CDT Aggregated Audiences'!AI:AI,'CDT Aggregated Audiences'!D:D),""))</f>
        <v/>
      </c>
      <c r="N58" s="20" t="str">
        <f>IF(K58="OVN",_xlfn.XLOOKUP(J58,'OVN Aggregated Audiences'!AI:AI,'OVN Aggregated Audiences'!AH:AH),IF(K58="CDT",_xlfn.XLOOKUP(J58,'CDT Aggregated Audiences'!AI:AI,'CDT Aggregated Audiences'!AH:AH),""))</f>
        <v/>
      </c>
      <c r="O58" s="20" t="str">
        <f>IF(K58="OVN",_xlfn.XLOOKUP(J58,'OVN Aggregated Audiences'!AI:AI,'OVN Aggregated Audiences'!M:M),IF(K58="CDT",_xlfn.XLOOKUP(J58,'CDT Aggregated Audiences'!AI:AI,'CDT Aggregated Audiences'!M:M),""))</f>
        <v/>
      </c>
      <c r="P58" s="20" t="str">
        <f>IF(K58="OVN",_xlfn.XLOOKUP(J58,'OVN Aggregated Audiences'!AI:AI,'OVN Aggregated Audiences'!Q:Q),IF(K58="CDT",_xlfn.XLOOKUP(J58,'CDT Aggregated Audiences'!AI:AI,'CDT Aggregated Audiences'!Q:Q),""))</f>
        <v/>
      </c>
      <c r="S58" s="20">
        <v>57</v>
      </c>
      <c r="T58" s="20" t="str">
        <f t="shared" si="3"/>
        <v/>
      </c>
      <c r="U58" s="20" t="str">
        <f>IF(T58="OVN",_xlfn.XLOOKUP(S58,'OVN Aggregated Audiences'!AJ:AJ,'OVN Aggregated Audiences'!K:K),IF(T58="CDT",_xlfn.XLOOKUP(S58,'CDT Aggregated Audiences'!AJ:AJ,'CDT Aggregated Audiences'!K:K),""))</f>
        <v/>
      </c>
      <c r="V58" s="34" t="str">
        <f>IF(T58="OVN",_xlfn.XLOOKUP(S58,'OVN Aggregated Audiences'!AJ:AJ,'OVN Aggregated Audiences'!H:H),IF(T58="CDT",_xlfn.XLOOKUP(S58,'CDT Aggregated Audiences'!AJ:AJ,'CDT Aggregated Audiences'!H:H),""))</f>
        <v/>
      </c>
      <c r="W58" s="35" t="str">
        <f>IF(T58="OVN",_xlfn.XLOOKUP(S58,'OVN Aggregated Audiences'!AJ:AJ,'OVN Aggregated Audiences'!N:N),IF(T58="CDT",_xlfn.XLOOKUP(S58,'CDT Aggregated Audiences'!AJ:AJ,'CDT Aggregated Audiences'!N:N),""))</f>
        <v/>
      </c>
      <c r="X58" s="20" t="str">
        <f>IF(T58="OVN",_xlfn.XLOOKUP(S58,'OVN Aggregated Audiences'!AJ:AJ,'OVN Aggregated Audiences'!AH:AH),IF(T58="CDT",_xlfn.XLOOKUP(S58,'CDT Aggregated Audiences'!AJ:AJ,'CDT Aggregated Audiences'!AH:AH),""))</f>
        <v/>
      </c>
      <c r="Y58" s="20" t="str">
        <f>IF(T58="OVN",_xlfn.XLOOKUP(S58,'OVN Aggregated Audiences'!AJ:AJ,'OVN Aggregated Audiences'!Q:Q),IF(T58="CDT",_xlfn.XLOOKUP(S58,'CDT Aggregated Audiences'!AJ:AJ,'CDT Aggregated Audiences'!Q:Q),""))</f>
        <v/>
      </c>
    </row>
    <row r="59" spans="10:25" x14ac:dyDescent="0.35">
      <c r="J59" s="20">
        <v>58</v>
      </c>
      <c r="K59" s="20" t="str">
        <f>_xlfn.XLOOKUP(J59,Calendar!K:K,Calendar!J:J,"")</f>
        <v/>
      </c>
      <c r="L59" s="20" t="str">
        <f>IF(K59="OVN",_xlfn.XLOOKUP(J59,'OVN Aggregated Audiences'!AI:AI,'OVN Aggregated Audiences'!C:C),IF(K59="CDT",_xlfn.XLOOKUP(J59,'CDT Aggregated Audiences'!AI:AI,'CDT Aggregated Audiences'!C:C),""))</f>
        <v/>
      </c>
      <c r="M59" s="20" t="str">
        <f>IF(K59="OVN",_xlfn.XLOOKUP(J59,'OVN Aggregated Audiences'!AI:AI,'OVN Aggregated Audiences'!D:D),IF(K59="CDT",_xlfn.XLOOKUP(J59,'CDT Aggregated Audiences'!AI:AI,'CDT Aggregated Audiences'!D:D),""))</f>
        <v/>
      </c>
      <c r="N59" s="20" t="str">
        <f>IF(K59="OVN",_xlfn.XLOOKUP(J59,'OVN Aggregated Audiences'!AI:AI,'OVN Aggregated Audiences'!AH:AH),IF(K59="CDT",_xlfn.XLOOKUP(J59,'CDT Aggregated Audiences'!AI:AI,'CDT Aggregated Audiences'!AH:AH),""))</f>
        <v/>
      </c>
      <c r="O59" s="20" t="str">
        <f>IF(K59="OVN",_xlfn.XLOOKUP(J59,'OVN Aggregated Audiences'!AI:AI,'OVN Aggregated Audiences'!M:M),IF(K59="CDT",_xlfn.XLOOKUP(J59,'CDT Aggregated Audiences'!AI:AI,'CDT Aggregated Audiences'!M:M),""))</f>
        <v/>
      </c>
      <c r="P59" s="20" t="str">
        <f>IF(K59="OVN",_xlfn.XLOOKUP(J59,'OVN Aggregated Audiences'!AI:AI,'OVN Aggregated Audiences'!Q:Q),IF(K59="CDT",_xlfn.XLOOKUP(J59,'CDT Aggregated Audiences'!AI:AI,'CDT Aggregated Audiences'!Q:Q),""))</f>
        <v/>
      </c>
      <c r="S59" s="20">
        <v>58</v>
      </c>
      <c r="T59" s="20" t="str">
        <f t="shared" si="3"/>
        <v/>
      </c>
      <c r="U59" s="20" t="str">
        <f>IF(T59="OVN",_xlfn.XLOOKUP(S59,'OVN Aggregated Audiences'!AJ:AJ,'OVN Aggregated Audiences'!K:K),IF(T59="CDT",_xlfn.XLOOKUP(S59,'CDT Aggregated Audiences'!AJ:AJ,'CDT Aggregated Audiences'!K:K),""))</f>
        <v/>
      </c>
      <c r="V59" s="34" t="str">
        <f>IF(T59="OVN",_xlfn.XLOOKUP(S59,'OVN Aggregated Audiences'!AJ:AJ,'OVN Aggregated Audiences'!H:H),IF(T59="CDT",_xlfn.XLOOKUP(S59,'CDT Aggregated Audiences'!AJ:AJ,'CDT Aggregated Audiences'!H:H),""))</f>
        <v/>
      </c>
      <c r="W59" s="35" t="str">
        <f>IF(T59="OVN",_xlfn.XLOOKUP(S59,'OVN Aggregated Audiences'!AJ:AJ,'OVN Aggregated Audiences'!N:N),IF(T59="CDT",_xlfn.XLOOKUP(S59,'CDT Aggregated Audiences'!AJ:AJ,'CDT Aggregated Audiences'!N:N),""))</f>
        <v/>
      </c>
      <c r="X59" s="20" t="str">
        <f>IF(T59="OVN",_xlfn.XLOOKUP(S59,'OVN Aggregated Audiences'!AJ:AJ,'OVN Aggregated Audiences'!AH:AH),IF(T59="CDT",_xlfn.XLOOKUP(S59,'CDT Aggregated Audiences'!AJ:AJ,'CDT Aggregated Audiences'!AH:AH),""))</f>
        <v/>
      </c>
      <c r="Y59" s="20" t="str">
        <f>IF(T59="OVN",_xlfn.XLOOKUP(S59,'OVN Aggregated Audiences'!AJ:AJ,'OVN Aggregated Audiences'!Q:Q),IF(T59="CDT",_xlfn.XLOOKUP(S59,'CDT Aggregated Audiences'!AJ:AJ,'CDT Aggregated Audiences'!Q:Q),""))</f>
        <v/>
      </c>
    </row>
    <row r="60" spans="10:25" x14ac:dyDescent="0.35">
      <c r="J60" s="20">
        <v>59</v>
      </c>
      <c r="K60" s="20" t="str">
        <f>_xlfn.XLOOKUP(J60,Calendar!K:K,Calendar!J:J,"")</f>
        <v/>
      </c>
      <c r="L60" s="20" t="str">
        <f>IF(K60="OVN",_xlfn.XLOOKUP(J60,'OVN Aggregated Audiences'!AI:AI,'OVN Aggregated Audiences'!C:C),IF(K60="CDT",_xlfn.XLOOKUP(J60,'CDT Aggregated Audiences'!AI:AI,'CDT Aggregated Audiences'!C:C),""))</f>
        <v/>
      </c>
      <c r="M60" s="20" t="str">
        <f>IF(K60="OVN",_xlfn.XLOOKUP(J60,'OVN Aggregated Audiences'!AI:AI,'OVN Aggregated Audiences'!D:D),IF(K60="CDT",_xlfn.XLOOKUP(J60,'CDT Aggregated Audiences'!AI:AI,'CDT Aggregated Audiences'!D:D),""))</f>
        <v/>
      </c>
      <c r="N60" s="20" t="str">
        <f>IF(K60="OVN",_xlfn.XLOOKUP(J60,'OVN Aggregated Audiences'!AI:AI,'OVN Aggregated Audiences'!AH:AH),IF(K60="CDT",_xlfn.XLOOKUP(J60,'CDT Aggregated Audiences'!AI:AI,'CDT Aggregated Audiences'!AH:AH),""))</f>
        <v/>
      </c>
      <c r="O60" s="20" t="str">
        <f>IF(K60="OVN",_xlfn.XLOOKUP(J60,'OVN Aggregated Audiences'!AI:AI,'OVN Aggregated Audiences'!M:M),IF(K60="CDT",_xlfn.XLOOKUP(J60,'CDT Aggregated Audiences'!AI:AI,'CDT Aggregated Audiences'!M:M),""))</f>
        <v/>
      </c>
      <c r="P60" s="20" t="str">
        <f>IF(K60="OVN",_xlfn.XLOOKUP(J60,'OVN Aggregated Audiences'!AI:AI,'OVN Aggregated Audiences'!Q:Q),IF(K60="CDT",_xlfn.XLOOKUP(J60,'CDT Aggregated Audiences'!AI:AI,'CDT Aggregated Audiences'!Q:Q),""))</f>
        <v/>
      </c>
      <c r="S60" s="20">
        <v>59</v>
      </c>
      <c r="T60" s="20" t="str">
        <f t="shared" si="3"/>
        <v/>
      </c>
      <c r="U60" s="20" t="str">
        <f>IF(T60="OVN",_xlfn.XLOOKUP(S60,'OVN Aggregated Audiences'!AJ:AJ,'OVN Aggregated Audiences'!K:K),IF(T60="CDT",_xlfn.XLOOKUP(S60,'CDT Aggregated Audiences'!AJ:AJ,'CDT Aggregated Audiences'!K:K),""))</f>
        <v/>
      </c>
      <c r="V60" s="34" t="str">
        <f>IF(T60="OVN",_xlfn.XLOOKUP(S60,'OVN Aggregated Audiences'!AJ:AJ,'OVN Aggregated Audiences'!H:H),IF(T60="CDT",_xlfn.XLOOKUP(S60,'CDT Aggregated Audiences'!AJ:AJ,'CDT Aggregated Audiences'!H:H),""))</f>
        <v/>
      </c>
      <c r="W60" s="35" t="str">
        <f>IF(T60="OVN",_xlfn.XLOOKUP(S60,'OVN Aggregated Audiences'!AJ:AJ,'OVN Aggregated Audiences'!N:N),IF(T60="CDT",_xlfn.XLOOKUP(S60,'CDT Aggregated Audiences'!AJ:AJ,'CDT Aggregated Audiences'!N:N),""))</f>
        <v/>
      </c>
      <c r="X60" s="20" t="str">
        <f>IF(T60="OVN",_xlfn.XLOOKUP(S60,'OVN Aggregated Audiences'!AJ:AJ,'OVN Aggregated Audiences'!AH:AH),IF(T60="CDT",_xlfn.XLOOKUP(S60,'CDT Aggregated Audiences'!AJ:AJ,'CDT Aggregated Audiences'!AH:AH),""))</f>
        <v/>
      </c>
      <c r="Y60" s="20" t="str">
        <f>IF(T60="OVN",_xlfn.XLOOKUP(S60,'OVN Aggregated Audiences'!AJ:AJ,'OVN Aggregated Audiences'!Q:Q),IF(T60="CDT",_xlfn.XLOOKUP(S60,'CDT Aggregated Audiences'!AJ:AJ,'CDT Aggregated Audiences'!Q:Q),""))</f>
        <v/>
      </c>
    </row>
    <row r="61" spans="10:25" x14ac:dyDescent="0.35">
      <c r="J61" s="20">
        <v>60</v>
      </c>
      <c r="K61" s="20" t="str">
        <f>_xlfn.XLOOKUP(J61,Calendar!K:K,Calendar!J:J,"")</f>
        <v/>
      </c>
      <c r="L61" s="20" t="str">
        <f>IF(K61="OVN",_xlfn.XLOOKUP(J61,'OVN Aggregated Audiences'!AI:AI,'OVN Aggregated Audiences'!C:C),IF(K61="CDT",_xlfn.XLOOKUP(J61,'CDT Aggregated Audiences'!AI:AI,'CDT Aggregated Audiences'!C:C),""))</f>
        <v/>
      </c>
      <c r="M61" s="20" t="str">
        <f>IF(K61="OVN",_xlfn.XLOOKUP(J61,'OVN Aggregated Audiences'!AI:AI,'OVN Aggregated Audiences'!D:D),IF(K61="CDT",_xlfn.XLOOKUP(J61,'CDT Aggregated Audiences'!AI:AI,'CDT Aggregated Audiences'!D:D),""))</f>
        <v/>
      </c>
      <c r="N61" s="20" t="str">
        <f>IF(K61="OVN",_xlfn.XLOOKUP(J61,'OVN Aggregated Audiences'!AI:AI,'OVN Aggregated Audiences'!AH:AH),IF(K61="CDT",_xlfn.XLOOKUP(J61,'CDT Aggregated Audiences'!AI:AI,'CDT Aggregated Audiences'!AH:AH),""))</f>
        <v/>
      </c>
      <c r="O61" s="20" t="str">
        <f>IF(K61="OVN",_xlfn.XLOOKUP(J61,'OVN Aggregated Audiences'!AI:AI,'OVN Aggregated Audiences'!M:M),IF(K61="CDT",_xlfn.XLOOKUP(J61,'CDT Aggregated Audiences'!AI:AI,'CDT Aggregated Audiences'!M:M),""))</f>
        <v/>
      </c>
      <c r="P61" s="20" t="str">
        <f>IF(K61="OVN",_xlfn.XLOOKUP(J61,'OVN Aggregated Audiences'!AI:AI,'OVN Aggregated Audiences'!Q:Q),IF(K61="CDT",_xlfn.XLOOKUP(J61,'CDT Aggregated Audiences'!AI:AI,'CDT Aggregated Audiences'!Q:Q),""))</f>
        <v/>
      </c>
      <c r="S61" s="20">
        <v>60</v>
      </c>
      <c r="T61" s="20" t="str">
        <f t="shared" si="3"/>
        <v/>
      </c>
      <c r="U61" s="20" t="str">
        <f>IF(T61="OVN",_xlfn.XLOOKUP(S61,'OVN Aggregated Audiences'!AJ:AJ,'OVN Aggregated Audiences'!K:K),IF(T61="CDT",_xlfn.XLOOKUP(S61,'CDT Aggregated Audiences'!AJ:AJ,'CDT Aggregated Audiences'!K:K),""))</f>
        <v/>
      </c>
      <c r="V61" s="34" t="str">
        <f>IF(T61="OVN",_xlfn.XLOOKUP(S61,'OVN Aggregated Audiences'!AJ:AJ,'OVN Aggregated Audiences'!H:H),IF(T61="CDT",_xlfn.XLOOKUP(S61,'CDT Aggregated Audiences'!AJ:AJ,'CDT Aggregated Audiences'!H:H),""))</f>
        <v/>
      </c>
      <c r="W61" s="35" t="str">
        <f>IF(T61="OVN",_xlfn.XLOOKUP(S61,'OVN Aggregated Audiences'!AJ:AJ,'OVN Aggregated Audiences'!N:N),IF(T61="CDT",_xlfn.XLOOKUP(S61,'CDT Aggregated Audiences'!AJ:AJ,'CDT Aggregated Audiences'!N:N),""))</f>
        <v/>
      </c>
      <c r="X61" s="20" t="str">
        <f>IF(T61="OVN",_xlfn.XLOOKUP(S61,'OVN Aggregated Audiences'!AJ:AJ,'OVN Aggregated Audiences'!AH:AH),IF(T61="CDT",_xlfn.XLOOKUP(S61,'CDT Aggregated Audiences'!AJ:AJ,'CDT Aggregated Audiences'!AH:AH),""))</f>
        <v/>
      </c>
      <c r="Y61" s="20" t="str">
        <f>IF(T61="OVN",_xlfn.XLOOKUP(S61,'OVN Aggregated Audiences'!AJ:AJ,'OVN Aggregated Audiences'!Q:Q),IF(T61="CDT",_xlfn.XLOOKUP(S61,'CDT Aggregated Audiences'!AJ:AJ,'CDT Aggregated Audiences'!Q:Q),""))</f>
        <v/>
      </c>
    </row>
    <row r="62" spans="10:25" x14ac:dyDescent="0.35">
      <c r="J62" s="20">
        <v>61</v>
      </c>
      <c r="K62" s="20" t="str">
        <f>_xlfn.XLOOKUP(J62,Calendar!K:K,Calendar!J:J,"")</f>
        <v/>
      </c>
      <c r="L62" s="20" t="str">
        <f>IF(K62="OVN",_xlfn.XLOOKUP(J62,'OVN Aggregated Audiences'!AI:AI,'OVN Aggregated Audiences'!C:C),IF(K62="CDT",_xlfn.XLOOKUP(J62,'CDT Aggregated Audiences'!AI:AI,'CDT Aggregated Audiences'!C:C),""))</f>
        <v/>
      </c>
      <c r="M62" s="20" t="str">
        <f>IF(K62="OVN",_xlfn.XLOOKUP(J62,'OVN Aggregated Audiences'!AI:AI,'OVN Aggregated Audiences'!D:D),IF(K62="CDT",_xlfn.XLOOKUP(J62,'CDT Aggregated Audiences'!AI:AI,'CDT Aggregated Audiences'!D:D),""))</f>
        <v/>
      </c>
      <c r="N62" s="20" t="str">
        <f>IF(K62="OVN",_xlfn.XLOOKUP(J62,'OVN Aggregated Audiences'!AI:AI,'OVN Aggregated Audiences'!AH:AH),IF(K62="CDT",_xlfn.XLOOKUP(J62,'CDT Aggregated Audiences'!AI:AI,'CDT Aggregated Audiences'!AH:AH),""))</f>
        <v/>
      </c>
      <c r="O62" s="20" t="str">
        <f>IF(K62="OVN",_xlfn.XLOOKUP(J62,'OVN Aggregated Audiences'!AI:AI,'OVN Aggregated Audiences'!M:M),IF(K62="CDT",_xlfn.XLOOKUP(J62,'CDT Aggregated Audiences'!AI:AI,'CDT Aggregated Audiences'!M:M),""))</f>
        <v/>
      </c>
      <c r="P62" s="20" t="str">
        <f>IF(K62="OVN",_xlfn.XLOOKUP(J62,'OVN Aggregated Audiences'!AI:AI,'OVN Aggregated Audiences'!Q:Q),IF(K62="CDT",_xlfn.XLOOKUP(J62,'CDT Aggregated Audiences'!AI:AI,'CDT Aggregated Audiences'!Q:Q),""))</f>
        <v/>
      </c>
      <c r="S62" s="20">
        <v>61</v>
      </c>
      <c r="T62" s="20" t="str">
        <f t="shared" si="3"/>
        <v/>
      </c>
      <c r="U62" s="20" t="str">
        <f>IF(T62="OVN",_xlfn.XLOOKUP(S62,'OVN Aggregated Audiences'!AJ:AJ,'OVN Aggregated Audiences'!K:K),IF(T62="CDT",_xlfn.XLOOKUP(S62,'CDT Aggregated Audiences'!AJ:AJ,'CDT Aggregated Audiences'!K:K),""))</f>
        <v/>
      </c>
      <c r="V62" s="34" t="str">
        <f>IF(T62="OVN",_xlfn.XLOOKUP(S62,'OVN Aggregated Audiences'!AJ:AJ,'OVN Aggregated Audiences'!H:H),IF(T62="CDT",_xlfn.XLOOKUP(S62,'CDT Aggregated Audiences'!AJ:AJ,'CDT Aggregated Audiences'!H:H),""))</f>
        <v/>
      </c>
      <c r="W62" s="35" t="str">
        <f>IF(T62="OVN",_xlfn.XLOOKUP(S62,'OVN Aggregated Audiences'!AJ:AJ,'OVN Aggregated Audiences'!N:N),IF(T62="CDT",_xlfn.XLOOKUP(S62,'CDT Aggregated Audiences'!AJ:AJ,'CDT Aggregated Audiences'!N:N),""))</f>
        <v/>
      </c>
      <c r="X62" s="20" t="str">
        <f>IF(T62="OVN",_xlfn.XLOOKUP(S62,'OVN Aggregated Audiences'!AJ:AJ,'OVN Aggregated Audiences'!AH:AH),IF(T62="CDT",_xlfn.XLOOKUP(S62,'CDT Aggregated Audiences'!AJ:AJ,'CDT Aggregated Audiences'!AH:AH),""))</f>
        <v/>
      </c>
      <c r="Y62" s="20" t="str">
        <f>IF(T62="OVN",_xlfn.XLOOKUP(S62,'OVN Aggregated Audiences'!AJ:AJ,'OVN Aggregated Audiences'!Q:Q),IF(T62="CDT",_xlfn.XLOOKUP(S62,'CDT Aggregated Audiences'!AJ:AJ,'CDT Aggregated Audiences'!Q:Q),""))</f>
        <v/>
      </c>
    </row>
    <row r="63" spans="10:25" x14ac:dyDescent="0.35">
      <c r="J63" s="20">
        <v>62</v>
      </c>
      <c r="K63" s="20" t="str">
        <f>_xlfn.XLOOKUP(J63,Calendar!K:K,Calendar!J:J,"")</f>
        <v/>
      </c>
      <c r="L63" s="20" t="str">
        <f>IF(K63="OVN",_xlfn.XLOOKUP(J63,'OVN Aggregated Audiences'!AI:AI,'OVN Aggregated Audiences'!C:C),IF(K63="CDT",_xlfn.XLOOKUP(J63,'CDT Aggregated Audiences'!AI:AI,'CDT Aggregated Audiences'!C:C),""))</f>
        <v/>
      </c>
      <c r="M63" s="20" t="str">
        <f>IF(K63="OVN",_xlfn.XLOOKUP(J63,'OVN Aggregated Audiences'!AI:AI,'OVN Aggregated Audiences'!D:D),IF(K63="CDT",_xlfn.XLOOKUP(J63,'CDT Aggregated Audiences'!AI:AI,'CDT Aggregated Audiences'!D:D),""))</f>
        <v/>
      </c>
      <c r="N63" s="20" t="str">
        <f>IF(K63="OVN",_xlfn.XLOOKUP(J63,'OVN Aggregated Audiences'!AI:AI,'OVN Aggregated Audiences'!AH:AH),IF(K63="CDT",_xlfn.XLOOKUP(J63,'CDT Aggregated Audiences'!AI:AI,'CDT Aggregated Audiences'!AH:AH),""))</f>
        <v/>
      </c>
      <c r="O63" s="20" t="str">
        <f>IF(K63="OVN",_xlfn.XLOOKUP(J63,'OVN Aggregated Audiences'!AI:AI,'OVN Aggregated Audiences'!M:M),IF(K63="CDT",_xlfn.XLOOKUP(J63,'CDT Aggregated Audiences'!AI:AI,'CDT Aggregated Audiences'!M:M),""))</f>
        <v/>
      </c>
      <c r="P63" s="20" t="str">
        <f>IF(K63="OVN",_xlfn.XLOOKUP(J63,'OVN Aggregated Audiences'!AI:AI,'OVN Aggregated Audiences'!Q:Q),IF(K63="CDT",_xlfn.XLOOKUP(J63,'CDT Aggregated Audiences'!AI:AI,'CDT Aggregated Audiences'!Q:Q),""))</f>
        <v/>
      </c>
      <c r="S63" s="20">
        <v>62</v>
      </c>
      <c r="T63" s="20" t="str">
        <f t="shared" si="3"/>
        <v/>
      </c>
      <c r="U63" s="20" t="str">
        <f>IF(T63="OVN",_xlfn.XLOOKUP(S63,'OVN Aggregated Audiences'!AJ:AJ,'OVN Aggregated Audiences'!K:K),IF(T63="CDT",_xlfn.XLOOKUP(S63,'CDT Aggregated Audiences'!AJ:AJ,'CDT Aggregated Audiences'!K:K),""))</f>
        <v/>
      </c>
      <c r="V63" s="34" t="str">
        <f>IF(T63="OVN",_xlfn.XLOOKUP(S63,'OVN Aggregated Audiences'!AJ:AJ,'OVN Aggregated Audiences'!H:H),IF(T63="CDT",_xlfn.XLOOKUP(S63,'CDT Aggregated Audiences'!AJ:AJ,'CDT Aggregated Audiences'!H:H),""))</f>
        <v/>
      </c>
      <c r="W63" s="35" t="str">
        <f>IF(T63="OVN",_xlfn.XLOOKUP(S63,'OVN Aggregated Audiences'!AJ:AJ,'OVN Aggregated Audiences'!N:N),IF(T63="CDT",_xlfn.XLOOKUP(S63,'CDT Aggregated Audiences'!AJ:AJ,'CDT Aggregated Audiences'!N:N),""))</f>
        <v/>
      </c>
      <c r="X63" s="20" t="str">
        <f>IF(T63="OVN",_xlfn.XLOOKUP(S63,'OVN Aggregated Audiences'!AJ:AJ,'OVN Aggregated Audiences'!AH:AH),IF(T63="CDT",_xlfn.XLOOKUP(S63,'CDT Aggregated Audiences'!AJ:AJ,'CDT Aggregated Audiences'!AH:AH),""))</f>
        <v/>
      </c>
      <c r="Y63" s="20" t="str">
        <f>IF(T63="OVN",_xlfn.XLOOKUP(S63,'OVN Aggregated Audiences'!AJ:AJ,'OVN Aggregated Audiences'!Q:Q),IF(T63="CDT",_xlfn.XLOOKUP(S63,'CDT Aggregated Audiences'!AJ:AJ,'CDT Aggregated Audiences'!Q:Q),""))</f>
        <v/>
      </c>
    </row>
    <row r="64" spans="10:25" x14ac:dyDescent="0.35">
      <c r="J64" s="20">
        <v>63</v>
      </c>
      <c r="K64" s="20" t="str">
        <f>_xlfn.XLOOKUP(J64,Calendar!K:K,Calendar!J:J,"")</f>
        <v/>
      </c>
      <c r="L64" s="20" t="str">
        <f>IF(K64="OVN",_xlfn.XLOOKUP(J64,'OVN Aggregated Audiences'!AI:AI,'OVN Aggregated Audiences'!C:C),IF(K64="CDT",_xlfn.XLOOKUP(J64,'CDT Aggregated Audiences'!AI:AI,'CDT Aggregated Audiences'!C:C),""))</f>
        <v/>
      </c>
      <c r="M64" s="20" t="str">
        <f>IF(K64="OVN",_xlfn.XLOOKUP(J64,'OVN Aggregated Audiences'!AI:AI,'OVN Aggregated Audiences'!D:D),IF(K64="CDT",_xlfn.XLOOKUP(J64,'CDT Aggregated Audiences'!AI:AI,'CDT Aggregated Audiences'!D:D),""))</f>
        <v/>
      </c>
      <c r="N64" s="20" t="str">
        <f>IF(K64="OVN",_xlfn.XLOOKUP(J64,'OVN Aggregated Audiences'!AI:AI,'OVN Aggregated Audiences'!AH:AH),IF(K64="CDT",_xlfn.XLOOKUP(J64,'CDT Aggregated Audiences'!AI:AI,'CDT Aggregated Audiences'!AH:AH),""))</f>
        <v/>
      </c>
      <c r="O64" s="20" t="str">
        <f>IF(K64="OVN",_xlfn.XLOOKUP(J64,'OVN Aggregated Audiences'!AI:AI,'OVN Aggregated Audiences'!M:M),IF(K64="CDT",_xlfn.XLOOKUP(J64,'CDT Aggregated Audiences'!AI:AI,'CDT Aggregated Audiences'!M:M),""))</f>
        <v/>
      </c>
      <c r="P64" s="20" t="str">
        <f>IF(K64="OVN",_xlfn.XLOOKUP(J64,'OVN Aggregated Audiences'!AI:AI,'OVN Aggregated Audiences'!Q:Q),IF(K64="CDT",_xlfn.XLOOKUP(J64,'CDT Aggregated Audiences'!AI:AI,'CDT Aggregated Audiences'!Q:Q),""))</f>
        <v/>
      </c>
      <c r="S64" s="20">
        <v>63</v>
      </c>
      <c r="T64" s="20" t="str">
        <f t="shared" si="3"/>
        <v/>
      </c>
      <c r="U64" s="20" t="str">
        <f>IF(T64="OVN",_xlfn.XLOOKUP(S64,'OVN Aggregated Audiences'!AJ:AJ,'OVN Aggregated Audiences'!K:K),IF(T64="CDT",_xlfn.XLOOKUP(S64,'CDT Aggregated Audiences'!AJ:AJ,'CDT Aggregated Audiences'!K:K),""))</f>
        <v/>
      </c>
      <c r="V64" s="34" t="str">
        <f>IF(T64="OVN",_xlfn.XLOOKUP(S64,'OVN Aggregated Audiences'!AJ:AJ,'OVN Aggregated Audiences'!H:H),IF(T64="CDT",_xlfn.XLOOKUP(S64,'CDT Aggregated Audiences'!AJ:AJ,'CDT Aggregated Audiences'!H:H),""))</f>
        <v/>
      </c>
      <c r="W64" s="35" t="str">
        <f>IF(T64="OVN",_xlfn.XLOOKUP(S64,'OVN Aggregated Audiences'!AJ:AJ,'OVN Aggregated Audiences'!N:N),IF(T64="CDT",_xlfn.XLOOKUP(S64,'CDT Aggregated Audiences'!AJ:AJ,'CDT Aggregated Audiences'!N:N),""))</f>
        <v/>
      </c>
      <c r="X64" s="20" t="str">
        <f>IF(T64="OVN",_xlfn.XLOOKUP(S64,'OVN Aggregated Audiences'!AJ:AJ,'OVN Aggregated Audiences'!AH:AH),IF(T64="CDT",_xlfn.XLOOKUP(S64,'CDT Aggregated Audiences'!AJ:AJ,'CDT Aggregated Audiences'!AH:AH),""))</f>
        <v/>
      </c>
      <c r="Y64" s="20" t="str">
        <f>IF(T64="OVN",_xlfn.XLOOKUP(S64,'OVN Aggregated Audiences'!AJ:AJ,'OVN Aggregated Audiences'!Q:Q),IF(T64="CDT",_xlfn.XLOOKUP(S64,'CDT Aggregated Audiences'!AJ:AJ,'CDT Aggregated Audiences'!Q:Q),""))</f>
        <v/>
      </c>
    </row>
    <row r="65" spans="10:25" x14ac:dyDescent="0.35">
      <c r="J65" s="20">
        <v>64</v>
      </c>
      <c r="K65" s="20" t="str">
        <f>_xlfn.XLOOKUP(J65,Calendar!K:K,Calendar!J:J,"")</f>
        <v/>
      </c>
      <c r="L65" s="20" t="str">
        <f>IF(K65="OVN",_xlfn.XLOOKUP(J65,'OVN Aggregated Audiences'!AI:AI,'OVN Aggregated Audiences'!C:C),IF(K65="CDT",_xlfn.XLOOKUP(J65,'CDT Aggregated Audiences'!AI:AI,'CDT Aggregated Audiences'!C:C),""))</f>
        <v/>
      </c>
      <c r="M65" s="20" t="str">
        <f>IF(K65="OVN",_xlfn.XLOOKUP(J65,'OVN Aggregated Audiences'!AI:AI,'OVN Aggregated Audiences'!D:D),IF(K65="CDT",_xlfn.XLOOKUP(J65,'CDT Aggregated Audiences'!AI:AI,'CDT Aggregated Audiences'!D:D),""))</f>
        <v/>
      </c>
      <c r="N65" s="20" t="str">
        <f>IF(K65="OVN",_xlfn.XLOOKUP(J65,'OVN Aggregated Audiences'!AI:AI,'OVN Aggregated Audiences'!AH:AH),IF(K65="CDT",_xlfn.XLOOKUP(J65,'CDT Aggregated Audiences'!AI:AI,'CDT Aggregated Audiences'!AH:AH),""))</f>
        <v/>
      </c>
      <c r="O65" s="20" t="str">
        <f>IF(K65="OVN",_xlfn.XLOOKUP(J65,'OVN Aggregated Audiences'!AI:AI,'OVN Aggregated Audiences'!M:M),IF(K65="CDT",_xlfn.XLOOKUP(J65,'CDT Aggregated Audiences'!AI:AI,'CDT Aggregated Audiences'!M:M),""))</f>
        <v/>
      </c>
      <c r="P65" s="20" t="str">
        <f>IF(K65="OVN",_xlfn.XLOOKUP(J65,'OVN Aggregated Audiences'!AI:AI,'OVN Aggregated Audiences'!Q:Q),IF(K65="CDT",_xlfn.XLOOKUP(J65,'CDT Aggregated Audiences'!AI:AI,'CDT Aggregated Audiences'!Q:Q),""))</f>
        <v/>
      </c>
      <c r="S65" s="20">
        <v>64</v>
      </c>
      <c r="T65" s="20" t="str">
        <f t="shared" si="3"/>
        <v/>
      </c>
      <c r="U65" s="20" t="str">
        <f>IF(T65="OVN",_xlfn.XLOOKUP(S65,'OVN Aggregated Audiences'!AJ:AJ,'OVN Aggregated Audiences'!K:K),IF(T65="CDT",_xlfn.XLOOKUP(S65,'CDT Aggregated Audiences'!AJ:AJ,'CDT Aggregated Audiences'!K:K),""))</f>
        <v/>
      </c>
      <c r="V65" s="34" t="str">
        <f>IF(T65="OVN",_xlfn.XLOOKUP(S65,'OVN Aggregated Audiences'!AJ:AJ,'OVN Aggregated Audiences'!H:H),IF(T65="CDT",_xlfn.XLOOKUP(S65,'CDT Aggregated Audiences'!AJ:AJ,'CDT Aggregated Audiences'!H:H),""))</f>
        <v/>
      </c>
      <c r="W65" s="35" t="str">
        <f>IF(T65="OVN",_xlfn.XLOOKUP(S65,'OVN Aggregated Audiences'!AJ:AJ,'OVN Aggregated Audiences'!N:N),IF(T65="CDT",_xlfn.XLOOKUP(S65,'CDT Aggregated Audiences'!AJ:AJ,'CDT Aggregated Audiences'!N:N),""))</f>
        <v/>
      </c>
      <c r="X65" s="20" t="str">
        <f>IF(T65="OVN",_xlfn.XLOOKUP(S65,'OVN Aggregated Audiences'!AJ:AJ,'OVN Aggregated Audiences'!AH:AH),IF(T65="CDT",_xlfn.XLOOKUP(S65,'CDT Aggregated Audiences'!AJ:AJ,'CDT Aggregated Audiences'!AH:AH),""))</f>
        <v/>
      </c>
      <c r="Y65" s="20" t="str">
        <f>IF(T65="OVN",_xlfn.XLOOKUP(S65,'OVN Aggregated Audiences'!AJ:AJ,'OVN Aggregated Audiences'!Q:Q),IF(T65="CDT",_xlfn.XLOOKUP(S65,'CDT Aggregated Audiences'!AJ:AJ,'CDT Aggregated Audiences'!Q:Q),""))</f>
        <v/>
      </c>
    </row>
    <row r="66" spans="10:25" x14ac:dyDescent="0.35">
      <c r="J66" s="20">
        <v>65</v>
      </c>
      <c r="K66" s="20" t="str">
        <f>_xlfn.XLOOKUP(J66,Calendar!K:K,Calendar!J:J,"")</f>
        <v/>
      </c>
      <c r="L66" s="20" t="str">
        <f>IF(K66="OVN",_xlfn.XLOOKUP(J66,'OVN Aggregated Audiences'!AI:AI,'OVN Aggregated Audiences'!C:C),IF(K66="CDT",_xlfn.XLOOKUP(J66,'CDT Aggregated Audiences'!AI:AI,'CDT Aggregated Audiences'!C:C),""))</f>
        <v/>
      </c>
      <c r="M66" s="20" t="str">
        <f>IF(K66="OVN",_xlfn.XLOOKUP(J66,'OVN Aggregated Audiences'!AI:AI,'OVN Aggregated Audiences'!D:D),IF(K66="CDT",_xlfn.XLOOKUP(J66,'CDT Aggregated Audiences'!AI:AI,'CDT Aggregated Audiences'!D:D),""))</f>
        <v/>
      </c>
      <c r="N66" s="20" t="str">
        <f>IF(K66="OVN",_xlfn.XLOOKUP(J66,'OVN Aggregated Audiences'!AI:AI,'OVN Aggregated Audiences'!AH:AH),IF(K66="CDT",_xlfn.XLOOKUP(J66,'CDT Aggregated Audiences'!AI:AI,'CDT Aggregated Audiences'!AH:AH),""))</f>
        <v/>
      </c>
      <c r="O66" s="20" t="str">
        <f>IF(K66="OVN",_xlfn.XLOOKUP(J66,'OVN Aggregated Audiences'!AI:AI,'OVN Aggregated Audiences'!M:M),IF(K66="CDT",_xlfn.XLOOKUP(J66,'CDT Aggregated Audiences'!AI:AI,'CDT Aggregated Audiences'!M:M),""))</f>
        <v/>
      </c>
      <c r="P66" s="20" t="str">
        <f>IF(K66="OVN",_xlfn.XLOOKUP(J66,'OVN Aggregated Audiences'!AI:AI,'OVN Aggregated Audiences'!Q:Q),IF(K66="CDT",_xlfn.XLOOKUP(J66,'CDT Aggregated Audiences'!AI:AI,'CDT Aggregated Audiences'!Q:Q),""))</f>
        <v/>
      </c>
      <c r="S66" s="20">
        <v>65</v>
      </c>
      <c r="T66" s="20" t="str">
        <f t="shared" si="3"/>
        <v/>
      </c>
      <c r="U66" s="20" t="str">
        <f>IF(T66="OVN",_xlfn.XLOOKUP(S66,'OVN Aggregated Audiences'!AJ:AJ,'OVN Aggregated Audiences'!K:K),IF(T66="CDT",_xlfn.XLOOKUP(S66,'CDT Aggregated Audiences'!AJ:AJ,'CDT Aggregated Audiences'!K:K),""))</f>
        <v/>
      </c>
      <c r="V66" s="34" t="str">
        <f>IF(T66="OVN",_xlfn.XLOOKUP(S66,'OVN Aggregated Audiences'!AJ:AJ,'OVN Aggregated Audiences'!H:H),IF(T66="CDT",_xlfn.XLOOKUP(S66,'CDT Aggregated Audiences'!AJ:AJ,'CDT Aggregated Audiences'!H:H),""))</f>
        <v/>
      </c>
      <c r="W66" s="35" t="str">
        <f>IF(T66="OVN",_xlfn.XLOOKUP(S66,'OVN Aggregated Audiences'!AJ:AJ,'OVN Aggregated Audiences'!N:N),IF(T66="CDT",_xlfn.XLOOKUP(S66,'CDT Aggregated Audiences'!AJ:AJ,'CDT Aggregated Audiences'!N:N),""))</f>
        <v/>
      </c>
      <c r="X66" s="20" t="str">
        <f>IF(T66="OVN",_xlfn.XLOOKUP(S66,'OVN Aggregated Audiences'!AJ:AJ,'OVN Aggregated Audiences'!AH:AH),IF(T66="CDT",_xlfn.XLOOKUP(S66,'CDT Aggregated Audiences'!AJ:AJ,'CDT Aggregated Audiences'!AH:AH),""))</f>
        <v/>
      </c>
      <c r="Y66" s="20" t="str">
        <f>IF(T66="OVN",_xlfn.XLOOKUP(S66,'OVN Aggregated Audiences'!AJ:AJ,'OVN Aggregated Audiences'!Q:Q),IF(T66="CDT",_xlfn.XLOOKUP(S66,'CDT Aggregated Audiences'!AJ:AJ,'CDT Aggregated Audiences'!Q:Q),""))</f>
        <v/>
      </c>
    </row>
    <row r="67" spans="10:25" x14ac:dyDescent="0.35">
      <c r="J67" s="20">
        <v>66</v>
      </c>
      <c r="K67" s="20" t="str">
        <f>_xlfn.XLOOKUP(J67,Calendar!K:K,Calendar!J:J,"")</f>
        <v/>
      </c>
      <c r="L67" s="20" t="str">
        <f>IF(K67="OVN",_xlfn.XLOOKUP(J67,'OVN Aggregated Audiences'!AI:AI,'OVN Aggregated Audiences'!C:C),IF(K67="CDT",_xlfn.XLOOKUP(J67,'CDT Aggregated Audiences'!AI:AI,'CDT Aggregated Audiences'!C:C),""))</f>
        <v/>
      </c>
      <c r="M67" s="20" t="str">
        <f>IF(K67="OVN",_xlfn.XLOOKUP(J67,'OVN Aggregated Audiences'!AI:AI,'OVN Aggregated Audiences'!D:D),IF(K67="CDT",_xlfn.XLOOKUP(J67,'CDT Aggregated Audiences'!AI:AI,'CDT Aggregated Audiences'!D:D),""))</f>
        <v/>
      </c>
      <c r="N67" s="20" t="str">
        <f>IF(K67="OVN",_xlfn.XLOOKUP(J67,'OVN Aggregated Audiences'!AI:AI,'OVN Aggregated Audiences'!AH:AH),IF(K67="CDT",_xlfn.XLOOKUP(J67,'CDT Aggregated Audiences'!AI:AI,'CDT Aggregated Audiences'!AH:AH),""))</f>
        <v/>
      </c>
      <c r="O67" s="20" t="str">
        <f>IF(K67="OVN",_xlfn.XLOOKUP(J67,'OVN Aggregated Audiences'!AI:AI,'OVN Aggregated Audiences'!M:M),IF(K67="CDT",_xlfn.XLOOKUP(J67,'CDT Aggregated Audiences'!AI:AI,'CDT Aggregated Audiences'!M:M),""))</f>
        <v/>
      </c>
      <c r="P67" s="20" t="str">
        <f>IF(K67="OVN",_xlfn.XLOOKUP(J67,'OVN Aggregated Audiences'!AI:AI,'OVN Aggregated Audiences'!Q:Q),IF(K67="CDT",_xlfn.XLOOKUP(J67,'CDT Aggregated Audiences'!AI:AI,'CDT Aggregated Audiences'!Q:Q),""))</f>
        <v/>
      </c>
      <c r="S67" s="20">
        <v>66</v>
      </c>
      <c r="T67" s="20" t="str">
        <f t="shared" ref="T67:T130" si="4">IF(S67&lt;=$B$5,"CDT",IF(AND(S67&gt;$B$5,S67&lt;=$B$4),"OVN",""))</f>
        <v/>
      </c>
      <c r="U67" s="20" t="str">
        <f>IF(T67="OVN",_xlfn.XLOOKUP(S67,'OVN Aggregated Audiences'!AJ:AJ,'OVN Aggregated Audiences'!K:K),IF(T67="CDT",_xlfn.XLOOKUP(S67,'CDT Aggregated Audiences'!AJ:AJ,'CDT Aggregated Audiences'!K:K),""))</f>
        <v/>
      </c>
      <c r="V67" s="34" t="str">
        <f>IF(T67="OVN",_xlfn.XLOOKUP(S67,'OVN Aggregated Audiences'!AJ:AJ,'OVN Aggregated Audiences'!H:H),IF(T67="CDT",_xlfn.XLOOKUP(S67,'CDT Aggregated Audiences'!AJ:AJ,'CDT Aggregated Audiences'!H:H),""))</f>
        <v/>
      </c>
      <c r="W67" s="35" t="str">
        <f>IF(T67="OVN",_xlfn.XLOOKUP(S67,'OVN Aggregated Audiences'!AJ:AJ,'OVN Aggregated Audiences'!N:N),IF(T67="CDT",_xlfn.XLOOKUP(S67,'CDT Aggregated Audiences'!AJ:AJ,'CDT Aggregated Audiences'!N:N),""))</f>
        <v/>
      </c>
      <c r="X67" s="20" t="str">
        <f>IF(T67="OVN",_xlfn.XLOOKUP(S67,'OVN Aggregated Audiences'!AJ:AJ,'OVN Aggregated Audiences'!AH:AH),IF(T67="CDT",_xlfn.XLOOKUP(S67,'CDT Aggregated Audiences'!AJ:AJ,'CDT Aggregated Audiences'!AH:AH),""))</f>
        <v/>
      </c>
      <c r="Y67" s="20" t="str">
        <f>IF(T67="OVN",_xlfn.XLOOKUP(S67,'OVN Aggregated Audiences'!AJ:AJ,'OVN Aggregated Audiences'!Q:Q),IF(T67="CDT",_xlfn.XLOOKUP(S67,'CDT Aggregated Audiences'!AJ:AJ,'CDT Aggregated Audiences'!Q:Q),""))</f>
        <v/>
      </c>
    </row>
    <row r="68" spans="10:25" x14ac:dyDescent="0.35">
      <c r="J68" s="20">
        <v>67</v>
      </c>
      <c r="K68" s="20" t="str">
        <f>_xlfn.XLOOKUP(J68,Calendar!K:K,Calendar!J:J,"")</f>
        <v/>
      </c>
      <c r="L68" s="20" t="str">
        <f>IF(K68="OVN",_xlfn.XLOOKUP(J68,'OVN Aggregated Audiences'!AI:AI,'OVN Aggregated Audiences'!C:C),IF(K68="CDT",_xlfn.XLOOKUP(J68,'CDT Aggregated Audiences'!AI:AI,'CDT Aggregated Audiences'!C:C),""))</f>
        <v/>
      </c>
      <c r="M68" s="20" t="str">
        <f>IF(K68="OVN",_xlfn.XLOOKUP(J68,'OVN Aggregated Audiences'!AI:AI,'OVN Aggregated Audiences'!D:D),IF(K68="CDT",_xlfn.XLOOKUP(J68,'CDT Aggregated Audiences'!AI:AI,'CDT Aggregated Audiences'!D:D),""))</f>
        <v/>
      </c>
      <c r="N68" s="20" t="str">
        <f>IF(K68="OVN",_xlfn.XLOOKUP(J68,'OVN Aggregated Audiences'!AI:AI,'OVN Aggregated Audiences'!AH:AH),IF(K68="CDT",_xlfn.XLOOKUP(J68,'CDT Aggregated Audiences'!AI:AI,'CDT Aggregated Audiences'!AH:AH),""))</f>
        <v/>
      </c>
      <c r="O68" s="20" t="str">
        <f>IF(K68="OVN",_xlfn.XLOOKUP(J68,'OVN Aggregated Audiences'!AI:AI,'OVN Aggregated Audiences'!M:M),IF(K68="CDT",_xlfn.XLOOKUP(J68,'CDT Aggregated Audiences'!AI:AI,'CDT Aggregated Audiences'!M:M),""))</f>
        <v/>
      </c>
      <c r="P68" s="20" t="str">
        <f>IF(K68="OVN",_xlfn.XLOOKUP(J68,'OVN Aggregated Audiences'!AI:AI,'OVN Aggregated Audiences'!Q:Q),IF(K68="CDT",_xlfn.XLOOKUP(J68,'CDT Aggregated Audiences'!AI:AI,'CDT Aggregated Audiences'!Q:Q),""))</f>
        <v/>
      </c>
      <c r="S68" s="20">
        <v>67</v>
      </c>
      <c r="T68" s="20" t="str">
        <f t="shared" si="4"/>
        <v/>
      </c>
      <c r="U68" s="20" t="str">
        <f>IF(T68="OVN",_xlfn.XLOOKUP(S68,'OVN Aggregated Audiences'!AJ:AJ,'OVN Aggregated Audiences'!K:K),IF(T68="CDT",_xlfn.XLOOKUP(S68,'CDT Aggregated Audiences'!AJ:AJ,'CDT Aggregated Audiences'!K:K),""))</f>
        <v/>
      </c>
      <c r="V68" s="34" t="str">
        <f>IF(T68="OVN",_xlfn.XLOOKUP(S68,'OVN Aggregated Audiences'!AJ:AJ,'OVN Aggregated Audiences'!H:H),IF(T68="CDT",_xlfn.XLOOKUP(S68,'CDT Aggregated Audiences'!AJ:AJ,'CDT Aggregated Audiences'!H:H),""))</f>
        <v/>
      </c>
      <c r="W68" s="35" t="str">
        <f>IF(T68="OVN",_xlfn.XLOOKUP(S68,'OVN Aggregated Audiences'!AJ:AJ,'OVN Aggregated Audiences'!N:N),IF(T68="CDT",_xlfn.XLOOKUP(S68,'CDT Aggregated Audiences'!AJ:AJ,'CDT Aggregated Audiences'!N:N),""))</f>
        <v/>
      </c>
      <c r="X68" s="20" t="str">
        <f>IF(T68="OVN",_xlfn.XLOOKUP(S68,'OVN Aggregated Audiences'!AJ:AJ,'OVN Aggregated Audiences'!AH:AH),IF(T68="CDT",_xlfn.XLOOKUP(S68,'CDT Aggregated Audiences'!AJ:AJ,'CDT Aggregated Audiences'!AH:AH),""))</f>
        <v/>
      </c>
      <c r="Y68" s="20" t="str">
        <f>IF(T68="OVN",_xlfn.XLOOKUP(S68,'OVN Aggregated Audiences'!AJ:AJ,'OVN Aggregated Audiences'!Q:Q),IF(T68="CDT",_xlfn.XLOOKUP(S68,'CDT Aggregated Audiences'!AJ:AJ,'CDT Aggregated Audiences'!Q:Q),""))</f>
        <v/>
      </c>
    </row>
    <row r="69" spans="10:25" x14ac:dyDescent="0.35">
      <c r="J69" s="20">
        <v>68</v>
      </c>
      <c r="K69" s="20" t="str">
        <f>_xlfn.XLOOKUP(J69,Calendar!K:K,Calendar!J:J,"")</f>
        <v/>
      </c>
      <c r="L69" s="20" t="str">
        <f>IF(K69="OVN",_xlfn.XLOOKUP(J69,'OVN Aggregated Audiences'!AI:AI,'OVN Aggregated Audiences'!C:C),IF(K69="CDT",_xlfn.XLOOKUP(J69,'CDT Aggregated Audiences'!AI:AI,'CDT Aggregated Audiences'!C:C),""))</f>
        <v/>
      </c>
      <c r="M69" s="20" t="str">
        <f>IF(K69="OVN",_xlfn.XLOOKUP(J69,'OVN Aggregated Audiences'!AI:AI,'OVN Aggregated Audiences'!D:D),IF(K69="CDT",_xlfn.XLOOKUP(J69,'CDT Aggregated Audiences'!AI:AI,'CDT Aggregated Audiences'!D:D),""))</f>
        <v/>
      </c>
      <c r="N69" s="20" t="str">
        <f>IF(K69="OVN",_xlfn.XLOOKUP(J69,'OVN Aggregated Audiences'!AI:AI,'OVN Aggregated Audiences'!AH:AH),IF(K69="CDT",_xlfn.XLOOKUP(J69,'CDT Aggregated Audiences'!AI:AI,'CDT Aggregated Audiences'!AH:AH),""))</f>
        <v/>
      </c>
      <c r="O69" s="20" t="str">
        <f>IF(K69="OVN",_xlfn.XLOOKUP(J69,'OVN Aggregated Audiences'!AI:AI,'OVN Aggregated Audiences'!M:M),IF(K69="CDT",_xlfn.XLOOKUP(J69,'CDT Aggregated Audiences'!AI:AI,'CDT Aggregated Audiences'!M:M),""))</f>
        <v/>
      </c>
      <c r="P69" s="20" t="str">
        <f>IF(K69="OVN",_xlfn.XLOOKUP(J69,'OVN Aggregated Audiences'!AI:AI,'OVN Aggregated Audiences'!Q:Q),IF(K69="CDT",_xlfn.XLOOKUP(J69,'CDT Aggregated Audiences'!AI:AI,'CDT Aggregated Audiences'!Q:Q),""))</f>
        <v/>
      </c>
      <c r="S69" s="20">
        <v>68</v>
      </c>
      <c r="T69" s="20" t="str">
        <f t="shared" si="4"/>
        <v/>
      </c>
      <c r="U69" s="20" t="str">
        <f>IF(T69="OVN",_xlfn.XLOOKUP(S69,'OVN Aggregated Audiences'!AJ:AJ,'OVN Aggregated Audiences'!K:K),IF(T69="CDT",_xlfn.XLOOKUP(S69,'CDT Aggregated Audiences'!AJ:AJ,'CDT Aggregated Audiences'!K:K),""))</f>
        <v/>
      </c>
      <c r="V69" s="34" t="str">
        <f>IF(T69="OVN",_xlfn.XLOOKUP(S69,'OVN Aggregated Audiences'!AJ:AJ,'OVN Aggregated Audiences'!H:H),IF(T69="CDT",_xlfn.XLOOKUP(S69,'CDT Aggregated Audiences'!AJ:AJ,'CDT Aggregated Audiences'!H:H),""))</f>
        <v/>
      </c>
      <c r="W69" s="35" t="str">
        <f>IF(T69="OVN",_xlfn.XLOOKUP(S69,'OVN Aggregated Audiences'!AJ:AJ,'OVN Aggregated Audiences'!N:N),IF(T69="CDT",_xlfn.XLOOKUP(S69,'CDT Aggregated Audiences'!AJ:AJ,'CDT Aggregated Audiences'!N:N),""))</f>
        <v/>
      </c>
      <c r="X69" s="20" t="str">
        <f>IF(T69="OVN",_xlfn.XLOOKUP(S69,'OVN Aggregated Audiences'!AJ:AJ,'OVN Aggregated Audiences'!AH:AH),IF(T69="CDT",_xlfn.XLOOKUP(S69,'CDT Aggregated Audiences'!AJ:AJ,'CDT Aggregated Audiences'!AH:AH),""))</f>
        <v/>
      </c>
      <c r="Y69" s="20" t="str">
        <f>IF(T69="OVN",_xlfn.XLOOKUP(S69,'OVN Aggregated Audiences'!AJ:AJ,'OVN Aggregated Audiences'!Q:Q),IF(T69="CDT",_xlfn.XLOOKUP(S69,'CDT Aggregated Audiences'!AJ:AJ,'CDT Aggregated Audiences'!Q:Q),""))</f>
        <v/>
      </c>
    </row>
    <row r="70" spans="10:25" x14ac:dyDescent="0.35">
      <c r="J70" s="20">
        <v>69</v>
      </c>
      <c r="K70" s="20" t="str">
        <f>_xlfn.XLOOKUP(J70,Calendar!K:K,Calendar!J:J,"")</f>
        <v/>
      </c>
      <c r="L70" s="20" t="str">
        <f>IF(K70="OVN",_xlfn.XLOOKUP(J70,'OVN Aggregated Audiences'!AI:AI,'OVN Aggregated Audiences'!C:C),IF(K70="CDT",_xlfn.XLOOKUP(J70,'CDT Aggregated Audiences'!AI:AI,'CDT Aggregated Audiences'!C:C),""))</f>
        <v/>
      </c>
      <c r="M70" s="20" t="str">
        <f>IF(K70="OVN",_xlfn.XLOOKUP(J70,'OVN Aggregated Audiences'!AI:AI,'OVN Aggregated Audiences'!D:D),IF(K70="CDT",_xlfn.XLOOKUP(J70,'CDT Aggregated Audiences'!AI:AI,'CDT Aggregated Audiences'!D:D),""))</f>
        <v/>
      </c>
      <c r="N70" s="20" t="str">
        <f>IF(K70="OVN",_xlfn.XLOOKUP(J70,'OVN Aggregated Audiences'!AI:AI,'OVN Aggregated Audiences'!AH:AH),IF(K70="CDT",_xlfn.XLOOKUP(J70,'CDT Aggregated Audiences'!AI:AI,'CDT Aggregated Audiences'!AH:AH),""))</f>
        <v/>
      </c>
      <c r="O70" s="20" t="str">
        <f>IF(K70="OVN",_xlfn.XLOOKUP(J70,'OVN Aggregated Audiences'!AI:AI,'OVN Aggregated Audiences'!M:M),IF(K70="CDT",_xlfn.XLOOKUP(J70,'CDT Aggregated Audiences'!AI:AI,'CDT Aggregated Audiences'!M:M),""))</f>
        <v/>
      </c>
      <c r="P70" s="20" t="str">
        <f>IF(K70="OVN",_xlfn.XLOOKUP(J70,'OVN Aggregated Audiences'!AI:AI,'OVN Aggregated Audiences'!Q:Q),IF(K70="CDT",_xlfn.XLOOKUP(J70,'CDT Aggregated Audiences'!AI:AI,'CDT Aggregated Audiences'!Q:Q),""))</f>
        <v/>
      </c>
      <c r="S70" s="20">
        <v>69</v>
      </c>
      <c r="T70" s="20" t="str">
        <f t="shared" si="4"/>
        <v/>
      </c>
      <c r="U70" s="20" t="str">
        <f>IF(T70="OVN",_xlfn.XLOOKUP(S70,'OVN Aggregated Audiences'!AJ:AJ,'OVN Aggregated Audiences'!K:K),IF(T70="CDT",_xlfn.XLOOKUP(S70,'CDT Aggregated Audiences'!AJ:AJ,'CDT Aggregated Audiences'!K:K),""))</f>
        <v/>
      </c>
      <c r="V70" s="34" t="str">
        <f>IF(T70="OVN",_xlfn.XLOOKUP(S70,'OVN Aggregated Audiences'!AJ:AJ,'OVN Aggregated Audiences'!H:H),IF(T70="CDT",_xlfn.XLOOKUP(S70,'CDT Aggregated Audiences'!AJ:AJ,'CDT Aggregated Audiences'!H:H),""))</f>
        <v/>
      </c>
      <c r="W70" s="35" t="str">
        <f>IF(T70="OVN",_xlfn.XLOOKUP(S70,'OVN Aggregated Audiences'!AJ:AJ,'OVN Aggregated Audiences'!N:N),IF(T70="CDT",_xlfn.XLOOKUP(S70,'CDT Aggregated Audiences'!AJ:AJ,'CDT Aggregated Audiences'!N:N),""))</f>
        <v/>
      </c>
      <c r="X70" s="20" t="str">
        <f>IF(T70="OVN",_xlfn.XLOOKUP(S70,'OVN Aggregated Audiences'!AJ:AJ,'OVN Aggregated Audiences'!AH:AH),IF(T70="CDT",_xlfn.XLOOKUP(S70,'CDT Aggregated Audiences'!AJ:AJ,'CDT Aggregated Audiences'!AH:AH),""))</f>
        <v/>
      </c>
      <c r="Y70" s="20" t="str">
        <f>IF(T70="OVN",_xlfn.XLOOKUP(S70,'OVN Aggregated Audiences'!AJ:AJ,'OVN Aggregated Audiences'!Q:Q),IF(T70="CDT",_xlfn.XLOOKUP(S70,'CDT Aggregated Audiences'!AJ:AJ,'CDT Aggregated Audiences'!Q:Q),""))</f>
        <v/>
      </c>
    </row>
    <row r="71" spans="10:25" x14ac:dyDescent="0.35">
      <c r="J71" s="20">
        <v>70</v>
      </c>
      <c r="K71" s="20" t="str">
        <f>_xlfn.XLOOKUP(J71,Calendar!K:K,Calendar!J:J,"")</f>
        <v/>
      </c>
      <c r="L71" s="20" t="str">
        <f>IF(K71="OVN",_xlfn.XLOOKUP(J71,'OVN Aggregated Audiences'!AI:AI,'OVN Aggregated Audiences'!C:C),IF(K71="CDT",_xlfn.XLOOKUP(J71,'CDT Aggregated Audiences'!AI:AI,'CDT Aggregated Audiences'!C:C),""))</f>
        <v/>
      </c>
      <c r="M71" s="20" t="str">
        <f>IF(K71="OVN",_xlfn.XLOOKUP(J71,'OVN Aggregated Audiences'!AI:AI,'OVN Aggregated Audiences'!D:D),IF(K71="CDT",_xlfn.XLOOKUP(J71,'CDT Aggregated Audiences'!AI:AI,'CDT Aggregated Audiences'!D:D),""))</f>
        <v/>
      </c>
      <c r="N71" s="20" t="str">
        <f>IF(K71="OVN",_xlfn.XLOOKUP(J71,'OVN Aggregated Audiences'!AI:AI,'OVN Aggregated Audiences'!AH:AH),IF(K71="CDT",_xlfn.XLOOKUP(J71,'CDT Aggregated Audiences'!AI:AI,'CDT Aggregated Audiences'!AH:AH),""))</f>
        <v/>
      </c>
      <c r="O71" s="20" t="str">
        <f>IF(K71="OVN",_xlfn.XLOOKUP(J71,'OVN Aggregated Audiences'!AI:AI,'OVN Aggregated Audiences'!M:M),IF(K71="CDT",_xlfn.XLOOKUP(J71,'CDT Aggregated Audiences'!AI:AI,'CDT Aggregated Audiences'!M:M),""))</f>
        <v/>
      </c>
      <c r="P71" s="20" t="str">
        <f>IF(K71="OVN",_xlfn.XLOOKUP(J71,'OVN Aggregated Audiences'!AI:AI,'OVN Aggregated Audiences'!Q:Q),IF(K71="CDT",_xlfn.XLOOKUP(J71,'CDT Aggregated Audiences'!AI:AI,'CDT Aggregated Audiences'!Q:Q),""))</f>
        <v/>
      </c>
      <c r="S71" s="20">
        <v>70</v>
      </c>
      <c r="T71" s="20" t="str">
        <f t="shared" si="4"/>
        <v/>
      </c>
      <c r="U71" s="20" t="str">
        <f>IF(T71="OVN",_xlfn.XLOOKUP(S71,'OVN Aggregated Audiences'!AJ:AJ,'OVN Aggregated Audiences'!K:K),IF(T71="CDT",_xlfn.XLOOKUP(S71,'CDT Aggregated Audiences'!AJ:AJ,'CDT Aggregated Audiences'!K:K),""))</f>
        <v/>
      </c>
      <c r="V71" s="34" t="str">
        <f>IF(T71="OVN",_xlfn.XLOOKUP(S71,'OVN Aggregated Audiences'!AJ:AJ,'OVN Aggregated Audiences'!H:H),IF(T71="CDT",_xlfn.XLOOKUP(S71,'CDT Aggregated Audiences'!AJ:AJ,'CDT Aggregated Audiences'!H:H),""))</f>
        <v/>
      </c>
      <c r="W71" s="35" t="str">
        <f>IF(T71="OVN",_xlfn.XLOOKUP(S71,'OVN Aggregated Audiences'!AJ:AJ,'OVN Aggregated Audiences'!N:N),IF(T71="CDT",_xlfn.XLOOKUP(S71,'CDT Aggregated Audiences'!AJ:AJ,'CDT Aggregated Audiences'!N:N),""))</f>
        <v/>
      </c>
      <c r="X71" s="20" t="str">
        <f>IF(T71="OVN",_xlfn.XLOOKUP(S71,'OVN Aggregated Audiences'!AJ:AJ,'OVN Aggregated Audiences'!AH:AH),IF(T71="CDT",_xlfn.XLOOKUP(S71,'CDT Aggregated Audiences'!AJ:AJ,'CDT Aggregated Audiences'!AH:AH),""))</f>
        <v/>
      </c>
      <c r="Y71" s="20" t="str">
        <f>IF(T71="OVN",_xlfn.XLOOKUP(S71,'OVN Aggregated Audiences'!AJ:AJ,'OVN Aggregated Audiences'!Q:Q),IF(T71="CDT",_xlfn.XLOOKUP(S71,'CDT Aggregated Audiences'!AJ:AJ,'CDT Aggregated Audiences'!Q:Q),""))</f>
        <v/>
      </c>
    </row>
    <row r="72" spans="10:25" x14ac:dyDescent="0.35">
      <c r="J72" s="20">
        <v>71</v>
      </c>
      <c r="K72" s="20" t="str">
        <f>_xlfn.XLOOKUP(J72,Calendar!K:K,Calendar!J:J,"")</f>
        <v/>
      </c>
      <c r="L72" s="20" t="str">
        <f>IF(K72="OVN",_xlfn.XLOOKUP(J72,'OVN Aggregated Audiences'!AI:AI,'OVN Aggregated Audiences'!C:C),IF(K72="CDT",_xlfn.XLOOKUP(J72,'CDT Aggregated Audiences'!AI:AI,'CDT Aggregated Audiences'!C:C),""))</f>
        <v/>
      </c>
      <c r="M72" s="20" t="str">
        <f>IF(K72="OVN",_xlfn.XLOOKUP(J72,'OVN Aggregated Audiences'!AI:AI,'OVN Aggregated Audiences'!D:D),IF(K72="CDT",_xlfn.XLOOKUP(J72,'CDT Aggregated Audiences'!AI:AI,'CDT Aggregated Audiences'!D:D),""))</f>
        <v/>
      </c>
      <c r="N72" s="20" t="str">
        <f>IF(K72="OVN",_xlfn.XLOOKUP(J72,'OVN Aggregated Audiences'!AI:AI,'OVN Aggregated Audiences'!AH:AH),IF(K72="CDT",_xlfn.XLOOKUP(J72,'CDT Aggregated Audiences'!AI:AI,'CDT Aggregated Audiences'!AH:AH),""))</f>
        <v/>
      </c>
      <c r="O72" s="20" t="str">
        <f>IF(K72="OVN",_xlfn.XLOOKUP(J72,'OVN Aggregated Audiences'!AI:AI,'OVN Aggregated Audiences'!M:M),IF(K72="CDT",_xlfn.XLOOKUP(J72,'CDT Aggregated Audiences'!AI:AI,'CDT Aggregated Audiences'!M:M),""))</f>
        <v/>
      </c>
      <c r="P72" s="20" t="str">
        <f>IF(K72="OVN",_xlfn.XLOOKUP(J72,'OVN Aggregated Audiences'!AI:AI,'OVN Aggregated Audiences'!Q:Q),IF(K72="CDT",_xlfn.XLOOKUP(J72,'CDT Aggregated Audiences'!AI:AI,'CDT Aggregated Audiences'!Q:Q),""))</f>
        <v/>
      </c>
      <c r="S72" s="20">
        <v>71</v>
      </c>
      <c r="T72" s="20" t="str">
        <f t="shared" si="4"/>
        <v/>
      </c>
      <c r="U72" s="20" t="str">
        <f>IF(T72="OVN",_xlfn.XLOOKUP(S72,'OVN Aggregated Audiences'!AJ:AJ,'OVN Aggregated Audiences'!K:K),IF(T72="CDT",_xlfn.XLOOKUP(S72,'CDT Aggregated Audiences'!AJ:AJ,'CDT Aggregated Audiences'!K:K),""))</f>
        <v/>
      </c>
      <c r="V72" s="34" t="str">
        <f>IF(T72="OVN",_xlfn.XLOOKUP(S72,'OVN Aggregated Audiences'!AJ:AJ,'OVN Aggregated Audiences'!H:H),IF(T72="CDT",_xlfn.XLOOKUP(S72,'CDT Aggregated Audiences'!AJ:AJ,'CDT Aggregated Audiences'!H:H),""))</f>
        <v/>
      </c>
      <c r="W72" s="35" t="str">
        <f>IF(T72="OVN",_xlfn.XLOOKUP(S72,'OVN Aggregated Audiences'!AJ:AJ,'OVN Aggregated Audiences'!N:N),IF(T72="CDT",_xlfn.XLOOKUP(S72,'CDT Aggregated Audiences'!AJ:AJ,'CDT Aggregated Audiences'!N:N),""))</f>
        <v/>
      </c>
      <c r="X72" s="20" t="str">
        <f>IF(T72="OVN",_xlfn.XLOOKUP(S72,'OVN Aggregated Audiences'!AJ:AJ,'OVN Aggregated Audiences'!AH:AH),IF(T72="CDT",_xlfn.XLOOKUP(S72,'CDT Aggregated Audiences'!AJ:AJ,'CDT Aggregated Audiences'!AH:AH),""))</f>
        <v/>
      </c>
      <c r="Y72" s="20" t="str">
        <f>IF(T72="OVN",_xlfn.XLOOKUP(S72,'OVN Aggregated Audiences'!AJ:AJ,'OVN Aggregated Audiences'!Q:Q),IF(T72="CDT",_xlfn.XLOOKUP(S72,'CDT Aggregated Audiences'!AJ:AJ,'CDT Aggregated Audiences'!Q:Q),""))</f>
        <v/>
      </c>
    </row>
    <row r="73" spans="10:25" x14ac:dyDescent="0.35">
      <c r="J73" s="20">
        <v>72</v>
      </c>
      <c r="K73" s="20" t="str">
        <f>_xlfn.XLOOKUP(J73,Calendar!K:K,Calendar!J:J,"")</f>
        <v/>
      </c>
      <c r="L73" s="20" t="str">
        <f>IF(K73="OVN",_xlfn.XLOOKUP(J73,'OVN Aggregated Audiences'!AI:AI,'OVN Aggregated Audiences'!C:C),IF(K73="CDT",_xlfn.XLOOKUP(J73,'CDT Aggregated Audiences'!AI:AI,'CDT Aggregated Audiences'!C:C),""))</f>
        <v/>
      </c>
      <c r="M73" s="20" t="str">
        <f>IF(K73="OVN",_xlfn.XLOOKUP(J73,'OVN Aggregated Audiences'!AI:AI,'OVN Aggregated Audiences'!D:D),IF(K73="CDT",_xlfn.XLOOKUP(J73,'CDT Aggregated Audiences'!AI:AI,'CDT Aggregated Audiences'!D:D),""))</f>
        <v/>
      </c>
      <c r="N73" s="20" t="str">
        <f>IF(K73="OVN",_xlfn.XLOOKUP(J73,'OVN Aggregated Audiences'!AI:AI,'OVN Aggregated Audiences'!AH:AH),IF(K73="CDT",_xlfn.XLOOKUP(J73,'CDT Aggregated Audiences'!AI:AI,'CDT Aggregated Audiences'!AH:AH),""))</f>
        <v/>
      </c>
      <c r="O73" s="20" t="str">
        <f>IF(K73="OVN",_xlfn.XLOOKUP(J73,'OVN Aggregated Audiences'!AI:AI,'OVN Aggregated Audiences'!M:M),IF(K73="CDT",_xlfn.XLOOKUP(J73,'CDT Aggregated Audiences'!AI:AI,'CDT Aggregated Audiences'!M:M),""))</f>
        <v/>
      </c>
      <c r="P73" s="20" t="str">
        <f>IF(K73="OVN",_xlfn.XLOOKUP(J73,'OVN Aggregated Audiences'!AI:AI,'OVN Aggregated Audiences'!Q:Q),IF(K73="CDT",_xlfn.XLOOKUP(J73,'CDT Aggregated Audiences'!AI:AI,'CDT Aggregated Audiences'!Q:Q),""))</f>
        <v/>
      </c>
      <c r="S73" s="20">
        <v>72</v>
      </c>
      <c r="T73" s="20" t="str">
        <f t="shared" si="4"/>
        <v/>
      </c>
      <c r="U73" s="20" t="str">
        <f>IF(T73="OVN",_xlfn.XLOOKUP(S73,'OVN Aggregated Audiences'!AJ:AJ,'OVN Aggregated Audiences'!K:K),IF(T73="CDT",_xlfn.XLOOKUP(S73,'CDT Aggregated Audiences'!AJ:AJ,'CDT Aggregated Audiences'!K:K),""))</f>
        <v/>
      </c>
      <c r="V73" s="34" t="str">
        <f>IF(T73="OVN",_xlfn.XLOOKUP(S73,'OVN Aggregated Audiences'!AJ:AJ,'OVN Aggregated Audiences'!H:H),IF(T73="CDT",_xlfn.XLOOKUP(S73,'CDT Aggregated Audiences'!AJ:AJ,'CDT Aggregated Audiences'!H:H),""))</f>
        <v/>
      </c>
      <c r="W73" s="35" t="str">
        <f>IF(T73="OVN",_xlfn.XLOOKUP(S73,'OVN Aggregated Audiences'!AJ:AJ,'OVN Aggregated Audiences'!N:N),IF(T73="CDT",_xlfn.XLOOKUP(S73,'CDT Aggregated Audiences'!AJ:AJ,'CDT Aggregated Audiences'!N:N),""))</f>
        <v/>
      </c>
      <c r="X73" s="20" t="str">
        <f>IF(T73="OVN",_xlfn.XLOOKUP(S73,'OVN Aggregated Audiences'!AJ:AJ,'OVN Aggregated Audiences'!AH:AH),IF(T73="CDT",_xlfn.XLOOKUP(S73,'CDT Aggregated Audiences'!AJ:AJ,'CDT Aggregated Audiences'!AH:AH),""))</f>
        <v/>
      </c>
      <c r="Y73" s="20" t="str">
        <f>IF(T73="OVN",_xlfn.XLOOKUP(S73,'OVN Aggregated Audiences'!AJ:AJ,'OVN Aggregated Audiences'!Q:Q),IF(T73="CDT",_xlfn.XLOOKUP(S73,'CDT Aggregated Audiences'!AJ:AJ,'CDT Aggregated Audiences'!Q:Q),""))</f>
        <v/>
      </c>
    </row>
    <row r="74" spans="10:25" x14ac:dyDescent="0.35">
      <c r="J74" s="20">
        <v>73</v>
      </c>
      <c r="K74" s="20" t="str">
        <f>_xlfn.XLOOKUP(J74,Calendar!K:K,Calendar!J:J,"")</f>
        <v/>
      </c>
      <c r="L74" s="20" t="str">
        <f>IF(K74="OVN",_xlfn.XLOOKUP(J74,'OVN Aggregated Audiences'!AI:AI,'OVN Aggregated Audiences'!C:C),IF(K74="CDT",_xlfn.XLOOKUP(J74,'CDT Aggregated Audiences'!AI:AI,'CDT Aggregated Audiences'!C:C),""))</f>
        <v/>
      </c>
      <c r="M74" s="20" t="str">
        <f>IF(K74="OVN",_xlfn.XLOOKUP(J74,'OVN Aggregated Audiences'!AI:AI,'OVN Aggregated Audiences'!D:D),IF(K74="CDT",_xlfn.XLOOKUP(J74,'CDT Aggregated Audiences'!AI:AI,'CDT Aggregated Audiences'!D:D),""))</f>
        <v/>
      </c>
      <c r="N74" s="20" t="str">
        <f>IF(K74="OVN",_xlfn.XLOOKUP(J74,'OVN Aggregated Audiences'!AI:AI,'OVN Aggregated Audiences'!AH:AH),IF(K74="CDT",_xlfn.XLOOKUP(J74,'CDT Aggregated Audiences'!AI:AI,'CDT Aggregated Audiences'!AH:AH),""))</f>
        <v/>
      </c>
      <c r="O74" s="20" t="str">
        <f>IF(K74="OVN",_xlfn.XLOOKUP(J74,'OVN Aggregated Audiences'!AI:AI,'OVN Aggregated Audiences'!M:M),IF(K74="CDT",_xlfn.XLOOKUP(J74,'CDT Aggregated Audiences'!AI:AI,'CDT Aggregated Audiences'!M:M),""))</f>
        <v/>
      </c>
      <c r="P74" s="20" t="str">
        <f>IF(K74="OVN",_xlfn.XLOOKUP(J74,'OVN Aggregated Audiences'!AI:AI,'OVN Aggregated Audiences'!Q:Q),IF(K74="CDT",_xlfn.XLOOKUP(J74,'CDT Aggregated Audiences'!AI:AI,'CDT Aggregated Audiences'!Q:Q),""))</f>
        <v/>
      </c>
      <c r="S74" s="20">
        <v>73</v>
      </c>
      <c r="T74" s="20" t="str">
        <f t="shared" si="4"/>
        <v/>
      </c>
      <c r="U74" s="20" t="str">
        <f>IF(T74="OVN",_xlfn.XLOOKUP(S74,'OVN Aggregated Audiences'!AJ:AJ,'OVN Aggregated Audiences'!K:K),IF(T74="CDT",_xlfn.XLOOKUP(S74,'CDT Aggregated Audiences'!AJ:AJ,'CDT Aggregated Audiences'!K:K),""))</f>
        <v/>
      </c>
      <c r="V74" s="34" t="str">
        <f>IF(T74="OVN",_xlfn.XLOOKUP(S74,'OVN Aggregated Audiences'!AJ:AJ,'OVN Aggregated Audiences'!H:H),IF(T74="CDT",_xlfn.XLOOKUP(S74,'CDT Aggregated Audiences'!AJ:AJ,'CDT Aggregated Audiences'!H:H),""))</f>
        <v/>
      </c>
      <c r="W74" s="35" t="str">
        <f>IF(T74="OVN",_xlfn.XLOOKUP(S74,'OVN Aggregated Audiences'!AJ:AJ,'OVN Aggregated Audiences'!N:N),IF(T74="CDT",_xlfn.XLOOKUP(S74,'CDT Aggregated Audiences'!AJ:AJ,'CDT Aggregated Audiences'!N:N),""))</f>
        <v/>
      </c>
      <c r="X74" s="20" t="str">
        <f>IF(T74="OVN",_xlfn.XLOOKUP(S74,'OVN Aggregated Audiences'!AJ:AJ,'OVN Aggregated Audiences'!AH:AH),IF(T74="CDT",_xlfn.XLOOKUP(S74,'CDT Aggregated Audiences'!AJ:AJ,'CDT Aggregated Audiences'!AH:AH),""))</f>
        <v/>
      </c>
      <c r="Y74" s="20" t="str">
        <f>IF(T74="OVN",_xlfn.XLOOKUP(S74,'OVN Aggregated Audiences'!AJ:AJ,'OVN Aggregated Audiences'!Q:Q),IF(T74="CDT",_xlfn.XLOOKUP(S74,'CDT Aggregated Audiences'!AJ:AJ,'CDT Aggregated Audiences'!Q:Q),""))</f>
        <v/>
      </c>
    </row>
    <row r="75" spans="10:25" x14ac:dyDescent="0.35">
      <c r="J75" s="20">
        <v>74</v>
      </c>
      <c r="K75" s="20" t="str">
        <f>_xlfn.XLOOKUP(J75,Calendar!K:K,Calendar!J:J,"")</f>
        <v/>
      </c>
      <c r="L75" s="20" t="str">
        <f>IF(K75="OVN",_xlfn.XLOOKUP(J75,'OVN Aggregated Audiences'!AI:AI,'OVN Aggregated Audiences'!C:C),IF(K75="CDT",_xlfn.XLOOKUP(J75,'CDT Aggregated Audiences'!AI:AI,'CDT Aggregated Audiences'!C:C),""))</f>
        <v/>
      </c>
      <c r="M75" s="20" t="str">
        <f>IF(K75="OVN",_xlfn.XLOOKUP(J75,'OVN Aggregated Audiences'!AI:AI,'OVN Aggregated Audiences'!D:D),IF(K75="CDT",_xlfn.XLOOKUP(J75,'CDT Aggregated Audiences'!AI:AI,'CDT Aggregated Audiences'!D:D),""))</f>
        <v/>
      </c>
      <c r="N75" s="20" t="str">
        <f>IF(K75="OVN",_xlfn.XLOOKUP(J75,'OVN Aggregated Audiences'!AI:AI,'OVN Aggregated Audiences'!AH:AH),IF(K75="CDT",_xlfn.XLOOKUP(J75,'CDT Aggregated Audiences'!AI:AI,'CDT Aggregated Audiences'!AH:AH),""))</f>
        <v/>
      </c>
      <c r="O75" s="20" t="str">
        <f>IF(K75="OVN",_xlfn.XLOOKUP(J75,'OVN Aggregated Audiences'!AI:AI,'OVN Aggregated Audiences'!M:M),IF(K75="CDT",_xlfn.XLOOKUP(J75,'CDT Aggregated Audiences'!AI:AI,'CDT Aggregated Audiences'!M:M),""))</f>
        <v/>
      </c>
      <c r="P75" s="20" t="str">
        <f>IF(K75="OVN",_xlfn.XLOOKUP(J75,'OVN Aggregated Audiences'!AI:AI,'OVN Aggregated Audiences'!Q:Q),IF(K75="CDT",_xlfn.XLOOKUP(J75,'CDT Aggregated Audiences'!AI:AI,'CDT Aggregated Audiences'!Q:Q),""))</f>
        <v/>
      </c>
      <c r="S75" s="20">
        <v>74</v>
      </c>
      <c r="T75" s="20" t="str">
        <f t="shared" si="4"/>
        <v/>
      </c>
      <c r="U75" s="20" t="str">
        <f>IF(T75="OVN",_xlfn.XLOOKUP(S75,'OVN Aggregated Audiences'!AJ:AJ,'OVN Aggregated Audiences'!K:K),IF(T75="CDT",_xlfn.XLOOKUP(S75,'CDT Aggregated Audiences'!AJ:AJ,'CDT Aggregated Audiences'!K:K),""))</f>
        <v/>
      </c>
      <c r="V75" s="34" t="str">
        <f>IF(T75="OVN",_xlfn.XLOOKUP(S75,'OVN Aggregated Audiences'!AJ:AJ,'OVN Aggregated Audiences'!H:H),IF(T75="CDT",_xlfn.XLOOKUP(S75,'CDT Aggregated Audiences'!AJ:AJ,'CDT Aggregated Audiences'!H:H),""))</f>
        <v/>
      </c>
      <c r="W75" s="35" t="str">
        <f>IF(T75="OVN",_xlfn.XLOOKUP(S75,'OVN Aggregated Audiences'!AJ:AJ,'OVN Aggregated Audiences'!N:N),IF(T75="CDT",_xlfn.XLOOKUP(S75,'CDT Aggregated Audiences'!AJ:AJ,'CDT Aggregated Audiences'!N:N),""))</f>
        <v/>
      </c>
      <c r="X75" s="20" t="str">
        <f>IF(T75="OVN",_xlfn.XLOOKUP(S75,'OVN Aggregated Audiences'!AJ:AJ,'OVN Aggregated Audiences'!AH:AH),IF(T75="CDT",_xlfn.XLOOKUP(S75,'CDT Aggregated Audiences'!AJ:AJ,'CDT Aggregated Audiences'!AH:AH),""))</f>
        <v/>
      </c>
      <c r="Y75" s="20" t="str">
        <f>IF(T75="OVN",_xlfn.XLOOKUP(S75,'OVN Aggregated Audiences'!AJ:AJ,'OVN Aggregated Audiences'!Q:Q),IF(T75="CDT",_xlfn.XLOOKUP(S75,'CDT Aggregated Audiences'!AJ:AJ,'CDT Aggregated Audiences'!Q:Q),""))</f>
        <v/>
      </c>
    </row>
    <row r="76" spans="10:25" x14ac:dyDescent="0.35">
      <c r="J76" s="20">
        <v>75</v>
      </c>
      <c r="K76" s="20" t="str">
        <f>_xlfn.XLOOKUP(J76,Calendar!K:K,Calendar!J:J,"")</f>
        <v/>
      </c>
      <c r="L76" s="20" t="str">
        <f>IF(K76="OVN",_xlfn.XLOOKUP(J76,'OVN Aggregated Audiences'!AI:AI,'OVN Aggregated Audiences'!C:C),IF(K76="CDT",_xlfn.XLOOKUP(J76,'CDT Aggregated Audiences'!AI:AI,'CDT Aggregated Audiences'!C:C),""))</f>
        <v/>
      </c>
      <c r="M76" s="20" t="str">
        <f>IF(K76="OVN",_xlfn.XLOOKUP(J76,'OVN Aggregated Audiences'!AI:AI,'OVN Aggregated Audiences'!D:D),IF(K76="CDT",_xlfn.XLOOKUP(J76,'CDT Aggregated Audiences'!AI:AI,'CDT Aggregated Audiences'!D:D),""))</f>
        <v/>
      </c>
      <c r="N76" s="20" t="str">
        <f>IF(K76="OVN",_xlfn.XLOOKUP(J76,'OVN Aggregated Audiences'!AI:AI,'OVN Aggregated Audiences'!AH:AH),IF(K76="CDT",_xlfn.XLOOKUP(J76,'CDT Aggregated Audiences'!AI:AI,'CDT Aggregated Audiences'!AH:AH),""))</f>
        <v/>
      </c>
      <c r="O76" s="20" t="str">
        <f>IF(K76="OVN",_xlfn.XLOOKUP(J76,'OVN Aggregated Audiences'!AI:AI,'OVN Aggregated Audiences'!M:M),IF(K76="CDT",_xlfn.XLOOKUP(J76,'CDT Aggregated Audiences'!AI:AI,'CDT Aggregated Audiences'!M:M),""))</f>
        <v/>
      </c>
      <c r="P76" s="20" t="str">
        <f>IF(K76="OVN",_xlfn.XLOOKUP(J76,'OVN Aggregated Audiences'!AI:AI,'OVN Aggregated Audiences'!Q:Q),IF(K76="CDT",_xlfn.XLOOKUP(J76,'CDT Aggregated Audiences'!AI:AI,'CDT Aggregated Audiences'!Q:Q),""))</f>
        <v/>
      </c>
      <c r="S76" s="20">
        <v>75</v>
      </c>
      <c r="T76" s="20" t="str">
        <f t="shared" si="4"/>
        <v/>
      </c>
      <c r="U76" s="20" t="str">
        <f>IF(T76="OVN",_xlfn.XLOOKUP(S76,'OVN Aggregated Audiences'!AJ:AJ,'OVN Aggregated Audiences'!K:K),IF(T76="CDT",_xlfn.XLOOKUP(S76,'CDT Aggregated Audiences'!AJ:AJ,'CDT Aggregated Audiences'!K:K),""))</f>
        <v/>
      </c>
      <c r="V76" s="34" t="str">
        <f>IF(T76="OVN",_xlfn.XLOOKUP(S76,'OVN Aggregated Audiences'!AJ:AJ,'OVN Aggregated Audiences'!H:H),IF(T76="CDT",_xlfn.XLOOKUP(S76,'CDT Aggregated Audiences'!AJ:AJ,'CDT Aggregated Audiences'!H:H),""))</f>
        <v/>
      </c>
      <c r="W76" s="35" t="str">
        <f>IF(T76="OVN",_xlfn.XLOOKUP(S76,'OVN Aggregated Audiences'!AJ:AJ,'OVN Aggregated Audiences'!N:N),IF(T76="CDT",_xlfn.XLOOKUP(S76,'CDT Aggregated Audiences'!AJ:AJ,'CDT Aggregated Audiences'!N:N),""))</f>
        <v/>
      </c>
      <c r="X76" s="20" t="str">
        <f>IF(T76="OVN",_xlfn.XLOOKUP(S76,'OVN Aggregated Audiences'!AJ:AJ,'OVN Aggregated Audiences'!AH:AH),IF(T76="CDT",_xlfn.XLOOKUP(S76,'CDT Aggregated Audiences'!AJ:AJ,'CDT Aggregated Audiences'!AH:AH),""))</f>
        <v/>
      </c>
      <c r="Y76" s="20" t="str">
        <f>IF(T76="OVN",_xlfn.XLOOKUP(S76,'OVN Aggregated Audiences'!AJ:AJ,'OVN Aggregated Audiences'!Q:Q),IF(T76="CDT",_xlfn.XLOOKUP(S76,'CDT Aggregated Audiences'!AJ:AJ,'CDT Aggregated Audiences'!Q:Q),""))</f>
        <v/>
      </c>
    </row>
    <row r="77" spans="10:25" x14ac:dyDescent="0.35">
      <c r="J77" s="20">
        <v>76</v>
      </c>
      <c r="K77" s="20" t="str">
        <f>_xlfn.XLOOKUP(J77,Calendar!K:K,Calendar!J:J,"")</f>
        <v/>
      </c>
      <c r="L77" s="20" t="str">
        <f>IF(K77="OVN",_xlfn.XLOOKUP(J77,'OVN Aggregated Audiences'!AI:AI,'OVN Aggregated Audiences'!C:C),IF(K77="CDT",_xlfn.XLOOKUP(J77,'CDT Aggregated Audiences'!AI:AI,'CDT Aggregated Audiences'!C:C),""))</f>
        <v/>
      </c>
      <c r="M77" s="20" t="str">
        <f>IF(K77="OVN",_xlfn.XLOOKUP(J77,'OVN Aggregated Audiences'!AI:AI,'OVN Aggregated Audiences'!D:D),IF(K77="CDT",_xlfn.XLOOKUP(J77,'CDT Aggregated Audiences'!AI:AI,'CDT Aggregated Audiences'!D:D),""))</f>
        <v/>
      </c>
      <c r="N77" s="20" t="str">
        <f>IF(K77="OVN",_xlfn.XLOOKUP(J77,'OVN Aggregated Audiences'!AI:AI,'OVN Aggregated Audiences'!AH:AH),IF(K77="CDT",_xlfn.XLOOKUP(J77,'CDT Aggregated Audiences'!AI:AI,'CDT Aggregated Audiences'!AH:AH),""))</f>
        <v/>
      </c>
      <c r="O77" s="20" t="str">
        <f>IF(K77="OVN",_xlfn.XLOOKUP(J77,'OVN Aggregated Audiences'!AI:AI,'OVN Aggregated Audiences'!M:M),IF(K77="CDT",_xlfn.XLOOKUP(J77,'CDT Aggregated Audiences'!AI:AI,'CDT Aggregated Audiences'!M:M),""))</f>
        <v/>
      </c>
      <c r="P77" s="20" t="str">
        <f>IF(K77="OVN",_xlfn.XLOOKUP(J77,'OVN Aggregated Audiences'!AI:AI,'OVN Aggregated Audiences'!Q:Q),IF(K77="CDT",_xlfn.XLOOKUP(J77,'CDT Aggregated Audiences'!AI:AI,'CDT Aggregated Audiences'!Q:Q),""))</f>
        <v/>
      </c>
      <c r="S77" s="20">
        <v>76</v>
      </c>
      <c r="T77" s="20" t="str">
        <f t="shared" si="4"/>
        <v/>
      </c>
      <c r="U77" s="20" t="str">
        <f>IF(T77="OVN",_xlfn.XLOOKUP(S77,'OVN Aggregated Audiences'!AJ:AJ,'OVN Aggregated Audiences'!K:K),IF(T77="CDT",_xlfn.XLOOKUP(S77,'CDT Aggregated Audiences'!AJ:AJ,'CDT Aggregated Audiences'!K:K),""))</f>
        <v/>
      </c>
      <c r="V77" s="34" t="str">
        <f>IF(T77="OVN",_xlfn.XLOOKUP(S77,'OVN Aggregated Audiences'!AJ:AJ,'OVN Aggregated Audiences'!H:H),IF(T77="CDT",_xlfn.XLOOKUP(S77,'CDT Aggregated Audiences'!AJ:AJ,'CDT Aggregated Audiences'!H:H),""))</f>
        <v/>
      </c>
      <c r="W77" s="35" t="str">
        <f>IF(T77="OVN",_xlfn.XLOOKUP(S77,'OVN Aggregated Audiences'!AJ:AJ,'OVN Aggregated Audiences'!N:N),IF(T77="CDT",_xlfn.XLOOKUP(S77,'CDT Aggregated Audiences'!AJ:AJ,'CDT Aggregated Audiences'!N:N),""))</f>
        <v/>
      </c>
      <c r="X77" s="20" t="str">
        <f>IF(T77="OVN",_xlfn.XLOOKUP(S77,'OVN Aggregated Audiences'!AJ:AJ,'OVN Aggregated Audiences'!AH:AH),IF(T77="CDT",_xlfn.XLOOKUP(S77,'CDT Aggregated Audiences'!AJ:AJ,'CDT Aggregated Audiences'!AH:AH),""))</f>
        <v/>
      </c>
      <c r="Y77" s="20" t="str">
        <f>IF(T77="OVN",_xlfn.XLOOKUP(S77,'OVN Aggregated Audiences'!AJ:AJ,'OVN Aggregated Audiences'!Q:Q),IF(T77="CDT",_xlfn.XLOOKUP(S77,'CDT Aggregated Audiences'!AJ:AJ,'CDT Aggregated Audiences'!Q:Q),""))</f>
        <v/>
      </c>
    </row>
    <row r="78" spans="10:25" x14ac:dyDescent="0.35">
      <c r="J78" s="20">
        <v>77</v>
      </c>
      <c r="K78" s="20" t="str">
        <f>_xlfn.XLOOKUP(J78,Calendar!K:K,Calendar!J:J,"")</f>
        <v/>
      </c>
      <c r="L78" s="20" t="str">
        <f>IF(K78="OVN",_xlfn.XLOOKUP(J78,'OVN Aggregated Audiences'!AI:AI,'OVN Aggregated Audiences'!C:C),IF(K78="CDT",_xlfn.XLOOKUP(J78,'CDT Aggregated Audiences'!AI:AI,'CDT Aggregated Audiences'!C:C),""))</f>
        <v/>
      </c>
      <c r="M78" s="20" t="str">
        <f>IF(K78="OVN",_xlfn.XLOOKUP(J78,'OVN Aggregated Audiences'!AI:AI,'OVN Aggregated Audiences'!D:D),IF(K78="CDT",_xlfn.XLOOKUP(J78,'CDT Aggregated Audiences'!AI:AI,'CDT Aggregated Audiences'!D:D),""))</f>
        <v/>
      </c>
      <c r="N78" s="20" t="str">
        <f>IF(K78="OVN",_xlfn.XLOOKUP(J78,'OVN Aggregated Audiences'!AI:AI,'OVN Aggregated Audiences'!AH:AH),IF(K78="CDT",_xlfn.XLOOKUP(J78,'CDT Aggregated Audiences'!AI:AI,'CDT Aggregated Audiences'!AH:AH),""))</f>
        <v/>
      </c>
      <c r="O78" s="20" t="str">
        <f>IF(K78="OVN",_xlfn.XLOOKUP(J78,'OVN Aggregated Audiences'!AI:AI,'OVN Aggregated Audiences'!M:M),IF(K78="CDT",_xlfn.XLOOKUP(J78,'CDT Aggregated Audiences'!AI:AI,'CDT Aggregated Audiences'!M:M),""))</f>
        <v/>
      </c>
      <c r="P78" s="20" t="str">
        <f>IF(K78="OVN",_xlfn.XLOOKUP(J78,'OVN Aggregated Audiences'!AI:AI,'OVN Aggregated Audiences'!Q:Q),IF(K78="CDT",_xlfn.XLOOKUP(J78,'CDT Aggregated Audiences'!AI:AI,'CDT Aggregated Audiences'!Q:Q),""))</f>
        <v/>
      </c>
      <c r="S78" s="20">
        <v>77</v>
      </c>
      <c r="T78" s="20" t="str">
        <f t="shared" si="4"/>
        <v/>
      </c>
      <c r="U78" s="20" t="str">
        <f>IF(T78="OVN",_xlfn.XLOOKUP(S78,'OVN Aggregated Audiences'!AJ:AJ,'OVN Aggregated Audiences'!K:K),IF(T78="CDT",_xlfn.XLOOKUP(S78,'CDT Aggregated Audiences'!AJ:AJ,'CDT Aggregated Audiences'!K:K),""))</f>
        <v/>
      </c>
      <c r="V78" s="34" t="str">
        <f>IF(T78="OVN",_xlfn.XLOOKUP(S78,'OVN Aggregated Audiences'!AJ:AJ,'OVN Aggregated Audiences'!H:H),IF(T78="CDT",_xlfn.XLOOKUP(S78,'CDT Aggregated Audiences'!AJ:AJ,'CDT Aggregated Audiences'!H:H),""))</f>
        <v/>
      </c>
      <c r="W78" s="35" t="str">
        <f>IF(T78="OVN",_xlfn.XLOOKUP(S78,'OVN Aggregated Audiences'!AJ:AJ,'OVN Aggregated Audiences'!N:N),IF(T78="CDT",_xlfn.XLOOKUP(S78,'CDT Aggregated Audiences'!AJ:AJ,'CDT Aggregated Audiences'!N:N),""))</f>
        <v/>
      </c>
      <c r="X78" s="20" t="str">
        <f>IF(T78="OVN",_xlfn.XLOOKUP(S78,'OVN Aggregated Audiences'!AJ:AJ,'OVN Aggregated Audiences'!AH:AH),IF(T78="CDT",_xlfn.XLOOKUP(S78,'CDT Aggregated Audiences'!AJ:AJ,'CDT Aggregated Audiences'!AH:AH),""))</f>
        <v/>
      </c>
      <c r="Y78" s="20" t="str">
        <f>IF(T78="OVN",_xlfn.XLOOKUP(S78,'OVN Aggregated Audiences'!AJ:AJ,'OVN Aggregated Audiences'!Q:Q),IF(T78="CDT",_xlfn.XLOOKUP(S78,'CDT Aggregated Audiences'!AJ:AJ,'CDT Aggregated Audiences'!Q:Q),""))</f>
        <v/>
      </c>
    </row>
    <row r="79" spans="10:25" x14ac:dyDescent="0.35">
      <c r="J79" s="20">
        <v>78</v>
      </c>
      <c r="K79" s="20" t="str">
        <f>_xlfn.XLOOKUP(J79,Calendar!K:K,Calendar!J:J,"")</f>
        <v/>
      </c>
      <c r="L79" s="20" t="str">
        <f>IF(K79="OVN",_xlfn.XLOOKUP(J79,'OVN Aggregated Audiences'!AI:AI,'OVN Aggregated Audiences'!C:C),IF(K79="CDT",_xlfn.XLOOKUP(J79,'CDT Aggregated Audiences'!AI:AI,'CDT Aggregated Audiences'!C:C),""))</f>
        <v/>
      </c>
      <c r="M79" s="20" t="str">
        <f>IF(K79="OVN",_xlfn.XLOOKUP(J79,'OVN Aggregated Audiences'!AI:AI,'OVN Aggregated Audiences'!D:D),IF(K79="CDT",_xlfn.XLOOKUP(J79,'CDT Aggregated Audiences'!AI:AI,'CDT Aggregated Audiences'!D:D),""))</f>
        <v/>
      </c>
      <c r="N79" s="20" t="str">
        <f>IF(K79="OVN",_xlfn.XLOOKUP(J79,'OVN Aggregated Audiences'!AI:AI,'OVN Aggregated Audiences'!AH:AH),IF(K79="CDT",_xlfn.XLOOKUP(J79,'CDT Aggregated Audiences'!AI:AI,'CDT Aggregated Audiences'!AH:AH),""))</f>
        <v/>
      </c>
      <c r="O79" s="20" t="str">
        <f>IF(K79="OVN",_xlfn.XLOOKUP(J79,'OVN Aggregated Audiences'!AI:AI,'OVN Aggregated Audiences'!M:M),IF(K79="CDT",_xlfn.XLOOKUP(J79,'CDT Aggregated Audiences'!AI:AI,'CDT Aggregated Audiences'!M:M),""))</f>
        <v/>
      </c>
      <c r="P79" s="20" t="str">
        <f>IF(K79="OVN",_xlfn.XLOOKUP(J79,'OVN Aggregated Audiences'!AI:AI,'OVN Aggregated Audiences'!Q:Q),IF(K79="CDT",_xlfn.XLOOKUP(J79,'CDT Aggregated Audiences'!AI:AI,'CDT Aggregated Audiences'!Q:Q),""))</f>
        <v/>
      </c>
      <c r="S79" s="20">
        <v>78</v>
      </c>
      <c r="T79" s="20" t="str">
        <f t="shared" si="4"/>
        <v/>
      </c>
      <c r="U79" s="20" t="str">
        <f>IF(T79="OVN",_xlfn.XLOOKUP(S79,'OVN Aggregated Audiences'!AJ:AJ,'OVN Aggregated Audiences'!K:K),IF(T79="CDT",_xlfn.XLOOKUP(S79,'CDT Aggregated Audiences'!AJ:AJ,'CDT Aggregated Audiences'!K:K),""))</f>
        <v/>
      </c>
      <c r="V79" s="34" t="str">
        <f>IF(T79="OVN",_xlfn.XLOOKUP(S79,'OVN Aggregated Audiences'!AJ:AJ,'OVN Aggregated Audiences'!H:H),IF(T79="CDT",_xlfn.XLOOKUP(S79,'CDT Aggregated Audiences'!AJ:AJ,'CDT Aggregated Audiences'!H:H),""))</f>
        <v/>
      </c>
      <c r="W79" s="35" t="str">
        <f>IF(T79="OVN",_xlfn.XLOOKUP(S79,'OVN Aggregated Audiences'!AJ:AJ,'OVN Aggregated Audiences'!N:N),IF(T79="CDT",_xlfn.XLOOKUP(S79,'CDT Aggregated Audiences'!AJ:AJ,'CDT Aggregated Audiences'!N:N),""))</f>
        <v/>
      </c>
      <c r="X79" s="20" t="str">
        <f>IF(T79="OVN",_xlfn.XLOOKUP(S79,'OVN Aggregated Audiences'!AJ:AJ,'OVN Aggregated Audiences'!AH:AH),IF(T79="CDT",_xlfn.XLOOKUP(S79,'CDT Aggregated Audiences'!AJ:AJ,'CDT Aggregated Audiences'!AH:AH),""))</f>
        <v/>
      </c>
      <c r="Y79" s="20" t="str">
        <f>IF(T79="OVN",_xlfn.XLOOKUP(S79,'OVN Aggregated Audiences'!AJ:AJ,'OVN Aggregated Audiences'!Q:Q),IF(T79="CDT",_xlfn.XLOOKUP(S79,'CDT Aggregated Audiences'!AJ:AJ,'CDT Aggregated Audiences'!Q:Q),""))</f>
        <v/>
      </c>
    </row>
    <row r="80" spans="10:25" x14ac:dyDescent="0.35">
      <c r="J80" s="20">
        <v>79</v>
      </c>
      <c r="K80" s="20" t="str">
        <f>_xlfn.XLOOKUP(J80,Calendar!K:K,Calendar!J:J,"")</f>
        <v/>
      </c>
      <c r="L80" s="20" t="str">
        <f>IF(K80="OVN",_xlfn.XLOOKUP(J80,'OVN Aggregated Audiences'!AI:AI,'OVN Aggregated Audiences'!C:C),IF(K80="CDT",_xlfn.XLOOKUP(J80,'CDT Aggregated Audiences'!AI:AI,'CDT Aggregated Audiences'!C:C),""))</f>
        <v/>
      </c>
      <c r="M80" s="20" t="str">
        <f>IF(K80="OVN",_xlfn.XLOOKUP(J80,'OVN Aggregated Audiences'!AI:AI,'OVN Aggregated Audiences'!D:D),IF(K80="CDT",_xlfn.XLOOKUP(J80,'CDT Aggregated Audiences'!AI:AI,'CDT Aggregated Audiences'!D:D),""))</f>
        <v/>
      </c>
      <c r="N80" s="20" t="str">
        <f>IF(K80="OVN",_xlfn.XLOOKUP(J80,'OVN Aggregated Audiences'!AI:AI,'OVN Aggregated Audiences'!AH:AH),IF(K80="CDT",_xlfn.XLOOKUP(J80,'CDT Aggregated Audiences'!AI:AI,'CDT Aggregated Audiences'!AH:AH),""))</f>
        <v/>
      </c>
      <c r="O80" s="20" t="str">
        <f>IF(K80="OVN",_xlfn.XLOOKUP(J80,'OVN Aggregated Audiences'!AI:AI,'OVN Aggregated Audiences'!M:M),IF(K80="CDT",_xlfn.XLOOKUP(J80,'CDT Aggregated Audiences'!AI:AI,'CDT Aggregated Audiences'!M:M),""))</f>
        <v/>
      </c>
      <c r="P80" s="20" t="str">
        <f>IF(K80="OVN",_xlfn.XLOOKUP(J80,'OVN Aggregated Audiences'!AI:AI,'OVN Aggregated Audiences'!Q:Q),IF(K80="CDT",_xlfn.XLOOKUP(J80,'CDT Aggregated Audiences'!AI:AI,'CDT Aggregated Audiences'!Q:Q),""))</f>
        <v/>
      </c>
      <c r="S80" s="20">
        <v>79</v>
      </c>
      <c r="T80" s="20" t="str">
        <f t="shared" si="4"/>
        <v/>
      </c>
      <c r="U80" s="20" t="str">
        <f>IF(T80="OVN",_xlfn.XLOOKUP(S80,'OVN Aggregated Audiences'!AJ:AJ,'OVN Aggregated Audiences'!K:K),IF(T80="CDT",_xlfn.XLOOKUP(S80,'CDT Aggregated Audiences'!AJ:AJ,'CDT Aggregated Audiences'!K:K),""))</f>
        <v/>
      </c>
      <c r="V80" s="34" t="str">
        <f>IF(T80="OVN",_xlfn.XLOOKUP(S80,'OVN Aggregated Audiences'!AJ:AJ,'OVN Aggregated Audiences'!H:H),IF(T80="CDT",_xlfn.XLOOKUP(S80,'CDT Aggregated Audiences'!AJ:AJ,'CDT Aggregated Audiences'!H:H),""))</f>
        <v/>
      </c>
      <c r="W80" s="35" t="str">
        <f>IF(T80="OVN",_xlfn.XLOOKUP(S80,'OVN Aggregated Audiences'!AJ:AJ,'OVN Aggregated Audiences'!N:N),IF(T80="CDT",_xlfn.XLOOKUP(S80,'CDT Aggregated Audiences'!AJ:AJ,'CDT Aggregated Audiences'!N:N),""))</f>
        <v/>
      </c>
      <c r="X80" s="20" t="str">
        <f>IF(T80="OVN",_xlfn.XLOOKUP(S80,'OVN Aggregated Audiences'!AJ:AJ,'OVN Aggregated Audiences'!AH:AH),IF(T80="CDT",_xlfn.XLOOKUP(S80,'CDT Aggregated Audiences'!AJ:AJ,'CDT Aggregated Audiences'!AH:AH),""))</f>
        <v/>
      </c>
      <c r="Y80" s="20" t="str">
        <f>IF(T80="OVN",_xlfn.XLOOKUP(S80,'OVN Aggregated Audiences'!AJ:AJ,'OVN Aggregated Audiences'!Q:Q),IF(T80="CDT",_xlfn.XLOOKUP(S80,'CDT Aggregated Audiences'!AJ:AJ,'CDT Aggregated Audiences'!Q:Q),""))</f>
        <v/>
      </c>
    </row>
    <row r="81" spans="10:25" x14ac:dyDescent="0.35">
      <c r="J81" s="20">
        <v>80</v>
      </c>
      <c r="K81" s="20" t="str">
        <f>_xlfn.XLOOKUP(J81,Calendar!K:K,Calendar!J:J,"")</f>
        <v/>
      </c>
      <c r="L81" s="20" t="str">
        <f>IF(K81="OVN",_xlfn.XLOOKUP(J81,'OVN Aggregated Audiences'!AI:AI,'OVN Aggregated Audiences'!C:C),IF(K81="CDT",_xlfn.XLOOKUP(J81,'CDT Aggregated Audiences'!AI:AI,'CDT Aggregated Audiences'!C:C),""))</f>
        <v/>
      </c>
      <c r="M81" s="20" t="str">
        <f>IF(K81="OVN",_xlfn.XLOOKUP(J81,'OVN Aggregated Audiences'!AI:AI,'OVN Aggregated Audiences'!D:D),IF(K81="CDT",_xlfn.XLOOKUP(J81,'CDT Aggregated Audiences'!AI:AI,'CDT Aggregated Audiences'!D:D),""))</f>
        <v/>
      </c>
      <c r="N81" s="20" t="str">
        <f>IF(K81="OVN",_xlfn.XLOOKUP(J81,'OVN Aggregated Audiences'!AI:AI,'OVN Aggregated Audiences'!AH:AH),IF(K81="CDT",_xlfn.XLOOKUP(J81,'CDT Aggregated Audiences'!AI:AI,'CDT Aggregated Audiences'!AH:AH),""))</f>
        <v/>
      </c>
      <c r="O81" s="20" t="str">
        <f>IF(K81="OVN",_xlfn.XLOOKUP(J81,'OVN Aggregated Audiences'!AI:AI,'OVN Aggregated Audiences'!M:M),IF(K81="CDT",_xlfn.XLOOKUP(J81,'CDT Aggregated Audiences'!AI:AI,'CDT Aggregated Audiences'!M:M),""))</f>
        <v/>
      </c>
      <c r="P81" s="20" t="str">
        <f>IF(K81="OVN",_xlfn.XLOOKUP(J81,'OVN Aggregated Audiences'!AI:AI,'OVN Aggregated Audiences'!Q:Q),IF(K81="CDT",_xlfn.XLOOKUP(J81,'CDT Aggregated Audiences'!AI:AI,'CDT Aggregated Audiences'!Q:Q),""))</f>
        <v/>
      </c>
      <c r="S81" s="20">
        <v>80</v>
      </c>
      <c r="T81" s="20" t="str">
        <f t="shared" si="4"/>
        <v/>
      </c>
      <c r="U81" s="20" t="str">
        <f>IF(T81="OVN",_xlfn.XLOOKUP(S81,'OVN Aggregated Audiences'!AJ:AJ,'OVN Aggregated Audiences'!K:K),IF(T81="CDT",_xlfn.XLOOKUP(S81,'CDT Aggregated Audiences'!AJ:AJ,'CDT Aggregated Audiences'!K:K),""))</f>
        <v/>
      </c>
      <c r="V81" s="34" t="str">
        <f>IF(T81="OVN",_xlfn.XLOOKUP(S81,'OVN Aggregated Audiences'!AJ:AJ,'OVN Aggregated Audiences'!H:H),IF(T81="CDT",_xlfn.XLOOKUP(S81,'CDT Aggregated Audiences'!AJ:AJ,'CDT Aggregated Audiences'!H:H),""))</f>
        <v/>
      </c>
      <c r="W81" s="35" t="str">
        <f>IF(T81="OVN",_xlfn.XLOOKUP(S81,'OVN Aggregated Audiences'!AJ:AJ,'OVN Aggregated Audiences'!N:N),IF(T81="CDT",_xlfn.XLOOKUP(S81,'CDT Aggregated Audiences'!AJ:AJ,'CDT Aggregated Audiences'!N:N),""))</f>
        <v/>
      </c>
      <c r="X81" s="20" t="str">
        <f>IF(T81="OVN",_xlfn.XLOOKUP(S81,'OVN Aggregated Audiences'!AJ:AJ,'OVN Aggregated Audiences'!AH:AH),IF(T81="CDT",_xlfn.XLOOKUP(S81,'CDT Aggregated Audiences'!AJ:AJ,'CDT Aggregated Audiences'!AH:AH),""))</f>
        <v/>
      </c>
      <c r="Y81" s="20" t="str">
        <f>IF(T81="OVN",_xlfn.XLOOKUP(S81,'OVN Aggregated Audiences'!AJ:AJ,'OVN Aggregated Audiences'!Q:Q),IF(T81="CDT",_xlfn.XLOOKUP(S81,'CDT Aggregated Audiences'!AJ:AJ,'CDT Aggregated Audiences'!Q:Q),""))</f>
        <v/>
      </c>
    </row>
    <row r="82" spans="10:25" x14ac:dyDescent="0.35">
      <c r="J82" s="20">
        <v>81</v>
      </c>
      <c r="K82" s="20" t="str">
        <f>_xlfn.XLOOKUP(J82,Calendar!K:K,Calendar!J:J,"")</f>
        <v/>
      </c>
      <c r="L82" s="20" t="str">
        <f>IF(K82="OVN",_xlfn.XLOOKUP(J82,'OVN Aggregated Audiences'!AI:AI,'OVN Aggregated Audiences'!C:C),IF(K82="CDT",_xlfn.XLOOKUP(J82,'CDT Aggregated Audiences'!AI:AI,'CDT Aggregated Audiences'!C:C),""))</f>
        <v/>
      </c>
      <c r="M82" s="20" t="str">
        <f>IF(K82="OVN",_xlfn.XLOOKUP(J82,'OVN Aggregated Audiences'!AI:AI,'OVN Aggregated Audiences'!D:D),IF(K82="CDT",_xlfn.XLOOKUP(J82,'CDT Aggregated Audiences'!AI:AI,'CDT Aggregated Audiences'!D:D),""))</f>
        <v/>
      </c>
      <c r="N82" s="20" t="str">
        <f>IF(K82="OVN",_xlfn.XLOOKUP(J82,'OVN Aggregated Audiences'!AI:AI,'OVN Aggregated Audiences'!AH:AH),IF(K82="CDT",_xlfn.XLOOKUP(J82,'CDT Aggregated Audiences'!AI:AI,'CDT Aggregated Audiences'!AH:AH),""))</f>
        <v/>
      </c>
      <c r="O82" s="20" t="str">
        <f>IF(K82="OVN",_xlfn.XLOOKUP(J82,'OVN Aggregated Audiences'!AI:AI,'OVN Aggregated Audiences'!M:M),IF(K82="CDT",_xlfn.XLOOKUP(J82,'CDT Aggregated Audiences'!AI:AI,'CDT Aggregated Audiences'!M:M),""))</f>
        <v/>
      </c>
      <c r="P82" s="20" t="str">
        <f>IF(K82="OVN",_xlfn.XLOOKUP(J82,'OVN Aggregated Audiences'!AI:AI,'OVN Aggregated Audiences'!Q:Q),IF(K82="CDT",_xlfn.XLOOKUP(J82,'CDT Aggregated Audiences'!AI:AI,'CDT Aggregated Audiences'!Q:Q),""))</f>
        <v/>
      </c>
      <c r="S82" s="20">
        <v>81</v>
      </c>
      <c r="T82" s="20" t="str">
        <f t="shared" si="4"/>
        <v/>
      </c>
      <c r="U82" s="20" t="str">
        <f>IF(T82="OVN",_xlfn.XLOOKUP(S82,'OVN Aggregated Audiences'!AJ:AJ,'OVN Aggregated Audiences'!K:K),IF(T82="CDT",_xlfn.XLOOKUP(S82,'CDT Aggregated Audiences'!AJ:AJ,'CDT Aggregated Audiences'!K:K),""))</f>
        <v/>
      </c>
      <c r="V82" s="34" t="str">
        <f>IF(T82="OVN",_xlfn.XLOOKUP(S82,'OVN Aggregated Audiences'!AJ:AJ,'OVN Aggregated Audiences'!H:H),IF(T82="CDT",_xlfn.XLOOKUP(S82,'CDT Aggregated Audiences'!AJ:AJ,'CDT Aggregated Audiences'!H:H),""))</f>
        <v/>
      </c>
      <c r="W82" s="35" t="str">
        <f>IF(T82="OVN",_xlfn.XLOOKUP(S82,'OVN Aggregated Audiences'!AJ:AJ,'OVN Aggregated Audiences'!N:N),IF(T82="CDT",_xlfn.XLOOKUP(S82,'CDT Aggregated Audiences'!AJ:AJ,'CDT Aggregated Audiences'!N:N),""))</f>
        <v/>
      </c>
      <c r="X82" s="20" t="str">
        <f>IF(T82="OVN",_xlfn.XLOOKUP(S82,'OVN Aggregated Audiences'!AJ:AJ,'OVN Aggregated Audiences'!AH:AH),IF(T82="CDT",_xlfn.XLOOKUP(S82,'CDT Aggregated Audiences'!AJ:AJ,'CDT Aggregated Audiences'!AH:AH),""))</f>
        <v/>
      </c>
      <c r="Y82" s="20" t="str">
        <f>IF(T82="OVN",_xlfn.XLOOKUP(S82,'OVN Aggregated Audiences'!AJ:AJ,'OVN Aggregated Audiences'!Q:Q),IF(T82="CDT",_xlfn.XLOOKUP(S82,'CDT Aggregated Audiences'!AJ:AJ,'CDT Aggregated Audiences'!Q:Q),""))</f>
        <v/>
      </c>
    </row>
    <row r="83" spans="10:25" x14ac:dyDescent="0.35">
      <c r="J83" s="20">
        <v>82</v>
      </c>
      <c r="K83" s="20" t="str">
        <f>_xlfn.XLOOKUP(J83,Calendar!K:K,Calendar!J:J,"")</f>
        <v/>
      </c>
      <c r="L83" s="20" t="str">
        <f>IF(K83="OVN",_xlfn.XLOOKUP(J83,'OVN Aggregated Audiences'!AI:AI,'OVN Aggregated Audiences'!C:C),IF(K83="CDT",_xlfn.XLOOKUP(J83,'CDT Aggregated Audiences'!AI:AI,'CDT Aggregated Audiences'!C:C),""))</f>
        <v/>
      </c>
      <c r="M83" s="20" t="str">
        <f>IF(K83="OVN",_xlfn.XLOOKUP(J83,'OVN Aggregated Audiences'!AI:AI,'OVN Aggregated Audiences'!D:D),IF(K83="CDT",_xlfn.XLOOKUP(J83,'CDT Aggregated Audiences'!AI:AI,'CDT Aggregated Audiences'!D:D),""))</f>
        <v/>
      </c>
      <c r="N83" s="20" t="str">
        <f>IF(K83="OVN",_xlfn.XLOOKUP(J83,'OVN Aggregated Audiences'!AI:AI,'OVN Aggregated Audiences'!AH:AH),IF(K83="CDT",_xlfn.XLOOKUP(J83,'CDT Aggregated Audiences'!AI:AI,'CDT Aggregated Audiences'!AH:AH),""))</f>
        <v/>
      </c>
      <c r="O83" s="20" t="str">
        <f>IF(K83="OVN",_xlfn.XLOOKUP(J83,'OVN Aggregated Audiences'!AI:AI,'OVN Aggregated Audiences'!M:M),IF(K83="CDT",_xlfn.XLOOKUP(J83,'CDT Aggregated Audiences'!AI:AI,'CDT Aggregated Audiences'!M:M),""))</f>
        <v/>
      </c>
      <c r="P83" s="20" t="str">
        <f>IF(K83="OVN",_xlfn.XLOOKUP(J83,'OVN Aggregated Audiences'!AI:AI,'OVN Aggregated Audiences'!Q:Q),IF(K83="CDT",_xlfn.XLOOKUP(J83,'CDT Aggregated Audiences'!AI:AI,'CDT Aggregated Audiences'!Q:Q),""))</f>
        <v/>
      </c>
      <c r="S83" s="20">
        <v>82</v>
      </c>
      <c r="T83" s="20" t="str">
        <f t="shared" si="4"/>
        <v/>
      </c>
      <c r="U83" s="20" t="str">
        <f>IF(T83="OVN",_xlfn.XLOOKUP(S83,'OVN Aggregated Audiences'!AJ:AJ,'OVN Aggregated Audiences'!K:K),IF(T83="CDT",_xlfn.XLOOKUP(S83,'CDT Aggregated Audiences'!AJ:AJ,'CDT Aggregated Audiences'!K:K),""))</f>
        <v/>
      </c>
      <c r="V83" s="34" t="str">
        <f>IF(T83="OVN",_xlfn.XLOOKUP(S83,'OVN Aggregated Audiences'!AJ:AJ,'OVN Aggregated Audiences'!H:H),IF(T83="CDT",_xlfn.XLOOKUP(S83,'CDT Aggregated Audiences'!AJ:AJ,'CDT Aggregated Audiences'!H:H),""))</f>
        <v/>
      </c>
      <c r="W83" s="35" t="str">
        <f>IF(T83="OVN",_xlfn.XLOOKUP(S83,'OVN Aggregated Audiences'!AJ:AJ,'OVN Aggregated Audiences'!N:N),IF(T83="CDT",_xlfn.XLOOKUP(S83,'CDT Aggregated Audiences'!AJ:AJ,'CDT Aggregated Audiences'!N:N),""))</f>
        <v/>
      </c>
      <c r="X83" s="20" t="str">
        <f>IF(T83="OVN",_xlfn.XLOOKUP(S83,'OVN Aggregated Audiences'!AJ:AJ,'OVN Aggregated Audiences'!AH:AH),IF(T83="CDT",_xlfn.XLOOKUP(S83,'CDT Aggregated Audiences'!AJ:AJ,'CDT Aggregated Audiences'!AH:AH),""))</f>
        <v/>
      </c>
      <c r="Y83" s="20" t="str">
        <f>IF(T83="OVN",_xlfn.XLOOKUP(S83,'OVN Aggregated Audiences'!AJ:AJ,'OVN Aggregated Audiences'!Q:Q),IF(T83="CDT",_xlfn.XLOOKUP(S83,'CDT Aggregated Audiences'!AJ:AJ,'CDT Aggregated Audiences'!Q:Q),""))</f>
        <v/>
      </c>
    </row>
    <row r="84" spans="10:25" x14ac:dyDescent="0.35">
      <c r="J84" s="20">
        <v>83</v>
      </c>
      <c r="K84" s="20" t="str">
        <f>_xlfn.XLOOKUP(J84,Calendar!K:K,Calendar!J:J,"")</f>
        <v/>
      </c>
      <c r="L84" s="20" t="str">
        <f>IF(K84="OVN",_xlfn.XLOOKUP(J84,'OVN Aggregated Audiences'!AI:AI,'OVN Aggregated Audiences'!C:C),IF(K84="CDT",_xlfn.XLOOKUP(J84,'CDT Aggregated Audiences'!AI:AI,'CDT Aggregated Audiences'!C:C),""))</f>
        <v/>
      </c>
      <c r="M84" s="20" t="str">
        <f>IF(K84="OVN",_xlfn.XLOOKUP(J84,'OVN Aggregated Audiences'!AI:AI,'OVN Aggregated Audiences'!D:D),IF(K84="CDT",_xlfn.XLOOKUP(J84,'CDT Aggregated Audiences'!AI:AI,'CDT Aggregated Audiences'!D:D),""))</f>
        <v/>
      </c>
      <c r="N84" s="20" t="str">
        <f>IF(K84="OVN",_xlfn.XLOOKUP(J84,'OVN Aggregated Audiences'!AI:AI,'OVN Aggregated Audiences'!AH:AH),IF(K84="CDT",_xlfn.XLOOKUP(J84,'CDT Aggregated Audiences'!AI:AI,'CDT Aggregated Audiences'!AH:AH),""))</f>
        <v/>
      </c>
      <c r="O84" s="20" t="str">
        <f>IF(K84="OVN",_xlfn.XLOOKUP(J84,'OVN Aggregated Audiences'!AI:AI,'OVN Aggregated Audiences'!M:M),IF(K84="CDT",_xlfn.XLOOKUP(J84,'CDT Aggregated Audiences'!AI:AI,'CDT Aggregated Audiences'!M:M),""))</f>
        <v/>
      </c>
      <c r="P84" s="20" t="str">
        <f>IF(K84="OVN",_xlfn.XLOOKUP(J84,'OVN Aggregated Audiences'!AI:AI,'OVN Aggregated Audiences'!Q:Q),IF(K84="CDT",_xlfn.XLOOKUP(J84,'CDT Aggregated Audiences'!AI:AI,'CDT Aggregated Audiences'!Q:Q),""))</f>
        <v/>
      </c>
      <c r="S84" s="20">
        <v>83</v>
      </c>
      <c r="T84" s="20" t="str">
        <f t="shared" si="4"/>
        <v/>
      </c>
      <c r="U84" s="20" t="str">
        <f>IF(T84="OVN",_xlfn.XLOOKUP(S84,'OVN Aggregated Audiences'!AJ:AJ,'OVN Aggregated Audiences'!K:K),IF(T84="CDT",_xlfn.XLOOKUP(S84,'CDT Aggregated Audiences'!AJ:AJ,'CDT Aggregated Audiences'!K:K),""))</f>
        <v/>
      </c>
      <c r="V84" s="34" t="str">
        <f>IF(T84="OVN",_xlfn.XLOOKUP(S84,'OVN Aggregated Audiences'!AJ:AJ,'OVN Aggregated Audiences'!H:H),IF(T84="CDT",_xlfn.XLOOKUP(S84,'CDT Aggregated Audiences'!AJ:AJ,'CDT Aggregated Audiences'!H:H),""))</f>
        <v/>
      </c>
      <c r="W84" s="35" t="str">
        <f>IF(T84="OVN",_xlfn.XLOOKUP(S84,'OVN Aggregated Audiences'!AJ:AJ,'OVN Aggregated Audiences'!N:N),IF(T84="CDT",_xlfn.XLOOKUP(S84,'CDT Aggregated Audiences'!AJ:AJ,'CDT Aggregated Audiences'!N:N),""))</f>
        <v/>
      </c>
      <c r="X84" s="20" t="str">
        <f>IF(T84="OVN",_xlfn.XLOOKUP(S84,'OVN Aggregated Audiences'!AJ:AJ,'OVN Aggregated Audiences'!AH:AH),IF(T84="CDT",_xlfn.XLOOKUP(S84,'CDT Aggregated Audiences'!AJ:AJ,'CDT Aggregated Audiences'!AH:AH),""))</f>
        <v/>
      </c>
      <c r="Y84" s="20" t="str">
        <f>IF(T84="OVN",_xlfn.XLOOKUP(S84,'OVN Aggregated Audiences'!AJ:AJ,'OVN Aggregated Audiences'!Q:Q),IF(T84="CDT",_xlfn.XLOOKUP(S84,'CDT Aggregated Audiences'!AJ:AJ,'CDT Aggregated Audiences'!Q:Q),""))</f>
        <v/>
      </c>
    </row>
    <row r="85" spans="10:25" x14ac:dyDescent="0.35">
      <c r="J85" s="20">
        <v>84</v>
      </c>
      <c r="K85" s="20" t="str">
        <f>_xlfn.XLOOKUP(J85,Calendar!K:K,Calendar!J:J,"")</f>
        <v/>
      </c>
      <c r="L85" s="20" t="str">
        <f>IF(K85="OVN",_xlfn.XLOOKUP(J85,'OVN Aggregated Audiences'!AI:AI,'OVN Aggregated Audiences'!C:C),IF(K85="CDT",_xlfn.XLOOKUP(J85,'CDT Aggregated Audiences'!AI:AI,'CDT Aggregated Audiences'!C:C),""))</f>
        <v/>
      </c>
      <c r="M85" s="20" t="str">
        <f>IF(K85="OVN",_xlfn.XLOOKUP(J85,'OVN Aggregated Audiences'!AI:AI,'OVN Aggregated Audiences'!D:D),IF(K85="CDT",_xlfn.XLOOKUP(J85,'CDT Aggregated Audiences'!AI:AI,'CDT Aggregated Audiences'!D:D),""))</f>
        <v/>
      </c>
      <c r="N85" s="20" t="str">
        <f>IF(K85="OVN",_xlfn.XLOOKUP(J85,'OVN Aggregated Audiences'!AI:AI,'OVN Aggregated Audiences'!AH:AH),IF(K85="CDT",_xlfn.XLOOKUP(J85,'CDT Aggregated Audiences'!AI:AI,'CDT Aggregated Audiences'!AH:AH),""))</f>
        <v/>
      </c>
      <c r="O85" s="20" t="str">
        <f>IF(K85="OVN",_xlfn.XLOOKUP(J85,'OVN Aggregated Audiences'!AI:AI,'OVN Aggregated Audiences'!M:M),IF(K85="CDT",_xlfn.XLOOKUP(J85,'CDT Aggregated Audiences'!AI:AI,'CDT Aggregated Audiences'!M:M),""))</f>
        <v/>
      </c>
      <c r="P85" s="20" t="str">
        <f>IF(K85="OVN",_xlfn.XLOOKUP(J85,'OVN Aggregated Audiences'!AI:AI,'OVN Aggregated Audiences'!Q:Q),IF(K85="CDT",_xlfn.XLOOKUP(J85,'CDT Aggregated Audiences'!AI:AI,'CDT Aggregated Audiences'!Q:Q),""))</f>
        <v/>
      </c>
      <c r="S85" s="20">
        <v>84</v>
      </c>
      <c r="T85" s="20" t="str">
        <f t="shared" si="4"/>
        <v/>
      </c>
      <c r="U85" s="20" t="str">
        <f>IF(T85="OVN",_xlfn.XLOOKUP(S85,'OVN Aggregated Audiences'!AJ:AJ,'OVN Aggregated Audiences'!K:K),IF(T85="CDT",_xlfn.XLOOKUP(S85,'CDT Aggregated Audiences'!AJ:AJ,'CDT Aggregated Audiences'!K:K),""))</f>
        <v/>
      </c>
      <c r="V85" s="34" t="str">
        <f>IF(T85="OVN",_xlfn.XLOOKUP(S85,'OVN Aggregated Audiences'!AJ:AJ,'OVN Aggregated Audiences'!H:H),IF(T85="CDT",_xlfn.XLOOKUP(S85,'CDT Aggregated Audiences'!AJ:AJ,'CDT Aggregated Audiences'!H:H),""))</f>
        <v/>
      </c>
      <c r="W85" s="35" t="str">
        <f>IF(T85="OVN",_xlfn.XLOOKUP(S85,'OVN Aggregated Audiences'!AJ:AJ,'OVN Aggregated Audiences'!N:N),IF(T85="CDT",_xlfn.XLOOKUP(S85,'CDT Aggregated Audiences'!AJ:AJ,'CDT Aggregated Audiences'!N:N),""))</f>
        <v/>
      </c>
      <c r="X85" s="20" t="str">
        <f>IF(T85="OVN",_xlfn.XLOOKUP(S85,'OVN Aggregated Audiences'!AJ:AJ,'OVN Aggregated Audiences'!AH:AH),IF(T85="CDT",_xlfn.XLOOKUP(S85,'CDT Aggregated Audiences'!AJ:AJ,'CDT Aggregated Audiences'!AH:AH),""))</f>
        <v/>
      </c>
      <c r="Y85" s="20" t="str">
        <f>IF(T85="OVN",_xlfn.XLOOKUP(S85,'OVN Aggregated Audiences'!AJ:AJ,'OVN Aggregated Audiences'!Q:Q),IF(T85="CDT",_xlfn.XLOOKUP(S85,'CDT Aggregated Audiences'!AJ:AJ,'CDT Aggregated Audiences'!Q:Q),""))</f>
        <v/>
      </c>
    </row>
    <row r="86" spans="10:25" x14ac:dyDescent="0.35">
      <c r="J86" s="20">
        <v>85</v>
      </c>
      <c r="K86" s="20" t="str">
        <f>_xlfn.XLOOKUP(J86,Calendar!K:K,Calendar!J:J,"")</f>
        <v/>
      </c>
      <c r="L86" s="20" t="str">
        <f>IF(K86="OVN",_xlfn.XLOOKUP(J86,'OVN Aggregated Audiences'!AI:AI,'OVN Aggregated Audiences'!C:C),IF(K86="CDT",_xlfn.XLOOKUP(J86,'CDT Aggregated Audiences'!AI:AI,'CDT Aggregated Audiences'!C:C),""))</f>
        <v/>
      </c>
      <c r="M86" s="20" t="str">
        <f>IF(K86="OVN",_xlfn.XLOOKUP(J86,'OVN Aggregated Audiences'!AI:AI,'OVN Aggregated Audiences'!D:D),IF(K86="CDT",_xlfn.XLOOKUP(J86,'CDT Aggregated Audiences'!AI:AI,'CDT Aggregated Audiences'!D:D),""))</f>
        <v/>
      </c>
      <c r="N86" s="20" t="str">
        <f>IF(K86="OVN",_xlfn.XLOOKUP(J86,'OVN Aggregated Audiences'!AI:AI,'OVN Aggregated Audiences'!AH:AH),IF(K86="CDT",_xlfn.XLOOKUP(J86,'CDT Aggregated Audiences'!AI:AI,'CDT Aggregated Audiences'!AH:AH),""))</f>
        <v/>
      </c>
      <c r="O86" s="20" t="str">
        <f>IF(K86="OVN",_xlfn.XLOOKUP(J86,'OVN Aggregated Audiences'!AI:AI,'OVN Aggregated Audiences'!M:M),IF(K86="CDT",_xlfn.XLOOKUP(J86,'CDT Aggregated Audiences'!AI:AI,'CDT Aggregated Audiences'!M:M),""))</f>
        <v/>
      </c>
      <c r="P86" s="20" t="str">
        <f>IF(K86="OVN",_xlfn.XLOOKUP(J86,'OVN Aggregated Audiences'!AI:AI,'OVN Aggregated Audiences'!Q:Q),IF(K86="CDT",_xlfn.XLOOKUP(J86,'CDT Aggregated Audiences'!AI:AI,'CDT Aggregated Audiences'!Q:Q),""))</f>
        <v/>
      </c>
      <c r="S86" s="20">
        <v>85</v>
      </c>
      <c r="T86" s="20" t="str">
        <f t="shared" si="4"/>
        <v/>
      </c>
      <c r="U86" s="20" t="str">
        <f>IF(T86="OVN",_xlfn.XLOOKUP(S86,'OVN Aggregated Audiences'!AJ:AJ,'OVN Aggregated Audiences'!K:K),IF(T86="CDT",_xlfn.XLOOKUP(S86,'CDT Aggregated Audiences'!AJ:AJ,'CDT Aggregated Audiences'!K:K),""))</f>
        <v/>
      </c>
      <c r="V86" s="34" t="str">
        <f>IF(T86="OVN",_xlfn.XLOOKUP(S86,'OVN Aggregated Audiences'!AJ:AJ,'OVN Aggregated Audiences'!H:H),IF(T86="CDT",_xlfn.XLOOKUP(S86,'CDT Aggregated Audiences'!AJ:AJ,'CDT Aggregated Audiences'!H:H),""))</f>
        <v/>
      </c>
      <c r="W86" s="35" t="str">
        <f>IF(T86="OVN",_xlfn.XLOOKUP(S86,'OVN Aggregated Audiences'!AJ:AJ,'OVN Aggregated Audiences'!N:N),IF(T86="CDT",_xlfn.XLOOKUP(S86,'CDT Aggregated Audiences'!AJ:AJ,'CDT Aggregated Audiences'!N:N),""))</f>
        <v/>
      </c>
      <c r="X86" s="20" t="str">
        <f>IF(T86="OVN",_xlfn.XLOOKUP(S86,'OVN Aggregated Audiences'!AJ:AJ,'OVN Aggregated Audiences'!AH:AH),IF(T86="CDT",_xlfn.XLOOKUP(S86,'CDT Aggregated Audiences'!AJ:AJ,'CDT Aggregated Audiences'!AH:AH),""))</f>
        <v/>
      </c>
      <c r="Y86" s="20" t="str">
        <f>IF(T86="OVN",_xlfn.XLOOKUP(S86,'OVN Aggregated Audiences'!AJ:AJ,'OVN Aggregated Audiences'!Q:Q),IF(T86="CDT",_xlfn.XLOOKUP(S86,'CDT Aggregated Audiences'!AJ:AJ,'CDT Aggregated Audiences'!Q:Q),""))</f>
        <v/>
      </c>
    </row>
    <row r="87" spans="10:25" x14ac:dyDescent="0.35">
      <c r="J87" s="20">
        <v>86</v>
      </c>
      <c r="K87" s="20" t="str">
        <f>_xlfn.XLOOKUP(J87,Calendar!K:K,Calendar!J:J,"")</f>
        <v/>
      </c>
      <c r="L87" s="20" t="str">
        <f>IF(K87="OVN",_xlfn.XLOOKUP(J87,'OVN Aggregated Audiences'!AI:AI,'OVN Aggregated Audiences'!C:C),IF(K87="CDT",_xlfn.XLOOKUP(J87,'CDT Aggregated Audiences'!AI:AI,'CDT Aggregated Audiences'!C:C),""))</f>
        <v/>
      </c>
      <c r="M87" s="20" t="str">
        <f>IF(K87="OVN",_xlfn.XLOOKUP(J87,'OVN Aggregated Audiences'!AI:AI,'OVN Aggregated Audiences'!D:D),IF(K87="CDT",_xlfn.XLOOKUP(J87,'CDT Aggregated Audiences'!AI:AI,'CDT Aggregated Audiences'!D:D),""))</f>
        <v/>
      </c>
      <c r="N87" s="20" t="str">
        <f>IF(K87="OVN",_xlfn.XLOOKUP(J87,'OVN Aggregated Audiences'!AI:AI,'OVN Aggregated Audiences'!AH:AH),IF(K87="CDT",_xlfn.XLOOKUP(J87,'CDT Aggregated Audiences'!AI:AI,'CDT Aggregated Audiences'!AH:AH),""))</f>
        <v/>
      </c>
      <c r="O87" s="20" t="str">
        <f>IF(K87="OVN",_xlfn.XLOOKUP(J87,'OVN Aggregated Audiences'!AI:AI,'OVN Aggregated Audiences'!M:M),IF(K87="CDT",_xlfn.XLOOKUP(J87,'CDT Aggregated Audiences'!AI:AI,'CDT Aggregated Audiences'!M:M),""))</f>
        <v/>
      </c>
      <c r="P87" s="20" t="str">
        <f>IF(K87="OVN",_xlfn.XLOOKUP(J87,'OVN Aggregated Audiences'!AI:AI,'OVN Aggregated Audiences'!Q:Q),IF(K87="CDT",_xlfn.XLOOKUP(J87,'CDT Aggregated Audiences'!AI:AI,'CDT Aggregated Audiences'!Q:Q),""))</f>
        <v/>
      </c>
      <c r="S87" s="20">
        <v>86</v>
      </c>
      <c r="T87" s="20" t="str">
        <f t="shared" si="4"/>
        <v/>
      </c>
      <c r="U87" s="20" t="str">
        <f>IF(T87="OVN",_xlfn.XLOOKUP(S87,'OVN Aggregated Audiences'!AJ:AJ,'OVN Aggregated Audiences'!K:K),IF(T87="CDT",_xlfn.XLOOKUP(S87,'CDT Aggregated Audiences'!AJ:AJ,'CDT Aggregated Audiences'!K:K),""))</f>
        <v/>
      </c>
      <c r="V87" s="34" t="str">
        <f>IF(T87="OVN",_xlfn.XLOOKUP(S87,'OVN Aggregated Audiences'!AJ:AJ,'OVN Aggregated Audiences'!H:H),IF(T87="CDT",_xlfn.XLOOKUP(S87,'CDT Aggregated Audiences'!AJ:AJ,'CDT Aggregated Audiences'!H:H),""))</f>
        <v/>
      </c>
      <c r="W87" s="35" t="str">
        <f>IF(T87="OVN",_xlfn.XLOOKUP(S87,'OVN Aggregated Audiences'!AJ:AJ,'OVN Aggregated Audiences'!N:N),IF(T87="CDT",_xlfn.XLOOKUP(S87,'CDT Aggregated Audiences'!AJ:AJ,'CDT Aggregated Audiences'!N:N),""))</f>
        <v/>
      </c>
      <c r="X87" s="20" t="str">
        <f>IF(T87="OVN",_xlfn.XLOOKUP(S87,'OVN Aggregated Audiences'!AJ:AJ,'OVN Aggregated Audiences'!AH:AH),IF(T87="CDT",_xlfn.XLOOKUP(S87,'CDT Aggregated Audiences'!AJ:AJ,'CDT Aggregated Audiences'!AH:AH),""))</f>
        <v/>
      </c>
      <c r="Y87" s="20" t="str">
        <f>IF(T87="OVN",_xlfn.XLOOKUP(S87,'OVN Aggregated Audiences'!AJ:AJ,'OVN Aggregated Audiences'!Q:Q),IF(T87="CDT",_xlfn.XLOOKUP(S87,'CDT Aggregated Audiences'!AJ:AJ,'CDT Aggregated Audiences'!Q:Q),""))</f>
        <v/>
      </c>
    </row>
    <row r="88" spans="10:25" x14ac:dyDescent="0.35">
      <c r="J88" s="20">
        <v>87</v>
      </c>
      <c r="K88" s="20" t="str">
        <f>_xlfn.XLOOKUP(J88,Calendar!K:K,Calendar!J:J,"")</f>
        <v/>
      </c>
      <c r="L88" s="20" t="str">
        <f>IF(K88="OVN",_xlfn.XLOOKUP(J88,'OVN Aggregated Audiences'!AI:AI,'OVN Aggregated Audiences'!C:C),IF(K88="CDT",_xlfn.XLOOKUP(J88,'CDT Aggregated Audiences'!AI:AI,'CDT Aggregated Audiences'!C:C),""))</f>
        <v/>
      </c>
      <c r="M88" s="20" t="str">
        <f>IF(K88="OVN",_xlfn.XLOOKUP(J88,'OVN Aggregated Audiences'!AI:AI,'OVN Aggregated Audiences'!D:D),IF(K88="CDT",_xlfn.XLOOKUP(J88,'CDT Aggregated Audiences'!AI:AI,'CDT Aggregated Audiences'!D:D),""))</f>
        <v/>
      </c>
      <c r="N88" s="20" t="str">
        <f>IF(K88="OVN",_xlfn.XLOOKUP(J88,'OVN Aggregated Audiences'!AI:AI,'OVN Aggregated Audiences'!AH:AH),IF(K88="CDT",_xlfn.XLOOKUP(J88,'CDT Aggregated Audiences'!AI:AI,'CDT Aggregated Audiences'!AH:AH),""))</f>
        <v/>
      </c>
      <c r="O88" s="20" t="str">
        <f>IF(K88="OVN",_xlfn.XLOOKUP(J88,'OVN Aggregated Audiences'!AI:AI,'OVN Aggregated Audiences'!M:M),IF(K88="CDT",_xlfn.XLOOKUP(J88,'CDT Aggregated Audiences'!AI:AI,'CDT Aggregated Audiences'!M:M),""))</f>
        <v/>
      </c>
      <c r="P88" s="20" t="str">
        <f>IF(K88="OVN",_xlfn.XLOOKUP(J88,'OVN Aggregated Audiences'!AI:AI,'OVN Aggregated Audiences'!Q:Q),IF(K88="CDT",_xlfn.XLOOKUP(J88,'CDT Aggregated Audiences'!AI:AI,'CDT Aggregated Audiences'!Q:Q),""))</f>
        <v/>
      </c>
      <c r="S88" s="20">
        <v>87</v>
      </c>
      <c r="T88" s="20" t="str">
        <f t="shared" si="4"/>
        <v/>
      </c>
      <c r="U88" s="20" t="str">
        <f>IF(T88="OVN",_xlfn.XLOOKUP(S88,'OVN Aggregated Audiences'!AJ:AJ,'OVN Aggregated Audiences'!K:K),IF(T88="CDT",_xlfn.XLOOKUP(S88,'CDT Aggregated Audiences'!AJ:AJ,'CDT Aggregated Audiences'!K:K),""))</f>
        <v/>
      </c>
      <c r="V88" s="34" t="str">
        <f>IF(T88="OVN",_xlfn.XLOOKUP(S88,'OVN Aggregated Audiences'!AJ:AJ,'OVN Aggregated Audiences'!H:H),IF(T88="CDT",_xlfn.XLOOKUP(S88,'CDT Aggregated Audiences'!AJ:AJ,'CDT Aggregated Audiences'!H:H),""))</f>
        <v/>
      </c>
      <c r="W88" s="35" t="str">
        <f>IF(T88="OVN",_xlfn.XLOOKUP(S88,'OVN Aggregated Audiences'!AJ:AJ,'OVN Aggregated Audiences'!N:N),IF(T88="CDT",_xlfn.XLOOKUP(S88,'CDT Aggregated Audiences'!AJ:AJ,'CDT Aggregated Audiences'!N:N),""))</f>
        <v/>
      </c>
      <c r="X88" s="20" t="str">
        <f>IF(T88="OVN",_xlfn.XLOOKUP(S88,'OVN Aggregated Audiences'!AJ:AJ,'OVN Aggregated Audiences'!AH:AH),IF(T88="CDT",_xlfn.XLOOKUP(S88,'CDT Aggregated Audiences'!AJ:AJ,'CDT Aggregated Audiences'!AH:AH),""))</f>
        <v/>
      </c>
      <c r="Y88" s="20" t="str">
        <f>IF(T88="OVN",_xlfn.XLOOKUP(S88,'OVN Aggregated Audiences'!AJ:AJ,'OVN Aggregated Audiences'!Q:Q),IF(T88="CDT",_xlfn.XLOOKUP(S88,'CDT Aggregated Audiences'!AJ:AJ,'CDT Aggregated Audiences'!Q:Q),""))</f>
        <v/>
      </c>
    </row>
    <row r="89" spans="10:25" x14ac:dyDescent="0.35">
      <c r="J89" s="20">
        <v>88</v>
      </c>
      <c r="K89" s="20" t="str">
        <f>_xlfn.XLOOKUP(J89,Calendar!K:K,Calendar!J:J,"")</f>
        <v/>
      </c>
      <c r="L89" s="20" t="str">
        <f>IF(K89="OVN",_xlfn.XLOOKUP(J89,'OVN Aggregated Audiences'!AI:AI,'OVN Aggregated Audiences'!C:C),IF(K89="CDT",_xlfn.XLOOKUP(J89,'CDT Aggregated Audiences'!AI:AI,'CDT Aggregated Audiences'!C:C),""))</f>
        <v/>
      </c>
      <c r="M89" s="20" t="str">
        <f>IF(K89="OVN",_xlfn.XLOOKUP(J89,'OVN Aggregated Audiences'!AI:AI,'OVN Aggregated Audiences'!D:D),IF(K89="CDT",_xlfn.XLOOKUP(J89,'CDT Aggregated Audiences'!AI:AI,'CDT Aggregated Audiences'!D:D),""))</f>
        <v/>
      </c>
      <c r="N89" s="20" t="str">
        <f>IF(K89="OVN",_xlfn.XLOOKUP(J89,'OVN Aggregated Audiences'!AI:AI,'OVN Aggregated Audiences'!AH:AH),IF(K89="CDT",_xlfn.XLOOKUP(J89,'CDT Aggregated Audiences'!AI:AI,'CDT Aggregated Audiences'!AH:AH),""))</f>
        <v/>
      </c>
      <c r="O89" s="20" t="str">
        <f>IF(K89="OVN",_xlfn.XLOOKUP(J89,'OVN Aggregated Audiences'!AI:AI,'OVN Aggregated Audiences'!M:M),IF(K89="CDT",_xlfn.XLOOKUP(J89,'CDT Aggregated Audiences'!AI:AI,'CDT Aggregated Audiences'!M:M),""))</f>
        <v/>
      </c>
      <c r="P89" s="20" t="str">
        <f>IF(K89="OVN",_xlfn.XLOOKUP(J89,'OVN Aggregated Audiences'!AI:AI,'OVN Aggregated Audiences'!Q:Q),IF(K89="CDT",_xlfn.XLOOKUP(J89,'CDT Aggregated Audiences'!AI:AI,'CDT Aggregated Audiences'!Q:Q),""))</f>
        <v/>
      </c>
      <c r="S89" s="20">
        <v>88</v>
      </c>
      <c r="T89" s="20" t="str">
        <f t="shared" si="4"/>
        <v/>
      </c>
      <c r="U89" s="20" t="str">
        <f>IF(T89="OVN",_xlfn.XLOOKUP(S89,'OVN Aggregated Audiences'!AJ:AJ,'OVN Aggregated Audiences'!K:K),IF(T89="CDT",_xlfn.XLOOKUP(S89,'CDT Aggregated Audiences'!AJ:AJ,'CDT Aggregated Audiences'!K:K),""))</f>
        <v/>
      </c>
      <c r="V89" s="34" t="str">
        <f>IF(T89="OVN",_xlfn.XLOOKUP(S89,'OVN Aggregated Audiences'!AJ:AJ,'OVN Aggregated Audiences'!H:H),IF(T89="CDT",_xlfn.XLOOKUP(S89,'CDT Aggregated Audiences'!AJ:AJ,'CDT Aggregated Audiences'!H:H),""))</f>
        <v/>
      </c>
      <c r="W89" s="35" t="str">
        <f>IF(T89="OVN",_xlfn.XLOOKUP(S89,'OVN Aggregated Audiences'!AJ:AJ,'OVN Aggregated Audiences'!N:N),IF(T89="CDT",_xlfn.XLOOKUP(S89,'CDT Aggregated Audiences'!AJ:AJ,'CDT Aggregated Audiences'!N:N),""))</f>
        <v/>
      </c>
      <c r="X89" s="20" t="str">
        <f>IF(T89="OVN",_xlfn.XLOOKUP(S89,'OVN Aggregated Audiences'!AJ:AJ,'OVN Aggregated Audiences'!AH:AH),IF(T89="CDT",_xlfn.XLOOKUP(S89,'CDT Aggregated Audiences'!AJ:AJ,'CDT Aggregated Audiences'!AH:AH),""))</f>
        <v/>
      </c>
      <c r="Y89" s="20" t="str">
        <f>IF(T89="OVN",_xlfn.XLOOKUP(S89,'OVN Aggregated Audiences'!AJ:AJ,'OVN Aggregated Audiences'!Q:Q),IF(T89="CDT",_xlfn.XLOOKUP(S89,'CDT Aggregated Audiences'!AJ:AJ,'CDT Aggregated Audiences'!Q:Q),""))</f>
        <v/>
      </c>
    </row>
    <row r="90" spans="10:25" x14ac:dyDescent="0.35">
      <c r="J90" s="20">
        <v>89</v>
      </c>
      <c r="K90" s="20" t="str">
        <f>_xlfn.XLOOKUP(J90,Calendar!K:K,Calendar!J:J,"")</f>
        <v/>
      </c>
      <c r="L90" s="20" t="str">
        <f>IF(K90="OVN",_xlfn.XLOOKUP(J90,'OVN Aggregated Audiences'!AI:AI,'OVN Aggregated Audiences'!C:C),IF(K90="CDT",_xlfn.XLOOKUP(J90,'CDT Aggregated Audiences'!AI:AI,'CDT Aggregated Audiences'!C:C),""))</f>
        <v/>
      </c>
      <c r="M90" s="20" t="str">
        <f>IF(K90="OVN",_xlfn.XLOOKUP(J90,'OVN Aggregated Audiences'!AI:AI,'OVN Aggregated Audiences'!D:D),IF(K90="CDT",_xlfn.XLOOKUP(J90,'CDT Aggregated Audiences'!AI:AI,'CDT Aggregated Audiences'!D:D),""))</f>
        <v/>
      </c>
      <c r="N90" s="20" t="str">
        <f>IF(K90="OVN",_xlfn.XLOOKUP(J90,'OVN Aggregated Audiences'!AI:AI,'OVN Aggregated Audiences'!AH:AH),IF(K90="CDT",_xlfn.XLOOKUP(J90,'CDT Aggregated Audiences'!AI:AI,'CDT Aggregated Audiences'!AH:AH),""))</f>
        <v/>
      </c>
      <c r="O90" s="20" t="str">
        <f>IF(K90="OVN",_xlfn.XLOOKUP(J90,'OVN Aggregated Audiences'!AI:AI,'OVN Aggregated Audiences'!M:M),IF(K90="CDT",_xlfn.XLOOKUP(J90,'CDT Aggregated Audiences'!AI:AI,'CDT Aggregated Audiences'!M:M),""))</f>
        <v/>
      </c>
      <c r="P90" s="20" t="str">
        <f>IF(K90="OVN",_xlfn.XLOOKUP(J90,'OVN Aggregated Audiences'!AI:AI,'OVN Aggregated Audiences'!Q:Q),IF(K90="CDT",_xlfn.XLOOKUP(J90,'CDT Aggregated Audiences'!AI:AI,'CDT Aggregated Audiences'!Q:Q),""))</f>
        <v/>
      </c>
      <c r="S90" s="20">
        <v>89</v>
      </c>
      <c r="T90" s="20" t="str">
        <f t="shared" si="4"/>
        <v/>
      </c>
      <c r="U90" s="20" t="str">
        <f>IF(T90="OVN",_xlfn.XLOOKUP(S90,'OVN Aggregated Audiences'!AJ:AJ,'OVN Aggregated Audiences'!K:K),IF(T90="CDT",_xlfn.XLOOKUP(S90,'CDT Aggregated Audiences'!AJ:AJ,'CDT Aggregated Audiences'!K:K),""))</f>
        <v/>
      </c>
      <c r="V90" s="34" t="str">
        <f>IF(T90="OVN",_xlfn.XLOOKUP(S90,'OVN Aggregated Audiences'!AJ:AJ,'OVN Aggregated Audiences'!H:H),IF(T90="CDT",_xlfn.XLOOKUP(S90,'CDT Aggregated Audiences'!AJ:AJ,'CDT Aggregated Audiences'!H:H),""))</f>
        <v/>
      </c>
      <c r="W90" s="35" t="str">
        <f>IF(T90="OVN",_xlfn.XLOOKUP(S90,'OVN Aggregated Audiences'!AJ:AJ,'OVN Aggregated Audiences'!N:N),IF(T90="CDT",_xlfn.XLOOKUP(S90,'CDT Aggregated Audiences'!AJ:AJ,'CDT Aggregated Audiences'!N:N),""))</f>
        <v/>
      </c>
      <c r="X90" s="20" t="str">
        <f>IF(T90="OVN",_xlfn.XLOOKUP(S90,'OVN Aggregated Audiences'!AJ:AJ,'OVN Aggregated Audiences'!AH:AH),IF(T90="CDT",_xlfn.XLOOKUP(S90,'CDT Aggregated Audiences'!AJ:AJ,'CDT Aggregated Audiences'!AH:AH),""))</f>
        <v/>
      </c>
      <c r="Y90" s="20" t="str">
        <f>IF(T90="OVN",_xlfn.XLOOKUP(S90,'OVN Aggregated Audiences'!AJ:AJ,'OVN Aggregated Audiences'!Q:Q),IF(T90="CDT",_xlfn.XLOOKUP(S90,'CDT Aggregated Audiences'!AJ:AJ,'CDT Aggregated Audiences'!Q:Q),""))</f>
        <v/>
      </c>
    </row>
    <row r="91" spans="10:25" x14ac:dyDescent="0.35">
      <c r="J91" s="20">
        <v>90</v>
      </c>
      <c r="K91" s="20" t="str">
        <f>_xlfn.XLOOKUP(J91,Calendar!K:K,Calendar!J:J,"")</f>
        <v/>
      </c>
      <c r="L91" s="20" t="str">
        <f>IF(K91="OVN",_xlfn.XLOOKUP(J91,'OVN Aggregated Audiences'!AI:AI,'OVN Aggregated Audiences'!C:C),IF(K91="CDT",_xlfn.XLOOKUP(J91,'CDT Aggregated Audiences'!AI:AI,'CDT Aggregated Audiences'!C:C),""))</f>
        <v/>
      </c>
      <c r="M91" s="20" t="str">
        <f>IF(K91="OVN",_xlfn.XLOOKUP(J91,'OVN Aggregated Audiences'!AI:AI,'OVN Aggregated Audiences'!D:D),IF(K91="CDT",_xlfn.XLOOKUP(J91,'CDT Aggregated Audiences'!AI:AI,'CDT Aggregated Audiences'!D:D),""))</f>
        <v/>
      </c>
      <c r="N91" s="20" t="str">
        <f>IF(K91="OVN",_xlfn.XLOOKUP(J91,'OVN Aggregated Audiences'!AI:AI,'OVN Aggregated Audiences'!AH:AH),IF(K91="CDT",_xlfn.XLOOKUP(J91,'CDT Aggregated Audiences'!AI:AI,'CDT Aggregated Audiences'!AH:AH),""))</f>
        <v/>
      </c>
      <c r="O91" s="20" t="str">
        <f>IF(K91="OVN",_xlfn.XLOOKUP(J91,'OVN Aggregated Audiences'!AI:AI,'OVN Aggregated Audiences'!M:M),IF(K91="CDT",_xlfn.XLOOKUP(J91,'CDT Aggregated Audiences'!AI:AI,'CDT Aggregated Audiences'!M:M),""))</f>
        <v/>
      </c>
      <c r="P91" s="20" t="str">
        <f>IF(K91="OVN",_xlfn.XLOOKUP(J91,'OVN Aggregated Audiences'!AI:AI,'OVN Aggregated Audiences'!Q:Q),IF(K91="CDT",_xlfn.XLOOKUP(J91,'CDT Aggregated Audiences'!AI:AI,'CDT Aggregated Audiences'!Q:Q),""))</f>
        <v/>
      </c>
      <c r="S91" s="20">
        <v>90</v>
      </c>
      <c r="T91" s="20" t="str">
        <f t="shared" si="4"/>
        <v/>
      </c>
      <c r="U91" s="20" t="str">
        <f>IF(T91="OVN",_xlfn.XLOOKUP(S91,'OVN Aggregated Audiences'!AJ:AJ,'OVN Aggregated Audiences'!K:K),IF(T91="CDT",_xlfn.XLOOKUP(S91,'CDT Aggregated Audiences'!AJ:AJ,'CDT Aggregated Audiences'!K:K),""))</f>
        <v/>
      </c>
      <c r="V91" s="34" t="str">
        <f>IF(T91="OVN",_xlfn.XLOOKUP(S91,'OVN Aggregated Audiences'!AJ:AJ,'OVN Aggregated Audiences'!H:H),IF(T91="CDT",_xlfn.XLOOKUP(S91,'CDT Aggregated Audiences'!AJ:AJ,'CDT Aggregated Audiences'!H:H),""))</f>
        <v/>
      </c>
      <c r="W91" s="35" t="str">
        <f>IF(T91="OVN",_xlfn.XLOOKUP(S91,'OVN Aggregated Audiences'!AJ:AJ,'OVN Aggregated Audiences'!N:N),IF(T91="CDT",_xlfn.XLOOKUP(S91,'CDT Aggregated Audiences'!AJ:AJ,'CDT Aggregated Audiences'!N:N),""))</f>
        <v/>
      </c>
      <c r="X91" s="20" t="str">
        <f>IF(T91="OVN",_xlfn.XLOOKUP(S91,'OVN Aggregated Audiences'!AJ:AJ,'OVN Aggregated Audiences'!AH:AH),IF(T91="CDT",_xlfn.XLOOKUP(S91,'CDT Aggregated Audiences'!AJ:AJ,'CDT Aggregated Audiences'!AH:AH),""))</f>
        <v/>
      </c>
      <c r="Y91" s="20" t="str">
        <f>IF(T91="OVN",_xlfn.XLOOKUP(S91,'OVN Aggregated Audiences'!AJ:AJ,'OVN Aggregated Audiences'!Q:Q),IF(T91="CDT",_xlfn.XLOOKUP(S91,'CDT Aggregated Audiences'!AJ:AJ,'CDT Aggregated Audiences'!Q:Q),""))</f>
        <v/>
      </c>
    </row>
    <row r="92" spans="10:25" x14ac:dyDescent="0.35">
      <c r="J92" s="20">
        <v>91</v>
      </c>
      <c r="K92" s="20" t="str">
        <f>_xlfn.XLOOKUP(J92,Calendar!K:K,Calendar!J:J,"")</f>
        <v/>
      </c>
      <c r="L92" s="20" t="str">
        <f>IF(K92="OVN",_xlfn.XLOOKUP(J92,'OVN Aggregated Audiences'!AI:AI,'OVN Aggregated Audiences'!C:C),IF(K92="CDT",_xlfn.XLOOKUP(J92,'CDT Aggregated Audiences'!AI:AI,'CDT Aggregated Audiences'!C:C),""))</f>
        <v/>
      </c>
      <c r="M92" s="20" t="str">
        <f>IF(K92="OVN",_xlfn.XLOOKUP(J92,'OVN Aggregated Audiences'!AI:AI,'OVN Aggregated Audiences'!D:D),IF(K92="CDT",_xlfn.XLOOKUP(J92,'CDT Aggregated Audiences'!AI:AI,'CDT Aggregated Audiences'!D:D),""))</f>
        <v/>
      </c>
      <c r="N92" s="20" t="str">
        <f>IF(K92="OVN",_xlfn.XLOOKUP(J92,'OVN Aggregated Audiences'!AI:AI,'OVN Aggregated Audiences'!AH:AH),IF(K92="CDT",_xlfn.XLOOKUP(J92,'CDT Aggregated Audiences'!AI:AI,'CDT Aggregated Audiences'!AH:AH),""))</f>
        <v/>
      </c>
      <c r="O92" s="20" t="str">
        <f>IF(K92="OVN",_xlfn.XLOOKUP(J92,'OVN Aggregated Audiences'!AI:AI,'OVN Aggregated Audiences'!M:M),IF(K92="CDT",_xlfn.XLOOKUP(J92,'CDT Aggregated Audiences'!AI:AI,'CDT Aggregated Audiences'!M:M),""))</f>
        <v/>
      </c>
      <c r="P92" s="20" t="str">
        <f>IF(K92="OVN",_xlfn.XLOOKUP(J92,'OVN Aggregated Audiences'!AI:AI,'OVN Aggregated Audiences'!Q:Q),IF(K92="CDT",_xlfn.XLOOKUP(J92,'CDT Aggregated Audiences'!AI:AI,'CDT Aggregated Audiences'!Q:Q),""))</f>
        <v/>
      </c>
      <c r="S92" s="20">
        <v>91</v>
      </c>
      <c r="T92" s="20" t="str">
        <f t="shared" si="4"/>
        <v/>
      </c>
      <c r="U92" s="20" t="str">
        <f>IF(T92="OVN",_xlfn.XLOOKUP(S92,'OVN Aggregated Audiences'!AJ:AJ,'OVN Aggregated Audiences'!K:K),IF(T92="CDT",_xlfn.XLOOKUP(S92,'CDT Aggregated Audiences'!AJ:AJ,'CDT Aggregated Audiences'!K:K),""))</f>
        <v/>
      </c>
      <c r="V92" s="34" t="str">
        <f>IF(T92="OVN",_xlfn.XLOOKUP(S92,'OVN Aggregated Audiences'!AJ:AJ,'OVN Aggregated Audiences'!H:H),IF(T92="CDT",_xlfn.XLOOKUP(S92,'CDT Aggregated Audiences'!AJ:AJ,'CDT Aggregated Audiences'!H:H),""))</f>
        <v/>
      </c>
      <c r="W92" s="35" t="str">
        <f>IF(T92="OVN",_xlfn.XLOOKUP(S92,'OVN Aggregated Audiences'!AJ:AJ,'OVN Aggregated Audiences'!N:N),IF(T92="CDT",_xlfn.XLOOKUP(S92,'CDT Aggregated Audiences'!AJ:AJ,'CDT Aggregated Audiences'!N:N),""))</f>
        <v/>
      </c>
      <c r="X92" s="20" t="str">
        <f>IF(T92="OVN",_xlfn.XLOOKUP(S92,'OVN Aggregated Audiences'!AJ:AJ,'OVN Aggregated Audiences'!AH:AH),IF(T92="CDT",_xlfn.XLOOKUP(S92,'CDT Aggregated Audiences'!AJ:AJ,'CDT Aggregated Audiences'!AH:AH),""))</f>
        <v/>
      </c>
      <c r="Y92" s="20" t="str">
        <f>IF(T92="OVN",_xlfn.XLOOKUP(S92,'OVN Aggregated Audiences'!AJ:AJ,'OVN Aggregated Audiences'!Q:Q),IF(T92="CDT",_xlfn.XLOOKUP(S92,'CDT Aggregated Audiences'!AJ:AJ,'CDT Aggregated Audiences'!Q:Q),""))</f>
        <v/>
      </c>
    </row>
    <row r="93" spans="10:25" x14ac:dyDescent="0.35">
      <c r="J93" s="20">
        <v>92</v>
      </c>
      <c r="K93" s="20" t="str">
        <f>_xlfn.XLOOKUP(J93,Calendar!K:K,Calendar!J:J,"")</f>
        <v/>
      </c>
      <c r="L93" s="20" t="str">
        <f>IF(K93="OVN",_xlfn.XLOOKUP(J93,'OVN Aggregated Audiences'!AI:AI,'OVN Aggregated Audiences'!C:C),IF(K93="CDT",_xlfn.XLOOKUP(J93,'CDT Aggregated Audiences'!AI:AI,'CDT Aggregated Audiences'!C:C),""))</f>
        <v/>
      </c>
      <c r="M93" s="20" t="str">
        <f>IF(K93="OVN",_xlfn.XLOOKUP(J93,'OVN Aggregated Audiences'!AI:AI,'OVN Aggregated Audiences'!D:D),IF(K93="CDT",_xlfn.XLOOKUP(J93,'CDT Aggregated Audiences'!AI:AI,'CDT Aggregated Audiences'!D:D),""))</f>
        <v/>
      </c>
      <c r="N93" s="20" t="str">
        <f>IF(K93="OVN",_xlfn.XLOOKUP(J93,'OVN Aggregated Audiences'!AI:AI,'OVN Aggregated Audiences'!AH:AH),IF(K93="CDT",_xlfn.XLOOKUP(J93,'CDT Aggregated Audiences'!AI:AI,'CDT Aggregated Audiences'!AH:AH),""))</f>
        <v/>
      </c>
      <c r="O93" s="20" t="str">
        <f>IF(K93="OVN",_xlfn.XLOOKUP(J93,'OVN Aggregated Audiences'!AI:AI,'OVN Aggregated Audiences'!M:M),IF(K93="CDT",_xlfn.XLOOKUP(J93,'CDT Aggregated Audiences'!AI:AI,'CDT Aggregated Audiences'!M:M),""))</f>
        <v/>
      </c>
      <c r="P93" s="20" t="str">
        <f>IF(K93="OVN",_xlfn.XLOOKUP(J93,'OVN Aggregated Audiences'!AI:AI,'OVN Aggregated Audiences'!Q:Q),IF(K93="CDT",_xlfn.XLOOKUP(J93,'CDT Aggregated Audiences'!AI:AI,'CDT Aggregated Audiences'!Q:Q),""))</f>
        <v/>
      </c>
      <c r="S93" s="20">
        <v>92</v>
      </c>
      <c r="T93" s="20" t="str">
        <f t="shared" si="4"/>
        <v/>
      </c>
      <c r="U93" s="20" t="str">
        <f>IF(T93="OVN",_xlfn.XLOOKUP(S93,'OVN Aggregated Audiences'!AJ:AJ,'OVN Aggregated Audiences'!K:K),IF(T93="CDT",_xlfn.XLOOKUP(S93,'CDT Aggregated Audiences'!AJ:AJ,'CDT Aggregated Audiences'!K:K),""))</f>
        <v/>
      </c>
      <c r="V93" s="34" t="str">
        <f>IF(T93="OVN",_xlfn.XLOOKUP(S93,'OVN Aggregated Audiences'!AJ:AJ,'OVN Aggregated Audiences'!H:H),IF(T93="CDT",_xlfn.XLOOKUP(S93,'CDT Aggregated Audiences'!AJ:AJ,'CDT Aggregated Audiences'!H:H),""))</f>
        <v/>
      </c>
      <c r="W93" s="35" t="str">
        <f>IF(T93="OVN",_xlfn.XLOOKUP(S93,'OVN Aggregated Audiences'!AJ:AJ,'OVN Aggregated Audiences'!N:N),IF(T93="CDT",_xlfn.XLOOKUP(S93,'CDT Aggregated Audiences'!AJ:AJ,'CDT Aggregated Audiences'!N:N),""))</f>
        <v/>
      </c>
      <c r="X93" s="20" t="str">
        <f>IF(T93="OVN",_xlfn.XLOOKUP(S93,'OVN Aggregated Audiences'!AJ:AJ,'OVN Aggregated Audiences'!AH:AH),IF(T93="CDT",_xlfn.XLOOKUP(S93,'CDT Aggregated Audiences'!AJ:AJ,'CDT Aggregated Audiences'!AH:AH),""))</f>
        <v/>
      </c>
      <c r="Y93" s="20" t="str">
        <f>IF(T93="OVN",_xlfn.XLOOKUP(S93,'OVN Aggregated Audiences'!AJ:AJ,'OVN Aggregated Audiences'!Q:Q),IF(T93="CDT",_xlfn.XLOOKUP(S93,'CDT Aggregated Audiences'!AJ:AJ,'CDT Aggregated Audiences'!Q:Q),""))</f>
        <v/>
      </c>
    </row>
    <row r="94" spans="10:25" x14ac:dyDescent="0.35">
      <c r="J94" s="20">
        <v>93</v>
      </c>
      <c r="K94" s="20" t="str">
        <f>_xlfn.XLOOKUP(J94,Calendar!K:K,Calendar!J:J,"")</f>
        <v/>
      </c>
      <c r="L94" s="20" t="str">
        <f>IF(K94="OVN",_xlfn.XLOOKUP(J94,'OVN Aggregated Audiences'!AI:AI,'OVN Aggregated Audiences'!C:C),IF(K94="CDT",_xlfn.XLOOKUP(J94,'CDT Aggregated Audiences'!AI:AI,'CDT Aggregated Audiences'!C:C),""))</f>
        <v/>
      </c>
      <c r="M94" s="20" t="str">
        <f>IF(K94="OVN",_xlfn.XLOOKUP(J94,'OVN Aggregated Audiences'!AI:AI,'OVN Aggregated Audiences'!D:D),IF(K94="CDT",_xlfn.XLOOKUP(J94,'CDT Aggregated Audiences'!AI:AI,'CDT Aggregated Audiences'!D:D),""))</f>
        <v/>
      </c>
      <c r="N94" s="20" t="str">
        <f>IF(K94="OVN",_xlfn.XLOOKUP(J94,'OVN Aggregated Audiences'!AI:AI,'OVN Aggregated Audiences'!AH:AH),IF(K94="CDT",_xlfn.XLOOKUP(J94,'CDT Aggregated Audiences'!AI:AI,'CDT Aggregated Audiences'!AH:AH),""))</f>
        <v/>
      </c>
      <c r="O94" s="20" t="str">
        <f>IF(K94="OVN",_xlfn.XLOOKUP(J94,'OVN Aggregated Audiences'!AI:AI,'OVN Aggregated Audiences'!M:M),IF(K94="CDT",_xlfn.XLOOKUP(J94,'CDT Aggregated Audiences'!AI:AI,'CDT Aggregated Audiences'!M:M),""))</f>
        <v/>
      </c>
      <c r="P94" s="20" t="str">
        <f>IF(K94="OVN",_xlfn.XLOOKUP(J94,'OVN Aggregated Audiences'!AI:AI,'OVN Aggregated Audiences'!Q:Q),IF(K94="CDT",_xlfn.XLOOKUP(J94,'CDT Aggregated Audiences'!AI:AI,'CDT Aggregated Audiences'!Q:Q),""))</f>
        <v/>
      </c>
      <c r="S94" s="20">
        <v>93</v>
      </c>
      <c r="T94" s="20" t="str">
        <f t="shared" si="4"/>
        <v/>
      </c>
      <c r="U94" s="20" t="str">
        <f>IF(T94="OVN",_xlfn.XLOOKUP(S94,'OVN Aggregated Audiences'!AJ:AJ,'OVN Aggregated Audiences'!K:K),IF(T94="CDT",_xlfn.XLOOKUP(S94,'CDT Aggregated Audiences'!AJ:AJ,'CDT Aggregated Audiences'!K:K),""))</f>
        <v/>
      </c>
      <c r="V94" s="34" t="str">
        <f>IF(T94="OVN",_xlfn.XLOOKUP(S94,'OVN Aggregated Audiences'!AJ:AJ,'OVN Aggregated Audiences'!H:H),IF(T94="CDT",_xlfn.XLOOKUP(S94,'CDT Aggregated Audiences'!AJ:AJ,'CDT Aggregated Audiences'!H:H),""))</f>
        <v/>
      </c>
      <c r="W94" s="35" t="str">
        <f>IF(T94="OVN",_xlfn.XLOOKUP(S94,'OVN Aggregated Audiences'!AJ:AJ,'OVN Aggregated Audiences'!N:N),IF(T94="CDT",_xlfn.XLOOKUP(S94,'CDT Aggregated Audiences'!AJ:AJ,'CDT Aggregated Audiences'!N:N),""))</f>
        <v/>
      </c>
      <c r="X94" s="20" t="str">
        <f>IF(T94="OVN",_xlfn.XLOOKUP(S94,'OVN Aggregated Audiences'!AJ:AJ,'OVN Aggregated Audiences'!AH:AH),IF(T94="CDT",_xlfn.XLOOKUP(S94,'CDT Aggregated Audiences'!AJ:AJ,'CDT Aggregated Audiences'!AH:AH),""))</f>
        <v/>
      </c>
      <c r="Y94" s="20" t="str">
        <f>IF(T94="OVN",_xlfn.XLOOKUP(S94,'OVN Aggregated Audiences'!AJ:AJ,'OVN Aggregated Audiences'!Q:Q),IF(T94="CDT",_xlfn.XLOOKUP(S94,'CDT Aggregated Audiences'!AJ:AJ,'CDT Aggregated Audiences'!Q:Q),""))</f>
        <v/>
      </c>
    </row>
    <row r="95" spans="10:25" x14ac:dyDescent="0.35">
      <c r="J95" s="20">
        <v>94</v>
      </c>
      <c r="K95" s="20" t="str">
        <f>_xlfn.XLOOKUP(J95,Calendar!K:K,Calendar!J:J,"")</f>
        <v/>
      </c>
      <c r="L95" s="20" t="str">
        <f>IF(K95="OVN",_xlfn.XLOOKUP(J95,'OVN Aggregated Audiences'!AI:AI,'OVN Aggregated Audiences'!C:C),IF(K95="CDT",_xlfn.XLOOKUP(J95,'CDT Aggregated Audiences'!AI:AI,'CDT Aggregated Audiences'!C:C),""))</f>
        <v/>
      </c>
      <c r="M95" s="20" t="str">
        <f>IF(K95="OVN",_xlfn.XLOOKUP(J95,'OVN Aggregated Audiences'!AI:AI,'OVN Aggregated Audiences'!D:D),IF(K95="CDT",_xlfn.XLOOKUP(J95,'CDT Aggregated Audiences'!AI:AI,'CDT Aggregated Audiences'!D:D),""))</f>
        <v/>
      </c>
      <c r="N95" s="20" t="str">
        <f>IF(K95="OVN",_xlfn.XLOOKUP(J95,'OVN Aggregated Audiences'!AI:AI,'OVN Aggregated Audiences'!AH:AH),IF(K95="CDT",_xlfn.XLOOKUP(J95,'CDT Aggregated Audiences'!AI:AI,'CDT Aggregated Audiences'!AH:AH),""))</f>
        <v/>
      </c>
      <c r="O95" s="20" t="str">
        <f>IF(K95="OVN",_xlfn.XLOOKUP(J95,'OVN Aggregated Audiences'!AI:AI,'OVN Aggregated Audiences'!M:M),IF(K95="CDT",_xlfn.XLOOKUP(J95,'CDT Aggregated Audiences'!AI:AI,'CDT Aggregated Audiences'!M:M),""))</f>
        <v/>
      </c>
      <c r="P95" s="20" t="str">
        <f>IF(K95="OVN",_xlfn.XLOOKUP(J95,'OVN Aggregated Audiences'!AI:AI,'OVN Aggregated Audiences'!Q:Q),IF(K95="CDT",_xlfn.XLOOKUP(J95,'CDT Aggregated Audiences'!AI:AI,'CDT Aggregated Audiences'!Q:Q),""))</f>
        <v/>
      </c>
      <c r="S95" s="20">
        <v>94</v>
      </c>
      <c r="T95" s="20" t="str">
        <f t="shared" si="4"/>
        <v/>
      </c>
      <c r="U95" s="20" t="str">
        <f>IF(T95="OVN",_xlfn.XLOOKUP(S95,'OVN Aggregated Audiences'!AJ:AJ,'OVN Aggregated Audiences'!K:K),IF(T95="CDT",_xlfn.XLOOKUP(S95,'CDT Aggregated Audiences'!AJ:AJ,'CDT Aggregated Audiences'!K:K),""))</f>
        <v/>
      </c>
      <c r="V95" s="34" t="str">
        <f>IF(T95="OVN",_xlfn.XLOOKUP(S95,'OVN Aggregated Audiences'!AJ:AJ,'OVN Aggregated Audiences'!H:H),IF(T95="CDT",_xlfn.XLOOKUP(S95,'CDT Aggregated Audiences'!AJ:AJ,'CDT Aggregated Audiences'!H:H),""))</f>
        <v/>
      </c>
      <c r="W95" s="35" t="str">
        <f>IF(T95="OVN",_xlfn.XLOOKUP(S95,'OVN Aggregated Audiences'!AJ:AJ,'OVN Aggregated Audiences'!N:N),IF(T95="CDT",_xlfn.XLOOKUP(S95,'CDT Aggregated Audiences'!AJ:AJ,'CDT Aggregated Audiences'!N:N),""))</f>
        <v/>
      </c>
      <c r="X95" s="20" t="str">
        <f>IF(T95="OVN",_xlfn.XLOOKUP(S95,'OVN Aggregated Audiences'!AJ:AJ,'OVN Aggregated Audiences'!AH:AH),IF(T95="CDT",_xlfn.XLOOKUP(S95,'CDT Aggregated Audiences'!AJ:AJ,'CDT Aggregated Audiences'!AH:AH),""))</f>
        <v/>
      </c>
      <c r="Y95" s="20" t="str">
        <f>IF(T95="OVN",_xlfn.XLOOKUP(S95,'OVN Aggregated Audiences'!AJ:AJ,'OVN Aggregated Audiences'!Q:Q),IF(T95="CDT",_xlfn.XLOOKUP(S95,'CDT Aggregated Audiences'!AJ:AJ,'CDT Aggregated Audiences'!Q:Q),""))</f>
        <v/>
      </c>
    </row>
    <row r="96" spans="10:25" x14ac:dyDescent="0.35">
      <c r="J96" s="20">
        <v>95</v>
      </c>
      <c r="K96" s="20" t="str">
        <f>_xlfn.XLOOKUP(J96,Calendar!K:K,Calendar!J:J,"")</f>
        <v/>
      </c>
      <c r="L96" s="20" t="str">
        <f>IF(K96="OVN",_xlfn.XLOOKUP(J96,'OVN Aggregated Audiences'!AI:AI,'OVN Aggregated Audiences'!C:C),IF(K96="CDT",_xlfn.XLOOKUP(J96,'CDT Aggregated Audiences'!AI:AI,'CDT Aggregated Audiences'!C:C),""))</f>
        <v/>
      </c>
      <c r="M96" s="20" t="str">
        <f>IF(K96="OVN",_xlfn.XLOOKUP(J96,'OVN Aggregated Audiences'!AI:AI,'OVN Aggregated Audiences'!D:D),IF(K96="CDT",_xlfn.XLOOKUP(J96,'CDT Aggregated Audiences'!AI:AI,'CDT Aggregated Audiences'!D:D),""))</f>
        <v/>
      </c>
      <c r="N96" s="20" t="str">
        <f>IF(K96="OVN",_xlfn.XLOOKUP(J96,'OVN Aggregated Audiences'!AI:AI,'OVN Aggregated Audiences'!AH:AH),IF(K96="CDT",_xlfn.XLOOKUP(J96,'CDT Aggregated Audiences'!AI:AI,'CDT Aggregated Audiences'!AH:AH),""))</f>
        <v/>
      </c>
      <c r="O96" s="20" t="str">
        <f>IF(K96="OVN",_xlfn.XLOOKUP(J96,'OVN Aggregated Audiences'!AI:AI,'OVN Aggregated Audiences'!M:M),IF(K96="CDT",_xlfn.XLOOKUP(J96,'CDT Aggregated Audiences'!AI:AI,'CDT Aggregated Audiences'!M:M),""))</f>
        <v/>
      </c>
      <c r="P96" s="20" t="str">
        <f>IF(K96="OVN",_xlfn.XLOOKUP(J96,'OVN Aggregated Audiences'!AI:AI,'OVN Aggregated Audiences'!Q:Q),IF(K96="CDT",_xlfn.XLOOKUP(J96,'CDT Aggregated Audiences'!AI:AI,'CDT Aggregated Audiences'!Q:Q),""))</f>
        <v/>
      </c>
      <c r="S96" s="20">
        <v>95</v>
      </c>
      <c r="T96" s="20" t="str">
        <f t="shared" si="4"/>
        <v/>
      </c>
      <c r="U96" s="20" t="str">
        <f>IF(T96="OVN",_xlfn.XLOOKUP(S96,'OVN Aggregated Audiences'!AJ:AJ,'OVN Aggregated Audiences'!K:K),IF(T96="CDT",_xlfn.XLOOKUP(S96,'CDT Aggregated Audiences'!AJ:AJ,'CDT Aggregated Audiences'!K:K),""))</f>
        <v/>
      </c>
      <c r="V96" s="34" t="str">
        <f>IF(T96="OVN",_xlfn.XLOOKUP(S96,'OVN Aggregated Audiences'!AJ:AJ,'OVN Aggregated Audiences'!H:H),IF(T96="CDT",_xlfn.XLOOKUP(S96,'CDT Aggregated Audiences'!AJ:AJ,'CDT Aggregated Audiences'!H:H),""))</f>
        <v/>
      </c>
      <c r="W96" s="35" t="str">
        <f>IF(T96="OVN",_xlfn.XLOOKUP(S96,'OVN Aggregated Audiences'!AJ:AJ,'OVN Aggregated Audiences'!N:N),IF(T96="CDT",_xlfn.XLOOKUP(S96,'CDT Aggregated Audiences'!AJ:AJ,'CDT Aggregated Audiences'!N:N),""))</f>
        <v/>
      </c>
      <c r="X96" s="20" t="str">
        <f>IF(T96="OVN",_xlfn.XLOOKUP(S96,'OVN Aggregated Audiences'!AJ:AJ,'OVN Aggregated Audiences'!AH:AH),IF(T96="CDT",_xlfn.XLOOKUP(S96,'CDT Aggregated Audiences'!AJ:AJ,'CDT Aggregated Audiences'!AH:AH),""))</f>
        <v/>
      </c>
      <c r="Y96" s="20" t="str">
        <f>IF(T96="OVN",_xlfn.XLOOKUP(S96,'OVN Aggregated Audiences'!AJ:AJ,'OVN Aggregated Audiences'!Q:Q),IF(T96="CDT",_xlfn.XLOOKUP(S96,'CDT Aggregated Audiences'!AJ:AJ,'CDT Aggregated Audiences'!Q:Q),""))</f>
        <v/>
      </c>
    </row>
    <row r="97" spans="10:25" x14ac:dyDescent="0.35">
      <c r="J97" s="20">
        <v>96</v>
      </c>
      <c r="K97" s="20" t="str">
        <f>_xlfn.XLOOKUP(J97,Calendar!K:K,Calendar!J:J,"")</f>
        <v/>
      </c>
      <c r="L97" s="20" t="str">
        <f>IF(K97="OVN",_xlfn.XLOOKUP(J97,'OVN Aggregated Audiences'!AI:AI,'OVN Aggregated Audiences'!C:C),IF(K97="CDT",_xlfn.XLOOKUP(J97,'CDT Aggregated Audiences'!AI:AI,'CDT Aggregated Audiences'!C:C),""))</f>
        <v/>
      </c>
      <c r="M97" s="20" t="str">
        <f>IF(K97="OVN",_xlfn.XLOOKUP(J97,'OVN Aggregated Audiences'!AI:AI,'OVN Aggregated Audiences'!D:D),IF(K97="CDT",_xlfn.XLOOKUP(J97,'CDT Aggregated Audiences'!AI:AI,'CDT Aggregated Audiences'!D:D),""))</f>
        <v/>
      </c>
      <c r="N97" s="20" t="str">
        <f>IF(K97="OVN",_xlfn.XLOOKUP(J97,'OVN Aggregated Audiences'!AI:AI,'OVN Aggregated Audiences'!AH:AH),IF(K97="CDT",_xlfn.XLOOKUP(J97,'CDT Aggregated Audiences'!AI:AI,'CDT Aggregated Audiences'!AH:AH),""))</f>
        <v/>
      </c>
      <c r="O97" s="20" t="str">
        <f>IF(K97="OVN",_xlfn.XLOOKUP(J97,'OVN Aggregated Audiences'!AI:AI,'OVN Aggregated Audiences'!M:M),IF(K97="CDT",_xlfn.XLOOKUP(J97,'CDT Aggregated Audiences'!AI:AI,'CDT Aggregated Audiences'!M:M),""))</f>
        <v/>
      </c>
      <c r="P97" s="20" t="str">
        <f>IF(K97="OVN",_xlfn.XLOOKUP(J97,'OVN Aggregated Audiences'!AI:AI,'OVN Aggregated Audiences'!Q:Q),IF(K97="CDT",_xlfn.XLOOKUP(J97,'CDT Aggregated Audiences'!AI:AI,'CDT Aggregated Audiences'!Q:Q),""))</f>
        <v/>
      </c>
      <c r="S97" s="20">
        <v>96</v>
      </c>
      <c r="T97" s="20" t="str">
        <f t="shared" si="4"/>
        <v/>
      </c>
      <c r="U97" s="20" t="str">
        <f>IF(T97="OVN",_xlfn.XLOOKUP(S97,'OVN Aggregated Audiences'!AJ:AJ,'OVN Aggregated Audiences'!K:K),IF(T97="CDT",_xlfn.XLOOKUP(S97,'CDT Aggregated Audiences'!AJ:AJ,'CDT Aggregated Audiences'!K:K),""))</f>
        <v/>
      </c>
      <c r="V97" s="34" t="str">
        <f>IF(T97="OVN",_xlfn.XLOOKUP(S97,'OVN Aggregated Audiences'!AJ:AJ,'OVN Aggregated Audiences'!H:H),IF(T97="CDT",_xlfn.XLOOKUP(S97,'CDT Aggregated Audiences'!AJ:AJ,'CDT Aggregated Audiences'!H:H),""))</f>
        <v/>
      </c>
      <c r="W97" s="35" t="str">
        <f>IF(T97="OVN",_xlfn.XLOOKUP(S97,'OVN Aggregated Audiences'!AJ:AJ,'OVN Aggregated Audiences'!N:N),IF(T97="CDT",_xlfn.XLOOKUP(S97,'CDT Aggregated Audiences'!AJ:AJ,'CDT Aggregated Audiences'!N:N),""))</f>
        <v/>
      </c>
      <c r="X97" s="20" t="str">
        <f>IF(T97="OVN",_xlfn.XLOOKUP(S97,'OVN Aggregated Audiences'!AJ:AJ,'OVN Aggregated Audiences'!AH:AH),IF(T97="CDT",_xlfn.XLOOKUP(S97,'CDT Aggregated Audiences'!AJ:AJ,'CDT Aggregated Audiences'!AH:AH),""))</f>
        <v/>
      </c>
      <c r="Y97" s="20" t="str">
        <f>IF(T97="OVN",_xlfn.XLOOKUP(S97,'OVN Aggregated Audiences'!AJ:AJ,'OVN Aggregated Audiences'!Q:Q),IF(T97="CDT",_xlfn.XLOOKUP(S97,'CDT Aggregated Audiences'!AJ:AJ,'CDT Aggregated Audiences'!Q:Q),""))</f>
        <v/>
      </c>
    </row>
    <row r="98" spans="10:25" x14ac:dyDescent="0.35">
      <c r="J98" s="20">
        <v>97</v>
      </c>
      <c r="K98" s="20" t="str">
        <f>_xlfn.XLOOKUP(J98,Calendar!K:K,Calendar!J:J,"")</f>
        <v/>
      </c>
      <c r="L98" s="20" t="str">
        <f>IF(K98="OVN",_xlfn.XLOOKUP(J98,'OVN Aggregated Audiences'!AI:AI,'OVN Aggregated Audiences'!C:C),IF(K98="CDT",_xlfn.XLOOKUP(J98,'CDT Aggregated Audiences'!AI:AI,'CDT Aggregated Audiences'!C:C),""))</f>
        <v/>
      </c>
      <c r="M98" s="20" t="str">
        <f>IF(K98="OVN",_xlfn.XLOOKUP(J98,'OVN Aggregated Audiences'!AI:AI,'OVN Aggregated Audiences'!D:D),IF(K98="CDT",_xlfn.XLOOKUP(J98,'CDT Aggregated Audiences'!AI:AI,'CDT Aggregated Audiences'!D:D),""))</f>
        <v/>
      </c>
      <c r="N98" s="20" t="str">
        <f>IF(K98="OVN",_xlfn.XLOOKUP(J98,'OVN Aggregated Audiences'!AI:AI,'OVN Aggregated Audiences'!AH:AH),IF(K98="CDT",_xlfn.XLOOKUP(J98,'CDT Aggregated Audiences'!AI:AI,'CDT Aggregated Audiences'!AH:AH),""))</f>
        <v/>
      </c>
      <c r="O98" s="20" t="str">
        <f>IF(K98="OVN",_xlfn.XLOOKUP(J98,'OVN Aggregated Audiences'!AI:AI,'OVN Aggregated Audiences'!M:M),IF(K98="CDT",_xlfn.XLOOKUP(J98,'CDT Aggregated Audiences'!AI:AI,'CDT Aggregated Audiences'!M:M),""))</f>
        <v/>
      </c>
      <c r="P98" s="20" t="str">
        <f>IF(K98="OVN",_xlfn.XLOOKUP(J98,'OVN Aggregated Audiences'!AI:AI,'OVN Aggregated Audiences'!Q:Q),IF(K98="CDT",_xlfn.XLOOKUP(J98,'CDT Aggregated Audiences'!AI:AI,'CDT Aggregated Audiences'!Q:Q),""))</f>
        <v/>
      </c>
      <c r="S98" s="20">
        <v>97</v>
      </c>
      <c r="T98" s="20" t="str">
        <f t="shared" si="4"/>
        <v/>
      </c>
      <c r="U98" s="20" t="str">
        <f>IF(T98="OVN",_xlfn.XLOOKUP(S98,'OVN Aggregated Audiences'!AJ:AJ,'OVN Aggregated Audiences'!K:K),IF(T98="CDT",_xlfn.XLOOKUP(S98,'CDT Aggregated Audiences'!AJ:AJ,'CDT Aggregated Audiences'!K:K),""))</f>
        <v/>
      </c>
      <c r="V98" s="34" t="str">
        <f>IF(T98="OVN",_xlfn.XLOOKUP(S98,'OVN Aggregated Audiences'!AJ:AJ,'OVN Aggregated Audiences'!H:H),IF(T98="CDT",_xlfn.XLOOKUP(S98,'CDT Aggregated Audiences'!AJ:AJ,'CDT Aggregated Audiences'!H:H),""))</f>
        <v/>
      </c>
      <c r="W98" s="35" t="str">
        <f>IF(T98="OVN",_xlfn.XLOOKUP(S98,'OVN Aggregated Audiences'!AJ:AJ,'OVN Aggregated Audiences'!N:N),IF(T98="CDT",_xlfn.XLOOKUP(S98,'CDT Aggregated Audiences'!AJ:AJ,'CDT Aggregated Audiences'!N:N),""))</f>
        <v/>
      </c>
      <c r="X98" s="20" t="str">
        <f>IF(T98="OVN",_xlfn.XLOOKUP(S98,'OVN Aggregated Audiences'!AJ:AJ,'OVN Aggregated Audiences'!AH:AH),IF(T98="CDT",_xlfn.XLOOKUP(S98,'CDT Aggregated Audiences'!AJ:AJ,'CDT Aggregated Audiences'!AH:AH),""))</f>
        <v/>
      </c>
      <c r="Y98" s="20" t="str">
        <f>IF(T98="OVN",_xlfn.XLOOKUP(S98,'OVN Aggregated Audiences'!AJ:AJ,'OVN Aggregated Audiences'!Q:Q),IF(T98="CDT",_xlfn.XLOOKUP(S98,'CDT Aggregated Audiences'!AJ:AJ,'CDT Aggregated Audiences'!Q:Q),""))</f>
        <v/>
      </c>
    </row>
    <row r="99" spans="10:25" x14ac:dyDescent="0.35">
      <c r="J99" s="20">
        <v>98</v>
      </c>
      <c r="K99" s="20" t="str">
        <f>_xlfn.XLOOKUP(J99,Calendar!K:K,Calendar!J:J,"")</f>
        <v/>
      </c>
      <c r="L99" s="20" t="str">
        <f>IF(K99="OVN",_xlfn.XLOOKUP(J99,'OVN Aggregated Audiences'!AI:AI,'OVN Aggregated Audiences'!C:C),IF(K99="CDT",_xlfn.XLOOKUP(J99,'CDT Aggregated Audiences'!AI:AI,'CDT Aggregated Audiences'!C:C),""))</f>
        <v/>
      </c>
      <c r="M99" s="20" t="str">
        <f>IF(K99="OVN",_xlfn.XLOOKUP(J99,'OVN Aggregated Audiences'!AI:AI,'OVN Aggregated Audiences'!D:D),IF(K99="CDT",_xlfn.XLOOKUP(J99,'CDT Aggregated Audiences'!AI:AI,'CDT Aggregated Audiences'!D:D),""))</f>
        <v/>
      </c>
      <c r="N99" s="20" t="str">
        <f>IF(K99="OVN",_xlfn.XLOOKUP(J99,'OVN Aggregated Audiences'!AI:AI,'OVN Aggregated Audiences'!AH:AH),IF(K99="CDT",_xlfn.XLOOKUP(J99,'CDT Aggregated Audiences'!AI:AI,'CDT Aggregated Audiences'!AH:AH),""))</f>
        <v/>
      </c>
      <c r="O99" s="20" t="str">
        <f>IF(K99="OVN",_xlfn.XLOOKUP(J99,'OVN Aggregated Audiences'!AI:AI,'OVN Aggregated Audiences'!M:M),IF(K99="CDT",_xlfn.XLOOKUP(J99,'CDT Aggregated Audiences'!AI:AI,'CDT Aggregated Audiences'!M:M),""))</f>
        <v/>
      </c>
      <c r="P99" s="20" t="str">
        <f>IF(K99="OVN",_xlfn.XLOOKUP(J99,'OVN Aggregated Audiences'!AI:AI,'OVN Aggregated Audiences'!Q:Q),IF(K99="CDT",_xlfn.XLOOKUP(J99,'CDT Aggregated Audiences'!AI:AI,'CDT Aggregated Audiences'!Q:Q),""))</f>
        <v/>
      </c>
      <c r="S99" s="20">
        <v>98</v>
      </c>
      <c r="T99" s="20" t="str">
        <f t="shared" si="4"/>
        <v/>
      </c>
      <c r="U99" s="20" t="str">
        <f>IF(T99="OVN",_xlfn.XLOOKUP(S99,'OVN Aggregated Audiences'!AJ:AJ,'OVN Aggregated Audiences'!K:K),IF(T99="CDT",_xlfn.XLOOKUP(S99,'CDT Aggregated Audiences'!AJ:AJ,'CDT Aggregated Audiences'!K:K),""))</f>
        <v/>
      </c>
      <c r="V99" s="34" t="str">
        <f>IF(T99="OVN",_xlfn.XLOOKUP(S99,'OVN Aggregated Audiences'!AJ:AJ,'OVN Aggregated Audiences'!H:H),IF(T99="CDT",_xlfn.XLOOKUP(S99,'CDT Aggregated Audiences'!AJ:AJ,'CDT Aggregated Audiences'!H:H),""))</f>
        <v/>
      </c>
      <c r="W99" s="35" t="str">
        <f>IF(T99="OVN",_xlfn.XLOOKUP(S99,'OVN Aggregated Audiences'!AJ:AJ,'OVN Aggregated Audiences'!N:N),IF(T99="CDT",_xlfn.XLOOKUP(S99,'CDT Aggregated Audiences'!AJ:AJ,'CDT Aggregated Audiences'!N:N),""))</f>
        <v/>
      </c>
      <c r="X99" s="20" t="str">
        <f>IF(T99="OVN",_xlfn.XLOOKUP(S99,'OVN Aggregated Audiences'!AJ:AJ,'OVN Aggregated Audiences'!AH:AH),IF(T99="CDT",_xlfn.XLOOKUP(S99,'CDT Aggregated Audiences'!AJ:AJ,'CDT Aggregated Audiences'!AH:AH),""))</f>
        <v/>
      </c>
      <c r="Y99" s="20" t="str">
        <f>IF(T99="OVN",_xlfn.XLOOKUP(S99,'OVN Aggregated Audiences'!AJ:AJ,'OVN Aggregated Audiences'!Q:Q),IF(T99="CDT",_xlfn.XLOOKUP(S99,'CDT Aggregated Audiences'!AJ:AJ,'CDT Aggregated Audiences'!Q:Q),""))</f>
        <v/>
      </c>
    </row>
    <row r="100" spans="10:25" x14ac:dyDescent="0.35">
      <c r="J100" s="20">
        <v>99</v>
      </c>
      <c r="K100" s="20" t="str">
        <f>_xlfn.XLOOKUP(J100,Calendar!K:K,Calendar!J:J,"")</f>
        <v/>
      </c>
      <c r="L100" s="20" t="str">
        <f>IF(K100="OVN",_xlfn.XLOOKUP(J100,'OVN Aggregated Audiences'!AI:AI,'OVN Aggregated Audiences'!C:C),IF(K100="CDT",_xlfn.XLOOKUP(J100,'CDT Aggregated Audiences'!AI:AI,'CDT Aggregated Audiences'!C:C),""))</f>
        <v/>
      </c>
      <c r="M100" s="20" t="str">
        <f>IF(K100="OVN",_xlfn.XLOOKUP(J100,'OVN Aggregated Audiences'!AI:AI,'OVN Aggregated Audiences'!D:D),IF(K100="CDT",_xlfn.XLOOKUP(J100,'CDT Aggregated Audiences'!AI:AI,'CDT Aggregated Audiences'!D:D),""))</f>
        <v/>
      </c>
      <c r="N100" s="20" t="str">
        <f>IF(K100="OVN",_xlfn.XLOOKUP(J100,'OVN Aggregated Audiences'!AI:AI,'OVN Aggregated Audiences'!AH:AH),IF(K100="CDT",_xlfn.XLOOKUP(J100,'CDT Aggregated Audiences'!AI:AI,'CDT Aggregated Audiences'!AH:AH),""))</f>
        <v/>
      </c>
      <c r="O100" s="20" t="str">
        <f>IF(K100="OVN",_xlfn.XLOOKUP(J100,'OVN Aggregated Audiences'!AI:AI,'OVN Aggregated Audiences'!M:M),IF(K100="CDT",_xlfn.XLOOKUP(J100,'CDT Aggregated Audiences'!AI:AI,'CDT Aggregated Audiences'!M:M),""))</f>
        <v/>
      </c>
      <c r="P100" s="20" t="str">
        <f>IF(K100="OVN",_xlfn.XLOOKUP(J100,'OVN Aggregated Audiences'!AI:AI,'OVN Aggregated Audiences'!Q:Q),IF(K100="CDT",_xlfn.XLOOKUP(J100,'CDT Aggregated Audiences'!AI:AI,'CDT Aggregated Audiences'!Q:Q),""))</f>
        <v/>
      </c>
      <c r="S100" s="20">
        <v>99</v>
      </c>
      <c r="T100" s="20" t="str">
        <f t="shared" si="4"/>
        <v/>
      </c>
      <c r="U100" s="20" t="str">
        <f>IF(T100="OVN",_xlfn.XLOOKUP(S100,'OVN Aggregated Audiences'!AJ:AJ,'OVN Aggregated Audiences'!K:K),IF(T100="CDT",_xlfn.XLOOKUP(S100,'CDT Aggregated Audiences'!AJ:AJ,'CDT Aggregated Audiences'!K:K),""))</f>
        <v/>
      </c>
      <c r="V100" s="34" t="str">
        <f>IF(T100="OVN",_xlfn.XLOOKUP(S100,'OVN Aggregated Audiences'!AJ:AJ,'OVN Aggregated Audiences'!H:H),IF(T100="CDT",_xlfn.XLOOKUP(S100,'CDT Aggregated Audiences'!AJ:AJ,'CDT Aggregated Audiences'!H:H),""))</f>
        <v/>
      </c>
      <c r="W100" s="35" t="str">
        <f>IF(T100="OVN",_xlfn.XLOOKUP(S100,'OVN Aggregated Audiences'!AJ:AJ,'OVN Aggregated Audiences'!N:N),IF(T100="CDT",_xlfn.XLOOKUP(S100,'CDT Aggregated Audiences'!AJ:AJ,'CDT Aggregated Audiences'!N:N),""))</f>
        <v/>
      </c>
      <c r="X100" s="20" t="str">
        <f>IF(T100="OVN",_xlfn.XLOOKUP(S100,'OVN Aggregated Audiences'!AJ:AJ,'OVN Aggregated Audiences'!AH:AH),IF(T100="CDT",_xlfn.XLOOKUP(S100,'CDT Aggregated Audiences'!AJ:AJ,'CDT Aggregated Audiences'!AH:AH),""))</f>
        <v/>
      </c>
      <c r="Y100" s="20" t="str">
        <f>IF(T100="OVN",_xlfn.XLOOKUP(S100,'OVN Aggregated Audiences'!AJ:AJ,'OVN Aggregated Audiences'!Q:Q),IF(T100="CDT",_xlfn.XLOOKUP(S100,'CDT Aggregated Audiences'!AJ:AJ,'CDT Aggregated Audiences'!Q:Q),""))</f>
        <v/>
      </c>
    </row>
    <row r="101" spans="10:25" x14ac:dyDescent="0.35">
      <c r="J101" s="20">
        <v>100</v>
      </c>
      <c r="K101" s="20" t="str">
        <f>_xlfn.XLOOKUP(J101,Calendar!K:K,Calendar!J:J,"")</f>
        <v/>
      </c>
      <c r="L101" s="20" t="str">
        <f>IF(K101="OVN",_xlfn.XLOOKUP(J101,'OVN Aggregated Audiences'!AI:AI,'OVN Aggregated Audiences'!C:C),IF(K101="CDT",_xlfn.XLOOKUP(J101,'CDT Aggregated Audiences'!AI:AI,'CDT Aggregated Audiences'!C:C),""))</f>
        <v/>
      </c>
      <c r="M101" s="20" t="str">
        <f>IF(K101="OVN",_xlfn.XLOOKUP(J101,'OVN Aggregated Audiences'!AI:AI,'OVN Aggregated Audiences'!D:D),IF(K101="CDT",_xlfn.XLOOKUP(J101,'CDT Aggregated Audiences'!AI:AI,'CDT Aggregated Audiences'!D:D),""))</f>
        <v/>
      </c>
      <c r="N101" s="20" t="str">
        <f>IF(K101="OVN",_xlfn.XLOOKUP(J101,'OVN Aggregated Audiences'!AI:AI,'OVN Aggregated Audiences'!AH:AH),IF(K101="CDT",_xlfn.XLOOKUP(J101,'CDT Aggregated Audiences'!AI:AI,'CDT Aggregated Audiences'!AH:AH),""))</f>
        <v/>
      </c>
      <c r="O101" s="20" t="str">
        <f>IF(K101="OVN",_xlfn.XLOOKUP(J101,'OVN Aggregated Audiences'!AI:AI,'OVN Aggregated Audiences'!M:M),IF(K101="CDT",_xlfn.XLOOKUP(J101,'CDT Aggregated Audiences'!AI:AI,'CDT Aggregated Audiences'!M:M),""))</f>
        <v/>
      </c>
      <c r="P101" s="20" t="str">
        <f>IF(K101="OVN",_xlfn.XLOOKUP(J101,'OVN Aggregated Audiences'!AI:AI,'OVN Aggregated Audiences'!Q:Q),IF(K101="CDT",_xlfn.XLOOKUP(J101,'CDT Aggregated Audiences'!AI:AI,'CDT Aggregated Audiences'!Q:Q),""))</f>
        <v/>
      </c>
      <c r="S101" s="20">
        <v>100</v>
      </c>
      <c r="T101" s="20" t="str">
        <f t="shared" si="4"/>
        <v/>
      </c>
      <c r="U101" s="20" t="str">
        <f>IF(T101="OVN",_xlfn.XLOOKUP(S101,'OVN Aggregated Audiences'!AJ:AJ,'OVN Aggregated Audiences'!K:K),IF(T101="CDT",_xlfn.XLOOKUP(S101,'CDT Aggregated Audiences'!AJ:AJ,'CDT Aggregated Audiences'!K:K),""))</f>
        <v/>
      </c>
      <c r="V101" s="34" t="str">
        <f>IF(T101="OVN",_xlfn.XLOOKUP(S101,'OVN Aggregated Audiences'!AJ:AJ,'OVN Aggregated Audiences'!H:H),IF(T101="CDT",_xlfn.XLOOKUP(S101,'CDT Aggregated Audiences'!AJ:AJ,'CDT Aggregated Audiences'!H:H),""))</f>
        <v/>
      </c>
      <c r="W101" s="35" t="str">
        <f>IF(T101="OVN",_xlfn.XLOOKUP(S101,'OVN Aggregated Audiences'!AJ:AJ,'OVN Aggregated Audiences'!N:N),IF(T101="CDT",_xlfn.XLOOKUP(S101,'CDT Aggregated Audiences'!AJ:AJ,'CDT Aggregated Audiences'!N:N),""))</f>
        <v/>
      </c>
      <c r="X101" s="20" t="str">
        <f>IF(T101="OVN",_xlfn.XLOOKUP(S101,'OVN Aggregated Audiences'!AJ:AJ,'OVN Aggregated Audiences'!AH:AH),IF(T101="CDT",_xlfn.XLOOKUP(S101,'CDT Aggregated Audiences'!AJ:AJ,'CDT Aggregated Audiences'!AH:AH),""))</f>
        <v/>
      </c>
      <c r="Y101" s="20" t="str">
        <f>IF(T101="OVN",_xlfn.XLOOKUP(S101,'OVN Aggregated Audiences'!AJ:AJ,'OVN Aggregated Audiences'!Q:Q),IF(T101="CDT",_xlfn.XLOOKUP(S101,'CDT Aggregated Audiences'!AJ:AJ,'CDT Aggregated Audiences'!Q:Q),""))</f>
        <v/>
      </c>
    </row>
    <row r="102" spans="10:25" x14ac:dyDescent="0.35">
      <c r="J102" s="20">
        <v>101</v>
      </c>
      <c r="K102" s="20" t="str">
        <f>_xlfn.XLOOKUP(J102,Calendar!K:K,Calendar!J:J,"")</f>
        <v/>
      </c>
      <c r="L102" s="20" t="str">
        <f>IF(K102="OVN",_xlfn.XLOOKUP(J102,'OVN Aggregated Audiences'!AI:AI,'OVN Aggregated Audiences'!C:C),IF(K102="CDT",_xlfn.XLOOKUP(J102,'CDT Aggregated Audiences'!AI:AI,'CDT Aggregated Audiences'!C:C),""))</f>
        <v/>
      </c>
      <c r="M102" s="20" t="str">
        <f>IF(K102="OVN",_xlfn.XLOOKUP(J102,'OVN Aggregated Audiences'!AI:AI,'OVN Aggregated Audiences'!D:D),IF(K102="CDT",_xlfn.XLOOKUP(J102,'CDT Aggregated Audiences'!AI:AI,'CDT Aggregated Audiences'!D:D),""))</f>
        <v/>
      </c>
      <c r="N102" s="20" t="str">
        <f>IF(K102="OVN",_xlfn.XLOOKUP(J102,'OVN Aggregated Audiences'!AI:AI,'OVN Aggregated Audiences'!AH:AH),IF(K102="CDT",_xlfn.XLOOKUP(J102,'CDT Aggregated Audiences'!AI:AI,'CDT Aggregated Audiences'!AH:AH),""))</f>
        <v/>
      </c>
      <c r="O102" s="20" t="str">
        <f>IF(K102="OVN",_xlfn.XLOOKUP(J102,'OVN Aggregated Audiences'!AI:AI,'OVN Aggregated Audiences'!M:M),IF(K102="CDT",_xlfn.XLOOKUP(J102,'CDT Aggregated Audiences'!AI:AI,'CDT Aggregated Audiences'!M:M),""))</f>
        <v/>
      </c>
      <c r="P102" s="20" t="str">
        <f>IF(K102="OVN",_xlfn.XLOOKUP(J102,'OVN Aggregated Audiences'!AI:AI,'OVN Aggregated Audiences'!Q:Q),IF(K102="CDT",_xlfn.XLOOKUP(J102,'CDT Aggregated Audiences'!AI:AI,'CDT Aggregated Audiences'!Q:Q),""))</f>
        <v/>
      </c>
      <c r="S102" s="20">
        <v>101</v>
      </c>
      <c r="T102" s="20" t="str">
        <f t="shared" si="4"/>
        <v/>
      </c>
      <c r="U102" s="20" t="str">
        <f>IF(T102="OVN",_xlfn.XLOOKUP(S102,'OVN Aggregated Audiences'!AJ:AJ,'OVN Aggregated Audiences'!K:K),IF(T102="CDT",_xlfn.XLOOKUP(S102,'CDT Aggregated Audiences'!AJ:AJ,'CDT Aggregated Audiences'!K:K),""))</f>
        <v/>
      </c>
      <c r="V102" s="34" t="str">
        <f>IF(T102="OVN",_xlfn.XLOOKUP(S102,'OVN Aggregated Audiences'!AJ:AJ,'OVN Aggregated Audiences'!H:H),IF(T102="CDT",_xlfn.XLOOKUP(S102,'CDT Aggregated Audiences'!AJ:AJ,'CDT Aggregated Audiences'!H:H),""))</f>
        <v/>
      </c>
      <c r="W102" s="35" t="str">
        <f>IF(T102="OVN",_xlfn.XLOOKUP(S102,'OVN Aggregated Audiences'!AJ:AJ,'OVN Aggregated Audiences'!N:N),IF(T102="CDT",_xlfn.XLOOKUP(S102,'CDT Aggregated Audiences'!AJ:AJ,'CDT Aggregated Audiences'!N:N),""))</f>
        <v/>
      </c>
      <c r="X102" s="20" t="str">
        <f>IF(T102="OVN",_xlfn.XLOOKUP(S102,'OVN Aggregated Audiences'!AJ:AJ,'OVN Aggregated Audiences'!AH:AH),IF(T102="CDT",_xlfn.XLOOKUP(S102,'CDT Aggregated Audiences'!AJ:AJ,'CDT Aggregated Audiences'!AH:AH),""))</f>
        <v/>
      </c>
      <c r="Y102" s="20" t="str">
        <f>IF(T102="OVN",_xlfn.XLOOKUP(S102,'OVN Aggregated Audiences'!AJ:AJ,'OVN Aggregated Audiences'!Q:Q),IF(T102="CDT",_xlfn.XLOOKUP(S102,'CDT Aggregated Audiences'!AJ:AJ,'CDT Aggregated Audiences'!Q:Q),""))</f>
        <v/>
      </c>
    </row>
    <row r="103" spans="10:25" x14ac:dyDescent="0.35">
      <c r="J103" s="20">
        <v>102</v>
      </c>
      <c r="K103" s="20" t="str">
        <f>_xlfn.XLOOKUP(J103,Calendar!K:K,Calendar!J:J,"")</f>
        <v/>
      </c>
      <c r="L103" s="20" t="str">
        <f>IF(K103="OVN",_xlfn.XLOOKUP(J103,'OVN Aggregated Audiences'!AI:AI,'OVN Aggregated Audiences'!C:C),IF(K103="CDT",_xlfn.XLOOKUP(J103,'CDT Aggregated Audiences'!AI:AI,'CDT Aggregated Audiences'!C:C),""))</f>
        <v/>
      </c>
      <c r="M103" s="20" t="str">
        <f>IF(K103="OVN",_xlfn.XLOOKUP(J103,'OVN Aggregated Audiences'!AI:AI,'OVN Aggregated Audiences'!D:D),IF(K103="CDT",_xlfn.XLOOKUP(J103,'CDT Aggregated Audiences'!AI:AI,'CDT Aggregated Audiences'!D:D),""))</f>
        <v/>
      </c>
      <c r="N103" s="20" t="str">
        <f>IF(K103="OVN",_xlfn.XLOOKUP(J103,'OVN Aggregated Audiences'!AI:AI,'OVN Aggregated Audiences'!AH:AH),IF(K103="CDT",_xlfn.XLOOKUP(J103,'CDT Aggregated Audiences'!AI:AI,'CDT Aggregated Audiences'!AH:AH),""))</f>
        <v/>
      </c>
      <c r="O103" s="20" t="str">
        <f>IF(K103="OVN",_xlfn.XLOOKUP(J103,'OVN Aggregated Audiences'!AI:AI,'OVN Aggregated Audiences'!M:M),IF(K103="CDT",_xlfn.XLOOKUP(J103,'CDT Aggregated Audiences'!AI:AI,'CDT Aggregated Audiences'!M:M),""))</f>
        <v/>
      </c>
      <c r="P103" s="20" t="str">
        <f>IF(K103="OVN",_xlfn.XLOOKUP(J103,'OVN Aggregated Audiences'!AI:AI,'OVN Aggregated Audiences'!Q:Q),IF(K103="CDT",_xlfn.XLOOKUP(J103,'CDT Aggregated Audiences'!AI:AI,'CDT Aggregated Audiences'!Q:Q),""))</f>
        <v/>
      </c>
      <c r="S103" s="20">
        <v>102</v>
      </c>
      <c r="T103" s="20" t="str">
        <f t="shared" si="4"/>
        <v/>
      </c>
      <c r="U103" s="20" t="str">
        <f>IF(T103="OVN",_xlfn.XLOOKUP(S103,'OVN Aggregated Audiences'!AJ:AJ,'OVN Aggregated Audiences'!K:K),IF(T103="CDT",_xlfn.XLOOKUP(S103,'CDT Aggregated Audiences'!AJ:AJ,'CDT Aggregated Audiences'!K:K),""))</f>
        <v/>
      </c>
      <c r="V103" s="34" t="str">
        <f>IF(T103="OVN",_xlfn.XLOOKUP(S103,'OVN Aggregated Audiences'!AJ:AJ,'OVN Aggregated Audiences'!H:H),IF(T103="CDT",_xlfn.XLOOKUP(S103,'CDT Aggregated Audiences'!AJ:AJ,'CDT Aggregated Audiences'!H:H),""))</f>
        <v/>
      </c>
      <c r="W103" s="35" t="str">
        <f>IF(T103="OVN",_xlfn.XLOOKUP(S103,'OVN Aggregated Audiences'!AJ:AJ,'OVN Aggregated Audiences'!N:N),IF(T103="CDT",_xlfn.XLOOKUP(S103,'CDT Aggregated Audiences'!AJ:AJ,'CDT Aggregated Audiences'!N:N),""))</f>
        <v/>
      </c>
      <c r="X103" s="20" t="str">
        <f>IF(T103="OVN",_xlfn.XLOOKUP(S103,'OVN Aggregated Audiences'!AJ:AJ,'OVN Aggregated Audiences'!AH:AH),IF(T103="CDT",_xlfn.XLOOKUP(S103,'CDT Aggregated Audiences'!AJ:AJ,'CDT Aggregated Audiences'!AH:AH),""))</f>
        <v/>
      </c>
      <c r="Y103" s="20" t="str">
        <f>IF(T103="OVN",_xlfn.XLOOKUP(S103,'OVN Aggregated Audiences'!AJ:AJ,'OVN Aggregated Audiences'!Q:Q),IF(T103="CDT",_xlfn.XLOOKUP(S103,'CDT Aggregated Audiences'!AJ:AJ,'CDT Aggregated Audiences'!Q:Q),""))</f>
        <v/>
      </c>
    </row>
    <row r="104" spans="10:25" x14ac:dyDescent="0.35">
      <c r="J104" s="20">
        <v>103</v>
      </c>
      <c r="K104" s="20" t="str">
        <f>_xlfn.XLOOKUP(J104,Calendar!K:K,Calendar!J:J,"")</f>
        <v/>
      </c>
      <c r="L104" s="20" t="str">
        <f>IF(K104="OVN",_xlfn.XLOOKUP(J104,'OVN Aggregated Audiences'!AI:AI,'OVN Aggregated Audiences'!C:C),IF(K104="CDT",_xlfn.XLOOKUP(J104,'CDT Aggregated Audiences'!AI:AI,'CDT Aggregated Audiences'!C:C),""))</f>
        <v/>
      </c>
      <c r="M104" s="20" t="str">
        <f>IF(K104="OVN",_xlfn.XLOOKUP(J104,'OVN Aggregated Audiences'!AI:AI,'OVN Aggregated Audiences'!D:D),IF(K104="CDT",_xlfn.XLOOKUP(J104,'CDT Aggregated Audiences'!AI:AI,'CDT Aggregated Audiences'!D:D),""))</f>
        <v/>
      </c>
      <c r="N104" s="20" t="str">
        <f>IF(K104="OVN",_xlfn.XLOOKUP(J104,'OVN Aggregated Audiences'!AI:AI,'OVN Aggregated Audiences'!AH:AH),IF(K104="CDT",_xlfn.XLOOKUP(J104,'CDT Aggregated Audiences'!AI:AI,'CDT Aggregated Audiences'!AH:AH),""))</f>
        <v/>
      </c>
      <c r="O104" s="20" t="str">
        <f>IF(K104="OVN",_xlfn.XLOOKUP(J104,'OVN Aggregated Audiences'!AI:AI,'OVN Aggregated Audiences'!M:M),IF(K104="CDT",_xlfn.XLOOKUP(J104,'CDT Aggregated Audiences'!AI:AI,'CDT Aggregated Audiences'!M:M),""))</f>
        <v/>
      </c>
      <c r="P104" s="20" t="str">
        <f>IF(K104="OVN",_xlfn.XLOOKUP(J104,'OVN Aggregated Audiences'!AI:AI,'OVN Aggregated Audiences'!Q:Q),IF(K104="CDT",_xlfn.XLOOKUP(J104,'CDT Aggregated Audiences'!AI:AI,'CDT Aggregated Audiences'!Q:Q),""))</f>
        <v/>
      </c>
      <c r="S104" s="20">
        <v>103</v>
      </c>
      <c r="T104" s="20" t="str">
        <f t="shared" si="4"/>
        <v/>
      </c>
      <c r="U104" s="20" t="str">
        <f>IF(T104="OVN",_xlfn.XLOOKUP(S104,'OVN Aggregated Audiences'!AJ:AJ,'OVN Aggregated Audiences'!K:K),IF(T104="CDT",_xlfn.XLOOKUP(S104,'CDT Aggregated Audiences'!AJ:AJ,'CDT Aggregated Audiences'!K:K),""))</f>
        <v/>
      </c>
      <c r="V104" s="34" t="str">
        <f>IF(T104="OVN",_xlfn.XLOOKUP(S104,'OVN Aggregated Audiences'!AJ:AJ,'OVN Aggregated Audiences'!H:H),IF(T104="CDT",_xlfn.XLOOKUP(S104,'CDT Aggregated Audiences'!AJ:AJ,'CDT Aggregated Audiences'!H:H),""))</f>
        <v/>
      </c>
      <c r="W104" s="35" t="str">
        <f>IF(T104="OVN",_xlfn.XLOOKUP(S104,'OVN Aggregated Audiences'!AJ:AJ,'OVN Aggregated Audiences'!N:N),IF(T104="CDT",_xlfn.XLOOKUP(S104,'CDT Aggregated Audiences'!AJ:AJ,'CDT Aggregated Audiences'!N:N),""))</f>
        <v/>
      </c>
      <c r="X104" s="20" t="str">
        <f>IF(T104="OVN",_xlfn.XLOOKUP(S104,'OVN Aggregated Audiences'!AJ:AJ,'OVN Aggregated Audiences'!AH:AH),IF(T104="CDT",_xlfn.XLOOKUP(S104,'CDT Aggregated Audiences'!AJ:AJ,'CDT Aggregated Audiences'!AH:AH),""))</f>
        <v/>
      </c>
      <c r="Y104" s="20" t="str">
        <f>IF(T104="OVN",_xlfn.XLOOKUP(S104,'OVN Aggregated Audiences'!AJ:AJ,'OVN Aggregated Audiences'!Q:Q),IF(T104="CDT",_xlfn.XLOOKUP(S104,'CDT Aggregated Audiences'!AJ:AJ,'CDT Aggregated Audiences'!Q:Q),""))</f>
        <v/>
      </c>
    </row>
    <row r="105" spans="10:25" x14ac:dyDescent="0.35">
      <c r="J105" s="20">
        <v>104</v>
      </c>
      <c r="K105" s="20" t="str">
        <f>_xlfn.XLOOKUP(J105,Calendar!K:K,Calendar!J:J,"")</f>
        <v/>
      </c>
      <c r="L105" s="20" t="str">
        <f>IF(K105="OVN",_xlfn.XLOOKUP(J105,'OVN Aggregated Audiences'!AI:AI,'OVN Aggregated Audiences'!C:C),IF(K105="CDT",_xlfn.XLOOKUP(J105,'CDT Aggregated Audiences'!AI:AI,'CDT Aggregated Audiences'!C:C),""))</f>
        <v/>
      </c>
      <c r="M105" s="20" t="str">
        <f>IF(K105="OVN",_xlfn.XLOOKUP(J105,'OVN Aggregated Audiences'!AI:AI,'OVN Aggregated Audiences'!D:D),IF(K105="CDT",_xlfn.XLOOKUP(J105,'CDT Aggregated Audiences'!AI:AI,'CDT Aggregated Audiences'!D:D),""))</f>
        <v/>
      </c>
      <c r="N105" s="20" t="str">
        <f>IF(K105="OVN",_xlfn.XLOOKUP(J105,'OVN Aggregated Audiences'!AI:AI,'OVN Aggregated Audiences'!AH:AH),IF(K105="CDT",_xlfn.XLOOKUP(J105,'CDT Aggregated Audiences'!AI:AI,'CDT Aggregated Audiences'!AH:AH),""))</f>
        <v/>
      </c>
      <c r="O105" s="20" t="str">
        <f>IF(K105="OVN",_xlfn.XLOOKUP(J105,'OVN Aggregated Audiences'!AI:AI,'OVN Aggregated Audiences'!M:M),IF(K105="CDT",_xlfn.XLOOKUP(J105,'CDT Aggregated Audiences'!AI:AI,'CDT Aggregated Audiences'!M:M),""))</f>
        <v/>
      </c>
      <c r="P105" s="20" t="str">
        <f>IF(K105="OVN",_xlfn.XLOOKUP(J105,'OVN Aggregated Audiences'!AI:AI,'OVN Aggregated Audiences'!Q:Q),IF(K105="CDT",_xlfn.XLOOKUP(J105,'CDT Aggregated Audiences'!AI:AI,'CDT Aggregated Audiences'!Q:Q),""))</f>
        <v/>
      </c>
      <c r="S105" s="20">
        <v>104</v>
      </c>
      <c r="T105" s="20" t="str">
        <f t="shared" si="4"/>
        <v/>
      </c>
      <c r="U105" s="20" t="str">
        <f>IF(T105="OVN",_xlfn.XLOOKUP(S105,'OVN Aggregated Audiences'!AJ:AJ,'OVN Aggregated Audiences'!K:K),IF(T105="CDT",_xlfn.XLOOKUP(S105,'CDT Aggregated Audiences'!AJ:AJ,'CDT Aggregated Audiences'!K:K),""))</f>
        <v/>
      </c>
      <c r="V105" s="34" t="str">
        <f>IF(T105="OVN",_xlfn.XLOOKUP(S105,'OVN Aggregated Audiences'!AJ:AJ,'OVN Aggregated Audiences'!H:H),IF(T105="CDT",_xlfn.XLOOKUP(S105,'CDT Aggregated Audiences'!AJ:AJ,'CDT Aggregated Audiences'!H:H),""))</f>
        <v/>
      </c>
      <c r="W105" s="35" t="str">
        <f>IF(T105="OVN",_xlfn.XLOOKUP(S105,'OVN Aggregated Audiences'!AJ:AJ,'OVN Aggregated Audiences'!N:N),IF(T105="CDT",_xlfn.XLOOKUP(S105,'CDT Aggregated Audiences'!AJ:AJ,'CDT Aggregated Audiences'!N:N),""))</f>
        <v/>
      </c>
      <c r="X105" s="20" t="str">
        <f>IF(T105="OVN",_xlfn.XLOOKUP(S105,'OVN Aggregated Audiences'!AJ:AJ,'OVN Aggregated Audiences'!AH:AH),IF(T105="CDT",_xlfn.XLOOKUP(S105,'CDT Aggregated Audiences'!AJ:AJ,'CDT Aggregated Audiences'!AH:AH),""))</f>
        <v/>
      </c>
      <c r="Y105" s="20" t="str">
        <f>IF(T105="OVN",_xlfn.XLOOKUP(S105,'OVN Aggregated Audiences'!AJ:AJ,'OVN Aggregated Audiences'!Q:Q),IF(T105="CDT",_xlfn.XLOOKUP(S105,'CDT Aggregated Audiences'!AJ:AJ,'CDT Aggregated Audiences'!Q:Q),""))</f>
        <v/>
      </c>
    </row>
    <row r="106" spans="10:25" x14ac:dyDescent="0.35">
      <c r="J106" s="20">
        <v>105</v>
      </c>
      <c r="K106" s="20" t="str">
        <f>_xlfn.XLOOKUP(J106,Calendar!K:K,Calendar!J:J,"")</f>
        <v/>
      </c>
      <c r="L106" s="20" t="str">
        <f>IF(K106="OVN",_xlfn.XLOOKUP(J106,'OVN Aggregated Audiences'!AI:AI,'OVN Aggregated Audiences'!C:C),IF(K106="CDT",_xlfn.XLOOKUP(J106,'CDT Aggregated Audiences'!AI:AI,'CDT Aggregated Audiences'!C:C),""))</f>
        <v/>
      </c>
      <c r="M106" s="20" t="str">
        <f>IF(K106="OVN",_xlfn.XLOOKUP(J106,'OVN Aggregated Audiences'!AI:AI,'OVN Aggregated Audiences'!D:D),IF(K106="CDT",_xlfn.XLOOKUP(J106,'CDT Aggregated Audiences'!AI:AI,'CDT Aggregated Audiences'!D:D),""))</f>
        <v/>
      </c>
      <c r="N106" s="20" t="str">
        <f>IF(K106="OVN",_xlfn.XLOOKUP(J106,'OVN Aggregated Audiences'!AI:AI,'OVN Aggregated Audiences'!AH:AH),IF(K106="CDT",_xlfn.XLOOKUP(J106,'CDT Aggregated Audiences'!AI:AI,'CDT Aggregated Audiences'!AH:AH),""))</f>
        <v/>
      </c>
      <c r="O106" s="20" t="str">
        <f>IF(K106="OVN",_xlfn.XLOOKUP(J106,'OVN Aggregated Audiences'!AI:AI,'OVN Aggregated Audiences'!M:M),IF(K106="CDT",_xlfn.XLOOKUP(J106,'CDT Aggregated Audiences'!AI:AI,'CDT Aggregated Audiences'!M:M),""))</f>
        <v/>
      </c>
      <c r="P106" s="20" t="str">
        <f>IF(K106="OVN",_xlfn.XLOOKUP(J106,'OVN Aggregated Audiences'!AI:AI,'OVN Aggregated Audiences'!Q:Q),IF(K106="CDT",_xlfn.XLOOKUP(J106,'CDT Aggregated Audiences'!AI:AI,'CDT Aggregated Audiences'!Q:Q),""))</f>
        <v/>
      </c>
      <c r="S106" s="20">
        <v>105</v>
      </c>
      <c r="T106" s="20" t="str">
        <f t="shared" si="4"/>
        <v/>
      </c>
      <c r="U106" s="20" t="str">
        <f>IF(T106="OVN",_xlfn.XLOOKUP(S106,'OVN Aggregated Audiences'!AJ:AJ,'OVN Aggregated Audiences'!K:K),IF(T106="CDT",_xlfn.XLOOKUP(S106,'CDT Aggregated Audiences'!AJ:AJ,'CDT Aggregated Audiences'!K:K),""))</f>
        <v/>
      </c>
      <c r="V106" s="34" t="str">
        <f>IF(T106="OVN",_xlfn.XLOOKUP(S106,'OVN Aggregated Audiences'!AJ:AJ,'OVN Aggregated Audiences'!H:H),IF(T106="CDT",_xlfn.XLOOKUP(S106,'CDT Aggregated Audiences'!AJ:AJ,'CDT Aggregated Audiences'!H:H),""))</f>
        <v/>
      </c>
      <c r="W106" s="35" t="str">
        <f>IF(T106="OVN",_xlfn.XLOOKUP(S106,'OVN Aggregated Audiences'!AJ:AJ,'OVN Aggregated Audiences'!N:N),IF(T106="CDT",_xlfn.XLOOKUP(S106,'CDT Aggregated Audiences'!AJ:AJ,'CDT Aggregated Audiences'!N:N),""))</f>
        <v/>
      </c>
      <c r="X106" s="20" t="str">
        <f>IF(T106="OVN",_xlfn.XLOOKUP(S106,'OVN Aggregated Audiences'!AJ:AJ,'OVN Aggregated Audiences'!AH:AH),IF(T106="CDT",_xlfn.XLOOKUP(S106,'CDT Aggregated Audiences'!AJ:AJ,'CDT Aggregated Audiences'!AH:AH),""))</f>
        <v/>
      </c>
      <c r="Y106" s="20" t="str">
        <f>IF(T106="OVN",_xlfn.XLOOKUP(S106,'OVN Aggregated Audiences'!AJ:AJ,'OVN Aggregated Audiences'!Q:Q),IF(T106="CDT",_xlfn.XLOOKUP(S106,'CDT Aggregated Audiences'!AJ:AJ,'CDT Aggregated Audiences'!Q:Q),""))</f>
        <v/>
      </c>
    </row>
    <row r="107" spans="10:25" x14ac:dyDescent="0.35">
      <c r="J107" s="20">
        <v>106</v>
      </c>
      <c r="K107" s="20" t="str">
        <f>_xlfn.XLOOKUP(J107,Calendar!K:K,Calendar!J:J,"")</f>
        <v/>
      </c>
      <c r="L107" s="20" t="str">
        <f>IF(K107="OVN",_xlfn.XLOOKUP(J107,'OVN Aggregated Audiences'!AI:AI,'OVN Aggregated Audiences'!C:C),IF(K107="CDT",_xlfn.XLOOKUP(J107,'CDT Aggregated Audiences'!AI:AI,'CDT Aggregated Audiences'!C:C),""))</f>
        <v/>
      </c>
      <c r="M107" s="20" t="str">
        <f>IF(K107="OVN",_xlfn.XLOOKUP(J107,'OVN Aggregated Audiences'!AI:AI,'OVN Aggregated Audiences'!D:D),IF(K107="CDT",_xlfn.XLOOKUP(J107,'CDT Aggregated Audiences'!AI:AI,'CDT Aggregated Audiences'!D:D),""))</f>
        <v/>
      </c>
      <c r="N107" s="20" t="str">
        <f>IF(K107="OVN",_xlfn.XLOOKUP(J107,'OVN Aggregated Audiences'!AI:AI,'OVN Aggregated Audiences'!AH:AH),IF(K107="CDT",_xlfn.XLOOKUP(J107,'CDT Aggregated Audiences'!AI:AI,'CDT Aggregated Audiences'!AH:AH),""))</f>
        <v/>
      </c>
      <c r="O107" s="20" t="str">
        <f>IF(K107="OVN",_xlfn.XLOOKUP(J107,'OVN Aggregated Audiences'!AI:AI,'OVN Aggregated Audiences'!M:M),IF(K107="CDT",_xlfn.XLOOKUP(J107,'CDT Aggregated Audiences'!AI:AI,'CDT Aggregated Audiences'!M:M),""))</f>
        <v/>
      </c>
      <c r="P107" s="20" t="str">
        <f>IF(K107="OVN",_xlfn.XLOOKUP(J107,'OVN Aggregated Audiences'!AI:AI,'OVN Aggregated Audiences'!Q:Q),IF(K107="CDT",_xlfn.XLOOKUP(J107,'CDT Aggregated Audiences'!AI:AI,'CDT Aggregated Audiences'!Q:Q),""))</f>
        <v/>
      </c>
      <c r="S107" s="20">
        <v>106</v>
      </c>
      <c r="T107" s="20" t="str">
        <f t="shared" si="4"/>
        <v/>
      </c>
      <c r="U107" s="20" t="str">
        <f>IF(T107="OVN",_xlfn.XLOOKUP(S107,'OVN Aggregated Audiences'!AJ:AJ,'OVN Aggregated Audiences'!K:K),IF(T107="CDT",_xlfn.XLOOKUP(S107,'CDT Aggregated Audiences'!AJ:AJ,'CDT Aggregated Audiences'!K:K),""))</f>
        <v/>
      </c>
      <c r="V107" s="34" t="str">
        <f>IF(T107="OVN",_xlfn.XLOOKUP(S107,'OVN Aggregated Audiences'!AJ:AJ,'OVN Aggregated Audiences'!H:H),IF(T107="CDT",_xlfn.XLOOKUP(S107,'CDT Aggregated Audiences'!AJ:AJ,'CDT Aggregated Audiences'!H:H),""))</f>
        <v/>
      </c>
      <c r="W107" s="35" t="str">
        <f>IF(T107="OVN",_xlfn.XLOOKUP(S107,'OVN Aggregated Audiences'!AJ:AJ,'OVN Aggregated Audiences'!N:N),IF(T107="CDT",_xlfn.XLOOKUP(S107,'CDT Aggregated Audiences'!AJ:AJ,'CDT Aggregated Audiences'!N:N),""))</f>
        <v/>
      </c>
      <c r="X107" s="20" t="str">
        <f>IF(T107="OVN",_xlfn.XLOOKUP(S107,'OVN Aggregated Audiences'!AJ:AJ,'OVN Aggregated Audiences'!AH:AH),IF(T107="CDT",_xlfn.XLOOKUP(S107,'CDT Aggregated Audiences'!AJ:AJ,'CDT Aggregated Audiences'!AH:AH),""))</f>
        <v/>
      </c>
      <c r="Y107" s="20" t="str">
        <f>IF(T107="OVN",_xlfn.XLOOKUP(S107,'OVN Aggregated Audiences'!AJ:AJ,'OVN Aggregated Audiences'!Q:Q),IF(T107="CDT",_xlfn.XLOOKUP(S107,'CDT Aggregated Audiences'!AJ:AJ,'CDT Aggregated Audiences'!Q:Q),""))</f>
        <v/>
      </c>
    </row>
    <row r="108" spans="10:25" x14ac:dyDescent="0.35">
      <c r="J108" s="20">
        <v>107</v>
      </c>
      <c r="K108" s="20" t="str">
        <f>_xlfn.XLOOKUP(J108,Calendar!K:K,Calendar!J:J,"")</f>
        <v/>
      </c>
      <c r="L108" s="20" t="str">
        <f>IF(K108="OVN",_xlfn.XLOOKUP(J108,'OVN Aggregated Audiences'!AI:AI,'OVN Aggregated Audiences'!C:C),IF(K108="CDT",_xlfn.XLOOKUP(J108,'CDT Aggregated Audiences'!AI:AI,'CDT Aggregated Audiences'!C:C),""))</f>
        <v/>
      </c>
      <c r="M108" s="20" t="str">
        <f>IF(K108="OVN",_xlfn.XLOOKUP(J108,'OVN Aggregated Audiences'!AI:AI,'OVN Aggregated Audiences'!D:D),IF(K108="CDT",_xlfn.XLOOKUP(J108,'CDT Aggregated Audiences'!AI:AI,'CDT Aggregated Audiences'!D:D),""))</f>
        <v/>
      </c>
      <c r="N108" s="20" t="str">
        <f>IF(K108="OVN",_xlfn.XLOOKUP(J108,'OVN Aggregated Audiences'!AI:AI,'OVN Aggregated Audiences'!AH:AH),IF(K108="CDT",_xlfn.XLOOKUP(J108,'CDT Aggregated Audiences'!AI:AI,'CDT Aggregated Audiences'!AH:AH),""))</f>
        <v/>
      </c>
      <c r="O108" s="20" t="str">
        <f>IF(K108="OVN",_xlfn.XLOOKUP(J108,'OVN Aggregated Audiences'!AI:AI,'OVN Aggregated Audiences'!M:M),IF(K108="CDT",_xlfn.XLOOKUP(J108,'CDT Aggregated Audiences'!AI:AI,'CDT Aggregated Audiences'!M:M),""))</f>
        <v/>
      </c>
      <c r="P108" s="20" t="str">
        <f>IF(K108="OVN",_xlfn.XLOOKUP(J108,'OVN Aggregated Audiences'!AI:AI,'OVN Aggregated Audiences'!Q:Q),IF(K108="CDT",_xlfn.XLOOKUP(J108,'CDT Aggregated Audiences'!AI:AI,'CDT Aggregated Audiences'!Q:Q),""))</f>
        <v/>
      </c>
      <c r="S108" s="20">
        <v>107</v>
      </c>
      <c r="T108" s="20" t="str">
        <f t="shared" si="4"/>
        <v/>
      </c>
      <c r="U108" s="20" t="str">
        <f>IF(T108="OVN",_xlfn.XLOOKUP(S108,'OVN Aggregated Audiences'!AJ:AJ,'OVN Aggregated Audiences'!K:K),IF(T108="CDT",_xlfn.XLOOKUP(S108,'CDT Aggregated Audiences'!AJ:AJ,'CDT Aggregated Audiences'!K:K),""))</f>
        <v/>
      </c>
      <c r="V108" s="34" t="str">
        <f>IF(T108="OVN",_xlfn.XLOOKUP(S108,'OVN Aggregated Audiences'!AJ:AJ,'OVN Aggregated Audiences'!H:H),IF(T108="CDT",_xlfn.XLOOKUP(S108,'CDT Aggregated Audiences'!AJ:AJ,'CDT Aggregated Audiences'!H:H),""))</f>
        <v/>
      </c>
      <c r="W108" s="35" t="str">
        <f>IF(T108="OVN",_xlfn.XLOOKUP(S108,'OVN Aggregated Audiences'!AJ:AJ,'OVN Aggregated Audiences'!N:N),IF(T108="CDT",_xlfn.XLOOKUP(S108,'CDT Aggregated Audiences'!AJ:AJ,'CDT Aggregated Audiences'!N:N),""))</f>
        <v/>
      </c>
      <c r="X108" s="20" t="str">
        <f>IF(T108="OVN",_xlfn.XLOOKUP(S108,'OVN Aggregated Audiences'!AJ:AJ,'OVN Aggregated Audiences'!AH:AH),IF(T108="CDT",_xlfn.XLOOKUP(S108,'CDT Aggregated Audiences'!AJ:AJ,'CDT Aggregated Audiences'!AH:AH),""))</f>
        <v/>
      </c>
      <c r="Y108" s="20" t="str">
        <f>IF(T108="OVN",_xlfn.XLOOKUP(S108,'OVN Aggregated Audiences'!AJ:AJ,'OVN Aggregated Audiences'!Q:Q),IF(T108="CDT",_xlfn.XLOOKUP(S108,'CDT Aggregated Audiences'!AJ:AJ,'CDT Aggregated Audiences'!Q:Q),""))</f>
        <v/>
      </c>
    </row>
    <row r="109" spans="10:25" x14ac:dyDescent="0.35">
      <c r="J109" s="20">
        <v>108</v>
      </c>
      <c r="K109" s="20" t="str">
        <f>_xlfn.XLOOKUP(J109,Calendar!K:K,Calendar!J:J,"")</f>
        <v/>
      </c>
      <c r="L109" s="20" t="str">
        <f>IF(K109="OVN",_xlfn.XLOOKUP(J109,'OVN Aggregated Audiences'!AI:AI,'OVN Aggregated Audiences'!C:C),IF(K109="CDT",_xlfn.XLOOKUP(J109,'CDT Aggregated Audiences'!AI:AI,'CDT Aggregated Audiences'!C:C),""))</f>
        <v/>
      </c>
      <c r="M109" s="20" t="str">
        <f>IF(K109="OVN",_xlfn.XLOOKUP(J109,'OVN Aggregated Audiences'!AI:AI,'OVN Aggregated Audiences'!D:D),IF(K109="CDT",_xlfn.XLOOKUP(J109,'CDT Aggregated Audiences'!AI:AI,'CDT Aggregated Audiences'!D:D),""))</f>
        <v/>
      </c>
      <c r="N109" s="20" t="str">
        <f>IF(K109="OVN",_xlfn.XLOOKUP(J109,'OVN Aggregated Audiences'!AI:AI,'OVN Aggregated Audiences'!AH:AH),IF(K109="CDT",_xlfn.XLOOKUP(J109,'CDT Aggregated Audiences'!AI:AI,'CDT Aggregated Audiences'!AH:AH),""))</f>
        <v/>
      </c>
      <c r="O109" s="20" t="str">
        <f>IF(K109="OVN",_xlfn.XLOOKUP(J109,'OVN Aggregated Audiences'!AI:AI,'OVN Aggregated Audiences'!M:M),IF(K109="CDT",_xlfn.XLOOKUP(J109,'CDT Aggregated Audiences'!AI:AI,'CDT Aggregated Audiences'!M:M),""))</f>
        <v/>
      </c>
      <c r="P109" s="20" t="str">
        <f>IF(K109="OVN",_xlfn.XLOOKUP(J109,'OVN Aggregated Audiences'!AI:AI,'OVN Aggregated Audiences'!Q:Q),IF(K109="CDT",_xlfn.XLOOKUP(J109,'CDT Aggregated Audiences'!AI:AI,'CDT Aggregated Audiences'!Q:Q),""))</f>
        <v/>
      </c>
      <c r="S109" s="20">
        <v>108</v>
      </c>
      <c r="T109" s="20" t="str">
        <f t="shared" si="4"/>
        <v/>
      </c>
      <c r="U109" s="20" t="str">
        <f>IF(T109="OVN",_xlfn.XLOOKUP(S109,'OVN Aggregated Audiences'!AJ:AJ,'OVN Aggregated Audiences'!K:K),IF(T109="CDT",_xlfn.XLOOKUP(S109,'CDT Aggregated Audiences'!AJ:AJ,'CDT Aggregated Audiences'!K:K),""))</f>
        <v/>
      </c>
      <c r="V109" s="34" t="str">
        <f>IF(T109="OVN",_xlfn.XLOOKUP(S109,'OVN Aggregated Audiences'!AJ:AJ,'OVN Aggregated Audiences'!H:H),IF(T109="CDT",_xlfn.XLOOKUP(S109,'CDT Aggregated Audiences'!AJ:AJ,'CDT Aggregated Audiences'!H:H),""))</f>
        <v/>
      </c>
      <c r="W109" s="35" t="str">
        <f>IF(T109="OVN",_xlfn.XLOOKUP(S109,'OVN Aggregated Audiences'!AJ:AJ,'OVN Aggregated Audiences'!N:N),IF(T109="CDT",_xlfn.XLOOKUP(S109,'CDT Aggregated Audiences'!AJ:AJ,'CDT Aggregated Audiences'!N:N),""))</f>
        <v/>
      </c>
      <c r="X109" s="20" t="str">
        <f>IF(T109="OVN",_xlfn.XLOOKUP(S109,'OVN Aggregated Audiences'!AJ:AJ,'OVN Aggregated Audiences'!AH:AH),IF(T109="CDT",_xlfn.XLOOKUP(S109,'CDT Aggregated Audiences'!AJ:AJ,'CDT Aggregated Audiences'!AH:AH),""))</f>
        <v/>
      </c>
      <c r="Y109" s="20" t="str">
        <f>IF(T109="OVN",_xlfn.XLOOKUP(S109,'OVN Aggregated Audiences'!AJ:AJ,'OVN Aggregated Audiences'!Q:Q),IF(T109="CDT",_xlfn.XLOOKUP(S109,'CDT Aggregated Audiences'!AJ:AJ,'CDT Aggregated Audiences'!Q:Q),""))</f>
        <v/>
      </c>
    </row>
    <row r="110" spans="10:25" x14ac:dyDescent="0.35">
      <c r="J110" s="20">
        <v>109</v>
      </c>
      <c r="K110" s="20" t="str">
        <f>_xlfn.XLOOKUP(J110,Calendar!K:K,Calendar!J:J,"")</f>
        <v/>
      </c>
      <c r="L110" s="20" t="str">
        <f>IF(K110="OVN",_xlfn.XLOOKUP(J110,'OVN Aggregated Audiences'!AI:AI,'OVN Aggregated Audiences'!C:C),IF(K110="CDT",_xlfn.XLOOKUP(J110,'CDT Aggregated Audiences'!AI:AI,'CDT Aggregated Audiences'!C:C),""))</f>
        <v/>
      </c>
      <c r="M110" s="20" t="str">
        <f>IF(K110="OVN",_xlfn.XLOOKUP(J110,'OVN Aggregated Audiences'!AI:AI,'OVN Aggregated Audiences'!D:D),IF(K110="CDT",_xlfn.XLOOKUP(J110,'CDT Aggregated Audiences'!AI:AI,'CDT Aggregated Audiences'!D:D),""))</f>
        <v/>
      </c>
      <c r="N110" s="20" t="str">
        <f>IF(K110="OVN",_xlfn.XLOOKUP(J110,'OVN Aggregated Audiences'!AI:AI,'OVN Aggregated Audiences'!AH:AH),IF(K110="CDT",_xlfn.XLOOKUP(J110,'CDT Aggregated Audiences'!AI:AI,'CDT Aggregated Audiences'!AH:AH),""))</f>
        <v/>
      </c>
      <c r="O110" s="20" t="str">
        <f>IF(K110="OVN",_xlfn.XLOOKUP(J110,'OVN Aggregated Audiences'!AI:AI,'OVN Aggregated Audiences'!M:M),IF(K110="CDT",_xlfn.XLOOKUP(J110,'CDT Aggregated Audiences'!AI:AI,'CDT Aggregated Audiences'!M:M),""))</f>
        <v/>
      </c>
      <c r="P110" s="20" t="str">
        <f>IF(K110="OVN",_xlfn.XLOOKUP(J110,'OVN Aggregated Audiences'!AI:AI,'OVN Aggregated Audiences'!Q:Q),IF(K110="CDT",_xlfn.XLOOKUP(J110,'CDT Aggregated Audiences'!AI:AI,'CDT Aggregated Audiences'!Q:Q),""))</f>
        <v/>
      </c>
      <c r="S110" s="20">
        <v>109</v>
      </c>
      <c r="T110" s="20" t="str">
        <f t="shared" si="4"/>
        <v/>
      </c>
      <c r="U110" s="20" t="str">
        <f>IF(T110="OVN",_xlfn.XLOOKUP(S110,'OVN Aggregated Audiences'!AJ:AJ,'OVN Aggregated Audiences'!K:K),IF(T110="CDT",_xlfn.XLOOKUP(S110,'CDT Aggregated Audiences'!AJ:AJ,'CDT Aggregated Audiences'!K:K),""))</f>
        <v/>
      </c>
      <c r="V110" s="34" t="str">
        <f>IF(T110="OVN",_xlfn.XLOOKUP(S110,'OVN Aggregated Audiences'!AJ:AJ,'OVN Aggregated Audiences'!H:H),IF(T110="CDT",_xlfn.XLOOKUP(S110,'CDT Aggregated Audiences'!AJ:AJ,'CDT Aggregated Audiences'!H:H),""))</f>
        <v/>
      </c>
      <c r="W110" s="35" t="str">
        <f>IF(T110="OVN",_xlfn.XLOOKUP(S110,'OVN Aggregated Audiences'!AJ:AJ,'OVN Aggregated Audiences'!N:N),IF(T110="CDT",_xlfn.XLOOKUP(S110,'CDT Aggregated Audiences'!AJ:AJ,'CDT Aggregated Audiences'!N:N),""))</f>
        <v/>
      </c>
      <c r="X110" s="20" t="str">
        <f>IF(T110="OVN",_xlfn.XLOOKUP(S110,'OVN Aggregated Audiences'!AJ:AJ,'OVN Aggregated Audiences'!AH:AH),IF(T110="CDT",_xlfn.XLOOKUP(S110,'CDT Aggregated Audiences'!AJ:AJ,'CDT Aggregated Audiences'!AH:AH),""))</f>
        <v/>
      </c>
      <c r="Y110" s="20" t="str">
        <f>IF(T110="OVN",_xlfn.XLOOKUP(S110,'OVN Aggregated Audiences'!AJ:AJ,'OVN Aggregated Audiences'!Q:Q),IF(T110="CDT",_xlfn.XLOOKUP(S110,'CDT Aggregated Audiences'!AJ:AJ,'CDT Aggregated Audiences'!Q:Q),""))</f>
        <v/>
      </c>
    </row>
    <row r="111" spans="10:25" x14ac:dyDescent="0.35">
      <c r="J111" s="20">
        <v>110</v>
      </c>
      <c r="K111" s="20" t="str">
        <f>_xlfn.XLOOKUP(J111,Calendar!K:K,Calendar!J:J,"")</f>
        <v/>
      </c>
      <c r="L111" s="20" t="str">
        <f>IF(K111="OVN",_xlfn.XLOOKUP(J111,'OVN Aggregated Audiences'!AI:AI,'OVN Aggregated Audiences'!C:C),IF(K111="CDT",_xlfn.XLOOKUP(J111,'CDT Aggregated Audiences'!AI:AI,'CDT Aggregated Audiences'!C:C),""))</f>
        <v/>
      </c>
      <c r="M111" s="20" t="str">
        <f>IF(K111="OVN",_xlfn.XLOOKUP(J111,'OVN Aggregated Audiences'!AI:AI,'OVN Aggregated Audiences'!D:D),IF(K111="CDT",_xlfn.XLOOKUP(J111,'CDT Aggregated Audiences'!AI:AI,'CDT Aggregated Audiences'!D:D),""))</f>
        <v/>
      </c>
      <c r="N111" s="20" t="str">
        <f>IF(K111="OVN",_xlfn.XLOOKUP(J111,'OVN Aggregated Audiences'!AI:AI,'OVN Aggregated Audiences'!AH:AH),IF(K111="CDT",_xlfn.XLOOKUP(J111,'CDT Aggregated Audiences'!AI:AI,'CDT Aggregated Audiences'!AH:AH),""))</f>
        <v/>
      </c>
      <c r="O111" s="20" t="str">
        <f>IF(K111="OVN",_xlfn.XLOOKUP(J111,'OVN Aggregated Audiences'!AI:AI,'OVN Aggregated Audiences'!M:M),IF(K111="CDT",_xlfn.XLOOKUP(J111,'CDT Aggregated Audiences'!AI:AI,'CDT Aggregated Audiences'!M:M),""))</f>
        <v/>
      </c>
      <c r="P111" s="20" t="str">
        <f>IF(K111="OVN",_xlfn.XLOOKUP(J111,'OVN Aggregated Audiences'!AI:AI,'OVN Aggregated Audiences'!Q:Q),IF(K111="CDT",_xlfn.XLOOKUP(J111,'CDT Aggregated Audiences'!AI:AI,'CDT Aggregated Audiences'!Q:Q),""))</f>
        <v/>
      </c>
      <c r="S111" s="20">
        <v>110</v>
      </c>
      <c r="T111" s="20" t="str">
        <f t="shared" si="4"/>
        <v/>
      </c>
      <c r="U111" s="20" t="str">
        <f>IF(T111="OVN",_xlfn.XLOOKUP(S111,'OVN Aggregated Audiences'!AJ:AJ,'OVN Aggregated Audiences'!K:K),IF(T111="CDT",_xlfn.XLOOKUP(S111,'CDT Aggregated Audiences'!AJ:AJ,'CDT Aggregated Audiences'!K:K),""))</f>
        <v/>
      </c>
      <c r="V111" s="34" t="str">
        <f>IF(T111="OVN",_xlfn.XLOOKUP(S111,'OVN Aggregated Audiences'!AJ:AJ,'OVN Aggregated Audiences'!H:H),IF(T111="CDT",_xlfn.XLOOKUP(S111,'CDT Aggregated Audiences'!AJ:AJ,'CDT Aggregated Audiences'!H:H),""))</f>
        <v/>
      </c>
      <c r="W111" s="35" t="str">
        <f>IF(T111="OVN",_xlfn.XLOOKUP(S111,'OVN Aggregated Audiences'!AJ:AJ,'OVN Aggregated Audiences'!N:N),IF(T111="CDT",_xlfn.XLOOKUP(S111,'CDT Aggregated Audiences'!AJ:AJ,'CDT Aggregated Audiences'!N:N),""))</f>
        <v/>
      </c>
      <c r="X111" s="20" t="str">
        <f>IF(T111="OVN",_xlfn.XLOOKUP(S111,'OVN Aggregated Audiences'!AJ:AJ,'OVN Aggregated Audiences'!AH:AH),IF(T111="CDT",_xlfn.XLOOKUP(S111,'CDT Aggregated Audiences'!AJ:AJ,'CDT Aggregated Audiences'!AH:AH),""))</f>
        <v/>
      </c>
      <c r="Y111" s="20" t="str">
        <f>IF(T111="OVN",_xlfn.XLOOKUP(S111,'OVN Aggregated Audiences'!AJ:AJ,'OVN Aggregated Audiences'!Q:Q),IF(T111="CDT",_xlfn.XLOOKUP(S111,'CDT Aggregated Audiences'!AJ:AJ,'CDT Aggregated Audiences'!Q:Q),""))</f>
        <v/>
      </c>
    </row>
    <row r="112" spans="10:25" x14ac:dyDescent="0.35">
      <c r="J112" s="20">
        <v>111</v>
      </c>
      <c r="K112" s="20" t="str">
        <f>_xlfn.XLOOKUP(J112,Calendar!K:K,Calendar!J:J,"")</f>
        <v/>
      </c>
      <c r="L112" s="20" t="str">
        <f>IF(K112="OVN",_xlfn.XLOOKUP(J112,'OVN Aggregated Audiences'!AI:AI,'OVN Aggregated Audiences'!C:C),IF(K112="CDT",_xlfn.XLOOKUP(J112,'CDT Aggregated Audiences'!AI:AI,'CDT Aggregated Audiences'!C:C),""))</f>
        <v/>
      </c>
      <c r="M112" s="20" t="str">
        <f>IF(K112="OVN",_xlfn.XLOOKUP(J112,'OVN Aggregated Audiences'!AI:AI,'OVN Aggregated Audiences'!D:D),IF(K112="CDT",_xlfn.XLOOKUP(J112,'CDT Aggregated Audiences'!AI:AI,'CDT Aggregated Audiences'!D:D),""))</f>
        <v/>
      </c>
      <c r="N112" s="20" t="str">
        <f>IF(K112="OVN",_xlfn.XLOOKUP(J112,'OVN Aggregated Audiences'!AI:AI,'OVN Aggregated Audiences'!AH:AH),IF(K112="CDT",_xlfn.XLOOKUP(J112,'CDT Aggregated Audiences'!AI:AI,'CDT Aggregated Audiences'!AH:AH),""))</f>
        <v/>
      </c>
      <c r="O112" s="20" t="str">
        <f>IF(K112="OVN",_xlfn.XLOOKUP(J112,'OVN Aggregated Audiences'!AI:AI,'OVN Aggregated Audiences'!M:M),IF(K112="CDT",_xlfn.XLOOKUP(J112,'CDT Aggregated Audiences'!AI:AI,'CDT Aggregated Audiences'!M:M),""))</f>
        <v/>
      </c>
      <c r="P112" s="20" t="str">
        <f>IF(K112="OVN",_xlfn.XLOOKUP(J112,'OVN Aggregated Audiences'!AI:AI,'OVN Aggregated Audiences'!Q:Q),IF(K112="CDT",_xlfn.XLOOKUP(J112,'CDT Aggregated Audiences'!AI:AI,'CDT Aggregated Audiences'!Q:Q),""))</f>
        <v/>
      </c>
      <c r="S112" s="20">
        <v>111</v>
      </c>
      <c r="T112" s="20" t="str">
        <f t="shared" si="4"/>
        <v/>
      </c>
      <c r="U112" s="20" t="str">
        <f>IF(T112="OVN",_xlfn.XLOOKUP(S112,'OVN Aggregated Audiences'!AJ:AJ,'OVN Aggregated Audiences'!K:K),IF(T112="CDT",_xlfn.XLOOKUP(S112,'CDT Aggregated Audiences'!AJ:AJ,'CDT Aggregated Audiences'!K:K),""))</f>
        <v/>
      </c>
      <c r="V112" s="34" t="str">
        <f>IF(T112="OVN",_xlfn.XLOOKUP(S112,'OVN Aggregated Audiences'!AJ:AJ,'OVN Aggregated Audiences'!H:H),IF(T112="CDT",_xlfn.XLOOKUP(S112,'CDT Aggregated Audiences'!AJ:AJ,'CDT Aggregated Audiences'!H:H),""))</f>
        <v/>
      </c>
      <c r="W112" s="35" t="str">
        <f>IF(T112="OVN",_xlfn.XLOOKUP(S112,'OVN Aggregated Audiences'!AJ:AJ,'OVN Aggregated Audiences'!N:N),IF(T112="CDT",_xlfn.XLOOKUP(S112,'CDT Aggregated Audiences'!AJ:AJ,'CDT Aggregated Audiences'!N:N),""))</f>
        <v/>
      </c>
      <c r="X112" s="20" t="str">
        <f>IF(T112="OVN",_xlfn.XLOOKUP(S112,'OVN Aggregated Audiences'!AJ:AJ,'OVN Aggregated Audiences'!AH:AH),IF(T112="CDT",_xlfn.XLOOKUP(S112,'CDT Aggregated Audiences'!AJ:AJ,'CDT Aggregated Audiences'!AH:AH),""))</f>
        <v/>
      </c>
      <c r="Y112" s="20" t="str">
        <f>IF(T112="OVN",_xlfn.XLOOKUP(S112,'OVN Aggregated Audiences'!AJ:AJ,'OVN Aggregated Audiences'!Q:Q),IF(T112="CDT",_xlfn.XLOOKUP(S112,'CDT Aggregated Audiences'!AJ:AJ,'CDT Aggregated Audiences'!Q:Q),""))</f>
        <v/>
      </c>
    </row>
    <row r="113" spans="10:25" x14ac:dyDescent="0.35">
      <c r="J113" s="20">
        <v>112</v>
      </c>
      <c r="K113" s="20" t="str">
        <f>_xlfn.XLOOKUP(J113,Calendar!K:K,Calendar!J:J,"")</f>
        <v/>
      </c>
      <c r="L113" s="20" t="str">
        <f>IF(K113="OVN",_xlfn.XLOOKUP(J113,'OVN Aggregated Audiences'!AI:AI,'OVN Aggregated Audiences'!C:C),IF(K113="CDT",_xlfn.XLOOKUP(J113,'CDT Aggregated Audiences'!AI:AI,'CDT Aggregated Audiences'!C:C),""))</f>
        <v/>
      </c>
      <c r="M113" s="20" t="str">
        <f>IF(K113="OVN",_xlfn.XLOOKUP(J113,'OVN Aggregated Audiences'!AI:AI,'OVN Aggregated Audiences'!D:D),IF(K113="CDT",_xlfn.XLOOKUP(J113,'CDT Aggregated Audiences'!AI:AI,'CDT Aggregated Audiences'!D:D),""))</f>
        <v/>
      </c>
      <c r="N113" s="20" t="str">
        <f>IF(K113="OVN",_xlfn.XLOOKUP(J113,'OVN Aggregated Audiences'!AI:AI,'OVN Aggregated Audiences'!AH:AH),IF(K113="CDT",_xlfn.XLOOKUP(J113,'CDT Aggregated Audiences'!AI:AI,'CDT Aggregated Audiences'!AH:AH),""))</f>
        <v/>
      </c>
      <c r="O113" s="20" t="str">
        <f>IF(K113="OVN",_xlfn.XLOOKUP(J113,'OVN Aggregated Audiences'!AI:AI,'OVN Aggregated Audiences'!M:M),IF(K113="CDT",_xlfn.XLOOKUP(J113,'CDT Aggregated Audiences'!AI:AI,'CDT Aggregated Audiences'!M:M),""))</f>
        <v/>
      </c>
      <c r="P113" s="20" t="str">
        <f>IF(K113="OVN",_xlfn.XLOOKUP(J113,'OVN Aggregated Audiences'!AI:AI,'OVN Aggregated Audiences'!Q:Q),IF(K113="CDT",_xlfn.XLOOKUP(J113,'CDT Aggregated Audiences'!AI:AI,'CDT Aggregated Audiences'!Q:Q),""))</f>
        <v/>
      </c>
      <c r="S113" s="20">
        <v>112</v>
      </c>
      <c r="T113" s="20" t="str">
        <f t="shared" si="4"/>
        <v/>
      </c>
      <c r="U113" s="20" t="str">
        <f>IF(T113="OVN",_xlfn.XLOOKUP(S113,'OVN Aggregated Audiences'!AJ:AJ,'OVN Aggregated Audiences'!K:K),IF(T113="CDT",_xlfn.XLOOKUP(S113,'CDT Aggregated Audiences'!AJ:AJ,'CDT Aggregated Audiences'!K:K),""))</f>
        <v/>
      </c>
      <c r="V113" s="34" t="str">
        <f>IF(T113="OVN",_xlfn.XLOOKUP(S113,'OVN Aggregated Audiences'!AJ:AJ,'OVN Aggregated Audiences'!H:H),IF(T113="CDT",_xlfn.XLOOKUP(S113,'CDT Aggregated Audiences'!AJ:AJ,'CDT Aggregated Audiences'!H:H),""))</f>
        <v/>
      </c>
      <c r="W113" s="35" t="str">
        <f>IF(T113="OVN",_xlfn.XLOOKUP(S113,'OVN Aggregated Audiences'!AJ:AJ,'OVN Aggregated Audiences'!N:N),IF(T113="CDT",_xlfn.XLOOKUP(S113,'CDT Aggregated Audiences'!AJ:AJ,'CDT Aggregated Audiences'!N:N),""))</f>
        <v/>
      </c>
      <c r="X113" s="20" t="str">
        <f>IF(T113="OVN",_xlfn.XLOOKUP(S113,'OVN Aggregated Audiences'!AJ:AJ,'OVN Aggregated Audiences'!AH:AH),IF(T113="CDT",_xlfn.XLOOKUP(S113,'CDT Aggregated Audiences'!AJ:AJ,'CDT Aggregated Audiences'!AH:AH),""))</f>
        <v/>
      </c>
      <c r="Y113" s="20" t="str">
        <f>IF(T113="OVN",_xlfn.XLOOKUP(S113,'OVN Aggregated Audiences'!AJ:AJ,'OVN Aggregated Audiences'!Q:Q),IF(T113="CDT",_xlfn.XLOOKUP(S113,'CDT Aggregated Audiences'!AJ:AJ,'CDT Aggregated Audiences'!Q:Q),""))</f>
        <v/>
      </c>
    </row>
    <row r="114" spans="10:25" x14ac:dyDescent="0.35">
      <c r="J114" s="20">
        <v>113</v>
      </c>
      <c r="K114" s="20" t="str">
        <f>_xlfn.XLOOKUP(J114,Calendar!K:K,Calendar!J:J,"")</f>
        <v/>
      </c>
      <c r="L114" s="20" t="str">
        <f>IF(K114="OVN",_xlfn.XLOOKUP(J114,'OVN Aggregated Audiences'!AI:AI,'OVN Aggregated Audiences'!C:C),IF(K114="CDT",_xlfn.XLOOKUP(J114,'CDT Aggregated Audiences'!AI:AI,'CDT Aggregated Audiences'!C:C),""))</f>
        <v/>
      </c>
      <c r="M114" s="20" t="str">
        <f>IF(K114="OVN",_xlfn.XLOOKUP(J114,'OVN Aggregated Audiences'!AI:AI,'OVN Aggregated Audiences'!D:D),IF(K114="CDT",_xlfn.XLOOKUP(J114,'CDT Aggregated Audiences'!AI:AI,'CDT Aggregated Audiences'!D:D),""))</f>
        <v/>
      </c>
      <c r="N114" s="20" t="str">
        <f>IF(K114="OVN",_xlfn.XLOOKUP(J114,'OVN Aggregated Audiences'!AI:AI,'OVN Aggregated Audiences'!AH:AH),IF(K114="CDT",_xlfn.XLOOKUP(J114,'CDT Aggregated Audiences'!AI:AI,'CDT Aggregated Audiences'!AH:AH),""))</f>
        <v/>
      </c>
      <c r="O114" s="20" t="str">
        <f>IF(K114="OVN",_xlfn.XLOOKUP(J114,'OVN Aggregated Audiences'!AI:AI,'OVN Aggregated Audiences'!M:M),IF(K114="CDT",_xlfn.XLOOKUP(J114,'CDT Aggregated Audiences'!AI:AI,'CDT Aggregated Audiences'!M:M),""))</f>
        <v/>
      </c>
      <c r="P114" s="20" t="str">
        <f>IF(K114="OVN",_xlfn.XLOOKUP(J114,'OVN Aggregated Audiences'!AI:AI,'OVN Aggregated Audiences'!Q:Q),IF(K114="CDT",_xlfn.XLOOKUP(J114,'CDT Aggregated Audiences'!AI:AI,'CDT Aggregated Audiences'!Q:Q),""))</f>
        <v/>
      </c>
      <c r="S114" s="20">
        <v>113</v>
      </c>
      <c r="T114" s="20" t="str">
        <f t="shared" si="4"/>
        <v/>
      </c>
      <c r="U114" s="20" t="str">
        <f>IF(T114="OVN",_xlfn.XLOOKUP(S114,'OVN Aggregated Audiences'!AJ:AJ,'OVN Aggregated Audiences'!K:K),IF(T114="CDT",_xlfn.XLOOKUP(S114,'CDT Aggregated Audiences'!AJ:AJ,'CDT Aggregated Audiences'!K:K),""))</f>
        <v/>
      </c>
      <c r="V114" s="34" t="str">
        <f>IF(T114="OVN",_xlfn.XLOOKUP(S114,'OVN Aggregated Audiences'!AJ:AJ,'OVN Aggregated Audiences'!H:H),IF(T114="CDT",_xlfn.XLOOKUP(S114,'CDT Aggregated Audiences'!AJ:AJ,'CDT Aggregated Audiences'!H:H),""))</f>
        <v/>
      </c>
      <c r="W114" s="35" t="str">
        <f>IF(T114="OVN",_xlfn.XLOOKUP(S114,'OVN Aggregated Audiences'!AJ:AJ,'OVN Aggregated Audiences'!N:N),IF(T114="CDT",_xlfn.XLOOKUP(S114,'CDT Aggregated Audiences'!AJ:AJ,'CDT Aggregated Audiences'!N:N),""))</f>
        <v/>
      </c>
      <c r="X114" s="20" t="str">
        <f>IF(T114="OVN",_xlfn.XLOOKUP(S114,'OVN Aggregated Audiences'!AJ:AJ,'OVN Aggregated Audiences'!AH:AH),IF(T114="CDT",_xlfn.XLOOKUP(S114,'CDT Aggregated Audiences'!AJ:AJ,'CDT Aggregated Audiences'!AH:AH),""))</f>
        <v/>
      </c>
      <c r="Y114" s="20" t="str">
        <f>IF(T114="OVN",_xlfn.XLOOKUP(S114,'OVN Aggregated Audiences'!AJ:AJ,'OVN Aggregated Audiences'!Q:Q),IF(T114="CDT",_xlfn.XLOOKUP(S114,'CDT Aggregated Audiences'!AJ:AJ,'CDT Aggregated Audiences'!Q:Q),""))</f>
        <v/>
      </c>
    </row>
    <row r="115" spans="10:25" x14ac:dyDescent="0.35">
      <c r="J115" s="20">
        <v>114</v>
      </c>
      <c r="K115" s="20" t="str">
        <f>_xlfn.XLOOKUP(J115,Calendar!K:K,Calendar!J:J,"")</f>
        <v/>
      </c>
      <c r="L115" s="20" t="str">
        <f>IF(K115="OVN",_xlfn.XLOOKUP(J115,'OVN Aggregated Audiences'!AI:AI,'OVN Aggregated Audiences'!C:C),IF(K115="CDT",_xlfn.XLOOKUP(J115,'CDT Aggregated Audiences'!AI:AI,'CDT Aggregated Audiences'!C:C),""))</f>
        <v/>
      </c>
      <c r="M115" s="20" t="str">
        <f>IF(K115="OVN",_xlfn.XLOOKUP(J115,'OVN Aggregated Audiences'!AI:AI,'OVN Aggregated Audiences'!D:D),IF(K115="CDT",_xlfn.XLOOKUP(J115,'CDT Aggregated Audiences'!AI:AI,'CDT Aggregated Audiences'!D:D),""))</f>
        <v/>
      </c>
      <c r="N115" s="20" t="str">
        <f>IF(K115="OVN",_xlfn.XLOOKUP(J115,'OVN Aggregated Audiences'!AI:AI,'OVN Aggregated Audiences'!AH:AH),IF(K115="CDT",_xlfn.XLOOKUP(J115,'CDT Aggregated Audiences'!AI:AI,'CDT Aggregated Audiences'!AH:AH),""))</f>
        <v/>
      </c>
      <c r="O115" s="20" t="str">
        <f>IF(K115="OVN",_xlfn.XLOOKUP(J115,'OVN Aggregated Audiences'!AI:AI,'OVN Aggregated Audiences'!M:M),IF(K115="CDT",_xlfn.XLOOKUP(J115,'CDT Aggregated Audiences'!AI:AI,'CDT Aggregated Audiences'!M:M),""))</f>
        <v/>
      </c>
      <c r="P115" s="20" t="str">
        <f>IF(K115="OVN",_xlfn.XLOOKUP(J115,'OVN Aggregated Audiences'!AI:AI,'OVN Aggregated Audiences'!Q:Q),IF(K115="CDT",_xlfn.XLOOKUP(J115,'CDT Aggregated Audiences'!AI:AI,'CDT Aggregated Audiences'!Q:Q),""))</f>
        <v/>
      </c>
      <c r="S115" s="20">
        <v>114</v>
      </c>
      <c r="T115" s="20" t="str">
        <f t="shared" si="4"/>
        <v/>
      </c>
      <c r="U115" s="20" t="str">
        <f>IF(T115="OVN",_xlfn.XLOOKUP(S115,'OVN Aggregated Audiences'!AJ:AJ,'OVN Aggregated Audiences'!K:K),IF(T115="CDT",_xlfn.XLOOKUP(S115,'CDT Aggregated Audiences'!AJ:AJ,'CDT Aggregated Audiences'!K:K),""))</f>
        <v/>
      </c>
      <c r="V115" s="34" t="str">
        <f>IF(T115="OVN",_xlfn.XLOOKUP(S115,'OVN Aggregated Audiences'!AJ:AJ,'OVN Aggregated Audiences'!H:H),IF(T115="CDT",_xlfn.XLOOKUP(S115,'CDT Aggregated Audiences'!AJ:AJ,'CDT Aggregated Audiences'!H:H),""))</f>
        <v/>
      </c>
      <c r="W115" s="35" t="str">
        <f>IF(T115="OVN",_xlfn.XLOOKUP(S115,'OVN Aggregated Audiences'!AJ:AJ,'OVN Aggregated Audiences'!N:N),IF(T115="CDT",_xlfn.XLOOKUP(S115,'CDT Aggregated Audiences'!AJ:AJ,'CDT Aggregated Audiences'!N:N),""))</f>
        <v/>
      </c>
      <c r="X115" s="20" t="str">
        <f>IF(T115="OVN",_xlfn.XLOOKUP(S115,'OVN Aggregated Audiences'!AJ:AJ,'OVN Aggregated Audiences'!AH:AH),IF(T115="CDT",_xlfn.XLOOKUP(S115,'CDT Aggregated Audiences'!AJ:AJ,'CDT Aggregated Audiences'!AH:AH),""))</f>
        <v/>
      </c>
      <c r="Y115" s="20" t="str">
        <f>IF(T115="OVN",_xlfn.XLOOKUP(S115,'OVN Aggregated Audiences'!AJ:AJ,'OVN Aggregated Audiences'!Q:Q),IF(T115="CDT",_xlfn.XLOOKUP(S115,'CDT Aggregated Audiences'!AJ:AJ,'CDT Aggregated Audiences'!Q:Q),""))</f>
        <v/>
      </c>
    </row>
    <row r="116" spans="10:25" x14ac:dyDescent="0.35">
      <c r="J116" s="20">
        <v>115</v>
      </c>
      <c r="K116" s="20" t="str">
        <f>_xlfn.XLOOKUP(J116,Calendar!K:K,Calendar!J:J,"")</f>
        <v/>
      </c>
      <c r="L116" s="20" t="str">
        <f>IF(K116="OVN",_xlfn.XLOOKUP(J116,'OVN Aggregated Audiences'!AI:AI,'OVN Aggregated Audiences'!C:C),IF(K116="CDT",_xlfn.XLOOKUP(J116,'CDT Aggregated Audiences'!AI:AI,'CDT Aggregated Audiences'!C:C),""))</f>
        <v/>
      </c>
      <c r="M116" s="20" t="str">
        <f>IF(K116="OVN",_xlfn.XLOOKUP(J116,'OVN Aggregated Audiences'!AI:AI,'OVN Aggregated Audiences'!D:D),IF(K116="CDT",_xlfn.XLOOKUP(J116,'CDT Aggregated Audiences'!AI:AI,'CDT Aggregated Audiences'!D:D),""))</f>
        <v/>
      </c>
      <c r="N116" s="20" t="str">
        <f>IF(K116="OVN",_xlfn.XLOOKUP(J116,'OVN Aggregated Audiences'!AI:AI,'OVN Aggregated Audiences'!AH:AH),IF(K116="CDT",_xlfn.XLOOKUP(J116,'CDT Aggregated Audiences'!AI:AI,'CDT Aggregated Audiences'!AH:AH),""))</f>
        <v/>
      </c>
      <c r="O116" s="20" t="str">
        <f>IF(K116="OVN",_xlfn.XLOOKUP(J116,'OVN Aggregated Audiences'!AI:AI,'OVN Aggregated Audiences'!M:M),IF(K116="CDT",_xlfn.XLOOKUP(J116,'CDT Aggregated Audiences'!AI:AI,'CDT Aggregated Audiences'!M:M),""))</f>
        <v/>
      </c>
      <c r="P116" s="20" t="str">
        <f>IF(K116="OVN",_xlfn.XLOOKUP(J116,'OVN Aggregated Audiences'!AI:AI,'OVN Aggregated Audiences'!Q:Q),IF(K116="CDT",_xlfn.XLOOKUP(J116,'CDT Aggregated Audiences'!AI:AI,'CDT Aggregated Audiences'!Q:Q),""))</f>
        <v/>
      </c>
      <c r="S116" s="20">
        <v>115</v>
      </c>
      <c r="T116" s="20" t="str">
        <f t="shared" si="4"/>
        <v/>
      </c>
      <c r="U116" s="20" t="str">
        <f>IF(T116="OVN",_xlfn.XLOOKUP(S116,'OVN Aggregated Audiences'!AJ:AJ,'OVN Aggregated Audiences'!K:K),IF(T116="CDT",_xlfn.XLOOKUP(S116,'CDT Aggregated Audiences'!AJ:AJ,'CDT Aggregated Audiences'!K:K),""))</f>
        <v/>
      </c>
      <c r="V116" s="34" t="str">
        <f>IF(T116="OVN",_xlfn.XLOOKUP(S116,'OVN Aggregated Audiences'!AJ:AJ,'OVN Aggregated Audiences'!H:H),IF(T116="CDT",_xlfn.XLOOKUP(S116,'CDT Aggregated Audiences'!AJ:AJ,'CDT Aggregated Audiences'!H:H),""))</f>
        <v/>
      </c>
      <c r="W116" s="35" t="str">
        <f>IF(T116="OVN",_xlfn.XLOOKUP(S116,'OVN Aggregated Audiences'!AJ:AJ,'OVN Aggregated Audiences'!N:N),IF(T116="CDT",_xlfn.XLOOKUP(S116,'CDT Aggregated Audiences'!AJ:AJ,'CDT Aggregated Audiences'!N:N),""))</f>
        <v/>
      </c>
      <c r="X116" s="20" t="str">
        <f>IF(T116="OVN",_xlfn.XLOOKUP(S116,'OVN Aggregated Audiences'!AJ:AJ,'OVN Aggregated Audiences'!AH:AH),IF(T116="CDT",_xlfn.XLOOKUP(S116,'CDT Aggregated Audiences'!AJ:AJ,'CDT Aggregated Audiences'!AH:AH),""))</f>
        <v/>
      </c>
      <c r="Y116" s="20" t="str">
        <f>IF(T116="OVN",_xlfn.XLOOKUP(S116,'OVN Aggregated Audiences'!AJ:AJ,'OVN Aggregated Audiences'!Q:Q),IF(T116="CDT",_xlfn.XLOOKUP(S116,'CDT Aggregated Audiences'!AJ:AJ,'CDT Aggregated Audiences'!Q:Q),""))</f>
        <v/>
      </c>
    </row>
    <row r="117" spans="10:25" x14ac:dyDescent="0.35">
      <c r="J117" s="20">
        <v>116</v>
      </c>
      <c r="K117" s="20" t="str">
        <f>_xlfn.XLOOKUP(J117,Calendar!K:K,Calendar!J:J,"")</f>
        <v/>
      </c>
      <c r="L117" s="20" t="str">
        <f>IF(K117="OVN",_xlfn.XLOOKUP(J117,'OVN Aggregated Audiences'!AI:AI,'OVN Aggregated Audiences'!C:C),IF(K117="CDT",_xlfn.XLOOKUP(J117,'CDT Aggregated Audiences'!AI:AI,'CDT Aggregated Audiences'!C:C),""))</f>
        <v/>
      </c>
      <c r="M117" s="20" t="str">
        <f>IF(K117="OVN",_xlfn.XLOOKUP(J117,'OVN Aggregated Audiences'!AI:AI,'OVN Aggregated Audiences'!D:D),IF(K117="CDT",_xlfn.XLOOKUP(J117,'CDT Aggregated Audiences'!AI:AI,'CDT Aggregated Audiences'!D:D),""))</f>
        <v/>
      </c>
      <c r="N117" s="20" t="str">
        <f>IF(K117="OVN",_xlfn.XLOOKUP(J117,'OVN Aggregated Audiences'!AI:AI,'OVN Aggregated Audiences'!AH:AH),IF(K117="CDT",_xlfn.XLOOKUP(J117,'CDT Aggregated Audiences'!AI:AI,'CDT Aggregated Audiences'!AH:AH),""))</f>
        <v/>
      </c>
      <c r="O117" s="20" t="str">
        <f>IF(K117="OVN",_xlfn.XLOOKUP(J117,'OVN Aggregated Audiences'!AI:AI,'OVN Aggregated Audiences'!M:M),IF(K117="CDT",_xlfn.XLOOKUP(J117,'CDT Aggregated Audiences'!AI:AI,'CDT Aggregated Audiences'!M:M),""))</f>
        <v/>
      </c>
      <c r="P117" s="20" t="str">
        <f>IF(K117="OVN",_xlfn.XLOOKUP(J117,'OVN Aggregated Audiences'!AI:AI,'OVN Aggregated Audiences'!Q:Q),IF(K117="CDT",_xlfn.XLOOKUP(J117,'CDT Aggregated Audiences'!AI:AI,'CDT Aggregated Audiences'!Q:Q),""))</f>
        <v/>
      </c>
      <c r="S117" s="20">
        <v>116</v>
      </c>
      <c r="T117" s="20" t="str">
        <f t="shared" si="4"/>
        <v/>
      </c>
      <c r="U117" s="20" t="str">
        <f>IF(T117="OVN",_xlfn.XLOOKUP(S117,'OVN Aggregated Audiences'!AJ:AJ,'OVN Aggregated Audiences'!K:K),IF(T117="CDT",_xlfn.XLOOKUP(S117,'CDT Aggregated Audiences'!AJ:AJ,'CDT Aggregated Audiences'!K:K),""))</f>
        <v/>
      </c>
      <c r="V117" s="34" t="str">
        <f>IF(T117="OVN",_xlfn.XLOOKUP(S117,'OVN Aggregated Audiences'!AJ:AJ,'OVN Aggregated Audiences'!H:H),IF(T117="CDT",_xlfn.XLOOKUP(S117,'CDT Aggregated Audiences'!AJ:AJ,'CDT Aggregated Audiences'!H:H),""))</f>
        <v/>
      </c>
      <c r="W117" s="35" t="str">
        <f>IF(T117="OVN",_xlfn.XLOOKUP(S117,'OVN Aggregated Audiences'!AJ:AJ,'OVN Aggregated Audiences'!N:N),IF(T117="CDT",_xlfn.XLOOKUP(S117,'CDT Aggregated Audiences'!AJ:AJ,'CDT Aggregated Audiences'!N:N),""))</f>
        <v/>
      </c>
      <c r="X117" s="20" t="str">
        <f>IF(T117="OVN",_xlfn.XLOOKUP(S117,'OVN Aggregated Audiences'!AJ:AJ,'OVN Aggregated Audiences'!AH:AH),IF(T117="CDT",_xlfn.XLOOKUP(S117,'CDT Aggregated Audiences'!AJ:AJ,'CDT Aggregated Audiences'!AH:AH),""))</f>
        <v/>
      </c>
      <c r="Y117" s="20" t="str">
        <f>IF(T117="OVN",_xlfn.XLOOKUP(S117,'OVN Aggregated Audiences'!AJ:AJ,'OVN Aggregated Audiences'!Q:Q),IF(T117="CDT",_xlfn.XLOOKUP(S117,'CDT Aggregated Audiences'!AJ:AJ,'CDT Aggregated Audiences'!Q:Q),""))</f>
        <v/>
      </c>
    </row>
    <row r="118" spans="10:25" x14ac:dyDescent="0.35">
      <c r="J118" s="20">
        <v>117</v>
      </c>
      <c r="K118" s="20" t="str">
        <f>_xlfn.XLOOKUP(J118,Calendar!K:K,Calendar!J:J,"")</f>
        <v/>
      </c>
      <c r="L118" s="20" t="str">
        <f>IF(K118="OVN",_xlfn.XLOOKUP(J118,'OVN Aggregated Audiences'!AI:AI,'OVN Aggregated Audiences'!C:C),IF(K118="CDT",_xlfn.XLOOKUP(J118,'CDT Aggregated Audiences'!AI:AI,'CDT Aggregated Audiences'!C:C),""))</f>
        <v/>
      </c>
      <c r="M118" s="20" t="str">
        <f>IF(K118="OVN",_xlfn.XLOOKUP(J118,'OVN Aggregated Audiences'!AI:AI,'OVN Aggregated Audiences'!D:D),IF(K118="CDT",_xlfn.XLOOKUP(J118,'CDT Aggregated Audiences'!AI:AI,'CDT Aggregated Audiences'!D:D),""))</f>
        <v/>
      </c>
      <c r="N118" s="20" t="str">
        <f>IF(K118="OVN",_xlfn.XLOOKUP(J118,'OVN Aggregated Audiences'!AI:AI,'OVN Aggregated Audiences'!AH:AH),IF(K118="CDT",_xlfn.XLOOKUP(J118,'CDT Aggregated Audiences'!AI:AI,'CDT Aggregated Audiences'!AH:AH),""))</f>
        <v/>
      </c>
      <c r="O118" s="20" t="str">
        <f>IF(K118="OVN",_xlfn.XLOOKUP(J118,'OVN Aggregated Audiences'!AI:AI,'OVN Aggregated Audiences'!M:M),IF(K118="CDT",_xlfn.XLOOKUP(J118,'CDT Aggregated Audiences'!AI:AI,'CDT Aggregated Audiences'!M:M),""))</f>
        <v/>
      </c>
      <c r="P118" s="20" t="str">
        <f>IF(K118="OVN",_xlfn.XLOOKUP(J118,'OVN Aggregated Audiences'!AI:AI,'OVN Aggregated Audiences'!Q:Q),IF(K118="CDT",_xlfn.XLOOKUP(J118,'CDT Aggregated Audiences'!AI:AI,'CDT Aggregated Audiences'!Q:Q),""))</f>
        <v/>
      </c>
      <c r="S118" s="20">
        <v>117</v>
      </c>
      <c r="T118" s="20" t="str">
        <f t="shared" si="4"/>
        <v/>
      </c>
      <c r="U118" s="20" t="str">
        <f>IF(T118="OVN",_xlfn.XLOOKUP(S118,'OVN Aggregated Audiences'!AJ:AJ,'OVN Aggregated Audiences'!K:K),IF(T118="CDT",_xlfn.XLOOKUP(S118,'CDT Aggregated Audiences'!AJ:AJ,'CDT Aggregated Audiences'!K:K),""))</f>
        <v/>
      </c>
      <c r="V118" s="34" t="str">
        <f>IF(T118="OVN",_xlfn.XLOOKUP(S118,'OVN Aggregated Audiences'!AJ:AJ,'OVN Aggregated Audiences'!H:H),IF(T118="CDT",_xlfn.XLOOKUP(S118,'CDT Aggregated Audiences'!AJ:AJ,'CDT Aggregated Audiences'!H:H),""))</f>
        <v/>
      </c>
      <c r="W118" s="35" t="str">
        <f>IF(T118="OVN",_xlfn.XLOOKUP(S118,'OVN Aggregated Audiences'!AJ:AJ,'OVN Aggregated Audiences'!N:N),IF(T118="CDT",_xlfn.XLOOKUP(S118,'CDT Aggregated Audiences'!AJ:AJ,'CDT Aggregated Audiences'!N:N),""))</f>
        <v/>
      </c>
      <c r="X118" s="20" t="str">
        <f>IF(T118="OVN",_xlfn.XLOOKUP(S118,'OVN Aggregated Audiences'!AJ:AJ,'OVN Aggregated Audiences'!AH:AH),IF(T118="CDT",_xlfn.XLOOKUP(S118,'CDT Aggregated Audiences'!AJ:AJ,'CDT Aggregated Audiences'!AH:AH),""))</f>
        <v/>
      </c>
      <c r="Y118" s="20" t="str">
        <f>IF(T118="OVN",_xlfn.XLOOKUP(S118,'OVN Aggregated Audiences'!AJ:AJ,'OVN Aggregated Audiences'!Q:Q),IF(T118="CDT",_xlfn.XLOOKUP(S118,'CDT Aggregated Audiences'!AJ:AJ,'CDT Aggregated Audiences'!Q:Q),""))</f>
        <v/>
      </c>
    </row>
    <row r="119" spans="10:25" x14ac:dyDescent="0.35">
      <c r="J119" s="20">
        <v>118</v>
      </c>
      <c r="K119" s="20" t="str">
        <f>_xlfn.XLOOKUP(J119,Calendar!K:K,Calendar!J:J,"")</f>
        <v/>
      </c>
      <c r="L119" s="20" t="str">
        <f>IF(K119="OVN",_xlfn.XLOOKUP(J119,'OVN Aggregated Audiences'!AI:AI,'OVN Aggregated Audiences'!C:C),IF(K119="CDT",_xlfn.XLOOKUP(J119,'CDT Aggregated Audiences'!AI:AI,'CDT Aggregated Audiences'!C:C),""))</f>
        <v/>
      </c>
      <c r="M119" s="20" t="str">
        <f>IF(K119="OVN",_xlfn.XLOOKUP(J119,'OVN Aggregated Audiences'!AI:AI,'OVN Aggregated Audiences'!D:D),IF(K119="CDT",_xlfn.XLOOKUP(J119,'CDT Aggregated Audiences'!AI:AI,'CDT Aggregated Audiences'!D:D),""))</f>
        <v/>
      </c>
      <c r="N119" s="20" t="str">
        <f>IF(K119="OVN",_xlfn.XLOOKUP(J119,'OVN Aggregated Audiences'!AI:AI,'OVN Aggregated Audiences'!AH:AH),IF(K119="CDT",_xlfn.XLOOKUP(J119,'CDT Aggregated Audiences'!AI:AI,'CDT Aggregated Audiences'!AH:AH),""))</f>
        <v/>
      </c>
      <c r="O119" s="20" t="str">
        <f>IF(K119="OVN",_xlfn.XLOOKUP(J119,'OVN Aggregated Audiences'!AI:AI,'OVN Aggregated Audiences'!M:M),IF(K119="CDT",_xlfn.XLOOKUP(J119,'CDT Aggregated Audiences'!AI:AI,'CDT Aggregated Audiences'!M:M),""))</f>
        <v/>
      </c>
      <c r="P119" s="20" t="str">
        <f>IF(K119="OVN",_xlfn.XLOOKUP(J119,'OVN Aggregated Audiences'!AI:AI,'OVN Aggregated Audiences'!Q:Q),IF(K119="CDT",_xlfn.XLOOKUP(J119,'CDT Aggregated Audiences'!AI:AI,'CDT Aggregated Audiences'!Q:Q),""))</f>
        <v/>
      </c>
      <c r="S119" s="20">
        <v>118</v>
      </c>
      <c r="T119" s="20" t="str">
        <f t="shared" si="4"/>
        <v/>
      </c>
      <c r="U119" s="20" t="str">
        <f>IF(T119="OVN",_xlfn.XLOOKUP(S119,'OVN Aggregated Audiences'!AJ:AJ,'OVN Aggregated Audiences'!K:K),IF(T119="CDT",_xlfn.XLOOKUP(S119,'CDT Aggregated Audiences'!AJ:AJ,'CDT Aggregated Audiences'!K:K),""))</f>
        <v/>
      </c>
      <c r="V119" s="34" t="str">
        <f>IF(T119="OVN",_xlfn.XLOOKUP(S119,'OVN Aggregated Audiences'!AJ:AJ,'OVN Aggregated Audiences'!H:H),IF(T119="CDT",_xlfn.XLOOKUP(S119,'CDT Aggregated Audiences'!AJ:AJ,'CDT Aggregated Audiences'!H:H),""))</f>
        <v/>
      </c>
      <c r="W119" s="35" t="str">
        <f>IF(T119="OVN",_xlfn.XLOOKUP(S119,'OVN Aggregated Audiences'!AJ:AJ,'OVN Aggregated Audiences'!N:N),IF(T119="CDT",_xlfn.XLOOKUP(S119,'CDT Aggregated Audiences'!AJ:AJ,'CDT Aggregated Audiences'!N:N),""))</f>
        <v/>
      </c>
      <c r="X119" s="20" t="str">
        <f>IF(T119="OVN",_xlfn.XLOOKUP(S119,'OVN Aggregated Audiences'!AJ:AJ,'OVN Aggregated Audiences'!AH:AH),IF(T119="CDT",_xlfn.XLOOKUP(S119,'CDT Aggregated Audiences'!AJ:AJ,'CDT Aggregated Audiences'!AH:AH),""))</f>
        <v/>
      </c>
      <c r="Y119" s="20" t="str">
        <f>IF(T119="OVN",_xlfn.XLOOKUP(S119,'OVN Aggregated Audiences'!AJ:AJ,'OVN Aggregated Audiences'!Q:Q),IF(T119="CDT",_xlfn.XLOOKUP(S119,'CDT Aggregated Audiences'!AJ:AJ,'CDT Aggregated Audiences'!Q:Q),""))</f>
        <v/>
      </c>
    </row>
    <row r="120" spans="10:25" x14ac:dyDescent="0.35">
      <c r="J120" s="20">
        <v>119</v>
      </c>
      <c r="K120" s="20" t="str">
        <f>_xlfn.XLOOKUP(J120,Calendar!K:K,Calendar!J:J,"")</f>
        <v/>
      </c>
      <c r="L120" s="20" t="str">
        <f>IF(K120="OVN",_xlfn.XLOOKUP(J120,'OVN Aggregated Audiences'!AI:AI,'OVN Aggregated Audiences'!C:C),IF(K120="CDT",_xlfn.XLOOKUP(J120,'CDT Aggregated Audiences'!AI:AI,'CDT Aggregated Audiences'!C:C),""))</f>
        <v/>
      </c>
      <c r="M120" s="20" t="str">
        <f>IF(K120="OVN",_xlfn.XLOOKUP(J120,'OVN Aggregated Audiences'!AI:AI,'OVN Aggregated Audiences'!D:D),IF(K120="CDT",_xlfn.XLOOKUP(J120,'CDT Aggregated Audiences'!AI:AI,'CDT Aggregated Audiences'!D:D),""))</f>
        <v/>
      </c>
      <c r="N120" s="20" t="str">
        <f>IF(K120="OVN",_xlfn.XLOOKUP(J120,'OVN Aggregated Audiences'!AI:AI,'OVN Aggregated Audiences'!AH:AH),IF(K120="CDT",_xlfn.XLOOKUP(J120,'CDT Aggregated Audiences'!AI:AI,'CDT Aggregated Audiences'!AH:AH),""))</f>
        <v/>
      </c>
      <c r="O120" s="20" t="str">
        <f>IF(K120="OVN",_xlfn.XLOOKUP(J120,'OVN Aggregated Audiences'!AI:AI,'OVN Aggregated Audiences'!M:M),IF(K120="CDT",_xlfn.XLOOKUP(J120,'CDT Aggregated Audiences'!AI:AI,'CDT Aggregated Audiences'!M:M),""))</f>
        <v/>
      </c>
      <c r="P120" s="20" t="str">
        <f>IF(K120="OVN",_xlfn.XLOOKUP(J120,'OVN Aggregated Audiences'!AI:AI,'OVN Aggregated Audiences'!Q:Q),IF(K120="CDT",_xlfn.XLOOKUP(J120,'CDT Aggregated Audiences'!AI:AI,'CDT Aggregated Audiences'!Q:Q),""))</f>
        <v/>
      </c>
      <c r="S120" s="20">
        <v>119</v>
      </c>
      <c r="T120" s="20" t="str">
        <f t="shared" si="4"/>
        <v/>
      </c>
      <c r="U120" s="20" t="str">
        <f>IF(T120="OVN",_xlfn.XLOOKUP(S120,'OVN Aggregated Audiences'!AJ:AJ,'OVN Aggregated Audiences'!K:K),IF(T120="CDT",_xlfn.XLOOKUP(S120,'CDT Aggregated Audiences'!AJ:AJ,'CDT Aggregated Audiences'!K:K),""))</f>
        <v/>
      </c>
      <c r="V120" s="34" t="str">
        <f>IF(T120="OVN",_xlfn.XLOOKUP(S120,'OVN Aggregated Audiences'!AJ:AJ,'OVN Aggregated Audiences'!H:H),IF(T120="CDT",_xlfn.XLOOKUP(S120,'CDT Aggregated Audiences'!AJ:AJ,'CDT Aggregated Audiences'!H:H),""))</f>
        <v/>
      </c>
      <c r="W120" s="35" t="str">
        <f>IF(T120="OVN",_xlfn.XLOOKUP(S120,'OVN Aggregated Audiences'!AJ:AJ,'OVN Aggregated Audiences'!N:N),IF(T120="CDT",_xlfn.XLOOKUP(S120,'CDT Aggregated Audiences'!AJ:AJ,'CDT Aggregated Audiences'!N:N),""))</f>
        <v/>
      </c>
      <c r="X120" s="20" t="str">
        <f>IF(T120="OVN",_xlfn.XLOOKUP(S120,'OVN Aggregated Audiences'!AJ:AJ,'OVN Aggregated Audiences'!AH:AH),IF(T120="CDT",_xlfn.XLOOKUP(S120,'CDT Aggregated Audiences'!AJ:AJ,'CDT Aggregated Audiences'!AH:AH),""))</f>
        <v/>
      </c>
      <c r="Y120" s="20" t="str">
        <f>IF(T120="OVN",_xlfn.XLOOKUP(S120,'OVN Aggregated Audiences'!AJ:AJ,'OVN Aggregated Audiences'!Q:Q),IF(T120="CDT",_xlfn.XLOOKUP(S120,'CDT Aggregated Audiences'!AJ:AJ,'CDT Aggregated Audiences'!Q:Q),""))</f>
        <v/>
      </c>
    </row>
    <row r="121" spans="10:25" x14ac:dyDescent="0.35">
      <c r="J121" s="20">
        <v>120</v>
      </c>
      <c r="K121" s="20" t="str">
        <f>_xlfn.XLOOKUP(J121,Calendar!K:K,Calendar!J:J,"")</f>
        <v/>
      </c>
      <c r="L121" s="20" t="str">
        <f>IF(K121="OVN",_xlfn.XLOOKUP(J121,'OVN Aggregated Audiences'!AI:AI,'OVN Aggregated Audiences'!C:C),IF(K121="CDT",_xlfn.XLOOKUP(J121,'CDT Aggregated Audiences'!AI:AI,'CDT Aggregated Audiences'!C:C),""))</f>
        <v/>
      </c>
      <c r="M121" s="20" t="str">
        <f>IF(K121="OVN",_xlfn.XLOOKUP(J121,'OVN Aggregated Audiences'!AI:AI,'OVN Aggregated Audiences'!D:D),IF(K121="CDT",_xlfn.XLOOKUP(J121,'CDT Aggregated Audiences'!AI:AI,'CDT Aggregated Audiences'!D:D),""))</f>
        <v/>
      </c>
      <c r="N121" s="20" t="str">
        <f>IF(K121="OVN",_xlfn.XLOOKUP(J121,'OVN Aggregated Audiences'!AI:AI,'OVN Aggregated Audiences'!AH:AH),IF(K121="CDT",_xlfn.XLOOKUP(J121,'CDT Aggregated Audiences'!AI:AI,'CDT Aggregated Audiences'!AH:AH),""))</f>
        <v/>
      </c>
      <c r="O121" s="20" t="str">
        <f>IF(K121="OVN",_xlfn.XLOOKUP(J121,'OVN Aggregated Audiences'!AI:AI,'OVN Aggregated Audiences'!M:M),IF(K121="CDT",_xlfn.XLOOKUP(J121,'CDT Aggregated Audiences'!AI:AI,'CDT Aggregated Audiences'!M:M),""))</f>
        <v/>
      </c>
      <c r="P121" s="20" t="str">
        <f>IF(K121="OVN",_xlfn.XLOOKUP(J121,'OVN Aggregated Audiences'!AI:AI,'OVN Aggregated Audiences'!Q:Q),IF(K121="CDT",_xlfn.XLOOKUP(J121,'CDT Aggregated Audiences'!AI:AI,'CDT Aggregated Audiences'!Q:Q),""))</f>
        <v/>
      </c>
      <c r="S121" s="20">
        <v>120</v>
      </c>
      <c r="T121" s="20" t="str">
        <f t="shared" si="4"/>
        <v/>
      </c>
      <c r="U121" s="20" t="str">
        <f>IF(T121="OVN",_xlfn.XLOOKUP(S121,'OVN Aggregated Audiences'!AJ:AJ,'OVN Aggregated Audiences'!K:K),IF(T121="CDT",_xlfn.XLOOKUP(S121,'CDT Aggregated Audiences'!AJ:AJ,'CDT Aggregated Audiences'!K:K),""))</f>
        <v/>
      </c>
      <c r="V121" s="34" t="str">
        <f>IF(T121="OVN",_xlfn.XLOOKUP(S121,'OVN Aggregated Audiences'!AJ:AJ,'OVN Aggregated Audiences'!H:H),IF(T121="CDT",_xlfn.XLOOKUP(S121,'CDT Aggregated Audiences'!AJ:AJ,'CDT Aggregated Audiences'!H:H),""))</f>
        <v/>
      </c>
      <c r="W121" s="35" t="str">
        <f>IF(T121="OVN",_xlfn.XLOOKUP(S121,'OVN Aggregated Audiences'!AJ:AJ,'OVN Aggregated Audiences'!N:N),IF(T121="CDT",_xlfn.XLOOKUP(S121,'CDT Aggregated Audiences'!AJ:AJ,'CDT Aggregated Audiences'!N:N),""))</f>
        <v/>
      </c>
      <c r="X121" s="20" t="str">
        <f>IF(T121="OVN",_xlfn.XLOOKUP(S121,'OVN Aggregated Audiences'!AJ:AJ,'OVN Aggregated Audiences'!AH:AH),IF(T121="CDT",_xlfn.XLOOKUP(S121,'CDT Aggregated Audiences'!AJ:AJ,'CDT Aggregated Audiences'!AH:AH),""))</f>
        <v/>
      </c>
      <c r="Y121" s="20" t="str">
        <f>IF(T121="OVN",_xlfn.XLOOKUP(S121,'OVN Aggregated Audiences'!AJ:AJ,'OVN Aggregated Audiences'!Q:Q),IF(T121="CDT",_xlfn.XLOOKUP(S121,'CDT Aggregated Audiences'!AJ:AJ,'CDT Aggregated Audiences'!Q:Q),""))</f>
        <v/>
      </c>
    </row>
    <row r="122" spans="10:25" x14ac:dyDescent="0.35">
      <c r="J122" s="20">
        <v>121</v>
      </c>
      <c r="K122" s="20" t="str">
        <f>_xlfn.XLOOKUP(J122,Calendar!K:K,Calendar!J:J,"")</f>
        <v/>
      </c>
      <c r="L122" s="20" t="str">
        <f>IF(K122="OVN",_xlfn.XLOOKUP(J122,'OVN Aggregated Audiences'!AI:AI,'OVN Aggregated Audiences'!C:C),IF(K122="CDT",_xlfn.XLOOKUP(J122,'CDT Aggregated Audiences'!AI:AI,'CDT Aggregated Audiences'!C:C),""))</f>
        <v/>
      </c>
      <c r="M122" s="20" t="str">
        <f>IF(K122="OVN",_xlfn.XLOOKUP(J122,'OVN Aggregated Audiences'!AI:AI,'OVN Aggregated Audiences'!D:D),IF(K122="CDT",_xlfn.XLOOKUP(J122,'CDT Aggregated Audiences'!AI:AI,'CDT Aggregated Audiences'!D:D),""))</f>
        <v/>
      </c>
      <c r="N122" s="20" t="str">
        <f>IF(K122="OVN",_xlfn.XLOOKUP(J122,'OVN Aggregated Audiences'!AI:AI,'OVN Aggregated Audiences'!AH:AH),IF(K122="CDT",_xlfn.XLOOKUP(J122,'CDT Aggregated Audiences'!AI:AI,'CDT Aggregated Audiences'!AH:AH),""))</f>
        <v/>
      </c>
      <c r="O122" s="20" t="str">
        <f>IF(K122="OVN",_xlfn.XLOOKUP(J122,'OVN Aggregated Audiences'!AI:AI,'OVN Aggregated Audiences'!M:M),IF(K122="CDT",_xlfn.XLOOKUP(J122,'CDT Aggregated Audiences'!AI:AI,'CDT Aggregated Audiences'!M:M),""))</f>
        <v/>
      </c>
      <c r="P122" s="20" t="str">
        <f>IF(K122="OVN",_xlfn.XLOOKUP(J122,'OVN Aggregated Audiences'!AI:AI,'OVN Aggregated Audiences'!Q:Q),IF(K122="CDT",_xlfn.XLOOKUP(J122,'CDT Aggregated Audiences'!AI:AI,'CDT Aggregated Audiences'!Q:Q),""))</f>
        <v/>
      </c>
      <c r="S122" s="20">
        <v>121</v>
      </c>
      <c r="T122" s="20" t="str">
        <f t="shared" si="4"/>
        <v/>
      </c>
      <c r="U122" s="20" t="str">
        <f>IF(T122="OVN",_xlfn.XLOOKUP(S122,'OVN Aggregated Audiences'!AJ:AJ,'OVN Aggregated Audiences'!K:K),IF(T122="CDT",_xlfn.XLOOKUP(S122,'CDT Aggregated Audiences'!AJ:AJ,'CDT Aggregated Audiences'!K:K),""))</f>
        <v/>
      </c>
      <c r="V122" s="34" t="str">
        <f>IF(T122="OVN",_xlfn.XLOOKUP(S122,'OVN Aggregated Audiences'!AJ:AJ,'OVN Aggregated Audiences'!H:H),IF(T122="CDT",_xlfn.XLOOKUP(S122,'CDT Aggregated Audiences'!AJ:AJ,'CDT Aggregated Audiences'!H:H),""))</f>
        <v/>
      </c>
      <c r="W122" s="35" t="str">
        <f>IF(T122="OVN",_xlfn.XLOOKUP(S122,'OVN Aggregated Audiences'!AJ:AJ,'OVN Aggregated Audiences'!N:N),IF(T122="CDT",_xlfn.XLOOKUP(S122,'CDT Aggregated Audiences'!AJ:AJ,'CDT Aggregated Audiences'!N:N),""))</f>
        <v/>
      </c>
      <c r="X122" s="20" t="str">
        <f>IF(T122="OVN",_xlfn.XLOOKUP(S122,'OVN Aggregated Audiences'!AJ:AJ,'OVN Aggregated Audiences'!AH:AH),IF(T122="CDT",_xlfn.XLOOKUP(S122,'CDT Aggregated Audiences'!AJ:AJ,'CDT Aggregated Audiences'!AH:AH),""))</f>
        <v/>
      </c>
      <c r="Y122" s="20" t="str">
        <f>IF(T122="OVN",_xlfn.XLOOKUP(S122,'OVN Aggregated Audiences'!AJ:AJ,'OVN Aggregated Audiences'!Q:Q),IF(T122="CDT",_xlfn.XLOOKUP(S122,'CDT Aggregated Audiences'!AJ:AJ,'CDT Aggregated Audiences'!Q:Q),""))</f>
        <v/>
      </c>
    </row>
    <row r="123" spans="10:25" x14ac:dyDescent="0.35">
      <c r="J123" s="20">
        <v>122</v>
      </c>
      <c r="K123" s="20" t="str">
        <f>_xlfn.XLOOKUP(J123,Calendar!K:K,Calendar!J:J,"")</f>
        <v/>
      </c>
      <c r="L123" s="20" t="str">
        <f>IF(K123="OVN",_xlfn.XLOOKUP(J123,'OVN Aggregated Audiences'!AI:AI,'OVN Aggregated Audiences'!C:C),IF(K123="CDT",_xlfn.XLOOKUP(J123,'CDT Aggregated Audiences'!AI:AI,'CDT Aggregated Audiences'!C:C),""))</f>
        <v/>
      </c>
      <c r="M123" s="20" t="str">
        <f>IF(K123="OVN",_xlfn.XLOOKUP(J123,'OVN Aggregated Audiences'!AI:AI,'OVN Aggregated Audiences'!D:D),IF(K123="CDT",_xlfn.XLOOKUP(J123,'CDT Aggregated Audiences'!AI:AI,'CDT Aggregated Audiences'!D:D),""))</f>
        <v/>
      </c>
      <c r="N123" s="20" t="str">
        <f>IF(K123="OVN",_xlfn.XLOOKUP(J123,'OVN Aggregated Audiences'!AI:AI,'OVN Aggregated Audiences'!AH:AH),IF(K123="CDT",_xlfn.XLOOKUP(J123,'CDT Aggregated Audiences'!AI:AI,'CDT Aggregated Audiences'!AH:AH),""))</f>
        <v/>
      </c>
      <c r="O123" s="20" t="str">
        <f>IF(K123="OVN",_xlfn.XLOOKUP(J123,'OVN Aggregated Audiences'!AI:AI,'OVN Aggregated Audiences'!M:M),IF(K123="CDT",_xlfn.XLOOKUP(J123,'CDT Aggregated Audiences'!AI:AI,'CDT Aggregated Audiences'!M:M),""))</f>
        <v/>
      </c>
      <c r="P123" s="20" t="str">
        <f>IF(K123="OVN",_xlfn.XLOOKUP(J123,'OVN Aggregated Audiences'!AI:AI,'OVN Aggregated Audiences'!Q:Q),IF(K123="CDT",_xlfn.XLOOKUP(J123,'CDT Aggregated Audiences'!AI:AI,'CDT Aggregated Audiences'!Q:Q),""))</f>
        <v/>
      </c>
      <c r="S123" s="20">
        <v>122</v>
      </c>
      <c r="T123" s="20" t="str">
        <f t="shared" si="4"/>
        <v/>
      </c>
      <c r="U123" s="20" t="str">
        <f>IF(T123="OVN",_xlfn.XLOOKUP(S123,'OVN Aggregated Audiences'!AJ:AJ,'OVN Aggregated Audiences'!K:K),IF(T123="CDT",_xlfn.XLOOKUP(S123,'CDT Aggregated Audiences'!AJ:AJ,'CDT Aggregated Audiences'!K:K),""))</f>
        <v/>
      </c>
      <c r="V123" s="34" t="str">
        <f>IF(T123="OVN",_xlfn.XLOOKUP(S123,'OVN Aggregated Audiences'!AJ:AJ,'OVN Aggregated Audiences'!H:H),IF(T123="CDT",_xlfn.XLOOKUP(S123,'CDT Aggregated Audiences'!AJ:AJ,'CDT Aggregated Audiences'!H:H),""))</f>
        <v/>
      </c>
      <c r="W123" s="35" t="str">
        <f>IF(T123="OVN",_xlfn.XLOOKUP(S123,'OVN Aggregated Audiences'!AJ:AJ,'OVN Aggregated Audiences'!N:N),IF(T123="CDT",_xlfn.XLOOKUP(S123,'CDT Aggregated Audiences'!AJ:AJ,'CDT Aggregated Audiences'!N:N),""))</f>
        <v/>
      </c>
      <c r="X123" s="20" t="str">
        <f>IF(T123="OVN",_xlfn.XLOOKUP(S123,'OVN Aggregated Audiences'!AJ:AJ,'OVN Aggregated Audiences'!AH:AH),IF(T123="CDT",_xlfn.XLOOKUP(S123,'CDT Aggregated Audiences'!AJ:AJ,'CDT Aggregated Audiences'!AH:AH),""))</f>
        <v/>
      </c>
      <c r="Y123" s="20" t="str">
        <f>IF(T123="OVN",_xlfn.XLOOKUP(S123,'OVN Aggregated Audiences'!AJ:AJ,'OVN Aggregated Audiences'!Q:Q),IF(T123="CDT",_xlfn.XLOOKUP(S123,'CDT Aggregated Audiences'!AJ:AJ,'CDT Aggregated Audiences'!Q:Q),""))</f>
        <v/>
      </c>
    </row>
    <row r="124" spans="10:25" x14ac:dyDescent="0.35">
      <c r="J124" s="20">
        <v>123</v>
      </c>
      <c r="K124" s="20" t="str">
        <f>_xlfn.XLOOKUP(J124,Calendar!K:K,Calendar!J:J,"")</f>
        <v/>
      </c>
      <c r="L124" s="20" t="str">
        <f>IF(K124="OVN",_xlfn.XLOOKUP(J124,'OVN Aggregated Audiences'!AI:AI,'OVN Aggregated Audiences'!C:C),IF(K124="CDT",_xlfn.XLOOKUP(J124,'CDT Aggregated Audiences'!AI:AI,'CDT Aggregated Audiences'!C:C),""))</f>
        <v/>
      </c>
      <c r="M124" s="20" t="str">
        <f>IF(K124="OVN",_xlfn.XLOOKUP(J124,'OVN Aggregated Audiences'!AI:AI,'OVN Aggregated Audiences'!D:D),IF(K124="CDT",_xlfn.XLOOKUP(J124,'CDT Aggregated Audiences'!AI:AI,'CDT Aggregated Audiences'!D:D),""))</f>
        <v/>
      </c>
      <c r="N124" s="20" t="str">
        <f>IF(K124="OVN",_xlfn.XLOOKUP(J124,'OVN Aggregated Audiences'!AI:AI,'OVN Aggregated Audiences'!AH:AH),IF(K124="CDT",_xlfn.XLOOKUP(J124,'CDT Aggregated Audiences'!AI:AI,'CDT Aggregated Audiences'!AH:AH),""))</f>
        <v/>
      </c>
      <c r="O124" s="20" t="str">
        <f>IF(K124="OVN",_xlfn.XLOOKUP(J124,'OVN Aggregated Audiences'!AI:AI,'OVN Aggregated Audiences'!M:M),IF(K124="CDT",_xlfn.XLOOKUP(J124,'CDT Aggregated Audiences'!AI:AI,'CDT Aggregated Audiences'!M:M),""))</f>
        <v/>
      </c>
      <c r="P124" s="20" t="str">
        <f>IF(K124="OVN",_xlfn.XLOOKUP(J124,'OVN Aggregated Audiences'!AI:AI,'OVN Aggregated Audiences'!Q:Q),IF(K124="CDT",_xlfn.XLOOKUP(J124,'CDT Aggregated Audiences'!AI:AI,'CDT Aggregated Audiences'!Q:Q),""))</f>
        <v/>
      </c>
      <c r="S124" s="20">
        <v>123</v>
      </c>
      <c r="T124" s="20" t="str">
        <f t="shared" si="4"/>
        <v/>
      </c>
      <c r="U124" s="20" t="str">
        <f>IF(T124="OVN",_xlfn.XLOOKUP(S124,'OVN Aggregated Audiences'!AJ:AJ,'OVN Aggregated Audiences'!K:K),IF(T124="CDT",_xlfn.XLOOKUP(S124,'CDT Aggregated Audiences'!AJ:AJ,'CDT Aggregated Audiences'!K:K),""))</f>
        <v/>
      </c>
      <c r="V124" s="34" t="str">
        <f>IF(T124="OVN",_xlfn.XLOOKUP(S124,'OVN Aggregated Audiences'!AJ:AJ,'OVN Aggregated Audiences'!H:H),IF(T124="CDT",_xlfn.XLOOKUP(S124,'CDT Aggregated Audiences'!AJ:AJ,'CDT Aggregated Audiences'!H:H),""))</f>
        <v/>
      </c>
      <c r="W124" s="35" t="str">
        <f>IF(T124="OVN",_xlfn.XLOOKUP(S124,'OVN Aggregated Audiences'!AJ:AJ,'OVN Aggregated Audiences'!N:N),IF(T124="CDT",_xlfn.XLOOKUP(S124,'CDT Aggregated Audiences'!AJ:AJ,'CDT Aggregated Audiences'!N:N),""))</f>
        <v/>
      </c>
      <c r="X124" s="20" t="str">
        <f>IF(T124="OVN",_xlfn.XLOOKUP(S124,'OVN Aggregated Audiences'!AJ:AJ,'OVN Aggregated Audiences'!AH:AH),IF(T124="CDT",_xlfn.XLOOKUP(S124,'CDT Aggregated Audiences'!AJ:AJ,'CDT Aggregated Audiences'!AH:AH),""))</f>
        <v/>
      </c>
      <c r="Y124" s="20" t="str">
        <f>IF(T124="OVN",_xlfn.XLOOKUP(S124,'OVN Aggregated Audiences'!AJ:AJ,'OVN Aggregated Audiences'!Q:Q),IF(T124="CDT",_xlfn.XLOOKUP(S124,'CDT Aggregated Audiences'!AJ:AJ,'CDT Aggregated Audiences'!Q:Q),""))</f>
        <v/>
      </c>
    </row>
    <row r="125" spans="10:25" x14ac:dyDescent="0.35">
      <c r="J125" s="20">
        <v>124</v>
      </c>
      <c r="K125" s="20" t="str">
        <f>_xlfn.XLOOKUP(J125,Calendar!K:K,Calendar!J:J,"")</f>
        <v/>
      </c>
      <c r="L125" s="20" t="str">
        <f>IF(K125="OVN",_xlfn.XLOOKUP(J125,'OVN Aggregated Audiences'!AI:AI,'OVN Aggregated Audiences'!C:C),IF(K125="CDT",_xlfn.XLOOKUP(J125,'CDT Aggregated Audiences'!AI:AI,'CDT Aggregated Audiences'!C:C),""))</f>
        <v/>
      </c>
      <c r="M125" s="20" t="str">
        <f>IF(K125="OVN",_xlfn.XLOOKUP(J125,'OVN Aggregated Audiences'!AI:AI,'OVN Aggregated Audiences'!D:D),IF(K125="CDT",_xlfn.XLOOKUP(J125,'CDT Aggregated Audiences'!AI:AI,'CDT Aggregated Audiences'!D:D),""))</f>
        <v/>
      </c>
      <c r="N125" s="20" t="str">
        <f>IF(K125="OVN",_xlfn.XLOOKUP(J125,'OVN Aggregated Audiences'!AI:AI,'OVN Aggregated Audiences'!AH:AH),IF(K125="CDT",_xlfn.XLOOKUP(J125,'CDT Aggregated Audiences'!AI:AI,'CDT Aggregated Audiences'!AH:AH),""))</f>
        <v/>
      </c>
      <c r="O125" s="20" t="str">
        <f>IF(K125="OVN",_xlfn.XLOOKUP(J125,'OVN Aggregated Audiences'!AI:AI,'OVN Aggregated Audiences'!M:M),IF(K125="CDT",_xlfn.XLOOKUP(J125,'CDT Aggregated Audiences'!AI:AI,'CDT Aggregated Audiences'!M:M),""))</f>
        <v/>
      </c>
      <c r="P125" s="20" t="str">
        <f>IF(K125="OVN",_xlfn.XLOOKUP(J125,'OVN Aggregated Audiences'!AI:AI,'OVN Aggregated Audiences'!Q:Q),IF(K125="CDT",_xlfn.XLOOKUP(J125,'CDT Aggregated Audiences'!AI:AI,'CDT Aggregated Audiences'!Q:Q),""))</f>
        <v/>
      </c>
      <c r="S125" s="20">
        <v>124</v>
      </c>
      <c r="T125" s="20" t="str">
        <f t="shared" si="4"/>
        <v/>
      </c>
      <c r="U125" s="20" t="str">
        <f>IF(T125="OVN",_xlfn.XLOOKUP(S125,'OVN Aggregated Audiences'!AJ:AJ,'OVN Aggregated Audiences'!K:K),IF(T125="CDT",_xlfn.XLOOKUP(S125,'CDT Aggregated Audiences'!AJ:AJ,'CDT Aggregated Audiences'!K:K),""))</f>
        <v/>
      </c>
      <c r="V125" s="34" t="str">
        <f>IF(T125="OVN",_xlfn.XLOOKUP(S125,'OVN Aggregated Audiences'!AJ:AJ,'OVN Aggregated Audiences'!H:H),IF(T125="CDT",_xlfn.XLOOKUP(S125,'CDT Aggregated Audiences'!AJ:AJ,'CDT Aggregated Audiences'!H:H),""))</f>
        <v/>
      </c>
      <c r="W125" s="35" t="str">
        <f>IF(T125="OVN",_xlfn.XLOOKUP(S125,'OVN Aggregated Audiences'!AJ:AJ,'OVN Aggregated Audiences'!N:N),IF(T125="CDT",_xlfn.XLOOKUP(S125,'CDT Aggregated Audiences'!AJ:AJ,'CDT Aggregated Audiences'!N:N),""))</f>
        <v/>
      </c>
      <c r="X125" s="20" t="str">
        <f>IF(T125="OVN",_xlfn.XLOOKUP(S125,'OVN Aggregated Audiences'!AJ:AJ,'OVN Aggregated Audiences'!AH:AH),IF(T125="CDT",_xlfn.XLOOKUP(S125,'CDT Aggregated Audiences'!AJ:AJ,'CDT Aggregated Audiences'!AH:AH),""))</f>
        <v/>
      </c>
      <c r="Y125" s="20" t="str">
        <f>IF(T125="OVN",_xlfn.XLOOKUP(S125,'OVN Aggregated Audiences'!AJ:AJ,'OVN Aggregated Audiences'!Q:Q),IF(T125="CDT",_xlfn.XLOOKUP(S125,'CDT Aggregated Audiences'!AJ:AJ,'CDT Aggregated Audiences'!Q:Q),""))</f>
        <v/>
      </c>
    </row>
    <row r="126" spans="10:25" x14ac:dyDescent="0.35">
      <c r="J126" s="20">
        <v>125</v>
      </c>
      <c r="K126" s="20" t="str">
        <f>_xlfn.XLOOKUP(J126,Calendar!K:K,Calendar!J:J,"")</f>
        <v/>
      </c>
      <c r="L126" s="20" t="str">
        <f>IF(K126="OVN",_xlfn.XLOOKUP(J126,'OVN Aggregated Audiences'!AI:AI,'OVN Aggregated Audiences'!C:C),IF(K126="CDT",_xlfn.XLOOKUP(J126,'CDT Aggregated Audiences'!AI:AI,'CDT Aggregated Audiences'!C:C),""))</f>
        <v/>
      </c>
      <c r="M126" s="20" t="str">
        <f>IF(K126="OVN",_xlfn.XLOOKUP(J126,'OVN Aggregated Audiences'!AI:AI,'OVN Aggregated Audiences'!D:D),IF(K126="CDT",_xlfn.XLOOKUP(J126,'CDT Aggregated Audiences'!AI:AI,'CDT Aggregated Audiences'!D:D),""))</f>
        <v/>
      </c>
      <c r="N126" s="20" t="str">
        <f>IF(K126="OVN",_xlfn.XLOOKUP(J126,'OVN Aggregated Audiences'!AI:AI,'OVN Aggregated Audiences'!AH:AH),IF(K126="CDT",_xlfn.XLOOKUP(J126,'CDT Aggregated Audiences'!AI:AI,'CDT Aggregated Audiences'!AH:AH),""))</f>
        <v/>
      </c>
      <c r="O126" s="20" t="str">
        <f>IF(K126="OVN",_xlfn.XLOOKUP(J126,'OVN Aggregated Audiences'!AI:AI,'OVN Aggregated Audiences'!M:M),IF(K126="CDT",_xlfn.XLOOKUP(J126,'CDT Aggregated Audiences'!AI:AI,'CDT Aggregated Audiences'!M:M),""))</f>
        <v/>
      </c>
      <c r="P126" s="20" t="str">
        <f>IF(K126="OVN",_xlfn.XLOOKUP(J126,'OVN Aggregated Audiences'!AI:AI,'OVN Aggregated Audiences'!Q:Q),IF(K126="CDT",_xlfn.XLOOKUP(J126,'CDT Aggregated Audiences'!AI:AI,'CDT Aggregated Audiences'!Q:Q),""))</f>
        <v/>
      </c>
      <c r="S126" s="20">
        <v>125</v>
      </c>
      <c r="T126" s="20" t="str">
        <f t="shared" si="4"/>
        <v/>
      </c>
      <c r="U126" s="20" t="str">
        <f>IF(T126="OVN",_xlfn.XLOOKUP(S126,'OVN Aggregated Audiences'!AJ:AJ,'OVN Aggregated Audiences'!K:K),IF(T126="CDT",_xlfn.XLOOKUP(S126,'CDT Aggregated Audiences'!AJ:AJ,'CDT Aggregated Audiences'!K:K),""))</f>
        <v/>
      </c>
      <c r="V126" s="34" t="str">
        <f>IF(T126="OVN",_xlfn.XLOOKUP(S126,'OVN Aggregated Audiences'!AJ:AJ,'OVN Aggregated Audiences'!H:H),IF(T126="CDT",_xlfn.XLOOKUP(S126,'CDT Aggregated Audiences'!AJ:AJ,'CDT Aggregated Audiences'!H:H),""))</f>
        <v/>
      </c>
      <c r="W126" s="35" t="str">
        <f>IF(T126="OVN",_xlfn.XLOOKUP(S126,'OVN Aggregated Audiences'!AJ:AJ,'OVN Aggregated Audiences'!N:N),IF(T126="CDT",_xlfn.XLOOKUP(S126,'CDT Aggregated Audiences'!AJ:AJ,'CDT Aggregated Audiences'!N:N),""))</f>
        <v/>
      </c>
      <c r="X126" s="20" t="str">
        <f>IF(T126="OVN",_xlfn.XLOOKUP(S126,'OVN Aggregated Audiences'!AJ:AJ,'OVN Aggregated Audiences'!AH:AH),IF(T126="CDT",_xlfn.XLOOKUP(S126,'CDT Aggregated Audiences'!AJ:AJ,'CDT Aggregated Audiences'!AH:AH),""))</f>
        <v/>
      </c>
      <c r="Y126" s="20" t="str">
        <f>IF(T126="OVN",_xlfn.XLOOKUP(S126,'OVN Aggregated Audiences'!AJ:AJ,'OVN Aggregated Audiences'!Q:Q),IF(T126="CDT",_xlfn.XLOOKUP(S126,'CDT Aggregated Audiences'!AJ:AJ,'CDT Aggregated Audiences'!Q:Q),""))</f>
        <v/>
      </c>
    </row>
    <row r="127" spans="10:25" x14ac:dyDescent="0.35">
      <c r="J127" s="20">
        <v>126</v>
      </c>
      <c r="K127" s="20" t="str">
        <f>_xlfn.XLOOKUP(J127,Calendar!K:K,Calendar!J:J,"")</f>
        <v/>
      </c>
      <c r="L127" s="20" t="str">
        <f>IF(K127="OVN",_xlfn.XLOOKUP(J127,'OVN Aggregated Audiences'!AI:AI,'OVN Aggregated Audiences'!C:C),IF(K127="CDT",_xlfn.XLOOKUP(J127,'CDT Aggregated Audiences'!AI:AI,'CDT Aggregated Audiences'!C:C),""))</f>
        <v/>
      </c>
      <c r="M127" s="20" t="str">
        <f>IF(K127="OVN",_xlfn.XLOOKUP(J127,'OVN Aggregated Audiences'!AI:AI,'OVN Aggregated Audiences'!D:D),IF(K127="CDT",_xlfn.XLOOKUP(J127,'CDT Aggregated Audiences'!AI:AI,'CDT Aggregated Audiences'!D:D),""))</f>
        <v/>
      </c>
      <c r="N127" s="20" t="str">
        <f>IF(K127="OVN",_xlfn.XLOOKUP(J127,'OVN Aggregated Audiences'!AI:AI,'OVN Aggregated Audiences'!AH:AH),IF(K127="CDT",_xlfn.XLOOKUP(J127,'CDT Aggregated Audiences'!AI:AI,'CDT Aggregated Audiences'!AH:AH),""))</f>
        <v/>
      </c>
      <c r="O127" s="20" t="str">
        <f>IF(K127="OVN",_xlfn.XLOOKUP(J127,'OVN Aggregated Audiences'!AI:AI,'OVN Aggregated Audiences'!M:M),IF(K127="CDT",_xlfn.XLOOKUP(J127,'CDT Aggregated Audiences'!AI:AI,'CDT Aggregated Audiences'!M:M),""))</f>
        <v/>
      </c>
      <c r="P127" s="20" t="str">
        <f>IF(K127="OVN",_xlfn.XLOOKUP(J127,'OVN Aggregated Audiences'!AI:AI,'OVN Aggregated Audiences'!Q:Q),IF(K127="CDT",_xlfn.XLOOKUP(J127,'CDT Aggregated Audiences'!AI:AI,'CDT Aggregated Audiences'!Q:Q),""))</f>
        <v/>
      </c>
      <c r="S127" s="20">
        <v>126</v>
      </c>
      <c r="T127" s="20" t="str">
        <f t="shared" si="4"/>
        <v/>
      </c>
      <c r="U127" s="20" t="str">
        <f>IF(T127="OVN",_xlfn.XLOOKUP(S127,'OVN Aggregated Audiences'!AJ:AJ,'OVN Aggregated Audiences'!K:K),IF(T127="CDT",_xlfn.XLOOKUP(S127,'CDT Aggregated Audiences'!AJ:AJ,'CDT Aggregated Audiences'!K:K),""))</f>
        <v/>
      </c>
      <c r="V127" s="34" t="str">
        <f>IF(T127="OVN",_xlfn.XLOOKUP(S127,'OVN Aggregated Audiences'!AJ:AJ,'OVN Aggregated Audiences'!H:H),IF(T127="CDT",_xlfn.XLOOKUP(S127,'CDT Aggregated Audiences'!AJ:AJ,'CDT Aggregated Audiences'!H:H),""))</f>
        <v/>
      </c>
      <c r="W127" s="35" t="str">
        <f>IF(T127="OVN",_xlfn.XLOOKUP(S127,'OVN Aggregated Audiences'!AJ:AJ,'OVN Aggregated Audiences'!N:N),IF(T127="CDT",_xlfn.XLOOKUP(S127,'CDT Aggregated Audiences'!AJ:AJ,'CDT Aggregated Audiences'!N:N),""))</f>
        <v/>
      </c>
      <c r="X127" s="20" t="str">
        <f>IF(T127="OVN",_xlfn.XLOOKUP(S127,'OVN Aggregated Audiences'!AJ:AJ,'OVN Aggregated Audiences'!AH:AH),IF(T127="CDT",_xlfn.XLOOKUP(S127,'CDT Aggregated Audiences'!AJ:AJ,'CDT Aggregated Audiences'!AH:AH),""))</f>
        <v/>
      </c>
      <c r="Y127" s="20" t="str">
        <f>IF(T127="OVN",_xlfn.XLOOKUP(S127,'OVN Aggregated Audiences'!AJ:AJ,'OVN Aggregated Audiences'!Q:Q),IF(T127="CDT",_xlfn.XLOOKUP(S127,'CDT Aggregated Audiences'!AJ:AJ,'CDT Aggregated Audiences'!Q:Q),""))</f>
        <v/>
      </c>
    </row>
    <row r="128" spans="10:25" x14ac:dyDescent="0.35">
      <c r="J128" s="20">
        <v>127</v>
      </c>
      <c r="K128" s="20" t="str">
        <f>_xlfn.XLOOKUP(J128,Calendar!K:K,Calendar!J:J,"")</f>
        <v/>
      </c>
      <c r="L128" s="20" t="str">
        <f>IF(K128="OVN",_xlfn.XLOOKUP(J128,'OVN Aggregated Audiences'!AI:AI,'OVN Aggregated Audiences'!C:C),IF(K128="CDT",_xlfn.XLOOKUP(J128,'CDT Aggregated Audiences'!AI:AI,'CDT Aggregated Audiences'!C:C),""))</f>
        <v/>
      </c>
      <c r="M128" s="20" t="str">
        <f>IF(K128="OVN",_xlfn.XLOOKUP(J128,'OVN Aggregated Audiences'!AI:AI,'OVN Aggregated Audiences'!D:D),IF(K128="CDT",_xlfn.XLOOKUP(J128,'CDT Aggregated Audiences'!AI:AI,'CDT Aggregated Audiences'!D:D),""))</f>
        <v/>
      </c>
      <c r="N128" s="20" t="str">
        <f>IF(K128="OVN",_xlfn.XLOOKUP(J128,'OVN Aggregated Audiences'!AI:AI,'OVN Aggregated Audiences'!AH:AH),IF(K128="CDT",_xlfn.XLOOKUP(J128,'CDT Aggregated Audiences'!AI:AI,'CDT Aggregated Audiences'!AH:AH),""))</f>
        <v/>
      </c>
      <c r="O128" s="20" t="str">
        <f>IF(K128="OVN",_xlfn.XLOOKUP(J128,'OVN Aggregated Audiences'!AI:AI,'OVN Aggregated Audiences'!M:M),IF(K128="CDT",_xlfn.XLOOKUP(J128,'CDT Aggregated Audiences'!AI:AI,'CDT Aggregated Audiences'!M:M),""))</f>
        <v/>
      </c>
      <c r="P128" s="20" t="str">
        <f>IF(K128="OVN",_xlfn.XLOOKUP(J128,'OVN Aggregated Audiences'!AI:AI,'OVN Aggregated Audiences'!Q:Q),IF(K128="CDT",_xlfn.XLOOKUP(J128,'CDT Aggregated Audiences'!AI:AI,'CDT Aggregated Audiences'!Q:Q),""))</f>
        <v/>
      </c>
      <c r="S128" s="20">
        <v>127</v>
      </c>
      <c r="T128" s="20" t="str">
        <f t="shared" si="4"/>
        <v/>
      </c>
      <c r="U128" s="20" t="str">
        <f>IF(T128="OVN",_xlfn.XLOOKUP(S128,'OVN Aggregated Audiences'!AJ:AJ,'OVN Aggregated Audiences'!K:K),IF(T128="CDT",_xlfn.XLOOKUP(S128,'CDT Aggregated Audiences'!AJ:AJ,'CDT Aggregated Audiences'!K:K),""))</f>
        <v/>
      </c>
      <c r="V128" s="34" t="str">
        <f>IF(T128="OVN",_xlfn.XLOOKUP(S128,'OVN Aggregated Audiences'!AJ:AJ,'OVN Aggregated Audiences'!H:H),IF(T128="CDT",_xlfn.XLOOKUP(S128,'CDT Aggregated Audiences'!AJ:AJ,'CDT Aggregated Audiences'!H:H),""))</f>
        <v/>
      </c>
      <c r="W128" s="35" t="str">
        <f>IF(T128="OVN",_xlfn.XLOOKUP(S128,'OVN Aggregated Audiences'!AJ:AJ,'OVN Aggregated Audiences'!N:N),IF(T128="CDT",_xlfn.XLOOKUP(S128,'CDT Aggregated Audiences'!AJ:AJ,'CDT Aggregated Audiences'!N:N),""))</f>
        <v/>
      </c>
      <c r="X128" s="20" t="str">
        <f>IF(T128="OVN",_xlfn.XLOOKUP(S128,'OVN Aggregated Audiences'!AJ:AJ,'OVN Aggregated Audiences'!AH:AH),IF(T128="CDT",_xlfn.XLOOKUP(S128,'CDT Aggregated Audiences'!AJ:AJ,'CDT Aggregated Audiences'!AH:AH),""))</f>
        <v/>
      </c>
      <c r="Y128" s="20" t="str">
        <f>IF(T128="OVN",_xlfn.XLOOKUP(S128,'OVN Aggregated Audiences'!AJ:AJ,'OVN Aggregated Audiences'!Q:Q),IF(T128="CDT",_xlfn.XLOOKUP(S128,'CDT Aggregated Audiences'!AJ:AJ,'CDT Aggregated Audiences'!Q:Q),""))</f>
        <v/>
      </c>
    </row>
    <row r="129" spans="10:25" x14ac:dyDescent="0.35">
      <c r="J129" s="20">
        <v>128</v>
      </c>
      <c r="K129" s="20" t="str">
        <f>_xlfn.XLOOKUP(J129,Calendar!K:K,Calendar!J:J,"")</f>
        <v/>
      </c>
      <c r="L129" s="20" t="str">
        <f>IF(K129="OVN",_xlfn.XLOOKUP(J129,'OVN Aggregated Audiences'!AI:AI,'OVN Aggregated Audiences'!C:C),IF(K129="CDT",_xlfn.XLOOKUP(J129,'CDT Aggregated Audiences'!AI:AI,'CDT Aggregated Audiences'!C:C),""))</f>
        <v/>
      </c>
      <c r="M129" s="20" t="str">
        <f>IF(K129="OVN",_xlfn.XLOOKUP(J129,'OVN Aggregated Audiences'!AI:AI,'OVN Aggregated Audiences'!D:D),IF(K129="CDT",_xlfn.XLOOKUP(J129,'CDT Aggregated Audiences'!AI:AI,'CDT Aggregated Audiences'!D:D),""))</f>
        <v/>
      </c>
      <c r="N129" s="20" t="str">
        <f>IF(K129="OVN",_xlfn.XLOOKUP(J129,'OVN Aggregated Audiences'!AI:AI,'OVN Aggregated Audiences'!AH:AH),IF(K129="CDT",_xlfn.XLOOKUP(J129,'CDT Aggregated Audiences'!AI:AI,'CDT Aggregated Audiences'!AH:AH),""))</f>
        <v/>
      </c>
      <c r="O129" s="20" t="str">
        <f>IF(K129="OVN",_xlfn.XLOOKUP(J129,'OVN Aggregated Audiences'!AI:AI,'OVN Aggregated Audiences'!M:M),IF(K129="CDT",_xlfn.XLOOKUP(J129,'CDT Aggregated Audiences'!AI:AI,'CDT Aggregated Audiences'!M:M),""))</f>
        <v/>
      </c>
      <c r="P129" s="20" t="str">
        <f>IF(K129="OVN",_xlfn.XLOOKUP(J129,'OVN Aggregated Audiences'!AI:AI,'OVN Aggregated Audiences'!Q:Q),IF(K129="CDT",_xlfn.XLOOKUP(J129,'CDT Aggregated Audiences'!AI:AI,'CDT Aggregated Audiences'!Q:Q),""))</f>
        <v/>
      </c>
      <c r="S129" s="20">
        <v>128</v>
      </c>
      <c r="T129" s="20" t="str">
        <f t="shared" si="4"/>
        <v/>
      </c>
      <c r="U129" s="20" t="str">
        <f>IF(T129="OVN",_xlfn.XLOOKUP(S129,'OVN Aggregated Audiences'!AJ:AJ,'OVN Aggregated Audiences'!K:K),IF(T129="CDT",_xlfn.XLOOKUP(S129,'CDT Aggregated Audiences'!AJ:AJ,'CDT Aggregated Audiences'!K:K),""))</f>
        <v/>
      </c>
      <c r="V129" s="34" t="str">
        <f>IF(T129="OVN",_xlfn.XLOOKUP(S129,'OVN Aggregated Audiences'!AJ:AJ,'OVN Aggregated Audiences'!H:H),IF(T129="CDT",_xlfn.XLOOKUP(S129,'CDT Aggregated Audiences'!AJ:AJ,'CDT Aggregated Audiences'!H:H),""))</f>
        <v/>
      </c>
      <c r="W129" s="35" t="str">
        <f>IF(T129="OVN",_xlfn.XLOOKUP(S129,'OVN Aggregated Audiences'!AJ:AJ,'OVN Aggregated Audiences'!N:N),IF(T129="CDT",_xlfn.XLOOKUP(S129,'CDT Aggregated Audiences'!AJ:AJ,'CDT Aggregated Audiences'!N:N),""))</f>
        <v/>
      </c>
      <c r="X129" s="20" t="str">
        <f>IF(T129="OVN",_xlfn.XLOOKUP(S129,'OVN Aggregated Audiences'!AJ:AJ,'OVN Aggregated Audiences'!AH:AH),IF(T129="CDT",_xlfn.XLOOKUP(S129,'CDT Aggregated Audiences'!AJ:AJ,'CDT Aggregated Audiences'!AH:AH),""))</f>
        <v/>
      </c>
      <c r="Y129" s="20" t="str">
        <f>IF(T129="OVN",_xlfn.XLOOKUP(S129,'OVN Aggregated Audiences'!AJ:AJ,'OVN Aggregated Audiences'!Q:Q),IF(T129="CDT",_xlfn.XLOOKUP(S129,'CDT Aggregated Audiences'!AJ:AJ,'CDT Aggregated Audiences'!Q:Q),""))</f>
        <v/>
      </c>
    </row>
    <row r="130" spans="10:25" x14ac:dyDescent="0.35">
      <c r="J130" s="20">
        <v>129</v>
      </c>
      <c r="K130" s="20" t="str">
        <f>_xlfn.XLOOKUP(J130,Calendar!K:K,Calendar!J:J,"")</f>
        <v/>
      </c>
      <c r="L130" s="20" t="str">
        <f>IF(K130="OVN",_xlfn.XLOOKUP(J130,'OVN Aggregated Audiences'!AI:AI,'OVN Aggregated Audiences'!C:C),IF(K130="CDT",_xlfn.XLOOKUP(J130,'CDT Aggregated Audiences'!AI:AI,'CDT Aggregated Audiences'!C:C),""))</f>
        <v/>
      </c>
      <c r="M130" s="20" t="str">
        <f>IF(K130="OVN",_xlfn.XLOOKUP(J130,'OVN Aggregated Audiences'!AI:AI,'OVN Aggregated Audiences'!D:D),IF(K130="CDT",_xlfn.XLOOKUP(J130,'CDT Aggregated Audiences'!AI:AI,'CDT Aggregated Audiences'!D:D),""))</f>
        <v/>
      </c>
      <c r="N130" s="20" t="str">
        <f>IF(K130="OVN",_xlfn.XLOOKUP(J130,'OVN Aggregated Audiences'!AI:AI,'OVN Aggregated Audiences'!AH:AH),IF(K130="CDT",_xlfn.XLOOKUP(J130,'CDT Aggregated Audiences'!AI:AI,'CDT Aggregated Audiences'!AH:AH),""))</f>
        <v/>
      </c>
      <c r="O130" s="20" t="str">
        <f>IF(K130="OVN",_xlfn.XLOOKUP(J130,'OVN Aggregated Audiences'!AI:AI,'OVN Aggregated Audiences'!M:M),IF(K130="CDT",_xlfn.XLOOKUP(J130,'CDT Aggregated Audiences'!AI:AI,'CDT Aggregated Audiences'!M:M),""))</f>
        <v/>
      </c>
      <c r="P130" s="20" t="str">
        <f>IF(K130="OVN",_xlfn.XLOOKUP(J130,'OVN Aggregated Audiences'!AI:AI,'OVN Aggregated Audiences'!Q:Q),IF(K130="CDT",_xlfn.XLOOKUP(J130,'CDT Aggregated Audiences'!AI:AI,'CDT Aggregated Audiences'!Q:Q),""))</f>
        <v/>
      </c>
      <c r="S130" s="20">
        <v>129</v>
      </c>
      <c r="T130" s="20" t="str">
        <f t="shared" si="4"/>
        <v/>
      </c>
      <c r="U130" s="20" t="str">
        <f>IF(T130="OVN",_xlfn.XLOOKUP(S130,'OVN Aggregated Audiences'!AJ:AJ,'OVN Aggregated Audiences'!K:K),IF(T130="CDT",_xlfn.XLOOKUP(S130,'CDT Aggregated Audiences'!AJ:AJ,'CDT Aggregated Audiences'!K:K),""))</f>
        <v/>
      </c>
      <c r="V130" s="34" t="str">
        <f>IF(T130="OVN",_xlfn.XLOOKUP(S130,'OVN Aggregated Audiences'!AJ:AJ,'OVN Aggregated Audiences'!H:H),IF(T130="CDT",_xlfn.XLOOKUP(S130,'CDT Aggregated Audiences'!AJ:AJ,'CDT Aggregated Audiences'!H:H),""))</f>
        <v/>
      </c>
      <c r="W130" s="35" t="str">
        <f>IF(T130="OVN",_xlfn.XLOOKUP(S130,'OVN Aggregated Audiences'!AJ:AJ,'OVN Aggregated Audiences'!N:N),IF(T130="CDT",_xlfn.XLOOKUP(S130,'CDT Aggregated Audiences'!AJ:AJ,'CDT Aggregated Audiences'!N:N),""))</f>
        <v/>
      </c>
      <c r="X130" s="20" t="str">
        <f>IF(T130="OVN",_xlfn.XLOOKUP(S130,'OVN Aggregated Audiences'!AJ:AJ,'OVN Aggregated Audiences'!AH:AH),IF(T130="CDT",_xlfn.XLOOKUP(S130,'CDT Aggregated Audiences'!AJ:AJ,'CDT Aggregated Audiences'!AH:AH),""))</f>
        <v/>
      </c>
      <c r="Y130" s="20" t="str">
        <f>IF(T130="OVN",_xlfn.XLOOKUP(S130,'OVN Aggregated Audiences'!AJ:AJ,'OVN Aggregated Audiences'!Q:Q),IF(T130="CDT",_xlfn.XLOOKUP(S130,'CDT Aggregated Audiences'!AJ:AJ,'CDT Aggregated Audiences'!Q:Q),""))</f>
        <v/>
      </c>
    </row>
    <row r="131" spans="10:25" x14ac:dyDescent="0.35">
      <c r="J131" s="20">
        <v>130</v>
      </c>
      <c r="K131" s="20" t="str">
        <f>_xlfn.XLOOKUP(J131,Calendar!K:K,Calendar!J:J,"")</f>
        <v/>
      </c>
      <c r="L131" s="20" t="str">
        <f>IF(K131="OVN",_xlfn.XLOOKUP(J131,'OVN Aggregated Audiences'!AI:AI,'OVN Aggregated Audiences'!C:C),IF(K131="CDT",_xlfn.XLOOKUP(J131,'CDT Aggregated Audiences'!AI:AI,'CDT Aggregated Audiences'!C:C),""))</f>
        <v/>
      </c>
      <c r="M131" s="20" t="str">
        <f>IF(K131="OVN",_xlfn.XLOOKUP(J131,'OVN Aggregated Audiences'!AI:AI,'OVN Aggregated Audiences'!D:D),IF(K131="CDT",_xlfn.XLOOKUP(J131,'CDT Aggregated Audiences'!AI:AI,'CDT Aggregated Audiences'!D:D),""))</f>
        <v/>
      </c>
      <c r="N131" s="20" t="str">
        <f>IF(K131="OVN",_xlfn.XLOOKUP(J131,'OVN Aggregated Audiences'!AI:AI,'OVN Aggregated Audiences'!AH:AH),IF(K131="CDT",_xlfn.XLOOKUP(J131,'CDT Aggregated Audiences'!AI:AI,'CDT Aggregated Audiences'!AH:AH),""))</f>
        <v/>
      </c>
      <c r="O131" s="20" t="str">
        <f>IF(K131="OVN",_xlfn.XLOOKUP(J131,'OVN Aggregated Audiences'!AI:AI,'OVN Aggregated Audiences'!M:M),IF(K131="CDT",_xlfn.XLOOKUP(J131,'CDT Aggregated Audiences'!AI:AI,'CDT Aggregated Audiences'!M:M),""))</f>
        <v/>
      </c>
      <c r="P131" s="20" t="str">
        <f>IF(K131="OVN",_xlfn.XLOOKUP(J131,'OVN Aggregated Audiences'!AI:AI,'OVN Aggregated Audiences'!Q:Q),IF(K131="CDT",_xlfn.XLOOKUP(J131,'CDT Aggregated Audiences'!AI:AI,'CDT Aggregated Audiences'!Q:Q),""))</f>
        <v/>
      </c>
      <c r="S131" s="20">
        <v>130</v>
      </c>
      <c r="T131" s="20" t="str">
        <f t="shared" ref="T131:T194" si="5">IF(S131&lt;=$B$5,"CDT",IF(AND(S131&gt;$B$5,S131&lt;=$B$4),"OVN",""))</f>
        <v/>
      </c>
      <c r="U131" s="20" t="str">
        <f>IF(T131="OVN",_xlfn.XLOOKUP(S131,'OVN Aggregated Audiences'!AJ:AJ,'OVN Aggregated Audiences'!K:K),IF(T131="CDT",_xlfn.XLOOKUP(S131,'CDT Aggregated Audiences'!AJ:AJ,'CDT Aggregated Audiences'!K:K),""))</f>
        <v/>
      </c>
      <c r="V131" s="34" t="str">
        <f>IF(T131="OVN",_xlfn.XLOOKUP(S131,'OVN Aggregated Audiences'!AJ:AJ,'OVN Aggregated Audiences'!H:H),IF(T131="CDT",_xlfn.XLOOKUP(S131,'CDT Aggregated Audiences'!AJ:AJ,'CDT Aggregated Audiences'!H:H),""))</f>
        <v/>
      </c>
      <c r="W131" s="35" t="str">
        <f>IF(T131="OVN",_xlfn.XLOOKUP(S131,'OVN Aggregated Audiences'!AJ:AJ,'OVN Aggregated Audiences'!N:N),IF(T131="CDT",_xlfn.XLOOKUP(S131,'CDT Aggregated Audiences'!AJ:AJ,'CDT Aggregated Audiences'!N:N),""))</f>
        <v/>
      </c>
      <c r="X131" s="20" t="str">
        <f>IF(T131="OVN",_xlfn.XLOOKUP(S131,'OVN Aggregated Audiences'!AJ:AJ,'OVN Aggregated Audiences'!AH:AH),IF(T131="CDT",_xlfn.XLOOKUP(S131,'CDT Aggregated Audiences'!AJ:AJ,'CDT Aggregated Audiences'!AH:AH),""))</f>
        <v/>
      </c>
      <c r="Y131" s="20" t="str">
        <f>IF(T131="OVN",_xlfn.XLOOKUP(S131,'OVN Aggregated Audiences'!AJ:AJ,'OVN Aggregated Audiences'!Q:Q),IF(T131="CDT",_xlfn.XLOOKUP(S131,'CDT Aggregated Audiences'!AJ:AJ,'CDT Aggregated Audiences'!Q:Q),""))</f>
        <v/>
      </c>
    </row>
    <row r="132" spans="10:25" x14ac:dyDescent="0.35">
      <c r="J132" s="20">
        <v>131</v>
      </c>
      <c r="K132" s="20" t="str">
        <f>_xlfn.XLOOKUP(J132,Calendar!K:K,Calendar!J:J,"")</f>
        <v/>
      </c>
      <c r="L132" s="20" t="str">
        <f>IF(K132="OVN",_xlfn.XLOOKUP(J132,'OVN Aggregated Audiences'!AI:AI,'OVN Aggregated Audiences'!C:C),IF(K132="CDT",_xlfn.XLOOKUP(J132,'CDT Aggregated Audiences'!AI:AI,'CDT Aggregated Audiences'!C:C),""))</f>
        <v/>
      </c>
      <c r="M132" s="20" t="str">
        <f>IF(K132="OVN",_xlfn.XLOOKUP(J132,'OVN Aggregated Audiences'!AI:AI,'OVN Aggregated Audiences'!D:D),IF(K132="CDT",_xlfn.XLOOKUP(J132,'CDT Aggregated Audiences'!AI:AI,'CDT Aggregated Audiences'!D:D),""))</f>
        <v/>
      </c>
      <c r="N132" s="20" t="str">
        <f>IF(K132="OVN",_xlfn.XLOOKUP(J132,'OVN Aggregated Audiences'!AI:AI,'OVN Aggregated Audiences'!AH:AH),IF(K132="CDT",_xlfn.XLOOKUP(J132,'CDT Aggregated Audiences'!AI:AI,'CDT Aggregated Audiences'!AH:AH),""))</f>
        <v/>
      </c>
      <c r="O132" s="20" t="str">
        <f>IF(K132="OVN",_xlfn.XLOOKUP(J132,'OVN Aggregated Audiences'!AI:AI,'OVN Aggregated Audiences'!M:M),IF(K132="CDT",_xlfn.XLOOKUP(J132,'CDT Aggregated Audiences'!AI:AI,'CDT Aggregated Audiences'!M:M),""))</f>
        <v/>
      </c>
      <c r="P132" s="20" t="str">
        <f>IF(K132="OVN",_xlfn.XLOOKUP(J132,'OVN Aggregated Audiences'!AI:AI,'OVN Aggregated Audiences'!Q:Q),IF(K132="CDT",_xlfn.XLOOKUP(J132,'CDT Aggregated Audiences'!AI:AI,'CDT Aggregated Audiences'!Q:Q),""))</f>
        <v/>
      </c>
      <c r="S132" s="20">
        <v>131</v>
      </c>
      <c r="T132" s="20" t="str">
        <f t="shared" si="5"/>
        <v/>
      </c>
      <c r="U132" s="20" t="str">
        <f>IF(T132="OVN",_xlfn.XLOOKUP(S132,'OVN Aggregated Audiences'!AJ:AJ,'OVN Aggregated Audiences'!K:K),IF(T132="CDT",_xlfn.XLOOKUP(S132,'CDT Aggregated Audiences'!AJ:AJ,'CDT Aggregated Audiences'!K:K),""))</f>
        <v/>
      </c>
      <c r="V132" s="34" t="str">
        <f>IF(T132="OVN",_xlfn.XLOOKUP(S132,'OVN Aggregated Audiences'!AJ:AJ,'OVN Aggregated Audiences'!H:H),IF(T132="CDT",_xlfn.XLOOKUP(S132,'CDT Aggregated Audiences'!AJ:AJ,'CDT Aggregated Audiences'!H:H),""))</f>
        <v/>
      </c>
      <c r="W132" s="35" t="str">
        <f>IF(T132="OVN",_xlfn.XLOOKUP(S132,'OVN Aggregated Audiences'!AJ:AJ,'OVN Aggregated Audiences'!N:N),IF(T132="CDT",_xlfn.XLOOKUP(S132,'CDT Aggregated Audiences'!AJ:AJ,'CDT Aggregated Audiences'!N:N),""))</f>
        <v/>
      </c>
      <c r="X132" s="20" t="str">
        <f>IF(T132="OVN",_xlfn.XLOOKUP(S132,'OVN Aggregated Audiences'!AJ:AJ,'OVN Aggregated Audiences'!AH:AH),IF(T132="CDT",_xlfn.XLOOKUP(S132,'CDT Aggregated Audiences'!AJ:AJ,'CDT Aggregated Audiences'!AH:AH),""))</f>
        <v/>
      </c>
      <c r="Y132" s="20" t="str">
        <f>IF(T132="OVN",_xlfn.XLOOKUP(S132,'OVN Aggregated Audiences'!AJ:AJ,'OVN Aggregated Audiences'!Q:Q),IF(T132="CDT",_xlfn.XLOOKUP(S132,'CDT Aggregated Audiences'!AJ:AJ,'CDT Aggregated Audiences'!Q:Q),""))</f>
        <v/>
      </c>
    </row>
    <row r="133" spans="10:25" x14ac:dyDescent="0.35">
      <c r="J133" s="20">
        <v>132</v>
      </c>
      <c r="K133" s="20" t="str">
        <f>_xlfn.XLOOKUP(J133,Calendar!K:K,Calendar!J:J,"")</f>
        <v/>
      </c>
      <c r="L133" s="20" t="str">
        <f>IF(K133="OVN",_xlfn.XLOOKUP(J133,'OVN Aggregated Audiences'!AI:AI,'OVN Aggregated Audiences'!C:C),IF(K133="CDT",_xlfn.XLOOKUP(J133,'CDT Aggregated Audiences'!AI:AI,'CDT Aggregated Audiences'!C:C),""))</f>
        <v/>
      </c>
      <c r="M133" s="20" t="str">
        <f>IF(K133="OVN",_xlfn.XLOOKUP(J133,'OVN Aggregated Audiences'!AI:AI,'OVN Aggregated Audiences'!D:D),IF(K133="CDT",_xlfn.XLOOKUP(J133,'CDT Aggregated Audiences'!AI:AI,'CDT Aggregated Audiences'!D:D),""))</f>
        <v/>
      </c>
      <c r="N133" s="20" t="str">
        <f>IF(K133="OVN",_xlfn.XLOOKUP(J133,'OVN Aggregated Audiences'!AI:AI,'OVN Aggregated Audiences'!AH:AH),IF(K133="CDT",_xlfn.XLOOKUP(J133,'CDT Aggregated Audiences'!AI:AI,'CDT Aggregated Audiences'!AH:AH),""))</f>
        <v/>
      </c>
      <c r="O133" s="20" t="str">
        <f>IF(K133="OVN",_xlfn.XLOOKUP(J133,'OVN Aggregated Audiences'!AI:AI,'OVN Aggregated Audiences'!M:M),IF(K133="CDT",_xlfn.XLOOKUP(J133,'CDT Aggregated Audiences'!AI:AI,'CDT Aggregated Audiences'!M:M),""))</f>
        <v/>
      </c>
      <c r="P133" s="20" t="str">
        <f>IF(K133="OVN",_xlfn.XLOOKUP(J133,'OVN Aggregated Audiences'!AI:AI,'OVN Aggregated Audiences'!Q:Q),IF(K133="CDT",_xlfn.XLOOKUP(J133,'CDT Aggregated Audiences'!AI:AI,'CDT Aggregated Audiences'!Q:Q),""))</f>
        <v/>
      </c>
      <c r="S133" s="20">
        <v>132</v>
      </c>
      <c r="T133" s="20" t="str">
        <f t="shared" si="5"/>
        <v/>
      </c>
      <c r="U133" s="20" t="str">
        <f>IF(T133="OVN",_xlfn.XLOOKUP(S133,'OVN Aggregated Audiences'!AJ:AJ,'OVN Aggregated Audiences'!K:K),IF(T133="CDT",_xlfn.XLOOKUP(S133,'CDT Aggregated Audiences'!AJ:AJ,'CDT Aggregated Audiences'!K:K),""))</f>
        <v/>
      </c>
      <c r="V133" s="34" t="str">
        <f>IF(T133="OVN",_xlfn.XLOOKUP(S133,'OVN Aggregated Audiences'!AJ:AJ,'OVN Aggregated Audiences'!H:H),IF(T133="CDT",_xlfn.XLOOKUP(S133,'CDT Aggregated Audiences'!AJ:AJ,'CDT Aggregated Audiences'!H:H),""))</f>
        <v/>
      </c>
      <c r="W133" s="35" t="str">
        <f>IF(T133="OVN",_xlfn.XLOOKUP(S133,'OVN Aggregated Audiences'!AJ:AJ,'OVN Aggregated Audiences'!N:N),IF(T133="CDT",_xlfn.XLOOKUP(S133,'CDT Aggregated Audiences'!AJ:AJ,'CDT Aggregated Audiences'!N:N),""))</f>
        <v/>
      </c>
      <c r="X133" s="20" t="str">
        <f>IF(T133="OVN",_xlfn.XLOOKUP(S133,'OVN Aggregated Audiences'!AJ:AJ,'OVN Aggregated Audiences'!AH:AH),IF(T133="CDT",_xlfn.XLOOKUP(S133,'CDT Aggregated Audiences'!AJ:AJ,'CDT Aggregated Audiences'!AH:AH),""))</f>
        <v/>
      </c>
      <c r="Y133" s="20" t="str">
        <f>IF(T133="OVN",_xlfn.XLOOKUP(S133,'OVN Aggregated Audiences'!AJ:AJ,'OVN Aggregated Audiences'!Q:Q),IF(T133="CDT",_xlfn.XLOOKUP(S133,'CDT Aggregated Audiences'!AJ:AJ,'CDT Aggregated Audiences'!Q:Q),""))</f>
        <v/>
      </c>
    </row>
    <row r="134" spans="10:25" x14ac:dyDescent="0.35">
      <c r="J134" s="20">
        <v>133</v>
      </c>
      <c r="K134" s="20" t="str">
        <f>_xlfn.XLOOKUP(J134,Calendar!K:K,Calendar!J:J,"")</f>
        <v/>
      </c>
      <c r="L134" s="20" t="str">
        <f>IF(K134="OVN",_xlfn.XLOOKUP(J134,'OVN Aggregated Audiences'!AI:AI,'OVN Aggregated Audiences'!C:C),IF(K134="CDT",_xlfn.XLOOKUP(J134,'CDT Aggregated Audiences'!AI:AI,'CDT Aggregated Audiences'!C:C),""))</f>
        <v/>
      </c>
      <c r="M134" s="20" t="str">
        <f>IF(K134="OVN",_xlfn.XLOOKUP(J134,'OVN Aggregated Audiences'!AI:AI,'OVN Aggregated Audiences'!D:D),IF(K134="CDT",_xlfn.XLOOKUP(J134,'CDT Aggregated Audiences'!AI:AI,'CDT Aggregated Audiences'!D:D),""))</f>
        <v/>
      </c>
      <c r="N134" s="20" t="str">
        <f>IF(K134="OVN",_xlfn.XLOOKUP(J134,'OVN Aggregated Audiences'!AI:AI,'OVN Aggregated Audiences'!AH:AH),IF(K134="CDT",_xlfn.XLOOKUP(J134,'CDT Aggregated Audiences'!AI:AI,'CDT Aggregated Audiences'!AH:AH),""))</f>
        <v/>
      </c>
      <c r="O134" s="20" t="str">
        <f>IF(K134="OVN",_xlfn.XLOOKUP(J134,'OVN Aggregated Audiences'!AI:AI,'OVN Aggregated Audiences'!M:M),IF(K134="CDT",_xlfn.XLOOKUP(J134,'CDT Aggregated Audiences'!AI:AI,'CDT Aggregated Audiences'!M:M),""))</f>
        <v/>
      </c>
      <c r="P134" s="20" t="str">
        <f>IF(K134="OVN",_xlfn.XLOOKUP(J134,'OVN Aggregated Audiences'!AI:AI,'OVN Aggregated Audiences'!Q:Q),IF(K134="CDT",_xlfn.XLOOKUP(J134,'CDT Aggregated Audiences'!AI:AI,'CDT Aggregated Audiences'!Q:Q),""))</f>
        <v/>
      </c>
      <c r="S134" s="20">
        <v>133</v>
      </c>
      <c r="T134" s="20" t="str">
        <f t="shared" si="5"/>
        <v/>
      </c>
      <c r="U134" s="20" t="str">
        <f>IF(T134="OVN",_xlfn.XLOOKUP(S134,'OVN Aggregated Audiences'!AJ:AJ,'OVN Aggregated Audiences'!K:K),IF(T134="CDT",_xlfn.XLOOKUP(S134,'CDT Aggregated Audiences'!AJ:AJ,'CDT Aggregated Audiences'!K:K),""))</f>
        <v/>
      </c>
      <c r="V134" s="34" t="str">
        <f>IF(T134="OVN",_xlfn.XLOOKUP(S134,'OVN Aggregated Audiences'!AJ:AJ,'OVN Aggregated Audiences'!H:H),IF(T134="CDT",_xlfn.XLOOKUP(S134,'CDT Aggregated Audiences'!AJ:AJ,'CDT Aggregated Audiences'!H:H),""))</f>
        <v/>
      </c>
      <c r="W134" s="35" t="str">
        <f>IF(T134="OVN",_xlfn.XLOOKUP(S134,'OVN Aggregated Audiences'!AJ:AJ,'OVN Aggregated Audiences'!N:N),IF(T134="CDT",_xlfn.XLOOKUP(S134,'CDT Aggregated Audiences'!AJ:AJ,'CDT Aggregated Audiences'!N:N),""))</f>
        <v/>
      </c>
      <c r="X134" s="20" t="str">
        <f>IF(T134="OVN",_xlfn.XLOOKUP(S134,'OVN Aggregated Audiences'!AJ:AJ,'OVN Aggregated Audiences'!AH:AH),IF(T134="CDT",_xlfn.XLOOKUP(S134,'CDT Aggregated Audiences'!AJ:AJ,'CDT Aggregated Audiences'!AH:AH),""))</f>
        <v/>
      </c>
      <c r="Y134" s="20" t="str">
        <f>IF(T134="OVN",_xlfn.XLOOKUP(S134,'OVN Aggregated Audiences'!AJ:AJ,'OVN Aggregated Audiences'!Q:Q),IF(T134="CDT",_xlfn.XLOOKUP(S134,'CDT Aggregated Audiences'!AJ:AJ,'CDT Aggregated Audiences'!Q:Q),""))</f>
        <v/>
      </c>
    </row>
    <row r="135" spans="10:25" x14ac:dyDescent="0.35">
      <c r="J135" s="20">
        <v>134</v>
      </c>
      <c r="K135" s="20" t="str">
        <f>_xlfn.XLOOKUP(J135,Calendar!K:K,Calendar!J:J,"")</f>
        <v/>
      </c>
      <c r="L135" s="20" t="str">
        <f>IF(K135="OVN",_xlfn.XLOOKUP(J135,'OVN Aggregated Audiences'!AI:AI,'OVN Aggregated Audiences'!C:C),IF(K135="CDT",_xlfn.XLOOKUP(J135,'CDT Aggregated Audiences'!AI:AI,'CDT Aggregated Audiences'!C:C),""))</f>
        <v/>
      </c>
      <c r="M135" s="20" t="str">
        <f>IF(K135="OVN",_xlfn.XLOOKUP(J135,'OVN Aggregated Audiences'!AI:AI,'OVN Aggregated Audiences'!D:D),IF(K135="CDT",_xlfn.XLOOKUP(J135,'CDT Aggregated Audiences'!AI:AI,'CDT Aggregated Audiences'!D:D),""))</f>
        <v/>
      </c>
      <c r="N135" s="20" t="str">
        <f>IF(K135="OVN",_xlfn.XLOOKUP(J135,'OVN Aggregated Audiences'!AI:AI,'OVN Aggregated Audiences'!AH:AH),IF(K135="CDT",_xlfn.XLOOKUP(J135,'CDT Aggregated Audiences'!AI:AI,'CDT Aggregated Audiences'!AH:AH),""))</f>
        <v/>
      </c>
      <c r="O135" s="20" t="str">
        <f>IF(K135="OVN",_xlfn.XLOOKUP(J135,'OVN Aggregated Audiences'!AI:AI,'OVN Aggregated Audiences'!M:M),IF(K135="CDT",_xlfn.XLOOKUP(J135,'CDT Aggregated Audiences'!AI:AI,'CDT Aggregated Audiences'!M:M),""))</f>
        <v/>
      </c>
      <c r="P135" s="20" t="str">
        <f>IF(K135="OVN",_xlfn.XLOOKUP(J135,'OVN Aggregated Audiences'!AI:AI,'OVN Aggregated Audiences'!Q:Q),IF(K135="CDT",_xlfn.XLOOKUP(J135,'CDT Aggregated Audiences'!AI:AI,'CDT Aggregated Audiences'!Q:Q),""))</f>
        <v/>
      </c>
      <c r="S135" s="20">
        <v>134</v>
      </c>
      <c r="T135" s="20" t="str">
        <f t="shared" si="5"/>
        <v/>
      </c>
      <c r="U135" s="20" t="str">
        <f>IF(T135="OVN",_xlfn.XLOOKUP(S135,'OVN Aggregated Audiences'!AJ:AJ,'OVN Aggregated Audiences'!K:K),IF(T135="CDT",_xlfn.XLOOKUP(S135,'CDT Aggregated Audiences'!AJ:AJ,'CDT Aggregated Audiences'!K:K),""))</f>
        <v/>
      </c>
      <c r="V135" s="34" t="str">
        <f>IF(T135="OVN",_xlfn.XLOOKUP(S135,'OVN Aggregated Audiences'!AJ:AJ,'OVN Aggregated Audiences'!H:H),IF(T135="CDT",_xlfn.XLOOKUP(S135,'CDT Aggregated Audiences'!AJ:AJ,'CDT Aggregated Audiences'!H:H),""))</f>
        <v/>
      </c>
      <c r="W135" s="35" t="str">
        <f>IF(T135="OVN",_xlfn.XLOOKUP(S135,'OVN Aggregated Audiences'!AJ:AJ,'OVN Aggregated Audiences'!N:N),IF(T135="CDT",_xlfn.XLOOKUP(S135,'CDT Aggregated Audiences'!AJ:AJ,'CDT Aggregated Audiences'!N:N),""))</f>
        <v/>
      </c>
      <c r="X135" s="20" t="str">
        <f>IF(T135="OVN",_xlfn.XLOOKUP(S135,'OVN Aggregated Audiences'!AJ:AJ,'OVN Aggregated Audiences'!AH:AH),IF(T135="CDT",_xlfn.XLOOKUP(S135,'CDT Aggregated Audiences'!AJ:AJ,'CDT Aggregated Audiences'!AH:AH),""))</f>
        <v/>
      </c>
      <c r="Y135" s="20" t="str">
        <f>IF(T135="OVN",_xlfn.XLOOKUP(S135,'OVN Aggregated Audiences'!AJ:AJ,'OVN Aggregated Audiences'!Q:Q),IF(T135="CDT",_xlfn.XLOOKUP(S135,'CDT Aggregated Audiences'!AJ:AJ,'CDT Aggregated Audiences'!Q:Q),""))</f>
        <v/>
      </c>
    </row>
    <row r="136" spans="10:25" x14ac:dyDescent="0.35">
      <c r="J136" s="20">
        <v>135</v>
      </c>
      <c r="K136" s="20" t="str">
        <f>_xlfn.XLOOKUP(J136,Calendar!K:K,Calendar!J:J,"")</f>
        <v/>
      </c>
      <c r="L136" s="20" t="str">
        <f>IF(K136="OVN",_xlfn.XLOOKUP(J136,'OVN Aggregated Audiences'!AI:AI,'OVN Aggregated Audiences'!C:C),IF(K136="CDT",_xlfn.XLOOKUP(J136,'CDT Aggregated Audiences'!AI:AI,'CDT Aggregated Audiences'!C:C),""))</f>
        <v/>
      </c>
      <c r="M136" s="20" t="str">
        <f>IF(K136="OVN",_xlfn.XLOOKUP(J136,'OVN Aggregated Audiences'!AI:AI,'OVN Aggregated Audiences'!D:D),IF(K136="CDT",_xlfn.XLOOKUP(J136,'CDT Aggregated Audiences'!AI:AI,'CDT Aggregated Audiences'!D:D),""))</f>
        <v/>
      </c>
      <c r="N136" s="20" t="str">
        <f>IF(K136="OVN",_xlfn.XLOOKUP(J136,'OVN Aggregated Audiences'!AI:AI,'OVN Aggregated Audiences'!AH:AH),IF(K136="CDT",_xlfn.XLOOKUP(J136,'CDT Aggregated Audiences'!AI:AI,'CDT Aggregated Audiences'!AH:AH),""))</f>
        <v/>
      </c>
      <c r="O136" s="20" t="str">
        <f>IF(K136="OVN",_xlfn.XLOOKUP(J136,'OVN Aggregated Audiences'!AI:AI,'OVN Aggregated Audiences'!M:M),IF(K136="CDT",_xlfn.XLOOKUP(J136,'CDT Aggregated Audiences'!AI:AI,'CDT Aggregated Audiences'!M:M),""))</f>
        <v/>
      </c>
      <c r="P136" s="20" t="str">
        <f>IF(K136="OVN",_xlfn.XLOOKUP(J136,'OVN Aggregated Audiences'!AI:AI,'OVN Aggregated Audiences'!Q:Q),IF(K136="CDT",_xlfn.XLOOKUP(J136,'CDT Aggregated Audiences'!AI:AI,'CDT Aggregated Audiences'!Q:Q),""))</f>
        <v/>
      </c>
      <c r="S136" s="20">
        <v>135</v>
      </c>
      <c r="T136" s="20" t="str">
        <f t="shared" si="5"/>
        <v/>
      </c>
      <c r="U136" s="20" t="str">
        <f>IF(T136="OVN",_xlfn.XLOOKUP(S136,'OVN Aggregated Audiences'!AJ:AJ,'OVN Aggregated Audiences'!K:K),IF(T136="CDT",_xlfn.XLOOKUP(S136,'CDT Aggregated Audiences'!AJ:AJ,'CDT Aggregated Audiences'!K:K),""))</f>
        <v/>
      </c>
      <c r="V136" s="34" t="str">
        <f>IF(T136="OVN",_xlfn.XLOOKUP(S136,'OVN Aggregated Audiences'!AJ:AJ,'OVN Aggregated Audiences'!H:H),IF(T136="CDT",_xlfn.XLOOKUP(S136,'CDT Aggregated Audiences'!AJ:AJ,'CDT Aggregated Audiences'!H:H),""))</f>
        <v/>
      </c>
      <c r="W136" s="35" t="str">
        <f>IF(T136="OVN",_xlfn.XLOOKUP(S136,'OVN Aggregated Audiences'!AJ:AJ,'OVN Aggregated Audiences'!N:N),IF(T136="CDT",_xlfn.XLOOKUP(S136,'CDT Aggregated Audiences'!AJ:AJ,'CDT Aggregated Audiences'!N:N),""))</f>
        <v/>
      </c>
      <c r="X136" s="20" t="str">
        <f>IF(T136="OVN",_xlfn.XLOOKUP(S136,'OVN Aggregated Audiences'!AJ:AJ,'OVN Aggregated Audiences'!AH:AH),IF(T136="CDT",_xlfn.XLOOKUP(S136,'CDT Aggregated Audiences'!AJ:AJ,'CDT Aggregated Audiences'!AH:AH),""))</f>
        <v/>
      </c>
      <c r="Y136" s="20" t="str">
        <f>IF(T136="OVN",_xlfn.XLOOKUP(S136,'OVN Aggregated Audiences'!AJ:AJ,'OVN Aggregated Audiences'!Q:Q),IF(T136="CDT",_xlfn.XLOOKUP(S136,'CDT Aggregated Audiences'!AJ:AJ,'CDT Aggregated Audiences'!Q:Q),""))</f>
        <v/>
      </c>
    </row>
    <row r="137" spans="10:25" x14ac:dyDescent="0.35">
      <c r="J137" s="20">
        <v>136</v>
      </c>
      <c r="K137" s="20" t="str">
        <f>_xlfn.XLOOKUP(J137,Calendar!K:K,Calendar!J:J,"")</f>
        <v/>
      </c>
      <c r="L137" s="20" t="str">
        <f>IF(K137="OVN",_xlfn.XLOOKUP(J137,'OVN Aggregated Audiences'!AI:AI,'OVN Aggregated Audiences'!C:C),IF(K137="CDT",_xlfn.XLOOKUP(J137,'CDT Aggregated Audiences'!AI:AI,'CDT Aggregated Audiences'!C:C),""))</f>
        <v/>
      </c>
      <c r="M137" s="20" t="str">
        <f>IF(K137="OVN",_xlfn.XLOOKUP(J137,'OVN Aggregated Audiences'!AI:AI,'OVN Aggregated Audiences'!D:D),IF(K137="CDT",_xlfn.XLOOKUP(J137,'CDT Aggregated Audiences'!AI:AI,'CDT Aggregated Audiences'!D:D),""))</f>
        <v/>
      </c>
      <c r="N137" s="20" t="str">
        <f>IF(K137="OVN",_xlfn.XLOOKUP(J137,'OVN Aggregated Audiences'!AI:AI,'OVN Aggregated Audiences'!AH:AH),IF(K137="CDT",_xlfn.XLOOKUP(J137,'CDT Aggregated Audiences'!AI:AI,'CDT Aggregated Audiences'!AH:AH),""))</f>
        <v/>
      </c>
      <c r="O137" s="20" t="str">
        <f>IF(K137="OVN",_xlfn.XLOOKUP(J137,'OVN Aggregated Audiences'!AI:AI,'OVN Aggregated Audiences'!M:M),IF(K137="CDT",_xlfn.XLOOKUP(J137,'CDT Aggregated Audiences'!AI:AI,'CDT Aggregated Audiences'!M:M),""))</f>
        <v/>
      </c>
      <c r="P137" s="20" t="str">
        <f>IF(K137="OVN",_xlfn.XLOOKUP(J137,'OVN Aggregated Audiences'!AI:AI,'OVN Aggregated Audiences'!Q:Q),IF(K137="CDT",_xlfn.XLOOKUP(J137,'CDT Aggregated Audiences'!AI:AI,'CDT Aggregated Audiences'!Q:Q),""))</f>
        <v/>
      </c>
      <c r="S137" s="20">
        <v>136</v>
      </c>
      <c r="T137" s="20" t="str">
        <f t="shared" si="5"/>
        <v/>
      </c>
      <c r="U137" s="20" t="str">
        <f>IF(T137="OVN",_xlfn.XLOOKUP(S137,'OVN Aggregated Audiences'!AJ:AJ,'OVN Aggregated Audiences'!K:K),IF(T137="CDT",_xlfn.XLOOKUP(S137,'CDT Aggregated Audiences'!AJ:AJ,'CDT Aggregated Audiences'!K:K),""))</f>
        <v/>
      </c>
      <c r="V137" s="34" t="str">
        <f>IF(T137="OVN",_xlfn.XLOOKUP(S137,'OVN Aggregated Audiences'!AJ:AJ,'OVN Aggregated Audiences'!H:H),IF(T137="CDT",_xlfn.XLOOKUP(S137,'CDT Aggregated Audiences'!AJ:AJ,'CDT Aggregated Audiences'!H:H),""))</f>
        <v/>
      </c>
      <c r="W137" s="35" t="str">
        <f>IF(T137="OVN",_xlfn.XLOOKUP(S137,'OVN Aggregated Audiences'!AJ:AJ,'OVN Aggregated Audiences'!N:N),IF(T137="CDT",_xlfn.XLOOKUP(S137,'CDT Aggregated Audiences'!AJ:AJ,'CDT Aggregated Audiences'!N:N),""))</f>
        <v/>
      </c>
      <c r="X137" s="20" t="str">
        <f>IF(T137="OVN",_xlfn.XLOOKUP(S137,'OVN Aggregated Audiences'!AJ:AJ,'OVN Aggregated Audiences'!AH:AH),IF(T137="CDT",_xlfn.XLOOKUP(S137,'CDT Aggregated Audiences'!AJ:AJ,'CDT Aggregated Audiences'!AH:AH),""))</f>
        <v/>
      </c>
      <c r="Y137" s="20" t="str">
        <f>IF(T137="OVN",_xlfn.XLOOKUP(S137,'OVN Aggregated Audiences'!AJ:AJ,'OVN Aggregated Audiences'!Q:Q),IF(T137="CDT",_xlfn.XLOOKUP(S137,'CDT Aggregated Audiences'!AJ:AJ,'CDT Aggregated Audiences'!Q:Q),""))</f>
        <v/>
      </c>
    </row>
    <row r="138" spans="10:25" x14ac:dyDescent="0.35">
      <c r="J138" s="20">
        <v>137</v>
      </c>
      <c r="K138" s="20" t="str">
        <f>_xlfn.XLOOKUP(J138,Calendar!K:K,Calendar!J:J,"")</f>
        <v/>
      </c>
      <c r="L138" s="20" t="str">
        <f>IF(K138="OVN",_xlfn.XLOOKUP(J138,'OVN Aggregated Audiences'!AI:AI,'OVN Aggregated Audiences'!C:C),IF(K138="CDT",_xlfn.XLOOKUP(J138,'CDT Aggregated Audiences'!AI:AI,'CDT Aggregated Audiences'!C:C),""))</f>
        <v/>
      </c>
      <c r="M138" s="20" t="str">
        <f>IF(K138="OVN",_xlfn.XLOOKUP(J138,'OVN Aggregated Audiences'!AI:AI,'OVN Aggregated Audiences'!D:D),IF(K138="CDT",_xlfn.XLOOKUP(J138,'CDT Aggregated Audiences'!AI:AI,'CDT Aggregated Audiences'!D:D),""))</f>
        <v/>
      </c>
      <c r="N138" s="20" t="str">
        <f>IF(K138="OVN",_xlfn.XLOOKUP(J138,'OVN Aggregated Audiences'!AI:AI,'OVN Aggregated Audiences'!AH:AH),IF(K138="CDT",_xlfn.XLOOKUP(J138,'CDT Aggregated Audiences'!AI:AI,'CDT Aggregated Audiences'!AH:AH),""))</f>
        <v/>
      </c>
      <c r="O138" s="20" t="str">
        <f>IF(K138="OVN",_xlfn.XLOOKUP(J138,'OVN Aggregated Audiences'!AI:AI,'OVN Aggregated Audiences'!M:M),IF(K138="CDT",_xlfn.XLOOKUP(J138,'CDT Aggregated Audiences'!AI:AI,'CDT Aggregated Audiences'!M:M),""))</f>
        <v/>
      </c>
      <c r="P138" s="20" t="str">
        <f>IF(K138="OVN",_xlfn.XLOOKUP(J138,'OVN Aggregated Audiences'!AI:AI,'OVN Aggregated Audiences'!Q:Q),IF(K138="CDT",_xlfn.XLOOKUP(J138,'CDT Aggregated Audiences'!AI:AI,'CDT Aggregated Audiences'!Q:Q),""))</f>
        <v/>
      </c>
      <c r="S138" s="20">
        <v>137</v>
      </c>
      <c r="T138" s="20" t="str">
        <f t="shared" si="5"/>
        <v/>
      </c>
      <c r="U138" s="20" t="str">
        <f>IF(T138="OVN",_xlfn.XLOOKUP(S138,'OVN Aggregated Audiences'!AJ:AJ,'OVN Aggregated Audiences'!K:K),IF(T138="CDT",_xlfn.XLOOKUP(S138,'CDT Aggregated Audiences'!AJ:AJ,'CDT Aggregated Audiences'!K:K),""))</f>
        <v/>
      </c>
      <c r="V138" s="34" t="str">
        <f>IF(T138="OVN",_xlfn.XLOOKUP(S138,'OVN Aggregated Audiences'!AJ:AJ,'OVN Aggregated Audiences'!H:H),IF(T138="CDT",_xlfn.XLOOKUP(S138,'CDT Aggregated Audiences'!AJ:AJ,'CDT Aggregated Audiences'!H:H),""))</f>
        <v/>
      </c>
      <c r="W138" s="35" t="str">
        <f>IF(T138="OVN",_xlfn.XLOOKUP(S138,'OVN Aggregated Audiences'!AJ:AJ,'OVN Aggregated Audiences'!N:N),IF(T138="CDT",_xlfn.XLOOKUP(S138,'CDT Aggregated Audiences'!AJ:AJ,'CDT Aggregated Audiences'!N:N),""))</f>
        <v/>
      </c>
      <c r="X138" s="20" t="str">
        <f>IF(T138="OVN",_xlfn.XLOOKUP(S138,'OVN Aggregated Audiences'!AJ:AJ,'OVN Aggregated Audiences'!AH:AH),IF(T138="CDT",_xlfn.XLOOKUP(S138,'CDT Aggregated Audiences'!AJ:AJ,'CDT Aggregated Audiences'!AH:AH),""))</f>
        <v/>
      </c>
      <c r="Y138" s="20" t="str">
        <f>IF(T138="OVN",_xlfn.XLOOKUP(S138,'OVN Aggregated Audiences'!AJ:AJ,'OVN Aggregated Audiences'!Q:Q),IF(T138="CDT",_xlfn.XLOOKUP(S138,'CDT Aggregated Audiences'!AJ:AJ,'CDT Aggregated Audiences'!Q:Q),""))</f>
        <v/>
      </c>
    </row>
    <row r="139" spans="10:25" x14ac:dyDescent="0.35">
      <c r="J139" s="20">
        <v>138</v>
      </c>
      <c r="K139" s="20" t="str">
        <f>_xlfn.XLOOKUP(J139,Calendar!K:K,Calendar!J:J,"")</f>
        <v/>
      </c>
      <c r="L139" s="20" t="str">
        <f>IF(K139="OVN",_xlfn.XLOOKUP(J139,'OVN Aggregated Audiences'!AI:AI,'OVN Aggregated Audiences'!C:C),IF(K139="CDT",_xlfn.XLOOKUP(J139,'CDT Aggregated Audiences'!AI:AI,'CDT Aggregated Audiences'!C:C),""))</f>
        <v/>
      </c>
      <c r="M139" s="20" t="str">
        <f>IF(K139="OVN",_xlfn.XLOOKUP(J139,'OVN Aggregated Audiences'!AI:AI,'OVN Aggregated Audiences'!D:D),IF(K139="CDT",_xlfn.XLOOKUP(J139,'CDT Aggregated Audiences'!AI:AI,'CDT Aggregated Audiences'!D:D),""))</f>
        <v/>
      </c>
      <c r="N139" s="20" t="str">
        <f>IF(K139="OVN",_xlfn.XLOOKUP(J139,'OVN Aggregated Audiences'!AI:AI,'OVN Aggregated Audiences'!AH:AH),IF(K139="CDT",_xlfn.XLOOKUP(J139,'CDT Aggregated Audiences'!AI:AI,'CDT Aggregated Audiences'!AH:AH),""))</f>
        <v/>
      </c>
      <c r="O139" s="20" t="str">
        <f>IF(K139="OVN",_xlfn.XLOOKUP(J139,'OVN Aggregated Audiences'!AI:AI,'OVN Aggregated Audiences'!M:M),IF(K139="CDT",_xlfn.XLOOKUP(J139,'CDT Aggregated Audiences'!AI:AI,'CDT Aggregated Audiences'!M:M),""))</f>
        <v/>
      </c>
      <c r="P139" s="20" t="str">
        <f>IF(K139="OVN",_xlfn.XLOOKUP(J139,'OVN Aggregated Audiences'!AI:AI,'OVN Aggregated Audiences'!Q:Q),IF(K139="CDT",_xlfn.XLOOKUP(J139,'CDT Aggregated Audiences'!AI:AI,'CDT Aggregated Audiences'!Q:Q),""))</f>
        <v/>
      </c>
      <c r="S139" s="20">
        <v>138</v>
      </c>
      <c r="T139" s="20" t="str">
        <f t="shared" si="5"/>
        <v/>
      </c>
      <c r="U139" s="20" t="str">
        <f>IF(T139="OVN",_xlfn.XLOOKUP(S139,'OVN Aggregated Audiences'!AJ:AJ,'OVN Aggregated Audiences'!K:K),IF(T139="CDT",_xlfn.XLOOKUP(S139,'CDT Aggregated Audiences'!AJ:AJ,'CDT Aggregated Audiences'!K:K),""))</f>
        <v/>
      </c>
      <c r="V139" s="34" t="str">
        <f>IF(T139="OVN",_xlfn.XLOOKUP(S139,'OVN Aggregated Audiences'!AJ:AJ,'OVN Aggregated Audiences'!H:H),IF(T139="CDT",_xlfn.XLOOKUP(S139,'CDT Aggregated Audiences'!AJ:AJ,'CDT Aggregated Audiences'!H:H),""))</f>
        <v/>
      </c>
      <c r="W139" s="35" t="str">
        <f>IF(T139="OVN",_xlfn.XLOOKUP(S139,'OVN Aggregated Audiences'!AJ:AJ,'OVN Aggregated Audiences'!N:N),IF(T139="CDT",_xlfn.XLOOKUP(S139,'CDT Aggregated Audiences'!AJ:AJ,'CDT Aggregated Audiences'!N:N),""))</f>
        <v/>
      </c>
      <c r="X139" s="20" t="str">
        <f>IF(T139="OVN",_xlfn.XLOOKUP(S139,'OVN Aggregated Audiences'!AJ:AJ,'OVN Aggregated Audiences'!AH:AH),IF(T139="CDT",_xlfn.XLOOKUP(S139,'CDT Aggregated Audiences'!AJ:AJ,'CDT Aggregated Audiences'!AH:AH),""))</f>
        <v/>
      </c>
      <c r="Y139" s="20" t="str">
        <f>IF(T139="OVN",_xlfn.XLOOKUP(S139,'OVN Aggregated Audiences'!AJ:AJ,'OVN Aggregated Audiences'!Q:Q),IF(T139="CDT",_xlfn.XLOOKUP(S139,'CDT Aggregated Audiences'!AJ:AJ,'CDT Aggregated Audiences'!Q:Q),""))</f>
        <v/>
      </c>
    </row>
    <row r="140" spans="10:25" x14ac:dyDescent="0.35">
      <c r="J140" s="20">
        <v>139</v>
      </c>
      <c r="K140" s="20" t="str">
        <f>_xlfn.XLOOKUP(J140,Calendar!K:K,Calendar!J:J,"")</f>
        <v/>
      </c>
      <c r="L140" s="20" t="str">
        <f>IF(K140="OVN",_xlfn.XLOOKUP(J140,'OVN Aggregated Audiences'!AI:AI,'OVN Aggregated Audiences'!C:C),IF(K140="CDT",_xlfn.XLOOKUP(J140,'CDT Aggregated Audiences'!AI:AI,'CDT Aggregated Audiences'!C:C),""))</f>
        <v/>
      </c>
      <c r="M140" s="20" t="str">
        <f>IF(K140="OVN",_xlfn.XLOOKUP(J140,'OVN Aggregated Audiences'!AI:AI,'OVN Aggregated Audiences'!D:D),IF(K140="CDT",_xlfn.XLOOKUP(J140,'CDT Aggregated Audiences'!AI:AI,'CDT Aggregated Audiences'!D:D),""))</f>
        <v/>
      </c>
      <c r="N140" s="20" t="str">
        <f>IF(K140="OVN",_xlfn.XLOOKUP(J140,'OVN Aggregated Audiences'!AI:AI,'OVN Aggregated Audiences'!AH:AH),IF(K140="CDT",_xlfn.XLOOKUP(J140,'CDT Aggregated Audiences'!AI:AI,'CDT Aggregated Audiences'!AH:AH),""))</f>
        <v/>
      </c>
      <c r="O140" s="20" t="str">
        <f>IF(K140="OVN",_xlfn.XLOOKUP(J140,'OVN Aggregated Audiences'!AI:AI,'OVN Aggregated Audiences'!M:M),IF(K140="CDT",_xlfn.XLOOKUP(J140,'CDT Aggregated Audiences'!AI:AI,'CDT Aggregated Audiences'!M:M),""))</f>
        <v/>
      </c>
      <c r="P140" s="20" t="str">
        <f>IF(K140="OVN",_xlfn.XLOOKUP(J140,'OVN Aggregated Audiences'!AI:AI,'OVN Aggregated Audiences'!Q:Q),IF(K140="CDT",_xlfn.XLOOKUP(J140,'CDT Aggregated Audiences'!AI:AI,'CDT Aggregated Audiences'!Q:Q),""))</f>
        <v/>
      </c>
      <c r="S140" s="20">
        <v>139</v>
      </c>
      <c r="T140" s="20" t="str">
        <f t="shared" si="5"/>
        <v/>
      </c>
      <c r="U140" s="20" t="str">
        <f>IF(T140="OVN",_xlfn.XLOOKUP(S140,'OVN Aggregated Audiences'!AJ:AJ,'OVN Aggregated Audiences'!K:K),IF(T140="CDT",_xlfn.XLOOKUP(S140,'CDT Aggregated Audiences'!AJ:AJ,'CDT Aggregated Audiences'!K:K),""))</f>
        <v/>
      </c>
      <c r="V140" s="34" t="str">
        <f>IF(T140="OVN",_xlfn.XLOOKUP(S140,'OVN Aggregated Audiences'!AJ:AJ,'OVN Aggregated Audiences'!H:H),IF(T140="CDT",_xlfn.XLOOKUP(S140,'CDT Aggregated Audiences'!AJ:AJ,'CDT Aggregated Audiences'!H:H),""))</f>
        <v/>
      </c>
      <c r="W140" s="35" t="str">
        <f>IF(T140="OVN",_xlfn.XLOOKUP(S140,'OVN Aggregated Audiences'!AJ:AJ,'OVN Aggregated Audiences'!N:N),IF(T140="CDT",_xlfn.XLOOKUP(S140,'CDT Aggregated Audiences'!AJ:AJ,'CDT Aggregated Audiences'!N:N),""))</f>
        <v/>
      </c>
      <c r="X140" s="20" t="str">
        <f>IF(T140="OVN",_xlfn.XLOOKUP(S140,'OVN Aggregated Audiences'!AJ:AJ,'OVN Aggregated Audiences'!AH:AH),IF(T140="CDT",_xlfn.XLOOKUP(S140,'CDT Aggregated Audiences'!AJ:AJ,'CDT Aggregated Audiences'!AH:AH),""))</f>
        <v/>
      </c>
      <c r="Y140" s="20" t="str">
        <f>IF(T140="OVN",_xlfn.XLOOKUP(S140,'OVN Aggregated Audiences'!AJ:AJ,'OVN Aggregated Audiences'!Q:Q),IF(T140="CDT",_xlfn.XLOOKUP(S140,'CDT Aggregated Audiences'!AJ:AJ,'CDT Aggregated Audiences'!Q:Q),""))</f>
        <v/>
      </c>
    </row>
    <row r="141" spans="10:25" x14ac:dyDescent="0.35">
      <c r="J141" s="20">
        <v>140</v>
      </c>
      <c r="K141" s="20" t="str">
        <f>_xlfn.XLOOKUP(J141,Calendar!K:K,Calendar!J:J,"")</f>
        <v/>
      </c>
      <c r="L141" s="20" t="str">
        <f>IF(K141="OVN",_xlfn.XLOOKUP(J141,'OVN Aggregated Audiences'!AI:AI,'OVN Aggregated Audiences'!C:C),IF(K141="CDT",_xlfn.XLOOKUP(J141,'CDT Aggregated Audiences'!AI:AI,'CDT Aggregated Audiences'!C:C),""))</f>
        <v/>
      </c>
      <c r="M141" s="20" t="str">
        <f>IF(K141="OVN",_xlfn.XLOOKUP(J141,'OVN Aggregated Audiences'!AI:AI,'OVN Aggregated Audiences'!D:D),IF(K141="CDT",_xlfn.XLOOKUP(J141,'CDT Aggregated Audiences'!AI:AI,'CDT Aggregated Audiences'!D:D),""))</f>
        <v/>
      </c>
      <c r="N141" s="20" t="str">
        <f>IF(K141="OVN",_xlfn.XLOOKUP(J141,'OVN Aggregated Audiences'!AI:AI,'OVN Aggregated Audiences'!AH:AH),IF(K141="CDT",_xlfn.XLOOKUP(J141,'CDT Aggregated Audiences'!AI:AI,'CDT Aggregated Audiences'!AH:AH),""))</f>
        <v/>
      </c>
      <c r="O141" s="20" t="str">
        <f>IF(K141="OVN",_xlfn.XLOOKUP(J141,'OVN Aggregated Audiences'!AI:AI,'OVN Aggregated Audiences'!M:M),IF(K141="CDT",_xlfn.XLOOKUP(J141,'CDT Aggregated Audiences'!AI:AI,'CDT Aggregated Audiences'!M:M),""))</f>
        <v/>
      </c>
      <c r="P141" s="20" t="str">
        <f>IF(K141="OVN",_xlfn.XLOOKUP(J141,'OVN Aggregated Audiences'!AI:AI,'OVN Aggregated Audiences'!Q:Q),IF(K141="CDT",_xlfn.XLOOKUP(J141,'CDT Aggregated Audiences'!AI:AI,'CDT Aggregated Audiences'!Q:Q),""))</f>
        <v/>
      </c>
      <c r="S141" s="20">
        <v>140</v>
      </c>
      <c r="T141" s="20" t="str">
        <f t="shared" si="5"/>
        <v/>
      </c>
      <c r="U141" s="20" t="str">
        <f>IF(T141="OVN",_xlfn.XLOOKUP(S141,'OVN Aggregated Audiences'!AJ:AJ,'OVN Aggregated Audiences'!K:K),IF(T141="CDT",_xlfn.XLOOKUP(S141,'CDT Aggregated Audiences'!AJ:AJ,'CDT Aggregated Audiences'!K:K),""))</f>
        <v/>
      </c>
      <c r="V141" s="34" t="str">
        <f>IF(T141="OVN",_xlfn.XLOOKUP(S141,'OVN Aggregated Audiences'!AJ:AJ,'OVN Aggregated Audiences'!H:H),IF(T141="CDT",_xlfn.XLOOKUP(S141,'CDT Aggregated Audiences'!AJ:AJ,'CDT Aggregated Audiences'!H:H),""))</f>
        <v/>
      </c>
      <c r="W141" s="35" t="str">
        <f>IF(T141="OVN",_xlfn.XLOOKUP(S141,'OVN Aggregated Audiences'!AJ:AJ,'OVN Aggregated Audiences'!N:N),IF(T141="CDT",_xlfn.XLOOKUP(S141,'CDT Aggregated Audiences'!AJ:AJ,'CDT Aggregated Audiences'!N:N),""))</f>
        <v/>
      </c>
      <c r="X141" s="20" t="str">
        <f>IF(T141="OVN",_xlfn.XLOOKUP(S141,'OVN Aggregated Audiences'!AJ:AJ,'OVN Aggregated Audiences'!AH:AH),IF(T141="CDT",_xlfn.XLOOKUP(S141,'CDT Aggregated Audiences'!AJ:AJ,'CDT Aggregated Audiences'!AH:AH),""))</f>
        <v/>
      </c>
      <c r="Y141" s="20" t="str">
        <f>IF(T141="OVN",_xlfn.XLOOKUP(S141,'OVN Aggregated Audiences'!AJ:AJ,'OVN Aggregated Audiences'!Q:Q),IF(T141="CDT",_xlfn.XLOOKUP(S141,'CDT Aggregated Audiences'!AJ:AJ,'CDT Aggregated Audiences'!Q:Q),""))</f>
        <v/>
      </c>
    </row>
    <row r="142" spans="10:25" x14ac:dyDescent="0.35">
      <c r="J142" s="20">
        <v>141</v>
      </c>
      <c r="K142" s="20" t="str">
        <f>_xlfn.XLOOKUP(J142,Calendar!K:K,Calendar!J:J,"")</f>
        <v/>
      </c>
      <c r="L142" s="20" t="str">
        <f>IF(K142="OVN",_xlfn.XLOOKUP(J142,'OVN Aggregated Audiences'!AI:AI,'OVN Aggregated Audiences'!C:C),IF(K142="CDT",_xlfn.XLOOKUP(J142,'CDT Aggregated Audiences'!AI:AI,'CDT Aggregated Audiences'!C:C),""))</f>
        <v/>
      </c>
      <c r="M142" s="20" t="str">
        <f>IF(K142="OVN",_xlfn.XLOOKUP(J142,'OVN Aggregated Audiences'!AI:AI,'OVN Aggregated Audiences'!D:D),IF(K142="CDT",_xlfn.XLOOKUP(J142,'CDT Aggregated Audiences'!AI:AI,'CDT Aggregated Audiences'!D:D),""))</f>
        <v/>
      </c>
      <c r="N142" s="20" t="str">
        <f>IF(K142="OVN",_xlfn.XLOOKUP(J142,'OVN Aggregated Audiences'!AI:AI,'OVN Aggregated Audiences'!AH:AH),IF(K142="CDT",_xlfn.XLOOKUP(J142,'CDT Aggregated Audiences'!AI:AI,'CDT Aggregated Audiences'!AH:AH),""))</f>
        <v/>
      </c>
      <c r="O142" s="20" t="str">
        <f>IF(K142="OVN",_xlfn.XLOOKUP(J142,'OVN Aggregated Audiences'!AI:AI,'OVN Aggregated Audiences'!M:M),IF(K142="CDT",_xlfn.XLOOKUP(J142,'CDT Aggregated Audiences'!AI:AI,'CDT Aggregated Audiences'!M:M),""))</f>
        <v/>
      </c>
      <c r="P142" s="20" t="str">
        <f>IF(K142="OVN",_xlfn.XLOOKUP(J142,'OVN Aggregated Audiences'!AI:AI,'OVN Aggregated Audiences'!Q:Q),IF(K142="CDT",_xlfn.XLOOKUP(J142,'CDT Aggregated Audiences'!AI:AI,'CDT Aggregated Audiences'!Q:Q),""))</f>
        <v/>
      </c>
      <c r="S142" s="20">
        <v>141</v>
      </c>
      <c r="T142" s="20" t="str">
        <f t="shared" si="5"/>
        <v/>
      </c>
      <c r="U142" s="20" t="str">
        <f>IF(T142="OVN",_xlfn.XLOOKUP(S142,'OVN Aggregated Audiences'!AJ:AJ,'OVN Aggregated Audiences'!K:K),IF(T142="CDT",_xlfn.XLOOKUP(S142,'CDT Aggregated Audiences'!AJ:AJ,'CDT Aggregated Audiences'!K:K),""))</f>
        <v/>
      </c>
      <c r="V142" s="34" t="str">
        <f>IF(T142="OVN",_xlfn.XLOOKUP(S142,'OVN Aggregated Audiences'!AJ:AJ,'OVN Aggregated Audiences'!H:H),IF(T142="CDT",_xlfn.XLOOKUP(S142,'CDT Aggregated Audiences'!AJ:AJ,'CDT Aggregated Audiences'!H:H),""))</f>
        <v/>
      </c>
      <c r="W142" s="35" t="str">
        <f>IF(T142="OVN",_xlfn.XLOOKUP(S142,'OVN Aggregated Audiences'!AJ:AJ,'OVN Aggregated Audiences'!N:N),IF(T142="CDT",_xlfn.XLOOKUP(S142,'CDT Aggregated Audiences'!AJ:AJ,'CDT Aggregated Audiences'!N:N),""))</f>
        <v/>
      </c>
      <c r="X142" s="20" t="str">
        <f>IF(T142="OVN",_xlfn.XLOOKUP(S142,'OVN Aggregated Audiences'!AJ:AJ,'OVN Aggregated Audiences'!AH:AH),IF(T142="CDT",_xlfn.XLOOKUP(S142,'CDT Aggregated Audiences'!AJ:AJ,'CDT Aggregated Audiences'!AH:AH),""))</f>
        <v/>
      </c>
      <c r="Y142" s="20" t="str">
        <f>IF(T142="OVN",_xlfn.XLOOKUP(S142,'OVN Aggregated Audiences'!AJ:AJ,'OVN Aggregated Audiences'!Q:Q),IF(T142="CDT",_xlfn.XLOOKUP(S142,'CDT Aggregated Audiences'!AJ:AJ,'CDT Aggregated Audiences'!Q:Q),""))</f>
        <v/>
      </c>
    </row>
    <row r="143" spans="10:25" x14ac:dyDescent="0.35">
      <c r="J143" s="20">
        <v>142</v>
      </c>
      <c r="K143" s="20" t="str">
        <f>_xlfn.XLOOKUP(J143,Calendar!K:K,Calendar!J:J,"")</f>
        <v/>
      </c>
      <c r="L143" s="20" t="str">
        <f>IF(K143="OVN",_xlfn.XLOOKUP(J143,'OVN Aggregated Audiences'!AI:AI,'OVN Aggregated Audiences'!C:C),IF(K143="CDT",_xlfn.XLOOKUP(J143,'CDT Aggregated Audiences'!AI:AI,'CDT Aggregated Audiences'!C:C),""))</f>
        <v/>
      </c>
      <c r="M143" s="20" t="str">
        <f>IF(K143="OVN",_xlfn.XLOOKUP(J143,'OVN Aggregated Audiences'!AI:AI,'OVN Aggregated Audiences'!D:D),IF(K143="CDT",_xlfn.XLOOKUP(J143,'CDT Aggregated Audiences'!AI:AI,'CDT Aggregated Audiences'!D:D),""))</f>
        <v/>
      </c>
      <c r="N143" s="20" t="str">
        <f>IF(K143="OVN",_xlfn.XLOOKUP(J143,'OVN Aggregated Audiences'!AI:AI,'OVN Aggregated Audiences'!AH:AH),IF(K143="CDT",_xlfn.XLOOKUP(J143,'CDT Aggregated Audiences'!AI:AI,'CDT Aggregated Audiences'!AH:AH),""))</f>
        <v/>
      </c>
      <c r="O143" s="20" t="str">
        <f>IF(K143="OVN",_xlfn.XLOOKUP(J143,'OVN Aggregated Audiences'!AI:AI,'OVN Aggregated Audiences'!M:M),IF(K143="CDT",_xlfn.XLOOKUP(J143,'CDT Aggregated Audiences'!AI:AI,'CDT Aggregated Audiences'!M:M),""))</f>
        <v/>
      </c>
      <c r="P143" s="20" t="str">
        <f>IF(K143="OVN",_xlfn.XLOOKUP(J143,'OVN Aggregated Audiences'!AI:AI,'OVN Aggregated Audiences'!Q:Q),IF(K143="CDT",_xlfn.XLOOKUP(J143,'CDT Aggregated Audiences'!AI:AI,'CDT Aggregated Audiences'!Q:Q),""))</f>
        <v/>
      </c>
      <c r="S143" s="20">
        <v>142</v>
      </c>
      <c r="T143" s="20" t="str">
        <f t="shared" si="5"/>
        <v/>
      </c>
      <c r="U143" s="20" t="str">
        <f>IF(T143="OVN",_xlfn.XLOOKUP(S143,'OVN Aggregated Audiences'!AJ:AJ,'OVN Aggregated Audiences'!K:K),IF(T143="CDT",_xlfn.XLOOKUP(S143,'CDT Aggregated Audiences'!AJ:AJ,'CDT Aggregated Audiences'!K:K),""))</f>
        <v/>
      </c>
      <c r="V143" s="34" t="str">
        <f>IF(T143="OVN",_xlfn.XLOOKUP(S143,'OVN Aggregated Audiences'!AJ:AJ,'OVN Aggregated Audiences'!H:H),IF(T143="CDT",_xlfn.XLOOKUP(S143,'CDT Aggregated Audiences'!AJ:AJ,'CDT Aggregated Audiences'!H:H),""))</f>
        <v/>
      </c>
      <c r="W143" s="35" t="str">
        <f>IF(T143="OVN",_xlfn.XLOOKUP(S143,'OVN Aggregated Audiences'!AJ:AJ,'OVN Aggregated Audiences'!N:N),IF(T143="CDT",_xlfn.XLOOKUP(S143,'CDT Aggregated Audiences'!AJ:AJ,'CDT Aggregated Audiences'!N:N),""))</f>
        <v/>
      </c>
      <c r="X143" s="20" t="str">
        <f>IF(T143="OVN",_xlfn.XLOOKUP(S143,'OVN Aggregated Audiences'!AJ:AJ,'OVN Aggregated Audiences'!AH:AH),IF(T143="CDT",_xlfn.XLOOKUP(S143,'CDT Aggregated Audiences'!AJ:AJ,'CDT Aggregated Audiences'!AH:AH),""))</f>
        <v/>
      </c>
      <c r="Y143" s="20" t="str">
        <f>IF(T143="OVN",_xlfn.XLOOKUP(S143,'OVN Aggregated Audiences'!AJ:AJ,'OVN Aggregated Audiences'!Q:Q),IF(T143="CDT",_xlfn.XLOOKUP(S143,'CDT Aggregated Audiences'!AJ:AJ,'CDT Aggregated Audiences'!Q:Q),""))</f>
        <v/>
      </c>
    </row>
    <row r="144" spans="10:25" x14ac:dyDescent="0.35">
      <c r="J144" s="20">
        <v>143</v>
      </c>
      <c r="K144" s="20" t="str">
        <f>_xlfn.XLOOKUP(J144,Calendar!K:K,Calendar!J:J,"")</f>
        <v/>
      </c>
      <c r="L144" s="20" t="str">
        <f>IF(K144="OVN",_xlfn.XLOOKUP(J144,'OVN Aggregated Audiences'!AI:AI,'OVN Aggregated Audiences'!C:C),IF(K144="CDT",_xlfn.XLOOKUP(J144,'CDT Aggregated Audiences'!AI:AI,'CDT Aggregated Audiences'!C:C),""))</f>
        <v/>
      </c>
      <c r="M144" s="20" t="str">
        <f>IF(K144="OVN",_xlfn.XLOOKUP(J144,'OVN Aggregated Audiences'!AI:AI,'OVN Aggregated Audiences'!D:D),IF(K144="CDT",_xlfn.XLOOKUP(J144,'CDT Aggregated Audiences'!AI:AI,'CDT Aggregated Audiences'!D:D),""))</f>
        <v/>
      </c>
      <c r="N144" s="20" t="str">
        <f>IF(K144="OVN",_xlfn.XLOOKUP(J144,'OVN Aggregated Audiences'!AI:AI,'OVN Aggregated Audiences'!AH:AH),IF(K144="CDT",_xlfn.XLOOKUP(J144,'CDT Aggregated Audiences'!AI:AI,'CDT Aggregated Audiences'!AH:AH),""))</f>
        <v/>
      </c>
      <c r="O144" s="20" t="str">
        <f>IF(K144="OVN",_xlfn.XLOOKUP(J144,'OVN Aggregated Audiences'!AI:AI,'OVN Aggregated Audiences'!M:M),IF(K144="CDT",_xlfn.XLOOKUP(J144,'CDT Aggregated Audiences'!AI:AI,'CDT Aggregated Audiences'!M:M),""))</f>
        <v/>
      </c>
      <c r="P144" s="20" t="str">
        <f>IF(K144="OVN",_xlfn.XLOOKUP(J144,'OVN Aggregated Audiences'!AI:AI,'OVN Aggregated Audiences'!Q:Q),IF(K144="CDT",_xlfn.XLOOKUP(J144,'CDT Aggregated Audiences'!AI:AI,'CDT Aggregated Audiences'!Q:Q),""))</f>
        <v/>
      </c>
      <c r="S144" s="20">
        <v>143</v>
      </c>
      <c r="T144" s="20" t="str">
        <f t="shared" si="5"/>
        <v/>
      </c>
      <c r="U144" s="20" t="str">
        <f>IF(T144="OVN",_xlfn.XLOOKUP(S144,'OVN Aggregated Audiences'!AJ:AJ,'OVN Aggregated Audiences'!K:K),IF(T144="CDT",_xlfn.XLOOKUP(S144,'CDT Aggregated Audiences'!AJ:AJ,'CDT Aggregated Audiences'!K:K),""))</f>
        <v/>
      </c>
      <c r="V144" s="34" t="str">
        <f>IF(T144="OVN",_xlfn.XLOOKUP(S144,'OVN Aggregated Audiences'!AJ:AJ,'OVN Aggregated Audiences'!H:H),IF(T144="CDT",_xlfn.XLOOKUP(S144,'CDT Aggregated Audiences'!AJ:AJ,'CDT Aggregated Audiences'!H:H),""))</f>
        <v/>
      </c>
      <c r="W144" s="35" t="str">
        <f>IF(T144="OVN",_xlfn.XLOOKUP(S144,'OVN Aggregated Audiences'!AJ:AJ,'OVN Aggregated Audiences'!N:N),IF(T144="CDT",_xlfn.XLOOKUP(S144,'CDT Aggregated Audiences'!AJ:AJ,'CDT Aggregated Audiences'!N:N),""))</f>
        <v/>
      </c>
      <c r="X144" s="20" t="str">
        <f>IF(T144="OVN",_xlfn.XLOOKUP(S144,'OVN Aggregated Audiences'!AJ:AJ,'OVN Aggregated Audiences'!AH:AH),IF(T144="CDT",_xlfn.XLOOKUP(S144,'CDT Aggregated Audiences'!AJ:AJ,'CDT Aggregated Audiences'!AH:AH),""))</f>
        <v/>
      </c>
      <c r="Y144" s="20" t="str">
        <f>IF(T144="OVN",_xlfn.XLOOKUP(S144,'OVN Aggregated Audiences'!AJ:AJ,'OVN Aggregated Audiences'!Q:Q),IF(T144="CDT",_xlfn.XLOOKUP(S144,'CDT Aggregated Audiences'!AJ:AJ,'CDT Aggregated Audiences'!Q:Q),""))</f>
        <v/>
      </c>
    </row>
    <row r="145" spans="10:25" x14ac:dyDescent="0.35">
      <c r="J145" s="20">
        <v>144</v>
      </c>
      <c r="K145" s="20" t="str">
        <f>_xlfn.XLOOKUP(J145,Calendar!K:K,Calendar!J:J,"")</f>
        <v/>
      </c>
      <c r="L145" s="20" t="str">
        <f>IF(K145="OVN",_xlfn.XLOOKUP(J145,'OVN Aggregated Audiences'!AI:AI,'OVN Aggregated Audiences'!C:C),IF(K145="CDT",_xlfn.XLOOKUP(J145,'CDT Aggregated Audiences'!AI:AI,'CDT Aggregated Audiences'!C:C),""))</f>
        <v/>
      </c>
      <c r="M145" s="20" t="str">
        <f>IF(K145="OVN",_xlfn.XLOOKUP(J145,'OVN Aggregated Audiences'!AI:AI,'OVN Aggregated Audiences'!D:D),IF(K145="CDT",_xlfn.XLOOKUP(J145,'CDT Aggregated Audiences'!AI:AI,'CDT Aggregated Audiences'!D:D),""))</f>
        <v/>
      </c>
      <c r="N145" s="20" t="str">
        <f>IF(K145="OVN",_xlfn.XLOOKUP(J145,'OVN Aggregated Audiences'!AI:AI,'OVN Aggregated Audiences'!AH:AH),IF(K145="CDT",_xlfn.XLOOKUP(J145,'CDT Aggregated Audiences'!AI:AI,'CDT Aggregated Audiences'!AH:AH),""))</f>
        <v/>
      </c>
      <c r="O145" s="20" t="str">
        <f>IF(K145="OVN",_xlfn.XLOOKUP(J145,'OVN Aggregated Audiences'!AI:AI,'OVN Aggregated Audiences'!M:M),IF(K145="CDT",_xlfn.XLOOKUP(J145,'CDT Aggregated Audiences'!AI:AI,'CDT Aggregated Audiences'!M:M),""))</f>
        <v/>
      </c>
      <c r="P145" s="20" t="str">
        <f>IF(K145="OVN",_xlfn.XLOOKUP(J145,'OVN Aggregated Audiences'!AI:AI,'OVN Aggregated Audiences'!Q:Q),IF(K145="CDT",_xlfn.XLOOKUP(J145,'CDT Aggregated Audiences'!AI:AI,'CDT Aggregated Audiences'!Q:Q),""))</f>
        <v/>
      </c>
      <c r="S145" s="20">
        <v>144</v>
      </c>
      <c r="T145" s="20" t="str">
        <f t="shared" si="5"/>
        <v/>
      </c>
      <c r="U145" s="20" t="str">
        <f>IF(T145="OVN",_xlfn.XLOOKUP(S145,'OVN Aggregated Audiences'!AJ:AJ,'OVN Aggregated Audiences'!K:K),IF(T145="CDT",_xlfn.XLOOKUP(S145,'CDT Aggregated Audiences'!AJ:AJ,'CDT Aggregated Audiences'!K:K),""))</f>
        <v/>
      </c>
      <c r="V145" s="34" t="str">
        <f>IF(T145="OVN",_xlfn.XLOOKUP(S145,'OVN Aggregated Audiences'!AJ:AJ,'OVN Aggregated Audiences'!H:H),IF(T145="CDT",_xlfn.XLOOKUP(S145,'CDT Aggregated Audiences'!AJ:AJ,'CDT Aggregated Audiences'!H:H),""))</f>
        <v/>
      </c>
      <c r="W145" s="35" t="str">
        <f>IF(T145="OVN",_xlfn.XLOOKUP(S145,'OVN Aggregated Audiences'!AJ:AJ,'OVN Aggregated Audiences'!N:N),IF(T145="CDT",_xlfn.XLOOKUP(S145,'CDT Aggregated Audiences'!AJ:AJ,'CDT Aggregated Audiences'!N:N),""))</f>
        <v/>
      </c>
      <c r="X145" s="20" t="str">
        <f>IF(T145="OVN",_xlfn.XLOOKUP(S145,'OVN Aggregated Audiences'!AJ:AJ,'OVN Aggregated Audiences'!AH:AH),IF(T145="CDT",_xlfn.XLOOKUP(S145,'CDT Aggregated Audiences'!AJ:AJ,'CDT Aggregated Audiences'!AH:AH),""))</f>
        <v/>
      </c>
      <c r="Y145" s="20" t="str">
        <f>IF(T145="OVN",_xlfn.XLOOKUP(S145,'OVN Aggregated Audiences'!AJ:AJ,'OVN Aggregated Audiences'!Q:Q),IF(T145="CDT",_xlfn.XLOOKUP(S145,'CDT Aggregated Audiences'!AJ:AJ,'CDT Aggregated Audiences'!Q:Q),""))</f>
        <v/>
      </c>
    </row>
    <row r="146" spans="10:25" x14ac:dyDescent="0.35">
      <c r="J146" s="20">
        <v>145</v>
      </c>
      <c r="K146" s="20" t="str">
        <f>_xlfn.XLOOKUP(J146,Calendar!K:K,Calendar!J:J,"")</f>
        <v/>
      </c>
      <c r="L146" s="20" t="str">
        <f>IF(K146="OVN",_xlfn.XLOOKUP(J146,'OVN Aggregated Audiences'!AI:AI,'OVN Aggregated Audiences'!C:C),IF(K146="CDT",_xlfn.XLOOKUP(J146,'CDT Aggregated Audiences'!AI:AI,'CDT Aggregated Audiences'!C:C),""))</f>
        <v/>
      </c>
      <c r="M146" s="20" t="str">
        <f>IF(K146="OVN",_xlfn.XLOOKUP(J146,'OVN Aggregated Audiences'!AI:AI,'OVN Aggregated Audiences'!D:D),IF(K146="CDT",_xlfn.XLOOKUP(J146,'CDT Aggregated Audiences'!AI:AI,'CDT Aggregated Audiences'!D:D),""))</f>
        <v/>
      </c>
      <c r="N146" s="20" t="str">
        <f>IF(K146="OVN",_xlfn.XLOOKUP(J146,'OVN Aggregated Audiences'!AI:AI,'OVN Aggregated Audiences'!AH:AH),IF(K146="CDT",_xlfn.XLOOKUP(J146,'CDT Aggregated Audiences'!AI:AI,'CDT Aggregated Audiences'!AH:AH),""))</f>
        <v/>
      </c>
      <c r="O146" s="20" t="str">
        <f>IF(K146="OVN",_xlfn.XLOOKUP(J146,'OVN Aggregated Audiences'!AI:AI,'OVN Aggregated Audiences'!M:M),IF(K146="CDT",_xlfn.XLOOKUP(J146,'CDT Aggregated Audiences'!AI:AI,'CDT Aggregated Audiences'!M:M),""))</f>
        <v/>
      </c>
      <c r="P146" s="20" t="str">
        <f>IF(K146="OVN",_xlfn.XLOOKUP(J146,'OVN Aggregated Audiences'!AI:AI,'OVN Aggregated Audiences'!Q:Q),IF(K146="CDT",_xlfn.XLOOKUP(J146,'CDT Aggregated Audiences'!AI:AI,'CDT Aggregated Audiences'!Q:Q),""))</f>
        <v/>
      </c>
      <c r="S146" s="20">
        <v>145</v>
      </c>
      <c r="T146" s="20" t="str">
        <f t="shared" si="5"/>
        <v/>
      </c>
      <c r="U146" s="20" t="str">
        <f>IF(T146="OVN",_xlfn.XLOOKUP(S146,'OVN Aggregated Audiences'!AJ:AJ,'OVN Aggregated Audiences'!K:K),IF(T146="CDT",_xlfn.XLOOKUP(S146,'CDT Aggregated Audiences'!AJ:AJ,'CDT Aggregated Audiences'!K:K),""))</f>
        <v/>
      </c>
      <c r="V146" s="34" t="str">
        <f>IF(T146="OVN",_xlfn.XLOOKUP(S146,'OVN Aggregated Audiences'!AJ:AJ,'OVN Aggregated Audiences'!H:H),IF(T146="CDT",_xlfn.XLOOKUP(S146,'CDT Aggregated Audiences'!AJ:AJ,'CDT Aggregated Audiences'!H:H),""))</f>
        <v/>
      </c>
      <c r="W146" s="35" t="str">
        <f>IF(T146="OVN",_xlfn.XLOOKUP(S146,'OVN Aggregated Audiences'!AJ:AJ,'OVN Aggregated Audiences'!N:N),IF(T146="CDT",_xlfn.XLOOKUP(S146,'CDT Aggregated Audiences'!AJ:AJ,'CDT Aggregated Audiences'!N:N),""))</f>
        <v/>
      </c>
      <c r="X146" s="20" t="str">
        <f>IF(T146="OVN",_xlfn.XLOOKUP(S146,'OVN Aggregated Audiences'!AJ:AJ,'OVN Aggregated Audiences'!AH:AH),IF(T146="CDT",_xlfn.XLOOKUP(S146,'CDT Aggregated Audiences'!AJ:AJ,'CDT Aggregated Audiences'!AH:AH),""))</f>
        <v/>
      </c>
      <c r="Y146" s="20" t="str">
        <f>IF(T146="OVN",_xlfn.XLOOKUP(S146,'OVN Aggregated Audiences'!AJ:AJ,'OVN Aggregated Audiences'!Q:Q),IF(T146="CDT",_xlfn.XLOOKUP(S146,'CDT Aggregated Audiences'!AJ:AJ,'CDT Aggregated Audiences'!Q:Q),""))</f>
        <v/>
      </c>
    </row>
    <row r="147" spans="10:25" x14ac:dyDescent="0.35">
      <c r="J147" s="20">
        <v>146</v>
      </c>
      <c r="K147" s="20" t="str">
        <f>_xlfn.XLOOKUP(J147,Calendar!K:K,Calendar!J:J,"")</f>
        <v/>
      </c>
      <c r="L147" s="20" t="str">
        <f>IF(K147="OVN",_xlfn.XLOOKUP(J147,'OVN Aggregated Audiences'!AI:AI,'OVN Aggregated Audiences'!C:C),IF(K147="CDT",_xlfn.XLOOKUP(J147,'CDT Aggregated Audiences'!AI:AI,'CDT Aggregated Audiences'!C:C),""))</f>
        <v/>
      </c>
      <c r="M147" s="20" t="str">
        <f>IF(K147="OVN",_xlfn.XLOOKUP(J147,'OVN Aggregated Audiences'!AI:AI,'OVN Aggregated Audiences'!D:D),IF(K147="CDT",_xlfn.XLOOKUP(J147,'CDT Aggregated Audiences'!AI:AI,'CDT Aggregated Audiences'!D:D),""))</f>
        <v/>
      </c>
      <c r="N147" s="20" t="str">
        <f>IF(K147="OVN",_xlfn.XLOOKUP(J147,'OVN Aggregated Audiences'!AI:AI,'OVN Aggregated Audiences'!AH:AH),IF(K147="CDT",_xlfn.XLOOKUP(J147,'CDT Aggregated Audiences'!AI:AI,'CDT Aggregated Audiences'!AH:AH),""))</f>
        <v/>
      </c>
      <c r="O147" s="20" t="str">
        <f>IF(K147="OVN",_xlfn.XLOOKUP(J147,'OVN Aggregated Audiences'!AI:AI,'OVN Aggregated Audiences'!M:M),IF(K147="CDT",_xlfn.XLOOKUP(J147,'CDT Aggregated Audiences'!AI:AI,'CDT Aggregated Audiences'!M:M),""))</f>
        <v/>
      </c>
      <c r="P147" s="20" t="str">
        <f>IF(K147="OVN",_xlfn.XLOOKUP(J147,'OVN Aggregated Audiences'!AI:AI,'OVN Aggregated Audiences'!Q:Q),IF(K147="CDT",_xlfn.XLOOKUP(J147,'CDT Aggregated Audiences'!AI:AI,'CDT Aggregated Audiences'!Q:Q),""))</f>
        <v/>
      </c>
      <c r="S147" s="20">
        <v>146</v>
      </c>
      <c r="T147" s="20" t="str">
        <f t="shared" si="5"/>
        <v/>
      </c>
      <c r="U147" s="20" t="str">
        <f>IF(T147="OVN",_xlfn.XLOOKUP(S147,'OVN Aggregated Audiences'!AJ:AJ,'OVN Aggregated Audiences'!K:K),IF(T147="CDT",_xlfn.XLOOKUP(S147,'CDT Aggregated Audiences'!AJ:AJ,'CDT Aggregated Audiences'!K:K),""))</f>
        <v/>
      </c>
      <c r="V147" s="34" t="str">
        <f>IF(T147="OVN",_xlfn.XLOOKUP(S147,'OVN Aggregated Audiences'!AJ:AJ,'OVN Aggregated Audiences'!H:H),IF(T147="CDT",_xlfn.XLOOKUP(S147,'CDT Aggregated Audiences'!AJ:AJ,'CDT Aggregated Audiences'!H:H),""))</f>
        <v/>
      </c>
      <c r="W147" s="35" t="str">
        <f>IF(T147="OVN",_xlfn.XLOOKUP(S147,'OVN Aggregated Audiences'!AJ:AJ,'OVN Aggregated Audiences'!N:N),IF(T147="CDT",_xlfn.XLOOKUP(S147,'CDT Aggregated Audiences'!AJ:AJ,'CDT Aggregated Audiences'!N:N),""))</f>
        <v/>
      </c>
      <c r="X147" s="20" t="str">
        <f>IF(T147="OVN",_xlfn.XLOOKUP(S147,'OVN Aggregated Audiences'!AJ:AJ,'OVN Aggregated Audiences'!AH:AH),IF(T147="CDT",_xlfn.XLOOKUP(S147,'CDT Aggregated Audiences'!AJ:AJ,'CDT Aggregated Audiences'!AH:AH),""))</f>
        <v/>
      </c>
      <c r="Y147" s="20" t="str">
        <f>IF(T147="OVN",_xlfn.XLOOKUP(S147,'OVN Aggregated Audiences'!AJ:AJ,'OVN Aggregated Audiences'!Q:Q),IF(T147="CDT",_xlfn.XLOOKUP(S147,'CDT Aggregated Audiences'!AJ:AJ,'CDT Aggregated Audiences'!Q:Q),""))</f>
        <v/>
      </c>
    </row>
    <row r="148" spans="10:25" x14ac:dyDescent="0.35">
      <c r="J148" s="20">
        <v>147</v>
      </c>
      <c r="K148" s="20" t="str">
        <f>_xlfn.XLOOKUP(J148,Calendar!K:K,Calendar!J:J,"")</f>
        <v/>
      </c>
      <c r="L148" s="20" t="str">
        <f>IF(K148="OVN",_xlfn.XLOOKUP(J148,'OVN Aggregated Audiences'!AI:AI,'OVN Aggregated Audiences'!C:C),IF(K148="CDT",_xlfn.XLOOKUP(J148,'CDT Aggregated Audiences'!AI:AI,'CDT Aggregated Audiences'!C:C),""))</f>
        <v/>
      </c>
      <c r="M148" s="20" t="str">
        <f>IF(K148="OVN",_xlfn.XLOOKUP(J148,'OVN Aggregated Audiences'!AI:AI,'OVN Aggregated Audiences'!D:D),IF(K148="CDT",_xlfn.XLOOKUP(J148,'CDT Aggregated Audiences'!AI:AI,'CDT Aggregated Audiences'!D:D),""))</f>
        <v/>
      </c>
      <c r="N148" s="20" t="str">
        <f>IF(K148="OVN",_xlfn.XLOOKUP(J148,'OVN Aggregated Audiences'!AI:AI,'OVN Aggregated Audiences'!AH:AH),IF(K148="CDT",_xlfn.XLOOKUP(J148,'CDT Aggregated Audiences'!AI:AI,'CDT Aggregated Audiences'!AH:AH),""))</f>
        <v/>
      </c>
      <c r="O148" s="20" t="str">
        <f>IF(K148="OVN",_xlfn.XLOOKUP(J148,'OVN Aggregated Audiences'!AI:AI,'OVN Aggregated Audiences'!M:M),IF(K148="CDT",_xlfn.XLOOKUP(J148,'CDT Aggregated Audiences'!AI:AI,'CDT Aggregated Audiences'!M:M),""))</f>
        <v/>
      </c>
      <c r="P148" s="20" t="str">
        <f>IF(K148="OVN",_xlfn.XLOOKUP(J148,'OVN Aggregated Audiences'!AI:AI,'OVN Aggregated Audiences'!Q:Q),IF(K148="CDT",_xlfn.XLOOKUP(J148,'CDT Aggregated Audiences'!AI:AI,'CDT Aggregated Audiences'!Q:Q),""))</f>
        <v/>
      </c>
      <c r="S148" s="20">
        <v>147</v>
      </c>
      <c r="T148" s="20" t="str">
        <f t="shared" si="5"/>
        <v/>
      </c>
      <c r="U148" s="20" t="str">
        <f>IF(T148="OVN",_xlfn.XLOOKUP(S148,'OVN Aggregated Audiences'!AJ:AJ,'OVN Aggregated Audiences'!K:K),IF(T148="CDT",_xlfn.XLOOKUP(S148,'CDT Aggregated Audiences'!AJ:AJ,'CDT Aggregated Audiences'!K:K),""))</f>
        <v/>
      </c>
      <c r="V148" s="34" t="str">
        <f>IF(T148="OVN",_xlfn.XLOOKUP(S148,'OVN Aggregated Audiences'!AJ:AJ,'OVN Aggregated Audiences'!H:H),IF(T148="CDT",_xlfn.XLOOKUP(S148,'CDT Aggregated Audiences'!AJ:AJ,'CDT Aggregated Audiences'!H:H),""))</f>
        <v/>
      </c>
      <c r="W148" s="35" t="str">
        <f>IF(T148="OVN",_xlfn.XLOOKUP(S148,'OVN Aggregated Audiences'!AJ:AJ,'OVN Aggregated Audiences'!N:N),IF(T148="CDT",_xlfn.XLOOKUP(S148,'CDT Aggregated Audiences'!AJ:AJ,'CDT Aggregated Audiences'!N:N),""))</f>
        <v/>
      </c>
      <c r="X148" s="20" t="str">
        <f>IF(T148="OVN",_xlfn.XLOOKUP(S148,'OVN Aggregated Audiences'!AJ:AJ,'OVN Aggregated Audiences'!AH:AH),IF(T148="CDT",_xlfn.XLOOKUP(S148,'CDT Aggregated Audiences'!AJ:AJ,'CDT Aggregated Audiences'!AH:AH),""))</f>
        <v/>
      </c>
      <c r="Y148" s="20" t="str">
        <f>IF(T148="OVN",_xlfn.XLOOKUP(S148,'OVN Aggregated Audiences'!AJ:AJ,'OVN Aggregated Audiences'!Q:Q),IF(T148="CDT",_xlfn.XLOOKUP(S148,'CDT Aggregated Audiences'!AJ:AJ,'CDT Aggregated Audiences'!Q:Q),""))</f>
        <v/>
      </c>
    </row>
    <row r="149" spans="10:25" x14ac:dyDescent="0.35">
      <c r="J149" s="20">
        <v>148</v>
      </c>
      <c r="K149" s="20" t="str">
        <f>_xlfn.XLOOKUP(J149,Calendar!K:K,Calendar!J:J,"")</f>
        <v/>
      </c>
      <c r="L149" s="20" t="str">
        <f>IF(K149="OVN",_xlfn.XLOOKUP(J149,'OVN Aggregated Audiences'!AI:AI,'OVN Aggregated Audiences'!C:C),IF(K149="CDT",_xlfn.XLOOKUP(J149,'CDT Aggregated Audiences'!AI:AI,'CDT Aggregated Audiences'!C:C),""))</f>
        <v/>
      </c>
      <c r="M149" s="20" t="str">
        <f>IF(K149="OVN",_xlfn.XLOOKUP(J149,'OVN Aggregated Audiences'!AI:AI,'OVN Aggregated Audiences'!D:D),IF(K149="CDT",_xlfn.XLOOKUP(J149,'CDT Aggregated Audiences'!AI:AI,'CDT Aggregated Audiences'!D:D),""))</f>
        <v/>
      </c>
      <c r="N149" s="20" t="str">
        <f>IF(K149="OVN",_xlfn.XLOOKUP(J149,'OVN Aggregated Audiences'!AI:AI,'OVN Aggregated Audiences'!AH:AH),IF(K149="CDT",_xlfn.XLOOKUP(J149,'CDT Aggregated Audiences'!AI:AI,'CDT Aggregated Audiences'!AH:AH),""))</f>
        <v/>
      </c>
      <c r="O149" s="20" t="str">
        <f>IF(K149="OVN",_xlfn.XLOOKUP(J149,'OVN Aggregated Audiences'!AI:AI,'OVN Aggregated Audiences'!M:M),IF(K149="CDT",_xlfn.XLOOKUP(J149,'CDT Aggregated Audiences'!AI:AI,'CDT Aggregated Audiences'!M:M),""))</f>
        <v/>
      </c>
      <c r="P149" s="20" t="str">
        <f>IF(K149="OVN",_xlfn.XLOOKUP(J149,'OVN Aggregated Audiences'!AI:AI,'OVN Aggregated Audiences'!Q:Q),IF(K149="CDT",_xlfn.XLOOKUP(J149,'CDT Aggregated Audiences'!AI:AI,'CDT Aggregated Audiences'!Q:Q),""))</f>
        <v/>
      </c>
      <c r="S149" s="20">
        <v>148</v>
      </c>
      <c r="T149" s="20" t="str">
        <f t="shared" si="5"/>
        <v/>
      </c>
      <c r="U149" s="20" t="str">
        <f>IF(T149="OVN",_xlfn.XLOOKUP(S149,'OVN Aggregated Audiences'!AJ:AJ,'OVN Aggregated Audiences'!K:K),IF(T149="CDT",_xlfn.XLOOKUP(S149,'CDT Aggregated Audiences'!AJ:AJ,'CDT Aggregated Audiences'!K:K),""))</f>
        <v/>
      </c>
      <c r="V149" s="34" t="str">
        <f>IF(T149="OVN",_xlfn.XLOOKUP(S149,'OVN Aggregated Audiences'!AJ:AJ,'OVN Aggregated Audiences'!H:H),IF(T149="CDT",_xlfn.XLOOKUP(S149,'CDT Aggregated Audiences'!AJ:AJ,'CDT Aggregated Audiences'!H:H),""))</f>
        <v/>
      </c>
      <c r="W149" s="35" t="str">
        <f>IF(T149="OVN",_xlfn.XLOOKUP(S149,'OVN Aggregated Audiences'!AJ:AJ,'OVN Aggregated Audiences'!N:N),IF(T149="CDT",_xlfn.XLOOKUP(S149,'CDT Aggregated Audiences'!AJ:AJ,'CDT Aggregated Audiences'!N:N),""))</f>
        <v/>
      </c>
      <c r="X149" s="20" t="str">
        <f>IF(T149="OVN",_xlfn.XLOOKUP(S149,'OVN Aggregated Audiences'!AJ:AJ,'OVN Aggregated Audiences'!AH:AH),IF(T149="CDT",_xlfn.XLOOKUP(S149,'CDT Aggregated Audiences'!AJ:AJ,'CDT Aggregated Audiences'!AH:AH),""))</f>
        <v/>
      </c>
      <c r="Y149" s="20" t="str">
        <f>IF(T149="OVN",_xlfn.XLOOKUP(S149,'OVN Aggregated Audiences'!AJ:AJ,'OVN Aggregated Audiences'!Q:Q),IF(T149="CDT",_xlfn.XLOOKUP(S149,'CDT Aggregated Audiences'!AJ:AJ,'CDT Aggregated Audiences'!Q:Q),""))</f>
        <v/>
      </c>
    </row>
    <row r="150" spans="10:25" x14ac:dyDescent="0.35">
      <c r="J150" s="20">
        <v>149</v>
      </c>
      <c r="K150" s="20" t="str">
        <f>_xlfn.XLOOKUP(J150,Calendar!K:K,Calendar!J:J,"")</f>
        <v/>
      </c>
      <c r="L150" s="20" t="str">
        <f>IF(K150="OVN",_xlfn.XLOOKUP(J150,'OVN Aggregated Audiences'!AI:AI,'OVN Aggregated Audiences'!C:C),IF(K150="CDT",_xlfn.XLOOKUP(J150,'CDT Aggregated Audiences'!AI:AI,'CDT Aggregated Audiences'!C:C),""))</f>
        <v/>
      </c>
      <c r="M150" s="20" t="str">
        <f>IF(K150="OVN",_xlfn.XLOOKUP(J150,'OVN Aggregated Audiences'!AI:AI,'OVN Aggregated Audiences'!D:D),IF(K150="CDT",_xlfn.XLOOKUP(J150,'CDT Aggregated Audiences'!AI:AI,'CDT Aggregated Audiences'!D:D),""))</f>
        <v/>
      </c>
      <c r="N150" s="20" t="str">
        <f>IF(K150="OVN",_xlfn.XLOOKUP(J150,'OVN Aggregated Audiences'!AI:AI,'OVN Aggregated Audiences'!AH:AH),IF(K150="CDT",_xlfn.XLOOKUP(J150,'CDT Aggregated Audiences'!AI:AI,'CDT Aggregated Audiences'!AH:AH),""))</f>
        <v/>
      </c>
      <c r="O150" s="20" t="str">
        <f>IF(K150="OVN",_xlfn.XLOOKUP(J150,'OVN Aggregated Audiences'!AI:AI,'OVN Aggregated Audiences'!M:M),IF(K150="CDT",_xlfn.XLOOKUP(J150,'CDT Aggregated Audiences'!AI:AI,'CDT Aggregated Audiences'!M:M),""))</f>
        <v/>
      </c>
      <c r="P150" s="20" t="str">
        <f>IF(K150="OVN",_xlfn.XLOOKUP(J150,'OVN Aggregated Audiences'!AI:AI,'OVN Aggregated Audiences'!Q:Q),IF(K150="CDT",_xlfn.XLOOKUP(J150,'CDT Aggregated Audiences'!AI:AI,'CDT Aggregated Audiences'!Q:Q),""))</f>
        <v/>
      </c>
      <c r="S150" s="20">
        <v>149</v>
      </c>
      <c r="T150" s="20" t="str">
        <f t="shared" si="5"/>
        <v/>
      </c>
      <c r="U150" s="20" t="str">
        <f>IF(T150="OVN",_xlfn.XLOOKUP(S150,'OVN Aggregated Audiences'!AJ:AJ,'OVN Aggregated Audiences'!K:K),IF(T150="CDT",_xlfn.XLOOKUP(S150,'CDT Aggregated Audiences'!AJ:AJ,'CDT Aggregated Audiences'!K:K),""))</f>
        <v/>
      </c>
      <c r="V150" s="34" t="str">
        <f>IF(T150="OVN",_xlfn.XLOOKUP(S150,'OVN Aggregated Audiences'!AJ:AJ,'OVN Aggregated Audiences'!H:H),IF(T150="CDT",_xlfn.XLOOKUP(S150,'CDT Aggregated Audiences'!AJ:AJ,'CDT Aggregated Audiences'!H:H),""))</f>
        <v/>
      </c>
      <c r="W150" s="35" t="str">
        <f>IF(T150="OVN",_xlfn.XLOOKUP(S150,'OVN Aggregated Audiences'!AJ:AJ,'OVN Aggregated Audiences'!N:N),IF(T150="CDT",_xlfn.XLOOKUP(S150,'CDT Aggregated Audiences'!AJ:AJ,'CDT Aggregated Audiences'!N:N),""))</f>
        <v/>
      </c>
      <c r="X150" s="20" t="str">
        <f>IF(T150="OVN",_xlfn.XLOOKUP(S150,'OVN Aggregated Audiences'!AJ:AJ,'OVN Aggregated Audiences'!AH:AH),IF(T150="CDT",_xlfn.XLOOKUP(S150,'CDT Aggregated Audiences'!AJ:AJ,'CDT Aggregated Audiences'!AH:AH),""))</f>
        <v/>
      </c>
      <c r="Y150" s="20" t="str">
        <f>IF(T150="OVN",_xlfn.XLOOKUP(S150,'OVN Aggregated Audiences'!AJ:AJ,'OVN Aggregated Audiences'!Q:Q),IF(T150="CDT",_xlfn.XLOOKUP(S150,'CDT Aggregated Audiences'!AJ:AJ,'CDT Aggregated Audiences'!Q:Q),""))</f>
        <v/>
      </c>
    </row>
    <row r="151" spans="10:25" x14ac:dyDescent="0.35">
      <c r="J151" s="20">
        <v>150</v>
      </c>
      <c r="K151" s="20" t="str">
        <f>_xlfn.XLOOKUP(J151,Calendar!K:K,Calendar!J:J,"")</f>
        <v/>
      </c>
      <c r="L151" s="20" t="str">
        <f>IF(K151="OVN",_xlfn.XLOOKUP(J151,'OVN Aggregated Audiences'!AI:AI,'OVN Aggregated Audiences'!C:C),IF(K151="CDT",_xlfn.XLOOKUP(J151,'CDT Aggregated Audiences'!AI:AI,'CDT Aggregated Audiences'!C:C),""))</f>
        <v/>
      </c>
      <c r="M151" s="20" t="str">
        <f>IF(K151="OVN",_xlfn.XLOOKUP(J151,'OVN Aggregated Audiences'!AI:AI,'OVN Aggregated Audiences'!D:D),IF(K151="CDT",_xlfn.XLOOKUP(J151,'CDT Aggregated Audiences'!AI:AI,'CDT Aggregated Audiences'!D:D),""))</f>
        <v/>
      </c>
      <c r="N151" s="20" t="str">
        <f>IF(K151="OVN",_xlfn.XLOOKUP(J151,'OVN Aggregated Audiences'!AI:AI,'OVN Aggregated Audiences'!AH:AH),IF(K151="CDT",_xlfn.XLOOKUP(J151,'CDT Aggregated Audiences'!AI:AI,'CDT Aggregated Audiences'!AH:AH),""))</f>
        <v/>
      </c>
      <c r="O151" s="20" t="str">
        <f>IF(K151="OVN",_xlfn.XLOOKUP(J151,'OVN Aggregated Audiences'!AI:AI,'OVN Aggregated Audiences'!M:M),IF(K151="CDT",_xlfn.XLOOKUP(J151,'CDT Aggregated Audiences'!AI:AI,'CDT Aggregated Audiences'!M:M),""))</f>
        <v/>
      </c>
      <c r="P151" s="20" t="str">
        <f>IF(K151="OVN",_xlfn.XLOOKUP(J151,'OVN Aggregated Audiences'!AI:AI,'OVN Aggregated Audiences'!Q:Q),IF(K151="CDT",_xlfn.XLOOKUP(J151,'CDT Aggregated Audiences'!AI:AI,'CDT Aggregated Audiences'!Q:Q),""))</f>
        <v/>
      </c>
      <c r="S151" s="20">
        <v>150</v>
      </c>
      <c r="T151" s="20" t="str">
        <f t="shared" si="5"/>
        <v/>
      </c>
      <c r="U151" s="20" t="str">
        <f>IF(T151="OVN",_xlfn.XLOOKUP(S151,'OVN Aggregated Audiences'!AJ:AJ,'OVN Aggregated Audiences'!K:K),IF(T151="CDT",_xlfn.XLOOKUP(S151,'CDT Aggregated Audiences'!AJ:AJ,'CDT Aggregated Audiences'!K:K),""))</f>
        <v/>
      </c>
      <c r="V151" s="34" t="str">
        <f>IF(T151="OVN",_xlfn.XLOOKUP(S151,'OVN Aggregated Audiences'!AJ:AJ,'OVN Aggregated Audiences'!H:H),IF(T151="CDT",_xlfn.XLOOKUP(S151,'CDT Aggregated Audiences'!AJ:AJ,'CDT Aggregated Audiences'!H:H),""))</f>
        <v/>
      </c>
      <c r="W151" s="35" t="str">
        <f>IF(T151="OVN",_xlfn.XLOOKUP(S151,'OVN Aggregated Audiences'!AJ:AJ,'OVN Aggregated Audiences'!N:N),IF(T151="CDT",_xlfn.XLOOKUP(S151,'CDT Aggregated Audiences'!AJ:AJ,'CDT Aggregated Audiences'!N:N),""))</f>
        <v/>
      </c>
      <c r="X151" s="20" t="str">
        <f>IF(T151="OVN",_xlfn.XLOOKUP(S151,'OVN Aggregated Audiences'!AJ:AJ,'OVN Aggregated Audiences'!AH:AH),IF(T151="CDT",_xlfn.XLOOKUP(S151,'CDT Aggregated Audiences'!AJ:AJ,'CDT Aggregated Audiences'!AH:AH),""))</f>
        <v/>
      </c>
      <c r="Y151" s="20" t="str">
        <f>IF(T151="OVN",_xlfn.XLOOKUP(S151,'OVN Aggregated Audiences'!AJ:AJ,'OVN Aggregated Audiences'!Q:Q),IF(T151="CDT",_xlfn.XLOOKUP(S151,'CDT Aggregated Audiences'!AJ:AJ,'CDT Aggregated Audiences'!Q:Q),""))</f>
        <v/>
      </c>
    </row>
    <row r="152" spans="10:25" x14ac:dyDescent="0.35">
      <c r="J152" s="20">
        <v>151</v>
      </c>
      <c r="K152" s="20" t="str">
        <f>_xlfn.XLOOKUP(J152,Calendar!K:K,Calendar!J:J,"")</f>
        <v/>
      </c>
      <c r="L152" s="20" t="str">
        <f>IF(K152="OVN",_xlfn.XLOOKUP(J152,'OVN Aggregated Audiences'!AI:AI,'OVN Aggregated Audiences'!C:C),IF(K152="CDT",_xlfn.XLOOKUP(J152,'CDT Aggregated Audiences'!AI:AI,'CDT Aggregated Audiences'!C:C),""))</f>
        <v/>
      </c>
      <c r="M152" s="20" t="str">
        <f>IF(K152="OVN",_xlfn.XLOOKUP(J152,'OVN Aggregated Audiences'!AI:AI,'OVN Aggregated Audiences'!D:D),IF(K152="CDT",_xlfn.XLOOKUP(J152,'CDT Aggregated Audiences'!AI:AI,'CDT Aggregated Audiences'!D:D),""))</f>
        <v/>
      </c>
      <c r="N152" s="20" t="str">
        <f>IF(K152="OVN",_xlfn.XLOOKUP(J152,'OVN Aggregated Audiences'!AI:AI,'OVN Aggregated Audiences'!AH:AH),IF(K152="CDT",_xlfn.XLOOKUP(J152,'CDT Aggregated Audiences'!AI:AI,'CDT Aggregated Audiences'!AH:AH),""))</f>
        <v/>
      </c>
      <c r="O152" s="20" t="str">
        <f>IF(K152="OVN",_xlfn.XLOOKUP(J152,'OVN Aggregated Audiences'!AI:AI,'OVN Aggregated Audiences'!M:M),IF(K152="CDT",_xlfn.XLOOKUP(J152,'CDT Aggregated Audiences'!AI:AI,'CDT Aggregated Audiences'!M:M),""))</f>
        <v/>
      </c>
      <c r="P152" s="20" t="str">
        <f>IF(K152="OVN",_xlfn.XLOOKUP(J152,'OVN Aggregated Audiences'!AI:AI,'OVN Aggregated Audiences'!Q:Q),IF(K152="CDT",_xlfn.XLOOKUP(J152,'CDT Aggregated Audiences'!AI:AI,'CDT Aggregated Audiences'!Q:Q),""))</f>
        <v/>
      </c>
      <c r="S152" s="20">
        <v>151</v>
      </c>
      <c r="T152" s="20" t="str">
        <f t="shared" si="5"/>
        <v/>
      </c>
      <c r="U152" s="20" t="str">
        <f>IF(T152="OVN",_xlfn.XLOOKUP(S152,'OVN Aggregated Audiences'!AJ:AJ,'OVN Aggregated Audiences'!K:K),IF(T152="CDT",_xlfn.XLOOKUP(S152,'CDT Aggregated Audiences'!AJ:AJ,'CDT Aggregated Audiences'!K:K),""))</f>
        <v/>
      </c>
      <c r="V152" s="34" t="str">
        <f>IF(T152="OVN",_xlfn.XLOOKUP(S152,'OVN Aggregated Audiences'!AJ:AJ,'OVN Aggregated Audiences'!H:H),IF(T152="CDT",_xlfn.XLOOKUP(S152,'CDT Aggregated Audiences'!AJ:AJ,'CDT Aggregated Audiences'!H:H),""))</f>
        <v/>
      </c>
      <c r="W152" s="35" t="str">
        <f>IF(T152="OVN",_xlfn.XLOOKUP(S152,'OVN Aggregated Audiences'!AJ:AJ,'OVN Aggregated Audiences'!N:N),IF(T152="CDT",_xlfn.XLOOKUP(S152,'CDT Aggregated Audiences'!AJ:AJ,'CDT Aggregated Audiences'!N:N),""))</f>
        <v/>
      </c>
      <c r="X152" s="20" t="str">
        <f>IF(T152="OVN",_xlfn.XLOOKUP(S152,'OVN Aggregated Audiences'!AJ:AJ,'OVN Aggregated Audiences'!AH:AH),IF(T152="CDT",_xlfn.XLOOKUP(S152,'CDT Aggregated Audiences'!AJ:AJ,'CDT Aggregated Audiences'!AH:AH),""))</f>
        <v/>
      </c>
      <c r="Y152" s="20" t="str">
        <f>IF(T152="OVN",_xlfn.XLOOKUP(S152,'OVN Aggregated Audiences'!AJ:AJ,'OVN Aggregated Audiences'!Q:Q),IF(T152="CDT",_xlfn.XLOOKUP(S152,'CDT Aggregated Audiences'!AJ:AJ,'CDT Aggregated Audiences'!Q:Q),""))</f>
        <v/>
      </c>
    </row>
    <row r="153" spans="10:25" x14ac:dyDescent="0.35">
      <c r="J153" s="20">
        <v>152</v>
      </c>
      <c r="K153" s="20" t="str">
        <f>_xlfn.XLOOKUP(J153,Calendar!K:K,Calendar!J:J,"")</f>
        <v/>
      </c>
      <c r="L153" s="20" t="str">
        <f>IF(K153="OVN",_xlfn.XLOOKUP(J153,'OVN Aggregated Audiences'!AI:AI,'OVN Aggregated Audiences'!C:C),IF(K153="CDT",_xlfn.XLOOKUP(J153,'CDT Aggregated Audiences'!AI:AI,'CDT Aggregated Audiences'!C:C),""))</f>
        <v/>
      </c>
      <c r="M153" s="20" t="str">
        <f>IF(K153="OVN",_xlfn.XLOOKUP(J153,'OVN Aggregated Audiences'!AI:AI,'OVN Aggregated Audiences'!D:D),IF(K153="CDT",_xlfn.XLOOKUP(J153,'CDT Aggregated Audiences'!AI:AI,'CDT Aggregated Audiences'!D:D),""))</f>
        <v/>
      </c>
      <c r="N153" s="20" t="str">
        <f>IF(K153="OVN",_xlfn.XLOOKUP(J153,'OVN Aggregated Audiences'!AI:AI,'OVN Aggregated Audiences'!AH:AH),IF(K153="CDT",_xlfn.XLOOKUP(J153,'CDT Aggregated Audiences'!AI:AI,'CDT Aggregated Audiences'!AH:AH),""))</f>
        <v/>
      </c>
      <c r="O153" s="20" t="str">
        <f>IF(K153="OVN",_xlfn.XLOOKUP(J153,'OVN Aggregated Audiences'!AI:AI,'OVN Aggregated Audiences'!M:M),IF(K153="CDT",_xlfn.XLOOKUP(J153,'CDT Aggregated Audiences'!AI:AI,'CDT Aggregated Audiences'!M:M),""))</f>
        <v/>
      </c>
      <c r="P153" s="20" t="str">
        <f>IF(K153="OVN",_xlfn.XLOOKUP(J153,'OVN Aggregated Audiences'!AI:AI,'OVN Aggregated Audiences'!Q:Q),IF(K153="CDT",_xlfn.XLOOKUP(J153,'CDT Aggregated Audiences'!AI:AI,'CDT Aggregated Audiences'!Q:Q),""))</f>
        <v/>
      </c>
      <c r="S153" s="20">
        <v>152</v>
      </c>
      <c r="T153" s="20" t="str">
        <f t="shared" si="5"/>
        <v/>
      </c>
      <c r="U153" s="20" t="str">
        <f>IF(T153="OVN",_xlfn.XLOOKUP(S153,'OVN Aggregated Audiences'!AJ:AJ,'OVN Aggregated Audiences'!K:K),IF(T153="CDT",_xlfn.XLOOKUP(S153,'CDT Aggregated Audiences'!AJ:AJ,'CDT Aggregated Audiences'!K:K),""))</f>
        <v/>
      </c>
      <c r="V153" s="34" t="str">
        <f>IF(T153="OVN",_xlfn.XLOOKUP(S153,'OVN Aggregated Audiences'!AJ:AJ,'OVN Aggregated Audiences'!H:H),IF(T153="CDT",_xlfn.XLOOKUP(S153,'CDT Aggregated Audiences'!AJ:AJ,'CDT Aggregated Audiences'!H:H),""))</f>
        <v/>
      </c>
      <c r="W153" s="35" t="str">
        <f>IF(T153="OVN",_xlfn.XLOOKUP(S153,'OVN Aggregated Audiences'!AJ:AJ,'OVN Aggregated Audiences'!N:N),IF(T153="CDT",_xlfn.XLOOKUP(S153,'CDT Aggregated Audiences'!AJ:AJ,'CDT Aggregated Audiences'!N:N),""))</f>
        <v/>
      </c>
      <c r="X153" s="20" t="str">
        <f>IF(T153="OVN",_xlfn.XLOOKUP(S153,'OVN Aggregated Audiences'!AJ:AJ,'OVN Aggregated Audiences'!AH:AH),IF(T153="CDT",_xlfn.XLOOKUP(S153,'CDT Aggregated Audiences'!AJ:AJ,'CDT Aggregated Audiences'!AH:AH),""))</f>
        <v/>
      </c>
      <c r="Y153" s="20" t="str">
        <f>IF(T153="OVN",_xlfn.XLOOKUP(S153,'OVN Aggregated Audiences'!AJ:AJ,'OVN Aggregated Audiences'!Q:Q),IF(T153="CDT",_xlfn.XLOOKUP(S153,'CDT Aggregated Audiences'!AJ:AJ,'CDT Aggregated Audiences'!Q:Q),""))</f>
        <v/>
      </c>
    </row>
    <row r="154" spans="10:25" x14ac:dyDescent="0.35">
      <c r="J154" s="20">
        <v>153</v>
      </c>
      <c r="K154" s="20" t="str">
        <f>_xlfn.XLOOKUP(J154,Calendar!K:K,Calendar!J:J,"")</f>
        <v/>
      </c>
      <c r="L154" s="20" t="str">
        <f>IF(K154="OVN",_xlfn.XLOOKUP(J154,'OVN Aggregated Audiences'!AI:AI,'OVN Aggregated Audiences'!C:C),IF(K154="CDT",_xlfn.XLOOKUP(J154,'CDT Aggregated Audiences'!AI:AI,'CDT Aggregated Audiences'!C:C),""))</f>
        <v/>
      </c>
      <c r="M154" s="20" t="str">
        <f>IF(K154="OVN",_xlfn.XLOOKUP(J154,'OVN Aggregated Audiences'!AI:AI,'OVN Aggregated Audiences'!D:D),IF(K154="CDT",_xlfn.XLOOKUP(J154,'CDT Aggregated Audiences'!AI:AI,'CDT Aggregated Audiences'!D:D),""))</f>
        <v/>
      </c>
      <c r="N154" s="20" t="str">
        <f>IF(K154="OVN",_xlfn.XLOOKUP(J154,'OVN Aggregated Audiences'!AI:AI,'OVN Aggregated Audiences'!AH:AH),IF(K154="CDT",_xlfn.XLOOKUP(J154,'CDT Aggregated Audiences'!AI:AI,'CDT Aggregated Audiences'!AH:AH),""))</f>
        <v/>
      </c>
      <c r="O154" s="20" t="str">
        <f>IF(K154="OVN",_xlfn.XLOOKUP(J154,'OVN Aggregated Audiences'!AI:AI,'OVN Aggregated Audiences'!M:M),IF(K154="CDT",_xlfn.XLOOKUP(J154,'CDT Aggregated Audiences'!AI:AI,'CDT Aggregated Audiences'!M:M),""))</f>
        <v/>
      </c>
      <c r="P154" s="20" t="str">
        <f>IF(K154="OVN",_xlfn.XLOOKUP(J154,'OVN Aggregated Audiences'!AI:AI,'OVN Aggregated Audiences'!Q:Q),IF(K154="CDT",_xlfn.XLOOKUP(J154,'CDT Aggregated Audiences'!AI:AI,'CDT Aggregated Audiences'!Q:Q),""))</f>
        <v/>
      </c>
      <c r="S154" s="20">
        <v>153</v>
      </c>
      <c r="T154" s="20" t="str">
        <f t="shared" si="5"/>
        <v/>
      </c>
      <c r="U154" s="20" t="str">
        <f>IF(T154="OVN",_xlfn.XLOOKUP(S154,'OVN Aggregated Audiences'!AJ:AJ,'OVN Aggregated Audiences'!K:K),IF(T154="CDT",_xlfn.XLOOKUP(S154,'CDT Aggregated Audiences'!AJ:AJ,'CDT Aggregated Audiences'!K:K),""))</f>
        <v/>
      </c>
      <c r="V154" s="34" t="str">
        <f>IF(T154="OVN",_xlfn.XLOOKUP(S154,'OVN Aggregated Audiences'!AJ:AJ,'OVN Aggregated Audiences'!H:H),IF(T154="CDT",_xlfn.XLOOKUP(S154,'CDT Aggregated Audiences'!AJ:AJ,'CDT Aggregated Audiences'!H:H),""))</f>
        <v/>
      </c>
      <c r="W154" s="35" t="str">
        <f>IF(T154="OVN",_xlfn.XLOOKUP(S154,'OVN Aggregated Audiences'!AJ:AJ,'OVN Aggregated Audiences'!N:N),IF(T154="CDT",_xlfn.XLOOKUP(S154,'CDT Aggregated Audiences'!AJ:AJ,'CDT Aggregated Audiences'!N:N),""))</f>
        <v/>
      </c>
      <c r="X154" s="20" t="str">
        <f>IF(T154="OVN",_xlfn.XLOOKUP(S154,'OVN Aggregated Audiences'!AJ:AJ,'OVN Aggregated Audiences'!AH:AH),IF(T154="CDT",_xlfn.XLOOKUP(S154,'CDT Aggregated Audiences'!AJ:AJ,'CDT Aggregated Audiences'!AH:AH),""))</f>
        <v/>
      </c>
      <c r="Y154" s="20" t="str">
        <f>IF(T154="OVN",_xlfn.XLOOKUP(S154,'OVN Aggregated Audiences'!AJ:AJ,'OVN Aggregated Audiences'!Q:Q),IF(T154="CDT",_xlfn.XLOOKUP(S154,'CDT Aggregated Audiences'!AJ:AJ,'CDT Aggregated Audiences'!Q:Q),""))</f>
        <v/>
      </c>
    </row>
    <row r="155" spans="10:25" x14ac:dyDescent="0.35">
      <c r="J155" s="20">
        <v>154</v>
      </c>
      <c r="K155" s="20" t="str">
        <f>_xlfn.XLOOKUP(J155,Calendar!K:K,Calendar!J:J,"")</f>
        <v/>
      </c>
      <c r="L155" s="20" t="str">
        <f>IF(K155="OVN",_xlfn.XLOOKUP(J155,'OVN Aggregated Audiences'!AI:AI,'OVN Aggregated Audiences'!C:C),IF(K155="CDT",_xlfn.XLOOKUP(J155,'CDT Aggregated Audiences'!AI:AI,'CDT Aggregated Audiences'!C:C),""))</f>
        <v/>
      </c>
      <c r="M155" s="20" t="str">
        <f>IF(K155="OVN",_xlfn.XLOOKUP(J155,'OVN Aggregated Audiences'!AI:AI,'OVN Aggregated Audiences'!D:D),IF(K155="CDT",_xlfn.XLOOKUP(J155,'CDT Aggregated Audiences'!AI:AI,'CDT Aggregated Audiences'!D:D),""))</f>
        <v/>
      </c>
      <c r="N155" s="20" t="str">
        <f>IF(K155="OVN",_xlfn.XLOOKUP(J155,'OVN Aggregated Audiences'!AI:AI,'OVN Aggregated Audiences'!AH:AH),IF(K155="CDT",_xlfn.XLOOKUP(J155,'CDT Aggregated Audiences'!AI:AI,'CDT Aggregated Audiences'!AH:AH),""))</f>
        <v/>
      </c>
      <c r="O155" s="20" t="str">
        <f>IF(K155="OVN",_xlfn.XLOOKUP(J155,'OVN Aggregated Audiences'!AI:AI,'OVN Aggregated Audiences'!M:M),IF(K155="CDT",_xlfn.XLOOKUP(J155,'CDT Aggregated Audiences'!AI:AI,'CDT Aggregated Audiences'!M:M),""))</f>
        <v/>
      </c>
      <c r="P155" s="20" t="str">
        <f>IF(K155="OVN",_xlfn.XLOOKUP(J155,'OVN Aggregated Audiences'!AI:AI,'OVN Aggregated Audiences'!Q:Q),IF(K155="CDT",_xlfn.XLOOKUP(J155,'CDT Aggregated Audiences'!AI:AI,'CDT Aggregated Audiences'!Q:Q),""))</f>
        <v/>
      </c>
      <c r="S155" s="20">
        <v>154</v>
      </c>
      <c r="T155" s="20" t="str">
        <f t="shared" si="5"/>
        <v/>
      </c>
      <c r="U155" s="20" t="str">
        <f>IF(T155="OVN",_xlfn.XLOOKUP(S155,'OVN Aggregated Audiences'!AJ:AJ,'OVN Aggregated Audiences'!K:K),IF(T155="CDT",_xlfn.XLOOKUP(S155,'CDT Aggregated Audiences'!AJ:AJ,'CDT Aggregated Audiences'!K:K),""))</f>
        <v/>
      </c>
      <c r="V155" s="34" t="str">
        <f>IF(T155="OVN",_xlfn.XLOOKUP(S155,'OVN Aggregated Audiences'!AJ:AJ,'OVN Aggregated Audiences'!H:H),IF(T155="CDT",_xlfn.XLOOKUP(S155,'CDT Aggregated Audiences'!AJ:AJ,'CDT Aggregated Audiences'!H:H),""))</f>
        <v/>
      </c>
      <c r="W155" s="35" t="str">
        <f>IF(T155="OVN",_xlfn.XLOOKUP(S155,'OVN Aggregated Audiences'!AJ:AJ,'OVN Aggregated Audiences'!N:N),IF(T155="CDT",_xlfn.XLOOKUP(S155,'CDT Aggregated Audiences'!AJ:AJ,'CDT Aggregated Audiences'!N:N),""))</f>
        <v/>
      </c>
      <c r="X155" s="20" t="str">
        <f>IF(T155="OVN",_xlfn.XLOOKUP(S155,'OVN Aggregated Audiences'!AJ:AJ,'OVN Aggregated Audiences'!AH:AH),IF(T155="CDT",_xlfn.XLOOKUP(S155,'CDT Aggregated Audiences'!AJ:AJ,'CDT Aggregated Audiences'!AH:AH),""))</f>
        <v/>
      </c>
      <c r="Y155" s="20" t="str">
        <f>IF(T155="OVN",_xlfn.XLOOKUP(S155,'OVN Aggregated Audiences'!AJ:AJ,'OVN Aggregated Audiences'!Q:Q),IF(T155="CDT",_xlfn.XLOOKUP(S155,'CDT Aggregated Audiences'!AJ:AJ,'CDT Aggregated Audiences'!Q:Q),""))</f>
        <v/>
      </c>
    </row>
    <row r="156" spans="10:25" x14ac:dyDescent="0.35">
      <c r="J156" s="20">
        <v>155</v>
      </c>
      <c r="K156" s="20" t="str">
        <f>_xlfn.XLOOKUP(J156,Calendar!K:K,Calendar!J:J,"")</f>
        <v/>
      </c>
      <c r="L156" s="20" t="str">
        <f>IF(K156="OVN",_xlfn.XLOOKUP(J156,'OVN Aggregated Audiences'!AI:AI,'OVN Aggregated Audiences'!C:C),IF(K156="CDT",_xlfn.XLOOKUP(J156,'CDT Aggregated Audiences'!AI:AI,'CDT Aggregated Audiences'!C:C),""))</f>
        <v/>
      </c>
      <c r="M156" s="20" t="str">
        <f>IF(K156="OVN",_xlfn.XLOOKUP(J156,'OVN Aggregated Audiences'!AI:AI,'OVN Aggregated Audiences'!D:D),IF(K156="CDT",_xlfn.XLOOKUP(J156,'CDT Aggregated Audiences'!AI:AI,'CDT Aggregated Audiences'!D:D),""))</f>
        <v/>
      </c>
      <c r="N156" s="20" t="str">
        <f>IF(K156="OVN",_xlfn.XLOOKUP(J156,'OVN Aggregated Audiences'!AI:AI,'OVN Aggregated Audiences'!AH:AH),IF(K156="CDT",_xlfn.XLOOKUP(J156,'CDT Aggregated Audiences'!AI:AI,'CDT Aggregated Audiences'!AH:AH),""))</f>
        <v/>
      </c>
      <c r="O156" s="20" t="str">
        <f>IF(K156="OVN",_xlfn.XLOOKUP(J156,'OVN Aggregated Audiences'!AI:AI,'OVN Aggregated Audiences'!M:M),IF(K156="CDT",_xlfn.XLOOKUP(J156,'CDT Aggregated Audiences'!AI:AI,'CDT Aggregated Audiences'!M:M),""))</f>
        <v/>
      </c>
      <c r="P156" s="20" t="str">
        <f>IF(K156="OVN",_xlfn.XLOOKUP(J156,'OVN Aggregated Audiences'!AI:AI,'OVN Aggregated Audiences'!Q:Q),IF(K156="CDT",_xlfn.XLOOKUP(J156,'CDT Aggregated Audiences'!AI:AI,'CDT Aggregated Audiences'!Q:Q),""))</f>
        <v/>
      </c>
      <c r="S156" s="20">
        <v>155</v>
      </c>
      <c r="T156" s="20" t="str">
        <f t="shared" si="5"/>
        <v/>
      </c>
      <c r="U156" s="20" t="str">
        <f>IF(T156="OVN",_xlfn.XLOOKUP(S156,'OVN Aggregated Audiences'!AJ:AJ,'OVN Aggregated Audiences'!K:K),IF(T156="CDT",_xlfn.XLOOKUP(S156,'CDT Aggregated Audiences'!AJ:AJ,'CDT Aggregated Audiences'!K:K),""))</f>
        <v/>
      </c>
      <c r="V156" s="34" t="str">
        <f>IF(T156="OVN",_xlfn.XLOOKUP(S156,'OVN Aggregated Audiences'!AJ:AJ,'OVN Aggregated Audiences'!H:H),IF(T156="CDT",_xlfn.XLOOKUP(S156,'CDT Aggregated Audiences'!AJ:AJ,'CDT Aggregated Audiences'!H:H),""))</f>
        <v/>
      </c>
      <c r="W156" s="35" t="str">
        <f>IF(T156="OVN",_xlfn.XLOOKUP(S156,'OVN Aggregated Audiences'!AJ:AJ,'OVN Aggregated Audiences'!N:N),IF(T156="CDT",_xlfn.XLOOKUP(S156,'CDT Aggregated Audiences'!AJ:AJ,'CDT Aggregated Audiences'!N:N),""))</f>
        <v/>
      </c>
      <c r="X156" s="20" t="str">
        <f>IF(T156="OVN",_xlfn.XLOOKUP(S156,'OVN Aggregated Audiences'!AJ:AJ,'OVN Aggregated Audiences'!AH:AH),IF(T156="CDT",_xlfn.XLOOKUP(S156,'CDT Aggregated Audiences'!AJ:AJ,'CDT Aggregated Audiences'!AH:AH),""))</f>
        <v/>
      </c>
      <c r="Y156" s="20" t="str">
        <f>IF(T156="OVN",_xlfn.XLOOKUP(S156,'OVN Aggregated Audiences'!AJ:AJ,'OVN Aggregated Audiences'!Q:Q),IF(T156="CDT",_xlfn.XLOOKUP(S156,'CDT Aggregated Audiences'!AJ:AJ,'CDT Aggregated Audiences'!Q:Q),""))</f>
        <v/>
      </c>
    </row>
    <row r="157" spans="10:25" x14ac:dyDescent="0.35">
      <c r="J157" s="20">
        <v>156</v>
      </c>
      <c r="K157" s="20" t="str">
        <f>_xlfn.XLOOKUP(J157,Calendar!K:K,Calendar!J:J,"")</f>
        <v/>
      </c>
      <c r="L157" s="20" t="str">
        <f>IF(K157="OVN",_xlfn.XLOOKUP(J157,'OVN Aggregated Audiences'!AI:AI,'OVN Aggregated Audiences'!C:C),IF(K157="CDT",_xlfn.XLOOKUP(J157,'CDT Aggregated Audiences'!AI:AI,'CDT Aggregated Audiences'!C:C),""))</f>
        <v/>
      </c>
      <c r="M157" s="20" t="str">
        <f>IF(K157="OVN",_xlfn.XLOOKUP(J157,'OVN Aggregated Audiences'!AI:AI,'OVN Aggregated Audiences'!D:D),IF(K157="CDT",_xlfn.XLOOKUP(J157,'CDT Aggregated Audiences'!AI:AI,'CDT Aggregated Audiences'!D:D),""))</f>
        <v/>
      </c>
      <c r="N157" s="20" t="str">
        <f>IF(K157="OVN",_xlfn.XLOOKUP(J157,'OVN Aggregated Audiences'!AI:AI,'OVN Aggregated Audiences'!AH:AH),IF(K157="CDT",_xlfn.XLOOKUP(J157,'CDT Aggregated Audiences'!AI:AI,'CDT Aggregated Audiences'!AH:AH),""))</f>
        <v/>
      </c>
      <c r="O157" s="20" t="str">
        <f>IF(K157="OVN",_xlfn.XLOOKUP(J157,'OVN Aggregated Audiences'!AI:AI,'OVN Aggregated Audiences'!M:M),IF(K157="CDT",_xlfn.XLOOKUP(J157,'CDT Aggregated Audiences'!AI:AI,'CDT Aggregated Audiences'!M:M),""))</f>
        <v/>
      </c>
      <c r="P157" s="20" t="str">
        <f>IF(K157="OVN",_xlfn.XLOOKUP(J157,'OVN Aggregated Audiences'!AI:AI,'OVN Aggregated Audiences'!Q:Q),IF(K157="CDT",_xlfn.XLOOKUP(J157,'CDT Aggregated Audiences'!AI:AI,'CDT Aggregated Audiences'!Q:Q),""))</f>
        <v/>
      </c>
      <c r="S157" s="20">
        <v>156</v>
      </c>
      <c r="T157" s="20" t="str">
        <f t="shared" si="5"/>
        <v/>
      </c>
      <c r="U157" s="20" t="str">
        <f>IF(T157="OVN",_xlfn.XLOOKUP(S157,'OVN Aggregated Audiences'!AJ:AJ,'OVN Aggregated Audiences'!K:K),IF(T157="CDT",_xlfn.XLOOKUP(S157,'CDT Aggregated Audiences'!AJ:AJ,'CDT Aggregated Audiences'!K:K),""))</f>
        <v/>
      </c>
      <c r="V157" s="34" t="str">
        <f>IF(T157="OVN",_xlfn.XLOOKUP(S157,'OVN Aggregated Audiences'!AJ:AJ,'OVN Aggregated Audiences'!H:H),IF(T157="CDT",_xlfn.XLOOKUP(S157,'CDT Aggregated Audiences'!AJ:AJ,'CDT Aggregated Audiences'!H:H),""))</f>
        <v/>
      </c>
      <c r="W157" s="35" t="str">
        <f>IF(T157="OVN",_xlfn.XLOOKUP(S157,'OVN Aggregated Audiences'!AJ:AJ,'OVN Aggregated Audiences'!N:N),IF(T157="CDT",_xlfn.XLOOKUP(S157,'CDT Aggregated Audiences'!AJ:AJ,'CDT Aggregated Audiences'!N:N),""))</f>
        <v/>
      </c>
      <c r="X157" s="20" t="str">
        <f>IF(T157="OVN",_xlfn.XLOOKUP(S157,'OVN Aggregated Audiences'!AJ:AJ,'OVN Aggregated Audiences'!AH:AH),IF(T157="CDT",_xlfn.XLOOKUP(S157,'CDT Aggregated Audiences'!AJ:AJ,'CDT Aggregated Audiences'!AH:AH),""))</f>
        <v/>
      </c>
      <c r="Y157" s="20" t="str">
        <f>IF(T157="OVN",_xlfn.XLOOKUP(S157,'OVN Aggregated Audiences'!AJ:AJ,'OVN Aggregated Audiences'!Q:Q),IF(T157="CDT",_xlfn.XLOOKUP(S157,'CDT Aggregated Audiences'!AJ:AJ,'CDT Aggregated Audiences'!Q:Q),""))</f>
        <v/>
      </c>
    </row>
    <row r="158" spans="10:25" x14ac:dyDescent="0.35">
      <c r="J158" s="20">
        <v>157</v>
      </c>
      <c r="K158" s="20" t="str">
        <f>_xlfn.XLOOKUP(J158,Calendar!K:K,Calendar!J:J,"")</f>
        <v/>
      </c>
      <c r="L158" s="20" t="str">
        <f>IF(K158="OVN",_xlfn.XLOOKUP(J158,'OVN Aggregated Audiences'!AI:AI,'OVN Aggregated Audiences'!C:C),IF(K158="CDT",_xlfn.XLOOKUP(J158,'CDT Aggregated Audiences'!AI:AI,'CDT Aggregated Audiences'!C:C),""))</f>
        <v/>
      </c>
      <c r="M158" s="20" t="str">
        <f>IF(K158="OVN",_xlfn.XLOOKUP(J158,'OVN Aggregated Audiences'!AI:AI,'OVN Aggregated Audiences'!D:D),IF(K158="CDT",_xlfn.XLOOKUP(J158,'CDT Aggregated Audiences'!AI:AI,'CDT Aggregated Audiences'!D:D),""))</f>
        <v/>
      </c>
      <c r="N158" s="20" t="str">
        <f>IF(K158="OVN",_xlfn.XLOOKUP(J158,'OVN Aggregated Audiences'!AI:AI,'OVN Aggregated Audiences'!AH:AH),IF(K158="CDT",_xlfn.XLOOKUP(J158,'CDT Aggregated Audiences'!AI:AI,'CDT Aggregated Audiences'!AH:AH),""))</f>
        <v/>
      </c>
      <c r="O158" s="20" t="str">
        <f>IF(K158="OVN",_xlfn.XLOOKUP(J158,'OVN Aggregated Audiences'!AI:AI,'OVN Aggregated Audiences'!M:M),IF(K158="CDT",_xlfn.XLOOKUP(J158,'CDT Aggregated Audiences'!AI:AI,'CDT Aggregated Audiences'!M:M),""))</f>
        <v/>
      </c>
      <c r="P158" s="20" t="str">
        <f>IF(K158="OVN",_xlfn.XLOOKUP(J158,'OVN Aggregated Audiences'!AI:AI,'OVN Aggregated Audiences'!Q:Q),IF(K158="CDT",_xlfn.XLOOKUP(J158,'CDT Aggregated Audiences'!AI:AI,'CDT Aggregated Audiences'!Q:Q),""))</f>
        <v/>
      </c>
      <c r="S158" s="20">
        <v>157</v>
      </c>
      <c r="T158" s="20" t="str">
        <f t="shared" si="5"/>
        <v/>
      </c>
      <c r="U158" s="20" t="str">
        <f>IF(T158="OVN",_xlfn.XLOOKUP(S158,'OVN Aggregated Audiences'!AJ:AJ,'OVN Aggregated Audiences'!K:K),IF(T158="CDT",_xlfn.XLOOKUP(S158,'CDT Aggregated Audiences'!AJ:AJ,'CDT Aggregated Audiences'!K:K),""))</f>
        <v/>
      </c>
      <c r="V158" s="34" t="str">
        <f>IF(T158="OVN",_xlfn.XLOOKUP(S158,'OVN Aggregated Audiences'!AJ:AJ,'OVN Aggregated Audiences'!H:H),IF(T158="CDT",_xlfn.XLOOKUP(S158,'CDT Aggregated Audiences'!AJ:AJ,'CDT Aggregated Audiences'!H:H),""))</f>
        <v/>
      </c>
      <c r="W158" s="35" t="str">
        <f>IF(T158="OVN",_xlfn.XLOOKUP(S158,'OVN Aggregated Audiences'!AJ:AJ,'OVN Aggregated Audiences'!N:N),IF(T158="CDT",_xlfn.XLOOKUP(S158,'CDT Aggregated Audiences'!AJ:AJ,'CDT Aggregated Audiences'!N:N),""))</f>
        <v/>
      </c>
      <c r="X158" s="20" t="str">
        <f>IF(T158="OVN",_xlfn.XLOOKUP(S158,'OVN Aggregated Audiences'!AJ:AJ,'OVN Aggregated Audiences'!AH:AH),IF(T158="CDT",_xlfn.XLOOKUP(S158,'CDT Aggregated Audiences'!AJ:AJ,'CDT Aggregated Audiences'!AH:AH),""))</f>
        <v/>
      </c>
      <c r="Y158" s="20" t="str">
        <f>IF(T158="OVN",_xlfn.XLOOKUP(S158,'OVN Aggregated Audiences'!AJ:AJ,'OVN Aggregated Audiences'!Q:Q),IF(T158="CDT",_xlfn.XLOOKUP(S158,'CDT Aggregated Audiences'!AJ:AJ,'CDT Aggregated Audiences'!Q:Q),""))</f>
        <v/>
      </c>
    </row>
    <row r="159" spans="10:25" x14ac:dyDescent="0.35">
      <c r="J159" s="20">
        <v>158</v>
      </c>
      <c r="K159" s="20" t="str">
        <f>_xlfn.XLOOKUP(J159,Calendar!K:K,Calendar!J:J,"")</f>
        <v/>
      </c>
      <c r="L159" s="20" t="str">
        <f>IF(K159="OVN",_xlfn.XLOOKUP(J159,'OVN Aggregated Audiences'!AI:AI,'OVN Aggregated Audiences'!C:C),IF(K159="CDT",_xlfn.XLOOKUP(J159,'CDT Aggregated Audiences'!AI:AI,'CDT Aggregated Audiences'!C:C),""))</f>
        <v/>
      </c>
      <c r="M159" s="20" t="str">
        <f>IF(K159="OVN",_xlfn.XLOOKUP(J159,'OVN Aggregated Audiences'!AI:AI,'OVN Aggregated Audiences'!D:D),IF(K159="CDT",_xlfn.XLOOKUP(J159,'CDT Aggregated Audiences'!AI:AI,'CDT Aggregated Audiences'!D:D),""))</f>
        <v/>
      </c>
      <c r="N159" s="20" t="str">
        <f>IF(K159="OVN",_xlfn.XLOOKUP(J159,'OVN Aggregated Audiences'!AI:AI,'OVN Aggregated Audiences'!AH:AH),IF(K159="CDT",_xlfn.XLOOKUP(J159,'CDT Aggregated Audiences'!AI:AI,'CDT Aggregated Audiences'!AH:AH),""))</f>
        <v/>
      </c>
      <c r="O159" s="20" t="str">
        <f>IF(K159="OVN",_xlfn.XLOOKUP(J159,'OVN Aggregated Audiences'!AI:AI,'OVN Aggregated Audiences'!M:M),IF(K159="CDT",_xlfn.XLOOKUP(J159,'CDT Aggregated Audiences'!AI:AI,'CDT Aggregated Audiences'!M:M),""))</f>
        <v/>
      </c>
      <c r="P159" s="20" t="str">
        <f>IF(K159="OVN",_xlfn.XLOOKUP(J159,'OVN Aggregated Audiences'!AI:AI,'OVN Aggregated Audiences'!Q:Q),IF(K159="CDT",_xlfn.XLOOKUP(J159,'CDT Aggregated Audiences'!AI:AI,'CDT Aggregated Audiences'!Q:Q),""))</f>
        <v/>
      </c>
      <c r="S159" s="20">
        <v>158</v>
      </c>
      <c r="T159" s="20" t="str">
        <f t="shared" si="5"/>
        <v/>
      </c>
      <c r="U159" s="20" t="str">
        <f>IF(T159="OVN",_xlfn.XLOOKUP(S159,'OVN Aggregated Audiences'!AJ:AJ,'OVN Aggregated Audiences'!K:K),IF(T159="CDT",_xlfn.XLOOKUP(S159,'CDT Aggregated Audiences'!AJ:AJ,'CDT Aggregated Audiences'!K:K),""))</f>
        <v/>
      </c>
      <c r="V159" s="34" t="str">
        <f>IF(T159="OVN",_xlfn.XLOOKUP(S159,'OVN Aggregated Audiences'!AJ:AJ,'OVN Aggregated Audiences'!H:H),IF(T159="CDT",_xlfn.XLOOKUP(S159,'CDT Aggregated Audiences'!AJ:AJ,'CDT Aggregated Audiences'!H:H),""))</f>
        <v/>
      </c>
      <c r="W159" s="35" t="str">
        <f>IF(T159="OVN",_xlfn.XLOOKUP(S159,'OVN Aggregated Audiences'!AJ:AJ,'OVN Aggregated Audiences'!N:N),IF(T159="CDT",_xlfn.XLOOKUP(S159,'CDT Aggregated Audiences'!AJ:AJ,'CDT Aggregated Audiences'!N:N),""))</f>
        <v/>
      </c>
      <c r="X159" s="20" t="str">
        <f>IF(T159="OVN",_xlfn.XLOOKUP(S159,'OVN Aggregated Audiences'!AJ:AJ,'OVN Aggregated Audiences'!AH:AH),IF(T159="CDT",_xlfn.XLOOKUP(S159,'CDT Aggregated Audiences'!AJ:AJ,'CDT Aggregated Audiences'!AH:AH),""))</f>
        <v/>
      </c>
      <c r="Y159" s="20" t="str">
        <f>IF(T159="OVN",_xlfn.XLOOKUP(S159,'OVN Aggregated Audiences'!AJ:AJ,'OVN Aggregated Audiences'!Q:Q),IF(T159="CDT",_xlfn.XLOOKUP(S159,'CDT Aggregated Audiences'!AJ:AJ,'CDT Aggregated Audiences'!Q:Q),""))</f>
        <v/>
      </c>
    </row>
    <row r="160" spans="10:25" x14ac:dyDescent="0.35">
      <c r="J160" s="20">
        <v>159</v>
      </c>
      <c r="K160" s="20" t="str">
        <f>_xlfn.XLOOKUP(J160,Calendar!K:K,Calendar!J:J,"")</f>
        <v/>
      </c>
      <c r="L160" s="20" t="str">
        <f>IF(K160="OVN",_xlfn.XLOOKUP(J160,'OVN Aggregated Audiences'!AI:AI,'OVN Aggregated Audiences'!C:C),IF(K160="CDT",_xlfn.XLOOKUP(J160,'CDT Aggregated Audiences'!AI:AI,'CDT Aggregated Audiences'!C:C),""))</f>
        <v/>
      </c>
      <c r="M160" s="20" t="str">
        <f>IF(K160="OVN",_xlfn.XLOOKUP(J160,'OVN Aggregated Audiences'!AI:AI,'OVN Aggregated Audiences'!D:D),IF(K160="CDT",_xlfn.XLOOKUP(J160,'CDT Aggregated Audiences'!AI:AI,'CDT Aggregated Audiences'!D:D),""))</f>
        <v/>
      </c>
      <c r="N160" s="20" t="str">
        <f>IF(K160="OVN",_xlfn.XLOOKUP(J160,'OVN Aggregated Audiences'!AI:AI,'OVN Aggregated Audiences'!AH:AH),IF(K160="CDT",_xlfn.XLOOKUP(J160,'CDT Aggregated Audiences'!AI:AI,'CDT Aggregated Audiences'!AH:AH),""))</f>
        <v/>
      </c>
      <c r="O160" s="20" t="str">
        <f>IF(K160="OVN",_xlfn.XLOOKUP(J160,'OVN Aggregated Audiences'!AI:AI,'OVN Aggregated Audiences'!M:M),IF(K160="CDT",_xlfn.XLOOKUP(J160,'CDT Aggregated Audiences'!AI:AI,'CDT Aggregated Audiences'!M:M),""))</f>
        <v/>
      </c>
      <c r="P160" s="20" t="str">
        <f>IF(K160="OVN",_xlfn.XLOOKUP(J160,'OVN Aggregated Audiences'!AI:AI,'OVN Aggregated Audiences'!Q:Q),IF(K160="CDT",_xlfn.XLOOKUP(J160,'CDT Aggregated Audiences'!AI:AI,'CDT Aggregated Audiences'!Q:Q),""))</f>
        <v/>
      </c>
      <c r="S160" s="20">
        <v>159</v>
      </c>
      <c r="T160" s="20" t="str">
        <f t="shared" si="5"/>
        <v/>
      </c>
      <c r="U160" s="20" t="str">
        <f>IF(T160="OVN",_xlfn.XLOOKUP(S160,'OVN Aggregated Audiences'!AJ:AJ,'OVN Aggregated Audiences'!K:K),IF(T160="CDT",_xlfn.XLOOKUP(S160,'CDT Aggregated Audiences'!AJ:AJ,'CDT Aggregated Audiences'!K:K),""))</f>
        <v/>
      </c>
      <c r="V160" s="34" t="str">
        <f>IF(T160="OVN",_xlfn.XLOOKUP(S160,'OVN Aggregated Audiences'!AJ:AJ,'OVN Aggregated Audiences'!H:H),IF(T160="CDT",_xlfn.XLOOKUP(S160,'CDT Aggregated Audiences'!AJ:AJ,'CDT Aggregated Audiences'!H:H),""))</f>
        <v/>
      </c>
      <c r="W160" s="35" t="str">
        <f>IF(T160="OVN",_xlfn.XLOOKUP(S160,'OVN Aggregated Audiences'!AJ:AJ,'OVN Aggregated Audiences'!N:N),IF(T160="CDT",_xlfn.XLOOKUP(S160,'CDT Aggregated Audiences'!AJ:AJ,'CDT Aggregated Audiences'!N:N),""))</f>
        <v/>
      </c>
      <c r="X160" s="20" t="str">
        <f>IF(T160="OVN",_xlfn.XLOOKUP(S160,'OVN Aggregated Audiences'!AJ:AJ,'OVN Aggregated Audiences'!AH:AH),IF(T160="CDT",_xlfn.XLOOKUP(S160,'CDT Aggregated Audiences'!AJ:AJ,'CDT Aggregated Audiences'!AH:AH),""))</f>
        <v/>
      </c>
      <c r="Y160" s="20" t="str">
        <f>IF(T160="OVN",_xlfn.XLOOKUP(S160,'OVN Aggregated Audiences'!AJ:AJ,'OVN Aggregated Audiences'!Q:Q),IF(T160="CDT",_xlfn.XLOOKUP(S160,'CDT Aggregated Audiences'!AJ:AJ,'CDT Aggregated Audiences'!Q:Q),""))</f>
        <v/>
      </c>
    </row>
    <row r="161" spans="10:25" x14ac:dyDescent="0.35">
      <c r="J161" s="20">
        <v>160</v>
      </c>
      <c r="K161" s="20" t="str">
        <f>_xlfn.XLOOKUP(J161,Calendar!K:K,Calendar!J:J,"")</f>
        <v/>
      </c>
      <c r="L161" s="20" t="str">
        <f>IF(K161="OVN",_xlfn.XLOOKUP(J161,'OVN Aggregated Audiences'!AI:AI,'OVN Aggregated Audiences'!C:C),IF(K161="CDT",_xlfn.XLOOKUP(J161,'CDT Aggregated Audiences'!AI:AI,'CDT Aggregated Audiences'!C:C),""))</f>
        <v/>
      </c>
      <c r="M161" s="20" t="str">
        <f>IF(K161="OVN",_xlfn.XLOOKUP(J161,'OVN Aggregated Audiences'!AI:AI,'OVN Aggregated Audiences'!D:D),IF(K161="CDT",_xlfn.XLOOKUP(J161,'CDT Aggregated Audiences'!AI:AI,'CDT Aggregated Audiences'!D:D),""))</f>
        <v/>
      </c>
      <c r="N161" s="20" t="str">
        <f>IF(K161="OVN",_xlfn.XLOOKUP(J161,'OVN Aggregated Audiences'!AI:AI,'OVN Aggregated Audiences'!AH:AH),IF(K161="CDT",_xlfn.XLOOKUP(J161,'CDT Aggregated Audiences'!AI:AI,'CDT Aggregated Audiences'!AH:AH),""))</f>
        <v/>
      </c>
      <c r="O161" s="20" t="str">
        <f>IF(K161="OVN",_xlfn.XLOOKUP(J161,'OVN Aggregated Audiences'!AI:AI,'OVN Aggregated Audiences'!M:M),IF(K161="CDT",_xlfn.XLOOKUP(J161,'CDT Aggregated Audiences'!AI:AI,'CDT Aggregated Audiences'!M:M),""))</f>
        <v/>
      </c>
      <c r="P161" s="20" t="str">
        <f>IF(K161="OVN",_xlfn.XLOOKUP(J161,'OVN Aggregated Audiences'!AI:AI,'OVN Aggregated Audiences'!Q:Q),IF(K161="CDT",_xlfn.XLOOKUP(J161,'CDT Aggregated Audiences'!AI:AI,'CDT Aggregated Audiences'!Q:Q),""))</f>
        <v/>
      </c>
      <c r="S161" s="20">
        <v>160</v>
      </c>
      <c r="T161" s="20" t="str">
        <f t="shared" si="5"/>
        <v/>
      </c>
      <c r="U161" s="20" t="str">
        <f>IF(T161="OVN",_xlfn.XLOOKUP(S161,'OVN Aggregated Audiences'!AJ:AJ,'OVN Aggregated Audiences'!K:K),IF(T161="CDT",_xlfn.XLOOKUP(S161,'CDT Aggregated Audiences'!AJ:AJ,'CDT Aggregated Audiences'!K:K),""))</f>
        <v/>
      </c>
      <c r="V161" s="34" t="str">
        <f>IF(T161="OVN",_xlfn.XLOOKUP(S161,'OVN Aggregated Audiences'!AJ:AJ,'OVN Aggregated Audiences'!H:H),IF(T161="CDT",_xlfn.XLOOKUP(S161,'CDT Aggregated Audiences'!AJ:AJ,'CDT Aggregated Audiences'!H:H),""))</f>
        <v/>
      </c>
      <c r="W161" s="35" t="str">
        <f>IF(T161="OVN",_xlfn.XLOOKUP(S161,'OVN Aggregated Audiences'!AJ:AJ,'OVN Aggregated Audiences'!N:N),IF(T161="CDT",_xlfn.XLOOKUP(S161,'CDT Aggregated Audiences'!AJ:AJ,'CDT Aggregated Audiences'!N:N),""))</f>
        <v/>
      </c>
      <c r="X161" s="20" t="str">
        <f>IF(T161="OVN",_xlfn.XLOOKUP(S161,'OVN Aggregated Audiences'!AJ:AJ,'OVN Aggregated Audiences'!AH:AH),IF(T161="CDT",_xlfn.XLOOKUP(S161,'CDT Aggregated Audiences'!AJ:AJ,'CDT Aggregated Audiences'!AH:AH),""))</f>
        <v/>
      </c>
      <c r="Y161" s="20" t="str">
        <f>IF(T161="OVN",_xlfn.XLOOKUP(S161,'OVN Aggregated Audiences'!AJ:AJ,'OVN Aggregated Audiences'!Q:Q),IF(T161="CDT",_xlfn.XLOOKUP(S161,'CDT Aggregated Audiences'!AJ:AJ,'CDT Aggregated Audiences'!Q:Q),""))</f>
        <v/>
      </c>
    </row>
    <row r="162" spans="10:25" x14ac:dyDescent="0.35">
      <c r="J162" s="20">
        <v>161</v>
      </c>
      <c r="K162" s="20" t="str">
        <f>_xlfn.XLOOKUP(J162,Calendar!K:K,Calendar!J:J,"")</f>
        <v/>
      </c>
      <c r="L162" s="20" t="str">
        <f>IF(K162="OVN",_xlfn.XLOOKUP(J162,'OVN Aggregated Audiences'!AI:AI,'OVN Aggregated Audiences'!C:C),IF(K162="CDT",_xlfn.XLOOKUP(J162,'CDT Aggregated Audiences'!AI:AI,'CDT Aggregated Audiences'!C:C),""))</f>
        <v/>
      </c>
      <c r="M162" s="20" t="str">
        <f>IF(K162="OVN",_xlfn.XLOOKUP(J162,'OVN Aggregated Audiences'!AI:AI,'OVN Aggregated Audiences'!D:D),IF(K162="CDT",_xlfn.XLOOKUP(J162,'CDT Aggregated Audiences'!AI:AI,'CDT Aggregated Audiences'!D:D),""))</f>
        <v/>
      </c>
      <c r="N162" s="20" t="str">
        <f>IF(K162="OVN",_xlfn.XLOOKUP(J162,'OVN Aggregated Audiences'!AI:AI,'OVN Aggregated Audiences'!AH:AH),IF(K162="CDT",_xlfn.XLOOKUP(J162,'CDT Aggregated Audiences'!AI:AI,'CDT Aggregated Audiences'!AH:AH),""))</f>
        <v/>
      </c>
      <c r="O162" s="20" t="str">
        <f>IF(K162="OVN",_xlfn.XLOOKUP(J162,'OVN Aggregated Audiences'!AI:AI,'OVN Aggregated Audiences'!M:M),IF(K162="CDT",_xlfn.XLOOKUP(J162,'CDT Aggregated Audiences'!AI:AI,'CDT Aggregated Audiences'!M:M),""))</f>
        <v/>
      </c>
      <c r="P162" s="20" t="str">
        <f>IF(K162="OVN",_xlfn.XLOOKUP(J162,'OVN Aggregated Audiences'!AI:AI,'OVN Aggregated Audiences'!Q:Q),IF(K162="CDT",_xlfn.XLOOKUP(J162,'CDT Aggregated Audiences'!AI:AI,'CDT Aggregated Audiences'!Q:Q),""))</f>
        <v/>
      </c>
      <c r="S162" s="20">
        <v>161</v>
      </c>
      <c r="T162" s="20" t="str">
        <f t="shared" si="5"/>
        <v/>
      </c>
      <c r="U162" s="20" t="str">
        <f>IF(T162="OVN",_xlfn.XLOOKUP(S162,'OVN Aggregated Audiences'!AJ:AJ,'OVN Aggregated Audiences'!K:K),IF(T162="CDT",_xlfn.XLOOKUP(S162,'CDT Aggregated Audiences'!AJ:AJ,'CDT Aggregated Audiences'!K:K),""))</f>
        <v/>
      </c>
      <c r="V162" s="34" t="str">
        <f>IF(T162="OVN",_xlfn.XLOOKUP(S162,'OVN Aggregated Audiences'!AJ:AJ,'OVN Aggregated Audiences'!H:H),IF(T162="CDT",_xlfn.XLOOKUP(S162,'CDT Aggregated Audiences'!AJ:AJ,'CDT Aggregated Audiences'!H:H),""))</f>
        <v/>
      </c>
      <c r="W162" s="35" t="str">
        <f>IF(T162="OVN",_xlfn.XLOOKUP(S162,'OVN Aggregated Audiences'!AJ:AJ,'OVN Aggregated Audiences'!N:N),IF(T162="CDT",_xlfn.XLOOKUP(S162,'CDT Aggregated Audiences'!AJ:AJ,'CDT Aggregated Audiences'!N:N),""))</f>
        <v/>
      </c>
      <c r="X162" s="20" t="str">
        <f>IF(T162="OVN",_xlfn.XLOOKUP(S162,'OVN Aggregated Audiences'!AJ:AJ,'OVN Aggregated Audiences'!AH:AH),IF(T162="CDT",_xlfn.XLOOKUP(S162,'CDT Aggregated Audiences'!AJ:AJ,'CDT Aggregated Audiences'!AH:AH),""))</f>
        <v/>
      </c>
      <c r="Y162" s="20" t="str">
        <f>IF(T162="OVN",_xlfn.XLOOKUP(S162,'OVN Aggregated Audiences'!AJ:AJ,'OVN Aggregated Audiences'!Q:Q),IF(T162="CDT",_xlfn.XLOOKUP(S162,'CDT Aggregated Audiences'!AJ:AJ,'CDT Aggregated Audiences'!Q:Q),""))</f>
        <v/>
      </c>
    </row>
    <row r="163" spans="10:25" x14ac:dyDescent="0.35">
      <c r="J163" s="20">
        <v>162</v>
      </c>
      <c r="K163" s="20" t="str">
        <f>_xlfn.XLOOKUP(J163,Calendar!K:K,Calendar!J:J,"")</f>
        <v/>
      </c>
      <c r="L163" s="20" t="str">
        <f>IF(K163="OVN",_xlfn.XLOOKUP(J163,'OVN Aggregated Audiences'!AI:AI,'OVN Aggregated Audiences'!C:C),IF(K163="CDT",_xlfn.XLOOKUP(J163,'CDT Aggregated Audiences'!AI:AI,'CDT Aggregated Audiences'!C:C),""))</f>
        <v/>
      </c>
      <c r="M163" s="20" t="str">
        <f>IF(K163="OVN",_xlfn.XLOOKUP(J163,'OVN Aggregated Audiences'!AI:AI,'OVN Aggregated Audiences'!D:D),IF(K163="CDT",_xlfn.XLOOKUP(J163,'CDT Aggregated Audiences'!AI:AI,'CDT Aggregated Audiences'!D:D),""))</f>
        <v/>
      </c>
      <c r="N163" s="20" t="str">
        <f>IF(K163="OVN",_xlfn.XLOOKUP(J163,'OVN Aggregated Audiences'!AI:AI,'OVN Aggregated Audiences'!AH:AH),IF(K163="CDT",_xlfn.XLOOKUP(J163,'CDT Aggregated Audiences'!AI:AI,'CDT Aggregated Audiences'!AH:AH),""))</f>
        <v/>
      </c>
      <c r="O163" s="20" t="str">
        <f>IF(K163="OVN",_xlfn.XLOOKUP(J163,'OVN Aggregated Audiences'!AI:AI,'OVN Aggregated Audiences'!M:M),IF(K163="CDT",_xlfn.XLOOKUP(J163,'CDT Aggregated Audiences'!AI:AI,'CDT Aggregated Audiences'!M:M),""))</f>
        <v/>
      </c>
      <c r="P163" s="20" t="str">
        <f>IF(K163="OVN",_xlfn.XLOOKUP(J163,'OVN Aggregated Audiences'!AI:AI,'OVN Aggregated Audiences'!Q:Q),IF(K163="CDT",_xlfn.XLOOKUP(J163,'CDT Aggregated Audiences'!AI:AI,'CDT Aggregated Audiences'!Q:Q),""))</f>
        <v/>
      </c>
      <c r="S163" s="20">
        <v>162</v>
      </c>
      <c r="T163" s="20" t="str">
        <f t="shared" si="5"/>
        <v/>
      </c>
      <c r="U163" s="20" t="str">
        <f>IF(T163="OVN",_xlfn.XLOOKUP(S163,'OVN Aggregated Audiences'!AJ:AJ,'OVN Aggregated Audiences'!K:K),IF(T163="CDT",_xlfn.XLOOKUP(S163,'CDT Aggregated Audiences'!AJ:AJ,'CDT Aggregated Audiences'!K:K),""))</f>
        <v/>
      </c>
      <c r="V163" s="34" t="str">
        <f>IF(T163="OVN",_xlfn.XLOOKUP(S163,'OVN Aggregated Audiences'!AJ:AJ,'OVN Aggregated Audiences'!H:H),IF(T163="CDT",_xlfn.XLOOKUP(S163,'CDT Aggregated Audiences'!AJ:AJ,'CDT Aggregated Audiences'!H:H),""))</f>
        <v/>
      </c>
      <c r="W163" s="35" t="str">
        <f>IF(T163="OVN",_xlfn.XLOOKUP(S163,'OVN Aggregated Audiences'!AJ:AJ,'OVN Aggregated Audiences'!N:N),IF(T163="CDT",_xlfn.XLOOKUP(S163,'CDT Aggregated Audiences'!AJ:AJ,'CDT Aggregated Audiences'!N:N),""))</f>
        <v/>
      </c>
      <c r="X163" s="20" t="str">
        <f>IF(T163="OVN",_xlfn.XLOOKUP(S163,'OVN Aggregated Audiences'!AJ:AJ,'OVN Aggregated Audiences'!AH:AH),IF(T163="CDT",_xlfn.XLOOKUP(S163,'CDT Aggregated Audiences'!AJ:AJ,'CDT Aggregated Audiences'!AH:AH),""))</f>
        <v/>
      </c>
      <c r="Y163" s="20" t="str">
        <f>IF(T163="OVN",_xlfn.XLOOKUP(S163,'OVN Aggregated Audiences'!AJ:AJ,'OVN Aggregated Audiences'!Q:Q),IF(T163="CDT",_xlfn.XLOOKUP(S163,'CDT Aggregated Audiences'!AJ:AJ,'CDT Aggregated Audiences'!Q:Q),""))</f>
        <v/>
      </c>
    </row>
    <row r="164" spans="10:25" x14ac:dyDescent="0.35">
      <c r="J164" s="20">
        <v>163</v>
      </c>
      <c r="K164" s="20" t="str">
        <f>_xlfn.XLOOKUP(J164,Calendar!K:K,Calendar!J:J,"")</f>
        <v/>
      </c>
      <c r="L164" s="20" t="str">
        <f>IF(K164="OVN",_xlfn.XLOOKUP(J164,'OVN Aggregated Audiences'!AI:AI,'OVN Aggregated Audiences'!C:C),IF(K164="CDT",_xlfn.XLOOKUP(J164,'CDT Aggregated Audiences'!AI:AI,'CDT Aggregated Audiences'!C:C),""))</f>
        <v/>
      </c>
      <c r="M164" s="20" t="str">
        <f>IF(K164="OVN",_xlfn.XLOOKUP(J164,'OVN Aggregated Audiences'!AI:AI,'OVN Aggregated Audiences'!D:D),IF(K164="CDT",_xlfn.XLOOKUP(J164,'CDT Aggregated Audiences'!AI:AI,'CDT Aggregated Audiences'!D:D),""))</f>
        <v/>
      </c>
      <c r="N164" s="20" t="str">
        <f>IF(K164="OVN",_xlfn.XLOOKUP(J164,'OVN Aggregated Audiences'!AI:AI,'OVN Aggregated Audiences'!AH:AH),IF(K164="CDT",_xlfn.XLOOKUP(J164,'CDT Aggregated Audiences'!AI:AI,'CDT Aggregated Audiences'!AH:AH),""))</f>
        <v/>
      </c>
      <c r="O164" s="20" t="str">
        <f>IF(K164="OVN",_xlfn.XLOOKUP(J164,'OVN Aggregated Audiences'!AI:AI,'OVN Aggregated Audiences'!M:M),IF(K164="CDT",_xlfn.XLOOKUP(J164,'CDT Aggregated Audiences'!AI:AI,'CDT Aggregated Audiences'!M:M),""))</f>
        <v/>
      </c>
      <c r="P164" s="20" t="str">
        <f>IF(K164="OVN",_xlfn.XLOOKUP(J164,'OVN Aggregated Audiences'!AI:AI,'OVN Aggregated Audiences'!Q:Q),IF(K164="CDT",_xlfn.XLOOKUP(J164,'CDT Aggregated Audiences'!AI:AI,'CDT Aggregated Audiences'!Q:Q),""))</f>
        <v/>
      </c>
      <c r="S164" s="20">
        <v>163</v>
      </c>
      <c r="T164" s="20" t="str">
        <f t="shared" si="5"/>
        <v/>
      </c>
      <c r="U164" s="20" t="str">
        <f>IF(T164="OVN",_xlfn.XLOOKUP(S164,'OVN Aggregated Audiences'!AJ:AJ,'OVN Aggregated Audiences'!K:K),IF(T164="CDT",_xlfn.XLOOKUP(S164,'CDT Aggregated Audiences'!AJ:AJ,'CDT Aggregated Audiences'!K:K),""))</f>
        <v/>
      </c>
      <c r="V164" s="34" t="str">
        <f>IF(T164="OVN",_xlfn.XLOOKUP(S164,'OVN Aggregated Audiences'!AJ:AJ,'OVN Aggregated Audiences'!H:H),IF(T164="CDT",_xlfn.XLOOKUP(S164,'CDT Aggregated Audiences'!AJ:AJ,'CDT Aggregated Audiences'!H:H),""))</f>
        <v/>
      </c>
      <c r="W164" s="35" t="str">
        <f>IF(T164="OVN",_xlfn.XLOOKUP(S164,'OVN Aggregated Audiences'!AJ:AJ,'OVN Aggregated Audiences'!N:N),IF(T164="CDT",_xlfn.XLOOKUP(S164,'CDT Aggregated Audiences'!AJ:AJ,'CDT Aggregated Audiences'!N:N),""))</f>
        <v/>
      </c>
      <c r="X164" s="20" t="str">
        <f>IF(T164="OVN",_xlfn.XLOOKUP(S164,'OVN Aggregated Audiences'!AJ:AJ,'OVN Aggregated Audiences'!AH:AH),IF(T164="CDT",_xlfn.XLOOKUP(S164,'CDT Aggregated Audiences'!AJ:AJ,'CDT Aggregated Audiences'!AH:AH),""))</f>
        <v/>
      </c>
      <c r="Y164" s="20" t="str">
        <f>IF(T164="OVN",_xlfn.XLOOKUP(S164,'OVN Aggregated Audiences'!AJ:AJ,'OVN Aggregated Audiences'!Q:Q),IF(T164="CDT",_xlfn.XLOOKUP(S164,'CDT Aggregated Audiences'!AJ:AJ,'CDT Aggregated Audiences'!Q:Q),""))</f>
        <v/>
      </c>
    </row>
    <row r="165" spans="10:25" x14ac:dyDescent="0.35">
      <c r="J165" s="20">
        <v>164</v>
      </c>
      <c r="K165" s="20" t="str">
        <f>_xlfn.XLOOKUP(J165,Calendar!K:K,Calendar!J:J,"")</f>
        <v/>
      </c>
      <c r="L165" s="20" t="str">
        <f>IF(K165="OVN",_xlfn.XLOOKUP(J165,'OVN Aggregated Audiences'!AI:AI,'OVN Aggregated Audiences'!C:C),IF(K165="CDT",_xlfn.XLOOKUP(J165,'CDT Aggregated Audiences'!AI:AI,'CDT Aggregated Audiences'!C:C),""))</f>
        <v/>
      </c>
      <c r="M165" s="20" t="str">
        <f>IF(K165="OVN",_xlfn.XLOOKUP(J165,'OVN Aggregated Audiences'!AI:AI,'OVN Aggregated Audiences'!D:D),IF(K165="CDT",_xlfn.XLOOKUP(J165,'CDT Aggregated Audiences'!AI:AI,'CDT Aggregated Audiences'!D:D),""))</f>
        <v/>
      </c>
      <c r="N165" s="20" t="str">
        <f>IF(K165="OVN",_xlfn.XLOOKUP(J165,'OVN Aggregated Audiences'!AI:AI,'OVN Aggregated Audiences'!AH:AH),IF(K165="CDT",_xlfn.XLOOKUP(J165,'CDT Aggregated Audiences'!AI:AI,'CDT Aggregated Audiences'!AH:AH),""))</f>
        <v/>
      </c>
      <c r="O165" s="20" t="str">
        <f>IF(K165="OVN",_xlfn.XLOOKUP(J165,'OVN Aggregated Audiences'!AI:AI,'OVN Aggregated Audiences'!M:M),IF(K165="CDT",_xlfn.XLOOKUP(J165,'CDT Aggregated Audiences'!AI:AI,'CDT Aggregated Audiences'!M:M),""))</f>
        <v/>
      </c>
      <c r="P165" s="20" t="str">
        <f>IF(K165="OVN",_xlfn.XLOOKUP(J165,'OVN Aggregated Audiences'!AI:AI,'OVN Aggregated Audiences'!Q:Q),IF(K165="CDT",_xlfn.XLOOKUP(J165,'CDT Aggregated Audiences'!AI:AI,'CDT Aggregated Audiences'!Q:Q),""))</f>
        <v/>
      </c>
      <c r="S165" s="20">
        <v>164</v>
      </c>
      <c r="T165" s="20" t="str">
        <f t="shared" si="5"/>
        <v/>
      </c>
      <c r="U165" s="20" t="str">
        <f>IF(T165="OVN",_xlfn.XLOOKUP(S165,'OVN Aggregated Audiences'!AJ:AJ,'OVN Aggregated Audiences'!K:K),IF(T165="CDT",_xlfn.XLOOKUP(S165,'CDT Aggregated Audiences'!AJ:AJ,'CDT Aggregated Audiences'!K:K),""))</f>
        <v/>
      </c>
      <c r="V165" s="34" t="str">
        <f>IF(T165="OVN",_xlfn.XLOOKUP(S165,'OVN Aggregated Audiences'!AJ:AJ,'OVN Aggregated Audiences'!H:H),IF(T165="CDT",_xlfn.XLOOKUP(S165,'CDT Aggregated Audiences'!AJ:AJ,'CDT Aggregated Audiences'!H:H),""))</f>
        <v/>
      </c>
      <c r="W165" s="35" t="str">
        <f>IF(T165="OVN",_xlfn.XLOOKUP(S165,'OVN Aggregated Audiences'!AJ:AJ,'OVN Aggregated Audiences'!N:N),IF(T165="CDT",_xlfn.XLOOKUP(S165,'CDT Aggregated Audiences'!AJ:AJ,'CDT Aggregated Audiences'!N:N),""))</f>
        <v/>
      </c>
      <c r="X165" s="20" t="str">
        <f>IF(T165="OVN",_xlfn.XLOOKUP(S165,'OVN Aggregated Audiences'!AJ:AJ,'OVN Aggregated Audiences'!AH:AH),IF(T165="CDT",_xlfn.XLOOKUP(S165,'CDT Aggregated Audiences'!AJ:AJ,'CDT Aggregated Audiences'!AH:AH),""))</f>
        <v/>
      </c>
      <c r="Y165" s="20" t="str">
        <f>IF(T165="OVN",_xlfn.XLOOKUP(S165,'OVN Aggregated Audiences'!AJ:AJ,'OVN Aggregated Audiences'!Q:Q),IF(T165="CDT",_xlfn.XLOOKUP(S165,'CDT Aggregated Audiences'!AJ:AJ,'CDT Aggregated Audiences'!Q:Q),""))</f>
        <v/>
      </c>
    </row>
    <row r="166" spans="10:25" x14ac:dyDescent="0.35">
      <c r="J166" s="20">
        <v>165</v>
      </c>
      <c r="K166" s="20" t="str">
        <f>_xlfn.XLOOKUP(J166,Calendar!K:K,Calendar!J:J,"")</f>
        <v/>
      </c>
      <c r="L166" s="20" t="str">
        <f>IF(K166="OVN",_xlfn.XLOOKUP(J166,'OVN Aggregated Audiences'!AI:AI,'OVN Aggregated Audiences'!C:C),IF(K166="CDT",_xlfn.XLOOKUP(J166,'CDT Aggregated Audiences'!AI:AI,'CDT Aggregated Audiences'!C:C),""))</f>
        <v/>
      </c>
      <c r="M166" s="20" t="str">
        <f>IF(K166="OVN",_xlfn.XLOOKUP(J166,'OVN Aggregated Audiences'!AI:AI,'OVN Aggregated Audiences'!D:D),IF(K166="CDT",_xlfn.XLOOKUP(J166,'CDT Aggregated Audiences'!AI:AI,'CDT Aggregated Audiences'!D:D),""))</f>
        <v/>
      </c>
      <c r="N166" s="20" t="str">
        <f>IF(K166="OVN",_xlfn.XLOOKUP(J166,'OVN Aggregated Audiences'!AI:AI,'OVN Aggregated Audiences'!AH:AH),IF(K166="CDT",_xlfn.XLOOKUP(J166,'CDT Aggregated Audiences'!AI:AI,'CDT Aggregated Audiences'!AH:AH),""))</f>
        <v/>
      </c>
      <c r="O166" s="20" t="str">
        <f>IF(K166="OVN",_xlfn.XLOOKUP(J166,'OVN Aggregated Audiences'!AI:AI,'OVN Aggregated Audiences'!M:M),IF(K166="CDT",_xlfn.XLOOKUP(J166,'CDT Aggregated Audiences'!AI:AI,'CDT Aggregated Audiences'!M:M),""))</f>
        <v/>
      </c>
      <c r="P166" s="20" t="str">
        <f>IF(K166="OVN",_xlfn.XLOOKUP(J166,'OVN Aggregated Audiences'!AI:AI,'OVN Aggregated Audiences'!Q:Q),IF(K166="CDT",_xlfn.XLOOKUP(J166,'CDT Aggregated Audiences'!AI:AI,'CDT Aggregated Audiences'!Q:Q),""))</f>
        <v/>
      </c>
      <c r="S166" s="20">
        <v>165</v>
      </c>
      <c r="T166" s="20" t="str">
        <f t="shared" si="5"/>
        <v/>
      </c>
      <c r="U166" s="20" t="str">
        <f>IF(T166="OVN",_xlfn.XLOOKUP(S166,'OVN Aggregated Audiences'!AJ:AJ,'OVN Aggregated Audiences'!K:K),IF(T166="CDT",_xlfn.XLOOKUP(S166,'CDT Aggregated Audiences'!AJ:AJ,'CDT Aggregated Audiences'!K:K),""))</f>
        <v/>
      </c>
      <c r="V166" s="34" t="str">
        <f>IF(T166="OVN",_xlfn.XLOOKUP(S166,'OVN Aggregated Audiences'!AJ:AJ,'OVN Aggregated Audiences'!H:H),IF(T166="CDT",_xlfn.XLOOKUP(S166,'CDT Aggregated Audiences'!AJ:AJ,'CDT Aggregated Audiences'!H:H),""))</f>
        <v/>
      </c>
      <c r="W166" s="35" t="str">
        <f>IF(T166="OVN",_xlfn.XLOOKUP(S166,'OVN Aggregated Audiences'!AJ:AJ,'OVN Aggregated Audiences'!N:N),IF(T166="CDT",_xlfn.XLOOKUP(S166,'CDT Aggregated Audiences'!AJ:AJ,'CDT Aggregated Audiences'!N:N),""))</f>
        <v/>
      </c>
      <c r="X166" s="20" t="str">
        <f>IF(T166="OVN",_xlfn.XLOOKUP(S166,'OVN Aggregated Audiences'!AJ:AJ,'OVN Aggregated Audiences'!AH:AH),IF(T166="CDT",_xlfn.XLOOKUP(S166,'CDT Aggregated Audiences'!AJ:AJ,'CDT Aggregated Audiences'!AH:AH),""))</f>
        <v/>
      </c>
      <c r="Y166" s="20" t="str">
        <f>IF(T166="OVN",_xlfn.XLOOKUP(S166,'OVN Aggregated Audiences'!AJ:AJ,'OVN Aggregated Audiences'!Q:Q),IF(T166="CDT",_xlfn.XLOOKUP(S166,'CDT Aggregated Audiences'!AJ:AJ,'CDT Aggregated Audiences'!Q:Q),""))</f>
        <v/>
      </c>
    </row>
    <row r="167" spans="10:25" x14ac:dyDescent="0.35">
      <c r="J167" s="20">
        <v>166</v>
      </c>
      <c r="K167" s="20" t="str">
        <f>_xlfn.XLOOKUP(J167,Calendar!K:K,Calendar!J:J,"")</f>
        <v/>
      </c>
      <c r="L167" s="20" t="str">
        <f>IF(K167="OVN",_xlfn.XLOOKUP(J167,'OVN Aggregated Audiences'!AI:AI,'OVN Aggregated Audiences'!C:C),IF(K167="CDT",_xlfn.XLOOKUP(J167,'CDT Aggregated Audiences'!AI:AI,'CDT Aggregated Audiences'!C:C),""))</f>
        <v/>
      </c>
      <c r="M167" s="20" t="str">
        <f>IF(K167="OVN",_xlfn.XLOOKUP(J167,'OVN Aggregated Audiences'!AI:AI,'OVN Aggregated Audiences'!D:D),IF(K167="CDT",_xlfn.XLOOKUP(J167,'CDT Aggregated Audiences'!AI:AI,'CDT Aggregated Audiences'!D:D),""))</f>
        <v/>
      </c>
      <c r="N167" s="20" t="str">
        <f>IF(K167="OVN",_xlfn.XLOOKUP(J167,'OVN Aggregated Audiences'!AI:AI,'OVN Aggregated Audiences'!AH:AH),IF(K167="CDT",_xlfn.XLOOKUP(J167,'CDT Aggregated Audiences'!AI:AI,'CDT Aggregated Audiences'!AH:AH),""))</f>
        <v/>
      </c>
      <c r="O167" s="20" t="str">
        <f>IF(K167="OVN",_xlfn.XLOOKUP(J167,'OVN Aggregated Audiences'!AI:AI,'OVN Aggregated Audiences'!M:M),IF(K167="CDT",_xlfn.XLOOKUP(J167,'CDT Aggregated Audiences'!AI:AI,'CDT Aggregated Audiences'!M:M),""))</f>
        <v/>
      </c>
      <c r="P167" s="20" t="str">
        <f>IF(K167="OVN",_xlfn.XLOOKUP(J167,'OVN Aggregated Audiences'!AI:AI,'OVN Aggregated Audiences'!Q:Q),IF(K167="CDT",_xlfn.XLOOKUP(J167,'CDT Aggregated Audiences'!AI:AI,'CDT Aggregated Audiences'!Q:Q),""))</f>
        <v/>
      </c>
      <c r="S167" s="20">
        <v>166</v>
      </c>
      <c r="T167" s="20" t="str">
        <f t="shared" si="5"/>
        <v/>
      </c>
      <c r="U167" s="20" t="str">
        <f>IF(T167="OVN",_xlfn.XLOOKUP(S167,'OVN Aggregated Audiences'!AJ:AJ,'OVN Aggregated Audiences'!K:K),IF(T167="CDT",_xlfn.XLOOKUP(S167,'CDT Aggregated Audiences'!AJ:AJ,'CDT Aggregated Audiences'!K:K),""))</f>
        <v/>
      </c>
      <c r="V167" s="34" t="str">
        <f>IF(T167="OVN",_xlfn.XLOOKUP(S167,'OVN Aggregated Audiences'!AJ:AJ,'OVN Aggregated Audiences'!H:H),IF(T167="CDT",_xlfn.XLOOKUP(S167,'CDT Aggregated Audiences'!AJ:AJ,'CDT Aggregated Audiences'!H:H),""))</f>
        <v/>
      </c>
      <c r="W167" s="35" t="str">
        <f>IF(T167="OVN",_xlfn.XLOOKUP(S167,'OVN Aggregated Audiences'!AJ:AJ,'OVN Aggregated Audiences'!N:N),IF(T167="CDT",_xlfn.XLOOKUP(S167,'CDT Aggregated Audiences'!AJ:AJ,'CDT Aggregated Audiences'!N:N),""))</f>
        <v/>
      </c>
      <c r="X167" s="20" t="str">
        <f>IF(T167="OVN",_xlfn.XLOOKUP(S167,'OVN Aggregated Audiences'!AJ:AJ,'OVN Aggregated Audiences'!AH:AH),IF(T167="CDT",_xlfn.XLOOKUP(S167,'CDT Aggregated Audiences'!AJ:AJ,'CDT Aggregated Audiences'!AH:AH),""))</f>
        <v/>
      </c>
      <c r="Y167" s="20" t="str">
        <f>IF(T167="OVN",_xlfn.XLOOKUP(S167,'OVN Aggregated Audiences'!AJ:AJ,'OVN Aggregated Audiences'!Q:Q),IF(T167="CDT",_xlfn.XLOOKUP(S167,'CDT Aggregated Audiences'!AJ:AJ,'CDT Aggregated Audiences'!Q:Q),""))</f>
        <v/>
      </c>
    </row>
    <row r="168" spans="10:25" x14ac:dyDescent="0.35">
      <c r="J168" s="20">
        <v>167</v>
      </c>
      <c r="K168" s="20" t="str">
        <f>_xlfn.XLOOKUP(J168,Calendar!K:K,Calendar!J:J,"")</f>
        <v/>
      </c>
      <c r="L168" s="20" t="str">
        <f>IF(K168="OVN",_xlfn.XLOOKUP(J168,'OVN Aggregated Audiences'!AI:AI,'OVN Aggregated Audiences'!C:C),IF(K168="CDT",_xlfn.XLOOKUP(J168,'CDT Aggregated Audiences'!AI:AI,'CDT Aggregated Audiences'!C:C),""))</f>
        <v/>
      </c>
      <c r="M168" s="20" t="str">
        <f>IF(K168="OVN",_xlfn.XLOOKUP(J168,'OVN Aggregated Audiences'!AI:AI,'OVN Aggregated Audiences'!D:D),IF(K168="CDT",_xlfn.XLOOKUP(J168,'CDT Aggregated Audiences'!AI:AI,'CDT Aggregated Audiences'!D:D),""))</f>
        <v/>
      </c>
      <c r="N168" s="20" t="str">
        <f>IF(K168="OVN",_xlfn.XLOOKUP(J168,'OVN Aggregated Audiences'!AI:AI,'OVN Aggregated Audiences'!AH:AH),IF(K168="CDT",_xlfn.XLOOKUP(J168,'CDT Aggregated Audiences'!AI:AI,'CDT Aggregated Audiences'!AH:AH),""))</f>
        <v/>
      </c>
      <c r="O168" s="20" t="str">
        <f>IF(K168="OVN",_xlfn.XLOOKUP(J168,'OVN Aggregated Audiences'!AI:AI,'OVN Aggregated Audiences'!M:M),IF(K168="CDT",_xlfn.XLOOKUP(J168,'CDT Aggregated Audiences'!AI:AI,'CDT Aggregated Audiences'!M:M),""))</f>
        <v/>
      </c>
      <c r="P168" s="20" t="str">
        <f>IF(K168="OVN",_xlfn.XLOOKUP(J168,'OVN Aggregated Audiences'!AI:AI,'OVN Aggregated Audiences'!Q:Q),IF(K168="CDT",_xlfn.XLOOKUP(J168,'CDT Aggregated Audiences'!AI:AI,'CDT Aggregated Audiences'!Q:Q),""))</f>
        <v/>
      </c>
      <c r="S168" s="20">
        <v>167</v>
      </c>
      <c r="T168" s="20" t="str">
        <f t="shared" si="5"/>
        <v/>
      </c>
      <c r="U168" s="20" t="str">
        <f>IF(T168="OVN",_xlfn.XLOOKUP(S168,'OVN Aggregated Audiences'!AJ:AJ,'OVN Aggregated Audiences'!K:K),IF(T168="CDT",_xlfn.XLOOKUP(S168,'CDT Aggregated Audiences'!AJ:AJ,'CDT Aggregated Audiences'!K:K),""))</f>
        <v/>
      </c>
      <c r="V168" s="34" t="str">
        <f>IF(T168="OVN",_xlfn.XLOOKUP(S168,'OVN Aggregated Audiences'!AJ:AJ,'OVN Aggregated Audiences'!H:H),IF(T168="CDT",_xlfn.XLOOKUP(S168,'CDT Aggregated Audiences'!AJ:AJ,'CDT Aggregated Audiences'!H:H),""))</f>
        <v/>
      </c>
      <c r="W168" s="35" t="str">
        <f>IF(T168="OVN",_xlfn.XLOOKUP(S168,'OVN Aggregated Audiences'!AJ:AJ,'OVN Aggregated Audiences'!N:N),IF(T168="CDT",_xlfn.XLOOKUP(S168,'CDT Aggregated Audiences'!AJ:AJ,'CDT Aggregated Audiences'!N:N),""))</f>
        <v/>
      </c>
      <c r="X168" s="20" t="str">
        <f>IF(T168="OVN",_xlfn.XLOOKUP(S168,'OVN Aggregated Audiences'!AJ:AJ,'OVN Aggregated Audiences'!AH:AH),IF(T168="CDT",_xlfn.XLOOKUP(S168,'CDT Aggregated Audiences'!AJ:AJ,'CDT Aggregated Audiences'!AH:AH),""))</f>
        <v/>
      </c>
      <c r="Y168" s="20" t="str">
        <f>IF(T168="OVN",_xlfn.XLOOKUP(S168,'OVN Aggregated Audiences'!AJ:AJ,'OVN Aggregated Audiences'!Q:Q),IF(T168="CDT",_xlfn.XLOOKUP(S168,'CDT Aggregated Audiences'!AJ:AJ,'CDT Aggregated Audiences'!Q:Q),""))</f>
        <v/>
      </c>
    </row>
    <row r="169" spans="10:25" x14ac:dyDescent="0.35">
      <c r="J169" s="20">
        <v>168</v>
      </c>
      <c r="K169" s="20" t="str">
        <f>_xlfn.XLOOKUP(J169,Calendar!K:K,Calendar!J:J,"")</f>
        <v/>
      </c>
      <c r="L169" s="20" t="str">
        <f>IF(K169="OVN",_xlfn.XLOOKUP(J169,'OVN Aggregated Audiences'!AI:AI,'OVN Aggregated Audiences'!C:C),IF(K169="CDT",_xlfn.XLOOKUP(J169,'CDT Aggregated Audiences'!AI:AI,'CDT Aggregated Audiences'!C:C),""))</f>
        <v/>
      </c>
      <c r="M169" s="20" t="str">
        <f>IF(K169="OVN",_xlfn.XLOOKUP(J169,'OVN Aggregated Audiences'!AI:AI,'OVN Aggregated Audiences'!D:D),IF(K169="CDT",_xlfn.XLOOKUP(J169,'CDT Aggregated Audiences'!AI:AI,'CDT Aggregated Audiences'!D:D),""))</f>
        <v/>
      </c>
      <c r="N169" s="20" t="str">
        <f>IF(K169="OVN",_xlfn.XLOOKUP(J169,'OVN Aggregated Audiences'!AI:AI,'OVN Aggregated Audiences'!AH:AH),IF(K169="CDT",_xlfn.XLOOKUP(J169,'CDT Aggregated Audiences'!AI:AI,'CDT Aggregated Audiences'!AH:AH),""))</f>
        <v/>
      </c>
      <c r="O169" s="20" t="str">
        <f>IF(K169="OVN",_xlfn.XLOOKUP(J169,'OVN Aggregated Audiences'!AI:AI,'OVN Aggregated Audiences'!M:M),IF(K169="CDT",_xlfn.XLOOKUP(J169,'CDT Aggregated Audiences'!AI:AI,'CDT Aggregated Audiences'!M:M),""))</f>
        <v/>
      </c>
      <c r="P169" s="20" t="str">
        <f>IF(K169="OVN",_xlfn.XLOOKUP(J169,'OVN Aggregated Audiences'!AI:AI,'OVN Aggregated Audiences'!Q:Q),IF(K169="CDT",_xlfn.XLOOKUP(J169,'CDT Aggregated Audiences'!AI:AI,'CDT Aggregated Audiences'!Q:Q),""))</f>
        <v/>
      </c>
      <c r="S169" s="20">
        <v>168</v>
      </c>
      <c r="T169" s="20" t="str">
        <f t="shared" si="5"/>
        <v/>
      </c>
      <c r="U169" s="20" t="str">
        <f>IF(T169="OVN",_xlfn.XLOOKUP(S169,'OVN Aggregated Audiences'!AJ:AJ,'OVN Aggregated Audiences'!K:K),IF(T169="CDT",_xlfn.XLOOKUP(S169,'CDT Aggregated Audiences'!AJ:AJ,'CDT Aggregated Audiences'!K:K),""))</f>
        <v/>
      </c>
      <c r="V169" s="34" t="str">
        <f>IF(T169="OVN",_xlfn.XLOOKUP(S169,'OVN Aggregated Audiences'!AJ:AJ,'OVN Aggregated Audiences'!H:H),IF(T169="CDT",_xlfn.XLOOKUP(S169,'CDT Aggregated Audiences'!AJ:AJ,'CDT Aggregated Audiences'!H:H),""))</f>
        <v/>
      </c>
      <c r="W169" s="35" t="str">
        <f>IF(T169="OVN",_xlfn.XLOOKUP(S169,'OVN Aggregated Audiences'!AJ:AJ,'OVN Aggregated Audiences'!N:N),IF(T169="CDT",_xlfn.XLOOKUP(S169,'CDT Aggregated Audiences'!AJ:AJ,'CDT Aggregated Audiences'!N:N),""))</f>
        <v/>
      </c>
      <c r="X169" s="20" t="str">
        <f>IF(T169="OVN",_xlfn.XLOOKUP(S169,'OVN Aggregated Audiences'!AJ:AJ,'OVN Aggregated Audiences'!AH:AH),IF(T169="CDT",_xlfn.XLOOKUP(S169,'CDT Aggregated Audiences'!AJ:AJ,'CDT Aggregated Audiences'!AH:AH),""))</f>
        <v/>
      </c>
      <c r="Y169" s="20" t="str">
        <f>IF(T169="OVN",_xlfn.XLOOKUP(S169,'OVN Aggregated Audiences'!AJ:AJ,'OVN Aggregated Audiences'!Q:Q),IF(T169="CDT",_xlfn.XLOOKUP(S169,'CDT Aggregated Audiences'!AJ:AJ,'CDT Aggregated Audiences'!Q:Q),""))</f>
        <v/>
      </c>
    </row>
    <row r="170" spans="10:25" x14ac:dyDescent="0.35">
      <c r="J170" s="20">
        <v>169</v>
      </c>
      <c r="K170" s="20" t="str">
        <f>_xlfn.XLOOKUP(J170,Calendar!K:K,Calendar!J:J,"")</f>
        <v/>
      </c>
      <c r="L170" s="20" t="str">
        <f>IF(K170="OVN",_xlfn.XLOOKUP(J170,'OVN Aggregated Audiences'!AI:AI,'OVN Aggregated Audiences'!C:C),IF(K170="CDT",_xlfn.XLOOKUP(J170,'CDT Aggregated Audiences'!AI:AI,'CDT Aggregated Audiences'!C:C),""))</f>
        <v/>
      </c>
      <c r="M170" s="20" t="str">
        <f>IF(K170="OVN",_xlfn.XLOOKUP(J170,'OVN Aggregated Audiences'!AI:AI,'OVN Aggregated Audiences'!D:D),IF(K170="CDT",_xlfn.XLOOKUP(J170,'CDT Aggregated Audiences'!AI:AI,'CDT Aggregated Audiences'!D:D),""))</f>
        <v/>
      </c>
      <c r="N170" s="20" t="str">
        <f>IF(K170="OVN",_xlfn.XLOOKUP(J170,'OVN Aggregated Audiences'!AI:AI,'OVN Aggregated Audiences'!AH:AH),IF(K170="CDT",_xlfn.XLOOKUP(J170,'CDT Aggregated Audiences'!AI:AI,'CDT Aggregated Audiences'!AH:AH),""))</f>
        <v/>
      </c>
      <c r="O170" s="20" t="str">
        <f>IF(K170="OVN",_xlfn.XLOOKUP(J170,'OVN Aggregated Audiences'!AI:AI,'OVN Aggregated Audiences'!M:M),IF(K170="CDT",_xlfn.XLOOKUP(J170,'CDT Aggregated Audiences'!AI:AI,'CDT Aggregated Audiences'!M:M),""))</f>
        <v/>
      </c>
      <c r="P170" s="20" t="str">
        <f>IF(K170="OVN",_xlfn.XLOOKUP(J170,'OVN Aggregated Audiences'!AI:AI,'OVN Aggregated Audiences'!Q:Q),IF(K170="CDT",_xlfn.XLOOKUP(J170,'CDT Aggregated Audiences'!AI:AI,'CDT Aggregated Audiences'!Q:Q),""))</f>
        <v/>
      </c>
      <c r="S170" s="20">
        <v>169</v>
      </c>
      <c r="T170" s="20" t="str">
        <f t="shared" si="5"/>
        <v/>
      </c>
      <c r="U170" s="20" t="str">
        <f>IF(T170="OVN",_xlfn.XLOOKUP(S170,'OVN Aggregated Audiences'!AJ:AJ,'OVN Aggregated Audiences'!K:K),IF(T170="CDT",_xlfn.XLOOKUP(S170,'CDT Aggregated Audiences'!AJ:AJ,'CDT Aggregated Audiences'!K:K),""))</f>
        <v/>
      </c>
      <c r="V170" s="34" t="str">
        <f>IF(T170="OVN",_xlfn.XLOOKUP(S170,'OVN Aggregated Audiences'!AJ:AJ,'OVN Aggregated Audiences'!H:H),IF(T170="CDT",_xlfn.XLOOKUP(S170,'CDT Aggregated Audiences'!AJ:AJ,'CDT Aggregated Audiences'!H:H),""))</f>
        <v/>
      </c>
      <c r="W170" s="35" t="str">
        <f>IF(T170="OVN",_xlfn.XLOOKUP(S170,'OVN Aggregated Audiences'!AJ:AJ,'OVN Aggregated Audiences'!N:N),IF(T170="CDT",_xlfn.XLOOKUP(S170,'CDT Aggregated Audiences'!AJ:AJ,'CDT Aggregated Audiences'!N:N),""))</f>
        <v/>
      </c>
      <c r="X170" s="20" t="str">
        <f>IF(T170="OVN",_xlfn.XLOOKUP(S170,'OVN Aggregated Audiences'!AJ:AJ,'OVN Aggregated Audiences'!AH:AH),IF(T170="CDT",_xlfn.XLOOKUP(S170,'CDT Aggregated Audiences'!AJ:AJ,'CDT Aggregated Audiences'!AH:AH),""))</f>
        <v/>
      </c>
      <c r="Y170" s="20" t="str">
        <f>IF(T170="OVN",_xlfn.XLOOKUP(S170,'OVN Aggregated Audiences'!AJ:AJ,'OVN Aggregated Audiences'!Q:Q),IF(T170="CDT",_xlfn.XLOOKUP(S170,'CDT Aggregated Audiences'!AJ:AJ,'CDT Aggregated Audiences'!Q:Q),""))</f>
        <v/>
      </c>
    </row>
    <row r="171" spans="10:25" x14ac:dyDescent="0.35">
      <c r="J171" s="20">
        <v>170</v>
      </c>
      <c r="K171" s="20" t="str">
        <f>_xlfn.XLOOKUP(J171,Calendar!K:K,Calendar!J:J,"")</f>
        <v/>
      </c>
      <c r="L171" s="20" t="str">
        <f>IF(K171="OVN",_xlfn.XLOOKUP(J171,'OVN Aggregated Audiences'!AI:AI,'OVN Aggregated Audiences'!C:C),IF(K171="CDT",_xlfn.XLOOKUP(J171,'CDT Aggregated Audiences'!AI:AI,'CDT Aggregated Audiences'!C:C),""))</f>
        <v/>
      </c>
      <c r="M171" s="20" t="str">
        <f>IF(K171="OVN",_xlfn.XLOOKUP(J171,'OVN Aggregated Audiences'!AI:AI,'OVN Aggregated Audiences'!D:D),IF(K171="CDT",_xlfn.XLOOKUP(J171,'CDT Aggregated Audiences'!AI:AI,'CDT Aggregated Audiences'!D:D),""))</f>
        <v/>
      </c>
      <c r="N171" s="20" t="str">
        <f>IF(K171="OVN",_xlfn.XLOOKUP(J171,'OVN Aggregated Audiences'!AI:AI,'OVN Aggregated Audiences'!AH:AH),IF(K171="CDT",_xlfn.XLOOKUP(J171,'CDT Aggregated Audiences'!AI:AI,'CDT Aggregated Audiences'!AH:AH),""))</f>
        <v/>
      </c>
      <c r="O171" s="20" t="str">
        <f>IF(K171="OVN",_xlfn.XLOOKUP(J171,'OVN Aggregated Audiences'!AI:AI,'OVN Aggregated Audiences'!M:M),IF(K171="CDT",_xlfn.XLOOKUP(J171,'CDT Aggregated Audiences'!AI:AI,'CDT Aggregated Audiences'!M:M),""))</f>
        <v/>
      </c>
      <c r="P171" s="20" t="str">
        <f>IF(K171="OVN",_xlfn.XLOOKUP(J171,'OVN Aggregated Audiences'!AI:AI,'OVN Aggregated Audiences'!Q:Q),IF(K171="CDT",_xlfn.XLOOKUP(J171,'CDT Aggregated Audiences'!AI:AI,'CDT Aggregated Audiences'!Q:Q),""))</f>
        <v/>
      </c>
      <c r="S171" s="20">
        <v>170</v>
      </c>
      <c r="T171" s="20" t="str">
        <f t="shared" si="5"/>
        <v/>
      </c>
      <c r="U171" s="20" t="str">
        <f>IF(T171="OVN",_xlfn.XLOOKUP(S171,'OVN Aggregated Audiences'!AJ:AJ,'OVN Aggregated Audiences'!K:K),IF(T171="CDT",_xlfn.XLOOKUP(S171,'CDT Aggregated Audiences'!AJ:AJ,'CDT Aggregated Audiences'!K:K),""))</f>
        <v/>
      </c>
      <c r="V171" s="34" t="str">
        <f>IF(T171="OVN",_xlfn.XLOOKUP(S171,'OVN Aggregated Audiences'!AJ:AJ,'OVN Aggregated Audiences'!H:H),IF(T171="CDT",_xlfn.XLOOKUP(S171,'CDT Aggregated Audiences'!AJ:AJ,'CDT Aggregated Audiences'!H:H),""))</f>
        <v/>
      </c>
      <c r="W171" s="35" t="str">
        <f>IF(T171="OVN",_xlfn.XLOOKUP(S171,'OVN Aggregated Audiences'!AJ:AJ,'OVN Aggregated Audiences'!N:N),IF(T171="CDT",_xlfn.XLOOKUP(S171,'CDT Aggregated Audiences'!AJ:AJ,'CDT Aggregated Audiences'!N:N),""))</f>
        <v/>
      </c>
      <c r="X171" s="20" t="str">
        <f>IF(T171="OVN",_xlfn.XLOOKUP(S171,'OVN Aggregated Audiences'!AJ:AJ,'OVN Aggregated Audiences'!AH:AH),IF(T171="CDT",_xlfn.XLOOKUP(S171,'CDT Aggregated Audiences'!AJ:AJ,'CDT Aggregated Audiences'!AH:AH),""))</f>
        <v/>
      </c>
      <c r="Y171" s="20" t="str">
        <f>IF(T171="OVN",_xlfn.XLOOKUP(S171,'OVN Aggregated Audiences'!AJ:AJ,'OVN Aggregated Audiences'!Q:Q),IF(T171="CDT",_xlfn.XLOOKUP(S171,'CDT Aggregated Audiences'!AJ:AJ,'CDT Aggregated Audiences'!Q:Q),""))</f>
        <v/>
      </c>
    </row>
    <row r="172" spans="10:25" x14ac:dyDescent="0.35">
      <c r="J172" s="20">
        <v>171</v>
      </c>
      <c r="K172" s="20" t="str">
        <f>_xlfn.XLOOKUP(J172,Calendar!K:K,Calendar!J:J,"")</f>
        <v/>
      </c>
      <c r="L172" s="20" t="str">
        <f>IF(K172="OVN",_xlfn.XLOOKUP(J172,'OVN Aggregated Audiences'!AI:AI,'OVN Aggregated Audiences'!C:C),IF(K172="CDT",_xlfn.XLOOKUP(J172,'CDT Aggregated Audiences'!AI:AI,'CDT Aggregated Audiences'!C:C),""))</f>
        <v/>
      </c>
      <c r="M172" s="20" t="str">
        <f>IF(K172="OVN",_xlfn.XLOOKUP(J172,'OVN Aggregated Audiences'!AI:AI,'OVN Aggregated Audiences'!D:D),IF(K172="CDT",_xlfn.XLOOKUP(J172,'CDT Aggregated Audiences'!AI:AI,'CDT Aggregated Audiences'!D:D),""))</f>
        <v/>
      </c>
      <c r="N172" s="20" t="str">
        <f>IF(K172="OVN",_xlfn.XLOOKUP(J172,'OVN Aggregated Audiences'!AI:AI,'OVN Aggregated Audiences'!AH:AH),IF(K172="CDT",_xlfn.XLOOKUP(J172,'CDT Aggregated Audiences'!AI:AI,'CDT Aggregated Audiences'!AH:AH),""))</f>
        <v/>
      </c>
      <c r="O172" s="20" t="str">
        <f>IF(K172="OVN",_xlfn.XLOOKUP(J172,'OVN Aggregated Audiences'!AI:AI,'OVN Aggregated Audiences'!M:M),IF(K172="CDT",_xlfn.XLOOKUP(J172,'CDT Aggregated Audiences'!AI:AI,'CDT Aggregated Audiences'!M:M),""))</f>
        <v/>
      </c>
      <c r="P172" s="20" t="str">
        <f>IF(K172="OVN",_xlfn.XLOOKUP(J172,'OVN Aggregated Audiences'!AI:AI,'OVN Aggregated Audiences'!Q:Q),IF(K172="CDT",_xlfn.XLOOKUP(J172,'CDT Aggregated Audiences'!AI:AI,'CDT Aggregated Audiences'!Q:Q),""))</f>
        <v/>
      </c>
      <c r="S172" s="20">
        <v>171</v>
      </c>
      <c r="T172" s="20" t="str">
        <f t="shared" si="5"/>
        <v/>
      </c>
      <c r="U172" s="20" t="str">
        <f>IF(T172="OVN",_xlfn.XLOOKUP(S172,'OVN Aggregated Audiences'!AJ:AJ,'OVN Aggregated Audiences'!K:K),IF(T172="CDT",_xlfn.XLOOKUP(S172,'CDT Aggregated Audiences'!AJ:AJ,'CDT Aggregated Audiences'!K:K),""))</f>
        <v/>
      </c>
      <c r="V172" s="34" t="str">
        <f>IF(T172="OVN",_xlfn.XLOOKUP(S172,'OVN Aggregated Audiences'!AJ:AJ,'OVN Aggregated Audiences'!H:H),IF(T172="CDT",_xlfn.XLOOKUP(S172,'CDT Aggregated Audiences'!AJ:AJ,'CDT Aggregated Audiences'!H:H),""))</f>
        <v/>
      </c>
      <c r="W172" s="35" t="str">
        <f>IF(T172="OVN",_xlfn.XLOOKUP(S172,'OVN Aggregated Audiences'!AJ:AJ,'OVN Aggregated Audiences'!N:N),IF(T172="CDT",_xlfn.XLOOKUP(S172,'CDT Aggregated Audiences'!AJ:AJ,'CDT Aggregated Audiences'!N:N),""))</f>
        <v/>
      </c>
      <c r="X172" s="20" t="str">
        <f>IF(T172="OVN",_xlfn.XLOOKUP(S172,'OVN Aggregated Audiences'!AJ:AJ,'OVN Aggregated Audiences'!AH:AH),IF(T172="CDT",_xlfn.XLOOKUP(S172,'CDT Aggregated Audiences'!AJ:AJ,'CDT Aggregated Audiences'!AH:AH),""))</f>
        <v/>
      </c>
      <c r="Y172" s="20" t="str">
        <f>IF(T172="OVN",_xlfn.XLOOKUP(S172,'OVN Aggregated Audiences'!AJ:AJ,'OVN Aggregated Audiences'!Q:Q),IF(T172="CDT",_xlfn.XLOOKUP(S172,'CDT Aggregated Audiences'!AJ:AJ,'CDT Aggregated Audiences'!Q:Q),""))</f>
        <v/>
      </c>
    </row>
    <row r="173" spans="10:25" x14ac:dyDescent="0.35">
      <c r="J173" s="20">
        <v>172</v>
      </c>
      <c r="K173" s="20" t="str">
        <f>_xlfn.XLOOKUP(J173,Calendar!K:K,Calendar!J:J,"")</f>
        <v/>
      </c>
      <c r="L173" s="20" t="str">
        <f>IF(K173="OVN",_xlfn.XLOOKUP(J173,'OVN Aggregated Audiences'!AI:AI,'OVN Aggregated Audiences'!C:C),IF(K173="CDT",_xlfn.XLOOKUP(J173,'CDT Aggregated Audiences'!AI:AI,'CDT Aggregated Audiences'!C:C),""))</f>
        <v/>
      </c>
      <c r="M173" s="20" t="str">
        <f>IF(K173="OVN",_xlfn.XLOOKUP(J173,'OVN Aggregated Audiences'!AI:AI,'OVN Aggregated Audiences'!D:D),IF(K173="CDT",_xlfn.XLOOKUP(J173,'CDT Aggregated Audiences'!AI:AI,'CDT Aggregated Audiences'!D:D),""))</f>
        <v/>
      </c>
      <c r="N173" s="20" t="str">
        <f>IF(K173="OVN",_xlfn.XLOOKUP(J173,'OVN Aggregated Audiences'!AI:AI,'OVN Aggregated Audiences'!AH:AH),IF(K173="CDT",_xlfn.XLOOKUP(J173,'CDT Aggregated Audiences'!AI:AI,'CDT Aggregated Audiences'!AH:AH),""))</f>
        <v/>
      </c>
      <c r="O173" s="20" t="str">
        <f>IF(K173="OVN",_xlfn.XLOOKUP(J173,'OVN Aggregated Audiences'!AI:AI,'OVN Aggregated Audiences'!M:M),IF(K173="CDT",_xlfn.XLOOKUP(J173,'CDT Aggregated Audiences'!AI:AI,'CDT Aggregated Audiences'!M:M),""))</f>
        <v/>
      </c>
      <c r="P173" s="20" t="str">
        <f>IF(K173="OVN",_xlfn.XLOOKUP(J173,'OVN Aggregated Audiences'!AI:AI,'OVN Aggregated Audiences'!Q:Q),IF(K173="CDT",_xlfn.XLOOKUP(J173,'CDT Aggregated Audiences'!AI:AI,'CDT Aggregated Audiences'!Q:Q),""))</f>
        <v/>
      </c>
      <c r="S173" s="20">
        <v>172</v>
      </c>
      <c r="T173" s="20" t="str">
        <f t="shared" si="5"/>
        <v/>
      </c>
      <c r="U173" s="20" t="str">
        <f>IF(T173="OVN",_xlfn.XLOOKUP(S173,'OVN Aggregated Audiences'!AJ:AJ,'OVN Aggregated Audiences'!K:K),IF(T173="CDT",_xlfn.XLOOKUP(S173,'CDT Aggregated Audiences'!AJ:AJ,'CDT Aggregated Audiences'!K:K),""))</f>
        <v/>
      </c>
      <c r="V173" s="34" t="str">
        <f>IF(T173="OVN",_xlfn.XLOOKUP(S173,'OVN Aggregated Audiences'!AJ:AJ,'OVN Aggregated Audiences'!H:H),IF(T173="CDT",_xlfn.XLOOKUP(S173,'CDT Aggregated Audiences'!AJ:AJ,'CDT Aggregated Audiences'!H:H),""))</f>
        <v/>
      </c>
      <c r="W173" s="35" t="str">
        <f>IF(T173="OVN",_xlfn.XLOOKUP(S173,'OVN Aggregated Audiences'!AJ:AJ,'OVN Aggregated Audiences'!N:N),IF(T173="CDT",_xlfn.XLOOKUP(S173,'CDT Aggregated Audiences'!AJ:AJ,'CDT Aggregated Audiences'!N:N),""))</f>
        <v/>
      </c>
      <c r="X173" s="20" t="str">
        <f>IF(T173="OVN",_xlfn.XLOOKUP(S173,'OVN Aggregated Audiences'!AJ:AJ,'OVN Aggregated Audiences'!AH:AH),IF(T173="CDT",_xlfn.XLOOKUP(S173,'CDT Aggregated Audiences'!AJ:AJ,'CDT Aggregated Audiences'!AH:AH),""))</f>
        <v/>
      </c>
      <c r="Y173" s="20" t="str">
        <f>IF(T173="OVN",_xlfn.XLOOKUP(S173,'OVN Aggregated Audiences'!AJ:AJ,'OVN Aggregated Audiences'!Q:Q),IF(T173="CDT",_xlfn.XLOOKUP(S173,'CDT Aggregated Audiences'!AJ:AJ,'CDT Aggregated Audiences'!Q:Q),""))</f>
        <v/>
      </c>
    </row>
    <row r="174" spans="10:25" x14ac:dyDescent="0.35">
      <c r="J174" s="20">
        <v>173</v>
      </c>
      <c r="K174" s="20" t="str">
        <f>_xlfn.XLOOKUP(J174,Calendar!K:K,Calendar!J:J,"")</f>
        <v/>
      </c>
      <c r="L174" s="20" t="str">
        <f>IF(K174="OVN",_xlfn.XLOOKUP(J174,'OVN Aggregated Audiences'!AI:AI,'OVN Aggregated Audiences'!C:C),IF(K174="CDT",_xlfn.XLOOKUP(J174,'CDT Aggregated Audiences'!AI:AI,'CDT Aggregated Audiences'!C:C),""))</f>
        <v/>
      </c>
      <c r="M174" s="20" t="str">
        <f>IF(K174="OVN",_xlfn.XLOOKUP(J174,'OVN Aggregated Audiences'!AI:AI,'OVN Aggregated Audiences'!D:D),IF(K174="CDT",_xlfn.XLOOKUP(J174,'CDT Aggregated Audiences'!AI:AI,'CDT Aggregated Audiences'!D:D),""))</f>
        <v/>
      </c>
      <c r="N174" s="20" t="str">
        <f>IF(K174="OVN",_xlfn.XLOOKUP(J174,'OVN Aggregated Audiences'!AI:AI,'OVN Aggregated Audiences'!AH:AH),IF(K174="CDT",_xlfn.XLOOKUP(J174,'CDT Aggregated Audiences'!AI:AI,'CDT Aggregated Audiences'!AH:AH),""))</f>
        <v/>
      </c>
      <c r="O174" s="20" t="str">
        <f>IF(K174="OVN",_xlfn.XLOOKUP(J174,'OVN Aggregated Audiences'!AI:AI,'OVN Aggregated Audiences'!M:M),IF(K174="CDT",_xlfn.XLOOKUP(J174,'CDT Aggregated Audiences'!AI:AI,'CDT Aggregated Audiences'!M:M),""))</f>
        <v/>
      </c>
      <c r="P174" s="20" t="str">
        <f>IF(K174="OVN",_xlfn.XLOOKUP(J174,'OVN Aggregated Audiences'!AI:AI,'OVN Aggregated Audiences'!Q:Q),IF(K174="CDT",_xlfn.XLOOKUP(J174,'CDT Aggregated Audiences'!AI:AI,'CDT Aggregated Audiences'!Q:Q),""))</f>
        <v/>
      </c>
      <c r="S174" s="20">
        <v>173</v>
      </c>
      <c r="T174" s="20" t="str">
        <f t="shared" si="5"/>
        <v/>
      </c>
      <c r="U174" s="20" t="str">
        <f>IF(T174="OVN",_xlfn.XLOOKUP(S174,'OVN Aggregated Audiences'!AJ:AJ,'OVN Aggregated Audiences'!K:K),IF(T174="CDT",_xlfn.XLOOKUP(S174,'CDT Aggregated Audiences'!AJ:AJ,'CDT Aggregated Audiences'!K:K),""))</f>
        <v/>
      </c>
      <c r="V174" s="34" t="str">
        <f>IF(T174="OVN",_xlfn.XLOOKUP(S174,'OVN Aggregated Audiences'!AJ:AJ,'OVN Aggregated Audiences'!H:H),IF(T174="CDT",_xlfn.XLOOKUP(S174,'CDT Aggregated Audiences'!AJ:AJ,'CDT Aggregated Audiences'!H:H),""))</f>
        <v/>
      </c>
      <c r="W174" s="35" t="str">
        <f>IF(T174="OVN",_xlfn.XLOOKUP(S174,'OVN Aggregated Audiences'!AJ:AJ,'OVN Aggregated Audiences'!N:N),IF(T174="CDT",_xlfn.XLOOKUP(S174,'CDT Aggregated Audiences'!AJ:AJ,'CDT Aggregated Audiences'!N:N),""))</f>
        <v/>
      </c>
      <c r="X174" s="20" t="str">
        <f>IF(T174="OVN",_xlfn.XLOOKUP(S174,'OVN Aggregated Audiences'!AJ:AJ,'OVN Aggregated Audiences'!AH:AH),IF(T174="CDT",_xlfn.XLOOKUP(S174,'CDT Aggregated Audiences'!AJ:AJ,'CDT Aggregated Audiences'!AH:AH),""))</f>
        <v/>
      </c>
      <c r="Y174" s="20" t="str">
        <f>IF(T174="OVN",_xlfn.XLOOKUP(S174,'OVN Aggregated Audiences'!AJ:AJ,'OVN Aggregated Audiences'!Q:Q),IF(T174="CDT",_xlfn.XLOOKUP(S174,'CDT Aggregated Audiences'!AJ:AJ,'CDT Aggregated Audiences'!Q:Q),""))</f>
        <v/>
      </c>
    </row>
    <row r="175" spans="10:25" x14ac:dyDescent="0.35">
      <c r="J175" s="20">
        <v>174</v>
      </c>
      <c r="K175" s="20" t="str">
        <f>_xlfn.XLOOKUP(J175,Calendar!K:K,Calendar!J:J,"")</f>
        <v/>
      </c>
      <c r="L175" s="20" t="str">
        <f>IF(K175="OVN",_xlfn.XLOOKUP(J175,'OVN Aggregated Audiences'!AI:AI,'OVN Aggregated Audiences'!C:C),IF(K175="CDT",_xlfn.XLOOKUP(J175,'CDT Aggregated Audiences'!AI:AI,'CDT Aggregated Audiences'!C:C),""))</f>
        <v/>
      </c>
      <c r="M175" s="20" t="str">
        <f>IF(K175="OVN",_xlfn.XLOOKUP(J175,'OVN Aggregated Audiences'!AI:AI,'OVN Aggregated Audiences'!D:D),IF(K175="CDT",_xlfn.XLOOKUP(J175,'CDT Aggregated Audiences'!AI:AI,'CDT Aggregated Audiences'!D:D),""))</f>
        <v/>
      </c>
      <c r="N175" s="20" t="str">
        <f>IF(K175="OVN",_xlfn.XLOOKUP(J175,'OVN Aggregated Audiences'!AI:AI,'OVN Aggregated Audiences'!AH:AH),IF(K175="CDT",_xlfn.XLOOKUP(J175,'CDT Aggregated Audiences'!AI:AI,'CDT Aggregated Audiences'!AH:AH),""))</f>
        <v/>
      </c>
      <c r="O175" s="20" t="str">
        <f>IF(K175="OVN",_xlfn.XLOOKUP(J175,'OVN Aggregated Audiences'!AI:AI,'OVN Aggregated Audiences'!M:M),IF(K175="CDT",_xlfn.XLOOKUP(J175,'CDT Aggregated Audiences'!AI:AI,'CDT Aggregated Audiences'!M:M),""))</f>
        <v/>
      </c>
      <c r="P175" s="20" t="str">
        <f>IF(K175="OVN",_xlfn.XLOOKUP(J175,'OVN Aggregated Audiences'!AI:AI,'OVN Aggregated Audiences'!Q:Q),IF(K175="CDT",_xlfn.XLOOKUP(J175,'CDT Aggregated Audiences'!AI:AI,'CDT Aggregated Audiences'!Q:Q),""))</f>
        <v/>
      </c>
      <c r="S175" s="20">
        <v>174</v>
      </c>
      <c r="T175" s="20" t="str">
        <f t="shared" si="5"/>
        <v/>
      </c>
      <c r="U175" s="20" t="str">
        <f>IF(T175="OVN",_xlfn.XLOOKUP(S175,'OVN Aggregated Audiences'!AJ:AJ,'OVN Aggregated Audiences'!K:K),IF(T175="CDT",_xlfn.XLOOKUP(S175,'CDT Aggregated Audiences'!AJ:AJ,'CDT Aggregated Audiences'!K:K),""))</f>
        <v/>
      </c>
      <c r="V175" s="34" t="str">
        <f>IF(T175="OVN",_xlfn.XLOOKUP(S175,'OVN Aggregated Audiences'!AJ:AJ,'OVN Aggregated Audiences'!H:H),IF(T175="CDT",_xlfn.XLOOKUP(S175,'CDT Aggregated Audiences'!AJ:AJ,'CDT Aggregated Audiences'!H:H),""))</f>
        <v/>
      </c>
      <c r="W175" s="35" t="str">
        <f>IF(T175="OVN",_xlfn.XLOOKUP(S175,'OVN Aggregated Audiences'!AJ:AJ,'OVN Aggregated Audiences'!N:N),IF(T175="CDT",_xlfn.XLOOKUP(S175,'CDT Aggregated Audiences'!AJ:AJ,'CDT Aggregated Audiences'!N:N),""))</f>
        <v/>
      </c>
      <c r="X175" s="20" t="str">
        <f>IF(T175="OVN",_xlfn.XLOOKUP(S175,'OVN Aggregated Audiences'!AJ:AJ,'OVN Aggregated Audiences'!AH:AH),IF(T175="CDT",_xlfn.XLOOKUP(S175,'CDT Aggregated Audiences'!AJ:AJ,'CDT Aggregated Audiences'!AH:AH),""))</f>
        <v/>
      </c>
      <c r="Y175" s="20" t="str">
        <f>IF(T175="OVN",_xlfn.XLOOKUP(S175,'OVN Aggregated Audiences'!AJ:AJ,'OVN Aggregated Audiences'!Q:Q),IF(T175="CDT",_xlfn.XLOOKUP(S175,'CDT Aggregated Audiences'!AJ:AJ,'CDT Aggregated Audiences'!Q:Q),""))</f>
        <v/>
      </c>
    </row>
    <row r="176" spans="10:25" x14ac:dyDescent="0.35">
      <c r="J176" s="20">
        <v>175</v>
      </c>
      <c r="K176" s="20" t="str">
        <f>_xlfn.XLOOKUP(J176,Calendar!K:K,Calendar!J:J,"")</f>
        <v/>
      </c>
      <c r="L176" s="20" t="str">
        <f>IF(K176="OVN",_xlfn.XLOOKUP(J176,'OVN Aggregated Audiences'!AI:AI,'OVN Aggregated Audiences'!C:C),IF(K176="CDT",_xlfn.XLOOKUP(J176,'CDT Aggregated Audiences'!AI:AI,'CDT Aggregated Audiences'!C:C),""))</f>
        <v/>
      </c>
      <c r="M176" s="20" t="str">
        <f>IF(K176="OVN",_xlfn.XLOOKUP(J176,'OVN Aggregated Audiences'!AI:AI,'OVN Aggregated Audiences'!D:D),IF(K176="CDT",_xlfn.XLOOKUP(J176,'CDT Aggregated Audiences'!AI:AI,'CDT Aggregated Audiences'!D:D),""))</f>
        <v/>
      </c>
      <c r="N176" s="20" t="str">
        <f>IF(K176="OVN",_xlfn.XLOOKUP(J176,'OVN Aggregated Audiences'!AI:AI,'OVN Aggregated Audiences'!AH:AH),IF(K176="CDT",_xlfn.XLOOKUP(J176,'CDT Aggregated Audiences'!AI:AI,'CDT Aggregated Audiences'!AH:AH),""))</f>
        <v/>
      </c>
      <c r="O176" s="20" t="str">
        <f>IF(K176="OVN",_xlfn.XLOOKUP(J176,'OVN Aggregated Audiences'!AI:AI,'OVN Aggregated Audiences'!M:M),IF(K176="CDT",_xlfn.XLOOKUP(J176,'CDT Aggregated Audiences'!AI:AI,'CDT Aggregated Audiences'!M:M),""))</f>
        <v/>
      </c>
      <c r="P176" s="20" t="str">
        <f>IF(K176="OVN",_xlfn.XLOOKUP(J176,'OVN Aggregated Audiences'!AI:AI,'OVN Aggregated Audiences'!Q:Q),IF(K176="CDT",_xlfn.XLOOKUP(J176,'CDT Aggregated Audiences'!AI:AI,'CDT Aggregated Audiences'!Q:Q),""))</f>
        <v/>
      </c>
      <c r="S176" s="20">
        <v>175</v>
      </c>
      <c r="T176" s="20" t="str">
        <f t="shared" si="5"/>
        <v/>
      </c>
      <c r="U176" s="20" t="str">
        <f>IF(T176="OVN",_xlfn.XLOOKUP(S176,'OVN Aggregated Audiences'!AJ:AJ,'OVN Aggregated Audiences'!K:K),IF(T176="CDT",_xlfn.XLOOKUP(S176,'CDT Aggregated Audiences'!AJ:AJ,'CDT Aggregated Audiences'!K:K),""))</f>
        <v/>
      </c>
      <c r="V176" s="34" t="str">
        <f>IF(T176="OVN",_xlfn.XLOOKUP(S176,'OVN Aggregated Audiences'!AJ:AJ,'OVN Aggregated Audiences'!H:H),IF(T176="CDT",_xlfn.XLOOKUP(S176,'CDT Aggregated Audiences'!AJ:AJ,'CDT Aggregated Audiences'!H:H),""))</f>
        <v/>
      </c>
      <c r="W176" s="35" t="str">
        <f>IF(T176="OVN",_xlfn.XLOOKUP(S176,'OVN Aggregated Audiences'!AJ:AJ,'OVN Aggregated Audiences'!N:N),IF(T176="CDT",_xlfn.XLOOKUP(S176,'CDT Aggregated Audiences'!AJ:AJ,'CDT Aggregated Audiences'!N:N),""))</f>
        <v/>
      </c>
      <c r="X176" s="20" t="str">
        <f>IF(T176="OVN",_xlfn.XLOOKUP(S176,'OVN Aggregated Audiences'!AJ:AJ,'OVN Aggregated Audiences'!AH:AH),IF(T176="CDT",_xlfn.XLOOKUP(S176,'CDT Aggregated Audiences'!AJ:AJ,'CDT Aggregated Audiences'!AH:AH),""))</f>
        <v/>
      </c>
      <c r="Y176" s="20" t="str">
        <f>IF(T176="OVN",_xlfn.XLOOKUP(S176,'OVN Aggregated Audiences'!AJ:AJ,'OVN Aggregated Audiences'!Q:Q),IF(T176="CDT",_xlfn.XLOOKUP(S176,'CDT Aggregated Audiences'!AJ:AJ,'CDT Aggregated Audiences'!Q:Q),""))</f>
        <v/>
      </c>
    </row>
    <row r="177" spans="10:25" x14ac:dyDescent="0.35">
      <c r="J177" s="20">
        <v>176</v>
      </c>
      <c r="K177" s="20" t="str">
        <f>_xlfn.XLOOKUP(J177,Calendar!K:K,Calendar!J:J,"")</f>
        <v/>
      </c>
      <c r="L177" s="20" t="str">
        <f>IF(K177="OVN",_xlfn.XLOOKUP(J177,'OVN Aggregated Audiences'!AI:AI,'OVN Aggregated Audiences'!C:C),IF(K177="CDT",_xlfn.XLOOKUP(J177,'CDT Aggregated Audiences'!AI:AI,'CDT Aggregated Audiences'!C:C),""))</f>
        <v/>
      </c>
      <c r="M177" s="20" t="str">
        <f>IF(K177="OVN",_xlfn.XLOOKUP(J177,'OVN Aggregated Audiences'!AI:AI,'OVN Aggregated Audiences'!D:D),IF(K177="CDT",_xlfn.XLOOKUP(J177,'CDT Aggregated Audiences'!AI:AI,'CDT Aggregated Audiences'!D:D),""))</f>
        <v/>
      </c>
      <c r="N177" s="20" t="str">
        <f>IF(K177="OVN",_xlfn.XLOOKUP(J177,'OVN Aggregated Audiences'!AI:AI,'OVN Aggregated Audiences'!AH:AH),IF(K177="CDT",_xlfn.XLOOKUP(J177,'CDT Aggregated Audiences'!AI:AI,'CDT Aggregated Audiences'!AH:AH),""))</f>
        <v/>
      </c>
      <c r="O177" s="20" t="str">
        <f>IF(K177="OVN",_xlfn.XLOOKUP(J177,'OVN Aggregated Audiences'!AI:AI,'OVN Aggregated Audiences'!M:M),IF(K177="CDT",_xlfn.XLOOKUP(J177,'CDT Aggregated Audiences'!AI:AI,'CDT Aggregated Audiences'!M:M),""))</f>
        <v/>
      </c>
      <c r="P177" s="20" t="str">
        <f>IF(K177="OVN",_xlfn.XLOOKUP(J177,'OVN Aggregated Audiences'!AI:AI,'OVN Aggregated Audiences'!Q:Q),IF(K177="CDT",_xlfn.XLOOKUP(J177,'CDT Aggregated Audiences'!AI:AI,'CDT Aggregated Audiences'!Q:Q),""))</f>
        <v/>
      </c>
      <c r="S177" s="20">
        <v>176</v>
      </c>
      <c r="T177" s="20" t="str">
        <f t="shared" si="5"/>
        <v/>
      </c>
      <c r="U177" s="20" t="str">
        <f>IF(T177="OVN",_xlfn.XLOOKUP(S177,'OVN Aggregated Audiences'!AJ:AJ,'OVN Aggregated Audiences'!K:K),IF(T177="CDT",_xlfn.XLOOKUP(S177,'CDT Aggregated Audiences'!AJ:AJ,'CDT Aggregated Audiences'!K:K),""))</f>
        <v/>
      </c>
      <c r="V177" s="34" t="str">
        <f>IF(T177="OVN",_xlfn.XLOOKUP(S177,'OVN Aggregated Audiences'!AJ:AJ,'OVN Aggregated Audiences'!H:H),IF(T177="CDT",_xlfn.XLOOKUP(S177,'CDT Aggregated Audiences'!AJ:AJ,'CDT Aggregated Audiences'!H:H),""))</f>
        <v/>
      </c>
      <c r="W177" s="35" t="str">
        <f>IF(T177="OVN",_xlfn.XLOOKUP(S177,'OVN Aggregated Audiences'!AJ:AJ,'OVN Aggregated Audiences'!N:N),IF(T177="CDT",_xlfn.XLOOKUP(S177,'CDT Aggregated Audiences'!AJ:AJ,'CDT Aggregated Audiences'!N:N),""))</f>
        <v/>
      </c>
      <c r="X177" s="20" t="str">
        <f>IF(T177="OVN",_xlfn.XLOOKUP(S177,'OVN Aggregated Audiences'!AJ:AJ,'OVN Aggregated Audiences'!AH:AH),IF(T177="CDT",_xlfn.XLOOKUP(S177,'CDT Aggregated Audiences'!AJ:AJ,'CDT Aggregated Audiences'!AH:AH),""))</f>
        <v/>
      </c>
      <c r="Y177" s="20" t="str">
        <f>IF(T177="OVN",_xlfn.XLOOKUP(S177,'OVN Aggregated Audiences'!AJ:AJ,'OVN Aggregated Audiences'!Q:Q),IF(T177="CDT",_xlfn.XLOOKUP(S177,'CDT Aggregated Audiences'!AJ:AJ,'CDT Aggregated Audiences'!Q:Q),""))</f>
        <v/>
      </c>
    </row>
    <row r="178" spans="10:25" x14ac:dyDescent="0.35">
      <c r="J178" s="20">
        <v>177</v>
      </c>
      <c r="K178" s="20" t="str">
        <f>_xlfn.XLOOKUP(J178,Calendar!K:K,Calendar!J:J,"")</f>
        <v/>
      </c>
      <c r="L178" s="20" t="str">
        <f>IF(K178="OVN",_xlfn.XLOOKUP(J178,'OVN Aggregated Audiences'!AI:AI,'OVN Aggregated Audiences'!C:C),IF(K178="CDT",_xlfn.XLOOKUP(J178,'CDT Aggregated Audiences'!AI:AI,'CDT Aggregated Audiences'!C:C),""))</f>
        <v/>
      </c>
      <c r="M178" s="20" t="str">
        <f>IF(K178="OVN",_xlfn.XLOOKUP(J178,'OVN Aggregated Audiences'!AI:AI,'OVN Aggregated Audiences'!D:D),IF(K178="CDT",_xlfn.XLOOKUP(J178,'CDT Aggregated Audiences'!AI:AI,'CDT Aggregated Audiences'!D:D),""))</f>
        <v/>
      </c>
      <c r="N178" s="20" t="str">
        <f>IF(K178="OVN",_xlfn.XLOOKUP(J178,'OVN Aggregated Audiences'!AI:AI,'OVN Aggregated Audiences'!AH:AH),IF(K178="CDT",_xlfn.XLOOKUP(J178,'CDT Aggregated Audiences'!AI:AI,'CDT Aggregated Audiences'!AH:AH),""))</f>
        <v/>
      </c>
      <c r="O178" s="20" t="str">
        <f>IF(K178="OVN",_xlfn.XLOOKUP(J178,'OVN Aggregated Audiences'!AI:AI,'OVN Aggregated Audiences'!M:M),IF(K178="CDT",_xlfn.XLOOKUP(J178,'CDT Aggregated Audiences'!AI:AI,'CDT Aggregated Audiences'!M:M),""))</f>
        <v/>
      </c>
      <c r="P178" s="20" t="str">
        <f>IF(K178="OVN",_xlfn.XLOOKUP(J178,'OVN Aggregated Audiences'!AI:AI,'OVN Aggregated Audiences'!Q:Q),IF(K178="CDT",_xlfn.XLOOKUP(J178,'CDT Aggregated Audiences'!AI:AI,'CDT Aggregated Audiences'!Q:Q),""))</f>
        <v/>
      </c>
      <c r="S178" s="20">
        <v>177</v>
      </c>
      <c r="T178" s="20" t="str">
        <f t="shared" si="5"/>
        <v/>
      </c>
      <c r="U178" s="20" t="str">
        <f>IF(T178="OVN",_xlfn.XLOOKUP(S178,'OVN Aggregated Audiences'!AJ:AJ,'OVN Aggregated Audiences'!K:K),IF(T178="CDT",_xlfn.XLOOKUP(S178,'CDT Aggregated Audiences'!AJ:AJ,'CDT Aggregated Audiences'!K:K),""))</f>
        <v/>
      </c>
      <c r="V178" s="34" t="str">
        <f>IF(T178="OVN",_xlfn.XLOOKUP(S178,'OVN Aggregated Audiences'!AJ:AJ,'OVN Aggregated Audiences'!H:H),IF(T178="CDT",_xlfn.XLOOKUP(S178,'CDT Aggregated Audiences'!AJ:AJ,'CDT Aggregated Audiences'!H:H),""))</f>
        <v/>
      </c>
      <c r="W178" s="35" t="str">
        <f>IF(T178="OVN",_xlfn.XLOOKUP(S178,'OVN Aggregated Audiences'!AJ:AJ,'OVN Aggregated Audiences'!N:N),IF(T178="CDT",_xlfn.XLOOKUP(S178,'CDT Aggregated Audiences'!AJ:AJ,'CDT Aggregated Audiences'!N:N),""))</f>
        <v/>
      </c>
      <c r="X178" s="20" t="str">
        <f>IF(T178="OVN",_xlfn.XLOOKUP(S178,'OVN Aggregated Audiences'!AJ:AJ,'OVN Aggregated Audiences'!AH:AH),IF(T178="CDT",_xlfn.XLOOKUP(S178,'CDT Aggregated Audiences'!AJ:AJ,'CDT Aggregated Audiences'!AH:AH),""))</f>
        <v/>
      </c>
      <c r="Y178" s="20" t="str">
        <f>IF(T178="OVN",_xlfn.XLOOKUP(S178,'OVN Aggregated Audiences'!AJ:AJ,'OVN Aggregated Audiences'!Q:Q),IF(T178="CDT",_xlfn.XLOOKUP(S178,'CDT Aggregated Audiences'!AJ:AJ,'CDT Aggregated Audiences'!Q:Q),""))</f>
        <v/>
      </c>
    </row>
    <row r="179" spans="10:25" x14ac:dyDescent="0.35">
      <c r="J179" s="20">
        <v>178</v>
      </c>
      <c r="K179" s="20" t="str">
        <f>_xlfn.XLOOKUP(J179,Calendar!K:K,Calendar!J:J,"")</f>
        <v/>
      </c>
      <c r="L179" s="20" t="str">
        <f>IF(K179="OVN",_xlfn.XLOOKUP(J179,'OVN Aggregated Audiences'!AI:AI,'OVN Aggregated Audiences'!C:C),IF(K179="CDT",_xlfn.XLOOKUP(J179,'CDT Aggregated Audiences'!AI:AI,'CDT Aggregated Audiences'!C:C),""))</f>
        <v/>
      </c>
      <c r="M179" s="20" t="str">
        <f>IF(K179="OVN",_xlfn.XLOOKUP(J179,'OVN Aggregated Audiences'!AI:AI,'OVN Aggregated Audiences'!D:D),IF(K179="CDT",_xlfn.XLOOKUP(J179,'CDT Aggregated Audiences'!AI:AI,'CDT Aggregated Audiences'!D:D),""))</f>
        <v/>
      </c>
      <c r="N179" s="20" t="str">
        <f>IF(K179="OVN",_xlfn.XLOOKUP(J179,'OVN Aggregated Audiences'!AI:AI,'OVN Aggregated Audiences'!AH:AH),IF(K179="CDT",_xlfn.XLOOKUP(J179,'CDT Aggregated Audiences'!AI:AI,'CDT Aggregated Audiences'!AH:AH),""))</f>
        <v/>
      </c>
      <c r="O179" s="20" t="str">
        <f>IF(K179="OVN",_xlfn.XLOOKUP(J179,'OVN Aggregated Audiences'!AI:AI,'OVN Aggregated Audiences'!M:M),IF(K179="CDT",_xlfn.XLOOKUP(J179,'CDT Aggregated Audiences'!AI:AI,'CDT Aggregated Audiences'!M:M),""))</f>
        <v/>
      </c>
      <c r="P179" s="20" t="str">
        <f>IF(K179="OVN",_xlfn.XLOOKUP(J179,'OVN Aggregated Audiences'!AI:AI,'OVN Aggregated Audiences'!Q:Q),IF(K179="CDT",_xlfn.XLOOKUP(J179,'CDT Aggregated Audiences'!AI:AI,'CDT Aggregated Audiences'!Q:Q),""))</f>
        <v/>
      </c>
      <c r="S179" s="20">
        <v>178</v>
      </c>
      <c r="T179" s="20" t="str">
        <f t="shared" si="5"/>
        <v/>
      </c>
      <c r="U179" s="20" t="str">
        <f>IF(T179="OVN",_xlfn.XLOOKUP(S179,'OVN Aggregated Audiences'!AJ:AJ,'OVN Aggregated Audiences'!K:K),IF(T179="CDT",_xlfn.XLOOKUP(S179,'CDT Aggregated Audiences'!AJ:AJ,'CDT Aggregated Audiences'!K:K),""))</f>
        <v/>
      </c>
      <c r="V179" s="34" t="str">
        <f>IF(T179="OVN",_xlfn.XLOOKUP(S179,'OVN Aggregated Audiences'!AJ:AJ,'OVN Aggregated Audiences'!H:H),IF(T179="CDT",_xlfn.XLOOKUP(S179,'CDT Aggregated Audiences'!AJ:AJ,'CDT Aggregated Audiences'!H:H),""))</f>
        <v/>
      </c>
      <c r="W179" s="35" t="str">
        <f>IF(T179="OVN",_xlfn.XLOOKUP(S179,'OVN Aggregated Audiences'!AJ:AJ,'OVN Aggregated Audiences'!N:N),IF(T179="CDT",_xlfn.XLOOKUP(S179,'CDT Aggregated Audiences'!AJ:AJ,'CDT Aggregated Audiences'!N:N),""))</f>
        <v/>
      </c>
      <c r="X179" s="20" t="str">
        <f>IF(T179="OVN",_xlfn.XLOOKUP(S179,'OVN Aggregated Audiences'!AJ:AJ,'OVN Aggregated Audiences'!AH:AH),IF(T179="CDT",_xlfn.XLOOKUP(S179,'CDT Aggregated Audiences'!AJ:AJ,'CDT Aggregated Audiences'!AH:AH),""))</f>
        <v/>
      </c>
      <c r="Y179" s="20" t="str">
        <f>IF(T179="OVN",_xlfn.XLOOKUP(S179,'OVN Aggregated Audiences'!AJ:AJ,'OVN Aggregated Audiences'!Q:Q),IF(T179="CDT",_xlfn.XLOOKUP(S179,'CDT Aggregated Audiences'!AJ:AJ,'CDT Aggregated Audiences'!Q:Q),""))</f>
        <v/>
      </c>
    </row>
    <row r="180" spans="10:25" x14ac:dyDescent="0.35">
      <c r="J180" s="20">
        <v>179</v>
      </c>
      <c r="K180" s="20" t="str">
        <f>_xlfn.XLOOKUP(J180,Calendar!K:K,Calendar!J:J,"")</f>
        <v/>
      </c>
      <c r="L180" s="20" t="str">
        <f>IF(K180="OVN",_xlfn.XLOOKUP(J180,'OVN Aggregated Audiences'!AI:AI,'OVN Aggregated Audiences'!C:C),IF(K180="CDT",_xlfn.XLOOKUP(J180,'CDT Aggregated Audiences'!AI:AI,'CDT Aggregated Audiences'!C:C),""))</f>
        <v/>
      </c>
      <c r="M180" s="20" t="str">
        <f>IF(K180="OVN",_xlfn.XLOOKUP(J180,'OVN Aggregated Audiences'!AI:AI,'OVN Aggregated Audiences'!D:D),IF(K180="CDT",_xlfn.XLOOKUP(J180,'CDT Aggregated Audiences'!AI:AI,'CDT Aggregated Audiences'!D:D),""))</f>
        <v/>
      </c>
      <c r="N180" s="20" t="str">
        <f>IF(K180="OVN",_xlfn.XLOOKUP(J180,'OVN Aggregated Audiences'!AI:AI,'OVN Aggregated Audiences'!AH:AH),IF(K180="CDT",_xlfn.XLOOKUP(J180,'CDT Aggregated Audiences'!AI:AI,'CDT Aggregated Audiences'!AH:AH),""))</f>
        <v/>
      </c>
      <c r="O180" s="20" t="str">
        <f>IF(K180="OVN",_xlfn.XLOOKUP(J180,'OVN Aggregated Audiences'!AI:AI,'OVN Aggregated Audiences'!M:M),IF(K180="CDT",_xlfn.XLOOKUP(J180,'CDT Aggregated Audiences'!AI:AI,'CDT Aggregated Audiences'!M:M),""))</f>
        <v/>
      </c>
      <c r="P180" s="20" t="str">
        <f>IF(K180="OVN",_xlfn.XLOOKUP(J180,'OVN Aggregated Audiences'!AI:AI,'OVN Aggregated Audiences'!Q:Q),IF(K180="CDT",_xlfn.XLOOKUP(J180,'CDT Aggregated Audiences'!AI:AI,'CDT Aggregated Audiences'!Q:Q),""))</f>
        <v/>
      </c>
      <c r="S180" s="20">
        <v>179</v>
      </c>
      <c r="T180" s="20" t="str">
        <f t="shared" si="5"/>
        <v/>
      </c>
      <c r="U180" s="20" t="str">
        <f>IF(T180="OVN",_xlfn.XLOOKUP(S180,'OVN Aggregated Audiences'!AJ:AJ,'OVN Aggregated Audiences'!K:K),IF(T180="CDT",_xlfn.XLOOKUP(S180,'CDT Aggregated Audiences'!AJ:AJ,'CDT Aggregated Audiences'!K:K),""))</f>
        <v/>
      </c>
      <c r="V180" s="34" t="str">
        <f>IF(T180="OVN",_xlfn.XLOOKUP(S180,'OVN Aggregated Audiences'!AJ:AJ,'OVN Aggregated Audiences'!H:H),IF(T180="CDT",_xlfn.XLOOKUP(S180,'CDT Aggregated Audiences'!AJ:AJ,'CDT Aggregated Audiences'!H:H),""))</f>
        <v/>
      </c>
      <c r="W180" s="35" t="str">
        <f>IF(T180="OVN",_xlfn.XLOOKUP(S180,'OVN Aggregated Audiences'!AJ:AJ,'OVN Aggregated Audiences'!N:N),IF(T180="CDT",_xlfn.XLOOKUP(S180,'CDT Aggregated Audiences'!AJ:AJ,'CDT Aggregated Audiences'!N:N),""))</f>
        <v/>
      </c>
      <c r="X180" s="20" t="str">
        <f>IF(T180="OVN",_xlfn.XLOOKUP(S180,'OVN Aggregated Audiences'!AJ:AJ,'OVN Aggregated Audiences'!AH:AH),IF(T180="CDT",_xlfn.XLOOKUP(S180,'CDT Aggregated Audiences'!AJ:AJ,'CDT Aggregated Audiences'!AH:AH),""))</f>
        <v/>
      </c>
      <c r="Y180" s="20" t="str">
        <f>IF(T180="OVN",_xlfn.XLOOKUP(S180,'OVN Aggregated Audiences'!AJ:AJ,'OVN Aggregated Audiences'!Q:Q),IF(T180="CDT",_xlfn.XLOOKUP(S180,'CDT Aggregated Audiences'!AJ:AJ,'CDT Aggregated Audiences'!Q:Q),""))</f>
        <v/>
      </c>
    </row>
    <row r="181" spans="10:25" x14ac:dyDescent="0.35">
      <c r="J181" s="20">
        <v>180</v>
      </c>
      <c r="K181" s="20" t="str">
        <f>_xlfn.XLOOKUP(J181,Calendar!K:K,Calendar!J:J,"")</f>
        <v/>
      </c>
      <c r="L181" s="20" t="str">
        <f>IF(K181="OVN",_xlfn.XLOOKUP(J181,'OVN Aggregated Audiences'!AI:AI,'OVN Aggregated Audiences'!C:C),IF(K181="CDT",_xlfn.XLOOKUP(J181,'CDT Aggregated Audiences'!AI:AI,'CDT Aggregated Audiences'!C:C),""))</f>
        <v/>
      </c>
      <c r="M181" s="20" t="str">
        <f>IF(K181="OVN",_xlfn.XLOOKUP(J181,'OVN Aggregated Audiences'!AI:AI,'OVN Aggregated Audiences'!D:D),IF(K181="CDT",_xlfn.XLOOKUP(J181,'CDT Aggregated Audiences'!AI:AI,'CDT Aggregated Audiences'!D:D),""))</f>
        <v/>
      </c>
      <c r="N181" s="20" t="str">
        <f>IF(K181="OVN",_xlfn.XLOOKUP(J181,'OVN Aggregated Audiences'!AI:AI,'OVN Aggregated Audiences'!AH:AH),IF(K181="CDT",_xlfn.XLOOKUP(J181,'CDT Aggregated Audiences'!AI:AI,'CDT Aggregated Audiences'!AH:AH),""))</f>
        <v/>
      </c>
      <c r="O181" s="20" t="str">
        <f>IF(K181="OVN",_xlfn.XLOOKUP(J181,'OVN Aggregated Audiences'!AI:AI,'OVN Aggregated Audiences'!M:M),IF(K181="CDT",_xlfn.XLOOKUP(J181,'CDT Aggregated Audiences'!AI:AI,'CDT Aggregated Audiences'!M:M),""))</f>
        <v/>
      </c>
      <c r="P181" s="20" t="str">
        <f>IF(K181="OVN",_xlfn.XLOOKUP(J181,'OVN Aggregated Audiences'!AI:AI,'OVN Aggregated Audiences'!Q:Q),IF(K181="CDT",_xlfn.XLOOKUP(J181,'CDT Aggregated Audiences'!AI:AI,'CDT Aggregated Audiences'!Q:Q),""))</f>
        <v/>
      </c>
      <c r="S181" s="20">
        <v>180</v>
      </c>
      <c r="T181" s="20" t="str">
        <f t="shared" si="5"/>
        <v/>
      </c>
      <c r="U181" s="20" t="str">
        <f>IF(T181="OVN",_xlfn.XLOOKUP(S181,'OVN Aggregated Audiences'!AJ:AJ,'OVN Aggregated Audiences'!K:K),IF(T181="CDT",_xlfn.XLOOKUP(S181,'CDT Aggregated Audiences'!AJ:AJ,'CDT Aggregated Audiences'!K:K),""))</f>
        <v/>
      </c>
      <c r="V181" s="34" t="str">
        <f>IF(T181="OVN",_xlfn.XLOOKUP(S181,'OVN Aggregated Audiences'!AJ:AJ,'OVN Aggregated Audiences'!H:H),IF(T181="CDT",_xlfn.XLOOKUP(S181,'CDT Aggregated Audiences'!AJ:AJ,'CDT Aggregated Audiences'!H:H),""))</f>
        <v/>
      </c>
      <c r="W181" s="35" t="str">
        <f>IF(T181="OVN",_xlfn.XLOOKUP(S181,'OVN Aggregated Audiences'!AJ:AJ,'OVN Aggregated Audiences'!N:N),IF(T181="CDT",_xlfn.XLOOKUP(S181,'CDT Aggregated Audiences'!AJ:AJ,'CDT Aggregated Audiences'!N:N),""))</f>
        <v/>
      </c>
      <c r="X181" s="20" t="str">
        <f>IF(T181="OVN",_xlfn.XLOOKUP(S181,'OVN Aggregated Audiences'!AJ:AJ,'OVN Aggregated Audiences'!AH:AH),IF(T181="CDT",_xlfn.XLOOKUP(S181,'CDT Aggregated Audiences'!AJ:AJ,'CDT Aggregated Audiences'!AH:AH),""))</f>
        <v/>
      </c>
      <c r="Y181" s="20" t="str">
        <f>IF(T181="OVN",_xlfn.XLOOKUP(S181,'OVN Aggregated Audiences'!AJ:AJ,'OVN Aggregated Audiences'!Q:Q),IF(T181="CDT",_xlfn.XLOOKUP(S181,'CDT Aggregated Audiences'!AJ:AJ,'CDT Aggregated Audiences'!Q:Q),""))</f>
        <v/>
      </c>
    </row>
    <row r="182" spans="10:25" x14ac:dyDescent="0.35">
      <c r="J182" s="20">
        <v>181</v>
      </c>
      <c r="K182" s="20" t="str">
        <f>_xlfn.XLOOKUP(J182,Calendar!K:K,Calendar!J:J,"")</f>
        <v/>
      </c>
      <c r="L182" s="20" t="str">
        <f>IF(K182="OVN",_xlfn.XLOOKUP(J182,'OVN Aggregated Audiences'!AI:AI,'OVN Aggregated Audiences'!C:C),IF(K182="CDT",_xlfn.XLOOKUP(J182,'CDT Aggregated Audiences'!AI:AI,'CDT Aggregated Audiences'!C:C),""))</f>
        <v/>
      </c>
      <c r="M182" s="20" t="str">
        <f>IF(K182="OVN",_xlfn.XLOOKUP(J182,'OVN Aggregated Audiences'!AI:AI,'OVN Aggregated Audiences'!D:D),IF(K182="CDT",_xlfn.XLOOKUP(J182,'CDT Aggregated Audiences'!AI:AI,'CDT Aggregated Audiences'!D:D),""))</f>
        <v/>
      </c>
      <c r="N182" s="20" t="str">
        <f>IF(K182="OVN",_xlfn.XLOOKUP(J182,'OVN Aggregated Audiences'!AI:AI,'OVN Aggregated Audiences'!AH:AH),IF(K182="CDT",_xlfn.XLOOKUP(J182,'CDT Aggregated Audiences'!AI:AI,'CDT Aggregated Audiences'!AH:AH),""))</f>
        <v/>
      </c>
      <c r="O182" s="20" t="str">
        <f>IF(K182="OVN",_xlfn.XLOOKUP(J182,'OVN Aggregated Audiences'!AI:AI,'OVN Aggregated Audiences'!M:M),IF(K182="CDT",_xlfn.XLOOKUP(J182,'CDT Aggregated Audiences'!AI:AI,'CDT Aggregated Audiences'!M:M),""))</f>
        <v/>
      </c>
      <c r="P182" s="20" t="str">
        <f>IF(K182="OVN",_xlfn.XLOOKUP(J182,'OVN Aggregated Audiences'!AI:AI,'OVN Aggregated Audiences'!Q:Q),IF(K182="CDT",_xlfn.XLOOKUP(J182,'CDT Aggregated Audiences'!AI:AI,'CDT Aggregated Audiences'!Q:Q),""))</f>
        <v/>
      </c>
      <c r="S182" s="20">
        <v>181</v>
      </c>
      <c r="T182" s="20" t="str">
        <f t="shared" si="5"/>
        <v/>
      </c>
      <c r="U182" s="20" t="str">
        <f>IF(T182="OVN",_xlfn.XLOOKUP(S182,'OVN Aggregated Audiences'!AJ:AJ,'OVN Aggregated Audiences'!K:K),IF(T182="CDT",_xlfn.XLOOKUP(S182,'CDT Aggregated Audiences'!AJ:AJ,'CDT Aggregated Audiences'!K:K),""))</f>
        <v/>
      </c>
      <c r="V182" s="34" t="str">
        <f>IF(T182="OVN",_xlfn.XLOOKUP(S182,'OVN Aggregated Audiences'!AJ:AJ,'OVN Aggregated Audiences'!H:H),IF(T182="CDT",_xlfn.XLOOKUP(S182,'CDT Aggregated Audiences'!AJ:AJ,'CDT Aggregated Audiences'!H:H),""))</f>
        <v/>
      </c>
      <c r="W182" s="35" t="str">
        <f>IF(T182="OVN",_xlfn.XLOOKUP(S182,'OVN Aggregated Audiences'!AJ:AJ,'OVN Aggregated Audiences'!N:N),IF(T182="CDT",_xlfn.XLOOKUP(S182,'CDT Aggregated Audiences'!AJ:AJ,'CDT Aggregated Audiences'!N:N),""))</f>
        <v/>
      </c>
      <c r="X182" s="20" t="str">
        <f>IF(T182="OVN",_xlfn.XLOOKUP(S182,'OVN Aggregated Audiences'!AJ:AJ,'OVN Aggregated Audiences'!AH:AH),IF(T182="CDT",_xlfn.XLOOKUP(S182,'CDT Aggregated Audiences'!AJ:AJ,'CDT Aggregated Audiences'!AH:AH),""))</f>
        <v/>
      </c>
      <c r="Y182" s="20" t="str">
        <f>IF(T182="OVN",_xlfn.XLOOKUP(S182,'OVN Aggregated Audiences'!AJ:AJ,'OVN Aggregated Audiences'!Q:Q),IF(T182="CDT",_xlfn.XLOOKUP(S182,'CDT Aggregated Audiences'!AJ:AJ,'CDT Aggregated Audiences'!Q:Q),""))</f>
        <v/>
      </c>
    </row>
    <row r="183" spans="10:25" x14ac:dyDescent="0.35">
      <c r="J183" s="20">
        <v>182</v>
      </c>
      <c r="K183" s="20" t="str">
        <f>_xlfn.XLOOKUP(J183,Calendar!K:K,Calendar!J:J,"")</f>
        <v/>
      </c>
      <c r="L183" s="20" t="str">
        <f>IF(K183="OVN",_xlfn.XLOOKUP(J183,'OVN Aggregated Audiences'!AI:AI,'OVN Aggregated Audiences'!C:C),IF(K183="CDT",_xlfn.XLOOKUP(J183,'CDT Aggregated Audiences'!AI:AI,'CDT Aggregated Audiences'!C:C),""))</f>
        <v/>
      </c>
      <c r="M183" s="20" t="str">
        <f>IF(K183="OVN",_xlfn.XLOOKUP(J183,'OVN Aggregated Audiences'!AI:AI,'OVN Aggregated Audiences'!D:D),IF(K183="CDT",_xlfn.XLOOKUP(J183,'CDT Aggregated Audiences'!AI:AI,'CDT Aggregated Audiences'!D:D),""))</f>
        <v/>
      </c>
      <c r="N183" s="20" t="str">
        <f>IF(K183="OVN",_xlfn.XLOOKUP(J183,'OVN Aggregated Audiences'!AI:AI,'OVN Aggregated Audiences'!AH:AH),IF(K183="CDT",_xlfn.XLOOKUP(J183,'CDT Aggregated Audiences'!AI:AI,'CDT Aggregated Audiences'!AH:AH),""))</f>
        <v/>
      </c>
      <c r="O183" s="20" t="str">
        <f>IF(K183="OVN",_xlfn.XLOOKUP(J183,'OVN Aggregated Audiences'!AI:AI,'OVN Aggregated Audiences'!M:M),IF(K183="CDT",_xlfn.XLOOKUP(J183,'CDT Aggregated Audiences'!AI:AI,'CDT Aggregated Audiences'!M:M),""))</f>
        <v/>
      </c>
      <c r="P183" s="20" t="str">
        <f>IF(K183="OVN",_xlfn.XLOOKUP(J183,'OVN Aggregated Audiences'!AI:AI,'OVN Aggregated Audiences'!Q:Q),IF(K183="CDT",_xlfn.XLOOKUP(J183,'CDT Aggregated Audiences'!AI:AI,'CDT Aggregated Audiences'!Q:Q),""))</f>
        <v/>
      </c>
      <c r="S183" s="20">
        <v>182</v>
      </c>
      <c r="T183" s="20" t="str">
        <f t="shared" si="5"/>
        <v/>
      </c>
      <c r="U183" s="20" t="str">
        <f>IF(T183="OVN",_xlfn.XLOOKUP(S183,'OVN Aggregated Audiences'!AJ:AJ,'OVN Aggregated Audiences'!K:K),IF(T183="CDT",_xlfn.XLOOKUP(S183,'CDT Aggregated Audiences'!AJ:AJ,'CDT Aggregated Audiences'!K:K),""))</f>
        <v/>
      </c>
      <c r="V183" s="34" t="str">
        <f>IF(T183="OVN",_xlfn.XLOOKUP(S183,'OVN Aggregated Audiences'!AJ:AJ,'OVN Aggregated Audiences'!H:H),IF(T183="CDT",_xlfn.XLOOKUP(S183,'CDT Aggregated Audiences'!AJ:AJ,'CDT Aggregated Audiences'!H:H),""))</f>
        <v/>
      </c>
      <c r="W183" s="35" t="str">
        <f>IF(T183="OVN",_xlfn.XLOOKUP(S183,'OVN Aggregated Audiences'!AJ:AJ,'OVN Aggregated Audiences'!N:N),IF(T183="CDT",_xlfn.XLOOKUP(S183,'CDT Aggregated Audiences'!AJ:AJ,'CDT Aggregated Audiences'!N:N),""))</f>
        <v/>
      </c>
      <c r="X183" s="20" t="str">
        <f>IF(T183="OVN",_xlfn.XLOOKUP(S183,'OVN Aggregated Audiences'!AJ:AJ,'OVN Aggregated Audiences'!AH:AH),IF(T183="CDT",_xlfn.XLOOKUP(S183,'CDT Aggregated Audiences'!AJ:AJ,'CDT Aggregated Audiences'!AH:AH),""))</f>
        <v/>
      </c>
      <c r="Y183" s="20" t="str">
        <f>IF(T183="OVN",_xlfn.XLOOKUP(S183,'OVN Aggregated Audiences'!AJ:AJ,'OVN Aggregated Audiences'!Q:Q),IF(T183="CDT",_xlfn.XLOOKUP(S183,'CDT Aggregated Audiences'!AJ:AJ,'CDT Aggregated Audiences'!Q:Q),""))</f>
        <v/>
      </c>
    </row>
    <row r="184" spans="10:25" x14ac:dyDescent="0.35">
      <c r="J184" s="20">
        <v>183</v>
      </c>
      <c r="K184" s="20" t="str">
        <f>_xlfn.XLOOKUP(J184,Calendar!K:K,Calendar!J:J,"")</f>
        <v/>
      </c>
      <c r="L184" s="20" t="str">
        <f>IF(K184="OVN",_xlfn.XLOOKUP(J184,'OVN Aggregated Audiences'!AI:AI,'OVN Aggregated Audiences'!C:C),IF(K184="CDT",_xlfn.XLOOKUP(J184,'CDT Aggregated Audiences'!AI:AI,'CDT Aggregated Audiences'!C:C),""))</f>
        <v/>
      </c>
      <c r="M184" s="20" t="str">
        <f>IF(K184="OVN",_xlfn.XLOOKUP(J184,'OVN Aggregated Audiences'!AI:AI,'OVN Aggregated Audiences'!D:D),IF(K184="CDT",_xlfn.XLOOKUP(J184,'CDT Aggregated Audiences'!AI:AI,'CDT Aggregated Audiences'!D:D),""))</f>
        <v/>
      </c>
      <c r="N184" s="20" t="str">
        <f>IF(K184="OVN",_xlfn.XLOOKUP(J184,'OVN Aggregated Audiences'!AI:AI,'OVN Aggregated Audiences'!AH:AH),IF(K184="CDT",_xlfn.XLOOKUP(J184,'CDT Aggregated Audiences'!AI:AI,'CDT Aggregated Audiences'!AH:AH),""))</f>
        <v/>
      </c>
      <c r="O184" s="20" t="str">
        <f>IF(K184="OVN",_xlfn.XLOOKUP(J184,'OVN Aggregated Audiences'!AI:AI,'OVN Aggregated Audiences'!M:M),IF(K184="CDT",_xlfn.XLOOKUP(J184,'CDT Aggregated Audiences'!AI:AI,'CDT Aggregated Audiences'!M:M),""))</f>
        <v/>
      </c>
      <c r="P184" s="20" t="str">
        <f>IF(K184="OVN",_xlfn.XLOOKUP(J184,'OVN Aggregated Audiences'!AI:AI,'OVN Aggregated Audiences'!Q:Q),IF(K184="CDT",_xlfn.XLOOKUP(J184,'CDT Aggregated Audiences'!AI:AI,'CDT Aggregated Audiences'!Q:Q),""))</f>
        <v/>
      </c>
      <c r="S184" s="20">
        <v>183</v>
      </c>
      <c r="T184" s="20" t="str">
        <f t="shared" si="5"/>
        <v/>
      </c>
      <c r="U184" s="20" t="str">
        <f>IF(T184="OVN",_xlfn.XLOOKUP(S184,'OVN Aggregated Audiences'!AJ:AJ,'OVN Aggregated Audiences'!K:K),IF(T184="CDT",_xlfn.XLOOKUP(S184,'CDT Aggregated Audiences'!AJ:AJ,'CDT Aggregated Audiences'!K:K),""))</f>
        <v/>
      </c>
      <c r="V184" s="34" t="str">
        <f>IF(T184="OVN",_xlfn.XLOOKUP(S184,'OVN Aggregated Audiences'!AJ:AJ,'OVN Aggregated Audiences'!H:H),IF(T184="CDT",_xlfn.XLOOKUP(S184,'CDT Aggregated Audiences'!AJ:AJ,'CDT Aggregated Audiences'!H:H),""))</f>
        <v/>
      </c>
      <c r="W184" s="35" t="str">
        <f>IF(T184="OVN",_xlfn.XLOOKUP(S184,'OVN Aggregated Audiences'!AJ:AJ,'OVN Aggregated Audiences'!N:N),IF(T184="CDT",_xlfn.XLOOKUP(S184,'CDT Aggregated Audiences'!AJ:AJ,'CDT Aggregated Audiences'!N:N),""))</f>
        <v/>
      </c>
      <c r="X184" s="20" t="str">
        <f>IF(T184="OVN",_xlfn.XLOOKUP(S184,'OVN Aggregated Audiences'!AJ:AJ,'OVN Aggregated Audiences'!AH:AH),IF(T184="CDT",_xlfn.XLOOKUP(S184,'CDT Aggregated Audiences'!AJ:AJ,'CDT Aggregated Audiences'!AH:AH),""))</f>
        <v/>
      </c>
      <c r="Y184" s="20" t="str">
        <f>IF(T184="OVN",_xlfn.XLOOKUP(S184,'OVN Aggregated Audiences'!AJ:AJ,'OVN Aggregated Audiences'!Q:Q),IF(T184="CDT",_xlfn.XLOOKUP(S184,'CDT Aggregated Audiences'!AJ:AJ,'CDT Aggregated Audiences'!Q:Q),""))</f>
        <v/>
      </c>
    </row>
    <row r="185" spans="10:25" x14ac:dyDescent="0.35">
      <c r="J185" s="20">
        <v>184</v>
      </c>
      <c r="K185" s="20" t="str">
        <f>_xlfn.XLOOKUP(J185,Calendar!K:K,Calendar!J:J,"")</f>
        <v/>
      </c>
      <c r="L185" s="20" t="str">
        <f>IF(K185="OVN",_xlfn.XLOOKUP(J185,'OVN Aggregated Audiences'!AI:AI,'OVN Aggregated Audiences'!C:C),IF(K185="CDT",_xlfn.XLOOKUP(J185,'CDT Aggregated Audiences'!AI:AI,'CDT Aggregated Audiences'!C:C),""))</f>
        <v/>
      </c>
      <c r="M185" s="20" t="str">
        <f>IF(K185="OVN",_xlfn.XLOOKUP(J185,'OVN Aggregated Audiences'!AI:AI,'OVN Aggregated Audiences'!D:D),IF(K185="CDT",_xlfn.XLOOKUP(J185,'CDT Aggregated Audiences'!AI:AI,'CDT Aggregated Audiences'!D:D),""))</f>
        <v/>
      </c>
      <c r="N185" s="20" t="str">
        <f>IF(K185="OVN",_xlfn.XLOOKUP(J185,'OVN Aggregated Audiences'!AI:AI,'OVN Aggregated Audiences'!AH:AH),IF(K185="CDT",_xlfn.XLOOKUP(J185,'CDT Aggregated Audiences'!AI:AI,'CDT Aggregated Audiences'!AH:AH),""))</f>
        <v/>
      </c>
      <c r="O185" s="20" t="str">
        <f>IF(K185="OVN",_xlfn.XLOOKUP(J185,'OVN Aggregated Audiences'!AI:AI,'OVN Aggregated Audiences'!M:M),IF(K185="CDT",_xlfn.XLOOKUP(J185,'CDT Aggregated Audiences'!AI:AI,'CDT Aggregated Audiences'!M:M),""))</f>
        <v/>
      </c>
      <c r="P185" s="20" t="str">
        <f>IF(K185="OVN",_xlfn.XLOOKUP(J185,'OVN Aggregated Audiences'!AI:AI,'OVN Aggregated Audiences'!Q:Q),IF(K185="CDT",_xlfn.XLOOKUP(J185,'CDT Aggregated Audiences'!AI:AI,'CDT Aggregated Audiences'!Q:Q),""))</f>
        <v/>
      </c>
      <c r="S185" s="20">
        <v>184</v>
      </c>
      <c r="T185" s="20" t="str">
        <f t="shared" si="5"/>
        <v/>
      </c>
      <c r="U185" s="20" t="str">
        <f>IF(T185="OVN",_xlfn.XLOOKUP(S185,'OVN Aggregated Audiences'!AJ:AJ,'OVN Aggregated Audiences'!K:K),IF(T185="CDT",_xlfn.XLOOKUP(S185,'CDT Aggregated Audiences'!AJ:AJ,'CDT Aggregated Audiences'!K:K),""))</f>
        <v/>
      </c>
      <c r="V185" s="34" t="str">
        <f>IF(T185="OVN",_xlfn.XLOOKUP(S185,'OVN Aggregated Audiences'!AJ:AJ,'OVN Aggregated Audiences'!H:H),IF(T185="CDT",_xlfn.XLOOKUP(S185,'CDT Aggregated Audiences'!AJ:AJ,'CDT Aggregated Audiences'!H:H),""))</f>
        <v/>
      </c>
      <c r="W185" s="35" t="str">
        <f>IF(T185="OVN",_xlfn.XLOOKUP(S185,'OVN Aggregated Audiences'!AJ:AJ,'OVN Aggregated Audiences'!N:N),IF(T185="CDT",_xlfn.XLOOKUP(S185,'CDT Aggregated Audiences'!AJ:AJ,'CDT Aggregated Audiences'!N:N),""))</f>
        <v/>
      </c>
      <c r="X185" s="20" t="str">
        <f>IF(T185="OVN",_xlfn.XLOOKUP(S185,'OVN Aggregated Audiences'!AJ:AJ,'OVN Aggregated Audiences'!AH:AH),IF(T185="CDT",_xlfn.XLOOKUP(S185,'CDT Aggregated Audiences'!AJ:AJ,'CDT Aggregated Audiences'!AH:AH),""))</f>
        <v/>
      </c>
      <c r="Y185" s="20" t="str">
        <f>IF(T185="OVN",_xlfn.XLOOKUP(S185,'OVN Aggregated Audiences'!AJ:AJ,'OVN Aggregated Audiences'!Q:Q),IF(T185="CDT",_xlfn.XLOOKUP(S185,'CDT Aggregated Audiences'!AJ:AJ,'CDT Aggregated Audiences'!Q:Q),""))</f>
        <v/>
      </c>
    </row>
    <row r="186" spans="10:25" x14ac:dyDescent="0.35">
      <c r="J186" s="20">
        <v>185</v>
      </c>
      <c r="K186" s="20" t="str">
        <f>_xlfn.XLOOKUP(J186,Calendar!K:K,Calendar!J:J,"")</f>
        <v/>
      </c>
      <c r="L186" s="20" t="str">
        <f>IF(K186="OVN",_xlfn.XLOOKUP(J186,'OVN Aggregated Audiences'!AI:AI,'OVN Aggregated Audiences'!C:C),IF(K186="CDT",_xlfn.XLOOKUP(J186,'CDT Aggregated Audiences'!AI:AI,'CDT Aggregated Audiences'!C:C),""))</f>
        <v/>
      </c>
      <c r="M186" s="20" t="str">
        <f>IF(K186="OVN",_xlfn.XLOOKUP(J186,'OVN Aggregated Audiences'!AI:AI,'OVN Aggregated Audiences'!D:D),IF(K186="CDT",_xlfn.XLOOKUP(J186,'CDT Aggregated Audiences'!AI:AI,'CDT Aggregated Audiences'!D:D),""))</f>
        <v/>
      </c>
      <c r="N186" s="20" t="str">
        <f>IF(K186="OVN",_xlfn.XLOOKUP(J186,'OVN Aggregated Audiences'!AI:AI,'OVN Aggregated Audiences'!AH:AH),IF(K186="CDT",_xlfn.XLOOKUP(J186,'CDT Aggregated Audiences'!AI:AI,'CDT Aggregated Audiences'!AH:AH),""))</f>
        <v/>
      </c>
      <c r="O186" s="20" t="str">
        <f>IF(K186="OVN",_xlfn.XLOOKUP(J186,'OVN Aggregated Audiences'!AI:AI,'OVN Aggregated Audiences'!M:M),IF(K186="CDT",_xlfn.XLOOKUP(J186,'CDT Aggregated Audiences'!AI:AI,'CDT Aggregated Audiences'!M:M),""))</f>
        <v/>
      </c>
      <c r="P186" s="20" t="str">
        <f>IF(K186="OVN",_xlfn.XLOOKUP(J186,'OVN Aggregated Audiences'!AI:AI,'OVN Aggregated Audiences'!Q:Q),IF(K186="CDT",_xlfn.XLOOKUP(J186,'CDT Aggregated Audiences'!AI:AI,'CDT Aggregated Audiences'!Q:Q),""))</f>
        <v/>
      </c>
      <c r="S186" s="20">
        <v>185</v>
      </c>
      <c r="T186" s="20" t="str">
        <f t="shared" si="5"/>
        <v/>
      </c>
      <c r="U186" s="20" t="str">
        <f>IF(T186="OVN",_xlfn.XLOOKUP(S186,'OVN Aggregated Audiences'!AJ:AJ,'OVN Aggregated Audiences'!K:K),IF(T186="CDT",_xlfn.XLOOKUP(S186,'CDT Aggregated Audiences'!AJ:AJ,'CDT Aggregated Audiences'!K:K),""))</f>
        <v/>
      </c>
      <c r="V186" s="34" t="str">
        <f>IF(T186="OVN",_xlfn.XLOOKUP(S186,'OVN Aggregated Audiences'!AJ:AJ,'OVN Aggregated Audiences'!H:H),IF(T186="CDT",_xlfn.XLOOKUP(S186,'CDT Aggregated Audiences'!AJ:AJ,'CDT Aggregated Audiences'!H:H),""))</f>
        <v/>
      </c>
      <c r="W186" s="35" t="str">
        <f>IF(T186="OVN",_xlfn.XLOOKUP(S186,'OVN Aggregated Audiences'!AJ:AJ,'OVN Aggregated Audiences'!N:N),IF(T186="CDT",_xlfn.XLOOKUP(S186,'CDT Aggregated Audiences'!AJ:AJ,'CDT Aggregated Audiences'!N:N),""))</f>
        <v/>
      </c>
      <c r="X186" s="20" t="str">
        <f>IF(T186="OVN",_xlfn.XLOOKUP(S186,'OVN Aggregated Audiences'!AJ:AJ,'OVN Aggregated Audiences'!AH:AH),IF(T186="CDT",_xlfn.XLOOKUP(S186,'CDT Aggregated Audiences'!AJ:AJ,'CDT Aggregated Audiences'!AH:AH),""))</f>
        <v/>
      </c>
      <c r="Y186" s="20" t="str">
        <f>IF(T186="OVN",_xlfn.XLOOKUP(S186,'OVN Aggregated Audiences'!AJ:AJ,'OVN Aggregated Audiences'!Q:Q),IF(T186="CDT",_xlfn.XLOOKUP(S186,'CDT Aggregated Audiences'!AJ:AJ,'CDT Aggregated Audiences'!Q:Q),""))</f>
        <v/>
      </c>
    </row>
    <row r="187" spans="10:25" x14ac:dyDescent="0.35">
      <c r="J187" s="20">
        <v>186</v>
      </c>
      <c r="K187" s="20" t="str">
        <f>_xlfn.XLOOKUP(J187,Calendar!K:K,Calendar!J:J,"")</f>
        <v/>
      </c>
      <c r="L187" s="20" t="str">
        <f>IF(K187="OVN",_xlfn.XLOOKUP(J187,'OVN Aggregated Audiences'!AI:AI,'OVN Aggregated Audiences'!C:C),IF(K187="CDT",_xlfn.XLOOKUP(J187,'CDT Aggregated Audiences'!AI:AI,'CDT Aggregated Audiences'!C:C),""))</f>
        <v/>
      </c>
      <c r="M187" s="20" t="str">
        <f>IF(K187="OVN",_xlfn.XLOOKUP(J187,'OVN Aggregated Audiences'!AI:AI,'OVN Aggregated Audiences'!D:D),IF(K187="CDT",_xlfn.XLOOKUP(J187,'CDT Aggregated Audiences'!AI:AI,'CDT Aggregated Audiences'!D:D),""))</f>
        <v/>
      </c>
      <c r="N187" s="20" t="str">
        <f>IF(K187="OVN",_xlfn.XLOOKUP(J187,'OVN Aggregated Audiences'!AI:AI,'OVN Aggregated Audiences'!AH:AH),IF(K187="CDT",_xlfn.XLOOKUP(J187,'CDT Aggregated Audiences'!AI:AI,'CDT Aggregated Audiences'!AH:AH),""))</f>
        <v/>
      </c>
      <c r="O187" s="20" t="str">
        <f>IF(K187="OVN",_xlfn.XLOOKUP(J187,'OVN Aggregated Audiences'!AI:AI,'OVN Aggregated Audiences'!M:M),IF(K187="CDT",_xlfn.XLOOKUP(J187,'CDT Aggregated Audiences'!AI:AI,'CDT Aggregated Audiences'!M:M),""))</f>
        <v/>
      </c>
      <c r="P187" s="20" t="str">
        <f>IF(K187="OVN",_xlfn.XLOOKUP(J187,'OVN Aggregated Audiences'!AI:AI,'OVN Aggregated Audiences'!Q:Q),IF(K187="CDT",_xlfn.XLOOKUP(J187,'CDT Aggregated Audiences'!AI:AI,'CDT Aggregated Audiences'!Q:Q),""))</f>
        <v/>
      </c>
      <c r="S187" s="20">
        <v>186</v>
      </c>
      <c r="T187" s="20" t="str">
        <f t="shared" si="5"/>
        <v/>
      </c>
      <c r="U187" s="20" t="str">
        <f>IF(T187="OVN",_xlfn.XLOOKUP(S187,'OVN Aggregated Audiences'!AJ:AJ,'OVN Aggregated Audiences'!K:K),IF(T187="CDT",_xlfn.XLOOKUP(S187,'CDT Aggregated Audiences'!AJ:AJ,'CDT Aggregated Audiences'!K:K),""))</f>
        <v/>
      </c>
      <c r="V187" s="34" t="str">
        <f>IF(T187="OVN",_xlfn.XLOOKUP(S187,'OVN Aggregated Audiences'!AJ:AJ,'OVN Aggregated Audiences'!H:H),IF(T187="CDT",_xlfn.XLOOKUP(S187,'CDT Aggregated Audiences'!AJ:AJ,'CDT Aggregated Audiences'!H:H),""))</f>
        <v/>
      </c>
      <c r="W187" s="35" t="str">
        <f>IF(T187="OVN",_xlfn.XLOOKUP(S187,'OVN Aggregated Audiences'!AJ:AJ,'OVN Aggregated Audiences'!N:N),IF(T187="CDT",_xlfn.XLOOKUP(S187,'CDT Aggregated Audiences'!AJ:AJ,'CDT Aggregated Audiences'!N:N),""))</f>
        <v/>
      </c>
      <c r="X187" s="20" t="str">
        <f>IF(T187="OVN",_xlfn.XLOOKUP(S187,'OVN Aggregated Audiences'!AJ:AJ,'OVN Aggregated Audiences'!AH:AH),IF(T187="CDT",_xlfn.XLOOKUP(S187,'CDT Aggregated Audiences'!AJ:AJ,'CDT Aggregated Audiences'!AH:AH),""))</f>
        <v/>
      </c>
      <c r="Y187" s="20" t="str">
        <f>IF(T187="OVN",_xlfn.XLOOKUP(S187,'OVN Aggregated Audiences'!AJ:AJ,'OVN Aggregated Audiences'!Q:Q),IF(T187="CDT",_xlfn.XLOOKUP(S187,'CDT Aggregated Audiences'!AJ:AJ,'CDT Aggregated Audiences'!Q:Q),""))</f>
        <v/>
      </c>
    </row>
    <row r="188" spans="10:25" x14ac:dyDescent="0.35">
      <c r="J188" s="20">
        <v>187</v>
      </c>
      <c r="K188" s="20" t="str">
        <f>_xlfn.XLOOKUP(J188,Calendar!K:K,Calendar!J:J,"")</f>
        <v/>
      </c>
      <c r="L188" s="20" t="str">
        <f>IF(K188="OVN",_xlfn.XLOOKUP(J188,'OVN Aggregated Audiences'!AI:AI,'OVN Aggregated Audiences'!C:C),IF(K188="CDT",_xlfn.XLOOKUP(J188,'CDT Aggregated Audiences'!AI:AI,'CDT Aggregated Audiences'!C:C),""))</f>
        <v/>
      </c>
      <c r="M188" s="20" t="str">
        <f>IF(K188="OVN",_xlfn.XLOOKUP(J188,'OVN Aggregated Audiences'!AI:AI,'OVN Aggregated Audiences'!D:D),IF(K188="CDT",_xlfn.XLOOKUP(J188,'CDT Aggregated Audiences'!AI:AI,'CDT Aggregated Audiences'!D:D),""))</f>
        <v/>
      </c>
      <c r="N188" s="20" t="str">
        <f>IF(K188="OVN",_xlfn.XLOOKUP(J188,'OVN Aggregated Audiences'!AI:AI,'OVN Aggregated Audiences'!AH:AH),IF(K188="CDT",_xlfn.XLOOKUP(J188,'CDT Aggregated Audiences'!AI:AI,'CDT Aggregated Audiences'!AH:AH),""))</f>
        <v/>
      </c>
      <c r="O188" s="20" t="str">
        <f>IF(K188="OVN",_xlfn.XLOOKUP(J188,'OVN Aggregated Audiences'!AI:AI,'OVN Aggregated Audiences'!M:M),IF(K188="CDT",_xlfn.XLOOKUP(J188,'CDT Aggregated Audiences'!AI:AI,'CDT Aggregated Audiences'!M:M),""))</f>
        <v/>
      </c>
      <c r="P188" s="20" t="str">
        <f>IF(K188="OVN",_xlfn.XLOOKUP(J188,'OVN Aggregated Audiences'!AI:AI,'OVN Aggregated Audiences'!Q:Q),IF(K188="CDT",_xlfn.XLOOKUP(J188,'CDT Aggregated Audiences'!AI:AI,'CDT Aggregated Audiences'!Q:Q),""))</f>
        <v/>
      </c>
      <c r="S188" s="20">
        <v>187</v>
      </c>
      <c r="T188" s="20" t="str">
        <f t="shared" si="5"/>
        <v/>
      </c>
      <c r="U188" s="20" t="str">
        <f>IF(T188="OVN",_xlfn.XLOOKUP(S188,'OVN Aggregated Audiences'!AJ:AJ,'OVN Aggregated Audiences'!K:K),IF(T188="CDT",_xlfn.XLOOKUP(S188,'CDT Aggregated Audiences'!AJ:AJ,'CDT Aggregated Audiences'!K:K),""))</f>
        <v/>
      </c>
      <c r="V188" s="34" t="str">
        <f>IF(T188="OVN",_xlfn.XLOOKUP(S188,'OVN Aggregated Audiences'!AJ:AJ,'OVN Aggregated Audiences'!H:H),IF(T188="CDT",_xlfn.XLOOKUP(S188,'CDT Aggregated Audiences'!AJ:AJ,'CDT Aggregated Audiences'!H:H),""))</f>
        <v/>
      </c>
      <c r="W188" s="35" t="str">
        <f>IF(T188="OVN",_xlfn.XLOOKUP(S188,'OVN Aggregated Audiences'!AJ:AJ,'OVN Aggregated Audiences'!N:N),IF(T188="CDT",_xlfn.XLOOKUP(S188,'CDT Aggregated Audiences'!AJ:AJ,'CDT Aggregated Audiences'!N:N),""))</f>
        <v/>
      </c>
      <c r="X188" s="20" t="str">
        <f>IF(T188="OVN",_xlfn.XLOOKUP(S188,'OVN Aggregated Audiences'!AJ:AJ,'OVN Aggregated Audiences'!AH:AH),IF(T188="CDT",_xlfn.XLOOKUP(S188,'CDT Aggregated Audiences'!AJ:AJ,'CDT Aggregated Audiences'!AH:AH),""))</f>
        <v/>
      </c>
      <c r="Y188" s="20" t="str">
        <f>IF(T188="OVN",_xlfn.XLOOKUP(S188,'OVN Aggregated Audiences'!AJ:AJ,'OVN Aggregated Audiences'!Q:Q),IF(T188="CDT",_xlfn.XLOOKUP(S188,'CDT Aggregated Audiences'!AJ:AJ,'CDT Aggregated Audiences'!Q:Q),""))</f>
        <v/>
      </c>
    </row>
    <row r="189" spans="10:25" x14ac:dyDescent="0.35">
      <c r="J189" s="20">
        <v>188</v>
      </c>
      <c r="K189" s="20" t="str">
        <f>_xlfn.XLOOKUP(J189,Calendar!K:K,Calendar!J:J,"")</f>
        <v/>
      </c>
      <c r="L189" s="20" t="str">
        <f>IF(K189="OVN",_xlfn.XLOOKUP(J189,'OVN Aggregated Audiences'!AI:AI,'OVN Aggregated Audiences'!C:C),IF(K189="CDT",_xlfn.XLOOKUP(J189,'CDT Aggregated Audiences'!AI:AI,'CDT Aggregated Audiences'!C:C),""))</f>
        <v/>
      </c>
      <c r="M189" s="20" t="str">
        <f>IF(K189="OVN",_xlfn.XLOOKUP(J189,'OVN Aggregated Audiences'!AI:AI,'OVN Aggregated Audiences'!D:D),IF(K189="CDT",_xlfn.XLOOKUP(J189,'CDT Aggregated Audiences'!AI:AI,'CDT Aggregated Audiences'!D:D),""))</f>
        <v/>
      </c>
      <c r="N189" s="20" t="str">
        <f>IF(K189="OVN",_xlfn.XLOOKUP(J189,'OVN Aggregated Audiences'!AI:AI,'OVN Aggregated Audiences'!AH:AH),IF(K189="CDT",_xlfn.XLOOKUP(J189,'CDT Aggregated Audiences'!AI:AI,'CDT Aggregated Audiences'!AH:AH),""))</f>
        <v/>
      </c>
      <c r="O189" s="20" t="str">
        <f>IF(K189="OVN",_xlfn.XLOOKUP(J189,'OVN Aggregated Audiences'!AI:AI,'OVN Aggregated Audiences'!M:M),IF(K189="CDT",_xlfn.XLOOKUP(J189,'CDT Aggregated Audiences'!AI:AI,'CDT Aggregated Audiences'!M:M),""))</f>
        <v/>
      </c>
      <c r="P189" s="20" t="str">
        <f>IF(K189="OVN",_xlfn.XLOOKUP(J189,'OVN Aggregated Audiences'!AI:AI,'OVN Aggregated Audiences'!Q:Q),IF(K189="CDT",_xlfn.XLOOKUP(J189,'CDT Aggregated Audiences'!AI:AI,'CDT Aggregated Audiences'!Q:Q),""))</f>
        <v/>
      </c>
      <c r="S189" s="20">
        <v>188</v>
      </c>
      <c r="T189" s="20" t="str">
        <f t="shared" si="5"/>
        <v/>
      </c>
      <c r="U189" s="20" t="str">
        <f>IF(T189="OVN",_xlfn.XLOOKUP(S189,'OVN Aggregated Audiences'!AJ:AJ,'OVN Aggregated Audiences'!K:K),IF(T189="CDT",_xlfn.XLOOKUP(S189,'CDT Aggregated Audiences'!AJ:AJ,'CDT Aggregated Audiences'!K:K),""))</f>
        <v/>
      </c>
      <c r="V189" s="34" t="str">
        <f>IF(T189="OVN",_xlfn.XLOOKUP(S189,'OVN Aggregated Audiences'!AJ:AJ,'OVN Aggregated Audiences'!H:H),IF(T189="CDT",_xlfn.XLOOKUP(S189,'CDT Aggregated Audiences'!AJ:AJ,'CDT Aggregated Audiences'!H:H),""))</f>
        <v/>
      </c>
      <c r="W189" s="35" t="str">
        <f>IF(T189="OVN",_xlfn.XLOOKUP(S189,'OVN Aggregated Audiences'!AJ:AJ,'OVN Aggregated Audiences'!N:N),IF(T189="CDT",_xlfn.XLOOKUP(S189,'CDT Aggregated Audiences'!AJ:AJ,'CDT Aggregated Audiences'!N:N),""))</f>
        <v/>
      </c>
      <c r="X189" s="20" t="str">
        <f>IF(T189="OVN",_xlfn.XLOOKUP(S189,'OVN Aggregated Audiences'!AJ:AJ,'OVN Aggregated Audiences'!AH:AH),IF(T189="CDT",_xlfn.XLOOKUP(S189,'CDT Aggregated Audiences'!AJ:AJ,'CDT Aggregated Audiences'!AH:AH),""))</f>
        <v/>
      </c>
      <c r="Y189" s="20" t="str">
        <f>IF(T189="OVN",_xlfn.XLOOKUP(S189,'OVN Aggregated Audiences'!AJ:AJ,'OVN Aggregated Audiences'!Q:Q),IF(T189="CDT",_xlfn.XLOOKUP(S189,'CDT Aggregated Audiences'!AJ:AJ,'CDT Aggregated Audiences'!Q:Q),""))</f>
        <v/>
      </c>
    </row>
    <row r="190" spans="10:25" x14ac:dyDescent="0.35">
      <c r="J190" s="20">
        <v>189</v>
      </c>
      <c r="K190" s="20" t="str">
        <f>_xlfn.XLOOKUP(J190,Calendar!K:K,Calendar!J:J,"")</f>
        <v/>
      </c>
      <c r="L190" s="20" t="str">
        <f>IF(K190="OVN",_xlfn.XLOOKUP(J190,'OVN Aggregated Audiences'!AI:AI,'OVN Aggregated Audiences'!C:C),IF(K190="CDT",_xlfn.XLOOKUP(J190,'CDT Aggregated Audiences'!AI:AI,'CDT Aggregated Audiences'!C:C),""))</f>
        <v/>
      </c>
      <c r="M190" s="20" t="str">
        <f>IF(K190="OVN",_xlfn.XLOOKUP(J190,'OVN Aggregated Audiences'!AI:AI,'OVN Aggregated Audiences'!D:D),IF(K190="CDT",_xlfn.XLOOKUP(J190,'CDT Aggregated Audiences'!AI:AI,'CDT Aggregated Audiences'!D:D),""))</f>
        <v/>
      </c>
      <c r="N190" s="20" t="str">
        <f>IF(K190="OVN",_xlfn.XLOOKUP(J190,'OVN Aggregated Audiences'!AI:AI,'OVN Aggregated Audiences'!AH:AH),IF(K190="CDT",_xlfn.XLOOKUP(J190,'CDT Aggregated Audiences'!AI:AI,'CDT Aggregated Audiences'!AH:AH),""))</f>
        <v/>
      </c>
      <c r="O190" s="20" t="str">
        <f>IF(K190="OVN",_xlfn.XLOOKUP(J190,'OVN Aggregated Audiences'!AI:AI,'OVN Aggregated Audiences'!M:M),IF(K190="CDT",_xlfn.XLOOKUP(J190,'CDT Aggregated Audiences'!AI:AI,'CDT Aggregated Audiences'!M:M),""))</f>
        <v/>
      </c>
      <c r="P190" s="20" t="str">
        <f>IF(K190="OVN",_xlfn.XLOOKUP(J190,'OVN Aggregated Audiences'!AI:AI,'OVN Aggregated Audiences'!Q:Q),IF(K190="CDT",_xlfn.XLOOKUP(J190,'CDT Aggregated Audiences'!AI:AI,'CDT Aggregated Audiences'!Q:Q),""))</f>
        <v/>
      </c>
      <c r="S190" s="20">
        <v>189</v>
      </c>
      <c r="T190" s="20" t="str">
        <f t="shared" si="5"/>
        <v/>
      </c>
      <c r="U190" s="20" t="str">
        <f>IF(T190="OVN",_xlfn.XLOOKUP(S190,'OVN Aggregated Audiences'!AJ:AJ,'OVN Aggregated Audiences'!K:K),IF(T190="CDT",_xlfn.XLOOKUP(S190,'CDT Aggregated Audiences'!AJ:AJ,'CDT Aggregated Audiences'!K:K),""))</f>
        <v/>
      </c>
      <c r="V190" s="34" t="str">
        <f>IF(T190="OVN",_xlfn.XLOOKUP(S190,'OVN Aggregated Audiences'!AJ:AJ,'OVN Aggregated Audiences'!H:H),IF(T190="CDT",_xlfn.XLOOKUP(S190,'CDT Aggregated Audiences'!AJ:AJ,'CDT Aggregated Audiences'!H:H),""))</f>
        <v/>
      </c>
      <c r="W190" s="35" t="str">
        <f>IF(T190="OVN",_xlfn.XLOOKUP(S190,'OVN Aggregated Audiences'!AJ:AJ,'OVN Aggregated Audiences'!N:N),IF(T190="CDT",_xlfn.XLOOKUP(S190,'CDT Aggregated Audiences'!AJ:AJ,'CDT Aggregated Audiences'!N:N),""))</f>
        <v/>
      </c>
      <c r="X190" s="20" t="str">
        <f>IF(T190="OVN",_xlfn.XLOOKUP(S190,'OVN Aggregated Audiences'!AJ:AJ,'OVN Aggregated Audiences'!AH:AH),IF(T190="CDT",_xlfn.XLOOKUP(S190,'CDT Aggregated Audiences'!AJ:AJ,'CDT Aggregated Audiences'!AH:AH),""))</f>
        <v/>
      </c>
      <c r="Y190" s="20" t="str">
        <f>IF(T190="OVN",_xlfn.XLOOKUP(S190,'OVN Aggregated Audiences'!AJ:AJ,'OVN Aggregated Audiences'!Q:Q),IF(T190="CDT",_xlfn.XLOOKUP(S190,'CDT Aggregated Audiences'!AJ:AJ,'CDT Aggregated Audiences'!Q:Q),""))</f>
        <v/>
      </c>
    </row>
    <row r="191" spans="10:25" x14ac:dyDescent="0.35">
      <c r="J191" s="20">
        <v>190</v>
      </c>
      <c r="K191" s="20" t="str">
        <f>_xlfn.XLOOKUP(J191,Calendar!K:K,Calendar!J:J,"")</f>
        <v/>
      </c>
      <c r="L191" s="20" t="str">
        <f>IF(K191="OVN",_xlfn.XLOOKUP(J191,'OVN Aggregated Audiences'!AI:AI,'OVN Aggregated Audiences'!C:C),IF(K191="CDT",_xlfn.XLOOKUP(J191,'CDT Aggregated Audiences'!AI:AI,'CDT Aggregated Audiences'!C:C),""))</f>
        <v/>
      </c>
      <c r="M191" s="20" t="str">
        <f>IF(K191="OVN",_xlfn.XLOOKUP(J191,'OVN Aggregated Audiences'!AI:AI,'OVN Aggregated Audiences'!D:D),IF(K191="CDT",_xlfn.XLOOKUP(J191,'CDT Aggregated Audiences'!AI:AI,'CDT Aggregated Audiences'!D:D),""))</f>
        <v/>
      </c>
      <c r="N191" s="20" t="str">
        <f>IF(K191="OVN",_xlfn.XLOOKUP(J191,'OVN Aggregated Audiences'!AI:AI,'OVN Aggregated Audiences'!AH:AH),IF(K191="CDT",_xlfn.XLOOKUP(J191,'CDT Aggregated Audiences'!AI:AI,'CDT Aggregated Audiences'!AH:AH),""))</f>
        <v/>
      </c>
      <c r="O191" s="20" t="str">
        <f>IF(K191="OVN",_xlfn.XLOOKUP(J191,'OVN Aggregated Audiences'!AI:AI,'OVN Aggregated Audiences'!M:M),IF(K191="CDT",_xlfn.XLOOKUP(J191,'CDT Aggregated Audiences'!AI:AI,'CDT Aggregated Audiences'!M:M),""))</f>
        <v/>
      </c>
      <c r="P191" s="20" t="str">
        <f>IF(K191="OVN",_xlfn.XLOOKUP(J191,'OVN Aggregated Audiences'!AI:AI,'OVN Aggregated Audiences'!Q:Q),IF(K191="CDT",_xlfn.XLOOKUP(J191,'CDT Aggregated Audiences'!AI:AI,'CDT Aggregated Audiences'!Q:Q),""))</f>
        <v/>
      </c>
      <c r="S191" s="20">
        <v>190</v>
      </c>
      <c r="T191" s="20" t="str">
        <f t="shared" si="5"/>
        <v/>
      </c>
      <c r="U191" s="20" t="str">
        <f>IF(T191="OVN",_xlfn.XLOOKUP(S191,'OVN Aggregated Audiences'!AJ:AJ,'OVN Aggregated Audiences'!K:K),IF(T191="CDT",_xlfn.XLOOKUP(S191,'CDT Aggregated Audiences'!AJ:AJ,'CDT Aggregated Audiences'!K:K),""))</f>
        <v/>
      </c>
      <c r="V191" s="34" t="str">
        <f>IF(T191="OVN",_xlfn.XLOOKUP(S191,'OVN Aggregated Audiences'!AJ:AJ,'OVN Aggregated Audiences'!H:H),IF(T191="CDT",_xlfn.XLOOKUP(S191,'CDT Aggregated Audiences'!AJ:AJ,'CDT Aggregated Audiences'!H:H),""))</f>
        <v/>
      </c>
      <c r="W191" s="35" t="str">
        <f>IF(T191="OVN",_xlfn.XLOOKUP(S191,'OVN Aggregated Audiences'!AJ:AJ,'OVN Aggregated Audiences'!N:N),IF(T191="CDT",_xlfn.XLOOKUP(S191,'CDT Aggregated Audiences'!AJ:AJ,'CDT Aggregated Audiences'!N:N),""))</f>
        <v/>
      </c>
      <c r="X191" s="20" t="str">
        <f>IF(T191="OVN",_xlfn.XLOOKUP(S191,'OVN Aggregated Audiences'!AJ:AJ,'OVN Aggregated Audiences'!AH:AH),IF(T191="CDT",_xlfn.XLOOKUP(S191,'CDT Aggregated Audiences'!AJ:AJ,'CDT Aggregated Audiences'!AH:AH),""))</f>
        <v/>
      </c>
      <c r="Y191" s="20" t="str">
        <f>IF(T191="OVN",_xlfn.XLOOKUP(S191,'OVN Aggregated Audiences'!AJ:AJ,'OVN Aggregated Audiences'!Q:Q),IF(T191="CDT",_xlfn.XLOOKUP(S191,'CDT Aggregated Audiences'!AJ:AJ,'CDT Aggregated Audiences'!Q:Q),""))</f>
        <v/>
      </c>
    </row>
    <row r="192" spans="10:25" x14ac:dyDescent="0.35">
      <c r="J192" s="20">
        <v>191</v>
      </c>
      <c r="K192" s="20" t="str">
        <f>_xlfn.XLOOKUP(J192,Calendar!K:K,Calendar!J:J,"")</f>
        <v/>
      </c>
      <c r="L192" s="20" t="str">
        <f>IF(K192="OVN",_xlfn.XLOOKUP(J192,'OVN Aggregated Audiences'!AI:AI,'OVN Aggregated Audiences'!C:C),IF(K192="CDT",_xlfn.XLOOKUP(J192,'CDT Aggregated Audiences'!AI:AI,'CDT Aggregated Audiences'!C:C),""))</f>
        <v/>
      </c>
      <c r="M192" s="20" t="str">
        <f>IF(K192="OVN",_xlfn.XLOOKUP(J192,'OVN Aggregated Audiences'!AI:AI,'OVN Aggregated Audiences'!D:D),IF(K192="CDT",_xlfn.XLOOKUP(J192,'CDT Aggregated Audiences'!AI:AI,'CDT Aggregated Audiences'!D:D),""))</f>
        <v/>
      </c>
      <c r="N192" s="20" t="str">
        <f>IF(K192="OVN",_xlfn.XLOOKUP(J192,'OVN Aggregated Audiences'!AI:AI,'OVN Aggregated Audiences'!AH:AH),IF(K192="CDT",_xlfn.XLOOKUP(J192,'CDT Aggregated Audiences'!AI:AI,'CDT Aggregated Audiences'!AH:AH),""))</f>
        <v/>
      </c>
      <c r="O192" s="20" t="str">
        <f>IF(K192="OVN",_xlfn.XLOOKUP(J192,'OVN Aggregated Audiences'!AI:AI,'OVN Aggregated Audiences'!M:M),IF(K192="CDT",_xlfn.XLOOKUP(J192,'CDT Aggregated Audiences'!AI:AI,'CDT Aggregated Audiences'!M:M),""))</f>
        <v/>
      </c>
      <c r="P192" s="20" t="str">
        <f>IF(K192="OVN",_xlfn.XLOOKUP(J192,'OVN Aggregated Audiences'!AI:AI,'OVN Aggregated Audiences'!Q:Q),IF(K192="CDT",_xlfn.XLOOKUP(J192,'CDT Aggregated Audiences'!AI:AI,'CDT Aggregated Audiences'!Q:Q),""))</f>
        <v/>
      </c>
      <c r="S192" s="20">
        <v>191</v>
      </c>
      <c r="T192" s="20" t="str">
        <f t="shared" si="5"/>
        <v/>
      </c>
      <c r="U192" s="20" t="str">
        <f>IF(T192="OVN",_xlfn.XLOOKUP(S192,'OVN Aggregated Audiences'!AJ:AJ,'OVN Aggregated Audiences'!K:K),IF(T192="CDT",_xlfn.XLOOKUP(S192,'CDT Aggregated Audiences'!AJ:AJ,'CDT Aggregated Audiences'!K:K),""))</f>
        <v/>
      </c>
      <c r="V192" s="34" t="str">
        <f>IF(T192="OVN",_xlfn.XLOOKUP(S192,'OVN Aggregated Audiences'!AJ:AJ,'OVN Aggregated Audiences'!H:H),IF(T192="CDT",_xlfn.XLOOKUP(S192,'CDT Aggregated Audiences'!AJ:AJ,'CDT Aggregated Audiences'!H:H),""))</f>
        <v/>
      </c>
      <c r="W192" s="35" t="str">
        <f>IF(T192="OVN",_xlfn.XLOOKUP(S192,'OVN Aggregated Audiences'!AJ:AJ,'OVN Aggregated Audiences'!N:N),IF(T192="CDT",_xlfn.XLOOKUP(S192,'CDT Aggregated Audiences'!AJ:AJ,'CDT Aggregated Audiences'!N:N),""))</f>
        <v/>
      </c>
      <c r="X192" s="20" t="str">
        <f>IF(T192="OVN",_xlfn.XLOOKUP(S192,'OVN Aggregated Audiences'!AJ:AJ,'OVN Aggregated Audiences'!AH:AH),IF(T192="CDT",_xlfn.XLOOKUP(S192,'CDT Aggregated Audiences'!AJ:AJ,'CDT Aggregated Audiences'!AH:AH),""))</f>
        <v/>
      </c>
      <c r="Y192" s="20" t="str">
        <f>IF(T192="OVN",_xlfn.XLOOKUP(S192,'OVN Aggregated Audiences'!AJ:AJ,'OVN Aggregated Audiences'!Q:Q),IF(T192="CDT",_xlfn.XLOOKUP(S192,'CDT Aggregated Audiences'!AJ:AJ,'CDT Aggregated Audiences'!Q:Q),""))</f>
        <v/>
      </c>
    </row>
    <row r="193" spans="10:25" x14ac:dyDescent="0.35">
      <c r="J193" s="20">
        <v>192</v>
      </c>
      <c r="K193" s="20" t="str">
        <f>_xlfn.XLOOKUP(J193,Calendar!K:K,Calendar!J:J,"")</f>
        <v/>
      </c>
      <c r="L193" s="20" t="str">
        <f>IF(K193="OVN",_xlfn.XLOOKUP(J193,'OVN Aggregated Audiences'!AI:AI,'OVN Aggregated Audiences'!C:C),IF(K193="CDT",_xlfn.XLOOKUP(J193,'CDT Aggregated Audiences'!AI:AI,'CDT Aggregated Audiences'!C:C),""))</f>
        <v/>
      </c>
      <c r="M193" s="20" t="str">
        <f>IF(K193="OVN",_xlfn.XLOOKUP(J193,'OVN Aggregated Audiences'!AI:AI,'OVN Aggregated Audiences'!D:D),IF(K193="CDT",_xlfn.XLOOKUP(J193,'CDT Aggregated Audiences'!AI:AI,'CDT Aggregated Audiences'!D:D),""))</f>
        <v/>
      </c>
      <c r="N193" s="20" t="str">
        <f>IF(K193="OVN",_xlfn.XLOOKUP(J193,'OVN Aggregated Audiences'!AI:AI,'OVN Aggregated Audiences'!AH:AH),IF(K193="CDT",_xlfn.XLOOKUP(J193,'CDT Aggregated Audiences'!AI:AI,'CDT Aggregated Audiences'!AH:AH),""))</f>
        <v/>
      </c>
      <c r="O193" s="20" t="str">
        <f>IF(K193="OVN",_xlfn.XLOOKUP(J193,'OVN Aggregated Audiences'!AI:AI,'OVN Aggregated Audiences'!M:M),IF(K193="CDT",_xlfn.XLOOKUP(J193,'CDT Aggregated Audiences'!AI:AI,'CDT Aggregated Audiences'!M:M),""))</f>
        <v/>
      </c>
      <c r="P193" s="20" t="str">
        <f>IF(K193="OVN",_xlfn.XLOOKUP(J193,'OVN Aggregated Audiences'!AI:AI,'OVN Aggregated Audiences'!Q:Q),IF(K193="CDT",_xlfn.XLOOKUP(J193,'CDT Aggregated Audiences'!AI:AI,'CDT Aggregated Audiences'!Q:Q),""))</f>
        <v/>
      </c>
      <c r="S193" s="20">
        <v>192</v>
      </c>
      <c r="T193" s="20" t="str">
        <f t="shared" si="5"/>
        <v/>
      </c>
      <c r="U193" s="20" t="str">
        <f>IF(T193="OVN",_xlfn.XLOOKUP(S193,'OVN Aggregated Audiences'!AJ:AJ,'OVN Aggregated Audiences'!K:K),IF(T193="CDT",_xlfn.XLOOKUP(S193,'CDT Aggregated Audiences'!AJ:AJ,'CDT Aggregated Audiences'!K:K),""))</f>
        <v/>
      </c>
      <c r="V193" s="34" t="str">
        <f>IF(T193="OVN",_xlfn.XLOOKUP(S193,'OVN Aggregated Audiences'!AJ:AJ,'OVN Aggregated Audiences'!H:H),IF(T193="CDT",_xlfn.XLOOKUP(S193,'CDT Aggregated Audiences'!AJ:AJ,'CDT Aggregated Audiences'!H:H),""))</f>
        <v/>
      </c>
      <c r="W193" s="35" t="str">
        <f>IF(T193="OVN",_xlfn.XLOOKUP(S193,'OVN Aggregated Audiences'!AJ:AJ,'OVN Aggregated Audiences'!N:N),IF(T193="CDT",_xlfn.XLOOKUP(S193,'CDT Aggregated Audiences'!AJ:AJ,'CDT Aggregated Audiences'!N:N),""))</f>
        <v/>
      </c>
      <c r="X193" s="20" t="str">
        <f>IF(T193="OVN",_xlfn.XLOOKUP(S193,'OVN Aggregated Audiences'!AJ:AJ,'OVN Aggregated Audiences'!AH:AH),IF(T193="CDT",_xlfn.XLOOKUP(S193,'CDT Aggregated Audiences'!AJ:AJ,'CDT Aggregated Audiences'!AH:AH),""))</f>
        <v/>
      </c>
      <c r="Y193" s="20" t="str">
        <f>IF(T193="OVN",_xlfn.XLOOKUP(S193,'OVN Aggregated Audiences'!AJ:AJ,'OVN Aggregated Audiences'!Q:Q),IF(T193="CDT",_xlfn.XLOOKUP(S193,'CDT Aggregated Audiences'!AJ:AJ,'CDT Aggregated Audiences'!Q:Q),""))</f>
        <v/>
      </c>
    </row>
    <row r="194" spans="10:25" x14ac:dyDescent="0.35">
      <c r="J194" s="20">
        <v>193</v>
      </c>
      <c r="K194" s="20" t="str">
        <f>_xlfn.XLOOKUP(J194,Calendar!K:K,Calendar!J:J,"")</f>
        <v/>
      </c>
      <c r="L194" s="20" t="str">
        <f>IF(K194="OVN",_xlfn.XLOOKUP(J194,'OVN Aggregated Audiences'!AI:AI,'OVN Aggregated Audiences'!C:C),IF(K194="CDT",_xlfn.XLOOKUP(J194,'CDT Aggregated Audiences'!AI:AI,'CDT Aggregated Audiences'!C:C),""))</f>
        <v/>
      </c>
      <c r="M194" s="20" t="str">
        <f>IF(K194="OVN",_xlfn.XLOOKUP(J194,'OVN Aggregated Audiences'!AI:AI,'OVN Aggregated Audiences'!D:D),IF(K194="CDT",_xlfn.XLOOKUP(J194,'CDT Aggregated Audiences'!AI:AI,'CDT Aggregated Audiences'!D:D),""))</f>
        <v/>
      </c>
      <c r="N194" s="20" t="str">
        <f>IF(K194="OVN",_xlfn.XLOOKUP(J194,'OVN Aggregated Audiences'!AI:AI,'OVN Aggregated Audiences'!AH:AH),IF(K194="CDT",_xlfn.XLOOKUP(J194,'CDT Aggregated Audiences'!AI:AI,'CDT Aggregated Audiences'!AH:AH),""))</f>
        <v/>
      </c>
      <c r="O194" s="20" t="str">
        <f>IF(K194="OVN",_xlfn.XLOOKUP(J194,'OVN Aggregated Audiences'!AI:AI,'OVN Aggregated Audiences'!M:M),IF(K194="CDT",_xlfn.XLOOKUP(J194,'CDT Aggregated Audiences'!AI:AI,'CDT Aggregated Audiences'!M:M),""))</f>
        <v/>
      </c>
      <c r="P194" s="20" t="str">
        <f>IF(K194="OVN",_xlfn.XLOOKUP(J194,'OVN Aggregated Audiences'!AI:AI,'OVN Aggregated Audiences'!Q:Q),IF(K194="CDT",_xlfn.XLOOKUP(J194,'CDT Aggregated Audiences'!AI:AI,'CDT Aggregated Audiences'!Q:Q),""))</f>
        <v/>
      </c>
      <c r="S194" s="20">
        <v>193</v>
      </c>
      <c r="T194" s="20" t="str">
        <f t="shared" si="5"/>
        <v/>
      </c>
      <c r="U194" s="20" t="str">
        <f>IF(T194="OVN",_xlfn.XLOOKUP(S194,'OVN Aggregated Audiences'!AJ:AJ,'OVN Aggregated Audiences'!K:K),IF(T194="CDT",_xlfn.XLOOKUP(S194,'CDT Aggregated Audiences'!AJ:AJ,'CDT Aggregated Audiences'!K:K),""))</f>
        <v/>
      </c>
      <c r="V194" s="34" t="str">
        <f>IF(T194="OVN",_xlfn.XLOOKUP(S194,'OVN Aggregated Audiences'!AJ:AJ,'OVN Aggregated Audiences'!H:H),IF(T194="CDT",_xlfn.XLOOKUP(S194,'CDT Aggregated Audiences'!AJ:AJ,'CDT Aggregated Audiences'!H:H),""))</f>
        <v/>
      </c>
      <c r="W194" s="35" t="str">
        <f>IF(T194="OVN",_xlfn.XLOOKUP(S194,'OVN Aggregated Audiences'!AJ:AJ,'OVN Aggregated Audiences'!N:N),IF(T194="CDT",_xlfn.XLOOKUP(S194,'CDT Aggregated Audiences'!AJ:AJ,'CDT Aggregated Audiences'!N:N),""))</f>
        <v/>
      </c>
      <c r="X194" s="20" t="str">
        <f>IF(T194="OVN",_xlfn.XLOOKUP(S194,'OVN Aggregated Audiences'!AJ:AJ,'OVN Aggregated Audiences'!AH:AH),IF(T194="CDT",_xlfn.XLOOKUP(S194,'CDT Aggregated Audiences'!AJ:AJ,'CDT Aggregated Audiences'!AH:AH),""))</f>
        <v/>
      </c>
      <c r="Y194" s="20" t="str">
        <f>IF(T194="OVN",_xlfn.XLOOKUP(S194,'OVN Aggregated Audiences'!AJ:AJ,'OVN Aggregated Audiences'!Q:Q),IF(T194="CDT",_xlfn.XLOOKUP(S194,'CDT Aggregated Audiences'!AJ:AJ,'CDT Aggregated Audiences'!Q:Q),""))</f>
        <v/>
      </c>
    </row>
    <row r="195" spans="10:25" x14ac:dyDescent="0.35">
      <c r="J195" s="20">
        <v>194</v>
      </c>
      <c r="K195" s="20" t="str">
        <f>_xlfn.XLOOKUP(J195,Calendar!K:K,Calendar!J:J,"")</f>
        <v/>
      </c>
      <c r="L195" s="20" t="str">
        <f>IF(K195="OVN",_xlfn.XLOOKUP(J195,'OVN Aggregated Audiences'!AI:AI,'OVN Aggregated Audiences'!C:C),IF(K195="CDT",_xlfn.XLOOKUP(J195,'CDT Aggregated Audiences'!AI:AI,'CDT Aggregated Audiences'!C:C),""))</f>
        <v/>
      </c>
      <c r="M195" s="20" t="str">
        <f>IF(K195="OVN",_xlfn.XLOOKUP(J195,'OVN Aggregated Audiences'!AI:AI,'OVN Aggregated Audiences'!D:D),IF(K195="CDT",_xlfn.XLOOKUP(J195,'CDT Aggregated Audiences'!AI:AI,'CDT Aggregated Audiences'!D:D),""))</f>
        <v/>
      </c>
      <c r="N195" s="20" t="str">
        <f>IF(K195="OVN",_xlfn.XLOOKUP(J195,'OVN Aggregated Audiences'!AI:AI,'OVN Aggregated Audiences'!AH:AH),IF(K195="CDT",_xlfn.XLOOKUP(J195,'CDT Aggregated Audiences'!AI:AI,'CDT Aggregated Audiences'!AH:AH),""))</f>
        <v/>
      </c>
      <c r="O195" s="20" t="str">
        <f>IF(K195="OVN",_xlfn.XLOOKUP(J195,'OVN Aggregated Audiences'!AI:AI,'OVN Aggregated Audiences'!M:M),IF(K195="CDT",_xlfn.XLOOKUP(J195,'CDT Aggregated Audiences'!AI:AI,'CDT Aggregated Audiences'!M:M),""))</f>
        <v/>
      </c>
      <c r="P195" s="20" t="str">
        <f>IF(K195="OVN",_xlfn.XLOOKUP(J195,'OVN Aggregated Audiences'!AI:AI,'OVN Aggregated Audiences'!Q:Q),IF(K195="CDT",_xlfn.XLOOKUP(J195,'CDT Aggregated Audiences'!AI:AI,'CDT Aggregated Audiences'!Q:Q),""))</f>
        <v/>
      </c>
      <c r="S195" s="20">
        <v>194</v>
      </c>
      <c r="T195" s="20" t="str">
        <f t="shared" ref="T195:T258" si="6">IF(S195&lt;=$B$5,"CDT",IF(AND(S195&gt;$B$5,S195&lt;=$B$4),"OVN",""))</f>
        <v/>
      </c>
      <c r="U195" s="20" t="str">
        <f>IF(T195="OVN",_xlfn.XLOOKUP(S195,'OVN Aggregated Audiences'!AJ:AJ,'OVN Aggregated Audiences'!K:K),IF(T195="CDT",_xlfn.XLOOKUP(S195,'CDT Aggregated Audiences'!AJ:AJ,'CDT Aggregated Audiences'!K:K),""))</f>
        <v/>
      </c>
      <c r="V195" s="34" t="str">
        <f>IF(T195="OVN",_xlfn.XLOOKUP(S195,'OVN Aggregated Audiences'!AJ:AJ,'OVN Aggregated Audiences'!H:H),IF(T195="CDT",_xlfn.XLOOKUP(S195,'CDT Aggregated Audiences'!AJ:AJ,'CDT Aggregated Audiences'!H:H),""))</f>
        <v/>
      </c>
      <c r="W195" s="35" t="str">
        <f>IF(T195="OVN",_xlfn.XLOOKUP(S195,'OVN Aggregated Audiences'!AJ:AJ,'OVN Aggregated Audiences'!N:N),IF(T195="CDT",_xlfn.XLOOKUP(S195,'CDT Aggregated Audiences'!AJ:AJ,'CDT Aggregated Audiences'!N:N),""))</f>
        <v/>
      </c>
      <c r="X195" s="20" t="str">
        <f>IF(T195="OVN",_xlfn.XLOOKUP(S195,'OVN Aggregated Audiences'!AJ:AJ,'OVN Aggregated Audiences'!AH:AH),IF(T195="CDT",_xlfn.XLOOKUP(S195,'CDT Aggregated Audiences'!AJ:AJ,'CDT Aggregated Audiences'!AH:AH),""))</f>
        <v/>
      </c>
      <c r="Y195" s="20" t="str">
        <f>IF(T195="OVN",_xlfn.XLOOKUP(S195,'OVN Aggregated Audiences'!AJ:AJ,'OVN Aggregated Audiences'!Q:Q),IF(T195="CDT",_xlfn.XLOOKUP(S195,'CDT Aggregated Audiences'!AJ:AJ,'CDT Aggregated Audiences'!Q:Q),""))</f>
        <v/>
      </c>
    </row>
    <row r="196" spans="10:25" x14ac:dyDescent="0.35">
      <c r="J196" s="20">
        <v>195</v>
      </c>
      <c r="K196" s="20" t="str">
        <f>_xlfn.XLOOKUP(J196,Calendar!K:K,Calendar!J:J,"")</f>
        <v/>
      </c>
      <c r="L196" s="20" t="str">
        <f>IF(K196="OVN",_xlfn.XLOOKUP(J196,'OVN Aggregated Audiences'!AI:AI,'OVN Aggregated Audiences'!C:C),IF(K196="CDT",_xlfn.XLOOKUP(J196,'CDT Aggregated Audiences'!AI:AI,'CDT Aggregated Audiences'!C:C),""))</f>
        <v/>
      </c>
      <c r="M196" s="20" t="str">
        <f>IF(K196="OVN",_xlfn.XLOOKUP(J196,'OVN Aggregated Audiences'!AI:AI,'OVN Aggregated Audiences'!D:D),IF(K196="CDT",_xlfn.XLOOKUP(J196,'CDT Aggregated Audiences'!AI:AI,'CDT Aggregated Audiences'!D:D),""))</f>
        <v/>
      </c>
      <c r="N196" s="20" t="str">
        <f>IF(K196="OVN",_xlfn.XLOOKUP(J196,'OVN Aggregated Audiences'!AI:AI,'OVN Aggregated Audiences'!AH:AH),IF(K196="CDT",_xlfn.XLOOKUP(J196,'CDT Aggregated Audiences'!AI:AI,'CDT Aggregated Audiences'!AH:AH),""))</f>
        <v/>
      </c>
      <c r="O196" s="20" t="str">
        <f>IF(K196="OVN",_xlfn.XLOOKUP(J196,'OVN Aggregated Audiences'!AI:AI,'OVN Aggregated Audiences'!M:M),IF(K196="CDT",_xlfn.XLOOKUP(J196,'CDT Aggregated Audiences'!AI:AI,'CDT Aggregated Audiences'!M:M),""))</f>
        <v/>
      </c>
      <c r="P196" s="20" t="str">
        <f>IF(K196="OVN",_xlfn.XLOOKUP(J196,'OVN Aggregated Audiences'!AI:AI,'OVN Aggregated Audiences'!Q:Q),IF(K196="CDT",_xlfn.XLOOKUP(J196,'CDT Aggregated Audiences'!AI:AI,'CDT Aggregated Audiences'!Q:Q),""))</f>
        <v/>
      </c>
      <c r="S196" s="20">
        <v>195</v>
      </c>
      <c r="T196" s="20" t="str">
        <f t="shared" si="6"/>
        <v/>
      </c>
      <c r="U196" s="20" t="str">
        <f>IF(T196="OVN",_xlfn.XLOOKUP(S196,'OVN Aggregated Audiences'!AJ:AJ,'OVN Aggregated Audiences'!K:K),IF(T196="CDT",_xlfn.XLOOKUP(S196,'CDT Aggregated Audiences'!AJ:AJ,'CDT Aggregated Audiences'!K:K),""))</f>
        <v/>
      </c>
      <c r="V196" s="34" t="str">
        <f>IF(T196="OVN",_xlfn.XLOOKUP(S196,'OVN Aggregated Audiences'!AJ:AJ,'OVN Aggregated Audiences'!H:H),IF(T196="CDT",_xlfn.XLOOKUP(S196,'CDT Aggregated Audiences'!AJ:AJ,'CDT Aggregated Audiences'!H:H),""))</f>
        <v/>
      </c>
      <c r="W196" s="35" t="str">
        <f>IF(T196="OVN",_xlfn.XLOOKUP(S196,'OVN Aggregated Audiences'!AJ:AJ,'OVN Aggregated Audiences'!N:N),IF(T196="CDT",_xlfn.XLOOKUP(S196,'CDT Aggregated Audiences'!AJ:AJ,'CDT Aggregated Audiences'!N:N),""))</f>
        <v/>
      </c>
      <c r="X196" s="20" t="str">
        <f>IF(T196="OVN",_xlfn.XLOOKUP(S196,'OVN Aggregated Audiences'!AJ:AJ,'OVN Aggregated Audiences'!AH:AH),IF(T196="CDT",_xlfn.XLOOKUP(S196,'CDT Aggregated Audiences'!AJ:AJ,'CDT Aggregated Audiences'!AH:AH),""))</f>
        <v/>
      </c>
      <c r="Y196" s="20" t="str">
        <f>IF(T196="OVN",_xlfn.XLOOKUP(S196,'OVN Aggregated Audiences'!AJ:AJ,'OVN Aggregated Audiences'!Q:Q),IF(T196="CDT",_xlfn.XLOOKUP(S196,'CDT Aggregated Audiences'!AJ:AJ,'CDT Aggregated Audiences'!Q:Q),""))</f>
        <v/>
      </c>
    </row>
    <row r="197" spans="10:25" x14ac:dyDescent="0.35">
      <c r="J197" s="20">
        <v>196</v>
      </c>
      <c r="K197" s="20" t="str">
        <f>_xlfn.XLOOKUP(J197,Calendar!K:K,Calendar!J:J,"")</f>
        <v/>
      </c>
      <c r="L197" s="20" t="str">
        <f>IF(K197="OVN",_xlfn.XLOOKUP(J197,'OVN Aggregated Audiences'!AI:AI,'OVN Aggregated Audiences'!C:C),IF(K197="CDT",_xlfn.XLOOKUP(J197,'CDT Aggregated Audiences'!AI:AI,'CDT Aggregated Audiences'!C:C),""))</f>
        <v/>
      </c>
      <c r="M197" s="20" t="str">
        <f>IF(K197="OVN",_xlfn.XLOOKUP(J197,'OVN Aggregated Audiences'!AI:AI,'OVN Aggregated Audiences'!D:D),IF(K197="CDT",_xlfn.XLOOKUP(J197,'CDT Aggregated Audiences'!AI:AI,'CDT Aggregated Audiences'!D:D),""))</f>
        <v/>
      </c>
      <c r="N197" s="20" t="str">
        <f>IF(K197="OVN",_xlfn.XLOOKUP(J197,'OVN Aggregated Audiences'!AI:AI,'OVN Aggregated Audiences'!AH:AH),IF(K197="CDT",_xlfn.XLOOKUP(J197,'CDT Aggregated Audiences'!AI:AI,'CDT Aggregated Audiences'!AH:AH),""))</f>
        <v/>
      </c>
      <c r="O197" s="20" t="str">
        <f>IF(K197="OVN",_xlfn.XLOOKUP(J197,'OVN Aggregated Audiences'!AI:AI,'OVN Aggregated Audiences'!M:M),IF(K197="CDT",_xlfn.XLOOKUP(J197,'CDT Aggregated Audiences'!AI:AI,'CDT Aggregated Audiences'!M:M),""))</f>
        <v/>
      </c>
      <c r="P197" s="20" t="str">
        <f>IF(K197="OVN",_xlfn.XLOOKUP(J197,'OVN Aggregated Audiences'!AI:AI,'OVN Aggregated Audiences'!Q:Q),IF(K197="CDT",_xlfn.XLOOKUP(J197,'CDT Aggregated Audiences'!AI:AI,'CDT Aggregated Audiences'!Q:Q),""))</f>
        <v/>
      </c>
      <c r="S197" s="20">
        <v>196</v>
      </c>
      <c r="T197" s="20" t="str">
        <f t="shared" si="6"/>
        <v/>
      </c>
      <c r="U197" s="20" t="str">
        <f>IF(T197="OVN",_xlfn.XLOOKUP(S197,'OVN Aggregated Audiences'!AJ:AJ,'OVN Aggregated Audiences'!K:K),IF(T197="CDT",_xlfn.XLOOKUP(S197,'CDT Aggregated Audiences'!AJ:AJ,'CDT Aggregated Audiences'!K:K),""))</f>
        <v/>
      </c>
      <c r="V197" s="34" t="str">
        <f>IF(T197="OVN",_xlfn.XLOOKUP(S197,'OVN Aggregated Audiences'!AJ:AJ,'OVN Aggregated Audiences'!H:H),IF(T197="CDT",_xlfn.XLOOKUP(S197,'CDT Aggregated Audiences'!AJ:AJ,'CDT Aggregated Audiences'!H:H),""))</f>
        <v/>
      </c>
      <c r="W197" s="35" t="str">
        <f>IF(T197="OVN",_xlfn.XLOOKUP(S197,'OVN Aggregated Audiences'!AJ:AJ,'OVN Aggregated Audiences'!N:N),IF(T197="CDT",_xlfn.XLOOKUP(S197,'CDT Aggregated Audiences'!AJ:AJ,'CDT Aggregated Audiences'!N:N),""))</f>
        <v/>
      </c>
      <c r="X197" s="20" t="str">
        <f>IF(T197="OVN",_xlfn.XLOOKUP(S197,'OVN Aggregated Audiences'!AJ:AJ,'OVN Aggregated Audiences'!AH:AH),IF(T197="CDT",_xlfn.XLOOKUP(S197,'CDT Aggregated Audiences'!AJ:AJ,'CDT Aggregated Audiences'!AH:AH),""))</f>
        <v/>
      </c>
      <c r="Y197" s="20" t="str">
        <f>IF(T197="OVN",_xlfn.XLOOKUP(S197,'OVN Aggregated Audiences'!AJ:AJ,'OVN Aggregated Audiences'!Q:Q),IF(T197="CDT",_xlfn.XLOOKUP(S197,'CDT Aggregated Audiences'!AJ:AJ,'CDT Aggregated Audiences'!Q:Q),""))</f>
        <v/>
      </c>
    </row>
    <row r="198" spans="10:25" x14ac:dyDescent="0.35">
      <c r="J198" s="20">
        <v>197</v>
      </c>
      <c r="K198" s="20" t="str">
        <f>_xlfn.XLOOKUP(J198,Calendar!K:K,Calendar!J:J,"")</f>
        <v/>
      </c>
      <c r="L198" s="20" t="str">
        <f>IF(K198="OVN",_xlfn.XLOOKUP(J198,'OVN Aggregated Audiences'!AI:AI,'OVN Aggregated Audiences'!C:C),IF(K198="CDT",_xlfn.XLOOKUP(J198,'CDT Aggregated Audiences'!AI:AI,'CDT Aggregated Audiences'!C:C),""))</f>
        <v/>
      </c>
      <c r="M198" s="20" t="str">
        <f>IF(K198="OVN",_xlfn.XLOOKUP(J198,'OVN Aggregated Audiences'!AI:AI,'OVN Aggregated Audiences'!D:D),IF(K198="CDT",_xlfn.XLOOKUP(J198,'CDT Aggregated Audiences'!AI:AI,'CDT Aggregated Audiences'!D:D),""))</f>
        <v/>
      </c>
      <c r="N198" s="20" t="str">
        <f>IF(K198="OVN",_xlfn.XLOOKUP(J198,'OVN Aggregated Audiences'!AI:AI,'OVN Aggregated Audiences'!AH:AH),IF(K198="CDT",_xlfn.XLOOKUP(J198,'CDT Aggregated Audiences'!AI:AI,'CDT Aggregated Audiences'!AH:AH),""))</f>
        <v/>
      </c>
      <c r="O198" s="20" t="str">
        <f>IF(K198="OVN",_xlfn.XLOOKUP(J198,'OVN Aggregated Audiences'!AI:AI,'OVN Aggregated Audiences'!M:M),IF(K198="CDT",_xlfn.XLOOKUP(J198,'CDT Aggregated Audiences'!AI:AI,'CDT Aggregated Audiences'!M:M),""))</f>
        <v/>
      </c>
      <c r="P198" s="20" t="str">
        <f>IF(K198="OVN",_xlfn.XLOOKUP(J198,'OVN Aggregated Audiences'!AI:AI,'OVN Aggregated Audiences'!Q:Q),IF(K198="CDT",_xlfn.XLOOKUP(J198,'CDT Aggregated Audiences'!AI:AI,'CDT Aggregated Audiences'!Q:Q),""))</f>
        <v/>
      </c>
      <c r="S198" s="20">
        <v>197</v>
      </c>
      <c r="T198" s="20" t="str">
        <f t="shared" si="6"/>
        <v/>
      </c>
      <c r="U198" s="20" t="str">
        <f>IF(T198="OVN",_xlfn.XLOOKUP(S198,'OVN Aggregated Audiences'!AJ:AJ,'OVN Aggregated Audiences'!K:K),IF(T198="CDT",_xlfn.XLOOKUP(S198,'CDT Aggregated Audiences'!AJ:AJ,'CDT Aggregated Audiences'!K:K),""))</f>
        <v/>
      </c>
      <c r="V198" s="34" t="str">
        <f>IF(T198="OVN",_xlfn.XLOOKUP(S198,'OVN Aggregated Audiences'!AJ:AJ,'OVN Aggregated Audiences'!H:H),IF(T198="CDT",_xlfn.XLOOKUP(S198,'CDT Aggregated Audiences'!AJ:AJ,'CDT Aggregated Audiences'!H:H),""))</f>
        <v/>
      </c>
      <c r="W198" s="35" t="str">
        <f>IF(T198="OVN",_xlfn.XLOOKUP(S198,'OVN Aggregated Audiences'!AJ:AJ,'OVN Aggregated Audiences'!N:N),IF(T198="CDT",_xlfn.XLOOKUP(S198,'CDT Aggregated Audiences'!AJ:AJ,'CDT Aggregated Audiences'!N:N),""))</f>
        <v/>
      </c>
      <c r="X198" s="20" t="str">
        <f>IF(T198="OVN",_xlfn.XLOOKUP(S198,'OVN Aggregated Audiences'!AJ:AJ,'OVN Aggregated Audiences'!AH:AH),IF(T198="CDT",_xlfn.XLOOKUP(S198,'CDT Aggregated Audiences'!AJ:AJ,'CDT Aggregated Audiences'!AH:AH),""))</f>
        <v/>
      </c>
      <c r="Y198" s="20" t="str">
        <f>IF(T198="OVN",_xlfn.XLOOKUP(S198,'OVN Aggregated Audiences'!AJ:AJ,'OVN Aggregated Audiences'!Q:Q),IF(T198="CDT",_xlfn.XLOOKUP(S198,'CDT Aggregated Audiences'!AJ:AJ,'CDT Aggregated Audiences'!Q:Q),""))</f>
        <v/>
      </c>
    </row>
    <row r="199" spans="10:25" x14ac:dyDescent="0.35">
      <c r="J199" s="20">
        <v>198</v>
      </c>
      <c r="K199" s="20" t="str">
        <f>_xlfn.XLOOKUP(J199,Calendar!K:K,Calendar!J:J,"")</f>
        <v/>
      </c>
      <c r="L199" s="20" t="str">
        <f>IF(K199="OVN",_xlfn.XLOOKUP(J199,'OVN Aggregated Audiences'!AI:AI,'OVN Aggregated Audiences'!C:C),IF(K199="CDT",_xlfn.XLOOKUP(J199,'CDT Aggregated Audiences'!AI:AI,'CDT Aggregated Audiences'!C:C),""))</f>
        <v/>
      </c>
      <c r="M199" s="20" t="str">
        <f>IF(K199="OVN",_xlfn.XLOOKUP(J199,'OVN Aggregated Audiences'!AI:AI,'OVN Aggregated Audiences'!D:D),IF(K199="CDT",_xlfn.XLOOKUP(J199,'CDT Aggregated Audiences'!AI:AI,'CDT Aggregated Audiences'!D:D),""))</f>
        <v/>
      </c>
      <c r="N199" s="20" t="str">
        <f>IF(K199="OVN",_xlfn.XLOOKUP(J199,'OVN Aggregated Audiences'!AI:AI,'OVN Aggregated Audiences'!AH:AH),IF(K199="CDT",_xlfn.XLOOKUP(J199,'CDT Aggregated Audiences'!AI:AI,'CDT Aggregated Audiences'!AH:AH),""))</f>
        <v/>
      </c>
      <c r="O199" s="20" t="str">
        <f>IF(K199="OVN",_xlfn.XLOOKUP(J199,'OVN Aggregated Audiences'!AI:AI,'OVN Aggregated Audiences'!M:M),IF(K199="CDT",_xlfn.XLOOKUP(J199,'CDT Aggregated Audiences'!AI:AI,'CDT Aggregated Audiences'!M:M),""))</f>
        <v/>
      </c>
      <c r="P199" s="20" t="str">
        <f>IF(K199="OVN",_xlfn.XLOOKUP(J199,'OVN Aggregated Audiences'!AI:AI,'OVN Aggregated Audiences'!Q:Q),IF(K199="CDT",_xlfn.XLOOKUP(J199,'CDT Aggregated Audiences'!AI:AI,'CDT Aggregated Audiences'!Q:Q),""))</f>
        <v/>
      </c>
      <c r="S199" s="20">
        <v>198</v>
      </c>
      <c r="T199" s="20" t="str">
        <f t="shared" si="6"/>
        <v/>
      </c>
      <c r="U199" s="20" t="str">
        <f>IF(T199="OVN",_xlfn.XLOOKUP(S199,'OVN Aggregated Audiences'!AJ:AJ,'OVN Aggregated Audiences'!K:K),IF(T199="CDT",_xlfn.XLOOKUP(S199,'CDT Aggregated Audiences'!AJ:AJ,'CDT Aggregated Audiences'!K:K),""))</f>
        <v/>
      </c>
      <c r="V199" s="34" t="str">
        <f>IF(T199="OVN",_xlfn.XLOOKUP(S199,'OVN Aggregated Audiences'!AJ:AJ,'OVN Aggregated Audiences'!H:H),IF(T199="CDT",_xlfn.XLOOKUP(S199,'CDT Aggregated Audiences'!AJ:AJ,'CDT Aggregated Audiences'!H:H),""))</f>
        <v/>
      </c>
      <c r="W199" s="35" t="str">
        <f>IF(T199="OVN",_xlfn.XLOOKUP(S199,'OVN Aggregated Audiences'!AJ:AJ,'OVN Aggregated Audiences'!N:N),IF(T199="CDT",_xlfn.XLOOKUP(S199,'CDT Aggregated Audiences'!AJ:AJ,'CDT Aggregated Audiences'!N:N),""))</f>
        <v/>
      </c>
      <c r="X199" s="20" t="str">
        <f>IF(T199="OVN",_xlfn.XLOOKUP(S199,'OVN Aggregated Audiences'!AJ:AJ,'OVN Aggregated Audiences'!AH:AH),IF(T199="CDT",_xlfn.XLOOKUP(S199,'CDT Aggregated Audiences'!AJ:AJ,'CDT Aggregated Audiences'!AH:AH),""))</f>
        <v/>
      </c>
      <c r="Y199" s="20" t="str">
        <f>IF(T199="OVN",_xlfn.XLOOKUP(S199,'OVN Aggregated Audiences'!AJ:AJ,'OVN Aggregated Audiences'!Q:Q),IF(T199="CDT",_xlfn.XLOOKUP(S199,'CDT Aggregated Audiences'!AJ:AJ,'CDT Aggregated Audiences'!Q:Q),""))</f>
        <v/>
      </c>
    </row>
    <row r="200" spans="10:25" x14ac:dyDescent="0.35">
      <c r="J200" s="20">
        <v>199</v>
      </c>
      <c r="K200" s="20" t="str">
        <f>_xlfn.XLOOKUP(J200,Calendar!K:K,Calendar!J:J,"")</f>
        <v/>
      </c>
      <c r="L200" s="20" t="str">
        <f>IF(K200="OVN",_xlfn.XLOOKUP(J200,'OVN Aggregated Audiences'!AI:AI,'OVN Aggregated Audiences'!C:C),IF(K200="CDT",_xlfn.XLOOKUP(J200,'CDT Aggregated Audiences'!AI:AI,'CDT Aggregated Audiences'!C:C),""))</f>
        <v/>
      </c>
      <c r="M200" s="20" t="str">
        <f>IF(K200="OVN",_xlfn.XLOOKUP(J200,'OVN Aggregated Audiences'!AI:AI,'OVN Aggregated Audiences'!D:D),IF(K200="CDT",_xlfn.XLOOKUP(J200,'CDT Aggregated Audiences'!AI:AI,'CDT Aggregated Audiences'!D:D),""))</f>
        <v/>
      </c>
      <c r="N200" s="20" t="str">
        <f>IF(K200="OVN",_xlfn.XLOOKUP(J200,'OVN Aggregated Audiences'!AI:AI,'OVN Aggregated Audiences'!AH:AH),IF(K200="CDT",_xlfn.XLOOKUP(J200,'CDT Aggregated Audiences'!AI:AI,'CDT Aggregated Audiences'!AH:AH),""))</f>
        <v/>
      </c>
      <c r="O200" s="20" t="str">
        <f>IF(K200="OVN",_xlfn.XLOOKUP(J200,'OVN Aggregated Audiences'!AI:AI,'OVN Aggregated Audiences'!M:M),IF(K200="CDT",_xlfn.XLOOKUP(J200,'CDT Aggregated Audiences'!AI:AI,'CDT Aggregated Audiences'!M:M),""))</f>
        <v/>
      </c>
      <c r="P200" s="20" t="str">
        <f>IF(K200="OVN",_xlfn.XLOOKUP(J200,'OVN Aggregated Audiences'!AI:AI,'OVN Aggregated Audiences'!Q:Q),IF(K200="CDT",_xlfn.XLOOKUP(J200,'CDT Aggregated Audiences'!AI:AI,'CDT Aggregated Audiences'!Q:Q),""))</f>
        <v/>
      </c>
      <c r="S200" s="20">
        <v>199</v>
      </c>
      <c r="T200" s="20" t="str">
        <f t="shared" si="6"/>
        <v/>
      </c>
      <c r="U200" s="20" t="str">
        <f>IF(T200="OVN",_xlfn.XLOOKUP(S200,'OVN Aggregated Audiences'!AJ:AJ,'OVN Aggregated Audiences'!K:K),IF(T200="CDT",_xlfn.XLOOKUP(S200,'CDT Aggregated Audiences'!AJ:AJ,'CDT Aggregated Audiences'!K:K),""))</f>
        <v/>
      </c>
      <c r="V200" s="34" t="str">
        <f>IF(T200="OVN",_xlfn.XLOOKUP(S200,'OVN Aggregated Audiences'!AJ:AJ,'OVN Aggregated Audiences'!H:H),IF(T200="CDT",_xlfn.XLOOKUP(S200,'CDT Aggregated Audiences'!AJ:AJ,'CDT Aggregated Audiences'!H:H),""))</f>
        <v/>
      </c>
      <c r="W200" s="35" t="str">
        <f>IF(T200="OVN",_xlfn.XLOOKUP(S200,'OVN Aggregated Audiences'!AJ:AJ,'OVN Aggregated Audiences'!N:N),IF(T200="CDT",_xlfn.XLOOKUP(S200,'CDT Aggregated Audiences'!AJ:AJ,'CDT Aggregated Audiences'!N:N),""))</f>
        <v/>
      </c>
      <c r="X200" s="20" t="str">
        <f>IF(T200="OVN",_xlfn.XLOOKUP(S200,'OVN Aggregated Audiences'!AJ:AJ,'OVN Aggregated Audiences'!AH:AH),IF(T200="CDT",_xlfn.XLOOKUP(S200,'CDT Aggregated Audiences'!AJ:AJ,'CDT Aggregated Audiences'!AH:AH),""))</f>
        <v/>
      </c>
      <c r="Y200" s="20" t="str">
        <f>IF(T200="OVN",_xlfn.XLOOKUP(S200,'OVN Aggregated Audiences'!AJ:AJ,'OVN Aggregated Audiences'!Q:Q),IF(T200="CDT",_xlfn.XLOOKUP(S200,'CDT Aggregated Audiences'!AJ:AJ,'CDT Aggregated Audiences'!Q:Q),""))</f>
        <v/>
      </c>
    </row>
    <row r="201" spans="10:25" x14ac:dyDescent="0.35">
      <c r="J201" s="20">
        <v>200</v>
      </c>
      <c r="K201" s="20" t="str">
        <f>_xlfn.XLOOKUP(J201,Calendar!K:K,Calendar!J:J,"")</f>
        <v/>
      </c>
      <c r="L201" s="20" t="str">
        <f>IF(K201="OVN",_xlfn.XLOOKUP(J201,'OVN Aggregated Audiences'!AI:AI,'OVN Aggregated Audiences'!C:C),IF(K201="CDT",_xlfn.XLOOKUP(J201,'CDT Aggregated Audiences'!AI:AI,'CDT Aggregated Audiences'!C:C),""))</f>
        <v/>
      </c>
      <c r="M201" s="20" t="str">
        <f>IF(K201="OVN",_xlfn.XLOOKUP(J201,'OVN Aggregated Audiences'!AI:AI,'OVN Aggregated Audiences'!D:D),IF(K201="CDT",_xlfn.XLOOKUP(J201,'CDT Aggregated Audiences'!AI:AI,'CDT Aggregated Audiences'!D:D),""))</f>
        <v/>
      </c>
      <c r="N201" s="20" t="str">
        <f>IF(K201="OVN",_xlfn.XLOOKUP(J201,'OVN Aggregated Audiences'!AI:AI,'OVN Aggregated Audiences'!AH:AH),IF(K201="CDT",_xlfn.XLOOKUP(J201,'CDT Aggregated Audiences'!AI:AI,'CDT Aggregated Audiences'!AH:AH),""))</f>
        <v/>
      </c>
      <c r="O201" s="20" t="str">
        <f>IF(K201="OVN",_xlfn.XLOOKUP(J201,'OVN Aggregated Audiences'!AI:AI,'OVN Aggregated Audiences'!M:M),IF(K201="CDT",_xlfn.XLOOKUP(J201,'CDT Aggregated Audiences'!AI:AI,'CDT Aggregated Audiences'!M:M),""))</f>
        <v/>
      </c>
      <c r="P201" s="20" t="str">
        <f>IF(K201="OVN",_xlfn.XLOOKUP(J201,'OVN Aggregated Audiences'!AI:AI,'OVN Aggregated Audiences'!Q:Q),IF(K201="CDT",_xlfn.XLOOKUP(J201,'CDT Aggregated Audiences'!AI:AI,'CDT Aggregated Audiences'!Q:Q),""))</f>
        <v/>
      </c>
      <c r="S201" s="20">
        <v>200</v>
      </c>
      <c r="T201" s="20" t="str">
        <f t="shared" si="6"/>
        <v/>
      </c>
      <c r="U201" s="20" t="str">
        <f>IF(T201="OVN",_xlfn.XLOOKUP(S201,'OVN Aggregated Audiences'!AJ:AJ,'OVN Aggregated Audiences'!K:K),IF(T201="CDT",_xlfn.XLOOKUP(S201,'CDT Aggregated Audiences'!AJ:AJ,'CDT Aggregated Audiences'!K:K),""))</f>
        <v/>
      </c>
      <c r="V201" s="34" t="str">
        <f>IF(T201="OVN",_xlfn.XLOOKUP(S201,'OVN Aggregated Audiences'!AJ:AJ,'OVN Aggregated Audiences'!H:H),IF(T201="CDT",_xlfn.XLOOKUP(S201,'CDT Aggregated Audiences'!AJ:AJ,'CDT Aggregated Audiences'!H:H),""))</f>
        <v/>
      </c>
      <c r="W201" s="35" t="str">
        <f>IF(T201="OVN",_xlfn.XLOOKUP(S201,'OVN Aggregated Audiences'!AJ:AJ,'OVN Aggregated Audiences'!N:N),IF(T201="CDT",_xlfn.XLOOKUP(S201,'CDT Aggregated Audiences'!AJ:AJ,'CDT Aggregated Audiences'!N:N),""))</f>
        <v/>
      </c>
      <c r="X201" s="20" t="str">
        <f>IF(T201="OVN",_xlfn.XLOOKUP(S201,'OVN Aggregated Audiences'!AJ:AJ,'OVN Aggregated Audiences'!AH:AH),IF(T201="CDT",_xlfn.XLOOKUP(S201,'CDT Aggregated Audiences'!AJ:AJ,'CDT Aggregated Audiences'!AH:AH),""))</f>
        <v/>
      </c>
      <c r="Y201" s="20" t="str">
        <f>IF(T201="OVN",_xlfn.XLOOKUP(S201,'OVN Aggregated Audiences'!AJ:AJ,'OVN Aggregated Audiences'!Q:Q),IF(T201="CDT",_xlfn.XLOOKUP(S201,'CDT Aggregated Audiences'!AJ:AJ,'CDT Aggregated Audiences'!Q:Q),""))</f>
        <v/>
      </c>
    </row>
    <row r="202" spans="10:25" x14ac:dyDescent="0.35">
      <c r="J202" s="20">
        <v>201</v>
      </c>
      <c r="K202" s="20" t="str">
        <f>_xlfn.XLOOKUP(J202,Calendar!K:K,Calendar!J:J,"")</f>
        <v/>
      </c>
      <c r="L202" s="20" t="str">
        <f>IF(K202="OVN",_xlfn.XLOOKUP(J202,'OVN Aggregated Audiences'!AI:AI,'OVN Aggregated Audiences'!C:C),IF(K202="CDT",_xlfn.XLOOKUP(J202,'CDT Aggregated Audiences'!AI:AI,'CDT Aggregated Audiences'!C:C),""))</f>
        <v/>
      </c>
      <c r="M202" s="20" t="str">
        <f>IF(K202="OVN",_xlfn.XLOOKUP(J202,'OVN Aggregated Audiences'!AI:AI,'OVN Aggregated Audiences'!D:D),IF(K202="CDT",_xlfn.XLOOKUP(J202,'CDT Aggregated Audiences'!AI:AI,'CDT Aggregated Audiences'!D:D),""))</f>
        <v/>
      </c>
      <c r="N202" s="20" t="str">
        <f>IF(K202="OVN",_xlfn.XLOOKUP(J202,'OVN Aggregated Audiences'!AI:AI,'OVN Aggregated Audiences'!AH:AH),IF(K202="CDT",_xlfn.XLOOKUP(J202,'CDT Aggregated Audiences'!AI:AI,'CDT Aggregated Audiences'!AH:AH),""))</f>
        <v/>
      </c>
      <c r="O202" s="20" t="str">
        <f>IF(K202="OVN",_xlfn.XLOOKUP(J202,'OVN Aggregated Audiences'!AI:AI,'OVN Aggregated Audiences'!M:M),IF(K202="CDT",_xlfn.XLOOKUP(J202,'CDT Aggregated Audiences'!AI:AI,'CDT Aggregated Audiences'!M:M),""))</f>
        <v/>
      </c>
      <c r="P202" s="20" t="str">
        <f>IF(K202="OVN",_xlfn.XLOOKUP(J202,'OVN Aggregated Audiences'!AI:AI,'OVN Aggregated Audiences'!Q:Q),IF(K202="CDT",_xlfn.XLOOKUP(J202,'CDT Aggregated Audiences'!AI:AI,'CDT Aggregated Audiences'!Q:Q),""))</f>
        <v/>
      </c>
      <c r="S202" s="20">
        <v>201</v>
      </c>
      <c r="T202" s="20" t="str">
        <f t="shared" si="6"/>
        <v/>
      </c>
      <c r="U202" s="20" t="str">
        <f>IF(T202="OVN",_xlfn.XLOOKUP(S202,'OVN Aggregated Audiences'!AJ:AJ,'OVN Aggregated Audiences'!K:K),IF(T202="CDT",_xlfn.XLOOKUP(S202,'CDT Aggregated Audiences'!AJ:AJ,'CDT Aggregated Audiences'!K:K),""))</f>
        <v/>
      </c>
      <c r="V202" s="34" t="str">
        <f>IF(T202="OVN",_xlfn.XLOOKUP(S202,'OVN Aggregated Audiences'!AJ:AJ,'OVN Aggregated Audiences'!H:H),IF(T202="CDT",_xlfn.XLOOKUP(S202,'CDT Aggregated Audiences'!AJ:AJ,'CDT Aggregated Audiences'!H:H),""))</f>
        <v/>
      </c>
      <c r="W202" s="35" t="str">
        <f>IF(T202="OVN",_xlfn.XLOOKUP(S202,'OVN Aggregated Audiences'!AJ:AJ,'OVN Aggregated Audiences'!N:N),IF(T202="CDT",_xlfn.XLOOKUP(S202,'CDT Aggregated Audiences'!AJ:AJ,'CDT Aggregated Audiences'!N:N),""))</f>
        <v/>
      </c>
      <c r="X202" s="20" t="str">
        <f>IF(T202="OVN",_xlfn.XLOOKUP(S202,'OVN Aggregated Audiences'!AJ:AJ,'OVN Aggregated Audiences'!AH:AH),IF(T202="CDT",_xlfn.XLOOKUP(S202,'CDT Aggregated Audiences'!AJ:AJ,'CDT Aggregated Audiences'!AH:AH),""))</f>
        <v/>
      </c>
      <c r="Y202" s="20" t="str">
        <f>IF(T202="OVN",_xlfn.XLOOKUP(S202,'OVN Aggregated Audiences'!AJ:AJ,'OVN Aggregated Audiences'!Q:Q),IF(T202="CDT",_xlfn.XLOOKUP(S202,'CDT Aggregated Audiences'!AJ:AJ,'CDT Aggregated Audiences'!Q:Q),""))</f>
        <v/>
      </c>
    </row>
    <row r="203" spans="10:25" x14ac:dyDescent="0.35">
      <c r="J203" s="20">
        <v>202</v>
      </c>
      <c r="K203" s="20" t="str">
        <f>_xlfn.XLOOKUP(J203,Calendar!K:K,Calendar!J:J,"")</f>
        <v/>
      </c>
      <c r="L203" s="20" t="str">
        <f>IF(K203="OVN",_xlfn.XLOOKUP(J203,'OVN Aggregated Audiences'!AI:AI,'OVN Aggregated Audiences'!C:C),IF(K203="CDT",_xlfn.XLOOKUP(J203,'CDT Aggregated Audiences'!AI:AI,'CDT Aggregated Audiences'!C:C),""))</f>
        <v/>
      </c>
      <c r="M203" s="20" t="str">
        <f>IF(K203="OVN",_xlfn.XLOOKUP(J203,'OVN Aggregated Audiences'!AI:AI,'OVN Aggregated Audiences'!D:D),IF(K203="CDT",_xlfn.XLOOKUP(J203,'CDT Aggregated Audiences'!AI:AI,'CDT Aggregated Audiences'!D:D),""))</f>
        <v/>
      </c>
      <c r="N203" s="20" t="str">
        <f>IF(K203="OVN",_xlfn.XLOOKUP(J203,'OVN Aggregated Audiences'!AI:AI,'OVN Aggregated Audiences'!AH:AH),IF(K203="CDT",_xlfn.XLOOKUP(J203,'CDT Aggregated Audiences'!AI:AI,'CDT Aggregated Audiences'!AH:AH),""))</f>
        <v/>
      </c>
      <c r="O203" s="20" t="str">
        <f>IF(K203="OVN",_xlfn.XLOOKUP(J203,'OVN Aggregated Audiences'!AI:AI,'OVN Aggregated Audiences'!M:M),IF(K203="CDT",_xlfn.XLOOKUP(J203,'CDT Aggregated Audiences'!AI:AI,'CDT Aggregated Audiences'!M:M),""))</f>
        <v/>
      </c>
      <c r="P203" s="20" t="str">
        <f>IF(K203="OVN",_xlfn.XLOOKUP(J203,'OVN Aggregated Audiences'!AI:AI,'OVN Aggregated Audiences'!Q:Q),IF(K203="CDT",_xlfn.XLOOKUP(J203,'CDT Aggregated Audiences'!AI:AI,'CDT Aggregated Audiences'!Q:Q),""))</f>
        <v/>
      </c>
      <c r="S203" s="20">
        <v>202</v>
      </c>
      <c r="T203" s="20" t="str">
        <f t="shared" si="6"/>
        <v/>
      </c>
      <c r="U203" s="20" t="str">
        <f>IF(T203="OVN",_xlfn.XLOOKUP(S203,'OVN Aggregated Audiences'!AJ:AJ,'OVN Aggregated Audiences'!K:K),IF(T203="CDT",_xlfn.XLOOKUP(S203,'CDT Aggregated Audiences'!AJ:AJ,'CDT Aggregated Audiences'!K:K),""))</f>
        <v/>
      </c>
      <c r="V203" s="34" t="str">
        <f>IF(T203="OVN",_xlfn.XLOOKUP(S203,'OVN Aggregated Audiences'!AJ:AJ,'OVN Aggregated Audiences'!H:H),IF(T203="CDT",_xlfn.XLOOKUP(S203,'CDT Aggregated Audiences'!AJ:AJ,'CDT Aggregated Audiences'!H:H),""))</f>
        <v/>
      </c>
      <c r="W203" s="35" t="str">
        <f>IF(T203="OVN",_xlfn.XLOOKUP(S203,'OVN Aggregated Audiences'!AJ:AJ,'OVN Aggregated Audiences'!N:N),IF(T203="CDT",_xlfn.XLOOKUP(S203,'CDT Aggregated Audiences'!AJ:AJ,'CDT Aggregated Audiences'!N:N),""))</f>
        <v/>
      </c>
      <c r="X203" s="20" t="str">
        <f>IF(T203="OVN",_xlfn.XLOOKUP(S203,'OVN Aggregated Audiences'!AJ:AJ,'OVN Aggregated Audiences'!AH:AH),IF(T203="CDT",_xlfn.XLOOKUP(S203,'CDT Aggregated Audiences'!AJ:AJ,'CDT Aggregated Audiences'!AH:AH),""))</f>
        <v/>
      </c>
      <c r="Y203" s="20" t="str">
        <f>IF(T203="OVN",_xlfn.XLOOKUP(S203,'OVN Aggregated Audiences'!AJ:AJ,'OVN Aggregated Audiences'!Q:Q),IF(T203="CDT",_xlfn.XLOOKUP(S203,'CDT Aggregated Audiences'!AJ:AJ,'CDT Aggregated Audiences'!Q:Q),""))</f>
        <v/>
      </c>
    </row>
    <row r="204" spans="10:25" x14ac:dyDescent="0.35">
      <c r="J204" s="20">
        <v>203</v>
      </c>
      <c r="K204" s="20" t="str">
        <f>_xlfn.XLOOKUP(J204,Calendar!K:K,Calendar!J:J,"")</f>
        <v/>
      </c>
      <c r="L204" s="20" t="str">
        <f>IF(K204="OVN",_xlfn.XLOOKUP(J204,'OVN Aggregated Audiences'!AI:AI,'OVN Aggregated Audiences'!C:C),IF(K204="CDT",_xlfn.XLOOKUP(J204,'CDT Aggregated Audiences'!AI:AI,'CDT Aggregated Audiences'!C:C),""))</f>
        <v/>
      </c>
      <c r="M204" s="20" t="str">
        <f>IF(K204="OVN",_xlfn.XLOOKUP(J204,'OVN Aggregated Audiences'!AI:AI,'OVN Aggregated Audiences'!D:D),IF(K204="CDT",_xlfn.XLOOKUP(J204,'CDT Aggregated Audiences'!AI:AI,'CDT Aggregated Audiences'!D:D),""))</f>
        <v/>
      </c>
      <c r="N204" s="20" t="str">
        <f>IF(K204="OVN",_xlfn.XLOOKUP(J204,'OVN Aggregated Audiences'!AI:AI,'OVN Aggregated Audiences'!AH:AH),IF(K204="CDT",_xlfn.XLOOKUP(J204,'CDT Aggregated Audiences'!AI:AI,'CDT Aggregated Audiences'!AH:AH),""))</f>
        <v/>
      </c>
      <c r="O204" s="20" t="str">
        <f>IF(K204="OVN",_xlfn.XLOOKUP(J204,'OVN Aggregated Audiences'!AI:AI,'OVN Aggregated Audiences'!M:M),IF(K204="CDT",_xlfn.XLOOKUP(J204,'CDT Aggregated Audiences'!AI:AI,'CDT Aggregated Audiences'!M:M),""))</f>
        <v/>
      </c>
      <c r="P204" s="20" t="str">
        <f>IF(K204="OVN",_xlfn.XLOOKUP(J204,'OVN Aggregated Audiences'!AI:AI,'OVN Aggregated Audiences'!Q:Q),IF(K204="CDT",_xlfn.XLOOKUP(J204,'CDT Aggregated Audiences'!AI:AI,'CDT Aggregated Audiences'!Q:Q),""))</f>
        <v/>
      </c>
      <c r="S204" s="20">
        <v>203</v>
      </c>
      <c r="T204" s="20" t="str">
        <f t="shared" si="6"/>
        <v/>
      </c>
      <c r="U204" s="20" t="str">
        <f>IF(T204="OVN",_xlfn.XLOOKUP(S204,'OVN Aggregated Audiences'!AJ:AJ,'OVN Aggregated Audiences'!K:K),IF(T204="CDT",_xlfn.XLOOKUP(S204,'CDT Aggregated Audiences'!AJ:AJ,'CDT Aggregated Audiences'!K:K),""))</f>
        <v/>
      </c>
      <c r="V204" s="34" t="str">
        <f>IF(T204="OVN",_xlfn.XLOOKUP(S204,'OVN Aggregated Audiences'!AJ:AJ,'OVN Aggregated Audiences'!H:H),IF(T204="CDT",_xlfn.XLOOKUP(S204,'CDT Aggregated Audiences'!AJ:AJ,'CDT Aggregated Audiences'!H:H),""))</f>
        <v/>
      </c>
      <c r="W204" s="35" t="str">
        <f>IF(T204="OVN",_xlfn.XLOOKUP(S204,'OVN Aggregated Audiences'!AJ:AJ,'OVN Aggregated Audiences'!N:N),IF(T204="CDT",_xlfn.XLOOKUP(S204,'CDT Aggregated Audiences'!AJ:AJ,'CDT Aggregated Audiences'!N:N),""))</f>
        <v/>
      </c>
      <c r="X204" s="20" t="str">
        <f>IF(T204="OVN",_xlfn.XLOOKUP(S204,'OVN Aggregated Audiences'!AJ:AJ,'OVN Aggregated Audiences'!AH:AH),IF(T204="CDT",_xlfn.XLOOKUP(S204,'CDT Aggregated Audiences'!AJ:AJ,'CDT Aggregated Audiences'!AH:AH),""))</f>
        <v/>
      </c>
      <c r="Y204" s="20" t="str">
        <f>IF(T204="OVN",_xlfn.XLOOKUP(S204,'OVN Aggregated Audiences'!AJ:AJ,'OVN Aggregated Audiences'!Q:Q),IF(T204="CDT",_xlfn.XLOOKUP(S204,'CDT Aggregated Audiences'!AJ:AJ,'CDT Aggregated Audiences'!Q:Q),""))</f>
        <v/>
      </c>
    </row>
    <row r="205" spans="10:25" x14ac:dyDescent="0.35">
      <c r="J205" s="20">
        <v>204</v>
      </c>
      <c r="K205" s="20" t="str">
        <f>_xlfn.XLOOKUP(J205,Calendar!K:K,Calendar!J:J,"")</f>
        <v/>
      </c>
      <c r="L205" s="20" t="str">
        <f>IF(K205="OVN",_xlfn.XLOOKUP(J205,'OVN Aggregated Audiences'!AI:AI,'OVN Aggregated Audiences'!C:C),IF(K205="CDT",_xlfn.XLOOKUP(J205,'CDT Aggregated Audiences'!AI:AI,'CDT Aggregated Audiences'!C:C),""))</f>
        <v/>
      </c>
      <c r="M205" s="20" t="str">
        <f>IF(K205="OVN",_xlfn.XLOOKUP(J205,'OVN Aggregated Audiences'!AI:AI,'OVN Aggregated Audiences'!D:D),IF(K205="CDT",_xlfn.XLOOKUP(J205,'CDT Aggregated Audiences'!AI:AI,'CDT Aggregated Audiences'!D:D),""))</f>
        <v/>
      </c>
      <c r="N205" s="20" t="str">
        <f>IF(K205="OVN",_xlfn.XLOOKUP(J205,'OVN Aggregated Audiences'!AI:AI,'OVN Aggregated Audiences'!AH:AH),IF(K205="CDT",_xlfn.XLOOKUP(J205,'CDT Aggregated Audiences'!AI:AI,'CDT Aggregated Audiences'!AH:AH),""))</f>
        <v/>
      </c>
      <c r="O205" s="20" t="str">
        <f>IF(K205="OVN",_xlfn.XLOOKUP(J205,'OVN Aggregated Audiences'!AI:AI,'OVN Aggregated Audiences'!M:M),IF(K205="CDT",_xlfn.XLOOKUP(J205,'CDT Aggregated Audiences'!AI:AI,'CDT Aggregated Audiences'!M:M),""))</f>
        <v/>
      </c>
      <c r="P205" s="20" t="str">
        <f>IF(K205="OVN",_xlfn.XLOOKUP(J205,'OVN Aggregated Audiences'!AI:AI,'OVN Aggregated Audiences'!Q:Q),IF(K205="CDT",_xlfn.XLOOKUP(J205,'CDT Aggregated Audiences'!AI:AI,'CDT Aggregated Audiences'!Q:Q),""))</f>
        <v/>
      </c>
      <c r="S205" s="20">
        <v>204</v>
      </c>
      <c r="T205" s="20" t="str">
        <f t="shared" si="6"/>
        <v/>
      </c>
      <c r="U205" s="20" t="str">
        <f>IF(T205="OVN",_xlfn.XLOOKUP(S205,'OVN Aggregated Audiences'!AJ:AJ,'OVN Aggregated Audiences'!K:K),IF(T205="CDT",_xlfn.XLOOKUP(S205,'CDT Aggregated Audiences'!AJ:AJ,'CDT Aggregated Audiences'!K:K),""))</f>
        <v/>
      </c>
      <c r="V205" s="34" t="str">
        <f>IF(T205="OVN",_xlfn.XLOOKUP(S205,'OVN Aggregated Audiences'!AJ:AJ,'OVN Aggregated Audiences'!H:H),IF(T205="CDT",_xlfn.XLOOKUP(S205,'CDT Aggregated Audiences'!AJ:AJ,'CDT Aggregated Audiences'!H:H),""))</f>
        <v/>
      </c>
      <c r="W205" s="35" t="str">
        <f>IF(T205="OVN",_xlfn.XLOOKUP(S205,'OVN Aggregated Audiences'!AJ:AJ,'OVN Aggregated Audiences'!N:N),IF(T205="CDT",_xlfn.XLOOKUP(S205,'CDT Aggregated Audiences'!AJ:AJ,'CDT Aggregated Audiences'!N:N),""))</f>
        <v/>
      </c>
      <c r="X205" s="20" t="str">
        <f>IF(T205="OVN",_xlfn.XLOOKUP(S205,'OVN Aggregated Audiences'!AJ:AJ,'OVN Aggregated Audiences'!AH:AH),IF(T205="CDT",_xlfn.XLOOKUP(S205,'CDT Aggregated Audiences'!AJ:AJ,'CDT Aggregated Audiences'!AH:AH),""))</f>
        <v/>
      </c>
      <c r="Y205" s="20" t="str">
        <f>IF(T205="OVN",_xlfn.XLOOKUP(S205,'OVN Aggregated Audiences'!AJ:AJ,'OVN Aggregated Audiences'!Q:Q),IF(T205="CDT",_xlfn.XLOOKUP(S205,'CDT Aggregated Audiences'!AJ:AJ,'CDT Aggregated Audiences'!Q:Q),""))</f>
        <v/>
      </c>
    </row>
    <row r="206" spans="10:25" x14ac:dyDescent="0.35">
      <c r="J206" s="20">
        <v>205</v>
      </c>
      <c r="K206" s="20" t="str">
        <f>_xlfn.XLOOKUP(J206,Calendar!K:K,Calendar!J:J,"")</f>
        <v/>
      </c>
      <c r="L206" s="20" t="str">
        <f>IF(K206="OVN",_xlfn.XLOOKUP(J206,'OVN Aggregated Audiences'!AI:AI,'OVN Aggregated Audiences'!C:C),IF(K206="CDT",_xlfn.XLOOKUP(J206,'CDT Aggregated Audiences'!AI:AI,'CDT Aggregated Audiences'!C:C),""))</f>
        <v/>
      </c>
      <c r="M206" s="20" t="str">
        <f>IF(K206="OVN",_xlfn.XLOOKUP(J206,'OVN Aggregated Audiences'!AI:AI,'OVN Aggregated Audiences'!D:D),IF(K206="CDT",_xlfn.XLOOKUP(J206,'CDT Aggregated Audiences'!AI:AI,'CDT Aggregated Audiences'!D:D),""))</f>
        <v/>
      </c>
      <c r="N206" s="20" t="str">
        <f>IF(K206="OVN",_xlfn.XLOOKUP(J206,'OVN Aggregated Audiences'!AI:AI,'OVN Aggregated Audiences'!AH:AH),IF(K206="CDT",_xlfn.XLOOKUP(J206,'CDT Aggregated Audiences'!AI:AI,'CDT Aggregated Audiences'!AH:AH),""))</f>
        <v/>
      </c>
      <c r="O206" s="20" t="str">
        <f>IF(K206="OVN",_xlfn.XLOOKUP(J206,'OVN Aggregated Audiences'!AI:AI,'OVN Aggregated Audiences'!M:M),IF(K206="CDT",_xlfn.XLOOKUP(J206,'CDT Aggregated Audiences'!AI:AI,'CDT Aggregated Audiences'!M:M),""))</f>
        <v/>
      </c>
      <c r="P206" s="20" t="str">
        <f>IF(K206="OVN",_xlfn.XLOOKUP(J206,'OVN Aggregated Audiences'!AI:AI,'OVN Aggregated Audiences'!Q:Q),IF(K206="CDT",_xlfn.XLOOKUP(J206,'CDT Aggregated Audiences'!AI:AI,'CDT Aggregated Audiences'!Q:Q),""))</f>
        <v/>
      </c>
      <c r="S206" s="20">
        <v>205</v>
      </c>
      <c r="T206" s="20" t="str">
        <f t="shared" si="6"/>
        <v/>
      </c>
      <c r="U206" s="20" t="str">
        <f>IF(T206="OVN",_xlfn.XLOOKUP(S206,'OVN Aggregated Audiences'!AJ:AJ,'OVN Aggregated Audiences'!K:K),IF(T206="CDT",_xlfn.XLOOKUP(S206,'CDT Aggregated Audiences'!AJ:AJ,'CDT Aggregated Audiences'!K:K),""))</f>
        <v/>
      </c>
      <c r="V206" s="34" t="str">
        <f>IF(T206="OVN",_xlfn.XLOOKUP(S206,'OVN Aggregated Audiences'!AJ:AJ,'OVN Aggregated Audiences'!H:H),IF(T206="CDT",_xlfn.XLOOKUP(S206,'CDT Aggregated Audiences'!AJ:AJ,'CDT Aggregated Audiences'!H:H),""))</f>
        <v/>
      </c>
      <c r="W206" s="35" t="str">
        <f>IF(T206="OVN",_xlfn.XLOOKUP(S206,'OVN Aggregated Audiences'!AJ:AJ,'OVN Aggregated Audiences'!N:N),IF(T206="CDT",_xlfn.XLOOKUP(S206,'CDT Aggregated Audiences'!AJ:AJ,'CDT Aggregated Audiences'!N:N),""))</f>
        <v/>
      </c>
      <c r="X206" s="20" t="str">
        <f>IF(T206="OVN",_xlfn.XLOOKUP(S206,'OVN Aggregated Audiences'!AJ:AJ,'OVN Aggregated Audiences'!AH:AH),IF(T206="CDT",_xlfn.XLOOKUP(S206,'CDT Aggregated Audiences'!AJ:AJ,'CDT Aggregated Audiences'!AH:AH),""))</f>
        <v/>
      </c>
      <c r="Y206" s="20" t="str">
        <f>IF(T206="OVN",_xlfn.XLOOKUP(S206,'OVN Aggregated Audiences'!AJ:AJ,'OVN Aggregated Audiences'!Q:Q),IF(T206="CDT",_xlfn.XLOOKUP(S206,'CDT Aggregated Audiences'!AJ:AJ,'CDT Aggregated Audiences'!Q:Q),""))</f>
        <v/>
      </c>
    </row>
    <row r="207" spans="10:25" x14ac:dyDescent="0.35">
      <c r="J207" s="20">
        <v>206</v>
      </c>
      <c r="K207" s="20" t="str">
        <f>_xlfn.XLOOKUP(J207,Calendar!K:K,Calendar!J:J,"")</f>
        <v/>
      </c>
      <c r="L207" s="20" t="str">
        <f>IF(K207="OVN",_xlfn.XLOOKUP(J207,'OVN Aggregated Audiences'!AI:AI,'OVN Aggregated Audiences'!C:C),IF(K207="CDT",_xlfn.XLOOKUP(J207,'CDT Aggregated Audiences'!AI:AI,'CDT Aggregated Audiences'!C:C),""))</f>
        <v/>
      </c>
      <c r="M207" s="20" t="str">
        <f>IF(K207="OVN",_xlfn.XLOOKUP(J207,'OVN Aggregated Audiences'!AI:AI,'OVN Aggregated Audiences'!D:D),IF(K207="CDT",_xlfn.XLOOKUP(J207,'CDT Aggregated Audiences'!AI:AI,'CDT Aggregated Audiences'!D:D),""))</f>
        <v/>
      </c>
      <c r="N207" s="20" t="str">
        <f>IF(K207="OVN",_xlfn.XLOOKUP(J207,'OVN Aggregated Audiences'!AI:AI,'OVN Aggregated Audiences'!AH:AH),IF(K207="CDT",_xlfn.XLOOKUP(J207,'CDT Aggregated Audiences'!AI:AI,'CDT Aggregated Audiences'!AH:AH),""))</f>
        <v/>
      </c>
      <c r="O207" s="20" t="str">
        <f>IF(K207="OVN",_xlfn.XLOOKUP(J207,'OVN Aggregated Audiences'!AI:AI,'OVN Aggregated Audiences'!M:M),IF(K207="CDT",_xlfn.XLOOKUP(J207,'CDT Aggregated Audiences'!AI:AI,'CDT Aggregated Audiences'!M:M),""))</f>
        <v/>
      </c>
      <c r="P207" s="20" t="str">
        <f>IF(K207="OVN",_xlfn.XLOOKUP(J207,'OVN Aggregated Audiences'!AI:AI,'OVN Aggregated Audiences'!Q:Q),IF(K207="CDT",_xlfn.XLOOKUP(J207,'CDT Aggregated Audiences'!AI:AI,'CDT Aggregated Audiences'!Q:Q),""))</f>
        <v/>
      </c>
      <c r="S207" s="20">
        <v>206</v>
      </c>
      <c r="T207" s="20" t="str">
        <f t="shared" si="6"/>
        <v/>
      </c>
      <c r="U207" s="20" t="str">
        <f>IF(T207="OVN",_xlfn.XLOOKUP(S207,'OVN Aggregated Audiences'!AJ:AJ,'OVN Aggregated Audiences'!K:K),IF(T207="CDT",_xlfn.XLOOKUP(S207,'CDT Aggregated Audiences'!AJ:AJ,'CDT Aggregated Audiences'!K:K),""))</f>
        <v/>
      </c>
      <c r="V207" s="34" t="str">
        <f>IF(T207="OVN",_xlfn.XLOOKUP(S207,'OVN Aggregated Audiences'!AJ:AJ,'OVN Aggregated Audiences'!H:H),IF(T207="CDT",_xlfn.XLOOKUP(S207,'CDT Aggregated Audiences'!AJ:AJ,'CDT Aggregated Audiences'!H:H),""))</f>
        <v/>
      </c>
      <c r="W207" s="35" t="str">
        <f>IF(T207="OVN",_xlfn.XLOOKUP(S207,'OVN Aggregated Audiences'!AJ:AJ,'OVN Aggregated Audiences'!N:N),IF(T207="CDT",_xlfn.XLOOKUP(S207,'CDT Aggregated Audiences'!AJ:AJ,'CDT Aggregated Audiences'!N:N),""))</f>
        <v/>
      </c>
      <c r="X207" s="20" t="str">
        <f>IF(T207="OVN",_xlfn.XLOOKUP(S207,'OVN Aggregated Audiences'!AJ:AJ,'OVN Aggregated Audiences'!AH:AH),IF(T207="CDT",_xlfn.XLOOKUP(S207,'CDT Aggregated Audiences'!AJ:AJ,'CDT Aggregated Audiences'!AH:AH),""))</f>
        <v/>
      </c>
      <c r="Y207" s="20" t="str">
        <f>IF(T207="OVN",_xlfn.XLOOKUP(S207,'OVN Aggregated Audiences'!AJ:AJ,'OVN Aggregated Audiences'!Q:Q),IF(T207="CDT",_xlfn.XLOOKUP(S207,'CDT Aggregated Audiences'!AJ:AJ,'CDT Aggregated Audiences'!Q:Q),""))</f>
        <v/>
      </c>
    </row>
    <row r="208" spans="10:25" x14ac:dyDescent="0.35">
      <c r="J208" s="20">
        <v>207</v>
      </c>
      <c r="K208" s="20" t="str">
        <f>_xlfn.XLOOKUP(J208,Calendar!K:K,Calendar!J:J,"")</f>
        <v/>
      </c>
      <c r="L208" s="20" t="str">
        <f>IF(K208="OVN",_xlfn.XLOOKUP(J208,'OVN Aggregated Audiences'!AI:AI,'OVN Aggregated Audiences'!C:C),IF(K208="CDT",_xlfn.XLOOKUP(J208,'CDT Aggregated Audiences'!AI:AI,'CDT Aggregated Audiences'!C:C),""))</f>
        <v/>
      </c>
      <c r="M208" s="20" t="str">
        <f>IF(K208="OVN",_xlfn.XLOOKUP(J208,'OVN Aggregated Audiences'!AI:AI,'OVN Aggregated Audiences'!D:D),IF(K208="CDT",_xlfn.XLOOKUP(J208,'CDT Aggregated Audiences'!AI:AI,'CDT Aggregated Audiences'!D:D),""))</f>
        <v/>
      </c>
      <c r="N208" s="20" t="str">
        <f>IF(K208="OVN",_xlfn.XLOOKUP(J208,'OVN Aggregated Audiences'!AI:AI,'OVN Aggregated Audiences'!AH:AH),IF(K208="CDT",_xlfn.XLOOKUP(J208,'CDT Aggregated Audiences'!AI:AI,'CDT Aggregated Audiences'!AH:AH),""))</f>
        <v/>
      </c>
      <c r="O208" s="20" t="str">
        <f>IF(K208="OVN",_xlfn.XLOOKUP(J208,'OVN Aggregated Audiences'!AI:AI,'OVN Aggregated Audiences'!M:M),IF(K208="CDT",_xlfn.XLOOKUP(J208,'CDT Aggregated Audiences'!AI:AI,'CDT Aggregated Audiences'!M:M),""))</f>
        <v/>
      </c>
      <c r="P208" s="20" t="str">
        <f>IF(K208="OVN",_xlfn.XLOOKUP(J208,'OVN Aggregated Audiences'!AI:AI,'OVN Aggregated Audiences'!Q:Q),IF(K208="CDT",_xlfn.XLOOKUP(J208,'CDT Aggregated Audiences'!AI:AI,'CDT Aggregated Audiences'!Q:Q),""))</f>
        <v/>
      </c>
      <c r="S208" s="20">
        <v>207</v>
      </c>
      <c r="T208" s="20" t="str">
        <f t="shared" si="6"/>
        <v/>
      </c>
      <c r="U208" s="20" t="str">
        <f>IF(T208="OVN",_xlfn.XLOOKUP(S208,'OVN Aggregated Audiences'!AJ:AJ,'OVN Aggregated Audiences'!K:K),IF(T208="CDT",_xlfn.XLOOKUP(S208,'CDT Aggregated Audiences'!AJ:AJ,'CDT Aggregated Audiences'!K:K),""))</f>
        <v/>
      </c>
      <c r="V208" s="34" t="str">
        <f>IF(T208="OVN",_xlfn.XLOOKUP(S208,'OVN Aggregated Audiences'!AJ:AJ,'OVN Aggregated Audiences'!H:H),IF(T208="CDT",_xlfn.XLOOKUP(S208,'CDT Aggregated Audiences'!AJ:AJ,'CDT Aggregated Audiences'!H:H),""))</f>
        <v/>
      </c>
      <c r="W208" s="35" t="str">
        <f>IF(T208="OVN",_xlfn.XLOOKUP(S208,'OVN Aggregated Audiences'!AJ:AJ,'OVN Aggregated Audiences'!N:N),IF(T208="CDT",_xlfn.XLOOKUP(S208,'CDT Aggregated Audiences'!AJ:AJ,'CDT Aggregated Audiences'!N:N),""))</f>
        <v/>
      </c>
      <c r="X208" s="20" t="str">
        <f>IF(T208="OVN",_xlfn.XLOOKUP(S208,'OVN Aggregated Audiences'!AJ:AJ,'OVN Aggregated Audiences'!AH:AH),IF(T208="CDT",_xlfn.XLOOKUP(S208,'CDT Aggregated Audiences'!AJ:AJ,'CDT Aggregated Audiences'!AH:AH),""))</f>
        <v/>
      </c>
      <c r="Y208" s="20" t="str">
        <f>IF(T208="OVN",_xlfn.XLOOKUP(S208,'OVN Aggregated Audiences'!AJ:AJ,'OVN Aggregated Audiences'!Q:Q),IF(T208="CDT",_xlfn.XLOOKUP(S208,'CDT Aggregated Audiences'!AJ:AJ,'CDT Aggregated Audiences'!Q:Q),""))</f>
        <v/>
      </c>
    </row>
    <row r="209" spans="10:25" x14ac:dyDescent="0.35">
      <c r="J209" s="20">
        <v>208</v>
      </c>
      <c r="K209" s="20" t="str">
        <f>_xlfn.XLOOKUP(J209,Calendar!K:K,Calendar!J:J,"")</f>
        <v/>
      </c>
      <c r="L209" s="20" t="str">
        <f>IF(K209="OVN",_xlfn.XLOOKUP(J209,'OVN Aggregated Audiences'!AI:AI,'OVN Aggregated Audiences'!C:C),IF(K209="CDT",_xlfn.XLOOKUP(J209,'CDT Aggregated Audiences'!AI:AI,'CDT Aggregated Audiences'!C:C),""))</f>
        <v/>
      </c>
      <c r="M209" s="20" t="str">
        <f>IF(K209="OVN",_xlfn.XLOOKUP(J209,'OVN Aggregated Audiences'!AI:AI,'OVN Aggregated Audiences'!D:D),IF(K209="CDT",_xlfn.XLOOKUP(J209,'CDT Aggregated Audiences'!AI:AI,'CDT Aggregated Audiences'!D:D),""))</f>
        <v/>
      </c>
      <c r="N209" s="20" t="str">
        <f>IF(K209="OVN",_xlfn.XLOOKUP(J209,'OVN Aggregated Audiences'!AI:AI,'OVN Aggregated Audiences'!AH:AH),IF(K209="CDT",_xlfn.XLOOKUP(J209,'CDT Aggregated Audiences'!AI:AI,'CDT Aggregated Audiences'!AH:AH),""))</f>
        <v/>
      </c>
      <c r="O209" s="20" t="str">
        <f>IF(K209="OVN",_xlfn.XLOOKUP(J209,'OVN Aggregated Audiences'!AI:AI,'OVN Aggregated Audiences'!M:M),IF(K209="CDT",_xlfn.XLOOKUP(J209,'CDT Aggregated Audiences'!AI:AI,'CDT Aggregated Audiences'!M:M),""))</f>
        <v/>
      </c>
      <c r="P209" s="20" t="str">
        <f>IF(K209="OVN",_xlfn.XLOOKUP(J209,'OVN Aggregated Audiences'!AI:AI,'OVN Aggregated Audiences'!Q:Q),IF(K209="CDT",_xlfn.XLOOKUP(J209,'CDT Aggregated Audiences'!AI:AI,'CDT Aggregated Audiences'!Q:Q),""))</f>
        <v/>
      </c>
      <c r="S209" s="20">
        <v>208</v>
      </c>
      <c r="T209" s="20" t="str">
        <f t="shared" si="6"/>
        <v/>
      </c>
      <c r="U209" s="20" t="str">
        <f>IF(T209="OVN",_xlfn.XLOOKUP(S209,'OVN Aggregated Audiences'!AJ:AJ,'OVN Aggregated Audiences'!K:K),IF(T209="CDT",_xlfn.XLOOKUP(S209,'CDT Aggregated Audiences'!AJ:AJ,'CDT Aggregated Audiences'!K:K),""))</f>
        <v/>
      </c>
      <c r="V209" s="34" t="str">
        <f>IF(T209="OVN",_xlfn.XLOOKUP(S209,'OVN Aggregated Audiences'!AJ:AJ,'OVN Aggregated Audiences'!H:H),IF(T209="CDT",_xlfn.XLOOKUP(S209,'CDT Aggregated Audiences'!AJ:AJ,'CDT Aggregated Audiences'!H:H),""))</f>
        <v/>
      </c>
      <c r="W209" s="35" t="str">
        <f>IF(T209="OVN",_xlfn.XLOOKUP(S209,'OVN Aggregated Audiences'!AJ:AJ,'OVN Aggregated Audiences'!N:N),IF(T209="CDT",_xlfn.XLOOKUP(S209,'CDT Aggregated Audiences'!AJ:AJ,'CDT Aggregated Audiences'!N:N),""))</f>
        <v/>
      </c>
      <c r="X209" s="20" t="str">
        <f>IF(T209="OVN",_xlfn.XLOOKUP(S209,'OVN Aggregated Audiences'!AJ:AJ,'OVN Aggregated Audiences'!AH:AH),IF(T209="CDT",_xlfn.XLOOKUP(S209,'CDT Aggregated Audiences'!AJ:AJ,'CDT Aggregated Audiences'!AH:AH),""))</f>
        <v/>
      </c>
      <c r="Y209" s="20" t="str">
        <f>IF(T209="OVN",_xlfn.XLOOKUP(S209,'OVN Aggregated Audiences'!AJ:AJ,'OVN Aggregated Audiences'!Q:Q),IF(T209="CDT",_xlfn.XLOOKUP(S209,'CDT Aggregated Audiences'!AJ:AJ,'CDT Aggregated Audiences'!Q:Q),""))</f>
        <v/>
      </c>
    </row>
    <row r="210" spans="10:25" x14ac:dyDescent="0.35">
      <c r="J210" s="20">
        <v>209</v>
      </c>
      <c r="K210" s="20" t="str">
        <f>_xlfn.XLOOKUP(J210,Calendar!K:K,Calendar!J:J,"")</f>
        <v/>
      </c>
      <c r="L210" s="20" t="str">
        <f>IF(K210="OVN",_xlfn.XLOOKUP(J210,'OVN Aggregated Audiences'!AI:AI,'OVN Aggregated Audiences'!C:C),IF(K210="CDT",_xlfn.XLOOKUP(J210,'CDT Aggregated Audiences'!AI:AI,'CDT Aggregated Audiences'!C:C),""))</f>
        <v/>
      </c>
      <c r="M210" s="20" t="str">
        <f>IF(K210="OVN",_xlfn.XLOOKUP(J210,'OVN Aggregated Audiences'!AI:AI,'OVN Aggregated Audiences'!D:D),IF(K210="CDT",_xlfn.XLOOKUP(J210,'CDT Aggregated Audiences'!AI:AI,'CDT Aggregated Audiences'!D:D),""))</f>
        <v/>
      </c>
      <c r="N210" s="20" t="str">
        <f>IF(K210="OVN",_xlfn.XLOOKUP(J210,'OVN Aggregated Audiences'!AI:AI,'OVN Aggregated Audiences'!AH:AH),IF(K210="CDT",_xlfn.XLOOKUP(J210,'CDT Aggregated Audiences'!AI:AI,'CDT Aggregated Audiences'!AH:AH),""))</f>
        <v/>
      </c>
      <c r="O210" s="20" t="str">
        <f>IF(K210="OVN",_xlfn.XLOOKUP(J210,'OVN Aggregated Audiences'!AI:AI,'OVN Aggregated Audiences'!M:M),IF(K210="CDT",_xlfn.XLOOKUP(J210,'CDT Aggregated Audiences'!AI:AI,'CDT Aggregated Audiences'!M:M),""))</f>
        <v/>
      </c>
      <c r="P210" s="20" t="str">
        <f>IF(K210="OVN",_xlfn.XLOOKUP(J210,'OVN Aggregated Audiences'!AI:AI,'OVN Aggregated Audiences'!Q:Q),IF(K210="CDT",_xlfn.XLOOKUP(J210,'CDT Aggregated Audiences'!AI:AI,'CDT Aggregated Audiences'!Q:Q),""))</f>
        <v/>
      </c>
      <c r="S210" s="20">
        <v>209</v>
      </c>
      <c r="T210" s="20" t="str">
        <f t="shared" si="6"/>
        <v/>
      </c>
      <c r="U210" s="20" t="str">
        <f>IF(T210="OVN",_xlfn.XLOOKUP(S210,'OVN Aggregated Audiences'!AJ:AJ,'OVN Aggregated Audiences'!K:K),IF(T210="CDT",_xlfn.XLOOKUP(S210,'CDT Aggregated Audiences'!AJ:AJ,'CDT Aggregated Audiences'!K:K),""))</f>
        <v/>
      </c>
      <c r="V210" s="34" t="str">
        <f>IF(T210="OVN",_xlfn.XLOOKUP(S210,'OVN Aggregated Audiences'!AJ:AJ,'OVN Aggregated Audiences'!H:H),IF(T210="CDT",_xlfn.XLOOKUP(S210,'CDT Aggregated Audiences'!AJ:AJ,'CDT Aggregated Audiences'!H:H),""))</f>
        <v/>
      </c>
      <c r="W210" s="35" t="str">
        <f>IF(T210="OVN",_xlfn.XLOOKUP(S210,'OVN Aggregated Audiences'!AJ:AJ,'OVN Aggregated Audiences'!N:N),IF(T210="CDT",_xlfn.XLOOKUP(S210,'CDT Aggregated Audiences'!AJ:AJ,'CDT Aggregated Audiences'!N:N),""))</f>
        <v/>
      </c>
      <c r="X210" s="20" t="str">
        <f>IF(T210="OVN",_xlfn.XLOOKUP(S210,'OVN Aggregated Audiences'!AJ:AJ,'OVN Aggregated Audiences'!AH:AH),IF(T210="CDT",_xlfn.XLOOKUP(S210,'CDT Aggregated Audiences'!AJ:AJ,'CDT Aggregated Audiences'!AH:AH),""))</f>
        <v/>
      </c>
      <c r="Y210" s="20" t="str">
        <f>IF(T210="OVN",_xlfn.XLOOKUP(S210,'OVN Aggregated Audiences'!AJ:AJ,'OVN Aggregated Audiences'!Q:Q),IF(T210="CDT",_xlfn.XLOOKUP(S210,'CDT Aggregated Audiences'!AJ:AJ,'CDT Aggregated Audiences'!Q:Q),""))</f>
        <v/>
      </c>
    </row>
    <row r="211" spans="10:25" x14ac:dyDescent="0.35">
      <c r="J211" s="20">
        <v>210</v>
      </c>
      <c r="K211" s="20" t="str">
        <f>_xlfn.XLOOKUP(J211,Calendar!K:K,Calendar!J:J,"")</f>
        <v/>
      </c>
      <c r="L211" s="20" t="str">
        <f>IF(K211="OVN",_xlfn.XLOOKUP(J211,'OVN Aggregated Audiences'!AI:AI,'OVN Aggregated Audiences'!C:C),IF(K211="CDT",_xlfn.XLOOKUP(J211,'CDT Aggregated Audiences'!AI:AI,'CDT Aggregated Audiences'!C:C),""))</f>
        <v/>
      </c>
      <c r="M211" s="20" t="str">
        <f>IF(K211="OVN",_xlfn.XLOOKUP(J211,'OVN Aggregated Audiences'!AI:AI,'OVN Aggregated Audiences'!D:D),IF(K211="CDT",_xlfn.XLOOKUP(J211,'CDT Aggregated Audiences'!AI:AI,'CDT Aggregated Audiences'!D:D),""))</f>
        <v/>
      </c>
      <c r="N211" s="20" t="str">
        <f>IF(K211="OVN",_xlfn.XLOOKUP(J211,'OVN Aggregated Audiences'!AI:AI,'OVN Aggregated Audiences'!AH:AH),IF(K211="CDT",_xlfn.XLOOKUP(J211,'CDT Aggregated Audiences'!AI:AI,'CDT Aggregated Audiences'!AH:AH),""))</f>
        <v/>
      </c>
      <c r="O211" s="20" t="str">
        <f>IF(K211="OVN",_xlfn.XLOOKUP(J211,'OVN Aggregated Audiences'!AI:AI,'OVN Aggregated Audiences'!M:M),IF(K211="CDT",_xlfn.XLOOKUP(J211,'CDT Aggregated Audiences'!AI:AI,'CDT Aggregated Audiences'!M:M),""))</f>
        <v/>
      </c>
      <c r="P211" s="20" t="str">
        <f>IF(K211="OVN",_xlfn.XLOOKUP(J211,'OVN Aggregated Audiences'!AI:AI,'OVN Aggregated Audiences'!Q:Q),IF(K211="CDT",_xlfn.XLOOKUP(J211,'CDT Aggregated Audiences'!AI:AI,'CDT Aggregated Audiences'!Q:Q),""))</f>
        <v/>
      </c>
      <c r="S211" s="20">
        <v>210</v>
      </c>
      <c r="T211" s="20" t="str">
        <f t="shared" si="6"/>
        <v/>
      </c>
      <c r="U211" s="20" t="str">
        <f>IF(T211="OVN",_xlfn.XLOOKUP(S211,'OVN Aggregated Audiences'!AJ:AJ,'OVN Aggregated Audiences'!K:K),IF(T211="CDT",_xlfn.XLOOKUP(S211,'CDT Aggregated Audiences'!AJ:AJ,'CDT Aggregated Audiences'!K:K),""))</f>
        <v/>
      </c>
      <c r="V211" s="34" t="str">
        <f>IF(T211="OVN",_xlfn.XLOOKUP(S211,'OVN Aggregated Audiences'!AJ:AJ,'OVN Aggregated Audiences'!H:H),IF(T211="CDT",_xlfn.XLOOKUP(S211,'CDT Aggregated Audiences'!AJ:AJ,'CDT Aggregated Audiences'!H:H),""))</f>
        <v/>
      </c>
      <c r="W211" s="35" t="str">
        <f>IF(T211="OVN",_xlfn.XLOOKUP(S211,'OVN Aggregated Audiences'!AJ:AJ,'OVN Aggregated Audiences'!N:N),IF(T211="CDT",_xlfn.XLOOKUP(S211,'CDT Aggregated Audiences'!AJ:AJ,'CDT Aggregated Audiences'!N:N),""))</f>
        <v/>
      </c>
      <c r="X211" s="20" t="str">
        <f>IF(T211="OVN",_xlfn.XLOOKUP(S211,'OVN Aggregated Audiences'!AJ:AJ,'OVN Aggregated Audiences'!AH:AH),IF(T211="CDT",_xlfn.XLOOKUP(S211,'CDT Aggregated Audiences'!AJ:AJ,'CDT Aggregated Audiences'!AH:AH),""))</f>
        <v/>
      </c>
      <c r="Y211" s="20" t="str">
        <f>IF(T211="OVN",_xlfn.XLOOKUP(S211,'OVN Aggregated Audiences'!AJ:AJ,'OVN Aggregated Audiences'!Q:Q),IF(T211="CDT",_xlfn.XLOOKUP(S211,'CDT Aggregated Audiences'!AJ:AJ,'CDT Aggregated Audiences'!Q:Q),""))</f>
        <v/>
      </c>
    </row>
    <row r="212" spans="10:25" x14ac:dyDescent="0.35">
      <c r="J212" s="20">
        <v>211</v>
      </c>
      <c r="K212" s="20" t="str">
        <f>_xlfn.XLOOKUP(J212,Calendar!K:K,Calendar!J:J,"")</f>
        <v/>
      </c>
      <c r="L212" s="20" t="str">
        <f>IF(K212="OVN",_xlfn.XLOOKUP(J212,'OVN Aggregated Audiences'!AI:AI,'OVN Aggregated Audiences'!C:C),IF(K212="CDT",_xlfn.XLOOKUP(J212,'CDT Aggregated Audiences'!AI:AI,'CDT Aggregated Audiences'!C:C),""))</f>
        <v/>
      </c>
      <c r="M212" s="20" t="str">
        <f>IF(K212="OVN",_xlfn.XLOOKUP(J212,'OVN Aggregated Audiences'!AI:AI,'OVN Aggregated Audiences'!D:D),IF(K212="CDT",_xlfn.XLOOKUP(J212,'CDT Aggregated Audiences'!AI:AI,'CDT Aggregated Audiences'!D:D),""))</f>
        <v/>
      </c>
      <c r="N212" s="20" t="str">
        <f>IF(K212="OVN",_xlfn.XLOOKUP(J212,'OVN Aggregated Audiences'!AI:AI,'OVN Aggregated Audiences'!AH:AH),IF(K212="CDT",_xlfn.XLOOKUP(J212,'CDT Aggregated Audiences'!AI:AI,'CDT Aggregated Audiences'!AH:AH),""))</f>
        <v/>
      </c>
      <c r="O212" s="20" t="str">
        <f>IF(K212="OVN",_xlfn.XLOOKUP(J212,'OVN Aggregated Audiences'!AI:AI,'OVN Aggregated Audiences'!M:M),IF(K212="CDT",_xlfn.XLOOKUP(J212,'CDT Aggregated Audiences'!AI:AI,'CDT Aggregated Audiences'!M:M),""))</f>
        <v/>
      </c>
      <c r="P212" s="20" t="str">
        <f>IF(K212="OVN",_xlfn.XLOOKUP(J212,'OVN Aggregated Audiences'!AI:AI,'OVN Aggregated Audiences'!Q:Q),IF(K212="CDT",_xlfn.XLOOKUP(J212,'CDT Aggregated Audiences'!AI:AI,'CDT Aggregated Audiences'!Q:Q),""))</f>
        <v/>
      </c>
      <c r="S212" s="20">
        <v>211</v>
      </c>
      <c r="T212" s="20" t="str">
        <f t="shared" si="6"/>
        <v/>
      </c>
      <c r="U212" s="20" t="str">
        <f>IF(T212="OVN",_xlfn.XLOOKUP(S212,'OVN Aggregated Audiences'!AJ:AJ,'OVN Aggregated Audiences'!K:K),IF(T212="CDT",_xlfn.XLOOKUP(S212,'CDT Aggregated Audiences'!AJ:AJ,'CDT Aggregated Audiences'!K:K),""))</f>
        <v/>
      </c>
      <c r="V212" s="34" t="str">
        <f>IF(T212="OVN",_xlfn.XLOOKUP(S212,'OVN Aggregated Audiences'!AJ:AJ,'OVN Aggregated Audiences'!H:H),IF(T212="CDT",_xlfn.XLOOKUP(S212,'CDT Aggregated Audiences'!AJ:AJ,'CDT Aggregated Audiences'!H:H),""))</f>
        <v/>
      </c>
      <c r="W212" s="35" t="str">
        <f>IF(T212="OVN",_xlfn.XLOOKUP(S212,'OVN Aggregated Audiences'!AJ:AJ,'OVN Aggregated Audiences'!N:N),IF(T212="CDT",_xlfn.XLOOKUP(S212,'CDT Aggregated Audiences'!AJ:AJ,'CDT Aggregated Audiences'!N:N),""))</f>
        <v/>
      </c>
      <c r="X212" s="20" t="str">
        <f>IF(T212="OVN",_xlfn.XLOOKUP(S212,'OVN Aggregated Audiences'!AJ:AJ,'OVN Aggregated Audiences'!AH:AH),IF(T212="CDT",_xlfn.XLOOKUP(S212,'CDT Aggregated Audiences'!AJ:AJ,'CDT Aggregated Audiences'!AH:AH),""))</f>
        <v/>
      </c>
      <c r="Y212" s="20" t="str">
        <f>IF(T212="OVN",_xlfn.XLOOKUP(S212,'OVN Aggregated Audiences'!AJ:AJ,'OVN Aggregated Audiences'!Q:Q),IF(T212="CDT",_xlfn.XLOOKUP(S212,'CDT Aggregated Audiences'!AJ:AJ,'CDT Aggregated Audiences'!Q:Q),""))</f>
        <v/>
      </c>
    </row>
    <row r="213" spans="10:25" x14ac:dyDescent="0.35">
      <c r="J213" s="20">
        <v>212</v>
      </c>
      <c r="K213" s="20" t="str">
        <f>_xlfn.XLOOKUP(J213,Calendar!K:K,Calendar!J:J,"")</f>
        <v/>
      </c>
      <c r="L213" s="20" t="str">
        <f>IF(K213="OVN",_xlfn.XLOOKUP(J213,'OVN Aggregated Audiences'!AI:AI,'OVN Aggregated Audiences'!C:C),IF(K213="CDT",_xlfn.XLOOKUP(J213,'CDT Aggregated Audiences'!AI:AI,'CDT Aggregated Audiences'!C:C),""))</f>
        <v/>
      </c>
      <c r="M213" s="20" t="str">
        <f>IF(K213="OVN",_xlfn.XLOOKUP(J213,'OVN Aggregated Audiences'!AI:AI,'OVN Aggregated Audiences'!D:D),IF(K213="CDT",_xlfn.XLOOKUP(J213,'CDT Aggregated Audiences'!AI:AI,'CDT Aggregated Audiences'!D:D),""))</f>
        <v/>
      </c>
      <c r="N213" s="20" t="str">
        <f>IF(K213="OVN",_xlfn.XLOOKUP(J213,'OVN Aggregated Audiences'!AI:AI,'OVN Aggregated Audiences'!AH:AH),IF(K213="CDT",_xlfn.XLOOKUP(J213,'CDT Aggregated Audiences'!AI:AI,'CDT Aggregated Audiences'!AH:AH),""))</f>
        <v/>
      </c>
      <c r="O213" s="20" t="str">
        <f>IF(K213="OVN",_xlfn.XLOOKUP(J213,'OVN Aggregated Audiences'!AI:AI,'OVN Aggregated Audiences'!M:M),IF(K213="CDT",_xlfn.XLOOKUP(J213,'CDT Aggregated Audiences'!AI:AI,'CDT Aggregated Audiences'!M:M),""))</f>
        <v/>
      </c>
      <c r="P213" s="20" t="str">
        <f>IF(K213="OVN",_xlfn.XLOOKUP(J213,'OVN Aggregated Audiences'!AI:AI,'OVN Aggregated Audiences'!Q:Q),IF(K213="CDT",_xlfn.XLOOKUP(J213,'CDT Aggregated Audiences'!AI:AI,'CDT Aggregated Audiences'!Q:Q),""))</f>
        <v/>
      </c>
      <c r="S213" s="20">
        <v>212</v>
      </c>
      <c r="T213" s="20" t="str">
        <f t="shared" si="6"/>
        <v/>
      </c>
      <c r="U213" s="20" t="str">
        <f>IF(T213="OVN",_xlfn.XLOOKUP(S213,'OVN Aggregated Audiences'!AJ:AJ,'OVN Aggregated Audiences'!K:K),IF(T213="CDT",_xlfn.XLOOKUP(S213,'CDT Aggregated Audiences'!AJ:AJ,'CDT Aggregated Audiences'!K:K),""))</f>
        <v/>
      </c>
      <c r="V213" s="34" t="str">
        <f>IF(T213="OVN",_xlfn.XLOOKUP(S213,'OVN Aggregated Audiences'!AJ:AJ,'OVN Aggregated Audiences'!H:H),IF(T213="CDT",_xlfn.XLOOKUP(S213,'CDT Aggregated Audiences'!AJ:AJ,'CDT Aggregated Audiences'!H:H),""))</f>
        <v/>
      </c>
      <c r="W213" s="35" t="str">
        <f>IF(T213="OVN",_xlfn.XLOOKUP(S213,'OVN Aggregated Audiences'!AJ:AJ,'OVN Aggregated Audiences'!N:N),IF(T213="CDT",_xlfn.XLOOKUP(S213,'CDT Aggregated Audiences'!AJ:AJ,'CDT Aggregated Audiences'!N:N),""))</f>
        <v/>
      </c>
      <c r="X213" s="20" t="str">
        <f>IF(T213="OVN",_xlfn.XLOOKUP(S213,'OVN Aggregated Audiences'!AJ:AJ,'OVN Aggregated Audiences'!AH:AH),IF(T213="CDT",_xlfn.XLOOKUP(S213,'CDT Aggregated Audiences'!AJ:AJ,'CDT Aggregated Audiences'!AH:AH),""))</f>
        <v/>
      </c>
      <c r="Y213" s="20" t="str">
        <f>IF(T213="OVN",_xlfn.XLOOKUP(S213,'OVN Aggregated Audiences'!AJ:AJ,'OVN Aggregated Audiences'!Q:Q),IF(T213="CDT",_xlfn.XLOOKUP(S213,'CDT Aggregated Audiences'!AJ:AJ,'CDT Aggregated Audiences'!Q:Q),""))</f>
        <v/>
      </c>
    </row>
    <row r="214" spans="10:25" x14ac:dyDescent="0.35">
      <c r="J214" s="20">
        <v>213</v>
      </c>
      <c r="K214" s="20" t="str">
        <f>_xlfn.XLOOKUP(J214,Calendar!K:K,Calendar!J:J,"")</f>
        <v/>
      </c>
      <c r="L214" s="20" t="str">
        <f>IF(K214="OVN",_xlfn.XLOOKUP(J214,'OVN Aggregated Audiences'!AI:AI,'OVN Aggregated Audiences'!C:C),IF(K214="CDT",_xlfn.XLOOKUP(J214,'CDT Aggregated Audiences'!AI:AI,'CDT Aggregated Audiences'!C:C),""))</f>
        <v/>
      </c>
      <c r="M214" s="20" t="str">
        <f>IF(K214="OVN",_xlfn.XLOOKUP(J214,'OVN Aggregated Audiences'!AI:AI,'OVN Aggregated Audiences'!D:D),IF(K214="CDT",_xlfn.XLOOKUP(J214,'CDT Aggregated Audiences'!AI:AI,'CDT Aggregated Audiences'!D:D),""))</f>
        <v/>
      </c>
      <c r="N214" s="20" t="str">
        <f>IF(K214="OVN",_xlfn.XLOOKUP(J214,'OVN Aggregated Audiences'!AI:AI,'OVN Aggregated Audiences'!AH:AH),IF(K214="CDT",_xlfn.XLOOKUP(J214,'CDT Aggregated Audiences'!AI:AI,'CDT Aggregated Audiences'!AH:AH),""))</f>
        <v/>
      </c>
      <c r="O214" s="20" t="str">
        <f>IF(K214="OVN",_xlfn.XLOOKUP(J214,'OVN Aggregated Audiences'!AI:AI,'OVN Aggregated Audiences'!M:M),IF(K214="CDT",_xlfn.XLOOKUP(J214,'CDT Aggregated Audiences'!AI:AI,'CDT Aggregated Audiences'!M:M),""))</f>
        <v/>
      </c>
      <c r="P214" s="20" t="str">
        <f>IF(K214="OVN",_xlfn.XLOOKUP(J214,'OVN Aggregated Audiences'!AI:AI,'OVN Aggregated Audiences'!Q:Q),IF(K214="CDT",_xlfn.XLOOKUP(J214,'CDT Aggregated Audiences'!AI:AI,'CDT Aggregated Audiences'!Q:Q),""))</f>
        <v/>
      </c>
      <c r="S214" s="20">
        <v>213</v>
      </c>
      <c r="T214" s="20" t="str">
        <f t="shared" si="6"/>
        <v/>
      </c>
      <c r="U214" s="20" t="str">
        <f>IF(T214="OVN",_xlfn.XLOOKUP(S214,'OVN Aggregated Audiences'!AJ:AJ,'OVN Aggregated Audiences'!K:K),IF(T214="CDT",_xlfn.XLOOKUP(S214,'CDT Aggregated Audiences'!AJ:AJ,'CDT Aggregated Audiences'!K:K),""))</f>
        <v/>
      </c>
      <c r="V214" s="34" t="str">
        <f>IF(T214="OVN",_xlfn.XLOOKUP(S214,'OVN Aggregated Audiences'!AJ:AJ,'OVN Aggregated Audiences'!H:H),IF(T214="CDT",_xlfn.XLOOKUP(S214,'CDT Aggregated Audiences'!AJ:AJ,'CDT Aggregated Audiences'!H:H),""))</f>
        <v/>
      </c>
      <c r="W214" s="35" t="str">
        <f>IF(T214="OVN",_xlfn.XLOOKUP(S214,'OVN Aggregated Audiences'!AJ:AJ,'OVN Aggregated Audiences'!N:N),IF(T214="CDT",_xlfn.XLOOKUP(S214,'CDT Aggregated Audiences'!AJ:AJ,'CDT Aggregated Audiences'!N:N),""))</f>
        <v/>
      </c>
      <c r="X214" s="20" t="str">
        <f>IF(T214="OVN",_xlfn.XLOOKUP(S214,'OVN Aggregated Audiences'!AJ:AJ,'OVN Aggregated Audiences'!AH:AH),IF(T214="CDT",_xlfn.XLOOKUP(S214,'CDT Aggregated Audiences'!AJ:AJ,'CDT Aggregated Audiences'!AH:AH),""))</f>
        <v/>
      </c>
      <c r="Y214" s="20" t="str">
        <f>IF(T214="OVN",_xlfn.XLOOKUP(S214,'OVN Aggregated Audiences'!AJ:AJ,'OVN Aggregated Audiences'!Q:Q),IF(T214="CDT",_xlfn.XLOOKUP(S214,'CDT Aggregated Audiences'!AJ:AJ,'CDT Aggregated Audiences'!Q:Q),""))</f>
        <v/>
      </c>
    </row>
    <row r="215" spans="10:25" x14ac:dyDescent="0.35">
      <c r="J215" s="20">
        <v>214</v>
      </c>
      <c r="K215" s="20" t="str">
        <f>_xlfn.XLOOKUP(J215,Calendar!K:K,Calendar!J:J,"")</f>
        <v/>
      </c>
      <c r="L215" s="20" t="str">
        <f>IF(K215="OVN",_xlfn.XLOOKUP(J215,'OVN Aggregated Audiences'!AI:AI,'OVN Aggregated Audiences'!C:C),IF(K215="CDT",_xlfn.XLOOKUP(J215,'CDT Aggregated Audiences'!AI:AI,'CDT Aggregated Audiences'!C:C),""))</f>
        <v/>
      </c>
      <c r="M215" s="20" t="str">
        <f>IF(K215="OVN",_xlfn.XLOOKUP(J215,'OVN Aggregated Audiences'!AI:AI,'OVN Aggregated Audiences'!D:D),IF(K215="CDT",_xlfn.XLOOKUP(J215,'CDT Aggregated Audiences'!AI:AI,'CDT Aggregated Audiences'!D:D),""))</f>
        <v/>
      </c>
      <c r="N215" s="20" t="str">
        <f>IF(K215="OVN",_xlfn.XLOOKUP(J215,'OVN Aggregated Audiences'!AI:AI,'OVN Aggregated Audiences'!AH:AH),IF(K215="CDT",_xlfn.XLOOKUP(J215,'CDT Aggregated Audiences'!AI:AI,'CDT Aggregated Audiences'!AH:AH),""))</f>
        <v/>
      </c>
      <c r="O215" s="20" t="str">
        <f>IF(K215="OVN",_xlfn.XLOOKUP(J215,'OVN Aggregated Audiences'!AI:AI,'OVN Aggregated Audiences'!M:M),IF(K215="CDT",_xlfn.XLOOKUP(J215,'CDT Aggregated Audiences'!AI:AI,'CDT Aggregated Audiences'!M:M),""))</f>
        <v/>
      </c>
      <c r="P215" s="20" t="str">
        <f>IF(K215="OVN",_xlfn.XLOOKUP(J215,'OVN Aggregated Audiences'!AI:AI,'OVN Aggregated Audiences'!Q:Q),IF(K215="CDT",_xlfn.XLOOKUP(J215,'CDT Aggregated Audiences'!AI:AI,'CDT Aggregated Audiences'!Q:Q),""))</f>
        <v/>
      </c>
      <c r="S215" s="20">
        <v>214</v>
      </c>
      <c r="T215" s="20" t="str">
        <f t="shared" si="6"/>
        <v/>
      </c>
      <c r="U215" s="20" t="str">
        <f>IF(T215="OVN",_xlfn.XLOOKUP(S215,'OVN Aggregated Audiences'!AJ:AJ,'OVN Aggregated Audiences'!K:K),IF(T215="CDT",_xlfn.XLOOKUP(S215,'CDT Aggregated Audiences'!AJ:AJ,'CDT Aggregated Audiences'!K:K),""))</f>
        <v/>
      </c>
      <c r="V215" s="34" t="str">
        <f>IF(T215="OVN",_xlfn.XLOOKUP(S215,'OVN Aggregated Audiences'!AJ:AJ,'OVN Aggregated Audiences'!H:H),IF(T215="CDT",_xlfn.XLOOKUP(S215,'CDT Aggregated Audiences'!AJ:AJ,'CDT Aggregated Audiences'!H:H),""))</f>
        <v/>
      </c>
      <c r="W215" s="35" t="str">
        <f>IF(T215="OVN",_xlfn.XLOOKUP(S215,'OVN Aggregated Audiences'!AJ:AJ,'OVN Aggregated Audiences'!N:N),IF(T215="CDT",_xlfn.XLOOKUP(S215,'CDT Aggregated Audiences'!AJ:AJ,'CDT Aggregated Audiences'!N:N),""))</f>
        <v/>
      </c>
      <c r="X215" s="20" t="str">
        <f>IF(T215="OVN",_xlfn.XLOOKUP(S215,'OVN Aggregated Audiences'!AJ:AJ,'OVN Aggregated Audiences'!AH:AH),IF(T215="CDT",_xlfn.XLOOKUP(S215,'CDT Aggregated Audiences'!AJ:AJ,'CDT Aggregated Audiences'!AH:AH),""))</f>
        <v/>
      </c>
      <c r="Y215" s="20" t="str">
        <f>IF(T215="OVN",_xlfn.XLOOKUP(S215,'OVN Aggregated Audiences'!AJ:AJ,'OVN Aggregated Audiences'!Q:Q),IF(T215="CDT",_xlfn.XLOOKUP(S215,'CDT Aggregated Audiences'!AJ:AJ,'CDT Aggregated Audiences'!Q:Q),""))</f>
        <v/>
      </c>
    </row>
    <row r="216" spans="10:25" x14ac:dyDescent="0.35">
      <c r="J216" s="20">
        <v>215</v>
      </c>
      <c r="K216" s="20" t="str">
        <f>_xlfn.XLOOKUP(J216,Calendar!K:K,Calendar!J:J,"")</f>
        <v/>
      </c>
      <c r="L216" s="20" t="str">
        <f>IF(K216="OVN",_xlfn.XLOOKUP(J216,'OVN Aggregated Audiences'!AI:AI,'OVN Aggregated Audiences'!C:C),IF(K216="CDT",_xlfn.XLOOKUP(J216,'CDT Aggregated Audiences'!AI:AI,'CDT Aggregated Audiences'!C:C),""))</f>
        <v/>
      </c>
      <c r="M216" s="20" t="str">
        <f>IF(K216="OVN",_xlfn.XLOOKUP(J216,'OVN Aggregated Audiences'!AI:AI,'OVN Aggregated Audiences'!D:D),IF(K216="CDT",_xlfn.XLOOKUP(J216,'CDT Aggregated Audiences'!AI:AI,'CDT Aggregated Audiences'!D:D),""))</f>
        <v/>
      </c>
      <c r="N216" s="20" t="str">
        <f>IF(K216="OVN",_xlfn.XLOOKUP(J216,'OVN Aggregated Audiences'!AI:AI,'OVN Aggregated Audiences'!AH:AH),IF(K216="CDT",_xlfn.XLOOKUP(J216,'CDT Aggregated Audiences'!AI:AI,'CDT Aggregated Audiences'!AH:AH),""))</f>
        <v/>
      </c>
      <c r="O216" s="20" t="str">
        <f>IF(K216="OVN",_xlfn.XLOOKUP(J216,'OVN Aggregated Audiences'!AI:AI,'OVN Aggregated Audiences'!M:M),IF(K216="CDT",_xlfn.XLOOKUP(J216,'CDT Aggregated Audiences'!AI:AI,'CDT Aggregated Audiences'!M:M),""))</f>
        <v/>
      </c>
      <c r="P216" s="20" t="str">
        <f>IF(K216="OVN",_xlfn.XLOOKUP(J216,'OVN Aggregated Audiences'!AI:AI,'OVN Aggregated Audiences'!Q:Q),IF(K216="CDT",_xlfn.XLOOKUP(J216,'CDT Aggregated Audiences'!AI:AI,'CDT Aggregated Audiences'!Q:Q),""))</f>
        <v/>
      </c>
      <c r="S216" s="20">
        <v>215</v>
      </c>
      <c r="T216" s="20" t="str">
        <f t="shared" si="6"/>
        <v/>
      </c>
      <c r="U216" s="20" t="str">
        <f>IF(T216="OVN",_xlfn.XLOOKUP(S216,'OVN Aggregated Audiences'!AJ:AJ,'OVN Aggregated Audiences'!K:K),IF(T216="CDT",_xlfn.XLOOKUP(S216,'CDT Aggregated Audiences'!AJ:AJ,'CDT Aggregated Audiences'!K:K),""))</f>
        <v/>
      </c>
      <c r="V216" s="34" t="str">
        <f>IF(T216="OVN",_xlfn.XLOOKUP(S216,'OVN Aggregated Audiences'!AJ:AJ,'OVN Aggregated Audiences'!H:H),IF(T216="CDT",_xlfn.XLOOKUP(S216,'CDT Aggregated Audiences'!AJ:AJ,'CDT Aggregated Audiences'!H:H),""))</f>
        <v/>
      </c>
      <c r="W216" s="35" t="str">
        <f>IF(T216="OVN",_xlfn.XLOOKUP(S216,'OVN Aggregated Audiences'!AJ:AJ,'OVN Aggregated Audiences'!N:N),IF(T216="CDT",_xlfn.XLOOKUP(S216,'CDT Aggregated Audiences'!AJ:AJ,'CDT Aggregated Audiences'!N:N),""))</f>
        <v/>
      </c>
      <c r="X216" s="20" t="str">
        <f>IF(T216="OVN",_xlfn.XLOOKUP(S216,'OVN Aggregated Audiences'!AJ:AJ,'OVN Aggregated Audiences'!AH:AH),IF(T216="CDT",_xlfn.XLOOKUP(S216,'CDT Aggregated Audiences'!AJ:AJ,'CDT Aggregated Audiences'!AH:AH),""))</f>
        <v/>
      </c>
      <c r="Y216" s="20" t="str">
        <f>IF(T216="OVN",_xlfn.XLOOKUP(S216,'OVN Aggregated Audiences'!AJ:AJ,'OVN Aggregated Audiences'!Q:Q),IF(T216="CDT",_xlfn.XLOOKUP(S216,'CDT Aggregated Audiences'!AJ:AJ,'CDT Aggregated Audiences'!Q:Q),""))</f>
        <v/>
      </c>
    </row>
    <row r="217" spans="10:25" x14ac:dyDescent="0.35">
      <c r="J217" s="20">
        <v>216</v>
      </c>
      <c r="K217" s="20" t="str">
        <f>_xlfn.XLOOKUP(J217,Calendar!K:K,Calendar!J:J,"")</f>
        <v/>
      </c>
      <c r="L217" s="20" t="str">
        <f>IF(K217="OVN",_xlfn.XLOOKUP(J217,'OVN Aggregated Audiences'!AI:AI,'OVN Aggregated Audiences'!C:C),IF(K217="CDT",_xlfn.XLOOKUP(J217,'CDT Aggregated Audiences'!AI:AI,'CDT Aggregated Audiences'!C:C),""))</f>
        <v/>
      </c>
      <c r="M217" s="20" t="str">
        <f>IF(K217="OVN",_xlfn.XLOOKUP(J217,'OVN Aggregated Audiences'!AI:AI,'OVN Aggregated Audiences'!D:D),IF(K217="CDT",_xlfn.XLOOKUP(J217,'CDT Aggregated Audiences'!AI:AI,'CDT Aggregated Audiences'!D:D),""))</f>
        <v/>
      </c>
      <c r="N217" s="20" t="str">
        <f>IF(K217="OVN",_xlfn.XLOOKUP(J217,'OVN Aggregated Audiences'!AI:AI,'OVN Aggregated Audiences'!AH:AH),IF(K217="CDT",_xlfn.XLOOKUP(J217,'CDT Aggregated Audiences'!AI:AI,'CDT Aggregated Audiences'!AH:AH),""))</f>
        <v/>
      </c>
      <c r="O217" s="20" t="str">
        <f>IF(K217="OVN",_xlfn.XLOOKUP(J217,'OVN Aggregated Audiences'!AI:AI,'OVN Aggregated Audiences'!M:M),IF(K217="CDT",_xlfn.XLOOKUP(J217,'CDT Aggregated Audiences'!AI:AI,'CDT Aggregated Audiences'!M:M),""))</f>
        <v/>
      </c>
      <c r="P217" s="20" t="str">
        <f>IF(K217="OVN",_xlfn.XLOOKUP(J217,'OVN Aggregated Audiences'!AI:AI,'OVN Aggregated Audiences'!Q:Q),IF(K217="CDT",_xlfn.XLOOKUP(J217,'CDT Aggregated Audiences'!AI:AI,'CDT Aggregated Audiences'!Q:Q),""))</f>
        <v/>
      </c>
      <c r="S217" s="20">
        <v>216</v>
      </c>
      <c r="T217" s="20" t="str">
        <f t="shared" si="6"/>
        <v/>
      </c>
      <c r="U217" s="20" t="str">
        <f>IF(T217="OVN",_xlfn.XLOOKUP(S217,'OVN Aggregated Audiences'!AJ:AJ,'OVN Aggregated Audiences'!K:K),IF(T217="CDT",_xlfn.XLOOKUP(S217,'CDT Aggregated Audiences'!AJ:AJ,'CDT Aggregated Audiences'!K:K),""))</f>
        <v/>
      </c>
      <c r="V217" s="34" t="str">
        <f>IF(T217="OVN",_xlfn.XLOOKUP(S217,'OVN Aggregated Audiences'!AJ:AJ,'OVN Aggregated Audiences'!H:H),IF(T217="CDT",_xlfn.XLOOKUP(S217,'CDT Aggregated Audiences'!AJ:AJ,'CDT Aggregated Audiences'!H:H),""))</f>
        <v/>
      </c>
      <c r="W217" s="35" t="str">
        <f>IF(T217="OVN",_xlfn.XLOOKUP(S217,'OVN Aggregated Audiences'!AJ:AJ,'OVN Aggregated Audiences'!N:N),IF(T217="CDT",_xlfn.XLOOKUP(S217,'CDT Aggregated Audiences'!AJ:AJ,'CDT Aggregated Audiences'!N:N),""))</f>
        <v/>
      </c>
      <c r="X217" s="20" t="str">
        <f>IF(T217="OVN",_xlfn.XLOOKUP(S217,'OVN Aggregated Audiences'!AJ:AJ,'OVN Aggregated Audiences'!AH:AH),IF(T217="CDT",_xlfn.XLOOKUP(S217,'CDT Aggregated Audiences'!AJ:AJ,'CDT Aggregated Audiences'!AH:AH),""))</f>
        <v/>
      </c>
      <c r="Y217" s="20" t="str">
        <f>IF(T217="OVN",_xlfn.XLOOKUP(S217,'OVN Aggregated Audiences'!AJ:AJ,'OVN Aggregated Audiences'!Q:Q),IF(T217="CDT",_xlfn.XLOOKUP(S217,'CDT Aggregated Audiences'!AJ:AJ,'CDT Aggregated Audiences'!Q:Q),""))</f>
        <v/>
      </c>
    </row>
    <row r="218" spans="10:25" x14ac:dyDescent="0.35">
      <c r="J218" s="20">
        <v>217</v>
      </c>
      <c r="K218" s="20" t="str">
        <f>_xlfn.XLOOKUP(J218,Calendar!K:K,Calendar!J:J,"")</f>
        <v/>
      </c>
      <c r="L218" s="20" t="str">
        <f>IF(K218="OVN",_xlfn.XLOOKUP(J218,'OVN Aggregated Audiences'!AI:AI,'OVN Aggregated Audiences'!C:C),IF(K218="CDT",_xlfn.XLOOKUP(J218,'CDT Aggregated Audiences'!AI:AI,'CDT Aggregated Audiences'!C:C),""))</f>
        <v/>
      </c>
      <c r="M218" s="20" t="str">
        <f>IF(K218="OVN",_xlfn.XLOOKUP(J218,'OVN Aggregated Audiences'!AI:AI,'OVN Aggregated Audiences'!D:D),IF(K218="CDT",_xlfn.XLOOKUP(J218,'CDT Aggregated Audiences'!AI:AI,'CDT Aggregated Audiences'!D:D),""))</f>
        <v/>
      </c>
      <c r="N218" s="20" t="str">
        <f>IF(K218="OVN",_xlfn.XLOOKUP(J218,'OVN Aggregated Audiences'!AI:AI,'OVN Aggregated Audiences'!AH:AH),IF(K218="CDT",_xlfn.XLOOKUP(J218,'CDT Aggregated Audiences'!AI:AI,'CDT Aggregated Audiences'!AH:AH),""))</f>
        <v/>
      </c>
      <c r="O218" s="20" t="str">
        <f>IF(K218="OVN",_xlfn.XLOOKUP(J218,'OVN Aggregated Audiences'!AI:AI,'OVN Aggregated Audiences'!M:M),IF(K218="CDT",_xlfn.XLOOKUP(J218,'CDT Aggregated Audiences'!AI:AI,'CDT Aggregated Audiences'!M:M),""))</f>
        <v/>
      </c>
      <c r="P218" s="20" t="str">
        <f>IF(K218="OVN",_xlfn.XLOOKUP(J218,'OVN Aggregated Audiences'!AI:AI,'OVN Aggregated Audiences'!Q:Q),IF(K218="CDT",_xlfn.XLOOKUP(J218,'CDT Aggregated Audiences'!AI:AI,'CDT Aggregated Audiences'!Q:Q),""))</f>
        <v/>
      </c>
      <c r="S218" s="20">
        <v>217</v>
      </c>
      <c r="T218" s="20" t="str">
        <f t="shared" si="6"/>
        <v/>
      </c>
      <c r="U218" s="20" t="str">
        <f>IF(T218="OVN",_xlfn.XLOOKUP(S218,'OVN Aggregated Audiences'!AJ:AJ,'OVN Aggregated Audiences'!K:K),IF(T218="CDT",_xlfn.XLOOKUP(S218,'CDT Aggregated Audiences'!AJ:AJ,'CDT Aggregated Audiences'!K:K),""))</f>
        <v/>
      </c>
      <c r="V218" s="34" t="str">
        <f>IF(T218="OVN",_xlfn.XLOOKUP(S218,'OVN Aggregated Audiences'!AJ:AJ,'OVN Aggregated Audiences'!H:H),IF(T218="CDT",_xlfn.XLOOKUP(S218,'CDT Aggregated Audiences'!AJ:AJ,'CDT Aggregated Audiences'!H:H),""))</f>
        <v/>
      </c>
      <c r="W218" s="35" t="str">
        <f>IF(T218="OVN",_xlfn.XLOOKUP(S218,'OVN Aggregated Audiences'!AJ:AJ,'OVN Aggregated Audiences'!N:N),IF(T218="CDT",_xlfn.XLOOKUP(S218,'CDT Aggregated Audiences'!AJ:AJ,'CDT Aggregated Audiences'!N:N),""))</f>
        <v/>
      </c>
      <c r="X218" s="20" t="str">
        <f>IF(T218="OVN",_xlfn.XLOOKUP(S218,'OVN Aggregated Audiences'!AJ:AJ,'OVN Aggregated Audiences'!AH:AH),IF(T218="CDT",_xlfn.XLOOKUP(S218,'CDT Aggregated Audiences'!AJ:AJ,'CDT Aggregated Audiences'!AH:AH),""))</f>
        <v/>
      </c>
      <c r="Y218" s="20" t="str">
        <f>IF(T218="OVN",_xlfn.XLOOKUP(S218,'OVN Aggregated Audiences'!AJ:AJ,'OVN Aggregated Audiences'!Q:Q),IF(T218="CDT",_xlfn.XLOOKUP(S218,'CDT Aggregated Audiences'!AJ:AJ,'CDT Aggregated Audiences'!Q:Q),""))</f>
        <v/>
      </c>
    </row>
    <row r="219" spans="10:25" x14ac:dyDescent="0.35">
      <c r="J219" s="20">
        <v>218</v>
      </c>
      <c r="K219" s="20" t="str">
        <f>_xlfn.XLOOKUP(J219,Calendar!K:K,Calendar!J:J,"")</f>
        <v/>
      </c>
      <c r="L219" s="20" t="str">
        <f>IF(K219="OVN",_xlfn.XLOOKUP(J219,'OVN Aggregated Audiences'!AI:AI,'OVN Aggregated Audiences'!C:C),IF(K219="CDT",_xlfn.XLOOKUP(J219,'CDT Aggregated Audiences'!AI:AI,'CDT Aggregated Audiences'!C:C),""))</f>
        <v/>
      </c>
      <c r="M219" s="20" t="str">
        <f>IF(K219="OVN",_xlfn.XLOOKUP(J219,'OVN Aggregated Audiences'!AI:AI,'OVN Aggregated Audiences'!D:D),IF(K219="CDT",_xlfn.XLOOKUP(J219,'CDT Aggregated Audiences'!AI:AI,'CDT Aggregated Audiences'!D:D),""))</f>
        <v/>
      </c>
      <c r="N219" s="20" t="str">
        <f>IF(K219="OVN",_xlfn.XLOOKUP(J219,'OVN Aggregated Audiences'!AI:AI,'OVN Aggregated Audiences'!AH:AH),IF(K219="CDT",_xlfn.XLOOKUP(J219,'CDT Aggregated Audiences'!AI:AI,'CDT Aggregated Audiences'!AH:AH),""))</f>
        <v/>
      </c>
      <c r="O219" s="20" t="str">
        <f>IF(K219="OVN",_xlfn.XLOOKUP(J219,'OVN Aggregated Audiences'!AI:AI,'OVN Aggregated Audiences'!M:M),IF(K219="CDT",_xlfn.XLOOKUP(J219,'CDT Aggregated Audiences'!AI:AI,'CDT Aggregated Audiences'!M:M),""))</f>
        <v/>
      </c>
      <c r="P219" s="20" t="str">
        <f>IF(K219="OVN",_xlfn.XLOOKUP(J219,'OVN Aggregated Audiences'!AI:AI,'OVN Aggregated Audiences'!Q:Q),IF(K219="CDT",_xlfn.XLOOKUP(J219,'CDT Aggregated Audiences'!AI:AI,'CDT Aggregated Audiences'!Q:Q),""))</f>
        <v/>
      </c>
      <c r="S219" s="20">
        <v>218</v>
      </c>
      <c r="T219" s="20" t="str">
        <f t="shared" si="6"/>
        <v/>
      </c>
      <c r="U219" s="20" t="str">
        <f>IF(T219="OVN",_xlfn.XLOOKUP(S219,'OVN Aggregated Audiences'!AJ:AJ,'OVN Aggregated Audiences'!K:K),IF(T219="CDT",_xlfn.XLOOKUP(S219,'CDT Aggregated Audiences'!AJ:AJ,'CDT Aggregated Audiences'!K:K),""))</f>
        <v/>
      </c>
      <c r="V219" s="34" t="str">
        <f>IF(T219="OVN",_xlfn.XLOOKUP(S219,'OVN Aggregated Audiences'!AJ:AJ,'OVN Aggregated Audiences'!H:H),IF(T219="CDT",_xlfn.XLOOKUP(S219,'CDT Aggregated Audiences'!AJ:AJ,'CDT Aggregated Audiences'!H:H),""))</f>
        <v/>
      </c>
      <c r="W219" s="35" t="str">
        <f>IF(T219="OVN",_xlfn.XLOOKUP(S219,'OVN Aggregated Audiences'!AJ:AJ,'OVN Aggregated Audiences'!N:N),IF(T219="CDT",_xlfn.XLOOKUP(S219,'CDT Aggregated Audiences'!AJ:AJ,'CDT Aggregated Audiences'!N:N),""))</f>
        <v/>
      </c>
      <c r="X219" s="20" t="str">
        <f>IF(T219="OVN",_xlfn.XLOOKUP(S219,'OVN Aggregated Audiences'!AJ:AJ,'OVN Aggregated Audiences'!AH:AH),IF(T219="CDT",_xlfn.XLOOKUP(S219,'CDT Aggregated Audiences'!AJ:AJ,'CDT Aggregated Audiences'!AH:AH),""))</f>
        <v/>
      </c>
      <c r="Y219" s="20" t="str">
        <f>IF(T219="OVN",_xlfn.XLOOKUP(S219,'OVN Aggregated Audiences'!AJ:AJ,'OVN Aggregated Audiences'!Q:Q),IF(T219="CDT",_xlfn.XLOOKUP(S219,'CDT Aggregated Audiences'!AJ:AJ,'CDT Aggregated Audiences'!Q:Q),""))</f>
        <v/>
      </c>
    </row>
    <row r="220" spans="10:25" x14ac:dyDescent="0.35">
      <c r="J220" s="20">
        <v>219</v>
      </c>
      <c r="K220" s="20" t="str">
        <f>_xlfn.XLOOKUP(J220,Calendar!K:K,Calendar!J:J,"")</f>
        <v/>
      </c>
      <c r="L220" s="20" t="str">
        <f>IF(K220="OVN",_xlfn.XLOOKUP(J220,'OVN Aggregated Audiences'!AI:AI,'OVN Aggregated Audiences'!C:C),IF(K220="CDT",_xlfn.XLOOKUP(J220,'CDT Aggregated Audiences'!AI:AI,'CDT Aggregated Audiences'!C:C),""))</f>
        <v/>
      </c>
      <c r="M220" s="20" t="str">
        <f>IF(K220="OVN",_xlfn.XLOOKUP(J220,'OVN Aggregated Audiences'!AI:AI,'OVN Aggregated Audiences'!D:D),IF(K220="CDT",_xlfn.XLOOKUP(J220,'CDT Aggregated Audiences'!AI:AI,'CDT Aggregated Audiences'!D:D),""))</f>
        <v/>
      </c>
      <c r="N220" s="20" t="str">
        <f>IF(K220="OVN",_xlfn.XLOOKUP(J220,'OVN Aggregated Audiences'!AI:AI,'OVN Aggregated Audiences'!AH:AH),IF(K220="CDT",_xlfn.XLOOKUP(J220,'CDT Aggregated Audiences'!AI:AI,'CDT Aggregated Audiences'!AH:AH),""))</f>
        <v/>
      </c>
      <c r="O220" s="20" t="str">
        <f>IF(K220="OVN",_xlfn.XLOOKUP(J220,'OVN Aggregated Audiences'!AI:AI,'OVN Aggregated Audiences'!M:M),IF(K220="CDT",_xlfn.XLOOKUP(J220,'CDT Aggregated Audiences'!AI:AI,'CDT Aggregated Audiences'!M:M),""))</f>
        <v/>
      </c>
      <c r="P220" s="20" t="str">
        <f>IF(K220="OVN",_xlfn.XLOOKUP(J220,'OVN Aggregated Audiences'!AI:AI,'OVN Aggregated Audiences'!Q:Q),IF(K220="CDT",_xlfn.XLOOKUP(J220,'CDT Aggregated Audiences'!AI:AI,'CDT Aggregated Audiences'!Q:Q),""))</f>
        <v/>
      </c>
      <c r="S220" s="20">
        <v>219</v>
      </c>
      <c r="T220" s="20" t="str">
        <f t="shared" si="6"/>
        <v/>
      </c>
      <c r="U220" s="20" t="str">
        <f>IF(T220="OVN",_xlfn.XLOOKUP(S220,'OVN Aggregated Audiences'!AJ:AJ,'OVN Aggregated Audiences'!K:K),IF(T220="CDT",_xlfn.XLOOKUP(S220,'CDT Aggregated Audiences'!AJ:AJ,'CDT Aggregated Audiences'!K:K),""))</f>
        <v/>
      </c>
      <c r="V220" s="34" t="str">
        <f>IF(T220="OVN",_xlfn.XLOOKUP(S220,'OVN Aggregated Audiences'!AJ:AJ,'OVN Aggregated Audiences'!H:H),IF(T220="CDT",_xlfn.XLOOKUP(S220,'CDT Aggregated Audiences'!AJ:AJ,'CDT Aggregated Audiences'!H:H),""))</f>
        <v/>
      </c>
      <c r="W220" s="35" t="str">
        <f>IF(T220="OVN",_xlfn.XLOOKUP(S220,'OVN Aggregated Audiences'!AJ:AJ,'OVN Aggregated Audiences'!N:N),IF(T220="CDT",_xlfn.XLOOKUP(S220,'CDT Aggregated Audiences'!AJ:AJ,'CDT Aggregated Audiences'!N:N),""))</f>
        <v/>
      </c>
      <c r="X220" s="20" t="str">
        <f>IF(T220="OVN",_xlfn.XLOOKUP(S220,'OVN Aggregated Audiences'!AJ:AJ,'OVN Aggregated Audiences'!AH:AH),IF(T220="CDT",_xlfn.XLOOKUP(S220,'CDT Aggregated Audiences'!AJ:AJ,'CDT Aggregated Audiences'!AH:AH),""))</f>
        <v/>
      </c>
      <c r="Y220" s="20" t="str">
        <f>IF(T220="OVN",_xlfn.XLOOKUP(S220,'OVN Aggregated Audiences'!AJ:AJ,'OVN Aggregated Audiences'!Q:Q),IF(T220="CDT",_xlfn.XLOOKUP(S220,'CDT Aggregated Audiences'!AJ:AJ,'CDT Aggregated Audiences'!Q:Q),""))</f>
        <v/>
      </c>
    </row>
    <row r="221" spans="10:25" x14ac:dyDescent="0.35">
      <c r="J221" s="20">
        <v>220</v>
      </c>
      <c r="K221" s="20" t="str">
        <f>_xlfn.XLOOKUP(J221,Calendar!K:K,Calendar!J:J,"")</f>
        <v/>
      </c>
      <c r="L221" s="20" t="str">
        <f>IF(K221="OVN",_xlfn.XLOOKUP(J221,'OVN Aggregated Audiences'!AI:AI,'OVN Aggregated Audiences'!C:C),IF(K221="CDT",_xlfn.XLOOKUP(J221,'CDT Aggregated Audiences'!AI:AI,'CDT Aggregated Audiences'!C:C),""))</f>
        <v/>
      </c>
      <c r="M221" s="20" t="str">
        <f>IF(K221="OVN",_xlfn.XLOOKUP(J221,'OVN Aggregated Audiences'!AI:AI,'OVN Aggregated Audiences'!D:D),IF(K221="CDT",_xlfn.XLOOKUP(J221,'CDT Aggregated Audiences'!AI:AI,'CDT Aggregated Audiences'!D:D),""))</f>
        <v/>
      </c>
      <c r="N221" s="20" t="str">
        <f>IF(K221="OVN",_xlfn.XLOOKUP(J221,'OVN Aggregated Audiences'!AI:AI,'OVN Aggregated Audiences'!AH:AH),IF(K221="CDT",_xlfn.XLOOKUP(J221,'CDT Aggregated Audiences'!AI:AI,'CDT Aggregated Audiences'!AH:AH),""))</f>
        <v/>
      </c>
      <c r="O221" s="20" t="str">
        <f>IF(K221="OVN",_xlfn.XLOOKUP(J221,'OVN Aggregated Audiences'!AI:AI,'OVN Aggregated Audiences'!M:M),IF(K221="CDT",_xlfn.XLOOKUP(J221,'CDT Aggregated Audiences'!AI:AI,'CDT Aggregated Audiences'!M:M),""))</f>
        <v/>
      </c>
      <c r="P221" s="20" t="str">
        <f>IF(K221="OVN",_xlfn.XLOOKUP(J221,'OVN Aggregated Audiences'!AI:AI,'OVN Aggregated Audiences'!Q:Q),IF(K221="CDT",_xlfn.XLOOKUP(J221,'CDT Aggregated Audiences'!AI:AI,'CDT Aggregated Audiences'!Q:Q),""))</f>
        <v/>
      </c>
      <c r="S221" s="20">
        <v>220</v>
      </c>
      <c r="T221" s="20" t="str">
        <f t="shared" si="6"/>
        <v/>
      </c>
      <c r="U221" s="20" t="str">
        <f>IF(T221="OVN",_xlfn.XLOOKUP(S221,'OVN Aggregated Audiences'!AJ:AJ,'OVN Aggregated Audiences'!K:K),IF(T221="CDT",_xlfn.XLOOKUP(S221,'CDT Aggregated Audiences'!AJ:AJ,'CDT Aggregated Audiences'!K:K),""))</f>
        <v/>
      </c>
      <c r="V221" s="34" t="str">
        <f>IF(T221="OVN",_xlfn.XLOOKUP(S221,'OVN Aggregated Audiences'!AJ:AJ,'OVN Aggregated Audiences'!H:H),IF(T221="CDT",_xlfn.XLOOKUP(S221,'CDT Aggregated Audiences'!AJ:AJ,'CDT Aggregated Audiences'!H:H),""))</f>
        <v/>
      </c>
      <c r="W221" s="35" t="str">
        <f>IF(T221="OVN",_xlfn.XLOOKUP(S221,'OVN Aggregated Audiences'!AJ:AJ,'OVN Aggregated Audiences'!N:N),IF(T221="CDT",_xlfn.XLOOKUP(S221,'CDT Aggregated Audiences'!AJ:AJ,'CDT Aggregated Audiences'!N:N),""))</f>
        <v/>
      </c>
      <c r="X221" s="20" t="str">
        <f>IF(T221="OVN",_xlfn.XLOOKUP(S221,'OVN Aggregated Audiences'!AJ:AJ,'OVN Aggregated Audiences'!AH:AH),IF(T221="CDT",_xlfn.XLOOKUP(S221,'CDT Aggregated Audiences'!AJ:AJ,'CDT Aggregated Audiences'!AH:AH),""))</f>
        <v/>
      </c>
      <c r="Y221" s="20" t="str">
        <f>IF(T221="OVN",_xlfn.XLOOKUP(S221,'OVN Aggregated Audiences'!AJ:AJ,'OVN Aggregated Audiences'!Q:Q),IF(T221="CDT",_xlfn.XLOOKUP(S221,'CDT Aggregated Audiences'!AJ:AJ,'CDT Aggregated Audiences'!Q:Q),""))</f>
        <v/>
      </c>
    </row>
    <row r="222" spans="10:25" x14ac:dyDescent="0.35">
      <c r="J222" s="20">
        <v>221</v>
      </c>
      <c r="K222" s="20" t="str">
        <f>_xlfn.XLOOKUP(J222,Calendar!K:K,Calendar!J:J,"")</f>
        <v/>
      </c>
      <c r="L222" s="20" t="str">
        <f>IF(K222="OVN",_xlfn.XLOOKUP(J222,'OVN Aggregated Audiences'!AI:AI,'OVN Aggregated Audiences'!C:C),IF(K222="CDT",_xlfn.XLOOKUP(J222,'CDT Aggregated Audiences'!AI:AI,'CDT Aggregated Audiences'!C:C),""))</f>
        <v/>
      </c>
      <c r="M222" s="20" t="str">
        <f>IF(K222="OVN",_xlfn.XLOOKUP(J222,'OVN Aggregated Audiences'!AI:AI,'OVN Aggregated Audiences'!D:D),IF(K222="CDT",_xlfn.XLOOKUP(J222,'CDT Aggregated Audiences'!AI:AI,'CDT Aggregated Audiences'!D:D),""))</f>
        <v/>
      </c>
      <c r="N222" s="20" t="str">
        <f>IF(K222="OVN",_xlfn.XLOOKUP(J222,'OVN Aggregated Audiences'!AI:AI,'OVN Aggregated Audiences'!AH:AH),IF(K222="CDT",_xlfn.XLOOKUP(J222,'CDT Aggregated Audiences'!AI:AI,'CDT Aggregated Audiences'!AH:AH),""))</f>
        <v/>
      </c>
      <c r="O222" s="20" t="str">
        <f>IF(K222="OVN",_xlfn.XLOOKUP(J222,'OVN Aggregated Audiences'!AI:AI,'OVN Aggregated Audiences'!M:M),IF(K222="CDT",_xlfn.XLOOKUP(J222,'CDT Aggregated Audiences'!AI:AI,'CDT Aggregated Audiences'!M:M),""))</f>
        <v/>
      </c>
      <c r="P222" s="20" t="str">
        <f>IF(K222="OVN",_xlfn.XLOOKUP(J222,'OVN Aggregated Audiences'!AI:AI,'OVN Aggregated Audiences'!Q:Q),IF(K222="CDT",_xlfn.XLOOKUP(J222,'CDT Aggregated Audiences'!AI:AI,'CDT Aggregated Audiences'!Q:Q),""))</f>
        <v/>
      </c>
      <c r="S222" s="20">
        <v>221</v>
      </c>
      <c r="T222" s="20" t="str">
        <f t="shared" si="6"/>
        <v/>
      </c>
      <c r="U222" s="20" t="str">
        <f>IF(T222="OVN",_xlfn.XLOOKUP(S222,'OVN Aggregated Audiences'!AJ:AJ,'OVN Aggregated Audiences'!K:K),IF(T222="CDT",_xlfn.XLOOKUP(S222,'CDT Aggregated Audiences'!AJ:AJ,'CDT Aggregated Audiences'!K:K),""))</f>
        <v/>
      </c>
      <c r="V222" s="34" t="str">
        <f>IF(T222="OVN",_xlfn.XLOOKUP(S222,'OVN Aggregated Audiences'!AJ:AJ,'OVN Aggregated Audiences'!H:H),IF(T222="CDT",_xlfn.XLOOKUP(S222,'CDT Aggregated Audiences'!AJ:AJ,'CDT Aggregated Audiences'!H:H),""))</f>
        <v/>
      </c>
      <c r="W222" s="35" t="str">
        <f>IF(T222="OVN",_xlfn.XLOOKUP(S222,'OVN Aggregated Audiences'!AJ:AJ,'OVN Aggregated Audiences'!N:N),IF(T222="CDT",_xlfn.XLOOKUP(S222,'CDT Aggregated Audiences'!AJ:AJ,'CDT Aggregated Audiences'!N:N),""))</f>
        <v/>
      </c>
      <c r="X222" s="20" t="str">
        <f>IF(T222="OVN",_xlfn.XLOOKUP(S222,'OVN Aggregated Audiences'!AJ:AJ,'OVN Aggregated Audiences'!AH:AH),IF(T222="CDT",_xlfn.XLOOKUP(S222,'CDT Aggregated Audiences'!AJ:AJ,'CDT Aggregated Audiences'!AH:AH),""))</f>
        <v/>
      </c>
      <c r="Y222" s="20" t="str">
        <f>IF(T222="OVN",_xlfn.XLOOKUP(S222,'OVN Aggregated Audiences'!AJ:AJ,'OVN Aggregated Audiences'!Q:Q),IF(T222="CDT",_xlfn.XLOOKUP(S222,'CDT Aggregated Audiences'!AJ:AJ,'CDT Aggregated Audiences'!Q:Q),""))</f>
        <v/>
      </c>
    </row>
    <row r="223" spans="10:25" x14ac:dyDescent="0.35">
      <c r="J223" s="20">
        <v>222</v>
      </c>
      <c r="K223" s="20" t="str">
        <f>_xlfn.XLOOKUP(J223,Calendar!K:K,Calendar!J:J,"")</f>
        <v/>
      </c>
      <c r="L223" s="20" t="str">
        <f>IF(K223="OVN",_xlfn.XLOOKUP(J223,'OVN Aggregated Audiences'!AI:AI,'OVN Aggregated Audiences'!C:C),IF(K223="CDT",_xlfn.XLOOKUP(J223,'CDT Aggregated Audiences'!AI:AI,'CDT Aggregated Audiences'!C:C),""))</f>
        <v/>
      </c>
      <c r="M223" s="20" t="str">
        <f>IF(K223="OVN",_xlfn.XLOOKUP(J223,'OVN Aggregated Audiences'!AI:AI,'OVN Aggregated Audiences'!D:D),IF(K223="CDT",_xlfn.XLOOKUP(J223,'CDT Aggregated Audiences'!AI:AI,'CDT Aggregated Audiences'!D:D),""))</f>
        <v/>
      </c>
      <c r="N223" s="20" t="str">
        <f>IF(K223="OVN",_xlfn.XLOOKUP(J223,'OVN Aggregated Audiences'!AI:AI,'OVN Aggregated Audiences'!AH:AH),IF(K223="CDT",_xlfn.XLOOKUP(J223,'CDT Aggregated Audiences'!AI:AI,'CDT Aggregated Audiences'!AH:AH),""))</f>
        <v/>
      </c>
      <c r="O223" s="20" t="str">
        <f>IF(K223="OVN",_xlfn.XLOOKUP(J223,'OVN Aggregated Audiences'!AI:AI,'OVN Aggregated Audiences'!M:M),IF(K223="CDT",_xlfn.XLOOKUP(J223,'CDT Aggregated Audiences'!AI:AI,'CDT Aggregated Audiences'!M:M),""))</f>
        <v/>
      </c>
      <c r="P223" s="20" t="str">
        <f>IF(K223="OVN",_xlfn.XLOOKUP(J223,'OVN Aggregated Audiences'!AI:AI,'OVN Aggregated Audiences'!Q:Q),IF(K223="CDT",_xlfn.XLOOKUP(J223,'CDT Aggregated Audiences'!AI:AI,'CDT Aggregated Audiences'!Q:Q),""))</f>
        <v/>
      </c>
      <c r="S223" s="20">
        <v>222</v>
      </c>
      <c r="T223" s="20" t="str">
        <f t="shared" si="6"/>
        <v/>
      </c>
      <c r="U223" s="20" t="str">
        <f>IF(T223="OVN",_xlfn.XLOOKUP(S223,'OVN Aggregated Audiences'!AJ:AJ,'OVN Aggregated Audiences'!K:K),IF(T223="CDT",_xlfn.XLOOKUP(S223,'CDT Aggregated Audiences'!AJ:AJ,'CDT Aggregated Audiences'!K:K),""))</f>
        <v/>
      </c>
      <c r="V223" s="34" t="str">
        <f>IF(T223="OVN",_xlfn.XLOOKUP(S223,'OVN Aggregated Audiences'!AJ:AJ,'OVN Aggregated Audiences'!H:H),IF(T223="CDT",_xlfn.XLOOKUP(S223,'CDT Aggregated Audiences'!AJ:AJ,'CDT Aggregated Audiences'!H:H),""))</f>
        <v/>
      </c>
      <c r="W223" s="35" t="str">
        <f>IF(T223="OVN",_xlfn.XLOOKUP(S223,'OVN Aggregated Audiences'!AJ:AJ,'OVN Aggregated Audiences'!N:N),IF(T223="CDT",_xlfn.XLOOKUP(S223,'CDT Aggregated Audiences'!AJ:AJ,'CDT Aggregated Audiences'!N:N),""))</f>
        <v/>
      </c>
      <c r="X223" s="20" t="str">
        <f>IF(T223="OVN",_xlfn.XLOOKUP(S223,'OVN Aggregated Audiences'!AJ:AJ,'OVN Aggregated Audiences'!AH:AH),IF(T223="CDT",_xlfn.XLOOKUP(S223,'CDT Aggregated Audiences'!AJ:AJ,'CDT Aggregated Audiences'!AH:AH),""))</f>
        <v/>
      </c>
      <c r="Y223" s="20" t="str">
        <f>IF(T223="OVN",_xlfn.XLOOKUP(S223,'OVN Aggregated Audiences'!AJ:AJ,'OVN Aggregated Audiences'!Q:Q),IF(T223="CDT",_xlfn.XLOOKUP(S223,'CDT Aggregated Audiences'!AJ:AJ,'CDT Aggregated Audiences'!Q:Q),""))</f>
        <v/>
      </c>
    </row>
    <row r="224" spans="10:25" x14ac:dyDescent="0.35">
      <c r="J224" s="20">
        <v>223</v>
      </c>
      <c r="K224" s="20" t="str">
        <f>_xlfn.XLOOKUP(J224,Calendar!K:K,Calendar!J:J,"")</f>
        <v/>
      </c>
      <c r="L224" s="20" t="str">
        <f>IF(K224="OVN",_xlfn.XLOOKUP(J224,'OVN Aggregated Audiences'!AI:AI,'OVN Aggregated Audiences'!C:C),IF(K224="CDT",_xlfn.XLOOKUP(J224,'CDT Aggregated Audiences'!AI:AI,'CDT Aggregated Audiences'!C:C),""))</f>
        <v/>
      </c>
      <c r="M224" s="20" t="str">
        <f>IF(K224="OVN",_xlfn.XLOOKUP(J224,'OVN Aggregated Audiences'!AI:AI,'OVN Aggregated Audiences'!D:D),IF(K224="CDT",_xlfn.XLOOKUP(J224,'CDT Aggregated Audiences'!AI:AI,'CDT Aggregated Audiences'!D:D),""))</f>
        <v/>
      </c>
      <c r="N224" s="20" t="str">
        <f>IF(K224="OVN",_xlfn.XLOOKUP(J224,'OVN Aggregated Audiences'!AI:AI,'OVN Aggregated Audiences'!AH:AH),IF(K224="CDT",_xlfn.XLOOKUP(J224,'CDT Aggregated Audiences'!AI:AI,'CDT Aggregated Audiences'!AH:AH),""))</f>
        <v/>
      </c>
      <c r="O224" s="20" t="str">
        <f>IF(K224="OVN",_xlfn.XLOOKUP(J224,'OVN Aggregated Audiences'!AI:AI,'OVN Aggregated Audiences'!M:M),IF(K224="CDT",_xlfn.XLOOKUP(J224,'CDT Aggregated Audiences'!AI:AI,'CDT Aggregated Audiences'!M:M),""))</f>
        <v/>
      </c>
      <c r="P224" s="20" t="str">
        <f>IF(K224="OVN",_xlfn.XLOOKUP(J224,'OVN Aggregated Audiences'!AI:AI,'OVN Aggregated Audiences'!Q:Q),IF(K224="CDT",_xlfn.XLOOKUP(J224,'CDT Aggregated Audiences'!AI:AI,'CDT Aggregated Audiences'!Q:Q),""))</f>
        <v/>
      </c>
      <c r="S224" s="20">
        <v>223</v>
      </c>
      <c r="T224" s="20" t="str">
        <f t="shared" si="6"/>
        <v/>
      </c>
      <c r="U224" s="20" t="str">
        <f>IF(T224="OVN",_xlfn.XLOOKUP(S224,'OVN Aggregated Audiences'!AJ:AJ,'OVN Aggregated Audiences'!K:K),IF(T224="CDT",_xlfn.XLOOKUP(S224,'CDT Aggregated Audiences'!AJ:AJ,'CDT Aggregated Audiences'!K:K),""))</f>
        <v/>
      </c>
      <c r="V224" s="34" t="str">
        <f>IF(T224="OVN",_xlfn.XLOOKUP(S224,'OVN Aggregated Audiences'!AJ:AJ,'OVN Aggregated Audiences'!H:H),IF(T224="CDT",_xlfn.XLOOKUP(S224,'CDT Aggregated Audiences'!AJ:AJ,'CDT Aggregated Audiences'!H:H),""))</f>
        <v/>
      </c>
      <c r="W224" s="35" t="str">
        <f>IF(T224="OVN",_xlfn.XLOOKUP(S224,'OVN Aggregated Audiences'!AJ:AJ,'OVN Aggregated Audiences'!N:N),IF(T224="CDT",_xlfn.XLOOKUP(S224,'CDT Aggregated Audiences'!AJ:AJ,'CDT Aggregated Audiences'!N:N),""))</f>
        <v/>
      </c>
      <c r="X224" s="20" t="str">
        <f>IF(T224="OVN",_xlfn.XLOOKUP(S224,'OVN Aggregated Audiences'!AJ:AJ,'OVN Aggregated Audiences'!AH:AH),IF(T224="CDT",_xlfn.XLOOKUP(S224,'CDT Aggregated Audiences'!AJ:AJ,'CDT Aggregated Audiences'!AH:AH),""))</f>
        <v/>
      </c>
      <c r="Y224" s="20" t="str">
        <f>IF(T224="OVN",_xlfn.XLOOKUP(S224,'OVN Aggregated Audiences'!AJ:AJ,'OVN Aggregated Audiences'!Q:Q),IF(T224="CDT",_xlfn.XLOOKUP(S224,'CDT Aggregated Audiences'!AJ:AJ,'CDT Aggregated Audiences'!Q:Q),""))</f>
        <v/>
      </c>
    </row>
    <row r="225" spans="10:25" x14ac:dyDescent="0.35">
      <c r="J225" s="20">
        <v>224</v>
      </c>
      <c r="K225" s="20" t="str">
        <f>_xlfn.XLOOKUP(J225,Calendar!K:K,Calendar!J:J,"")</f>
        <v/>
      </c>
      <c r="L225" s="20" t="str">
        <f>IF(K225="OVN",_xlfn.XLOOKUP(J225,'OVN Aggregated Audiences'!AI:AI,'OVN Aggregated Audiences'!C:C),IF(K225="CDT",_xlfn.XLOOKUP(J225,'CDT Aggregated Audiences'!AI:AI,'CDT Aggregated Audiences'!C:C),""))</f>
        <v/>
      </c>
      <c r="M225" s="20" t="str">
        <f>IF(K225="OVN",_xlfn.XLOOKUP(J225,'OVN Aggregated Audiences'!AI:AI,'OVN Aggregated Audiences'!D:D),IF(K225="CDT",_xlfn.XLOOKUP(J225,'CDT Aggregated Audiences'!AI:AI,'CDT Aggregated Audiences'!D:D),""))</f>
        <v/>
      </c>
      <c r="N225" s="20" t="str">
        <f>IF(K225="OVN",_xlfn.XLOOKUP(J225,'OVN Aggregated Audiences'!AI:AI,'OVN Aggregated Audiences'!AH:AH),IF(K225="CDT",_xlfn.XLOOKUP(J225,'CDT Aggregated Audiences'!AI:AI,'CDT Aggregated Audiences'!AH:AH),""))</f>
        <v/>
      </c>
      <c r="O225" s="20" t="str">
        <f>IF(K225="OVN",_xlfn.XLOOKUP(J225,'OVN Aggregated Audiences'!AI:AI,'OVN Aggregated Audiences'!M:M),IF(K225="CDT",_xlfn.XLOOKUP(J225,'CDT Aggregated Audiences'!AI:AI,'CDT Aggregated Audiences'!M:M),""))</f>
        <v/>
      </c>
      <c r="P225" s="20" t="str">
        <f>IF(K225="OVN",_xlfn.XLOOKUP(J225,'OVN Aggregated Audiences'!AI:AI,'OVN Aggregated Audiences'!Q:Q),IF(K225="CDT",_xlfn.XLOOKUP(J225,'CDT Aggregated Audiences'!AI:AI,'CDT Aggregated Audiences'!Q:Q),""))</f>
        <v/>
      </c>
      <c r="S225" s="20">
        <v>224</v>
      </c>
      <c r="T225" s="20" t="str">
        <f t="shared" si="6"/>
        <v/>
      </c>
      <c r="U225" s="20" t="str">
        <f>IF(T225="OVN",_xlfn.XLOOKUP(S225,'OVN Aggregated Audiences'!AJ:AJ,'OVN Aggregated Audiences'!K:K),IF(T225="CDT",_xlfn.XLOOKUP(S225,'CDT Aggregated Audiences'!AJ:AJ,'CDT Aggregated Audiences'!K:K),""))</f>
        <v/>
      </c>
      <c r="V225" s="34" t="str">
        <f>IF(T225="OVN",_xlfn.XLOOKUP(S225,'OVN Aggregated Audiences'!AJ:AJ,'OVN Aggregated Audiences'!H:H),IF(T225="CDT",_xlfn.XLOOKUP(S225,'CDT Aggregated Audiences'!AJ:AJ,'CDT Aggregated Audiences'!H:H),""))</f>
        <v/>
      </c>
      <c r="W225" s="35" t="str">
        <f>IF(T225="OVN",_xlfn.XLOOKUP(S225,'OVN Aggregated Audiences'!AJ:AJ,'OVN Aggregated Audiences'!N:N),IF(T225="CDT",_xlfn.XLOOKUP(S225,'CDT Aggregated Audiences'!AJ:AJ,'CDT Aggregated Audiences'!N:N),""))</f>
        <v/>
      </c>
      <c r="X225" s="20" t="str">
        <f>IF(T225="OVN",_xlfn.XLOOKUP(S225,'OVN Aggregated Audiences'!AJ:AJ,'OVN Aggregated Audiences'!AH:AH),IF(T225="CDT",_xlfn.XLOOKUP(S225,'CDT Aggregated Audiences'!AJ:AJ,'CDT Aggregated Audiences'!AH:AH),""))</f>
        <v/>
      </c>
      <c r="Y225" s="20" t="str">
        <f>IF(T225="OVN",_xlfn.XLOOKUP(S225,'OVN Aggregated Audiences'!AJ:AJ,'OVN Aggregated Audiences'!Q:Q),IF(T225="CDT",_xlfn.XLOOKUP(S225,'CDT Aggregated Audiences'!AJ:AJ,'CDT Aggregated Audiences'!Q:Q),""))</f>
        <v/>
      </c>
    </row>
    <row r="226" spans="10:25" x14ac:dyDescent="0.35">
      <c r="J226" s="20">
        <v>225</v>
      </c>
      <c r="K226" s="20" t="str">
        <f>_xlfn.XLOOKUP(J226,Calendar!K:K,Calendar!J:J,"")</f>
        <v/>
      </c>
      <c r="L226" s="20" t="str">
        <f>IF(K226="OVN",_xlfn.XLOOKUP(J226,'OVN Aggregated Audiences'!AI:AI,'OVN Aggregated Audiences'!C:C),IF(K226="CDT",_xlfn.XLOOKUP(J226,'CDT Aggregated Audiences'!AI:AI,'CDT Aggregated Audiences'!C:C),""))</f>
        <v/>
      </c>
      <c r="M226" s="20" t="str">
        <f>IF(K226="OVN",_xlfn.XLOOKUP(J226,'OVN Aggregated Audiences'!AI:AI,'OVN Aggregated Audiences'!D:D),IF(K226="CDT",_xlfn.XLOOKUP(J226,'CDT Aggregated Audiences'!AI:AI,'CDT Aggregated Audiences'!D:D),""))</f>
        <v/>
      </c>
      <c r="N226" s="20" t="str">
        <f>IF(K226="OVN",_xlfn.XLOOKUP(J226,'OVN Aggregated Audiences'!AI:AI,'OVN Aggregated Audiences'!AH:AH),IF(K226="CDT",_xlfn.XLOOKUP(J226,'CDT Aggregated Audiences'!AI:AI,'CDT Aggregated Audiences'!AH:AH),""))</f>
        <v/>
      </c>
      <c r="O226" s="20" t="str">
        <f>IF(K226="OVN",_xlfn.XLOOKUP(J226,'OVN Aggregated Audiences'!AI:AI,'OVN Aggregated Audiences'!M:M),IF(K226="CDT",_xlfn.XLOOKUP(J226,'CDT Aggregated Audiences'!AI:AI,'CDT Aggregated Audiences'!M:M),""))</f>
        <v/>
      </c>
      <c r="P226" s="20" t="str">
        <f>IF(K226="OVN",_xlfn.XLOOKUP(J226,'OVN Aggregated Audiences'!AI:AI,'OVN Aggregated Audiences'!Q:Q),IF(K226="CDT",_xlfn.XLOOKUP(J226,'CDT Aggregated Audiences'!AI:AI,'CDT Aggregated Audiences'!Q:Q),""))</f>
        <v/>
      </c>
      <c r="S226" s="20">
        <v>225</v>
      </c>
      <c r="T226" s="20" t="str">
        <f t="shared" si="6"/>
        <v/>
      </c>
      <c r="U226" s="20" t="str">
        <f>IF(T226="OVN",_xlfn.XLOOKUP(S226,'OVN Aggregated Audiences'!AJ:AJ,'OVN Aggregated Audiences'!K:K),IF(T226="CDT",_xlfn.XLOOKUP(S226,'CDT Aggregated Audiences'!AJ:AJ,'CDT Aggregated Audiences'!K:K),""))</f>
        <v/>
      </c>
      <c r="V226" s="34" t="str">
        <f>IF(T226="OVN",_xlfn.XLOOKUP(S226,'OVN Aggregated Audiences'!AJ:AJ,'OVN Aggregated Audiences'!H:H),IF(T226="CDT",_xlfn.XLOOKUP(S226,'CDT Aggregated Audiences'!AJ:AJ,'CDT Aggregated Audiences'!H:H),""))</f>
        <v/>
      </c>
      <c r="W226" s="35" t="str">
        <f>IF(T226="OVN",_xlfn.XLOOKUP(S226,'OVN Aggregated Audiences'!AJ:AJ,'OVN Aggregated Audiences'!N:N),IF(T226="CDT",_xlfn.XLOOKUP(S226,'CDT Aggregated Audiences'!AJ:AJ,'CDT Aggregated Audiences'!N:N),""))</f>
        <v/>
      </c>
      <c r="X226" s="20" t="str">
        <f>IF(T226="OVN",_xlfn.XLOOKUP(S226,'OVN Aggregated Audiences'!AJ:AJ,'OVN Aggregated Audiences'!AH:AH),IF(T226="CDT",_xlfn.XLOOKUP(S226,'CDT Aggregated Audiences'!AJ:AJ,'CDT Aggregated Audiences'!AH:AH),""))</f>
        <v/>
      </c>
      <c r="Y226" s="20" t="str">
        <f>IF(T226="OVN",_xlfn.XLOOKUP(S226,'OVN Aggregated Audiences'!AJ:AJ,'OVN Aggregated Audiences'!Q:Q),IF(T226="CDT",_xlfn.XLOOKUP(S226,'CDT Aggregated Audiences'!AJ:AJ,'CDT Aggregated Audiences'!Q:Q),""))</f>
        <v/>
      </c>
    </row>
    <row r="227" spans="10:25" x14ac:dyDescent="0.35">
      <c r="J227" s="20">
        <v>226</v>
      </c>
      <c r="K227" s="20" t="str">
        <f>_xlfn.XLOOKUP(J227,Calendar!K:K,Calendar!J:J,"")</f>
        <v/>
      </c>
      <c r="L227" s="20" t="str">
        <f>IF(K227="OVN",_xlfn.XLOOKUP(J227,'OVN Aggregated Audiences'!AI:AI,'OVN Aggregated Audiences'!C:C),IF(K227="CDT",_xlfn.XLOOKUP(J227,'CDT Aggregated Audiences'!AI:AI,'CDT Aggregated Audiences'!C:C),""))</f>
        <v/>
      </c>
      <c r="M227" s="20" t="str">
        <f>IF(K227="OVN",_xlfn.XLOOKUP(J227,'OVN Aggregated Audiences'!AI:AI,'OVN Aggregated Audiences'!D:D),IF(K227="CDT",_xlfn.XLOOKUP(J227,'CDT Aggregated Audiences'!AI:AI,'CDT Aggregated Audiences'!D:D),""))</f>
        <v/>
      </c>
      <c r="N227" s="20" t="str">
        <f>IF(K227="OVN",_xlfn.XLOOKUP(J227,'OVN Aggregated Audiences'!AI:AI,'OVN Aggregated Audiences'!AH:AH),IF(K227="CDT",_xlfn.XLOOKUP(J227,'CDT Aggregated Audiences'!AI:AI,'CDT Aggregated Audiences'!AH:AH),""))</f>
        <v/>
      </c>
      <c r="O227" s="20" t="str">
        <f>IF(K227="OVN",_xlfn.XLOOKUP(J227,'OVN Aggregated Audiences'!AI:AI,'OVN Aggregated Audiences'!M:M),IF(K227="CDT",_xlfn.XLOOKUP(J227,'CDT Aggregated Audiences'!AI:AI,'CDT Aggregated Audiences'!M:M),""))</f>
        <v/>
      </c>
      <c r="P227" s="20" t="str">
        <f>IF(K227="OVN",_xlfn.XLOOKUP(J227,'OVN Aggregated Audiences'!AI:AI,'OVN Aggregated Audiences'!Q:Q),IF(K227="CDT",_xlfn.XLOOKUP(J227,'CDT Aggregated Audiences'!AI:AI,'CDT Aggregated Audiences'!Q:Q),""))</f>
        <v/>
      </c>
      <c r="S227" s="20">
        <v>226</v>
      </c>
      <c r="T227" s="20" t="str">
        <f t="shared" si="6"/>
        <v/>
      </c>
      <c r="U227" s="20" t="str">
        <f>IF(T227="OVN",_xlfn.XLOOKUP(S227,'OVN Aggregated Audiences'!AJ:AJ,'OVN Aggregated Audiences'!K:K),IF(T227="CDT",_xlfn.XLOOKUP(S227,'CDT Aggregated Audiences'!AJ:AJ,'CDT Aggregated Audiences'!K:K),""))</f>
        <v/>
      </c>
      <c r="V227" s="34" t="str">
        <f>IF(T227="OVN",_xlfn.XLOOKUP(S227,'OVN Aggregated Audiences'!AJ:AJ,'OVN Aggregated Audiences'!H:H),IF(T227="CDT",_xlfn.XLOOKUP(S227,'CDT Aggregated Audiences'!AJ:AJ,'CDT Aggregated Audiences'!H:H),""))</f>
        <v/>
      </c>
      <c r="W227" s="35" t="str">
        <f>IF(T227="OVN",_xlfn.XLOOKUP(S227,'OVN Aggregated Audiences'!AJ:AJ,'OVN Aggregated Audiences'!N:N),IF(T227="CDT",_xlfn.XLOOKUP(S227,'CDT Aggregated Audiences'!AJ:AJ,'CDT Aggregated Audiences'!N:N),""))</f>
        <v/>
      </c>
      <c r="X227" s="20" t="str">
        <f>IF(T227="OVN",_xlfn.XLOOKUP(S227,'OVN Aggregated Audiences'!AJ:AJ,'OVN Aggregated Audiences'!AH:AH),IF(T227="CDT",_xlfn.XLOOKUP(S227,'CDT Aggregated Audiences'!AJ:AJ,'CDT Aggregated Audiences'!AH:AH),""))</f>
        <v/>
      </c>
      <c r="Y227" s="20" t="str">
        <f>IF(T227="OVN",_xlfn.XLOOKUP(S227,'OVN Aggregated Audiences'!AJ:AJ,'OVN Aggregated Audiences'!Q:Q),IF(T227="CDT",_xlfn.XLOOKUP(S227,'CDT Aggregated Audiences'!AJ:AJ,'CDT Aggregated Audiences'!Q:Q),""))</f>
        <v/>
      </c>
    </row>
    <row r="228" spans="10:25" x14ac:dyDescent="0.35">
      <c r="J228" s="20">
        <v>227</v>
      </c>
      <c r="K228" s="20" t="str">
        <f>_xlfn.XLOOKUP(J228,Calendar!K:K,Calendar!J:J,"")</f>
        <v/>
      </c>
      <c r="L228" s="20" t="str">
        <f>IF(K228="OVN",_xlfn.XLOOKUP(J228,'OVN Aggregated Audiences'!AI:AI,'OVN Aggregated Audiences'!C:C),IF(K228="CDT",_xlfn.XLOOKUP(J228,'CDT Aggregated Audiences'!AI:AI,'CDT Aggregated Audiences'!C:C),""))</f>
        <v/>
      </c>
      <c r="M228" s="20" t="str">
        <f>IF(K228="OVN",_xlfn.XLOOKUP(J228,'OVN Aggregated Audiences'!AI:AI,'OVN Aggregated Audiences'!D:D),IF(K228="CDT",_xlfn.XLOOKUP(J228,'CDT Aggregated Audiences'!AI:AI,'CDT Aggregated Audiences'!D:D),""))</f>
        <v/>
      </c>
      <c r="N228" s="20" t="str">
        <f>IF(K228="OVN",_xlfn.XLOOKUP(J228,'OVN Aggregated Audiences'!AI:AI,'OVN Aggregated Audiences'!AH:AH),IF(K228="CDT",_xlfn.XLOOKUP(J228,'CDT Aggregated Audiences'!AI:AI,'CDT Aggregated Audiences'!AH:AH),""))</f>
        <v/>
      </c>
      <c r="O228" s="20" t="str">
        <f>IF(K228="OVN",_xlfn.XLOOKUP(J228,'OVN Aggregated Audiences'!AI:AI,'OVN Aggregated Audiences'!M:M),IF(K228="CDT",_xlfn.XLOOKUP(J228,'CDT Aggregated Audiences'!AI:AI,'CDT Aggregated Audiences'!M:M),""))</f>
        <v/>
      </c>
      <c r="P228" s="20" t="str">
        <f>IF(K228="OVN",_xlfn.XLOOKUP(J228,'OVN Aggregated Audiences'!AI:AI,'OVN Aggregated Audiences'!Q:Q),IF(K228="CDT",_xlfn.XLOOKUP(J228,'CDT Aggregated Audiences'!AI:AI,'CDT Aggregated Audiences'!Q:Q),""))</f>
        <v/>
      </c>
      <c r="S228" s="20">
        <v>227</v>
      </c>
      <c r="T228" s="20" t="str">
        <f t="shared" si="6"/>
        <v/>
      </c>
      <c r="U228" s="20" t="str">
        <f>IF(T228="OVN",_xlfn.XLOOKUP(S228,'OVN Aggregated Audiences'!AJ:AJ,'OVN Aggregated Audiences'!K:K),IF(T228="CDT",_xlfn.XLOOKUP(S228,'CDT Aggregated Audiences'!AJ:AJ,'CDT Aggregated Audiences'!K:K),""))</f>
        <v/>
      </c>
      <c r="V228" s="34" t="str">
        <f>IF(T228="OVN",_xlfn.XLOOKUP(S228,'OVN Aggregated Audiences'!AJ:AJ,'OVN Aggregated Audiences'!H:H),IF(T228="CDT",_xlfn.XLOOKUP(S228,'CDT Aggregated Audiences'!AJ:AJ,'CDT Aggregated Audiences'!H:H),""))</f>
        <v/>
      </c>
      <c r="W228" s="35" t="str">
        <f>IF(T228="OVN",_xlfn.XLOOKUP(S228,'OVN Aggregated Audiences'!AJ:AJ,'OVN Aggregated Audiences'!N:N),IF(T228="CDT",_xlfn.XLOOKUP(S228,'CDT Aggregated Audiences'!AJ:AJ,'CDT Aggregated Audiences'!N:N),""))</f>
        <v/>
      </c>
      <c r="X228" s="20" t="str">
        <f>IF(T228="OVN",_xlfn.XLOOKUP(S228,'OVN Aggregated Audiences'!AJ:AJ,'OVN Aggregated Audiences'!AH:AH),IF(T228="CDT",_xlfn.XLOOKUP(S228,'CDT Aggregated Audiences'!AJ:AJ,'CDT Aggregated Audiences'!AH:AH),""))</f>
        <v/>
      </c>
      <c r="Y228" s="20" t="str">
        <f>IF(T228="OVN",_xlfn.XLOOKUP(S228,'OVN Aggregated Audiences'!AJ:AJ,'OVN Aggregated Audiences'!Q:Q),IF(T228="CDT",_xlfn.XLOOKUP(S228,'CDT Aggregated Audiences'!AJ:AJ,'CDT Aggregated Audiences'!Q:Q),""))</f>
        <v/>
      </c>
    </row>
    <row r="229" spans="10:25" x14ac:dyDescent="0.35">
      <c r="J229" s="20">
        <v>228</v>
      </c>
      <c r="K229" s="20" t="str">
        <f>_xlfn.XLOOKUP(J229,Calendar!K:K,Calendar!J:J,"")</f>
        <v/>
      </c>
      <c r="L229" s="20" t="str">
        <f>IF(K229="OVN",_xlfn.XLOOKUP(J229,'OVN Aggregated Audiences'!AI:AI,'OVN Aggregated Audiences'!C:C),IF(K229="CDT",_xlfn.XLOOKUP(J229,'CDT Aggregated Audiences'!AI:AI,'CDT Aggregated Audiences'!C:C),""))</f>
        <v/>
      </c>
      <c r="M229" s="20" t="str">
        <f>IF(K229="OVN",_xlfn.XLOOKUP(J229,'OVN Aggregated Audiences'!AI:AI,'OVN Aggregated Audiences'!D:D),IF(K229="CDT",_xlfn.XLOOKUP(J229,'CDT Aggregated Audiences'!AI:AI,'CDT Aggregated Audiences'!D:D),""))</f>
        <v/>
      </c>
      <c r="N229" s="20" t="str">
        <f>IF(K229="OVN",_xlfn.XLOOKUP(J229,'OVN Aggregated Audiences'!AI:AI,'OVN Aggregated Audiences'!AH:AH),IF(K229="CDT",_xlfn.XLOOKUP(J229,'CDT Aggregated Audiences'!AI:AI,'CDT Aggregated Audiences'!AH:AH),""))</f>
        <v/>
      </c>
      <c r="O229" s="20" t="str">
        <f>IF(K229="OVN",_xlfn.XLOOKUP(J229,'OVN Aggregated Audiences'!AI:AI,'OVN Aggregated Audiences'!M:M),IF(K229="CDT",_xlfn.XLOOKUP(J229,'CDT Aggregated Audiences'!AI:AI,'CDT Aggregated Audiences'!M:M),""))</f>
        <v/>
      </c>
      <c r="P229" s="20" t="str">
        <f>IF(K229="OVN",_xlfn.XLOOKUP(J229,'OVN Aggregated Audiences'!AI:AI,'OVN Aggregated Audiences'!Q:Q),IF(K229="CDT",_xlfn.XLOOKUP(J229,'CDT Aggregated Audiences'!AI:AI,'CDT Aggregated Audiences'!Q:Q),""))</f>
        <v/>
      </c>
      <c r="S229" s="20">
        <v>228</v>
      </c>
      <c r="T229" s="20" t="str">
        <f t="shared" si="6"/>
        <v/>
      </c>
      <c r="U229" s="20" t="str">
        <f>IF(T229="OVN",_xlfn.XLOOKUP(S229,'OVN Aggregated Audiences'!AJ:AJ,'OVN Aggregated Audiences'!K:K),IF(T229="CDT",_xlfn.XLOOKUP(S229,'CDT Aggregated Audiences'!AJ:AJ,'CDT Aggregated Audiences'!K:K),""))</f>
        <v/>
      </c>
      <c r="V229" s="34" t="str">
        <f>IF(T229="OVN",_xlfn.XLOOKUP(S229,'OVN Aggregated Audiences'!AJ:AJ,'OVN Aggregated Audiences'!H:H),IF(T229="CDT",_xlfn.XLOOKUP(S229,'CDT Aggregated Audiences'!AJ:AJ,'CDT Aggregated Audiences'!H:H),""))</f>
        <v/>
      </c>
      <c r="W229" s="35" t="str">
        <f>IF(T229="OVN",_xlfn.XLOOKUP(S229,'OVN Aggregated Audiences'!AJ:AJ,'OVN Aggregated Audiences'!N:N),IF(T229="CDT",_xlfn.XLOOKUP(S229,'CDT Aggregated Audiences'!AJ:AJ,'CDT Aggregated Audiences'!N:N),""))</f>
        <v/>
      </c>
      <c r="X229" s="20" t="str">
        <f>IF(T229="OVN",_xlfn.XLOOKUP(S229,'OVN Aggregated Audiences'!AJ:AJ,'OVN Aggregated Audiences'!AH:AH),IF(T229="CDT",_xlfn.XLOOKUP(S229,'CDT Aggregated Audiences'!AJ:AJ,'CDT Aggregated Audiences'!AH:AH),""))</f>
        <v/>
      </c>
      <c r="Y229" s="20" t="str">
        <f>IF(T229="OVN",_xlfn.XLOOKUP(S229,'OVN Aggregated Audiences'!AJ:AJ,'OVN Aggregated Audiences'!Q:Q),IF(T229="CDT",_xlfn.XLOOKUP(S229,'CDT Aggregated Audiences'!AJ:AJ,'CDT Aggregated Audiences'!Q:Q),""))</f>
        <v/>
      </c>
    </row>
    <row r="230" spans="10:25" x14ac:dyDescent="0.35">
      <c r="J230" s="20">
        <v>229</v>
      </c>
      <c r="K230" s="20" t="str">
        <f>_xlfn.XLOOKUP(J230,Calendar!K:K,Calendar!J:J,"")</f>
        <v/>
      </c>
      <c r="L230" s="20" t="str">
        <f>IF(K230="OVN",_xlfn.XLOOKUP(J230,'OVN Aggregated Audiences'!AI:AI,'OVN Aggregated Audiences'!C:C),IF(K230="CDT",_xlfn.XLOOKUP(J230,'CDT Aggregated Audiences'!AI:AI,'CDT Aggregated Audiences'!C:C),""))</f>
        <v/>
      </c>
      <c r="M230" s="20" t="str">
        <f>IF(K230="OVN",_xlfn.XLOOKUP(J230,'OVN Aggregated Audiences'!AI:AI,'OVN Aggregated Audiences'!D:D),IF(K230="CDT",_xlfn.XLOOKUP(J230,'CDT Aggregated Audiences'!AI:AI,'CDT Aggregated Audiences'!D:D),""))</f>
        <v/>
      </c>
      <c r="N230" s="20" t="str">
        <f>IF(K230="OVN",_xlfn.XLOOKUP(J230,'OVN Aggregated Audiences'!AI:AI,'OVN Aggregated Audiences'!AH:AH),IF(K230="CDT",_xlfn.XLOOKUP(J230,'CDT Aggregated Audiences'!AI:AI,'CDT Aggregated Audiences'!AH:AH),""))</f>
        <v/>
      </c>
      <c r="O230" s="20" t="str">
        <f>IF(K230="OVN",_xlfn.XLOOKUP(J230,'OVN Aggregated Audiences'!AI:AI,'OVN Aggregated Audiences'!M:M),IF(K230="CDT",_xlfn.XLOOKUP(J230,'CDT Aggregated Audiences'!AI:AI,'CDT Aggregated Audiences'!M:M),""))</f>
        <v/>
      </c>
      <c r="P230" s="20" t="str">
        <f>IF(K230="OVN",_xlfn.XLOOKUP(J230,'OVN Aggregated Audiences'!AI:AI,'OVN Aggregated Audiences'!Q:Q),IF(K230="CDT",_xlfn.XLOOKUP(J230,'CDT Aggregated Audiences'!AI:AI,'CDT Aggregated Audiences'!Q:Q),""))</f>
        <v/>
      </c>
      <c r="S230" s="20">
        <v>229</v>
      </c>
      <c r="T230" s="20" t="str">
        <f t="shared" si="6"/>
        <v/>
      </c>
      <c r="U230" s="20" t="str">
        <f>IF(T230="OVN",_xlfn.XLOOKUP(S230,'OVN Aggregated Audiences'!AJ:AJ,'OVN Aggregated Audiences'!K:K),IF(T230="CDT",_xlfn.XLOOKUP(S230,'CDT Aggregated Audiences'!AJ:AJ,'CDT Aggregated Audiences'!K:K),""))</f>
        <v/>
      </c>
      <c r="V230" s="34" t="str">
        <f>IF(T230="OVN",_xlfn.XLOOKUP(S230,'OVN Aggregated Audiences'!AJ:AJ,'OVN Aggregated Audiences'!H:H),IF(T230="CDT",_xlfn.XLOOKUP(S230,'CDT Aggregated Audiences'!AJ:AJ,'CDT Aggregated Audiences'!H:H),""))</f>
        <v/>
      </c>
      <c r="W230" s="35" t="str">
        <f>IF(T230="OVN",_xlfn.XLOOKUP(S230,'OVN Aggregated Audiences'!AJ:AJ,'OVN Aggregated Audiences'!N:N),IF(T230="CDT",_xlfn.XLOOKUP(S230,'CDT Aggregated Audiences'!AJ:AJ,'CDT Aggregated Audiences'!N:N),""))</f>
        <v/>
      </c>
      <c r="X230" s="20" t="str">
        <f>IF(T230="OVN",_xlfn.XLOOKUP(S230,'OVN Aggregated Audiences'!AJ:AJ,'OVN Aggregated Audiences'!AH:AH),IF(T230="CDT",_xlfn.XLOOKUP(S230,'CDT Aggregated Audiences'!AJ:AJ,'CDT Aggregated Audiences'!AH:AH),""))</f>
        <v/>
      </c>
      <c r="Y230" s="20" t="str">
        <f>IF(T230="OVN",_xlfn.XLOOKUP(S230,'OVN Aggregated Audiences'!AJ:AJ,'OVN Aggregated Audiences'!Q:Q),IF(T230="CDT",_xlfn.XLOOKUP(S230,'CDT Aggregated Audiences'!AJ:AJ,'CDT Aggregated Audiences'!Q:Q),""))</f>
        <v/>
      </c>
    </row>
    <row r="231" spans="10:25" x14ac:dyDescent="0.35">
      <c r="J231" s="20">
        <v>230</v>
      </c>
      <c r="K231" s="20" t="str">
        <f>_xlfn.XLOOKUP(J231,Calendar!K:K,Calendar!J:J,"")</f>
        <v/>
      </c>
      <c r="L231" s="20" t="str">
        <f>IF(K231="OVN",_xlfn.XLOOKUP(J231,'OVN Aggregated Audiences'!AI:AI,'OVN Aggregated Audiences'!C:C),IF(K231="CDT",_xlfn.XLOOKUP(J231,'CDT Aggregated Audiences'!AI:AI,'CDT Aggregated Audiences'!C:C),""))</f>
        <v/>
      </c>
      <c r="M231" s="20" t="str">
        <f>IF(K231="OVN",_xlfn.XLOOKUP(J231,'OVN Aggregated Audiences'!AI:AI,'OVN Aggregated Audiences'!D:D),IF(K231="CDT",_xlfn.XLOOKUP(J231,'CDT Aggregated Audiences'!AI:AI,'CDT Aggregated Audiences'!D:D),""))</f>
        <v/>
      </c>
      <c r="N231" s="20" t="str">
        <f>IF(K231="OVN",_xlfn.XLOOKUP(J231,'OVN Aggregated Audiences'!AI:AI,'OVN Aggregated Audiences'!AH:AH),IF(K231="CDT",_xlfn.XLOOKUP(J231,'CDT Aggregated Audiences'!AI:AI,'CDT Aggregated Audiences'!AH:AH),""))</f>
        <v/>
      </c>
      <c r="O231" s="20" t="str">
        <f>IF(K231="OVN",_xlfn.XLOOKUP(J231,'OVN Aggregated Audiences'!AI:AI,'OVN Aggregated Audiences'!M:M),IF(K231="CDT",_xlfn.XLOOKUP(J231,'CDT Aggregated Audiences'!AI:AI,'CDT Aggregated Audiences'!M:M),""))</f>
        <v/>
      </c>
      <c r="P231" s="20" t="str">
        <f>IF(K231="OVN",_xlfn.XLOOKUP(J231,'OVN Aggregated Audiences'!AI:AI,'OVN Aggregated Audiences'!Q:Q),IF(K231="CDT",_xlfn.XLOOKUP(J231,'CDT Aggregated Audiences'!AI:AI,'CDT Aggregated Audiences'!Q:Q),""))</f>
        <v/>
      </c>
      <c r="S231" s="20">
        <v>230</v>
      </c>
      <c r="T231" s="20" t="str">
        <f t="shared" si="6"/>
        <v/>
      </c>
      <c r="U231" s="20" t="str">
        <f>IF(T231="OVN",_xlfn.XLOOKUP(S231,'OVN Aggregated Audiences'!AJ:AJ,'OVN Aggregated Audiences'!K:K),IF(T231="CDT",_xlfn.XLOOKUP(S231,'CDT Aggregated Audiences'!AJ:AJ,'CDT Aggregated Audiences'!K:K),""))</f>
        <v/>
      </c>
      <c r="V231" s="34" t="str">
        <f>IF(T231="OVN",_xlfn.XLOOKUP(S231,'OVN Aggregated Audiences'!AJ:AJ,'OVN Aggregated Audiences'!H:H),IF(T231="CDT",_xlfn.XLOOKUP(S231,'CDT Aggregated Audiences'!AJ:AJ,'CDT Aggregated Audiences'!H:H),""))</f>
        <v/>
      </c>
      <c r="W231" s="35" t="str">
        <f>IF(T231="OVN",_xlfn.XLOOKUP(S231,'OVN Aggregated Audiences'!AJ:AJ,'OVN Aggregated Audiences'!N:N),IF(T231="CDT",_xlfn.XLOOKUP(S231,'CDT Aggregated Audiences'!AJ:AJ,'CDT Aggregated Audiences'!N:N),""))</f>
        <v/>
      </c>
      <c r="X231" s="20" t="str">
        <f>IF(T231="OVN",_xlfn.XLOOKUP(S231,'OVN Aggregated Audiences'!AJ:AJ,'OVN Aggregated Audiences'!AH:AH),IF(T231="CDT",_xlfn.XLOOKUP(S231,'CDT Aggregated Audiences'!AJ:AJ,'CDT Aggregated Audiences'!AH:AH),""))</f>
        <v/>
      </c>
      <c r="Y231" s="20" t="str">
        <f>IF(T231="OVN",_xlfn.XLOOKUP(S231,'OVN Aggregated Audiences'!AJ:AJ,'OVN Aggregated Audiences'!Q:Q),IF(T231="CDT",_xlfn.XLOOKUP(S231,'CDT Aggregated Audiences'!AJ:AJ,'CDT Aggregated Audiences'!Q:Q),""))</f>
        <v/>
      </c>
    </row>
    <row r="232" spans="10:25" x14ac:dyDescent="0.35">
      <c r="J232" s="20">
        <v>231</v>
      </c>
      <c r="K232" s="20" t="str">
        <f>_xlfn.XLOOKUP(J232,Calendar!K:K,Calendar!J:J,"")</f>
        <v/>
      </c>
      <c r="L232" s="20" t="str">
        <f>IF(K232="OVN",_xlfn.XLOOKUP(J232,'OVN Aggregated Audiences'!AI:AI,'OVN Aggregated Audiences'!C:C),IF(K232="CDT",_xlfn.XLOOKUP(J232,'CDT Aggregated Audiences'!AI:AI,'CDT Aggregated Audiences'!C:C),""))</f>
        <v/>
      </c>
      <c r="M232" s="20" t="str">
        <f>IF(K232="OVN",_xlfn.XLOOKUP(J232,'OVN Aggregated Audiences'!AI:AI,'OVN Aggregated Audiences'!D:D),IF(K232="CDT",_xlfn.XLOOKUP(J232,'CDT Aggregated Audiences'!AI:AI,'CDT Aggregated Audiences'!D:D),""))</f>
        <v/>
      </c>
      <c r="N232" s="20" t="str">
        <f>IF(K232="OVN",_xlfn.XLOOKUP(J232,'OVN Aggregated Audiences'!AI:AI,'OVN Aggregated Audiences'!AH:AH),IF(K232="CDT",_xlfn.XLOOKUP(J232,'CDT Aggregated Audiences'!AI:AI,'CDT Aggregated Audiences'!AH:AH),""))</f>
        <v/>
      </c>
      <c r="O232" s="20" t="str">
        <f>IF(K232="OVN",_xlfn.XLOOKUP(J232,'OVN Aggregated Audiences'!AI:AI,'OVN Aggregated Audiences'!M:M),IF(K232="CDT",_xlfn.XLOOKUP(J232,'CDT Aggregated Audiences'!AI:AI,'CDT Aggregated Audiences'!M:M),""))</f>
        <v/>
      </c>
      <c r="P232" s="20" t="str">
        <f>IF(K232="OVN",_xlfn.XLOOKUP(J232,'OVN Aggregated Audiences'!AI:AI,'OVN Aggregated Audiences'!Q:Q),IF(K232="CDT",_xlfn.XLOOKUP(J232,'CDT Aggregated Audiences'!AI:AI,'CDT Aggregated Audiences'!Q:Q),""))</f>
        <v/>
      </c>
      <c r="S232" s="20">
        <v>231</v>
      </c>
      <c r="T232" s="20" t="str">
        <f t="shared" si="6"/>
        <v/>
      </c>
      <c r="U232" s="20" t="str">
        <f>IF(T232="OVN",_xlfn.XLOOKUP(S232,'OVN Aggregated Audiences'!AJ:AJ,'OVN Aggregated Audiences'!K:K),IF(T232="CDT",_xlfn.XLOOKUP(S232,'CDT Aggregated Audiences'!AJ:AJ,'CDT Aggregated Audiences'!K:K),""))</f>
        <v/>
      </c>
      <c r="V232" s="34" t="str">
        <f>IF(T232="OVN",_xlfn.XLOOKUP(S232,'OVN Aggregated Audiences'!AJ:AJ,'OVN Aggregated Audiences'!H:H),IF(T232="CDT",_xlfn.XLOOKUP(S232,'CDT Aggregated Audiences'!AJ:AJ,'CDT Aggregated Audiences'!H:H),""))</f>
        <v/>
      </c>
      <c r="W232" s="35" t="str">
        <f>IF(T232="OVN",_xlfn.XLOOKUP(S232,'OVN Aggregated Audiences'!AJ:AJ,'OVN Aggregated Audiences'!N:N),IF(T232="CDT",_xlfn.XLOOKUP(S232,'CDT Aggregated Audiences'!AJ:AJ,'CDT Aggregated Audiences'!N:N),""))</f>
        <v/>
      </c>
      <c r="X232" s="20" t="str">
        <f>IF(T232="OVN",_xlfn.XLOOKUP(S232,'OVN Aggregated Audiences'!AJ:AJ,'OVN Aggregated Audiences'!AH:AH),IF(T232="CDT",_xlfn.XLOOKUP(S232,'CDT Aggregated Audiences'!AJ:AJ,'CDT Aggregated Audiences'!AH:AH),""))</f>
        <v/>
      </c>
      <c r="Y232" s="20" t="str">
        <f>IF(T232="OVN",_xlfn.XLOOKUP(S232,'OVN Aggregated Audiences'!AJ:AJ,'OVN Aggregated Audiences'!Q:Q),IF(T232="CDT",_xlfn.XLOOKUP(S232,'CDT Aggregated Audiences'!AJ:AJ,'CDT Aggregated Audiences'!Q:Q),""))</f>
        <v/>
      </c>
    </row>
    <row r="233" spans="10:25" x14ac:dyDescent="0.35">
      <c r="J233" s="20">
        <v>232</v>
      </c>
      <c r="K233" s="20" t="str">
        <f>_xlfn.XLOOKUP(J233,Calendar!K:K,Calendar!J:J,"")</f>
        <v/>
      </c>
      <c r="L233" s="20" t="str">
        <f>IF(K233="OVN",_xlfn.XLOOKUP(J233,'OVN Aggregated Audiences'!AI:AI,'OVN Aggregated Audiences'!C:C),IF(K233="CDT",_xlfn.XLOOKUP(J233,'CDT Aggregated Audiences'!AI:AI,'CDT Aggregated Audiences'!C:C),""))</f>
        <v/>
      </c>
      <c r="M233" s="20" t="str">
        <f>IF(K233="OVN",_xlfn.XLOOKUP(J233,'OVN Aggregated Audiences'!AI:AI,'OVN Aggregated Audiences'!D:D),IF(K233="CDT",_xlfn.XLOOKUP(J233,'CDT Aggregated Audiences'!AI:AI,'CDT Aggregated Audiences'!D:D),""))</f>
        <v/>
      </c>
      <c r="N233" s="20" t="str">
        <f>IF(K233="OVN",_xlfn.XLOOKUP(J233,'OVN Aggregated Audiences'!AI:AI,'OVN Aggregated Audiences'!AH:AH),IF(K233="CDT",_xlfn.XLOOKUP(J233,'CDT Aggregated Audiences'!AI:AI,'CDT Aggregated Audiences'!AH:AH),""))</f>
        <v/>
      </c>
      <c r="O233" s="20" t="str">
        <f>IF(K233="OVN",_xlfn.XLOOKUP(J233,'OVN Aggregated Audiences'!AI:AI,'OVN Aggregated Audiences'!M:M),IF(K233="CDT",_xlfn.XLOOKUP(J233,'CDT Aggregated Audiences'!AI:AI,'CDT Aggregated Audiences'!M:M),""))</f>
        <v/>
      </c>
      <c r="P233" s="20" t="str">
        <f>IF(K233="OVN",_xlfn.XLOOKUP(J233,'OVN Aggregated Audiences'!AI:AI,'OVN Aggregated Audiences'!Q:Q),IF(K233="CDT",_xlfn.XLOOKUP(J233,'CDT Aggregated Audiences'!AI:AI,'CDT Aggregated Audiences'!Q:Q),""))</f>
        <v/>
      </c>
      <c r="S233" s="20">
        <v>232</v>
      </c>
      <c r="T233" s="20" t="str">
        <f t="shared" si="6"/>
        <v/>
      </c>
      <c r="U233" s="20" t="str">
        <f>IF(T233="OVN",_xlfn.XLOOKUP(S233,'OVN Aggregated Audiences'!AJ:AJ,'OVN Aggregated Audiences'!K:K),IF(T233="CDT",_xlfn.XLOOKUP(S233,'CDT Aggregated Audiences'!AJ:AJ,'CDT Aggregated Audiences'!K:K),""))</f>
        <v/>
      </c>
      <c r="V233" s="34" t="str">
        <f>IF(T233="OVN",_xlfn.XLOOKUP(S233,'OVN Aggregated Audiences'!AJ:AJ,'OVN Aggregated Audiences'!H:H),IF(T233="CDT",_xlfn.XLOOKUP(S233,'CDT Aggregated Audiences'!AJ:AJ,'CDT Aggregated Audiences'!H:H),""))</f>
        <v/>
      </c>
      <c r="W233" s="35" t="str">
        <f>IF(T233="OVN",_xlfn.XLOOKUP(S233,'OVN Aggregated Audiences'!AJ:AJ,'OVN Aggregated Audiences'!N:N),IF(T233="CDT",_xlfn.XLOOKUP(S233,'CDT Aggregated Audiences'!AJ:AJ,'CDT Aggregated Audiences'!N:N),""))</f>
        <v/>
      </c>
      <c r="X233" s="20" t="str">
        <f>IF(T233="OVN",_xlfn.XLOOKUP(S233,'OVN Aggregated Audiences'!AJ:AJ,'OVN Aggregated Audiences'!AH:AH),IF(T233="CDT",_xlfn.XLOOKUP(S233,'CDT Aggregated Audiences'!AJ:AJ,'CDT Aggregated Audiences'!AH:AH),""))</f>
        <v/>
      </c>
      <c r="Y233" s="20" t="str">
        <f>IF(T233="OVN",_xlfn.XLOOKUP(S233,'OVN Aggregated Audiences'!AJ:AJ,'OVN Aggregated Audiences'!Q:Q),IF(T233="CDT",_xlfn.XLOOKUP(S233,'CDT Aggregated Audiences'!AJ:AJ,'CDT Aggregated Audiences'!Q:Q),""))</f>
        <v/>
      </c>
    </row>
    <row r="234" spans="10:25" x14ac:dyDescent="0.35">
      <c r="J234" s="20">
        <v>233</v>
      </c>
      <c r="K234" s="20" t="str">
        <f>_xlfn.XLOOKUP(J234,Calendar!K:K,Calendar!J:J,"")</f>
        <v/>
      </c>
      <c r="L234" s="20" t="str">
        <f>IF(K234="OVN",_xlfn.XLOOKUP(J234,'OVN Aggregated Audiences'!AI:AI,'OVN Aggregated Audiences'!C:C),IF(K234="CDT",_xlfn.XLOOKUP(J234,'CDT Aggregated Audiences'!AI:AI,'CDT Aggregated Audiences'!C:C),""))</f>
        <v/>
      </c>
      <c r="M234" s="20" t="str">
        <f>IF(K234="OVN",_xlfn.XLOOKUP(J234,'OVN Aggregated Audiences'!AI:AI,'OVN Aggregated Audiences'!D:D),IF(K234="CDT",_xlfn.XLOOKUP(J234,'CDT Aggregated Audiences'!AI:AI,'CDT Aggregated Audiences'!D:D),""))</f>
        <v/>
      </c>
      <c r="N234" s="20" t="str">
        <f>IF(K234="OVN",_xlfn.XLOOKUP(J234,'OVN Aggregated Audiences'!AI:AI,'OVN Aggregated Audiences'!AH:AH),IF(K234="CDT",_xlfn.XLOOKUP(J234,'CDT Aggregated Audiences'!AI:AI,'CDT Aggregated Audiences'!AH:AH),""))</f>
        <v/>
      </c>
      <c r="O234" s="20" t="str">
        <f>IF(K234="OVN",_xlfn.XLOOKUP(J234,'OVN Aggregated Audiences'!AI:AI,'OVN Aggregated Audiences'!M:M),IF(K234="CDT",_xlfn.XLOOKUP(J234,'CDT Aggregated Audiences'!AI:AI,'CDT Aggregated Audiences'!M:M),""))</f>
        <v/>
      </c>
      <c r="P234" s="20" t="str">
        <f>IF(K234="OVN",_xlfn.XLOOKUP(J234,'OVN Aggregated Audiences'!AI:AI,'OVN Aggregated Audiences'!Q:Q),IF(K234="CDT",_xlfn.XLOOKUP(J234,'CDT Aggregated Audiences'!AI:AI,'CDT Aggregated Audiences'!Q:Q),""))</f>
        <v/>
      </c>
      <c r="S234" s="20">
        <v>233</v>
      </c>
      <c r="T234" s="20" t="str">
        <f t="shared" si="6"/>
        <v/>
      </c>
      <c r="U234" s="20" t="str">
        <f>IF(T234="OVN",_xlfn.XLOOKUP(S234,'OVN Aggregated Audiences'!AJ:AJ,'OVN Aggregated Audiences'!K:K),IF(T234="CDT",_xlfn.XLOOKUP(S234,'CDT Aggregated Audiences'!AJ:AJ,'CDT Aggregated Audiences'!K:K),""))</f>
        <v/>
      </c>
      <c r="V234" s="34" t="str">
        <f>IF(T234="OVN",_xlfn.XLOOKUP(S234,'OVN Aggregated Audiences'!AJ:AJ,'OVN Aggregated Audiences'!H:H),IF(T234="CDT",_xlfn.XLOOKUP(S234,'CDT Aggregated Audiences'!AJ:AJ,'CDT Aggregated Audiences'!H:H),""))</f>
        <v/>
      </c>
      <c r="W234" s="35" t="str">
        <f>IF(T234="OVN",_xlfn.XLOOKUP(S234,'OVN Aggregated Audiences'!AJ:AJ,'OVN Aggregated Audiences'!N:N),IF(T234="CDT",_xlfn.XLOOKUP(S234,'CDT Aggregated Audiences'!AJ:AJ,'CDT Aggregated Audiences'!N:N),""))</f>
        <v/>
      </c>
      <c r="X234" s="20" t="str">
        <f>IF(T234="OVN",_xlfn.XLOOKUP(S234,'OVN Aggregated Audiences'!AJ:AJ,'OVN Aggregated Audiences'!AH:AH),IF(T234="CDT",_xlfn.XLOOKUP(S234,'CDT Aggregated Audiences'!AJ:AJ,'CDT Aggregated Audiences'!AH:AH),""))</f>
        <v/>
      </c>
      <c r="Y234" s="20" t="str">
        <f>IF(T234="OVN",_xlfn.XLOOKUP(S234,'OVN Aggregated Audiences'!AJ:AJ,'OVN Aggregated Audiences'!Q:Q),IF(T234="CDT",_xlfn.XLOOKUP(S234,'CDT Aggregated Audiences'!AJ:AJ,'CDT Aggregated Audiences'!Q:Q),""))</f>
        <v/>
      </c>
    </row>
    <row r="235" spans="10:25" x14ac:dyDescent="0.35">
      <c r="J235" s="20">
        <v>234</v>
      </c>
      <c r="K235" s="20" t="str">
        <f>_xlfn.XLOOKUP(J235,Calendar!K:K,Calendar!J:J,"")</f>
        <v/>
      </c>
      <c r="L235" s="20" t="str">
        <f>IF(K235="OVN",_xlfn.XLOOKUP(J235,'OVN Aggregated Audiences'!AI:AI,'OVN Aggregated Audiences'!C:C),IF(K235="CDT",_xlfn.XLOOKUP(J235,'CDT Aggregated Audiences'!AI:AI,'CDT Aggregated Audiences'!C:C),""))</f>
        <v/>
      </c>
      <c r="M235" s="20" t="str">
        <f>IF(K235="OVN",_xlfn.XLOOKUP(J235,'OVN Aggregated Audiences'!AI:AI,'OVN Aggregated Audiences'!D:D),IF(K235="CDT",_xlfn.XLOOKUP(J235,'CDT Aggregated Audiences'!AI:AI,'CDT Aggregated Audiences'!D:D),""))</f>
        <v/>
      </c>
      <c r="N235" s="20" t="str">
        <f>IF(K235="OVN",_xlfn.XLOOKUP(J235,'OVN Aggregated Audiences'!AI:AI,'OVN Aggregated Audiences'!AH:AH),IF(K235="CDT",_xlfn.XLOOKUP(J235,'CDT Aggregated Audiences'!AI:AI,'CDT Aggregated Audiences'!AH:AH),""))</f>
        <v/>
      </c>
      <c r="O235" s="20" t="str">
        <f>IF(K235="OVN",_xlfn.XLOOKUP(J235,'OVN Aggregated Audiences'!AI:AI,'OVN Aggregated Audiences'!M:M),IF(K235="CDT",_xlfn.XLOOKUP(J235,'CDT Aggregated Audiences'!AI:AI,'CDT Aggregated Audiences'!M:M),""))</f>
        <v/>
      </c>
      <c r="P235" s="20" t="str">
        <f>IF(K235="OVN",_xlfn.XLOOKUP(J235,'OVN Aggregated Audiences'!AI:AI,'OVN Aggregated Audiences'!Q:Q),IF(K235="CDT",_xlfn.XLOOKUP(J235,'CDT Aggregated Audiences'!AI:AI,'CDT Aggregated Audiences'!Q:Q),""))</f>
        <v/>
      </c>
      <c r="S235" s="20">
        <v>234</v>
      </c>
      <c r="T235" s="20" t="str">
        <f t="shared" si="6"/>
        <v/>
      </c>
      <c r="U235" s="20" t="str">
        <f>IF(T235="OVN",_xlfn.XLOOKUP(S235,'OVN Aggregated Audiences'!AJ:AJ,'OVN Aggregated Audiences'!K:K),IF(T235="CDT",_xlfn.XLOOKUP(S235,'CDT Aggregated Audiences'!AJ:AJ,'CDT Aggregated Audiences'!K:K),""))</f>
        <v/>
      </c>
      <c r="V235" s="34" t="str">
        <f>IF(T235="OVN",_xlfn.XLOOKUP(S235,'OVN Aggregated Audiences'!AJ:AJ,'OVN Aggregated Audiences'!H:H),IF(T235="CDT",_xlfn.XLOOKUP(S235,'CDT Aggregated Audiences'!AJ:AJ,'CDT Aggregated Audiences'!H:H),""))</f>
        <v/>
      </c>
      <c r="W235" s="35" t="str">
        <f>IF(T235="OVN",_xlfn.XLOOKUP(S235,'OVN Aggregated Audiences'!AJ:AJ,'OVN Aggregated Audiences'!N:N),IF(T235="CDT",_xlfn.XLOOKUP(S235,'CDT Aggregated Audiences'!AJ:AJ,'CDT Aggregated Audiences'!N:N),""))</f>
        <v/>
      </c>
      <c r="X235" s="20" t="str">
        <f>IF(T235="OVN",_xlfn.XLOOKUP(S235,'OVN Aggregated Audiences'!AJ:AJ,'OVN Aggregated Audiences'!AH:AH),IF(T235="CDT",_xlfn.XLOOKUP(S235,'CDT Aggregated Audiences'!AJ:AJ,'CDT Aggregated Audiences'!AH:AH),""))</f>
        <v/>
      </c>
      <c r="Y235" s="20" t="str">
        <f>IF(T235="OVN",_xlfn.XLOOKUP(S235,'OVN Aggregated Audiences'!AJ:AJ,'OVN Aggregated Audiences'!Q:Q),IF(T235="CDT",_xlfn.XLOOKUP(S235,'CDT Aggregated Audiences'!AJ:AJ,'CDT Aggregated Audiences'!Q:Q),""))</f>
        <v/>
      </c>
    </row>
    <row r="236" spans="10:25" x14ac:dyDescent="0.35">
      <c r="J236" s="20">
        <v>235</v>
      </c>
      <c r="K236" s="20" t="str">
        <f>_xlfn.XLOOKUP(J236,Calendar!K:K,Calendar!J:J,"")</f>
        <v/>
      </c>
      <c r="L236" s="20" t="str">
        <f>IF(K236="OVN",_xlfn.XLOOKUP(J236,'OVN Aggregated Audiences'!AI:AI,'OVN Aggregated Audiences'!C:C),IF(K236="CDT",_xlfn.XLOOKUP(J236,'CDT Aggregated Audiences'!AI:AI,'CDT Aggregated Audiences'!C:C),""))</f>
        <v/>
      </c>
      <c r="M236" s="20" t="str">
        <f>IF(K236="OVN",_xlfn.XLOOKUP(J236,'OVN Aggregated Audiences'!AI:AI,'OVN Aggregated Audiences'!D:D),IF(K236="CDT",_xlfn.XLOOKUP(J236,'CDT Aggregated Audiences'!AI:AI,'CDT Aggregated Audiences'!D:D),""))</f>
        <v/>
      </c>
      <c r="N236" s="20" t="str">
        <f>IF(K236="OVN",_xlfn.XLOOKUP(J236,'OVN Aggregated Audiences'!AI:AI,'OVN Aggregated Audiences'!AH:AH),IF(K236="CDT",_xlfn.XLOOKUP(J236,'CDT Aggregated Audiences'!AI:AI,'CDT Aggregated Audiences'!AH:AH),""))</f>
        <v/>
      </c>
      <c r="O236" s="20" t="str">
        <f>IF(K236="OVN",_xlfn.XLOOKUP(J236,'OVN Aggregated Audiences'!AI:AI,'OVN Aggregated Audiences'!M:M),IF(K236="CDT",_xlfn.XLOOKUP(J236,'CDT Aggregated Audiences'!AI:AI,'CDT Aggregated Audiences'!M:M),""))</f>
        <v/>
      </c>
      <c r="P236" s="20" t="str">
        <f>IF(K236="OVN",_xlfn.XLOOKUP(J236,'OVN Aggregated Audiences'!AI:AI,'OVN Aggregated Audiences'!Q:Q),IF(K236="CDT",_xlfn.XLOOKUP(J236,'CDT Aggregated Audiences'!AI:AI,'CDT Aggregated Audiences'!Q:Q),""))</f>
        <v/>
      </c>
      <c r="S236" s="20">
        <v>235</v>
      </c>
      <c r="T236" s="20" t="str">
        <f t="shared" si="6"/>
        <v/>
      </c>
      <c r="U236" s="20" t="str">
        <f>IF(T236="OVN",_xlfn.XLOOKUP(S236,'OVN Aggregated Audiences'!AJ:AJ,'OVN Aggregated Audiences'!K:K),IF(T236="CDT",_xlfn.XLOOKUP(S236,'CDT Aggregated Audiences'!AJ:AJ,'CDT Aggregated Audiences'!K:K),""))</f>
        <v/>
      </c>
      <c r="V236" s="34" t="str">
        <f>IF(T236="OVN",_xlfn.XLOOKUP(S236,'OVN Aggregated Audiences'!AJ:AJ,'OVN Aggregated Audiences'!H:H),IF(T236="CDT",_xlfn.XLOOKUP(S236,'CDT Aggregated Audiences'!AJ:AJ,'CDT Aggregated Audiences'!H:H),""))</f>
        <v/>
      </c>
      <c r="W236" s="35" t="str">
        <f>IF(T236="OVN",_xlfn.XLOOKUP(S236,'OVN Aggregated Audiences'!AJ:AJ,'OVN Aggregated Audiences'!N:N),IF(T236="CDT",_xlfn.XLOOKUP(S236,'CDT Aggregated Audiences'!AJ:AJ,'CDT Aggregated Audiences'!N:N),""))</f>
        <v/>
      </c>
      <c r="X236" s="20" t="str">
        <f>IF(T236="OVN",_xlfn.XLOOKUP(S236,'OVN Aggregated Audiences'!AJ:AJ,'OVN Aggregated Audiences'!AH:AH),IF(T236="CDT",_xlfn.XLOOKUP(S236,'CDT Aggregated Audiences'!AJ:AJ,'CDT Aggregated Audiences'!AH:AH),""))</f>
        <v/>
      </c>
      <c r="Y236" s="20" t="str">
        <f>IF(T236="OVN",_xlfn.XLOOKUP(S236,'OVN Aggregated Audiences'!AJ:AJ,'OVN Aggregated Audiences'!Q:Q),IF(T236="CDT",_xlfn.XLOOKUP(S236,'CDT Aggregated Audiences'!AJ:AJ,'CDT Aggregated Audiences'!Q:Q),""))</f>
        <v/>
      </c>
    </row>
    <row r="237" spans="10:25" x14ac:dyDescent="0.35">
      <c r="J237" s="20">
        <v>236</v>
      </c>
      <c r="K237" s="20" t="str">
        <f>_xlfn.XLOOKUP(J237,Calendar!K:K,Calendar!J:J,"")</f>
        <v/>
      </c>
      <c r="L237" s="20" t="str">
        <f>IF(K237="OVN",_xlfn.XLOOKUP(J237,'OVN Aggregated Audiences'!AI:AI,'OVN Aggregated Audiences'!C:C),IF(K237="CDT",_xlfn.XLOOKUP(J237,'CDT Aggregated Audiences'!AI:AI,'CDT Aggregated Audiences'!C:C),""))</f>
        <v/>
      </c>
      <c r="M237" s="20" t="str">
        <f>IF(K237="OVN",_xlfn.XLOOKUP(J237,'OVN Aggregated Audiences'!AI:AI,'OVN Aggregated Audiences'!D:D),IF(K237="CDT",_xlfn.XLOOKUP(J237,'CDT Aggregated Audiences'!AI:AI,'CDT Aggregated Audiences'!D:D),""))</f>
        <v/>
      </c>
      <c r="N237" s="20" t="str">
        <f>IF(K237="OVN",_xlfn.XLOOKUP(J237,'OVN Aggregated Audiences'!AI:AI,'OVN Aggregated Audiences'!AH:AH),IF(K237="CDT",_xlfn.XLOOKUP(J237,'CDT Aggregated Audiences'!AI:AI,'CDT Aggregated Audiences'!AH:AH),""))</f>
        <v/>
      </c>
      <c r="O237" s="20" t="str">
        <f>IF(K237="OVN",_xlfn.XLOOKUP(J237,'OVN Aggregated Audiences'!AI:AI,'OVN Aggregated Audiences'!M:M),IF(K237="CDT",_xlfn.XLOOKUP(J237,'CDT Aggregated Audiences'!AI:AI,'CDT Aggregated Audiences'!M:M),""))</f>
        <v/>
      </c>
      <c r="P237" s="20" t="str">
        <f>IF(K237="OVN",_xlfn.XLOOKUP(J237,'OVN Aggregated Audiences'!AI:AI,'OVN Aggregated Audiences'!Q:Q),IF(K237="CDT",_xlfn.XLOOKUP(J237,'CDT Aggregated Audiences'!AI:AI,'CDT Aggregated Audiences'!Q:Q),""))</f>
        <v/>
      </c>
      <c r="S237" s="20">
        <v>236</v>
      </c>
      <c r="T237" s="20" t="str">
        <f t="shared" si="6"/>
        <v/>
      </c>
      <c r="U237" s="20" t="str">
        <f>IF(T237="OVN",_xlfn.XLOOKUP(S237,'OVN Aggregated Audiences'!AJ:AJ,'OVN Aggregated Audiences'!K:K),IF(T237="CDT",_xlfn.XLOOKUP(S237,'CDT Aggregated Audiences'!AJ:AJ,'CDT Aggregated Audiences'!K:K),""))</f>
        <v/>
      </c>
      <c r="V237" s="34" t="str">
        <f>IF(T237="OVN",_xlfn.XLOOKUP(S237,'OVN Aggregated Audiences'!AJ:AJ,'OVN Aggregated Audiences'!H:H),IF(T237="CDT",_xlfn.XLOOKUP(S237,'CDT Aggregated Audiences'!AJ:AJ,'CDT Aggregated Audiences'!H:H),""))</f>
        <v/>
      </c>
      <c r="W237" s="35" t="str">
        <f>IF(T237="OVN",_xlfn.XLOOKUP(S237,'OVN Aggregated Audiences'!AJ:AJ,'OVN Aggregated Audiences'!N:N),IF(T237="CDT",_xlfn.XLOOKUP(S237,'CDT Aggregated Audiences'!AJ:AJ,'CDT Aggregated Audiences'!N:N),""))</f>
        <v/>
      </c>
      <c r="X237" s="20" t="str">
        <f>IF(T237="OVN",_xlfn.XLOOKUP(S237,'OVN Aggregated Audiences'!AJ:AJ,'OVN Aggregated Audiences'!AH:AH),IF(T237="CDT",_xlfn.XLOOKUP(S237,'CDT Aggregated Audiences'!AJ:AJ,'CDT Aggregated Audiences'!AH:AH),""))</f>
        <v/>
      </c>
      <c r="Y237" s="20" t="str">
        <f>IF(T237="OVN",_xlfn.XLOOKUP(S237,'OVN Aggregated Audiences'!AJ:AJ,'OVN Aggregated Audiences'!Q:Q),IF(T237="CDT",_xlfn.XLOOKUP(S237,'CDT Aggregated Audiences'!AJ:AJ,'CDT Aggregated Audiences'!Q:Q),""))</f>
        <v/>
      </c>
    </row>
    <row r="238" spans="10:25" x14ac:dyDescent="0.35">
      <c r="J238" s="20">
        <v>237</v>
      </c>
      <c r="K238" s="20" t="str">
        <f>_xlfn.XLOOKUP(J238,Calendar!K:K,Calendar!J:J,"")</f>
        <v/>
      </c>
      <c r="L238" s="20" t="str">
        <f>IF(K238="OVN",_xlfn.XLOOKUP(J238,'OVN Aggregated Audiences'!AI:AI,'OVN Aggregated Audiences'!C:C),IF(K238="CDT",_xlfn.XLOOKUP(J238,'CDT Aggregated Audiences'!AI:AI,'CDT Aggregated Audiences'!C:C),""))</f>
        <v/>
      </c>
      <c r="M238" s="20" t="str">
        <f>IF(K238="OVN",_xlfn.XLOOKUP(J238,'OVN Aggregated Audiences'!AI:AI,'OVN Aggregated Audiences'!D:D),IF(K238="CDT",_xlfn.XLOOKUP(J238,'CDT Aggregated Audiences'!AI:AI,'CDT Aggregated Audiences'!D:D),""))</f>
        <v/>
      </c>
      <c r="N238" s="20" t="str">
        <f>IF(K238="OVN",_xlfn.XLOOKUP(J238,'OVN Aggregated Audiences'!AI:AI,'OVN Aggregated Audiences'!AH:AH),IF(K238="CDT",_xlfn.XLOOKUP(J238,'CDT Aggregated Audiences'!AI:AI,'CDT Aggregated Audiences'!AH:AH),""))</f>
        <v/>
      </c>
      <c r="O238" s="20" t="str">
        <f>IF(K238="OVN",_xlfn.XLOOKUP(J238,'OVN Aggregated Audiences'!AI:AI,'OVN Aggregated Audiences'!M:M),IF(K238="CDT",_xlfn.XLOOKUP(J238,'CDT Aggregated Audiences'!AI:AI,'CDT Aggregated Audiences'!M:M),""))</f>
        <v/>
      </c>
      <c r="P238" s="20" t="str">
        <f>IF(K238="OVN",_xlfn.XLOOKUP(J238,'OVN Aggregated Audiences'!AI:AI,'OVN Aggregated Audiences'!Q:Q),IF(K238="CDT",_xlfn.XLOOKUP(J238,'CDT Aggregated Audiences'!AI:AI,'CDT Aggregated Audiences'!Q:Q),""))</f>
        <v/>
      </c>
      <c r="S238" s="20">
        <v>237</v>
      </c>
      <c r="T238" s="20" t="str">
        <f t="shared" si="6"/>
        <v/>
      </c>
      <c r="U238" s="20" t="str">
        <f>IF(T238="OVN",_xlfn.XLOOKUP(S238,'OVN Aggregated Audiences'!AJ:AJ,'OVN Aggregated Audiences'!K:K),IF(T238="CDT",_xlfn.XLOOKUP(S238,'CDT Aggregated Audiences'!AJ:AJ,'CDT Aggregated Audiences'!K:K),""))</f>
        <v/>
      </c>
      <c r="V238" s="34" t="str">
        <f>IF(T238="OVN",_xlfn.XLOOKUP(S238,'OVN Aggregated Audiences'!AJ:AJ,'OVN Aggregated Audiences'!H:H),IF(T238="CDT",_xlfn.XLOOKUP(S238,'CDT Aggregated Audiences'!AJ:AJ,'CDT Aggregated Audiences'!H:H),""))</f>
        <v/>
      </c>
      <c r="W238" s="35" t="str">
        <f>IF(T238="OVN",_xlfn.XLOOKUP(S238,'OVN Aggregated Audiences'!AJ:AJ,'OVN Aggregated Audiences'!N:N),IF(T238="CDT",_xlfn.XLOOKUP(S238,'CDT Aggregated Audiences'!AJ:AJ,'CDT Aggregated Audiences'!N:N),""))</f>
        <v/>
      </c>
      <c r="X238" s="20" t="str">
        <f>IF(T238="OVN",_xlfn.XLOOKUP(S238,'OVN Aggregated Audiences'!AJ:AJ,'OVN Aggregated Audiences'!AH:AH),IF(T238="CDT",_xlfn.XLOOKUP(S238,'CDT Aggregated Audiences'!AJ:AJ,'CDT Aggregated Audiences'!AH:AH),""))</f>
        <v/>
      </c>
      <c r="Y238" s="20" t="str">
        <f>IF(T238="OVN",_xlfn.XLOOKUP(S238,'OVN Aggregated Audiences'!AJ:AJ,'OVN Aggregated Audiences'!Q:Q),IF(T238="CDT",_xlfn.XLOOKUP(S238,'CDT Aggregated Audiences'!AJ:AJ,'CDT Aggregated Audiences'!Q:Q),""))</f>
        <v/>
      </c>
    </row>
    <row r="239" spans="10:25" x14ac:dyDescent="0.35">
      <c r="J239" s="20">
        <v>238</v>
      </c>
      <c r="K239" s="20" t="str">
        <f>_xlfn.XLOOKUP(J239,Calendar!K:K,Calendar!J:J,"")</f>
        <v/>
      </c>
      <c r="L239" s="20" t="str">
        <f>IF(K239="OVN",_xlfn.XLOOKUP(J239,'OVN Aggregated Audiences'!AI:AI,'OVN Aggregated Audiences'!C:C),IF(K239="CDT",_xlfn.XLOOKUP(J239,'CDT Aggregated Audiences'!AI:AI,'CDT Aggregated Audiences'!C:C),""))</f>
        <v/>
      </c>
      <c r="M239" s="20" t="str">
        <f>IF(K239="OVN",_xlfn.XLOOKUP(J239,'OVN Aggregated Audiences'!AI:AI,'OVN Aggregated Audiences'!D:D),IF(K239="CDT",_xlfn.XLOOKUP(J239,'CDT Aggregated Audiences'!AI:AI,'CDT Aggregated Audiences'!D:D),""))</f>
        <v/>
      </c>
      <c r="N239" s="20" t="str">
        <f>IF(K239="OVN",_xlfn.XLOOKUP(J239,'OVN Aggregated Audiences'!AI:AI,'OVN Aggregated Audiences'!AH:AH),IF(K239="CDT",_xlfn.XLOOKUP(J239,'CDT Aggregated Audiences'!AI:AI,'CDT Aggregated Audiences'!AH:AH),""))</f>
        <v/>
      </c>
      <c r="O239" s="20" t="str">
        <f>IF(K239="OVN",_xlfn.XLOOKUP(J239,'OVN Aggregated Audiences'!AI:AI,'OVN Aggregated Audiences'!M:M),IF(K239="CDT",_xlfn.XLOOKUP(J239,'CDT Aggregated Audiences'!AI:AI,'CDT Aggregated Audiences'!M:M),""))</f>
        <v/>
      </c>
      <c r="P239" s="20" t="str">
        <f>IF(K239="OVN",_xlfn.XLOOKUP(J239,'OVN Aggregated Audiences'!AI:AI,'OVN Aggregated Audiences'!Q:Q),IF(K239="CDT",_xlfn.XLOOKUP(J239,'CDT Aggregated Audiences'!AI:AI,'CDT Aggregated Audiences'!Q:Q),""))</f>
        <v/>
      </c>
      <c r="S239" s="20">
        <v>238</v>
      </c>
      <c r="T239" s="20" t="str">
        <f t="shared" si="6"/>
        <v/>
      </c>
      <c r="U239" s="20" t="str">
        <f>IF(T239="OVN",_xlfn.XLOOKUP(S239,'OVN Aggregated Audiences'!AJ:AJ,'OVN Aggregated Audiences'!K:K),IF(T239="CDT",_xlfn.XLOOKUP(S239,'CDT Aggregated Audiences'!AJ:AJ,'CDT Aggregated Audiences'!K:K),""))</f>
        <v/>
      </c>
      <c r="V239" s="34" t="str">
        <f>IF(T239="OVN",_xlfn.XLOOKUP(S239,'OVN Aggregated Audiences'!AJ:AJ,'OVN Aggregated Audiences'!H:H),IF(T239="CDT",_xlfn.XLOOKUP(S239,'CDT Aggregated Audiences'!AJ:AJ,'CDT Aggregated Audiences'!H:H),""))</f>
        <v/>
      </c>
      <c r="W239" s="35" t="str">
        <f>IF(T239="OVN",_xlfn.XLOOKUP(S239,'OVN Aggregated Audiences'!AJ:AJ,'OVN Aggregated Audiences'!N:N),IF(T239="CDT",_xlfn.XLOOKUP(S239,'CDT Aggregated Audiences'!AJ:AJ,'CDT Aggregated Audiences'!N:N),""))</f>
        <v/>
      </c>
      <c r="X239" s="20" t="str">
        <f>IF(T239="OVN",_xlfn.XLOOKUP(S239,'OVN Aggregated Audiences'!AJ:AJ,'OVN Aggregated Audiences'!AH:AH),IF(T239="CDT",_xlfn.XLOOKUP(S239,'CDT Aggregated Audiences'!AJ:AJ,'CDT Aggregated Audiences'!AH:AH),""))</f>
        <v/>
      </c>
      <c r="Y239" s="20" t="str">
        <f>IF(T239="OVN",_xlfn.XLOOKUP(S239,'OVN Aggregated Audiences'!AJ:AJ,'OVN Aggregated Audiences'!Q:Q),IF(T239="CDT",_xlfn.XLOOKUP(S239,'CDT Aggregated Audiences'!AJ:AJ,'CDT Aggregated Audiences'!Q:Q),""))</f>
        <v/>
      </c>
    </row>
    <row r="240" spans="10:25" x14ac:dyDescent="0.35">
      <c r="J240" s="20">
        <v>239</v>
      </c>
      <c r="K240" s="20" t="str">
        <f>_xlfn.XLOOKUP(J240,Calendar!K:K,Calendar!J:J,"")</f>
        <v/>
      </c>
      <c r="L240" s="20" t="str">
        <f>IF(K240="OVN",_xlfn.XLOOKUP(J240,'OVN Aggregated Audiences'!AI:AI,'OVN Aggregated Audiences'!C:C),IF(K240="CDT",_xlfn.XLOOKUP(J240,'CDT Aggregated Audiences'!AI:AI,'CDT Aggregated Audiences'!C:C),""))</f>
        <v/>
      </c>
      <c r="M240" s="20" t="str">
        <f>IF(K240="OVN",_xlfn.XLOOKUP(J240,'OVN Aggregated Audiences'!AI:AI,'OVN Aggregated Audiences'!D:D),IF(K240="CDT",_xlfn.XLOOKUP(J240,'CDT Aggregated Audiences'!AI:AI,'CDT Aggregated Audiences'!D:D),""))</f>
        <v/>
      </c>
      <c r="N240" s="20" t="str">
        <f>IF(K240="OVN",_xlfn.XLOOKUP(J240,'OVN Aggregated Audiences'!AI:AI,'OVN Aggregated Audiences'!AH:AH),IF(K240="CDT",_xlfn.XLOOKUP(J240,'CDT Aggregated Audiences'!AI:AI,'CDT Aggregated Audiences'!AH:AH),""))</f>
        <v/>
      </c>
      <c r="O240" s="20" t="str">
        <f>IF(K240="OVN",_xlfn.XLOOKUP(J240,'OVN Aggregated Audiences'!AI:AI,'OVN Aggregated Audiences'!M:M),IF(K240="CDT",_xlfn.XLOOKUP(J240,'CDT Aggregated Audiences'!AI:AI,'CDT Aggregated Audiences'!M:M),""))</f>
        <v/>
      </c>
      <c r="P240" s="20" t="str">
        <f>IF(K240="OVN",_xlfn.XLOOKUP(J240,'OVN Aggregated Audiences'!AI:AI,'OVN Aggregated Audiences'!Q:Q),IF(K240="CDT",_xlfn.XLOOKUP(J240,'CDT Aggregated Audiences'!AI:AI,'CDT Aggregated Audiences'!Q:Q),""))</f>
        <v/>
      </c>
      <c r="S240" s="20">
        <v>239</v>
      </c>
      <c r="T240" s="20" t="str">
        <f t="shared" si="6"/>
        <v/>
      </c>
      <c r="U240" s="20" t="str">
        <f>IF(T240="OVN",_xlfn.XLOOKUP(S240,'OVN Aggregated Audiences'!AJ:AJ,'OVN Aggregated Audiences'!K:K),IF(T240="CDT",_xlfn.XLOOKUP(S240,'CDT Aggregated Audiences'!AJ:AJ,'CDT Aggregated Audiences'!K:K),""))</f>
        <v/>
      </c>
      <c r="V240" s="34" t="str">
        <f>IF(T240="OVN",_xlfn.XLOOKUP(S240,'OVN Aggregated Audiences'!AJ:AJ,'OVN Aggregated Audiences'!H:H),IF(T240="CDT",_xlfn.XLOOKUP(S240,'CDT Aggregated Audiences'!AJ:AJ,'CDT Aggregated Audiences'!H:H),""))</f>
        <v/>
      </c>
      <c r="W240" s="35" t="str">
        <f>IF(T240="OVN",_xlfn.XLOOKUP(S240,'OVN Aggregated Audiences'!AJ:AJ,'OVN Aggregated Audiences'!N:N),IF(T240="CDT",_xlfn.XLOOKUP(S240,'CDT Aggregated Audiences'!AJ:AJ,'CDT Aggregated Audiences'!N:N),""))</f>
        <v/>
      </c>
      <c r="X240" s="20" t="str">
        <f>IF(T240="OVN",_xlfn.XLOOKUP(S240,'OVN Aggregated Audiences'!AJ:AJ,'OVN Aggregated Audiences'!AH:AH),IF(T240="CDT",_xlfn.XLOOKUP(S240,'CDT Aggregated Audiences'!AJ:AJ,'CDT Aggregated Audiences'!AH:AH),""))</f>
        <v/>
      </c>
      <c r="Y240" s="20" t="str">
        <f>IF(T240="OVN",_xlfn.XLOOKUP(S240,'OVN Aggregated Audiences'!AJ:AJ,'OVN Aggregated Audiences'!Q:Q),IF(T240="CDT",_xlfn.XLOOKUP(S240,'CDT Aggregated Audiences'!AJ:AJ,'CDT Aggregated Audiences'!Q:Q),""))</f>
        <v/>
      </c>
    </row>
    <row r="241" spans="10:25" x14ac:dyDescent="0.35">
      <c r="J241" s="20">
        <v>240</v>
      </c>
      <c r="K241" s="20" t="str">
        <f>_xlfn.XLOOKUP(J241,Calendar!K:K,Calendar!J:J,"")</f>
        <v/>
      </c>
      <c r="L241" s="20" t="str">
        <f>IF(K241="OVN",_xlfn.XLOOKUP(J241,'OVN Aggregated Audiences'!AI:AI,'OVN Aggregated Audiences'!C:C),IF(K241="CDT",_xlfn.XLOOKUP(J241,'CDT Aggregated Audiences'!AI:AI,'CDT Aggregated Audiences'!C:C),""))</f>
        <v/>
      </c>
      <c r="M241" s="20" t="str">
        <f>IF(K241="OVN",_xlfn.XLOOKUP(J241,'OVN Aggregated Audiences'!AI:AI,'OVN Aggregated Audiences'!D:D),IF(K241="CDT",_xlfn.XLOOKUP(J241,'CDT Aggregated Audiences'!AI:AI,'CDT Aggregated Audiences'!D:D),""))</f>
        <v/>
      </c>
      <c r="N241" s="20" t="str">
        <f>IF(K241="OVN",_xlfn.XLOOKUP(J241,'OVN Aggregated Audiences'!AI:AI,'OVN Aggregated Audiences'!AH:AH),IF(K241="CDT",_xlfn.XLOOKUP(J241,'CDT Aggregated Audiences'!AI:AI,'CDT Aggregated Audiences'!AH:AH),""))</f>
        <v/>
      </c>
      <c r="O241" s="20" t="str">
        <f>IF(K241="OVN",_xlfn.XLOOKUP(J241,'OVN Aggregated Audiences'!AI:AI,'OVN Aggregated Audiences'!M:M),IF(K241="CDT",_xlfn.XLOOKUP(J241,'CDT Aggregated Audiences'!AI:AI,'CDT Aggregated Audiences'!M:M),""))</f>
        <v/>
      </c>
      <c r="P241" s="20" t="str">
        <f>IF(K241="OVN",_xlfn.XLOOKUP(J241,'OVN Aggregated Audiences'!AI:AI,'OVN Aggregated Audiences'!Q:Q),IF(K241="CDT",_xlfn.XLOOKUP(J241,'CDT Aggregated Audiences'!AI:AI,'CDT Aggregated Audiences'!Q:Q),""))</f>
        <v/>
      </c>
      <c r="S241" s="20">
        <v>240</v>
      </c>
      <c r="T241" s="20" t="str">
        <f t="shared" si="6"/>
        <v/>
      </c>
      <c r="U241" s="20" t="str">
        <f>IF(T241="OVN",_xlfn.XLOOKUP(S241,'OVN Aggregated Audiences'!AJ:AJ,'OVN Aggregated Audiences'!K:K),IF(T241="CDT",_xlfn.XLOOKUP(S241,'CDT Aggregated Audiences'!AJ:AJ,'CDT Aggregated Audiences'!K:K),""))</f>
        <v/>
      </c>
      <c r="V241" s="34" t="str">
        <f>IF(T241="OVN",_xlfn.XLOOKUP(S241,'OVN Aggregated Audiences'!AJ:AJ,'OVN Aggregated Audiences'!H:H),IF(T241="CDT",_xlfn.XLOOKUP(S241,'CDT Aggregated Audiences'!AJ:AJ,'CDT Aggregated Audiences'!H:H),""))</f>
        <v/>
      </c>
      <c r="W241" s="35" t="str">
        <f>IF(T241="OVN",_xlfn.XLOOKUP(S241,'OVN Aggregated Audiences'!AJ:AJ,'OVN Aggregated Audiences'!N:N),IF(T241="CDT",_xlfn.XLOOKUP(S241,'CDT Aggregated Audiences'!AJ:AJ,'CDT Aggregated Audiences'!N:N),""))</f>
        <v/>
      </c>
      <c r="X241" s="20" t="str">
        <f>IF(T241="OVN",_xlfn.XLOOKUP(S241,'OVN Aggregated Audiences'!AJ:AJ,'OVN Aggregated Audiences'!AH:AH),IF(T241="CDT",_xlfn.XLOOKUP(S241,'CDT Aggregated Audiences'!AJ:AJ,'CDT Aggregated Audiences'!AH:AH),""))</f>
        <v/>
      </c>
      <c r="Y241" s="20" t="str">
        <f>IF(T241="OVN",_xlfn.XLOOKUP(S241,'OVN Aggregated Audiences'!AJ:AJ,'OVN Aggregated Audiences'!Q:Q),IF(T241="CDT",_xlfn.XLOOKUP(S241,'CDT Aggregated Audiences'!AJ:AJ,'CDT Aggregated Audiences'!Q:Q),""))</f>
        <v/>
      </c>
    </row>
    <row r="242" spans="10:25" x14ac:dyDescent="0.35">
      <c r="J242" s="20">
        <v>241</v>
      </c>
      <c r="K242" s="20" t="str">
        <f>_xlfn.XLOOKUP(J242,Calendar!K:K,Calendar!J:J,"")</f>
        <v/>
      </c>
      <c r="L242" s="20" t="str">
        <f>IF(K242="OVN",_xlfn.XLOOKUP(J242,'OVN Aggregated Audiences'!AI:AI,'OVN Aggregated Audiences'!C:C),IF(K242="CDT",_xlfn.XLOOKUP(J242,'CDT Aggregated Audiences'!AI:AI,'CDT Aggregated Audiences'!C:C),""))</f>
        <v/>
      </c>
      <c r="M242" s="20" t="str">
        <f>IF(K242="OVN",_xlfn.XLOOKUP(J242,'OVN Aggregated Audiences'!AI:AI,'OVN Aggregated Audiences'!D:D),IF(K242="CDT",_xlfn.XLOOKUP(J242,'CDT Aggregated Audiences'!AI:AI,'CDT Aggregated Audiences'!D:D),""))</f>
        <v/>
      </c>
      <c r="N242" s="20" t="str">
        <f>IF(K242="OVN",_xlfn.XLOOKUP(J242,'OVN Aggregated Audiences'!AI:AI,'OVN Aggregated Audiences'!AH:AH),IF(K242="CDT",_xlfn.XLOOKUP(J242,'CDT Aggregated Audiences'!AI:AI,'CDT Aggregated Audiences'!AH:AH),""))</f>
        <v/>
      </c>
      <c r="O242" s="20" t="str">
        <f>IF(K242="OVN",_xlfn.XLOOKUP(J242,'OVN Aggregated Audiences'!AI:AI,'OVN Aggregated Audiences'!M:M),IF(K242="CDT",_xlfn.XLOOKUP(J242,'CDT Aggregated Audiences'!AI:AI,'CDT Aggregated Audiences'!M:M),""))</f>
        <v/>
      </c>
      <c r="P242" s="20" t="str">
        <f>IF(K242="OVN",_xlfn.XLOOKUP(J242,'OVN Aggregated Audiences'!AI:AI,'OVN Aggregated Audiences'!Q:Q),IF(K242="CDT",_xlfn.XLOOKUP(J242,'CDT Aggregated Audiences'!AI:AI,'CDT Aggregated Audiences'!Q:Q),""))</f>
        <v/>
      </c>
      <c r="S242" s="20">
        <v>241</v>
      </c>
      <c r="T242" s="20" t="str">
        <f t="shared" si="6"/>
        <v/>
      </c>
      <c r="U242" s="20" t="str">
        <f>IF(T242="OVN",_xlfn.XLOOKUP(S242,'OVN Aggregated Audiences'!AJ:AJ,'OVN Aggregated Audiences'!K:K),IF(T242="CDT",_xlfn.XLOOKUP(S242,'CDT Aggregated Audiences'!AJ:AJ,'CDT Aggregated Audiences'!K:K),""))</f>
        <v/>
      </c>
      <c r="V242" s="34" t="str">
        <f>IF(T242="OVN",_xlfn.XLOOKUP(S242,'OVN Aggregated Audiences'!AJ:AJ,'OVN Aggregated Audiences'!H:H),IF(T242="CDT",_xlfn.XLOOKUP(S242,'CDT Aggregated Audiences'!AJ:AJ,'CDT Aggregated Audiences'!H:H),""))</f>
        <v/>
      </c>
      <c r="W242" s="35" t="str">
        <f>IF(T242="OVN",_xlfn.XLOOKUP(S242,'OVN Aggregated Audiences'!AJ:AJ,'OVN Aggregated Audiences'!N:N),IF(T242="CDT",_xlfn.XLOOKUP(S242,'CDT Aggregated Audiences'!AJ:AJ,'CDT Aggregated Audiences'!N:N),""))</f>
        <v/>
      </c>
      <c r="X242" s="20" t="str">
        <f>IF(T242="OVN",_xlfn.XLOOKUP(S242,'OVN Aggregated Audiences'!AJ:AJ,'OVN Aggregated Audiences'!AH:AH),IF(T242="CDT",_xlfn.XLOOKUP(S242,'CDT Aggregated Audiences'!AJ:AJ,'CDT Aggregated Audiences'!AH:AH),""))</f>
        <v/>
      </c>
      <c r="Y242" s="20" t="str">
        <f>IF(T242="OVN",_xlfn.XLOOKUP(S242,'OVN Aggregated Audiences'!AJ:AJ,'OVN Aggregated Audiences'!Q:Q),IF(T242="CDT",_xlfn.XLOOKUP(S242,'CDT Aggregated Audiences'!AJ:AJ,'CDT Aggregated Audiences'!Q:Q),""))</f>
        <v/>
      </c>
    </row>
    <row r="243" spans="10:25" x14ac:dyDescent="0.35">
      <c r="J243" s="20">
        <v>242</v>
      </c>
      <c r="K243" s="20" t="str">
        <f>_xlfn.XLOOKUP(J243,Calendar!K:K,Calendar!J:J,"")</f>
        <v/>
      </c>
      <c r="L243" s="20" t="str">
        <f>IF(K243="OVN",_xlfn.XLOOKUP(J243,'OVN Aggregated Audiences'!AI:AI,'OVN Aggregated Audiences'!C:C),IF(K243="CDT",_xlfn.XLOOKUP(J243,'CDT Aggregated Audiences'!AI:AI,'CDT Aggregated Audiences'!C:C),""))</f>
        <v/>
      </c>
      <c r="M243" s="20" t="str">
        <f>IF(K243="OVN",_xlfn.XLOOKUP(J243,'OVN Aggregated Audiences'!AI:AI,'OVN Aggregated Audiences'!D:D),IF(K243="CDT",_xlfn.XLOOKUP(J243,'CDT Aggregated Audiences'!AI:AI,'CDT Aggregated Audiences'!D:D),""))</f>
        <v/>
      </c>
      <c r="N243" s="20" t="str">
        <f>IF(K243="OVN",_xlfn.XLOOKUP(J243,'OVN Aggregated Audiences'!AI:AI,'OVN Aggregated Audiences'!AH:AH),IF(K243="CDT",_xlfn.XLOOKUP(J243,'CDT Aggregated Audiences'!AI:AI,'CDT Aggregated Audiences'!AH:AH),""))</f>
        <v/>
      </c>
      <c r="O243" s="20" t="str">
        <f>IF(K243="OVN",_xlfn.XLOOKUP(J243,'OVN Aggregated Audiences'!AI:AI,'OVN Aggregated Audiences'!M:M),IF(K243="CDT",_xlfn.XLOOKUP(J243,'CDT Aggregated Audiences'!AI:AI,'CDT Aggregated Audiences'!M:M),""))</f>
        <v/>
      </c>
      <c r="P243" s="20" t="str">
        <f>IF(K243="OVN",_xlfn.XLOOKUP(J243,'OVN Aggregated Audiences'!AI:AI,'OVN Aggregated Audiences'!Q:Q),IF(K243="CDT",_xlfn.XLOOKUP(J243,'CDT Aggregated Audiences'!AI:AI,'CDT Aggregated Audiences'!Q:Q),""))</f>
        <v/>
      </c>
      <c r="S243" s="20">
        <v>242</v>
      </c>
      <c r="T243" s="20" t="str">
        <f t="shared" si="6"/>
        <v/>
      </c>
      <c r="U243" s="20" t="str">
        <f>IF(T243="OVN",_xlfn.XLOOKUP(S243,'OVN Aggregated Audiences'!AJ:AJ,'OVN Aggregated Audiences'!K:K),IF(T243="CDT",_xlfn.XLOOKUP(S243,'CDT Aggregated Audiences'!AJ:AJ,'CDT Aggregated Audiences'!K:K),""))</f>
        <v/>
      </c>
      <c r="V243" s="34" t="str">
        <f>IF(T243="OVN",_xlfn.XLOOKUP(S243,'OVN Aggregated Audiences'!AJ:AJ,'OVN Aggregated Audiences'!H:H),IF(T243="CDT",_xlfn.XLOOKUP(S243,'CDT Aggregated Audiences'!AJ:AJ,'CDT Aggregated Audiences'!H:H),""))</f>
        <v/>
      </c>
      <c r="W243" s="35" t="str">
        <f>IF(T243="OVN",_xlfn.XLOOKUP(S243,'OVN Aggregated Audiences'!AJ:AJ,'OVN Aggregated Audiences'!N:N),IF(T243="CDT",_xlfn.XLOOKUP(S243,'CDT Aggregated Audiences'!AJ:AJ,'CDT Aggregated Audiences'!N:N),""))</f>
        <v/>
      </c>
      <c r="X243" s="20" t="str">
        <f>IF(T243="OVN",_xlfn.XLOOKUP(S243,'OVN Aggregated Audiences'!AJ:AJ,'OVN Aggregated Audiences'!AH:AH),IF(T243="CDT",_xlfn.XLOOKUP(S243,'CDT Aggregated Audiences'!AJ:AJ,'CDT Aggregated Audiences'!AH:AH),""))</f>
        <v/>
      </c>
      <c r="Y243" s="20" t="str">
        <f>IF(T243="OVN",_xlfn.XLOOKUP(S243,'OVN Aggregated Audiences'!AJ:AJ,'OVN Aggregated Audiences'!Q:Q),IF(T243="CDT",_xlfn.XLOOKUP(S243,'CDT Aggregated Audiences'!AJ:AJ,'CDT Aggregated Audiences'!Q:Q),""))</f>
        <v/>
      </c>
    </row>
    <row r="244" spans="10:25" x14ac:dyDescent="0.35">
      <c r="J244" s="20">
        <v>243</v>
      </c>
      <c r="K244" s="20" t="str">
        <f>_xlfn.XLOOKUP(J244,Calendar!K:K,Calendar!J:J,"")</f>
        <v/>
      </c>
      <c r="L244" s="20" t="str">
        <f>IF(K244="OVN",_xlfn.XLOOKUP(J244,'OVN Aggregated Audiences'!AI:AI,'OVN Aggregated Audiences'!C:C),IF(K244="CDT",_xlfn.XLOOKUP(J244,'CDT Aggregated Audiences'!AI:AI,'CDT Aggregated Audiences'!C:C),""))</f>
        <v/>
      </c>
      <c r="M244" s="20" t="str">
        <f>IF(K244="OVN",_xlfn.XLOOKUP(J244,'OVN Aggregated Audiences'!AI:AI,'OVN Aggregated Audiences'!D:D),IF(K244="CDT",_xlfn.XLOOKUP(J244,'CDT Aggregated Audiences'!AI:AI,'CDT Aggregated Audiences'!D:D),""))</f>
        <v/>
      </c>
      <c r="N244" s="20" t="str">
        <f>IF(K244="OVN",_xlfn.XLOOKUP(J244,'OVN Aggregated Audiences'!AI:AI,'OVN Aggregated Audiences'!AH:AH),IF(K244="CDT",_xlfn.XLOOKUP(J244,'CDT Aggregated Audiences'!AI:AI,'CDT Aggregated Audiences'!AH:AH),""))</f>
        <v/>
      </c>
      <c r="O244" s="20" t="str">
        <f>IF(K244="OVN",_xlfn.XLOOKUP(J244,'OVN Aggregated Audiences'!AI:AI,'OVN Aggregated Audiences'!M:M),IF(K244="CDT",_xlfn.XLOOKUP(J244,'CDT Aggregated Audiences'!AI:AI,'CDT Aggregated Audiences'!M:M),""))</f>
        <v/>
      </c>
      <c r="P244" s="20" t="str">
        <f>IF(K244="OVN",_xlfn.XLOOKUP(J244,'OVN Aggregated Audiences'!AI:AI,'OVN Aggregated Audiences'!Q:Q),IF(K244="CDT",_xlfn.XLOOKUP(J244,'CDT Aggregated Audiences'!AI:AI,'CDT Aggregated Audiences'!Q:Q),""))</f>
        <v/>
      </c>
      <c r="S244" s="20">
        <v>243</v>
      </c>
      <c r="T244" s="20" t="str">
        <f t="shared" si="6"/>
        <v/>
      </c>
      <c r="U244" s="20" t="str">
        <f>IF(T244="OVN",_xlfn.XLOOKUP(S244,'OVN Aggregated Audiences'!AJ:AJ,'OVN Aggregated Audiences'!K:K),IF(T244="CDT",_xlfn.XLOOKUP(S244,'CDT Aggregated Audiences'!AJ:AJ,'CDT Aggregated Audiences'!K:K),""))</f>
        <v/>
      </c>
      <c r="V244" s="34" t="str">
        <f>IF(T244="OVN",_xlfn.XLOOKUP(S244,'OVN Aggregated Audiences'!AJ:AJ,'OVN Aggregated Audiences'!H:H),IF(T244="CDT",_xlfn.XLOOKUP(S244,'CDT Aggregated Audiences'!AJ:AJ,'CDT Aggregated Audiences'!H:H),""))</f>
        <v/>
      </c>
      <c r="W244" s="35" t="str">
        <f>IF(T244="OVN",_xlfn.XLOOKUP(S244,'OVN Aggregated Audiences'!AJ:AJ,'OVN Aggregated Audiences'!N:N),IF(T244="CDT",_xlfn.XLOOKUP(S244,'CDT Aggregated Audiences'!AJ:AJ,'CDT Aggregated Audiences'!N:N),""))</f>
        <v/>
      </c>
      <c r="X244" s="20" t="str">
        <f>IF(T244="OVN",_xlfn.XLOOKUP(S244,'OVN Aggregated Audiences'!AJ:AJ,'OVN Aggregated Audiences'!AH:AH),IF(T244="CDT",_xlfn.XLOOKUP(S244,'CDT Aggregated Audiences'!AJ:AJ,'CDT Aggregated Audiences'!AH:AH),""))</f>
        <v/>
      </c>
      <c r="Y244" s="20" t="str">
        <f>IF(T244="OVN",_xlfn.XLOOKUP(S244,'OVN Aggregated Audiences'!AJ:AJ,'OVN Aggregated Audiences'!Q:Q),IF(T244="CDT",_xlfn.XLOOKUP(S244,'CDT Aggregated Audiences'!AJ:AJ,'CDT Aggregated Audiences'!Q:Q),""))</f>
        <v/>
      </c>
    </row>
    <row r="245" spans="10:25" x14ac:dyDescent="0.35">
      <c r="J245" s="20">
        <v>244</v>
      </c>
      <c r="K245" s="20" t="str">
        <f>_xlfn.XLOOKUP(J245,Calendar!K:K,Calendar!J:J,"")</f>
        <v/>
      </c>
      <c r="L245" s="20" t="str">
        <f>IF(K245="OVN",_xlfn.XLOOKUP(J245,'OVN Aggregated Audiences'!AI:AI,'OVN Aggregated Audiences'!C:C),IF(K245="CDT",_xlfn.XLOOKUP(J245,'CDT Aggregated Audiences'!AI:AI,'CDT Aggregated Audiences'!C:C),""))</f>
        <v/>
      </c>
      <c r="M245" s="20" t="str">
        <f>IF(K245="OVN",_xlfn.XLOOKUP(J245,'OVN Aggregated Audiences'!AI:AI,'OVN Aggregated Audiences'!D:D),IF(K245="CDT",_xlfn.XLOOKUP(J245,'CDT Aggregated Audiences'!AI:AI,'CDT Aggregated Audiences'!D:D),""))</f>
        <v/>
      </c>
      <c r="N245" s="20" t="str">
        <f>IF(K245="OVN",_xlfn.XLOOKUP(J245,'OVN Aggregated Audiences'!AI:AI,'OVN Aggregated Audiences'!AH:AH),IF(K245="CDT",_xlfn.XLOOKUP(J245,'CDT Aggregated Audiences'!AI:AI,'CDT Aggregated Audiences'!AH:AH),""))</f>
        <v/>
      </c>
      <c r="O245" s="20" t="str">
        <f>IF(K245="OVN",_xlfn.XLOOKUP(J245,'OVN Aggregated Audiences'!AI:AI,'OVN Aggregated Audiences'!M:M),IF(K245="CDT",_xlfn.XLOOKUP(J245,'CDT Aggregated Audiences'!AI:AI,'CDT Aggregated Audiences'!M:M),""))</f>
        <v/>
      </c>
      <c r="P245" s="20" t="str">
        <f>IF(K245="OVN",_xlfn.XLOOKUP(J245,'OVN Aggregated Audiences'!AI:AI,'OVN Aggregated Audiences'!Q:Q),IF(K245="CDT",_xlfn.XLOOKUP(J245,'CDT Aggregated Audiences'!AI:AI,'CDT Aggregated Audiences'!Q:Q),""))</f>
        <v/>
      </c>
      <c r="S245" s="20">
        <v>244</v>
      </c>
      <c r="T245" s="20" t="str">
        <f t="shared" si="6"/>
        <v/>
      </c>
      <c r="U245" s="20" t="str">
        <f>IF(T245="OVN",_xlfn.XLOOKUP(S245,'OVN Aggregated Audiences'!AJ:AJ,'OVN Aggregated Audiences'!K:K),IF(T245="CDT",_xlfn.XLOOKUP(S245,'CDT Aggregated Audiences'!AJ:AJ,'CDT Aggregated Audiences'!K:K),""))</f>
        <v/>
      </c>
      <c r="V245" s="34" t="str">
        <f>IF(T245="OVN",_xlfn.XLOOKUP(S245,'OVN Aggregated Audiences'!AJ:AJ,'OVN Aggregated Audiences'!H:H),IF(T245="CDT",_xlfn.XLOOKUP(S245,'CDT Aggregated Audiences'!AJ:AJ,'CDT Aggregated Audiences'!H:H),""))</f>
        <v/>
      </c>
      <c r="W245" s="35" t="str">
        <f>IF(T245="OVN",_xlfn.XLOOKUP(S245,'OVN Aggregated Audiences'!AJ:AJ,'OVN Aggregated Audiences'!N:N),IF(T245="CDT",_xlfn.XLOOKUP(S245,'CDT Aggregated Audiences'!AJ:AJ,'CDT Aggregated Audiences'!N:N),""))</f>
        <v/>
      </c>
      <c r="X245" s="20" t="str">
        <f>IF(T245="OVN",_xlfn.XLOOKUP(S245,'OVN Aggregated Audiences'!AJ:AJ,'OVN Aggregated Audiences'!AH:AH),IF(T245="CDT",_xlfn.XLOOKUP(S245,'CDT Aggregated Audiences'!AJ:AJ,'CDT Aggregated Audiences'!AH:AH),""))</f>
        <v/>
      </c>
      <c r="Y245" s="20" t="str">
        <f>IF(T245="OVN",_xlfn.XLOOKUP(S245,'OVN Aggregated Audiences'!AJ:AJ,'OVN Aggregated Audiences'!Q:Q),IF(T245="CDT",_xlfn.XLOOKUP(S245,'CDT Aggregated Audiences'!AJ:AJ,'CDT Aggregated Audiences'!Q:Q),""))</f>
        <v/>
      </c>
    </row>
    <row r="246" spans="10:25" x14ac:dyDescent="0.35">
      <c r="J246" s="20">
        <v>245</v>
      </c>
      <c r="K246" s="20" t="str">
        <f>_xlfn.XLOOKUP(J246,Calendar!K:K,Calendar!J:J,"")</f>
        <v/>
      </c>
      <c r="L246" s="20" t="str">
        <f>IF(K246="OVN",_xlfn.XLOOKUP(J246,'OVN Aggregated Audiences'!AI:AI,'OVN Aggregated Audiences'!C:C),IF(K246="CDT",_xlfn.XLOOKUP(J246,'CDT Aggregated Audiences'!AI:AI,'CDT Aggregated Audiences'!C:C),""))</f>
        <v/>
      </c>
      <c r="M246" s="20" t="str">
        <f>IF(K246="OVN",_xlfn.XLOOKUP(J246,'OVN Aggregated Audiences'!AI:AI,'OVN Aggregated Audiences'!D:D),IF(K246="CDT",_xlfn.XLOOKUP(J246,'CDT Aggregated Audiences'!AI:AI,'CDT Aggregated Audiences'!D:D),""))</f>
        <v/>
      </c>
      <c r="N246" s="20" t="str">
        <f>IF(K246="OVN",_xlfn.XLOOKUP(J246,'OVN Aggregated Audiences'!AI:AI,'OVN Aggregated Audiences'!AH:AH),IF(K246="CDT",_xlfn.XLOOKUP(J246,'CDT Aggregated Audiences'!AI:AI,'CDT Aggregated Audiences'!AH:AH),""))</f>
        <v/>
      </c>
      <c r="O246" s="20" t="str">
        <f>IF(K246="OVN",_xlfn.XLOOKUP(J246,'OVN Aggregated Audiences'!AI:AI,'OVN Aggregated Audiences'!M:M),IF(K246="CDT",_xlfn.XLOOKUP(J246,'CDT Aggregated Audiences'!AI:AI,'CDT Aggregated Audiences'!M:M),""))</f>
        <v/>
      </c>
      <c r="P246" s="20" t="str">
        <f>IF(K246="OVN",_xlfn.XLOOKUP(J246,'OVN Aggregated Audiences'!AI:AI,'OVN Aggregated Audiences'!Q:Q),IF(K246="CDT",_xlfn.XLOOKUP(J246,'CDT Aggregated Audiences'!AI:AI,'CDT Aggregated Audiences'!Q:Q),""))</f>
        <v/>
      </c>
      <c r="S246" s="20">
        <v>245</v>
      </c>
      <c r="T246" s="20" t="str">
        <f t="shared" si="6"/>
        <v/>
      </c>
      <c r="U246" s="20" t="str">
        <f>IF(T246="OVN",_xlfn.XLOOKUP(S246,'OVN Aggregated Audiences'!AJ:AJ,'OVN Aggregated Audiences'!K:K),IF(T246="CDT",_xlfn.XLOOKUP(S246,'CDT Aggregated Audiences'!AJ:AJ,'CDT Aggregated Audiences'!K:K),""))</f>
        <v/>
      </c>
      <c r="V246" s="34" t="str">
        <f>IF(T246="OVN",_xlfn.XLOOKUP(S246,'OVN Aggregated Audiences'!AJ:AJ,'OVN Aggregated Audiences'!H:H),IF(T246="CDT",_xlfn.XLOOKUP(S246,'CDT Aggregated Audiences'!AJ:AJ,'CDT Aggregated Audiences'!H:H),""))</f>
        <v/>
      </c>
      <c r="W246" s="35" t="str">
        <f>IF(T246="OVN",_xlfn.XLOOKUP(S246,'OVN Aggregated Audiences'!AJ:AJ,'OVN Aggregated Audiences'!N:N),IF(T246="CDT",_xlfn.XLOOKUP(S246,'CDT Aggregated Audiences'!AJ:AJ,'CDT Aggregated Audiences'!N:N),""))</f>
        <v/>
      </c>
      <c r="X246" s="20" t="str">
        <f>IF(T246="OVN",_xlfn.XLOOKUP(S246,'OVN Aggregated Audiences'!AJ:AJ,'OVN Aggregated Audiences'!AH:AH),IF(T246="CDT",_xlfn.XLOOKUP(S246,'CDT Aggregated Audiences'!AJ:AJ,'CDT Aggregated Audiences'!AH:AH),""))</f>
        <v/>
      </c>
      <c r="Y246" s="20" t="str">
        <f>IF(T246="OVN",_xlfn.XLOOKUP(S246,'OVN Aggregated Audiences'!AJ:AJ,'OVN Aggregated Audiences'!Q:Q),IF(T246="CDT",_xlfn.XLOOKUP(S246,'CDT Aggregated Audiences'!AJ:AJ,'CDT Aggregated Audiences'!Q:Q),""))</f>
        <v/>
      </c>
    </row>
    <row r="247" spans="10:25" x14ac:dyDescent="0.35">
      <c r="J247" s="20">
        <v>246</v>
      </c>
      <c r="K247" s="20" t="str">
        <f>_xlfn.XLOOKUP(J247,Calendar!K:K,Calendar!J:J,"")</f>
        <v/>
      </c>
      <c r="L247" s="20" t="str">
        <f>IF(K247="OVN",_xlfn.XLOOKUP(J247,'OVN Aggregated Audiences'!AI:AI,'OVN Aggregated Audiences'!C:C),IF(K247="CDT",_xlfn.XLOOKUP(J247,'CDT Aggregated Audiences'!AI:AI,'CDT Aggregated Audiences'!C:C),""))</f>
        <v/>
      </c>
      <c r="M247" s="20" t="str">
        <f>IF(K247="OVN",_xlfn.XLOOKUP(J247,'OVN Aggregated Audiences'!AI:AI,'OVN Aggregated Audiences'!D:D),IF(K247="CDT",_xlfn.XLOOKUP(J247,'CDT Aggregated Audiences'!AI:AI,'CDT Aggregated Audiences'!D:D),""))</f>
        <v/>
      </c>
      <c r="N247" s="20" t="str">
        <f>IF(K247="OVN",_xlfn.XLOOKUP(J247,'OVN Aggregated Audiences'!AI:AI,'OVN Aggregated Audiences'!AH:AH),IF(K247="CDT",_xlfn.XLOOKUP(J247,'CDT Aggregated Audiences'!AI:AI,'CDT Aggregated Audiences'!AH:AH),""))</f>
        <v/>
      </c>
      <c r="O247" s="20" t="str">
        <f>IF(K247="OVN",_xlfn.XLOOKUP(J247,'OVN Aggregated Audiences'!AI:AI,'OVN Aggregated Audiences'!M:M),IF(K247="CDT",_xlfn.XLOOKUP(J247,'CDT Aggregated Audiences'!AI:AI,'CDT Aggregated Audiences'!M:M),""))</f>
        <v/>
      </c>
      <c r="P247" s="20" t="str">
        <f>IF(K247="OVN",_xlfn.XLOOKUP(J247,'OVN Aggregated Audiences'!AI:AI,'OVN Aggregated Audiences'!Q:Q),IF(K247="CDT",_xlfn.XLOOKUP(J247,'CDT Aggregated Audiences'!AI:AI,'CDT Aggregated Audiences'!Q:Q),""))</f>
        <v/>
      </c>
      <c r="S247" s="20">
        <v>246</v>
      </c>
      <c r="T247" s="20" t="str">
        <f t="shared" si="6"/>
        <v/>
      </c>
      <c r="U247" s="20" t="str">
        <f>IF(T247="OVN",_xlfn.XLOOKUP(S247,'OVN Aggregated Audiences'!AJ:AJ,'OVN Aggregated Audiences'!K:K),IF(T247="CDT",_xlfn.XLOOKUP(S247,'CDT Aggregated Audiences'!AJ:AJ,'CDT Aggregated Audiences'!K:K),""))</f>
        <v/>
      </c>
      <c r="V247" s="34" t="str">
        <f>IF(T247="OVN",_xlfn.XLOOKUP(S247,'OVN Aggregated Audiences'!AJ:AJ,'OVN Aggregated Audiences'!H:H),IF(T247="CDT",_xlfn.XLOOKUP(S247,'CDT Aggregated Audiences'!AJ:AJ,'CDT Aggregated Audiences'!H:H),""))</f>
        <v/>
      </c>
      <c r="W247" s="35" t="str">
        <f>IF(T247="OVN",_xlfn.XLOOKUP(S247,'OVN Aggregated Audiences'!AJ:AJ,'OVN Aggregated Audiences'!N:N),IF(T247="CDT",_xlfn.XLOOKUP(S247,'CDT Aggregated Audiences'!AJ:AJ,'CDT Aggregated Audiences'!N:N),""))</f>
        <v/>
      </c>
      <c r="X247" s="20" t="str">
        <f>IF(T247="OVN",_xlfn.XLOOKUP(S247,'OVN Aggregated Audiences'!AJ:AJ,'OVN Aggregated Audiences'!AH:AH),IF(T247="CDT",_xlfn.XLOOKUP(S247,'CDT Aggregated Audiences'!AJ:AJ,'CDT Aggregated Audiences'!AH:AH),""))</f>
        <v/>
      </c>
      <c r="Y247" s="20" t="str">
        <f>IF(T247="OVN",_xlfn.XLOOKUP(S247,'OVN Aggregated Audiences'!AJ:AJ,'OVN Aggregated Audiences'!Q:Q),IF(T247="CDT",_xlfn.XLOOKUP(S247,'CDT Aggregated Audiences'!AJ:AJ,'CDT Aggregated Audiences'!Q:Q),""))</f>
        <v/>
      </c>
    </row>
    <row r="248" spans="10:25" x14ac:dyDescent="0.35">
      <c r="J248" s="20">
        <v>247</v>
      </c>
      <c r="K248" s="20" t="str">
        <f>_xlfn.XLOOKUP(J248,Calendar!K:K,Calendar!J:J,"")</f>
        <v/>
      </c>
      <c r="L248" s="20" t="str">
        <f>IF(K248="OVN",_xlfn.XLOOKUP(J248,'OVN Aggregated Audiences'!AI:AI,'OVN Aggregated Audiences'!C:C),IF(K248="CDT",_xlfn.XLOOKUP(J248,'CDT Aggregated Audiences'!AI:AI,'CDT Aggregated Audiences'!C:C),""))</f>
        <v/>
      </c>
      <c r="M248" s="20" t="str">
        <f>IF(K248="OVN",_xlfn.XLOOKUP(J248,'OVN Aggregated Audiences'!AI:AI,'OVN Aggregated Audiences'!D:D),IF(K248="CDT",_xlfn.XLOOKUP(J248,'CDT Aggregated Audiences'!AI:AI,'CDT Aggregated Audiences'!D:D),""))</f>
        <v/>
      </c>
      <c r="N248" s="20" t="str">
        <f>IF(K248="OVN",_xlfn.XLOOKUP(J248,'OVN Aggregated Audiences'!AI:AI,'OVN Aggregated Audiences'!AH:AH),IF(K248="CDT",_xlfn.XLOOKUP(J248,'CDT Aggregated Audiences'!AI:AI,'CDT Aggregated Audiences'!AH:AH),""))</f>
        <v/>
      </c>
      <c r="O248" s="20" t="str">
        <f>IF(K248="OVN",_xlfn.XLOOKUP(J248,'OVN Aggregated Audiences'!AI:AI,'OVN Aggregated Audiences'!M:M),IF(K248="CDT",_xlfn.XLOOKUP(J248,'CDT Aggregated Audiences'!AI:AI,'CDT Aggregated Audiences'!M:M),""))</f>
        <v/>
      </c>
      <c r="P248" s="20" t="str">
        <f>IF(K248="OVN",_xlfn.XLOOKUP(J248,'OVN Aggregated Audiences'!AI:AI,'OVN Aggregated Audiences'!Q:Q),IF(K248="CDT",_xlfn.XLOOKUP(J248,'CDT Aggregated Audiences'!AI:AI,'CDT Aggregated Audiences'!Q:Q),""))</f>
        <v/>
      </c>
      <c r="S248" s="20">
        <v>247</v>
      </c>
      <c r="T248" s="20" t="str">
        <f t="shared" si="6"/>
        <v/>
      </c>
      <c r="U248" s="20" t="str">
        <f>IF(T248="OVN",_xlfn.XLOOKUP(S248,'OVN Aggregated Audiences'!AJ:AJ,'OVN Aggregated Audiences'!K:K),IF(T248="CDT",_xlfn.XLOOKUP(S248,'CDT Aggregated Audiences'!AJ:AJ,'CDT Aggregated Audiences'!K:K),""))</f>
        <v/>
      </c>
      <c r="V248" s="34" t="str">
        <f>IF(T248="OVN",_xlfn.XLOOKUP(S248,'OVN Aggregated Audiences'!AJ:AJ,'OVN Aggregated Audiences'!H:H),IF(T248="CDT",_xlfn.XLOOKUP(S248,'CDT Aggregated Audiences'!AJ:AJ,'CDT Aggregated Audiences'!H:H),""))</f>
        <v/>
      </c>
      <c r="W248" s="35" t="str">
        <f>IF(T248="OVN",_xlfn.XLOOKUP(S248,'OVN Aggregated Audiences'!AJ:AJ,'OVN Aggregated Audiences'!N:N),IF(T248="CDT",_xlfn.XLOOKUP(S248,'CDT Aggregated Audiences'!AJ:AJ,'CDT Aggregated Audiences'!N:N),""))</f>
        <v/>
      </c>
      <c r="X248" s="20" t="str">
        <f>IF(T248="OVN",_xlfn.XLOOKUP(S248,'OVN Aggregated Audiences'!AJ:AJ,'OVN Aggregated Audiences'!AH:AH),IF(T248="CDT",_xlfn.XLOOKUP(S248,'CDT Aggregated Audiences'!AJ:AJ,'CDT Aggregated Audiences'!AH:AH),""))</f>
        <v/>
      </c>
      <c r="Y248" s="20" t="str">
        <f>IF(T248="OVN",_xlfn.XLOOKUP(S248,'OVN Aggregated Audiences'!AJ:AJ,'OVN Aggregated Audiences'!Q:Q),IF(T248="CDT",_xlfn.XLOOKUP(S248,'CDT Aggregated Audiences'!AJ:AJ,'CDT Aggregated Audiences'!Q:Q),""))</f>
        <v/>
      </c>
    </row>
    <row r="249" spans="10:25" x14ac:dyDescent="0.35">
      <c r="J249" s="20">
        <v>248</v>
      </c>
      <c r="K249" s="20" t="str">
        <f>_xlfn.XLOOKUP(J249,Calendar!K:K,Calendar!J:J,"")</f>
        <v/>
      </c>
      <c r="L249" s="20" t="str">
        <f>IF(K249="OVN",_xlfn.XLOOKUP(J249,'OVN Aggregated Audiences'!AI:AI,'OVN Aggregated Audiences'!C:C),IF(K249="CDT",_xlfn.XLOOKUP(J249,'CDT Aggregated Audiences'!AI:AI,'CDT Aggregated Audiences'!C:C),""))</f>
        <v/>
      </c>
      <c r="M249" s="20" t="str">
        <f>IF(K249="OVN",_xlfn.XLOOKUP(J249,'OVN Aggregated Audiences'!AI:AI,'OVN Aggregated Audiences'!D:D),IF(K249="CDT",_xlfn.XLOOKUP(J249,'CDT Aggregated Audiences'!AI:AI,'CDT Aggregated Audiences'!D:D),""))</f>
        <v/>
      </c>
      <c r="N249" s="20" t="str">
        <f>IF(K249="OVN",_xlfn.XLOOKUP(J249,'OVN Aggregated Audiences'!AI:AI,'OVN Aggregated Audiences'!AH:AH),IF(K249="CDT",_xlfn.XLOOKUP(J249,'CDT Aggregated Audiences'!AI:AI,'CDT Aggregated Audiences'!AH:AH),""))</f>
        <v/>
      </c>
      <c r="O249" s="20" t="str">
        <f>IF(K249="OVN",_xlfn.XLOOKUP(J249,'OVN Aggregated Audiences'!AI:AI,'OVN Aggregated Audiences'!M:M),IF(K249="CDT",_xlfn.XLOOKUP(J249,'CDT Aggregated Audiences'!AI:AI,'CDT Aggregated Audiences'!M:M),""))</f>
        <v/>
      </c>
      <c r="P249" s="20" t="str">
        <f>IF(K249="OVN",_xlfn.XLOOKUP(J249,'OVN Aggregated Audiences'!AI:AI,'OVN Aggregated Audiences'!Q:Q),IF(K249="CDT",_xlfn.XLOOKUP(J249,'CDT Aggregated Audiences'!AI:AI,'CDT Aggregated Audiences'!Q:Q),""))</f>
        <v/>
      </c>
      <c r="S249" s="20">
        <v>248</v>
      </c>
      <c r="T249" s="20" t="str">
        <f t="shared" si="6"/>
        <v/>
      </c>
      <c r="U249" s="20" t="str">
        <f>IF(T249="OVN",_xlfn.XLOOKUP(S249,'OVN Aggregated Audiences'!AJ:AJ,'OVN Aggregated Audiences'!K:K),IF(T249="CDT",_xlfn.XLOOKUP(S249,'CDT Aggregated Audiences'!AJ:AJ,'CDT Aggregated Audiences'!K:K),""))</f>
        <v/>
      </c>
      <c r="V249" s="34" t="str">
        <f>IF(T249="OVN",_xlfn.XLOOKUP(S249,'OVN Aggregated Audiences'!AJ:AJ,'OVN Aggregated Audiences'!H:H),IF(T249="CDT",_xlfn.XLOOKUP(S249,'CDT Aggregated Audiences'!AJ:AJ,'CDT Aggregated Audiences'!H:H),""))</f>
        <v/>
      </c>
      <c r="W249" s="35" t="str">
        <f>IF(T249="OVN",_xlfn.XLOOKUP(S249,'OVN Aggregated Audiences'!AJ:AJ,'OVN Aggregated Audiences'!N:N),IF(T249="CDT",_xlfn.XLOOKUP(S249,'CDT Aggregated Audiences'!AJ:AJ,'CDT Aggregated Audiences'!N:N),""))</f>
        <v/>
      </c>
      <c r="X249" s="20" t="str">
        <f>IF(T249="OVN",_xlfn.XLOOKUP(S249,'OVN Aggregated Audiences'!AJ:AJ,'OVN Aggregated Audiences'!AH:AH),IF(T249="CDT",_xlfn.XLOOKUP(S249,'CDT Aggregated Audiences'!AJ:AJ,'CDT Aggregated Audiences'!AH:AH),""))</f>
        <v/>
      </c>
      <c r="Y249" s="20" t="str">
        <f>IF(T249="OVN",_xlfn.XLOOKUP(S249,'OVN Aggregated Audiences'!AJ:AJ,'OVN Aggregated Audiences'!Q:Q),IF(T249="CDT",_xlfn.XLOOKUP(S249,'CDT Aggregated Audiences'!AJ:AJ,'CDT Aggregated Audiences'!Q:Q),""))</f>
        <v/>
      </c>
    </row>
    <row r="250" spans="10:25" x14ac:dyDescent="0.35">
      <c r="J250" s="20">
        <v>249</v>
      </c>
      <c r="K250" s="20" t="str">
        <f>_xlfn.XLOOKUP(J250,Calendar!K:K,Calendar!J:J,"")</f>
        <v/>
      </c>
      <c r="L250" s="20" t="str">
        <f>IF(K250="OVN",_xlfn.XLOOKUP(J250,'OVN Aggregated Audiences'!AI:AI,'OVN Aggregated Audiences'!C:C),IF(K250="CDT",_xlfn.XLOOKUP(J250,'CDT Aggregated Audiences'!AI:AI,'CDT Aggregated Audiences'!C:C),""))</f>
        <v/>
      </c>
      <c r="M250" s="20" t="str">
        <f>IF(K250="OVN",_xlfn.XLOOKUP(J250,'OVN Aggregated Audiences'!AI:AI,'OVN Aggregated Audiences'!D:D),IF(K250="CDT",_xlfn.XLOOKUP(J250,'CDT Aggregated Audiences'!AI:AI,'CDT Aggregated Audiences'!D:D),""))</f>
        <v/>
      </c>
      <c r="N250" s="20" t="str">
        <f>IF(K250="OVN",_xlfn.XLOOKUP(J250,'OVN Aggregated Audiences'!AI:AI,'OVN Aggregated Audiences'!AH:AH),IF(K250="CDT",_xlfn.XLOOKUP(J250,'CDT Aggregated Audiences'!AI:AI,'CDT Aggregated Audiences'!AH:AH),""))</f>
        <v/>
      </c>
      <c r="O250" s="20" t="str">
        <f>IF(K250="OVN",_xlfn.XLOOKUP(J250,'OVN Aggregated Audiences'!AI:AI,'OVN Aggregated Audiences'!M:M),IF(K250="CDT",_xlfn.XLOOKUP(J250,'CDT Aggregated Audiences'!AI:AI,'CDT Aggregated Audiences'!M:M),""))</f>
        <v/>
      </c>
      <c r="P250" s="20" t="str">
        <f>IF(K250="OVN",_xlfn.XLOOKUP(J250,'OVN Aggregated Audiences'!AI:AI,'OVN Aggregated Audiences'!Q:Q),IF(K250="CDT",_xlfn.XLOOKUP(J250,'CDT Aggregated Audiences'!AI:AI,'CDT Aggregated Audiences'!Q:Q),""))</f>
        <v/>
      </c>
      <c r="S250" s="20">
        <v>249</v>
      </c>
      <c r="T250" s="20" t="str">
        <f t="shared" si="6"/>
        <v/>
      </c>
      <c r="U250" s="20" t="str">
        <f>IF(T250="OVN",_xlfn.XLOOKUP(S250,'OVN Aggregated Audiences'!AJ:AJ,'OVN Aggregated Audiences'!K:K),IF(T250="CDT",_xlfn.XLOOKUP(S250,'CDT Aggregated Audiences'!AJ:AJ,'CDT Aggregated Audiences'!K:K),""))</f>
        <v/>
      </c>
      <c r="V250" s="34" t="str">
        <f>IF(T250="OVN",_xlfn.XLOOKUP(S250,'OVN Aggregated Audiences'!AJ:AJ,'OVN Aggregated Audiences'!H:H),IF(T250="CDT",_xlfn.XLOOKUP(S250,'CDT Aggregated Audiences'!AJ:AJ,'CDT Aggregated Audiences'!H:H),""))</f>
        <v/>
      </c>
      <c r="W250" s="35" t="str">
        <f>IF(T250="OVN",_xlfn.XLOOKUP(S250,'OVN Aggregated Audiences'!AJ:AJ,'OVN Aggregated Audiences'!N:N),IF(T250="CDT",_xlfn.XLOOKUP(S250,'CDT Aggregated Audiences'!AJ:AJ,'CDT Aggregated Audiences'!N:N),""))</f>
        <v/>
      </c>
      <c r="X250" s="20" t="str">
        <f>IF(T250="OVN",_xlfn.XLOOKUP(S250,'OVN Aggregated Audiences'!AJ:AJ,'OVN Aggregated Audiences'!AH:AH),IF(T250="CDT",_xlfn.XLOOKUP(S250,'CDT Aggregated Audiences'!AJ:AJ,'CDT Aggregated Audiences'!AH:AH),""))</f>
        <v/>
      </c>
      <c r="Y250" s="20" t="str">
        <f>IF(T250="OVN",_xlfn.XLOOKUP(S250,'OVN Aggregated Audiences'!AJ:AJ,'OVN Aggregated Audiences'!Q:Q),IF(T250="CDT",_xlfn.XLOOKUP(S250,'CDT Aggregated Audiences'!AJ:AJ,'CDT Aggregated Audiences'!Q:Q),""))</f>
        <v/>
      </c>
    </row>
    <row r="251" spans="10:25" x14ac:dyDescent="0.35">
      <c r="J251" s="20">
        <v>250</v>
      </c>
      <c r="K251" s="20" t="str">
        <f>_xlfn.XLOOKUP(J251,Calendar!K:K,Calendar!J:J,"")</f>
        <v/>
      </c>
      <c r="L251" s="20" t="str">
        <f>IF(K251="OVN",_xlfn.XLOOKUP(J251,'OVN Aggregated Audiences'!AI:AI,'OVN Aggregated Audiences'!C:C),IF(K251="CDT",_xlfn.XLOOKUP(J251,'CDT Aggregated Audiences'!AI:AI,'CDT Aggregated Audiences'!C:C),""))</f>
        <v/>
      </c>
      <c r="M251" s="20" t="str">
        <f>IF(K251="OVN",_xlfn.XLOOKUP(J251,'OVN Aggregated Audiences'!AI:AI,'OVN Aggregated Audiences'!D:D),IF(K251="CDT",_xlfn.XLOOKUP(J251,'CDT Aggregated Audiences'!AI:AI,'CDT Aggregated Audiences'!D:D),""))</f>
        <v/>
      </c>
      <c r="N251" s="20" t="str">
        <f>IF(K251="OVN",_xlfn.XLOOKUP(J251,'OVN Aggregated Audiences'!AI:AI,'OVN Aggregated Audiences'!AH:AH),IF(K251="CDT",_xlfn.XLOOKUP(J251,'CDT Aggregated Audiences'!AI:AI,'CDT Aggregated Audiences'!AH:AH),""))</f>
        <v/>
      </c>
      <c r="O251" s="20" t="str">
        <f>IF(K251="OVN",_xlfn.XLOOKUP(J251,'OVN Aggregated Audiences'!AI:AI,'OVN Aggregated Audiences'!M:M),IF(K251="CDT",_xlfn.XLOOKUP(J251,'CDT Aggregated Audiences'!AI:AI,'CDT Aggregated Audiences'!M:M),""))</f>
        <v/>
      </c>
      <c r="P251" s="20" t="str">
        <f>IF(K251="OVN",_xlfn.XLOOKUP(J251,'OVN Aggregated Audiences'!AI:AI,'OVN Aggregated Audiences'!Q:Q),IF(K251="CDT",_xlfn.XLOOKUP(J251,'CDT Aggregated Audiences'!AI:AI,'CDT Aggregated Audiences'!Q:Q),""))</f>
        <v/>
      </c>
      <c r="S251" s="20">
        <v>250</v>
      </c>
      <c r="T251" s="20" t="str">
        <f t="shared" si="6"/>
        <v/>
      </c>
      <c r="U251" s="20" t="str">
        <f>IF(T251="OVN",_xlfn.XLOOKUP(S251,'OVN Aggregated Audiences'!AJ:AJ,'OVN Aggregated Audiences'!K:K),IF(T251="CDT",_xlfn.XLOOKUP(S251,'CDT Aggregated Audiences'!AJ:AJ,'CDT Aggregated Audiences'!K:K),""))</f>
        <v/>
      </c>
      <c r="V251" s="34" t="str">
        <f>IF(T251="OVN",_xlfn.XLOOKUP(S251,'OVN Aggregated Audiences'!AJ:AJ,'OVN Aggregated Audiences'!H:H),IF(T251="CDT",_xlfn.XLOOKUP(S251,'CDT Aggregated Audiences'!AJ:AJ,'CDT Aggregated Audiences'!H:H),""))</f>
        <v/>
      </c>
      <c r="W251" s="35" t="str">
        <f>IF(T251="OVN",_xlfn.XLOOKUP(S251,'OVN Aggregated Audiences'!AJ:AJ,'OVN Aggregated Audiences'!N:N),IF(T251="CDT",_xlfn.XLOOKUP(S251,'CDT Aggregated Audiences'!AJ:AJ,'CDT Aggregated Audiences'!N:N),""))</f>
        <v/>
      </c>
      <c r="X251" s="20" t="str">
        <f>IF(T251="OVN",_xlfn.XLOOKUP(S251,'OVN Aggregated Audiences'!AJ:AJ,'OVN Aggregated Audiences'!AH:AH),IF(T251="CDT",_xlfn.XLOOKUP(S251,'CDT Aggregated Audiences'!AJ:AJ,'CDT Aggregated Audiences'!AH:AH),""))</f>
        <v/>
      </c>
      <c r="Y251" s="20" t="str">
        <f>IF(T251="OVN",_xlfn.XLOOKUP(S251,'OVN Aggregated Audiences'!AJ:AJ,'OVN Aggregated Audiences'!Q:Q),IF(T251="CDT",_xlfn.XLOOKUP(S251,'CDT Aggregated Audiences'!AJ:AJ,'CDT Aggregated Audiences'!Q:Q),""))</f>
        <v/>
      </c>
    </row>
    <row r="252" spans="10:25" x14ac:dyDescent="0.35">
      <c r="J252" s="20">
        <v>251</v>
      </c>
      <c r="K252" s="20" t="str">
        <f>_xlfn.XLOOKUP(J252,Calendar!K:K,Calendar!J:J,"")</f>
        <v/>
      </c>
      <c r="L252" s="20" t="str">
        <f>IF(K252="OVN",_xlfn.XLOOKUP(J252,'OVN Aggregated Audiences'!AI:AI,'OVN Aggregated Audiences'!C:C),IF(K252="CDT",_xlfn.XLOOKUP(J252,'CDT Aggregated Audiences'!AI:AI,'CDT Aggregated Audiences'!C:C),""))</f>
        <v/>
      </c>
      <c r="M252" s="20" t="str">
        <f>IF(K252="OVN",_xlfn.XLOOKUP(J252,'OVN Aggregated Audiences'!AI:AI,'OVN Aggregated Audiences'!D:D),IF(K252="CDT",_xlfn.XLOOKUP(J252,'CDT Aggregated Audiences'!AI:AI,'CDT Aggregated Audiences'!D:D),""))</f>
        <v/>
      </c>
      <c r="N252" s="20" t="str">
        <f>IF(K252="OVN",_xlfn.XLOOKUP(J252,'OVN Aggregated Audiences'!AI:AI,'OVN Aggregated Audiences'!AH:AH),IF(K252="CDT",_xlfn.XLOOKUP(J252,'CDT Aggregated Audiences'!AI:AI,'CDT Aggregated Audiences'!AH:AH),""))</f>
        <v/>
      </c>
      <c r="O252" s="20" t="str">
        <f>IF(K252="OVN",_xlfn.XLOOKUP(J252,'OVN Aggregated Audiences'!AI:AI,'OVN Aggregated Audiences'!M:M),IF(K252="CDT",_xlfn.XLOOKUP(J252,'CDT Aggregated Audiences'!AI:AI,'CDT Aggregated Audiences'!M:M),""))</f>
        <v/>
      </c>
      <c r="P252" s="20" t="str">
        <f>IF(K252="OVN",_xlfn.XLOOKUP(J252,'OVN Aggregated Audiences'!AI:AI,'OVN Aggregated Audiences'!Q:Q),IF(K252="CDT",_xlfn.XLOOKUP(J252,'CDT Aggregated Audiences'!AI:AI,'CDT Aggregated Audiences'!Q:Q),""))</f>
        <v/>
      </c>
      <c r="S252" s="20">
        <v>251</v>
      </c>
      <c r="T252" s="20" t="str">
        <f t="shared" si="6"/>
        <v/>
      </c>
      <c r="U252" s="20" t="str">
        <f>IF(T252="OVN",_xlfn.XLOOKUP(S252,'OVN Aggregated Audiences'!AJ:AJ,'OVN Aggregated Audiences'!K:K),IF(T252="CDT",_xlfn.XLOOKUP(S252,'CDT Aggregated Audiences'!AJ:AJ,'CDT Aggregated Audiences'!K:K),""))</f>
        <v/>
      </c>
      <c r="V252" s="34" t="str">
        <f>IF(T252="OVN",_xlfn.XLOOKUP(S252,'OVN Aggregated Audiences'!AJ:AJ,'OVN Aggregated Audiences'!H:H),IF(T252="CDT",_xlfn.XLOOKUP(S252,'CDT Aggregated Audiences'!AJ:AJ,'CDT Aggregated Audiences'!H:H),""))</f>
        <v/>
      </c>
      <c r="W252" s="35" t="str">
        <f>IF(T252="OVN",_xlfn.XLOOKUP(S252,'OVN Aggregated Audiences'!AJ:AJ,'OVN Aggregated Audiences'!N:N),IF(T252="CDT",_xlfn.XLOOKUP(S252,'CDT Aggregated Audiences'!AJ:AJ,'CDT Aggregated Audiences'!N:N),""))</f>
        <v/>
      </c>
      <c r="X252" s="20" t="str">
        <f>IF(T252="OVN",_xlfn.XLOOKUP(S252,'OVN Aggregated Audiences'!AJ:AJ,'OVN Aggregated Audiences'!AH:AH),IF(T252="CDT",_xlfn.XLOOKUP(S252,'CDT Aggregated Audiences'!AJ:AJ,'CDT Aggregated Audiences'!AH:AH),""))</f>
        <v/>
      </c>
      <c r="Y252" s="20" t="str">
        <f>IF(T252="OVN",_xlfn.XLOOKUP(S252,'OVN Aggregated Audiences'!AJ:AJ,'OVN Aggregated Audiences'!Q:Q),IF(T252="CDT",_xlfn.XLOOKUP(S252,'CDT Aggregated Audiences'!AJ:AJ,'CDT Aggregated Audiences'!Q:Q),""))</f>
        <v/>
      </c>
    </row>
    <row r="253" spans="10:25" x14ac:dyDescent="0.35">
      <c r="J253" s="20">
        <v>252</v>
      </c>
      <c r="K253" s="20" t="str">
        <f>_xlfn.XLOOKUP(J253,Calendar!K:K,Calendar!J:J,"")</f>
        <v/>
      </c>
      <c r="L253" s="20" t="str">
        <f>IF(K253="OVN",_xlfn.XLOOKUP(J253,'OVN Aggregated Audiences'!AI:AI,'OVN Aggregated Audiences'!C:C),IF(K253="CDT",_xlfn.XLOOKUP(J253,'CDT Aggregated Audiences'!AI:AI,'CDT Aggregated Audiences'!C:C),""))</f>
        <v/>
      </c>
      <c r="M253" s="20" t="str">
        <f>IF(K253="OVN",_xlfn.XLOOKUP(J253,'OVN Aggregated Audiences'!AI:AI,'OVN Aggregated Audiences'!D:D),IF(K253="CDT",_xlfn.XLOOKUP(J253,'CDT Aggregated Audiences'!AI:AI,'CDT Aggregated Audiences'!D:D),""))</f>
        <v/>
      </c>
      <c r="N253" s="20" t="str">
        <f>IF(K253="OVN",_xlfn.XLOOKUP(J253,'OVN Aggregated Audiences'!AI:AI,'OVN Aggregated Audiences'!AH:AH),IF(K253="CDT",_xlfn.XLOOKUP(J253,'CDT Aggregated Audiences'!AI:AI,'CDT Aggregated Audiences'!AH:AH),""))</f>
        <v/>
      </c>
      <c r="O253" s="20" t="str">
        <f>IF(K253="OVN",_xlfn.XLOOKUP(J253,'OVN Aggregated Audiences'!AI:AI,'OVN Aggregated Audiences'!M:M),IF(K253="CDT",_xlfn.XLOOKUP(J253,'CDT Aggregated Audiences'!AI:AI,'CDT Aggregated Audiences'!M:M),""))</f>
        <v/>
      </c>
      <c r="P253" s="20" t="str">
        <f>IF(K253="OVN",_xlfn.XLOOKUP(J253,'OVN Aggregated Audiences'!AI:AI,'OVN Aggregated Audiences'!Q:Q),IF(K253="CDT",_xlfn.XLOOKUP(J253,'CDT Aggregated Audiences'!AI:AI,'CDT Aggregated Audiences'!Q:Q),""))</f>
        <v/>
      </c>
      <c r="S253" s="20">
        <v>252</v>
      </c>
      <c r="T253" s="20" t="str">
        <f t="shared" si="6"/>
        <v/>
      </c>
      <c r="U253" s="20" t="str">
        <f>IF(T253="OVN",_xlfn.XLOOKUP(S253,'OVN Aggregated Audiences'!AJ:AJ,'OVN Aggregated Audiences'!K:K),IF(T253="CDT",_xlfn.XLOOKUP(S253,'CDT Aggregated Audiences'!AJ:AJ,'CDT Aggregated Audiences'!K:K),""))</f>
        <v/>
      </c>
      <c r="V253" s="34" t="str">
        <f>IF(T253="OVN",_xlfn.XLOOKUP(S253,'OVN Aggregated Audiences'!AJ:AJ,'OVN Aggregated Audiences'!H:H),IF(T253="CDT",_xlfn.XLOOKUP(S253,'CDT Aggregated Audiences'!AJ:AJ,'CDT Aggregated Audiences'!H:H),""))</f>
        <v/>
      </c>
      <c r="W253" s="35" t="str">
        <f>IF(T253="OVN",_xlfn.XLOOKUP(S253,'OVN Aggregated Audiences'!AJ:AJ,'OVN Aggregated Audiences'!N:N),IF(T253="CDT",_xlfn.XLOOKUP(S253,'CDT Aggregated Audiences'!AJ:AJ,'CDT Aggregated Audiences'!N:N),""))</f>
        <v/>
      </c>
      <c r="X253" s="20" t="str">
        <f>IF(T253="OVN",_xlfn.XLOOKUP(S253,'OVN Aggregated Audiences'!AJ:AJ,'OVN Aggregated Audiences'!AH:AH),IF(T253="CDT",_xlfn.XLOOKUP(S253,'CDT Aggregated Audiences'!AJ:AJ,'CDT Aggregated Audiences'!AH:AH),""))</f>
        <v/>
      </c>
      <c r="Y253" s="20" t="str">
        <f>IF(T253="OVN",_xlfn.XLOOKUP(S253,'OVN Aggregated Audiences'!AJ:AJ,'OVN Aggregated Audiences'!Q:Q),IF(T253="CDT",_xlfn.XLOOKUP(S253,'CDT Aggregated Audiences'!AJ:AJ,'CDT Aggregated Audiences'!Q:Q),""))</f>
        <v/>
      </c>
    </row>
    <row r="254" spans="10:25" x14ac:dyDescent="0.35">
      <c r="J254" s="20">
        <v>253</v>
      </c>
      <c r="K254" s="20" t="str">
        <f>_xlfn.XLOOKUP(J254,Calendar!K:K,Calendar!J:J,"")</f>
        <v/>
      </c>
      <c r="L254" s="20" t="str">
        <f>IF(K254="OVN",_xlfn.XLOOKUP(J254,'OVN Aggregated Audiences'!AI:AI,'OVN Aggregated Audiences'!C:C),IF(K254="CDT",_xlfn.XLOOKUP(J254,'CDT Aggregated Audiences'!AI:AI,'CDT Aggregated Audiences'!C:C),""))</f>
        <v/>
      </c>
      <c r="M254" s="20" t="str">
        <f>IF(K254="OVN",_xlfn.XLOOKUP(J254,'OVN Aggregated Audiences'!AI:AI,'OVN Aggregated Audiences'!D:D),IF(K254="CDT",_xlfn.XLOOKUP(J254,'CDT Aggregated Audiences'!AI:AI,'CDT Aggregated Audiences'!D:D),""))</f>
        <v/>
      </c>
      <c r="N254" s="20" t="str">
        <f>IF(K254="OVN",_xlfn.XLOOKUP(J254,'OVN Aggregated Audiences'!AI:AI,'OVN Aggregated Audiences'!AH:AH),IF(K254="CDT",_xlfn.XLOOKUP(J254,'CDT Aggregated Audiences'!AI:AI,'CDT Aggregated Audiences'!AH:AH),""))</f>
        <v/>
      </c>
      <c r="O254" s="20" t="str">
        <f>IF(K254="OVN",_xlfn.XLOOKUP(J254,'OVN Aggregated Audiences'!AI:AI,'OVN Aggregated Audiences'!M:M),IF(K254="CDT",_xlfn.XLOOKUP(J254,'CDT Aggregated Audiences'!AI:AI,'CDT Aggregated Audiences'!M:M),""))</f>
        <v/>
      </c>
      <c r="P254" s="20" t="str">
        <f>IF(K254="OVN",_xlfn.XLOOKUP(J254,'OVN Aggregated Audiences'!AI:AI,'OVN Aggregated Audiences'!Q:Q),IF(K254="CDT",_xlfn.XLOOKUP(J254,'CDT Aggregated Audiences'!AI:AI,'CDT Aggregated Audiences'!Q:Q),""))</f>
        <v/>
      </c>
      <c r="S254" s="20">
        <v>253</v>
      </c>
      <c r="T254" s="20" t="str">
        <f t="shared" si="6"/>
        <v/>
      </c>
      <c r="U254" s="20" t="str">
        <f>IF(T254="OVN",_xlfn.XLOOKUP(S254,'OVN Aggregated Audiences'!AJ:AJ,'OVN Aggregated Audiences'!K:K),IF(T254="CDT",_xlfn.XLOOKUP(S254,'CDT Aggregated Audiences'!AJ:AJ,'CDT Aggregated Audiences'!K:K),""))</f>
        <v/>
      </c>
      <c r="V254" s="34" t="str">
        <f>IF(T254="OVN",_xlfn.XLOOKUP(S254,'OVN Aggregated Audiences'!AJ:AJ,'OVN Aggregated Audiences'!H:H),IF(T254="CDT",_xlfn.XLOOKUP(S254,'CDT Aggregated Audiences'!AJ:AJ,'CDT Aggregated Audiences'!H:H),""))</f>
        <v/>
      </c>
      <c r="W254" s="35" t="str">
        <f>IF(T254="OVN",_xlfn.XLOOKUP(S254,'OVN Aggregated Audiences'!AJ:AJ,'OVN Aggregated Audiences'!N:N),IF(T254="CDT",_xlfn.XLOOKUP(S254,'CDT Aggregated Audiences'!AJ:AJ,'CDT Aggregated Audiences'!N:N),""))</f>
        <v/>
      </c>
      <c r="X254" s="20" t="str">
        <f>IF(T254="OVN",_xlfn.XLOOKUP(S254,'OVN Aggregated Audiences'!AJ:AJ,'OVN Aggregated Audiences'!AH:AH),IF(T254="CDT",_xlfn.XLOOKUP(S254,'CDT Aggregated Audiences'!AJ:AJ,'CDT Aggregated Audiences'!AH:AH),""))</f>
        <v/>
      </c>
      <c r="Y254" s="20" t="str">
        <f>IF(T254="OVN",_xlfn.XLOOKUP(S254,'OVN Aggregated Audiences'!AJ:AJ,'OVN Aggregated Audiences'!Q:Q),IF(T254="CDT",_xlfn.XLOOKUP(S254,'CDT Aggregated Audiences'!AJ:AJ,'CDT Aggregated Audiences'!Q:Q),""))</f>
        <v/>
      </c>
    </row>
    <row r="255" spans="10:25" x14ac:dyDescent="0.35">
      <c r="J255" s="20">
        <v>254</v>
      </c>
      <c r="K255" s="20" t="str">
        <f>_xlfn.XLOOKUP(J255,Calendar!K:K,Calendar!J:J,"")</f>
        <v/>
      </c>
      <c r="L255" s="20" t="str">
        <f>IF(K255="OVN",_xlfn.XLOOKUP(J255,'OVN Aggregated Audiences'!AI:AI,'OVN Aggregated Audiences'!C:C),IF(K255="CDT",_xlfn.XLOOKUP(J255,'CDT Aggregated Audiences'!AI:AI,'CDT Aggregated Audiences'!C:C),""))</f>
        <v/>
      </c>
      <c r="M255" s="20" t="str">
        <f>IF(K255="OVN",_xlfn.XLOOKUP(J255,'OVN Aggregated Audiences'!AI:AI,'OVN Aggregated Audiences'!D:D),IF(K255="CDT",_xlfn.XLOOKUP(J255,'CDT Aggregated Audiences'!AI:AI,'CDT Aggregated Audiences'!D:D),""))</f>
        <v/>
      </c>
      <c r="N255" s="20" t="str">
        <f>IF(K255="OVN",_xlfn.XLOOKUP(J255,'OVN Aggregated Audiences'!AI:AI,'OVN Aggregated Audiences'!AH:AH),IF(K255="CDT",_xlfn.XLOOKUP(J255,'CDT Aggregated Audiences'!AI:AI,'CDT Aggregated Audiences'!AH:AH),""))</f>
        <v/>
      </c>
      <c r="O255" s="20" t="str">
        <f>IF(K255="OVN",_xlfn.XLOOKUP(J255,'OVN Aggregated Audiences'!AI:AI,'OVN Aggregated Audiences'!M:M),IF(K255="CDT",_xlfn.XLOOKUP(J255,'CDT Aggregated Audiences'!AI:AI,'CDT Aggregated Audiences'!M:M),""))</f>
        <v/>
      </c>
      <c r="P255" s="20" t="str">
        <f>IF(K255="OVN",_xlfn.XLOOKUP(J255,'OVN Aggregated Audiences'!AI:AI,'OVN Aggregated Audiences'!Q:Q),IF(K255="CDT",_xlfn.XLOOKUP(J255,'CDT Aggregated Audiences'!AI:AI,'CDT Aggregated Audiences'!Q:Q),""))</f>
        <v/>
      </c>
      <c r="S255" s="20">
        <v>254</v>
      </c>
      <c r="T255" s="20" t="str">
        <f t="shared" si="6"/>
        <v/>
      </c>
      <c r="U255" s="20" t="str">
        <f>IF(T255="OVN",_xlfn.XLOOKUP(S255,'OVN Aggregated Audiences'!AJ:AJ,'OVN Aggregated Audiences'!K:K),IF(T255="CDT",_xlfn.XLOOKUP(S255,'CDT Aggregated Audiences'!AJ:AJ,'CDT Aggregated Audiences'!K:K),""))</f>
        <v/>
      </c>
      <c r="V255" s="34" t="str">
        <f>IF(T255="OVN",_xlfn.XLOOKUP(S255,'OVN Aggregated Audiences'!AJ:AJ,'OVN Aggregated Audiences'!H:H),IF(T255="CDT",_xlfn.XLOOKUP(S255,'CDT Aggregated Audiences'!AJ:AJ,'CDT Aggregated Audiences'!H:H),""))</f>
        <v/>
      </c>
      <c r="W255" s="35" t="str">
        <f>IF(T255="OVN",_xlfn.XLOOKUP(S255,'OVN Aggregated Audiences'!AJ:AJ,'OVN Aggregated Audiences'!N:N),IF(T255="CDT",_xlfn.XLOOKUP(S255,'CDT Aggregated Audiences'!AJ:AJ,'CDT Aggregated Audiences'!N:N),""))</f>
        <v/>
      </c>
      <c r="X255" s="20" t="str">
        <f>IF(T255="OVN",_xlfn.XLOOKUP(S255,'OVN Aggregated Audiences'!AJ:AJ,'OVN Aggregated Audiences'!AH:AH),IF(T255="CDT",_xlfn.XLOOKUP(S255,'CDT Aggregated Audiences'!AJ:AJ,'CDT Aggregated Audiences'!AH:AH),""))</f>
        <v/>
      </c>
      <c r="Y255" s="20" t="str">
        <f>IF(T255="OVN",_xlfn.XLOOKUP(S255,'OVN Aggregated Audiences'!AJ:AJ,'OVN Aggregated Audiences'!Q:Q),IF(T255="CDT",_xlfn.XLOOKUP(S255,'CDT Aggregated Audiences'!AJ:AJ,'CDT Aggregated Audiences'!Q:Q),""))</f>
        <v/>
      </c>
    </row>
    <row r="256" spans="10:25" x14ac:dyDescent="0.35">
      <c r="J256" s="20">
        <v>255</v>
      </c>
      <c r="K256" s="20" t="str">
        <f>_xlfn.XLOOKUP(J256,Calendar!K:K,Calendar!J:J,"")</f>
        <v/>
      </c>
      <c r="L256" s="20" t="str">
        <f>IF(K256="OVN",_xlfn.XLOOKUP(J256,'OVN Aggregated Audiences'!AI:AI,'OVN Aggregated Audiences'!C:C),IF(K256="CDT",_xlfn.XLOOKUP(J256,'CDT Aggregated Audiences'!AI:AI,'CDT Aggregated Audiences'!C:C),""))</f>
        <v/>
      </c>
      <c r="M256" s="20" t="str">
        <f>IF(K256="OVN",_xlfn.XLOOKUP(J256,'OVN Aggregated Audiences'!AI:AI,'OVN Aggregated Audiences'!D:D),IF(K256="CDT",_xlfn.XLOOKUP(J256,'CDT Aggregated Audiences'!AI:AI,'CDT Aggregated Audiences'!D:D),""))</f>
        <v/>
      </c>
      <c r="N256" s="20" t="str">
        <f>IF(K256="OVN",_xlfn.XLOOKUP(J256,'OVN Aggregated Audiences'!AI:AI,'OVN Aggregated Audiences'!AH:AH),IF(K256="CDT",_xlfn.XLOOKUP(J256,'CDT Aggregated Audiences'!AI:AI,'CDT Aggregated Audiences'!AH:AH),""))</f>
        <v/>
      </c>
      <c r="O256" s="20" t="str">
        <f>IF(K256="OVN",_xlfn.XLOOKUP(J256,'OVN Aggregated Audiences'!AI:AI,'OVN Aggregated Audiences'!M:M),IF(K256="CDT",_xlfn.XLOOKUP(J256,'CDT Aggregated Audiences'!AI:AI,'CDT Aggregated Audiences'!M:M),""))</f>
        <v/>
      </c>
      <c r="P256" s="20" t="str">
        <f>IF(K256="OVN",_xlfn.XLOOKUP(J256,'OVN Aggregated Audiences'!AI:AI,'OVN Aggregated Audiences'!Q:Q),IF(K256="CDT",_xlfn.XLOOKUP(J256,'CDT Aggregated Audiences'!AI:AI,'CDT Aggregated Audiences'!Q:Q),""))</f>
        <v/>
      </c>
      <c r="S256" s="20">
        <v>255</v>
      </c>
      <c r="T256" s="20" t="str">
        <f t="shared" si="6"/>
        <v/>
      </c>
      <c r="U256" s="20" t="str">
        <f>IF(T256="OVN",_xlfn.XLOOKUP(S256,'OVN Aggregated Audiences'!AJ:AJ,'OVN Aggregated Audiences'!K:K),IF(T256="CDT",_xlfn.XLOOKUP(S256,'CDT Aggregated Audiences'!AJ:AJ,'CDT Aggregated Audiences'!K:K),""))</f>
        <v/>
      </c>
      <c r="V256" s="34" t="str">
        <f>IF(T256="OVN",_xlfn.XLOOKUP(S256,'OVN Aggregated Audiences'!AJ:AJ,'OVN Aggregated Audiences'!H:H),IF(T256="CDT",_xlfn.XLOOKUP(S256,'CDT Aggregated Audiences'!AJ:AJ,'CDT Aggregated Audiences'!H:H),""))</f>
        <v/>
      </c>
      <c r="W256" s="35" t="str">
        <f>IF(T256="OVN",_xlfn.XLOOKUP(S256,'OVN Aggregated Audiences'!AJ:AJ,'OVN Aggregated Audiences'!N:N),IF(T256="CDT",_xlfn.XLOOKUP(S256,'CDT Aggregated Audiences'!AJ:AJ,'CDT Aggregated Audiences'!N:N),""))</f>
        <v/>
      </c>
      <c r="X256" s="20" t="str">
        <f>IF(T256="OVN",_xlfn.XLOOKUP(S256,'OVN Aggregated Audiences'!AJ:AJ,'OVN Aggregated Audiences'!AH:AH),IF(T256="CDT",_xlfn.XLOOKUP(S256,'CDT Aggregated Audiences'!AJ:AJ,'CDT Aggregated Audiences'!AH:AH),""))</f>
        <v/>
      </c>
      <c r="Y256" s="20" t="str">
        <f>IF(T256="OVN",_xlfn.XLOOKUP(S256,'OVN Aggregated Audiences'!AJ:AJ,'OVN Aggregated Audiences'!Q:Q),IF(T256="CDT",_xlfn.XLOOKUP(S256,'CDT Aggregated Audiences'!AJ:AJ,'CDT Aggregated Audiences'!Q:Q),""))</f>
        <v/>
      </c>
    </row>
    <row r="257" spans="10:25" x14ac:dyDescent="0.35">
      <c r="J257" s="20">
        <v>256</v>
      </c>
      <c r="K257" s="20" t="str">
        <f>_xlfn.XLOOKUP(J257,Calendar!K:K,Calendar!J:J,"")</f>
        <v/>
      </c>
      <c r="L257" s="20" t="str">
        <f>IF(K257="OVN",_xlfn.XLOOKUP(J257,'OVN Aggregated Audiences'!AI:AI,'OVN Aggregated Audiences'!C:C),IF(K257="CDT",_xlfn.XLOOKUP(J257,'CDT Aggregated Audiences'!AI:AI,'CDT Aggregated Audiences'!C:C),""))</f>
        <v/>
      </c>
      <c r="M257" s="20" t="str">
        <f>IF(K257="OVN",_xlfn.XLOOKUP(J257,'OVN Aggregated Audiences'!AI:AI,'OVN Aggregated Audiences'!D:D),IF(K257="CDT",_xlfn.XLOOKUP(J257,'CDT Aggregated Audiences'!AI:AI,'CDT Aggregated Audiences'!D:D),""))</f>
        <v/>
      </c>
      <c r="N257" s="20" t="str">
        <f>IF(K257="OVN",_xlfn.XLOOKUP(J257,'OVN Aggregated Audiences'!AI:AI,'OVN Aggregated Audiences'!AH:AH),IF(K257="CDT",_xlfn.XLOOKUP(J257,'CDT Aggregated Audiences'!AI:AI,'CDT Aggregated Audiences'!AH:AH),""))</f>
        <v/>
      </c>
      <c r="O257" s="20" t="str">
        <f>IF(K257="OVN",_xlfn.XLOOKUP(J257,'OVN Aggregated Audiences'!AI:AI,'OVN Aggregated Audiences'!M:M),IF(K257="CDT",_xlfn.XLOOKUP(J257,'CDT Aggregated Audiences'!AI:AI,'CDT Aggregated Audiences'!M:M),""))</f>
        <v/>
      </c>
      <c r="P257" s="20" t="str">
        <f>IF(K257="OVN",_xlfn.XLOOKUP(J257,'OVN Aggregated Audiences'!AI:AI,'OVN Aggregated Audiences'!Q:Q),IF(K257="CDT",_xlfn.XLOOKUP(J257,'CDT Aggregated Audiences'!AI:AI,'CDT Aggregated Audiences'!Q:Q),""))</f>
        <v/>
      </c>
      <c r="S257" s="20">
        <v>256</v>
      </c>
      <c r="T257" s="20" t="str">
        <f t="shared" si="6"/>
        <v/>
      </c>
      <c r="U257" s="20" t="str">
        <f>IF(T257="OVN",_xlfn.XLOOKUP(S257,'OVN Aggregated Audiences'!AJ:AJ,'OVN Aggregated Audiences'!K:K),IF(T257="CDT",_xlfn.XLOOKUP(S257,'CDT Aggregated Audiences'!AJ:AJ,'CDT Aggregated Audiences'!K:K),""))</f>
        <v/>
      </c>
      <c r="V257" s="34" t="str">
        <f>IF(T257="OVN",_xlfn.XLOOKUP(S257,'OVN Aggregated Audiences'!AJ:AJ,'OVN Aggregated Audiences'!H:H),IF(T257="CDT",_xlfn.XLOOKUP(S257,'CDT Aggregated Audiences'!AJ:AJ,'CDT Aggregated Audiences'!H:H),""))</f>
        <v/>
      </c>
      <c r="W257" s="35" t="str">
        <f>IF(T257="OVN",_xlfn.XLOOKUP(S257,'OVN Aggregated Audiences'!AJ:AJ,'OVN Aggregated Audiences'!N:N),IF(T257="CDT",_xlfn.XLOOKUP(S257,'CDT Aggregated Audiences'!AJ:AJ,'CDT Aggregated Audiences'!N:N),""))</f>
        <v/>
      </c>
      <c r="X257" s="20" t="str">
        <f>IF(T257="OVN",_xlfn.XLOOKUP(S257,'OVN Aggregated Audiences'!AJ:AJ,'OVN Aggregated Audiences'!AH:AH),IF(T257="CDT",_xlfn.XLOOKUP(S257,'CDT Aggregated Audiences'!AJ:AJ,'CDT Aggregated Audiences'!AH:AH),""))</f>
        <v/>
      </c>
      <c r="Y257" s="20" t="str">
        <f>IF(T257="OVN",_xlfn.XLOOKUP(S257,'OVN Aggregated Audiences'!AJ:AJ,'OVN Aggregated Audiences'!Q:Q),IF(T257="CDT",_xlfn.XLOOKUP(S257,'CDT Aggregated Audiences'!AJ:AJ,'CDT Aggregated Audiences'!Q:Q),""))</f>
        <v/>
      </c>
    </row>
    <row r="258" spans="10:25" x14ac:dyDescent="0.35">
      <c r="J258" s="20">
        <v>257</v>
      </c>
      <c r="K258" s="20" t="str">
        <f>_xlfn.XLOOKUP(J258,Calendar!K:K,Calendar!J:J,"")</f>
        <v/>
      </c>
      <c r="L258" s="20" t="str">
        <f>IF(K258="OVN",_xlfn.XLOOKUP(J258,'OVN Aggregated Audiences'!AI:AI,'OVN Aggregated Audiences'!C:C),IF(K258="CDT",_xlfn.XLOOKUP(J258,'CDT Aggregated Audiences'!AI:AI,'CDT Aggregated Audiences'!C:C),""))</f>
        <v/>
      </c>
      <c r="M258" s="20" t="str">
        <f>IF(K258="OVN",_xlfn.XLOOKUP(J258,'OVN Aggregated Audiences'!AI:AI,'OVN Aggregated Audiences'!D:D),IF(K258="CDT",_xlfn.XLOOKUP(J258,'CDT Aggregated Audiences'!AI:AI,'CDT Aggregated Audiences'!D:D),""))</f>
        <v/>
      </c>
      <c r="N258" s="20" t="str">
        <f>IF(K258="OVN",_xlfn.XLOOKUP(J258,'OVN Aggregated Audiences'!AI:AI,'OVN Aggregated Audiences'!AH:AH),IF(K258="CDT",_xlfn.XLOOKUP(J258,'CDT Aggregated Audiences'!AI:AI,'CDT Aggregated Audiences'!AH:AH),""))</f>
        <v/>
      </c>
      <c r="O258" s="20" t="str">
        <f>IF(K258="OVN",_xlfn.XLOOKUP(J258,'OVN Aggregated Audiences'!AI:AI,'OVN Aggregated Audiences'!M:M),IF(K258="CDT",_xlfn.XLOOKUP(J258,'CDT Aggregated Audiences'!AI:AI,'CDT Aggregated Audiences'!M:M),""))</f>
        <v/>
      </c>
      <c r="P258" s="20" t="str">
        <f>IF(K258="OVN",_xlfn.XLOOKUP(J258,'OVN Aggregated Audiences'!AI:AI,'OVN Aggregated Audiences'!Q:Q),IF(K258="CDT",_xlfn.XLOOKUP(J258,'CDT Aggregated Audiences'!AI:AI,'CDT Aggregated Audiences'!Q:Q),""))</f>
        <v/>
      </c>
      <c r="S258" s="20">
        <v>257</v>
      </c>
      <c r="T258" s="20" t="str">
        <f t="shared" si="6"/>
        <v/>
      </c>
      <c r="U258" s="20" t="str">
        <f>IF(T258="OVN",_xlfn.XLOOKUP(S258,'OVN Aggregated Audiences'!AJ:AJ,'OVN Aggregated Audiences'!K:K),IF(T258="CDT",_xlfn.XLOOKUP(S258,'CDT Aggregated Audiences'!AJ:AJ,'CDT Aggregated Audiences'!K:K),""))</f>
        <v/>
      </c>
      <c r="V258" s="34" t="str">
        <f>IF(T258="OVN",_xlfn.XLOOKUP(S258,'OVN Aggregated Audiences'!AJ:AJ,'OVN Aggregated Audiences'!H:H),IF(T258="CDT",_xlfn.XLOOKUP(S258,'CDT Aggregated Audiences'!AJ:AJ,'CDT Aggregated Audiences'!H:H),""))</f>
        <v/>
      </c>
      <c r="W258" s="35" t="str">
        <f>IF(T258="OVN",_xlfn.XLOOKUP(S258,'OVN Aggregated Audiences'!AJ:AJ,'OVN Aggregated Audiences'!N:N),IF(T258="CDT",_xlfn.XLOOKUP(S258,'CDT Aggregated Audiences'!AJ:AJ,'CDT Aggregated Audiences'!N:N),""))</f>
        <v/>
      </c>
      <c r="X258" s="20" t="str">
        <f>IF(T258="OVN",_xlfn.XLOOKUP(S258,'OVN Aggregated Audiences'!AJ:AJ,'OVN Aggregated Audiences'!AH:AH),IF(T258="CDT",_xlfn.XLOOKUP(S258,'CDT Aggregated Audiences'!AJ:AJ,'CDT Aggregated Audiences'!AH:AH),""))</f>
        <v/>
      </c>
      <c r="Y258" s="20" t="str">
        <f>IF(T258="OVN",_xlfn.XLOOKUP(S258,'OVN Aggregated Audiences'!AJ:AJ,'OVN Aggregated Audiences'!Q:Q),IF(T258="CDT",_xlfn.XLOOKUP(S258,'CDT Aggregated Audiences'!AJ:AJ,'CDT Aggregated Audiences'!Q:Q),""))</f>
        <v/>
      </c>
    </row>
    <row r="259" spans="10:25" x14ac:dyDescent="0.35">
      <c r="J259" s="20">
        <v>258</v>
      </c>
      <c r="K259" s="20" t="str">
        <f>_xlfn.XLOOKUP(J259,Calendar!K:K,Calendar!J:J,"")</f>
        <v/>
      </c>
      <c r="L259" s="20" t="str">
        <f>IF(K259="OVN",_xlfn.XLOOKUP(J259,'OVN Aggregated Audiences'!AI:AI,'OVN Aggregated Audiences'!C:C),IF(K259="CDT",_xlfn.XLOOKUP(J259,'CDT Aggregated Audiences'!AI:AI,'CDT Aggregated Audiences'!C:C),""))</f>
        <v/>
      </c>
      <c r="M259" s="20" t="str">
        <f>IF(K259="OVN",_xlfn.XLOOKUP(J259,'OVN Aggregated Audiences'!AI:AI,'OVN Aggregated Audiences'!D:D),IF(K259="CDT",_xlfn.XLOOKUP(J259,'CDT Aggregated Audiences'!AI:AI,'CDT Aggregated Audiences'!D:D),""))</f>
        <v/>
      </c>
      <c r="N259" s="20" t="str">
        <f>IF(K259="OVN",_xlfn.XLOOKUP(J259,'OVN Aggregated Audiences'!AI:AI,'OVN Aggregated Audiences'!AH:AH),IF(K259="CDT",_xlfn.XLOOKUP(J259,'CDT Aggregated Audiences'!AI:AI,'CDT Aggregated Audiences'!AH:AH),""))</f>
        <v/>
      </c>
      <c r="O259" s="20" t="str">
        <f>IF(K259="OVN",_xlfn.XLOOKUP(J259,'OVN Aggregated Audiences'!AI:AI,'OVN Aggregated Audiences'!M:M),IF(K259="CDT",_xlfn.XLOOKUP(J259,'CDT Aggregated Audiences'!AI:AI,'CDT Aggregated Audiences'!M:M),""))</f>
        <v/>
      </c>
      <c r="P259" s="20" t="str">
        <f>IF(K259="OVN",_xlfn.XLOOKUP(J259,'OVN Aggregated Audiences'!AI:AI,'OVN Aggregated Audiences'!Q:Q),IF(K259="CDT",_xlfn.XLOOKUP(J259,'CDT Aggregated Audiences'!AI:AI,'CDT Aggregated Audiences'!Q:Q),""))</f>
        <v/>
      </c>
      <c r="S259" s="20">
        <v>258</v>
      </c>
      <c r="T259" s="20" t="str">
        <f t="shared" ref="T259:T322" si="7">IF(S259&lt;=$B$5,"CDT",IF(AND(S259&gt;$B$5,S259&lt;=$B$4),"OVN",""))</f>
        <v/>
      </c>
      <c r="U259" s="20" t="str">
        <f>IF(T259="OVN",_xlfn.XLOOKUP(S259,'OVN Aggregated Audiences'!AJ:AJ,'OVN Aggregated Audiences'!K:K),IF(T259="CDT",_xlfn.XLOOKUP(S259,'CDT Aggregated Audiences'!AJ:AJ,'CDT Aggregated Audiences'!K:K),""))</f>
        <v/>
      </c>
      <c r="V259" s="34" t="str">
        <f>IF(T259="OVN",_xlfn.XLOOKUP(S259,'OVN Aggregated Audiences'!AJ:AJ,'OVN Aggregated Audiences'!H:H),IF(T259="CDT",_xlfn.XLOOKUP(S259,'CDT Aggregated Audiences'!AJ:AJ,'CDT Aggregated Audiences'!H:H),""))</f>
        <v/>
      </c>
      <c r="W259" s="35" t="str">
        <f>IF(T259="OVN",_xlfn.XLOOKUP(S259,'OVN Aggregated Audiences'!AJ:AJ,'OVN Aggregated Audiences'!N:N),IF(T259="CDT",_xlfn.XLOOKUP(S259,'CDT Aggregated Audiences'!AJ:AJ,'CDT Aggregated Audiences'!N:N),""))</f>
        <v/>
      </c>
      <c r="X259" s="20" t="str">
        <f>IF(T259="OVN",_xlfn.XLOOKUP(S259,'OVN Aggregated Audiences'!AJ:AJ,'OVN Aggregated Audiences'!AH:AH),IF(T259="CDT",_xlfn.XLOOKUP(S259,'CDT Aggregated Audiences'!AJ:AJ,'CDT Aggregated Audiences'!AH:AH),""))</f>
        <v/>
      </c>
      <c r="Y259" s="20" t="str">
        <f>IF(T259="OVN",_xlfn.XLOOKUP(S259,'OVN Aggregated Audiences'!AJ:AJ,'OVN Aggregated Audiences'!Q:Q),IF(T259="CDT",_xlfn.XLOOKUP(S259,'CDT Aggregated Audiences'!AJ:AJ,'CDT Aggregated Audiences'!Q:Q),""))</f>
        <v/>
      </c>
    </row>
    <row r="260" spans="10:25" x14ac:dyDescent="0.35">
      <c r="J260" s="20">
        <v>259</v>
      </c>
      <c r="K260" s="20" t="str">
        <f>_xlfn.XLOOKUP(J260,Calendar!K:K,Calendar!J:J,"")</f>
        <v/>
      </c>
      <c r="L260" s="20" t="str">
        <f>IF(K260="OVN",_xlfn.XLOOKUP(J260,'OVN Aggregated Audiences'!AI:AI,'OVN Aggregated Audiences'!C:C),IF(K260="CDT",_xlfn.XLOOKUP(J260,'CDT Aggregated Audiences'!AI:AI,'CDT Aggregated Audiences'!C:C),""))</f>
        <v/>
      </c>
      <c r="M260" s="20" t="str">
        <f>IF(K260="OVN",_xlfn.XLOOKUP(J260,'OVN Aggregated Audiences'!AI:AI,'OVN Aggregated Audiences'!D:D),IF(K260="CDT",_xlfn.XLOOKUP(J260,'CDT Aggregated Audiences'!AI:AI,'CDT Aggregated Audiences'!D:D),""))</f>
        <v/>
      </c>
      <c r="N260" s="20" t="str">
        <f>IF(K260="OVN",_xlfn.XLOOKUP(J260,'OVN Aggregated Audiences'!AI:AI,'OVN Aggregated Audiences'!AH:AH),IF(K260="CDT",_xlfn.XLOOKUP(J260,'CDT Aggregated Audiences'!AI:AI,'CDT Aggregated Audiences'!AH:AH),""))</f>
        <v/>
      </c>
      <c r="O260" s="20" t="str">
        <f>IF(K260="OVN",_xlfn.XLOOKUP(J260,'OVN Aggregated Audiences'!AI:AI,'OVN Aggregated Audiences'!M:M),IF(K260="CDT",_xlfn.XLOOKUP(J260,'CDT Aggregated Audiences'!AI:AI,'CDT Aggregated Audiences'!M:M),""))</f>
        <v/>
      </c>
      <c r="P260" s="20" t="str">
        <f>IF(K260="OVN",_xlfn.XLOOKUP(J260,'OVN Aggregated Audiences'!AI:AI,'OVN Aggregated Audiences'!Q:Q),IF(K260="CDT",_xlfn.XLOOKUP(J260,'CDT Aggregated Audiences'!AI:AI,'CDT Aggregated Audiences'!Q:Q),""))</f>
        <v/>
      </c>
      <c r="S260" s="20">
        <v>259</v>
      </c>
      <c r="T260" s="20" t="str">
        <f t="shared" si="7"/>
        <v/>
      </c>
      <c r="U260" s="20" t="str">
        <f>IF(T260="OVN",_xlfn.XLOOKUP(S260,'OVN Aggregated Audiences'!AJ:AJ,'OVN Aggregated Audiences'!K:K),IF(T260="CDT",_xlfn.XLOOKUP(S260,'CDT Aggregated Audiences'!AJ:AJ,'CDT Aggregated Audiences'!K:K),""))</f>
        <v/>
      </c>
      <c r="V260" s="34" t="str">
        <f>IF(T260="OVN",_xlfn.XLOOKUP(S260,'OVN Aggregated Audiences'!AJ:AJ,'OVN Aggregated Audiences'!H:H),IF(T260="CDT",_xlfn.XLOOKUP(S260,'CDT Aggregated Audiences'!AJ:AJ,'CDT Aggregated Audiences'!H:H),""))</f>
        <v/>
      </c>
      <c r="W260" s="35" t="str">
        <f>IF(T260="OVN",_xlfn.XLOOKUP(S260,'OVN Aggregated Audiences'!AJ:AJ,'OVN Aggregated Audiences'!N:N),IF(T260="CDT",_xlfn.XLOOKUP(S260,'CDT Aggregated Audiences'!AJ:AJ,'CDT Aggregated Audiences'!N:N),""))</f>
        <v/>
      </c>
      <c r="X260" s="20" t="str">
        <f>IF(T260="OVN",_xlfn.XLOOKUP(S260,'OVN Aggregated Audiences'!AJ:AJ,'OVN Aggregated Audiences'!AH:AH),IF(T260="CDT",_xlfn.XLOOKUP(S260,'CDT Aggregated Audiences'!AJ:AJ,'CDT Aggregated Audiences'!AH:AH),""))</f>
        <v/>
      </c>
      <c r="Y260" s="20" t="str">
        <f>IF(T260="OVN",_xlfn.XLOOKUP(S260,'OVN Aggregated Audiences'!AJ:AJ,'OVN Aggregated Audiences'!Q:Q),IF(T260="CDT",_xlfn.XLOOKUP(S260,'CDT Aggregated Audiences'!AJ:AJ,'CDT Aggregated Audiences'!Q:Q),""))</f>
        <v/>
      </c>
    </row>
    <row r="261" spans="10:25" x14ac:dyDescent="0.35">
      <c r="J261" s="20">
        <v>260</v>
      </c>
      <c r="K261" s="20" t="str">
        <f>_xlfn.XLOOKUP(J261,Calendar!K:K,Calendar!J:J,"")</f>
        <v/>
      </c>
      <c r="L261" s="20" t="str">
        <f>IF(K261="OVN",_xlfn.XLOOKUP(J261,'OVN Aggregated Audiences'!AI:AI,'OVN Aggregated Audiences'!C:C),IF(K261="CDT",_xlfn.XLOOKUP(J261,'CDT Aggregated Audiences'!AI:AI,'CDT Aggregated Audiences'!C:C),""))</f>
        <v/>
      </c>
      <c r="M261" s="20" t="str">
        <f>IF(K261="OVN",_xlfn.XLOOKUP(J261,'OVN Aggregated Audiences'!AI:AI,'OVN Aggregated Audiences'!D:D),IF(K261="CDT",_xlfn.XLOOKUP(J261,'CDT Aggregated Audiences'!AI:AI,'CDT Aggregated Audiences'!D:D),""))</f>
        <v/>
      </c>
      <c r="N261" s="20" t="str">
        <f>IF(K261="OVN",_xlfn.XLOOKUP(J261,'OVN Aggregated Audiences'!AI:AI,'OVN Aggregated Audiences'!AH:AH),IF(K261="CDT",_xlfn.XLOOKUP(J261,'CDT Aggregated Audiences'!AI:AI,'CDT Aggregated Audiences'!AH:AH),""))</f>
        <v/>
      </c>
      <c r="O261" s="20" t="str">
        <f>IF(K261="OVN",_xlfn.XLOOKUP(J261,'OVN Aggregated Audiences'!AI:AI,'OVN Aggregated Audiences'!M:M),IF(K261="CDT",_xlfn.XLOOKUP(J261,'CDT Aggregated Audiences'!AI:AI,'CDT Aggregated Audiences'!M:M),""))</f>
        <v/>
      </c>
      <c r="P261" s="20" t="str">
        <f>IF(K261="OVN",_xlfn.XLOOKUP(J261,'OVN Aggregated Audiences'!AI:AI,'OVN Aggregated Audiences'!Q:Q),IF(K261="CDT",_xlfn.XLOOKUP(J261,'CDT Aggregated Audiences'!AI:AI,'CDT Aggregated Audiences'!Q:Q),""))</f>
        <v/>
      </c>
      <c r="S261" s="20">
        <v>260</v>
      </c>
      <c r="T261" s="20" t="str">
        <f t="shared" si="7"/>
        <v/>
      </c>
      <c r="U261" s="20" t="str">
        <f>IF(T261="OVN",_xlfn.XLOOKUP(S261,'OVN Aggregated Audiences'!AJ:AJ,'OVN Aggregated Audiences'!K:K),IF(T261="CDT",_xlfn.XLOOKUP(S261,'CDT Aggregated Audiences'!AJ:AJ,'CDT Aggregated Audiences'!K:K),""))</f>
        <v/>
      </c>
      <c r="V261" s="34" t="str">
        <f>IF(T261="OVN",_xlfn.XLOOKUP(S261,'OVN Aggregated Audiences'!AJ:AJ,'OVN Aggregated Audiences'!H:H),IF(T261="CDT",_xlfn.XLOOKUP(S261,'CDT Aggregated Audiences'!AJ:AJ,'CDT Aggregated Audiences'!H:H),""))</f>
        <v/>
      </c>
      <c r="W261" s="35" t="str">
        <f>IF(T261="OVN",_xlfn.XLOOKUP(S261,'OVN Aggregated Audiences'!AJ:AJ,'OVN Aggregated Audiences'!N:N),IF(T261="CDT",_xlfn.XLOOKUP(S261,'CDT Aggregated Audiences'!AJ:AJ,'CDT Aggregated Audiences'!N:N),""))</f>
        <v/>
      </c>
      <c r="X261" s="20" t="str">
        <f>IF(T261="OVN",_xlfn.XLOOKUP(S261,'OVN Aggregated Audiences'!AJ:AJ,'OVN Aggregated Audiences'!AH:AH),IF(T261="CDT",_xlfn.XLOOKUP(S261,'CDT Aggregated Audiences'!AJ:AJ,'CDT Aggregated Audiences'!AH:AH),""))</f>
        <v/>
      </c>
      <c r="Y261" s="20" t="str">
        <f>IF(T261="OVN",_xlfn.XLOOKUP(S261,'OVN Aggregated Audiences'!AJ:AJ,'OVN Aggregated Audiences'!Q:Q),IF(T261="CDT",_xlfn.XLOOKUP(S261,'CDT Aggregated Audiences'!AJ:AJ,'CDT Aggregated Audiences'!Q:Q),""))</f>
        <v/>
      </c>
    </row>
    <row r="262" spans="10:25" x14ac:dyDescent="0.35">
      <c r="J262" s="20">
        <v>261</v>
      </c>
      <c r="K262" s="20" t="str">
        <f>_xlfn.XLOOKUP(J262,Calendar!K:K,Calendar!J:J,"")</f>
        <v/>
      </c>
      <c r="L262" s="20" t="str">
        <f>IF(K262="OVN",_xlfn.XLOOKUP(J262,'OVN Aggregated Audiences'!AI:AI,'OVN Aggregated Audiences'!C:C),IF(K262="CDT",_xlfn.XLOOKUP(J262,'CDT Aggregated Audiences'!AI:AI,'CDT Aggregated Audiences'!C:C),""))</f>
        <v/>
      </c>
      <c r="M262" s="20" t="str">
        <f>IF(K262="OVN",_xlfn.XLOOKUP(J262,'OVN Aggregated Audiences'!AI:AI,'OVN Aggregated Audiences'!D:D),IF(K262="CDT",_xlfn.XLOOKUP(J262,'CDT Aggregated Audiences'!AI:AI,'CDT Aggregated Audiences'!D:D),""))</f>
        <v/>
      </c>
      <c r="N262" s="20" t="str">
        <f>IF(K262="OVN",_xlfn.XLOOKUP(J262,'OVN Aggregated Audiences'!AI:AI,'OVN Aggregated Audiences'!AH:AH),IF(K262="CDT",_xlfn.XLOOKUP(J262,'CDT Aggregated Audiences'!AI:AI,'CDT Aggregated Audiences'!AH:AH),""))</f>
        <v/>
      </c>
      <c r="O262" s="20" t="str">
        <f>IF(K262="OVN",_xlfn.XLOOKUP(J262,'OVN Aggregated Audiences'!AI:AI,'OVN Aggregated Audiences'!M:M),IF(K262="CDT",_xlfn.XLOOKUP(J262,'CDT Aggregated Audiences'!AI:AI,'CDT Aggregated Audiences'!M:M),""))</f>
        <v/>
      </c>
      <c r="P262" s="20" t="str">
        <f>IF(K262="OVN",_xlfn.XLOOKUP(J262,'OVN Aggregated Audiences'!AI:AI,'OVN Aggregated Audiences'!Q:Q),IF(K262="CDT",_xlfn.XLOOKUP(J262,'CDT Aggregated Audiences'!AI:AI,'CDT Aggregated Audiences'!Q:Q),""))</f>
        <v/>
      </c>
      <c r="S262" s="20">
        <v>261</v>
      </c>
      <c r="T262" s="20" t="str">
        <f t="shared" si="7"/>
        <v/>
      </c>
      <c r="U262" s="20" t="str">
        <f>IF(T262="OVN",_xlfn.XLOOKUP(S262,'OVN Aggregated Audiences'!AJ:AJ,'OVN Aggregated Audiences'!K:K),IF(T262="CDT",_xlfn.XLOOKUP(S262,'CDT Aggregated Audiences'!AJ:AJ,'CDT Aggregated Audiences'!K:K),""))</f>
        <v/>
      </c>
      <c r="V262" s="34" t="str">
        <f>IF(T262="OVN",_xlfn.XLOOKUP(S262,'OVN Aggregated Audiences'!AJ:AJ,'OVN Aggregated Audiences'!H:H),IF(T262="CDT",_xlfn.XLOOKUP(S262,'CDT Aggregated Audiences'!AJ:AJ,'CDT Aggregated Audiences'!H:H),""))</f>
        <v/>
      </c>
      <c r="W262" s="35" t="str">
        <f>IF(T262="OVN",_xlfn.XLOOKUP(S262,'OVN Aggregated Audiences'!AJ:AJ,'OVN Aggregated Audiences'!N:N),IF(T262="CDT",_xlfn.XLOOKUP(S262,'CDT Aggregated Audiences'!AJ:AJ,'CDT Aggregated Audiences'!N:N),""))</f>
        <v/>
      </c>
      <c r="X262" s="20" t="str">
        <f>IF(T262="OVN",_xlfn.XLOOKUP(S262,'OVN Aggregated Audiences'!AJ:AJ,'OVN Aggregated Audiences'!AH:AH),IF(T262="CDT",_xlfn.XLOOKUP(S262,'CDT Aggregated Audiences'!AJ:AJ,'CDT Aggregated Audiences'!AH:AH),""))</f>
        <v/>
      </c>
      <c r="Y262" s="20" t="str">
        <f>IF(T262="OVN",_xlfn.XLOOKUP(S262,'OVN Aggregated Audiences'!AJ:AJ,'OVN Aggregated Audiences'!Q:Q),IF(T262="CDT",_xlfn.XLOOKUP(S262,'CDT Aggregated Audiences'!AJ:AJ,'CDT Aggregated Audiences'!Q:Q),""))</f>
        <v/>
      </c>
    </row>
    <row r="263" spans="10:25" x14ac:dyDescent="0.35">
      <c r="J263" s="20">
        <v>262</v>
      </c>
      <c r="K263" s="20" t="str">
        <f>_xlfn.XLOOKUP(J263,Calendar!K:K,Calendar!J:J,"")</f>
        <v/>
      </c>
      <c r="L263" s="20" t="str">
        <f>IF(K263="OVN",_xlfn.XLOOKUP(J263,'OVN Aggregated Audiences'!AI:AI,'OVN Aggregated Audiences'!C:C),IF(K263="CDT",_xlfn.XLOOKUP(J263,'CDT Aggregated Audiences'!AI:AI,'CDT Aggregated Audiences'!C:C),""))</f>
        <v/>
      </c>
      <c r="M263" s="20" t="str">
        <f>IF(K263="OVN",_xlfn.XLOOKUP(J263,'OVN Aggregated Audiences'!AI:AI,'OVN Aggregated Audiences'!D:D),IF(K263="CDT",_xlfn.XLOOKUP(J263,'CDT Aggregated Audiences'!AI:AI,'CDT Aggregated Audiences'!D:D),""))</f>
        <v/>
      </c>
      <c r="N263" s="20" t="str">
        <f>IF(K263="OVN",_xlfn.XLOOKUP(J263,'OVN Aggregated Audiences'!AI:AI,'OVN Aggregated Audiences'!AH:AH),IF(K263="CDT",_xlfn.XLOOKUP(J263,'CDT Aggregated Audiences'!AI:AI,'CDT Aggregated Audiences'!AH:AH),""))</f>
        <v/>
      </c>
      <c r="O263" s="20" t="str">
        <f>IF(K263="OVN",_xlfn.XLOOKUP(J263,'OVN Aggregated Audiences'!AI:AI,'OVN Aggregated Audiences'!M:M),IF(K263="CDT",_xlfn.XLOOKUP(J263,'CDT Aggregated Audiences'!AI:AI,'CDT Aggregated Audiences'!M:M),""))</f>
        <v/>
      </c>
      <c r="P263" s="20" t="str">
        <f>IF(K263="OVN",_xlfn.XLOOKUP(J263,'OVN Aggregated Audiences'!AI:AI,'OVN Aggregated Audiences'!Q:Q),IF(K263="CDT",_xlfn.XLOOKUP(J263,'CDT Aggregated Audiences'!AI:AI,'CDT Aggregated Audiences'!Q:Q),""))</f>
        <v/>
      </c>
      <c r="S263" s="20">
        <v>262</v>
      </c>
      <c r="T263" s="20" t="str">
        <f t="shared" si="7"/>
        <v/>
      </c>
      <c r="U263" s="20" t="str">
        <f>IF(T263="OVN",_xlfn.XLOOKUP(S263,'OVN Aggregated Audiences'!AJ:AJ,'OVN Aggregated Audiences'!K:K),IF(T263="CDT",_xlfn.XLOOKUP(S263,'CDT Aggregated Audiences'!AJ:AJ,'CDT Aggregated Audiences'!K:K),""))</f>
        <v/>
      </c>
      <c r="V263" s="34" t="str">
        <f>IF(T263="OVN",_xlfn.XLOOKUP(S263,'OVN Aggregated Audiences'!AJ:AJ,'OVN Aggregated Audiences'!H:H),IF(T263="CDT",_xlfn.XLOOKUP(S263,'CDT Aggregated Audiences'!AJ:AJ,'CDT Aggregated Audiences'!H:H),""))</f>
        <v/>
      </c>
      <c r="W263" s="35" t="str">
        <f>IF(T263="OVN",_xlfn.XLOOKUP(S263,'OVN Aggregated Audiences'!AJ:AJ,'OVN Aggregated Audiences'!N:N),IF(T263="CDT",_xlfn.XLOOKUP(S263,'CDT Aggregated Audiences'!AJ:AJ,'CDT Aggregated Audiences'!N:N),""))</f>
        <v/>
      </c>
      <c r="X263" s="20" t="str">
        <f>IF(T263="OVN",_xlfn.XLOOKUP(S263,'OVN Aggregated Audiences'!AJ:AJ,'OVN Aggregated Audiences'!AH:AH),IF(T263="CDT",_xlfn.XLOOKUP(S263,'CDT Aggregated Audiences'!AJ:AJ,'CDT Aggregated Audiences'!AH:AH),""))</f>
        <v/>
      </c>
      <c r="Y263" s="20" t="str">
        <f>IF(T263="OVN",_xlfn.XLOOKUP(S263,'OVN Aggregated Audiences'!AJ:AJ,'OVN Aggregated Audiences'!Q:Q),IF(T263="CDT",_xlfn.XLOOKUP(S263,'CDT Aggregated Audiences'!AJ:AJ,'CDT Aggregated Audiences'!Q:Q),""))</f>
        <v/>
      </c>
    </row>
    <row r="264" spans="10:25" x14ac:dyDescent="0.35">
      <c r="J264" s="20">
        <v>263</v>
      </c>
      <c r="K264" s="20" t="str">
        <f>_xlfn.XLOOKUP(J264,Calendar!K:K,Calendar!J:J,"")</f>
        <v/>
      </c>
      <c r="L264" s="20" t="str">
        <f>IF(K264="OVN",_xlfn.XLOOKUP(J264,'OVN Aggregated Audiences'!AI:AI,'OVN Aggregated Audiences'!C:C),IF(K264="CDT",_xlfn.XLOOKUP(J264,'CDT Aggregated Audiences'!AI:AI,'CDT Aggregated Audiences'!C:C),""))</f>
        <v/>
      </c>
      <c r="M264" s="20" t="str">
        <f>IF(K264="OVN",_xlfn.XLOOKUP(J264,'OVN Aggregated Audiences'!AI:AI,'OVN Aggregated Audiences'!D:D),IF(K264="CDT",_xlfn.XLOOKUP(J264,'CDT Aggregated Audiences'!AI:AI,'CDT Aggregated Audiences'!D:D),""))</f>
        <v/>
      </c>
      <c r="N264" s="20" t="str">
        <f>IF(K264="OVN",_xlfn.XLOOKUP(J264,'OVN Aggregated Audiences'!AI:AI,'OVN Aggregated Audiences'!AH:AH),IF(K264="CDT",_xlfn.XLOOKUP(J264,'CDT Aggregated Audiences'!AI:AI,'CDT Aggregated Audiences'!AH:AH),""))</f>
        <v/>
      </c>
      <c r="O264" s="20" t="str">
        <f>IF(K264="OVN",_xlfn.XLOOKUP(J264,'OVN Aggregated Audiences'!AI:AI,'OVN Aggregated Audiences'!M:M),IF(K264="CDT",_xlfn.XLOOKUP(J264,'CDT Aggregated Audiences'!AI:AI,'CDT Aggregated Audiences'!M:M),""))</f>
        <v/>
      </c>
      <c r="P264" s="20" t="str">
        <f>IF(K264="OVN",_xlfn.XLOOKUP(J264,'OVN Aggregated Audiences'!AI:AI,'OVN Aggregated Audiences'!Q:Q),IF(K264="CDT",_xlfn.XLOOKUP(J264,'CDT Aggregated Audiences'!AI:AI,'CDT Aggregated Audiences'!Q:Q),""))</f>
        <v/>
      </c>
      <c r="S264" s="20">
        <v>263</v>
      </c>
      <c r="T264" s="20" t="str">
        <f t="shared" si="7"/>
        <v/>
      </c>
      <c r="U264" s="20" t="str">
        <f>IF(T264="OVN",_xlfn.XLOOKUP(S264,'OVN Aggregated Audiences'!AJ:AJ,'OVN Aggregated Audiences'!K:K),IF(T264="CDT",_xlfn.XLOOKUP(S264,'CDT Aggregated Audiences'!AJ:AJ,'CDT Aggregated Audiences'!K:K),""))</f>
        <v/>
      </c>
      <c r="V264" s="34" t="str">
        <f>IF(T264="OVN",_xlfn.XLOOKUP(S264,'OVN Aggregated Audiences'!AJ:AJ,'OVN Aggregated Audiences'!H:H),IF(T264="CDT",_xlfn.XLOOKUP(S264,'CDT Aggregated Audiences'!AJ:AJ,'CDT Aggregated Audiences'!H:H),""))</f>
        <v/>
      </c>
      <c r="W264" s="35" t="str">
        <f>IF(T264="OVN",_xlfn.XLOOKUP(S264,'OVN Aggregated Audiences'!AJ:AJ,'OVN Aggregated Audiences'!N:N),IF(T264="CDT",_xlfn.XLOOKUP(S264,'CDT Aggregated Audiences'!AJ:AJ,'CDT Aggregated Audiences'!N:N),""))</f>
        <v/>
      </c>
      <c r="X264" s="20" t="str">
        <f>IF(T264="OVN",_xlfn.XLOOKUP(S264,'OVN Aggregated Audiences'!AJ:AJ,'OVN Aggregated Audiences'!AH:AH),IF(T264="CDT",_xlfn.XLOOKUP(S264,'CDT Aggregated Audiences'!AJ:AJ,'CDT Aggregated Audiences'!AH:AH),""))</f>
        <v/>
      </c>
      <c r="Y264" s="20" t="str">
        <f>IF(T264="OVN",_xlfn.XLOOKUP(S264,'OVN Aggregated Audiences'!AJ:AJ,'OVN Aggregated Audiences'!Q:Q),IF(T264="CDT",_xlfn.XLOOKUP(S264,'CDT Aggregated Audiences'!AJ:AJ,'CDT Aggregated Audiences'!Q:Q),""))</f>
        <v/>
      </c>
    </row>
    <row r="265" spans="10:25" x14ac:dyDescent="0.35">
      <c r="J265" s="20">
        <v>264</v>
      </c>
      <c r="K265" s="20" t="str">
        <f>_xlfn.XLOOKUP(J265,Calendar!K:K,Calendar!J:J,"")</f>
        <v/>
      </c>
      <c r="L265" s="20" t="str">
        <f>IF(K265="OVN",_xlfn.XLOOKUP(J265,'OVN Aggregated Audiences'!AI:AI,'OVN Aggregated Audiences'!C:C),IF(K265="CDT",_xlfn.XLOOKUP(J265,'CDT Aggregated Audiences'!AI:AI,'CDT Aggregated Audiences'!C:C),""))</f>
        <v/>
      </c>
      <c r="M265" s="20" t="str">
        <f>IF(K265="OVN",_xlfn.XLOOKUP(J265,'OVN Aggregated Audiences'!AI:AI,'OVN Aggregated Audiences'!D:D),IF(K265="CDT",_xlfn.XLOOKUP(J265,'CDT Aggregated Audiences'!AI:AI,'CDT Aggregated Audiences'!D:D),""))</f>
        <v/>
      </c>
      <c r="N265" s="20" t="str">
        <f>IF(K265="OVN",_xlfn.XLOOKUP(J265,'OVN Aggregated Audiences'!AI:AI,'OVN Aggregated Audiences'!AH:AH),IF(K265="CDT",_xlfn.XLOOKUP(J265,'CDT Aggregated Audiences'!AI:AI,'CDT Aggregated Audiences'!AH:AH),""))</f>
        <v/>
      </c>
      <c r="O265" s="20" t="str">
        <f>IF(K265="OVN",_xlfn.XLOOKUP(J265,'OVN Aggregated Audiences'!AI:AI,'OVN Aggregated Audiences'!M:M),IF(K265="CDT",_xlfn.XLOOKUP(J265,'CDT Aggregated Audiences'!AI:AI,'CDT Aggregated Audiences'!M:M),""))</f>
        <v/>
      </c>
      <c r="P265" s="20" t="str">
        <f>IF(K265="OVN",_xlfn.XLOOKUP(J265,'OVN Aggregated Audiences'!AI:AI,'OVN Aggregated Audiences'!Q:Q),IF(K265="CDT",_xlfn.XLOOKUP(J265,'CDT Aggregated Audiences'!AI:AI,'CDT Aggregated Audiences'!Q:Q),""))</f>
        <v/>
      </c>
      <c r="S265" s="20">
        <v>264</v>
      </c>
      <c r="T265" s="20" t="str">
        <f t="shared" si="7"/>
        <v/>
      </c>
      <c r="U265" s="20" t="str">
        <f>IF(T265="OVN",_xlfn.XLOOKUP(S265,'OVN Aggregated Audiences'!AJ:AJ,'OVN Aggregated Audiences'!K:K),IF(T265="CDT",_xlfn.XLOOKUP(S265,'CDT Aggregated Audiences'!AJ:AJ,'CDT Aggregated Audiences'!K:K),""))</f>
        <v/>
      </c>
      <c r="V265" s="34" t="str">
        <f>IF(T265="OVN",_xlfn.XLOOKUP(S265,'OVN Aggregated Audiences'!AJ:AJ,'OVN Aggregated Audiences'!H:H),IF(T265="CDT",_xlfn.XLOOKUP(S265,'CDT Aggregated Audiences'!AJ:AJ,'CDT Aggregated Audiences'!H:H),""))</f>
        <v/>
      </c>
      <c r="W265" s="35" t="str">
        <f>IF(T265="OVN",_xlfn.XLOOKUP(S265,'OVN Aggregated Audiences'!AJ:AJ,'OVN Aggregated Audiences'!N:N),IF(T265="CDT",_xlfn.XLOOKUP(S265,'CDT Aggregated Audiences'!AJ:AJ,'CDT Aggregated Audiences'!N:N),""))</f>
        <v/>
      </c>
      <c r="X265" s="20" t="str">
        <f>IF(T265="OVN",_xlfn.XLOOKUP(S265,'OVN Aggregated Audiences'!AJ:AJ,'OVN Aggregated Audiences'!AH:AH),IF(T265="CDT",_xlfn.XLOOKUP(S265,'CDT Aggregated Audiences'!AJ:AJ,'CDT Aggregated Audiences'!AH:AH),""))</f>
        <v/>
      </c>
      <c r="Y265" s="20" t="str">
        <f>IF(T265="OVN",_xlfn.XLOOKUP(S265,'OVN Aggregated Audiences'!AJ:AJ,'OVN Aggregated Audiences'!Q:Q),IF(T265="CDT",_xlfn.XLOOKUP(S265,'CDT Aggregated Audiences'!AJ:AJ,'CDT Aggregated Audiences'!Q:Q),""))</f>
        <v/>
      </c>
    </row>
    <row r="266" spans="10:25" x14ac:dyDescent="0.35">
      <c r="J266" s="20">
        <v>265</v>
      </c>
      <c r="K266" s="20" t="str">
        <f>_xlfn.XLOOKUP(J266,Calendar!K:K,Calendar!J:J,"")</f>
        <v/>
      </c>
      <c r="L266" s="20" t="str">
        <f>IF(K266="OVN",_xlfn.XLOOKUP(J266,'OVN Aggregated Audiences'!AI:AI,'OVN Aggregated Audiences'!C:C),IF(K266="CDT",_xlfn.XLOOKUP(J266,'CDT Aggregated Audiences'!AI:AI,'CDT Aggregated Audiences'!C:C),""))</f>
        <v/>
      </c>
      <c r="M266" s="20" t="str">
        <f>IF(K266="OVN",_xlfn.XLOOKUP(J266,'OVN Aggregated Audiences'!AI:AI,'OVN Aggregated Audiences'!D:D),IF(K266="CDT",_xlfn.XLOOKUP(J266,'CDT Aggregated Audiences'!AI:AI,'CDT Aggregated Audiences'!D:D),""))</f>
        <v/>
      </c>
      <c r="N266" s="20" t="str">
        <f>IF(K266="OVN",_xlfn.XLOOKUP(J266,'OVN Aggregated Audiences'!AI:AI,'OVN Aggregated Audiences'!AH:AH),IF(K266="CDT",_xlfn.XLOOKUP(J266,'CDT Aggregated Audiences'!AI:AI,'CDT Aggregated Audiences'!AH:AH),""))</f>
        <v/>
      </c>
      <c r="O266" s="20" t="str">
        <f>IF(K266="OVN",_xlfn.XLOOKUP(J266,'OVN Aggregated Audiences'!AI:AI,'OVN Aggregated Audiences'!M:M),IF(K266="CDT",_xlfn.XLOOKUP(J266,'CDT Aggregated Audiences'!AI:AI,'CDT Aggregated Audiences'!M:M),""))</f>
        <v/>
      </c>
      <c r="P266" s="20" t="str">
        <f>IF(K266="OVN",_xlfn.XLOOKUP(J266,'OVN Aggregated Audiences'!AI:AI,'OVN Aggregated Audiences'!Q:Q),IF(K266="CDT",_xlfn.XLOOKUP(J266,'CDT Aggregated Audiences'!AI:AI,'CDT Aggregated Audiences'!Q:Q),""))</f>
        <v/>
      </c>
      <c r="S266" s="20">
        <v>265</v>
      </c>
      <c r="T266" s="20" t="str">
        <f t="shared" si="7"/>
        <v/>
      </c>
      <c r="U266" s="20" t="str">
        <f>IF(T266="OVN",_xlfn.XLOOKUP(S266,'OVN Aggregated Audiences'!AJ:AJ,'OVN Aggregated Audiences'!K:K),IF(T266="CDT",_xlfn.XLOOKUP(S266,'CDT Aggregated Audiences'!AJ:AJ,'CDT Aggregated Audiences'!K:K),""))</f>
        <v/>
      </c>
      <c r="V266" s="34" t="str">
        <f>IF(T266="OVN",_xlfn.XLOOKUP(S266,'OVN Aggregated Audiences'!AJ:AJ,'OVN Aggregated Audiences'!H:H),IF(T266="CDT",_xlfn.XLOOKUP(S266,'CDT Aggregated Audiences'!AJ:AJ,'CDT Aggregated Audiences'!H:H),""))</f>
        <v/>
      </c>
      <c r="W266" s="35" t="str">
        <f>IF(T266="OVN",_xlfn.XLOOKUP(S266,'OVN Aggregated Audiences'!AJ:AJ,'OVN Aggregated Audiences'!N:N),IF(T266="CDT",_xlfn.XLOOKUP(S266,'CDT Aggregated Audiences'!AJ:AJ,'CDT Aggregated Audiences'!N:N),""))</f>
        <v/>
      </c>
      <c r="X266" s="20" t="str">
        <f>IF(T266="OVN",_xlfn.XLOOKUP(S266,'OVN Aggregated Audiences'!AJ:AJ,'OVN Aggregated Audiences'!AH:AH),IF(T266="CDT",_xlfn.XLOOKUP(S266,'CDT Aggregated Audiences'!AJ:AJ,'CDT Aggregated Audiences'!AH:AH),""))</f>
        <v/>
      </c>
      <c r="Y266" s="20" t="str">
        <f>IF(T266="OVN",_xlfn.XLOOKUP(S266,'OVN Aggregated Audiences'!AJ:AJ,'OVN Aggregated Audiences'!Q:Q),IF(T266="CDT",_xlfn.XLOOKUP(S266,'CDT Aggregated Audiences'!AJ:AJ,'CDT Aggregated Audiences'!Q:Q),""))</f>
        <v/>
      </c>
    </row>
    <row r="267" spans="10:25" x14ac:dyDescent="0.35">
      <c r="J267" s="20">
        <v>266</v>
      </c>
      <c r="K267" s="20" t="str">
        <f>_xlfn.XLOOKUP(J267,Calendar!K:K,Calendar!J:J,"")</f>
        <v/>
      </c>
      <c r="L267" s="20" t="str">
        <f>IF(K267="OVN",_xlfn.XLOOKUP(J267,'OVN Aggregated Audiences'!AI:AI,'OVN Aggregated Audiences'!C:C),IF(K267="CDT",_xlfn.XLOOKUP(J267,'CDT Aggregated Audiences'!AI:AI,'CDT Aggregated Audiences'!C:C),""))</f>
        <v/>
      </c>
      <c r="M267" s="20" t="str">
        <f>IF(K267="OVN",_xlfn.XLOOKUP(J267,'OVN Aggregated Audiences'!AI:AI,'OVN Aggregated Audiences'!D:D),IF(K267="CDT",_xlfn.XLOOKUP(J267,'CDT Aggregated Audiences'!AI:AI,'CDT Aggregated Audiences'!D:D),""))</f>
        <v/>
      </c>
      <c r="N267" s="20" t="str">
        <f>IF(K267="OVN",_xlfn.XLOOKUP(J267,'OVN Aggregated Audiences'!AI:AI,'OVN Aggregated Audiences'!AH:AH),IF(K267="CDT",_xlfn.XLOOKUP(J267,'CDT Aggregated Audiences'!AI:AI,'CDT Aggregated Audiences'!AH:AH),""))</f>
        <v/>
      </c>
      <c r="O267" s="20" t="str">
        <f>IF(K267="OVN",_xlfn.XLOOKUP(J267,'OVN Aggregated Audiences'!AI:AI,'OVN Aggregated Audiences'!M:M),IF(K267="CDT",_xlfn.XLOOKUP(J267,'CDT Aggregated Audiences'!AI:AI,'CDT Aggregated Audiences'!M:M),""))</f>
        <v/>
      </c>
      <c r="P267" s="20" t="str">
        <f>IF(K267="OVN",_xlfn.XLOOKUP(J267,'OVN Aggregated Audiences'!AI:AI,'OVN Aggregated Audiences'!Q:Q),IF(K267="CDT",_xlfn.XLOOKUP(J267,'CDT Aggregated Audiences'!AI:AI,'CDT Aggregated Audiences'!Q:Q),""))</f>
        <v/>
      </c>
      <c r="S267" s="20">
        <v>266</v>
      </c>
      <c r="T267" s="20" t="str">
        <f t="shared" si="7"/>
        <v/>
      </c>
      <c r="U267" s="20" t="str">
        <f>IF(T267="OVN",_xlfn.XLOOKUP(S267,'OVN Aggregated Audiences'!AJ:AJ,'OVN Aggregated Audiences'!K:K),IF(T267="CDT",_xlfn.XLOOKUP(S267,'CDT Aggregated Audiences'!AJ:AJ,'CDT Aggregated Audiences'!K:K),""))</f>
        <v/>
      </c>
      <c r="V267" s="34" t="str">
        <f>IF(T267="OVN",_xlfn.XLOOKUP(S267,'OVN Aggregated Audiences'!AJ:AJ,'OVN Aggregated Audiences'!H:H),IF(T267="CDT",_xlfn.XLOOKUP(S267,'CDT Aggregated Audiences'!AJ:AJ,'CDT Aggregated Audiences'!H:H),""))</f>
        <v/>
      </c>
      <c r="W267" s="35" t="str">
        <f>IF(T267="OVN",_xlfn.XLOOKUP(S267,'OVN Aggregated Audiences'!AJ:AJ,'OVN Aggregated Audiences'!N:N),IF(T267="CDT",_xlfn.XLOOKUP(S267,'CDT Aggregated Audiences'!AJ:AJ,'CDT Aggregated Audiences'!N:N),""))</f>
        <v/>
      </c>
      <c r="X267" s="20" t="str">
        <f>IF(T267="OVN",_xlfn.XLOOKUP(S267,'OVN Aggregated Audiences'!AJ:AJ,'OVN Aggregated Audiences'!AH:AH),IF(T267="CDT",_xlfn.XLOOKUP(S267,'CDT Aggregated Audiences'!AJ:AJ,'CDT Aggregated Audiences'!AH:AH),""))</f>
        <v/>
      </c>
      <c r="Y267" s="20" t="str">
        <f>IF(T267="OVN",_xlfn.XLOOKUP(S267,'OVN Aggregated Audiences'!AJ:AJ,'OVN Aggregated Audiences'!Q:Q),IF(T267="CDT",_xlfn.XLOOKUP(S267,'CDT Aggregated Audiences'!AJ:AJ,'CDT Aggregated Audiences'!Q:Q),""))</f>
        <v/>
      </c>
    </row>
    <row r="268" spans="10:25" x14ac:dyDescent="0.35">
      <c r="J268" s="20">
        <v>267</v>
      </c>
      <c r="K268" s="20" t="str">
        <f>_xlfn.XLOOKUP(J268,Calendar!K:K,Calendar!J:J,"")</f>
        <v/>
      </c>
      <c r="L268" s="20" t="str">
        <f>IF(K268="OVN",_xlfn.XLOOKUP(J268,'OVN Aggregated Audiences'!AI:AI,'OVN Aggregated Audiences'!C:C),IF(K268="CDT",_xlfn.XLOOKUP(J268,'CDT Aggregated Audiences'!AI:AI,'CDT Aggregated Audiences'!C:C),""))</f>
        <v/>
      </c>
      <c r="M268" s="20" t="str">
        <f>IF(K268="OVN",_xlfn.XLOOKUP(J268,'OVN Aggregated Audiences'!AI:AI,'OVN Aggregated Audiences'!D:D),IF(K268="CDT",_xlfn.XLOOKUP(J268,'CDT Aggregated Audiences'!AI:AI,'CDT Aggregated Audiences'!D:D),""))</f>
        <v/>
      </c>
      <c r="N268" s="20" t="str">
        <f>IF(K268="OVN",_xlfn.XLOOKUP(J268,'OVN Aggregated Audiences'!AI:AI,'OVN Aggregated Audiences'!AH:AH),IF(K268="CDT",_xlfn.XLOOKUP(J268,'CDT Aggregated Audiences'!AI:AI,'CDT Aggregated Audiences'!AH:AH),""))</f>
        <v/>
      </c>
      <c r="O268" s="20" t="str">
        <f>IF(K268="OVN",_xlfn.XLOOKUP(J268,'OVN Aggregated Audiences'!AI:AI,'OVN Aggregated Audiences'!M:M),IF(K268="CDT",_xlfn.XLOOKUP(J268,'CDT Aggregated Audiences'!AI:AI,'CDT Aggregated Audiences'!M:M),""))</f>
        <v/>
      </c>
      <c r="P268" s="20" t="str">
        <f>IF(K268="OVN",_xlfn.XLOOKUP(J268,'OVN Aggregated Audiences'!AI:AI,'OVN Aggregated Audiences'!Q:Q),IF(K268="CDT",_xlfn.XLOOKUP(J268,'CDT Aggregated Audiences'!AI:AI,'CDT Aggregated Audiences'!Q:Q),""))</f>
        <v/>
      </c>
      <c r="S268" s="20">
        <v>267</v>
      </c>
      <c r="T268" s="20" t="str">
        <f t="shared" si="7"/>
        <v/>
      </c>
      <c r="U268" s="20" t="str">
        <f>IF(T268="OVN",_xlfn.XLOOKUP(S268,'OVN Aggregated Audiences'!AJ:AJ,'OVN Aggregated Audiences'!K:K),IF(T268="CDT",_xlfn.XLOOKUP(S268,'CDT Aggregated Audiences'!AJ:AJ,'CDT Aggregated Audiences'!K:K),""))</f>
        <v/>
      </c>
      <c r="V268" s="34" t="str">
        <f>IF(T268="OVN",_xlfn.XLOOKUP(S268,'OVN Aggregated Audiences'!AJ:AJ,'OVN Aggregated Audiences'!H:H),IF(T268="CDT",_xlfn.XLOOKUP(S268,'CDT Aggregated Audiences'!AJ:AJ,'CDT Aggregated Audiences'!H:H),""))</f>
        <v/>
      </c>
      <c r="W268" s="35" t="str">
        <f>IF(T268="OVN",_xlfn.XLOOKUP(S268,'OVN Aggregated Audiences'!AJ:AJ,'OVN Aggregated Audiences'!N:N),IF(T268="CDT",_xlfn.XLOOKUP(S268,'CDT Aggregated Audiences'!AJ:AJ,'CDT Aggregated Audiences'!N:N),""))</f>
        <v/>
      </c>
      <c r="X268" s="20" t="str">
        <f>IF(T268="OVN",_xlfn.XLOOKUP(S268,'OVN Aggregated Audiences'!AJ:AJ,'OVN Aggregated Audiences'!AH:AH),IF(T268="CDT",_xlfn.XLOOKUP(S268,'CDT Aggregated Audiences'!AJ:AJ,'CDT Aggregated Audiences'!AH:AH),""))</f>
        <v/>
      </c>
      <c r="Y268" s="20" t="str">
        <f>IF(T268="OVN",_xlfn.XLOOKUP(S268,'OVN Aggregated Audiences'!AJ:AJ,'OVN Aggregated Audiences'!Q:Q),IF(T268="CDT",_xlfn.XLOOKUP(S268,'CDT Aggregated Audiences'!AJ:AJ,'CDT Aggregated Audiences'!Q:Q),""))</f>
        <v/>
      </c>
    </row>
    <row r="269" spans="10:25" x14ac:dyDescent="0.35">
      <c r="J269" s="20">
        <v>268</v>
      </c>
      <c r="K269" s="20" t="str">
        <f>_xlfn.XLOOKUP(J269,Calendar!K:K,Calendar!J:J,"")</f>
        <v/>
      </c>
      <c r="L269" s="20" t="str">
        <f>IF(K269="OVN",_xlfn.XLOOKUP(J269,'OVN Aggregated Audiences'!AI:AI,'OVN Aggregated Audiences'!C:C),IF(K269="CDT",_xlfn.XLOOKUP(J269,'CDT Aggregated Audiences'!AI:AI,'CDT Aggregated Audiences'!C:C),""))</f>
        <v/>
      </c>
      <c r="M269" s="20" t="str">
        <f>IF(K269="OVN",_xlfn.XLOOKUP(J269,'OVN Aggregated Audiences'!AI:AI,'OVN Aggregated Audiences'!D:D),IF(K269="CDT",_xlfn.XLOOKUP(J269,'CDT Aggregated Audiences'!AI:AI,'CDT Aggregated Audiences'!D:D),""))</f>
        <v/>
      </c>
      <c r="N269" s="20" t="str">
        <f>IF(K269="OVN",_xlfn.XLOOKUP(J269,'OVN Aggregated Audiences'!AI:AI,'OVN Aggregated Audiences'!AH:AH),IF(K269="CDT",_xlfn.XLOOKUP(J269,'CDT Aggregated Audiences'!AI:AI,'CDT Aggregated Audiences'!AH:AH),""))</f>
        <v/>
      </c>
      <c r="O269" s="20" t="str">
        <f>IF(K269="OVN",_xlfn.XLOOKUP(J269,'OVN Aggregated Audiences'!AI:AI,'OVN Aggregated Audiences'!M:M),IF(K269="CDT",_xlfn.XLOOKUP(J269,'CDT Aggregated Audiences'!AI:AI,'CDT Aggregated Audiences'!M:M),""))</f>
        <v/>
      </c>
      <c r="P269" s="20" t="str">
        <f>IF(K269="OVN",_xlfn.XLOOKUP(J269,'OVN Aggregated Audiences'!AI:AI,'OVN Aggregated Audiences'!Q:Q),IF(K269="CDT",_xlfn.XLOOKUP(J269,'CDT Aggregated Audiences'!AI:AI,'CDT Aggregated Audiences'!Q:Q),""))</f>
        <v/>
      </c>
      <c r="S269" s="20">
        <v>268</v>
      </c>
      <c r="T269" s="20" t="str">
        <f t="shared" si="7"/>
        <v/>
      </c>
      <c r="U269" s="20" t="str">
        <f>IF(T269="OVN",_xlfn.XLOOKUP(S269,'OVN Aggregated Audiences'!AJ:AJ,'OVN Aggregated Audiences'!K:K),IF(T269="CDT",_xlfn.XLOOKUP(S269,'CDT Aggregated Audiences'!AJ:AJ,'CDT Aggregated Audiences'!K:K),""))</f>
        <v/>
      </c>
      <c r="V269" s="34" t="str">
        <f>IF(T269="OVN",_xlfn.XLOOKUP(S269,'OVN Aggregated Audiences'!AJ:AJ,'OVN Aggregated Audiences'!H:H),IF(T269="CDT",_xlfn.XLOOKUP(S269,'CDT Aggregated Audiences'!AJ:AJ,'CDT Aggregated Audiences'!H:H),""))</f>
        <v/>
      </c>
      <c r="W269" s="35" t="str">
        <f>IF(T269="OVN",_xlfn.XLOOKUP(S269,'OVN Aggregated Audiences'!AJ:AJ,'OVN Aggregated Audiences'!N:N),IF(T269="CDT",_xlfn.XLOOKUP(S269,'CDT Aggregated Audiences'!AJ:AJ,'CDT Aggregated Audiences'!N:N),""))</f>
        <v/>
      </c>
      <c r="X269" s="20" t="str">
        <f>IF(T269="OVN",_xlfn.XLOOKUP(S269,'OVN Aggregated Audiences'!AJ:AJ,'OVN Aggregated Audiences'!AH:AH),IF(T269="CDT",_xlfn.XLOOKUP(S269,'CDT Aggregated Audiences'!AJ:AJ,'CDT Aggregated Audiences'!AH:AH),""))</f>
        <v/>
      </c>
      <c r="Y269" s="20" t="str">
        <f>IF(T269="OVN",_xlfn.XLOOKUP(S269,'OVN Aggregated Audiences'!AJ:AJ,'OVN Aggregated Audiences'!Q:Q),IF(T269="CDT",_xlfn.XLOOKUP(S269,'CDT Aggregated Audiences'!AJ:AJ,'CDT Aggregated Audiences'!Q:Q),""))</f>
        <v/>
      </c>
    </row>
    <row r="270" spans="10:25" x14ac:dyDescent="0.35">
      <c r="J270" s="20">
        <v>269</v>
      </c>
      <c r="K270" s="20" t="str">
        <f>_xlfn.XLOOKUP(J270,Calendar!K:K,Calendar!J:J,"")</f>
        <v/>
      </c>
      <c r="L270" s="20" t="str">
        <f>IF(K270="OVN",_xlfn.XLOOKUP(J270,'OVN Aggregated Audiences'!AI:AI,'OVN Aggregated Audiences'!C:C),IF(K270="CDT",_xlfn.XLOOKUP(J270,'CDT Aggregated Audiences'!AI:AI,'CDT Aggregated Audiences'!C:C),""))</f>
        <v/>
      </c>
      <c r="M270" s="20" t="str">
        <f>IF(K270="OVN",_xlfn.XLOOKUP(J270,'OVN Aggregated Audiences'!AI:AI,'OVN Aggregated Audiences'!D:D),IF(K270="CDT",_xlfn.XLOOKUP(J270,'CDT Aggregated Audiences'!AI:AI,'CDT Aggregated Audiences'!D:D),""))</f>
        <v/>
      </c>
      <c r="N270" s="20" t="str">
        <f>IF(K270="OVN",_xlfn.XLOOKUP(J270,'OVN Aggregated Audiences'!AI:AI,'OVN Aggregated Audiences'!AH:AH),IF(K270="CDT",_xlfn.XLOOKUP(J270,'CDT Aggregated Audiences'!AI:AI,'CDT Aggregated Audiences'!AH:AH),""))</f>
        <v/>
      </c>
      <c r="O270" s="20" t="str">
        <f>IF(K270="OVN",_xlfn.XLOOKUP(J270,'OVN Aggregated Audiences'!AI:AI,'OVN Aggregated Audiences'!M:M),IF(K270="CDT",_xlfn.XLOOKUP(J270,'CDT Aggregated Audiences'!AI:AI,'CDT Aggregated Audiences'!M:M),""))</f>
        <v/>
      </c>
      <c r="P270" s="20" t="str">
        <f>IF(K270="OVN",_xlfn.XLOOKUP(J270,'OVN Aggregated Audiences'!AI:AI,'OVN Aggregated Audiences'!Q:Q),IF(K270="CDT",_xlfn.XLOOKUP(J270,'CDT Aggregated Audiences'!AI:AI,'CDT Aggregated Audiences'!Q:Q),""))</f>
        <v/>
      </c>
      <c r="S270" s="20">
        <v>269</v>
      </c>
      <c r="T270" s="20" t="str">
        <f t="shared" si="7"/>
        <v/>
      </c>
      <c r="U270" s="20" t="str">
        <f>IF(T270="OVN",_xlfn.XLOOKUP(S270,'OVN Aggregated Audiences'!AJ:AJ,'OVN Aggregated Audiences'!K:K),IF(T270="CDT",_xlfn.XLOOKUP(S270,'CDT Aggregated Audiences'!AJ:AJ,'CDT Aggregated Audiences'!K:K),""))</f>
        <v/>
      </c>
      <c r="V270" s="34" t="str">
        <f>IF(T270="OVN",_xlfn.XLOOKUP(S270,'OVN Aggregated Audiences'!AJ:AJ,'OVN Aggregated Audiences'!H:H),IF(T270="CDT",_xlfn.XLOOKUP(S270,'CDT Aggregated Audiences'!AJ:AJ,'CDT Aggregated Audiences'!H:H),""))</f>
        <v/>
      </c>
      <c r="W270" s="35" t="str">
        <f>IF(T270="OVN",_xlfn.XLOOKUP(S270,'OVN Aggregated Audiences'!AJ:AJ,'OVN Aggregated Audiences'!N:N),IF(T270="CDT",_xlfn.XLOOKUP(S270,'CDT Aggregated Audiences'!AJ:AJ,'CDT Aggregated Audiences'!N:N),""))</f>
        <v/>
      </c>
      <c r="X270" s="20" t="str">
        <f>IF(T270="OVN",_xlfn.XLOOKUP(S270,'OVN Aggregated Audiences'!AJ:AJ,'OVN Aggregated Audiences'!AH:AH),IF(T270="CDT",_xlfn.XLOOKUP(S270,'CDT Aggregated Audiences'!AJ:AJ,'CDT Aggregated Audiences'!AH:AH),""))</f>
        <v/>
      </c>
      <c r="Y270" s="20" t="str">
        <f>IF(T270="OVN",_xlfn.XLOOKUP(S270,'OVN Aggregated Audiences'!AJ:AJ,'OVN Aggregated Audiences'!Q:Q),IF(T270="CDT",_xlfn.XLOOKUP(S270,'CDT Aggregated Audiences'!AJ:AJ,'CDT Aggregated Audiences'!Q:Q),""))</f>
        <v/>
      </c>
    </row>
    <row r="271" spans="10:25" x14ac:dyDescent="0.35">
      <c r="J271" s="20">
        <v>270</v>
      </c>
      <c r="K271" s="20" t="str">
        <f>_xlfn.XLOOKUP(J271,Calendar!K:K,Calendar!J:J,"")</f>
        <v/>
      </c>
      <c r="L271" s="20" t="str">
        <f>IF(K271="OVN",_xlfn.XLOOKUP(J271,'OVN Aggregated Audiences'!AI:AI,'OVN Aggregated Audiences'!C:C),IF(K271="CDT",_xlfn.XLOOKUP(J271,'CDT Aggregated Audiences'!AI:AI,'CDT Aggregated Audiences'!C:C),""))</f>
        <v/>
      </c>
      <c r="M271" s="20" t="str">
        <f>IF(K271="OVN",_xlfn.XLOOKUP(J271,'OVN Aggregated Audiences'!AI:AI,'OVN Aggregated Audiences'!D:D),IF(K271="CDT",_xlfn.XLOOKUP(J271,'CDT Aggregated Audiences'!AI:AI,'CDT Aggregated Audiences'!D:D),""))</f>
        <v/>
      </c>
      <c r="N271" s="20" t="str">
        <f>IF(K271="OVN",_xlfn.XLOOKUP(J271,'OVN Aggregated Audiences'!AI:AI,'OVN Aggregated Audiences'!AH:AH),IF(K271="CDT",_xlfn.XLOOKUP(J271,'CDT Aggregated Audiences'!AI:AI,'CDT Aggregated Audiences'!AH:AH),""))</f>
        <v/>
      </c>
      <c r="O271" s="20" t="str">
        <f>IF(K271="OVN",_xlfn.XLOOKUP(J271,'OVN Aggregated Audiences'!AI:AI,'OVN Aggregated Audiences'!M:M),IF(K271="CDT",_xlfn.XLOOKUP(J271,'CDT Aggregated Audiences'!AI:AI,'CDT Aggregated Audiences'!M:M),""))</f>
        <v/>
      </c>
      <c r="P271" s="20" t="str">
        <f>IF(K271="OVN",_xlfn.XLOOKUP(J271,'OVN Aggregated Audiences'!AI:AI,'OVN Aggregated Audiences'!Q:Q),IF(K271="CDT",_xlfn.XLOOKUP(J271,'CDT Aggregated Audiences'!AI:AI,'CDT Aggregated Audiences'!Q:Q),""))</f>
        <v/>
      </c>
      <c r="S271" s="20">
        <v>270</v>
      </c>
      <c r="T271" s="20" t="str">
        <f t="shared" si="7"/>
        <v/>
      </c>
      <c r="U271" s="20" t="str">
        <f>IF(T271="OVN",_xlfn.XLOOKUP(S271,'OVN Aggregated Audiences'!AJ:AJ,'OVN Aggregated Audiences'!K:K),IF(T271="CDT",_xlfn.XLOOKUP(S271,'CDT Aggregated Audiences'!AJ:AJ,'CDT Aggregated Audiences'!K:K),""))</f>
        <v/>
      </c>
      <c r="V271" s="34" t="str">
        <f>IF(T271="OVN",_xlfn.XLOOKUP(S271,'OVN Aggregated Audiences'!AJ:AJ,'OVN Aggregated Audiences'!H:H),IF(T271="CDT",_xlfn.XLOOKUP(S271,'CDT Aggregated Audiences'!AJ:AJ,'CDT Aggregated Audiences'!H:H),""))</f>
        <v/>
      </c>
      <c r="W271" s="35" t="str">
        <f>IF(T271="OVN",_xlfn.XLOOKUP(S271,'OVN Aggregated Audiences'!AJ:AJ,'OVN Aggregated Audiences'!N:N),IF(T271="CDT",_xlfn.XLOOKUP(S271,'CDT Aggregated Audiences'!AJ:AJ,'CDT Aggregated Audiences'!N:N),""))</f>
        <v/>
      </c>
      <c r="X271" s="20" t="str">
        <f>IF(T271="OVN",_xlfn.XLOOKUP(S271,'OVN Aggregated Audiences'!AJ:AJ,'OVN Aggregated Audiences'!AH:AH),IF(T271="CDT",_xlfn.XLOOKUP(S271,'CDT Aggregated Audiences'!AJ:AJ,'CDT Aggregated Audiences'!AH:AH),""))</f>
        <v/>
      </c>
      <c r="Y271" s="20" t="str">
        <f>IF(T271="OVN",_xlfn.XLOOKUP(S271,'OVN Aggregated Audiences'!AJ:AJ,'OVN Aggregated Audiences'!Q:Q),IF(T271="CDT",_xlfn.XLOOKUP(S271,'CDT Aggregated Audiences'!AJ:AJ,'CDT Aggregated Audiences'!Q:Q),""))</f>
        <v/>
      </c>
    </row>
    <row r="272" spans="10:25" x14ac:dyDescent="0.35">
      <c r="J272" s="20">
        <v>271</v>
      </c>
      <c r="K272" s="20" t="str">
        <f>_xlfn.XLOOKUP(J272,Calendar!K:K,Calendar!J:J,"")</f>
        <v/>
      </c>
      <c r="L272" s="20" t="str">
        <f>IF(K272="OVN",_xlfn.XLOOKUP(J272,'OVN Aggregated Audiences'!AI:AI,'OVN Aggregated Audiences'!C:C),IF(K272="CDT",_xlfn.XLOOKUP(J272,'CDT Aggregated Audiences'!AI:AI,'CDT Aggregated Audiences'!C:C),""))</f>
        <v/>
      </c>
      <c r="M272" s="20" t="str">
        <f>IF(K272="OVN",_xlfn.XLOOKUP(J272,'OVN Aggregated Audiences'!AI:AI,'OVN Aggregated Audiences'!D:D),IF(K272="CDT",_xlfn.XLOOKUP(J272,'CDT Aggregated Audiences'!AI:AI,'CDT Aggregated Audiences'!D:D),""))</f>
        <v/>
      </c>
      <c r="N272" s="20" t="str">
        <f>IF(K272="OVN",_xlfn.XLOOKUP(J272,'OVN Aggregated Audiences'!AI:AI,'OVN Aggregated Audiences'!AH:AH),IF(K272="CDT",_xlfn.XLOOKUP(J272,'CDT Aggregated Audiences'!AI:AI,'CDT Aggregated Audiences'!AH:AH),""))</f>
        <v/>
      </c>
      <c r="O272" s="20" t="str">
        <f>IF(K272="OVN",_xlfn.XLOOKUP(J272,'OVN Aggregated Audiences'!AI:AI,'OVN Aggregated Audiences'!M:M),IF(K272="CDT",_xlfn.XLOOKUP(J272,'CDT Aggregated Audiences'!AI:AI,'CDT Aggregated Audiences'!M:M),""))</f>
        <v/>
      </c>
      <c r="P272" s="20" t="str">
        <f>IF(K272="OVN",_xlfn.XLOOKUP(J272,'OVN Aggregated Audiences'!AI:AI,'OVN Aggregated Audiences'!Q:Q),IF(K272="CDT",_xlfn.XLOOKUP(J272,'CDT Aggregated Audiences'!AI:AI,'CDT Aggregated Audiences'!Q:Q),""))</f>
        <v/>
      </c>
      <c r="S272" s="20">
        <v>271</v>
      </c>
      <c r="T272" s="20" t="str">
        <f t="shared" si="7"/>
        <v/>
      </c>
      <c r="U272" s="20" t="str">
        <f>IF(T272="OVN",_xlfn.XLOOKUP(S272,'OVN Aggregated Audiences'!AJ:AJ,'OVN Aggregated Audiences'!K:K),IF(T272="CDT",_xlfn.XLOOKUP(S272,'CDT Aggregated Audiences'!AJ:AJ,'CDT Aggregated Audiences'!K:K),""))</f>
        <v/>
      </c>
      <c r="V272" s="34" t="str">
        <f>IF(T272="OVN",_xlfn.XLOOKUP(S272,'OVN Aggregated Audiences'!AJ:AJ,'OVN Aggregated Audiences'!H:H),IF(T272="CDT",_xlfn.XLOOKUP(S272,'CDT Aggregated Audiences'!AJ:AJ,'CDT Aggregated Audiences'!H:H),""))</f>
        <v/>
      </c>
      <c r="W272" s="35" t="str">
        <f>IF(T272="OVN",_xlfn.XLOOKUP(S272,'OVN Aggregated Audiences'!AJ:AJ,'OVN Aggregated Audiences'!N:N),IF(T272="CDT",_xlfn.XLOOKUP(S272,'CDT Aggregated Audiences'!AJ:AJ,'CDT Aggregated Audiences'!N:N),""))</f>
        <v/>
      </c>
      <c r="X272" s="20" t="str">
        <f>IF(T272="OVN",_xlfn.XLOOKUP(S272,'OVN Aggregated Audiences'!AJ:AJ,'OVN Aggregated Audiences'!AH:AH),IF(T272="CDT",_xlfn.XLOOKUP(S272,'CDT Aggregated Audiences'!AJ:AJ,'CDT Aggregated Audiences'!AH:AH),""))</f>
        <v/>
      </c>
      <c r="Y272" s="20" t="str">
        <f>IF(T272="OVN",_xlfn.XLOOKUP(S272,'OVN Aggregated Audiences'!AJ:AJ,'OVN Aggregated Audiences'!Q:Q),IF(T272="CDT",_xlfn.XLOOKUP(S272,'CDT Aggregated Audiences'!AJ:AJ,'CDT Aggregated Audiences'!Q:Q),""))</f>
        <v/>
      </c>
    </row>
    <row r="273" spans="10:25" x14ac:dyDescent="0.35">
      <c r="J273" s="20">
        <v>272</v>
      </c>
      <c r="K273" s="20" t="str">
        <f>_xlfn.XLOOKUP(J273,Calendar!K:K,Calendar!J:J,"")</f>
        <v/>
      </c>
      <c r="L273" s="20" t="str">
        <f>IF(K273="OVN",_xlfn.XLOOKUP(J273,'OVN Aggregated Audiences'!AI:AI,'OVN Aggregated Audiences'!C:C),IF(K273="CDT",_xlfn.XLOOKUP(J273,'CDT Aggregated Audiences'!AI:AI,'CDT Aggregated Audiences'!C:C),""))</f>
        <v/>
      </c>
      <c r="M273" s="20" t="str">
        <f>IF(K273="OVN",_xlfn.XLOOKUP(J273,'OVN Aggregated Audiences'!AI:AI,'OVN Aggregated Audiences'!D:D),IF(K273="CDT",_xlfn.XLOOKUP(J273,'CDT Aggregated Audiences'!AI:AI,'CDT Aggregated Audiences'!D:D),""))</f>
        <v/>
      </c>
      <c r="N273" s="20" t="str">
        <f>IF(K273="OVN",_xlfn.XLOOKUP(J273,'OVN Aggregated Audiences'!AI:AI,'OVN Aggregated Audiences'!AH:AH),IF(K273="CDT",_xlfn.XLOOKUP(J273,'CDT Aggregated Audiences'!AI:AI,'CDT Aggregated Audiences'!AH:AH),""))</f>
        <v/>
      </c>
      <c r="O273" s="20" t="str">
        <f>IF(K273="OVN",_xlfn.XLOOKUP(J273,'OVN Aggregated Audiences'!AI:AI,'OVN Aggregated Audiences'!M:M),IF(K273="CDT",_xlfn.XLOOKUP(J273,'CDT Aggregated Audiences'!AI:AI,'CDT Aggregated Audiences'!M:M),""))</f>
        <v/>
      </c>
      <c r="P273" s="20" t="str">
        <f>IF(K273="OVN",_xlfn.XLOOKUP(J273,'OVN Aggregated Audiences'!AI:AI,'OVN Aggregated Audiences'!Q:Q),IF(K273="CDT",_xlfn.XLOOKUP(J273,'CDT Aggregated Audiences'!AI:AI,'CDT Aggregated Audiences'!Q:Q),""))</f>
        <v/>
      </c>
      <c r="S273" s="20">
        <v>272</v>
      </c>
      <c r="T273" s="20" t="str">
        <f t="shared" si="7"/>
        <v/>
      </c>
      <c r="U273" s="20" t="str">
        <f>IF(T273="OVN",_xlfn.XLOOKUP(S273,'OVN Aggregated Audiences'!AJ:AJ,'OVN Aggregated Audiences'!K:K),IF(T273="CDT",_xlfn.XLOOKUP(S273,'CDT Aggregated Audiences'!AJ:AJ,'CDT Aggregated Audiences'!K:K),""))</f>
        <v/>
      </c>
      <c r="V273" s="34" t="str">
        <f>IF(T273="OVN",_xlfn.XLOOKUP(S273,'OVN Aggregated Audiences'!AJ:AJ,'OVN Aggregated Audiences'!H:H),IF(T273="CDT",_xlfn.XLOOKUP(S273,'CDT Aggregated Audiences'!AJ:AJ,'CDT Aggregated Audiences'!H:H),""))</f>
        <v/>
      </c>
      <c r="W273" s="35" t="str">
        <f>IF(T273="OVN",_xlfn.XLOOKUP(S273,'OVN Aggregated Audiences'!AJ:AJ,'OVN Aggregated Audiences'!N:N),IF(T273="CDT",_xlfn.XLOOKUP(S273,'CDT Aggregated Audiences'!AJ:AJ,'CDT Aggregated Audiences'!N:N),""))</f>
        <v/>
      </c>
      <c r="X273" s="20" t="str">
        <f>IF(T273="OVN",_xlfn.XLOOKUP(S273,'OVN Aggregated Audiences'!AJ:AJ,'OVN Aggregated Audiences'!AH:AH),IF(T273="CDT",_xlfn.XLOOKUP(S273,'CDT Aggregated Audiences'!AJ:AJ,'CDT Aggregated Audiences'!AH:AH),""))</f>
        <v/>
      </c>
      <c r="Y273" s="20" t="str">
        <f>IF(T273="OVN",_xlfn.XLOOKUP(S273,'OVN Aggregated Audiences'!AJ:AJ,'OVN Aggregated Audiences'!Q:Q),IF(T273="CDT",_xlfn.XLOOKUP(S273,'CDT Aggregated Audiences'!AJ:AJ,'CDT Aggregated Audiences'!Q:Q),""))</f>
        <v/>
      </c>
    </row>
    <row r="274" spans="10:25" x14ac:dyDescent="0.35">
      <c r="J274" s="20">
        <v>273</v>
      </c>
      <c r="K274" s="20" t="str">
        <f>_xlfn.XLOOKUP(J274,Calendar!K:K,Calendar!J:J,"")</f>
        <v/>
      </c>
      <c r="L274" s="20" t="str">
        <f>IF(K274="OVN",_xlfn.XLOOKUP(J274,'OVN Aggregated Audiences'!AI:AI,'OVN Aggregated Audiences'!C:C),IF(K274="CDT",_xlfn.XLOOKUP(J274,'CDT Aggregated Audiences'!AI:AI,'CDT Aggregated Audiences'!C:C),""))</f>
        <v/>
      </c>
      <c r="M274" s="20" t="str">
        <f>IF(K274="OVN",_xlfn.XLOOKUP(J274,'OVN Aggregated Audiences'!AI:AI,'OVN Aggregated Audiences'!D:D),IF(K274="CDT",_xlfn.XLOOKUP(J274,'CDT Aggregated Audiences'!AI:AI,'CDT Aggregated Audiences'!D:D),""))</f>
        <v/>
      </c>
      <c r="N274" s="20" t="str">
        <f>IF(K274="OVN",_xlfn.XLOOKUP(J274,'OVN Aggregated Audiences'!AI:AI,'OVN Aggregated Audiences'!AH:AH),IF(K274="CDT",_xlfn.XLOOKUP(J274,'CDT Aggregated Audiences'!AI:AI,'CDT Aggregated Audiences'!AH:AH),""))</f>
        <v/>
      </c>
      <c r="O274" s="20" t="str">
        <f>IF(K274="OVN",_xlfn.XLOOKUP(J274,'OVN Aggregated Audiences'!AI:AI,'OVN Aggregated Audiences'!M:M),IF(K274="CDT",_xlfn.XLOOKUP(J274,'CDT Aggregated Audiences'!AI:AI,'CDT Aggregated Audiences'!M:M),""))</f>
        <v/>
      </c>
      <c r="P274" s="20" t="str">
        <f>IF(K274="OVN",_xlfn.XLOOKUP(J274,'OVN Aggregated Audiences'!AI:AI,'OVN Aggregated Audiences'!Q:Q),IF(K274="CDT",_xlfn.XLOOKUP(J274,'CDT Aggregated Audiences'!AI:AI,'CDT Aggregated Audiences'!Q:Q),""))</f>
        <v/>
      </c>
      <c r="S274" s="20">
        <v>273</v>
      </c>
      <c r="T274" s="20" t="str">
        <f t="shared" si="7"/>
        <v/>
      </c>
      <c r="U274" s="20" t="str">
        <f>IF(T274="OVN",_xlfn.XLOOKUP(S274,'OVN Aggregated Audiences'!AJ:AJ,'OVN Aggregated Audiences'!K:K),IF(T274="CDT",_xlfn.XLOOKUP(S274,'CDT Aggregated Audiences'!AJ:AJ,'CDT Aggregated Audiences'!K:K),""))</f>
        <v/>
      </c>
      <c r="V274" s="34" t="str">
        <f>IF(T274="OVN",_xlfn.XLOOKUP(S274,'OVN Aggregated Audiences'!AJ:AJ,'OVN Aggregated Audiences'!H:H),IF(T274="CDT",_xlfn.XLOOKUP(S274,'CDT Aggregated Audiences'!AJ:AJ,'CDT Aggregated Audiences'!H:H),""))</f>
        <v/>
      </c>
      <c r="W274" s="35" t="str">
        <f>IF(T274="OVN",_xlfn.XLOOKUP(S274,'OVN Aggregated Audiences'!AJ:AJ,'OVN Aggregated Audiences'!N:N),IF(T274="CDT",_xlfn.XLOOKUP(S274,'CDT Aggregated Audiences'!AJ:AJ,'CDT Aggregated Audiences'!N:N),""))</f>
        <v/>
      </c>
      <c r="X274" s="20" t="str">
        <f>IF(T274="OVN",_xlfn.XLOOKUP(S274,'OVN Aggregated Audiences'!AJ:AJ,'OVN Aggregated Audiences'!AH:AH),IF(T274="CDT",_xlfn.XLOOKUP(S274,'CDT Aggregated Audiences'!AJ:AJ,'CDT Aggregated Audiences'!AH:AH),""))</f>
        <v/>
      </c>
      <c r="Y274" s="20" t="str">
        <f>IF(T274="OVN",_xlfn.XLOOKUP(S274,'OVN Aggregated Audiences'!AJ:AJ,'OVN Aggregated Audiences'!Q:Q),IF(T274="CDT",_xlfn.XLOOKUP(S274,'CDT Aggregated Audiences'!AJ:AJ,'CDT Aggregated Audiences'!Q:Q),""))</f>
        <v/>
      </c>
    </row>
    <row r="275" spans="10:25" x14ac:dyDescent="0.35">
      <c r="J275" s="20">
        <v>274</v>
      </c>
      <c r="K275" s="20" t="str">
        <f>_xlfn.XLOOKUP(J275,Calendar!K:K,Calendar!J:J,"")</f>
        <v/>
      </c>
      <c r="L275" s="20" t="str">
        <f>IF(K275="OVN",_xlfn.XLOOKUP(J275,'OVN Aggregated Audiences'!AI:AI,'OVN Aggregated Audiences'!C:C),IF(K275="CDT",_xlfn.XLOOKUP(J275,'CDT Aggregated Audiences'!AI:AI,'CDT Aggregated Audiences'!C:C),""))</f>
        <v/>
      </c>
      <c r="M275" s="20" t="str">
        <f>IF(K275="OVN",_xlfn.XLOOKUP(J275,'OVN Aggregated Audiences'!AI:AI,'OVN Aggregated Audiences'!D:D),IF(K275="CDT",_xlfn.XLOOKUP(J275,'CDT Aggregated Audiences'!AI:AI,'CDT Aggregated Audiences'!D:D),""))</f>
        <v/>
      </c>
      <c r="N275" s="20" t="str">
        <f>IF(K275="OVN",_xlfn.XLOOKUP(J275,'OVN Aggregated Audiences'!AI:AI,'OVN Aggregated Audiences'!AH:AH),IF(K275="CDT",_xlfn.XLOOKUP(J275,'CDT Aggregated Audiences'!AI:AI,'CDT Aggregated Audiences'!AH:AH),""))</f>
        <v/>
      </c>
      <c r="O275" s="20" t="str">
        <f>IF(K275="OVN",_xlfn.XLOOKUP(J275,'OVN Aggregated Audiences'!AI:AI,'OVN Aggregated Audiences'!M:M),IF(K275="CDT",_xlfn.XLOOKUP(J275,'CDT Aggregated Audiences'!AI:AI,'CDT Aggregated Audiences'!M:M),""))</f>
        <v/>
      </c>
      <c r="P275" s="20" t="str">
        <f>IF(K275="OVN",_xlfn.XLOOKUP(J275,'OVN Aggregated Audiences'!AI:AI,'OVN Aggregated Audiences'!Q:Q),IF(K275="CDT",_xlfn.XLOOKUP(J275,'CDT Aggregated Audiences'!AI:AI,'CDT Aggregated Audiences'!Q:Q),""))</f>
        <v/>
      </c>
      <c r="S275" s="20">
        <v>274</v>
      </c>
      <c r="T275" s="20" t="str">
        <f t="shared" si="7"/>
        <v/>
      </c>
      <c r="U275" s="20" t="str">
        <f>IF(T275="OVN",_xlfn.XLOOKUP(S275,'OVN Aggregated Audiences'!AJ:AJ,'OVN Aggregated Audiences'!K:K),IF(T275="CDT",_xlfn.XLOOKUP(S275,'CDT Aggregated Audiences'!AJ:AJ,'CDT Aggregated Audiences'!K:K),""))</f>
        <v/>
      </c>
      <c r="V275" s="34" t="str">
        <f>IF(T275="OVN",_xlfn.XLOOKUP(S275,'OVN Aggregated Audiences'!AJ:AJ,'OVN Aggregated Audiences'!H:H),IF(T275="CDT",_xlfn.XLOOKUP(S275,'CDT Aggregated Audiences'!AJ:AJ,'CDT Aggregated Audiences'!H:H),""))</f>
        <v/>
      </c>
      <c r="W275" s="35" t="str">
        <f>IF(T275="OVN",_xlfn.XLOOKUP(S275,'OVN Aggregated Audiences'!AJ:AJ,'OVN Aggregated Audiences'!N:N),IF(T275="CDT",_xlfn.XLOOKUP(S275,'CDT Aggregated Audiences'!AJ:AJ,'CDT Aggregated Audiences'!N:N),""))</f>
        <v/>
      </c>
      <c r="X275" s="20" t="str">
        <f>IF(T275="OVN",_xlfn.XLOOKUP(S275,'OVN Aggregated Audiences'!AJ:AJ,'OVN Aggregated Audiences'!AH:AH),IF(T275="CDT",_xlfn.XLOOKUP(S275,'CDT Aggregated Audiences'!AJ:AJ,'CDT Aggregated Audiences'!AH:AH),""))</f>
        <v/>
      </c>
      <c r="Y275" s="20" t="str">
        <f>IF(T275="OVN",_xlfn.XLOOKUP(S275,'OVN Aggregated Audiences'!AJ:AJ,'OVN Aggregated Audiences'!Q:Q),IF(T275="CDT",_xlfn.XLOOKUP(S275,'CDT Aggregated Audiences'!AJ:AJ,'CDT Aggregated Audiences'!Q:Q),""))</f>
        <v/>
      </c>
    </row>
    <row r="276" spans="10:25" x14ac:dyDescent="0.35">
      <c r="J276" s="20">
        <v>275</v>
      </c>
      <c r="K276" s="20" t="str">
        <f>_xlfn.XLOOKUP(J276,Calendar!K:K,Calendar!J:J,"")</f>
        <v/>
      </c>
      <c r="L276" s="20" t="str">
        <f>IF(K276="OVN",_xlfn.XLOOKUP(J276,'OVN Aggregated Audiences'!AI:AI,'OVN Aggregated Audiences'!C:C),IF(K276="CDT",_xlfn.XLOOKUP(J276,'CDT Aggregated Audiences'!AI:AI,'CDT Aggregated Audiences'!C:C),""))</f>
        <v/>
      </c>
      <c r="M276" s="20" t="str">
        <f>IF(K276="OVN",_xlfn.XLOOKUP(J276,'OVN Aggregated Audiences'!AI:AI,'OVN Aggregated Audiences'!D:D),IF(K276="CDT",_xlfn.XLOOKUP(J276,'CDT Aggregated Audiences'!AI:AI,'CDT Aggregated Audiences'!D:D),""))</f>
        <v/>
      </c>
      <c r="N276" s="20" t="str">
        <f>IF(K276="OVN",_xlfn.XLOOKUP(J276,'OVN Aggregated Audiences'!AI:AI,'OVN Aggregated Audiences'!AH:AH),IF(K276="CDT",_xlfn.XLOOKUP(J276,'CDT Aggregated Audiences'!AI:AI,'CDT Aggregated Audiences'!AH:AH),""))</f>
        <v/>
      </c>
      <c r="O276" s="20" t="str">
        <f>IF(K276="OVN",_xlfn.XLOOKUP(J276,'OVN Aggregated Audiences'!AI:AI,'OVN Aggregated Audiences'!M:M),IF(K276="CDT",_xlfn.XLOOKUP(J276,'CDT Aggregated Audiences'!AI:AI,'CDT Aggregated Audiences'!M:M),""))</f>
        <v/>
      </c>
      <c r="P276" s="20" t="str">
        <f>IF(K276="OVN",_xlfn.XLOOKUP(J276,'OVN Aggregated Audiences'!AI:AI,'OVN Aggregated Audiences'!Q:Q),IF(K276="CDT",_xlfn.XLOOKUP(J276,'CDT Aggregated Audiences'!AI:AI,'CDT Aggregated Audiences'!Q:Q),""))</f>
        <v/>
      </c>
      <c r="S276" s="20">
        <v>275</v>
      </c>
      <c r="T276" s="20" t="str">
        <f t="shared" si="7"/>
        <v/>
      </c>
      <c r="U276" s="20" t="str">
        <f>IF(T276="OVN",_xlfn.XLOOKUP(S276,'OVN Aggregated Audiences'!AJ:AJ,'OVN Aggregated Audiences'!K:K),IF(T276="CDT",_xlfn.XLOOKUP(S276,'CDT Aggregated Audiences'!AJ:AJ,'CDT Aggregated Audiences'!K:K),""))</f>
        <v/>
      </c>
      <c r="V276" s="34" t="str">
        <f>IF(T276="OVN",_xlfn.XLOOKUP(S276,'OVN Aggregated Audiences'!AJ:AJ,'OVN Aggregated Audiences'!H:H),IF(T276="CDT",_xlfn.XLOOKUP(S276,'CDT Aggregated Audiences'!AJ:AJ,'CDT Aggregated Audiences'!H:H),""))</f>
        <v/>
      </c>
      <c r="W276" s="35" t="str">
        <f>IF(T276="OVN",_xlfn.XLOOKUP(S276,'OVN Aggregated Audiences'!AJ:AJ,'OVN Aggregated Audiences'!N:N),IF(T276="CDT",_xlfn.XLOOKUP(S276,'CDT Aggregated Audiences'!AJ:AJ,'CDT Aggregated Audiences'!N:N),""))</f>
        <v/>
      </c>
      <c r="X276" s="20" t="str">
        <f>IF(T276="OVN",_xlfn.XLOOKUP(S276,'OVN Aggregated Audiences'!AJ:AJ,'OVN Aggregated Audiences'!AH:AH),IF(T276="CDT",_xlfn.XLOOKUP(S276,'CDT Aggregated Audiences'!AJ:AJ,'CDT Aggregated Audiences'!AH:AH),""))</f>
        <v/>
      </c>
      <c r="Y276" s="20" t="str">
        <f>IF(T276="OVN",_xlfn.XLOOKUP(S276,'OVN Aggregated Audiences'!AJ:AJ,'OVN Aggregated Audiences'!Q:Q),IF(T276="CDT",_xlfn.XLOOKUP(S276,'CDT Aggregated Audiences'!AJ:AJ,'CDT Aggregated Audiences'!Q:Q),""))</f>
        <v/>
      </c>
    </row>
    <row r="277" spans="10:25" x14ac:dyDescent="0.35">
      <c r="J277" s="20">
        <v>276</v>
      </c>
      <c r="K277" s="20" t="str">
        <f>_xlfn.XLOOKUP(J277,Calendar!K:K,Calendar!J:J,"")</f>
        <v/>
      </c>
      <c r="L277" s="20" t="str">
        <f>IF(K277="OVN",_xlfn.XLOOKUP(J277,'OVN Aggregated Audiences'!AI:AI,'OVN Aggregated Audiences'!C:C),IF(K277="CDT",_xlfn.XLOOKUP(J277,'CDT Aggregated Audiences'!AI:AI,'CDT Aggregated Audiences'!C:C),""))</f>
        <v/>
      </c>
      <c r="M277" s="20" t="str">
        <f>IF(K277="OVN",_xlfn.XLOOKUP(J277,'OVN Aggregated Audiences'!AI:AI,'OVN Aggregated Audiences'!D:D),IF(K277="CDT",_xlfn.XLOOKUP(J277,'CDT Aggregated Audiences'!AI:AI,'CDT Aggregated Audiences'!D:D),""))</f>
        <v/>
      </c>
      <c r="N277" s="20" t="str">
        <f>IF(K277="OVN",_xlfn.XLOOKUP(J277,'OVN Aggregated Audiences'!AI:AI,'OVN Aggregated Audiences'!AH:AH),IF(K277="CDT",_xlfn.XLOOKUP(J277,'CDT Aggregated Audiences'!AI:AI,'CDT Aggregated Audiences'!AH:AH),""))</f>
        <v/>
      </c>
      <c r="O277" s="20" t="str">
        <f>IF(K277="OVN",_xlfn.XLOOKUP(J277,'OVN Aggregated Audiences'!AI:AI,'OVN Aggregated Audiences'!M:M),IF(K277="CDT",_xlfn.XLOOKUP(J277,'CDT Aggregated Audiences'!AI:AI,'CDT Aggregated Audiences'!M:M),""))</f>
        <v/>
      </c>
      <c r="P277" s="20" t="str">
        <f>IF(K277="OVN",_xlfn.XLOOKUP(J277,'OVN Aggregated Audiences'!AI:AI,'OVN Aggregated Audiences'!Q:Q),IF(K277="CDT",_xlfn.XLOOKUP(J277,'CDT Aggregated Audiences'!AI:AI,'CDT Aggregated Audiences'!Q:Q),""))</f>
        <v/>
      </c>
      <c r="S277" s="20">
        <v>276</v>
      </c>
      <c r="T277" s="20" t="str">
        <f t="shared" si="7"/>
        <v/>
      </c>
      <c r="U277" s="20" t="str">
        <f>IF(T277="OVN",_xlfn.XLOOKUP(S277,'OVN Aggregated Audiences'!AJ:AJ,'OVN Aggregated Audiences'!K:K),IF(T277="CDT",_xlfn.XLOOKUP(S277,'CDT Aggregated Audiences'!AJ:AJ,'CDT Aggregated Audiences'!K:K),""))</f>
        <v/>
      </c>
      <c r="V277" s="34" t="str">
        <f>IF(T277="OVN",_xlfn.XLOOKUP(S277,'OVN Aggregated Audiences'!AJ:AJ,'OVN Aggregated Audiences'!H:H),IF(T277="CDT",_xlfn.XLOOKUP(S277,'CDT Aggregated Audiences'!AJ:AJ,'CDT Aggregated Audiences'!H:H),""))</f>
        <v/>
      </c>
      <c r="W277" s="35" t="str">
        <f>IF(T277="OVN",_xlfn.XLOOKUP(S277,'OVN Aggregated Audiences'!AJ:AJ,'OVN Aggregated Audiences'!N:N),IF(T277="CDT",_xlfn.XLOOKUP(S277,'CDT Aggregated Audiences'!AJ:AJ,'CDT Aggregated Audiences'!N:N),""))</f>
        <v/>
      </c>
      <c r="X277" s="20" t="str">
        <f>IF(T277="OVN",_xlfn.XLOOKUP(S277,'OVN Aggregated Audiences'!AJ:AJ,'OVN Aggregated Audiences'!AH:AH),IF(T277="CDT",_xlfn.XLOOKUP(S277,'CDT Aggregated Audiences'!AJ:AJ,'CDT Aggregated Audiences'!AH:AH),""))</f>
        <v/>
      </c>
      <c r="Y277" s="20" t="str">
        <f>IF(T277="OVN",_xlfn.XLOOKUP(S277,'OVN Aggregated Audiences'!AJ:AJ,'OVN Aggregated Audiences'!Q:Q),IF(T277="CDT",_xlfn.XLOOKUP(S277,'CDT Aggregated Audiences'!AJ:AJ,'CDT Aggregated Audiences'!Q:Q),""))</f>
        <v/>
      </c>
    </row>
    <row r="278" spans="10:25" x14ac:dyDescent="0.35">
      <c r="J278" s="20">
        <v>277</v>
      </c>
      <c r="K278" s="20" t="str">
        <f>_xlfn.XLOOKUP(J278,Calendar!K:K,Calendar!J:J,"")</f>
        <v/>
      </c>
      <c r="L278" s="20" t="str">
        <f>IF(K278="OVN",_xlfn.XLOOKUP(J278,'OVN Aggregated Audiences'!AI:AI,'OVN Aggregated Audiences'!C:C),IF(K278="CDT",_xlfn.XLOOKUP(J278,'CDT Aggregated Audiences'!AI:AI,'CDT Aggregated Audiences'!C:C),""))</f>
        <v/>
      </c>
      <c r="M278" s="20" t="str">
        <f>IF(K278="OVN",_xlfn.XLOOKUP(J278,'OVN Aggregated Audiences'!AI:AI,'OVN Aggregated Audiences'!D:D),IF(K278="CDT",_xlfn.XLOOKUP(J278,'CDT Aggregated Audiences'!AI:AI,'CDT Aggregated Audiences'!D:D),""))</f>
        <v/>
      </c>
      <c r="N278" s="20" t="str">
        <f>IF(K278="OVN",_xlfn.XLOOKUP(J278,'OVN Aggregated Audiences'!AI:AI,'OVN Aggregated Audiences'!AH:AH),IF(K278="CDT",_xlfn.XLOOKUP(J278,'CDT Aggregated Audiences'!AI:AI,'CDT Aggregated Audiences'!AH:AH),""))</f>
        <v/>
      </c>
      <c r="O278" s="20" t="str">
        <f>IF(K278="OVN",_xlfn.XLOOKUP(J278,'OVN Aggregated Audiences'!AI:AI,'OVN Aggregated Audiences'!M:M),IF(K278="CDT",_xlfn.XLOOKUP(J278,'CDT Aggregated Audiences'!AI:AI,'CDT Aggregated Audiences'!M:M),""))</f>
        <v/>
      </c>
      <c r="P278" s="20" t="str">
        <f>IF(K278="OVN",_xlfn.XLOOKUP(J278,'OVN Aggregated Audiences'!AI:AI,'OVN Aggregated Audiences'!Q:Q),IF(K278="CDT",_xlfn.XLOOKUP(J278,'CDT Aggregated Audiences'!AI:AI,'CDT Aggregated Audiences'!Q:Q),""))</f>
        <v/>
      </c>
      <c r="S278" s="20">
        <v>277</v>
      </c>
      <c r="T278" s="20" t="str">
        <f t="shared" si="7"/>
        <v/>
      </c>
      <c r="U278" s="20" t="str">
        <f>IF(T278="OVN",_xlfn.XLOOKUP(S278,'OVN Aggregated Audiences'!AJ:AJ,'OVN Aggregated Audiences'!K:K),IF(T278="CDT",_xlfn.XLOOKUP(S278,'CDT Aggregated Audiences'!AJ:AJ,'CDT Aggregated Audiences'!K:K),""))</f>
        <v/>
      </c>
      <c r="V278" s="34" t="str">
        <f>IF(T278="OVN",_xlfn.XLOOKUP(S278,'OVN Aggregated Audiences'!AJ:AJ,'OVN Aggregated Audiences'!H:H),IF(T278="CDT",_xlfn.XLOOKUP(S278,'CDT Aggregated Audiences'!AJ:AJ,'CDT Aggregated Audiences'!H:H),""))</f>
        <v/>
      </c>
      <c r="W278" s="35" t="str">
        <f>IF(T278="OVN",_xlfn.XLOOKUP(S278,'OVN Aggregated Audiences'!AJ:AJ,'OVN Aggregated Audiences'!N:N),IF(T278="CDT",_xlfn.XLOOKUP(S278,'CDT Aggregated Audiences'!AJ:AJ,'CDT Aggregated Audiences'!N:N),""))</f>
        <v/>
      </c>
      <c r="X278" s="20" t="str">
        <f>IF(T278="OVN",_xlfn.XLOOKUP(S278,'OVN Aggregated Audiences'!AJ:AJ,'OVN Aggregated Audiences'!AH:AH),IF(T278="CDT",_xlfn.XLOOKUP(S278,'CDT Aggregated Audiences'!AJ:AJ,'CDT Aggregated Audiences'!AH:AH),""))</f>
        <v/>
      </c>
      <c r="Y278" s="20" t="str">
        <f>IF(T278="OVN",_xlfn.XLOOKUP(S278,'OVN Aggregated Audiences'!AJ:AJ,'OVN Aggregated Audiences'!Q:Q),IF(T278="CDT",_xlfn.XLOOKUP(S278,'CDT Aggregated Audiences'!AJ:AJ,'CDT Aggregated Audiences'!Q:Q),""))</f>
        <v/>
      </c>
    </row>
    <row r="279" spans="10:25" x14ac:dyDescent="0.35">
      <c r="J279" s="20">
        <v>278</v>
      </c>
      <c r="K279" s="20" t="str">
        <f>_xlfn.XLOOKUP(J279,Calendar!K:K,Calendar!J:J,"")</f>
        <v/>
      </c>
      <c r="L279" s="20" t="str">
        <f>IF(K279="OVN",_xlfn.XLOOKUP(J279,'OVN Aggregated Audiences'!AI:AI,'OVN Aggregated Audiences'!C:C),IF(K279="CDT",_xlfn.XLOOKUP(J279,'CDT Aggregated Audiences'!AI:AI,'CDT Aggregated Audiences'!C:C),""))</f>
        <v/>
      </c>
      <c r="M279" s="20" t="str">
        <f>IF(K279="OVN",_xlfn.XLOOKUP(J279,'OVN Aggregated Audiences'!AI:AI,'OVN Aggregated Audiences'!D:D),IF(K279="CDT",_xlfn.XLOOKUP(J279,'CDT Aggregated Audiences'!AI:AI,'CDT Aggregated Audiences'!D:D),""))</f>
        <v/>
      </c>
      <c r="N279" s="20" t="str">
        <f>IF(K279="OVN",_xlfn.XLOOKUP(J279,'OVN Aggregated Audiences'!AI:AI,'OVN Aggregated Audiences'!AH:AH),IF(K279="CDT",_xlfn.XLOOKUP(J279,'CDT Aggregated Audiences'!AI:AI,'CDT Aggregated Audiences'!AH:AH),""))</f>
        <v/>
      </c>
      <c r="O279" s="20" t="str">
        <f>IF(K279="OVN",_xlfn.XLOOKUP(J279,'OVN Aggregated Audiences'!AI:AI,'OVN Aggregated Audiences'!M:M),IF(K279="CDT",_xlfn.XLOOKUP(J279,'CDT Aggregated Audiences'!AI:AI,'CDT Aggregated Audiences'!M:M),""))</f>
        <v/>
      </c>
      <c r="P279" s="20" t="str">
        <f>IF(K279="OVN",_xlfn.XLOOKUP(J279,'OVN Aggregated Audiences'!AI:AI,'OVN Aggregated Audiences'!Q:Q),IF(K279="CDT",_xlfn.XLOOKUP(J279,'CDT Aggregated Audiences'!AI:AI,'CDT Aggregated Audiences'!Q:Q),""))</f>
        <v/>
      </c>
      <c r="S279" s="20">
        <v>278</v>
      </c>
      <c r="T279" s="20" t="str">
        <f t="shared" si="7"/>
        <v/>
      </c>
      <c r="U279" s="20" t="str">
        <f>IF(T279="OVN",_xlfn.XLOOKUP(S279,'OVN Aggregated Audiences'!AJ:AJ,'OVN Aggregated Audiences'!K:K),IF(T279="CDT",_xlfn.XLOOKUP(S279,'CDT Aggregated Audiences'!AJ:AJ,'CDT Aggregated Audiences'!K:K),""))</f>
        <v/>
      </c>
      <c r="V279" s="34" t="str">
        <f>IF(T279="OVN",_xlfn.XLOOKUP(S279,'OVN Aggregated Audiences'!AJ:AJ,'OVN Aggregated Audiences'!H:H),IF(T279="CDT",_xlfn.XLOOKUP(S279,'CDT Aggregated Audiences'!AJ:AJ,'CDT Aggregated Audiences'!H:H),""))</f>
        <v/>
      </c>
      <c r="W279" s="35" t="str">
        <f>IF(T279="OVN",_xlfn.XLOOKUP(S279,'OVN Aggregated Audiences'!AJ:AJ,'OVN Aggregated Audiences'!N:N),IF(T279="CDT",_xlfn.XLOOKUP(S279,'CDT Aggregated Audiences'!AJ:AJ,'CDT Aggregated Audiences'!N:N),""))</f>
        <v/>
      </c>
      <c r="X279" s="20" t="str">
        <f>IF(T279="OVN",_xlfn.XLOOKUP(S279,'OVN Aggregated Audiences'!AJ:AJ,'OVN Aggregated Audiences'!AH:AH),IF(T279="CDT",_xlfn.XLOOKUP(S279,'CDT Aggregated Audiences'!AJ:AJ,'CDT Aggregated Audiences'!AH:AH),""))</f>
        <v/>
      </c>
      <c r="Y279" s="20" t="str">
        <f>IF(T279="OVN",_xlfn.XLOOKUP(S279,'OVN Aggregated Audiences'!AJ:AJ,'OVN Aggregated Audiences'!Q:Q),IF(T279="CDT",_xlfn.XLOOKUP(S279,'CDT Aggregated Audiences'!AJ:AJ,'CDT Aggregated Audiences'!Q:Q),""))</f>
        <v/>
      </c>
    </row>
    <row r="280" spans="10:25" x14ac:dyDescent="0.35">
      <c r="J280" s="20">
        <v>279</v>
      </c>
      <c r="K280" s="20" t="str">
        <f>_xlfn.XLOOKUP(J280,Calendar!K:K,Calendar!J:J,"")</f>
        <v/>
      </c>
      <c r="L280" s="20" t="str">
        <f>IF(K280="OVN",_xlfn.XLOOKUP(J280,'OVN Aggregated Audiences'!AI:AI,'OVN Aggregated Audiences'!C:C),IF(K280="CDT",_xlfn.XLOOKUP(J280,'CDT Aggregated Audiences'!AI:AI,'CDT Aggregated Audiences'!C:C),""))</f>
        <v/>
      </c>
      <c r="M280" s="20" t="str">
        <f>IF(K280="OVN",_xlfn.XLOOKUP(J280,'OVN Aggregated Audiences'!AI:AI,'OVN Aggregated Audiences'!D:D),IF(K280="CDT",_xlfn.XLOOKUP(J280,'CDT Aggregated Audiences'!AI:AI,'CDT Aggregated Audiences'!D:D),""))</f>
        <v/>
      </c>
      <c r="N280" s="20" t="str">
        <f>IF(K280="OVN",_xlfn.XLOOKUP(J280,'OVN Aggregated Audiences'!AI:AI,'OVN Aggregated Audiences'!AH:AH),IF(K280="CDT",_xlfn.XLOOKUP(J280,'CDT Aggregated Audiences'!AI:AI,'CDT Aggregated Audiences'!AH:AH),""))</f>
        <v/>
      </c>
      <c r="O280" s="20" t="str">
        <f>IF(K280="OVN",_xlfn.XLOOKUP(J280,'OVN Aggregated Audiences'!AI:AI,'OVN Aggregated Audiences'!M:M),IF(K280="CDT",_xlfn.XLOOKUP(J280,'CDT Aggregated Audiences'!AI:AI,'CDT Aggregated Audiences'!M:M),""))</f>
        <v/>
      </c>
      <c r="P280" s="20" t="str">
        <f>IF(K280="OVN",_xlfn.XLOOKUP(J280,'OVN Aggregated Audiences'!AI:AI,'OVN Aggregated Audiences'!Q:Q),IF(K280="CDT",_xlfn.XLOOKUP(J280,'CDT Aggregated Audiences'!AI:AI,'CDT Aggregated Audiences'!Q:Q),""))</f>
        <v/>
      </c>
      <c r="S280" s="20">
        <v>279</v>
      </c>
      <c r="T280" s="20" t="str">
        <f t="shared" si="7"/>
        <v/>
      </c>
      <c r="U280" s="20" t="str">
        <f>IF(T280="OVN",_xlfn.XLOOKUP(S280,'OVN Aggregated Audiences'!AJ:AJ,'OVN Aggregated Audiences'!K:K),IF(T280="CDT",_xlfn.XLOOKUP(S280,'CDT Aggregated Audiences'!AJ:AJ,'CDT Aggregated Audiences'!K:K),""))</f>
        <v/>
      </c>
      <c r="V280" s="34" t="str">
        <f>IF(T280="OVN",_xlfn.XLOOKUP(S280,'OVN Aggregated Audiences'!AJ:AJ,'OVN Aggregated Audiences'!H:H),IF(T280="CDT",_xlfn.XLOOKUP(S280,'CDT Aggregated Audiences'!AJ:AJ,'CDT Aggregated Audiences'!H:H),""))</f>
        <v/>
      </c>
      <c r="W280" s="35" t="str">
        <f>IF(T280="OVN",_xlfn.XLOOKUP(S280,'OVN Aggregated Audiences'!AJ:AJ,'OVN Aggregated Audiences'!N:N),IF(T280="CDT",_xlfn.XLOOKUP(S280,'CDT Aggregated Audiences'!AJ:AJ,'CDT Aggregated Audiences'!N:N),""))</f>
        <v/>
      </c>
      <c r="X280" s="20" t="str">
        <f>IF(T280="OVN",_xlfn.XLOOKUP(S280,'OVN Aggregated Audiences'!AJ:AJ,'OVN Aggregated Audiences'!AH:AH),IF(T280="CDT",_xlfn.XLOOKUP(S280,'CDT Aggregated Audiences'!AJ:AJ,'CDT Aggregated Audiences'!AH:AH),""))</f>
        <v/>
      </c>
      <c r="Y280" s="20" t="str">
        <f>IF(T280="OVN",_xlfn.XLOOKUP(S280,'OVN Aggregated Audiences'!AJ:AJ,'OVN Aggregated Audiences'!Q:Q),IF(T280="CDT",_xlfn.XLOOKUP(S280,'CDT Aggregated Audiences'!AJ:AJ,'CDT Aggregated Audiences'!Q:Q),""))</f>
        <v/>
      </c>
    </row>
    <row r="281" spans="10:25" x14ac:dyDescent="0.35">
      <c r="J281" s="20">
        <v>280</v>
      </c>
      <c r="K281" s="20" t="str">
        <f>_xlfn.XLOOKUP(J281,Calendar!K:K,Calendar!J:J,"")</f>
        <v/>
      </c>
      <c r="L281" s="20" t="str">
        <f>IF(K281="OVN",_xlfn.XLOOKUP(J281,'OVN Aggregated Audiences'!AI:AI,'OVN Aggregated Audiences'!C:C),IF(K281="CDT",_xlfn.XLOOKUP(J281,'CDT Aggregated Audiences'!AI:AI,'CDT Aggregated Audiences'!C:C),""))</f>
        <v/>
      </c>
      <c r="M281" s="20" t="str">
        <f>IF(K281="OVN",_xlfn.XLOOKUP(J281,'OVN Aggregated Audiences'!AI:AI,'OVN Aggregated Audiences'!D:D),IF(K281="CDT",_xlfn.XLOOKUP(J281,'CDT Aggregated Audiences'!AI:AI,'CDT Aggregated Audiences'!D:D),""))</f>
        <v/>
      </c>
      <c r="N281" s="20" t="str">
        <f>IF(K281="OVN",_xlfn.XLOOKUP(J281,'OVN Aggregated Audiences'!AI:AI,'OVN Aggregated Audiences'!AH:AH),IF(K281="CDT",_xlfn.XLOOKUP(J281,'CDT Aggregated Audiences'!AI:AI,'CDT Aggregated Audiences'!AH:AH),""))</f>
        <v/>
      </c>
      <c r="O281" s="20" t="str">
        <f>IF(K281="OVN",_xlfn.XLOOKUP(J281,'OVN Aggregated Audiences'!AI:AI,'OVN Aggregated Audiences'!M:M),IF(K281="CDT",_xlfn.XLOOKUP(J281,'CDT Aggregated Audiences'!AI:AI,'CDT Aggregated Audiences'!M:M),""))</f>
        <v/>
      </c>
      <c r="P281" s="20" t="str">
        <f>IF(K281="OVN",_xlfn.XLOOKUP(J281,'OVN Aggregated Audiences'!AI:AI,'OVN Aggregated Audiences'!Q:Q),IF(K281="CDT",_xlfn.XLOOKUP(J281,'CDT Aggregated Audiences'!AI:AI,'CDT Aggregated Audiences'!Q:Q),""))</f>
        <v/>
      </c>
      <c r="S281" s="20">
        <v>280</v>
      </c>
      <c r="T281" s="20" t="str">
        <f t="shared" si="7"/>
        <v/>
      </c>
      <c r="U281" s="20" t="str">
        <f>IF(T281="OVN",_xlfn.XLOOKUP(S281,'OVN Aggregated Audiences'!AJ:AJ,'OVN Aggregated Audiences'!K:K),IF(T281="CDT",_xlfn.XLOOKUP(S281,'CDT Aggregated Audiences'!AJ:AJ,'CDT Aggregated Audiences'!K:K),""))</f>
        <v/>
      </c>
      <c r="V281" s="34" t="str">
        <f>IF(T281="OVN",_xlfn.XLOOKUP(S281,'OVN Aggregated Audiences'!AJ:AJ,'OVN Aggregated Audiences'!H:H),IF(T281="CDT",_xlfn.XLOOKUP(S281,'CDT Aggregated Audiences'!AJ:AJ,'CDT Aggregated Audiences'!H:H),""))</f>
        <v/>
      </c>
      <c r="W281" s="35" t="str">
        <f>IF(T281="OVN",_xlfn.XLOOKUP(S281,'OVN Aggregated Audiences'!AJ:AJ,'OVN Aggregated Audiences'!N:N),IF(T281="CDT",_xlfn.XLOOKUP(S281,'CDT Aggregated Audiences'!AJ:AJ,'CDT Aggregated Audiences'!N:N),""))</f>
        <v/>
      </c>
      <c r="X281" s="20" t="str">
        <f>IF(T281="OVN",_xlfn.XLOOKUP(S281,'OVN Aggregated Audiences'!AJ:AJ,'OVN Aggregated Audiences'!AH:AH),IF(T281="CDT",_xlfn.XLOOKUP(S281,'CDT Aggregated Audiences'!AJ:AJ,'CDT Aggregated Audiences'!AH:AH),""))</f>
        <v/>
      </c>
      <c r="Y281" s="20" t="str">
        <f>IF(T281="OVN",_xlfn.XLOOKUP(S281,'OVN Aggregated Audiences'!AJ:AJ,'OVN Aggregated Audiences'!Q:Q),IF(T281="CDT",_xlfn.XLOOKUP(S281,'CDT Aggregated Audiences'!AJ:AJ,'CDT Aggregated Audiences'!Q:Q),""))</f>
        <v/>
      </c>
    </row>
    <row r="282" spans="10:25" x14ac:dyDescent="0.35">
      <c r="J282" s="20">
        <v>281</v>
      </c>
      <c r="K282" s="20" t="str">
        <f>_xlfn.XLOOKUP(J282,Calendar!K:K,Calendar!J:J,"")</f>
        <v/>
      </c>
      <c r="L282" s="20" t="str">
        <f>IF(K282="OVN",_xlfn.XLOOKUP(J282,'OVN Aggregated Audiences'!AI:AI,'OVN Aggregated Audiences'!C:C),IF(K282="CDT",_xlfn.XLOOKUP(J282,'CDT Aggregated Audiences'!AI:AI,'CDT Aggregated Audiences'!C:C),""))</f>
        <v/>
      </c>
      <c r="M282" s="20" t="str">
        <f>IF(K282="OVN",_xlfn.XLOOKUP(J282,'OVN Aggregated Audiences'!AI:AI,'OVN Aggregated Audiences'!D:D),IF(K282="CDT",_xlfn.XLOOKUP(J282,'CDT Aggregated Audiences'!AI:AI,'CDT Aggregated Audiences'!D:D),""))</f>
        <v/>
      </c>
      <c r="N282" s="20" t="str">
        <f>IF(K282="OVN",_xlfn.XLOOKUP(J282,'OVN Aggregated Audiences'!AI:AI,'OVN Aggregated Audiences'!AH:AH),IF(K282="CDT",_xlfn.XLOOKUP(J282,'CDT Aggregated Audiences'!AI:AI,'CDT Aggregated Audiences'!AH:AH),""))</f>
        <v/>
      </c>
      <c r="O282" s="20" t="str">
        <f>IF(K282="OVN",_xlfn.XLOOKUP(J282,'OVN Aggregated Audiences'!AI:AI,'OVN Aggregated Audiences'!M:M),IF(K282="CDT",_xlfn.XLOOKUP(J282,'CDT Aggregated Audiences'!AI:AI,'CDT Aggregated Audiences'!M:M),""))</f>
        <v/>
      </c>
      <c r="P282" s="20" t="str">
        <f>IF(K282="OVN",_xlfn.XLOOKUP(J282,'OVN Aggregated Audiences'!AI:AI,'OVN Aggregated Audiences'!Q:Q),IF(K282="CDT",_xlfn.XLOOKUP(J282,'CDT Aggregated Audiences'!AI:AI,'CDT Aggregated Audiences'!Q:Q),""))</f>
        <v/>
      </c>
      <c r="S282" s="20">
        <v>281</v>
      </c>
      <c r="T282" s="20" t="str">
        <f t="shared" si="7"/>
        <v/>
      </c>
      <c r="U282" s="20" t="str">
        <f>IF(T282="OVN",_xlfn.XLOOKUP(S282,'OVN Aggregated Audiences'!AJ:AJ,'OVN Aggregated Audiences'!K:K),IF(T282="CDT",_xlfn.XLOOKUP(S282,'CDT Aggregated Audiences'!AJ:AJ,'CDT Aggregated Audiences'!K:K),""))</f>
        <v/>
      </c>
      <c r="V282" s="34" t="str">
        <f>IF(T282="OVN",_xlfn.XLOOKUP(S282,'OVN Aggregated Audiences'!AJ:AJ,'OVN Aggregated Audiences'!H:H),IF(T282="CDT",_xlfn.XLOOKUP(S282,'CDT Aggregated Audiences'!AJ:AJ,'CDT Aggregated Audiences'!H:H),""))</f>
        <v/>
      </c>
      <c r="W282" s="35" t="str">
        <f>IF(T282="OVN",_xlfn.XLOOKUP(S282,'OVN Aggregated Audiences'!AJ:AJ,'OVN Aggregated Audiences'!N:N),IF(T282="CDT",_xlfn.XLOOKUP(S282,'CDT Aggregated Audiences'!AJ:AJ,'CDT Aggregated Audiences'!N:N),""))</f>
        <v/>
      </c>
      <c r="X282" s="20" t="str">
        <f>IF(T282="OVN",_xlfn.XLOOKUP(S282,'OVN Aggregated Audiences'!AJ:AJ,'OVN Aggregated Audiences'!AH:AH),IF(T282="CDT",_xlfn.XLOOKUP(S282,'CDT Aggregated Audiences'!AJ:AJ,'CDT Aggregated Audiences'!AH:AH),""))</f>
        <v/>
      </c>
      <c r="Y282" s="20" t="str">
        <f>IF(T282="OVN",_xlfn.XLOOKUP(S282,'OVN Aggregated Audiences'!AJ:AJ,'OVN Aggregated Audiences'!Q:Q),IF(T282="CDT",_xlfn.XLOOKUP(S282,'CDT Aggregated Audiences'!AJ:AJ,'CDT Aggregated Audiences'!Q:Q),""))</f>
        <v/>
      </c>
    </row>
    <row r="283" spans="10:25" x14ac:dyDescent="0.35">
      <c r="J283" s="20">
        <v>282</v>
      </c>
      <c r="K283" s="20" t="str">
        <f>_xlfn.XLOOKUP(J283,Calendar!K:K,Calendar!J:J,"")</f>
        <v/>
      </c>
      <c r="L283" s="20" t="str">
        <f>IF(K283="OVN",_xlfn.XLOOKUP(J283,'OVN Aggregated Audiences'!AI:AI,'OVN Aggregated Audiences'!C:C),IF(K283="CDT",_xlfn.XLOOKUP(J283,'CDT Aggregated Audiences'!AI:AI,'CDT Aggregated Audiences'!C:C),""))</f>
        <v/>
      </c>
      <c r="M283" s="20" t="str">
        <f>IF(K283="OVN",_xlfn.XLOOKUP(J283,'OVN Aggregated Audiences'!AI:AI,'OVN Aggregated Audiences'!D:D),IF(K283="CDT",_xlfn.XLOOKUP(J283,'CDT Aggregated Audiences'!AI:AI,'CDT Aggregated Audiences'!D:D),""))</f>
        <v/>
      </c>
      <c r="N283" s="20" t="str">
        <f>IF(K283="OVN",_xlfn.XLOOKUP(J283,'OVN Aggregated Audiences'!AI:AI,'OVN Aggregated Audiences'!AH:AH),IF(K283="CDT",_xlfn.XLOOKUP(J283,'CDT Aggregated Audiences'!AI:AI,'CDT Aggregated Audiences'!AH:AH),""))</f>
        <v/>
      </c>
      <c r="O283" s="20" t="str">
        <f>IF(K283="OVN",_xlfn.XLOOKUP(J283,'OVN Aggregated Audiences'!AI:AI,'OVN Aggregated Audiences'!M:M),IF(K283="CDT",_xlfn.XLOOKUP(J283,'CDT Aggregated Audiences'!AI:AI,'CDT Aggregated Audiences'!M:M),""))</f>
        <v/>
      </c>
      <c r="P283" s="20" t="str">
        <f>IF(K283="OVN",_xlfn.XLOOKUP(J283,'OVN Aggregated Audiences'!AI:AI,'OVN Aggregated Audiences'!Q:Q),IF(K283="CDT",_xlfn.XLOOKUP(J283,'CDT Aggregated Audiences'!AI:AI,'CDT Aggregated Audiences'!Q:Q),""))</f>
        <v/>
      </c>
      <c r="S283" s="20">
        <v>282</v>
      </c>
      <c r="T283" s="20" t="str">
        <f t="shared" si="7"/>
        <v/>
      </c>
      <c r="U283" s="20" t="str">
        <f>IF(T283="OVN",_xlfn.XLOOKUP(S283,'OVN Aggregated Audiences'!AJ:AJ,'OVN Aggregated Audiences'!K:K),IF(T283="CDT",_xlfn.XLOOKUP(S283,'CDT Aggregated Audiences'!AJ:AJ,'CDT Aggregated Audiences'!K:K),""))</f>
        <v/>
      </c>
      <c r="V283" s="34" t="str">
        <f>IF(T283="OVN",_xlfn.XLOOKUP(S283,'OVN Aggregated Audiences'!AJ:AJ,'OVN Aggregated Audiences'!H:H),IF(T283="CDT",_xlfn.XLOOKUP(S283,'CDT Aggregated Audiences'!AJ:AJ,'CDT Aggregated Audiences'!H:H),""))</f>
        <v/>
      </c>
      <c r="W283" s="35" t="str">
        <f>IF(T283="OVN",_xlfn.XLOOKUP(S283,'OVN Aggregated Audiences'!AJ:AJ,'OVN Aggregated Audiences'!N:N),IF(T283="CDT",_xlfn.XLOOKUP(S283,'CDT Aggregated Audiences'!AJ:AJ,'CDT Aggregated Audiences'!N:N),""))</f>
        <v/>
      </c>
      <c r="X283" s="20" t="str">
        <f>IF(T283="OVN",_xlfn.XLOOKUP(S283,'OVN Aggregated Audiences'!AJ:AJ,'OVN Aggregated Audiences'!AH:AH),IF(T283="CDT",_xlfn.XLOOKUP(S283,'CDT Aggregated Audiences'!AJ:AJ,'CDT Aggregated Audiences'!AH:AH),""))</f>
        <v/>
      </c>
      <c r="Y283" s="20" t="str">
        <f>IF(T283="OVN",_xlfn.XLOOKUP(S283,'OVN Aggregated Audiences'!AJ:AJ,'OVN Aggregated Audiences'!Q:Q),IF(T283="CDT",_xlfn.XLOOKUP(S283,'CDT Aggregated Audiences'!AJ:AJ,'CDT Aggregated Audiences'!Q:Q),""))</f>
        <v/>
      </c>
    </row>
    <row r="284" spans="10:25" x14ac:dyDescent="0.35">
      <c r="J284" s="20">
        <v>283</v>
      </c>
      <c r="K284" s="20" t="str">
        <f>_xlfn.XLOOKUP(J284,Calendar!K:K,Calendar!J:J,"")</f>
        <v/>
      </c>
      <c r="L284" s="20" t="str">
        <f>IF(K284="OVN",_xlfn.XLOOKUP(J284,'OVN Aggregated Audiences'!AI:AI,'OVN Aggregated Audiences'!C:C),IF(K284="CDT",_xlfn.XLOOKUP(J284,'CDT Aggregated Audiences'!AI:AI,'CDT Aggregated Audiences'!C:C),""))</f>
        <v/>
      </c>
      <c r="M284" s="20" t="str">
        <f>IF(K284="OVN",_xlfn.XLOOKUP(J284,'OVN Aggregated Audiences'!AI:AI,'OVN Aggregated Audiences'!D:D),IF(K284="CDT",_xlfn.XLOOKUP(J284,'CDT Aggregated Audiences'!AI:AI,'CDT Aggregated Audiences'!D:D),""))</f>
        <v/>
      </c>
      <c r="N284" s="20" t="str">
        <f>IF(K284="OVN",_xlfn.XLOOKUP(J284,'OVN Aggregated Audiences'!AI:AI,'OVN Aggregated Audiences'!AH:AH),IF(K284="CDT",_xlfn.XLOOKUP(J284,'CDT Aggregated Audiences'!AI:AI,'CDT Aggregated Audiences'!AH:AH),""))</f>
        <v/>
      </c>
      <c r="O284" s="20" t="str">
        <f>IF(K284="OVN",_xlfn.XLOOKUP(J284,'OVN Aggregated Audiences'!AI:AI,'OVN Aggregated Audiences'!M:M),IF(K284="CDT",_xlfn.XLOOKUP(J284,'CDT Aggregated Audiences'!AI:AI,'CDT Aggregated Audiences'!M:M),""))</f>
        <v/>
      </c>
      <c r="P284" s="20" t="str">
        <f>IF(K284="OVN",_xlfn.XLOOKUP(J284,'OVN Aggregated Audiences'!AI:AI,'OVN Aggregated Audiences'!Q:Q),IF(K284="CDT",_xlfn.XLOOKUP(J284,'CDT Aggregated Audiences'!AI:AI,'CDT Aggregated Audiences'!Q:Q),""))</f>
        <v/>
      </c>
      <c r="S284" s="20">
        <v>283</v>
      </c>
      <c r="T284" s="20" t="str">
        <f t="shared" si="7"/>
        <v/>
      </c>
      <c r="U284" s="20" t="str">
        <f>IF(T284="OVN",_xlfn.XLOOKUP(S284,'OVN Aggregated Audiences'!AJ:AJ,'OVN Aggregated Audiences'!K:K),IF(T284="CDT",_xlfn.XLOOKUP(S284,'CDT Aggregated Audiences'!AJ:AJ,'CDT Aggregated Audiences'!K:K),""))</f>
        <v/>
      </c>
      <c r="V284" s="34" t="str">
        <f>IF(T284="OVN",_xlfn.XLOOKUP(S284,'OVN Aggregated Audiences'!AJ:AJ,'OVN Aggregated Audiences'!H:H),IF(T284="CDT",_xlfn.XLOOKUP(S284,'CDT Aggregated Audiences'!AJ:AJ,'CDT Aggregated Audiences'!H:H),""))</f>
        <v/>
      </c>
      <c r="W284" s="35" t="str">
        <f>IF(T284="OVN",_xlfn.XLOOKUP(S284,'OVN Aggregated Audiences'!AJ:AJ,'OVN Aggregated Audiences'!N:N),IF(T284="CDT",_xlfn.XLOOKUP(S284,'CDT Aggregated Audiences'!AJ:AJ,'CDT Aggregated Audiences'!N:N),""))</f>
        <v/>
      </c>
      <c r="X284" s="20" t="str">
        <f>IF(T284="OVN",_xlfn.XLOOKUP(S284,'OVN Aggregated Audiences'!AJ:AJ,'OVN Aggregated Audiences'!AH:AH),IF(T284="CDT",_xlfn.XLOOKUP(S284,'CDT Aggregated Audiences'!AJ:AJ,'CDT Aggregated Audiences'!AH:AH),""))</f>
        <v/>
      </c>
      <c r="Y284" s="20" t="str">
        <f>IF(T284="OVN",_xlfn.XLOOKUP(S284,'OVN Aggregated Audiences'!AJ:AJ,'OVN Aggregated Audiences'!Q:Q),IF(T284="CDT",_xlfn.XLOOKUP(S284,'CDT Aggregated Audiences'!AJ:AJ,'CDT Aggregated Audiences'!Q:Q),""))</f>
        <v/>
      </c>
    </row>
    <row r="285" spans="10:25" x14ac:dyDescent="0.35">
      <c r="J285" s="20">
        <v>284</v>
      </c>
      <c r="K285" s="20" t="str">
        <f>_xlfn.XLOOKUP(J285,Calendar!K:K,Calendar!J:J,"")</f>
        <v/>
      </c>
      <c r="L285" s="20" t="str">
        <f>IF(K285="OVN",_xlfn.XLOOKUP(J285,'OVN Aggregated Audiences'!AI:AI,'OVN Aggregated Audiences'!C:C),IF(K285="CDT",_xlfn.XLOOKUP(J285,'CDT Aggregated Audiences'!AI:AI,'CDT Aggregated Audiences'!C:C),""))</f>
        <v/>
      </c>
      <c r="M285" s="20" t="str">
        <f>IF(K285="OVN",_xlfn.XLOOKUP(J285,'OVN Aggregated Audiences'!AI:AI,'OVN Aggregated Audiences'!D:D),IF(K285="CDT",_xlfn.XLOOKUP(J285,'CDT Aggregated Audiences'!AI:AI,'CDT Aggregated Audiences'!D:D),""))</f>
        <v/>
      </c>
      <c r="N285" s="20" t="str">
        <f>IF(K285="OVN",_xlfn.XLOOKUP(J285,'OVN Aggregated Audiences'!AI:AI,'OVN Aggregated Audiences'!AH:AH),IF(K285="CDT",_xlfn.XLOOKUP(J285,'CDT Aggregated Audiences'!AI:AI,'CDT Aggregated Audiences'!AH:AH),""))</f>
        <v/>
      </c>
      <c r="O285" s="20" t="str">
        <f>IF(K285="OVN",_xlfn.XLOOKUP(J285,'OVN Aggregated Audiences'!AI:AI,'OVN Aggregated Audiences'!M:M),IF(K285="CDT",_xlfn.XLOOKUP(J285,'CDT Aggregated Audiences'!AI:AI,'CDT Aggregated Audiences'!M:M),""))</f>
        <v/>
      </c>
      <c r="P285" s="20" t="str">
        <f>IF(K285="OVN",_xlfn.XLOOKUP(J285,'OVN Aggregated Audiences'!AI:AI,'OVN Aggregated Audiences'!Q:Q),IF(K285="CDT",_xlfn.XLOOKUP(J285,'CDT Aggregated Audiences'!AI:AI,'CDT Aggregated Audiences'!Q:Q),""))</f>
        <v/>
      </c>
      <c r="S285" s="20">
        <v>284</v>
      </c>
      <c r="T285" s="20" t="str">
        <f t="shared" si="7"/>
        <v/>
      </c>
      <c r="U285" s="20" t="str">
        <f>IF(T285="OVN",_xlfn.XLOOKUP(S285,'OVN Aggregated Audiences'!AJ:AJ,'OVN Aggregated Audiences'!K:K),IF(T285="CDT",_xlfn.XLOOKUP(S285,'CDT Aggregated Audiences'!AJ:AJ,'CDT Aggregated Audiences'!K:K),""))</f>
        <v/>
      </c>
      <c r="V285" s="34" t="str">
        <f>IF(T285="OVN",_xlfn.XLOOKUP(S285,'OVN Aggregated Audiences'!AJ:AJ,'OVN Aggregated Audiences'!H:H),IF(T285="CDT",_xlfn.XLOOKUP(S285,'CDT Aggregated Audiences'!AJ:AJ,'CDT Aggregated Audiences'!H:H),""))</f>
        <v/>
      </c>
      <c r="W285" s="35" t="str">
        <f>IF(T285="OVN",_xlfn.XLOOKUP(S285,'OVN Aggregated Audiences'!AJ:AJ,'OVN Aggregated Audiences'!N:N),IF(T285="CDT",_xlfn.XLOOKUP(S285,'CDT Aggregated Audiences'!AJ:AJ,'CDT Aggregated Audiences'!N:N),""))</f>
        <v/>
      </c>
      <c r="X285" s="20" t="str">
        <f>IF(T285="OVN",_xlfn.XLOOKUP(S285,'OVN Aggregated Audiences'!AJ:AJ,'OVN Aggregated Audiences'!AH:AH),IF(T285="CDT",_xlfn.XLOOKUP(S285,'CDT Aggregated Audiences'!AJ:AJ,'CDT Aggregated Audiences'!AH:AH),""))</f>
        <v/>
      </c>
      <c r="Y285" s="20" t="str">
        <f>IF(T285="OVN",_xlfn.XLOOKUP(S285,'OVN Aggregated Audiences'!AJ:AJ,'OVN Aggregated Audiences'!Q:Q),IF(T285="CDT",_xlfn.XLOOKUP(S285,'CDT Aggregated Audiences'!AJ:AJ,'CDT Aggregated Audiences'!Q:Q),""))</f>
        <v/>
      </c>
    </row>
    <row r="286" spans="10:25" x14ac:dyDescent="0.35">
      <c r="J286" s="20">
        <v>285</v>
      </c>
      <c r="K286" s="20" t="str">
        <f>_xlfn.XLOOKUP(J286,Calendar!K:K,Calendar!J:J,"")</f>
        <v/>
      </c>
      <c r="L286" s="20" t="str">
        <f>IF(K286="OVN",_xlfn.XLOOKUP(J286,'OVN Aggregated Audiences'!AI:AI,'OVN Aggregated Audiences'!C:C),IF(K286="CDT",_xlfn.XLOOKUP(J286,'CDT Aggregated Audiences'!AI:AI,'CDT Aggregated Audiences'!C:C),""))</f>
        <v/>
      </c>
      <c r="M286" s="20" t="str">
        <f>IF(K286="OVN",_xlfn.XLOOKUP(J286,'OVN Aggregated Audiences'!AI:AI,'OVN Aggregated Audiences'!D:D),IF(K286="CDT",_xlfn.XLOOKUP(J286,'CDT Aggregated Audiences'!AI:AI,'CDT Aggregated Audiences'!D:D),""))</f>
        <v/>
      </c>
      <c r="N286" s="20" t="str">
        <f>IF(K286="OVN",_xlfn.XLOOKUP(J286,'OVN Aggregated Audiences'!AI:AI,'OVN Aggregated Audiences'!AH:AH),IF(K286="CDT",_xlfn.XLOOKUP(J286,'CDT Aggregated Audiences'!AI:AI,'CDT Aggregated Audiences'!AH:AH),""))</f>
        <v/>
      </c>
      <c r="O286" s="20" t="str">
        <f>IF(K286="OVN",_xlfn.XLOOKUP(J286,'OVN Aggregated Audiences'!AI:AI,'OVN Aggregated Audiences'!M:M),IF(K286="CDT",_xlfn.XLOOKUP(J286,'CDT Aggregated Audiences'!AI:AI,'CDT Aggregated Audiences'!M:M),""))</f>
        <v/>
      </c>
      <c r="P286" s="20" t="str">
        <f>IF(K286="OVN",_xlfn.XLOOKUP(J286,'OVN Aggregated Audiences'!AI:AI,'OVN Aggregated Audiences'!Q:Q),IF(K286="CDT",_xlfn.XLOOKUP(J286,'CDT Aggregated Audiences'!AI:AI,'CDT Aggregated Audiences'!Q:Q),""))</f>
        <v/>
      </c>
      <c r="S286" s="20">
        <v>285</v>
      </c>
      <c r="T286" s="20" t="str">
        <f t="shared" si="7"/>
        <v/>
      </c>
      <c r="U286" s="20" t="str">
        <f>IF(T286="OVN",_xlfn.XLOOKUP(S286,'OVN Aggregated Audiences'!AJ:AJ,'OVN Aggregated Audiences'!K:K),IF(T286="CDT",_xlfn.XLOOKUP(S286,'CDT Aggregated Audiences'!AJ:AJ,'CDT Aggregated Audiences'!K:K),""))</f>
        <v/>
      </c>
      <c r="V286" s="34" t="str">
        <f>IF(T286="OVN",_xlfn.XLOOKUP(S286,'OVN Aggregated Audiences'!AJ:AJ,'OVN Aggregated Audiences'!H:H),IF(T286="CDT",_xlfn.XLOOKUP(S286,'CDT Aggregated Audiences'!AJ:AJ,'CDT Aggregated Audiences'!H:H),""))</f>
        <v/>
      </c>
      <c r="W286" s="35" t="str">
        <f>IF(T286="OVN",_xlfn.XLOOKUP(S286,'OVN Aggregated Audiences'!AJ:AJ,'OVN Aggregated Audiences'!N:N),IF(T286="CDT",_xlfn.XLOOKUP(S286,'CDT Aggregated Audiences'!AJ:AJ,'CDT Aggregated Audiences'!N:N),""))</f>
        <v/>
      </c>
      <c r="X286" s="20" t="str">
        <f>IF(T286="OVN",_xlfn.XLOOKUP(S286,'OVN Aggregated Audiences'!AJ:AJ,'OVN Aggregated Audiences'!AH:AH),IF(T286="CDT",_xlfn.XLOOKUP(S286,'CDT Aggregated Audiences'!AJ:AJ,'CDT Aggregated Audiences'!AH:AH),""))</f>
        <v/>
      </c>
      <c r="Y286" s="20" t="str">
        <f>IF(T286="OVN",_xlfn.XLOOKUP(S286,'OVN Aggregated Audiences'!AJ:AJ,'OVN Aggregated Audiences'!Q:Q),IF(T286="CDT",_xlfn.XLOOKUP(S286,'CDT Aggregated Audiences'!AJ:AJ,'CDT Aggregated Audiences'!Q:Q),""))</f>
        <v/>
      </c>
    </row>
    <row r="287" spans="10:25" x14ac:dyDescent="0.35">
      <c r="J287" s="20">
        <v>286</v>
      </c>
      <c r="K287" s="20" t="str">
        <f>_xlfn.XLOOKUP(J287,Calendar!K:K,Calendar!J:J,"")</f>
        <v/>
      </c>
      <c r="L287" s="20" t="str">
        <f>IF(K287="OVN",_xlfn.XLOOKUP(J287,'OVN Aggregated Audiences'!AI:AI,'OVN Aggregated Audiences'!C:C),IF(K287="CDT",_xlfn.XLOOKUP(J287,'CDT Aggregated Audiences'!AI:AI,'CDT Aggregated Audiences'!C:C),""))</f>
        <v/>
      </c>
      <c r="M287" s="20" t="str">
        <f>IF(K287="OVN",_xlfn.XLOOKUP(J287,'OVN Aggregated Audiences'!AI:AI,'OVN Aggregated Audiences'!D:D),IF(K287="CDT",_xlfn.XLOOKUP(J287,'CDT Aggregated Audiences'!AI:AI,'CDT Aggregated Audiences'!D:D),""))</f>
        <v/>
      </c>
      <c r="N287" s="20" t="str">
        <f>IF(K287="OVN",_xlfn.XLOOKUP(J287,'OVN Aggregated Audiences'!AI:AI,'OVN Aggregated Audiences'!AH:AH),IF(K287="CDT",_xlfn.XLOOKUP(J287,'CDT Aggregated Audiences'!AI:AI,'CDT Aggregated Audiences'!AH:AH),""))</f>
        <v/>
      </c>
      <c r="O287" s="20" t="str">
        <f>IF(K287="OVN",_xlfn.XLOOKUP(J287,'OVN Aggregated Audiences'!AI:AI,'OVN Aggregated Audiences'!M:M),IF(K287="CDT",_xlfn.XLOOKUP(J287,'CDT Aggregated Audiences'!AI:AI,'CDT Aggregated Audiences'!M:M),""))</f>
        <v/>
      </c>
      <c r="P287" s="20" t="str">
        <f>IF(K287="OVN",_xlfn.XLOOKUP(J287,'OVN Aggregated Audiences'!AI:AI,'OVN Aggregated Audiences'!Q:Q),IF(K287="CDT",_xlfn.XLOOKUP(J287,'CDT Aggregated Audiences'!AI:AI,'CDT Aggregated Audiences'!Q:Q),""))</f>
        <v/>
      </c>
      <c r="S287" s="20">
        <v>286</v>
      </c>
      <c r="T287" s="20" t="str">
        <f t="shared" si="7"/>
        <v/>
      </c>
      <c r="U287" s="20" t="str">
        <f>IF(T287="OVN",_xlfn.XLOOKUP(S287,'OVN Aggregated Audiences'!AJ:AJ,'OVN Aggregated Audiences'!K:K),IF(T287="CDT",_xlfn.XLOOKUP(S287,'CDT Aggregated Audiences'!AJ:AJ,'CDT Aggregated Audiences'!K:K),""))</f>
        <v/>
      </c>
      <c r="V287" s="34" t="str">
        <f>IF(T287="OVN",_xlfn.XLOOKUP(S287,'OVN Aggregated Audiences'!AJ:AJ,'OVN Aggregated Audiences'!H:H),IF(T287="CDT",_xlfn.XLOOKUP(S287,'CDT Aggregated Audiences'!AJ:AJ,'CDT Aggregated Audiences'!H:H),""))</f>
        <v/>
      </c>
      <c r="W287" s="35" t="str">
        <f>IF(T287="OVN",_xlfn.XLOOKUP(S287,'OVN Aggregated Audiences'!AJ:AJ,'OVN Aggregated Audiences'!N:N),IF(T287="CDT",_xlfn.XLOOKUP(S287,'CDT Aggregated Audiences'!AJ:AJ,'CDT Aggregated Audiences'!N:N),""))</f>
        <v/>
      </c>
      <c r="X287" s="20" t="str">
        <f>IF(T287="OVN",_xlfn.XLOOKUP(S287,'OVN Aggregated Audiences'!AJ:AJ,'OVN Aggregated Audiences'!AH:AH),IF(T287="CDT",_xlfn.XLOOKUP(S287,'CDT Aggregated Audiences'!AJ:AJ,'CDT Aggregated Audiences'!AH:AH),""))</f>
        <v/>
      </c>
      <c r="Y287" s="20" t="str">
        <f>IF(T287="OVN",_xlfn.XLOOKUP(S287,'OVN Aggregated Audiences'!AJ:AJ,'OVN Aggregated Audiences'!Q:Q),IF(T287="CDT",_xlfn.XLOOKUP(S287,'CDT Aggregated Audiences'!AJ:AJ,'CDT Aggregated Audiences'!Q:Q),""))</f>
        <v/>
      </c>
    </row>
    <row r="288" spans="10:25" x14ac:dyDescent="0.35">
      <c r="J288" s="20">
        <v>287</v>
      </c>
      <c r="K288" s="20" t="str">
        <f>_xlfn.XLOOKUP(J288,Calendar!K:K,Calendar!J:J,"")</f>
        <v/>
      </c>
      <c r="L288" s="20" t="str">
        <f>IF(K288="OVN",_xlfn.XLOOKUP(J288,'OVN Aggregated Audiences'!AI:AI,'OVN Aggregated Audiences'!C:C),IF(K288="CDT",_xlfn.XLOOKUP(J288,'CDT Aggregated Audiences'!AI:AI,'CDT Aggregated Audiences'!C:C),""))</f>
        <v/>
      </c>
      <c r="M288" s="20" t="str">
        <f>IF(K288="OVN",_xlfn.XLOOKUP(J288,'OVN Aggregated Audiences'!AI:AI,'OVN Aggregated Audiences'!D:D),IF(K288="CDT",_xlfn.XLOOKUP(J288,'CDT Aggregated Audiences'!AI:AI,'CDT Aggregated Audiences'!D:D),""))</f>
        <v/>
      </c>
      <c r="N288" s="20" t="str">
        <f>IF(K288="OVN",_xlfn.XLOOKUP(J288,'OVN Aggregated Audiences'!AI:AI,'OVN Aggregated Audiences'!AH:AH),IF(K288="CDT",_xlfn.XLOOKUP(J288,'CDT Aggregated Audiences'!AI:AI,'CDT Aggregated Audiences'!AH:AH),""))</f>
        <v/>
      </c>
      <c r="O288" s="20" t="str">
        <f>IF(K288="OVN",_xlfn.XLOOKUP(J288,'OVN Aggregated Audiences'!AI:AI,'OVN Aggregated Audiences'!M:M),IF(K288="CDT",_xlfn.XLOOKUP(J288,'CDT Aggregated Audiences'!AI:AI,'CDT Aggregated Audiences'!M:M),""))</f>
        <v/>
      </c>
      <c r="P288" s="20" t="str">
        <f>IF(K288="OVN",_xlfn.XLOOKUP(J288,'OVN Aggregated Audiences'!AI:AI,'OVN Aggregated Audiences'!Q:Q),IF(K288="CDT",_xlfn.XLOOKUP(J288,'CDT Aggregated Audiences'!AI:AI,'CDT Aggregated Audiences'!Q:Q),""))</f>
        <v/>
      </c>
      <c r="S288" s="20">
        <v>287</v>
      </c>
      <c r="T288" s="20" t="str">
        <f t="shared" si="7"/>
        <v/>
      </c>
      <c r="U288" s="20" t="str">
        <f>IF(T288="OVN",_xlfn.XLOOKUP(S288,'OVN Aggregated Audiences'!AJ:AJ,'OVN Aggregated Audiences'!K:K),IF(T288="CDT",_xlfn.XLOOKUP(S288,'CDT Aggregated Audiences'!AJ:AJ,'CDT Aggregated Audiences'!K:K),""))</f>
        <v/>
      </c>
      <c r="V288" s="34" t="str">
        <f>IF(T288="OVN",_xlfn.XLOOKUP(S288,'OVN Aggregated Audiences'!AJ:AJ,'OVN Aggregated Audiences'!H:H),IF(T288="CDT",_xlfn.XLOOKUP(S288,'CDT Aggregated Audiences'!AJ:AJ,'CDT Aggregated Audiences'!H:H),""))</f>
        <v/>
      </c>
      <c r="W288" s="35" t="str">
        <f>IF(T288="OVN",_xlfn.XLOOKUP(S288,'OVN Aggregated Audiences'!AJ:AJ,'OVN Aggregated Audiences'!N:N),IF(T288="CDT",_xlfn.XLOOKUP(S288,'CDT Aggregated Audiences'!AJ:AJ,'CDT Aggregated Audiences'!N:N),""))</f>
        <v/>
      </c>
      <c r="X288" s="20" t="str">
        <f>IF(T288="OVN",_xlfn.XLOOKUP(S288,'OVN Aggregated Audiences'!AJ:AJ,'OVN Aggregated Audiences'!AH:AH),IF(T288="CDT",_xlfn.XLOOKUP(S288,'CDT Aggregated Audiences'!AJ:AJ,'CDT Aggregated Audiences'!AH:AH),""))</f>
        <v/>
      </c>
      <c r="Y288" s="20" t="str">
        <f>IF(T288="OVN",_xlfn.XLOOKUP(S288,'OVN Aggregated Audiences'!AJ:AJ,'OVN Aggregated Audiences'!Q:Q),IF(T288="CDT",_xlfn.XLOOKUP(S288,'CDT Aggregated Audiences'!AJ:AJ,'CDT Aggregated Audiences'!Q:Q),""))</f>
        <v/>
      </c>
    </row>
    <row r="289" spans="10:25" x14ac:dyDescent="0.35">
      <c r="J289" s="20">
        <v>288</v>
      </c>
      <c r="K289" s="20" t="str">
        <f>_xlfn.XLOOKUP(J289,Calendar!K:K,Calendar!J:J,"")</f>
        <v/>
      </c>
      <c r="L289" s="20" t="str">
        <f>IF(K289="OVN",_xlfn.XLOOKUP(J289,'OVN Aggregated Audiences'!AI:AI,'OVN Aggregated Audiences'!C:C),IF(K289="CDT",_xlfn.XLOOKUP(J289,'CDT Aggregated Audiences'!AI:AI,'CDT Aggregated Audiences'!C:C),""))</f>
        <v/>
      </c>
      <c r="M289" s="20" t="str">
        <f>IF(K289="OVN",_xlfn.XLOOKUP(J289,'OVN Aggregated Audiences'!AI:AI,'OVN Aggregated Audiences'!D:D),IF(K289="CDT",_xlfn.XLOOKUP(J289,'CDT Aggregated Audiences'!AI:AI,'CDT Aggregated Audiences'!D:D),""))</f>
        <v/>
      </c>
      <c r="N289" s="20" t="str">
        <f>IF(K289="OVN",_xlfn.XLOOKUP(J289,'OVN Aggregated Audiences'!AI:AI,'OVN Aggregated Audiences'!AH:AH),IF(K289="CDT",_xlfn.XLOOKUP(J289,'CDT Aggregated Audiences'!AI:AI,'CDT Aggregated Audiences'!AH:AH),""))</f>
        <v/>
      </c>
      <c r="O289" s="20" t="str">
        <f>IF(K289="OVN",_xlfn.XLOOKUP(J289,'OVN Aggregated Audiences'!AI:AI,'OVN Aggregated Audiences'!M:M),IF(K289="CDT",_xlfn.XLOOKUP(J289,'CDT Aggregated Audiences'!AI:AI,'CDT Aggregated Audiences'!M:M),""))</f>
        <v/>
      </c>
      <c r="P289" s="20" t="str">
        <f>IF(K289="OVN",_xlfn.XLOOKUP(J289,'OVN Aggregated Audiences'!AI:AI,'OVN Aggregated Audiences'!Q:Q),IF(K289="CDT",_xlfn.XLOOKUP(J289,'CDT Aggregated Audiences'!AI:AI,'CDT Aggregated Audiences'!Q:Q),""))</f>
        <v/>
      </c>
      <c r="S289" s="20">
        <v>288</v>
      </c>
      <c r="T289" s="20" t="str">
        <f t="shared" si="7"/>
        <v/>
      </c>
      <c r="U289" s="20" t="str">
        <f>IF(T289="OVN",_xlfn.XLOOKUP(S289,'OVN Aggregated Audiences'!AJ:AJ,'OVN Aggregated Audiences'!K:K),IF(T289="CDT",_xlfn.XLOOKUP(S289,'CDT Aggregated Audiences'!AJ:AJ,'CDT Aggregated Audiences'!K:K),""))</f>
        <v/>
      </c>
      <c r="V289" s="34" t="str">
        <f>IF(T289="OVN",_xlfn.XLOOKUP(S289,'OVN Aggregated Audiences'!AJ:AJ,'OVN Aggregated Audiences'!H:H),IF(T289="CDT",_xlfn.XLOOKUP(S289,'CDT Aggregated Audiences'!AJ:AJ,'CDT Aggregated Audiences'!H:H),""))</f>
        <v/>
      </c>
      <c r="W289" s="35" t="str">
        <f>IF(T289="OVN",_xlfn.XLOOKUP(S289,'OVN Aggregated Audiences'!AJ:AJ,'OVN Aggregated Audiences'!N:N),IF(T289="CDT",_xlfn.XLOOKUP(S289,'CDT Aggregated Audiences'!AJ:AJ,'CDT Aggregated Audiences'!N:N),""))</f>
        <v/>
      </c>
      <c r="X289" s="20" t="str">
        <f>IF(T289="OVN",_xlfn.XLOOKUP(S289,'OVN Aggregated Audiences'!AJ:AJ,'OVN Aggregated Audiences'!AH:AH),IF(T289="CDT",_xlfn.XLOOKUP(S289,'CDT Aggregated Audiences'!AJ:AJ,'CDT Aggregated Audiences'!AH:AH),""))</f>
        <v/>
      </c>
      <c r="Y289" s="20" t="str">
        <f>IF(T289="OVN",_xlfn.XLOOKUP(S289,'OVN Aggregated Audiences'!AJ:AJ,'OVN Aggregated Audiences'!Q:Q),IF(T289="CDT",_xlfn.XLOOKUP(S289,'CDT Aggregated Audiences'!AJ:AJ,'CDT Aggregated Audiences'!Q:Q),""))</f>
        <v/>
      </c>
    </row>
    <row r="290" spans="10:25" x14ac:dyDescent="0.35">
      <c r="J290" s="20">
        <v>289</v>
      </c>
      <c r="K290" s="20" t="str">
        <f>_xlfn.XLOOKUP(J290,Calendar!K:K,Calendar!J:J,"")</f>
        <v/>
      </c>
      <c r="L290" s="20" t="str">
        <f>IF(K290="OVN",_xlfn.XLOOKUP(J290,'OVN Aggregated Audiences'!AI:AI,'OVN Aggregated Audiences'!C:C),IF(K290="CDT",_xlfn.XLOOKUP(J290,'CDT Aggregated Audiences'!AI:AI,'CDT Aggregated Audiences'!C:C),""))</f>
        <v/>
      </c>
      <c r="M290" s="20" t="str">
        <f>IF(K290="OVN",_xlfn.XLOOKUP(J290,'OVN Aggregated Audiences'!AI:AI,'OVN Aggregated Audiences'!D:D),IF(K290="CDT",_xlfn.XLOOKUP(J290,'CDT Aggregated Audiences'!AI:AI,'CDT Aggregated Audiences'!D:D),""))</f>
        <v/>
      </c>
      <c r="N290" s="20" t="str">
        <f>IF(K290="OVN",_xlfn.XLOOKUP(J290,'OVN Aggregated Audiences'!AI:AI,'OVN Aggregated Audiences'!AH:AH),IF(K290="CDT",_xlfn.XLOOKUP(J290,'CDT Aggregated Audiences'!AI:AI,'CDT Aggregated Audiences'!AH:AH),""))</f>
        <v/>
      </c>
      <c r="O290" s="20" t="str">
        <f>IF(K290="OVN",_xlfn.XLOOKUP(J290,'OVN Aggregated Audiences'!AI:AI,'OVN Aggregated Audiences'!M:M),IF(K290="CDT",_xlfn.XLOOKUP(J290,'CDT Aggregated Audiences'!AI:AI,'CDT Aggregated Audiences'!M:M),""))</f>
        <v/>
      </c>
      <c r="P290" s="20" t="str">
        <f>IF(K290="OVN",_xlfn.XLOOKUP(J290,'OVN Aggregated Audiences'!AI:AI,'OVN Aggregated Audiences'!Q:Q),IF(K290="CDT",_xlfn.XLOOKUP(J290,'CDT Aggregated Audiences'!AI:AI,'CDT Aggregated Audiences'!Q:Q),""))</f>
        <v/>
      </c>
      <c r="S290" s="20">
        <v>289</v>
      </c>
      <c r="T290" s="20" t="str">
        <f t="shared" si="7"/>
        <v/>
      </c>
      <c r="U290" s="20" t="str">
        <f>IF(T290="OVN",_xlfn.XLOOKUP(S290,'OVN Aggregated Audiences'!AJ:AJ,'OVN Aggregated Audiences'!K:K),IF(T290="CDT",_xlfn.XLOOKUP(S290,'CDT Aggregated Audiences'!AJ:AJ,'CDT Aggregated Audiences'!K:K),""))</f>
        <v/>
      </c>
      <c r="V290" s="34" t="str">
        <f>IF(T290="OVN",_xlfn.XLOOKUP(S290,'OVN Aggregated Audiences'!AJ:AJ,'OVN Aggregated Audiences'!H:H),IF(T290="CDT",_xlfn.XLOOKUP(S290,'CDT Aggregated Audiences'!AJ:AJ,'CDT Aggregated Audiences'!H:H),""))</f>
        <v/>
      </c>
      <c r="W290" s="35" t="str">
        <f>IF(T290="OVN",_xlfn.XLOOKUP(S290,'OVN Aggregated Audiences'!AJ:AJ,'OVN Aggregated Audiences'!N:N),IF(T290="CDT",_xlfn.XLOOKUP(S290,'CDT Aggregated Audiences'!AJ:AJ,'CDT Aggregated Audiences'!N:N),""))</f>
        <v/>
      </c>
      <c r="X290" s="20" t="str">
        <f>IF(T290="OVN",_xlfn.XLOOKUP(S290,'OVN Aggregated Audiences'!AJ:AJ,'OVN Aggregated Audiences'!AH:AH),IF(T290="CDT",_xlfn.XLOOKUP(S290,'CDT Aggregated Audiences'!AJ:AJ,'CDT Aggregated Audiences'!AH:AH),""))</f>
        <v/>
      </c>
      <c r="Y290" s="20" t="str">
        <f>IF(T290="OVN",_xlfn.XLOOKUP(S290,'OVN Aggregated Audiences'!AJ:AJ,'OVN Aggregated Audiences'!Q:Q),IF(T290="CDT",_xlfn.XLOOKUP(S290,'CDT Aggregated Audiences'!AJ:AJ,'CDT Aggregated Audiences'!Q:Q),""))</f>
        <v/>
      </c>
    </row>
    <row r="291" spans="10:25" x14ac:dyDescent="0.35">
      <c r="J291" s="20">
        <v>290</v>
      </c>
      <c r="K291" s="20" t="str">
        <f>_xlfn.XLOOKUP(J291,Calendar!K:K,Calendar!J:J,"")</f>
        <v/>
      </c>
      <c r="L291" s="20" t="str">
        <f>IF(K291="OVN",_xlfn.XLOOKUP(J291,'OVN Aggregated Audiences'!AI:AI,'OVN Aggregated Audiences'!C:C),IF(K291="CDT",_xlfn.XLOOKUP(J291,'CDT Aggregated Audiences'!AI:AI,'CDT Aggregated Audiences'!C:C),""))</f>
        <v/>
      </c>
      <c r="M291" s="20" t="str">
        <f>IF(K291="OVN",_xlfn.XLOOKUP(J291,'OVN Aggregated Audiences'!AI:AI,'OVN Aggregated Audiences'!D:D),IF(K291="CDT",_xlfn.XLOOKUP(J291,'CDT Aggregated Audiences'!AI:AI,'CDT Aggregated Audiences'!D:D),""))</f>
        <v/>
      </c>
      <c r="N291" s="20" t="str">
        <f>IF(K291="OVN",_xlfn.XLOOKUP(J291,'OVN Aggregated Audiences'!AI:AI,'OVN Aggregated Audiences'!AH:AH),IF(K291="CDT",_xlfn.XLOOKUP(J291,'CDT Aggregated Audiences'!AI:AI,'CDT Aggregated Audiences'!AH:AH),""))</f>
        <v/>
      </c>
      <c r="O291" s="20" t="str">
        <f>IF(K291="OVN",_xlfn.XLOOKUP(J291,'OVN Aggregated Audiences'!AI:AI,'OVN Aggregated Audiences'!M:M),IF(K291="CDT",_xlfn.XLOOKUP(J291,'CDT Aggregated Audiences'!AI:AI,'CDT Aggregated Audiences'!M:M),""))</f>
        <v/>
      </c>
      <c r="P291" s="20" t="str">
        <f>IF(K291="OVN",_xlfn.XLOOKUP(J291,'OVN Aggregated Audiences'!AI:AI,'OVN Aggregated Audiences'!Q:Q),IF(K291="CDT",_xlfn.XLOOKUP(J291,'CDT Aggregated Audiences'!AI:AI,'CDT Aggregated Audiences'!Q:Q),""))</f>
        <v/>
      </c>
      <c r="S291" s="20">
        <v>290</v>
      </c>
      <c r="T291" s="20" t="str">
        <f t="shared" si="7"/>
        <v/>
      </c>
      <c r="U291" s="20" t="str">
        <f>IF(T291="OVN",_xlfn.XLOOKUP(S291,'OVN Aggregated Audiences'!AJ:AJ,'OVN Aggregated Audiences'!K:K),IF(T291="CDT",_xlfn.XLOOKUP(S291,'CDT Aggregated Audiences'!AJ:AJ,'CDT Aggregated Audiences'!K:K),""))</f>
        <v/>
      </c>
      <c r="V291" s="34" t="str">
        <f>IF(T291="OVN",_xlfn.XLOOKUP(S291,'OVN Aggregated Audiences'!AJ:AJ,'OVN Aggregated Audiences'!H:H),IF(T291="CDT",_xlfn.XLOOKUP(S291,'CDT Aggregated Audiences'!AJ:AJ,'CDT Aggregated Audiences'!H:H),""))</f>
        <v/>
      </c>
      <c r="W291" s="35" t="str">
        <f>IF(T291="OVN",_xlfn.XLOOKUP(S291,'OVN Aggregated Audiences'!AJ:AJ,'OVN Aggregated Audiences'!N:N),IF(T291="CDT",_xlfn.XLOOKUP(S291,'CDT Aggregated Audiences'!AJ:AJ,'CDT Aggregated Audiences'!N:N),""))</f>
        <v/>
      </c>
      <c r="X291" s="20" t="str">
        <f>IF(T291="OVN",_xlfn.XLOOKUP(S291,'OVN Aggregated Audiences'!AJ:AJ,'OVN Aggregated Audiences'!AH:AH),IF(T291="CDT",_xlfn.XLOOKUP(S291,'CDT Aggregated Audiences'!AJ:AJ,'CDT Aggregated Audiences'!AH:AH),""))</f>
        <v/>
      </c>
      <c r="Y291" s="20" t="str">
        <f>IF(T291="OVN",_xlfn.XLOOKUP(S291,'OVN Aggregated Audiences'!AJ:AJ,'OVN Aggregated Audiences'!Q:Q),IF(T291="CDT",_xlfn.XLOOKUP(S291,'CDT Aggregated Audiences'!AJ:AJ,'CDT Aggregated Audiences'!Q:Q),""))</f>
        <v/>
      </c>
    </row>
    <row r="292" spans="10:25" x14ac:dyDescent="0.35">
      <c r="J292" s="20">
        <v>291</v>
      </c>
      <c r="K292" s="20" t="str">
        <f>_xlfn.XLOOKUP(J292,Calendar!K:K,Calendar!J:J,"")</f>
        <v/>
      </c>
      <c r="L292" s="20" t="str">
        <f>IF(K292="OVN",_xlfn.XLOOKUP(J292,'OVN Aggregated Audiences'!AI:AI,'OVN Aggregated Audiences'!C:C),IF(K292="CDT",_xlfn.XLOOKUP(J292,'CDT Aggregated Audiences'!AI:AI,'CDT Aggregated Audiences'!C:C),""))</f>
        <v/>
      </c>
      <c r="M292" s="20" t="str">
        <f>IF(K292="OVN",_xlfn.XLOOKUP(J292,'OVN Aggregated Audiences'!AI:AI,'OVN Aggregated Audiences'!D:D),IF(K292="CDT",_xlfn.XLOOKUP(J292,'CDT Aggregated Audiences'!AI:AI,'CDT Aggregated Audiences'!D:D),""))</f>
        <v/>
      </c>
      <c r="N292" s="20" t="str">
        <f>IF(K292="OVN",_xlfn.XLOOKUP(J292,'OVN Aggregated Audiences'!AI:AI,'OVN Aggregated Audiences'!AH:AH),IF(K292="CDT",_xlfn.XLOOKUP(J292,'CDT Aggregated Audiences'!AI:AI,'CDT Aggregated Audiences'!AH:AH),""))</f>
        <v/>
      </c>
      <c r="O292" s="20" t="str">
        <f>IF(K292="OVN",_xlfn.XLOOKUP(J292,'OVN Aggregated Audiences'!AI:AI,'OVN Aggregated Audiences'!M:M),IF(K292="CDT",_xlfn.XLOOKUP(J292,'CDT Aggregated Audiences'!AI:AI,'CDT Aggregated Audiences'!M:M),""))</f>
        <v/>
      </c>
      <c r="P292" s="20" t="str">
        <f>IF(K292="OVN",_xlfn.XLOOKUP(J292,'OVN Aggregated Audiences'!AI:AI,'OVN Aggregated Audiences'!Q:Q),IF(K292="CDT",_xlfn.XLOOKUP(J292,'CDT Aggregated Audiences'!AI:AI,'CDT Aggregated Audiences'!Q:Q),""))</f>
        <v/>
      </c>
      <c r="S292" s="20">
        <v>291</v>
      </c>
      <c r="T292" s="20" t="str">
        <f t="shared" si="7"/>
        <v/>
      </c>
      <c r="U292" s="20" t="str">
        <f>IF(T292="OVN",_xlfn.XLOOKUP(S292,'OVN Aggregated Audiences'!AJ:AJ,'OVN Aggregated Audiences'!K:K),IF(T292="CDT",_xlfn.XLOOKUP(S292,'CDT Aggregated Audiences'!AJ:AJ,'CDT Aggregated Audiences'!K:K),""))</f>
        <v/>
      </c>
      <c r="V292" s="34" t="str">
        <f>IF(T292="OVN",_xlfn.XLOOKUP(S292,'OVN Aggregated Audiences'!AJ:AJ,'OVN Aggregated Audiences'!H:H),IF(T292="CDT",_xlfn.XLOOKUP(S292,'CDT Aggregated Audiences'!AJ:AJ,'CDT Aggregated Audiences'!H:H),""))</f>
        <v/>
      </c>
      <c r="W292" s="35" t="str">
        <f>IF(T292="OVN",_xlfn.XLOOKUP(S292,'OVN Aggregated Audiences'!AJ:AJ,'OVN Aggregated Audiences'!N:N),IF(T292="CDT",_xlfn.XLOOKUP(S292,'CDT Aggregated Audiences'!AJ:AJ,'CDT Aggregated Audiences'!N:N),""))</f>
        <v/>
      </c>
      <c r="X292" s="20" t="str">
        <f>IF(T292="OVN",_xlfn.XLOOKUP(S292,'OVN Aggregated Audiences'!AJ:AJ,'OVN Aggregated Audiences'!AH:AH),IF(T292="CDT",_xlfn.XLOOKUP(S292,'CDT Aggregated Audiences'!AJ:AJ,'CDT Aggregated Audiences'!AH:AH),""))</f>
        <v/>
      </c>
      <c r="Y292" s="20" t="str">
        <f>IF(T292="OVN",_xlfn.XLOOKUP(S292,'OVN Aggregated Audiences'!AJ:AJ,'OVN Aggregated Audiences'!Q:Q),IF(T292="CDT",_xlfn.XLOOKUP(S292,'CDT Aggregated Audiences'!AJ:AJ,'CDT Aggregated Audiences'!Q:Q),""))</f>
        <v/>
      </c>
    </row>
    <row r="293" spans="10:25" x14ac:dyDescent="0.35">
      <c r="J293" s="20">
        <v>292</v>
      </c>
      <c r="K293" s="20" t="str">
        <f>_xlfn.XLOOKUP(J293,Calendar!K:K,Calendar!J:J,"")</f>
        <v/>
      </c>
      <c r="L293" s="20" t="str">
        <f>IF(K293="OVN",_xlfn.XLOOKUP(J293,'OVN Aggregated Audiences'!AI:AI,'OVN Aggregated Audiences'!C:C),IF(K293="CDT",_xlfn.XLOOKUP(J293,'CDT Aggregated Audiences'!AI:AI,'CDT Aggregated Audiences'!C:C),""))</f>
        <v/>
      </c>
      <c r="M293" s="20" t="str">
        <f>IF(K293="OVN",_xlfn.XLOOKUP(J293,'OVN Aggregated Audiences'!AI:AI,'OVN Aggregated Audiences'!D:D),IF(K293="CDT",_xlfn.XLOOKUP(J293,'CDT Aggregated Audiences'!AI:AI,'CDT Aggregated Audiences'!D:D),""))</f>
        <v/>
      </c>
      <c r="N293" s="20" t="str">
        <f>IF(K293="OVN",_xlfn.XLOOKUP(J293,'OVN Aggregated Audiences'!AI:AI,'OVN Aggregated Audiences'!AH:AH),IF(K293="CDT",_xlfn.XLOOKUP(J293,'CDT Aggregated Audiences'!AI:AI,'CDT Aggregated Audiences'!AH:AH),""))</f>
        <v/>
      </c>
      <c r="O293" s="20" t="str">
        <f>IF(K293="OVN",_xlfn.XLOOKUP(J293,'OVN Aggregated Audiences'!AI:AI,'OVN Aggregated Audiences'!M:M),IF(K293="CDT",_xlfn.XLOOKUP(J293,'CDT Aggregated Audiences'!AI:AI,'CDT Aggregated Audiences'!M:M),""))</f>
        <v/>
      </c>
      <c r="P293" s="20" t="str">
        <f>IF(K293="OVN",_xlfn.XLOOKUP(J293,'OVN Aggregated Audiences'!AI:AI,'OVN Aggregated Audiences'!Q:Q),IF(K293="CDT",_xlfn.XLOOKUP(J293,'CDT Aggregated Audiences'!AI:AI,'CDT Aggregated Audiences'!Q:Q),""))</f>
        <v/>
      </c>
      <c r="S293" s="20">
        <v>292</v>
      </c>
      <c r="T293" s="20" t="str">
        <f t="shared" si="7"/>
        <v/>
      </c>
      <c r="U293" s="20" t="str">
        <f>IF(T293="OVN",_xlfn.XLOOKUP(S293,'OVN Aggregated Audiences'!AJ:AJ,'OVN Aggregated Audiences'!K:K),IF(T293="CDT",_xlfn.XLOOKUP(S293,'CDT Aggregated Audiences'!AJ:AJ,'CDT Aggregated Audiences'!K:K),""))</f>
        <v/>
      </c>
      <c r="V293" s="34" t="str">
        <f>IF(T293="OVN",_xlfn.XLOOKUP(S293,'OVN Aggregated Audiences'!AJ:AJ,'OVN Aggregated Audiences'!H:H),IF(T293="CDT",_xlfn.XLOOKUP(S293,'CDT Aggregated Audiences'!AJ:AJ,'CDT Aggregated Audiences'!H:H),""))</f>
        <v/>
      </c>
      <c r="W293" s="35" t="str">
        <f>IF(T293="OVN",_xlfn.XLOOKUP(S293,'OVN Aggregated Audiences'!AJ:AJ,'OVN Aggregated Audiences'!N:N),IF(T293="CDT",_xlfn.XLOOKUP(S293,'CDT Aggregated Audiences'!AJ:AJ,'CDT Aggregated Audiences'!N:N),""))</f>
        <v/>
      </c>
      <c r="X293" s="20" t="str">
        <f>IF(T293="OVN",_xlfn.XLOOKUP(S293,'OVN Aggregated Audiences'!AJ:AJ,'OVN Aggregated Audiences'!AH:AH),IF(T293="CDT",_xlfn.XLOOKUP(S293,'CDT Aggregated Audiences'!AJ:AJ,'CDT Aggregated Audiences'!AH:AH),""))</f>
        <v/>
      </c>
      <c r="Y293" s="20" t="str">
        <f>IF(T293="OVN",_xlfn.XLOOKUP(S293,'OVN Aggregated Audiences'!AJ:AJ,'OVN Aggregated Audiences'!Q:Q),IF(T293="CDT",_xlfn.XLOOKUP(S293,'CDT Aggregated Audiences'!AJ:AJ,'CDT Aggregated Audiences'!Q:Q),""))</f>
        <v/>
      </c>
    </row>
    <row r="294" spans="10:25" x14ac:dyDescent="0.35">
      <c r="J294" s="20">
        <v>293</v>
      </c>
      <c r="K294" s="20" t="str">
        <f>_xlfn.XLOOKUP(J294,Calendar!K:K,Calendar!J:J,"")</f>
        <v/>
      </c>
      <c r="L294" s="20" t="str">
        <f>IF(K294="OVN",_xlfn.XLOOKUP(J294,'OVN Aggregated Audiences'!AI:AI,'OVN Aggregated Audiences'!C:C),IF(K294="CDT",_xlfn.XLOOKUP(J294,'CDT Aggregated Audiences'!AI:AI,'CDT Aggregated Audiences'!C:C),""))</f>
        <v/>
      </c>
      <c r="M294" s="20" t="str">
        <f>IF(K294="OVN",_xlfn.XLOOKUP(J294,'OVN Aggregated Audiences'!AI:AI,'OVN Aggregated Audiences'!D:D),IF(K294="CDT",_xlfn.XLOOKUP(J294,'CDT Aggregated Audiences'!AI:AI,'CDT Aggregated Audiences'!D:D),""))</f>
        <v/>
      </c>
      <c r="N294" s="20" t="str">
        <f>IF(K294="OVN",_xlfn.XLOOKUP(J294,'OVN Aggregated Audiences'!AI:AI,'OVN Aggregated Audiences'!AH:AH),IF(K294="CDT",_xlfn.XLOOKUP(J294,'CDT Aggregated Audiences'!AI:AI,'CDT Aggregated Audiences'!AH:AH),""))</f>
        <v/>
      </c>
      <c r="O294" s="20" t="str">
        <f>IF(K294="OVN",_xlfn.XLOOKUP(J294,'OVN Aggregated Audiences'!AI:AI,'OVN Aggregated Audiences'!M:M),IF(K294="CDT",_xlfn.XLOOKUP(J294,'CDT Aggregated Audiences'!AI:AI,'CDT Aggregated Audiences'!M:M),""))</f>
        <v/>
      </c>
      <c r="P294" s="20" t="str">
        <f>IF(K294="OVN",_xlfn.XLOOKUP(J294,'OVN Aggregated Audiences'!AI:AI,'OVN Aggregated Audiences'!Q:Q),IF(K294="CDT",_xlfn.XLOOKUP(J294,'CDT Aggregated Audiences'!AI:AI,'CDT Aggregated Audiences'!Q:Q),""))</f>
        <v/>
      </c>
      <c r="S294" s="20">
        <v>293</v>
      </c>
      <c r="T294" s="20" t="str">
        <f t="shared" si="7"/>
        <v/>
      </c>
      <c r="U294" s="20" t="str">
        <f>IF(T294="OVN",_xlfn.XLOOKUP(S294,'OVN Aggregated Audiences'!AJ:AJ,'OVN Aggregated Audiences'!K:K),IF(T294="CDT",_xlfn.XLOOKUP(S294,'CDT Aggregated Audiences'!AJ:AJ,'CDT Aggregated Audiences'!K:K),""))</f>
        <v/>
      </c>
      <c r="V294" s="34" t="str">
        <f>IF(T294="OVN",_xlfn.XLOOKUP(S294,'OVN Aggregated Audiences'!AJ:AJ,'OVN Aggregated Audiences'!H:H),IF(T294="CDT",_xlfn.XLOOKUP(S294,'CDT Aggregated Audiences'!AJ:AJ,'CDT Aggregated Audiences'!H:H),""))</f>
        <v/>
      </c>
      <c r="W294" s="35" t="str">
        <f>IF(T294="OVN",_xlfn.XLOOKUP(S294,'OVN Aggregated Audiences'!AJ:AJ,'OVN Aggregated Audiences'!N:N),IF(T294="CDT",_xlfn.XLOOKUP(S294,'CDT Aggregated Audiences'!AJ:AJ,'CDT Aggregated Audiences'!N:N),""))</f>
        <v/>
      </c>
      <c r="X294" s="20" t="str">
        <f>IF(T294="OVN",_xlfn.XLOOKUP(S294,'OVN Aggregated Audiences'!AJ:AJ,'OVN Aggregated Audiences'!AH:AH),IF(T294="CDT",_xlfn.XLOOKUP(S294,'CDT Aggregated Audiences'!AJ:AJ,'CDT Aggregated Audiences'!AH:AH),""))</f>
        <v/>
      </c>
      <c r="Y294" s="20" t="str">
        <f>IF(T294="OVN",_xlfn.XLOOKUP(S294,'OVN Aggregated Audiences'!AJ:AJ,'OVN Aggregated Audiences'!Q:Q),IF(T294="CDT",_xlfn.XLOOKUP(S294,'CDT Aggregated Audiences'!AJ:AJ,'CDT Aggregated Audiences'!Q:Q),""))</f>
        <v/>
      </c>
    </row>
    <row r="295" spans="10:25" x14ac:dyDescent="0.35">
      <c r="J295" s="20">
        <v>294</v>
      </c>
      <c r="K295" s="20" t="str">
        <f>_xlfn.XLOOKUP(J295,Calendar!K:K,Calendar!J:J,"")</f>
        <v/>
      </c>
      <c r="L295" s="20" t="str">
        <f>IF(K295="OVN",_xlfn.XLOOKUP(J295,'OVN Aggregated Audiences'!AI:AI,'OVN Aggregated Audiences'!C:C),IF(K295="CDT",_xlfn.XLOOKUP(J295,'CDT Aggregated Audiences'!AI:AI,'CDT Aggregated Audiences'!C:C),""))</f>
        <v/>
      </c>
      <c r="M295" s="20" t="str">
        <f>IF(K295="OVN",_xlfn.XLOOKUP(J295,'OVN Aggregated Audiences'!AI:AI,'OVN Aggregated Audiences'!D:D),IF(K295="CDT",_xlfn.XLOOKUP(J295,'CDT Aggregated Audiences'!AI:AI,'CDT Aggregated Audiences'!D:D),""))</f>
        <v/>
      </c>
      <c r="N295" s="20" t="str">
        <f>IF(K295="OVN",_xlfn.XLOOKUP(J295,'OVN Aggregated Audiences'!AI:AI,'OVN Aggregated Audiences'!AH:AH),IF(K295="CDT",_xlfn.XLOOKUP(J295,'CDT Aggregated Audiences'!AI:AI,'CDT Aggregated Audiences'!AH:AH),""))</f>
        <v/>
      </c>
      <c r="O295" s="20" t="str">
        <f>IF(K295="OVN",_xlfn.XLOOKUP(J295,'OVN Aggregated Audiences'!AI:AI,'OVN Aggregated Audiences'!M:M),IF(K295="CDT",_xlfn.XLOOKUP(J295,'CDT Aggregated Audiences'!AI:AI,'CDT Aggregated Audiences'!M:M),""))</f>
        <v/>
      </c>
      <c r="P295" s="20" t="str">
        <f>IF(K295="OVN",_xlfn.XLOOKUP(J295,'OVN Aggregated Audiences'!AI:AI,'OVN Aggregated Audiences'!Q:Q),IF(K295="CDT",_xlfn.XLOOKUP(J295,'CDT Aggregated Audiences'!AI:AI,'CDT Aggregated Audiences'!Q:Q),""))</f>
        <v/>
      </c>
      <c r="S295" s="20">
        <v>294</v>
      </c>
      <c r="T295" s="20" t="str">
        <f t="shared" si="7"/>
        <v/>
      </c>
      <c r="U295" s="20" t="str">
        <f>IF(T295="OVN",_xlfn.XLOOKUP(S295,'OVN Aggregated Audiences'!AJ:AJ,'OVN Aggregated Audiences'!K:K),IF(T295="CDT",_xlfn.XLOOKUP(S295,'CDT Aggregated Audiences'!AJ:AJ,'CDT Aggregated Audiences'!K:K),""))</f>
        <v/>
      </c>
      <c r="V295" s="34" t="str">
        <f>IF(T295="OVN",_xlfn.XLOOKUP(S295,'OVN Aggregated Audiences'!AJ:AJ,'OVN Aggregated Audiences'!H:H),IF(T295="CDT",_xlfn.XLOOKUP(S295,'CDT Aggregated Audiences'!AJ:AJ,'CDT Aggregated Audiences'!H:H),""))</f>
        <v/>
      </c>
      <c r="W295" s="35" t="str">
        <f>IF(T295="OVN",_xlfn.XLOOKUP(S295,'OVN Aggregated Audiences'!AJ:AJ,'OVN Aggregated Audiences'!N:N),IF(T295="CDT",_xlfn.XLOOKUP(S295,'CDT Aggregated Audiences'!AJ:AJ,'CDT Aggregated Audiences'!N:N),""))</f>
        <v/>
      </c>
      <c r="X295" s="20" t="str">
        <f>IF(T295="OVN",_xlfn.XLOOKUP(S295,'OVN Aggregated Audiences'!AJ:AJ,'OVN Aggregated Audiences'!AH:AH),IF(T295="CDT",_xlfn.XLOOKUP(S295,'CDT Aggregated Audiences'!AJ:AJ,'CDT Aggregated Audiences'!AH:AH),""))</f>
        <v/>
      </c>
      <c r="Y295" s="20" t="str">
        <f>IF(T295="OVN",_xlfn.XLOOKUP(S295,'OVN Aggregated Audiences'!AJ:AJ,'OVN Aggregated Audiences'!Q:Q),IF(T295="CDT",_xlfn.XLOOKUP(S295,'CDT Aggregated Audiences'!AJ:AJ,'CDT Aggregated Audiences'!Q:Q),""))</f>
        <v/>
      </c>
    </row>
    <row r="296" spans="10:25" x14ac:dyDescent="0.35">
      <c r="J296" s="20">
        <v>295</v>
      </c>
      <c r="K296" s="20" t="str">
        <f>_xlfn.XLOOKUP(J296,Calendar!K:K,Calendar!J:J,"")</f>
        <v/>
      </c>
      <c r="L296" s="20" t="str">
        <f>IF(K296="OVN",_xlfn.XLOOKUP(J296,'OVN Aggregated Audiences'!AI:AI,'OVN Aggregated Audiences'!C:C),IF(K296="CDT",_xlfn.XLOOKUP(J296,'CDT Aggregated Audiences'!AI:AI,'CDT Aggregated Audiences'!C:C),""))</f>
        <v/>
      </c>
      <c r="M296" s="20" t="str">
        <f>IF(K296="OVN",_xlfn.XLOOKUP(J296,'OVN Aggregated Audiences'!AI:AI,'OVN Aggregated Audiences'!D:D),IF(K296="CDT",_xlfn.XLOOKUP(J296,'CDT Aggregated Audiences'!AI:AI,'CDT Aggregated Audiences'!D:D),""))</f>
        <v/>
      </c>
      <c r="N296" s="20" t="str">
        <f>IF(K296="OVN",_xlfn.XLOOKUP(J296,'OVN Aggregated Audiences'!AI:AI,'OVN Aggregated Audiences'!AH:AH),IF(K296="CDT",_xlfn.XLOOKUP(J296,'CDT Aggregated Audiences'!AI:AI,'CDT Aggregated Audiences'!AH:AH),""))</f>
        <v/>
      </c>
      <c r="O296" s="20" t="str">
        <f>IF(K296="OVN",_xlfn.XLOOKUP(J296,'OVN Aggregated Audiences'!AI:AI,'OVN Aggregated Audiences'!M:M),IF(K296="CDT",_xlfn.XLOOKUP(J296,'CDT Aggregated Audiences'!AI:AI,'CDT Aggregated Audiences'!M:M),""))</f>
        <v/>
      </c>
      <c r="P296" s="20" t="str">
        <f>IF(K296="OVN",_xlfn.XLOOKUP(J296,'OVN Aggregated Audiences'!AI:AI,'OVN Aggregated Audiences'!Q:Q),IF(K296="CDT",_xlfn.XLOOKUP(J296,'CDT Aggregated Audiences'!AI:AI,'CDT Aggregated Audiences'!Q:Q),""))</f>
        <v/>
      </c>
      <c r="S296" s="20">
        <v>295</v>
      </c>
      <c r="T296" s="20" t="str">
        <f t="shared" si="7"/>
        <v/>
      </c>
      <c r="U296" s="20" t="str">
        <f>IF(T296="OVN",_xlfn.XLOOKUP(S296,'OVN Aggregated Audiences'!AJ:AJ,'OVN Aggregated Audiences'!K:K),IF(T296="CDT",_xlfn.XLOOKUP(S296,'CDT Aggregated Audiences'!AJ:AJ,'CDT Aggregated Audiences'!K:K),""))</f>
        <v/>
      </c>
      <c r="V296" s="34" t="str">
        <f>IF(T296="OVN",_xlfn.XLOOKUP(S296,'OVN Aggregated Audiences'!AJ:AJ,'OVN Aggregated Audiences'!H:H),IF(T296="CDT",_xlfn.XLOOKUP(S296,'CDT Aggregated Audiences'!AJ:AJ,'CDT Aggregated Audiences'!H:H),""))</f>
        <v/>
      </c>
      <c r="W296" s="35" t="str">
        <f>IF(T296="OVN",_xlfn.XLOOKUP(S296,'OVN Aggregated Audiences'!AJ:AJ,'OVN Aggregated Audiences'!N:N),IF(T296="CDT",_xlfn.XLOOKUP(S296,'CDT Aggregated Audiences'!AJ:AJ,'CDT Aggregated Audiences'!N:N),""))</f>
        <v/>
      </c>
      <c r="X296" s="20" t="str">
        <f>IF(T296="OVN",_xlfn.XLOOKUP(S296,'OVN Aggregated Audiences'!AJ:AJ,'OVN Aggregated Audiences'!AH:AH),IF(T296="CDT",_xlfn.XLOOKUP(S296,'CDT Aggregated Audiences'!AJ:AJ,'CDT Aggregated Audiences'!AH:AH),""))</f>
        <v/>
      </c>
      <c r="Y296" s="20" t="str">
        <f>IF(T296="OVN",_xlfn.XLOOKUP(S296,'OVN Aggregated Audiences'!AJ:AJ,'OVN Aggregated Audiences'!Q:Q),IF(T296="CDT",_xlfn.XLOOKUP(S296,'CDT Aggregated Audiences'!AJ:AJ,'CDT Aggregated Audiences'!Q:Q),""))</f>
        <v/>
      </c>
    </row>
    <row r="297" spans="10:25" x14ac:dyDescent="0.35">
      <c r="J297" s="20">
        <v>296</v>
      </c>
      <c r="K297" s="20" t="str">
        <f>_xlfn.XLOOKUP(J297,Calendar!K:K,Calendar!J:J,"")</f>
        <v/>
      </c>
      <c r="L297" s="20" t="str">
        <f>IF(K297="OVN",_xlfn.XLOOKUP(J297,'OVN Aggregated Audiences'!AI:AI,'OVN Aggregated Audiences'!C:C),IF(K297="CDT",_xlfn.XLOOKUP(J297,'CDT Aggregated Audiences'!AI:AI,'CDT Aggregated Audiences'!C:C),""))</f>
        <v/>
      </c>
      <c r="M297" s="20" t="str">
        <f>IF(K297="OVN",_xlfn.XLOOKUP(J297,'OVN Aggregated Audiences'!AI:AI,'OVN Aggregated Audiences'!D:D),IF(K297="CDT",_xlfn.XLOOKUP(J297,'CDT Aggregated Audiences'!AI:AI,'CDT Aggregated Audiences'!D:D),""))</f>
        <v/>
      </c>
      <c r="N297" s="20" t="str">
        <f>IF(K297="OVN",_xlfn.XLOOKUP(J297,'OVN Aggregated Audiences'!AI:AI,'OVN Aggregated Audiences'!AH:AH),IF(K297="CDT",_xlfn.XLOOKUP(J297,'CDT Aggregated Audiences'!AI:AI,'CDT Aggregated Audiences'!AH:AH),""))</f>
        <v/>
      </c>
      <c r="O297" s="20" t="str">
        <f>IF(K297="OVN",_xlfn.XLOOKUP(J297,'OVN Aggregated Audiences'!AI:AI,'OVN Aggregated Audiences'!M:M),IF(K297="CDT",_xlfn.XLOOKUP(J297,'CDT Aggregated Audiences'!AI:AI,'CDT Aggregated Audiences'!M:M),""))</f>
        <v/>
      </c>
      <c r="P297" s="20" t="str">
        <f>IF(K297="OVN",_xlfn.XLOOKUP(J297,'OVN Aggregated Audiences'!AI:AI,'OVN Aggregated Audiences'!Q:Q),IF(K297="CDT",_xlfn.XLOOKUP(J297,'CDT Aggregated Audiences'!AI:AI,'CDT Aggregated Audiences'!Q:Q),""))</f>
        <v/>
      </c>
      <c r="S297" s="20">
        <v>296</v>
      </c>
      <c r="T297" s="20" t="str">
        <f t="shared" si="7"/>
        <v/>
      </c>
      <c r="U297" s="20" t="str">
        <f>IF(T297="OVN",_xlfn.XLOOKUP(S297,'OVN Aggregated Audiences'!AJ:AJ,'OVN Aggregated Audiences'!K:K),IF(T297="CDT",_xlfn.XLOOKUP(S297,'CDT Aggregated Audiences'!AJ:AJ,'CDT Aggregated Audiences'!K:K),""))</f>
        <v/>
      </c>
      <c r="V297" s="34" t="str">
        <f>IF(T297="OVN",_xlfn.XLOOKUP(S297,'OVN Aggregated Audiences'!AJ:AJ,'OVN Aggregated Audiences'!H:H),IF(T297="CDT",_xlfn.XLOOKUP(S297,'CDT Aggregated Audiences'!AJ:AJ,'CDT Aggregated Audiences'!H:H),""))</f>
        <v/>
      </c>
      <c r="W297" s="35" t="str">
        <f>IF(T297="OVN",_xlfn.XLOOKUP(S297,'OVN Aggregated Audiences'!AJ:AJ,'OVN Aggregated Audiences'!N:N),IF(T297="CDT",_xlfn.XLOOKUP(S297,'CDT Aggregated Audiences'!AJ:AJ,'CDT Aggregated Audiences'!N:N),""))</f>
        <v/>
      </c>
      <c r="X297" s="20" t="str">
        <f>IF(T297="OVN",_xlfn.XLOOKUP(S297,'OVN Aggregated Audiences'!AJ:AJ,'OVN Aggregated Audiences'!AH:AH),IF(T297="CDT",_xlfn.XLOOKUP(S297,'CDT Aggregated Audiences'!AJ:AJ,'CDT Aggregated Audiences'!AH:AH),""))</f>
        <v/>
      </c>
      <c r="Y297" s="20" t="str">
        <f>IF(T297="OVN",_xlfn.XLOOKUP(S297,'OVN Aggregated Audiences'!AJ:AJ,'OVN Aggregated Audiences'!Q:Q),IF(T297="CDT",_xlfn.XLOOKUP(S297,'CDT Aggregated Audiences'!AJ:AJ,'CDT Aggregated Audiences'!Q:Q),""))</f>
        <v/>
      </c>
    </row>
    <row r="298" spans="10:25" x14ac:dyDescent="0.35">
      <c r="J298" s="20">
        <v>297</v>
      </c>
      <c r="K298" s="20" t="str">
        <f>_xlfn.XLOOKUP(J298,Calendar!K:K,Calendar!J:J,"")</f>
        <v/>
      </c>
      <c r="L298" s="20" t="str">
        <f>IF(K298="OVN",_xlfn.XLOOKUP(J298,'OVN Aggregated Audiences'!AI:AI,'OVN Aggregated Audiences'!C:C),IF(K298="CDT",_xlfn.XLOOKUP(J298,'CDT Aggregated Audiences'!AI:AI,'CDT Aggregated Audiences'!C:C),""))</f>
        <v/>
      </c>
      <c r="M298" s="20" t="str">
        <f>IF(K298="OVN",_xlfn.XLOOKUP(J298,'OVN Aggregated Audiences'!AI:AI,'OVN Aggregated Audiences'!D:D),IF(K298="CDT",_xlfn.XLOOKUP(J298,'CDT Aggregated Audiences'!AI:AI,'CDT Aggregated Audiences'!D:D),""))</f>
        <v/>
      </c>
      <c r="N298" s="20" t="str">
        <f>IF(K298="OVN",_xlfn.XLOOKUP(J298,'OVN Aggregated Audiences'!AI:AI,'OVN Aggregated Audiences'!AH:AH),IF(K298="CDT",_xlfn.XLOOKUP(J298,'CDT Aggregated Audiences'!AI:AI,'CDT Aggregated Audiences'!AH:AH),""))</f>
        <v/>
      </c>
      <c r="O298" s="20" t="str">
        <f>IF(K298="OVN",_xlfn.XLOOKUP(J298,'OVN Aggregated Audiences'!AI:AI,'OVN Aggregated Audiences'!M:M),IF(K298="CDT",_xlfn.XLOOKUP(J298,'CDT Aggregated Audiences'!AI:AI,'CDT Aggregated Audiences'!M:M),""))</f>
        <v/>
      </c>
      <c r="P298" s="20" t="str">
        <f>IF(K298="OVN",_xlfn.XLOOKUP(J298,'OVN Aggregated Audiences'!AI:AI,'OVN Aggregated Audiences'!Q:Q),IF(K298="CDT",_xlfn.XLOOKUP(J298,'CDT Aggregated Audiences'!AI:AI,'CDT Aggregated Audiences'!Q:Q),""))</f>
        <v/>
      </c>
      <c r="S298" s="20">
        <v>297</v>
      </c>
      <c r="T298" s="20" t="str">
        <f t="shared" si="7"/>
        <v/>
      </c>
      <c r="U298" s="20" t="str">
        <f>IF(T298="OVN",_xlfn.XLOOKUP(S298,'OVN Aggregated Audiences'!AJ:AJ,'OVN Aggregated Audiences'!K:K),IF(T298="CDT",_xlfn.XLOOKUP(S298,'CDT Aggregated Audiences'!AJ:AJ,'CDT Aggregated Audiences'!K:K),""))</f>
        <v/>
      </c>
      <c r="V298" s="34" t="str">
        <f>IF(T298="OVN",_xlfn.XLOOKUP(S298,'OVN Aggregated Audiences'!AJ:AJ,'OVN Aggregated Audiences'!H:H),IF(T298="CDT",_xlfn.XLOOKUP(S298,'CDT Aggregated Audiences'!AJ:AJ,'CDT Aggregated Audiences'!H:H),""))</f>
        <v/>
      </c>
      <c r="W298" s="35" t="str">
        <f>IF(T298="OVN",_xlfn.XLOOKUP(S298,'OVN Aggregated Audiences'!AJ:AJ,'OVN Aggregated Audiences'!N:N),IF(T298="CDT",_xlfn.XLOOKUP(S298,'CDT Aggregated Audiences'!AJ:AJ,'CDT Aggregated Audiences'!N:N),""))</f>
        <v/>
      </c>
      <c r="X298" s="20" t="str">
        <f>IF(T298="OVN",_xlfn.XLOOKUP(S298,'OVN Aggregated Audiences'!AJ:AJ,'OVN Aggregated Audiences'!AH:AH),IF(T298="CDT",_xlfn.XLOOKUP(S298,'CDT Aggregated Audiences'!AJ:AJ,'CDT Aggregated Audiences'!AH:AH),""))</f>
        <v/>
      </c>
      <c r="Y298" s="20" t="str">
        <f>IF(T298="OVN",_xlfn.XLOOKUP(S298,'OVN Aggregated Audiences'!AJ:AJ,'OVN Aggregated Audiences'!Q:Q),IF(T298="CDT",_xlfn.XLOOKUP(S298,'CDT Aggregated Audiences'!AJ:AJ,'CDT Aggregated Audiences'!Q:Q),""))</f>
        <v/>
      </c>
    </row>
    <row r="299" spans="10:25" x14ac:dyDescent="0.35">
      <c r="J299" s="20">
        <v>298</v>
      </c>
      <c r="K299" s="20" t="str">
        <f>_xlfn.XLOOKUP(J299,Calendar!K:K,Calendar!J:J,"")</f>
        <v/>
      </c>
      <c r="L299" s="20" t="str">
        <f>IF(K299="OVN",_xlfn.XLOOKUP(J299,'OVN Aggregated Audiences'!AI:AI,'OVN Aggregated Audiences'!C:C),IF(K299="CDT",_xlfn.XLOOKUP(J299,'CDT Aggregated Audiences'!AI:AI,'CDT Aggregated Audiences'!C:C),""))</f>
        <v/>
      </c>
      <c r="M299" s="20" t="str">
        <f>IF(K299="OVN",_xlfn.XLOOKUP(J299,'OVN Aggregated Audiences'!AI:AI,'OVN Aggregated Audiences'!D:D),IF(K299="CDT",_xlfn.XLOOKUP(J299,'CDT Aggregated Audiences'!AI:AI,'CDT Aggregated Audiences'!D:D),""))</f>
        <v/>
      </c>
      <c r="N299" s="20" t="str">
        <f>IF(K299="OVN",_xlfn.XLOOKUP(J299,'OVN Aggregated Audiences'!AI:AI,'OVN Aggregated Audiences'!AH:AH),IF(K299="CDT",_xlfn.XLOOKUP(J299,'CDT Aggregated Audiences'!AI:AI,'CDT Aggregated Audiences'!AH:AH),""))</f>
        <v/>
      </c>
      <c r="O299" s="20" t="str">
        <f>IF(K299="OVN",_xlfn.XLOOKUP(J299,'OVN Aggregated Audiences'!AI:AI,'OVN Aggregated Audiences'!M:M),IF(K299="CDT",_xlfn.XLOOKUP(J299,'CDT Aggregated Audiences'!AI:AI,'CDT Aggregated Audiences'!M:M),""))</f>
        <v/>
      </c>
      <c r="P299" s="20" t="str">
        <f>IF(K299="OVN",_xlfn.XLOOKUP(J299,'OVN Aggregated Audiences'!AI:AI,'OVN Aggregated Audiences'!Q:Q),IF(K299="CDT",_xlfn.XLOOKUP(J299,'CDT Aggregated Audiences'!AI:AI,'CDT Aggregated Audiences'!Q:Q),""))</f>
        <v/>
      </c>
      <c r="S299" s="20">
        <v>298</v>
      </c>
      <c r="T299" s="20" t="str">
        <f t="shared" si="7"/>
        <v/>
      </c>
      <c r="U299" s="20" t="str">
        <f>IF(T299="OVN",_xlfn.XLOOKUP(S299,'OVN Aggregated Audiences'!AJ:AJ,'OVN Aggregated Audiences'!K:K),IF(T299="CDT",_xlfn.XLOOKUP(S299,'CDT Aggregated Audiences'!AJ:AJ,'CDT Aggregated Audiences'!K:K),""))</f>
        <v/>
      </c>
      <c r="V299" s="34" t="str">
        <f>IF(T299="OVN",_xlfn.XLOOKUP(S299,'OVN Aggregated Audiences'!AJ:AJ,'OVN Aggregated Audiences'!H:H),IF(T299="CDT",_xlfn.XLOOKUP(S299,'CDT Aggregated Audiences'!AJ:AJ,'CDT Aggregated Audiences'!H:H),""))</f>
        <v/>
      </c>
      <c r="W299" s="35" t="str">
        <f>IF(T299="OVN",_xlfn.XLOOKUP(S299,'OVN Aggregated Audiences'!AJ:AJ,'OVN Aggregated Audiences'!N:N),IF(T299="CDT",_xlfn.XLOOKUP(S299,'CDT Aggregated Audiences'!AJ:AJ,'CDT Aggregated Audiences'!N:N),""))</f>
        <v/>
      </c>
      <c r="X299" s="20" t="str">
        <f>IF(T299="OVN",_xlfn.XLOOKUP(S299,'OVN Aggregated Audiences'!AJ:AJ,'OVN Aggregated Audiences'!AH:AH),IF(T299="CDT",_xlfn.XLOOKUP(S299,'CDT Aggregated Audiences'!AJ:AJ,'CDT Aggregated Audiences'!AH:AH),""))</f>
        <v/>
      </c>
      <c r="Y299" s="20" t="str">
        <f>IF(T299="OVN",_xlfn.XLOOKUP(S299,'OVN Aggregated Audiences'!AJ:AJ,'OVN Aggregated Audiences'!Q:Q),IF(T299="CDT",_xlfn.XLOOKUP(S299,'CDT Aggregated Audiences'!AJ:AJ,'CDT Aggregated Audiences'!Q:Q),""))</f>
        <v/>
      </c>
    </row>
    <row r="300" spans="10:25" x14ac:dyDescent="0.35">
      <c r="J300" s="20">
        <v>299</v>
      </c>
      <c r="K300" s="20" t="str">
        <f>_xlfn.XLOOKUP(J300,Calendar!K:K,Calendar!J:J,"")</f>
        <v/>
      </c>
      <c r="L300" s="20" t="str">
        <f>IF(K300="OVN",_xlfn.XLOOKUP(J300,'OVN Aggregated Audiences'!AI:AI,'OVN Aggregated Audiences'!C:C),IF(K300="CDT",_xlfn.XLOOKUP(J300,'CDT Aggregated Audiences'!AI:AI,'CDT Aggregated Audiences'!C:C),""))</f>
        <v/>
      </c>
      <c r="M300" s="20" t="str">
        <f>IF(K300="OVN",_xlfn.XLOOKUP(J300,'OVN Aggregated Audiences'!AI:AI,'OVN Aggregated Audiences'!D:D),IF(K300="CDT",_xlfn.XLOOKUP(J300,'CDT Aggregated Audiences'!AI:AI,'CDT Aggregated Audiences'!D:D),""))</f>
        <v/>
      </c>
      <c r="N300" s="20" t="str">
        <f>IF(K300="OVN",_xlfn.XLOOKUP(J300,'OVN Aggregated Audiences'!AI:AI,'OVN Aggregated Audiences'!AH:AH),IF(K300="CDT",_xlfn.XLOOKUP(J300,'CDT Aggregated Audiences'!AI:AI,'CDT Aggregated Audiences'!AH:AH),""))</f>
        <v/>
      </c>
      <c r="O300" s="20" t="str">
        <f>IF(K300="OVN",_xlfn.XLOOKUP(J300,'OVN Aggregated Audiences'!AI:AI,'OVN Aggregated Audiences'!M:M),IF(K300="CDT",_xlfn.XLOOKUP(J300,'CDT Aggregated Audiences'!AI:AI,'CDT Aggregated Audiences'!M:M),""))</f>
        <v/>
      </c>
      <c r="P300" s="20" t="str">
        <f>IF(K300="OVN",_xlfn.XLOOKUP(J300,'OVN Aggregated Audiences'!AI:AI,'OVN Aggregated Audiences'!Q:Q),IF(K300="CDT",_xlfn.XLOOKUP(J300,'CDT Aggregated Audiences'!AI:AI,'CDT Aggregated Audiences'!Q:Q),""))</f>
        <v/>
      </c>
      <c r="S300" s="20">
        <v>299</v>
      </c>
      <c r="T300" s="20" t="str">
        <f t="shared" si="7"/>
        <v/>
      </c>
      <c r="U300" s="20" t="str">
        <f>IF(T300="OVN",_xlfn.XLOOKUP(S300,'OVN Aggregated Audiences'!AJ:AJ,'OVN Aggregated Audiences'!K:K),IF(T300="CDT",_xlfn.XLOOKUP(S300,'CDT Aggregated Audiences'!AJ:AJ,'CDT Aggregated Audiences'!K:K),""))</f>
        <v/>
      </c>
      <c r="V300" s="34" t="str">
        <f>IF(T300="OVN",_xlfn.XLOOKUP(S300,'OVN Aggregated Audiences'!AJ:AJ,'OVN Aggregated Audiences'!H:H),IF(T300="CDT",_xlfn.XLOOKUP(S300,'CDT Aggregated Audiences'!AJ:AJ,'CDT Aggregated Audiences'!H:H),""))</f>
        <v/>
      </c>
      <c r="W300" s="35" t="str">
        <f>IF(T300="OVN",_xlfn.XLOOKUP(S300,'OVN Aggregated Audiences'!AJ:AJ,'OVN Aggregated Audiences'!N:N),IF(T300="CDT",_xlfn.XLOOKUP(S300,'CDT Aggregated Audiences'!AJ:AJ,'CDT Aggregated Audiences'!N:N),""))</f>
        <v/>
      </c>
      <c r="X300" s="20" t="str">
        <f>IF(T300="OVN",_xlfn.XLOOKUP(S300,'OVN Aggregated Audiences'!AJ:AJ,'OVN Aggregated Audiences'!AH:AH),IF(T300="CDT",_xlfn.XLOOKUP(S300,'CDT Aggregated Audiences'!AJ:AJ,'CDT Aggregated Audiences'!AH:AH),""))</f>
        <v/>
      </c>
      <c r="Y300" s="20" t="str">
        <f>IF(T300="OVN",_xlfn.XLOOKUP(S300,'OVN Aggregated Audiences'!AJ:AJ,'OVN Aggregated Audiences'!Q:Q),IF(T300="CDT",_xlfn.XLOOKUP(S300,'CDT Aggregated Audiences'!AJ:AJ,'CDT Aggregated Audiences'!Q:Q),""))</f>
        <v/>
      </c>
    </row>
    <row r="301" spans="10:25" x14ac:dyDescent="0.35">
      <c r="J301" s="20">
        <v>300</v>
      </c>
      <c r="K301" s="20" t="str">
        <f>_xlfn.XLOOKUP(J301,Calendar!K:K,Calendar!J:J,"")</f>
        <v/>
      </c>
      <c r="L301" s="20" t="str">
        <f>IF(K301="OVN",_xlfn.XLOOKUP(J301,'OVN Aggregated Audiences'!AI:AI,'OVN Aggregated Audiences'!C:C),IF(K301="CDT",_xlfn.XLOOKUP(J301,'CDT Aggregated Audiences'!AI:AI,'CDT Aggregated Audiences'!C:C),""))</f>
        <v/>
      </c>
      <c r="M301" s="20" t="str">
        <f>IF(K301="OVN",_xlfn.XLOOKUP(J301,'OVN Aggregated Audiences'!AI:AI,'OVN Aggregated Audiences'!D:D),IF(K301="CDT",_xlfn.XLOOKUP(J301,'CDT Aggregated Audiences'!AI:AI,'CDT Aggregated Audiences'!D:D),""))</f>
        <v/>
      </c>
      <c r="N301" s="20" t="str">
        <f>IF(K301="OVN",_xlfn.XLOOKUP(J301,'OVN Aggregated Audiences'!AI:AI,'OVN Aggregated Audiences'!AH:AH),IF(K301="CDT",_xlfn.XLOOKUP(J301,'CDT Aggregated Audiences'!AI:AI,'CDT Aggregated Audiences'!AH:AH),""))</f>
        <v/>
      </c>
      <c r="O301" s="20" t="str">
        <f>IF(K301="OVN",_xlfn.XLOOKUP(J301,'OVN Aggregated Audiences'!AI:AI,'OVN Aggregated Audiences'!M:M),IF(K301="CDT",_xlfn.XLOOKUP(J301,'CDT Aggregated Audiences'!AI:AI,'CDT Aggregated Audiences'!M:M),""))</f>
        <v/>
      </c>
      <c r="P301" s="20" t="str">
        <f>IF(K301="OVN",_xlfn.XLOOKUP(J301,'OVN Aggregated Audiences'!AI:AI,'OVN Aggregated Audiences'!Q:Q),IF(K301="CDT",_xlfn.XLOOKUP(J301,'CDT Aggregated Audiences'!AI:AI,'CDT Aggregated Audiences'!Q:Q),""))</f>
        <v/>
      </c>
      <c r="S301" s="20">
        <v>300</v>
      </c>
      <c r="T301" s="20" t="str">
        <f t="shared" si="7"/>
        <v/>
      </c>
      <c r="U301" s="20" t="str">
        <f>IF(T301="OVN",_xlfn.XLOOKUP(S301,'OVN Aggregated Audiences'!AJ:AJ,'OVN Aggregated Audiences'!K:K),IF(T301="CDT",_xlfn.XLOOKUP(S301,'CDT Aggregated Audiences'!AJ:AJ,'CDT Aggregated Audiences'!K:K),""))</f>
        <v/>
      </c>
      <c r="V301" s="34" t="str">
        <f>IF(T301="OVN",_xlfn.XLOOKUP(S301,'OVN Aggregated Audiences'!AJ:AJ,'OVN Aggregated Audiences'!H:H),IF(T301="CDT",_xlfn.XLOOKUP(S301,'CDT Aggregated Audiences'!AJ:AJ,'CDT Aggregated Audiences'!H:H),""))</f>
        <v/>
      </c>
      <c r="W301" s="35" t="str">
        <f>IF(T301="OVN",_xlfn.XLOOKUP(S301,'OVN Aggregated Audiences'!AJ:AJ,'OVN Aggregated Audiences'!N:N),IF(T301="CDT",_xlfn.XLOOKUP(S301,'CDT Aggregated Audiences'!AJ:AJ,'CDT Aggregated Audiences'!N:N),""))</f>
        <v/>
      </c>
      <c r="X301" s="20" t="str">
        <f>IF(T301="OVN",_xlfn.XLOOKUP(S301,'OVN Aggregated Audiences'!AJ:AJ,'OVN Aggregated Audiences'!AH:AH),IF(T301="CDT",_xlfn.XLOOKUP(S301,'CDT Aggregated Audiences'!AJ:AJ,'CDT Aggregated Audiences'!AH:AH),""))</f>
        <v/>
      </c>
      <c r="Y301" s="20" t="str">
        <f>IF(T301="OVN",_xlfn.XLOOKUP(S301,'OVN Aggregated Audiences'!AJ:AJ,'OVN Aggregated Audiences'!Q:Q),IF(T301="CDT",_xlfn.XLOOKUP(S301,'CDT Aggregated Audiences'!AJ:AJ,'CDT Aggregated Audiences'!Q:Q),""))</f>
        <v/>
      </c>
    </row>
    <row r="302" spans="10:25" x14ac:dyDescent="0.35">
      <c r="J302" s="20">
        <v>301</v>
      </c>
      <c r="K302" s="20" t="str">
        <f>_xlfn.XLOOKUP(J302,Calendar!K:K,Calendar!J:J,"")</f>
        <v/>
      </c>
      <c r="L302" s="20" t="str">
        <f>IF(K302="OVN",_xlfn.XLOOKUP(J302,'OVN Aggregated Audiences'!AI:AI,'OVN Aggregated Audiences'!C:C),IF(K302="CDT",_xlfn.XLOOKUP(J302,'CDT Aggregated Audiences'!AI:AI,'CDT Aggregated Audiences'!C:C),""))</f>
        <v/>
      </c>
      <c r="M302" s="20" t="str">
        <f>IF(K302="OVN",_xlfn.XLOOKUP(J302,'OVN Aggregated Audiences'!AI:AI,'OVN Aggregated Audiences'!D:D),IF(K302="CDT",_xlfn.XLOOKUP(J302,'CDT Aggregated Audiences'!AI:AI,'CDT Aggregated Audiences'!D:D),""))</f>
        <v/>
      </c>
      <c r="N302" s="20" t="str">
        <f>IF(K302="OVN",_xlfn.XLOOKUP(J302,'OVN Aggregated Audiences'!AI:AI,'OVN Aggregated Audiences'!AH:AH),IF(K302="CDT",_xlfn.XLOOKUP(J302,'CDT Aggregated Audiences'!AI:AI,'CDT Aggregated Audiences'!AH:AH),""))</f>
        <v/>
      </c>
      <c r="O302" s="20" t="str">
        <f>IF(K302="OVN",_xlfn.XLOOKUP(J302,'OVN Aggregated Audiences'!AI:AI,'OVN Aggregated Audiences'!M:M),IF(K302="CDT",_xlfn.XLOOKUP(J302,'CDT Aggregated Audiences'!AI:AI,'CDT Aggregated Audiences'!M:M),""))</f>
        <v/>
      </c>
      <c r="P302" s="20" t="str">
        <f>IF(K302="OVN",_xlfn.XLOOKUP(J302,'OVN Aggregated Audiences'!AI:AI,'OVN Aggregated Audiences'!Q:Q),IF(K302="CDT",_xlfn.XLOOKUP(J302,'CDT Aggregated Audiences'!AI:AI,'CDT Aggregated Audiences'!Q:Q),""))</f>
        <v/>
      </c>
      <c r="S302" s="20">
        <v>301</v>
      </c>
      <c r="T302" s="20" t="str">
        <f t="shared" si="7"/>
        <v/>
      </c>
      <c r="U302" s="20" t="str">
        <f>IF(T302="OVN",_xlfn.XLOOKUP(S302,'OVN Aggregated Audiences'!AJ:AJ,'OVN Aggregated Audiences'!K:K),IF(T302="CDT",_xlfn.XLOOKUP(S302,'CDT Aggregated Audiences'!AJ:AJ,'CDT Aggregated Audiences'!K:K),""))</f>
        <v/>
      </c>
      <c r="V302" s="34" t="str">
        <f>IF(T302="OVN",_xlfn.XLOOKUP(S302,'OVN Aggregated Audiences'!AJ:AJ,'OVN Aggregated Audiences'!H:H),IF(T302="CDT",_xlfn.XLOOKUP(S302,'CDT Aggregated Audiences'!AJ:AJ,'CDT Aggregated Audiences'!H:H),""))</f>
        <v/>
      </c>
      <c r="W302" s="35" t="str">
        <f>IF(T302="OVN",_xlfn.XLOOKUP(S302,'OVN Aggregated Audiences'!AJ:AJ,'OVN Aggregated Audiences'!N:N),IF(T302="CDT",_xlfn.XLOOKUP(S302,'CDT Aggregated Audiences'!AJ:AJ,'CDT Aggregated Audiences'!N:N),""))</f>
        <v/>
      </c>
      <c r="X302" s="20" t="str">
        <f>IF(T302="OVN",_xlfn.XLOOKUP(S302,'OVN Aggregated Audiences'!AJ:AJ,'OVN Aggregated Audiences'!AH:AH),IF(T302="CDT",_xlfn.XLOOKUP(S302,'CDT Aggregated Audiences'!AJ:AJ,'CDT Aggregated Audiences'!AH:AH),""))</f>
        <v/>
      </c>
      <c r="Y302" s="20" t="str">
        <f>IF(T302="OVN",_xlfn.XLOOKUP(S302,'OVN Aggregated Audiences'!AJ:AJ,'OVN Aggregated Audiences'!Q:Q),IF(T302="CDT",_xlfn.XLOOKUP(S302,'CDT Aggregated Audiences'!AJ:AJ,'CDT Aggregated Audiences'!Q:Q),""))</f>
        <v/>
      </c>
    </row>
    <row r="303" spans="10:25" x14ac:dyDescent="0.35">
      <c r="J303" s="20">
        <v>302</v>
      </c>
      <c r="K303" s="20" t="str">
        <f>_xlfn.XLOOKUP(J303,Calendar!K:K,Calendar!J:J,"")</f>
        <v/>
      </c>
      <c r="L303" s="20" t="str">
        <f>IF(K303="OVN",_xlfn.XLOOKUP(J303,'OVN Aggregated Audiences'!AI:AI,'OVN Aggregated Audiences'!C:C),IF(K303="CDT",_xlfn.XLOOKUP(J303,'CDT Aggregated Audiences'!AI:AI,'CDT Aggregated Audiences'!C:C),""))</f>
        <v/>
      </c>
      <c r="M303" s="20" t="str">
        <f>IF(K303="OVN",_xlfn.XLOOKUP(J303,'OVN Aggregated Audiences'!AI:AI,'OVN Aggregated Audiences'!D:D),IF(K303="CDT",_xlfn.XLOOKUP(J303,'CDT Aggregated Audiences'!AI:AI,'CDT Aggregated Audiences'!D:D),""))</f>
        <v/>
      </c>
      <c r="N303" s="20" t="str">
        <f>IF(K303="OVN",_xlfn.XLOOKUP(J303,'OVN Aggregated Audiences'!AI:AI,'OVN Aggregated Audiences'!AH:AH),IF(K303="CDT",_xlfn.XLOOKUP(J303,'CDT Aggregated Audiences'!AI:AI,'CDT Aggregated Audiences'!AH:AH),""))</f>
        <v/>
      </c>
      <c r="O303" s="20" t="str">
        <f>IF(K303="OVN",_xlfn.XLOOKUP(J303,'OVN Aggregated Audiences'!AI:AI,'OVN Aggregated Audiences'!M:M),IF(K303="CDT",_xlfn.XLOOKUP(J303,'CDT Aggregated Audiences'!AI:AI,'CDT Aggregated Audiences'!M:M),""))</f>
        <v/>
      </c>
      <c r="P303" s="20" t="str">
        <f>IF(K303="OVN",_xlfn.XLOOKUP(J303,'OVN Aggregated Audiences'!AI:AI,'OVN Aggregated Audiences'!Q:Q),IF(K303="CDT",_xlfn.XLOOKUP(J303,'CDT Aggregated Audiences'!AI:AI,'CDT Aggregated Audiences'!Q:Q),""))</f>
        <v/>
      </c>
      <c r="S303" s="20">
        <v>302</v>
      </c>
      <c r="T303" s="20" t="str">
        <f t="shared" si="7"/>
        <v/>
      </c>
      <c r="U303" s="20" t="str">
        <f>IF(T303="OVN",_xlfn.XLOOKUP(S303,'OVN Aggregated Audiences'!AJ:AJ,'OVN Aggregated Audiences'!K:K),IF(T303="CDT",_xlfn.XLOOKUP(S303,'CDT Aggregated Audiences'!AJ:AJ,'CDT Aggregated Audiences'!K:K),""))</f>
        <v/>
      </c>
      <c r="V303" s="34" t="str">
        <f>IF(T303="OVN",_xlfn.XLOOKUP(S303,'OVN Aggregated Audiences'!AJ:AJ,'OVN Aggregated Audiences'!H:H),IF(T303="CDT",_xlfn.XLOOKUP(S303,'CDT Aggregated Audiences'!AJ:AJ,'CDT Aggregated Audiences'!H:H),""))</f>
        <v/>
      </c>
      <c r="W303" s="35" t="str">
        <f>IF(T303="OVN",_xlfn.XLOOKUP(S303,'OVN Aggregated Audiences'!AJ:AJ,'OVN Aggregated Audiences'!N:N),IF(T303="CDT",_xlfn.XLOOKUP(S303,'CDT Aggregated Audiences'!AJ:AJ,'CDT Aggregated Audiences'!N:N),""))</f>
        <v/>
      </c>
      <c r="X303" s="20" t="str">
        <f>IF(T303="OVN",_xlfn.XLOOKUP(S303,'OVN Aggregated Audiences'!AJ:AJ,'OVN Aggregated Audiences'!AH:AH),IF(T303="CDT",_xlfn.XLOOKUP(S303,'CDT Aggregated Audiences'!AJ:AJ,'CDT Aggregated Audiences'!AH:AH),""))</f>
        <v/>
      </c>
      <c r="Y303" s="20" t="str">
        <f>IF(T303="OVN",_xlfn.XLOOKUP(S303,'OVN Aggregated Audiences'!AJ:AJ,'OVN Aggregated Audiences'!Q:Q),IF(T303="CDT",_xlfn.XLOOKUP(S303,'CDT Aggregated Audiences'!AJ:AJ,'CDT Aggregated Audiences'!Q:Q),""))</f>
        <v/>
      </c>
    </row>
    <row r="304" spans="10:25" x14ac:dyDescent="0.35">
      <c r="J304" s="20">
        <v>303</v>
      </c>
      <c r="K304" s="20" t="str">
        <f>_xlfn.XLOOKUP(J304,Calendar!K:K,Calendar!J:J,"")</f>
        <v/>
      </c>
      <c r="L304" s="20" t="str">
        <f>IF(K304="OVN",_xlfn.XLOOKUP(J304,'OVN Aggregated Audiences'!AI:AI,'OVN Aggregated Audiences'!C:C),IF(K304="CDT",_xlfn.XLOOKUP(J304,'CDT Aggregated Audiences'!AI:AI,'CDT Aggregated Audiences'!C:C),""))</f>
        <v/>
      </c>
      <c r="M304" s="20" t="str">
        <f>IF(K304="OVN",_xlfn.XLOOKUP(J304,'OVN Aggregated Audiences'!AI:AI,'OVN Aggregated Audiences'!D:D),IF(K304="CDT",_xlfn.XLOOKUP(J304,'CDT Aggregated Audiences'!AI:AI,'CDT Aggregated Audiences'!D:D),""))</f>
        <v/>
      </c>
      <c r="N304" s="20" t="str">
        <f>IF(K304="OVN",_xlfn.XLOOKUP(J304,'OVN Aggregated Audiences'!AI:AI,'OVN Aggregated Audiences'!AH:AH),IF(K304="CDT",_xlfn.XLOOKUP(J304,'CDT Aggregated Audiences'!AI:AI,'CDT Aggregated Audiences'!AH:AH),""))</f>
        <v/>
      </c>
      <c r="O304" s="20" t="str">
        <f>IF(K304="OVN",_xlfn.XLOOKUP(J304,'OVN Aggregated Audiences'!AI:AI,'OVN Aggregated Audiences'!M:M),IF(K304="CDT",_xlfn.XLOOKUP(J304,'CDT Aggregated Audiences'!AI:AI,'CDT Aggregated Audiences'!M:M),""))</f>
        <v/>
      </c>
      <c r="P304" s="20" t="str">
        <f>IF(K304="OVN",_xlfn.XLOOKUP(J304,'OVN Aggregated Audiences'!AI:AI,'OVN Aggregated Audiences'!Q:Q),IF(K304="CDT",_xlfn.XLOOKUP(J304,'CDT Aggregated Audiences'!AI:AI,'CDT Aggregated Audiences'!Q:Q),""))</f>
        <v/>
      </c>
      <c r="S304" s="20">
        <v>303</v>
      </c>
      <c r="T304" s="20" t="str">
        <f t="shared" si="7"/>
        <v/>
      </c>
      <c r="U304" s="20" t="str">
        <f>IF(T304="OVN",_xlfn.XLOOKUP(S304,'OVN Aggregated Audiences'!AJ:AJ,'OVN Aggregated Audiences'!K:K),IF(T304="CDT",_xlfn.XLOOKUP(S304,'CDT Aggregated Audiences'!AJ:AJ,'CDT Aggregated Audiences'!K:K),""))</f>
        <v/>
      </c>
      <c r="V304" s="34" t="str">
        <f>IF(T304="OVN",_xlfn.XLOOKUP(S304,'OVN Aggregated Audiences'!AJ:AJ,'OVN Aggregated Audiences'!H:H),IF(T304="CDT",_xlfn.XLOOKUP(S304,'CDT Aggregated Audiences'!AJ:AJ,'CDT Aggregated Audiences'!H:H),""))</f>
        <v/>
      </c>
      <c r="W304" s="35" t="str">
        <f>IF(T304="OVN",_xlfn.XLOOKUP(S304,'OVN Aggregated Audiences'!AJ:AJ,'OVN Aggregated Audiences'!N:N),IF(T304="CDT",_xlfn.XLOOKUP(S304,'CDT Aggregated Audiences'!AJ:AJ,'CDT Aggregated Audiences'!N:N),""))</f>
        <v/>
      </c>
      <c r="X304" s="20" t="str">
        <f>IF(T304="OVN",_xlfn.XLOOKUP(S304,'OVN Aggregated Audiences'!AJ:AJ,'OVN Aggregated Audiences'!AH:AH),IF(T304="CDT",_xlfn.XLOOKUP(S304,'CDT Aggregated Audiences'!AJ:AJ,'CDT Aggregated Audiences'!AH:AH),""))</f>
        <v/>
      </c>
      <c r="Y304" s="20" t="str">
        <f>IF(T304="OVN",_xlfn.XLOOKUP(S304,'OVN Aggregated Audiences'!AJ:AJ,'OVN Aggregated Audiences'!Q:Q),IF(T304="CDT",_xlfn.XLOOKUP(S304,'CDT Aggregated Audiences'!AJ:AJ,'CDT Aggregated Audiences'!Q:Q),""))</f>
        <v/>
      </c>
    </row>
    <row r="305" spans="10:25" x14ac:dyDescent="0.35">
      <c r="J305" s="20">
        <v>304</v>
      </c>
      <c r="K305" s="20" t="str">
        <f>_xlfn.XLOOKUP(J305,Calendar!K:K,Calendar!J:J,"")</f>
        <v/>
      </c>
      <c r="L305" s="20" t="str">
        <f>IF(K305="OVN",_xlfn.XLOOKUP(J305,'OVN Aggregated Audiences'!AI:AI,'OVN Aggregated Audiences'!C:C),IF(K305="CDT",_xlfn.XLOOKUP(J305,'CDT Aggregated Audiences'!AI:AI,'CDT Aggregated Audiences'!C:C),""))</f>
        <v/>
      </c>
      <c r="M305" s="20" t="str">
        <f>IF(K305="OVN",_xlfn.XLOOKUP(J305,'OVN Aggregated Audiences'!AI:AI,'OVN Aggregated Audiences'!D:D),IF(K305="CDT",_xlfn.XLOOKUP(J305,'CDT Aggregated Audiences'!AI:AI,'CDT Aggregated Audiences'!D:D),""))</f>
        <v/>
      </c>
      <c r="N305" s="20" t="str">
        <f>IF(K305="OVN",_xlfn.XLOOKUP(J305,'OVN Aggregated Audiences'!AI:AI,'OVN Aggregated Audiences'!AH:AH),IF(K305="CDT",_xlfn.XLOOKUP(J305,'CDT Aggregated Audiences'!AI:AI,'CDT Aggregated Audiences'!AH:AH),""))</f>
        <v/>
      </c>
      <c r="O305" s="20" t="str">
        <f>IF(K305="OVN",_xlfn.XLOOKUP(J305,'OVN Aggregated Audiences'!AI:AI,'OVN Aggregated Audiences'!M:M),IF(K305="CDT",_xlfn.XLOOKUP(J305,'CDT Aggregated Audiences'!AI:AI,'CDT Aggregated Audiences'!M:M),""))</f>
        <v/>
      </c>
      <c r="P305" s="20" t="str">
        <f>IF(K305="OVN",_xlfn.XLOOKUP(J305,'OVN Aggregated Audiences'!AI:AI,'OVN Aggregated Audiences'!Q:Q),IF(K305="CDT",_xlfn.XLOOKUP(J305,'CDT Aggregated Audiences'!AI:AI,'CDT Aggregated Audiences'!Q:Q),""))</f>
        <v/>
      </c>
      <c r="S305" s="20">
        <v>304</v>
      </c>
      <c r="T305" s="20" t="str">
        <f t="shared" si="7"/>
        <v/>
      </c>
      <c r="U305" s="20" t="str">
        <f>IF(T305="OVN",_xlfn.XLOOKUP(S305,'OVN Aggregated Audiences'!AJ:AJ,'OVN Aggregated Audiences'!K:K),IF(T305="CDT",_xlfn.XLOOKUP(S305,'CDT Aggregated Audiences'!AJ:AJ,'CDT Aggregated Audiences'!K:K),""))</f>
        <v/>
      </c>
      <c r="V305" s="34" t="str">
        <f>IF(T305="OVN",_xlfn.XLOOKUP(S305,'OVN Aggregated Audiences'!AJ:AJ,'OVN Aggregated Audiences'!H:H),IF(T305="CDT",_xlfn.XLOOKUP(S305,'CDT Aggregated Audiences'!AJ:AJ,'CDT Aggregated Audiences'!H:H),""))</f>
        <v/>
      </c>
      <c r="W305" s="35" t="str">
        <f>IF(T305="OVN",_xlfn.XLOOKUP(S305,'OVN Aggregated Audiences'!AJ:AJ,'OVN Aggregated Audiences'!N:N),IF(T305="CDT",_xlfn.XLOOKUP(S305,'CDT Aggregated Audiences'!AJ:AJ,'CDT Aggregated Audiences'!N:N),""))</f>
        <v/>
      </c>
      <c r="X305" s="20" t="str">
        <f>IF(T305="OVN",_xlfn.XLOOKUP(S305,'OVN Aggregated Audiences'!AJ:AJ,'OVN Aggregated Audiences'!AH:AH),IF(T305="CDT",_xlfn.XLOOKUP(S305,'CDT Aggregated Audiences'!AJ:AJ,'CDT Aggregated Audiences'!AH:AH),""))</f>
        <v/>
      </c>
      <c r="Y305" s="20" t="str">
        <f>IF(T305="OVN",_xlfn.XLOOKUP(S305,'OVN Aggregated Audiences'!AJ:AJ,'OVN Aggregated Audiences'!Q:Q),IF(T305="CDT",_xlfn.XLOOKUP(S305,'CDT Aggregated Audiences'!AJ:AJ,'CDT Aggregated Audiences'!Q:Q),""))</f>
        <v/>
      </c>
    </row>
    <row r="306" spans="10:25" x14ac:dyDescent="0.35">
      <c r="J306" s="20">
        <v>305</v>
      </c>
      <c r="K306" s="20" t="str">
        <f>_xlfn.XLOOKUP(J306,Calendar!K:K,Calendar!J:J,"")</f>
        <v/>
      </c>
      <c r="L306" s="20" t="str">
        <f>IF(K306="OVN",_xlfn.XLOOKUP(J306,'OVN Aggregated Audiences'!AI:AI,'OVN Aggregated Audiences'!C:C),IF(K306="CDT",_xlfn.XLOOKUP(J306,'CDT Aggregated Audiences'!AI:AI,'CDT Aggregated Audiences'!C:C),""))</f>
        <v/>
      </c>
      <c r="M306" s="20" t="str">
        <f>IF(K306="OVN",_xlfn.XLOOKUP(J306,'OVN Aggregated Audiences'!AI:AI,'OVN Aggregated Audiences'!D:D),IF(K306="CDT",_xlfn.XLOOKUP(J306,'CDT Aggregated Audiences'!AI:AI,'CDT Aggregated Audiences'!D:D),""))</f>
        <v/>
      </c>
      <c r="N306" s="20" t="str">
        <f>IF(K306="OVN",_xlfn.XLOOKUP(J306,'OVN Aggregated Audiences'!AI:AI,'OVN Aggregated Audiences'!AH:AH),IF(K306="CDT",_xlfn.XLOOKUP(J306,'CDT Aggregated Audiences'!AI:AI,'CDT Aggregated Audiences'!AH:AH),""))</f>
        <v/>
      </c>
      <c r="O306" s="20" t="str">
        <f>IF(K306="OVN",_xlfn.XLOOKUP(J306,'OVN Aggregated Audiences'!AI:AI,'OVN Aggregated Audiences'!M:M),IF(K306="CDT",_xlfn.XLOOKUP(J306,'CDT Aggregated Audiences'!AI:AI,'CDT Aggregated Audiences'!M:M),""))</f>
        <v/>
      </c>
      <c r="P306" s="20" t="str">
        <f>IF(K306="OVN",_xlfn.XLOOKUP(J306,'OVN Aggregated Audiences'!AI:AI,'OVN Aggregated Audiences'!Q:Q),IF(K306="CDT",_xlfn.XLOOKUP(J306,'CDT Aggregated Audiences'!AI:AI,'CDT Aggregated Audiences'!Q:Q),""))</f>
        <v/>
      </c>
      <c r="S306" s="20">
        <v>305</v>
      </c>
      <c r="T306" s="20" t="str">
        <f t="shared" si="7"/>
        <v/>
      </c>
      <c r="U306" s="20" t="str">
        <f>IF(T306="OVN",_xlfn.XLOOKUP(S306,'OVN Aggregated Audiences'!AJ:AJ,'OVN Aggregated Audiences'!K:K),IF(T306="CDT",_xlfn.XLOOKUP(S306,'CDT Aggregated Audiences'!AJ:AJ,'CDT Aggregated Audiences'!K:K),""))</f>
        <v/>
      </c>
      <c r="V306" s="34" t="str">
        <f>IF(T306="OVN",_xlfn.XLOOKUP(S306,'OVN Aggregated Audiences'!AJ:AJ,'OVN Aggregated Audiences'!H:H),IF(T306="CDT",_xlfn.XLOOKUP(S306,'CDT Aggregated Audiences'!AJ:AJ,'CDT Aggregated Audiences'!H:H),""))</f>
        <v/>
      </c>
      <c r="W306" s="35" t="str">
        <f>IF(T306="OVN",_xlfn.XLOOKUP(S306,'OVN Aggregated Audiences'!AJ:AJ,'OVN Aggregated Audiences'!N:N),IF(T306="CDT",_xlfn.XLOOKUP(S306,'CDT Aggregated Audiences'!AJ:AJ,'CDT Aggregated Audiences'!N:N),""))</f>
        <v/>
      </c>
      <c r="X306" s="20" t="str">
        <f>IF(T306="OVN",_xlfn.XLOOKUP(S306,'OVN Aggregated Audiences'!AJ:AJ,'OVN Aggregated Audiences'!AH:AH),IF(T306="CDT",_xlfn.XLOOKUP(S306,'CDT Aggregated Audiences'!AJ:AJ,'CDT Aggregated Audiences'!AH:AH),""))</f>
        <v/>
      </c>
      <c r="Y306" s="20" t="str">
        <f>IF(T306="OVN",_xlfn.XLOOKUP(S306,'OVN Aggregated Audiences'!AJ:AJ,'OVN Aggregated Audiences'!Q:Q),IF(T306="CDT",_xlfn.XLOOKUP(S306,'CDT Aggregated Audiences'!AJ:AJ,'CDT Aggregated Audiences'!Q:Q),""))</f>
        <v/>
      </c>
    </row>
    <row r="307" spans="10:25" x14ac:dyDescent="0.35">
      <c r="J307" s="20">
        <v>306</v>
      </c>
      <c r="K307" s="20" t="str">
        <f>_xlfn.XLOOKUP(J307,Calendar!K:K,Calendar!J:J,"")</f>
        <v/>
      </c>
      <c r="L307" s="20" t="str">
        <f>IF(K307="OVN",_xlfn.XLOOKUP(J307,'OVN Aggregated Audiences'!AI:AI,'OVN Aggregated Audiences'!C:C),IF(K307="CDT",_xlfn.XLOOKUP(J307,'CDT Aggregated Audiences'!AI:AI,'CDT Aggregated Audiences'!C:C),""))</f>
        <v/>
      </c>
      <c r="M307" s="20" t="str">
        <f>IF(K307="OVN",_xlfn.XLOOKUP(J307,'OVN Aggregated Audiences'!AI:AI,'OVN Aggregated Audiences'!D:D),IF(K307="CDT",_xlfn.XLOOKUP(J307,'CDT Aggregated Audiences'!AI:AI,'CDT Aggregated Audiences'!D:D),""))</f>
        <v/>
      </c>
      <c r="N307" s="20" t="str">
        <f>IF(K307="OVN",_xlfn.XLOOKUP(J307,'OVN Aggregated Audiences'!AI:AI,'OVN Aggregated Audiences'!AH:AH),IF(K307="CDT",_xlfn.XLOOKUP(J307,'CDT Aggregated Audiences'!AI:AI,'CDT Aggregated Audiences'!AH:AH),""))</f>
        <v/>
      </c>
      <c r="O307" s="20" t="str">
        <f>IF(K307="OVN",_xlfn.XLOOKUP(J307,'OVN Aggregated Audiences'!AI:AI,'OVN Aggregated Audiences'!M:M),IF(K307="CDT",_xlfn.XLOOKUP(J307,'CDT Aggregated Audiences'!AI:AI,'CDT Aggregated Audiences'!M:M),""))</f>
        <v/>
      </c>
      <c r="P307" s="20" t="str">
        <f>IF(K307="OVN",_xlfn.XLOOKUP(J307,'OVN Aggregated Audiences'!AI:AI,'OVN Aggregated Audiences'!Q:Q),IF(K307="CDT",_xlfn.XLOOKUP(J307,'CDT Aggregated Audiences'!AI:AI,'CDT Aggregated Audiences'!Q:Q),""))</f>
        <v/>
      </c>
      <c r="S307" s="20">
        <v>306</v>
      </c>
      <c r="T307" s="20" t="str">
        <f t="shared" si="7"/>
        <v/>
      </c>
      <c r="U307" s="20" t="str">
        <f>IF(T307="OVN",_xlfn.XLOOKUP(S307,'OVN Aggregated Audiences'!AJ:AJ,'OVN Aggregated Audiences'!K:K),IF(T307="CDT",_xlfn.XLOOKUP(S307,'CDT Aggregated Audiences'!AJ:AJ,'CDT Aggregated Audiences'!K:K),""))</f>
        <v/>
      </c>
      <c r="V307" s="34" t="str">
        <f>IF(T307="OVN",_xlfn.XLOOKUP(S307,'OVN Aggregated Audiences'!AJ:AJ,'OVN Aggregated Audiences'!H:H),IF(T307="CDT",_xlfn.XLOOKUP(S307,'CDT Aggregated Audiences'!AJ:AJ,'CDT Aggregated Audiences'!H:H),""))</f>
        <v/>
      </c>
      <c r="W307" s="35" t="str">
        <f>IF(T307="OVN",_xlfn.XLOOKUP(S307,'OVN Aggregated Audiences'!AJ:AJ,'OVN Aggregated Audiences'!N:N),IF(T307="CDT",_xlfn.XLOOKUP(S307,'CDT Aggregated Audiences'!AJ:AJ,'CDT Aggregated Audiences'!N:N),""))</f>
        <v/>
      </c>
      <c r="X307" s="20" t="str">
        <f>IF(T307="OVN",_xlfn.XLOOKUP(S307,'OVN Aggregated Audiences'!AJ:AJ,'OVN Aggregated Audiences'!AH:AH),IF(T307="CDT",_xlfn.XLOOKUP(S307,'CDT Aggregated Audiences'!AJ:AJ,'CDT Aggregated Audiences'!AH:AH),""))</f>
        <v/>
      </c>
      <c r="Y307" s="20" t="str">
        <f>IF(T307="OVN",_xlfn.XLOOKUP(S307,'OVN Aggregated Audiences'!AJ:AJ,'OVN Aggregated Audiences'!Q:Q),IF(T307="CDT",_xlfn.XLOOKUP(S307,'CDT Aggregated Audiences'!AJ:AJ,'CDT Aggregated Audiences'!Q:Q),""))</f>
        <v/>
      </c>
    </row>
    <row r="308" spans="10:25" x14ac:dyDescent="0.35">
      <c r="J308" s="20">
        <v>307</v>
      </c>
      <c r="K308" s="20" t="str">
        <f>_xlfn.XLOOKUP(J308,Calendar!K:K,Calendar!J:J,"")</f>
        <v/>
      </c>
      <c r="L308" s="20" t="str">
        <f>IF(K308="OVN",_xlfn.XLOOKUP(J308,'OVN Aggregated Audiences'!AI:AI,'OVN Aggregated Audiences'!C:C),IF(K308="CDT",_xlfn.XLOOKUP(J308,'CDT Aggregated Audiences'!AI:AI,'CDT Aggregated Audiences'!C:C),""))</f>
        <v/>
      </c>
      <c r="M308" s="20" t="str">
        <f>IF(K308="OVN",_xlfn.XLOOKUP(J308,'OVN Aggregated Audiences'!AI:AI,'OVN Aggregated Audiences'!D:D),IF(K308="CDT",_xlfn.XLOOKUP(J308,'CDT Aggregated Audiences'!AI:AI,'CDT Aggregated Audiences'!D:D),""))</f>
        <v/>
      </c>
      <c r="N308" s="20" t="str">
        <f>IF(K308="OVN",_xlfn.XLOOKUP(J308,'OVN Aggregated Audiences'!AI:AI,'OVN Aggregated Audiences'!AH:AH),IF(K308="CDT",_xlfn.XLOOKUP(J308,'CDT Aggregated Audiences'!AI:AI,'CDT Aggregated Audiences'!AH:AH),""))</f>
        <v/>
      </c>
      <c r="O308" s="20" t="str">
        <f>IF(K308="OVN",_xlfn.XLOOKUP(J308,'OVN Aggregated Audiences'!AI:AI,'OVN Aggregated Audiences'!M:M),IF(K308="CDT",_xlfn.XLOOKUP(J308,'CDT Aggregated Audiences'!AI:AI,'CDT Aggregated Audiences'!M:M),""))</f>
        <v/>
      </c>
      <c r="P308" s="20" t="str">
        <f>IF(K308="OVN",_xlfn.XLOOKUP(J308,'OVN Aggregated Audiences'!AI:AI,'OVN Aggregated Audiences'!Q:Q),IF(K308="CDT",_xlfn.XLOOKUP(J308,'CDT Aggregated Audiences'!AI:AI,'CDT Aggregated Audiences'!Q:Q),""))</f>
        <v/>
      </c>
      <c r="S308" s="20">
        <v>307</v>
      </c>
      <c r="T308" s="20" t="str">
        <f t="shared" si="7"/>
        <v/>
      </c>
      <c r="U308" s="20" t="str">
        <f>IF(T308="OVN",_xlfn.XLOOKUP(S308,'OVN Aggregated Audiences'!AJ:AJ,'OVN Aggregated Audiences'!K:K),IF(T308="CDT",_xlfn.XLOOKUP(S308,'CDT Aggregated Audiences'!AJ:AJ,'CDT Aggregated Audiences'!K:K),""))</f>
        <v/>
      </c>
      <c r="V308" s="34" t="str">
        <f>IF(T308="OVN",_xlfn.XLOOKUP(S308,'OVN Aggregated Audiences'!AJ:AJ,'OVN Aggregated Audiences'!H:H),IF(T308="CDT",_xlfn.XLOOKUP(S308,'CDT Aggregated Audiences'!AJ:AJ,'CDT Aggregated Audiences'!H:H),""))</f>
        <v/>
      </c>
      <c r="W308" s="35" t="str">
        <f>IF(T308="OVN",_xlfn.XLOOKUP(S308,'OVN Aggregated Audiences'!AJ:AJ,'OVN Aggregated Audiences'!N:N),IF(T308="CDT",_xlfn.XLOOKUP(S308,'CDT Aggregated Audiences'!AJ:AJ,'CDT Aggregated Audiences'!N:N),""))</f>
        <v/>
      </c>
      <c r="X308" s="20" t="str">
        <f>IF(T308="OVN",_xlfn.XLOOKUP(S308,'OVN Aggregated Audiences'!AJ:AJ,'OVN Aggregated Audiences'!AH:AH),IF(T308="CDT",_xlfn.XLOOKUP(S308,'CDT Aggregated Audiences'!AJ:AJ,'CDT Aggregated Audiences'!AH:AH),""))</f>
        <v/>
      </c>
      <c r="Y308" s="20" t="str">
        <f>IF(T308="OVN",_xlfn.XLOOKUP(S308,'OVN Aggregated Audiences'!AJ:AJ,'OVN Aggregated Audiences'!Q:Q),IF(T308="CDT",_xlfn.XLOOKUP(S308,'CDT Aggregated Audiences'!AJ:AJ,'CDT Aggregated Audiences'!Q:Q),""))</f>
        <v/>
      </c>
    </row>
    <row r="309" spans="10:25" x14ac:dyDescent="0.35">
      <c r="J309" s="20">
        <v>308</v>
      </c>
      <c r="K309" s="20" t="str">
        <f>_xlfn.XLOOKUP(J309,Calendar!K:K,Calendar!J:J,"")</f>
        <v/>
      </c>
      <c r="L309" s="20" t="str">
        <f>IF(K309="OVN",_xlfn.XLOOKUP(J309,'OVN Aggregated Audiences'!AI:AI,'OVN Aggregated Audiences'!C:C),IF(K309="CDT",_xlfn.XLOOKUP(J309,'CDT Aggregated Audiences'!AI:AI,'CDT Aggregated Audiences'!C:C),""))</f>
        <v/>
      </c>
      <c r="M309" s="20" t="str">
        <f>IF(K309="OVN",_xlfn.XLOOKUP(J309,'OVN Aggregated Audiences'!AI:AI,'OVN Aggregated Audiences'!D:D),IF(K309="CDT",_xlfn.XLOOKUP(J309,'CDT Aggregated Audiences'!AI:AI,'CDT Aggregated Audiences'!D:D),""))</f>
        <v/>
      </c>
      <c r="N309" s="20" t="str">
        <f>IF(K309="OVN",_xlfn.XLOOKUP(J309,'OVN Aggregated Audiences'!AI:AI,'OVN Aggregated Audiences'!AH:AH),IF(K309="CDT",_xlfn.XLOOKUP(J309,'CDT Aggregated Audiences'!AI:AI,'CDT Aggregated Audiences'!AH:AH),""))</f>
        <v/>
      </c>
      <c r="O309" s="20" t="str">
        <f>IF(K309="OVN",_xlfn.XLOOKUP(J309,'OVN Aggregated Audiences'!AI:AI,'OVN Aggregated Audiences'!M:M),IF(K309="CDT",_xlfn.XLOOKUP(J309,'CDT Aggregated Audiences'!AI:AI,'CDT Aggregated Audiences'!M:M),""))</f>
        <v/>
      </c>
      <c r="P309" s="20" t="str">
        <f>IF(K309="OVN",_xlfn.XLOOKUP(J309,'OVN Aggregated Audiences'!AI:AI,'OVN Aggregated Audiences'!Q:Q),IF(K309="CDT",_xlfn.XLOOKUP(J309,'CDT Aggregated Audiences'!AI:AI,'CDT Aggregated Audiences'!Q:Q),""))</f>
        <v/>
      </c>
      <c r="S309" s="20">
        <v>308</v>
      </c>
      <c r="T309" s="20" t="str">
        <f t="shared" si="7"/>
        <v/>
      </c>
      <c r="U309" s="20" t="str">
        <f>IF(T309="OVN",_xlfn.XLOOKUP(S309,'OVN Aggregated Audiences'!AJ:AJ,'OVN Aggregated Audiences'!K:K),IF(T309="CDT",_xlfn.XLOOKUP(S309,'CDT Aggregated Audiences'!AJ:AJ,'CDT Aggregated Audiences'!K:K),""))</f>
        <v/>
      </c>
      <c r="V309" s="34" t="str">
        <f>IF(T309="OVN",_xlfn.XLOOKUP(S309,'OVN Aggregated Audiences'!AJ:AJ,'OVN Aggregated Audiences'!H:H),IF(T309="CDT",_xlfn.XLOOKUP(S309,'CDT Aggregated Audiences'!AJ:AJ,'CDT Aggregated Audiences'!H:H),""))</f>
        <v/>
      </c>
      <c r="W309" s="35" t="str">
        <f>IF(T309="OVN",_xlfn.XLOOKUP(S309,'OVN Aggregated Audiences'!AJ:AJ,'OVN Aggregated Audiences'!N:N),IF(T309="CDT",_xlfn.XLOOKUP(S309,'CDT Aggregated Audiences'!AJ:AJ,'CDT Aggregated Audiences'!N:N),""))</f>
        <v/>
      </c>
      <c r="X309" s="20" t="str">
        <f>IF(T309="OVN",_xlfn.XLOOKUP(S309,'OVN Aggregated Audiences'!AJ:AJ,'OVN Aggregated Audiences'!AH:AH),IF(T309="CDT",_xlfn.XLOOKUP(S309,'CDT Aggregated Audiences'!AJ:AJ,'CDT Aggregated Audiences'!AH:AH),""))</f>
        <v/>
      </c>
      <c r="Y309" s="20" t="str">
        <f>IF(T309="OVN",_xlfn.XLOOKUP(S309,'OVN Aggregated Audiences'!AJ:AJ,'OVN Aggregated Audiences'!Q:Q),IF(T309="CDT",_xlfn.XLOOKUP(S309,'CDT Aggregated Audiences'!AJ:AJ,'CDT Aggregated Audiences'!Q:Q),""))</f>
        <v/>
      </c>
    </row>
    <row r="310" spans="10:25" x14ac:dyDescent="0.35">
      <c r="J310" s="20">
        <v>309</v>
      </c>
      <c r="K310" s="20" t="str">
        <f>_xlfn.XLOOKUP(J310,Calendar!K:K,Calendar!J:J,"")</f>
        <v/>
      </c>
      <c r="L310" s="20" t="str">
        <f>IF(K310="OVN",_xlfn.XLOOKUP(J310,'OVN Aggregated Audiences'!AI:AI,'OVN Aggregated Audiences'!C:C),IF(K310="CDT",_xlfn.XLOOKUP(J310,'CDT Aggregated Audiences'!AI:AI,'CDT Aggregated Audiences'!C:C),""))</f>
        <v/>
      </c>
      <c r="M310" s="20" t="str">
        <f>IF(K310="OVN",_xlfn.XLOOKUP(J310,'OVN Aggregated Audiences'!AI:AI,'OVN Aggregated Audiences'!D:D),IF(K310="CDT",_xlfn.XLOOKUP(J310,'CDT Aggregated Audiences'!AI:AI,'CDT Aggregated Audiences'!D:D),""))</f>
        <v/>
      </c>
      <c r="N310" s="20" t="str">
        <f>IF(K310="OVN",_xlfn.XLOOKUP(J310,'OVN Aggregated Audiences'!AI:AI,'OVN Aggregated Audiences'!AH:AH),IF(K310="CDT",_xlfn.XLOOKUP(J310,'CDT Aggregated Audiences'!AI:AI,'CDT Aggregated Audiences'!AH:AH),""))</f>
        <v/>
      </c>
      <c r="O310" s="20" t="str">
        <f>IF(K310="OVN",_xlfn.XLOOKUP(J310,'OVN Aggregated Audiences'!AI:AI,'OVN Aggregated Audiences'!M:M),IF(K310="CDT",_xlfn.XLOOKUP(J310,'CDT Aggregated Audiences'!AI:AI,'CDT Aggregated Audiences'!M:M),""))</f>
        <v/>
      </c>
      <c r="P310" s="20" t="str">
        <f>IF(K310="OVN",_xlfn.XLOOKUP(J310,'OVN Aggregated Audiences'!AI:AI,'OVN Aggregated Audiences'!Q:Q),IF(K310="CDT",_xlfn.XLOOKUP(J310,'CDT Aggregated Audiences'!AI:AI,'CDT Aggregated Audiences'!Q:Q),""))</f>
        <v/>
      </c>
      <c r="S310" s="20">
        <v>309</v>
      </c>
      <c r="T310" s="20" t="str">
        <f t="shared" si="7"/>
        <v/>
      </c>
      <c r="U310" s="20" t="str">
        <f>IF(T310="OVN",_xlfn.XLOOKUP(S310,'OVN Aggregated Audiences'!AJ:AJ,'OVN Aggregated Audiences'!K:K),IF(T310="CDT",_xlfn.XLOOKUP(S310,'CDT Aggregated Audiences'!AJ:AJ,'CDT Aggregated Audiences'!K:K),""))</f>
        <v/>
      </c>
      <c r="V310" s="34" t="str">
        <f>IF(T310="OVN",_xlfn.XLOOKUP(S310,'OVN Aggregated Audiences'!AJ:AJ,'OVN Aggregated Audiences'!H:H),IF(T310="CDT",_xlfn.XLOOKUP(S310,'CDT Aggregated Audiences'!AJ:AJ,'CDT Aggregated Audiences'!H:H),""))</f>
        <v/>
      </c>
      <c r="W310" s="35" t="str">
        <f>IF(T310="OVN",_xlfn.XLOOKUP(S310,'OVN Aggregated Audiences'!AJ:AJ,'OVN Aggregated Audiences'!N:N),IF(T310="CDT",_xlfn.XLOOKUP(S310,'CDT Aggregated Audiences'!AJ:AJ,'CDT Aggregated Audiences'!N:N),""))</f>
        <v/>
      </c>
      <c r="X310" s="20" t="str">
        <f>IF(T310="OVN",_xlfn.XLOOKUP(S310,'OVN Aggregated Audiences'!AJ:AJ,'OVN Aggregated Audiences'!AH:AH),IF(T310="CDT",_xlfn.XLOOKUP(S310,'CDT Aggregated Audiences'!AJ:AJ,'CDT Aggregated Audiences'!AH:AH),""))</f>
        <v/>
      </c>
      <c r="Y310" s="20" t="str">
        <f>IF(T310="OVN",_xlfn.XLOOKUP(S310,'OVN Aggregated Audiences'!AJ:AJ,'OVN Aggregated Audiences'!Q:Q),IF(T310="CDT",_xlfn.XLOOKUP(S310,'CDT Aggregated Audiences'!AJ:AJ,'CDT Aggregated Audiences'!Q:Q),""))</f>
        <v/>
      </c>
    </row>
    <row r="311" spans="10:25" x14ac:dyDescent="0.35">
      <c r="J311" s="20">
        <v>310</v>
      </c>
      <c r="K311" s="20" t="str">
        <f>_xlfn.XLOOKUP(J311,Calendar!K:K,Calendar!J:J,"")</f>
        <v/>
      </c>
      <c r="L311" s="20" t="str">
        <f>IF(K311="OVN",_xlfn.XLOOKUP(J311,'OVN Aggregated Audiences'!AI:AI,'OVN Aggregated Audiences'!C:C),IF(K311="CDT",_xlfn.XLOOKUP(J311,'CDT Aggregated Audiences'!AI:AI,'CDT Aggregated Audiences'!C:C),""))</f>
        <v/>
      </c>
      <c r="M311" s="20" t="str">
        <f>IF(K311="OVN",_xlfn.XLOOKUP(J311,'OVN Aggregated Audiences'!AI:AI,'OVN Aggregated Audiences'!D:D),IF(K311="CDT",_xlfn.XLOOKUP(J311,'CDT Aggregated Audiences'!AI:AI,'CDT Aggregated Audiences'!D:D),""))</f>
        <v/>
      </c>
      <c r="N311" s="20" t="str">
        <f>IF(K311="OVN",_xlfn.XLOOKUP(J311,'OVN Aggregated Audiences'!AI:AI,'OVN Aggregated Audiences'!AH:AH),IF(K311="CDT",_xlfn.XLOOKUP(J311,'CDT Aggregated Audiences'!AI:AI,'CDT Aggregated Audiences'!AH:AH),""))</f>
        <v/>
      </c>
      <c r="O311" s="20" t="str">
        <f>IF(K311="OVN",_xlfn.XLOOKUP(J311,'OVN Aggregated Audiences'!AI:AI,'OVN Aggregated Audiences'!M:M),IF(K311="CDT",_xlfn.XLOOKUP(J311,'CDT Aggregated Audiences'!AI:AI,'CDT Aggregated Audiences'!M:M),""))</f>
        <v/>
      </c>
      <c r="P311" s="20" t="str">
        <f>IF(K311="OVN",_xlfn.XLOOKUP(J311,'OVN Aggregated Audiences'!AI:AI,'OVN Aggregated Audiences'!Q:Q),IF(K311="CDT",_xlfn.XLOOKUP(J311,'CDT Aggregated Audiences'!AI:AI,'CDT Aggregated Audiences'!Q:Q),""))</f>
        <v/>
      </c>
      <c r="S311" s="20">
        <v>310</v>
      </c>
      <c r="T311" s="20" t="str">
        <f t="shared" si="7"/>
        <v/>
      </c>
      <c r="U311" s="20" t="str">
        <f>IF(T311="OVN",_xlfn.XLOOKUP(S311,'OVN Aggregated Audiences'!AJ:AJ,'OVN Aggregated Audiences'!K:K),IF(T311="CDT",_xlfn.XLOOKUP(S311,'CDT Aggregated Audiences'!AJ:AJ,'CDT Aggregated Audiences'!K:K),""))</f>
        <v/>
      </c>
      <c r="V311" s="34" t="str">
        <f>IF(T311="OVN",_xlfn.XLOOKUP(S311,'OVN Aggregated Audiences'!AJ:AJ,'OVN Aggregated Audiences'!H:H),IF(T311="CDT",_xlfn.XLOOKUP(S311,'CDT Aggregated Audiences'!AJ:AJ,'CDT Aggregated Audiences'!H:H),""))</f>
        <v/>
      </c>
      <c r="W311" s="35" t="str">
        <f>IF(T311="OVN",_xlfn.XLOOKUP(S311,'OVN Aggregated Audiences'!AJ:AJ,'OVN Aggregated Audiences'!N:N),IF(T311="CDT",_xlfn.XLOOKUP(S311,'CDT Aggregated Audiences'!AJ:AJ,'CDT Aggregated Audiences'!N:N),""))</f>
        <v/>
      </c>
      <c r="X311" s="20" t="str">
        <f>IF(T311="OVN",_xlfn.XLOOKUP(S311,'OVN Aggregated Audiences'!AJ:AJ,'OVN Aggregated Audiences'!AH:AH),IF(T311="CDT",_xlfn.XLOOKUP(S311,'CDT Aggregated Audiences'!AJ:AJ,'CDT Aggregated Audiences'!AH:AH),""))</f>
        <v/>
      </c>
      <c r="Y311" s="20" t="str">
        <f>IF(T311="OVN",_xlfn.XLOOKUP(S311,'OVN Aggregated Audiences'!AJ:AJ,'OVN Aggregated Audiences'!Q:Q),IF(T311="CDT",_xlfn.XLOOKUP(S311,'CDT Aggregated Audiences'!AJ:AJ,'CDT Aggregated Audiences'!Q:Q),""))</f>
        <v/>
      </c>
    </row>
    <row r="312" spans="10:25" x14ac:dyDescent="0.35">
      <c r="J312" s="20">
        <v>311</v>
      </c>
      <c r="K312" s="20" t="str">
        <f>_xlfn.XLOOKUP(J312,Calendar!K:K,Calendar!J:J,"")</f>
        <v/>
      </c>
      <c r="L312" s="20" t="str">
        <f>IF(K312="OVN",_xlfn.XLOOKUP(J312,'OVN Aggregated Audiences'!AI:AI,'OVN Aggregated Audiences'!C:C),IF(K312="CDT",_xlfn.XLOOKUP(J312,'CDT Aggregated Audiences'!AI:AI,'CDT Aggregated Audiences'!C:C),""))</f>
        <v/>
      </c>
      <c r="M312" s="20" t="str">
        <f>IF(K312="OVN",_xlfn.XLOOKUP(J312,'OVN Aggregated Audiences'!AI:AI,'OVN Aggregated Audiences'!D:D),IF(K312="CDT",_xlfn.XLOOKUP(J312,'CDT Aggregated Audiences'!AI:AI,'CDT Aggregated Audiences'!D:D),""))</f>
        <v/>
      </c>
      <c r="N312" s="20" t="str">
        <f>IF(K312="OVN",_xlfn.XLOOKUP(J312,'OVN Aggregated Audiences'!AI:AI,'OVN Aggregated Audiences'!AH:AH),IF(K312="CDT",_xlfn.XLOOKUP(J312,'CDT Aggregated Audiences'!AI:AI,'CDT Aggregated Audiences'!AH:AH),""))</f>
        <v/>
      </c>
      <c r="O312" s="20" t="str">
        <f>IF(K312="OVN",_xlfn.XLOOKUP(J312,'OVN Aggregated Audiences'!AI:AI,'OVN Aggregated Audiences'!M:M),IF(K312="CDT",_xlfn.XLOOKUP(J312,'CDT Aggregated Audiences'!AI:AI,'CDT Aggregated Audiences'!M:M),""))</f>
        <v/>
      </c>
      <c r="P312" s="20" t="str">
        <f>IF(K312="OVN",_xlfn.XLOOKUP(J312,'OVN Aggregated Audiences'!AI:AI,'OVN Aggregated Audiences'!Q:Q),IF(K312="CDT",_xlfn.XLOOKUP(J312,'CDT Aggregated Audiences'!AI:AI,'CDT Aggregated Audiences'!Q:Q),""))</f>
        <v/>
      </c>
      <c r="S312" s="20">
        <v>311</v>
      </c>
      <c r="T312" s="20" t="str">
        <f t="shared" si="7"/>
        <v/>
      </c>
      <c r="U312" s="20" t="str">
        <f>IF(T312="OVN",_xlfn.XLOOKUP(S312,'OVN Aggregated Audiences'!AJ:AJ,'OVN Aggregated Audiences'!K:K),IF(T312="CDT",_xlfn.XLOOKUP(S312,'CDT Aggregated Audiences'!AJ:AJ,'CDT Aggregated Audiences'!K:K),""))</f>
        <v/>
      </c>
      <c r="V312" s="34" t="str">
        <f>IF(T312="OVN",_xlfn.XLOOKUP(S312,'OVN Aggregated Audiences'!AJ:AJ,'OVN Aggregated Audiences'!H:H),IF(T312="CDT",_xlfn.XLOOKUP(S312,'CDT Aggregated Audiences'!AJ:AJ,'CDT Aggregated Audiences'!H:H),""))</f>
        <v/>
      </c>
      <c r="W312" s="35" t="str">
        <f>IF(T312="OVN",_xlfn.XLOOKUP(S312,'OVN Aggregated Audiences'!AJ:AJ,'OVN Aggregated Audiences'!N:N),IF(T312="CDT",_xlfn.XLOOKUP(S312,'CDT Aggregated Audiences'!AJ:AJ,'CDT Aggregated Audiences'!N:N),""))</f>
        <v/>
      </c>
      <c r="X312" s="20" t="str">
        <f>IF(T312="OVN",_xlfn.XLOOKUP(S312,'OVN Aggregated Audiences'!AJ:AJ,'OVN Aggregated Audiences'!AH:AH),IF(T312="CDT",_xlfn.XLOOKUP(S312,'CDT Aggregated Audiences'!AJ:AJ,'CDT Aggregated Audiences'!AH:AH),""))</f>
        <v/>
      </c>
      <c r="Y312" s="20" t="str">
        <f>IF(T312="OVN",_xlfn.XLOOKUP(S312,'OVN Aggregated Audiences'!AJ:AJ,'OVN Aggregated Audiences'!Q:Q),IF(T312="CDT",_xlfn.XLOOKUP(S312,'CDT Aggregated Audiences'!AJ:AJ,'CDT Aggregated Audiences'!Q:Q),""))</f>
        <v/>
      </c>
    </row>
    <row r="313" spans="10:25" x14ac:dyDescent="0.35">
      <c r="J313" s="20">
        <v>312</v>
      </c>
      <c r="K313" s="20" t="str">
        <f>_xlfn.XLOOKUP(J313,Calendar!K:K,Calendar!J:J,"")</f>
        <v/>
      </c>
      <c r="L313" s="20" t="str">
        <f>IF(K313="OVN",_xlfn.XLOOKUP(J313,'OVN Aggregated Audiences'!AI:AI,'OVN Aggregated Audiences'!C:C),IF(K313="CDT",_xlfn.XLOOKUP(J313,'CDT Aggregated Audiences'!AI:AI,'CDT Aggregated Audiences'!C:C),""))</f>
        <v/>
      </c>
      <c r="M313" s="20" t="str">
        <f>IF(K313="OVN",_xlfn.XLOOKUP(J313,'OVN Aggregated Audiences'!AI:AI,'OVN Aggregated Audiences'!D:D),IF(K313="CDT",_xlfn.XLOOKUP(J313,'CDT Aggregated Audiences'!AI:AI,'CDT Aggregated Audiences'!D:D),""))</f>
        <v/>
      </c>
      <c r="N313" s="20" t="str">
        <f>IF(K313="OVN",_xlfn.XLOOKUP(J313,'OVN Aggregated Audiences'!AI:AI,'OVN Aggregated Audiences'!AH:AH),IF(K313="CDT",_xlfn.XLOOKUP(J313,'CDT Aggregated Audiences'!AI:AI,'CDT Aggregated Audiences'!AH:AH),""))</f>
        <v/>
      </c>
      <c r="O313" s="20" t="str">
        <f>IF(K313="OVN",_xlfn.XLOOKUP(J313,'OVN Aggregated Audiences'!AI:AI,'OVN Aggregated Audiences'!M:M),IF(K313="CDT",_xlfn.XLOOKUP(J313,'CDT Aggregated Audiences'!AI:AI,'CDT Aggregated Audiences'!M:M),""))</f>
        <v/>
      </c>
      <c r="P313" s="20" t="str">
        <f>IF(K313="OVN",_xlfn.XLOOKUP(J313,'OVN Aggregated Audiences'!AI:AI,'OVN Aggregated Audiences'!Q:Q),IF(K313="CDT",_xlfn.XLOOKUP(J313,'CDT Aggregated Audiences'!AI:AI,'CDT Aggregated Audiences'!Q:Q),""))</f>
        <v/>
      </c>
      <c r="S313" s="20">
        <v>312</v>
      </c>
      <c r="T313" s="20" t="str">
        <f t="shared" si="7"/>
        <v/>
      </c>
      <c r="U313" s="20" t="str">
        <f>IF(T313="OVN",_xlfn.XLOOKUP(S313,'OVN Aggregated Audiences'!AJ:AJ,'OVN Aggregated Audiences'!K:K),IF(T313="CDT",_xlfn.XLOOKUP(S313,'CDT Aggregated Audiences'!AJ:AJ,'CDT Aggregated Audiences'!K:K),""))</f>
        <v/>
      </c>
      <c r="V313" s="34" t="str">
        <f>IF(T313="OVN",_xlfn.XLOOKUP(S313,'OVN Aggregated Audiences'!AJ:AJ,'OVN Aggregated Audiences'!H:H),IF(T313="CDT",_xlfn.XLOOKUP(S313,'CDT Aggregated Audiences'!AJ:AJ,'CDT Aggregated Audiences'!H:H),""))</f>
        <v/>
      </c>
      <c r="W313" s="35" t="str">
        <f>IF(T313="OVN",_xlfn.XLOOKUP(S313,'OVN Aggregated Audiences'!AJ:AJ,'OVN Aggregated Audiences'!N:N),IF(T313="CDT",_xlfn.XLOOKUP(S313,'CDT Aggregated Audiences'!AJ:AJ,'CDT Aggregated Audiences'!N:N),""))</f>
        <v/>
      </c>
      <c r="X313" s="20" t="str">
        <f>IF(T313="OVN",_xlfn.XLOOKUP(S313,'OVN Aggregated Audiences'!AJ:AJ,'OVN Aggregated Audiences'!AH:AH),IF(T313="CDT",_xlfn.XLOOKUP(S313,'CDT Aggregated Audiences'!AJ:AJ,'CDT Aggregated Audiences'!AH:AH),""))</f>
        <v/>
      </c>
      <c r="Y313" s="20" t="str">
        <f>IF(T313="OVN",_xlfn.XLOOKUP(S313,'OVN Aggregated Audiences'!AJ:AJ,'OVN Aggregated Audiences'!Q:Q),IF(T313="CDT",_xlfn.XLOOKUP(S313,'CDT Aggregated Audiences'!AJ:AJ,'CDT Aggregated Audiences'!Q:Q),""))</f>
        <v/>
      </c>
    </row>
    <row r="314" spans="10:25" x14ac:dyDescent="0.35">
      <c r="J314" s="20">
        <v>313</v>
      </c>
      <c r="K314" s="20" t="str">
        <f>_xlfn.XLOOKUP(J314,Calendar!K:K,Calendar!J:J,"")</f>
        <v/>
      </c>
      <c r="L314" s="20" t="str">
        <f>IF(K314="OVN",_xlfn.XLOOKUP(J314,'OVN Aggregated Audiences'!AI:AI,'OVN Aggregated Audiences'!C:C),IF(K314="CDT",_xlfn.XLOOKUP(J314,'CDT Aggregated Audiences'!AI:AI,'CDT Aggregated Audiences'!C:C),""))</f>
        <v/>
      </c>
      <c r="M314" s="20" t="str">
        <f>IF(K314="OVN",_xlfn.XLOOKUP(J314,'OVN Aggregated Audiences'!AI:AI,'OVN Aggregated Audiences'!D:D),IF(K314="CDT",_xlfn.XLOOKUP(J314,'CDT Aggregated Audiences'!AI:AI,'CDT Aggregated Audiences'!D:D),""))</f>
        <v/>
      </c>
      <c r="N314" s="20" t="str">
        <f>IF(K314="OVN",_xlfn.XLOOKUP(J314,'OVN Aggregated Audiences'!AI:AI,'OVN Aggregated Audiences'!AH:AH),IF(K314="CDT",_xlfn.XLOOKUP(J314,'CDT Aggregated Audiences'!AI:AI,'CDT Aggregated Audiences'!AH:AH),""))</f>
        <v/>
      </c>
      <c r="O314" s="20" t="str">
        <f>IF(K314="OVN",_xlfn.XLOOKUP(J314,'OVN Aggregated Audiences'!AI:AI,'OVN Aggregated Audiences'!M:M),IF(K314="CDT",_xlfn.XLOOKUP(J314,'CDT Aggregated Audiences'!AI:AI,'CDT Aggregated Audiences'!M:M),""))</f>
        <v/>
      </c>
      <c r="P314" s="20" t="str">
        <f>IF(K314="OVN",_xlfn.XLOOKUP(J314,'OVN Aggregated Audiences'!AI:AI,'OVN Aggregated Audiences'!Q:Q),IF(K314="CDT",_xlfn.XLOOKUP(J314,'CDT Aggregated Audiences'!AI:AI,'CDT Aggregated Audiences'!Q:Q),""))</f>
        <v/>
      </c>
      <c r="S314" s="20">
        <v>313</v>
      </c>
      <c r="T314" s="20" t="str">
        <f t="shared" si="7"/>
        <v/>
      </c>
      <c r="U314" s="20" t="str">
        <f>IF(T314="OVN",_xlfn.XLOOKUP(S314,'OVN Aggregated Audiences'!AJ:AJ,'OVN Aggregated Audiences'!K:K),IF(T314="CDT",_xlfn.XLOOKUP(S314,'CDT Aggregated Audiences'!AJ:AJ,'CDT Aggregated Audiences'!K:K),""))</f>
        <v/>
      </c>
      <c r="V314" s="34" t="str">
        <f>IF(T314="OVN",_xlfn.XLOOKUP(S314,'OVN Aggregated Audiences'!AJ:AJ,'OVN Aggregated Audiences'!H:H),IF(T314="CDT",_xlfn.XLOOKUP(S314,'CDT Aggregated Audiences'!AJ:AJ,'CDT Aggregated Audiences'!H:H),""))</f>
        <v/>
      </c>
      <c r="W314" s="35" t="str">
        <f>IF(T314="OVN",_xlfn.XLOOKUP(S314,'OVN Aggregated Audiences'!AJ:AJ,'OVN Aggregated Audiences'!N:N),IF(T314="CDT",_xlfn.XLOOKUP(S314,'CDT Aggregated Audiences'!AJ:AJ,'CDT Aggregated Audiences'!N:N),""))</f>
        <v/>
      </c>
      <c r="X314" s="20" t="str">
        <f>IF(T314="OVN",_xlfn.XLOOKUP(S314,'OVN Aggregated Audiences'!AJ:AJ,'OVN Aggregated Audiences'!AH:AH),IF(T314="CDT",_xlfn.XLOOKUP(S314,'CDT Aggregated Audiences'!AJ:AJ,'CDT Aggregated Audiences'!AH:AH),""))</f>
        <v/>
      </c>
      <c r="Y314" s="20" t="str">
        <f>IF(T314="OVN",_xlfn.XLOOKUP(S314,'OVN Aggregated Audiences'!AJ:AJ,'OVN Aggregated Audiences'!Q:Q),IF(T314="CDT",_xlfn.XLOOKUP(S314,'CDT Aggregated Audiences'!AJ:AJ,'CDT Aggregated Audiences'!Q:Q),""))</f>
        <v/>
      </c>
    </row>
    <row r="315" spans="10:25" x14ac:dyDescent="0.35">
      <c r="J315" s="20">
        <v>314</v>
      </c>
      <c r="K315" s="20" t="str">
        <f>_xlfn.XLOOKUP(J315,Calendar!K:K,Calendar!J:J,"")</f>
        <v/>
      </c>
      <c r="L315" s="20" t="str">
        <f>IF(K315="OVN",_xlfn.XLOOKUP(J315,'OVN Aggregated Audiences'!AI:AI,'OVN Aggregated Audiences'!C:C),IF(K315="CDT",_xlfn.XLOOKUP(J315,'CDT Aggregated Audiences'!AI:AI,'CDT Aggregated Audiences'!C:C),""))</f>
        <v/>
      </c>
      <c r="M315" s="20" t="str">
        <f>IF(K315="OVN",_xlfn.XLOOKUP(J315,'OVN Aggregated Audiences'!AI:AI,'OVN Aggregated Audiences'!D:D),IF(K315="CDT",_xlfn.XLOOKUP(J315,'CDT Aggregated Audiences'!AI:AI,'CDT Aggregated Audiences'!D:D),""))</f>
        <v/>
      </c>
      <c r="N315" s="20" t="str">
        <f>IF(K315="OVN",_xlfn.XLOOKUP(J315,'OVN Aggregated Audiences'!AI:AI,'OVN Aggregated Audiences'!AH:AH),IF(K315="CDT",_xlfn.XLOOKUP(J315,'CDT Aggregated Audiences'!AI:AI,'CDT Aggregated Audiences'!AH:AH),""))</f>
        <v/>
      </c>
      <c r="O315" s="20" t="str">
        <f>IF(K315="OVN",_xlfn.XLOOKUP(J315,'OVN Aggregated Audiences'!AI:AI,'OVN Aggregated Audiences'!M:M),IF(K315="CDT",_xlfn.XLOOKUP(J315,'CDT Aggregated Audiences'!AI:AI,'CDT Aggregated Audiences'!M:M),""))</f>
        <v/>
      </c>
      <c r="P315" s="20" t="str">
        <f>IF(K315="OVN",_xlfn.XLOOKUP(J315,'OVN Aggregated Audiences'!AI:AI,'OVN Aggregated Audiences'!Q:Q),IF(K315="CDT",_xlfn.XLOOKUP(J315,'CDT Aggregated Audiences'!AI:AI,'CDT Aggregated Audiences'!Q:Q),""))</f>
        <v/>
      </c>
      <c r="S315" s="20">
        <v>314</v>
      </c>
      <c r="T315" s="20" t="str">
        <f t="shared" si="7"/>
        <v/>
      </c>
      <c r="U315" s="20" t="str">
        <f>IF(T315="OVN",_xlfn.XLOOKUP(S315,'OVN Aggregated Audiences'!AJ:AJ,'OVN Aggregated Audiences'!K:K),IF(T315="CDT",_xlfn.XLOOKUP(S315,'CDT Aggregated Audiences'!AJ:AJ,'CDT Aggregated Audiences'!K:K),""))</f>
        <v/>
      </c>
      <c r="V315" s="34" t="str">
        <f>IF(T315="OVN",_xlfn.XLOOKUP(S315,'OVN Aggregated Audiences'!AJ:AJ,'OVN Aggregated Audiences'!H:H),IF(T315="CDT",_xlfn.XLOOKUP(S315,'CDT Aggregated Audiences'!AJ:AJ,'CDT Aggregated Audiences'!H:H),""))</f>
        <v/>
      </c>
      <c r="W315" s="35" t="str">
        <f>IF(T315="OVN",_xlfn.XLOOKUP(S315,'OVN Aggregated Audiences'!AJ:AJ,'OVN Aggregated Audiences'!N:N),IF(T315="CDT",_xlfn.XLOOKUP(S315,'CDT Aggregated Audiences'!AJ:AJ,'CDT Aggregated Audiences'!N:N),""))</f>
        <v/>
      </c>
      <c r="X315" s="20" t="str">
        <f>IF(T315="OVN",_xlfn.XLOOKUP(S315,'OVN Aggregated Audiences'!AJ:AJ,'OVN Aggregated Audiences'!AH:AH),IF(T315="CDT",_xlfn.XLOOKUP(S315,'CDT Aggregated Audiences'!AJ:AJ,'CDT Aggregated Audiences'!AH:AH),""))</f>
        <v/>
      </c>
      <c r="Y315" s="20" t="str">
        <f>IF(T315="OVN",_xlfn.XLOOKUP(S315,'OVN Aggregated Audiences'!AJ:AJ,'OVN Aggregated Audiences'!Q:Q),IF(T315="CDT",_xlfn.XLOOKUP(S315,'CDT Aggregated Audiences'!AJ:AJ,'CDT Aggregated Audiences'!Q:Q),""))</f>
        <v/>
      </c>
    </row>
    <row r="316" spans="10:25" x14ac:dyDescent="0.35">
      <c r="J316" s="20">
        <v>315</v>
      </c>
      <c r="K316" s="20" t="str">
        <f>_xlfn.XLOOKUP(J316,Calendar!K:K,Calendar!J:J,"")</f>
        <v/>
      </c>
      <c r="L316" s="20" t="str">
        <f>IF(K316="OVN",_xlfn.XLOOKUP(J316,'OVN Aggregated Audiences'!AI:AI,'OVN Aggregated Audiences'!C:C),IF(K316="CDT",_xlfn.XLOOKUP(J316,'CDT Aggregated Audiences'!AI:AI,'CDT Aggregated Audiences'!C:C),""))</f>
        <v/>
      </c>
      <c r="M316" s="20" t="str">
        <f>IF(K316="OVN",_xlfn.XLOOKUP(J316,'OVN Aggregated Audiences'!AI:AI,'OVN Aggregated Audiences'!D:D),IF(K316="CDT",_xlfn.XLOOKUP(J316,'CDT Aggregated Audiences'!AI:AI,'CDT Aggregated Audiences'!D:D),""))</f>
        <v/>
      </c>
      <c r="N316" s="20" t="str">
        <f>IF(K316="OVN",_xlfn.XLOOKUP(J316,'OVN Aggregated Audiences'!AI:AI,'OVN Aggregated Audiences'!AH:AH),IF(K316="CDT",_xlfn.XLOOKUP(J316,'CDT Aggregated Audiences'!AI:AI,'CDT Aggregated Audiences'!AH:AH),""))</f>
        <v/>
      </c>
      <c r="O316" s="20" t="str">
        <f>IF(K316="OVN",_xlfn.XLOOKUP(J316,'OVN Aggregated Audiences'!AI:AI,'OVN Aggregated Audiences'!M:M),IF(K316="CDT",_xlfn.XLOOKUP(J316,'CDT Aggregated Audiences'!AI:AI,'CDT Aggregated Audiences'!M:M),""))</f>
        <v/>
      </c>
      <c r="P316" s="20" t="str">
        <f>IF(K316="OVN",_xlfn.XLOOKUP(J316,'OVN Aggregated Audiences'!AI:AI,'OVN Aggregated Audiences'!Q:Q),IF(K316="CDT",_xlfn.XLOOKUP(J316,'CDT Aggregated Audiences'!AI:AI,'CDT Aggregated Audiences'!Q:Q),""))</f>
        <v/>
      </c>
      <c r="S316" s="20">
        <v>315</v>
      </c>
      <c r="T316" s="20" t="str">
        <f t="shared" si="7"/>
        <v/>
      </c>
      <c r="U316" s="20" t="str">
        <f>IF(T316="OVN",_xlfn.XLOOKUP(S316,'OVN Aggregated Audiences'!AJ:AJ,'OVN Aggregated Audiences'!K:K),IF(T316="CDT",_xlfn.XLOOKUP(S316,'CDT Aggregated Audiences'!AJ:AJ,'CDT Aggregated Audiences'!K:K),""))</f>
        <v/>
      </c>
      <c r="V316" s="34" t="str">
        <f>IF(T316="OVN",_xlfn.XLOOKUP(S316,'OVN Aggregated Audiences'!AJ:AJ,'OVN Aggregated Audiences'!H:H),IF(T316="CDT",_xlfn.XLOOKUP(S316,'CDT Aggregated Audiences'!AJ:AJ,'CDT Aggregated Audiences'!H:H),""))</f>
        <v/>
      </c>
      <c r="W316" s="35" t="str">
        <f>IF(T316="OVN",_xlfn.XLOOKUP(S316,'OVN Aggregated Audiences'!AJ:AJ,'OVN Aggregated Audiences'!N:N),IF(T316="CDT",_xlfn.XLOOKUP(S316,'CDT Aggregated Audiences'!AJ:AJ,'CDT Aggregated Audiences'!N:N),""))</f>
        <v/>
      </c>
      <c r="X316" s="20" t="str">
        <f>IF(T316="OVN",_xlfn.XLOOKUP(S316,'OVN Aggregated Audiences'!AJ:AJ,'OVN Aggregated Audiences'!AH:AH),IF(T316="CDT",_xlfn.XLOOKUP(S316,'CDT Aggregated Audiences'!AJ:AJ,'CDT Aggregated Audiences'!AH:AH),""))</f>
        <v/>
      </c>
      <c r="Y316" s="20" t="str">
        <f>IF(T316="OVN",_xlfn.XLOOKUP(S316,'OVN Aggregated Audiences'!AJ:AJ,'OVN Aggregated Audiences'!Q:Q),IF(T316="CDT",_xlfn.XLOOKUP(S316,'CDT Aggregated Audiences'!AJ:AJ,'CDT Aggregated Audiences'!Q:Q),""))</f>
        <v/>
      </c>
    </row>
    <row r="317" spans="10:25" x14ac:dyDescent="0.35">
      <c r="J317" s="20">
        <v>316</v>
      </c>
      <c r="K317" s="20" t="str">
        <f>_xlfn.XLOOKUP(J317,Calendar!K:K,Calendar!J:J,"")</f>
        <v/>
      </c>
      <c r="L317" s="20" t="str">
        <f>IF(K317="OVN",_xlfn.XLOOKUP(J317,'OVN Aggregated Audiences'!AI:AI,'OVN Aggregated Audiences'!C:C),IF(K317="CDT",_xlfn.XLOOKUP(J317,'CDT Aggregated Audiences'!AI:AI,'CDT Aggregated Audiences'!C:C),""))</f>
        <v/>
      </c>
      <c r="M317" s="20" t="str">
        <f>IF(K317="OVN",_xlfn.XLOOKUP(J317,'OVN Aggregated Audiences'!AI:AI,'OVN Aggregated Audiences'!D:D),IF(K317="CDT",_xlfn.XLOOKUP(J317,'CDT Aggregated Audiences'!AI:AI,'CDT Aggregated Audiences'!D:D),""))</f>
        <v/>
      </c>
      <c r="N317" s="20" t="str">
        <f>IF(K317="OVN",_xlfn.XLOOKUP(J317,'OVN Aggregated Audiences'!AI:AI,'OVN Aggregated Audiences'!AH:AH),IF(K317="CDT",_xlfn.XLOOKUP(J317,'CDT Aggregated Audiences'!AI:AI,'CDT Aggregated Audiences'!AH:AH),""))</f>
        <v/>
      </c>
      <c r="O317" s="20" t="str">
        <f>IF(K317="OVN",_xlfn.XLOOKUP(J317,'OVN Aggregated Audiences'!AI:AI,'OVN Aggregated Audiences'!M:M),IF(K317="CDT",_xlfn.XLOOKUP(J317,'CDT Aggregated Audiences'!AI:AI,'CDT Aggregated Audiences'!M:M),""))</f>
        <v/>
      </c>
      <c r="P317" s="20" t="str">
        <f>IF(K317="OVN",_xlfn.XLOOKUP(J317,'OVN Aggregated Audiences'!AI:AI,'OVN Aggregated Audiences'!Q:Q),IF(K317="CDT",_xlfn.XLOOKUP(J317,'CDT Aggregated Audiences'!AI:AI,'CDT Aggregated Audiences'!Q:Q),""))</f>
        <v/>
      </c>
      <c r="S317" s="20">
        <v>316</v>
      </c>
      <c r="T317" s="20" t="str">
        <f t="shared" si="7"/>
        <v/>
      </c>
      <c r="U317" s="20" t="str">
        <f>IF(T317="OVN",_xlfn.XLOOKUP(S317,'OVN Aggregated Audiences'!AJ:AJ,'OVN Aggregated Audiences'!K:K),IF(T317="CDT",_xlfn.XLOOKUP(S317,'CDT Aggregated Audiences'!AJ:AJ,'CDT Aggregated Audiences'!K:K),""))</f>
        <v/>
      </c>
      <c r="V317" s="34" t="str">
        <f>IF(T317="OVN",_xlfn.XLOOKUP(S317,'OVN Aggregated Audiences'!AJ:AJ,'OVN Aggregated Audiences'!H:H),IF(T317="CDT",_xlfn.XLOOKUP(S317,'CDT Aggregated Audiences'!AJ:AJ,'CDT Aggregated Audiences'!H:H),""))</f>
        <v/>
      </c>
      <c r="W317" s="35" t="str">
        <f>IF(T317="OVN",_xlfn.XLOOKUP(S317,'OVN Aggregated Audiences'!AJ:AJ,'OVN Aggregated Audiences'!N:N),IF(T317="CDT",_xlfn.XLOOKUP(S317,'CDT Aggregated Audiences'!AJ:AJ,'CDT Aggregated Audiences'!N:N),""))</f>
        <v/>
      </c>
      <c r="X317" s="20" t="str">
        <f>IF(T317="OVN",_xlfn.XLOOKUP(S317,'OVN Aggregated Audiences'!AJ:AJ,'OVN Aggregated Audiences'!AH:AH),IF(T317="CDT",_xlfn.XLOOKUP(S317,'CDT Aggregated Audiences'!AJ:AJ,'CDT Aggregated Audiences'!AH:AH),""))</f>
        <v/>
      </c>
      <c r="Y317" s="20" t="str">
        <f>IF(T317="OVN",_xlfn.XLOOKUP(S317,'OVN Aggregated Audiences'!AJ:AJ,'OVN Aggregated Audiences'!Q:Q),IF(T317="CDT",_xlfn.XLOOKUP(S317,'CDT Aggregated Audiences'!AJ:AJ,'CDT Aggregated Audiences'!Q:Q),""))</f>
        <v/>
      </c>
    </row>
    <row r="318" spans="10:25" x14ac:dyDescent="0.35">
      <c r="J318" s="20">
        <v>317</v>
      </c>
      <c r="K318" s="20" t="str">
        <f>_xlfn.XLOOKUP(J318,Calendar!K:K,Calendar!J:J,"")</f>
        <v/>
      </c>
      <c r="L318" s="20" t="str">
        <f>IF(K318="OVN",_xlfn.XLOOKUP(J318,'OVN Aggregated Audiences'!AI:AI,'OVN Aggregated Audiences'!C:C),IF(K318="CDT",_xlfn.XLOOKUP(J318,'CDT Aggregated Audiences'!AI:AI,'CDT Aggregated Audiences'!C:C),""))</f>
        <v/>
      </c>
      <c r="M318" s="20" t="str">
        <f>IF(K318="OVN",_xlfn.XLOOKUP(J318,'OVN Aggregated Audiences'!AI:AI,'OVN Aggregated Audiences'!D:D),IF(K318="CDT",_xlfn.XLOOKUP(J318,'CDT Aggregated Audiences'!AI:AI,'CDT Aggregated Audiences'!D:D),""))</f>
        <v/>
      </c>
      <c r="N318" s="20" t="str">
        <f>IF(K318="OVN",_xlfn.XLOOKUP(J318,'OVN Aggregated Audiences'!AI:AI,'OVN Aggregated Audiences'!AH:AH),IF(K318="CDT",_xlfn.XLOOKUP(J318,'CDT Aggregated Audiences'!AI:AI,'CDT Aggregated Audiences'!AH:AH),""))</f>
        <v/>
      </c>
      <c r="O318" s="20" t="str">
        <f>IF(K318="OVN",_xlfn.XLOOKUP(J318,'OVN Aggregated Audiences'!AI:AI,'OVN Aggregated Audiences'!M:M),IF(K318="CDT",_xlfn.XLOOKUP(J318,'CDT Aggregated Audiences'!AI:AI,'CDT Aggregated Audiences'!M:M),""))</f>
        <v/>
      </c>
      <c r="P318" s="20" t="str">
        <f>IF(K318="OVN",_xlfn.XLOOKUP(J318,'OVN Aggregated Audiences'!AI:AI,'OVN Aggregated Audiences'!Q:Q),IF(K318="CDT",_xlfn.XLOOKUP(J318,'CDT Aggregated Audiences'!AI:AI,'CDT Aggregated Audiences'!Q:Q),""))</f>
        <v/>
      </c>
      <c r="S318" s="20">
        <v>317</v>
      </c>
      <c r="T318" s="20" t="str">
        <f t="shared" si="7"/>
        <v/>
      </c>
      <c r="U318" s="20" t="str">
        <f>IF(T318="OVN",_xlfn.XLOOKUP(S318,'OVN Aggregated Audiences'!AJ:AJ,'OVN Aggregated Audiences'!K:K),IF(T318="CDT",_xlfn.XLOOKUP(S318,'CDT Aggregated Audiences'!AJ:AJ,'CDT Aggregated Audiences'!K:K),""))</f>
        <v/>
      </c>
      <c r="V318" s="34" t="str">
        <f>IF(T318="OVN",_xlfn.XLOOKUP(S318,'OVN Aggregated Audiences'!AJ:AJ,'OVN Aggregated Audiences'!H:H),IF(T318="CDT",_xlfn.XLOOKUP(S318,'CDT Aggregated Audiences'!AJ:AJ,'CDT Aggregated Audiences'!H:H),""))</f>
        <v/>
      </c>
      <c r="W318" s="35" t="str">
        <f>IF(T318="OVN",_xlfn.XLOOKUP(S318,'OVN Aggregated Audiences'!AJ:AJ,'OVN Aggregated Audiences'!N:N),IF(T318="CDT",_xlfn.XLOOKUP(S318,'CDT Aggregated Audiences'!AJ:AJ,'CDT Aggregated Audiences'!N:N),""))</f>
        <v/>
      </c>
      <c r="X318" s="20" t="str">
        <f>IF(T318="OVN",_xlfn.XLOOKUP(S318,'OVN Aggregated Audiences'!AJ:AJ,'OVN Aggregated Audiences'!AH:AH),IF(T318="CDT",_xlfn.XLOOKUP(S318,'CDT Aggregated Audiences'!AJ:AJ,'CDT Aggregated Audiences'!AH:AH),""))</f>
        <v/>
      </c>
      <c r="Y318" s="20" t="str">
        <f>IF(T318="OVN",_xlfn.XLOOKUP(S318,'OVN Aggregated Audiences'!AJ:AJ,'OVN Aggregated Audiences'!Q:Q),IF(T318="CDT",_xlfn.XLOOKUP(S318,'CDT Aggregated Audiences'!AJ:AJ,'CDT Aggregated Audiences'!Q:Q),""))</f>
        <v/>
      </c>
    </row>
    <row r="319" spans="10:25" x14ac:dyDescent="0.35">
      <c r="J319" s="20">
        <v>318</v>
      </c>
      <c r="K319" s="20" t="str">
        <f>_xlfn.XLOOKUP(J319,Calendar!K:K,Calendar!J:J,"")</f>
        <v/>
      </c>
      <c r="L319" s="20" t="str">
        <f>IF(K319="OVN",_xlfn.XLOOKUP(J319,'OVN Aggregated Audiences'!AI:AI,'OVN Aggregated Audiences'!C:C),IF(K319="CDT",_xlfn.XLOOKUP(J319,'CDT Aggregated Audiences'!AI:AI,'CDT Aggregated Audiences'!C:C),""))</f>
        <v/>
      </c>
      <c r="M319" s="20" t="str">
        <f>IF(K319="OVN",_xlfn.XLOOKUP(J319,'OVN Aggregated Audiences'!AI:AI,'OVN Aggregated Audiences'!D:D),IF(K319="CDT",_xlfn.XLOOKUP(J319,'CDT Aggregated Audiences'!AI:AI,'CDT Aggregated Audiences'!D:D),""))</f>
        <v/>
      </c>
      <c r="N319" s="20" t="str">
        <f>IF(K319="OVN",_xlfn.XLOOKUP(J319,'OVN Aggregated Audiences'!AI:AI,'OVN Aggregated Audiences'!AH:AH),IF(K319="CDT",_xlfn.XLOOKUP(J319,'CDT Aggregated Audiences'!AI:AI,'CDT Aggregated Audiences'!AH:AH),""))</f>
        <v/>
      </c>
      <c r="O319" s="20" t="str">
        <f>IF(K319="OVN",_xlfn.XLOOKUP(J319,'OVN Aggregated Audiences'!AI:AI,'OVN Aggregated Audiences'!M:M),IF(K319="CDT",_xlfn.XLOOKUP(J319,'CDT Aggregated Audiences'!AI:AI,'CDT Aggregated Audiences'!M:M),""))</f>
        <v/>
      </c>
      <c r="P319" s="20" t="str">
        <f>IF(K319="OVN",_xlfn.XLOOKUP(J319,'OVN Aggregated Audiences'!AI:AI,'OVN Aggregated Audiences'!Q:Q),IF(K319="CDT",_xlfn.XLOOKUP(J319,'CDT Aggregated Audiences'!AI:AI,'CDT Aggregated Audiences'!Q:Q),""))</f>
        <v/>
      </c>
      <c r="S319" s="20">
        <v>318</v>
      </c>
      <c r="T319" s="20" t="str">
        <f t="shared" si="7"/>
        <v/>
      </c>
      <c r="U319" s="20" t="str">
        <f>IF(T319="OVN",_xlfn.XLOOKUP(S319,'OVN Aggregated Audiences'!AJ:AJ,'OVN Aggregated Audiences'!K:K),IF(T319="CDT",_xlfn.XLOOKUP(S319,'CDT Aggregated Audiences'!AJ:AJ,'CDT Aggregated Audiences'!K:K),""))</f>
        <v/>
      </c>
      <c r="V319" s="34" t="str">
        <f>IF(T319="OVN",_xlfn.XLOOKUP(S319,'OVN Aggregated Audiences'!AJ:AJ,'OVN Aggregated Audiences'!H:H),IF(T319="CDT",_xlfn.XLOOKUP(S319,'CDT Aggregated Audiences'!AJ:AJ,'CDT Aggregated Audiences'!H:H),""))</f>
        <v/>
      </c>
      <c r="W319" s="35" t="str">
        <f>IF(T319="OVN",_xlfn.XLOOKUP(S319,'OVN Aggregated Audiences'!AJ:AJ,'OVN Aggregated Audiences'!N:N),IF(T319="CDT",_xlfn.XLOOKUP(S319,'CDT Aggregated Audiences'!AJ:AJ,'CDT Aggregated Audiences'!N:N),""))</f>
        <v/>
      </c>
      <c r="X319" s="20" t="str">
        <f>IF(T319="OVN",_xlfn.XLOOKUP(S319,'OVN Aggregated Audiences'!AJ:AJ,'OVN Aggregated Audiences'!AH:AH),IF(T319="CDT",_xlfn.XLOOKUP(S319,'CDT Aggregated Audiences'!AJ:AJ,'CDT Aggregated Audiences'!AH:AH),""))</f>
        <v/>
      </c>
      <c r="Y319" s="20" t="str">
        <f>IF(T319="OVN",_xlfn.XLOOKUP(S319,'OVN Aggregated Audiences'!AJ:AJ,'OVN Aggregated Audiences'!Q:Q),IF(T319="CDT",_xlfn.XLOOKUP(S319,'CDT Aggregated Audiences'!AJ:AJ,'CDT Aggregated Audiences'!Q:Q),""))</f>
        <v/>
      </c>
    </row>
    <row r="320" spans="10:25" x14ac:dyDescent="0.35">
      <c r="J320" s="20">
        <v>319</v>
      </c>
      <c r="K320" s="20" t="str">
        <f>_xlfn.XLOOKUP(J320,Calendar!K:K,Calendar!J:J,"")</f>
        <v/>
      </c>
      <c r="L320" s="20" t="str">
        <f>IF(K320="OVN",_xlfn.XLOOKUP(J320,'OVN Aggregated Audiences'!AI:AI,'OVN Aggregated Audiences'!C:C),IF(K320="CDT",_xlfn.XLOOKUP(J320,'CDT Aggregated Audiences'!AI:AI,'CDT Aggregated Audiences'!C:C),""))</f>
        <v/>
      </c>
      <c r="M320" s="20" t="str">
        <f>IF(K320="OVN",_xlfn.XLOOKUP(J320,'OVN Aggregated Audiences'!AI:AI,'OVN Aggregated Audiences'!D:D),IF(K320="CDT",_xlfn.XLOOKUP(J320,'CDT Aggregated Audiences'!AI:AI,'CDT Aggregated Audiences'!D:D),""))</f>
        <v/>
      </c>
      <c r="N320" s="20" t="str">
        <f>IF(K320="OVN",_xlfn.XLOOKUP(J320,'OVN Aggregated Audiences'!AI:AI,'OVN Aggregated Audiences'!AH:AH),IF(K320="CDT",_xlfn.XLOOKUP(J320,'CDT Aggregated Audiences'!AI:AI,'CDT Aggregated Audiences'!AH:AH),""))</f>
        <v/>
      </c>
      <c r="O320" s="20" t="str">
        <f>IF(K320="OVN",_xlfn.XLOOKUP(J320,'OVN Aggregated Audiences'!AI:AI,'OVN Aggregated Audiences'!M:M),IF(K320="CDT",_xlfn.XLOOKUP(J320,'CDT Aggregated Audiences'!AI:AI,'CDT Aggregated Audiences'!M:M),""))</f>
        <v/>
      </c>
      <c r="P320" s="20" t="str">
        <f>IF(K320="OVN",_xlfn.XLOOKUP(J320,'OVN Aggregated Audiences'!AI:AI,'OVN Aggregated Audiences'!Q:Q),IF(K320="CDT",_xlfn.XLOOKUP(J320,'CDT Aggregated Audiences'!AI:AI,'CDT Aggregated Audiences'!Q:Q),""))</f>
        <v/>
      </c>
      <c r="S320" s="20">
        <v>319</v>
      </c>
      <c r="T320" s="20" t="str">
        <f t="shared" si="7"/>
        <v/>
      </c>
      <c r="U320" s="20" t="str">
        <f>IF(T320="OVN",_xlfn.XLOOKUP(S320,'OVN Aggregated Audiences'!AJ:AJ,'OVN Aggregated Audiences'!K:K),IF(T320="CDT",_xlfn.XLOOKUP(S320,'CDT Aggregated Audiences'!AJ:AJ,'CDT Aggregated Audiences'!K:K),""))</f>
        <v/>
      </c>
      <c r="V320" s="34" t="str">
        <f>IF(T320="OVN",_xlfn.XLOOKUP(S320,'OVN Aggregated Audiences'!AJ:AJ,'OVN Aggregated Audiences'!H:H),IF(T320="CDT",_xlfn.XLOOKUP(S320,'CDT Aggregated Audiences'!AJ:AJ,'CDT Aggregated Audiences'!H:H),""))</f>
        <v/>
      </c>
      <c r="W320" s="35" t="str">
        <f>IF(T320="OVN",_xlfn.XLOOKUP(S320,'OVN Aggregated Audiences'!AJ:AJ,'OVN Aggregated Audiences'!N:N),IF(T320="CDT",_xlfn.XLOOKUP(S320,'CDT Aggregated Audiences'!AJ:AJ,'CDT Aggregated Audiences'!N:N),""))</f>
        <v/>
      </c>
      <c r="X320" s="20" t="str">
        <f>IF(T320="OVN",_xlfn.XLOOKUP(S320,'OVN Aggregated Audiences'!AJ:AJ,'OVN Aggregated Audiences'!AH:AH),IF(T320="CDT",_xlfn.XLOOKUP(S320,'CDT Aggregated Audiences'!AJ:AJ,'CDT Aggregated Audiences'!AH:AH),""))</f>
        <v/>
      </c>
      <c r="Y320" s="20" t="str">
        <f>IF(T320="OVN",_xlfn.XLOOKUP(S320,'OVN Aggregated Audiences'!AJ:AJ,'OVN Aggregated Audiences'!Q:Q),IF(T320="CDT",_xlfn.XLOOKUP(S320,'CDT Aggregated Audiences'!AJ:AJ,'CDT Aggregated Audiences'!Q:Q),""))</f>
        <v/>
      </c>
    </row>
    <row r="321" spans="10:25" x14ac:dyDescent="0.35">
      <c r="J321" s="20">
        <v>320</v>
      </c>
      <c r="K321" s="20" t="str">
        <f>_xlfn.XLOOKUP(J321,Calendar!K:K,Calendar!J:J,"")</f>
        <v/>
      </c>
      <c r="L321" s="20" t="str">
        <f>IF(K321="OVN",_xlfn.XLOOKUP(J321,'OVN Aggregated Audiences'!AI:AI,'OVN Aggregated Audiences'!C:C),IF(K321="CDT",_xlfn.XLOOKUP(J321,'CDT Aggregated Audiences'!AI:AI,'CDT Aggregated Audiences'!C:C),""))</f>
        <v/>
      </c>
      <c r="M321" s="20" t="str">
        <f>IF(K321="OVN",_xlfn.XLOOKUP(J321,'OVN Aggregated Audiences'!AI:AI,'OVN Aggregated Audiences'!D:D),IF(K321="CDT",_xlfn.XLOOKUP(J321,'CDT Aggregated Audiences'!AI:AI,'CDT Aggregated Audiences'!D:D),""))</f>
        <v/>
      </c>
      <c r="N321" s="20" t="str">
        <f>IF(K321="OVN",_xlfn.XLOOKUP(J321,'OVN Aggregated Audiences'!AI:AI,'OVN Aggregated Audiences'!AH:AH),IF(K321="CDT",_xlfn.XLOOKUP(J321,'CDT Aggregated Audiences'!AI:AI,'CDT Aggregated Audiences'!AH:AH),""))</f>
        <v/>
      </c>
      <c r="O321" s="20" t="str">
        <f>IF(K321="OVN",_xlfn.XLOOKUP(J321,'OVN Aggregated Audiences'!AI:AI,'OVN Aggregated Audiences'!M:M),IF(K321="CDT",_xlfn.XLOOKUP(J321,'CDT Aggregated Audiences'!AI:AI,'CDT Aggregated Audiences'!M:M),""))</f>
        <v/>
      </c>
      <c r="P321" s="20" t="str">
        <f>IF(K321="OVN",_xlfn.XLOOKUP(J321,'OVN Aggregated Audiences'!AI:AI,'OVN Aggregated Audiences'!Q:Q),IF(K321="CDT",_xlfn.XLOOKUP(J321,'CDT Aggregated Audiences'!AI:AI,'CDT Aggregated Audiences'!Q:Q),""))</f>
        <v/>
      </c>
      <c r="S321" s="20">
        <v>320</v>
      </c>
      <c r="T321" s="20" t="str">
        <f t="shared" si="7"/>
        <v/>
      </c>
      <c r="U321" s="20" t="str">
        <f>IF(T321="OVN",_xlfn.XLOOKUP(S321,'OVN Aggregated Audiences'!AJ:AJ,'OVN Aggregated Audiences'!K:K),IF(T321="CDT",_xlfn.XLOOKUP(S321,'CDT Aggregated Audiences'!AJ:AJ,'CDT Aggregated Audiences'!K:K),""))</f>
        <v/>
      </c>
      <c r="V321" s="34" t="str">
        <f>IF(T321="OVN",_xlfn.XLOOKUP(S321,'OVN Aggregated Audiences'!AJ:AJ,'OVN Aggregated Audiences'!H:H),IF(T321="CDT",_xlfn.XLOOKUP(S321,'CDT Aggregated Audiences'!AJ:AJ,'CDT Aggregated Audiences'!H:H),""))</f>
        <v/>
      </c>
      <c r="W321" s="35" t="str">
        <f>IF(T321="OVN",_xlfn.XLOOKUP(S321,'OVN Aggregated Audiences'!AJ:AJ,'OVN Aggregated Audiences'!N:N),IF(T321="CDT",_xlfn.XLOOKUP(S321,'CDT Aggregated Audiences'!AJ:AJ,'CDT Aggregated Audiences'!N:N),""))</f>
        <v/>
      </c>
      <c r="X321" s="20" t="str">
        <f>IF(T321="OVN",_xlfn.XLOOKUP(S321,'OVN Aggregated Audiences'!AJ:AJ,'OVN Aggregated Audiences'!AH:AH),IF(T321="CDT",_xlfn.XLOOKUP(S321,'CDT Aggregated Audiences'!AJ:AJ,'CDT Aggregated Audiences'!AH:AH),""))</f>
        <v/>
      </c>
      <c r="Y321" s="20" t="str">
        <f>IF(T321="OVN",_xlfn.XLOOKUP(S321,'OVN Aggregated Audiences'!AJ:AJ,'OVN Aggregated Audiences'!Q:Q),IF(T321="CDT",_xlfn.XLOOKUP(S321,'CDT Aggregated Audiences'!AJ:AJ,'CDT Aggregated Audiences'!Q:Q),""))</f>
        <v/>
      </c>
    </row>
    <row r="322" spans="10:25" x14ac:dyDescent="0.35">
      <c r="J322" s="20">
        <v>321</v>
      </c>
      <c r="K322" s="20" t="str">
        <f>_xlfn.XLOOKUP(J322,Calendar!K:K,Calendar!J:J,"")</f>
        <v/>
      </c>
      <c r="L322" s="20" t="str">
        <f>IF(K322="OVN",_xlfn.XLOOKUP(J322,'OVN Aggregated Audiences'!AI:AI,'OVN Aggregated Audiences'!C:C),IF(K322="CDT",_xlfn.XLOOKUP(J322,'CDT Aggregated Audiences'!AI:AI,'CDT Aggregated Audiences'!C:C),""))</f>
        <v/>
      </c>
      <c r="M322" s="20" t="str">
        <f>IF(K322="OVN",_xlfn.XLOOKUP(J322,'OVN Aggregated Audiences'!AI:AI,'OVN Aggregated Audiences'!D:D),IF(K322="CDT",_xlfn.XLOOKUP(J322,'CDT Aggregated Audiences'!AI:AI,'CDT Aggregated Audiences'!D:D),""))</f>
        <v/>
      </c>
      <c r="N322" s="20" t="str">
        <f>IF(K322="OVN",_xlfn.XLOOKUP(J322,'OVN Aggregated Audiences'!AI:AI,'OVN Aggregated Audiences'!AH:AH),IF(K322="CDT",_xlfn.XLOOKUP(J322,'CDT Aggregated Audiences'!AI:AI,'CDT Aggregated Audiences'!AH:AH),""))</f>
        <v/>
      </c>
      <c r="O322" s="20" t="str">
        <f>IF(K322="OVN",_xlfn.XLOOKUP(J322,'OVN Aggregated Audiences'!AI:AI,'OVN Aggregated Audiences'!M:M),IF(K322="CDT",_xlfn.XLOOKUP(J322,'CDT Aggregated Audiences'!AI:AI,'CDT Aggregated Audiences'!M:M),""))</f>
        <v/>
      </c>
      <c r="P322" s="20" t="str">
        <f>IF(K322="OVN",_xlfn.XLOOKUP(J322,'OVN Aggregated Audiences'!AI:AI,'OVN Aggregated Audiences'!Q:Q),IF(K322="CDT",_xlfn.XLOOKUP(J322,'CDT Aggregated Audiences'!AI:AI,'CDT Aggregated Audiences'!Q:Q),""))</f>
        <v/>
      </c>
      <c r="S322" s="20">
        <v>321</v>
      </c>
      <c r="T322" s="20" t="str">
        <f t="shared" si="7"/>
        <v/>
      </c>
      <c r="U322" s="20" t="str">
        <f>IF(T322="OVN",_xlfn.XLOOKUP(S322,'OVN Aggregated Audiences'!AJ:AJ,'OVN Aggregated Audiences'!K:K),IF(T322="CDT",_xlfn.XLOOKUP(S322,'CDT Aggregated Audiences'!AJ:AJ,'CDT Aggregated Audiences'!K:K),""))</f>
        <v/>
      </c>
      <c r="V322" s="34" t="str">
        <f>IF(T322="OVN",_xlfn.XLOOKUP(S322,'OVN Aggregated Audiences'!AJ:AJ,'OVN Aggregated Audiences'!H:H),IF(T322="CDT",_xlfn.XLOOKUP(S322,'CDT Aggregated Audiences'!AJ:AJ,'CDT Aggregated Audiences'!H:H),""))</f>
        <v/>
      </c>
      <c r="W322" s="35" t="str">
        <f>IF(T322="OVN",_xlfn.XLOOKUP(S322,'OVN Aggregated Audiences'!AJ:AJ,'OVN Aggregated Audiences'!N:N),IF(T322="CDT",_xlfn.XLOOKUP(S322,'CDT Aggregated Audiences'!AJ:AJ,'CDT Aggregated Audiences'!N:N),""))</f>
        <v/>
      </c>
      <c r="X322" s="20" t="str">
        <f>IF(T322="OVN",_xlfn.XLOOKUP(S322,'OVN Aggregated Audiences'!AJ:AJ,'OVN Aggregated Audiences'!AH:AH),IF(T322="CDT",_xlfn.XLOOKUP(S322,'CDT Aggregated Audiences'!AJ:AJ,'CDT Aggregated Audiences'!AH:AH),""))</f>
        <v/>
      </c>
      <c r="Y322" s="20" t="str">
        <f>IF(T322="OVN",_xlfn.XLOOKUP(S322,'OVN Aggregated Audiences'!AJ:AJ,'OVN Aggregated Audiences'!Q:Q),IF(T322="CDT",_xlfn.XLOOKUP(S322,'CDT Aggregated Audiences'!AJ:AJ,'CDT Aggregated Audiences'!Q:Q),""))</f>
        <v/>
      </c>
    </row>
    <row r="323" spans="10:25" x14ac:dyDescent="0.35">
      <c r="J323" s="20">
        <v>322</v>
      </c>
      <c r="K323" s="20" t="str">
        <f>_xlfn.XLOOKUP(J323,Calendar!K:K,Calendar!J:J,"")</f>
        <v/>
      </c>
      <c r="L323" s="20" t="str">
        <f>IF(K323="OVN",_xlfn.XLOOKUP(J323,'OVN Aggregated Audiences'!AI:AI,'OVN Aggregated Audiences'!C:C),IF(K323="CDT",_xlfn.XLOOKUP(J323,'CDT Aggregated Audiences'!AI:AI,'CDT Aggregated Audiences'!C:C),""))</f>
        <v/>
      </c>
      <c r="M323" s="20" t="str">
        <f>IF(K323="OVN",_xlfn.XLOOKUP(J323,'OVN Aggregated Audiences'!AI:AI,'OVN Aggregated Audiences'!D:D),IF(K323="CDT",_xlfn.XLOOKUP(J323,'CDT Aggregated Audiences'!AI:AI,'CDT Aggregated Audiences'!D:D),""))</f>
        <v/>
      </c>
      <c r="N323" s="20" t="str">
        <f>IF(K323="OVN",_xlfn.XLOOKUP(J323,'OVN Aggregated Audiences'!AI:AI,'OVN Aggregated Audiences'!AH:AH),IF(K323="CDT",_xlfn.XLOOKUP(J323,'CDT Aggregated Audiences'!AI:AI,'CDT Aggregated Audiences'!AH:AH),""))</f>
        <v/>
      </c>
      <c r="O323" s="20" t="str">
        <f>IF(K323="OVN",_xlfn.XLOOKUP(J323,'OVN Aggregated Audiences'!AI:AI,'OVN Aggregated Audiences'!M:M),IF(K323="CDT",_xlfn.XLOOKUP(J323,'CDT Aggregated Audiences'!AI:AI,'CDT Aggregated Audiences'!M:M),""))</f>
        <v/>
      </c>
      <c r="P323" s="20" t="str">
        <f>IF(K323="OVN",_xlfn.XLOOKUP(J323,'OVN Aggregated Audiences'!AI:AI,'OVN Aggregated Audiences'!Q:Q),IF(K323="CDT",_xlfn.XLOOKUP(J323,'CDT Aggregated Audiences'!AI:AI,'CDT Aggregated Audiences'!Q:Q),""))</f>
        <v/>
      </c>
      <c r="S323" s="20">
        <v>322</v>
      </c>
      <c r="T323" s="20" t="str">
        <f t="shared" ref="T323:T381" si="8">IF(S323&lt;=$B$5,"CDT",IF(AND(S323&gt;$B$5,S323&lt;=$B$4),"OVN",""))</f>
        <v/>
      </c>
      <c r="U323" s="20" t="str">
        <f>IF(T323="OVN",_xlfn.XLOOKUP(S323,'OVN Aggregated Audiences'!AJ:AJ,'OVN Aggregated Audiences'!K:K),IF(T323="CDT",_xlfn.XLOOKUP(S323,'CDT Aggregated Audiences'!AJ:AJ,'CDT Aggregated Audiences'!K:K),""))</f>
        <v/>
      </c>
      <c r="V323" s="34" t="str">
        <f>IF(T323="OVN",_xlfn.XLOOKUP(S323,'OVN Aggregated Audiences'!AJ:AJ,'OVN Aggregated Audiences'!H:H),IF(T323="CDT",_xlfn.XLOOKUP(S323,'CDT Aggregated Audiences'!AJ:AJ,'CDT Aggregated Audiences'!H:H),""))</f>
        <v/>
      </c>
      <c r="W323" s="35" t="str">
        <f>IF(T323="OVN",_xlfn.XLOOKUP(S323,'OVN Aggregated Audiences'!AJ:AJ,'OVN Aggregated Audiences'!N:N),IF(T323="CDT",_xlfn.XLOOKUP(S323,'CDT Aggregated Audiences'!AJ:AJ,'CDT Aggregated Audiences'!N:N),""))</f>
        <v/>
      </c>
      <c r="X323" s="20" t="str">
        <f>IF(T323="OVN",_xlfn.XLOOKUP(S323,'OVN Aggregated Audiences'!AJ:AJ,'OVN Aggregated Audiences'!AH:AH),IF(T323="CDT",_xlfn.XLOOKUP(S323,'CDT Aggregated Audiences'!AJ:AJ,'CDT Aggregated Audiences'!AH:AH),""))</f>
        <v/>
      </c>
      <c r="Y323" s="20" t="str">
        <f>IF(T323="OVN",_xlfn.XLOOKUP(S323,'OVN Aggregated Audiences'!AJ:AJ,'OVN Aggregated Audiences'!Q:Q),IF(T323="CDT",_xlfn.XLOOKUP(S323,'CDT Aggregated Audiences'!AJ:AJ,'CDT Aggregated Audiences'!Q:Q),""))</f>
        <v/>
      </c>
    </row>
    <row r="324" spans="10:25" x14ac:dyDescent="0.35">
      <c r="J324" s="20">
        <v>323</v>
      </c>
      <c r="K324" s="20" t="str">
        <f>_xlfn.XLOOKUP(J324,Calendar!K:K,Calendar!J:J,"")</f>
        <v/>
      </c>
      <c r="L324" s="20" t="str">
        <f>IF(K324="OVN",_xlfn.XLOOKUP(J324,'OVN Aggregated Audiences'!AI:AI,'OVN Aggregated Audiences'!C:C),IF(K324="CDT",_xlfn.XLOOKUP(J324,'CDT Aggregated Audiences'!AI:AI,'CDT Aggregated Audiences'!C:C),""))</f>
        <v/>
      </c>
      <c r="M324" s="20" t="str">
        <f>IF(K324="OVN",_xlfn.XLOOKUP(J324,'OVN Aggregated Audiences'!AI:AI,'OVN Aggregated Audiences'!D:D),IF(K324="CDT",_xlfn.XLOOKUP(J324,'CDT Aggregated Audiences'!AI:AI,'CDT Aggregated Audiences'!D:D),""))</f>
        <v/>
      </c>
      <c r="N324" s="20" t="str">
        <f>IF(K324="OVN",_xlfn.XLOOKUP(J324,'OVN Aggregated Audiences'!AI:AI,'OVN Aggregated Audiences'!AH:AH),IF(K324="CDT",_xlfn.XLOOKUP(J324,'CDT Aggregated Audiences'!AI:AI,'CDT Aggregated Audiences'!AH:AH),""))</f>
        <v/>
      </c>
      <c r="O324" s="20" t="str">
        <f>IF(K324="OVN",_xlfn.XLOOKUP(J324,'OVN Aggregated Audiences'!AI:AI,'OVN Aggregated Audiences'!M:M),IF(K324="CDT",_xlfn.XLOOKUP(J324,'CDT Aggregated Audiences'!AI:AI,'CDT Aggregated Audiences'!M:M),""))</f>
        <v/>
      </c>
      <c r="P324" s="20" t="str">
        <f>IF(K324="OVN",_xlfn.XLOOKUP(J324,'OVN Aggregated Audiences'!AI:AI,'OVN Aggregated Audiences'!Q:Q),IF(K324="CDT",_xlfn.XLOOKUP(J324,'CDT Aggregated Audiences'!AI:AI,'CDT Aggregated Audiences'!Q:Q),""))</f>
        <v/>
      </c>
      <c r="S324" s="20">
        <v>323</v>
      </c>
      <c r="T324" s="20" t="str">
        <f t="shared" si="8"/>
        <v/>
      </c>
      <c r="U324" s="20" t="str">
        <f>IF(T324="OVN",_xlfn.XLOOKUP(S324,'OVN Aggregated Audiences'!AJ:AJ,'OVN Aggregated Audiences'!K:K),IF(T324="CDT",_xlfn.XLOOKUP(S324,'CDT Aggregated Audiences'!AJ:AJ,'CDT Aggregated Audiences'!K:K),""))</f>
        <v/>
      </c>
      <c r="V324" s="34" t="str">
        <f>IF(T324="OVN",_xlfn.XLOOKUP(S324,'OVN Aggregated Audiences'!AJ:AJ,'OVN Aggregated Audiences'!H:H),IF(T324="CDT",_xlfn.XLOOKUP(S324,'CDT Aggregated Audiences'!AJ:AJ,'CDT Aggregated Audiences'!H:H),""))</f>
        <v/>
      </c>
      <c r="W324" s="35" t="str">
        <f>IF(T324="OVN",_xlfn.XLOOKUP(S324,'OVN Aggregated Audiences'!AJ:AJ,'OVN Aggregated Audiences'!N:N),IF(T324="CDT",_xlfn.XLOOKUP(S324,'CDT Aggregated Audiences'!AJ:AJ,'CDT Aggregated Audiences'!N:N),""))</f>
        <v/>
      </c>
      <c r="X324" s="20" t="str">
        <f>IF(T324="OVN",_xlfn.XLOOKUP(S324,'OVN Aggregated Audiences'!AJ:AJ,'OVN Aggregated Audiences'!AH:AH),IF(T324="CDT",_xlfn.XLOOKUP(S324,'CDT Aggregated Audiences'!AJ:AJ,'CDT Aggregated Audiences'!AH:AH),""))</f>
        <v/>
      </c>
      <c r="Y324" s="20" t="str">
        <f>IF(T324="OVN",_xlfn.XLOOKUP(S324,'OVN Aggregated Audiences'!AJ:AJ,'OVN Aggregated Audiences'!Q:Q),IF(T324="CDT",_xlfn.XLOOKUP(S324,'CDT Aggregated Audiences'!AJ:AJ,'CDT Aggregated Audiences'!Q:Q),""))</f>
        <v/>
      </c>
    </row>
    <row r="325" spans="10:25" x14ac:dyDescent="0.35">
      <c r="J325" s="20">
        <v>324</v>
      </c>
      <c r="K325" s="20" t="str">
        <f>_xlfn.XLOOKUP(J325,Calendar!K:K,Calendar!J:J,"")</f>
        <v/>
      </c>
      <c r="L325" s="20" t="str">
        <f>IF(K325="OVN",_xlfn.XLOOKUP(J325,'OVN Aggregated Audiences'!AI:AI,'OVN Aggregated Audiences'!C:C),IF(K325="CDT",_xlfn.XLOOKUP(J325,'CDT Aggregated Audiences'!AI:AI,'CDT Aggregated Audiences'!C:C),""))</f>
        <v/>
      </c>
      <c r="M325" s="20" t="str">
        <f>IF(K325="OVN",_xlfn.XLOOKUP(J325,'OVN Aggregated Audiences'!AI:AI,'OVN Aggregated Audiences'!D:D),IF(K325="CDT",_xlfn.XLOOKUP(J325,'CDT Aggregated Audiences'!AI:AI,'CDT Aggregated Audiences'!D:D),""))</f>
        <v/>
      </c>
      <c r="N325" s="20" t="str">
        <f>IF(K325="OVN",_xlfn.XLOOKUP(J325,'OVN Aggregated Audiences'!AI:AI,'OVN Aggregated Audiences'!AH:AH),IF(K325="CDT",_xlfn.XLOOKUP(J325,'CDT Aggregated Audiences'!AI:AI,'CDT Aggregated Audiences'!AH:AH),""))</f>
        <v/>
      </c>
      <c r="O325" s="20" t="str">
        <f>IF(K325="OVN",_xlfn.XLOOKUP(J325,'OVN Aggregated Audiences'!AI:AI,'OVN Aggregated Audiences'!M:M),IF(K325="CDT",_xlfn.XLOOKUP(J325,'CDT Aggregated Audiences'!AI:AI,'CDT Aggregated Audiences'!M:M),""))</f>
        <v/>
      </c>
      <c r="P325" s="20" t="str">
        <f>IF(K325="OVN",_xlfn.XLOOKUP(J325,'OVN Aggregated Audiences'!AI:AI,'OVN Aggregated Audiences'!Q:Q),IF(K325="CDT",_xlfn.XLOOKUP(J325,'CDT Aggregated Audiences'!AI:AI,'CDT Aggregated Audiences'!Q:Q),""))</f>
        <v/>
      </c>
      <c r="S325" s="20">
        <v>324</v>
      </c>
      <c r="T325" s="20" t="str">
        <f t="shared" si="8"/>
        <v/>
      </c>
      <c r="U325" s="20" t="str">
        <f>IF(T325="OVN",_xlfn.XLOOKUP(S325,'OVN Aggregated Audiences'!AJ:AJ,'OVN Aggregated Audiences'!K:K),IF(T325="CDT",_xlfn.XLOOKUP(S325,'CDT Aggregated Audiences'!AJ:AJ,'CDT Aggregated Audiences'!K:K),""))</f>
        <v/>
      </c>
      <c r="V325" s="34" t="str">
        <f>IF(T325="OVN",_xlfn.XLOOKUP(S325,'OVN Aggregated Audiences'!AJ:AJ,'OVN Aggregated Audiences'!H:H),IF(T325="CDT",_xlfn.XLOOKUP(S325,'CDT Aggregated Audiences'!AJ:AJ,'CDT Aggregated Audiences'!H:H),""))</f>
        <v/>
      </c>
      <c r="W325" s="35" t="str">
        <f>IF(T325="OVN",_xlfn.XLOOKUP(S325,'OVN Aggregated Audiences'!AJ:AJ,'OVN Aggregated Audiences'!N:N),IF(T325="CDT",_xlfn.XLOOKUP(S325,'CDT Aggregated Audiences'!AJ:AJ,'CDT Aggregated Audiences'!N:N),""))</f>
        <v/>
      </c>
      <c r="X325" s="20" t="str">
        <f>IF(T325="OVN",_xlfn.XLOOKUP(S325,'OVN Aggregated Audiences'!AJ:AJ,'OVN Aggregated Audiences'!AH:AH),IF(T325="CDT",_xlfn.XLOOKUP(S325,'CDT Aggregated Audiences'!AJ:AJ,'CDT Aggregated Audiences'!AH:AH),""))</f>
        <v/>
      </c>
      <c r="Y325" s="20" t="str">
        <f>IF(T325="OVN",_xlfn.XLOOKUP(S325,'OVN Aggregated Audiences'!AJ:AJ,'OVN Aggregated Audiences'!Q:Q),IF(T325="CDT",_xlfn.XLOOKUP(S325,'CDT Aggregated Audiences'!AJ:AJ,'CDT Aggregated Audiences'!Q:Q),""))</f>
        <v/>
      </c>
    </row>
    <row r="326" spans="10:25" x14ac:dyDescent="0.35">
      <c r="J326" s="20">
        <v>325</v>
      </c>
      <c r="K326" s="20" t="str">
        <f>_xlfn.XLOOKUP(J326,Calendar!K:K,Calendar!J:J,"")</f>
        <v/>
      </c>
      <c r="L326" s="20" t="str">
        <f>IF(K326="OVN",_xlfn.XLOOKUP(J326,'OVN Aggregated Audiences'!AI:AI,'OVN Aggregated Audiences'!C:C),IF(K326="CDT",_xlfn.XLOOKUP(J326,'CDT Aggregated Audiences'!AI:AI,'CDT Aggregated Audiences'!C:C),""))</f>
        <v/>
      </c>
      <c r="M326" s="20" t="str">
        <f>IF(K326="OVN",_xlfn.XLOOKUP(J326,'OVN Aggregated Audiences'!AI:AI,'OVN Aggregated Audiences'!D:D),IF(K326="CDT",_xlfn.XLOOKUP(J326,'CDT Aggregated Audiences'!AI:AI,'CDT Aggregated Audiences'!D:D),""))</f>
        <v/>
      </c>
      <c r="N326" s="20" t="str">
        <f>IF(K326="OVN",_xlfn.XLOOKUP(J326,'OVN Aggregated Audiences'!AI:AI,'OVN Aggregated Audiences'!AH:AH),IF(K326="CDT",_xlfn.XLOOKUP(J326,'CDT Aggregated Audiences'!AI:AI,'CDT Aggregated Audiences'!AH:AH),""))</f>
        <v/>
      </c>
      <c r="O326" s="20" t="str">
        <f>IF(K326="OVN",_xlfn.XLOOKUP(J326,'OVN Aggregated Audiences'!AI:AI,'OVN Aggregated Audiences'!M:M),IF(K326="CDT",_xlfn.XLOOKUP(J326,'CDT Aggregated Audiences'!AI:AI,'CDT Aggregated Audiences'!M:M),""))</f>
        <v/>
      </c>
      <c r="P326" s="20" t="str">
        <f>IF(K326="OVN",_xlfn.XLOOKUP(J326,'OVN Aggregated Audiences'!AI:AI,'OVN Aggregated Audiences'!Q:Q),IF(K326="CDT",_xlfn.XLOOKUP(J326,'CDT Aggregated Audiences'!AI:AI,'CDT Aggregated Audiences'!Q:Q),""))</f>
        <v/>
      </c>
      <c r="S326" s="20">
        <v>325</v>
      </c>
      <c r="T326" s="20" t="str">
        <f t="shared" si="8"/>
        <v/>
      </c>
      <c r="U326" s="20" t="str">
        <f>IF(T326="OVN",_xlfn.XLOOKUP(S326,'OVN Aggregated Audiences'!AJ:AJ,'OVN Aggregated Audiences'!K:K),IF(T326="CDT",_xlfn.XLOOKUP(S326,'CDT Aggregated Audiences'!AJ:AJ,'CDT Aggregated Audiences'!K:K),""))</f>
        <v/>
      </c>
      <c r="V326" s="34" t="str">
        <f>IF(T326="OVN",_xlfn.XLOOKUP(S326,'OVN Aggregated Audiences'!AJ:AJ,'OVN Aggregated Audiences'!H:H),IF(T326="CDT",_xlfn.XLOOKUP(S326,'CDT Aggregated Audiences'!AJ:AJ,'CDT Aggregated Audiences'!H:H),""))</f>
        <v/>
      </c>
      <c r="W326" s="35" t="str">
        <f>IF(T326="OVN",_xlfn.XLOOKUP(S326,'OVN Aggregated Audiences'!AJ:AJ,'OVN Aggregated Audiences'!N:N),IF(T326="CDT",_xlfn.XLOOKUP(S326,'CDT Aggregated Audiences'!AJ:AJ,'CDT Aggregated Audiences'!N:N),""))</f>
        <v/>
      </c>
      <c r="X326" s="20" t="str">
        <f>IF(T326="OVN",_xlfn.XLOOKUP(S326,'OVN Aggregated Audiences'!AJ:AJ,'OVN Aggregated Audiences'!AH:AH),IF(T326="CDT",_xlfn.XLOOKUP(S326,'CDT Aggregated Audiences'!AJ:AJ,'CDT Aggregated Audiences'!AH:AH),""))</f>
        <v/>
      </c>
      <c r="Y326" s="20" t="str">
        <f>IF(T326="OVN",_xlfn.XLOOKUP(S326,'OVN Aggregated Audiences'!AJ:AJ,'OVN Aggregated Audiences'!Q:Q),IF(T326="CDT",_xlfn.XLOOKUP(S326,'CDT Aggregated Audiences'!AJ:AJ,'CDT Aggregated Audiences'!Q:Q),""))</f>
        <v/>
      </c>
    </row>
    <row r="327" spans="10:25" x14ac:dyDescent="0.35">
      <c r="J327" s="20">
        <v>326</v>
      </c>
      <c r="K327" s="20" t="str">
        <f>_xlfn.XLOOKUP(J327,Calendar!K:K,Calendar!J:J,"")</f>
        <v/>
      </c>
      <c r="L327" s="20" t="str">
        <f>IF(K327="OVN",_xlfn.XLOOKUP(J327,'OVN Aggregated Audiences'!AI:AI,'OVN Aggregated Audiences'!C:C),IF(K327="CDT",_xlfn.XLOOKUP(J327,'CDT Aggregated Audiences'!AI:AI,'CDT Aggregated Audiences'!C:C),""))</f>
        <v/>
      </c>
      <c r="M327" s="20" t="str">
        <f>IF(K327="OVN",_xlfn.XLOOKUP(J327,'OVN Aggregated Audiences'!AI:AI,'OVN Aggregated Audiences'!D:D),IF(K327="CDT",_xlfn.XLOOKUP(J327,'CDT Aggregated Audiences'!AI:AI,'CDT Aggregated Audiences'!D:D),""))</f>
        <v/>
      </c>
      <c r="N327" s="20" t="str">
        <f>IF(K327="OVN",_xlfn.XLOOKUP(J327,'OVN Aggregated Audiences'!AI:AI,'OVN Aggregated Audiences'!AH:AH),IF(K327="CDT",_xlfn.XLOOKUP(J327,'CDT Aggregated Audiences'!AI:AI,'CDT Aggregated Audiences'!AH:AH),""))</f>
        <v/>
      </c>
      <c r="O327" s="20" t="str">
        <f>IF(K327="OVN",_xlfn.XLOOKUP(J327,'OVN Aggregated Audiences'!AI:AI,'OVN Aggregated Audiences'!M:M),IF(K327="CDT",_xlfn.XLOOKUP(J327,'CDT Aggregated Audiences'!AI:AI,'CDT Aggregated Audiences'!M:M),""))</f>
        <v/>
      </c>
      <c r="P327" s="20" t="str">
        <f>IF(K327="OVN",_xlfn.XLOOKUP(J327,'OVN Aggregated Audiences'!AI:AI,'OVN Aggregated Audiences'!Q:Q),IF(K327="CDT",_xlfn.XLOOKUP(J327,'CDT Aggregated Audiences'!AI:AI,'CDT Aggregated Audiences'!Q:Q),""))</f>
        <v/>
      </c>
      <c r="S327" s="20">
        <v>326</v>
      </c>
      <c r="T327" s="20" t="str">
        <f t="shared" si="8"/>
        <v/>
      </c>
      <c r="U327" s="20" t="str">
        <f>IF(T327="OVN",_xlfn.XLOOKUP(S327,'OVN Aggregated Audiences'!AJ:AJ,'OVN Aggregated Audiences'!K:K),IF(T327="CDT",_xlfn.XLOOKUP(S327,'CDT Aggregated Audiences'!AJ:AJ,'CDT Aggregated Audiences'!K:K),""))</f>
        <v/>
      </c>
      <c r="V327" s="34" t="str">
        <f>IF(T327="OVN",_xlfn.XLOOKUP(S327,'OVN Aggregated Audiences'!AJ:AJ,'OVN Aggregated Audiences'!H:H),IF(T327="CDT",_xlfn.XLOOKUP(S327,'CDT Aggregated Audiences'!AJ:AJ,'CDT Aggregated Audiences'!H:H),""))</f>
        <v/>
      </c>
      <c r="W327" s="35" t="str">
        <f>IF(T327="OVN",_xlfn.XLOOKUP(S327,'OVN Aggregated Audiences'!AJ:AJ,'OVN Aggregated Audiences'!N:N),IF(T327="CDT",_xlfn.XLOOKUP(S327,'CDT Aggregated Audiences'!AJ:AJ,'CDT Aggregated Audiences'!N:N),""))</f>
        <v/>
      </c>
      <c r="X327" s="20" t="str">
        <f>IF(T327="OVN",_xlfn.XLOOKUP(S327,'OVN Aggregated Audiences'!AJ:AJ,'OVN Aggregated Audiences'!AH:AH),IF(T327="CDT",_xlfn.XLOOKUP(S327,'CDT Aggregated Audiences'!AJ:AJ,'CDT Aggregated Audiences'!AH:AH),""))</f>
        <v/>
      </c>
      <c r="Y327" s="20" t="str">
        <f>IF(T327="OVN",_xlfn.XLOOKUP(S327,'OVN Aggregated Audiences'!AJ:AJ,'OVN Aggregated Audiences'!Q:Q),IF(T327="CDT",_xlfn.XLOOKUP(S327,'CDT Aggregated Audiences'!AJ:AJ,'CDT Aggregated Audiences'!Q:Q),""))</f>
        <v/>
      </c>
    </row>
    <row r="328" spans="10:25" x14ac:dyDescent="0.35">
      <c r="J328" s="20">
        <v>327</v>
      </c>
      <c r="K328" s="20" t="str">
        <f>_xlfn.XLOOKUP(J328,Calendar!K:K,Calendar!J:J,"")</f>
        <v/>
      </c>
      <c r="L328" s="20" t="str">
        <f>IF(K328="OVN",_xlfn.XLOOKUP(J328,'OVN Aggregated Audiences'!AI:AI,'OVN Aggregated Audiences'!C:C),IF(K328="CDT",_xlfn.XLOOKUP(J328,'CDT Aggregated Audiences'!AI:AI,'CDT Aggregated Audiences'!C:C),""))</f>
        <v/>
      </c>
      <c r="M328" s="20" t="str">
        <f>IF(K328="OVN",_xlfn.XLOOKUP(J328,'OVN Aggregated Audiences'!AI:AI,'OVN Aggregated Audiences'!D:D),IF(K328="CDT",_xlfn.XLOOKUP(J328,'CDT Aggregated Audiences'!AI:AI,'CDT Aggregated Audiences'!D:D),""))</f>
        <v/>
      </c>
      <c r="N328" s="20" t="str">
        <f>IF(K328="OVN",_xlfn.XLOOKUP(J328,'OVN Aggregated Audiences'!AI:AI,'OVN Aggregated Audiences'!AH:AH),IF(K328="CDT",_xlfn.XLOOKUP(J328,'CDT Aggregated Audiences'!AI:AI,'CDT Aggregated Audiences'!AH:AH),""))</f>
        <v/>
      </c>
      <c r="O328" s="20" t="str">
        <f>IF(K328="OVN",_xlfn.XLOOKUP(J328,'OVN Aggregated Audiences'!AI:AI,'OVN Aggregated Audiences'!M:M),IF(K328="CDT",_xlfn.XLOOKUP(J328,'CDT Aggregated Audiences'!AI:AI,'CDT Aggregated Audiences'!M:M),""))</f>
        <v/>
      </c>
      <c r="P328" s="20" t="str">
        <f>IF(K328="OVN",_xlfn.XLOOKUP(J328,'OVN Aggregated Audiences'!AI:AI,'OVN Aggregated Audiences'!Q:Q),IF(K328="CDT",_xlfn.XLOOKUP(J328,'CDT Aggregated Audiences'!AI:AI,'CDT Aggregated Audiences'!Q:Q),""))</f>
        <v/>
      </c>
      <c r="S328" s="20">
        <v>327</v>
      </c>
      <c r="T328" s="20" t="str">
        <f t="shared" si="8"/>
        <v/>
      </c>
      <c r="U328" s="20" t="str">
        <f>IF(T328="OVN",_xlfn.XLOOKUP(S328,'OVN Aggregated Audiences'!AJ:AJ,'OVN Aggregated Audiences'!K:K),IF(T328="CDT",_xlfn.XLOOKUP(S328,'CDT Aggregated Audiences'!AJ:AJ,'CDT Aggregated Audiences'!K:K),""))</f>
        <v/>
      </c>
      <c r="V328" s="34" t="str">
        <f>IF(T328="OVN",_xlfn.XLOOKUP(S328,'OVN Aggregated Audiences'!AJ:AJ,'OVN Aggregated Audiences'!H:H),IF(T328="CDT",_xlfn.XLOOKUP(S328,'CDT Aggregated Audiences'!AJ:AJ,'CDT Aggregated Audiences'!H:H),""))</f>
        <v/>
      </c>
      <c r="W328" s="35" t="str">
        <f>IF(T328="OVN",_xlfn.XLOOKUP(S328,'OVN Aggregated Audiences'!AJ:AJ,'OVN Aggregated Audiences'!N:N),IF(T328="CDT",_xlfn.XLOOKUP(S328,'CDT Aggregated Audiences'!AJ:AJ,'CDT Aggregated Audiences'!N:N),""))</f>
        <v/>
      </c>
      <c r="X328" s="20" t="str">
        <f>IF(T328="OVN",_xlfn.XLOOKUP(S328,'OVN Aggregated Audiences'!AJ:AJ,'OVN Aggregated Audiences'!AH:AH),IF(T328="CDT",_xlfn.XLOOKUP(S328,'CDT Aggregated Audiences'!AJ:AJ,'CDT Aggregated Audiences'!AH:AH),""))</f>
        <v/>
      </c>
      <c r="Y328" s="20" t="str">
        <f>IF(T328="OVN",_xlfn.XLOOKUP(S328,'OVN Aggregated Audiences'!AJ:AJ,'OVN Aggregated Audiences'!Q:Q),IF(T328="CDT",_xlfn.XLOOKUP(S328,'CDT Aggregated Audiences'!AJ:AJ,'CDT Aggregated Audiences'!Q:Q),""))</f>
        <v/>
      </c>
    </row>
    <row r="329" spans="10:25" x14ac:dyDescent="0.35">
      <c r="J329" s="20">
        <v>328</v>
      </c>
      <c r="K329" s="20" t="str">
        <f>_xlfn.XLOOKUP(J329,Calendar!K:K,Calendar!J:J,"")</f>
        <v/>
      </c>
      <c r="L329" s="20" t="str">
        <f>IF(K329="OVN",_xlfn.XLOOKUP(J329,'OVN Aggregated Audiences'!AI:AI,'OVN Aggregated Audiences'!C:C),IF(K329="CDT",_xlfn.XLOOKUP(J329,'CDT Aggregated Audiences'!AI:AI,'CDT Aggregated Audiences'!C:C),""))</f>
        <v/>
      </c>
      <c r="M329" s="20" t="str">
        <f>IF(K329="OVN",_xlfn.XLOOKUP(J329,'OVN Aggregated Audiences'!AI:AI,'OVN Aggregated Audiences'!D:D),IF(K329="CDT",_xlfn.XLOOKUP(J329,'CDT Aggregated Audiences'!AI:AI,'CDT Aggregated Audiences'!D:D),""))</f>
        <v/>
      </c>
      <c r="N329" s="20" t="str">
        <f>IF(K329="OVN",_xlfn.XLOOKUP(J329,'OVN Aggregated Audiences'!AI:AI,'OVN Aggregated Audiences'!AH:AH),IF(K329="CDT",_xlfn.XLOOKUP(J329,'CDT Aggregated Audiences'!AI:AI,'CDT Aggregated Audiences'!AH:AH),""))</f>
        <v/>
      </c>
      <c r="O329" s="20" t="str">
        <f>IF(K329="OVN",_xlfn.XLOOKUP(J329,'OVN Aggregated Audiences'!AI:AI,'OVN Aggregated Audiences'!M:M),IF(K329="CDT",_xlfn.XLOOKUP(J329,'CDT Aggregated Audiences'!AI:AI,'CDT Aggregated Audiences'!M:M),""))</f>
        <v/>
      </c>
      <c r="P329" s="20" t="str">
        <f>IF(K329="OVN",_xlfn.XLOOKUP(J329,'OVN Aggregated Audiences'!AI:AI,'OVN Aggregated Audiences'!Q:Q),IF(K329="CDT",_xlfn.XLOOKUP(J329,'CDT Aggregated Audiences'!AI:AI,'CDT Aggregated Audiences'!Q:Q),""))</f>
        <v/>
      </c>
      <c r="S329" s="20">
        <v>328</v>
      </c>
      <c r="T329" s="20" t="str">
        <f t="shared" si="8"/>
        <v/>
      </c>
      <c r="U329" s="20" t="str">
        <f>IF(T329="OVN",_xlfn.XLOOKUP(S329,'OVN Aggregated Audiences'!AJ:AJ,'OVN Aggregated Audiences'!K:K),IF(T329="CDT",_xlfn.XLOOKUP(S329,'CDT Aggregated Audiences'!AJ:AJ,'CDT Aggregated Audiences'!K:K),""))</f>
        <v/>
      </c>
      <c r="V329" s="34" t="str">
        <f>IF(T329="OVN",_xlfn.XLOOKUP(S329,'OVN Aggregated Audiences'!AJ:AJ,'OVN Aggregated Audiences'!H:H),IF(T329="CDT",_xlfn.XLOOKUP(S329,'CDT Aggregated Audiences'!AJ:AJ,'CDT Aggregated Audiences'!H:H),""))</f>
        <v/>
      </c>
      <c r="W329" s="35" t="str">
        <f>IF(T329="OVN",_xlfn.XLOOKUP(S329,'OVN Aggregated Audiences'!AJ:AJ,'OVN Aggregated Audiences'!N:N),IF(T329="CDT",_xlfn.XLOOKUP(S329,'CDT Aggregated Audiences'!AJ:AJ,'CDT Aggregated Audiences'!N:N),""))</f>
        <v/>
      </c>
      <c r="X329" s="20" t="str">
        <f>IF(T329="OVN",_xlfn.XLOOKUP(S329,'OVN Aggregated Audiences'!AJ:AJ,'OVN Aggregated Audiences'!AH:AH),IF(T329="CDT",_xlfn.XLOOKUP(S329,'CDT Aggregated Audiences'!AJ:AJ,'CDT Aggregated Audiences'!AH:AH),""))</f>
        <v/>
      </c>
      <c r="Y329" s="20" t="str">
        <f>IF(T329="OVN",_xlfn.XLOOKUP(S329,'OVN Aggregated Audiences'!AJ:AJ,'OVN Aggregated Audiences'!Q:Q),IF(T329="CDT",_xlfn.XLOOKUP(S329,'CDT Aggregated Audiences'!AJ:AJ,'CDT Aggregated Audiences'!Q:Q),""))</f>
        <v/>
      </c>
    </row>
    <row r="330" spans="10:25" x14ac:dyDescent="0.35">
      <c r="J330" s="20">
        <v>329</v>
      </c>
      <c r="K330" s="20" t="str">
        <f>_xlfn.XLOOKUP(J330,Calendar!K:K,Calendar!J:J,"")</f>
        <v/>
      </c>
      <c r="L330" s="20" t="str">
        <f>IF(K330="OVN",_xlfn.XLOOKUP(J330,'OVN Aggregated Audiences'!AI:AI,'OVN Aggregated Audiences'!C:C),IF(K330="CDT",_xlfn.XLOOKUP(J330,'CDT Aggregated Audiences'!AI:AI,'CDT Aggregated Audiences'!C:C),""))</f>
        <v/>
      </c>
      <c r="M330" s="20" t="str">
        <f>IF(K330="OVN",_xlfn.XLOOKUP(J330,'OVN Aggregated Audiences'!AI:AI,'OVN Aggregated Audiences'!D:D),IF(K330="CDT",_xlfn.XLOOKUP(J330,'CDT Aggregated Audiences'!AI:AI,'CDT Aggregated Audiences'!D:D),""))</f>
        <v/>
      </c>
      <c r="N330" s="20" t="str">
        <f>IF(K330="OVN",_xlfn.XLOOKUP(J330,'OVN Aggregated Audiences'!AI:AI,'OVN Aggregated Audiences'!AH:AH),IF(K330="CDT",_xlfn.XLOOKUP(J330,'CDT Aggregated Audiences'!AI:AI,'CDT Aggregated Audiences'!AH:AH),""))</f>
        <v/>
      </c>
      <c r="O330" s="20" t="str">
        <f>IF(K330="OVN",_xlfn.XLOOKUP(J330,'OVN Aggregated Audiences'!AI:AI,'OVN Aggregated Audiences'!M:M),IF(K330="CDT",_xlfn.XLOOKUP(J330,'CDT Aggregated Audiences'!AI:AI,'CDT Aggregated Audiences'!M:M),""))</f>
        <v/>
      </c>
      <c r="P330" s="20" t="str">
        <f>IF(K330="OVN",_xlfn.XLOOKUP(J330,'OVN Aggregated Audiences'!AI:AI,'OVN Aggregated Audiences'!Q:Q),IF(K330="CDT",_xlfn.XLOOKUP(J330,'CDT Aggregated Audiences'!AI:AI,'CDT Aggregated Audiences'!Q:Q),""))</f>
        <v/>
      </c>
      <c r="S330" s="20">
        <v>329</v>
      </c>
      <c r="T330" s="20" t="str">
        <f t="shared" si="8"/>
        <v/>
      </c>
      <c r="U330" s="20" t="str">
        <f>IF(T330="OVN",_xlfn.XLOOKUP(S330,'OVN Aggregated Audiences'!AJ:AJ,'OVN Aggregated Audiences'!K:K),IF(T330="CDT",_xlfn.XLOOKUP(S330,'CDT Aggregated Audiences'!AJ:AJ,'CDT Aggregated Audiences'!K:K),""))</f>
        <v/>
      </c>
      <c r="V330" s="34" t="str">
        <f>IF(T330="OVN",_xlfn.XLOOKUP(S330,'OVN Aggregated Audiences'!AJ:AJ,'OVN Aggregated Audiences'!H:H),IF(T330="CDT",_xlfn.XLOOKUP(S330,'CDT Aggregated Audiences'!AJ:AJ,'CDT Aggregated Audiences'!H:H),""))</f>
        <v/>
      </c>
      <c r="W330" s="35" t="str">
        <f>IF(T330="OVN",_xlfn.XLOOKUP(S330,'OVN Aggregated Audiences'!AJ:AJ,'OVN Aggregated Audiences'!N:N),IF(T330="CDT",_xlfn.XLOOKUP(S330,'CDT Aggregated Audiences'!AJ:AJ,'CDT Aggregated Audiences'!N:N),""))</f>
        <v/>
      </c>
      <c r="X330" s="20" t="str">
        <f>IF(T330="OVN",_xlfn.XLOOKUP(S330,'OVN Aggregated Audiences'!AJ:AJ,'OVN Aggregated Audiences'!AH:AH),IF(T330="CDT",_xlfn.XLOOKUP(S330,'CDT Aggregated Audiences'!AJ:AJ,'CDT Aggregated Audiences'!AH:AH),""))</f>
        <v/>
      </c>
      <c r="Y330" s="20" t="str">
        <f>IF(T330="OVN",_xlfn.XLOOKUP(S330,'OVN Aggregated Audiences'!AJ:AJ,'OVN Aggregated Audiences'!Q:Q),IF(T330="CDT",_xlfn.XLOOKUP(S330,'CDT Aggregated Audiences'!AJ:AJ,'CDT Aggregated Audiences'!Q:Q),""))</f>
        <v/>
      </c>
    </row>
    <row r="331" spans="10:25" x14ac:dyDescent="0.35">
      <c r="J331" s="20">
        <v>330</v>
      </c>
      <c r="K331" s="20" t="str">
        <f>_xlfn.XLOOKUP(J331,Calendar!K:K,Calendar!J:J,"")</f>
        <v/>
      </c>
      <c r="L331" s="20" t="str">
        <f>IF(K331="OVN",_xlfn.XLOOKUP(J331,'OVN Aggregated Audiences'!AI:AI,'OVN Aggregated Audiences'!C:C),IF(K331="CDT",_xlfn.XLOOKUP(J331,'CDT Aggregated Audiences'!AI:AI,'CDT Aggregated Audiences'!C:C),""))</f>
        <v/>
      </c>
      <c r="M331" s="20" t="str">
        <f>IF(K331="OVN",_xlfn.XLOOKUP(J331,'OVN Aggregated Audiences'!AI:AI,'OVN Aggregated Audiences'!D:D),IF(K331="CDT",_xlfn.XLOOKUP(J331,'CDT Aggregated Audiences'!AI:AI,'CDT Aggregated Audiences'!D:D),""))</f>
        <v/>
      </c>
      <c r="N331" s="20" t="str">
        <f>IF(K331="OVN",_xlfn.XLOOKUP(J331,'OVN Aggregated Audiences'!AI:AI,'OVN Aggregated Audiences'!AH:AH),IF(K331="CDT",_xlfn.XLOOKUP(J331,'CDT Aggregated Audiences'!AI:AI,'CDT Aggregated Audiences'!AH:AH),""))</f>
        <v/>
      </c>
      <c r="O331" s="20" t="str">
        <f>IF(K331="OVN",_xlfn.XLOOKUP(J331,'OVN Aggregated Audiences'!AI:AI,'OVN Aggregated Audiences'!M:M),IF(K331="CDT",_xlfn.XLOOKUP(J331,'CDT Aggregated Audiences'!AI:AI,'CDT Aggregated Audiences'!M:M),""))</f>
        <v/>
      </c>
      <c r="P331" s="20" t="str">
        <f>IF(K331="OVN",_xlfn.XLOOKUP(J331,'OVN Aggregated Audiences'!AI:AI,'OVN Aggregated Audiences'!Q:Q),IF(K331="CDT",_xlfn.XLOOKUP(J331,'CDT Aggregated Audiences'!AI:AI,'CDT Aggregated Audiences'!Q:Q),""))</f>
        <v/>
      </c>
      <c r="S331" s="20">
        <v>330</v>
      </c>
      <c r="T331" s="20" t="str">
        <f t="shared" si="8"/>
        <v/>
      </c>
      <c r="U331" s="20" t="str">
        <f>IF(T331="OVN",_xlfn.XLOOKUP(S331,'OVN Aggregated Audiences'!AJ:AJ,'OVN Aggregated Audiences'!K:K),IF(T331="CDT",_xlfn.XLOOKUP(S331,'CDT Aggregated Audiences'!AJ:AJ,'CDT Aggregated Audiences'!K:K),""))</f>
        <v/>
      </c>
      <c r="V331" s="34" t="str">
        <f>IF(T331="OVN",_xlfn.XLOOKUP(S331,'OVN Aggregated Audiences'!AJ:AJ,'OVN Aggregated Audiences'!H:H),IF(T331="CDT",_xlfn.XLOOKUP(S331,'CDT Aggregated Audiences'!AJ:AJ,'CDT Aggregated Audiences'!H:H),""))</f>
        <v/>
      </c>
      <c r="W331" s="35" t="str">
        <f>IF(T331="OVN",_xlfn.XLOOKUP(S331,'OVN Aggregated Audiences'!AJ:AJ,'OVN Aggregated Audiences'!N:N),IF(T331="CDT",_xlfn.XLOOKUP(S331,'CDT Aggregated Audiences'!AJ:AJ,'CDT Aggregated Audiences'!N:N),""))</f>
        <v/>
      </c>
      <c r="X331" s="20" t="str">
        <f>IF(T331="OVN",_xlfn.XLOOKUP(S331,'OVN Aggregated Audiences'!AJ:AJ,'OVN Aggregated Audiences'!AH:AH),IF(T331="CDT",_xlfn.XLOOKUP(S331,'CDT Aggregated Audiences'!AJ:AJ,'CDT Aggregated Audiences'!AH:AH),""))</f>
        <v/>
      </c>
      <c r="Y331" s="20" t="str">
        <f>IF(T331="OVN",_xlfn.XLOOKUP(S331,'OVN Aggregated Audiences'!AJ:AJ,'OVN Aggregated Audiences'!Q:Q),IF(T331="CDT",_xlfn.XLOOKUP(S331,'CDT Aggregated Audiences'!AJ:AJ,'CDT Aggregated Audiences'!Q:Q),""))</f>
        <v/>
      </c>
    </row>
    <row r="332" spans="10:25" x14ac:dyDescent="0.35">
      <c r="J332" s="20">
        <v>331</v>
      </c>
      <c r="K332" s="20" t="str">
        <f>_xlfn.XLOOKUP(J332,Calendar!K:K,Calendar!J:J,"")</f>
        <v/>
      </c>
      <c r="L332" s="20" t="str">
        <f>IF(K332="OVN",_xlfn.XLOOKUP(J332,'OVN Aggregated Audiences'!AI:AI,'OVN Aggregated Audiences'!C:C),IF(K332="CDT",_xlfn.XLOOKUP(J332,'CDT Aggregated Audiences'!AI:AI,'CDT Aggregated Audiences'!C:C),""))</f>
        <v/>
      </c>
      <c r="M332" s="20" t="str">
        <f>IF(K332="OVN",_xlfn.XLOOKUP(J332,'OVN Aggregated Audiences'!AI:AI,'OVN Aggregated Audiences'!D:D),IF(K332="CDT",_xlfn.XLOOKUP(J332,'CDT Aggregated Audiences'!AI:AI,'CDT Aggregated Audiences'!D:D),""))</f>
        <v/>
      </c>
      <c r="N332" s="20" t="str">
        <f>IF(K332="OVN",_xlfn.XLOOKUP(J332,'OVN Aggregated Audiences'!AI:AI,'OVN Aggregated Audiences'!AH:AH),IF(K332="CDT",_xlfn.XLOOKUP(J332,'CDT Aggregated Audiences'!AI:AI,'CDT Aggregated Audiences'!AH:AH),""))</f>
        <v/>
      </c>
      <c r="O332" s="20" t="str">
        <f>IF(K332="OVN",_xlfn.XLOOKUP(J332,'OVN Aggregated Audiences'!AI:AI,'OVN Aggregated Audiences'!M:M),IF(K332="CDT",_xlfn.XLOOKUP(J332,'CDT Aggregated Audiences'!AI:AI,'CDT Aggregated Audiences'!M:M),""))</f>
        <v/>
      </c>
      <c r="P332" s="20" t="str">
        <f>IF(K332="OVN",_xlfn.XLOOKUP(J332,'OVN Aggregated Audiences'!AI:AI,'OVN Aggregated Audiences'!Q:Q),IF(K332="CDT",_xlfn.XLOOKUP(J332,'CDT Aggregated Audiences'!AI:AI,'CDT Aggregated Audiences'!Q:Q),""))</f>
        <v/>
      </c>
      <c r="S332" s="20">
        <v>331</v>
      </c>
      <c r="T332" s="20" t="str">
        <f t="shared" si="8"/>
        <v/>
      </c>
      <c r="U332" s="20" t="str">
        <f>IF(T332="OVN",_xlfn.XLOOKUP(S332,'OVN Aggregated Audiences'!AJ:AJ,'OVN Aggregated Audiences'!K:K),IF(T332="CDT",_xlfn.XLOOKUP(S332,'CDT Aggregated Audiences'!AJ:AJ,'CDT Aggregated Audiences'!K:K),""))</f>
        <v/>
      </c>
      <c r="V332" s="34" t="str">
        <f>IF(T332="OVN",_xlfn.XLOOKUP(S332,'OVN Aggregated Audiences'!AJ:AJ,'OVN Aggregated Audiences'!H:H),IF(T332="CDT",_xlfn.XLOOKUP(S332,'CDT Aggregated Audiences'!AJ:AJ,'CDT Aggregated Audiences'!H:H),""))</f>
        <v/>
      </c>
      <c r="W332" s="35" t="str">
        <f>IF(T332="OVN",_xlfn.XLOOKUP(S332,'OVN Aggregated Audiences'!AJ:AJ,'OVN Aggregated Audiences'!N:N),IF(T332="CDT",_xlfn.XLOOKUP(S332,'CDT Aggregated Audiences'!AJ:AJ,'CDT Aggregated Audiences'!N:N),""))</f>
        <v/>
      </c>
      <c r="X332" s="20" t="str">
        <f>IF(T332="OVN",_xlfn.XLOOKUP(S332,'OVN Aggregated Audiences'!AJ:AJ,'OVN Aggregated Audiences'!AH:AH),IF(T332="CDT",_xlfn.XLOOKUP(S332,'CDT Aggregated Audiences'!AJ:AJ,'CDT Aggregated Audiences'!AH:AH),""))</f>
        <v/>
      </c>
      <c r="Y332" s="20" t="str">
        <f>IF(T332="OVN",_xlfn.XLOOKUP(S332,'OVN Aggregated Audiences'!AJ:AJ,'OVN Aggregated Audiences'!Q:Q),IF(T332="CDT",_xlfn.XLOOKUP(S332,'CDT Aggregated Audiences'!AJ:AJ,'CDT Aggregated Audiences'!Q:Q),""))</f>
        <v/>
      </c>
    </row>
    <row r="333" spans="10:25" x14ac:dyDescent="0.35">
      <c r="J333" s="20">
        <v>332</v>
      </c>
      <c r="K333" s="20" t="str">
        <f>_xlfn.XLOOKUP(J333,Calendar!K:K,Calendar!J:J,"")</f>
        <v/>
      </c>
      <c r="L333" s="20" t="str">
        <f>IF(K333="OVN",_xlfn.XLOOKUP(J333,'OVN Aggregated Audiences'!AI:AI,'OVN Aggregated Audiences'!C:C),IF(K333="CDT",_xlfn.XLOOKUP(J333,'CDT Aggregated Audiences'!AI:AI,'CDT Aggregated Audiences'!C:C),""))</f>
        <v/>
      </c>
      <c r="M333" s="20" t="str">
        <f>IF(K333="OVN",_xlfn.XLOOKUP(J333,'OVN Aggregated Audiences'!AI:AI,'OVN Aggregated Audiences'!D:D),IF(K333="CDT",_xlfn.XLOOKUP(J333,'CDT Aggregated Audiences'!AI:AI,'CDT Aggregated Audiences'!D:D),""))</f>
        <v/>
      </c>
      <c r="N333" s="20" t="str">
        <f>IF(K333="OVN",_xlfn.XLOOKUP(J333,'OVN Aggregated Audiences'!AI:AI,'OVN Aggregated Audiences'!AH:AH),IF(K333="CDT",_xlfn.XLOOKUP(J333,'CDT Aggregated Audiences'!AI:AI,'CDT Aggregated Audiences'!AH:AH),""))</f>
        <v/>
      </c>
      <c r="O333" s="20" t="str">
        <f>IF(K333="OVN",_xlfn.XLOOKUP(J333,'OVN Aggregated Audiences'!AI:AI,'OVN Aggregated Audiences'!M:M),IF(K333="CDT",_xlfn.XLOOKUP(J333,'CDT Aggregated Audiences'!AI:AI,'CDT Aggregated Audiences'!M:M),""))</f>
        <v/>
      </c>
      <c r="P333" s="20" t="str">
        <f>IF(K333="OVN",_xlfn.XLOOKUP(J333,'OVN Aggregated Audiences'!AI:AI,'OVN Aggregated Audiences'!Q:Q),IF(K333="CDT",_xlfn.XLOOKUP(J333,'CDT Aggregated Audiences'!AI:AI,'CDT Aggregated Audiences'!Q:Q),""))</f>
        <v/>
      </c>
      <c r="S333" s="20">
        <v>332</v>
      </c>
      <c r="T333" s="20" t="str">
        <f t="shared" si="8"/>
        <v/>
      </c>
      <c r="U333" s="20" t="str">
        <f>IF(T333="OVN",_xlfn.XLOOKUP(S333,'OVN Aggregated Audiences'!AJ:AJ,'OVN Aggregated Audiences'!K:K),IF(T333="CDT",_xlfn.XLOOKUP(S333,'CDT Aggregated Audiences'!AJ:AJ,'CDT Aggregated Audiences'!K:K),""))</f>
        <v/>
      </c>
      <c r="V333" s="34" t="str">
        <f>IF(T333="OVN",_xlfn.XLOOKUP(S333,'OVN Aggregated Audiences'!AJ:AJ,'OVN Aggregated Audiences'!H:H),IF(T333="CDT",_xlfn.XLOOKUP(S333,'CDT Aggregated Audiences'!AJ:AJ,'CDT Aggregated Audiences'!H:H),""))</f>
        <v/>
      </c>
      <c r="W333" s="35" t="str">
        <f>IF(T333="OVN",_xlfn.XLOOKUP(S333,'OVN Aggregated Audiences'!AJ:AJ,'OVN Aggregated Audiences'!N:N),IF(T333="CDT",_xlfn.XLOOKUP(S333,'CDT Aggregated Audiences'!AJ:AJ,'CDT Aggregated Audiences'!N:N),""))</f>
        <v/>
      </c>
      <c r="X333" s="20" t="str">
        <f>IF(T333="OVN",_xlfn.XLOOKUP(S333,'OVN Aggregated Audiences'!AJ:AJ,'OVN Aggregated Audiences'!AH:AH),IF(T333="CDT",_xlfn.XLOOKUP(S333,'CDT Aggregated Audiences'!AJ:AJ,'CDT Aggregated Audiences'!AH:AH),""))</f>
        <v/>
      </c>
      <c r="Y333" s="20" t="str">
        <f>IF(T333="OVN",_xlfn.XLOOKUP(S333,'OVN Aggregated Audiences'!AJ:AJ,'OVN Aggregated Audiences'!Q:Q),IF(T333="CDT",_xlfn.XLOOKUP(S333,'CDT Aggregated Audiences'!AJ:AJ,'CDT Aggregated Audiences'!Q:Q),""))</f>
        <v/>
      </c>
    </row>
    <row r="334" spans="10:25" x14ac:dyDescent="0.35">
      <c r="J334" s="20">
        <v>333</v>
      </c>
      <c r="K334" s="20" t="str">
        <f>_xlfn.XLOOKUP(J334,Calendar!K:K,Calendar!J:J,"")</f>
        <v/>
      </c>
      <c r="L334" s="20" t="str">
        <f>IF(K334="OVN",_xlfn.XLOOKUP(J334,'OVN Aggregated Audiences'!AI:AI,'OVN Aggregated Audiences'!C:C),IF(K334="CDT",_xlfn.XLOOKUP(J334,'CDT Aggregated Audiences'!AI:AI,'CDT Aggregated Audiences'!C:C),""))</f>
        <v/>
      </c>
      <c r="M334" s="20" t="str">
        <f>IF(K334="OVN",_xlfn.XLOOKUP(J334,'OVN Aggregated Audiences'!AI:AI,'OVN Aggregated Audiences'!D:D),IF(K334="CDT",_xlfn.XLOOKUP(J334,'CDT Aggregated Audiences'!AI:AI,'CDT Aggregated Audiences'!D:D),""))</f>
        <v/>
      </c>
      <c r="N334" s="20" t="str">
        <f>IF(K334="OVN",_xlfn.XLOOKUP(J334,'OVN Aggregated Audiences'!AI:AI,'OVN Aggregated Audiences'!AH:AH),IF(K334="CDT",_xlfn.XLOOKUP(J334,'CDT Aggregated Audiences'!AI:AI,'CDT Aggregated Audiences'!AH:AH),""))</f>
        <v/>
      </c>
      <c r="O334" s="20" t="str">
        <f>IF(K334="OVN",_xlfn.XLOOKUP(J334,'OVN Aggregated Audiences'!AI:AI,'OVN Aggregated Audiences'!M:M),IF(K334="CDT",_xlfn.XLOOKUP(J334,'CDT Aggregated Audiences'!AI:AI,'CDT Aggregated Audiences'!M:M),""))</f>
        <v/>
      </c>
      <c r="P334" s="20" t="str">
        <f>IF(K334="OVN",_xlfn.XLOOKUP(J334,'OVN Aggregated Audiences'!AI:AI,'OVN Aggregated Audiences'!Q:Q),IF(K334="CDT",_xlfn.XLOOKUP(J334,'CDT Aggregated Audiences'!AI:AI,'CDT Aggregated Audiences'!Q:Q),""))</f>
        <v/>
      </c>
      <c r="S334" s="20">
        <v>333</v>
      </c>
      <c r="T334" s="20" t="str">
        <f t="shared" si="8"/>
        <v/>
      </c>
      <c r="U334" s="20" t="str">
        <f>IF(T334="OVN",_xlfn.XLOOKUP(S334,'OVN Aggregated Audiences'!AJ:AJ,'OVN Aggregated Audiences'!K:K),IF(T334="CDT",_xlfn.XLOOKUP(S334,'CDT Aggregated Audiences'!AJ:AJ,'CDT Aggregated Audiences'!K:K),""))</f>
        <v/>
      </c>
      <c r="V334" s="34" t="str">
        <f>IF(T334="OVN",_xlfn.XLOOKUP(S334,'OVN Aggregated Audiences'!AJ:AJ,'OVN Aggregated Audiences'!H:H),IF(T334="CDT",_xlfn.XLOOKUP(S334,'CDT Aggregated Audiences'!AJ:AJ,'CDT Aggregated Audiences'!H:H),""))</f>
        <v/>
      </c>
      <c r="W334" s="35" t="str">
        <f>IF(T334="OVN",_xlfn.XLOOKUP(S334,'OVN Aggregated Audiences'!AJ:AJ,'OVN Aggregated Audiences'!N:N),IF(T334="CDT",_xlfn.XLOOKUP(S334,'CDT Aggregated Audiences'!AJ:AJ,'CDT Aggregated Audiences'!N:N),""))</f>
        <v/>
      </c>
      <c r="X334" s="20" t="str">
        <f>IF(T334="OVN",_xlfn.XLOOKUP(S334,'OVN Aggregated Audiences'!AJ:AJ,'OVN Aggregated Audiences'!AH:AH),IF(T334="CDT",_xlfn.XLOOKUP(S334,'CDT Aggregated Audiences'!AJ:AJ,'CDT Aggregated Audiences'!AH:AH),""))</f>
        <v/>
      </c>
      <c r="Y334" s="20" t="str">
        <f>IF(T334="OVN",_xlfn.XLOOKUP(S334,'OVN Aggregated Audiences'!AJ:AJ,'OVN Aggregated Audiences'!Q:Q),IF(T334="CDT",_xlfn.XLOOKUP(S334,'CDT Aggregated Audiences'!AJ:AJ,'CDT Aggregated Audiences'!Q:Q),""))</f>
        <v/>
      </c>
    </row>
    <row r="335" spans="10:25" x14ac:dyDescent="0.35">
      <c r="J335" s="20">
        <v>334</v>
      </c>
      <c r="K335" s="20" t="str">
        <f>_xlfn.XLOOKUP(J335,Calendar!K:K,Calendar!J:J,"")</f>
        <v/>
      </c>
      <c r="L335" s="20" t="str">
        <f>IF(K335="OVN",_xlfn.XLOOKUP(J335,'OVN Aggregated Audiences'!AI:AI,'OVN Aggregated Audiences'!C:C),IF(K335="CDT",_xlfn.XLOOKUP(J335,'CDT Aggregated Audiences'!AI:AI,'CDT Aggregated Audiences'!C:C),""))</f>
        <v/>
      </c>
      <c r="M335" s="20" t="str">
        <f>IF(K335="OVN",_xlfn.XLOOKUP(J335,'OVN Aggregated Audiences'!AI:AI,'OVN Aggregated Audiences'!D:D),IF(K335="CDT",_xlfn.XLOOKUP(J335,'CDT Aggregated Audiences'!AI:AI,'CDT Aggregated Audiences'!D:D),""))</f>
        <v/>
      </c>
      <c r="N335" s="20" t="str">
        <f>IF(K335="OVN",_xlfn.XLOOKUP(J335,'OVN Aggregated Audiences'!AI:AI,'OVN Aggregated Audiences'!AH:AH),IF(K335="CDT",_xlfn.XLOOKUP(J335,'CDT Aggregated Audiences'!AI:AI,'CDT Aggregated Audiences'!AH:AH),""))</f>
        <v/>
      </c>
      <c r="O335" s="20" t="str">
        <f>IF(K335="OVN",_xlfn.XLOOKUP(J335,'OVN Aggregated Audiences'!AI:AI,'OVN Aggregated Audiences'!M:M),IF(K335="CDT",_xlfn.XLOOKUP(J335,'CDT Aggregated Audiences'!AI:AI,'CDT Aggregated Audiences'!M:M),""))</f>
        <v/>
      </c>
      <c r="P335" s="20" t="str">
        <f>IF(K335="OVN",_xlfn.XLOOKUP(J335,'OVN Aggregated Audiences'!AI:AI,'OVN Aggregated Audiences'!Q:Q),IF(K335="CDT",_xlfn.XLOOKUP(J335,'CDT Aggregated Audiences'!AI:AI,'CDT Aggregated Audiences'!Q:Q),""))</f>
        <v/>
      </c>
      <c r="S335" s="20">
        <v>334</v>
      </c>
      <c r="T335" s="20" t="str">
        <f t="shared" si="8"/>
        <v/>
      </c>
      <c r="U335" s="20" t="str">
        <f>IF(T335="OVN",_xlfn.XLOOKUP(S335,'OVN Aggregated Audiences'!AJ:AJ,'OVN Aggregated Audiences'!K:K),IF(T335="CDT",_xlfn.XLOOKUP(S335,'CDT Aggregated Audiences'!AJ:AJ,'CDT Aggregated Audiences'!K:K),""))</f>
        <v/>
      </c>
      <c r="V335" s="34" t="str">
        <f>IF(T335="OVN",_xlfn.XLOOKUP(S335,'OVN Aggregated Audiences'!AJ:AJ,'OVN Aggregated Audiences'!H:H),IF(T335="CDT",_xlfn.XLOOKUP(S335,'CDT Aggregated Audiences'!AJ:AJ,'CDT Aggregated Audiences'!H:H),""))</f>
        <v/>
      </c>
      <c r="W335" s="35" t="str">
        <f>IF(T335="OVN",_xlfn.XLOOKUP(S335,'OVN Aggregated Audiences'!AJ:AJ,'OVN Aggregated Audiences'!N:N),IF(T335="CDT",_xlfn.XLOOKUP(S335,'CDT Aggregated Audiences'!AJ:AJ,'CDT Aggregated Audiences'!N:N),""))</f>
        <v/>
      </c>
      <c r="X335" s="20" t="str">
        <f>IF(T335="OVN",_xlfn.XLOOKUP(S335,'OVN Aggregated Audiences'!AJ:AJ,'OVN Aggregated Audiences'!AH:AH),IF(T335="CDT",_xlfn.XLOOKUP(S335,'CDT Aggregated Audiences'!AJ:AJ,'CDT Aggregated Audiences'!AH:AH),""))</f>
        <v/>
      </c>
      <c r="Y335" s="20" t="str">
        <f>IF(T335="OVN",_xlfn.XLOOKUP(S335,'OVN Aggregated Audiences'!AJ:AJ,'OVN Aggregated Audiences'!Q:Q),IF(T335="CDT",_xlfn.XLOOKUP(S335,'CDT Aggregated Audiences'!AJ:AJ,'CDT Aggregated Audiences'!Q:Q),""))</f>
        <v/>
      </c>
    </row>
    <row r="336" spans="10:25" x14ac:dyDescent="0.35">
      <c r="J336" s="20">
        <v>335</v>
      </c>
      <c r="K336" s="20" t="str">
        <f>_xlfn.XLOOKUP(J336,Calendar!K:K,Calendar!J:J,"")</f>
        <v/>
      </c>
      <c r="L336" s="20" t="str">
        <f>IF(K336="OVN",_xlfn.XLOOKUP(J336,'OVN Aggregated Audiences'!AI:AI,'OVN Aggregated Audiences'!C:C),IF(K336="CDT",_xlfn.XLOOKUP(J336,'CDT Aggregated Audiences'!AI:AI,'CDT Aggregated Audiences'!C:C),""))</f>
        <v/>
      </c>
      <c r="M336" s="20" t="str">
        <f>IF(K336="OVN",_xlfn.XLOOKUP(J336,'OVN Aggregated Audiences'!AI:AI,'OVN Aggregated Audiences'!D:D),IF(K336="CDT",_xlfn.XLOOKUP(J336,'CDT Aggregated Audiences'!AI:AI,'CDT Aggregated Audiences'!D:D),""))</f>
        <v/>
      </c>
      <c r="N336" s="20" t="str">
        <f>IF(K336="OVN",_xlfn.XLOOKUP(J336,'OVN Aggregated Audiences'!AI:AI,'OVN Aggregated Audiences'!AH:AH),IF(K336="CDT",_xlfn.XLOOKUP(J336,'CDT Aggregated Audiences'!AI:AI,'CDT Aggregated Audiences'!AH:AH),""))</f>
        <v/>
      </c>
      <c r="O336" s="20" t="str">
        <f>IF(K336="OVN",_xlfn.XLOOKUP(J336,'OVN Aggregated Audiences'!AI:AI,'OVN Aggregated Audiences'!M:M),IF(K336="CDT",_xlfn.XLOOKUP(J336,'CDT Aggregated Audiences'!AI:AI,'CDT Aggregated Audiences'!M:M),""))</f>
        <v/>
      </c>
      <c r="P336" s="20" t="str">
        <f>IF(K336="OVN",_xlfn.XLOOKUP(J336,'OVN Aggregated Audiences'!AI:AI,'OVN Aggregated Audiences'!Q:Q),IF(K336="CDT",_xlfn.XLOOKUP(J336,'CDT Aggregated Audiences'!AI:AI,'CDT Aggregated Audiences'!Q:Q),""))</f>
        <v/>
      </c>
      <c r="S336" s="20">
        <v>335</v>
      </c>
      <c r="T336" s="20" t="str">
        <f t="shared" si="8"/>
        <v/>
      </c>
      <c r="U336" s="20" t="str">
        <f>IF(T336="OVN",_xlfn.XLOOKUP(S336,'OVN Aggregated Audiences'!AJ:AJ,'OVN Aggregated Audiences'!K:K),IF(T336="CDT",_xlfn.XLOOKUP(S336,'CDT Aggregated Audiences'!AJ:AJ,'CDT Aggregated Audiences'!K:K),""))</f>
        <v/>
      </c>
      <c r="V336" s="34" t="str">
        <f>IF(T336="OVN",_xlfn.XLOOKUP(S336,'OVN Aggregated Audiences'!AJ:AJ,'OVN Aggregated Audiences'!H:H),IF(T336="CDT",_xlfn.XLOOKUP(S336,'CDT Aggregated Audiences'!AJ:AJ,'CDT Aggregated Audiences'!H:H),""))</f>
        <v/>
      </c>
      <c r="W336" s="35" t="str">
        <f>IF(T336="OVN",_xlfn.XLOOKUP(S336,'OVN Aggregated Audiences'!AJ:AJ,'OVN Aggregated Audiences'!N:N),IF(T336="CDT",_xlfn.XLOOKUP(S336,'CDT Aggregated Audiences'!AJ:AJ,'CDT Aggregated Audiences'!N:N),""))</f>
        <v/>
      </c>
      <c r="X336" s="20" t="str">
        <f>IF(T336="OVN",_xlfn.XLOOKUP(S336,'OVN Aggregated Audiences'!AJ:AJ,'OVN Aggregated Audiences'!AH:AH),IF(T336="CDT",_xlfn.XLOOKUP(S336,'CDT Aggregated Audiences'!AJ:AJ,'CDT Aggregated Audiences'!AH:AH),""))</f>
        <v/>
      </c>
      <c r="Y336" s="20" t="str">
        <f>IF(T336="OVN",_xlfn.XLOOKUP(S336,'OVN Aggregated Audiences'!AJ:AJ,'OVN Aggregated Audiences'!Q:Q),IF(T336="CDT",_xlfn.XLOOKUP(S336,'CDT Aggregated Audiences'!AJ:AJ,'CDT Aggregated Audiences'!Q:Q),""))</f>
        <v/>
      </c>
    </row>
    <row r="337" spans="10:25" x14ac:dyDescent="0.35">
      <c r="J337" s="20">
        <v>336</v>
      </c>
      <c r="K337" s="20" t="str">
        <f>_xlfn.XLOOKUP(J337,Calendar!K:K,Calendar!J:J,"")</f>
        <v/>
      </c>
      <c r="L337" s="20" t="str">
        <f>IF(K337="OVN",_xlfn.XLOOKUP(J337,'OVN Aggregated Audiences'!AI:AI,'OVN Aggregated Audiences'!C:C),IF(K337="CDT",_xlfn.XLOOKUP(J337,'CDT Aggregated Audiences'!AI:AI,'CDT Aggregated Audiences'!C:C),""))</f>
        <v/>
      </c>
      <c r="M337" s="20" t="str">
        <f>IF(K337="OVN",_xlfn.XLOOKUP(J337,'OVN Aggregated Audiences'!AI:AI,'OVN Aggregated Audiences'!D:D),IF(K337="CDT",_xlfn.XLOOKUP(J337,'CDT Aggregated Audiences'!AI:AI,'CDT Aggregated Audiences'!D:D),""))</f>
        <v/>
      </c>
      <c r="N337" s="20" t="str">
        <f>IF(K337="OVN",_xlfn.XLOOKUP(J337,'OVN Aggregated Audiences'!AI:AI,'OVN Aggregated Audiences'!AH:AH),IF(K337="CDT",_xlfn.XLOOKUP(J337,'CDT Aggregated Audiences'!AI:AI,'CDT Aggregated Audiences'!AH:AH),""))</f>
        <v/>
      </c>
      <c r="O337" s="20" t="str">
        <f>IF(K337="OVN",_xlfn.XLOOKUP(J337,'OVN Aggregated Audiences'!AI:AI,'OVN Aggregated Audiences'!M:M),IF(K337="CDT",_xlfn.XLOOKUP(J337,'CDT Aggregated Audiences'!AI:AI,'CDT Aggregated Audiences'!M:M),""))</f>
        <v/>
      </c>
      <c r="P337" s="20" t="str">
        <f>IF(K337="OVN",_xlfn.XLOOKUP(J337,'OVN Aggregated Audiences'!AI:AI,'OVN Aggregated Audiences'!Q:Q),IF(K337="CDT",_xlfn.XLOOKUP(J337,'CDT Aggregated Audiences'!AI:AI,'CDT Aggregated Audiences'!Q:Q),""))</f>
        <v/>
      </c>
      <c r="S337" s="20">
        <v>336</v>
      </c>
      <c r="T337" s="20" t="str">
        <f t="shared" si="8"/>
        <v/>
      </c>
      <c r="U337" s="20" t="str">
        <f>IF(T337="OVN",_xlfn.XLOOKUP(S337,'OVN Aggregated Audiences'!AJ:AJ,'OVN Aggregated Audiences'!K:K),IF(T337="CDT",_xlfn.XLOOKUP(S337,'CDT Aggregated Audiences'!AJ:AJ,'CDT Aggregated Audiences'!K:K),""))</f>
        <v/>
      </c>
      <c r="V337" s="34" t="str">
        <f>IF(T337="OVN",_xlfn.XLOOKUP(S337,'OVN Aggregated Audiences'!AJ:AJ,'OVN Aggregated Audiences'!H:H),IF(T337="CDT",_xlfn.XLOOKUP(S337,'CDT Aggregated Audiences'!AJ:AJ,'CDT Aggregated Audiences'!H:H),""))</f>
        <v/>
      </c>
      <c r="W337" s="35" t="str">
        <f>IF(T337="OVN",_xlfn.XLOOKUP(S337,'OVN Aggregated Audiences'!AJ:AJ,'OVN Aggregated Audiences'!N:N),IF(T337="CDT",_xlfn.XLOOKUP(S337,'CDT Aggregated Audiences'!AJ:AJ,'CDT Aggregated Audiences'!N:N),""))</f>
        <v/>
      </c>
      <c r="X337" s="20" t="str">
        <f>IF(T337="OVN",_xlfn.XLOOKUP(S337,'OVN Aggregated Audiences'!AJ:AJ,'OVN Aggregated Audiences'!AH:AH),IF(T337="CDT",_xlfn.XLOOKUP(S337,'CDT Aggregated Audiences'!AJ:AJ,'CDT Aggregated Audiences'!AH:AH),""))</f>
        <v/>
      </c>
      <c r="Y337" s="20" t="str">
        <f>IF(T337="OVN",_xlfn.XLOOKUP(S337,'OVN Aggregated Audiences'!AJ:AJ,'OVN Aggregated Audiences'!Q:Q),IF(T337="CDT",_xlfn.XLOOKUP(S337,'CDT Aggregated Audiences'!AJ:AJ,'CDT Aggregated Audiences'!Q:Q),""))</f>
        <v/>
      </c>
    </row>
    <row r="338" spans="10:25" x14ac:dyDescent="0.35">
      <c r="J338" s="20">
        <v>337</v>
      </c>
      <c r="K338" s="20" t="str">
        <f>_xlfn.XLOOKUP(J338,Calendar!K:K,Calendar!J:J,"")</f>
        <v/>
      </c>
      <c r="L338" s="20" t="str">
        <f>IF(K338="OVN",_xlfn.XLOOKUP(J338,'OVN Aggregated Audiences'!AI:AI,'OVN Aggregated Audiences'!C:C),IF(K338="CDT",_xlfn.XLOOKUP(J338,'CDT Aggregated Audiences'!AI:AI,'CDT Aggregated Audiences'!C:C),""))</f>
        <v/>
      </c>
      <c r="M338" s="20" t="str">
        <f>IF(K338="OVN",_xlfn.XLOOKUP(J338,'OVN Aggregated Audiences'!AI:AI,'OVN Aggregated Audiences'!D:D),IF(K338="CDT",_xlfn.XLOOKUP(J338,'CDT Aggregated Audiences'!AI:AI,'CDT Aggregated Audiences'!D:D),""))</f>
        <v/>
      </c>
      <c r="N338" s="20" t="str">
        <f>IF(K338="OVN",_xlfn.XLOOKUP(J338,'OVN Aggregated Audiences'!AI:AI,'OVN Aggregated Audiences'!AH:AH),IF(K338="CDT",_xlfn.XLOOKUP(J338,'CDT Aggregated Audiences'!AI:AI,'CDT Aggregated Audiences'!AH:AH),""))</f>
        <v/>
      </c>
      <c r="O338" s="20" t="str">
        <f>IF(K338="OVN",_xlfn.XLOOKUP(J338,'OVN Aggregated Audiences'!AI:AI,'OVN Aggregated Audiences'!M:M),IF(K338="CDT",_xlfn.XLOOKUP(J338,'CDT Aggregated Audiences'!AI:AI,'CDT Aggregated Audiences'!M:M),""))</f>
        <v/>
      </c>
      <c r="P338" s="20" t="str">
        <f>IF(K338="OVN",_xlfn.XLOOKUP(J338,'OVN Aggregated Audiences'!AI:AI,'OVN Aggregated Audiences'!Q:Q),IF(K338="CDT",_xlfn.XLOOKUP(J338,'CDT Aggregated Audiences'!AI:AI,'CDT Aggregated Audiences'!Q:Q),""))</f>
        <v/>
      </c>
      <c r="S338" s="20">
        <v>337</v>
      </c>
      <c r="T338" s="20" t="str">
        <f t="shared" si="8"/>
        <v/>
      </c>
      <c r="U338" s="20" t="str">
        <f>IF(T338="OVN",_xlfn.XLOOKUP(S338,'OVN Aggregated Audiences'!AJ:AJ,'OVN Aggregated Audiences'!K:K),IF(T338="CDT",_xlfn.XLOOKUP(S338,'CDT Aggregated Audiences'!AJ:AJ,'CDT Aggregated Audiences'!K:K),""))</f>
        <v/>
      </c>
      <c r="V338" s="34" t="str">
        <f>IF(T338="OVN",_xlfn.XLOOKUP(S338,'OVN Aggregated Audiences'!AJ:AJ,'OVN Aggregated Audiences'!H:H),IF(T338="CDT",_xlfn.XLOOKUP(S338,'CDT Aggregated Audiences'!AJ:AJ,'CDT Aggregated Audiences'!H:H),""))</f>
        <v/>
      </c>
      <c r="W338" s="35" t="str">
        <f>IF(T338="OVN",_xlfn.XLOOKUP(S338,'OVN Aggregated Audiences'!AJ:AJ,'OVN Aggregated Audiences'!N:N),IF(T338="CDT",_xlfn.XLOOKUP(S338,'CDT Aggregated Audiences'!AJ:AJ,'CDT Aggregated Audiences'!N:N),""))</f>
        <v/>
      </c>
      <c r="X338" s="20" t="str">
        <f>IF(T338="OVN",_xlfn.XLOOKUP(S338,'OVN Aggregated Audiences'!AJ:AJ,'OVN Aggregated Audiences'!AH:AH),IF(T338="CDT",_xlfn.XLOOKUP(S338,'CDT Aggregated Audiences'!AJ:AJ,'CDT Aggregated Audiences'!AH:AH),""))</f>
        <v/>
      </c>
      <c r="Y338" s="20" t="str">
        <f>IF(T338="OVN",_xlfn.XLOOKUP(S338,'OVN Aggregated Audiences'!AJ:AJ,'OVN Aggregated Audiences'!Q:Q),IF(T338="CDT",_xlfn.XLOOKUP(S338,'CDT Aggregated Audiences'!AJ:AJ,'CDT Aggregated Audiences'!Q:Q),""))</f>
        <v/>
      </c>
    </row>
    <row r="339" spans="10:25" x14ac:dyDescent="0.35">
      <c r="J339" s="20">
        <v>338</v>
      </c>
      <c r="K339" s="20" t="str">
        <f>_xlfn.XLOOKUP(J339,Calendar!K:K,Calendar!J:J,"")</f>
        <v/>
      </c>
      <c r="L339" s="20" t="str">
        <f>IF(K339="OVN",_xlfn.XLOOKUP(J339,'OVN Aggregated Audiences'!AI:AI,'OVN Aggregated Audiences'!C:C),IF(K339="CDT",_xlfn.XLOOKUP(J339,'CDT Aggregated Audiences'!AI:AI,'CDT Aggregated Audiences'!C:C),""))</f>
        <v/>
      </c>
      <c r="M339" s="20" t="str">
        <f>IF(K339="OVN",_xlfn.XLOOKUP(J339,'OVN Aggregated Audiences'!AI:AI,'OVN Aggregated Audiences'!D:D),IF(K339="CDT",_xlfn.XLOOKUP(J339,'CDT Aggregated Audiences'!AI:AI,'CDT Aggregated Audiences'!D:D),""))</f>
        <v/>
      </c>
      <c r="N339" s="20" t="str">
        <f>IF(K339="OVN",_xlfn.XLOOKUP(J339,'OVN Aggregated Audiences'!AI:AI,'OVN Aggregated Audiences'!AH:AH),IF(K339="CDT",_xlfn.XLOOKUP(J339,'CDT Aggregated Audiences'!AI:AI,'CDT Aggregated Audiences'!AH:AH),""))</f>
        <v/>
      </c>
      <c r="O339" s="20" t="str">
        <f>IF(K339="OVN",_xlfn.XLOOKUP(J339,'OVN Aggregated Audiences'!AI:AI,'OVN Aggregated Audiences'!M:M),IF(K339="CDT",_xlfn.XLOOKUP(J339,'CDT Aggregated Audiences'!AI:AI,'CDT Aggregated Audiences'!M:M),""))</f>
        <v/>
      </c>
      <c r="P339" s="20" t="str">
        <f>IF(K339="OVN",_xlfn.XLOOKUP(J339,'OVN Aggregated Audiences'!AI:AI,'OVN Aggregated Audiences'!Q:Q),IF(K339="CDT",_xlfn.XLOOKUP(J339,'CDT Aggregated Audiences'!AI:AI,'CDT Aggregated Audiences'!Q:Q),""))</f>
        <v/>
      </c>
      <c r="S339" s="20">
        <v>338</v>
      </c>
      <c r="T339" s="20" t="str">
        <f t="shared" si="8"/>
        <v/>
      </c>
      <c r="U339" s="20" t="str">
        <f>IF(T339="OVN",_xlfn.XLOOKUP(S339,'OVN Aggregated Audiences'!AJ:AJ,'OVN Aggregated Audiences'!K:K),IF(T339="CDT",_xlfn.XLOOKUP(S339,'CDT Aggregated Audiences'!AJ:AJ,'CDT Aggregated Audiences'!K:K),""))</f>
        <v/>
      </c>
      <c r="V339" s="34" t="str">
        <f>IF(T339="OVN",_xlfn.XLOOKUP(S339,'OVN Aggregated Audiences'!AJ:AJ,'OVN Aggregated Audiences'!H:H),IF(T339="CDT",_xlfn.XLOOKUP(S339,'CDT Aggregated Audiences'!AJ:AJ,'CDT Aggregated Audiences'!H:H),""))</f>
        <v/>
      </c>
      <c r="W339" s="35" t="str">
        <f>IF(T339="OVN",_xlfn.XLOOKUP(S339,'OVN Aggregated Audiences'!AJ:AJ,'OVN Aggregated Audiences'!N:N),IF(T339="CDT",_xlfn.XLOOKUP(S339,'CDT Aggregated Audiences'!AJ:AJ,'CDT Aggregated Audiences'!N:N),""))</f>
        <v/>
      </c>
      <c r="X339" s="20" t="str">
        <f>IF(T339="OVN",_xlfn.XLOOKUP(S339,'OVN Aggregated Audiences'!AJ:AJ,'OVN Aggregated Audiences'!AH:AH),IF(T339="CDT",_xlfn.XLOOKUP(S339,'CDT Aggregated Audiences'!AJ:AJ,'CDT Aggregated Audiences'!AH:AH),""))</f>
        <v/>
      </c>
      <c r="Y339" s="20" t="str">
        <f>IF(T339="OVN",_xlfn.XLOOKUP(S339,'OVN Aggregated Audiences'!AJ:AJ,'OVN Aggregated Audiences'!Q:Q),IF(T339="CDT",_xlfn.XLOOKUP(S339,'CDT Aggregated Audiences'!AJ:AJ,'CDT Aggregated Audiences'!Q:Q),""))</f>
        <v/>
      </c>
    </row>
    <row r="340" spans="10:25" x14ac:dyDescent="0.35">
      <c r="J340" s="20">
        <v>339</v>
      </c>
      <c r="K340" s="20" t="str">
        <f>_xlfn.XLOOKUP(J340,Calendar!K:K,Calendar!J:J,"")</f>
        <v/>
      </c>
      <c r="L340" s="20" t="str">
        <f>IF(K340="OVN",_xlfn.XLOOKUP(J340,'OVN Aggregated Audiences'!AI:AI,'OVN Aggregated Audiences'!C:C),IF(K340="CDT",_xlfn.XLOOKUP(J340,'CDT Aggregated Audiences'!AI:AI,'CDT Aggregated Audiences'!C:C),""))</f>
        <v/>
      </c>
      <c r="M340" s="20" t="str">
        <f>IF(K340="OVN",_xlfn.XLOOKUP(J340,'OVN Aggregated Audiences'!AI:AI,'OVN Aggregated Audiences'!D:D),IF(K340="CDT",_xlfn.XLOOKUP(J340,'CDT Aggregated Audiences'!AI:AI,'CDT Aggregated Audiences'!D:D),""))</f>
        <v/>
      </c>
      <c r="N340" s="20" t="str">
        <f>IF(K340="OVN",_xlfn.XLOOKUP(J340,'OVN Aggregated Audiences'!AI:AI,'OVN Aggregated Audiences'!AH:AH),IF(K340="CDT",_xlfn.XLOOKUP(J340,'CDT Aggregated Audiences'!AI:AI,'CDT Aggregated Audiences'!AH:AH),""))</f>
        <v/>
      </c>
      <c r="O340" s="20" t="str">
        <f>IF(K340="OVN",_xlfn.XLOOKUP(J340,'OVN Aggregated Audiences'!AI:AI,'OVN Aggregated Audiences'!M:M),IF(K340="CDT",_xlfn.XLOOKUP(J340,'CDT Aggregated Audiences'!AI:AI,'CDT Aggregated Audiences'!M:M),""))</f>
        <v/>
      </c>
      <c r="P340" s="20" t="str">
        <f>IF(K340="OVN",_xlfn.XLOOKUP(J340,'OVN Aggregated Audiences'!AI:AI,'OVN Aggregated Audiences'!Q:Q),IF(K340="CDT",_xlfn.XLOOKUP(J340,'CDT Aggregated Audiences'!AI:AI,'CDT Aggregated Audiences'!Q:Q),""))</f>
        <v/>
      </c>
      <c r="S340" s="20">
        <v>339</v>
      </c>
      <c r="T340" s="20" t="str">
        <f t="shared" si="8"/>
        <v/>
      </c>
      <c r="U340" s="20" t="str">
        <f>IF(T340="OVN",_xlfn.XLOOKUP(S340,'OVN Aggregated Audiences'!AJ:AJ,'OVN Aggregated Audiences'!K:K),IF(T340="CDT",_xlfn.XLOOKUP(S340,'CDT Aggregated Audiences'!AJ:AJ,'CDT Aggregated Audiences'!K:K),""))</f>
        <v/>
      </c>
      <c r="V340" s="34" t="str">
        <f>IF(T340="OVN",_xlfn.XLOOKUP(S340,'OVN Aggregated Audiences'!AJ:AJ,'OVN Aggregated Audiences'!H:H),IF(T340="CDT",_xlfn.XLOOKUP(S340,'CDT Aggregated Audiences'!AJ:AJ,'CDT Aggregated Audiences'!H:H),""))</f>
        <v/>
      </c>
      <c r="W340" s="35" t="str">
        <f>IF(T340="OVN",_xlfn.XLOOKUP(S340,'OVN Aggregated Audiences'!AJ:AJ,'OVN Aggregated Audiences'!N:N),IF(T340="CDT",_xlfn.XLOOKUP(S340,'CDT Aggregated Audiences'!AJ:AJ,'CDT Aggregated Audiences'!N:N),""))</f>
        <v/>
      </c>
      <c r="X340" s="20" t="str">
        <f>IF(T340="OVN",_xlfn.XLOOKUP(S340,'OVN Aggregated Audiences'!AJ:AJ,'OVN Aggregated Audiences'!AH:AH),IF(T340="CDT",_xlfn.XLOOKUP(S340,'CDT Aggregated Audiences'!AJ:AJ,'CDT Aggregated Audiences'!AH:AH),""))</f>
        <v/>
      </c>
      <c r="Y340" s="20" t="str">
        <f>IF(T340="OVN",_xlfn.XLOOKUP(S340,'OVN Aggregated Audiences'!AJ:AJ,'OVN Aggregated Audiences'!Q:Q),IF(T340="CDT",_xlfn.XLOOKUP(S340,'CDT Aggregated Audiences'!AJ:AJ,'CDT Aggregated Audiences'!Q:Q),""))</f>
        <v/>
      </c>
    </row>
    <row r="341" spans="10:25" x14ac:dyDescent="0.35">
      <c r="J341" s="20">
        <v>340</v>
      </c>
      <c r="K341" s="20" t="str">
        <f>_xlfn.XLOOKUP(J341,Calendar!K:K,Calendar!J:J,"")</f>
        <v/>
      </c>
      <c r="L341" s="20" t="str">
        <f>IF(K341="OVN",_xlfn.XLOOKUP(J341,'OVN Aggregated Audiences'!AI:AI,'OVN Aggregated Audiences'!C:C),IF(K341="CDT",_xlfn.XLOOKUP(J341,'CDT Aggregated Audiences'!AI:AI,'CDT Aggregated Audiences'!C:C),""))</f>
        <v/>
      </c>
      <c r="M341" s="20" t="str">
        <f>IF(K341="OVN",_xlfn.XLOOKUP(J341,'OVN Aggregated Audiences'!AI:AI,'OVN Aggregated Audiences'!D:D),IF(K341="CDT",_xlfn.XLOOKUP(J341,'CDT Aggregated Audiences'!AI:AI,'CDT Aggregated Audiences'!D:D),""))</f>
        <v/>
      </c>
      <c r="N341" s="20" t="str">
        <f>IF(K341="OVN",_xlfn.XLOOKUP(J341,'OVN Aggregated Audiences'!AI:AI,'OVN Aggregated Audiences'!AH:AH),IF(K341="CDT",_xlfn.XLOOKUP(J341,'CDT Aggregated Audiences'!AI:AI,'CDT Aggregated Audiences'!AH:AH),""))</f>
        <v/>
      </c>
      <c r="O341" s="20" t="str">
        <f>IF(K341="OVN",_xlfn.XLOOKUP(J341,'OVN Aggregated Audiences'!AI:AI,'OVN Aggregated Audiences'!M:M),IF(K341="CDT",_xlfn.XLOOKUP(J341,'CDT Aggregated Audiences'!AI:AI,'CDT Aggregated Audiences'!M:M),""))</f>
        <v/>
      </c>
      <c r="P341" s="20" t="str">
        <f>IF(K341="OVN",_xlfn.XLOOKUP(J341,'OVN Aggregated Audiences'!AI:AI,'OVN Aggregated Audiences'!Q:Q),IF(K341="CDT",_xlfn.XLOOKUP(J341,'CDT Aggregated Audiences'!AI:AI,'CDT Aggregated Audiences'!Q:Q),""))</f>
        <v/>
      </c>
      <c r="S341" s="20">
        <v>340</v>
      </c>
      <c r="T341" s="20" t="str">
        <f t="shared" si="8"/>
        <v/>
      </c>
      <c r="U341" s="20" t="str">
        <f>IF(T341="OVN",_xlfn.XLOOKUP(S341,'OVN Aggregated Audiences'!AJ:AJ,'OVN Aggregated Audiences'!K:K),IF(T341="CDT",_xlfn.XLOOKUP(S341,'CDT Aggregated Audiences'!AJ:AJ,'CDT Aggregated Audiences'!K:K),""))</f>
        <v/>
      </c>
      <c r="V341" s="34" t="str">
        <f>IF(T341="OVN",_xlfn.XLOOKUP(S341,'OVN Aggregated Audiences'!AJ:AJ,'OVN Aggregated Audiences'!H:H),IF(T341="CDT",_xlfn.XLOOKUP(S341,'CDT Aggregated Audiences'!AJ:AJ,'CDT Aggregated Audiences'!H:H),""))</f>
        <v/>
      </c>
      <c r="W341" s="35" t="str">
        <f>IF(T341="OVN",_xlfn.XLOOKUP(S341,'OVN Aggregated Audiences'!AJ:AJ,'OVN Aggregated Audiences'!N:N),IF(T341="CDT",_xlfn.XLOOKUP(S341,'CDT Aggregated Audiences'!AJ:AJ,'CDT Aggregated Audiences'!N:N),""))</f>
        <v/>
      </c>
      <c r="X341" s="20" t="str">
        <f>IF(T341="OVN",_xlfn.XLOOKUP(S341,'OVN Aggregated Audiences'!AJ:AJ,'OVN Aggregated Audiences'!AH:AH),IF(T341="CDT",_xlfn.XLOOKUP(S341,'CDT Aggregated Audiences'!AJ:AJ,'CDT Aggregated Audiences'!AH:AH),""))</f>
        <v/>
      </c>
      <c r="Y341" s="20" t="str">
        <f>IF(T341="OVN",_xlfn.XLOOKUP(S341,'OVN Aggregated Audiences'!AJ:AJ,'OVN Aggregated Audiences'!Q:Q),IF(T341="CDT",_xlfn.XLOOKUP(S341,'CDT Aggregated Audiences'!AJ:AJ,'CDT Aggregated Audiences'!Q:Q),""))</f>
        <v/>
      </c>
    </row>
    <row r="342" spans="10:25" x14ac:dyDescent="0.35">
      <c r="J342" s="20">
        <v>341</v>
      </c>
      <c r="K342" s="20" t="str">
        <f>_xlfn.XLOOKUP(J342,Calendar!K:K,Calendar!J:J,"")</f>
        <v/>
      </c>
      <c r="L342" s="20" t="str">
        <f>IF(K342="OVN",_xlfn.XLOOKUP(J342,'OVN Aggregated Audiences'!AI:AI,'OVN Aggregated Audiences'!C:C),IF(K342="CDT",_xlfn.XLOOKUP(J342,'CDT Aggregated Audiences'!AI:AI,'CDT Aggregated Audiences'!C:C),""))</f>
        <v/>
      </c>
      <c r="M342" s="20" t="str">
        <f>IF(K342="OVN",_xlfn.XLOOKUP(J342,'OVN Aggregated Audiences'!AI:AI,'OVN Aggregated Audiences'!D:D),IF(K342="CDT",_xlfn.XLOOKUP(J342,'CDT Aggregated Audiences'!AI:AI,'CDT Aggregated Audiences'!D:D),""))</f>
        <v/>
      </c>
      <c r="N342" s="20" t="str">
        <f>IF(K342="OVN",_xlfn.XLOOKUP(J342,'OVN Aggregated Audiences'!AI:AI,'OVN Aggregated Audiences'!AH:AH),IF(K342="CDT",_xlfn.XLOOKUP(J342,'CDT Aggregated Audiences'!AI:AI,'CDT Aggregated Audiences'!AH:AH),""))</f>
        <v/>
      </c>
      <c r="O342" s="20" t="str">
        <f>IF(K342="OVN",_xlfn.XLOOKUP(J342,'OVN Aggregated Audiences'!AI:AI,'OVN Aggregated Audiences'!M:M),IF(K342="CDT",_xlfn.XLOOKUP(J342,'CDT Aggregated Audiences'!AI:AI,'CDT Aggregated Audiences'!M:M),""))</f>
        <v/>
      </c>
      <c r="P342" s="20" t="str">
        <f>IF(K342="OVN",_xlfn.XLOOKUP(J342,'OVN Aggregated Audiences'!AI:AI,'OVN Aggregated Audiences'!Q:Q),IF(K342="CDT",_xlfn.XLOOKUP(J342,'CDT Aggregated Audiences'!AI:AI,'CDT Aggregated Audiences'!Q:Q),""))</f>
        <v/>
      </c>
      <c r="S342" s="20">
        <v>341</v>
      </c>
      <c r="T342" s="20" t="str">
        <f t="shared" si="8"/>
        <v/>
      </c>
      <c r="U342" s="20" t="str">
        <f>IF(T342="OVN",_xlfn.XLOOKUP(S342,'OVN Aggregated Audiences'!AJ:AJ,'OVN Aggregated Audiences'!K:K),IF(T342="CDT",_xlfn.XLOOKUP(S342,'CDT Aggregated Audiences'!AJ:AJ,'CDT Aggregated Audiences'!K:K),""))</f>
        <v/>
      </c>
      <c r="V342" s="34" t="str">
        <f>IF(T342="OVN",_xlfn.XLOOKUP(S342,'OVN Aggregated Audiences'!AJ:AJ,'OVN Aggregated Audiences'!H:H),IF(T342="CDT",_xlfn.XLOOKUP(S342,'CDT Aggregated Audiences'!AJ:AJ,'CDT Aggregated Audiences'!H:H),""))</f>
        <v/>
      </c>
      <c r="W342" s="35" t="str">
        <f>IF(T342="OVN",_xlfn.XLOOKUP(S342,'OVN Aggregated Audiences'!AJ:AJ,'OVN Aggregated Audiences'!N:N),IF(T342="CDT",_xlfn.XLOOKUP(S342,'CDT Aggregated Audiences'!AJ:AJ,'CDT Aggregated Audiences'!N:N),""))</f>
        <v/>
      </c>
      <c r="X342" s="20" t="str">
        <f>IF(T342="OVN",_xlfn.XLOOKUP(S342,'OVN Aggregated Audiences'!AJ:AJ,'OVN Aggregated Audiences'!AH:AH),IF(T342="CDT",_xlfn.XLOOKUP(S342,'CDT Aggregated Audiences'!AJ:AJ,'CDT Aggregated Audiences'!AH:AH),""))</f>
        <v/>
      </c>
      <c r="Y342" s="20" t="str">
        <f>IF(T342="OVN",_xlfn.XLOOKUP(S342,'OVN Aggregated Audiences'!AJ:AJ,'OVN Aggregated Audiences'!Q:Q),IF(T342="CDT",_xlfn.XLOOKUP(S342,'CDT Aggregated Audiences'!AJ:AJ,'CDT Aggregated Audiences'!Q:Q),""))</f>
        <v/>
      </c>
    </row>
    <row r="343" spans="10:25" x14ac:dyDescent="0.35">
      <c r="J343" s="20">
        <v>342</v>
      </c>
      <c r="K343" s="20" t="str">
        <f>_xlfn.XLOOKUP(J343,Calendar!K:K,Calendar!J:J,"")</f>
        <v/>
      </c>
      <c r="L343" s="20" t="str">
        <f>IF(K343="OVN",_xlfn.XLOOKUP(J343,'OVN Aggregated Audiences'!AI:AI,'OVN Aggregated Audiences'!C:C),IF(K343="CDT",_xlfn.XLOOKUP(J343,'CDT Aggregated Audiences'!AI:AI,'CDT Aggregated Audiences'!C:C),""))</f>
        <v/>
      </c>
      <c r="M343" s="20" t="str">
        <f>IF(K343="OVN",_xlfn.XLOOKUP(J343,'OVN Aggregated Audiences'!AI:AI,'OVN Aggregated Audiences'!D:D),IF(K343="CDT",_xlfn.XLOOKUP(J343,'CDT Aggregated Audiences'!AI:AI,'CDT Aggregated Audiences'!D:D),""))</f>
        <v/>
      </c>
      <c r="N343" s="20" t="str">
        <f>IF(K343="OVN",_xlfn.XLOOKUP(J343,'OVN Aggregated Audiences'!AI:AI,'OVN Aggregated Audiences'!AH:AH),IF(K343="CDT",_xlfn.XLOOKUP(J343,'CDT Aggregated Audiences'!AI:AI,'CDT Aggregated Audiences'!AH:AH),""))</f>
        <v/>
      </c>
      <c r="O343" s="20" t="str">
        <f>IF(K343="OVN",_xlfn.XLOOKUP(J343,'OVN Aggregated Audiences'!AI:AI,'OVN Aggregated Audiences'!M:M),IF(K343="CDT",_xlfn.XLOOKUP(J343,'CDT Aggregated Audiences'!AI:AI,'CDT Aggregated Audiences'!M:M),""))</f>
        <v/>
      </c>
      <c r="P343" s="20" t="str">
        <f>IF(K343="OVN",_xlfn.XLOOKUP(J343,'OVN Aggregated Audiences'!AI:AI,'OVN Aggregated Audiences'!Q:Q),IF(K343="CDT",_xlfn.XLOOKUP(J343,'CDT Aggregated Audiences'!AI:AI,'CDT Aggregated Audiences'!Q:Q),""))</f>
        <v/>
      </c>
      <c r="S343" s="20">
        <v>342</v>
      </c>
      <c r="T343" s="20" t="str">
        <f t="shared" si="8"/>
        <v/>
      </c>
      <c r="U343" s="20" t="str">
        <f>IF(T343="OVN",_xlfn.XLOOKUP(S343,'OVN Aggregated Audiences'!AJ:AJ,'OVN Aggregated Audiences'!K:K),IF(T343="CDT",_xlfn.XLOOKUP(S343,'CDT Aggregated Audiences'!AJ:AJ,'CDT Aggregated Audiences'!K:K),""))</f>
        <v/>
      </c>
      <c r="V343" s="34" t="str">
        <f>IF(T343="OVN",_xlfn.XLOOKUP(S343,'OVN Aggregated Audiences'!AJ:AJ,'OVN Aggregated Audiences'!H:H),IF(T343="CDT",_xlfn.XLOOKUP(S343,'CDT Aggregated Audiences'!AJ:AJ,'CDT Aggregated Audiences'!H:H),""))</f>
        <v/>
      </c>
      <c r="W343" s="35" t="str">
        <f>IF(T343="OVN",_xlfn.XLOOKUP(S343,'OVN Aggregated Audiences'!AJ:AJ,'OVN Aggregated Audiences'!N:N),IF(T343="CDT",_xlfn.XLOOKUP(S343,'CDT Aggregated Audiences'!AJ:AJ,'CDT Aggregated Audiences'!N:N),""))</f>
        <v/>
      </c>
      <c r="X343" s="20" t="str">
        <f>IF(T343="OVN",_xlfn.XLOOKUP(S343,'OVN Aggregated Audiences'!AJ:AJ,'OVN Aggregated Audiences'!AH:AH),IF(T343="CDT",_xlfn.XLOOKUP(S343,'CDT Aggregated Audiences'!AJ:AJ,'CDT Aggregated Audiences'!AH:AH),""))</f>
        <v/>
      </c>
      <c r="Y343" s="20" t="str">
        <f>IF(T343="OVN",_xlfn.XLOOKUP(S343,'OVN Aggregated Audiences'!AJ:AJ,'OVN Aggregated Audiences'!Q:Q),IF(T343="CDT",_xlfn.XLOOKUP(S343,'CDT Aggregated Audiences'!AJ:AJ,'CDT Aggregated Audiences'!Q:Q),""))</f>
        <v/>
      </c>
    </row>
    <row r="344" spans="10:25" x14ac:dyDescent="0.35">
      <c r="J344" s="20">
        <v>343</v>
      </c>
      <c r="K344" s="20" t="str">
        <f>_xlfn.XLOOKUP(J344,Calendar!K:K,Calendar!J:J,"")</f>
        <v/>
      </c>
      <c r="L344" s="20" t="str">
        <f>IF(K344="OVN",_xlfn.XLOOKUP(J344,'OVN Aggregated Audiences'!AI:AI,'OVN Aggregated Audiences'!C:C),IF(K344="CDT",_xlfn.XLOOKUP(J344,'CDT Aggregated Audiences'!AI:AI,'CDT Aggregated Audiences'!C:C),""))</f>
        <v/>
      </c>
      <c r="M344" s="20" t="str">
        <f>IF(K344="OVN",_xlfn.XLOOKUP(J344,'OVN Aggregated Audiences'!AI:AI,'OVN Aggregated Audiences'!D:D),IF(K344="CDT",_xlfn.XLOOKUP(J344,'CDT Aggregated Audiences'!AI:AI,'CDT Aggregated Audiences'!D:D),""))</f>
        <v/>
      </c>
      <c r="N344" s="20" t="str">
        <f>IF(K344="OVN",_xlfn.XLOOKUP(J344,'OVN Aggregated Audiences'!AI:AI,'OVN Aggregated Audiences'!AH:AH),IF(K344="CDT",_xlfn.XLOOKUP(J344,'CDT Aggregated Audiences'!AI:AI,'CDT Aggregated Audiences'!AH:AH),""))</f>
        <v/>
      </c>
      <c r="O344" s="20" t="str">
        <f>IF(K344="OVN",_xlfn.XLOOKUP(J344,'OVN Aggregated Audiences'!AI:AI,'OVN Aggregated Audiences'!M:M),IF(K344="CDT",_xlfn.XLOOKUP(J344,'CDT Aggregated Audiences'!AI:AI,'CDT Aggregated Audiences'!M:M),""))</f>
        <v/>
      </c>
      <c r="P344" s="20" t="str">
        <f>IF(K344="OVN",_xlfn.XLOOKUP(J344,'OVN Aggregated Audiences'!AI:AI,'OVN Aggregated Audiences'!Q:Q),IF(K344="CDT",_xlfn.XLOOKUP(J344,'CDT Aggregated Audiences'!AI:AI,'CDT Aggregated Audiences'!Q:Q),""))</f>
        <v/>
      </c>
      <c r="S344" s="20">
        <v>343</v>
      </c>
      <c r="T344" s="20" t="str">
        <f t="shared" si="8"/>
        <v/>
      </c>
      <c r="U344" s="20" t="str">
        <f>IF(T344="OVN",_xlfn.XLOOKUP(S344,'OVN Aggregated Audiences'!AJ:AJ,'OVN Aggregated Audiences'!K:K),IF(T344="CDT",_xlfn.XLOOKUP(S344,'CDT Aggregated Audiences'!AJ:AJ,'CDT Aggregated Audiences'!K:K),""))</f>
        <v/>
      </c>
      <c r="V344" s="34" t="str">
        <f>IF(T344="OVN",_xlfn.XLOOKUP(S344,'OVN Aggregated Audiences'!AJ:AJ,'OVN Aggregated Audiences'!H:H),IF(T344="CDT",_xlfn.XLOOKUP(S344,'CDT Aggregated Audiences'!AJ:AJ,'CDT Aggregated Audiences'!H:H),""))</f>
        <v/>
      </c>
      <c r="W344" s="35" t="str">
        <f>IF(T344="OVN",_xlfn.XLOOKUP(S344,'OVN Aggregated Audiences'!AJ:AJ,'OVN Aggregated Audiences'!N:N),IF(T344="CDT",_xlfn.XLOOKUP(S344,'CDT Aggregated Audiences'!AJ:AJ,'CDT Aggregated Audiences'!N:N),""))</f>
        <v/>
      </c>
      <c r="X344" s="20" t="str">
        <f>IF(T344="OVN",_xlfn.XLOOKUP(S344,'OVN Aggregated Audiences'!AJ:AJ,'OVN Aggregated Audiences'!AH:AH),IF(T344="CDT",_xlfn.XLOOKUP(S344,'CDT Aggregated Audiences'!AJ:AJ,'CDT Aggregated Audiences'!AH:AH),""))</f>
        <v/>
      </c>
      <c r="Y344" s="20" t="str">
        <f>IF(T344="OVN",_xlfn.XLOOKUP(S344,'OVN Aggregated Audiences'!AJ:AJ,'OVN Aggregated Audiences'!Q:Q),IF(T344="CDT",_xlfn.XLOOKUP(S344,'CDT Aggregated Audiences'!AJ:AJ,'CDT Aggregated Audiences'!Q:Q),""))</f>
        <v/>
      </c>
    </row>
    <row r="345" spans="10:25" x14ac:dyDescent="0.35">
      <c r="J345" s="20">
        <v>344</v>
      </c>
      <c r="K345" s="20" t="str">
        <f>_xlfn.XLOOKUP(J345,Calendar!K:K,Calendar!J:J,"")</f>
        <v/>
      </c>
      <c r="L345" s="20" t="str">
        <f>IF(K345="OVN",_xlfn.XLOOKUP(J345,'OVN Aggregated Audiences'!AI:AI,'OVN Aggregated Audiences'!C:C),IF(K345="CDT",_xlfn.XLOOKUP(J345,'CDT Aggregated Audiences'!AI:AI,'CDT Aggregated Audiences'!C:C),""))</f>
        <v/>
      </c>
      <c r="M345" s="20" t="str">
        <f>IF(K345="OVN",_xlfn.XLOOKUP(J345,'OVN Aggregated Audiences'!AI:AI,'OVN Aggregated Audiences'!D:D),IF(K345="CDT",_xlfn.XLOOKUP(J345,'CDT Aggregated Audiences'!AI:AI,'CDT Aggregated Audiences'!D:D),""))</f>
        <v/>
      </c>
      <c r="N345" s="20" t="str">
        <f>IF(K345="OVN",_xlfn.XLOOKUP(J345,'OVN Aggregated Audiences'!AI:AI,'OVN Aggregated Audiences'!AH:AH),IF(K345="CDT",_xlfn.XLOOKUP(J345,'CDT Aggregated Audiences'!AI:AI,'CDT Aggregated Audiences'!AH:AH),""))</f>
        <v/>
      </c>
      <c r="O345" s="20" t="str">
        <f>IF(K345="OVN",_xlfn.XLOOKUP(J345,'OVN Aggregated Audiences'!AI:AI,'OVN Aggregated Audiences'!M:M),IF(K345="CDT",_xlfn.XLOOKUP(J345,'CDT Aggregated Audiences'!AI:AI,'CDT Aggregated Audiences'!M:M),""))</f>
        <v/>
      </c>
      <c r="P345" s="20" t="str">
        <f>IF(K345="OVN",_xlfn.XLOOKUP(J345,'OVN Aggregated Audiences'!AI:AI,'OVN Aggregated Audiences'!Q:Q),IF(K345="CDT",_xlfn.XLOOKUP(J345,'CDT Aggregated Audiences'!AI:AI,'CDT Aggregated Audiences'!Q:Q),""))</f>
        <v/>
      </c>
      <c r="S345" s="20">
        <v>344</v>
      </c>
      <c r="T345" s="20" t="str">
        <f t="shared" si="8"/>
        <v/>
      </c>
      <c r="U345" s="20" t="str">
        <f>IF(T345="OVN",_xlfn.XLOOKUP(S345,'OVN Aggregated Audiences'!AJ:AJ,'OVN Aggregated Audiences'!K:K),IF(T345="CDT",_xlfn.XLOOKUP(S345,'CDT Aggregated Audiences'!AJ:AJ,'CDT Aggregated Audiences'!K:K),""))</f>
        <v/>
      </c>
      <c r="V345" s="34" t="str">
        <f>IF(T345="OVN",_xlfn.XLOOKUP(S345,'OVN Aggregated Audiences'!AJ:AJ,'OVN Aggregated Audiences'!H:H),IF(T345="CDT",_xlfn.XLOOKUP(S345,'CDT Aggregated Audiences'!AJ:AJ,'CDT Aggregated Audiences'!H:H),""))</f>
        <v/>
      </c>
      <c r="W345" s="35" t="str">
        <f>IF(T345="OVN",_xlfn.XLOOKUP(S345,'OVN Aggregated Audiences'!AJ:AJ,'OVN Aggregated Audiences'!N:N),IF(T345="CDT",_xlfn.XLOOKUP(S345,'CDT Aggregated Audiences'!AJ:AJ,'CDT Aggregated Audiences'!N:N),""))</f>
        <v/>
      </c>
      <c r="X345" s="20" t="str">
        <f>IF(T345="OVN",_xlfn.XLOOKUP(S345,'OVN Aggregated Audiences'!AJ:AJ,'OVN Aggregated Audiences'!AH:AH),IF(T345="CDT",_xlfn.XLOOKUP(S345,'CDT Aggregated Audiences'!AJ:AJ,'CDT Aggregated Audiences'!AH:AH),""))</f>
        <v/>
      </c>
      <c r="Y345" s="20" t="str">
        <f>IF(T345="OVN",_xlfn.XLOOKUP(S345,'OVN Aggregated Audiences'!AJ:AJ,'OVN Aggregated Audiences'!Q:Q),IF(T345="CDT",_xlfn.XLOOKUP(S345,'CDT Aggregated Audiences'!AJ:AJ,'CDT Aggregated Audiences'!Q:Q),""))</f>
        <v/>
      </c>
    </row>
    <row r="346" spans="10:25" x14ac:dyDescent="0.35">
      <c r="J346" s="20">
        <v>345</v>
      </c>
      <c r="K346" s="20" t="str">
        <f>_xlfn.XLOOKUP(J346,Calendar!K:K,Calendar!J:J,"")</f>
        <v/>
      </c>
      <c r="L346" s="20" t="str">
        <f>IF(K346="OVN",_xlfn.XLOOKUP(J346,'OVN Aggregated Audiences'!AI:AI,'OVN Aggregated Audiences'!C:C),IF(K346="CDT",_xlfn.XLOOKUP(J346,'CDT Aggregated Audiences'!AI:AI,'CDT Aggregated Audiences'!C:C),""))</f>
        <v/>
      </c>
      <c r="M346" s="20" t="str">
        <f>IF(K346="OVN",_xlfn.XLOOKUP(J346,'OVN Aggregated Audiences'!AI:AI,'OVN Aggregated Audiences'!D:D),IF(K346="CDT",_xlfn.XLOOKUP(J346,'CDT Aggregated Audiences'!AI:AI,'CDT Aggregated Audiences'!D:D),""))</f>
        <v/>
      </c>
      <c r="N346" s="20" t="str">
        <f>IF(K346="OVN",_xlfn.XLOOKUP(J346,'OVN Aggregated Audiences'!AI:AI,'OVN Aggregated Audiences'!AH:AH),IF(K346="CDT",_xlfn.XLOOKUP(J346,'CDT Aggregated Audiences'!AI:AI,'CDT Aggregated Audiences'!AH:AH),""))</f>
        <v/>
      </c>
      <c r="O346" s="20" t="str">
        <f>IF(K346="OVN",_xlfn.XLOOKUP(J346,'OVN Aggregated Audiences'!AI:AI,'OVN Aggregated Audiences'!M:M),IF(K346="CDT",_xlfn.XLOOKUP(J346,'CDT Aggregated Audiences'!AI:AI,'CDT Aggregated Audiences'!M:M),""))</f>
        <v/>
      </c>
      <c r="P346" s="20" t="str">
        <f>IF(K346="OVN",_xlfn.XLOOKUP(J346,'OVN Aggregated Audiences'!AI:AI,'OVN Aggregated Audiences'!Q:Q),IF(K346="CDT",_xlfn.XLOOKUP(J346,'CDT Aggregated Audiences'!AI:AI,'CDT Aggregated Audiences'!Q:Q),""))</f>
        <v/>
      </c>
      <c r="S346" s="20">
        <v>345</v>
      </c>
      <c r="T346" s="20" t="str">
        <f t="shared" si="8"/>
        <v/>
      </c>
      <c r="U346" s="20" t="str">
        <f>IF(T346="OVN",_xlfn.XLOOKUP(S346,'OVN Aggregated Audiences'!AJ:AJ,'OVN Aggregated Audiences'!K:K),IF(T346="CDT",_xlfn.XLOOKUP(S346,'CDT Aggregated Audiences'!AJ:AJ,'CDT Aggregated Audiences'!K:K),""))</f>
        <v/>
      </c>
      <c r="V346" s="34" t="str">
        <f>IF(T346="OVN",_xlfn.XLOOKUP(S346,'OVN Aggregated Audiences'!AJ:AJ,'OVN Aggregated Audiences'!H:H),IF(T346="CDT",_xlfn.XLOOKUP(S346,'CDT Aggregated Audiences'!AJ:AJ,'CDT Aggregated Audiences'!H:H),""))</f>
        <v/>
      </c>
      <c r="W346" s="35" t="str">
        <f>IF(T346="OVN",_xlfn.XLOOKUP(S346,'OVN Aggregated Audiences'!AJ:AJ,'OVN Aggregated Audiences'!N:N),IF(T346="CDT",_xlfn.XLOOKUP(S346,'CDT Aggregated Audiences'!AJ:AJ,'CDT Aggregated Audiences'!N:N),""))</f>
        <v/>
      </c>
      <c r="X346" s="20" t="str">
        <f>IF(T346="OVN",_xlfn.XLOOKUP(S346,'OVN Aggregated Audiences'!AJ:AJ,'OVN Aggregated Audiences'!AH:AH),IF(T346="CDT",_xlfn.XLOOKUP(S346,'CDT Aggregated Audiences'!AJ:AJ,'CDT Aggregated Audiences'!AH:AH),""))</f>
        <v/>
      </c>
      <c r="Y346" s="20" t="str">
        <f>IF(T346="OVN",_xlfn.XLOOKUP(S346,'OVN Aggregated Audiences'!AJ:AJ,'OVN Aggregated Audiences'!Q:Q),IF(T346="CDT",_xlfn.XLOOKUP(S346,'CDT Aggregated Audiences'!AJ:AJ,'CDT Aggregated Audiences'!Q:Q),""))</f>
        <v/>
      </c>
    </row>
    <row r="347" spans="10:25" x14ac:dyDescent="0.35">
      <c r="J347" s="20">
        <v>346</v>
      </c>
      <c r="K347" s="20" t="str">
        <f>_xlfn.XLOOKUP(J347,Calendar!K:K,Calendar!J:J,"")</f>
        <v/>
      </c>
      <c r="L347" s="20" t="str">
        <f>IF(K347="OVN",_xlfn.XLOOKUP(J347,'OVN Aggregated Audiences'!AI:AI,'OVN Aggregated Audiences'!C:C),IF(K347="CDT",_xlfn.XLOOKUP(J347,'CDT Aggregated Audiences'!AI:AI,'CDT Aggregated Audiences'!C:C),""))</f>
        <v/>
      </c>
      <c r="M347" s="20" t="str">
        <f>IF(K347="OVN",_xlfn.XLOOKUP(J347,'OVN Aggregated Audiences'!AI:AI,'OVN Aggregated Audiences'!D:D),IF(K347="CDT",_xlfn.XLOOKUP(J347,'CDT Aggregated Audiences'!AI:AI,'CDT Aggregated Audiences'!D:D),""))</f>
        <v/>
      </c>
      <c r="N347" s="20" t="str">
        <f>IF(K347="OVN",_xlfn.XLOOKUP(J347,'OVN Aggregated Audiences'!AI:AI,'OVN Aggregated Audiences'!AH:AH),IF(K347="CDT",_xlfn.XLOOKUP(J347,'CDT Aggregated Audiences'!AI:AI,'CDT Aggregated Audiences'!AH:AH),""))</f>
        <v/>
      </c>
      <c r="O347" s="20" t="str">
        <f>IF(K347="OVN",_xlfn.XLOOKUP(J347,'OVN Aggregated Audiences'!AI:AI,'OVN Aggregated Audiences'!M:M),IF(K347="CDT",_xlfn.XLOOKUP(J347,'CDT Aggregated Audiences'!AI:AI,'CDT Aggregated Audiences'!M:M),""))</f>
        <v/>
      </c>
      <c r="P347" s="20" t="str">
        <f>IF(K347="OVN",_xlfn.XLOOKUP(J347,'OVN Aggregated Audiences'!AI:AI,'OVN Aggregated Audiences'!Q:Q),IF(K347="CDT",_xlfn.XLOOKUP(J347,'CDT Aggregated Audiences'!AI:AI,'CDT Aggregated Audiences'!Q:Q),""))</f>
        <v/>
      </c>
      <c r="S347" s="20">
        <v>346</v>
      </c>
      <c r="T347" s="20" t="str">
        <f t="shared" si="8"/>
        <v/>
      </c>
      <c r="U347" s="20" t="str">
        <f>IF(T347="OVN",_xlfn.XLOOKUP(S347,'OVN Aggregated Audiences'!AJ:AJ,'OVN Aggregated Audiences'!K:K),IF(T347="CDT",_xlfn.XLOOKUP(S347,'CDT Aggregated Audiences'!AJ:AJ,'CDT Aggregated Audiences'!K:K),""))</f>
        <v/>
      </c>
      <c r="V347" s="34" t="str">
        <f>IF(T347="OVN",_xlfn.XLOOKUP(S347,'OVN Aggregated Audiences'!AJ:AJ,'OVN Aggregated Audiences'!H:H),IF(T347="CDT",_xlfn.XLOOKUP(S347,'CDT Aggregated Audiences'!AJ:AJ,'CDT Aggregated Audiences'!H:H),""))</f>
        <v/>
      </c>
      <c r="W347" s="35" t="str">
        <f>IF(T347="OVN",_xlfn.XLOOKUP(S347,'OVN Aggregated Audiences'!AJ:AJ,'OVN Aggregated Audiences'!N:N),IF(T347="CDT",_xlfn.XLOOKUP(S347,'CDT Aggregated Audiences'!AJ:AJ,'CDT Aggregated Audiences'!N:N),""))</f>
        <v/>
      </c>
      <c r="X347" s="20" t="str">
        <f>IF(T347="OVN",_xlfn.XLOOKUP(S347,'OVN Aggregated Audiences'!AJ:AJ,'OVN Aggregated Audiences'!AH:AH),IF(T347="CDT",_xlfn.XLOOKUP(S347,'CDT Aggregated Audiences'!AJ:AJ,'CDT Aggregated Audiences'!AH:AH),""))</f>
        <v/>
      </c>
      <c r="Y347" s="20" t="str">
        <f>IF(T347="OVN",_xlfn.XLOOKUP(S347,'OVN Aggregated Audiences'!AJ:AJ,'OVN Aggregated Audiences'!Q:Q),IF(T347="CDT",_xlfn.XLOOKUP(S347,'CDT Aggregated Audiences'!AJ:AJ,'CDT Aggregated Audiences'!Q:Q),""))</f>
        <v/>
      </c>
    </row>
    <row r="348" spans="10:25" x14ac:dyDescent="0.35">
      <c r="J348" s="20">
        <v>347</v>
      </c>
      <c r="K348" s="20" t="str">
        <f>_xlfn.XLOOKUP(J348,Calendar!K:K,Calendar!J:J,"")</f>
        <v/>
      </c>
      <c r="L348" s="20" t="str">
        <f>IF(K348="OVN",_xlfn.XLOOKUP(J348,'OVN Aggregated Audiences'!AI:AI,'OVN Aggregated Audiences'!C:C),IF(K348="CDT",_xlfn.XLOOKUP(J348,'CDT Aggregated Audiences'!AI:AI,'CDT Aggregated Audiences'!C:C),""))</f>
        <v/>
      </c>
      <c r="M348" s="20" t="str">
        <f>IF(K348="OVN",_xlfn.XLOOKUP(J348,'OVN Aggregated Audiences'!AI:AI,'OVN Aggregated Audiences'!D:D),IF(K348="CDT",_xlfn.XLOOKUP(J348,'CDT Aggregated Audiences'!AI:AI,'CDT Aggregated Audiences'!D:D),""))</f>
        <v/>
      </c>
      <c r="N348" s="20" t="str">
        <f>IF(K348="OVN",_xlfn.XLOOKUP(J348,'OVN Aggregated Audiences'!AI:AI,'OVN Aggregated Audiences'!AH:AH),IF(K348="CDT",_xlfn.XLOOKUP(J348,'CDT Aggregated Audiences'!AI:AI,'CDT Aggregated Audiences'!AH:AH),""))</f>
        <v/>
      </c>
      <c r="O348" s="20" t="str">
        <f>IF(K348="OVN",_xlfn.XLOOKUP(J348,'OVN Aggregated Audiences'!AI:AI,'OVN Aggregated Audiences'!M:M),IF(K348="CDT",_xlfn.XLOOKUP(J348,'CDT Aggregated Audiences'!AI:AI,'CDT Aggregated Audiences'!M:M),""))</f>
        <v/>
      </c>
      <c r="P348" s="20" t="str">
        <f>IF(K348="OVN",_xlfn.XLOOKUP(J348,'OVN Aggregated Audiences'!AI:AI,'OVN Aggregated Audiences'!Q:Q),IF(K348="CDT",_xlfn.XLOOKUP(J348,'CDT Aggregated Audiences'!AI:AI,'CDT Aggregated Audiences'!Q:Q),""))</f>
        <v/>
      </c>
      <c r="S348" s="20">
        <v>347</v>
      </c>
      <c r="T348" s="20" t="str">
        <f t="shared" si="8"/>
        <v/>
      </c>
      <c r="U348" s="20" t="str">
        <f>IF(T348="OVN",_xlfn.XLOOKUP(S348,'OVN Aggregated Audiences'!AJ:AJ,'OVN Aggregated Audiences'!K:K),IF(T348="CDT",_xlfn.XLOOKUP(S348,'CDT Aggregated Audiences'!AJ:AJ,'CDT Aggregated Audiences'!K:K),""))</f>
        <v/>
      </c>
      <c r="V348" s="34" t="str">
        <f>IF(T348="OVN",_xlfn.XLOOKUP(S348,'OVN Aggregated Audiences'!AJ:AJ,'OVN Aggregated Audiences'!H:H),IF(T348="CDT",_xlfn.XLOOKUP(S348,'CDT Aggregated Audiences'!AJ:AJ,'CDT Aggregated Audiences'!H:H),""))</f>
        <v/>
      </c>
      <c r="W348" s="35" t="str">
        <f>IF(T348="OVN",_xlfn.XLOOKUP(S348,'OVN Aggregated Audiences'!AJ:AJ,'OVN Aggregated Audiences'!N:N),IF(T348="CDT",_xlfn.XLOOKUP(S348,'CDT Aggregated Audiences'!AJ:AJ,'CDT Aggregated Audiences'!N:N),""))</f>
        <v/>
      </c>
      <c r="X348" s="20" t="str">
        <f>IF(T348="OVN",_xlfn.XLOOKUP(S348,'OVN Aggregated Audiences'!AJ:AJ,'OVN Aggregated Audiences'!AH:AH),IF(T348="CDT",_xlfn.XLOOKUP(S348,'CDT Aggregated Audiences'!AJ:AJ,'CDT Aggregated Audiences'!AH:AH),""))</f>
        <v/>
      </c>
      <c r="Y348" s="20" t="str">
        <f>IF(T348="OVN",_xlfn.XLOOKUP(S348,'OVN Aggregated Audiences'!AJ:AJ,'OVN Aggregated Audiences'!Q:Q),IF(T348="CDT",_xlfn.XLOOKUP(S348,'CDT Aggregated Audiences'!AJ:AJ,'CDT Aggregated Audiences'!Q:Q),""))</f>
        <v/>
      </c>
    </row>
    <row r="349" spans="10:25" x14ac:dyDescent="0.35">
      <c r="J349" s="20">
        <v>348</v>
      </c>
      <c r="K349" s="20" t="str">
        <f>_xlfn.XLOOKUP(J349,Calendar!K:K,Calendar!J:J,"")</f>
        <v/>
      </c>
      <c r="L349" s="20" t="str">
        <f>IF(K349="OVN",_xlfn.XLOOKUP(J349,'OVN Aggregated Audiences'!AI:AI,'OVN Aggregated Audiences'!C:C),IF(K349="CDT",_xlfn.XLOOKUP(J349,'CDT Aggregated Audiences'!AI:AI,'CDT Aggregated Audiences'!C:C),""))</f>
        <v/>
      </c>
      <c r="M349" s="20" t="str">
        <f>IF(K349="OVN",_xlfn.XLOOKUP(J349,'OVN Aggregated Audiences'!AI:AI,'OVN Aggregated Audiences'!D:D),IF(K349="CDT",_xlfn.XLOOKUP(J349,'CDT Aggregated Audiences'!AI:AI,'CDT Aggregated Audiences'!D:D),""))</f>
        <v/>
      </c>
      <c r="N349" s="20" t="str">
        <f>IF(K349="OVN",_xlfn.XLOOKUP(J349,'OVN Aggregated Audiences'!AI:AI,'OVN Aggregated Audiences'!AH:AH),IF(K349="CDT",_xlfn.XLOOKUP(J349,'CDT Aggregated Audiences'!AI:AI,'CDT Aggregated Audiences'!AH:AH),""))</f>
        <v/>
      </c>
      <c r="O349" s="20" t="str">
        <f>IF(K349="OVN",_xlfn.XLOOKUP(J349,'OVN Aggregated Audiences'!AI:AI,'OVN Aggregated Audiences'!M:M),IF(K349="CDT",_xlfn.XLOOKUP(J349,'CDT Aggregated Audiences'!AI:AI,'CDT Aggregated Audiences'!M:M),""))</f>
        <v/>
      </c>
      <c r="P349" s="20" t="str">
        <f>IF(K349="OVN",_xlfn.XLOOKUP(J349,'OVN Aggregated Audiences'!AI:AI,'OVN Aggregated Audiences'!Q:Q),IF(K349="CDT",_xlfn.XLOOKUP(J349,'CDT Aggregated Audiences'!AI:AI,'CDT Aggregated Audiences'!Q:Q),""))</f>
        <v/>
      </c>
      <c r="S349" s="20">
        <v>348</v>
      </c>
      <c r="T349" s="20" t="str">
        <f t="shared" si="8"/>
        <v/>
      </c>
      <c r="U349" s="20" t="str">
        <f>IF(T349="OVN",_xlfn.XLOOKUP(S349,'OVN Aggregated Audiences'!AJ:AJ,'OVN Aggregated Audiences'!K:K),IF(T349="CDT",_xlfn.XLOOKUP(S349,'CDT Aggregated Audiences'!AJ:AJ,'CDT Aggregated Audiences'!K:K),""))</f>
        <v/>
      </c>
      <c r="V349" s="34" t="str">
        <f>IF(T349="OVN",_xlfn.XLOOKUP(S349,'OVN Aggregated Audiences'!AJ:AJ,'OVN Aggregated Audiences'!H:H),IF(T349="CDT",_xlfn.XLOOKUP(S349,'CDT Aggregated Audiences'!AJ:AJ,'CDT Aggregated Audiences'!H:H),""))</f>
        <v/>
      </c>
      <c r="W349" s="35" t="str">
        <f>IF(T349="OVN",_xlfn.XLOOKUP(S349,'OVN Aggregated Audiences'!AJ:AJ,'OVN Aggregated Audiences'!N:N),IF(T349="CDT",_xlfn.XLOOKUP(S349,'CDT Aggregated Audiences'!AJ:AJ,'CDT Aggregated Audiences'!N:N),""))</f>
        <v/>
      </c>
      <c r="X349" s="20" t="str">
        <f>IF(T349="OVN",_xlfn.XLOOKUP(S349,'OVN Aggregated Audiences'!AJ:AJ,'OVN Aggregated Audiences'!AH:AH),IF(T349="CDT",_xlfn.XLOOKUP(S349,'CDT Aggregated Audiences'!AJ:AJ,'CDT Aggregated Audiences'!AH:AH),""))</f>
        <v/>
      </c>
      <c r="Y349" s="20" t="str">
        <f>IF(T349="OVN",_xlfn.XLOOKUP(S349,'OVN Aggregated Audiences'!AJ:AJ,'OVN Aggregated Audiences'!Q:Q),IF(T349="CDT",_xlfn.XLOOKUP(S349,'CDT Aggregated Audiences'!AJ:AJ,'CDT Aggregated Audiences'!Q:Q),""))</f>
        <v/>
      </c>
    </row>
    <row r="350" spans="10:25" x14ac:dyDescent="0.35">
      <c r="J350" s="20">
        <v>349</v>
      </c>
      <c r="K350" s="20" t="str">
        <f>_xlfn.XLOOKUP(J350,Calendar!K:K,Calendar!J:J,"")</f>
        <v/>
      </c>
      <c r="L350" s="20" t="str">
        <f>IF(K350="OVN",_xlfn.XLOOKUP(J350,'OVN Aggregated Audiences'!AI:AI,'OVN Aggregated Audiences'!C:C),IF(K350="CDT",_xlfn.XLOOKUP(J350,'CDT Aggregated Audiences'!AI:AI,'CDT Aggregated Audiences'!C:C),""))</f>
        <v/>
      </c>
      <c r="M350" s="20" t="str">
        <f>IF(K350="OVN",_xlfn.XLOOKUP(J350,'OVN Aggregated Audiences'!AI:AI,'OVN Aggregated Audiences'!D:D),IF(K350="CDT",_xlfn.XLOOKUP(J350,'CDT Aggregated Audiences'!AI:AI,'CDT Aggregated Audiences'!D:D),""))</f>
        <v/>
      </c>
      <c r="N350" s="20" t="str">
        <f>IF(K350="OVN",_xlfn.XLOOKUP(J350,'OVN Aggregated Audiences'!AI:AI,'OVN Aggregated Audiences'!AH:AH),IF(K350="CDT",_xlfn.XLOOKUP(J350,'CDT Aggregated Audiences'!AI:AI,'CDT Aggregated Audiences'!AH:AH),""))</f>
        <v/>
      </c>
      <c r="O350" s="20" t="str">
        <f>IF(K350="OVN",_xlfn.XLOOKUP(J350,'OVN Aggregated Audiences'!AI:AI,'OVN Aggregated Audiences'!M:M),IF(K350="CDT",_xlfn.XLOOKUP(J350,'CDT Aggregated Audiences'!AI:AI,'CDT Aggregated Audiences'!M:M),""))</f>
        <v/>
      </c>
      <c r="P350" s="20" t="str">
        <f>IF(K350="OVN",_xlfn.XLOOKUP(J350,'OVN Aggregated Audiences'!AI:AI,'OVN Aggregated Audiences'!Q:Q),IF(K350="CDT",_xlfn.XLOOKUP(J350,'CDT Aggregated Audiences'!AI:AI,'CDT Aggregated Audiences'!Q:Q),""))</f>
        <v/>
      </c>
      <c r="S350" s="20">
        <v>349</v>
      </c>
      <c r="T350" s="20" t="str">
        <f t="shared" si="8"/>
        <v/>
      </c>
      <c r="U350" s="20" t="str">
        <f>IF(T350="OVN",_xlfn.XLOOKUP(S350,'OVN Aggregated Audiences'!AJ:AJ,'OVN Aggregated Audiences'!K:K),IF(T350="CDT",_xlfn.XLOOKUP(S350,'CDT Aggregated Audiences'!AJ:AJ,'CDT Aggregated Audiences'!K:K),""))</f>
        <v/>
      </c>
      <c r="V350" s="34" t="str">
        <f>IF(T350="OVN",_xlfn.XLOOKUP(S350,'OVN Aggregated Audiences'!AJ:AJ,'OVN Aggregated Audiences'!H:H),IF(T350="CDT",_xlfn.XLOOKUP(S350,'CDT Aggregated Audiences'!AJ:AJ,'CDT Aggregated Audiences'!H:H),""))</f>
        <v/>
      </c>
      <c r="W350" s="35" t="str">
        <f>IF(T350="OVN",_xlfn.XLOOKUP(S350,'OVN Aggregated Audiences'!AJ:AJ,'OVN Aggregated Audiences'!N:N),IF(T350="CDT",_xlfn.XLOOKUP(S350,'CDT Aggregated Audiences'!AJ:AJ,'CDT Aggregated Audiences'!N:N),""))</f>
        <v/>
      </c>
      <c r="X350" s="20" t="str">
        <f>IF(T350="OVN",_xlfn.XLOOKUP(S350,'OVN Aggregated Audiences'!AJ:AJ,'OVN Aggregated Audiences'!AH:AH),IF(T350="CDT",_xlfn.XLOOKUP(S350,'CDT Aggregated Audiences'!AJ:AJ,'CDT Aggregated Audiences'!AH:AH),""))</f>
        <v/>
      </c>
      <c r="Y350" s="20" t="str">
        <f>IF(T350="OVN",_xlfn.XLOOKUP(S350,'OVN Aggregated Audiences'!AJ:AJ,'OVN Aggregated Audiences'!Q:Q),IF(T350="CDT",_xlfn.XLOOKUP(S350,'CDT Aggregated Audiences'!AJ:AJ,'CDT Aggregated Audiences'!Q:Q),""))</f>
        <v/>
      </c>
    </row>
    <row r="351" spans="10:25" x14ac:dyDescent="0.35">
      <c r="J351" s="20">
        <v>350</v>
      </c>
      <c r="K351" s="20" t="str">
        <f>_xlfn.XLOOKUP(J351,Calendar!K:K,Calendar!J:J,"")</f>
        <v/>
      </c>
      <c r="L351" s="20" t="str">
        <f>IF(K351="OVN",_xlfn.XLOOKUP(J351,'OVN Aggregated Audiences'!AI:AI,'OVN Aggregated Audiences'!C:C),IF(K351="CDT",_xlfn.XLOOKUP(J351,'CDT Aggregated Audiences'!AI:AI,'CDT Aggregated Audiences'!C:C),""))</f>
        <v/>
      </c>
      <c r="M351" s="20" t="str">
        <f>IF(K351="OVN",_xlfn.XLOOKUP(J351,'OVN Aggregated Audiences'!AI:AI,'OVN Aggregated Audiences'!D:D),IF(K351="CDT",_xlfn.XLOOKUP(J351,'CDT Aggregated Audiences'!AI:AI,'CDT Aggregated Audiences'!D:D),""))</f>
        <v/>
      </c>
      <c r="N351" s="20" t="str">
        <f>IF(K351="OVN",_xlfn.XLOOKUP(J351,'OVN Aggregated Audiences'!AI:AI,'OVN Aggregated Audiences'!AH:AH),IF(K351="CDT",_xlfn.XLOOKUP(J351,'CDT Aggregated Audiences'!AI:AI,'CDT Aggregated Audiences'!AH:AH),""))</f>
        <v/>
      </c>
      <c r="O351" s="20" t="str">
        <f>IF(K351="OVN",_xlfn.XLOOKUP(J351,'OVN Aggregated Audiences'!AI:AI,'OVN Aggregated Audiences'!M:M),IF(K351="CDT",_xlfn.XLOOKUP(J351,'CDT Aggregated Audiences'!AI:AI,'CDT Aggregated Audiences'!M:M),""))</f>
        <v/>
      </c>
      <c r="P351" s="20" t="str">
        <f>IF(K351="OVN",_xlfn.XLOOKUP(J351,'OVN Aggregated Audiences'!AI:AI,'OVN Aggregated Audiences'!Q:Q),IF(K351="CDT",_xlfn.XLOOKUP(J351,'CDT Aggregated Audiences'!AI:AI,'CDT Aggregated Audiences'!Q:Q),""))</f>
        <v/>
      </c>
      <c r="S351" s="20">
        <v>350</v>
      </c>
      <c r="T351" s="20" t="str">
        <f t="shared" si="8"/>
        <v/>
      </c>
      <c r="U351" s="20" t="str">
        <f>IF(T351="OVN",_xlfn.XLOOKUP(S351,'OVN Aggregated Audiences'!AJ:AJ,'OVN Aggregated Audiences'!K:K),IF(T351="CDT",_xlfn.XLOOKUP(S351,'CDT Aggregated Audiences'!AJ:AJ,'CDT Aggregated Audiences'!K:K),""))</f>
        <v/>
      </c>
      <c r="V351" s="34" t="str">
        <f>IF(T351="OVN",_xlfn.XLOOKUP(S351,'OVN Aggregated Audiences'!AJ:AJ,'OVN Aggregated Audiences'!H:H),IF(T351="CDT",_xlfn.XLOOKUP(S351,'CDT Aggregated Audiences'!AJ:AJ,'CDT Aggregated Audiences'!H:H),""))</f>
        <v/>
      </c>
      <c r="W351" s="35" t="str">
        <f>IF(T351="OVN",_xlfn.XLOOKUP(S351,'OVN Aggregated Audiences'!AJ:AJ,'OVN Aggregated Audiences'!N:N),IF(T351="CDT",_xlfn.XLOOKUP(S351,'CDT Aggregated Audiences'!AJ:AJ,'CDT Aggregated Audiences'!N:N),""))</f>
        <v/>
      </c>
      <c r="X351" s="20" t="str">
        <f>IF(T351="OVN",_xlfn.XLOOKUP(S351,'OVN Aggregated Audiences'!AJ:AJ,'OVN Aggregated Audiences'!AH:AH),IF(T351="CDT",_xlfn.XLOOKUP(S351,'CDT Aggregated Audiences'!AJ:AJ,'CDT Aggregated Audiences'!AH:AH),""))</f>
        <v/>
      </c>
      <c r="Y351" s="20" t="str">
        <f>IF(T351="OVN",_xlfn.XLOOKUP(S351,'OVN Aggregated Audiences'!AJ:AJ,'OVN Aggregated Audiences'!Q:Q),IF(T351="CDT",_xlfn.XLOOKUP(S351,'CDT Aggregated Audiences'!AJ:AJ,'CDT Aggregated Audiences'!Q:Q),""))</f>
        <v/>
      </c>
    </row>
    <row r="352" spans="10:25" x14ac:dyDescent="0.35">
      <c r="J352" s="20">
        <v>351</v>
      </c>
      <c r="K352" s="20" t="str">
        <f>_xlfn.XLOOKUP(J352,Calendar!K:K,Calendar!J:J,"")</f>
        <v/>
      </c>
      <c r="L352" s="20" t="str">
        <f>IF(K352="OVN",_xlfn.XLOOKUP(J352,'OVN Aggregated Audiences'!AI:AI,'OVN Aggregated Audiences'!C:C),IF(K352="CDT",_xlfn.XLOOKUP(J352,'CDT Aggregated Audiences'!AI:AI,'CDT Aggregated Audiences'!C:C),""))</f>
        <v/>
      </c>
      <c r="M352" s="20" t="str">
        <f>IF(K352="OVN",_xlfn.XLOOKUP(J352,'OVN Aggregated Audiences'!AI:AI,'OVN Aggregated Audiences'!D:D),IF(K352="CDT",_xlfn.XLOOKUP(J352,'CDT Aggregated Audiences'!AI:AI,'CDT Aggregated Audiences'!D:D),""))</f>
        <v/>
      </c>
      <c r="N352" s="20" t="str">
        <f>IF(K352="OVN",_xlfn.XLOOKUP(J352,'OVN Aggregated Audiences'!AI:AI,'OVN Aggregated Audiences'!AH:AH),IF(K352="CDT",_xlfn.XLOOKUP(J352,'CDT Aggregated Audiences'!AI:AI,'CDT Aggregated Audiences'!AH:AH),""))</f>
        <v/>
      </c>
      <c r="O352" s="20" t="str">
        <f>IF(K352="OVN",_xlfn.XLOOKUP(J352,'OVN Aggregated Audiences'!AI:AI,'OVN Aggregated Audiences'!M:M),IF(K352="CDT",_xlfn.XLOOKUP(J352,'CDT Aggregated Audiences'!AI:AI,'CDT Aggregated Audiences'!M:M),""))</f>
        <v/>
      </c>
      <c r="P352" s="20" t="str">
        <f>IF(K352="OVN",_xlfn.XLOOKUP(J352,'OVN Aggregated Audiences'!AI:AI,'OVN Aggregated Audiences'!Q:Q),IF(K352="CDT",_xlfn.XLOOKUP(J352,'CDT Aggregated Audiences'!AI:AI,'CDT Aggregated Audiences'!Q:Q),""))</f>
        <v/>
      </c>
      <c r="S352" s="20">
        <v>351</v>
      </c>
      <c r="T352" s="20" t="str">
        <f t="shared" si="8"/>
        <v/>
      </c>
      <c r="U352" s="20" t="str">
        <f>IF(T352="OVN",_xlfn.XLOOKUP(S352,'OVN Aggregated Audiences'!AJ:AJ,'OVN Aggregated Audiences'!K:K),IF(T352="CDT",_xlfn.XLOOKUP(S352,'CDT Aggregated Audiences'!AJ:AJ,'CDT Aggregated Audiences'!K:K),""))</f>
        <v/>
      </c>
      <c r="V352" s="34" t="str">
        <f>IF(T352="OVN",_xlfn.XLOOKUP(S352,'OVN Aggregated Audiences'!AJ:AJ,'OVN Aggregated Audiences'!H:H),IF(T352="CDT",_xlfn.XLOOKUP(S352,'CDT Aggregated Audiences'!AJ:AJ,'CDT Aggregated Audiences'!H:H),""))</f>
        <v/>
      </c>
      <c r="W352" s="35" t="str">
        <f>IF(T352="OVN",_xlfn.XLOOKUP(S352,'OVN Aggregated Audiences'!AJ:AJ,'OVN Aggregated Audiences'!N:N),IF(T352="CDT",_xlfn.XLOOKUP(S352,'CDT Aggregated Audiences'!AJ:AJ,'CDT Aggregated Audiences'!N:N),""))</f>
        <v/>
      </c>
      <c r="X352" s="20" t="str">
        <f>IF(T352="OVN",_xlfn.XLOOKUP(S352,'OVN Aggregated Audiences'!AJ:AJ,'OVN Aggregated Audiences'!AH:AH),IF(T352="CDT",_xlfn.XLOOKUP(S352,'CDT Aggregated Audiences'!AJ:AJ,'CDT Aggregated Audiences'!AH:AH),""))</f>
        <v/>
      </c>
      <c r="Y352" s="20" t="str">
        <f>IF(T352="OVN",_xlfn.XLOOKUP(S352,'OVN Aggregated Audiences'!AJ:AJ,'OVN Aggregated Audiences'!Q:Q),IF(T352="CDT",_xlfn.XLOOKUP(S352,'CDT Aggregated Audiences'!AJ:AJ,'CDT Aggregated Audiences'!Q:Q),""))</f>
        <v/>
      </c>
    </row>
    <row r="353" spans="10:25" x14ac:dyDescent="0.35">
      <c r="J353" s="20">
        <v>352</v>
      </c>
      <c r="K353" s="20" t="str">
        <f>_xlfn.XLOOKUP(J353,Calendar!K:K,Calendar!J:J,"")</f>
        <v/>
      </c>
      <c r="L353" s="20" t="str">
        <f>IF(K353="OVN",_xlfn.XLOOKUP(J353,'OVN Aggregated Audiences'!AI:AI,'OVN Aggregated Audiences'!C:C),IF(K353="CDT",_xlfn.XLOOKUP(J353,'CDT Aggregated Audiences'!AI:AI,'CDT Aggregated Audiences'!C:C),""))</f>
        <v/>
      </c>
      <c r="M353" s="20" t="str">
        <f>IF(K353="OVN",_xlfn.XLOOKUP(J353,'OVN Aggregated Audiences'!AI:AI,'OVN Aggregated Audiences'!D:D),IF(K353="CDT",_xlfn.XLOOKUP(J353,'CDT Aggregated Audiences'!AI:AI,'CDT Aggregated Audiences'!D:D),""))</f>
        <v/>
      </c>
      <c r="N353" s="20" t="str">
        <f>IF(K353="OVN",_xlfn.XLOOKUP(J353,'OVN Aggregated Audiences'!AI:AI,'OVN Aggregated Audiences'!AH:AH),IF(K353="CDT",_xlfn.XLOOKUP(J353,'CDT Aggregated Audiences'!AI:AI,'CDT Aggregated Audiences'!AH:AH),""))</f>
        <v/>
      </c>
      <c r="O353" s="20" t="str">
        <f>IF(K353="OVN",_xlfn.XLOOKUP(J353,'OVN Aggregated Audiences'!AI:AI,'OVN Aggregated Audiences'!M:M),IF(K353="CDT",_xlfn.XLOOKUP(J353,'CDT Aggregated Audiences'!AI:AI,'CDT Aggregated Audiences'!M:M),""))</f>
        <v/>
      </c>
      <c r="P353" s="20" t="str">
        <f>IF(K353="OVN",_xlfn.XLOOKUP(J353,'OVN Aggregated Audiences'!AI:AI,'OVN Aggregated Audiences'!Q:Q),IF(K353="CDT",_xlfn.XLOOKUP(J353,'CDT Aggregated Audiences'!AI:AI,'CDT Aggregated Audiences'!Q:Q),""))</f>
        <v/>
      </c>
      <c r="S353" s="20">
        <v>352</v>
      </c>
      <c r="T353" s="20" t="str">
        <f t="shared" si="8"/>
        <v/>
      </c>
      <c r="U353" s="20" t="str">
        <f>IF(T353="OVN",_xlfn.XLOOKUP(S353,'OVN Aggregated Audiences'!AJ:AJ,'OVN Aggregated Audiences'!K:K),IF(T353="CDT",_xlfn.XLOOKUP(S353,'CDT Aggregated Audiences'!AJ:AJ,'CDT Aggregated Audiences'!K:K),""))</f>
        <v/>
      </c>
      <c r="V353" s="34" t="str">
        <f>IF(T353="OVN",_xlfn.XLOOKUP(S353,'OVN Aggregated Audiences'!AJ:AJ,'OVN Aggregated Audiences'!H:H),IF(T353="CDT",_xlfn.XLOOKUP(S353,'CDT Aggregated Audiences'!AJ:AJ,'CDT Aggregated Audiences'!H:H),""))</f>
        <v/>
      </c>
      <c r="W353" s="35" t="str">
        <f>IF(T353="OVN",_xlfn.XLOOKUP(S353,'OVN Aggregated Audiences'!AJ:AJ,'OVN Aggregated Audiences'!N:N),IF(T353="CDT",_xlfn.XLOOKUP(S353,'CDT Aggregated Audiences'!AJ:AJ,'CDT Aggregated Audiences'!N:N),""))</f>
        <v/>
      </c>
      <c r="X353" s="20" t="str">
        <f>IF(T353="OVN",_xlfn.XLOOKUP(S353,'OVN Aggregated Audiences'!AJ:AJ,'OVN Aggregated Audiences'!AH:AH),IF(T353="CDT",_xlfn.XLOOKUP(S353,'CDT Aggregated Audiences'!AJ:AJ,'CDT Aggregated Audiences'!AH:AH),""))</f>
        <v/>
      </c>
      <c r="Y353" s="20" t="str">
        <f>IF(T353="OVN",_xlfn.XLOOKUP(S353,'OVN Aggregated Audiences'!AJ:AJ,'OVN Aggregated Audiences'!Q:Q),IF(T353="CDT",_xlfn.XLOOKUP(S353,'CDT Aggregated Audiences'!AJ:AJ,'CDT Aggregated Audiences'!Q:Q),""))</f>
        <v/>
      </c>
    </row>
    <row r="354" spans="10:25" x14ac:dyDescent="0.35">
      <c r="J354" s="20">
        <v>353</v>
      </c>
      <c r="K354" s="20" t="str">
        <f>_xlfn.XLOOKUP(J354,Calendar!K:K,Calendar!J:J,"")</f>
        <v/>
      </c>
      <c r="L354" s="20" t="str">
        <f>IF(K354="OVN",_xlfn.XLOOKUP(J354,'OVN Aggregated Audiences'!AI:AI,'OVN Aggregated Audiences'!C:C),IF(K354="CDT",_xlfn.XLOOKUP(J354,'CDT Aggregated Audiences'!AI:AI,'CDT Aggregated Audiences'!C:C),""))</f>
        <v/>
      </c>
      <c r="M354" s="20" t="str">
        <f>IF(K354="OVN",_xlfn.XLOOKUP(J354,'OVN Aggregated Audiences'!AI:AI,'OVN Aggregated Audiences'!D:D),IF(K354="CDT",_xlfn.XLOOKUP(J354,'CDT Aggregated Audiences'!AI:AI,'CDT Aggregated Audiences'!D:D),""))</f>
        <v/>
      </c>
      <c r="N354" s="20" t="str">
        <f>IF(K354="OVN",_xlfn.XLOOKUP(J354,'OVN Aggregated Audiences'!AI:AI,'OVN Aggregated Audiences'!AH:AH),IF(K354="CDT",_xlfn.XLOOKUP(J354,'CDT Aggregated Audiences'!AI:AI,'CDT Aggregated Audiences'!AH:AH),""))</f>
        <v/>
      </c>
      <c r="O354" s="20" t="str">
        <f>IF(K354="OVN",_xlfn.XLOOKUP(J354,'OVN Aggregated Audiences'!AI:AI,'OVN Aggregated Audiences'!M:M),IF(K354="CDT",_xlfn.XLOOKUP(J354,'CDT Aggregated Audiences'!AI:AI,'CDT Aggregated Audiences'!M:M),""))</f>
        <v/>
      </c>
      <c r="P354" s="20" t="str">
        <f>IF(K354="OVN",_xlfn.XLOOKUP(J354,'OVN Aggregated Audiences'!AI:AI,'OVN Aggregated Audiences'!Q:Q),IF(K354="CDT",_xlfn.XLOOKUP(J354,'CDT Aggregated Audiences'!AI:AI,'CDT Aggregated Audiences'!Q:Q),""))</f>
        <v/>
      </c>
      <c r="S354" s="20">
        <v>353</v>
      </c>
      <c r="T354" s="20" t="str">
        <f t="shared" si="8"/>
        <v/>
      </c>
      <c r="U354" s="20" t="str">
        <f>IF(T354="OVN",_xlfn.XLOOKUP(S354,'OVN Aggregated Audiences'!AJ:AJ,'OVN Aggregated Audiences'!K:K),IF(T354="CDT",_xlfn.XLOOKUP(S354,'CDT Aggregated Audiences'!AJ:AJ,'CDT Aggregated Audiences'!K:K),""))</f>
        <v/>
      </c>
      <c r="V354" s="34" t="str">
        <f>IF(T354="OVN",_xlfn.XLOOKUP(S354,'OVN Aggregated Audiences'!AJ:AJ,'OVN Aggregated Audiences'!H:H),IF(T354="CDT",_xlfn.XLOOKUP(S354,'CDT Aggregated Audiences'!AJ:AJ,'CDT Aggregated Audiences'!H:H),""))</f>
        <v/>
      </c>
      <c r="W354" s="35" t="str">
        <f>IF(T354="OVN",_xlfn.XLOOKUP(S354,'OVN Aggregated Audiences'!AJ:AJ,'OVN Aggregated Audiences'!N:N),IF(T354="CDT",_xlfn.XLOOKUP(S354,'CDT Aggregated Audiences'!AJ:AJ,'CDT Aggregated Audiences'!N:N),""))</f>
        <v/>
      </c>
      <c r="X354" s="20" t="str">
        <f>IF(T354="OVN",_xlfn.XLOOKUP(S354,'OVN Aggregated Audiences'!AJ:AJ,'OVN Aggregated Audiences'!AH:AH),IF(T354="CDT",_xlfn.XLOOKUP(S354,'CDT Aggregated Audiences'!AJ:AJ,'CDT Aggregated Audiences'!AH:AH),""))</f>
        <v/>
      </c>
      <c r="Y354" s="20" t="str">
        <f>IF(T354="OVN",_xlfn.XLOOKUP(S354,'OVN Aggregated Audiences'!AJ:AJ,'OVN Aggregated Audiences'!Q:Q),IF(T354="CDT",_xlfn.XLOOKUP(S354,'CDT Aggregated Audiences'!AJ:AJ,'CDT Aggregated Audiences'!Q:Q),""))</f>
        <v/>
      </c>
    </row>
    <row r="355" spans="10:25" x14ac:dyDescent="0.35">
      <c r="J355" s="20">
        <v>354</v>
      </c>
      <c r="K355" s="20" t="str">
        <f>_xlfn.XLOOKUP(J355,Calendar!K:K,Calendar!J:J,"")</f>
        <v/>
      </c>
      <c r="L355" s="20" t="str">
        <f>IF(K355="OVN",_xlfn.XLOOKUP(J355,'OVN Aggregated Audiences'!AI:AI,'OVN Aggregated Audiences'!C:C),IF(K355="CDT",_xlfn.XLOOKUP(J355,'CDT Aggregated Audiences'!AI:AI,'CDT Aggregated Audiences'!C:C),""))</f>
        <v/>
      </c>
      <c r="M355" s="20" t="str">
        <f>IF(K355="OVN",_xlfn.XLOOKUP(J355,'OVN Aggregated Audiences'!AI:AI,'OVN Aggregated Audiences'!D:D),IF(K355="CDT",_xlfn.XLOOKUP(J355,'CDT Aggregated Audiences'!AI:AI,'CDT Aggregated Audiences'!D:D),""))</f>
        <v/>
      </c>
      <c r="N355" s="20" t="str">
        <f>IF(K355="OVN",_xlfn.XLOOKUP(J355,'OVN Aggregated Audiences'!AI:AI,'OVN Aggregated Audiences'!AH:AH),IF(K355="CDT",_xlfn.XLOOKUP(J355,'CDT Aggregated Audiences'!AI:AI,'CDT Aggregated Audiences'!AH:AH),""))</f>
        <v/>
      </c>
      <c r="O355" s="20" t="str">
        <f>IF(K355="OVN",_xlfn.XLOOKUP(J355,'OVN Aggregated Audiences'!AI:AI,'OVN Aggregated Audiences'!M:M),IF(K355="CDT",_xlfn.XLOOKUP(J355,'CDT Aggregated Audiences'!AI:AI,'CDT Aggregated Audiences'!M:M),""))</f>
        <v/>
      </c>
      <c r="P355" s="20" t="str">
        <f>IF(K355="OVN",_xlfn.XLOOKUP(J355,'OVN Aggregated Audiences'!AI:AI,'OVN Aggregated Audiences'!Q:Q),IF(K355="CDT",_xlfn.XLOOKUP(J355,'CDT Aggregated Audiences'!AI:AI,'CDT Aggregated Audiences'!Q:Q),""))</f>
        <v/>
      </c>
      <c r="S355" s="20">
        <v>354</v>
      </c>
      <c r="T355" s="20" t="str">
        <f t="shared" si="8"/>
        <v/>
      </c>
      <c r="U355" s="20" t="str">
        <f>IF(T355="OVN",_xlfn.XLOOKUP(S355,'OVN Aggregated Audiences'!AJ:AJ,'OVN Aggregated Audiences'!K:K),IF(T355="CDT",_xlfn.XLOOKUP(S355,'CDT Aggregated Audiences'!AJ:AJ,'CDT Aggregated Audiences'!K:K),""))</f>
        <v/>
      </c>
      <c r="V355" s="34" t="str">
        <f>IF(T355="OVN",_xlfn.XLOOKUP(S355,'OVN Aggregated Audiences'!AJ:AJ,'OVN Aggregated Audiences'!H:H),IF(T355="CDT",_xlfn.XLOOKUP(S355,'CDT Aggregated Audiences'!AJ:AJ,'CDT Aggregated Audiences'!H:H),""))</f>
        <v/>
      </c>
      <c r="W355" s="35" t="str">
        <f>IF(T355="OVN",_xlfn.XLOOKUP(S355,'OVN Aggregated Audiences'!AJ:AJ,'OVN Aggregated Audiences'!N:N),IF(T355="CDT",_xlfn.XLOOKUP(S355,'CDT Aggregated Audiences'!AJ:AJ,'CDT Aggregated Audiences'!N:N),""))</f>
        <v/>
      </c>
      <c r="X355" s="20" t="str">
        <f>IF(T355="OVN",_xlfn.XLOOKUP(S355,'OVN Aggregated Audiences'!AJ:AJ,'OVN Aggregated Audiences'!AH:AH),IF(T355="CDT",_xlfn.XLOOKUP(S355,'CDT Aggregated Audiences'!AJ:AJ,'CDT Aggregated Audiences'!AH:AH),""))</f>
        <v/>
      </c>
      <c r="Y355" s="20" t="str">
        <f>IF(T355="OVN",_xlfn.XLOOKUP(S355,'OVN Aggregated Audiences'!AJ:AJ,'OVN Aggregated Audiences'!Q:Q),IF(T355="CDT",_xlfn.XLOOKUP(S355,'CDT Aggregated Audiences'!AJ:AJ,'CDT Aggregated Audiences'!Q:Q),""))</f>
        <v/>
      </c>
    </row>
    <row r="356" spans="10:25" x14ac:dyDescent="0.35">
      <c r="J356" s="20">
        <v>355</v>
      </c>
      <c r="K356" s="20" t="str">
        <f>_xlfn.XLOOKUP(J356,Calendar!K:K,Calendar!J:J,"")</f>
        <v/>
      </c>
      <c r="L356" s="20" t="str">
        <f>IF(K356="OVN",_xlfn.XLOOKUP(J356,'OVN Aggregated Audiences'!AI:AI,'OVN Aggregated Audiences'!C:C),IF(K356="CDT",_xlfn.XLOOKUP(J356,'CDT Aggregated Audiences'!AI:AI,'CDT Aggregated Audiences'!C:C),""))</f>
        <v/>
      </c>
      <c r="M356" s="20" t="str">
        <f>IF(K356="OVN",_xlfn.XLOOKUP(J356,'OVN Aggregated Audiences'!AI:AI,'OVN Aggregated Audiences'!D:D),IF(K356="CDT",_xlfn.XLOOKUP(J356,'CDT Aggregated Audiences'!AI:AI,'CDT Aggregated Audiences'!D:D),""))</f>
        <v/>
      </c>
      <c r="N356" s="20" t="str">
        <f>IF(K356="OVN",_xlfn.XLOOKUP(J356,'OVN Aggregated Audiences'!AI:AI,'OVN Aggregated Audiences'!AH:AH),IF(K356="CDT",_xlfn.XLOOKUP(J356,'CDT Aggregated Audiences'!AI:AI,'CDT Aggregated Audiences'!AH:AH),""))</f>
        <v/>
      </c>
      <c r="O356" s="20" t="str">
        <f>IF(K356="OVN",_xlfn.XLOOKUP(J356,'OVN Aggregated Audiences'!AI:AI,'OVN Aggregated Audiences'!M:M),IF(K356="CDT",_xlfn.XLOOKUP(J356,'CDT Aggregated Audiences'!AI:AI,'CDT Aggregated Audiences'!M:M),""))</f>
        <v/>
      </c>
      <c r="P356" s="20" t="str">
        <f>IF(K356="OVN",_xlfn.XLOOKUP(J356,'OVN Aggregated Audiences'!AI:AI,'OVN Aggregated Audiences'!Q:Q),IF(K356="CDT",_xlfn.XLOOKUP(J356,'CDT Aggregated Audiences'!AI:AI,'CDT Aggregated Audiences'!Q:Q),""))</f>
        <v/>
      </c>
      <c r="S356" s="20">
        <v>355</v>
      </c>
      <c r="T356" s="20" t="str">
        <f t="shared" si="8"/>
        <v/>
      </c>
      <c r="U356" s="20" t="str">
        <f>IF(T356="OVN",_xlfn.XLOOKUP(S356,'OVN Aggregated Audiences'!AJ:AJ,'OVN Aggregated Audiences'!K:K),IF(T356="CDT",_xlfn.XLOOKUP(S356,'CDT Aggregated Audiences'!AJ:AJ,'CDT Aggregated Audiences'!K:K),""))</f>
        <v/>
      </c>
      <c r="V356" s="34" t="str">
        <f>IF(T356="OVN",_xlfn.XLOOKUP(S356,'OVN Aggregated Audiences'!AJ:AJ,'OVN Aggregated Audiences'!H:H),IF(T356="CDT",_xlfn.XLOOKUP(S356,'CDT Aggregated Audiences'!AJ:AJ,'CDT Aggregated Audiences'!H:H),""))</f>
        <v/>
      </c>
      <c r="W356" s="35" t="str">
        <f>IF(T356="OVN",_xlfn.XLOOKUP(S356,'OVN Aggregated Audiences'!AJ:AJ,'OVN Aggregated Audiences'!N:N),IF(T356="CDT",_xlfn.XLOOKUP(S356,'CDT Aggregated Audiences'!AJ:AJ,'CDT Aggregated Audiences'!N:N),""))</f>
        <v/>
      </c>
      <c r="X356" s="20" t="str">
        <f>IF(T356="OVN",_xlfn.XLOOKUP(S356,'OVN Aggregated Audiences'!AJ:AJ,'OVN Aggregated Audiences'!AH:AH),IF(T356="CDT",_xlfn.XLOOKUP(S356,'CDT Aggregated Audiences'!AJ:AJ,'CDT Aggregated Audiences'!AH:AH),""))</f>
        <v/>
      </c>
      <c r="Y356" s="20" t="str">
        <f>IF(T356="OVN",_xlfn.XLOOKUP(S356,'OVN Aggregated Audiences'!AJ:AJ,'OVN Aggregated Audiences'!Q:Q),IF(T356="CDT",_xlfn.XLOOKUP(S356,'CDT Aggregated Audiences'!AJ:AJ,'CDT Aggregated Audiences'!Q:Q),""))</f>
        <v/>
      </c>
    </row>
    <row r="357" spans="10:25" x14ac:dyDescent="0.35">
      <c r="J357" s="20">
        <v>356</v>
      </c>
      <c r="K357" s="20" t="str">
        <f>_xlfn.XLOOKUP(J357,Calendar!K:K,Calendar!J:J,"")</f>
        <v/>
      </c>
      <c r="L357" s="20" t="str">
        <f>IF(K357="OVN",_xlfn.XLOOKUP(J357,'OVN Aggregated Audiences'!AI:AI,'OVN Aggregated Audiences'!C:C),IF(K357="CDT",_xlfn.XLOOKUP(J357,'CDT Aggregated Audiences'!AI:AI,'CDT Aggregated Audiences'!C:C),""))</f>
        <v/>
      </c>
      <c r="M357" s="20" t="str">
        <f>IF(K357="OVN",_xlfn.XLOOKUP(J357,'OVN Aggregated Audiences'!AI:AI,'OVN Aggregated Audiences'!D:D),IF(K357="CDT",_xlfn.XLOOKUP(J357,'CDT Aggregated Audiences'!AI:AI,'CDT Aggregated Audiences'!D:D),""))</f>
        <v/>
      </c>
      <c r="N357" s="20" t="str">
        <f>IF(K357="OVN",_xlfn.XLOOKUP(J357,'OVN Aggregated Audiences'!AI:AI,'OVN Aggregated Audiences'!AH:AH),IF(K357="CDT",_xlfn.XLOOKUP(J357,'CDT Aggregated Audiences'!AI:AI,'CDT Aggregated Audiences'!AH:AH),""))</f>
        <v/>
      </c>
      <c r="O357" s="20" t="str">
        <f>IF(K357="OVN",_xlfn.XLOOKUP(J357,'OVN Aggregated Audiences'!AI:AI,'OVN Aggregated Audiences'!M:M),IF(K357="CDT",_xlfn.XLOOKUP(J357,'CDT Aggregated Audiences'!AI:AI,'CDT Aggregated Audiences'!M:M),""))</f>
        <v/>
      </c>
      <c r="P357" s="20" t="str">
        <f>IF(K357="OVN",_xlfn.XLOOKUP(J357,'OVN Aggregated Audiences'!AI:AI,'OVN Aggregated Audiences'!Q:Q),IF(K357="CDT",_xlfn.XLOOKUP(J357,'CDT Aggregated Audiences'!AI:AI,'CDT Aggregated Audiences'!Q:Q),""))</f>
        <v/>
      </c>
      <c r="S357" s="20">
        <v>356</v>
      </c>
      <c r="T357" s="20" t="str">
        <f t="shared" si="8"/>
        <v/>
      </c>
      <c r="U357" s="20" t="str">
        <f>IF(T357="OVN",_xlfn.XLOOKUP(S357,'OVN Aggregated Audiences'!AJ:AJ,'OVN Aggregated Audiences'!K:K),IF(T357="CDT",_xlfn.XLOOKUP(S357,'CDT Aggregated Audiences'!AJ:AJ,'CDT Aggregated Audiences'!K:K),""))</f>
        <v/>
      </c>
      <c r="V357" s="34" t="str">
        <f>IF(T357="OVN",_xlfn.XLOOKUP(S357,'OVN Aggregated Audiences'!AJ:AJ,'OVN Aggregated Audiences'!H:H),IF(T357="CDT",_xlfn.XLOOKUP(S357,'CDT Aggregated Audiences'!AJ:AJ,'CDT Aggregated Audiences'!H:H),""))</f>
        <v/>
      </c>
      <c r="W357" s="35" t="str">
        <f>IF(T357="OVN",_xlfn.XLOOKUP(S357,'OVN Aggregated Audiences'!AJ:AJ,'OVN Aggregated Audiences'!N:N),IF(T357="CDT",_xlfn.XLOOKUP(S357,'CDT Aggregated Audiences'!AJ:AJ,'CDT Aggregated Audiences'!N:N),""))</f>
        <v/>
      </c>
      <c r="X357" s="20" t="str">
        <f>IF(T357="OVN",_xlfn.XLOOKUP(S357,'OVN Aggregated Audiences'!AJ:AJ,'OVN Aggregated Audiences'!AH:AH),IF(T357="CDT",_xlfn.XLOOKUP(S357,'CDT Aggregated Audiences'!AJ:AJ,'CDT Aggregated Audiences'!AH:AH),""))</f>
        <v/>
      </c>
      <c r="Y357" s="20" t="str">
        <f>IF(T357="OVN",_xlfn.XLOOKUP(S357,'OVN Aggregated Audiences'!AJ:AJ,'OVN Aggregated Audiences'!Q:Q),IF(T357="CDT",_xlfn.XLOOKUP(S357,'CDT Aggregated Audiences'!AJ:AJ,'CDT Aggregated Audiences'!Q:Q),""))</f>
        <v/>
      </c>
    </row>
    <row r="358" spans="10:25" x14ac:dyDescent="0.35">
      <c r="J358" s="20">
        <v>357</v>
      </c>
      <c r="K358" s="20" t="str">
        <f>_xlfn.XLOOKUP(J358,Calendar!K:K,Calendar!J:J,"")</f>
        <v/>
      </c>
      <c r="L358" s="20" t="str">
        <f>IF(K358="OVN",_xlfn.XLOOKUP(J358,'OVN Aggregated Audiences'!AI:AI,'OVN Aggregated Audiences'!C:C),IF(K358="CDT",_xlfn.XLOOKUP(J358,'CDT Aggregated Audiences'!AI:AI,'CDT Aggregated Audiences'!C:C),""))</f>
        <v/>
      </c>
      <c r="M358" s="20" t="str">
        <f>IF(K358="OVN",_xlfn.XLOOKUP(J358,'OVN Aggregated Audiences'!AI:AI,'OVN Aggregated Audiences'!D:D),IF(K358="CDT",_xlfn.XLOOKUP(J358,'CDT Aggregated Audiences'!AI:AI,'CDT Aggregated Audiences'!D:D),""))</f>
        <v/>
      </c>
      <c r="N358" s="20" t="str">
        <f>IF(K358="OVN",_xlfn.XLOOKUP(J358,'OVN Aggregated Audiences'!AI:AI,'OVN Aggregated Audiences'!AH:AH),IF(K358="CDT",_xlfn.XLOOKUP(J358,'CDT Aggregated Audiences'!AI:AI,'CDT Aggregated Audiences'!AH:AH),""))</f>
        <v/>
      </c>
      <c r="O358" s="20" t="str">
        <f>IF(K358="OVN",_xlfn.XLOOKUP(J358,'OVN Aggregated Audiences'!AI:AI,'OVN Aggregated Audiences'!M:M),IF(K358="CDT",_xlfn.XLOOKUP(J358,'CDT Aggregated Audiences'!AI:AI,'CDT Aggregated Audiences'!M:M),""))</f>
        <v/>
      </c>
      <c r="P358" s="20" t="str">
        <f>IF(K358="OVN",_xlfn.XLOOKUP(J358,'OVN Aggregated Audiences'!AI:AI,'OVN Aggregated Audiences'!Q:Q),IF(K358="CDT",_xlfn.XLOOKUP(J358,'CDT Aggregated Audiences'!AI:AI,'CDT Aggregated Audiences'!Q:Q),""))</f>
        <v/>
      </c>
      <c r="S358" s="20">
        <v>357</v>
      </c>
      <c r="T358" s="20" t="str">
        <f t="shared" si="8"/>
        <v/>
      </c>
      <c r="U358" s="20" t="str">
        <f>IF(T358="OVN",_xlfn.XLOOKUP(S358,'OVN Aggregated Audiences'!AJ:AJ,'OVN Aggregated Audiences'!K:K),IF(T358="CDT",_xlfn.XLOOKUP(S358,'CDT Aggregated Audiences'!AJ:AJ,'CDT Aggregated Audiences'!K:K),""))</f>
        <v/>
      </c>
      <c r="V358" s="34" t="str">
        <f>IF(T358="OVN",_xlfn.XLOOKUP(S358,'OVN Aggregated Audiences'!AJ:AJ,'OVN Aggregated Audiences'!H:H),IF(T358="CDT",_xlfn.XLOOKUP(S358,'CDT Aggregated Audiences'!AJ:AJ,'CDT Aggregated Audiences'!H:H),""))</f>
        <v/>
      </c>
      <c r="W358" s="35" t="str">
        <f>IF(T358="OVN",_xlfn.XLOOKUP(S358,'OVN Aggregated Audiences'!AJ:AJ,'OVN Aggregated Audiences'!N:N),IF(T358="CDT",_xlfn.XLOOKUP(S358,'CDT Aggregated Audiences'!AJ:AJ,'CDT Aggregated Audiences'!N:N),""))</f>
        <v/>
      </c>
      <c r="X358" s="20" t="str">
        <f>IF(T358="OVN",_xlfn.XLOOKUP(S358,'OVN Aggregated Audiences'!AJ:AJ,'OVN Aggregated Audiences'!AH:AH),IF(T358="CDT",_xlfn.XLOOKUP(S358,'CDT Aggregated Audiences'!AJ:AJ,'CDT Aggregated Audiences'!AH:AH),""))</f>
        <v/>
      </c>
      <c r="Y358" s="20" t="str">
        <f>IF(T358="OVN",_xlfn.XLOOKUP(S358,'OVN Aggregated Audiences'!AJ:AJ,'OVN Aggregated Audiences'!Q:Q),IF(T358="CDT",_xlfn.XLOOKUP(S358,'CDT Aggregated Audiences'!AJ:AJ,'CDT Aggregated Audiences'!Q:Q),""))</f>
        <v/>
      </c>
    </row>
    <row r="359" spans="10:25" x14ac:dyDescent="0.35">
      <c r="J359" s="20">
        <v>358</v>
      </c>
      <c r="K359" s="20" t="str">
        <f>_xlfn.XLOOKUP(J359,Calendar!K:K,Calendar!J:J,"")</f>
        <v/>
      </c>
      <c r="L359" s="20" t="str">
        <f>IF(K359="OVN",_xlfn.XLOOKUP(J359,'OVN Aggregated Audiences'!AI:AI,'OVN Aggregated Audiences'!C:C),IF(K359="CDT",_xlfn.XLOOKUP(J359,'CDT Aggregated Audiences'!AI:AI,'CDT Aggregated Audiences'!C:C),""))</f>
        <v/>
      </c>
      <c r="M359" s="20" t="str">
        <f>IF(K359="OVN",_xlfn.XLOOKUP(J359,'OVN Aggregated Audiences'!AI:AI,'OVN Aggregated Audiences'!D:D),IF(K359="CDT",_xlfn.XLOOKUP(J359,'CDT Aggregated Audiences'!AI:AI,'CDT Aggregated Audiences'!D:D),""))</f>
        <v/>
      </c>
      <c r="N359" s="20" t="str">
        <f>IF(K359="OVN",_xlfn.XLOOKUP(J359,'OVN Aggregated Audiences'!AI:AI,'OVN Aggregated Audiences'!AH:AH),IF(K359="CDT",_xlfn.XLOOKUP(J359,'CDT Aggregated Audiences'!AI:AI,'CDT Aggregated Audiences'!AH:AH),""))</f>
        <v/>
      </c>
      <c r="O359" s="20" t="str">
        <f>IF(K359="OVN",_xlfn.XLOOKUP(J359,'OVN Aggregated Audiences'!AI:AI,'OVN Aggregated Audiences'!M:M),IF(K359="CDT",_xlfn.XLOOKUP(J359,'CDT Aggregated Audiences'!AI:AI,'CDT Aggregated Audiences'!M:M),""))</f>
        <v/>
      </c>
      <c r="P359" s="20" t="str">
        <f>IF(K359="OVN",_xlfn.XLOOKUP(J359,'OVN Aggregated Audiences'!AI:AI,'OVN Aggregated Audiences'!Q:Q),IF(K359="CDT",_xlfn.XLOOKUP(J359,'CDT Aggregated Audiences'!AI:AI,'CDT Aggregated Audiences'!Q:Q),""))</f>
        <v/>
      </c>
      <c r="S359" s="20">
        <v>358</v>
      </c>
      <c r="T359" s="20" t="str">
        <f t="shared" si="8"/>
        <v/>
      </c>
      <c r="U359" s="20" t="str">
        <f>IF(T359="OVN",_xlfn.XLOOKUP(S359,'OVN Aggregated Audiences'!AJ:AJ,'OVN Aggregated Audiences'!K:K),IF(T359="CDT",_xlfn.XLOOKUP(S359,'CDT Aggregated Audiences'!AJ:AJ,'CDT Aggregated Audiences'!K:K),""))</f>
        <v/>
      </c>
      <c r="V359" s="34" t="str">
        <f>IF(T359="OVN",_xlfn.XLOOKUP(S359,'OVN Aggregated Audiences'!AJ:AJ,'OVN Aggregated Audiences'!H:H),IF(T359="CDT",_xlfn.XLOOKUP(S359,'CDT Aggregated Audiences'!AJ:AJ,'CDT Aggregated Audiences'!H:H),""))</f>
        <v/>
      </c>
      <c r="W359" s="35" t="str">
        <f>IF(T359="OVN",_xlfn.XLOOKUP(S359,'OVN Aggregated Audiences'!AJ:AJ,'OVN Aggregated Audiences'!N:N),IF(T359="CDT",_xlfn.XLOOKUP(S359,'CDT Aggregated Audiences'!AJ:AJ,'CDT Aggregated Audiences'!N:N),""))</f>
        <v/>
      </c>
      <c r="X359" s="20" t="str">
        <f>IF(T359="OVN",_xlfn.XLOOKUP(S359,'OVN Aggregated Audiences'!AJ:AJ,'OVN Aggregated Audiences'!AH:AH),IF(T359="CDT",_xlfn.XLOOKUP(S359,'CDT Aggregated Audiences'!AJ:AJ,'CDT Aggregated Audiences'!AH:AH),""))</f>
        <v/>
      </c>
      <c r="Y359" s="20" t="str">
        <f>IF(T359="OVN",_xlfn.XLOOKUP(S359,'OVN Aggregated Audiences'!AJ:AJ,'OVN Aggregated Audiences'!Q:Q),IF(T359="CDT",_xlfn.XLOOKUP(S359,'CDT Aggregated Audiences'!AJ:AJ,'CDT Aggregated Audiences'!Q:Q),""))</f>
        <v/>
      </c>
    </row>
    <row r="360" spans="10:25" x14ac:dyDescent="0.35">
      <c r="J360" s="20">
        <v>359</v>
      </c>
      <c r="K360" s="20" t="str">
        <f>_xlfn.XLOOKUP(J360,Calendar!K:K,Calendar!J:J,"")</f>
        <v/>
      </c>
      <c r="L360" s="20" t="str">
        <f>IF(K360="OVN",_xlfn.XLOOKUP(J360,'OVN Aggregated Audiences'!AI:AI,'OVN Aggregated Audiences'!C:C),IF(K360="CDT",_xlfn.XLOOKUP(J360,'CDT Aggregated Audiences'!AI:AI,'CDT Aggregated Audiences'!C:C),""))</f>
        <v/>
      </c>
      <c r="M360" s="20" t="str">
        <f>IF(K360="OVN",_xlfn.XLOOKUP(J360,'OVN Aggregated Audiences'!AI:AI,'OVN Aggregated Audiences'!D:D),IF(K360="CDT",_xlfn.XLOOKUP(J360,'CDT Aggregated Audiences'!AI:AI,'CDT Aggregated Audiences'!D:D),""))</f>
        <v/>
      </c>
      <c r="N360" s="20" t="str">
        <f>IF(K360="OVN",_xlfn.XLOOKUP(J360,'OVN Aggregated Audiences'!AI:AI,'OVN Aggregated Audiences'!AH:AH),IF(K360="CDT",_xlfn.XLOOKUP(J360,'CDT Aggregated Audiences'!AI:AI,'CDT Aggregated Audiences'!AH:AH),""))</f>
        <v/>
      </c>
      <c r="O360" s="20" t="str">
        <f>IF(K360="OVN",_xlfn.XLOOKUP(J360,'OVN Aggregated Audiences'!AI:AI,'OVN Aggregated Audiences'!M:M),IF(K360="CDT",_xlfn.XLOOKUP(J360,'CDT Aggregated Audiences'!AI:AI,'CDT Aggregated Audiences'!M:M),""))</f>
        <v/>
      </c>
      <c r="P360" s="20" t="str">
        <f>IF(K360="OVN",_xlfn.XLOOKUP(J360,'OVN Aggregated Audiences'!AI:AI,'OVN Aggregated Audiences'!Q:Q),IF(K360="CDT",_xlfn.XLOOKUP(J360,'CDT Aggregated Audiences'!AI:AI,'CDT Aggregated Audiences'!Q:Q),""))</f>
        <v/>
      </c>
      <c r="S360" s="20">
        <v>359</v>
      </c>
      <c r="T360" s="20" t="str">
        <f t="shared" si="8"/>
        <v/>
      </c>
      <c r="U360" s="20" t="str">
        <f>IF(T360="OVN",_xlfn.XLOOKUP(S360,'OVN Aggregated Audiences'!AJ:AJ,'OVN Aggregated Audiences'!K:K),IF(T360="CDT",_xlfn.XLOOKUP(S360,'CDT Aggregated Audiences'!AJ:AJ,'CDT Aggregated Audiences'!K:K),""))</f>
        <v/>
      </c>
      <c r="V360" s="34" t="str">
        <f>IF(T360="OVN",_xlfn.XLOOKUP(S360,'OVN Aggregated Audiences'!AJ:AJ,'OVN Aggregated Audiences'!H:H),IF(T360="CDT",_xlfn.XLOOKUP(S360,'CDT Aggregated Audiences'!AJ:AJ,'CDT Aggregated Audiences'!H:H),""))</f>
        <v/>
      </c>
      <c r="W360" s="35" t="str">
        <f>IF(T360="OVN",_xlfn.XLOOKUP(S360,'OVN Aggregated Audiences'!AJ:AJ,'OVN Aggregated Audiences'!N:N),IF(T360="CDT",_xlfn.XLOOKUP(S360,'CDT Aggregated Audiences'!AJ:AJ,'CDT Aggregated Audiences'!N:N),""))</f>
        <v/>
      </c>
      <c r="X360" s="20" t="str">
        <f>IF(T360="OVN",_xlfn.XLOOKUP(S360,'OVN Aggregated Audiences'!AJ:AJ,'OVN Aggregated Audiences'!AH:AH),IF(T360="CDT",_xlfn.XLOOKUP(S360,'CDT Aggregated Audiences'!AJ:AJ,'CDT Aggregated Audiences'!AH:AH),""))</f>
        <v/>
      </c>
      <c r="Y360" s="20" t="str">
        <f>IF(T360="OVN",_xlfn.XLOOKUP(S360,'OVN Aggregated Audiences'!AJ:AJ,'OVN Aggregated Audiences'!Q:Q),IF(T360="CDT",_xlfn.XLOOKUP(S360,'CDT Aggregated Audiences'!AJ:AJ,'CDT Aggregated Audiences'!Q:Q),""))</f>
        <v/>
      </c>
    </row>
    <row r="361" spans="10:25" x14ac:dyDescent="0.35">
      <c r="J361" s="20">
        <v>360</v>
      </c>
      <c r="K361" s="20" t="str">
        <f>_xlfn.XLOOKUP(J361,Calendar!K:K,Calendar!J:J,"")</f>
        <v/>
      </c>
      <c r="L361" s="20" t="str">
        <f>IF(K361="OVN",_xlfn.XLOOKUP(J361,'OVN Aggregated Audiences'!AI:AI,'OVN Aggregated Audiences'!C:C),IF(K361="CDT",_xlfn.XLOOKUP(J361,'CDT Aggregated Audiences'!AI:AI,'CDT Aggregated Audiences'!C:C),""))</f>
        <v/>
      </c>
      <c r="M361" s="20" t="str">
        <f>IF(K361="OVN",_xlfn.XLOOKUP(J361,'OVN Aggregated Audiences'!AI:AI,'OVN Aggregated Audiences'!D:D),IF(K361="CDT",_xlfn.XLOOKUP(J361,'CDT Aggregated Audiences'!AI:AI,'CDT Aggregated Audiences'!D:D),""))</f>
        <v/>
      </c>
      <c r="N361" s="20" t="str">
        <f>IF(K361="OVN",_xlfn.XLOOKUP(J361,'OVN Aggregated Audiences'!AI:AI,'OVN Aggregated Audiences'!AH:AH),IF(K361="CDT",_xlfn.XLOOKUP(J361,'CDT Aggregated Audiences'!AI:AI,'CDT Aggregated Audiences'!AH:AH),""))</f>
        <v/>
      </c>
      <c r="O361" s="20" t="str">
        <f>IF(K361="OVN",_xlfn.XLOOKUP(J361,'OVN Aggregated Audiences'!AI:AI,'OVN Aggregated Audiences'!M:M),IF(K361="CDT",_xlfn.XLOOKUP(J361,'CDT Aggregated Audiences'!AI:AI,'CDT Aggregated Audiences'!M:M),""))</f>
        <v/>
      </c>
      <c r="P361" s="20" t="str">
        <f>IF(K361="OVN",_xlfn.XLOOKUP(J361,'OVN Aggregated Audiences'!AI:AI,'OVN Aggregated Audiences'!Q:Q),IF(K361="CDT",_xlfn.XLOOKUP(J361,'CDT Aggregated Audiences'!AI:AI,'CDT Aggregated Audiences'!Q:Q),""))</f>
        <v/>
      </c>
      <c r="S361" s="20">
        <v>360</v>
      </c>
      <c r="T361" s="20" t="str">
        <f t="shared" si="8"/>
        <v/>
      </c>
      <c r="U361" s="20" t="str">
        <f>IF(T361="OVN",_xlfn.XLOOKUP(S361,'OVN Aggregated Audiences'!AJ:AJ,'OVN Aggregated Audiences'!K:K),IF(T361="CDT",_xlfn.XLOOKUP(S361,'CDT Aggregated Audiences'!AJ:AJ,'CDT Aggregated Audiences'!K:K),""))</f>
        <v/>
      </c>
      <c r="V361" s="34" t="str">
        <f>IF(T361="OVN",_xlfn.XLOOKUP(S361,'OVN Aggregated Audiences'!AJ:AJ,'OVN Aggregated Audiences'!H:H),IF(T361="CDT",_xlfn.XLOOKUP(S361,'CDT Aggregated Audiences'!AJ:AJ,'CDT Aggregated Audiences'!H:H),""))</f>
        <v/>
      </c>
      <c r="W361" s="35" t="str">
        <f>IF(T361="OVN",_xlfn.XLOOKUP(S361,'OVN Aggregated Audiences'!AJ:AJ,'OVN Aggregated Audiences'!N:N),IF(T361="CDT",_xlfn.XLOOKUP(S361,'CDT Aggregated Audiences'!AJ:AJ,'CDT Aggregated Audiences'!N:N),""))</f>
        <v/>
      </c>
      <c r="X361" s="20" t="str">
        <f>IF(T361="OVN",_xlfn.XLOOKUP(S361,'OVN Aggregated Audiences'!AJ:AJ,'OVN Aggregated Audiences'!AH:AH),IF(T361="CDT",_xlfn.XLOOKUP(S361,'CDT Aggregated Audiences'!AJ:AJ,'CDT Aggregated Audiences'!AH:AH),""))</f>
        <v/>
      </c>
      <c r="Y361" s="20" t="str">
        <f>IF(T361="OVN",_xlfn.XLOOKUP(S361,'OVN Aggregated Audiences'!AJ:AJ,'OVN Aggregated Audiences'!Q:Q),IF(T361="CDT",_xlfn.XLOOKUP(S361,'CDT Aggregated Audiences'!AJ:AJ,'CDT Aggregated Audiences'!Q:Q),""))</f>
        <v/>
      </c>
    </row>
    <row r="362" spans="10:25" x14ac:dyDescent="0.35">
      <c r="J362" s="20">
        <v>361</v>
      </c>
      <c r="K362" s="20" t="str">
        <f>_xlfn.XLOOKUP(J362,Calendar!K:K,Calendar!J:J,"")</f>
        <v/>
      </c>
      <c r="L362" s="20" t="str">
        <f>IF(K362="OVN",_xlfn.XLOOKUP(J362,'OVN Aggregated Audiences'!AI:AI,'OVN Aggregated Audiences'!C:C),IF(K362="CDT",_xlfn.XLOOKUP(J362,'CDT Aggregated Audiences'!AI:AI,'CDT Aggregated Audiences'!C:C),""))</f>
        <v/>
      </c>
      <c r="M362" s="20" t="str">
        <f>IF(K362="OVN",_xlfn.XLOOKUP(J362,'OVN Aggregated Audiences'!AI:AI,'OVN Aggregated Audiences'!D:D),IF(K362="CDT",_xlfn.XLOOKUP(J362,'CDT Aggregated Audiences'!AI:AI,'CDT Aggregated Audiences'!D:D),""))</f>
        <v/>
      </c>
      <c r="N362" s="20" t="str">
        <f>IF(K362="OVN",_xlfn.XLOOKUP(J362,'OVN Aggregated Audiences'!AI:AI,'OVN Aggregated Audiences'!AH:AH),IF(K362="CDT",_xlfn.XLOOKUP(J362,'CDT Aggregated Audiences'!AI:AI,'CDT Aggregated Audiences'!AH:AH),""))</f>
        <v/>
      </c>
      <c r="O362" s="20" t="str">
        <f>IF(K362="OVN",_xlfn.XLOOKUP(J362,'OVN Aggregated Audiences'!AI:AI,'OVN Aggregated Audiences'!M:M),IF(K362="CDT",_xlfn.XLOOKUP(J362,'CDT Aggregated Audiences'!AI:AI,'CDT Aggregated Audiences'!M:M),""))</f>
        <v/>
      </c>
      <c r="P362" s="20" t="str">
        <f>IF(K362="OVN",_xlfn.XLOOKUP(J362,'OVN Aggregated Audiences'!AI:AI,'OVN Aggregated Audiences'!Q:Q),IF(K362="CDT",_xlfn.XLOOKUP(J362,'CDT Aggregated Audiences'!AI:AI,'CDT Aggregated Audiences'!Q:Q),""))</f>
        <v/>
      </c>
      <c r="S362" s="20">
        <v>361</v>
      </c>
      <c r="T362" s="20" t="str">
        <f t="shared" si="8"/>
        <v/>
      </c>
      <c r="U362" s="20" t="str">
        <f>IF(T362="OVN",_xlfn.XLOOKUP(S362,'OVN Aggregated Audiences'!AJ:AJ,'OVN Aggregated Audiences'!K:K),IF(T362="CDT",_xlfn.XLOOKUP(S362,'CDT Aggregated Audiences'!AJ:AJ,'CDT Aggregated Audiences'!K:K),""))</f>
        <v/>
      </c>
      <c r="V362" s="34" t="str">
        <f>IF(T362="OVN",_xlfn.XLOOKUP(S362,'OVN Aggregated Audiences'!AJ:AJ,'OVN Aggregated Audiences'!H:H),IF(T362="CDT",_xlfn.XLOOKUP(S362,'CDT Aggregated Audiences'!AJ:AJ,'CDT Aggregated Audiences'!H:H),""))</f>
        <v/>
      </c>
      <c r="W362" s="35" t="str">
        <f>IF(T362="OVN",_xlfn.XLOOKUP(S362,'OVN Aggregated Audiences'!AJ:AJ,'OVN Aggregated Audiences'!N:N),IF(T362="CDT",_xlfn.XLOOKUP(S362,'CDT Aggregated Audiences'!AJ:AJ,'CDT Aggregated Audiences'!N:N),""))</f>
        <v/>
      </c>
      <c r="X362" s="20" t="str">
        <f>IF(T362="OVN",_xlfn.XLOOKUP(S362,'OVN Aggregated Audiences'!AJ:AJ,'OVN Aggregated Audiences'!AH:AH),IF(T362="CDT",_xlfn.XLOOKUP(S362,'CDT Aggregated Audiences'!AJ:AJ,'CDT Aggregated Audiences'!AH:AH),""))</f>
        <v/>
      </c>
      <c r="Y362" s="20" t="str">
        <f>IF(T362="OVN",_xlfn.XLOOKUP(S362,'OVN Aggregated Audiences'!AJ:AJ,'OVN Aggregated Audiences'!Q:Q),IF(T362="CDT",_xlfn.XLOOKUP(S362,'CDT Aggregated Audiences'!AJ:AJ,'CDT Aggregated Audiences'!Q:Q),""))</f>
        <v/>
      </c>
    </row>
    <row r="363" spans="10:25" x14ac:dyDescent="0.35">
      <c r="J363" s="20">
        <v>362</v>
      </c>
      <c r="K363" s="20" t="str">
        <f>_xlfn.XLOOKUP(J363,Calendar!K:K,Calendar!J:J,"")</f>
        <v/>
      </c>
      <c r="L363" s="20" t="str">
        <f>IF(K363="OVN",_xlfn.XLOOKUP(J363,'OVN Aggregated Audiences'!AI:AI,'OVN Aggregated Audiences'!C:C),IF(K363="CDT",_xlfn.XLOOKUP(J363,'CDT Aggregated Audiences'!AI:AI,'CDT Aggregated Audiences'!C:C),""))</f>
        <v/>
      </c>
      <c r="M363" s="20" t="str">
        <f>IF(K363="OVN",_xlfn.XLOOKUP(J363,'OVN Aggregated Audiences'!AI:AI,'OVN Aggregated Audiences'!D:D),IF(K363="CDT",_xlfn.XLOOKUP(J363,'CDT Aggregated Audiences'!AI:AI,'CDT Aggregated Audiences'!D:D),""))</f>
        <v/>
      </c>
      <c r="N363" s="20" t="str">
        <f>IF(K363="OVN",_xlfn.XLOOKUP(J363,'OVN Aggregated Audiences'!AI:AI,'OVN Aggregated Audiences'!AH:AH),IF(K363="CDT",_xlfn.XLOOKUP(J363,'CDT Aggregated Audiences'!AI:AI,'CDT Aggregated Audiences'!AH:AH),""))</f>
        <v/>
      </c>
      <c r="O363" s="20" t="str">
        <f>IF(K363="OVN",_xlfn.XLOOKUP(J363,'OVN Aggregated Audiences'!AI:AI,'OVN Aggregated Audiences'!M:M),IF(K363="CDT",_xlfn.XLOOKUP(J363,'CDT Aggregated Audiences'!AI:AI,'CDT Aggregated Audiences'!M:M),""))</f>
        <v/>
      </c>
      <c r="P363" s="20" t="str">
        <f>IF(K363="OVN",_xlfn.XLOOKUP(J363,'OVN Aggregated Audiences'!AI:AI,'OVN Aggregated Audiences'!Q:Q),IF(K363="CDT",_xlfn.XLOOKUP(J363,'CDT Aggregated Audiences'!AI:AI,'CDT Aggregated Audiences'!Q:Q),""))</f>
        <v/>
      </c>
      <c r="S363" s="20">
        <v>362</v>
      </c>
      <c r="T363" s="20" t="str">
        <f t="shared" si="8"/>
        <v/>
      </c>
      <c r="U363" s="20" t="str">
        <f>IF(T363="OVN",_xlfn.XLOOKUP(S363,'OVN Aggregated Audiences'!AJ:AJ,'OVN Aggregated Audiences'!K:K),IF(T363="CDT",_xlfn.XLOOKUP(S363,'CDT Aggregated Audiences'!AJ:AJ,'CDT Aggregated Audiences'!K:K),""))</f>
        <v/>
      </c>
      <c r="V363" s="34" t="str">
        <f>IF(T363="OVN",_xlfn.XLOOKUP(S363,'OVN Aggregated Audiences'!AJ:AJ,'OVN Aggregated Audiences'!H:H),IF(T363="CDT",_xlfn.XLOOKUP(S363,'CDT Aggregated Audiences'!AJ:AJ,'CDT Aggregated Audiences'!H:H),""))</f>
        <v/>
      </c>
      <c r="W363" s="35" t="str">
        <f>IF(T363="OVN",_xlfn.XLOOKUP(S363,'OVN Aggregated Audiences'!AJ:AJ,'OVN Aggregated Audiences'!N:N),IF(T363="CDT",_xlfn.XLOOKUP(S363,'CDT Aggregated Audiences'!AJ:AJ,'CDT Aggregated Audiences'!N:N),""))</f>
        <v/>
      </c>
      <c r="X363" s="20" t="str">
        <f>IF(T363="OVN",_xlfn.XLOOKUP(S363,'OVN Aggregated Audiences'!AJ:AJ,'OVN Aggregated Audiences'!AH:AH),IF(T363="CDT",_xlfn.XLOOKUP(S363,'CDT Aggregated Audiences'!AJ:AJ,'CDT Aggregated Audiences'!AH:AH),""))</f>
        <v/>
      </c>
      <c r="Y363" s="20" t="str">
        <f>IF(T363="OVN",_xlfn.XLOOKUP(S363,'OVN Aggregated Audiences'!AJ:AJ,'OVN Aggregated Audiences'!Q:Q),IF(T363="CDT",_xlfn.XLOOKUP(S363,'CDT Aggregated Audiences'!AJ:AJ,'CDT Aggregated Audiences'!Q:Q),""))</f>
        <v/>
      </c>
    </row>
    <row r="364" spans="10:25" x14ac:dyDescent="0.35">
      <c r="J364" s="20">
        <v>363</v>
      </c>
      <c r="K364" s="20" t="str">
        <f>_xlfn.XLOOKUP(J364,Calendar!K:K,Calendar!J:J,"")</f>
        <v/>
      </c>
      <c r="L364" s="20" t="str">
        <f>IF(K364="OVN",_xlfn.XLOOKUP(J364,'OVN Aggregated Audiences'!AI:AI,'OVN Aggregated Audiences'!C:C),IF(K364="CDT",_xlfn.XLOOKUP(J364,'CDT Aggregated Audiences'!AI:AI,'CDT Aggregated Audiences'!C:C),""))</f>
        <v/>
      </c>
      <c r="M364" s="20" t="str">
        <f>IF(K364="OVN",_xlfn.XLOOKUP(J364,'OVN Aggregated Audiences'!AI:AI,'OVN Aggregated Audiences'!D:D),IF(K364="CDT",_xlfn.XLOOKUP(J364,'CDT Aggregated Audiences'!AI:AI,'CDT Aggregated Audiences'!D:D),""))</f>
        <v/>
      </c>
      <c r="N364" s="20" t="str">
        <f>IF(K364="OVN",_xlfn.XLOOKUP(J364,'OVN Aggregated Audiences'!AI:AI,'OVN Aggregated Audiences'!AH:AH),IF(K364="CDT",_xlfn.XLOOKUP(J364,'CDT Aggregated Audiences'!AI:AI,'CDT Aggregated Audiences'!AH:AH),""))</f>
        <v/>
      </c>
      <c r="O364" s="20" t="str">
        <f>IF(K364="OVN",_xlfn.XLOOKUP(J364,'OVN Aggregated Audiences'!AI:AI,'OVN Aggregated Audiences'!M:M),IF(K364="CDT",_xlfn.XLOOKUP(J364,'CDT Aggregated Audiences'!AI:AI,'CDT Aggregated Audiences'!M:M),""))</f>
        <v/>
      </c>
      <c r="P364" s="20" t="str">
        <f>IF(K364="OVN",_xlfn.XLOOKUP(J364,'OVN Aggregated Audiences'!AI:AI,'OVN Aggregated Audiences'!Q:Q),IF(K364="CDT",_xlfn.XLOOKUP(J364,'CDT Aggregated Audiences'!AI:AI,'CDT Aggregated Audiences'!Q:Q),""))</f>
        <v/>
      </c>
      <c r="S364" s="20">
        <v>363</v>
      </c>
      <c r="T364" s="20" t="str">
        <f t="shared" si="8"/>
        <v/>
      </c>
      <c r="U364" s="20" t="str">
        <f>IF(T364="OVN",_xlfn.XLOOKUP(S364,'OVN Aggregated Audiences'!AJ:AJ,'OVN Aggregated Audiences'!K:K),IF(T364="CDT",_xlfn.XLOOKUP(S364,'CDT Aggregated Audiences'!AJ:AJ,'CDT Aggregated Audiences'!K:K),""))</f>
        <v/>
      </c>
      <c r="V364" s="34" t="str">
        <f>IF(T364="OVN",_xlfn.XLOOKUP(S364,'OVN Aggregated Audiences'!AJ:AJ,'OVN Aggregated Audiences'!H:H),IF(T364="CDT",_xlfn.XLOOKUP(S364,'CDT Aggregated Audiences'!AJ:AJ,'CDT Aggregated Audiences'!H:H),""))</f>
        <v/>
      </c>
      <c r="W364" s="35" t="str">
        <f>IF(T364="OVN",_xlfn.XLOOKUP(S364,'OVN Aggregated Audiences'!AJ:AJ,'OVN Aggregated Audiences'!N:N),IF(T364="CDT",_xlfn.XLOOKUP(S364,'CDT Aggregated Audiences'!AJ:AJ,'CDT Aggregated Audiences'!N:N),""))</f>
        <v/>
      </c>
      <c r="X364" s="20" t="str">
        <f>IF(T364="OVN",_xlfn.XLOOKUP(S364,'OVN Aggregated Audiences'!AJ:AJ,'OVN Aggregated Audiences'!AH:AH),IF(T364="CDT",_xlfn.XLOOKUP(S364,'CDT Aggregated Audiences'!AJ:AJ,'CDT Aggregated Audiences'!AH:AH),""))</f>
        <v/>
      </c>
      <c r="Y364" s="20" t="str">
        <f>IF(T364="OVN",_xlfn.XLOOKUP(S364,'OVN Aggregated Audiences'!AJ:AJ,'OVN Aggregated Audiences'!Q:Q),IF(T364="CDT",_xlfn.XLOOKUP(S364,'CDT Aggregated Audiences'!AJ:AJ,'CDT Aggregated Audiences'!Q:Q),""))</f>
        <v/>
      </c>
    </row>
    <row r="365" spans="10:25" x14ac:dyDescent="0.35">
      <c r="J365" s="20">
        <v>364</v>
      </c>
      <c r="K365" s="20" t="str">
        <f>_xlfn.XLOOKUP(J365,Calendar!K:K,Calendar!J:J,"")</f>
        <v/>
      </c>
      <c r="L365" s="20" t="str">
        <f>IF(K365="OVN",_xlfn.XLOOKUP(J365,'OVN Aggregated Audiences'!AI:AI,'OVN Aggregated Audiences'!C:C),IF(K365="CDT",_xlfn.XLOOKUP(J365,'CDT Aggregated Audiences'!AI:AI,'CDT Aggregated Audiences'!C:C),""))</f>
        <v/>
      </c>
      <c r="M365" s="20" t="str">
        <f>IF(K365="OVN",_xlfn.XLOOKUP(J365,'OVN Aggregated Audiences'!AI:AI,'OVN Aggregated Audiences'!D:D),IF(K365="CDT",_xlfn.XLOOKUP(J365,'CDT Aggregated Audiences'!AI:AI,'CDT Aggregated Audiences'!D:D),""))</f>
        <v/>
      </c>
      <c r="N365" s="20" t="str">
        <f>IF(K365="OVN",_xlfn.XLOOKUP(J365,'OVN Aggregated Audiences'!AI:AI,'OVN Aggregated Audiences'!AH:AH),IF(K365="CDT",_xlfn.XLOOKUP(J365,'CDT Aggregated Audiences'!AI:AI,'CDT Aggregated Audiences'!AH:AH),""))</f>
        <v/>
      </c>
      <c r="O365" s="20" t="str">
        <f>IF(K365="OVN",_xlfn.XLOOKUP(J365,'OVN Aggregated Audiences'!AI:AI,'OVN Aggregated Audiences'!M:M),IF(K365="CDT",_xlfn.XLOOKUP(J365,'CDT Aggregated Audiences'!AI:AI,'CDT Aggregated Audiences'!M:M),""))</f>
        <v/>
      </c>
      <c r="P365" s="20" t="str">
        <f>IF(K365="OVN",_xlfn.XLOOKUP(J365,'OVN Aggregated Audiences'!AI:AI,'OVN Aggregated Audiences'!Q:Q),IF(K365="CDT",_xlfn.XLOOKUP(J365,'CDT Aggregated Audiences'!AI:AI,'CDT Aggregated Audiences'!Q:Q),""))</f>
        <v/>
      </c>
      <c r="S365" s="20">
        <v>364</v>
      </c>
      <c r="T365" s="20" t="str">
        <f t="shared" si="8"/>
        <v/>
      </c>
      <c r="U365" s="20" t="str">
        <f>IF(T365="OVN",_xlfn.XLOOKUP(S365,'OVN Aggregated Audiences'!AJ:AJ,'OVN Aggregated Audiences'!K:K),IF(T365="CDT",_xlfn.XLOOKUP(S365,'CDT Aggregated Audiences'!AJ:AJ,'CDT Aggregated Audiences'!K:K),""))</f>
        <v/>
      </c>
      <c r="V365" s="34" t="str">
        <f>IF(T365="OVN",_xlfn.XLOOKUP(S365,'OVN Aggregated Audiences'!AJ:AJ,'OVN Aggregated Audiences'!H:H),IF(T365="CDT",_xlfn.XLOOKUP(S365,'CDT Aggregated Audiences'!AJ:AJ,'CDT Aggregated Audiences'!H:H),""))</f>
        <v/>
      </c>
      <c r="W365" s="35" t="str">
        <f>IF(T365="OVN",_xlfn.XLOOKUP(S365,'OVN Aggregated Audiences'!AJ:AJ,'OVN Aggregated Audiences'!N:N),IF(T365="CDT",_xlfn.XLOOKUP(S365,'CDT Aggregated Audiences'!AJ:AJ,'CDT Aggregated Audiences'!N:N),""))</f>
        <v/>
      </c>
      <c r="X365" s="20" t="str">
        <f>IF(T365="OVN",_xlfn.XLOOKUP(S365,'OVN Aggregated Audiences'!AJ:AJ,'OVN Aggregated Audiences'!AH:AH),IF(T365="CDT",_xlfn.XLOOKUP(S365,'CDT Aggregated Audiences'!AJ:AJ,'CDT Aggregated Audiences'!AH:AH),""))</f>
        <v/>
      </c>
      <c r="Y365" s="20" t="str">
        <f>IF(T365="OVN",_xlfn.XLOOKUP(S365,'OVN Aggregated Audiences'!AJ:AJ,'OVN Aggregated Audiences'!Q:Q),IF(T365="CDT",_xlfn.XLOOKUP(S365,'CDT Aggregated Audiences'!AJ:AJ,'CDT Aggregated Audiences'!Q:Q),""))</f>
        <v/>
      </c>
    </row>
    <row r="366" spans="10:25" x14ac:dyDescent="0.35">
      <c r="J366" s="20">
        <v>365</v>
      </c>
      <c r="K366" s="20" t="str">
        <f>_xlfn.XLOOKUP(J366,Calendar!K:K,Calendar!J:J,"")</f>
        <v/>
      </c>
      <c r="L366" s="20" t="str">
        <f>IF(K366="OVN",_xlfn.XLOOKUP(J366,'OVN Aggregated Audiences'!AI:AI,'OVN Aggregated Audiences'!C:C),IF(K366="CDT",_xlfn.XLOOKUP(J366,'CDT Aggregated Audiences'!AI:AI,'CDT Aggregated Audiences'!C:C),""))</f>
        <v/>
      </c>
      <c r="M366" s="20" t="str">
        <f>IF(K366="OVN",_xlfn.XLOOKUP(J366,'OVN Aggregated Audiences'!AI:AI,'OVN Aggregated Audiences'!D:D),IF(K366="CDT",_xlfn.XLOOKUP(J366,'CDT Aggregated Audiences'!AI:AI,'CDT Aggregated Audiences'!D:D),""))</f>
        <v/>
      </c>
      <c r="N366" s="20" t="str">
        <f>IF(K366="OVN",_xlfn.XLOOKUP(J366,'OVN Aggregated Audiences'!AI:AI,'OVN Aggregated Audiences'!AH:AH),IF(K366="CDT",_xlfn.XLOOKUP(J366,'CDT Aggregated Audiences'!AI:AI,'CDT Aggregated Audiences'!AH:AH),""))</f>
        <v/>
      </c>
      <c r="O366" s="20" t="str">
        <f>IF(K366="OVN",_xlfn.XLOOKUP(J366,'OVN Aggregated Audiences'!AI:AI,'OVN Aggregated Audiences'!M:M),IF(K366="CDT",_xlfn.XLOOKUP(J366,'CDT Aggregated Audiences'!AI:AI,'CDT Aggregated Audiences'!M:M),""))</f>
        <v/>
      </c>
      <c r="P366" s="20" t="str">
        <f>IF(K366="OVN",_xlfn.XLOOKUP(J366,'OVN Aggregated Audiences'!AI:AI,'OVN Aggregated Audiences'!Q:Q),IF(K366="CDT",_xlfn.XLOOKUP(J366,'CDT Aggregated Audiences'!AI:AI,'CDT Aggregated Audiences'!Q:Q),""))</f>
        <v/>
      </c>
      <c r="S366" s="20">
        <v>365</v>
      </c>
      <c r="T366" s="20" t="str">
        <f t="shared" si="8"/>
        <v/>
      </c>
      <c r="U366" s="20" t="str">
        <f>IF(T366="OVN",_xlfn.XLOOKUP(S366,'OVN Aggregated Audiences'!AJ:AJ,'OVN Aggregated Audiences'!K:K),IF(T366="CDT",_xlfn.XLOOKUP(S366,'CDT Aggregated Audiences'!AJ:AJ,'CDT Aggregated Audiences'!K:K),""))</f>
        <v/>
      </c>
      <c r="V366" s="34" t="str">
        <f>IF(T366="OVN",_xlfn.XLOOKUP(S366,'OVN Aggregated Audiences'!AJ:AJ,'OVN Aggregated Audiences'!H:H),IF(T366="CDT",_xlfn.XLOOKUP(S366,'CDT Aggregated Audiences'!AJ:AJ,'CDT Aggregated Audiences'!H:H),""))</f>
        <v/>
      </c>
      <c r="W366" s="35" t="str">
        <f>IF(T366="OVN",_xlfn.XLOOKUP(S366,'OVN Aggregated Audiences'!AJ:AJ,'OVN Aggregated Audiences'!N:N),IF(T366="CDT",_xlfn.XLOOKUP(S366,'CDT Aggregated Audiences'!AJ:AJ,'CDT Aggregated Audiences'!N:N),""))</f>
        <v/>
      </c>
      <c r="X366" s="20" t="str">
        <f>IF(T366="OVN",_xlfn.XLOOKUP(S366,'OVN Aggregated Audiences'!AJ:AJ,'OVN Aggregated Audiences'!AH:AH),IF(T366="CDT",_xlfn.XLOOKUP(S366,'CDT Aggregated Audiences'!AJ:AJ,'CDT Aggregated Audiences'!AH:AH),""))</f>
        <v/>
      </c>
      <c r="Y366" s="20" t="str">
        <f>IF(T366="OVN",_xlfn.XLOOKUP(S366,'OVN Aggregated Audiences'!AJ:AJ,'OVN Aggregated Audiences'!Q:Q),IF(T366="CDT",_xlfn.XLOOKUP(S366,'CDT Aggregated Audiences'!AJ:AJ,'CDT Aggregated Audiences'!Q:Q),""))</f>
        <v/>
      </c>
    </row>
    <row r="367" spans="10:25" x14ac:dyDescent="0.35">
      <c r="J367" s="20">
        <v>366</v>
      </c>
      <c r="K367" s="20" t="str">
        <f>_xlfn.XLOOKUP(J367,Calendar!K:K,Calendar!J:J,"")</f>
        <v/>
      </c>
      <c r="L367" s="20" t="str">
        <f>IF(K367="OVN",_xlfn.XLOOKUP(J367,'OVN Aggregated Audiences'!AI:AI,'OVN Aggregated Audiences'!C:C),IF(K367="CDT",_xlfn.XLOOKUP(J367,'CDT Aggregated Audiences'!AI:AI,'CDT Aggregated Audiences'!C:C),""))</f>
        <v/>
      </c>
      <c r="M367" s="20" t="str">
        <f>IF(K367="OVN",_xlfn.XLOOKUP(J367,'OVN Aggregated Audiences'!AI:AI,'OVN Aggregated Audiences'!D:D),IF(K367="CDT",_xlfn.XLOOKUP(J367,'CDT Aggregated Audiences'!AI:AI,'CDT Aggregated Audiences'!D:D),""))</f>
        <v/>
      </c>
      <c r="N367" s="20" t="str">
        <f>IF(K367="OVN",_xlfn.XLOOKUP(J367,'OVN Aggregated Audiences'!AI:AI,'OVN Aggregated Audiences'!AH:AH),IF(K367="CDT",_xlfn.XLOOKUP(J367,'CDT Aggregated Audiences'!AI:AI,'CDT Aggregated Audiences'!AH:AH),""))</f>
        <v/>
      </c>
      <c r="O367" s="20" t="str">
        <f>IF(K367="OVN",_xlfn.XLOOKUP(J367,'OVN Aggregated Audiences'!AI:AI,'OVN Aggregated Audiences'!M:M),IF(K367="CDT",_xlfn.XLOOKUP(J367,'CDT Aggregated Audiences'!AI:AI,'CDT Aggregated Audiences'!M:M),""))</f>
        <v/>
      </c>
      <c r="P367" s="20" t="str">
        <f>IF(K367="OVN",_xlfn.XLOOKUP(J367,'OVN Aggregated Audiences'!AI:AI,'OVN Aggregated Audiences'!Q:Q),IF(K367="CDT",_xlfn.XLOOKUP(J367,'CDT Aggregated Audiences'!AI:AI,'CDT Aggregated Audiences'!Q:Q),""))</f>
        <v/>
      </c>
      <c r="S367" s="20">
        <v>366</v>
      </c>
      <c r="T367" s="20" t="str">
        <f t="shared" si="8"/>
        <v/>
      </c>
      <c r="U367" s="20" t="str">
        <f>IF(T367="OVN",_xlfn.XLOOKUP(S367,'OVN Aggregated Audiences'!AJ:AJ,'OVN Aggregated Audiences'!K:K),IF(T367="CDT",_xlfn.XLOOKUP(S367,'CDT Aggregated Audiences'!AJ:AJ,'CDT Aggregated Audiences'!K:K),""))</f>
        <v/>
      </c>
      <c r="V367" s="34" t="str">
        <f>IF(T367="OVN",_xlfn.XLOOKUP(S367,'OVN Aggregated Audiences'!AJ:AJ,'OVN Aggregated Audiences'!H:H),IF(T367="CDT",_xlfn.XLOOKUP(S367,'CDT Aggregated Audiences'!AJ:AJ,'CDT Aggregated Audiences'!H:H),""))</f>
        <v/>
      </c>
      <c r="W367" s="35" t="str">
        <f>IF(T367="OVN",_xlfn.XLOOKUP(S367,'OVN Aggregated Audiences'!AJ:AJ,'OVN Aggregated Audiences'!N:N),IF(T367="CDT",_xlfn.XLOOKUP(S367,'CDT Aggregated Audiences'!AJ:AJ,'CDT Aggregated Audiences'!N:N),""))</f>
        <v/>
      </c>
      <c r="X367" s="20" t="str">
        <f>IF(T367="OVN",_xlfn.XLOOKUP(S367,'OVN Aggregated Audiences'!AJ:AJ,'OVN Aggregated Audiences'!AH:AH),IF(T367="CDT",_xlfn.XLOOKUP(S367,'CDT Aggregated Audiences'!AJ:AJ,'CDT Aggregated Audiences'!AH:AH),""))</f>
        <v/>
      </c>
      <c r="Y367" s="20" t="str">
        <f>IF(T367="OVN",_xlfn.XLOOKUP(S367,'OVN Aggregated Audiences'!AJ:AJ,'OVN Aggregated Audiences'!Q:Q),IF(T367="CDT",_xlfn.XLOOKUP(S367,'CDT Aggregated Audiences'!AJ:AJ,'CDT Aggregated Audiences'!Q:Q),""))</f>
        <v/>
      </c>
    </row>
    <row r="368" spans="10:25" x14ac:dyDescent="0.35">
      <c r="J368" s="20">
        <v>367</v>
      </c>
      <c r="K368" s="20" t="str">
        <f>_xlfn.XLOOKUP(J368,Calendar!K:K,Calendar!J:J,"")</f>
        <v/>
      </c>
      <c r="L368" s="20" t="str">
        <f>IF(K368="OVN",_xlfn.XLOOKUP(J368,'OVN Aggregated Audiences'!AI:AI,'OVN Aggregated Audiences'!C:C),IF(K368="CDT",_xlfn.XLOOKUP(J368,'CDT Aggregated Audiences'!AI:AI,'CDT Aggregated Audiences'!C:C),""))</f>
        <v/>
      </c>
      <c r="M368" s="20" t="str">
        <f>IF(K368="OVN",_xlfn.XLOOKUP(J368,'OVN Aggregated Audiences'!AI:AI,'OVN Aggregated Audiences'!D:D),IF(K368="CDT",_xlfn.XLOOKUP(J368,'CDT Aggregated Audiences'!AI:AI,'CDT Aggregated Audiences'!D:D),""))</f>
        <v/>
      </c>
      <c r="N368" s="20" t="str">
        <f>IF(K368="OVN",_xlfn.XLOOKUP(J368,'OVN Aggregated Audiences'!AI:AI,'OVN Aggregated Audiences'!AH:AH),IF(K368="CDT",_xlfn.XLOOKUP(J368,'CDT Aggregated Audiences'!AI:AI,'CDT Aggregated Audiences'!AH:AH),""))</f>
        <v/>
      </c>
      <c r="O368" s="20" t="str">
        <f>IF(K368="OVN",_xlfn.XLOOKUP(J368,'OVN Aggregated Audiences'!AI:AI,'OVN Aggregated Audiences'!M:M),IF(K368="CDT",_xlfn.XLOOKUP(J368,'CDT Aggregated Audiences'!AI:AI,'CDT Aggregated Audiences'!M:M),""))</f>
        <v/>
      </c>
      <c r="P368" s="20" t="str">
        <f>IF(K368="OVN",_xlfn.XLOOKUP(J368,'OVN Aggregated Audiences'!AI:AI,'OVN Aggregated Audiences'!Q:Q),IF(K368="CDT",_xlfn.XLOOKUP(J368,'CDT Aggregated Audiences'!AI:AI,'CDT Aggregated Audiences'!Q:Q),""))</f>
        <v/>
      </c>
      <c r="S368" s="20">
        <v>367</v>
      </c>
      <c r="T368" s="20" t="str">
        <f t="shared" si="8"/>
        <v/>
      </c>
      <c r="U368" s="20" t="str">
        <f>IF(T368="OVN",_xlfn.XLOOKUP(S368,'OVN Aggregated Audiences'!AJ:AJ,'OVN Aggregated Audiences'!K:K),IF(T368="CDT",_xlfn.XLOOKUP(S368,'CDT Aggregated Audiences'!AJ:AJ,'CDT Aggregated Audiences'!K:K),""))</f>
        <v/>
      </c>
      <c r="V368" s="34" t="str">
        <f>IF(T368="OVN",_xlfn.XLOOKUP(S368,'OVN Aggregated Audiences'!AJ:AJ,'OVN Aggregated Audiences'!H:H),IF(T368="CDT",_xlfn.XLOOKUP(S368,'CDT Aggregated Audiences'!AJ:AJ,'CDT Aggregated Audiences'!H:H),""))</f>
        <v/>
      </c>
      <c r="W368" s="35" t="str">
        <f>IF(T368="OVN",_xlfn.XLOOKUP(S368,'OVN Aggregated Audiences'!AJ:AJ,'OVN Aggregated Audiences'!N:N),IF(T368="CDT",_xlfn.XLOOKUP(S368,'CDT Aggregated Audiences'!AJ:AJ,'CDT Aggregated Audiences'!N:N),""))</f>
        <v/>
      </c>
      <c r="X368" s="20" t="str">
        <f>IF(T368="OVN",_xlfn.XLOOKUP(S368,'OVN Aggregated Audiences'!AJ:AJ,'OVN Aggregated Audiences'!AH:AH),IF(T368="CDT",_xlfn.XLOOKUP(S368,'CDT Aggregated Audiences'!AJ:AJ,'CDT Aggregated Audiences'!AH:AH),""))</f>
        <v/>
      </c>
      <c r="Y368" s="20" t="str">
        <f>IF(T368="OVN",_xlfn.XLOOKUP(S368,'OVN Aggregated Audiences'!AJ:AJ,'OVN Aggregated Audiences'!Q:Q),IF(T368="CDT",_xlfn.XLOOKUP(S368,'CDT Aggregated Audiences'!AJ:AJ,'CDT Aggregated Audiences'!Q:Q),""))</f>
        <v/>
      </c>
    </row>
    <row r="369" spans="10:25" x14ac:dyDescent="0.35">
      <c r="J369" s="20">
        <v>368</v>
      </c>
      <c r="K369" s="20" t="str">
        <f>_xlfn.XLOOKUP(J369,Calendar!K:K,Calendar!J:J,"")</f>
        <v/>
      </c>
      <c r="L369" s="20" t="str">
        <f>IF(K369="OVN",_xlfn.XLOOKUP(J369,'OVN Aggregated Audiences'!AI:AI,'OVN Aggregated Audiences'!C:C),IF(K369="CDT",_xlfn.XLOOKUP(J369,'CDT Aggregated Audiences'!AI:AI,'CDT Aggregated Audiences'!C:C),""))</f>
        <v/>
      </c>
      <c r="M369" s="20" t="str">
        <f>IF(K369="OVN",_xlfn.XLOOKUP(J369,'OVN Aggregated Audiences'!AI:AI,'OVN Aggregated Audiences'!D:D),IF(K369="CDT",_xlfn.XLOOKUP(J369,'CDT Aggregated Audiences'!AI:AI,'CDT Aggregated Audiences'!D:D),""))</f>
        <v/>
      </c>
      <c r="N369" s="20" t="str">
        <f>IF(K369="OVN",_xlfn.XLOOKUP(J369,'OVN Aggregated Audiences'!AI:AI,'OVN Aggregated Audiences'!AH:AH),IF(K369="CDT",_xlfn.XLOOKUP(J369,'CDT Aggregated Audiences'!AI:AI,'CDT Aggregated Audiences'!AH:AH),""))</f>
        <v/>
      </c>
      <c r="O369" s="20" t="str">
        <f>IF(K369="OVN",_xlfn.XLOOKUP(J369,'OVN Aggregated Audiences'!AI:AI,'OVN Aggregated Audiences'!M:M),IF(K369="CDT",_xlfn.XLOOKUP(J369,'CDT Aggregated Audiences'!AI:AI,'CDT Aggregated Audiences'!M:M),""))</f>
        <v/>
      </c>
      <c r="P369" s="20" t="str">
        <f>IF(K369="OVN",_xlfn.XLOOKUP(J369,'OVN Aggregated Audiences'!AI:AI,'OVN Aggregated Audiences'!Q:Q),IF(K369="CDT",_xlfn.XLOOKUP(J369,'CDT Aggregated Audiences'!AI:AI,'CDT Aggregated Audiences'!Q:Q),""))</f>
        <v/>
      </c>
      <c r="S369" s="20">
        <v>368</v>
      </c>
      <c r="T369" s="20" t="str">
        <f t="shared" si="8"/>
        <v/>
      </c>
      <c r="U369" s="20" t="str">
        <f>IF(T369="OVN",_xlfn.XLOOKUP(S369,'OVN Aggregated Audiences'!AJ:AJ,'OVN Aggregated Audiences'!K:K),IF(T369="CDT",_xlfn.XLOOKUP(S369,'CDT Aggregated Audiences'!AJ:AJ,'CDT Aggregated Audiences'!K:K),""))</f>
        <v/>
      </c>
      <c r="V369" s="34" t="str">
        <f>IF(T369="OVN",_xlfn.XLOOKUP(S369,'OVN Aggregated Audiences'!AJ:AJ,'OVN Aggregated Audiences'!H:H),IF(T369="CDT",_xlfn.XLOOKUP(S369,'CDT Aggregated Audiences'!AJ:AJ,'CDT Aggregated Audiences'!H:H),""))</f>
        <v/>
      </c>
      <c r="W369" s="35" t="str">
        <f>IF(T369="OVN",_xlfn.XLOOKUP(S369,'OVN Aggregated Audiences'!AJ:AJ,'OVN Aggregated Audiences'!N:N),IF(T369="CDT",_xlfn.XLOOKUP(S369,'CDT Aggregated Audiences'!AJ:AJ,'CDT Aggregated Audiences'!N:N),""))</f>
        <v/>
      </c>
      <c r="X369" s="20" t="str">
        <f>IF(T369="OVN",_xlfn.XLOOKUP(S369,'OVN Aggregated Audiences'!AJ:AJ,'OVN Aggregated Audiences'!AH:AH),IF(T369="CDT",_xlfn.XLOOKUP(S369,'CDT Aggregated Audiences'!AJ:AJ,'CDT Aggregated Audiences'!AH:AH),""))</f>
        <v/>
      </c>
      <c r="Y369" s="20" t="str">
        <f>IF(T369="OVN",_xlfn.XLOOKUP(S369,'OVN Aggregated Audiences'!AJ:AJ,'OVN Aggregated Audiences'!Q:Q),IF(T369="CDT",_xlfn.XLOOKUP(S369,'CDT Aggregated Audiences'!AJ:AJ,'CDT Aggregated Audiences'!Q:Q),""))</f>
        <v/>
      </c>
    </row>
    <row r="370" spans="10:25" x14ac:dyDescent="0.35">
      <c r="J370" s="20">
        <v>369</v>
      </c>
      <c r="K370" s="20" t="str">
        <f>_xlfn.XLOOKUP(J370,Calendar!K:K,Calendar!J:J,"")</f>
        <v/>
      </c>
      <c r="L370" s="20" t="str">
        <f>IF(K370="OVN",_xlfn.XLOOKUP(J370,'OVN Aggregated Audiences'!AI:AI,'OVN Aggregated Audiences'!C:C),IF(K370="CDT",_xlfn.XLOOKUP(J370,'CDT Aggregated Audiences'!AI:AI,'CDT Aggregated Audiences'!C:C),""))</f>
        <v/>
      </c>
      <c r="M370" s="20" t="str">
        <f>IF(K370="OVN",_xlfn.XLOOKUP(J370,'OVN Aggregated Audiences'!AI:AI,'OVN Aggregated Audiences'!D:D),IF(K370="CDT",_xlfn.XLOOKUP(J370,'CDT Aggregated Audiences'!AI:AI,'CDT Aggregated Audiences'!D:D),""))</f>
        <v/>
      </c>
      <c r="N370" s="20" t="str">
        <f>IF(K370="OVN",_xlfn.XLOOKUP(J370,'OVN Aggregated Audiences'!AI:AI,'OVN Aggregated Audiences'!AH:AH),IF(K370="CDT",_xlfn.XLOOKUP(J370,'CDT Aggregated Audiences'!AI:AI,'CDT Aggregated Audiences'!AH:AH),""))</f>
        <v/>
      </c>
      <c r="O370" s="20" t="str">
        <f>IF(K370="OVN",_xlfn.XLOOKUP(J370,'OVN Aggregated Audiences'!AI:AI,'OVN Aggregated Audiences'!M:M),IF(K370="CDT",_xlfn.XLOOKUP(J370,'CDT Aggregated Audiences'!AI:AI,'CDT Aggregated Audiences'!M:M),""))</f>
        <v/>
      </c>
      <c r="P370" s="20" t="str">
        <f>IF(K370="OVN",_xlfn.XLOOKUP(J370,'OVN Aggregated Audiences'!AI:AI,'OVN Aggregated Audiences'!Q:Q),IF(K370="CDT",_xlfn.XLOOKUP(J370,'CDT Aggregated Audiences'!AI:AI,'CDT Aggregated Audiences'!Q:Q),""))</f>
        <v/>
      </c>
      <c r="S370" s="20">
        <v>369</v>
      </c>
      <c r="T370" s="20" t="str">
        <f t="shared" si="8"/>
        <v/>
      </c>
      <c r="U370" s="20" t="str">
        <f>IF(T370="OVN",_xlfn.XLOOKUP(S370,'OVN Aggregated Audiences'!AJ:AJ,'OVN Aggregated Audiences'!K:K),IF(T370="CDT",_xlfn.XLOOKUP(S370,'CDT Aggregated Audiences'!AJ:AJ,'CDT Aggregated Audiences'!K:K),""))</f>
        <v/>
      </c>
      <c r="V370" s="34" t="str">
        <f>IF(T370="OVN",_xlfn.XLOOKUP(S370,'OVN Aggregated Audiences'!AJ:AJ,'OVN Aggregated Audiences'!H:H),IF(T370="CDT",_xlfn.XLOOKUP(S370,'CDT Aggregated Audiences'!AJ:AJ,'CDT Aggregated Audiences'!H:H),""))</f>
        <v/>
      </c>
      <c r="W370" s="35" t="str">
        <f>IF(T370="OVN",_xlfn.XLOOKUP(S370,'OVN Aggregated Audiences'!AJ:AJ,'OVN Aggregated Audiences'!N:N),IF(T370="CDT",_xlfn.XLOOKUP(S370,'CDT Aggregated Audiences'!AJ:AJ,'CDT Aggregated Audiences'!N:N),""))</f>
        <v/>
      </c>
      <c r="X370" s="20" t="str">
        <f>IF(T370="OVN",_xlfn.XLOOKUP(S370,'OVN Aggregated Audiences'!AJ:AJ,'OVN Aggregated Audiences'!AH:AH),IF(T370="CDT",_xlfn.XLOOKUP(S370,'CDT Aggregated Audiences'!AJ:AJ,'CDT Aggregated Audiences'!AH:AH),""))</f>
        <v/>
      </c>
      <c r="Y370" s="20" t="str">
        <f>IF(T370="OVN",_xlfn.XLOOKUP(S370,'OVN Aggregated Audiences'!AJ:AJ,'OVN Aggregated Audiences'!Q:Q),IF(T370="CDT",_xlfn.XLOOKUP(S370,'CDT Aggregated Audiences'!AJ:AJ,'CDT Aggregated Audiences'!Q:Q),""))</f>
        <v/>
      </c>
    </row>
    <row r="371" spans="10:25" x14ac:dyDescent="0.35">
      <c r="J371" s="20">
        <v>370</v>
      </c>
      <c r="K371" s="20" t="str">
        <f>_xlfn.XLOOKUP(J371,Calendar!K:K,Calendar!J:J,"")</f>
        <v/>
      </c>
      <c r="L371" s="20" t="str">
        <f>IF(K371="OVN",_xlfn.XLOOKUP(J371,'OVN Aggregated Audiences'!AI:AI,'OVN Aggregated Audiences'!C:C),IF(K371="CDT",_xlfn.XLOOKUP(J371,'CDT Aggregated Audiences'!AI:AI,'CDT Aggregated Audiences'!C:C),""))</f>
        <v/>
      </c>
      <c r="M371" s="20" t="str">
        <f>IF(K371="OVN",_xlfn.XLOOKUP(J371,'OVN Aggregated Audiences'!AI:AI,'OVN Aggregated Audiences'!D:D),IF(K371="CDT",_xlfn.XLOOKUP(J371,'CDT Aggregated Audiences'!AI:AI,'CDT Aggregated Audiences'!D:D),""))</f>
        <v/>
      </c>
      <c r="N371" s="20" t="str">
        <f>IF(K371="OVN",_xlfn.XLOOKUP(J371,'OVN Aggregated Audiences'!AI:AI,'OVN Aggregated Audiences'!AH:AH),IF(K371="CDT",_xlfn.XLOOKUP(J371,'CDT Aggregated Audiences'!AI:AI,'CDT Aggregated Audiences'!AH:AH),""))</f>
        <v/>
      </c>
      <c r="O371" s="20" t="str">
        <f>IF(K371="OVN",_xlfn.XLOOKUP(J371,'OVN Aggregated Audiences'!AI:AI,'OVN Aggregated Audiences'!M:M),IF(K371="CDT",_xlfn.XLOOKUP(J371,'CDT Aggregated Audiences'!AI:AI,'CDT Aggregated Audiences'!M:M),""))</f>
        <v/>
      </c>
      <c r="P371" s="20" t="str">
        <f>IF(K371="OVN",_xlfn.XLOOKUP(J371,'OVN Aggregated Audiences'!AI:AI,'OVN Aggregated Audiences'!Q:Q),IF(K371="CDT",_xlfn.XLOOKUP(J371,'CDT Aggregated Audiences'!AI:AI,'CDT Aggregated Audiences'!Q:Q),""))</f>
        <v/>
      </c>
      <c r="S371" s="20">
        <v>370</v>
      </c>
      <c r="T371" s="20" t="str">
        <f t="shared" si="8"/>
        <v/>
      </c>
      <c r="U371" s="20" t="str">
        <f>IF(T371="OVN",_xlfn.XLOOKUP(S371,'OVN Aggregated Audiences'!AJ:AJ,'OVN Aggregated Audiences'!K:K),IF(T371="CDT",_xlfn.XLOOKUP(S371,'CDT Aggregated Audiences'!AJ:AJ,'CDT Aggregated Audiences'!K:K),""))</f>
        <v/>
      </c>
      <c r="V371" s="34" t="str">
        <f>IF(T371="OVN",_xlfn.XLOOKUP(S371,'OVN Aggregated Audiences'!AJ:AJ,'OVN Aggregated Audiences'!H:H),IF(T371="CDT",_xlfn.XLOOKUP(S371,'CDT Aggregated Audiences'!AJ:AJ,'CDT Aggregated Audiences'!H:H),""))</f>
        <v/>
      </c>
      <c r="W371" s="35" t="str">
        <f>IF(T371="OVN",_xlfn.XLOOKUP(S371,'OVN Aggregated Audiences'!AJ:AJ,'OVN Aggregated Audiences'!N:N),IF(T371="CDT",_xlfn.XLOOKUP(S371,'CDT Aggregated Audiences'!AJ:AJ,'CDT Aggregated Audiences'!N:N),""))</f>
        <v/>
      </c>
      <c r="X371" s="20" t="str">
        <f>IF(T371="OVN",_xlfn.XLOOKUP(S371,'OVN Aggregated Audiences'!AJ:AJ,'OVN Aggregated Audiences'!AH:AH),IF(T371="CDT",_xlfn.XLOOKUP(S371,'CDT Aggregated Audiences'!AJ:AJ,'CDT Aggregated Audiences'!AH:AH),""))</f>
        <v/>
      </c>
      <c r="Y371" s="20" t="str">
        <f>IF(T371="OVN",_xlfn.XLOOKUP(S371,'OVN Aggregated Audiences'!AJ:AJ,'OVN Aggregated Audiences'!Q:Q),IF(T371="CDT",_xlfn.XLOOKUP(S371,'CDT Aggregated Audiences'!AJ:AJ,'CDT Aggregated Audiences'!Q:Q),""))</f>
        <v/>
      </c>
    </row>
    <row r="372" spans="10:25" x14ac:dyDescent="0.35">
      <c r="J372" s="20">
        <v>371</v>
      </c>
      <c r="K372" s="20" t="str">
        <f>_xlfn.XLOOKUP(J372,Calendar!K:K,Calendar!J:J,"")</f>
        <v/>
      </c>
      <c r="L372" s="20" t="str">
        <f>IF(K372="OVN",_xlfn.XLOOKUP(J372,'OVN Aggregated Audiences'!AI:AI,'OVN Aggregated Audiences'!C:C),IF(K372="CDT",_xlfn.XLOOKUP(J372,'CDT Aggregated Audiences'!AI:AI,'CDT Aggregated Audiences'!C:C),""))</f>
        <v/>
      </c>
      <c r="M372" s="20" t="str">
        <f>IF(K372="OVN",_xlfn.XLOOKUP(J372,'OVN Aggregated Audiences'!AI:AI,'OVN Aggregated Audiences'!D:D),IF(K372="CDT",_xlfn.XLOOKUP(J372,'CDT Aggregated Audiences'!AI:AI,'CDT Aggregated Audiences'!D:D),""))</f>
        <v/>
      </c>
      <c r="N372" s="20" t="str">
        <f>IF(K372="OVN",_xlfn.XLOOKUP(J372,'OVN Aggregated Audiences'!AI:AI,'OVN Aggregated Audiences'!AH:AH),IF(K372="CDT",_xlfn.XLOOKUP(J372,'CDT Aggregated Audiences'!AI:AI,'CDT Aggregated Audiences'!AH:AH),""))</f>
        <v/>
      </c>
      <c r="O372" s="20" t="str">
        <f>IF(K372="OVN",_xlfn.XLOOKUP(J372,'OVN Aggregated Audiences'!AI:AI,'OVN Aggregated Audiences'!M:M),IF(K372="CDT",_xlfn.XLOOKUP(J372,'CDT Aggregated Audiences'!AI:AI,'CDT Aggregated Audiences'!M:M),""))</f>
        <v/>
      </c>
      <c r="P372" s="20" t="str">
        <f>IF(K372="OVN",_xlfn.XLOOKUP(J372,'OVN Aggregated Audiences'!AI:AI,'OVN Aggregated Audiences'!Q:Q),IF(K372="CDT",_xlfn.XLOOKUP(J372,'CDT Aggregated Audiences'!AI:AI,'CDT Aggregated Audiences'!Q:Q),""))</f>
        <v/>
      </c>
      <c r="S372" s="20">
        <v>371</v>
      </c>
      <c r="T372" s="20" t="str">
        <f t="shared" si="8"/>
        <v/>
      </c>
      <c r="U372" s="20" t="str">
        <f>IF(T372="OVN",_xlfn.XLOOKUP(S372,'OVN Aggregated Audiences'!AJ:AJ,'OVN Aggregated Audiences'!K:K),IF(T372="CDT",_xlfn.XLOOKUP(S372,'CDT Aggregated Audiences'!AJ:AJ,'CDT Aggregated Audiences'!K:K),""))</f>
        <v/>
      </c>
      <c r="V372" s="34" t="str">
        <f>IF(T372="OVN",_xlfn.XLOOKUP(S372,'OVN Aggregated Audiences'!AJ:AJ,'OVN Aggregated Audiences'!H:H),IF(T372="CDT",_xlfn.XLOOKUP(S372,'CDT Aggregated Audiences'!AJ:AJ,'CDT Aggregated Audiences'!H:H),""))</f>
        <v/>
      </c>
      <c r="W372" s="35" t="str">
        <f>IF(T372="OVN",_xlfn.XLOOKUP(S372,'OVN Aggregated Audiences'!AJ:AJ,'OVN Aggregated Audiences'!N:N),IF(T372="CDT",_xlfn.XLOOKUP(S372,'CDT Aggregated Audiences'!AJ:AJ,'CDT Aggregated Audiences'!N:N),""))</f>
        <v/>
      </c>
      <c r="X372" s="20" t="str">
        <f>IF(T372="OVN",_xlfn.XLOOKUP(S372,'OVN Aggregated Audiences'!AJ:AJ,'OVN Aggregated Audiences'!AH:AH),IF(T372="CDT",_xlfn.XLOOKUP(S372,'CDT Aggregated Audiences'!AJ:AJ,'CDT Aggregated Audiences'!AH:AH),""))</f>
        <v/>
      </c>
      <c r="Y372" s="20" t="str">
        <f>IF(T372="OVN",_xlfn.XLOOKUP(S372,'OVN Aggregated Audiences'!AJ:AJ,'OVN Aggregated Audiences'!Q:Q),IF(T372="CDT",_xlfn.XLOOKUP(S372,'CDT Aggregated Audiences'!AJ:AJ,'CDT Aggregated Audiences'!Q:Q),""))</f>
        <v/>
      </c>
    </row>
    <row r="373" spans="10:25" x14ac:dyDescent="0.35">
      <c r="J373" s="20">
        <v>372</v>
      </c>
      <c r="K373" s="20" t="str">
        <f>_xlfn.XLOOKUP(J373,Calendar!K:K,Calendar!J:J,"")</f>
        <v/>
      </c>
      <c r="L373" s="20" t="str">
        <f>IF(K373="OVN",_xlfn.XLOOKUP(J373,'OVN Aggregated Audiences'!AI:AI,'OVN Aggregated Audiences'!C:C),IF(K373="CDT",_xlfn.XLOOKUP(J373,'CDT Aggregated Audiences'!AI:AI,'CDT Aggregated Audiences'!C:C),""))</f>
        <v/>
      </c>
      <c r="M373" s="20" t="str">
        <f>IF(K373="OVN",_xlfn.XLOOKUP(J373,'OVN Aggregated Audiences'!AI:AI,'OVN Aggregated Audiences'!D:D),IF(K373="CDT",_xlfn.XLOOKUP(J373,'CDT Aggregated Audiences'!AI:AI,'CDT Aggregated Audiences'!D:D),""))</f>
        <v/>
      </c>
      <c r="N373" s="20" t="str">
        <f>IF(K373="OVN",_xlfn.XLOOKUP(J373,'OVN Aggregated Audiences'!AI:AI,'OVN Aggregated Audiences'!AH:AH),IF(K373="CDT",_xlfn.XLOOKUP(J373,'CDT Aggregated Audiences'!AI:AI,'CDT Aggregated Audiences'!AH:AH),""))</f>
        <v/>
      </c>
      <c r="O373" s="20" t="str">
        <f>IF(K373="OVN",_xlfn.XLOOKUP(J373,'OVN Aggregated Audiences'!AI:AI,'OVN Aggregated Audiences'!M:M),IF(K373="CDT",_xlfn.XLOOKUP(J373,'CDT Aggregated Audiences'!AI:AI,'CDT Aggregated Audiences'!M:M),""))</f>
        <v/>
      </c>
      <c r="P373" s="20" t="str">
        <f>IF(K373="OVN",_xlfn.XLOOKUP(J373,'OVN Aggregated Audiences'!AI:AI,'OVN Aggregated Audiences'!Q:Q),IF(K373="CDT",_xlfn.XLOOKUP(J373,'CDT Aggregated Audiences'!AI:AI,'CDT Aggregated Audiences'!Q:Q),""))</f>
        <v/>
      </c>
      <c r="S373" s="20">
        <v>372</v>
      </c>
      <c r="T373" s="20" t="str">
        <f t="shared" si="8"/>
        <v/>
      </c>
      <c r="U373" s="20" t="str">
        <f>IF(T373="OVN",_xlfn.XLOOKUP(S373,'OVN Aggregated Audiences'!AJ:AJ,'OVN Aggregated Audiences'!K:K),IF(T373="CDT",_xlfn.XLOOKUP(S373,'CDT Aggregated Audiences'!AJ:AJ,'CDT Aggregated Audiences'!K:K),""))</f>
        <v/>
      </c>
      <c r="V373" s="34" t="str">
        <f>IF(T373="OVN",_xlfn.XLOOKUP(S373,'OVN Aggregated Audiences'!AJ:AJ,'OVN Aggregated Audiences'!H:H),IF(T373="CDT",_xlfn.XLOOKUP(S373,'CDT Aggregated Audiences'!AJ:AJ,'CDT Aggregated Audiences'!H:H),""))</f>
        <v/>
      </c>
      <c r="W373" s="35" t="str">
        <f>IF(T373="OVN",_xlfn.XLOOKUP(S373,'OVN Aggregated Audiences'!AJ:AJ,'OVN Aggregated Audiences'!N:N),IF(T373="CDT",_xlfn.XLOOKUP(S373,'CDT Aggregated Audiences'!AJ:AJ,'CDT Aggregated Audiences'!N:N),""))</f>
        <v/>
      </c>
      <c r="X373" s="20" t="str">
        <f>IF(T373="OVN",_xlfn.XLOOKUP(S373,'OVN Aggregated Audiences'!AJ:AJ,'OVN Aggregated Audiences'!AH:AH),IF(T373="CDT",_xlfn.XLOOKUP(S373,'CDT Aggregated Audiences'!AJ:AJ,'CDT Aggregated Audiences'!AH:AH),""))</f>
        <v/>
      </c>
      <c r="Y373" s="20" t="str">
        <f>IF(T373="OVN",_xlfn.XLOOKUP(S373,'OVN Aggregated Audiences'!AJ:AJ,'OVN Aggregated Audiences'!Q:Q),IF(T373="CDT",_xlfn.XLOOKUP(S373,'CDT Aggregated Audiences'!AJ:AJ,'CDT Aggregated Audiences'!Q:Q),""))</f>
        <v/>
      </c>
    </row>
    <row r="374" spans="10:25" x14ac:dyDescent="0.35">
      <c r="J374" s="20">
        <v>373</v>
      </c>
      <c r="K374" s="20" t="str">
        <f>_xlfn.XLOOKUP(J374,Calendar!K:K,Calendar!J:J,"")</f>
        <v/>
      </c>
      <c r="L374" s="20" t="str">
        <f>IF(K374="OVN",_xlfn.XLOOKUP(J374,'OVN Aggregated Audiences'!AI:AI,'OVN Aggregated Audiences'!C:C),IF(K374="CDT",_xlfn.XLOOKUP(J374,'CDT Aggregated Audiences'!AI:AI,'CDT Aggregated Audiences'!C:C),""))</f>
        <v/>
      </c>
      <c r="M374" s="20" t="str">
        <f>IF(K374="OVN",_xlfn.XLOOKUP(J374,'OVN Aggregated Audiences'!AI:AI,'OVN Aggregated Audiences'!D:D),IF(K374="CDT",_xlfn.XLOOKUP(J374,'CDT Aggregated Audiences'!AI:AI,'CDT Aggregated Audiences'!D:D),""))</f>
        <v/>
      </c>
      <c r="N374" s="20" t="str">
        <f>IF(K374="OVN",_xlfn.XLOOKUP(J374,'OVN Aggregated Audiences'!AI:AI,'OVN Aggregated Audiences'!AH:AH),IF(K374="CDT",_xlfn.XLOOKUP(J374,'CDT Aggregated Audiences'!AI:AI,'CDT Aggregated Audiences'!AH:AH),""))</f>
        <v/>
      </c>
      <c r="O374" s="20" t="str">
        <f>IF(K374="OVN",_xlfn.XLOOKUP(J374,'OVN Aggregated Audiences'!AI:AI,'OVN Aggregated Audiences'!M:M),IF(K374="CDT",_xlfn.XLOOKUP(J374,'CDT Aggregated Audiences'!AI:AI,'CDT Aggregated Audiences'!M:M),""))</f>
        <v/>
      </c>
      <c r="P374" s="20" t="str">
        <f>IF(K374="OVN",_xlfn.XLOOKUP(J374,'OVN Aggregated Audiences'!AI:AI,'OVN Aggregated Audiences'!Q:Q),IF(K374="CDT",_xlfn.XLOOKUP(J374,'CDT Aggregated Audiences'!AI:AI,'CDT Aggregated Audiences'!Q:Q),""))</f>
        <v/>
      </c>
      <c r="S374" s="20">
        <v>373</v>
      </c>
      <c r="T374" s="20" t="str">
        <f t="shared" si="8"/>
        <v/>
      </c>
      <c r="U374" s="20" t="str">
        <f>IF(T374="OVN",_xlfn.XLOOKUP(S374,'OVN Aggregated Audiences'!AJ:AJ,'OVN Aggregated Audiences'!K:K),IF(T374="CDT",_xlfn.XLOOKUP(S374,'CDT Aggregated Audiences'!AJ:AJ,'CDT Aggregated Audiences'!K:K),""))</f>
        <v/>
      </c>
      <c r="V374" s="34" t="str">
        <f>IF(T374="OVN",_xlfn.XLOOKUP(S374,'OVN Aggregated Audiences'!AJ:AJ,'OVN Aggregated Audiences'!H:H),IF(T374="CDT",_xlfn.XLOOKUP(S374,'CDT Aggregated Audiences'!AJ:AJ,'CDT Aggregated Audiences'!H:H),""))</f>
        <v/>
      </c>
      <c r="W374" s="35" t="str">
        <f>IF(T374="OVN",_xlfn.XLOOKUP(S374,'OVN Aggregated Audiences'!AJ:AJ,'OVN Aggregated Audiences'!N:N),IF(T374="CDT",_xlfn.XLOOKUP(S374,'CDT Aggregated Audiences'!AJ:AJ,'CDT Aggregated Audiences'!N:N),""))</f>
        <v/>
      </c>
      <c r="X374" s="20" t="str">
        <f>IF(T374="OVN",_xlfn.XLOOKUP(S374,'OVN Aggregated Audiences'!AJ:AJ,'OVN Aggregated Audiences'!AH:AH),IF(T374="CDT",_xlfn.XLOOKUP(S374,'CDT Aggregated Audiences'!AJ:AJ,'CDT Aggregated Audiences'!AH:AH),""))</f>
        <v/>
      </c>
      <c r="Y374" s="20" t="str">
        <f>IF(T374="OVN",_xlfn.XLOOKUP(S374,'OVN Aggregated Audiences'!AJ:AJ,'OVN Aggregated Audiences'!Q:Q),IF(T374="CDT",_xlfn.XLOOKUP(S374,'CDT Aggregated Audiences'!AJ:AJ,'CDT Aggregated Audiences'!Q:Q),""))</f>
        <v/>
      </c>
    </row>
    <row r="375" spans="10:25" x14ac:dyDescent="0.35">
      <c r="J375" s="20">
        <v>374</v>
      </c>
      <c r="K375" s="20" t="str">
        <f>_xlfn.XLOOKUP(J375,Calendar!K:K,Calendar!J:J,"")</f>
        <v/>
      </c>
      <c r="L375" s="20" t="str">
        <f>IF(K375="OVN",_xlfn.XLOOKUP(J375,'OVN Aggregated Audiences'!AI:AI,'OVN Aggregated Audiences'!C:C),IF(K375="CDT",_xlfn.XLOOKUP(J375,'CDT Aggregated Audiences'!AI:AI,'CDT Aggregated Audiences'!C:C),""))</f>
        <v/>
      </c>
      <c r="M375" s="20" t="str">
        <f>IF(K375="OVN",_xlfn.XLOOKUP(J375,'OVN Aggregated Audiences'!AI:AI,'OVN Aggregated Audiences'!D:D),IF(K375="CDT",_xlfn.XLOOKUP(J375,'CDT Aggregated Audiences'!AI:AI,'CDT Aggregated Audiences'!D:D),""))</f>
        <v/>
      </c>
      <c r="N375" s="20" t="str">
        <f>IF(K375="OVN",_xlfn.XLOOKUP(J375,'OVN Aggregated Audiences'!AI:AI,'OVN Aggregated Audiences'!AH:AH),IF(K375="CDT",_xlfn.XLOOKUP(J375,'CDT Aggregated Audiences'!AI:AI,'CDT Aggregated Audiences'!AH:AH),""))</f>
        <v/>
      </c>
      <c r="O375" s="20" t="str">
        <f>IF(K375="OVN",_xlfn.XLOOKUP(J375,'OVN Aggregated Audiences'!AI:AI,'OVN Aggregated Audiences'!M:M),IF(K375="CDT",_xlfn.XLOOKUP(J375,'CDT Aggregated Audiences'!AI:AI,'CDT Aggregated Audiences'!M:M),""))</f>
        <v/>
      </c>
      <c r="P375" s="20" t="str">
        <f>IF(K375="OVN",_xlfn.XLOOKUP(J375,'OVN Aggregated Audiences'!AI:AI,'OVN Aggregated Audiences'!Q:Q),IF(K375="CDT",_xlfn.XLOOKUP(J375,'CDT Aggregated Audiences'!AI:AI,'CDT Aggregated Audiences'!Q:Q),""))</f>
        <v/>
      </c>
      <c r="S375" s="20">
        <v>374</v>
      </c>
      <c r="T375" s="20" t="str">
        <f t="shared" si="8"/>
        <v/>
      </c>
      <c r="U375" s="20" t="str">
        <f>IF(T375="OVN",_xlfn.XLOOKUP(S375,'OVN Aggregated Audiences'!AJ:AJ,'OVN Aggregated Audiences'!K:K),IF(T375="CDT",_xlfn.XLOOKUP(S375,'CDT Aggregated Audiences'!AJ:AJ,'CDT Aggregated Audiences'!K:K),""))</f>
        <v/>
      </c>
      <c r="V375" s="34" t="str">
        <f>IF(T375="OVN",_xlfn.XLOOKUP(S375,'OVN Aggregated Audiences'!AJ:AJ,'OVN Aggregated Audiences'!H:H),IF(T375="CDT",_xlfn.XLOOKUP(S375,'CDT Aggregated Audiences'!AJ:AJ,'CDT Aggregated Audiences'!H:H),""))</f>
        <v/>
      </c>
      <c r="W375" s="35" t="str">
        <f>IF(T375="OVN",_xlfn.XLOOKUP(S375,'OVN Aggregated Audiences'!AJ:AJ,'OVN Aggregated Audiences'!N:N),IF(T375="CDT",_xlfn.XLOOKUP(S375,'CDT Aggregated Audiences'!AJ:AJ,'CDT Aggregated Audiences'!N:N),""))</f>
        <v/>
      </c>
      <c r="X375" s="20" t="str">
        <f>IF(T375="OVN",_xlfn.XLOOKUP(S375,'OVN Aggregated Audiences'!AJ:AJ,'OVN Aggregated Audiences'!AH:AH),IF(T375="CDT",_xlfn.XLOOKUP(S375,'CDT Aggregated Audiences'!AJ:AJ,'CDT Aggregated Audiences'!AH:AH),""))</f>
        <v/>
      </c>
      <c r="Y375" s="20" t="str">
        <f>IF(T375="OVN",_xlfn.XLOOKUP(S375,'OVN Aggregated Audiences'!AJ:AJ,'OVN Aggregated Audiences'!Q:Q),IF(T375="CDT",_xlfn.XLOOKUP(S375,'CDT Aggregated Audiences'!AJ:AJ,'CDT Aggregated Audiences'!Q:Q),""))</f>
        <v/>
      </c>
    </row>
    <row r="376" spans="10:25" x14ac:dyDescent="0.35">
      <c r="J376" s="20">
        <v>375</v>
      </c>
      <c r="K376" s="20" t="str">
        <f>_xlfn.XLOOKUP(J376,Calendar!K:K,Calendar!J:J,"")</f>
        <v/>
      </c>
      <c r="L376" s="20" t="str">
        <f>IF(K376="OVN",_xlfn.XLOOKUP(J376,'OVN Aggregated Audiences'!AI:AI,'OVN Aggregated Audiences'!C:C),IF(K376="CDT",_xlfn.XLOOKUP(J376,'CDT Aggregated Audiences'!AI:AI,'CDT Aggregated Audiences'!C:C),""))</f>
        <v/>
      </c>
      <c r="M376" s="20" t="str">
        <f>IF(K376="OVN",_xlfn.XLOOKUP(J376,'OVN Aggregated Audiences'!AI:AI,'OVN Aggregated Audiences'!D:D),IF(K376="CDT",_xlfn.XLOOKUP(J376,'CDT Aggregated Audiences'!AI:AI,'CDT Aggregated Audiences'!D:D),""))</f>
        <v/>
      </c>
      <c r="N376" s="20" t="str">
        <f>IF(K376="OVN",_xlfn.XLOOKUP(J376,'OVN Aggregated Audiences'!AI:AI,'OVN Aggregated Audiences'!AH:AH),IF(K376="CDT",_xlfn.XLOOKUP(J376,'CDT Aggregated Audiences'!AI:AI,'CDT Aggregated Audiences'!AH:AH),""))</f>
        <v/>
      </c>
      <c r="O376" s="20" t="str">
        <f>IF(K376="OVN",_xlfn.XLOOKUP(J376,'OVN Aggregated Audiences'!AI:AI,'OVN Aggregated Audiences'!M:M),IF(K376="CDT",_xlfn.XLOOKUP(J376,'CDT Aggregated Audiences'!AI:AI,'CDT Aggregated Audiences'!M:M),""))</f>
        <v/>
      </c>
      <c r="P376" s="20" t="str">
        <f>IF(K376="OVN",_xlfn.XLOOKUP(J376,'OVN Aggregated Audiences'!AI:AI,'OVN Aggregated Audiences'!Q:Q),IF(K376="CDT",_xlfn.XLOOKUP(J376,'CDT Aggregated Audiences'!AI:AI,'CDT Aggregated Audiences'!Q:Q),""))</f>
        <v/>
      </c>
      <c r="S376" s="20">
        <v>375</v>
      </c>
      <c r="T376" s="20" t="str">
        <f t="shared" si="8"/>
        <v/>
      </c>
      <c r="U376" s="20" t="str">
        <f>IF(T376="OVN",_xlfn.XLOOKUP(S376,'OVN Aggregated Audiences'!AJ:AJ,'OVN Aggregated Audiences'!K:K),IF(T376="CDT",_xlfn.XLOOKUP(S376,'CDT Aggregated Audiences'!AJ:AJ,'CDT Aggregated Audiences'!K:K),""))</f>
        <v/>
      </c>
      <c r="V376" s="34" t="str">
        <f>IF(T376="OVN",_xlfn.XLOOKUP(S376,'OVN Aggregated Audiences'!AJ:AJ,'OVN Aggregated Audiences'!H:H),IF(T376="CDT",_xlfn.XLOOKUP(S376,'CDT Aggregated Audiences'!AJ:AJ,'CDT Aggregated Audiences'!H:H),""))</f>
        <v/>
      </c>
      <c r="W376" s="35" t="str">
        <f>IF(T376="OVN",_xlfn.XLOOKUP(S376,'OVN Aggregated Audiences'!AJ:AJ,'OVN Aggregated Audiences'!N:N),IF(T376="CDT",_xlfn.XLOOKUP(S376,'CDT Aggregated Audiences'!AJ:AJ,'CDT Aggregated Audiences'!N:N),""))</f>
        <v/>
      </c>
      <c r="X376" s="20" t="str">
        <f>IF(T376="OVN",_xlfn.XLOOKUP(S376,'OVN Aggregated Audiences'!AJ:AJ,'OVN Aggregated Audiences'!AH:AH),IF(T376="CDT",_xlfn.XLOOKUP(S376,'CDT Aggregated Audiences'!AJ:AJ,'CDT Aggregated Audiences'!AH:AH),""))</f>
        <v/>
      </c>
      <c r="Y376" s="20" t="str">
        <f>IF(T376="OVN",_xlfn.XLOOKUP(S376,'OVN Aggregated Audiences'!AJ:AJ,'OVN Aggregated Audiences'!Q:Q),IF(T376="CDT",_xlfn.XLOOKUP(S376,'CDT Aggregated Audiences'!AJ:AJ,'CDT Aggregated Audiences'!Q:Q),""))</f>
        <v/>
      </c>
    </row>
    <row r="377" spans="10:25" x14ac:dyDescent="0.35">
      <c r="J377" s="20">
        <v>376</v>
      </c>
      <c r="K377" s="20" t="str">
        <f>_xlfn.XLOOKUP(J377,Calendar!K:K,Calendar!J:J,"")</f>
        <v/>
      </c>
      <c r="L377" s="20" t="str">
        <f>IF(K377="OVN",_xlfn.XLOOKUP(J377,'OVN Aggregated Audiences'!AI:AI,'OVN Aggregated Audiences'!C:C),IF(K377="CDT",_xlfn.XLOOKUP(J377,'CDT Aggregated Audiences'!AI:AI,'CDT Aggregated Audiences'!C:C),""))</f>
        <v/>
      </c>
      <c r="M377" s="20" t="str">
        <f>IF(K377="OVN",_xlfn.XLOOKUP(J377,'OVN Aggregated Audiences'!AI:AI,'OVN Aggregated Audiences'!D:D),IF(K377="CDT",_xlfn.XLOOKUP(J377,'CDT Aggregated Audiences'!AI:AI,'CDT Aggregated Audiences'!D:D),""))</f>
        <v/>
      </c>
      <c r="N377" s="20" t="str">
        <f>IF(K377="OVN",_xlfn.XLOOKUP(J377,'OVN Aggregated Audiences'!AI:AI,'OVN Aggregated Audiences'!AH:AH),IF(K377="CDT",_xlfn.XLOOKUP(J377,'CDT Aggregated Audiences'!AI:AI,'CDT Aggregated Audiences'!AH:AH),""))</f>
        <v/>
      </c>
      <c r="O377" s="20" t="str">
        <f>IF(K377="OVN",_xlfn.XLOOKUP(J377,'OVN Aggregated Audiences'!AI:AI,'OVN Aggregated Audiences'!M:M),IF(K377="CDT",_xlfn.XLOOKUP(J377,'CDT Aggregated Audiences'!AI:AI,'CDT Aggregated Audiences'!M:M),""))</f>
        <v/>
      </c>
      <c r="P377" s="20" t="str">
        <f>IF(K377="OVN",_xlfn.XLOOKUP(J377,'OVN Aggregated Audiences'!AI:AI,'OVN Aggregated Audiences'!Q:Q),IF(K377="CDT",_xlfn.XLOOKUP(J377,'CDT Aggregated Audiences'!AI:AI,'CDT Aggregated Audiences'!Q:Q),""))</f>
        <v/>
      </c>
      <c r="S377" s="20">
        <v>376</v>
      </c>
      <c r="T377" s="20" t="str">
        <f t="shared" si="8"/>
        <v/>
      </c>
      <c r="U377" s="20" t="str">
        <f>IF(T377="OVN",_xlfn.XLOOKUP(S377,'OVN Aggregated Audiences'!AJ:AJ,'OVN Aggregated Audiences'!K:K),IF(T377="CDT",_xlfn.XLOOKUP(S377,'CDT Aggregated Audiences'!AJ:AJ,'CDT Aggregated Audiences'!K:K),""))</f>
        <v/>
      </c>
      <c r="V377" s="34" t="str">
        <f>IF(T377="OVN",_xlfn.XLOOKUP(S377,'OVN Aggregated Audiences'!AJ:AJ,'OVN Aggregated Audiences'!H:H),IF(T377="CDT",_xlfn.XLOOKUP(S377,'CDT Aggregated Audiences'!AJ:AJ,'CDT Aggregated Audiences'!H:H),""))</f>
        <v/>
      </c>
      <c r="W377" s="35" t="str">
        <f>IF(T377="OVN",_xlfn.XLOOKUP(S377,'OVN Aggregated Audiences'!AJ:AJ,'OVN Aggregated Audiences'!N:N),IF(T377="CDT",_xlfn.XLOOKUP(S377,'CDT Aggregated Audiences'!AJ:AJ,'CDT Aggregated Audiences'!N:N),""))</f>
        <v/>
      </c>
      <c r="X377" s="20" t="str">
        <f>IF(T377="OVN",_xlfn.XLOOKUP(S377,'OVN Aggregated Audiences'!AJ:AJ,'OVN Aggregated Audiences'!AH:AH),IF(T377="CDT",_xlfn.XLOOKUP(S377,'CDT Aggregated Audiences'!AJ:AJ,'CDT Aggregated Audiences'!AH:AH),""))</f>
        <v/>
      </c>
      <c r="Y377" s="20" t="str">
        <f>IF(T377="OVN",_xlfn.XLOOKUP(S377,'OVN Aggregated Audiences'!AJ:AJ,'OVN Aggregated Audiences'!Q:Q),IF(T377="CDT",_xlfn.XLOOKUP(S377,'CDT Aggregated Audiences'!AJ:AJ,'CDT Aggregated Audiences'!Q:Q),""))</f>
        <v/>
      </c>
    </row>
    <row r="378" spans="10:25" x14ac:dyDescent="0.35">
      <c r="J378" s="20">
        <v>377</v>
      </c>
      <c r="K378" s="20" t="str">
        <f>_xlfn.XLOOKUP(J378,Calendar!K:K,Calendar!J:J,"")</f>
        <v/>
      </c>
      <c r="L378" s="20" t="str">
        <f>IF(K378="OVN",_xlfn.XLOOKUP(J378,'OVN Aggregated Audiences'!AI:AI,'OVN Aggregated Audiences'!C:C),IF(K378="CDT",_xlfn.XLOOKUP(J378,'CDT Aggregated Audiences'!AI:AI,'CDT Aggregated Audiences'!C:C),""))</f>
        <v/>
      </c>
      <c r="M378" s="20" t="str">
        <f>IF(K378="OVN",_xlfn.XLOOKUP(J378,'OVN Aggregated Audiences'!AI:AI,'OVN Aggregated Audiences'!D:D),IF(K378="CDT",_xlfn.XLOOKUP(J378,'CDT Aggregated Audiences'!AI:AI,'CDT Aggregated Audiences'!D:D),""))</f>
        <v/>
      </c>
      <c r="N378" s="20" t="str">
        <f>IF(K378="OVN",_xlfn.XLOOKUP(J378,'OVN Aggregated Audiences'!AI:AI,'OVN Aggregated Audiences'!AH:AH),IF(K378="CDT",_xlfn.XLOOKUP(J378,'CDT Aggregated Audiences'!AI:AI,'CDT Aggregated Audiences'!AH:AH),""))</f>
        <v/>
      </c>
      <c r="O378" s="20" t="str">
        <f>IF(K378="OVN",_xlfn.XLOOKUP(J378,'OVN Aggregated Audiences'!AI:AI,'OVN Aggregated Audiences'!M:M),IF(K378="CDT",_xlfn.XLOOKUP(J378,'CDT Aggregated Audiences'!AI:AI,'CDT Aggregated Audiences'!M:M),""))</f>
        <v/>
      </c>
      <c r="P378" s="20" t="str">
        <f>IF(K378="OVN",_xlfn.XLOOKUP(J378,'OVN Aggregated Audiences'!AI:AI,'OVN Aggregated Audiences'!Q:Q),IF(K378="CDT",_xlfn.XLOOKUP(J378,'CDT Aggregated Audiences'!AI:AI,'CDT Aggregated Audiences'!Q:Q),""))</f>
        <v/>
      </c>
      <c r="S378" s="20">
        <v>377</v>
      </c>
      <c r="T378" s="20" t="str">
        <f t="shared" si="8"/>
        <v/>
      </c>
      <c r="U378" s="20" t="str">
        <f>IF(T378="OVN",_xlfn.XLOOKUP(S378,'OVN Aggregated Audiences'!AJ:AJ,'OVN Aggregated Audiences'!K:K),IF(T378="CDT",_xlfn.XLOOKUP(S378,'CDT Aggregated Audiences'!AJ:AJ,'CDT Aggregated Audiences'!K:K),""))</f>
        <v/>
      </c>
      <c r="V378" s="34" t="str">
        <f>IF(T378="OVN",_xlfn.XLOOKUP(S378,'OVN Aggregated Audiences'!AJ:AJ,'OVN Aggregated Audiences'!H:H),IF(T378="CDT",_xlfn.XLOOKUP(S378,'CDT Aggregated Audiences'!AJ:AJ,'CDT Aggregated Audiences'!H:H),""))</f>
        <v/>
      </c>
      <c r="W378" s="35" t="str">
        <f>IF(T378="OVN",_xlfn.XLOOKUP(S378,'OVN Aggregated Audiences'!AJ:AJ,'OVN Aggregated Audiences'!N:N),IF(T378="CDT",_xlfn.XLOOKUP(S378,'CDT Aggregated Audiences'!AJ:AJ,'CDT Aggregated Audiences'!N:N),""))</f>
        <v/>
      </c>
      <c r="X378" s="20" t="str">
        <f>IF(T378="OVN",_xlfn.XLOOKUP(S378,'OVN Aggregated Audiences'!AJ:AJ,'OVN Aggregated Audiences'!AH:AH),IF(T378="CDT",_xlfn.XLOOKUP(S378,'CDT Aggregated Audiences'!AJ:AJ,'CDT Aggregated Audiences'!AH:AH),""))</f>
        <v/>
      </c>
      <c r="Y378" s="20" t="str">
        <f>IF(T378="OVN",_xlfn.XLOOKUP(S378,'OVN Aggregated Audiences'!AJ:AJ,'OVN Aggregated Audiences'!Q:Q),IF(T378="CDT",_xlfn.XLOOKUP(S378,'CDT Aggregated Audiences'!AJ:AJ,'CDT Aggregated Audiences'!Q:Q),""))</f>
        <v/>
      </c>
    </row>
    <row r="379" spans="10:25" x14ac:dyDescent="0.35">
      <c r="J379" s="20">
        <v>378</v>
      </c>
      <c r="K379" s="20" t="str">
        <f>_xlfn.XLOOKUP(J379,Calendar!K:K,Calendar!J:J,"")</f>
        <v/>
      </c>
      <c r="L379" s="20" t="str">
        <f>IF(K379="OVN",_xlfn.XLOOKUP(J379,'OVN Aggregated Audiences'!AI:AI,'OVN Aggregated Audiences'!C:C),IF(K379="CDT",_xlfn.XLOOKUP(J379,'CDT Aggregated Audiences'!AI:AI,'CDT Aggregated Audiences'!C:C),""))</f>
        <v/>
      </c>
      <c r="M379" s="20" t="str">
        <f>IF(K379="OVN",_xlfn.XLOOKUP(J379,'OVN Aggregated Audiences'!AI:AI,'OVN Aggregated Audiences'!D:D),IF(K379="CDT",_xlfn.XLOOKUP(J379,'CDT Aggregated Audiences'!AI:AI,'CDT Aggregated Audiences'!D:D),""))</f>
        <v/>
      </c>
      <c r="N379" s="20" t="str">
        <f>IF(K379="OVN",_xlfn.XLOOKUP(J379,'OVN Aggregated Audiences'!AI:AI,'OVN Aggregated Audiences'!AH:AH),IF(K379="CDT",_xlfn.XLOOKUP(J379,'CDT Aggregated Audiences'!AI:AI,'CDT Aggregated Audiences'!AH:AH),""))</f>
        <v/>
      </c>
      <c r="O379" s="20" t="str">
        <f>IF(K379="OVN",_xlfn.XLOOKUP(J379,'OVN Aggregated Audiences'!AI:AI,'OVN Aggregated Audiences'!M:M),IF(K379="CDT",_xlfn.XLOOKUP(J379,'CDT Aggregated Audiences'!AI:AI,'CDT Aggregated Audiences'!M:M),""))</f>
        <v/>
      </c>
      <c r="P379" s="20" t="str">
        <f>IF(K379="OVN",_xlfn.XLOOKUP(J379,'OVN Aggregated Audiences'!AI:AI,'OVN Aggregated Audiences'!Q:Q),IF(K379="CDT",_xlfn.XLOOKUP(J379,'CDT Aggregated Audiences'!AI:AI,'CDT Aggregated Audiences'!Q:Q),""))</f>
        <v/>
      </c>
      <c r="S379" s="20">
        <v>378</v>
      </c>
      <c r="T379" s="20" t="str">
        <f t="shared" si="8"/>
        <v/>
      </c>
      <c r="U379" s="20" t="str">
        <f>IF(T379="OVN",_xlfn.XLOOKUP(S379,'OVN Aggregated Audiences'!AJ:AJ,'OVN Aggregated Audiences'!K:K),IF(T379="CDT",_xlfn.XLOOKUP(S379,'CDT Aggregated Audiences'!AJ:AJ,'CDT Aggregated Audiences'!K:K),""))</f>
        <v/>
      </c>
      <c r="V379" s="34" t="str">
        <f>IF(T379="OVN",_xlfn.XLOOKUP(S379,'OVN Aggregated Audiences'!AJ:AJ,'OVN Aggregated Audiences'!H:H),IF(T379="CDT",_xlfn.XLOOKUP(S379,'CDT Aggregated Audiences'!AJ:AJ,'CDT Aggregated Audiences'!H:H),""))</f>
        <v/>
      </c>
      <c r="W379" s="35" t="str">
        <f>IF(T379="OVN",_xlfn.XLOOKUP(S379,'OVN Aggregated Audiences'!AJ:AJ,'OVN Aggregated Audiences'!N:N),IF(T379="CDT",_xlfn.XLOOKUP(S379,'CDT Aggregated Audiences'!AJ:AJ,'CDT Aggregated Audiences'!N:N),""))</f>
        <v/>
      </c>
      <c r="X379" s="20" t="str">
        <f>IF(T379="OVN",_xlfn.XLOOKUP(S379,'OVN Aggregated Audiences'!AJ:AJ,'OVN Aggregated Audiences'!AH:AH),IF(T379="CDT",_xlfn.XLOOKUP(S379,'CDT Aggregated Audiences'!AJ:AJ,'CDT Aggregated Audiences'!AH:AH),""))</f>
        <v/>
      </c>
      <c r="Y379" s="20" t="str">
        <f>IF(T379="OVN",_xlfn.XLOOKUP(S379,'OVN Aggregated Audiences'!AJ:AJ,'OVN Aggregated Audiences'!Q:Q),IF(T379="CDT",_xlfn.XLOOKUP(S379,'CDT Aggregated Audiences'!AJ:AJ,'CDT Aggregated Audiences'!Q:Q),""))</f>
        <v/>
      </c>
    </row>
    <row r="380" spans="10:25" x14ac:dyDescent="0.35">
      <c r="J380" s="20">
        <v>379</v>
      </c>
      <c r="K380" s="20" t="str">
        <f>_xlfn.XLOOKUP(J380,Calendar!K:K,Calendar!J:J,"")</f>
        <v/>
      </c>
      <c r="L380" s="20" t="str">
        <f>IF(K380="OVN",_xlfn.XLOOKUP(J380,'OVN Aggregated Audiences'!AI:AI,'OVN Aggregated Audiences'!C:C),IF(K380="CDT",_xlfn.XLOOKUP(J380,'CDT Aggregated Audiences'!AI:AI,'CDT Aggregated Audiences'!C:C),""))</f>
        <v/>
      </c>
      <c r="M380" s="20" t="str">
        <f>IF(K380="OVN",_xlfn.XLOOKUP(J380,'OVN Aggregated Audiences'!AI:AI,'OVN Aggregated Audiences'!D:D),IF(K380="CDT",_xlfn.XLOOKUP(J380,'CDT Aggregated Audiences'!AI:AI,'CDT Aggregated Audiences'!D:D),""))</f>
        <v/>
      </c>
      <c r="N380" s="20" t="str">
        <f>IF(K380="OVN",_xlfn.XLOOKUP(J380,'OVN Aggregated Audiences'!AI:AI,'OVN Aggregated Audiences'!AH:AH),IF(K380="CDT",_xlfn.XLOOKUP(J380,'CDT Aggregated Audiences'!AI:AI,'CDT Aggregated Audiences'!AH:AH),""))</f>
        <v/>
      </c>
      <c r="O380" s="20" t="str">
        <f>IF(K380="OVN",_xlfn.XLOOKUP(J380,'OVN Aggregated Audiences'!AI:AI,'OVN Aggregated Audiences'!M:M),IF(K380="CDT",_xlfn.XLOOKUP(J380,'CDT Aggregated Audiences'!AI:AI,'CDT Aggregated Audiences'!M:M),""))</f>
        <v/>
      </c>
      <c r="P380" s="20" t="str">
        <f>IF(K380="OVN",_xlfn.XLOOKUP(J380,'OVN Aggregated Audiences'!AI:AI,'OVN Aggregated Audiences'!Q:Q),IF(K380="CDT",_xlfn.XLOOKUP(J380,'CDT Aggregated Audiences'!AI:AI,'CDT Aggregated Audiences'!Q:Q),""))</f>
        <v/>
      </c>
      <c r="S380" s="20">
        <v>379</v>
      </c>
      <c r="T380" s="20" t="str">
        <f t="shared" si="8"/>
        <v/>
      </c>
      <c r="U380" s="20" t="str">
        <f>IF(T380="OVN",_xlfn.XLOOKUP(S380,'OVN Aggregated Audiences'!AJ:AJ,'OVN Aggregated Audiences'!K:K),IF(T380="CDT",_xlfn.XLOOKUP(S380,'CDT Aggregated Audiences'!AJ:AJ,'CDT Aggregated Audiences'!K:K),""))</f>
        <v/>
      </c>
      <c r="V380" s="34" t="str">
        <f>IF(T380="OVN",_xlfn.XLOOKUP(S380,'OVN Aggregated Audiences'!AJ:AJ,'OVN Aggregated Audiences'!H:H),IF(T380="CDT",_xlfn.XLOOKUP(S380,'CDT Aggregated Audiences'!AJ:AJ,'CDT Aggregated Audiences'!H:H),""))</f>
        <v/>
      </c>
      <c r="W380" s="35" t="str">
        <f>IF(T380="OVN",_xlfn.XLOOKUP(S380,'OVN Aggregated Audiences'!AJ:AJ,'OVN Aggregated Audiences'!N:N),IF(T380="CDT",_xlfn.XLOOKUP(S380,'CDT Aggregated Audiences'!AJ:AJ,'CDT Aggregated Audiences'!N:N),""))</f>
        <v/>
      </c>
      <c r="X380" s="20" t="str">
        <f>IF(T380="OVN",_xlfn.XLOOKUP(S380,'OVN Aggregated Audiences'!AJ:AJ,'OVN Aggregated Audiences'!AH:AH),IF(T380="CDT",_xlfn.XLOOKUP(S380,'CDT Aggregated Audiences'!AJ:AJ,'CDT Aggregated Audiences'!AH:AH),""))</f>
        <v/>
      </c>
      <c r="Y380" s="20" t="str">
        <f>IF(T380="OVN",_xlfn.XLOOKUP(S380,'OVN Aggregated Audiences'!AJ:AJ,'OVN Aggregated Audiences'!Q:Q),IF(T380="CDT",_xlfn.XLOOKUP(S380,'CDT Aggregated Audiences'!AJ:AJ,'CDT Aggregated Audiences'!Q:Q),""))</f>
        <v/>
      </c>
    </row>
    <row r="381" spans="10:25" x14ac:dyDescent="0.35">
      <c r="J381" s="20">
        <v>380</v>
      </c>
      <c r="K381" s="20" t="str">
        <f>_xlfn.XLOOKUP(J381,Calendar!K:K,Calendar!J:J,"")</f>
        <v/>
      </c>
      <c r="L381" s="20" t="str">
        <f>IF(K381="OVN",_xlfn.XLOOKUP(J381,'OVN Aggregated Audiences'!AI:AI,'OVN Aggregated Audiences'!C:C),IF(K381="CDT",_xlfn.XLOOKUP(J381,'CDT Aggregated Audiences'!AI:AI,'CDT Aggregated Audiences'!C:C),""))</f>
        <v/>
      </c>
      <c r="M381" s="20" t="str">
        <f>IF(K381="OVN",_xlfn.XLOOKUP(J381,'OVN Aggregated Audiences'!AI:AI,'OVN Aggregated Audiences'!D:D),IF(K381="CDT",_xlfn.XLOOKUP(J381,'CDT Aggregated Audiences'!AI:AI,'CDT Aggregated Audiences'!D:D),""))</f>
        <v/>
      </c>
      <c r="N381" s="20" t="str">
        <f>IF(K381="OVN",_xlfn.XLOOKUP(J381,'OVN Aggregated Audiences'!AI:AI,'OVN Aggregated Audiences'!AH:AH),IF(K381="CDT",_xlfn.XLOOKUP(J381,'CDT Aggregated Audiences'!AI:AI,'CDT Aggregated Audiences'!AH:AH),""))</f>
        <v/>
      </c>
      <c r="O381" s="20" t="str">
        <f>IF(K381="OVN",_xlfn.XLOOKUP(J381,'OVN Aggregated Audiences'!AI:AI,'OVN Aggregated Audiences'!M:M),IF(K381="CDT",_xlfn.XLOOKUP(J381,'CDT Aggregated Audiences'!AI:AI,'CDT Aggregated Audiences'!M:M),""))</f>
        <v/>
      </c>
      <c r="P381" s="20" t="str">
        <f>IF(K381="OVN",_xlfn.XLOOKUP(J381,'OVN Aggregated Audiences'!AI:AI,'OVN Aggregated Audiences'!Q:Q),IF(K381="CDT",_xlfn.XLOOKUP(J381,'CDT Aggregated Audiences'!AI:AI,'CDT Aggregated Audiences'!Q:Q),""))</f>
        <v/>
      </c>
      <c r="S381" s="20">
        <v>380</v>
      </c>
      <c r="T381" s="20" t="str">
        <f t="shared" si="8"/>
        <v/>
      </c>
      <c r="U381" s="20" t="str">
        <f>IF(T381="OVN",_xlfn.XLOOKUP(S381,'OVN Aggregated Audiences'!AJ:AJ,'OVN Aggregated Audiences'!K:K),IF(T381="CDT",_xlfn.XLOOKUP(S381,'CDT Aggregated Audiences'!AJ:AJ,'CDT Aggregated Audiences'!K:K),""))</f>
        <v/>
      </c>
      <c r="V381" s="34" t="str">
        <f>IF(T381="OVN",_xlfn.XLOOKUP(S381,'OVN Aggregated Audiences'!AJ:AJ,'OVN Aggregated Audiences'!H:H),IF(T381="CDT",_xlfn.XLOOKUP(S381,'CDT Aggregated Audiences'!AJ:AJ,'CDT Aggregated Audiences'!H:H),""))</f>
        <v/>
      </c>
      <c r="W381" s="35" t="str">
        <f>IF(T381="OVN",_xlfn.XLOOKUP(S381,'OVN Aggregated Audiences'!AJ:AJ,'OVN Aggregated Audiences'!N:N),IF(T381="CDT",_xlfn.XLOOKUP(S381,'CDT Aggregated Audiences'!AJ:AJ,'CDT Aggregated Audiences'!N:N),""))</f>
        <v/>
      </c>
      <c r="X381" s="20" t="str">
        <f>IF(T381="OVN",_xlfn.XLOOKUP(S381,'OVN Aggregated Audiences'!AJ:AJ,'OVN Aggregated Audiences'!AH:AH),IF(T381="CDT",_xlfn.XLOOKUP(S381,'CDT Aggregated Audiences'!AJ:AJ,'CDT Aggregated Audiences'!AH:AH),""))</f>
        <v/>
      </c>
      <c r="Y381" s="20" t="str">
        <f>IF(T381="OVN",_xlfn.XLOOKUP(S381,'OVN Aggregated Audiences'!AJ:AJ,'OVN Aggregated Audiences'!Q:Q),IF(T381="CDT",_xlfn.XLOOKUP(S381,'CDT Aggregated Audiences'!AJ:AJ,'CDT Aggregated Audiences'!Q:Q),""))</f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81"/>
  <sheetViews>
    <sheetView topLeftCell="A163" workbookViewId="0">
      <selection activeCell="A173" sqref="A173"/>
    </sheetView>
  </sheetViews>
  <sheetFormatPr defaultRowHeight="14.5" x14ac:dyDescent="0.35"/>
  <cols>
    <col min="1" max="1" width="32" bestFit="1" customWidth="1"/>
    <col min="3" max="3" width="23.1796875" customWidth="1"/>
    <col min="5" max="5" width="26.1796875" bestFit="1" customWidth="1"/>
    <col min="7" max="7" width="21.81640625" bestFit="1" customWidth="1"/>
    <col min="9" max="9" width="24.81640625" bestFit="1" customWidth="1"/>
    <col min="10" max="10" width="11.453125" bestFit="1" customWidth="1"/>
    <col min="12" max="12" width="10.1796875" bestFit="1" customWidth="1"/>
  </cols>
  <sheetData>
    <row r="1" spans="1:10" x14ac:dyDescent="0.35">
      <c r="A1" s="21" t="s">
        <v>142</v>
      </c>
      <c r="C1" s="21" t="s">
        <v>156</v>
      </c>
      <c r="E1" s="21" t="s">
        <v>274</v>
      </c>
      <c r="G1" s="21" t="s">
        <v>10</v>
      </c>
      <c r="I1" s="21" t="s">
        <v>11</v>
      </c>
      <c r="J1" s="22" t="s">
        <v>12</v>
      </c>
    </row>
    <row r="2" spans="1:10" x14ac:dyDescent="0.35">
      <c r="A2" t="s">
        <v>351</v>
      </c>
      <c r="E2" t="s">
        <v>33</v>
      </c>
      <c r="G2" t="s">
        <v>53</v>
      </c>
      <c r="I2" t="s">
        <v>54</v>
      </c>
      <c r="J2" t="s">
        <v>55</v>
      </c>
    </row>
    <row r="3" spans="1:10" x14ac:dyDescent="0.35">
      <c r="A3" t="s">
        <v>103</v>
      </c>
      <c r="C3" t="s">
        <v>40</v>
      </c>
      <c r="E3" t="s">
        <v>41</v>
      </c>
      <c r="G3" t="s">
        <v>34</v>
      </c>
      <c r="I3" t="s">
        <v>57</v>
      </c>
      <c r="J3" t="s">
        <v>55</v>
      </c>
    </row>
    <row r="4" spans="1:10" x14ac:dyDescent="0.35">
      <c r="A4" t="s">
        <v>150</v>
      </c>
      <c r="C4" t="s">
        <v>82</v>
      </c>
      <c r="E4" t="s">
        <v>275</v>
      </c>
      <c r="G4" t="s">
        <v>39</v>
      </c>
      <c r="I4" t="s">
        <v>58</v>
      </c>
      <c r="J4" t="s">
        <v>59</v>
      </c>
    </row>
    <row r="5" spans="1:10" x14ac:dyDescent="0.35">
      <c r="A5" t="s">
        <v>149</v>
      </c>
      <c r="C5" t="s">
        <v>140</v>
      </c>
      <c r="E5" t="s">
        <v>282</v>
      </c>
      <c r="G5" t="s">
        <v>466</v>
      </c>
      <c r="I5" t="s">
        <v>35</v>
      </c>
      <c r="J5" t="s">
        <v>36</v>
      </c>
    </row>
    <row r="6" spans="1:10" x14ac:dyDescent="0.35">
      <c r="A6" t="s">
        <v>155</v>
      </c>
      <c r="C6" t="s">
        <v>161</v>
      </c>
      <c r="E6" t="s">
        <v>347</v>
      </c>
      <c r="I6" t="s">
        <v>278</v>
      </c>
      <c r="J6" t="s">
        <v>36</v>
      </c>
    </row>
    <row r="7" spans="1:10" x14ac:dyDescent="0.35">
      <c r="A7" t="s">
        <v>143</v>
      </c>
      <c r="C7" t="s">
        <v>62</v>
      </c>
      <c r="I7" t="s">
        <v>502</v>
      </c>
      <c r="J7" t="s">
        <v>36</v>
      </c>
    </row>
    <row r="8" spans="1:10" x14ac:dyDescent="0.35">
      <c r="A8" t="s">
        <v>354</v>
      </c>
      <c r="C8" t="s">
        <v>67</v>
      </c>
      <c r="I8" t="s">
        <v>120</v>
      </c>
      <c r="J8" t="s">
        <v>55</v>
      </c>
    </row>
    <row r="9" spans="1:10" x14ac:dyDescent="0.35">
      <c r="A9" t="s">
        <v>353</v>
      </c>
      <c r="C9" t="s">
        <v>81</v>
      </c>
      <c r="I9" t="s">
        <v>83</v>
      </c>
      <c r="J9" t="s">
        <v>55</v>
      </c>
    </row>
    <row r="10" spans="1:10" x14ac:dyDescent="0.35">
      <c r="A10" t="s">
        <v>152</v>
      </c>
      <c r="C10" t="s">
        <v>86</v>
      </c>
      <c r="I10" t="s">
        <v>279</v>
      </c>
      <c r="J10" t="s">
        <v>55</v>
      </c>
    </row>
    <row r="11" spans="1:10" x14ac:dyDescent="0.35">
      <c r="A11" t="s">
        <v>154</v>
      </c>
      <c r="C11" t="s">
        <v>43</v>
      </c>
      <c r="I11" t="s">
        <v>137</v>
      </c>
      <c r="J11" t="s">
        <v>59</v>
      </c>
    </row>
    <row r="12" spans="1:10" x14ac:dyDescent="0.35">
      <c r="A12" t="s">
        <v>107</v>
      </c>
      <c r="C12" t="s">
        <v>69</v>
      </c>
      <c r="I12" t="s">
        <v>139</v>
      </c>
      <c r="J12" t="s">
        <v>59</v>
      </c>
    </row>
    <row r="13" spans="1:10" x14ac:dyDescent="0.35">
      <c r="A13" t="s">
        <v>494</v>
      </c>
      <c r="C13" t="s">
        <v>45</v>
      </c>
      <c r="I13" t="s">
        <v>277</v>
      </c>
      <c r="J13" t="s">
        <v>59</v>
      </c>
    </row>
    <row r="14" spans="1:10" x14ac:dyDescent="0.35">
      <c r="A14" t="s">
        <v>497</v>
      </c>
      <c r="C14" t="s">
        <v>49</v>
      </c>
      <c r="I14" t="s">
        <v>79</v>
      </c>
      <c r="J14" t="s">
        <v>80</v>
      </c>
    </row>
    <row r="15" spans="1:10" x14ac:dyDescent="0.35">
      <c r="A15" t="s">
        <v>32</v>
      </c>
      <c r="C15" t="s">
        <v>42</v>
      </c>
      <c r="I15" t="s">
        <v>276</v>
      </c>
      <c r="J15" t="s">
        <v>36</v>
      </c>
    </row>
    <row r="16" spans="1:10" x14ac:dyDescent="0.35">
      <c r="A16" t="s">
        <v>145</v>
      </c>
      <c r="C16" t="s">
        <v>46</v>
      </c>
      <c r="I16" t="s">
        <v>281</v>
      </c>
      <c r="J16" t="s">
        <v>55</v>
      </c>
    </row>
    <row r="17" spans="1:10" x14ac:dyDescent="0.35">
      <c r="A17" t="s">
        <v>146</v>
      </c>
      <c r="C17" t="s">
        <v>44</v>
      </c>
      <c r="I17" t="s">
        <v>280</v>
      </c>
      <c r="J17" t="s">
        <v>55</v>
      </c>
    </row>
    <row r="18" spans="1:10" x14ac:dyDescent="0.35">
      <c r="A18" t="s">
        <v>147</v>
      </c>
      <c r="C18" t="s">
        <v>66</v>
      </c>
      <c r="I18" t="s">
        <v>126</v>
      </c>
      <c r="J18" t="s">
        <v>55</v>
      </c>
    </row>
    <row r="19" spans="1:10" x14ac:dyDescent="0.35">
      <c r="A19" t="s">
        <v>356</v>
      </c>
      <c r="C19" t="s">
        <v>48</v>
      </c>
      <c r="I19" t="s">
        <v>350</v>
      </c>
      <c r="J19" t="s">
        <v>80</v>
      </c>
    </row>
    <row r="20" spans="1:10" x14ac:dyDescent="0.35">
      <c r="A20" t="s">
        <v>131</v>
      </c>
      <c r="C20" t="s">
        <v>64</v>
      </c>
      <c r="I20" t="s">
        <v>346</v>
      </c>
      <c r="J20" t="s">
        <v>36</v>
      </c>
    </row>
    <row r="21" spans="1:10" x14ac:dyDescent="0.35">
      <c r="A21" t="s">
        <v>348</v>
      </c>
      <c r="C21" t="s">
        <v>47</v>
      </c>
      <c r="I21" t="s">
        <v>352</v>
      </c>
      <c r="J21" t="s">
        <v>36</v>
      </c>
    </row>
    <row r="22" spans="1:10" x14ac:dyDescent="0.35">
      <c r="A22" t="s">
        <v>148</v>
      </c>
      <c r="C22" t="s">
        <v>72</v>
      </c>
      <c r="I22" t="s">
        <v>355</v>
      </c>
      <c r="J22" t="s">
        <v>355</v>
      </c>
    </row>
    <row r="23" spans="1:10" x14ac:dyDescent="0.35">
      <c r="A23" t="s">
        <v>144</v>
      </c>
      <c r="C23" t="s">
        <v>134</v>
      </c>
      <c r="I23" t="s">
        <v>461</v>
      </c>
      <c r="J23" t="s">
        <v>59</v>
      </c>
    </row>
    <row r="24" spans="1:10" x14ac:dyDescent="0.35">
      <c r="A24" t="s">
        <v>98</v>
      </c>
      <c r="C24" t="s">
        <v>234</v>
      </c>
      <c r="I24" t="s">
        <v>496</v>
      </c>
      <c r="J24" t="s">
        <v>498</v>
      </c>
    </row>
    <row r="25" spans="1:10" x14ac:dyDescent="0.35">
      <c r="A25" t="s">
        <v>151</v>
      </c>
      <c r="C25" t="s">
        <v>203</v>
      </c>
      <c r="I25" t="s">
        <v>499</v>
      </c>
      <c r="J25" t="s">
        <v>498</v>
      </c>
    </row>
    <row r="26" spans="1:10" x14ac:dyDescent="0.35">
      <c r="A26" t="s">
        <v>153</v>
      </c>
      <c r="C26" t="s">
        <v>128</v>
      </c>
      <c r="I26" t="s">
        <v>500</v>
      </c>
      <c r="J26" t="s">
        <v>498</v>
      </c>
    </row>
    <row r="27" spans="1:10" x14ac:dyDescent="0.35">
      <c r="A27" t="s">
        <v>358</v>
      </c>
      <c r="C27" t="s">
        <v>181</v>
      </c>
      <c r="I27" t="s">
        <v>510</v>
      </c>
      <c r="J27" t="s">
        <v>511</v>
      </c>
    </row>
    <row r="28" spans="1:10" x14ac:dyDescent="0.35">
      <c r="A28" t="s">
        <v>349</v>
      </c>
      <c r="C28" t="s">
        <v>243</v>
      </c>
      <c r="I28" t="s">
        <v>512</v>
      </c>
      <c r="J28" t="s">
        <v>511</v>
      </c>
    </row>
    <row r="29" spans="1:10" x14ac:dyDescent="0.35">
      <c r="A29" t="s">
        <v>357</v>
      </c>
      <c r="C29" t="s">
        <v>78</v>
      </c>
      <c r="I29" t="s">
        <v>513</v>
      </c>
      <c r="J29" t="s">
        <v>511</v>
      </c>
    </row>
    <row r="30" spans="1:10" x14ac:dyDescent="0.35">
      <c r="A30" t="s">
        <v>501</v>
      </c>
      <c r="C30" t="s">
        <v>204</v>
      </c>
      <c r="I30" t="s">
        <v>514</v>
      </c>
      <c r="J30" t="s">
        <v>511</v>
      </c>
    </row>
    <row r="31" spans="1:10" x14ac:dyDescent="0.35">
      <c r="A31" t="s">
        <v>478</v>
      </c>
      <c r="C31" t="s">
        <v>209</v>
      </c>
      <c r="I31" t="s">
        <v>515</v>
      </c>
      <c r="J31" t="s">
        <v>511</v>
      </c>
    </row>
    <row r="32" spans="1:10" x14ac:dyDescent="0.35">
      <c r="A32" t="s">
        <v>493</v>
      </c>
      <c r="C32" t="s">
        <v>184</v>
      </c>
      <c r="I32" t="s">
        <v>509</v>
      </c>
      <c r="J32" t="s">
        <v>36</v>
      </c>
    </row>
    <row r="33" spans="1:3" x14ac:dyDescent="0.35">
      <c r="A33" t="s">
        <v>503</v>
      </c>
      <c r="C33" t="s">
        <v>264</v>
      </c>
    </row>
    <row r="34" spans="1:3" x14ac:dyDescent="0.35">
      <c r="A34" t="s">
        <v>504</v>
      </c>
      <c r="C34" t="s">
        <v>177</v>
      </c>
    </row>
    <row r="35" spans="1:3" x14ac:dyDescent="0.35">
      <c r="A35" t="s">
        <v>505</v>
      </c>
      <c r="C35" t="s">
        <v>251</v>
      </c>
    </row>
    <row r="36" spans="1:3" x14ac:dyDescent="0.35">
      <c r="A36" t="s">
        <v>506</v>
      </c>
      <c r="C36" t="s">
        <v>117</v>
      </c>
    </row>
    <row r="37" spans="1:3" x14ac:dyDescent="0.35">
      <c r="A37" t="s">
        <v>507</v>
      </c>
      <c r="C37" t="s">
        <v>104</v>
      </c>
    </row>
    <row r="38" spans="1:3" x14ac:dyDescent="0.35">
      <c r="A38" t="s">
        <v>508</v>
      </c>
      <c r="C38" t="s">
        <v>183</v>
      </c>
    </row>
    <row r="39" spans="1:3" x14ac:dyDescent="0.35">
      <c r="C39" t="s">
        <v>253</v>
      </c>
    </row>
    <row r="40" spans="1:3" x14ac:dyDescent="0.35">
      <c r="C40" t="s">
        <v>170</v>
      </c>
    </row>
    <row r="41" spans="1:3" x14ac:dyDescent="0.35">
      <c r="C41" t="s">
        <v>214</v>
      </c>
    </row>
    <row r="42" spans="1:3" x14ac:dyDescent="0.35">
      <c r="C42" t="s">
        <v>88</v>
      </c>
    </row>
    <row r="43" spans="1:3" x14ac:dyDescent="0.35">
      <c r="C43" t="s">
        <v>129</v>
      </c>
    </row>
    <row r="44" spans="1:3" x14ac:dyDescent="0.35">
      <c r="C44" t="s">
        <v>260</v>
      </c>
    </row>
    <row r="45" spans="1:3" x14ac:dyDescent="0.35">
      <c r="C45" t="s">
        <v>118</v>
      </c>
    </row>
    <row r="46" spans="1:3" x14ac:dyDescent="0.35">
      <c r="C46" t="s">
        <v>230</v>
      </c>
    </row>
    <row r="47" spans="1:3" x14ac:dyDescent="0.35">
      <c r="C47" t="s">
        <v>202</v>
      </c>
    </row>
    <row r="48" spans="1:3" x14ac:dyDescent="0.35">
      <c r="C48" t="s">
        <v>197</v>
      </c>
    </row>
    <row r="49" spans="3:3" x14ac:dyDescent="0.35">
      <c r="C49" t="s">
        <v>225</v>
      </c>
    </row>
    <row r="50" spans="3:3" x14ac:dyDescent="0.35">
      <c r="C50" t="s">
        <v>171</v>
      </c>
    </row>
    <row r="51" spans="3:3" x14ac:dyDescent="0.35">
      <c r="C51" t="s">
        <v>213</v>
      </c>
    </row>
    <row r="52" spans="3:3" x14ac:dyDescent="0.35">
      <c r="C52" t="s">
        <v>112</v>
      </c>
    </row>
    <row r="53" spans="3:3" x14ac:dyDescent="0.35">
      <c r="C53" t="s">
        <v>258</v>
      </c>
    </row>
    <row r="54" spans="3:3" x14ac:dyDescent="0.35">
      <c r="C54" t="s">
        <v>105</v>
      </c>
    </row>
    <row r="55" spans="3:3" x14ac:dyDescent="0.35">
      <c r="C55" t="s">
        <v>229</v>
      </c>
    </row>
    <row r="56" spans="3:3" x14ac:dyDescent="0.35">
      <c r="C56" t="s">
        <v>119</v>
      </c>
    </row>
    <row r="57" spans="3:3" x14ac:dyDescent="0.35">
      <c r="C57" t="s">
        <v>195</v>
      </c>
    </row>
    <row r="58" spans="3:3" x14ac:dyDescent="0.35">
      <c r="C58" t="s">
        <v>92</v>
      </c>
    </row>
    <row r="59" spans="3:3" x14ac:dyDescent="0.35">
      <c r="C59" t="s">
        <v>252</v>
      </c>
    </row>
    <row r="60" spans="3:3" x14ac:dyDescent="0.35">
      <c r="C60" t="s">
        <v>106</v>
      </c>
    </row>
    <row r="61" spans="3:3" x14ac:dyDescent="0.35">
      <c r="C61" t="s">
        <v>250</v>
      </c>
    </row>
    <row r="62" spans="3:3" x14ac:dyDescent="0.35">
      <c r="C62" t="s">
        <v>226</v>
      </c>
    </row>
    <row r="63" spans="3:3" x14ac:dyDescent="0.35">
      <c r="C63" t="s">
        <v>175</v>
      </c>
    </row>
    <row r="64" spans="3:3" x14ac:dyDescent="0.35">
      <c r="C64" t="s">
        <v>256</v>
      </c>
    </row>
    <row r="65" spans="3:3" x14ac:dyDescent="0.35">
      <c r="C65" t="s">
        <v>254</v>
      </c>
    </row>
    <row r="66" spans="3:3" x14ac:dyDescent="0.35">
      <c r="C66" t="s">
        <v>96</v>
      </c>
    </row>
    <row r="67" spans="3:3" x14ac:dyDescent="0.35">
      <c r="C67" t="s">
        <v>238</v>
      </c>
    </row>
    <row r="68" spans="3:3" x14ac:dyDescent="0.35">
      <c r="C68" t="s">
        <v>266</v>
      </c>
    </row>
    <row r="69" spans="3:3" x14ac:dyDescent="0.35">
      <c r="C69" t="s">
        <v>268</v>
      </c>
    </row>
    <row r="70" spans="3:3" x14ac:dyDescent="0.35">
      <c r="C70" t="s">
        <v>160</v>
      </c>
    </row>
    <row r="71" spans="3:3" x14ac:dyDescent="0.35">
      <c r="C71" t="s">
        <v>89</v>
      </c>
    </row>
    <row r="72" spans="3:3" x14ac:dyDescent="0.35">
      <c r="C72" t="s">
        <v>241</v>
      </c>
    </row>
    <row r="73" spans="3:3" x14ac:dyDescent="0.35">
      <c r="C73" t="s">
        <v>218</v>
      </c>
    </row>
    <row r="74" spans="3:3" x14ac:dyDescent="0.35">
      <c r="C74" t="s">
        <v>186</v>
      </c>
    </row>
    <row r="75" spans="3:3" x14ac:dyDescent="0.35">
      <c r="C75" t="s">
        <v>172</v>
      </c>
    </row>
    <row r="76" spans="3:3" x14ac:dyDescent="0.35">
      <c r="C76" t="s">
        <v>76</v>
      </c>
    </row>
    <row r="77" spans="3:3" x14ac:dyDescent="0.35">
      <c r="C77" t="s">
        <v>247</v>
      </c>
    </row>
    <row r="78" spans="3:3" x14ac:dyDescent="0.35">
      <c r="C78" t="s">
        <v>217</v>
      </c>
    </row>
    <row r="79" spans="3:3" x14ac:dyDescent="0.35">
      <c r="C79" t="s">
        <v>178</v>
      </c>
    </row>
    <row r="80" spans="3:3" x14ac:dyDescent="0.35">
      <c r="C80" t="s">
        <v>166</v>
      </c>
    </row>
    <row r="81" spans="3:3" x14ac:dyDescent="0.35">
      <c r="C81" t="s">
        <v>261</v>
      </c>
    </row>
    <row r="82" spans="3:3" x14ac:dyDescent="0.35">
      <c r="C82" t="s">
        <v>94</v>
      </c>
    </row>
    <row r="83" spans="3:3" x14ac:dyDescent="0.35">
      <c r="C83" t="s">
        <v>269</v>
      </c>
    </row>
    <row r="84" spans="3:3" x14ac:dyDescent="0.35">
      <c r="C84" t="s">
        <v>239</v>
      </c>
    </row>
    <row r="85" spans="3:3" x14ac:dyDescent="0.35">
      <c r="C85" t="s">
        <v>248</v>
      </c>
    </row>
    <row r="86" spans="3:3" x14ac:dyDescent="0.35">
      <c r="C86" t="s">
        <v>162</v>
      </c>
    </row>
    <row r="87" spans="3:3" x14ac:dyDescent="0.35">
      <c r="C87" t="s">
        <v>249</v>
      </c>
    </row>
    <row r="88" spans="3:3" x14ac:dyDescent="0.35">
      <c r="C88" t="s">
        <v>228</v>
      </c>
    </row>
    <row r="89" spans="3:3" x14ac:dyDescent="0.35">
      <c r="C89" t="s">
        <v>255</v>
      </c>
    </row>
    <row r="90" spans="3:3" x14ac:dyDescent="0.35">
      <c r="C90" t="s">
        <v>114</v>
      </c>
    </row>
    <row r="91" spans="3:3" x14ac:dyDescent="0.35">
      <c r="C91" t="s">
        <v>130</v>
      </c>
    </row>
    <row r="92" spans="3:3" x14ac:dyDescent="0.35">
      <c r="C92" t="s">
        <v>75</v>
      </c>
    </row>
    <row r="93" spans="3:3" x14ac:dyDescent="0.35">
      <c r="C93" t="s">
        <v>158</v>
      </c>
    </row>
    <row r="94" spans="3:3" x14ac:dyDescent="0.35">
      <c r="C94" t="s">
        <v>196</v>
      </c>
    </row>
    <row r="95" spans="3:3" x14ac:dyDescent="0.35">
      <c r="C95" t="s">
        <v>236</v>
      </c>
    </row>
    <row r="96" spans="3:3" x14ac:dyDescent="0.35">
      <c r="C96" t="s">
        <v>201</v>
      </c>
    </row>
    <row r="97" spans="3:3" x14ac:dyDescent="0.35">
      <c r="C97" t="s">
        <v>271</v>
      </c>
    </row>
    <row r="98" spans="3:3" x14ac:dyDescent="0.35">
      <c r="C98" t="s">
        <v>173</v>
      </c>
    </row>
    <row r="99" spans="3:3" x14ac:dyDescent="0.35">
      <c r="C99" t="s">
        <v>200</v>
      </c>
    </row>
    <row r="100" spans="3:3" x14ac:dyDescent="0.35">
      <c r="C100" t="s">
        <v>191</v>
      </c>
    </row>
    <row r="101" spans="3:3" x14ac:dyDescent="0.35">
      <c r="C101" t="s">
        <v>211</v>
      </c>
    </row>
    <row r="102" spans="3:3" x14ac:dyDescent="0.35">
      <c r="C102" t="s">
        <v>207</v>
      </c>
    </row>
    <row r="103" spans="3:3" x14ac:dyDescent="0.35">
      <c r="C103" t="s">
        <v>100</v>
      </c>
    </row>
    <row r="104" spans="3:3" x14ac:dyDescent="0.35">
      <c r="C104" t="s">
        <v>190</v>
      </c>
    </row>
    <row r="105" spans="3:3" x14ac:dyDescent="0.35">
      <c r="C105" t="s">
        <v>167</v>
      </c>
    </row>
    <row r="106" spans="3:3" x14ac:dyDescent="0.35">
      <c r="C106" t="s">
        <v>273</v>
      </c>
    </row>
    <row r="107" spans="3:3" x14ac:dyDescent="0.35">
      <c r="C107" t="s">
        <v>215</v>
      </c>
    </row>
    <row r="108" spans="3:3" x14ac:dyDescent="0.35">
      <c r="C108" t="s">
        <v>165</v>
      </c>
    </row>
    <row r="109" spans="3:3" x14ac:dyDescent="0.35">
      <c r="C109" t="s">
        <v>227</v>
      </c>
    </row>
    <row r="110" spans="3:3" x14ac:dyDescent="0.35">
      <c r="C110" t="s">
        <v>95</v>
      </c>
    </row>
    <row r="111" spans="3:3" x14ac:dyDescent="0.35">
      <c r="C111" t="s">
        <v>198</v>
      </c>
    </row>
    <row r="112" spans="3:3" x14ac:dyDescent="0.35">
      <c r="C112" t="s">
        <v>116</v>
      </c>
    </row>
    <row r="113" spans="3:3" x14ac:dyDescent="0.35">
      <c r="C113" t="s">
        <v>187</v>
      </c>
    </row>
    <row r="114" spans="3:3" x14ac:dyDescent="0.35">
      <c r="C114" t="s">
        <v>262</v>
      </c>
    </row>
    <row r="115" spans="3:3" x14ac:dyDescent="0.35">
      <c r="C115" t="s">
        <v>206</v>
      </c>
    </row>
    <row r="116" spans="3:3" x14ac:dyDescent="0.35">
      <c r="C116" t="s">
        <v>168</v>
      </c>
    </row>
    <row r="117" spans="3:3" x14ac:dyDescent="0.35">
      <c r="C117" t="s">
        <v>220</v>
      </c>
    </row>
    <row r="118" spans="3:3" x14ac:dyDescent="0.35">
      <c r="C118" t="s">
        <v>164</v>
      </c>
    </row>
    <row r="119" spans="3:3" x14ac:dyDescent="0.35">
      <c r="C119" t="s">
        <v>111</v>
      </c>
    </row>
    <row r="120" spans="3:3" x14ac:dyDescent="0.35">
      <c r="C120" t="s">
        <v>210</v>
      </c>
    </row>
    <row r="121" spans="3:3" x14ac:dyDescent="0.35">
      <c r="C121" t="s">
        <v>233</v>
      </c>
    </row>
    <row r="122" spans="3:3" x14ac:dyDescent="0.35">
      <c r="C122" t="s">
        <v>219</v>
      </c>
    </row>
    <row r="123" spans="3:3" x14ac:dyDescent="0.35">
      <c r="C123" t="s">
        <v>244</v>
      </c>
    </row>
    <row r="124" spans="3:3" x14ac:dyDescent="0.35">
      <c r="C124" t="s">
        <v>174</v>
      </c>
    </row>
    <row r="125" spans="3:3" x14ac:dyDescent="0.35">
      <c r="C125" t="s">
        <v>272</v>
      </c>
    </row>
    <row r="126" spans="3:3" x14ac:dyDescent="0.35">
      <c r="C126" t="s">
        <v>102</v>
      </c>
    </row>
    <row r="127" spans="3:3" x14ac:dyDescent="0.35">
      <c r="C127" t="s">
        <v>222</v>
      </c>
    </row>
    <row r="128" spans="3:3" x14ac:dyDescent="0.35">
      <c r="C128" t="s">
        <v>136</v>
      </c>
    </row>
    <row r="129" spans="3:3" x14ac:dyDescent="0.35">
      <c r="C129" t="s">
        <v>185</v>
      </c>
    </row>
    <row r="130" spans="3:3" x14ac:dyDescent="0.35">
      <c r="C130" t="s">
        <v>163</v>
      </c>
    </row>
    <row r="131" spans="3:3" x14ac:dyDescent="0.35">
      <c r="C131" t="s">
        <v>115</v>
      </c>
    </row>
    <row r="132" spans="3:3" x14ac:dyDescent="0.35">
      <c r="C132" t="s">
        <v>101</v>
      </c>
    </row>
    <row r="133" spans="3:3" x14ac:dyDescent="0.35">
      <c r="C133" t="s">
        <v>194</v>
      </c>
    </row>
    <row r="134" spans="3:3" x14ac:dyDescent="0.35">
      <c r="C134" t="s">
        <v>188</v>
      </c>
    </row>
    <row r="135" spans="3:3" x14ac:dyDescent="0.35">
      <c r="C135" t="s">
        <v>135</v>
      </c>
    </row>
    <row r="136" spans="3:3" x14ac:dyDescent="0.35">
      <c r="C136" t="s">
        <v>231</v>
      </c>
    </row>
    <row r="137" spans="3:3" x14ac:dyDescent="0.35">
      <c r="C137" t="s">
        <v>208</v>
      </c>
    </row>
    <row r="138" spans="3:3" x14ac:dyDescent="0.35">
      <c r="C138" t="s">
        <v>259</v>
      </c>
    </row>
    <row r="139" spans="3:3" x14ac:dyDescent="0.35">
      <c r="C139" t="s">
        <v>179</v>
      </c>
    </row>
    <row r="140" spans="3:3" x14ac:dyDescent="0.35">
      <c r="C140" t="s">
        <v>205</v>
      </c>
    </row>
    <row r="141" spans="3:3" x14ac:dyDescent="0.35">
      <c r="C141" t="s">
        <v>212</v>
      </c>
    </row>
    <row r="142" spans="3:3" x14ac:dyDescent="0.35">
      <c r="C142" t="s">
        <v>221</v>
      </c>
    </row>
    <row r="143" spans="3:3" x14ac:dyDescent="0.35">
      <c r="C143" t="s">
        <v>246</v>
      </c>
    </row>
    <row r="144" spans="3:3" x14ac:dyDescent="0.35">
      <c r="C144" t="s">
        <v>265</v>
      </c>
    </row>
    <row r="145" spans="3:3" x14ac:dyDescent="0.35">
      <c r="C145" t="s">
        <v>232</v>
      </c>
    </row>
    <row r="146" spans="3:3" x14ac:dyDescent="0.35">
      <c r="C146" t="s">
        <v>97</v>
      </c>
    </row>
    <row r="147" spans="3:3" x14ac:dyDescent="0.35">
      <c r="C147" t="s">
        <v>182</v>
      </c>
    </row>
    <row r="148" spans="3:3" x14ac:dyDescent="0.35">
      <c r="C148" t="s">
        <v>242</v>
      </c>
    </row>
    <row r="149" spans="3:3" x14ac:dyDescent="0.35">
      <c r="C149" t="s">
        <v>267</v>
      </c>
    </row>
    <row r="150" spans="3:3" x14ac:dyDescent="0.35">
      <c r="C150" t="s">
        <v>176</v>
      </c>
    </row>
    <row r="151" spans="3:3" x14ac:dyDescent="0.35">
      <c r="C151" t="s">
        <v>180</v>
      </c>
    </row>
    <row r="152" spans="3:3" x14ac:dyDescent="0.35">
      <c r="C152" t="s">
        <v>91</v>
      </c>
    </row>
    <row r="153" spans="3:3" x14ac:dyDescent="0.35">
      <c r="C153" t="s">
        <v>93</v>
      </c>
    </row>
    <row r="154" spans="3:3" x14ac:dyDescent="0.35">
      <c r="C154" t="s">
        <v>216</v>
      </c>
    </row>
    <row r="155" spans="3:3" x14ac:dyDescent="0.35">
      <c r="C155" t="s">
        <v>245</v>
      </c>
    </row>
    <row r="156" spans="3:3" x14ac:dyDescent="0.35">
      <c r="C156" t="s">
        <v>108</v>
      </c>
    </row>
    <row r="157" spans="3:3" x14ac:dyDescent="0.35">
      <c r="C157" t="s">
        <v>189</v>
      </c>
    </row>
    <row r="158" spans="3:3" x14ac:dyDescent="0.35">
      <c r="C158" t="s">
        <v>223</v>
      </c>
    </row>
    <row r="159" spans="3:3" x14ac:dyDescent="0.35">
      <c r="C159" t="s">
        <v>193</v>
      </c>
    </row>
    <row r="160" spans="3:3" x14ac:dyDescent="0.35">
      <c r="C160" t="s">
        <v>109</v>
      </c>
    </row>
    <row r="161" spans="3:3" x14ac:dyDescent="0.35">
      <c r="C161" t="s">
        <v>199</v>
      </c>
    </row>
    <row r="162" spans="3:3" x14ac:dyDescent="0.35">
      <c r="C162" t="s">
        <v>235</v>
      </c>
    </row>
    <row r="163" spans="3:3" x14ac:dyDescent="0.35">
      <c r="C163" t="s">
        <v>263</v>
      </c>
    </row>
    <row r="164" spans="3:3" x14ac:dyDescent="0.35">
      <c r="C164" t="s">
        <v>113</v>
      </c>
    </row>
    <row r="165" spans="3:3" x14ac:dyDescent="0.35">
      <c r="C165" t="s">
        <v>237</v>
      </c>
    </row>
    <row r="166" spans="3:3" x14ac:dyDescent="0.35">
      <c r="C166" t="s">
        <v>257</v>
      </c>
    </row>
    <row r="167" spans="3:3" x14ac:dyDescent="0.35">
      <c r="C167" t="s">
        <v>224</v>
      </c>
    </row>
    <row r="168" spans="3:3" x14ac:dyDescent="0.35">
      <c r="C168" t="s">
        <v>270</v>
      </c>
    </row>
    <row r="169" spans="3:3" x14ac:dyDescent="0.35">
      <c r="C169" t="s">
        <v>99</v>
      </c>
    </row>
    <row r="170" spans="3:3" x14ac:dyDescent="0.35">
      <c r="C170" t="s">
        <v>169</v>
      </c>
    </row>
    <row r="171" spans="3:3" x14ac:dyDescent="0.35">
      <c r="C171" t="s">
        <v>157</v>
      </c>
    </row>
    <row r="172" spans="3:3" x14ac:dyDescent="0.35">
      <c r="C172" t="s">
        <v>90</v>
      </c>
    </row>
    <row r="173" spans="3:3" x14ac:dyDescent="0.35">
      <c r="C173" t="s">
        <v>240</v>
      </c>
    </row>
    <row r="174" spans="3:3" x14ac:dyDescent="0.35">
      <c r="C174" t="s">
        <v>110</v>
      </c>
    </row>
    <row r="175" spans="3:3" x14ac:dyDescent="0.35">
      <c r="C175" t="s">
        <v>159</v>
      </c>
    </row>
    <row r="176" spans="3:3" x14ac:dyDescent="0.35">
      <c r="C176" t="s">
        <v>132</v>
      </c>
    </row>
    <row r="177" spans="3:3" x14ac:dyDescent="0.35">
      <c r="C177" t="s">
        <v>133</v>
      </c>
    </row>
    <row r="178" spans="3:3" x14ac:dyDescent="0.35">
      <c r="C178" t="s">
        <v>192</v>
      </c>
    </row>
    <row r="179" spans="3:3" x14ac:dyDescent="0.35">
      <c r="C179" t="s">
        <v>517</v>
      </c>
    </row>
    <row r="180" spans="3:3" x14ac:dyDescent="0.35">
      <c r="C180" t="s">
        <v>516</v>
      </c>
    </row>
    <row r="181" spans="3:3" x14ac:dyDescent="0.35">
      <c r="C181" t="s">
        <v>520</v>
      </c>
    </row>
  </sheetData>
  <sortState xmlns:xlrd2="http://schemas.microsoft.com/office/spreadsheetml/2017/richdata2" ref="E2:E6">
    <sortCondition ref="E2:E6"/>
  </sortState>
  <phoneticPr fontId="6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O381"/>
  <sheetViews>
    <sheetView zoomScale="101" zoomScaleNormal="145" workbookViewId="0">
      <selection activeCell="B2" sqref="B2:K381"/>
    </sheetView>
  </sheetViews>
  <sheetFormatPr defaultRowHeight="14.5" x14ac:dyDescent="0.35"/>
  <cols>
    <col min="1" max="1" width="13.81640625" bestFit="1" customWidth="1"/>
    <col min="2" max="2" width="15.81640625" customWidth="1"/>
    <col min="3" max="3" width="11.1796875" style="57" bestFit="1" customWidth="1"/>
    <col min="4" max="4" width="11.81640625" style="42" customWidth="1"/>
    <col min="5" max="6" width="26.1796875" bestFit="1" customWidth="1"/>
    <col min="7" max="7" width="50.453125" bestFit="1" customWidth="1"/>
    <col min="14" max="14" width="13.81640625" bestFit="1" customWidth="1"/>
    <col min="15" max="15" width="14.1796875" style="57" bestFit="1" customWidth="1"/>
  </cols>
  <sheetData>
    <row r="1" spans="2:15" x14ac:dyDescent="0.35">
      <c r="B1" t="s">
        <v>141</v>
      </c>
      <c r="C1" t="s">
        <v>7</v>
      </c>
      <c r="D1" t="s">
        <v>20</v>
      </c>
      <c r="E1" t="s">
        <v>283</v>
      </c>
      <c r="F1" t="s">
        <v>284</v>
      </c>
      <c r="G1" t="s">
        <v>285</v>
      </c>
      <c r="H1" s="20" t="s">
        <v>31</v>
      </c>
      <c r="I1" s="20" t="s">
        <v>70</v>
      </c>
      <c r="J1" s="20" t="s">
        <v>0</v>
      </c>
      <c r="K1" s="20" t="s">
        <v>333</v>
      </c>
      <c r="N1" s="20" t="s">
        <v>141</v>
      </c>
      <c r="O1" s="20" t="s">
        <v>324</v>
      </c>
    </row>
    <row r="2" spans="2:15" x14ac:dyDescent="0.35">
      <c r="H2" s="20"/>
      <c r="I2" s="20"/>
      <c r="J2" s="20"/>
      <c r="K2" s="20"/>
      <c r="N2" s="20" t="s">
        <v>286</v>
      </c>
      <c r="O2" s="58">
        <f>_xlfn.MINIFS(C:C,B:B,N2)</f>
        <v>0</v>
      </c>
    </row>
    <row r="3" spans="2:15" x14ac:dyDescent="0.35">
      <c r="H3" s="20"/>
      <c r="I3" s="20"/>
      <c r="J3" s="20"/>
      <c r="K3" s="20"/>
      <c r="N3" s="20" t="s">
        <v>286</v>
      </c>
      <c r="O3" s="58">
        <f t="shared" ref="O3:O66" si="0">_xlfn.MINIFS(C:C,B:B,N3)</f>
        <v>0</v>
      </c>
    </row>
    <row r="4" spans="2:15" x14ac:dyDescent="0.35">
      <c r="H4" s="20"/>
      <c r="I4" s="20"/>
      <c r="J4" s="20"/>
      <c r="K4" s="20"/>
      <c r="N4" s="20" t="s">
        <v>287</v>
      </c>
      <c r="O4" s="58">
        <f t="shared" si="0"/>
        <v>0</v>
      </c>
    </row>
    <row r="5" spans="2:15" x14ac:dyDescent="0.35">
      <c r="H5" s="20"/>
      <c r="I5" s="20"/>
      <c r="J5" s="20"/>
      <c r="K5" s="20"/>
      <c r="N5" s="20" t="s">
        <v>287</v>
      </c>
      <c r="O5" s="58">
        <f t="shared" si="0"/>
        <v>0</v>
      </c>
    </row>
    <row r="6" spans="2:15" x14ac:dyDescent="0.35">
      <c r="H6" s="20"/>
      <c r="I6" s="20"/>
      <c r="J6" s="20"/>
      <c r="K6" s="20"/>
      <c r="N6" s="20" t="s">
        <v>288</v>
      </c>
      <c r="O6" s="58">
        <f t="shared" si="0"/>
        <v>0</v>
      </c>
    </row>
    <row r="7" spans="2:15" x14ac:dyDescent="0.35">
      <c r="H7" s="20"/>
      <c r="I7" s="20"/>
      <c r="J7" s="20"/>
      <c r="K7" s="20"/>
      <c r="N7" s="20" t="s">
        <v>288</v>
      </c>
      <c r="O7" s="58">
        <f t="shared" si="0"/>
        <v>0</v>
      </c>
    </row>
    <row r="8" spans="2:15" x14ac:dyDescent="0.35">
      <c r="H8" s="20"/>
      <c r="I8" s="20"/>
      <c r="J8" s="20"/>
      <c r="K8" s="20"/>
      <c r="N8" s="20" t="s">
        <v>289</v>
      </c>
      <c r="O8" s="58">
        <f t="shared" si="0"/>
        <v>0</v>
      </c>
    </row>
    <row r="9" spans="2:15" x14ac:dyDescent="0.35">
      <c r="H9" s="20"/>
      <c r="I9" s="20"/>
      <c r="J9" s="20"/>
      <c r="K9" s="20"/>
      <c r="N9" s="20" t="s">
        <v>289</v>
      </c>
      <c r="O9" s="58">
        <f t="shared" si="0"/>
        <v>0</v>
      </c>
    </row>
    <row r="10" spans="2:15" x14ac:dyDescent="0.35">
      <c r="H10" s="20"/>
      <c r="I10" s="20"/>
      <c r="J10" s="20"/>
      <c r="K10" s="20"/>
      <c r="N10" s="20" t="s">
        <v>290</v>
      </c>
      <c r="O10" s="58">
        <f t="shared" si="0"/>
        <v>0</v>
      </c>
    </row>
    <row r="11" spans="2:15" x14ac:dyDescent="0.35">
      <c r="H11" s="20"/>
      <c r="I11" s="20"/>
      <c r="J11" s="20"/>
      <c r="K11" s="20"/>
      <c r="N11" s="20" t="s">
        <v>290</v>
      </c>
      <c r="O11" s="58">
        <f t="shared" si="0"/>
        <v>0</v>
      </c>
    </row>
    <row r="12" spans="2:15" x14ac:dyDescent="0.35">
      <c r="H12" s="20"/>
      <c r="I12" s="20"/>
      <c r="J12" s="20"/>
      <c r="K12" s="20"/>
      <c r="N12" s="20" t="s">
        <v>291</v>
      </c>
      <c r="O12" s="58">
        <f t="shared" si="0"/>
        <v>0</v>
      </c>
    </row>
    <row r="13" spans="2:15" x14ac:dyDescent="0.35">
      <c r="H13" s="20"/>
      <c r="I13" s="20"/>
      <c r="J13" s="20"/>
      <c r="K13" s="20"/>
      <c r="N13" s="20" t="s">
        <v>291</v>
      </c>
      <c r="O13" s="58">
        <f t="shared" si="0"/>
        <v>0</v>
      </c>
    </row>
    <row r="14" spans="2:15" x14ac:dyDescent="0.35">
      <c r="H14" s="20"/>
      <c r="I14" s="20"/>
      <c r="J14" s="20"/>
      <c r="K14" s="20"/>
      <c r="N14" s="20" t="s">
        <v>292</v>
      </c>
      <c r="O14" s="58">
        <f t="shared" si="0"/>
        <v>0</v>
      </c>
    </row>
    <row r="15" spans="2:15" x14ac:dyDescent="0.35">
      <c r="H15" s="20"/>
      <c r="I15" s="20"/>
      <c r="J15" s="20"/>
      <c r="K15" s="20"/>
      <c r="N15" s="20" t="s">
        <v>292</v>
      </c>
      <c r="O15" s="58">
        <f t="shared" si="0"/>
        <v>0</v>
      </c>
    </row>
    <row r="16" spans="2:15" x14ac:dyDescent="0.35">
      <c r="H16" s="20"/>
      <c r="I16" s="20"/>
      <c r="J16" s="20"/>
      <c r="K16" s="20"/>
      <c r="N16" s="20" t="s">
        <v>293</v>
      </c>
      <c r="O16" s="58">
        <f t="shared" si="0"/>
        <v>0</v>
      </c>
    </row>
    <row r="17" spans="8:15" x14ac:dyDescent="0.35">
      <c r="H17" s="20"/>
      <c r="I17" s="20"/>
      <c r="J17" s="20"/>
      <c r="K17" s="20"/>
      <c r="N17" s="20" t="s">
        <v>293</v>
      </c>
      <c r="O17" s="58">
        <f t="shared" si="0"/>
        <v>0</v>
      </c>
    </row>
    <row r="18" spans="8:15" x14ac:dyDescent="0.35">
      <c r="H18" s="20"/>
      <c r="I18" s="20"/>
      <c r="J18" s="20"/>
      <c r="K18" s="20"/>
      <c r="N18" s="20" t="s">
        <v>294</v>
      </c>
      <c r="O18" s="58">
        <f t="shared" si="0"/>
        <v>0</v>
      </c>
    </row>
    <row r="19" spans="8:15" x14ac:dyDescent="0.35">
      <c r="H19" s="20"/>
      <c r="I19" s="20"/>
      <c r="J19" s="20"/>
      <c r="K19" s="20"/>
      <c r="N19" s="20" t="s">
        <v>294</v>
      </c>
      <c r="O19" s="58">
        <f t="shared" si="0"/>
        <v>0</v>
      </c>
    </row>
    <row r="20" spans="8:15" x14ac:dyDescent="0.35">
      <c r="H20" s="20"/>
      <c r="I20" s="20"/>
      <c r="J20" s="20"/>
      <c r="K20" s="20"/>
      <c r="N20" s="20" t="s">
        <v>295</v>
      </c>
      <c r="O20" s="58">
        <f t="shared" si="0"/>
        <v>0</v>
      </c>
    </row>
    <row r="21" spans="8:15" x14ac:dyDescent="0.35">
      <c r="H21" s="20"/>
      <c r="I21" s="20"/>
      <c r="J21" s="20"/>
      <c r="K21" s="20"/>
      <c r="N21" s="20" t="s">
        <v>295</v>
      </c>
      <c r="O21" s="58">
        <f t="shared" si="0"/>
        <v>0</v>
      </c>
    </row>
    <row r="22" spans="8:15" x14ac:dyDescent="0.35">
      <c r="H22" s="20"/>
      <c r="I22" s="20"/>
      <c r="J22" s="20"/>
      <c r="K22" s="20"/>
      <c r="N22" s="20" t="s">
        <v>296</v>
      </c>
      <c r="O22" s="58">
        <f t="shared" si="0"/>
        <v>0</v>
      </c>
    </row>
    <row r="23" spans="8:15" x14ac:dyDescent="0.35">
      <c r="H23" s="20"/>
      <c r="I23" s="20"/>
      <c r="J23" s="20"/>
      <c r="K23" s="20"/>
      <c r="N23" s="20" t="s">
        <v>296</v>
      </c>
      <c r="O23" s="58">
        <f t="shared" si="0"/>
        <v>0</v>
      </c>
    </row>
    <row r="24" spans="8:15" x14ac:dyDescent="0.35">
      <c r="H24" s="20"/>
      <c r="I24" s="20"/>
      <c r="J24" s="20"/>
      <c r="K24" s="20"/>
      <c r="N24" s="20" t="s">
        <v>297</v>
      </c>
      <c r="O24" s="58">
        <f t="shared" si="0"/>
        <v>0</v>
      </c>
    </row>
    <row r="25" spans="8:15" x14ac:dyDescent="0.35">
      <c r="H25" s="20"/>
      <c r="I25" s="20"/>
      <c r="J25" s="20"/>
      <c r="K25" s="20"/>
      <c r="N25" s="20" t="s">
        <v>297</v>
      </c>
      <c r="O25" s="58">
        <f t="shared" si="0"/>
        <v>0</v>
      </c>
    </row>
    <row r="26" spans="8:15" x14ac:dyDescent="0.35">
      <c r="H26" s="20"/>
      <c r="I26" s="20"/>
      <c r="J26" s="20"/>
      <c r="K26" s="20"/>
      <c r="N26" s="20" t="s">
        <v>298</v>
      </c>
      <c r="O26" s="58">
        <f t="shared" si="0"/>
        <v>0</v>
      </c>
    </row>
    <row r="27" spans="8:15" x14ac:dyDescent="0.35">
      <c r="H27" s="20"/>
      <c r="I27" s="20"/>
      <c r="J27" s="20"/>
      <c r="K27" s="20"/>
      <c r="N27" s="20" t="s">
        <v>298</v>
      </c>
      <c r="O27" s="58">
        <f t="shared" si="0"/>
        <v>0</v>
      </c>
    </row>
    <row r="28" spans="8:15" x14ac:dyDescent="0.35">
      <c r="H28" s="20"/>
      <c r="I28" s="20"/>
      <c r="J28" s="20"/>
      <c r="K28" s="20"/>
      <c r="N28" s="20" t="s">
        <v>299</v>
      </c>
      <c r="O28" s="58">
        <f t="shared" si="0"/>
        <v>0</v>
      </c>
    </row>
    <row r="29" spans="8:15" x14ac:dyDescent="0.35">
      <c r="H29" s="20"/>
      <c r="I29" s="20"/>
      <c r="J29" s="20"/>
      <c r="K29" s="20"/>
      <c r="N29" s="20" t="s">
        <v>299</v>
      </c>
      <c r="O29" s="58">
        <f t="shared" si="0"/>
        <v>0</v>
      </c>
    </row>
    <row r="30" spans="8:15" x14ac:dyDescent="0.35">
      <c r="H30" s="20"/>
      <c r="I30" s="20"/>
      <c r="J30" s="20"/>
      <c r="K30" s="20"/>
      <c r="N30" s="20" t="s">
        <v>300</v>
      </c>
      <c r="O30" s="58">
        <f t="shared" si="0"/>
        <v>0</v>
      </c>
    </row>
    <row r="31" spans="8:15" x14ac:dyDescent="0.35">
      <c r="H31" s="20"/>
      <c r="I31" s="20"/>
      <c r="J31" s="20"/>
      <c r="K31" s="20"/>
      <c r="N31" s="20" t="s">
        <v>300</v>
      </c>
      <c r="O31" s="58">
        <f t="shared" si="0"/>
        <v>0</v>
      </c>
    </row>
    <row r="32" spans="8:15" x14ac:dyDescent="0.35">
      <c r="H32" s="20"/>
      <c r="I32" s="20"/>
      <c r="J32" s="20"/>
      <c r="K32" s="20"/>
      <c r="N32" s="20" t="s">
        <v>301</v>
      </c>
      <c r="O32" s="58">
        <f t="shared" si="0"/>
        <v>0</v>
      </c>
    </row>
    <row r="33" spans="8:15" x14ac:dyDescent="0.35">
      <c r="H33" s="20"/>
      <c r="I33" s="20"/>
      <c r="J33" s="20"/>
      <c r="K33" s="20"/>
      <c r="N33" s="20" t="s">
        <v>301</v>
      </c>
      <c r="O33" s="58">
        <f t="shared" si="0"/>
        <v>0</v>
      </c>
    </row>
    <row r="34" spans="8:15" x14ac:dyDescent="0.35">
      <c r="H34" s="20"/>
      <c r="I34" s="20"/>
      <c r="J34" s="20"/>
      <c r="K34" s="20"/>
      <c r="N34" s="20" t="s">
        <v>302</v>
      </c>
      <c r="O34" s="58">
        <f t="shared" si="0"/>
        <v>0</v>
      </c>
    </row>
    <row r="35" spans="8:15" x14ac:dyDescent="0.35">
      <c r="H35" s="20"/>
      <c r="I35" s="20"/>
      <c r="J35" s="20"/>
      <c r="K35" s="20"/>
      <c r="N35" s="20" t="s">
        <v>302</v>
      </c>
      <c r="O35" s="58">
        <f t="shared" si="0"/>
        <v>0</v>
      </c>
    </row>
    <row r="36" spans="8:15" x14ac:dyDescent="0.35">
      <c r="H36" s="20"/>
      <c r="I36" s="20"/>
      <c r="J36" s="20"/>
      <c r="K36" s="20"/>
      <c r="N36" s="20" t="s">
        <v>303</v>
      </c>
      <c r="O36" s="58">
        <f t="shared" si="0"/>
        <v>0</v>
      </c>
    </row>
    <row r="37" spans="8:15" x14ac:dyDescent="0.35">
      <c r="H37" s="20"/>
      <c r="I37" s="20"/>
      <c r="J37" s="20"/>
      <c r="K37" s="20"/>
      <c r="N37" s="20" t="s">
        <v>303</v>
      </c>
      <c r="O37" s="58">
        <f t="shared" si="0"/>
        <v>0</v>
      </c>
    </row>
    <row r="38" spans="8:15" x14ac:dyDescent="0.35">
      <c r="H38" s="20"/>
      <c r="I38" s="20"/>
      <c r="J38" s="20"/>
      <c r="K38" s="20"/>
      <c r="N38" s="20" t="s">
        <v>304</v>
      </c>
      <c r="O38" s="58">
        <f t="shared" si="0"/>
        <v>0</v>
      </c>
    </row>
    <row r="39" spans="8:15" x14ac:dyDescent="0.35">
      <c r="H39" s="20"/>
      <c r="I39" s="20"/>
      <c r="J39" s="20"/>
      <c r="K39" s="20"/>
      <c r="N39" s="20" t="s">
        <v>304</v>
      </c>
      <c r="O39" s="58">
        <f t="shared" si="0"/>
        <v>0</v>
      </c>
    </row>
    <row r="40" spans="8:15" x14ac:dyDescent="0.35">
      <c r="H40" s="20"/>
      <c r="I40" s="20"/>
      <c r="J40" s="20"/>
      <c r="K40" s="20"/>
      <c r="N40" s="20" t="s">
        <v>305</v>
      </c>
      <c r="O40" s="58">
        <f t="shared" si="0"/>
        <v>0</v>
      </c>
    </row>
    <row r="41" spans="8:15" x14ac:dyDescent="0.35">
      <c r="H41" s="20"/>
      <c r="I41" s="20"/>
      <c r="J41" s="20"/>
      <c r="K41" s="20"/>
      <c r="N41" s="20" t="s">
        <v>305</v>
      </c>
      <c r="O41" s="58">
        <f t="shared" si="0"/>
        <v>0</v>
      </c>
    </row>
    <row r="42" spans="8:15" x14ac:dyDescent="0.35">
      <c r="H42" s="20"/>
      <c r="I42" s="20"/>
      <c r="J42" s="20"/>
      <c r="K42" s="20"/>
      <c r="N42" s="20" t="s">
        <v>306</v>
      </c>
      <c r="O42" s="58">
        <f t="shared" si="0"/>
        <v>0</v>
      </c>
    </row>
    <row r="43" spans="8:15" x14ac:dyDescent="0.35">
      <c r="H43" s="20"/>
      <c r="I43" s="20"/>
      <c r="J43" s="20"/>
      <c r="K43" s="20"/>
      <c r="N43" s="20" t="s">
        <v>306</v>
      </c>
      <c r="O43" s="58">
        <f t="shared" si="0"/>
        <v>0</v>
      </c>
    </row>
    <row r="44" spans="8:15" x14ac:dyDescent="0.35">
      <c r="H44" s="20"/>
      <c r="I44" s="20"/>
      <c r="J44" s="20"/>
      <c r="K44" s="20"/>
      <c r="N44" s="20" t="s">
        <v>307</v>
      </c>
      <c r="O44" s="58">
        <f t="shared" si="0"/>
        <v>0</v>
      </c>
    </row>
    <row r="45" spans="8:15" x14ac:dyDescent="0.35">
      <c r="H45" s="20"/>
      <c r="I45" s="20"/>
      <c r="J45" s="20"/>
      <c r="K45" s="20"/>
      <c r="N45" s="20" t="s">
        <v>307</v>
      </c>
      <c r="O45" s="58">
        <f t="shared" si="0"/>
        <v>0</v>
      </c>
    </row>
    <row r="46" spans="8:15" x14ac:dyDescent="0.35">
      <c r="H46" s="20"/>
      <c r="I46" s="20"/>
      <c r="J46" s="20"/>
      <c r="K46" s="20"/>
      <c r="N46" s="20" t="s">
        <v>308</v>
      </c>
      <c r="O46" s="58">
        <f t="shared" si="0"/>
        <v>0</v>
      </c>
    </row>
    <row r="47" spans="8:15" x14ac:dyDescent="0.35">
      <c r="H47" s="20"/>
      <c r="I47" s="20"/>
      <c r="J47" s="20"/>
      <c r="K47" s="20"/>
      <c r="N47" s="20" t="s">
        <v>308</v>
      </c>
      <c r="O47" s="58">
        <f t="shared" si="0"/>
        <v>0</v>
      </c>
    </row>
    <row r="48" spans="8:15" x14ac:dyDescent="0.35">
      <c r="H48" s="20"/>
      <c r="I48" s="20"/>
      <c r="J48" s="20"/>
      <c r="K48" s="20"/>
      <c r="N48" s="20" t="s">
        <v>309</v>
      </c>
      <c r="O48" s="58">
        <f t="shared" si="0"/>
        <v>0</v>
      </c>
    </row>
    <row r="49" spans="8:15" x14ac:dyDescent="0.35">
      <c r="H49" s="20"/>
      <c r="I49" s="20"/>
      <c r="J49" s="20"/>
      <c r="K49" s="20"/>
      <c r="N49" s="20" t="s">
        <v>309</v>
      </c>
      <c r="O49" s="58">
        <f t="shared" si="0"/>
        <v>0</v>
      </c>
    </row>
    <row r="50" spans="8:15" x14ac:dyDescent="0.35">
      <c r="H50" s="20"/>
      <c r="I50" s="20"/>
      <c r="J50" s="20"/>
      <c r="K50" s="20"/>
      <c r="N50" s="20" t="s">
        <v>310</v>
      </c>
      <c r="O50" s="58">
        <f t="shared" si="0"/>
        <v>0</v>
      </c>
    </row>
    <row r="51" spans="8:15" x14ac:dyDescent="0.35">
      <c r="H51" s="20"/>
      <c r="I51" s="20"/>
      <c r="J51" s="20"/>
      <c r="K51" s="20"/>
      <c r="N51" s="20" t="s">
        <v>310</v>
      </c>
      <c r="O51" s="58">
        <f t="shared" si="0"/>
        <v>0</v>
      </c>
    </row>
    <row r="52" spans="8:15" x14ac:dyDescent="0.35">
      <c r="H52" s="20"/>
      <c r="I52" s="20"/>
      <c r="J52" s="20"/>
      <c r="K52" s="20"/>
      <c r="N52" s="20" t="s">
        <v>311</v>
      </c>
      <c r="O52" s="58">
        <f t="shared" si="0"/>
        <v>0</v>
      </c>
    </row>
    <row r="53" spans="8:15" x14ac:dyDescent="0.35">
      <c r="H53" s="20"/>
      <c r="I53" s="20"/>
      <c r="J53" s="20"/>
      <c r="K53" s="20"/>
      <c r="N53" s="20" t="s">
        <v>311</v>
      </c>
      <c r="O53" s="58">
        <f t="shared" si="0"/>
        <v>0</v>
      </c>
    </row>
    <row r="54" spans="8:15" x14ac:dyDescent="0.35">
      <c r="H54" s="20"/>
      <c r="I54" s="20"/>
      <c r="J54" s="20"/>
      <c r="K54" s="20"/>
      <c r="N54" s="20" t="s">
        <v>312</v>
      </c>
      <c r="O54" s="58">
        <f t="shared" si="0"/>
        <v>0</v>
      </c>
    </row>
    <row r="55" spans="8:15" x14ac:dyDescent="0.35">
      <c r="H55" s="20"/>
      <c r="I55" s="20"/>
      <c r="J55" s="20"/>
      <c r="K55" s="20"/>
      <c r="N55" s="20" t="s">
        <v>312</v>
      </c>
      <c r="O55" s="58">
        <f t="shared" si="0"/>
        <v>0</v>
      </c>
    </row>
    <row r="56" spans="8:15" x14ac:dyDescent="0.35">
      <c r="H56" s="20"/>
      <c r="I56" s="20"/>
      <c r="J56" s="20"/>
      <c r="K56" s="20"/>
      <c r="N56" s="20" t="s">
        <v>313</v>
      </c>
      <c r="O56" s="58">
        <f t="shared" si="0"/>
        <v>0</v>
      </c>
    </row>
    <row r="57" spans="8:15" x14ac:dyDescent="0.35">
      <c r="H57" s="20"/>
      <c r="I57" s="20"/>
      <c r="J57" s="20"/>
      <c r="K57" s="20"/>
      <c r="N57" s="20" t="s">
        <v>313</v>
      </c>
      <c r="O57" s="58">
        <f t="shared" si="0"/>
        <v>0</v>
      </c>
    </row>
    <row r="58" spans="8:15" x14ac:dyDescent="0.35">
      <c r="H58" s="20"/>
      <c r="I58" s="20"/>
      <c r="J58" s="20"/>
      <c r="K58" s="20"/>
      <c r="N58" s="20" t="s">
        <v>314</v>
      </c>
      <c r="O58" s="58">
        <f t="shared" si="0"/>
        <v>0</v>
      </c>
    </row>
    <row r="59" spans="8:15" x14ac:dyDescent="0.35">
      <c r="H59" s="20"/>
      <c r="I59" s="20"/>
      <c r="J59" s="20"/>
      <c r="K59" s="20"/>
      <c r="N59" s="20" t="s">
        <v>314</v>
      </c>
      <c r="O59" s="58">
        <f t="shared" si="0"/>
        <v>0</v>
      </c>
    </row>
    <row r="60" spans="8:15" x14ac:dyDescent="0.35">
      <c r="H60" s="20"/>
      <c r="I60" s="20"/>
      <c r="J60" s="20"/>
      <c r="K60" s="20"/>
      <c r="N60" s="20" t="s">
        <v>315</v>
      </c>
      <c r="O60" s="58">
        <f t="shared" si="0"/>
        <v>0</v>
      </c>
    </row>
    <row r="61" spans="8:15" x14ac:dyDescent="0.35">
      <c r="H61" s="20"/>
      <c r="I61" s="20"/>
      <c r="J61" s="20"/>
      <c r="K61" s="20"/>
      <c r="N61" s="20" t="s">
        <v>315</v>
      </c>
      <c r="O61" s="58">
        <f t="shared" si="0"/>
        <v>0</v>
      </c>
    </row>
    <row r="62" spans="8:15" x14ac:dyDescent="0.35">
      <c r="H62" s="20"/>
      <c r="I62" s="20"/>
      <c r="J62" s="20"/>
      <c r="K62" s="20"/>
      <c r="N62" s="20" t="s">
        <v>316</v>
      </c>
      <c r="O62" s="58">
        <f t="shared" si="0"/>
        <v>0</v>
      </c>
    </row>
    <row r="63" spans="8:15" x14ac:dyDescent="0.35">
      <c r="H63" s="20"/>
      <c r="I63" s="20"/>
      <c r="J63" s="20"/>
      <c r="K63" s="20"/>
      <c r="N63" s="20" t="s">
        <v>316</v>
      </c>
      <c r="O63" s="58">
        <f t="shared" si="0"/>
        <v>0</v>
      </c>
    </row>
    <row r="64" spans="8:15" x14ac:dyDescent="0.35">
      <c r="H64" s="20"/>
      <c r="I64" s="20"/>
      <c r="J64" s="20"/>
      <c r="K64" s="20"/>
      <c r="N64" s="20" t="s">
        <v>317</v>
      </c>
      <c r="O64" s="58">
        <f t="shared" si="0"/>
        <v>0</v>
      </c>
    </row>
    <row r="65" spans="8:15" x14ac:dyDescent="0.35">
      <c r="H65" s="20"/>
      <c r="I65" s="20"/>
      <c r="J65" s="20"/>
      <c r="K65" s="20"/>
      <c r="N65" s="20" t="s">
        <v>317</v>
      </c>
      <c r="O65" s="58">
        <f t="shared" si="0"/>
        <v>0</v>
      </c>
    </row>
    <row r="66" spans="8:15" x14ac:dyDescent="0.35">
      <c r="H66" s="20"/>
      <c r="I66" s="20"/>
      <c r="J66" s="20"/>
      <c r="K66" s="20"/>
      <c r="N66" s="20" t="s">
        <v>318</v>
      </c>
      <c r="O66" s="58">
        <f t="shared" si="0"/>
        <v>0</v>
      </c>
    </row>
    <row r="67" spans="8:15" x14ac:dyDescent="0.35">
      <c r="H67" s="20"/>
      <c r="I67" s="20"/>
      <c r="J67" s="20"/>
      <c r="K67" s="20"/>
      <c r="N67" s="20" t="s">
        <v>318</v>
      </c>
      <c r="O67" s="58">
        <f t="shared" ref="O67" si="1">_xlfn.MINIFS(C:C,B:B,N67)</f>
        <v>0</v>
      </c>
    </row>
    <row r="68" spans="8:15" x14ac:dyDescent="0.35">
      <c r="H68" s="20"/>
      <c r="I68" s="20"/>
      <c r="J68" s="20"/>
      <c r="K68" s="20"/>
      <c r="N68" s="20" t="s">
        <v>318</v>
      </c>
      <c r="O68" s="58">
        <f t="shared" ref="O68:O78" si="2">_xlfn.MINIFS(C:C,B:B,N68)</f>
        <v>0</v>
      </c>
    </row>
    <row r="69" spans="8:15" x14ac:dyDescent="0.35">
      <c r="H69" s="20"/>
      <c r="I69" s="20"/>
      <c r="J69" s="20"/>
      <c r="K69" s="20"/>
      <c r="N69" s="20" t="s">
        <v>319</v>
      </c>
      <c r="O69" s="58">
        <f t="shared" si="2"/>
        <v>0</v>
      </c>
    </row>
    <row r="70" spans="8:15" x14ac:dyDescent="0.35">
      <c r="H70" s="20"/>
      <c r="I70" s="20"/>
      <c r="J70" s="20"/>
      <c r="K70" s="20"/>
      <c r="N70" s="20" t="s">
        <v>319</v>
      </c>
      <c r="O70" s="58">
        <f t="shared" si="2"/>
        <v>0</v>
      </c>
    </row>
    <row r="71" spans="8:15" x14ac:dyDescent="0.35">
      <c r="H71" s="20"/>
      <c r="I71" s="20"/>
      <c r="J71" s="20"/>
      <c r="K71" s="20"/>
      <c r="N71" s="20" t="s">
        <v>320</v>
      </c>
      <c r="O71" s="58">
        <f t="shared" si="2"/>
        <v>0</v>
      </c>
    </row>
    <row r="72" spans="8:15" x14ac:dyDescent="0.35">
      <c r="H72" s="20"/>
      <c r="I72" s="20"/>
      <c r="J72" s="20"/>
      <c r="K72" s="20"/>
      <c r="N72" s="20" t="s">
        <v>320</v>
      </c>
      <c r="O72" s="58">
        <f t="shared" si="2"/>
        <v>0</v>
      </c>
    </row>
    <row r="73" spans="8:15" x14ac:dyDescent="0.35">
      <c r="H73" s="20"/>
      <c r="I73" s="20"/>
      <c r="J73" s="20"/>
      <c r="K73" s="20"/>
      <c r="N73" s="20" t="s">
        <v>321</v>
      </c>
      <c r="O73" s="58">
        <f t="shared" si="2"/>
        <v>0</v>
      </c>
    </row>
    <row r="74" spans="8:15" x14ac:dyDescent="0.35">
      <c r="H74" s="20"/>
      <c r="I74" s="20"/>
      <c r="J74" s="20"/>
      <c r="K74" s="20"/>
      <c r="N74" s="20" t="s">
        <v>321</v>
      </c>
      <c r="O74" s="58">
        <f t="shared" si="2"/>
        <v>0</v>
      </c>
    </row>
    <row r="75" spans="8:15" x14ac:dyDescent="0.35">
      <c r="H75" s="20"/>
      <c r="I75" s="20"/>
      <c r="J75" s="20"/>
      <c r="K75" s="20"/>
      <c r="N75" s="20" t="s">
        <v>322</v>
      </c>
      <c r="O75" s="58">
        <f t="shared" si="2"/>
        <v>0</v>
      </c>
    </row>
    <row r="76" spans="8:15" x14ac:dyDescent="0.35">
      <c r="H76" s="20"/>
      <c r="I76" s="20"/>
      <c r="J76" s="20"/>
      <c r="K76" s="20"/>
      <c r="N76" s="20" t="s">
        <v>322</v>
      </c>
      <c r="O76" s="58">
        <f t="shared" si="2"/>
        <v>0</v>
      </c>
    </row>
    <row r="77" spans="8:15" x14ac:dyDescent="0.35">
      <c r="H77" s="20"/>
      <c r="I77" s="20"/>
      <c r="J77" s="20"/>
      <c r="K77" s="20"/>
      <c r="N77" s="20" t="s">
        <v>323</v>
      </c>
      <c r="O77" s="58">
        <f t="shared" si="2"/>
        <v>0</v>
      </c>
    </row>
    <row r="78" spans="8:15" x14ac:dyDescent="0.35">
      <c r="H78" s="20"/>
      <c r="I78" s="20"/>
      <c r="J78" s="20"/>
      <c r="K78" s="20"/>
      <c r="N78" s="20" t="s">
        <v>323</v>
      </c>
      <c r="O78" s="58">
        <f t="shared" si="2"/>
        <v>0</v>
      </c>
    </row>
    <row r="79" spans="8:15" x14ac:dyDescent="0.35">
      <c r="H79" s="20"/>
      <c r="I79" s="20"/>
      <c r="J79" s="20"/>
      <c r="K79" s="20"/>
      <c r="N79" s="20"/>
    </row>
    <row r="80" spans="8:15" x14ac:dyDescent="0.35">
      <c r="H80" s="20"/>
      <c r="I80" s="20"/>
      <c r="J80" s="20"/>
      <c r="K80" s="20"/>
    </row>
    <row r="81" spans="8:11" x14ac:dyDescent="0.35">
      <c r="H81" s="20"/>
      <c r="I81" s="20"/>
      <c r="J81" s="20"/>
      <c r="K81" s="20"/>
    </row>
    <row r="82" spans="8:11" x14ac:dyDescent="0.35">
      <c r="H82" s="20"/>
      <c r="I82" s="20"/>
      <c r="J82" s="20"/>
      <c r="K82" s="20"/>
    </row>
    <row r="83" spans="8:11" x14ac:dyDescent="0.35">
      <c r="H83" s="20"/>
      <c r="I83" s="20"/>
      <c r="J83" s="20"/>
      <c r="K83" s="20"/>
    </row>
    <row r="84" spans="8:11" x14ac:dyDescent="0.35">
      <c r="H84" s="20"/>
      <c r="I84" s="20"/>
      <c r="J84" s="20"/>
      <c r="K84" s="20"/>
    </row>
    <row r="85" spans="8:11" x14ac:dyDescent="0.35">
      <c r="H85" s="20"/>
      <c r="I85" s="20"/>
      <c r="J85" s="20"/>
      <c r="K85" s="20"/>
    </row>
    <row r="86" spans="8:11" x14ac:dyDescent="0.35">
      <c r="H86" s="20"/>
      <c r="I86" s="20"/>
      <c r="J86" s="20"/>
      <c r="K86" s="20"/>
    </row>
    <row r="87" spans="8:11" x14ac:dyDescent="0.35">
      <c r="H87" s="20"/>
      <c r="I87" s="20"/>
      <c r="J87" s="20"/>
      <c r="K87" s="20"/>
    </row>
    <row r="88" spans="8:11" x14ac:dyDescent="0.35">
      <c r="H88" s="20"/>
      <c r="I88" s="20"/>
      <c r="J88" s="20"/>
      <c r="K88" s="20"/>
    </row>
    <row r="89" spans="8:11" x14ac:dyDescent="0.35">
      <c r="H89" s="20"/>
      <c r="I89" s="20"/>
      <c r="J89" s="20"/>
      <c r="K89" s="20"/>
    </row>
    <row r="90" spans="8:11" x14ac:dyDescent="0.35">
      <c r="H90" s="20"/>
      <c r="I90" s="20"/>
      <c r="J90" s="20"/>
      <c r="K90" s="20"/>
    </row>
    <row r="91" spans="8:11" x14ac:dyDescent="0.35">
      <c r="H91" s="20"/>
      <c r="I91" s="20"/>
      <c r="J91" s="20"/>
      <c r="K91" s="20"/>
    </row>
    <row r="92" spans="8:11" x14ac:dyDescent="0.35">
      <c r="H92" s="20"/>
      <c r="I92" s="20"/>
      <c r="J92" s="20"/>
      <c r="K92" s="20"/>
    </row>
    <row r="93" spans="8:11" x14ac:dyDescent="0.35">
      <c r="H93" s="20"/>
      <c r="I93" s="20"/>
      <c r="J93" s="20"/>
      <c r="K93" s="20"/>
    </row>
    <row r="94" spans="8:11" x14ac:dyDescent="0.35">
      <c r="H94" s="20"/>
      <c r="I94" s="20"/>
      <c r="J94" s="20"/>
      <c r="K94" s="20"/>
    </row>
    <row r="95" spans="8:11" x14ac:dyDescent="0.35">
      <c r="H95" s="20"/>
      <c r="I95" s="20"/>
      <c r="J95" s="20"/>
      <c r="K95" s="20"/>
    </row>
    <row r="96" spans="8:11" x14ac:dyDescent="0.35">
      <c r="H96" s="20"/>
      <c r="I96" s="20"/>
      <c r="J96" s="20"/>
      <c r="K96" s="20"/>
    </row>
    <row r="97" spans="8:11" x14ac:dyDescent="0.35">
      <c r="H97" s="20"/>
      <c r="I97" s="20"/>
      <c r="J97" s="20"/>
      <c r="K97" s="20"/>
    </row>
    <row r="98" spans="8:11" x14ac:dyDescent="0.35">
      <c r="H98" s="20"/>
      <c r="I98" s="20"/>
      <c r="J98" s="20"/>
      <c r="K98" s="20"/>
    </row>
    <row r="99" spans="8:11" x14ac:dyDescent="0.35">
      <c r="H99" s="20"/>
      <c r="I99" s="20"/>
      <c r="J99" s="20"/>
      <c r="K99" s="20"/>
    </row>
    <row r="100" spans="8:11" x14ac:dyDescent="0.35">
      <c r="H100" s="20"/>
      <c r="I100" s="20"/>
      <c r="J100" s="20"/>
      <c r="K100" s="20"/>
    </row>
    <row r="101" spans="8:11" x14ac:dyDescent="0.35">
      <c r="H101" s="20"/>
      <c r="I101" s="20"/>
      <c r="J101" s="20"/>
      <c r="K101" s="20"/>
    </row>
    <row r="102" spans="8:11" x14ac:dyDescent="0.35">
      <c r="H102" s="20"/>
      <c r="I102" s="20"/>
      <c r="J102" s="20"/>
      <c r="K102" s="20"/>
    </row>
    <row r="103" spans="8:11" x14ac:dyDescent="0.35">
      <c r="H103" s="20"/>
      <c r="I103" s="20"/>
      <c r="J103" s="20"/>
      <c r="K103" s="20"/>
    </row>
    <row r="104" spans="8:11" x14ac:dyDescent="0.35">
      <c r="H104" s="20"/>
      <c r="I104" s="20"/>
      <c r="J104" s="20"/>
      <c r="K104" s="20"/>
    </row>
    <row r="105" spans="8:11" x14ac:dyDescent="0.35">
      <c r="H105" s="20"/>
      <c r="I105" s="20"/>
      <c r="J105" s="20"/>
      <c r="K105" s="20"/>
    </row>
    <row r="106" spans="8:11" x14ac:dyDescent="0.35">
      <c r="H106" s="20"/>
      <c r="I106" s="20"/>
      <c r="J106" s="20"/>
      <c r="K106" s="20"/>
    </row>
    <row r="107" spans="8:11" x14ac:dyDescent="0.35">
      <c r="H107" s="20"/>
      <c r="I107" s="20"/>
      <c r="J107" s="20"/>
      <c r="K107" s="20"/>
    </row>
    <row r="108" spans="8:11" x14ac:dyDescent="0.35">
      <c r="H108" s="20"/>
      <c r="I108" s="20"/>
      <c r="J108" s="20"/>
      <c r="K108" s="20"/>
    </row>
    <row r="109" spans="8:11" x14ac:dyDescent="0.35">
      <c r="H109" s="20"/>
      <c r="I109" s="20"/>
      <c r="J109" s="20"/>
      <c r="K109" s="20"/>
    </row>
    <row r="110" spans="8:11" x14ac:dyDescent="0.35">
      <c r="H110" s="20"/>
      <c r="I110" s="20"/>
      <c r="J110" s="20"/>
      <c r="K110" s="20"/>
    </row>
    <row r="111" spans="8:11" x14ac:dyDescent="0.35">
      <c r="H111" s="20"/>
      <c r="I111" s="20"/>
      <c r="J111" s="20"/>
      <c r="K111" s="20"/>
    </row>
    <row r="112" spans="8:11" x14ac:dyDescent="0.35">
      <c r="H112" s="20"/>
      <c r="I112" s="20"/>
      <c r="J112" s="20"/>
      <c r="K112" s="20"/>
    </row>
    <row r="113" spans="8:11" x14ac:dyDescent="0.35">
      <c r="H113" s="20"/>
      <c r="I113" s="20"/>
      <c r="J113" s="20"/>
      <c r="K113" s="20"/>
    </row>
    <row r="114" spans="8:11" x14ac:dyDescent="0.35">
      <c r="H114" s="20"/>
      <c r="I114" s="20"/>
      <c r="J114" s="20"/>
      <c r="K114" s="20"/>
    </row>
    <row r="115" spans="8:11" x14ac:dyDescent="0.35">
      <c r="H115" s="20"/>
      <c r="I115" s="20"/>
      <c r="J115" s="20"/>
      <c r="K115" s="20"/>
    </row>
    <row r="116" spans="8:11" x14ac:dyDescent="0.35">
      <c r="H116" s="20"/>
      <c r="I116" s="20"/>
      <c r="J116" s="20"/>
      <c r="K116" s="20"/>
    </row>
    <row r="117" spans="8:11" x14ac:dyDescent="0.35">
      <c r="H117" s="20"/>
      <c r="I117" s="20"/>
      <c r="J117" s="20"/>
      <c r="K117" s="20"/>
    </row>
    <row r="118" spans="8:11" x14ac:dyDescent="0.35">
      <c r="H118" s="20"/>
      <c r="I118" s="20"/>
      <c r="J118" s="20"/>
      <c r="K118" s="20"/>
    </row>
    <row r="119" spans="8:11" x14ac:dyDescent="0.35">
      <c r="H119" s="20"/>
      <c r="I119" s="20"/>
      <c r="J119" s="20"/>
      <c r="K119" s="20"/>
    </row>
    <row r="120" spans="8:11" x14ac:dyDescent="0.35">
      <c r="H120" s="20"/>
      <c r="I120" s="20"/>
      <c r="J120" s="20"/>
      <c r="K120" s="20"/>
    </row>
    <row r="121" spans="8:11" x14ac:dyDescent="0.35">
      <c r="H121" s="20"/>
      <c r="I121" s="20"/>
      <c r="J121" s="20"/>
      <c r="K121" s="20"/>
    </row>
    <row r="122" spans="8:11" x14ac:dyDescent="0.35">
      <c r="H122" s="20"/>
      <c r="I122" s="20"/>
      <c r="J122" s="20"/>
      <c r="K122" s="20"/>
    </row>
    <row r="123" spans="8:11" x14ac:dyDescent="0.35">
      <c r="H123" s="20"/>
      <c r="I123" s="20"/>
      <c r="J123" s="20"/>
      <c r="K123" s="20"/>
    </row>
    <row r="124" spans="8:11" x14ac:dyDescent="0.35">
      <c r="H124" s="20"/>
      <c r="I124" s="20"/>
      <c r="J124" s="20"/>
      <c r="K124" s="20"/>
    </row>
    <row r="125" spans="8:11" x14ac:dyDescent="0.35">
      <c r="H125" s="20"/>
      <c r="I125" s="20"/>
      <c r="J125" s="20"/>
      <c r="K125" s="20"/>
    </row>
    <row r="126" spans="8:11" x14ac:dyDescent="0.35">
      <c r="H126" s="20"/>
      <c r="I126" s="20"/>
      <c r="J126" s="20"/>
      <c r="K126" s="20"/>
    </row>
    <row r="127" spans="8:11" x14ac:dyDescent="0.35">
      <c r="H127" s="20"/>
      <c r="I127" s="20"/>
      <c r="J127" s="20"/>
      <c r="K127" s="20"/>
    </row>
    <row r="128" spans="8:11" x14ac:dyDescent="0.35">
      <c r="H128" s="20"/>
      <c r="I128" s="20"/>
      <c r="J128" s="20"/>
      <c r="K128" s="20"/>
    </row>
    <row r="129" spans="8:11" x14ac:dyDescent="0.35">
      <c r="H129" s="20"/>
      <c r="I129" s="20"/>
      <c r="J129" s="20"/>
      <c r="K129" s="20"/>
    </row>
    <row r="130" spans="8:11" x14ac:dyDescent="0.35">
      <c r="H130" s="20"/>
      <c r="I130" s="20"/>
      <c r="J130" s="20"/>
      <c r="K130" s="20"/>
    </row>
    <row r="131" spans="8:11" x14ac:dyDescent="0.35">
      <c r="H131" s="20"/>
      <c r="I131" s="20"/>
      <c r="J131" s="20"/>
      <c r="K131" s="20"/>
    </row>
    <row r="132" spans="8:11" x14ac:dyDescent="0.35">
      <c r="H132" s="20"/>
      <c r="I132" s="20"/>
      <c r="J132" s="20"/>
      <c r="K132" s="20"/>
    </row>
    <row r="133" spans="8:11" x14ac:dyDescent="0.35">
      <c r="H133" s="20"/>
      <c r="I133" s="20"/>
      <c r="J133" s="20"/>
      <c r="K133" s="20"/>
    </row>
    <row r="134" spans="8:11" x14ac:dyDescent="0.35">
      <c r="H134" s="20"/>
      <c r="I134" s="20"/>
      <c r="J134" s="20"/>
      <c r="K134" s="20"/>
    </row>
    <row r="135" spans="8:11" x14ac:dyDescent="0.35">
      <c r="H135" s="20"/>
      <c r="I135" s="20"/>
      <c r="J135" s="20"/>
      <c r="K135" s="20"/>
    </row>
    <row r="136" spans="8:11" x14ac:dyDescent="0.35">
      <c r="H136" s="20"/>
      <c r="I136" s="20"/>
      <c r="J136" s="20"/>
      <c r="K136" s="20"/>
    </row>
    <row r="137" spans="8:11" x14ac:dyDescent="0.35">
      <c r="H137" s="20"/>
      <c r="I137" s="20"/>
      <c r="J137" s="20"/>
      <c r="K137" s="20"/>
    </row>
    <row r="138" spans="8:11" x14ac:dyDescent="0.35">
      <c r="H138" s="20"/>
      <c r="I138" s="20"/>
      <c r="J138" s="20"/>
      <c r="K138" s="20"/>
    </row>
    <row r="139" spans="8:11" x14ac:dyDescent="0.35">
      <c r="H139" s="20"/>
      <c r="I139" s="20"/>
      <c r="J139" s="20"/>
      <c r="K139" s="20"/>
    </row>
    <row r="140" spans="8:11" x14ac:dyDescent="0.35">
      <c r="H140" s="20"/>
      <c r="I140" s="20"/>
      <c r="J140" s="20"/>
      <c r="K140" s="20"/>
    </row>
    <row r="141" spans="8:11" x14ac:dyDescent="0.35">
      <c r="H141" s="20"/>
      <c r="I141" s="20"/>
      <c r="J141" s="20"/>
      <c r="K141" s="20"/>
    </row>
    <row r="142" spans="8:11" x14ac:dyDescent="0.35">
      <c r="H142" s="20"/>
      <c r="I142" s="20"/>
      <c r="J142" s="20"/>
      <c r="K142" s="20"/>
    </row>
    <row r="143" spans="8:11" x14ac:dyDescent="0.35">
      <c r="H143" s="20"/>
      <c r="I143" s="20"/>
      <c r="J143" s="20"/>
      <c r="K143" s="20"/>
    </row>
    <row r="144" spans="8:11" x14ac:dyDescent="0.35">
      <c r="H144" s="20"/>
      <c r="I144" s="20"/>
      <c r="J144" s="20"/>
      <c r="K144" s="20"/>
    </row>
    <row r="145" spans="8:11" x14ac:dyDescent="0.35">
      <c r="H145" s="20"/>
      <c r="I145" s="20"/>
      <c r="J145" s="20"/>
      <c r="K145" s="20"/>
    </row>
    <row r="146" spans="8:11" x14ac:dyDescent="0.35">
      <c r="H146" s="20"/>
      <c r="I146" s="20"/>
      <c r="J146" s="20"/>
      <c r="K146" s="20"/>
    </row>
    <row r="147" spans="8:11" x14ac:dyDescent="0.35">
      <c r="H147" s="20"/>
      <c r="I147" s="20"/>
      <c r="J147" s="20"/>
      <c r="K147" s="20"/>
    </row>
    <row r="148" spans="8:11" x14ac:dyDescent="0.35">
      <c r="H148" s="20"/>
      <c r="I148" s="20"/>
      <c r="J148" s="20"/>
      <c r="K148" s="20"/>
    </row>
    <row r="149" spans="8:11" x14ac:dyDescent="0.35">
      <c r="H149" s="20"/>
      <c r="I149" s="20"/>
      <c r="J149" s="20"/>
      <c r="K149" s="20"/>
    </row>
    <row r="150" spans="8:11" x14ac:dyDescent="0.35">
      <c r="H150" s="20"/>
      <c r="I150" s="20"/>
      <c r="J150" s="20"/>
      <c r="K150" s="20"/>
    </row>
    <row r="151" spans="8:11" x14ac:dyDescent="0.35">
      <c r="H151" s="20"/>
      <c r="I151" s="20"/>
      <c r="J151" s="20"/>
      <c r="K151" s="20"/>
    </row>
    <row r="152" spans="8:11" x14ac:dyDescent="0.35">
      <c r="H152" s="20"/>
      <c r="I152" s="20"/>
      <c r="J152" s="20"/>
      <c r="K152" s="20"/>
    </row>
    <row r="153" spans="8:11" x14ac:dyDescent="0.35">
      <c r="H153" s="20"/>
      <c r="I153" s="20"/>
      <c r="J153" s="20"/>
      <c r="K153" s="20"/>
    </row>
    <row r="154" spans="8:11" x14ac:dyDescent="0.35">
      <c r="H154" s="20"/>
      <c r="I154" s="20"/>
      <c r="J154" s="20"/>
      <c r="K154" s="20"/>
    </row>
    <row r="155" spans="8:11" x14ac:dyDescent="0.35">
      <c r="H155" s="20"/>
      <c r="I155" s="20"/>
      <c r="J155" s="20"/>
      <c r="K155" s="20"/>
    </row>
    <row r="156" spans="8:11" x14ac:dyDescent="0.35">
      <c r="H156" s="20"/>
      <c r="I156" s="20"/>
      <c r="J156" s="20"/>
      <c r="K156" s="20"/>
    </row>
    <row r="157" spans="8:11" x14ac:dyDescent="0.35">
      <c r="H157" s="20"/>
      <c r="I157" s="20"/>
      <c r="J157" s="20"/>
      <c r="K157" s="20"/>
    </row>
    <row r="158" spans="8:11" x14ac:dyDescent="0.35">
      <c r="H158" s="20"/>
      <c r="I158" s="20"/>
      <c r="J158" s="20"/>
      <c r="K158" s="20"/>
    </row>
    <row r="159" spans="8:11" x14ac:dyDescent="0.35">
      <c r="H159" s="20"/>
      <c r="I159" s="20"/>
      <c r="J159" s="20"/>
      <c r="K159" s="20"/>
    </row>
    <row r="160" spans="8:11" x14ac:dyDescent="0.35">
      <c r="H160" s="20"/>
      <c r="I160" s="20"/>
      <c r="J160" s="20"/>
      <c r="K160" s="20"/>
    </row>
    <row r="161" spans="8:11" x14ac:dyDescent="0.35">
      <c r="H161" s="20"/>
      <c r="I161" s="20"/>
      <c r="J161" s="20"/>
      <c r="K161" s="20"/>
    </row>
    <row r="162" spans="8:11" x14ac:dyDescent="0.35">
      <c r="H162" s="20"/>
      <c r="I162" s="20"/>
      <c r="J162" s="20"/>
      <c r="K162" s="20"/>
    </row>
    <row r="163" spans="8:11" x14ac:dyDescent="0.35">
      <c r="H163" s="20"/>
      <c r="I163" s="20"/>
      <c r="J163" s="20"/>
      <c r="K163" s="20"/>
    </row>
    <row r="164" spans="8:11" x14ac:dyDescent="0.35">
      <c r="H164" s="20"/>
      <c r="I164" s="20"/>
      <c r="J164" s="20"/>
      <c r="K164" s="20"/>
    </row>
    <row r="165" spans="8:11" x14ac:dyDescent="0.35">
      <c r="H165" s="20"/>
      <c r="I165" s="20"/>
      <c r="J165" s="20"/>
      <c r="K165" s="20"/>
    </row>
    <row r="166" spans="8:11" x14ac:dyDescent="0.35">
      <c r="H166" s="20"/>
      <c r="I166" s="20"/>
      <c r="J166" s="20"/>
      <c r="K166" s="20"/>
    </row>
    <row r="167" spans="8:11" x14ac:dyDescent="0.35">
      <c r="H167" s="20"/>
      <c r="I167" s="20"/>
      <c r="J167" s="20"/>
      <c r="K167" s="20"/>
    </row>
    <row r="168" spans="8:11" x14ac:dyDescent="0.35">
      <c r="H168" s="20"/>
      <c r="I168" s="20"/>
      <c r="J168" s="20"/>
      <c r="K168" s="20"/>
    </row>
    <row r="169" spans="8:11" x14ac:dyDescent="0.35">
      <c r="H169" s="20"/>
      <c r="I169" s="20"/>
      <c r="J169" s="20"/>
      <c r="K169" s="20"/>
    </row>
    <row r="170" spans="8:11" x14ac:dyDescent="0.35">
      <c r="H170" s="20"/>
      <c r="I170" s="20"/>
      <c r="J170" s="20"/>
      <c r="K170" s="20"/>
    </row>
    <row r="171" spans="8:11" x14ac:dyDescent="0.35">
      <c r="H171" s="20"/>
      <c r="I171" s="20"/>
      <c r="J171" s="20"/>
      <c r="K171" s="20"/>
    </row>
    <row r="172" spans="8:11" x14ac:dyDescent="0.35">
      <c r="H172" s="20"/>
      <c r="I172" s="20"/>
      <c r="J172" s="20"/>
      <c r="K172" s="20"/>
    </row>
    <row r="173" spans="8:11" x14ac:dyDescent="0.35">
      <c r="H173" s="20"/>
      <c r="I173" s="20"/>
      <c r="J173" s="20"/>
      <c r="K173" s="20"/>
    </row>
    <row r="174" spans="8:11" x14ac:dyDescent="0.35">
      <c r="H174" s="20"/>
      <c r="I174" s="20"/>
      <c r="J174" s="20"/>
      <c r="K174" s="20"/>
    </row>
    <row r="175" spans="8:11" x14ac:dyDescent="0.35">
      <c r="H175" s="20"/>
      <c r="I175" s="20"/>
      <c r="J175" s="20"/>
      <c r="K175" s="20"/>
    </row>
    <row r="176" spans="8:11" x14ac:dyDescent="0.35">
      <c r="H176" s="20"/>
      <c r="I176" s="20"/>
      <c r="J176" s="20"/>
      <c r="K176" s="20"/>
    </row>
    <row r="177" spans="8:11" x14ac:dyDescent="0.35">
      <c r="H177" s="20"/>
      <c r="I177" s="20"/>
      <c r="J177" s="20"/>
      <c r="K177" s="20"/>
    </row>
    <row r="178" spans="8:11" x14ac:dyDescent="0.35">
      <c r="H178" s="20"/>
      <c r="I178" s="20"/>
      <c r="J178" s="20"/>
      <c r="K178" s="20"/>
    </row>
    <row r="179" spans="8:11" x14ac:dyDescent="0.35">
      <c r="H179" s="20"/>
      <c r="I179" s="20"/>
      <c r="J179" s="20"/>
      <c r="K179" s="20"/>
    </row>
    <row r="180" spans="8:11" x14ac:dyDescent="0.35">
      <c r="H180" s="20"/>
      <c r="I180" s="20"/>
      <c r="J180" s="20"/>
      <c r="K180" s="20"/>
    </row>
    <row r="181" spans="8:11" x14ac:dyDescent="0.35">
      <c r="H181" s="20"/>
      <c r="I181" s="20"/>
      <c r="J181" s="20"/>
      <c r="K181" s="20"/>
    </row>
    <row r="182" spans="8:11" x14ac:dyDescent="0.35">
      <c r="H182" s="20"/>
      <c r="I182" s="20"/>
      <c r="J182" s="20"/>
      <c r="K182" s="20"/>
    </row>
    <row r="183" spans="8:11" x14ac:dyDescent="0.35">
      <c r="H183" s="20"/>
      <c r="I183" s="20"/>
      <c r="J183" s="20"/>
      <c r="K183" s="20"/>
    </row>
    <row r="184" spans="8:11" x14ac:dyDescent="0.35">
      <c r="H184" s="20"/>
      <c r="I184" s="20"/>
      <c r="J184" s="20"/>
      <c r="K184" s="20"/>
    </row>
    <row r="185" spans="8:11" x14ac:dyDescent="0.35">
      <c r="H185" s="20"/>
      <c r="I185" s="20"/>
      <c r="J185" s="20"/>
      <c r="K185" s="20"/>
    </row>
    <row r="186" spans="8:11" x14ac:dyDescent="0.35">
      <c r="H186" s="20"/>
      <c r="I186" s="20"/>
      <c r="J186" s="20"/>
      <c r="K186" s="20"/>
    </row>
    <row r="187" spans="8:11" x14ac:dyDescent="0.35">
      <c r="H187" s="20"/>
      <c r="I187" s="20"/>
      <c r="J187" s="20"/>
      <c r="K187" s="20"/>
    </row>
    <row r="188" spans="8:11" x14ac:dyDescent="0.35">
      <c r="H188" s="20"/>
      <c r="I188" s="20"/>
      <c r="J188" s="20"/>
      <c r="K188" s="20"/>
    </row>
    <row r="189" spans="8:11" x14ac:dyDescent="0.35">
      <c r="H189" s="20"/>
      <c r="I189" s="20"/>
      <c r="J189" s="20"/>
      <c r="K189" s="20"/>
    </row>
    <row r="190" spans="8:11" x14ac:dyDescent="0.35">
      <c r="H190" s="20"/>
      <c r="I190" s="20"/>
      <c r="J190" s="20"/>
      <c r="K190" s="20"/>
    </row>
    <row r="191" spans="8:11" x14ac:dyDescent="0.35">
      <c r="H191" s="20"/>
      <c r="I191" s="20"/>
      <c r="J191" s="20"/>
      <c r="K191" s="20"/>
    </row>
    <row r="192" spans="8:11" x14ac:dyDescent="0.35">
      <c r="H192" s="20"/>
      <c r="I192" s="20"/>
      <c r="J192" s="20"/>
      <c r="K192" s="20"/>
    </row>
    <row r="193" spans="8:11" x14ac:dyDescent="0.35">
      <c r="H193" s="20"/>
      <c r="I193" s="20"/>
      <c r="J193" s="20"/>
      <c r="K193" s="20"/>
    </row>
    <row r="194" spans="8:11" x14ac:dyDescent="0.35">
      <c r="H194" s="20"/>
      <c r="I194" s="20"/>
      <c r="J194" s="20"/>
      <c r="K194" s="20"/>
    </row>
    <row r="195" spans="8:11" x14ac:dyDescent="0.35">
      <c r="H195" s="20"/>
      <c r="I195" s="20"/>
      <c r="J195" s="20"/>
      <c r="K195" s="20"/>
    </row>
    <row r="196" spans="8:11" x14ac:dyDescent="0.35">
      <c r="H196" s="20"/>
      <c r="I196" s="20"/>
      <c r="J196" s="20"/>
      <c r="K196" s="20"/>
    </row>
    <row r="197" spans="8:11" x14ac:dyDescent="0.35">
      <c r="H197" s="20"/>
      <c r="I197" s="20"/>
      <c r="J197" s="20"/>
      <c r="K197" s="20"/>
    </row>
    <row r="198" spans="8:11" x14ac:dyDescent="0.35">
      <c r="H198" s="20"/>
      <c r="I198" s="20"/>
      <c r="J198" s="20"/>
      <c r="K198" s="20"/>
    </row>
    <row r="199" spans="8:11" x14ac:dyDescent="0.35">
      <c r="H199" s="20"/>
      <c r="I199" s="20"/>
      <c r="J199" s="20"/>
      <c r="K199" s="20"/>
    </row>
    <row r="200" spans="8:11" x14ac:dyDescent="0.35">
      <c r="H200" s="20"/>
      <c r="I200" s="20"/>
      <c r="J200" s="20"/>
      <c r="K200" s="20"/>
    </row>
    <row r="201" spans="8:11" x14ac:dyDescent="0.35">
      <c r="H201" s="20"/>
      <c r="I201" s="20"/>
      <c r="J201" s="20"/>
      <c r="K201" s="20"/>
    </row>
    <row r="202" spans="8:11" x14ac:dyDescent="0.35">
      <c r="H202" s="20"/>
      <c r="I202" s="20"/>
      <c r="J202" s="20"/>
      <c r="K202" s="20"/>
    </row>
    <row r="203" spans="8:11" x14ac:dyDescent="0.35">
      <c r="H203" s="20"/>
      <c r="I203" s="20"/>
      <c r="J203" s="20"/>
      <c r="K203" s="20"/>
    </row>
    <row r="204" spans="8:11" x14ac:dyDescent="0.35">
      <c r="H204" s="20"/>
      <c r="I204" s="20"/>
      <c r="J204" s="20"/>
      <c r="K204" s="20"/>
    </row>
    <row r="205" spans="8:11" x14ac:dyDescent="0.35">
      <c r="H205" s="20"/>
      <c r="I205" s="20"/>
      <c r="J205" s="20"/>
      <c r="K205" s="20"/>
    </row>
    <row r="206" spans="8:11" x14ac:dyDescent="0.35">
      <c r="H206" s="20"/>
      <c r="I206" s="20"/>
      <c r="J206" s="20"/>
      <c r="K206" s="20"/>
    </row>
    <row r="207" spans="8:11" x14ac:dyDescent="0.35">
      <c r="H207" s="20"/>
      <c r="I207" s="20"/>
      <c r="J207" s="20"/>
      <c r="K207" s="20"/>
    </row>
    <row r="208" spans="8:11" x14ac:dyDescent="0.35">
      <c r="H208" s="20"/>
      <c r="I208" s="20"/>
      <c r="J208" s="20"/>
      <c r="K208" s="20"/>
    </row>
    <row r="209" spans="8:11" x14ac:dyDescent="0.35">
      <c r="H209" s="20"/>
      <c r="I209" s="20"/>
      <c r="J209" s="20"/>
      <c r="K209" s="20"/>
    </row>
    <row r="210" spans="8:11" x14ac:dyDescent="0.35">
      <c r="H210" s="20"/>
      <c r="I210" s="20"/>
      <c r="J210" s="20"/>
      <c r="K210" s="20"/>
    </row>
    <row r="211" spans="8:11" x14ac:dyDescent="0.35">
      <c r="H211" s="20"/>
      <c r="I211" s="20"/>
      <c r="J211" s="20"/>
      <c r="K211" s="20"/>
    </row>
    <row r="212" spans="8:11" x14ac:dyDescent="0.35">
      <c r="H212" s="20"/>
      <c r="I212" s="20"/>
      <c r="J212" s="20"/>
      <c r="K212" s="20"/>
    </row>
    <row r="213" spans="8:11" x14ac:dyDescent="0.35">
      <c r="H213" s="20"/>
      <c r="I213" s="20"/>
      <c r="J213" s="20"/>
      <c r="K213" s="20"/>
    </row>
    <row r="214" spans="8:11" x14ac:dyDescent="0.35">
      <c r="H214" s="20"/>
      <c r="I214" s="20"/>
      <c r="J214" s="20"/>
      <c r="K214" s="20"/>
    </row>
    <row r="215" spans="8:11" x14ac:dyDescent="0.35">
      <c r="H215" s="20"/>
      <c r="I215" s="20"/>
      <c r="J215" s="20"/>
      <c r="K215" s="20"/>
    </row>
    <row r="216" spans="8:11" x14ac:dyDescent="0.35">
      <c r="H216" s="20"/>
      <c r="I216" s="20"/>
      <c r="J216" s="20"/>
      <c r="K216" s="20"/>
    </row>
    <row r="217" spans="8:11" x14ac:dyDescent="0.35">
      <c r="H217" s="20"/>
      <c r="I217" s="20"/>
      <c r="J217" s="20"/>
      <c r="K217" s="20"/>
    </row>
    <row r="218" spans="8:11" x14ac:dyDescent="0.35">
      <c r="H218" s="20"/>
      <c r="I218" s="20"/>
      <c r="J218" s="20"/>
      <c r="K218" s="20"/>
    </row>
    <row r="219" spans="8:11" x14ac:dyDescent="0.35">
      <c r="H219" s="20"/>
      <c r="I219" s="20"/>
      <c r="J219" s="20"/>
      <c r="K219" s="20"/>
    </row>
    <row r="220" spans="8:11" x14ac:dyDescent="0.35">
      <c r="H220" s="20"/>
      <c r="I220" s="20"/>
      <c r="J220" s="20"/>
      <c r="K220" s="20"/>
    </row>
    <row r="221" spans="8:11" x14ac:dyDescent="0.35">
      <c r="H221" s="20"/>
      <c r="I221" s="20"/>
      <c r="J221" s="20"/>
      <c r="K221" s="20"/>
    </row>
    <row r="222" spans="8:11" x14ac:dyDescent="0.35">
      <c r="H222" s="20"/>
      <c r="I222" s="20"/>
      <c r="J222" s="20"/>
      <c r="K222" s="20"/>
    </row>
    <row r="223" spans="8:11" x14ac:dyDescent="0.35">
      <c r="H223" s="20"/>
      <c r="I223" s="20"/>
      <c r="J223" s="20"/>
      <c r="K223" s="20"/>
    </row>
    <row r="224" spans="8:11" x14ac:dyDescent="0.35">
      <c r="H224" s="20"/>
      <c r="I224" s="20"/>
      <c r="J224" s="20"/>
      <c r="K224" s="20"/>
    </row>
    <row r="225" spans="8:11" x14ac:dyDescent="0.35">
      <c r="H225" s="20"/>
      <c r="I225" s="20"/>
      <c r="J225" s="20"/>
      <c r="K225" s="20"/>
    </row>
    <row r="226" spans="8:11" x14ac:dyDescent="0.35">
      <c r="H226" s="20"/>
      <c r="I226" s="20"/>
      <c r="J226" s="20"/>
      <c r="K226" s="20"/>
    </row>
    <row r="227" spans="8:11" x14ac:dyDescent="0.35">
      <c r="H227" s="20"/>
      <c r="I227" s="20"/>
      <c r="J227" s="20"/>
      <c r="K227" s="20"/>
    </row>
    <row r="228" spans="8:11" x14ac:dyDescent="0.35">
      <c r="H228" s="20"/>
      <c r="I228" s="20"/>
      <c r="J228" s="20"/>
      <c r="K228" s="20"/>
    </row>
    <row r="229" spans="8:11" x14ac:dyDescent="0.35">
      <c r="H229" s="20"/>
      <c r="I229" s="20"/>
      <c r="J229" s="20"/>
      <c r="K229" s="20"/>
    </row>
    <row r="230" spans="8:11" x14ac:dyDescent="0.35">
      <c r="H230" s="20"/>
      <c r="I230" s="20"/>
      <c r="J230" s="20"/>
      <c r="K230" s="20"/>
    </row>
    <row r="231" spans="8:11" x14ac:dyDescent="0.35">
      <c r="H231" s="20"/>
      <c r="I231" s="20"/>
      <c r="J231" s="20"/>
      <c r="K231" s="20"/>
    </row>
    <row r="232" spans="8:11" x14ac:dyDescent="0.35">
      <c r="H232" s="20"/>
      <c r="I232" s="20"/>
      <c r="J232" s="20"/>
      <c r="K232" s="20"/>
    </row>
    <row r="233" spans="8:11" x14ac:dyDescent="0.35">
      <c r="H233" s="20"/>
      <c r="I233" s="20"/>
      <c r="J233" s="20"/>
      <c r="K233" s="20"/>
    </row>
    <row r="234" spans="8:11" x14ac:dyDescent="0.35">
      <c r="H234" s="20"/>
      <c r="I234" s="20"/>
      <c r="J234" s="20"/>
      <c r="K234" s="20"/>
    </row>
    <row r="235" spans="8:11" x14ac:dyDescent="0.35">
      <c r="H235" s="20"/>
      <c r="I235" s="20"/>
      <c r="J235" s="20"/>
      <c r="K235" s="20"/>
    </row>
    <row r="236" spans="8:11" x14ac:dyDescent="0.35">
      <c r="H236" s="20"/>
      <c r="I236" s="20"/>
      <c r="J236" s="20"/>
      <c r="K236" s="20"/>
    </row>
    <row r="237" spans="8:11" x14ac:dyDescent="0.35">
      <c r="H237" s="20"/>
      <c r="I237" s="20"/>
      <c r="J237" s="20"/>
      <c r="K237" s="20"/>
    </row>
    <row r="238" spans="8:11" x14ac:dyDescent="0.35">
      <c r="H238" s="20"/>
      <c r="I238" s="20"/>
      <c r="J238" s="20"/>
      <c r="K238" s="20"/>
    </row>
    <row r="239" spans="8:11" x14ac:dyDescent="0.35">
      <c r="H239" s="20"/>
      <c r="I239" s="20"/>
      <c r="J239" s="20"/>
      <c r="K239" s="20"/>
    </row>
    <row r="240" spans="8:11" x14ac:dyDescent="0.35">
      <c r="H240" s="20"/>
      <c r="I240" s="20"/>
      <c r="J240" s="20"/>
      <c r="K240" s="20"/>
    </row>
    <row r="241" spans="8:11" x14ac:dyDescent="0.35">
      <c r="H241" s="20"/>
      <c r="I241" s="20"/>
      <c r="J241" s="20"/>
      <c r="K241" s="20"/>
    </row>
    <row r="242" spans="8:11" x14ac:dyDescent="0.35">
      <c r="H242" s="20"/>
      <c r="I242" s="20"/>
      <c r="J242" s="20"/>
      <c r="K242" s="20"/>
    </row>
    <row r="243" spans="8:11" x14ac:dyDescent="0.35">
      <c r="H243" s="20"/>
      <c r="I243" s="20"/>
      <c r="J243" s="20"/>
      <c r="K243" s="20"/>
    </row>
    <row r="244" spans="8:11" x14ac:dyDescent="0.35">
      <c r="H244" s="20"/>
      <c r="I244" s="20"/>
      <c r="J244" s="20"/>
      <c r="K244" s="20"/>
    </row>
    <row r="245" spans="8:11" x14ac:dyDescent="0.35">
      <c r="H245" s="20"/>
      <c r="I245" s="20"/>
      <c r="J245" s="20"/>
      <c r="K245" s="20"/>
    </row>
    <row r="246" spans="8:11" x14ac:dyDescent="0.35">
      <c r="H246" s="20"/>
      <c r="I246" s="20"/>
      <c r="J246" s="20"/>
      <c r="K246" s="20"/>
    </row>
    <row r="247" spans="8:11" x14ac:dyDescent="0.35">
      <c r="H247" s="20"/>
      <c r="I247" s="20"/>
      <c r="J247" s="20"/>
      <c r="K247" s="20"/>
    </row>
    <row r="248" spans="8:11" x14ac:dyDescent="0.35">
      <c r="H248" s="20"/>
      <c r="I248" s="20"/>
      <c r="J248" s="20"/>
      <c r="K248" s="20"/>
    </row>
    <row r="249" spans="8:11" x14ac:dyDescent="0.35">
      <c r="H249" s="20"/>
      <c r="I249" s="20"/>
      <c r="J249" s="20"/>
      <c r="K249" s="20"/>
    </row>
    <row r="250" spans="8:11" x14ac:dyDescent="0.35">
      <c r="H250" s="20"/>
      <c r="I250" s="20"/>
      <c r="J250" s="20"/>
      <c r="K250" s="20"/>
    </row>
    <row r="251" spans="8:11" x14ac:dyDescent="0.35">
      <c r="H251" s="20"/>
      <c r="I251" s="20"/>
      <c r="J251" s="20"/>
      <c r="K251" s="20"/>
    </row>
    <row r="252" spans="8:11" x14ac:dyDescent="0.35">
      <c r="H252" s="20"/>
      <c r="I252" s="20"/>
      <c r="J252" s="20"/>
      <c r="K252" s="20"/>
    </row>
    <row r="253" spans="8:11" x14ac:dyDescent="0.35">
      <c r="H253" s="20"/>
      <c r="I253" s="20"/>
      <c r="J253" s="20"/>
      <c r="K253" s="20"/>
    </row>
    <row r="254" spans="8:11" x14ac:dyDescent="0.35">
      <c r="H254" s="20"/>
      <c r="I254" s="20"/>
      <c r="J254" s="20"/>
      <c r="K254" s="20"/>
    </row>
    <row r="255" spans="8:11" x14ac:dyDescent="0.35">
      <c r="H255" s="20"/>
      <c r="I255" s="20"/>
      <c r="J255" s="20"/>
      <c r="K255" s="20"/>
    </row>
    <row r="256" spans="8:11" x14ac:dyDescent="0.35">
      <c r="H256" s="20"/>
      <c r="I256" s="20"/>
      <c r="J256" s="20"/>
      <c r="K256" s="20"/>
    </row>
    <row r="257" spans="8:11" x14ac:dyDescent="0.35">
      <c r="H257" s="20"/>
      <c r="I257" s="20"/>
      <c r="J257" s="20"/>
      <c r="K257" s="20"/>
    </row>
    <row r="258" spans="8:11" x14ac:dyDescent="0.35">
      <c r="H258" s="20"/>
      <c r="I258" s="20"/>
      <c r="J258" s="20"/>
      <c r="K258" s="20"/>
    </row>
    <row r="259" spans="8:11" x14ac:dyDescent="0.35">
      <c r="H259" s="20"/>
      <c r="I259" s="20"/>
      <c r="J259" s="20"/>
      <c r="K259" s="20"/>
    </row>
    <row r="260" spans="8:11" x14ac:dyDescent="0.35">
      <c r="H260" s="20"/>
      <c r="I260" s="20"/>
      <c r="J260" s="20"/>
      <c r="K260" s="20"/>
    </row>
    <row r="261" spans="8:11" x14ac:dyDescent="0.35">
      <c r="H261" s="20"/>
      <c r="I261" s="20"/>
      <c r="J261" s="20"/>
      <c r="K261" s="20"/>
    </row>
    <row r="262" spans="8:11" x14ac:dyDescent="0.35">
      <c r="H262" s="20"/>
      <c r="I262" s="20"/>
      <c r="J262" s="20"/>
      <c r="K262" s="20"/>
    </row>
    <row r="263" spans="8:11" x14ac:dyDescent="0.35">
      <c r="H263" s="20"/>
      <c r="I263" s="20"/>
      <c r="J263" s="20"/>
      <c r="K263" s="20"/>
    </row>
    <row r="264" spans="8:11" x14ac:dyDescent="0.35">
      <c r="H264" s="20"/>
      <c r="I264" s="20"/>
      <c r="J264" s="20"/>
      <c r="K264" s="20"/>
    </row>
    <row r="265" spans="8:11" x14ac:dyDescent="0.35">
      <c r="H265" s="20"/>
      <c r="I265" s="20"/>
      <c r="J265" s="20"/>
      <c r="K265" s="20"/>
    </row>
    <row r="266" spans="8:11" x14ac:dyDescent="0.35">
      <c r="H266" s="20"/>
      <c r="I266" s="20"/>
      <c r="J266" s="20"/>
      <c r="K266" s="20"/>
    </row>
    <row r="267" spans="8:11" x14ac:dyDescent="0.35">
      <c r="H267" s="20"/>
      <c r="I267" s="20"/>
      <c r="J267" s="20"/>
      <c r="K267" s="20"/>
    </row>
    <row r="268" spans="8:11" x14ac:dyDescent="0.35">
      <c r="H268" s="20"/>
      <c r="I268" s="20"/>
      <c r="J268" s="20"/>
      <c r="K268" s="20"/>
    </row>
    <row r="269" spans="8:11" x14ac:dyDescent="0.35">
      <c r="H269" s="20"/>
      <c r="I269" s="20"/>
      <c r="J269" s="20"/>
      <c r="K269" s="20"/>
    </row>
    <row r="270" spans="8:11" x14ac:dyDescent="0.35">
      <c r="H270" s="20"/>
      <c r="I270" s="20"/>
      <c r="J270" s="20"/>
      <c r="K270" s="20"/>
    </row>
    <row r="271" spans="8:11" x14ac:dyDescent="0.35">
      <c r="H271" s="20"/>
      <c r="I271" s="20"/>
      <c r="J271" s="20"/>
      <c r="K271" s="20"/>
    </row>
    <row r="272" spans="8:11" x14ac:dyDescent="0.35">
      <c r="H272" s="20"/>
      <c r="I272" s="20"/>
      <c r="J272" s="20"/>
      <c r="K272" s="20"/>
    </row>
    <row r="273" spans="8:11" x14ac:dyDescent="0.35">
      <c r="H273" s="20"/>
      <c r="I273" s="20"/>
      <c r="J273" s="20"/>
      <c r="K273" s="20"/>
    </row>
    <row r="274" spans="8:11" x14ac:dyDescent="0.35">
      <c r="H274" s="20"/>
      <c r="I274" s="20"/>
      <c r="J274" s="20"/>
      <c r="K274" s="20"/>
    </row>
    <row r="275" spans="8:11" x14ac:dyDescent="0.35">
      <c r="H275" s="20"/>
      <c r="I275" s="20"/>
      <c r="J275" s="20"/>
      <c r="K275" s="20"/>
    </row>
    <row r="276" spans="8:11" x14ac:dyDescent="0.35">
      <c r="H276" s="20"/>
      <c r="I276" s="20"/>
      <c r="J276" s="20"/>
      <c r="K276" s="20"/>
    </row>
    <row r="277" spans="8:11" x14ac:dyDescent="0.35">
      <c r="H277" s="20"/>
      <c r="I277" s="20"/>
      <c r="J277" s="20"/>
      <c r="K277" s="20"/>
    </row>
    <row r="278" spans="8:11" x14ac:dyDescent="0.35">
      <c r="H278" s="20"/>
      <c r="I278" s="20"/>
      <c r="J278" s="20"/>
      <c r="K278" s="20"/>
    </row>
    <row r="279" spans="8:11" x14ac:dyDescent="0.35">
      <c r="H279" s="20"/>
      <c r="I279" s="20"/>
      <c r="J279" s="20"/>
      <c r="K279" s="20"/>
    </row>
    <row r="280" spans="8:11" x14ac:dyDescent="0.35">
      <c r="H280" s="20"/>
      <c r="I280" s="20"/>
      <c r="J280" s="20"/>
      <c r="K280" s="20"/>
    </row>
    <row r="281" spans="8:11" x14ac:dyDescent="0.35">
      <c r="H281" s="20"/>
      <c r="I281" s="20"/>
      <c r="J281" s="20"/>
      <c r="K281" s="20"/>
    </row>
    <row r="282" spans="8:11" x14ac:dyDescent="0.35">
      <c r="H282" s="20"/>
      <c r="I282" s="20"/>
      <c r="J282" s="20"/>
      <c r="K282" s="20"/>
    </row>
    <row r="283" spans="8:11" x14ac:dyDescent="0.35">
      <c r="H283" s="20"/>
      <c r="I283" s="20"/>
      <c r="J283" s="20"/>
      <c r="K283" s="20"/>
    </row>
    <row r="284" spans="8:11" x14ac:dyDescent="0.35">
      <c r="H284" s="20"/>
      <c r="I284" s="20"/>
      <c r="J284" s="20"/>
      <c r="K284" s="20"/>
    </row>
    <row r="285" spans="8:11" x14ac:dyDescent="0.35">
      <c r="H285" s="20"/>
      <c r="I285" s="20"/>
      <c r="J285" s="20"/>
      <c r="K285" s="20"/>
    </row>
    <row r="286" spans="8:11" x14ac:dyDescent="0.35">
      <c r="H286" s="20"/>
      <c r="I286" s="20"/>
      <c r="J286" s="20"/>
      <c r="K286" s="20"/>
    </row>
    <row r="287" spans="8:11" x14ac:dyDescent="0.35">
      <c r="H287" s="20"/>
      <c r="I287" s="20"/>
      <c r="J287" s="20"/>
      <c r="K287" s="20"/>
    </row>
    <row r="288" spans="8:11" x14ac:dyDescent="0.35">
      <c r="H288" s="20"/>
      <c r="I288" s="20"/>
      <c r="J288" s="20"/>
      <c r="K288" s="20"/>
    </row>
    <row r="289" spans="8:11" x14ac:dyDescent="0.35">
      <c r="H289" s="20"/>
      <c r="I289" s="20"/>
      <c r="J289" s="20"/>
      <c r="K289" s="20"/>
    </row>
    <row r="290" spans="8:11" x14ac:dyDescent="0.35">
      <c r="H290" s="20"/>
      <c r="I290" s="20"/>
      <c r="J290" s="20"/>
      <c r="K290" s="20"/>
    </row>
    <row r="291" spans="8:11" x14ac:dyDescent="0.35">
      <c r="H291" s="20"/>
      <c r="I291" s="20"/>
      <c r="J291" s="20"/>
      <c r="K291" s="20"/>
    </row>
    <row r="292" spans="8:11" x14ac:dyDescent="0.35">
      <c r="H292" s="20"/>
      <c r="I292" s="20"/>
      <c r="J292" s="20"/>
      <c r="K292" s="20"/>
    </row>
    <row r="293" spans="8:11" x14ac:dyDescent="0.35">
      <c r="H293" s="20"/>
      <c r="I293" s="20"/>
      <c r="J293" s="20"/>
      <c r="K293" s="20"/>
    </row>
    <row r="294" spans="8:11" x14ac:dyDescent="0.35">
      <c r="H294" s="20"/>
      <c r="I294" s="20"/>
      <c r="J294" s="20"/>
      <c r="K294" s="20"/>
    </row>
    <row r="295" spans="8:11" x14ac:dyDescent="0.35">
      <c r="H295" s="20"/>
      <c r="I295" s="20"/>
      <c r="J295" s="20"/>
      <c r="K295" s="20"/>
    </row>
    <row r="296" spans="8:11" x14ac:dyDescent="0.35">
      <c r="H296" s="20"/>
      <c r="I296" s="20"/>
      <c r="J296" s="20"/>
      <c r="K296" s="20"/>
    </row>
    <row r="297" spans="8:11" x14ac:dyDescent="0.35">
      <c r="H297" s="20"/>
      <c r="I297" s="20"/>
      <c r="J297" s="20"/>
      <c r="K297" s="20"/>
    </row>
    <row r="298" spans="8:11" x14ac:dyDescent="0.35">
      <c r="H298" s="20"/>
      <c r="I298" s="20"/>
      <c r="J298" s="20"/>
      <c r="K298" s="20"/>
    </row>
    <row r="299" spans="8:11" x14ac:dyDescent="0.35">
      <c r="H299" s="20"/>
      <c r="I299" s="20"/>
      <c r="J299" s="20"/>
      <c r="K299" s="20"/>
    </row>
    <row r="300" spans="8:11" x14ac:dyDescent="0.35">
      <c r="H300" s="20"/>
      <c r="I300" s="20"/>
      <c r="J300" s="20"/>
      <c r="K300" s="20"/>
    </row>
    <row r="301" spans="8:11" x14ac:dyDescent="0.35">
      <c r="H301" s="20"/>
      <c r="I301" s="20"/>
      <c r="J301" s="20"/>
      <c r="K301" s="20"/>
    </row>
    <row r="302" spans="8:11" x14ac:dyDescent="0.35">
      <c r="H302" s="20"/>
      <c r="I302" s="20"/>
      <c r="J302" s="20"/>
      <c r="K302" s="20"/>
    </row>
    <row r="303" spans="8:11" x14ac:dyDescent="0.35">
      <c r="H303" s="20"/>
      <c r="I303" s="20"/>
      <c r="J303" s="20"/>
      <c r="K303" s="20"/>
    </row>
    <row r="304" spans="8:11" x14ac:dyDescent="0.35">
      <c r="H304" s="20"/>
      <c r="I304" s="20"/>
      <c r="J304" s="20"/>
      <c r="K304" s="20"/>
    </row>
    <row r="305" spans="8:11" x14ac:dyDescent="0.35">
      <c r="H305" s="20"/>
      <c r="I305" s="20"/>
      <c r="J305" s="20"/>
      <c r="K305" s="20"/>
    </row>
    <row r="306" spans="8:11" x14ac:dyDescent="0.35">
      <c r="H306" s="20"/>
      <c r="I306" s="20"/>
      <c r="J306" s="20"/>
      <c r="K306" s="20"/>
    </row>
    <row r="307" spans="8:11" x14ac:dyDescent="0.35">
      <c r="H307" s="20"/>
      <c r="I307" s="20"/>
      <c r="J307" s="20"/>
      <c r="K307" s="20"/>
    </row>
    <row r="308" spans="8:11" x14ac:dyDescent="0.35">
      <c r="H308" s="20"/>
      <c r="I308" s="20"/>
      <c r="J308" s="20"/>
      <c r="K308" s="20"/>
    </row>
    <row r="309" spans="8:11" x14ac:dyDescent="0.35">
      <c r="H309" s="20"/>
      <c r="I309" s="20"/>
      <c r="J309" s="20"/>
      <c r="K309" s="20"/>
    </row>
    <row r="310" spans="8:11" x14ac:dyDescent="0.35">
      <c r="H310" s="20"/>
      <c r="I310" s="20"/>
      <c r="J310" s="20"/>
      <c r="K310" s="20"/>
    </row>
    <row r="311" spans="8:11" x14ac:dyDescent="0.35">
      <c r="H311" s="20"/>
      <c r="I311" s="20"/>
      <c r="J311" s="20"/>
      <c r="K311" s="20"/>
    </row>
    <row r="312" spans="8:11" x14ac:dyDescent="0.35">
      <c r="H312" s="20"/>
      <c r="I312" s="20"/>
      <c r="J312" s="20"/>
      <c r="K312" s="20"/>
    </row>
    <row r="313" spans="8:11" x14ac:dyDescent="0.35">
      <c r="H313" s="20"/>
      <c r="I313" s="20"/>
      <c r="J313" s="20"/>
      <c r="K313" s="20"/>
    </row>
    <row r="314" spans="8:11" x14ac:dyDescent="0.35">
      <c r="H314" s="20"/>
      <c r="I314" s="20"/>
      <c r="J314" s="20"/>
      <c r="K314" s="20"/>
    </row>
    <row r="315" spans="8:11" x14ac:dyDescent="0.35">
      <c r="H315" s="20"/>
      <c r="I315" s="20"/>
      <c r="J315" s="20"/>
      <c r="K315" s="20"/>
    </row>
    <row r="316" spans="8:11" x14ac:dyDescent="0.35">
      <c r="H316" s="20"/>
      <c r="I316" s="20"/>
      <c r="J316" s="20"/>
      <c r="K316" s="20"/>
    </row>
    <row r="317" spans="8:11" x14ac:dyDescent="0.35">
      <c r="H317" s="20"/>
      <c r="I317" s="20"/>
      <c r="J317" s="20"/>
      <c r="K317" s="20"/>
    </row>
    <row r="318" spans="8:11" x14ac:dyDescent="0.35">
      <c r="H318" s="20"/>
      <c r="I318" s="20"/>
      <c r="J318" s="20"/>
      <c r="K318" s="20"/>
    </row>
    <row r="319" spans="8:11" x14ac:dyDescent="0.35">
      <c r="H319" s="20"/>
      <c r="I319" s="20"/>
      <c r="J319" s="20"/>
      <c r="K319" s="20"/>
    </row>
    <row r="320" spans="8:11" x14ac:dyDescent="0.35">
      <c r="H320" s="20"/>
      <c r="I320" s="20"/>
      <c r="J320" s="20"/>
      <c r="K320" s="20"/>
    </row>
    <row r="321" spans="8:11" x14ac:dyDescent="0.35">
      <c r="H321" s="20"/>
      <c r="I321" s="20"/>
      <c r="J321" s="20"/>
      <c r="K321" s="20"/>
    </row>
    <row r="322" spans="8:11" x14ac:dyDescent="0.35">
      <c r="H322" s="20"/>
      <c r="I322" s="20"/>
      <c r="J322" s="20"/>
      <c r="K322" s="20"/>
    </row>
    <row r="323" spans="8:11" x14ac:dyDescent="0.35">
      <c r="H323" s="20"/>
      <c r="I323" s="20"/>
      <c r="J323" s="20"/>
      <c r="K323" s="20"/>
    </row>
    <row r="324" spans="8:11" x14ac:dyDescent="0.35">
      <c r="H324" s="20"/>
      <c r="I324" s="20"/>
      <c r="J324" s="20"/>
      <c r="K324" s="20"/>
    </row>
    <row r="325" spans="8:11" x14ac:dyDescent="0.35">
      <c r="H325" s="20"/>
      <c r="I325" s="20"/>
      <c r="J325" s="20"/>
      <c r="K325" s="20"/>
    </row>
    <row r="326" spans="8:11" x14ac:dyDescent="0.35">
      <c r="H326" s="20"/>
      <c r="I326" s="20"/>
      <c r="J326" s="20"/>
      <c r="K326" s="20"/>
    </row>
    <row r="327" spans="8:11" x14ac:dyDescent="0.35">
      <c r="H327" s="20"/>
      <c r="I327" s="20"/>
      <c r="J327" s="20"/>
      <c r="K327" s="20"/>
    </row>
    <row r="328" spans="8:11" x14ac:dyDescent="0.35">
      <c r="H328" s="20"/>
      <c r="I328" s="20"/>
      <c r="J328" s="20"/>
      <c r="K328" s="20"/>
    </row>
    <row r="329" spans="8:11" x14ac:dyDescent="0.35">
      <c r="H329" s="20"/>
      <c r="I329" s="20"/>
      <c r="J329" s="20"/>
      <c r="K329" s="20"/>
    </row>
    <row r="330" spans="8:11" x14ac:dyDescent="0.35">
      <c r="H330" s="20"/>
      <c r="I330" s="20"/>
      <c r="J330" s="20"/>
      <c r="K330" s="20"/>
    </row>
    <row r="331" spans="8:11" x14ac:dyDescent="0.35">
      <c r="H331" s="20"/>
      <c r="I331" s="20"/>
      <c r="J331" s="20"/>
      <c r="K331" s="20"/>
    </row>
    <row r="332" spans="8:11" x14ac:dyDescent="0.35">
      <c r="H332" s="20"/>
      <c r="I332" s="20"/>
      <c r="J332" s="20"/>
      <c r="K332" s="20"/>
    </row>
    <row r="333" spans="8:11" x14ac:dyDescent="0.35">
      <c r="H333" s="20"/>
      <c r="I333" s="20"/>
      <c r="J333" s="20"/>
      <c r="K333" s="20"/>
    </row>
    <row r="334" spans="8:11" x14ac:dyDescent="0.35">
      <c r="H334" s="20"/>
      <c r="I334" s="20"/>
      <c r="J334" s="20"/>
      <c r="K334" s="20"/>
    </row>
    <row r="335" spans="8:11" x14ac:dyDescent="0.35">
      <c r="H335" s="20"/>
      <c r="I335" s="20"/>
      <c r="J335" s="20"/>
      <c r="K335" s="20"/>
    </row>
    <row r="336" spans="8:11" x14ac:dyDescent="0.35">
      <c r="H336" s="20"/>
      <c r="I336" s="20"/>
      <c r="J336" s="20"/>
      <c r="K336" s="20"/>
    </row>
    <row r="337" spans="8:11" x14ac:dyDescent="0.35">
      <c r="H337" s="20"/>
      <c r="I337" s="20"/>
      <c r="J337" s="20"/>
      <c r="K337" s="20"/>
    </row>
    <row r="338" spans="8:11" x14ac:dyDescent="0.35">
      <c r="H338" s="20"/>
      <c r="I338" s="20"/>
      <c r="J338" s="20"/>
      <c r="K338" s="20"/>
    </row>
    <row r="339" spans="8:11" x14ac:dyDescent="0.35">
      <c r="H339" s="20"/>
      <c r="I339" s="20"/>
      <c r="J339" s="20"/>
      <c r="K339" s="20"/>
    </row>
    <row r="340" spans="8:11" x14ac:dyDescent="0.35">
      <c r="H340" s="20"/>
      <c r="I340" s="20"/>
      <c r="J340" s="20"/>
      <c r="K340" s="20"/>
    </row>
    <row r="341" spans="8:11" x14ac:dyDescent="0.35">
      <c r="H341" s="20"/>
      <c r="I341" s="20"/>
      <c r="J341" s="20"/>
      <c r="K341" s="20"/>
    </row>
    <row r="342" spans="8:11" x14ac:dyDescent="0.35">
      <c r="H342" s="20"/>
      <c r="I342" s="20"/>
      <c r="J342" s="20"/>
      <c r="K342" s="20"/>
    </row>
    <row r="343" spans="8:11" x14ac:dyDescent="0.35">
      <c r="H343" s="20"/>
      <c r="I343" s="20"/>
      <c r="J343" s="20"/>
      <c r="K343" s="20"/>
    </row>
    <row r="344" spans="8:11" x14ac:dyDescent="0.35">
      <c r="H344" s="20"/>
      <c r="I344" s="20"/>
      <c r="J344" s="20"/>
      <c r="K344" s="20"/>
    </row>
    <row r="345" spans="8:11" x14ac:dyDescent="0.35">
      <c r="H345" s="20"/>
      <c r="I345" s="20"/>
      <c r="J345" s="20"/>
      <c r="K345" s="20"/>
    </row>
    <row r="346" spans="8:11" x14ac:dyDescent="0.35">
      <c r="H346" s="20"/>
      <c r="I346" s="20"/>
      <c r="J346" s="20"/>
      <c r="K346" s="20"/>
    </row>
    <row r="347" spans="8:11" x14ac:dyDescent="0.35">
      <c r="H347" s="20"/>
      <c r="I347" s="20"/>
      <c r="J347" s="20"/>
      <c r="K347" s="20"/>
    </row>
    <row r="348" spans="8:11" x14ac:dyDescent="0.35">
      <c r="H348" s="20"/>
      <c r="I348" s="20"/>
      <c r="J348" s="20"/>
      <c r="K348" s="20"/>
    </row>
    <row r="349" spans="8:11" x14ac:dyDescent="0.35">
      <c r="H349" s="20"/>
      <c r="I349" s="20"/>
      <c r="J349" s="20"/>
      <c r="K349" s="20"/>
    </row>
    <row r="350" spans="8:11" x14ac:dyDescent="0.35">
      <c r="H350" s="20"/>
      <c r="I350" s="20"/>
      <c r="J350" s="20"/>
      <c r="K350" s="20"/>
    </row>
    <row r="351" spans="8:11" x14ac:dyDescent="0.35">
      <c r="H351" s="20"/>
      <c r="I351" s="20"/>
      <c r="J351" s="20"/>
      <c r="K351" s="20"/>
    </row>
    <row r="352" spans="8:11" x14ac:dyDescent="0.35">
      <c r="H352" s="20"/>
      <c r="I352" s="20"/>
      <c r="J352" s="20"/>
      <c r="K352" s="20"/>
    </row>
    <row r="353" spans="8:11" x14ac:dyDescent="0.35">
      <c r="H353" s="20"/>
      <c r="I353" s="20"/>
      <c r="J353" s="20"/>
      <c r="K353" s="20"/>
    </row>
    <row r="354" spans="8:11" x14ac:dyDescent="0.35">
      <c r="H354" s="20"/>
      <c r="I354" s="20"/>
      <c r="J354" s="20"/>
      <c r="K354" s="20"/>
    </row>
    <row r="355" spans="8:11" x14ac:dyDescent="0.35">
      <c r="H355" s="20"/>
      <c r="I355" s="20"/>
      <c r="J355" s="20"/>
      <c r="K355" s="20"/>
    </row>
    <row r="356" spans="8:11" x14ac:dyDescent="0.35">
      <c r="H356" s="20"/>
      <c r="I356" s="20"/>
      <c r="J356" s="20"/>
      <c r="K356" s="20"/>
    </row>
    <row r="357" spans="8:11" x14ac:dyDescent="0.35">
      <c r="H357" s="20"/>
      <c r="I357" s="20"/>
      <c r="J357" s="20"/>
      <c r="K357" s="20"/>
    </row>
    <row r="358" spans="8:11" x14ac:dyDescent="0.35">
      <c r="H358" s="20"/>
      <c r="I358" s="20"/>
      <c r="J358" s="20"/>
      <c r="K358" s="20"/>
    </row>
    <row r="359" spans="8:11" x14ac:dyDescent="0.35">
      <c r="H359" s="20"/>
      <c r="I359" s="20"/>
      <c r="J359" s="20"/>
      <c r="K359" s="20"/>
    </row>
    <row r="360" spans="8:11" x14ac:dyDescent="0.35">
      <c r="H360" s="20"/>
      <c r="I360" s="20"/>
      <c r="J360" s="20"/>
      <c r="K360" s="20"/>
    </row>
    <row r="361" spans="8:11" x14ac:dyDescent="0.35">
      <c r="H361" s="20"/>
      <c r="I361" s="20"/>
      <c r="J361" s="20"/>
      <c r="K361" s="20"/>
    </row>
    <row r="362" spans="8:11" x14ac:dyDescent="0.35">
      <c r="H362" s="20"/>
      <c r="I362" s="20"/>
      <c r="J362" s="20"/>
      <c r="K362" s="20"/>
    </row>
    <row r="363" spans="8:11" x14ac:dyDescent="0.35">
      <c r="H363" s="20"/>
      <c r="I363" s="20"/>
      <c r="J363" s="20"/>
      <c r="K363" s="20"/>
    </row>
    <row r="364" spans="8:11" x14ac:dyDescent="0.35">
      <c r="H364" s="20"/>
      <c r="I364" s="20"/>
      <c r="J364" s="20"/>
      <c r="K364" s="20"/>
    </row>
    <row r="365" spans="8:11" x14ac:dyDescent="0.35">
      <c r="H365" s="20"/>
      <c r="I365" s="20"/>
      <c r="J365" s="20"/>
      <c r="K365" s="20"/>
    </row>
    <row r="366" spans="8:11" x14ac:dyDescent="0.35">
      <c r="H366" s="20"/>
      <c r="I366" s="20"/>
      <c r="J366" s="20"/>
      <c r="K366" s="20"/>
    </row>
    <row r="367" spans="8:11" x14ac:dyDescent="0.35">
      <c r="H367" s="20"/>
      <c r="I367" s="20"/>
      <c r="J367" s="20"/>
      <c r="K367" s="20"/>
    </row>
    <row r="368" spans="8:11" x14ac:dyDescent="0.35">
      <c r="H368" s="20"/>
      <c r="I368" s="20"/>
      <c r="J368" s="20"/>
      <c r="K368" s="20"/>
    </row>
    <row r="369" spans="8:11" x14ac:dyDescent="0.35">
      <c r="H369" s="20"/>
      <c r="I369" s="20"/>
      <c r="J369" s="20"/>
      <c r="K369" s="20"/>
    </row>
    <row r="370" spans="8:11" x14ac:dyDescent="0.35">
      <c r="H370" s="20"/>
      <c r="I370" s="20"/>
      <c r="J370" s="20"/>
      <c r="K370" s="20"/>
    </row>
    <row r="371" spans="8:11" x14ac:dyDescent="0.35">
      <c r="H371" s="20"/>
      <c r="I371" s="20"/>
      <c r="J371" s="20"/>
      <c r="K371" s="20"/>
    </row>
    <row r="372" spans="8:11" x14ac:dyDescent="0.35">
      <c r="H372" s="20"/>
      <c r="I372" s="20"/>
      <c r="J372" s="20"/>
      <c r="K372" s="20"/>
    </row>
    <row r="373" spans="8:11" x14ac:dyDescent="0.35">
      <c r="H373" s="20"/>
      <c r="I373" s="20"/>
      <c r="J373" s="20"/>
      <c r="K373" s="20"/>
    </row>
    <row r="374" spans="8:11" x14ac:dyDescent="0.35">
      <c r="H374" s="20"/>
      <c r="I374" s="20"/>
      <c r="J374" s="20"/>
      <c r="K374" s="20"/>
    </row>
    <row r="375" spans="8:11" x14ac:dyDescent="0.35">
      <c r="H375" s="20"/>
      <c r="I375" s="20"/>
      <c r="J375" s="20"/>
      <c r="K375" s="20"/>
    </row>
    <row r="376" spans="8:11" x14ac:dyDescent="0.35">
      <c r="H376" s="20"/>
      <c r="I376" s="20"/>
      <c r="J376" s="20"/>
      <c r="K376" s="20"/>
    </row>
    <row r="377" spans="8:11" x14ac:dyDescent="0.35">
      <c r="H377" s="20"/>
      <c r="I377" s="20"/>
      <c r="J377" s="20"/>
      <c r="K377" s="20"/>
    </row>
    <row r="378" spans="8:11" x14ac:dyDescent="0.35">
      <c r="H378" s="20"/>
      <c r="I378" s="20"/>
      <c r="J378" s="20"/>
      <c r="K378" s="20"/>
    </row>
    <row r="379" spans="8:11" x14ac:dyDescent="0.35">
      <c r="H379" s="20"/>
      <c r="I379" s="20"/>
      <c r="J379" s="20"/>
      <c r="K379" s="20"/>
    </row>
    <row r="380" spans="8:11" x14ac:dyDescent="0.35">
      <c r="H380" s="20"/>
      <c r="I380" s="20"/>
      <c r="J380" s="20"/>
      <c r="K380" s="20"/>
    </row>
    <row r="381" spans="8:11" x14ac:dyDescent="0.35">
      <c r="H381" s="20"/>
      <c r="I381" s="20"/>
      <c r="J381" s="20"/>
      <c r="K381" s="20"/>
    </row>
  </sheetData>
  <sortState xmlns:xlrd2="http://schemas.microsoft.com/office/spreadsheetml/2017/richdata2" ref="B2:G381">
    <sortCondition ref="C2:C381"/>
    <sortCondition ref="D2:D381"/>
  </sortState>
  <phoneticPr fontId="6" type="noConversion"/>
  <pageMargins left="0.7" right="0.7" top="0.75" bottom="0.75" header="0.3" footer="0.3"/>
  <pageSetup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581"/>
  <sheetViews>
    <sheetView zoomScaleNormal="100" workbookViewId="0">
      <selection activeCell="A2" sqref="A2"/>
    </sheetView>
  </sheetViews>
  <sheetFormatPr defaultColWidth="9.1796875" defaultRowHeight="14.5" x14ac:dyDescent="0.35"/>
  <cols>
    <col min="1" max="1" width="8.81640625" style="4" bestFit="1" customWidth="1"/>
    <col min="2" max="2" width="49.81640625" style="4" bestFit="1" customWidth="1"/>
    <col min="3" max="4" width="26.1796875" style="4" bestFit="1" customWidth="1"/>
    <col min="5" max="5" width="13" style="4" bestFit="1" customWidth="1"/>
    <col min="6" max="6" width="13.81640625" style="4" bestFit="1" customWidth="1"/>
    <col min="7" max="7" width="17.1796875" style="4" bestFit="1" customWidth="1"/>
    <col min="8" max="8" width="11.81640625" style="47" bestFit="1" customWidth="1"/>
    <col min="9" max="9" width="11.81640625" style="4" bestFit="1" customWidth="1"/>
    <col min="10" max="10" width="8.81640625" style="4" bestFit="1" customWidth="1"/>
    <col min="11" max="11" width="20.453125" style="4" bestFit="1" customWidth="1"/>
    <col min="12" max="12" width="24.81640625" style="4" bestFit="1" customWidth="1"/>
    <col min="13" max="13" width="14.1796875" style="4" bestFit="1" customWidth="1"/>
    <col min="14" max="14" width="11.453125" style="4" bestFit="1" customWidth="1"/>
    <col min="15" max="15" width="13.81640625" style="4" bestFit="1" customWidth="1"/>
    <col min="16" max="16" width="13.1796875" style="4" bestFit="1" customWidth="1"/>
    <col min="17" max="17" width="10" style="48" bestFit="1" customWidth="1"/>
    <col min="18" max="18" width="13.81640625" style="4" bestFit="1" customWidth="1"/>
    <col min="19" max="19" width="12.81640625" style="4" bestFit="1" customWidth="1"/>
    <col min="20" max="20" width="12.1796875" style="4" bestFit="1" customWidth="1"/>
    <col min="21" max="21" width="9.1796875" style="4"/>
    <col min="22" max="22" width="7" style="4" bestFit="1" customWidth="1"/>
    <col min="23" max="23" width="9.1796875" style="4"/>
    <col min="24" max="25" width="7" style="4" bestFit="1" customWidth="1"/>
    <col min="26" max="16384" width="9.1796875" style="4"/>
  </cols>
  <sheetData>
    <row r="1" spans="1:20" s="56" customFormat="1" ht="31" x14ac:dyDescent="0.35">
      <c r="A1" s="49" t="s">
        <v>0</v>
      </c>
      <c r="B1" s="50" t="s">
        <v>334</v>
      </c>
      <c r="C1" s="50" t="s">
        <v>2</v>
      </c>
      <c r="D1" s="50" t="s">
        <v>3</v>
      </c>
      <c r="E1" s="50" t="s">
        <v>4</v>
      </c>
      <c r="F1" s="50" t="s">
        <v>5</v>
      </c>
      <c r="G1" s="50" t="s">
        <v>340</v>
      </c>
      <c r="H1" s="51" t="s">
        <v>7</v>
      </c>
      <c r="I1" s="50" t="s">
        <v>8</v>
      </c>
      <c r="J1" s="50" t="s">
        <v>9</v>
      </c>
      <c r="K1" s="50" t="s">
        <v>10</v>
      </c>
      <c r="L1" s="50" t="s">
        <v>11</v>
      </c>
      <c r="M1" s="50" t="s">
        <v>12</v>
      </c>
      <c r="N1" s="52" t="s">
        <v>13</v>
      </c>
      <c r="O1" s="50" t="s">
        <v>14</v>
      </c>
      <c r="P1" s="53" t="s">
        <v>15</v>
      </c>
      <c r="Q1" s="54" t="s">
        <v>16</v>
      </c>
      <c r="R1" s="55" t="s">
        <v>341</v>
      </c>
      <c r="S1" s="55" t="s">
        <v>344</v>
      </c>
      <c r="T1" s="55" t="s">
        <v>345</v>
      </c>
    </row>
    <row r="2" spans="1:20" x14ac:dyDescent="0.35">
      <c r="A2" s="4" t="s">
        <v>31</v>
      </c>
      <c r="B2" s="31" t="s">
        <v>32</v>
      </c>
      <c r="C2" s="31" t="s">
        <v>81</v>
      </c>
      <c r="D2" s="31" t="s">
        <v>40</v>
      </c>
      <c r="E2" s="31" t="s">
        <v>41</v>
      </c>
      <c r="F2" s="31" t="s">
        <v>50</v>
      </c>
      <c r="G2" s="31" t="s">
        <v>286</v>
      </c>
      <c r="H2" s="45">
        <v>44778</v>
      </c>
      <c r="I2" s="31" t="s">
        <v>453</v>
      </c>
      <c r="J2" s="31" t="s">
        <v>71</v>
      </c>
      <c r="K2" s="31" t="s">
        <v>53</v>
      </c>
      <c r="L2" s="31" t="s">
        <v>57</v>
      </c>
      <c r="M2" s="31" t="s">
        <v>55</v>
      </c>
      <c r="N2" s="40" t="s">
        <v>50</v>
      </c>
      <c r="O2" s="40" t="s">
        <v>138</v>
      </c>
      <c r="P2" s="40" t="s">
        <v>61</v>
      </c>
      <c r="Q2" s="41">
        <v>1815.197321428572</v>
      </c>
      <c r="R2" s="4" t="str">
        <f>IF(K2="Whistle-to-Whistle", "Original","MOTD")</f>
        <v>Original</v>
      </c>
      <c r="S2" s="44">
        <f>VALUE(RIGHT(G2,2))</f>
        <v>1</v>
      </c>
      <c r="T2" s="44" t="str">
        <f>IF(_xlfn.XLOOKUP(G2,'BE Data'!D:D,'BE Data'!H:H)=A2,"Yes","")</f>
        <v/>
      </c>
    </row>
    <row r="3" spans="1:20" x14ac:dyDescent="0.35">
      <c r="A3" s="4" t="s">
        <v>31</v>
      </c>
      <c r="B3" s="31" t="s">
        <v>32</v>
      </c>
      <c r="C3" s="31" t="s">
        <v>94</v>
      </c>
      <c r="D3" s="31" t="s">
        <v>45</v>
      </c>
      <c r="E3" s="31" t="s">
        <v>41</v>
      </c>
      <c r="F3" s="31" t="s">
        <v>51</v>
      </c>
      <c r="G3" s="31" t="s">
        <v>286</v>
      </c>
      <c r="H3" s="45">
        <v>44779</v>
      </c>
      <c r="I3" s="31" t="s">
        <v>453</v>
      </c>
      <c r="J3" s="31" t="s">
        <v>37</v>
      </c>
      <c r="K3" s="31" t="s">
        <v>53</v>
      </c>
      <c r="L3" s="31" t="s">
        <v>58</v>
      </c>
      <c r="M3" s="31" t="s">
        <v>59</v>
      </c>
      <c r="N3" s="40" t="s">
        <v>51</v>
      </c>
      <c r="O3" s="40" t="s">
        <v>393</v>
      </c>
      <c r="P3" s="40" t="s">
        <v>73</v>
      </c>
      <c r="Q3" s="41">
        <v>1217.4052173913039</v>
      </c>
      <c r="R3" s="4" t="str">
        <f t="shared" ref="R3:R66" si="0">IF(K3="Whistle-to-Whistle", "Original","MOTD")</f>
        <v>Original</v>
      </c>
      <c r="S3" s="44">
        <f t="shared" ref="S3:S66" si="1">VALUE(RIGHT(G3,2))</f>
        <v>1</v>
      </c>
      <c r="T3" s="44" t="str">
        <f>IF(_xlfn.XLOOKUP(G3,'BE Data'!D:D,'BE Data'!H:H)=A3,"Yes","")</f>
        <v/>
      </c>
    </row>
    <row r="4" spans="1:20" x14ac:dyDescent="0.35">
      <c r="A4" s="4" t="s">
        <v>31</v>
      </c>
      <c r="B4" s="31" t="s">
        <v>32</v>
      </c>
      <c r="C4" s="31" t="s">
        <v>86</v>
      </c>
      <c r="D4" s="31" t="s">
        <v>67</v>
      </c>
      <c r="E4" s="31" t="s">
        <v>41</v>
      </c>
      <c r="F4" s="31" t="s">
        <v>359</v>
      </c>
      <c r="G4" s="31" t="s">
        <v>286</v>
      </c>
      <c r="H4" s="45">
        <v>44779</v>
      </c>
      <c r="I4" s="31" t="s">
        <v>453</v>
      </c>
      <c r="J4" s="31" t="s">
        <v>37</v>
      </c>
      <c r="K4" s="31" t="s">
        <v>53</v>
      </c>
      <c r="L4" s="31" t="s">
        <v>57</v>
      </c>
      <c r="M4" s="31" t="s">
        <v>55</v>
      </c>
      <c r="N4" s="40" t="s">
        <v>408</v>
      </c>
      <c r="O4" s="40" t="s">
        <v>454</v>
      </c>
      <c r="P4" s="40" t="s">
        <v>455</v>
      </c>
      <c r="Q4" s="41">
        <v>1218.8640625</v>
      </c>
      <c r="R4" s="4" t="str">
        <f t="shared" si="0"/>
        <v>Original</v>
      </c>
      <c r="S4" s="44">
        <f t="shared" si="1"/>
        <v>1</v>
      </c>
      <c r="T4" s="44" t="str">
        <f>IF(_xlfn.XLOOKUP(G4,'BE Data'!D:D,'BE Data'!H:H)=A4,"Yes","")</f>
        <v/>
      </c>
    </row>
    <row r="5" spans="1:20" x14ac:dyDescent="0.35">
      <c r="A5" s="4" t="s">
        <v>31</v>
      </c>
      <c r="B5" s="31" t="s">
        <v>32</v>
      </c>
      <c r="C5" s="31"/>
      <c r="D5" s="31"/>
      <c r="E5" s="31" t="s">
        <v>33</v>
      </c>
      <c r="F5" s="31">
        <v>0.93055555555555547</v>
      </c>
      <c r="G5" s="31" t="s">
        <v>286</v>
      </c>
      <c r="H5" s="45">
        <v>44779</v>
      </c>
      <c r="I5" s="31" t="s">
        <v>453</v>
      </c>
      <c r="J5" s="31" t="s">
        <v>37</v>
      </c>
      <c r="K5" s="31" t="s">
        <v>34</v>
      </c>
      <c r="L5" s="31" t="s">
        <v>35</v>
      </c>
      <c r="M5" s="31" t="s">
        <v>36</v>
      </c>
      <c r="N5" s="40" t="s">
        <v>445</v>
      </c>
      <c r="O5" s="40" t="s">
        <v>413</v>
      </c>
      <c r="P5" s="40" t="s">
        <v>402</v>
      </c>
      <c r="Q5" s="41">
        <v>2427.1999999999998</v>
      </c>
      <c r="R5" s="4" t="str">
        <f t="shared" si="0"/>
        <v>MOTD</v>
      </c>
      <c r="S5" s="44">
        <f t="shared" si="1"/>
        <v>1</v>
      </c>
      <c r="T5" s="44" t="str">
        <f>IF(_xlfn.XLOOKUP(G5,'BE Data'!D:D,'BE Data'!H:H)=A5,"Yes","")</f>
        <v/>
      </c>
    </row>
    <row r="6" spans="1:20" x14ac:dyDescent="0.35">
      <c r="A6" s="4" t="s">
        <v>31</v>
      </c>
      <c r="B6" s="31" t="s">
        <v>32</v>
      </c>
      <c r="C6" s="31"/>
      <c r="D6" s="31"/>
      <c r="E6" s="31" t="s">
        <v>33</v>
      </c>
      <c r="F6" s="31">
        <v>0.31597222222222221</v>
      </c>
      <c r="G6" s="31" t="s">
        <v>286</v>
      </c>
      <c r="H6" s="45">
        <v>44780</v>
      </c>
      <c r="I6" s="31" t="s">
        <v>453</v>
      </c>
      <c r="J6" s="31" t="s">
        <v>38</v>
      </c>
      <c r="K6" s="31" t="s">
        <v>466</v>
      </c>
      <c r="L6" s="31" t="s">
        <v>35</v>
      </c>
      <c r="M6" s="31" t="s">
        <v>36</v>
      </c>
      <c r="N6" s="40" t="s">
        <v>362</v>
      </c>
      <c r="O6" s="40" t="s">
        <v>386</v>
      </c>
      <c r="P6" s="40" t="s">
        <v>385</v>
      </c>
      <c r="Q6" s="41">
        <v>745</v>
      </c>
      <c r="R6" s="4" t="str">
        <f t="shared" si="0"/>
        <v>MOTD</v>
      </c>
      <c r="S6" s="44">
        <f t="shared" si="1"/>
        <v>1</v>
      </c>
      <c r="T6" s="44" t="str">
        <f>IF(_xlfn.XLOOKUP(G6,'BE Data'!D:D,'BE Data'!H:H)=A6,"Yes","")</f>
        <v/>
      </c>
    </row>
    <row r="7" spans="1:20" x14ac:dyDescent="0.35">
      <c r="A7" s="4" t="s">
        <v>31</v>
      </c>
      <c r="B7" s="31" t="s">
        <v>32</v>
      </c>
      <c r="C7" s="31" t="s">
        <v>42</v>
      </c>
      <c r="D7" s="31" t="s">
        <v>161</v>
      </c>
      <c r="E7" s="31" t="s">
        <v>41</v>
      </c>
      <c r="F7" s="31" t="s">
        <v>360</v>
      </c>
      <c r="G7" s="31" t="s">
        <v>286</v>
      </c>
      <c r="H7" s="45">
        <v>44780</v>
      </c>
      <c r="I7" s="31" t="s">
        <v>453</v>
      </c>
      <c r="J7" s="31" t="s">
        <v>38</v>
      </c>
      <c r="K7" s="31" t="s">
        <v>53</v>
      </c>
      <c r="L7" s="31" t="s">
        <v>57</v>
      </c>
      <c r="M7" s="31" t="s">
        <v>55</v>
      </c>
      <c r="N7" s="40" t="s">
        <v>360</v>
      </c>
      <c r="O7" s="40" t="s">
        <v>371</v>
      </c>
      <c r="P7" s="40" t="s">
        <v>56</v>
      </c>
      <c r="Q7" s="41">
        <v>1588.875438596491</v>
      </c>
      <c r="R7" s="4" t="str">
        <f t="shared" si="0"/>
        <v>Original</v>
      </c>
      <c r="S7" s="44">
        <f t="shared" si="1"/>
        <v>1</v>
      </c>
      <c r="T7" s="44" t="str">
        <f>IF(_xlfn.XLOOKUP(G7,'BE Data'!D:D,'BE Data'!H:H)=A7,"Yes","")</f>
        <v/>
      </c>
    </row>
    <row r="8" spans="1:20" x14ac:dyDescent="0.35">
      <c r="A8" s="4" t="s">
        <v>31</v>
      </c>
      <c r="B8" s="31" t="s">
        <v>32</v>
      </c>
      <c r="C8" s="31" t="s">
        <v>47</v>
      </c>
      <c r="D8" s="31" t="s">
        <v>49</v>
      </c>
      <c r="E8" s="31" t="s">
        <v>41</v>
      </c>
      <c r="F8" s="31" t="s">
        <v>52</v>
      </c>
      <c r="G8" s="31" t="s">
        <v>286</v>
      </c>
      <c r="H8" s="45">
        <v>44780</v>
      </c>
      <c r="I8" s="31" t="s">
        <v>453</v>
      </c>
      <c r="J8" s="31" t="s">
        <v>38</v>
      </c>
      <c r="K8" s="31" t="s">
        <v>53</v>
      </c>
      <c r="L8" s="31" t="s">
        <v>57</v>
      </c>
      <c r="M8" s="31" t="s">
        <v>55</v>
      </c>
      <c r="N8" s="40" t="s">
        <v>52</v>
      </c>
      <c r="O8" s="40" t="s">
        <v>425</v>
      </c>
      <c r="P8" s="40" t="s">
        <v>73</v>
      </c>
      <c r="Q8" s="41">
        <v>1807.806956521739</v>
      </c>
      <c r="R8" s="4" t="str">
        <f t="shared" si="0"/>
        <v>Original</v>
      </c>
      <c r="S8" s="44">
        <f t="shared" si="1"/>
        <v>1</v>
      </c>
      <c r="T8" s="44" t="str">
        <f>IF(_xlfn.XLOOKUP(G8,'BE Data'!D:D,'BE Data'!H:H)=A8,"Yes","")</f>
        <v/>
      </c>
    </row>
    <row r="9" spans="1:20" x14ac:dyDescent="0.35">
      <c r="A9" s="4" t="s">
        <v>31</v>
      </c>
      <c r="B9" s="31" t="s">
        <v>32</v>
      </c>
      <c r="C9" s="31"/>
      <c r="D9" s="31"/>
      <c r="E9" s="31" t="s">
        <v>33</v>
      </c>
      <c r="F9" s="31">
        <v>0.9375</v>
      </c>
      <c r="G9" s="31" t="s">
        <v>286</v>
      </c>
      <c r="H9" s="45">
        <v>44780</v>
      </c>
      <c r="I9" s="31" t="s">
        <v>453</v>
      </c>
      <c r="J9" s="31" t="s">
        <v>38</v>
      </c>
      <c r="K9" s="31" t="s">
        <v>39</v>
      </c>
      <c r="L9" s="31" t="s">
        <v>35</v>
      </c>
      <c r="M9" s="31" t="s">
        <v>36</v>
      </c>
      <c r="N9" s="40" t="s">
        <v>405</v>
      </c>
      <c r="O9" s="40" t="s">
        <v>387</v>
      </c>
      <c r="P9" s="40" t="s">
        <v>428</v>
      </c>
      <c r="Q9" s="41">
        <v>1885.9</v>
      </c>
      <c r="R9" s="4" t="str">
        <f t="shared" si="0"/>
        <v>MOTD</v>
      </c>
      <c r="S9" s="44">
        <f t="shared" si="1"/>
        <v>1</v>
      </c>
      <c r="T9" s="44" t="str">
        <f>IF(_xlfn.XLOOKUP(G9,'BE Data'!D:D,'BE Data'!H:H)=A9,"Yes","")</f>
        <v/>
      </c>
    </row>
    <row r="10" spans="1:20" x14ac:dyDescent="0.35">
      <c r="A10" s="4" t="s">
        <v>31</v>
      </c>
      <c r="B10" s="31" t="s">
        <v>32</v>
      </c>
      <c r="C10" s="31" t="s">
        <v>82</v>
      </c>
      <c r="D10" s="31" t="s">
        <v>86</v>
      </c>
      <c r="E10" s="31" t="s">
        <v>41</v>
      </c>
      <c r="F10" s="31" t="s">
        <v>51</v>
      </c>
      <c r="G10" s="31" t="s">
        <v>287</v>
      </c>
      <c r="H10" s="45">
        <v>44786</v>
      </c>
      <c r="I10" s="31" t="s">
        <v>453</v>
      </c>
      <c r="J10" s="31" t="s">
        <v>37</v>
      </c>
      <c r="K10" s="31" t="s">
        <v>53</v>
      </c>
      <c r="L10" s="31" t="s">
        <v>58</v>
      </c>
      <c r="M10" s="31" t="s">
        <v>59</v>
      </c>
      <c r="N10" s="40" t="s">
        <v>373</v>
      </c>
      <c r="O10" s="40" t="s">
        <v>458</v>
      </c>
      <c r="P10" s="40" t="s">
        <v>342</v>
      </c>
      <c r="Q10" s="41">
        <v>798.63277310924377</v>
      </c>
      <c r="R10" s="4" t="str">
        <f t="shared" si="0"/>
        <v>Original</v>
      </c>
      <c r="S10" s="44">
        <f t="shared" si="1"/>
        <v>2</v>
      </c>
      <c r="T10" s="44" t="str">
        <f>IF(_xlfn.XLOOKUP(G10,'BE Data'!D:D,'BE Data'!H:H)=A10,"Yes","")</f>
        <v/>
      </c>
    </row>
    <row r="11" spans="1:20" x14ac:dyDescent="0.35">
      <c r="A11" s="4" t="s">
        <v>31</v>
      </c>
      <c r="B11" s="31" t="s">
        <v>32</v>
      </c>
      <c r="C11" s="31" t="s">
        <v>140</v>
      </c>
      <c r="D11" s="31" t="s">
        <v>42</v>
      </c>
      <c r="E11" s="31" t="s">
        <v>41</v>
      </c>
      <c r="F11" s="31" t="s">
        <v>359</v>
      </c>
      <c r="G11" s="31" t="s">
        <v>287</v>
      </c>
      <c r="H11" s="45">
        <v>44786</v>
      </c>
      <c r="I11" s="31" t="s">
        <v>453</v>
      </c>
      <c r="J11" s="31" t="s">
        <v>37</v>
      </c>
      <c r="K11" s="31" t="s">
        <v>53</v>
      </c>
      <c r="L11" s="31" t="s">
        <v>54</v>
      </c>
      <c r="M11" s="31" t="s">
        <v>55</v>
      </c>
      <c r="N11" s="40" t="s">
        <v>359</v>
      </c>
      <c r="O11" s="40" t="s">
        <v>459</v>
      </c>
      <c r="P11" s="40" t="s">
        <v>125</v>
      </c>
      <c r="Q11" s="41">
        <v>1843.2586206896549</v>
      </c>
      <c r="R11" s="4" t="str">
        <f t="shared" si="0"/>
        <v>Original</v>
      </c>
      <c r="S11" s="44">
        <f t="shared" si="1"/>
        <v>2</v>
      </c>
      <c r="T11" s="44" t="str">
        <f>IF(_xlfn.XLOOKUP(G11,'BE Data'!D:D,'BE Data'!H:H)=A11,"Yes","")</f>
        <v/>
      </c>
    </row>
    <row r="12" spans="1:20" x14ac:dyDescent="0.35">
      <c r="A12" s="4" t="s">
        <v>31</v>
      </c>
      <c r="B12" s="31" t="s">
        <v>32</v>
      </c>
      <c r="C12" s="31"/>
      <c r="D12" s="31"/>
      <c r="E12" s="31" t="s">
        <v>33</v>
      </c>
      <c r="F12" s="31" t="s">
        <v>364</v>
      </c>
      <c r="G12" s="31" t="s">
        <v>287</v>
      </c>
      <c r="H12" s="45">
        <v>44786</v>
      </c>
      <c r="I12" s="31" t="s">
        <v>453</v>
      </c>
      <c r="J12" s="31" t="s">
        <v>37</v>
      </c>
      <c r="K12" s="31" t="s">
        <v>34</v>
      </c>
      <c r="L12" s="31" t="s">
        <v>35</v>
      </c>
      <c r="M12" s="31" t="s">
        <v>36</v>
      </c>
      <c r="N12" s="40" t="s">
        <v>449</v>
      </c>
      <c r="O12" s="40" t="s">
        <v>427</v>
      </c>
      <c r="P12" s="40" t="s">
        <v>402</v>
      </c>
      <c r="Q12" s="41">
        <v>2529.8000000000002</v>
      </c>
      <c r="R12" s="4" t="str">
        <f t="shared" si="0"/>
        <v>MOTD</v>
      </c>
      <c r="S12" s="44">
        <f t="shared" si="1"/>
        <v>2</v>
      </c>
      <c r="T12" s="44" t="str">
        <f>IF(_xlfn.XLOOKUP(G12,'BE Data'!D:D,'BE Data'!H:H)=A12,"Yes","")</f>
        <v/>
      </c>
    </row>
    <row r="13" spans="1:20" x14ac:dyDescent="0.35">
      <c r="A13" s="4" t="s">
        <v>31</v>
      </c>
      <c r="B13" s="31" t="s">
        <v>32</v>
      </c>
      <c r="C13" s="31"/>
      <c r="D13" s="31"/>
      <c r="E13" s="31" t="s">
        <v>33</v>
      </c>
      <c r="F13" s="31" t="s">
        <v>365</v>
      </c>
      <c r="G13" s="31" t="s">
        <v>287</v>
      </c>
      <c r="H13" s="45">
        <v>44787</v>
      </c>
      <c r="I13" s="31" t="s">
        <v>453</v>
      </c>
      <c r="J13" s="31" t="s">
        <v>38</v>
      </c>
      <c r="K13" s="31" t="s">
        <v>466</v>
      </c>
      <c r="L13" s="31" t="s">
        <v>35</v>
      </c>
      <c r="M13" s="31" t="s">
        <v>36</v>
      </c>
      <c r="N13" s="40" t="s">
        <v>365</v>
      </c>
      <c r="O13" s="40" t="s">
        <v>457</v>
      </c>
      <c r="P13" s="40" t="s">
        <v>382</v>
      </c>
      <c r="Q13" s="41">
        <v>765.7</v>
      </c>
      <c r="R13" s="4" t="str">
        <f t="shared" si="0"/>
        <v>MOTD</v>
      </c>
      <c r="S13" s="44">
        <f t="shared" si="1"/>
        <v>2</v>
      </c>
      <c r="T13" s="44" t="str">
        <f>IF(_xlfn.XLOOKUP(G13,'BE Data'!D:D,'BE Data'!H:H)=A13,"Yes","")</f>
        <v/>
      </c>
    </row>
    <row r="14" spans="1:20" x14ac:dyDescent="0.35">
      <c r="A14" s="4" t="s">
        <v>31</v>
      </c>
      <c r="B14" s="31" t="s">
        <v>32</v>
      </c>
      <c r="C14" s="31" t="s">
        <v>164</v>
      </c>
      <c r="D14" s="31" t="s">
        <v>47</v>
      </c>
      <c r="E14" s="31" t="s">
        <v>41</v>
      </c>
      <c r="F14" s="31" t="s">
        <v>360</v>
      </c>
      <c r="G14" s="31" t="s">
        <v>287</v>
      </c>
      <c r="H14" s="45">
        <v>44787</v>
      </c>
      <c r="I14" s="31" t="s">
        <v>453</v>
      </c>
      <c r="J14" s="31" t="s">
        <v>38</v>
      </c>
      <c r="K14" s="31" t="s">
        <v>53</v>
      </c>
      <c r="L14" s="31" t="s">
        <v>54</v>
      </c>
      <c r="M14" s="31" t="s">
        <v>55</v>
      </c>
      <c r="N14" s="40" t="s">
        <v>360</v>
      </c>
      <c r="O14" s="40" t="s">
        <v>442</v>
      </c>
      <c r="P14" s="40" t="s">
        <v>342</v>
      </c>
      <c r="Q14" s="41">
        <v>1414.730252100841</v>
      </c>
      <c r="R14" s="4" t="str">
        <f t="shared" si="0"/>
        <v>Original</v>
      </c>
      <c r="S14" s="44">
        <f t="shared" si="1"/>
        <v>2</v>
      </c>
      <c r="T14" s="44" t="str">
        <f>IF(_xlfn.XLOOKUP(G14,'BE Data'!D:D,'BE Data'!H:H)=A14,"Yes","")</f>
        <v/>
      </c>
    </row>
    <row r="15" spans="1:20" x14ac:dyDescent="0.35">
      <c r="A15" s="4" t="s">
        <v>31</v>
      </c>
      <c r="B15" s="31" t="s">
        <v>32</v>
      </c>
      <c r="C15" s="31" t="s">
        <v>67</v>
      </c>
      <c r="D15" s="31" t="s">
        <v>48</v>
      </c>
      <c r="E15" s="31" t="s">
        <v>41</v>
      </c>
      <c r="F15" s="31" t="s">
        <v>52</v>
      </c>
      <c r="G15" s="31" t="s">
        <v>287</v>
      </c>
      <c r="H15" s="45">
        <v>44787</v>
      </c>
      <c r="I15" s="31" t="s">
        <v>453</v>
      </c>
      <c r="J15" s="31" t="s">
        <v>38</v>
      </c>
      <c r="K15" s="31" t="s">
        <v>53</v>
      </c>
      <c r="L15" s="31" t="s">
        <v>54</v>
      </c>
      <c r="M15" s="31" t="s">
        <v>55</v>
      </c>
      <c r="N15" s="40" t="s">
        <v>52</v>
      </c>
      <c r="O15" s="40" t="s">
        <v>343</v>
      </c>
      <c r="P15" s="40" t="s">
        <v>85</v>
      </c>
      <c r="Q15" s="41">
        <v>2357.4119658119648</v>
      </c>
      <c r="R15" s="4" t="str">
        <f t="shared" si="0"/>
        <v>Original</v>
      </c>
      <c r="S15" s="44">
        <f t="shared" si="1"/>
        <v>2</v>
      </c>
      <c r="T15" s="44" t="str">
        <f>IF(_xlfn.XLOOKUP(G15,'BE Data'!D:D,'BE Data'!H:H)=A15,"Yes","")</f>
        <v/>
      </c>
    </row>
    <row r="16" spans="1:20" x14ac:dyDescent="0.35">
      <c r="A16" s="4" t="s">
        <v>31</v>
      </c>
      <c r="B16" s="31" t="s">
        <v>32</v>
      </c>
      <c r="C16" s="31"/>
      <c r="D16" s="31"/>
      <c r="E16" s="31" t="s">
        <v>33</v>
      </c>
      <c r="F16" s="31" t="s">
        <v>361</v>
      </c>
      <c r="G16" s="31" t="s">
        <v>287</v>
      </c>
      <c r="H16" s="45">
        <v>44787</v>
      </c>
      <c r="I16" s="31" t="s">
        <v>453</v>
      </c>
      <c r="J16" s="31" t="s">
        <v>38</v>
      </c>
      <c r="K16" s="31" t="s">
        <v>39</v>
      </c>
      <c r="L16" s="31" t="s">
        <v>35</v>
      </c>
      <c r="M16" s="31" t="s">
        <v>36</v>
      </c>
      <c r="N16" s="40" t="s">
        <v>405</v>
      </c>
      <c r="O16" s="40" t="s">
        <v>421</v>
      </c>
      <c r="P16" s="40" t="s">
        <v>410</v>
      </c>
      <c r="Q16" s="41">
        <v>2344.9</v>
      </c>
      <c r="R16" s="4" t="str">
        <f t="shared" si="0"/>
        <v>MOTD</v>
      </c>
      <c r="S16" s="44">
        <f t="shared" si="1"/>
        <v>2</v>
      </c>
      <c r="T16" s="44" t="str">
        <f>IF(_xlfn.XLOOKUP(G16,'BE Data'!D:D,'BE Data'!H:H)=A16,"Yes","")</f>
        <v/>
      </c>
    </row>
    <row r="17" spans="1:20" x14ac:dyDescent="0.35">
      <c r="A17" s="4" t="s">
        <v>31</v>
      </c>
      <c r="B17" s="31" t="s">
        <v>32</v>
      </c>
      <c r="C17" s="31" t="s">
        <v>45</v>
      </c>
      <c r="D17" s="31" t="s">
        <v>81</v>
      </c>
      <c r="E17" s="31" t="s">
        <v>41</v>
      </c>
      <c r="F17" s="31">
        <v>0.83333333333333337</v>
      </c>
      <c r="G17" s="31" t="s">
        <v>287</v>
      </c>
      <c r="H17" s="45">
        <v>44788</v>
      </c>
      <c r="I17" s="31" t="s">
        <v>453</v>
      </c>
      <c r="J17" s="31" t="s">
        <v>74</v>
      </c>
      <c r="K17" s="31" t="s">
        <v>53</v>
      </c>
      <c r="L17" s="31" t="s">
        <v>57</v>
      </c>
      <c r="M17" s="31" t="s">
        <v>55</v>
      </c>
      <c r="N17" s="40">
        <v>0.83333333333333326</v>
      </c>
      <c r="O17" s="40">
        <v>0.91319444444444431</v>
      </c>
      <c r="P17" s="40">
        <v>7.9861111111111049E-2</v>
      </c>
      <c r="Q17" s="41">
        <v>2125.7405172413792</v>
      </c>
      <c r="R17" s="4" t="str">
        <f t="shared" si="0"/>
        <v>Original</v>
      </c>
      <c r="S17" s="44">
        <f t="shared" si="1"/>
        <v>2</v>
      </c>
      <c r="T17" s="44" t="str">
        <f>IF(_xlfn.XLOOKUP(G17,'BE Data'!D:D,'BE Data'!H:H)=A17,"Yes","")</f>
        <v/>
      </c>
    </row>
    <row r="18" spans="1:20" x14ac:dyDescent="0.35">
      <c r="A18" s="4" t="s">
        <v>31</v>
      </c>
      <c r="B18" s="31" t="s">
        <v>32</v>
      </c>
      <c r="C18" s="31" t="s">
        <v>48</v>
      </c>
      <c r="D18" s="31" t="s">
        <v>72</v>
      </c>
      <c r="E18" s="31" t="s">
        <v>41</v>
      </c>
      <c r="F18" s="31" t="s">
        <v>51</v>
      </c>
      <c r="G18" s="31" t="s">
        <v>288</v>
      </c>
      <c r="H18" s="45">
        <v>44793</v>
      </c>
      <c r="I18" s="31" t="s">
        <v>453</v>
      </c>
      <c r="J18" s="31" t="s">
        <v>37</v>
      </c>
      <c r="K18" s="31" t="s">
        <v>53</v>
      </c>
      <c r="L18" s="31" t="s">
        <v>58</v>
      </c>
      <c r="M18" s="31" t="s">
        <v>59</v>
      </c>
      <c r="N18" s="40" t="s">
        <v>51</v>
      </c>
      <c r="O18" s="40" t="s">
        <v>374</v>
      </c>
      <c r="P18" s="40" t="s">
        <v>56</v>
      </c>
      <c r="Q18" s="41">
        <v>786.47543859649136</v>
      </c>
      <c r="R18" s="4" t="str">
        <f t="shared" si="0"/>
        <v>Original</v>
      </c>
      <c r="S18" s="44">
        <f t="shared" si="1"/>
        <v>3</v>
      </c>
      <c r="T18" s="44" t="str">
        <f>IF(_xlfn.XLOOKUP(G18,'BE Data'!D:D,'BE Data'!H:H)=A18,"Yes","")</f>
        <v/>
      </c>
    </row>
    <row r="19" spans="1:20" x14ac:dyDescent="0.35">
      <c r="A19" s="4" t="s">
        <v>31</v>
      </c>
      <c r="B19" s="31" t="s">
        <v>32</v>
      </c>
      <c r="C19" s="31" t="s">
        <v>128</v>
      </c>
      <c r="D19" s="31" t="s">
        <v>40</v>
      </c>
      <c r="E19" s="31" t="s">
        <v>41</v>
      </c>
      <c r="F19" s="31" t="s">
        <v>359</v>
      </c>
      <c r="G19" s="31" t="s">
        <v>288</v>
      </c>
      <c r="H19" s="45">
        <v>44793</v>
      </c>
      <c r="I19" s="31" t="s">
        <v>453</v>
      </c>
      <c r="J19" s="31" t="s">
        <v>37</v>
      </c>
      <c r="K19" s="31" t="s">
        <v>53</v>
      </c>
      <c r="L19" s="31" t="s">
        <v>57</v>
      </c>
      <c r="M19" s="31" t="s">
        <v>55</v>
      </c>
      <c r="N19" s="40" t="s">
        <v>359</v>
      </c>
      <c r="O19" s="40" t="s">
        <v>65</v>
      </c>
      <c r="P19" s="40" t="s">
        <v>63</v>
      </c>
      <c r="Q19" s="41">
        <v>1404.275221238938</v>
      </c>
      <c r="R19" s="4" t="str">
        <f t="shared" si="0"/>
        <v>Original</v>
      </c>
      <c r="S19" s="44">
        <f t="shared" si="1"/>
        <v>3</v>
      </c>
      <c r="T19" s="44" t="str">
        <f>IF(_xlfn.XLOOKUP(G19,'BE Data'!D:D,'BE Data'!H:H)=A19,"Yes","")</f>
        <v/>
      </c>
    </row>
    <row r="20" spans="1:20" x14ac:dyDescent="0.35">
      <c r="A20" s="4" t="s">
        <v>31</v>
      </c>
      <c r="B20" s="31" t="s">
        <v>32</v>
      </c>
      <c r="C20" s="31"/>
      <c r="D20" s="31"/>
      <c r="E20" s="31" t="s">
        <v>33</v>
      </c>
      <c r="F20" s="31" t="s">
        <v>364</v>
      </c>
      <c r="G20" s="31" t="s">
        <v>288</v>
      </c>
      <c r="H20" s="45">
        <v>44793</v>
      </c>
      <c r="I20" s="31" t="s">
        <v>453</v>
      </c>
      <c r="J20" s="31" t="s">
        <v>37</v>
      </c>
      <c r="K20" s="31" t="s">
        <v>34</v>
      </c>
      <c r="L20" s="31" t="s">
        <v>35</v>
      </c>
      <c r="M20" s="31" t="s">
        <v>36</v>
      </c>
      <c r="N20" s="40" t="s">
        <v>361</v>
      </c>
      <c r="O20" s="40" t="s">
        <v>436</v>
      </c>
      <c r="P20" s="40" t="s">
        <v>433</v>
      </c>
      <c r="Q20" s="41">
        <v>2108.4</v>
      </c>
      <c r="R20" s="4" t="str">
        <f t="shared" si="0"/>
        <v>MOTD</v>
      </c>
      <c r="S20" s="44">
        <f t="shared" si="1"/>
        <v>3</v>
      </c>
      <c r="T20" s="44" t="str">
        <f>IF(_xlfn.XLOOKUP(G20,'BE Data'!D:D,'BE Data'!H:H)=A20,"Yes","")</f>
        <v/>
      </c>
    </row>
    <row r="21" spans="1:20" x14ac:dyDescent="0.35">
      <c r="A21" s="4" t="s">
        <v>31</v>
      </c>
      <c r="B21" s="31" t="s">
        <v>32</v>
      </c>
      <c r="C21" s="31"/>
      <c r="D21" s="31"/>
      <c r="E21" s="31" t="s">
        <v>33</v>
      </c>
      <c r="F21" s="31" t="s">
        <v>365</v>
      </c>
      <c r="G21" s="31" t="s">
        <v>288</v>
      </c>
      <c r="H21" s="45">
        <v>44794</v>
      </c>
      <c r="I21" s="31" t="s">
        <v>453</v>
      </c>
      <c r="J21" s="31" t="s">
        <v>38</v>
      </c>
      <c r="K21" s="31" t="s">
        <v>466</v>
      </c>
      <c r="L21" s="31" t="s">
        <v>35</v>
      </c>
      <c r="M21" s="31" t="s">
        <v>36</v>
      </c>
      <c r="N21" s="40" t="s">
        <v>363</v>
      </c>
      <c r="O21" s="40" t="s">
        <v>386</v>
      </c>
      <c r="P21" s="40" t="s">
        <v>433</v>
      </c>
      <c r="Q21" s="41">
        <v>758.3</v>
      </c>
      <c r="R21" s="4" t="str">
        <f t="shared" si="0"/>
        <v>MOTD</v>
      </c>
      <c r="S21" s="44">
        <f t="shared" si="1"/>
        <v>3</v>
      </c>
      <c r="T21" s="44" t="str">
        <f>IF(_xlfn.XLOOKUP(G21,'BE Data'!D:D,'BE Data'!H:H)=A21,"Yes","")</f>
        <v/>
      </c>
    </row>
    <row r="22" spans="1:20" x14ac:dyDescent="0.35">
      <c r="A22" s="4" t="s">
        <v>31</v>
      </c>
      <c r="B22" s="31" t="s">
        <v>32</v>
      </c>
      <c r="C22" s="31" t="s">
        <v>43</v>
      </c>
      <c r="D22" s="31" t="s">
        <v>67</v>
      </c>
      <c r="E22" s="31" t="s">
        <v>41</v>
      </c>
      <c r="F22" s="31" t="s">
        <v>360</v>
      </c>
      <c r="G22" s="31" t="s">
        <v>288</v>
      </c>
      <c r="H22" s="45">
        <v>44794</v>
      </c>
      <c r="I22" s="31" t="s">
        <v>453</v>
      </c>
      <c r="J22" s="31" t="s">
        <v>38</v>
      </c>
      <c r="K22" s="31" t="s">
        <v>53</v>
      </c>
      <c r="L22" s="31" t="s">
        <v>57</v>
      </c>
      <c r="M22" s="31" t="s">
        <v>55</v>
      </c>
      <c r="N22" s="40" t="s">
        <v>360</v>
      </c>
      <c r="O22" s="40" t="s">
        <v>396</v>
      </c>
      <c r="P22" s="40" t="s">
        <v>61</v>
      </c>
      <c r="Q22" s="41">
        <v>1458.370535714286</v>
      </c>
      <c r="R22" s="4" t="str">
        <f t="shared" si="0"/>
        <v>Original</v>
      </c>
      <c r="S22" s="44">
        <f t="shared" si="1"/>
        <v>3</v>
      </c>
      <c r="T22" s="44" t="str">
        <f>IF(_xlfn.XLOOKUP(G22,'BE Data'!D:D,'BE Data'!H:H)=A22,"Yes","")</f>
        <v/>
      </c>
    </row>
    <row r="23" spans="1:20" x14ac:dyDescent="0.35">
      <c r="A23" s="4" t="s">
        <v>31</v>
      </c>
      <c r="B23" s="31" t="s">
        <v>32</v>
      </c>
      <c r="C23" s="31" t="s">
        <v>46</v>
      </c>
      <c r="D23" s="31" t="s">
        <v>49</v>
      </c>
      <c r="E23" s="31" t="s">
        <v>41</v>
      </c>
      <c r="F23" s="31" t="s">
        <v>52</v>
      </c>
      <c r="G23" s="31" t="s">
        <v>288</v>
      </c>
      <c r="H23" s="45">
        <v>44794</v>
      </c>
      <c r="I23" s="31" t="s">
        <v>453</v>
      </c>
      <c r="J23" s="31" t="s">
        <v>38</v>
      </c>
      <c r="K23" s="31" t="s">
        <v>53</v>
      </c>
      <c r="L23" s="31" t="s">
        <v>57</v>
      </c>
      <c r="M23" s="31" t="s">
        <v>55</v>
      </c>
      <c r="N23" s="40" t="s">
        <v>84</v>
      </c>
      <c r="O23" s="40" t="s">
        <v>463</v>
      </c>
      <c r="P23" s="40" t="s">
        <v>121</v>
      </c>
      <c r="Q23" s="41">
        <v>2322.9330508474582</v>
      </c>
      <c r="R23" s="4" t="str">
        <f t="shared" si="0"/>
        <v>Original</v>
      </c>
      <c r="S23" s="44">
        <f t="shared" si="1"/>
        <v>3</v>
      </c>
      <c r="T23" s="44" t="str">
        <f>IF(_xlfn.XLOOKUP(G23,'BE Data'!D:D,'BE Data'!H:H)=A23,"Yes","")</f>
        <v/>
      </c>
    </row>
    <row r="24" spans="1:20" x14ac:dyDescent="0.35">
      <c r="A24" s="4" t="s">
        <v>31</v>
      </c>
      <c r="B24" s="31" t="s">
        <v>32</v>
      </c>
      <c r="C24" s="31"/>
      <c r="D24" s="31"/>
      <c r="E24" s="31" t="s">
        <v>33</v>
      </c>
      <c r="F24" s="31" t="s">
        <v>361</v>
      </c>
      <c r="G24" s="31" t="s">
        <v>288</v>
      </c>
      <c r="H24" s="45">
        <v>44794</v>
      </c>
      <c r="I24" s="31" t="s">
        <v>453</v>
      </c>
      <c r="J24" s="31" t="s">
        <v>38</v>
      </c>
      <c r="K24" s="31" t="s">
        <v>39</v>
      </c>
      <c r="L24" s="31" t="s">
        <v>35</v>
      </c>
      <c r="M24" s="31" t="s">
        <v>36</v>
      </c>
      <c r="N24" s="40" t="s">
        <v>361</v>
      </c>
      <c r="O24" s="40" t="s">
        <v>406</v>
      </c>
      <c r="P24" s="40" t="s">
        <v>462</v>
      </c>
      <c r="Q24" s="41">
        <v>2117.1999999999998</v>
      </c>
      <c r="R24" s="4" t="str">
        <f t="shared" si="0"/>
        <v>MOTD</v>
      </c>
      <c r="S24" s="44">
        <f t="shared" si="1"/>
        <v>3</v>
      </c>
      <c r="T24" s="44" t="str">
        <f>IF(_xlfn.XLOOKUP(G24,'BE Data'!D:D,'BE Data'!H:H)=A24,"Yes","")</f>
        <v/>
      </c>
    </row>
    <row r="25" spans="1:20" x14ac:dyDescent="0.35">
      <c r="A25" s="4" t="s">
        <v>31</v>
      </c>
      <c r="B25" s="31" t="s">
        <v>32</v>
      </c>
      <c r="C25" s="31" t="s">
        <v>42</v>
      </c>
      <c r="D25" s="31" t="s">
        <v>45</v>
      </c>
      <c r="E25" s="31" t="s">
        <v>41</v>
      </c>
      <c r="F25" s="31" t="s">
        <v>50</v>
      </c>
      <c r="G25" s="31" t="s">
        <v>288</v>
      </c>
      <c r="H25" s="45">
        <v>44795</v>
      </c>
      <c r="I25" s="31" t="s">
        <v>453</v>
      </c>
      <c r="J25" s="31" t="s">
        <v>74</v>
      </c>
      <c r="K25" s="31" t="s">
        <v>53</v>
      </c>
      <c r="L25" s="31" t="s">
        <v>57</v>
      </c>
      <c r="M25" s="31" t="s">
        <v>55</v>
      </c>
      <c r="N25" s="40" t="s">
        <v>50</v>
      </c>
      <c r="O25" s="40" t="s">
        <v>369</v>
      </c>
      <c r="P25" s="40" t="s">
        <v>56</v>
      </c>
      <c r="Q25" s="41">
        <v>3563.3903508771932</v>
      </c>
      <c r="R25" s="4" t="str">
        <f t="shared" si="0"/>
        <v>Original</v>
      </c>
      <c r="S25" s="44">
        <f t="shared" si="1"/>
        <v>3</v>
      </c>
      <c r="T25" s="44" t="str">
        <f>IF(_xlfn.XLOOKUP(G25,'BE Data'!D:D,'BE Data'!H:H)=A25,"Yes","")</f>
        <v/>
      </c>
    </row>
    <row r="26" spans="1:20" x14ac:dyDescent="0.35">
      <c r="A26" s="4" t="s">
        <v>31</v>
      </c>
      <c r="B26" s="31" t="s">
        <v>32</v>
      </c>
      <c r="C26" s="31" t="s">
        <v>66</v>
      </c>
      <c r="D26" s="31" t="s">
        <v>42</v>
      </c>
      <c r="E26" s="31" t="s">
        <v>41</v>
      </c>
      <c r="F26" s="31" t="s">
        <v>51</v>
      </c>
      <c r="G26" s="31" t="s">
        <v>289</v>
      </c>
      <c r="H26" s="45">
        <v>44800</v>
      </c>
      <c r="I26" s="31" t="s">
        <v>453</v>
      </c>
      <c r="J26" s="31" t="s">
        <v>37</v>
      </c>
      <c r="K26" s="31" t="s">
        <v>53</v>
      </c>
      <c r="L26" s="31" t="s">
        <v>58</v>
      </c>
      <c r="M26" s="31" t="s">
        <v>59</v>
      </c>
      <c r="N26" s="40" t="s">
        <v>51</v>
      </c>
      <c r="O26" s="40" t="s">
        <v>377</v>
      </c>
      <c r="P26" s="40" t="s">
        <v>63</v>
      </c>
      <c r="Q26" s="41">
        <v>954.08672566371672</v>
      </c>
      <c r="R26" s="4" t="str">
        <f t="shared" si="0"/>
        <v>Original</v>
      </c>
      <c r="S26" s="44">
        <f t="shared" si="1"/>
        <v>4</v>
      </c>
      <c r="T26" s="44" t="str">
        <f>IF(_xlfn.XLOOKUP(G26,'BE Data'!D:D,'BE Data'!H:H)=A26,"Yes","")</f>
        <v/>
      </c>
    </row>
    <row r="27" spans="1:20" x14ac:dyDescent="0.35">
      <c r="A27" s="4" t="s">
        <v>31</v>
      </c>
      <c r="B27" s="31" t="s">
        <v>32</v>
      </c>
      <c r="C27" s="31" t="s">
        <v>40</v>
      </c>
      <c r="D27" s="31" t="s">
        <v>94</v>
      </c>
      <c r="E27" s="31" t="s">
        <v>41</v>
      </c>
      <c r="F27" s="31" t="s">
        <v>359</v>
      </c>
      <c r="G27" s="31" t="s">
        <v>289</v>
      </c>
      <c r="H27" s="45">
        <v>44800</v>
      </c>
      <c r="I27" s="31" t="s">
        <v>453</v>
      </c>
      <c r="J27" s="31" t="s">
        <v>37</v>
      </c>
      <c r="K27" s="31" t="s">
        <v>53</v>
      </c>
      <c r="L27" s="31" t="s">
        <v>57</v>
      </c>
      <c r="M27" s="31" t="s">
        <v>55</v>
      </c>
      <c r="N27" s="40" t="s">
        <v>408</v>
      </c>
      <c r="O27" s="40" t="s">
        <v>459</v>
      </c>
      <c r="P27" s="40" t="s">
        <v>73</v>
      </c>
      <c r="Q27" s="41">
        <v>1540.7686956521741</v>
      </c>
      <c r="R27" s="4" t="str">
        <f t="shared" si="0"/>
        <v>Original</v>
      </c>
      <c r="S27" s="44">
        <f t="shared" si="1"/>
        <v>4</v>
      </c>
      <c r="T27" s="44" t="str">
        <f>IF(_xlfn.XLOOKUP(G27,'BE Data'!D:D,'BE Data'!H:H)=A27,"Yes","")</f>
        <v/>
      </c>
    </row>
    <row r="28" spans="1:20" x14ac:dyDescent="0.35">
      <c r="A28" s="4" t="s">
        <v>31</v>
      </c>
      <c r="B28" s="31" t="s">
        <v>32</v>
      </c>
      <c r="C28" s="31"/>
      <c r="D28" s="31"/>
      <c r="E28" s="31" t="s">
        <v>33</v>
      </c>
      <c r="F28" s="31" t="s">
        <v>364</v>
      </c>
      <c r="G28" s="31" t="s">
        <v>289</v>
      </c>
      <c r="H28" s="45">
        <v>44800</v>
      </c>
      <c r="I28" s="31" t="s">
        <v>453</v>
      </c>
      <c r="J28" s="31" t="s">
        <v>37</v>
      </c>
      <c r="K28" s="31" t="s">
        <v>34</v>
      </c>
      <c r="L28" s="31" t="s">
        <v>35</v>
      </c>
      <c r="M28" s="31" t="s">
        <v>36</v>
      </c>
      <c r="N28" s="40" t="s">
        <v>412</v>
      </c>
      <c r="O28" s="40" t="s">
        <v>424</v>
      </c>
      <c r="P28" s="40" t="s">
        <v>385</v>
      </c>
      <c r="Q28" s="41">
        <v>2748.8</v>
      </c>
      <c r="R28" s="4" t="str">
        <f t="shared" si="0"/>
        <v>MOTD</v>
      </c>
      <c r="S28" s="44">
        <f t="shared" si="1"/>
        <v>4</v>
      </c>
      <c r="T28" s="44" t="str">
        <f>IF(_xlfn.XLOOKUP(G28,'BE Data'!D:D,'BE Data'!H:H)=A28,"Yes","")</f>
        <v/>
      </c>
    </row>
    <row r="29" spans="1:20" x14ac:dyDescent="0.35">
      <c r="A29" s="4" t="s">
        <v>31</v>
      </c>
      <c r="B29" s="31" t="s">
        <v>32</v>
      </c>
      <c r="C29" s="31"/>
      <c r="D29" s="31"/>
      <c r="E29" s="31" t="s">
        <v>33</v>
      </c>
      <c r="F29" s="31" t="s">
        <v>365</v>
      </c>
      <c r="G29" s="31" t="s">
        <v>289</v>
      </c>
      <c r="H29" s="45">
        <v>44801</v>
      </c>
      <c r="I29" s="31" t="s">
        <v>453</v>
      </c>
      <c r="J29" s="31" t="s">
        <v>38</v>
      </c>
      <c r="K29" s="31" t="s">
        <v>466</v>
      </c>
      <c r="L29" s="31" t="s">
        <v>35</v>
      </c>
      <c r="M29" s="31" t="s">
        <v>36</v>
      </c>
      <c r="N29" s="40" t="s">
        <v>362</v>
      </c>
      <c r="O29" s="40" t="s">
        <v>386</v>
      </c>
      <c r="P29" s="40" t="s">
        <v>385</v>
      </c>
      <c r="Q29" s="41">
        <v>701.5</v>
      </c>
      <c r="R29" s="4" t="str">
        <f t="shared" si="0"/>
        <v>MOTD</v>
      </c>
      <c r="S29" s="44">
        <f t="shared" si="1"/>
        <v>4</v>
      </c>
      <c r="T29" s="44" t="str">
        <f>IF(_xlfn.XLOOKUP(G29,'BE Data'!D:D,'BE Data'!H:H)=A29,"Yes","")</f>
        <v/>
      </c>
    </row>
    <row r="30" spans="1:20" x14ac:dyDescent="0.35">
      <c r="A30" s="4" t="s">
        <v>31</v>
      </c>
      <c r="B30" s="31" t="s">
        <v>32</v>
      </c>
      <c r="C30" s="31" t="s">
        <v>72</v>
      </c>
      <c r="D30" s="31" t="s">
        <v>46</v>
      </c>
      <c r="E30" s="31" t="s">
        <v>41</v>
      </c>
      <c r="F30" s="31" t="s">
        <v>360</v>
      </c>
      <c r="G30" s="31" t="s">
        <v>289</v>
      </c>
      <c r="H30" s="45">
        <v>44801</v>
      </c>
      <c r="I30" s="31" t="s">
        <v>453</v>
      </c>
      <c r="J30" s="31" t="s">
        <v>38</v>
      </c>
      <c r="K30" s="31" t="s">
        <v>53</v>
      </c>
      <c r="L30" s="31" t="s">
        <v>54</v>
      </c>
      <c r="M30" s="31" t="s">
        <v>55</v>
      </c>
      <c r="N30" s="40" t="s">
        <v>360</v>
      </c>
      <c r="O30" s="40" t="s">
        <v>465</v>
      </c>
      <c r="P30" s="40" t="s">
        <v>121</v>
      </c>
      <c r="Q30" s="41">
        <v>939.31271186440688</v>
      </c>
      <c r="R30" s="4" t="str">
        <f t="shared" si="0"/>
        <v>Original</v>
      </c>
      <c r="S30" s="44">
        <f t="shared" si="1"/>
        <v>4</v>
      </c>
      <c r="T30" s="44" t="str">
        <f>IF(_xlfn.XLOOKUP(G30,'BE Data'!D:D,'BE Data'!H:H)=A30,"Yes","")</f>
        <v/>
      </c>
    </row>
    <row r="31" spans="1:20" x14ac:dyDescent="0.35">
      <c r="A31" s="4" t="s">
        <v>31</v>
      </c>
      <c r="B31" s="31" t="s">
        <v>32</v>
      </c>
      <c r="C31" s="31" t="s">
        <v>164</v>
      </c>
      <c r="D31" s="31" t="s">
        <v>48</v>
      </c>
      <c r="E31" s="31" t="s">
        <v>41</v>
      </c>
      <c r="F31" s="31" t="s">
        <v>52</v>
      </c>
      <c r="G31" s="31" t="s">
        <v>289</v>
      </c>
      <c r="H31" s="45">
        <v>44801</v>
      </c>
      <c r="I31" s="31" t="s">
        <v>453</v>
      </c>
      <c r="J31" s="31" t="s">
        <v>38</v>
      </c>
      <c r="K31" s="31" t="s">
        <v>53</v>
      </c>
      <c r="L31" s="31" t="s">
        <v>57</v>
      </c>
      <c r="M31" s="31" t="s">
        <v>55</v>
      </c>
      <c r="N31" s="40" t="s">
        <v>52</v>
      </c>
      <c r="O31" s="40" t="s">
        <v>431</v>
      </c>
      <c r="P31" s="40" t="s">
        <v>125</v>
      </c>
      <c r="Q31" s="41">
        <v>1584.531034482759</v>
      </c>
      <c r="R31" s="4" t="str">
        <f t="shared" si="0"/>
        <v>Original</v>
      </c>
      <c r="S31" s="44">
        <f t="shared" si="1"/>
        <v>4</v>
      </c>
      <c r="T31" s="44" t="str">
        <f>IF(_xlfn.XLOOKUP(G31,'BE Data'!D:D,'BE Data'!H:H)=A31,"Yes","")</f>
        <v/>
      </c>
    </row>
    <row r="32" spans="1:20" x14ac:dyDescent="0.35">
      <c r="A32" s="4" t="s">
        <v>31</v>
      </c>
      <c r="B32" s="31" t="s">
        <v>32</v>
      </c>
      <c r="C32" s="31"/>
      <c r="D32" s="31"/>
      <c r="E32" s="31" t="s">
        <v>33</v>
      </c>
      <c r="F32" s="31" t="s">
        <v>361</v>
      </c>
      <c r="G32" s="31" t="s">
        <v>289</v>
      </c>
      <c r="H32" s="45">
        <v>44801</v>
      </c>
      <c r="I32" s="31" t="s">
        <v>453</v>
      </c>
      <c r="J32" s="31" t="s">
        <v>38</v>
      </c>
      <c r="K32" s="31" t="s">
        <v>39</v>
      </c>
      <c r="L32" s="31" t="s">
        <v>35</v>
      </c>
      <c r="M32" s="31" t="s">
        <v>36</v>
      </c>
      <c r="N32" s="40" t="s">
        <v>405</v>
      </c>
      <c r="O32" s="40" t="s">
        <v>387</v>
      </c>
      <c r="P32" s="40" t="s">
        <v>428</v>
      </c>
      <c r="Q32" s="41">
        <v>1902.3</v>
      </c>
      <c r="R32" s="4" t="str">
        <f t="shared" si="0"/>
        <v>MOTD</v>
      </c>
      <c r="S32" s="44">
        <f t="shared" si="1"/>
        <v>4</v>
      </c>
      <c r="T32" s="44" t="str">
        <f>IF(_xlfn.XLOOKUP(G32,'BE Data'!D:D,'BE Data'!H:H)=A32,"Yes","")</f>
        <v/>
      </c>
    </row>
    <row r="33" spans="1:20" x14ac:dyDescent="0.35">
      <c r="A33" s="4" t="s">
        <v>31</v>
      </c>
      <c r="B33" s="31" t="s">
        <v>32</v>
      </c>
      <c r="C33" s="31" t="s">
        <v>81</v>
      </c>
      <c r="D33" s="31" t="s">
        <v>140</v>
      </c>
      <c r="E33" s="31" t="s">
        <v>41</v>
      </c>
      <c r="F33" s="31" t="s">
        <v>366</v>
      </c>
      <c r="G33" s="31" t="s">
        <v>290</v>
      </c>
      <c r="H33" s="45">
        <v>44803</v>
      </c>
      <c r="I33" s="31" t="s">
        <v>453</v>
      </c>
      <c r="J33" s="31" t="s">
        <v>122</v>
      </c>
      <c r="K33" s="31" t="s">
        <v>53</v>
      </c>
      <c r="L33" s="31" t="s">
        <v>139</v>
      </c>
      <c r="M33" s="31" t="s">
        <v>59</v>
      </c>
      <c r="N33" s="40" t="s">
        <v>467</v>
      </c>
      <c r="O33" s="40" t="s">
        <v>429</v>
      </c>
      <c r="P33" s="40" t="s">
        <v>56</v>
      </c>
      <c r="Q33" s="41">
        <v>98.178947368421049</v>
      </c>
      <c r="R33" s="4" t="str">
        <f t="shared" si="0"/>
        <v>Original</v>
      </c>
      <c r="S33" s="44">
        <f t="shared" si="1"/>
        <v>5</v>
      </c>
      <c r="T33" s="44" t="str">
        <f>IF(_xlfn.XLOOKUP(G33,'BE Data'!D:D,'BE Data'!H:H)=A33,"Yes","")</f>
        <v/>
      </c>
    </row>
    <row r="34" spans="1:20" x14ac:dyDescent="0.35">
      <c r="A34" s="4" t="s">
        <v>31</v>
      </c>
      <c r="B34" s="31" t="s">
        <v>32</v>
      </c>
      <c r="C34" s="31" t="s">
        <v>94</v>
      </c>
      <c r="D34" s="31" t="s">
        <v>161</v>
      </c>
      <c r="E34" s="31" t="s">
        <v>41</v>
      </c>
      <c r="F34" s="31" t="s">
        <v>366</v>
      </c>
      <c r="G34" s="31" t="s">
        <v>290</v>
      </c>
      <c r="H34" s="45">
        <v>44803</v>
      </c>
      <c r="I34" s="31" t="s">
        <v>453</v>
      </c>
      <c r="J34" s="31" t="s">
        <v>122</v>
      </c>
      <c r="K34" s="31" t="s">
        <v>53</v>
      </c>
      <c r="L34" s="31" t="s">
        <v>461</v>
      </c>
      <c r="M34" s="31" t="s">
        <v>59</v>
      </c>
      <c r="N34" s="40" t="s">
        <v>467</v>
      </c>
      <c r="O34" s="40" t="s">
        <v>451</v>
      </c>
      <c r="P34" s="40" t="s">
        <v>73</v>
      </c>
      <c r="Q34" s="41">
        <v>73.336521739130447</v>
      </c>
      <c r="R34" s="4" t="str">
        <f t="shared" si="0"/>
        <v>Original</v>
      </c>
      <c r="S34" s="44">
        <f t="shared" si="1"/>
        <v>5</v>
      </c>
      <c r="T34" s="44" t="str">
        <f>IF(_xlfn.XLOOKUP(G34,'BE Data'!D:D,'BE Data'!H:H)=A34,"Yes","")</f>
        <v/>
      </c>
    </row>
    <row r="35" spans="1:20" x14ac:dyDescent="0.35">
      <c r="A35" s="4" t="s">
        <v>31</v>
      </c>
      <c r="B35" s="31" t="s">
        <v>32</v>
      </c>
      <c r="C35" s="31" t="s">
        <v>66</v>
      </c>
      <c r="D35" s="31" t="s">
        <v>67</v>
      </c>
      <c r="E35" s="31" t="s">
        <v>41</v>
      </c>
      <c r="F35" s="31" t="s">
        <v>77</v>
      </c>
      <c r="G35" s="31" t="s">
        <v>290</v>
      </c>
      <c r="H35" s="45">
        <v>44803</v>
      </c>
      <c r="I35" s="31" t="s">
        <v>453</v>
      </c>
      <c r="J35" s="31" t="s">
        <v>122</v>
      </c>
      <c r="K35" s="31" t="s">
        <v>53</v>
      </c>
      <c r="L35" s="31" t="s">
        <v>137</v>
      </c>
      <c r="M35" s="31" t="s">
        <v>59</v>
      </c>
      <c r="N35" s="40" t="s">
        <v>77</v>
      </c>
      <c r="O35" s="40" t="s">
        <v>426</v>
      </c>
      <c r="P35" s="40" t="s">
        <v>73</v>
      </c>
      <c r="Q35" s="41">
        <v>467.10173913043468</v>
      </c>
      <c r="R35" s="4" t="str">
        <f t="shared" si="0"/>
        <v>Original</v>
      </c>
      <c r="S35" s="44">
        <f t="shared" si="1"/>
        <v>5</v>
      </c>
      <c r="T35" s="44" t="str">
        <f>IF(_xlfn.XLOOKUP(G35,'BE Data'!D:D,'BE Data'!H:H)=A35,"Yes","")</f>
        <v/>
      </c>
    </row>
    <row r="36" spans="1:20" x14ac:dyDescent="0.35">
      <c r="A36" s="4" t="s">
        <v>31</v>
      </c>
      <c r="B36" s="31" t="s">
        <v>32</v>
      </c>
      <c r="C36" s="31" t="s">
        <v>43</v>
      </c>
      <c r="D36" s="31" t="s">
        <v>86</v>
      </c>
      <c r="E36" s="31" t="s">
        <v>41</v>
      </c>
      <c r="F36" s="31" t="s">
        <v>50</v>
      </c>
      <c r="G36" s="31" t="s">
        <v>290</v>
      </c>
      <c r="H36" s="45">
        <v>44803</v>
      </c>
      <c r="I36" s="31" t="s">
        <v>453</v>
      </c>
      <c r="J36" s="31" t="s">
        <v>122</v>
      </c>
      <c r="K36" s="31" t="s">
        <v>53</v>
      </c>
      <c r="L36" s="31" t="s">
        <v>58</v>
      </c>
      <c r="M36" s="31" t="s">
        <v>59</v>
      </c>
      <c r="N36" s="40" t="s">
        <v>50</v>
      </c>
      <c r="O36" s="40" t="s">
        <v>383</v>
      </c>
      <c r="P36" s="40" t="s">
        <v>73</v>
      </c>
      <c r="Q36" s="41">
        <v>584.40347826086952</v>
      </c>
      <c r="R36" s="4" t="str">
        <f t="shared" si="0"/>
        <v>Original</v>
      </c>
      <c r="S36" s="44">
        <f t="shared" si="1"/>
        <v>5</v>
      </c>
      <c r="T36" s="44" t="str">
        <f>IF(_xlfn.XLOOKUP(G36,'BE Data'!D:D,'BE Data'!H:H)=A36,"Yes","")</f>
        <v/>
      </c>
    </row>
    <row r="37" spans="1:20" x14ac:dyDescent="0.35">
      <c r="A37" s="4" t="s">
        <v>31</v>
      </c>
      <c r="B37" s="31" t="s">
        <v>32</v>
      </c>
      <c r="C37" s="31" t="s">
        <v>40</v>
      </c>
      <c r="D37" s="31" t="s">
        <v>82</v>
      </c>
      <c r="E37" s="31" t="s">
        <v>41</v>
      </c>
      <c r="F37" s="31" t="s">
        <v>366</v>
      </c>
      <c r="G37" s="31" t="s">
        <v>290</v>
      </c>
      <c r="H37" s="45">
        <v>44804</v>
      </c>
      <c r="I37" s="31" t="s">
        <v>453</v>
      </c>
      <c r="J37" s="31" t="s">
        <v>123</v>
      </c>
      <c r="K37" s="31" t="s">
        <v>53</v>
      </c>
      <c r="L37" s="31" t="s">
        <v>461</v>
      </c>
      <c r="M37" s="31" t="s">
        <v>59</v>
      </c>
      <c r="N37" s="40" t="s">
        <v>366</v>
      </c>
      <c r="O37" s="40" t="s">
        <v>448</v>
      </c>
      <c r="P37" s="40" t="s">
        <v>56</v>
      </c>
      <c r="Q37" s="41">
        <v>357.65</v>
      </c>
      <c r="R37" s="4" t="str">
        <f t="shared" si="0"/>
        <v>Original</v>
      </c>
      <c r="S37" s="44">
        <f t="shared" si="1"/>
        <v>5</v>
      </c>
      <c r="T37" s="44" t="str">
        <f>IF(_xlfn.XLOOKUP(G37,'BE Data'!D:D,'BE Data'!H:H)=A37,"Yes","")</f>
        <v/>
      </c>
    </row>
    <row r="38" spans="1:20" x14ac:dyDescent="0.35">
      <c r="A38" s="4" t="s">
        <v>31</v>
      </c>
      <c r="B38" s="31" t="s">
        <v>32</v>
      </c>
      <c r="C38" s="31" t="s">
        <v>49</v>
      </c>
      <c r="D38" s="31" t="s">
        <v>164</v>
      </c>
      <c r="E38" s="31" t="s">
        <v>41</v>
      </c>
      <c r="F38" s="31" t="s">
        <v>366</v>
      </c>
      <c r="G38" s="31" t="s">
        <v>290</v>
      </c>
      <c r="H38" s="45">
        <v>44804</v>
      </c>
      <c r="I38" s="31" t="s">
        <v>453</v>
      </c>
      <c r="J38" s="31" t="s">
        <v>123</v>
      </c>
      <c r="K38" s="31" t="s">
        <v>53</v>
      </c>
      <c r="L38" s="31" t="s">
        <v>139</v>
      </c>
      <c r="M38" s="31" t="s">
        <v>59</v>
      </c>
      <c r="N38" s="40" t="s">
        <v>366</v>
      </c>
      <c r="O38" s="40" t="s">
        <v>468</v>
      </c>
      <c r="P38" s="40" t="s">
        <v>370</v>
      </c>
      <c r="Q38" s="41">
        <v>249.00454545454551</v>
      </c>
      <c r="R38" s="4" t="str">
        <f t="shared" si="0"/>
        <v>Original</v>
      </c>
      <c r="S38" s="44">
        <f t="shared" si="1"/>
        <v>5</v>
      </c>
      <c r="T38" s="44" t="str">
        <f>IF(_xlfn.XLOOKUP(G38,'BE Data'!D:D,'BE Data'!H:H)=A38,"Yes","")</f>
        <v/>
      </c>
    </row>
    <row r="39" spans="1:20" x14ac:dyDescent="0.35">
      <c r="A39" s="4" t="s">
        <v>31</v>
      </c>
      <c r="B39" s="31" t="s">
        <v>32</v>
      </c>
      <c r="C39" s="31" t="s">
        <v>47</v>
      </c>
      <c r="D39" s="31" t="s">
        <v>48</v>
      </c>
      <c r="E39" s="31" t="s">
        <v>41</v>
      </c>
      <c r="F39" s="31" t="s">
        <v>77</v>
      </c>
      <c r="G39" s="31" t="s">
        <v>290</v>
      </c>
      <c r="H39" s="45">
        <v>44804</v>
      </c>
      <c r="I39" s="31" t="s">
        <v>453</v>
      </c>
      <c r="J39" s="31" t="s">
        <v>123</v>
      </c>
      <c r="K39" s="31" t="s">
        <v>53</v>
      </c>
      <c r="L39" s="31" t="s">
        <v>137</v>
      </c>
      <c r="M39" s="31" t="s">
        <v>59</v>
      </c>
      <c r="N39" s="40" t="s">
        <v>469</v>
      </c>
      <c r="O39" s="40" t="s">
        <v>470</v>
      </c>
      <c r="P39" s="40" t="s">
        <v>85</v>
      </c>
      <c r="Q39" s="41">
        <v>370.42393162393159</v>
      </c>
      <c r="R39" s="4" t="str">
        <f t="shared" si="0"/>
        <v>Original</v>
      </c>
      <c r="S39" s="44">
        <f t="shared" si="1"/>
        <v>5</v>
      </c>
      <c r="T39" s="44" t="str">
        <f>IF(_xlfn.XLOOKUP(G39,'BE Data'!D:D,'BE Data'!H:H)=A39,"Yes","")</f>
        <v/>
      </c>
    </row>
    <row r="40" spans="1:20" x14ac:dyDescent="0.35">
      <c r="A40" s="4" t="s">
        <v>31</v>
      </c>
      <c r="B40" s="31" t="s">
        <v>32</v>
      </c>
      <c r="C40" s="31" t="s">
        <v>45</v>
      </c>
      <c r="D40" s="31" t="s">
        <v>46</v>
      </c>
      <c r="E40" s="31" t="s">
        <v>41</v>
      </c>
      <c r="F40" s="31" t="s">
        <v>50</v>
      </c>
      <c r="G40" s="31" t="s">
        <v>290</v>
      </c>
      <c r="H40" s="45">
        <v>44804</v>
      </c>
      <c r="I40" s="31" t="s">
        <v>453</v>
      </c>
      <c r="J40" s="31" t="s">
        <v>123</v>
      </c>
      <c r="K40" s="31" t="s">
        <v>53</v>
      </c>
      <c r="L40" s="31" t="s">
        <v>58</v>
      </c>
      <c r="M40" s="31" t="s">
        <v>59</v>
      </c>
      <c r="N40" s="40" t="s">
        <v>50</v>
      </c>
      <c r="O40" s="40" t="s">
        <v>124</v>
      </c>
      <c r="P40" s="40" t="s">
        <v>342</v>
      </c>
      <c r="Q40" s="41">
        <v>1128.932773109243</v>
      </c>
      <c r="R40" s="4" t="str">
        <f t="shared" si="0"/>
        <v>Original</v>
      </c>
      <c r="S40" s="44">
        <f t="shared" si="1"/>
        <v>5</v>
      </c>
      <c r="T40" s="44" t="str">
        <f>IF(_xlfn.XLOOKUP(G40,'BE Data'!D:D,'BE Data'!H:H)=A40,"Yes","")</f>
        <v/>
      </c>
    </row>
    <row r="41" spans="1:20" x14ac:dyDescent="0.35">
      <c r="A41" s="4" t="s">
        <v>31</v>
      </c>
      <c r="B41" s="31" t="s">
        <v>32</v>
      </c>
      <c r="C41" s="31"/>
      <c r="D41" s="31"/>
      <c r="E41" s="31" t="s">
        <v>33</v>
      </c>
      <c r="F41" s="31">
        <v>0.94444444444444453</v>
      </c>
      <c r="G41" s="31" t="s">
        <v>290</v>
      </c>
      <c r="H41" s="45">
        <v>44804</v>
      </c>
      <c r="I41" s="31" t="s">
        <v>453</v>
      </c>
      <c r="J41" s="31" t="s">
        <v>123</v>
      </c>
      <c r="K41" s="31" t="s">
        <v>34</v>
      </c>
      <c r="L41" s="31" t="s">
        <v>35</v>
      </c>
      <c r="M41" s="31" t="s">
        <v>36</v>
      </c>
      <c r="N41" s="40" t="s">
        <v>450</v>
      </c>
      <c r="O41" s="40" t="s">
        <v>452</v>
      </c>
      <c r="P41" s="40" t="s">
        <v>441</v>
      </c>
      <c r="Q41" s="41">
        <v>1428</v>
      </c>
      <c r="R41" s="4" t="str">
        <f t="shared" si="0"/>
        <v>MOTD</v>
      </c>
      <c r="S41" s="44">
        <f t="shared" si="1"/>
        <v>5</v>
      </c>
      <c r="T41" s="44" t="str">
        <f>IF(_xlfn.XLOOKUP(G41,'BE Data'!D:D,'BE Data'!H:H)=A41,"Yes","")</f>
        <v/>
      </c>
    </row>
    <row r="42" spans="1:20" x14ac:dyDescent="0.35">
      <c r="A42" s="4" t="s">
        <v>31</v>
      </c>
      <c r="B42" s="31" t="s">
        <v>32</v>
      </c>
      <c r="C42" s="31" t="s">
        <v>69</v>
      </c>
      <c r="D42" s="31" t="s">
        <v>42</v>
      </c>
      <c r="E42" s="31" t="s">
        <v>41</v>
      </c>
      <c r="F42" s="31" t="s">
        <v>50</v>
      </c>
      <c r="G42" s="31" t="s">
        <v>290</v>
      </c>
      <c r="H42" s="45">
        <v>44805</v>
      </c>
      <c r="I42" s="31" t="s">
        <v>453</v>
      </c>
      <c r="J42" s="31" t="s">
        <v>127</v>
      </c>
      <c r="K42" s="31" t="s">
        <v>53</v>
      </c>
      <c r="L42" s="31" t="s">
        <v>58</v>
      </c>
      <c r="M42" s="31" t="s">
        <v>59</v>
      </c>
      <c r="N42" s="40" t="s">
        <v>50</v>
      </c>
      <c r="O42" s="40" t="s">
        <v>138</v>
      </c>
      <c r="P42" s="40" t="s">
        <v>61</v>
      </c>
      <c r="Q42" s="41">
        <v>1491.524107142857</v>
      </c>
      <c r="R42" s="4" t="str">
        <f t="shared" si="0"/>
        <v>Original</v>
      </c>
      <c r="S42" s="44">
        <f t="shared" si="1"/>
        <v>5</v>
      </c>
      <c r="T42" s="44" t="str">
        <f>IF(_xlfn.XLOOKUP(G42,'BE Data'!D:D,'BE Data'!H:H)=A42,"Yes","")</f>
        <v/>
      </c>
    </row>
    <row r="43" spans="1:20" x14ac:dyDescent="0.35">
      <c r="A43" s="4" t="s">
        <v>31</v>
      </c>
      <c r="B43" s="31" t="s">
        <v>32</v>
      </c>
      <c r="C43" s="31" t="s">
        <v>86</v>
      </c>
      <c r="D43" s="31" t="s">
        <v>45</v>
      </c>
      <c r="E43" s="31" t="s">
        <v>41</v>
      </c>
      <c r="F43" s="31" t="s">
        <v>51</v>
      </c>
      <c r="G43" s="31" t="s">
        <v>291</v>
      </c>
      <c r="H43" s="45">
        <v>44807</v>
      </c>
      <c r="I43" s="31" t="s">
        <v>453</v>
      </c>
      <c r="J43" s="31" t="s">
        <v>37</v>
      </c>
      <c r="K43" s="31" t="s">
        <v>53</v>
      </c>
      <c r="L43" s="31" t="s">
        <v>58</v>
      </c>
      <c r="M43" s="31" t="s">
        <v>59</v>
      </c>
      <c r="N43" s="40" t="s">
        <v>51</v>
      </c>
      <c r="O43" s="40" t="s">
        <v>407</v>
      </c>
      <c r="P43" s="40" t="s">
        <v>125</v>
      </c>
      <c r="Q43" s="41">
        <v>1425.3801724137929</v>
      </c>
      <c r="R43" s="4" t="str">
        <f t="shared" si="0"/>
        <v>Original</v>
      </c>
      <c r="S43" s="44">
        <f t="shared" si="1"/>
        <v>6</v>
      </c>
      <c r="T43" s="44" t="str">
        <f>IF(_xlfn.XLOOKUP(G43,'BE Data'!D:D,'BE Data'!H:H)=A43,"Yes","")</f>
        <v/>
      </c>
    </row>
    <row r="44" spans="1:20" x14ac:dyDescent="0.35">
      <c r="A44" s="4" t="s">
        <v>31</v>
      </c>
      <c r="B44" s="31" t="s">
        <v>32</v>
      </c>
      <c r="C44" s="31" t="s">
        <v>82</v>
      </c>
      <c r="D44" s="31" t="s">
        <v>49</v>
      </c>
      <c r="E44" s="31" t="s">
        <v>41</v>
      </c>
      <c r="F44" s="31" t="s">
        <v>359</v>
      </c>
      <c r="G44" s="31" t="s">
        <v>291</v>
      </c>
      <c r="H44" s="45">
        <v>44807</v>
      </c>
      <c r="I44" s="31" t="s">
        <v>453</v>
      </c>
      <c r="J44" s="31" t="s">
        <v>37</v>
      </c>
      <c r="K44" s="31" t="s">
        <v>53</v>
      </c>
      <c r="L44" s="31" t="s">
        <v>57</v>
      </c>
      <c r="M44" s="31" t="s">
        <v>55</v>
      </c>
      <c r="N44" s="40" t="s">
        <v>359</v>
      </c>
      <c r="O44" s="40" t="s">
        <v>65</v>
      </c>
      <c r="P44" s="40" t="s">
        <v>63</v>
      </c>
      <c r="Q44" s="41">
        <v>1372.434513274336</v>
      </c>
      <c r="R44" s="4" t="str">
        <f t="shared" si="0"/>
        <v>Original</v>
      </c>
      <c r="S44" s="44">
        <f t="shared" si="1"/>
        <v>6</v>
      </c>
      <c r="T44" s="44" t="str">
        <f>IF(_xlfn.XLOOKUP(G44,'BE Data'!D:D,'BE Data'!H:H)=A44,"Yes","")</f>
        <v/>
      </c>
    </row>
    <row r="45" spans="1:20" x14ac:dyDescent="0.35">
      <c r="A45" s="4" t="s">
        <v>31</v>
      </c>
      <c r="B45" s="31" t="s">
        <v>32</v>
      </c>
      <c r="C45" s="31"/>
      <c r="D45" s="31"/>
      <c r="E45" s="31" t="s">
        <v>33</v>
      </c>
      <c r="F45" s="31">
        <v>0.93402777777777779</v>
      </c>
      <c r="G45" s="31" t="s">
        <v>291</v>
      </c>
      <c r="H45" s="45">
        <v>44807</v>
      </c>
      <c r="I45" s="31" t="s">
        <v>453</v>
      </c>
      <c r="J45" s="31" t="s">
        <v>37</v>
      </c>
      <c r="K45" s="31" t="s">
        <v>34</v>
      </c>
      <c r="L45" s="31" t="s">
        <v>35</v>
      </c>
      <c r="M45" s="31" t="s">
        <v>36</v>
      </c>
      <c r="N45" s="40" t="s">
        <v>412</v>
      </c>
      <c r="O45" s="40" t="s">
        <v>401</v>
      </c>
      <c r="P45" s="40" t="s">
        <v>382</v>
      </c>
      <c r="Q45" s="41">
        <v>2593.3000000000002</v>
      </c>
      <c r="R45" s="4" t="str">
        <f t="shared" si="0"/>
        <v>MOTD</v>
      </c>
      <c r="S45" s="44">
        <f t="shared" si="1"/>
        <v>6</v>
      </c>
      <c r="T45" s="44" t="str">
        <f>IF(_xlfn.XLOOKUP(G45,'BE Data'!D:D,'BE Data'!H:H)=A45,"Yes","")</f>
        <v/>
      </c>
    </row>
    <row r="46" spans="1:20" x14ac:dyDescent="0.35">
      <c r="A46" s="4" t="s">
        <v>31</v>
      </c>
      <c r="B46" s="31" t="s">
        <v>32</v>
      </c>
      <c r="C46" s="31"/>
      <c r="D46" s="31"/>
      <c r="E46" s="31" t="s">
        <v>33</v>
      </c>
      <c r="F46" s="31">
        <v>0.3125</v>
      </c>
      <c r="G46" s="31" t="s">
        <v>291</v>
      </c>
      <c r="H46" s="45">
        <v>44808</v>
      </c>
      <c r="I46" s="31" t="s">
        <v>453</v>
      </c>
      <c r="J46" s="31" t="s">
        <v>38</v>
      </c>
      <c r="K46" s="31" t="s">
        <v>466</v>
      </c>
      <c r="L46" s="31" t="s">
        <v>35</v>
      </c>
      <c r="M46" s="31" t="s">
        <v>36</v>
      </c>
      <c r="N46" s="40" t="s">
        <v>415</v>
      </c>
      <c r="O46" s="40" t="s">
        <v>386</v>
      </c>
      <c r="P46" s="40" t="s">
        <v>382</v>
      </c>
      <c r="Q46" s="41">
        <v>823.6</v>
      </c>
      <c r="R46" s="4" t="str">
        <f t="shared" si="0"/>
        <v>MOTD</v>
      </c>
      <c r="S46" s="44">
        <f t="shared" si="1"/>
        <v>6</v>
      </c>
      <c r="T46" s="44" t="str">
        <f>IF(_xlfn.XLOOKUP(G46,'BE Data'!D:D,'BE Data'!H:H)=A46,"Yes","")</f>
        <v/>
      </c>
    </row>
    <row r="47" spans="1:20" x14ac:dyDescent="0.35">
      <c r="A47" s="4" t="s">
        <v>31</v>
      </c>
      <c r="B47" s="31" t="s">
        <v>32</v>
      </c>
      <c r="C47" s="31" t="s">
        <v>161</v>
      </c>
      <c r="D47" s="31" t="s">
        <v>69</v>
      </c>
      <c r="E47" s="31" t="s">
        <v>41</v>
      </c>
      <c r="F47" s="31" t="s">
        <v>360</v>
      </c>
      <c r="G47" s="31" t="s">
        <v>291</v>
      </c>
      <c r="H47" s="45">
        <v>44808</v>
      </c>
      <c r="I47" s="31" t="s">
        <v>453</v>
      </c>
      <c r="J47" s="31" t="s">
        <v>38</v>
      </c>
      <c r="K47" s="31" t="s">
        <v>53</v>
      </c>
      <c r="L47" s="31" t="s">
        <v>57</v>
      </c>
      <c r="M47" s="31" t="s">
        <v>55</v>
      </c>
      <c r="N47" s="40" t="s">
        <v>360</v>
      </c>
      <c r="O47" s="40" t="s">
        <v>391</v>
      </c>
      <c r="P47" s="40" t="s">
        <v>85</v>
      </c>
      <c r="Q47" s="41">
        <v>874.04017094017104</v>
      </c>
      <c r="R47" s="4" t="str">
        <f t="shared" si="0"/>
        <v>Original</v>
      </c>
      <c r="S47" s="44">
        <f t="shared" si="1"/>
        <v>6</v>
      </c>
      <c r="T47" s="44" t="str">
        <f>IF(_xlfn.XLOOKUP(G47,'BE Data'!D:D,'BE Data'!H:H)=A47,"Yes","")</f>
        <v/>
      </c>
    </row>
    <row r="48" spans="1:20" x14ac:dyDescent="0.35">
      <c r="A48" s="4" t="s">
        <v>31</v>
      </c>
      <c r="B48" s="31" t="s">
        <v>32</v>
      </c>
      <c r="C48" s="31" t="s">
        <v>42</v>
      </c>
      <c r="D48" s="31" t="s">
        <v>40</v>
      </c>
      <c r="E48" s="31" t="s">
        <v>41</v>
      </c>
      <c r="F48" s="31" t="s">
        <v>52</v>
      </c>
      <c r="G48" s="31" t="s">
        <v>291</v>
      </c>
      <c r="H48" s="45">
        <v>44808</v>
      </c>
      <c r="I48" s="31" t="s">
        <v>453</v>
      </c>
      <c r="J48" s="31" t="s">
        <v>38</v>
      </c>
      <c r="K48" s="31" t="s">
        <v>53</v>
      </c>
      <c r="L48" s="31" t="s">
        <v>57</v>
      </c>
      <c r="M48" s="31" t="s">
        <v>55</v>
      </c>
      <c r="N48" s="40" t="s">
        <v>52</v>
      </c>
      <c r="O48" s="40" t="s">
        <v>389</v>
      </c>
      <c r="P48" s="40" t="s">
        <v>63</v>
      </c>
      <c r="Q48" s="41">
        <v>2881.0482456140348</v>
      </c>
      <c r="R48" s="4" t="str">
        <f t="shared" si="0"/>
        <v>Original</v>
      </c>
      <c r="S48" s="44">
        <f t="shared" si="1"/>
        <v>6</v>
      </c>
      <c r="T48" s="44" t="str">
        <f>IF(_xlfn.XLOOKUP(G48,'BE Data'!D:D,'BE Data'!H:H)=A48,"Yes","")</f>
        <v/>
      </c>
    </row>
    <row r="49" spans="1:20" x14ac:dyDescent="0.35">
      <c r="A49" s="4" t="s">
        <v>31</v>
      </c>
      <c r="B49" s="31" t="s">
        <v>32</v>
      </c>
      <c r="C49" s="31"/>
      <c r="D49" s="31"/>
      <c r="E49" s="31" t="s">
        <v>33</v>
      </c>
      <c r="F49" s="31">
        <v>0.9375</v>
      </c>
      <c r="G49" s="31" t="s">
        <v>291</v>
      </c>
      <c r="H49" s="45">
        <v>44808</v>
      </c>
      <c r="I49" s="31" t="s">
        <v>453</v>
      </c>
      <c r="J49" s="31" t="s">
        <v>38</v>
      </c>
      <c r="K49" s="31" t="s">
        <v>39</v>
      </c>
      <c r="L49" s="31" t="s">
        <v>35</v>
      </c>
      <c r="M49" s="31" t="s">
        <v>36</v>
      </c>
      <c r="N49" s="40" t="s">
        <v>361</v>
      </c>
      <c r="O49" s="40" t="s">
        <v>421</v>
      </c>
      <c r="P49" s="40" t="s">
        <v>399</v>
      </c>
      <c r="Q49" s="41">
        <v>1691.2</v>
      </c>
      <c r="R49" s="4" t="str">
        <f t="shared" si="0"/>
        <v>MOTD</v>
      </c>
      <c r="S49" s="44">
        <f t="shared" si="1"/>
        <v>6</v>
      </c>
      <c r="T49" s="44" t="str">
        <f>IF(_xlfn.XLOOKUP(G49,'BE Data'!D:D,'BE Data'!H:H)=A49,"Yes","")</f>
        <v/>
      </c>
    </row>
    <row r="50" spans="1:20" x14ac:dyDescent="0.35">
      <c r="A50" s="4" t="s">
        <v>31</v>
      </c>
      <c r="B50" s="31" t="s">
        <v>32</v>
      </c>
      <c r="C50" s="31" t="s">
        <v>82</v>
      </c>
      <c r="D50" s="31" t="s">
        <v>66</v>
      </c>
      <c r="E50" s="31" t="s">
        <v>41</v>
      </c>
      <c r="F50" s="31" t="s">
        <v>50</v>
      </c>
      <c r="G50" s="31" t="s">
        <v>293</v>
      </c>
      <c r="H50" s="45">
        <v>44820</v>
      </c>
      <c r="I50" s="31" t="s">
        <v>453</v>
      </c>
      <c r="J50" s="31" t="s">
        <v>71</v>
      </c>
      <c r="K50" s="31" t="s">
        <v>53</v>
      </c>
      <c r="L50" s="31" t="s">
        <v>57</v>
      </c>
      <c r="M50" s="31" t="s">
        <v>55</v>
      </c>
      <c r="N50" s="40" t="s">
        <v>50</v>
      </c>
      <c r="O50" s="40" t="s">
        <v>383</v>
      </c>
      <c r="P50" s="40" t="s">
        <v>73</v>
      </c>
      <c r="Q50" s="41">
        <v>907.40956521739133</v>
      </c>
      <c r="R50" s="4" t="str">
        <f t="shared" si="0"/>
        <v>Original</v>
      </c>
      <c r="S50" s="44">
        <f t="shared" si="1"/>
        <v>8</v>
      </c>
      <c r="T50" s="44" t="str">
        <f>IF(_xlfn.XLOOKUP(G50,'BE Data'!D:D,'BE Data'!H:H)=A50,"Yes","")</f>
        <v/>
      </c>
    </row>
    <row r="51" spans="1:20" x14ac:dyDescent="0.35">
      <c r="A51" s="4" t="s">
        <v>31</v>
      </c>
      <c r="B51" s="31" t="s">
        <v>32</v>
      </c>
      <c r="C51" s="31" t="s">
        <v>72</v>
      </c>
      <c r="D51" s="31" t="s">
        <v>49</v>
      </c>
      <c r="E51" s="31" t="s">
        <v>41</v>
      </c>
      <c r="F51" s="31" t="s">
        <v>51</v>
      </c>
      <c r="G51" s="31" t="s">
        <v>293</v>
      </c>
      <c r="H51" s="45">
        <v>44821</v>
      </c>
      <c r="I51" s="31" t="s">
        <v>453</v>
      </c>
      <c r="J51" s="31" t="s">
        <v>37</v>
      </c>
      <c r="K51" s="31" t="s">
        <v>53</v>
      </c>
      <c r="L51" s="31" t="s">
        <v>58</v>
      </c>
      <c r="M51" s="31" t="s">
        <v>59</v>
      </c>
      <c r="N51" s="40" t="s">
        <v>373</v>
      </c>
      <c r="O51" s="40" t="s">
        <v>377</v>
      </c>
      <c r="P51" s="40" t="s">
        <v>61</v>
      </c>
      <c r="Q51" s="41">
        <v>770.65892857142842</v>
      </c>
      <c r="R51" s="4" t="str">
        <f t="shared" si="0"/>
        <v>Original</v>
      </c>
      <c r="S51" s="44">
        <f t="shared" si="1"/>
        <v>8</v>
      </c>
      <c r="T51" s="44" t="str">
        <f>IF(_xlfn.XLOOKUP(G51,'BE Data'!D:D,'BE Data'!H:H)=A51,"Yes","")</f>
        <v/>
      </c>
    </row>
    <row r="52" spans="1:20" x14ac:dyDescent="0.35">
      <c r="A52" s="4" t="s">
        <v>31</v>
      </c>
      <c r="B52" s="31" t="s">
        <v>32</v>
      </c>
      <c r="C52" s="31" t="s">
        <v>48</v>
      </c>
      <c r="D52" s="31" t="s">
        <v>69</v>
      </c>
      <c r="E52" s="31" t="s">
        <v>41</v>
      </c>
      <c r="F52" s="31" t="s">
        <v>359</v>
      </c>
      <c r="G52" s="31" t="s">
        <v>293</v>
      </c>
      <c r="H52" s="45">
        <v>44821</v>
      </c>
      <c r="I52" s="31" t="s">
        <v>453</v>
      </c>
      <c r="J52" s="31" t="s">
        <v>37</v>
      </c>
      <c r="K52" s="31" t="s">
        <v>53</v>
      </c>
      <c r="L52" s="31" t="s">
        <v>54</v>
      </c>
      <c r="M52" s="31" t="s">
        <v>55</v>
      </c>
      <c r="N52" s="40" t="s">
        <v>359</v>
      </c>
      <c r="O52" s="40" t="s">
        <v>384</v>
      </c>
      <c r="P52" s="40" t="s">
        <v>61</v>
      </c>
      <c r="Q52" s="41">
        <v>1274.096428571429</v>
      </c>
      <c r="R52" s="4" t="str">
        <f t="shared" si="0"/>
        <v>Original</v>
      </c>
      <c r="S52" s="44">
        <f t="shared" si="1"/>
        <v>8</v>
      </c>
      <c r="T52" s="44" t="str">
        <f>IF(_xlfn.XLOOKUP(G52,'BE Data'!D:D,'BE Data'!H:H)=A52,"Yes","")</f>
        <v/>
      </c>
    </row>
    <row r="53" spans="1:20" x14ac:dyDescent="0.35">
      <c r="A53" s="4" t="s">
        <v>31</v>
      </c>
      <c r="B53" s="31" t="s">
        <v>32</v>
      </c>
      <c r="C53" s="31"/>
      <c r="D53" s="31"/>
      <c r="E53" s="31" t="s">
        <v>33</v>
      </c>
      <c r="F53" s="31">
        <v>0.95138888888888884</v>
      </c>
      <c r="G53" s="31" t="s">
        <v>293</v>
      </c>
      <c r="H53" s="45">
        <v>44821</v>
      </c>
      <c r="I53" s="31" t="s">
        <v>453</v>
      </c>
      <c r="J53" s="31" t="s">
        <v>37</v>
      </c>
      <c r="K53" s="31" t="s">
        <v>34</v>
      </c>
      <c r="L53" s="31" t="s">
        <v>35</v>
      </c>
      <c r="M53" s="31" t="s">
        <v>36</v>
      </c>
      <c r="N53" s="40" t="s">
        <v>430</v>
      </c>
      <c r="O53" s="40" t="s">
        <v>432</v>
      </c>
      <c r="P53" s="40" t="s">
        <v>419</v>
      </c>
      <c r="Q53" s="41">
        <v>1957.4</v>
      </c>
      <c r="R53" s="4" t="str">
        <f t="shared" si="0"/>
        <v>MOTD</v>
      </c>
      <c r="S53" s="44">
        <f t="shared" si="1"/>
        <v>8</v>
      </c>
      <c r="T53" s="44" t="str">
        <f>IF(_xlfn.XLOOKUP(G53,'BE Data'!D:D,'BE Data'!H:H)=A53,"Yes","")</f>
        <v/>
      </c>
    </row>
    <row r="54" spans="1:20" x14ac:dyDescent="0.35">
      <c r="A54" s="4" t="s">
        <v>31</v>
      </c>
      <c r="B54" s="31" t="s">
        <v>32</v>
      </c>
      <c r="C54" s="31"/>
      <c r="D54" s="31"/>
      <c r="E54" s="31" t="s">
        <v>33</v>
      </c>
      <c r="F54" s="31">
        <v>0.3263888888888889</v>
      </c>
      <c r="G54" s="31" t="s">
        <v>293</v>
      </c>
      <c r="H54" s="45">
        <v>44822</v>
      </c>
      <c r="I54" s="31" t="s">
        <v>453</v>
      </c>
      <c r="J54" s="31" t="s">
        <v>38</v>
      </c>
      <c r="K54" s="31" t="s">
        <v>466</v>
      </c>
      <c r="L54" s="31" t="s">
        <v>278</v>
      </c>
      <c r="M54" s="31" t="s">
        <v>36</v>
      </c>
      <c r="N54" s="40" t="s">
        <v>418</v>
      </c>
      <c r="O54" s="40" t="s">
        <v>386</v>
      </c>
      <c r="P54" s="40" t="s">
        <v>419</v>
      </c>
      <c r="Q54" s="41">
        <v>382</v>
      </c>
      <c r="R54" s="4" t="str">
        <f t="shared" si="0"/>
        <v>MOTD</v>
      </c>
      <c r="S54" s="44">
        <f t="shared" si="1"/>
        <v>8</v>
      </c>
      <c r="T54" s="44" t="str">
        <f>IF(_xlfn.XLOOKUP(G54,'BE Data'!D:D,'BE Data'!H:H)=A54,"Yes","")</f>
        <v/>
      </c>
    </row>
    <row r="55" spans="1:20" x14ac:dyDescent="0.35">
      <c r="A55" s="4" t="s">
        <v>31</v>
      </c>
      <c r="B55" s="31" t="s">
        <v>32</v>
      </c>
      <c r="C55" s="31" t="s">
        <v>140</v>
      </c>
      <c r="D55" s="31" t="s">
        <v>40</v>
      </c>
      <c r="E55" s="31" t="s">
        <v>41</v>
      </c>
      <c r="F55" s="31" t="s">
        <v>368</v>
      </c>
      <c r="G55" s="31" t="s">
        <v>293</v>
      </c>
      <c r="H55" s="45">
        <v>44822</v>
      </c>
      <c r="I55" s="31" t="s">
        <v>453</v>
      </c>
      <c r="J55" s="31" t="s">
        <v>38</v>
      </c>
      <c r="K55" s="31" t="s">
        <v>53</v>
      </c>
      <c r="L55" s="31" t="s">
        <v>57</v>
      </c>
      <c r="M55" s="31" t="s">
        <v>55</v>
      </c>
      <c r="N55" s="40" t="s">
        <v>471</v>
      </c>
      <c r="O55" s="40" t="s">
        <v>472</v>
      </c>
      <c r="P55" s="40" t="s">
        <v>63</v>
      </c>
      <c r="Q55" s="41">
        <v>969.90265486725662</v>
      </c>
      <c r="R55" s="4" t="str">
        <f t="shared" si="0"/>
        <v>Original</v>
      </c>
      <c r="S55" s="44">
        <f t="shared" si="1"/>
        <v>8</v>
      </c>
      <c r="T55" s="44" t="str">
        <f>IF(_xlfn.XLOOKUP(G55,'BE Data'!D:D,'BE Data'!H:H)=A55,"Yes","")</f>
        <v/>
      </c>
    </row>
    <row r="56" spans="1:20" x14ac:dyDescent="0.35">
      <c r="A56" s="4" t="s">
        <v>31</v>
      </c>
      <c r="B56" s="31" t="s">
        <v>32</v>
      </c>
      <c r="C56" s="31" t="s">
        <v>86</v>
      </c>
      <c r="D56" s="31" t="s">
        <v>47</v>
      </c>
      <c r="E56" s="31" t="s">
        <v>41</v>
      </c>
      <c r="F56" s="31" t="s">
        <v>367</v>
      </c>
      <c r="G56" s="31" t="s">
        <v>293</v>
      </c>
      <c r="H56" s="45">
        <v>44822</v>
      </c>
      <c r="I56" s="31" t="s">
        <v>453</v>
      </c>
      <c r="J56" s="31" t="s">
        <v>38</v>
      </c>
      <c r="K56" s="31" t="s">
        <v>53</v>
      </c>
      <c r="L56" s="31" t="s">
        <v>57</v>
      </c>
      <c r="M56" s="31" t="s">
        <v>55</v>
      </c>
      <c r="N56" s="40" t="s">
        <v>367</v>
      </c>
      <c r="O56" s="40" t="s">
        <v>473</v>
      </c>
      <c r="P56" s="40" t="s">
        <v>56</v>
      </c>
      <c r="Q56" s="41">
        <v>1045.6649122807021</v>
      </c>
      <c r="R56" s="4" t="str">
        <f t="shared" si="0"/>
        <v>Original</v>
      </c>
      <c r="S56" s="44">
        <f t="shared" si="1"/>
        <v>8</v>
      </c>
      <c r="T56" s="44" t="str">
        <f>IF(_xlfn.XLOOKUP(G56,'BE Data'!D:D,'BE Data'!H:H)=A56,"Yes","")</f>
        <v/>
      </c>
    </row>
    <row r="57" spans="1:20" x14ac:dyDescent="0.35">
      <c r="A57" s="4" t="s">
        <v>31</v>
      </c>
      <c r="B57" s="31" t="s">
        <v>32</v>
      </c>
      <c r="C57" s="31"/>
      <c r="D57" s="31"/>
      <c r="E57" s="31" t="s">
        <v>33</v>
      </c>
      <c r="F57" s="31">
        <v>0.96180555555555547</v>
      </c>
      <c r="G57" s="31" t="s">
        <v>293</v>
      </c>
      <c r="H57" s="45">
        <v>44822</v>
      </c>
      <c r="I57" s="31" t="s">
        <v>453</v>
      </c>
      <c r="J57" s="31" t="s">
        <v>38</v>
      </c>
      <c r="K57" s="31" t="s">
        <v>39</v>
      </c>
      <c r="L57" s="31" t="s">
        <v>35</v>
      </c>
      <c r="M57" s="31" t="s">
        <v>36</v>
      </c>
      <c r="N57" s="40" t="s">
        <v>446</v>
      </c>
      <c r="O57" s="40" t="s">
        <v>436</v>
      </c>
      <c r="P57" s="40" t="s">
        <v>474</v>
      </c>
      <c r="Q57" s="41">
        <v>1650.9</v>
      </c>
      <c r="R57" s="4" t="str">
        <f t="shared" si="0"/>
        <v>MOTD</v>
      </c>
      <c r="S57" s="44">
        <f t="shared" si="1"/>
        <v>8</v>
      </c>
      <c r="T57" s="44" t="str">
        <f>IF(_xlfn.XLOOKUP(G57,'BE Data'!D:D,'BE Data'!H:H)=A57,"Yes","")</f>
        <v/>
      </c>
    </row>
    <row r="58" spans="1:20" x14ac:dyDescent="0.35">
      <c r="A58" s="4" t="s">
        <v>31</v>
      </c>
      <c r="B58" s="31" t="s">
        <v>32</v>
      </c>
      <c r="C58" s="31" t="s">
        <v>40</v>
      </c>
      <c r="D58" s="31" t="s">
        <v>48</v>
      </c>
      <c r="E58" s="31" t="s">
        <v>41</v>
      </c>
      <c r="F58" s="31" t="s">
        <v>51</v>
      </c>
      <c r="G58" s="31" t="s">
        <v>294</v>
      </c>
      <c r="H58" s="45">
        <v>44835</v>
      </c>
      <c r="I58" s="31" t="s">
        <v>453</v>
      </c>
      <c r="J58" s="31" t="s">
        <v>37</v>
      </c>
      <c r="K58" s="31" t="s">
        <v>53</v>
      </c>
      <c r="L58" s="31" t="s">
        <v>58</v>
      </c>
      <c r="M58" s="31" t="s">
        <v>59</v>
      </c>
      <c r="N58" s="40" t="s">
        <v>51</v>
      </c>
      <c r="O58" s="40" t="s">
        <v>60</v>
      </c>
      <c r="P58" s="40" t="s">
        <v>61</v>
      </c>
      <c r="Q58" s="41">
        <v>1301.8669642857139</v>
      </c>
      <c r="R58" s="4" t="str">
        <f t="shared" si="0"/>
        <v>Original</v>
      </c>
      <c r="S58" s="44">
        <f t="shared" si="1"/>
        <v>9</v>
      </c>
      <c r="T58" s="44" t="str">
        <f>IF(_xlfn.XLOOKUP(G58,'BE Data'!D:D,'BE Data'!H:H)=A58,"Yes","")</f>
        <v/>
      </c>
    </row>
    <row r="59" spans="1:20" x14ac:dyDescent="0.35">
      <c r="A59" s="4" t="s">
        <v>31</v>
      </c>
      <c r="B59" s="31" t="s">
        <v>32</v>
      </c>
      <c r="C59" s="31" t="s">
        <v>47</v>
      </c>
      <c r="D59" s="31" t="s">
        <v>72</v>
      </c>
      <c r="E59" s="31" t="s">
        <v>41</v>
      </c>
      <c r="F59" s="31" t="s">
        <v>359</v>
      </c>
      <c r="G59" s="31" t="s">
        <v>294</v>
      </c>
      <c r="H59" s="45">
        <v>44835</v>
      </c>
      <c r="I59" s="31" t="s">
        <v>453</v>
      </c>
      <c r="J59" s="31" t="s">
        <v>37</v>
      </c>
      <c r="K59" s="31" t="s">
        <v>53</v>
      </c>
      <c r="L59" s="31" t="s">
        <v>57</v>
      </c>
      <c r="M59" s="31" t="s">
        <v>55</v>
      </c>
      <c r="N59" s="40" t="s">
        <v>359</v>
      </c>
      <c r="O59" s="40" t="s">
        <v>378</v>
      </c>
      <c r="P59" s="40" t="s">
        <v>56</v>
      </c>
      <c r="Q59" s="41">
        <v>811.87456140350878</v>
      </c>
      <c r="R59" s="4" t="str">
        <f t="shared" si="0"/>
        <v>Original</v>
      </c>
      <c r="S59" s="44">
        <f t="shared" si="1"/>
        <v>9</v>
      </c>
      <c r="T59" s="44" t="str">
        <f>IF(_xlfn.XLOOKUP(G59,'BE Data'!D:D,'BE Data'!H:H)=A59,"Yes","")</f>
        <v/>
      </c>
    </row>
    <row r="60" spans="1:20" x14ac:dyDescent="0.35">
      <c r="A60" s="4" t="s">
        <v>31</v>
      </c>
      <c r="B60" s="31" t="s">
        <v>32</v>
      </c>
      <c r="C60" s="31"/>
      <c r="D60" s="31"/>
      <c r="E60" s="31" t="s">
        <v>33</v>
      </c>
      <c r="F60" s="31">
        <v>0.93402777777777779</v>
      </c>
      <c r="G60" s="31" t="s">
        <v>294</v>
      </c>
      <c r="H60" s="45">
        <v>44835</v>
      </c>
      <c r="I60" s="31" t="s">
        <v>453</v>
      </c>
      <c r="J60" s="31" t="s">
        <v>37</v>
      </c>
      <c r="K60" s="31" t="s">
        <v>34</v>
      </c>
      <c r="L60" s="31" t="s">
        <v>35</v>
      </c>
      <c r="M60" s="31" t="s">
        <v>36</v>
      </c>
      <c r="N60" s="40" t="s">
        <v>464</v>
      </c>
      <c r="O60" s="40" t="s">
        <v>476</v>
      </c>
      <c r="P60" s="40" t="s">
        <v>385</v>
      </c>
      <c r="Q60" s="41">
        <v>2252.1999999999998</v>
      </c>
      <c r="R60" s="4" t="str">
        <f t="shared" si="0"/>
        <v>MOTD</v>
      </c>
      <c r="S60" s="44">
        <f t="shared" si="1"/>
        <v>9</v>
      </c>
      <c r="T60" s="44" t="str">
        <f>IF(_xlfn.XLOOKUP(G60,'BE Data'!D:D,'BE Data'!H:H)=A60,"Yes","")</f>
        <v/>
      </c>
    </row>
    <row r="61" spans="1:20" x14ac:dyDescent="0.35">
      <c r="A61" s="4" t="s">
        <v>31</v>
      </c>
      <c r="B61" s="31" t="s">
        <v>32</v>
      </c>
      <c r="C61" s="31"/>
      <c r="D61" s="31"/>
      <c r="E61" s="31" t="s">
        <v>33</v>
      </c>
      <c r="F61" s="31">
        <v>0.29166666666666669</v>
      </c>
      <c r="G61" s="31" t="s">
        <v>294</v>
      </c>
      <c r="H61" s="45">
        <v>44836</v>
      </c>
      <c r="I61" s="31" t="s">
        <v>453</v>
      </c>
      <c r="J61" s="31" t="s">
        <v>38</v>
      </c>
      <c r="K61" s="31" t="s">
        <v>466</v>
      </c>
      <c r="L61" s="31" t="s">
        <v>35</v>
      </c>
      <c r="M61" s="31" t="s">
        <v>36</v>
      </c>
      <c r="N61" s="40" t="s">
        <v>380</v>
      </c>
      <c r="O61" s="40" t="s">
        <v>381</v>
      </c>
      <c r="P61" s="40" t="s">
        <v>382</v>
      </c>
      <c r="Q61" s="41">
        <v>594.4</v>
      </c>
      <c r="R61" s="4" t="str">
        <f t="shared" si="0"/>
        <v>MOTD</v>
      </c>
      <c r="S61" s="44">
        <f t="shared" si="1"/>
        <v>9</v>
      </c>
      <c r="T61" s="44" t="str">
        <f>IF(_xlfn.XLOOKUP(G61,'BE Data'!D:D,'BE Data'!H:H)=A61,"Yes","")</f>
        <v/>
      </c>
    </row>
    <row r="62" spans="1:20" x14ac:dyDescent="0.35">
      <c r="A62" s="4" t="s">
        <v>31</v>
      </c>
      <c r="B62" s="31" t="s">
        <v>32</v>
      </c>
      <c r="C62" s="31" t="s">
        <v>49</v>
      </c>
      <c r="D62" s="31" t="s">
        <v>42</v>
      </c>
      <c r="E62" s="31" t="s">
        <v>41</v>
      </c>
      <c r="F62" s="31" t="s">
        <v>360</v>
      </c>
      <c r="G62" s="31" t="s">
        <v>294</v>
      </c>
      <c r="H62" s="45">
        <v>44836</v>
      </c>
      <c r="I62" s="31" t="s">
        <v>453</v>
      </c>
      <c r="J62" s="31" t="s">
        <v>38</v>
      </c>
      <c r="K62" s="31" t="s">
        <v>53</v>
      </c>
      <c r="L62" s="31" t="s">
        <v>57</v>
      </c>
      <c r="M62" s="31" t="s">
        <v>55</v>
      </c>
      <c r="N62" s="40" t="s">
        <v>390</v>
      </c>
      <c r="O62" s="40" t="s">
        <v>403</v>
      </c>
      <c r="P62" s="40" t="s">
        <v>370</v>
      </c>
      <c r="Q62" s="41">
        <v>1816.659090909091</v>
      </c>
      <c r="R62" s="4" t="str">
        <f t="shared" si="0"/>
        <v>Original</v>
      </c>
      <c r="S62" s="44">
        <f t="shared" si="1"/>
        <v>9</v>
      </c>
      <c r="T62" s="44" t="str">
        <f>IF(_xlfn.XLOOKUP(G62,'BE Data'!D:D,'BE Data'!H:H)=A62,"Yes","")</f>
        <v/>
      </c>
    </row>
    <row r="63" spans="1:20" x14ac:dyDescent="0.35">
      <c r="A63" s="4" t="s">
        <v>31</v>
      </c>
      <c r="B63" s="31" t="s">
        <v>32</v>
      </c>
      <c r="C63" s="31" t="s">
        <v>43</v>
      </c>
      <c r="D63" s="31" t="s">
        <v>82</v>
      </c>
      <c r="E63" s="31" t="s">
        <v>41</v>
      </c>
      <c r="F63" s="31" t="s">
        <v>52</v>
      </c>
      <c r="G63" s="31" t="s">
        <v>294</v>
      </c>
      <c r="H63" s="45">
        <v>44836</v>
      </c>
      <c r="I63" s="31" t="s">
        <v>453</v>
      </c>
      <c r="J63" s="31" t="s">
        <v>38</v>
      </c>
      <c r="K63" s="31" t="s">
        <v>53</v>
      </c>
      <c r="L63" s="31" t="s">
        <v>57</v>
      </c>
      <c r="M63" s="31" t="s">
        <v>55</v>
      </c>
      <c r="N63" s="40" t="s">
        <v>52</v>
      </c>
      <c r="O63" s="40" t="s">
        <v>343</v>
      </c>
      <c r="P63" s="40" t="s">
        <v>85</v>
      </c>
      <c r="Q63" s="41">
        <v>1292.5923076923079</v>
      </c>
      <c r="R63" s="4" t="str">
        <f t="shared" si="0"/>
        <v>Original</v>
      </c>
      <c r="S63" s="44">
        <f t="shared" si="1"/>
        <v>9</v>
      </c>
      <c r="T63" s="44" t="str">
        <f>IF(_xlfn.XLOOKUP(G63,'BE Data'!D:D,'BE Data'!H:H)=A63,"Yes","")</f>
        <v/>
      </c>
    </row>
    <row r="64" spans="1:20" x14ac:dyDescent="0.35">
      <c r="A64" s="4" t="s">
        <v>31</v>
      </c>
      <c r="B64" s="31" t="s">
        <v>32</v>
      </c>
      <c r="C64" s="31"/>
      <c r="D64" s="31"/>
      <c r="E64" s="31" t="s">
        <v>33</v>
      </c>
      <c r="F64" s="31">
        <v>0.9375</v>
      </c>
      <c r="G64" s="31" t="s">
        <v>294</v>
      </c>
      <c r="H64" s="45">
        <v>44836</v>
      </c>
      <c r="I64" s="31" t="s">
        <v>453</v>
      </c>
      <c r="J64" s="31" t="s">
        <v>38</v>
      </c>
      <c r="K64" s="31" t="s">
        <v>39</v>
      </c>
      <c r="L64" s="31" t="s">
        <v>35</v>
      </c>
      <c r="M64" s="31" t="s">
        <v>36</v>
      </c>
      <c r="N64" s="40" t="s">
        <v>394</v>
      </c>
      <c r="O64" s="40" t="s">
        <v>477</v>
      </c>
      <c r="P64" s="40" t="s">
        <v>416</v>
      </c>
      <c r="Q64" s="41">
        <v>1843.1</v>
      </c>
      <c r="R64" s="4" t="str">
        <f t="shared" si="0"/>
        <v>MOTD</v>
      </c>
      <c r="S64" s="44">
        <f t="shared" si="1"/>
        <v>9</v>
      </c>
      <c r="T64" s="44" t="str">
        <f>IF(_xlfn.XLOOKUP(G64,'BE Data'!D:D,'BE Data'!H:H)=A64,"Yes","")</f>
        <v/>
      </c>
    </row>
    <row r="65" spans="1:20" x14ac:dyDescent="0.35">
      <c r="A65" s="4" t="s">
        <v>31</v>
      </c>
      <c r="B65" s="31" t="s">
        <v>32</v>
      </c>
      <c r="C65" s="31" t="s">
        <v>69</v>
      </c>
      <c r="D65" s="31" t="s">
        <v>164</v>
      </c>
      <c r="E65" s="31" t="s">
        <v>41</v>
      </c>
      <c r="F65" s="31" t="s">
        <v>50</v>
      </c>
      <c r="G65" s="31" t="s">
        <v>294</v>
      </c>
      <c r="H65" s="45">
        <v>44837</v>
      </c>
      <c r="I65" s="31" t="s">
        <v>453</v>
      </c>
      <c r="J65" s="31" t="s">
        <v>74</v>
      </c>
      <c r="K65" s="31" t="s">
        <v>53</v>
      </c>
      <c r="L65" s="31" t="s">
        <v>57</v>
      </c>
      <c r="M65" s="31" t="s">
        <v>55</v>
      </c>
      <c r="N65" s="40" t="s">
        <v>50</v>
      </c>
      <c r="O65" s="40" t="s">
        <v>138</v>
      </c>
      <c r="P65" s="40" t="s">
        <v>61</v>
      </c>
      <c r="Q65" s="41">
        <v>1058.783928571429</v>
      </c>
      <c r="R65" s="4" t="str">
        <f t="shared" si="0"/>
        <v>Original</v>
      </c>
      <c r="S65" s="44">
        <f t="shared" si="1"/>
        <v>9</v>
      </c>
      <c r="T65" s="44" t="str">
        <f>IF(_xlfn.XLOOKUP(G65,'BE Data'!D:D,'BE Data'!H:H)=A65,"Yes","")</f>
        <v/>
      </c>
    </row>
    <row r="66" spans="1:20" x14ac:dyDescent="0.35">
      <c r="A66" s="4" t="s">
        <v>31</v>
      </c>
      <c r="B66" s="31" t="s">
        <v>32</v>
      </c>
      <c r="C66" s="31" t="s">
        <v>161</v>
      </c>
      <c r="D66" s="31" t="s">
        <v>48</v>
      </c>
      <c r="E66" s="31" t="s">
        <v>41</v>
      </c>
      <c r="F66" s="31" t="s">
        <v>359</v>
      </c>
      <c r="G66" s="31" t="s">
        <v>295</v>
      </c>
      <c r="H66" s="45">
        <v>44842</v>
      </c>
      <c r="I66" s="31" t="s">
        <v>453</v>
      </c>
      <c r="J66" s="31" t="s">
        <v>37</v>
      </c>
      <c r="K66" s="31" t="s">
        <v>53</v>
      </c>
      <c r="L66" s="31" t="s">
        <v>57</v>
      </c>
      <c r="M66" s="31" t="s">
        <v>55</v>
      </c>
      <c r="N66" s="40" t="s">
        <v>408</v>
      </c>
      <c r="O66" s="40" t="s">
        <v>65</v>
      </c>
      <c r="P66" s="40" t="s">
        <v>61</v>
      </c>
      <c r="Q66" s="41">
        <v>1348.795535714286</v>
      </c>
      <c r="R66" s="4" t="str">
        <f t="shared" si="0"/>
        <v>Original</v>
      </c>
      <c r="S66" s="44">
        <f t="shared" si="1"/>
        <v>10</v>
      </c>
      <c r="T66" s="44" t="str">
        <f>IF(_xlfn.XLOOKUP(G66,'BE Data'!D:D,'BE Data'!H:H)=A66,"Yes","")</f>
        <v/>
      </c>
    </row>
    <row r="67" spans="1:20" x14ac:dyDescent="0.35">
      <c r="A67" s="4" t="s">
        <v>31</v>
      </c>
      <c r="B67" s="31" t="s">
        <v>32</v>
      </c>
      <c r="C67" s="31"/>
      <c r="D67" s="31"/>
      <c r="E67" s="31" t="s">
        <v>33</v>
      </c>
      <c r="F67" s="31">
        <v>0.93402777777777779</v>
      </c>
      <c r="G67" s="31" t="s">
        <v>295</v>
      </c>
      <c r="H67" s="45">
        <v>44842</v>
      </c>
      <c r="I67" s="31" t="s">
        <v>453</v>
      </c>
      <c r="J67" s="31" t="s">
        <v>37</v>
      </c>
      <c r="K67" s="31" t="s">
        <v>34</v>
      </c>
      <c r="L67" s="31" t="s">
        <v>35</v>
      </c>
      <c r="M67" s="31" t="s">
        <v>36</v>
      </c>
      <c r="N67" s="40" t="s">
        <v>479</v>
      </c>
      <c r="O67" s="40" t="s">
        <v>387</v>
      </c>
      <c r="P67" s="40" t="s">
        <v>419</v>
      </c>
      <c r="Q67" s="41">
        <v>2298.4</v>
      </c>
      <c r="R67" s="4" t="str">
        <f t="shared" ref="R67:R130" si="2">IF(K67="Whistle-to-Whistle", "Original","MOTD")</f>
        <v>MOTD</v>
      </c>
      <c r="S67" s="44">
        <f t="shared" ref="S67:S130" si="3">VALUE(RIGHT(G67,2))</f>
        <v>10</v>
      </c>
      <c r="T67" s="44" t="str">
        <f>IF(_xlfn.XLOOKUP(G67,'BE Data'!D:D,'BE Data'!H:H)=A67,"Yes","")</f>
        <v/>
      </c>
    </row>
    <row r="68" spans="1:20" x14ac:dyDescent="0.35">
      <c r="A68" s="4" t="s">
        <v>31</v>
      </c>
      <c r="B68" s="31" t="s">
        <v>32</v>
      </c>
      <c r="C68" s="31"/>
      <c r="D68" s="31"/>
      <c r="E68" s="31" t="s">
        <v>33</v>
      </c>
      <c r="F68" s="31">
        <v>0.3263888888888889</v>
      </c>
      <c r="G68" s="31" t="s">
        <v>295</v>
      </c>
      <c r="H68" s="45">
        <v>44843</v>
      </c>
      <c r="I68" s="31" t="s">
        <v>453</v>
      </c>
      <c r="J68" s="31" t="s">
        <v>38</v>
      </c>
      <c r="K68" s="31" t="s">
        <v>466</v>
      </c>
      <c r="L68" s="31" t="s">
        <v>35</v>
      </c>
      <c r="M68" s="31" t="s">
        <v>36</v>
      </c>
      <c r="N68" s="40" t="s">
        <v>418</v>
      </c>
      <c r="O68" s="40" t="s">
        <v>386</v>
      </c>
      <c r="P68" s="40" t="s">
        <v>419</v>
      </c>
      <c r="Q68" s="41">
        <v>623.6</v>
      </c>
      <c r="R68" s="4" t="str">
        <f t="shared" si="2"/>
        <v>MOTD</v>
      </c>
      <c r="S68" s="44">
        <f t="shared" si="3"/>
        <v>10</v>
      </c>
      <c r="T68" s="44" t="str">
        <f>IF(_xlfn.XLOOKUP(G68,'BE Data'!D:D,'BE Data'!H:H)=A68,"Yes","")</f>
        <v/>
      </c>
    </row>
    <row r="69" spans="1:20" x14ac:dyDescent="0.35">
      <c r="A69" s="4" t="s">
        <v>31</v>
      </c>
      <c r="B69" s="31" t="s">
        <v>32</v>
      </c>
      <c r="C69" s="31" t="s">
        <v>81</v>
      </c>
      <c r="D69" s="31" t="s">
        <v>43</v>
      </c>
      <c r="E69" s="31" t="s">
        <v>41</v>
      </c>
      <c r="F69" s="31" t="s">
        <v>360</v>
      </c>
      <c r="G69" s="31" t="s">
        <v>295</v>
      </c>
      <c r="H69" s="45">
        <v>44843</v>
      </c>
      <c r="I69" s="31" t="s">
        <v>453</v>
      </c>
      <c r="J69" s="31" t="s">
        <v>38</v>
      </c>
      <c r="K69" s="31" t="s">
        <v>53</v>
      </c>
      <c r="L69" s="31" t="s">
        <v>54</v>
      </c>
      <c r="M69" s="31" t="s">
        <v>55</v>
      </c>
      <c r="N69" s="40" t="s">
        <v>390</v>
      </c>
      <c r="O69" s="40" t="s">
        <v>442</v>
      </c>
      <c r="P69" s="40" t="s">
        <v>121</v>
      </c>
      <c r="Q69" s="41">
        <v>1176.949152542373</v>
      </c>
      <c r="R69" s="4" t="str">
        <f t="shared" si="2"/>
        <v>Original</v>
      </c>
      <c r="S69" s="44">
        <f t="shared" si="3"/>
        <v>10</v>
      </c>
      <c r="T69" s="44" t="str">
        <f>IF(_xlfn.XLOOKUP(G69,'BE Data'!D:D,'BE Data'!H:H)=A69,"Yes","")</f>
        <v/>
      </c>
    </row>
    <row r="70" spans="1:20" x14ac:dyDescent="0.35">
      <c r="A70" s="4" t="s">
        <v>31</v>
      </c>
      <c r="B70" s="31" t="s">
        <v>32</v>
      </c>
      <c r="C70" s="31" t="s">
        <v>40</v>
      </c>
      <c r="D70" s="31" t="s">
        <v>45</v>
      </c>
      <c r="E70" s="31" t="s">
        <v>41</v>
      </c>
      <c r="F70" s="31" t="s">
        <v>52</v>
      </c>
      <c r="G70" s="31" t="s">
        <v>295</v>
      </c>
      <c r="H70" s="45">
        <v>44843</v>
      </c>
      <c r="I70" s="31" t="s">
        <v>453</v>
      </c>
      <c r="J70" s="31" t="s">
        <v>38</v>
      </c>
      <c r="K70" s="31" t="s">
        <v>53</v>
      </c>
      <c r="L70" s="31" t="s">
        <v>54</v>
      </c>
      <c r="M70" s="31" t="s">
        <v>55</v>
      </c>
      <c r="N70" s="40" t="s">
        <v>84</v>
      </c>
      <c r="O70" s="40" t="s">
        <v>480</v>
      </c>
      <c r="P70" s="40" t="s">
        <v>439</v>
      </c>
      <c r="Q70" s="41">
        <v>2867.040833333333</v>
      </c>
      <c r="R70" s="4" t="str">
        <f t="shared" si="2"/>
        <v>Original</v>
      </c>
      <c r="S70" s="44">
        <f t="shared" si="3"/>
        <v>10</v>
      </c>
      <c r="T70" s="44" t="str">
        <f>IF(_xlfn.XLOOKUP(G70,'BE Data'!D:D,'BE Data'!H:H)=A70,"Yes","")</f>
        <v/>
      </c>
    </row>
    <row r="71" spans="1:20" x14ac:dyDescent="0.35">
      <c r="A71" s="4" t="s">
        <v>31</v>
      </c>
      <c r="B71" s="31" t="s">
        <v>32</v>
      </c>
      <c r="C71" s="31" t="s">
        <v>86</v>
      </c>
      <c r="D71" s="31" t="s">
        <v>42</v>
      </c>
      <c r="E71" s="31" t="s">
        <v>41</v>
      </c>
      <c r="F71" s="31" t="s">
        <v>481</v>
      </c>
      <c r="G71" s="31" t="s">
        <v>295</v>
      </c>
      <c r="H71" s="45">
        <v>44843</v>
      </c>
      <c r="I71" s="31" t="s">
        <v>453</v>
      </c>
      <c r="J71" s="31" t="s">
        <v>38</v>
      </c>
      <c r="K71" s="31" t="s">
        <v>53</v>
      </c>
      <c r="L71" s="31" t="s">
        <v>58</v>
      </c>
      <c r="M71" s="31" t="s">
        <v>59</v>
      </c>
      <c r="N71" s="40" t="s">
        <v>481</v>
      </c>
      <c r="O71" s="40" t="s">
        <v>482</v>
      </c>
      <c r="P71" s="40" t="s">
        <v>56</v>
      </c>
      <c r="Q71" s="41">
        <v>1509.4491228070181</v>
      </c>
      <c r="R71" s="4" t="str">
        <f t="shared" si="2"/>
        <v>Original</v>
      </c>
      <c r="S71" s="44">
        <f t="shared" si="3"/>
        <v>10</v>
      </c>
      <c r="T71" s="44" t="str">
        <f>IF(_xlfn.XLOOKUP(G71,'BE Data'!D:D,'BE Data'!H:H)=A71,"Yes","")</f>
        <v/>
      </c>
    </row>
    <row r="72" spans="1:20" x14ac:dyDescent="0.35">
      <c r="A72" s="4" t="s">
        <v>31</v>
      </c>
      <c r="B72" s="31" t="s">
        <v>32</v>
      </c>
      <c r="C72" s="31"/>
      <c r="D72" s="31"/>
      <c r="E72" s="31" t="s">
        <v>33</v>
      </c>
      <c r="F72" s="31">
        <v>0.9375</v>
      </c>
      <c r="G72" s="31" t="s">
        <v>295</v>
      </c>
      <c r="H72" s="45">
        <v>44843</v>
      </c>
      <c r="I72" s="31" t="s">
        <v>453</v>
      </c>
      <c r="J72" s="31" t="s">
        <v>38</v>
      </c>
      <c r="K72" s="31" t="s">
        <v>39</v>
      </c>
      <c r="L72" s="31" t="s">
        <v>35</v>
      </c>
      <c r="M72" s="31" t="s">
        <v>36</v>
      </c>
      <c r="N72" s="40" t="s">
        <v>397</v>
      </c>
      <c r="O72" s="40" t="s">
        <v>414</v>
      </c>
      <c r="P72" s="40" t="s">
        <v>422</v>
      </c>
      <c r="Q72" s="41">
        <v>1819</v>
      </c>
      <c r="R72" s="4" t="str">
        <f t="shared" si="2"/>
        <v>MOTD</v>
      </c>
      <c r="S72" s="44">
        <f t="shared" si="3"/>
        <v>10</v>
      </c>
      <c r="T72" s="44" t="str">
        <f>IF(_xlfn.XLOOKUP(G72,'BE Data'!D:D,'BE Data'!H:H)=A72,"Yes","")</f>
        <v/>
      </c>
    </row>
    <row r="73" spans="1:20" x14ac:dyDescent="0.35">
      <c r="A73" s="4" t="s">
        <v>31</v>
      </c>
      <c r="B73" s="31" t="s">
        <v>32</v>
      </c>
      <c r="C73" s="31" t="s">
        <v>164</v>
      </c>
      <c r="D73" s="31" t="s">
        <v>82</v>
      </c>
      <c r="E73" s="31" t="s">
        <v>41</v>
      </c>
      <c r="F73" s="31" t="s">
        <v>50</v>
      </c>
      <c r="G73" s="31" t="s">
        <v>295</v>
      </c>
      <c r="H73" s="45">
        <v>44844</v>
      </c>
      <c r="I73" s="31" t="s">
        <v>453</v>
      </c>
      <c r="J73" s="31" t="s">
        <v>74</v>
      </c>
      <c r="K73" s="31" t="s">
        <v>53</v>
      </c>
      <c r="L73" s="31" t="s">
        <v>54</v>
      </c>
      <c r="M73" s="31" t="s">
        <v>55</v>
      </c>
      <c r="N73" s="40" t="s">
        <v>50</v>
      </c>
      <c r="O73" s="40" t="s">
        <v>87</v>
      </c>
      <c r="P73" s="40" t="s">
        <v>68</v>
      </c>
      <c r="Q73" s="41">
        <v>964.44144144144127</v>
      </c>
      <c r="R73" s="4" t="str">
        <f t="shared" si="2"/>
        <v>Original</v>
      </c>
      <c r="S73" s="44">
        <f t="shared" si="3"/>
        <v>10</v>
      </c>
      <c r="T73" s="44" t="str">
        <f>IF(_xlfn.XLOOKUP(G73,'BE Data'!D:D,'BE Data'!H:H)=A73,"Yes","")</f>
        <v/>
      </c>
    </row>
    <row r="74" spans="1:20" x14ac:dyDescent="0.35">
      <c r="A74" s="4" t="s">
        <v>31</v>
      </c>
      <c r="B74" s="31" t="s">
        <v>32</v>
      </c>
      <c r="C74" s="31" t="s">
        <v>140</v>
      </c>
      <c r="D74" s="31" t="s">
        <v>161</v>
      </c>
      <c r="E74" s="31" t="s">
        <v>41</v>
      </c>
      <c r="F74" s="31" t="s">
        <v>50</v>
      </c>
      <c r="G74" s="31" t="s">
        <v>296</v>
      </c>
      <c r="H74" s="45">
        <v>44848</v>
      </c>
      <c r="I74" s="31" t="s">
        <v>453</v>
      </c>
      <c r="J74" s="31" t="s">
        <v>71</v>
      </c>
      <c r="K74" s="31" t="s">
        <v>53</v>
      </c>
      <c r="L74" s="31" t="s">
        <v>57</v>
      </c>
      <c r="M74" s="31" t="s">
        <v>55</v>
      </c>
      <c r="N74" s="40" t="s">
        <v>50</v>
      </c>
      <c r="O74" s="40" t="s">
        <v>392</v>
      </c>
      <c r="P74" s="40" t="s">
        <v>125</v>
      </c>
      <c r="Q74" s="41">
        <v>684.39827586206889</v>
      </c>
      <c r="R74" s="4" t="str">
        <f t="shared" si="2"/>
        <v>Original</v>
      </c>
      <c r="S74" s="44">
        <f t="shared" si="3"/>
        <v>11</v>
      </c>
      <c r="T74" s="44" t="str">
        <f>IF(_xlfn.XLOOKUP(G74,'BE Data'!D:D,'BE Data'!H:H)=A74,"Yes","")</f>
        <v/>
      </c>
    </row>
    <row r="75" spans="1:20" x14ac:dyDescent="0.35">
      <c r="A75" s="4" t="s">
        <v>31</v>
      </c>
      <c r="B75" s="31" t="s">
        <v>32</v>
      </c>
      <c r="C75" s="31" t="s">
        <v>69</v>
      </c>
      <c r="D75" s="31" t="s">
        <v>81</v>
      </c>
      <c r="E75" s="31" t="s">
        <v>41</v>
      </c>
      <c r="F75" s="31" t="s">
        <v>51</v>
      </c>
      <c r="G75" s="31" t="s">
        <v>296</v>
      </c>
      <c r="H75" s="45">
        <v>44849</v>
      </c>
      <c r="I75" s="31" t="s">
        <v>453</v>
      </c>
      <c r="J75" s="31" t="s">
        <v>37</v>
      </c>
      <c r="K75" s="31" t="s">
        <v>53</v>
      </c>
      <c r="L75" s="31" t="s">
        <v>58</v>
      </c>
      <c r="M75" s="31" t="s">
        <v>59</v>
      </c>
      <c r="N75" s="40" t="s">
        <v>51</v>
      </c>
      <c r="O75" s="40" t="s">
        <v>374</v>
      </c>
      <c r="P75" s="40" t="s">
        <v>56</v>
      </c>
      <c r="Q75" s="41">
        <v>705.40175438596498</v>
      </c>
      <c r="R75" s="4" t="str">
        <f t="shared" si="2"/>
        <v>Original</v>
      </c>
      <c r="S75" s="44">
        <f t="shared" si="3"/>
        <v>11</v>
      </c>
      <c r="T75" s="44" t="str">
        <f>IF(_xlfn.XLOOKUP(G75,'BE Data'!D:D,'BE Data'!H:H)=A75,"Yes","")</f>
        <v/>
      </c>
    </row>
    <row r="76" spans="1:20" x14ac:dyDescent="0.35">
      <c r="A76" s="4" t="s">
        <v>31</v>
      </c>
      <c r="B76" s="31" t="s">
        <v>32</v>
      </c>
      <c r="C76" s="31" t="s">
        <v>48</v>
      </c>
      <c r="D76" s="31" t="s">
        <v>86</v>
      </c>
      <c r="E76" s="31" t="s">
        <v>41</v>
      </c>
      <c r="F76" s="31" t="s">
        <v>359</v>
      </c>
      <c r="G76" s="31" t="s">
        <v>296</v>
      </c>
      <c r="H76" s="45">
        <v>44849</v>
      </c>
      <c r="I76" s="31" t="s">
        <v>453</v>
      </c>
      <c r="J76" s="31" t="s">
        <v>37</v>
      </c>
      <c r="K76" s="31" t="s">
        <v>53</v>
      </c>
      <c r="L76" s="31" t="s">
        <v>57</v>
      </c>
      <c r="M76" s="31" t="s">
        <v>55</v>
      </c>
      <c r="N76" s="40" t="s">
        <v>359</v>
      </c>
      <c r="O76" s="40" t="s">
        <v>378</v>
      </c>
      <c r="P76" s="40" t="s">
        <v>56</v>
      </c>
      <c r="Q76" s="41">
        <v>1667.678070175439</v>
      </c>
      <c r="R76" s="4" t="str">
        <f t="shared" si="2"/>
        <v>Original</v>
      </c>
      <c r="S76" s="44">
        <f t="shared" si="3"/>
        <v>11</v>
      </c>
      <c r="T76" s="44" t="str">
        <f>IF(_xlfn.XLOOKUP(G76,'BE Data'!D:D,'BE Data'!H:H)=A76,"Yes","")</f>
        <v/>
      </c>
    </row>
    <row r="77" spans="1:20" x14ac:dyDescent="0.35">
      <c r="A77" s="4" t="s">
        <v>31</v>
      </c>
      <c r="B77" s="31" t="s">
        <v>32</v>
      </c>
      <c r="C77" s="31"/>
      <c r="D77" s="31"/>
      <c r="E77" s="31" t="s">
        <v>33</v>
      </c>
      <c r="F77" s="31">
        <v>0.93402777777777779</v>
      </c>
      <c r="G77" s="31" t="s">
        <v>296</v>
      </c>
      <c r="H77" s="45">
        <v>44849</v>
      </c>
      <c r="I77" s="31" t="s">
        <v>453</v>
      </c>
      <c r="J77" s="31" t="s">
        <v>37</v>
      </c>
      <c r="K77" s="31" t="s">
        <v>34</v>
      </c>
      <c r="L77" s="31" t="s">
        <v>35</v>
      </c>
      <c r="M77" s="31" t="s">
        <v>36</v>
      </c>
      <c r="N77" s="40" t="s">
        <v>443</v>
      </c>
      <c r="O77" s="40" t="s">
        <v>406</v>
      </c>
      <c r="P77" s="40" t="s">
        <v>417</v>
      </c>
      <c r="Q77" s="41">
        <v>1983.8</v>
      </c>
      <c r="R77" s="4" t="str">
        <f t="shared" si="2"/>
        <v>MOTD</v>
      </c>
      <c r="S77" s="44">
        <f t="shared" si="3"/>
        <v>11</v>
      </c>
      <c r="T77" s="44" t="str">
        <f>IF(_xlfn.XLOOKUP(G77,'BE Data'!D:D,'BE Data'!H:H)=A77,"Yes","")</f>
        <v/>
      </c>
    </row>
    <row r="78" spans="1:20" x14ac:dyDescent="0.35">
      <c r="A78" s="4" t="s">
        <v>31</v>
      </c>
      <c r="B78" s="31" t="s">
        <v>32</v>
      </c>
      <c r="C78" s="31"/>
      <c r="D78" s="31"/>
      <c r="E78" s="31" t="s">
        <v>33</v>
      </c>
      <c r="F78" s="31">
        <v>0.3263888888888889</v>
      </c>
      <c r="G78" s="31" t="s">
        <v>296</v>
      </c>
      <c r="H78" s="45">
        <v>44850</v>
      </c>
      <c r="I78" s="31" t="s">
        <v>453</v>
      </c>
      <c r="J78" s="31" t="s">
        <v>38</v>
      </c>
      <c r="K78" s="31" t="s">
        <v>466</v>
      </c>
      <c r="L78" s="31" t="s">
        <v>35</v>
      </c>
      <c r="M78" s="31" t="s">
        <v>36</v>
      </c>
      <c r="N78" s="40" t="s">
        <v>418</v>
      </c>
      <c r="O78" s="40" t="s">
        <v>386</v>
      </c>
      <c r="P78" s="40" t="s">
        <v>419</v>
      </c>
      <c r="Q78" s="41">
        <v>776.5</v>
      </c>
      <c r="R78" s="4" t="str">
        <f t="shared" si="2"/>
        <v>MOTD</v>
      </c>
      <c r="S78" s="44">
        <f t="shared" si="3"/>
        <v>11</v>
      </c>
      <c r="T78" s="44" t="str">
        <f>IF(_xlfn.XLOOKUP(G78,'BE Data'!D:D,'BE Data'!H:H)=A78,"Yes","")</f>
        <v/>
      </c>
    </row>
    <row r="79" spans="1:20" x14ac:dyDescent="0.35">
      <c r="A79" s="4" t="s">
        <v>31</v>
      </c>
      <c r="B79" s="31" t="s">
        <v>32</v>
      </c>
      <c r="C79" s="31" t="s">
        <v>82</v>
      </c>
      <c r="D79" s="31" t="s">
        <v>67</v>
      </c>
      <c r="E79" s="31" t="s">
        <v>41</v>
      </c>
      <c r="F79" s="31" t="s">
        <v>360</v>
      </c>
      <c r="G79" s="31" t="s">
        <v>296</v>
      </c>
      <c r="H79" s="45">
        <v>44850</v>
      </c>
      <c r="I79" s="31" t="s">
        <v>453</v>
      </c>
      <c r="J79" s="31" t="s">
        <v>38</v>
      </c>
      <c r="K79" s="31" t="s">
        <v>53</v>
      </c>
      <c r="L79" s="31" t="s">
        <v>57</v>
      </c>
      <c r="M79" s="31" t="s">
        <v>55</v>
      </c>
      <c r="N79" s="40" t="s">
        <v>483</v>
      </c>
      <c r="O79" s="40" t="s">
        <v>444</v>
      </c>
      <c r="P79" s="40" t="s">
        <v>56</v>
      </c>
      <c r="Q79" s="41">
        <v>1389.5877192982459</v>
      </c>
      <c r="R79" s="4" t="str">
        <f t="shared" si="2"/>
        <v>Original</v>
      </c>
      <c r="S79" s="44">
        <f t="shared" si="3"/>
        <v>11</v>
      </c>
      <c r="T79" s="44" t="str">
        <f>IF(_xlfn.XLOOKUP(G79,'BE Data'!D:D,'BE Data'!H:H)=A79,"Yes","")</f>
        <v/>
      </c>
    </row>
    <row r="80" spans="1:20" x14ac:dyDescent="0.35">
      <c r="A80" s="4" t="s">
        <v>31</v>
      </c>
      <c r="B80" s="31" t="s">
        <v>32</v>
      </c>
      <c r="C80" s="31" t="s">
        <v>45</v>
      </c>
      <c r="D80" s="31" t="s">
        <v>49</v>
      </c>
      <c r="E80" s="31" t="s">
        <v>41</v>
      </c>
      <c r="F80" s="31" t="s">
        <v>52</v>
      </c>
      <c r="G80" s="31" t="s">
        <v>296</v>
      </c>
      <c r="H80" s="45">
        <v>44850</v>
      </c>
      <c r="I80" s="31" t="s">
        <v>453</v>
      </c>
      <c r="J80" s="31" t="s">
        <v>38</v>
      </c>
      <c r="K80" s="31" t="s">
        <v>53</v>
      </c>
      <c r="L80" s="31" t="s">
        <v>57</v>
      </c>
      <c r="M80" s="31" t="s">
        <v>55</v>
      </c>
      <c r="N80" s="40" t="s">
        <v>52</v>
      </c>
      <c r="O80" s="40" t="s">
        <v>379</v>
      </c>
      <c r="P80" s="40" t="s">
        <v>121</v>
      </c>
      <c r="Q80" s="41">
        <v>3454.2720338983049</v>
      </c>
      <c r="R80" s="4" t="str">
        <f t="shared" si="2"/>
        <v>Original</v>
      </c>
      <c r="S80" s="44">
        <f t="shared" si="3"/>
        <v>11</v>
      </c>
      <c r="T80" s="44" t="str">
        <f>IF(_xlfn.XLOOKUP(G80,'BE Data'!D:D,'BE Data'!H:H)=A80,"Yes","")</f>
        <v/>
      </c>
    </row>
    <row r="81" spans="1:20" x14ac:dyDescent="0.35">
      <c r="A81" s="4" t="s">
        <v>31</v>
      </c>
      <c r="B81" s="31" t="s">
        <v>32</v>
      </c>
      <c r="C81" s="31"/>
      <c r="D81" s="31"/>
      <c r="E81" s="31" t="s">
        <v>33</v>
      </c>
      <c r="F81" s="31">
        <v>0.9375</v>
      </c>
      <c r="G81" s="31" t="s">
        <v>296</v>
      </c>
      <c r="H81" s="45">
        <v>44850</v>
      </c>
      <c r="I81" s="31" t="s">
        <v>453</v>
      </c>
      <c r="J81" s="31" t="s">
        <v>38</v>
      </c>
      <c r="K81" s="31" t="s">
        <v>39</v>
      </c>
      <c r="L81" s="31" t="s">
        <v>35</v>
      </c>
      <c r="M81" s="31" t="s">
        <v>36</v>
      </c>
      <c r="N81" s="40" t="s">
        <v>394</v>
      </c>
      <c r="O81" s="40" t="s">
        <v>484</v>
      </c>
      <c r="P81" s="40" t="s">
        <v>433</v>
      </c>
      <c r="Q81" s="41">
        <v>2080.1999999999998</v>
      </c>
      <c r="R81" s="4" t="str">
        <f t="shared" si="2"/>
        <v>MOTD</v>
      </c>
      <c r="S81" s="44">
        <f t="shared" si="3"/>
        <v>11</v>
      </c>
      <c r="T81" s="44" t="str">
        <f>IF(_xlfn.XLOOKUP(G81,'BE Data'!D:D,'BE Data'!H:H)=A81,"Yes","")</f>
        <v/>
      </c>
    </row>
    <row r="82" spans="1:20" x14ac:dyDescent="0.35">
      <c r="A82" s="4" t="s">
        <v>31</v>
      </c>
      <c r="B82" s="31" t="s">
        <v>32</v>
      </c>
      <c r="C82" s="31"/>
      <c r="D82" s="31"/>
      <c r="E82" s="31" t="s">
        <v>33</v>
      </c>
      <c r="F82" s="31">
        <v>0.94791666666666663</v>
      </c>
      <c r="G82" s="31" t="s">
        <v>297</v>
      </c>
      <c r="H82" s="45">
        <v>44853</v>
      </c>
      <c r="I82" s="31" t="s">
        <v>453</v>
      </c>
      <c r="J82" s="31" t="s">
        <v>123</v>
      </c>
      <c r="K82" s="31" t="s">
        <v>34</v>
      </c>
      <c r="L82" s="31" t="s">
        <v>35</v>
      </c>
      <c r="M82" s="31" t="s">
        <v>36</v>
      </c>
      <c r="N82" s="40" t="s">
        <v>485</v>
      </c>
      <c r="O82" s="40">
        <v>5.5555555555555558E-3</v>
      </c>
      <c r="P82" s="40" t="s">
        <v>402</v>
      </c>
      <c r="Q82" s="41">
        <v>1293.4000000000001</v>
      </c>
      <c r="R82" s="4" t="str">
        <f t="shared" si="2"/>
        <v>MOTD</v>
      </c>
      <c r="S82" s="44">
        <f t="shared" si="3"/>
        <v>12</v>
      </c>
      <c r="T82" s="44" t="str">
        <f>IF(_xlfn.XLOOKUP(G82,'BE Data'!D:D,'BE Data'!H:H)=A82,"Yes","")</f>
        <v/>
      </c>
    </row>
    <row r="83" spans="1:20" x14ac:dyDescent="0.35">
      <c r="A83" s="4" t="s">
        <v>31</v>
      </c>
      <c r="B83" s="31" t="s">
        <v>32</v>
      </c>
      <c r="C83" s="31" t="s">
        <v>164</v>
      </c>
      <c r="D83" s="31" t="s">
        <v>45</v>
      </c>
      <c r="E83" s="31" t="s">
        <v>41</v>
      </c>
      <c r="F83" s="31" t="s">
        <v>51</v>
      </c>
      <c r="G83" s="31" t="s">
        <v>298</v>
      </c>
      <c r="H83" s="45">
        <v>44856</v>
      </c>
      <c r="I83" s="31" t="s">
        <v>453</v>
      </c>
      <c r="J83" s="31" t="s">
        <v>37</v>
      </c>
      <c r="K83" s="31" t="s">
        <v>53</v>
      </c>
      <c r="L83" s="31" t="s">
        <v>58</v>
      </c>
      <c r="M83" s="31" t="s">
        <v>59</v>
      </c>
      <c r="N83" s="40" t="s">
        <v>51</v>
      </c>
      <c r="O83" s="40" t="s">
        <v>377</v>
      </c>
      <c r="P83" s="40" t="s">
        <v>63</v>
      </c>
      <c r="Q83" s="41">
        <v>873.61150442477879</v>
      </c>
      <c r="R83" s="4" t="str">
        <f t="shared" si="2"/>
        <v>Original</v>
      </c>
      <c r="S83" s="44">
        <f t="shared" si="3"/>
        <v>13</v>
      </c>
      <c r="T83" s="44" t="str">
        <f>IF(_xlfn.XLOOKUP(G83,'BE Data'!D:D,'BE Data'!H:H)=A83,"Yes","")</f>
        <v/>
      </c>
    </row>
    <row r="84" spans="1:20" x14ac:dyDescent="0.35">
      <c r="A84" s="4" t="s">
        <v>31</v>
      </c>
      <c r="B84" s="31" t="s">
        <v>32</v>
      </c>
      <c r="C84" s="31" t="s">
        <v>67</v>
      </c>
      <c r="D84" s="31" t="s">
        <v>42</v>
      </c>
      <c r="E84" s="31" t="s">
        <v>41</v>
      </c>
      <c r="F84" s="31" t="s">
        <v>359</v>
      </c>
      <c r="G84" s="31" t="s">
        <v>298</v>
      </c>
      <c r="H84" s="45">
        <v>44856</v>
      </c>
      <c r="I84" s="31" t="s">
        <v>453</v>
      </c>
      <c r="J84" s="31" t="s">
        <v>37</v>
      </c>
      <c r="K84" s="31" t="s">
        <v>53</v>
      </c>
      <c r="L84" s="31" t="s">
        <v>57</v>
      </c>
      <c r="M84" s="31" t="s">
        <v>55</v>
      </c>
      <c r="N84" s="40" t="s">
        <v>359</v>
      </c>
      <c r="O84" s="40" t="s">
        <v>378</v>
      </c>
      <c r="P84" s="40" t="s">
        <v>56</v>
      </c>
      <c r="Q84" s="41">
        <v>1891.037719298246</v>
      </c>
      <c r="R84" s="4" t="str">
        <f t="shared" si="2"/>
        <v>Original</v>
      </c>
      <c r="S84" s="44">
        <f t="shared" si="3"/>
        <v>13</v>
      </c>
      <c r="T84" s="44" t="str">
        <f>IF(_xlfn.XLOOKUP(G84,'BE Data'!D:D,'BE Data'!H:H)=A84,"Yes","")</f>
        <v/>
      </c>
    </row>
    <row r="85" spans="1:20" x14ac:dyDescent="0.35">
      <c r="A85" s="4" t="s">
        <v>31</v>
      </c>
      <c r="B85" s="31" t="s">
        <v>32</v>
      </c>
      <c r="C85" s="31"/>
      <c r="D85" s="31"/>
      <c r="E85" s="31" t="s">
        <v>33</v>
      </c>
      <c r="F85" s="31">
        <v>0.9375</v>
      </c>
      <c r="G85" s="31" t="s">
        <v>298</v>
      </c>
      <c r="H85" s="45">
        <v>44856</v>
      </c>
      <c r="I85" s="31" t="s">
        <v>453</v>
      </c>
      <c r="J85" s="31" t="s">
        <v>37</v>
      </c>
      <c r="K85" s="31" t="s">
        <v>34</v>
      </c>
      <c r="L85" s="31" t="s">
        <v>35</v>
      </c>
      <c r="M85" s="31" t="s">
        <v>36</v>
      </c>
      <c r="N85" s="40">
        <v>0.9375</v>
      </c>
      <c r="O85" s="40">
        <v>0.97916666666666663</v>
      </c>
      <c r="P85" s="40">
        <v>4.1666666666666664E-2</v>
      </c>
      <c r="Q85" s="41">
        <v>2557.6</v>
      </c>
      <c r="R85" s="4" t="str">
        <f t="shared" si="2"/>
        <v>MOTD</v>
      </c>
      <c r="S85" s="44">
        <f t="shared" si="3"/>
        <v>13</v>
      </c>
      <c r="T85" s="44" t="str">
        <f>IF(_xlfn.XLOOKUP(G85,'BE Data'!D:D,'BE Data'!H:H)=A85,"Yes","")</f>
        <v/>
      </c>
    </row>
    <row r="86" spans="1:20" x14ac:dyDescent="0.35">
      <c r="A86" s="4" t="s">
        <v>31</v>
      </c>
      <c r="B86" s="31" t="s">
        <v>32</v>
      </c>
      <c r="C86" s="31"/>
      <c r="D86" s="31"/>
      <c r="E86" s="31" t="s">
        <v>33</v>
      </c>
      <c r="F86" s="31">
        <v>0.33333333333333331</v>
      </c>
      <c r="G86" s="31" t="s">
        <v>298</v>
      </c>
      <c r="H86" s="45">
        <v>44857</v>
      </c>
      <c r="I86" s="31" t="s">
        <v>453</v>
      </c>
      <c r="J86" s="31" t="s">
        <v>38</v>
      </c>
      <c r="K86" s="31" t="s">
        <v>466</v>
      </c>
      <c r="L86" s="31" t="s">
        <v>35</v>
      </c>
      <c r="M86" s="31" t="s">
        <v>36</v>
      </c>
      <c r="N86" s="40">
        <v>0.33333333333333331</v>
      </c>
      <c r="O86" s="40">
        <v>0.375</v>
      </c>
      <c r="P86" s="40">
        <v>4.1666666666666664E-2</v>
      </c>
      <c r="Q86" s="41">
        <v>789.9</v>
      </c>
      <c r="R86" s="4" t="str">
        <f t="shared" si="2"/>
        <v>MOTD</v>
      </c>
      <c r="S86" s="44">
        <f t="shared" si="3"/>
        <v>13</v>
      </c>
      <c r="T86" s="44" t="str">
        <f>IF(_xlfn.XLOOKUP(G86,'BE Data'!D:D,'BE Data'!H:H)=A86,"Yes","")</f>
        <v/>
      </c>
    </row>
    <row r="87" spans="1:20" x14ac:dyDescent="0.35">
      <c r="A87" s="4" t="s">
        <v>31</v>
      </c>
      <c r="B87" s="31" t="s">
        <v>32</v>
      </c>
      <c r="C87" s="31" t="s">
        <v>66</v>
      </c>
      <c r="D87" s="31" t="s">
        <v>40</v>
      </c>
      <c r="E87" s="31" t="s">
        <v>41</v>
      </c>
      <c r="F87" s="31" t="s">
        <v>360</v>
      </c>
      <c r="G87" s="31" t="s">
        <v>298</v>
      </c>
      <c r="H87" s="45">
        <v>44857</v>
      </c>
      <c r="I87" s="31" t="s">
        <v>453</v>
      </c>
      <c r="J87" s="31" t="s">
        <v>38</v>
      </c>
      <c r="K87" s="31" t="s">
        <v>53</v>
      </c>
      <c r="L87" s="31" t="s">
        <v>57</v>
      </c>
      <c r="M87" s="31" t="s">
        <v>55</v>
      </c>
      <c r="N87" s="40">
        <v>0.58333333333333337</v>
      </c>
      <c r="O87" s="40" t="s">
        <v>388</v>
      </c>
      <c r="P87" s="40" t="s">
        <v>73</v>
      </c>
      <c r="Q87" s="41">
        <v>1398.7469565217391</v>
      </c>
      <c r="R87" s="4" t="str">
        <f t="shared" si="2"/>
        <v>Original</v>
      </c>
      <c r="S87" s="44">
        <f t="shared" si="3"/>
        <v>13</v>
      </c>
      <c r="T87" s="44" t="str">
        <f>IF(_xlfn.XLOOKUP(G87,'BE Data'!D:D,'BE Data'!H:H)=A87,"Yes","")</f>
        <v/>
      </c>
    </row>
    <row r="88" spans="1:20" x14ac:dyDescent="0.35">
      <c r="A88" s="4" t="s">
        <v>31</v>
      </c>
      <c r="B88" s="31" t="s">
        <v>32</v>
      </c>
      <c r="C88" s="31" t="s">
        <v>48</v>
      </c>
      <c r="D88" s="31" t="s">
        <v>46</v>
      </c>
      <c r="E88" s="31" t="s">
        <v>41</v>
      </c>
      <c r="F88" s="31" t="s">
        <v>52</v>
      </c>
      <c r="G88" s="31" t="s">
        <v>298</v>
      </c>
      <c r="H88" s="45">
        <v>44857</v>
      </c>
      <c r="I88" s="31" t="s">
        <v>453</v>
      </c>
      <c r="J88" s="31" t="s">
        <v>38</v>
      </c>
      <c r="K88" s="31" t="s">
        <v>53</v>
      </c>
      <c r="L88" s="31" t="s">
        <v>57</v>
      </c>
      <c r="M88" s="31" t="s">
        <v>55</v>
      </c>
      <c r="N88" s="40" t="s">
        <v>52</v>
      </c>
      <c r="O88" s="40" t="s">
        <v>425</v>
      </c>
      <c r="P88" s="40" t="s">
        <v>73</v>
      </c>
      <c r="Q88" s="41">
        <v>2082.791304347827</v>
      </c>
      <c r="R88" s="4" t="str">
        <f t="shared" si="2"/>
        <v>Original</v>
      </c>
      <c r="S88" s="44">
        <f t="shared" si="3"/>
        <v>13</v>
      </c>
      <c r="T88" s="44" t="str">
        <f>IF(_xlfn.XLOOKUP(G88,'BE Data'!D:D,'BE Data'!H:H)=A88,"Yes","")</f>
        <v/>
      </c>
    </row>
    <row r="89" spans="1:20" x14ac:dyDescent="0.35">
      <c r="A89" s="4" t="s">
        <v>31</v>
      </c>
      <c r="B89" s="31" t="s">
        <v>32</v>
      </c>
      <c r="C89" s="31"/>
      <c r="D89" s="31"/>
      <c r="E89" s="31" t="s">
        <v>33</v>
      </c>
      <c r="F89" s="31">
        <v>0.9375</v>
      </c>
      <c r="G89" s="31" t="s">
        <v>298</v>
      </c>
      <c r="H89" s="45">
        <v>44857</v>
      </c>
      <c r="I89" s="31" t="s">
        <v>453</v>
      </c>
      <c r="J89" s="31" t="s">
        <v>38</v>
      </c>
      <c r="K89" s="31" t="s">
        <v>39</v>
      </c>
      <c r="L89" s="31" t="s">
        <v>35</v>
      </c>
      <c r="M89" s="31" t="s">
        <v>36</v>
      </c>
      <c r="N89" s="40">
        <v>0.9375</v>
      </c>
      <c r="O89" s="40">
        <v>0.99305555555555547</v>
      </c>
      <c r="P89" s="40">
        <v>5.5555555555555552E-2</v>
      </c>
      <c r="Q89" s="41">
        <v>1871.7</v>
      </c>
      <c r="R89" s="4" t="str">
        <f t="shared" si="2"/>
        <v>MOTD</v>
      </c>
      <c r="S89" s="44">
        <f t="shared" si="3"/>
        <v>13</v>
      </c>
      <c r="T89" s="44" t="str">
        <f>IF(_xlfn.XLOOKUP(G89,'BE Data'!D:D,'BE Data'!H:H)=A89,"Yes","")</f>
        <v/>
      </c>
    </row>
    <row r="90" spans="1:20" x14ac:dyDescent="0.35">
      <c r="A90" s="4" t="s">
        <v>31</v>
      </c>
      <c r="B90" s="31" t="s">
        <v>32</v>
      </c>
      <c r="C90" s="31" t="s">
        <v>47</v>
      </c>
      <c r="D90" s="31" t="s">
        <v>128</v>
      </c>
      <c r="E90" s="31" t="s">
        <v>41</v>
      </c>
      <c r="F90" s="31" t="s">
        <v>50</v>
      </c>
      <c r="G90" s="31" t="s">
        <v>298</v>
      </c>
      <c r="H90" s="45">
        <v>44858</v>
      </c>
      <c r="I90" s="31" t="s">
        <v>453</v>
      </c>
      <c r="J90" s="31" t="s">
        <v>74</v>
      </c>
      <c r="K90" s="31" t="s">
        <v>53</v>
      </c>
      <c r="L90" s="31" t="s">
        <v>57</v>
      </c>
      <c r="M90" s="31" t="s">
        <v>55</v>
      </c>
      <c r="N90" s="40" t="s">
        <v>376</v>
      </c>
      <c r="O90" s="40" t="s">
        <v>423</v>
      </c>
      <c r="P90" s="40" t="s">
        <v>125</v>
      </c>
      <c r="Q90" s="41">
        <v>871.383620689655</v>
      </c>
      <c r="R90" s="4" t="str">
        <f t="shared" si="2"/>
        <v>Original</v>
      </c>
      <c r="S90" s="44">
        <f t="shared" si="3"/>
        <v>13</v>
      </c>
      <c r="T90" s="44" t="str">
        <f>IF(_xlfn.XLOOKUP(G90,'BE Data'!D:D,'BE Data'!H:H)=A90,"Yes","")</f>
        <v/>
      </c>
    </row>
    <row r="91" spans="1:20" x14ac:dyDescent="0.35">
      <c r="A91" s="4" t="s">
        <v>31</v>
      </c>
      <c r="B91" s="31" t="s">
        <v>32</v>
      </c>
      <c r="C91" s="31" t="s">
        <v>69</v>
      </c>
      <c r="D91" s="31" t="s">
        <v>49</v>
      </c>
      <c r="E91" s="31" t="s">
        <v>41</v>
      </c>
      <c r="F91" s="31" t="s">
        <v>51</v>
      </c>
      <c r="G91" s="31" t="s">
        <v>299</v>
      </c>
      <c r="H91" s="45">
        <v>44863</v>
      </c>
      <c r="I91" s="31" t="s">
        <v>453</v>
      </c>
      <c r="J91" s="31" t="s">
        <v>37</v>
      </c>
      <c r="K91" s="31" t="s">
        <v>53</v>
      </c>
      <c r="L91" s="31" t="s">
        <v>58</v>
      </c>
      <c r="M91" s="31" t="s">
        <v>59</v>
      </c>
      <c r="N91" s="40" t="s">
        <v>51</v>
      </c>
      <c r="O91" s="40" t="s">
        <v>400</v>
      </c>
      <c r="P91" s="40" t="s">
        <v>68</v>
      </c>
      <c r="Q91" s="41">
        <v>1033.3576576576579</v>
      </c>
      <c r="R91" s="4" t="str">
        <f t="shared" si="2"/>
        <v>Original</v>
      </c>
      <c r="S91" s="44">
        <f t="shared" si="3"/>
        <v>14</v>
      </c>
      <c r="T91" s="44" t="str">
        <f>IF(_xlfn.XLOOKUP(G91,'BE Data'!D:D,'BE Data'!H:H)=A91,"Yes","")</f>
        <v/>
      </c>
    </row>
    <row r="92" spans="1:20" x14ac:dyDescent="0.35">
      <c r="A92" s="4" t="s">
        <v>31</v>
      </c>
      <c r="B92" s="31" t="s">
        <v>32</v>
      </c>
      <c r="C92" s="31" t="s">
        <v>94</v>
      </c>
      <c r="D92" s="31" t="s">
        <v>86</v>
      </c>
      <c r="E92" s="31" t="s">
        <v>41</v>
      </c>
      <c r="F92" s="31" t="s">
        <v>359</v>
      </c>
      <c r="G92" s="31" t="s">
        <v>299</v>
      </c>
      <c r="H92" s="45">
        <v>44863</v>
      </c>
      <c r="I92" s="31" t="s">
        <v>453</v>
      </c>
      <c r="J92" s="31" t="s">
        <v>37</v>
      </c>
      <c r="K92" s="31" t="s">
        <v>53</v>
      </c>
      <c r="L92" s="31" t="s">
        <v>57</v>
      </c>
      <c r="M92" s="31" t="s">
        <v>55</v>
      </c>
      <c r="N92" s="40" t="s">
        <v>408</v>
      </c>
      <c r="O92" s="40" t="s">
        <v>384</v>
      </c>
      <c r="P92" s="40" t="s">
        <v>68</v>
      </c>
      <c r="Q92" s="41">
        <v>1257.4315315315309</v>
      </c>
      <c r="R92" s="4" t="str">
        <f t="shared" si="2"/>
        <v>Original</v>
      </c>
      <c r="S92" s="44">
        <f t="shared" si="3"/>
        <v>14</v>
      </c>
      <c r="T92" s="44" t="str">
        <f>IF(_xlfn.XLOOKUP(G92,'BE Data'!D:D,'BE Data'!H:H)=A92,"Yes","")</f>
        <v/>
      </c>
    </row>
    <row r="93" spans="1:20" x14ac:dyDescent="0.35">
      <c r="A93" s="4" t="s">
        <v>31</v>
      </c>
      <c r="B93" s="31" t="s">
        <v>32</v>
      </c>
      <c r="C93" s="31" t="s">
        <v>45</v>
      </c>
      <c r="D93" s="31" t="s">
        <v>43</v>
      </c>
      <c r="E93" s="31" t="s">
        <v>41</v>
      </c>
      <c r="F93" s="31" t="s">
        <v>77</v>
      </c>
      <c r="G93" s="31" t="s">
        <v>299</v>
      </c>
      <c r="H93" s="45">
        <v>44863</v>
      </c>
      <c r="I93" s="31" t="s">
        <v>453</v>
      </c>
      <c r="J93" s="31" t="s">
        <v>37</v>
      </c>
      <c r="K93" s="31" t="s">
        <v>53</v>
      </c>
      <c r="L93" s="31" t="s">
        <v>57</v>
      </c>
      <c r="M93" s="31" t="s">
        <v>55</v>
      </c>
      <c r="N93" s="40" t="s">
        <v>77</v>
      </c>
      <c r="O93" s="40" t="s">
        <v>475</v>
      </c>
      <c r="P93" s="40" t="s">
        <v>85</v>
      </c>
      <c r="Q93" s="41">
        <v>1746.3521367521371</v>
      </c>
      <c r="R93" s="4" t="str">
        <f t="shared" si="2"/>
        <v>Original</v>
      </c>
      <c r="S93" s="44">
        <f t="shared" si="3"/>
        <v>14</v>
      </c>
      <c r="T93" s="44" t="str">
        <f>IF(_xlfn.XLOOKUP(G93,'BE Data'!D:D,'BE Data'!H:H)=A93,"Yes","")</f>
        <v/>
      </c>
    </row>
    <row r="94" spans="1:20" x14ac:dyDescent="0.35">
      <c r="A94" s="4" t="s">
        <v>31</v>
      </c>
      <c r="B94" s="31" t="s">
        <v>32</v>
      </c>
      <c r="C94" s="31"/>
      <c r="D94" s="31"/>
      <c r="E94" s="31" t="s">
        <v>33</v>
      </c>
      <c r="F94" s="31">
        <v>0.9375</v>
      </c>
      <c r="G94" s="31" t="s">
        <v>299</v>
      </c>
      <c r="H94" s="45">
        <v>44863</v>
      </c>
      <c r="I94" s="31" t="s">
        <v>453</v>
      </c>
      <c r="J94" s="31" t="s">
        <v>37</v>
      </c>
      <c r="K94" s="31" t="s">
        <v>34</v>
      </c>
      <c r="L94" s="31" t="s">
        <v>35</v>
      </c>
      <c r="M94" s="31" t="s">
        <v>36</v>
      </c>
      <c r="N94" s="40" t="s">
        <v>397</v>
      </c>
      <c r="O94" s="40">
        <v>0</v>
      </c>
      <c r="P94" s="40" t="s">
        <v>404</v>
      </c>
      <c r="Q94" s="41">
        <v>2403.4</v>
      </c>
      <c r="R94" s="4" t="str">
        <f t="shared" si="2"/>
        <v>MOTD</v>
      </c>
      <c r="S94" s="44">
        <f t="shared" si="3"/>
        <v>14</v>
      </c>
      <c r="T94" s="44" t="str">
        <f>IF(_xlfn.XLOOKUP(G94,'BE Data'!D:D,'BE Data'!H:H)=A94,"Yes","")</f>
        <v/>
      </c>
    </row>
    <row r="95" spans="1:20" x14ac:dyDescent="0.35">
      <c r="A95" s="4" t="s">
        <v>31</v>
      </c>
      <c r="B95" s="31" t="s">
        <v>32</v>
      </c>
      <c r="C95" s="31"/>
      <c r="D95" s="31"/>
      <c r="E95" s="31" t="s">
        <v>33</v>
      </c>
      <c r="F95" s="31">
        <v>0.3125</v>
      </c>
      <c r="G95" s="31" t="s">
        <v>299</v>
      </c>
      <c r="H95" s="45">
        <v>44864</v>
      </c>
      <c r="I95" s="31" t="s">
        <v>453</v>
      </c>
      <c r="J95" s="31" t="s">
        <v>38</v>
      </c>
      <c r="K95" s="31" t="s">
        <v>466</v>
      </c>
      <c r="L95" s="31" t="s">
        <v>35</v>
      </c>
      <c r="M95" s="31" t="s">
        <v>36</v>
      </c>
      <c r="N95" s="40" t="s">
        <v>415</v>
      </c>
      <c r="O95" s="40" t="s">
        <v>386</v>
      </c>
      <c r="P95" s="40" t="s">
        <v>382</v>
      </c>
      <c r="Q95" s="41">
        <v>865.7</v>
      </c>
      <c r="R95" s="4" t="str">
        <f t="shared" si="2"/>
        <v>MOTD</v>
      </c>
      <c r="S95" s="44">
        <f t="shared" si="3"/>
        <v>14</v>
      </c>
      <c r="T95" s="44" t="str">
        <f>IF(_xlfn.XLOOKUP(G95,'BE Data'!D:D,'BE Data'!H:H)=A95,"Yes","")</f>
        <v/>
      </c>
    </row>
    <row r="96" spans="1:20" x14ac:dyDescent="0.35">
      <c r="A96" s="4" t="s">
        <v>31</v>
      </c>
      <c r="B96" s="31" t="s">
        <v>32</v>
      </c>
      <c r="C96" s="31" t="s">
        <v>42</v>
      </c>
      <c r="D96" s="31" t="s">
        <v>47</v>
      </c>
      <c r="E96" s="31" t="s">
        <v>41</v>
      </c>
      <c r="F96" s="31" t="s">
        <v>487</v>
      </c>
      <c r="G96" s="31" t="s">
        <v>299</v>
      </c>
      <c r="H96" s="45">
        <v>44864</v>
      </c>
      <c r="I96" s="31" t="s">
        <v>453</v>
      </c>
      <c r="J96" s="31" t="s">
        <v>38</v>
      </c>
      <c r="K96" s="31" t="s">
        <v>53</v>
      </c>
      <c r="L96" s="31" t="s">
        <v>54</v>
      </c>
      <c r="M96" s="31" t="s">
        <v>55</v>
      </c>
      <c r="N96" s="40" t="s">
        <v>487</v>
      </c>
      <c r="O96" s="40" t="s">
        <v>488</v>
      </c>
      <c r="P96" s="40" t="s">
        <v>61</v>
      </c>
      <c r="Q96" s="41">
        <v>2439.5571428571429</v>
      </c>
      <c r="R96" s="4" t="str">
        <f t="shared" si="2"/>
        <v>Original</v>
      </c>
      <c r="S96" s="44">
        <f t="shared" si="3"/>
        <v>14</v>
      </c>
      <c r="T96" s="44" t="str">
        <f>IF(_xlfn.XLOOKUP(G96,'BE Data'!D:D,'BE Data'!H:H)=A96,"Yes","")</f>
        <v/>
      </c>
    </row>
    <row r="97" spans="1:20" x14ac:dyDescent="0.35">
      <c r="A97" s="4" t="s">
        <v>31</v>
      </c>
      <c r="B97" s="31" t="s">
        <v>32</v>
      </c>
      <c r="C97" s="31"/>
      <c r="D97" s="31"/>
      <c r="E97" s="31" t="s">
        <v>33</v>
      </c>
      <c r="F97" s="31">
        <v>0.9375</v>
      </c>
      <c r="G97" s="31" t="s">
        <v>299</v>
      </c>
      <c r="H97" s="45">
        <v>44864</v>
      </c>
      <c r="I97" s="31" t="s">
        <v>453</v>
      </c>
      <c r="J97" s="31" t="s">
        <v>38</v>
      </c>
      <c r="K97" s="31" t="s">
        <v>39</v>
      </c>
      <c r="L97" s="31" t="s">
        <v>35</v>
      </c>
      <c r="M97" s="31" t="s">
        <v>36</v>
      </c>
      <c r="N97" s="40" t="s">
        <v>405</v>
      </c>
      <c r="O97" s="40" t="s">
        <v>409</v>
      </c>
      <c r="P97" s="40" t="s">
        <v>399</v>
      </c>
      <c r="Q97" s="41">
        <v>1756.3</v>
      </c>
      <c r="R97" s="4" t="str">
        <f t="shared" si="2"/>
        <v>MOTD</v>
      </c>
      <c r="S97" s="44">
        <f t="shared" si="3"/>
        <v>14</v>
      </c>
      <c r="T97" s="44" t="str">
        <f>IF(_xlfn.XLOOKUP(G97,'BE Data'!D:D,'BE Data'!H:H)=A97,"Yes","")</f>
        <v/>
      </c>
    </row>
    <row r="98" spans="1:20" x14ac:dyDescent="0.35">
      <c r="A98" s="4" t="s">
        <v>31</v>
      </c>
      <c r="B98" s="31" t="s">
        <v>32</v>
      </c>
      <c r="C98" s="31" t="s">
        <v>86</v>
      </c>
      <c r="D98" s="31" t="s">
        <v>69</v>
      </c>
      <c r="E98" s="31" t="s">
        <v>41</v>
      </c>
      <c r="F98" s="31" t="s">
        <v>359</v>
      </c>
      <c r="G98" s="31" t="s">
        <v>300</v>
      </c>
      <c r="H98" s="45">
        <v>44870</v>
      </c>
      <c r="I98" s="31" t="s">
        <v>453</v>
      </c>
      <c r="J98" s="31" t="s">
        <v>37</v>
      </c>
      <c r="K98" s="31" t="s">
        <v>53</v>
      </c>
      <c r="L98" s="31" t="s">
        <v>57</v>
      </c>
      <c r="M98" s="31" t="s">
        <v>55</v>
      </c>
      <c r="N98" s="40" t="s">
        <v>435</v>
      </c>
      <c r="O98" s="40" t="s">
        <v>378</v>
      </c>
      <c r="P98" s="40" t="s">
        <v>61</v>
      </c>
      <c r="Q98" s="41">
        <v>1101.584821428572</v>
      </c>
      <c r="R98" s="4" t="str">
        <f t="shared" si="2"/>
        <v>Original</v>
      </c>
      <c r="S98" s="44">
        <f t="shared" si="3"/>
        <v>15</v>
      </c>
      <c r="T98" s="44" t="str">
        <f>IF(_xlfn.XLOOKUP(G98,'BE Data'!D:D,'BE Data'!H:H)=A98,"Yes","")</f>
        <v/>
      </c>
    </row>
    <row r="99" spans="1:20" x14ac:dyDescent="0.35">
      <c r="A99" s="4" t="s">
        <v>31</v>
      </c>
      <c r="B99" s="31" t="s">
        <v>32</v>
      </c>
      <c r="C99" s="31"/>
      <c r="D99" s="31"/>
      <c r="E99" s="31" t="s">
        <v>33</v>
      </c>
      <c r="F99" s="31"/>
      <c r="G99" s="31" t="s">
        <v>300</v>
      </c>
      <c r="H99" s="45">
        <v>44870</v>
      </c>
      <c r="I99" s="31" t="s">
        <v>453</v>
      </c>
      <c r="J99" s="31" t="s">
        <v>37</v>
      </c>
      <c r="K99" s="31" t="s">
        <v>34</v>
      </c>
      <c r="L99" s="31" t="s">
        <v>35</v>
      </c>
      <c r="M99" s="31" t="s">
        <v>36</v>
      </c>
      <c r="N99" s="40" t="s">
        <v>397</v>
      </c>
      <c r="O99" s="40" t="s">
        <v>420</v>
      </c>
      <c r="P99" s="40" t="s">
        <v>419</v>
      </c>
      <c r="Q99" s="41">
        <v>2629.8</v>
      </c>
      <c r="R99" s="4" t="str">
        <f t="shared" si="2"/>
        <v>MOTD</v>
      </c>
      <c r="S99" s="44">
        <f t="shared" si="3"/>
        <v>15</v>
      </c>
      <c r="T99" s="44" t="str">
        <f>IF(_xlfn.XLOOKUP(G99,'BE Data'!D:D,'BE Data'!H:H)=A99,"Yes","")</f>
        <v/>
      </c>
    </row>
    <row r="100" spans="1:20" x14ac:dyDescent="0.35">
      <c r="A100" s="4" t="s">
        <v>31</v>
      </c>
      <c r="B100" s="31" t="s">
        <v>32</v>
      </c>
      <c r="C100" s="31"/>
      <c r="D100" s="31"/>
      <c r="E100" s="31" t="s">
        <v>33</v>
      </c>
      <c r="F100" s="31"/>
      <c r="G100" s="31" t="s">
        <v>300</v>
      </c>
      <c r="H100" s="45">
        <v>44871</v>
      </c>
      <c r="I100" s="31" t="s">
        <v>453</v>
      </c>
      <c r="J100" s="31" t="s">
        <v>38</v>
      </c>
      <c r="K100" s="31" t="s">
        <v>466</v>
      </c>
      <c r="L100" s="31" t="s">
        <v>35</v>
      </c>
      <c r="M100" s="31" t="s">
        <v>36</v>
      </c>
      <c r="N100" s="40" t="s">
        <v>418</v>
      </c>
      <c r="O100" s="40" t="s">
        <v>386</v>
      </c>
      <c r="P100" s="40" t="s">
        <v>419</v>
      </c>
      <c r="Q100" s="41">
        <v>849.7</v>
      </c>
      <c r="R100" s="4" t="str">
        <f t="shared" si="2"/>
        <v>MOTD</v>
      </c>
      <c r="S100" s="44">
        <f t="shared" si="3"/>
        <v>15</v>
      </c>
      <c r="T100" s="44" t="str">
        <f>IF(_xlfn.XLOOKUP(G100,'BE Data'!D:D,'BE Data'!H:H)=A100,"Yes","")</f>
        <v/>
      </c>
    </row>
    <row r="101" spans="1:20" x14ac:dyDescent="0.35">
      <c r="A101" s="4" t="s">
        <v>31</v>
      </c>
      <c r="B101" s="31" t="s">
        <v>32</v>
      </c>
      <c r="C101" s="31" t="s">
        <v>67</v>
      </c>
      <c r="D101" s="31" t="s">
        <v>40</v>
      </c>
      <c r="E101" s="31" t="s">
        <v>41</v>
      </c>
      <c r="F101" s="31" t="s">
        <v>368</v>
      </c>
      <c r="G101" s="31" t="s">
        <v>300</v>
      </c>
      <c r="H101" s="45">
        <v>44871</v>
      </c>
      <c r="I101" s="31" t="s">
        <v>453</v>
      </c>
      <c r="J101" s="31" t="s">
        <v>38</v>
      </c>
      <c r="K101" s="31" t="s">
        <v>53</v>
      </c>
      <c r="L101" s="31" t="s">
        <v>58</v>
      </c>
      <c r="M101" s="31" t="s">
        <v>59</v>
      </c>
      <c r="N101" s="40" t="s">
        <v>471</v>
      </c>
      <c r="O101" s="40" t="s">
        <v>472</v>
      </c>
      <c r="P101" s="40" t="s">
        <v>63</v>
      </c>
      <c r="Q101" s="41">
        <v>1131.1938053097349</v>
      </c>
      <c r="R101" s="4" t="str">
        <f t="shared" si="2"/>
        <v>Original</v>
      </c>
      <c r="S101" s="44">
        <f t="shared" si="3"/>
        <v>15</v>
      </c>
      <c r="T101" s="44" t="str">
        <f>IF(_xlfn.XLOOKUP(G101,'BE Data'!D:D,'BE Data'!H:H)=A101,"Yes","")</f>
        <v/>
      </c>
    </row>
    <row r="102" spans="1:20" x14ac:dyDescent="0.35">
      <c r="A102" s="4" t="s">
        <v>31</v>
      </c>
      <c r="B102" s="31" t="s">
        <v>32</v>
      </c>
      <c r="C102" s="31" t="s">
        <v>66</v>
      </c>
      <c r="D102" s="31" t="s">
        <v>46</v>
      </c>
      <c r="E102" s="31" t="s">
        <v>41</v>
      </c>
      <c r="F102" s="31" t="s">
        <v>360</v>
      </c>
      <c r="G102" s="31" t="s">
        <v>300</v>
      </c>
      <c r="H102" s="45">
        <v>44871</v>
      </c>
      <c r="I102" s="31" t="s">
        <v>453</v>
      </c>
      <c r="J102" s="31" t="s">
        <v>38</v>
      </c>
      <c r="K102" s="31" t="s">
        <v>53</v>
      </c>
      <c r="L102" s="31" t="s">
        <v>54</v>
      </c>
      <c r="M102" s="31" t="s">
        <v>55</v>
      </c>
      <c r="N102" s="40" t="s">
        <v>390</v>
      </c>
      <c r="O102" s="40" t="s">
        <v>444</v>
      </c>
      <c r="P102" s="40" t="s">
        <v>73</v>
      </c>
      <c r="Q102" s="41">
        <v>1236.849565217391</v>
      </c>
      <c r="R102" s="4" t="str">
        <f t="shared" si="2"/>
        <v>Original</v>
      </c>
      <c r="S102" s="44">
        <f t="shared" si="3"/>
        <v>15</v>
      </c>
      <c r="T102" s="44" t="str">
        <f>IF(_xlfn.XLOOKUP(G102,'BE Data'!D:D,'BE Data'!H:H)=A102,"Yes","")</f>
        <v/>
      </c>
    </row>
    <row r="103" spans="1:20" x14ac:dyDescent="0.35">
      <c r="A103" s="4" t="s">
        <v>31</v>
      </c>
      <c r="B103" s="31" t="s">
        <v>32</v>
      </c>
      <c r="C103" s="31" t="s">
        <v>48</v>
      </c>
      <c r="D103" s="31" t="s">
        <v>45</v>
      </c>
      <c r="E103" s="31" t="s">
        <v>41</v>
      </c>
      <c r="F103" s="31" t="s">
        <v>52</v>
      </c>
      <c r="G103" s="31" t="s">
        <v>300</v>
      </c>
      <c r="H103" s="45">
        <v>44871</v>
      </c>
      <c r="I103" s="31" t="s">
        <v>453</v>
      </c>
      <c r="J103" s="31" t="s">
        <v>38</v>
      </c>
      <c r="K103" s="31" t="s">
        <v>53</v>
      </c>
      <c r="L103" s="31" t="s">
        <v>54</v>
      </c>
      <c r="M103" s="31" t="s">
        <v>55</v>
      </c>
      <c r="N103" s="40" t="s">
        <v>52</v>
      </c>
      <c r="O103" s="40" t="s">
        <v>375</v>
      </c>
      <c r="P103" s="40" t="s">
        <v>68</v>
      </c>
      <c r="Q103" s="41">
        <v>2917.8009009009011</v>
      </c>
      <c r="R103" s="4" t="str">
        <f t="shared" si="2"/>
        <v>Original</v>
      </c>
      <c r="S103" s="44">
        <f t="shared" si="3"/>
        <v>15</v>
      </c>
      <c r="T103" s="44" t="str">
        <f>IF(_xlfn.XLOOKUP(G103,'BE Data'!D:D,'BE Data'!H:H)=A103,"Yes","")</f>
        <v/>
      </c>
    </row>
    <row r="104" spans="1:20" x14ac:dyDescent="0.35">
      <c r="A104" s="4" t="s">
        <v>31</v>
      </c>
      <c r="B104" s="31" t="s">
        <v>32</v>
      </c>
      <c r="C104" s="31"/>
      <c r="D104" s="31"/>
      <c r="E104" s="31" t="s">
        <v>33</v>
      </c>
      <c r="F104" s="31"/>
      <c r="G104" s="31" t="s">
        <v>300</v>
      </c>
      <c r="H104" s="45">
        <v>44871</v>
      </c>
      <c r="I104" s="31" t="s">
        <v>453</v>
      </c>
      <c r="J104" s="31" t="s">
        <v>38</v>
      </c>
      <c r="K104" s="31" t="s">
        <v>39</v>
      </c>
      <c r="L104" s="31" t="s">
        <v>35</v>
      </c>
      <c r="M104" s="31" t="s">
        <v>36</v>
      </c>
      <c r="N104" s="40" t="s">
        <v>394</v>
      </c>
      <c r="O104" s="40" t="s">
        <v>395</v>
      </c>
      <c r="P104" s="40" t="s">
        <v>385</v>
      </c>
      <c r="Q104" s="41">
        <v>1773.5</v>
      </c>
      <c r="R104" s="4" t="str">
        <f t="shared" si="2"/>
        <v>MOTD</v>
      </c>
      <c r="S104" s="44">
        <f t="shared" si="3"/>
        <v>15</v>
      </c>
      <c r="T104" s="44" t="str">
        <f>IF(_xlfn.XLOOKUP(G104,'BE Data'!D:D,'BE Data'!H:H)=A104,"Yes","")</f>
        <v/>
      </c>
    </row>
    <row r="105" spans="1:20" x14ac:dyDescent="0.35">
      <c r="A105" s="4" t="s">
        <v>31</v>
      </c>
      <c r="B105" s="31" t="s">
        <v>32</v>
      </c>
      <c r="C105" s="31" t="s">
        <v>49</v>
      </c>
      <c r="D105" s="31" t="s">
        <v>140</v>
      </c>
      <c r="E105" s="31" t="s">
        <v>41</v>
      </c>
      <c r="F105" s="31" t="s">
        <v>51</v>
      </c>
      <c r="G105" s="31" t="s">
        <v>301</v>
      </c>
      <c r="H105" s="45">
        <v>44877</v>
      </c>
      <c r="I105" s="31" t="s">
        <v>453</v>
      </c>
      <c r="J105" s="31" t="s">
        <v>37</v>
      </c>
      <c r="K105" s="31" t="s">
        <v>53</v>
      </c>
      <c r="L105" s="31" t="s">
        <v>58</v>
      </c>
      <c r="M105" s="31" t="s">
        <v>59</v>
      </c>
      <c r="N105" s="40" t="s">
        <v>411</v>
      </c>
      <c r="O105" s="40" t="s">
        <v>489</v>
      </c>
      <c r="P105" s="40" t="s">
        <v>490</v>
      </c>
      <c r="Q105" s="41">
        <v>822.0221311475409</v>
      </c>
      <c r="R105" s="4" t="str">
        <f t="shared" si="2"/>
        <v>Original</v>
      </c>
      <c r="S105" s="44">
        <f t="shared" si="3"/>
        <v>16</v>
      </c>
      <c r="T105" s="44" t="str">
        <f>IF(_xlfn.XLOOKUP(G105,'BE Data'!D:D,'BE Data'!H:H)=A105,"Yes","")</f>
        <v/>
      </c>
    </row>
    <row r="106" spans="1:20" x14ac:dyDescent="0.35">
      <c r="A106" s="4" t="s">
        <v>31</v>
      </c>
      <c r="B106" s="31" t="s">
        <v>32</v>
      </c>
      <c r="C106" s="31" t="s">
        <v>46</v>
      </c>
      <c r="D106" s="31" t="s">
        <v>67</v>
      </c>
      <c r="E106" s="31" t="s">
        <v>41</v>
      </c>
      <c r="F106" s="31" t="s">
        <v>359</v>
      </c>
      <c r="G106" s="31" t="s">
        <v>301</v>
      </c>
      <c r="H106" s="45">
        <v>44877</v>
      </c>
      <c r="I106" s="31" t="s">
        <v>453</v>
      </c>
      <c r="J106" s="31" t="s">
        <v>37</v>
      </c>
      <c r="K106" s="31" t="s">
        <v>53</v>
      </c>
      <c r="L106" s="31" t="s">
        <v>54</v>
      </c>
      <c r="M106" s="31" t="s">
        <v>55</v>
      </c>
      <c r="N106" s="40" t="s">
        <v>435</v>
      </c>
      <c r="O106" s="40" t="s">
        <v>491</v>
      </c>
      <c r="P106" s="40" t="s">
        <v>121</v>
      </c>
      <c r="Q106" s="41">
        <v>1560.9279661016949</v>
      </c>
      <c r="R106" s="4" t="str">
        <f t="shared" si="2"/>
        <v>Original</v>
      </c>
      <c r="S106" s="44">
        <f t="shared" si="3"/>
        <v>16</v>
      </c>
      <c r="T106" s="44" t="str">
        <f>IF(_xlfn.XLOOKUP(G106,'BE Data'!D:D,'BE Data'!H:H)=A106,"Yes","")</f>
        <v/>
      </c>
    </row>
    <row r="107" spans="1:20" x14ac:dyDescent="0.35">
      <c r="A107" s="4" t="s">
        <v>31</v>
      </c>
      <c r="B107" s="31" t="s">
        <v>32</v>
      </c>
      <c r="C107" s="31" t="s">
        <v>72</v>
      </c>
      <c r="D107" s="31" t="s">
        <v>40</v>
      </c>
      <c r="E107" s="31" t="s">
        <v>41</v>
      </c>
      <c r="F107" s="31" t="s">
        <v>77</v>
      </c>
      <c r="G107" s="31" t="s">
        <v>301</v>
      </c>
      <c r="H107" s="45">
        <v>44877</v>
      </c>
      <c r="I107" s="31" t="s">
        <v>453</v>
      </c>
      <c r="J107" s="31" t="s">
        <v>37</v>
      </c>
      <c r="K107" s="31" t="s">
        <v>53</v>
      </c>
      <c r="L107" s="31" t="s">
        <v>54</v>
      </c>
      <c r="M107" s="31" t="s">
        <v>55</v>
      </c>
      <c r="N107" s="40" t="s">
        <v>460</v>
      </c>
      <c r="O107" s="40" t="s">
        <v>437</v>
      </c>
      <c r="P107" s="40" t="s">
        <v>61</v>
      </c>
      <c r="Q107" s="41">
        <v>1227.40625</v>
      </c>
      <c r="R107" s="4" t="str">
        <f t="shared" si="2"/>
        <v>Original</v>
      </c>
      <c r="S107" s="44">
        <f t="shared" si="3"/>
        <v>16</v>
      </c>
      <c r="T107" s="44" t="str">
        <f>IF(_xlfn.XLOOKUP(G107,'BE Data'!D:D,'BE Data'!H:H)=A107,"Yes","")</f>
        <v/>
      </c>
    </row>
    <row r="108" spans="1:20" x14ac:dyDescent="0.35">
      <c r="A108" s="4" t="s">
        <v>31</v>
      </c>
      <c r="B108" s="31" t="s">
        <v>32</v>
      </c>
      <c r="C108" s="31"/>
      <c r="D108" s="31"/>
      <c r="E108" s="31" t="s">
        <v>33</v>
      </c>
      <c r="F108" s="31"/>
      <c r="G108" s="31" t="s">
        <v>301</v>
      </c>
      <c r="H108" s="45">
        <v>44877</v>
      </c>
      <c r="I108" s="31" t="s">
        <v>453</v>
      </c>
      <c r="J108" s="31" t="s">
        <v>37</v>
      </c>
      <c r="K108" s="31" t="s">
        <v>34</v>
      </c>
      <c r="L108" s="31" t="s">
        <v>35</v>
      </c>
      <c r="M108" s="31" t="s">
        <v>36</v>
      </c>
      <c r="N108" s="40" t="s">
        <v>492</v>
      </c>
      <c r="O108" s="40">
        <v>2.2222222222222223E-2</v>
      </c>
      <c r="P108" s="40" t="s">
        <v>382</v>
      </c>
      <c r="Q108" s="41">
        <v>2131.1999999999998</v>
      </c>
      <c r="R108" s="4" t="str">
        <f t="shared" si="2"/>
        <v>MOTD</v>
      </c>
      <c r="S108" s="44">
        <f t="shared" si="3"/>
        <v>16</v>
      </c>
      <c r="T108" s="44" t="str">
        <f>IF(_xlfn.XLOOKUP(G108,'BE Data'!D:D,'BE Data'!H:H)=A108,"Yes","")</f>
        <v/>
      </c>
    </row>
    <row r="109" spans="1:20" x14ac:dyDescent="0.35">
      <c r="A109" s="4" t="s">
        <v>31</v>
      </c>
      <c r="B109" s="31" t="s">
        <v>32</v>
      </c>
      <c r="C109" s="31"/>
      <c r="D109" s="31"/>
      <c r="E109" s="31" t="s">
        <v>33</v>
      </c>
      <c r="F109" s="31"/>
      <c r="G109" s="31" t="s">
        <v>301</v>
      </c>
      <c r="H109" s="45">
        <v>44878</v>
      </c>
      <c r="I109" s="31" t="s">
        <v>453</v>
      </c>
      <c r="J109" s="31" t="s">
        <v>38</v>
      </c>
      <c r="K109" s="31" t="s">
        <v>466</v>
      </c>
      <c r="L109" s="31" t="s">
        <v>35</v>
      </c>
      <c r="M109" s="31" t="s">
        <v>36</v>
      </c>
      <c r="N109" s="40" t="s">
        <v>440</v>
      </c>
      <c r="O109" s="40" t="s">
        <v>386</v>
      </c>
      <c r="P109" s="40" t="s">
        <v>441</v>
      </c>
      <c r="Q109" s="41">
        <v>782</v>
      </c>
      <c r="R109" s="4" t="str">
        <f t="shared" si="2"/>
        <v>MOTD</v>
      </c>
      <c r="S109" s="44">
        <f t="shared" si="3"/>
        <v>16</v>
      </c>
      <c r="T109" s="44" t="str">
        <f>IF(_xlfn.XLOOKUP(G109,'BE Data'!D:D,'BE Data'!H:H)=A109,"Yes","")</f>
        <v/>
      </c>
    </row>
    <row r="110" spans="1:20" x14ac:dyDescent="0.35">
      <c r="A110" s="4" t="s">
        <v>31</v>
      </c>
      <c r="B110" s="31" t="s">
        <v>32</v>
      </c>
      <c r="C110" s="31" t="s">
        <v>161</v>
      </c>
      <c r="D110" s="31" t="s">
        <v>82</v>
      </c>
      <c r="E110" s="31" t="s">
        <v>41</v>
      </c>
      <c r="F110" s="31" t="s">
        <v>360</v>
      </c>
      <c r="G110" s="31" t="s">
        <v>301</v>
      </c>
      <c r="H110" s="45">
        <v>44878</v>
      </c>
      <c r="I110" s="31" t="s">
        <v>453</v>
      </c>
      <c r="J110" s="31" t="s">
        <v>38</v>
      </c>
      <c r="K110" s="31" t="s">
        <v>53</v>
      </c>
      <c r="L110" s="31" t="s">
        <v>57</v>
      </c>
      <c r="M110" s="31" t="s">
        <v>55</v>
      </c>
      <c r="N110" s="40" t="s">
        <v>483</v>
      </c>
      <c r="O110" s="40" t="s">
        <v>438</v>
      </c>
      <c r="P110" s="40" t="s">
        <v>121</v>
      </c>
      <c r="Q110" s="41">
        <v>1078.949152542373</v>
      </c>
      <c r="R110" s="4" t="str">
        <f t="shared" si="2"/>
        <v>Original</v>
      </c>
      <c r="S110" s="44">
        <f t="shared" si="3"/>
        <v>16</v>
      </c>
      <c r="T110" s="44" t="str">
        <f>IF(_xlfn.XLOOKUP(G110,'BE Data'!D:D,'BE Data'!H:H)=A110,"Yes","")</f>
        <v/>
      </c>
    </row>
    <row r="111" spans="1:20" x14ac:dyDescent="0.35">
      <c r="A111" s="4" t="s">
        <v>31</v>
      </c>
      <c r="B111" s="31" t="s">
        <v>32</v>
      </c>
      <c r="C111" s="31" t="s">
        <v>94</v>
      </c>
      <c r="D111" s="31" t="s">
        <v>42</v>
      </c>
      <c r="E111" s="31" t="s">
        <v>41</v>
      </c>
      <c r="F111" s="31" t="s">
        <v>52</v>
      </c>
      <c r="G111" s="31" t="s">
        <v>301</v>
      </c>
      <c r="H111" s="45">
        <v>44878</v>
      </c>
      <c r="I111" s="31" t="s">
        <v>453</v>
      </c>
      <c r="J111" s="31" t="s">
        <v>38</v>
      </c>
      <c r="K111" s="31" t="s">
        <v>53</v>
      </c>
      <c r="L111" s="31" t="s">
        <v>57</v>
      </c>
      <c r="M111" s="31" t="s">
        <v>55</v>
      </c>
      <c r="N111" s="40" t="s">
        <v>84</v>
      </c>
      <c r="O111" s="40" t="s">
        <v>372</v>
      </c>
      <c r="P111" s="40" t="s">
        <v>68</v>
      </c>
      <c r="Q111" s="41">
        <v>2181.5738738738742</v>
      </c>
      <c r="R111" s="4" t="str">
        <f t="shared" si="2"/>
        <v>Original</v>
      </c>
      <c r="S111" s="44">
        <f t="shared" si="3"/>
        <v>16</v>
      </c>
      <c r="T111" s="44" t="str">
        <f>IF(_xlfn.XLOOKUP(G111,'BE Data'!D:D,'BE Data'!H:H)=A111,"Yes","")</f>
        <v/>
      </c>
    </row>
    <row r="112" spans="1:20" x14ac:dyDescent="0.35">
      <c r="A112" s="4" t="s">
        <v>31</v>
      </c>
      <c r="B112" s="31" t="s">
        <v>32</v>
      </c>
      <c r="C112" s="31"/>
      <c r="D112" s="31"/>
      <c r="E112" s="31" t="s">
        <v>33</v>
      </c>
      <c r="F112" s="31"/>
      <c r="G112" s="31" t="s">
        <v>301</v>
      </c>
      <c r="H112" s="45">
        <v>44878</v>
      </c>
      <c r="I112" s="31" t="s">
        <v>453</v>
      </c>
      <c r="J112" s="31" t="s">
        <v>38</v>
      </c>
      <c r="K112" s="31" t="s">
        <v>39</v>
      </c>
      <c r="L112" s="31" t="s">
        <v>35</v>
      </c>
      <c r="M112" s="31" t="s">
        <v>36</v>
      </c>
      <c r="N112" s="40" t="s">
        <v>394</v>
      </c>
      <c r="O112" s="40" t="s">
        <v>398</v>
      </c>
      <c r="P112" s="40" t="s">
        <v>410</v>
      </c>
      <c r="Q112" s="41">
        <v>1570.4</v>
      </c>
      <c r="R112" s="4" t="str">
        <f t="shared" si="2"/>
        <v>MOTD</v>
      </c>
      <c r="S112" s="44">
        <f t="shared" si="3"/>
        <v>16</v>
      </c>
      <c r="T112" s="44" t="str">
        <f>IF(_xlfn.XLOOKUP(G112,'BE Data'!D:D,'BE Data'!H:H)=A112,"Yes","")</f>
        <v/>
      </c>
    </row>
    <row r="113" spans="1:20" x14ac:dyDescent="0.35">
      <c r="A113" s="4" t="s">
        <v>31</v>
      </c>
      <c r="B113" s="31" t="s">
        <v>32</v>
      </c>
      <c r="C113" s="31"/>
      <c r="D113" s="31"/>
      <c r="E113" s="31" t="s">
        <v>33</v>
      </c>
      <c r="F113" s="31"/>
      <c r="G113" s="31" t="s">
        <v>302</v>
      </c>
      <c r="H113" s="45">
        <v>44921</v>
      </c>
      <c r="I113" s="31" t="s">
        <v>453</v>
      </c>
      <c r="J113" s="31" t="s">
        <v>74</v>
      </c>
      <c r="K113" s="31" t="s">
        <v>34</v>
      </c>
      <c r="L113" s="31" t="s">
        <v>35</v>
      </c>
      <c r="M113" s="31" t="s">
        <v>36</v>
      </c>
      <c r="N113" s="40" t="s">
        <v>495</v>
      </c>
      <c r="O113" s="40">
        <v>1.0416666666666666E-2</v>
      </c>
      <c r="P113" s="40" t="s">
        <v>402</v>
      </c>
      <c r="Q113" s="41">
        <v>1434</v>
      </c>
      <c r="R113" s="4" t="str">
        <f t="shared" si="2"/>
        <v>MOTD</v>
      </c>
      <c r="S113" s="44">
        <f t="shared" si="3"/>
        <v>17</v>
      </c>
      <c r="T113" s="44" t="str">
        <f>IF(_xlfn.XLOOKUP(G113,'BE Data'!D:D,'BE Data'!H:H)=A113,"Yes","")</f>
        <v/>
      </c>
    </row>
    <row r="114" spans="1:20" x14ac:dyDescent="0.35">
      <c r="A114" s="4" t="s">
        <v>31</v>
      </c>
      <c r="B114" s="31" t="s">
        <v>32</v>
      </c>
      <c r="C114" s="31"/>
      <c r="D114" s="31"/>
      <c r="E114" s="31" t="s">
        <v>33</v>
      </c>
      <c r="F114" s="31"/>
      <c r="G114" s="31" t="s">
        <v>302</v>
      </c>
      <c r="H114" s="45">
        <v>44922</v>
      </c>
      <c r="I114" s="31" t="s">
        <v>453</v>
      </c>
      <c r="J114" s="31" t="s">
        <v>122</v>
      </c>
      <c r="K114" s="31" t="s">
        <v>466</v>
      </c>
      <c r="L114" s="31" t="s">
        <v>35</v>
      </c>
      <c r="M114" s="31" t="s">
        <v>36</v>
      </c>
      <c r="N114" s="40" t="s">
        <v>362</v>
      </c>
      <c r="O114" s="40" t="s">
        <v>386</v>
      </c>
      <c r="P114" s="40" t="s">
        <v>385</v>
      </c>
      <c r="Q114" s="41">
        <v>708.9</v>
      </c>
      <c r="R114" s="4" t="str">
        <f t="shared" si="2"/>
        <v>MOTD</v>
      </c>
      <c r="S114" s="44">
        <f t="shared" si="3"/>
        <v>17</v>
      </c>
      <c r="T114" s="44" t="str">
        <f>IF(_xlfn.XLOOKUP(G114,'BE Data'!D:D,'BE Data'!H:H)=A114,"Yes","")</f>
        <v/>
      </c>
    </row>
    <row r="115" spans="1:20" x14ac:dyDescent="0.35">
      <c r="A115" s="4" t="s">
        <v>31</v>
      </c>
      <c r="B115" s="31" t="s">
        <v>32</v>
      </c>
      <c r="C115" s="31" t="s">
        <v>45</v>
      </c>
      <c r="D115" s="31" t="s">
        <v>69</v>
      </c>
      <c r="E115" s="31" t="s">
        <v>41</v>
      </c>
      <c r="F115" s="31">
        <v>0.83333333333333337</v>
      </c>
      <c r="G115" s="31" t="s">
        <v>303</v>
      </c>
      <c r="H115" s="45">
        <v>44925</v>
      </c>
      <c r="I115" s="31" t="s">
        <v>453</v>
      </c>
      <c r="J115" s="31" t="s">
        <v>71</v>
      </c>
      <c r="K115" s="31" t="s">
        <v>53</v>
      </c>
      <c r="L115" s="31" t="s">
        <v>57</v>
      </c>
      <c r="M115" s="31" t="s">
        <v>55</v>
      </c>
      <c r="N115" s="40">
        <v>0.83472222222222214</v>
      </c>
      <c r="O115" s="40">
        <v>0.91319444444444431</v>
      </c>
      <c r="P115" s="40">
        <v>7.8472222222222165E-2</v>
      </c>
      <c r="Q115" s="41">
        <v>1690.1999999999998</v>
      </c>
      <c r="R115" s="4" t="str">
        <f t="shared" si="2"/>
        <v>Original</v>
      </c>
      <c r="S115" s="44">
        <f t="shared" si="3"/>
        <v>18</v>
      </c>
      <c r="T115" s="44" t="str">
        <f>IF(_xlfn.XLOOKUP(G115,'BE Data'!D:D,'BE Data'!H:H)=A115,"Yes","")</f>
        <v/>
      </c>
    </row>
    <row r="116" spans="1:20" x14ac:dyDescent="0.35">
      <c r="A116" s="4" t="s">
        <v>31</v>
      </c>
      <c r="B116" s="31" t="s">
        <v>32</v>
      </c>
      <c r="C116" s="31" t="s">
        <v>72</v>
      </c>
      <c r="D116" s="31" t="s">
        <v>42</v>
      </c>
      <c r="E116" s="31" t="s">
        <v>41</v>
      </c>
      <c r="F116" s="31">
        <v>0.52083333333333337</v>
      </c>
      <c r="G116" s="31" t="s">
        <v>303</v>
      </c>
      <c r="H116" s="45">
        <v>44926</v>
      </c>
      <c r="I116" s="31" t="s">
        <v>453</v>
      </c>
      <c r="J116" s="31" t="s">
        <v>37</v>
      </c>
      <c r="K116" s="31" t="s">
        <v>53</v>
      </c>
      <c r="L116" s="31" t="s">
        <v>58</v>
      </c>
      <c r="M116" s="31" t="s">
        <v>59</v>
      </c>
      <c r="N116" s="40">
        <v>0.5215277777777777</v>
      </c>
      <c r="O116" s="40">
        <v>0.59930555555555554</v>
      </c>
      <c r="P116" s="40">
        <v>7.7777777777777835E-2</v>
      </c>
      <c r="Q116" s="41">
        <v>1171.3</v>
      </c>
      <c r="R116" s="4" t="str">
        <f t="shared" si="2"/>
        <v>Original</v>
      </c>
      <c r="S116" s="44">
        <f t="shared" si="3"/>
        <v>18</v>
      </c>
      <c r="T116" s="44" t="str">
        <f>IF(_xlfn.XLOOKUP(G116,'BE Data'!D:D,'BE Data'!H:H)=A116,"Yes","")</f>
        <v/>
      </c>
    </row>
    <row r="117" spans="1:20" x14ac:dyDescent="0.35">
      <c r="A117" s="4" t="s">
        <v>31</v>
      </c>
      <c r="B117" s="31" t="s">
        <v>32</v>
      </c>
      <c r="C117" s="31" t="s">
        <v>161</v>
      </c>
      <c r="D117" s="31" t="s">
        <v>40</v>
      </c>
      <c r="E117" s="31" t="s">
        <v>41</v>
      </c>
      <c r="F117" s="31">
        <v>0.72916666666666663</v>
      </c>
      <c r="G117" s="31" t="s">
        <v>303</v>
      </c>
      <c r="H117" s="45">
        <v>44926</v>
      </c>
      <c r="I117" s="31" t="s">
        <v>453</v>
      </c>
      <c r="J117" s="31" t="s">
        <v>37</v>
      </c>
      <c r="K117" s="31" t="s">
        <v>53</v>
      </c>
      <c r="L117" s="31" t="s">
        <v>57</v>
      </c>
      <c r="M117" s="31" t="s">
        <v>55</v>
      </c>
      <c r="N117" s="40">
        <v>0.72986111111111107</v>
      </c>
      <c r="O117" s="40">
        <v>0.80972222222222212</v>
      </c>
      <c r="P117" s="40">
        <v>7.9861111111111049E-2</v>
      </c>
      <c r="Q117" s="41">
        <v>1459.2</v>
      </c>
      <c r="R117" s="4" t="str">
        <f t="shared" si="2"/>
        <v>Original</v>
      </c>
      <c r="S117" s="44">
        <f t="shared" si="3"/>
        <v>18</v>
      </c>
      <c r="T117" s="44" t="str">
        <f>IF(_xlfn.XLOOKUP(G117,'BE Data'!D:D,'BE Data'!H:H)=A117,"Yes","")</f>
        <v/>
      </c>
    </row>
    <row r="118" spans="1:20" x14ac:dyDescent="0.35">
      <c r="A118" s="4" t="s">
        <v>31</v>
      </c>
      <c r="B118" s="31" t="s">
        <v>32</v>
      </c>
      <c r="C118" s="31"/>
      <c r="D118" s="31"/>
      <c r="E118" s="31" t="s">
        <v>33</v>
      </c>
      <c r="F118" s="31"/>
      <c r="G118" s="31" t="s">
        <v>303</v>
      </c>
      <c r="H118" s="45">
        <v>44926</v>
      </c>
      <c r="I118" s="31" t="s">
        <v>453</v>
      </c>
      <c r="J118" s="31" t="s">
        <v>37</v>
      </c>
      <c r="K118" s="31" t="s">
        <v>34</v>
      </c>
      <c r="L118" s="31" t="s">
        <v>278</v>
      </c>
      <c r="M118" s="31" t="s">
        <v>36</v>
      </c>
      <c r="N118" s="40">
        <v>0.91666666666666663</v>
      </c>
      <c r="O118" s="40">
        <v>0.97847222222222219</v>
      </c>
      <c r="P118" s="40">
        <v>6.1805555555555558E-2</v>
      </c>
      <c r="Q118" s="41">
        <v>1278</v>
      </c>
      <c r="R118" s="4" t="str">
        <f t="shared" si="2"/>
        <v>MOTD</v>
      </c>
      <c r="S118" s="44">
        <f t="shared" si="3"/>
        <v>18</v>
      </c>
      <c r="T118" s="44" t="str">
        <f>IF(_xlfn.XLOOKUP(G118,'BE Data'!D:D,'BE Data'!H:H)=A118,"Yes","")</f>
        <v/>
      </c>
    </row>
    <row r="119" spans="1:20" x14ac:dyDescent="0.35">
      <c r="A119" s="4" t="s">
        <v>31</v>
      </c>
      <c r="B119" s="31" t="s">
        <v>32</v>
      </c>
      <c r="C119" s="31"/>
      <c r="D119" s="31"/>
      <c r="E119" s="31" t="s">
        <v>33</v>
      </c>
      <c r="F119" s="31"/>
      <c r="G119" s="31" t="s">
        <v>303</v>
      </c>
      <c r="H119" s="45">
        <v>44927</v>
      </c>
      <c r="I119" s="31" t="s">
        <v>453</v>
      </c>
      <c r="J119" s="31" t="s">
        <v>38</v>
      </c>
      <c r="K119" s="31" t="s">
        <v>466</v>
      </c>
      <c r="L119" s="31" t="s">
        <v>35</v>
      </c>
      <c r="M119" s="31" t="s">
        <v>36</v>
      </c>
      <c r="N119" s="40">
        <v>0.35416666666666669</v>
      </c>
      <c r="O119" s="40">
        <v>0.41597222222222224</v>
      </c>
      <c r="P119" s="40">
        <v>6.1805555555555558E-2</v>
      </c>
      <c r="Q119" s="41">
        <v>786.8</v>
      </c>
      <c r="R119" s="4" t="str">
        <f t="shared" si="2"/>
        <v>MOTD</v>
      </c>
      <c r="S119" s="44">
        <f t="shared" si="3"/>
        <v>18</v>
      </c>
      <c r="T119" s="44" t="str">
        <f>IF(_xlfn.XLOOKUP(G119,'BE Data'!D:D,'BE Data'!H:H)=A119,"Yes","")</f>
        <v/>
      </c>
    </row>
    <row r="120" spans="1:20" x14ac:dyDescent="0.35">
      <c r="A120" s="4" t="s">
        <v>31</v>
      </c>
      <c r="B120" s="31" t="s">
        <v>32</v>
      </c>
      <c r="C120" s="31" t="s">
        <v>48</v>
      </c>
      <c r="D120" s="31" t="s">
        <v>82</v>
      </c>
      <c r="E120" s="31" t="s">
        <v>41</v>
      </c>
      <c r="F120" s="31">
        <v>0.58333333333333337</v>
      </c>
      <c r="G120" s="31" t="s">
        <v>303</v>
      </c>
      <c r="H120" s="45">
        <v>44927</v>
      </c>
      <c r="I120" s="31" t="s">
        <v>453</v>
      </c>
      <c r="J120" s="31" t="s">
        <v>38</v>
      </c>
      <c r="K120" s="31" t="s">
        <v>53</v>
      </c>
      <c r="L120" s="31" t="s">
        <v>54</v>
      </c>
      <c r="M120" s="31" t="s">
        <v>55</v>
      </c>
      <c r="N120" s="40">
        <v>0.58333333333333326</v>
      </c>
      <c r="O120" s="40">
        <v>0.66319444444444442</v>
      </c>
      <c r="P120" s="40">
        <v>7.986111111111116E-2</v>
      </c>
      <c r="Q120" s="41">
        <v>1392.8000000000002</v>
      </c>
      <c r="R120" s="4" t="str">
        <f t="shared" si="2"/>
        <v>Original</v>
      </c>
      <c r="S120" s="44">
        <f t="shared" si="3"/>
        <v>18</v>
      </c>
      <c r="T120" s="44" t="str">
        <f>IF(_xlfn.XLOOKUP(G120,'BE Data'!D:D,'BE Data'!H:H)=A120,"Yes","")</f>
        <v/>
      </c>
    </row>
    <row r="121" spans="1:20" x14ac:dyDescent="0.35">
      <c r="A121" s="4" t="s">
        <v>31</v>
      </c>
      <c r="B121" s="31" t="s">
        <v>32</v>
      </c>
      <c r="C121" s="31" t="s">
        <v>164</v>
      </c>
      <c r="D121" s="31" t="s">
        <v>67</v>
      </c>
      <c r="E121" s="31" t="s">
        <v>41</v>
      </c>
      <c r="F121" s="31">
        <v>0.6875</v>
      </c>
      <c r="G121" s="31" t="s">
        <v>303</v>
      </c>
      <c r="H121" s="45">
        <v>44927</v>
      </c>
      <c r="I121" s="31" t="s">
        <v>453</v>
      </c>
      <c r="J121" s="31" t="s">
        <v>38</v>
      </c>
      <c r="K121" s="31" t="s">
        <v>53</v>
      </c>
      <c r="L121" s="31" t="s">
        <v>57</v>
      </c>
      <c r="M121" s="31" t="s">
        <v>55</v>
      </c>
      <c r="N121" s="40">
        <v>0.68819444444444433</v>
      </c>
      <c r="O121" s="40">
        <v>0.76458333333333328</v>
      </c>
      <c r="P121" s="40">
        <v>7.6388888888888951E-2</v>
      </c>
      <c r="Q121" s="41">
        <v>1496.6</v>
      </c>
      <c r="R121" s="4" t="str">
        <f t="shared" si="2"/>
        <v>Original</v>
      </c>
      <c r="S121" s="44">
        <f t="shared" si="3"/>
        <v>18</v>
      </c>
      <c r="T121" s="44" t="str">
        <f>IF(_xlfn.XLOOKUP(G121,'BE Data'!D:D,'BE Data'!H:H)=A121,"Yes","")</f>
        <v/>
      </c>
    </row>
    <row r="122" spans="1:20" x14ac:dyDescent="0.35">
      <c r="A122" s="4" t="s">
        <v>31</v>
      </c>
      <c r="B122" s="31" t="s">
        <v>32</v>
      </c>
      <c r="C122" s="31"/>
      <c r="D122" s="31"/>
      <c r="E122" s="31" t="s">
        <v>33</v>
      </c>
      <c r="F122" s="31"/>
      <c r="G122" s="31" t="s">
        <v>303</v>
      </c>
      <c r="H122" s="45">
        <v>44927</v>
      </c>
      <c r="I122" s="31" t="s">
        <v>453</v>
      </c>
      <c r="J122" s="31" t="s">
        <v>38</v>
      </c>
      <c r="K122" s="31" t="s">
        <v>39</v>
      </c>
      <c r="L122" s="31" t="s">
        <v>35</v>
      </c>
      <c r="M122" s="31" t="s">
        <v>36</v>
      </c>
      <c r="N122" s="40">
        <v>0.95138888888888884</v>
      </c>
      <c r="O122" s="40">
        <v>0.98958333333333326</v>
      </c>
      <c r="P122" s="40">
        <v>3.8194444444444441E-2</v>
      </c>
      <c r="Q122" s="41">
        <v>1332.7</v>
      </c>
      <c r="R122" s="4" t="str">
        <f t="shared" si="2"/>
        <v>MOTD</v>
      </c>
      <c r="S122" s="44">
        <f t="shared" si="3"/>
        <v>18</v>
      </c>
      <c r="T122" s="44" t="str">
        <f>IF(_xlfn.XLOOKUP(G122,'BE Data'!D:D,'BE Data'!H:H)=A122,"Yes","")</f>
        <v/>
      </c>
    </row>
    <row r="123" spans="1:20" x14ac:dyDescent="0.35">
      <c r="A123" s="4" t="s">
        <v>31</v>
      </c>
      <c r="B123" s="31" t="s">
        <v>32</v>
      </c>
      <c r="C123" s="31" t="s">
        <v>140</v>
      </c>
      <c r="D123" s="31" t="s">
        <v>45</v>
      </c>
      <c r="E123" s="31" t="s">
        <v>41</v>
      </c>
      <c r="F123" s="31">
        <v>0.72916666666666663</v>
      </c>
      <c r="G123" s="31" t="s">
        <v>304</v>
      </c>
      <c r="H123" s="45">
        <v>44928</v>
      </c>
      <c r="I123" s="31" t="s">
        <v>453</v>
      </c>
      <c r="J123" s="31" t="s">
        <v>74</v>
      </c>
      <c r="K123" s="31" t="s">
        <v>53</v>
      </c>
      <c r="L123" s="31" t="s">
        <v>281</v>
      </c>
      <c r="M123" s="31" t="s">
        <v>55</v>
      </c>
      <c r="N123" s="40">
        <v>0.72986111111111107</v>
      </c>
      <c r="O123" s="40">
        <v>0.81041666666666656</v>
      </c>
      <c r="P123" s="40">
        <v>8.0555555555555491E-2</v>
      </c>
      <c r="Q123" s="41">
        <v>2332</v>
      </c>
      <c r="R123" s="4" t="str">
        <f t="shared" si="2"/>
        <v>Original</v>
      </c>
      <c r="S123" s="44">
        <f t="shared" si="3"/>
        <v>19</v>
      </c>
      <c r="T123" s="44" t="str">
        <f>IF(_xlfn.XLOOKUP(G123,'BE Data'!D:D,'BE Data'!H:H)=A123,"Yes","")</f>
        <v/>
      </c>
    </row>
    <row r="124" spans="1:20" x14ac:dyDescent="0.35">
      <c r="A124" s="4" t="s">
        <v>31</v>
      </c>
      <c r="B124" s="31" t="s">
        <v>32</v>
      </c>
      <c r="C124" s="31" t="s">
        <v>40</v>
      </c>
      <c r="D124" s="31" t="s">
        <v>46</v>
      </c>
      <c r="E124" s="31" t="s">
        <v>41</v>
      </c>
      <c r="F124" s="31">
        <v>0.82291666666666663</v>
      </c>
      <c r="G124" s="31" t="s">
        <v>304</v>
      </c>
      <c r="H124" s="45">
        <v>44929</v>
      </c>
      <c r="I124" s="31" t="s">
        <v>453</v>
      </c>
      <c r="J124" s="31" t="s">
        <v>122</v>
      </c>
      <c r="K124" s="31" t="s">
        <v>53</v>
      </c>
      <c r="L124" s="31" t="s">
        <v>54</v>
      </c>
      <c r="M124" s="31" t="s">
        <v>55</v>
      </c>
      <c r="N124" s="40">
        <v>0.82291666666666652</v>
      </c>
      <c r="O124" s="40">
        <v>0.90208333333333324</v>
      </c>
      <c r="P124" s="40">
        <v>7.9166666666666718E-2</v>
      </c>
      <c r="Q124" s="41">
        <v>1850.6</v>
      </c>
      <c r="R124" s="4" t="str">
        <f t="shared" si="2"/>
        <v>Original</v>
      </c>
      <c r="S124" s="44">
        <f t="shared" si="3"/>
        <v>19</v>
      </c>
      <c r="T124" s="44" t="str">
        <f>IF(_xlfn.XLOOKUP(G124,'BE Data'!D:D,'BE Data'!H:H)=A124,"Yes","")</f>
        <v/>
      </c>
    </row>
    <row r="125" spans="1:20" x14ac:dyDescent="0.35">
      <c r="A125" s="4" t="s">
        <v>31</v>
      </c>
      <c r="B125" s="31" t="s">
        <v>32</v>
      </c>
      <c r="C125" s="31" t="s">
        <v>81</v>
      </c>
      <c r="D125" s="31" t="s">
        <v>48</v>
      </c>
      <c r="E125" s="31" t="s">
        <v>41</v>
      </c>
      <c r="F125" s="31">
        <v>0.83333333333333337</v>
      </c>
      <c r="G125" s="31" t="s">
        <v>304</v>
      </c>
      <c r="H125" s="45">
        <v>44930</v>
      </c>
      <c r="I125" s="31" t="s">
        <v>453</v>
      </c>
      <c r="J125" s="31" t="s">
        <v>123</v>
      </c>
      <c r="K125" s="31" t="s">
        <v>53</v>
      </c>
      <c r="L125" s="31" t="s">
        <v>54</v>
      </c>
      <c r="M125" s="31" t="s">
        <v>55</v>
      </c>
      <c r="N125" s="40">
        <v>0.83333333333333337</v>
      </c>
      <c r="O125" s="40">
        <v>0.90972222222222221</v>
      </c>
      <c r="P125" s="40">
        <v>7.6388888888888895E-2</v>
      </c>
      <c r="Q125" s="41">
        <v>1354.2</v>
      </c>
      <c r="R125" s="4" t="str">
        <f t="shared" si="2"/>
        <v>Original</v>
      </c>
      <c r="S125" s="44">
        <f t="shared" si="3"/>
        <v>19</v>
      </c>
      <c r="T125" s="44" t="str">
        <f>IF(_xlfn.XLOOKUP(G125,'BE Data'!D:D,'BE Data'!H:H)=A125,"Yes","")</f>
        <v/>
      </c>
    </row>
    <row r="126" spans="1:20" x14ac:dyDescent="0.35">
      <c r="A126" s="4" t="s">
        <v>31</v>
      </c>
      <c r="B126" s="31" t="s">
        <v>32</v>
      </c>
      <c r="C126" s="31"/>
      <c r="D126" s="31"/>
      <c r="E126" s="31" t="s">
        <v>33</v>
      </c>
      <c r="F126" s="31">
        <v>0.94444444444444453</v>
      </c>
      <c r="G126" s="31" t="s">
        <v>304</v>
      </c>
      <c r="H126" s="45">
        <v>44930</v>
      </c>
      <c r="I126" s="31" t="s">
        <v>453</v>
      </c>
      <c r="J126" s="31" t="s">
        <v>123</v>
      </c>
      <c r="K126" s="31" t="s">
        <v>34</v>
      </c>
      <c r="L126" s="31" t="s">
        <v>35</v>
      </c>
      <c r="M126" s="31" t="s">
        <v>36</v>
      </c>
      <c r="N126" s="40">
        <v>0.94444444444444453</v>
      </c>
      <c r="O126" s="40">
        <v>6.9444444444444441E-3</v>
      </c>
      <c r="P126" s="40">
        <v>6.25E-2</v>
      </c>
      <c r="Q126" s="41">
        <v>1269.9000000000001</v>
      </c>
      <c r="R126" s="4" t="str">
        <f t="shared" si="2"/>
        <v>MOTD</v>
      </c>
      <c r="S126" s="44">
        <f t="shared" si="3"/>
        <v>19</v>
      </c>
      <c r="T126" s="44" t="str">
        <f>IF(_xlfn.XLOOKUP(G126,'BE Data'!D:D,'BE Data'!H:H)=A126,"Yes","")</f>
        <v/>
      </c>
    </row>
    <row r="127" spans="1:20" x14ac:dyDescent="0.35">
      <c r="A127" s="4" t="s">
        <v>31</v>
      </c>
      <c r="B127" s="31" t="s">
        <v>32</v>
      </c>
      <c r="C127" s="31" t="s">
        <v>67</v>
      </c>
      <c r="D127" s="31" t="s">
        <v>49</v>
      </c>
      <c r="E127" s="31" t="s">
        <v>41</v>
      </c>
      <c r="F127" s="31">
        <v>0.83333333333333337</v>
      </c>
      <c r="G127" s="31" t="s">
        <v>304</v>
      </c>
      <c r="H127" s="45">
        <v>44931</v>
      </c>
      <c r="I127" s="31" t="s">
        <v>453</v>
      </c>
      <c r="J127" s="31" t="s">
        <v>127</v>
      </c>
      <c r="K127" s="31" t="s">
        <v>53</v>
      </c>
      <c r="L127" s="31" t="s">
        <v>54</v>
      </c>
      <c r="M127" s="31" t="s">
        <v>55</v>
      </c>
      <c r="N127" s="40">
        <v>0.8340277777777777</v>
      </c>
      <c r="O127" s="40">
        <v>0.91111111111111109</v>
      </c>
      <c r="P127" s="40">
        <v>7.7083333333333337E-2</v>
      </c>
      <c r="Q127" s="41">
        <v>1844.8999999999999</v>
      </c>
      <c r="R127" s="4" t="str">
        <f t="shared" si="2"/>
        <v>Original</v>
      </c>
      <c r="S127" s="44">
        <f t="shared" si="3"/>
        <v>19</v>
      </c>
      <c r="T127" s="44" t="str">
        <f>IF(_xlfn.XLOOKUP(G127,'BE Data'!D:D,'BE Data'!H:H)=A127,"Yes","")</f>
        <v/>
      </c>
    </row>
    <row r="128" spans="1:20" x14ac:dyDescent="0.35">
      <c r="A128" s="4" t="s">
        <v>31</v>
      </c>
      <c r="B128" s="31" t="s">
        <v>32</v>
      </c>
      <c r="C128" s="31" t="s">
        <v>94</v>
      </c>
      <c r="D128" s="31" t="s">
        <v>67</v>
      </c>
      <c r="E128" s="31" t="s">
        <v>41</v>
      </c>
      <c r="F128" s="31">
        <v>0.83333333333333337</v>
      </c>
      <c r="G128" s="31" t="s">
        <v>292</v>
      </c>
      <c r="H128" s="45">
        <v>44938</v>
      </c>
      <c r="I128" s="31" t="s">
        <v>453</v>
      </c>
      <c r="J128" s="31" t="s">
        <v>127</v>
      </c>
      <c r="K128" s="31" t="s">
        <v>53</v>
      </c>
      <c r="L128" s="31" t="s">
        <v>58</v>
      </c>
      <c r="M128" s="31" t="s">
        <v>59</v>
      </c>
      <c r="N128" s="40">
        <v>0.83333333333333326</v>
      </c>
      <c r="O128" s="40">
        <v>0.91458333333333319</v>
      </c>
      <c r="P128" s="40">
        <v>8.1249999999999933E-2</v>
      </c>
      <c r="Q128" s="41">
        <v>790.8</v>
      </c>
      <c r="R128" s="4" t="str">
        <f t="shared" si="2"/>
        <v>Original</v>
      </c>
      <c r="S128" s="44">
        <f t="shared" si="3"/>
        <v>7</v>
      </c>
      <c r="T128" s="44" t="str">
        <f>IF(_xlfn.XLOOKUP(G128,'BE Data'!D:D,'BE Data'!H:H)=A128,"Yes","")</f>
        <v/>
      </c>
    </row>
    <row r="129" spans="1:20" x14ac:dyDescent="0.35">
      <c r="A129" s="4" t="s">
        <v>31</v>
      </c>
      <c r="B129" s="31" t="s">
        <v>32</v>
      </c>
      <c r="C129" s="31" t="s">
        <v>82</v>
      </c>
      <c r="D129" s="31" t="s">
        <v>43</v>
      </c>
      <c r="E129" s="31" t="s">
        <v>41</v>
      </c>
      <c r="F129" s="31">
        <v>0.83333333333333337</v>
      </c>
      <c r="G129" s="31" t="s">
        <v>305</v>
      </c>
      <c r="H129" s="45">
        <v>44939</v>
      </c>
      <c r="I129" s="31" t="s">
        <v>453</v>
      </c>
      <c r="J129" s="31" t="s">
        <v>71</v>
      </c>
      <c r="K129" s="31" t="s">
        <v>53</v>
      </c>
      <c r="L129" s="31" t="s">
        <v>57</v>
      </c>
      <c r="M129" s="31" t="s">
        <v>55</v>
      </c>
      <c r="N129" s="40">
        <v>0.83333333333333326</v>
      </c>
      <c r="O129" s="40">
        <v>0.9180555555555554</v>
      </c>
      <c r="P129" s="40">
        <v>8.4722222222222143E-2</v>
      </c>
      <c r="Q129" s="41">
        <v>1209.5999999999999</v>
      </c>
      <c r="R129" s="4" t="str">
        <f t="shared" si="2"/>
        <v>Original</v>
      </c>
      <c r="S129" s="44">
        <f t="shared" si="3"/>
        <v>20</v>
      </c>
      <c r="T129" s="44" t="str">
        <f>IF(_xlfn.XLOOKUP(G129,'BE Data'!D:D,'BE Data'!H:H)=A129,"Yes","")</f>
        <v/>
      </c>
    </row>
    <row r="130" spans="1:20" x14ac:dyDescent="0.35">
      <c r="A130" s="4" t="s">
        <v>31</v>
      </c>
      <c r="B130" s="31" t="s">
        <v>32</v>
      </c>
      <c r="C130" s="31" t="s">
        <v>42</v>
      </c>
      <c r="D130" s="31" t="s">
        <v>49</v>
      </c>
      <c r="E130" s="31" t="s">
        <v>41</v>
      </c>
      <c r="F130" s="31">
        <v>0.52083333333333337</v>
      </c>
      <c r="G130" s="31" t="s">
        <v>305</v>
      </c>
      <c r="H130" s="45">
        <v>44940</v>
      </c>
      <c r="I130" s="31" t="s">
        <v>453</v>
      </c>
      <c r="J130" s="31" t="s">
        <v>37</v>
      </c>
      <c r="K130" s="31" t="s">
        <v>53</v>
      </c>
      <c r="L130" s="31" t="s">
        <v>58</v>
      </c>
      <c r="M130" s="31" t="s">
        <v>59</v>
      </c>
      <c r="N130" s="40">
        <v>0.5215277777777777</v>
      </c>
      <c r="O130" s="40">
        <v>0.60069444444444442</v>
      </c>
      <c r="P130" s="40">
        <v>7.9166666666666718E-2</v>
      </c>
      <c r="Q130" s="41">
        <v>2095.5</v>
      </c>
      <c r="R130" s="4" t="str">
        <f t="shared" si="2"/>
        <v>Original</v>
      </c>
      <c r="S130" s="44">
        <f t="shared" si="3"/>
        <v>20</v>
      </c>
      <c r="T130" s="44" t="str">
        <f>IF(_xlfn.XLOOKUP(G130,'BE Data'!D:D,'BE Data'!H:H)=A130,"Yes","")</f>
        <v/>
      </c>
    </row>
    <row r="131" spans="1:20" x14ac:dyDescent="0.35">
      <c r="A131" s="4" t="s">
        <v>31</v>
      </c>
      <c r="B131" s="31" t="s">
        <v>32</v>
      </c>
      <c r="C131" s="31" t="s">
        <v>140</v>
      </c>
      <c r="D131" s="31" t="s">
        <v>128</v>
      </c>
      <c r="E131" s="31" t="s">
        <v>41</v>
      </c>
      <c r="F131" s="31">
        <v>0.72916666666666663</v>
      </c>
      <c r="G131" s="31" t="s">
        <v>305</v>
      </c>
      <c r="H131" s="45">
        <v>44940</v>
      </c>
      <c r="I131" s="31" t="s">
        <v>453</v>
      </c>
      <c r="J131" s="31" t="s">
        <v>37</v>
      </c>
      <c r="K131" s="31" t="s">
        <v>53</v>
      </c>
      <c r="L131" s="31" t="s">
        <v>57</v>
      </c>
      <c r="M131" s="31" t="s">
        <v>55</v>
      </c>
      <c r="N131" s="40">
        <v>0.72916666666666663</v>
      </c>
      <c r="O131" s="40">
        <v>0.8076388888888888</v>
      </c>
      <c r="P131" s="40">
        <v>7.8472222222222165E-2</v>
      </c>
      <c r="Q131" s="41">
        <v>1043.4000000000001</v>
      </c>
      <c r="R131" s="4" t="str">
        <f t="shared" ref="R131:R194" si="4">IF(K131="Whistle-to-Whistle", "Original","MOTD")</f>
        <v>Original</v>
      </c>
      <c r="S131" s="44">
        <f t="shared" ref="S131:S194" si="5">VALUE(RIGHT(G131,2))</f>
        <v>20</v>
      </c>
      <c r="T131" s="44" t="str">
        <f>IF(_xlfn.XLOOKUP(G131,'BE Data'!D:D,'BE Data'!H:H)=A131,"Yes","")</f>
        <v/>
      </c>
    </row>
    <row r="132" spans="1:20" x14ac:dyDescent="0.35">
      <c r="A132" s="4" t="s">
        <v>31</v>
      </c>
      <c r="B132" s="31" t="s">
        <v>32</v>
      </c>
      <c r="C132" s="31"/>
      <c r="D132" s="31"/>
      <c r="E132" s="31" t="s">
        <v>33</v>
      </c>
      <c r="F132" s="31"/>
      <c r="G132" s="31" t="s">
        <v>305</v>
      </c>
      <c r="H132" s="45">
        <v>44940</v>
      </c>
      <c r="I132" s="31" t="s">
        <v>453</v>
      </c>
      <c r="J132" s="31" t="s">
        <v>37</v>
      </c>
      <c r="K132" s="31" t="s">
        <v>34</v>
      </c>
      <c r="L132" s="31" t="s">
        <v>35</v>
      </c>
      <c r="M132" s="31" t="s">
        <v>36</v>
      </c>
      <c r="N132" s="40">
        <v>0.9375</v>
      </c>
      <c r="O132" s="40">
        <v>0.99791666666666667</v>
      </c>
      <c r="P132" s="40">
        <v>6.0416666666666667E-2</v>
      </c>
      <c r="Q132" s="41">
        <v>2297.3000000000002</v>
      </c>
      <c r="R132" s="4" t="str">
        <f t="shared" si="4"/>
        <v>MOTD</v>
      </c>
      <c r="S132" s="44">
        <f t="shared" si="5"/>
        <v>20</v>
      </c>
      <c r="T132" s="44" t="str">
        <f>IF(_xlfn.XLOOKUP(G132,'BE Data'!D:D,'BE Data'!H:H)=A132,"Yes","")</f>
        <v/>
      </c>
    </row>
    <row r="133" spans="1:20" x14ac:dyDescent="0.35">
      <c r="A133" s="4" t="s">
        <v>31</v>
      </c>
      <c r="B133" s="31" t="s">
        <v>32</v>
      </c>
      <c r="C133" s="31"/>
      <c r="D133" s="31"/>
      <c r="E133" s="31" t="s">
        <v>33</v>
      </c>
      <c r="F133" s="31"/>
      <c r="G133" s="31" t="s">
        <v>305</v>
      </c>
      <c r="H133" s="45">
        <v>44941</v>
      </c>
      <c r="I133" s="31" t="s">
        <v>453</v>
      </c>
      <c r="J133" s="31" t="s">
        <v>38</v>
      </c>
      <c r="K133" s="31" t="s">
        <v>466</v>
      </c>
      <c r="L133" s="31" t="s">
        <v>35</v>
      </c>
      <c r="M133" s="31" t="s">
        <v>36</v>
      </c>
      <c r="N133" s="40">
        <v>0.3125</v>
      </c>
      <c r="O133" s="40">
        <v>0.37291666666666667</v>
      </c>
      <c r="P133" s="40">
        <v>6.0416666666666667E-2</v>
      </c>
      <c r="Q133" s="41">
        <v>610.9</v>
      </c>
      <c r="R133" s="4" t="str">
        <f t="shared" si="4"/>
        <v>MOTD</v>
      </c>
      <c r="S133" s="44">
        <f t="shared" si="5"/>
        <v>20</v>
      </c>
      <c r="T133" s="44" t="str">
        <f>IF(_xlfn.XLOOKUP(G133,'BE Data'!D:D,'BE Data'!H:H)=A133,"Yes","")</f>
        <v/>
      </c>
    </row>
    <row r="134" spans="1:20" x14ac:dyDescent="0.35">
      <c r="A134" s="4" t="s">
        <v>31</v>
      </c>
      <c r="B134" s="31" t="s">
        <v>32</v>
      </c>
      <c r="C134" s="31" t="s">
        <v>46</v>
      </c>
      <c r="D134" s="31" t="s">
        <v>94</v>
      </c>
      <c r="E134" s="31" t="s">
        <v>41</v>
      </c>
      <c r="F134" s="31">
        <v>0.58333333333333337</v>
      </c>
      <c r="G134" s="31" t="s">
        <v>305</v>
      </c>
      <c r="H134" s="45">
        <v>44941</v>
      </c>
      <c r="I134" s="31" t="s">
        <v>453</v>
      </c>
      <c r="J134" s="31" t="s">
        <v>38</v>
      </c>
      <c r="K134" s="31" t="s">
        <v>53</v>
      </c>
      <c r="L134" s="31" t="s">
        <v>54</v>
      </c>
      <c r="M134" s="31" t="s">
        <v>55</v>
      </c>
      <c r="N134" s="40">
        <v>0.5840277777777777</v>
      </c>
      <c r="O134" s="40">
        <v>0.6645833333333333</v>
      </c>
      <c r="P134" s="40">
        <v>8.0555555555555602E-2</v>
      </c>
      <c r="Q134" s="41">
        <v>1534.3000000000002</v>
      </c>
      <c r="R134" s="4" t="str">
        <f t="shared" si="4"/>
        <v>Original</v>
      </c>
      <c r="S134" s="44">
        <f t="shared" si="5"/>
        <v>20</v>
      </c>
      <c r="T134" s="44" t="str">
        <f>IF(_xlfn.XLOOKUP(G134,'BE Data'!D:D,'BE Data'!H:H)=A134,"Yes","")</f>
        <v/>
      </c>
    </row>
    <row r="135" spans="1:20" x14ac:dyDescent="0.35">
      <c r="A135" s="4" t="s">
        <v>31</v>
      </c>
      <c r="B135" s="31" t="s">
        <v>32</v>
      </c>
      <c r="C135" s="31" t="s">
        <v>48</v>
      </c>
      <c r="D135" s="31" t="s">
        <v>40</v>
      </c>
      <c r="E135" s="31" t="s">
        <v>41</v>
      </c>
      <c r="F135" s="31">
        <v>0.6875</v>
      </c>
      <c r="G135" s="31" t="s">
        <v>305</v>
      </c>
      <c r="H135" s="45">
        <v>44941</v>
      </c>
      <c r="I135" s="31" t="s">
        <v>453</v>
      </c>
      <c r="J135" s="31" t="s">
        <v>38</v>
      </c>
      <c r="K135" s="31" t="s">
        <v>53</v>
      </c>
      <c r="L135" s="31" t="s">
        <v>54</v>
      </c>
      <c r="M135" s="31" t="s">
        <v>55</v>
      </c>
      <c r="N135" s="40">
        <v>0.68749999999999989</v>
      </c>
      <c r="O135" s="40">
        <v>0.76736111111111105</v>
      </c>
      <c r="P135" s="40">
        <v>7.986111111111116E-2</v>
      </c>
      <c r="Q135" s="41">
        <v>3224.3</v>
      </c>
      <c r="R135" s="4" t="str">
        <f t="shared" si="4"/>
        <v>Original</v>
      </c>
      <c r="S135" s="44">
        <f t="shared" si="5"/>
        <v>20</v>
      </c>
      <c r="T135" s="44" t="str">
        <f>IF(_xlfn.XLOOKUP(G135,'BE Data'!D:D,'BE Data'!H:H)=A135,"Yes","")</f>
        <v/>
      </c>
    </row>
    <row r="136" spans="1:20" x14ac:dyDescent="0.35">
      <c r="A136" s="4" t="s">
        <v>31</v>
      </c>
      <c r="B136" s="31" t="s">
        <v>32</v>
      </c>
      <c r="C136" s="31"/>
      <c r="D136" s="31"/>
      <c r="E136" s="31" t="s">
        <v>33</v>
      </c>
      <c r="F136" s="31"/>
      <c r="G136" s="31" t="s">
        <v>305</v>
      </c>
      <c r="H136" s="45">
        <v>44941</v>
      </c>
      <c r="I136" s="31" t="s">
        <v>453</v>
      </c>
      <c r="J136" s="31" t="s">
        <v>38</v>
      </c>
      <c r="K136" s="31" t="s">
        <v>39</v>
      </c>
      <c r="L136" s="31" t="s">
        <v>35</v>
      </c>
      <c r="M136" s="31" t="s">
        <v>36</v>
      </c>
      <c r="N136" s="40">
        <v>0.9375</v>
      </c>
      <c r="O136" s="40">
        <v>0.98263888888888884</v>
      </c>
      <c r="P136" s="40">
        <v>4.5138888888888888E-2</v>
      </c>
      <c r="Q136" s="41">
        <v>1438.1</v>
      </c>
      <c r="R136" s="4" t="str">
        <f t="shared" si="4"/>
        <v>MOTD</v>
      </c>
      <c r="S136" s="44">
        <f t="shared" si="5"/>
        <v>20</v>
      </c>
      <c r="T136" s="44" t="str">
        <f>IF(_xlfn.XLOOKUP(G136,'BE Data'!D:D,'BE Data'!H:H)=A136,"Yes","")</f>
        <v/>
      </c>
    </row>
    <row r="137" spans="1:20" x14ac:dyDescent="0.35">
      <c r="A137" s="4" t="s">
        <v>31</v>
      </c>
      <c r="B137" s="31" t="s">
        <v>32</v>
      </c>
      <c r="C137" s="31" t="s">
        <v>81</v>
      </c>
      <c r="D137" s="31" t="s">
        <v>42</v>
      </c>
      <c r="E137" s="31" t="s">
        <v>41</v>
      </c>
      <c r="F137" s="31">
        <v>0.83333333333333337</v>
      </c>
      <c r="G137" s="31" t="s">
        <v>292</v>
      </c>
      <c r="H137" s="45">
        <v>44944</v>
      </c>
      <c r="I137" s="31" t="s">
        <v>453</v>
      </c>
      <c r="J137" s="31" t="s">
        <v>123</v>
      </c>
      <c r="K137" s="31" t="s">
        <v>53</v>
      </c>
      <c r="L137" s="31" t="s">
        <v>54</v>
      </c>
      <c r="M137" s="31" t="s">
        <v>55</v>
      </c>
      <c r="N137" s="40">
        <v>0.8340277777777777</v>
      </c>
      <c r="O137" s="40">
        <v>0.91249999999999987</v>
      </c>
      <c r="P137" s="40">
        <v>7.8472222222222165E-2</v>
      </c>
      <c r="Q137" s="41">
        <v>1562.9</v>
      </c>
      <c r="R137" s="4" t="str">
        <f t="shared" si="4"/>
        <v>Original</v>
      </c>
      <c r="S137" s="44">
        <f t="shared" si="5"/>
        <v>7</v>
      </c>
      <c r="T137" s="44" t="str">
        <f>IF(_xlfn.XLOOKUP(G137,'BE Data'!D:D,'BE Data'!H:H)=A137,"Yes","")</f>
        <v/>
      </c>
    </row>
    <row r="138" spans="1:20" x14ac:dyDescent="0.35">
      <c r="A138" s="4" t="s">
        <v>31</v>
      </c>
      <c r="B138" s="31" t="s">
        <v>32</v>
      </c>
      <c r="C138" s="31" t="s">
        <v>49</v>
      </c>
      <c r="D138" s="31" t="s">
        <v>48</v>
      </c>
      <c r="E138" s="31" t="s">
        <v>41</v>
      </c>
      <c r="F138" s="31">
        <v>0.83333333333333337</v>
      </c>
      <c r="G138" s="31" t="s">
        <v>292</v>
      </c>
      <c r="H138" s="45">
        <v>44945</v>
      </c>
      <c r="I138" s="31" t="s">
        <v>453</v>
      </c>
      <c r="J138" s="31" t="s">
        <v>127</v>
      </c>
      <c r="K138" s="31" t="s">
        <v>53</v>
      </c>
      <c r="L138" s="31" t="s">
        <v>54</v>
      </c>
      <c r="M138" s="31" t="s">
        <v>55</v>
      </c>
      <c r="N138" s="40">
        <v>0.83333333333333337</v>
      </c>
      <c r="O138" s="40">
        <v>0.91111111111111109</v>
      </c>
      <c r="P138" s="40">
        <v>7.7777777777777779E-2</v>
      </c>
      <c r="Q138" s="41">
        <v>2006.3000000000002</v>
      </c>
      <c r="R138" s="4" t="str">
        <f t="shared" si="4"/>
        <v>Original</v>
      </c>
      <c r="S138" s="44">
        <f t="shared" si="5"/>
        <v>7</v>
      </c>
      <c r="T138" s="44" t="str">
        <f>IF(_xlfn.XLOOKUP(G138,'BE Data'!D:D,'BE Data'!H:H)=A138,"Yes","")</f>
        <v/>
      </c>
    </row>
    <row r="139" spans="1:20" x14ac:dyDescent="0.35">
      <c r="A139" s="4" t="s">
        <v>31</v>
      </c>
      <c r="B139" s="31" t="s">
        <v>32</v>
      </c>
      <c r="C139" s="31" t="s">
        <v>45</v>
      </c>
      <c r="D139" s="31" t="s">
        <v>67</v>
      </c>
      <c r="E139" s="31" t="s">
        <v>41</v>
      </c>
      <c r="F139" s="31">
        <v>0.52083333333333337</v>
      </c>
      <c r="G139" s="31" t="s">
        <v>306</v>
      </c>
      <c r="H139" s="45">
        <v>44947</v>
      </c>
      <c r="I139" s="31" t="s">
        <v>453</v>
      </c>
      <c r="J139" s="31" t="s">
        <v>37</v>
      </c>
      <c r="K139" s="31" t="s">
        <v>53</v>
      </c>
      <c r="L139" s="31" t="s">
        <v>58</v>
      </c>
      <c r="M139" s="31" t="s">
        <v>59</v>
      </c>
      <c r="N139" s="40">
        <v>0.52083333333333326</v>
      </c>
      <c r="O139" s="40">
        <v>0.60138888888888886</v>
      </c>
      <c r="P139" s="40">
        <v>8.0555555555555602E-2</v>
      </c>
      <c r="Q139" s="41">
        <v>1526.1</v>
      </c>
      <c r="R139" s="4" t="str">
        <f t="shared" si="4"/>
        <v>Original</v>
      </c>
      <c r="S139" s="44">
        <f t="shared" si="5"/>
        <v>21</v>
      </c>
      <c r="T139" s="44" t="str">
        <f>IF(_xlfn.XLOOKUP(G139,'BE Data'!D:D,'BE Data'!H:H)=A139,"Yes","")</f>
        <v/>
      </c>
    </row>
    <row r="140" spans="1:20" x14ac:dyDescent="0.35">
      <c r="A140" s="4" t="s">
        <v>31</v>
      </c>
      <c r="B140" s="31" t="s">
        <v>32</v>
      </c>
      <c r="C140" s="31" t="s">
        <v>81</v>
      </c>
      <c r="D140" s="31" t="s">
        <v>46</v>
      </c>
      <c r="E140" s="31" t="s">
        <v>41</v>
      </c>
      <c r="F140" s="31">
        <v>0.72916666666666663</v>
      </c>
      <c r="G140" s="31" t="s">
        <v>306</v>
      </c>
      <c r="H140" s="45">
        <v>44947</v>
      </c>
      <c r="I140" s="31" t="s">
        <v>453</v>
      </c>
      <c r="J140" s="31" t="s">
        <v>37</v>
      </c>
      <c r="K140" s="31" t="s">
        <v>53</v>
      </c>
      <c r="L140" s="31" t="s">
        <v>54</v>
      </c>
      <c r="M140" s="31" t="s">
        <v>55</v>
      </c>
      <c r="N140" s="40">
        <v>0.72916666666666663</v>
      </c>
      <c r="O140" s="40">
        <v>0.80694444444444435</v>
      </c>
      <c r="P140" s="40">
        <v>7.7777777777777724E-2</v>
      </c>
      <c r="Q140" s="41">
        <v>1369.8</v>
      </c>
      <c r="R140" s="4" t="str">
        <f t="shared" si="4"/>
        <v>Original</v>
      </c>
      <c r="S140" s="44">
        <f t="shared" si="5"/>
        <v>21</v>
      </c>
      <c r="T140" s="44" t="str">
        <f>IF(_xlfn.XLOOKUP(G140,'BE Data'!D:D,'BE Data'!H:H)=A140,"Yes","")</f>
        <v/>
      </c>
    </row>
    <row r="141" spans="1:20" x14ac:dyDescent="0.35">
      <c r="A141" s="4" t="s">
        <v>31</v>
      </c>
      <c r="B141" s="31" t="s">
        <v>32</v>
      </c>
      <c r="C141" s="31"/>
      <c r="D141" s="31"/>
      <c r="E141" s="31" t="s">
        <v>33</v>
      </c>
      <c r="F141" s="31"/>
      <c r="G141" s="31" t="s">
        <v>306</v>
      </c>
      <c r="H141" s="45">
        <v>44947</v>
      </c>
      <c r="I141" s="31" t="s">
        <v>453</v>
      </c>
      <c r="J141" s="31" t="s">
        <v>37</v>
      </c>
      <c r="K141" s="31" t="s">
        <v>34</v>
      </c>
      <c r="L141" s="31" t="s">
        <v>35</v>
      </c>
      <c r="M141" s="31" t="s">
        <v>36</v>
      </c>
      <c r="N141" s="40">
        <v>0.9375</v>
      </c>
      <c r="O141" s="40">
        <v>0.99236111111111114</v>
      </c>
      <c r="P141" s="40">
        <v>5.486111111111111E-2</v>
      </c>
      <c r="Q141" s="41">
        <v>2649.9</v>
      </c>
      <c r="R141" s="4" t="str">
        <f t="shared" si="4"/>
        <v>MOTD</v>
      </c>
      <c r="S141" s="44">
        <f t="shared" si="5"/>
        <v>21</v>
      </c>
      <c r="T141" s="44" t="str">
        <f>IF(_xlfn.XLOOKUP(G141,'BE Data'!D:D,'BE Data'!H:H)=A141,"Yes","")</f>
        <v/>
      </c>
    </row>
    <row r="142" spans="1:20" x14ac:dyDescent="0.35">
      <c r="A142" s="4" t="s">
        <v>31</v>
      </c>
      <c r="B142" s="31" t="s">
        <v>32</v>
      </c>
      <c r="C142" s="31"/>
      <c r="D142" s="31"/>
      <c r="E142" s="31" t="s">
        <v>33</v>
      </c>
      <c r="F142" s="31"/>
      <c r="G142" s="31" t="s">
        <v>306</v>
      </c>
      <c r="H142" s="45">
        <v>44948</v>
      </c>
      <c r="I142" s="31" t="s">
        <v>453</v>
      </c>
      <c r="J142" s="31" t="s">
        <v>38</v>
      </c>
      <c r="K142" s="31" t="s">
        <v>466</v>
      </c>
      <c r="L142" s="31" t="s">
        <v>35</v>
      </c>
      <c r="M142" s="31" t="s">
        <v>36</v>
      </c>
      <c r="N142" s="40">
        <v>0.31597222222222221</v>
      </c>
      <c r="O142" s="40">
        <v>0.37083333333333335</v>
      </c>
      <c r="P142" s="40">
        <v>5.486111111111111E-2</v>
      </c>
      <c r="Q142" s="41">
        <v>652</v>
      </c>
      <c r="R142" s="4" t="str">
        <f t="shared" si="4"/>
        <v>MOTD</v>
      </c>
      <c r="S142" s="44">
        <f t="shared" si="5"/>
        <v>21</v>
      </c>
      <c r="T142" s="44" t="str">
        <f>IF(_xlfn.XLOOKUP(G142,'BE Data'!D:D,'BE Data'!H:H)=A142,"Yes","")</f>
        <v/>
      </c>
    </row>
    <row r="143" spans="1:20" x14ac:dyDescent="0.35">
      <c r="A143" s="4" t="s">
        <v>31</v>
      </c>
      <c r="B143" s="31" t="s">
        <v>32</v>
      </c>
      <c r="C143" s="31" t="s">
        <v>43</v>
      </c>
      <c r="D143" s="31" t="s">
        <v>140</v>
      </c>
      <c r="E143" s="31" t="s">
        <v>41</v>
      </c>
      <c r="F143" s="31">
        <v>0.58333333333333337</v>
      </c>
      <c r="G143" s="31" t="s">
        <v>306</v>
      </c>
      <c r="H143" s="45">
        <v>44948</v>
      </c>
      <c r="I143" s="31" t="s">
        <v>453</v>
      </c>
      <c r="J143" s="31" t="s">
        <v>38</v>
      </c>
      <c r="K143" s="31" t="s">
        <v>53</v>
      </c>
      <c r="L143" s="31" t="s">
        <v>54</v>
      </c>
      <c r="M143" s="31" t="s">
        <v>55</v>
      </c>
      <c r="N143" s="40">
        <v>0.58333333333333326</v>
      </c>
      <c r="O143" s="40">
        <v>0.66111111111111098</v>
      </c>
      <c r="P143" s="40">
        <v>7.7777777777777724E-2</v>
      </c>
      <c r="Q143" s="41">
        <v>1415.9</v>
      </c>
      <c r="R143" s="4" t="str">
        <f t="shared" si="4"/>
        <v>Original</v>
      </c>
      <c r="S143" s="44">
        <f t="shared" si="5"/>
        <v>21</v>
      </c>
      <c r="T143" s="44" t="str">
        <f>IF(_xlfn.XLOOKUP(G143,'BE Data'!D:D,'BE Data'!H:H)=A143,"Yes","")</f>
        <v/>
      </c>
    </row>
    <row r="144" spans="1:20" x14ac:dyDescent="0.35">
      <c r="A144" s="4" t="s">
        <v>31</v>
      </c>
      <c r="B144" s="31" t="s">
        <v>32</v>
      </c>
      <c r="C144" s="31" t="s">
        <v>40</v>
      </c>
      <c r="D144" s="31" t="s">
        <v>42</v>
      </c>
      <c r="E144" s="31" t="s">
        <v>41</v>
      </c>
      <c r="F144" s="31">
        <v>0.6875</v>
      </c>
      <c r="G144" s="31" t="s">
        <v>306</v>
      </c>
      <c r="H144" s="45">
        <v>44948</v>
      </c>
      <c r="I144" s="31" t="s">
        <v>453</v>
      </c>
      <c r="J144" s="31" t="s">
        <v>38</v>
      </c>
      <c r="K144" s="31" t="s">
        <v>53</v>
      </c>
      <c r="L144" s="31" t="s">
        <v>54</v>
      </c>
      <c r="M144" s="31" t="s">
        <v>55</v>
      </c>
      <c r="N144" s="40">
        <v>0.68749999999999989</v>
      </c>
      <c r="O144" s="40">
        <v>0.76666666666666661</v>
      </c>
      <c r="P144" s="40">
        <v>7.9166666666666718E-2</v>
      </c>
      <c r="Q144" s="41">
        <v>3971.2</v>
      </c>
      <c r="R144" s="4" t="str">
        <f t="shared" si="4"/>
        <v>Original</v>
      </c>
      <c r="S144" s="44">
        <f t="shared" si="5"/>
        <v>21</v>
      </c>
      <c r="T144" s="44" t="str">
        <f>IF(_xlfn.XLOOKUP(G144,'BE Data'!D:D,'BE Data'!H:H)=A144,"Yes","")</f>
        <v/>
      </c>
    </row>
    <row r="145" spans="1:20" x14ac:dyDescent="0.35">
      <c r="A145" s="4" t="s">
        <v>31</v>
      </c>
      <c r="B145" s="31" t="s">
        <v>32</v>
      </c>
      <c r="C145" s="31"/>
      <c r="D145" s="31"/>
      <c r="E145" s="31" t="s">
        <v>33</v>
      </c>
      <c r="F145" s="31"/>
      <c r="G145" s="31" t="s">
        <v>306</v>
      </c>
      <c r="H145" s="45">
        <v>44948</v>
      </c>
      <c r="I145" s="31" t="s">
        <v>453</v>
      </c>
      <c r="J145" s="31" t="s">
        <v>38</v>
      </c>
      <c r="K145" s="31" t="s">
        <v>39</v>
      </c>
      <c r="L145" s="31" t="s">
        <v>35</v>
      </c>
      <c r="M145" s="31" t="s">
        <v>36</v>
      </c>
      <c r="N145" s="40">
        <v>0.9375</v>
      </c>
      <c r="O145" s="40">
        <v>0.98263888888888884</v>
      </c>
      <c r="P145" s="40">
        <v>4.5138888888888888E-2</v>
      </c>
      <c r="Q145" s="41">
        <v>1776.8</v>
      </c>
      <c r="R145" s="4" t="str">
        <f t="shared" si="4"/>
        <v>MOTD</v>
      </c>
      <c r="S145" s="44">
        <f t="shared" si="5"/>
        <v>21</v>
      </c>
      <c r="T145" s="44" t="str">
        <f>IF(_xlfn.XLOOKUP(G145,'BE Data'!D:D,'BE Data'!H:H)=A145,"Yes","")</f>
        <v/>
      </c>
    </row>
    <row r="146" spans="1:20" x14ac:dyDescent="0.35">
      <c r="A146" s="4" t="s">
        <v>31</v>
      </c>
      <c r="B146" s="31" t="s">
        <v>32</v>
      </c>
      <c r="C146" s="31" t="s">
        <v>94</v>
      </c>
      <c r="D146" s="31" t="s">
        <v>48</v>
      </c>
      <c r="E146" s="31" t="s">
        <v>41</v>
      </c>
      <c r="F146" s="31">
        <v>0.83333333333333337</v>
      </c>
      <c r="G146" s="31" t="s">
        <v>306</v>
      </c>
      <c r="H146" s="45">
        <v>44949</v>
      </c>
      <c r="I146" s="31" t="s">
        <v>453</v>
      </c>
      <c r="J146" s="31" t="s">
        <v>74</v>
      </c>
      <c r="K146" s="31" t="s">
        <v>53</v>
      </c>
      <c r="L146" s="31" t="s">
        <v>54</v>
      </c>
      <c r="M146" s="31" t="s">
        <v>55</v>
      </c>
      <c r="N146" s="40">
        <v>0.84652777777777777</v>
      </c>
      <c r="O146" s="40">
        <v>0.92847222222222225</v>
      </c>
      <c r="P146" s="40">
        <v>8.1944444444444445E-2</v>
      </c>
      <c r="Q146" s="41">
        <v>1506</v>
      </c>
      <c r="R146" s="4" t="str">
        <f t="shared" si="4"/>
        <v>Original</v>
      </c>
      <c r="S146" s="44">
        <f t="shared" si="5"/>
        <v>21</v>
      </c>
      <c r="T146" s="44" t="str">
        <f>IF(_xlfn.XLOOKUP(G146,'BE Data'!D:D,'BE Data'!H:H)=A146,"Yes","")</f>
        <v/>
      </c>
    </row>
    <row r="147" spans="1:20" x14ac:dyDescent="0.35">
      <c r="A147" s="4" t="s">
        <v>31</v>
      </c>
      <c r="B147" s="31" t="s">
        <v>32</v>
      </c>
      <c r="C147" s="31" t="s">
        <v>67</v>
      </c>
      <c r="D147" s="31" t="s">
        <v>94</v>
      </c>
      <c r="E147" s="31" t="s">
        <v>41</v>
      </c>
      <c r="F147" s="31">
        <v>0.83333333333333337</v>
      </c>
      <c r="G147" s="31" t="s">
        <v>307</v>
      </c>
      <c r="H147" s="45">
        <v>44960</v>
      </c>
      <c r="I147" s="31" t="s">
        <v>453</v>
      </c>
      <c r="J147" s="31" t="s">
        <v>71</v>
      </c>
      <c r="K147" s="31" t="s">
        <v>53</v>
      </c>
      <c r="L147" s="31" t="s">
        <v>57</v>
      </c>
      <c r="M147" s="31" t="s">
        <v>55</v>
      </c>
      <c r="N147" s="40">
        <v>0.83333333333333326</v>
      </c>
      <c r="O147" s="40">
        <v>0.91180555555555542</v>
      </c>
      <c r="P147" s="40">
        <v>7.8472222222222165E-2</v>
      </c>
      <c r="Q147" s="41">
        <v>1508.3000000000002</v>
      </c>
      <c r="R147" s="4" t="str">
        <f t="shared" si="4"/>
        <v>Original</v>
      </c>
      <c r="S147" s="44">
        <f t="shared" si="5"/>
        <v>22</v>
      </c>
      <c r="T147" s="44" t="str">
        <f>IF(_xlfn.XLOOKUP(G147,'BE Data'!D:D,'BE Data'!H:H)=A147,"Yes","")</f>
        <v/>
      </c>
    </row>
    <row r="148" spans="1:20" x14ac:dyDescent="0.35">
      <c r="A148" s="4" t="s">
        <v>31</v>
      </c>
      <c r="B148" s="31" t="s">
        <v>32</v>
      </c>
      <c r="C148" s="31" t="s">
        <v>86</v>
      </c>
      <c r="D148" s="31" t="s">
        <v>40</v>
      </c>
      <c r="E148" s="31" t="s">
        <v>41</v>
      </c>
      <c r="F148" s="31">
        <v>0.52083333333333337</v>
      </c>
      <c r="G148" s="31" t="s">
        <v>307</v>
      </c>
      <c r="H148" s="45">
        <v>44961</v>
      </c>
      <c r="I148" s="31" t="s">
        <v>453</v>
      </c>
      <c r="J148" s="31" t="s">
        <v>37</v>
      </c>
      <c r="K148" s="31" t="s">
        <v>53</v>
      </c>
      <c r="L148" s="31" t="s">
        <v>58</v>
      </c>
      <c r="M148" s="31" t="s">
        <v>59</v>
      </c>
      <c r="N148" s="40">
        <v>0.52083333333333326</v>
      </c>
      <c r="O148" s="40">
        <v>0.60138888888888886</v>
      </c>
      <c r="P148" s="40">
        <v>8.0555555555555602E-2</v>
      </c>
      <c r="Q148" s="41">
        <v>1162.8</v>
      </c>
      <c r="R148" s="4" t="str">
        <f t="shared" si="4"/>
        <v>Original</v>
      </c>
      <c r="S148" s="44">
        <f t="shared" si="5"/>
        <v>22</v>
      </c>
      <c r="T148" s="44" t="str">
        <f>IF(_xlfn.XLOOKUP(G148,'BE Data'!D:D,'BE Data'!H:H)=A148,"Yes","")</f>
        <v/>
      </c>
    </row>
    <row r="149" spans="1:20" x14ac:dyDescent="0.35">
      <c r="A149" s="4" t="s">
        <v>31</v>
      </c>
      <c r="B149" s="31" t="s">
        <v>32</v>
      </c>
      <c r="C149" s="31" t="s">
        <v>46</v>
      </c>
      <c r="D149" s="31" t="s">
        <v>47</v>
      </c>
      <c r="E149" s="31" t="s">
        <v>41</v>
      </c>
      <c r="F149" s="31">
        <v>0.72916666666666663</v>
      </c>
      <c r="G149" s="31" t="s">
        <v>307</v>
      </c>
      <c r="H149" s="45">
        <v>44961</v>
      </c>
      <c r="I149" s="31" t="s">
        <v>453</v>
      </c>
      <c r="J149" s="31" t="s">
        <v>37</v>
      </c>
      <c r="K149" s="31" t="s">
        <v>53</v>
      </c>
      <c r="L149" s="31" t="s">
        <v>57</v>
      </c>
      <c r="M149" s="31" t="s">
        <v>55</v>
      </c>
      <c r="N149" s="40">
        <v>0.72986111111111107</v>
      </c>
      <c r="O149" s="40">
        <v>0.8076388888888888</v>
      </c>
      <c r="P149" s="40">
        <v>7.7777777777777724E-2</v>
      </c>
      <c r="Q149" s="41">
        <v>1324.6</v>
      </c>
      <c r="R149" s="4" t="str">
        <f t="shared" si="4"/>
        <v>Original</v>
      </c>
      <c r="S149" s="44">
        <f t="shared" si="5"/>
        <v>22</v>
      </c>
      <c r="T149" s="44" t="str">
        <f>IF(_xlfn.XLOOKUP(G149,'BE Data'!D:D,'BE Data'!H:H)=A149,"Yes","")</f>
        <v/>
      </c>
    </row>
    <row r="150" spans="1:20" x14ac:dyDescent="0.35">
      <c r="A150" s="4" t="s">
        <v>31</v>
      </c>
      <c r="B150" s="31" t="s">
        <v>32</v>
      </c>
      <c r="C150" s="31"/>
      <c r="D150" s="31"/>
      <c r="E150" s="31" t="s">
        <v>33</v>
      </c>
      <c r="F150" s="31"/>
      <c r="G150" s="31" t="s">
        <v>307</v>
      </c>
      <c r="H150" s="45">
        <v>44961</v>
      </c>
      <c r="I150" s="31" t="s">
        <v>453</v>
      </c>
      <c r="J150" s="31" t="s">
        <v>37</v>
      </c>
      <c r="K150" s="31" t="s">
        <v>34</v>
      </c>
      <c r="L150" s="31" t="s">
        <v>35</v>
      </c>
      <c r="M150" s="31" t="s">
        <v>36</v>
      </c>
      <c r="N150" s="40">
        <v>0.9375</v>
      </c>
      <c r="O150" s="40">
        <v>1.0013888888888889</v>
      </c>
      <c r="P150" s="40">
        <v>6.3888888888888898E-2</v>
      </c>
      <c r="Q150" s="41">
        <v>2187.6</v>
      </c>
      <c r="R150" s="4" t="str">
        <f t="shared" si="4"/>
        <v>MOTD</v>
      </c>
      <c r="S150" s="44">
        <f t="shared" si="5"/>
        <v>22</v>
      </c>
      <c r="T150" s="44" t="str">
        <f>IF(_xlfn.XLOOKUP(G150,'BE Data'!D:D,'BE Data'!H:H)=A150,"Yes","")</f>
        <v/>
      </c>
    </row>
    <row r="151" spans="1:20" x14ac:dyDescent="0.35">
      <c r="A151" s="4" t="s">
        <v>31</v>
      </c>
      <c r="B151" s="31" t="s">
        <v>32</v>
      </c>
      <c r="C151" s="31"/>
      <c r="D151" s="31"/>
      <c r="E151" s="31" t="s">
        <v>33</v>
      </c>
      <c r="F151" s="31"/>
      <c r="G151" s="31" t="s">
        <v>307</v>
      </c>
      <c r="H151" s="45">
        <v>44962</v>
      </c>
      <c r="I151" s="31" t="s">
        <v>453</v>
      </c>
      <c r="J151" s="31" t="s">
        <v>38</v>
      </c>
      <c r="K151" s="31" t="s">
        <v>466</v>
      </c>
      <c r="L151" s="31" t="s">
        <v>35</v>
      </c>
      <c r="M151" s="31" t="s">
        <v>36</v>
      </c>
      <c r="N151" s="40">
        <v>0.30902777777777779</v>
      </c>
      <c r="O151" s="40">
        <v>0.37291666666666667</v>
      </c>
      <c r="P151" s="40">
        <v>6.3888888888888898E-2</v>
      </c>
      <c r="Q151" s="41">
        <v>750.8</v>
      </c>
      <c r="R151" s="4" t="str">
        <f t="shared" si="4"/>
        <v>MOTD</v>
      </c>
      <c r="S151" s="44">
        <f t="shared" si="5"/>
        <v>22</v>
      </c>
      <c r="T151" s="44" t="str">
        <f>IF(_xlfn.XLOOKUP(G151,'BE Data'!D:D,'BE Data'!H:H)=A151,"Yes","")</f>
        <v/>
      </c>
    </row>
    <row r="152" spans="1:20" x14ac:dyDescent="0.35">
      <c r="A152" s="4" t="s">
        <v>31</v>
      </c>
      <c r="B152" s="31" t="s">
        <v>32</v>
      </c>
      <c r="C152" s="31" t="s">
        <v>164</v>
      </c>
      <c r="D152" s="31" t="s">
        <v>43</v>
      </c>
      <c r="E152" s="31" t="s">
        <v>41</v>
      </c>
      <c r="F152" s="31">
        <v>0.58333333333333337</v>
      </c>
      <c r="G152" s="31" t="s">
        <v>307</v>
      </c>
      <c r="H152" s="45">
        <v>44962</v>
      </c>
      <c r="I152" s="31" t="s">
        <v>453</v>
      </c>
      <c r="J152" s="31" t="s">
        <v>38</v>
      </c>
      <c r="K152" s="31" t="s">
        <v>53</v>
      </c>
      <c r="L152" s="31" t="s">
        <v>54</v>
      </c>
      <c r="M152" s="31" t="s">
        <v>55</v>
      </c>
      <c r="N152" s="40">
        <v>0.58333333333333326</v>
      </c>
      <c r="O152" s="40">
        <v>0.66180555555555542</v>
      </c>
      <c r="P152" s="40">
        <v>7.8472222222222165E-2</v>
      </c>
      <c r="Q152" s="41">
        <v>1298.9000000000001</v>
      </c>
      <c r="R152" s="4" t="str">
        <f t="shared" si="4"/>
        <v>Original</v>
      </c>
      <c r="S152" s="44">
        <f t="shared" si="5"/>
        <v>22</v>
      </c>
      <c r="T152" s="44" t="str">
        <f>IF(_xlfn.XLOOKUP(G152,'BE Data'!D:D,'BE Data'!H:H)=A152,"Yes","")</f>
        <v/>
      </c>
    </row>
    <row r="153" spans="1:20" x14ac:dyDescent="0.35">
      <c r="A153" s="4" t="s">
        <v>31</v>
      </c>
      <c r="B153" s="31" t="s">
        <v>32</v>
      </c>
      <c r="C153" s="31" t="s">
        <v>48</v>
      </c>
      <c r="D153" s="31" t="s">
        <v>49</v>
      </c>
      <c r="E153" s="31" t="s">
        <v>41</v>
      </c>
      <c r="F153" s="31">
        <v>0.6875</v>
      </c>
      <c r="G153" s="31" t="s">
        <v>307</v>
      </c>
      <c r="H153" s="45">
        <v>44962</v>
      </c>
      <c r="I153" s="31" t="s">
        <v>453</v>
      </c>
      <c r="J153" s="31" t="s">
        <v>38</v>
      </c>
      <c r="K153" s="31" t="s">
        <v>53</v>
      </c>
      <c r="L153" s="31" t="s">
        <v>54</v>
      </c>
      <c r="M153" s="31" t="s">
        <v>55</v>
      </c>
      <c r="N153" s="40">
        <v>0.68749999999999989</v>
      </c>
      <c r="O153" s="40">
        <v>0.76666666666666661</v>
      </c>
      <c r="P153" s="40">
        <v>7.9166666666666718E-2</v>
      </c>
      <c r="Q153" s="41">
        <v>2939</v>
      </c>
      <c r="R153" s="4" t="str">
        <f t="shared" si="4"/>
        <v>Original</v>
      </c>
      <c r="S153" s="44">
        <f t="shared" si="5"/>
        <v>22</v>
      </c>
      <c r="T153" s="44" t="str">
        <f>IF(_xlfn.XLOOKUP(G153,'BE Data'!D:D,'BE Data'!H:H)=A153,"Yes","")</f>
        <v/>
      </c>
    </row>
    <row r="154" spans="1:20" x14ac:dyDescent="0.35">
      <c r="A154" s="4" t="s">
        <v>31</v>
      </c>
      <c r="B154" s="31" t="s">
        <v>32</v>
      </c>
      <c r="C154" s="31"/>
      <c r="D154" s="31"/>
      <c r="E154" s="31" t="s">
        <v>33</v>
      </c>
      <c r="F154" s="31"/>
      <c r="G154" s="31" t="s">
        <v>307</v>
      </c>
      <c r="H154" s="45">
        <v>44962</v>
      </c>
      <c r="I154" s="31" t="s">
        <v>453</v>
      </c>
      <c r="J154" s="31" t="s">
        <v>38</v>
      </c>
      <c r="K154" s="31" t="s">
        <v>39</v>
      </c>
      <c r="L154" s="31" t="s">
        <v>35</v>
      </c>
      <c r="M154" s="31" t="s">
        <v>36</v>
      </c>
      <c r="N154" s="40">
        <v>0.9375</v>
      </c>
      <c r="O154" s="40">
        <v>0.97847222222222219</v>
      </c>
      <c r="P154" s="40">
        <v>4.0972222222222222E-2</v>
      </c>
      <c r="Q154" s="41">
        <v>1803.8</v>
      </c>
      <c r="R154" s="4" t="str">
        <f t="shared" si="4"/>
        <v>MOTD</v>
      </c>
      <c r="S154" s="44">
        <f t="shared" si="5"/>
        <v>22</v>
      </c>
      <c r="T154" s="44" t="str">
        <f>IF(_xlfn.XLOOKUP(G154,'BE Data'!D:D,'BE Data'!H:H)=A154,"Yes","")</f>
        <v/>
      </c>
    </row>
    <row r="155" spans="1:20" x14ac:dyDescent="0.35">
      <c r="A155" s="4" t="s">
        <v>31</v>
      </c>
      <c r="B155" s="31" t="s">
        <v>32</v>
      </c>
      <c r="C155" s="31" t="s">
        <v>47</v>
      </c>
      <c r="D155" s="31" t="s">
        <v>67</v>
      </c>
      <c r="E155" s="31" t="s">
        <v>41</v>
      </c>
      <c r="F155" s="31">
        <v>0.52083333333333337</v>
      </c>
      <c r="G155" s="31" t="s">
        <v>308</v>
      </c>
      <c r="H155" s="45">
        <v>44968</v>
      </c>
      <c r="I155" s="31" t="s">
        <v>453</v>
      </c>
      <c r="J155" s="31" t="s">
        <v>37</v>
      </c>
      <c r="K155" s="31" t="s">
        <v>53</v>
      </c>
      <c r="L155" s="31" t="s">
        <v>58</v>
      </c>
      <c r="M155" s="31" t="s">
        <v>59</v>
      </c>
      <c r="N155" s="40">
        <v>0.52222222222222214</v>
      </c>
      <c r="O155" s="40">
        <v>0.60347222222222219</v>
      </c>
      <c r="P155" s="40">
        <v>8.1250000000000044E-2</v>
      </c>
      <c r="Q155" s="41">
        <v>915.5</v>
      </c>
      <c r="R155" s="4" t="str">
        <f t="shared" si="4"/>
        <v>Original</v>
      </c>
      <c r="S155" s="44">
        <f t="shared" si="5"/>
        <v>23</v>
      </c>
      <c r="T155" s="44" t="str">
        <f>IF(_xlfn.XLOOKUP(G155,'BE Data'!D:D,'BE Data'!H:H)=A155,"Yes","")</f>
        <v/>
      </c>
    </row>
    <row r="156" spans="1:20" x14ac:dyDescent="0.35">
      <c r="A156" s="4" t="s">
        <v>31</v>
      </c>
      <c r="B156" s="31" t="s">
        <v>32</v>
      </c>
      <c r="C156" s="31" t="s">
        <v>128</v>
      </c>
      <c r="D156" s="31" t="s">
        <v>46</v>
      </c>
      <c r="E156" s="31" t="s">
        <v>41</v>
      </c>
      <c r="F156" s="31">
        <v>0.72916666666666663</v>
      </c>
      <c r="G156" s="31" t="s">
        <v>308</v>
      </c>
      <c r="H156" s="45">
        <v>44968</v>
      </c>
      <c r="I156" s="31" t="s">
        <v>453</v>
      </c>
      <c r="J156" s="31" t="s">
        <v>37</v>
      </c>
      <c r="K156" s="31" t="s">
        <v>53</v>
      </c>
      <c r="L156" s="31" t="s">
        <v>57</v>
      </c>
      <c r="M156" s="31" t="s">
        <v>55</v>
      </c>
      <c r="N156" s="40">
        <v>0.72916666666666663</v>
      </c>
      <c r="O156" s="40">
        <v>0.80972222222222212</v>
      </c>
      <c r="P156" s="40">
        <v>8.0555555555555491E-2</v>
      </c>
      <c r="Q156" s="41">
        <v>1111.5</v>
      </c>
      <c r="R156" s="4" t="str">
        <f t="shared" si="4"/>
        <v>Original</v>
      </c>
      <c r="S156" s="44">
        <f t="shared" si="5"/>
        <v>23</v>
      </c>
      <c r="T156" s="44" t="str">
        <f>IF(_xlfn.XLOOKUP(G156,'BE Data'!D:D,'BE Data'!H:H)=A156,"Yes","")</f>
        <v/>
      </c>
    </row>
    <row r="157" spans="1:20" x14ac:dyDescent="0.35">
      <c r="A157" s="4" t="s">
        <v>31</v>
      </c>
      <c r="B157" s="31" t="s">
        <v>32</v>
      </c>
      <c r="C157" s="31"/>
      <c r="D157" s="31"/>
      <c r="E157" s="31" t="s">
        <v>33</v>
      </c>
      <c r="F157" s="31"/>
      <c r="G157" s="31" t="s">
        <v>308</v>
      </c>
      <c r="H157" s="45">
        <v>44968</v>
      </c>
      <c r="I157" s="31" t="s">
        <v>453</v>
      </c>
      <c r="J157" s="31" t="s">
        <v>37</v>
      </c>
      <c r="K157" s="31" t="s">
        <v>34</v>
      </c>
      <c r="L157" s="31" t="s">
        <v>35</v>
      </c>
      <c r="M157" s="31" t="s">
        <v>36</v>
      </c>
      <c r="N157" s="40">
        <v>0.9375</v>
      </c>
      <c r="O157" s="40">
        <v>0.99791666666666667</v>
      </c>
      <c r="P157" s="40">
        <v>6.0416666666666667E-2</v>
      </c>
      <c r="Q157" s="41">
        <v>1990.8</v>
      </c>
      <c r="R157" s="4" t="str">
        <f t="shared" si="4"/>
        <v>MOTD</v>
      </c>
      <c r="S157" s="44">
        <f t="shared" si="5"/>
        <v>23</v>
      </c>
      <c r="T157" s="44" t="str">
        <f>IF(_xlfn.XLOOKUP(G157,'BE Data'!D:D,'BE Data'!H:H)=A157,"Yes","")</f>
        <v/>
      </c>
    </row>
    <row r="158" spans="1:20" x14ac:dyDescent="0.35">
      <c r="A158" s="4" t="s">
        <v>31</v>
      </c>
      <c r="B158" s="31" t="s">
        <v>32</v>
      </c>
      <c r="C158" s="31"/>
      <c r="D158" s="31"/>
      <c r="E158" s="31" t="s">
        <v>33</v>
      </c>
      <c r="F158" s="31"/>
      <c r="G158" s="31" t="s">
        <v>308</v>
      </c>
      <c r="H158" s="45">
        <v>44969</v>
      </c>
      <c r="I158" s="31" t="s">
        <v>453</v>
      </c>
      <c r="J158" s="31" t="s">
        <v>38</v>
      </c>
      <c r="K158" s="31" t="s">
        <v>466</v>
      </c>
      <c r="L158" s="31" t="s">
        <v>35</v>
      </c>
      <c r="M158" s="31" t="s">
        <v>36</v>
      </c>
      <c r="N158" s="40">
        <v>0.3125</v>
      </c>
      <c r="O158" s="40">
        <v>0.37291666666666667</v>
      </c>
      <c r="P158" s="40">
        <v>6.0416666666666667E-2</v>
      </c>
      <c r="Q158" s="41">
        <v>792.8</v>
      </c>
      <c r="R158" s="4" t="str">
        <f t="shared" si="4"/>
        <v>MOTD</v>
      </c>
      <c r="S158" s="44">
        <f t="shared" si="5"/>
        <v>23</v>
      </c>
      <c r="T158" s="44" t="str">
        <f>IF(_xlfn.XLOOKUP(G158,'BE Data'!D:D,'BE Data'!H:H)=A158,"Yes","")</f>
        <v/>
      </c>
    </row>
    <row r="159" spans="1:20" x14ac:dyDescent="0.35">
      <c r="A159" s="4" t="s">
        <v>31</v>
      </c>
      <c r="B159" s="31" t="s">
        <v>32</v>
      </c>
      <c r="C159" s="31" t="s">
        <v>43</v>
      </c>
      <c r="D159" s="31" t="s">
        <v>42</v>
      </c>
      <c r="E159" s="31" t="s">
        <v>41</v>
      </c>
      <c r="F159" s="31">
        <v>0.58333333333333337</v>
      </c>
      <c r="G159" s="31" t="s">
        <v>308</v>
      </c>
      <c r="H159" s="45">
        <v>44969</v>
      </c>
      <c r="I159" s="31" t="s">
        <v>453</v>
      </c>
      <c r="J159" s="31" t="s">
        <v>38</v>
      </c>
      <c r="K159" s="31" t="s">
        <v>53</v>
      </c>
      <c r="L159" s="31" t="s">
        <v>54</v>
      </c>
      <c r="M159" s="31" t="s">
        <v>55</v>
      </c>
      <c r="N159" s="40">
        <v>0.58333333333333326</v>
      </c>
      <c r="O159" s="40">
        <v>0.66249999999999987</v>
      </c>
      <c r="P159" s="40">
        <v>7.9166666666666607E-2</v>
      </c>
      <c r="Q159" s="41">
        <v>1854.7</v>
      </c>
      <c r="R159" s="4" t="str">
        <f t="shared" si="4"/>
        <v>Original</v>
      </c>
      <c r="S159" s="44">
        <f t="shared" si="5"/>
        <v>23</v>
      </c>
      <c r="T159" s="44" t="str">
        <f>IF(_xlfn.XLOOKUP(G159,'BE Data'!D:D,'BE Data'!H:H)=A159,"Yes","")</f>
        <v/>
      </c>
    </row>
    <row r="160" spans="1:20" x14ac:dyDescent="0.35">
      <c r="A160" s="4" t="s">
        <v>31</v>
      </c>
      <c r="B160" s="31" t="s">
        <v>32</v>
      </c>
      <c r="C160" s="31" t="s">
        <v>49</v>
      </c>
      <c r="D160" s="31" t="s">
        <v>82</v>
      </c>
      <c r="E160" s="31" t="s">
        <v>41</v>
      </c>
      <c r="F160" s="31">
        <v>0.6875</v>
      </c>
      <c r="G160" s="31" t="s">
        <v>308</v>
      </c>
      <c r="H160" s="45">
        <v>44969</v>
      </c>
      <c r="I160" s="31" t="s">
        <v>453</v>
      </c>
      <c r="J160" s="31" t="s">
        <v>38</v>
      </c>
      <c r="K160" s="31" t="s">
        <v>53</v>
      </c>
      <c r="L160" s="31" t="s">
        <v>57</v>
      </c>
      <c r="M160" s="31" t="s">
        <v>55</v>
      </c>
      <c r="N160" s="40">
        <v>0.68819444444444433</v>
      </c>
      <c r="O160" s="40">
        <v>0.76736111111111105</v>
      </c>
      <c r="P160" s="40">
        <v>7.9166666666666718E-2</v>
      </c>
      <c r="Q160" s="41">
        <v>1863.1</v>
      </c>
      <c r="R160" s="4" t="str">
        <f t="shared" si="4"/>
        <v>Original</v>
      </c>
      <c r="S160" s="44">
        <f t="shared" si="5"/>
        <v>23</v>
      </c>
      <c r="T160" s="44" t="str">
        <f>IF(_xlfn.XLOOKUP(G160,'BE Data'!D:D,'BE Data'!H:H)=A160,"Yes","")</f>
        <v/>
      </c>
    </row>
    <row r="161" spans="1:20" x14ac:dyDescent="0.35">
      <c r="A161" s="4" t="s">
        <v>31</v>
      </c>
      <c r="B161" s="31" t="s">
        <v>32</v>
      </c>
      <c r="C161" s="31"/>
      <c r="D161" s="31"/>
      <c r="E161" s="31" t="s">
        <v>33</v>
      </c>
      <c r="F161" s="31"/>
      <c r="G161" s="31" t="s">
        <v>308</v>
      </c>
      <c r="H161" s="45">
        <v>44969</v>
      </c>
      <c r="I161" s="31" t="s">
        <v>453</v>
      </c>
      <c r="J161" s="31" t="s">
        <v>38</v>
      </c>
      <c r="K161" s="31" t="s">
        <v>39</v>
      </c>
      <c r="L161" s="31" t="s">
        <v>35</v>
      </c>
      <c r="M161" s="31" t="s">
        <v>36</v>
      </c>
      <c r="N161" s="40">
        <v>0.9375</v>
      </c>
      <c r="O161" s="40">
        <v>0.97847222222222219</v>
      </c>
      <c r="P161" s="40">
        <v>4.0972222222222222E-2</v>
      </c>
      <c r="Q161" s="41">
        <v>1423.7</v>
      </c>
      <c r="R161" s="4" t="str">
        <f t="shared" si="4"/>
        <v>MOTD</v>
      </c>
      <c r="S161" s="44">
        <f t="shared" si="5"/>
        <v>23</v>
      </c>
      <c r="T161" s="44" t="str">
        <f>IF(_xlfn.XLOOKUP(G161,'BE Data'!D:D,'BE Data'!H:H)=A161,"Yes","")</f>
        <v/>
      </c>
    </row>
    <row r="162" spans="1:20" x14ac:dyDescent="0.35">
      <c r="A162" s="4" t="s">
        <v>31</v>
      </c>
      <c r="B162" s="31" t="s">
        <v>32</v>
      </c>
      <c r="C162" s="31" t="s">
        <v>45</v>
      </c>
      <c r="D162" s="31" t="s">
        <v>86</v>
      </c>
      <c r="E162" s="31" t="s">
        <v>41</v>
      </c>
      <c r="F162" s="31">
        <v>0.83333333333333337</v>
      </c>
      <c r="G162" s="31" t="s">
        <v>308</v>
      </c>
      <c r="H162" s="45">
        <v>44970</v>
      </c>
      <c r="I162" s="31" t="s">
        <v>453</v>
      </c>
      <c r="J162" s="31" t="s">
        <v>74</v>
      </c>
      <c r="K162" s="31" t="s">
        <v>53</v>
      </c>
      <c r="L162" s="31" t="s">
        <v>57</v>
      </c>
      <c r="M162" s="31" t="s">
        <v>55</v>
      </c>
      <c r="N162" s="40">
        <v>0.83333333333333326</v>
      </c>
      <c r="O162" s="40">
        <v>0.91111111111111098</v>
      </c>
      <c r="P162" s="40">
        <v>7.7777777777777724E-2</v>
      </c>
      <c r="Q162" s="41">
        <v>2320</v>
      </c>
      <c r="R162" s="4" t="str">
        <f t="shared" si="4"/>
        <v>Original</v>
      </c>
      <c r="S162" s="44">
        <f t="shared" si="5"/>
        <v>23</v>
      </c>
      <c r="T162" s="44" t="str">
        <f>IF(_xlfn.XLOOKUP(G162,'BE Data'!D:D,'BE Data'!H:H)=A162,"Yes","")</f>
        <v/>
      </c>
    </row>
    <row r="163" spans="1:20" x14ac:dyDescent="0.35">
      <c r="A163" s="4" t="s">
        <v>31</v>
      </c>
      <c r="B163" s="31" t="s">
        <v>32</v>
      </c>
      <c r="C163" s="31" t="s">
        <v>82</v>
      </c>
      <c r="D163" s="31" t="s">
        <v>40</v>
      </c>
      <c r="E163" s="31" t="s">
        <v>41</v>
      </c>
      <c r="F163" s="31">
        <v>0.52083333333333337</v>
      </c>
      <c r="G163" s="31" t="s">
        <v>309</v>
      </c>
      <c r="H163" s="45">
        <v>44975</v>
      </c>
      <c r="I163" s="31" t="s">
        <v>453</v>
      </c>
      <c r="J163" s="31" t="s">
        <v>37</v>
      </c>
      <c r="K163" s="31" t="s">
        <v>53</v>
      </c>
      <c r="L163" s="31" t="s">
        <v>58</v>
      </c>
      <c r="M163" s="31" t="s">
        <v>59</v>
      </c>
      <c r="N163" s="40">
        <v>0.5215277777777777</v>
      </c>
      <c r="O163" s="40">
        <v>0.60347222222222219</v>
      </c>
      <c r="P163" s="40">
        <v>8.1944444444444486E-2</v>
      </c>
      <c r="Q163" s="41">
        <v>1288.9000000000001</v>
      </c>
      <c r="R163" s="4" t="str">
        <f t="shared" si="4"/>
        <v>Original</v>
      </c>
      <c r="S163" s="44">
        <f t="shared" si="5"/>
        <v>24</v>
      </c>
      <c r="T163" s="44" t="str">
        <f>IF(_xlfn.XLOOKUP(G163,'BE Data'!D:D,'BE Data'!H:H)=A163,"Yes","")</f>
        <v/>
      </c>
    </row>
    <row r="164" spans="1:20" x14ac:dyDescent="0.35">
      <c r="A164" s="4" t="s">
        <v>31</v>
      </c>
      <c r="B164" s="31" t="s">
        <v>32</v>
      </c>
      <c r="C164" s="31" t="s">
        <v>46</v>
      </c>
      <c r="D164" s="31" t="s">
        <v>45</v>
      </c>
      <c r="E164" s="31" t="s">
        <v>41</v>
      </c>
      <c r="F164" s="31">
        <v>0.72916666666666663</v>
      </c>
      <c r="G164" s="31" t="s">
        <v>309</v>
      </c>
      <c r="H164" s="45">
        <v>44975</v>
      </c>
      <c r="I164" s="31" t="s">
        <v>453</v>
      </c>
      <c r="J164" s="31" t="s">
        <v>37</v>
      </c>
      <c r="K164" s="31" t="s">
        <v>53</v>
      </c>
      <c r="L164" s="31" t="s">
        <v>57</v>
      </c>
      <c r="M164" s="31" t="s">
        <v>55</v>
      </c>
      <c r="N164" s="40">
        <v>0.72986111111111107</v>
      </c>
      <c r="O164" s="40">
        <v>0.8076388888888888</v>
      </c>
      <c r="P164" s="40">
        <v>7.7777777777777724E-2</v>
      </c>
      <c r="Q164" s="41">
        <v>2231.9</v>
      </c>
      <c r="R164" s="4" t="str">
        <f t="shared" si="4"/>
        <v>Original</v>
      </c>
      <c r="S164" s="44">
        <f t="shared" si="5"/>
        <v>24</v>
      </c>
      <c r="T164" s="44" t="str">
        <f>IF(_xlfn.XLOOKUP(G164,'BE Data'!D:D,'BE Data'!H:H)=A164,"Yes","")</f>
        <v/>
      </c>
    </row>
    <row r="165" spans="1:20" x14ac:dyDescent="0.35">
      <c r="A165" s="4" t="s">
        <v>31</v>
      </c>
      <c r="B165" s="31" t="s">
        <v>32</v>
      </c>
      <c r="C165" s="31"/>
      <c r="D165" s="31"/>
      <c r="E165" s="31" t="s">
        <v>33</v>
      </c>
      <c r="F165" s="31"/>
      <c r="G165" s="31" t="s">
        <v>309</v>
      </c>
      <c r="H165" s="45">
        <v>44975</v>
      </c>
      <c r="I165" s="31" t="s">
        <v>453</v>
      </c>
      <c r="J165" s="31" t="s">
        <v>37</v>
      </c>
      <c r="K165" s="31" t="s">
        <v>34</v>
      </c>
      <c r="L165" s="31" t="s">
        <v>35</v>
      </c>
      <c r="M165" s="31" t="s">
        <v>36</v>
      </c>
      <c r="N165" s="40">
        <v>0.93055555555555547</v>
      </c>
      <c r="O165" s="40">
        <v>0.99305555555555547</v>
      </c>
      <c r="P165" s="40">
        <v>6.25E-2</v>
      </c>
      <c r="Q165" s="41">
        <v>2220.6</v>
      </c>
      <c r="R165" s="4" t="str">
        <f t="shared" si="4"/>
        <v>MOTD</v>
      </c>
      <c r="S165" s="44">
        <f t="shared" si="5"/>
        <v>24</v>
      </c>
      <c r="T165" s="44" t="str">
        <f>IF(_xlfn.XLOOKUP(G165,'BE Data'!D:D,'BE Data'!H:H)=A165,"Yes","")</f>
        <v/>
      </c>
    </row>
    <row r="166" spans="1:20" x14ac:dyDescent="0.35">
      <c r="A166" s="4" t="s">
        <v>31</v>
      </c>
      <c r="B166" s="31" t="s">
        <v>32</v>
      </c>
      <c r="C166" s="31"/>
      <c r="D166" s="31"/>
      <c r="E166" s="31" t="s">
        <v>33</v>
      </c>
      <c r="F166" s="31"/>
      <c r="G166" s="31" t="s">
        <v>309</v>
      </c>
      <c r="H166" s="45">
        <v>44976</v>
      </c>
      <c r="I166" s="31" t="s">
        <v>453</v>
      </c>
      <c r="J166" s="31" t="s">
        <v>38</v>
      </c>
      <c r="K166" s="31" t="s">
        <v>466</v>
      </c>
      <c r="L166" s="31" t="s">
        <v>35</v>
      </c>
      <c r="M166" s="31" t="s">
        <v>36</v>
      </c>
      <c r="N166" s="40">
        <v>0.30902777777777779</v>
      </c>
      <c r="O166" s="40">
        <v>0.37152777777777779</v>
      </c>
      <c r="P166" s="40">
        <v>6.25E-2</v>
      </c>
      <c r="Q166" s="41">
        <v>785.8</v>
      </c>
      <c r="R166" s="4" t="str">
        <f t="shared" si="4"/>
        <v>MOTD</v>
      </c>
      <c r="S166" s="44">
        <f t="shared" si="5"/>
        <v>24</v>
      </c>
      <c r="T166" s="44" t="str">
        <f>IF(_xlfn.XLOOKUP(G166,'BE Data'!D:D,'BE Data'!H:H)=A166,"Yes","")</f>
        <v/>
      </c>
    </row>
    <row r="167" spans="1:20" x14ac:dyDescent="0.35">
      <c r="A167" s="4" t="s">
        <v>31</v>
      </c>
      <c r="B167" s="31" t="s">
        <v>32</v>
      </c>
      <c r="C167" s="31" t="s">
        <v>42</v>
      </c>
      <c r="D167" s="31" t="s">
        <v>69</v>
      </c>
      <c r="E167" s="31" t="s">
        <v>41</v>
      </c>
      <c r="F167" s="31">
        <v>0.58333333333333337</v>
      </c>
      <c r="G167" s="31" t="s">
        <v>309</v>
      </c>
      <c r="H167" s="45">
        <v>44976</v>
      </c>
      <c r="I167" s="31" t="s">
        <v>453</v>
      </c>
      <c r="J167" s="31" t="s">
        <v>38</v>
      </c>
      <c r="K167" s="31" t="s">
        <v>53</v>
      </c>
      <c r="L167" s="31" t="s">
        <v>54</v>
      </c>
      <c r="M167" s="31" t="s">
        <v>55</v>
      </c>
      <c r="N167" s="40">
        <v>0.58333333333333326</v>
      </c>
      <c r="O167" s="40">
        <v>0.66249999999999987</v>
      </c>
      <c r="P167" s="40">
        <v>7.9166666666666607E-2</v>
      </c>
      <c r="Q167" s="41">
        <v>1811.6</v>
      </c>
      <c r="R167" s="4" t="str">
        <f t="shared" si="4"/>
        <v>Original</v>
      </c>
      <c r="S167" s="44">
        <f t="shared" si="5"/>
        <v>24</v>
      </c>
      <c r="T167" s="44" t="str">
        <f>IF(_xlfn.XLOOKUP(G167,'BE Data'!D:D,'BE Data'!H:H)=A167,"Yes","")</f>
        <v/>
      </c>
    </row>
    <row r="168" spans="1:20" x14ac:dyDescent="0.35">
      <c r="A168" s="4" t="s">
        <v>31</v>
      </c>
      <c r="B168" s="31" t="s">
        <v>32</v>
      </c>
      <c r="C168" s="31" t="s">
        <v>48</v>
      </c>
      <c r="D168" s="31" t="s">
        <v>47</v>
      </c>
      <c r="E168" s="31" t="s">
        <v>41</v>
      </c>
      <c r="F168" s="31">
        <v>0.6875</v>
      </c>
      <c r="G168" s="31" t="s">
        <v>309</v>
      </c>
      <c r="H168" s="45">
        <v>44976</v>
      </c>
      <c r="I168" s="31" t="s">
        <v>453</v>
      </c>
      <c r="J168" s="31" t="s">
        <v>38</v>
      </c>
      <c r="K168" s="31" t="s">
        <v>53</v>
      </c>
      <c r="L168" s="31" t="s">
        <v>54</v>
      </c>
      <c r="M168" s="31" t="s">
        <v>55</v>
      </c>
      <c r="N168" s="40">
        <v>0.68749999999999989</v>
      </c>
      <c r="O168" s="40">
        <v>0.76597222222222217</v>
      </c>
      <c r="P168" s="40">
        <v>7.8472222222222276E-2</v>
      </c>
      <c r="Q168" s="41">
        <v>2271.9</v>
      </c>
      <c r="R168" s="4" t="str">
        <f t="shared" si="4"/>
        <v>Original</v>
      </c>
      <c r="S168" s="44">
        <f t="shared" si="5"/>
        <v>24</v>
      </c>
      <c r="T168" s="44" t="str">
        <f>IF(_xlfn.XLOOKUP(G168,'BE Data'!D:D,'BE Data'!H:H)=A168,"Yes","")</f>
        <v/>
      </c>
    </row>
    <row r="169" spans="1:20" x14ac:dyDescent="0.35">
      <c r="A169" s="4" t="s">
        <v>31</v>
      </c>
      <c r="B169" s="31" t="s">
        <v>32</v>
      </c>
      <c r="C169" s="31"/>
      <c r="D169" s="31"/>
      <c r="E169" s="31" t="s">
        <v>33</v>
      </c>
      <c r="F169" s="31"/>
      <c r="G169" s="31" t="s">
        <v>309</v>
      </c>
      <c r="H169" s="45">
        <v>44976</v>
      </c>
      <c r="I169" s="31" t="s">
        <v>453</v>
      </c>
      <c r="J169" s="31" t="s">
        <v>38</v>
      </c>
      <c r="K169" s="31" t="s">
        <v>39</v>
      </c>
      <c r="L169" s="31" t="s">
        <v>35</v>
      </c>
      <c r="M169" s="31" t="s">
        <v>36</v>
      </c>
      <c r="N169" s="40">
        <v>0.9375</v>
      </c>
      <c r="O169" s="40">
        <v>0.97847222222222219</v>
      </c>
      <c r="P169" s="40">
        <v>4.0972222222222222E-2</v>
      </c>
      <c r="Q169" s="41">
        <v>1753.2</v>
      </c>
      <c r="R169" s="4" t="str">
        <f t="shared" si="4"/>
        <v>MOTD</v>
      </c>
      <c r="S169" s="44">
        <f t="shared" si="5"/>
        <v>24</v>
      </c>
      <c r="T169" s="44" t="str">
        <f>IF(_xlfn.XLOOKUP(G169,'BE Data'!D:D,'BE Data'!H:H)=A169,"Yes","")</f>
        <v/>
      </c>
    </row>
    <row r="170" spans="1:20" x14ac:dyDescent="0.35">
      <c r="A170" s="4" t="s">
        <v>31</v>
      </c>
      <c r="B170" s="31" t="s">
        <v>32</v>
      </c>
      <c r="C170" s="31" t="s">
        <v>94</v>
      </c>
      <c r="D170" s="31" t="s">
        <v>72</v>
      </c>
      <c r="E170" s="31" t="s">
        <v>41</v>
      </c>
      <c r="F170" s="31">
        <v>0.83333333333333337</v>
      </c>
      <c r="G170" s="31" t="s">
        <v>310</v>
      </c>
      <c r="H170" s="45">
        <v>44981</v>
      </c>
      <c r="I170" s="31" t="s">
        <v>453</v>
      </c>
      <c r="J170" s="31" t="s">
        <v>71</v>
      </c>
      <c r="K170" s="31" t="s">
        <v>53</v>
      </c>
      <c r="L170" s="31" t="s">
        <v>57</v>
      </c>
      <c r="M170" s="31" t="s">
        <v>55</v>
      </c>
      <c r="N170" s="40">
        <v>0.83333333333333326</v>
      </c>
      <c r="O170" s="40">
        <v>0.91527777777777763</v>
      </c>
      <c r="P170" s="40">
        <v>8.1944444444444375E-2</v>
      </c>
      <c r="Q170" s="41">
        <v>673.3</v>
      </c>
      <c r="R170" s="4" t="str">
        <f t="shared" si="4"/>
        <v>Original</v>
      </c>
      <c r="S170" s="44">
        <f t="shared" si="5"/>
        <v>25</v>
      </c>
      <c r="T170" s="44" t="str">
        <f>IF(_xlfn.XLOOKUP(G170,'BE Data'!D:D,'BE Data'!H:H)=A170,"Yes","")</f>
        <v/>
      </c>
    </row>
    <row r="171" spans="1:20" x14ac:dyDescent="0.35">
      <c r="A171" s="4" t="s">
        <v>31</v>
      </c>
      <c r="B171" s="31" t="s">
        <v>32</v>
      </c>
      <c r="C171" s="31" t="s">
        <v>128</v>
      </c>
      <c r="D171" s="31" t="s">
        <v>49</v>
      </c>
      <c r="E171" s="31" t="s">
        <v>41</v>
      </c>
      <c r="F171" s="31">
        <v>0.72916666666666663</v>
      </c>
      <c r="G171" s="31" t="s">
        <v>310</v>
      </c>
      <c r="H171" s="45">
        <v>44982</v>
      </c>
      <c r="I171" s="31" t="s">
        <v>453</v>
      </c>
      <c r="J171" s="31" t="s">
        <v>37</v>
      </c>
      <c r="K171" s="31" t="s">
        <v>53</v>
      </c>
      <c r="L171" s="31" t="s">
        <v>54</v>
      </c>
      <c r="M171" s="31" t="s">
        <v>55</v>
      </c>
      <c r="N171" s="40">
        <v>0.72916666666666663</v>
      </c>
      <c r="O171" s="40">
        <v>0.80555555555555547</v>
      </c>
      <c r="P171" s="40">
        <v>7.638888888888884E-2</v>
      </c>
      <c r="Q171" s="41">
        <v>1046.2</v>
      </c>
      <c r="R171" s="4" t="str">
        <f t="shared" si="4"/>
        <v>Original</v>
      </c>
      <c r="S171" s="44">
        <f t="shared" si="5"/>
        <v>25</v>
      </c>
      <c r="T171" s="44" t="str">
        <f>IF(_xlfn.XLOOKUP(G171,'BE Data'!D:D,'BE Data'!H:H)=A171,"Yes","")</f>
        <v/>
      </c>
    </row>
    <row r="172" spans="1:20" x14ac:dyDescent="0.35">
      <c r="A172" s="4" t="s">
        <v>31</v>
      </c>
      <c r="B172" s="31" t="s">
        <v>32</v>
      </c>
      <c r="C172" s="31" t="s">
        <v>81</v>
      </c>
      <c r="D172" s="31" t="s">
        <v>45</v>
      </c>
      <c r="E172" s="31" t="s">
        <v>41</v>
      </c>
      <c r="F172" s="31">
        <v>0.82291666666666663</v>
      </c>
      <c r="G172" s="31" t="s">
        <v>310</v>
      </c>
      <c r="H172" s="45">
        <v>44982</v>
      </c>
      <c r="I172" s="31" t="s">
        <v>453</v>
      </c>
      <c r="J172" s="31" t="s">
        <v>37</v>
      </c>
      <c r="K172" s="31" t="s">
        <v>53</v>
      </c>
      <c r="L172" s="31" t="s">
        <v>54</v>
      </c>
      <c r="M172" s="31" t="s">
        <v>55</v>
      </c>
      <c r="N172" s="40">
        <v>0.82291666666666652</v>
      </c>
      <c r="O172" s="40">
        <v>0.89999999999999991</v>
      </c>
      <c r="P172" s="40">
        <v>7.7083333333333393E-2</v>
      </c>
      <c r="Q172" s="41">
        <v>1785</v>
      </c>
      <c r="R172" s="4" t="str">
        <f t="shared" si="4"/>
        <v>Original</v>
      </c>
      <c r="S172" s="44">
        <f t="shared" si="5"/>
        <v>25</v>
      </c>
      <c r="T172" s="44" t="str">
        <f>IF(_xlfn.XLOOKUP(G172,'BE Data'!D:D,'BE Data'!H:H)=A172,"Yes","")</f>
        <v/>
      </c>
    </row>
    <row r="173" spans="1:20" x14ac:dyDescent="0.35">
      <c r="A173" s="4" t="s">
        <v>31</v>
      </c>
      <c r="B173" s="31" t="s">
        <v>32</v>
      </c>
      <c r="C173" s="31"/>
      <c r="D173" s="31"/>
      <c r="E173" s="31" t="s">
        <v>33</v>
      </c>
      <c r="F173" s="31"/>
      <c r="G173" s="31" t="s">
        <v>310</v>
      </c>
      <c r="H173" s="45">
        <v>44982</v>
      </c>
      <c r="I173" s="31" t="s">
        <v>453</v>
      </c>
      <c r="J173" s="31" t="s">
        <v>37</v>
      </c>
      <c r="K173" s="31" t="s">
        <v>34</v>
      </c>
      <c r="L173" s="31" t="s">
        <v>35</v>
      </c>
      <c r="M173" s="31" t="s">
        <v>36</v>
      </c>
      <c r="N173" s="40">
        <v>0.9375</v>
      </c>
      <c r="O173" s="40">
        <v>0.99930555555555556</v>
      </c>
      <c r="P173" s="40">
        <v>6.1805555555555558E-2</v>
      </c>
      <c r="Q173" s="41">
        <v>2016.1</v>
      </c>
      <c r="R173" s="4" t="str">
        <f t="shared" si="4"/>
        <v>MOTD</v>
      </c>
      <c r="S173" s="44">
        <f t="shared" si="5"/>
        <v>25</v>
      </c>
      <c r="T173" s="44" t="str">
        <f>IF(_xlfn.XLOOKUP(G173,'BE Data'!D:D,'BE Data'!H:H)=A173,"Yes","")</f>
        <v/>
      </c>
    </row>
    <row r="174" spans="1:20" x14ac:dyDescent="0.35">
      <c r="A174" s="4" t="s">
        <v>31</v>
      </c>
      <c r="B174" s="31" t="s">
        <v>32</v>
      </c>
      <c r="C174" s="31"/>
      <c r="D174" s="31"/>
      <c r="E174" s="31" t="s">
        <v>33</v>
      </c>
      <c r="F174" s="31"/>
      <c r="G174" s="31" t="s">
        <v>310</v>
      </c>
      <c r="H174" s="45">
        <v>44983</v>
      </c>
      <c r="I174" s="31" t="s">
        <v>453</v>
      </c>
      <c r="J174" s="31" t="s">
        <v>38</v>
      </c>
      <c r="K174" s="31" t="s">
        <v>466</v>
      </c>
      <c r="L174" s="31" t="s">
        <v>35</v>
      </c>
      <c r="M174" s="31" t="s">
        <v>36</v>
      </c>
      <c r="N174" s="40">
        <v>0.3125</v>
      </c>
      <c r="O174" s="40">
        <v>0.37430555555555556</v>
      </c>
      <c r="P174" s="40">
        <v>6.1805555555555558E-2</v>
      </c>
      <c r="Q174" s="41">
        <v>726.5</v>
      </c>
      <c r="R174" s="4" t="str">
        <f t="shared" si="4"/>
        <v>MOTD</v>
      </c>
      <c r="S174" s="44">
        <f t="shared" si="5"/>
        <v>25</v>
      </c>
      <c r="T174" s="44" t="str">
        <f>IF(_xlfn.XLOOKUP(G174,'BE Data'!D:D,'BE Data'!H:H)=A174,"Yes","")</f>
        <v/>
      </c>
    </row>
    <row r="175" spans="1:20" x14ac:dyDescent="0.35">
      <c r="A175" s="4" t="s">
        <v>31</v>
      </c>
      <c r="B175" s="31" t="s">
        <v>32</v>
      </c>
      <c r="C175" s="31" t="s">
        <v>48</v>
      </c>
      <c r="D175" s="31" t="s">
        <v>67</v>
      </c>
      <c r="E175" s="31" t="s">
        <v>41</v>
      </c>
      <c r="F175" s="31">
        <v>0.5625</v>
      </c>
      <c r="G175" s="31" t="s">
        <v>310</v>
      </c>
      <c r="H175" s="45">
        <v>44983</v>
      </c>
      <c r="I175" s="31" t="s">
        <v>453</v>
      </c>
      <c r="J175" s="31" t="s">
        <v>38</v>
      </c>
      <c r="K175" s="31" t="s">
        <v>53</v>
      </c>
      <c r="L175" s="31" t="s">
        <v>54</v>
      </c>
      <c r="M175" s="31" t="s">
        <v>55</v>
      </c>
      <c r="N175" s="40">
        <v>0.56249999999999989</v>
      </c>
      <c r="O175" s="40">
        <v>0.64513888888888882</v>
      </c>
      <c r="P175" s="40">
        <v>8.2638888888888928E-2</v>
      </c>
      <c r="Q175" s="41">
        <v>1613.9</v>
      </c>
      <c r="R175" s="4" t="str">
        <f t="shared" si="4"/>
        <v>Original</v>
      </c>
      <c r="S175" s="44">
        <f t="shared" si="5"/>
        <v>25</v>
      </c>
      <c r="T175" s="44" t="str">
        <f>IF(_xlfn.XLOOKUP(G175,'BE Data'!D:D,'BE Data'!H:H)=A175,"Yes","")</f>
        <v/>
      </c>
    </row>
    <row r="176" spans="1:20" x14ac:dyDescent="0.35">
      <c r="A176" s="4" t="s">
        <v>31</v>
      </c>
      <c r="B176" s="31" t="s">
        <v>32</v>
      </c>
      <c r="C176" s="31"/>
      <c r="D176" s="31"/>
      <c r="E176" s="31" t="s">
        <v>33</v>
      </c>
      <c r="F176" s="31"/>
      <c r="G176" s="31" t="s">
        <v>310</v>
      </c>
      <c r="H176" s="45">
        <v>44983</v>
      </c>
      <c r="I176" s="31" t="s">
        <v>453</v>
      </c>
      <c r="J176" s="31" t="s">
        <v>38</v>
      </c>
      <c r="K176" s="31" t="s">
        <v>39</v>
      </c>
      <c r="L176" s="31" t="s">
        <v>35</v>
      </c>
      <c r="M176" s="31" t="s">
        <v>36</v>
      </c>
      <c r="N176" s="40">
        <v>0.9375</v>
      </c>
      <c r="O176" s="40">
        <v>0.96527777777777779</v>
      </c>
      <c r="P176" s="40">
        <v>2.777777777777779E-2</v>
      </c>
      <c r="Q176" s="41">
        <v>1377.6</v>
      </c>
      <c r="R176" s="4" t="str">
        <f t="shared" si="4"/>
        <v>MOTD</v>
      </c>
      <c r="S176" s="44">
        <f t="shared" si="5"/>
        <v>25</v>
      </c>
      <c r="T176" s="44" t="str">
        <f>IF(_xlfn.XLOOKUP(G176,'BE Data'!D:D,'BE Data'!H:H)=A176,"Yes","")</f>
        <v/>
      </c>
    </row>
    <row r="177" spans="1:20" x14ac:dyDescent="0.35">
      <c r="A177" s="4" t="s">
        <v>31</v>
      </c>
      <c r="B177" s="31" t="s">
        <v>32</v>
      </c>
      <c r="C177" s="31" t="s">
        <v>49</v>
      </c>
      <c r="D177" s="31" t="s">
        <v>46</v>
      </c>
      <c r="E177" s="31" t="s">
        <v>41</v>
      </c>
      <c r="F177" s="31">
        <v>0.52083333333333337</v>
      </c>
      <c r="G177" s="31" t="s">
        <v>311</v>
      </c>
      <c r="H177" s="45">
        <v>44989</v>
      </c>
      <c r="I177" s="31" t="s">
        <v>453</v>
      </c>
      <c r="J177" s="31" t="s">
        <v>37</v>
      </c>
      <c r="K177" s="31" t="s">
        <v>53</v>
      </c>
      <c r="L177" s="31" t="s">
        <v>58</v>
      </c>
      <c r="M177" s="31" t="s">
        <v>59</v>
      </c>
      <c r="N177" s="40">
        <v>0.52222222222222225</v>
      </c>
      <c r="O177" s="40">
        <v>0.6</v>
      </c>
      <c r="P177" s="40">
        <v>7.7777777777777724E-2</v>
      </c>
      <c r="Q177" s="41">
        <v>1083.0999999999999</v>
      </c>
      <c r="R177" s="4" t="str">
        <f t="shared" si="4"/>
        <v>Original</v>
      </c>
      <c r="S177" s="44">
        <f t="shared" si="5"/>
        <v>26</v>
      </c>
      <c r="T177" s="44" t="str">
        <f>IF(_xlfn.XLOOKUP(G177,'BE Data'!D:D,'BE Data'!H:H)=A177,"Yes","")</f>
        <v/>
      </c>
    </row>
    <row r="178" spans="1:20" x14ac:dyDescent="0.35">
      <c r="A178" s="4" t="s">
        <v>31</v>
      </c>
      <c r="B178" s="31" t="s">
        <v>32</v>
      </c>
      <c r="C178" s="31" t="s">
        <v>66</v>
      </c>
      <c r="D178" s="31" t="s">
        <v>69</v>
      </c>
      <c r="E178" s="31" t="s">
        <v>41</v>
      </c>
      <c r="F178" s="31">
        <v>0.72916666666666663</v>
      </c>
      <c r="G178" s="31" t="s">
        <v>311</v>
      </c>
      <c r="H178" s="45">
        <v>44989</v>
      </c>
      <c r="I178" s="31" t="s">
        <v>453</v>
      </c>
      <c r="J178" s="31" t="s">
        <v>37</v>
      </c>
      <c r="K178" s="31" t="s">
        <v>53</v>
      </c>
      <c r="L178" s="31" t="s">
        <v>54</v>
      </c>
      <c r="M178" s="31" t="s">
        <v>55</v>
      </c>
      <c r="N178" s="40">
        <v>0.72916666666666663</v>
      </c>
      <c r="O178" s="40">
        <v>0.80972222222222223</v>
      </c>
      <c r="P178" s="40">
        <v>8.0555555555555602E-2</v>
      </c>
      <c r="Q178" s="41">
        <v>917.7</v>
      </c>
      <c r="R178" s="4" t="str">
        <f t="shared" si="4"/>
        <v>Original</v>
      </c>
      <c r="S178" s="44">
        <f t="shared" si="5"/>
        <v>26</v>
      </c>
      <c r="T178" s="44" t="str">
        <f>IF(_xlfn.XLOOKUP(G178,'BE Data'!D:D,'BE Data'!H:H)=A178,"Yes","")</f>
        <v/>
      </c>
    </row>
    <row r="179" spans="1:20" x14ac:dyDescent="0.35">
      <c r="A179" s="4" t="s">
        <v>31</v>
      </c>
      <c r="B179" s="31" t="s">
        <v>32</v>
      </c>
      <c r="C179" s="31"/>
      <c r="D179" s="31"/>
      <c r="E179" s="31" t="s">
        <v>33</v>
      </c>
      <c r="F179" s="31"/>
      <c r="G179" s="31" t="s">
        <v>311</v>
      </c>
      <c r="H179" s="45">
        <v>44989</v>
      </c>
      <c r="I179" s="31" t="s">
        <v>453</v>
      </c>
      <c r="J179" s="31" t="s">
        <v>37</v>
      </c>
      <c r="K179" s="31" t="s">
        <v>34</v>
      </c>
      <c r="L179" s="31" t="s">
        <v>35</v>
      </c>
      <c r="M179" s="31" t="s">
        <v>36</v>
      </c>
      <c r="N179" s="40">
        <v>0.93055555555555547</v>
      </c>
      <c r="O179" s="40">
        <v>0.99305555555555547</v>
      </c>
      <c r="P179" s="40">
        <v>6.25E-2</v>
      </c>
      <c r="Q179" s="41">
        <v>2016.7</v>
      </c>
      <c r="R179" s="4" t="str">
        <f t="shared" si="4"/>
        <v>MOTD</v>
      </c>
      <c r="S179" s="44">
        <f t="shared" si="5"/>
        <v>26</v>
      </c>
      <c r="T179" s="44" t="str">
        <f>IF(_xlfn.XLOOKUP(G179,'BE Data'!D:D,'BE Data'!H:H)=A179,"Yes","")</f>
        <v/>
      </c>
    </row>
    <row r="180" spans="1:20" x14ac:dyDescent="0.35">
      <c r="A180" s="4" t="s">
        <v>31</v>
      </c>
      <c r="B180" s="31" t="s">
        <v>32</v>
      </c>
      <c r="C180" s="31"/>
      <c r="D180" s="31"/>
      <c r="E180" s="31" t="s">
        <v>33</v>
      </c>
      <c r="F180" s="31"/>
      <c r="G180" s="31" t="s">
        <v>311</v>
      </c>
      <c r="H180" s="45">
        <v>44990</v>
      </c>
      <c r="I180" s="31" t="s">
        <v>453</v>
      </c>
      <c r="J180" s="31" t="s">
        <v>38</v>
      </c>
      <c r="K180" s="31" t="s">
        <v>466</v>
      </c>
      <c r="L180" s="31" t="s">
        <v>35</v>
      </c>
      <c r="M180" s="31" t="s">
        <v>36</v>
      </c>
      <c r="N180" s="40">
        <v>0.3125</v>
      </c>
      <c r="O180" s="40">
        <v>0.375</v>
      </c>
      <c r="P180" s="40">
        <v>6.25E-2</v>
      </c>
      <c r="Q180" s="41">
        <v>738.2</v>
      </c>
      <c r="R180" s="4" t="str">
        <f t="shared" si="4"/>
        <v>MOTD</v>
      </c>
      <c r="S180" s="44">
        <f t="shared" si="5"/>
        <v>26</v>
      </c>
      <c r="T180" s="44" t="str">
        <f>IF(_xlfn.XLOOKUP(G180,'BE Data'!D:D,'BE Data'!H:H)=A180,"Yes","")</f>
        <v/>
      </c>
    </row>
    <row r="181" spans="1:20" x14ac:dyDescent="0.35">
      <c r="A181" s="4" t="s">
        <v>31</v>
      </c>
      <c r="B181" s="31" t="s">
        <v>32</v>
      </c>
      <c r="C181" s="31" t="s">
        <v>164</v>
      </c>
      <c r="D181" s="31" t="s">
        <v>86</v>
      </c>
      <c r="E181" s="31" t="s">
        <v>41</v>
      </c>
      <c r="F181" s="31">
        <v>0.58333333333333337</v>
      </c>
      <c r="G181" s="31" t="s">
        <v>311</v>
      </c>
      <c r="H181" s="45">
        <v>44990</v>
      </c>
      <c r="I181" s="31" t="s">
        <v>453</v>
      </c>
      <c r="J181" s="31" t="s">
        <v>38</v>
      </c>
      <c r="K181" s="31" t="s">
        <v>53</v>
      </c>
      <c r="L181" s="31" t="s">
        <v>57</v>
      </c>
      <c r="M181" s="31" t="s">
        <v>55</v>
      </c>
      <c r="N181" s="40">
        <v>0.58402777777777781</v>
      </c>
      <c r="O181" s="40">
        <v>0.66249999999999998</v>
      </c>
      <c r="P181" s="40">
        <v>7.8472222222222165E-2</v>
      </c>
      <c r="Q181" s="41">
        <v>1123</v>
      </c>
      <c r="R181" s="4" t="str">
        <f t="shared" si="4"/>
        <v>Original</v>
      </c>
      <c r="S181" s="44">
        <f t="shared" si="5"/>
        <v>26</v>
      </c>
      <c r="T181" s="44" t="str">
        <f>IF(_xlfn.XLOOKUP(G181,'BE Data'!D:D,'BE Data'!H:H)=A181,"Yes","")</f>
        <v/>
      </c>
    </row>
    <row r="182" spans="1:20" x14ac:dyDescent="0.35">
      <c r="A182" s="4" t="s">
        <v>31</v>
      </c>
      <c r="B182" s="31" t="s">
        <v>32</v>
      </c>
      <c r="C182" s="31" t="s">
        <v>45</v>
      </c>
      <c r="D182" s="31" t="s">
        <v>42</v>
      </c>
      <c r="E182" s="31" t="s">
        <v>41</v>
      </c>
      <c r="F182" s="31">
        <v>0.6875</v>
      </c>
      <c r="G182" s="31" t="s">
        <v>311</v>
      </c>
      <c r="H182" s="45">
        <v>44990</v>
      </c>
      <c r="I182" s="31" t="s">
        <v>453</v>
      </c>
      <c r="J182" s="31" t="s">
        <v>38</v>
      </c>
      <c r="K182" s="31" t="s">
        <v>53</v>
      </c>
      <c r="L182" s="31" t="s">
        <v>54</v>
      </c>
      <c r="M182" s="31" t="s">
        <v>55</v>
      </c>
      <c r="N182" s="40">
        <v>0.6875</v>
      </c>
      <c r="O182" s="40">
        <v>0.76388888888888884</v>
      </c>
      <c r="P182" s="40">
        <v>7.638888888888884E-2</v>
      </c>
      <c r="Q182" s="41">
        <v>3452.2</v>
      </c>
      <c r="R182" s="4" t="str">
        <f t="shared" si="4"/>
        <v>Original</v>
      </c>
      <c r="S182" s="44">
        <f t="shared" si="5"/>
        <v>26</v>
      </c>
      <c r="T182" s="44" t="str">
        <f>IF(_xlfn.XLOOKUP(G182,'BE Data'!D:D,'BE Data'!H:H)=A182,"Yes","")</f>
        <v/>
      </c>
    </row>
    <row r="183" spans="1:20" x14ac:dyDescent="0.35">
      <c r="A183" s="4" t="s">
        <v>31</v>
      </c>
      <c r="B183" s="31" t="s">
        <v>32</v>
      </c>
      <c r="C183" s="31"/>
      <c r="D183" s="31"/>
      <c r="E183" s="31" t="s">
        <v>33</v>
      </c>
      <c r="F183" s="31"/>
      <c r="G183" s="31" t="s">
        <v>311</v>
      </c>
      <c r="H183" s="45">
        <v>44990</v>
      </c>
      <c r="I183" s="31" t="s">
        <v>453</v>
      </c>
      <c r="J183" s="31" t="s">
        <v>38</v>
      </c>
      <c r="K183" s="31" t="s">
        <v>39</v>
      </c>
      <c r="L183" s="31" t="s">
        <v>35</v>
      </c>
      <c r="M183" s="31" t="s">
        <v>36</v>
      </c>
      <c r="N183" s="40">
        <v>0.9375</v>
      </c>
      <c r="O183" s="40">
        <v>0.97916666666666663</v>
      </c>
      <c r="P183" s="40">
        <v>4.166666666666663E-2</v>
      </c>
      <c r="Q183" s="41">
        <v>2041.9</v>
      </c>
      <c r="R183" s="4" t="str">
        <f t="shared" si="4"/>
        <v>MOTD</v>
      </c>
      <c r="S183" s="44">
        <f t="shared" si="5"/>
        <v>26</v>
      </c>
      <c r="T183" s="44" t="str">
        <f>IF(_xlfn.XLOOKUP(G183,'BE Data'!D:D,'BE Data'!H:H)=A183,"Yes","")</f>
        <v/>
      </c>
    </row>
    <row r="184" spans="1:20" x14ac:dyDescent="0.35">
      <c r="A184" s="4" t="s">
        <v>31</v>
      </c>
      <c r="B184" s="31" t="s">
        <v>32</v>
      </c>
      <c r="C184" s="31" t="s">
        <v>140</v>
      </c>
      <c r="D184" s="31" t="s">
        <v>94</v>
      </c>
      <c r="E184" s="31" t="s">
        <v>41</v>
      </c>
      <c r="F184" s="31">
        <v>0.83333333333333337</v>
      </c>
      <c r="G184" s="31" t="s">
        <v>311</v>
      </c>
      <c r="H184" s="45">
        <v>44991</v>
      </c>
      <c r="I184" s="31" t="s">
        <v>453</v>
      </c>
      <c r="J184" s="31" t="s">
        <v>74</v>
      </c>
      <c r="K184" s="31" t="s">
        <v>53</v>
      </c>
      <c r="L184" s="31" t="s">
        <v>54</v>
      </c>
      <c r="M184" s="31" t="s">
        <v>55</v>
      </c>
      <c r="N184" s="40">
        <v>0.8340277777777777</v>
      </c>
      <c r="O184" s="40">
        <v>0.91736111111111107</v>
      </c>
      <c r="P184" s="40">
        <v>8.333333333333337E-2</v>
      </c>
      <c r="Q184" s="41">
        <v>919.1</v>
      </c>
      <c r="R184" s="4" t="str">
        <f t="shared" si="4"/>
        <v>Original</v>
      </c>
      <c r="S184" s="44">
        <f t="shared" si="5"/>
        <v>26</v>
      </c>
      <c r="T184" s="44" t="str">
        <f>IF(_xlfn.XLOOKUP(G184,'BE Data'!D:D,'BE Data'!H:H)=A184,"Yes","")</f>
        <v/>
      </c>
    </row>
    <row r="185" spans="1:20" x14ac:dyDescent="0.35">
      <c r="A185" s="4" t="s">
        <v>31</v>
      </c>
      <c r="B185" s="31" t="s">
        <v>32</v>
      </c>
      <c r="C185" s="31" t="s">
        <v>128</v>
      </c>
      <c r="D185" s="31" t="s">
        <v>45</v>
      </c>
      <c r="E185" s="31" t="s">
        <v>41</v>
      </c>
      <c r="F185" s="31">
        <v>0.52083333333333337</v>
      </c>
      <c r="G185" s="31" t="s">
        <v>312</v>
      </c>
      <c r="H185" s="45">
        <v>44996</v>
      </c>
      <c r="I185" s="31" t="s">
        <v>453</v>
      </c>
      <c r="J185" s="31" t="s">
        <v>37</v>
      </c>
      <c r="K185" s="31" t="s">
        <v>53</v>
      </c>
      <c r="L185" s="31" t="s">
        <v>58</v>
      </c>
      <c r="M185" s="31" t="s">
        <v>59</v>
      </c>
      <c r="N185" s="40">
        <v>0.52222222222222214</v>
      </c>
      <c r="O185" s="40">
        <v>0.6</v>
      </c>
      <c r="P185" s="40">
        <v>7.7777777777777835E-2</v>
      </c>
      <c r="Q185" s="41">
        <v>1228.4000000000001</v>
      </c>
      <c r="R185" s="4" t="str">
        <f t="shared" si="4"/>
        <v>Original</v>
      </c>
      <c r="S185" s="44">
        <f t="shared" si="5"/>
        <v>27</v>
      </c>
      <c r="T185" s="44" t="str">
        <f>IF(_xlfn.XLOOKUP(G185,'BE Data'!D:D,'BE Data'!H:H)=A185,"Yes","")</f>
        <v/>
      </c>
    </row>
    <row r="186" spans="1:20" x14ac:dyDescent="0.35">
      <c r="A186" s="4" t="s">
        <v>31</v>
      </c>
      <c r="B186" s="31" t="s">
        <v>32</v>
      </c>
      <c r="C186" s="31" t="s">
        <v>81</v>
      </c>
      <c r="D186" s="31" t="s">
        <v>49</v>
      </c>
      <c r="E186" s="31" t="s">
        <v>41</v>
      </c>
      <c r="F186" s="31">
        <v>0.72916666666666663</v>
      </c>
      <c r="G186" s="31" t="s">
        <v>312</v>
      </c>
      <c r="H186" s="45">
        <v>44996</v>
      </c>
      <c r="I186" s="31" t="s">
        <v>453</v>
      </c>
      <c r="J186" s="31" t="s">
        <v>37</v>
      </c>
      <c r="K186" s="31" t="s">
        <v>53</v>
      </c>
      <c r="L186" s="31" t="s">
        <v>54</v>
      </c>
      <c r="M186" s="31" t="s">
        <v>55</v>
      </c>
      <c r="N186" s="40">
        <v>0.72916666666666663</v>
      </c>
      <c r="O186" s="40">
        <v>0.80624999999999991</v>
      </c>
      <c r="P186" s="40">
        <v>7.7083333333333282E-2</v>
      </c>
      <c r="Q186" s="41">
        <v>1331.1</v>
      </c>
      <c r="R186" s="4" t="str">
        <f t="shared" si="4"/>
        <v>Original</v>
      </c>
      <c r="S186" s="44">
        <f t="shared" si="5"/>
        <v>27</v>
      </c>
      <c r="T186" s="44" t="str">
        <f>IF(_xlfn.XLOOKUP(G186,'BE Data'!D:D,'BE Data'!H:H)=A186,"Yes","")</f>
        <v/>
      </c>
    </row>
    <row r="187" spans="1:20" x14ac:dyDescent="0.35">
      <c r="A187" s="4" t="s">
        <v>31</v>
      </c>
      <c r="B187" s="31" t="s">
        <v>32</v>
      </c>
      <c r="C187" s="31"/>
      <c r="D187" s="31"/>
      <c r="E187" s="31" t="s">
        <v>33</v>
      </c>
      <c r="F187" s="31"/>
      <c r="G187" s="31" t="s">
        <v>312</v>
      </c>
      <c r="H187" s="45">
        <v>44996</v>
      </c>
      <c r="I187" s="31" t="s">
        <v>453</v>
      </c>
      <c r="J187" s="31" t="s">
        <v>37</v>
      </c>
      <c r="K187" s="31" t="s">
        <v>34</v>
      </c>
      <c r="L187" s="31" t="s">
        <v>35</v>
      </c>
      <c r="M187" s="31" t="s">
        <v>36</v>
      </c>
      <c r="N187" s="40">
        <v>0.93055555555555547</v>
      </c>
      <c r="O187" s="40">
        <v>0.94444444444444431</v>
      </c>
      <c r="P187" s="40">
        <v>1.3888888888888888E-2</v>
      </c>
      <c r="Q187" s="41">
        <v>2577.6999999999998</v>
      </c>
      <c r="R187" s="4" t="str">
        <f t="shared" si="4"/>
        <v>MOTD</v>
      </c>
      <c r="S187" s="44">
        <f t="shared" si="5"/>
        <v>27</v>
      </c>
      <c r="T187" s="44" t="str">
        <f>IF(_xlfn.XLOOKUP(G187,'BE Data'!D:D,'BE Data'!H:H)=A187,"Yes","")</f>
        <v/>
      </c>
    </row>
    <row r="188" spans="1:20" x14ac:dyDescent="0.35">
      <c r="A188" s="4" t="s">
        <v>31</v>
      </c>
      <c r="B188" s="31" t="s">
        <v>32</v>
      </c>
      <c r="C188" s="31"/>
      <c r="D188" s="31"/>
      <c r="E188" s="31" t="s">
        <v>33</v>
      </c>
      <c r="F188" s="31"/>
      <c r="G188" s="31" t="s">
        <v>312</v>
      </c>
      <c r="H188" s="45">
        <v>44997</v>
      </c>
      <c r="I188" s="31" t="s">
        <v>453</v>
      </c>
      <c r="J188" s="31" t="s">
        <v>38</v>
      </c>
      <c r="K188" s="31" t="s">
        <v>466</v>
      </c>
      <c r="L188" s="31" t="s">
        <v>35</v>
      </c>
      <c r="M188" s="31" t="s">
        <v>36</v>
      </c>
      <c r="N188" s="40">
        <v>0.3611111111111111</v>
      </c>
      <c r="O188" s="40">
        <v>0.375</v>
      </c>
      <c r="P188" s="40">
        <v>1.3888888888888895E-2</v>
      </c>
      <c r="Q188" s="41">
        <v>976.9</v>
      </c>
      <c r="R188" s="4" t="str">
        <f t="shared" si="4"/>
        <v>MOTD</v>
      </c>
      <c r="S188" s="44">
        <f t="shared" si="5"/>
        <v>27</v>
      </c>
      <c r="T188" s="44" t="str">
        <f>IF(_xlfn.XLOOKUP(G188,'BE Data'!D:D,'BE Data'!H:H)=A188,"Yes","")</f>
        <v/>
      </c>
    </row>
    <row r="189" spans="1:20" x14ac:dyDescent="0.35">
      <c r="A189" s="4" t="s">
        <v>31</v>
      </c>
      <c r="B189" s="31" t="s">
        <v>32</v>
      </c>
      <c r="C189" s="31" t="s">
        <v>94</v>
      </c>
      <c r="D189" s="31" t="s">
        <v>40</v>
      </c>
      <c r="E189" s="31" t="s">
        <v>41</v>
      </c>
      <c r="F189" s="31">
        <v>0.58333333333333337</v>
      </c>
      <c r="G189" s="31" t="s">
        <v>312</v>
      </c>
      <c r="H189" s="45">
        <v>44997</v>
      </c>
      <c r="I189" s="31" t="s">
        <v>453</v>
      </c>
      <c r="J189" s="31" t="s">
        <v>38</v>
      </c>
      <c r="K189" s="31" t="s">
        <v>53</v>
      </c>
      <c r="L189" s="31" t="s">
        <v>54</v>
      </c>
      <c r="M189" s="31" t="s">
        <v>55</v>
      </c>
      <c r="N189" s="40">
        <v>0.58333333333333326</v>
      </c>
      <c r="O189" s="40">
        <v>0.66111111111111098</v>
      </c>
      <c r="P189" s="40">
        <v>7.7777777777777724E-2</v>
      </c>
      <c r="Q189" s="41">
        <v>1401.5</v>
      </c>
      <c r="R189" s="4" t="str">
        <f t="shared" si="4"/>
        <v>Original</v>
      </c>
      <c r="S189" s="44">
        <f t="shared" si="5"/>
        <v>27</v>
      </c>
      <c r="T189" s="44" t="str">
        <f>IF(_xlfn.XLOOKUP(G189,'BE Data'!D:D,'BE Data'!H:H)=A189,"Yes","")</f>
        <v/>
      </c>
    </row>
    <row r="190" spans="1:20" x14ac:dyDescent="0.35">
      <c r="A190" s="4" t="s">
        <v>31</v>
      </c>
      <c r="B190" s="31" t="s">
        <v>32</v>
      </c>
      <c r="C190" s="31" t="s">
        <v>46</v>
      </c>
      <c r="D190" s="31" t="s">
        <v>72</v>
      </c>
      <c r="E190" s="31" t="s">
        <v>41</v>
      </c>
      <c r="F190" s="31">
        <v>0.6875</v>
      </c>
      <c r="G190" s="31" t="s">
        <v>312</v>
      </c>
      <c r="H190" s="45">
        <v>44997</v>
      </c>
      <c r="I190" s="31" t="s">
        <v>453</v>
      </c>
      <c r="J190" s="31" t="s">
        <v>38</v>
      </c>
      <c r="K190" s="31" t="s">
        <v>53</v>
      </c>
      <c r="L190" s="31" t="s">
        <v>54</v>
      </c>
      <c r="M190" s="31" t="s">
        <v>55</v>
      </c>
      <c r="N190" s="40">
        <v>0.68888888888888877</v>
      </c>
      <c r="O190" s="40">
        <v>0.76736111111111105</v>
      </c>
      <c r="P190" s="40">
        <v>7.8472222222222276E-2</v>
      </c>
      <c r="Q190" s="41">
        <v>1770.5</v>
      </c>
      <c r="R190" s="4" t="str">
        <f t="shared" si="4"/>
        <v>Original</v>
      </c>
      <c r="S190" s="44">
        <f t="shared" si="5"/>
        <v>27</v>
      </c>
      <c r="T190" s="44" t="str">
        <f>IF(_xlfn.XLOOKUP(G190,'BE Data'!D:D,'BE Data'!H:H)=A190,"Yes","")</f>
        <v/>
      </c>
    </row>
    <row r="191" spans="1:20" x14ac:dyDescent="0.35">
      <c r="A191" s="4" t="s">
        <v>31</v>
      </c>
      <c r="B191" s="31" t="s">
        <v>32</v>
      </c>
      <c r="C191" s="31"/>
      <c r="D191" s="31"/>
      <c r="E191" s="31" t="s">
        <v>33</v>
      </c>
      <c r="F191" s="31"/>
      <c r="G191" s="31" t="s">
        <v>312</v>
      </c>
      <c r="H191" s="45">
        <v>44997</v>
      </c>
      <c r="I191" s="31" t="s">
        <v>453</v>
      </c>
      <c r="J191" s="31" t="s">
        <v>38</v>
      </c>
      <c r="K191" s="31" t="s">
        <v>39</v>
      </c>
      <c r="L191" s="31" t="s">
        <v>35</v>
      </c>
      <c r="M191" s="31" t="s">
        <v>36</v>
      </c>
      <c r="N191" s="40">
        <v>0.9375</v>
      </c>
      <c r="O191" s="40">
        <v>0.94791666666666663</v>
      </c>
      <c r="P191" s="40">
        <v>1.0416666666666666E-2</v>
      </c>
      <c r="Q191" s="41">
        <v>2142.5</v>
      </c>
      <c r="R191" s="4" t="str">
        <f t="shared" si="4"/>
        <v>MOTD</v>
      </c>
      <c r="S191" s="44">
        <f t="shared" si="5"/>
        <v>27</v>
      </c>
      <c r="T191" s="44" t="str">
        <f>IF(_xlfn.XLOOKUP(G191,'BE Data'!D:D,'BE Data'!H:H)=A191,"Yes","")</f>
        <v/>
      </c>
    </row>
    <row r="192" spans="1:20" x14ac:dyDescent="0.35">
      <c r="A192" s="4" t="s">
        <v>31</v>
      </c>
      <c r="B192" s="31" t="s">
        <v>32</v>
      </c>
      <c r="C192" s="31" t="s">
        <v>164</v>
      </c>
      <c r="D192" s="31" t="s">
        <v>46</v>
      </c>
      <c r="E192" s="31" t="s">
        <v>41</v>
      </c>
      <c r="F192" s="31">
        <v>0.83333333333333337</v>
      </c>
      <c r="G192" s="31" t="s">
        <v>313</v>
      </c>
      <c r="H192" s="45">
        <v>45002</v>
      </c>
      <c r="I192" s="31" t="s">
        <v>453</v>
      </c>
      <c r="J192" s="31" t="s">
        <v>71</v>
      </c>
      <c r="K192" s="31" t="s">
        <v>53</v>
      </c>
      <c r="L192" s="31" t="s">
        <v>54</v>
      </c>
      <c r="M192" s="31" t="s">
        <v>55</v>
      </c>
      <c r="N192" s="40">
        <v>0.83333333333333326</v>
      </c>
      <c r="O192" s="40">
        <v>0.91458333333333319</v>
      </c>
      <c r="P192" s="40">
        <v>8.1249999999999933E-2</v>
      </c>
      <c r="Q192" s="41">
        <v>1014.6</v>
      </c>
      <c r="R192" s="4" t="str">
        <f t="shared" si="4"/>
        <v>Original</v>
      </c>
      <c r="S192" s="44">
        <f t="shared" si="5"/>
        <v>28</v>
      </c>
      <c r="T192" s="44" t="str">
        <f>IF(_xlfn.XLOOKUP(G192,'BE Data'!D:D,'BE Data'!H:H)=A192,"Yes","")</f>
        <v/>
      </c>
    </row>
    <row r="193" spans="1:20" x14ac:dyDescent="0.35">
      <c r="A193" s="4" t="s">
        <v>31</v>
      </c>
      <c r="B193" s="31" t="s">
        <v>32</v>
      </c>
      <c r="C193" s="31" t="s">
        <v>67</v>
      </c>
      <c r="D193" s="31" t="s">
        <v>86</v>
      </c>
      <c r="E193" s="31" t="s">
        <v>41</v>
      </c>
      <c r="F193" s="31">
        <v>0.72916666666666663</v>
      </c>
      <c r="G193" s="31" t="s">
        <v>313</v>
      </c>
      <c r="H193" s="45">
        <v>45003</v>
      </c>
      <c r="I193" s="31" t="s">
        <v>453</v>
      </c>
      <c r="J193" s="31" t="s">
        <v>37</v>
      </c>
      <c r="K193" s="31" t="s">
        <v>53</v>
      </c>
      <c r="L193" s="31" t="s">
        <v>54</v>
      </c>
      <c r="M193" s="31" t="s">
        <v>55</v>
      </c>
      <c r="N193" s="40">
        <v>0.72986111111111107</v>
      </c>
      <c r="O193" s="40">
        <v>0.80902777777777768</v>
      </c>
      <c r="P193" s="40">
        <v>7.9166666666666607E-2</v>
      </c>
      <c r="Q193" s="41">
        <v>692.9</v>
      </c>
      <c r="R193" s="4" t="str">
        <f t="shared" si="4"/>
        <v>Original</v>
      </c>
      <c r="S193" s="44">
        <f t="shared" si="5"/>
        <v>28</v>
      </c>
      <c r="T193" s="44" t="str">
        <f>IF(_xlfn.XLOOKUP(G193,'BE Data'!D:D,'BE Data'!H:H)=A193,"Yes","")</f>
        <v/>
      </c>
    </row>
    <row r="194" spans="1:20" x14ac:dyDescent="0.35">
      <c r="A194" s="4" t="s">
        <v>31</v>
      </c>
      <c r="B194" s="31" t="s">
        <v>32</v>
      </c>
      <c r="C194" s="31"/>
      <c r="D194" s="31"/>
      <c r="E194" s="31" t="s">
        <v>33</v>
      </c>
      <c r="F194" s="31"/>
      <c r="G194" s="31" t="s">
        <v>313</v>
      </c>
      <c r="H194" s="45">
        <v>45003</v>
      </c>
      <c r="I194" s="31" t="s">
        <v>453</v>
      </c>
      <c r="J194" s="31" t="s">
        <v>37</v>
      </c>
      <c r="K194" s="31" t="s">
        <v>34</v>
      </c>
      <c r="L194" s="31" t="s">
        <v>35</v>
      </c>
      <c r="M194" s="31" t="s">
        <v>36</v>
      </c>
      <c r="N194" s="40">
        <v>0.9375</v>
      </c>
      <c r="O194" s="40">
        <v>0.99444444444444446</v>
      </c>
      <c r="P194" s="40">
        <v>5.6944444444444443E-2</v>
      </c>
      <c r="Q194" s="41">
        <v>1947.7</v>
      </c>
      <c r="R194" s="4" t="str">
        <f t="shared" si="4"/>
        <v>MOTD</v>
      </c>
      <c r="S194" s="44">
        <f t="shared" si="5"/>
        <v>28</v>
      </c>
      <c r="T194" s="44" t="str">
        <f>IF(_xlfn.XLOOKUP(G194,'BE Data'!D:D,'BE Data'!H:H)=A194,"Yes","")</f>
        <v/>
      </c>
    </row>
    <row r="195" spans="1:20" x14ac:dyDescent="0.35">
      <c r="A195" s="4" t="s">
        <v>31</v>
      </c>
      <c r="B195" s="31" t="s">
        <v>32</v>
      </c>
      <c r="C195" s="31"/>
      <c r="D195" s="31"/>
      <c r="E195" s="31" t="s">
        <v>33</v>
      </c>
      <c r="F195" s="31"/>
      <c r="G195" s="31" t="s">
        <v>313</v>
      </c>
      <c r="H195" s="45">
        <v>45004</v>
      </c>
      <c r="I195" s="31" t="s">
        <v>453</v>
      </c>
      <c r="J195" s="31" t="s">
        <v>38</v>
      </c>
      <c r="K195" s="31" t="s">
        <v>466</v>
      </c>
      <c r="L195" s="31" t="s">
        <v>35</v>
      </c>
      <c r="M195" s="31" t="s">
        <v>36</v>
      </c>
      <c r="N195" s="40">
        <v>0.31597222222222221</v>
      </c>
      <c r="O195" s="40">
        <v>0.37291666666666667</v>
      </c>
      <c r="P195" s="40">
        <v>5.6944444444444443E-2</v>
      </c>
      <c r="Q195" s="41">
        <v>944.6</v>
      </c>
      <c r="R195" s="4" t="str">
        <f t="shared" ref="R195:R258" si="6">IF(K195="Whistle-to-Whistle", "Original","MOTD")</f>
        <v>MOTD</v>
      </c>
      <c r="S195" s="44">
        <f t="shared" ref="S195:S258" si="7">VALUE(RIGHT(G195,2))</f>
        <v>28</v>
      </c>
      <c r="T195" s="44" t="str">
        <f>IF(_xlfn.XLOOKUP(G195,'BE Data'!D:D,'BE Data'!H:H)=A195,"Yes","")</f>
        <v/>
      </c>
    </row>
    <row r="196" spans="1:20" x14ac:dyDescent="0.35">
      <c r="A196" s="4" t="s">
        <v>31</v>
      </c>
      <c r="B196" s="31" t="s">
        <v>32</v>
      </c>
      <c r="C196" s="31"/>
      <c r="D196" s="31"/>
      <c r="E196" s="31" t="s">
        <v>33</v>
      </c>
      <c r="F196" s="31"/>
      <c r="G196" s="31" t="s">
        <v>313</v>
      </c>
      <c r="H196" s="45">
        <v>45004</v>
      </c>
      <c r="I196" s="31" t="s">
        <v>453</v>
      </c>
      <c r="J196" s="31" t="s">
        <v>38</v>
      </c>
      <c r="K196" s="31" t="s">
        <v>39</v>
      </c>
      <c r="L196" s="31" t="s">
        <v>35</v>
      </c>
      <c r="M196" s="31" t="s">
        <v>36</v>
      </c>
      <c r="N196" s="40">
        <v>0.9375</v>
      </c>
      <c r="O196" s="40">
        <v>0.96527777777777779</v>
      </c>
      <c r="P196" s="40">
        <v>2.7777777777777776E-2</v>
      </c>
      <c r="Q196" s="41">
        <v>1612.2</v>
      </c>
      <c r="R196" s="4" t="str">
        <f t="shared" si="6"/>
        <v>MOTD</v>
      </c>
      <c r="S196" s="44">
        <f t="shared" si="7"/>
        <v>28</v>
      </c>
      <c r="T196" s="44" t="str">
        <f>IF(_xlfn.XLOOKUP(G196,'BE Data'!D:D,'BE Data'!H:H)=A196,"Yes","")</f>
        <v/>
      </c>
    </row>
    <row r="197" spans="1:20" x14ac:dyDescent="0.35">
      <c r="A197" s="4" t="s">
        <v>31</v>
      </c>
      <c r="B197" s="31" t="s">
        <v>32</v>
      </c>
      <c r="C197" s="31" t="s">
        <v>49</v>
      </c>
      <c r="D197" s="31" t="s">
        <v>45</v>
      </c>
      <c r="E197" s="31" t="s">
        <v>41</v>
      </c>
      <c r="F197" s="31">
        <v>0.52083333333333337</v>
      </c>
      <c r="G197" s="31" t="s">
        <v>314</v>
      </c>
      <c r="H197" s="45">
        <v>45017</v>
      </c>
      <c r="I197" s="31" t="s">
        <v>453</v>
      </c>
      <c r="J197" s="31" t="s">
        <v>37</v>
      </c>
      <c r="K197" s="31" t="s">
        <v>53</v>
      </c>
      <c r="L197" s="31" t="s">
        <v>58</v>
      </c>
      <c r="M197" s="31" t="s">
        <v>59</v>
      </c>
      <c r="N197" s="40">
        <v>0.5215277777777777</v>
      </c>
      <c r="O197" s="40">
        <v>0.60069444444444442</v>
      </c>
      <c r="P197" s="40">
        <v>7.9166666666666718E-2</v>
      </c>
      <c r="Q197" s="41">
        <v>1780.2</v>
      </c>
      <c r="R197" s="4" t="str">
        <f t="shared" si="6"/>
        <v>Original</v>
      </c>
      <c r="S197" s="44">
        <f t="shared" si="7"/>
        <v>29</v>
      </c>
      <c r="T197" s="44" t="str">
        <f>IF(_xlfn.XLOOKUP(G197,'BE Data'!D:D,'BE Data'!H:H)=A197,"Yes","")</f>
        <v/>
      </c>
    </row>
    <row r="198" spans="1:20" x14ac:dyDescent="0.35">
      <c r="A198" s="4" t="s">
        <v>31</v>
      </c>
      <c r="B198" s="31" t="s">
        <v>32</v>
      </c>
      <c r="C198" s="31" t="s">
        <v>67</v>
      </c>
      <c r="D198" s="31" t="s">
        <v>82</v>
      </c>
      <c r="E198" s="31" t="s">
        <v>41</v>
      </c>
      <c r="F198" s="31">
        <v>0.72916666666666663</v>
      </c>
      <c r="G198" s="31" t="s">
        <v>314</v>
      </c>
      <c r="H198" s="45">
        <v>45017</v>
      </c>
      <c r="I198" s="31" t="s">
        <v>453</v>
      </c>
      <c r="J198" s="31" t="s">
        <v>37</v>
      </c>
      <c r="K198" s="31" t="s">
        <v>53</v>
      </c>
      <c r="L198" s="31" t="s">
        <v>54</v>
      </c>
      <c r="M198" s="31" t="s">
        <v>55</v>
      </c>
      <c r="N198" s="40">
        <v>0.72916666666666663</v>
      </c>
      <c r="O198" s="40">
        <v>0.8076388888888888</v>
      </c>
      <c r="P198" s="40">
        <v>7.8472222222222165E-2</v>
      </c>
      <c r="Q198" s="41">
        <v>1358.7</v>
      </c>
      <c r="R198" s="4" t="str">
        <f t="shared" si="6"/>
        <v>Original</v>
      </c>
      <c r="S198" s="44">
        <f t="shared" si="7"/>
        <v>29</v>
      </c>
      <c r="T198" s="44" t="str">
        <f>IF(_xlfn.XLOOKUP(G198,'BE Data'!D:D,'BE Data'!H:H)=A198,"Yes","")</f>
        <v/>
      </c>
    </row>
    <row r="199" spans="1:20" x14ac:dyDescent="0.35">
      <c r="A199" s="4" t="s">
        <v>31</v>
      </c>
      <c r="B199" s="31" t="s">
        <v>32</v>
      </c>
      <c r="C199" s="31"/>
      <c r="D199" s="31"/>
      <c r="E199" s="31" t="s">
        <v>33</v>
      </c>
      <c r="F199" s="31"/>
      <c r="G199" s="31" t="s">
        <v>314</v>
      </c>
      <c r="H199" s="45">
        <v>45017</v>
      </c>
      <c r="I199" s="31" t="s">
        <v>453</v>
      </c>
      <c r="J199" s="31" t="s">
        <v>37</v>
      </c>
      <c r="K199" s="31" t="s">
        <v>34</v>
      </c>
      <c r="L199" s="31" t="s">
        <v>35</v>
      </c>
      <c r="M199" s="31" t="s">
        <v>36</v>
      </c>
      <c r="N199" s="40">
        <v>0.9375</v>
      </c>
      <c r="O199" s="40">
        <v>0.99583333333333335</v>
      </c>
      <c r="P199" s="40">
        <v>5.8333333333333327E-2</v>
      </c>
      <c r="Q199" s="41">
        <v>1910.2</v>
      </c>
      <c r="R199" s="4" t="str">
        <f t="shared" si="6"/>
        <v>MOTD</v>
      </c>
      <c r="S199" s="44">
        <f t="shared" si="7"/>
        <v>29</v>
      </c>
      <c r="T199" s="44" t="str">
        <f>IF(_xlfn.XLOOKUP(G199,'BE Data'!D:D,'BE Data'!H:H)=A199,"Yes","")</f>
        <v/>
      </c>
    </row>
    <row r="200" spans="1:20" x14ac:dyDescent="0.35">
      <c r="A200" s="4" t="s">
        <v>31</v>
      </c>
      <c r="B200" s="31" t="s">
        <v>32</v>
      </c>
      <c r="C200" s="31"/>
      <c r="D200" s="31"/>
      <c r="E200" s="31" t="s">
        <v>33</v>
      </c>
      <c r="F200" s="31"/>
      <c r="G200" s="31" t="s">
        <v>314</v>
      </c>
      <c r="H200" s="45">
        <v>45018</v>
      </c>
      <c r="I200" s="31" t="s">
        <v>453</v>
      </c>
      <c r="J200" s="31" t="s">
        <v>38</v>
      </c>
      <c r="K200" s="31" t="s">
        <v>466</v>
      </c>
      <c r="L200" s="31" t="s">
        <v>35</v>
      </c>
      <c r="M200" s="31" t="s">
        <v>36</v>
      </c>
      <c r="N200" s="40">
        <v>0.3125</v>
      </c>
      <c r="O200" s="40">
        <v>0.37083333333333335</v>
      </c>
      <c r="P200" s="40">
        <v>5.8333333333333327E-2</v>
      </c>
      <c r="Q200" s="41">
        <v>633.70000000000005</v>
      </c>
      <c r="R200" s="4" t="str">
        <f t="shared" si="6"/>
        <v>MOTD</v>
      </c>
      <c r="S200" s="44">
        <f t="shared" si="7"/>
        <v>29</v>
      </c>
      <c r="T200" s="44" t="str">
        <f>IF(_xlfn.XLOOKUP(G200,'BE Data'!D:D,'BE Data'!H:H)=A200,"Yes","")</f>
        <v/>
      </c>
    </row>
    <row r="201" spans="1:20" x14ac:dyDescent="0.35">
      <c r="A201" s="4" t="s">
        <v>31</v>
      </c>
      <c r="B201" s="31" t="s">
        <v>32</v>
      </c>
      <c r="C201" s="31" t="s">
        <v>47</v>
      </c>
      <c r="D201" s="31" t="s">
        <v>66</v>
      </c>
      <c r="E201" s="31" t="s">
        <v>41</v>
      </c>
      <c r="F201" s="31">
        <v>0.58333333333333337</v>
      </c>
      <c r="G201" s="31" t="s">
        <v>314</v>
      </c>
      <c r="H201" s="45">
        <v>45018</v>
      </c>
      <c r="I201" s="31" t="s">
        <v>453</v>
      </c>
      <c r="J201" s="31" t="s">
        <v>38</v>
      </c>
      <c r="K201" s="31" t="s">
        <v>53</v>
      </c>
      <c r="L201" s="31" t="s">
        <v>54</v>
      </c>
      <c r="M201" s="31" t="s">
        <v>55</v>
      </c>
      <c r="N201" s="40">
        <v>0.5840277777777777</v>
      </c>
      <c r="O201" s="40">
        <v>0.66249999999999987</v>
      </c>
      <c r="P201" s="40">
        <v>7.8472222222222165E-2</v>
      </c>
      <c r="Q201" s="41">
        <v>1155.3000000000002</v>
      </c>
      <c r="R201" s="4" t="str">
        <f t="shared" si="6"/>
        <v>Original</v>
      </c>
      <c r="S201" s="44">
        <f t="shared" si="7"/>
        <v>29</v>
      </c>
      <c r="T201" s="44" t="str">
        <f>IF(_xlfn.XLOOKUP(G201,'BE Data'!D:D,'BE Data'!H:H)=A201,"Yes","")</f>
        <v/>
      </c>
    </row>
    <row r="202" spans="1:20" x14ac:dyDescent="0.35">
      <c r="A202" s="4" t="s">
        <v>31</v>
      </c>
      <c r="B202" s="31" t="s">
        <v>32</v>
      </c>
      <c r="C202" s="31" t="s">
        <v>46</v>
      </c>
      <c r="D202" s="31" t="s">
        <v>42</v>
      </c>
      <c r="E202" s="31" t="s">
        <v>41</v>
      </c>
      <c r="F202" s="31">
        <v>0.6875</v>
      </c>
      <c r="G202" s="31" t="s">
        <v>314</v>
      </c>
      <c r="H202" s="45">
        <v>45018</v>
      </c>
      <c r="I202" s="31" t="s">
        <v>453</v>
      </c>
      <c r="J202" s="31" t="s">
        <v>38</v>
      </c>
      <c r="K202" s="31" t="s">
        <v>53</v>
      </c>
      <c r="L202" s="31" t="s">
        <v>54</v>
      </c>
      <c r="M202" s="31" t="s">
        <v>55</v>
      </c>
      <c r="N202" s="40">
        <v>0.68749999999999989</v>
      </c>
      <c r="O202" s="40">
        <v>0.76597222222222217</v>
      </c>
      <c r="P202" s="40">
        <v>7.8472222222222276E-2</v>
      </c>
      <c r="Q202" s="41">
        <v>2812</v>
      </c>
      <c r="R202" s="4" t="str">
        <f t="shared" si="6"/>
        <v>Original</v>
      </c>
      <c r="S202" s="44">
        <f t="shared" si="7"/>
        <v>29</v>
      </c>
      <c r="T202" s="44" t="str">
        <f>IF(_xlfn.XLOOKUP(G202,'BE Data'!D:D,'BE Data'!H:H)=A202,"Yes","")</f>
        <v/>
      </c>
    </row>
    <row r="203" spans="1:20" x14ac:dyDescent="0.35">
      <c r="A203" s="4" t="s">
        <v>31</v>
      </c>
      <c r="B203" s="31" t="s">
        <v>32</v>
      </c>
      <c r="C203" s="31"/>
      <c r="D203" s="31"/>
      <c r="E203" s="31" t="s">
        <v>33</v>
      </c>
      <c r="F203" s="31"/>
      <c r="G203" s="31" t="s">
        <v>314</v>
      </c>
      <c r="H203" s="45">
        <v>45018</v>
      </c>
      <c r="I203" s="31" t="s">
        <v>453</v>
      </c>
      <c r="J203" s="31" t="s">
        <v>38</v>
      </c>
      <c r="K203" s="31" t="s">
        <v>39</v>
      </c>
      <c r="L203" s="31" t="s">
        <v>35</v>
      </c>
      <c r="M203" s="31" t="s">
        <v>36</v>
      </c>
      <c r="N203" s="40">
        <v>0.9375</v>
      </c>
      <c r="O203" s="40">
        <v>0.97847222222222219</v>
      </c>
      <c r="P203" s="40">
        <v>4.0972222222222222E-2</v>
      </c>
      <c r="Q203" s="41">
        <v>1542.8</v>
      </c>
      <c r="R203" s="4" t="str">
        <f t="shared" si="6"/>
        <v>MOTD</v>
      </c>
      <c r="S203" s="44">
        <f t="shared" si="7"/>
        <v>29</v>
      </c>
      <c r="T203" s="44" t="str">
        <f>IF(_xlfn.XLOOKUP(G203,'BE Data'!D:D,'BE Data'!H:H)=A203,"Yes","")</f>
        <v/>
      </c>
    </row>
    <row r="204" spans="1:20" x14ac:dyDescent="0.35">
      <c r="A204" s="4" t="s">
        <v>31</v>
      </c>
      <c r="B204" s="31" t="s">
        <v>32</v>
      </c>
      <c r="C204" s="31" t="s">
        <v>86</v>
      </c>
      <c r="D204" s="31" t="s">
        <v>48</v>
      </c>
      <c r="E204" s="31" t="s">
        <v>41</v>
      </c>
      <c r="F204" s="31">
        <v>0.83333333333333337</v>
      </c>
      <c r="G204" s="31" t="s">
        <v>314</v>
      </c>
      <c r="H204" s="45">
        <v>45019</v>
      </c>
      <c r="I204" s="31" t="s">
        <v>453</v>
      </c>
      <c r="J204" s="31" t="s">
        <v>74</v>
      </c>
      <c r="K204" s="31" t="s">
        <v>53</v>
      </c>
      <c r="L204" s="31" t="s">
        <v>54</v>
      </c>
      <c r="M204" s="31" t="s">
        <v>55</v>
      </c>
      <c r="N204" s="40">
        <v>0.83333333333333326</v>
      </c>
      <c r="O204" s="40">
        <v>0.91319444444444431</v>
      </c>
      <c r="P204" s="40">
        <v>7.9861111111111049E-2</v>
      </c>
      <c r="Q204" s="41">
        <v>1553.2</v>
      </c>
      <c r="R204" s="4" t="str">
        <f t="shared" si="6"/>
        <v>Original</v>
      </c>
      <c r="S204" s="44">
        <f t="shared" si="7"/>
        <v>29</v>
      </c>
      <c r="T204" s="44" t="str">
        <f>IF(_xlfn.XLOOKUP(G204,'BE Data'!D:D,'BE Data'!H:H)=A204,"Yes","")</f>
        <v/>
      </c>
    </row>
    <row r="205" spans="1:20" x14ac:dyDescent="0.35">
      <c r="A205" s="4" t="s">
        <v>31</v>
      </c>
      <c r="B205" s="31" t="s">
        <v>32</v>
      </c>
      <c r="C205" s="31" t="s">
        <v>67</v>
      </c>
      <c r="D205" s="31" t="s">
        <v>45</v>
      </c>
      <c r="E205" s="31" t="s">
        <v>41</v>
      </c>
      <c r="F205" s="31">
        <v>0.83333333333333337</v>
      </c>
      <c r="G205" s="31" t="s">
        <v>293</v>
      </c>
      <c r="H205" s="45">
        <v>45020</v>
      </c>
      <c r="I205" s="31" t="s">
        <v>453</v>
      </c>
      <c r="J205" s="31" t="s">
        <v>122</v>
      </c>
      <c r="K205" s="31" t="s">
        <v>53</v>
      </c>
      <c r="L205" s="31" t="s">
        <v>54</v>
      </c>
      <c r="M205" s="31" t="s">
        <v>55</v>
      </c>
      <c r="N205" s="40">
        <v>0.83333333333333326</v>
      </c>
      <c r="O205" s="40">
        <v>0.91249999999999987</v>
      </c>
      <c r="P205" s="40">
        <v>7.9166666666666607E-2</v>
      </c>
      <c r="Q205" s="41">
        <v>2446</v>
      </c>
      <c r="R205" s="4" t="str">
        <f t="shared" si="6"/>
        <v>Original</v>
      </c>
      <c r="S205" s="44">
        <f t="shared" si="7"/>
        <v>8</v>
      </c>
      <c r="T205" s="44" t="str">
        <f>IF(_xlfn.XLOOKUP(G205,'BE Data'!D:D,'BE Data'!H:H)=A205,"Yes","")</f>
        <v/>
      </c>
    </row>
    <row r="206" spans="1:20" x14ac:dyDescent="0.35">
      <c r="A206" s="4" t="s">
        <v>31</v>
      </c>
      <c r="B206" s="31" t="s">
        <v>32</v>
      </c>
      <c r="C206" s="31" t="s">
        <v>47</v>
      </c>
      <c r="D206" s="31" t="s">
        <v>46</v>
      </c>
      <c r="E206" s="31" t="s">
        <v>41</v>
      </c>
      <c r="F206" s="31">
        <v>0.83333333333333337</v>
      </c>
      <c r="G206" s="31" t="s">
        <v>292</v>
      </c>
      <c r="H206" s="45">
        <v>45021</v>
      </c>
      <c r="I206" s="31" t="s">
        <v>453</v>
      </c>
      <c r="J206" s="31" t="s">
        <v>123</v>
      </c>
      <c r="K206" s="31" t="s">
        <v>53</v>
      </c>
      <c r="L206" s="31" t="s">
        <v>54</v>
      </c>
      <c r="M206" s="31" t="s">
        <v>55</v>
      </c>
      <c r="N206" s="40">
        <v>0.8340277777777777</v>
      </c>
      <c r="O206" s="40">
        <v>0.91319444444444431</v>
      </c>
      <c r="P206" s="40">
        <v>7.9166666666666607E-2</v>
      </c>
      <c r="Q206" s="41">
        <v>1129.2</v>
      </c>
      <c r="R206" s="4" t="str">
        <f t="shared" si="6"/>
        <v>Original</v>
      </c>
      <c r="S206" s="44">
        <f t="shared" si="7"/>
        <v>7</v>
      </c>
      <c r="T206" s="44" t="str">
        <f>IF(_xlfn.XLOOKUP(G206,'BE Data'!D:D,'BE Data'!H:H)=A206,"Yes","")</f>
        <v/>
      </c>
    </row>
    <row r="207" spans="1:20" x14ac:dyDescent="0.35">
      <c r="A207" s="4" t="s">
        <v>31</v>
      </c>
      <c r="B207" s="31" t="s">
        <v>32</v>
      </c>
      <c r="C207" s="31"/>
      <c r="D207" s="31"/>
      <c r="E207" s="31" t="s">
        <v>33</v>
      </c>
      <c r="F207" s="31"/>
      <c r="G207" s="31" t="s">
        <v>314</v>
      </c>
      <c r="H207" s="45">
        <v>45021</v>
      </c>
      <c r="I207" s="31" t="s">
        <v>453</v>
      </c>
      <c r="J207" s="31" t="s">
        <v>123</v>
      </c>
      <c r="K207" s="31" t="s">
        <v>34</v>
      </c>
      <c r="L207" s="31" t="s">
        <v>35</v>
      </c>
      <c r="M207" s="31" t="s">
        <v>36</v>
      </c>
      <c r="N207" s="40">
        <v>0.94444444444444453</v>
      </c>
      <c r="O207" s="40">
        <v>0.99930555555555567</v>
      </c>
      <c r="P207" s="40">
        <v>5.486111111111111E-2</v>
      </c>
      <c r="Q207" s="41">
        <v>1184.4000000000001</v>
      </c>
      <c r="R207" s="4" t="str">
        <f t="shared" si="6"/>
        <v>MOTD</v>
      </c>
      <c r="S207" s="44">
        <f t="shared" si="7"/>
        <v>29</v>
      </c>
      <c r="T207" s="44" t="str">
        <f>IF(_xlfn.XLOOKUP(G207,'BE Data'!D:D,'BE Data'!H:H)=A207,"Yes","")</f>
        <v/>
      </c>
    </row>
    <row r="208" spans="1:20" x14ac:dyDescent="0.35">
      <c r="A208" s="4" t="s">
        <v>31</v>
      </c>
      <c r="B208" s="31" t="s">
        <v>32</v>
      </c>
      <c r="C208" s="31" t="s">
        <v>42</v>
      </c>
      <c r="D208" s="31" t="s">
        <v>86</v>
      </c>
      <c r="E208" s="31" t="s">
        <v>41</v>
      </c>
      <c r="F208" s="31">
        <v>0.52083333333333337</v>
      </c>
      <c r="G208" s="31" t="s">
        <v>315</v>
      </c>
      <c r="H208" s="45">
        <v>45024</v>
      </c>
      <c r="I208" s="31" t="s">
        <v>453</v>
      </c>
      <c r="J208" s="31" t="s">
        <v>37</v>
      </c>
      <c r="K208" s="31" t="s">
        <v>53</v>
      </c>
      <c r="L208" s="31" t="s">
        <v>58</v>
      </c>
      <c r="M208" s="31" t="s">
        <v>59</v>
      </c>
      <c r="N208" s="40">
        <v>0.52222222222222214</v>
      </c>
      <c r="O208" s="40">
        <v>0.59791666666666654</v>
      </c>
      <c r="P208" s="40">
        <v>7.5694444444444398E-2</v>
      </c>
      <c r="Q208" s="41">
        <v>1212.4000000000001</v>
      </c>
      <c r="R208" s="4" t="str">
        <f t="shared" si="6"/>
        <v>Original</v>
      </c>
      <c r="S208" s="44">
        <f t="shared" si="7"/>
        <v>30</v>
      </c>
      <c r="T208" s="44" t="str">
        <f>IF(_xlfn.XLOOKUP(G208,'BE Data'!D:D,'BE Data'!H:H)=A208,"Yes","")</f>
        <v/>
      </c>
    </row>
    <row r="209" spans="1:20" x14ac:dyDescent="0.35">
      <c r="A209" s="4" t="s">
        <v>31</v>
      </c>
      <c r="B209" s="31" t="s">
        <v>32</v>
      </c>
      <c r="C209" s="31" t="s">
        <v>66</v>
      </c>
      <c r="D209" s="31" t="s">
        <v>49</v>
      </c>
      <c r="E209" s="31" t="s">
        <v>41</v>
      </c>
      <c r="F209" s="31">
        <v>0.72916666666666663</v>
      </c>
      <c r="G209" s="31" t="s">
        <v>315</v>
      </c>
      <c r="H209" s="45">
        <v>45024</v>
      </c>
      <c r="I209" s="31" t="s">
        <v>453</v>
      </c>
      <c r="J209" s="31" t="s">
        <v>37</v>
      </c>
      <c r="K209" s="31" t="s">
        <v>53</v>
      </c>
      <c r="L209" s="31" t="s">
        <v>54</v>
      </c>
      <c r="M209" s="31" t="s">
        <v>55</v>
      </c>
      <c r="N209" s="40">
        <v>0.72916666666666663</v>
      </c>
      <c r="O209" s="40">
        <v>0.80694444444444435</v>
      </c>
      <c r="P209" s="40">
        <v>7.7777777777777724E-2</v>
      </c>
      <c r="Q209" s="41">
        <v>1415.1</v>
      </c>
      <c r="R209" s="4" t="str">
        <f t="shared" si="6"/>
        <v>Original</v>
      </c>
      <c r="S209" s="44">
        <f t="shared" si="7"/>
        <v>30</v>
      </c>
      <c r="T209" s="44" t="str">
        <f>IF(_xlfn.XLOOKUP(G209,'BE Data'!D:D,'BE Data'!H:H)=A209,"Yes","")</f>
        <v/>
      </c>
    </row>
    <row r="210" spans="1:20" x14ac:dyDescent="0.35">
      <c r="A210" s="4" t="s">
        <v>31</v>
      </c>
      <c r="B210" s="31" t="s">
        <v>32</v>
      </c>
      <c r="C210" s="31"/>
      <c r="D210" s="31"/>
      <c r="E210" s="31" t="s">
        <v>33</v>
      </c>
      <c r="F210" s="31"/>
      <c r="G210" s="31" t="s">
        <v>315</v>
      </c>
      <c r="H210" s="45">
        <v>45024</v>
      </c>
      <c r="I210" s="31" t="s">
        <v>453</v>
      </c>
      <c r="J210" s="31" t="s">
        <v>37</v>
      </c>
      <c r="K210" s="31" t="s">
        <v>34</v>
      </c>
      <c r="L210" s="31" t="s">
        <v>35</v>
      </c>
      <c r="M210" s="31" t="s">
        <v>36</v>
      </c>
      <c r="N210" s="40">
        <v>0.9375</v>
      </c>
      <c r="O210" s="40">
        <v>1.0013888888888889</v>
      </c>
      <c r="P210" s="40">
        <v>6.3888888888888898E-2</v>
      </c>
      <c r="Q210" s="41">
        <v>2039.7</v>
      </c>
      <c r="R210" s="4" t="str">
        <f t="shared" si="6"/>
        <v>MOTD</v>
      </c>
      <c r="S210" s="44">
        <f t="shared" si="7"/>
        <v>30</v>
      </c>
      <c r="T210" s="44" t="str">
        <f>IF(_xlfn.XLOOKUP(G210,'BE Data'!D:D,'BE Data'!H:H)=A210,"Yes","")</f>
        <v/>
      </c>
    </row>
    <row r="211" spans="1:20" x14ac:dyDescent="0.35">
      <c r="A211" s="4" t="s">
        <v>31</v>
      </c>
      <c r="B211" s="31" t="s">
        <v>32</v>
      </c>
      <c r="C211" s="31"/>
      <c r="D211" s="31"/>
      <c r="E211" s="31" t="s">
        <v>33</v>
      </c>
      <c r="F211" s="31"/>
      <c r="G211" s="31" t="s">
        <v>315</v>
      </c>
      <c r="H211" s="45">
        <v>45025</v>
      </c>
      <c r="I211" s="31" t="s">
        <v>453</v>
      </c>
      <c r="J211" s="31" t="s">
        <v>38</v>
      </c>
      <c r="K211" s="31" t="s">
        <v>466</v>
      </c>
      <c r="L211" s="31" t="s">
        <v>35</v>
      </c>
      <c r="M211" s="31" t="s">
        <v>36</v>
      </c>
      <c r="N211" s="40">
        <v>0.35069444444444442</v>
      </c>
      <c r="O211" s="40">
        <v>0.4145833333333333</v>
      </c>
      <c r="P211" s="40">
        <v>6.3888888888888898E-2</v>
      </c>
      <c r="Q211" s="41">
        <v>905.5</v>
      </c>
      <c r="R211" s="4" t="str">
        <f t="shared" si="6"/>
        <v>MOTD</v>
      </c>
      <c r="S211" s="44">
        <f t="shared" si="7"/>
        <v>30</v>
      </c>
      <c r="T211" s="44" t="str">
        <f>IF(_xlfn.XLOOKUP(G211,'BE Data'!D:D,'BE Data'!H:H)=A211,"Yes","")</f>
        <v/>
      </c>
    </row>
    <row r="212" spans="1:20" x14ac:dyDescent="0.35">
      <c r="A212" s="4" t="s">
        <v>31</v>
      </c>
      <c r="B212" s="31" t="s">
        <v>32</v>
      </c>
      <c r="C212" s="31" t="s">
        <v>43</v>
      </c>
      <c r="D212" s="31" t="s">
        <v>81</v>
      </c>
      <c r="E212" s="31" t="s">
        <v>41</v>
      </c>
      <c r="F212" s="31">
        <v>0.58333333333333337</v>
      </c>
      <c r="G212" s="31" t="s">
        <v>315</v>
      </c>
      <c r="H212" s="45">
        <v>45025</v>
      </c>
      <c r="I212" s="31" t="s">
        <v>453</v>
      </c>
      <c r="J212" s="31" t="s">
        <v>38</v>
      </c>
      <c r="K212" s="31" t="s">
        <v>53</v>
      </c>
      <c r="L212" s="31" t="s">
        <v>54</v>
      </c>
      <c r="M212" s="31" t="s">
        <v>55</v>
      </c>
      <c r="N212" s="40">
        <v>0.5840277777777777</v>
      </c>
      <c r="O212" s="40">
        <v>0.66319444444444442</v>
      </c>
      <c r="P212" s="40">
        <v>7.9166666666666718E-2</v>
      </c>
      <c r="Q212" s="41">
        <v>1298.5999999999999</v>
      </c>
      <c r="R212" s="4" t="str">
        <f t="shared" si="6"/>
        <v>Original</v>
      </c>
      <c r="S212" s="44">
        <f t="shared" si="7"/>
        <v>30</v>
      </c>
      <c r="T212" s="44" t="str">
        <f>IF(_xlfn.XLOOKUP(G212,'BE Data'!D:D,'BE Data'!H:H)=A212,"Yes","")</f>
        <v/>
      </c>
    </row>
    <row r="213" spans="1:20" x14ac:dyDescent="0.35">
      <c r="A213" s="4" t="s">
        <v>31</v>
      </c>
      <c r="B213" s="31" t="s">
        <v>32</v>
      </c>
      <c r="C213" s="31" t="s">
        <v>45</v>
      </c>
      <c r="D213" s="31" t="s">
        <v>40</v>
      </c>
      <c r="E213" s="31" t="s">
        <v>41</v>
      </c>
      <c r="F213" s="31">
        <v>0.6875</v>
      </c>
      <c r="G213" s="31" t="s">
        <v>315</v>
      </c>
      <c r="H213" s="45">
        <v>45025</v>
      </c>
      <c r="I213" s="31" t="s">
        <v>453</v>
      </c>
      <c r="J213" s="31" t="s">
        <v>38</v>
      </c>
      <c r="K213" s="31" t="s">
        <v>53</v>
      </c>
      <c r="L213" s="31" t="s">
        <v>54</v>
      </c>
      <c r="M213" s="31" t="s">
        <v>55</v>
      </c>
      <c r="N213" s="40">
        <v>0.68819444444444433</v>
      </c>
      <c r="O213" s="40">
        <v>0.76874999999999993</v>
      </c>
      <c r="P213" s="40">
        <v>8.0555555555555602E-2</v>
      </c>
      <c r="Q213" s="41">
        <v>3301.5</v>
      </c>
      <c r="R213" s="4" t="str">
        <f t="shared" si="6"/>
        <v>Original</v>
      </c>
      <c r="S213" s="44">
        <f t="shared" si="7"/>
        <v>30</v>
      </c>
      <c r="T213" s="44" t="str">
        <f>IF(_xlfn.XLOOKUP(G213,'BE Data'!D:D,'BE Data'!H:H)=A213,"Yes","")</f>
        <v/>
      </c>
    </row>
    <row r="214" spans="1:20" x14ac:dyDescent="0.35">
      <c r="A214" s="4" t="s">
        <v>31</v>
      </c>
      <c r="B214" s="31" t="s">
        <v>32</v>
      </c>
      <c r="C214" s="31"/>
      <c r="D214" s="31"/>
      <c r="E214" s="31" t="s">
        <v>33</v>
      </c>
      <c r="F214" s="31"/>
      <c r="G214" s="31" t="s">
        <v>315</v>
      </c>
      <c r="H214" s="45">
        <v>45025</v>
      </c>
      <c r="I214" s="31" t="s">
        <v>453</v>
      </c>
      <c r="J214" s="31" t="s">
        <v>38</v>
      </c>
      <c r="K214" s="31" t="s">
        <v>39</v>
      </c>
      <c r="L214" s="31" t="s">
        <v>35</v>
      </c>
      <c r="M214" s="31" t="s">
        <v>36</v>
      </c>
      <c r="N214" s="40">
        <v>0.93055555555555547</v>
      </c>
      <c r="O214" s="40">
        <v>0.97152777777777766</v>
      </c>
      <c r="P214" s="40">
        <v>4.0972222222222222E-2</v>
      </c>
      <c r="Q214" s="41">
        <v>1935.4</v>
      </c>
      <c r="R214" s="4" t="str">
        <f t="shared" si="6"/>
        <v>MOTD</v>
      </c>
      <c r="S214" s="44">
        <f t="shared" si="7"/>
        <v>30</v>
      </c>
      <c r="T214" s="44" t="str">
        <f>IF(_xlfn.XLOOKUP(G214,'BE Data'!D:D,'BE Data'!H:H)=A214,"Yes","")</f>
        <v/>
      </c>
    </row>
    <row r="215" spans="1:20" x14ac:dyDescent="0.35">
      <c r="A215" s="4" t="s">
        <v>31</v>
      </c>
      <c r="B215" s="31" t="s">
        <v>32</v>
      </c>
      <c r="C215" s="31" t="s">
        <v>82</v>
      </c>
      <c r="D215" s="31" t="s">
        <v>46</v>
      </c>
      <c r="E215" s="31" t="s">
        <v>41</v>
      </c>
      <c r="F215" s="31">
        <v>0.52083333333333337</v>
      </c>
      <c r="G215" s="31" t="s">
        <v>316</v>
      </c>
      <c r="H215" s="45">
        <v>45031</v>
      </c>
      <c r="I215" s="31" t="s">
        <v>453</v>
      </c>
      <c r="J215" s="31" t="s">
        <v>37</v>
      </c>
      <c r="K215" s="31" t="s">
        <v>53</v>
      </c>
      <c r="L215" s="31" t="s">
        <v>58</v>
      </c>
      <c r="M215" s="31" t="s">
        <v>59</v>
      </c>
      <c r="N215" s="40">
        <v>0.5215277777777777</v>
      </c>
      <c r="O215" s="40">
        <v>0.6</v>
      </c>
      <c r="P215" s="40">
        <v>7.8472222222222276E-2</v>
      </c>
      <c r="Q215" s="41">
        <v>751.8</v>
      </c>
      <c r="R215" s="4" t="str">
        <f t="shared" si="6"/>
        <v>Original</v>
      </c>
      <c r="S215" s="44">
        <f t="shared" si="7"/>
        <v>31</v>
      </c>
      <c r="T215" s="44" t="str">
        <f>IF(_xlfn.XLOOKUP(G215,'BE Data'!D:D,'BE Data'!H:H)=A215,"Yes","")</f>
        <v/>
      </c>
    </row>
    <row r="216" spans="1:20" x14ac:dyDescent="0.35">
      <c r="A216" s="4" t="s">
        <v>31</v>
      </c>
      <c r="B216" s="31" t="s">
        <v>32</v>
      </c>
      <c r="C216" s="31" t="s">
        <v>49</v>
      </c>
      <c r="D216" s="31" t="s">
        <v>69</v>
      </c>
      <c r="E216" s="31" t="s">
        <v>41</v>
      </c>
      <c r="F216" s="31">
        <v>0.72916666666666663</v>
      </c>
      <c r="G216" s="31" t="s">
        <v>316</v>
      </c>
      <c r="H216" s="45">
        <v>45031</v>
      </c>
      <c r="I216" s="31" t="s">
        <v>453</v>
      </c>
      <c r="J216" s="31" t="s">
        <v>37</v>
      </c>
      <c r="K216" s="31" t="s">
        <v>53</v>
      </c>
      <c r="L216" s="31" t="s">
        <v>54</v>
      </c>
      <c r="M216" s="31" t="s">
        <v>55</v>
      </c>
      <c r="N216" s="40">
        <v>0.72986111111111107</v>
      </c>
      <c r="O216" s="40">
        <v>0.80694444444444435</v>
      </c>
      <c r="P216" s="40">
        <v>7.7083333333333282E-2</v>
      </c>
      <c r="Q216" s="41">
        <v>1108.6999999999998</v>
      </c>
      <c r="R216" s="4" t="str">
        <f t="shared" si="6"/>
        <v>Original</v>
      </c>
      <c r="S216" s="44">
        <f t="shared" si="7"/>
        <v>31</v>
      </c>
      <c r="T216" s="44" t="str">
        <f>IF(_xlfn.XLOOKUP(G216,'BE Data'!D:D,'BE Data'!H:H)=A216,"Yes","")</f>
        <v/>
      </c>
    </row>
    <row r="217" spans="1:20" x14ac:dyDescent="0.35">
      <c r="A217" s="4" t="s">
        <v>31</v>
      </c>
      <c r="B217" s="31" t="s">
        <v>32</v>
      </c>
      <c r="C217" s="31"/>
      <c r="D217" s="31"/>
      <c r="E217" s="31" t="s">
        <v>33</v>
      </c>
      <c r="F217" s="31"/>
      <c r="G217" s="31" t="s">
        <v>316</v>
      </c>
      <c r="H217" s="45">
        <v>45031</v>
      </c>
      <c r="I217" s="31" t="s">
        <v>453</v>
      </c>
      <c r="J217" s="31" t="s">
        <v>37</v>
      </c>
      <c r="K217" s="31" t="s">
        <v>34</v>
      </c>
      <c r="L217" s="31" t="s">
        <v>35</v>
      </c>
      <c r="M217" s="31" t="s">
        <v>36</v>
      </c>
      <c r="N217" s="40">
        <v>0.93055555555555547</v>
      </c>
      <c r="O217" s="40">
        <v>0.99097222222222214</v>
      </c>
      <c r="P217" s="40">
        <v>6.0416666666666667E-2</v>
      </c>
      <c r="Q217" s="41">
        <v>2221.3000000000002</v>
      </c>
      <c r="R217" s="4" t="str">
        <f t="shared" si="6"/>
        <v>MOTD</v>
      </c>
      <c r="S217" s="44">
        <f t="shared" si="7"/>
        <v>31</v>
      </c>
      <c r="T217" s="44" t="str">
        <f>IF(_xlfn.XLOOKUP(G217,'BE Data'!D:D,'BE Data'!H:H)=A217,"Yes","")</f>
        <v/>
      </c>
    </row>
    <row r="218" spans="1:20" x14ac:dyDescent="0.35">
      <c r="A218" s="4" t="s">
        <v>31</v>
      </c>
      <c r="B218" s="31" t="s">
        <v>32</v>
      </c>
      <c r="C218" s="31"/>
      <c r="D218" s="31"/>
      <c r="E218" s="31" t="s">
        <v>33</v>
      </c>
      <c r="F218" s="31"/>
      <c r="G218" s="31" t="s">
        <v>316</v>
      </c>
      <c r="H218" s="45">
        <v>45032</v>
      </c>
      <c r="I218" s="31" t="s">
        <v>453</v>
      </c>
      <c r="J218" s="31" t="s">
        <v>38</v>
      </c>
      <c r="K218" s="31" t="s">
        <v>466</v>
      </c>
      <c r="L218" s="31" t="s">
        <v>35</v>
      </c>
      <c r="M218" s="31" t="s">
        <v>36</v>
      </c>
      <c r="N218" s="40">
        <v>0.3125</v>
      </c>
      <c r="O218" s="40">
        <v>0.37291666666666667</v>
      </c>
      <c r="P218" s="40">
        <v>6.0416666666666667E-2</v>
      </c>
      <c r="Q218" s="41">
        <v>777.3</v>
      </c>
      <c r="R218" s="4" t="str">
        <f t="shared" si="6"/>
        <v>MOTD</v>
      </c>
      <c r="S218" s="44">
        <f t="shared" si="7"/>
        <v>31</v>
      </c>
      <c r="T218" s="44" t="str">
        <f>IF(_xlfn.XLOOKUP(G218,'BE Data'!D:D,'BE Data'!H:H)=A218,"Yes","")</f>
        <v/>
      </c>
    </row>
    <row r="219" spans="1:20" x14ac:dyDescent="0.35">
      <c r="A219" s="4" t="s">
        <v>31</v>
      </c>
      <c r="B219" s="31" t="s">
        <v>32</v>
      </c>
      <c r="C219" s="31" t="s">
        <v>47</v>
      </c>
      <c r="D219" s="31" t="s">
        <v>40</v>
      </c>
      <c r="E219" s="31" t="s">
        <v>41</v>
      </c>
      <c r="F219" s="31">
        <v>0.58333333333333337</v>
      </c>
      <c r="G219" s="31" t="s">
        <v>316</v>
      </c>
      <c r="H219" s="45">
        <v>45032</v>
      </c>
      <c r="I219" s="31" t="s">
        <v>453</v>
      </c>
      <c r="J219" s="31" t="s">
        <v>38</v>
      </c>
      <c r="K219" s="31" t="s">
        <v>53</v>
      </c>
      <c r="L219" s="31" t="s">
        <v>54</v>
      </c>
      <c r="M219" s="31" t="s">
        <v>55</v>
      </c>
      <c r="N219" s="40">
        <v>0.58333333333333326</v>
      </c>
      <c r="O219" s="40">
        <v>0.66319444444444442</v>
      </c>
      <c r="P219" s="40">
        <v>7.986111111111116E-2</v>
      </c>
      <c r="Q219" s="41">
        <v>1617.3</v>
      </c>
      <c r="R219" s="4" t="str">
        <f t="shared" si="6"/>
        <v>Original</v>
      </c>
      <c r="S219" s="44">
        <f t="shared" si="7"/>
        <v>31</v>
      </c>
      <c r="T219" s="44" t="str">
        <f>IF(_xlfn.XLOOKUP(G219,'BE Data'!D:D,'BE Data'!H:H)=A219,"Yes","")</f>
        <v/>
      </c>
    </row>
    <row r="220" spans="1:20" x14ac:dyDescent="0.35">
      <c r="A220" s="4" t="s">
        <v>31</v>
      </c>
      <c r="B220" s="31" t="s">
        <v>32</v>
      </c>
      <c r="C220" s="31" t="s">
        <v>164</v>
      </c>
      <c r="D220" s="31" t="s">
        <v>42</v>
      </c>
      <c r="E220" s="31" t="s">
        <v>41</v>
      </c>
      <c r="F220" s="31">
        <v>0.6875</v>
      </c>
      <c r="G220" s="31" t="s">
        <v>316</v>
      </c>
      <c r="H220" s="45">
        <v>45032</v>
      </c>
      <c r="I220" s="31" t="s">
        <v>453</v>
      </c>
      <c r="J220" s="31" t="s">
        <v>38</v>
      </c>
      <c r="K220" s="31" t="s">
        <v>53</v>
      </c>
      <c r="L220" s="31" t="s">
        <v>54</v>
      </c>
      <c r="M220" s="31" t="s">
        <v>55</v>
      </c>
      <c r="N220" s="40">
        <v>0.68749999999999989</v>
      </c>
      <c r="O220" s="40">
        <v>0.76527777777777772</v>
      </c>
      <c r="P220" s="40">
        <v>7.7777777777777835E-2</v>
      </c>
      <c r="Q220" s="41">
        <v>2200.6000000000004</v>
      </c>
      <c r="R220" s="4" t="str">
        <f t="shared" si="6"/>
        <v>Original</v>
      </c>
      <c r="S220" s="44">
        <f t="shared" si="7"/>
        <v>31</v>
      </c>
      <c r="T220" s="44" t="str">
        <f>IF(_xlfn.XLOOKUP(G220,'BE Data'!D:D,'BE Data'!H:H)=A220,"Yes","")</f>
        <v/>
      </c>
    </row>
    <row r="221" spans="1:20" x14ac:dyDescent="0.35">
      <c r="A221" s="4" t="s">
        <v>31</v>
      </c>
      <c r="B221" s="31" t="s">
        <v>32</v>
      </c>
      <c r="C221" s="31"/>
      <c r="D221" s="31"/>
      <c r="E221" s="31" t="s">
        <v>33</v>
      </c>
      <c r="F221" s="31"/>
      <c r="G221" s="31" t="s">
        <v>316</v>
      </c>
      <c r="H221" s="45">
        <v>45032</v>
      </c>
      <c r="I221" s="31" t="s">
        <v>453</v>
      </c>
      <c r="J221" s="31" t="s">
        <v>38</v>
      </c>
      <c r="K221" s="31" t="s">
        <v>39</v>
      </c>
      <c r="L221" s="31" t="s">
        <v>35</v>
      </c>
      <c r="M221" s="31" t="s">
        <v>36</v>
      </c>
      <c r="N221" s="40">
        <v>0.9375</v>
      </c>
      <c r="O221" s="40">
        <v>0.97847222222222219</v>
      </c>
      <c r="P221" s="40">
        <v>4.0972222222222222E-2</v>
      </c>
      <c r="Q221" s="41">
        <v>1498</v>
      </c>
      <c r="R221" s="4" t="str">
        <f t="shared" si="6"/>
        <v>MOTD</v>
      </c>
      <c r="S221" s="44">
        <f t="shared" si="7"/>
        <v>31</v>
      </c>
      <c r="T221" s="44" t="str">
        <f>IF(_xlfn.XLOOKUP(G221,'BE Data'!D:D,'BE Data'!H:H)=A221,"Yes","")</f>
        <v/>
      </c>
    </row>
    <row r="222" spans="1:20" x14ac:dyDescent="0.35">
      <c r="A222" s="4" t="s">
        <v>31</v>
      </c>
      <c r="B222" s="31" t="s">
        <v>32</v>
      </c>
      <c r="C222" s="31" t="s">
        <v>43</v>
      </c>
      <c r="D222" s="31" t="s">
        <v>45</v>
      </c>
      <c r="E222" s="31" t="s">
        <v>41</v>
      </c>
      <c r="F222" s="31">
        <v>0.83333333333333337</v>
      </c>
      <c r="G222" s="31" t="s">
        <v>316</v>
      </c>
      <c r="H222" s="45">
        <v>45033</v>
      </c>
      <c r="I222" s="31" t="s">
        <v>453</v>
      </c>
      <c r="J222" s="31" t="s">
        <v>74</v>
      </c>
      <c r="K222" s="31" t="s">
        <v>53</v>
      </c>
      <c r="L222" s="31" t="s">
        <v>54</v>
      </c>
      <c r="M222" s="31" t="s">
        <v>55</v>
      </c>
      <c r="N222" s="40">
        <v>0.83333333333333326</v>
      </c>
      <c r="O222" s="40">
        <v>0.91111111111111098</v>
      </c>
      <c r="P222" s="40">
        <v>7.7777777777777724E-2</v>
      </c>
      <c r="Q222" s="41">
        <v>2028.9</v>
      </c>
      <c r="R222" s="4" t="str">
        <f t="shared" si="6"/>
        <v>Original</v>
      </c>
      <c r="S222" s="44">
        <f t="shared" si="7"/>
        <v>31</v>
      </c>
      <c r="T222" s="44" t="str">
        <f>IF(_xlfn.XLOOKUP(G222,'BE Data'!D:D,'BE Data'!H:H)=A222,"Yes","")</f>
        <v/>
      </c>
    </row>
    <row r="223" spans="1:20" x14ac:dyDescent="0.35">
      <c r="A223" s="4" t="s">
        <v>31</v>
      </c>
      <c r="B223" s="31" t="s">
        <v>32</v>
      </c>
      <c r="C223" s="31" t="s">
        <v>40</v>
      </c>
      <c r="D223" s="31" t="s">
        <v>66</v>
      </c>
      <c r="E223" s="31" t="s">
        <v>41</v>
      </c>
      <c r="F223" s="31">
        <v>0.83333333333333337</v>
      </c>
      <c r="G223" s="31" t="s">
        <v>317</v>
      </c>
      <c r="H223" s="45">
        <v>45037</v>
      </c>
      <c r="I223" s="31" t="s">
        <v>453</v>
      </c>
      <c r="J223" s="31" t="s">
        <v>71</v>
      </c>
      <c r="K223" s="31" t="s">
        <v>53</v>
      </c>
      <c r="L223" s="31" t="s">
        <v>54</v>
      </c>
      <c r="M223" s="31" t="s">
        <v>55</v>
      </c>
      <c r="N223" s="40">
        <v>0.83333333333333326</v>
      </c>
      <c r="O223" s="40">
        <v>0.91874999999999984</v>
      </c>
      <c r="P223" s="40">
        <v>8.5416666666666585E-2</v>
      </c>
      <c r="Q223" s="41">
        <v>1846.7</v>
      </c>
      <c r="R223" s="4" t="str">
        <f t="shared" si="6"/>
        <v>Original</v>
      </c>
      <c r="S223" s="44">
        <f t="shared" si="7"/>
        <v>32</v>
      </c>
      <c r="T223" s="44" t="str">
        <f>IF(_xlfn.XLOOKUP(G223,'BE Data'!D:D,'BE Data'!H:H)=A223,"Yes","")</f>
        <v/>
      </c>
    </row>
    <row r="224" spans="1:20" x14ac:dyDescent="0.35">
      <c r="A224" s="4" t="s">
        <v>31</v>
      </c>
      <c r="B224" s="31" t="s">
        <v>32</v>
      </c>
      <c r="C224" s="31" t="s">
        <v>94</v>
      </c>
      <c r="D224" s="31" t="s">
        <v>43</v>
      </c>
      <c r="E224" s="31" t="s">
        <v>41</v>
      </c>
      <c r="F224" s="31">
        <v>0.52083333333333337</v>
      </c>
      <c r="G224" s="31" t="s">
        <v>317</v>
      </c>
      <c r="H224" s="45">
        <v>45038</v>
      </c>
      <c r="I224" s="31" t="s">
        <v>453</v>
      </c>
      <c r="J224" s="31" t="s">
        <v>37</v>
      </c>
      <c r="K224" s="31" t="s">
        <v>53</v>
      </c>
      <c r="L224" s="31" t="s">
        <v>58</v>
      </c>
      <c r="M224" s="31" t="s">
        <v>59</v>
      </c>
      <c r="N224" s="40">
        <v>0.52083333333333326</v>
      </c>
      <c r="O224" s="40">
        <v>0.60277777777777775</v>
      </c>
      <c r="P224" s="40">
        <v>8.1944444444444486E-2</v>
      </c>
      <c r="Q224" s="41">
        <v>729.8</v>
      </c>
      <c r="R224" s="4" t="str">
        <f t="shared" si="6"/>
        <v>Original</v>
      </c>
      <c r="S224" s="44">
        <f t="shared" si="7"/>
        <v>32</v>
      </c>
      <c r="T224" s="44" t="str">
        <f>IF(_xlfn.XLOOKUP(G224,'BE Data'!D:D,'BE Data'!H:H)=A224,"Yes","")</f>
        <v/>
      </c>
    </row>
    <row r="225" spans="1:20" x14ac:dyDescent="0.35">
      <c r="A225" s="4" t="s">
        <v>31</v>
      </c>
      <c r="B225" s="31" t="s">
        <v>32</v>
      </c>
      <c r="C225" s="31"/>
      <c r="D225" s="31"/>
      <c r="E225" s="31" t="s">
        <v>33</v>
      </c>
      <c r="F225" s="31"/>
      <c r="G225" s="31" t="s">
        <v>317</v>
      </c>
      <c r="H225" s="45">
        <v>45038</v>
      </c>
      <c r="I225" s="31" t="s">
        <v>453</v>
      </c>
      <c r="J225" s="31" t="s">
        <v>37</v>
      </c>
      <c r="K225" s="31" t="s">
        <v>34</v>
      </c>
      <c r="L225" s="31" t="s">
        <v>35</v>
      </c>
      <c r="M225" s="31" t="s">
        <v>36</v>
      </c>
      <c r="N225" s="40">
        <v>0.93055555555555547</v>
      </c>
      <c r="O225" s="40">
        <v>0.98888888888888882</v>
      </c>
      <c r="P225" s="40">
        <v>5.8333333333333327E-2</v>
      </c>
      <c r="Q225" s="41">
        <v>1945.5</v>
      </c>
      <c r="R225" s="4" t="str">
        <f t="shared" si="6"/>
        <v>MOTD</v>
      </c>
      <c r="S225" s="44">
        <f t="shared" si="7"/>
        <v>32</v>
      </c>
      <c r="T225" s="44" t="str">
        <f>IF(_xlfn.XLOOKUP(G225,'BE Data'!D:D,'BE Data'!H:H)=A225,"Yes","")</f>
        <v/>
      </c>
    </row>
    <row r="226" spans="1:20" x14ac:dyDescent="0.35">
      <c r="A226" s="4" t="s">
        <v>31</v>
      </c>
      <c r="B226" s="31" t="s">
        <v>32</v>
      </c>
      <c r="C226" s="31"/>
      <c r="D226" s="31"/>
      <c r="E226" s="31" t="s">
        <v>33</v>
      </c>
      <c r="F226" s="31"/>
      <c r="G226" s="31" t="s">
        <v>317</v>
      </c>
      <c r="H226" s="45">
        <v>45039</v>
      </c>
      <c r="I226" s="31" t="s">
        <v>453</v>
      </c>
      <c r="J226" s="31" t="s">
        <v>38</v>
      </c>
      <c r="K226" s="31" t="s">
        <v>466</v>
      </c>
      <c r="L226" s="31" t="s">
        <v>35</v>
      </c>
      <c r="M226" s="31" t="s">
        <v>36</v>
      </c>
      <c r="N226" s="40">
        <v>0.2951388888888889</v>
      </c>
      <c r="O226" s="40">
        <v>0.35347222222222224</v>
      </c>
      <c r="P226" s="40">
        <v>5.8333333333333327E-2</v>
      </c>
      <c r="Q226" s="41">
        <v>638.5</v>
      </c>
      <c r="R226" s="4" t="str">
        <f t="shared" si="6"/>
        <v>MOTD</v>
      </c>
      <c r="S226" s="44">
        <f t="shared" si="7"/>
        <v>32</v>
      </c>
      <c r="T226" s="44" t="str">
        <f>IF(_xlfn.XLOOKUP(G226,'BE Data'!D:D,'BE Data'!H:H)=A226,"Yes","")</f>
        <v/>
      </c>
    </row>
    <row r="227" spans="1:20" x14ac:dyDescent="0.35">
      <c r="A227" s="4" t="s">
        <v>31</v>
      </c>
      <c r="B227" s="31" t="s">
        <v>32</v>
      </c>
      <c r="C227" s="31" t="s">
        <v>46</v>
      </c>
      <c r="D227" s="31" t="s">
        <v>48</v>
      </c>
      <c r="E227" s="31" t="s">
        <v>41</v>
      </c>
      <c r="F227" s="31">
        <v>0.58333333333333337</v>
      </c>
      <c r="G227" s="31" t="s">
        <v>317</v>
      </c>
      <c r="H227" s="45">
        <v>45039</v>
      </c>
      <c r="I227" s="31" t="s">
        <v>453</v>
      </c>
      <c r="J227" s="31" t="s">
        <v>38</v>
      </c>
      <c r="K227" s="31" t="s">
        <v>53</v>
      </c>
      <c r="L227" s="31" t="s">
        <v>54</v>
      </c>
      <c r="M227" s="31" t="s">
        <v>55</v>
      </c>
      <c r="N227" s="40">
        <v>0.58333333333333326</v>
      </c>
      <c r="O227" s="40">
        <v>0.66111111111111098</v>
      </c>
      <c r="P227" s="40">
        <v>7.7777777777777724E-2</v>
      </c>
      <c r="Q227" s="41">
        <v>1754</v>
      </c>
      <c r="R227" s="4" t="str">
        <f t="shared" si="6"/>
        <v>Original</v>
      </c>
      <c r="S227" s="44">
        <f t="shared" si="7"/>
        <v>32</v>
      </c>
      <c r="T227" s="44" t="str">
        <f>IF(_xlfn.XLOOKUP(G227,'BE Data'!D:D,'BE Data'!H:H)=A227,"Yes","")</f>
        <v/>
      </c>
    </row>
    <row r="228" spans="1:20" x14ac:dyDescent="0.35">
      <c r="A228" s="4" t="s">
        <v>31</v>
      </c>
      <c r="B228" s="31" t="s">
        <v>32</v>
      </c>
      <c r="C228" s="31"/>
      <c r="D228" s="31"/>
      <c r="E228" s="31" t="s">
        <v>33</v>
      </c>
      <c r="F228" s="31"/>
      <c r="G228" s="31" t="s">
        <v>317</v>
      </c>
      <c r="H228" s="45">
        <v>45039</v>
      </c>
      <c r="I228" s="31" t="s">
        <v>453</v>
      </c>
      <c r="J228" s="31" t="s">
        <v>38</v>
      </c>
      <c r="K228" s="31" t="s">
        <v>39</v>
      </c>
      <c r="L228" s="31" t="s">
        <v>35</v>
      </c>
      <c r="M228" s="31" t="s">
        <v>36</v>
      </c>
      <c r="N228" s="40">
        <v>0.9375</v>
      </c>
      <c r="O228" s="40">
        <v>0.97847222222222219</v>
      </c>
      <c r="P228" s="40">
        <v>4.0972222222222222E-2</v>
      </c>
      <c r="Q228" s="41">
        <v>1791.1</v>
      </c>
      <c r="R228" s="4" t="str">
        <f t="shared" si="6"/>
        <v>MOTD</v>
      </c>
      <c r="S228" s="44">
        <f t="shared" si="7"/>
        <v>32</v>
      </c>
      <c r="T228" s="44" t="str">
        <f>IF(_xlfn.XLOOKUP(G228,'BE Data'!D:D,'BE Data'!H:H)=A228,"Yes","")</f>
        <v/>
      </c>
    </row>
    <row r="229" spans="1:20" x14ac:dyDescent="0.35">
      <c r="A229" s="4" t="s">
        <v>31</v>
      </c>
      <c r="B229" s="31" t="s">
        <v>32</v>
      </c>
      <c r="C229" s="31" t="s">
        <v>72</v>
      </c>
      <c r="D229" s="31" t="s">
        <v>81</v>
      </c>
      <c r="E229" s="31" t="s">
        <v>41</v>
      </c>
      <c r="F229" s="31">
        <v>0.8125</v>
      </c>
      <c r="G229" s="31" t="s">
        <v>318</v>
      </c>
      <c r="H229" s="45">
        <v>45041</v>
      </c>
      <c r="I229" s="31" t="s">
        <v>453</v>
      </c>
      <c r="J229" s="31" t="s">
        <v>122</v>
      </c>
      <c r="K229" s="31" t="s">
        <v>53</v>
      </c>
      <c r="L229" s="31" t="s">
        <v>139</v>
      </c>
      <c r="M229" s="31" t="s">
        <v>59</v>
      </c>
      <c r="N229" s="40">
        <v>0.81249999999999989</v>
      </c>
      <c r="O229" s="40">
        <v>0.89166666666666661</v>
      </c>
      <c r="P229" s="40">
        <v>7.9166666666666718E-2</v>
      </c>
      <c r="Q229" s="41">
        <v>112.8</v>
      </c>
      <c r="R229" s="4" t="str">
        <f t="shared" si="6"/>
        <v>Original</v>
      </c>
      <c r="S229" s="44">
        <f t="shared" si="7"/>
        <v>33</v>
      </c>
      <c r="T229" s="44" t="str">
        <f>IF(_xlfn.XLOOKUP(G229,'BE Data'!D:D,'BE Data'!H:H)=A229,"Yes","")</f>
        <v/>
      </c>
    </row>
    <row r="230" spans="1:20" x14ac:dyDescent="0.35">
      <c r="A230" s="4" t="s">
        <v>31</v>
      </c>
      <c r="B230" s="31" t="s">
        <v>32</v>
      </c>
      <c r="C230" s="31" t="s">
        <v>82</v>
      </c>
      <c r="D230" s="31" t="s">
        <v>94</v>
      </c>
      <c r="E230" s="31" t="s">
        <v>41</v>
      </c>
      <c r="F230" s="31">
        <v>0.82291666666666663</v>
      </c>
      <c r="G230" s="31" t="s">
        <v>318</v>
      </c>
      <c r="H230" s="45">
        <v>45041</v>
      </c>
      <c r="I230" s="31" t="s">
        <v>453</v>
      </c>
      <c r="J230" s="31" t="s">
        <v>122</v>
      </c>
      <c r="K230" s="31" t="s">
        <v>53</v>
      </c>
      <c r="L230" s="31" t="s">
        <v>137</v>
      </c>
      <c r="M230" s="31" t="s">
        <v>59</v>
      </c>
      <c r="N230" s="40">
        <v>0.82291666666666652</v>
      </c>
      <c r="O230" s="40">
        <v>0.90208333333333324</v>
      </c>
      <c r="P230" s="40">
        <v>7.9166666666666718E-2</v>
      </c>
      <c r="Q230" s="41">
        <v>255.4</v>
      </c>
      <c r="R230" s="4" t="str">
        <f t="shared" si="6"/>
        <v>Original</v>
      </c>
      <c r="S230" s="44">
        <f t="shared" si="7"/>
        <v>33</v>
      </c>
      <c r="T230" s="44" t="str">
        <f>IF(_xlfn.XLOOKUP(G230,'BE Data'!D:D,'BE Data'!H:H)=A230,"Yes","")</f>
        <v/>
      </c>
    </row>
    <row r="231" spans="1:20" x14ac:dyDescent="0.35">
      <c r="A231" s="4" t="s">
        <v>31</v>
      </c>
      <c r="B231" s="31" t="s">
        <v>32</v>
      </c>
      <c r="C231" s="31" t="s">
        <v>43</v>
      </c>
      <c r="D231" s="31" t="s">
        <v>69</v>
      </c>
      <c r="E231" s="31" t="s">
        <v>41</v>
      </c>
      <c r="F231" s="31">
        <v>0.83333333333333337</v>
      </c>
      <c r="G231" s="31" t="s">
        <v>318</v>
      </c>
      <c r="H231" s="45">
        <v>45041</v>
      </c>
      <c r="I231" s="31" t="s">
        <v>453</v>
      </c>
      <c r="J231" s="31" t="s">
        <v>122</v>
      </c>
      <c r="K231" s="31" t="s">
        <v>53</v>
      </c>
      <c r="L231" s="31" t="s">
        <v>58</v>
      </c>
      <c r="M231" s="31" t="s">
        <v>59</v>
      </c>
      <c r="N231" s="40">
        <v>0.83333333333333326</v>
      </c>
      <c r="O231" s="40">
        <v>0.91249999999999987</v>
      </c>
      <c r="P231" s="40">
        <v>7.9166666666666607E-2</v>
      </c>
      <c r="Q231" s="41">
        <v>626.9</v>
      </c>
      <c r="R231" s="4" t="str">
        <f t="shared" si="6"/>
        <v>Original</v>
      </c>
      <c r="S231" s="44">
        <f t="shared" si="7"/>
        <v>33</v>
      </c>
      <c r="T231" s="44" t="str">
        <f>IF(_xlfn.XLOOKUP(G231,'BE Data'!D:D,'BE Data'!H:H)=A231,"Yes","")</f>
        <v/>
      </c>
    </row>
    <row r="232" spans="1:20" x14ac:dyDescent="0.35">
      <c r="A232" s="4" t="s">
        <v>31</v>
      </c>
      <c r="B232" s="31" t="s">
        <v>32</v>
      </c>
      <c r="C232" s="31" t="s">
        <v>164</v>
      </c>
      <c r="D232" s="31" t="s">
        <v>161</v>
      </c>
      <c r="E232" s="31" t="s">
        <v>41</v>
      </c>
      <c r="F232" s="31">
        <v>0.8125</v>
      </c>
      <c r="G232" s="31" t="s">
        <v>318</v>
      </c>
      <c r="H232" s="45">
        <v>45042</v>
      </c>
      <c r="I232" s="31" t="s">
        <v>453</v>
      </c>
      <c r="J232" s="31" t="s">
        <v>123</v>
      </c>
      <c r="K232" s="31" t="s">
        <v>53</v>
      </c>
      <c r="L232" s="31" t="s">
        <v>461</v>
      </c>
      <c r="M232" s="31" t="s">
        <v>59</v>
      </c>
      <c r="N232" s="40">
        <v>0.81249999999999989</v>
      </c>
      <c r="O232" s="40">
        <v>0.89930555555555547</v>
      </c>
      <c r="P232" s="40">
        <v>8.680555555555558E-2</v>
      </c>
      <c r="Q232" s="41">
        <v>159.6</v>
      </c>
      <c r="R232" s="4" t="str">
        <f t="shared" si="6"/>
        <v>Original</v>
      </c>
      <c r="S232" s="44">
        <f t="shared" si="7"/>
        <v>33</v>
      </c>
      <c r="T232" s="44" t="str">
        <f>IF(_xlfn.XLOOKUP(G232,'BE Data'!D:D,'BE Data'!H:H)=A232,"Yes","")</f>
        <v/>
      </c>
    </row>
    <row r="233" spans="1:20" x14ac:dyDescent="0.35">
      <c r="A233" s="4" t="s">
        <v>31</v>
      </c>
      <c r="B233" s="31" t="s">
        <v>32</v>
      </c>
      <c r="C233" s="31" t="s">
        <v>67</v>
      </c>
      <c r="D233" s="31" t="s">
        <v>140</v>
      </c>
      <c r="E233" s="31" t="s">
        <v>41</v>
      </c>
      <c r="F233" s="31">
        <v>0.82291666666666663</v>
      </c>
      <c r="G233" s="31" t="s">
        <v>318</v>
      </c>
      <c r="H233" s="45">
        <v>45042</v>
      </c>
      <c r="I233" s="31" t="s">
        <v>453</v>
      </c>
      <c r="J233" s="31" t="s">
        <v>123</v>
      </c>
      <c r="K233" s="31" t="s">
        <v>53</v>
      </c>
      <c r="L233" s="31" t="s">
        <v>139</v>
      </c>
      <c r="M233" s="31" t="s">
        <v>59</v>
      </c>
      <c r="N233" s="40">
        <v>0.82361111111111096</v>
      </c>
      <c r="O233" s="40">
        <v>0.89999999999999991</v>
      </c>
      <c r="P233" s="40">
        <v>7.6388888888888951E-2</v>
      </c>
      <c r="Q233" s="41">
        <v>147.4</v>
      </c>
      <c r="R233" s="4" t="str">
        <f t="shared" si="6"/>
        <v>Original</v>
      </c>
      <c r="S233" s="44">
        <f t="shared" si="7"/>
        <v>33</v>
      </c>
      <c r="T233" s="44" t="str">
        <f>IF(_xlfn.XLOOKUP(G233,'BE Data'!D:D,'BE Data'!H:H)=A233,"Yes","")</f>
        <v/>
      </c>
    </row>
    <row r="234" spans="1:20" x14ac:dyDescent="0.35">
      <c r="A234" s="4" t="s">
        <v>31</v>
      </c>
      <c r="B234" s="31" t="s">
        <v>32</v>
      </c>
      <c r="C234" s="31" t="s">
        <v>47</v>
      </c>
      <c r="D234" s="31" t="s">
        <v>45</v>
      </c>
      <c r="E234" s="31" t="s">
        <v>41</v>
      </c>
      <c r="F234" s="31">
        <v>0.82291666666666663</v>
      </c>
      <c r="G234" s="31" t="s">
        <v>318</v>
      </c>
      <c r="H234" s="45">
        <v>45042</v>
      </c>
      <c r="I234" s="31" t="s">
        <v>453</v>
      </c>
      <c r="J234" s="31" t="s">
        <v>123</v>
      </c>
      <c r="K234" s="31" t="s">
        <v>53</v>
      </c>
      <c r="L234" s="31" t="s">
        <v>137</v>
      </c>
      <c r="M234" s="31" t="s">
        <v>59</v>
      </c>
      <c r="N234" s="40">
        <v>0.82291666666666652</v>
      </c>
      <c r="O234" s="40">
        <v>0.89999999999999991</v>
      </c>
      <c r="P234" s="40">
        <v>7.7083333333333393E-2</v>
      </c>
      <c r="Q234" s="41">
        <v>734.6</v>
      </c>
      <c r="R234" s="4" t="str">
        <f t="shared" si="6"/>
        <v>Original</v>
      </c>
      <c r="S234" s="44">
        <f t="shared" si="7"/>
        <v>33</v>
      </c>
      <c r="T234" s="44" t="str">
        <f>IF(_xlfn.XLOOKUP(G234,'BE Data'!D:D,'BE Data'!H:H)=A234,"Yes","")</f>
        <v/>
      </c>
    </row>
    <row r="235" spans="1:20" x14ac:dyDescent="0.35">
      <c r="A235" s="4" t="s">
        <v>31</v>
      </c>
      <c r="B235" s="31" t="s">
        <v>32</v>
      </c>
      <c r="C235" s="31" t="s">
        <v>49</v>
      </c>
      <c r="D235" s="31" t="s">
        <v>40</v>
      </c>
      <c r="E235" s="31" t="s">
        <v>41</v>
      </c>
      <c r="F235" s="31">
        <v>0.83333333333333337</v>
      </c>
      <c r="G235" s="31" t="s">
        <v>318</v>
      </c>
      <c r="H235" s="45">
        <v>45042</v>
      </c>
      <c r="I235" s="31" t="s">
        <v>453</v>
      </c>
      <c r="J235" s="31" t="s">
        <v>123</v>
      </c>
      <c r="K235" s="31" t="s">
        <v>53</v>
      </c>
      <c r="L235" s="31" t="s">
        <v>58</v>
      </c>
      <c r="M235" s="31" t="s">
        <v>59</v>
      </c>
      <c r="N235" s="40">
        <v>0.8340277777777777</v>
      </c>
      <c r="O235" s="40">
        <v>0.91527777777777763</v>
      </c>
      <c r="P235" s="40">
        <v>8.1249999999999933E-2</v>
      </c>
      <c r="Q235" s="41">
        <v>1798.9</v>
      </c>
      <c r="R235" s="4" t="str">
        <f t="shared" si="6"/>
        <v>Original</v>
      </c>
      <c r="S235" s="44">
        <f t="shared" si="7"/>
        <v>33</v>
      </c>
      <c r="T235" s="44" t="str">
        <f>IF(_xlfn.XLOOKUP(G235,'BE Data'!D:D,'BE Data'!H:H)=A235,"Yes","")</f>
        <v/>
      </c>
    </row>
    <row r="236" spans="1:20" x14ac:dyDescent="0.35">
      <c r="A236" s="4" t="s">
        <v>31</v>
      </c>
      <c r="B236" s="31" t="s">
        <v>32</v>
      </c>
      <c r="C236" s="31"/>
      <c r="D236" s="31"/>
      <c r="E236" s="31" t="s">
        <v>33</v>
      </c>
      <c r="F236" s="31"/>
      <c r="G236" s="31" t="s">
        <v>318</v>
      </c>
      <c r="H236" s="45">
        <v>45042</v>
      </c>
      <c r="I236" s="31" t="s">
        <v>453</v>
      </c>
      <c r="J236" s="31" t="s">
        <v>123</v>
      </c>
      <c r="K236" s="31" t="s">
        <v>34</v>
      </c>
      <c r="L236" s="31" t="s">
        <v>35</v>
      </c>
      <c r="M236" s="31" t="s">
        <v>36</v>
      </c>
      <c r="N236" s="40">
        <v>0.94444444444444453</v>
      </c>
      <c r="O236" s="40">
        <v>2.0034722222222223</v>
      </c>
      <c r="P236" s="40">
        <v>5.9027777777777783E-2</v>
      </c>
      <c r="Q236" s="41">
        <v>1333.3</v>
      </c>
      <c r="R236" s="4" t="str">
        <f t="shared" si="6"/>
        <v>MOTD</v>
      </c>
      <c r="S236" s="44">
        <f t="shared" si="7"/>
        <v>33</v>
      </c>
      <c r="T236" s="44" t="str">
        <f>IF(_xlfn.XLOOKUP(G236,'BE Data'!D:D,'BE Data'!H:H)=A236,"Yes","")</f>
        <v/>
      </c>
    </row>
    <row r="237" spans="1:20" x14ac:dyDescent="0.35">
      <c r="A237" s="4" t="s">
        <v>31</v>
      </c>
      <c r="B237" s="31" t="s">
        <v>32</v>
      </c>
      <c r="C237" s="31" t="s">
        <v>86</v>
      </c>
      <c r="D237" s="31" t="s">
        <v>46</v>
      </c>
      <c r="E237" s="31" t="s">
        <v>41</v>
      </c>
      <c r="F237" s="31">
        <v>0.82291666666666663</v>
      </c>
      <c r="G237" s="31" t="s">
        <v>318</v>
      </c>
      <c r="H237" s="45">
        <v>45043</v>
      </c>
      <c r="I237" s="31" t="s">
        <v>453</v>
      </c>
      <c r="J237" s="31" t="s">
        <v>127</v>
      </c>
      <c r="K237" s="31" t="s">
        <v>53</v>
      </c>
      <c r="L237" s="31" t="s">
        <v>137</v>
      </c>
      <c r="M237" s="31" t="s">
        <v>59</v>
      </c>
      <c r="N237" s="40">
        <v>0.82361111111111107</v>
      </c>
      <c r="O237" s="40">
        <v>0.90416666666666667</v>
      </c>
      <c r="P237" s="40">
        <v>8.0555555555555561E-2</v>
      </c>
      <c r="Q237" s="41">
        <v>545.79999999999995</v>
      </c>
      <c r="R237" s="4" t="str">
        <f t="shared" si="6"/>
        <v>Original</v>
      </c>
      <c r="S237" s="44">
        <f t="shared" si="7"/>
        <v>33</v>
      </c>
      <c r="T237" s="44" t="str">
        <f>IF(_xlfn.XLOOKUP(G237,'BE Data'!D:D,'BE Data'!H:H)=A237,"Yes","")</f>
        <v/>
      </c>
    </row>
    <row r="238" spans="1:20" x14ac:dyDescent="0.35">
      <c r="A238" s="4" t="s">
        <v>31</v>
      </c>
      <c r="B238" s="31" t="s">
        <v>32</v>
      </c>
      <c r="C238" s="31" t="s">
        <v>66</v>
      </c>
      <c r="D238" s="31" t="s">
        <v>128</v>
      </c>
      <c r="E238" s="31" t="s">
        <v>41</v>
      </c>
      <c r="F238" s="31">
        <v>0.82291666666666663</v>
      </c>
      <c r="G238" s="31" t="s">
        <v>318</v>
      </c>
      <c r="H238" s="45">
        <v>45043</v>
      </c>
      <c r="I238" s="31" t="s">
        <v>453</v>
      </c>
      <c r="J238" s="31" t="s">
        <v>127</v>
      </c>
      <c r="K238" s="31" t="s">
        <v>53</v>
      </c>
      <c r="L238" s="31" t="s">
        <v>139</v>
      </c>
      <c r="M238" s="31" t="s">
        <v>59</v>
      </c>
      <c r="N238" s="40">
        <v>0.82291666666666663</v>
      </c>
      <c r="O238" s="40">
        <v>0.90277777777777779</v>
      </c>
      <c r="P238" s="40">
        <v>7.9861111111111105E-2</v>
      </c>
      <c r="Q238" s="41">
        <v>59.8</v>
      </c>
      <c r="R238" s="4" t="str">
        <f t="shared" si="6"/>
        <v>Original</v>
      </c>
      <c r="S238" s="44">
        <f t="shared" si="7"/>
        <v>33</v>
      </c>
      <c r="T238" s="44" t="str">
        <f>IF(_xlfn.XLOOKUP(G238,'BE Data'!D:D,'BE Data'!H:H)=A238,"Yes","")</f>
        <v/>
      </c>
    </row>
    <row r="239" spans="1:20" x14ac:dyDescent="0.35">
      <c r="A239" s="4" t="s">
        <v>31</v>
      </c>
      <c r="B239" s="31" t="s">
        <v>32</v>
      </c>
      <c r="C239" s="31" t="s">
        <v>48</v>
      </c>
      <c r="D239" s="31" t="s">
        <v>42</v>
      </c>
      <c r="E239" s="31" t="s">
        <v>41</v>
      </c>
      <c r="F239" s="31">
        <v>0.84375</v>
      </c>
      <c r="G239" s="31" t="s">
        <v>318</v>
      </c>
      <c r="H239" s="45">
        <v>45043</v>
      </c>
      <c r="I239" s="31" t="s">
        <v>453</v>
      </c>
      <c r="J239" s="31" t="s">
        <v>127</v>
      </c>
      <c r="K239" s="31" t="s">
        <v>53</v>
      </c>
      <c r="L239" s="31" t="s">
        <v>58</v>
      </c>
      <c r="M239" s="31" t="s">
        <v>59</v>
      </c>
      <c r="N239" s="40">
        <v>0.84375</v>
      </c>
      <c r="O239" s="40">
        <v>0.92222222222222217</v>
      </c>
      <c r="P239" s="40">
        <v>7.8472222222222221E-2</v>
      </c>
      <c r="Q239" s="41">
        <v>1393.5</v>
      </c>
      <c r="R239" s="4" t="str">
        <f t="shared" si="6"/>
        <v>Original</v>
      </c>
      <c r="S239" s="44">
        <f t="shared" si="7"/>
        <v>33</v>
      </c>
      <c r="T239" s="44" t="str">
        <f>IF(_xlfn.XLOOKUP(G239,'BE Data'!D:D,'BE Data'!H:H)=A239,"Yes","")</f>
        <v/>
      </c>
    </row>
    <row r="240" spans="1:20" x14ac:dyDescent="0.35">
      <c r="A240" s="4" t="s">
        <v>31</v>
      </c>
      <c r="B240" s="31" t="s">
        <v>32</v>
      </c>
      <c r="C240" s="31" t="s">
        <v>81</v>
      </c>
      <c r="D240" s="31" t="s">
        <v>47</v>
      </c>
      <c r="E240" s="31" t="s">
        <v>41</v>
      </c>
      <c r="F240" s="31">
        <v>0.52083333333333337</v>
      </c>
      <c r="G240" s="31" t="s">
        <v>319</v>
      </c>
      <c r="H240" s="45">
        <v>45045</v>
      </c>
      <c r="I240" s="31" t="s">
        <v>453</v>
      </c>
      <c r="J240" s="31" t="s">
        <v>37</v>
      </c>
      <c r="K240" s="31" t="s">
        <v>53</v>
      </c>
      <c r="L240" s="31" t="s">
        <v>58</v>
      </c>
      <c r="M240" s="31" t="s">
        <v>59</v>
      </c>
      <c r="N240" s="40">
        <v>0.53194444444444433</v>
      </c>
      <c r="O240" s="40">
        <v>0.61458333333333326</v>
      </c>
      <c r="P240" s="40">
        <v>8.2638888888888928E-2</v>
      </c>
      <c r="Q240" s="41">
        <v>555.9</v>
      </c>
      <c r="R240" s="4" t="str">
        <f t="shared" si="6"/>
        <v>Original</v>
      </c>
      <c r="S240" s="44">
        <f t="shared" si="7"/>
        <v>34</v>
      </c>
      <c r="T240" s="44" t="str">
        <f>IF(_xlfn.XLOOKUP(G240,'BE Data'!D:D,'BE Data'!H:H)=A240,"Yes","")</f>
        <v/>
      </c>
    </row>
    <row r="241" spans="1:20" x14ac:dyDescent="0.35">
      <c r="A241" s="4" t="s">
        <v>31</v>
      </c>
      <c r="B241" s="31" t="s">
        <v>32</v>
      </c>
      <c r="C241" s="31"/>
      <c r="D241" s="31"/>
      <c r="E241" s="31" t="s">
        <v>33</v>
      </c>
      <c r="F241" s="31"/>
      <c r="G241" s="31" t="s">
        <v>319</v>
      </c>
      <c r="H241" s="45">
        <v>45045</v>
      </c>
      <c r="I241" s="31" t="s">
        <v>453</v>
      </c>
      <c r="J241" s="31" t="s">
        <v>37</v>
      </c>
      <c r="K241" s="31" t="s">
        <v>34</v>
      </c>
      <c r="L241" s="31" t="s">
        <v>35</v>
      </c>
      <c r="M241" s="31" t="s">
        <v>36</v>
      </c>
      <c r="N241" s="40">
        <v>0.93055555555555547</v>
      </c>
      <c r="O241" s="40">
        <v>0.96527777777777779</v>
      </c>
      <c r="P241" s="40">
        <v>3.4722222222222321E-2</v>
      </c>
      <c r="Q241" s="41">
        <v>1979</v>
      </c>
      <c r="R241" s="4" t="str">
        <f t="shared" si="6"/>
        <v>MOTD</v>
      </c>
      <c r="S241" s="44">
        <f t="shared" si="7"/>
        <v>34</v>
      </c>
      <c r="T241" s="44" t="str">
        <f>IF(_xlfn.XLOOKUP(G241,'BE Data'!D:D,'BE Data'!H:H)=A241,"Yes","")</f>
        <v/>
      </c>
    </row>
    <row r="242" spans="1:20" x14ac:dyDescent="0.35">
      <c r="A242" s="4" t="s">
        <v>31</v>
      </c>
      <c r="B242" s="31" t="s">
        <v>32</v>
      </c>
      <c r="C242" s="31"/>
      <c r="D242" s="31"/>
      <c r="E242" s="31" t="s">
        <v>33</v>
      </c>
      <c r="F242" s="31"/>
      <c r="G242" s="31" t="s">
        <v>319</v>
      </c>
      <c r="H242" s="45">
        <v>45046</v>
      </c>
      <c r="I242" s="31" t="s">
        <v>453</v>
      </c>
      <c r="J242" s="31" t="s">
        <v>38</v>
      </c>
      <c r="K242" s="31" t="s">
        <v>466</v>
      </c>
      <c r="L242" s="31" t="s">
        <v>35</v>
      </c>
      <c r="M242" s="31" t="s">
        <v>36</v>
      </c>
      <c r="N242" s="40">
        <v>0.33680555555555558</v>
      </c>
      <c r="O242" s="40">
        <v>0.375</v>
      </c>
      <c r="P242" s="40">
        <v>3.819444444444442E-2</v>
      </c>
      <c r="Q242" s="41">
        <v>775.2</v>
      </c>
      <c r="R242" s="4" t="str">
        <f t="shared" si="6"/>
        <v>MOTD</v>
      </c>
      <c r="S242" s="44">
        <f t="shared" si="7"/>
        <v>34</v>
      </c>
      <c r="T242" s="44" t="str">
        <f>IF(_xlfn.XLOOKUP(G242,'BE Data'!D:D,'BE Data'!H:H)=A242,"Yes","")</f>
        <v/>
      </c>
    </row>
    <row r="243" spans="1:20" x14ac:dyDescent="0.35">
      <c r="A243" s="4" t="s">
        <v>31</v>
      </c>
      <c r="B243" s="31" t="s">
        <v>32</v>
      </c>
      <c r="C243" s="31" t="s">
        <v>94</v>
      </c>
      <c r="D243" s="31" t="s">
        <v>49</v>
      </c>
      <c r="E243" s="31" t="s">
        <v>41</v>
      </c>
      <c r="F243" s="31">
        <v>0.58333333333333337</v>
      </c>
      <c r="G243" s="31" t="s">
        <v>319</v>
      </c>
      <c r="H243" s="45">
        <v>45046</v>
      </c>
      <c r="I243" s="31" t="s">
        <v>453</v>
      </c>
      <c r="J243" s="31" t="s">
        <v>38</v>
      </c>
      <c r="K243" s="31" t="s">
        <v>53</v>
      </c>
      <c r="L243" s="31" t="s">
        <v>54</v>
      </c>
      <c r="M243" s="31" t="s">
        <v>55</v>
      </c>
      <c r="N243" s="40">
        <v>0.5840277777777777</v>
      </c>
      <c r="O243" s="40">
        <v>0.66805555555555551</v>
      </c>
      <c r="P243" s="40">
        <v>8.4027777777777812E-2</v>
      </c>
      <c r="Q243" s="41">
        <v>1300.5999999999999</v>
      </c>
      <c r="R243" s="4" t="str">
        <f t="shared" si="6"/>
        <v>Original</v>
      </c>
      <c r="S243" s="44">
        <f t="shared" si="7"/>
        <v>34</v>
      </c>
      <c r="T243" s="44" t="str">
        <f>IF(_xlfn.XLOOKUP(G243,'BE Data'!D:D,'BE Data'!H:H)=A243,"Yes","")</f>
        <v/>
      </c>
    </row>
    <row r="244" spans="1:20" x14ac:dyDescent="0.35">
      <c r="A244" s="4" t="s">
        <v>31</v>
      </c>
      <c r="B244" s="31" t="s">
        <v>32</v>
      </c>
      <c r="C244" s="31" t="s">
        <v>45</v>
      </c>
      <c r="D244" s="31" t="s">
        <v>48</v>
      </c>
      <c r="E244" s="31" t="s">
        <v>41</v>
      </c>
      <c r="F244" s="31">
        <v>0.6875</v>
      </c>
      <c r="G244" s="31" t="s">
        <v>319</v>
      </c>
      <c r="H244" s="45">
        <v>45046</v>
      </c>
      <c r="I244" s="31" t="s">
        <v>453</v>
      </c>
      <c r="J244" s="31" t="s">
        <v>38</v>
      </c>
      <c r="K244" s="31" t="s">
        <v>53</v>
      </c>
      <c r="L244" s="31" t="s">
        <v>54</v>
      </c>
      <c r="M244" s="31" t="s">
        <v>55</v>
      </c>
      <c r="N244" s="40">
        <v>0.68749999999999989</v>
      </c>
      <c r="O244" s="40">
        <v>0.76736111111111105</v>
      </c>
      <c r="P244" s="40">
        <v>7.986111111111116E-2</v>
      </c>
      <c r="Q244" s="41">
        <v>2615.6999999999998</v>
      </c>
      <c r="R244" s="4" t="str">
        <f t="shared" si="6"/>
        <v>Original</v>
      </c>
      <c r="S244" s="44">
        <f t="shared" si="7"/>
        <v>34</v>
      </c>
      <c r="T244" s="44" t="str">
        <f>IF(_xlfn.XLOOKUP(G244,'BE Data'!D:D,'BE Data'!H:H)=A244,"Yes","")</f>
        <v/>
      </c>
    </row>
    <row r="245" spans="1:20" x14ac:dyDescent="0.35">
      <c r="A245" s="4" t="s">
        <v>31</v>
      </c>
      <c r="B245" s="31" t="s">
        <v>32</v>
      </c>
      <c r="C245" s="31"/>
      <c r="D245" s="31"/>
      <c r="E245" s="31" t="s">
        <v>33</v>
      </c>
      <c r="F245" s="31"/>
      <c r="G245" s="31" t="s">
        <v>319</v>
      </c>
      <c r="H245" s="45">
        <v>45046</v>
      </c>
      <c r="I245" s="31" t="s">
        <v>453</v>
      </c>
      <c r="J245" s="31" t="s">
        <v>38</v>
      </c>
      <c r="K245" s="31" t="s">
        <v>39</v>
      </c>
      <c r="L245" s="31" t="s">
        <v>35</v>
      </c>
      <c r="M245" s="31" t="s">
        <v>36</v>
      </c>
      <c r="N245" s="40">
        <v>0.9375</v>
      </c>
      <c r="O245" s="40">
        <v>0.99305555555555547</v>
      </c>
      <c r="P245" s="40">
        <v>5.5555555555555469E-2</v>
      </c>
      <c r="Q245" s="41">
        <v>2121.9</v>
      </c>
      <c r="R245" s="4" t="str">
        <f t="shared" si="6"/>
        <v>MOTD</v>
      </c>
      <c r="S245" s="44">
        <f t="shared" si="7"/>
        <v>34</v>
      </c>
      <c r="T245" s="44" t="str">
        <f>IF(_xlfn.XLOOKUP(G245,'BE Data'!D:D,'BE Data'!H:H)=A245,"Yes","")</f>
        <v/>
      </c>
    </row>
    <row r="246" spans="1:20" x14ac:dyDescent="0.35">
      <c r="A246" s="4" t="s">
        <v>31</v>
      </c>
      <c r="B246" s="31" t="s">
        <v>32</v>
      </c>
      <c r="C246" s="31" t="s">
        <v>69</v>
      </c>
      <c r="D246" s="31" t="s">
        <v>86</v>
      </c>
      <c r="E246" s="31" t="s">
        <v>41</v>
      </c>
      <c r="F246" s="31">
        <v>0.83333333333333337</v>
      </c>
      <c r="G246" s="31" t="s">
        <v>319</v>
      </c>
      <c r="H246" s="45">
        <v>45047</v>
      </c>
      <c r="I246" s="31" t="s">
        <v>453</v>
      </c>
      <c r="J246" s="31" t="s">
        <v>74</v>
      </c>
      <c r="K246" s="31" t="s">
        <v>53</v>
      </c>
      <c r="L246" s="31" t="s">
        <v>54</v>
      </c>
      <c r="M246" s="31" t="s">
        <v>55</v>
      </c>
      <c r="N246" s="40">
        <v>0.8340277777777777</v>
      </c>
      <c r="O246" s="40">
        <v>0.91527777777777763</v>
      </c>
      <c r="P246" s="40">
        <v>8.1249999999999933E-2</v>
      </c>
      <c r="Q246" s="41">
        <v>1673.7</v>
      </c>
      <c r="R246" s="4" t="str">
        <f t="shared" si="6"/>
        <v>Original</v>
      </c>
      <c r="S246" s="44">
        <f t="shared" si="7"/>
        <v>34</v>
      </c>
      <c r="T246" s="44" t="str">
        <f>IF(_xlfn.XLOOKUP(G246,'BE Data'!D:D,'BE Data'!H:H)=A246,"Yes","")</f>
        <v/>
      </c>
    </row>
    <row r="247" spans="1:20" x14ac:dyDescent="0.35">
      <c r="A247" s="4" t="s">
        <v>31</v>
      </c>
      <c r="B247" s="31" t="s">
        <v>32</v>
      </c>
      <c r="C247" s="31" t="s">
        <v>40</v>
      </c>
      <c r="D247" s="31" t="s">
        <v>67</v>
      </c>
      <c r="E247" s="31" t="s">
        <v>41</v>
      </c>
      <c r="F247" s="31">
        <v>0.83333333333333337</v>
      </c>
      <c r="G247" s="31" t="s">
        <v>319</v>
      </c>
      <c r="H247" s="45">
        <v>45048</v>
      </c>
      <c r="I247" s="31" t="s">
        <v>453</v>
      </c>
      <c r="J247" s="31" t="s">
        <v>122</v>
      </c>
      <c r="K247" s="31" t="s">
        <v>53</v>
      </c>
      <c r="L247" s="31" t="s">
        <v>54</v>
      </c>
      <c r="M247" s="31" t="s">
        <v>55</v>
      </c>
      <c r="N247" s="40">
        <v>0.83333333333333326</v>
      </c>
      <c r="O247" s="40">
        <v>0.91249999999999987</v>
      </c>
      <c r="P247" s="40">
        <v>7.9166666666666607E-2</v>
      </c>
      <c r="Q247" s="41">
        <v>2166.6</v>
      </c>
      <c r="R247" s="4" t="str">
        <f t="shared" si="6"/>
        <v>Original</v>
      </c>
      <c r="S247" s="44">
        <f t="shared" si="7"/>
        <v>34</v>
      </c>
      <c r="T247" s="44" t="str">
        <f>IF(_xlfn.XLOOKUP(G247,'BE Data'!D:D,'BE Data'!H:H)=A247,"Yes","")</f>
        <v/>
      </c>
    </row>
    <row r="248" spans="1:20" x14ac:dyDescent="0.35">
      <c r="A248" s="4" t="s">
        <v>31</v>
      </c>
      <c r="B248" s="31" t="s">
        <v>32</v>
      </c>
      <c r="C248" s="31" t="s">
        <v>49</v>
      </c>
      <c r="D248" s="31" t="s">
        <v>47</v>
      </c>
      <c r="E248" s="31" t="s">
        <v>41</v>
      </c>
      <c r="F248" s="31">
        <v>0.83333333333333337</v>
      </c>
      <c r="G248" s="31" t="s">
        <v>313</v>
      </c>
      <c r="H248" s="45">
        <v>45049</v>
      </c>
      <c r="I248" s="31" t="s">
        <v>453</v>
      </c>
      <c r="J248" s="31" t="s">
        <v>123</v>
      </c>
      <c r="K248" s="31" t="s">
        <v>53</v>
      </c>
      <c r="L248" s="31" t="s">
        <v>54</v>
      </c>
      <c r="M248" s="31" t="s">
        <v>55</v>
      </c>
      <c r="N248" s="40">
        <v>0.8340277777777777</v>
      </c>
      <c r="O248" s="40">
        <v>0.91041666666666654</v>
      </c>
      <c r="P248" s="40">
        <v>7.638888888888884E-2</v>
      </c>
      <c r="Q248" s="41">
        <v>1764.4</v>
      </c>
      <c r="R248" s="4" t="str">
        <f t="shared" si="6"/>
        <v>Original</v>
      </c>
      <c r="S248" s="44">
        <f t="shared" si="7"/>
        <v>28</v>
      </c>
      <c r="T248" s="44" t="str">
        <f>IF(_xlfn.XLOOKUP(G248,'BE Data'!D:D,'BE Data'!H:H)=A248,"Yes","")</f>
        <v/>
      </c>
    </row>
    <row r="249" spans="1:20" x14ac:dyDescent="0.35">
      <c r="A249" s="4" t="s">
        <v>31</v>
      </c>
      <c r="B249" s="31" t="s">
        <v>32</v>
      </c>
      <c r="C249" s="31" t="s">
        <v>161</v>
      </c>
      <c r="D249" s="31" t="s">
        <v>42</v>
      </c>
      <c r="E249" s="31" t="s">
        <v>41</v>
      </c>
      <c r="F249" s="31">
        <v>0.83333333333333337</v>
      </c>
      <c r="G249" s="31" t="s">
        <v>313</v>
      </c>
      <c r="H249" s="45">
        <v>45050</v>
      </c>
      <c r="I249" s="31" t="s">
        <v>453</v>
      </c>
      <c r="J249" s="31" t="s">
        <v>127</v>
      </c>
      <c r="K249" s="31" t="s">
        <v>53</v>
      </c>
      <c r="L249" s="31" t="s">
        <v>54</v>
      </c>
      <c r="M249" s="31" t="s">
        <v>55</v>
      </c>
      <c r="N249" s="40">
        <v>0.83333333333333326</v>
      </c>
      <c r="O249" s="40">
        <v>0.91666666666666652</v>
      </c>
      <c r="P249" s="40">
        <v>8.3333333333333259E-2</v>
      </c>
      <c r="Q249" s="41">
        <v>1909.9</v>
      </c>
      <c r="R249" s="4" t="str">
        <f t="shared" si="6"/>
        <v>Original</v>
      </c>
      <c r="S249" s="44">
        <f t="shared" si="7"/>
        <v>28</v>
      </c>
      <c r="T249" s="44" t="str">
        <f>IF(_xlfn.XLOOKUP(G249,'BE Data'!D:D,'BE Data'!H:H)=A249,"Yes","")</f>
        <v/>
      </c>
    </row>
    <row r="250" spans="1:20" x14ac:dyDescent="0.35">
      <c r="A250" s="4" t="s">
        <v>31</v>
      </c>
      <c r="B250" s="31" t="s">
        <v>32</v>
      </c>
      <c r="C250" s="31" t="s">
        <v>49</v>
      </c>
      <c r="D250" s="31" t="s">
        <v>43</v>
      </c>
      <c r="E250" s="31" t="s">
        <v>41</v>
      </c>
      <c r="F250" s="31">
        <v>0.625</v>
      </c>
      <c r="G250" s="31" t="s">
        <v>320</v>
      </c>
      <c r="H250" s="45">
        <v>45052</v>
      </c>
      <c r="I250" s="31" t="s">
        <v>453</v>
      </c>
      <c r="J250" s="31" t="s">
        <v>37</v>
      </c>
      <c r="K250" s="31" t="s">
        <v>53</v>
      </c>
      <c r="L250" s="31" t="s">
        <v>54</v>
      </c>
      <c r="M250" s="31" t="s">
        <v>55</v>
      </c>
      <c r="N250" s="40">
        <v>0.62499999999999989</v>
      </c>
      <c r="O250" s="40">
        <v>0.70416666666666661</v>
      </c>
      <c r="P250" s="40">
        <v>7.9166666666666718E-2</v>
      </c>
      <c r="Q250" s="41">
        <v>1549.9</v>
      </c>
      <c r="R250" s="4" t="str">
        <f t="shared" si="6"/>
        <v>Original</v>
      </c>
      <c r="S250" s="44">
        <f t="shared" si="7"/>
        <v>35</v>
      </c>
      <c r="T250" s="44" t="str">
        <f>IF(_xlfn.XLOOKUP(G250,'BE Data'!D:D,'BE Data'!H:H)=A250,"Yes","")</f>
        <v/>
      </c>
    </row>
    <row r="251" spans="1:20" x14ac:dyDescent="0.35">
      <c r="A251" s="4" t="s">
        <v>31</v>
      </c>
      <c r="B251" s="31" t="s">
        <v>32</v>
      </c>
      <c r="C251" s="31" t="s">
        <v>45</v>
      </c>
      <c r="D251" s="31" t="s">
        <v>140</v>
      </c>
      <c r="E251" s="31" t="s">
        <v>41</v>
      </c>
      <c r="F251" s="31">
        <v>0.72916666666666663</v>
      </c>
      <c r="G251" s="31" t="s">
        <v>320</v>
      </c>
      <c r="H251" s="45">
        <v>45052</v>
      </c>
      <c r="I251" s="31" t="s">
        <v>453</v>
      </c>
      <c r="J251" s="31" t="s">
        <v>37</v>
      </c>
      <c r="K251" s="31" t="s">
        <v>53</v>
      </c>
      <c r="L251" s="31" t="s">
        <v>54</v>
      </c>
      <c r="M251" s="31" t="s">
        <v>55</v>
      </c>
      <c r="N251" s="40">
        <v>0.72916666666666663</v>
      </c>
      <c r="O251" s="40">
        <v>0.80694444444444435</v>
      </c>
      <c r="P251" s="40">
        <v>7.7777777777777724E-2</v>
      </c>
      <c r="Q251" s="41">
        <v>2095</v>
      </c>
      <c r="R251" s="4" t="str">
        <f t="shared" si="6"/>
        <v>Original</v>
      </c>
      <c r="S251" s="44">
        <f t="shared" si="7"/>
        <v>35</v>
      </c>
      <c r="T251" s="44" t="str">
        <f>IF(_xlfn.XLOOKUP(G251,'BE Data'!D:D,'BE Data'!H:H)=A251,"Yes","")</f>
        <v/>
      </c>
    </row>
    <row r="252" spans="1:20" x14ac:dyDescent="0.35">
      <c r="A252" s="4" t="s">
        <v>31</v>
      </c>
      <c r="B252" s="31" t="s">
        <v>32</v>
      </c>
      <c r="C252" s="31"/>
      <c r="D252" s="31"/>
      <c r="E252" s="31" t="s">
        <v>33</v>
      </c>
      <c r="F252" s="31"/>
      <c r="G252" s="31" t="s">
        <v>320</v>
      </c>
      <c r="H252" s="45">
        <v>45052</v>
      </c>
      <c r="I252" s="31" t="s">
        <v>453</v>
      </c>
      <c r="J252" s="31" t="s">
        <v>37</v>
      </c>
      <c r="K252" s="31" t="s">
        <v>34</v>
      </c>
      <c r="L252" s="31" t="s">
        <v>35</v>
      </c>
      <c r="M252" s="31" t="s">
        <v>36</v>
      </c>
      <c r="N252" s="40">
        <v>0.9375</v>
      </c>
      <c r="O252" s="40">
        <v>0.98611111111111116</v>
      </c>
      <c r="P252" s="40">
        <v>4.861111111111116E-2</v>
      </c>
      <c r="Q252" s="41">
        <v>2118.1999999999998</v>
      </c>
      <c r="R252" s="4" t="str">
        <f t="shared" si="6"/>
        <v>MOTD</v>
      </c>
      <c r="S252" s="44">
        <f t="shared" si="7"/>
        <v>35</v>
      </c>
      <c r="T252" s="44" t="str">
        <f>IF(_xlfn.XLOOKUP(G252,'BE Data'!D:D,'BE Data'!H:H)=A252,"Yes","")</f>
        <v/>
      </c>
    </row>
    <row r="253" spans="1:20" x14ac:dyDescent="0.35">
      <c r="A253" s="4" t="s">
        <v>31</v>
      </c>
      <c r="B253" s="31" t="s">
        <v>32</v>
      </c>
      <c r="C253" s="31"/>
      <c r="D253" s="31"/>
      <c r="E253" s="31" t="s">
        <v>33</v>
      </c>
      <c r="F253" s="31"/>
      <c r="G253" s="31" t="s">
        <v>320</v>
      </c>
      <c r="H253" s="45">
        <v>45053</v>
      </c>
      <c r="I253" s="31" t="s">
        <v>453</v>
      </c>
      <c r="J253" s="31" t="s">
        <v>38</v>
      </c>
      <c r="K253" s="31" t="s">
        <v>466</v>
      </c>
      <c r="L253" s="31" t="s">
        <v>35</v>
      </c>
      <c r="M253" s="31" t="s">
        <v>36</v>
      </c>
      <c r="N253" s="40">
        <v>0.32291666666666669</v>
      </c>
      <c r="O253" s="40">
        <v>0.375</v>
      </c>
      <c r="P253" s="40">
        <v>5.2083333333333315E-2</v>
      </c>
      <c r="Q253" s="41">
        <v>755.8</v>
      </c>
      <c r="R253" s="4" t="str">
        <f t="shared" si="6"/>
        <v>MOTD</v>
      </c>
      <c r="S253" s="44">
        <f t="shared" si="7"/>
        <v>35</v>
      </c>
      <c r="T253" s="44" t="str">
        <f>IF(_xlfn.XLOOKUP(G253,'BE Data'!D:D,'BE Data'!H:H)=A253,"Yes","")</f>
        <v/>
      </c>
    </row>
    <row r="254" spans="1:20" x14ac:dyDescent="0.35">
      <c r="A254" s="4" t="s">
        <v>31</v>
      </c>
      <c r="B254" s="31" t="s">
        <v>32</v>
      </c>
      <c r="C254" s="31" t="s">
        <v>46</v>
      </c>
      <c r="D254" s="31" t="s">
        <v>40</v>
      </c>
      <c r="E254" s="31" t="s">
        <v>41</v>
      </c>
      <c r="F254" s="31">
        <v>0.6875</v>
      </c>
      <c r="G254" s="31" t="s">
        <v>320</v>
      </c>
      <c r="H254" s="45">
        <v>45053</v>
      </c>
      <c r="I254" s="31" t="s">
        <v>453</v>
      </c>
      <c r="J254" s="31" t="s">
        <v>38</v>
      </c>
      <c r="K254" s="31" t="s">
        <v>53</v>
      </c>
      <c r="L254" s="31" t="s">
        <v>54</v>
      </c>
      <c r="M254" s="31" t="s">
        <v>55</v>
      </c>
      <c r="N254" s="40">
        <v>0.68749999999999989</v>
      </c>
      <c r="O254" s="40">
        <v>0.77013888888888882</v>
      </c>
      <c r="P254" s="40">
        <v>8.2638888888888928E-2</v>
      </c>
      <c r="Q254" s="41">
        <v>2187.1</v>
      </c>
      <c r="R254" s="4" t="str">
        <f t="shared" si="6"/>
        <v>Original</v>
      </c>
      <c r="S254" s="44">
        <f t="shared" si="7"/>
        <v>35</v>
      </c>
      <c r="T254" s="44" t="str">
        <f>IF(_xlfn.XLOOKUP(G254,'BE Data'!D:D,'BE Data'!H:H)=A254,"Yes","")</f>
        <v/>
      </c>
    </row>
    <row r="255" spans="1:20" x14ac:dyDescent="0.35">
      <c r="A255" s="4" t="s">
        <v>31</v>
      </c>
      <c r="B255" s="31" t="s">
        <v>32</v>
      </c>
      <c r="C255" s="31" t="s">
        <v>47</v>
      </c>
      <c r="D255" s="31" t="s">
        <v>42</v>
      </c>
      <c r="E255" s="31" t="s">
        <v>41</v>
      </c>
      <c r="F255" s="31">
        <v>0.79166666666666663</v>
      </c>
      <c r="G255" s="31" t="s">
        <v>320</v>
      </c>
      <c r="H255" s="45">
        <v>45053</v>
      </c>
      <c r="I255" s="31" t="s">
        <v>453</v>
      </c>
      <c r="J255" s="31" t="s">
        <v>38</v>
      </c>
      <c r="K255" s="31" t="s">
        <v>53</v>
      </c>
      <c r="L255" s="31" t="s">
        <v>58</v>
      </c>
      <c r="M255" s="31" t="s">
        <v>59</v>
      </c>
      <c r="N255" s="40">
        <v>0.79236111111111107</v>
      </c>
      <c r="O255" s="40">
        <v>0.87291666666666656</v>
      </c>
      <c r="P255" s="40">
        <v>8.0555555555555491E-2</v>
      </c>
      <c r="Q255" s="41">
        <v>1293</v>
      </c>
      <c r="R255" s="4" t="str">
        <f t="shared" si="6"/>
        <v>Original</v>
      </c>
      <c r="S255" s="44">
        <f t="shared" si="7"/>
        <v>35</v>
      </c>
      <c r="T255" s="44" t="str">
        <f>IF(_xlfn.XLOOKUP(G255,'BE Data'!D:D,'BE Data'!H:H)=A255,"Yes","")</f>
        <v/>
      </c>
    </row>
    <row r="256" spans="1:20" x14ac:dyDescent="0.35">
      <c r="A256" s="4" t="s">
        <v>31</v>
      </c>
      <c r="B256" s="31" t="s">
        <v>32</v>
      </c>
      <c r="C256" s="31"/>
      <c r="D256" s="31"/>
      <c r="E256" s="31" t="s">
        <v>33</v>
      </c>
      <c r="F256" s="31"/>
      <c r="G256" s="31" t="s">
        <v>320</v>
      </c>
      <c r="H256" s="45">
        <v>45053</v>
      </c>
      <c r="I256" s="31" t="s">
        <v>453</v>
      </c>
      <c r="J256" s="31" t="s">
        <v>38</v>
      </c>
      <c r="K256" s="31" t="s">
        <v>39</v>
      </c>
      <c r="L256" s="31" t="s">
        <v>35</v>
      </c>
      <c r="M256" s="31" t="s">
        <v>36</v>
      </c>
      <c r="N256" s="40">
        <v>0.94097222222222221</v>
      </c>
      <c r="O256" s="40">
        <v>0.98263888888888884</v>
      </c>
      <c r="P256" s="40">
        <v>4.1666666666666664E-2</v>
      </c>
      <c r="Q256" s="41">
        <v>2057.8000000000002</v>
      </c>
      <c r="R256" s="4" t="str">
        <f t="shared" si="6"/>
        <v>MOTD</v>
      </c>
      <c r="S256" s="44">
        <f t="shared" si="7"/>
        <v>35</v>
      </c>
      <c r="T256" s="44" t="str">
        <f>IF(_xlfn.XLOOKUP(G256,'BE Data'!D:D,'BE Data'!H:H)=A256,"Yes","")</f>
        <v/>
      </c>
    </row>
    <row r="257" spans="1:20" x14ac:dyDescent="0.35">
      <c r="A257" s="4" t="s">
        <v>31</v>
      </c>
      <c r="B257" s="31" t="s">
        <v>32</v>
      </c>
      <c r="C257" s="31" t="s">
        <v>161</v>
      </c>
      <c r="D257" s="31" t="s">
        <v>86</v>
      </c>
      <c r="E257" s="31" t="s">
        <v>41</v>
      </c>
      <c r="F257" s="31">
        <v>0.72916666666666663</v>
      </c>
      <c r="G257" s="31" t="s">
        <v>320</v>
      </c>
      <c r="H257" s="45">
        <v>45054</v>
      </c>
      <c r="I257" s="31" t="s">
        <v>453</v>
      </c>
      <c r="J257" s="31" t="s">
        <v>74</v>
      </c>
      <c r="K257" s="31" t="s">
        <v>53</v>
      </c>
      <c r="L257" s="31" t="s">
        <v>58</v>
      </c>
      <c r="M257" s="31" t="s">
        <v>59</v>
      </c>
      <c r="N257" s="40">
        <v>0.73124999999999996</v>
      </c>
      <c r="O257" s="40">
        <v>0.81180555555555545</v>
      </c>
      <c r="P257" s="40">
        <v>8.0555555555555491E-2</v>
      </c>
      <c r="Q257" s="41">
        <v>926.1</v>
      </c>
      <c r="R257" s="4" t="str">
        <f t="shared" si="6"/>
        <v>Original</v>
      </c>
      <c r="S257" s="44">
        <f t="shared" si="7"/>
        <v>35</v>
      </c>
      <c r="T257" s="44" t="str">
        <f>IF(_xlfn.XLOOKUP(G257,'BE Data'!D:D,'BE Data'!H:H)=A257,"Yes","")</f>
        <v/>
      </c>
    </row>
    <row r="258" spans="1:20" x14ac:dyDescent="0.35">
      <c r="A258" s="4" t="s">
        <v>31</v>
      </c>
      <c r="B258" s="31" t="s">
        <v>32</v>
      </c>
      <c r="C258" s="31" t="s">
        <v>164</v>
      </c>
      <c r="D258" s="31" t="s">
        <v>66</v>
      </c>
      <c r="E258" s="31" t="s">
        <v>41</v>
      </c>
      <c r="F258" s="31">
        <v>0.83333333333333337</v>
      </c>
      <c r="G258" s="31" t="s">
        <v>320</v>
      </c>
      <c r="H258" s="45">
        <v>45054</v>
      </c>
      <c r="I258" s="31" t="s">
        <v>453</v>
      </c>
      <c r="J258" s="31" t="s">
        <v>74</v>
      </c>
      <c r="K258" s="31" t="s">
        <v>53</v>
      </c>
      <c r="L258" s="31" t="s">
        <v>54</v>
      </c>
      <c r="M258" s="31" t="s">
        <v>55</v>
      </c>
      <c r="N258" s="40">
        <v>0.83333333333333326</v>
      </c>
      <c r="O258" s="40">
        <v>0.91666666666666652</v>
      </c>
      <c r="P258" s="40">
        <v>8.3333333333333259E-2</v>
      </c>
      <c r="Q258" s="41">
        <v>1313.1</v>
      </c>
      <c r="R258" s="4" t="str">
        <f t="shared" si="6"/>
        <v>Original</v>
      </c>
      <c r="S258" s="44">
        <f t="shared" si="7"/>
        <v>35</v>
      </c>
      <c r="T258" s="44" t="str">
        <f>IF(_xlfn.XLOOKUP(G258,'BE Data'!D:D,'BE Data'!H:H)=A258,"Yes","")</f>
        <v/>
      </c>
    </row>
    <row r="259" spans="1:20" x14ac:dyDescent="0.35">
      <c r="A259" s="4" t="s">
        <v>31</v>
      </c>
      <c r="B259" s="31" t="s">
        <v>32</v>
      </c>
      <c r="C259" s="31" t="s">
        <v>43</v>
      </c>
      <c r="D259" s="31" t="s">
        <v>46</v>
      </c>
      <c r="E259" s="31" t="s">
        <v>41</v>
      </c>
      <c r="F259" s="31">
        <v>0.52083333333333337</v>
      </c>
      <c r="G259" s="31" t="s">
        <v>321</v>
      </c>
      <c r="H259" s="45">
        <v>45059</v>
      </c>
      <c r="I259" s="31" t="s">
        <v>453</v>
      </c>
      <c r="J259" s="31" t="s">
        <v>37</v>
      </c>
      <c r="K259" s="31" t="s">
        <v>53</v>
      </c>
      <c r="L259" s="31" t="s">
        <v>58</v>
      </c>
      <c r="M259" s="31" t="s">
        <v>59</v>
      </c>
      <c r="N259" s="40">
        <v>0.5215277777777777</v>
      </c>
      <c r="O259" s="40">
        <v>0.6020833333333333</v>
      </c>
      <c r="P259" s="40">
        <v>8.0555555555555602E-2</v>
      </c>
      <c r="Q259" s="41">
        <v>905.1</v>
      </c>
      <c r="R259" s="4" t="str">
        <f t="shared" ref="R259:R322" si="8">IF(K259="Whistle-to-Whistle", "Original","MOTD")</f>
        <v>Original</v>
      </c>
      <c r="S259" s="44">
        <f t="shared" ref="S259:S322" si="9">VALUE(RIGHT(G259,2))</f>
        <v>36</v>
      </c>
      <c r="T259" s="44" t="str">
        <f>IF(_xlfn.XLOOKUP(G259,'BE Data'!D:D,'BE Data'!H:H)=A259,"Yes","")</f>
        <v/>
      </c>
    </row>
    <row r="260" spans="1:20" x14ac:dyDescent="0.35">
      <c r="A260" s="4" t="s">
        <v>31</v>
      </c>
      <c r="B260" s="31" t="s">
        <v>32</v>
      </c>
      <c r="C260" s="31"/>
      <c r="D260" s="31"/>
      <c r="E260" s="31" t="s">
        <v>33</v>
      </c>
      <c r="F260" s="31"/>
      <c r="G260" s="31" t="s">
        <v>321</v>
      </c>
      <c r="H260" s="45">
        <v>45059</v>
      </c>
      <c r="I260" s="31" t="s">
        <v>453</v>
      </c>
      <c r="J260" s="31" t="s">
        <v>37</v>
      </c>
      <c r="K260" s="31" t="s">
        <v>34</v>
      </c>
      <c r="L260" s="31" t="s">
        <v>278</v>
      </c>
      <c r="M260" s="31" t="s">
        <v>36</v>
      </c>
      <c r="N260" s="40">
        <v>0.91666666666666663</v>
      </c>
      <c r="O260" s="40">
        <v>0.9722222222222221</v>
      </c>
      <c r="P260" s="40">
        <v>5.5555555555555469E-2</v>
      </c>
      <c r="Q260" s="41">
        <v>1622.8</v>
      </c>
      <c r="R260" s="4" t="str">
        <f t="shared" si="8"/>
        <v>MOTD</v>
      </c>
      <c r="S260" s="44">
        <f t="shared" si="9"/>
        <v>36</v>
      </c>
      <c r="T260" s="44" t="str">
        <f>IF(_xlfn.XLOOKUP(G260,'BE Data'!D:D,'BE Data'!H:H)=A260,"Yes","")</f>
        <v/>
      </c>
    </row>
    <row r="261" spans="1:20" x14ac:dyDescent="0.35">
      <c r="A261" s="4" t="s">
        <v>31</v>
      </c>
      <c r="B261" s="31" t="s">
        <v>32</v>
      </c>
      <c r="C261" s="31"/>
      <c r="D261" s="31"/>
      <c r="E261" s="31" t="s">
        <v>33</v>
      </c>
      <c r="F261" s="31"/>
      <c r="G261" s="31" t="s">
        <v>321</v>
      </c>
      <c r="H261" s="45">
        <v>45060</v>
      </c>
      <c r="I261" s="31" t="s">
        <v>453</v>
      </c>
      <c r="J261" s="31" t="s">
        <v>38</v>
      </c>
      <c r="K261" s="31" t="s">
        <v>466</v>
      </c>
      <c r="L261" s="31" t="s">
        <v>35</v>
      </c>
      <c r="M261" s="31" t="s">
        <v>36</v>
      </c>
      <c r="N261" s="40">
        <v>0.31597222222222221</v>
      </c>
      <c r="O261" s="40">
        <v>0.375</v>
      </c>
      <c r="P261" s="40">
        <v>5.902777777777779E-2</v>
      </c>
      <c r="Q261" s="41">
        <v>919.8</v>
      </c>
      <c r="R261" s="4" t="str">
        <f t="shared" si="8"/>
        <v>MOTD</v>
      </c>
      <c r="S261" s="44">
        <f t="shared" si="9"/>
        <v>36</v>
      </c>
      <c r="T261" s="44" t="str">
        <f>IF(_xlfn.XLOOKUP(G261,'BE Data'!D:D,'BE Data'!H:H)=A261,"Yes","")</f>
        <v/>
      </c>
    </row>
    <row r="262" spans="1:20" x14ac:dyDescent="0.35">
      <c r="A262" s="4" t="s">
        <v>31</v>
      </c>
      <c r="B262" s="31" t="s">
        <v>32</v>
      </c>
      <c r="C262" s="31" t="s">
        <v>86</v>
      </c>
      <c r="D262" s="31" t="s">
        <v>49</v>
      </c>
      <c r="E262" s="31" t="s">
        <v>41</v>
      </c>
      <c r="F262" s="31">
        <v>0.58333333333333337</v>
      </c>
      <c r="G262" s="31" t="s">
        <v>321</v>
      </c>
      <c r="H262" s="45">
        <v>45060</v>
      </c>
      <c r="I262" s="31" t="s">
        <v>453</v>
      </c>
      <c r="J262" s="31" t="s">
        <v>38</v>
      </c>
      <c r="K262" s="31" t="s">
        <v>53</v>
      </c>
      <c r="L262" s="31" t="s">
        <v>54</v>
      </c>
      <c r="M262" s="31" t="s">
        <v>55</v>
      </c>
      <c r="N262" s="40">
        <v>0.58472222222222214</v>
      </c>
      <c r="O262" s="40">
        <v>0.66319444444444442</v>
      </c>
      <c r="P262" s="40">
        <v>7.8472222222222276E-2</v>
      </c>
      <c r="Q262" s="41">
        <v>1407.5</v>
      </c>
      <c r="R262" s="4" t="str">
        <f t="shared" si="8"/>
        <v>Original</v>
      </c>
      <c r="S262" s="44">
        <f t="shared" si="9"/>
        <v>36</v>
      </c>
      <c r="T262" s="44" t="str">
        <f>IF(_xlfn.XLOOKUP(G262,'BE Data'!D:D,'BE Data'!H:H)=A262,"Yes","")</f>
        <v/>
      </c>
    </row>
    <row r="263" spans="1:20" x14ac:dyDescent="0.35">
      <c r="A263" s="4" t="s">
        <v>31</v>
      </c>
      <c r="B263" s="31" t="s">
        <v>32</v>
      </c>
      <c r="C263" s="31" t="s">
        <v>40</v>
      </c>
      <c r="D263" s="31" t="s">
        <v>161</v>
      </c>
      <c r="E263" s="31" t="s">
        <v>41</v>
      </c>
      <c r="F263" s="31">
        <v>0.6875</v>
      </c>
      <c r="G263" s="31" t="s">
        <v>321</v>
      </c>
      <c r="H263" s="45">
        <v>45060</v>
      </c>
      <c r="I263" s="31" t="s">
        <v>453</v>
      </c>
      <c r="J263" s="31" t="s">
        <v>38</v>
      </c>
      <c r="K263" s="31" t="s">
        <v>53</v>
      </c>
      <c r="L263" s="31" t="s">
        <v>54</v>
      </c>
      <c r="M263" s="31" t="s">
        <v>55</v>
      </c>
      <c r="N263" s="40">
        <v>0.68749999999999989</v>
      </c>
      <c r="O263" s="40">
        <v>0.77013888888888882</v>
      </c>
      <c r="P263" s="40">
        <v>8.2638888888888928E-2</v>
      </c>
      <c r="Q263" s="41">
        <v>1877</v>
      </c>
      <c r="R263" s="4" t="str">
        <f t="shared" si="8"/>
        <v>Original</v>
      </c>
      <c r="S263" s="44">
        <f t="shared" si="9"/>
        <v>36</v>
      </c>
      <c r="T263" s="44" t="str">
        <f>IF(_xlfn.XLOOKUP(G263,'BE Data'!D:D,'BE Data'!H:H)=A263,"Yes","")</f>
        <v/>
      </c>
    </row>
    <row r="264" spans="1:20" x14ac:dyDescent="0.35">
      <c r="A264" s="4" t="s">
        <v>31</v>
      </c>
      <c r="B264" s="31" t="s">
        <v>32</v>
      </c>
      <c r="C264" s="31"/>
      <c r="D264" s="31"/>
      <c r="E264" s="31" t="s">
        <v>33</v>
      </c>
      <c r="F264" s="31"/>
      <c r="G264" s="31" t="s">
        <v>321</v>
      </c>
      <c r="H264" s="45">
        <v>45060</v>
      </c>
      <c r="I264" s="31" t="s">
        <v>453</v>
      </c>
      <c r="J264" s="31" t="s">
        <v>38</v>
      </c>
      <c r="K264" s="31" t="s">
        <v>39</v>
      </c>
      <c r="L264" s="31" t="s">
        <v>35</v>
      </c>
      <c r="M264" s="31" t="s">
        <v>36</v>
      </c>
      <c r="N264" s="40">
        <v>0.9375</v>
      </c>
      <c r="O264" s="40">
        <v>0.98263888888888884</v>
      </c>
      <c r="P264" s="40">
        <v>4.513888888888884E-2</v>
      </c>
      <c r="Q264" s="41">
        <v>1841.7</v>
      </c>
      <c r="R264" s="4" t="str">
        <f t="shared" si="8"/>
        <v>MOTD</v>
      </c>
      <c r="S264" s="44">
        <f t="shared" si="9"/>
        <v>36</v>
      </c>
      <c r="T264" s="44" t="str">
        <f>IF(_xlfn.XLOOKUP(G264,'BE Data'!D:D,'BE Data'!H:H)=A264,"Yes","")</f>
        <v/>
      </c>
    </row>
    <row r="265" spans="1:20" x14ac:dyDescent="0.35">
      <c r="A265" s="4" t="s">
        <v>31</v>
      </c>
      <c r="B265" s="31" t="s">
        <v>32</v>
      </c>
      <c r="C265" s="31" t="s">
        <v>69</v>
      </c>
      <c r="D265" s="31" t="s">
        <v>45</v>
      </c>
      <c r="E265" s="31" t="s">
        <v>41</v>
      </c>
      <c r="F265" s="31">
        <v>0.83333333333333337</v>
      </c>
      <c r="G265" s="31" t="s">
        <v>321</v>
      </c>
      <c r="H265" s="45">
        <v>45061</v>
      </c>
      <c r="I265" s="31" t="s">
        <v>453</v>
      </c>
      <c r="J265" s="31" t="s">
        <v>74</v>
      </c>
      <c r="K265" s="31" t="s">
        <v>53</v>
      </c>
      <c r="L265" s="31" t="s">
        <v>54</v>
      </c>
      <c r="M265" s="31" t="s">
        <v>55</v>
      </c>
      <c r="N265" s="40">
        <v>0.83333333333333326</v>
      </c>
      <c r="O265" s="40">
        <v>0.91111111111111098</v>
      </c>
      <c r="P265" s="40">
        <v>7.7777777777777724E-2</v>
      </c>
      <c r="Q265" s="41">
        <v>1965.1</v>
      </c>
      <c r="R265" s="4" t="str">
        <f t="shared" si="8"/>
        <v>Original</v>
      </c>
      <c r="S265" s="44">
        <f t="shared" si="9"/>
        <v>36</v>
      </c>
      <c r="T265" s="44" t="str">
        <f>IF(_xlfn.XLOOKUP(G265,'BE Data'!D:D,'BE Data'!H:H)=A265,"Yes","")</f>
        <v/>
      </c>
    </row>
    <row r="266" spans="1:20" x14ac:dyDescent="0.35">
      <c r="A266" s="4" t="s">
        <v>31</v>
      </c>
      <c r="B266" s="31" t="s">
        <v>32</v>
      </c>
      <c r="C266" s="31" t="s">
        <v>46</v>
      </c>
      <c r="D266" s="31" t="s">
        <v>161</v>
      </c>
      <c r="E266" s="31" t="s">
        <v>41</v>
      </c>
      <c r="F266" s="31">
        <v>0.8125</v>
      </c>
      <c r="G266" s="31" t="s">
        <v>310</v>
      </c>
      <c r="H266" s="45">
        <v>45064</v>
      </c>
      <c r="I266" s="31" t="s">
        <v>453</v>
      </c>
      <c r="J266" s="31" t="s">
        <v>127</v>
      </c>
      <c r="K266" s="31" t="s">
        <v>53</v>
      </c>
      <c r="L266" s="31" t="s">
        <v>54</v>
      </c>
      <c r="M266" s="31" t="s">
        <v>55</v>
      </c>
      <c r="N266" s="40">
        <v>0.81319444444444433</v>
      </c>
      <c r="O266" s="40">
        <v>0.8965277777777777</v>
      </c>
      <c r="P266" s="40">
        <v>8.333333333333337E-2</v>
      </c>
      <c r="Q266" s="41">
        <v>999.5</v>
      </c>
      <c r="R266" s="4" t="str">
        <f t="shared" si="8"/>
        <v>Original</v>
      </c>
      <c r="S266" s="44">
        <f t="shared" si="9"/>
        <v>25</v>
      </c>
      <c r="T266" s="44" t="str">
        <f>IF(_xlfn.XLOOKUP(G266,'BE Data'!D:D,'BE Data'!H:H)=A266,"Yes","")</f>
        <v/>
      </c>
    </row>
    <row r="267" spans="1:20" x14ac:dyDescent="0.35">
      <c r="A267" s="4" t="s">
        <v>31</v>
      </c>
      <c r="B267" s="31" t="s">
        <v>32</v>
      </c>
      <c r="C267" s="31" t="s">
        <v>48</v>
      </c>
      <c r="D267" s="31" t="s">
        <v>140</v>
      </c>
      <c r="E267" s="31" t="s">
        <v>41</v>
      </c>
      <c r="F267" s="31">
        <v>0.52083333333333337</v>
      </c>
      <c r="G267" s="31" t="s">
        <v>322</v>
      </c>
      <c r="H267" s="45">
        <v>45066</v>
      </c>
      <c r="I267" s="31" t="s">
        <v>453</v>
      </c>
      <c r="J267" s="31" t="s">
        <v>37</v>
      </c>
      <c r="K267" s="31" t="s">
        <v>53</v>
      </c>
      <c r="L267" s="31" t="s">
        <v>58</v>
      </c>
      <c r="M267" s="31" t="s">
        <v>59</v>
      </c>
      <c r="N267" s="40">
        <v>0.5215277777777777</v>
      </c>
      <c r="O267" s="40">
        <v>0.60416666666666663</v>
      </c>
      <c r="P267" s="40">
        <v>8.2638888888888928E-2</v>
      </c>
      <c r="Q267" s="41">
        <v>612.9</v>
      </c>
      <c r="R267" s="4" t="str">
        <f t="shared" si="8"/>
        <v>Original</v>
      </c>
      <c r="S267" s="44">
        <f t="shared" si="9"/>
        <v>37</v>
      </c>
      <c r="T267" s="44" t="str">
        <f>IF(_xlfn.XLOOKUP(G267,'BE Data'!D:D,'BE Data'!H:H)=A267,"Yes","")</f>
        <v/>
      </c>
    </row>
    <row r="268" spans="1:20" x14ac:dyDescent="0.35">
      <c r="A268" s="4" t="s">
        <v>31</v>
      </c>
      <c r="B268" s="31" t="s">
        <v>32</v>
      </c>
      <c r="C268" s="31" t="s">
        <v>164</v>
      </c>
      <c r="D268" s="31" t="s">
        <v>40</v>
      </c>
      <c r="E268" s="31" t="s">
        <v>41</v>
      </c>
      <c r="F268" s="31">
        <v>0.72916666666666663</v>
      </c>
      <c r="G268" s="31" t="s">
        <v>322</v>
      </c>
      <c r="H268" s="45">
        <v>45066</v>
      </c>
      <c r="I268" s="31" t="s">
        <v>453</v>
      </c>
      <c r="J268" s="31" t="s">
        <v>37</v>
      </c>
      <c r="K268" s="31" t="s">
        <v>53</v>
      </c>
      <c r="L268" s="31" t="s">
        <v>54</v>
      </c>
      <c r="M268" s="31" t="s">
        <v>55</v>
      </c>
      <c r="N268" s="40">
        <v>0.72986111111111107</v>
      </c>
      <c r="O268" s="40">
        <v>0.81319444444444433</v>
      </c>
      <c r="P268" s="40">
        <v>8.3333333333333259E-2</v>
      </c>
      <c r="Q268" s="41">
        <v>1388.7</v>
      </c>
      <c r="R268" s="4" t="str">
        <f t="shared" si="8"/>
        <v>Original</v>
      </c>
      <c r="S268" s="44">
        <f t="shared" si="9"/>
        <v>37</v>
      </c>
      <c r="T268" s="44" t="str">
        <f>IF(_xlfn.XLOOKUP(G268,'BE Data'!D:D,'BE Data'!H:H)=A268,"Yes","")</f>
        <v/>
      </c>
    </row>
    <row r="269" spans="1:20" x14ac:dyDescent="0.35">
      <c r="A269" s="4" t="s">
        <v>31</v>
      </c>
      <c r="B269" s="31" t="s">
        <v>32</v>
      </c>
      <c r="C269" s="31"/>
      <c r="D269" s="31"/>
      <c r="E269" s="31" t="s">
        <v>33</v>
      </c>
      <c r="F269" s="31"/>
      <c r="G269" s="31" t="s">
        <v>322</v>
      </c>
      <c r="H269" s="45">
        <v>45066</v>
      </c>
      <c r="I269" s="31" t="s">
        <v>453</v>
      </c>
      <c r="J269" s="31" t="s">
        <v>37</v>
      </c>
      <c r="K269" s="31" t="s">
        <v>34</v>
      </c>
      <c r="L269" s="31" t="s">
        <v>35</v>
      </c>
      <c r="M269" s="31" t="s">
        <v>36</v>
      </c>
      <c r="N269" s="40">
        <v>0.93402777777777779</v>
      </c>
      <c r="O269" s="40">
        <v>0.98958333333333337</v>
      </c>
      <c r="P269" s="40">
        <v>5.555555555555558E-2</v>
      </c>
      <c r="Q269" s="41">
        <v>2069.6</v>
      </c>
      <c r="R269" s="4" t="str">
        <f t="shared" si="8"/>
        <v>MOTD</v>
      </c>
      <c r="S269" s="44">
        <f t="shared" si="9"/>
        <v>37</v>
      </c>
      <c r="T269" s="44" t="str">
        <f>IF(_xlfn.XLOOKUP(G269,'BE Data'!D:D,'BE Data'!H:H)=A269,"Yes","")</f>
        <v/>
      </c>
    </row>
    <row r="270" spans="1:20" x14ac:dyDescent="0.35">
      <c r="A270" s="4" t="s">
        <v>31</v>
      </c>
      <c r="B270" s="31" t="s">
        <v>32</v>
      </c>
      <c r="C270" s="31"/>
      <c r="D270" s="31"/>
      <c r="E270" s="31" t="s">
        <v>33</v>
      </c>
      <c r="F270" s="31"/>
      <c r="G270" s="31" t="s">
        <v>322</v>
      </c>
      <c r="H270" s="45">
        <v>45067</v>
      </c>
      <c r="I270" s="31" t="s">
        <v>453</v>
      </c>
      <c r="J270" s="31" t="s">
        <v>38</v>
      </c>
      <c r="K270" s="31" t="s">
        <v>466</v>
      </c>
      <c r="L270" s="31" t="s">
        <v>35</v>
      </c>
      <c r="M270" s="31" t="s">
        <v>36</v>
      </c>
      <c r="N270" s="40">
        <v>0.31597222222222221</v>
      </c>
      <c r="O270" s="40">
        <v>0.37498842592592596</v>
      </c>
      <c r="P270" s="40">
        <v>5.9016203703703751E-2</v>
      </c>
      <c r="Q270" s="41">
        <v>761.9</v>
      </c>
      <c r="R270" s="4" t="str">
        <f t="shared" si="8"/>
        <v>MOTD</v>
      </c>
      <c r="S270" s="44">
        <f t="shared" si="9"/>
        <v>37</v>
      </c>
      <c r="T270" s="44" t="str">
        <f>IF(_xlfn.XLOOKUP(G270,'BE Data'!D:D,'BE Data'!H:H)=A270,"Yes","")</f>
        <v/>
      </c>
    </row>
    <row r="271" spans="1:20" x14ac:dyDescent="0.35">
      <c r="A271" s="4" t="s">
        <v>31</v>
      </c>
      <c r="B271" s="31" t="s">
        <v>32</v>
      </c>
      <c r="C271" s="31" t="s">
        <v>47</v>
      </c>
      <c r="D271" s="31" t="s">
        <v>43</v>
      </c>
      <c r="E271" s="31" t="s">
        <v>41</v>
      </c>
      <c r="F271" s="31">
        <v>0.5625</v>
      </c>
      <c r="G271" s="31" t="s">
        <v>322</v>
      </c>
      <c r="H271" s="45">
        <v>45067</v>
      </c>
      <c r="I271" s="31" t="s">
        <v>453</v>
      </c>
      <c r="J271" s="31" t="s">
        <v>38</v>
      </c>
      <c r="K271" s="31" t="s">
        <v>53</v>
      </c>
      <c r="L271" s="31" t="s">
        <v>54</v>
      </c>
      <c r="M271" s="31" t="s">
        <v>55</v>
      </c>
      <c r="N271" s="40">
        <v>0.56249999999999989</v>
      </c>
      <c r="O271" s="40">
        <v>0.64513888888888882</v>
      </c>
      <c r="P271" s="40">
        <v>8.2638888888888928E-2</v>
      </c>
      <c r="Q271" s="41">
        <v>1111.5</v>
      </c>
      <c r="R271" s="4" t="str">
        <f t="shared" si="8"/>
        <v>Original</v>
      </c>
      <c r="S271" s="44">
        <f t="shared" si="9"/>
        <v>37</v>
      </c>
      <c r="T271" s="44" t="str">
        <f>IF(_xlfn.XLOOKUP(G271,'BE Data'!D:D,'BE Data'!H:H)=A271,"Yes","")</f>
        <v/>
      </c>
    </row>
    <row r="272" spans="1:20" x14ac:dyDescent="0.35">
      <c r="A272" s="4" t="s">
        <v>31</v>
      </c>
      <c r="B272" s="31" t="s">
        <v>32</v>
      </c>
      <c r="C272" s="31" t="s">
        <v>49</v>
      </c>
      <c r="D272" s="31" t="s">
        <v>67</v>
      </c>
      <c r="E272" s="31" t="s">
        <v>41</v>
      </c>
      <c r="F272" s="31">
        <v>0.66666666666666663</v>
      </c>
      <c r="G272" s="31" t="s">
        <v>322</v>
      </c>
      <c r="H272" s="45">
        <v>45067</v>
      </c>
      <c r="I272" s="31" t="s">
        <v>453</v>
      </c>
      <c r="J272" s="31" t="s">
        <v>38</v>
      </c>
      <c r="K272" s="31" t="s">
        <v>53</v>
      </c>
      <c r="L272" s="31" t="s">
        <v>54</v>
      </c>
      <c r="M272" s="31" t="s">
        <v>55</v>
      </c>
      <c r="N272" s="40">
        <v>0.66805555555555551</v>
      </c>
      <c r="O272" s="40">
        <v>0.74652777777777768</v>
      </c>
      <c r="P272" s="40">
        <v>7.8472222222222165E-2</v>
      </c>
      <c r="Q272" s="41">
        <v>1468.4</v>
      </c>
      <c r="R272" s="4" t="str">
        <f t="shared" si="8"/>
        <v>Original</v>
      </c>
      <c r="S272" s="44">
        <f t="shared" si="9"/>
        <v>37</v>
      </c>
      <c r="T272" s="44" t="str">
        <f>IF(_xlfn.XLOOKUP(G272,'BE Data'!D:D,'BE Data'!H:H)=A272,"Yes","")</f>
        <v/>
      </c>
    </row>
    <row r="273" spans="1:20" x14ac:dyDescent="0.35">
      <c r="A273" s="4" t="s">
        <v>31</v>
      </c>
      <c r="B273" s="31" t="s">
        <v>32</v>
      </c>
      <c r="C273" s="31"/>
      <c r="D273" s="31"/>
      <c r="E273" s="31" t="s">
        <v>33</v>
      </c>
      <c r="F273" s="31"/>
      <c r="G273" s="31" t="s">
        <v>322</v>
      </c>
      <c r="H273" s="45">
        <v>45067</v>
      </c>
      <c r="I273" s="31" t="s">
        <v>453</v>
      </c>
      <c r="J273" s="31" t="s">
        <v>38</v>
      </c>
      <c r="K273" s="31" t="s">
        <v>39</v>
      </c>
      <c r="L273" s="31" t="s">
        <v>35</v>
      </c>
      <c r="M273" s="31" t="s">
        <v>36</v>
      </c>
      <c r="N273" s="40">
        <v>0.9375</v>
      </c>
      <c r="O273" s="40">
        <v>0.98611111111111116</v>
      </c>
      <c r="P273" s="40">
        <v>4.861111111111116E-2</v>
      </c>
      <c r="Q273" s="41">
        <v>1444.4</v>
      </c>
      <c r="R273" s="4" t="str">
        <f t="shared" si="8"/>
        <v>MOTD</v>
      </c>
      <c r="S273" s="44">
        <f t="shared" si="9"/>
        <v>37</v>
      </c>
      <c r="T273" s="44" t="str">
        <f>IF(_xlfn.XLOOKUP(G273,'BE Data'!D:D,'BE Data'!H:H)=A273,"Yes","")</f>
        <v/>
      </c>
    </row>
    <row r="274" spans="1:20" x14ac:dyDescent="0.35">
      <c r="A274" s="4" t="s">
        <v>31</v>
      </c>
      <c r="B274" s="31" t="s">
        <v>32</v>
      </c>
      <c r="C274" s="31" t="s">
        <v>46</v>
      </c>
      <c r="D274" s="31" t="s">
        <v>69</v>
      </c>
      <c r="E274" s="31" t="s">
        <v>41</v>
      </c>
      <c r="F274" s="31">
        <v>0.83333333333333337</v>
      </c>
      <c r="G274" s="31" t="s">
        <v>322</v>
      </c>
      <c r="H274" s="45">
        <v>45068</v>
      </c>
      <c r="I274" s="31" t="s">
        <v>453</v>
      </c>
      <c r="J274" s="31" t="s">
        <v>74</v>
      </c>
      <c r="K274" s="31" t="s">
        <v>53</v>
      </c>
      <c r="L274" s="31" t="s">
        <v>54</v>
      </c>
      <c r="M274" s="31" t="s">
        <v>55</v>
      </c>
      <c r="N274" s="40">
        <v>0.8340277777777777</v>
      </c>
      <c r="O274" s="40">
        <v>0.91388888888888875</v>
      </c>
      <c r="P274" s="40">
        <v>7.9861111111111049E-2</v>
      </c>
      <c r="Q274" s="41">
        <v>1702.4</v>
      </c>
      <c r="R274" s="4" t="str">
        <f t="shared" si="8"/>
        <v>Original</v>
      </c>
      <c r="S274" s="44">
        <f t="shared" si="9"/>
        <v>37</v>
      </c>
      <c r="T274" s="44" t="str">
        <f>IF(_xlfn.XLOOKUP(G274,'BE Data'!D:D,'BE Data'!H:H)=A274,"Yes","")</f>
        <v/>
      </c>
    </row>
    <row r="275" spans="1:20" x14ac:dyDescent="0.35">
      <c r="A275" s="4" t="s">
        <v>31</v>
      </c>
      <c r="B275" s="31" t="s">
        <v>32</v>
      </c>
      <c r="C275" s="31" t="s">
        <v>161</v>
      </c>
      <c r="D275" s="31" t="s">
        <v>49</v>
      </c>
      <c r="E275" s="31" t="s">
        <v>41</v>
      </c>
      <c r="F275" s="31">
        <v>0.83333333333333337</v>
      </c>
      <c r="G275" s="31" t="s">
        <v>317</v>
      </c>
      <c r="H275" s="45">
        <v>45070</v>
      </c>
      <c r="I275" s="31" t="s">
        <v>453</v>
      </c>
      <c r="J275" s="31" t="s">
        <v>123</v>
      </c>
      <c r="K275" s="31" t="s">
        <v>53</v>
      </c>
      <c r="L275" s="31" t="s">
        <v>54</v>
      </c>
      <c r="M275" s="31" t="s">
        <v>55</v>
      </c>
      <c r="N275" s="40">
        <v>0.83333333333333326</v>
      </c>
      <c r="O275" s="40">
        <v>0.91180555555555542</v>
      </c>
      <c r="P275" s="40">
        <v>7.8472222222222165E-2</v>
      </c>
      <c r="Q275" s="41">
        <v>1233.0999999999999</v>
      </c>
      <c r="R275" s="4" t="str">
        <f t="shared" si="8"/>
        <v>Original</v>
      </c>
      <c r="S275" s="44">
        <f t="shared" si="9"/>
        <v>32</v>
      </c>
      <c r="T275" s="44" t="str">
        <f>IF(_xlfn.XLOOKUP(G275,'BE Data'!D:D,'BE Data'!H:H)=A275,"Yes","")</f>
        <v/>
      </c>
    </row>
    <row r="276" spans="1:20" x14ac:dyDescent="0.35">
      <c r="A276" s="4" t="s">
        <v>31</v>
      </c>
      <c r="B276" s="31" t="s">
        <v>32</v>
      </c>
      <c r="C276" s="31" t="s">
        <v>42</v>
      </c>
      <c r="D276" s="31" t="s">
        <v>67</v>
      </c>
      <c r="E276" s="31" t="s">
        <v>41</v>
      </c>
      <c r="F276" s="31">
        <v>0.83333333333333337</v>
      </c>
      <c r="G276" s="31" t="s">
        <v>317</v>
      </c>
      <c r="H276" s="45">
        <v>45071</v>
      </c>
      <c r="I276" s="31" t="s">
        <v>453</v>
      </c>
      <c r="J276" s="31" t="s">
        <v>127</v>
      </c>
      <c r="K276" s="31" t="s">
        <v>53</v>
      </c>
      <c r="L276" s="31" t="s">
        <v>54</v>
      </c>
      <c r="M276" s="31" t="s">
        <v>55</v>
      </c>
      <c r="N276" s="40">
        <v>0.8340277777777777</v>
      </c>
      <c r="O276" s="40">
        <v>0.91527777777777775</v>
      </c>
      <c r="P276" s="40">
        <v>8.1250000000000044E-2</v>
      </c>
      <c r="Q276" s="41">
        <v>1795.2</v>
      </c>
      <c r="R276" s="4" t="str">
        <f t="shared" si="8"/>
        <v>Original</v>
      </c>
      <c r="S276" s="44">
        <f t="shared" si="9"/>
        <v>32</v>
      </c>
      <c r="T276" s="44" t="str">
        <f>IF(_xlfn.XLOOKUP(G276,'BE Data'!D:D,'BE Data'!H:H)=A276,"Yes","")</f>
        <v/>
      </c>
    </row>
    <row r="277" spans="1:20" x14ac:dyDescent="0.35">
      <c r="A277" s="4" t="s">
        <v>31</v>
      </c>
      <c r="B277" s="31" t="s">
        <v>32</v>
      </c>
      <c r="C277" s="31" t="s">
        <v>86</v>
      </c>
      <c r="D277" s="31" t="s">
        <v>128</v>
      </c>
      <c r="E277" s="31" t="s">
        <v>41</v>
      </c>
      <c r="F277" s="31">
        <v>0.6875</v>
      </c>
      <c r="G277" s="31" t="s">
        <v>323</v>
      </c>
      <c r="H277" s="45">
        <v>45074</v>
      </c>
      <c r="I277" s="31" t="s">
        <v>453</v>
      </c>
      <c r="J277" s="31" t="s">
        <v>38</v>
      </c>
      <c r="K277" s="31" t="s">
        <v>53</v>
      </c>
      <c r="L277" s="31" t="s">
        <v>54</v>
      </c>
      <c r="M277" s="31" t="s">
        <v>55</v>
      </c>
      <c r="N277" s="40">
        <v>0.68819444444444433</v>
      </c>
      <c r="O277" s="40">
        <v>0.77083333333333326</v>
      </c>
      <c r="P277" s="40">
        <v>8.2638888888888928E-2</v>
      </c>
      <c r="Q277" s="41">
        <v>1054.5</v>
      </c>
      <c r="R277" s="4" t="str">
        <f t="shared" si="8"/>
        <v>Original</v>
      </c>
      <c r="S277" s="44">
        <f t="shared" si="9"/>
        <v>38</v>
      </c>
      <c r="T277" s="44" t="str">
        <f>IF(_xlfn.XLOOKUP(G277,'BE Data'!D:D,'BE Data'!H:H)=A277,"Yes","")</f>
        <v/>
      </c>
    </row>
    <row r="278" spans="1:20" x14ac:dyDescent="0.35">
      <c r="A278" s="4" t="s">
        <v>31</v>
      </c>
      <c r="B278" s="31" t="s">
        <v>32</v>
      </c>
      <c r="C278" s="31" t="s">
        <v>43</v>
      </c>
      <c r="D278" s="31" t="s">
        <v>48</v>
      </c>
      <c r="E278" s="31" t="s">
        <v>41</v>
      </c>
      <c r="F278" s="31">
        <v>0.6875</v>
      </c>
      <c r="G278" s="31" t="s">
        <v>323</v>
      </c>
      <c r="H278" s="45">
        <v>45074</v>
      </c>
      <c r="I278" s="31" t="s">
        <v>453</v>
      </c>
      <c r="J278" s="31" t="s">
        <v>38</v>
      </c>
      <c r="K278" s="31" t="s">
        <v>53</v>
      </c>
      <c r="L278" s="31" t="s">
        <v>58</v>
      </c>
      <c r="M278" s="31" t="s">
        <v>59</v>
      </c>
      <c r="N278" s="40">
        <v>0.68819444444444433</v>
      </c>
      <c r="O278" s="40">
        <v>0.76874999999999993</v>
      </c>
      <c r="P278" s="40">
        <v>8.0555555555555602E-2</v>
      </c>
      <c r="Q278" s="41">
        <v>373.4</v>
      </c>
      <c r="R278" s="4" t="str">
        <f t="shared" si="8"/>
        <v>Original</v>
      </c>
      <c r="S278" s="44">
        <f t="shared" si="9"/>
        <v>38</v>
      </c>
      <c r="T278" s="44" t="str">
        <f>IF(_xlfn.XLOOKUP(G278,'BE Data'!D:D,'BE Data'!H:H)=A278,"Yes","")</f>
        <v/>
      </c>
    </row>
    <row r="279" spans="1:20" x14ac:dyDescent="0.35">
      <c r="A279" s="4" t="s">
        <v>31</v>
      </c>
      <c r="B279" s="31" t="s">
        <v>32</v>
      </c>
      <c r="C279" s="31" t="s">
        <v>69</v>
      </c>
      <c r="D279" s="31" t="s">
        <v>47</v>
      </c>
      <c r="E279" s="31" t="s">
        <v>41</v>
      </c>
      <c r="F279" s="31">
        <v>0.6875</v>
      </c>
      <c r="G279" s="31" t="s">
        <v>323</v>
      </c>
      <c r="H279" s="45">
        <v>45074</v>
      </c>
      <c r="I279" s="31" t="s">
        <v>453</v>
      </c>
      <c r="J279" s="31" t="s">
        <v>38</v>
      </c>
      <c r="K279" s="31" t="s">
        <v>53</v>
      </c>
      <c r="L279" s="31" t="s">
        <v>57</v>
      </c>
      <c r="M279" s="31" t="s">
        <v>55</v>
      </c>
      <c r="N279" s="40">
        <v>0.68749999999999989</v>
      </c>
      <c r="O279" s="40">
        <v>0.76805555555555549</v>
      </c>
      <c r="P279" s="40">
        <v>8.0555555555555602E-2</v>
      </c>
      <c r="Q279" s="41">
        <v>411.9</v>
      </c>
      <c r="R279" s="4" t="str">
        <f t="shared" si="8"/>
        <v>Original</v>
      </c>
      <c r="S279" s="44">
        <f t="shared" si="9"/>
        <v>38</v>
      </c>
      <c r="T279" s="44" t="str">
        <f>IF(_xlfn.XLOOKUP(G279,'BE Data'!D:D,'BE Data'!H:H)=A279,"Yes","")</f>
        <v/>
      </c>
    </row>
    <row r="280" spans="1:20" x14ac:dyDescent="0.35">
      <c r="A280" s="4" t="s">
        <v>31</v>
      </c>
      <c r="B280" s="31" t="s">
        <v>32</v>
      </c>
      <c r="C280" s="31" t="s">
        <v>82</v>
      </c>
      <c r="D280" s="31" t="s">
        <v>161</v>
      </c>
      <c r="E280" s="31" t="s">
        <v>41</v>
      </c>
      <c r="F280" s="31">
        <v>0.6875</v>
      </c>
      <c r="G280" s="31" t="s">
        <v>323</v>
      </c>
      <c r="H280" s="45">
        <v>45074</v>
      </c>
      <c r="I280" s="31" t="s">
        <v>453</v>
      </c>
      <c r="J280" s="31" t="s">
        <v>38</v>
      </c>
      <c r="K280" s="31" t="s">
        <v>53</v>
      </c>
      <c r="L280" s="31" t="s">
        <v>120</v>
      </c>
      <c r="M280" s="31" t="s">
        <v>55</v>
      </c>
      <c r="N280" s="40">
        <v>0.71597222222222212</v>
      </c>
      <c r="O280" s="40">
        <v>0.76805555555555549</v>
      </c>
      <c r="P280" s="40">
        <v>5.208333333333337E-2</v>
      </c>
      <c r="Q280" s="41">
        <v>170.1</v>
      </c>
      <c r="R280" s="4" t="str">
        <f t="shared" si="8"/>
        <v>Original</v>
      </c>
      <c r="S280" s="44">
        <f t="shared" si="9"/>
        <v>38</v>
      </c>
      <c r="T280" s="44" t="str">
        <f>IF(_xlfn.XLOOKUP(G280,'BE Data'!D:D,'BE Data'!H:H)=A280,"Yes","")</f>
        <v/>
      </c>
    </row>
    <row r="281" spans="1:20" x14ac:dyDescent="0.35">
      <c r="A281" s="4" t="s">
        <v>31</v>
      </c>
      <c r="B281" s="31" t="s">
        <v>32</v>
      </c>
      <c r="C281" s="31"/>
      <c r="D281" s="31"/>
      <c r="E281" s="31" t="s">
        <v>33</v>
      </c>
      <c r="F281" s="31"/>
      <c r="G281" s="31" t="s">
        <v>323</v>
      </c>
      <c r="H281" s="45">
        <v>45074</v>
      </c>
      <c r="I281" s="31" t="s">
        <v>453</v>
      </c>
      <c r="J281" s="31" t="s">
        <v>38</v>
      </c>
      <c r="K281" s="31" t="s">
        <v>34</v>
      </c>
      <c r="L281" s="31" t="s">
        <v>35</v>
      </c>
      <c r="M281" s="31" t="s">
        <v>36</v>
      </c>
      <c r="N281" s="40">
        <v>0.9375</v>
      </c>
      <c r="O281" s="40">
        <v>6.9444444444444441E-3</v>
      </c>
      <c r="P281" s="40">
        <v>6.9444444444444434E-2</v>
      </c>
      <c r="Q281" s="41">
        <v>2928.5</v>
      </c>
      <c r="R281" s="4" t="str">
        <f t="shared" si="8"/>
        <v>MOTD</v>
      </c>
      <c r="S281" s="44">
        <f t="shared" si="9"/>
        <v>38</v>
      </c>
      <c r="T281" s="44" t="str">
        <f>IF(_xlfn.XLOOKUP(G281,'BE Data'!D:D,'BE Data'!H:H)=A281,"Yes","")</f>
        <v/>
      </c>
    </row>
    <row r="282" spans="1:20" x14ac:dyDescent="0.35">
      <c r="A282" s="4" t="s">
        <v>70</v>
      </c>
      <c r="B282" s="31" t="s">
        <v>32</v>
      </c>
      <c r="C282" s="31" t="s">
        <v>81</v>
      </c>
      <c r="D282" s="31" t="s">
        <v>40</v>
      </c>
      <c r="E282" s="31" t="s">
        <v>41</v>
      </c>
      <c r="F282" s="31" t="s">
        <v>50</v>
      </c>
      <c r="G282" s="31" t="s">
        <v>286</v>
      </c>
      <c r="H282" s="45">
        <v>44778</v>
      </c>
      <c r="I282" s="31" t="s">
        <v>453</v>
      </c>
      <c r="J282" s="31" t="s">
        <v>71</v>
      </c>
      <c r="K282" s="31" t="s">
        <v>53</v>
      </c>
      <c r="L282" s="31" t="s">
        <v>57</v>
      </c>
      <c r="M282" s="31" t="s">
        <v>55</v>
      </c>
      <c r="N282" s="40" t="s">
        <v>50</v>
      </c>
      <c r="O282" s="40" t="s">
        <v>138</v>
      </c>
      <c r="P282" s="40" t="s">
        <v>61</v>
      </c>
      <c r="Q282" s="41">
        <v>1816.2196428571431</v>
      </c>
      <c r="R282" s="4" t="str">
        <f t="shared" si="8"/>
        <v>Original</v>
      </c>
      <c r="S282" s="44">
        <f t="shared" si="9"/>
        <v>1</v>
      </c>
      <c r="T282" s="44" t="str">
        <f>IF(_xlfn.XLOOKUP(G282,'BE Data'!D:D,'BE Data'!H:H)=A282,"Yes","")</f>
        <v>Yes</v>
      </c>
    </row>
    <row r="283" spans="1:20" x14ac:dyDescent="0.35">
      <c r="A283" s="4" t="s">
        <v>70</v>
      </c>
      <c r="B283" s="31" t="s">
        <v>32</v>
      </c>
      <c r="C283" s="31" t="s">
        <v>94</v>
      </c>
      <c r="D283" s="31" t="s">
        <v>45</v>
      </c>
      <c r="E283" s="31" t="s">
        <v>41</v>
      </c>
      <c r="F283" s="31" t="s">
        <v>51</v>
      </c>
      <c r="G283" s="31" t="s">
        <v>286</v>
      </c>
      <c r="H283" s="45">
        <v>44779</v>
      </c>
      <c r="I283" s="31" t="s">
        <v>453</v>
      </c>
      <c r="J283" s="31" t="s">
        <v>37</v>
      </c>
      <c r="K283" s="31" t="s">
        <v>53</v>
      </c>
      <c r="L283" s="31" t="s">
        <v>58</v>
      </c>
      <c r="M283" s="31" t="s">
        <v>59</v>
      </c>
      <c r="N283" s="40" t="s">
        <v>51</v>
      </c>
      <c r="O283" s="40" t="s">
        <v>393</v>
      </c>
      <c r="P283" s="40" t="s">
        <v>73</v>
      </c>
      <c r="Q283" s="41">
        <v>1225.172173913043</v>
      </c>
      <c r="R283" s="4" t="str">
        <f t="shared" si="8"/>
        <v>Original</v>
      </c>
      <c r="S283" s="44">
        <f t="shared" si="9"/>
        <v>1</v>
      </c>
      <c r="T283" s="44" t="str">
        <f>IF(_xlfn.XLOOKUP(G283,'BE Data'!D:D,'BE Data'!H:H)=A283,"Yes","")</f>
        <v>Yes</v>
      </c>
    </row>
    <row r="284" spans="1:20" x14ac:dyDescent="0.35">
      <c r="A284" s="4" t="s">
        <v>70</v>
      </c>
      <c r="B284" s="31" t="s">
        <v>32</v>
      </c>
      <c r="C284" s="31" t="s">
        <v>86</v>
      </c>
      <c r="D284" s="31" t="s">
        <v>67</v>
      </c>
      <c r="E284" s="31" t="s">
        <v>41</v>
      </c>
      <c r="F284" s="31" t="s">
        <v>359</v>
      </c>
      <c r="G284" s="31" t="s">
        <v>286</v>
      </c>
      <c r="H284" s="45">
        <v>44779</v>
      </c>
      <c r="I284" s="31" t="s">
        <v>453</v>
      </c>
      <c r="J284" s="31" t="s">
        <v>37</v>
      </c>
      <c r="K284" s="31" t="s">
        <v>53</v>
      </c>
      <c r="L284" s="31" t="s">
        <v>57</v>
      </c>
      <c r="M284" s="31" t="s">
        <v>55</v>
      </c>
      <c r="N284" s="40" t="s">
        <v>408</v>
      </c>
      <c r="O284" s="40" t="s">
        <v>454</v>
      </c>
      <c r="P284" s="40" t="s">
        <v>455</v>
      </c>
      <c r="Q284" s="41">
        <v>1223.8570312500001</v>
      </c>
      <c r="R284" s="4" t="str">
        <f t="shared" si="8"/>
        <v>Original</v>
      </c>
      <c r="S284" s="44">
        <f t="shared" si="9"/>
        <v>1</v>
      </c>
      <c r="T284" s="44" t="str">
        <f>IF(_xlfn.XLOOKUP(G284,'BE Data'!D:D,'BE Data'!H:H)=A284,"Yes","")</f>
        <v>Yes</v>
      </c>
    </row>
    <row r="285" spans="1:20" x14ac:dyDescent="0.35">
      <c r="A285" s="4" t="s">
        <v>70</v>
      </c>
      <c r="B285" s="31" t="s">
        <v>32</v>
      </c>
      <c r="C285" s="31"/>
      <c r="D285" s="31"/>
      <c r="E285" s="31" t="s">
        <v>33</v>
      </c>
      <c r="F285" s="31">
        <v>0.93055555555555547</v>
      </c>
      <c r="G285" s="31" t="s">
        <v>286</v>
      </c>
      <c r="H285" s="45">
        <v>44779</v>
      </c>
      <c r="I285" s="31" t="s">
        <v>453</v>
      </c>
      <c r="J285" s="31" t="s">
        <v>37</v>
      </c>
      <c r="K285" s="31" t="s">
        <v>34</v>
      </c>
      <c r="L285" s="31" t="s">
        <v>35</v>
      </c>
      <c r="M285" s="31" t="s">
        <v>36</v>
      </c>
      <c r="N285" s="40" t="s">
        <v>445</v>
      </c>
      <c r="O285" s="40" t="s">
        <v>413</v>
      </c>
      <c r="P285" s="40" t="s">
        <v>402</v>
      </c>
      <c r="Q285" s="41">
        <v>3250.2</v>
      </c>
      <c r="R285" s="4" t="str">
        <f t="shared" si="8"/>
        <v>MOTD</v>
      </c>
      <c r="S285" s="44">
        <f t="shared" si="9"/>
        <v>1</v>
      </c>
      <c r="T285" s="44" t="str">
        <f>IF(_xlfn.XLOOKUP(G285,'BE Data'!D:D,'BE Data'!H:H)=A285,"Yes","")</f>
        <v>Yes</v>
      </c>
    </row>
    <row r="286" spans="1:20" x14ac:dyDescent="0.35">
      <c r="A286" s="4" t="s">
        <v>70</v>
      </c>
      <c r="B286" s="31" t="s">
        <v>32</v>
      </c>
      <c r="C286" s="31"/>
      <c r="D286" s="31"/>
      <c r="E286" s="31" t="s">
        <v>33</v>
      </c>
      <c r="F286" s="31">
        <v>0.31597222222222221</v>
      </c>
      <c r="G286" s="31" t="s">
        <v>286</v>
      </c>
      <c r="H286" s="45">
        <v>44780</v>
      </c>
      <c r="I286" s="31" t="s">
        <v>453</v>
      </c>
      <c r="J286" s="31" t="s">
        <v>38</v>
      </c>
      <c r="K286" s="31" t="s">
        <v>466</v>
      </c>
      <c r="L286" s="31" t="s">
        <v>35</v>
      </c>
      <c r="M286" s="31" t="s">
        <v>36</v>
      </c>
      <c r="N286" s="40" t="s">
        <v>362</v>
      </c>
      <c r="O286" s="40" t="s">
        <v>386</v>
      </c>
      <c r="P286" s="40" t="s">
        <v>385</v>
      </c>
      <c r="Q286" s="41">
        <v>746.7</v>
      </c>
      <c r="R286" s="4" t="str">
        <f t="shared" si="8"/>
        <v>MOTD</v>
      </c>
      <c r="S286" s="44">
        <f>VALUE(RIGHT(G286,2))</f>
        <v>1</v>
      </c>
      <c r="T286" s="44" t="str">
        <f>IF(_xlfn.XLOOKUP(G286,'BE Data'!D:D,'BE Data'!H:H)=A286,"Yes","")</f>
        <v>Yes</v>
      </c>
    </row>
    <row r="287" spans="1:20" x14ac:dyDescent="0.35">
      <c r="A287" s="4" t="s">
        <v>70</v>
      </c>
      <c r="B287" s="31" t="s">
        <v>32</v>
      </c>
      <c r="C287" s="31" t="s">
        <v>42</v>
      </c>
      <c r="D287" s="31" t="s">
        <v>161</v>
      </c>
      <c r="E287" s="31" t="s">
        <v>41</v>
      </c>
      <c r="F287" s="31" t="s">
        <v>360</v>
      </c>
      <c r="G287" s="31" t="s">
        <v>286</v>
      </c>
      <c r="H287" s="45">
        <v>44780</v>
      </c>
      <c r="I287" s="31" t="s">
        <v>453</v>
      </c>
      <c r="J287" s="31" t="s">
        <v>38</v>
      </c>
      <c r="K287" s="31" t="s">
        <v>53</v>
      </c>
      <c r="L287" s="31" t="s">
        <v>57</v>
      </c>
      <c r="M287" s="31" t="s">
        <v>55</v>
      </c>
      <c r="N287" s="40" t="s">
        <v>360</v>
      </c>
      <c r="O287" s="40" t="s">
        <v>371</v>
      </c>
      <c r="P287" s="40" t="s">
        <v>56</v>
      </c>
      <c r="Q287" s="41">
        <v>1591.00350877193</v>
      </c>
      <c r="R287" s="4" t="str">
        <f t="shared" si="8"/>
        <v>Original</v>
      </c>
      <c r="S287" s="44">
        <f t="shared" si="9"/>
        <v>1</v>
      </c>
      <c r="T287" s="44" t="str">
        <f>IF(_xlfn.XLOOKUP(G287,'BE Data'!D:D,'BE Data'!H:H)=A287,"Yes","")</f>
        <v>Yes</v>
      </c>
    </row>
    <row r="288" spans="1:20" x14ac:dyDescent="0.35">
      <c r="A288" s="4" t="s">
        <v>70</v>
      </c>
      <c r="B288" s="31" t="s">
        <v>32</v>
      </c>
      <c r="C288" s="31" t="s">
        <v>47</v>
      </c>
      <c r="D288" s="31" t="s">
        <v>49</v>
      </c>
      <c r="E288" s="31" t="s">
        <v>41</v>
      </c>
      <c r="F288" s="31" t="s">
        <v>52</v>
      </c>
      <c r="G288" s="31" t="s">
        <v>286</v>
      </c>
      <c r="H288" s="45">
        <v>44780</v>
      </c>
      <c r="I288" s="31" t="s">
        <v>453</v>
      </c>
      <c r="J288" s="31" t="s">
        <v>38</v>
      </c>
      <c r="K288" s="31" t="s">
        <v>53</v>
      </c>
      <c r="L288" s="31" t="s">
        <v>57</v>
      </c>
      <c r="M288" s="31" t="s">
        <v>55</v>
      </c>
      <c r="N288" s="40" t="s">
        <v>52</v>
      </c>
      <c r="O288" s="40" t="s">
        <v>425</v>
      </c>
      <c r="P288" s="40" t="s">
        <v>73</v>
      </c>
      <c r="Q288" s="41">
        <v>1809.2939130434779</v>
      </c>
      <c r="R288" s="4" t="str">
        <f t="shared" si="8"/>
        <v>Original</v>
      </c>
      <c r="S288" s="44">
        <f t="shared" si="9"/>
        <v>1</v>
      </c>
      <c r="T288" s="44" t="str">
        <f>IF(_xlfn.XLOOKUP(G288,'BE Data'!D:D,'BE Data'!H:H)=A288,"Yes","")</f>
        <v>Yes</v>
      </c>
    </row>
    <row r="289" spans="1:20" x14ac:dyDescent="0.35">
      <c r="A289" s="4" t="s">
        <v>70</v>
      </c>
      <c r="B289" s="31" t="s">
        <v>32</v>
      </c>
      <c r="C289" s="31"/>
      <c r="D289" s="31"/>
      <c r="E289" s="31" t="s">
        <v>33</v>
      </c>
      <c r="F289" s="31">
        <v>0.9375</v>
      </c>
      <c r="G289" s="31" t="s">
        <v>286</v>
      </c>
      <c r="H289" s="45">
        <v>44780</v>
      </c>
      <c r="I289" s="31" t="s">
        <v>453</v>
      </c>
      <c r="J289" s="31" t="s">
        <v>38</v>
      </c>
      <c r="K289" s="31" t="s">
        <v>39</v>
      </c>
      <c r="L289" s="31" t="s">
        <v>35</v>
      </c>
      <c r="M289" s="31" t="s">
        <v>36</v>
      </c>
      <c r="N289" s="40" t="s">
        <v>405</v>
      </c>
      <c r="O289" s="40" t="s">
        <v>387</v>
      </c>
      <c r="P289" s="40" t="s">
        <v>428</v>
      </c>
      <c r="Q289" s="41">
        <v>2298.6999999999998</v>
      </c>
      <c r="R289" s="4" t="str">
        <f t="shared" si="8"/>
        <v>MOTD</v>
      </c>
      <c r="S289" s="44">
        <f t="shared" si="9"/>
        <v>1</v>
      </c>
      <c r="T289" s="44" t="str">
        <f>IF(_xlfn.XLOOKUP(G289,'BE Data'!D:D,'BE Data'!H:H)=A289,"Yes","")</f>
        <v>Yes</v>
      </c>
    </row>
    <row r="290" spans="1:20" x14ac:dyDescent="0.35">
      <c r="A290" s="4" t="s">
        <v>70</v>
      </c>
      <c r="B290" s="31" t="s">
        <v>32</v>
      </c>
      <c r="C290" s="31" t="s">
        <v>82</v>
      </c>
      <c r="D290" s="31" t="s">
        <v>86</v>
      </c>
      <c r="E290" s="31" t="s">
        <v>41</v>
      </c>
      <c r="F290" s="31" t="s">
        <v>51</v>
      </c>
      <c r="G290" s="31" t="s">
        <v>287</v>
      </c>
      <c r="H290" s="45">
        <v>44786</v>
      </c>
      <c r="I290" s="31" t="s">
        <v>453</v>
      </c>
      <c r="J290" s="31" t="s">
        <v>37</v>
      </c>
      <c r="K290" s="31" t="s">
        <v>53</v>
      </c>
      <c r="L290" s="31" t="s">
        <v>58</v>
      </c>
      <c r="M290" s="31" t="s">
        <v>59</v>
      </c>
      <c r="N290" s="40" t="s">
        <v>373</v>
      </c>
      <c r="O290" s="40" t="s">
        <v>458</v>
      </c>
      <c r="P290" s="40" t="s">
        <v>342</v>
      </c>
      <c r="Q290" s="41">
        <v>798.94621848739484</v>
      </c>
      <c r="R290" s="4" t="str">
        <f t="shared" si="8"/>
        <v>Original</v>
      </c>
      <c r="S290" s="44">
        <f t="shared" si="9"/>
        <v>2</v>
      </c>
      <c r="T290" s="44" t="str">
        <f>IF(_xlfn.XLOOKUP(G290,'BE Data'!D:D,'BE Data'!H:H)=A290,"Yes","")</f>
        <v/>
      </c>
    </row>
    <row r="291" spans="1:20" x14ac:dyDescent="0.35">
      <c r="A291" s="4" t="s">
        <v>70</v>
      </c>
      <c r="B291" s="31" t="s">
        <v>32</v>
      </c>
      <c r="C291" s="31" t="s">
        <v>140</v>
      </c>
      <c r="D291" s="31" t="s">
        <v>42</v>
      </c>
      <c r="E291" s="31" t="s">
        <v>41</v>
      </c>
      <c r="F291" s="31" t="s">
        <v>359</v>
      </c>
      <c r="G291" s="31" t="s">
        <v>287</v>
      </c>
      <c r="H291" s="45">
        <v>44786</v>
      </c>
      <c r="I291" s="31" t="s">
        <v>453</v>
      </c>
      <c r="J291" s="31" t="s">
        <v>37</v>
      </c>
      <c r="K291" s="31" t="s">
        <v>53</v>
      </c>
      <c r="L291" s="31" t="s">
        <v>54</v>
      </c>
      <c r="M291" s="31" t="s">
        <v>55</v>
      </c>
      <c r="N291" s="40" t="s">
        <v>359</v>
      </c>
      <c r="O291" s="40" t="s">
        <v>459</v>
      </c>
      <c r="P291" s="40" t="s">
        <v>125</v>
      </c>
      <c r="Q291" s="41">
        <v>1856.6801724137929</v>
      </c>
      <c r="R291" s="4" t="str">
        <f t="shared" si="8"/>
        <v>Original</v>
      </c>
      <c r="S291" s="44">
        <f t="shared" si="9"/>
        <v>2</v>
      </c>
      <c r="T291" s="44" t="str">
        <f>IF(_xlfn.XLOOKUP(G291,'BE Data'!D:D,'BE Data'!H:H)=A291,"Yes","")</f>
        <v/>
      </c>
    </row>
    <row r="292" spans="1:20" x14ac:dyDescent="0.35">
      <c r="A292" s="4" t="s">
        <v>70</v>
      </c>
      <c r="B292" s="31" t="s">
        <v>32</v>
      </c>
      <c r="C292" s="31"/>
      <c r="D292" s="31"/>
      <c r="E292" s="31" t="s">
        <v>33</v>
      </c>
      <c r="F292" s="31" t="s">
        <v>364</v>
      </c>
      <c r="G292" s="31" t="s">
        <v>287</v>
      </c>
      <c r="H292" s="45">
        <v>44786</v>
      </c>
      <c r="I292" s="31" t="s">
        <v>453</v>
      </c>
      <c r="J292" s="31" t="s">
        <v>37</v>
      </c>
      <c r="K292" s="31" t="s">
        <v>34</v>
      </c>
      <c r="L292" s="31" t="s">
        <v>35</v>
      </c>
      <c r="M292" s="31" t="s">
        <v>36</v>
      </c>
      <c r="N292" s="40" t="s">
        <v>449</v>
      </c>
      <c r="O292" s="40" t="s">
        <v>427</v>
      </c>
      <c r="P292" s="40" t="s">
        <v>402</v>
      </c>
      <c r="Q292" s="41">
        <v>3370.9</v>
      </c>
      <c r="R292" s="4" t="str">
        <f t="shared" si="8"/>
        <v>MOTD</v>
      </c>
      <c r="S292" s="44">
        <f t="shared" si="9"/>
        <v>2</v>
      </c>
      <c r="T292" s="44" t="str">
        <f>IF(_xlfn.XLOOKUP(G292,'BE Data'!D:D,'BE Data'!H:H)=A292,"Yes","")</f>
        <v/>
      </c>
    </row>
    <row r="293" spans="1:20" x14ac:dyDescent="0.35">
      <c r="A293" s="4" t="s">
        <v>70</v>
      </c>
      <c r="B293" s="31" t="s">
        <v>32</v>
      </c>
      <c r="C293" s="31"/>
      <c r="D293" s="31"/>
      <c r="E293" s="31" t="s">
        <v>33</v>
      </c>
      <c r="F293" s="31" t="s">
        <v>365</v>
      </c>
      <c r="G293" s="31" t="s">
        <v>287</v>
      </c>
      <c r="H293" s="45">
        <v>44787</v>
      </c>
      <c r="I293" s="31" t="s">
        <v>453</v>
      </c>
      <c r="J293" s="31" t="s">
        <v>38</v>
      </c>
      <c r="K293" s="31" t="s">
        <v>466</v>
      </c>
      <c r="L293" s="31" t="s">
        <v>35</v>
      </c>
      <c r="M293" s="31" t="s">
        <v>36</v>
      </c>
      <c r="N293" s="40" t="s">
        <v>365</v>
      </c>
      <c r="O293" s="40" t="s">
        <v>457</v>
      </c>
      <c r="P293" s="40" t="s">
        <v>382</v>
      </c>
      <c r="Q293" s="41">
        <v>782.2</v>
      </c>
      <c r="R293" s="4" t="str">
        <f t="shared" si="8"/>
        <v>MOTD</v>
      </c>
      <c r="S293" s="44">
        <f t="shared" si="9"/>
        <v>2</v>
      </c>
      <c r="T293" s="44" t="str">
        <f>IF(_xlfn.XLOOKUP(G293,'BE Data'!D:D,'BE Data'!H:H)=A293,"Yes","")</f>
        <v/>
      </c>
    </row>
    <row r="294" spans="1:20" x14ac:dyDescent="0.35">
      <c r="A294" s="4" t="s">
        <v>70</v>
      </c>
      <c r="B294" s="31" t="s">
        <v>32</v>
      </c>
      <c r="C294" s="31" t="s">
        <v>164</v>
      </c>
      <c r="D294" s="31" t="s">
        <v>47</v>
      </c>
      <c r="E294" s="31" t="s">
        <v>41</v>
      </c>
      <c r="F294" s="31" t="s">
        <v>360</v>
      </c>
      <c r="G294" s="31" t="s">
        <v>287</v>
      </c>
      <c r="H294" s="45">
        <v>44787</v>
      </c>
      <c r="I294" s="31" t="s">
        <v>453</v>
      </c>
      <c r="J294" s="31" t="s">
        <v>38</v>
      </c>
      <c r="K294" s="31" t="s">
        <v>53</v>
      </c>
      <c r="L294" s="31" t="s">
        <v>54</v>
      </c>
      <c r="M294" s="31" t="s">
        <v>55</v>
      </c>
      <c r="N294" s="40" t="s">
        <v>360</v>
      </c>
      <c r="O294" s="40" t="s">
        <v>442</v>
      </c>
      <c r="P294" s="40" t="s">
        <v>342</v>
      </c>
      <c r="Q294" s="41">
        <v>1415.55462184874</v>
      </c>
      <c r="R294" s="4" t="str">
        <f t="shared" si="8"/>
        <v>Original</v>
      </c>
      <c r="S294" s="44">
        <f t="shared" si="9"/>
        <v>2</v>
      </c>
      <c r="T294" s="44" t="str">
        <f>IF(_xlfn.XLOOKUP(G294,'BE Data'!D:D,'BE Data'!H:H)=A294,"Yes","")</f>
        <v/>
      </c>
    </row>
    <row r="295" spans="1:20" x14ac:dyDescent="0.35">
      <c r="A295" s="4" t="s">
        <v>70</v>
      </c>
      <c r="B295" s="31" t="s">
        <v>32</v>
      </c>
      <c r="C295" s="31" t="s">
        <v>67</v>
      </c>
      <c r="D295" s="31" t="s">
        <v>48</v>
      </c>
      <c r="E295" s="31" t="s">
        <v>41</v>
      </c>
      <c r="F295" s="31" t="s">
        <v>52</v>
      </c>
      <c r="G295" s="31" t="s">
        <v>287</v>
      </c>
      <c r="H295" s="45">
        <v>44787</v>
      </c>
      <c r="I295" s="31" t="s">
        <v>453</v>
      </c>
      <c r="J295" s="31" t="s">
        <v>38</v>
      </c>
      <c r="K295" s="31" t="s">
        <v>53</v>
      </c>
      <c r="L295" s="31" t="s">
        <v>54</v>
      </c>
      <c r="M295" s="31" t="s">
        <v>55</v>
      </c>
      <c r="N295" s="40" t="s">
        <v>52</v>
      </c>
      <c r="O295" s="40" t="s">
        <v>343</v>
      </c>
      <c r="P295" s="40" t="s">
        <v>85</v>
      </c>
      <c r="Q295" s="41">
        <v>2361.4358974358979</v>
      </c>
      <c r="R295" s="4" t="str">
        <f t="shared" si="8"/>
        <v>Original</v>
      </c>
      <c r="S295" s="44">
        <f t="shared" si="9"/>
        <v>2</v>
      </c>
      <c r="T295" s="44" t="str">
        <f>IF(_xlfn.XLOOKUP(G295,'BE Data'!D:D,'BE Data'!H:H)=A295,"Yes","")</f>
        <v/>
      </c>
    </row>
    <row r="296" spans="1:20" x14ac:dyDescent="0.35">
      <c r="A296" s="4" t="s">
        <v>70</v>
      </c>
      <c r="B296" s="31" t="s">
        <v>32</v>
      </c>
      <c r="C296" s="31"/>
      <c r="D296" s="31"/>
      <c r="E296" s="31" t="s">
        <v>33</v>
      </c>
      <c r="F296" s="31" t="s">
        <v>361</v>
      </c>
      <c r="G296" s="31" t="s">
        <v>287</v>
      </c>
      <c r="H296" s="45">
        <v>44787</v>
      </c>
      <c r="I296" s="31" t="s">
        <v>453</v>
      </c>
      <c r="J296" s="31" t="s">
        <v>38</v>
      </c>
      <c r="K296" s="31" t="s">
        <v>39</v>
      </c>
      <c r="L296" s="31" t="s">
        <v>35</v>
      </c>
      <c r="M296" s="31" t="s">
        <v>36</v>
      </c>
      <c r="N296" s="40" t="s">
        <v>405</v>
      </c>
      <c r="O296" s="40" t="s">
        <v>421</v>
      </c>
      <c r="P296" s="40" t="s">
        <v>410</v>
      </c>
      <c r="Q296" s="41">
        <v>2777.6</v>
      </c>
      <c r="R296" s="4" t="str">
        <f t="shared" si="8"/>
        <v>MOTD</v>
      </c>
      <c r="S296" s="44">
        <f t="shared" si="9"/>
        <v>2</v>
      </c>
      <c r="T296" s="44" t="str">
        <f>IF(_xlfn.XLOOKUP(G296,'BE Data'!D:D,'BE Data'!H:H)=A296,"Yes","")</f>
        <v/>
      </c>
    </row>
    <row r="297" spans="1:20" x14ac:dyDescent="0.35">
      <c r="A297" s="4" t="s">
        <v>70</v>
      </c>
      <c r="B297" s="31" t="s">
        <v>32</v>
      </c>
      <c r="C297" s="31" t="s">
        <v>45</v>
      </c>
      <c r="D297" s="31" t="s">
        <v>81</v>
      </c>
      <c r="E297" s="31" t="s">
        <v>41</v>
      </c>
      <c r="F297" s="31" t="s">
        <v>50</v>
      </c>
      <c r="G297" s="31" t="s">
        <v>287</v>
      </c>
      <c r="H297" s="45">
        <v>44788</v>
      </c>
      <c r="I297" s="31" t="s">
        <v>453</v>
      </c>
      <c r="J297" s="31" t="s">
        <v>74</v>
      </c>
      <c r="K297" s="31" t="s">
        <v>53</v>
      </c>
      <c r="L297" s="31" t="s">
        <v>57</v>
      </c>
      <c r="M297" s="31" t="s">
        <v>55</v>
      </c>
      <c r="N297" s="40" t="s">
        <v>50</v>
      </c>
      <c r="O297" s="40" t="s">
        <v>392</v>
      </c>
      <c r="P297" s="40" t="s">
        <v>125</v>
      </c>
      <c r="Q297" s="41">
        <v>2132.9189655172422</v>
      </c>
      <c r="R297" s="4" t="str">
        <f t="shared" si="8"/>
        <v>Original</v>
      </c>
      <c r="S297" s="44">
        <f t="shared" si="9"/>
        <v>2</v>
      </c>
      <c r="T297" s="44" t="str">
        <f>IF(_xlfn.XLOOKUP(G297,'BE Data'!D:D,'BE Data'!H:H)=A297,"Yes","")</f>
        <v/>
      </c>
    </row>
    <row r="298" spans="1:20" x14ac:dyDescent="0.35">
      <c r="A298" s="4" t="s">
        <v>70</v>
      </c>
      <c r="B298" s="31" t="s">
        <v>32</v>
      </c>
      <c r="C298" s="31" t="s">
        <v>48</v>
      </c>
      <c r="D298" s="31" t="s">
        <v>72</v>
      </c>
      <c r="E298" s="31" t="s">
        <v>41</v>
      </c>
      <c r="F298" s="31" t="s">
        <v>51</v>
      </c>
      <c r="G298" s="31" t="s">
        <v>288</v>
      </c>
      <c r="H298" s="45">
        <v>44793</v>
      </c>
      <c r="I298" s="31" t="s">
        <v>453</v>
      </c>
      <c r="J298" s="31" t="s">
        <v>37</v>
      </c>
      <c r="K298" s="31" t="s">
        <v>53</v>
      </c>
      <c r="L298" s="31" t="s">
        <v>58</v>
      </c>
      <c r="M298" s="31" t="s">
        <v>59</v>
      </c>
      <c r="N298" s="40" t="s">
        <v>51</v>
      </c>
      <c r="O298" s="40" t="s">
        <v>374</v>
      </c>
      <c r="P298" s="40" t="s">
        <v>56</v>
      </c>
      <c r="Q298" s="41">
        <v>786.97368421052636</v>
      </c>
      <c r="R298" s="4" t="str">
        <f t="shared" si="8"/>
        <v>Original</v>
      </c>
      <c r="S298" s="44">
        <f t="shared" si="9"/>
        <v>3</v>
      </c>
      <c r="T298" s="44" t="str">
        <f>IF(_xlfn.XLOOKUP(G298,'BE Data'!D:D,'BE Data'!H:H)=A298,"Yes","")</f>
        <v/>
      </c>
    </row>
    <row r="299" spans="1:20" x14ac:dyDescent="0.35">
      <c r="A299" s="4" t="s">
        <v>70</v>
      </c>
      <c r="B299" s="31" t="s">
        <v>32</v>
      </c>
      <c r="C299" s="31" t="s">
        <v>128</v>
      </c>
      <c r="D299" s="31" t="s">
        <v>40</v>
      </c>
      <c r="E299" s="31" t="s">
        <v>41</v>
      </c>
      <c r="F299" s="31" t="s">
        <v>359</v>
      </c>
      <c r="G299" s="31" t="s">
        <v>288</v>
      </c>
      <c r="H299" s="45">
        <v>44793</v>
      </c>
      <c r="I299" s="31" t="s">
        <v>453</v>
      </c>
      <c r="J299" s="31" t="s">
        <v>37</v>
      </c>
      <c r="K299" s="31" t="s">
        <v>53</v>
      </c>
      <c r="L299" s="31" t="s">
        <v>57</v>
      </c>
      <c r="M299" s="31" t="s">
        <v>55</v>
      </c>
      <c r="N299" s="40" t="s">
        <v>359</v>
      </c>
      <c r="O299" s="40" t="s">
        <v>65</v>
      </c>
      <c r="P299" s="40" t="s">
        <v>63</v>
      </c>
      <c r="Q299" s="41">
        <v>1404.409734513275</v>
      </c>
      <c r="R299" s="4" t="str">
        <f t="shared" si="8"/>
        <v>Original</v>
      </c>
      <c r="S299" s="44">
        <f t="shared" si="9"/>
        <v>3</v>
      </c>
      <c r="T299" s="44" t="str">
        <f>IF(_xlfn.XLOOKUP(G299,'BE Data'!D:D,'BE Data'!H:H)=A299,"Yes","")</f>
        <v/>
      </c>
    </row>
    <row r="300" spans="1:20" x14ac:dyDescent="0.35">
      <c r="A300" s="4" t="s">
        <v>70</v>
      </c>
      <c r="B300" s="31" t="s">
        <v>32</v>
      </c>
      <c r="C300" s="31"/>
      <c r="D300" s="31"/>
      <c r="E300" s="31" t="s">
        <v>33</v>
      </c>
      <c r="F300" s="31" t="s">
        <v>364</v>
      </c>
      <c r="G300" s="31" t="s">
        <v>288</v>
      </c>
      <c r="H300" s="45">
        <v>44793</v>
      </c>
      <c r="I300" s="31" t="s">
        <v>453</v>
      </c>
      <c r="J300" s="31" t="s">
        <v>37</v>
      </c>
      <c r="K300" s="31" t="s">
        <v>34</v>
      </c>
      <c r="L300" s="31" t="s">
        <v>35</v>
      </c>
      <c r="M300" s="31" t="s">
        <v>36</v>
      </c>
      <c r="N300" s="40" t="s">
        <v>361</v>
      </c>
      <c r="O300" s="40" t="s">
        <v>436</v>
      </c>
      <c r="P300" s="40" t="s">
        <v>433</v>
      </c>
      <c r="Q300" s="41">
        <v>2849.4</v>
      </c>
      <c r="R300" s="4" t="str">
        <f t="shared" si="8"/>
        <v>MOTD</v>
      </c>
      <c r="S300" s="44">
        <f t="shared" si="9"/>
        <v>3</v>
      </c>
      <c r="T300" s="44" t="str">
        <f>IF(_xlfn.XLOOKUP(G300,'BE Data'!D:D,'BE Data'!H:H)=A300,"Yes","")</f>
        <v/>
      </c>
    </row>
    <row r="301" spans="1:20" x14ac:dyDescent="0.35">
      <c r="A301" s="4" t="s">
        <v>70</v>
      </c>
      <c r="B301" s="31" t="s">
        <v>32</v>
      </c>
      <c r="C301" s="31"/>
      <c r="D301" s="31"/>
      <c r="E301" s="31" t="s">
        <v>33</v>
      </c>
      <c r="F301" s="31" t="s">
        <v>365</v>
      </c>
      <c r="G301" s="31" t="s">
        <v>288</v>
      </c>
      <c r="H301" s="45">
        <v>44794</v>
      </c>
      <c r="I301" s="31" t="s">
        <v>453</v>
      </c>
      <c r="J301" s="31" t="s">
        <v>38</v>
      </c>
      <c r="K301" s="31" t="s">
        <v>466</v>
      </c>
      <c r="L301" s="31" t="s">
        <v>35</v>
      </c>
      <c r="M301" s="31" t="s">
        <v>36</v>
      </c>
      <c r="N301" s="40" t="s">
        <v>363</v>
      </c>
      <c r="O301" s="40" t="s">
        <v>386</v>
      </c>
      <c r="P301" s="40" t="s">
        <v>433</v>
      </c>
      <c r="Q301" s="41">
        <v>768.9</v>
      </c>
      <c r="R301" s="4" t="str">
        <f t="shared" si="8"/>
        <v>MOTD</v>
      </c>
      <c r="S301" s="44">
        <f t="shared" si="9"/>
        <v>3</v>
      </c>
      <c r="T301" s="44" t="str">
        <f>IF(_xlfn.XLOOKUP(G301,'BE Data'!D:D,'BE Data'!H:H)=A301,"Yes","")</f>
        <v/>
      </c>
    </row>
    <row r="302" spans="1:20" x14ac:dyDescent="0.35">
      <c r="A302" s="4" t="s">
        <v>70</v>
      </c>
      <c r="B302" s="31" t="s">
        <v>32</v>
      </c>
      <c r="C302" s="31" t="s">
        <v>43</v>
      </c>
      <c r="D302" s="31" t="s">
        <v>67</v>
      </c>
      <c r="E302" s="31" t="s">
        <v>41</v>
      </c>
      <c r="F302" s="31" t="s">
        <v>360</v>
      </c>
      <c r="G302" s="31" t="s">
        <v>288</v>
      </c>
      <c r="H302" s="45">
        <v>44794</v>
      </c>
      <c r="I302" s="31" t="s">
        <v>453</v>
      </c>
      <c r="J302" s="31" t="s">
        <v>38</v>
      </c>
      <c r="K302" s="31" t="s">
        <v>53</v>
      </c>
      <c r="L302" s="31" t="s">
        <v>57</v>
      </c>
      <c r="M302" s="31" t="s">
        <v>55</v>
      </c>
      <c r="N302" s="40" t="s">
        <v>360</v>
      </c>
      <c r="O302" s="40" t="s">
        <v>396</v>
      </c>
      <c r="P302" s="40" t="s">
        <v>61</v>
      </c>
      <c r="Q302" s="41">
        <v>1459.346428571429</v>
      </c>
      <c r="R302" s="4" t="str">
        <f t="shared" si="8"/>
        <v>Original</v>
      </c>
      <c r="S302" s="44">
        <f t="shared" si="9"/>
        <v>3</v>
      </c>
      <c r="T302" s="44" t="str">
        <f>IF(_xlfn.XLOOKUP(G302,'BE Data'!D:D,'BE Data'!H:H)=A302,"Yes","")</f>
        <v/>
      </c>
    </row>
    <row r="303" spans="1:20" x14ac:dyDescent="0.35">
      <c r="A303" s="4" t="s">
        <v>70</v>
      </c>
      <c r="B303" s="31" t="s">
        <v>32</v>
      </c>
      <c r="C303" s="31" t="s">
        <v>46</v>
      </c>
      <c r="D303" s="31" t="s">
        <v>49</v>
      </c>
      <c r="E303" s="31" t="s">
        <v>41</v>
      </c>
      <c r="F303" s="31" t="s">
        <v>52</v>
      </c>
      <c r="G303" s="31" t="s">
        <v>288</v>
      </c>
      <c r="H303" s="45">
        <v>44794</v>
      </c>
      <c r="I303" s="31" t="s">
        <v>453</v>
      </c>
      <c r="J303" s="31" t="s">
        <v>38</v>
      </c>
      <c r="K303" s="31" t="s">
        <v>53</v>
      </c>
      <c r="L303" s="31" t="s">
        <v>57</v>
      </c>
      <c r="M303" s="31" t="s">
        <v>55</v>
      </c>
      <c r="N303" s="40" t="s">
        <v>84</v>
      </c>
      <c r="O303" s="40" t="s">
        <v>463</v>
      </c>
      <c r="P303" s="40" t="s">
        <v>121</v>
      </c>
      <c r="Q303" s="41">
        <v>2324.1288135593231</v>
      </c>
      <c r="R303" s="4" t="str">
        <f t="shared" si="8"/>
        <v>Original</v>
      </c>
      <c r="S303" s="44">
        <f t="shared" si="9"/>
        <v>3</v>
      </c>
      <c r="T303" s="44" t="str">
        <f>IF(_xlfn.XLOOKUP(G303,'BE Data'!D:D,'BE Data'!H:H)=A303,"Yes","")</f>
        <v/>
      </c>
    </row>
    <row r="304" spans="1:20" x14ac:dyDescent="0.35">
      <c r="A304" s="4" t="s">
        <v>70</v>
      </c>
      <c r="B304" s="31" t="s">
        <v>32</v>
      </c>
      <c r="C304" s="31"/>
      <c r="D304" s="31"/>
      <c r="E304" s="31" t="s">
        <v>33</v>
      </c>
      <c r="F304" s="31" t="s">
        <v>361</v>
      </c>
      <c r="G304" s="31" t="s">
        <v>288</v>
      </c>
      <c r="H304" s="45">
        <v>44794</v>
      </c>
      <c r="I304" s="31" t="s">
        <v>453</v>
      </c>
      <c r="J304" s="31" t="s">
        <v>38</v>
      </c>
      <c r="K304" s="31" t="s">
        <v>39</v>
      </c>
      <c r="L304" s="31" t="s">
        <v>35</v>
      </c>
      <c r="M304" s="31" t="s">
        <v>36</v>
      </c>
      <c r="N304" s="40" t="s">
        <v>361</v>
      </c>
      <c r="O304" s="40" t="s">
        <v>406</v>
      </c>
      <c r="P304" s="40" t="s">
        <v>462</v>
      </c>
      <c r="Q304" s="41">
        <v>2546.3000000000002</v>
      </c>
      <c r="R304" s="4" t="str">
        <f t="shared" si="8"/>
        <v>MOTD</v>
      </c>
      <c r="S304" s="44">
        <f t="shared" si="9"/>
        <v>3</v>
      </c>
      <c r="T304" s="44" t="str">
        <f>IF(_xlfn.XLOOKUP(G304,'BE Data'!D:D,'BE Data'!H:H)=A304,"Yes","")</f>
        <v/>
      </c>
    </row>
    <row r="305" spans="1:20" x14ac:dyDescent="0.35">
      <c r="A305" s="4" t="s">
        <v>70</v>
      </c>
      <c r="B305" s="31" t="s">
        <v>32</v>
      </c>
      <c r="C305" s="31" t="s">
        <v>42</v>
      </c>
      <c r="D305" s="31" t="s">
        <v>45</v>
      </c>
      <c r="E305" s="31" t="s">
        <v>41</v>
      </c>
      <c r="F305" s="31" t="s">
        <v>50</v>
      </c>
      <c r="G305" s="31" t="s">
        <v>288</v>
      </c>
      <c r="H305" s="45">
        <v>44795</v>
      </c>
      <c r="I305" s="31" t="s">
        <v>453</v>
      </c>
      <c r="J305" s="31" t="s">
        <v>74</v>
      </c>
      <c r="K305" s="31" t="s">
        <v>53</v>
      </c>
      <c r="L305" s="31" t="s">
        <v>57</v>
      </c>
      <c r="M305" s="31" t="s">
        <v>55</v>
      </c>
      <c r="N305" s="40" t="s">
        <v>50</v>
      </c>
      <c r="O305" s="40" t="s">
        <v>369</v>
      </c>
      <c r="P305" s="40" t="s">
        <v>56</v>
      </c>
      <c r="Q305" s="41">
        <v>3587.984210526316</v>
      </c>
      <c r="R305" s="4" t="str">
        <f t="shared" si="8"/>
        <v>Original</v>
      </c>
      <c r="S305" s="44">
        <f t="shared" si="9"/>
        <v>3</v>
      </c>
      <c r="T305" s="44" t="str">
        <f>IF(_xlfn.XLOOKUP(G305,'BE Data'!D:D,'BE Data'!H:H)=A305,"Yes","")</f>
        <v/>
      </c>
    </row>
    <row r="306" spans="1:20" x14ac:dyDescent="0.35">
      <c r="A306" s="4" t="s">
        <v>70</v>
      </c>
      <c r="B306" s="31" t="s">
        <v>32</v>
      </c>
      <c r="C306" s="31" t="s">
        <v>66</v>
      </c>
      <c r="D306" s="31" t="s">
        <v>42</v>
      </c>
      <c r="E306" s="31" t="s">
        <v>41</v>
      </c>
      <c r="F306" s="31" t="s">
        <v>51</v>
      </c>
      <c r="G306" s="31" t="s">
        <v>289</v>
      </c>
      <c r="H306" s="45">
        <v>44800</v>
      </c>
      <c r="I306" s="31" t="s">
        <v>453</v>
      </c>
      <c r="J306" s="31" t="s">
        <v>37</v>
      </c>
      <c r="K306" s="31" t="s">
        <v>53</v>
      </c>
      <c r="L306" s="31" t="s">
        <v>58</v>
      </c>
      <c r="M306" s="31" t="s">
        <v>59</v>
      </c>
      <c r="N306" s="40" t="s">
        <v>51</v>
      </c>
      <c r="O306" s="40" t="s">
        <v>377</v>
      </c>
      <c r="P306" s="40" t="s">
        <v>63</v>
      </c>
      <c r="Q306" s="41">
        <v>955.07522123893807</v>
      </c>
      <c r="R306" s="4" t="str">
        <f t="shared" si="8"/>
        <v>Original</v>
      </c>
      <c r="S306" s="44">
        <f t="shared" si="9"/>
        <v>4</v>
      </c>
      <c r="T306" s="44" t="str">
        <f>IF(_xlfn.XLOOKUP(G306,'BE Data'!D:D,'BE Data'!H:H)=A306,"Yes","")</f>
        <v/>
      </c>
    </row>
    <row r="307" spans="1:20" x14ac:dyDescent="0.35">
      <c r="A307" s="4" t="s">
        <v>70</v>
      </c>
      <c r="B307" s="31" t="s">
        <v>32</v>
      </c>
      <c r="C307" s="31" t="s">
        <v>40</v>
      </c>
      <c r="D307" s="31" t="s">
        <v>94</v>
      </c>
      <c r="E307" s="31" t="s">
        <v>41</v>
      </c>
      <c r="F307" s="31" t="s">
        <v>359</v>
      </c>
      <c r="G307" s="31" t="s">
        <v>289</v>
      </c>
      <c r="H307" s="45">
        <v>44800</v>
      </c>
      <c r="I307" s="31" t="s">
        <v>453</v>
      </c>
      <c r="J307" s="31" t="s">
        <v>37</v>
      </c>
      <c r="K307" s="31" t="s">
        <v>53</v>
      </c>
      <c r="L307" s="31" t="s">
        <v>57</v>
      </c>
      <c r="M307" s="31" t="s">
        <v>55</v>
      </c>
      <c r="N307" s="40" t="s">
        <v>408</v>
      </c>
      <c r="O307" s="40" t="s">
        <v>459</v>
      </c>
      <c r="P307" s="40" t="s">
        <v>73</v>
      </c>
      <c r="Q307" s="41">
        <v>1540.8147826086961</v>
      </c>
      <c r="R307" s="4" t="str">
        <f t="shared" si="8"/>
        <v>Original</v>
      </c>
      <c r="S307" s="44">
        <f t="shared" si="9"/>
        <v>4</v>
      </c>
      <c r="T307" s="44" t="str">
        <f>IF(_xlfn.XLOOKUP(G307,'BE Data'!D:D,'BE Data'!H:H)=A307,"Yes","")</f>
        <v/>
      </c>
    </row>
    <row r="308" spans="1:20" x14ac:dyDescent="0.35">
      <c r="A308" s="4" t="s">
        <v>70</v>
      </c>
      <c r="B308" s="31" t="s">
        <v>32</v>
      </c>
      <c r="C308" s="31"/>
      <c r="D308" s="31"/>
      <c r="E308" s="31" t="s">
        <v>33</v>
      </c>
      <c r="F308" s="31" t="s">
        <v>364</v>
      </c>
      <c r="G308" s="31" t="s">
        <v>289</v>
      </c>
      <c r="H308" s="45">
        <v>44800</v>
      </c>
      <c r="I308" s="31" t="s">
        <v>453</v>
      </c>
      <c r="J308" s="31" t="s">
        <v>37</v>
      </c>
      <c r="K308" s="31" t="s">
        <v>34</v>
      </c>
      <c r="L308" s="31" t="s">
        <v>35</v>
      </c>
      <c r="M308" s="31" t="s">
        <v>36</v>
      </c>
      <c r="N308" s="40" t="s">
        <v>412</v>
      </c>
      <c r="O308" s="40" t="s">
        <v>424</v>
      </c>
      <c r="P308" s="40" t="s">
        <v>385</v>
      </c>
      <c r="Q308" s="41">
        <v>3729.1</v>
      </c>
      <c r="R308" s="4" t="str">
        <f t="shared" si="8"/>
        <v>MOTD</v>
      </c>
      <c r="S308" s="44">
        <f t="shared" si="9"/>
        <v>4</v>
      </c>
      <c r="T308" s="44" t="str">
        <f>IF(_xlfn.XLOOKUP(G308,'BE Data'!D:D,'BE Data'!H:H)=A308,"Yes","")</f>
        <v/>
      </c>
    </row>
    <row r="309" spans="1:20" x14ac:dyDescent="0.35">
      <c r="A309" s="4" t="s">
        <v>70</v>
      </c>
      <c r="B309" s="31" t="s">
        <v>32</v>
      </c>
      <c r="C309" s="31"/>
      <c r="D309" s="31"/>
      <c r="E309" s="31" t="s">
        <v>33</v>
      </c>
      <c r="F309" s="31" t="s">
        <v>365</v>
      </c>
      <c r="G309" s="31" t="s">
        <v>289</v>
      </c>
      <c r="H309" s="45">
        <v>44801</v>
      </c>
      <c r="I309" s="31" t="s">
        <v>453</v>
      </c>
      <c r="J309" s="31" t="s">
        <v>38</v>
      </c>
      <c r="K309" s="31" t="s">
        <v>466</v>
      </c>
      <c r="L309" s="31" t="s">
        <v>35</v>
      </c>
      <c r="M309" s="31" t="s">
        <v>36</v>
      </c>
      <c r="N309" s="40" t="s">
        <v>362</v>
      </c>
      <c r="O309" s="40" t="s">
        <v>386</v>
      </c>
      <c r="P309" s="40" t="s">
        <v>385</v>
      </c>
      <c r="Q309" s="41">
        <v>723.4</v>
      </c>
      <c r="R309" s="4" t="str">
        <f t="shared" si="8"/>
        <v>MOTD</v>
      </c>
      <c r="S309" s="44">
        <f t="shared" si="9"/>
        <v>4</v>
      </c>
      <c r="T309" s="44" t="str">
        <f>IF(_xlfn.XLOOKUP(G309,'BE Data'!D:D,'BE Data'!H:H)=A309,"Yes","")</f>
        <v/>
      </c>
    </row>
    <row r="310" spans="1:20" x14ac:dyDescent="0.35">
      <c r="A310" s="4" t="s">
        <v>70</v>
      </c>
      <c r="B310" s="31" t="s">
        <v>32</v>
      </c>
      <c r="C310" s="31" t="s">
        <v>72</v>
      </c>
      <c r="D310" s="31" t="s">
        <v>46</v>
      </c>
      <c r="E310" s="31" t="s">
        <v>41</v>
      </c>
      <c r="F310" s="31" t="s">
        <v>360</v>
      </c>
      <c r="G310" s="31" t="s">
        <v>289</v>
      </c>
      <c r="H310" s="45">
        <v>44801</v>
      </c>
      <c r="I310" s="31" t="s">
        <v>453</v>
      </c>
      <c r="J310" s="31" t="s">
        <v>38</v>
      </c>
      <c r="K310" s="31" t="s">
        <v>53</v>
      </c>
      <c r="L310" s="31" t="s">
        <v>54</v>
      </c>
      <c r="M310" s="31" t="s">
        <v>55</v>
      </c>
      <c r="N310" s="40" t="s">
        <v>360</v>
      </c>
      <c r="O310" s="40" t="s">
        <v>465</v>
      </c>
      <c r="P310" s="40" t="s">
        <v>121</v>
      </c>
      <c r="Q310" s="41">
        <v>943.19576271186429</v>
      </c>
      <c r="R310" s="4" t="str">
        <f t="shared" si="8"/>
        <v>Original</v>
      </c>
      <c r="S310" s="44">
        <f t="shared" si="9"/>
        <v>4</v>
      </c>
      <c r="T310" s="44" t="str">
        <f>IF(_xlfn.XLOOKUP(G310,'BE Data'!D:D,'BE Data'!H:H)=A310,"Yes","")</f>
        <v/>
      </c>
    </row>
    <row r="311" spans="1:20" x14ac:dyDescent="0.35">
      <c r="A311" s="4" t="s">
        <v>70</v>
      </c>
      <c r="B311" s="31" t="s">
        <v>32</v>
      </c>
      <c r="C311" s="31" t="s">
        <v>164</v>
      </c>
      <c r="D311" s="31" t="s">
        <v>48</v>
      </c>
      <c r="E311" s="31" t="s">
        <v>41</v>
      </c>
      <c r="F311" s="31" t="s">
        <v>52</v>
      </c>
      <c r="G311" s="31" t="s">
        <v>289</v>
      </c>
      <c r="H311" s="45">
        <v>44801</v>
      </c>
      <c r="I311" s="31" t="s">
        <v>453</v>
      </c>
      <c r="J311" s="31" t="s">
        <v>38</v>
      </c>
      <c r="K311" s="31" t="s">
        <v>53</v>
      </c>
      <c r="L311" s="31" t="s">
        <v>57</v>
      </c>
      <c r="M311" s="31" t="s">
        <v>55</v>
      </c>
      <c r="N311" s="40" t="s">
        <v>52</v>
      </c>
      <c r="O311" s="40" t="s">
        <v>431</v>
      </c>
      <c r="P311" s="40" t="s">
        <v>125</v>
      </c>
      <c r="Q311" s="41">
        <v>1589.9724137931039</v>
      </c>
      <c r="R311" s="4" t="str">
        <f t="shared" si="8"/>
        <v>Original</v>
      </c>
      <c r="S311" s="44">
        <f t="shared" si="9"/>
        <v>4</v>
      </c>
      <c r="T311" s="44" t="str">
        <f>IF(_xlfn.XLOOKUP(G311,'BE Data'!D:D,'BE Data'!H:H)=A311,"Yes","")</f>
        <v/>
      </c>
    </row>
    <row r="312" spans="1:20" x14ac:dyDescent="0.35">
      <c r="A312" s="4" t="s">
        <v>70</v>
      </c>
      <c r="B312" s="31" t="s">
        <v>32</v>
      </c>
      <c r="C312" s="31"/>
      <c r="D312" s="31"/>
      <c r="E312" s="31" t="s">
        <v>33</v>
      </c>
      <c r="F312" s="31" t="s">
        <v>361</v>
      </c>
      <c r="G312" s="31" t="s">
        <v>289</v>
      </c>
      <c r="H312" s="45">
        <v>44801</v>
      </c>
      <c r="I312" s="31" t="s">
        <v>453</v>
      </c>
      <c r="J312" s="31" t="s">
        <v>38</v>
      </c>
      <c r="K312" s="31" t="s">
        <v>39</v>
      </c>
      <c r="L312" s="31" t="s">
        <v>35</v>
      </c>
      <c r="M312" s="31" t="s">
        <v>36</v>
      </c>
      <c r="N312" s="40" t="s">
        <v>405</v>
      </c>
      <c r="O312" s="40" t="s">
        <v>387</v>
      </c>
      <c r="P312" s="40" t="s">
        <v>428</v>
      </c>
      <c r="Q312" s="41">
        <v>2359.4</v>
      </c>
      <c r="R312" s="4" t="str">
        <f t="shared" si="8"/>
        <v>MOTD</v>
      </c>
      <c r="S312" s="44">
        <f t="shared" si="9"/>
        <v>4</v>
      </c>
      <c r="T312" s="44" t="str">
        <f>IF(_xlfn.XLOOKUP(G312,'BE Data'!D:D,'BE Data'!H:H)=A312,"Yes","")</f>
        <v/>
      </c>
    </row>
    <row r="313" spans="1:20" x14ac:dyDescent="0.35">
      <c r="A313" s="4" t="s">
        <v>70</v>
      </c>
      <c r="B313" s="31" t="s">
        <v>32</v>
      </c>
      <c r="C313" s="31" t="s">
        <v>81</v>
      </c>
      <c r="D313" s="31" t="s">
        <v>140</v>
      </c>
      <c r="E313" s="31" t="s">
        <v>41</v>
      </c>
      <c r="F313" s="31" t="s">
        <v>366</v>
      </c>
      <c r="G313" s="31" t="s">
        <v>290</v>
      </c>
      <c r="H313" s="45">
        <v>44803</v>
      </c>
      <c r="I313" s="31" t="s">
        <v>453</v>
      </c>
      <c r="J313" s="31" t="s">
        <v>122</v>
      </c>
      <c r="K313" s="31" t="s">
        <v>53</v>
      </c>
      <c r="L313" s="31" t="s">
        <v>139</v>
      </c>
      <c r="M313" s="31" t="s">
        <v>59</v>
      </c>
      <c r="N313" s="40" t="s">
        <v>467</v>
      </c>
      <c r="O313" s="40" t="s">
        <v>429</v>
      </c>
      <c r="P313" s="40" t="s">
        <v>56</v>
      </c>
      <c r="Q313" s="41">
        <v>98.256140350877189</v>
      </c>
      <c r="R313" s="4" t="str">
        <f t="shared" si="8"/>
        <v>Original</v>
      </c>
      <c r="S313" s="44">
        <f t="shared" si="9"/>
        <v>5</v>
      </c>
      <c r="T313" s="44" t="str">
        <f>IF(_xlfn.XLOOKUP(G313,'BE Data'!D:D,'BE Data'!H:H)=A313,"Yes","")</f>
        <v/>
      </c>
    </row>
    <row r="314" spans="1:20" x14ac:dyDescent="0.35">
      <c r="A314" s="4" t="s">
        <v>70</v>
      </c>
      <c r="B314" s="31" t="s">
        <v>32</v>
      </c>
      <c r="C314" s="31" t="s">
        <v>94</v>
      </c>
      <c r="D314" s="31" t="s">
        <v>161</v>
      </c>
      <c r="E314" s="31" t="s">
        <v>41</v>
      </c>
      <c r="F314" s="31" t="s">
        <v>366</v>
      </c>
      <c r="G314" s="31" t="s">
        <v>290</v>
      </c>
      <c r="H314" s="45">
        <v>44803</v>
      </c>
      <c r="I314" s="31" t="s">
        <v>453</v>
      </c>
      <c r="J314" s="31" t="s">
        <v>122</v>
      </c>
      <c r="K314" s="31" t="s">
        <v>53</v>
      </c>
      <c r="L314" s="31" t="s">
        <v>461</v>
      </c>
      <c r="M314" s="31" t="s">
        <v>59</v>
      </c>
      <c r="N314" s="40" t="s">
        <v>467</v>
      </c>
      <c r="O314" s="40" t="s">
        <v>451</v>
      </c>
      <c r="P314" s="40" t="s">
        <v>73</v>
      </c>
      <c r="Q314" s="41">
        <v>77.426956521739129</v>
      </c>
      <c r="R314" s="4" t="str">
        <f t="shared" si="8"/>
        <v>Original</v>
      </c>
      <c r="S314" s="44">
        <f t="shared" si="9"/>
        <v>5</v>
      </c>
      <c r="T314" s="44" t="str">
        <f>IF(_xlfn.XLOOKUP(G314,'BE Data'!D:D,'BE Data'!H:H)=A314,"Yes","")</f>
        <v/>
      </c>
    </row>
    <row r="315" spans="1:20" x14ac:dyDescent="0.35">
      <c r="A315" s="4" t="s">
        <v>70</v>
      </c>
      <c r="B315" s="31" t="s">
        <v>32</v>
      </c>
      <c r="C315" s="31" t="s">
        <v>66</v>
      </c>
      <c r="D315" s="31" t="s">
        <v>67</v>
      </c>
      <c r="E315" s="31" t="s">
        <v>41</v>
      </c>
      <c r="F315" s="31" t="s">
        <v>77</v>
      </c>
      <c r="G315" s="31" t="s">
        <v>290</v>
      </c>
      <c r="H315" s="45">
        <v>44803</v>
      </c>
      <c r="I315" s="31" t="s">
        <v>453</v>
      </c>
      <c r="J315" s="31" t="s">
        <v>122</v>
      </c>
      <c r="K315" s="31" t="s">
        <v>53</v>
      </c>
      <c r="L315" s="31" t="s">
        <v>137</v>
      </c>
      <c r="M315" s="31" t="s">
        <v>59</v>
      </c>
      <c r="N315" s="40" t="s">
        <v>77</v>
      </c>
      <c r="O315" s="40" t="s">
        <v>426</v>
      </c>
      <c r="P315" s="40" t="s">
        <v>73</v>
      </c>
      <c r="Q315" s="41">
        <v>468.98173913043468</v>
      </c>
      <c r="R315" s="4" t="str">
        <f t="shared" si="8"/>
        <v>Original</v>
      </c>
      <c r="S315" s="44">
        <f t="shared" si="9"/>
        <v>5</v>
      </c>
      <c r="T315" s="44" t="str">
        <f>IF(_xlfn.XLOOKUP(G315,'BE Data'!D:D,'BE Data'!H:H)=A315,"Yes","")</f>
        <v/>
      </c>
    </row>
    <row r="316" spans="1:20" x14ac:dyDescent="0.35">
      <c r="A316" s="4" t="s">
        <v>70</v>
      </c>
      <c r="B316" s="31" t="s">
        <v>32</v>
      </c>
      <c r="C316" s="31" t="s">
        <v>43</v>
      </c>
      <c r="D316" s="31" t="s">
        <v>86</v>
      </c>
      <c r="E316" s="31" t="s">
        <v>41</v>
      </c>
      <c r="F316" s="31" t="s">
        <v>50</v>
      </c>
      <c r="G316" s="31" t="s">
        <v>290</v>
      </c>
      <c r="H316" s="45">
        <v>44803</v>
      </c>
      <c r="I316" s="31" t="s">
        <v>453</v>
      </c>
      <c r="J316" s="31" t="s">
        <v>122</v>
      </c>
      <c r="K316" s="31" t="s">
        <v>53</v>
      </c>
      <c r="L316" s="31" t="s">
        <v>58</v>
      </c>
      <c r="M316" s="31" t="s">
        <v>59</v>
      </c>
      <c r="N316" s="40" t="s">
        <v>50</v>
      </c>
      <c r="O316" s="40" t="s">
        <v>383</v>
      </c>
      <c r="P316" s="40" t="s">
        <v>73</v>
      </c>
      <c r="Q316" s="41">
        <v>587.12086956521739</v>
      </c>
      <c r="R316" s="4" t="str">
        <f t="shared" si="8"/>
        <v>Original</v>
      </c>
      <c r="S316" s="44">
        <f t="shared" si="9"/>
        <v>5</v>
      </c>
      <c r="T316" s="44" t="str">
        <f>IF(_xlfn.XLOOKUP(G316,'BE Data'!D:D,'BE Data'!H:H)=A316,"Yes","")</f>
        <v/>
      </c>
    </row>
    <row r="317" spans="1:20" x14ac:dyDescent="0.35">
      <c r="A317" s="4" t="s">
        <v>70</v>
      </c>
      <c r="B317" s="31" t="s">
        <v>32</v>
      </c>
      <c r="C317" s="31" t="s">
        <v>40</v>
      </c>
      <c r="D317" s="31" t="s">
        <v>82</v>
      </c>
      <c r="E317" s="31" t="s">
        <v>41</v>
      </c>
      <c r="F317" s="31" t="s">
        <v>366</v>
      </c>
      <c r="G317" s="31" t="s">
        <v>290</v>
      </c>
      <c r="H317" s="45">
        <v>44804</v>
      </c>
      <c r="I317" s="31" t="s">
        <v>453</v>
      </c>
      <c r="J317" s="31" t="s">
        <v>123</v>
      </c>
      <c r="K317" s="31" t="s">
        <v>53</v>
      </c>
      <c r="L317" s="31" t="s">
        <v>461</v>
      </c>
      <c r="M317" s="31" t="s">
        <v>59</v>
      </c>
      <c r="N317" s="40" t="s">
        <v>366</v>
      </c>
      <c r="O317" s="40" t="s">
        <v>448</v>
      </c>
      <c r="P317" s="40" t="s">
        <v>56</v>
      </c>
      <c r="Q317" s="41">
        <v>372.83157894736843</v>
      </c>
      <c r="R317" s="4" t="str">
        <f t="shared" si="8"/>
        <v>Original</v>
      </c>
      <c r="S317" s="44">
        <f t="shared" si="9"/>
        <v>5</v>
      </c>
      <c r="T317" s="44" t="str">
        <f>IF(_xlfn.XLOOKUP(G317,'BE Data'!D:D,'BE Data'!H:H)=A317,"Yes","")</f>
        <v/>
      </c>
    </row>
    <row r="318" spans="1:20" x14ac:dyDescent="0.35">
      <c r="A318" s="4" t="s">
        <v>70</v>
      </c>
      <c r="B318" s="31" t="s">
        <v>32</v>
      </c>
      <c r="C318" s="31" t="s">
        <v>49</v>
      </c>
      <c r="D318" s="31" t="s">
        <v>164</v>
      </c>
      <c r="E318" s="31" t="s">
        <v>41</v>
      </c>
      <c r="F318" s="31" t="s">
        <v>366</v>
      </c>
      <c r="G318" s="31" t="s">
        <v>290</v>
      </c>
      <c r="H318" s="45">
        <v>44804</v>
      </c>
      <c r="I318" s="31" t="s">
        <v>453</v>
      </c>
      <c r="J318" s="31" t="s">
        <v>123</v>
      </c>
      <c r="K318" s="31" t="s">
        <v>53</v>
      </c>
      <c r="L318" s="31" t="s">
        <v>139</v>
      </c>
      <c r="M318" s="31" t="s">
        <v>59</v>
      </c>
      <c r="N318" s="40" t="s">
        <v>366</v>
      </c>
      <c r="O318" s="40" t="s">
        <v>468</v>
      </c>
      <c r="P318" s="40" t="s">
        <v>370</v>
      </c>
      <c r="Q318" s="41">
        <v>252.17090909090911</v>
      </c>
      <c r="R318" s="4" t="str">
        <f t="shared" si="8"/>
        <v>Original</v>
      </c>
      <c r="S318" s="44">
        <f t="shared" si="9"/>
        <v>5</v>
      </c>
      <c r="T318" s="44" t="str">
        <f>IF(_xlfn.XLOOKUP(G318,'BE Data'!D:D,'BE Data'!H:H)=A318,"Yes","")</f>
        <v/>
      </c>
    </row>
    <row r="319" spans="1:20" x14ac:dyDescent="0.35">
      <c r="A319" s="4" t="s">
        <v>70</v>
      </c>
      <c r="B319" s="31" t="s">
        <v>32</v>
      </c>
      <c r="C319" s="31" t="s">
        <v>47</v>
      </c>
      <c r="D319" s="31" t="s">
        <v>48</v>
      </c>
      <c r="E319" s="31" t="s">
        <v>41</v>
      </c>
      <c r="F319" s="31" t="s">
        <v>77</v>
      </c>
      <c r="G319" s="31" t="s">
        <v>290</v>
      </c>
      <c r="H319" s="45">
        <v>44804</v>
      </c>
      <c r="I319" s="31" t="s">
        <v>453</v>
      </c>
      <c r="J319" s="31" t="s">
        <v>123</v>
      </c>
      <c r="K319" s="31" t="s">
        <v>53</v>
      </c>
      <c r="L319" s="31" t="s">
        <v>137</v>
      </c>
      <c r="M319" s="31" t="s">
        <v>59</v>
      </c>
      <c r="N319" s="40" t="s">
        <v>469</v>
      </c>
      <c r="O319" s="40" t="s">
        <v>470</v>
      </c>
      <c r="P319" s="40" t="s">
        <v>85</v>
      </c>
      <c r="Q319" s="41">
        <v>379.77094017094021</v>
      </c>
      <c r="R319" s="4" t="str">
        <f t="shared" si="8"/>
        <v>Original</v>
      </c>
      <c r="S319" s="44">
        <f t="shared" si="9"/>
        <v>5</v>
      </c>
      <c r="T319" s="44" t="str">
        <f>IF(_xlfn.XLOOKUP(G319,'BE Data'!D:D,'BE Data'!H:H)=A319,"Yes","")</f>
        <v/>
      </c>
    </row>
    <row r="320" spans="1:20" x14ac:dyDescent="0.35">
      <c r="A320" s="4" t="s">
        <v>70</v>
      </c>
      <c r="B320" s="31" t="s">
        <v>32</v>
      </c>
      <c r="C320" s="31" t="s">
        <v>45</v>
      </c>
      <c r="D320" s="31" t="s">
        <v>46</v>
      </c>
      <c r="E320" s="31" t="s">
        <v>41</v>
      </c>
      <c r="F320" s="31" t="s">
        <v>50</v>
      </c>
      <c r="G320" s="31" t="s">
        <v>290</v>
      </c>
      <c r="H320" s="45">
        <v>44804</v>
      </c>
      <c r="I320" s="31" t="s">
        <v>453</v>
      </c>
      <c r="J320" s="31" t="s">
        <v>123</v>
      </c>
      <c r="K320" s="31" t="s">
        <v>53</v>
      </c>
      <c r="L320" s="31" t="s">
        <v>58</v>
      </c>
      <c r="M320" s="31" t="s">
        <v>59</v>
      </c>
      <c r="N320" s="40" t="s">
        <v>50</v>
      </c>
      <c r="O320" s="40" t="s">
        <v>124</v>
      </c>
      <c r="P320" s="40" t="s">
        <v>342</v>
      </c>
      <c r="Q320" s="41">
        <v>1129.5252100840339</v>
      </c>
      <c r="R320" s="4" t="str">
        <f t="shared" si="8"/>
        <v>Original</v>
      </c>
      <c r="S320" s="44">
        <f t="shared" si="9"/>
        <v>5</v>
      </c>
      <c r="T320" s="44" t="str">
        <f>IF(_xlfn.XLOOKUP(G320,'BE Data'!D:D,'BE Data'!H:H)=A320,"Yes","")</f>
        <v/>
      </c>
    </row>
    <row r="321" spans="1:20" x14ac:dyDescent="0.35">
      <c r="A321" s="4" t="s">
        <v>70</v>
      </c>
      <c r="B321" s="31" t="s">
        <v>32</v>
      </c>
      <c r="C321" s="31"/>
      <c r="D321" s="31"/>
      <c r="E321" s="31" t="s">
        <v>33</v>
      </c>
      <c r="F321" s="31">
        <v>0.94444444444444453</v>
      </c>
      <c r="G321" s="31" t="s">
        <v>290</v>
      </c>
      <c r="H321" s="45">
        <v>44804</v>
      </c>
      <c r="I321" s="31" t="s">
        <v>453</v>
      </c>
      <c r="J321" s="31" t="s">
        <v>123</v>
      </c>
      <c r="K321" s="31" t="s">
        <v>34</v>
      </c>
      <c r="L321" s="31" t="s">
        <v>35</v>
      </c>
      <c r="M321" s="31" t="s">
        <v>36</v>
      </c>
      <c r="N321" s="40" t="s">
        <v>450</v>
      </c>
      <c r="O321" s="40" t="s">
        <v>452</v>
      </c>
      <c r="P321" s="40" t="s">
        <v>441</v>
      </c>
      <c r="Q321" s="41">
        <v>1914.8</v>
      </c>
      <c r="R321" s="4" t="str">
        <f t="shared" si="8"/>
        <v>MOTD</v>
      </c>
      <c r="S321" s="44">
        <f t="shared" si="9"/>
        <v>5</v>
      </c>
      <c r="T321" s="44" t="str">
        <f>IF(_xlfn.XLOOKUP(G321,'BE Data'!D:D,'BE Data'!H:H)=A321,"Yes","")</f>
        <v/>
      </c>
    </row>
    <row r="322" spans="1:20" x14ac:dyDescent="0.35">
      <c r="A322" s="4" t="s">
        <v>70</v>
      </c>
      <c r="B322" s="31" t="s">
        <v>32</v>
      </c>
      <c r="C322" s="31" t="s">
        <v>69</v>
      </c>
      <c r="D322" s="31" t="s">
        <v>42</v>
      </c>
      <c r="E322" s="31" t="s">
        <v>41</v>
      </c>
      <c r="F322" s="31" t="s">
        <v>50</v>
      </c>
      <c r="G322" s="31" t="s">
        <v>290</v>
      </c>
      <c r="H322" s="45">
        <v>44805</v>
      </c>
      <c r="I322" s="31" t="s">
        <v>453</v>
      </c>
      <c r="J322" s="31" t="s">
        <v>127</v>
      </c>
      <c r="K322" s="31" t="s">
        <v>53</v>
      </c>
      <c r="L322" s="31" t="s">
        <v>58</v>
      </c>
      <c r="M322" s="31" t="s">
        <v>59</v>
      </c>
      <c r="N322" s="40" t="s">
        <v>50</v>
      </c>
      <c r="O322" s="40" t="s">
        <v>138</v>
      </c>
      <c r="P322" s="40" t="s">
        <v>61</v>
      </c>
      <c r="Q322" s="41">
        <v>1492.4741071428571</v>
      </c>
      <c r="R322" s="4" t="str">
        <f t="shared" si="8"/>
        <v>Original</v>
      </c>
      <c r="S322" s="44">
        <f t="shared" si="9"/>
        <v>5</v>
      </c>
      <c r="T322" s="44" t="str">
        <f>IF(_xlfn.XLOOKUP(G322,'BE Data'!D:D,'BE Data'!H:H)=A322,"Yes","")</f>
        <v/>
      </c>
    </row>
    <row r="323" spans="1:20" x14ac:dyDescent="0.35">
      <c r="A323" s="4" t="s">
        <v>70</v>
      </c>
      <c r="B323" s="31" t="s">
        <v>32</v>
      </c>
      <c r="C323" s="31" t="s">
        <v>86</v>
      </c>
      <c r="D323" s="31" t="s">
        <v>45</v>
      </c>
      <c r="E323" s="31" t="s">
        <v>41</v>
      </c>
      <c r="F323" s="31" t="s">
        <v>51</v>
      </c>
      <c r="G323" s="31" t="s">
        <v>291</v>
      </c>
      <c r="H323" s="45">
        <v>44807</v>
      </c>
      <c r="I323" s="31" t="s">
        <v>453</v>
      </c>
      <c r="J323" s="31" t="s">
        <v>37</v>
      </c>
      <c r="K323" s="31" t="s">
        <v>53</v>
      </c>
      <c r="L323" s="31" t="s">
        <v>58</v>
      </c>
      <c r="M323" s="31" t="s">
        <v>59</v>
      </c>
      <c r="N323" s="40" t="s">
        <v>51</v>
      </c>
      <c r="O323" s="40" t="s">
        <v>407</v>
      </c>
      <c r="P323" s="40" t="s">
        <v>125</v>
      </c>
      <c r="Q323" s="41">
        <v>1425.3801724137929</v>
      </c>
      <c r="R323" s="4" t="str">
        <f t="shared" ref="R323:R386" si="10">IF(K323="Whistle-to-Whistle", "Original","MOTD")</f>
        <v>Original</v>
      </c>
      <c r="S323" s="44">
        <f t="shared" ref="S323:S386" si="11">VALUE(RIGHT(G323,2))</f>
        <v>6</v>
      </c>
      <c r="T323" s="44" t="str">
        <f>IF(_xlfn.XLOOKUP(G323,'BE Data'!D:D,'BE Data'!H:H)=A323,"Yes","")</f>
        <v/>
      </c>
    </row>
    <row r="324" spans="1:20" x14ac:dyDescent="0.35">
      <c r="A324" s="4" t="s">
        <v>70</v>
      </c>
      <c r="B324" s="31" t="s">
        <v>32</v>
      </c>
      <c r="C324" s="31" t="s">
        <v>82</v>
      </c>
      <c r="D324" s="31" t="s">
        <v>49</v>
      </c>
      <c r="E324" s="31" t="s">
        <v>41</v>
      </c>
      <c r="F324" s="31" t="s">
        <v>359</v>
      </c>
      <c r="G324" s="31" t="s">
        <v>291</v>
      </c>
      <c r="H324" s="45">
        <v>44807</v>
      </c>
      <c r="I324" s="31" t="s">
        <v>453</v>
      </c>
      <c r="J324" s="31" t="s">
        <v>37</v>
      </c>
      <c r="K324" s="31" t="s">
        <v>53</v>
      </c>
      <c r="L324" s="31" t="s">
        <v>57</v>
      </c>
      <c r="M324" s="31" t="s">
        <v>55</v>
      </c>
      <c r="N324" s="40" t="s">
        <v>359</v>
      </c>
      <c r="O324" s="40" t="s">
        <v>65</v>
      </c>
      <c r="P324" s="40" t="s">
        <v>63</v>
      </c>
      <c r="Q324" s="41">
        <v>1372.9300884955751</v>
      </c>
      <c r="R324" s="4" t="str">
        <f t="shared" si="10"/>
        <v>Original</v>
      </c>
      <c r="S324" s="44">
        <f t="shared" si="11"/>
        <v>6</v>
      </c>
      <c r="T324" s="44" t="str">
        <f>IF(_xlfn.XLOOKUP(G324,'BE Data'!D:D,'BE Data'!H:H)=A324,"Yes","")</f>
        <v/>
      </c>
    </row>
    <row r="325" spans="1:20" x14ac:dyDescent="0.35">
      <c r="A325" s="4" t="s">
        <v>70</v>
      </c>
      <c r="B325" s="31" t="s">
        <v>32</v>
      </c>
      <c r="C325" s="31"/>
      <c r="D325" s="31"/>
      <c r="E325" s="31" t="s">
        <v>33</v>
      </c>
      <c r="F325" s="31">
        <v>0.93402777777777779</v>
      </c>
      <c r="G325" s="31" t="s">
        <v>291</v>
      </c>
      <c r="H325" s="45">
        <v>44807</v>
      </c>
      <c r="I325" s="31" t="s">
        <v>453</v>
      </c>
      <c r="J325" s="31" t="s">
        <v>37</v>
      </c>
      <c r="K325" s="31" t="s">
        <v>34</v>
      </c>
      <c r="L325" s="31" t="s">
        <v>35</v>
      </c>
      <c r="M325" s="31" t="s">
        <v>36</v>
      </c>
      <c r="N325" s="40" t="s">
        <v>412</v>
      </c>
      <c r="O325" s="40" t="s">
        <v>401</v>
      </c>
      <c r="P325" s="40" t="s">
        <v>382</v>
      </c>
      <c r="Q325" s="41">
        <v>3480.3</v>
      </c>
      <c r="R325" s="4" t="str">
        <f t="shared" si="10"/>
        <v>MOTD</v>
      </c>
      <c r="S325" s="44">
        <f t="shared" si="11"/>
        <v>6</v>
      </c>
      <c r="T325" s="44" t="str">
        <f>IF(_xlfn.XLOOKUP(G325,'BE Data'!D:D,'BE Data'!H:H)=A325,"Yes","")</f>
        <v/>
      </c>
    </row>
    <row r="326" spans="1:20" x14ac:dyDescent="0.35">
      <c r="A326" s="4" t="s">
        <v>70</v>
      </c>
      <c r="B326" s="31" t="s">
        <v>32</v>
      </c>
      <c r="C326" s="31"/>
      <c r="D326" s="31"/>
      <c r="E326" s="31" t="s">
        <v>33</v>
      </c>
      <c r="F326" s="31">
        <v>0.3125</v>
      </c>
      <c r="G326" s="31" t="s">
        <v>291</v>
      </c>
      <c r="H326" s="45">
        <v>44808</v>
      </c>
      <c r="I326" s="31" t="s">
        <v>453</v>
      </c>
      <c r="J326" s="31" t="s">
        <v>38</v>
      </c>
      <c r="K326" s="31" t="s">
        <v>466</v>
      </c>
      <c r="L326" s="31" t="s">
        <v>35</v>
      </c>
      <c r="M326" s="31" t="s">
        <v>36</v>
      </c>
      <c r="N326" s="40" t="s">
        <v>415</v>
      </c>
      <c r="O326" s="40" t="s">
        <v>386</v>
      </c>
      <c r="P326" s="40" t="s">
        <v>382</v>
      </c>
      <c r="Q326" s="41">
        <v>830.3</v>
      </c>
      <c r="R326" s="4" t="str">
        <f t="shared" si="10"/>
        <v>MOTD</v>
      </c>
      <c r="S326" s="44">
        <f t="shared" si="11"/>
        <v>6</v>
      </c>
      <c r="T326" s="44" t="str">
        <f>IF(_xlfn.XLOOKUP(G326,'BE Data'!D:D,'BE Data'!H:H)=A326,"Yes","")</f>
        <v/>
      </c>
    </row>
    <row r="327" spans="1:20" x14ac:dyDescent="0.35">
      <c r="A327" s="4" t="s">
        <v>70</v>
      </c>
      <c r="B327" s="31" t="s">
        <v>32</v>
      </c>
      <c r="C327" s="31" t="s">
        <v>161</v>
      </c>
      <c r="D327" s="31" t="s">
        <v>69</v>
      </c>
      <c r="E327" s="31" t="s">
        <v>41</v>
      </c>
      <c r="F327" s="31" t="s">
        <v>360</v>
      </c>
      <c r="G327" s="31" t="s">
        <v>291</v>
      </c>
      <c r="H327" s="45">
        <v>44808</v>
      </c>
      <c r="I327" s="31" t="s">
        <v>453</v>
      </c>
      <c r="J327" s="31" t="s">
        <v>38</v>
      </c>
      <c r="K327" s="31" t="s">
        <v>53</v>
      </c>
      <c r="L327" s="31" t="s">
        <v>57</v>
      </c>
      <c r="M327" s="31" t="s">
        <v>55</v>
      </c>
      <c r="N327" s="40" t="s">
        <v>360</v>
      </c>
      <c r="O327" s="40" t="s">
        <v>391</v>
      </c>
      <c r="P327" s="40" t="s">
        <v>85</v>
      </c>
      <c r="Q327" s="41">
        <v>874.04017094017104</v>
      </c>
      <c r="R327" s="4" t="str">
        <f t="shared" si="10"/>
        <v>Original</v>
      </c>
      <c r="S327" s="44">
        <f t="shared" si="11"/>
        <v>6</v>
      </c>
      <c r="T327" s="44" t="str">
        <f>IF(_xlfn.XLOOKUP(G327,'BE Data'!D:D,'BE Data'!H:H)=A327,"Yes","")</f>
        <v/>
      </c>
    </row>
    <row r="328" spans="1:20" x14ac:dyDescent="0.35">
      <c r="A328" s="4" t="s">
        <v>70</v>
      </c>
      <c r="B328" s="31" t="s">
        <v>32</v>
      </c>
      <c r="C328" s="31" t="s">
        <v>42</v>
      </c>
      <c r="D328" s="31" t="s">
        <v>40</v>
      </c>
      <c r="E328" s="31" t="s">
        <v>41</v>
      </c>
      <c r="F328" s="31" t="s">
        <v>52</v>
      </c>
      <c r="G328" s="31" t="s">
        <v>291</v>
      </c>
      <c r="H328" s="45">
        <v>44808</v>
      </c>
      <c r="I328" s="31" t="s">
        <v>453</v>
      </c>
      <c r="J328" s="31" t="s">
        <v>38</v>
      </c>
      <c r="K328" s="31" t="s">
        <v>53</v>
      </c>
      <c r="L328" s="31" t="s">
        <v>57</v>
      </c>
      <c r="M328" s="31" t="s">
        <v>55</v>
      </c>
      <c r="N328" s="40" t="s">
        <v>52</v>
      </c>
      <c r="O328" s="40" t="s">
        <v>389</v>
      </c>
      <c r="P328" s="40" t="s">
        <v>63</v>
      </c>
      <c r="Q328" s="41">
        <v>2888.3526315789481</v>
      </c>
      <c r="R328" s="4" t="str">
        <f t="shared" si="10"/>
        <v>Original</v>
      </c>
      <c r="S328" s="44">
        <f t="shared" si="11"/>
        <v>6</v>
      </c>
      <c r="T328" s="44" t="str">
        <f>IF(_xlfn.XLOOKUP(G328,'BE Data'!D:D,'BE Data'!H:H)=A328,"Yes","")</f>
        <v/>
      </c>
    </row>
    <row r="329" spans="1:20" x14ac:dyDescent="0.35">
      <c r="A329" s="4" t="s">
        <v>70</v>
      </c>
      <c r="B329" s="31" t="s">
        <v>32</v>
      </c>
      <c r="C329" s="31"/>
      <c r="D329" s="31"/>
      <c r="E329" s="31" t="s">
        <v>33</v>
      </c>
      <c r="F329" s="31">
        <v>0.9375</v>
      </c>
      <c r="G329" s="31" t="s">
        <v>291</v>
      </c>
      <c r="H329" s="45">
        <v>44808</v>
      </c>
      <c r="I329" s="31" t="s">
        <v>453</v>
      </c>
      <c r="J329" s="31" t="s">
        <v>38</v>
      </c>
      <c r="K329" s="31" t="s">
        <v>39</v>
      </c>
      <c r="L329" s="31" t="s">
        <v>35</v>
      </c>
      <c r="M329" s="31" t="s">
        <v>36</v>
      </c>
      <c r="N329" s="40" t="s">
        <v>361</v>
      </c>
      <c r="O329" s="40" t="s">
        <v>421</v>
      </c>
      <c r="P329" s="40" t="s">
        <v>399</v>
      </c>
      <c r="Q329" s="41">
        <v>2069.8000000000002</v>
      </c>
      <c r="R329" s="4" t="str">
        <f t="shared" si="10"/>
        <v>MOTD</v>
      </c>
      <c r="S329" s="44">
        <f t="shared" si="11"/>
        <v>6</v>
      </c>
      <c r="T329" s="44" t="str">
        <f>IF(_xlfn.XLOOKUP(G329,'BE Data'!D:D,'BE Data'!H:H)=A329,"Yes","")</f>
        <v/>
      </c>
    </row>
    <row r="330" spans="1:20" x14ac:dyDescent="0.35">
      <c r="A330" s="4" t="s">
        <v>70</v>
      </c>
      <c r="B330" s="31" t="s">
        <v>32</v>
      </c>
      <c r="C330" s="31" t="s">
        <v>82</v>
      </c>
      <c r="D330" s="31" t="s">
        <v>66</v>
      </c>
      <c r="E330" s="31" t="s">
        <v>41</v>
      </c>
      <c r="F330" s="31" t="s">
        <v>50</v>
      </c>
      <c r="G330" s="31" t="s">
        <v>293</v>
      </c>
      <c r="H330" s="45">
        <v>44820</v>
      </c>
      <c r="I330" s="31" t="s">
        <v>453</v>
      </c>
      <c r="J330" s="31" t="s">
        <v>71</v>
      </c>
      <c r="K330" s="31" t="s">
        <v>53</v>
      </c>
      <c r="L330" s="31" t="s">
        <v>57</v>
      </c>
      <c r="M330" s="31" t="s">
        <v>55</v>
      </c>
      <c r="N330" s="40" t="s">
        <v>50</v>
      </c>
      <c r="O330" s="40" t="s">
        <v>383</v>
      </c>
      <c r="P330" s="40" t="s">
        <v>73</v>
      </c>
      <c r="Q330" s="41">
        <v>912.72956521739138</v>
      </c>
      <c r="R330" s="4" t="str">
        <f t="shared" si="10"/>
        <v>Original</v>
      </c>
      <c r="S330" s="44">
        <f t="shared" si="11"/>
        <v>8</v>
      </c>
      <c r="T330" s="44" t="str">
        <f>IF(_xlfn.XLOOKUP(G330,'BE Data'!D:D,'BE Data'!H:H)=A330,"Yes","")</f>
        <v/>
      </c>
    </row>
    <row r="331" spans="1:20" x14ac:dyDescent="0.35">
      <c r="A331" s="4" t="s">
        <v>70</v>
      </c>
      <c r="B331" s="31" t="s">
        <v>32</v>
      </c>
      <c r="C331" s="31" t="s">
        <v>72</v>
      </c>
      <c r="D331" s="31" t="s">
        <v>49</v>
      </c>
      <c r="E331" s="31" t="s">
        <v>41</v>
      </c>
      <c r="F331" s="31" t="s">
        <v>51</v>
      </c>
      <c r="G331" s="31" t="s">
        <v>293</v>
      </c>
      <c r="H331" s="45">
        <v>44821</v>
      </c>
      <c r="I331" s="31" t="s">
        <v>453</v>
      </c>
      <c r="J331" s="31" t="s">
        <v>37</v>
      </c>
      <c r="K331" s="31" t="s">
        <v>53</v>
      </c>
      <c r="L331" s="31" t="s">
        <v>58</v>
      </c>
      <c r="M331" s="31" t="s">
        <v>59</v>
      </c>
      <c r="N331" s="40" t="s">
        <v>373</v>
      </c>
      <c r="O331" s="40" t="s">
        <v>377</v>
      </c>
      <c r="P331" s="40" t="s">
        <v>61</v>
      </c>
      <c r="Q331" s="41">
        <v>770.79464285714289</v>
      </c>
      <c r="R331" s="4" t="str">
        <f t="shared" si="10"/>
        <v>Original</v>
      </c>
      <c r="S331" s="44">
        <f t="shared" si="11"/>
        <v>8</v>
      </c>
      <c r="T331" s="44" t="str">
        <f>IF(_xlfn.XLOOKUP(G331,'BE Data'!D:D,'BE Data'!H:H)=A331,"Yes","")</f>
        <v/>
      </c>
    </row>
    <row r="332" spans="1:20" x14ac:dyDescent="0.35">
      <c r="A332" s="4" t="s">
        <v>70</v>
      </c>
      <c r="B332" s="31" t="s">
        <v>32</v>
      </c>
      <c r="C332" s="31" t="s">
        <v>48</v>
      </c>
      <c r="D332" s="31" t="s">
        <v>69</v>
      </c>
      <c r="E332" s="31" t="s">
        <v>41</v>
      </c>
      <c r="F332" s="31" t="s">
        <v>359</v>
      </c>
      <c r="G332" s="31" t="s">
        <v>293</v>
      </c>
      <c r="H332" s="45">
        <v>44821</v>
      </c>
      <c r="I332" s="31" t="s">
        <v>453</v>
      </c>
      <c r="J332" s="31" t="s">
        <v>37</v>
      </c>
      <c r="K332" s="31" t="s">
        <v>53</v>
      </c>
      <c r="L332" s="31" t="s">
        <v>54</v>
      </c>
      <c r="M332" s="31" t="s">
        <v>55</v>
      </c>
      <c r="N332" s="40" t="s">
        <v>359</v>
      </c>
      <c r="O332" s="40" t="s">
        <v>384</v>
      </c>
      <c r="P332" s="40" t="s">
        <v>61</v>
      </c>
      <c r="Q332" s="41">
        <v>1278.059821428571</v>
      </c>
      <c r="R332" s="4" t="str">
        <f t="shared" si="10"/>
        <v>Original</v>
      </c>
      <c r="S332" s="44">
        <f t="shared" si="11"/>
        <v>8</v>
      </c>
      <c r="T332" s="44" t="str">
        <f>IF(_xlfn.XLOOKUP(G332,'BE Data'!D:D,'BE Data'!H:H)=A332,"Yes","")</f>
        <v/>
      </c>
    </row>
    <row r="333" spans="1:20" x14ac:dyDescent="0.35">
      <c r="A333" s="4" t="s">
        <v>70</v>
      </c>
      <c r="B333" s="31" t="s">
        <v>32</v>
      </c>
      <c r="C333" s="31"/>
      <c r="D333" s="31"/>
      <c r="E333" s="31" t="s">
        <v>33</v>
      </c>
      <c r="F333" s="31">
        <v>0.95138888888888884</v>
      </c>
      <c r="G333" s="31" t="s">
        <v>293</v>
      </c>
      <c r="H333" s="45">
        <v>44821</v>
      </c>
      <c r="I333" s="31" t="s">
        <v>453</v>
      </c>
      <c r="J333" s="31" t="s">
        <v>37</v>
      </c>
      <c r="K333" s="31" t="s">
        <v>34</v>
      </c>
      <c r="L333" s="31" t="s">
        <v>35</v>
      </c>
      <c r="M333" s="31" t="s">
        <v>36</v>
      </c>
      <c r="N333" s="40" t="s">
        <v>430</v>
      </c>
      <c r="O333" s="40" t="s">
        <v>432</v>
      </c>
      <c r="P333" s="40" t="s">
        <v>419</v>
      </c>
      <c r="Q333" s="41">
        <v>2602.5</v>
      </c>
      <c r="R333" s="4" t="str">
        <f t="shared" si="10"/>
        <v>MOTD</v>
      </c>
      <c r="S333" s="44">
        <f t="shared" si="11"/>
        <v>8</v>
      </c>
      <c r="T333" s="44" t="str">
        <f>IF(_xlfn.XLOOKUP(G333,'BE Data'!D:D,'BE Data'!H:H)=A333,"Yes","")</f>
        <v/>
      </c>
    </row>
    <row r="334" spans="1:20" x14ac:dyDescent="0.35">
      <c r="A334" s="4" t="s">
        <v>70</v>
      </c>
      <c r="B334" s="31" t="s">
        <v>32</v>
      </c>
      <c r="C334" s="31"/>
      <c r="D334" s="31"/>
      <c r="E334" s="31" t="s">
        <v>33</v>
      </c>
      <c r="F334" s="31">
        <v>0.3263888888888889</v>
      </c>
      <c r="G334" s="31" t="s">
        <v>293</v>
      </c>
      <c r="H334" s="45">
        <v>44822</v>
      </c>
      <c r="I334" s="31" t="s">
        <v>453</v>
      </c>
      <c r="J334" s="31" t="s">
        <v>38</v>
      </c>
      <c r="K334" s="31" t="s">
        <v>466</v>
      </c>
      <c r="L334" s="31" t="s">
        <v>278</v>
      </c>
      <c r="M334" s="31" t="s">
        <v>36</v>
      </c>
      <c r="N334" s="40" t="s">
        <v>418</v>
      </c>
      <c r="O334" s="40" t="s">
        <v>386</v>
      </c>
      <c r="P334" s="40" t="s">
        <v>419</v>
      </c>
      <c r="Q334" s="41">
        <v>380.5</v>
      </c>
      <c r="R334" s="4" t="str">
        <f t="shared" si="10"/>
        <v>MOTD</v>
      </c>
      <c r="S334" s="44">
        <f t="shared" si="11"/>
        <v>8</v>
      </c>
      <c r="T334" s="44" t="str">
        <f>IF(_xlfn.XLOOKUP(G334,'BE Data'!D:D,'BE Data'!H:H)=A334,"Yes","")</f>
        <v/>
      </c>
    </row>
    <row r="335" spans="1:20" x14ac:dyDescent="0.35">
      <c r="A335" s="4" t="s">
        <v>70</v>
      </c>
      <c r="B335" s="31" t="s">
        <v>32</v>
      </c>
      <c r="C335" s="31" t="s">
        <v>140</v>
      </c>
      <c r="D335" s="31" t="s">
        <v>40</v>
      </c>
      <c r="E335" s="31" t="s">
        <v>41</v>
      </c>
      <c r="F335" s="31" t="s">
        <v>368</v>
      </c>
      <c r="G335" s="31" t="s">
        <v>293</v>
      </c>
      <c r="H335" s="45">
        <v>44822</v>
      </c>
      <c r="I335" s="31" t="s">
        <v>453</v>
      </c>
      <c r="J335" s="31" t="s">
        <v>38</v>
      </c>
      <c r="K335" s="31" t="s">
        <v>53</v>
      </c>
      <c r="L335" s="31" t="s">
        <v>57</v>
      </c>
      <c r="M335" s="31" t="s">
        <v>55</v>
      </c>
      <c r="N335" s="40" t="s">
        <v>471</v>
      </c>
      <c r="O335" s="40" t="s">
        <v>472</v>
      </c>
      <c r="P335" s="40" t="s">
        <v>63</v>
      </c>
      <c r="Q335" s="41">
        <v>970.14159292035401</v>
      </c>
      <c r="R335" s="4" t="str">
        <f t="shared" si="10"/>
        <v>Original</v>
      </c>
      <c r="S335" s="44">
        <f t="shared" si="11"/>
        <v>8</v>
      </c>
      <c r="T335" s="44" t="str">
        <f>IF(_xlfn.XLOOKUP(G335,'BE Data'!D:D,'BE Data'!H:H)=A335,"Yes","")</f>
        <v/>
      </c>
    </row>
    <row r="336" spans="1:20" x14ac:dyDescent="0.35">
      <c r="A336" s="4" t="s">
        <v>70</v>
      </c>
      <c r="B336" s="31" t="s">
        <v>32</v>
      </c>
      <c r="C336" s="31" t="s">
        <v>86</v>
      </c>
      <c r="D336" s="31" t="s">
        <v>47</v>
      </c>
      <c r="E336" s="31" t="s">
        <v>41</v>
      </c>
      <c r="F336" s="31" t="s">
        <v>367</v>
      </c>
      <c r="G336" s="31" t="s">
        <v>293</v>
      </c>
      <c r="H336" s="45">
        <v>44822</v>
      </c>
      <c r="I336" s="31" t="s">
        <v>453</v>
      </c>
      <c r="J336" s="31" t="s">
        <v>38</v>
      </c>
      <c r="K336" s="31" t="s">
        <v>53</v>
      </c>
      <c r="L336" s="31" t="s">
        <v>57</v>
      </c>
      <c r="M336" s="31" t="s">
        <v>55</v>
      </c>
      <c r="N336" s="40" t="s">
        <v>367</v>
      </c>
      <c r="O336" s="40" t="s">
        <v>473</v>
      </c>
      <c r="P336" s="40" t="s">
        <v>56</v>
      </c>
      <c r="Q336" s="41">
        <v>1045.6649122807021</v>
      </c>
      <c r="R336" s="4" t="str">
        <f t="shared" si="10"/>
        <v>Original</v>
      </c>
      <c r="S336" s="44">
        <f t="shared" si="11"/>
        <v>8</v>
      </c>
      <c r="T336" s="44" t="str">
        <f>IF(_xlfn.XLOOKUP(G336,'BE Data'!D:D,'BE Data'!H:H)=A336,"Yes","")</f>
        <v/>
      </c>
    </row>
    <row r="337" spans="1:20" x14ac:dyDescent="0.35">
      <c r="A337" s="4" t="s">
        <v>70</v>
      </c>
      <c r="B337" s="31" t="s">
        <v>32</v>
      </c>
      <c r="C337" s="31"/>
      <c r="D337" s="31"/>
      <c r="E337" s="31" t="s">
        <v>33</v>
      </c>
      <c r="F337" s="31">
        <v>0.96180555555555547</v>
      </c>
      <c r="G337" s="31" t="s">
        <v>293</v>
      </c>
      <c r="H337" s="45">
        <v>44822</v>
      </c>
      <c r="I337" s="31" t="s">
        <v>453</v>
      </c>
      <c r="J337" s="31" t="s">
        <v>38</v>
      </c>
      <c r="K337" s="31" t="s">
        <v>39</v>
      </c>
      <c r="L337" s="31" t="s">
        <v>35</v>
      </c>
      <c r="M337" s="31" t="s">
        <v>36</v>
      </c>
      <c r="N337" s="40" t="s">
        <v>446</v>
      </c>
      <c r="O337" s="40" t="s">
        <v>436</v>
      </c>
      <c r="P337" s="40" t="s">
        <v>474</v>
      </c>
      <c r="Q337" s="41">
        <v>1996.4</v>
      </c>
      <c r="R337" s="4" t="str">
        <f t="shared" si="10"/>
        <v>MOTD</v>
      </c>
      <c r="S337" s="44">
        <f t="shared" si="11"/>
        <v>8</v>
      </c>
      <c r="T337" s="44" t="str">
        <f>IF(_xlfn.XLOOKUP(G337,'BE Data'!D:D,'BE Data'!H:H)=A337,"Yes","")</f>
        <v/>
      </c>
    </row>
    <row r="338" spans="1:20" x14ac:dyDescent="0.35">
      <c r="A338" s="4" t="s">
        <v>70</v>
      </c>
      <c r="B338" s="31" t="s">
        <v>32</v>
      </c>
      <c r="C338" s="31" t="s">
        <v>40</v>
      </c>
      <c r="D338" s="31" t="s">
        <v>48</v>
      </c>
      <c r="E338" s="31" t="s">
        <v>41</v>
      </c>
      <c r="F338" s="31" t="s">
        <v>51</v>
      </c>
      <c r="G338" s="31" t="s">
        <v>294</v>
      </c>
      <c r="H338" s="45">
        <v>44835</v>
      </c>
      <c r="I338" s="31" t="s">
        <v>453</v>
      </c>
      <c r="J338" s="31" t="s">
        <v>37</v>
      </c>
      <c r="K338" s="31" t="s">
        <v>53</v>
      </c>
      <c r="L338" s="31" t="s">
        <v>58</v>
      </c>
      <c r="M338" s="31" t="s">
        <v>59</v>
      </c>
      <c r="N338" s="40" t="s">
        <v>51</v>
      </c>
      <c r="O338" s="40" t="s">
        <v>60</v>
      </c>
      <c r="P338" s="40" t="s">
        <v>61</v>
      </c>
      <c r="Q338" s="41">
        <v>1315.096428571429</v>
      </c>
      <c r="R338" s="4" t="str">
        <f t="shared" si="10"/>
        <v>Original</v>
      </c>
      <c r="S338" s="44">
        <f t="shared" si="11"/>
        <v>9</v>
      </c>
      <c r="T338" s="44" t="str">
        <f>IF(_xlfn.XLOOKUP(G338,'BE Data'!D:D,'BE Data'!H:H)=A338,"Yes","")</f>
        <v/>
      </c>
    </row>
    <row r="339" spans="1:20" x14ac:dyDescent="0.35">
      <c r="A339" s="4" t="s">
        <v>70</v>
      </c>
      <c r="B339" s="31" t="s">
        <v>32</v>
      </c>
      <c r="C339" s="31" t="s">
        <v>47</v>
      </c>
      <c r="D339" s="31" t="s">
        <v>72</v>
      </c>
      <c r="E339" s="31" t="s">
        <v>41</v>
      </c>
      <c r="F339" s="31" t="s">
        <v>359</v>
      </c>
      <c r="G339" s="31" t="s">
        <v>294</v>
      </c>
      <c r="H339" s="45">
        <v>44835</v>
      </c>
      <c r="I339" s="31" t="s">
        <v>453</v>
      </c>
      <c r="J339" s="31" t="s">
        <v>37</v>
      </c>
      <c r="K339" s="31" t="s">
        <v>53</v>
      </c>
      <c r="L339" s="31" t="s">
        <v>57</v>
      </c>
      <c r="M339" s="31" t="s">
        <v>55</v>
      </c>
      <c r="N339" s="40" t="s">
        <v>359</v>
      </c>
      <c r="O339" s="40" t="s">
        <v>378</v>
      </c>
      <c r="P339" s="40" t="s">
        <v>56</v>
      </c>
      <c r="Q339" s="41">
        <v>812.15701754385964</v>
      </c>
      <c r="R339" s="4" t="str">
        <f t="shared" si="10"/>
        <v>Original</v>
      </c>
      <c r="S339" s="44">
        <f t="shared" si="11"/>
        <v>9</v>
      </c>
      <c r="T339" s="44" t="str">
        <f>IF(_xlfn.XLOOKUP(G339,'BE Data'!D:D,'BE Data'!H:H)=A339,"Yes","")</f>
        <v/>
      </c>
    </row>
    <row r="340" spans="1:20" x14ac:dyDescent="0.35">
      <c r="A340" s="4" t="s">
        <v>70</v>
      </c>
      <c r="B340" s="31" t="s">
        <v>32</v>
      </c>
      <c r="C340" s="31"/>
      <c r="D340" s="31"/>
      <c r="E340" s="31" t="s">
        <v>33</v>
      </c>
      <c r="F340" s="31"/>
      <c r="G340" s="31" t="s">
        <v>294</v>
      </c>
      <c r="H340" s="45">
        <v>44835</v>
      </c>
      <c r="I340" s="31" t="s">
        <v>453</v>
      </c>
      <c r="J340" s="31" t="s">
        <v>37</v>
      </c>
      <c r="K340" s="31" t="s">
        <v>34</v>
      </c>
      <c r="L340" s="31" t="s">
        <v>35</v>
      </c>
      <c r="M340" s="31" t="s">
        <v>36</v>
      </c>
      <c r="N340" s="40" t="s">
        <v>464</v>
      </c>
      <c r="O340" s="40" t="s">
        <v>476</v>
      </c>
      <c r="P340" s="40" t="s">
        <v>385</v>
      </c>
      <c r="Q340" s="41">
        <v>3062.7</v>
      </c>
      <c r="R340" s="4" t="str">
        <f t="shared" si="10"/>
        <v>MOTD</v>
      </c>
      <c r="S340" s="44">
        <f t="shared" si="11"/>
        <v>9</v>
      </c>
      <c r="T340" s="44" t="str">
        <f>IF(_xlfn.XLOOKUP(G340,'BE Data'!D:D,'BE Data'!H:H)=A340,"Yes","")</f>
        <v/>
      </c>
    </row>
    <row r="341" spans="1:20" x14ac:dyDescent="0.35">
      <c r="A341" s="4" t="s">
        <v>70</v>
      </c>
      <c r="B341" s="31" t="s">
        <v>32</v>
      </c>
      <c r="C341" s="31"/>
      <c r="D341" s="31"/>
      <c r="E341" s="31" t="s">
        <v>33</v>
      </c>
      <c r="F341" s="31"/>
      <c r="G341" s="31" t="s">
        <v>294</v>
      </c>
      <c r="H341" s="45">
        <v>44836</v>
      </c>
      <c r="I341" s="31" t="s">
        <v>453</v>
      </c>
      <c r="J341" s="31" t="s">
        <v>38</v>
      </c>
      <c r="K341" s="31" t="s">
        <v>466</v>
      </c>
      <c r="L341" s="31" t="s">
        <v>35</v>
      </c>
      <c r="M341" s="31" t="s">
        <v>36</v>
      </c>
      <c r="N341" s="40" t="s">
        <v>380</v>
      </c>
      <c r="O341" s="40" t="s">
        <v>381</v>
      </c>
      <c r="P341" s="40" t="s">
        <v>382</v>
      </c>
      <c r="Q341" s="41">
        <v>592.6</v>
      </c>
      <c r="R341" s="4" t="str">
        <f t="shared" si="10"/>
        <v>MOTD</v>
      </c>
      <c r="S341" s="44">
        <f t="shared" si="11"/>
        <v>9</v>
      </c>
      <c r="T341" s="44" t="str">
        <f>IF(_xlfn.XLOOKUP(G341,'BE Data'!D:D,'BE Data'!H:H)=A341,"Yes","")</f>
        <v/>
      </c>
    </row>
    <row r="342" spans="1:20" x14ac:dyDescent="0.35">
      <c r="A342" s="4" t="s">
        <v>70</v>
      </c>
      <c r="B342" s="31" t="s">
        <v>32</v>
      </c>
      <c r="C342" s="31" t="s">
        <v>49</v>
      </c>
      <c r="D342" s="31" t="s">
        <v>42</v>
      </c>
      <c r="E342" s="31" t="s">
        <v>41</v>
      </c>
      <c r="F342" s="31" t="s">
        <v>360</v>
      </c>
      <c r="G342" s="31" t="s">
        <v>294</v>
      </c>
      <c r="H342" s="45">
        <v>44836</v>
      </c>
      <c r="I342" s="31" t="s">
        <v>453</v>
      </c>
      <c r="J342" s="31" t="s">
        <v>38</v>
      </c>
      <c r="K342" s="31" t="s">
        <v>53</v>
      </c>
      <c r="L342" s="31" t="s">
        <v>57</v>
      </c>
      <c r="M342" s="31" t="s">
        <v>55</v>
      </c>
      <c r="N342" s="40" t="s">
        <v>390</v>
      </c>
      <c r="O342" s="40" t="s">
        <v>403</v>
      </c>
      <c r="P342" s="40" t="s">
        <v>370</v>
      </c>
      <c r="Q342" s="41">
        <v>1821.651818181818</v>
      </c>
      <c r="R342" s="4" t="str">
        <f t="shared" si="10"/>
        <v>Original</v>
      </c>
      <c r="S342" s="44">
        <f t="shared" si="11"/>
        <v>9</v>
      </c>
      <c r="T342" s="44" t="str">
        <f>IF(_xlfn.XLOOKUP(G342,'BE Data'!D:D,'BE Data'!H:H)=A342,"Yes","")</f>
        <v/>
      </c>
    </row>
    <row r="343" spans="1:20" x14ac:dyDescent="0.35">
      <c r="A343" s="4" t="s">
        <v>70</v>
      </c>
      <c r="B343" s="31" t="s">
        <v>32</v>
      </c>
      <c r="C343" s="31" t="s">
        <v>43</v>
      </c>
      <c r="D343" s="31" t="s">
        <v>82</v>
      </c>
      <c r="E343" s="31" t="s">
        <v>41</v>
      </c>
      <c r="F343" s="31" t="s">
        <v>52</v>
      </c>
      <c r="G343" s="31" t="s">
        <v>294</v>
      </c>
      <c r="H343" s="45">
        <v>44836</v>
      </c>
      <c r="I343" s="31" t="s">
        <v>453</v>
      </c>
      <c r="J343" s="31" t="s">
        <v>38</v>
      </c>
      <c r="K343" s="31" t="s">
        <v>53</v>
      </c>
      <c r="L343" s="31" t="s">
        <v>57</v>
      </c>
      <c r="M343" s="31" t="s">
        <v>55</v>
      </c>
      <c r="N343" s="40" t="s">
        <v>52</v>
      </c>
      <c r="O343" s="40" t="s">
        <v>343</v>
      </c>
      <c r="P343" s="40" t="s">
        <v>85</v>
      </c>
      <c r="Q343" s="41">
        <v>1292.5923076923079</v>
      </c>
      <c r="R343" s="4" t="str">
        <f t="shared" si="10"/>
        <v>Original</v>
      </c>
      <c r="S343" s="44">
        <f t="shared" si="11"/>
        <v>9</v>
      </c>
      <c r="T343" s="44" t="str">
        <f>IF(_xlfn.XLOOKUP(G343,'BE Data'!D:D,'BE Data'!H:H)=A343,"Yes","")</f>
        <v/>
      </c>
    </row>
    <row r="344" spans="1:20" x14ac:dyDescent="0.35">
      <c r="A344" s="4" t="s">
        <v>70</v>
      </c>
      <c r="B344" s="31" t="s">
        <v>32</v>
      </c>
      <c r="C344" s="31"/>
      <c r="D344" s="31"/>
      <c r="E344" s="31" t="s">
        <v>33</v>
      </c>
      <c r="F344" s="31"/>
      <c r="G344" s="31" t="s">
        <v>294</v>
      </c>
      <c r="H344" s="45">
        <v>44836</v>
      </c>
      <c r="I344" s="31" t="s">
        <v>453</v>
      </c>
      <c r="J344" s="31" t="s">
        <v>38</v>
      </c>
      <c r="K344" s="31" t="s">
        <v>39</v>
      </c>
      <c r="L344" s="31" t="s">
        <v>35</v>
      </c>
      <c r="M344" s="31" t="s">
        <v>36</v>
      </c>
      <c r="N344" s="40" t="s">
        <v>394</v>
      </c>
      <c r="O344" s="40" t="s">
        <v>477</v>
      </c>
      <c r="P344" s="40" t="s">
        <v>416</v>
      </c>
      <c r="Q344" s="41">
        <v>2256.9</v>
      </c>
      <c r="R344" s="4" t="str">
        <f t="shared" si="10"/>
        <v>MOTD</v>
      </c>
      <c r="S344" s="44">
        <f t="shared" si="11"/>
        <v>9</v>
      </c>
      <c r="T344" s="44" t="str">
        <f>IF(_xlfn.XLOOKUP(G344,'BE Data'!D:D,'BE Data'!H:H)=A344,"Yes","")</f>
        <v/>
      </c>
    </row>
    <row r="345" spans="1:20" x14ac:dyDescent="0.35">
      <c r="A345" s="4" t="s">
        <v>70</v>
      </c>
      <c r="B345" s="31" t="s">
        <v>32</v>
      </c>
      <c r="C345" s="31" t="s">
        <v>69</v>
      </c>
      <c r="D345" s="31" t="s">
        <v>164</v>
      </c>
      <c r="E345" s="31" t="s">
        <v>41</v>
      </c>
      <c r="F345" s="31" t="s">
        <v>50</v>
      </c>
      <c r="G345" s="31" t="s">
        <v>294</v>
      </c>
      <c r="H345" s="45">
        <v>44837</v>
      </c>
      <c r="I345" s="31" t="s">
        <v>453</v>
      </c>
      <c r="J345" s="31" t="s">
        <v>74</v>
      </c>
      <c r="K345" s="31" t="s">
        <v>53</v>
      </c>
      <c r="L345" s="31" t="s">
        <v>57</v>
      </c>
      <c r="M345" s="31" t="s">
        <v>55</v>
      </c>
      <c r="N345" s="40" t="s">
        <v>50</v>
      </c>
      <c r="O345" s="40" t="s">
        <v>138</v>
      </c>
      <c r="P345" s="40" t="s">
        <v>61</v>
      </c>
      <c r="Q345" s="41">
        <v>1059.3517857142861</v>
      </c>
      <c r="R345" s="4" t="str">
        <f t="shared" si="10"/>
        <v>Original</v>
      </c>
      <c r="S345" s="44">
        <f t="shared" si="11"/>
        <v>9</v>
      </c>
      <c r="T345" s="44" t="str">
        <f>IF(_xlfn.XLOOKUP(G345,'BE Data'!D:D,'BE Data'!H:H)=A345,"Yes","")</f>
        <v/>
      </c>
    </row>
    <row r="346" spans="1:20" x14ac:dyDescent="0.35">
      <c r="A346" s="4" t="s">
        <v>70</v>
      </c>
      <c r="B346" s="31" t="s">
        <v>32</v>
      </c>
      <c r="C346" s="31" t="s">
        <v>161</v>
      </c>
      <c r="D346" s="31" t="s">
        <v>48</v>
      </c>
      <c r="E346" s="31" t="s">
        <v>41</v>
      </c>
      <c r="F346" s="31" t="s">
        <v>359</v>
      </c>
      <c r="G346" s="31" t="s">
        <v>295</v>
      </c>
      <c r="H346" s="45">
        <v>44842</v>
      </c>
      <c r="I346" s="31" t="s">
        <v>453</v>
      </c>
      <c r="J346" s="31" t="s">
        <v>37</v>
      </c>
      <c r="K346" s="31" t="s">
        <v>53</v>
      </c>
      <c r="L346" s="31" t="s">
        <v>57</v>
      </c>
      <c r="M346" s="31" t="s">
        <v>55</v>
      </c>
      <c r="N346" s="40" t="s">
        <v>408</v>
      </c>
      <c r="O346" s="40" t="s">
        <v>65</v>
      </c>
      <c r="P346" s="40" t="s">
        <v>61</v>
      </c>
      <c r="Q346" s="41">
        <v>1348.795535714286</v>
      </c>
      <c r="R346" s="4" t="str">
        <f t="shared" si="10"/>
        <v>Original</v>
      </c>
      <c r="S346" s="44">
        <f t="shared" si="11"/>
        <v>10</v>
      </c>
      <c r="T346" s="44" t="str">
        <f>IF(_xlfn.XLOOKUP(G346,'BE Data'!D:D,'BE Data'!H:H)=A346,"Yes","")</f>
        <v/>
      </c>
    </row>
    <row r="347" spans="1:20" x14ac:dyDescent="0.35">
      <c r="A347" s="4" t="s">
        <v>70</v>
      </c>
      <c r="B347" s="31" t="s">
        <v>32</v>
      </c>
      <c r="C347" s="31"/>
      <c r="D347" s="31"/>
      <c r="E347" s="31" t="s">
        <v>33</v>
      </c>
      <c r="F347" s="31"/>
      <c r="G347" s="31" t="s">
        <v>295</v>
      </c>
      <c r="H347" s="45">
        <v>44842</v>
      </c>
      <c r="I347" s="31" t="s">
        <v>453</v>
      </c>
      <c r="J347" s="31" t="s">
        <v>37</v>
      </c>
      <c r="K347" s="31" t="s">
        <v>34</v>
      </c>
      <c r="L347" s="31" t="s">
        <v>35</v>
      </c>
      <c r="M347" s="31" t="s">
        <v>36</v>
      </c>
      <c r="N347" s="40" t="s">
        <v>479</v>
      </c>
      <c r="O347" s="40" t="s">
        <v>387</v>
      </c>
      <c r="P347" s="40" t="s">
        <v>419</v>
      </c>
      <c r="Q347" s="41">
        <v>2953</v>
      </c>
      <c r="R347" s="4" t="str">
        <f t="shared" si="10"/>
        <v>MOTD</v>
      </c>
      <c r="S347" s="44">
        <f t="shared" si="11"/>
        <v>10</v>
      </c>
      <c r="T347" s="44" t="str">
        <f>IF(_xlfn.XLOOKUP(G347,'BE Data'!D:D,'BE Data'!H:H)=A347,"Yes","")</f>
        <v/>
      </c>
    </row>
    <row r="348" spans="1:20" x14ac:dyDescent="0.35">
      <c r="A348" s="4" t="s">
        <v>70</v>
      </c>
      <c r="B348" s="31" t="s">
        <v>32</v>
      </c>
      <c r="C348" s="31"/>
      <c r="D348" s="31"/>
      <c r="E348" s="31" t="s">
        <v>33</v>
      </c>
      <c r="F348" s="31"/>
      <c r="G348" s="31" t="s">
        <v>295</v>
      </c>
      <c r="H348" s="45">
        <v>44843</v>
      </c>
      <c r="I348" s="31" t="s">
        <v>453</v>
      </c>
      <c r="J348" s="31" t="s">
        <v>38</v>
      </c>
      <c r="K348" s="31" t="s">
        <v>466</v>
      </c>
      <c r="L348" s="31" t="s">
        <v>35</v>
      </c>
      <c r="M348" s="31" t="s">
        <v>36</v>
      </c>
      <c r="N348" s="40" t="s">
        <v>418</v>
      </c>
      <c r="O348" s="40" t="s">
        <v>386</v>
      </c>
      <c r="P348" s="40" t="s">
        <v>419</v>
      </c>
      <c r="Q348" s="41">
        <v>626.1</v>
      </c>
      <c r="R348" s="4" t="str">
        <f t="shared" si="10"/>
        <v>MOTD</v>
      </c>
      <c r="S348" s="44">
        <f t="shared" si="11"/>
        <v>10</v>
      </c>
      <c r="T348" s="44" t="str">
        <f>IF(_xlfn.XLOOKUP(G348,'BE Data'!D:D,'BE Data'!H:H)=A348,"Yes","")</f>
        <v/>
      </c>
    </row>
    <row r="349" spans="1:20" x14ac:dyDescent="0.35">
      <c r="A349" s="4" t="s">
        <v>70</v>
      </c>
      <c r="B349" s="31" t="s">
        <v>32</v>
      </c>
      <c r="C349" s="31" t="s">
        <v>81</v>
      </c>
      <c r="D349" s="31" t="s">
        <v>43</v>
      </c>
      <c r="E349" s="31" t="s">
        <v>41</v>
      </c>
      <c r="F349" s="31" t="s">
        <v>360</v>
      </c>
      <c r="G349" s="31" t="s">
        <v>295</v>
      </c>
      <c r="H349" s="45">
        <v>44843</v>
      </c>
      <c r="I349" s="31" t="s">
        <v>453</v>
      </c>
      <c r="J349" s="31" t="s">
        <v>38</v>
      </c>
      <c r="K349" s="31" t="s">
        <v>53</v>
      </c>
      <c r="L349" s="31" t="s">
        <v>54</v>
      </c>
      <c r="M349" s="31" t="s">
        <v>55</v>
      </c>
      <c r="N349" s="40" t="s">
        <v>390</v>
      </c>
      <c r="O349" s="40" t="s">
        <v>442</v>
      </c>
      <c r="P349" s="40" t="s">
        <v>121</v>
      </c>
      <c r="Q349" s="41">
        <v>1176.949152542373</v>
      </c>
      <c r="R349" s="4" t="str">
        <f t="shared" si="10"/>
        <v>Original</v>
      </c>
      <c r="S349" s="44">
        <f t="shared" si="11"/>
        <v>10</v>
      </c>
      <c r="T349" s="44" t="str">
        <f>IF(_xlfn.XLOOKUP(G349,'BE Data'!D:D,'BE Data'!H:H)=A349,"Yes","")</f>
        <v/>
      </c>
    </row>
    <row r="350" spans="1:20" x14ac:dyDescent="0.35">
      <c r="A350" s="4" t="s">
        <v>70</v>
      </c>
      <c r="B350" s="31" t="s">
        <v>32</v>
      </c>
      <c r="C350" s="31" t="s">
        <v>40</v>
      </c>
      <c r="D350" s="31" t="s">
        <v>45</v>
      </c>
      <c r="E350" s="31" t="s">
        <v>41</v>
      </c>
      <c r="F350" s="31" t="s">
        <v>52</v>
      </c>
      <c r="G350" s="31" t="s">
        <v>295</v>
      </c>
      <c r="H350" s="45">
        <v>44843</v>
      </c>
      <c r="I350" s="31" t="s">
        <v>453</v>
      </c>
      <c r="J350" s="31" t="s">
        <v>38</v>
      </c>
      <c r="K350" s="31" t="s">
        <v>53</v>
      </c>
      <c r="L350" s="31" t="s">
        <v>54</v>
      </c>
      <c r="M350" s="31" t="s">
        <v>55</v>
      </c>
      <c r="N350" s="40" t="s">
        <v>84</v>
      </c>
      <c r="O350" s="40" t="s">
        <v>480</v>
      </c>
      <c r="P350" s="40" t="s">
        <v>439</v>
      </c>
      <c r="Q350" s="41">
        <v>2867.5791666666669</v>
      </c>
      <c r="R350" s="4" t="str">
        <f t="shared" si="10"/>
        <v>Original</v>
      </c>
      <c r="S350" s="44">
        <f t="shared" si="11"/>
        <v>10</v>
      </c>
      <c r="T350" s="44" t="str">
        <f>IF(_xlfn.XLOOKUP(G350,'BE Data'!D:D,'BE Data'!H:H)=A350,"Yes","")</f>
        <v/>
      </c>
    </row>
    <row r="351" spans="1:20" x14ac:dyDescent="0.35">
      <c r="A351" s="4" t="s">
        <v>70</v>
      </c>
      <c r="B351" s="31" t="s">
        <v>32</v>
      </c>
      <c r="C351" s="31" t="s">
        <v>86</v>
      </c>
      <c r="D351" s="31" t="s">
        <v>42</v>
      </c>
      <c r="E351" s="31" t="s">
        <v>41</v>
      </c>
      <c r="F351" s="31" t="s">
        <v>481</v>
      </c>
      <c r="G351" s="31" t="s">
        <v>295</v>
      </c>
      <c r="H351" s="45">
        <v>44843</v>
      </c>
      <c r="I351" s="31" t="s">
        <v>453</v>
      </c>
      <c r="J351" s="31" t="s">
        <v>38</v>
      </c>
      <c r="K351" s="31" t="s">
        <v>53</v>
      </c>
      <c r="L351" s="31" t="s">
        <v>58</v>
      </c>
      <c r="M351" s="31" t="s">
        <v>59</v>
      </c>
      <c r="N351" s="40" t="s">
        <v>481</v>
      </c>
      <c r="O351" s="40" t="s">
        <v>482</v>
      </c>
      <c r="P351" s="40" t="s">
        <v>56</v>
      </c>
      <c r="Q351" s="41">
        <v>1514.3728070175439</v>
      </c>
      <c r="R351" s="4" t="str">
        <f t="shared" si="10"/>
        <v>Original</v>
      </c>
      <c r="S351" s="44">
        <f t="shared" si="11"/>
        <v>10</v>
      </c>
      <c r="T351" s="44" t="str">
        <f>IF(_xlfn.XLOOKUP(G351,'BE Data'!D:D,'BE Data'!H:H)=A351,"Yes","")</f>
        <v/>
      </c>
    </row>
    <row r="352" spans="1:20" x14ac:dyDescent="0.35">
      <c r="A352" s="4" t="s">
        <v>70</v>
      </c>
      <c r="B352" s="31" t="s">
        <v>32</v>
      </c>
      <c r="C352" s="31"/>
      <c r="D352" s="31"/>
      <c r="E352" s="31" t="s">
        <v>33</v>
      </c>
      <c r="F352" s="31"/>
      <c r="G352" s="31" t="s">
        <v>295</v>
      </c>
      <c r="H352" s="45">
        <v>44843</v>
      </c>
      <c r="I352" s="31" t="s">
        <v>453</v>
      </c>
      <c r="J352" s="31" t="s">
        <v>38</v>
      </c>
      <c r="K352" s="31" t="s">
        <v>39</v>
      </c>
      <c r="L352" s="31" t="s">
        <v>35</v>
      </c>
      <c r="M352" s="31" t="s">
        <v>36</v>
      </c>
      <c r="N352" s="40" t="s">
        <v>397</v>
      </c>
      <c r="O352" s="40" t="s">
        <v>414</v>
      </c>
      <c r="P352" s="40" t="s">
        <v>422</v>
      </c>
      <c r="Q352" s="41">
        <v>2163.3000000000002</v>
      </c>
      <c r="R352" s="4" t="str">
        <f t="shared" si="10"/>
        <v>MOTD</v>
      </c>
      <c r="S352" s="44">
        <f t="shared" si="11"/>
        <v>10</v>
      </c>
      <c r="T352" s="44" t="str">
        <f>IF(_xlfn.XLOOKUP(G352,'BE Data'!D:D,'BE Data'!H:H)=A352,"Yes","")</f>
        <v/>
      </c>
    </row>
    <row r="353" spans="1:20" x14ac:dyDescent="0.35">
      <c r="A353" s="4" t="s">
        <v>70</v>
      </c>
      <c r="B353" s="31" t="s">
        <v>32</v>
      </c>
      <c r="C353" s="31" t="s">
        <v>164</v>
      </c>
      <c r="D353" s="31" t="s">
        <v>82</v>
      </c>
      <c r="E353" s="31" t="s">
        <v>41</v>
      </c>
      <c r="F353" s="31" t="s">
        <v>50</v>
      </c>
      <c r="G353" s="31" t="s">
        <v>295</v>
      </c>
      <c r="H353" s="45">
        <v>44844</v>
      </c>
      <c r="I353" s="31" t="s">
        <v>453</v>
      </c>
      <c r="J353" s="31" t="s">
        <v>74</v>
      </c>
      <c r="K353" s="31" t="s">
        <v>53</v>
      </c>
      <c r="L353" s="31" t="s">
        <v>54</v>
      </c>
      <c r="M353" s="31" t="s">
        <v>55</v>
      </c>
      <c r="N353" s="40" t="s">
        <v>50</v>
      </c>
      <c r="O353" s="40" t="s">
        <v>87</v>
      </c>
      <c r="P353" s="40" t="s">
        <v>68</v>
      </c>
      <c r="Q353" s="41">
        <v>964.44144144144127</v>
      </c>
      <c r="R353" s="4" t="str">
        <f t="shared" si="10"/>
        <v>Original</v>
      </c>
      <c r="S353" s="44">
        <f t="shared" si="11"/>
        <v>10</v>
      </c>
      <c r="T353" s="44" t="str">
        <f>IF(_xlfn.XLOOKUP(G353,'BE Data'!D:D,'BE Data'!H:H)=A353,"Yes","")</f>
        <v/>
      </c>
    </row>
    <row r="354" spans="1:20" x14ac:dyDescent="0.35">
      <c r="A354" s="4" t="s">
        <v>70</v>
      </c>
      <c r="B354" s="31" t="s">
        <v>32</v>
      </c>
      <c r="C354" s="31" t="s">
        <v>140</v>
      </c>
      <c r="D354" s="31" t="s">
        <v>161</v>
      </c>
      <c r="E354" s="31" t="s">
        <v>41</v>
      </c>
      <c r="F354" s="31" t="s">
        <v>50</v>
      </c>
      <c r="G354" s="31" t="s">
        <v>296</v>
      </c>
      <c r="H354" s="45">
        <v>44848</v>
      </c>
      <c r="I354" s="31" t="s">
        <v>453</v>
      </c>
      <c r="J354" s="31" t="s">
        <v>71</v>
      </c>
      <c r="K354" s="31" t="s">
        <v>53</v>
      </c>
      <c r="L354" s="31" t="s">
        <v>57</v>
      </c>
      <c r="M354" s="31" t="s">
        <v>55</v>
      </c>
      <c r="N354" s="40" t="s">
        <v>50</v>
      </c>
      <c r="O354" s="40" t="s">
        <v>392</v>
      </c>
      <c r="P354" s="40" t="s">
        <v>125</v>
      </c>
      <c r="Q354" s="41">
        <v>707.75775862068963</v>
      </c>
      <c r="R354" s="4" t="str">
        <f t="shared" si="10"/>
        <v>Original</v>
      </c>
      <c r="S354" s="44">
        <f t="shared" si="11"/>
        <v>11</v>
      </c>
      <c r="T354" s="44" t="str">
        <f>IF(_xlfn.XLOOKUP(G354,'BE Data'!D:D,'BE Data'!H:H)=A354,"Yes","")</f>
        <v/>
      </c>
    </row>
    <row r="355" spans="1:20" x14ac:dyDescent="0.35">
      <c r="A355" s="4" t="s">
        <v>70</v>
      </c>
      <c r="B355" s="31" t="s">
        <v>32</v>
      </c>
      <c r="C355" s="31" t="s">
        <v>69</v>
      </c>
      <c r="D355" s="31" t="s">
        <v>81</v>
      </c>
      <c r="E355" s="31" t="s">
        <v>41</v>
      </c>
      <c r="F355" s="31" t="s">
        <v>51</v>
      </c>
      <c r="G355" s="31" t="s">
        <v>296</v>
      </c>
      <c r="H355" s="45">
        <v>44849</v>
      </c>
      <c r="I355" s="31" t="s">
        <v>453</v>
      </c>
      <c r="J355" s="31" t="s">
        <v>37</v>
      </c>
      <c r="K355" s="31" t="s">
        <v>53</v>
      </c>
      <c r="L355" s="31" t="s">
        <v>58</v>
      </c>
      <c r="M355" s="31" t="s">
        <v>59</v>
      </c>
      <c r="N355" s="40" t="s">
        <v>51</v>
      </c>
      <c r="O355" s="40" t="s">
        <v>374</v>
      </c>
      <c r="P355" s="40" t="s">
        <v>56</v>
      </c>
      <c r="Q355" s="41">
        <v>705.40175438596498</v>
      </c>
      <c r="R355" s="4" t="str">
        <f t="shared" si="10"/>
        <v>Original</v>
      </c>
      <c r="S355" s="44">
        <f t="shared" si="11"/>
        <v>11</v>
      </c>
      <c r="T355" s="44" t="str">
        <f>IF(_xlfn.XLOOKUP(G355,'BE Data'!D:D,'BE Data'!H:H)=A355,"Yes","")</f>
        <v/>
      </c>
    </row>
    <row r="356" spans="1:20" x14ac:dyDescent="0.35">
      <c r="A356" s="4" t="s">
        <v>70</v>
      </c>
      <c r="B356" s="31" t="s">
        <v>32</v>
      </c>
      <c r="C356" s="31" t="s">
        <v>48</v>
      </c>
      <c r="D356" s="31" t="s">
        <v>86</v>
      </c>
      <c r="E356" s="31" t="s">
        <v>41</v>
      </c>
      <c r="F356" s="31" t="s">
        <v>359</v>
      </c>
      <c r="G356" s="31" t="s">
        <v>296</v>
      </c>
      <c r="H356" s="45">
        <v>44849</v>
      </c>
      <c r="I356" s="31" t="s">
        <v>453</v>
      </c>
      <c r="J356" s="31" t="s">
        <v>37</v>
      </c>
      <c r="K356" s="31" t="s">
        <v>53</v>
      </c>
      <c r="L356" s="31" t="s">
        <v>57</v>
      </c>
      <c r="M356" s="31" t="s">
        <v>55</v>
      </c>
      <c r="N356" s="40" t="s">
        <v>359</v>
      </c>
      <c r="O356" s="40" t="s">
        <v>378</v>
      </c>
      <c r="P356" s="40" t="s">
        <v>56</v>
      </c>
      <c r="Q356" s="41">
        <v>1670.085964912281</v>
      </c>
      <c r="R356" s="4" t="str">
        <f t="shared" si="10"/>
        <v>Original</v>
      </c>
      <c r="S356" s="44">
        <f t="shared" si="11"/>
        <v>11</v>
      </c>
      <c r="T356" s="44" t="str">
        <f>IF(_xlfn.XLOOKUP(G356,'BE Data'!D:D,'BE Data'!H:H)=A356,"Yes","")</f>
        <v/>
      </c>
    </row>
    <row r="357" spans="1:20" x14ac:dyDescent="0.35">
      <c r="A357" s="4" t="s">
        <v>70</v>
      </c>
      <c r="B357" s="31" t="s">
        <v>32</v>
      </c>
      <c r="C357" s="31"/>
      <c r="D357" s="31"/>
      <c r="E357" s="31" t="s">
        <v>33</v>
      </c>
      <c r="F357" s="31">
        <v>0.93402777777777779</v>
      </c>
      <c r="G357" s="31" t="s">
        <v>296</v>
      </c>
      <c r="H357" s="45">
        <v>44849</v>
      </c>
      <c r="I357" s="31" t="s">
        <v>453</v>
      </c>
      <c r="J357" s="31" t="s">
        <v>37</v>
      </c>
      <c r="K357" s="31" t="s">
        <v>34</v>
      </c>
      <c r="L357" s="31" t="s">
        <v>35</v>
      </c>
      <c r="M357" s="31" t="s">
        <v>36</v>
      </c>
      <c r="N357" s="40" t="s">
        <v>443</v>
      </c>
      <c r="O357" s="40" t="s">
        <v>406</v>
      </c>
      <c r="P357" s="40" t="s">
        <v>417</v>
      </c>
      <c r="Q357" s="41">
        <v>2545.1999999999998</v>
      </c>
      <c r="R357" s="4" t="str">
        <f t="shared" si="10"/>
        <v>MOTD</v>
      </c>
      <c r="S357" s="44">
        <f t="shared" si="11"/>
        <v>11</v>
      </c>
      <c r="T357" s="44" t="str">
        <f>IF(_xlfn.XLOOKUP(G357,'BE Data'!D:D,'BE Data'!H:H)=A357,"Yes","")</f>
        <v/>
      </c>
    </row>
    <row r="358" spans="1:20" x14ac:dyDescent="0.35">
      <c r="A358" s="4" t="s">
        <v>70</v>
      </c>
      <c r="B358" s="31" t="s">
        <v>32</v>
      </c>
      <c r="C358" s="31"/>
      <c r="D358" s="31"/>
      <c r="E358" s="31" t="s">
        <v>33</v>
      </c>
      <c r="F358" s="31">
        <v>0.3263888888888889</v>
      </c>
      <c r="G358" s="31" t="s">
        <v>296</v>
      </c>
      <c r="H358" s="45">
        <v>44850</v>
      </c>
      <c r="I358" s="31" t="s">
        <v>453</v>
      </c>
      <c r="J358" s="31" t="s">
        <v>38</v>
      </c>
      <c r="K358" s="31" t="s">
        <v>466</v>
      </c>
      <c r="L358" s="31" t="s">
        <v>35</v>
      </c>
      <c r="M358" s="31" t="s">
        <v>36</v>
      </c>
      <c r="N358" s="40" t="s">
        <v>418</v>
      </c>
      <c r="O358" s="40" t="s">
        <v>386</v>
      </c>
      <c r="P358" s="40" t="s">
        <v>419</v>
      </c>
      <c r="Q358" s="41">
        <v>773</v>
      </c>
      <c r="R358" s="4" t="str">
        <f t="shared" si="10"/>
        <v>MOTD</v>
      </c>
      <c r="S358" s="44">
        <f t="shared" si="11"/>
        <v>11</v>
      </c>
      <c r="T358" s="44" t="str">
        <f>IF(_xlfn.XLOOKUP(G358,'BE Data'!D:D,'BE Data'!H:H)=A358,"Yes","")</f>
        <v/>
      </c>
    </row>
    <row r="359" spans="1:20" x14ac:dyDescent="0.35">
      <c r="A359" s="4" t="s">
        <v>70</v>
      </c>
      <c r="B359" s="31" t="s">
        <v>32</v>
      </c>
      <c r="C359" s="31" t="s">
        <v>82</v>
      </c>
      <c r="D359" s="31" t="s">
        <v>67</v>
      </c>
      <c r="E359" s="31" t="s">
        <v>41</v>
      </c>
      <c r="F359" s="31" t="s">
        <v>360</v>
      </c>
      <c r="G359" s="31" t="s">
        <v>296</v>
      </c>
      <c r="H359" s="45">
        <v>44850</v>
      </c>
      <c r="I359" s="31" t="s">
        <v>453</v>
      </c>
      <c r="J359" s="31" t="s">
        <v>38</v>
      </c>
      <c r="K359" s="31" t="s">
        <v>53</v>
      </c>
      <c r="L359" s="31" t="s">
        <v>57</v>
      </c>
      <c r="M359" s="31" t="s">
        <v>55</v>
      </c>
      <c r="N359" s="40" t="s">
        <v>483</v>
      </c>
      <c r="O359" s="40" t="s">
        <v>444</v>
      </c>
      <c r="P359" s="40" t="s">
        <v>56</v>
      </c>
      <c r="Q359" s="41">
        <v>1389.735087719298</v>
      </c>
      <c r="R359" s="4" t="str">
        <f t="shared" si="10"/>
        <v>Original</v>
      </c>
      <c r="S359" s="44">
        <f t="shared" si="11"/>
        <v>11</v>
      </c>
      <c r="T359" s="44" t="str">
        <f>IF(_xlfn.XLOOKUP(G359,'BE Data'!D:D,'BE Data'!H:H)=A359,"Yes","")</f>
        <v/>
      </c>
    </row>
    <row r="360" spans="1:20" x14ac:dyDescent="0.35">
      <c r="A360" s="4" t="s">
        <v>70</v>
      </c>
      <c r="B360" s="31" t="s">
        <v>32</v>
      </c>
      <c r="C360" s="31" t="s">
        <v>45</v>
      </c>
      <c r="D360" s="31" t="s">
        <v>49</v>
      </c>
      <c r="E360" s="31" t="s">
        <v>41</v>
      </c>
      <c r="F360" s="31" t="s">
        <v>52</v>
      </c>
      <c r="G360" s="31" t="s">
        <v>296</v>
      </c>
      <c r="H360" s="45">
        <v>44850</v>
      </c>
      <c r="I360" s="31" t="s">
        <v>453</v>
      </c>
      <c r="J360" s="31" t="s">
        <v>38</v>
      </c>
      <c r="K360" s="31" t="s">
        <v>53</v>
      </c>
      <c r="L360" s="31" t="s">
        <v>57</v>
      </c>
      <c r="M360" s="31" t="s">
        <v>55</v>
      </c>
      <c r="N360" s="40" t="s">
        <v>52</v>
      </c>
      <c r="O360" s="40" t="s">
        <v>379</v>
      </c>
      <c r="P360" s="40" t="s">
        <v>121</v>
      </c>
      <c r="Q360" s="41">
        <v>3469.5271186440682</v>
      </c>
      <c r="R360" s="4" t="str">
        <f t="shared" si="10"/>
        <v>Original</v>
      </c>
      <c r="S360" s="44">
        <f t="shared" si="11"/>
        <v>11</v>
      </c>
      <c r="T360" s="44" t="str">
        <f>IF(_xlfn.XLOOKUP(G360,'BE Data'!D:D,'BE Data'!H:H)=A360,"Yes","")</f>
        <v/>
      </c>
    </row>
    <row r="361" spans="1:20" x14ac:dyDescent="0.35">
      <c r="A361" s="4" t="s">
        <v>70</v>
      </c>
      <c r="B361" s="31" t="s">
        <v>32</v>
      </c>
      <c r="C361" s="31"/>
      <c r="D361" s="31"/>
      <c r="E361" s="31" t="s">
        <v>33</v>
      </c>
      <c r="F361" s="31">
        <v>0.9375</v>
      </c>
      <c r="G361" s="31" t="s">
        <v>296</v>
      </c>
      <c r="H361" s="45">
        <v>44850</v>
      </c>
      <c r="I361" s="31" t="s">
        <v>453</v>
      </c>
      <c r="J361" s="31" t="s">
        <v>38</v>
      </c>
      <c r="K361" s="31" t="s">
        <v>39</v>
      </c>
      <c r="L361" s="31" t="s">
        <v>35</v>
      </c>
      <c r="M361" s="31" t="s">
        <v>36</v>
      </c>
      <c r="N361" s="40" t="s">
        <v>394</v>
      </c>
      <c r="O361" s="40" t="s">
        <v>484</v>
      </c>
      <c r="P361" s="40" t="s">
        <v>433</v>
      </c>
      <c r="Q361" s="41">
        <v>2677.9</v>
      </c>
      <c r="R361" s="4" t="str">
        <f t="shared" si="10"/>
        <v>MOTD</v>
      </c>
      <c r="S361" s="44">
        <f t="shared" si="11"/>
        <v>11</v>
      </c>
      <c r="T361" s="44" t="str">
        <f>IF(_xlfn.XLOOKUP(G361,'BE Data'!D:D,'BE Data'!H:H)=A361,"Yes","")</f>
        <v/>
      </c>
    </row>
    <row r="362" spans="1:20" x14ac:dyDescent="0.35">
      <c r="A362" s="4" t="s">
        <v>70</v>
      </c>
      <c r="B362" s="31" t="s">
        <v>32</v>
      </c>
      <c r="C362" s="31"/>
      <c r="D362" s="31"/>
      <c r="E362" s="31" t="s">
        <v>33</v>
      </c>
      <c r="F362" s="31" t="s">
        <v>486</v>
      </c>
      <c r="G362" s="31" t="s">
        <v>297</v>
      </c>
      <c r="H362" s="45">
        <v>44853</v>
      </c>
      <c r="I362" s="31" t="s">
        <v>453</v>
      </c>
      <c r="J362" s="31" t="s">
        <v>123</v>
      </c>
      <c r="K362" s="31" t="s">
        <v>34</v>
      </c>
      <c r="L362" s="31" t="s">
        <v>35</v>
      </c>
      <c r="M362" s="31" t="s">
        <v>36</v>
      </c>
      <c r="N362" s="40" t="s">
        <v>485</v>
      </c>
      <c r="O362" s="40" t="s">
        <v>447</v>
      </c>
      <c r="P362" s="40" t="s">
        <v>402</v>
      </c>
      <c r="Q362" s="41">
        <v>1664</v>
      </c>
      <c r="R362" s="4" t="str">
        <f t="shared" si="10"/>
        <v>MOTD</v>
      </c>
      <c r="S362" s="44">
        <f t="shared" si="11"/>
        <v>12</v>
      </c>
      <c r="T362" s="44" t="str">
        <f>IF(_xlfn.XLOOKUP(G362,'BE Data'!D:D,'BE Data'!H:H)=A362,"Yes","")</f>
        <v/>
      </c>
    </row>
    <row r="363" spans="1:20" x14ac:dyDescent="0.35">
      <c r="A363" s="4" t="s">
        <v>70</v>
      </c>
      <c r="B363" s="31" t="s">
        <v>32</v>
      </c>
      <c r="C363" s="31" t="s">
        <v>164</v>
      </c>
      <c r="D363" s="31" t="s">
        <v>45</v>
      </c>
      <c r="E363" s="31" t="s">
        <v>41</v>
      </c>
      <c r="F363" s="31" t="s">
        <v>51</v>
      </c>
      <c r="G363" s="31" t="s">
        <v>298</v>
      </c>
      <c r="H363" s="45">
        <v>44856</v>
      </c>
      <c r="I363" s="31" t="s">
        <v>453</v>
      </c>
      <c r="J363" s="31" t="s">
        <v>37</v>
      </c>
      <c r="K363" s="31" t="s">
        <v>53</v>
      </c>
      <c r="L363" s="31" t="s">
        <v>58</v>
      </c>
      <c r="M363" s="31" t="s">
        <v>59</v>
      </c>
      <c r="N363" s="40" t="s">
        <v>51</v>
      </c>
      <c r="O363" s="40" t="s">
        <v>377</v>
      </c>
      <c r="P363" s="40" t="s">
        <v>63</v>
      </c>
      <c r="Q363" s="41">
        <v>880.20353982300901</v>
      </c>
      <c r="R363" s="4" t="str">
        <f t="shared" si="10"/>
        <v>Original</v>
      </c>
      <c r="S363" s="44">
        <f t="shared" si="11"/>
        <v>13</v>
      </c>
      <c r="T363" s="44" t="str">
        <f>IF(_xlfn.XLOOKUP(G363,'BE Data'!D:D,'BE Data'!H:H)=A363,"Yes","")</f>
        <v/>
      </c>
    </row>
    <row r="364" spans="1:20" x14ac:dyDescent="0.35">
      <c r="A364" s="4" t="s">
        <v>70</v>
      </c>
      <c r="B364" s="31" t="s">
        <v>32</v>
      </c>
      <c r="C364" s="31" t="s">
        <v>67</v>
      </c>
      <c r="D364" s="31" t="s">
        <v>42</v>
      </c>
      <c r="E364" s="31" t="s">
        <v>41</v>
      </c>
      <c r="F364" s="31" t="s">
        <v>359</v>
      </c>
      <c r="G364" s="31" t="s">
        <v>298</v>
      </c>
      <c r="H364" s="45">
        <v>44856</v>
      </c>
      <c r="I364" s="31" t="s">
        <v>453</v>
      </c>
      <c r="J364" s="31" t="s">
        <v>37</v>
      </c>
      <c r="K364" s="31" t="s">
        <v>53</v>
      </c>
      <c r="L364" s="31" t="s">
        <v>57</v>
      </c>
      <c r="M364" s="31" t="s">
        <v>55</v>
      </c>
      <c r="N364" s="40" t="s">
        <v>359</v>
      </c>
      <c r="O364" s="40" t="s">
        <v>378</v>
      </c>
      <c r="P364" s="40" t="s">
        <v>56</v>
      </c>
      <c r="Q364" s="41">
        <v>1893.9833333333329</v>
      </c>
      <c r="R364" s="4" t="str">
        <f t="shared" si="10"/>
        <v>Original</v>
      </c>
      <c r="S364" s="44">
        <f t="shared" si="11"/>
        <v>13</v>
      </c>
      <c r="T364" s="44" t="str">
        <f>IF(_xlfn.XLOOKUP(G364,'BE Data'!D:D,'BE Data'!H:H)=A364,"Yes","")</f>
        <v/>
      </c>
    </row>
    <row r="365" spans="1:20" x14ac:dyDescent="0.35">
      <c r="A365" s="4" t="s">
        <v>70</v>
      </c>
      <c r="B365" s="31" t="s">
        <v>32</v>
      </c>
      <c r="C365" s="31"/>
      <c r="D365" s="31"/>
      <c r="E365" s="31" t="s">
        <v>33</v>
      </c>
      <c r="F365" s="31" t="s">
        <v>361</v>
      </c>
      <c r="G365" s="31" t="s">
        <v>298</v>
      </c>
      <c r="H365" s="45">
        <v>44856</v>
      </c>
      <c r="I365" s="31" t="s">
        <v>453</v>
      </c>
      <c r="J365" s="31" t="s">
        <v>37</v>
      </c>
      <c r="K365" s="31" t="s">
        <v>34</v>
      </c>
      <c r="L365" s="31" t="s">
        <v>35</v>
      </c>
      <c r="M365" s="31" t="s">
        <v>36</v>
      </c>
      <c r="N365" s="40" t="s">
        <v>361</v>
      </c>
      <c r="O365" s="40" t="s">
        <v>421</v>
      </c>
      <c r="P365" s="40" t="s">
        <v>399</v>
      </c>
      <c r="Q365" s="41">
        <v>3215.3</v>
      </c>
      <c r="R365" s="4" t="str">
        <f t="shared" si="10"/>
        <v>MOTD</v>
      </c>
      <c r="S365" s="44">
        <f t="shared" si="11"/>
        <v>13</v>
      </c>
      <c r="T365" s="44" t="str">
        <f>IF(_xlfn.XLOOKUP(G365,'BE Data'!D:D,'BE Data'!H:H)=A365,"Yes","")</f>
        <v/>
      </c>
    </row>
    <row r="366" spans="1:20" x14ac:dyDescent="0.35">
      <c r="A366" s="4" t="s">
        <v>70</v>
      </c>
      <c r="B366" s="31" t="s">
        <v>32</v>
      </c>
      <c r="C366" s="31"/>
      <c r="D366" s="31"/>
      <c r="E366" s="31" t="s">
        <v>33</v>
      </c>
      <c r="F366" s="31" t="s">
        <v>434</v>
      </c>
      <c r="G366" s="31" t="s">
        <v>298</v>
      </c>
      <c r="H366" s="45">
        <v>44857</v>
      </c>
      <c r="I366" s="31" t="s">
        <v>453</v>
      </c>
      <c r="J366" s="31" t="s">
        <v>38</v>
      </c>
      <c r="K366" s="31" t="s">
        <v>466</v>
      </c>
      <c r="L366" s="31" t="s">
        <v>35</v>
      </c>
      <c r="M366" s="31" t="s">
        <v>36</v>
      </c>
      <c r="N366" s="40" t="s">
        <v>434</v>
      </c>
      <c r="O366" s="40" t="s">
        <v>386</v>
      </c>
      <c r="P366" s="40" t="s">
        <v>399</v>
      </c>
      <c r="Q366" s="41">
        <v>793.8</v>
      </c>
      <c r="R366" s="4" t="str">
        <f t="shared" si="10"/>
        <v>MOTD</v>
      </c>
      <c r="S366" s="44">
        <f t="shared" si="11"/>
        <v>13</v>
      </c>
      <c r="T366" s="44" t="str">
        <f>IF(_xlfn.XLOOKUP(G366,'BE Data'!D:D,'BE Data'!H:H)=A366,"Yes","")</f>
        <v/>
      </c>
    </row>
    <row r="367" spans="1:20" x14ac:dyDescent="0.35">
      <c r="A367" s="4" t="s">
        <v>70</v>
      </c>
      <c r="B367" s="31" t="s">
        <v>32</v>
      </c>
      <c r="C367" s="31" t="s">
        <v>66</v>
      </c>
      <c r="D367" s="31" t="s">
        <v>40</v>
      </c>
      <c r="E367" s="31" t="s">
        <v>41</v>
      </c>
      <c r="F367" s="31" t="s">
        <v>360</v>
      </c>
      <c r="G367" s="31" t="s">
        <v>298</v>
      </c>
      <c r="H367" s="45">
        <v>44857</v>
      </c>
      <c r="I367" s="31" t="s">
        <v>453</v>
      </c>
      <c r="J367" s="31" t="s">
        <v>38</v>
      </c>
      <c r="K367" s="31" t="s">
        <v>53</v>
      </c>
      <c r="L367" s="31" t="s">
        <v>57</v>
      </c>
      <c r="M367" s="31" t="s">
        <v>55</v>
      </c>
      <c r="N367" s="40" t="s">
        <v>360</v>
      </c>
      <c r="O367" s="40" t="s">
        <v>388</v>
      </c>
      <c r="P367" s="40" t="s">
        <v>73</v>
      </c>
      <c r="Q367" s="41">
        <v>1398.8617391304349</v>
      </c>
      <c r="R367" s="4" t="str">
        <f t="shared" si="10"/>
        <v>Original</v>
      </c>
      <c r="S367" s="44">
        <f t="shared" si="11"/>
        <v>13</v>
      </c>
      <c r="T367" s="44" t="str">
        <f>IF(_xlfn.XLOOKUP(G367,'BE Data'!D:D,'BE Data'!H:H)=A367,"Yes","")</f>
        <v/>
      </c>
    </row>
    <row r="368" spans="1:20" x14ac:dyDescent="0.35">
      <c r="A368" s="4" t="s">
        <v>70</v>
      </c>
      <c r="B368" s="31" t="s">
        <v>32</v>
      </c>
      <c r="C368" s="31" t="s">
        <v>48</v>
      </c>
      <c r="D368" s="31" t="s">
        <v>46</v>
      </c>
      <c r="E368" s="31" t="s">
        <v>41</v>
      </c>
      <c r="F368" s="31" t="s">
        <v>52</v>
      </c>
      <c r="G368" s="31" t="s">
        <v>298</v>
      </c>
      <c r="H368" s="45">
        <v>44857</v>
      </c>
      <c r="I368" s="31" t="s">
        <v>453</v>
      </c>
      <c r="J368" s="31" t="s">
        <v>38</v>
      </c>
      <c r="K368" s="31" t="s">
        <v>53</v>
      </c>
      <c r="L368" s="31" t="s">
        <v>57</v>
      </c>
      <c r="M368" s="31" t="s">
        <v>55</v>
      </c>
      <c r="N368" s="40" t="s">
        <v>52</v>
      </c>
      <c r="O368" s="40" t="s">
        <v>425</v>
      </c>
      <c r="P368" s="40" t="s">
        <v>73</v>
      </c>
      <c r="Q368" s="41">
        <v>2083.3817391304351</v>
      </c>
      <c r="R368" s="4" t="str">
        <f t="shared" si="10"/>
        <v>Original</v>
      </c>
      <c r="S368" s="44">
        <f t="shared" si="11"/>
        <v>13</v>
      </c>
      <c r="T368" s="44" t="str">
        <f>IF(_xlfn.XLOOKUP(G368,'BE Data'!D:D,'BE Data'!H:H)=A368,"Yes","")</f>
        <v/>
      </c>
    </row>
    <row r="369" spans="1:20" x14ac:dyDescent="0.35">
      <c r="A369" s="4" t="s">
        <v>70</v>
      </c>
      <c r="B369" s="31" t="s">
        <v>32</v>
      </c>
      <c r="C369" s="31"/>
      <c r="D369" s="31"/>
      <c r="E369" s="31" t="s">
        <v>33</v>
      </c>
      <c r="F369" s="31" t="s">
        <v>361</v>
      </c>
      <c r="G369" s="31" t="s">
        <v>298</v>
      </c>
      <c r="H369" s="45">
        <v>44857</v>
      </c>
      <c r="I369" s="31" t="s">
        <v>453</v>
      </c>
      <c r="J369" s="31" t="s">
        <v>38</v>
      </c>
      <c r="K369" s="31" t="s">
        <v>39</v>
      </c>
      <c r="L369" s="31" t="s">
        <v>35</v>
      </c>
      <c r="M369" s="31" t="s">
        <v>36</v>
      </c>
      <c r="N369" s="40" t="s">
        <v>361</v>
      </c>
      <c r="O369" s="40" t="s">
        <v>436</v>
      </c>
      <c r="P369" s="40" t="s">
        <v>433</v>
      </c>
      <c r="Q369" s="41">
        <v>2214.8000000000002</v>
      </c>
      <c r="R369" s="4" t="str">
        <f t="shared" si="10"/>
        <v>MOTD</v>
      </c>
      <c r="S369" s="44">
        <f t="shared" si="11"/>
        <v>13</v>
      </c>
      <c r="T369" s="44" t="str">
        <f>IF(_xlfn.XLOOKUP(G369,'BE Data'!D:D,'BE Data'!H:H)=A369,"Yes","")</f>
        <v/>
      </c>
    </row>
    <row r="370" spans="1:20" x14ac:dyDescent="0.35">
      <c r="A370" s="4" t="s">
        <v>70</v>
      </c>
      <c r="B370" s="31" t="s">
        <v>32</v>
      </c>
      <c r="C370" s="31" t="s">
        <v>47</v>
      </c>
      <c r="D370" s="31" t="s">
        <v>128</v>
      </c>
      <c r="E370" s="31" t="s">
        <v>41</v>
      </c>
      <c r="F370" s="31" t="s">
        <v>50</v>
      </c>
      <c r="G370" s="31" t="s">
        <v>298</v>
      </c>
      <c r="H370" s="45">
        <v>44858</v>
      </c>
      <c r="I370" s="31" t="s">
        <v>453</v>
      </c>
      <c r="J370" s="31" t="s">
        <v>74</v>
      </c>
      <c r="K370" s="31" t="s">
        <v>53</v>
      </c>
      <c r="L370" s="31" t="s">
        <v>57</v>
      </c>
      <c r="M370" s="31" t="s">
        <v>55</v>
      </c>
      <c r="N370" s="40" t="s">
        <v>376</v>
      </c>
      <c r="O370" s="40" t="s">
        <v>423</v>
      </c>
      <c r="P370" s="40" t="s">
        <v>125</v>
      </c>
      <c r="Q370" s="41">
        <v>873.86982758620672</v>
      </c>
      <c r="R370" s="4" t="str">
        <f t="shared" si="10"/>
        <v>Original</v>
      </c>
      <c r="S370" s="44">
        <f t="shared" si="11"/>
        <v>13</v>
      </c>
      <c r="T370" s="44" t="str">
        <f>IF(_xlfn.XLOOKUP(G370,'BE Data'!D:D,'BE Data'!H:H)=A370,"Yes","")</f>
        <v/>
      </c>
    </row>
    <row r="371" spans="1:20" x14ac:dyDescent="0.35">
      <c r="A371" s="4" t="s">
        <v>70</v>
      </c>
      <c r="B371" s="31" t="s">
        <v>32</v>
      </c>
      <c r="C371" s="31" t="s">
        <v>69</v>
      </c>
      <c r="D371" s="31" t="s">
        <v>49</v>
      </c>
      <c r="E371" s="31" t="s">
        <v>41</v>
      </c>
      <c r="F371" s="31" t="s">
        <v>51</v>
      </c>
      <c r="G371" s="31" t="s">
        <v>299</v>
      </c>
      <c r="H371" s="45">
        <v>44863</v>
      </c>
      <c r="I371" s="31" t="s">
        <v>453</v>
      </c>
      <c r="J371" s="31" t="s">
        <v>37</v>
      </c>
      <c r="K371" s="31" t="s">
        <v>53</v>
      </c>
      <c r="L371" s="31" t="s">
        <v>58</v>
      </c>
      <c r="M371" s="31" t="s">
        <v>59</v>
      </c>
      <c r="N371" s="40" t="s">
        <v>51</v>
      </c>
      <c r="O371" s="40" t="s">
        <v>400</v>
      </c>
      <c r="P371" s="40" t="s">
        <v>68</v>
      </c>
      <c r="Q371" s="41">
        <v>1033.5108108108111</v>
      </c>
      <c r="R371" s="4" t="str">
        <f t="shared" si="10"/>
        <v>Original</v>
      </c>
      <c r="S371" s="44">
        <f t="shared" si="11"/>
        <v>14</v>
      </c>
      <c r="T371" s="44" t="str">
        <f>IF(_xlfn.XLOOKUP(G371,'BE Data'!D:D,'BE Data'!H:H)=A371,"Yes","")</f>
        <v/>
      </c>
    </row>
    <row r="372" spans="1:20" x14ac:dyDescent="0.35">
      <c r="A372" s="4" t="s">
        <v>70</v>
      </c>
      <c r="B372" s="31" t="s">
        <v>32</v>
      </c>
      <c r="C372" s="31" t="s">
        <v>94</v>
      </c>
      <c r="D372" s="31" t="s">
        <v>86</v>
      </c>
      <c r="E372" s="31" t="s">
        <v>41</v>
      </c>
      <c r="F372" s="31" t="s">
        <v>359</v>
      </c>
      <c r="G372" s="31" t="s">
        <v>299</v>
      </c>
      <c r="H372" s="45">
        <v>44863</v>
      </c>
      <c r="I372" s="31" t="s">
        <v>453</v>
      </c>
      <c r="J372" s="31" t="s">
        <v>37</v>
      </c>
      <c r="K372" s="31" t="s">
        <v>53</v>
      </c>
      <c r="L372" s="31" t="s">
        <v>57</v>
      </c>
      <c r="M372" s="31" t="s">
        <v>55</v>
      </c>
      <c r="N372" s="40" t="s">
        <v>408</v>
      </c>
      <c r="O372" s="40" t="s">
        <v>384</v>
      </c>
      <c r="P372" s="40" t="s">
        <v>68</v>
      </c>
      <c r="Q372" s="41">
        <v>1257.49099099099</v>
      </c>
      <c r="R372" s="4" t="str">
        <f t="shared" si="10"/>
        <v>Original</v>
      </c>
      <c r="S372" s="44">
        <f t="shared" si="11"/>
        <v>14</v>
      </c>
      <c r="T372" s="44" t="str">
        <f>IF(_xlfn.XLOOKUP(G372,'BE Data'!D:D,'BE Data'!H:H)=A372,"Yes","")</f>
        <v/>
      </c>
    </row>
    <row r="373" spans="1:20" x14ac:dyDescent="0.35">
      <c r="A373" s="4" t="s">
        <v>70</v>
      </c>
      <c r="B373" s="31" t="s">
        <v>32</v>
      </c>
      <c r="C373" s="31" t="s">
        <v>45</v>
      </c>
      <c r="D373" s="31" t="s">
        <v>43</v>
      </c>
      <c r="E373" s="31" t="s">
        <v>41</v>
      </c>
      <c r="F373" s="31" t="s">
        <v>77</v>
      </c>
      <c r="G373" s="31" t="s">
        <v>299</v>
      </c>
      <c r="H373" s="45">
        <v>44863</v>
      </c>
      <c r="I373" s="31" t="s">
        <v>453</v>
      </c>
      <c r="J373" s="31" t="s">
        <v>37</v>
      </c>
      <c r="K373" s="31" t="s">
        <v>53</v>
      </c>
      <c r="L373" s="31" t="s">
        <v>57</v>
      </c>
      <c r="M373" s="31" t="s">
        <v>55</v>
      </c>
      <c r="N373" s="40" t="s">
        <v>77</v>
      </c>
      <c r="O373" s="40" t="s">
        <v>475</v>
      </c>
      <c r="P373" s="40" t="s">
        <v>85</v>
      </c>
      <c r="Q373" s="41">
        <v>1747.3256410256411</v>
      </c>
      <c r="R373" s="4" t="str">
        <f t="shared" si="10"/>
        <v>Original</v>
      </c>
      <c r="S373" s="44">
        <f t="shared" si="11"/>
        <v>14</v>
      </c>
      <c r="T373" s="44" t="str">
        <f>IF(_xlfn.XLOOKUP(G373,'BE Data'!D:D,'BE Data'!H:H)=A373,"Yes","")</f>
        <v/>
      </c>
    </row>
    <row r="374" spans="1:20" x14ac:dyDescent="0.35">
      <c r="A374" s="4" t="s">
        <v>70</v>
      </c>
      <c r="B374" s="31" t="s">
        <v>32</v>
      </c>
      <c r="C374" s="31"/>
      <c r="D374" s="31"/>
      <c r="E374" s="31" t="s">
        <v>33</v>
      </c>
      <c r="F374" s="31" t="s">
        <v>361</v>
      </c>
      <c r="G374" s="31" t="s">
        <v>299</v>
      </c>
      <c r="H374" s="45">
        <v>44863</v>
      </c>
      <c r="I374" s="31" t="s">
        <v>453</v>
      </c>
      <c r="J374" s="31" t="s">
        <v>37</v>
      </c>
      <c r="K374" s="31" t="s">
        <v>34</v>
      </c>
      <c r="L374" s="31" t="s">
        <v>35</v>
      </c>
      <c r="M374" s="31" t="s">
        <v>36</v>
      </c>
      <c r="N374" s="40" t="s">
        <v>397</v>
      </c>
      <c r="O374" s="40">
        <v>0</v>
      </c>
      <c r="P374" s="40" t="s">
        <v>404</v>
      </c>
      <c r="Q374" s="41">
        <v>3115.6</v>
      </c>
      <c r="R374" s="4" t="str">
        <f t="shared" si="10"/>
        <v>MOTD</v>
      </c>
      <c r="S374" s="44">
        <f t="shared" si="11"/>
        <v>14</v>
      </c>
      <c r="T374" s="44" t="str">
        <f>IF(_xlfn.XLOOKUP(G374,'BE Data'!D:D,'BE Data'!H:H)=A374,"Yes","")</f>
        <v/>
      </c>
    </row>
    <row r="375" spans="1:20" x14ac:dyDescent="0.35">
      <c r="A375" s="4" t="s">
        <v>70</v>
      </c>
      <c r="B375" s="31" t="s">
        <v>32</v>
      </c>
      <c r="C375" s="31"/>
      <c r="D375" s="31"/>
      <c r="E375" s="31" t="s">
        <v>33</v>
      </c>
      <c r="F375" s="31" t="s">
        <v>415</v>
      </c>
      <c r="G375" s="31" t="s">
        <v>299</v>
      </c>
      <c r="H375" s="45">
        <v>44864</v>
      </c>
      <c r="I375" s="31" t="s">
        <v>453</v>
      </c>
      <c r="J375" s="31" t="s">
        <v>38</v>
      </c>
      <c r="K375" s="31" t="s">
        <v>466</v>
      </c>
      <c r="L375" s="31" t="s">
        <v>35</v>
      </c>
      <c r="M375" s="31" t="s">
        <v>36</v>
      </c>
      <c r="N375" s="40" t="s">
        <v>415</v>
      </c>
      <c r="O375" s="40" t="s">
        <v>386</v>
      </c>
      <c r="P375" s="40" t="s">
        <v>382</v>
      </c>
      <c r="Q375" s="41">
        <v>867.2</v>
      </c>
      <c r="R375" s="4" t="str">
        <f t="shared" si="10"/>
        <v>MOTD</v>
      </c>
      <c r="S375" s="44">
        <f t="shared" si="11"/>
        <v>14</v>
      </c>
      <c r="T375" s="44" t="str">
        <f>IF(_xlfn.XLOOKUP(G375,'BE Data'!D:D,'BE Data'!H:H)=A375,"Yes","")</f>
        <v/>
      </c>
    </row>
    <row r="376" spans="1:20" x14ac:dyDescent="0.35">
      <c r="A376" s="4" t="s">
        <v>70</v>
      </c>
      <c r="B376" s="31" t="s">
        <v>32</v>
      </c>
      <c r="C376" s="31" t="s">
        <v>42</v>
      </c>
      <c r="D376" s="31" t="s">
        <v>47</v>
      </c>
      <c r="E376" s="31" t="s">
        <v>41</v>
      </c>
      <c r="F376" s="31" t="s">
        <v>487</v>
      </c>
      <c r="G376" s="31" t="s">
        <v>299</v>
      </c>
      <c r="H376" s="45">
        <v>44864</v>
      </c>
      <c r="I376" s="31" t="s">
        <v>453</v>
      </c>
      <c r="J376" s="31" t="s">
        <v>38</v>
      </c>
      <c r="K376" s="31" t="s">
        <v>53</v>
      </c>
      <c r="L376" s="31" t="s">
        <v>54</v>
      </c>
      <c r="M376" s="31" t="s">
        <v>55</v>
      </c>
      <c r="N376" s="40" t="s">
        <v>487</v>
      </c>
      <c r="O376" s="40" t="s">
        <v>488</v>
      </c>
      <c r="P376" s="40" t="s">
        <v>61</v>
      </c>
      <c r="Q376" s="41">
        <v>2441.5660714285709</v>
      </c>
      <c r="R376" s="4" t="str">
        <f t="shared" si="10"/>
        <v>Original</v>
      </c>
      <c r="S376" s="44">
        <f t="shared" si="11"/>
        <v>14</v>
      </c>
      <c r="T376" s="44" t="str">
        <f>IF(_xlfn.XLOOKUP(G376,'BE Data'!D:D,'BE Data'!H:H)=A376,"Yes","")</f>
        <v/>
      </c>
    </row>
    <row r="377" spans="1:20" x14ac:dyDescent="0.35">
      <c r="A377" s="4" t="s">
        <v>70</v>
      </c>
      <c r="B377" s="31" t="s">
        <v>32</v>
      </c>
      <c r="C377" s="31"/>
      <c r="D377" s="31"/>
      <c r="E377" s="31" t="s">
        <v>33</v>
      </c>
      <c r="F377" s="31" t="s">
        <v>361</v>
      </c>
      <c r="G377" s="31" t="s">
        <v>299</v>
      </c>
      <c r="H377" s="45">
        <v>44864</v>
      </c>
      <c r="I377" s="31" t="s">
        <v>453</v>
      </c>
      <c r="J377" s="31" t="s">
        <v>38</v>
      </c>
      <c r="K377" s="31" t="s">
        <v>39</v>
      </c>
      <c r="L377" s="31" t="s">
        <v>35</v>
      </c>
      <c r="M377" s="31" t="s">
        <v>36</v>
      </c>
      <c r="N377" s="40" t="s">
        <v>405</v>
      </c>
      <c r="O377" s="40" t="s">
        <v>409</v>
      </c>
      <c r="P377" s="40" t="s">
        <v>399</v>
      </c>
      <c r="Q377" s="41">
        <v>2146.6999999999998</v>
      </c>
      <c r="R377" s="4" t="str">
        <f t="shared" si="10"/>
        <v>MOTD</v>
      </c>
      <c r="S377" s="44">
        <f t="shared" si="11"/>
        <v>14</v>
      </c>
      <c r="T377" s="44" t="str">
        <f>IF(_xlfn.XLOOKUP(G377,'BE Data'!D:D,'BE Data'!H:H)=A377,"Yes","")</f>
        <v/>
      </c>
    </row>
    <row r="378" spans="1:20" x14ac:dyDescent="0.35">
      <c r="A378" s="4" t="s">
        <v>70</v>
      </c>
      <c r="B378" s="31" t="s">
        <v>32</v>
      </c>
      <c r="C378" s="31" t="s">
        <v>86</v>
      </c>
      <c r="D378" s="31" t="s">
        <v>69</v>
      </c>
      <c r="E378" s="31" t="s">
        <v>41</v>
      </c>
      <c r="F378" s="31" t="s">
        <v>359</v>
      </c>
      <c r="G378" s="31" t="s">
        <v>300</v>
      </c>
      <c r="H378" s="45">
        <v>44870</v>
      </c>
      <c r="I378" s="31" t="s">
        <v>453</v>
      </c>
      <c r="J378" s="31" t="s">
        <v>37</v>
      </c>
      <c r="K378" s="31" t="s">
        <v>53</v>
      </c>
      <c r="L378" s="31" t="s">
        <v>57</v>
      </c>
      <c r="M378" s="31" t="s">
        <v>55</v>
      </c>
      <c r="N378" s="40" t="s">
        <v>435</v>
      </c>
      <c r="O378" s="40" t="s">
        <v>378</v>
      </c>
      <c r="P378" s="40" t="s">
        <v>61</v>
      </c>
      <c r="Q378" s="41">
        <v>1101.735714285714</v>
      </c>
      <c r="R378" s="4" t="str">
        <f t="shared" si="10"/>
        <v>Original</v>
      </c>
      <c r="S378" s="44">
        <f t="shared" si="11"/>
        <v>15</v>
      </c>
      <c r="T378" s="44" t="str">
        <f>IF(_xlfn.XLOOKUP(G378,'BE Data'!D:D,'BE Data'!H:H)=A378,"Yes","")</f>
        <v/>
      </c>
    </row>
    <row r="379" spans="1:20" x14ac:dyDescent="0.35">
      <c r="A379" s="4" t="s">
        <v>70</v>
      </c>
      <c r="B379" s="31" t="s">
        <v>32</v>
      </c>
      <c r="C379" s="31"/>
      <c r="D379" s="31"/>
      <c r="E379" s="31" t="s">
        <v>33</v>
      </c>
      <c r="F379" s="31"/>
      <c r="G379" s="31" t="s">
        <v>300</v>
      </c>
      <c r="H379" s="45">
        <v>44870</v>
      </c>
      <c r="I379" s="31" t="s">
        <v>453</v>
      </c>
      <c r="J379" s="31" t="s">
        <v>37</v>
      </c>
      <c r="K379" s="31" t="s">
        <v>34</v>
      </c>
      <c r="L379" s="31" t="s">
        <v>35</v>
      </c>
      <c r="M379" s="31" t="s">
        <v>36</v>
      </c>
      <c r="N379" s="40" t="s">
        <v>397</v>
      </c>
      <c r="O379" s="40" t="s">
        <v>420</v>
      </c>
      <c r="P379" s="40" t="s">
        <v>419</v>
      </c>
      <c r="Q379" s="41">
        <v>3385</v>
      </c>
      <c r="R379" s="4" t="str">
        <f t="shared" si="10"/>
        <v>MOTD</v>
      </c>
      <c r="S379" s="44">
        <f t="shared" si="11"/>
        <v>15</v>
      </c>
      <c r="T379" s="44" t="str">
        <f>IF(_xlfn.XLOOKUP(G379,'BE Data'!D:D,'BE Data'!H:H)=A379,"Yes","")</f>
        <v/>
      </c>
    </row>
    <row r="380" spans="1:20" x14ac:dyDescent="0.35">
      <c r="A380" s="4" t="s">
        <v>70</v>
      </c>
      <c r="B380" s="31" t="s">
        <v>32</v>
      </c>
      <c r="C380" s="31"/>
      <c r="D380" s="31"/>
      <c r="E380" s="31" t="s">
        <v>33</v>
      </c>
      <c r="F380" s="31"/>
      <c r="G380" s="31" t="s">
        <v>300</v>
      </c>
      <c r="H380" s="45">
        <v>44871</v>
      </c>
      <c r="I380" s="31" t="s">
        <v>453</v>
      </c>
      <c r="J380" s="31" t="s">
        <v>38</v>
      </c>
      <c r="K380" s="31" t="s">
        <v>466</v>
      </c>
      <c r="L380" s="31" t="s">
        <v>35</v>
      </c>
      <c r="M380" s="31" t="s">
        <v>36</v>
      </c>
      <c r="N380" s="40" t="s">
        <v>418</v>
      </c>
      <c r="O380" s="40" t="s">
        <v>386</v>
      </c>
      <c r="P380" s="40" t="s">
        <v>419</v>
      </c>
      <c r="Q380" s="41">
        <v>858.6</v>
      </c>
      <c r="R380" s="4" t="str">
        <f t="shared" si="10"/>
        <v>MOTD</v>
      </c>
      <c r="S380" s="44">
        <f t="shared" si="11"/>
        <v>15</v>
      </c>
      <c r="T380" s="44" t="str">
        <f>IF(_xlfn.XLOOKUP(G380,'BE Data'!D:D,'BE Data'!H:H)=A380,"Yes","")</f>
        <v/>
      </c>
    </row>
    <row r="381" spans="1:20" x14ac:dyDescent="0.35">
      <c r="A381" s="4" t="s">
        <v>70</v>
      </c>
      <c r="B381" s="31" t="s">
        <v>32</v>
      </c>
      <c r="C381" s="31" t="s">
        <v>67</v>
      </c>
      <c r="D381" s="31" t="s">
        <v>40</v>
      </c>
      <c r="E381" s="31" t="s">
        <v>41</v>
      </c>
      <c r="F381" s="31" t="s">
        <v>368</v>
      </c>
      <c r="G381" s="31" t="s">
        <v>300</v>
      </c>
      <c r="H381" s="45">
        <v>44871</v>
      </c>
      <c r="I381" s="31" t="s">
        <v>453</v>
      </c>
      <c r="J381" s="31" t="s">
        <v>38</v>
      </c>
      <c r="K381" s="31" t="s">
        <v>53</v>
      </c>
      <c r="L381" s="31" t="s">
        <v>58</v>
      </c>
      <c r="M381" s="31" t="s">
        <v>59</v>
      </c>
      <c r="N381" s="40" t="s">
        <v>471</v>
      </c>
      <c r="O381" s="40" t="s">
        <v>472</v>
      </c>
      <c r="P381" s="40" t="s">
        <v>63</v>
      </c>
      <c r="Q381" s="41">
        <v>1137.206194690265</v>
      </c>
      <c r="R381" s="4" t="str">
        <f t="shared" si="10"/>
        <v>Original</v>
      </c>
      <c r="S381" s="44">
        <f t="shared" si="11"/>
        <v>15</v>
      </c>
      <c r="T381" s="44" t="str">
        <f>IF(_xlfn.XLOOKUP(G381,'BE Data'!D:D,'BE Data'!H:H)=A381,"Yes","")</f>
        <v/>
      </c>
    </row>
    <row r="382" spans="1:20" x14ac:dyDescent="0.35">
      <c r="A382" s="4" t="s">
        <v>70</v>
      </c>
      <c r="B382" s="31" t="s">
        <v>32</v>
      </c>
      <c r="C382" s="31" t="s">
        <v>66</v>
      </c>
      <c r="D382" s="31" t="s">
        <v>46</v>
      </c>
      <c r="E382" s="31" t="s">
        <v>41</v>
      </c>
      <c r="F382" s="31" t="s">
        <v>360</v>
      </c>
      <c r="G382" s="31" t="s">
        <v>300</v>
      </c>
      <c r="H382" s="45">
        <v>44871</v>
      </c>
      <c r="I382" s="31" t="s">
        <v>453</v>
      </c>
      <c r="J382" s="31" t="s">
        <v>38</v>
      </c>
      <c r="K382" s="31" t="s">
        <v>53</v>
      </c>
      <c r="L382" s="31" t="s">
        <v>54</v>
      </c>
      <c r="M382" s="31" t="s">
        <v>55</v>
      </c>
      <c r="N382" s="40" t="s">
        <v>390</v>
      </c>
      <c r="O382" s="40" t="s">
        <v>444</v>
      </c>
      <c r="P382" s="40" t="s">
        <v>73</v>
      </c>
      <c r="Q382" s="41">
        <v>1244.332173913044</v>
      </c>
      <c r="R382" s="4" t="str">
        <f t="shared" si="10"/>
        <v>Original</v>
      </c>
      <c r="S382" s="44">
        <f t="shared" si="11"/>
        <v>15</v>
      </c>
      <c r="T382" s="44" t="str">
        <f>IF(_xlfn.XLOOKUP(G382,'BE Data'!D:D,'BE Data'!H:H)=A382,"Yes","")</f>
        <v/>
      </c>
    </row>
    <row r="383" spans="1:20" x14ac:dyDescent="0.35">
      <c r="A383" s="4" t="s">
        <v>70</v>
      </c>
      <c r="B383" s="31" t="s">
        <v>32</v>
      </c>
      <c r="C383" s="31" t="s">
        <v>48</v>
      </c>
      <c r="D383" s="31" t="s">
        <v>45</v>
      </c>
      <c r="E383" s="31" t="s">
        <v>41</v>
      </c>
      <c r="F383" s="31" t="s">
        <v>52</v>
      </c>
      <c r="G383" s="31" t="s">
        <v>300</v>
      </c>
      <c r="H383" s="45">
        <v>44871</v>
      </c>
      <c r="I383" s="31" t="s">
        <v>453</v>
      </c>
      <c r="J383" s="31" t="s">
        <v>38</v>
      </c>
      <c r="K383" s="31" t="s">
        <v>53</v>
      </c>
      <c r="L383" s="31" t="s">
        <v>54</v>
      </c>
      <c r="M383" s="31" t="s">
        <v>55</v>
      </c>
      <c r="N383" s="40" t="s">
        <v>52</v>
      </c>
      <c r="O383" s="40" t="s">
        <v>375</v>
      </c>
      <c r="P383" s="40" t="s">
        <v>68</v>
      </c>
      <c r="Q383" s="41">
        <v>2925.6333333333341</v>
      </c>
      <c r="R383" s="4" t="str">
        <f t="shared" si="10"/>
        <v>Original</v>
      </c>
      <c r="S383" s="44">
        <f t="shared" si="11"/>
        <v>15</v>
      </c>
      <c r="T383" s="44" t="str">
        <f>IF(_xlfn.XLOOKUP(G383,'BE Data'!D:D,'BE Data'!H:H)=A383,"Yes","")</f>
        <v/>
      </c>
    </row>
    <row r="384" spans="1:20" x14ac:dyDescent="0.35">
      <c r="A384" s="4" t="s">
        <v>70</v>
      </c>
      <c r="B384" s="31" t="s">
        <v>32</v>
      </c>
      <c r="C384" s="31"/>
      <c r="D384" s="31"/>
      <c r="E384" s="31" t="s">
        <v>33</v>
      </c>
      <c r="F384" s="31"/>
      <c r="G384" s="31" t="s">
        <v>300</v>
      </c>
      <c r="H384" s="45">
        <v>44871</v>
      </c>
      <c r="I384" s="31" t="s">
        <v>453</v>
      </c>
      <c r="J384" s="31" t="s">
        <v>38</v>
      </c>
      <c r="K384" s="31" t="s">
        <v>39</v>
      </c>
      <c r="L384" s="31" t="s">
        <v>35</v>
      </c>
      <c r="M384" s="31" t="s">
        <v>36</v>
      </c>
      <c r="N384" s="40" t="s">
        <v>394</v>
      </c>
      <c r="O384" s="40" t="s">
        <v>395</v>
      </c>
      <c r="P384" s="40" t="s">
        <v>385</v>
      </c>
      <c r="Q384" s="41">
        <v>2417.4</v>
      </c>
      <c r="R384" s="4" t="str">
        <f t="shared" si="10"/>
        <v>MOTD</v>
      </c>
      <c r="S384" s="44">
        <f t="shared" si="11"/>
        <v>15</v>
      </c>
      <c r="T384" s="44" t="str">
        <f>IF(_xlfn.XLOOKUP(G384,'BE Data'!D:D,'BE Data'!H:H)=A384,"Yes","")</f>
        <v/>
      </c>
    </row>
    <row r="385" spans="1:20" x14ac:dyDescent="0.35">
      <c r="A385" s="4" t="s">
        <v>70</v>
      </c>
      <c r="B385" s="31" t="s">
        <v>32</v>
      </c>
      <c r="C385" s="31" t="s">
        <v>49</v>
      </c>
      <c r="D385" s="31" t="s">
        <v>140</v>
      </c>
      <c r="E385" s="31" t="s">
        <v>41</v>
      </c>
      <c r="F385" s="31" t="s">
        <v>51</v>
      </c>
      <c r="G385" s="31" t="s">
        <v>301</v>
      </c>
      <c r="H385" s="45">
        <v>44877</v>
      </c>
      <c r="I385" s="31" t="s">
        <v>453</v>
      </c>
      <c r="J385" s="31" t="s">
        <v>37</v>
      </c>
      <c r="K385" s="31" t="s">
        <v>53</v>
      </c>
      <c r="L385" s="31" t="s">
        <v>58</v>
      </c>
      <c r="M385" s="31" t="s">
        <v>59</v>
      </c>
      <c r="N385" s="40" t="s">
        <v>411</v>
      </c>
      <c r="O385" s="40" t="s">
        <v>489</v>
      </c>
      <c r="P385" s="40" t="s">
        <v>490</v>
      </c>
      <c r="Q385" s="41">
        <v>824.70655737704919</v>
      </c>
      <c r="R385" s="4" t="str">
        <f t="shared" si="10"/>
        <v>Original</v>
      </c>
      <c r="S385" s="44">
        <f t="shared" si="11"/>
        <v>16</v>
      </c>
      <c r="T385" s="44" t="str">
        <f>IF(_xlfn.XLOOKUP(G385,'BE Data'!D:D,'BE Data'!H:H)=A385,"Yes","")</f>
        <v/>
      </c>
    </row>
    <row r="386" spans="1:20" x14ac:dyDescent="0.35">
      <c r="A386" s="4" t="s">
        <v>70</v>
      </c>
      <c r="B386" s="31" t="s">
        <v>32</v>
      </c>
      <c r="C386" s="31" t="s">
        <v>46</v>
      </c>
      <c r="D386" s="31" t="s">
        <v>67</v>
      </c>
      <c r="E386" s="31" t="s">
        <v>41</v>
      </c>
      <c r="F386" s="31" t="s">
        <v>359</v>
      </c>
      <c r="G386" s="31" t="s">
        <v>301</v>
      </c>
      <c r="H386" s="45">
        <v>44877</v>
      </c>
      <c r="I386" s="31" t="s">
        <v>453</v>
      </c>
      <c r="J386" s="31" t="s">
        <v>37</v>
      </c>
      <c r="K386" s="31" t="s">
        <v>53</v>
      </c>
      <c r="L386" s="31" t="s">
        <v>54</v>
      </c>
      <c r="M386" s="31" t="s">
        <v>55</v>
      </c>
      <c r="N386" s="40" t="s">
        <v>435</v>
      </c>
      <c r="O386" s="40" t="s">
        <v>491</v>
      </c>
      <c r="P386" s="40" t="s">
        <v>121</v>
      </c>
      <c r="Q386" s="41">
        <v>1570.0144067796609</v>
      </c>
      <c r="R386" s="4" t="str">
        <f t="shared" si="10"/>
        <v>Original</v>
      </c>
      <c r="S386" s="44">
        <f t="shared" si="11"/>
        <v>16</v>
      </c>
      <c r="T386" s="44" t="str">
        <f>IF(_xlfn.XLOOKUP(G386,'BE Data'!D:D,'BE Data'!H:H)=A386,"Yes","")</f>
        <v/>
      </c>
    </row>
    <row r="387" spans="1:20" x14ac:dyDescent="0.35">
      <c r="A387" s="4" t="s">
        <v>70</v>
      </c>
      <c r="B387" s="31" t="s">
        <v>32</v>
      </c>
      <c r="C387" s="31" t="s">
        <v>72</v>
      </c>
      <c r="D387" s="31" t="s">
        <v>40</v>
      </c>
      <c r="E387" s="31" t="s">
        <v>41</v>
      </c>
      <c r="F387" s="31" t="s">
        <v>77</v>
      </c>
      <c r="G387" s="31" t="s">
        <v>301</v>
      </c>
      <c r="H387" s="45">
        <v>44877</v>
      </c>
      <c r="I387" s="31" t="s">
        <v>453</v>
      </c>
      <c r="J387" s="31" t="s">
        <v>37</v>
      </c>
      <c r="K387" s="31" t="s">
        <v>53</v>
      </c>
      <c r="L387" s="31" t="s">
        <v>54</v>
      </c>
      <c r="M387" s="31" t="s">
        <v>55</v>
      </c>
      <c r="N387" s="40" t="s">
        <v>460</v>
      </c>
      <c r="O387" s="40" t="s">
        <v>437</v>
      </c>
      <c r="P387" s="40" t="s">
        <v>61</v>
      </c>
      <c r="Q387" s="41">
        <v>1229.0366071428571</v>
      </c>
      <c r="R387" s="4" t="str">
        <f t="shared" ref="R387:R450" si="12">IF(K387="Whistle-to-Whistle", "Original","MOTD")</f>
        <v>Original</v>
      </c>
      <c r="S387" s="44">
        <f t="shared" ref="S387:S450" si="13">VALUE(RIGHT(G387,2))</f>
        <v>16</v>
      </c>
      <c r="T387" s="44" t="str">
        <f>IF(_xlfn.XLOOKUP(G387,'BE Data'!D:D,'BE Data'!H:H)=A387,"Yes","")</f>
        <v/>
      </c>
    </row>
    <row r="388" spans="1:20" x14ac:dyDescent="0.35">
      <c r="A388" s="4" t="s">
        <v>70</v>
      </c>
      <c r="B388" s="31" t="s">
        <v>32</v>
      </c>
      <c r="C388" s="31"/>
      <c r="D388" s="31"/>
      <c r="E388" s="31" t="s">
        <v>33</v>
      </c>
      <c r="F388" s="31"/>
      <c r="G388" s="31" t="s">
        <v>301</v>
      </c>
      <c r="H388" s="45">
        <v>44877</v>
      </c>
      <c r="I388" s="31" t="s">
        <v>453</v>
      </c>
      <c r="J388" s="31" t="s">
        <v>37</v>
      </c>
      <c r="K388" s="31" t="s">
        <v>34</v>
      </c>
      <c r="L388" s="31" t="s">
        <v>35</v>
      </c>
      <c r="M388" s="31" t="s">
        <v>36</v>
      </c>
      <c r="N388" s="40" t="s">
        <v>492</v>
      </c>
      <c r="O388" s="40">
        <v>2.2222222222222223E-2</v>
      </c>
      <c r="P388" s="40" t="s">
        <v>382</v>
      </c>
      <c r="Q388" s="41">
        <v>2833.5</v>
      </c>
      <c r="R388" s="4" t="str">
        <f t="shared" si="12"/>
        <v>MOTD</v>
      </c>
      <c r="S388" s="44">
        <f t="shared" si="13"/>
        <v>16</v>
      </c>
      <c r="T388" s="44" t="str">
        <f>IF(_xlfn.XLOOKUP(G388,'BE Data'!D:D,'BE Data'!H:H)=A388,"Yes","")</f>
        <v/>
      </c>
    </row>
    <row r="389" spans="1:20" x14ac:dyDescent="0.35">
      <c r="A389" s="4" t="s">
        <v>70</v>
      </c>
      <c r="B389" s="31" t="s">
        <v>32</v>
      </c>
      <c r="C389" s="31"/>
      <c r="D389" s="31"/>
      <c r="E389" s="31" t="s">
        <v>33</v>
      </c>
      <c r="F389" s="31"/>
      <c r="G389" s="31" t="s">
        <v>301</v>
      </c>
      <c r="H389" s="45">
        <v>44878</v>
      </c>
      <c r="I389" s="31" t="s">
        <v>453</v>
      </c>
      <c r="J389" s="31" t="s">
        <v>38</v>
      </c>
      <c r="K389" s="31" t="s">
        <v>466</v>
      </c>
      <c r="L389" s="31" t="s">
        <v>35</v>
      </c>
      <c r="M389" s="31" t="s">
        <v>36</v>
      </c>
      <c r="N389" s="40" t="s">
        <v>440</v>
      </c>
      <c r="O389" s="40" t="s">
        <v>386</v>
      </c>
      <c r="P389" s="40" t="s">
        <v>441</v>
      </c>
      <c r="Q389" s="41">
        <v>794.4</v>
      </c>
      <c r="R389" s="4" t="str">
        <f t="shared" si="12"/>
        <v>MOTD</v>
      </c>
      <c r="S389" s="44">
        <f t="shared" si="13"/>
        <v>16</v>
      </c>
      <c r="T389" s="44" t="str">
        <f>IF(_xlfn.XLOOKUP(G389,'BE Data'!D:D,'BE Data'!H:H)=A389,"Yes","")</f>
        <v/>
      </c>
    </row>
    <row r="390" spans="1:20" x14ac:dyDescent="0.35">
      <c r="A390" s="4" t="s">
        <v>70</v>
      </c>
      <c r="B390" s="31" t="s">
        <v>32</v>
      </c>
      <c r="C390" s="31" t="s">
        <v>161</v>
      </c>
      <c r="D390" s="31" t="s">
        <v>82</v>
      </c>
      <c r="E390" s="31" t="s">
        <v>41</v>
      </c>
      <c r="F390" s="31" t="s">
        <v>360</v>
      </c>
      <c r="G390" s="31" t="s">
        <v>301</v>
      </c>
      <c r="H390" s="45">
        <v>44878</v>
      </c>
      <c r="I390" s="31" t="s">
        <v>453</v>
      </c>
      <c r="J390" s="31" t="s">
        <v>38</v>
      </c>
      <c r="K390" s="31" t="s">
        <v>53</v>
      </c>
      <c r="L390" s="31" t="s">
        <v>57</v>
      </c>
      <c r="M390" s="31" t="s">
        <v>55</v>
      </c>
      <c r="N390" s="40" t="s">
        <v>483</v>
      </c>
      <c r="O390" s="40" t="s">
        <v>438</v>
      </c>
      <c r="P390" s="40" t="s">
        <v>121</v>
      </c>
      <c r="Q390" s="41">
        <v>1079.152542372881</v>
      </c>
      <c r="R390" s="4" t="str">
        <f t="shared" si="12"/>
        <v>Original</v>
      </c>
      <c r="S390" s="44">
        <f t="shared" si="13"/>
        <v>16</v>
      </c>
      <c r="T390" s="44" t="str">
        <f>IF(_xlfn.XLOOKUP(G390,'BE Data'!D:D,'BE Data'!H:H)=A390,"Yes","")</f>
        <v/>
      </c>
    </row>
    <row r="391" spans="1:20" x14ac:dyDescent="0.35">
      <c r="A391" s="4" t="s">
        <v>70</v>
      </c>
      <c r="B391" s="31" t="s">
        <v>32</v>
      </c>
      <c r="C391" s="31" t="s">
        <v>94</v>
      </c>
      <c r="D391" s="31" t="s">
        <v>42</v>
      </c>
      <c r="E391" s="31" t="s">
        <v>41</v>
      </c>
      <c r="F391" s="31" t="s">
        <v>52</v>
      </c>
      <c r="G391" s="31" t="s">
        <v>301</v>
      </c>
      <c r="H391" s="45">
        <v>44878</v>
      </c>
      <c r="I391" s="31" t="s">
        <v>453</v>
      </c>
      <c r="J391" s="31" t="s">
        <v>38</v>
      </c>
      <c r="K391" s="31" t="s">
        <v>53</v>
      </c>
      <c r="L391" s="31" t="s">
        <v>57</v>
      </c>
      <c r="M391" s="31" t="s">
        <v>55</v>
      </c>
      <c r="N391" s="40" t="s">
        <v>84</v>
      </c>
      <c r="O391" s="40" t="s">
        <v>372</v>
      </c>
      <c r="P391" s="40" t="s">
        <v>68</v>
      </c>
      <c r="Q391" s="41">
        <v>2181.5738738738742</v>
      </c>
      <c r="R391" s="4" t="str">
        <f t="shared" si="12"/>
        <v>Original</v>
      </c>
      <c r="S391" s="44">
        <f t="shared" si="13"/>
        <v>16</v>
      </c>
      <c r="T391" s="44" t="str">
        <f>IF(_xlfn.XLOOKUP(G391,'BE Data'!D:D,'BE Data'!H:H)=A391,"Yes","")</f>
        <v/>
      </c>
    </row>
    <row r="392" spans="1:20" x14ac:dyDescent="0.35">
      <c r="A392" s="4" t="s">
        <v>70</v>
      </c>
      <c r="B392" s="31" t="s">
        <v>32</v>
      </c>
      <c r="C392" s="31"/>
      <c r="D392" s="31"/>
      <c r="E392" s="31" t="s">
        <v>33</v>
      </c>
      <c r="F392" s="31"/>
      <c r="G392" s="31" t="s">
        <v>301</v>
      </c>
      <c r="H392" s="45">
        <v>44878</v>
      </c>
      <c r="I392" s="31" t="s">
        <v>453</v>
      </c>
      <c r="J392" s="31" t="s">
        <v>38</v>
      </c>
      <c r="K392" s="31" t="s">
        <v>39</v>
      </c>
      <c r="L392" s="31" t="s">
        <v>35</v>
      </c>
      <c r="M392" s="31" t="s">
        <v>36</v>
      </c>
      <c r="N392" s="40" t="s">
        <v>394</v>
      </c>
      <c r="O392" s="40" t="s">
        <v>398</v>
      </c>
      <c r="P392" s="40" t="s">
        <v>410</v>
      </c>
      <c r="Q392" s="41">
        <v>1836.1</v>
      </c>
      <c r="R392" s="4" t="str">
        <f t="shared" si="12"/>
        <v>MOTD</v>
      </c>
      <c r="S392" s="44">
        <f t="shared" si="13"/>
        <v>16</v>
      </c>
      <c r="T392" s="44" t="str">
        <f>IF(_xlfn.XLOOKUP(G392,'BE Data'!D:D,'BE Data'!H:H)=A392,"Yes","")</f>
        <v/>
      </c>
    </row>
    <row r="393" spans="1:20" x14ac:dyDescent="0.35">
      <c r="A393" s="4" t="s">
        <v>70</v>
      </c>
      <c r="B393" s="31" t="s">
        <v>32</v>
      </c>
      <c r="C393" s="31"/>
      <c r="D393" s="31"/>
      <c r="E393" s="31" t="s">
        <v>33</v>
      </c>
      <c r="F393" s="31">
        <v>0.95138888888888884</v>
      </c>
      <c r="G393" s="31" t="s">
        <v>302</v>
      </c>
      <c r="H393" s="45">
        <v>44921</v>
      </c>
      <c r="I393" s="31" t="s">
        <v>453</v>
      </c>
      <c r="J393" s="31" t="s">
        <v>74</v>
      </c>
      <c r="K393" s="31" t="s">
        <v>34</v>
      </c>
      <c r="L393" s="31" t="s">
        <v>35</v>
      </c>
      <c r="M393" s="31" t="s">
        <v>36</v>
      </c>
      <c r="N393" s="40" t="s">
        <v>495</v>
      </c>
      <c r="O393" s="40">
        <v>1.0416666666666666E-2</v>
      </c>
      <c r="P393" s="40" t="s">
        <v>402</v>
      </c>
      <c r="Q393" s="41">
        <v>1995.8</v>
      </c>
      <c r="R393" s="4" t="str">
        <f t="shared" si="12"/>
        <v>MOTD</v>
      </c>
      <c r="S393" s="44">
        <f t="shared" si="13"/>
        <v>17</v>
      </c>
      <c r="T393" s="44" t="str">
        <f>IF(_xlfn.XLOOKUP(G393,'BE Data'!D:D,'BE Data'!H:H)=A393,"Yes","")</f>
        <v/>
      </c>
    </row>
    <row r="394" spans="1:20" x14ac:dyDescent="0.35">
      <c r="A394" s="4" t="s">
        <v>70</v>
      </c>
      <c r="B394" s="31" t="s">
        <v>32</v>
      </c>
      <c r="C394" s="31"/>
      <c r="D394" s="31"/>
      <c r="E394" s="31" t="s">
        <v>33</v>
      </c>
      <c r="F394" s="31"/>
      <c r="G394" s="31" t="s">
        <v>302</v>
      </c>
      <c r="H394" s="45">
        <v>44922</v>
      </c>
      <c r="I394" s="31" t="s">
        <v>453</v>
      </c>
      <c r="J394" s="31" t="s">
        <v>122</v>
      </c>
      <c r="K394" s="31" t="s">
        <v>466</v>
      </c>
      <c r="L394" s="31" t="s">
        <v>35</v>
      </c>
      <c r="M394" s="31" t="s">
        <v>36</v>
      </c>
      <c r="N394" s="40" t="s">
        <v>362</v>
      </c>
      <c r="O394" s="40" t="s">
        <v>386</v>
      </c>
      <c r="P394" s="40" t="s">
        <v>385</v>
      </c>
      <c r="Q394" s="41">
        <v>727.6</v>
      </c>
      <c r="R394" s="4" t="str">
        <f t="shared" si="12"/>
        <v>MOTD</v>
      </c>
      <c r="S394" s="44">
        <f t="shared" si="13"/>
        <v>17</v>
      </c>
      <c r="T394" s="44" t="str">
        <f>IF(_xlfn.XLOOKUP(G394,'BE Data'!D:D,'BE Data'!H:H)=A394,"Yes","")</f>
        <v/>
      </c>
    </row>
    <row r="395" spans="1:20" x14ac:dyDescent="0.35">
      <c r="A395" s="4" t="s">
        <v>70</v>
      </c>
      <c r="B395" s="31" t="s">
        <v>32</v>
      </c>
      <c r="C395" s="31" t="s">
        <v>45</v>
      </c>
      <c r="D395" s="31" t="s">
        <v>69</v>
      </c>
      <c r="E395" s="31" t="s">
        <v>41</v>
      </c>
      <c r="F395" s="31">
        <v>0.83333333333333337</v>
      </c>
      <c r="G395" s="31" t="s">
        <v>303</v>
      </c>
      <c r="H395" s="45">
        <v>44925</v>
      </c>
      <c r="I395" s="31" t="s">
        <v>453</v>
      </c>
      <c r="J395" s="31" t="s">
        <v>71</v>
      </c>
      <c r="K395" s="31" t="s">
        <v>53</v>
      </c>
      <c r="L395" s="31" t="s">
        <v>57</v>
      </c>
      <c r="M395" s="31" t="s">
        <v>55</v>
      </c>
      <c r="N395" s="40">
        <v>0.83472222222222214</v>
      </c>
      <c r="O395" s="40">
        <v>0.91319444444444431</v>
      </c>
      <c r="P395" s="40">
        <v>7.8472222222222165E-2</v>
      </c>
      <c r="Q395" s="41">
        <v>0</v>
      </c>
      <c r="R395" s="4" t="str">
        <f t="shared" si="12"/>
        <v>Original</v>
      </c>
      <c r="S395" s="44">
        <f t="shared" si="13"/>
        <v>18</v>
      </c>
      <c r="T395" s="44" t="str">
        <f>IF(_xlfn.XLOOKUP(G395,'BE Data'!D:D,'BE Data'!H:H)=A395,"Yes","")</f>
        <v/>
      </c>
    </row>
    <row r="396" spans="1:20" x14ac:dyDescent="0.35">
      <c r="A396" s="4" t="s">
        <v>70</v>
      </c>
      <c r="B396" s="31" t="s">
        <v>32</v>
      </c>
      <c r="C396" s="31" t="s">
        <v>72</v>
      </c>
      <c r="D396" s="31" t="s">
        <v>42</v>
      </c>
      <c r="E396" s="31" t="s">
        <v>41</v>
      </c>
      <c r="F396" s="31">
        <v>0.52083333333333337</v>
      </c>
      <c r="G396" s="31" t="s">
        <v>303</v>
      </c>
      <c r="H396" s="45">
        <v>44926</v>
      </c>
      <c r="I396" s="31" t="s">
        <v>453</v>
      </c>
      <c r="J396" s="31" t="s">
        <v>37</v>
      </c>
      <c r="K396" s="31" t="s">
        <v>53</v>
      </c>
      <c r="L396" s="31" t="s">
        <v>58</v>
      </c>
      <c r="M396" s="31" t="s">
        <v>59</v>
      </c>
      <c r="N396" s="40">
        <v>0.5215277777777777</v>
      </c>
      <c r="O396" s="40">
        <v>0.59930555555555554</v>
      </c>
      <c r="P396" s="40">
        <v>7.7777777777777835E-2</v>
      </c>
      <c r="Q396" s="41">
        <v>1176.5999999999999</v>
      </c>
      <c r="R396" s="4" t="str">
        <f t="shared" si="12"/>
        <v>Original</v>
      </c>
      <c r="S396" s="44">
        <f t="shared" si="13"/>
        <v>18</v>
      </c>
      <c r="T396" s="44" t="str">
        <f>IF(_xlfn.XLOOKUP(G396,'BE Data'!D:D,'BE Data'!H:H)=A396,"Yes","")</f>
        <v/>
      </c>
    </row>
    <row r="397" spans="1:20" x14ac:dyDescent="0.35">
      <c r="A397" s="4" t="s">
        <v>70</v>
      </c>
      <c r="B397" s="31" t="s">
        <v>32</v>
      </c>
      <c r="C397" s="31" t="s">
        <v>161</v>
      </c>
      <c r="D397" s="31" t="s">
        <v>40</v>
      </c>
      <c r="E397" s="31" t="s">
        <v>41</v>
      </c>
      <c r="F397" s="31">
        <v>0.72916666666666663</v>
      </c>
      <c r="G397" s="31" t="s">
        <v>303</v>
      </c>
      <c r="H397" s="45">
        <v>44926</v>
      </c>
      <c r="I397" s="31" t="s">
        <v>453</v>
      </c>
      <c r="J397" s="31" t="s">
        <v>37</v>
      </c>
      <c r="K397" s="31" t="s">
        <v>53</v>
      </c>
      <c r="L397" s="31" t="s">
        <v>57</v>
      </c>
      <c r="M397" s="31" t="s">
        <v>55</v>
      </c>
      <c r="N397" s="40">
        <v>0.72986111111111107</v>
      </c>
      <c r="O397" s="40">
        <v>0.80972222222222212</v>
      </c>
      <c r="P397" s="40">
        <v>7.9861111111111049E-2</v>
      </c>
      <c r="Q397" s="41">
        <v>0</v>
      </c>
      <c r="R397" s="4" t="str">
        <f t="shared" si="12"/>
        <v>Original</v>
      </c>
      <c r="S397" s="44">
        <f t="shared" si="13"/>
        <v>18</v>
      </c>
      <c r="T397" s="44" t="str">
        <f>IF(_xlfn.XLOOKUP(G397,'BE Data'!D:D,'BE Data'!H:H)=A397,"Yes","")</f>
        <v/>
      </c>
    </row>
    <row r="398" spans="1:20" x14ac:dyDescent="0.35">
      <c r="A398" s="4" t="s">
        <v>70</v>
      </c>
      <c r="B398" s="31" t="s">
        <v>32</v>
      </c>
      <c r="C398" s="31"/>
      <c r="D398" s="31"/>
      <c r="E398" s="31" t="s">
        <v>33</v>
      </c>
      <c r="F398" s="31"/>
      <c r="G398" s="31" t="s">
        <v>303</v>
      </c>
      <c r="H398" s="45">
        <v>44926</v>
      </c>
      <c r="I398" s="31" t="s">
        <v>453</v>
      </c>
      <c r="J398" s="31" t="s">
        <v>37</v>
      </c>
      <c r="K398" s="31" t="s">
        <v>34</v>
      </c>
      <c r="L398" s="31" t="s">
        <v>278</v>
      </c>
      <c r="M398" s="31" t="s">
        <v>36</v>
      </c>
      <c r="N398" s="40">
        <v>0.91666666666666663</v>
      </c>
      <c r="O398" s="40">
        <v>0.97847222222222219</v>
      </c>
      <c r="P398" s="40">
        <v>6.1805555555555558E-2</v>
      </c>
      <c r="Q398" s="41">
        <v>1765.5</v>
      </c>
      <c r="R398" s="4" t="str">
        <f t="shared" si="12"/>
        <v>MOTD</v>
      </c>
      <c r="S398" s="44">
        <f t="shared" si="13"/>
        <v>18</v>
      </c>
      <c r="T398" s="44" t="str">
        <f>IF(_xlfn.XLOOKUP(G398,'BE Data'!D:D,'BE Data'!H:H)=A398,"Yes","")</f>
        <v/>
      </c>
    </row>
    <row r="399" spans="1:20" x14ac:dyDescent="0.35">
      <c r="A399" s="4" t="s">
        <v>70</v>
      </c>
      <c r="B399" s="31" t="s">
        <v>32</v>
      </c>
      <c r="C399" s="31"/>
      <c r="D399" s="31"/>
      <c r="E399" s="31" t="s">
        <v>33</v>
      </c>
      <c r="F399" s="31"/>
      <c r="G399" s="31" t="s">
        <v>303</v>
      </c>
      <c r="H399" s="45">
        <v>44927</v>
      </c>
      <c r="I399" s="31" t="s">
        <v>453</v>
      </c>
      <c r="J399" s="31" t="s">
        <v>38</v>
      </c>
      <c r="K399" s="31" t="s">
        <v>466</v>
      </c>
      <c r="L399" s="31" t="s">
        <v>35</v>
      </c>
      <c r="M399" s="31" t="s">
        <v>36</v>
      </c>
      <c r="N399" s="40">
        <v>0.35416666666666669</v>
      </c>
      <c r="O399" s="40">
        <v>0.41597222222222224</v>
      </c>
      <c r="P399" s="40">
        <v>6.1805555555555558E-2</v>
      </c>
      <c r="Q399" s="41">
        <v>837.9</v>
      </c>
      <c r="R399" s="4" t="str">
        <f t="shared" si="12"/>
        <v>MOTD</v>
      </c>
      <c r="S399" s="44">
        <f t="shared" si="13"/>
        <v>18</v>
      </c>
      <c r="T399" s="44" t="str">
        <f>IF(_xlfn.XLOOKUP(G399,'BE Data'!D:D,'BE Data'!H:H)=A399,"Yes","")</f>
        <v/>
      </c>
    </row>
    <row r="400" spans="1:20" x14ac:dyDescent="0.35">
      <c r="A400" s="4" t="s">
        <v>70</v>
      </c>
      <c r="B400" s="31" t="s">
        <v>32</v>
      </c>
      <c r="C400" s="31" t="s">
        <v>48</v>
      </c>
      <c r="D400" s="31" t="s">
        <v>82</v>
      </c>
      <c r="E400" s="31" t="s">
        <v>41</v>
      </c>
      <c r="F400" s="31">
        <v>0.58333333333333337</v>
      </c>
      <c r="G400" s="31" t="s">
        <v>303</v>
      </c>
      <c r="H400" s="45">
        <v>44927</v>
      </c>
      <c r="I400" s="31" t="s">
        <v>453</v>
      </c>
      <c r="J400" s="31" t="s">
        <v>38</v>
      </c>
      <c r="K400" s="31" t="s">
        <v>53</v>
      </c>
      <c r="L400" s="31" t="s">
        <v>54</v>
      </c>
      <c r="M400" s="31" t="s">
        <v>55</v>
      </c>
      <c r="N400" s="40">
        <v>0.58333333333333326</v>
      </c>
      <c r="O400" s="40">
        <v>0.66319444444444442</v>
      </c>
      <c r="P400" s="40">
        <v>7.986111111111116E-2</v>
      </c>
      <c r="Q400" s="41">
        <v>1393.6</v>
      </c>
      <c r="R400" s="4" t="str">
        <f t="shared" si="12"/>
        <v>Original</v>
      </c>
      <c r="S400" s="44">
        <f t="shared" si="13"/>
        <v>18</v>
      </c>
      <c r="T400" s="44" t="str">
        <f>IF(_xlfn.XLOOKUP(G400,'BE Data'!D:D,'BE Data'!H:H)=A400,"Yes","")</f>
        <v/>
      </c>
    </row>
    <row r="401" spans="1:20" x14ac:dyDescent="0.35">
      <c r="A401" s="4" t="s">
        <v>70</v>
      </c>
      <c r="B401" s="31" t="s">
        <v>32</v>
      </c>
      <c r="C401" s="31" t="s">
        <v>164</v>
      </c>
      <c r="D401" s="31" t="s">
        <v>67</v>
      </c>
      <c r="E401" s="31" t="s">
        <v>41</v>
      </c>
      <c r="F401" s="31">
        <v>0.6875</v>
      </c>
      <c r="G401" s="31" t="s">
        <v>303</v>
      </c>
      <c r="H401" s="45">
        <v>44927</v>
      </c>
      <c r="I401" s="31" t="s">
        <v>453</v>
      </c>
      <c r="J401" s="31" t="s">
        <v>38</v>
      </c>
      <c r="K401" s="31" t="s">
        <v>53</v>
      </c>
      <c r="L401" s="31" t="s">
        <v>57</v>
      </c>
      <c r="M401" s="31" t="s">
        <v>55</v>
      </c>
      <c r="N401" s="40">
        <v>0.68819444444444433</v>
      </c>
      <c r="O401" s="40">
        <v>0.76458333333333328</v>
      </c>
      <c r="P401" s="40">
        <v>7.6388888888888951E-2</v>
      </c>
      <c r="Q401" s="41">
        <v>1497.4</v>
      </c>
      <c r="R401" s="4" t="str">
        <f t="shared" si="12"/>
        <v>Original</v>
      </c>
      <c r="S401" s="44">
        <f t="shared" si="13"/>
        <v>18</v>
      </c>
      <c r="T401" s="44" t="str">
        <f>IF(_xlfn.XLOOKUP(G401,'BE Data'!D:D,'BE Data'!H:H)=A401,"Yes","")</f>
        <v/>
      </c>
    </row>
    <row r="402" spans="1:20" x14ac:dyDescent="0.35">
      <c r="A402" s="4" t="s">
        <v>70</v>
      </c>
      <c r="B402" s="31" t="s">
        <v>32</v>
      </c>
      <c r="C402" s="31"/>
      <c r="D402" s="31"/>
      <c r="E402" s="31" t="s">
        <v>33</v>
      </c>
      <c r="F402" s="31"/>
      <c r="G402" s="31" t="s">
        <v>303</v>
      </c>
      <c r="H402" s="45">
        <v>44927</v>
      </c>
      <c r="I402" s="31" t="s">
        <v>453</v>
      </c>
      <c r="J402" s="31" t="s">
        <v>38</v>
      </c>
      <c r="K402" s="31" t="s">
        <v>39</v>
      </c>
      <c r="L402" s="31" t="s">
        <v>35</v>
      </c>
      <c r="M402" s="31" t="s">
        <v>36</v>
      </c>
      <c r="N402" s="40">
        <v>0.95138888888888884</v>
      </c>
      <c r="O402" s="40">
        <v>0.98958333333333326</v>
      </c>
      <c r="P402" s="40">
        <v>3.8194444444444441E-2</v>
      </c>
      <c r="Q402" s="41">
        <v>1545.9</v>
      </c>
      <c r="R402" s="4" t="str">
        <f t="shared" si="12"/>
        <v>MOTD</v>
      </c>
      <c r="S402" s="44">
        <f t="shared" si="13"/>
        <v>18</v>
      </c>
      <c r="T402" s="44" t="str">
        <f>IF(_xlfn.XLOOKUP(G402,'BE Data'!D:D,'BE Data'!H:H)=A402,"Yes","")</f>
        <v/>
      </c>
    </row>
    <row r="403" spans="1:20" x14ac:dyDescent="0.35">
      <c r="A403" s="4" t="s">
        <v>70</v>
      </c>
      <c r="B403" s="31" t="s">
        <v>32</v>
      </c>
      <c r="C403" s="31" t="s">
        <v>140</v>
      </c>
      <c r="D403" s="31" t="s">
        <v>45</v>
      </c>
      <c r="E403" s="31" t="s">
        <v>41</v>
      </c>
      <c r="F403" s="31">
        <v>0.72916666666666663</v>
      </c>
      <c r="G403" s="31" t="s">
        <v>304</v>
      </c>
      <c r="H403" s="45">
        <v>44928</v>
      </c>
      <c r="I403" s="31" t="s">
        <v>453</v>
      </c>
      <c r="J403" s="31" t="s">
        <v>74</v>
      </c>
      <c r="K403" s="31" t="s">
        <v>53</v>
      </c>
      <c r="L403" s="31" t="s">
        <v>281</v>
      </c>
      <c r="M403" s="31" t="s">
        <v>55</v>
      </c>
      <c r="N403" s="40">
        <v>0.72986111111111107</v>
      </c>
      <c r="O403" s="40">
        <v>0.81041666666666656</v>
      </c>
      <c r="P403" s="40">
        <v>8.0555555555555491E-2</v>
      </c>
      <c r="Q403" s="41">
        <v>2332.4</v>
      </c>
      <c r="R403" s="4" t="str">
        <f t="shared" si="12"/>
        <v>Original</v>
      </c>
      <c r="S403" s="44">
        <f t="shared" si="13"/>
        <v>19</v>
      </c>
      <c r="T403" s="44" t="str">
        <f>IF(_xlfn.XLOOKUP(G403,'BE Data'!D:D,'BE Data'!H:H)=A403,"Yes","")</f>
        <v/>
      </c>
    </row>
    <row r="404" spans="1:20" x14ac:dyDescent="0.35">
      <c r="A404" s="4" t="s">
        <v>70</v>
      </c>
      <c r="B404" s="31" t="s">
        <v>32</v>
      </c>
      <c r="C404" s="31" t="s">
        <v>40</v>
      </c>
      <c r="D404" s="31" t="s">
        <v>46</v>
      </c>
      <c r="E404" s="31" t="s">
        <v>41</v>
      </c>
      <c r="F404" s="31">
        <v>0.82291666666666663</v>
      </c>
      <c r="G404" s="31" t="s">
        <v>304</v>
      </c>
      <c r="H404" s="45">
        <v>44929</v>
      </c>
      <c r="I404" s="31" t="s">
        <v>453</v>
      </c>
      <c r="J404" s="31" t="s">
        <v>122</v>
      </c>
      <c r="K404" s="31" t="s">
        <v>53</v>
      </c>
      <c r="L404" s="31" t="s">
        <v>54</v>
      </c>
      <c r="M404" s="31" t="s">
        <v>55</v>
      </c>
      <c r="N404" s="40">
        <v>0.82291666666666652</v>
      </c>
      <c r="O404" s="40">
        <v>0.90208333333333324</v>
      </c>
      <c r="P404" s="40">
        <v>7.9166666666666718E-2</v>
      </c>
      <c r="Q404" s="41">
        <v>1850.6</v>
      </c>
      <c r="R404" s="4" t="str">
        <f t="shared" si="12"/>
        <v>Original</v>
      </c>
      <c r="S404" s="44">
        <f t="shared" si="13"/>
        <v>19</v>
      </c>
      <c r="T404" s="44" t="str">
        <f>IF(_xlfn.XLOOKUP(G404,'BE Data'!D:D,'BE Data'!H:H)=A404,"Yes","")</f>
        <v/>
      </c>
    </row>
    <row r="405" spans="1:20" x14ac:dyDescent="0.35">
      <c r="A405" s="4" t="s">
        <v>70</v>
      </c>
      <c r="B405" s="31" t="s">
        <v>32</v>
      </c>
      <c r="C405" s="31" t="s">
        <v>81</v>
      </c>
      <c r="D405" s="31" t="s">
        <v>48</v>
      </c>
      <c r="E405" s="31" t="s">
        <v>41</v>
      </c>
      <c r="F405" s="31">
        <v>0.83333333333333337</v>
      </c>
      <c r="G405" s="31" t="s">
        <v>304</v>
      </c>
      <c r="H405" s="45">
        <v>44930</v>
      </c>
      <c r="I405" s="31" t="s">
        <v>453</v>
      </c>
      <c r="J405" s="31" t="s">
        <v>123</v>
      </c>
      <c r="K405" s="31" t="s">
        <v>53</v>
      </c>
      <c r="L405" s="31" t="s">
        <v>54</v>
      </c>
      <c r="M405" s="31" t="s">
        <v>55</v>
      </c>
      <c r="N405" s="40">
        <v>0.83333333333333337</v>
      </c>
      <c r="O405" s="40">
        <v>0.90972222222222221</v>
      </c>
      <c r="P405" s="40">
        <v>7.6388888888888895E-2</v>
      </c>
      <c r="Q405" s="41">
        <v>1356.6</v>
      </c>
      <c r="R405" s="4" t="str">
        <f t="shared" si="12"/>
        <v>Original</v>
      </c>
      <c r="S405" s="44">
        <f t="shared" si="13"/>
        <v>19</v>
      </c>
      <c r="T405" s="44" t="str">
        <f>IF(_xlfn.XLOOKUP(G405,'BE Data'!D:D,'BE Data'!H:H)=A405,"Yes","")</f>
        <v/>
      </c>
    </row>
    <row r="406" spans="1:20" x14ac:dyDescent="0.35">
      <c r="A406" s="4" t="s">
        <v>70</v>
      </c>
      <c r="B406" s="31" t="s">
        <v>32</v>
      </c>
      <c r="C406" s="31"/>
      <c r="D406" s="31"/>
      <c r="E406" s="31" t="s">
        <v>33</v>
      </c>
      <c r="F406" s="31">
        <v>0.94444444444444453</v>
      </c>
      <c r="G406" s="31" t="s">
        <v>304</v>
      </c>
      <c r="H406" s="45">
        <v>44930</v>
      </c>
      <c r="I406" s="31" t="s">
        <v>453</v>
      </c>
      <c r="J406" s="31" t="s">
        <v>123</v>
      </c>
      <c r="K406" s="31" t="s">
        <v>34</v>
      </c>
      <c r="L406" s="31" t="s">
        <v>35</v>
      </c>
      <c r="M406" s="31" t="s">
        <v>36</v>
      </c>
      <c r="N406" s="40">
        <v>0.94444444444444453</v>
      </c>
      <c r="O406" s="40">
        <v>6.9444444444444441E-3</v>
      </c>
      <c r="P406" s="40">
        <v>6.25E-2</v>
      </c>
      <c r="Q406" s="41">
        <v>1548.4</v>
      </c>
      <c r="R406" s="4" t="str">
        <f t="shared" si="12"/>
        <v>MOTD</v>
      </c>
      <c r="S406" s="44">
        <f t="shared" si="13"/>
        <v>19</v>
      </c>
      <c r="T406" s="44" t="str">
        <f>IF(_xlfn.XLOOKUP(G406,'BE Data'!D:D,'BE Data'!H:H)=A406,"Yes","")</f>
        <v/>
      </c>
    </row>
    <row r="407" spans="1:20" x14ac:dyDescent="0.35">
      <c r="A407" s="4" t="s">
        <v>70</v>
      </c>
      <c r="B407" s="31" t="s">
        <v>32</v>
      </c>
      <c r="C407" s="31" t="s">
        <v>67</v>
      </c>
      <c r="D407" s="31" t="s">
        <v>49</v>
      </c>
      <c r="E407" s="31" t="s">
        <v>41</v>
      </c>
      <c r="F407" s="31">
        <v>0.83333333333333337</v>
      </c>
      <c r="G407" s="31" t="s">
        <v>304</v>
      </c>
      <c r="H407" s="45">
        <v>44931</v>
      </c>
      <c r="I407" s="31" t="s">
        <v>453</v>
      </c>
      <c r="J407" s="31" t="s">
        <v>127</v>
      </c>
      <c r="K407" s="31" t="s">
        <v>53</v>
      </c>
      <c r="L407" s="31" t="s">
        <v>54</v>
      </c>
      <c r="M407" s="31" t="s">
        <v>55</v>
      </c>
      <c r="N407" s="40">
        <v>0.8340277777777777</v>
      </c>
      <c r="O407" s="40">
        <v>0.91111111111111109</v>
      </c>
      <c r="P407" s="40">
        <v>7.7083333333333337E-2</v>
      </c>
      <c r="Q407" s="41">
        <v>1847.3000000000002</v>
      </c>
      <c r="R407" s="4" t="str">
        <f t="shared" si="12"/>
        <v>Original</v>
      </c>
      <c r="S407" s="44">
        <f t="shared" si="13"/>
        <v>19</v>
      </c>
      <c r="T407" s="44" t="str">
        <f>IF(_xlfn.XLOOKUP(G407,'BE Data'!D:D,'BE Data'!H:H)=A407,"Yes","")</f>
        <v/>
      </c>
    </row>
    <row r="408" spans="1:20" x14ac:dyDescent="0.35">
      <c r="A408" s="4" t="s">
        <v>70</v>
      </c>
      <c r="B408" s="31" t="s">
        <v>32</v>
      </c>
      <c r="C408" s="31" t="s">
        <v>94</v>
      </c>
      <c r="D408" s="31" t="s">
        <v>67</v>
      </c>
      <c r="E408" s="31" t="s">
        <v>41</v>
      </c>
      <c r="F408" s="31">
        <v>0.83333333333333337</v>
      </c>
      <c r="G408" s="31" t="s">
        <v>292</v>
      </c>
      <c r="H408" s="45">
        <v>44938</v>
      </c>
      <c r="I408" s="31" t="s">
        <v>453</v>
      </c>
      <c r="J408" s="31" t="s">
        <v>127</v>
      </c>
      <c r="K408" s="31" t="s">
        <v>53</v>
      </c>
      <c r="L408" s="31" t="s">
        <v>58</v>
      </c>
      <c r="M408" s="31" t="s">
        <v>59</v>
      </c>
      <c r="N408" s="40">
        <v>0.83333333333333326</v>
      </c>
      <c r="O408" s="40">
        <v>0.91458333333333319</v>
      </c>
      <c r="P408" s="40">
        <v>8.1249999999999933E-2</v>
      </c>
      <c r="Q408" s="41">
        <v>795.8</v>
      </c>
      <c r="R408" s="4" t="str">
        <f t="shared" si="12"/>
        <v>Original</v>
      </c>
      <c r="S408" s="44">
        <f t="shared" si="13"/>
        <v>7</v>
      </c>
      <c r="T408" s="44" t="str">
        <f>IF(_xlfn.XLOOKUP(G408,'BE Data'!D:D,'BE Data'!H:H)=A408,"Yes","")</f>
        <v/>
      </c>
    </row>
    <row r="409" spans="1:20" x14ac:dyDescent="0.35">
      <c r="A409" s="4" t="s">
        <v>70</v>
      </c>
      <c r="B409" s="31" t="s">
        <v>32</v>
      </c>
      <c r="C409" s="31" t="s">
        <v>82</v>
      </c>
      <c r="D409" s="31" t="s">
        <v>43</v>
      </c>
      <c r="E409" s="31" t="s">
        <v>41</v>
      </c>
      <c r="F409" s="31">
        <v>0.83333333333333337</v>
      </c>
      <c r="G409" s="31" t="s">
        <v>305</v>
      </c>
      <c r="H409" s="45">
        <v>44939</v>
      </c>
      <c r="I409" s="31" t="s">
        <v>453</v>
      </c>
      <c r="J409" s="31" t="s">
        <v>71</v>
      </c>
      <c r="K409" s="31" t="s">
        <v>53</v>
      </c>
      <c r="L409" s="31" t="s">
        <v>57</v>
      </c>
      <c r="M409" s="31" t="s">
        <v>55</v>
      </c>
      <c r="N409" s="40">
        <v>0.83333333333333326</v>
      </c>
      <c r="O409" s="40">
        <v>0.9180555555555554</v>
      </c>
      <c r="P409" s="40">
        <v>8.4722222222222143E-2</v>
      </c>
      <c r="Q409" s="41">
        <v>1209.5999999999999</v>
      </c>
      <c r="R409" s="4" t="str">
        <f t="shared" si="12"/>
        <v>Original</v>
      </c>
      <c r="S409" s="44">
        <f t="shared" si="13"/>
        <v>20</v>
      </c>
      <c r="T409" s="44" t="str">
        <f>IF(_xlfn.XLOOKUP(G409,'BE Data'!D:D,'BE Data'!H:H)=A409,"Yes","")</f>
        <v/>
      </c>
    </row>
    <row r="410" spans="1:20" x14ac:dyDescent="0.35">
      <c r="A410" s="4" t="s">
        <v>70</v>
      </c>
      <c r="B410" s="31" t="s">
        <v>32</v>
      </c>
      <c r="C410" s="31" t="s">
        <v>42</v>
      </c>
      <c r="D410" s="31" t="s">
        <v>49</v>
      </c>
      <c r="E410" s="31" t="s">
        <v>41</v>
      </c>
      <c r="F410" s="31">
        <v>0.52083333333333337</v>
      </c>
      <c r="G410" s="31" t="s">
        <v>305</v>
      </c>
      <c r="H410" s="45">
        <v>44940</v>
      </c>
      <c r="I410" s="31" t="s">
        <v>453</v>
      </c>
      <c r="J410" s="31" t="s">
        <v>37</v>
      </c>
      <c r="K410" s="31" t="s">
        <v>53</v>
      </c>
      <c r="L410" s="31" t="s">
        <v>58</v>
      </c>
      <c r="M410" s="31" t="s">
        <v>59</v>
      </c>
      <c r="N410" s="40">
        <v>0.5215277777777777</v>
      </c>
      <c r="O410" s="40">
        <v>0.60069444444444442</v>
      </c>
      <c r="P410" s="40">
        <v>7.9166666666666718E-2</v>
      </c>
      <c r="Q410" s="41">
        <v>2096.1999999999998</v>
      </c>
      <c r="R410" s="4" t="str">
        <f t="shared" si="12"/>
        <v>Original</v>
      </c>
      <c r="S410" s="44">
        <f t="shared" si="13"/>
        <v>20</v>
      </c>
      <c r="T410" s="44" t="str">
        <f>IF(_xlfn.XLOOKUP(G410,'BE Data'!D:D,'BE Data'!H:H)=A410,"Yes","")</f>
        <v/>
      </c>
    </row>
    <row r="411" spans="1:20" x14ac:dyDescent="0.35">
      <c r="A411" s="4" t="s">
        <v>70</v>
      </c>
      <c r="B411" s="31" t="s">
        <v>32</v>
      </c>
      <c r="C411" s="31" t="s">
        <v>140</v>
      </c>
      <c r="D411" s="31" t="s">
        <v>128</v>
      </c>
      <c r="E411" s="31" t="s">
        <v>41</v>
      </c>
      <c r="F411" s="31">
        <v>0.72916666666666663</v>
      </c>
      <c r="G411" s="31" t="s">
        <v>305</v>
      </c>
      <c r="H411" s="45">
        <v>44940</v>
      </c>
      <c r="I411" s="31" t="s">
        <v>453</v>
      </c>
      <c r="J411" s="31" t="s">
        <v>37</v>
      </c>
      <c r="K411" s="31" t="s">
        <v>53</v>
      </c>
      <c r="L411" s="31" t="s">
        <v>57</v>
      </c>
      <c r="M411" s="31" t="s">
        <v>55</v>
      </c>
      <c r="N411" s="40">
        <v>0.72916666666666663</v>
      </c>
      <c r="O411" s="40">
        <v>0.8076388888888888</v>
      </c>
      <c r="P411" s="40">
        <v>7.8472222222222165E-2</v>
      </c>
      <c r="Q411" s="41">
        <v>1058.2</v>
      </c>
      <c r="R411" s="4" t="str">
        <f t="shared" si="12"/>
        <v>Original</v>
      </c>
      <c r="S411" s="44">
        <f t="shared" si="13"/>
        <v>20</v>
      </c>
      <c r="T411" s="44" t="str">
        <f>IF(_xlfn.XLOOKUP(G411,'BE Data'!D:D,'BE Data'!H:H)=A411,"Yes","")</f>
        <v/>
      </c>
    </row>
    <row r="412" spans="1:20" x14ac:dyDescent="0.35">
      <c r="A412" s="4" t="s">
        <v>70</v>
      </c>
      <c r="B412" s="31" t="s">
        <v>32</v>
      </c>
      <c r="C412" s="31"/>
      <c r="D412" s="31"/>
      <c r="E412" s="31" t="s">
        <v>33</v>
      </c>
      <c r="F412" s="31"/>
      <c r="G412" s="31" t="s">
        <v>305</v>
      </c>
      <c r="H412" s="45">
        <v>44940</v>
      </c>
      <c r="I412" s="31" t="s">
        <v>453</v>
      </c>
      <c r="J412" s="31" t="s">
        <v>37</v>
      </c>
      <c r="K412" s="31" t="s">
        <v>34</v>
      </c>
      <c r="L412" s="31" t="s">
        <v>35</v>
      </c>
      <c r="M412" s="31" t="s">
        <v>36</v>
      </c>
      <c r="N412" s="40">
        <v>0.9375</v>
      </c>
      <c r="O412" s="40">
        <v>0.99791666666666667</v>
      </c>
      <c r="P412" s="40">
        <v>6.0416666666666667E-2</v>
      </c>
      <c r="Q412" s="41">
        <v>3019.2</v>
      </c>
      <c r="R412" s="4" t="str">
        <f t="shared" si="12"/>
        <v>MOTD</v>
      </c>
      <c r="S412" s="44">
        <f t="shared" si="13"/>
        <v>20</v>
      </c>
      <c r="T412" s="44" t="str">
        <f>IF(_xlfn.XLOOKUP(G412,'BE Data'!D:D,'BE Data'!H:H)=A412,"Yes","")</f>
        <v/>
      </c>
    </row>
    <row r="413" spans="1:20" x14ac:dyDescent="0.35">
      <c r="A413" s="4" t="s">
        <v>70</v>
      </c>
      <c r="B413" s="31" t="s">
        <v>32</v>
      </c>
      <c r="C413" s="31"/>
      <c r="D413" s="31"/>
      <c r="E413" s="31" t="s">
        <v>33</v>
      </c>
      <c r="F413" s="31"/>
      <c r="G413" s="31" t="s">
        <v>305</v>
      </c>
      <c r="H413" s="45">
        <v>44941</v>
      </c>
      <c r="I413" s="31" t="s">
        <v>453</v>
      </c>
      <c r="J413" s="31" t="s">
        <v>38</v>
      </c>
      <c r="K413" s="31" t="s">
        <v>466</v>
      </c>
      <c r="L413" s="31" t="s">
        <v>35</v>
      </c>
      <c r="M413" s="31" t="s">
        <v>36</v>
      </c>
      <c r="N413" s="40">
        <v>0.3125</v>
      </c>
      <c r="O413" s="40">
        <v>0.37291666666666667</v>
      </c>
      <c r="P413" s="40">
        <v>6.0416666666666667E-2</v>
      </c>
      <c r="Q413" s="41">
        <v>626.1</v>
      </c>
      <c r="R413" s="4" t="str">
        <f t="shared" si="12"/>
        <v>MOTD</v>
      </c>
      <c r="S413" s="44">
        <f t="shared" si="13"/>
        <v>20</v>
      </c>
      <c r="T413" s="44" t="str">
        <f>IF(_xlfn.XLOOKUP(G413,'BE Data'!D:D,'BE Data'!H:H)=A413,"Yes","")</f>
        <v/>
      </c>
    </row>
    <row r="414" spans="1:20" x14ac:dyDescent="0.35">
      <c r="A414" s="4" t="s">
        <v>70</v>
      </c>
      <c r="B414" s="31" t="s">
        <v>32</v>
      </c>
      <c r="C414" s="31" t="s">
        <v>46</v>
      </c>
      <c r="D414" s="31" t="s">
        <v>94</v>
      </c>
      <c r="E414" s="31" t="s">
        <v>41</v>
      </c>
      <c r="F414" s="31">
        <v>0.58333333333333337</v>
      </c>
      <c r="G414" s="31" t="s">
        <v>305</v>
      </c>
      <c r="H414" s="45">
        <v>44941</v>
      </c>
      <c r="I414" s="31" t="s">
        <v>453</v>
      </c>
      <c r="J414" s="31" t="s">
        <v>38</v>
      </c>
      <c r="K414" s="31" t="s">
        <v>53</v>
      </c>
      <c r="L414" s="31" t="s">
        <v>54</v>
      </c>
      <c r="M414" s="31" t="s">
        <v>55</v>
      </c>
      <c r="N414" s="40">
        <v>0.5840277777777777</v>
      </c>
      <c r="O414" s="40">
        <v>0.6645833333333333</v>
      </c>
      <c r="P414" s="40">
        <v>8.0555555555555602E-2</v>
      </c>
      <c r="Q414" s="41">
        <v>1537.8000000000002</v>
      </c>
      <c r="R414" s="4" t="str">
        <f t="shared" si="12"/>
        <v>Original</v>
      </c>
      <c r="S414" s="44">
        <f t="shared" si="13"/>
        <v>20</v>
      </c>
      <c r="T414" s="44" t="str">
        <f>IF(_xlfn.XLOOKUP(G414,'BE Data'!D:D,'BE Data'!H:H)=A414,"Yes","")</f>
        <v/>
      </c>
    </row>
    <row r="415" spans="1:20" x14ac:dyDescent="0.35">
      <c r="A415" s="4" t="s">
        <v>70</v>
      </c>
      <c r="B415" s="31" t="s">
        <v>32</v>
      </c>
      <c r="C415" s="31" t="s">
        <v>48</v>
      </c>
      <c r="D415" s="31" t="s">
        <v>40</v>
      </c>
      <c r="E415" s="31" t="s">
        <v>41</v>
      </c>
      <c r="F415" s="31">
        <v>0.6875</v>
      </c>
      <c r="G415" s="31" t="s">
        <v>305</v>
      </c>
      <c r="H415" s="45">
        <v>44941</v>
      </c>
      <c r="I415" s="31" t="s">
        <v>453</v>
      </c>
      <c r="J415" s="31" t="s">
        <v>38</v>
      </c>
      <c r="K415" s="31" t="s">
        <v>53</v>
      </c>
      <c r="L415" s="31" t="s">
        <v>54</v>
      </c>
      <c r="M415" s="31" t="s">
        <v>55</v>
      </c>
      <c r="N415" s="40">
        <v>0.68749999999999989</v>
      </c>
      <c r="O415" s="40">
        <v>0.76736111111111105</v>
      </c>
      <c r="P415" s="40">
        <v>7.986111111111116E-2</v>
      </c>
      <c r="Q415" s="41">
        <v>3225.3</v>
      </c>
      <c r="R415" s="4" t="str">
        <f t="shared" si="12"/>
        <v>Original</v>
      </c>
      <c r="S415" s="44">
        <f t="shared" si="13"/>
        <v>20</v>
      </c>
      <c r="T415" s="44" t="str">
        <f>IF(_xlfn.XLOOKUP(G415,'BE Data'!D:D,'BE Data'!H:H)=A415,"Yes","")</f>
        <v/>
      </c>
    </row>
    <row r="416" spans="1:20" x14ac:dyDescent="0.35">
      <c r="A416" s="4" t="s">
        <v>70</v>
      </c>
      <c r="B416" s="31" t="s">
        <v>32</v>
      </c>
      <c r="C416" s="31"/>
      <c r="D416" s="31"/>
      <c r="E416" s="31" t="s">
        <v>33</v>
      </c>
      <c r="F416" s="31"/>
      <c r="G416" s="31" t="s">
        <v>305</v>
      </c>
      <c r="H416" s="45">
        <v>44941</v>
      </c>
      <c r="I416" s="31" t="s">
        <v>453</v>
      </c>
      <c r="J416" s="31" t="s">
        <v>38</v>
      </c>
      <c r="K416" s="31" t="s">
        <v>39</v>
      </c>
      <c r="L416" s="31" t="s">
        <v>35</v>
      </c>
      <c r="M416" s="31" t="s">
        <v>36</v>
      </c>
      <c r="N416" s="40">
        <v>0.9375</v>
      </c>
      <c r="O416" s="40">
        <v>0.98263888888888884</v>
      </c>
      <c r="P416" s="40">
        <v>4.5138888888888888E-2</v>
      </c>
      <c r="Q416" s="41">
        <v>1759.3</v>
      </c>
      <c r="R416" s="4" t="str">
        <f t="shared" si="12"/>
        <v>MOTD</v>
      </c>
      <c r="S416" s="44">
        <f t="shared" si="13"/>
        <v>20</v>
      </c>
      <c r="T416" s="44" t="str">
        <f>IF(_xlfn.XLOOKUP(G416,'BE Data'!D:D,'BE Data'!H:H)=A416,"Yes","")</f>
        <v/>
      </c>
    </row>
    <row r="417" spans="1:20" x14ac:dyDescent="0.35">
      <c r="A417" s="4" t="s">
        <v>70</v>
      </c>
      <c r="B417" s="31" t="s">
        <v>32</v>
      </c>
      <c r="C417" s="31" t="s">
        <v>81</v>
      </c>
      <c r="D417" s="31" t="s">
        <v>42</v>
      </c>
      <c r="E417" s="31" t="s">
        <v>41</v>
      </c>
      <c r="F417" s="31">
        <v>0.83333333333333337</v>
      </c>
      <c r="G417" s="31" t="s">
        <v>292</v>
      </c>
      <c r="H417" s="45">
        <v>44944</v>
      </c>
      <c r="I417" s="31" t="s">
        <v>453</v>
      </c>
      <c r="J417" s="31" t="s">
        <v>123</v>
      </c>
      <c r="K417" s="31" t="s">
        <v>53</v>
      </c>
      <c r="L417" s="31" t="s">
        <v>54</v>
      </c>
      <c r="M417" s="31" t="s">
        <v>55</v>
      </c>
      <c r="N417" s="40">
        <v>0.8340277777777777</v>
      </c>
      <c r="O417" s="40">
        <v>0.91249999999999987</v>
      </c>
      <c r="P417" s="40">
        <v>7.8472222222222165E-2</v>
      </c>
      <c r="Q417" s="41">
        <v>1562.9</v>
      </c>
      <c r="R417" s="4" t="str">
        <f t="shared" si="12"/>
        <v>Original</v>
      </c>
      <c r="S417" s="44">
        <f t="shared" si="13"/>
        <v>7</v>
      </c>
      <c r="T417" s="44" t="str">
        <f>IF(_xlfn.XLOOKUP(G417,'BE Data'!D:D,'BE Data'!H:H)=A417,"Yes","")</f>
        <v/>
      </c>
    </row>
    <row r="418" spans="1:20" x14ac:dyDescent="0.35">
      <c r="A418" s="4" t="s">
        <v>70</v>
      </c>
      <c r="B418" s="31" t="s">
        <v>32</v>
      </c>
      <c r="C418" s="31" t="s">
        <v>49</v>
      </c>
      <c r="D418" s="31" t="s">
        <v>48</v>
      </c>
      <c r="E418" s="31" t="s">
        <v>41</v>
      </c>
      <c r="F418" s="31">
        <v>0.83333333333333337</v>
      </c>
      <c r="G418" s="31" t="s">
        <v>292</v>
      </c>
      <c r="H418" s="45">
        <v>44945</v>
      </c>
      <c r="I418" s="31" t="s">
        <v>453</v>
      </c>
      <c r="J418" s="31" t="s">
        <v>127</v>
      </c>
      <c r="K418" s="31" t="s">
        <v>53</v>
      </c>
      <c r="L418" s="31" t="s">
        <v>54</v>
      </c>
      <c r="M418" s="31" t="s">
        <v>55</v>
      </c>
      <c r="N418" s="40">
        <v>0.83333333333333337</v>
      </c>
      <c r="O418" s="40">
        <v>0.91111111111111109</v>
      </c>
      <c r="P418" s="40">
        <v>7.7777777777777779E-2</v>
      </c>
      <c r="Q418" s="41">
        <v>2006.3000000000002</v>
      </c>
      <c r="R418" s="4" t="str">
        <f t="shared" si="12"/>
        <v>Original</v>
      </c>
      <c r="S418" s="44">
        <f t="shared" si="13"/>
        <v>7</v>
      </c>
      <c r="T418" s="44" t="str">
        <f>IF(_xlfn.XLOOKUP(G418,'BE Data'!D:D,'BE Data'!H:H)=A418,"Yes","")</f>
        <v/>
      </c>
    </row>
    <row r="419" spans="1:20" x14ac:dyDescent="0.35">
      <c r="A419" s="4" t="s">
        <v>70</v>
      </c>
      <c r="B419" s="31" t="s">
        <v>32</v>
      </c>
      <c r="C419" s="31" t="s">
        <v>45</v>
      </c>
      <c r="D419" s="31" t="s">
        <v>67</v>
      </c>
      <c r="E419" s="31" t="s">
        <v>41</v>
      </c>
      <c r="F419" s="31">
        <v>0.52083333333333337</v>
      </c>
      <c r="G419" s="31" t="s">
        <v>306</v>
      </c>
      <c r="H419" s="45">
        <v>44947</v>
      </c>
      <c r="I419" s="31" t="s">
        <v>453</v>
      </c>
      <c r="J419" s="31" t="s">
        <v>37</v>
      </c>
      <c r="K419" s="31" t="s">
        <v>53</v>
      </c>
      <c r="L419" s="31" t="s">
        <v>58</v>
      </c>
      <c r="M419" s="31" t="s">
        <v>59</v>
      </c>
      <c r="N419" s="40">
        <v>0.52083333333333326</v>
      </c>
      <c r="O419" s="40">
        <v>0.60138888888888886</v>
      </c>
      <c r="P419" s="40">
        <v>8.0555555555555602E-2</v>
      </c>
      <c r="Q419" s="41">
        <v>1530.8</v>
      </c>
      <c r="R419" s="4" t="str">
        <f t="shared" si="12"/>
        <v>Original</v>
      </c>
      <c r="S419" s="44">
        <f t="shared" si="13"/>
        <v>21</v>
      </c>
      <c r="T419" s="44" t="str">
        <f>IF(_xlfn.XLOOKUP(G419,'BE Data'!D:D,'BE Data'!H:H)=A419,"Yes","")</f>
        <v/>
      </c>
    </row>
    <row r="420" spans="1:20" x14ac:dyDescent="0.35">
      <c r="A420" s="4" t="s">
        <v>70</v>
      </c>
      <c r="B420" s="31" t="s">
        <v>32</v>
      </c>
      <c r="C420" s="31" t="s">
        <v>81</v>
      </c>
      <c r="D420" s="31" t="s">
        <v>46</v>
      </c>
      <c r="E420" s="31" t="s">
        <v>41</v>
      </c>
      <c r="F420" s="31">
        <v>0.72916666666666663</v>
      </c>
      <c r="G420" s="31" t="s">
        <v>306</v>
      </c>
      <c r="H420" s="45">
        <v>44947</v>
      </c>
      <c r="I420" s="31" t="s">
        <v>453</v>
      </c>
      <c r="J420" s="31" t="s">
        <v>37</v>
      </c>
      <c r="K420" s="31" t="s">
        <v>53</v>
      </c>
      <c r="L420" s="31" t="s">
        <v>54</v>
      </c>
      <c r="M420" s="31" t="s">
        <v>55</v>
      </c>
      <c r="N420" s="40">
        <v>0.72916666666666663</v>
      </c>
      <c r="O420" s="40">
        <v>0.80694444444444435</v>
      </c>
      <c r="P420" s="40">
        <v>7.7777777777777724E-2</v>
      </c>
      <c r="Q420" s="41">
        <v>1369.8</v>
      </c>
      <c r="R420" s="4" t="str">
        <f t="shared" si="12"/>
        <v>Original</v>
      </c>
      <c r="S420" s="44">
        <f t="shared" si="13"/>
        <v>21</v>
      </c>
      <c r="T420" s="44" t="str">
        <f>IF(_xlfn.XLOOKUP(G420,'BE Data'!D:D,'BE Data'!H:H)=A420,"Yes","")</f>
        <v/>
      </c>
    </row>
    <row r="421" spans="1:20" x14ac:dyDescent="0.35">
      <c r="A421" s="4" t="s">
        <v>70</v>
      </c>
      <c r="B421" s="31" t="s">
        <v>32</v>
      </c>
      <c r="C421" s="31"/>
      <c r="D421" s="31"/>
      <c r="E421" s="31" t="s">
        <v>33</v>
      </c>
      <c r="F421" s="31"/>
      <c r="G421" s="31" t="s">
        <v>306</v>
      </c>
      <c r="H421" s="45">
        <v>44947</v>
      </c>
      <c r="I421" s="31" t="s">
        <v>453</v>
      </c>
      <c r="J421" s="31" t="s">
        <v>37</v>
      </c>
      <c r="K421" s="31" t="s">
        <v>34</v>
      </c>
      <c r="L421" s="31" t="s">
        <v>35</v>
      </c>
      <c r="M421" s="31" t="s">
        <v>36</v>
      </c>
      <c r="N421" s="40">
        <v>0.9375</v>
      </c>
      <c r="O421" s="40">
        <v>0.99236111111111114</v>
      </c>
      <c r="P421" s="40">
        <v>5.486111111111111E-2</v>
      </c>
      <c r="Q421" s="41">
        <v>2380.6</v>
      </c>
      <c r="R421" s="4" t="str">
        <f t="shared" si="12"/>
        <v>MOTD</v>
      </c>
      <c r="S421" s="44">
        <f t="shared" si="13"/>
        <v>21</v>
      </c>
      <c r="T421" s="44" t="str">
        <f>IF(_xlfn.XLOOKUP(G421,'BE Data'!D:D,'BE Data'!H:H)=A421,"Yes","")</f>
        <v/>
      </c>
    </row>
    <row r="422" spans="1:20" x14ac:dyDescent="0.35">
      <c r="A422" s="4" t="s">
        <v>70</v>
      </c>
      <c r="B422" s="31" t="s">
        <v>32</v>
      </c>
      <c r="C422" s="31"/>
      <c r="D422" s="31"/>
      <c r="E422" s="31" t="s">
        <v>33</v>
      </c>
      <c r="F422" s="31"/>
      <c r="G422" s="31" t="s">
        <v>306</v>
      </c>
      <c r="H422" s="45">
        <v>44948</v>
      </c>
      <c r="I422" s="31" t="s">
        <v>453</v>
      </c>
      <c r="J422" s="31" t="s">
        <v>38</v>
      </c>
      <c r="K422" s="31" t="s">
        <v>466</v>
      </c>
      <c r="L422" s="31" t="s">
        <v>35</v>
      </c>
      <c r="M422" s="31" t="s">
        <v>36</v>
      </c>
      <c r="N422" s="40">
        <v>0.31597222222222221</v>
      </c>
      <c r="O422" s="40">
        <v>0.37083333333333335</v>
      </c>
      <c r="P422" s="40">
        <v>5.486111111111111E-2</v>
      </c>
      <c r="Q422" s="41">
        <v>642.6</v>
      </c>
      <c r="R422" s="4" t="str">
        <f t="shared" si="12"/>
        <v>MOTD</v>
      </c>
      <c r="S422" s="44">
        <f t="shared" si="13"/>
        <v>21</v>
      </c>
      <c r="T422" s="44" t="str">
        <f>IF(_xlfn.XLOOKUP(G422,'BE Data'!D:D,'BE Data'!H:H)=A422,"Yes","")</f>
        <v/>
      </c>
    </row>
    <row r="423" spans="1:20" x14ac:dyDescent="0.35">
      <c r="A423" s="4" t="s">
        <v>70</v>
      </c>
      <c r="B423" s="31" t="s">
        <v>32</v>
      </c>
      <c r="C423" s="31" t="s">
        <v>43</v>
      </c>
      <c r="D423" s="31" t="s">
        <v>140</v>
      </c>
      <c r="E423" s="31" t="s">
        <v>41</v>
      </c>
      <c r="F423" s="31">
        <v>0.58333333333333337</v>
      </c>
      <c r="G423" s="31" t="s">
        <v>306</v>
      </c>
      <c r="H423" s="45">
        <v>44948</v>
      </c>
      <c r="I423" s="31" t="s">
        <v>453</v>
      </c>
      <c r="J423" s="31" t="s">
        <v>38</v>
      </c>
      <c r="K423" s="31" t="s">
        <v>53</v>
      </c>
      <c r="L423" s="31" t="s">
        <v>54</v>
      </c>
      <c r="M423" s="31" t="s">
        <v>55</v>
      </c>
      <c r="N423" s="40">
        <v>0.58333333333333326</v>
      </c>
      <c r="O423" s="40">
        <v>0.66111111111111098</v>
      </c>
      <c r="P423" s="40">
        <v>7.7777777777777724E-2</v>
      </c>
      <c r="Q423" s="41">
        <v>1423.4</v>
      </c>
      <c r="R423" s="4" t="str">
        <f t="shared" si="12"/>
        <v>Original</v>
      </c>
      <c r="S423" s="44">
        <f t="shared" si="13"/>
        <v>21</v>
      </c>
      <c r="T423" s="44" t="str">
        <f>IF(_xlfn.XLOOKUP(G423,'BE Data'!D:D,'BE Data'!H:H)=A423,"Yes","")</f>
        <v/>
      </c>
    </row>
    <row r="424" spans="1:20" x14ac:dyDescent="0.35">
      <c r="A424" s="4" t="s">
        <v>70</v>
      </c>
      <c r="B424" s="31" t="s">
        <v>32</v>
      </c>
      <c r="C424" s="31" t="s">
        <v>40</v>
      </c>
      <c r="D424" s="31" t="s">
        <v>42</v>
      </c>
      <c r="E424" s="31" t="s">
        <v>41</v>
      </c>
      <c r="F424" s="31">
        <v>0.6875</v>
      </c>
      <c r="G424" s="31" t="s">
        <v>306</v>
      </c>
      <c r="H424" s="45">
        <v>44948</v>
      </c>
      <c r="I424" s="31" t="s">
        <v>453</v>
      </c>
      <c r="J424" s="31" t="s">
        <v>38</v>
      </c>
      <c r="K424" s="31" t="s">
        <v>53</v>
      </c>
      <c r="L424" s="31" t="s">
        <v>54</v>
      </c>
      <c r="M424" s="31" t="s">
        <v>55</v>
      </c>
      <c r="N424" s="40">
        <v>0.68749999999999989</v>
      </c>
      <c r="O424" s="40">
        <v>0.76666666666666661</v>
      </c>
      <c r="P424" s="40">
        <v>7.9166666666666718E-2</v>
      </c>
      <c r="Q424" s="41">
        <v>3980.1</v>
      </c>
      <c r="R424" s="4" t="str">
        <f t="shared" si="12"/>
        <v>Original</v>
      </c>
      <c r="S424" s="44">
        <f t="shared" si="13"/>
        <v>21</v>
      </c>
      <c r="T424" s="44" t="str">
        <f>IF(_xlfn.XLOOKUP(G424,'BE Data'!D:D,'BE Data'!H:H)=A424,"Yes","")</f>
        <v/>
      </c>
    </row>
    <row r="425" spans="1:20" x14ac:dyDescent="0.35">
      <c r="A425" s="4" t="s">
        <v>70</v>
      </c>
      <c r="B425" s="31" t="s">
        <v>32</v>
      </c>
      <c r="C425" s="31"/>
      <c r="D425" s="31"/>
      <c r="E425" s="31" t="s">
        <v>33</v>
      </c>
      <c r="F425" s="31"/>
      <c r="G425" s="31" t="s">
        <v>306</v>
      </c>
      <c r="H425" s="45">
        <v>44948</v>
      </c>
      <c r="I425" s="31" t="s">
        <v>453</v>
      </c>
      <c r="J425" s="31" t="s">
        <v>38</v>
      </c>
      <c r="K425" s="31" t="s">
        <v>39</v>
      </c>
      <c r="L425" s="31" t="s">
        <v>35</v>
      </c>
      <c r="M425" s="31" t="s">
        <v>36</v>
      </c>
      <c r="N425" s="40">
        <v>0.9375</v>
      </c>
      <c r="O425" s="40">
        <v>0.98263888888888884</v>
      </c>
      <c r="P425" s="40">
        <v>4.5138888888888888E-2</v>
      </c>
      <c r="Q425" s="41">
        <v>2169.3000000000002</v>
      </c>
      <c r="R425" s="4" t="str">
        <f t="shared" si="12"/>
        <v>MOTD</v>
      </c>
      <c r="S425" s="44">
        <f t="shared" si="13"/>
        <v>21</v>
      </c>
      <c r="T425" s="44" t="str">
        <f>IF(_xlfn.XLOOKUP(G425,'BE Data'!D:D,'BE Data'!H:H)=A425,"Yes","")</f>
        <v/>
      </c>
    </row>
    <row r="426" spans="1:20" x14ac:dyDescent="0.35">
      <c r="A426" s="4" t="s">
        <v>70</v>
      </c>
      <c r="B426" s="31" t="s">
        <v>32</v>
      </c>
      <c r="C426" s="31" t="s">
        <v>94</v>
      </c>
      <c r="D426" s="31" t="s">
        <v>48</v>
      </c>
      <c r="E426" s="31" t="s">
        <v>41</v>
      </c>
      <c r="F426" s="31">
        <v>0.83333333333333337</v>
      </c>
      <c r="G426" s="31" t="s">
        <v>306</v>
      </c>
      <c r="H426" s="45">
        <v>44949</v>
      </c>
      <c r="I426" s="31" t="s">
        <v>453</v>
      </c>
      <c r="J426" s="31" t="s">
        <v>74</v>
      </c>
      <c r="K426" s="31" t="s">
        <v>53</v>
      </c>
      <c r="L426" s="31" t="s">
        <v>54</v>
      </c>
      <c r="M426" s="31" t="s">
        <v>55</v>
      </c>
      <c r="N426" s="40">
        <v>0.84652777777777777</v>
      </c>
      <c r="O426" s="40">
        <v>0.92847222222222225</v>
      </c>
      <c r="P426" s="40">
        <v>8.1944444444444445E-2</v>
      </c>
      <c r="Q426" s="41">
        <v>1516.3</v>
      </c>
      <c r="R426" s="4" t="str">
        <f t="shared" si="12"/>
        <v>Original</v>
      </c>
      <c r="S426" s="44">
        <f t="shared" si="13"/>
        <v>21</v>
      </c>
      <c r="T426" s="44" t="str">
        <f>IF(_xlfn.XLOOKUP(G426,'BE Data'!D:D,'BE Data'!H:H)=A426,"Yes","")</f>
        <v/>
      </c>
    </row>
    <row r="427" spans="1:20" x14ac:dyDescent="0.35">
      <c r="A427" s="4" t="s">
        <v>70</v>
      </c>
      <c r="B427" s="31" t="s">
        <v>32</v>
      </c>
      <c r="C427" s="31" t="s">
        <v>67</v>
      </c>
      <c r="D427" s="31" t="s">
        <v>94</v>
      </c>
      <c r="E427" s="31" t="s">
        <v>41</v>
      </c>
      <c r="F427" s="31">
        <v>0.83333333333333337</v>
      </c>
      <c r="G427" s="31" t="s">
        <v>307</v>
      </c>
      <c r="H427" s="45">
        <v>44960</v>
      </c>
      <c r="I427" s="31" t="s">
        <v>453</v>
      </c>
      <c r="J427" s="31" t="s">
        <v>71</v>
      </c>
      <c r="K427" s="31" t="s">
        <v>53</v>
      </c>
      <c r="L427" s="31" t="s">
        <v>57</v>
      </c>
      <c r="M427" s="31" t="s">
        <v>55</v>
      </c>
      <c r="N427" s="40">
        <v>0.83333333333333326</v>
      </c>
      <c r="O427" s="40">
        <v>0.91180555555555542</v>
      </c>
      <c r="P427" s="40">
        <v>7.8472222222222165E-2</v>
      </c>
      <c r="Q427" s="41">
        <v>1515.2</v>
      </c>
      <c r="R427" s="4" t="str">
        <f t="shared" si="12"/>
        <v>Original</v>
      </c>
      <c r="S427" s="44">
        <f t="shared" si="13"/>
        <v>22</v>
      </c>
      <c r="T427" s="44" t="str">
        <f>IF(_xlfn.XLOOKUP(G427,'BE Data'!D:D,'BE Data'!H:H)=A427,"Yes","")</f>
        <v/>
      </c>
    </row>
    <row r="428" spans="1:20" x14ac:dyDescent="0.35">
      <c r="A428" s="4" t="s">
        <v>70</v>
      </c>
      <c r="B428" s="31" t="s">
        <v>32</v>
      </c>
      <c r="C428" s="31" t="s">
        <v>86</v>
      </c>
      <c r="D428" s="31" t="s">
        <v>40</v>
      </c>
      <c r="E428" s="31" t="s">
        <v>41</v>
      </c>
      <c r="F428" s="31">
        <v>0.52083333333333337</v>
      </c>
      <c r="G428" s="31" t="s">
        <v>307</v>
      </c>
      <c r="H428" s="45">
        <v>44961</v>
      </c>
      <c r="I428" s="31" t="s">
        <v>453</v>
      </c>
      <c r="J428" s="31" t="s">
        <v>37</v>
      </c>
      <c r="K428" s="31" t="s">
        <v>53</v>
      </c>
      <c r="L428" s="31" t="s">
        <v>58</v>
      </c>
      <c r="M428" s="31" t="s">
        <v>59</v>
      </c>
      <c r="N428" s="40">
        <v>0.52083333333333326</v>
      </c>
      <c r="O428" s="40">
        <v>0.60138888888888886</v>
      </c>
      <c r="P428" s="40">
        <v>8.0555555555555602E-2</v>
      </c>
      <c r="Q428" s="41">
        <v>1165.5999999999999</v>
      </c>
      <c r="R428" s="4" t="str">
        <f t="shared" si="12"/>
        <v>Original</v>
      </c>
      <c r="S428" s="44">
        <f t="shared" si="13"/>
        <v>22</v>
      </c>
      <c r="T428" s="44" t="str">
        <f>IF(_xlfn.XLOOKUP(G428,'BE Data'!D:D,'BE Data'!H:H)=A428,"Yes","")</f>
        <v/>
      </c>
    </row>
    <row r="429" spans="1:20" x14ac:dyDescent="0.35">
      <c r="A429" s="4" t="s">
        <v>70</v>
      </c>
      <c r="B429" s="31" t="s">
        <v>32</v>
      </c>
      <c r="C429" s="31" t="s">
        <v>46</v>
      </c>
      <c r="D429" s="31" t="s">
        <v>47</v>
      </c>
      <c r="E429" s="31" t="s">
        <v>41</v>
      </c>
      <c r="F429" s="31">
        <v>0.72916666666666663</v>
      </c>
      <c r="G429" s="31" t="s">
        <v>307</v>
      </c>
      <c r="H429" s="45">
        <v>44961</v>
      </c>
      <c r="I429" s="31" t="s">
        <v>453</v>
      </c>
      <c r="J429" s="31" t="s">
        <v>37</v>
      </c>
      <c r="K429" s="31" t="s">
        <v>53</v>
      </c>
      <c r="L429" s="31" t="s">
        <v>57</v>
      </c>
      <c r="M429" s="31" t="s">
        <v>55</v>
      </c>
      <c r="N429" s="40">
        <v>0.72986111111111107</v>
      </c>
      <c r="O429" s="40">
        <v>0.8076388888888888</v>
      </c>
      <c r="P429" s="40">
        <v>7.7777777777777724E-2</v>
      </c>
      <c r="Q429" s="41">
        <v>1324.7</v>
      </c>
      <c r="R429" s="4" t="str">
        <f t="shared" si="12"/>
        <v>Original</v>
      </c>
      <c r="S429" s="44">
        <f t="shared" si="13"/>
        <v>22</v>
      </c>
      <c r="T429" s="44" t="str">
        <f>IF(_xlfn.XLOOKUP(G429,'BE Data'!D:D,'BE Data'!H:H)=A429,"Yes","")</f>
        <v/>
      </c>
    </row>
    <row r="430" spans="1:20" x14ac:dyDescent="0.35">
      <c r="A430" s="4" t="s">
        <v>70</v>
      </c>
      <c r="B430" s="31" t="s">
        <v>32</v>
      </c>
      <c r="C430" s="31"/>
      <c r="D430" s="31"/>
      <c r="E430" s="31" t="s">
        <v>33</v>
      </c>
      <c r="F430" s="31"/>
      <c r="G430" s="31" t="s">
        <v>307</v>
      </c>
      <c r="H430" s="45">
        <v>44961</v>
      </c>
      <c r="I430" s="31" t="s">
        <v>453</v>
      </c>
      <c r="J430" s="31" t="s">
        <v>37</v>
      </c>
      <c r="K430" s="31" t="s">
        <v>34</v>
      </c>
      <c r="L430" s="31" t="s">
        <v>35</v>
      </c>
      <c r="M430" s="31" t="s">
        <v>36</v>
      </c>
      <c r="N430" s="40">
        <v>0.9375</v>
      </c>
      <c r="O430" s="40">
        <v>1.0013888888888889</v>
      </c>
      <c r="P430" s="40">
        <v>6.3888888888888898E-2</v>
      </c>
      <c r="Q430" s="41">
        <v>2891.8</v>
      </c>
      <c r="R430" s="4" t="str">
        <f t="shared" si="12"/>
        <v>MOTD</v>
      </c>
      <c r="S430" s="44">
        <f t="shared" si="13"/>
        <v>22</v>
      </c>
      <c r="T430" s="44" t="str">
        <f>IF(_xlfn.XLOOKUP(G430,'BE Data'!D:D,'BE Data'!H:H)=A430,"Yes","")</f>
        <v/>
      </c>
    </row>
    <row r="431" spans="1:20" x14ac:dyDescent="0.35">
      <c r="A431" s="4" t="s">
        <v>70</v>
      </c>
      <c r="B431" s="31" t="s">
        <v>32</v>
      </c>
      <c r="C431" s="31"/>
      <c r="D431" s="31"/>
      <c r="E431" s="31" t="s">
        <v>33</v>
      </c>
      <c r="F431" s="31"/>
      <c r="G431" s="31" t="s">
        <v>307</v>
      </c>
      <c r="H431" s="45">
        <v>44962</v>
      </c>
      <c r="I431" s="31" t="s">
        <v>453</v>
      </c>
      <c r="J431" s="31" t="s">
        <v>38</v>
      </c>
      <c r="K431" s="31" t="s">
        <v>466</v>
      </c>
      <c r="L431" s="31" t="s">
        <v>35</v>
      </c>
      <c r="M431" s="31" t="s">
        <v>36</v>
      </c>
      <c r="N431" s="40">
        <v>0.30902777777777779</v>
      </c>
      <c r="O431" s="40">
        <v>0.37291666666666667</v>
      </c>
      <c r="P431" s="40">
        <v>6.3888888888888898E-2</v>
      </c>
      <c r="Q431" s="41">
        <v>783.4</v>
      </c>
      <c r="R431" s="4" t="str">
        <f t="shared" si="12"/>
        <v>MOTD</v>
      </c>
      <c r="S431" s="44">
        <f t="shared" si="13"/>
        <v>22</v>
      </c>
      <c r="T431" s="44" t="str">
        <f>IF(_xlfn.XLOOKUP(G431,'BE Data'!D:D,'BE Data'!H:H)=A431,"Yes","")</f>
        <v/>
      </c>
    </row>
    <row r="432" spans="1:20" x14ac:dyDescent="0.35">
      <c r="A432" s="4" t="s">
        <v>70</v>
      </c>
      <c r="B432" s="31" t="s">
        <v>32</v>
      </c>
      <c r="C432" s="31" t="s">
        <v>164</v>
      </c>
      <c r="D432" s="31" t="s">
        <v>43</v>
      </c>
      <c r="E432" s="31" t="s">
        <v>41</v>
      </c>
      <c r="F432" s="31">
        <v>0.58333333333333337</v>
      </c>
      <c r="G432" s="31" t="s">
        <v>307</v>
      </c>
      <c r="H432" s="45">
        <v>44962</v>
      </c>
      <c r="I432" s="31" t="s">
        <v>453</v>
      </c>
      <c r="J432" s="31" t="s">
        <v>38</v>
      </c>
      <c r="K432" s="31" t="s">
        <v>53</v>
      </c>
      <c r="L432" s="31" t="s">
        <v>54</v>
      </c>
      <c r="M432" s="31" t="s">
        <v>55</v>
      </c>
      <c r="N432" s="40">
        <v>0.58333333333333326</v>
      </c>
      <c r="O432" s="40">
        <v>0.66180555555555542</v>
      </c>
      <c r="P432" s="40">
        <v>7.8472222222222165E-2</v>
      </c>
      <c r="Q432" s="41">
        <v>1303.9000000000001</v>
      </c>
      <c r="R432" s="4" t="str">
        <f t="shared" si="12"/>
        <v>Original</v>
      </c>
      <c r="S432" s="44">
        <f t="shared" si="13"/>
        <v>22</v>
      </c>
      <c r="T432" s="44" t="str">
        <f>IF(_xlfn.XLOOKUP(G432,'BE Data'!D:D,'BE Data'!H:H)=A432,"Yes","")</f>
        <v/>
      </c>
    </row>
    <row r="433" spans="1:20" x14ac:dyDescent="0.35">
      <c r="A433" s="4" t="s">
        <v>70</v>
      </c>
      <c r="B433" s="31" t="s">
        <v>32</v>
      </c>
      <c r="C433" s="31" t="s">
        <v>48</v>
      </c>
      <c r="D433" s="31" t="s">
        <v>49</v>
      </c>
      <c r="E433" s="31" t="s">
        <v>41</v>
      </c>
      <c r="F433" s="31">
        <v>0.6875</v>
      </c>
      <c r="G433" s="31" t="s">
        <v>307</v>
      </c>
      <c r="H433" s="45">
        <v>44962</v>
      </c>
      <c r="I433" s="31" t="s">
        <v>453</v>
      </c>
      <c r="J433" s="31" t="s">
        <v>38</v>
      </c>
      <c r="K433" s="31" t="s">
        <v>53</v>
      </c>
      <c r="L433" s="31" t="s">
        <v>54</v>
      </c>
      <c r="M433" s="31" t="s">
        <v>55</v>
      </c>
      <c r="N433" s="40">
        <v>0.68749999999999989</v>
      </c>
      <c r="O433" s="40">
        <v>0.76666666666666661</v>
      </c>
      <c r="P433" s="40">
        <v>7.9166666666666718E-2</v>
      </c>
      <c r="Q433" s="41">
        <v>2942.2</v>
      </c>
      <c r="R433" s="4" t="str">
        <f t="shared" si="12"/>
        <v>Original</v>
      </c>
      <c r="S433" s="44">
        <f t="shared" si="13"/>
        <v>22</v>
      </c>
      <c r="T433" s="44" t="str">
        <f>IF(_xlfn.XLOOKUP(G433,'BE Data'!D:D,'BE Data'!H:H)=A433,"Yes","")</f>
        <v/>
      </c>
    </row>
    <row r="434" spans="1:20" x14ac:dyDescent="0.35">
      <c r="A434" s="4" t="s">
        <v>70</v>
      </c>
      <c r="B434" s="31" t="s">
        <v>32</v>
      </c>
      <c r="C434" s="31"/>
      <c r="D434" s="31"/>
      <c r="E434" s="31" t="s">
        <v>33</v>
      </c>
      <c r="F434" s="31"/>
      <c r="G434" s="31" t="s">
        <v>307</v>
      </c>
      <c r="H434" s="45">
        <v>44962</v>
      </c>
      <c r="I434" s="31" t="s">
        <v>453</v>
      </c>
      <c r="J434" s="31" t="s">
        <v>38</v>
      </c>
      <c r="K434" s="31" t="s">
        <v>39</v>
      </c>
      <c r="L434" s="31" t="s">
        <v>35</v>
      </c>
      <c r="M434" s="31" t="s">
        <v>36</v>
      </c>
      <c r="N434" s="40">
        <v>0.9375</v>
      </c>
      <c r="O434" s="40">
        <v>0.97847222222222219</v>
      </c>
      <c r="P434" s="40">
        <v>4.0972222222222222E-2</v>
      </c>
      <c r="Q434" s="41">
        <v>2045.3</v>
      </c>
      <c r="R434" s="4" t="str">
        <f t="shared" si="12"/>
        <v>MOTD</v>
      </c>
      <c r="S434" s="44">
        <f t="shared" si="13"/>
        <v>22</v>
      </c>
      <c r="T434" s="44" t="str">
        <f>IF(_xlfn.XLOOKUP(G434,'BE Data'!D:D,'BE Data'!H:H)=A434,"Yes","")</f>
        <v/>
      </c>
    </row>
    <row r="435" spans="1:20" x14ac:dyDescent="0.35">
      <c r="A435" s="4" t="s">
        <v>70</v>
      </c>
      <c r="B435" s="31" t="s">
        <v>32</v>
      </c>
      <c r="C435" s="31" t="s">
        <v>47</v>
      </c>
      <c r="D435" s="31" t="s">
        <v>67</v>
      </c>
      <c r="E435" s="31" t="s">
        <v>41</v>
      </c>
      <c r="F435" s="31">
        <v>0.52083333333333337</v>
      </c>
      <c r="G435" s="31" t="s">
        <v>308</v>
      </c>
      <c r="H435" s="45">
        <v>44968</v>
      </c>
      <c r="I435" s="31" t="s">
        <v>453</v>
      </c>
      <c r="J435" s="31" t="s">
        <v>37</v>
      </c>
      <c r="K435" s="31" t="s">
        <v>53</v>
      </c>
      <c r="L435" s="31" t="s">
        <v>58</v>
      </c>
      <c r="M435" s="31" t="s">
        <v>59</v>
      </c>
      <c r="N435" s="40">
        <v>0.52222222222222214</v>
      </c>
      <c r="O435" s="40">
        <v>0.60347222222222219</v>
      </c>
      <c r="P435" s="40">
        <v>8.1250000000000044E-2</v>
      </c>
      <c r="Q435" s="41">
        <v>921.4</v>
      </c>
      <c r="R435" s="4" t="str">
        <f t="shared" si="12"/>
        <v>Original</v>
      </c>
      <c r="S435" s="44">
        <f t="shared" si="13"/>
        <v>23</v>
      </c>
      <c r="T435" s="44" t="str">
        <f>IF(_xlfn.XLOOKUP(G435,'BE Data'!D:D,'BE Data'!H:H)=A435,"Yes","")</f>
        <v/>
      </c>
    </row>
    <row r="436" spans="1:20" x14ac:dyDescent="0.35">
      <c r="A436" s="4" t="s">
        <v>70</v>
      </c>
      <c r="B436" s="31" t="s">
        <v>32</v>
      </c>
      <c r="C436" s="31" t="s">
        <v>128</v>
      </c>
      <c r="D436" s="31" t="s">
        <v>46</v>
      </c>
      <c r="E436" s="31" t="s">
        <v>41</v>
      </c>
      <c r="F436" s="31">
        <v>0.72916666666666663</v>
      </c>
      <c r="G436" s="31" t="s">
        <v>308</v>
      </c>
      <c r="H436" s="45">
        <v>44968</v>
      </c>
      <c r="I436" s="31" t="s">
        <v>453</v>
      </c>
      <c r="J436" s="31" t="s">
        <v>37</v>
      </c>
      <c r="K436" s="31" t="s">
        <v>53</v>
      </c>
      <c r="L436" s="31" t="s">
        <v>57</v>
      </c>
      <c r="M436" s="31" t="s">
        <v>55</v>
      </c>
      <c r="N436" s="40">
        <v>0.72916666666666663</v>
      </c>
      <c r="O436" s="40">
        <v>0.80972222222222212</v>
      </c>
      <c r="P436" s="40">
        <v>8.0555555555555491E-2</v>
      </c>
      <c r="Q436" s="41">
        <v>1111.9000000000001</v>
      </c>
      <c r="R436" s="4" t="str">
        <f t="shared" si="12"/>
        <v>Original</v>
      </c>
      <c r="S436" s="44">
        <f t="shared" si="13"/>
        <v>23</v>
      </c>
      <c r="T436" s="44" t="str">
        <f>IF(_xlfn.XLOOKUP(G436,'BE Data'!D:D,'BE Data'!H:H)=A436,"Yes","")</f>
        <v/>
      </c>
    </row>
    <row r="437" spans="1:20" x14ac:dyDescent="0.35">
      <c r="A437" s="4" t="s">
        <v>70</v>
      </c>
      <c r="B437" s="31" t="s">
        <v>32</v>
      </c>
      <c r="C437" s="31"/>
      <c r="D437" s="31"/>
      <c r="E437" s="31" t="s">
        <v>33</v>
      </c>
      <c r="F437" s="31"/>
      <c r="G437" s="31" t="s">
        <v>308</v>
      </c>
      <c r="H437" s="45">
        <v>44968</v>
      </c>
      <c r="I437" s="31" t="s">
        <v>453</v>
      </c>
      <c r="J437" s="31" t="s">
        <v>37</v>
      </c>
      <c r="K437" s="31" t="s">
        <v>34</v>
      </c>
      <c r="L437" s="31" t="s">
        <v>35</v>
      </c>
      <c r="M437" s="31" t="s">
        <v>36</v>
      </c>
      <c r="N437" s="40">
        <v>0.9375</v>
      </c>
      <c r="O437" s="40">
        <v>0.99791666666666667</v>
      </c>
      <c r="P437" s="40">
        <v>6.0416666666666667E-2</v>
      </c>
      <c r="Q437" s="41">
        <v>2600.6</v>
      </c>
      <c r="R437" s="4" t="str">
        <f t="shared" si="12"/>
        <v>MOTD</v>
      </c>
      <c r="S437" s="44">
        <f t="shared" si="13"/>
        <v>23</v>
      </c>
      <c r="T437" s="44" t="str">
        <f>IF(_xlfn.XLOOKUP(G437,'BE Data'!D:D,'BE Data'!H:H)=A437,"Yes","")</f>
        <v/>
      </c>
    </row>
    <row r="438" spans="1:20" x14ac:dyDescent="0.35">
      <c r="A438" s="4" t="s">
        <v>70</v>
      </c>
      <c r="B438" s="31" t="s">
        <v>32</v>
      </c>
      <c r="C438" s="31"/>
      <c r="D438" s="31"/>
      <c r="E438" s="31" t="s">
        <v>33</v>
      </c>
      <c r="F438" s="31"/>
      <c r="G438" s="31" t="s">
        <v>308</v>
      </c>
      <c r="H438" s="45">
        <v>44969</v>
      </c>
      <c r="I438" s="31" t="s">
        <v>453</v>
      </c>
      <c r="J438" s="31" t="s">
        <v>38</v>
      </c>
      <c r="K438" s="31" t="s">
        <v>466</v>
      </c>
      <c r="L438" s="31" t="s">
        <v>35</v>
      </c>
      <c r="M438" s="31" t="s">
        <v>36</v>
      </c>
      <c r="N438" s="40">
        <v>0.3125</v>
      </c>
      <c r="O438" s="40">
        <v>0.37291666666666667</v>
      </c>
      <c r="P438" s="40">
        <v>6.0416666666666667E-2</v>
      </c>
      <c r="Q438" s="41">
        <v>819.2</v>
      </c>
      <c r="R438" s="4" t="str">
        <f t="shared" si="12"/>
        <v>MOTD</v>
      </c>
      <c r="S438" s="44">
        <f t="shared" si="13"/>
        <v>23</v>
      </c>
      <c r="T438" s="44" t="str">
        <f>IF(_xlfn.XLOOKUP(G438,'BE Data'!D:D,'BE Data'!H:H)=A438,"Yes","")</f>
        <v/>
      </c>
    </row>
    <row r="439" spans="1:20" x14ac:dyDescent="0.35">
      <c r="A439" s="4" t="s">
        <v>70</v>
      </c>
      <c r="B439" s="31" t="s">
        <v>32</v>
      </c>
      <c r="C439" s="31" t="s">
        <v>43</v>
      </c>
      <c r="D439" s="31" t="s">
        <v>42</v>
      </c>
      <c r="E439" s="31" t="s">
        <v>41</v>
      </c>
      <c r="F439" s="31">
        <v>0.58333333333333337</v>
      </c>
      <c r="G439" s="31" t="s">
        <v>308</v>
      </c>
      <c r="H439" s="45">
        <v>44969</v>
      </c>
      <c r="I439" s="31" t="s">
        <v>453</v>
      </c>
      <c r="J439" s="31" t="s">
        <v>38</v>
      </c>
      <c r="K439" s="31" t="s">
        <v>53</v>
      </c>
      <c r="L439" s="31" t="s">
        <v>54</v>
      </c>
      <c r="M439" s="31" t="s">
        <v>55</v>
      </c>
      <c r="N439" s="40">
        <v>0.58333333333333326</v>
      </c>
      <c r="O439" s="40">
        <v>0.66249999999999987</v>
      </c>
      <c r="P439" s="40">
        <v>7.9166666666666607E-2</v>
      </c>
      <c r="Q439" s="41">
        <v>1856.6999999999998</v>
      </c>
      <c r="R439" s="4" t="str">
        <f t="shared" si="12"/>
        <v>Original</v>
      </c>
      <c r="S439" s="44">
        <f t="shared" si="13"/>
        <v>23</v>
      </c>
      <c r="T439" s="44" t="str">
        <f>IF(_xlfn.XLOOKUP(G439,'BE Data'!D:D,'BE Data'!H:H)=A439,"Yes","")</f>
        <v/>
      </c>
    </row>
    <row r="440" spans="1:20" x14ac:dyDescent="0.35">
      <c r="A440" s="4" t="s">
        <v>70</v>
      </c>
      <c r="B440" s="31" t="s">
        <v>32</v>
      </c>
      <c r="C440" s="31" t="s">
        <v>49</v>
      </c>
      <c r="D440" s="31" t="s">
        <v>82</v>
      </c>
      <c r="E440" s="31" t="s">
        <v>41</v>
      </c>
      <c r="F440" s="31">
        <v>0.6875</v>
      </c>
      <c r="G440" s="31" t="s">
        <v>308</v>
      </c>
      <c r="H440" s="45">
        <v>44969</v>
      </c>
      <c r="I440" s="31" t="s">
        <v>453</v>
      </c>
      <c r="J440" s="31" t="s">
        <v>38</v>
      </c>
      <c r="K440" s="31" t="s">
        <v>53</v>
      </c>
      <c r="L440" s="31" t="s">
        <v>57</v>
      </c>
      <c r="M440" s="31" t="s">
        <v>55</v>
      </c>
      <c r="N440" s="40">
        <v>0.68819444444444433</v>
      </c>
      <c r="O440" s="40">
        <v>0.76736111111111105</v>
      </c>
      <c r="P440" s="40">
        <v>7.9166666666666718E-2</v>
      </c>
      <c r="Q440" s="41">
        <v>1868.7</v>
      </c>
      <c r="R440" s="4" t="str">
        <f t="shared" si="12"/>
        <v>Original</v>
      </c>
      <c r="S440" s="44">
        <f t="shared" si="13"/>
        <v>23</v>
      </c>
      <c r="T440" s="44" t="str">
        <f>IF(_xlfn.XLOOKUP(G440,'BE Data'!D:D,'BE Data'!H:H)=A440,"Yes","")</f>
        <v/>
      </c>
    </row>
    <row r="441" spans="1:20" x14ac:dyDescent="0.35">
      <c r="A441" s="4" t="s">
        <v>70</v>
      </c>
      <c r="B441" s="31" t="s">
        <v>32</v>
      </c>
      <c r="C441" s="31"/>
      <c r="D441" s="31"/>
      <c r="E441" s="31" t="s">
        <v>33</v>
      </c>
      <c r="F441" s="31"/>
      <c r="G441" s="31" t="s">
        <v>308</v>
      </c>
      <c r="H441" s="45">
        <v>44969</v>
      </c>
      <c r="I441" s="31" t="s">
        <v>453</v>
      </c>
      <c r="J441" s="31" t="s">
        <v>38</v>
      </c>
      <c r="K441" s="31" t="s">
        <v>39</v>
      </c>
      <c r="L441" s="31" t="s">
        <v>35</v>
      </c>
      <c r="M441" s="31" t="s">
        <v>36</v>
      </c>
      <c r="N441" s="40">
        <v>0.9375</v>
      </c>
      <c r="O441" s="40">
        <v>0.97847222222222219</v>
      </c>
      <c r="P441" s="40">
        <v>4.0972222222222222E-2</v>
      </c>
      <c r="Q441" s="41">
        <v>1740.5</v>
      </c>
      <c r="R441" s="4" t="str">
        <f t="shared" si="12"/>
        <v>MOTD</v>
      </c>
      <c r="S441" s="44">
        <f t="shared" si="13"/>
        <v>23</v>
      </c>
      <c r="T441" s="44" t="str">
        <f>IF(_xlfn.XLOOKUP(G441,'BE Data'!D:D,'BE Data'!H:H)=A441,"Yes","")</f>
        <v/>
      </c>
    </row>
    <row r="442" spans="1:20" x14ac:dyDescent="0.35">
      <c r="A442" s="4" t="s">
        <v>70</v>
      </c>
      <c r="B442" s="31" t="s">
        <v>32</v>
      </c>
      <c r="C442" s="31" t="s">
        <v>45</v>
      </c>
      <c r="D442" s="31" t="s">
        <v>86</v>
      </c>
      <c r="E442" s="31" t="s">
        <v>41</v>
      </c>
      <c r="F442" s="31">
        <v>0.83333333333333337</v>
      </c>
      <c r="G442" s="31" t="s">
        <v>308</v>
      </c>
      <c r="H442" s="45">
        <v>44970</v>
      </c>
      <c r="I442" s="31" t="s">
        <v>453</v>
      </c>
      <c r="J442" s="31" t="s">
        <v>74</v>
      </c>
      <c r="K442" s="31" t="s">
        <v>53</v>
      </c>
      <c r="L442" s="31" t="s">
        <v>57</v>
      </c>
      <c r="M442" s="31" t="s">
        <v>55</v>
      </c>
      <c r="N442" s="40">
        <v>0.83333333333333326</v>
      </c>
      <c r="O442" s="40">
        <v>0.91111111111111098</v>
      </c>
      <c r="P442" s="40">
        <v>7.7777777777777724E-2</v>
      </c>
      <c r="Q442" s="41">
        <v>2338.1999999999998</v>
      </c>
      <c r="R442" s="4" t="str">
        <f t="shared" si="12"/>
        <v>Original</v>
      </c>
      <c r="S442" s="44">
        <f t="shared" si="13"/>
        <v>23</v>
      </c>
      <c r="T442" s="44" t="str">
        <f>IF(_xlfn.XLOOKUP(G442,'BE Data'!D:D,'BE Data'!H:H)=A442,"Yes","")</f>
        <v/>
      </c>
    </row>
    <row r="443" spans="1:20" x14ac:dyDescent="0.35">
      <c r="A443" s="4" t="s">
        <v>70</v>
      </c>
      <c r="B443" s="31" t="s">
        <v>32</v>
      </c>
      <c r="C443" s="31" t="s">
        <v>82</v>
      </c>
      <c r="D443" s="31" t="s">
        <v>40</v>
      </c>
      <c r="E443" s="31" t="s">
        <v>41</v>
      </c>
      <c r="F443" s="31">
        <v>0.52083333333333337</v>
      </c>
      <c r="G443" s="31" t="s">
        <v>309</v>
      </c>
      <c r="H443" s="45">
        <v>44975</v>
      </c>
      <c r="I443" s="31" t="s">
        <v>453</v>
      </c>
      <c r="J443" s="31" t="s">
        <v>37</v>
      </c>
      <c r="K443" s="31" t="s">
        <v>53</v>
      </c>
      <c r="L443" s="31" t="s">
        <v>58</v>
      </c>
      <c r="M443" s="31" t="s">
        <v>59</v>
      </c>
      <c r="N443" s="40">
        <v>0.5215277777777777</v>
      </c>
      <c r="O443" s="40">
        <v>0.60347222222222219</v>
      </c>
      <c r="P443" s="40">
        <v>8.1944444444444486E-2</v>
      </c>
      <c r="Q443" s="41">
        <v>1297.8</v>
      </c>
      <c r="R443" s="4" t="str">
        <f t="shared" si="12"/>
        <v>Original</v>
      </c>
      <c r="S443" s="44">
        <f t="shared" si="13"/>
        <v>24</v>
      </c>
      <c r="T443" s="44" t="str">
        <f>IF(_xlfn.XLOOKUP(G443,'BE Data'!D:D,'BE Data'!H:H)=A443,"Yes","")</f>
        <v/>
      </c>
    </row>
    <row r="444" spans="1:20" x14ac:dyDescent="0.35">
      <c r="A444" s="4" t="s">
        <v>70</v>
      </c>
      <c r="B444" s="31" t="s">
        <v>32</v>
      </c>
      <c r="C444" s="31" t="s">
        <v>46</v>
      </c>
      <c r="D444" s="31" t="s">
        <v>45</v>
      </c>
      <c r="E444" s="31" t="s">
        <v>41</v>
      </c>
      <c r="F444" s="31">
        <v>0.72916666666666663</v>
      </c>
      <c r="G444" s="31" t="s">
        <v>309</v>
      </c>
      <c r="H444" s="45">
        <v>44975</v>
      </c>
      <c r="I444" s="31" t="s">
        <v>453</v>
      </c>
      <c r="J444" s="31" t="s">
        <v>37</v>
      </c>
      <c r="K444" s="31" t="s">
        <v>53</v>
      </c>
      <c r="L444" s="31" t="s">
        <v>57</v>
      </c>
      <c r="M444" s="31" t="s">
        <v>55</v>
      </c>
      <c r="N444" s="40">
        <v>0.72986111111111107</v>
      </c>
      <c r="O444" s="40">
        <v>0.8076388888888888</v>
      </c>
      <c r="P444" s="40">
        <v>7.7777777777777724E-2</v>
      </c>
      <c r="Q444" s="41">
        <v>2247.1</v>
      </c>
      <c r="R444" s="4" t="str">
        <f t="shared" si="12"/>
        <v>Original</v>
      </c>
      <c r="S444" s="44">
        <f t="shared" si="13"/>
        <v>24</v>
      </c>
      <c r="T444" s="44" t="str">
        <f>IF(_xlfn.XLOOKUP(G444,'BE Data'!D:D,'BE Data'!H:H)=A444,"Yes","")</f>
        <v/>
      </c>
    </row>
    <row r="445" spans="1:20" x14ac:dyDescent="0.35">
      <c r="A445" s="4" t="s">
        <v>70</v>
      </c>
      <c r="B445" s="31" t="s">
        <v>32</v>
      </c>
      <c r="C445" s="31"/>
      <c r="D445" s="31"/>
      <c r="E445" s="31" t="s">
        <v>33</v>
      </c>
      <c r="F445" s="31"/>
      <c r="G445" s="31" t="s">
        <v>309</v>
      </c>
      <c r="H445" s="45">
        <v>44975</v>
      </c>
      <c r="I445" s="31" t="s">
        <v>453</v>
      </c>
      <c r="J445" s="31" t="s">
        <v>37</v>
      </c>
      <c r="K445" s="31" t="s">
        <v>34</v>
      </c>
      <c r="L445" s="31" t="s">
        <v>35</v>
      </c>
      <c r="M445" s="31" t="s">
        <v>36</v>
      </c>
      <c r="N445" s="40">
        <v>0.93055555555555547</v>
      </c>
      <c r="O445" s="40">
        <v>0.99305555555555547</v>
      </c>
      <c r="P445" s="40">
        <v>6.25E-2</v>
      </c>
      <c r="Q445" s="41">
        <v>2996.5</v>
      </c>
      <c r="R445" s="4" t="str">
        <f t="shared" si="12"/>
        <v>MOTD</v>
      </c>
      <c r="S445" s="44">
        <f t="shared" si="13"/>
        <v>24</v>
      </c>
      <c r="T445" s="44" t="str">
        <f>IF(_xlfn.XLOOKUP(G445,'BE Data'!D:D,'BE Data'!H:H)=A445,"Yes","")</f>
        <v/>
      </c>
    </row>
    <row r="446" spans="1:20" x14ac:dyDescent="0.35">
      <c r="A446" s="4" t="s">
        <v>70</v>
      </c>
      <c r="B446" s="31" t="s">
        <v>32</v>
      </c>
      <c r="C446" s="31"/>
      <c r="D446" s="31"/>
      <c r="E446" s="31" t="s">
        <v>33</v>
      </c>
      <c r="F446" s="31"/>
      <c r="G446" s="31" t="s">
        <v>309</v>
      </c>
      <c r="H446" s="45">
        <v>44976</v>
      </c>
      <c r="I446" s="31" t="s">
        <v>453</v>
      </c>
      <c r="J446" s="31" t="s">
        <v>38</v>
      </c>
      <c r="K446" s="31" t="s">
        <v>466</v>
      </c>
      <c r="L446" s="31" t="s">
        <v>35</v>
      </c>
      <c r="M446" s="31" t="s">
        <v>36</v>
      </c>
      <c r="N446" s="40">
        <v>0.30902777777777779</v>
      </c>
      <c r="O446" s="40">
        <v>0.37152777777777779</v>
      </c>
      <c r="P446" s="40">
        <v>6.25E-2</v>
      </c>
      <c r="Q446" s="41">
        <v>795.3</v>
      </c>
      <c r="R446" s="4" t="str">
        <f t="shared" si="12"/>
        <v>MOTD</v>
      </c>
      <c r="S446" s="44">
        <f t="shared" si="13"/>
        <v>24</v>
      </c>
      <c r="T446" s="44" t="str">
        <f>IF(_xlfn.XLOOKUP(G446,'BE Data'!D:D,'BE Data'!H:H)=A446,"Yes","")</f>
        <v/>
      </c>
    </row>
    <row r="447" spans="1:20" x14ac:dyDescent="0.35">
      <c r="A447" s="4" t="s">
        <v>70</v>
      </c>
      <c r="B447" s="31" t="s">
        <v>32</v>
      </c>
      <c r="C447" s="31" t="s">
        <v>42</v>
      </c>
      <c r="D447" s="31" t="s">
        <v>69</v>
      </c>
      <c r="E447" s="31" t="s">
        <v>41</v>
      </c>
      <c r="F447" s="31">
        <v>0.58333333333333337</v>
      </c>
      <c r="G447" s="31" t="s">
        <v>309</v>
      </c>
      <c r="H447" s="45">
        <v>44976</v>
      </c>
      <c r="I447" s="31" t="s">
        <v>453</v>
      </c>
      <c r="J447" s="31" t="s">
        <v>38</v>
      </c>
      <c r="K447" s="31" t="s">
        <v>53</v>
      </c>
      <c r="L447" s="31" t="s">
        <v>54</v>
      </c>
      <c r="M447" s="31" t="s">
        <v>55</v>
      </c>
      <c r="N447" s="40">
        <v>0.58333333333333326</v>
      </c>
      <c r="O447" s="40">
        <v>0.66249999999999987</v>
      </c>
      <c r="P447" s="40">
        <v>7.9166666666666607E-2</v>
      </c>
      <c r="Q447" s="41">
        <v>1814.6</v>
      </c>
      <c r="R447" s="4" t="str">
        <f t="shared" si="12"/>
        <v>Original</v>
      </c>
      <c r="S447" s="44">
        <f t="shared" si="13"/>
        <v>24</v>
      </c>
      <c r="T447" s="44" t="str">
        <f>IF(_xlfn.XLOOKUP(G447,'BE Data'!D:D,'BE Data'!H:H)=A447,"Yes","")</f>
        <v/>
      </c>
    </row>
    <row r="448" spans="1:20" x14ac:dyDescent="0.35">
      <c r="A448" s="4" t="s">
        <v>70</v>
      </c>
      <c r="B448" s="31" t="s">
        <v>32</v>
      </c>
      <c r="C448" s="31" t="s">
        <v>48</v>
      </c>
      <c r="D448" s="31" t="s">
        <v>47</v>
      </c>
      <c r="E448" s="31" t="s">
        <v>41</v>
      </c>
      <c r="F448" s="31">
        <v>0.6875</v>
      </c>
      <c r="G448" s="31" t="s">
        <v>309</v>
      </c>
      <c r="H448" s="45">
        <v>44976</v>
      </c>
      <c r="I448" s="31" t="s">
        <v>453</v>
      </c>
      <c r="J448" s="31" t="s">
        <v>38</v>
      </c>
      <c r="K448" s="31" t="s">
        <v>53</v>
      </c>
      <c r="L448" s="31" t="s">
        <v>54</v>
      </c>
      <c r="M448" s="31" t="s">
        <v>55</v>
      </c>
      <c r="N448" s="40">
        <v>0.68749999999999989</v>
      </c>
      <c r="O448" s="40">
        <v>0.76597222222222217</v>
      </c>
      <c r="P448" s="40">
        <v>7.8472222222222276E-2</v>
      </c>
      <c r="Q448" s="41">
        <v>2274</v>
      </c>
      <c r="R448" s="4" t="str">
        <f t="shared" si="12"/>
        <v>Original</v>
      </c>
      <c r="S448" s="44">
        <f t="shared" si="13"/>
        <v>24</v>
      </c>
      <c r="T448" s="44" t="str">
        <f>IF(_xlfn.XLOOKUP(G448,'BE Data'!D:D,'BE Data'!H:H)=A448,"Yes","")</f>
        <v/>
      </c>
    </row>
    <row r="449" spans="1:20" x14ac:dyDescent="0.35">
      <c r="A449" s="4" t="s">
        <v>70</v>
      </c>
      <c r="B449" s="31" t="s">
        <v>32</v>
      </c>
      <c r="C449" s="31"/>
      <c r="D449" s="31"/>
      <c r="E449" s="31" t="s">
        <v>33</v>
      </c>
      <c r="F449" s="31"/>
      <c r="G449" s="31" t="s">
        <v>309</v>
      </c>
      <c r="H449" s="45">
        <v>44976</v>
      </c>
      <c r="I449" s="31" t="s">
        <v>453</v>
      </c>
      <c r="J449" s="31" t="s">
        <v>38</v>
      </c>
      <c r="K449" s="31" t="s">
        <v>39</v>
      </c>
      <c r="L449" s="31" t="s">
        <v>35</v>
      </c>
      <c r="M449" s="31" t="s">
        <v>36</v>
      </c>
      <c r="N449" s="40">
        <v>0.9375</v>
      </c>
      <c r="O449" s="40">
        <v>0.97847222222222219</v>
      </c>
      <c r="P449" s="40">
        <v>4.0972222222222222E-2</v>
      </c>
      <c r="Q449" s="41">
        <v>2069.9</v>
      </c>
      <c r="R449" s="4" t="str">
        <f t="shared" si="12"/>
        <v>MOTD</v>
      </c>
      <c r="S449" s="44">
        <f t="shared" si="13"/>
        <v>24</v>
      </c>
      <c r="T449" s="44" t="str">
        <f>IF(_xlfn.XLOOKUP(G449,'BE Data'!D:D,'BE Data'!H:H)=A449,"Yes","")</f>
        <v/>
      </c>
    </row>
    <row r="450" spans="1:20" x14ac:dyDescent="0.35">
      <c r="A450" s="4" t="s">
        <v>70</v>
      </c>
      <c r="B450" s="31" t="s">
        <v>32</v>
      </c>
      <c r="C450" s="31" t="s">
        <v>94</v>
      </c>
      <c r="D450" s="31" t="s">
        <v>72</v>
      </c>
      <c r="E450" s="31" t="s">
        <v>41</v>
      </c>
      <c r="F450" s="31">
        <v>0.83333333333333337</v>
      </c>
      <c r="G450" s="31" t="s">
        <v>310</v>
      </c>
      <c r="H450" s="45">
        <v>44981</v>
      </c>
      <c r="I450" s="31" t="s">
        <v>453</v>
      </c>
      <c r="J450" s="31" t="s">
        <v>71</v>
      </c>
      <c r="K450" s="31" t="s">
        <v>53</v>
      </c>
      <c r="L450" s="31" t="s">
        <v>57</v>
      </c>
      <c r="M450" s="31" t="s">
        <v>55</v>
      </c>
      <c r="N450" s="40">
        <v>0.83333333333333337</v>
      </c>
      <c r="O450" s="40">
        <v>0.91527777777777775</v>
      </c>
      <c r="P450" s="40">
        <v>8.1944444444444445E-2</v>
      </c>
      <c r="Q450" s="41">
        <v>674.9</v>
      </c>
      <c r="R450" s="4" t="str">
        <f t="shared" si="12"/>
        <v>Original</v>
      </c>
      <c r="S450" s="44">
        <f t="shared" si="13"/>
        <v>25</v>
      </c>
      <c r="T450" s="44" t="str">
        <f>IF(_xlfn.XLOOKUP(G450,'BE Data'!D:D,'BE Data'!H:H)=A450,"Yes","")</f>
        <v/>
      </c>
    </row>
    <row r="451" spans="1:20" x14ac:dyDescent="0.35">
      <c r="A451" s="4" t="s">
        <v>70</v>
      </c>
      <c r="B451" s="31" t="s">
        <v>32</v>
      </c>
      <c r="C451" s="31" t="s">
        <v>128</v>
      </c>
      <c r="D451" s="31" t="s">
        <v>49</v>
      </c>
      <c r="E451" s="31" t="s">
        <v>41</v>
      </c>
      <c r="F451" s="31">
        <v>0.72916666666666663</v>
      </c>
      <c r="G451" s="31" t="s">
        <v>310</v>
      </c>
      <c r="H451" s="45">
        <v>44982</v>
      </c>
      <c r="I451" s="31" t="s">
        <v>453</v>
      </c>
      <c r="J451" s="31" t="s">
        <v>37</v>
      </c>
      <c r="K451" s="31" t="s">
        <v>53</v>
      </c>
      <c r="L451" s="31" t="s">
        <v>54</v>
      </c>
      <c r="M451" s="31" t="s">
        <v>55</v>
      </c>
      <c r="N451" s="40">
        <v>0.72916666666666663</v>
      </c>
      <c r="O451" s="40">
        <v>0.80555555555555547</v>
      </c>
      <c r="P451" s="40">
        <v>7.6388888888888895E-2</v>
      </c>
      <c r="Q451" s="41">
        <v>1048.5999999999999</v>
      </c>
      <c r="R451" s="4" t="str">
        <f t="shared" ref="R451:R514" si="14">IF(K451="Whistle-to-Whistle", "Original","MOTD")</f>
        <v>Original</v>
      </c>
      <c r="S451" s="44">
        <f t="shared" ref="S451:S514" si="15">VALUE(RIGHT(G451,2))</f>
        <v>25</v>
      </c>
      <c r="T451" s="44" t="str">
        <f>IF(_xlfn.XLOOKUP(G451,'BE Data'!D:D,'BE Data'!H:H)=A451,"Yes","")</f>
        <v/>
      </c>
    </row>
    <row r="452" spans="1:20" x14ac:dyDescent="0.35">
      <c r="A452" s="4" t="s">
        <v>70</v>
      </c>
      <c r="B452" s="31" t="s">
        <v>32</v>
      </c>
      <c r="C452" s="31" t="s">
        <v>81</v>
      </c>
      <c r="D452" s="31" t="s">
        <v>45</v>
      </c>
      <c r="E452" s="31" t="s">
        <v>41</v>
      </c>
      <c r="F452" s="31">
        <v>0.82291666666666663</v>
      </c>
      <c r="G452" s="31" t="s">
        <v>310</v>
      </c>
      <c r="H452" s="45">
        <v>44982</v>
      </c>
      <c r="I452" s="31" t="s">
        <v>453</v>
      </c>
      <c r="J452" s="31" t="s">
        <v>37</v>
      </c>
      <c r="K452" s="31" t="s">
        <v>53</v>
      </c>
      <c r="L452" s="31" t="s">
        <v>54</v>
      </c>
      <c r="M452" s="31" t="s">
        <v>55</v>
      </c>
      <c r="N452" s="40">
        <v>0.82291666666666663</v>
      </c>
      <c r="O452" s="40">
        <v>0.9</v>
      </c>
      <c r="P452" s="40">
        <v>7.7083333333333337E-2</v>
      </c>
      <c r="Q452" s="41">
        <v>1782.9</v>
      </c>
      <c r="R452" s="4" t="str">
        <f t="shared" si="14"/>
        <v>Original</v>
      </c>
      <c r="S452" s="44">
        <f t="shared" si="15"/>
        <v>25</v>
      </c>
      <c r="T452" s="44" t="str">
        <f>IF(_xlfn.XLOOKUP(G452,'BE Data'!D:D,'BE Data'!H:H)=A452,"Yes","")</f>
        <v/>
      </c>
    </row>
    <row r="453" spans="1:20" x14ac:dyDescent="0.35">
      <c r="A453" s="4" t="s">
        <v>70</v>
      </c>
      <c r="B453" s="31" t="s">
        <v>32</v>
      </c>
      <c r="C453" s="31"/>
      <c r="D453" s="31"/>
      <c r="E453" s="31" t="s">
        <v>33</v>
      </c>
      <c r="F453" s="31"/>
      <c r="G453" s="31" t="s">
        <v>310</v>
      </c>
      <c r="H453" s="45">
        <v>44982</v>
      </c>
      <c r="I453" s="31" t="s">
        <v>453</v>
      </c>
      <c r="J453" s="31" t="s">
        <v>37</v>
      </c>
      <c r="K453" s="31" t="s">
        <v>34</v>
      </c>
      <c r="L453" s="31" t="s">
        <v>35</v>
      </c>
      <c r="M453" s="31" t="s">
        <v>36</v>
      </c>
      <c r="N453" s="40">
        <v>0.9375</v>
      </c>
      <c r="O453" s="40">
        <v>0.99930555555555556</v>
      </c>
      <c r="P453" s="40">
        <v>6.1805555555555558E-2</v>
      </c>
      <c r="Q453" s="41">
        <v>2551.1</v>
      </c>
      <c r="R453" s="4" t="str">
        <f t="shared" si="14"/>
        <v>MOTD</v>
      </c>
      <c r="S453" s="44">
        <f t="shared" si="15"/>
        <v>25</v>
      </c>
      <c r="T453" s="44" t="str">
        <f>IF(_xlfn.XLOOKUP(G453,'BE Data'!D:D,'BE Data'!H:H)=A453,"Yes","")</f>
        <v/>
      </c>
    </row>
    <row r="454" spans="1:20" x14ac:dyDescent="0.35">
      <c r="A454" s="4" t="s">
        <v>70</v>
      </c>
      <c r="B454" s="31" t="s">
        <v>32</v>
      </c>
      <c r="C454" s="31"/>
      <c r="D454" s="31"/>
      <c r="E454" s="31" t="s">
        <v>33</v>
      </c>
      <c r="F454" s="31"/>
      <c r="G454" s="31" t="s">
        <v>310</v>
      </c>
      <c r="H454" s="45">
        <v>44983</v>
      </c>
      <c r="I454" s="31" t="s">
        <v>453</v>
      </c>
      <c r="J454" s="31" t="s">
        <v>38</v>
      </c>
      <c r="K454" s="31" t="s">
        <v>466</v>
      </c>
      <c r="L454" s="31" t="s">
        <v>35</v>
      </c>
      <c r="M454" s="31" t="s">
        <v>36</v>
      </c>
      <c r="N454" s="40">
        <v>0.3125</v>
      </c>
      <c r="O454" s="40">
        <v>0.3743055555555555</v>
      </c>
      <c r="P454" s="40">
        <v>6.1805555555555558E-2</v>
      </c>
      <c r="Q454" s="41">
        <v>730.3</v>
      </c>
      <c r="R454" s="4" t="str">
        <f t="shared" si="14"/>
        <v>MOTD</v>
      </c>
      <c r="S454" s="44">
        <f t="shared" si="15"/>
        <v>25</v>
      </c>
      <c r="T454" s="44" t="str">
        <f>IF(_xlfn.XLOOKUP(G454,'BE Data'!D:D,'BE Data'!H:H)=A454,"Yes","")</f>
        <v/>
      </c>
    </row>
    <row r="455" spans="1:20" x14ac:dyDescent="0.35">
      <c r="A455" s="4" t="s">
        <v>70</v>
      </c>
      <c r="B455" s="31" t="s">
        <v>32</v>
      </c>
      <c r="C455" s="31" t="s">
        <v>48</v>
      </c>
      <c r="D455" s="31" t="s">
        <v>67</v>
      </c>
      <c r="E455" s="31" t="s">
        <v>41</v>
      </c>
      <c r="F455" s="31">
        <v>0.5625</v>
      </c>
      <c r="G455" s="31" t="s">
        <v>310</v>
      </c>
      <c r="H455" s="45">
        <v>44983</v>
      </c>
      <c r="I455" s="31" t="s">
        <v>453</v>
      </c>
      <c r="J455" s="31" t="s">
        <v>38</v>
      </c>
      <c r="K455" s="31" t="s">
        <v>53</v>
      </c>
      <c r="L455" s="31" t="s">
        <v>54</v>
      </c>
      <c r="M455" s="31" t="s">
        <v>55</v>
      </c>
      <c r="N455" s="40">
        <v>0.5625</v>
      </c>
      <c r="O455" s="40">
        <v>0.64513888888888882</v>
      </c>
      <c r="P455" s="40">
        <v>8.2638888888888887E-2</v>
      </c>
      <c r="Q455" s="41">
        <v>1615.8</v>
      </c>
      <c r="R455" s="4" t="str">
        <f t="shared" si="14"/>
        <v>Original</v>
      </c>
      <c r="S455" s="44">
        <f t="shared" si="15"/>
        <v>25</v>
      </c>
      <c r="T455" s="44" t="str">
        <f>IF(_xlfn.XLOOKUP(G455,'BE Data'!D:D,'BE Data'!H:H)=A455,"Yes","")</f>
        <v/>
      </c>
    </row>
    <row r="456" spans="1:20" x14ac:dyDescent="0.35">
      <c r="A456" s="4" t="s">
        <v>70</v>
      </c>
      <c r="B456" s="31" t="s">
        <v>32</v>
      </c>
      <c r="C456" s="31"/>
      <c r="D456" s="31"/>
      <c r="E456" s="31" t="s">
        <v>33</v>
      </c>
      <c r="F456" s="31"/>
      <c r="G456" s="31" t="s">
        <v>310</v>
      </c>
      <c r="H456" s="45">
        <v>44983</v>
      </c>
      <c r="I456" s="31" t="s">
        <v>453</v>
      </c>
      <c r="J456" s="31" t="s">
        <v>38</v>
      </c>
      <c r="K456" s="31" t="s">
        <v>39</v>
      </c>
      <c r="L456" s="31" t="s">
        <v>35</v>
      </c>
      <c r="M456" s="31" t="s">
        <v>36</v>
      </c>
      <c r="N456" s="40">
        <v>0.9375</v>
      </c>
      <c r="O456" s="40">
        <v>0.96527777777777779</v>
      </c>
      <c r="P456" s="40">
        <v>2.7777777777777776E-2</v>
      </c>
      <c r="Q456" s="41">
        <v>1559.6</v>
      </c>
      <c r="R456" s="4" t="str">
        <f t="shared" si="14"/>
        <v>MOTD</v>
      </c>
      <c r="S456" s="44">
        <f t="shared" si="15"/>
        <v>25</v>
      </c>
      <c r="T456" s="44" t="str">
        <f>IF(_xlfn.XLOOKUP(G456,'BE Data'!D:D,'BE Data'!H:H)=A456,"Yes","")</f>
        <v/>
      </c>
    </row>
    <row r="457" spans="1:20" x14ac:dyDescent="0.35">
      <c r="A457" s="4" t="s">
        <v>70</v>
      </c>
      <c r="B457" s="31" t="s">
        <v>32</v>
      </c>
      <c r="C457" s="31" t="s">
        <v>49</v>
      </c>
      <c r="D457" s="31" t="s">
        <v>46</v>
      </c>
      <c r="E457" s="31" t="s">
        <v>41</v>
      </c>
      <c r="F457" s="31">
        <v>0.52083333333333337</v>
      </c>
      <c r="G457" s="31" t="s">
        <v>311</v>
      </c>
      <c r="H457" s="45">
        <v>44989</v>
      </c>
      <c r="I457" s="31" t="s">
        <v>453</v>
      </c>
      <c r="J457" s="31" t="s">
        <v>37</v>
      </c>
      <c r="K457" s="31" t="s">
        <v>53</v>
      </c>
      <c r="L457" s="31" t="s">
        <v>58</v>
      </c>
      <c r="M457" s="31" t="s">
        <v>59</v>
      </c>
      <c r="N457" s="40">
        <v>0.52222222222222225</v>
      </c>
      <c r="O457" s="40">
        <v>0.6</v>
      </c>
      <c r="P457" s="40">
        <v>7.7777777777777724E-2</v>
      </c>
      <c r="Q457" s="41">
        <v>1083.3</v>
      </c>
      <c r="R457" s="4" t="str">
        <f t="shared" si="14"/>
        <v>Original</v>
      </c>
      <c r="S457" s="44">
        <f t="shared" si="15"/>
        <v>26</v>
      </c>
      <c r="T457" s="44" t="str">
        <f>IF(_xlfn.XLOOKUP(G457,'BE Data'!D:D,'BE Data'!H:H)=A457,"Yes","")</f>
        <v/>
      </c>
    </row>
    <row r="458" spans="1:20" x14ac:dyDescent="0.35">
      <c r="A458" s="4" t="s">
        <v>70</v>
      </c>
      <c r="B458" s="31" t="s">
        <v>32</v>
      </c>
      <c r="C458" s="31" t="s">
        <v>66</v>
      </c>
      <c r="D458" s="31" t="s">
        <v>69</v>
      </c>
      <c r="E458" s="31" t="s">
        <v>41</v>
      </c>
      <c r="F458" s="31">
        <v>0.72916666666666663</v>
      </c>
      <c r="G458" s="31" t="s">
        <v>311</v>
      </c>
      <c r="H458" s="45">
        <v>44989</v>
      </c>
      <c r="I458" s="31" t="s">
        <v>453</v>
      </c>
      <c r="J458" s="31" t="s">
        <v>37</v>
      </c>
      <c r="K458" s="31" t="s">
        <v>53</v>
      </c>
      <c r="L458" s="31" t="s">
        <v>54</v>
      </c>
      <c r="M458" s="31" t="s">
        <v>55</v>
      </c>
      <c r="N458" s="40">
        <v>0.72916666666666663</v>
      </c>
      <c r="O458" s="40">
        <v>0.80972222222222223</v>
      </c>
      <c r="P458" s="40">
        <v>8.0555555555555602E-2</v>
      </c>
      <c r="Q458" s="41">
        <v>918.7</v>
      </c>
      <c r="R458" s="4" t="str">
        <f t="shared" si="14"/>
        <v>Original</v>
      </c>
      <c r="S458" s="44">
        <f t="shared" si="15"/>
        <v>26</v>
      </c>
      <c r="T458" s="44" t="str">
        <f>IF(_xlfn.XLOOKUP(G458,'BE Data'!D:D,'BE Data'!H:H)=A458,"Yes","")</f>
        <v/>
      </c>
    </row>
    <row r="459" spans="1:20" x14ac:dyDescent="0.35">
      <c r="A459" s="4" t="s">
        <v>70</v>
      </c>
      <c r="B459" s="31" t="s">
        <v>32</v>
      </c>
      <c r="C459" s="31"/>
      <c r="D459" s="31"/>
      <c r="E459" s="31" t="s">
        <v>33</v>
      </c>
      <c r="F459" s="31"/>
      <c r="G459" s="31" t="s">
        <v>311</v>
      </c>
      <c r="H459" s="45">
        <v>44989</v>
      </c>
      <c r="I459" s="31" t="s">
        <v>453</v>
      </c>
      <c r="J459" s="31" t="s">
        <v>37</v>
      </c>
      <c r="K459" s="31" t="s">
        <v>34</v>
      </c>
      <c r="L459" s="31" t="s">
        <v>35</v>
      </c>
      <c r="M459" s="31" t="s">
        <v>36</v>
      </c>
      <c r="N459" s="40">
        <v>0.93055555555555547</v>
      </c>
      <c r="O459" s="40">
        <v>0.99305555555555547</v>
      </c>
      <c r="P459" s="40">
        <v>6.25E-2</v>
      </c>
      <c r="Q459" s="41">
        <v>2625.2</v>
      </c>
      <c r="R459" s="4" t="str">
        <f t="shared" si="14"/>
        <v>MOTD</v>
      </c>
      <c r="S459" s="44">
        <f t="shared" si="15"/>
        <v>26</v>
      </c>
      <c r="T459" s="44" t="str">
        <f>IF(_xlfn.XLOOKUP(G459,'BE Data'!D:D,'BE Data'!H:H)=A459,"Yes","")</f>
        <v/>
      </c>
    </row>
    <row r="460" spans="1:20" x14ac:dyDescent="0.35">
      <c r="A460" s="4" t="s">
        <v>70</v>
      </c>
      <c r="B460" s="31" t="s">
        <v>32</v>
      </c>
      <c r="C460" s="31"/>
      <c r="D460" s="31"/>
      <c r="E460" s="31" t="s">
        <v>33</v>
      </c>
      <c r="F460" s="31"/>
      <c r="G460" s="31" t="s">
        <v>311</v>
      </c>
      <c r="H460" s="45">
        <v>44990</v>
      </c>
      <c r="I460" s="31" t="s">
        <v>453</v>
      </c>
      <c r="J460" s="31" t="s">
        <v>38</v>
      </c>
      <c r="K460" s="31" t="s">
        <v>466</v>
      </c>
      <c r="L460" s="31" t="s">
        <v>35</v>
      </c>
      <c r="M460" s="31" t="s">
        <v>36</v>
      </c>
      <c r="N460" s="40">
        <v>0.3125</v>
      </c>
      <c r="O460" s="40">
        <v>0.375</v>
      </c>
      <c r="P460" s="40">
        <v>6.25E-2</v>
      </c>
      <c r="Q460" s="41">
        <v>752</v>
      </c>
      <c r="R460" s="4" t="str">
        <f t="shared" si="14"/>
        <v>MOTD</v>
      </c>
      <c r="S460" s="44">
        <f t="shared" si="15"/>
        <v>26</v>
      </c>
      <c r="T460" s="44" t="str">
        <f>IF(_xlfn.XLOOKUP(G460,'BE Data'!D:D,'BE Data'!H:H)=A460,"Yes","")</f>
        <v/>
      </c>
    </row>
    <row r="461" spans="1:20" x14ac:dyDescent="0.35">
      <c r="A461" s="4" t="s">
        <v>70</v>
      </c>
      <c r="B461" s="31" t="s">
        <v>32</v>
      </c>
      <c r="C461" s="31" t="s">
        <v>164</v>
      </c>
      <c r="D461" s="31" t="s">
        <v>86</v>
      </c>
      <c r="E461" s="31" t="s">
        <v>41</v>
      </c>
      <c r="F461" s="31">
        <v>0.58333333333333337</v>
      </c>
      <c r="G461" s="31" t="s">
        <v>311</v>
      </c>
      <c r="H461" s="45">
        <v>44990</v>
      </c>
      <c r="I461" s="31" t="s">
        <v>453</v>
      </c>
      <c r="J461" s="31" t="s">
        <v>38</v>
      </c>
      <c r="K461" s="31" t="s">
        <v>53</v>
      </c>
      <c r="L461" s="31" t="s">
        <v>57</v>
      </c>
      <c r="M461" s="31" t="s">
        <v>55</v>
      </c>
      <c r="N461" s="40">
        <v>0.58402777777777781</v>
      </c>
      <c r="O461" s="40">
        <v>0.66249999999999998</v>
      </c>
      <c r="P461" s="40">
        <v>7.8472222222222165E-2</v>
      </c>
      <c r="Q461" s="41">
        <v>1123.2</v>
      </c>
      <c r="R461" s="4" t="str">
        <f t="shared" si="14"/>
        <v>Original</v>
      </c>
      <c r="S461" s="44">
        <f t="shared" si="15"/>
        <v>26</v>
      </c>
      <c r="T461" s="44" t="str">
        <f>IF(_xlfn.XLOOKUP(G461,'BE Data'!D:D,'BE Data'!H:H)=A461,"Yes","")</f>
        <v/>
      </c>
    </row>
    <row r="462" spans="1:20" x14ac:dyDescent="0.35">
      <c r="A462" s="4" t="s">
        <v>70</v>
      </c>
      <c r="B462" s="31" t="s">
        <v>32</v>
      </c>
      <c r="C462" s="31" t="s">
        <v>45</v>
      </c>
      <c r="D462" s="31" t="s">
        <v>42</v>
      </c>
      <c r="E462" s="31" t="s">
        <v>41</v>
      </c>
      <c r="F462" s="31">
        <v>0.6875</v>
      </c>
      <c r="G462" s="31" t="s">
        <v>311</v>
      </c>
      <c r="H462" s="45">
        <v>44990</v>
      </c>
      <c r="I462" s="31" t="s">
        <v>453</v>
      </c>
      <c r="J462" s="31" t="s">
        <v>38</v>
      </c>
      <c r="K462" s="31" t="s">
        <v>53</v>
      </c>
      <c r="L462" s="31" t="s">
        <v>54</v>
      </c>
      <c r="M462" s="31" t="s">
        <v>55</v>
      </c>
      <c r="N462" s="40">
        <v>0.6875</v>
      </c>
      <c r="O462" s="40">
        <v>0.76388888888888884</v>
      </c>
      <c r="P462" s="40">
        <v>7.638888888888884E-2</v>
      </c>
      <c r="Q462" s="41">
        <v>3484.3</v>
      </c>
      <c r="R462" s="4" t="str">
        <f t="shared" si="14"/>
        <v>Original</v>
      </c>
      <c r="S462" s="44">
        <f t="shared" si="15"/>
        <v>26</v>
      </c>
      <c r="T462" s="44" t="str">
        <f>IF(_xlfn.XLOOKUP(G462,'BE Data'!D:D,'BE Data'!H:H)=A462,"Yes","")</f>
        <v/>
      </c>
    </row>
    <row r="463" spans="1:20" x14ac:dyDescent="0.35">
      <c r="A463" s="4" t="s">
        <v>70</v>
      </c>
      <c r="B463" s="31" t="s">
        <v>32</v>
      </c>
      <c r="C463" s="31"/>
      <c r="D463" s="31"/>
      <c r="E463" s="31" t="s">
        <v>33</v>
      </c>
      <c r="F463" s="31"/>
      <c r="G463" s="31" t="s">
        <v>311</v>
      </c>
      <c r="H463" s="45">
        <v>44990</v>
      </c>
      <c r="I463" s="31" t="s">
        <v>453</v>
      </c>
      <c r="J463" s="31" t="s">
        <v>38</v>
      </c>
      <c r="K463" s="31" t="s">
        <v>39</v>
      </c>
      <c r="L463" s="31" t="s">
        <v>35</v>
      </c>
      <c r="M463" s="31" t="s">
        <v>36</v>
      </c>
      <c r="N463" s="40">
        <v>0.9375</v>
      </c>
      <c r="O463" s="40">
        <v>0.97916666666666663</v>
      </c>
      <c r="P463" s="40">
        <v>4.166666666666663E-2</v>
      </c>
      <c r="Q463" s="41">
        <v>2575.1</v>
      </c>
      <c r="R463" s="4" t="str">
        <f t="shared" si="14"/>
        <v>MOTD</v>
      </c>
      <c r="S463" s="44">
        <f t="shared" si="15"/>
        <v>26</v>
      </c>
      <c r="T463" s="44" t="str">
        <f>IF(_xlfn.XLOOKUP(G463,'BE Data'!D:D,'BE Data'!H:H)=A463,"Yes","")</f>
        <v/>
      </c>
    </row>
    <row r="464" spans="1:20" x14ac:dyDescent="0.35">
      <c r="A464" s="4" t="s">
        <v>70</v>
      </c>
      <c r="B464" s="31" t="s">
        <v>32</v>
      </c>
      <c r="C464" s="31" t="s">
        <v>140</v>
      </c>
      <c r="D464" s="31" t="s">
        <v>94</v>
      </c>
      <c r="E464" s="31" t="s">
        <v>41</v>
      </c>
      <c r="F464" s="31">
        <v>0.83333333333333337</v>
      </c>
      <c r="G464" s="31" t="s">
        <v>311</v>
      </c>
      <c r="H464" s="45">
        <v>44991</v>
      </c>
      <c r="I464" s="31" t="s">
        <v>453</v>
      </c>
      <c r="J464" s="31" t="s">
        <v>74</v>
      </c>
      <c r="K464" s="31" t="s">
        <v>53</v>
      </c>
      <c r="L464" s="31" t="s">
        <v>54</v>
      </c>
      <c r="M464" s="31" t="s">
        <v>55</v>
      </c>
      <c r="N464" s="40">
        <v>0.8340277777777777</v>
      </c>
      <c r="O464" s="40">
        <v>0.91736111111111107</v>
      </c>
      <c r="P464" s="40">
        <v>8.333333333333337E-2</v>
      </c>
      <c r="Q464" s="41">
        <v>920.7</v>
      </c>
      <c r="R464" s="4" t="str">
        <f t="shared" si="14"/>
        <v>Original</v>
      </c>
      <c r="S464" s="44">
        <f t="shared" si="15"/>
        <v>26</v>
      </c>
      <c r="T464" s="44" t="str">
        <f>IF(_xlfn.XLOOKUP(G464,'BE Data'!D:D,'BE Data'!H:H)=A464,"Yes","")</f>
        <v/>
      </c>
    </row>
    <row r="465" spans="1:20" x14ac:dyDescent="0.35">
      <c r="A465" s="4" t="s">
        <v>70</v>
      </c>
      <c r="B465" s="31" t="s">
        <v>32</v>
      </c>
      <c r="C465" s="31" t="s">
        <v>128</v>
      </c>
      <c r="D465" s="31" t="s">
        <v>45</v>
      </c>
      <c r="E465" s="31" t="s">
        <v>41</v>
      </c>
      <c r="F465" s="31">
        <v>0.52083333333333337</v>
      </c>
      <c r="G465" s="31" t="s">
        <v>312</v>
      </c>
      <c r="H465" s="45">
        <v>44996</v>
      </c>
      <c r="I465" s="31" t="s">
        <v>453</v>
      </c>
      <c r="J465" s="31" t="s">
        <v>37</v>
      </c>
      <c r="K465" s="31" t="s">
        <v>53</v>
      </c>
      <c r="L465" s="31" t="s">
        <v>58</v>
      </c>
      <c r="M465" s="31" t="s">
        <v>59</v>
      </c>
      <c r="N465" s="40">
        <v>0.52222222222222214</v>
      </c>
      <c r="O465" s="40">
        <v>0.6</v>
      </c>
      <c r="P465" s="40">
        <v>7.7777777777777835E-2</v>
      </c>
      <c r="Q465" s="41">
        <v>1230.2</v>
      </c>
      <c r="R465" s="4" t="str">
        <f t="shared" si="14"/>
        <v>Original</v>
      </c>
      <c r="S465" s="44">
        <f t="shared" si="15"/>
        <v>27</v>
      </c>
      <c r="T465" s="44" t="str">
        <f>IF(_xlfn.XLOOKUP(G465,'BE Data'!D:D,'BE Data'!H:H)=A465,"Yes","")</f>
        <v/>
      </c>
    </row>
    <row r="466" spans="1:20" x14ac:dyDescent="0.35">
      <c r="A466" s="4" t="s">
        <v>70</v>
      </c>
      <c r="B466" s="31" t="s">
        <v>32</v>
      </c>
      <c r="C466" s="31" t="s">
        <v>81</v>
      </c>
      <c r="D466" s="31" t="s">
        <v>49</v>
      </c>
      <c r="E466" s="31" t="s">
        <v>41</v>
      </c>
      <c r="F466" s="31">
        <v>0.72916666666666663</v>
      </c>
      <c r="G466" s="31" t="s">
        <v>312</v>
      </c>
      <c r="H466" s="45">
        <v>44996</v>
      </c>
      <c r="I466" s="31" t="s">
        <v>453</v>
      </c>
      <c r="J466" s="31" t="s">
        <v>37</v>
      </c>
      <c r="K466" s="31" t="s">
        <v>53</v>
      </c>
      <c r="L466" s="31" t="s">
        <v>54</v>
      </c>
      <c r="M466" s="31" t="s">
        <v>55</v>
      </c>
      <c r="N466" s="40">
        <v>0.72916666666666663</v>
      </c>
      <c r="O466" s="40">
        <v>0.80624999999999991</v>
      </c>
      <c r="P466" s="40">
        <v>7.7083333333333282E-2</v>
      </c>
      <c r="Q466" s="41">
        <v>1333.1</v>
      </c>
      <c r="R466" s="4" t="str">
        <f t="shared" si="14"/>
        <v>Original</v>
      </c>
      <c r="S466" s="44">
        <f t="shared" si="15"/>
        <v>27</v>
      </c>
      <c r="T466" s="44" t="str">
        <f>IF(_xlfn.XLOOKUP(G466,'BE Data'!D:D,'BE Data'!H:H)=A466,"Yes","")</f>
        <v/>
      </c>
    </row>
    <row r="467" spans="1:20" x14ac:dyDescent="0.35">
      <c r="A467" s="4" t="s">
        <v>70</v>
      </c>
      <c r="B467" s="31" t="s">
        <v>32</v>
      </c>
      <c r="C467" s="31"/>
      <c r="D467" s="31"/>
      <c r="E467" s="31" t="s">
        <v>33</v>
      </c>
      <c r="F467" s="31"/>
      <c r="G467" s="31" t="s">
        <v>312</v>
      </c>
      <c r="H467" s="45">
        <v>44996</v>
      </c>
      <c r="I467" s="31" t="s">
        <v>453</v>
      </c>
      <c r="J467" s="31" t="s">
        <v>37</v>
      </c>
      <c r="K467" s="31" t="s">
        <v>34</v>
      </c>
      <c r="L467" s="31" t="s">
        <v>35</v>
      </c>
      <c r="M467" s="31" t="s">
        <v>36</v>
      </c>
      <c r="N467" s="40">
        <v>0.93055555555555547</v>
      </c>
      <c r="O467" s="40">
        <v>0.94444444444444431</v>
      </c>
      <c r="P467" s="40">
        <v>1.3888888888888888E-2</v>
      </c>
      <c r="Q467" s="41">
        <v>3284.3</v>
      </c>
      <c r="R467" s="4" t="str">
        <f t="shared" si="14"/>
        <v>MOTD</v>
      </c>
      <c r="S467" s="44">
        <f t="shared" si="15"/>
        <v>27</v>
      </c>
      <c r="T467" s="44" t="str">
        <f>IF(_xlfn.XLOOKUP(G467,'BE Data'!D:D,'BE Data'!H:H)=A467,"Yes","")</f>
        <v/>
      </c>
    </row>
    <row r="468" spans="1:20" x14ac:dyDescent="0.35">
      <c r="A468" s="4" t="s">
        <v>70</v>
      </c>
      <c r="B468" s="31" t="s">
        <v>32</v>
      </c>
      <c r="C468" s="31"/>
      <c r="D468" s="31"/>
      <c r="E468" s="31" t="s">
        <v>33</v>
      </c>
      <c r="F468" s="31"/>
      <c r="G468" s="31" t="s">
        <v>312</v>
      </c>
      <c r="H468" s="45">
        <v>44997</v>
      </c>
      <c r="I468" s="31" t="s">
        <v>453</v>
      </c>
      <c r="J468" s="31" t="s">
        <v>38</v>
      </c>
      <c r="K468" s="31" t="s">
        <v>466</v>
      </c>
      <c r="L468" s="31" t="s">
        <v>35</v>
      </c>
      <c r="M468" s="31" t="s">
        <v>36</v>
      </c>
      <c r="N468" s="40">
        <v>0.3611111111111111</v>
      </c>
      <c r="O468" s="40">
        <v>0.375</v>
      </c>
      <c r="P468" s="40">
        <v>1.3888888888888895E-2</v>
      </c>
      <c r="Q468" s="41">
        <v>982.4</v>
      </c>
      <c r="R468" s="4" t="str">
        <f t="shared" si="14"/>
        <v>MOTD</v>
      </c>
      <c r="S468" s="44">
        <f t="shared" si="15"/>
        <v>27</v>
      </c>
      <c r="T468" s="44" t="str">
        <f>IF(_xlfn.XLOOKUP(G468,'BE Data'!D:D,'BE Data'!H:H)=A468,"Yes","")</f>
        <v/>
      </c>
    </row>
    <row r="469" spans="1:20" x14ac:dyDescent="0.35">
      <c r="A469" s="4" t="s">
        <v>70</v>
      </c>
      <c r="B469" s="31" t="s">
        <v>32</v>
      </c>
      <c r="C469" s="31" t="s">
        <v>94</v>
      </c>
      <c r="D469" s="31" t="s">
        <v>40</v>
      </c>
      <c r="E469" s="31" t="s">
        <v>41</v>
      </c>
      <c r="F469" s="31">
        <v>0.58333333333333337</v>
      </c>
      <c r="G469" s="31" t="s">
        <v>312</v>
      </c>
      <c r="H469" s="45">
        <v>44997</v>
      </c>
      <c r="I469" s="31" t="s">
        <v>453</v>
      </c>
      <c r="J469" s="31" t="s">
        <v>38</v>
      </c>
      <c r="K469" s="31" t="s">
        <v>53</v>
      </c>
      <c r="L469" s="31" t="s">
        <v>54</v>
      </c>
      <c r="M469" s="31" t="s">
        <v>55</v>
      </c>
      <c r="N469" s="40">
        <v>0.58333333333333326</v>
      </c>
      <c r="O469" s="40">
        <v>0.66111111111111098</v>
      </c>
      <c r="P469" s="40">
        <v>7.7777777777777724E-2</v>
      </c>
      <c r="Q469" s="41">
        <v>1401.5</v>
      </c>
      <c r="R469" s="4" t="str">
        <f t="shared" si="14"/>
        <v>Original</v>
      </c>
      <c r="S469" s="44">
        <f t="shared" si="15"/>
        <v>27</v>
      </c>
      <c r="T469" s="44" t="str">
        <f>IF(_xlfn.XLOOKUP(G469,'BE Data'!D:D,'BE Data'!H:H)=A469,"Yes","")</f>
        <v/>
      </c>
    </row>
    <row r="470" spans="1:20" x14ac:dyDescent="0.35">
      <c r="A470" s="4" t="s">
        <v>70</v>
      </c>
      <c r="B470" s="31" t="s">
        <v>32</v>
      </c>
      <c r="C470" s="31" t="s">
        <v>46</v>
      </c>
      <c r="D470" s="31" t="s">
        <v>72</v>
      </c>
      <c r="E470" s="31" t="s">
        <v>41</v>
      </c>
      <c r="F470" s="31">
        <v>0.6875</v>
      </c>
      <c r="G470" s="31" t="s">
        <v>312</v>
      </c>
      <c r="H470" s="45">
        <v>44997</v>
      </c>
      <c r="I470" s="31" t="s">
        <v>453</v>
      </c>
      <c r="J470" s="31" t="s">
        <v>38</v>
      </c>
      <c r="K470" s="31" t="s">
        <v>53</v>
      </c>
      <c r="L470" s="31" t="s">
        <v>54</v>
      </c>
      <c r="M470" s="31" t="s">
        <v>55</v>
      </c>
      <c r="N470" s="40">
        <v>0.68888888888888877</v>
      </c>
      <c r="O470" s="40">
        <v>0.76736111111111105</v>
      </c>
      <c r="P470" s="40">
        <v>7.8472222222222276E-2</v>
      </c>
      <c r="Q470" s="41">
        <v>1770.5</v>
      </c>
      <c r="R470" s="4" t="str">
        <f t="shared" si="14"/>
        <v>Original</v>
      </c>
      <c r="S470" s="44">
        <f t="shared" si="15"/>
        <v>27</v>
      </c>
      <c r="T470" s="44" t="str">
        <f>IF(_xlfn.XLOOKUP(G470,'BE Data'!D:D,'BE Data'!H:H)=A470,"Yes","")</f>
        <v/>
      </c>
    </row>
    <row r="471" spans="1:20" x14ac:dyDescent="0.35">
      <c r="A471" s="4" t="s">
        <v>70</v>
      </c>
      <c r="B471" s="31" t="s">
        <v>32</v>
      </c>
      <c r="C471" s="31"/>
      <c r="D471" s="31"/>
      <c r="E471" s="31" t="s">
        <v>33</v>
      </c>
      <c r="F471" s="31"/>
      <c r="G471" s="31" t="s">
        <v>312</v>
      </c>
      <c r="H471" s="45">
        <v>44997</v>
      </c>
      <c r="I471" s="31" t="s">
        <v>453</v>
      </c>
      <c r="J471" s="31" t="s">
        <v>38</v>
      </c>
      <c r="K471" s="31" t="s">
        <v>39</v>
      </c>
      <c r="L471" s="31" t="s">
        <v>35</v>
      </c>
      <c r="M471" s="31" t="s">
        <v>36</v>
      </c>
      <c r="N471" s="40">
        <v>0.9375</v>
      </c>
      <c r="O471" s="40">
        <v>0.94791666666666663</v>
      </c>
      <c r="P471" s="40">
        <v>1.0416666666666666E-2</v>
      </c>
      <c r="Q471" s="41">
        <v>2699.4</v>
      </c>
      <c r="R471" s="4" t="str">
        <f t="shared" si="14"/>
        <v>MOTD</v>
      </c>
      <c r="S471" s="44">
        <f t="shared" si="15"/>
        <v>27</v>
      </c>
      <c r="T471" s="44" t="str">
        <f>IF(_xlfn.XLOOKUP(G471,'BE Data'!D:D,'BE Data'!H:H)=A471,"Yes","")</f>
        <v/>
      </c>
    </row>
    <row r="472" spans="1:20" x14ac:dyDescent="0.35">
      <c r="A472" s="4" t="s">
        <v>70</v>
      </c>
      <c r="B472" s="31" t="s">
        <v>32</v>
      </c>
      <c r="C472" s="31" t="s">
        <v>164</v>
      </c>
      <c r="D472" s="31" t="s">
        <v>46</v>
      </c>
      <c r="E472" s="31" t="s">
        <v>41</v>
      </c>
      <c r="F472" s="31">
        <v>0.83333333333333337</v>
      </c>
      <c r="G472" s="31" t="s">
        <v>313</v>
      </c>
      <c r="H472" s="45">
        <v>45002</v>
      </c>
      <c r="I472" s="31" t="s">
        <v>453</v>
      </c>
      <c r="J472" s="31" t="s">
        <v>71</v>
      </c>
      <c r="K472" s="31" t="s">
        <v>53</v>
      </c>
      <c r="L472" s="31" t="s">
        <v>54</v>
      </c>
      <c r="M472" s="31" t="s">
        <v>55</v>
      </c>
      <c r="N472" s="40">
        <v>0.83333333333333326</v>
      </c>
      <c r="O472" s="40">
        <v>0.91458333333333319</v>
      </c>
      <c r="P472" s="40">
        <v>8.1249999999999933E-2</v>
      </c>
      <c r="Q472" s="41">
        <v>1021.5</v>
      </c>
      <c r="R472" s="4" t="str">
        <f t="shared" si="14"/>
        <v>Original</v>
      </c>
      <c r="S472" s="44">
        <f t="shared" si="15"/>
        <v>28</v>
      </c>
      <c r="T472" s="44" t="str">
        <f>IF(_xlfn.XLOOKUP(G472,'BE Data'!D:D,'BE Data'!H:H)=A472,"Yes","")</f>
        <v/>
      </c>
    </row>
    <row r="473" spans="1:20" x14ac:dyDescent="0.35">
      <c r="A473" s="4" t="s">
        <v>70</v>
      </c>
      <c r="B473" s="31" t="s">
        <v>32</v>
      </c>
      <c r="C473" s="31" t="s">
        <v>67</v>
      </c>
      <c r="D473" s="31" t="s">
        <v>86</v>
      </c>
      <c r="E473" s="31" t="s">
        <v>41</v>
      </c>
      <c r="F473" s="31">
        <v>0.72916666666666663</v>
      </c>
      <c r="G473" s="31" t="s">
        <v>313</v>
      </c>
      <c r="H473" s="45">
        <v>45003</v>
      </c>
      <c r="I473" s="31" t="s">
        <v>453</v>
      </c>
      <c r="J473" s="31" t="s">
        <v>37</v>
      </c>
      <c r="K473" s="31" t="s">
        <v>53</v>
      </c>
      <c r="L473" s="31" t="s">
        <v>54</v>
      </c>
      <c r="M473" s="31" t="s">
        <v>55</v>
      </c>
      <c r="N473" s="40">
        <v>0.72986111111111107</v>
      </c>
      <c r="O473" s="40">
        <v>0.80902777777777768</v>
      </c>
      <c r="P473" s="40">
        <v>7.9166666666666607E-2</v>
      </c>
      <c r="Q473" s="41">
        <v>694.8</v>
      </c>
      <c r="R473" s="4" t="str">
        <f t="shared" si="14"/>
        <v>Original</v>
      </c>
      <c r="S473" s="44">
        <f t="shared" si="15"/>
        <v>28</v>
      </c>
      <c r="T473" s="44" t="str">
        <f>IF(_xlfn.XLOOKUP(G473,'BE Data'!D:D,'BE Data'!H:H)=A473,"Yes","")</f>
        <v/>
      </c>
    </row>
    <row r="474" spans="1:20" x14ac:dyDescent="0.35">
      <c r="A474" s="4" t="s">
        <v>70</v>
      </c>
      <c r="B474" s="31" t="s">
        <v>32</v>
      </c>
      <c r="C474" s="31"/>
      <c r="D474" s="31"/>
      <c r="E474" s="31" t="s">
        <v>33</v>
      </c>
      <c r="F474" s="31"/>
      <c r="G474" s="31" t="s">
        <v>313</v>
      </c>
      <c r="H474" s="45">
        <v>45003</v>
      </c>
      <c r="I474" s="31" t="s">
        <v>453</v>
      </c>
      <c r="J474" s="31" t="s">
        <v>37</v>
      </c>
      <c r="K474" s="31" t="s">
        <v>34</v>
      </c>
      <c r="L474" s="31" t="s">
        <v>35</v>
      </c>
      <c r="M474" s="31" t="s">
        <v>36</v>
      </c>
      <c r="N474" s="40">
        <v>0.9375</v>
      </c>
      <c r="O474" s="40">
        <v>0.99444444444444446</v>
      </c>
      <c r="P474" s="40">
        <v>5.6944444444444443E-2</v>
      </c>
      <c r="Q474" s="41">
        <v>2531.3000000000002</v>
      </c>
      <c r="R474" s="4" t="str">
        <f t="shared" si="14"/>
        <v>MOTD</v>
      </c>
      <c r="S474" s="44">
        <f t="shared" si="15"/>
        <v>28</v>
      </c>
      <c r="T474" s="44" t="str">
        <f>IF(_xlfn.XLOOKUP(G474,'BE Data'!D:D,'BE Data'!H:H)=A474,"Yes","")</f>
        <v/>
      </c>
    </row>
    <row r="475" spans="1:20" x14ac:dyDescent="0.35">
      <c r="A475" s="4" t="s">
        <v>70</v>
      </c>
      <c r="B475" s="31" t="s">
        <v>32</v>
      </c>
      <c r="C475" s="31"/>
      <c r="D475" s="31"/>
      <c r="E475" s="31" t="s">
        <v>33</v>
      </c>
      <c r="F475" s="31"/>
      <c r="G475" s="31" t="s">
        <v>313</v>
      </c>
      <c r="H475" s="45">
        <v>45004</v>
      </c>
      <c r="I475" s="31" t="s">
        <v>453</v>
      </c>
      <c r="J475" s="31" t="s">
        <v>38</v>
      </c>
      <c r="K475" s="31" t="s">
        <v>466</v>
      </c>
      <c r="L475" s="31" t="s">
        <v>35</v>
      </c>
      <c r="M475" s="31" t="s">
        <v>36</v>
      </c>
      <c r="N475" s="40">
        <v>0.31597222222222221</v>
      </c>
      <c r="O475" s="40">
        <v>0.37291666666666667</v>
      </c>
      <c r="P475" s="40">
        <v>5.6944444444444443E-2</v>
      </c>
      <c r="Q475" s="41">
        <v>971.3</v>
      </c>
      <c r="R475" s="4" t="str">
        <f t="shared" si="14"/>
        <v>MOTD</v>
      </c>
      <c r="S475" s="44">
        <f t="shared" si="15"/>
        <v>28</v>
      </c>
      <c r="T475" s="44" t="str">
        <f>IF(_xlfn.XLOOKUP(G475,'BE Data'!D:D,'BE Data'!H:H)=A475,"Yes","")</f>
        <v/>
      </c>
    </row>
    <row r="476" spans="1:20" x14ac:dyDescent="0.35">
      <c r="A476" s="4" t="s">
        <v>70</v>
      </c>
      <c r="B476" s="31" t="s">
        <v>32</v>
      </c>
      <c r="C476" s="31"/>
      <c r="D476" s="31"/>
      <c r="E476" s="31" t="s">
        <v>33</v>
      </c>
      <c r="F476" s="31"/>
      <c r="G476" s="31" t="s">
        <v>313</v>
      </c>
      <c r="H476" s="45">
        <v>45004</v>
      </c>
      <c r="I476" s="31" t="s">
        <v>453</v>
      </c>
      <c r="J476" s="31" t="s">
        <v>38</v>
      </c>
      <c r="K476" s="31" t="s">
        <v>39</v>
      </c>
      <c r="L476" s="31" t="s">
        <v>35</v>
      </c>
      <c r="M476" s="31" t="s">
        <v>36</v>
      </c>
      <c r="N476" s="40">
        <v>0.9375</v>
      </c>
      <c r="O476" s="40">
        <v>0.96527777777777779</v>
      </c>
      <c r="P476" s="40">
        <v>2.7777777777777776E-2</v>
      </c>
      <c r="Q476" s="41">
        <v>1894.3</v>
      </c>
      <c r="R476" s="4" t="str">
        <f t="shared" si="14"/>
        <v>MOTD</v>
      </c>
      <c r="S476" s="44">
        <f t="shared" si="15"/>
        <v>28</v>
      </c>
      <c r="T476" s="44" t="str">
        <f>IF(_xlfn.XLOOKUP(G476,'BE Data'!D:D,'BE Data'!H:H)=A476,"Yes","")</f>
        <v/>
      </c>
    </row>
    <row r="477" spans="1:20" x14ac:dyDescent="0.35">
      <c r="A477" s="4" t="s">
        <v>70</v>
      </c>
      <c r="B477" s="31" t="s">
        <v>32</v>
      </c>
      <c r="C477" s="31" t="s">
        <v>49</v>
      </c>
      <c r="D477" s="31" t="s">
        <v>45</v>
      </c>
      <c r="E477" s="31" t="s">
        <v>41</v>
      </c>
      <c r="F477" s="31">
        <v>0.52083333333333337</v>
      </c>
      <c r="G477" s="31" t="s">
        <v>314</v>
      </c>
      <c r="H477" s="45">
        <v>45017</v>
      </c>
      <c r="I477" s="31" t="s">
        <v>453</v>
      </c>
      <c r="J477" s="31" t="s">
        <v>37</v>
      </c>
      <c r="K477" s="31" t="s">
        <v>53</v>
      </c>
      <c r="L477" s="31" t="s">
        <v>58</v>
      </c>
      <c r="M477" s="31" t="s">
        <v>59</v>
      </c>
      <c r="N477" s="40">
        <v>0.5215277777777777</v>
      </c>
      <c r="O477" s="40">
        <v>0.60069444444444442</v>
      </c>
      <c r="P477" s="40">
        <v>7.9166666666666718E-2</v>
      </c>
      <c r="Q477" s="41">
        <v>1780.6</v>
      </c>
      <c r="R477" s="4" t="str">
        <f t="shared" si="14"/>
        <v>Original</v>
      </c>
      <c r="S477" s="44">
        <f t="shared" si="15"/>
        <v>29</v>
      </c>
      <c r="T477" s="44" t="str">
        <f>IF(_xlfn.XLOOKUP(G477,'BE Data'!D:D,'BE Data'!H:H)=A477,"Yes","")</f>
        <v/>
      </c>
    </row>
    <row r="478" spans="1:20" x14ac:dyDescent="0.35">
      <c r="A478" s="4" t="s">
        <v>70</v>
      </c>
      <c r="B478" s="31" t="s">
        <v>32</v>
      </c>
      <c r="C478" s="31" t="s">
        <v>67</v>
      </c>
      <c r="D478" s="31" t="s">
        <v>82</v>
      </c>
      <c r="E478" s="31" t="s">
        <v>41</v>
      </c>
      <c r="F478" s="31">
        <v>0.72916666666666663</v>
      </c>
      <c r="G478" s="31" t="s">
        <v>314</v>
      </c>
      <c r="H478" s="45">
        <v>45017</v>
      </c>
      <c r="I478" s="31" t="s">
        <v>453</v>
      </c>
      <c r="J478" s="31" t="s">
        <v>37</v>
      </c>
      <c r="K478" s="31" t="s">
        <v>53</v>
      </c>
      <c r="L478" s="31" t="s">
        <v>54</v>
      </c>
      <c r="M478" s="31" t="s">
        <v>55</v>
      </c>
      <c r="N478" s="40">
        <v>0.72916666666666663</v>
      </c>
      <c r="O478" s="40">
        <v>0.8076388888888888</v>
      </c>
      <c r="P478" s="40">
        <v>7.8472222222222165E-2</v>
      </c>
      <c r="Q478" s="41">
        <v>1360</v>
      </c>
      <c r="R478" s="4" t="str">
        <f t="shared" si="14"/>
        <v>Original</v>
      </c>
      <c r="S478" s="44">
        <f t="shared" si="15"/>
        <v>29</v>
      </c>
      <c r="T478" s="44" t="str">
        <f>IF(_xlfn.XLOOKUP(G478,'BE Data'!D:D,'BE Data'!H:H)=A478,"Yes","")</f>
        <v/>
      </c>
    </row>
    <row r="479" spans="1:20" x14ac:dyDescent="0.35">
      <c r="A479" s="4" t="s">
        <v>70</v>
      </c>
      <c r="B479" s="31" t="s">
        <v>32</v>
      </c>
      <c r="C479" s="31"/>
      <c r="D479" s="31"/>
      <c r="E479" s="31" t="s">
        <v>33</v>
      </c>
      <c r="F479" s="31"/>
      <c r="G479" s="31" t="s">
        <v>314</v>
      </c>
      <c r="H479" s="45">
        <v>45017</v>
      </c>
      <c r="I479" s="31" t="s">
        <v>453</v>
      </c>
      <c r="J479" s="31" t="s">
        <v>37</v>
      </c>
      <c r="K479" s="31" t="s">
        <v>34</v>
      </c>
      <c r="L479" s="31" t="s">
        <v>35</v>
      </c>
      <c r="M479" s="31" t="s">
        <v>36</v>
      </c>
      <c r="N479" s="40">
        <v>0.9375</v>
      </c>
      <c r="O479" s="40">
        <v>0.99583333333333335</v>
      </c>
      <c r="P479" s="40">
        <v>5.8333333333333327E-2</v>
      </c>
      <c r="Q479" s="41">
        <v>2492.8000000000002</v>
      </c>
      <c r="R479" s="4" t="str">
        <f t="shared" si="14"/>
        <v>MOTD</v>
      </c>
      <c r="S479" s="44">
        <f t="shared" si="15"/>
        <v>29</v>
      </c>
      <c r="T479" s="44" t="str">
        <f>IF(_xlfn.XLOOKUP(G479,'BE Data'!D:D,'BE Data'!H:H)=A479,"Yes","")</f>
        <v/>
      </c>
    </row>
    <row r="480" spans="1:20" x14ac:dyDescent="0.35">
      <c r="A480" s="4" t="s">
        <v>70</v>
      </c>
      <c r="B480" s="31" t="s">
        <v>32</v>
      </c>
      <c r="C480" s="31"/>
      <c r="D480" s="31"/>
      <c r="E480" s="31" t="s">
        <v>33</v>
      </c>
      <c r="F480" s="31"/>
      <c r="G480" s="31" t="s">
        <v>314</v>
      </c>
      <c r="H480" s="45">
        <v>45018</v>
      </c>
      <c r="I480" s="31" t="s">
        <v>453</v>
      </c>
      <c r="J480" s="31" t="s">
        <v>38</v>
      </c>
      <c r="K480" s="31" t="s">
        <v>466</v>
      </c>
      <c r="L480" s="31" t="s">
        <v>35</v>
      </c>
      <c r="M480" s="31" t="s">
        <v>36</v>
      </c>
      <c r="N480" s="40">
        <v>0.3125</v>
      </c>
      <c r="O480" s="40">
        <v>0.37083333333333335</v>
      </c>
      <c r="P480" s="40">
        <v>5.8333333333333327E-2</v>
      </c>
      <c r="Q480" s="41">
        <v>640.29999999999995</v>
      </c>
      <c r="R480" s="4" t="str">
        <f t="shared" si="14"/>
        <v>MOTD</v>
      </c>
      <c r="S480" s="44">
        <f t="shared" si="15"/>
        <v>29</v>
      </c>
      <c r="T480" s="44" t="str">
        <f>IF(_xlfn.XLOOKUP(G480,'BE Data'!D:D,'BE Data'!H:H)=A480,"Yes","")</f>
        <v/>
      </c>
    </row>
    <row r="481" spans="1:20" x14ac:dyDescent="0.35">
      <c r="A481" s="4" t="s">
        <v>70</v>
      </c>
      <c r="B481" s="31" t="s">
        <v>32</v>
      </c>
      <c r="C481" s="31" t="s">
        <v>47</v>
      </c>
      <c r="D481" s="31" t="s">
        <v>66</v>
      </c>
      <c r="E481" s="31" t="s">
        <v>41</v>
      </c>
      <c r="F481" s="31">
        <v>0.58333333333333337</v>
      </c>
      <c r="G481" s="31" t="s">
        <v>314</v>
      </c>
      <c r="H481" s="45">
        <v>45018</v>
      </c>
      <c r="I481" s="31" t="s">
        <v>453</v>
      </c>
      <c r="J481" s="31" t="s">
        <v>38</v>
      </c>
      <c r="K481" s="31" t="s">
        <v>53</v>
      </c>
      <c r="L481" s="31" t="s">
        <v>54</v>
      </c>
      <c r="M481" s="31" t="s">
        <v>55</v>
      </c>
      <c r="N481" s="40">
        <v>0.5840277777777777</v>
      </c>
      <c r="O481" s="40">
        <v>0.66249999999999987</v>
      </c>
      <c r="P481" s="40">
        <v>7.8472222222222165E-2</v>
      </c>
      <c r="Q481" s="41">
        <v>1155.4000000000001</v>
      </c>
      <c r="R481" s="4" t="str">
        <f t="shared" si="14"/>
        <v>Original</v>
      </c>
      <c r="S481" s="44">
        <f t="shared" si="15"/>
        <v>29</v>
      </c>
      <c r="T481" s="44" t="str">
        <f>IF(_xlfn.XLOOKUP(G481,'BE Data'!D:D,'BE Data'!H:H)=A481,"Yes","")</f>
        <v/>
      </c>
    </row>
    <row r="482" spans="1:20" x14ac:dyDescent="0.35">
      <c r="A482" s="4" t="s">
        <v>70</v>
      </c>
      <c r="B482" s="31" t="s">
        <v>32</v>
      </c>
      <c r="C482" s="31" t="s">
        <v>46</v>
      </c>
      <c r="D482" s="31" t="s">
        <v>42</v>
      </c>
      <c r="E482" s="31" t="s">
        <v>41</v>
      </c>
      <c r="F482" s="31">
        <v>0.6875</v>
      </c>
      <c r="G482" s="31" t="s">
        <v>314</v>
      </c>
      <c r="H482" s="45">
        <v>45018</v>
      </c>
      <c r="I482" s="31" t="s">
        <v>453</v>
      </c>
      <c r="J482" s="31" t="s">
        <v>38</v>
      </c>
      <c r="K482" s="31" t="s">
        <v>53</v>
      </c>
      <c r="L482" s="31" t="s">
        <v>54</v>
      </c>
      <c r="M482" s="31" t="s">
        <v>55</v>
      </c>
      <c r="N482" s="40">
        <v>0.68749999999999989</v>
      </c>
      <c r="O482" s="40">
        <v>0.76597222222222217</v>
      </c>
      <c r="P482" s="40">
        <v>7.8472222222222276E-2</v>
      </c>
      <c r="Q482" s="41">
        <v>2813.4</v>
      </c>
      <c r="R482" s="4" t="str">
        <f t="shared" si="14"/>
        <v>Original</v>
      </c>
      <c r="S482" s="44">
        <f t="shared" si="15"/>
        <v>29</v>
      </c>
      <c r="T482" s="44" t="str">
        <f>IF(_xlfn.XLOOKUP(G482,'BE Data'!D:D,'BE Data'!H:H)=A482,"Yes","")</f>
        <v/>
      </c>
    </row>
    <row r="483" spans="1:20" x14ac:dyDescent="0.35">
      <c r="A483" s="4" t="s">
        <v>70</v>
      </c>
      <c r="B483" s="31" t="s">
        <v>32</v>
      </c>
      <c r="C483" s="31"/>
      <c r="D483" s="31"/>
      <c r="E483" s="31" t="s">
        <v>33</v>
      </c>
      <c r="F483" s="31"/>
      <c r="G483" s="31" t="s">
        <v>314</v>
      </c>
      <c r="H483" s="45">
        <v>45018</v>
      </c>
      <c r="I483" s="31" t="s">
        <v>453</v>
      </c>
      <c r="J483" s="31" t="s">
        <v>38</v>
      </c>
      <c r="K483" s="31" t="s">
        <v>39</v>
      </c>
      <c r="L483" s="31" t="s">
        <v>35</v>
      </c>
      <c r="M483" s="31" t="s">
        <v>36</v>
      </c>
      <c r="N483" s="40">
        <v>0.9375</v>
      </c>
      <c r="O483" s="40">
        <v>0.97847222222222219</v>
      </c>
      <c r="P483" s="40">
        <v>4.0972222222222222E-2</v>
      </c>
      <c r="Q483" s="41">
        <v>1748.3</v>
      </c>
      <c r="R483" s="4" t="str">
        <f t="shared" si="14"/>
        <v>MOTD</v>
      </c>
      <c r="S483" s="44">
        <f t="shared" si="15"/>
        <v>29</v>
      </c>
      <c r="T483" s="44" t="str">
        <f>IF(_xlfn.XLOOKUP(G483,'BE Data'!D:D,'BE Data'!H:H)=A483,"Yes","")</f>
        <v/>
      </c>
    </row>
    <row r="484" spans="1:20" x14ac:dyDescent="0.35">
      <c r="A484" s="4" t="s">
        <v>70</v>
      </c>
      <c r="B484" s="31" t="s">
        <v>32</v>
      </c>
      <c r="C484" s="31" t="s">
        <v>86</v>
      </c>
      <c r="D484" s="31" t="s">
        <v>48</v>
      </c>
      <c r="E484" s="31" t="s">
        <v>41</v>
      </c>
      <c r="F484" s="31">
        <v>0.83333333333333337</v>
      </c>
      <c r="G484" s="31" t="s">
        <v>314</v>
      </c>
      <c r="H484" s="45">
        <v>45019</v>
      </c>
      <c r="I484" s="31" t="s">
        <v>453</v>
      </c>
      <c r="J484" s="31" t="s">
        <v>74</v>
      </c>
      <c r="K484" s="31" t="s">
        <v>53</v>
      </c>
      <c r="L484" s="31" t="s">
        <v>54</v>
      </c>
      <c r="M484" s="31" t="s">
        <v>55</v>
      </c>
      <c r="N484" s="40">
        <v>0.83333333333333326</v>
      </c>
      <c r="O484" s="40">
        <v>0.91319444444444431</v>
      </c>
      <c r="P484" s="40">
        <v>7.9861111111111049E-2</v>
      </c>
      <c r="Q484" s="41">
        <v>1565.8999999999999</v>
      </c>
      <c r="R484" s="4" t="str">
        <f t="shared" si="14"/>
        <v>Original</v>
      </c>
      <c r="S484" s="44">
        <f t="shared" si="15"/>
        <v>29</v>
      </c>
      <c r="T484" s="44" t="str">
        <f>IF(_xlfn.XLOOKUP(G484,'BE Data'!D:D,'BE Data'!H:H)=A484,"Yes","")</f>
        <v/>
      </c>
    </row>
    <row r="485" spans="1:20" x14ac:dyDescent="0.35">
      <c r="A485" s="4" t="s">
        <v>70</v>
      </c>
      <c r="B485" s="31" t="s">
        <v>32</v>
      </c>
      <c r="C485" s="31" t="s">
        <v>67</v>
      </c>
      <c r="D485" s="31" t="s">
        <v>45</v>
      </c>
      <c r="E485" s="31" t="s">
        <v>41</v>
      </c>
      <c r="F485" s="31">
        <v>0.83333333333333337</v>
      </c>
      <c r="G485" s="31" t="s">
        <v>293</v>
      </c>
      <c r="H485" s="45">
        <v>45020</v>
      </c>
      <c r="I485" s="31" t="s">
        <v>453</v>
      </c>
      <c r="J485" s="31" t="s">
        <v>122</v>
      </c>
      <c r="K485" s="31" t="s">
        <v>53</v>
      </c>
      <c r="L485" s="31" t="s">
        <v>54</v>
      </c>
      <c r="M485" s="31" t="s">
        <v>55</v>
      </c>
      <c r="N485" s="40">
        <v>0.83333333333333326</v>
      </c>
      <c r="O485" s="40">
        <v>0.91249999999999987</v>
      </c>
      <c r="P485" s="40">
        <v>7.9166666666666607E-2</v>
      </c>
      <c r="Q485" s="41">
        <v>2446.6</v>
      </c>
      <c r="R485" s="4" t="str">
        <f t="shared" si="14"/>
        <v>Original</v>
      </c>
      <c r="S485" s="44">
        <f t="shared" si="15"/>
        <v>8</v>
      </c>
      <c r="T485" s="44" t="str">
        <f>IF(_xlfn.XLOOKUP(G485,'BE Data'!D:D,'BE Data'!H:H)=A485,"Yes","")</f>
        <v/>
      </c>
    </row>
    <row r="486" spans="1:20" x14ac:dyDescent="0.35">
      <c r="A486" s="4" t="s">
        <v>70</v>
      </c>
      <c r="B486" s="31" t="s">
        <v>32</v>
      </c>
      <c r="C486" s="31" t="s">
        <v>47</v>
      </c>
      <c r="D486" s="31" t="s">
        <v>46</v>
      </c>
      <c r="E486" s="31" t="s">
        <v>41</v>
      </c>
      <c r="F486" s="31">
        <v>0.83333333333333337</v>
      </c>
      <c r="G486" s="31" t="s">
        <v>292</v>
      </c>
      <c r="H486" s="45">
        <v>45021</v>
      </c>
      <c r="I486" s="31" t="s">
        <v>453</v>
      </c>
      <c r="J486" s="31" t="s">
        <v>123</v>
      </c>
      <c r="K486" s="31" t="s">
        <v>53</v>
      </c>
      <c r="L486" s="31" t="s">
        <v>54</v>
      </c>
      <c r="M486" s="31" t="s">
        <v>55</v>
      </c>
      <c r="N486" s="40">
        <v>0.8340277777777777</v>
      </c>
      <c r="O486" s="40">
        <v>0.91319444444444431</v>
      </c>
      <c r="P486" s="40">
        <v>7.9166666666666607E-2</v>
      </c>
      <c r="Q486" s="41">
        <v>1137.4000000000001</v>
      </c>
      <c r="R486" s="4" t="str">
        <f t="shared" si="14"/>
        <v>Original</v>
      </c>
      <c r="S486" s="44">
        <f t="shared" si="15"/>
        <v>7</v>
      </c>
      <c r="T486" s="44" t="str">
        <f>IF(_xlfn.XLOOKUP(G486,'BE Data'!D:D,'BE Data'!H:H)=A486,"Yes","")</f>
        <v/>
      </c>
    </row>
    <row r="487" spans="1:20" x14ac:dyDescent="0.35">
      <c r="A487" s="4" t="s">
        <v>70</v>
      </c>
      <c r="B487" s="31" t="s">
        <v>32</v>
      </c>
      <c r="C487" s="31"/>
      <c r="D487" s="31"/>
      <c r="E487" s="31" t="s">
        <v>33</v>
      </c>
      <c r="F487" s="31"/>
      <c r="G487" s="31" t="s">
        <v>314</v>
      </c>
      <c r="H487" s="45">
        <v>45021</v>
      </c>
      <c r="I487" s="31" t="s">
        <v>453</v>
      </c>
      <c r="J487" s="31" t="s">
        <v>123</v>
      </c>
      <c r="K487" s="31" t="s">
        <v>34</v>
      </c>
      <c r="L487" s="31" t="s">
        <v>35</v>
      </c>
      <c r="M487" s="31" t="s">
        <v>36</v>
      </c>
      <c r="N487" s="40">
        <v>0.94444444444444453</v>
      </c>
      <c r="O487" s="40">
        <v>0.99930555555555567</v>
      </c>
      <c r="P487" s="40">
        <v>5.486111111111111E-2</v>
      </c>
      <c r="Q487" s="41">
        <v>1591.9</v>
      </c>
      <c r="R487" s="4" t="str">
        <f t="shared" si="14"/>
        <v>MOTD</v>
      </c>
      <c r="S487" s="44">
        <f t="shared" si="15"/>
        <v>29</v>
      </c>
      <c r="T487" s="44" t="str">
        <f>IF(_xlfn.XLOOKUP(G487,'BE Data'!D:D,'BE Data'!H:H)=A487,"Yes","")</f>
        <v/>
      </c>
    </row>
    <row r="488" spans="1:20" x14ac:dyDescent="0.35">
      <c r="A488" s="4" t="s">
        <v>70</v>
      </c>
      <c r="B488" s="31" t="s">
        <v>32</v>
      </c>
      <c r="C488" s="31" t="s">
        <v>42</v>
      </c>
      <c r="D488" s="31" t="s">
        <v>86</v>
      </c>
      <c r="E488" s="31" t="s">
        <v>41</v>
      </c>
      <c r="F488" s="31">
        <v>0.52083333333333337</v>
      </c>
      <c r="G488" s="31" t="s">
        <v>315</v>
      </c>
      <c r="H488" s="45">
        <v>45024</v>
      </c>
      <c r="I488" s="31" t="s">
        <v>453</v>
      </c>
      <c r="J488" s="31" t="s">
        <v>37</v>
      </c>
      <c r="K488" s="31" t="s">
        <v>53</v>
      </c>
      <c r="L488" s="31" t="s">
        <v>58</v>
      </c>
      <c r="M488" s="31" t="s">
        <v>59</v>
      </c>
      <c r="N488" s="40">
        <v>0.52222222222222214</v>
      </c>
      <c r="O488" s="40">
        <v>0.59791666666666654</v>
      </c>
      <c r="P488" s="40">
        <v>7.5694444444444398E-2</v>
      </c>
      <c r="Q488" s="41">
        <v>1212.5999999999999</v>
      </c>
      <c r="R488" s="4" t="str">
        <f t="shared" si="14"/>
        <v>Original</v>
      </c>
      <c r="S488" s="44">
        <f t="shared" si="15"/>
        <v>30</v>
      </c>
      <c r="T488" s="44" t="str">
        <f>IF(_xlfn.XLOOKUP(G488,'BE Data'!D:D,'BE Data'!H:H)=A488,"Yes","")</f>
        <v/>
      </c>
    </row>
    <row r="489" spans="1:20" x14ac:dyDescent="0.35">
      <c r="A489" s="4" t="s">
        <v>70</v>
      </c>
      <c r="B489" s="31" t="s">
        <v>32</v>
      </c>
      <c r="C489" s="31" t="s">
        <v>66</v>
      </c>
      <c r="D489" s="31" t="s">
        <v>49</v>
      </c>
      <c r="E489" s="31" t="s">
        <v>41</v>
      </c>
      <c r="F489" s="31">
        <v>0.72916666666666663</v>
      </c>
      <c r="G489" s="31" t="s">
        <v>315</v>
      </c>
      <c r="H489" s="45">
        <v>45024</v>
      </c>
      <c r="I489" s="31" t="s">
        <v>453</v>
      </c>
      <c r="J489" s="31" t="s">
        <v>37</v>
      </c>
      <c r="K489" s="31" t="s">
        <v>53</v>
      </c>
      <c r="L489" s="31" t="s">
        <v>54</v>
      </c>
      <c r="M489" s="31" t="s">
        <v>55</v>
      </c>
      <c r="N489" s="40">
        <v>0.72916666666666663</v>
      </c>
      <c r="O489" s="40">
        <v>0.80694444444444435</v>
      </c>
      <c r="P489" s="40">
        <v>7.7777777777777724E-2</v>
      </c>
      <c r="Q489" s="41">
        <v>1417.3</v>
      </c>
      <c r="R489" s="4" t="str">
        <f t="shared" si="14"/>
        <v>Original</v>
      </c>
      <c r="S489" s="44">
        <f t="shared" si="15"/>
        <v>30</v>
      </c>
      <c r="T489" s="44" t="str">
        <f>IF(_xlfn.XLOOKUP(G489,'BE Data'!D:D,'BE Data'!H:H)=A489,"Yes","")</f>
        <v/>
      </c>
    </row>
    <row r="490" spans="1:20" x14ac:dyDescent="0.35">
      <c r="A490" s="4" t="s">
        <v>70</v>
      </c>
      <c r="B490" s="31" t="s">
        <v>32</v>
      </c>
      <c r="C490" s="31"/>
      <c r="D490" s="31"/>
      <c r="E490" s="31" t="s">
        <v>33</v>
      </c>
      <c r="F490" s="31"/>
      <c r="G490" s="31" t="s">
        <v>315</v>
      </c>
      <c r="H490" s="45">
        <v>45024</v>
      </c>
      <c r="I490" s="31" t="s">
        <v>453</v>
      </c>
      <c r="J490" s="31" t="s">
        <v>37</v>
      </c>
      <c r="K490" s="31" t="s">
        <v>34</v>
      </c>
      <c r="L490" s="31" t="s">
        <v>35</v>
      </c>
      <c r="M490" s="31" t="s">
        <v>36</v>
      </c>
      <c r="N490" s="40">
        <v>0.9375</v>
      </c>
      <c r="O490" s="40">
        <v>1.0013888888888889</v>
      </c>
      <c r="P490" s="40">
        <v>6.3888888888888898E-2</v>
      </c>
      <c r="Q490" s="41">
        <v>2662.9</v>
      </c>
      <c r="R490" s="4" t="str">
        <f t="shared" si="14"/>
        <v>MOTD</v>
      </c>
      <c r="S490" s="44">
        <f t="shared" si="15"/>
        <v>30</v>
      </c>
      <c r="T490" s="44" t="str">
        <f>IF(_xlfn.XLOOKUP(G490,'BE Data'!D:D,'BE Data'!H:H)=A490,"Yes","")</f>
        <v/>
      </c>
    </row>
    <row r="491" spans="1:20" x14ac:dyDescent="0.35">
      <c r="A491" s="4" t="s">
        <v>70</v>
      </c>
      <c r="B491" s="31" t="s">
        <v>32</v>
      </c>
      <c r="C491" s="31"/>
      <c r="D491" s="31"/>
      <c r="E491" s="31" t="s">
        <v>33</v>
      </c>
      <c r="F491" s="31"/>
      <c r="G491" s="31" t="s">
        <v>315</v>
      </c>
      <c r="H491" s="45">
        <v>45025</v>
      </c>
      <c r="I491" s="31" t="s">
        <v>453</v>
      </c>
      <c r="J491" s="31" t="s">
        <v>38</v>
      </c>
      <c r="K491" s="31" t="s">
        <v>466</v>
      </c>
      <c r="L491" s="31" t="s">
        <v>35</v>
      </c>
      <c r="M491" s="31" t="s">
        <v>36</v>
      </c>
      <c r="N491" s="40">
        <v>0.35069444444444442</v>
      </c>
      <c r="O491" s="40">
        <v>0.4145833333333333</v>
      </c>
      <c r="P491" s="40">
        <v>6.3888888888888898E-2</v>
      </c>
      <c r="Q491" s="41">
        <v>916.3</v>
      </c>
      <c r="R491" s="4" t="str">
        <f t="shared" si="14"/>
        <v>MOTD</v>
      </c>
      <c r="S491" s="44">
        <f t="shared" si="15"/>
        <v>30</v>
      </c>
      <c r="T491" s="44" t="str">
        <f>IF(_xlfn.XLOOKUP(G491,'BE Data'!D:D,'BE Data'!H:H)=A491,"Yes","")</f>
        <v/>
      </c>
    </row>
    <row r="492" spans="1:20" x14ac:dyDescent="0.35">
      <c r="A492" s="4" t="s">
        <v>70</v>
      </c>
      <c r="B492" s="31" t="s">
        <v>32</v>
      </c>
      <c r="C492" s="31" t="s">
        <v>43</v>
      </c>
      <c r="D492" s="31" t="s">
        <v>81</v>
      </c>
      <c r="E492" s="31" t="s">
        <v>41</v>
      </c>
      <c r="F492" s="31">
        <v>0.58333333333333337</v>
      </c>
      <c r="G492" s="31" t="s">
        <v>315</v>
      </c>
      <c r="H492" s="45">
        <v>45025</v>
      </c>
      <c r="I492" s="31" t="s">
        <v>453</v>
      </c>
      <c r="J492" s="31" t="s">
        <v>38</v>
      </c>
      <c r="K492" s="31" t="s">
        <v>53</v>
      </c>
      <c r="L492" s="31" t="s">
        <v>54</v>
      </c>
      <c r="M492" s="31" t="s">
        <v>55</v>
      </c>
      <c r="N492" s="40">
        <v>0.5840277777777777</v>
      </c>
      <c r="O492" s="40">
        <v>0.66319444444444442</v>
      </c>
      <c r="P492" s="40">
        <v>7.9166666666666718E-2</v>
      </c>
      <c r="Q492" s="41">
        <v>1298.8</v>
      </c>
      <c r="R492" s="4" t="str">
        <f t="shared" si="14"/>
        <v>Original</v>
      </c>
      <c r="S492" s="44">
        <f t="shared" si="15"/>
        <v>30</v>
      </c>
      <c r="T492" s="44" t="str">
        <f>IF(_xlfn.XLOOKUP(G492,'BE Data'!D:D,'BE Data'!H:H)=A492,"Yes","")</f>
        <v/>
      </c>
    </row>
    <row r="493" spans="1:20" x14ac:dyDescent="0.35">
      <c r="A493" s="4" t="s">
        <v>70</v>
      </c>
      <c r="B493" s="31" t="s">
        <v>32</v>
      </c>
      <c r="C493" s="31" t="s">
        <v>45</v>
      </c>
      <c r="D493" s="31" t="s">
        <v>40</v>
      </c>
      <c r="E493" s="31" t="s">
        <v>41</v>
      </c>
      <c r="F493" s="31">
        <v>0.6875</v>
      </c>
      <c r="G493" s="31" t="s">
        <v>315</v>
      </c>
      <c r="H493" s="45">
        <v>45025</v>
      </c>
      <c r="I493" s="31" t="s">
        <v>453</v>
      </c>
      <c r="J493" s="31" t="s">
        <v>38</v>
      </c>
      <c r="K493" s="31" t="s">
        <v>53</v>
      </c>
      <c r="L493" s="31" t="s">
        <v>54</v>
      </c>
      <c r="M493" s="31" t="s">
        <v>55</v>
      </c>
      <c r="N493" s="40">
        <v>0.68819444444444433</v>
      </c>
      <c r="O493" s="40">
        <v>0.76874999999999993</v>
      </c>
      <c r="P493" s="40">
        <v>8.0555555555555602E-2</v>
      </c>
      <c r="Q493" s="41">
        <v>3319.1</v>
      </c>
      <c r="R493" s="4" t="str">
        <f t="shared" si="14"/>
        <v>Original</v>
      </c>
      <c r="S493" s="44">
        <f t="shared" si="15"/>
        <v>30</v>
      </c>
      <c r="T493" s="44" t="str">
        <f>IF(_xlfn.XLOOKUP(G493,'BE Data'!D:D,'BE Data'!H:H)=A493,"Yes","")</f>
        <v/>
      </c>
    </row>
    <row r="494" spans="1:20" x14ac:dyDescent="0.35">
      <c r="A494" s="4" t="s">
        <v>70</v>
      </c>
      <c r="B494" s="31" t="s">
        <v>32</v>
      </c>
      <c r="C494" s="31"/>
      <c r="D494" s="31"/>
      <c r="E494" s="31" t="s">
        <v>33</v>
      </c>
      <c r="F494" s="31"/>
      <c r="G494" s="31" t="s">
        <v>315</v>
      </c>
      <c r="H494" s="45">
        <v>45025</v>
      </c>
      <c r="I494" s="31" t="s">
        <v>453</v>
      </c>
      <c r="J494" s="31" t="s">
        <v>38</v>
      </c>
      <c r="K494" s="31" t="s">
        <v>39</v>
      </c>
      <c r="L494" s="31" t="s">
        <v>35</v>
      </c>
      <c r="M494" s="31" t="s">
        <v>36</v>
      </c>
      <c r="N494" s="40">
        <v>0.93055555555555547</v>
      </c>
      <c r="O494" s="40">
        <v>0.97152777777777766</v>
      </c>
      <c r="P494" s="40">
        <v>4.0972222222222222E-2</v>
      </c>
      <c r="Q494" s="41">
        <v>2371.9</v>
      </c>
      <c r="R494" s="4" t="str">
        <f t="shared" si="14"/>
        <v>MOTD</v>
      </c>
      <c r="S494" s="44">
        <f t="shared" si="15"/>
        <v>30</v>
      </c>
      <c r="T494" s="44" t="str">
        <f>IF(_xlfn.XLOOKUP(G494,'BE Data'!D:D,'BE Data'!H:H)=A494,"Yes","")</f>
        <v/>
      </c>
    </row>
    <row r="495" spans="1:20" x14ac:dyDescent="0.35">
      <c r="A495" s="4" t="s">
        <v>70</v>
      </c>
      <c r="B495" s="31" t="s">
        <v>32</v>
      </c>
      <c r="C495" s="31" t="s">
        <v>82</v>
      </c>
      <c r="D495" s="31" t="s">
        <v>46</v>
      </c>
      <c r="E495" s="31" t="s">
        <v>41</v>
      </c>
      <c r="F495" s="31">
        <v>0.52083333333333337</v>
      </c>
      <c r="G495" s="31" t="s">
        <v>316</v>
      </c>
      <c r="H495" s="45">
        <v>45031</v>
      </c>
      <c r="I495" s="31" t="s">
        <v>453</v>
      </c>
      <c r="J495" s="31" t="s">
        <v>37</v>
      </c>
      <c r="K495" s="31" t="s">
        <v>53</v>
      </c>
      <c r="L495" s="31" t="s">
        <v>58</v>
      </c>
      <c r="M495" s="31" t="s">
        <v>59</v>
      </c>
      <c r="N495" s="40">
        <v>0.5215277777777777</v>
      </c>
      <c r="O495" s="40">
        <v>0.6</v>
      </c>
      <c r="P495" s="40">
        <v>7.8472222222222276E-2</v>
      </c>
      <c r="Q495" s="41">
        <v>751.9</v>
      </c>
      <c r="R495" s="4" t="str">
        <f t="shared" si="14"/>
        <v>Original</v>
      </c>
      <c r="S495" s="44">
        <f t="shared" si="15"/>
        <v>31</v>
      </c>
      <c r="T495" s="44" t="str">
        <f>IF(_xlfn.XLOOKUP(G495,'BE Data'!D:D,'BE Data'!H:H)=A495,"Yes","")</f>
        <v/>
      </c>
    </row>
    <row r="496" spans="1:20" x14ac:dyDescent="0.35">
      <c r="A496" s="4" t="s">
        <v>70</v>
      </c>
      <c r="B496" s="31" t="s">
        <v>32</v>
      </c>
      <c r="C496" s="31" t="s">
        <v>49</v>
      </c>
      <c r="D496" s="31" t="s">
        <v>69</v>
      </c>
      <c r="E496" s="31" t="s">
        <v>41</v>
      </c>
      <c r="F496" s="31">
        <v>0.72916666666666663</v>
      </c>
      <c r="G496" s="31" t="s">
        <v>316</v>
      </c>
      <c r="H496" s="45">
        <v>45031</v>
      </c>
      <c r="I496" s="31" t="s">
        <v>453</v>
      </c>
      <c r="J496" s="31" t="s">
        <v>37</v>
      </c>
      <c r="K496" s="31" t="s">
        <v>53</v>
      </c>
      <c r="L496" s="31" t="s">
        <v>54</v>
      </c>
      <c r="M496" s="31" t="s">
        <v>55</v>
      </c>
      <c r="N496" s="40">
        <v>0.72986111111111107</v>
      </c>
      <c r="O496" s="40">
        <v>0.80694444444444435</v>
      </c>
      <c r="P496" s="40">
        <v>7.7083333333333282E-2</v>
      </c>
      <c r="Q496" s="41">
        <v>1111.3</v>
      </c>
      <c r="R496" s="4" t="str">
        <f t="shared" si="14"/>
        <v>Original</v>
      </c>
      <c r="S496" s="44">
        <f t="shared" si="15"/>
        <v>31</v>
      </c>
      <c r="T496" s="44" t="str">
        <f>IF(_xlfn.XLOOKUP(G496,'BE Data'!D:D,'BE Data'!H:H)=A496,"Yes","")</f>
        <v/>
      </c>
    </row>
    <row r="497" spans="1:20" x14ac:dyDescent="0.35">
      <c r="A497" s="4" t="s">
        <v>70</v>
      </c>
      <c r="B497" s="31" t="s">
        <v>32</v>
      </c>
      <c r="C497" s="31"/>
      <c r="D497" s="31"/>
      <c r="E497" s="31" t="s">
        <v>33</v>
      </c>
      <c r="F497" s="31"/>
      <c r="G497" s="31" t="s">
        <v>316</v>
      </c>
      <c r="H497" s="45">
        <v>45031</v>
      </c>
      <c r="I497" s="31" t="s">
        <v>453</v>
      </c>
      <c r="J497" s="31" t="s">
        <v>37</v>
      </c>
      <c r="K497" s="31" t="s">
        <v>34</v>
      </c>
      <c r="L497" s="31" t="s">
        <v>35</v>
      </c>
      <c r="M497" s="31" t="s">
        <v>36</v>
      </c>
      <c r="N497" s="40">
        <v>0.93125000000000002</v>
      </c>
      <c r="O497" s="40">
        <v>0.98958333333333337</v>
      </c>
      <c r="P497" s="40">
        <v>5.8333333333333327E-2</v>
      </c>
      <c r="Q497" s="41">
        <v>2890.4</v>
      </c>
      <c r="R497" s="4" t="str">
        <f t="shared" si="14"/>
        <v>MOTD</v>
      </c>
      <c r="S497" s="44">
        <f t="shared" si="15"/>
        <v>31</v>
      </c>
      <c r="T497" s="44" t="str">
        <f>IF(_xlfn.XLOOKUP(G497,'BE Data'!D:D,'BE Data'!H:H)=A497,"Yes","")</f>
        <v/>
      </c>
    </row>
    <row r="498" spans="1:20" x14ac:dyDescent="0.35">
      <c r="A498" s="4" t="s">
        <v>70</v>
      </c>
      <c r="B498" s="31" t="s">
        <v>32</v>
      </c>
      <c r="C498" s="31"/>
      <c r="D498" s="31"/>
      <c r="E498" s="31" t="s">
        <v>33</v>
      </c>
      <c r="F498" s="31"/>
      <c r="G498" s="31" t="s">
        <v>316</v>
      </c>
      <c r="H498" s="45">
        <v>45032</v>
      </c>
      <c r="I498" s="31" t="s">
        <v>453</v>
      </c>
      <c r="J498" s="31" t="s">
        <v>38</v>
      </c>
      <c r="K498" s="31" t="s">
        <v>466</v>
      </c>
      <c r="L498" s="31" t="s">
        <v>35</v>
      </c>
      <c r="M498" s="31" t="s">
        <v>36</v>
      </c>
      <c r="N498" s="40">
        <v>0.31388888888888888</v>
      </c>
      <c r="O498" s="40">
        <v>0.37361111111111112</v>
      </c>
      <c r="P498" s="40">
        <v>5.9722222222222225E-2</v>
      </c>
      <c r="Q498" s="41">
        <v>801.8</v>
      </c>
      <c r="R498" s="4" t="str">
        <f t="shared" si="14"/>
        <v>MOTD</v>
      </c>
      <c r="S498" s="44">
        <f t="shared" si="15"/>
        <v>31</v>
      </c>
      <c r="T498" s="44" t="str">
        <f>IF(_xlfn.XLOOKUP(G498,'BE Data'!D:D,'BE Data'!H:H)=A498,"Yes","")</f>
        <v/>
      </c>
    </row>
    <row r="499" spans="1:20" x14ac:dyDescent="0.35">
      <c r="A499" s="4" t="s">
        <v>70</v>
      </c>
      <c r="B499" s="31" t="s">
        <v>32</v>
      </c>
      <c r="C499" s="31" t="s">
        <v>47</v>
      </c>
      <c r="D499" s="31" t="s">
        <v>40</v>
      </c>
      <c r="E499" s="31" t="s">
        <v>41</v>
      </c>
      <c r="F499" s="31">
        <v>0.58333333333333337</v>
      </c>
      <c r="G499" s="31" t="s">
        <v>316</v>
      </c>
      <c r="H499" s="45">
        <v>45032</v>
      </c>
      <c r="I499" s="31" t="s">
        <v>453</v>
      </c>
      <c r="J499" s="31" t="s">
        <v>38</v>
      </c>
      <c r="K499" s="31" t="s">
        <v>53</v>
      </c>
      <c r="L499" s="31" t="s">
        <v>54</v>
      </c>
      <c r="M499" s="31" t="s">
        <v>55</v>
      </c>
      <c r="N499" s="40">
        <v>0.58333333333333326</v>
      </c>
      <c r="O499" s="40">
        <v>0.66319444444444442</v>
      </c>
      <c r="P499" s="40">
        <v>7.986111111111116E-2</v>
      </c>
      <c r="Q499" s="41">
        <v>1618.6</v>
      </c>
      <c r="R499" s="4" t="str">
        <f t="shared" si="14"/>
        <v>Original</v>
      </c>
      <c r="S499" s="44">
        <f t="shared" si="15"/>
        <v>31</v>
      </c>
      <c r="T499" s="44" t="str">
        <f>IF(_xlfn.XLOOKUP(G499,'BE Data'!D:D,'BE Data'!H:H)=A499,"Yes","")</f>
        <v/>
      </c>
    </row>
    <row r="500" spans="1:20" x14ac:dyDescent="0.35">
      <c r="A500" s="4" t="s">
        <v>70</v>
      </c>
      <c r="B500" s="31" t="s">
        <v>32</v>
      </c>
      <c r="C500" s="31" t="s">
        <v>164</v>
      </c>
      <c r="D500" s="31" t="s">
        <v>42</v>
      </c>
      <c r="E500" s="31" t="s">
        <v>41</v>
      </c>
      <c r="F500" s="31">
        <v>0.6875</v>
      </c>
      <c r="G500" s="31" t="s">
        <v>316</v>
      </c>
      <c r="H500" s="45">
        <v>45032</v>
      </c>
      <c r="I500" s="31" t="s">
        <v>453</v>
      </c>
      <c r="J500" s="31" t="s">
        <v>38</v>
      </c>
      <c r="K500" s="31" t="s">
        <v>53</v>
      </c>
      <c r="L500" s="31" t="s">
        <v>54</v>
      </c>
      <c r="M500" s="31" t="s">
        <v>55</v>
      </c>
      <c r="N500" s="40">
        <v>0.68749999999999989</v>
      </c>
      <c r="O500" s="40">
        <v>0.76527777777777772</v>
      </c>
      <c r="P500" s="40">
        <v>7.7777777777777835E-2</v>
      </c>
      <c r="Q500" s="41">
        <v>2201.1000000000004</v>
      </c>
      <c r="R500" s="4" t="str">
        <f t="shared" si="14"/>
        <v>Original</v>
      </c>
      <c r="S500" s="44">
        <f t="shared" si="15"/>
        <v>31</v>
      </c>
      <c r="T500" s="44" t="str">
        <f>IF(_xlfn.XLOOKUP(G500,'BE Data'!D:D,'BE Data'!H:H)=A500,"Yes","")</f>
        <v/>
      </c>
    </row>
    <row r="501" spans="1:20" x14ac:dyDescent="0.35">
      <c r="A501" s="4" t="s">
        <v>70</v>
      </c>
      <c r="B501" s="31" t="s">
        <v>32</v>
      </c>
      <c r="C501" s="31"/>
      <c r="D501" s="31"/>
      <c r="E501" s="31" t="s">
        <v>33</v>
      </c>
      <c r="F501" s="31"/>
      <c r="G501" s="31" t="s">
        <v>316</v>
      </c>
      <c r="H501" s="45">
        <v>45032</v>
      </c>
      <c r="I501" s="31" t="s">
        <v>453</v>
      </c>
      <c r="J501" s="31" t="s">
        <v>38</v>
      </c>
      <c r="K501" s="31" t="s">
        <v>39</v>
      </c>
      <c r="L501" s="31" t="s">
        <v>35</v>
      </c>
      <c r="M501" s="31" t="s">
        <v>36</v>
      </c>
      <c r="N501" s="40">
        <v>0.93819444444444444</v>
      </c>
      <c r="O501" s="40">
        <v>0.97916666666666663</v>
      </c>
      <c r="P501" s="40">
        <v>4.0972222222222222E-2</v>
      </c>
      <c r="Q501" s="41">
        <v>1883.4</v>
      </c>
      <c r="R501" s="4" t="str">
        <f t="shared" si="14"/>
        <v>MOTD</v>
      </c>
      <c r="S501" s="44">
        <f t="shared" si="15"/>
        <v>31</v>
      </c>
      <c r="T501" s="44" t="str">
        <f>IF(_xlfn.XLOOKUP(G501,'BE Data'!D:D,'BE Data'!H:H)=A501,"Yes","")</f>
        <v/>
      </c>
    </row>
    <row r="502" spans="1:20" x14ac:dyDescent="0.35">
      <c r="A502" s="4" t="s">
        <v>70</v>
      </c>
      <c r="B502" s="31" t="s">
        <v>32</v>
      </c>
      <c r="C502" s="31" t="s">
        <v>43</v>
      </c>
      <c r="D502" s="31" t="s">
        <v>45</v>
      </c>
      <c r="E502" s="31" t="s">
        <v>41</v>
      </c>
      <c r="F502" s="31">
        <v>0.83333333333333337</v>
      </c>
      <c r="G502" s="31" t="s">
        <v>316</v>
      </c>
      <c r="H502" s="45">
        <v>45033</v>
      </c>
      <c r="I502" s="31" t="s">
        <v>453</v>
      </c>
      <c r="J502" s="31" t="s">
        <v>74</v>
      </c>
      <c r="K502" s="31" t="s">
        <v>53</v>
      </c>
      <c r="L502" s="31" t="s">
        <v>54</v>
      </c>
      <c r="M502" s="31" t="s">
        <v>55</v>
      </c>
      <c r="N502" s="40">
        <v>0.83333333333333326</v>
      </c>
      <c r="O502" s="40">
        <v>0.91111111111111098</v>
      </c>
      <c r="P502" s="40">
        <v>7.7777777777777724E-2</v>
      </c>
      <c r="Q502" s="41">
        <v>2029.8</v>
      </c>
      <c r="R502" s="4" t="str">
        <f t="shared" si="14"/>
        <v>Original</v>
      </c>
      <c r="S502" s="44">
        <f t="shared" si="15"/>
        <v>31</v>
      </c>
      <c r="T502" s="44" t="str">
        <f>IF(_xlfn.XLOOKUP(G502,'BE Data'!D:D,'BE Data'!H:H)=A502,"Yes","")</f>
        <v/>
      </c>
    </row>
    <row r="503" spans="1:20" x14ac:dyDescent="0.35">
      <c r="A503" s="4" t="s">
        <v>70</v>
      </c>
      <c r="B503" s="31" t="s">
        <v>32</v>
      </c>
      <c r="C503" s="31" t="s">
        <v>40</v>
      </c>
      <c r="D503" s="31" t="s">
        <v>66</v>
      </c>
      <c r="E503" s="31" t="s">
        <v>41</v>
      </c>
      <c r="F503" s="31">
        <v>0.83333333333333337</v>
      </c>
      <c r="G503" s="31" t="s">
        <v>317</v>
      </c>
      <c r="H503" s="45">
        <v>45037</v>
      </c>
      <c r="I503" s="31" t="s">
        <v>453</v>
      </c>
      <c r="J503" s="31" t="s">
        <v>71</v>
      </c>
      <c r="K503" s="31" t="s">
        <v>53</v>
      </c>
      <c r="L503" s="31" t="s">
        <v>54</v>
      </c>
      <c r="M503" s="31" t="s">
        <v>55</v>
      </c>
      <c r="N503" s="40">
        <v>0.83333333333333326</v>
      </c>
      <c r="O503" s="40">
        <v>0.91874999999999984</v>
      </c>
      <c r="P503" s="40">
        <v>8.5416666666666585E-2</v>
      </c>
      <c r="Q503" s="41">
        <v>1856.3</v>
      </c>
      <c r="R503" s="4" t="str">
        <f t="shared" si="14"/>
        <v>Original</v>
      </c>
      <c r="S503" s="44">
        <f t="shared" si="15"/>
        <v>32</v>
      </c>
      <c r="T503" s="44" t="str">
        <f>IF(_xlfn.XLOOKUP(G503,'BE Data'!D:D,'BE Data'!H:H)=A503,"Yes","")</f>
        <v/>
      </c>
    </row>
    <row r="504" spans="1:20" x14ac:dyDescent="0.35">
      <c r="A504" s="4" t="s">
        <v>70</v>
      </c>
      <c r="B504" s="31" t="s">
        <v>32</v>
      </c>
      <c r="C504" s="31" t="s">
        <v>94</v>
      </c>
      <c r="D504" s="31" t="s">
        <v>43</v>
      </c>
      <c r="E504" s="31" t="s">
        <v>41</v>
      </c>
      <c r="F504" s="31">
        <v>0.52083333333333337</v>
      </c>
      <c r="G504" s="31" t="s">
        <v>317</v>
      </c>
      <c r="H504" s="45">
        <v>45038</v>
      </c>
      <c r="I504" s="31" t="s">
        <v>453</v>
      </c>
      <c r="J504" s="31" t="s">
        <v>37</v>
      </c>
      <c r="K504" s="31" t="s">
        <v>53</v>
      </c>
      <c r="L504" s="31" t="s">
        <v>58</v>
      </c>
      <c r="M504" s="31" t="s">
        <v>59</v>
      </c>
      <c r="N504" s="40">
        <v>0.52083333333333326</v>
      </c>
      <c r="O504" s="40">
        <v>0.60277777777777775</v>
      </c>
      <c r="P504" s="40">
        <v>8.1944444444444486E-2</v>
      </c>
      <c r="Q504" s="41">
        <v>729.9</v>
      </c>
      <c r="R504" s="4" t="str">
        <f t="shared" si="14"/>
        <v>Original</v>
      </c>
      <c r="S504" s="44">
        <f t="shared" si="15"/>
        <v>32</v>
      </c>
      <c r="T504" s="44" t="str">
        <f>IF(_xlfn.XLOOKUP(G504,'BE Data'!D:D,'BE Data'!H:H)=A504,"Yes","")</f>
        <v/>
      </c>
    </row>
    <row r="505" spans="1:20" x14ac:dyDescent="0.35">
      <c r="A505" s="4" t="s">
        <v>70</v>
      </c>
      <c r="B505" s="31" t="s">
        <v>32</v>
      </c>
      <c r="C505" s="31"/>
      <c r="D505" s="31"/>
      <c r="E505" s="31" t="s">
        <v>33</v>
      </c>
      <c r="F505" s="31"/>
      <c r="G505" s="31" t="s">
        <v>317</v>
      </c>
      <c r="H505" s="45">
        <v>45038</v>
      </c>
      <c r="I505" s="31" t="s">
        <v>453</v>
      </c>
      <c r="J505" s="31" t="s">
        <v>37</v>
      </c>
      <c r="K505" s="31" t="s">
        <v>34</v>
      </c>
      <c r="L505" s="31" t="s">
        <v>35</v>
      </c>
      <c r="M505" s="31" t="s">
        <v>36</v>
      </c>
      <c r="N505" s="40">
        <v>0.93055555555555547</v>
      </c>
      <c r="O505" s="40">
        <v>0.98888888888888882</v>
      </c>
      <c r="P505" s="40">
        <v>5.8333333333333327E-2</v>
      </c>
      <c r="Q505" s="41">
        <v>2539.6999999999998</v>
      </c>
      <c r="R505" s="4" t="str">
        <f t="shared" si="14"/>
        <v>MOTD</v>
      </c>
      <c r="S505" s="44">
        <f t="shared" si="15"/>
        <v>32</v>
      </c>
      <c r="T505" s="44" t="str">
        <f>IF(_xlfn.XLOOKUP(G505,'BE Data'!D:D,'BE Data'!H:H)=A505,"Yes","")</f>
        <v/>
      </c>
    </row>
    <row r="506" spans="1:20" x14ac:dyDescent="0.35">
      <c r="A506" s="4" t="s">
        <v>70</v>
      </c>
      <c r="B506" s="31" t="s">
        <v>32</v>
      </c>
      <c r="C506" s="31"/>
      <c r="D506" s="31"/>
      <c r="E506" s="31" t="s">
        <v>33</v>
      </c>
      <c r="F506" s="31"/>
      <c r="G506" s="31" t="s">
        <v>317</v>
      </c>
      <c r="H506" s="45">
        <v>45039</v>
      </c>
      <c r="I506" s="31" t="s">
        <v>453</v>
      </c>
      <c r="J506" s="31" t="s">
        <v>38</v>
      </c>
      <c r="K506" s="31" t="s">
        <v>466</v>
      </c>
      <c r="L506" s="31" t="s">
        <v>35</v>
      </c>
      <c r="M506" s="31" t="s">
        <v>36</v>
      </c>
      <c r="N506" s="40">
        <v>0.2951388888888889</v>
      </c>
      <c r="O506" s="40">
        <v>0.35347222222222224</v>
      </c>
      <c r="P506" s="40">
        <v>5.8333333333333327E-2</v>
      </c>
      <c r="Q506" s="41">
        <v>649</v>
      </c>
      <c r="R506" s="4" t="str">
        <f t="shared" si="14"/>
        <v>MOTD</v>
      </c>
      <c r="S506" s="44">
        <f t="shared" si="15"/>
        <v>32</v>
      </c>
      <c r="T506" s="44" t="str">
        <f>IF(_xlfn.XLOOKUP(G506,'BE Data'!D:D,'BE Data'!H:H)=A506,"Yes","")</f>
        <v/>
      </c>
    </row>
    <row r="507" spans="1:20" x14ac:dyDescent="0.35">
      <c r="A507" s="4" t="s">
        <v>70</v>
      </c>
      <c r="B507" s="31" t="s">
        <v>32</v>
      </c>
      <c r="C507" s="31" t="s">
        <v>46</v>
      </c>
      <c r="D507" s="31" t="s">
        <v>48</v>
      </c>
      <c r="E507" s="31" t="s">
        <v>41</v>
      </c>
      <c r="F507" s="31">
        <v>0.58333333333333337</v>
      </c>
      <c r="G507" s="31" t="s">
        <v>317</v>
      </c>
      <c r="H507" s="45">
        <v>45039</v>
      </c>
      <c r="I507" s="31" t="s">
        <v>453</v>
      </c>
      <c r="J507" s="31" t="s">
        <v>38</v>
      </c>
      <c r="K507" s="31" t="s">
        <v>53</v>
      </c>
      <c r="L507" s="31" t="s">
        <v>54</v>
      </c>
      <c r="M507" s="31" t="s">
        <v>55</v>
      </c>
      <c r="N507" s="40">
        <v>0.58333333333333326</v>
      </c>
      <c r="O507" s="40">
        <v>0.66111111111111098</v>
      </c>
      <c r="P507" s="40">
        <v>7.7777777777777724E-2</v>
      </c>
      <c r="Q507" s="41">
        <v>1756.3</v>
      </c>
      <c r="R507" s="4" t="str">
        <f t="shared" si="14"/>
        <v>Original</v>
      </c>
      <c r="S507" s="44">
        <f t="shared" si="15"/>
        <v>32</v>
      </c>
      <c r="T507" s="44" t="str">
        <f>IF(_xlfn.XLOOKUP(G507,'BE Data'!D:D,'BE Data'!H:H)=A507,"Yes","")</f>
        <v/>
      </c>
    </row>
    <row r="508" spans="1:20" x14ac:dyDescent="0.35">
      <c r="A508" s="4" t="s">
        <v>70</v>
      </c>
      <c r="B508" s="31" t="s">
        <v>32</v>
      </c>
      <c r="C508" s="31"/>
      <c r="D508" s="31"/>
      <c r="E508" s="31" t="s">
        <v>33</v>
      </c>
      <c r="F508" s="31"/>
      <c r="G508" s="31" t="s">
        <v>317</v>
      </c>
      <c r="H508" s="45">
        <v>45039</v>
      </c>
      <c r="I508" s="31" t="s">
        <v>453</v>
      </c>
      <c r="J508" s="31" t="s">
        <v>38</v>
      </c>
      <c r="K508" s="31" t="s">
        <v>39</v>
      </c>
      <c r="L508" s="31" t="s">
        <v>35</v>
      </c>
      <c r="M508" s="31" t="s">
        <v>36</v>
      </c>
      <c r="N508" s="40">
        <v>0.9375</v>
      </c>
      <c r="O508" s="40">
        <v>0.97847222222222219</v>
      </c>
      <c r="P508" s="40">
        <v>4.0972222222222222E-2</v>
      </c>
      <c r="Q508" s="41">
        <v>2145.1999999999998</v>
      </c>
      <c r="R508" s="4" t="str">
        <f t="shared" si="14"/>
        <v>MOTD</v>
      </c>
      <c r="S508" s="44">
        <f t="shared" si="15"/>
        <v>32</v>
      </c>
      <c r="T508" s="44" t="str">
        <f>IF(_xlfn.XLOOKUP(G508,'BE Data'!D:D,'BE Data'!H:H)=A508,"Yes","")</f>
        <v/>
      </c>
    </row>
    <row r="509" spans="1:20" x14ac:dyDescent="0.35">
      <c r="A509" s="4" t="s">
        <v>70</v>
      </c>
      <c r="B509" s="31" t="s">
        <v>32</v>
      </c>
      <c r="C509" s="31" t="s">
        <v>72</v>
      </c>
      <c r="D509" s="31" t="s">
        <v>81</v>
      </c>
      <c r="E509" s="31" t="s">
        <v>41</v>
      </c>
      <c r="F509" s="31">
        <v>0.8125</v>
      </c>
      <c r="G509" s="31" t="s">
        <v>318</v>
      </c>
      <c r="H509" s="45">
        <v>45041</v>
      </c>
      <c r="I509" s="31" t="s">
        <v>453</v>
      </c>
      <c r="J509" s="31" t="s">
        <v>122</v>
      </c>
      <c r="K509" s="31" t="s">
        <v>53</v>
      </c>
      <c r="L509" s="31" t="s">
        <v>139</v>
      </c>
      <c r="M509" s="31" t="s">
        <v>59</v>
      </c>
      <c r="N509" s="40">
        <v>0.81249999999999989</v>
      </c>
      <c r="O509" s="40">
        <v>0.89166666666666661</v>
      </c>
      <c r="P509" s="40">
        <v>7.9166666666666718E-2</v>
      </c>
      <c r="Q509" s="41">
        <v>115.4</v>
      </c>
      <c r="R509" s="4" t="str">
        <f t="shared" si="14"/>
        <v>Original</v>
      </c>
      <c r="S509" s="44">
        <f t="shared" si="15"/>
        <v>33</v>
      </c>
      <c r="T509" s="44" t="str">
        <f>IF(_xlfn.XLOOKUP(G509,'BE Data'!D:D,'BE Data'!H:H)=A509,"Yes","")</f>
        <v/>
      </c>
    </row>
    <row r="510" spans="1:20" x14ac:dyDescent="0.35">
      <c r="A510" s="4" t="s">
        <v>70</v>
      </c>
      <c r="B510" s="31" t="s">
        <v>32</v>
      </c>
      <c r="C510" s="31" t="s">
        <v>82</v>
      </c>
      <c r="D510" s="31" t="s">
        <v>94</v>
      </c>
      <c r="E510" s="31" t="s">
        <v>41</v>
      </c>
      <c r="F510" s="31">
        <v>0.82291666666666663</v>
      </c>
      <c r="G510" s="31" t="s">
        <v>318</v>
      </c>
      <c r="H510" s="45">
        <v>45041</v>
      </c>
      <c r="I510" s="31" t="s">
        <v>453</v>
      </c>
      <c r="J510" s="31" t="s">
        <v>122</v>
      </c>
      <c r="K510" s="31" t="s">
        <v>53</v>
      </c>
      <c r="L510" s="31" t="s">
        <v>137</v>
      </c>
      <c r="M510" s="31" t="s">
        <v>59</v>
      </c>
      <c r="N510" s="40">
        <v>0.82291666666666652</v>
      </c>
      <c r="O510" s="40">
        <v>0.90208333333333324</v>
      </c>
      <c r="P510" s="40">
        <v>7.9166666666666718E-2</v>
      </c>
      <c r="Q510" s="41">
        <v>258.89999999999998</v>
      </c>
      <c r="R510" s="4" t="str">
        <f t="shared" si="14"/>
        <v>Original</v>
      </c>
      <c r="S510" s="44">
        <f t="shared" si="15"/>
        <v>33</v>
      </c>
      <c r="T510" s="44" t="str">
        <f>IF(_xlfn.XLOOKUP(G510,'BE Data'!D:D,'BE Data'!H:H)=A510,"Yes","")</f>
        <v/>
      </c>
    </row>
    <row r="511" spans="1:20" x14ac:dyDescent="0.35">
      <c r="A511" s="4" t="s">
        <v>70</v>
      </c>
      <c r="B511" s="31" t="s">
        <v>32</v>
      </c>
      <c r="C511" s="31" t="s">
        <v>43</v>
      </c>
      <c r="D511" s="31" t="s">
        <v>69</v>
      </c>
      <c r="E511" s="31" t="s">
        <v>41</v>
      </c>
      <c r="F511" s="31">
        <v>0.83333333333333337</v>
      </c>
      <c r="G511" s="31" t="s">
        <v>318</v>
      </c>
      <c r="H511" s="45">
        <v>45041</v>
      </c>
      <c r="I511" s="31" t="s">
        <v>453</v>
      </c>
      <c r="J511" s="31" t="s">
        <v>122</v>
      </c>
      <c r="K511" s="31" t="s">
        <v>53</v>
      </c>
      <c r="L511" s="31" t="s">
        <v>58</v>
      </c>
      <c r="M511" s="31" t="s">
        <v>59</v>
      </c>
      <c r="N511" s="40">
        <v>0.83333333333333326</v>
      </c>
      <c r="O511" s="40">
        <v>0.91249999999999987</v>
      </c>
      <c r="P511" s="40">
        <v>7.9166666666666607E-2</v>
      </c>
      <c r="Q511" s="41">
        <v>629.79999999999995</v>
      </c>
      <c r="R511" s="4" t="str">
        <f t="shared" si="14"/>
        <v>Original</v>
      </c>
      <c r="S511" s="44">
        <f t="shared" si="15"/>
        <v>33</v>
      </c>
      <c r="T511" s="44" t="str">
        <f>IF(_xlfn.XLOOKUP(G511,'BE Data'!D:D,'BE Data'!H:H)=A511,"Yes","")</f>
        <v/>
      </c>
    </row>
    <row r="512" spans="1:20" x14ac:dyDescent="0.35">
      <c r="A512" s="4" t="s">
        <v>70</v>
      </c>
      <c r="B512" s="31" t="s">
        <v>32</v>
      </c>
      <c r="C512" s="31" t="s">
        <v>164</v>
      </c>
      <c r="D512" s="31" t="s">
        <v>161</v>
      </c>
      <c r="E512" s="31" t="s">
        <v>41</v>
      </c>
      <c r="F512" s="31">
        <v>0.8125</v>
      </c>
      <c r="G512" s="31" t="s">
        <v>318</v>
      </c>
      <c r="H512" s="45">
        <v>45042</v>
      </c>
      <c r="I512" s="31" t="s">
        <v>453</v>
      </c>
      <c r="J512" s="31" t="s">
        <v>123</v>
      </c>
      <c r="K512" s="31" t="s">
        <v>53</v>
      </c>
      <c r="L512" s="31" t="s">
        <v>461</v>
      </c>
      <c r="M512" s="31" t="s">
        <v>59</v>
      </c>
      <c r="N512" s="40">
        <v>0.81249999999999989</v>
      </c>
      <c r="O512" s="40">
        <v>0.89930555555555547</v>
      </c>
      <c r="P512" s="40">
        <v>8.680555555555558E-2</v>
      </c>
      <c r="Q512" s="41">
        <v>159.6</v>
      </c>
      <c r="R512" s="4" t="str">
        <f t="shared" si="14"/>
        <v>Original</v>
      </c>
      <c r="S512" s="44">
        <f t="shared" si="15"/>
        <v>33</v>
      </c>
      <c r="T512" s="44" t="str">
        <f>IF(_xlfn.XLOOKUP(G512,'BE Data'!D:D,'BE Data'!H:H)=A512,"Yes","")</f>
        <v/>
      </c>
    </row>
    <row r="513" spans="1:20" x14ac:dyDescent="0.35">
      <c r="A513" s="4" t="s">
        <v>70</v>
      </c>
      <c r="B513" s="31" t="s">
        <v>32</v>
      </c>
      <c r="C513" s="31" t="s">
        <v>67</v>
      </c>
      <c r="D513" s="31" t="s">
        <v>140</v>
      </c>
      <c r="E513" s="31" t="s">
        <v>41</v>
      </c>
      <c r="F513" s="31">
        <v>0.82291666666666663</v>
      </c>
      <c r="G513" s="31" t="s">
        <v>318</v>
      </c>
      <c r="H513" s="45">
        <v>45042</v>
      </c>
      <c r="I513" s="31" t="s">
        <v>453</v>
      </c>
      <c r="J513" s="31" t="s">
        <v>123</v>
      </c>
      <c r="K513" s="31" t="s">
        <v>53</v>
      </c>
      <c r="L513" s="31" t="s">
        <v>139</v>
      </c>
      <c r="M513" s="31" t="s">
        <v>59</v>
      </c>
      <c r="N513" s="40">
        <v>0.82361111111111096</v>
      </c>
      <c r="O513" s="40">
        <v>0.89999999999999991</v>
      </c>
      <c r="P513" s="40">
        <v>7.6388888888888951E-2</v>
      </c>
      <c r="Q513" s="41">
        <v>147.9</v>
      </c>
      <c r="R513" s="4" t="str">
        <f t="shared" si="14"/>
        <v>Original</v>
      </c>
      <c r="S513" s="44">
        <f t="shared" si="15"/>
        <v>33</v>
      </c>
      <c r="T513" s="44" t="str">
        <f>IF(_xlfn.XLOOKUP(G513,'BE Data'!D:D,'BE Data'!H:H)=A513,"Yes","")</f>
        <v/>
      </c>
    </row>
    <row r="514" spans="1:20" x14ac:dyDescent="0.35">
      <c r="A514" s="4" t="s">
        <v>70</v>
      </c>
      <c r="B514" s="31" t="s">
        <v>32</v>
      </c>
      <c r="C514" s="31" t="s">
        <v>47</v>
      </c>
      <c r="D514" s="31" t="s">
        <v>45</v>
      </c>
      <c r="E514" s="31" t="s">
        <v>41</v>
      </c>
      <c r="F514" s="31">
        <v>0.82291666666666663</v>
      </c>
      <c r="G514" s="31" t="s">
        <v>318</v>
      </c>
      <c r="H514" s="45">
        <v>45042</v>
      </c>
      <c r="I514" s="31" t="s">
        <v>453</v>
      </c>
      <c r="J514" s="31" t="s">
        <v>123</v>
      </c>
      <c r="K514" s="31" t="s">
        <v>53</v>
      </c>
      <c r="L514" s="31" t="s">
        <v>137</v>
      </c>
      <c r="M514" s="31" t="s">
        <v>59</v>
      </c>
      <c r="N514" s="40">
        <v>0.82291666666666652</v>
      </c>
      <c r="O514" s="40">
        <v>0.89999999999999991</v>
      </c>
      <c r="P514" s="40">
        <v>7.7083333333333393E-2</v>
      </c>
      <c r="Q514" s="41">
        <v>735.4</v>
      </c>
      <c r="R514" s="4" t="str">
        <f t="shared" si="14"/>
        <v>Original</v>
      </c>
      <c r="S514" s="44">
        <f t="shared" si="15"/>
        <v>33</v>
      </c>
      <c r="T514" s="44" t="str">
        <f>IF(_xlfn.XLOOKUP(G514,'BE Data'!D:D,'BE Data'!H:H)=A514,"Yes","")</f>
        <v/>
      </c>
    </row>
    <row r="515" spans="1:20" x14ac:dyDescent="0.35">
      <c r="A515" s="4" t="s">
        <v>70</v>
      </c>
      <c r="B515" s="31" t="s">
        <v>32</v>
      </c>
      <c r="C515" s="31" t="s">
        <v>49</v>
      </c>
      <c r="D515" s="31" t="s">
        <v>40</v>
      </c>
      <c r="E515" s="31" t="s">
        <v>41</v>
      </c>
      <c r="F515" s="31">
        <v>0.83333333333333337</v>
      </c>
      <c r="G515" s="31" t="s">
        <v>318</v>
      </c>
      <c r="H515" s="45">
        <v>45042</v>
      </c>
      <c r="I515" s="31" t="s">
        <v>453</v>
      </c>
      <c r="J515" s="31" t="s">
        <v>123</v>
      </c>
      <c r="K515" s="31" t="s">
        <v>53</v>
      </c>
      <c r="L515" s="31" t="s">
        <v>58</v>
      </c>
      <c r="M515" s="31" t="s">
        <v>59</v>
      </c>
      <c r="N515" s="40">
        <v>0.8340277777777777</v>
      </c>
      <c r="O515" s="40">
        <v>0.91527777777777763</v>
      </c>
      <c r="P515" s="40">
        <v>8.1249999999999933E-2</v>
      </c>
      <c r="Q515" s="41">
        <v>1811.7</v>
      </c>
      <c r="R515" s="4" t="str">
        <f t="shared" ref="R515:R569" si="16">IF(K515="Whistle-to-Whistle", "Original","MOTD")</f>
        <v>Original</v>
      </c>
      <c r="S515" s="44">
        <f t="shared" ref="S515:S569" si="17">VALUE(RIGHT(G515,2))</f>
        <v>33</v>
      </c>
      <c r="T515" s="44" t="str">
        <f>IF(_xlfn.XLOOKUP(G515,'BE Data'!D:D,'BE Data'!H:H)=A515,"Yes","")</f>
        <v/>
      </c>
    </row>
    <row r="516" spans="1:20" x14ac:dyDescent="0.35">
      <c r="A516" s="4" t="s">
        <v>70</v>
      </c>
      <c r="B516" s="31" t="s">
        <v>32</v>
      </c>
      <c r="C516" s="31"/>
      <c r="D516" s="31"/>
      <c r="E516" s="31" t="s">
        <v>33</v>
      </c>
      <c r="F516" s="31"/>
      <c r="G516" s="31" t="s">
        <v>318</v>
      </c>
      <c r="H516" s="45">
        <v>45042</v>
      </c>
      <c r="I516" s="31" t="s">
        <v>453</v>
      </c>
      <c r="J516" s="31" t="s">
        <v>123</v>
      </c>
      <c r="K516" s="31" t="s">
        <v>34</v>
      </c>
      <c r="L516" s="31" t="s">
        <v>35</v>
      </c>
      <c r="M516" s="31" t="s">
        <v>36</v>
      </c>
      <c r="N516" s="40">
        <v>0.94513888888888886</v>
      </c>
      <c r="O516" s="40">
        <v>3.472222222222222E-3</v>
      </c>
      <c r="P516" s="40">
        <v>5.8333333333333327E-2</v>
      </c>
      <c r="Q516" s="41">
        <v>1721.7</v>
      </c>
      <c r="R516" s="4" t="str">
        <f t="shared" si="16"/>
        <v>MOTD</v>
      </c>
      <c r="S516" s="44">
        <f t="shared" si="17"/>
        <v>33</v>
      </c>
      <c r="T516" s="44" t="str">
        <f>IF(_xlfn.XLOOKUP(G516,'BE Data'!D:D,'BE Data'!H:H)=A516,"Yes","")</f>
        <v/>
      </c>
    </row>
    <row r="517" spans="1:20" x14ac:dyDescent="0.35">
      <c r="A517" s="4" t="s">
        <v>70</v>
      </c>
      <c r="B517" s="31" t="s">
        <v>32</v>
      </c>
      <c r="C517" s="31" t="s">
        <v>86</v>
      </c>
      <c r="D517" s="31" t="s">
        <v>46</v>
      </c>
      <c r="E517" s="31" t="s">
        <v>41</v>
      </c>
      <c r="F517" s="31">
        <v>0.82291666666666663</v>
      </c>
      <c r="G517" s="31" t="s">
        <v>318</v>
      </c>
      <c r="H517" s="45">
        <v>45043</v>
      </c>
      <c r="I517" s="31" t="s">
        <v>453</v>
      </c>
      <c r="J517" s="31" t="s">
        <v>127</v>
      </c>
      <c r="K517" s="31" t="s">
        <v>53</v>
      </c>
      <c r="L517" s="31" t="s">
        <v>137</v>
      </c>
      <c r="M517" s="31" t="s">
        <v>59</v>
      </c>
      <c r="N517" s="40">
        <v>0.82361111111111107</v>
      </c>
      <c r="O517" s="40">
        <v>0.90416666666666667</v>
      </c>
      <c r="P517" s="40">
        <v>8.0555555555555561E-2</v>
      </c>
      <c r="Q517" s="41">
        <v>546.6</v>
      </c>
      <c r="R517" s="4" t="str">
        <f t="shared" si="16"/>
        <v>Original</v>
      </c>
      <c r="S517" s="44">
        <f t="shared" si="17"/>
        <v>33</v>
      </c>
      <c r="T517" s="44" t="str">
        <f>IF(_xlfn.XLOOKUP(G517,'BE Data'!D:D,'BE Data'!H:H)=A517,"Yes","")</f>
        <v/>
      </c>
    </row>
    <row r="518" spans="1:20" x14ac:dyDescent="0.35">
      <c r="A518" s="4" t="s">
        <v>70</v>
      </c>
      <c r="B518" s="31" t="s">
        <v>32</v>
      </c>
      <c r="C518" s="31" t="s">
        <v>66</v>
      </c>
      <c r="D518" s="31" t="s">
        <v>128</v>
      </c>
      <c r="E518" s="31" t="s">
        <v>41</v>
      </c>
      <c r="F518" s="31">
        <v>0.82291666666666663</v>
      </c>
      <c r="G518" s="31" t="s">
        <v>318</v>
      </c>
      <c r="H518" s="45">
        <v>45043</v>
      </c>
      <c r="I518" s="31" t="s">
        <v>453</v>
      </c>
      <c r="J518" s="31" t="s">
        <v>127</v>
      </c>
      <c r="K518" s="31" t="s">
        <v>53</v>
      </c>
      <c r="L518" s="31" t="s">
        <v>139</v>
      </c>
      <c r="M518" s="31" t="s">
        <v>59</v>
      </c>
      <c r="N518" s="40">
        <v>0.82291666666666663</v>
      </c>
      <c r="O518" s="40">
        <v>0.90277777777777779</v>
      </c>
      <c r="P518" s="40">
        <v>7.9861111111111105E-2</v>
      </c>
      <c r="Q518" s="41">
        <v>59.9</v>
      </c>
      <c r="R518" s="4" t="str">
        <f t="shared" si="16"/>
        <v>Original</v>
      </c>
      <c r="S518" s="44">
        <f t="shared" si="17"/>
        <v>33</v>
      </c>
      <c r="T518" s="44" t="str">
        <f>IF(_xlfn.XLOOKUP(G518,'BE Data'!D:D,'BE Data'!H:H)=A518,"Yes","")</f>
        <v/>
      </c>
    </row>
    <row r="519" spans="1:20" x14ac:dyDescent="0.35">
      <c r="A519" s="4" t="s">
        <v>70</v>
      </c>
      <c r="B519" s="31" t="s">
        <v>32</v>
      </c>
      <c r="C519" s="31" t="s">
        <v>48</v>
      </c>
      <c r="D519" s="31" t="s">
        <v>42</v>
      </c>
      <c r="E519" s="31" t="s">
        <v>41</v>
      </c>
      <c r="F519" s="31">
        <v>0.84375</v>
      </c>
      <c r="G519" s="31" t="s">
        <v>318</v>
      </c>
      <c r="H519" s="45">
        <v>45043</v>
      </c>
      <c r="I519" s="31" t="s">
        <v>453</v>
      </c>
      <c r="J519" s="31" t="s">
        <v>127</v>
      </c>
      <c r="K519" s="31" t="s">
        <v>53</v>
      </c>
      <c r="L519" s="31" t="s">
        <v>58</v>
      </c>
      <c r="M519" s="31" t="s">
        <v>59</v>
      </c>
      <c r="N519" s="40">
        <v>0.84375</v>
      </c>
      <c r="O519" s="40">
        <v>0.92222222222222217</v>
      </c>
      <c r="P519" s="40">
        <v>7.8472222222222221E-2</v>
      </c>
      <c r="Q519" s="41">
        <v>1399.9</v>
      </c>
      <c r="R519" s="4" t="str">
        <f t="shared" si="16"/>
        <v>Original</v>
      </c>
      <c r="S519" s="44">
        <f t="shared" si="17"/>
        <v>33</v>
      </c>
      <c r="T519" s="44" t="str">
        <f>IF(_xlfn.XLOOKUP(G519,'BE Data'!D:D,'BE Data'!H:H)=A519,"Yes","")</f>
        <v/>
      </c>
    </row>
    <row r="520" spans="1:20" x14ac:dyDescent="0.35">
      <c r="A520" s="4" t="s">
        <v>70</v>
      </c>
      <c r="B520" s="31" t="s">
        <v>32</v>
      </c>
      <c r="C520" s="31" t="s">
        <v>81</v>
      </c>
      <c r="D520" s="31" t="s">
        <v>47</v>
      </c>
      <c r="E520" s="31" t="s">
        <v>41</v>
      </c>
      <c r="F520" s="31">
        <v>0.52083333333333337</v>
      </c>
      <c r="G520" s="31" t="s">
        <v>319</v>
      </c>
      <c r="H520" s="45">
        <v>45045</v>
      </c>
      <c r="I520" s="31" t="s">
        <v>453</v>
      </c>
      <c r="J520" s="31" t="s">
        <v>37</v>
      </c>
      <c r="K520" s="31" t="s">
        <v>53</v>
      </c>
      <c r="L520" s="31" t="s">
        <v>58</v>
      </c>
      <c r="M520" s="31" t="s">
        <v>59</v>
      </c>
      <c r="N520" s="40">
        <v>0.53194444444444433</v>
      </c>
      <c r="O520" s="40">
        <v>0.61458333333333326</v>
      </c>
      <c r="P520" s="40">
        <v>8.2638888888888928E-2</v>
      </c>
      <c r="Q520" s="41">
        <v>555.9</v>
      </c>
      <c r="R520" s="4" t="str">
        <f t="shared" si="16"/>
        <v>Original</v>
      </c>
      <c r="S520" s="44">
        <f t="shared" si="17"/>
        <v>34</v>
      </c>
      <c r="T520" s="44" t="str">
        <f>IF(_xlfn.XLOOKUP(G520,'BE Data'!D:D,'BE Data'!H:H)=A520,"Yes","")</f>
        <v/>
      </c>
    </row>
    <row r="521" spans="1:20" x14ac:dyDescent="0.35">
      <c r="A521" s="4" t="s">
        <v>70</v>
      </c>
      <c r="B521" s="31" t="s">
        <v>32</v>
      </c>
      <c r="C521" s="31"/>
      <c r="D521" s="31"/>
      <c r="E521" s="31" t="s">
        <v>33</v>
      </c>
      <c r="F521" s="31"/>
      <c r="G521" s="31" t="s">
        <v>319</v>
      </c>
      <c r="H521" s="45">
        <v>45045</v>
      </c>
      <c r="I521" s="31" t="s">
        <v>453</v>
      </c>
      <c r="J521" s="31" t="s">
        <v>37</v>
      </c>
      <c r="K521" s="31" t="s">
        <v>34</v>
      </c>
      <c r="L521" s="31" t="s">
        <v>35</v>
      </c>
      <c r="M521" s="31" t="s">
        <v>36</v>
      </c>
      <c r="N521" s="40">
        <v>0.93055555555555547</v>
      </c>
      <c r="O521" s="40">
        <v>0.96527777777777779</v>
      </c>
      <c r="P521" s="40">
        <v>3.4722222222222321E-2</v>
      </c>
      <c r="Q521" s="41">
        <v>2630.4</v>
      </c>
      <c r="R521" s="4" t="str">
        <f t="shared" si="16"/>
        <v>MOTD</v>
      </c>
      <c r="S521" s="44">
        <f t="shared" si="17"/>
        <v>34</v>
      </c>
      <c r="T521" s="44" t="str">
        <f>IF(_xlfn.XLOOKUP(G521,'BE Data'!D:D,'BE Data'!H:H)=A521,"Yes","")</f>
        <v/>
      </c>
    </row>
    <row r="522" spans="1:20" x14ac:dyDescent="0.35">
      <c r="A522" s="4" t="s">
        <v>70</v>
      </c>
      <c r="B522" s="31" t="s">
        <v>32</v>
      </c>
      <c r="C522" s="31"/>
      <c r="D522" s="31"/>
      <c r="E522" s="31" t="s">
        <v>33</v>
      </c>
      <c r="F522" s="31"/>
      <c r="G522" s="31" t="s">
        <v>319</v>
      </c>
      <c r="H522" s="45">
        <v>45046</v>
      </c>
      <c r="I522" s="31" t="s">
        <v>453</v>
      </c>
      <c r="J522" s="31" t="s">
        <v>38</v>
      </c>
      <c r="K522" s="31" t="s">
        <v>466</v>
      </c>
      <c r="L522" s="31" t="s">
        <v>35</v>
      </c>
      <c r="M522" s="31" t="s">
        <v>36</v>
      </c>
      <c r="N522" s="40">
        <v>0.33749999999999997</v>
      </c>
      <c r="O522" s="40">
        <v>0.37361111111111112</v>
      </c>
      <c r="P522" s="40">
        <v>3.6111111111111149E-2</v>
      </c>
      <c r="Q522" s="41">
        <v>799.6</v>
      </c>
      <c r="R522" s="4" t="str">
        <f t="shared" si="16"/>
        <v>MOTD</v>
      </c>
      <c r="S522" s="44">
        <f t="shared" si="17"/>
        <v>34</v>
      </c>
      <c r="T522" s="44" t="str">
        <f>IF(_xlfn.XLOOKUP(G522,'BE Data'!D:D,'BE Data'!H:H)=A522,"Yes","")</f>
        <v/>
      </c>
    </row>
    <row r="523" spans="1:20" x14ac:dyDescent="0.35">
      <c r="A523" s="4" t="s">
        <v>70</v>
      </c>
      <c r="B523" s="31" t="s">
        <v>32</v>
      </c>
      <c r="C523" s="31" t="s">
        <v>94</v>
      </c>
      <c r="D523" s="31" t="s">
        <v>49</v>
      </c>
      <c r="E523" s="31" t="s">
        <v>41</v>
      </c>
      <c r="F523" s="31">
        <v>0.58333333333333337</v>
      </c>
      <c r="G523" s="31" t="s">
        <v>319</v>
      </c>
      <c r="H523" s="45">
        <v>45046</v>
      </c>
      <c r="I523" s="31" t="s">
        <v>453</v>
      </c>
      <c r="J523" s="31" t="s">
        <v>38</v>
      </c>
      <c r="K523" s="31" t="s">
        <v>53</v>
      </c>
      <c r="L523" s="31" t="s">
        <v>54</v>
      </c>
      <c r="M523" s="31" t="s">
        <v>55</v>
      </c>
      <c r="N523" s="40">
        <v>0.5840277777777777</v>
      </c>
      <c r="O523" s="40">
        <v>0.66805555555555551</v>
      </c>
      <c r="P523" s="40">
        <v>8.4027777777777812E-2</v>
      </c>
      <c r="Q523" s="41">
        <v>1300.5999999999999</v>
      </c>
      <c r="R523" s="4" t="str">
        <f t="shared" si="16"/>
        <v>Original</v>
      </c>
      <c r="S523" s="44">
        <f t="shared" si="17"/>
        <v>34</v>
      </c>
      <c r="T523" s="44" t="str">
        <f>IF(_xlfn.XLOOKUP(G523,'BE Data'!D:D,'BE Data'!H:H)=A523,"Yes","")</f>
        <v/>
      </c>
    </row>
    <row r="524" spans="1:20" x14ac:dyDescent="0.35">
      <c r="A524" s="4" t="s">
        <v>70</v>
      </c>
      <c r="B524" s="31" t="s">
        <v>32</v>
      </c>
      <c r="C524" s="31" t="s">
        <v>45</v>
      </c>
      <c r="D524" s="31" t="s">
        <v>48</v>
      </c>
      <c r="E524" s="31" t="s">
        <v>41</v>
      </c>
      <c r="F524" s="31">
        <v>0.6875</v>
      </c>
      <c r="G524" s="31" t="s">
        <v>319</v>
      </c>
      <c r="H524" s="45">
        <v>45046</v>
      </c>
      <c r="I524" s="31" t="s">
        <v>453</v>
      </c>
      <c r="J524" s="31" t="s">
        <v>38</v>
      </c>
      <c r="K524" s="31" t="s">
        <v>53</v>
      </c>
      <c r="L524" s="31" t="s">
        <v>54</v>
      </c>
      <c r="M524" s="31" t="s">
        <v>55</v>
      </c>
      <c r="N524" s="40">
        <v>0.68749999999999989</v>
      </c>
      <c r="O524" s="40">
        <v>0.76736111111111105</v>
      </c>
      <c r="P524" s="40">
        <v>7.986111111111116E-2</v>
      </c>
      <c r="Q524" s="41">
        <v>2618.6000000000004</v>
      </c>
      <c r="R524" s="4" t="str">
        <f t="shared" si="16"/>
        <v>Original</v>
      </c>
      <c r="S524" s="44">
        <f t="shared" si="17"/>
        <v>34</v>
      </c>
      <c r="T524" s="44" t="str">
        <f>IF(_xlfn.XLOOKUP(G524,'BE Data'!D:D,'BE Data'!H:H)=A524,"Yes","")</f>
        <v/>
      </c>
    </row>
    <row r="525" spans="1:20" x14ac:dyDescent="0.35">
      <c r="A525" s="4" t="s">
        <v>70</v>
      </c>
      <c r="B525" s="31" t="s">
        <v>32</v>
      </c>
      <c r="C525" s="31"/>
      <c r="D525" s="31"/>
      <c r="E525" s="31" t="s">
        <v>33</v>
      </c>
      <c r="F525" s="31"/>
      <c r="G525" s="31" t="s">
        <v>319</v>
      </c>
      <c r="H525" s="45">
        <v>45046</v>
      </c>
      <c r="I525" s="31" t="s">
        <v>453</v>
      </c>
      <c r="J525" s="31" t="s">
        <v>38</v>
      </c>
      <c r="K525" s="31" t="s">
        <v>39</v>
      </c>
      <c r="L525" s="31" t="s">
        <v>35</v>
      </c>
      <c r="M525" s="31" t="s">
        <v>36</v>
      </c>
      <c r="N525" s="40">
        <v>0.9375</v>
      </c>
      <c r="O525" s="40">
        <v>0.99375000000000002</v>
      </c>
      <c r="P525" s="40">
        <v>5.6250000000000022E-2</v>
      </c>
      <c r="Q525" s="41">
        <v>2660.2</v>
      </c>
      <c r="R525" s="4" t="str">
        <f t="shared" si="16"/>
        <v>MOTD</v>
      </c>
      <c r="S525" s="44">
        <f t="shared" si="17"/>
        <v>34</v>
      </c>
      <c r="T525" s="44" t="str">
        <f>IF(_xlfn.XLOOKUP(G525,'BE Data'!D:D,'BE Data'!H:H)=A525,"Yes","")</f>
        <v/>
      </c>
    </row>
    <row r="526" spans="1:20" x14ac:dyDescent="0.35">
      <c r="A526" s="4" t="s">
        <v>70</v>
      </c>
      <c r="B526" s="31" t="s">
        <v>32</v>
      </c>
      <c r="C526" s="31" t="s">
        <v>69</v>
      </c>
      <c r="D526" s="31" t="s">
        <v>86</v>
      </c>
      <c r="E526" s="31" t="s">
        <v>41</v>
      </c>
      <c r="F526" s="31">
        <v>0.83333333333333337</v>
      </c>
      <c r="G526" s="31" t="s">
        <v>319</v>
      </c>
      <c r="H526" s="45">
        <v>45047</v>
      </c>
      <c r="I526" s="31" t="s">
        <v>453</v>
      </c>
      <c r="J526" s="31" t="s">
        <v>74</v>
      </c>
      <c r="K526" s="31" t="s">
        <v>53</v>
      </c>
      <c r="L526" s="31" t="s">
        <v>54</v>
      </c>
      <c r="M526" s="31" t="s">
        <v>55</v>
      </c>
      <c r="N526" s="40">
        <v>0.8340277777777777</v>
      </c>
      <c r="O526" s="40">
        <v>0.91527777777777763</v>
      </c>
      <c r="P526" s="40">
        <v>8.1249999999999933E-2</v>
      </c>
      <c r="Q526" s="41">
        <v>1691.7</v>
      </c>
      <c r="R526" s="4" t="str">
        <f t="shared" si="16"/>
        <v>Original</v>
      </c>
      <c r="S526" s="44">
        <f t="shared" si="17"/>
        <v>34</v>
      </c>
      <c r="T526" s="44" t="str">
        <f>IF(_xlfn.XLOOKUP(G526,'BE Data'!D:D,'BE Data'!H:H)=A526,"Yes","")</f>
        <v/>
      </c>
    </row>
    <row r="527" spans="1:20" x14ac:dyDescent="0.35">
      <c r="A527" s="4" t="s">
        <v>70</v>
      </c>
      <c r="B527" s="31" t="s">
        <v>32</v>
      </c>
      <c r="C527" s="31" t="s">
        <v>40</v>
      </c>
      <c r="D527" s="31" t="s">
        <v>67</v>
      </c>
      <c r="E527" s="31" t="s">
        <v>41</v>
      </c>
      <c r="F527" s="31">
        <v>0.83333333333333337</v>
      </c>
      <c r="G527" s="31" t="s">
        <v>319</v>
      </c>
      <c r="H527" s="45">
        <v>45048</v>
      </c>
      <c r="I527" s="31" t="s">
        <v>453</v>
      </c>
      <c r="J527" s="31" t="s">
        <v>122</v>
      </c>
      <c r="K527" s="31" t="s">
        <v>53</v>
      </c>
      <c r="L527" s="31" t="s">
        <v>54</v>
      </c>
      <c r="M527" s="31" t="s">
        <v>55</v>
      </c>
      <c r="N527" s="40">
        <v>0.83333333333333326</v>
      </c>
      <c r="O527" s="40">
        <v>0.91249999999999987</v>
      </c>
      <c r="P527" s="40">
        <v>7.9166666666666607E-2</v>
      </c>
      <c r="Q527" s="41">
        <v>2197.5</v>
      </c>
      <c r="R527" s="4" t="str">
        <f t="shared" si="16"/>
        <v>Original</v>
      </c>
      <c r="S527" s="44">
        <f t="shared" si="17"/>
        <v>34</v>
      </c>
      <c r="T527" s="44" t="str">
        <f>IF(_xlfn.XLOOKUP(G527,'BE Data'!D:D,'BE Data'!H:H)=A527,"Yes","")</f>
        <v/>
      </c>
    </row>
    <row r="528" spans="1:20" x14ac:dyDescent="0.35">
      <c r="A528" s="4" t="s">
        <v>70</v>
      </c>
      <c r="B528" s="31" t="s">
        <v>32</v>
      </c>
      <c r="C528" s="31" t="s">
        <v>49</v>
      </c>
      <c r="D528" s="31" t="s">
        <v>47</v>
      </c>
      <c r="E528" s="31" t="s">
        <v>41</v>
      </c>
      <c r="F528" s="31">
        <v>0.83333333333333337</v>
      </c>
      <c r="G528" s="31" t="s">
        <v>313</v>
      </c>
      <c r="H528" s="45">
        <v>45049</v>
      </c>
      <c r="I528" s="31" t="s">
        <v>453</v>
      </c>
      <c r="J528" s="31" t="s">
        <v>123</v>
      </c>
      <c r="K528" s="31" t="s">
        <v>53</v>
      </c>
      <c r="L528" s="31" t="s">
        <v>54</v>
      </c>
      <c r="M528" s="31" t="s">
        <v>55</v>
      </c>
      <c r="N528" s="40">
        <v>0.8340277777777777</v>
      </c>
      <c r="O528" s="40">
        <v>0.91041666666666654</v>
      </c>
      <c r="P528" s="40">
        <v>7.638888888888884E-2</v>
      </c>
      <c r="Q528" s="41">
        <v>1767.6000000000001</v>
      </c>
      <c r="R528" s="4" t="str">
        <f t="shared" si="16"/>
        <v>Original</v>
      </c>
      <c r="S528" s="44">
        <f t="shared" si="17"/>
        <v>28</v>
      </c>
      <c r="T528" s="44" t="str">
        <f>IF(_xlfn.XLOOKUP(G528,'BE Data'!D:D,'BE Data'!H:H)=A528,"Yes","")</f>
        <v/>
      </c>
    </row>
    <row r="529" spans="1:20" x14ac:dyDescent="0.35">
      <c r="A529" s="4" t="s">
        <v>70</v>
      </c>
      <c r="B529" s="31" t="s">
        <v>32</v>
      </c>
      <c r="C529" s="31" t="s">
        <v>161</v>
      </c>
      <c r="D529" s="31" t="s">
        <v>42</v>
      </c>
      <c r="E529" s="31" t="s">
        <v>41</v>
      </c>
      <c r="F529" s="31">
        <v>0.83333333333333337</v>
      </c>
      <c r="G529" s="31" t="s">
        <v>313</v>
      </c>
      <c r="H529" s="45">
        <v>45050</v>
      </c>
      <c r="I529" s="31" t="s">
        <v>453</v>
      </c>
      <c r="J529" s="31" t="s">
        <v>127</v>
      </c>
      <c r="K529" s="31" t="s">
        <v>53</v>
      </c>
      <c r="L529" s="31" t="s">
        <v>54</v>
      </c>
      <c r="M529" s="31" t="s">
        <v>55</v>
      </c>
      <c r="N529" s="40">
        <v>0.83333333333333326</v>
      </c>
      <c r="O529" s="40">
        <v>0.91666666666666652</v>
      </c>
      <c r="P529" s="40">
        <v>8.3333333333333259E-2</v>
      </c>
      <c r="Q529" s="41">
        <v>1911.6000000000001</v>
      </c>
      <c r="R529" s="4" t="str">
        <f t="shared" si="16"/>
        <v>Original</v>
      </c>
      <c r="S529" s="44">
        <f t="shared" si="17"/>
        <v>28</v>
      </c>
      <c r="T529" s="44" t="str">
        <f>IF(_xlfn.XLOOKUP(G529,'BE Data'!D:D,'BE Data'!H:H)=A529,"Yes","")</f>
        <v/>
      </c>
    </row>
    <row r="530" spans="1:20" x14ac:dyDescent="0.35">
      <c r="A530" s="4" t="s">
        <v>70</v>
      </c>
      <c r="B530" s="31" t="s">
        <v>32</v>
      </c>
      <c r="C530" s="31" t="s">
        <v>49</v>
      </c>
      <c r="D530" s="31" t="s">
        <v>43</v>
      </c>
      <c r="E530" s="31" t="s">
        <v>41</v>
      </c>
      <c r="F530" s="31">
        <v>0.625</v>
      </c>
      <c r="G530" s="31" t="s">
        <v>320</v>
      </c>
      <c r="H530" s="45">
        <v>45052</v>
      </c>
      <c r="I530" s="31" t="s">
        <v>453</v>
      </c>
      <c r="J530" s="31" t="s">
        <v>37</v>
      </c>
      <c r="K530" s="31" t="s">
        <v>53</v>
      </c>
      <c r="L530" s="31" t="s">
        <v>54</v>
      </c>
      <c r="M530" s="31" t="s">
        <v>55</v>
      </c>
      <c r="N530" s="40">
        <v>0.62499999999999989</v>
      </c>
      <c r="O530" s="40">
        <v>0.70416666666666661</v>
      </c>
      <c r="P530" s="40">
        <v>7.9166666666666718E-2</v>
      </c>
      <c r="Q530" s="41">
        <v>1551</v>
      </c>
      <c r="R530" s="4" t="str">
        <f t="shared" si="16"/>
        <v>Original</v>
      </c>
      <c r="S530" s="44">
        <f t="shared" si="17"/>
        <v>35</v>
      </c>
      <c r="T530" s="44" t="str">
        <f>IF(_xlfn.XLOOKUP(G530,'BE Data'!D:D,'BE Data'!H:H)=A530,"Yes","")</f>
        <v/>
      </c>
    </row>
    <row r="531" spans="1:20" x14ac:dyDescent="0.35">
      <c r="A531" s="4" t="s">
        <v>70</v>
      </c>
      <c r="B531" s="31" t="s">
        <v>32</v>
      </c>
      <c r="C531" s="31" t="s">
        <v>45</v>
      </c>
      <c r="D531" s="31" t="s">
        <v>140</v>
      </c>
      <c r="E531" s="31" t="s">
        <v>41</v>
      </c>
      <c r="F531" s="31">
        <v>0.72916666666666663</v>
      </c>
      <c r="G531" s="31" t="s">
        <v>320</v>
      </c>
      <c r="H531" s="45">
        <v>45052</v>
      </c>
      <c r="I531" s="31" t="s">
        <v>453</v>
      </c>
      <c r="J531" s="31" t="s">
        <v>37</v>
      </c>
      <c r="K531" s="31" t="s">
        <v>53</v>
      </c>
      <c r="L531" s="31" t="s">
        <v>54</v>
      </c>
      <c r="M531" s="31" t="s">
        <v>55</v>
      </c>
      <c r="N531" s="40">
        <v>0.72916666666666663</v>
      </c>
      <c r="O531" s="40">
        <v>0.80694444444444435</v>
      </c>
      <c r="P531" s="40">
        <v>7.7777777777777724E-2</v>
      </c>
      <c r="Q531" s="41">
        <v>2097.6999999999998</v>
      </c>
      <c r="R531" s="4" t="str">
        <f t="shared" si="16"/>
        <v>Original</v>
      </c>
      <c r="S531" s="44">
        <f t="shared" si="17"/>
        <v>35</v>
      </c>
      <c r="T531" s="44" t="str">
        <f>IF(_xlfn.XLOOKUP(G531,'BE Data'!D:D,'BE Data'!H:H)=A531,"Yes","")</f>
        <v/>
      </c>
    </row>
    <row r="532" spans="1:20" x14ac:dyDescent="0.35">
      <c r="A532" s="4" t="s">
        <v>70</v>
      </c>
      <c r="B532" s="31" t="s">
        <v>32</v>
      </c>
      <c r="C532" s="31"/>
      <c r="D532" s="31"/>
      <c r="E532" s="31" t="s">
        <v>33</v>
      </c>
      <c r="F532" s="31"/>
      <c r="G532" s="31" t="s">
        <v>320</v>
      </c>
      <c r="H532" s="45">
        <v>45052</v>
      </c>
      <c r="I532" s="31" t="s">
        <v>453</v>
      </c>
      <c r="J532" s="31" t="s">
        <v>37</v>
      </c>
      <c r="K532" s="31" t="s">
        <v>34</v>
      </c>
      <c r="L532" s="31" t="s">
        <v>35</v>
      </c>
      <c r="M532" s="31" t="s">
        <v>36</v>
      </c>
      <c r="N532" s="40">
        <v>0.93680555555555556</v>
      </c>
      <c r="O532" s="40">
        <v>0.9854166666666665</v>
      </c>
      <c r="P532" s="40">
        <v>4.8611111111110938E-2</v>
      </c>
      <c r="Q532" s="41">
        <v>2564.3000000000002</v>
      </c>
      <c r="R532" s="4" t="str">
        <f t="shared" si="16"/>
        <v>MOTD</v>
      </c>
      <c r="S532" s="44">
        <f t="shared" si="17"/>
        <v>35</v>
      </c>
      <c r="T532" s="44" t="str">
        <f>IF(_xlfn.XLOOKUP(G532,'BE Data'!D:D,'BE Data'!H:H)=A532,"Yes","")</f>
        <v/>
      </c>
    </row>
    <row r="533" spans="1:20" x14ac:dyDescent="0.35">
      <c r="A533" s="4" t="s">
        <v>70</v>
      </c>
      <c r="B533" s="31" t="s">
        <v>32</v>
      </c>
      <c r="C533" s="31"/>
      <c r="D533" s="31"/>
      <c r="E533" s="31" t="s">
        <v>33</v>
      </c>
      <c r="F533" s="31"/>
      <c r="G533" s="31" t="s">
        <v>320</v>
      </c>
      <c r="H533" s="45">
        <v>45053</v>
      </c>
      <c r="I533" s="31" t="s">
        <v>453</v>
      </c>
      <c r="J533" s="31" t="s">
        <v>38</v>
      </c>
      <c r="K533" s="31" t="s">
        <v>466</v>
      </c>
      <c r="L533" s="31" t="s">
        <v>35</v>
      </c>
      <c r="M533" s="31" t="s">
        <v>36</v>
      </c>
      <c r="N533" s="40">
        <v>0.32361111111111113</v>
      </c>
      <c r="O533" s="40">
        <v>0.3743055555555555</v>
      </c>
      <c r="P533" s="40">
        <v>5.0694444444444375E-2</v>
      </c>
      <c r="Q533" s="41">
        <v>801.4</v>
      </c>
      <c r="R533" s="4" t="str">
        <f t="shared" si="16"/>
        <v>MOTD</v>
      </c>
      <c r="S533" s="44">
        <f t="shared" si="17"/>
        <v>35</v>
      </c>
      <c r="T533" s="44" t="str">
        <f>IF(_xlfn.XLOOKUP(G533,'BE Data'!D:D,'BE Data'!H:H)=A533,"Yes","")</f>
        <v/>
      </c>
    </row>
    <row r="534" spans="1:20" x14ac:dyDescent="0.35">
      <c r="A534" s="4" t="s">
        <v>70</v>
      </c>
      <c r="B534" s="31" t="s">
        <v>32</v>
      </c>
      <c r="C534" s="31" t="s">
        <v>46</v>
      </c>
      <c r="D534" s="31" t="s">
        <v>40</v>
      </c>
      <c r="E534" s="31" t="s">
        <v>41</v>
      </c>
      <c r="F534" s="31">
        <v>0.6875</v>
      </c>
      <c r="G534" s="31" t="s">
        <v>320</v>
      </c>
      <c r="H534" s="45">
        <v>45053</v>
      </c>
      <c r="I534" s="31" t="s">
        <v>453</v>
      </c>
      <c r="J534" s="31" t="s">
        <v>38</v>
      </c>
      <c r="K534" s="31" t="s">
        <v>53</v>
      </c>
      <c r="L534" s="31" t="s">
        <v>54</v>
      </c>
      <c r="M534" s="31" t="s">
        <v>55</v>
      </c>
      <c r="N534" s="40">
        <v>0.68749999999999989</v>
      </c>
      <c r="O534" s="40">
        <v>0.77013888888888882</v>
      </c>
      <c r="P534" s="40">
        <v>8.2638888888888928E-2</v>
      </c>
      <c r="Q534" s="41">
        <v>2187.3000000000002</v>
      </c>
      <c r="R534" s="4" t="str">
        <f t="shared" si="16"/>
        <v>Original</v>
      </c>
      <c r="S534" s="44">
        <f t="shared" si="17"/>
        <v>35</v>
      </c>
      <c r="T534" s="44" t="str">
        <f>IF(_xlfn.XLOOKUP(G534,'BE Data'!D:D,'BE Data'!H:H)=A534,"Yes","")</f>
        <v/>
      </c>
    </row>
    <row r="535" spans="1:20" x14ac:dyDescent="0.35">
      <c r="A535" s="4" t="s">
        <v>70</v>
      </c>
      <c r="B535" s="31" t="s">
        <v>32</v>
      </c>
      <c r="C535" s="31" t="s">
        <v>47</v>
      </c>
      <c r="D535" s="31" t="s">
        <v>42</v>
      </c>
      <c r="E535" s="31" t="s">
        <v>41</v>
      </c>
      <c r="F535" s="31">
        <v>0.79166666666666663</v>
      </c>
      <c r="G535" s="31" t="s">
        <v>320</v>
      </c>
      <c r="H535" s="45">
        <v>45053</v>
      </c>
      <c r="I535" s="31" t="s">
        <v>453</v>
      </c>
      <c r="J535" s="31" t="s">
        <v>38</v>
      </c>
      <c r="K535" s="31" t="s">
        <v>53</v>
      </c>
      <c r="L535" s="31" t="s">
        <v>58</v>
      </c>
      <c r="M535" s="31" t="s">
        <v>59</v>
      </c>
      <c r="N535" s="40">
        <v>0.79236111111111107</v>
      </c>
      <c r="O535" s="40">
        <v>0.87291666666666656</v>
      </c>
      <c r="P535" s="40">
        <v>8.0555555555555491E-2</v>
      </c>
      <c r="Q535" s="41">
        <v>1295.8</v>
      </c>
      <c r="R535" s="4" t="str">
        <f t="shared" si="16"/>
        <v>Original</v>
      </c>
      <c r="S535" s="44">
        <f t="shared" si="17"/>
        <v>35</v>
      </c>
      <c r="T535" s="44" t="str">
        <f>IF(_xlfn.XLOOKUP(G535,'BE Data'!D:D,'BE Data'!H:H)=A535,"Yes","")</f>
        <v/>
      </c>
    </row>
    <row r="536" spans="1:20" x14ac:dyDescent="0.35">
      <c r="A536" s="4" t="s">
        <v>70</v>
      </c>
      <c r="B536" s="31" t="s">
        <v>32</v>
      </c>
      <c r="C536" s="31"/>
      <c r="D536" s="31"/>
      <c r="E536" s="31" t="s">
        <v>33</v>
      </c>
      <c r="F536" s="31"/>
      <c r="G536" s="31" t="s">
        <v>320</v>
      </c>
      <c r="H536" s="45">
        <v>45053</v>
      </c>
      <c r="I536" s="31" t="s">
        <v>453</v>
      </c>
      <c r="J536" s="31" t="s">
        <v>38</v>
      </c>
      <c r="K536" s="31" t="s">
        <v>39</v>
      </c>
      <c r="L536" s="31" t="s">
        <v>35</v>
      </c>
      <c r="M536" s="31" t="s">
        <v>36</v>
      </c>
      <c r="N536" s="40">
        <v>0.94166666666666676</v>
      </c>
      <c r="O536" s="40">
        <v>0.98263888888888873</v>
      </c>
      <c r="P536" s="40">
        <v>4.0972222222221966E-2</v>
      </c>
      <c r="Q536" s="41">
        <v>2448.5</v>
      </c>
      <c r="R536" s="4" t="str">
        <f t="shared" si="16"/>
        <v>MOTD</v>
      </c>
      <c r="S536" s="44">
        <f t="shared" si="17"/>
        <v>35</v>
      </c>
      <c r="T536" s="44" t="str">
        <f>IF(_xlfn.XLOOKUP(G536,'BE Data'!D:D,'BE Data'!H:H)=A536,"Yes","")</f>
        <v/>
      </c>
    </row>
    <row r="537" spans="1:20" x14ac:dyDescent="0.35">
      <c r="A537" s="4" t="s">
        <v>70</v>
      </c>
      <c r="B537" s="31" t="s">
        <v>32</v>
      </c>
      <c r="C537" s="31" t="s">
        <v>161</v>
      </c>
      <c r="D537" s="31" t="s">
        <v>86</v>
      </c>
      <c r="E537" s="31" t="s">
        <v>41</v>
      </c>
      <c r="F537" s="31">
        <v>0.72916666666666663</v>
      </c>
      <c r="G537" s="31" t="s">
        <v>320</v>
      </c>
      <c r="H537" s="45">
        <v>45054</v>
      </c>
      <c r="I537" s="31" t="s">
        <v>453</v>
      </c>
      <c r="J537" s="31" t="s">
        <v>74</v>
      </c>
      <c r="K537" s="31" t="s">
        <v>53</v>
      </c>
      <c r="L537" s="31" t="s">
        <v>58</v>
      </c>
      <c r="M537" s="31" t="s">
        <v>59</v>
      </c>
      <c r="N537" s="40">
        <v>0.73124999999999996</v>
      </c>
      <c r="O537" s="40">
        <v>0.81180555555555545</v>
      </c>
      <c r="P537" s="40">
        <v>8.0555555555555491E-2</v>
      </c>
      <c r="Q537" s="41">
        <v>940</v>
      </c>
      <c r="R537" s="4" t="str">
        <f t="shared" si="16"/>
        <v>Original</v>
      </c>
      <c r="S537" s="44">
        <f t="shared" si="17"/>
        <v>35</v>
      </c>
      <c r="T537" s="44" t="str">
        <f>IF(_xlfn.XLOOKUP(G537,'BE Data'!D:D,'BE Data'!H:H)=A537,"Yes","")</f>
        <v/>
      </c>
    </row>
    <row r="538" spans="1:20" x14ac:dyDescent="0.35">
      <c r="A538" s="4" t="s">
        <v>70</v>
      </c>
      <c r="B538" s="31" t="s">
        <v>32</v>
      </c>
      <c r="C538" s="31" t="s">
        <v>164</v>
      </c>
      <c r="D538" s="31" t="s">
        <v>66</v>
      </c>
      <c r="E538" s="31" t="s">
        <v>41</v>
      </c>
      <c r="F538" s="31">
        <v>0.83333333333333337</v>
      </c>
      <c r="G538" s="31" t="s">
        <v>320</v>
      </c>
      <c r="H538" s="45">
        <v>45054</v>
      </c>
      <c r="I538" s="31" t="s">
        <v>453</v>
      </c>
      <c r="J538" s="31" t="s">
        <v>74</v>
      </c>
      <c r="K538" s="31" t="s">
        <v>53</v>
      </c>
      <c r="L538" s="31" t="s">
        <v>54</v>
      </c>
      <c r="M538" s="31" t="s">
        <v>55</v>
      </c>
      <c r="N538" s="40">
        <v>0.83333333333333326</v>
      </c>
      <c r="O538" s="40">
        <v>0.91666666666666652</v>
      </c>
      <c r="P538" s="40">
        <v>8.3333333333333259E-2</v>
      </c>
      <c r="Q538" s="41">
        <v>1323.3</v>
      </c>
      <c r="R538" s="4" t="str">
        <f t="shared" si="16"/>
        <v>Original</v>
      </c>
      <c r="S538" s="44">
        <f t="shared" si="17"/>
        <v>35</v>
      </c>
      <c r="T538" s="44" t="str">
        <f>IF(_xlfn.XLOOKUP(G538,'BE Data'!D:D,'BE Data'!H:H)=A538,"Yes","")</f>
        <v/>
      </c>
    </row>
    <row r="539" spans="1:20" x14ac:dyDescent="0.35">
      <c r="A539" s="4" t="s">
        <v>70</v>
      </c>
      <c r="B539" s="31" t="s">
        <v>32</v>
      </c>
      <c r="C539" s="31" t="s">
        <v>43</v>
      </c>
      <c r="D539" s="31" t="s">
        <v>46</v>
      </c>
      <c r="E539" s="31" t="s">
        <v>41</v>
      </c>
      <c r="F539" s="31">
        <v>0.52083333333333337</v>
      </c>
      <c r="G539" s="31" t="s">
        <v>321</v>
      </c>
      <c r="H539" s="45">
        <v>45059</v>
      </c>
      <c r="I539" s="31" t="s">
        <v>453</v>
      </c>
      <c r="J539" s="31" t="s">
        <v>37</v>
      </c>
      <c r="K539" s="31" t="s">
        <v>53</v>
      </c>
      <c r="L539" s="31" t="s">
        <v>58</v>
      </c>
      <c r="M539" s="31" t="s">
        <v>59</v>
      </c>
      <c r="N539" s="40">
        <v>0.5215277777777777</v>
      </c>
      <c r="O539" s="40">
        <v>0.6020833333333333</v>
      </c>
      <c r="P539" s="40">
        <v>8.0555555555555602E-2</v>
      </c>
      <c r="Q539" s="41">
        <v>905.5</v>
      </c>
      <c r="R539" s="4" t="str">
        <f t="shared" si="16"/>
        <v>Original</v>
      </c>
      <c r="S539" s="44">
        <f t="shared" si="17"/>
        <v>36</v>
      </c>
      <c r="T539" s="44" t="str">
        <f>IF(_xlfn.XLOOKUP(G539,'BE Data'!D:D,'BE Data'!H:H)=A539,"Yes","")</f>
        <v/>
      </c>
    </row>
    <row r="540" spans="1:20" x14ac:dyDescent="0.35">
      <c r="A540" s="4" t="s">
        <v>70</v>
      </c>
      <c r="B540" s="31" t="s">
        <v>32</v>
      </c>
      <c r="C540" s="31"/>
      <c r="D540" s="31"/>
      <c r="E540" s="31" t="s">
        <v>33</v>
      </c>
      <c r="F540" s="31"/>
      <c r="G540" s="31" t="s">
        <v>321</v>
      </c>
      <c r="H540" s="45">
        <v>45059</v>
      </c>
      <c r="I540" s="31" t="s">
        <v>453</v>
      </c>
      <c r="J540" s="31" t="s">
        <v>37</v>
      </c>
      <c r="K540" s="31" t="s">
        <v>34</v>
      </c>
      <c r="L540" s="31" t="s">
        <v>278</v>
      </c>
      <c r="M540" s="31" t="s">
        <v>36</v>
      </c>
      <c r="N540" s="40">
        <v>0.91666666666666663</v>
      </c>
      <c r="O540" s="40">
        <v>0.97152777777777766</v>
      </c>
      <c r="P540" s="40">
        <v>5.4861111111111027E-2</v>
      </c>
      <c r="Q540" s="41">
        <v>1662.4</v>
      </c>
      <c r="R540" s="4" t="str">
        <f t="shared" si="16"/>
        <v>MOTD</v>
      </c>
      <c r="S540" s="44">
        <f t="shared" si="17"/>
        <v>36</v>
      </c>
      <c r="T540" s="44" t="str">
        <f>IF(_xlfn.XLOOKUP(G540,'BE Data'!D:D,'BE Data'!H:H)=A540,"Yes","")</f>
        <v/>
      </c>
    </row>
    <row r="541" spans="1:20" x14ac:dyDescent="0.35">
      <c r="A541" s="4" t="s">
        <v>70</v>
      </c>
      <c r="B541" s="31" t="s">
        <v>32</v>
      </c>
      <c r="C541" s="31"/>
      <c r="D541" s="31"/>
      <c r="E541" s="31" t="s">
        <v>33</v>
      </c>
      <c r="F541" s="31"/>
      <c r="G541" s="31" t="s">
        <v>321</v>
      </c>
      <c r="H541" s="45">
        <v>45060</v>
      </c>
      <c r="I541" s="31" t="s">
        <v>453</v>
      </c>
      <c r="J541" s="31" t="s">
        <v>38</v>
      </c>
      <c r="K541" s="31" t="s">
        <v>466</v>
      </c>
      <c r="L541" s="31" t="s">
        <v>35</v>
      </c>
      <c r="M541" s="31" t="s">
        <v>36</v>
      </c>
      <c r="N541" s="40">
        <v>0.31736111111111115</v>
      </c>
      <c r="O541" s="40">
        <v>0.37499999999999994</v>
      </c>
      <c r="P541" s="40">
        <v>5.7638888888888795E-2</v>
      </c>
      <c r="Q541" s="41">
        <v>954.2</v>
      </c>
      <c r="R541" s="4" t="str">
        <f t="shared" si="16"/>
        <v>MOTD</v>
      </c>
      <c r="S541" s="44">
        <f t="shared" si="17"/>
        <v>36</v>
      </c>
      <c r="T541" s="44" t="str">
        <f>IF(_xlfn.XLOOKUP(G541,'BE Data'!D:D,'BE Data'!H:H)=A541,"Yes","")</f>
        <v/>
      </c>
    </row>
    <row r="542" spans="1:20" x14ac:dyDescent="0.35">
      <c r="A542" s="4" t="s">
        <v>70</v>
      </c>
      <c r="B542" s="31" t="s">
        <v>32</v>
      </c>
      <c r="C542" s="31" t="s">
        <v>86</v>
      </c>
      <c r="D542" s="31" t="s">
        <v>49</v>
      </c>
      <c r="E542" s="31" t="s">
        <v>41</v>
      </c>
      <c r="F542" s="31">
        <v>0.58333333333333337</v>
      </c>
      <c r="G542" s="31" t="s">
        <v>321</v>
      </c>
      <c r="H542" s="45">
        <v>45060</v>
      </c>
      <c r="I542" s="31" t="s">
        <v>453</v>
      </c>
      <c r="J542" s="31" t="s">
        <v>38</v>
      </c>
      <c r="K542" s="31" t="s">
        <v>53</v>
      </c>
      <c r="L542" s="31" t="s">
        <v>54</v>
      </c>
      <c r="M542" s="31" t="s">
        <v>55</v>
      </c>
      <c r="N542" s="40">
        <v>0.58472222222222214</v>
      </c>
      <c r="O542" s="40">
        <v>0.66319444444444442</v>
      </c>
      <c r="P542" s="40">
        <v>7.8472222222222276E-2</v>
      </c>
      <c r="Q542" s="41">
        <v>1407.1</v>
      </c>
      <c r="R542" s="4" t="str">
        <f t="shared" si="16"/>
        <v>Original</v>
      </c>
      <c r="S542" s="44">
        <f t="shared" si="17"/>
        <v>36</v>
      </c>
      <c r="T542" s="44" t="str">
        <f>IF(_xlfn.XLOOKUP(G542,'BE Data'!D:D,'BE Data'!H:H)=A542,"Yes","")</f>
        <v/>
      </c>
    </row>
    <row r="543" spans="1:20" x14ac:dyDescent="0.35">
      <c r="A543" s="4" t="s">
        <v>70</v>
      </c>
      <c r="B543" s="31" t="s">
        <v>32</v>
      </c>
      <c r="C543" s="31" t="s">
        <v>40</v>
      </c>
      <c r="D543" s="31" t="s">
        <v>161</v>
      </c>
      <c r="E543" s="31" t="s">
        <v>41</v>
      </c>
      <c r="F543" s="31">
        <v>0.6875</v>
      </c>
      <c r="G543" s="31" t="s">
        <v>321</v>
      </c>
      <c r="H543" s="45">
        <v>45060</v>
      </c>
      <c r="I543" s="31" t="s">
        <v>453</v>
      </c>
      <c r="J543" s="31" t="s">
        <v>38</v>
      </c>
      <c r="K543" s="31" t="s">
        <v>53</v>
      </c>
      <c r="L543" s="31" t="s">
        <v>54</v>
      </c>
      <c r="M543" s="31" t="s">
        <v>55</v>
      </c>
      <c r="N543" s="40">
        <v>0.68749999999999989</v>
      </c>
      <c r="O543" s="40">
        <v>0.77013888888888882</v>
      </c>
      <c r="P543" s="40">
        <v>8.2638888888888928E-2</v>
      </c>
      <c r="Q543" s="41">
        <v>1887.7</v>
      </c>
      <c r="R543" s="4" t="str">
        <f t="shared" si="16"/>
        <v>Original</v>
      </c>
      <c r="S543" s="44">
        <f t="shared" si="17"/>
        <v>36</v>
      </c>
      <c r="T543" s="44" t="str">
        <f>IF(_xlfn.XLOOKUP(G543,'BE Data'!D:D,'BE Data'!H:H)=A543,"Yes","")</f>
        <v/>
      </c>
    </row>
    <row r="544" spans="1:20" x14ac:dyDescent="0.35">
      <c r="A544" s="4" t="s">
        <v>70</v>
      </c>
      <c r="B544" s="31" t="s">
        <v>32</v>
      </c>
      <c r="C544" s="31"/>
      <c r="D544" s="31"/>
      <c r="E544" s="31" t="s">
        <v>33</v>
      </c>
      <c r="F544" s="31"/>
      <c r="G544" s="31" t="s">
        <v>321</v>
      </c>
      <c r="H544" s="45">
        <v>45060</v>
      </c>
      <c r="I544" s="31" t="s">
        <v>453</v>
      </c>
      <c r="J544" s="31" t="s">
        <v>38</v>
      </c>
      <c r="K544" s="31" t="s">
        <v>39</v>
      </c>
      <c r="L544" s="31" t="s">
        <v>35</v>
      </c>
      <c r="M544" s="31" t="s">
        <v>36</v>
      </c>
      <c r="N544" s="40">
        <v>0.93958333333333333</v>
      </c>
      <c r="O544" s="40">
        <v>0.98402777777777761</v>
      </c>
      <c r="P544" s="40">
        <v>4.4444444444444287E-2</v>
      </c>
      <c r="Q544" s="41">
        <v>1945.1</v>
      </c>
      <c r="R544" s="4" t="str">
        <f t="shared" si="16"/>
        <v>MOTD</v>
      </c>
      <c r="S544" s="44">
        <f t="shared" si="17"/>
        <v>36</v>
      </c>
      <c r="T544" s="44" t="str">
        <f>IF(_xlfn.XLOOKUP(G544,'BE Data'!D:D,'BE Data'!H:H)=A544,"Yes","")</f>
        <v/>
      </c>
    </row>
    <row r="545" spans="1:20" x14ac:dyDescent="0.35">
      <c r="A545" s="4" t="s">
        <v>70</v>
      </c>
      <c r="B545" s="31" t="s">
        <v>32</v>
      </c>
      <c r="C545" s="31" t="s">
        <v>69</v>
      </c>
      <c r="D545" s="31" t="s">
        <v>45</v>
      </c>
      <c r="E545" s="31" t="s">
        <v>41</v>
      </c>
      <c r="F545" s="31">
        <v>0.83333333333333337</v>
      </c>
      <c r="G545" s="31" t="s">
        <v>321</v>
      </c>
      <c r="H545" s="45">
        <v>45061</v>
      </c>
      <c r="I545" s="31" t="s">
        <v>453</v>
      </c>
      <c r="J545" s="31" t="s">
        <v>74</v>
      </c>
      <c r="K545" s="31" t="s">
        <v>53</v>
      </c>
      <c r="L545" s="31" t="s">
        <v>54</v>
      </c>
      <c r="M545" s="31" t="s">
        <v>55</v>
      </c>
      <c r="N545" s="40">
        <v>0.83333333333333326</v>
      </c>
      <c r="O545" s="40">
        <v>0.91111111111111098</v>
      </c>
      <c r="P545" s="40">
        <v>7.7777777777777724E-2</v>
      </c>
      <c r="Q545" s="41">
        <v>1964.8000000000002</v>
      </c>
      <c r="R545" s="4" t="str">
        <f t="shared" si="16"/>
        <v>Original</v>
      </c>
      <c r="S545" s="44">
        <f t="shared" si="17"/>
        <v>36</v>
      </c>
      <c r="T545" s="44" t="str">
        <f>IF(_xlfn.XLOOKUP(G545,'BE Data'!D:D,'BE Data'!H:H)=A545,"Yes","")</f>
        <v/>
      </c>
    </row>
    <row r="546" spans="1:20" x14ac:dyDescent="0.35">
      <c r="A546" s="4" t="s">
        <v>70</v>
      </c>
      <c r="B546" s="31" t="s">
        <v>32</v>
      </c>
      <c r="C546" s="31" t="s">
        <v>46</v>
      </c>
      <c r="D546" s="31" t="s">
        <v>161</v>
      </c>
      <c r="E546" s="31" t="s">
        <v>41</v>
      </c>
      <c r="F546" s="31">
        <v>0.8125</v>
      </c>
      <c r="G546" s="31" t="s">
        <v>310</v>
      </c>
      <c r="H546" s="45">
        <v>45064</v>
      </c>
      <c r="I546" s="31" t="s">
        <v>453</v>
      </c>
      <c r="J546" s="31" t="s">
        <v>127</v>
      </c>
      <c r="K546" s="31" t="s">
        <v>53</v>
      </c>
      <c r="L546" s="31" t="s">
        <v>54</v>
      </c>
      <c r="M546" s="31" t="s">
        <v>55</v>
      </c>
      <c r="N546" s="40">
        <v>0.81319444444444433</v>
      </c>
      <c r="O546" s="40">
        <v>0.8965277777777777</v>
      </c>
      <c r="P546" s="40">
        <v>8.333333333333337E-2</v>
      </c>
      <c r="Q546" s="41">
        <v>1002.5</v>
      </c>
      <c r="R546" s="4" t="str">
        <f t="shared" si="16"/>
        <v>Original</v>
      </c>
      <c r="S546" s="44">
        <f t="shared" si="17"/>
        <v>25</v>
      </c>
      <c r="T546" s="44" t="str">
        <f>IF(_xlfn.XLOOKUP(G546,'BE Data'!D:D,'BE Data'!H:H)=A546,"Yes","")</f>
        <v/>
      </c>
    </row>
    <row r="547" spans="1:20" x14ac:dyDescent="0.35">
      <c r="A547" s="4" t="s">
        <v>70</v>
      </c>
      <c r="B547" s="31" t="s">
        <v>32</v>
      </c>
      <c r="C547" s="31" t="s">
        <v>48</v>
      </c>
      <c r="D547" s="31" t="s">
        <v>140</v>
      </c>
      <c r="E547" s="31" t="s">
        <v>41</v>
      </c>
      <c r="F547" s="31">
        <v>0.52083333333333337</v>
      </c>
      <c r="G547" s="31" t="s">
        <v>322</v>
      </c>
      <c r="H547" s="45">
        <v>45066</v>
      </c>
      <c r="I547" s="31" t="s">
        <v>453</v>
      </c>
      <c r="J547" s="31" t="s">
        <v>37</v>
      </c>
      <c r="K547" s="31" t="s">
        <v>53</v>
      </c>
      <c r="L547" s="31" t="s">
        <v>58</v>
      </c>
      <c r="M547" s="31" t="s">
        <v>59</v>
      </c>
      <c r="N547" s="40">
        <v>0.5215277777777777</v>
      </c>
      <c r="O547" s="40">
        <v>0.60416666666666663</v>
      </c>
      <c r="P547" s="40">
        <v>8.2638888888888928E-2</v>
      </c>
      <c r="Q547" s="41">
        <v>614.79999999999995</v>
      </c>
      <c r="R547" s="4" t="str">
        <f t="shared" si="16"/>
        <v>Original</v>
      </c>
      <c r="S547" s="44">
        <f t="shared" si="17"/>
        <v>37</v>
      </c>
      <c r="T547" s="44" t="str">
        <f>IF(_xlfn.XLOOKUP(G547,'BE Data'!D:D,'BE Data'!H:H)=A547,"Yes","")</f>
        <v/>
      </c>
    </row>
    <row r="548" spans="1:20" x14ac:dyDescent="0.35">
      <c r="A548" s="4" t="s">
        <v>70</v>
      </c>
      <c r="B548" s="31" t="s">
        <v>32</v>
      </c>
      <c r="C548" s="31" t="s">
        <v>164</v>
      </c>
      <c r="D548" s="31" t="s">
        <v>40</v>
      </c>
      <c r="E548" s="31" t="s">
        <v>41</v>
      </c>
      <c r="F548" s="31">
        <v>0.72916666666666663</v>
      </c>
      <c r="G548" s="31" t="s">
        <v>322</v>
      </c>
      <c r="H548" s="45">
        <v>45066</v>
      </c>
      <c r="I548" s="31" t="s">
        <v>453</v>
      </c>
      <c r="J548" s="31" t="s">
        <v>37</v>
      </c>
      <c r="K548" s="31" t="s">
        <v>53</v>
      </c>
      <c r="L548" s="31" t="s">
        <v>57</v>
      </c>
      <c r="M548" s="31" t="s">
        <v>55</v>
      </c>
      <c r="N548" s="40">
        <v>0.72986111111111107</v>
      </c>
      <c r="O548" s="40">
        <v>0.81319444444444433</v>
      </c>
      <c r="P548" s="40">
        <v>8.3333333333333259E-2</v>
      </c>
      <c r="Q548" s="41">
        <v>1390.8000000000002</v>
      </c>
      <c r="R548" s="4" t="str">
        <f t="shared" si="16"/>
        <v>Original</v>
      </c>
      <c r="S548" s="44">
        <f t="shared" si="17"/>
        <v>37</v>
      </c>
      <c r="T548" s="44" t="str">
        <f>IF(_xlfn.XLOOKUP(G548,'BE Data'!D:D,'BE Data'!H:H)=A548,"Yes","")</f>
        <v/>
      </c>
    </row>
    <row r="549" spans="1:20" x14ac:dyDescent="0.35">
      <c r="A549" s="4" t="s">
        <v>70</v>
      </c>
      <c r="B549" s="31" t="s">
        <v>32</v>
      </c>
      <c r="C549" s="31"/>
      <c r="D549" s="31"/>
      <c r="E549" s="31" t="s">
        <v>33</v>
      </c>
      <c r="F549" s="31"/>
      <c r="G549" s="31" t="s">
        <v>322</v>
      </c>
      <c r="H549" s="45">
        <v>45066</v>
      </c>
      <c r="I549" s="31" t="s">
        <v>453</v>
      </c>
      <c r="J549" s="31" t="s">
        <v>37</v>
      </c>
      <c r="K549" s="31" t="s">
        <v>34</v>
      </c>
      <c r="L549" s="31" t="s">
        <v>35</v>
      </c>
      <c r="M549" s="31" t="s">
        <v>36</v>
      </c>
      <c r="N549" s="40">
        <v>0.93472222222222223</v>
      </c>
      <c r="O549" s="40">
        <v>0.9902777777777777</v>
      </c>
      <c r="P549" s="40">
        <v>5.5555555555555469E-2</v>
      </c>
      <c r="Q549" s="41">
        <v>2686.4</v>
      </c>
      <c r="R549" s="4" t="str">
        <f t="shared" si="16"/>
        <v>MOTD</v>
      </c>
      <c r="S549" s="44">
        <f t="shared" si="17"/>
        <v>37</v>
      </c>
      <c r="T549" s="44" t="str">
        <f>IF(_xlfn.XLOOKUP(G549,'BE Data'!D:D,'BE Data'!H:H)=A549,"Yes","")</f>
        <v/>
      </c>
    </row>
    <row r="550" spans="1:20" x14ac:dyDescent="0.35">
      <c r="A550" s="4" t="s">
        <v>70</v>
      </c>
      <c r="B550" s="31" t="s">
        <v>32</v>
      </c>
      <c r="C550" s="31"/>
      <c r="D550" s="31"/>
      <c r="E550" s="31" t="s">
        <v>33</v>
      </c>
      <c r="F550" s="31"/>
      <c r="G550" s="31" t="s">
        <v>322</v>
      </c>
      <c r="H550" s="45">
        <v>45067</v>
      </c>
      <c r="I550" s="31" t="s">
        <v>453</v>
      </c>
      <c r="J550" s="31" t="s">
        <v>38</v>
      </c>
      <c r="K550" s="31" t="s">
        <v>466</v>
      </c>
      <c r="L550" s="31" t="s">
        <v>35</v>
      </c>
      <c r="M550" s="31" t="s">
        <v>36</v>
      </c>
      <c r="N550" s="40">
        <v>0.31666666666666665</v>
      </c>
      <c r="O550" s="40">
        <v>0.3743055555555555</v>
      </c>
      <c r="P550" s="40">
        <v>5.7638888888888851E-2</v>
      </c>
      <c r="Q550" s="41">
        <v>788.7</v>
      </c>
      <c r="R550" s="4" t="str">
        <f t="shared" si="16"/>
        <v>MOTD</v>
      </c>
      <c r="S550" s="44">
        <f t="shared" si="17"/>
        <v>37</v>
      </c>
      <c r="T550" s="44" t="str">
        <f>IF(_xlfn.XLOOKUP(G550,'BE Data'!D:D,'BE Data'!H:H)=A550,"Yes","")</f>
        <v/>
      </c>
    </row>
    <row r="551" spans="1:20" x14ac:dyDescent="0.35">
      <c r="A551" s="4" t="s">
        <v>70</v>
      </c>
      <c r="B551" s="31" t="s">
        <v>32</v>
      </c>
      <c r="C551" s="31" t="s">
        <v>47</v>
      </c>
      <c r="D551" s="31" t="s">
        <v>43</v>
      </c>
      <c r="E551" s="31" t="s">
        <v>41</v>
      </c>
      <c r="F551" s="31">
        <v>0.5625</v>
      </c>
      <c r="G551" s="31" t="s">
        <v>322</v>
      </c>
      <c r="H551" s="45">
        <v>45067</v>
      </c>
      <c r="I551" s="31" t="s">
        <v>453</v>
      </c>
      <c r="J551" s="31" t="s">
        <v>38</v>
      </c>
      <c r="K551" s="31" t="s">
        <v>53</v>
      </c>
      <c r="L551" s="31" t="s">
        <v>57</v>
      </c>
      <c r="M551" s="31" t="s">
        <v>55</v>
      </c>
      <c r="N551" s="40">
        <v>0.56249999999999989</v>
      </c>
      <c r="O551" s="40">
        <v>0.64513888888888882</v>
      </c>
      <c r="P551" s="40">
        <v>8.2638888888888928E-2</v>
      </c>
      <c r="Q551" s="41">
        <v>1112.6999999999998</v>
      </c>
      <c r="R551" s="4" t="str">
        <f t="shared" si="16"/>
        <v>Original</v>
      </c>
      <c r="S551" s="44">
        <f t="shared" si="17"/>
        <v>37</v>
      </c>
      <c r="T551" s="44" t="str">
        <f>IF(_xlfn.XLOOKUP(G551,'BE Data'!D:D,'BE Data'!H:H)=A551,"Yes","")</f>
        <v/>
      </c>
    </row>
    <row r="552" spans="1:20" x14ac:dyDescent="0.35">
      <c r="A552" s="4" t="s">
        <v>70</v>
      </c>
      <c r="B552" s="31" t="s">
        <v>32</v>
      </c>
      <c r="C552" s="31" t="s">
        <v>49</v>
      </c>
      <c r="D552" s="31" t="s">
        <v>67</v>
      </c>
      <c r="E552" s="31" t="s">
        <v>41</v>
      </c>
      <c r="F552" s="31">
        <v>0.66666666666666663</v>
      </c>
      <c r="G552" s="31" t="s">
        <v>322</v>
      </c>
      <c r="H552" s="45">
        <v>45067</v>
      </c>
      <c r="I552" s="31" t="s">
        <v>453</v>
      </c>
      <c r="J552" s="31" t="s">
        <v>38</v>
      </c>
      <c r="K552" s="31" t="s">
        <v>53</v>
      </c>
      <c r="L552" s="31" t="s">
        <v>57</v>
      </c>
      <c r="M552" s="31" t="s">
        <v>55</v>
      </c>
      <c r="N552" s="40">
        <v>0.66805555555555551</v>
      </c>
      <c r="O552" s="40">
        <v>0.74652777777777768</v>
      </c>
      <c r="P552" s="40">
        <v>7.8472222222222165E-2</v>
      </c>
      <c r="Q552" s="41">
        <v>1470.3</v>
      </c>
      <c r="R552" s="4" t="str">
        <f t="shared" si="16"/>
        <v>Original</v>
      </c>
      <c r="S552" s="44">
        <f t="shared" si="17"/>
        <v>37</v>
      </c>
      <c r="T552" s="44" t="str">
        <f>IF(_xlfn.XLOOKUP(G552,'BE Data'!D:D,'BE Data'!H:H)=A552,"Yes","")</f>
        <v/>
      </c>
    </row>
    <row r="553" spans="1:20" x14ac:dyDescent="0.35">
      <c r="A553" s="4" t="s">
        <v>70</v>
      </c>
      <c r="B553" s="31" t="s">
        <v>32</v>
      </c>
      <c r="C553" s="31"/>
      <c r="D553" s="31"/>
      <c r="E553" s="31" t="s">
        <v>33</v>
      </c>
      <c r="F553" s="31"/>
      <c r="G553" s="31" t="s">
        <v>322</v>
      </c>
      <c r="H553" s="45">
        <v>45067</v>
      </c>
      <c r="I553" s="31" t="s">
        <v>453</v>
      </c>
      <c r="J553" s="31" t="s">
        <v>38</v>
      </c>
      <c r="K553" s="31" t="s">
        <v>39</v>
      </c>
      <c r="L553" s="31" t="s">
        <v>35</v>
      </c>
      <c r="M553" s="31" t="s">
        <v>36</v>
      </c>
      <c r="N553" s="40">
        <v>0.93819444444444444</v>
      </c>
      <c r="O553" s="40">
        <v>0.98680555555555549</v>
      </c>
      <c r="P553" s="40">
        <v>4.8611111111111049E-2</v>
      </c>
      <c r="Q553" s="41">
        <v>1721.5</v>
      </c>
      <c r="R553" s="4" t="str">
        <f t="shared" si="16"/>
        <v>MOTD</v>
      </c>
      <c r="S553" s="44">
        <f t="shared" si="17"/>
        <v>37</v>
      </c>
      <c r="T553" s="44" t="str">
        <f>IF(_xlfn.XLOOKUP(G553,'BE Data'!D:D,'BE Data'!H:H)=A553,"Yes","")</f>
        <v/>
      </c>
    </row>
    <row r="554" spans="1:20" x14ac:dyDescent="0.35">
      <c r="A554" s="4" t="s">
        <v>70</v>
      </c>
      <c r="B554" s="31" t="s">
        <v>32</v>
      </c>
      <c r="C554" s="31" t="s">
        <v>46</v>
      </c>
      <c r="D554" s="31" t="s">
        <v>69</v>
      </c>
      <c r="E554" s="31" t="s">
        <v>41</v>
      </c>
      <c r="F554" s="31">
        <v>0.83333333333333337</v>
      </c>
      <c r="G554" s="31" t="s">
        <v>322</v>
      </c>
      <c r="H554" s="45">
        <v>45068</v>
      </c>
      <c r="I554" s="31" t="s">
        <v>453</v>
      </c>
      <c r="J554" s="31" t="s">
        <v>74</v>
      </c>
      <c r="K554" s="31" t="s">
        <v>53</v>
      </c>
      <c r="L554" s="31" t="s">
        <v>57</v>
      </c>
      <c r="M554" s="31" t="s">
        <v>55</v>
      </c>
      <c r="N554" s="40">
        <v>0.8340277777777777</v>
      </c>
      <c r="O554" s="40">
        <v>0.91388888888888875</v>
      </c>
      <c r="P554" s="40">
        <v>7.9861111111111049E-2</v>
      </c>
      <c r="Q554" s="41">
        <v>1708.6</v>
      </c>
      <c r="R554" s="4" t="str">
        <f t="shared" si="16"/>
        <v>Original</v>
      </c>
      <c r="S554" s="44">
        <f t="shared" si="17"/>
        <v>37</v>
      </c>
      <c r="T554" s="44" t="str">
        <f>IF(_xlfn.XLOOKUP(G554,'BE Data'!D:D,'BE Data'!H:H)=A554,"Yes","")</f>
        <v/>
      </c>
    </row>
    <row r="555" spans="1:20" x14ac:dyDescent="0.35">
      <c r="A555" s="4" t="s">
        <v>70</v>
      </c>
      <c r="B555" s="31" t="s">
        <v>32</v>
      </c>
      <c r="C555" s="31" t="s">
        <v>161</v>
      </c>
      <c r="D555" s="31" t="s">
        <v>49</v>
      </c>
      <c r="E555" s="31" t="s">
        <v>41</v>
      </c>
      <c r="F555" s="31">
        <v>0.83333333333333337</v>
      </c>
      <c r="G555" s="31" t="s">
        <v>317</v>
      </c>
      <c r="H555" s="45">
        <v>45070</v>
      </c>
      <c r="I555" s="31" t="s">
        <v>453</v>
      </c>
      <c r="J555" s="31" t="s">
        <v>123</v>
      </c>
      <c r="K555" s="31" t="s">
        <v>53</v>
      </c>
      <c r="L555" s="31" t="s">
        <v>54</v>
      </c>
      <c r="M555" s="31" t="s">
        <v>55</v>
      </c>
      <c r="N555" s="40">
        <v>0.83333333333333326</v>
      </c>
      <c r="O555" s="40">
        <v>0.91180555555555542</v>
      </c>
      <c r="P555" s="40">
        <v>7.8472222222222165E-2</v>
      </c>
      <c r="Q555" s="41">
        <v>1236.5999999999999</v>
      </c>
      <c r="R555" s="4" t="str">
        <f t="shared" si="16"/>
        <v>Original</v>
      </c>
      <c r="S555" s="44">
        <f t="shared" si="17"/>
        <v>32</v>
      </c>
      <c r="T555" s="44" t="str">
        <f>IF(_xlfn.XLOOKUP(G555,'BE Data'!D:D,'BE Data'!H:H)=A555,"Yes","")</f>
        <v/>
      </c>
    </row>
    <row r="556" spans="1:20" x14ac:dyDescent="0.35">
      <c r="A556" s="4" t="s">
        <v>70</v>
      </c>
      <c r="B556" s="31" t="s">
        <v>32</v>
      </c>
      <c r="C556" s="31" t="s">
        <v>42</v>
      </c>
      <c r="D556" s="31" t="s">
        <v>67</v>
      </c>
      <c r="E556" s="31" t="s">
        <v>41</v>
      </c>
      <c r="F556" s="31">
        <v>0.83333333333333337</v>
      </c>
      <c r="G556" s="31" t="s">
        <v>317</v>
      </c>
      <c r="H556" s="45">
        <v>45071</v>
      </c>
      <c r="I556" s="31" t="s">
        <v>453</v>
      </c>
      <c r="J556" s="31" t="s">
        <v>127</v>
      </c>
      <c r="K556" s="31" t="s">
        <v>53</v>
      </c>
      <c r="L556" s="31" t="s">
        <v>54</v>
      </c>
      <c r="M556" s="31" t="s">
        <v>55</v>
      </c>
      <c r="N556" s="40">
        <v>0.8340277777777777</v>
      </c>
      <c r="O556" s="40">
        <v>0.91527777777777775</v>
      </c>
      <c r="P556" s="40">
        <v>8.1250000000000044E-2</v>
      </c>
      <c r="Q556" s="41">
        <v>1809.5</v>
      </c>
      <c r="R556" s="4" t="str">
        <f t="shared" si="16"/>
        <v>Original</v>
      </c>
      <c r="S556" s="44">
        <f t="shared" si="17"/>
        <v>32</v>
      </c>
      <c r="T556" s="44" t="str">
        <f>IF(_xlfn.XLOOKUP(G556,'BE Data'!D:D,'BE Data'!H:H)=A556,"Yes","")</f>
        <v/>
      </c>
    </row>
    <row r="557" spans="1:20" x14ac:dyDescent="0.35">
      <c r="A557" s="4" t="s">
        <v>70</v>
      </c>
      <c r="B557" s="31" t="s">
        <v>32</v>
      </c>
      <c r="C557" s="31" t="s">
        <v>86</v>
      </c>
      <c r="D557" s="31" t="s">
        <v>128</v>
      </c>
      <c r="E557" s="31" t="s">
        <v>41</v>
      </c>
      <c r="F557" s="31">
        <v>0.6875</v>
      </c>
      <c r="G557" s="31" t="s">
        <v>323</v>
      </c>
      <c r="H557" s="45">
        <v>45074</v>
      </c>
      <c r="I557" s="31" t="s">
        <v>453</v>
      </c>
      <c r="J557" s="31" t="s">
        <v>38</v>
      </c>
      <c r="K557" s="31" t="s">
        <v>53</v>
      </c>
      <c r="L557" s="31" t="s">
        <v>54</v>
      </c>
      <c r="M557" s="31" t="s">
        <v>55</v>
      </c>
      <c r="N557" s="40">
        <v>0.68819444444444433</v>
      </c>
      <c r="O557" s="40">
        <v>0.77083333333333326</v>
      </c>
      <c r="P557" s="40">
        <v>8.2638888888888928E-2</v>
      </c>
      <c r="Q557" s="41">
        <v>1062.9000000000001</v>
      </c>
      <c r="R557" s="4" t="str">
        <f t="shared" si="16"/>
        <v>Original</v>
      </c>
      <c r="S557" s="44">
        <f t="shared" si="17"/>
        <v>38</v>
      </c>
      <c r="T557" s="44" t="str">
        <f>IF(_xlfn.XLOOKUP(G557,'BE Data'!D:D,'BE Data'!H:H)=A557,"Yes","")</f>
        <v/>
      </c>
    </row>
    <row r="558" spans="1:20" x14ac:dyDescent="0.35">
      <c r="A558" s="4" t="s">
        <v>70</v>
      </c>
      <c r="B558" s="31" t="s">
        <v>32</v>
      </c>
      <c r="C558" s="31" t="s">
        <v>43</v>
      </c>
      <c r="D558" s="31" t="s">
        <v>48</v>
      </c>
      <c r="E558" s="31" t="s">
        <v>41</v>
      </c>
      <c r="F558" s="31">
        <v>0.6875</v>
      </c>
      <c r="G558" s="31" t="s">
        <v>323</v>
      </c>
      <c r="H558" s="45">
        <v>45074</v>
      </c>
      <c r="I558" s="31" t="s">
        <v>453</v>
      </c>
      <c r="J558" s="31" t="s">
        <v>38</v>
      </c>
      <c r="K558" s="31" t="s">
        <v>53</v>
      </c>
      <c r="L558" s="31" t="s">
        <v>58</v>
      </c>
      <c r="M558" s="31" t="s">
        <v>59</v>
      </c>
      <c r="N558" s="40">
        <v>0.68819444444444433</v>
      </c>
      <c r="O558" s="40">
        <v>0.76874999999999993</v>
      </c>
      <c r="P558" s="40">
        <v>8.0555555555555602E-2</v>
      </c>
      <c r="Q558" s="41">
        <v>375.1</v>
      </c>
      <c r="R558" s="4" t="str">
        <f t="shared" si="16"/>
        <v>Original</v>
      </c>
      <c r="S558" s="44">
        <f t="shared" si="17"/>
        <v>38</v>
      </c>
      <c r="T558" s="44" t="str">
        <f>IF(_xlfn.XLOOKUP(G558,'BE Data'!D:D,'BE Data'!H:H)=A558,"Yes","")</f>
        <v/>
      </c>
    </row>
    <row r="559" spans="1:20" x14ac:dyDescent="0.35">
      <c r="A559" s="4" t="s">
        <v>70</v>
      </c>
      <c r="B559" s="31" t="s">
        <v>32</v>
      </c>
      <c r="C559" s="31" t="s">
        <v>69</v>
      </c>
      <c r="D559" s="31" t="s">
        <v>47</v>
      </c>
      <c r="E559" s="31" t="s">
        <v>41</v>
      </c>
      <c r="F559" s="31">
        <v>0.6875</v>
      </c>
      <c r="G559" s="31" t="s">
        <v>323</v>
      </c>
      <c r="H559" s="45">
        <v>45074</v>
      </c>
      <c r="I559" s="31" t="s">
        <v>453</v>
      </c>
      <c r="J559" s="31" t="s">
        <v>38</v>
      </c>
      <c r="K559" s="31" t="s">
        <v>53</v>
      </c>
      <c r="L559" s="31" t="s">
        <v>57</v>
      </c>
      <c r="M559" s="31" t="s">
        <v>55</v>
      </c>
      <c r="N559" s="40">
        <v>0.68749999999999989</v>
      </c>
      <c r="O559" s="40">
        <v>0.76805555555555549</v>
      </c>
      <c r="P559" s="40">
        <v>8.0555555555555602E-2</v>
      </c>
      <c r="Q559" s="41">
        <v>413</v>
      </c>
      <c r="R559" s="4" t="str">
        <f t="shared" si="16"/>
        <v>Original</v>
      </c>
      <c r="S559" s="44">
        <f t="shared" si="17"/>
        <v>38</v>
      </c>
      <c r="T559" s="44" t="str">
        <f>IF(_xlfn.XLOOKUP(G559,'BE Data'!D:D,'BE Data'!H:H)=A559,"Yes","")</f>
        <v/>
      </c>
    </row>
    <row r="560" spans="1:20" x14ac:dyDescent="0.35">
      <c r="A560" s="4" t="s">
        <v>70</v>
      </c>
      <c r="B560" s="31" t="s">
        <v>32</v>
      </c>
      <c r="C560" s="31" t="s">
        <v>82</v>
      </c>
      <c r="D560" s="31" t="s">
        <v>161</v>
      </c>
      <c r="E560" s="31" t="s">
        <v>41</v>
      </c>
      <c r="F560" s="31">
        <v>0.6875</v>
      </c>
      <c r="G560" s="31" t="s">
        <v>323</v>
      </c>
      <c r="H560" s="45">
        <v>45074</v>
      </c>
      <c r="I560" s="31" t="s">
        <v>453</v>
      </c>
      <c r="J560" s="31" t="s">
        <v>38</v>
      </c>
      <c r="K560" s="31" t="s">
        <v>53</v>
      </c>
      <c r="L560" s="31" t="s">
        <v>120</v>
      </c>
      <c r="M560" s="31" t="s">
        <v>55</v>
      </c>
      <c r="N560" s="40">
        <v>0.71597222222222212</v>
      </c>
      <c r="O560" s="40">
        <v>0.76805555555555549</v>
      </c>
      <c r="P560" s="40">
        <v>5.208333333333337E-2</v>
      </c>
      <c r="Q560" s="41">
        <v>171.85517241379301</v>
      </c>
      <c r="R560" s="4" t="str">
        <f t="shared" si="16"/>
        <v>Original</v>
      </c>
      <c r="S560" s="44">
        <f t="shared" si="17"/>
        <v>38</v>
      </c>
      <c r="T560" s="44" t="str">
        <f>IF(_xlfn.XLOOKUP(G560,'BE Data'!D:D,'BE Data'!H:H)=A560,"Yes","")</f>
        <v/>
      </c>
    </row>
    <row r="561" spans="1:20" x14ac:dyDescent="0.35">
      <c r="A561" s="4" t="s">
        <v>70</v>
      </c>
      <c r="B561" s="31" t="s">
        <v>32</v>
      </c>
      <c r="C561" s="31"/>
      <c r="D561" s="31"/>
      <c r="E561" s="31" t="s">
        <v>33</v>
      </c>
      <c r="F561" s="31"/>
      <c r="G561" s="31" t="s">
        <v>323</v>
      </c>
      <c r="H561" s="45">
        <v>45074</v>
      </c>
      <c r="I561" s="31" t="s">
        <v>453</v>
      </c>
      <c r="J561" s="31" t="s">
        <v>38</v>
      </c>
      <c r="K561" s="31" t="s">
        <v>34</v>
      </c>
      <c r="L561" s="31" t="s">
        <v>35</v>
      </c>
      <c r="M561" s="31" t="s">
        <v>36</v>
      </c>
      <c r="N561" s="40">
        <v>0.93888888888888899</v>
      </c>
      <c r="O561" s="40">
        <v>1.2499999999999999E-2</v>
      </c>
      <c r="P561" s="40">
        <v>7.3611111111111113E-2</v>
      </c>
      <c r="Q561" s="41">
        <v>2861.6</v>
      </c>
      <c r="R561" s="4" t="str">
        <f t="shared" si="16"/>
        <v>MOTD</v>
      </c>
      <c r="S561" s="44">
        <f t="shared" si="17"/>
        <v>38</v>
      </c>
      <c r="T561" s="44" t="str">
        <f>IF(_xlfn.XLOOKUP(G561,'BE Data'!D:D,'BE Data'!H:H)=A561,"Yes","")</f>
        <v/>
      </c>
    </row>
    <row r="562" spans="1:20" x14ac:dyDescent="0.35">
      <c r="B562" s="31"/>
      <c r="C562" s="31"/>
      <c r="D562" s="31"/>
      <c r="E562" s="31"/>
      <c r="F562" s="31"/>
      <c r="G562" s="31"/>
      <c r="I562" s="31"/>
      <c r="J562" s="31"/>
      <c r="K562" s="31"/>
      <c r="L562" s="31"/>
      <c r="M562" s="31"/>
      <c r="N562" s="40"/>
      <c r="O562" s="40"/>
      <c r="P562" s="40"/>
      <c r="Q562" s="41"/>
      <c r="R562" s="4" t="str">
        <f t="shared" si="16"/>
        <v>MOTD</v>
      </c>
      <c r="S562" s="44" t="e">
        <f t="shared" si="17"/>
        <v>#VALUE!</v>
      </c>
      <c r="T562" s="44" t="str">
        <f>IF(_xlfn.XLOOKUP(G562,'BE Data'!D:D,'BE Data'!H:H)=A562,"Yes","")</f>
        <v>Yes</v>
      </c>
    </row>
    <row r="563" spans="1:20" x14ac:dyDescent="0.35">
      <c r="B563" s="31"/>
      <c r="C563" s="31"/>
      <c r="D563" s="31"/>
      <c r="E563" s="31"/>
      <c r="F563" s="31"/>
      <c r="G563" s="31"/>
      <c r="I563" s="31"/>
      <c r="J563" s="31"/>
      <c r="K563" s="31"/>
      <c r="L563" s="31"/>
      <c r="M563" s="31"/>
      <c r="N563" s="40"/>
      <c r="O563" s="40"/>
      <c r="P563" s="40"/>
      <c r="Q563" s="41"/>
      <c r="R563" s="4" t="str">
        <f t="shared" si="16"/>
        <v>MOTD</v>
      </c>
      <c r="S563" s="44" t="e">
        <f t="shared" si="17"/>
        <v>#VALUE!</v>
      </c>
      <c r="T563" s="44" t="str">
        <f>IF(_xlfn.XLOOKUP(G563,'BE Data'!D:D,'BE Data'!H:H)=A563,"Yes","")</f>
        <v>Yes</v>
      </c>
    </row>
    <row r="564" spans="1:20" x14ac:dyDescent="0.35">
      <c r="B564" s="31"/>
      <c r="C564" s="31"/>
      <c r="D564" s="31"/>
      <c r="E564" s="31"/>
      <c r="F564" s="31"/>
      <c r="G564" s="31"/>
      <c r="I564" s="31"/>
      <c r="J564" s="31"/>
      <c r="K564" s="31"/>
      <c r="L564" s="31"/>
      <c r="M564" s="31"/>
      <c r="N564" s="40"/>
      <c r="O564" s="40"/>
      <c r="P564" s="40"/>
      <c r="Q564" s="41"/>
      <c r="R564" s="4" t="str">
        <f t="shared" si="16"/>
        <v>MOTD</v>
      </c>
      <c r="S564" s="44" t="e">
        <f t="shared" si="17"/>
        <v>#VALUE!</v>
      </c>
      <c r="T564" s="44" t="str">
        <f>IF(_xlfn.XLOOKUP(G564,'BE Data'!D:D,'BE Data'!H:H)=A564,"Yes","")</f>
        <v>Yes</v>
      </c>
    </row>
    <row r="565" spans="1:20" x14ac:dyDescent="0.35">
      <c r="B565" s="31"/>
      <c r="C565" s="31"/>
      <c r="D565" s="31"/>
      <c r="E565" s="31"/>
      <c r="F565" s="31"/>
      <c r="G565" s="31"/>
      <c r="I565" s="31"/>
      <c r="J565" s="31"/>
      <c r="K565" s="31"/>
      <c r="L565" s="31"/>
      <c r="M565" s="31"/>
      <c r="N565" s="40"/>
      <c r="O565" s="40"/>
      <c r="P565" s="40"/>
      <c r="Q565" s="41"/>
      <c r="R565" s="4" t="str">
        <f t="shared" si="16"/>
        <v>MOTD</v>
      </c>
      <c r="S565" s="44" t="e">
        <f t="shared" si="17"/>
        <v>#VALUE!</v>
      </c>
      <c r="T565" s="44" t="str">
        <f>IF(_xlfn.XLOOKUP(G565,'BE Data'!D:D,'BE Data'!H:H)=A565,"Yes","")</f>
        <v>Yes</v>
      </c>
    </row>
    <row r="566" spans="1:20" x14ac:dyDescent="0.35">
      <c r="B566" s="31"/>
      <c r="C566" s="31"/>
      <c r="D566" s="31"/>
      <c r="E566" s="31"/>
      <c r="F566" s="31"/>
      <c r="G566" s="31"/>
      <c r="I566" s="31"/>
      <c r="J566" s="31"/>
      <c r="K566" s="31"/>
      <c r="L566" s="31"/>
      <c r="M566" s="31"/>
      <c r="N566" s="40"/>
      <c r="O566" s="40"/>
      <c r="P566" s="40"/>
      <c r="Q566" s="41"/>
      <c r="R566" s="4" t="str">
        <f t="shared" si="16"/>
        <v>MOTD</v>
      </c>
      <c r="S566" s="44" t="e">
        <f t="shared" si="17"/>
        <v>#VALUE!</v>
      </c>
      <c r="T566" s="44" t="str">
        <f>IF(_xlfn.XLOOKUP(G566,'BE Data'!D:D,'BE Data'!H:H)=A566,"Yes","")</f>
        <v>Yes</v>
      </c>
    </row>
    <row r="567" spans="1:20" x14ac:dyDescent="0.35">
      <c r="B567" s="31"/>
      <c r="C567" s="31"/>
      <c r="D567" s="31"/>
      <c r="E567" s="31"/>
      <c r="F567" s="31"/>
      <c r="G567" s="31"/>
      <c r="I567" s="31"/>
      <c r="J567" s="31"/>
      <c r="K567" s="31"/>
      <c r="L567" s="31"/>
      <c r="M567" s="31"/>
      <c r="N567" s="40"/>
      <c r="O567" s="40"/>
      <c r="P567" s="40"/>
      <c r="Q567" s="41"/>
      <c r="R567" s="4" t="str">
        <f t="shared" si="16"/>
        <v>MOTD</v>
      </c>
      <c r="S567" s="44" t="e">
        <f t="shared" si="17"/>
        <v>#VALUE!</v>
      </c>
      <c r="T567" s="44" t="str">
        <f>IF(_xlfn.XLOOKUP(G567,'BE Data'!D:D,'BE Data'!H:H)=A567,"Yes","")</f>
        <v>Yes</v>
      </c>
    </row>
    <row r="568" spans="1:20" x14ac:dyDescent="0.35">
      <c r="B568" s="31"/>
      <c r="C568" s="31"/>
      <c r="D568" s="31"/>
      <c r="E568" s="31"/>
      <c r="F568" s="31"/>
      <c r="G568" s="31"/>
      <c r="I568" s="31"/>
      <c r="J568" s="31"/>
      <c r="K568" s="31"/>
      <c r="L568" s="31"/>
      <c r="M568" s="31"/>
      <c r="N568" s="40"/>
      <c r="O568" s="40"/>
      <c r="P568" s="40"/>
      <c r="Q568" s="41"/>
      <c r="R568" s="4" t="str">
        <f t="shared" si="16"/>
        <v>MOTD</v>
      </c>
      <c r="S568" s="44" t="e">
        <f t="shared" si="17"/>
        <v>#VALUE!</v>
      </c>
      <c r="T568" s="44" t="str">
        <f>IF(_xlfn.XLOOKUP(G568,'BE Data'!D:D,'BE Data'!H:H)=A568,"Yes","")</f>
        <v>Yes</v>
      </c>
    </row>
    <row r="569" spans="1:20" x14ac:dyDescent="0.35">
      <c r="B569" s="31"/>
      <c r="C569" s="31"/>
      <c r="D569" s="31"/>
      <c r="E569" s="31"/>
      <c r="F569" s="31"/>
      <c r="G569" s="31"/>
      <c r="I569" s="31"/>
      <c r="J569" s="31"/>
      <c r="K569" s="31"/>
      <c r="L569" s="31"/>
      <c r="M569" s="31"/>
      <c r="N569" s="40"/>
      <c r="O569" s="40"/>
      <c r="P569" s="40"/>
      <c r="Q569" s="41"/>
      <c r="R569" s="4" t="str">
        <f t="shared" si="16"/>
        <v>MOTD</v>
      </c>
      <c r="S569" s="44" t="e">
        <f t="shared" si="17"/>
        <v>#VALUE!</v>
      </c>
      <c r="T569" s="44" t="str">
        <f>IF(_xlfn.XLOOKUP(G569,'BE Data'!D:D,'BE Data'!H:H)=A569,"Yes","")</f>
        <v>Yes</v>
      </c>
    </row>
    <row r="570" spans="1:20" x14ac:dyDescent="0.35">
      <c r="A570" s="31"/>
      <c r="B570" s="31"/>
      <c r="C570" s="31"/>
      <c r="D570" s="31"/>
      <c r="E570" s="31"/>
      <c r="F570" s="31"/>
      <c r="G570" s="31"/>
      <c r="H570" s="45"/>
      <c r="I570" s="31"/>
      <c r="J570" s="31"/>
      <c r="K570" s="31"/>
      <c r="L570" s="31"/>
      <c r="M570" s="31"/>
      <c r="N570" s="32"/>
      <c r="O570" s="32"/>
      <c r="P570" s="33"/>
      <c r="Q570" s="46"/>
      <c r="S570" s="44"/>
      <c r="T570" s="44"/>
    </row>
    <row r="571" spans="1:20" x14ac:dyDescent="0.35">
      <c r="A571" s="31"/>
      <c r="B571" s="31"/>
      <c r="C571" s="31"/>
      <c r="D571" s="31"/>
      <c r="E571" s="31"/>
      <c r="F571" s="31"/>
      <c r="G571" s="31"/>
      <c r="H571" s="45"/>
      <c r="I571" s="31"/>
      <c r="J571" s="31"/>
      <c r="K571" s="31"/>
      <c r="L571" s="31"/>
      <c r="M571" s="31"/>
      <c r="N571" s="32"/>
      <c r="O571" s="32"/>
      <c r="P571" s="33"/>
      <c r="Q571" s="46"/>
      <c r="S571" s="44"/>
      <c r="T571" s="44"/>
    </row>
    <row r="572" spans="1:20" x14ac:dyDescent="0.35">
      <c r="A572" s="31"/>
      <c r="B572" s="31"/>
      <c r="C572" s="31"/>
      <c r="D572" s="31"/>
      <c r="E572" s="31"/>
      <c r="F572" s="31"/>
      <c r="G572" s="31"/>
      <c r="H572" s="45"/>
      <c r="I572" s="31"/>
      <c r="J572" s="31"/>
      <c r="K572" s="31"/>
      <c r="L572" s="31"/>
      <c r="M572" s="31"/>
      <c r="N572" s="32"/>
      <c r="O572" s="32"/>
      <c r="P572" s="33"/>
      <c r="Q572" s="46"/>
      <c r="S572" s="44"/>
      <c r="T572" s="44"/>
    </row>
    <row r="573" spans="1:20" x14ac:dyDescent="0.35">
      <c r="A573" s="31"/>
      <c r="B573" s="31"/>
      <c r="C573" s="31"/>
      <c r="D573" s="31"/>
      <c r="E573" s="31"/>
      <c r="F573" s="31"/>
      <c r="G573" s="31"/>
      <c r="H573" s="45"/>
      <c r="I573" s="31"/>
      <c r="J573" s="31"/>
      <c r="K573" s="31"/>
      <c r="L573" s="31"/>
      <c r="M573" s="31"/>
      <c r="N573" s="32"/>
      <c r="O573" s="32"/>
      <c r="P573" s="33"/>
      <c r="Q573" s="46"/>
      <c r="S573" s="44"/>
      <c r="T573" s="44"/>
    </row>
    <row r="574" spans="1:20" x14ac:dyDescent="0.35">
      <c r="A574" s="31"/>
      <c r="B574" s="31"/>
      <c r="C574" s="31"/>
      <c r="D574" s="31"/>
      <c r="E574" s="31"/>
      <c r="F574" s="31"/>
      <c r="G574" s="31"/>
      <c r="H574" s="45"/>
      <c r="I574" s="31"/>
      <c r="J574" s="31"/>
      <c r="K574" s="31"/>
      <c r="L574" s="31"/>
      <c r="M574" s="31"/>
      <c r="N574" s="32"/>
      <c r="O574" s="32"/>
      <c r="P574" s="33"/>
      <c r="Q574" s="46"/>
      <c r="S574" s="44"/>
      <c r="T574" s="44"/>
    </row>
    <row r="575" spans="1:20" x14ac:dyDescent="0.35">
      <c r="A575" s="31"/>
      <c r="B575" s="31"/>
      <c r="C575" s="31"/>
      <c r="D575" s="31"/>
      <c r="E575" s="31"/>
      <c r="F575" s="31"/>
      <c r="G575" s="31"/>
      <c r="H575" s="45"/>
      <c r="I575" s="31"/>
      <c r="J575" s="31"/>
      <c r="K575" s="31"/>
      <c r="L575" s="31"/>
      <c r="M575" s="31"/>
      <c r="N575" s="32"/>
      <c r="O575" s="32"/>
      <c r="P575" s="33"/>
      <c r="Q575" s="46"/>
      <c r="S575" s="44"/>
      <c r="T575" s="44"/>
    </row>
    <row r="576" spans="1:20" x14ac:dyDescent="0.35">
      <c r="A576" s="31"/>
      <c r="B576" s="31"/>
      <c r="C576" s="31"/>
      <c r="D576" s="31"/>
      <c r="E576" s="31"/>
      <c r="F576" s="31"/>
      <c r="G576" s="31"/>
      <c r="H576" s="45"/>
      <c r="I576" s="31"/>
      <c r="J576" s="31"/>
      <c r="K576" s="31"/>
      <c r="L576" s="31"/>
      <c r="M576" s="31"/>
      <c r="N576" s="32"/>
      <c r="O576" s="32"/>
      <c r="P576" s="33"/>
      <c r="Q576" s="46"/>
      <c r="S576" s="44"/>
      <c r="T576" s="44"/>
    </row>
    <row r="577" spans="1:20" x14ac:dyDescent="0.35">
      <c r="A577" s="31"/>
      <c r="B577" s="31"/>
      <c r="C577" s="31"/>
      <c r="D577" s="31"/>
      <c r="E577" s="31"/>
      <c r="F577" s="31"/>
      <c r="G577" s="31"/>
      <c r="H577" s="45"/>
      <c r="I577" s="31"/>
      <c r="J577" s="31"/>
      <c r="K577" s="31"/>
      <c r="L577" s="31"/>
      <c r="M577" s="31"/>
      <c r="N577" s="32"/>
      <c r="O577" s="32"/>
      <c r="P577" s="33"/>
      <c r="Q577" s="46"/>
      <c r="S577" s="44"/>
      <c r="T577" s="44"/>
    </row>
    <row r="578" spans="1:20" x14ac:dyDescent="0.35">
      <c r="A578" s="31"/>
      <c r="B578" s="31"/>
      <c r="C578" s="31"/>
      <c r="D578" s="31"/>
      <c r="E578" s="31"/>
      <c r="F578" s="31"/>
      <c r="G578" s="31"/>
      <c r="H578" s="45"/>
      <c r="I578" s="31"/>
      <c r="J578" s="31"/>
      <c r="K578" s="31"/>
      <c r="L578" s="31"/>
      <c r="M578" s="31"/>
      <c r="N578" s="32"/>
      <c r="O578" s="32"/>
      <c r="P578" s="33"/>
      <c r="Q578" s="46"/>
      <c r="S578" s="44"/>
      <c r="T578" s="44"/>
    </row>
    <row r="579" spans="1:20" x14ac:dyDescent="0.35">
      <c r="A579" s="31"/>
      <c r="B579" s="31"/>
      <c r="C579" s="31"/>
      <c r="D579" s="31"/>
      <c r="E579" s="31"/>
      <c r="F579" s="31"/>
      <c r="G579" s="31"/>
      <c r="H579" s="45"/>
      <c r="I579" s="31"/>
      <c r="J579" s="31"/>
      <c r="K579" s="31"/>
      <c r="L579" s="31"/>
      <c r="M579" s="31"/>
      <c r="N579" s="32"/>
      <c r="O579" s="32"/>
      <c r="P579" s="33"/>
      <c r="Q579" s="46"/>
      <c r="S579" s="44"/>
      <c r="T579" s="44"/>
    </row>
    <row r="580" spans="1:20" x14ac:dyDescent="0.35">
      <c r="A580" s="31"/>
      <c r="B580" s="31"/>
      <c r="C580" s="31"/>
      <c r="D580" s="31"/>
      <c r="E580" s="31"/>
      <c r="F580" s="31"/>
      <c r="G580" s="31"/>
      <c r="H580" s="45"/>
      <c r="I580" s="31"/>
      <c r="J580" s="31"/>
      <c r="K580" s="31"/>
      <c r="L580" s="31"/>
      <c r="M580" s="31"/>
      <c r="N580" s="32"/>
      <c r="O580" s="32"/>
      <c r="P580" s="33"/>
      <c r="Q580" s="46"/>
      <c r="S580" s="44"/>
      <c r="T580" s="44"/>
    </row>
    <row r="581" spans="1:20" x14ac:dyDescent="0.35">
      <c r="A581" s="31"/>
      <c r="B581" s="31"/>
      <c r="C581" s="31"/>
      <c r="D581" s="31"/>
      <c r="E581" s="31"/>
      <c r="F581" s="31"/>
      <c r="G581" s="31"/>
      <c r="H581" s="45"/>
      <c r="I581" s="31"/>
      <c r="J581" s="31"/>
      <c r="K581" s="31"/>
      <c r="L581" s="31"/>
      <c r="M581" s="31"/>
      <c r="N581" s="32"/>
      <c r="O581" s="32"/>
      <c r="P581" s="33"/>
      <c r="Q581" s="46"/>
      <c r="S581" s="44"/>
      <c r="T581" s="4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OVN Audiences</vt:lpstr>
      <vt:lpstr>OVN Aggregated Audiences</vt:lpstr>
      <vt:lpstr>Sheet1</vt:lpstr>
      <vt:lpstr>CDT Audiences</vt:lpstr>
      <vt:lpstr>CDT Aggregated Audiences</vt:lpstr>
      <vt:lpstr>Insights Table</vt:lpstr>
      <vt:lpstr>BE Data</vt:lpstr>
      <vt:lpstr>Lookups</vt:lpstr>
      <vt:lpstr>Calendar</vt:lpstr>
      <vt:lpstr>Last Season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Dalla Stella</dc:creator>
  <cp:lastModifiedBy>Saurabh Singh</cp:lastModifiedBy>
  <cp:lastPrinted>2020-08-06T09:24:36Z</cp:lastPrinted>
  <dcterms:created xsi:type="dcterms:W3CDTF">2016-08-16T16:34:14Z</dcterms:created>
  <dcterms:modified xsi:type="dcterms:W3CDTF">2025-11-26T07:34:16Z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2cd95eb6-d5cd-4835-9e6f-67fabc411709</vt:lpwstr>
  </property>
</Properties>
</file>